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C:\Users\user\Desktop\Others\excel\"/>
    </mc:Choice>
  </mc:AlternateContent>
  <xr:revisionPtr revIDLastSave="0" documentId="13_ncr:1_{CA0A0A3D-4908-479A-9628-56FCF47906FF}" xr6:coauthVersionLast="47" xr6:coauthVersionMax="47" xr10:uidLastSave="{00000000-0000-0000-0000-000000000000}"/>
  <bookViews>
    <workbookView xWindow="-120" yWindow="-120" windowWidth="29040" windowHeight="15840" activeTab="2" xr2:uid="{00000000-000D-0000-FFFF-FFFF00000000}"/>
  </bookViews>
  <sheets>
    <sheet name="Reporte" sheetId="11" r:id="rId1"/>
    <sheet name="Hoja1" sheetId="12" state="hidden" r:id="rId2"/>
    <sheet name="Cuadro" sheetId="1" r:id="rId3"/>
    <sheet name="Tabla" sheetId="3" r:id="rId4"/>
    <sheet name="Contratistas" sheetId="9" r:id="rId5"/>
    <sheet name="Sheet1" sheetId="16" state="hidden" r:id="rId6"/>
    <sheet name="Dos Subcontratas por Mes" sheetId="13" r:id="rId7"/>
    <sheet name="Validacion" sheetId="10" state="hidden" r:id="rId8"/>
  </sheets>
  <definedNames>
    <definedName name="_xlnm._FilterDatabase" localSheetId="2" hidden="1">Cuadro!$A$1:$Q$643</definedName>
    <definedName name="GENERO">#REF!</definedName>
    <definedName name="TIPO_TRABAJADOR">#REF!</definedName>
  </definedNames>
  <calcPr calcId="191029"/>
  <pivotCaches>
    <pivotCache cacheId="34"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B2" i="1" l="1"/>
  <c r="AB3" i="1"/>
  <c r="AB4" i="1"/>
  <c r="AB5" i="1"/>
  <c r="AB6" i="1"/>
  <c r="AB7" i="1"/>
  <c r="AB8" i="1"/>
  <c r="AB9" i="1"/>
  <c r="AB10" i="1"/>
  <c r="AB11" i="1"/>
  <c r="AB12" i="1"/>
  <c r="AB13" i="1"/>
  <c r="AB14" i="1"/>
  <c r="AB15" i="1"/>
  <c r="AB16" i="1"/>
  <c r="AB17" i="1"/>
  <c r="AB18" i="1"/>
  <c r="AB19" i="1"/>
  <c r="AB20" i="1"/>
  <c r="AB21" i="1"/>
  <c r="AB22" i="1"/>
  <c r="AB23" i="1"/>
  <c r="AB24" i="1"/>
  <c r="AB25" i="1"/>
  <c r="AB26" i="1"/>
  <c r="AB27" i="1"/>
  <c r="AB28" i="1"/>
  <c r="AB29" i="1"/>
  <c r="AB30" i="1"/>
  <c r="AB31" i="1"/>
  <c r="AB32" i="1"/>
  <c r="AB33" i="1"/>
  <c r="AB34" i="1"/>
  <c r="AB35" i="1"/>
  <c r="AB36" i="1"/>
  <c r="AB37" i="1"/>
  <c r="AB38" i="1"/>
  <c r="AB39" i="1"/>
  <c r="AB40" i="1"/>
  <c r="AB41" i="1"/>
  <c r="AB42" i="1"/>
  <c r="AB43" i="1"/>
  <c r="AB44" i="1"/>
  <c r="AB45" i="1"/>
  <c r="AB46" i="1"/>
  <c r="AB47" i="1"/>
  <c r="AB48" i="1"/>
  <c r="AB49" i="1"/>
  <c r="AB50" i="1"/>
  <c r="AB51" i="1"/>
  <c r="AB52" i="1"/>
  <c r="AB53" i="1"/>
  <c r="AB54" i="1"/>
  <c r="AB55" i="1"/>
  <c r="AB56" i="1"/>
  <c r="AB57" i="1"/>
  <c r="AB58" i="1"/>
  <c r="AB59" i="1"/>
  <c r="AB60" i="1"/>
  <c r="AB61" i="1"/>
  <c r="AB62" i="1"/>
  <c r="AB63" i="1"/>
  <c r="AB64" i="1"/>
  <c r="AB65" i="1"/>
  <c r="AB66" i="1"/>
  <c r="AB67" i="1"/>
  <c r="AB68" i="1"/>
  <c r="AB69" i="1"/>
  <c r="AB70" i="1"/>
  <c r="AB71" i="1"/>
  <c r="AB72" i="1"/>
  <c r="AB73" i="1"/>
  <c r="AB74" i="1"/>
  <c r="AB75" i="1"/>
  <c r="AB76" i="1"/>
  <c r="AB77" i="1"/>
  <c r="AB78" i="1"/>
  <c r="AB79" i="1"/>
  <c r="AB80" i="1"/>
  <c r="AB81" i="1"/>
  <c r="AB82" i="1"/>
  <c r="AB83" i="1"/>
  <c r="AB84" i="1"/>
  <c r="AB85" i="1"/>
  <c r="AB86" i="1"/>
  <c r="AB87" i="1"/>
  <c r="AB88" i="1"/>
  <c r="AB89" i="1"/>
  <c r="AB90" i="1"/>
  <c r="AB91" i="1"/>
  <c r="AB92" i="1"/>
  <c r="AB93" i="1"/>
  <c r="AB94" i="1"/>
  <c r="AB95" i="1"/>
  <c r="AB96" i="1"/>
  <c r="AB97" i="1"/>
  <c r="AB98" i="1"/>
  <c r="AB99" i="1"/>
  <c r="AB100" i="1"/>
  <c r="AB101" i="1"/>
  <c r="AB102" i="1"/>
  <c r="AB103" i="1"/>
  <c r="AB104" i="1"/>
  <c r="AB105" i="1"/>
  <c r="AB106" i="1"/>
  <c r="AB107" i="1"/>
  <c r="AB108" i="1"/>
  <c r="AB109" i="1"/>
  <c r="AB110" i="1"/>
  <c r="AB111" i="1"/>
  <c r="AB112" i="1"/>
  <c r="AB113" i="1"/>
  <c r="AB114" i="1"/>
  <c r="AB115" i="1"/>
  <c r="AB116" i="1"/>
  <c r="AB117" i="1"/>
  <c r="AB118" i="1"/>
  <c r="AB119" i="1"/>
  <c r="AB120" i="1"/>
  <c r="AB121" i="1"/>
  <c r="AB122" i="1"/>
  <c r="AB123" i="1"/>
  <c r="AB124" i="1"/>
  <c r="AB125" i="1"/>
  <c r="AB126" i="1"/>
  <c r="AB127" i="1"/>
  <c r="AB128" i="1"/>
  <c r="AB129" i="1"/>
  <c r="AB130" i="1"/>
  <c r="AB131" i="1"/>
  <c r="AB132" i="1"/>
  <c r="AB133" i="1"/>
  <c r="AB134" i="1"/>
  <c r="AB135" i="1"/>
  <c r="AB136" i="1"/>
  <c r="AB137" i="1"/>
  <c r="AB138" i="1"/>
  <c r="AB139" i="1"/>
  <c r="AB140" i="1"/>
  <c r="AB141" i="1"/>
  <c r="AB142" i="1"/>
  <c r="AB143" i="1"/>
  <c r="AB144" i="1"/>
  <c r="AB145" i="1"/>
  <c r="AB146" i="1"/>
  <c r="AB147" i="1"/>
  <c r="AB148" i="1"/>
  <c r="AB149" i="1"/>
  <c r="AB150" i="1"/>
  <c r="AB151" i="1"/>
  <c r="AB152" i="1"/>
  <c r="AB153" i="1"/>
  <c r="AB154" i="1"/>
  <c r="AB155" i="1"/>
  <c r="AB156" i="1"/>
  <c r="AB157" i="1"/>
  <c r="AB158" i="1"/>
  <c r="AB159" i="1"/>
  <c r="AB160" i="1"/>
  <c r="AB161" i="1"/>
  <c r="AB162" i="1"/>
  <c r="AB163" i="1"/>
  <c r="AB164" i="1"/>
  <c r="AB165" i="1"/>
  <c r="AB166" i="1"/>
  <c r="AB167" i="1"/>
  <c r="AB168" i="1"/>
  <c r="AB169" i="1"/>
  <c r="AB170" i="1"/>
  <c r="AB171" i="1"/>
  <c r="AB172" i="1"/>
  <c r="AB173" i="1"/>
  <c r="AB174" i="1"/>
  <c r="AB175" i="1"/>
  <c r="AB176" i="1"/>
  <c r="AB177" i="1"/>
  <c r="AB178" i="1"/>
  <c r="AB179" i="1"/>
  <c r="AB180" i="1"/>
  <c r="AB181" i="1"/>
  <c r="AB182" i="1"/>
  <c r="AB183" i="1"/>
  <c r="AB184" i="1"/>
  <c r="AB185" i="1"/>
  <c r="AB186" i="1"/>
  <c r="AB187" i="1"/>
  <c r="AB188" i="1"/>
  <c r="AB189" i="1"/>
  <c r="AB190" i="1"/>
  <c r="AB191" i="1"/>
  <c r="AB192" i="1"/>
  <c r="AB193" i="1"/>
  <c r="AB194" i="1"/>
  <c r="AB195" i="1"/>
  <c r="AB196" i="1"/>
  <c r="AB197" i="1"/>
  <c r="AB198" i="1"/>
  <c r="AB199" i="1"/>
  <c r="AB200" i="1"/>
  <c r="AB201" i="1"/>
  <c r="AB202" i="1"/>
  <c r="AB203" i="1"/>
  <c r="AB204" i="1"/>
  <c r="AB205" i="1"/>
  <c r="AB206" i="1"/>
  <c r="AB207" i="1"/>
  <c r="AB208" i="1"/>
  <c r="AB209" i="1"/>
  <c r="AB210" i="1"/>
  <c r="AB211" i="1"/>
  <c r="AB212" i="1"/>
  <c r="AB213" i="1"/>
  <c r="AB214" i="1"/>
  <c r="AB215" i="1"/>
  <c r="AB216" i="1"/>
  <c r="AB217" i="1"/>
  <c r="AB218" i="1"/>
  <c r="AB219" i="1"/>
  <c r="AB220" i="1"/>
  <c r="AB221" i="1"/>
  <c r="AB222" i="1"/>
  <c r="AB223" i="1"/>
  <c r="AB224" i="1"/>
  <c r="AB225" i="1"/>
  <c r="AB226" i="1"/>
  <c r="AB227" i="1"/>
  <c r="AB228" i="1"/>
  <c r="AB229" i="1"/>
  <c r="AB230" i="1"/>
  <c r="AB231" i="1"/>
  <c r="AB232" i="1"/>
  <c r="AB233" i="1"/>
  <c r="AB234" i="1"/>
  <c r="AB235" i="1"/>
  <c r="AB236" i="1"/>
  <c r="AB237" i="1"/>
  <c r="AB238" i="1"/>
  <c r="AB239" i="1"/>
  <c r="AB240" i="1"/>
  <c r="AB241" i="1"/>
  <c r="AB242" i="1"/>
  <c r="AB243" i="1"/>
  <c r="AB244" i="1"/>
  <c r="AB245" i="1"/>
  <c r="AB246" i="1"/>
  <c r="AB247" i="1"/>
  <c r="AB248" i="1"/>
  <c r="AB249" i="1"/>
  <c r="AB250" i="1"/>
  <c r="AB251" i="1"/>
  <c r="AB252" i="1"/>
  <c r="AB253" i="1"/>
  <c r="AB254" i="1"/>
  <c r="AB255" i="1"/>
  <c r="AB256" i="1"/>
  <c r="AB257" i="1"/>
  <c r="AB258" i="1"/>
  <c r="AB259" i="1"/>
  <c r="AB260" i="1"/>
  <c r="AB261" i="1"/>
  <c r="AB266" i="1"/>
  <c r="AB267" i="1"/>
  <c r="AB268" i="1"/>
  <c r="AB269" i="1"/>
  <c r="AB270" i="1"/>
  <c r="AB271" i="1"/>
  <c r="AB272" i="1"/>
  <c r="AB273" i="1"/>
  <c r="AB274" i="1"/>
  <c r="AB275" i="1"/>
  <c r="AB276" i="1"/>
  <c r="AB277" i="1"/>
  <c r="AB278" i="1"/>
  <c r="AB279" i="1"/>
  <c r="AB280" i="1"/>
  <c r="AB281" i="1"/>
  <c r="AB282" i="1"/>
  <c r="AB283" i="1"/>
  <c r="AB284" i="1"/>
  <c r="AB285" i="1"/>
  <c r="AB286" i="1"/>
  <c r="AB287" i="1"/>
  <c r="AB288" i="1"/>
  <c r="AB289" i="1"/>
  <c r="AB290" i="1"/>
  <c r="AB291" i="1"/>
  <c r="AB292" i="1"/>
  <c r="AB293" i="1"/>
  <c r="AB294" i="1"/>
  <c r="AB295" i="1"/>
  <c r="AB296" i="1"/>
  <c r="AB297" i="1"/>
  <c r="AB298" i="1"/>
  <c r="AB299" i="1"/>
  <c r="AB300" i="1"/>
  <c r="AB301" i="1"/>
  <c r="AB302" i="1"/>
  <c r="AB303" i="1"/>
  <c r="AB304" i="1"/>
  <c r="AB305" i="1"/>
  <c r="AB306" i="1"/>
  <c r="AB307" i="1"/>
  <c r="AB308" i="1"/>
  <c r="AB309" i="1"/>
  <c r="AB310" i="1"/>
  <c r="AB311" i="1"/>
  <c r="AB312" i="1"/>
  <c r="AB313" i="1"/>
  <c r="AB314" i="1"/>
  <c r="AB315" i="1"/>
  <c r="AB316" i="1"/>
  <c r="AB317" i="1"/>
  <c r="AB318" i="1"/>
  <c r="AB319" i="1"/>
  <c r="AB320" i="1"/>
  <c r="AB321" i="1"/>
  <c r="AB322" i="1"/>
  <c r="AB323" i="1"/>
  <c r="AB324" i="1"/>
  <c r="AB325" i="1"/>
  <c r="AB326" i="1"/>
  <c r="AB327" i="1"/>
  <c r="AB328" i="1"/>
  <c r="AB329" i="1"/>
  <c r="AB330" i="1"/>
  <c r="AB331" i="1"/>
  <c r="AB332" i="1"/>
  <c r="AB333" i="1"/>
  <c r="AB334" i="1"/>
  <c r="AB335" i="1"/>
  <c r="AB336" i="1"/>
  <c r="AB337" i="1"/>
  <c r="AB338" i="1"/>
  <c r="AB339" i="1"/>
  <c r="AB340" i="1"/>
  <c r="AB341" i="1"/>
  <c r="AB342" i="1"/>
  <c r="AB343" i="1"/>
  <c r="AB344" i="1"/>
  <c r="AB345" i="1"/>
  <c r="AB346" i="1"/>
  <c r="AB347" i="1"/>
  <c r="AB348" i="1"/>
  <c r="AB349" i="1"/>
  <c r="AB350" i="1"/>
  <c r="AB351" i="1"/>
  <c r="AB352" i="1"/>
  <c r="AB353" i="1"/>
  <c r="AB354" i="1"/>
  <c r="AB355" i="1"/>
  <c r="AB356" i="1"/>
  <c r="AB357" i="1"/>
  <c r="AB358" i="1"/>
  <c r="AB359" i="1"/>
  <c r="AB360" i="1"/>
  <c r="AB361" i="1"/>
  <c r="AB362" i="1"/>
  <c r="AB363" i="1"/>
  <c r="AB364" i="1"/>
  <c r="AB365" i="1"/>
  <c r="AB366" i="1"/>
  <c r="AB367" i="1"/>
  <c r="AB368" i="1"/>
  <c r="AB369" i="1"/>
  <c r="AB370" i="1"/>
  <c r="AB371" i="1"/>
  <c r="AB372" i="1"/>
  <c r="AB373" i="1"/>
  <c r="AB374" i="1"/>
  <c r="AB375" i="1"/>
  <c r="AB376" i="1"/>
  <c r="AB377" i="1"/>
  <c r="AB378" i="1"/>
  <c r="AB379" i="1"/>
  <c r="AB380" i="1"/>
  <c r="AB381" i="1"/>
  <c r="AB382" i="1"/>
  <c r="AB383" i="1"/>
  <c r="AB384" i="1"/>
  <c r="AB385" i="1"/>
  <c r="AB386" i="1"/>
  <c r="AB387" i="1"/>
  <c r="AB388" i="1"/>
  <c r="AB389" i="1"/>
  <c r="AB390" i="1"/>
  <c r="AB391" i="1"/>
  <c r="AB392" i="1"/>
  <c r="AB393" i="1"/>
  <c r="AB394" i="1"/>
  <c r="AB395" i="1"/>
  <c r="AB396" i="1"/>
  <c r="AB397" i="1"/>
  <c r="AB398" i="1"/>
  <c r="AB399" i="1"/>
  <c r="AB400" i="1"/>
  <c r="AB401" i="1"/>
  <c r="AB402" i="1"/>
  <c r="AB403" i="1"/>
  <c r="AB404" i="1"/>
  <c r="AB405" i="1"/>
  <c r="AB406" i="1"/>
  <c r="AB407" i="1"/>
  <c r="AB408" i="1"/>
  <c r="AB409" i="1"/>
  <c r="AB410" i="1"/>
  <c r="AB411" i="1"/>
  <c r="AB412" i="1"/>
  <c r="AB413" i="1"/>
  <c r="AB414" i="1"/>
  <c r="AB415" i="1"/>
  <c r="AB416" i="1"/>
  <c r="AB417" i="1"/>
  <c r="AB418" i="1"/>
  <c r="AB419" i="1"/>
  <c r="AB420" i="1"/>
  <c r="AB421" i="1"/>
  <c r="AB422" i="1"/>
  <c r="AB423" i="1"/>
  <c r="AB424" i="1"/>
  <c r="AB425" i="1"/>
  <c r="AB426" i="1"/>
  <c r="AB427" i="1"/>
  <c r="AB428" i="1"/>
  <c r="AB429" i="1"/>
  <c r="AB430" i="1"/>
  <c r="AB431" i="1"/>
  <c r="AB432" i="1"/>
  <c r="AB433" i="1"/>
  <c r="AB434" i="1"/>
  <c r="AB435" i="1"/>
  <c r="AB436" i="1"/>
  <c r="AB437" i="1"/>
  <c r="AB438" i="1"/>
  <c r="AB439" i="1"/>
  <c r="AB440" i="1"/>
  <c r="AB441" i="1"/>
  <c r="AB442" i="1"/>
  <c r="AB443" i="1"/>
  <c r="AB444" i="1"/>
  <c r="AB445" i="1"/>
  <c r="AB446" i="1"/>
  <c r="AB447" i="1"/>
  <c r="AB448" i="1"/>
  <c r="AB449" i="1"/>
  <c r="AB450" i="1"/>
  <c r="AB451" i="1"/>
  <c r="AB452" i="1"/>
  <c r="AB453" i="1"/>
  <c r="AB454" i="1"/>
  <c r="AB455" i="1"/>
  <c r="AB456" i="1"/>
  <c r="AB457" i="1"/>
  <c r="AB458" i="1"/>
  <c r="AB459" i="1"/>
  <c r="AB460" i="1"/>
  <c r="AB461" i="1"/>
  <c r="AB462" i="1"/>
  <c r="AB463" i="1"/>
  <c r="AB464" i="1"/>
  <c r="AB465" i="1"/>
  <c r="AB466" i="1"/>
  <c r="AB467" i="1"/>
  <c r="AB468" i="1"/>
  <c r="AB469" i="1"/>
  <c r="AB470" i="1"/>
  <c r="AB471" i="1"/>
  <c r="AB472" i="1"/>
  <c r="AB473" i="1"/>
  <c r="AB474" i="1"/>
  <c r="AB475" i="1"/>
  <c r="AB476" i="1"/>
  <c r="AB477" i="1"/>
  <c r="AB478" i="1"/>
  <c r="AB479" i="1"/>
  <c r="AB480" i="1"/>
  <c r="AB481" i="1"/>
  <c r="AB482" i="1"/>
  <c r="AB483" i="1"/>
  <c r="AB484" i="1"/>
  <c r="AB485" i="1"/>
  <c r="AB486" i="1"/>
  <c r="AB487" i="1"/>
  <c r="AB488" i="1"/>
  <c r="AB489" i="1"/>
  <c r="AB490" i="1"/>
  <c r="AB491" i="1"/>
  <c r="AB492" i="1"/>
  <c r="AB493" i="1"/>
  <c r="AB494" i="1"/>
  <c r="AB495" i="1"/>
  <c r="AB496" i="1"/>
  <c r="AB497" i="1"/>
  <c r="AB498" i="1"/>
  <c r="AB499" i="1"/>
  <c r="AB500" i="1"/>
  <c r="AB501" i="1"/>
  <c r="AB502" i="1"/>
  <c r="AB503" i="1"/>
  <c r="AB504" i="1"/>
  <c r="AB505" i="1"/>
  <c r="AB506" i="1"/>
  <c r="AB507" i="1"/>
  <c r="AB508" i="1"/>
  <c r="AB509" i="1"/>
  <c r="AB510" i="1"/>
  <c r="AB511" i="1"/>
  <c r="AB512" i="1"/>
  <c r="AB513" i="1"/>
  <c r="AB514" i="1"/>
  <c r="AB515" i="1"/>
  <c r="AB516" i="1"/>
  <c r="AB517" i="1"/>
  <c r="AB518" i="1"/>
  <c r="AB519" i="1"/>
  <c r="AB520" i="1"/>
  <c r="AB521" i="1"/>
  <c r="AB522" i="1"/>
  <c r="AB523" i="1"/>
  <c r="AB524" i="1"/>
  <c r="AB525" i="1"/>
  <c r="AB526" i="1"/>
  <c r="AB527" i="1"/>
  <c r="AB528" i="1"/>
  <c r="AB529" i="1"/>
  <c r="AB530" i="1"/>
  <c r="AB531" i="1"/>
  <c r="AB532" i="1"/>
  <c r="AB533" i="1"/>
  <c r="AB534" i="1"/>
  <c r="AB535" i="1"/>
  <c r="AB536" i="1"/>
  <c r="AB537" i="1"/>
  <c r="AB538" i="1"/>
  <c r="AB539" i="1"/>
  <c r="AB540" i="1"/>
  <c r="AB541" i="1"/>
  <c r="AB542" i="1"/>
  <c r="AB543" i="1"/>
  <c r="AB544" i="1"/>
  <c r="AB545" i="1"/>
  <c r="AB546" i="1"/>
  <c r="AB547" i="1"/>
  <c r="AB548" i="1"/>
  <c r="AB549" i="1"/>
  <c r="AB550" i="1"/>
  <c r="AB551" i="1"/>
  <c r="AB552" i="1"/>
  <c r="AB553" i="1"/>
  <c r="AB554" i="1"/>
  <c r="AB555" i="1"/>
  <c r="AB556" i="1"/>
  <c r="AB557" i="1"/>
  <c r="AB558" i="1"/>
  <c r="AB559" i="1"/>
  <c r="AB560" i="1"/>
  <c r="AB561" i="1"/>
  <c r="AB562" i="1"/>
  <c r="AB563" i="1"/>
  <c r="AB564" i="1"/>
  <c r="AB565" i="1"/>
  <c r="AB566" i="1"/>
  <c r="AB567" i="1"/>
  <c r="AB568" i="1"/>
  <c r="AB569" i="1"/>
  <c r="AB570" i="1"/>
  <c r="AB571" i="1"/>
  <c r="AB572" i="1"/>
  <c r="AB573" i="1"/>
  <c r="AB574" i="1"/>
  <c r="AB575" i="1"/>
  <c r="AB576" i="1"/>
  <c r="AB577" i="1"/>
  <c r="AB578" i="1"/>
  <c r="AB579" i="1"/>
  <c r="AB580" i="1"/>
  <c r="AB581" i="1"/>
  <c r="AB582" i="1"/>
  <c r="AB583" i="1"/>
  <c r="AB584" i="1"/>
  <c r="AB585" i="1"/>
  <c r="AB586" i="1"/>
  <c r="AB587" i="1"/>
  <c r="AB588" i="1"/>
  <c r="AB589" i="1"/>
  <c r="AB590" i="1"/>
  <c r="AB591" i="1"/>
  <c r="AB592" i="1"/>
  <c r="AB593" i="1"/>
  <c r="AB594" i="1"/>
  <c r="AB595" i="1"/>
  <c r="AB596" i="1"/>
  <c r="AB597" i="1"/>
  <c r="AB598" i="1"/>
  <c r="AB599" i="1"/>
  <c r="AB600" i="1"/>
  <c r="AB601" i="1"/>
  <c r="AB602" i="1"/>
  <c r="AB603" i="1"/>
  <c r="AB604" i="1"/>
  <c r="AB605" i="1"/>
  <c r="AB606" i="1"/>
  <c r="AB607" i="1"/>
  <c r="AB608" i="1"/>
  <c r="AB609" i="1"/>
  <c r="AB610" i="1"/>
  <c r="AB611" i="1"/>
  <c r="AB612" i="1"/>
  <c r="AB613" i="1"/>
  <c r="AB614" i="1"/>
  <c r="AB615" i="1"/>
  <c r="AB616" i="1"/>
  <c r="AB617" i="1"/>
  <c r="AB618" i="1"/>
  <c r="AB619" i="1"/>
  <c r="AB620" i="1"/>
  <c r="AB621" i="1"/>
  <c r="AB622" i="1"/>
  <c r="AB623" i="1"/>
  <c r="AB624" i="1"/>
  <c r="AB625" i="1"/>
  <c r="AB626" i="1"/>
  <c r="AB627" i="1"/>
  <c r="AB628" i="1"/>
  <c r="AB629" i="1"/>
  <c r="AB630" i="1"/>
  <c r="AB631" i="1"/>
  <c r="AB632" i="1"/>
  <c r="AB633" i="1"/>
  <c r="AB634" i="1"/>
  <c r="AB635" i="1"/>
  <c r="AB636" i="1"/>
  <c r="AB637" i="1"/>
  <c r="AB638" i="1"/>
  <c r="AB639" i="1"/>
  <c r="AB640" i="1"/>
  <c r="AB641" i="1"/>
  <c r="AB642" i="1"/>
  <c r="AB643" i="1"/>
  <c r="AB644" i="1"/>
  <c r="AB645" i="1"/>
  <c r="AB646" i="1"/>
  <c r="AB647" i="1"/>
  <c r="AB648" i="1"/>
  <c r="AB649" i="1"/>
  <c r="AB650" i="1"/>
  <c r="AB651" i="1"/>
  <c r="AB652" i="1"/>
  <c r="AB653" i="1"/>
  <c r="AB654" i="1"/>
  <c r="AB655" i="1"/>
  <c r="AB656" i="1"/>
  <c r="AB657" i="1"/>
  <c r="AB658" i="1"/>
  <c r="AB659" i="1"/>
  <c r="AB660" i="1"/>
  <c r="AB661" i="1"/>
  <c r="AB662" i="1"/>
  <c r="AB663" i="1"/>
  <c r="AB664" i="1"/>
  <c r="AB665" i="1"/>
  <c r="AB666" i="1"/>
  <c r="AB667" i="1"/>
  <c r="AB668" i="1"/>
  <c r="AB669" i="1"/>
  <c r="AB670" i="1"/>
  <c r="AB671" i="1"/>
  <c r="AB672" i="1"/>
  <c r="AB673" i="1"/>
  <c r="AB674" i="1"/>
  <c r="AB675" i="1"/>
  <c r="AB676" i="1"/>
  <c r="AB677" i="1"/>
  <c r="AB678" i="1"/>
  <c r="AB679" i="1"/>
  <c r="AB680" i="1"/>
  <c r="AB681" i="1"/>
  <c r="AB682" i="1"/>
  <c r="AB683" i="1"/>
  <c r="AB684" i="1"/>
  <c r="AB685" i="1"/>
  <c r="AB686" i="1"/>
  <c r="AB687" i="1"/>
  <c r="AB688" i="1"/>
  <c r="AB689" i="1"/>
  <c r="AB690" i="1"/>
  <c r="AB691" i="1"/>
  <c r="AB692" i="1"/>
  <c r="AB693" i="1"/>
  <c r="AB694" i="1"/>
  <c r="AB695" i="1"/>
  <c r="AB696" i="1"/>
  <c r="AB697" i="1"/>
  <c r="AB698" i="1"/>
  <c r="AB699" i="1"/>
  <c r="AB700" i="1"/>
  <c r="AB701" i="1"/>
  <c r="AB702" i="1"/>
  <c r="AB703" i="1"/>
  <c r="AB704" i="1"/>
  <c r="AB705" i="1"/>
  <c r="AB706" i="1"/>
  <c r="AB707" i="1"/>
  <c r="AB708" i="1"/>
  <c r="AB709" i="1"/>
  <c r="AB710" i="1"/>
  <c r="AB711" i="1"/>
  <c r="AB712" i="1"/>
  <c r="AB713" i="1"/>
  <c r="AB714" i="1"/>
  <c r="AB715" i="1"/>
  <c r="AB716" i="1"/>
  <c r="AB717" i="1"/>
  <c r="AB718" i="1"/>
  <c r="AB719" i="1"/>
  <c r="AB720" i="1"/>
  <c r="AB721" i="1"/>
  <c r="AB722" i="1"/>
  <c r="AB723" i="1"/>
  <c r="AB724" i="1"/>
  <c r="AB725" i="1"/>
  <c r="AB726" i="1"/>
  <c r="AB727" i="1"/>
  <c r="AB728" i="1"/>
  <c r="AB729" i="1"/>
  <c r="AB730" i="1"/>
  <c r="AB731" i="1"/>
  <c r="AB732" i="1"/>
  <c r="AB733" i="1"/>
  <c r="AB734" i="1"/>
  <c r="AB735" i="1"/>
  <c r="AB736" i="1"/>
  <c r="AB737" i="1"/>
  <c r="AB738" i="1"/>
  <c r="AB739" i="1"/>
  <c r="AB740" i="1"/>
  <c r="AB741" i="1"/>
  <c r="AB742" i="1"/>
  <c r="AB743" i="1"/>
  <c r="AB744" i="1"/>
  <c r="AB745" i="1"/>
  <c r="AB746" i="1"/>
  <c r="AB747" i="1"/>
  <c r="AB748" i="1"/>
  <c r="AB749" i="1"/>
  <c r="AB750" i="1"/>
  <c r="AB751" i="1"/>
  <c r="AB752" i="1"/>
  <c r="AB753" i="1"/>
  <c r="AB754" i="1"/>
  <c r="AB755" i="1"/>
  <c r="AB756" i="1"/>
  <c r="AB757" i="1"/>
  <c r="AB758" i="1"/>
  <c r="AB759" i="1"/>
  <c r="AB760" i="1"/>
  <c r="AB761" i="1"/>
  <c r="AB762" i="1"/>
  <c r="AB763" i="1"/>
  <c r="AB764" i="1"/>
  <c r="AB765" i="1"/>
  <c r="AB766" i="1"/>
  <c r="AB767" i="1"/>
  <c r="AB768" i="1"/>
  <c r="AB769" i="1"/>
  <c r="AB770" i="1"/>
  <c r="AB771" i="1"/>
  <c r="AB772" i="1"/>
  <c r="AB773" i="1"/>
  <c r="AB774" i="1"/>
  <c r="AB775" i="1"/>
  <c r="AB776" i="1"/>
  <c r="AB777" i="1"/>
  <c r="AB778" i="1"/>
  <c r="AB779" i="1"/>
  <c r="AB780" i="1"/>
  <c r="AB781" i="1"/>
  <c r="AB782" i="1"/>
  <c r="AB783" i="1"/>
  <c r="AB784" i="1"/>
  <c r="AB785" i="1"/>
  <c r="AB786" i="1"/>
  <c r="AB787" i="1"/>
  <c r="AB788" i="1"/>
  <c r="AB789" i="1"/>
  <c r="AB790" i="1"/>
  <c r="AB791" i="1"/>
  <c r="AB262" i="1"/>
  <c r="AB263" i="1"/>
  <c r="AB264" i="1"/>
  <c r="AB265" i="1"/>
  <c r="AB792" i="1"/>
  <c r="AB793" i="1"/>
  <c r="AB794" i="1"/>
  <c r="AB795" i="1"/>
  <c r="AB796" i="1"/>
  <c r="AB797" i="1"/>
  <c r="AB798" i="1"/>
  <c r="AB799" i="1"/>
  <c r="AB800" i="1"/>
  <c r="AB801" i="1"/>
  <c r="AB802" i="1"/>
  <c r="AB803" i="1"/>
  <c r="AB804" i="1"/>
  <c r="AB805" i="1"/>
  <c r="AB806" i="1"/>
  <c r="AB807" i="1"/>
  <c r="AB808" i="1"/>
  <c r="AB809" i="1"/>
  <c r="AB810" i="1"/>
  <c r="AB811" i="1"/>
  <c r="AB812" i="1"/>
  <c r="AB813" i="1"/>
  <c r="AB814" i="1"/>
  <c r="AB815" i="1"/>
  <c r="AB816" i="1"/>
  <c r="AB817" i="1"/>
  <c r="AB818" i="1"/>
  <c r="AB819" i="1"/>
  <c r="AB820" i="1"/>
  <c r="AB821" i="1"/>
  <c r="AB822" i="1"/>
  <c r="AB823" i="1"/>
  <c r="AB824" i="1"/>
  <c r="AB825" i="1"/>
  <c r="AB826" i="1"/>
  <c r="AB827" i="1"/>
  <c r="AB828" i="1"/>
  <c r="AB829" i="1"/>
  <c r="AB830" i="1"/>
  <c r="AB831" i="1"/>
  <c r="AB832" i="1"/>
  <c r="AB833" i="1"/>
  <c r="AB834" i="1"/>
  <c r="AB835" i="1"/>
  <c r="AB836" i="1"/>
  <c r="AB837" i="1"/>
  <c r="AB838" i="1"/>
  <c r="AB839" i="1"/>
  <c r="AB840" i="1"/>
  <c r="AB841" i="1"/>
  <c r="AB842" i="1"/>
  <c r="AB843" i="1"/>
  <c r="AB844" i="1"/>
  <c r="AB845" i="1"/>
  <c r="AB846" i="1"/>
  <c r="AB847" i="1"/>
  <c r="AB848" i="1"/>
  <c r="AB849" i="1"/>
  <c r="AB850" i="1"/>
  <c r="AB851" i="1"/>
  <c r="AB852" i="1"/>
  <c r="AB853" i="1"/>
  <c r="AB854" i="1"/>
  <c r="AB855" i="1"/>
  <c r="AB856" i="1"/>
  <c r="AB857" i="1"/>
  <c r="AB858" i="1"/>
  <c r="AB859" i="1"/>
  <c r="AB860" i="1"/>
  <c r="AB861" i="1"/>
  <c r="AB862" i="1"/>
  <c r="AB863" i="1"/>
  <c r="AB864" i="1"/>
  <c r="AB865" i="1"/>
  <c r="AB866" i="1"/>
  <c r="AB867" i="1"/>
  <c r="AB868" i="1"/>
  <c r="AB869" i="1"/>
  <c r="AB870" i="1"/>
  <c r="AB871" i="1"/>
  <c r="AB872" i="1"/>
  <c r="AB873" i="1"/>
  <c r="AB874" i="1"/>
  <c r="AB875" i="1"/>
  <c r="AB876" i="1"/>
  <c r="AB877" i="1"/>
  <c r="AB878" i="1"/>
  <c r="AB879" i="1"/>
  <c r="AB880" i="1"/>
  <c r="AB881" i="1"/>
  <c r="AB882" i="1"/>
  <c r="AB883" i="1"/>
  <c r="AB884" i="1"/>
  <c r="AB885" i="1"/>
  <c r="AB886" i="1"/>
  <c r="AB887" i="1"/>
  <c r="AB888" i="1"/>
  <c r="AB889" i="1"/>
  <c r="AB890" i="1"/>
  <c r="AB891" i="1"/>
  <c r="AB892" i="1"/>
  <c r="AB893" i="1"/>
  <c r="AB894" i="1"/>
  <c r="AB895" i="1"/>
  <c r="AB896" i="1"/>
  <c r="AB897" i="1"/>
  <c r="AB898" i="1"/>
  <c r="AB899" i="1"/>
  <c r="AB900" i="1"/>
  <c r="AB901" i="1"/>
  <c r="AB902" i="1"/>
  <c r="AB903" i="1"/>
  <c r="AB904" i="1"/>
  <c r="AB905" i="1"/>
  <c r="AB906" i="1"/>
  <c r="AB907" i="1"/>
  <c r="AB908" i="1"/>
  <c r="AB909" i="1"/>
  <c r="AB910" i="1"/>
  <c r="AB911" i="1"/>
  <c r="AB912" i="1"/>
  <c r="AB913" i="1"/>
  <c r="AB914" i="1"/>
  <c r="AB915" i="1"/>
  <c r="AB916" i="1"/>
  <c r="AB917" i="1"/>
  <c r="AB918" i="1"/>
  <c r="AB919" i="1"/>
  <c r="AB920" i="1"/>
  <c r="AB921" i="1"/>
  <c r="AB922" i="1"/>
  <c r="AB923" i="1"/>
  <c r="AB924" i="1"/>
  <c r="AB925" i="1"/>
  <c r="AB926" i="1"/>
  <c r="AB927" i="1"/>
  <c r="AB928" i="1"/>
  <c r="AB929" i="1"/>
  <c r="AB930" i="1"/>
  <c r="AB931" i="1"/>
  <c r="AB932" i="1"/>
  <c r="AB933" i="1"/>
  <c r="AB934" i="1"/>
  <c r="AB935" i="1"/>
  <c r="AB936" i="1"/>
  <c r="AB937" i="1"/>
  <c r="AB938" i="1"/>
  <c r="AB939" i="1"/>
  <c r="AB940" i="1"/>
  <c r="AB941" i="1"/>
  <c r="AB942" i="1"/>
  <c r="AB943" i="1"/>
  <c r="AB944" i="1"/>
  <c r="AB945" i="1"/>
  <c r="AB946" i="1"/>
  <c r="AB947" i="1"/>
  <c r="AB948" i="1"/>
  <c r="AB949" i="1"/>
  <c r="AB950" i="1"/>
  <c r="AB951" i="1"/>
  <c r="AB952" i="1"/>
  <c r="AB953" i="1"/>
  <c r="AB954" i="1"/>
  <c r="AB955" i="1"/>
  <c r="AB956" i="1"/>
  <c r="AB957" i="1"/>
  <c r="AB958" i="1"/>
  <c r="AB959" i="1"/>
  <c r="AB960" i="1"/>
  <c r="AB961" i="1"/>
  <c r="AB962" i="1"/>
  <c r="AB963" i="1"/>
  <c r="AB964" i="1"/>
  <c r="AB965" i="1"/>
  <c r="AB966" i="1"/>
  <c r="AB967" i="1"/>
  <c r="AB968" i="1"/>
  <c r="AB969" i="1"/>
  <c r="AB970" i="1"/>
  <c r="AB971" i="1"/>
  <c r="AB972" i="1"/>
  <c r="AB973" i="1"/>
  <c r="AB974" i="1"/>
  <c r="AB975" i="1"/>
  <c r="AB976" i="1"/>
  <c r="AB977" i="1"/>
  <c r="AB978" i="1"/>
  <c r="AB979" i="1"/>
  <c r="AB980" i="1"/>
  <c r="AB981" i="1"/>
  <c r="AB982" i="1"/>
  <c r="AB983" i="1"/>
  <c r="AB984" i="1"/>
  <c r="AB985" i="1"/>
  <c r="AB986" i="1"/>
  <c r="AB987" i="1"/>
  <c r="AB988" i="1"/>
  <c r="AB989" i="1"/>
  <c r="AB990" i="1"/>
  <c r="AB991" i="1"/>
  <c r="AB992" i="1"/>
  <c r="AB993" i="1"/>
  <c r="AB994" i="1"/>
  <c r="AB995" i="1"/>
  <c r="AB996" i="1"/>
  <c r="AB997" i="1"/>
  <c r="AB998" i="1"/>
  <c r="AB999" i="1"/>
  <c r="AB1000" i="1"/>
  <c r="AB1001" i="1"/>
  <c r="AB1002" i="1"/>
  <c r="AB1003" i="1"/>
  <c r="AB1004" i="1"/>
  <c r="AB1005" i="1"/>
  <c r="AB1006" i="1"/>
  <c r="AB1007" i="1"/>
  <c r="AB1008" i="1"/>
  <c r="AB1009" i="1"/>
  <c r="AB1010" i="1"/>
  <c r="AB1011" i="1"/>
  <c r="AB1012" i="1"/>
  <c r="AB1013" i="1"/>
  <c r="AB1014" i="1"/>
  <c r="AB1015" i="1"/>
  <c r="AB1016" i="1"/>
  <c r="AB1017" i="1"/>
  <c r="AB1018" i="1"/>
  <c r="AB1019" i="1"/>
  <c r="AB1020" i="1"/>
  <c r="AB1021" i="1"/>
  <c r="AB1022" i="1"/>
  <c r="AB1023" i="1"/>
  <c r="AB1024" i="1"/>
  <c r="AB1025" i="1"/>
  <c r="AB1026" i="1"/>
  <c r="AB1027" i="1"/>
  <c r="AB1028" i="1"/>
  <c r="AB1029" i="1"/>
  <c r="AB1030" i="1"/>
  <c r="AB1031" i="1"/>
  <c r="AB1032" i="1"/>
  <c r="AB1033" i="1"/>
  <c r="AB1034" i="1"/>
  <c r="AB1035" i="1"/>
  <c r="AB1036" i="1"/>
  <c r="AB1037" i="1"/>
  <c r="AB1038" i="1"/>
  <c r="AB1039" i="1"/>
  <c r="AB1040" i="1"/>
  <c r="AB1041" i="1"/>
  <c r="AB1042" i="1"/>
  <c r="AB1043" i="1"/>
  <c r="AB1044" i="1"/>
  <c r="AB1045" i="1"/>
  <c r="AB1046" i="1"/>
  <c r="AB1047" i="1"/>
  <c r="AB1048" i="1"/>
  <c r="AB1049" i="1"/>
  <c r="AB1050" i="1"/>
  <c r="AB1051" i="1"/>
  <c r="AB1052" i="1"/>
  <c r="AB1053" i="1"/>
  <c r="AB1054" i="1"/>
  <c r="AB1055" i="1"/>
  <c r="AB1056" i="1"/>
  <c r="AB1057" i="1"/>
  <c r="AB1058" i="1"/>
  <c r="AB1059" i="1"/>
  <c r="AB1060" i="1"/>
  <c r="AB1061" i="1"/>
  <c r="AB1062" i="1"/>
  <c r="AB1063" i="1"/>
  <c r="AB1064" i="1"/>
  <c r="AB1065" i="1"/>
  <c r="AB1066" i="1"/>
  <c r="AB1067" i="1"/>
  <c r="AB1068" i="1"/>
  <c r="AB1069" i="1"/>
  <c r="AB1070" i="1"/>
  <c r="AB1071" i="1"/>
  <c r="AB1072" i="1"/>
  <c r="AB1073" i="1"/>
  <c r="AB1074" i="1"/>
  <c r="AB1075" i="1"/>
  <c r="AB1076" i="1"/>
  <c r="AB1077" i="1"/>
  <c r="AB1078" i="1"/>
  <c r="AB1079" i="1"/>
  <c r="AB1080" i="1"/>
  <c r="AB1081" i="1"/>
  <c r="AB1082" i="1"/>
  <c r="AB1083" i="1"/>
  <c r="AB1084" i="1"/>
  <c r="AB1085" i="1"/>
  <c r="AB1086" i="1"/>
  <c r="AB1087" i="1"/>
  <c r="AB1088" i="1"/>
  <c r="AB1089" i="1"/>
  <c r="AB1090" i="1"/>
  <c r="AB1091" i="1"/>
  <c r="AB1092" i="1"/>
  <c r="AB1093" i="1"/>
  <c r="AB1094" i="1"/>
  <c r="AB1095" i="1"/>
  <c r="AB1096" i="1"/>
  <c r="AB1097" i="1"/>
  <c r="AB1098" i="1"/>
  <c r="AB1099" i="1"/>
  <c r="AB1100" i="1"/>
  <c r="AB1101" i="1"/>
  <c r="AB1102" i="1"/>
  <c r="AB1103" i="1"/>
  <c r="AB1104" i="1"/>
  <c r="AB1105" i="1"/>
  <c r="AB1106" i="1"/>
  <c r="AB1107" i="1"/>
  <c r="AB1108" i="1"/>
  <c r="AB1109" i="1"/>
  <c r="AB1110" i="1"/>
  <c r="AB1111" i="1"/>
  <c r="AB1112" i="1"/>
  <c r="AB1113" i="1"/>
  <c r="AB1114" i="1"/>
  <c r="AB1115" i="1"/>
  <c r="AB1116" i="1"/>
  <c r="AB1117" i="1"/>
  <c r="AB1118" i="1"/>
  <c r="AB1119" i="1"/>
  <c r="AB1120" i="1"/>
  <c r="AB1121" i="1"/>
  <c r="AB1122" i="1"/>
  <c r="AB1123" i="1"/>
  <c r="AB1124" i="1"/>
  <c r="AB1125" i="1"/>
  <c r="AB1126" i="1"/>
  <c r="AB1127" i="1"/>
  <c r="AB1128" i="1"/>
  <c r="AB1129" i="1"/>
  <c r="AB1130" i="1"/>
  <c r="AB1131" i="1"/>
  <c r="AB1132" i="1"/>
  <c r="AB1133" i="1"/>
  <c r="AB1134" i="1"/>
  <c r="AB1135" i="1"/>
  <c r="AB1136" i="1"/>
  <c r="AB1137" i="1"/>
  <c r="AB1138" i="1"/>
  <c r="AB1139" i="1"/>
  <c r="AB1140" i="1"/>
  <c r="AB1141" i="1"/>
  <c r="AB1142" i="1"/>
  <c r="AB1143" i="1"/>
  <c r="AB1144" i="1"/>
  <c r="AB1145" i="1"/>
  <c r="AB1146" i="1"/>
  <c r="AB1147" i="1"/>
  <c r="AB1148" i="1"/>
  <c r="AB1149" i="1"/>
  <c r="AB1150" i="1"/>
  <c r="AB1151" i="1"/>
  <c r="AB1152" i="1"/>
  <c r="AB1153" i="1"/>
  <c r="AB1154" i="1"/>
  <c r="AB1155" i="1"/>
  <c r="AB1156" i="1"/>
  <c r="AB1157" i="1"/>
  <c r="AB1158" i="1"/>
  <c r="AB1159" i="1"/>
  <c r="AB1160" i="1"/>
  <c r="AB1161" i="1"/>
  <c r="AB1162" i="1"/>
  <c r="AB1163" i="1"/>
  <c r="AB1164" i="1"/>
  <c r="AB1165" i="1"/>
  <c r="AB1166" i="1"/>
  <c r="AB1167" i="1"/>
  <c r="AB1168" i="1"/>
  <c r="AB1169" i="1"/>
  <c r="AB1170" i="1"/>
  <c r="AB1171" i="1"/>
  <c r="AB1172" i="1"/>
  <c r="AB1173" i="1"/>
  <c r="AB1174" i="1"/>
  <c r="AB1175" i="1"/>
  <c r="AB1176" i="1"/>
  <c r="AB1177" i="1"/>
  <c r="AB1178" i="1"/>
  <c r="AB1179" i="1"/>
  <c r="AB1180" i="1"/>
  <c r="AB1181" i="1"/>
  <c r="AB1182" i="1"/>
  <c r="AB1183" i="1"/>
  <c r="AB1184" i="1"/>
  <c r="AB1185" i="1"/>
  <c r="AB1186" i="1"/>
  <c r="AB1187" i="1"/>
  <c r="AB1188" i="1"/>
  <c r="AB1189" i="1"/>
  <c r="AB1190" i="1"/>
  <c r="AB1191" i="1"/>
  <c r="AB1192" i="1"/>
  <c r="AB1193" i="1"/>
  <c r="AB1194" i="1"/>
  <c r="AB1195" i="1"/>
  <c r="AB1196" i="1"/>
  <c r="AB1197" i="1"/>
  <c r="AB1198" i="1"/>
  <c r="AB1199" i="1"/>
  <c r="AB1200" i="1"/>
  <c r="AB1201" i="1"/>
  <c r="AB1202" i="1"/>
  <c r="AB1203" i="1"/>
  <c r="AB1204" i="1"/>
  <c r="AB1205" i="1"/>
  <c r="AB1206" i="1"/>
  <c r="AB1207" i="1"/>
  <c r="AB1208" i="1"/>
  <c r="AB1209" i="1"/>
  <c r="AB1210" i="1"/>
  <c r="AB1211" i="1"/>
  <c r="AB1212" i="1"/>
  <c r="AB1213" i="1"/>
  <c r="AB1214" i="1"/>
  <c r="AB1215" i="1"/>
  <c r="AB1216" i="1"/>
  <c r="AB1217" i="1"/>
  <c r="AB1218" i="1"/>
  <c r="AB1219" i="1"/>
  <c r="AB1220" i="1"/>
  <c r="AB1221" i="1"/>
  <c r="AB1222" i="1"/>
  <c r="AB1223" i="1"/>
  <c r="AB1224" i="1"/>
  <c r="AB1225" i="1"/>
  <c r="AB1226" i="1"/>
  <c r="AB1227" i="1"/>
  <c r="AB1228" i="1"/>
  <c r="AB1229" i="1"/>
  <c r="AB1230" i="1"/>
  <c r="AB1231" i="1"/>
  <c r="AB1232" i="1"/>
  <c r="AB1233" i="1"/>
  <c r="AB1234" i="1"/>
  <c r="AB1235" i="1"/>
  <c r="AB1236" i="1"/>
  <c r="AB1237" i="1"/>
  <c r="AB1238" i="1"/>
  <c r="AB1239" i="1"/>
  <c r="AB1240" i="1"/>
  <c r="AB1241" i="1"/>
  <c r="AB1242" i="1"/>
  <c r="AB1243" i="1"/>
  <c r="AB1244" i="1"/>
  <c r="AB1245" i="1"/>
  <c r="AB1246" i="1"/>
  <c r="AB1247" i="1"/>
  <c r="AB1248" i="1"/>
  <c r="AB1249" i="1"/>
  <c r="AB1250" i="1"/>
  <c r="AB1251" i="1"/>
  <c r="AB1252" i="1"/>
  <c r="AB1253" i="1"/>
  <c r="AB1254" i="1"/>
  <c r="AB1255" i="1"/>
  <c r="AB1256" i="1"/>
  <c r="AB1257" i="1"/>
  <c r="AB1258" i="1"/>
  <c r="AB1259" i="1"/>
  <c r="AB1260" i="1"/>
  <c r="AB1261" i="1"/>
  <c r="AB1262" i="1"/>
  <c r="AB1263" i="1"/>
  <c r="AB1264" i="1"/>
  <c r="AB1265" i="1"/>
  <c r="AB1266" i="1"/>
  <c r="AB1267" i="1"/>
  <c r="AB1268" i="1"/>
  <c r="AB1269" i="1"/>
  <c r="AB1270" i="1"/>
  <c r="AB1271" i="1"/>
  <c r="AB1272" i="1"/>
  <c r="AB1273" i="1"/>
  <c r="AB1274" i="1"/>
  <c r="AB1275" i="1"/>
  <c r="AB1276" i="1"/>
  <c r="AB1277" i="1"/>
  <c r="AB1278" i="1"/>
  <c r="AB1279" i="1"/>
  <c r="AB1280" i="1"/>
  <c r="AB1281" i="1"/>
  <c r="AB1282" i="1"/>
  <c r="AB1283" i="1"/>
  <c r="AB1284" i="1"/>
  <c r="AB1285" i="1"/>
  <c r="AB1286" i="1"/>
  <c r="AB1287" i="1"/>
  <c r="AB1288" i="1"/>
  <c r="AB1289" i="1"/>
  <c r="AB1290" i="1"/>
  <c r="AB1291" i="1"/>
  <c r="AB1292" i="1"/>
  <c r="AB1293" i="1"/>
  <c r="AB1294" i="1"/>
  <c r="AB1295" i="1"/>
  <c r="AB1296" i="1"/>
  <c r="AB1297" i="1"/>
  <c r="AB1298" i="1"/>
  <c r="AB1299" i="1"/>
  <c r="AB1300" i="1"/>
  <c r="AB1301" i="1"/>
  <c r="AB1302" i="1"/>
  <c r="AB1303" i="1"/>
  <c r="AB1304" i="1"/>
  <c r="AB1305" i="1"/>
  <c r="AB1306" i="1"/>
  <c r="AB1307" i="1"/>
  <c r="AB1308" i="1"/>
  <c r="AB1309" i="1"/>
  <c r="AB1310" i="1"/>
  <c r="AB1311" i="1"/>
  <c r="AB1312" i="1"/>
  <c r="AB1313" i="1"/>
  <c r="AB1314" i="1"/>
  <c r="AB1315" i="1"/>
  <c r="AB1316" i="1"/>
  <c r="AB1317" i="1"/>
  <c r="AB1318" i="1"/>
  <c r="AB1319" i="1"/>
  <c r="AB1320" i="1"/>
  <c r="AB1321" i="1"/>
  <c r="AB1322" i="1"/>
  <c r="AB1323" i="1"/>
  <c r="AB1324" i="1"/>
  <c r="AB1325" i="1"/>
  <c r="AB1326" i="1"/>
  <c r="AB1327" i="1"/>
  <c r="AB1328" i="1"/>
  <c r="AB1329" i="1"/>
  <c r="AB1330" i="1"/>
  <c r="AB1331" i="1"/>
  <c r="AB1332" i="1"/>
  <c r="AB1333" i="1"/>
  <c r="AB1334" i="1"/>
  <c r="AB1335" i="1"/>
  <c r="AB1336" i="1"/>
  <c r="AB1337" i="1"/>
  <c r="AB1338" i="1"/>
  <c r="AB1339" i="1"/>
  <c r="AB1340" i="1"/>
  <c r="AB1341" i="1"/>
  <c r="AB1342" i="1"/>
  <c r="AB1343" i="1"/>
  <c r="AB1344" i="1"/>
  <c r="AB1345" i="1"/>
  <c r="AB1346" i="1"/>
  <c r="AB1347" i="1"/>
  <c r="AB1348" i="1"/>
  <c r="AB1349" i="1"/>
  <c r="AB1350" i="1"/>
  <c r="AB1351" i="1"/>
  <c r="AB1352" i="1"/>
  <c r="AB1353" i="1"/>
  <c r="AB1354" i="1"/>
  <c r="AB1355" i="1"/>
  <c r="AB1356" i="1"/>
  <c r="AB1357" i="1"/>
  <c r="AB1358" i="1"/>
  <c r="AB1359" i="1"/>
  <c r="AB1360" i="1"/>
  <c r="AB1361" i="1"/>
  <c r="AB1362" i="1"/>
  <c r="AB1363" i="1"/>
  <c r="AB1364" i="1"/>
  <c r="AB1365" i="1"/>
  <c r="AB1366" i="1"/>
  <c r="AB1367" i="1"/>
  <c r="AB1368" i="1"/>
  <c r="AB1369" i="1"/>
  <c r="AB1370" i="1"/>
  <c r="AB1371" i="1"/>
  <c r="AB1372" i="1"/>
  <c r="AB1373" i="1"/>
  <c r="AB1374" i="1"/>
  <c r="AB1375" i="1"/>
  <c r="AB1376" i="1"/>
  <c r="AB1377" i="1"/>
  <c r="AB1378" i="1"/>
  <c r="AB1379" i="1"/>
  <c r="AB1380" i="1"/>
  <c r="AB1381" i="1"/>
  <c r="AB1382" i="1"/>
  <c r="AB1383" i="1"/>
  <c r="AB1384" i="1"/>
  <c r="AB1385" i="1"/>
  <c r="AB1386" i="1"/>
  <c r="AB1387" i="1"/>
  <c r="AB1388" i="1"/>
  <c r="AB1389" i="1"/>
  <c r="AB1390" i="1"/>
  <c r="AB1391" i="1"/>
  <c r="AB1392" i="1"/>
  <c r="AB1393" i="1"/>
  <c r="AB1394" i="1"/>
  <c r="AB1395" i="1"/>
  <c r="AB1396" i="1"/>
  <c r="AB1397" i="1"/>
  <c r="AB1398" i="1"/>
  <c r="AB1399" i="1"/>
  <c r="AB1400" i="1"/>
  <c r="AB1401" i="1"/>
  <c r="AB1402" i="1"/>
  <c r="AB1403" i="1"/>
  <c r="AB1404" i="1"/>
  <c r="AB1405" i="1"/>
  <c r="AB1406" i="1"/>
  <c r="AB1407" i="1"/>
  <c r="AB1408" i="1"/>
  <c r="AB1409" i="1"/>
  <c r="AB1410" i="1"/>
  <c r="AB1411" i="1"/>
  <c r="AB1412" i="1"/>
  <c r="AB1413" i="1"/>
  <c r="AB1414" i="1"/>
  <c r="AB1415" i="1"/>
  <c r="AB1416" i="1"/>
  <c r="AB1417" i="1"/>
  <c r="AB1418" i="1"/>
  <c r="AB1419" i="1"/>
  <c r="AB1420" i="1"/>
  <c r="AB1421" i="1"/>
  <c r="AB1422" i="1"/>
  <c r="AB1423" i="1"/>
  <c r="AB1424" i="1"/>
  <c r="AB1425" i="1"/>
  <c r="AB1426" i="1"/>
  <c r="AB1427" i="1"/>
  <c r="AB1428" i="1"/>
  <c r="AB1429" i="1"/>
  <c r="AB1430" i="1"/>
  <c r="AB1431" i="1"/>
  <c r="AB1432" i="1"/>
  <c r="AB1433" i="1"/>
  <c r="AB1434" i="1"/>
  <c r="AB1435" i="1"/>
  <c r="AB1436" i="1"/>
  <c r="AB1437" i="1"/>
  <c r="AB1438" i="1"/>
  <c r="AB1439" i="1"/>
  <c r="AB1440" i="1"/>
  <c r="AB1441" i="1"/>
  <c r="AB1442" i="1"/>
  <c r="AB1443" i="1"/>
  <c r="AB1444" i="1"/>
  <c r="AB1445" i="1"/>
  <c r="AB1446" i="1"/>
  <c r="AB1447" i="1"/>
  <c r="AB1448" i="1"/>
  <c r="AB1449" i="1"/>
  <c r="AB1450" i="1"/>
  <c r="AB1451" i="1"/>
  <c r="AB1452" i="1"/>
  <c r="AB1453" i="1"/>
  <c r="AB1454" i="1"/>
  <c r="AB1455" i="1"/>
  <c r="AB1456" i="1"/>
  <c r="AB1457" i="1"/>
  <c r="AB1458" i="1"/>
  <c r="AB1459" i="1"/>
  <c r="AB1460" i="1"/>
  <c r="AB1461" i="1"/>
  <c r="AB1462" i="1"/>
  <c r="AB1463" i="1"/>
  <c r="AB1464" i="1"/>
  <c r="AB1465" i="1"/>
  <c r="AB1466" i="1"/>
  <c r="AB1467" i="1"/>
  <c r="AB1468" i="1"/>
  <c r="AB1469" i="1"/>
  <c r="AB1470" i="1"/>
  <c r="AB1471" i="1"/>
  <c r="AB1472" i="1"/>
  <c r="AB1473" i="1"/>
  <c r="AB1474" i="1"/>
  <c r="AB1475" i="1"/>
  <c r="AB1476" i="1"/>
  <c r="AB1477" i="1"/>
  <c r="AB1478" i="1"/>
  <c r="AB1479" i="1"/>
  <c r="AB1480" i="1"/>
  <c r="AB1481" i="1"/>
  <c r="AB1482" i="1"/>
  <c r="AB1483" i="1"/>
  <c r="AB1484" i="1"/>
  <c r="AB1485" i="1"/>
  <c r="AB1486" i="1"/>
  <c r="AB1487" i="1"/>
  <c r="AB1488" i="1"/>
  <c r="AB1489" i="1"/>
  <c r="AB1490" i="1"/>
  <c r="AB1491" i="1"/>
  <c r="AB1492" i="1"/>
  <c r="AB1493" i="1"/>
  <c r="AB1494" i="1"/>
  <c r="AB1495" i="1"/>
  <c r="AB1496" i="1"/>
  <c r="AB1497" i="1"/>
  <c r="AB1498" i="1"/>
  <c r="AB1499" i="1"/>
  <c r="AB1500" i="1"/>
  <c r="AB1501" i="1"/>
  <c r="AB1502" i="1"/>
  <c r="AB1503" i="1"/>
  <c r="AB1504" i="1"/>
  <c r="AB1505" i="1"/>
  <c r="AB1506" i="1"/>
  <c r="AB1507" i="1"/>
  <c r="AB1508" i="1"/>
  <c r="AB1509" i="1"/>
  <c r="AB1510" i="1"/>
  <c r="AB1511" i="1"/>
  <c r="AB1512" i="1"/>
  <c r="AB1513" i="1"/>
  <c r="AB1514" i="1"/>
  <c r="AB1515" i="1"/>
  <c r="AB1516" i="1"/>
  <c r="AB1517" i="1"/>
  <c r="AB1518" i="1"/>
  <c r="AB1519" i="1"/>
  <c r="AB1520" i="1"/>
  <c r="AB1521" i="1"/>
  <c r="AB1522" i="1"/>
  <c r="AB1523" i="1"/>
  <c r="AB1524" i="1"/>
  <c r="AB1525" i="1"/>
  <c r="AB1526" i="1"/>
  <c r="AB1527" i="1"/>
  <c r="AB1528" i="1"/>
  <c r="AB1529" i="1"/>
  <c r="AB1530" i="1"/>
  <c r="AB1531" i="1"/>
  <c r="AB1532" i="1"/>
  <c r="AB1533" i="1"/>
  <c r="AB1534" i="1"/>
  <c r="AB1535" i="1"/>
  <c r="AB1536" i="1"/>
  <c r="AB1537" i="1"/>
  <c r="AB1538" i="1"/>
  <c r="AB1539" i="1"/>
  <c r="AB1540" i="1"/>
  <c r="AB1541" i="1"/>
  <c r="AB1542" i="1"/>
  <c r="AB1543" i="1"/>
  <c r="AB1544" i="1"/>
  <c r="AB1545" i="1"/>
  <c r="AB1546" i="1"/>
  <c r="AB1547" i="1"/>
  <c r="AB1548" i="1"/>
  <c r="AB1549" i="1"/>
  <c r="AB1550" i="1"/>
  <c r="AB1551" i="1"/>
  <c r="AB1552" i="1"/>
  <c r="AB1553" i="1"/>
  <c r="AB1554" i="1"/>
  <c r="AB1555" i="1"/>
  <c r="AB1556" i="1"/>
  <c r="AB1557" i="1"/>
  <c r="AB1558" i="1"/>
  <c r="AB1559" i="1"/>
  <c r="AB1560" i="1"/>
  <c r="AB1561" i="1"/>
  <c r="AB1562" i="1"/>
  <c r="AB1563" i="1"/>
  <c r="AB1564" i="1"/>
  <c r="AB1565" i="1"/>
  <c r="AB1566" i="1"/>
  <c r="AB1567" i="1"/>
  <c r="AB1568" i="1"/>
  <c r="AB1569" i="1"/>
  <c r="AB1570" i="1"/>
  <c r="AB1571" i="1"/>
  <c r="AB1572" i="1"/>
  <c r="AB1573" i="1"/>
  <c r="AB1574" i="1"/>
  <c r="AB1575" i="1"/>
  <c r="AB1576" i="1"/>
  <c r="AB1577" i="1"/>
  <c r="AB1578" i="1"/>
  <c r="AB1579" i="1"/>
  <c r="AB1580" i="1"/>
  <c r="AB1581" i="1"/>
  <c r="AB1582" i="1"/>
  <c r="AB1583" i="1"/>
  <c r="AB1584" i="1"/>
  <c r="AB1585" i="1"/>
  <c r="AB1586" i="1"/>
  <c r="AB1587" i="1"/>
  <c r="AB1588" i="1"/>
  <c r="AB1589" i="1"/>
  <c r="AB1590" i="1"/>
  <c r="AB1591" i="1"/>
  <c r="AB1592" i="1"/>
  <c r="AB1593" i="1"/>
  <c r="AB1594" i="1"/>
  <c r="AB1595" i="1"/>
  <c r="AB1596" i="1"/>
  <c r="AB1597" i="1"/>
  <c r="AB1598" i="1"/>
  <c r="AB1599" i="1"/>
  <c r="AB1600" i="1"/>
  <c r="AB1601" i="1"/>
  <c r="AB1602" i="1"/>
  <c r="AB1603" i="1"/>
  <c r="AB1604" i="1"/>
  <c r="AB1605" i="1"/>
  <c r="AB1606" i="1"/>
  <c r="AB1607" i="1"/>
  <c r="AB1608" i="1"/>
  <c r="AB1609" i="1"/>
  <c r="AB1610" i="1"/>
  <c r="AB1611" i="1"/>
  <c r="AB1612" i="1"/>
  <c r="AB1613" i="1"/>
  <c r="AB1614" i="1"/>
  <c r="AB1615" i="1"/>
  <c r="AB1616" i="1"/>
  <c r="AB1617" i="1"/>
  <c r="AB1618" i="1"/>
  <c r="AB1619" i="1"/>
  <c r="AB1620" i="1"/>
  <c r="AB1621" i="1"/>
  <c r="AB1622" i="1"/>
  <c r="AB1623" i="1"/>
  <c r="AB1624" i="1"/>
  <c r="AB1625" i="1"/>
  <c r="AB1626" i="1"/>
  <c r="AB1627" i="1"/>
  <c r="AB1628" i="1"/>
  <c r="AB1629" i="1"/>
  <c r="AB1630" i="1"/>
  <c r="AB1631" i="1"/>
  <c r="AB1632" i="1"/>
  <c r="AB1633" i="1"/>
  <c r="AB1634" i="1"/>
  <c r="AB1635" i="1"/>
  <c r="AB1636" i="1"/>
  <c r="AB1637" i="1"/>
  <c r="AB1638" i="1"/>
  <c r="AB1639" i="1"/>
  <c r="AB1640" i="1"/>
  <c r="AB1641" i="1"/>
  <c r="AB1642" i="1"/>
  <c r="AB1643" i="1"/>
  <c r="AB1644" i="1"/>
  <c r="AB1645" i="1"/>
  <c r="AB1646" i="1"/>
  <c r="AB1647" i="1"/>
  <c r="AB1648" i="1"/>
  <c r="AB1649" i="1"/>
  <c r="AB1650" i="1"/>
  <c r="AB1651" i="1"/>
  <c r="AB1652" i="1"/>
  <c r="AB1653" i="1"/>
  <c r="AB1654" i="1"/>
  <c r="AB1655" i="1"/>
  <c r="AB1656" i="1"/>
  <c r="AB1657" i="1"/>
  <c r="AB1658" i="1"/>
  <c r="AB1659" i="1"/>
  <c r="AB1660" i="1"/>
  <c r="AB1661" i="1"/>
  <c r="AB1662" i="1"/>
  <c r="AB1663" i="1"/>
  <c r="AB1664" i="1"/>
  <c r="AB1665" i="1"/>
  <c r="AB1666" i="1"/>
  <c r="AB1667" i="1"/>
  <c r="AB1668" i="1"/>
  <c r="AB1669" i="1"/>
  <c r="AB1670" i="1"/>
  <c r="AB1671" i="1"/>
  <c r="AB1672" i="1"/>
  <c r="AB1673" i="1"/>
  <c r="AB1674" i="1"/>
  <c r="AB1675" i="1"/>
  <c r="AB1676" i="1"/>
  <c r="AB1677" i="1"/>
  <c r="AB1678" i="1"/>
  <c r="AB1679" i="1"/>
  <c r="AB1680" i="1"/>
  <c r="AB1681" i="1"/>
  <c r="AB1682" i="1"/>
  <c r="AB1683" i="1"/>
  <c r="AB1684" i="1"/>
  <c r="AB1685" i="1"/>
  <c r="AB1686" i="1"/>
  <c r="AB1687" i="1"/>
  <c r="AB1688" i="1"/>
  <c r="AB1689" i="1"/>
  <c r="AB1690" i="1"/>
  <c r="AB1691" i="1"/>
  <c r="AB1692" i="1"/>
  <c r="AB1693" i="1"/>
  <c r="AB1694" i="1"/>
  <c r="AB1695" i="1"/>
  <c r="AB1696" i="1"/>
  <c r="AB1697" i="1"/>
  <c r="AB1698" i="1"/>
  <c r="AB1699" i="1"/>
  <c r="AB1700" i="1"/>
  <c r="AB1701" i="1"/>
  <c r="AB1702" i="1"/>
  <c r="AB1703" i="1"/>
  <c r="AB1704" i="1"/>
  <c r="AB1705" i="1"/>
  <c r="AB1706" i="1"/>
  <c r="AB1707" i="1"/>
  <c r="AB1708" i="1"/>
  <c r="AB1709" i="1"/>
  <c r="AB1710" i="1"/>
  <c r="AB1711" i="1"/>
  <c r="AB1712" i="1"/>
  <c r="AB1713" i="1"/>
  <c r="AB1714" i="1"/>
  <c r="AB1715" i="1"/>
  <c r="AB1716" i="1"/>
  <c r="AB1717" i="1"/>
  <c r="AB1718" i="1"/>
  <c r="AB1719" i="1"/>
  <c r="AB1720" i="1"/>
  <c r="AB1721" i="1"/>
  <c r="AB1722" i="1"/>
  <c r="AB1723" i="1"/>
  <c r="AB1724" i="1"/>
  <c r="AB1725" i="1"/>
  <c r="AB1726" i="1"/>
  <c r="AB1727" i="1"/>
  <c r="AB1728" i="1"/>
  <c r="AB1729" i="1"/>
  <c r="AB1730" i="1"/>
  <c r="AB1731" i="1"/>
  <c r="AB1732" i="1"/>
  <c r="AB1733" i="1"/>
  <c r="AB1734" i="1"/>
  <c r="AB1735" i="1"/>
  <c r="AB1736" i="1"/>
  <c r="AB1737" i="1"/>
  <c r="AB1738" i="1"/>
  <c r="AB1739" i="1"/>
  <c r="AB1740" i="1"/>
  <c r="AB1741" i="1"/>
  <c r="AB1742" i="1"/>
  <c r="AB1743" i="1"/>
  <c r="AB1744" i="1"/>
  <c r="AB1745" i="1"/>
  <c r="AB1746" i="1"/>
  <c r="AB1747" i="1"/>
  <c r="AB1748" i="1"/>
  <c r="AB1749" i="1"/>
  <c r="AB1750" i="1"/>
  <c r="AB1751" i="1"/>
  <c r="AB1752" i="1"/>
  <c r="AB1753" i="1"/>
  <c r="AB1754" i="1"/>
  <c r="AB1755" i="1"/>
  <c r="AB1756" i="1"/>
  <c r="AB1757" i="1"/>
  <c r="AB1758" i="1"/>
  <c r="AB1759" i="1"/>
  <c r="AB1760" i="1"/>
  <c r="AB1761" i="1"/>
  <c r="AB1762" i="1"/>
  <c r="AB1763" i="1"/>
  <c r="AB1764" i="1"/>
  <c r="AB1765" i="1"/>
  <c r="AB1766" i="1"/>
  <c r="AB1767" i="1"/>
  <c r="AB1768" i="1"/>
  <c r="AB1769" i="1"/>
  <c r="AB1770" i="1"/>
  <c r="AB1771" i="1"/>
  <c r="AB1772" i="1"/>
  <c r="AB1773" i="1"/>
  <c r="AB1774" i="1"/>
  <c r="AB1775" i="1"/>
  <c r="AB1776" i="1"/>
  <c r="AB1777" i="1"/>
  <c r="AB1778" i="1"/>
  <c r="AB1779" i="1"/>
  <c r="AB1780" i="1"/>
  <c r="AB1781" i="1"/>
  <c r="AB1782" i="1"/>
  <c r="AB1783" i="1"/>
  <c r="AB1784" i="1"/>
  <c r="AB1785" i="1"/>
  <c r="AB1786" i="1"/>
  <c r="AB1787" i="1"/>
  <c r="AB1788" i="1"/>
  <c r="AB1789" i="1"/>
  <c r="AB1790" i="1"/>
  <c r="AB1791" i="1"/>
  <c r="AB1792" i="1"/>
  <c r="AB1793" i="1"/>
  <c r="AB1794" i="1"/>
  <c r="AB1795" i="1"/>
  <c r="AB1796" i="1"/>
  <c r="AB1797" i="1"/>
  <c r="AB1798" i="1"/>
  <c r="AB1799" i="1"/>
  <c r="AB1800" i="1"/>
  <c r="AB1801" i="1"/>
  <c r="AB1802" i="1"/>
  <c r="AB1803" i="1"/>
  <c r="AB1804" i="1"/>
  <c r="AB1805" i="1"/>
  <c r="AB1806" i="1"/>
  <c r="AB1807" i="1"/>
  <c r="AB1808" i="1"/>
  <c r="AB1809" i="1"/>
  <c r="AB1810" i="1"/>
  <c r="AB1811" i="1"/>
  <c r="AB1812" i="1"/>
  <c r="AB1813" i="1"/>
  <c r="AB1814" i="1"/>
  <c r="AB1815" i="1"/>
  <c r="AB1816" i="1"/>
  <c r="AB1817" i="1"/>
  <c r="AB1818" i="1"/>
  <c r="AB1819" i="1"/>
  <c r="AB1820" i="1"/>
  <c r="AB1821" i="1"/>
  <c r="AB1822" i="1"/>
  <c r="AB1823" i="1"/>
  <c r="AB1824" i="1"/>
  <c r="AB1825" i="1"/>
  <c r="AB1826" i="1"/>
  <c r="AB1827" i="1"/>
  <c r="AB1828" i="1"/>
  <c r="AB1829" i="1"/>
  <c r="AB1830" i="1"/>
  <c r="AB1831" i="1"/>
  <c r="AB1832" i="1"/>
  <c r="AB1833" i="1"/>
  <c r="AB1834" i="1"/>
  <c r="AB1835" i="1"/>
  <c r="AB1836" i="1"/>
  <c r="AB1837" i="1"/>
  <c r="AB1838" i="1"/>
  <c r="AB1839" i="1"/>
  <c r="AB1840" i="1"/>
  <c r="AB1841" i="1"/>
  <c r="AB1842" i="1"/>
  <c r="AB1843" i="1"/>
  <c r="AB1844" i="1"/>
  <c r="AB1845" i="1"/>
  <c r="AB1846" i="1"/>
  <c r="AB1847" i="1"/>
  <c r="AB1848" i="1"/>
  <c r="AB1849" i="1"/>
  <c r="AB1850" i="1"/>
  <c r="AB1851" i="1"/>
  <c r="AB1852" i="1"/>
  <c r="AB1853" i="1"/>
  <c r="AB1854" i="1"/>
  <c r="AB1855" i="1"/>
  <c r="AB1856" i="1"/>
  <c r="AB1857" i="1"/>
  <c r="AB1858" i="1"/>
  <c r="AB1859" i="1"/>
  <c r="AB1860" i="1"/>
  <c r="AB1861" i="1"/>
  <c r="AB1862" i="1"/>
  <c r="AB1863" i="1"/>
  <c r="AB1864" i="1"/>
  <c r="AB1865" i="1"/>
  <c r="AB1866" i="1"/>
  <c r="AB1867" i="1"/>
  <c r="AB1868" i="1"/>
  <c r="AB1869" i="1"/>
  <c r="AB1870" i="1"/>
  <c r="AB1871" i="1"/>
  <c r="AB1872" i="1"/>
  <c r="AB1873" i="1"/>
  <c r="AB1874" i="1"/>
  <c r="AB1875" i="1"/>
  <c r="AB1876" i="1"/>
  <c r="AB1877" i="1"/>
  <c r="AB1878" i="1"/>
  <c r="AB1879" i="1"/>
  <c r="AB1880" i="1"/>
  <c r="AB1881" i="1"/>
  <c r="AB1882" i="1"/>
  <c r="AB1883" i="1"/>
  <c r="AB1884" i="1"/>
  <c r="AB1885" i="1"/>
  <c r="AB1886" i="1"/>
  <c r="AB1887" i="1"/>
  <c r="AB1888" i="1"/>
  <c r="AB1889" i="1"/>
  <c r="AB1890" i="1"/>
  <c r="AB1891" i="1"/>
  <c r="AB1892" i="1"/>
  <c r="AB1893" i="1"/>
  <c r="AB1894" i="1"/>
  <c r="AB1895" i="1"/>
  <c r="AB1896" i="1"/>
  <c r="AB1897" i="1"/>
  <c r="AB1898" i="1"/>
  <c r="AB1899" i="1"/>
  <c r="AB1900" i="1"/>
  <c r="AB1901" i="1"/>
  <c r="AB1902" i="1"/>
  <c r="AB1903" i="1"/>
  <c r="AB1904" i="1"/>
  <c r="AB1905" i="1"/>
  <c r="AB1906" i="1"/>
  <c r="AB1907" i="1"/>
  <c r="AB1908" i="1"/>
  <c r="AB1909" i="1"/>
  <c r="AB1910" i="1"/>
  <c r="AB1911" i="1"/>
  <c r="AB1912" i="1"/>
  <c r="AB1913" i="1"/>
  <c r="AB1914" i="1"/>
  <c r="AB1915" i="1"/>
  <c r="AB1916" i="1"/>
  <c r="AB1917" i="1"/>
  <c r="AB1918" i="1"/>
  <c r="AB1919" i="1"/>
  <c r="AB1920" i="1"/>
  <c r="AB1921" i="1"/>
  <c r="AB1922" i="1"/>
  <c r="AB1923" i="1"/>
  <c r="AB1924" i="1"/>
  <c r="AB1925" i="1"/>
  <c r="AB1926" i="1"/>
  <c r="AB1927" i="1"/>
  <c r="AB1928" i="1"/>
  <c r="AB1929" i="1"/>
  <c r="AB1930" i="1"/>
  <c r="AB1931" i="1"/>
  <c r="AB1932" i="1"/>
  <c r="AB1933" i="1"/>
  <c r="AB1934" i="1"/>
  <c r="AB1935" i="1"/>
  <c r="AB1936" i="1"/>
  <c r="AB1937" i="1"/>
  <c r="AB1938" i="1"/>
  <c r="AB1939" i="1"/>
  <c r="AB1940" i="1"/>
  <c r="AB1941" i="1"/>
  <c r="AB1942" i="1"/>
  <c r="AB1943" i="1"/>
  <c r="AB1944" i="1"/>
  <c r="AB1945" i="1"/>
  <c r="AB1946" i="1"/>
  <c r="AB1947" i="1"/>
  <c r="AB1948" i="1"/>
  <c r="AB1949" i="1"/>
  <c r="AB1950" i="1"/>
  <c r="AB1951" i="1"/>
  <c r="AB1952" i="1"/>
  <c r="AB1953" i="1"/>
  <c r="AB1954" i="1"/>
  <c r="AB1955" i="1"/>
  <c r="AB1956" i="1"/>
  <c r="AB1957" i="1"/>
  <c r="AB1958" i="1"/>
  <c r="AB1959" i="1"/>
  <c r="AB1960" i="1"/>
  <c r="AB1961" i="1"/>
  <c r="AB1962" i="1"/>
  <c r="AB1963" i="1"/>
  <c r="AB1964" i="1"/>
  <c r="AB1965" i="1"/>
  <c r="AB1966" i="1"/>
  <c r="AB1967" i="1"/>
  <c r="AB1968" i="1"/>
  <c r="AB1969" i="1"/>
  <c r="AB1970" i="1"/>
  <c r="AB1971" i="1"/>
  <c r="AB1972" i="1"/>
  <c r="AB1973" i="1"/>
  <c r="AB1974" i="1"/>
  <c r="AB1975" i="1"/>
  <c r="AB1976" i="1"/>
  <c r="AB1977" i="1"/>
  <c r="AB1978" i="1"/>
  <c r="AB1979" i="1"/>
  <c r="AB1980" i="1"/>
  <c r="AB1981" i="1"/>
  <c r="AB1982" i="1"/>
  <c r="AB1983" i="1"/>
  <c r="AB1984" i="1"/>
  <c r="AB1985" i="1"/>
  <c r="AB1986" i="1"/>
  <c r="AB1987" i="1"/>
  <c r="AB1988" i="1"/>
  <c r="AB1989" i="1"/>
  <c r="AB1990" i="1"/>
  <c r="AB1991" i="1"/>
  <c r="AB1992" i="1"/>
  <c r="AB1993" i="1"/>
  <c r="AB1994" i="1"/>
  <c r="AB1995" i="1"/>
  <c r="AB1996" i="1"/>
  <c r="AB1997" i="1"/>
  <c r="AB1998" i="1"/>
  <c r="AB1999" i="1"/>
  <c r="AB2000" i="1"/>
  <c r="AB2001" i="1"/>
  <c r="AB2002" i="1"/>
  <c r="AB2003" i="1"/>
  <c r="AB2004" i="1"/>
  <c r="AB2005" i="1"/>
  <c r="AB2006" i="1"/>
  <c r="AB2007" i="1"/>
  <c r="AB2008" i="1"/>
  <c r="AB2009" i="1"/>
  <c r="AB2010" i="1"/>
  <c r="AB2011" i="1"/>
  <c r="AB2012" i="1"/>
  <c r="AB2013" i="1"/>
  <c r="AB2014" i="1"/>
  <c r="AB2015" i="1"/>
  <c r="AB2016" i="1"/>
  <c r="AB2017" i="1"/>
  <c r="AB2018" i="1"/>
  <c r="AB2019" i="1"/>
  <c r="AB2020" i="1"/>
  <c r="AB2021" i="1"/>
  <c r="AB2022" i="1"/>
  <c r="AB2023" i="1"/>
  <c r="AB2024" i="1"/>
  <c r="AB2025" i="1"/>
  <c r="AB2026" i="1"/>
  <c r="AB2027" i="1"/>
  <c r="AB2028" i="1"/>
  <c r="AB2029" i="1"/>
  <c r="AB2030" i="1"/>
  <c r="AB2031" i="1"/>
  <c r="AB2032" i="1"/>
  <c r="AB2033" i="1"/>
  <c r="AB2034" i="1"/>
  <c r="AB2035" i="1"/>
  <c r="AB2036" i="1"/>
  <c r="AB2037" i="1"/>
  <c r="AB2038" i="1"/>
  <c r="AB2039" i="1"/>
  <c r="AB2040" i="1"/>
  <c r="AB2041" i="1"/>
  <c r="AB2042" i="1"/>
  <c r="AB2043" i="1"/>
  <c r="AB2044" i="1"/>
  <c r="AB2045" i="1"/>
  <c r="AB2046" i="1"/>
  <c r="AB2047" i="1"/>
  <c r="AB2048" i="1"/>
  <c r="AB2049" i="1"/>
  <c r="AB2050" i="1"/>
  <c r="AB2051" i="1"/>
  <c r="AB2052" i="1"/>
  <c r="AB2053" i="1"/>
  <c r="AB2054" i="1"/>
  <c r="AB2055" i="1"/>
  <c r="AB2056" i="1"/>
  <c r="AB2057" i="1"/>
  <c r="AB2058" i="1"/>
  <c r="AB2059" i="1"/>
  <c r="AB2060" i="1"/>
  <c r="AB2061" i="1"/>
  <c r="AB2062" i="1"/>
  <c r="AB2063" i="1"/>
  <c r="AB2064" i="1"/>
  <c r="AB2065" i="1"/>
  <c r="AB2066" i="1"/>
  <c r="AB2067" i="1"/>
  <c r="AB2068" i="1"/>
  <c r="AB2069" i="1"/>
  <c r="AB2070" i="1"/>
  <c r="AB2071" i="1"/>
  <c r="AB2072" i="1"/>
  <c r="AB2073" i="1"/>
  <c r="AB2074" i="1"/>
  <c r="AB2075" i="1"/>
  <c r="AB2076" i="1"/>
  <c r="AB2077" i="1"/>
  <c r="AB2078" i="1"/>
  <c r="AB2079" i="1"/>
  <c r="AB2080" i="1"/>
  <c r="AB2081" i="1"/>
  <c r="AB2082" i="1"/>
  <c r="AB2083" i="1"/>
  <c r="AB2084" i="1"/>
  <c r="AB2085" i="1"/>
  <c r="AB2086" i="1"/>
  <c r="AB2087" i="1"/>
  <c r="AB2088" i="1"/>
  <c r="AB2089" i="1"/>
  <c r="AB2090" i="1"/>
  <c r="AB2091" i="1"/>
  <c r="AB2092" i="1"/>
  <c r="AB2093" i="1"/>
  <c r="AB2094" i="1"/>
  <c r="AB2095" i="1"/>
  <c r="AB2096" i="1"/>
  <c r="AB2097" i="1"/>
  <c r="AB2098" i="1"/>
  <c r="AB2099" i="1"/>
  <c r="AB2100" i="1"/>
  <c r="AB2101" i="1"/>
  <c r="AB2102" i="1"/>
  <c r="AB2103" i="1"/>
  <c r="AB2104" i="1"/>
  <c r="AB2105" i="1"/>
  <c r="AB2106" i="1"/>
  <c r="AB2107" i="1"/>
  <c r="AB2108" i="1"/>
  <c r="AB2109" i="1"/>
  <c r="AB2110" i="1"/>
  <c r="AB2111" i="1"/>
  <c r="AB2112" i="1"/>
  <c r="AB2113" i="1"/>
  <c r="AB2114" i="1"/>
  <c r="AB2115" i="1"/>
  <c r="AB2116" i="1"/>
  <c r="AB2117" i="1"/>
  <c r="AB2118" i="1"/>
  <c r="AB2119" i="1"/>
  <c r="AB2120" i="1"/>
  <c r="AB2121" i="1"/>
  <c r="AB2122" i="1"/>
  <c r="AB2123" i="1"/>
  <c r="AB2124" i="1"/>
  <c r="AB2125" i="1"/>
  <c r="AB2126" i="1"/>
  <c r="AB2127" i="1"/>
  <c r="AB2128" i="1"/>
  <c r="AB2129" i="1"/>
  <c r="AB2130" i="1"/>
  <c r="AB2131" i="1"/>
  <c r="AB2132" i="1"/>
  <c r="AB2133" i="1"/>
  <c r="AB2134" i="1"/>
  <c r="AB2135" i="1"/>
  <c r="AB2136" i="1"/>
  <c r="AB2137" i="1"/>
  <c r="AB2138" i="1"/>
  <c r="AB2139" i="1"/>
  <c r="AB2140" i="1"/>
  <c r="AB2141" i="1"/>
  <c r="AB2142" i="1"/>
  <c r="AB2143" i="1"/>
  <c r="AB2144" i="1"/>
  <c r="AB2145" i="1"/>
  <c r="AB2146" i="1"/>
  <c r="AB2147" i="1"/>
  <c r="AB2148" i="1"/>
  <c r="AB2149" i="1"/>
  <c r="AB2150" i="1"/>
  <c r="AB2151" i="1"/>
  <c r="AB2152" i="1"/>
  <c r="AB2153" i="1"/>
  <c r="AB2154" i="1"/>
  <c r="AB2155" i="1"/>
  <c r="AB2156" i="1"/>
  <c r="AB2157" i="1"/>
  <c r="AB2158" i="1"/>
  <c r="AB2159" i="1"/>
  <c r="AB2160" i="1"/>
  <c r="AB2161" i="1"/>
  <c r="AB2162" i="1"/>
  <c r="AB2163" i="1"/>
  <c r="AB2164" i="1"/>
  <c r="AB2165" i="1"/>
  <c r="AB2166" i="1"/>
  <c r="AB2167" i="1"/>
  <c r="AB2168" i="1"/>
  <c r="AB2169" i="1"/>
  <c r="AB2170" i="1"/>
  <c r="AB2171" i="1"/>
  <c r="AB2172" i="1"/>
  <c r="AB2173" i="1"/>
  <c r="AB2174" i="1"/>
  <c r="AB2175" i="1"/>
  <c r="AB2176" i="1"/>
  <c r="AB2177" i="1"/>
  <c r="AB2178" i="1"/>
  <c r="AB2179" i="1"/>
  <c r="AB2180" i="1"/>
  <c r="AB2181" i="1"/>
  <c r="AB2182" i="1"/>
  <c r="AB2183" i="1"/>
  <c r="AB2184" i="1"/>
  <c r="AB2185" i="1"/>
  <c r="AB2186" i="1"/>
  <c r="AB2187" i="1"/>
  <c r="AB2188" i="1"/>
  <c r="AB2189" i="1"/>
  <c r="AB2190" i="1"/>
  <c r="AB2191" i="1"/>
  <c r="AB2192" i="1"/>
  <c r="AB2193" i="1"/>
  <c r="AB2194" i="1"/>
  <c r="AB2195" i="1"/>
  <c r="AB2196" i="1"/>
  <c r="AB2197" i="1"/>
  <c r="AB2198" i="1"/>
  <c r="AB2199" i="1"/>
  <c r="AB2200" i="1"/>
  <c r="AB2201" i="1"/>
  <c r="AB2202" i="1"/>
  <c r="AB2203" i="1"/>
  <c r="AB2204" i="1"/>
  <c r="AB2205" i="1"/>
  <c r="AB2206" i="1"/>
  <c r="AB2207" i="1"/>
  <c r="AB2208" i="1"/>
  <c r="AB2209" i="1"/>
  <c r="AB2210" i="1"/>
  <c r="AB2211" i="1"/>
  <c r="AB2212" i="1"/>
  <c r="AB2213" i="1"/>
  <c r="AB2214" i="1"/>
  <c r="AB2215" i="1"/>
  <c r="AB2216" i="1"/>
  <c r="AB2217" i="1"/>
  <c r="AB2218" i="1"/>
  <c r="AB2219" i="1"/>
  <c r="AB2220" i="1"/>
  <c r="AB2221" i="1"/>
  <c r="AB2222" i="1"/>
  <c r="AB2223" i="1"/>
  <c r="AB2224" i="1"/>
  <c r="AB2225" i="1"/>
  <c r="AB2226" i="1"/>
  <c r="AB2227" i="1"/>
  <c r="AB2228" i="1"/>
  <c r="AB2229" i="1"/>
  <c r="AB2230" i="1"/>
  <c r="AB2231" i="1"/>
  <c r="AB2232" i="1"/>
  <c r="AB2233" i="1"/>
  <c r="AB2234" i="1"/>
  <c r="AB2235" i="1"/>
  <c r="AB2236" i="1"/>
  <c r="AB2237" i="1"/>
  <c r="AB2238" i="1"/>
  <c r="AB2239" i="1"/>
  <c r="AB2240" i="1"/>
  <c r="AB2241" i="1"/>
  <c r="AB2242" i="1"/>
  <c r="AB2243" i="1"/>
  <c r="AB2244" i="1"/>
  <c r="AB2245" i="1"/>
  <c r="AB2246" i="1"/>
  <c r="AB2247" i="1"/>
  <c r="AB2248" i="1"/>
  <c r="AB2249" i="1"/>
  <c r="AB2250" i="1"/>
  <c r="AB2251" i="1"/>
  <c r="AB2252" i="1"/>
  <c r="AB2253" i="1"/>
  <c r="AB2254" i="1"/>
  <c r="AB2255" i="1"/>
  <c r="AB2256" i="1"/>
  <c r="AB2257" i="1"/>
  <c r="AB2258" i="1"/>
  <c r="AB2259" i="1"/>
  <c r="AB2260" i="1"/>
  <c r="AB2261" i="1"/>
  <c r="AB2262" i="1"/>
  <c r="AB2263" i="1"/>
  <c r="AB2264" i="1"/>
  <c r="AB2265" i="1"/>
  <c r="AB2266" i="1"/>
  <c r="AB2267" i="1"/>
  <c r="AB2268" i="1"/>
  <c r="AB2269" i="1"/>
  <c r="AB2270" i="1"/>
  <c r="AB2271" i="1"/>
  <c r="AB2272" i="1"/>
  <c r="AB2273" i="1"/>
  <c r="AB2274" i="1"/>
  <c r="AB2275" i="1"/>
  <c r="AB2276" i="1"/>
  <c r="AB2277" i="1"/>
  <c r="AB2278" i="1"/>
  <c r="AB2279" i="1"/>
  <c r="AB2280" i="1"/>
  <c r="AB2281" i="1"/>
  <c r="AB2282" i="1"/>
  <c r="AB2283" i="1"/>
  <c r="AB2284" i="1"/>
  <c r="AB2285" i="1"/>
  <c r="AB2286" i="1"/>
  <c r="AB2287" i="1"/>
  <c r="AB2288" i="1"/>
  <c r="AB2289" i="1"/>
  <c r="AB2290" i="1"/>
  <c r="AB2291" i="1"/>
  <c r="AB2292" i="1"/>
  <c r="AB2293" i="1"/>
  <c r="AB2294" i="1"/>
  <c r="AB2295" i="1"/>
  <c r="AB2296" i="1"/>
  <c r="AB2297" i="1"/>
  <c r="AB2298" i="1"/>
  <c r="AB2299" i="1"/>
  <c r="AB2300" i="1"/>
  <c r="AB2301" i="1"/>
  <c r="AB2302" i="1"/>
  <c r="AB2303" i="1"/>
  <c r="AB2304" i="1"/>
  <c r="AB2305" i="1"/>
  <c r="AB2306" i="1"/>
  <c r="AB2307" i="1"/>
  <c r="AB2308" i="1"/>
  <c r="AB2309" i="1"/>
  <c r="AB2310" i="1"/>
  <c r="AB2311" i="1"/>
  <c r="AB2312" i="1"/>
  <c r="AB2313" i="1"/>
  <c r="AB2314" i="1"/>
  <c r="AB2315" i="1"/>
  <c r="AB2316" i="1"/>
  <c r="AB2317" i="1"/>
  <c r="AB2318" i="1"/>
  <c r="AB2319" i="1"/>
  <c r="AB2320" i="1"/>
  <c r="AB2321" i="1"/>
  <c r="AB2322" i="1"/>
  <c r="AB2323" i="1"/>
  <c r="AB2324" i="1"/>
  <c r="AB2325" i="1"/>
  <c r="AB2326" i="1"/>
  <c r="AB2327" i="1"/>
  <c r="AB2328" i="1"/>
  <c r="AB2329" i="1"/>
  <c r="AB2330" i="1"/>
  <c r="AB2331" i="1"/>
  <c r="AB2332" i="1"/>
  <c r="AB2333" i="1"/>
  <c r="AB2334" i="1"/>
  <c r="AB2335" i="1"/>
  <c r="AB2336" i="1"/>
  <c r="AB2337" i="1"/>
  <c r="AB2338" i="1"/>
  <c r="AB2339" i="1"/>
  <c r="AB2340" i="1"/>
  <c r="AB2341" i="1"/>
  <c r="AB2342" i="1"/>
  <c r="AB2343" i="1"/>
  <c r="AB2344" i="1"/>
  <c r="AB2345" i="1"/>
  <c r="AB2346" i="1"/>
  <c r="AB2347" i="1"/>
  <c r="AB2348" i="1"/>
  <c r="AB2349" i="1"/>
  <c r="AB2350" i="1"/>
  <c r="AB2351" i="1"/>
  <c r="AB2352" i="1"/>
  <c r="AB2353" i="1"/>
  <c r="AB2354" i="1"/>
  <c r="AB2355" i="1"/>
  <c r="AB2356" i="1"/>
  <c r="AB2357" i="1"/>
  <c r="AB2358" i="1"/>
  <c r="AB2359" i="1"/>
  <c r="AB2360" i="1"/>
  <c r="AB2361" i="1"/>
  <c r="AB2362" i="1"/>
  <c r="AB2363" i="1"/>
  <c r="AB2364" i="1"/>
  <c r="AB2365" i="1"/>
  <c r="AB2366" i="1"/>
  <c r="AB2367" i="1"/>
  <c r="AB2368" i="1"/>
  <c r="AB2369" i="1"/>
  <c r="AB2370" i="1"/>
  <c r="AB2371" i="1"/>
  <c r="AB2372" i="1"/>
  <c r="AB2373" i="1"/>
  <c r="AB2374" i="1"/>
  <c r="AB2375" i="1"/>
  <c r="AB2376" i="1"/>
  <c r="AB2377" i="1"/>
  <c r="AB2378" i="1"/>
  <c r="AB2379" i="1"/>
  <c r="AB2380" i="1"/>
  <c r="AB2381" i="1"/>
  <c r="AB2382" i="1"/>
  <c r="AB2383" i="1"/>
  <c r="AB2384" i="1"/>
  <c r="AB2385" i="1"/>
  <c r="AB2386" i="1"/>
  <c r="AB2387" i="1"/>
  <c r="AB2388" i="1"/>
  <c r="AB2389" i="1"/>
  <c r="AB2390" i="1"/>
  <c r="AB2391" i="1"/>
  <c r="AB2392" i="1"/>
  <c r="AB2393" i="1"/>
  <c r="AB2394" i="1"/>
  <c r="AB2395" i="1"/>
  <c r="AB2396" i="1"/>
  <c r="AB2397" i="1"/>
  <c r="AB2398" i="1"/>
  <c r="AB2399" i="1"/>
  <c r="AB2400" i="1"/>
  <c r="AB2401" i="1"/>
  <c r="AB2402" i="1"/>
  <c r="AB2403" i="1"/>
  <c r="AB2404" i="1"/>
  <c r="AB2405" i="1"/>
  <c r="AB2406" i="1"/>
  <c r="AB2407" i="1"/>
  <c r="AB2408" i="1"/>
  <c r="AB2409" i="1"/>
  <c r="AB2410" i="1"/>
  <c r="AB2411" i="1"/>
  <c r="AB2412" i="1"/>
  <c r="AB2413" i="1"/>
  <c r="AB2414" i="1"/>
  <c r="AB2415" i="1"/>
  <c r="AB2416" i="1"/>
  <c r="AB2417" i="1"/>
  <c r="AB2418" i="1"/>
  <c r="AB2419" i="1"/>
  <c r="AB2420" i="1"/>
  <c r="AB2421" i="1"/>
  <c r="AB2422" i="1"/>
  <c r="AB2423" i="1"/>
  <c r="AB2424" i="1"/>
  <c r="AB2425" i="1"/>
  <c r="AB2426" i="1"/>
  <c r="AB2427" i="1"/>
  <c r="AB2428" i="1"/>
  <c r="AB2429" i="1"/>
  <c r="AB2430" i="1"/>
  <c r="AB2431" i="1"/>
  <c r="AB2432" i="1"/>
  <c r="AB2433" i="1"/>
  <c r="AB2434" i="1"/>
  <c r="AB2435" i="1"/>
  <c r="AB2436" i="1"/>
  <c r="AB2437" i="1"/>
  <c r="AB2438" i="1"/>
  <c r="AB2439" i="1"/>
  <c r="AB2440" i="1"/>
  <c r="AB2441" i="1"/>
  <c r="AB2442" i="1"/>
  <c r="AB2443" i="1"/>
  <c r="AB2444" i="1"/>
  <c r="AB2445" i="1"/>
  <c r="AB2446" i="1"/>
  <c r="AB2447" i="1"/>
  <c r="AB2448" i="1"/>
  <c r="AB2449" i="1"/>
  <c r="AB2450" i="1"/>
  <c r="AB2451" i="1"/>
  <c r="AB2452" i="1"/>
  <c r="AB2453" i="1"/>
  <c r="AB2454" i="1"/>
  <c r="AB2455" i="1"/>
  <c r="AB2456" i="1"/>
  <c r="AB2457" i="1"/>
  <c r="AB2458" i="1"/>
  <c r="AB2459" i="1"/>
  <c r="AB2460" i="1"/>
  <c r="AB2461" i="1"/>
  <c r="AB2462" i="1"/>
  <c r="AB2463" i="1"/>
  <c r="AB2464" i="1"/>
  <c r="AB2465" i="1"/>
  <c r="AB2466" i="1"/>
  <c r="AB2467" i="1"/>
  <c r="AB2468" i="1"/>
  <c r="AB2469" i="1"/>
  <c r="AB2470" i="1"/>
  <c r="AB2471" i="1"/>
  <c r="AB2472" i="1"/>
  <c r="AB2473" i="1"/>
  <c r="AB2474" i="1"/>
  <c r="AB2475" i="1"/>
  <c r="AB2476" i="1"/>
  <c r="AB2477" i="1"/>
  <c r="AB2478" i="1"/>
  <c r="AB2479" i="1"/>
  <c r="AB2480" i="1"/>
  <c r="AB2481" i="1"/>
  <c r="AB2482" i="1"/>
  <c r="AB2483" i="1"/>
  <c r="AB2484" i="1"/>
  <c r="AB2485" i="1"/>
  <c r="AB2486" i="1"/>
  <c r="AB2487" i="1"/>
  <c r="AB2488" i="1"/>
  <c r="AB2489" i="1"/>
  <c r="AB2490" i="1"/>
  <c r="AB2491" i="1"/>
  <c r="AB2492" i="1"/>
  <c r="AB2493" i="1"/>
  <c r="AB2494" i="1"/>
  <c r="AB2495" i="1"/>
  <c r="AB2496" i="1"/>
  <c r="AB2497" i="1"/>
  <c r="AB2498" i="1"/>
  <c r="AB2499" i="1"/>
  <c r="AB2500" i="1"/>
  <c r="AB2501" i="1"/>
  <c r="AB2502" i="1"/>
  <c r="AB2503" i="1"/>
  <c r="AB2504" i="1"/>
  <c r="AB2505" i="1"/>
  <c r="AB2506" i="1"/>
  <c r="AB2507" i="1"/>
  <c r="AB2508" i="1"/>
  <c r="AB2509" i="1"/>
  <c r="AB2510" i="1"/>
  <c r="AB2511" i="1"/>
  <c r="AB2512" i="1"/>
  <c r="AB2513" i="1"/>
  <c r="AB2514" i="1"/>
  <c r="AB2515" i="1"/>
  <c r="AB2516" i="1"/>
  <c r="AB2517" i="1"/>
  <c r="AB2518" i="1"/>
  <c r="AB2519" i="1"/>
  <c r="AB2520" i="1"/>
  <c r="AB2521" i="1"/>
  <c r="AB2522" i="1"/>
  <c r="AB2523" i="1"/>
  <c r="AB2524" i="1"/>
  <c r="AB2525" i="1"/>
  <c r="AB2526" i="1"/>
  <c r="AB2527" i="1"/>
  <c r="AB2528" i="1"/>
  <c r="AB2529" i="1"/>
  <c r="AB2530" i="1"/>
  <c r="AB2531" i="1"/>
  <c r="AB2532" i="1"/>
  <c r="AB2533" i="1"/>
  <c r="AB2534" i="1"/>
  <c r="AB2535" i="1"/>
  <c r="AB2536" i="1"/>
  <c r="AB2537" i="1"/>
  <c r="AB2538" i="1"/>
  <c r="AB2539" i="1"/>
  <c r="AB2540" i="1"/>
  <c r="AB2541" i="1"/>
  <c r="AB2542" i="1"/>
  <c r="AB2543" i="1"/>
  <c r="AB2544" i="1"/>
  <c r="AB2545" i="1"/>
  <c r="AB2546" i="1"/>
  <c r="AB2547" i="1"/>
  <c r="AB2548" i="1"/>
  <c r="AB2549" i="1"/>
  <c r="AB2550" i="1"/>
  <c r="AB2551" i="1"/>
  <c r="AB2552" i="1"/>
  <c r="AB2553" i="1"/>
  <c r="AB2554" i="1"/>
  <c r="AB2555" i="1"/>
  <c r="AB2556" i="1"/>
  <c r="AB2557" i="1"/>
  <c r="AB2558" i="1"/>
  <c r="AB2559" i="1"/>
  <c r="AB2560" i="1"/>
  <c r="AB2561" i="1"/>
  <c r="AB2562" i="1"/>
  <c r="AB2563" i="1"/>
  <c r="AB2564" i="1"/>
  <c r="AB2565" i="1"/>
  <c r="AB2566" i="1"/>
  <c r="AB2567" i="1"/>
  <c r="AB2568" i="1"/>
  <c r="AB2569" i="1"/>
  <c r="AB2570" i="1"/>
  <c r="AB2571" i="1"/>
  <c r="AB2572" i="1"/>
  <c r="AB2573" i="1"/>
  <c r="AB2574" i="1"/>
  <c r="AB2575" i="1"/>
  <c r="AB2576" i="1"/>
  <c r="AB2577" i="1"/>
  <c r="AB2578" i="1"/>
  <c r="AB2579" i="1"/>
  <c r="AB2580" i="1"/>
  <c r="AB2581" i="1"/>
  <c r="AB2582" i="1"/>
  <c r="AB2583" i="1"/>
  <c r="AB2584" i="1"/>
  <c r="AB2585" i="1"/>
  <c r="AB2586" i="1"/>
  <c r="AB2587" i="1"/>
  <c r="AB2588" i="1"/>
  <c r="AB2589" i="1"/>
  <c r="AB2590" i="1"/>
  <c r="AB2591" i="1"/>
  <c r="AB2592" i="1"/>
  <c r="AB2593" i="1"/>
  <c r="AB2594" i="1"/>
  <c r="AB2595" i="1"/>
  <c r="AB2596" i="1"/>
  <c r="AB2597" i="1"/>
  <c r="AB2598" i="1"/>
  <c r="AB2599" i="1"/>
  <c r="AB2600" i="1"/>
  <c r="AB2601" i="1"/>
  <c r="AB2602" i="1"/>
  <c r="AB2603" i="1"/>
  <c r="AB2604" i="1"/>
  <c r="AB2605" i="1"/>
  <c r="AB2606" i="1"/>
  <c r="AB2607" i="1"/>
  <c r="AB2608" i="1"/>
  <c r="AB2609" i="1"/>
  <c r="AB2610" i="1"/>
  <c r="AB2611" i="1"/>
  <c r="AB2612" i="1"/>
  <c r="AB2613" i="1"/>
  <c r="AB2614" i="1"/>
  <c r="AB2615" i="1"/>
  <c r="AB2616" i="1"/>
  <c r="AB2617" i="1"/>
  <c r="AB2618" i="1"/>
  <c r="AB2619" i="1"/>
  <c r="AB2620" i="1"/>
  <c r="AB2621" i="1"/>
  <c r="AB2622" i="1"/>
  <c r="AB2623" i="1"/>
  <c r="AB2624" i="1"/>
  <c r="AB2625" i="1"/>
  <c r="AB2626" i="1"/>
  <c r="AB2627" i="1"/>
  <c r="AB2628" i="1"/>
  <c r="AB2629" i="1"/>
  <c r="AB2630" i="1"/>
  <c r="AB2631" i="1"/>
  <c r="AB2632" i="1"/>
  <c r="AB2633" i="1"/>
  <c r="AB2634" i="1"/>
  <c r="AB2635" i="1"/>
  <c r="AB2636" i="1"/>
  <c r="AB2637" i="1"/>
  <c r="AB2638" i="1"/>
  <c r="AB2639" i="1"/>
  <c r="AB2640" i="1"/>
  <c r="AB2641" i="1"/>
  <c r="AB2642" i="1"/>
  <c r="AB2643" i="1"/>
  <c r="AB2644" i="1"/>
  <c r="AB2645" i="1"/>
  <c r="AB2646" i="1"/>
  <c r="AB2647" i="1"/>
  <c r="AB2648" i="1"/>
  <c r="AB2649" i="1"/>
  <c r="AB2650" i="1"/>
  <c r="AB2651" i="1"/>
  <c r="AB2652" i="1"/>
  <c r="AB2653" i="1"/>
  <c r="AB2654" i="1"/>
  <c r="AB2655" i="1"/>
  <c r="AB2656" i="1"/>
  <c r="AB2657" i="1"/>
  <c r="AB2658" i="1"/>
  <c r="AB2659" i="1"/>
  <c r="AB2660" i="1"/>
  <c r="AB2661" i="1"/>
  <c r="AB2662" i="1"/>
  <c r="AB2663" i="1"/>
  <c r="AB2664" i="1"/>
  <c r="AB2665" i="1"/>
  <c r="AB2666" i="1"/>
  <c r="AB2667" i="1"/>
  <c r="AB2668" i="1"/>
  <c r="AB2669" i="1"/>
  <c r="AB2670" i="1"/>
  <c r="AB2671" i="1"/>
  <c r="AB2672" i="1"/>
  <c r="AB2673" i="1"/>
  <c r="AB2674" i="1"/>
  <c r="AB2675" i="1"/>
  <c r="AB2676" i="1"/>
  <c r="AB2677" i="1"/>
  <c r="AB2678" i="1"/>
  <c r="AB2679" i="1"/>
  <c r="AB2680" i="1"/>
  <c r="AB2681" i="1"/>
  <c r="AB2682" i="1"/>
  <c r="AB2683" i="1"/>
  <c r="AB2684" i="1"/>
  <c r="AB2685" i="1"/>
  <c r="AB2686" i="1"/>
  <c r="AB2687" i="1"/>
  <c r="AB2688" i="1"/>
  <c r="AB2689" i="1"/>
  <c r="AB2690" i="1"/>
  <c r="AB2691" i="1"/>
  <c r="AB2692" i="1"/>
  <c r="AB2693" i="1"/>
  <c r="AB2694" i="1"/>
  <c r="AB2695" i="1"/>
  <c r="AB2696" i="1"/>
  <c r="AB2697" i="1"/>
  <c r="AB2698" i="1"/>
  <c r="AB2699" i="1"/>
  <c r="AB2700" i="1"/>
  <c r="AB2701" i="1"/>
  <c r="AB2702" i="1"/>
  <c r="AB2703" i="1"/>
  <c r="AB2704" i="1"/>
  <c r="AB2705" i="1"/>
  <c r="AB2706" i="1"/>
  <c r="AB2707" i="1"/>
  <c r="AB2708" i="1"/>
  <c r="AB2709" i="1"/>
  <c r="AB2710" i="1"/>
  <c r="AB2711" i="1"/>
  <c r="AB2712" i="1"/>
  <c r="AB2713" i="1"/>
  <c r="AB2714" i="1"/>
  <c r="AB2715" i="1"/>
  <c r="AB2716" i="1"/>
  <c r="AB2717" i="1"/>
  <c r="AB2718" i="1"/>
  <c r="AB2719" i="1"/>
  <c r="AB2720" i="1"/>
  <c r="AB2721" i="1"/>
  <c r="AB2722" i="1"/>
  <c r="AB2723" i="1"/>
  <c r="AB2724" i="1"/>
  <c r="AB2725" i="1"/>
  <c r="AB2726" i="1"/>
  <c r="AB2727" i="1"/>
  <c r="AB2728" i="1"/>
  <c r="AB2729" i="1"/>
  <c r="AB2730" i="1"/>
  <c r="AB2731" i="1"/>
  <c r="AB2732" i="1"/>
  <c r="AB2733" i="1"/>
  <c r="AB2734" i="1"/>
  <c r="AB2735" i="1"/>
  <c r="AB2736" i="1"/>
  <c r="AB2737" i="1"/>
  <c r="AB2738" i="1"/>
  <c r="AB2739" i="1"/>
  <c r="AB2740" i="1"/>
  <c r="AB2741" i="1"/>
  <c r="AB2742" i="1"/>
  <c r="AB2743" i="1"/>
  <c r="AB2744" i="1"/>
  <c r="AB2745" i="1"/>
  <c r="AB2746" i="1"/>
  <c r="AB2747" i="1"/>
  <c r="AB2748" i="1"/>
  <c r="AB2749" i="1"/>
  <c r="AB2750" i="1"/>
  <c r="AB2751" i="1"/>
  <c r="AB2752" i="1"/>
  <c r="AB2753" i="1"/>
  <c r="AB2754" i="1"/>
  <c r="AB2755" i="1"/>
  <c r="AB2756" i="1"/>
  <c r="AB2757" i="1"/>
  <c r="AB2758" i="1"/>
  <c r="AB2759" i="1"/>
  <c r="AB2760" i="1"/>
  <c r="AB2761" i="1"/>
  <c r="AB2762" i="1"/>
  <c r="AB2763" i="1"/>
  <c r="AB2764" i="1"/>
  <c r="AB2765" i="1"/>
  <c r="AB2766" i="1"/>
  <c r="AB2767" i="1"/>
  <c r="AB2768" i="1"/>
  <c r="AB2769" i="1"/>
  <c r="AB2770" i="1"/>
  <c r="AB2771" i="1"/>
  <c r="AB2772" i="1"/>
  <c r="AB2773" i="1"/>
  <c r="AB2774" i="1"/>
  <c r="AB2775" i="1"/>
  <c r="AB2776" i="1"/>
  <c r="AB2777" i="1"/>
  <c r="AB2778" i="1"/>
  <c r="AB2779" i="1"/>
  <c r="AB2780" i="1"/>
  <c r="AB2781" i="1"/>
  <c r="AB2782" i="1"/>
  <c r="AB2783" i="1"/>
  <c r="AB2784" i="1"/>
  <c r="AB2785" i="1"/>
  <c r="AB2786" i="1"/>
  <c r="AB2787" i="1"/>
  <c r="AB2788" i="1"/>
  <c r="AB2789" i="1"/>
  <c r="AB2790" i="1"/>
  <c r="AB2791" i="1"/>
  <c r="AB2792" i="1"/>
  <c r="AB2793" i="1"/>
  <c r="AB2794" i="1"/>
  <c r="AB2795" i="1"/>
  <c r="AB2796" i="1"/>
  <c r="AB2797" i="1"/>
  <c r="AB2798" i="1"/>
  <c r="AB2799" i="1"/>
  <c r="AB2800" i="1"/>
  <c r="AB2801" i="1"/>
  <c r="AB2802" i="1"/>
  <c r="AB2803" i="1"/>
  <c r="AB2804" i="1"/>
  <c r="AB2805" i="1"/>
  <c r="AB2806" i="1"/>
  <c r="AB2807" i="1"/>
  <c r="AB2808" i="1"/>
  <c r="AB2809" i="1"/>
  <c r="AB2810" i="1"/>
  <c r="AB2811" i="1"/>
  <c r="AB2812" i="1"/>
  <c r="AB2813" i="1"/>
  <c r="AB2814" i="1"/>
  <c r="AB2815" i="1"/>
  <c r="AB2816" i="1"/>
  <c r="AB2817" i="1"/>
  <c r="AB2818" i="1"/>
  <c r="AB2819" i="1"/>
  <c r="AB2820" i="1"/>
  <c r="AB2821" i="1"/>
  <c r="AB2822" i="1"/>
  <c r="AB2823" i="1"/>
  <c r="AB2824" i="1"/>
  <c r="AB2825" i="1"/>
  <c r="AB2826" i="1"/>
  <c r="AB2827" i="1"/>
  <c r="AB2828" i="1"/>
  <c r="AB2829" i="1"/>
  <c r="AB2830" i="1"/>
  <c r="AB2831" i="1"/>
  <c r="AB2832" i="1"/>
  <c r="AB2833" i="1"/>
  <c r="AB2834" i="1"/>
  <c r="AB2835" i="1"/>
  <c r="AB2836" i="1"/>
  <c r="AB2837" i="1"/>
  <c r="AB2838" i="1"/>
  <c r="AB2839" i="1"/>
  <c r="AB2840" i="1"/>
  <c r="AB2841" i="1"/>
  <c r="AB2842" i="1"/>
  <c r="AB2843" i="1"/>
  <c r="AB2844" i="1"/>
  <c r="AB2845" i="1"/>
  <c r="AB2846" i="1"/>
  <c r="AB2847" i="1"/>
  <c r="AB2848" i="1"/>
  <c r="AB2849" i="1"/>
  <c r="AB2850" i="1"/>
  <c r="AB2851" i="1"/>
  <c r="AB2852" i="1"/>
  <c r="AB2853" i="1"/>
  <c r="AB2854" i="1"/>
  <c r="AB2855" i="1"/>
  <c r="AB2856" i="1"/>
  <c r="AB2857" i="1"/>
  <c r="AB2858" i="1"/>
  <c r="AB2859" i="1"/>
  <c r="AB2860" i="1"/>
  <c r="AB2861" i="1"/>
  <c r="AB2862" i="1"/>
  <c r="AB2863" i="1"/>
  <c r="AB2864" i="1"/>
  <c r="AB2865" i="1"/>
  <c r="AB2866" i="1"/>
  <c r="AB2867" i="1"/>
  <c r="AB2868" i="1"/>
  <c r="AB2869" i="1"/>
  <c r="AB2870" i="1"/>
  <c r="AB2871" i="1"/>
  <c r="AB2872" i="1"/>
  <c r="AB2873" i="1"/>
  <c r="AB2874" i="1"/>
  <c r="AB2875" i="1"/>
  <c r="AB2876" i="1"/>
  <c r="AB2877" i="1"/>
  <c r="AB2878" i="1"/>
  <c r="AB2879" i="1"/>
  <c r="AB2880" i="1"/>
  <c r="AB2881" i="1"/>
  <c r="AB2882" i="1"/>
  <c r="AB2883" i="1"/>
  <c r="AB2884" i="1"/>
  <c r="AB2885" i="1"/>
  <c r="AB2886" i="1"/>
  <c r="AB2887" i="1"/>
  <c r="AB2888" i="1"/>
  <c r="AB2889" i="1"/>
  <c r="AB2890" i="1"/>
  <c r="AB2891" i="1"/>
  <c r="AB2892" i="1"/>
  <c r="AB2893" i="1"/>
  <c r="AB2894" i="1"/>
  <c r="AB2895" i="1"/>
  <c r="AB2896" i="1"/>
  <c r="AB2897" i="1"/>
  <c r="AB2898" i="1"/>
  <c r="AB2899" i="1"/>
  <c r="AB2900" i="1"/>
  <c r="AB2901" i="1"/>
  <c r="AB2902" i="1"/>
  <c r="AB2903" i="1"/>
  <c r="AB2904" i="1"/>
  <c r="AB2905" i="1"/>
  <c r="AB2906" i="1"/>
  <c r="AB2907" i="1"/>
  <c r="AB2908" i="1"/>
  <c r="AB2909" i="1"/>
  <c r="AB2910" i="1"/>
  <c r="AB2911" i="1"/>
  <c r="AB2912" i="1"/>
  <c r="AB2913" i="1"/>
  <c r="AB2914" i="1"/>
  <c r="AB2915" i="1"/>
  <c r="AB2916" i="1"/>
  <c r="AB2917" i="1"/>
  <c r="AB2918" i="1"/>
  <c r="AB2919" i="1"/>
  <c r="AB2920" i="1"/>
  <c r="AB2921" i="1"/>
  <c r="AB2922" i="1"/>
  <c r="AB2923" i="1"/>
  <c r="AB2924" i="1"/>
  <c r="AB2925" i="1"/>
  <c r="AB2926" i="1"/>
  <c r="AB2927" i="1"/>
  <c r="AB2928" i="1"/>
  <c r="AB2929" i="1"/>
  <c r="AB2930" i="1"/>
  <c r="AB2931" i="1"/>
  <c r="AB2932" i="1"/>
  <c r="AB2933" i="1"/>
  <c r="AB2934" i="1"/>
  <c r="AB2935" i="1"/>
  <c r="AB2936" i="1"/>
  <c r="AB2937" i="1"/>
  <c r="AB2938" i="1"/>
  <c r="AB2939" i="1"/>
  <c r="AB2940" i="1"/>
  <c r="AB2941" i="1"/>
  <c r="AB2942" i="1"/>
  <c r="AB2943" i="1"/>
  <c r="AB2944" i="1"/>
  <c r="AB2945" i="1"/>
  <c r="AB2946" i="1"/>
  <c r="AB2947" i="1"/>
  <c r="AB2948" i="1"/>
  <c r="AB2949" i="1"/>
  <c r="AB2950" i="1"/>
  <c r="AB2951" i="1"/>
  <c r="AB2952" i="1"/>
  <c r="AB2953" i="1"/>
  <c r="AB2954" i="1"/>
  <c r="AB2955" i="1"/>
  <c r="AB2956" i="1"/>
  <c r="AB2957" i="1"/>
  <c r="AB2958" i="1"/>
  <c r="AB2959" i="1"/>
  <c r="AB2960" i="1"/>
  <c r="AB2961" i="1"/>
  <c r="AB2962" i="1"/>
  <c r="AB2963" i="1"/>
  <c r="AB2964" i="1"/>
  <c r="AB2965" i="1"/>
  <c r="AB2966" i="1"/>
  <c r="AB2967" i="1"/>
  <c r="AB2968" i="1"/>
  <c r="AB2969" i="1"/>
  <c r="AB2970" i="1"/>
  <c r="AB2971" i="1"/>
  <c r="AB2972" i="1"/>
  <c r="AB2973" i="1"/>
  <c r="AB2974" i="1"/>
  <c r="AB2975" i="1"/>
  <c r="AB2976" i="1"/>
  <c r="AB2977" i="1"/>
  <c r="AB2978" i="1"/>
  <c r="AB2979" i="1"/>
  <c r="AB2980" i="1"/>
  <c r="AB2981" i="1"/>
  <c r="AB2982" i="1"/>
  <c r="AB2983" i="1"/>
  <c r="AB2984" i="1"/>
  <c r="AB2985" i="1"/>
  <c r="AB2986" i="1"/>
  <c r="AB2987" i="1"/>
  <c r="AB2988" i="1"/>
  <c r="AB2989" i="1"/>
  <c r="AB2990" i="1"/>
  <c r="AB2991" i="1"/>
  <c r="AB2992" i="1"/>
  <c r="AB2993" i="1"/>
  <c r="AB2994" i="1"/>
  <c r="AB2995" i="1"/>
  <c r="AB2996" i="1"/>
  <c r="AB2997" i="1"/>
  <c r="AB2998" i="1"/>
  <c r="AB2999" i="1"/>
  <c r="AB3000" i="1"/>
  <c r="AB3001" i="1"/>
  <c r="AB3002" i="1"/>
  <c r="AB3003" i="1"/>
  <c r="AB3004" i="1"/>
  <c r="AB3005" i="1"/>
  <c r="AB3006" i="1"/>
  <c r="AB3007" i="1"/>
  <c r="AB3008" i="1"/>
  <c r="AB3009" i="1"/>
  <c r="AB3010" i="1"/>
  <c r="AB3011" i="1"/>
  <c r="AB3012" i="1"/>
  <c r="AB3013" i="1"/>
  <c r="AB3014" i="1"/>
  <c r="AB3015" i="1"/>
  <c r="AB3016" i="1"/>
  <c r="AB3017" i="1"/>
  <c r="AB3018" i="1"/>
  <c r="AB3019" i="1"/>
  <c r="AB3020" i="1"/>
  <c r="AB3021" i="1"/>
  <c r="AB3022" i="1"/>
  <c r="AB3023" i="1"/>
  <c r="AB3024" i="1"/>
  <c r="AB3025" i="1"/>
  <c r="AB3026" i="1"/>
  <c r="AB3027" i="1"/>
  <c r="AB3028" i="1"/>
  <c r="AB3029" i="1"/>
  <c r="AB3030" i="1"/>
  <c r="AB3031" i="1"/>
  <c r="AB3032" i="1"/>
  <c r="AB3033" i="1"/>
  <c r="AB3034" i="1"/>
  <c r="AB3035" i="1"/>
  <c r="AB3036" i="1"/>
  <c r="AB3037" i="1"/>
  <c r="AB3038" i="1"/>
  <c r="AB3039" i="1"/>
  <c r="AB3040" i="1"/>
  <c r="AB3041" i="1"/>
  <c r="AB3042" i="1"/>
  <c r="AB3043" i="1"/>
  <c r="AB3044" i="1"/>
  <c r="AB3045" i="1"/>
  <c r="AB3046" i="1"/>
  <c r="AB3047" i="1"/>
  <c r="AB3048" i="1"/>
  <c r="AB3049" i="1"/>
  <c r="AB3050" i="1"/>
  <c r="AB3051" i="1"/>
  <c r="AB3052" i="1"/>
  <c r="AB3053" i="1"/>
  <c r="AB3054" i="1"/>
  <c r="AB3055" i="1"/>
  <c r="AB3056" i="1"/>
  <c r="AB3057" i="1"/>
  <c r="AB3058" i="1"/>
  <c r="AB3059" i="1"/>
  <c r="AB3060" i="1"/>
  <c r="AB3061" i="1"/>
  <c r="AB3062" i="1"/>
  <c r="AB3063" i="1"/>
  <c r="AB3064" i="1"/>
  <c r="AB3065" i="1"/>
  <c r="AB3066" i="1"/>
  <c r="AB3067" i="1"/>
  <c r="AB3068" i="1"/>
  <c r="AB3069" i="1"/>
  <c r="AB3070" i="1"/>
  <c r="AB3071" i="1"/>
  <c r="AB3072" i="1"/>
  <c r="AB3073" i="1"/>
  <c r="AB3074" i="1"/>
  <c r="AB3075" i="1"/>
  <c r="AB3076" i="1"/>
  <c r="AB3077" i="1"/>
  <c r="AB3078" i="1"/>
  <c r="AB3079" i="1"/>
  <c r="AB3080" i="1"/>
  <c r="AB3081" i="1"/>
  <c r="AB3082" i="1"/>
  <c r="AB3083" i="1"/>
  <c r="AB3084" i="1"/>
  <c r="AB3085" i="1"/>
  <c r="AB3086" i="1"/>
  <c r="AB3087" i="1"/>
  <c r="AB3088" i="1"/>
  <c r="AB3089" i="1"/>
  <c r="AB3090" i="1"/>
  <c r="AB3091" i="1"/>
  <c r="AB3092" i="1"/>
  <c r="AB3093" i="1"/>
  <c r="AB3094" i="1"/>
  <c r="AB3095" i="1"/>
  <c r="AB3096" i="1"/>
  <c r="AB3097" i="1"/>
  <c r="AB3098" i="1"/>
  <c r="AB3099" i="1"/>
  <c r="AB3100" i="1"/>
  <c r="AB3101" i="1"/>
  <c r="AB3102" i="1"/>
  <c r="AB3103" i="1"/>
  <c r="AB3104" i="1"/>
  <c r="AB3105" i="1"/>
  <c r="AB3106" i="1"/>
  <c r="AB3107" i="1"/>
  <c r="AB3108" i="1"/>
  <c r="AB3109" i="1"/>
  <c r="AB3110" i="1"/>
  <c r="AB3111" i="1"/>
  <c r="AB3112" i="1"/>
  <c r="AB3113" i="1"/>
  <c r="AB3114" i="1"/>
  <c r="AB3115" i="1"/>
  <c r="AB3116" i="1"/>
  <c r="AB3117" i="1"/>
  <c r="AB3118" i="1"/>
  <c r="AB3119" i="1"/>
  <c r="AB3120" i="1"/>
  <c r="AB3121" i="1"/>
  <c r="AB3122" i="1"/>
  <c r="AB3123" i="1"/>
  <c r="AB3124" i="1"/>
  <c r="AB3125" i="1"/>
  <c r="AB3126" i="1"/>
  <c r="AB3127" i="1"/>
  <c r="AB3128" i="1"/>
  <c r="AB3129" i="1"/>
  <c r="AB3130" i="1"/>
  <c r="AB3131" i="1"/>
  <c r="AB3132" i="1"/>
  <c r="AB3133" i="1"/>
  <c r="AB3134" i="1"/>
  <c r="AB3135" i="1"/>
  <c r="AB3136" i="1"/>
  <c r="AB3137" i="1"/>
  <c r="AB3138" i="1"/>
  <c r="AB3139" i="1"/>
  <c r="AB3140" i="1"/>
  <c r="AB3141" i="1"/>
  <c r="AB3142" i="1"/>
  <c r="AB3143" i="1"/>
  <c r="AB3144" i="1"/>
  <c r="AB3145" i="1"/>
  <c r="AB3146" i="1"/>
  <c r="AB3147" i="1"/>
  <c r="AB3148" i="1"/>
  <c r="AB3149" i="1"/>
  <c r="AB3150" i="1"/>
  <c r="AB3151" i="1"/>
  <c r="AB3152" i="1"/>
  <c r="AB3153" i="1"/>
  <c r="AB3154" i="1"/>
  <c r="AB3155" i="1"/>
  <c r="AB3156" i="1"/>
  <c r="AB3157" i="1"/>
  <c r="AB3158" i="1"/>
  <c r="AB3159" i="1"/>
  <c r="AB3160" i="1"/>
  <c r="AB3161" i="1"/>
  <c r="AB3162" i="1"/>
  <c r="AB3163" i="1"/>
  <c r="AB3164" i="1"/>
  <c r="AB3165" i="1"/>
  <c r="AB3166" i="1"/>
  <c r="AB3167" i="1"/>
  <c r="AB3168" i="1"/>
  <c r="AB3169" i="1"/>
  <c r="AB3170" i="1"/>
  <c r="AB3171" i="1"/>
  <c r="AB3172" i="1"/>
  <c r="AB3173" i="1"/>
  <c r="AB3174" i="1"/>
  <c r="AB3175" i="1"/>
  <c r="AB3176" i="1"/>
  <c r="AB3177" i="1"/>
  <c r="AB3178" i="1"/>
  <c r="AB3179" i="1"/>
  <c r="AB3180" i="1"/>
  <c r="AB3181" i="1"/>
  <c r="AB3182" i="1"/>
  <c r="AB3183" i="1"/>
  <c r="AB3184" i="1"/>
  <c r="AB3185" i="1"/>
  <c r="AB3186" i="1"/>
  <c r="AB3187" i="1"/>
  <c r="AB3188" i="1"/>
  <c r="AB3189" i="1"/>
  <c r="AB3190" i="1"/>
  <c r="AB3191" i="1"/>
  <c r="AB3192" i="1"/>
  <c r="AB3193" i="1"/>
  <c r="AB3194" i="1"/>
  <c r="AB3195" i="1"/>
  <c r="AB3196" i="1"/>
  <c r="AB3197" i="1"/>
  <c r="AB3198" i="1"/>
  <c r="AB3199" i="1"/>
  <c r="AB3200" i="1"/>
  <c r="AB3201" i="1"/>
  <c r="AB3202" i="1"/>
  <c r="AB3203" i="1"/>
  <c r="AB3204" i="1"/>
  <c r="AB3205" i="1"/>
  <c r="AB3206" i="1"/>
  <c r="AB3207" i="1"/>
  <c r="AB3208" i="1"/>
  <c r="AB3209" i="1"/>
  <c r="AB3210" i="1"/>
  <c r="AB3211" i="1"/>
  <c r="AB3212" i="1"/>
  <c r="AB3213" i="1"/>
  <c r="AB3214" i="1"/>
  <c r="AB3215" i="1"/>
  <c r="AB3216" i="1"/>
  <c r="AB3217" i="1"/>
  <c r="AB3218" i="1"/>
  <c r="AB3219" i="1"/>
  <c r="AB3220" i="1"/>
  <c r="AB3221" i="1"/>
  <c r="AB3222" i="1"/>
  <c r="AB3223" i="1"/>
  <c r="AB3224" i="1"/>
  <c r="AB3225" i="1"/>
  <c r="AB3226" i="1"/>
  <c r="AB3227" i="1"/>
  <c r="AB3228" i="1"/>
  <c r="AB3229" i="1"/>
  <c r="AB3230" i="1"/>
  <c r="AB3231" i="1"/>
  <c r="AB3232" i="1"/>
  <c r="AB3233" i="1"/>
  <c r="AB3234" i="1"/>
  <c r="AB3235" i="1"/>
  <c r="AB3236" i="1"/>
  <c r="AB3237" i="1"/>
  <c r="AB3238" i="1"/>
  <c r="AB3239" i="1"/>
  <c r="AB3240" i="1"/>
  <c r="AB3241" i="1"/>
  <c r="AB3242" i="1"/>
  <c r="AB3243" i="1"/>
  <c r="AB3244" i="1"/>
  <c r="AB3245" i="1"/>
  <c r="AB3246" i="1"/>
  <c r="AB3247" i="1"/>
  <c r="AB3248" i="1"/>
  <c r="AB3249" i="1"/>
  <c r="AB3250" i="1"/>
  <c r="AB3251" i="1"/>
  <c r="AB3252" i="1"/>
  <c r="AB3253" i="1"/>
  <c r="AB3254" i="1"/>
  <c r="AB3255" i="1"/>
  <c r="AB3256" i="1"/>
  <c r="AB3257" i="1"/>
  <c r="AB3258" i="1"/>
  <c r="AB3259" i="1"/>
  <c r="AB3260" i="1"/>
  <c r="AB3261" i="1"/>
  <c r="AB3262" i="1"/>
  <c r="AB3263" i="1"/>
  <c r="AB3264" i="1"/>
  <c r="AB3265" i="1"/>
  <c r="AB3266" i="1"/>
  <c r="AB3267" i="1"/>
  <c r="AB3268" i="1"/>
  <c r="AB3269" i="1"/>
  <c r="AB3270" i="1"/>
  <c r="AB3271" i="1"/>
  <c r="AB3272" i="1"/>
  <c r="AB3273" i="1"/>
  <c r="AB3274" i="1"/>
  <c r="AB3275" i="1"/>
  <c r="AB3276" i="1"/>
  <c r="AB3277" i="1"/>
  <c r="AB3278" i="1"/>
  <c r="AB3279" i="1"/>
  <c r="AB3280" i="1"/>
  <c r="AB3281" i="1"/>
  <c r="AB3282" i="1"/>
  <c r="AB3283" i="1"/>
  <c r="AB3284" i="1"/>
  <c r="AB3285" i="1"/>
  <c r="AB3286" i="1"/>
  <c r="AB3287" i="1"/>
  <c r="AB3288" i="1"/>
  <c r="AB3289" i="1"/>
  <c r="AB3290" i="1"/>
  <c r="AB3291" i="1"/>
  <c r="AB3292" i="1"/>
  <c r="AB3293" i="1"/>
  <c r="AB3294" i="1"/>
  <c r="AB3295" i="1"/>
  <c r="AB3296" i="1"/>
  <c r="AB3297" i="1"/>
  <c r="AB3298" i="1"/>
  <c r="AB3299" i="1"/>
  <c r="AB3300" i="1"/>
  <c r="AB3301" i="1"/>
  <c r="AB3302" i="1"/>
  <c r="AB3303" i="1"/>
  <c r="AB3304" i="1"/>
  <c r="AB3305" i="1"/>
  <c r="AB3306" i="1"/>
  <c r="AB3307" i="1"/>
  <c r="AB3308" i="1"/>
  <c r="AB3309" i="1"/>
  <c r="AB3310" i="1"/>
  <c r="AB3311" i="1"/>
  <c r="AB3312" i="1"/>
  <c r="AB3313" i="1"/>
  <c r="AB3314" i="1"/>
  <c r="AB3315" i="1"/>
  <c r="AB3316" i="1"/>
  <c r="AB3317" i="1"/>
  <c r="AB3318" i="1"/>
  <c r="AB3319" i="1"/>
  <c r="AB3320" i="1"/>
  <c r="AB3321" i="1"/>
  <c r="AB3322" i="1"/>
  <c r="AB3323" i="1"/>
  <c r="AB3324" i="1"/>
  <c r="AB3325" i="1"/>
  <c r="AB3326" i="1"/>
  <c r="AB3327" i="1"/>
  <c r="AB3328" i="1"/>
  <c r="AB3329" i="1"/>
  <c r="AB3330" i="1"/>
  <c r="AB3331" i="1"/>
  <c r="AB3332" i="1"/>
  <c r="AB3333" i="1"/>
  <c r="AB3334" i="1"/>
  <c r="AB3335" i="1"/>
  <c r="AB3336" i="1"/>
  <c r="AB3337" i="1"/>
  <c r="AB3338" i="1"/>
  <c r="AB3339" i="1"/>
  <c r="AB3340" i="1"/>
  <c r="AB3341" i="1"/>
  <c r="AB3342" i="1"/>
  <c r="AB3343" i="1"/>
  <c r="AB3344" i="1"/>
  <c r="AB3345" i="1"/>
  <c r="AB3346" i="1"/>
  <c r="AB3347" i="1"/>
  <c r="AB3348" i="1"/>
  <c r="AB3349" i="1"/>
  <c r="AB3350" i="1"/>
  <c r="AB3351" i="1"/>
  <c r="AB3352" i="1"/>
  <c r="AB3353" i="1"/>
  <c r="AB3354" i="1"/>
  <c r="AB3355" i="1"/>
  <c r="AB3356" i="1"/>
  <c r="AB3357" i="1"/>
  <c r="AB3358" i="1"/>
  <c r="AB3359" i="1"/>
  <c r="AB3360" i="1"/>
  <c r="AB3361" i="1"/>
  <c r="AB3362" i="1"/>
  <c r="AB3363" i="1"/>
  <c r="AB3364" i="1"/>
  <c r="AB3365" i="1"/>
  <c r="AB3366" i="1"/>
  <c r="AB3367" i="1"/>
  <c r="AB3368" i="1"/>
  <c r="AB3369" i="1"/>
  <c r="AB3370" i="1"/>
  <c r="AB3371" i="1"/>
  <c r="AB3372" i="1"/>
  <c r="AB3373" i="1"/>
  <c r="AB3374" i="1"/>
  <c r="AB3375" i="1"/>
  <c r="AB3376" i="1"/>
  <c r="AB3377" i="1"/>
  <c r="AB3378" i="1"/>
  <c r="AB3379" i="1"/>
  <c r="AB3380" i="1"/>
  <c r="AB3381" i="1"/>
  <c r="AB3382" i="1"/>
  <c r="AB3383" i="1"/>
  <c r="AB3384" i="1"/>
  <c r="AB3385" i="1"/>
  <c r="AB3386" i="1"/>
  <c r="AB3387" i="1"/>
  <c r="AB3388" i="1"/>
  <c r="AB3389" i="1"/>
  <c r="AB3390" i="1"/>
  <c r="AB3391" i="1"/>
  <c r="AB3392" i="1"/>
  <c r="AB3393" i="1"/>
  <c r="AB3394" i="1"/>
  <c r="AB3395" i="1"/>
  <c r="AB3396" i="1"/>
  <c r="AB3397" i="1"/>
  <c r="AB3398" i="1"/>
  <c r="AB3399" i="1"/>
  <c r="AB3400" i="1"/>
  <c r="AB3401" i="1"/>
  <c r="AB3402" i="1"/>
  <c r="AB3403" i="1"/>
  <c r="AB3404" i="1"/>
  <c r="AB3405" i="1"/>
  <c r="AB3406" i="1"/>
  <c r="AB3407" i="1"/>
  <c r="AB3408" i="1"/>
  <c r="AB3409" i="1"/>
  <c r="AB3410" i="1"/>
  <c r="AB3411" i="1"/>
  <c r="AB3412" i="1"/>
  <c r="AB3413" i="1"/>
  <c r="AB3414" i="1"/>
  <c r="AB3415" i="1"/>
  <c r="AB3416" i="1"/>
  <c r="AB3417" i="1"/>
  <c r="AB3418" i="1"/>
  <c r="AB3419" i="1"/>
  <c r="AB3420" i="1"/>
  <c r="AB3421" i="1"/>
  <c r="AB3422" i="1"/>
  <c r="AB3423" i="1"/>
  <c r="AB3424" i="1"/>
  <c r="AB3425" i="1"/>
  <c r="AB3426" i="1"/>
  <c r="AB3427" i="1"/>
  <c r="AB3428" i="1"/>
  <c r="AB3429" i="1"/>
  <c r="AB3430" i="1"/>
  <c r="AB3431" i="1"/>
  <c r="AB3432" i="1"/>
  <c r="AB3433" i="1"/>
  <c r="AB3434" i="1"/>
  <c r="AB3435" i="1"/>
  <c r="AB3436" i="1"/>
  <c r="AB3437" i="1"/>
  <c r="AB3438" i="1"/>
  <c r="AB3439" i="1"/>
  <c r="AB3440" i="1"/>
  <c r="AB3441" i="1"/>
  <c r="AB3442" i="1"/>
  <c r="AB3443" i="1"/>
  <c r="AB3444" i="1"/>
  <c r="AB3445" i="1"/>
  <c r="AB3446" i="1"/>
  <c r="AB3447" i="1"/>
  <c r="AB3448" i="1"/>
  <c r="AB3449" i="1"/>
  <c r="AB3450" i="1"/>
  <c r="AB3451" i="1"/>
  <c r="AB3452" i="1"/>
  <c r="AB3453" i="1"/>
  <c r="AB3454" i="1"/>
  <c r="AB3455" i="1"/>
  <c r="AB3456" i="1"/>
  <c r="AB3457" i="1"/>
  <c r="AB3458" i="1"/>
  <c r="AB3459" i="1"/>
  <c r="AB3460" i="1"/>
  <c r="AB3461" i="1"/>
  <c r="AB3462" i="1"/>
  <c r="AB3463" i="1"/>
  <c r="AB3464" i="1"/>
  <c r="AB3465" i="1"/>
  <c r="AB3466" i="1"/>
  <c r="AB3467" i="1"/>
  <c r="AB3468" i="1"/>
  <c r="AB3469" i="1"/>
  <c r="AB3470" i="1"/>
  <c r="AB3471" i="1"/>
  <c r="AB3472" i="1"/>
  <c r="AB3473" i="1"/>
  <c r="AB3474" i="1"/>
  <c r="AB3475" i="1"/>
  <c r="AB3476" i="1"/>
  <c r="AB3477" i="1"/>
  <c r="AB3478" i="1"/>
  <c r="AB3479" i="1"/>
  <c r="AB3480" i="1"/>
  <c r="AB3481" i="1"/>
  <c r="AB3482" i="1"/>
  <c r="AB3483" i="1"/>
  <c r="AB3484" i="1"/>
  <c r="AB3485" i="1"/>
  <c r="AB3486" i="1"/>
  <c r="AB3487" i="1"/>
  <c r="AB3488" i="1"/>
  <c r="AB3489" i="1"/>
  <c r="AB3490" i="1"/>
  <c r="AB3491" i="1"/>
  <c r="AB3492" i="1"/>
  <c r="AB3493" i="1"/>
  <c r="AB3494" i="1"/>
  <c r="AB3495" i="1"/>
  <c r="AB3496" i="1"/>
  <c r="AB3497" i="1"/>
  <c r="AB3498" i="1"/>
  <c r="AB3499" i="1"/>
  <c r="AB3500" i="1"/>
  <c r="AB3501" i="1"/>
  <c r="AB3502" i="1"/>
  <c r="AB3503" i="1"/>
  <c r="AB3504" i="1"/>
  <c r="AB3505" i="1"/>
  <c r="AB3506" i="1"/>
  <c r="AB3507" i="1"/>
  <c r="AB3508" i="1"/>
  <c r="AB3509" i="1"/>
  <c r="AB3510" i="1"/>
  <c r="AB3511" i="1"/>
  <c r="AB3512" i="1"/>
  <c r="AB3513" i="1"/>
  <c r="AB3514" i="1"/>
  <c r="AB3515" i="1"/>
  <c r="AB3516" i="1"/>
  <c r="AB3517" i="1"/>
  <c r="AB3518" i="1"/>
  <c r="AB3519" i="1"/>
  <c r="AB3520" i="1"/>
  <c r="AB3521" i="1"/>
  <c r="AB3522" i="1"/>
  <c r="AB3523" i="1"/>
  <c r="AB3524" i="1"/>
  <c r="AB3525" i="1"/>
  <c r="AB3526" i="1"/>
  <c r="AB3527" i="1"/>
  <c r="AB3528" i="1"/>
  <c r="AB3529" i="1"/>
  <c r="AB3530" i="1"/>
  <c r="AB3531" i="1"/>
  <c r="AB3532" i="1"/>
  <c r="AB3533" i="1"/>
  <c r="AB3534" i="1"/>
  <c r="AB3535" i="1"/>
  <c r="AB3536" i="1"/>
  <c r="AB3537" i="1"/>
  <c r="AB3538" i="1"/>
  <c r="AB3539" i="1"/>
  <c r="AB3540" i="1"/>
  <c r="AB3541" i="1"/>
  <c r="AB3542" i="1"/>
  <c r="AB3543" i="1"/>
  <c r="AB3544" i="1"/>
  <c r="AB3545" i="1"/>
  <c r="AB3546" i="1"/>
  <c r="AB3547" i="1"/>
  <c r="AB3548" i="1"/>
  <c r="AB3549" i="1"/>
  <c r="AB3550" i="1"/>
  <c r="AB3551" i="1"/>
  <c r="AB3552" i="1"/>
  <c r="AB3553" i="1"/>
  <c r="AB3554" i="1"/>
  <c r="AB3555" i="1"/>
  <c r="AB3556" i="1"/>
  <c r="AB3557" i="1"/>
  <c r="AB3558" i="1"/>
  <c r="AB3559" i="1"/>
  <c r="AB3560" i="1"/>
  <c r="AB3561" i="1"/>
  <c r="AB3562" i="1"/>
  <c r="AB3563" i="1"/>
  <c r="AB3564" i="1"/>
  <c r="AB3565" i="1"/>
  <c r="AB3566" i="1"/>
  <c r="AB3567" i="1"/>
  <c r="AB3568" i="1"/>
  <c r="AB3569" i="1"/>
  <c r="AB3570" i="1"/>
  <c r="AB3571" i="1"/>
  <c r="AB3572" i="1"/>
  <c r="AB3573" i="1"/>
  <c r="AB3574" i="1"/>
  <c r="AB3575" i="1"/>
  <c r="AB3576" i="1"/>
  <c r="AB3577" i="1"/>
  <c r="AB3578" i="1"/>
  <c r="AB3579" i="1"/>
  <c r="AB3580" i="1"/>
  <c r="AB3581" i="1"/>
  <c r="AB3582" i="1"/>
  <c r="AB3583" i="1"/>
  <c r="AB3584" i="1"/>
  <c r="AB3585" i="1"/>
  <c r="AB3586" i="1"/>
  <c r="AB3587" i="1"/>
  <c r="AB3588" i="1"/>
  <c r="AB3589" i="1"/>
  <c r="AB3590" i="1"/>
  <c r="AB3591" i="1"/>
  <c r="AB3592" i="1"/>
  <c r="AB3593" i="1"/>
  <c r="AB3594" i="1"/>
  <c r="AB3595" i="1"/>
  <c r="AB3596" i="1"/>
  <c r="AB3597" i="1"/>
  <c r="AB3598" i="1"/>
  <c r="AB3599" i="1"/>
  <c r="AB3600" i="1"/>
  <c r="AB3601" i="1"/>
  <c r="AB3602" i="1"/>
  <c r="AB3603" i="1"/>
  <c r="AB3604" i="1"/>
  <c r="AB3605" i="1"/>
  <c r="AB3606" i="1"/>
  <c r="AB3607" i="1"/>
  <c r="AB3608" i="1"/>
  <c r="AB3609" i="1"/>
  <c r="AB3610" i="1"/>
  <c r="AB3611" i="1"/>
  <c r="AB3612" i="1"/>
  <c r="AB3613" i="1"/>
  <c r="AB3614" i="1"/>
  <c r="AB3615" i="1"/>
  <c r="AB3616" i="1"/>
  <c r="AB3617" i="1"/>
  <c r="AB3618" i="1"/>
  <c r="AB3619" i="1"/>
  <c r="AB3620" i="1"/>
  <c r="AB3621" i="1"/>
  <c r="AB3622" i="1"/>
  <c r="AB3623" i="1"/>
  <c r="AB3624" i="1"/>
  <c r="AB3625" i="1"/>
  <c r="AB3626" i="1"/>
  <c r="AB3627" i="1"/>
  <c r="AB3628" i="1"/>
  <c r="AB3629" i="1"/>
  <c r="AB3630" i="1"/>
  <c r="AB3631" i="1"/>
  <c r="AB3632" i="1"/>
  <c r="AB3633" i="1"/>
  <c r="AB3634" i="1"/>
  <c r="AB3635" i="1"/>
  <c r="AB3636" i="1"/>
  <c r="AB3637" i="1"/>
  <c r="AB3638" i="1"/>
  <c r="AB3639" i="1"/>
  <c r="AB3640" i="1"/>
  <c r="AB3641" i="1"/>
  <c r="AB3642" i="1"/>
  <c r="AB3643" i="1"/>
  <c r="AB3644" i="1"/>
  <c r="AB3645" i="1"/>
  <c r="AB3646" i="1"/>
  <c r="AB3647" i="1"/>
  <c r="AB3648" i="1"/>
  <c r="AB3649" i="1"/>
  <c r="AB3650" i="1"/>
  <c r="AB3651" i="1"/>
  <c r="AB3652" i="1"/>
  <c r="AB3653" i="1"/>
  <c r="AB3654" i="1"/>
  <c r="AB3655" i="1"/>
  <c r="AB3656" i="1"/>
  <c r="AB3657" i="1"/>
  <c r="AB3658" i="1"/>
  <c r="AB3659" i="1"/>
  <c r="AB3660" i="1"/>
  <c r="AB3661" i="1"/>
  <c r="AB3662" i="1"/>
  <c r="AB3663" i="1"/>
  <c r="AB3664" i="1"/>
  <c r="AB3665" i="1"/>
  <c r="AB3666" i="1"/>
  <c r="AB3667" i="1"/>
  <c r="AB3668" i="1"/>
  <c r="AB3669" i="1"/>
  <c r="AB3670" i="1"/>
  <c r="AB3671" i="1"/>
  <c r="AB3672" i="1"/>
  <c r="AB3673" i="1"/>
  <c r="AB3674" i="1"/>
  <c r="AB3675" i="1"/>
  <c r="AB3676" i="1"/>
  <c r="AB3677" i="1"/>
  <c r="AB3678" i="1"/>
  <c r="AB3679" i="1"/>
  <c r="AB3680" i="1"/>
  <c r="AB3681" i="1"/>
  <c r="AB3682" i="1"/>
  <c r="AB3683" i="1"/>
  <c r="AB3684" i="1"/>
  <c r="AB3685" i="1"/>
  <c r="AB3686" i="1"/>
  <c r="AB3687" i="1"/>
  <c r="AB3688" i="1"/>
  <c r="AB3689" i="1"/>
  <c r="AB3690" i="1"/>
  <c r="AB3691" i="1"/>
  <c r="AB3692" i="1"/>
  <c r="AB3693" i="1"/>
  <c r="AB3694" i="1"/>
  <c r="AB3695" i="1"/>
  <c r="AB3696" i="1"/>
  <c r="AB3697" i="1"/>
  <c r="AB3698" i="1"/>
  <c r="AB3699" i="1"/>
  <c r="AB3700" i="1"/>
  <c r="AB3701" i="1"/>
  <c r="AB3702" i="1"/>
  <c r="AB3703" i="1"/>
  <c r="AB3704" i="1"/>
  <c r="AB3705" i="1"/>
  <c r="AB3706" i="1"/>
  <c r="AB3707" i="1"/>
  <c r="AB3708" i="1"/>
  <c r="AB3709" i="1"/>
  <c r="AB3710" i="1"/>
  <c r="AB3711" i="1"/>
  <c r="AB3712" i="1"/>
  <c r="AB3713" i="1"/>
  <c r="AB3714" i="1"/>
  <c r="AB3715" i="1"/>
  <c r="AB3716" i="1"/>
  <c r="AB3717" i="1"/>
  <c r="AB3718" i="1"/>
  <c r="AB3719" i="1"/>
  <c r="AB3720" i="1"/>
  <c r="AB3721" i="1"/>
  <c r="AB3722" i="1"/>
  <c r="AB3723" i="1"/>
  <c r="AB3724" i="1"/>
  <c r="AB3725" i="1"/>
  <c r="AB3726" i="1"/>
  <c r="AB3727" i="1"/>
  <c r="AB3728" i="1"/>
  <c r="AB3729" i="1"/>
  <c r="AB3730" i="1"/>
  <c r="AB3731" i="1"/>
  <c r="AB3732" i="1"/>
  <c r="AB3733" i="1"/>
  <c r="AB3734" i="1"/>
  <c r="AB3735" i="1"/>
  <c r="AB3736" i="1"/>
  <c r="AB3737" i="1"/>
  <c r="AB3738" i="1"/>
  <c r="AB3739" i="1"/>
  <c r="AB3740" i="1"/>
  <c r="AB3741" i="1"/>
  <c r="AB3742" i="1"/>
  <c r="AB3743" i="1"/>
  <c r="AB3744" i="1"/>
  <c r="AB3745" i="1"/>
  <c r="AB3746" i="1"/>
  <c r="AB3747" i="1"/>
  <c r="AB3748" i="1"/>
  <c r="AB3749" i="1"/>
  <c r="AB3750" i="1"/>
  <c r="AB3751" i="1"/>
  <c r="AB3752" i="1"/>
  <c r="AB3753" i="1"/>
  <c r="AB3754" i="1"/>
  <c r="AB3755" i="1"/>
  <c r="AB3756" i="1"/>
  <c r="AB3757" i="1"/>
  <c r="AB3758" i="1"/>
  <c r="AB3759" i="1"/>
  <c r="AB3760" i="1"/>
  <c r="AB3761" i="1"/>
  <c r="AB3762" i="1"/>
  <c r="AB3763" i="1"/>
  <c r="AB3764" i="1"/>
  <c r="AB3765" i="1"/>
  <c r="AB3766" i="1"/>
  <c r="AB3767" i="1"/>
  <c r="AB3768" i="1"/>
  <c r="AB3769" i="1"/>
  <c r="AB3770" i="1"/>
  <c r="AB3771" i="1"/>
  <c r="AB3772" i="1"/>
  <c r="AB3773" i="1"/>
  <c r="AB3774" i="1"/>
  <c r="AB3775" i="1"/>
  <c r="AB3776" i="1"/>
  <c r="AB3777" i="1"/>
  <c r="AB3778" i="1"/>
  <c r="AB3779" i="1"/>
  <c r="AB3780" i="1"/>
  <c r="AB3781" i="1"/>
  <c r="AB3782" i="1"/>
  <c r="AB3783" i="1"/>
  <c r="AB3784" i="1"/>
  <c r="AB3785" i="1"/>
  <c r="AB3786" i="1"/>
  <c r="AB3787" i="1"/>
  <c r="AB3788" i="1"/>
  <c r="AB3789" i="1"/>
  <c r="AB3790" i="1"/>
  <c r="AB3791" i="1"/>
  <c r="AB3792" i="1"/>
  <c r="AB3793" i="1"/>
  <c r="AB3794" i="1"/>
  <c r="AB3795" i="1"/>
  <c r="AB3796" i="1"/>
  <c r="AB3797" i="1"/>
  <c r="AB3798" i="1"/>
  <c r="AB3799" i="1"/>
  <c r="AB3800" i="1"/>
  <c r="AB3801" i="1"/>
  <c r="AB3802" i="1"/>
  <c r="AB3803" i="1"/>
  <c r="AB3804" i="1"/>
  <c r="AB3805" i="1"/>
  <c r="AB3806" i="1"/>
  <c r="AB3807" i="1"/>
  <c r="AB3808" i="1"/>
  <c r="AB3809" i="1"/>
  <c r="AB3810" i="1"/>
  <c r="AB3811" i="1"/>
  <c r="AB3812" i="1"/>
  <c r="AB3813" i="1"/>
  <c r="AB3814" i="1"/>
  <c r="AB3815" i="1"/>
  <c r="AB3816" i="1"/>
  <c r="AB3817" i="1"/>
  <c r="AB3818" i="1"/>
  <c r="AB3819" i="1"/>
  <c r="AB3820" i="1"/>
  <c r="AB3821" i="1"/>
  <c r="AB3822" i="1"/>
  <c r="AB3823" i="1"/>
  <c r="AB3824" i="1"/>
  <c r="AB3825" i="1"/>
  <c r="AB3826" i="1"/>
  <c r="AB3827" i="1"/>
  <c r="AB3828" i="1"/>
  <c r="AB3829" i="1"/>
  <c r="AB3830" i="1"/>
  <c r="AB3831" i="1"/>
  <c r="AB3832" i="1"/>
  <c r="AB3833" i="1"/>
  <c r="AB3834" i="1"/>
  <c r="AB3835" i="1"/>
  <c r="AB3836" i="1"/>
  <c r="AB3837" i="1"/>
  <c r="AB3838" i="1"/>
  <c r="AB3839" i="1"/>
  <c r="AB3840" i="1"/>
  <c r="AB3841" i="1"/>
  <c r="AB3842" i="1"/>
  <c r="AB3843" i="1"/>
  <c r="AB3844" i="1"/>
  <c r="AB3845" i="1"/>
  <c r="AB3846" i="1"/>
  <c r="AB3847" i="1"/>
  <c r="AB3848" i="1"/>
  <c r="AB3849" i="1"/>
  <c r="AB3850" i="1"/>
  <c r="AB3851" i="1"/>
  <c r="AB3852" i="1"/>
  <c r="AB3853" i="1"/>
  <c r="AB3854" i="1"/>
  <c r="AB3855" i="1"/>
  <c r="AB3856" i="1"/>
  <c r="AB3857" i="1"/>
  <c r="AB3858" i="1"/>
  <c r="AB3859" i="1"/>
  <c r="AB3860" i="1"/>
  <c r="AB3861" i="1"/>
  <c r="AB3862" i="1"/>
  <c r="AB3863" i="1"/>
  <c r="AB3864" i="1"/>
  <c r="AB3865" i="1"/>
  <c r="AB3866" i="1"/>
  <c r="AB3867" i="1"/>
  <c r="AB3868" i="1"/>
  <c r="AB3869" i="1"/>
  <c r="AB3870" i="1"/>
  <c r="AB3871" i="1"/>
  <c r="AB3872" i="1"/>
  <c r="AB3873" i="1"/>
  <c r="AB3874" i="1"/>
  <c r="AB3875" i="1"/>
  <c r="AB3876" i="1"/>
  <c r="AB3877" i="1"/>
  <c r="AB3878" i="1"/>
  <c r="AB3879" i="1"/>
  <c r="AB3880" i="1"/>
  <c r="AB3881" i="1"/>
  <c r="AB3882" i="1"/>
  <c r="AB3883" i="1"/>
  <c r="AB3884" i="1"/>
  <c r="AB3885" i="1"/>
  <c r="AB3886" i="1"/>
  <c r="AB3887" i="1"/>
  <c r="AB3888" i="1"/>
  <c r="AB3889" i="1"/>
  <c r="AB3890" i="1"/>
  <c r="AB3891" i="1"/>
  <c r="AB3892" i="1"/>
  <c r="AB3893" i="1"/>
  <c r="AB3894" i="1"/>
  <c r="AB3895" i="1"/>
  <c r="AB3896" i="1"/>
  <c r="AB3897" i="1"/>
  <c r="AB3898" i="1"/>
  <c r="AB3899" i="1"/>
  <c r="AB3900" i="1"/>
  <c r="AB3901" i="1"/>
  <c r="AB3902" i="1"/>
  <c r="AB3903" i="1"/>
  <c r="AB3904" i="1"/>
  <c r="AB3905" i="1"/>
  <c r="AB3906" i="1"/>
  <c r="AB3907" i="1"/>
  <c r="AB3908" i="1"/>
  <c r="AB3909" i="1"/>
  <c r="AB3910" i="1"/>
  <c r="AB3911" i="1"/>
  <c r="AB3912" i="1"/>
  <c r="AB3913" i="1"/>
  <c r="AB3914" i="1"/>
  <c r="AB3915" i="1"/>
  <c r="AB3916" i="1"/>
  <c r="AB3917" i="1"/>
  <c r="AB3918" i="1"/>
  <c r="AB3919" i="1"/>
  <c r="AB3920" i="1"/>
  <c r="AB3921" i="1"/>
  <c r="AB3922" i="1"/>
  <c r="AB3923" i="1"/>
  <c r="AB3924" i="1"/>
  <c r="AB3925" i="1"/>
  <c r="AB3926" i="1"/>
  <c r="AB3927" i="1"/>
  <c r="AB3928" i="1"/>
  <c r="AB3929" i="1"/>
  <c r="AB3930" i="1"/>
  <c r="AB3931" i="1"/>
  <c r="AB3932" i="1"/>
  <c r="AB3933" i="1"/>
  <c r="AB3934" i="1"/>
  <c r="AB3935" i="1"/>
  <c r="AB3936" i="1"/>
  <c r="AB3937" i="1"/>
  <c r="AB3938" i="1"/>
  <c r="AB3939" i="1"/>
  <c r="AB3940" i="1"/>
  <c r="AB3941" i="1"/>
  <c r="AB3942" i="1"/>
  <c r="AB3943" i="1"/>
  <c r="AB3944" i="1"/>
  <c r="AB3945" i="1"/>
  <c r="AB3946" i="1"/>
  <c r="AB3947" i="1"/>
  <c r="AB3948" i="1"/>
  <c r="AB3949" i="1"/>
  <c r="AB3950" i="1"/>
  <c r="AB3951" i="1"/>
  <c r="AB3952" i="1"/>
  <c r="AB3953" i="1"/>
  <c r="AB3954" i="1"/>
  <c r="AB3955" i="1"/>
  <c r="AB3956" i="1"/>
  <c r="AB3957" i="1"/>
  <c r="AB3958" i="1"/>
  <c r="AB3959" i="1"/>
  <c r="AB3960" i="1"/>
  <c r="AB3961" i="1"/>
  <c r="AB3962" i="1"/>
  <c r="AB3963" i="1"/>
  <c r="AB3964" i="1"/>
  <c r="AB3965" i="1"/>
  <c r="AB3966" i="1"/>
  <c r="AB3967" i="1"/>
  <c r="AB3968" i="1"/>
  <c r="AB3969" i="1"/>
  <c r="AB3970" i="1"/>
  <c r="AB3971" i="1"/>
  <c r="AB3972" i="1"/>
  <c r="AB3973" i="1"/>
  <c r="AB3974" i="1"/>
  <c r="AB3975" i="1"/>
  <c r="AB3976" i="1"/>
  <c r="AB3977" i="1"/>
  <c r="AB3978" i="1"/>
  <c r="AB3979" i="1"/>
  <c r="AB3980" i="1"/>
  <c r="AB3981" i="1"/>
  <c r="AB3982" i="1"/>
  <c r="AB3983" i="1"/>
  <c r="AB3984" i="1"/>
  <c r="AB3985" i="1"/>
  <c r="AB3986" i="1"/>
  <c r="AB3987" i="1"/>
  <c r="AB3988" i="1"/>
  <c r="AB3989" i="1"/>
  <c r="AB3990" i="1"/>
  <c r="AB3991" i="1"/>
  <c r="AB3992" i="1"/>
  <c r="AB3993" i="1"/>
  <c r="AB3994" i="1"/>
  <c r="AB3995" i="1"/>
  <c r="AB3996" i="1"/>
  <c r="AB3997" i="1"/>
  <c r="AB3998" i="1"/>
  <c r="AB3999" i="1"/>
  <c r="AB4000" i="1"/>
  <c r="AB4001" i="1"/>
  <c r="AB4002" i="1"/>
  <c r="AB4003" i="1"/>
  <c r="AB4004" i="1"/>
  <c r="AB4005" i="1"/>
  <c r="AB4006" i="1"/>
  <c r="AB4007" i="1"/>
  <c r="AB4008" i="1"/>
  <c r="AB4009" i="1"/>
  <c r="AB4010" i="1"/>
  <c r="AB4011" i="1"/>
  <c r="AB4012" i="1"/>
  <c r="AB4013" i="1"/>
  <c r="AB4014" i="1"/>
  <c r="AB4015" i="1"/>
  <c r="AB4016" i="1"/>
  <c r="AB4017" i="1"/>
  <c r="AB4018" i="1"/>
  <c r="AB4019" i="1"/>
  <c r="AB4020" i="1"/>
  <c r="AB4021" i="1"/>
  <c r="AB4022" i="1"/>
  <c r="AB4023" i="1"/>
  <c r="AB4024" i="1"/>
  <c r="AB4025" i="1"/>
  <c r="AB4026" i="1"/>
  <c r="AB4027" i="1"/>
  <c r="AB4028" i="1"/>
  <c r="AB4029" i="1"/>
  <c r="AB4030" i="1"/>
  <c r="AB4031" i="1"/>
  <c r="AB4032" i="1"/>
  <c r="AB4033" i="1"/>
  <c r="AB4034" i="1"/>
  <c r="AB4035" i="1"/>
  <c r="AB4036" i="1"/>
  <c r="AB4037" i="1"/>
  <c r="AB4038" i="1"/>
  <c r="AB4039" i="1"/>
  <c r="AB4040" i="1"/>
  <c r="AB4041" i="1"/>
  <c r="AB4042" i="1"/>
  <c r="AB4043" i="1"/>
  <c r="AB4044" i="1"/>
  <c r="AB4045" i="1"/>
  <c r="AB4046" i="1"/>
  <c r="AB4047" i="1"/>
  <c r="AB4048" i="1"/>
  <c r="AB4049" i="1"/>
  <c r="AB4050" i="1"/>
  <c r="AB4051" i="1"/>
  <c r="AB4052" i="1"/>
  <c r="AB4053" i="1"/>
  <c r="AB4054" i="1"/>
  <c r="AB4055" i="1"/>
  <c r="AB4056" i="1"/>
  <c r="AB4057" i="1"/>
  <c r="AB4058" i="1"/>
  <c r="AB4059" i="1"/>
  <c r="AB4060" i="1"/>
  <c r="AB4061" i="1"/>
  <c r="AB4062" i="1"/>
  <c r="AB4063" i="1"/>
  <c r="AB4064" i="1"/>
  <c r="AB4065" i="1"/>
  <c r="AB4066" i="1"/>
  <c r="AB4067" i="1"/>
  <c r="AB4068" i="1"/>
  <c r="AB4069" i="1"/>
  <c r="AB4070" i="1"/>
  <c r="AB4071" i="1"/>
  <c r="AB4072" i="1"/>
  <c r="AB4073" i="1"/>
  <c r="AB4074" i="1"/>
  <c r="AB4075" i="1"/>
  <c r="AB4076" i="1"/>
  <c r="AB4077" i="1"/>
  <c r="AB4078" i="1"/>
  <c r="AB4079" i="1"/>
  <c r="AB4080" i="1"/>
  <c r="AB4081" i="1"/>
  <c r="AB4082" i="1"/>
  <c r="AB4083" i="1"/>
  <c r="AB4084" i="1"/>
  <c r="AB4085" i="1"/>
  <c r="AB4086" i="1"/>
  <c r="AB4087" i="1"/>
  <c r="AB4088" i="1"/>
  <c r="AB4089" i="1"/>
  <c r="AB4090" i="1"/>
  <c r="AB4091" i="1"/>
  <c r="AB4092" i="1"/>
  <c r="AB4093" i="1"/>
  <c r="AB4094" i="1"/>
  <c r="AB4095" i="1"/>
  <c r="AB4096" i="1"/>
  <c r="AB4097" i="1"/>
  <c r="AB4098" i="1"/>
  <c r="AB4099" i="1"/>
  <c r="AB4100" i="1"/>
  <c r="AB4101" i="1"/>
  <c r="AB4102" i="1"/>
  <c r="AB4103" i="1"/>
  <c r="AB4104" i="1"/>
  <c r="AB4105" i="1"/>
  <c r="AB4106" i="1"/>
  <c r="AB4107" i="1"/>
  <c r="AB4108" i="1"/>
  <c r="AB4109" i="1"/>
  <c r="AB4110" i="1"/>
  <c r="AB4111" i="1"/>
  <c r="AB4112" i="1"/>
  <c r="AB4113" i="1"/>
  <c r="AB4114" i="1"/>
  <c r="AB4115" i="1"/>
  <c r="AB4116" i="1"/>
  <c r="AB4117" i="1"/>
  <c r="AB4118" i="1"/>
  <c r="AB4119" i="1"/>
  <c r="AB4120" i="1"/>
  <c r="AB4121" i="1"/>
  <c r="AB4122" i="1"/>
  <c r="AB4123" i="1"/>
  <c r="AB4124" i="1"/>
  <c r="AB4125" i="1"/>
  <c r="AB4126" i="1"/>
  <c r="AB4127" i="1"/>
  <c r="AB4128" i="1"/>
  <c r="AB4129" i="1"/>
  <c r="AB4130" i="1"/>
  <c r="AB4131" i="1"/>
  <c r="AB4132" i="1"/>
  <c r="AB4133" i="1"/>
  <c r="AB4134" i="1"/>
  <c r="AB4135" i="1"/>
  <c r="AB4136" i="1"/>
  <c r="AB4137" i="1"/>
  <c r="AB4138" i="1"/>
  <c r="AB4139" i="1"/>
  <c r="AB4140" i="1"/>
  <c r="AB4141" i="1"/>
  <c r="AB4142" i="1"/>
  <c r="AB4143" i="1"/>
  <c r="AB4144" i="1"/>
  <c r="AB4145" i="1"/>
  <c r="AB4146" i="1"/>
  <c r="AB4147" i="1"/>
  <c r="AB4148" i="1"/>
  <c r="AB4149" i="1"/>
  <c r="AB4150" i="1"/>
  <c r="AB4151" i="1"/>
  <c r="AB4152" i="1"/>
  <c r="AB4153" i="1"/>
  <c r="AB4154" i="1"/>
  <c r="AB4155" i="1"/>
  <c r="AB4156" i="1"/>
  <c r="AB4157" i="1"/>
  <c r="AB4158" i="1"/>
  <c r="AB4159" i="1"/>
  <c r="AB4160" i="1"/>
  <c r="AB4161" i="1"/>
  <c r="AB4162" i="1"/>
  <c r="AB4163" i="1"/>
  <c r="AB4164" i="1"/>
  <c r="AB4165" i="1"/>
  <c r="AB4166" i="1"/>
  <c r="AB4167" i="1"/>
  <c r="AB4168" i="1"/>
  <c r="AB4169" i="1"/>
  <c r="AB4170" i="1"/>
  <c r="AB4171" i="1"/>
  <c r="AB4172" i="1"/>
  <c r="AB4173" i="1"/>
  <c r="AB4174" i="1"/>
  <c r="AB4175" i="1"/>
  <c r="AB4176" i="1"/>
  <c r="AB4177" i="1"/>
  <c r="AB4178" i="1"/>
  <c r="AB4179" i="1"/>
  <c r="AB4180" i="1"/>
  <c r="AB4181" i="1"/>
  <c r="AB4182" i="1"/>
  <c r="AB4183" i="1"/>
  <c r="AB4184" i="1"/>
  <c r="AB4185" i="1"/>
  <c r="AB4186" i="1"/>
  <c r="AB4187" i="1"/>
  <c r="AB4188" i="1"/>
  <c r="AB4189" i="1"/>
  <c r="AB4190" i="1"/>
  <c r="AB4191" i="1"/>
  <c r="AB4192" i="1"/>
  <c r="AB4193" i="1"/>
  <c r="AB4194" i="1"/>
  <c r="AB4195" i="1"/>
  <c r="AB4196" i="1"/>
  <c r="AB4197" i="1"/>
  <c r="AB4198" i="1"/>
  <c r="AB4199" i="1"/>
  <c r="AB4200" i="1"/>
  <c r="AB4201" i="1"/>
  <c r="AB4202" i="1"/>
  <c r="AB4203" i="1"/>
  <c r="AB4204" i="1"/>
  <c r="AB4205" i="1"/>
  <c r="AB4206" i="1"/>
  <c r="AB4207" i="1"/>
  <c r="AB4208" i="1"/>
  <c r="AB4209" i="1"/>
  <c r="AB4210" i="1"/>
  <c r="AB4211" i="1"/>
  <c r="AB4212" i="1"/>
  <c r="AB4213" i="1"/>
  <c r="AB4214" i="1"/>
  <c r="AB4215" i="1"/>
  <c r="AB4216" i="1"/>
  <c r="AB4217" i="1"/>
  <c r="AB4218" i="1"/>
  <c r="AB4219" i="1"/>
  <c r="AB4220" i="1"/>
  <c r="AB4221" i="1"/>
  <c r="AB4222" i="1"/>
  <c r="AB4223" i="1"/>
  <c r="AB4224" i="1"/>
  <c r="AB4225" i="1"/>
  <c r="AB4226" i="1"/>
  <c r="AB4227" i="1"/>
  <c r="AB4228" i="1"/>
  <c r="AB4229" i="1"/>
  <c r="AB4230" i="1"/>
  <c r="AB4231" i="1"/>
  <c r="AB4232" i="1"/>
  <c r="AB4233" i="1"/>
  <c r="AB4234" i="1"/>
  <c r="AB4235" i="1"/>
  <c r="AB4236" i="1"/>
  <c r="AB4237" i="1"/>
  <c r="AB4238" i="1"/>
  <c r="AB4239" i="1"/>
  <c r="AB4240" i="1"/>
  <c r="AB4241" i="1"/>
  <c r="AB4242" i="1"/>
  <c r="AB4243" i="1"/>
  <c r="AB4244" i="1"/>
  <c r="AB4245" i="1"/>
  <c r="AB4246" i="1"/>
  <c r="AB4247" i="1"/>
  <c r="AB4248" i="1"/>
  <c r="AB4249" i="1"/>
  <c r="AB4250" i="1"/>
  <c r="AB4251" i="1"/>
  <c r="AB4252" i="1"/>
  <c r="AB4253" i="1"/>
  <c r="AB4254" i="1"/>
  <c r="AB4255" i="1"/>
  <c r="AB4256" i="1"/>
  <c r="AB4257" i="1"/>
  <c r="AB4258" i="1"/>
  <c r="AB4259" i="1"/>
  <c r="AB4260" i="1"/>
  <c r="AB4261" i="1"/>
  <c r="AB4262" i="1"/>
  <c r="AB4263" i="1"/>
  <c r="AB4264" i="1"/>
  <c r="AB4265" i="1"/>
  <c r="AB4266" i="1"/>
  <c r="AB4267" i="1"/>
  <c r="AB4268" i="1"/>
  <c r="AB4269" i="1"/>
  <c r="AB4270" i="1"/>
  <c r="AB4271" i="1"/>
  <c r="AB4272" i="1"/>
  <c r="AB4273" i="1"/>
  <c r="AB4274" i="1"/>
  <c r="AB4275" i="1"/>
  <c r="AB4276" i="1"/>
  <c r="AB4277" i="1"/>
  <c r="AB4278" i="1"/>
  <c r="AB4279" i="1"/>
  <c r="AB4280" i="1"/>
  <c r="AB4281" i="1"/>
  <c r="AB4282" i="1"/>
  <c r="AB4283" i="1"/>
  <c r="AB4284" i="1"/>
  <c r="AB4285" i="1"/>
  <c r="AB4286" i="1"/>
  <c r="AB4287" i="1"/>
  <c r="AB4288" i="1"/>
  <c r="AB4289" i="1"/>
  <c r="AB4290" i="1"/>
  <c r="AB4291" i="1"/>
  <c r="AB4292" i="1"/>
  <c r="AB4293" i="1"/>
  <c r="AB4294" i="1"/>
  <c r="AB4295" i="1"/>
  <c r="AB4296" i="1"/>
  <c r="AB4297" i="1"/>
  <c r="AB4298" i="1"/>
  <c r="AB4299" i="1"/>
  <c r="AB4300" i="1"/>
  <c r="AB4301" i="1"/>
  <c r="AB4302" i="1"/>
  <c r="AB4303" i="1"/>
  <c r="AB4304" i="1"/>
  <c r="AB4305" i="1"/>
  <c r="AB4306" i="1"/>
  <c r="AB4307" i="1"/>
  <c r="AB4308" i="1"/>
  <c r="AB4309" i="1"/>
  <c r="AB4310" i="1"/>
  <c r="AB4311" i="1"/>
  <c r="AB4312" i="1"/>
  <c r="AB4313" i="1"/>
  <c r="AB4314" i="1"/>
  <c r="AB4315" i="1"/>
  <c r="AB4316" i="1"/>
  <c r="AB4317" i="1"/>
  <c r="AB4318" i="1"/>
  <c r="AB4319" i="1"/>
  <c r="AB4320" i="1"/>
  <c r="AB4321" i="1"/>
  <c r="AB4322" i="1"/>
  <c r="AB4323" i="1"/>
  <c r="AB4324" i="1"/>
  <c r="AB4325" i="1"/>
  <c r="AB4326" i="1"/>
  <c r="AB4327" i="1"/>
  <c r="AB4328" i="1"/>
  <c r="AB4329" i="1"/>
  <c r="AB4330" i="1"/>
  <c r="AB4331" i="1"/>
  <c r="AB4332" i="1"/>
  <c r="AB4333" i="1"/>
  <c r="AB4334" i="1"/>
  <c r="AB4335" i="1"/>
  <c r="AB4336" i="1"/>
  <c r="AB4337" i="1"/>
  <c r="AB4338" i="1"/>
  <c r="AB4339" i="1"/>
  <c r="AB4340" i="1"/>
  <c r="AB4341" i="1"/>
  <c r="AB4342" i="1"/>
  <c r="AB4343" i="1"/>
  <c r="AB4344" i="1"/>
  <c r="AB4345" i="1"/>
  <c r="AB4346" i="1"/>
  <c r="AB4347" i="1"/>
  <c r="AB4348" i="1"/>
  <c r="AB4349" i="1"/>
  <c r="AB4350" i="1"/>
  <c r="AB4351" i="1"/>
  <c r="AB4352" i="1"/>
  <c r="AB4353" i="1"/>
  <c r="AB4354" i="1"/>
  <c r="AB4355" i="1"/>
  <c r="AB4356" i="1"/>
  <c r="AB4357" i="1"/>
  <c r="AB4358" i="1"/>
  <c r="AB4359" i="1"/>
  <c r="AB4360" i="1"/>
  <c r="AB4361" i="1"/>
  <c r="AB4362" i="1"/>
  <c r="AB4363" i="1"/>
  <c r="AB4364" i="1"/>
  <c r="AB4365" i="1"/>
  <c r="AB4366" i="1"/>
  <c r="AB4367" i="1"/>
  <c r="AB4368" i="1"/>
  <c r="AB4369" i="1"/>
  <c r="AB4370" i="1"/>
  <c r="AB4371" i="1"/>
  <c r="AB4372" i="1"/>
  <c r="AB4373" i="1"/>
  <c r="AB4374" i="1"/>
  <c r="AB4375" i="1"/>
  <c r="AB4376" i="1"/>
  <c r="AB4377" i="1"/>
  <c r="AB4378" i="1"/>
  <c r="AB4379" i="1"/>
  <c r="AB4380" i="1"/>
  <c r="AB4381" i="1"/>
  <c r="AB4382" i="1"/>
  <c r="AB4383" i="1"/>
  <c r="AB4384" i="1"/>
  <c r="AB4385" i="1"/>
  <c r="AB4386" i="1"/>
  <c r="AB4387" i="1"/>
  <c r="AB4388" i="1"/>
  <c r="AB4389" i="1"/>
  <c r="AB4390" i="1"/>
  <c r="AB4391" i="1"/>
  <c r="AB4392" i="1"/>
  <c r="AB4393" i="1"/>
  <c r="AB4394" i="1"/>
  <c r="AB4395" i="1"/>
  <c r="AB4396" i="1"/>
  <c r="AB4397" i="1"/>
  <c r="AB4398" i="1"/>
  <c r="AB4399" i="1"/>
  <c r="AB4400" i="1"/>
  <c r="AB4401" i="1"/>
  <c r="AB4402" i="1"/>
  <c r="AB4403" i="1"/>
  <c r="AB4404" i="1"/>
  <c r="AB4405" i="1"/>
  <c r="AB4406" i="1"/>
  <c r="AB4407" i="1"/>
  <c r="AB4408" i="1"/>
  <c r="AB4409" i="1"/>
  <c r="AB4410" i="1"/>
  <c r="AB4411" i="1"/>
  <c r="AB4412" i="1"/>
  <c r="AB4413" i="1"/>
  <c r="AB4414" i="1"/>
  <c r="AB4415" i="1"/>
  <c r="AB4416" i="1"/>
  <c r="AB4417" i="1"/>
  <c r="AB4418" i="1"/>
  <c r="AB4419" i="1"/>
  <c r="AB4420" i="1"/>
  <c r="AB4421" i="1"/>
  <c r="AB4422" i="1"/>
  <c r="AB4423" i="1"/>
  <c r="AB4424" i="1"/>
  <c r="AB4425" i="1"/>
  <c r="AB4426" i="1"/>
  <c r="AB4427" i="1"/>
  <c r="AB4428" i="1"/>
  <c r="AB4429" i="1"/>
  <c r="AB4430" i="1"/>
  <c r="AB4431" i="1"/>
  <c r="AB4432" i="1"/>
  <c r="AB4433" i="1"/>
  <c r="AB4434" i="1"/>
  <c r="AB4435" i="1"/>
  <c r="AB4436" i="1"/>
  <c r="AB4437" i="1"/>
  <c r="AB4438" i="1"/>
  <c r="AB4439" i="1"/>
  <c r="AB4440" i="1"/>
  <c r="AB4441" i="1"/>
  <c r="AB4442" i="1"/>
  <c r="AB4443" i="1"/>
  <c r="AB4444" i="1"/>
  <c r="AB4445" i="1"/>
  <c r="AB4446" i="1"/>
  <c r="AB4447" i="1"/>
  <c r="AB4448" i="1"/>
  <c r="AB4449" i="1"/>
  <c r="AB4450" i="1"/>
  <c r="AB4451" i="1"/>
  <c r="AB4452" i="1"/>
  <c r="AB4453" i="1"/>
  <c r="AB4454" i="1"/>
  <c r="AB4455" i="1"/>
  <c r="AB4456" i="1"/>
  <c r="AB4457" i="1"/>
  <c r="AB4458" i="1"/>
  <c r="AB4459" i="1"/>
  <c r="AB4460" i="1"/>
  <c r="AB4461" i="1"/>
  <c r="AB4462" i="1"/>
  <c r="AB4463" i="1"/>
  <c r="AB4464" i="1"/>
  <c r="AB4465" i="1"/>
  <c r="AB4466" i="1"/>
  <c r="AB4467" i="1"/>
  <c r="AB4468" i="1"/>
  <c r="AB4469" i="1"/>
  <c r="AB4470" i="1"/>
  <c r="AB4471" i="1"/>
  <c r="AB4472" i="1"/>
  <c r="AB4473" i="1"/>
  <c r="AB4474" i="1"/>
  <c r="AB4475" i="1"/>
  <c r="AB4476" i="1"/>
  <c r="AB4477" i="1"/>
  <c r="AB4478" i="1"/>
  <c r="AB4479" i="1"/>
  <c r="AB4480" i="1"/>
  <c r="AB4481" i="1"/>
  <c r="AB4482" i="1"/>
  <c r="AB4483" i="1"/>
  <c r="AB4484" i="1"/>
  <c r="AB4485" i="1"/>
  <c r="AB4486" i="1"/>
  <c r="AB4487" i="1"/>
  <c r="AB4488" i="1"/>
  <c r="AB4489" i="1"/>
  <c r="AB4490" i="1"/>
  <c r="AB4491" i="1"/>
  <c r="AB4492" i="1"/>
  <c r="AB4493" i="1"/>
  <c r="AB4494" i="1"/>
  <c r="AB4495" i="1"/>
  <c r="AB4496" i="1"/>
  <c r="AB4497" i="1"/>
  <c r="AB4498" i="1"/>
  <c r="AB4499" i="1"/>
  <c r="AB4500" i="1"/>
  <c r="AB4501" i="1"/>
  <c r="AB4502" i="1"/>
  <c r="AB4503" i="1"/>
  <c r="AB4504" i="1"/>
  <c r="AB4505" i="1"/>
  <c r="AB4506" i="1"/>
  <c r="AB4507" i="1"/>
  <c r="AB4508" i="1"/>
  <c r="AB4509" i="1"/>
  <c r="AB4510" i="1"/>
  <c r="AB4511" i="1"/>
  <c r="AB4512" i="1"/>
  <c r="AB4513" i="1"/>
  <c r="AB4514" i="1"/>
  <c r="AB4515" i="1"/>
  <c r="AB4516" i="1"/>
  <c r="AB4517" i="1"/>
  <c r="AB4518" i="1"/>
  <c r="AB4519" i="1"/>
  <c r="AB4520" i="1"/>
  <c r="AB4521" i="1"/>
  <c r="AB4522" i="1"/>
  <c r="AB4523" i="1"/>
  <c r="AB4524" i="1"/>
  <c r="AB4525" i="1"/>
  <c r="AB4526" i="1"/>
  <c r="AB4527" i="1"/>
  <c r="AB4528" i="1"/>
  <c r="AB4529" i="1"/>
  <c r="AB4530" i="1"/>
  <c r="AB4531" i="1"/>
  <c r="AB4532" i="1"/>
  <c r="AB4533" i="1"/>
  <c r="AB4534" i="1"/>
  <c r="AB4535" i="1"/>
  <c r="AB4536" i="1"/>
  <c r="AB4537" i="1"/>
  <c r="AB4538" i="1"/>
  <c r="AB4539" i="1"/>
  <c r="AB4540" i="1"/>
  <c r="AB4541" i="1"/>
  <c r="AB4542" i="1"/>
  <c r="AB4543" i="1"/>
  <c r="AB4544" i="1"/>
  <c r="AB4545" i="1"/>
  <c r="AB4546" i="1"/>
  <c r="AB4547" i="1"/>
  <c r="AB4548" i="1"/>
  <c r="AB4549" i="1"/>
  <c r="AB4550" i="1"/>
  <c r="AB4551" i="1"/>
  <c r="AB4552" i="1"/>
  <c r="AB4553" i="1"/>
  <c r="AB4554" i="1"/>
  <c r="AB4555" i="1"/>
  <c r="AB4556" i="1"/>
  <c r="AB4557" i="1"/>
  <c r="AB4558" i="1"/>
  <c r="AB4559" i="1"/>
  <c r="AB4560" i="1"/>
  <c r="AB4561" i="1"/>
  <c r="AB4562" i="1"/>
  <c r="AB4563" i="1"/>
  <c r="AB4564" i="1"/>
  <c r="AB4565" i="1"/>
  <c r="AB4566" i="1"/>
  <c r="AB4567" i="1"/>
  <c r="AB4568" i="1"/>
  <c r="AB4569" i="1"/>
  <c r="AB4570" i="1"/>
  <c r="AB4571" i="1"/>
  <c r="AB4572" i="1"/>
  <c r="AB4573" i="1"/>
  <c r="AB4574" i="1"/>
  <c r="AB4575" i="1"/>
  <c r="AB4576" i="1"/>
  <c r="AB4577" i="1"/>
  <c r="AB4578" i="1"/>
  <c r="AB4579" i="1"/>
  <c r="AB4580" i="1"/>
  <c r="AB4581" i="1"/>
  <c r="AB4582" i="1"/>
  <c r="AB4583" i="1"/>
  <c r="AB4584" i="1"/>
  <c r="AB4585" i="1"/>
  <c r="AB4586" i="1"/>
  <c r="AB4587" i="1"/>
  <c r="AB4588" i="1"/>
  <c r="AB4589" i="1"/>
  <c r="AB4590" i="1"/>
  <c r="AB4591" i="1"/>
  <c r="AB4592" i="1"/>
  <c r="AB4593" i="1"/>
  <c r="AB4594" i="1"/>
  <c r="AB4595" i="1"/>
  <c r="AB4596" i="1"/>
  <c r="AB4597" i="1"/>
  <c r="AB4598" i="1"/>
  <c r="AB4599" i="1"/>
  <c r="AB4600" i="1"/>
  <c r="AB4601" i="1"/>
  <c r="AB4602" i="1"/>
  <c r="AB4603" i="1"/>
  <c r="AB4604" i="1"/>
  <c r="AB4605" i="1"/>
  <c r="AB4606" i="1"/>
  <c r="AB4607" i="1"/>
  <c r="AB4608" i="1"/>
  <c r="AB4609" i="1"/>
  <c r="AB4610" i="1"/>
  <c r="AB4611" i="1"/>
  <c r="AB4612" i="1"/>
  <c r="AB4613" i="1"/>
  <c r="AB4614" i="1"/>
  <c r="AB4615" i="1"/>
  <c r="AB4616" i="1"/>
  <c r="AB4617" i="1"/>
  <c r="AB4618" i="1"/>
  <c r="AB4619" i="1"/>
  <c r="AB4620" i="1"/>
  <c r="AB4621" i="1"/>
  <c r="AB4622" i="1"/>
  <c r="AB4623" i="1"/>
  <c r="AB4624" i="1"/>
  <c r="AB4625" i="1"/>
  <c r="AB4626" i="1"/>
  <c r="AB4627" i="1"/>
  <c r="AB4628" i="1"/>
  <c r="AB4629" i="1"/>
  <c r="AB4630" i="1"/>
  <c r="AB4631" i="1"/>
  <c r="AB4632" i="1"/>
  <c r="AB4633" i="1"/>
  <c r="AB4634" i="1"/>
  <c r="AB4635" i="1"/>
  <c r="AB4636" i="1"/>
  <c r="AB4637" i="1"/>
  <c r="AB4638" i="1"/>
  <c r="AB4639" i="1"/>
  <c r="AB4640" i="1"/>
  <c r="AB4641" i="1"/>
  <c r="AB4642" i="1"/>
  <c r="AB4643" i="1"/>
  <c r="AB4644" i="1"/>
  <c r="AB4645" i="1"/>
  <c r="AB4646" i="1"/>
  <c r="AB4647" i="1"/>
  <c r="AB4648" i="1"/>
  <c r="AB4649" i="1"/>
  <c r="AB4650" i="1"/>
  <c r="AB4651" i="1"/>
  <c r="AB4652" i="1"/>
  <c r="AB4653" i="1"/>
  <c r="AB4654" i="1"/>
  <c r="AB4655" i="1"/>
  <c r="AB4656" i="1"/>
  <c r="AB4657" i="1"/>
  <c r="AB4658" i="1"/>
  <c r="AB4659" i="1"/>
  <c r="AB4660" i="1"/>
  <c r="AB4661" i="1"/>
  <c r="AB4662" i="1"/>
  <c r="AB4663" i="1"/>
  <c r="AB4664" i="1"/>
  <c r="AB4665" i="1"/>
  <c r="AB4666" i="1"/>
  <c r="AB4667" i="1"/>
  <c r="AB4668" i="1"/>
  <c r="AB4669" i="1"/>
  <c r="AB4670" i="1"/>
  <c r="AB4671" i="1"/>
  <c r="AB4672" i="1"/>
  <c r="AB4673" i="1"/>
  <c r="AB4674" i="1"/>
  <c r="AB4675" i="1"/>
  <c r="AB4676" i="1"/>
  <c r="AB4677" i="1"/>
  <c r="AB4678" i="1"/>
  <c r="AB4679" i="1"/>
  <c r="AB4680" i="1"/>
  <c r="AB4681" i="1"/>
  <c r="AB4682" i="1"/>
  <c r="AB4683" i="1"/>
  <c r="AB4684" i="1"/>
  <c r="AB4685" i="1"/>
  <c r="AB4686" i="1"/>
  <c r="AB4687" i="1"/>
  <c r="AB4688" i="1"/>
  <c r="AB4689" i="1"/>
  <c r="AB4690" i="1"/>
  <c r="AB4691" i="1"/>
  <c r="AB4692" i="1"/>
  <c r="AB4693" i="1"/>
  <c r="AB4694" i="1"/>
  <c r="AB4695" i="1"/>
  <c r="AB4696" i="1"/>
  <c r="AB4697" i="1"/>
  <c r="AB4698" i="1"/>
  <c r="AB4699" i="1"/>
  <c r="AB4700" i="1"/>
  <c r="AB4701" i="1"/>
  <c r="AB4702" i="1"/>
  <c r="AB4703" i="1"/>
  <c r="AB4704" i="1"/>
  <c r="AB4705" i="1"/>
  <c r="AB4706" i="1"/>
  <c r="AB4707" i="1"/>
  <c r="AB4708" i="1"/>
  <c r="AB4709" i="1"/>
  <c r="AB4710" i="1"/>
  <c r="AB4711" i="1"/>
  <c r="AB4712" i="1"/>
  <c r="AB4713" i="1"/>
  <c r="AB4714" i="1"/>
  <c r="AB4715" i="1"/>
  <c r="AB4716" i="1"/>
  <c r="AB4717" i="1"/>
  <c r="AB4718" i="1"/>
  <c r="AB4719" i="1"/>
  <c r="AB4720" i="1"/>
  <c r="AB4721" i="1"/>
  <c r="AB4722" i="1"/>
  <c r="AB4723" i="1"/>
  <c r="AB4724" i="1"/>
  <c r="AB4725" i="1"/>
  <c r="AB4726" i="1"/>
  <c r="AB4727" i="1"/>
  <c r="AB4728" i="1"/>
  <c r="AB4729" i="1"/>
  <c r="AB4730" i="1"/>
  <c r="AB4731" i="1"/>
  <c r="AB4732" i="1"/>
  <c r="AB4733" i="1"/>
  <c r="AB4734" i="1"/>
  <c r="AB4735" i="1"/>
  <c r="AB4736" i="1"/>
  <c r="AB4737" i="1"/>
  <c r="AB4738" i="1"/>
  <c r="AB4739" i="1"/>
  <c r="AB4740" i="1"/>
  <c r="AB4741" i="1"/>
  <c r="AB4742" i="1"/>
  <c r="AB4743" i="1"/>
  <c r="AB4744" i="1"/>
  <c r="AB4745" i="1"/>
  <c r="AB4746" i="1"/>
  <c r="AB4747" i="1"/>
  <c r="AB4748" i="1"/>
  <c r="AB4749" i="1"/>
  <c r="AB4750" i="1"/>
  <c r="AB4751" i="1"/>
  <c r="AB4752" i="1"/>
  <c r="AB4753" i="1"/>
  <c r="AB4754" i="1"/>
  <c r="AB4755" i="1"/>
  <c r="AB4756" i="1"/>
  <c r="AB4757" i="1"/>
  <c r="AB4758" i="1"/>
  <c r="AB4759" i="1"/>
  <c r="AB4760" i="1"/>
  <c r="AB4761" i="1"/>
  <c r="AB4762" i="1"/>
  <c r="AB4763" i="1"/>
  <c r="AB4764" i="1"/>
  <c r="AB4765" i="1"/>
  <c r="AB4766" i="1"/>
  <c r="AB4767" i="1"/>
  <c r="AB4768" i="1"/>
  <c r="AB4769" i="1"/>
  <c r="AB4770" i="1"/>
  <c r="AB4771" i="1"/>
  <c r="AB4772" i="1"/>
  <c r="AB4773" i="1"/>
  <c r="AB4774" i="1"/>
  <c r="AB4775" i="1"/>
  <c r="AB4776" i="1"/>
  <c r="AB4777" i="1"/>
  <c r="AB4778" i="1"/>
  <c r="AB4779" i="1"/>
  <c r="AB4780" i="1"/>
  <c r="AB4781" i="1"/>
  <c r="AB4782" i="1"/>
  <c r="AB4783" i="1"/>
  <c r="AB4784" i="1"/>
  <c r="AB4785" i="1"/>
  <c r="AB4786" i="1"/>
  <c r="AB4787" i="1"/>
  <c r="AB4788" i="1"/>
  <c r="AB4789" i="1"/>
  <c r="AB4790" i="1"/>
  <c r="AB4791" i="1"/>
  <c r="AB4792" i="1"/>
  <c r="AB4793" i="1"/>
  <c r="AB4794" i="1"/>
  <c r="AB4795" i="1"/>
  <c r="AB4796" i="1"/>
  <c r="AB4797" i="1"/>
  <c r="AB4798" i="1"/>
  <c r="AB4799" i="1"/>
  <c r="AB4800" i="1"/>
  <c r="AB4801" i="1"/>
  <c r="AB4802" i="1"/>
  <c r="AB4803" i="1"/>
  <c r="AB4804" i="1"/>
  <c r="AB4805" i="1"/>
  <c r="AB4806" i="1"/>
  <c r="AB4807" i="1"/>
  <c r="AB4808" i="1"/>
  <c r="AB4809" i="1"/>
  <c r="AC796" i="1"/>
  <c r="AC797"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50" i="1"/>
  <c r="AC849" i="1"/>
  <c r="AC850" i="1"/>
  <c r="AC851" i="1"/>
  <c r="AC852" i="1"/>
  <c r="AC853" i="1"/>
  <c r="AC854" i="1"/>
  <c r="AC855" i="1"/>
  <c r="AC856" i="1"/>
  <c r="AC857" i="1"/>
  <c r="AC858" i="1"/>
  <c r="AC859" i="1"/>
  <c r="AC860" i="1"/>
  <c r="AC861" i="1"/>
  <c r="AC862" i="1"/>
  <c r="AC863" i="1"/>
  <c r="AC864" i="1"/>
  <c r="AC865" i="1"/>
  <c r="AC866" i="1"/>
  <c r="AC867" i="1"/>
  <c r="AC868" i="1"/>
  <c r="AC72" i="1"/>
  <c r="AC869" i="1"/>
  <c r="AC870" i="1"/>
  <c r="AC871" i="1"/>
  <c r="AC872" i="1"/>
  <c r="AC873" i="1"/>
  <c r="AC874" i="1"/>
  <c r="AC141" i="1"/>
  <c r="AC875" i="1"/>
  <c r="AC876" i="1"/>
  <c r="AC877" i="1"/>
  <c r="AC878" i="1"/>
  <c r="AC879" i="1"/>
  <c r="AC880" i="1"/>
  <c r="AC881" i="1"/>
  <c r="AC882" i="1"/>
  <c r="AC883" i="1"/>
  <c r="AC884" i="1"/>
  <c r="AC885" i="1"/>
  <c r="AC886" i="1"/>
  <c r="AC887" i="1"/>
  <c r="AC888" i="1"/>
  <c r="AC889" i="1"/>
  <c r="AC51"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78" i="1"/>
  <c r="AC922" i="1"/>
  <c r="AC923" i="1"/>
  <c r="AC924" i="1"/>
  <c r="AC925" i="1"/>
  <c r="AC926" i="1"/>
  <c r="AC927" i="1"/>
  <c r="AC928" i="1"/>
  <c r="AC929" i="1"/>
  <c r="AC930" i="1"/>
  <c r="AC931" i="1"/>
  <c r="AC932" i="1"/>
  <c r="AC933" i="1"/>
  <c r="AC934" i="1"/>
  <c r="AC935" i="1"/>
  <c r="AC181" i="1"/>
  <c r="AC936" i="1"/>
  <c r="AC222" i="1"/>
  <c r="AC937" i="1"/>
  <c r="AC938" i="1"/>
  <c r="AC939" i="1"/>
  <c r="AC940" i="1"/>
  <c r="AC941" i="1"/>
  <c r="AC2" i="1"/>
  <c r="AC942" i="1"/>
  <c r="AC943" i="1"/>
  <c r="AC944" i="1"/>
  <c r="AC3" i="1"/>
  <c r="AC4" i="1"/>
  <c r="AC5" i="1"/>
  <c r="AC945" i="1"/>
  <c r="AC946" i="1"/>
  <c r="AC6" i="1"/>
  <c r="AC7" i="1"/>
  <c r="AC947" i="1"/>
  <c r="AC948" i="1"/>
  <c r="AC949" i="1"/>
  <c r="AC950" i="1"/>
  <c r="AC8" i="1"/>
  <c r="AC951" i="1"/>
  <c r="AC9" i="1"/>
  <c r="AC952" i="1"/>
  <c r="AC953" i="1"/>
  <c r="AC954" i="1"/>
  <c r="AC10" i="1"/>
  <c r="AC11" i="1"/>
  <c r="AC955" i="1"/>
  <c r="AC57" i="1"/>
  <c r="AC956" i="1"/>
  <c r="AC957" i="1"/>
  <c r="AC958" i="1"/>
  <c r="AC959" i="1"/>
  <c r="AC12" i="1"/>
  <c r="AC960" i="1"/>
  <c r="AC961" i="1"/>
  <c r="AC962" i="1"/>
  <c r="AC963" i="1"/>
  <c r="AC964" i="1"/>
  <c r="AC13" i="1"/>
  <c r="AC965" i="1"/>
  <c r="AC966" i="1"/>
  <c r="AC14" i="1"/>
  <c r="AC15" i="1"/>
  <c r="AC967" i="1"/>
  <c r="AC968" i="1"/>
  <c r="AC16" i="1"/>
  <c r="AC17" i="1"/>
  <c r="AC969" i="1"/>
  <c r="AC970" i="1"/>
  <c r="AC971" i="1"/>
  <c r="AC18" i="1"/>
  <c r="AC972" i="1"/>
  <c r="AC973" i="1"/>
  <c r="AC58" i="1"/>
  <c r="AC59" i="1"/>
  <c r="AC60" i="1"/>
  <c r="AC19" i="1"/>
  <c r="AC974" i="1"/>
  <c r="AC975" i="1"/>
  <c r="AC20" i="1"/>
  <c r="AC976" i="1"/>
  <c r="AC21" i="1"/>
  <c r="AC22" i="1"/>
  <c r="AC23" i="1"/>
  <c r="AC24" i="1"/>
  <c r="AC25" i="1"/>
  <c r="AC977" i="1"/>
  <c r="AC978" i="1"/>
  <c r="AC26" i="1"/>
  <c r="AC979" i="1"/>
  <c r="AC980" i="1"/>
  <c r="AC27" i="1"/>
  <c r="AC981" i="1"/>
  <c r="AC28" i="1"/>
  <c r="AC29" i="1"/>
  <c r="AC982" i="1"/>
  <c r="AC983" i="1"/>
  <c r="AC984" i="1"/>
  <c r="AC985" i="1"/>
  <c r="AC986" i="1"/>
  <c r="AC987" i="1"/>
  <c r="AC988" i="1"/>
  <c r="AC989" i="1"/>
  <c r="AC990" i="1"/>
  <c r="AC991" i="1"/>
  <c r="AC992" i="1"/>
  <c r="AC993" i="1"/>
  <c r="AC994" i="1"/>
  <c r="AC995" i="1"/>
  <c r="AC996" i="1"/>
  <c r="AC997" i="1"/>
  <c r="AC998" i="1"/>
  <c r="AC999" i="1"/>
  <c r="AC1000" i="1"/>
  <c r="AC1001" i="1"/>
  <c r="AC1002" i="1"/>
  <c r="AC1003" i="1"/>
  <c r="AC1004" i="1"/>
  <c r="AC249"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1" i="1"/>
  <c r="AC1032" i="1"/>
  <c r="AC1033" i="1"/>
  <c r="AC1034" i="1"/>
  <c r="AC1035" i="1"/>
  <c r="AC1036" i="1"/>
  <c r="AC1037" i="1"/>
  <c r="AC1038" i="1"/>
  <c r="AC1039" i="1"/>
  <c r="AC1040" i="1"/>
  <c r="AC1041" i="1"/>
  <c r="AC1042" i="1"/>
  <c r="AC1043" i="1"/>
  <c r="AC1044" i="1"/>
  <c r="AC1045" i="1"/>
  <c r="AC1046" i="1"/>
  <c r="AC1047" i="1"/>
  <c r="AC1048" i="1"/>
  <c r="AC237" i="1"/>
  <c r="AC1049" i="1"/>
  <c r="AC1050" i="1"/>
  <c r="AC1051" i="1"/>
  <c r="AC1052" i="1"/>
  <c r="AC1053" i="1"/>
  <c r="AC1054" i="1"/>
  <c r="AC1055" i="1"/>
  <c r="AC1056" i="1"/>
  <c r="AC1057" i="1"/>
  <c r="AC1058" i="1"/>
  <c r="AC1059" i="1"/>
  <c r="AC1060" i="1"/>
  <c r="AC1061" i="1"/>
  <c r="AC1062" i="1"/>
  <c r="AC1063" i="1"/>
  <c r="AC190" i="1"/>
  <c r="AC1064" i="1"/>
  <c r="AC191" i="1"/>
  <c r="AC1065" i="1"/>
  <c r="AC1066" i="1"/>
  <c r="AC1067" i="1"/>
  <c r="AC1068" i="1"/>
  <c r="AC1069" i="1"/>
  <c r="AC1070" i="1"/>
  <c r="AC1071" i="1"/>
  <c r="AC192"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201" i="1"/>
  <c r="AC1095" i="1"/>
  <c r="AC1096" i="1"/>
  <c r="AC1097" i="1"/>
  <c r="AC1098" i="1"/>
  <c r="AC1099" i="1"/>
  <c r="AC202"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7" i="1"/>
  <c r="AC1148" i="1"/>
  <c r="AC1149" i="1"/>
  <c r="AC1150" i="1"/>
  <c r="AC1151" i="1"/>
  <c r="AC1152" i="1"/>
  <c r="AC1153" i="1"/>
  <c r="AC1154" i="1"/>
  <c r="AC1155" i="1"/>
  <c r="AC1156" i="1"/>
  <c r="AC1157" i="1"/>
  <c r="AC1158" i="1"/>
  <c r="AC1159" i="1"/>
  <c r="AC1160" i="1"/>
  <c r="AC1161" i="1"/>
  <c r="AC1162" i="1"/>
  <c r="AC1163" i="1"/>
  <c r="AC1164" i="1"/>
  <c r="AC1165" i="1"/>
  <c r="AC1166" i="1"/>
  <c r="AC1167" i="1"/>
  <c r="AC203" i="1"/>
  <c r="AC1168" i="1"/>
  <c r="AC1169" i="1"/>
  <c r="AC1170" i="1"/>
  <c r="AC1171" i="1"/>
  <c r="AC1172" i="1"/>
  <c r="AC1173" i="1"/>
  <c r="AC1174" i="1"/>
  <c r="AC1175" i="1"/>
  <c r="AC1176" i="1"/>
  <c r="AC1177" i="1"/>
  <c r="AC1178" i="1"/>
  <c r="AC1179" i="1"/>
  <c r="AC1180" i="1"/>
  <c r="AC1181" i="1"/>
  <c r="AC1182" i="1"/>
  <c r="AC1183" i="1"/>
  <c r="AC1184"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3" i="1"/>
  <c r="AC1304" i="1"/>
  <c r="AC1305" i="1"/>
  <c r="AC1306" i="1"/>
  <c r="AC1307" i="1"/>
  <c r="AC1308" i="1"/>
  <c r="AC1309" i="1"/>
  <c r="AC1310" i="1"/>
  <c r="AC204" i="1"/>
  <c r="AC1311" i="1"/>
  <c r="AC1312" i="1"/>
  <c r="AC1313" i="1"/>
  <c r="AC1314" i="1"/>
  <c r="AC1315" i="1"/>
  <c r="AC1316" i="1"/>
  <c r="AC1317" i="1"/>
  <c r="AC1318" i="1"/>
  <c r="AC1319" i="1"/>
  <c r="AC1320" i="1"/>
  <c r="AC1321" i="1"/>
  <c r="AC1322" i="1"/>
  <c r="AC1323" i="1"/>
  <c r="AC1324" i="1"/>
  <c r="AC1325" i="1"/>
  <c r="AC1326" i="1"/>
  <c r="AC1327" i="1"/>
  <c r="AC250" i="1"/>
  <c r="AC1328" i="1"/>
  <c r="AC1329" i="1"/>
  <c r="AC1330" i="1"/>
  <c r="AC1331" i="1"/>
  <c r="AC1332" i="1"/>
  <c r="AC1333" i="1"/>
  <c r="AC1334" i="1"/>
  <c r="AC1335" i="1"/>
  <c r="AC1336" i="1"/>
  <c r="AC1337" i="1"/>
  <c r="AC1338" i="1"/>
  <c r="AC182" i="1"/>
  <c r="AC1339" i="1"/>
  <c r="AC1340" i="1"/>
  <c r="AC1341" i="1"/>
  <c r="AC1342" i="1"/>
  <c r="AC1343" i="1"/>
  <c r="AC1344" i="1"/>
  <c r="AC1345" i="1"/>
  <c r="AC167" i="1"/>
  <c r="AC168" i="1"/>
  <c r="AC1346" i="1"/>
  <c r="AC1347" i="1"/>
  <c r="AC1348" i="1"/>
  <c r="AC1349" i="1"/>
  <c r="AC1350" i="1"/>
  <c r="AC1351" i="1"/>
  <c r="AC1352" i="1"/>
  <c r="AC1353" i="1"/>
  <c r="AC1354" i="1"/>
  <c r="AC1355" i="1"/>
  <c r="AC1356" i="1"/>
  <c r="AC1357" i="1"/>
  <c r="AC1358" i="1"/>
  <c r="AC1359" i="1"/>
  <c r="AC169" i="1"/>
  <c r="AC170" i="1"/>
  <c r="AC1360" i="1"/>
  <c r="AC1361" i="1"/>
  <c r="AC1362" i="1"/>
  <c r="AC1363" i="1"/>
  <c r="AC1364" i="1"/>
  <c r="AC1365" i="1"/>
  <c r="AC1366" i="1"/>
  <c r="AC1367" i="1"/>
  <c r="AC1368" i="1"/>
  <c r="AC1369" i="1"/>
  <c r="AC1370" i="1"/>
  <c r="AC1371" i="1"/>
  <c r="AC1372" i="1"/>
  <c r="AC171" i="1"/>
  <c r="AC1373" i="1"/>
  <c r="AC1374" i="1"/>
  <c r="AC218" i="1"/>
  <c r="AC1375" i="1"/>
  <c r="AC172" i="1"/>
  <c r="AC1376" i="1"/>
  <c r="AC1377" i="1"/>
  <c r="AC1378" i="1"/>
  <c r="AC1379" i="1"/>
  <c r="AC1380" i="1"/>
  <c r="AC1381" i="1"/>
  <c r="AC1382" i="1"/>
  <c r="AC1383" i="1"/>
  <c r="AC1384" i="1"/>
  <c r="AC1385" i="1"/>
  <c r="AC1386" i="1"/>
  <c r="AC1387" i="1"/>
  <c r="AC1388" i="1"/>
  <c r="AC1389" i="1"/>
  <c r="AC1390" i="1"/>
  <c r="AC1391" i="1"/>
  <c r="AC173" i="1"/>
  <c r="AC1392" i="1"/>
  <c r="AC1393" i="1"/>
  <c r="AC1394" i="1"/>
  <c r="AC1395" i="1"/>
  <c r="AC1396" i="1"/>
  <c r="AC1397" i="1"/>
  <c r="AC1398" i="1"/>
  <c r="AC1399" i="1"/>
  <c r="AC1400" i="1"/>
  <c r="AC1401" i="1"/>
  <c r="AC1402"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61" i="1"/>
  <c r="AC1425" i="1"/>
  <c r="AC1426" i="1"/>
  <c r="AC1427" i="1"/>
  <c r="AC1428" i="1"/>
  <c r="AC1429" i="1"/>
  <c r="AC1430" i="1"/>
  <c r="AC1431" i="1"/>
  <c r="AC1432" i="1"/>
  <c r="AC1433" i="1"/>
  <c r="AC1434" i="1"/>
  <c r="AC1435" i="1"/>
  <c r="AC183"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79"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26" i="1"/>
  <c r="AC184"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27" i="1"/>
  <c r="AC1556" i="1"/>
  <c r="AC1557" i="1"/>
  <c r="AC1558" i="1"/>
  <c r="AC1559" i="1"/>
  <c r="AC1560" i="1"/>
  <c r="AC1561" i="1"/>
  <c r="AC1562" i="1"/>
  <c r="AC1563" i="1"/>
  <c r="AC1564" i="1"/>
  <c r="AC1565" i="1"/>
  <c r="AC1566" i="1"/>
  <c r="AC1567" i="1"/>
  <c r="AC1568" i="1"/>
  <c r="AC1569" i="1"/>
  <c r="AC1570" i="1"/>
  <c r="AC1571" i="1"/>
  <c r="AC1572" i="1"/>
  <c r="AC1573" i="1"/>
  <c r="AC53" i="1"/>
  <c r="AC1574" i="1"/>
  <c r="AC1575" i="1"/>
  <c r="AC1576" i="1"/>
  <c r="AC1577" i="1"/>
  <c r="AC1578" i="1"/>
  <c r="AC79" i="1"/>
  <c r="AC30" i="1"/>
  <c r="AC185" i="1"/>
  <c r="AC1579" i="1"/>
  <c r="AC1580" i="1"/>
  <c r="AC1581" i="1"/>
  <c r="AC1582" i="1"/>
  <c r="AC1583" i="1"/>
  <c r="AC1584" i="1"/>
  <c r="AC1585" i="1"/>
  <c r="AC1586" i="1"/>
  <c r="AC1587" i="1"/>
  <c r="AC1588" i="1"/>
  <c r="AC1589" i="1"/>
  <c r="AC1590" i="1"/>
  <c r="AC1591" i="1"/>
  <c r="AC1592" i="1"/>
  <c r="AC1593" i="1"/>
  <c r="AC186" i="1"/>
  <c r="AC1594" i="1"/>
  <c r="AC1595" i="1"/>
  <c r="AC1596" i="1"/>
  <c r="AC1597" i="1"/>
  <c r="AC1598" i="1"/>
  <c r="AC1599" i="1"/>
  <c r="AC193"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244"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6" i="1"/>
  <c r="AC1857" i="1"/>
  <c r="AC1858" i="1"/>
  <c r="AC1859" i="1"/>
  <c r="AC1860" i="1"/>
  <c r="AC1861" i="1"/>
  <c r="AC1862" i="1"/>
  <c r="AC1863" i="1"/>
  <c r="AC1864" i="1"/>
  <c r="AC1865" i="1"/>
  <c r="AC1866" i="1"/>
  <c r="AC1867" i="1"/>
  <c r="AC1868" i="1"/>
  <c r="AC1869" i="1"/>
  <c r="AC1870" i="1"/>
  <c r="AC1871" i="1"/>
  <c r="AC1872" i="1"/>
  <c r="AC1873" i="1"/>
  <c r="AC1874" i="1"/>
  <c r="AC69"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228" i="1"/>
  <c r="AC1943" i="1"/>
  <c r="AC1944" i="1"/>
  <c r="AC1945" i="1"/>
  <c r="AC1946" i="1"/>
  <c r="AC1947" i="1"/>
  <c r="AC1948" i="1"/>
  <c r="AC1949" i="1"/>
  <c r="AC1950" i="1"/>
  <c r="AC187" i="1"/>
  <c r="AC1951" i="1"/>
  <c r="AC1952" i="1"/>
  <c r="AC128" i="1"/>
  <c r="AC1953" i="1"/>
  <c r="AC1954" i="1"/>
  <c r="AC1955" i="1"/>
  <c r="AC205" i="1"/>
  <c r="AC1956" i="1"/>
  <c r="AC1957" i="1"/>
  <c r="AC1958" i="1"/>
  <c r="AC1959" i="1"/>
  <c r="AC1960" i="1"/>
  <c r="AC1961" i="1"/>
  <c r="AC1962" i="1"/>
  <c r="AC1963" i="1"/>
  <c r="AC1964" i="1"/>
  <c r="AC1965" i="1"/>
  <c r="AC1966" i="1"/>
  <c r="AC1967" i="1"/>
  <c r="AC1968" i="1"/>
  <c r="AC1969" i="1"/>
  <c r="AC1970" i="1"/>
  <c r="AC1971" i="1"/>
  <c r="AC1972"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45" i="1"/>
  <c r="AC2026" i="1"/>
  <c r="AC2027" i="1"/>
  <c r="AC62" i="1"/>
  <c r="AC246" i="1"/>
  <c r="AC2028" i="1"/>
  <c r="AC2029" i="1"/>
  <c r="AC2030" i="1"/>
  <c r="AC2031" i="1"/>
  <c r="AC2032" i="1"/>
  <c r="AC2033" i="1"/>
  <c r="AC2034" i="1"/>
  <c r="AC2035" i="1"/>
  <c r="AC2036" i="1"/>
  <c r="AC2037" i="1"/>
  <c r="AC2038" i="1"/>
  <c r="AC2039" i="1"/>
  <c r="AC2040" i="1"/>
  <c r="AC2041" i="1"/>
  <c r="AC204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8"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117" i="1"/>
  <c r="AC2112" i="1"/>
  <c r="AC118" i="1"/>
  <c r="AC2113" i="1"/>
  <c r="AC2114" i="1"/>
  <c r="AC2115" i="1"/>
  <c r="AC2116" i="1"/>
  <c r="AC2117" i="1"/>
  <c r="AC2118" i="1"/>
  <c r="AC119" i="1"/>
  <c r="AC2119" i="1"/>
  <c r="AC83" i="1"/>
  <c r="AC2120" i="1"/>
  <c r="AC2121" i="1"/>
  <c r="AC2122" i="1"/>
  <c r="AC2123" i="1"/>
  <c r="AC2124" i="1"/>
  <c r="AC2125" i="1"/>
  <c r="AC2126" i="1"/>
  <c r="AC2127" i="1"/>
  <c r="AC2128" i="1"/>
  <c r="AC84" i="1"/>
  <c r="AC2129" i="1"/>
  <c r="AC2130" i="1"/>
  <c r="AC2131" i="1"/>
  <c r="AC2132" i="1"/>
  <c r="AC2133" i="1"/>
  <c r="AC2134" i="1"/>
  <c r="AC2135" i="1"/>
  <c r="AC2136" i="1"/>
  <c r="AC2137" i="1"/>
  <c r="AC2138" i="1"/>
  <c r="AC251" i="1"/>
  <c r="AC85" i="1"/>
  <c r="AC86" i="1"/>
  <c r="AC2139" i="1"/>
  <c r="AC2140" i="1"/>
  <c r="AC87" i="1"/>
  <c r="AC2141" i="1"/>
  <c r="AC2142" i="1"/>
  <c r="AC2143" i="1"/>
  <c r="AC2144" i="1"/>
  <c r="AC2145" i="1"/>
  <c r="AC2146" i="1"/>
  <c r="AC2147" i="1"/>
  <c r="AC2148" i="1"/>
  <c r="AC2149" i="1"/>
  <c r="AC2150" i="1"/>
  <c r="AC2151" i="1"/>
  <c r="AC2152" i="1"/>
  <c r="AC2153" i="1"/>
  <c r="AC2154" i="1"/>
  <c r="AC2155" i="1"/>
  <c r="AC2156" i="1"/>
  <c r="AC2157" i="1"/>
  <c r="AC2158" i="1"/>
  <c r="AC2159" i="1"/>
  <c r="AC88" i="1"/>
  <c r="AC2160" i="1"/>
  <c r="AC2161" i="1"/>
  <c r="AC2162" i="1"/>
  <c r="AC2163" i="1"/>
  <c r="AC2164" i="1"/>
  <c r="AC89" i="1"/>
  <c r="AC2165" i="1"/>
  <c r="AC2166" i="1"/>
  <c r="AC2167" i="1"/>
  <c r="AC2168" i="1"/>
  <c r="AC2169" i="1"/>
  <c r="AC2170" i="1"/>
  <c r="AC2171" i="1"/>
  <c r="AC2172" i="1"/>
  <c r="AC2173" i="1"/>
  <c r="AC90" i="1"/>
  <c r="AC2174" i="1"/>
  <c r="AC2175" i="1"/>
  <c r="AC2176" i="1"/>
  <c r="AC2177" i="1"/>
  <c r="AC252" i="1"/>
  <c r="AC253" i="1"/>
  <c r="AC2178" i="1"/>
  <c r="AC2179" i="1"/>
  <c r="AC2180" i="1"/>
  <c r="AC2181" i="1"/>
  <c r="AC2182" i="1"/>
  <c r="AC2183" i="1"/>
  <c r="AC2184" i="1"/>
  <c r="AC2185" i="1"/>
  <c r="AC2186" i="1"/>
  <c r="AC2187" i="1"/>
  <c r="AC2188" i="1"/>
  <c r="AC2189" i="1"/>
  <c r="AC2190" i="1"/>
  <c r="AC2191" i="1"/>
  <c r="AC2192" i="1"/>
  <c r="AC2193" i="1"/>
  <c r="AC2194" i="1"/>
  <c r="AC2195" i="1"/>
  <c r="AC2196" i="1"/>
  <c r="AC2197" i="1"/>
  <c r="AC219" i="1"/>
  <c r="AC138" i="1"/>
  <c r="AC63" i="1"/>
  <c r="AC2198" i="1"/>
  <c r="AC2199" i="1"/>
  <c r="AC52" i="1"/>
  <c r="AC2200" i="1"/>
  <c r="AC2201" i="1"/>
  <c r="AC2202" i="1"/>
  <c r="AC2203" i="1"/>
  <c r="AC2204" i="1"/>
  <c r="AC2205" i="1"/>
  <c r="AC70" i="1"/>
  <c r="AC2206" i="1"/>
  <c r="AC2207" i="1"/>
  <c r="AC2208" i="1"/>
  <c r="AC164" i="1"/>
  <c r="AC2209" i="1"/>
  <c r="AC2210" i="1"/>
  <c r="AC2211" i="1"/>
  <c r="AC2212" i="1"/>
  <c r="AC2213" i="1"/>
  <c r="AC2214" i="1"/>
  <c r="AC2215" i="1"/>
  <c r="AC247" i="1"/>
  <c r="AC2216" i="1"/>
  <c r="AC2217" i="1"/>
  <c r="AC2218" i="1"/>
  <c r="AC2219" i="1"/>
  <c r="AC2220" i="1"/>
  <c r="AC2221" i="1"/>
  <c r="AC2222" i="1"/>
  <c r="AC2223" i="1"/>
  <c r="AC2224" i="1"/>
  <c r="AC2225" i="1"/>
  <c r="AC2226" i="1"/>
  <c r="AC2227" i="1"/>
  <c r="AC2228" i="1"/>
  <c r="AC2229" i="1"/>
  <c r="AC2230" i="1"/>
  <c r="AC2231" i="1"/>
  <c r="AC2232" i="1"/>
  <c r="AC2233" i="1"/>
  <c r="AC2234" i="1"/>
  <c r="AC2235" i="1"/>
  <c r="AC2236" i="1"/>
  <c r="AC2237" i="1"/>
  <c r="AC2238" i="1"/>
  <c r="AC2239" i="1"/>
  <c r="AC2240" i="1"/>
  <c r="AC2241" i="1"/>
  <c r="AC2242" i="1"/>
  <c r="AC2243" i="1"/>
  <c r="AC2244" i="1"/>
  <c r="AC2245" i="1"/>
  <c r="AC2246" i="1"/>
  <c r="AC2247" i="1"/>
  <c r="AC2248" i="1"/>
  <c r="AC2249" i="1"/>
  <c r="AC2250" i="1"/>
  <c r="AC2251" i="1"/>
  <c r="AC2252" i="1"/>
  <c r="AC2253" i="1"/>
  <c r="AC2254" i="1"/>
  <c r="AC2255" i="1"/>
  <c r="AC2256" i="1"/>
  <c r="AC2257" i="1"/>
  <c r="AC2258" i="1"/>
  <c r="AC2259" i="1"/>
  <c r="AC2260" i="1"/>
  <c r="AC2261" i="1"/>
  <c r="AC2262" i="1"/>
  <c r="AC2263" i="1"/>
  <c r="AC2264" i="1"/>
  <c r="AC2265" i="1"/>
  <c r="AC2266" i="1"/>
  <c r="AC2267" i="1"/>
  <c r="AC2268" i="1"/>
  <c r="AC2269" i="1"/>
  <c r="AC2270" i="1"/>
  <c r="AC2271" i="1"/>
  <c r="AC2272" i="1"/>
  <c r="AC2273" i="1"/>
  <c r="AC2274" i="1"/>
  <c r="AC2275" i="1"/>
  <c r="AC2276" i="1"/>
  <c r="AC2277" i="1"/>
  <c r="AC2278" i="1"/>
  <c r="AC2279" i="1"/>
  <c r="AC2280" i="1"/>
  <c r="AC2281" i="1"/>
  <c r="AC2282" i="1"/>
  <c r="AC2283" i="1"/>
  <c r="AC2284" i="1"/>
  <c r="AC2285" i="1"/>
  <c r="AC2286" i="1"/>
  <c r="AC2287" i="1"/>
  <c r="AC2288" i="1"/>
  <c r="AC2289" i="1"/>
  <c r="AC2290" i="1"/>
  <c r="AC2291" i="1"/>
  <c r="AC2292" i="1"/>
  <c r="AC2293" i="1"/>
  <c r="AC2294" i="1"/>
  <c r="AC2295" i="1"/>
  <c r="AC2296" i="1"/>
  <c r="AC2297" i="1"/>
  <c r="AC2298" i="1"/>
  <c r="AC2299" i="1"/>
  <c r="AC2300" i="1"/>
  <c r="AC2301" i="1"/>
  <c r="AC2302" i="1"/>
  <c r="AC2303" i="1"/>
  <c r="AC2304" i="1"/>
  <c r="AC2305" i="1"/>
  <c r="AC2306" i="1"/>
  <c r="AC2307" i="1"/>
  <c r="AC2308" i="1"/>
  <c r="AC2309" i="1"/>
  <c r="AC2310" i="1"/>
  <c r="AC2311" i="1"/>
  <c r="AC2312" i="1"/>
  <c r="AC2313" i="1"/>
  <c r="AC2314" i="1"/>
  <c r="AC2315" i="1"/>
  <c r="AC2316" i="1"/>
  <c r="AC2317" i="1"/>
  <c r="AC2318" i="1"/>
  <c r="AC2319" i="1"/>
  <c r="AC2320" i="1"/>
  <c r="AC2321" i="1"/>
  <c r="AC2322" i="1"/>
  <c r="AC2323" i="1"/>
  <c r="AC2324" i="1"/>
  <c r="AC2325" i="1"/>
  <c r="AC2326" i="1"/>
  <c r="AC54" i="1"/>
  <c r="AC129" i="1"/>
  <c r="AC2327" i="1"/>
  <c r="AC2328" i="1"/>
  <c r="AC2329" i="1"/>
  <c r="AC2330" i="1"/>
  <c r="AC2331" i="1"/>
  <c r="AC2332" i="1"/>
  <c r="AC2333" i="1"/>
  <c r="AC2334" i="1"/>
  <c r="AC107" i="1"/>
  <c r="AC2335" i="1"/>
  <c r="AC2336" i="1"/>
  <c r="AC2337" i="1"/>
  <c r="AC2338" i="1"/>
  <c r="AC2339" i="1"/>
  <c r="AC2340" i="1"/>
  <c r="AC2341" i="1"/>
  <c r="AC2342" i="1"/>
  <c r="AC2343" i="1"/>
  <c r="AC2344" i="1"/>
  <c r="AC120" i="1"/>
  <c r="AC2345" i="1"/>
  <c r="AC2346" i="1"/>
  <c r="AC2347" i="1"/>
  <c r="AC2348" i="1"/>
  <c r="AC2349" i="1"/>
  <c r="AC2350" i="1"/>
  <c r="AC2351" i="1"/>
  <c r="AC2352" i="1"/>
  <c r="AC2353" i="1"/>
  <c r="AC2354" i="1"/>
  <c r="AC2355" i="1"/>
  <c r="AC2356" i="1"/>
  <c r="AC2357" i="1"/>
  <c r="AC2358" i="1"/>
  <c r="AC2359" i="1"/>
  <c r="AC2360" i="1"/>
  <c r="AC2361" i="1"/>
  <c r="AC2362" i="1"/>
  <c r="AC2363" i="1"/>
  <c r="AC2364" i="1"/>
  <c r="AC2365" i="1"/>
  <c r="AC2366" i="1"/>
  <c r="AC2367" i="1"/>
  <c r="AC2368" i="1"/>
  <c r="AC2369" i="1"/>
  <c r="AC2370" i="1"/>
  <c r="AC2371" i="1"/>
  <c r="AC2372" i="1"/>
  <c r="AC2373" i="1"/>
  <c r="AC2374" i="1"/>
  <c r="AC2375" i="1"/>
  <c r="AC121" i="1"/>
  <c r="AC2376" i="1"/>
  <c r="AC2377" i="1"/>
  <c r="AC2378" i="1"/>
  <c r="AC2379" i="1"/>
  <c r="AC2380" i="1"/>
  <c r="AC2381" i="1"/>
  <c r="AC2382" i="1"/>
  <c r="AC2383" i="1"/>
  <c r="AC2384" i="1"/>
  <c r="AC2385" i="1"/>
  <c r="AC2386" i="1"/>
  <c r="AC2387" i="1"/>
  <c r="AC2388" i="1"/>
  <c r="AC2389" i="1"/>
  <c r="AC2390" i="1"/>
  <c r="AC2391" i="1"/>
  <c r="AC2392" i="1"/>
  <c r="AC2393" i="1"/>
  <c r="AC2394" i="1"/>
  <c r="AC2395" i="1"/>
  <c r="AC2396" i="1"/>
  <c r="AC2397" i="1"/>
  <c r="AC2398" i="1"/>
  <c r="AC2399" i="1"/>
  <c r="AC2400" i="1"/>
  <c r="AC2401" i="1"/>
  <c r="AC2402" i="1"/>
  <c r="AC2403" i="1"/>
  <c r="AC2404" i="1"/>
  <c r="AC2405" i="1"/>
  <c r="AC2406" i="1"/>
  <c r="AC2407" i="1"/>
  <c r="AC2408" i="1"/>
  <c r="AC2409" i="1"/>
  <c r="AC2410" i="1"/>
  <c r="AC2411" i="1"/>
  <c r="AC2412" i="1"/>
  <c r="AC2413" i="1"/>
  <c r="AC2414" i="1"/>
  <c r="AC2415" i="1"/>
  <c r="AC2416" i="1"/>
  <c r="AC2417" i="1"/>
  <c r="AC2418" i="1"/>
  <c r="AC266" i="1"/>
  <c r="AC267" i="1"/>
  <c r="AC268" i="1"/>
  <c r="AC269" i="1"/>
  <c r="AC270" i="1"/>
  <c r="AC271" i="1"/>
  <c r="AC272" i="1"/>
  <c r="AC273" i="1"/>
  <c r="AC274" i="1"/>
  <c r="AC275" i="1"/>
  <c r="AC792" i="1"/>
  <c r="AC793" i="1"/>
  <c r="AC794" i="1"/>
  <c r="AC31" i="1"/>
  <c r="AC795" i="1"/>
  <c r="AC2419" i="1"/>
  <c r="AC2420" i="1"/>
  <c r="AC2421" i="1"/>
  <c r="AC108" i="1"/>
  <c r="AC2422" i="1"/>
  <c r="AC2423" i="1"/>
  <c r="AC155" i="1"/>
  <c r="AC2424" i="1"/>
  <c r="AC2425" i="1"/>
  <c r="AC32" i="1"/>
  <c r="AC33" i="1"/>
  <c r="AC34" i="1"/>
  <c r="AC35" i="1"/>
  <c r="AC36" i="1"/>
  <c r="AC109" i="1"/>
  <c r="AC142" i="1"/>
  <c r="AC110" i="1"/>
  <c r="AC2426" i="1"/>
  <c r="AC2427" i="1"/>
  <c r="AC2428" i="1"/>
  <c r="AC2429" i="1"/>
  <c r="AC2430" i="1"/>
  <c r="AC229" i="1"/>
  <c r="AC2431" i="1"/>
  <c r="AC2432" i="1"/>
  <c r="AC2433" i="1"/>
  <c r="AC2434" i="1"/>
  <c r="AC2435" i="1"/>
  <c r="AC2436" i="1"/>
  <c r="AC2437" i="1"/>
  <c r="AC2438" i="1"/>
  <c r="AC2439" i="1"/>
  <c r="AC2440" i="1"/>
  <c r="AC2441" i="1"/>
  <c r="AC2442" i="1"/>
  <c r="AC230" i="1"/>
  <c r="AC2443" i="1"/>
  <c r="AC2444" i="1"/>
  <c r="AC2445" i="1"/>
  <c r="AC2446" i="1"/>
  <c r="AC2447" i="1"/>
  <c r="AC2448" i="1"/>
  <c r="AC2449" i="1"/>
  <c r="AC2450" i="1"/>
  <c r="AC2451" i="1"/>
  <c r="AC2452" i="1"/>
  <c r="AC2453" i="1"/>
  <c r="AC2454" i="1"/>
  <c r="AC2455" i="1"/>
  <c r="AC2456" i="1"/>
  <c r="AC2457" i="1"/>
  <c r="AC2458" i="1"/>
  <c r="AC2459" i="1"/>
  <c r="AC2460" i="1"/>
  <c r="AC2461" i="1"/>
  <c r="AC64" i="1"/>
  <c r="AC2462" i="1"/>
  <c r="AC2463" i="1"/>
  <c r="AC2464" i="1"/>
  <c r="AC2465" i="1"/>
  <c r="AC2466" i="1"/>
  <c r="AC2467" i="1"/>
  <c r="AC2468" i="1"/>
  <c r="AC2469" i="1"/>
  <c r="AC2470" i="1"/>
  <c r="AC2471" i="1"/>
  <c r="AC2472" i="1"/>
  <c r="AC2473" i="1"/>
  <c r="AC2474" i="1"/>
  <c r="AC2475" i="1"/>
  <c r="AC2476" i="1"/>
  <c r="AC2477" i="1"/>
  <c r="AC2478" i="1"/>
  <c r="AC2479" i="1"/>
  <c r="AC195" i="1"/>
  <c r="AC2480" i="1"/>
  <c r="AC2481" i="1"/>
  <c r="AC2482" i="1"/>
  <c r="AC196" i="1"/>
  <c r="AC2483" i="1"/>
  <c r="AC2484" i="1"/>
  <c r="AC2485" i="1"/>
  <c r="AC2486" i="1"/>
  <c r="AC2487" i="1"/>
  <c r="AC2488" i="1"/>
  <c r="AC2489" i="1"/>
  <c r="AC2490" i="1"/>
  <c r="AC2491" i="1"/>
  <c r="AC2492" i="1"/>
  <c r="AC2493" i="1"/>
  <c r="AC2494" i="1"/>
  <c r="AC2495" i="1"/>
  <c r="AC276" i="1"/>
  <c r="AC277" i="1"/>
  <c r="AC278" i="1"/>
  <c r="AC279" i="1"/>
  <c r="AC280" i="1"/>
  <c r="AC281" i="1"/>
  <c r="AC282" i="1"/>
  <c r="AC283" i="1"/>
  <c r="AC284" i="1"/>
  <c r="AC285" i="1"/>
  <c r="AC286" i="1"/>
  <c r="AC287" i="1"/>
  <c r="AC288" i="1"/>
  <c r="AC289" i="1"/>
  <c r="AC2496" i="1"/>
  <c r="AC2497" i="1"/>
  <c r="AC2498" i="1"/>
  <c r="AC2499" i="1"/>
  <c r="AC2500" i="1"/>
  <c r="AC2501" i="1"/>
  <c r="AC2502" i="1"/>
  <c r="AC2503" i="1"/>
  <c r="AC2504" i="1"/>
  <c r="AC197" i="1"/>
  <c r="AC2505" i="1"/>
  <c r="AC156" i="1"/>
  <c r="AC130" i="1"/>
  <c r="AC2506" i="1"/>
  <c r="AC2507" i="1"/>
  <c r="AC131" i="1"/>
  <c r="AC2508" i="1"/>
  <c r="AC2509" i="1"/>
  <c r="AC2510" i="1"/>
  <c r="AC2511" i="1"/>
  <c r="AC2512" i="1"/>
  <c r="AC132" i="1"/>
  <c r="AC2513" i="1"/>
  <c r="AC2514" i="1"/>
  <c r="AC2515" i="1"/>
  <c r="AC2516" i="1"/>
  <c r="AC2517" i="1"/>
  <c r="AC2518" i="1"/>
  <c r="AC2519" i="1"/>
  <c r="AC2520" i="1"/>
  <c r="AC2521" i="1"/>
  <c r="AC2522" i="1"/>
  <c r="AC2523" i="1"/>
  <c r="AC2524" i="1"/>
  <c r="AC2525" i="1"/>
  <c r="AC2526" i="1"/>
  <c r="AC2527" i="1"/>
  <c r="AC80" i="1"/>
  <c r="AC2528" i="1"/>
  <c r="AC2529" i="1"/>
  <c r="AC2530" i="1"/>
  <c r="AC2531" i="1"/>
  <c r="AC2532" i="1"/>
  <c r="AC2533" i="1"/>
  <c r="AC2534" i="1"/>
  <c r="AC2535" i="1"/>
  <c r="AC2536" i="1"/>
  <c r="AC2537" i="1"/>
  <c r="AC2538" i="1"/>
  <c r="AC2539" i="1"/>
  <c r="AC2540" i="1"/>
  <c r="AC2541" i="1"/>
  <c r="AC2542" i="1"/>
  <c r="AC2543" i="1"/>
  <c r="AC2544" i="1"/>
  <c r="AC2545" i="1"/>
  <c r="AC2546" i="1"/>
  <c r="AC2547" i="1"/>
  <c r="AC2548" i="1"/>
  <c r="AC2549" i="1"/>
  <c r="AC2550" i="1"/>
  <c r="AC2551" i="1"/>
  <c r="AC2552" i="1"/>
  <c r="AC2553" i="1"/>
  <c r="AC2554" i="1"/>
  <c r="AC2555" i="1"/>
  <c r="AC2556" i="1"/>
  <c r="AC2557" i="1"/>
  <c r="AC2558" i="1"/>
  <c r="AC2559" i="1"/>
  <c r="AC2560" i="1"/>
  <c r="AC2561" i="1"/>
  <c r="AC2562" i="1"/>
  <c r="AC180" i="1"/>
  <c r="AC2563" i="1"/>
  <c r="AC2564" i="1"/>
  <c r="AC2565" i="1"/>
  <c r="AC2566" i="1"/>
  <c r="AC2567" i="1"/>
  <c r="AC2568" i="1"/>
  <c r="AC2569" i="1"/>
  <c r="AC2570" i="1"/>
  <c r="AC194" i="1"/>
  <c r="AC2571" i="1"/>
  <c r="AC2572" i="1"/>
  <c r="AC2573" i="1"/>
  <c r="AC206" i="1"/>
  <c r="AC2574" i="1"/>
  <c r="AC174" i="1"/>
  <c r="AC2575" i="1"/>
  <c r="AC2576" i="1"/>
  <c r="AC2577" i="1"/>
  <c r="AC2578" i="1"/>
  <c r="AC2579" i="1"/>
  <c r="AC2580" i="1"/>
  <c r="AC2581" i="1"/>
  <c r="AC2582" i="1"/>
  <c r="AC2583" i="1"/>
  <c r="AC2584" i="1"/>
  <c r="AC2585" i="1"/>
  <c r="AC175" i="1"/>
  <c r="AC2586" i="1"/>
  <c r="AC2587" i="1"/>
  <c r="AC2588" i="1"/>
  <c r="AC176" i="1"/>
  <c r="AC2589" i="1"/>
  <c r="AC2590" i="1"/>
  <c r="AC2591" i="1"/>
  <c r="AC2592" i="1"/>
  <c r="AC2593" i="1"/>
  <c r="AC2594" i="1"/>
  <c r="AC2595" i="1"/>
  <c r="AC2596" i="1"/>
  <c r="AC2597" i="1"/>
  <c r="AC2598" i="1"/>
  <c r="AC2599" i="1"/>
  <c r="AC2600" i="1"/>
  <c r="AC2601" i="1"/>
  <c r="AC2602" i="1"/>
  <c r="AC2603" i="1"/>
  <c r="AC2604" i="1"/>
  <c r="AC2605" i="1"/>
  <c r="AC2606" i="1"/>
  <c r="AC2607" i="1"/>
  <c r="AC2608" i="1"/>
  <c r="AC2609" i="1"/>
  <c r="AC2610" i="1"/>
  <c r="AC2611" i="1"/>
  <c r="AC2612" i="1"/>
  <c r="AC2613" i="1"/>
  <c r="AC2614" i="1"/>
  <c r="AC2615" i="1"/>
  <c r="AC2616" i="1"/>
  <c r="AC2617" i="1"/>
  <c r="AC2618" i="1"/>
  <c r="AC2619" i="1"/>
  <c r="AC2620" i="1"/>
  <c r="AC2621" i="1"/>
  <c r="AC2622" i="1"/>
  <c r="AC2623" i="1"/>
  <c r="AC2624" i="1"/>
  <c r="AC2625" i="1"/>
  <c r="AC81" i="1"/>
  <c r="AC2626" i="1"/>
  <c r="AC2627" i="1"/>
  <c r="AC248" i="1"/>
  <c r="AC2628" i="1"/>
  <c r="AC2629" i="1"/>
  <c r="AC165" i="1"/>
  <c r="AC166" i="1"/>
  <c r="AC188" i="1"/>
  <c r="AC2630" i="1"/>
  <c r="AC65" i="1"/>
  <c r="AC2631" i="1"/>
  <c r="AC2632" i="1"/>
  <c r="AC2633" i="1"/>
  <c r="AC2634" i="1"/>
  <c r="AC2635" i="1"/>
  <c r="AC2636" i="1"/>
  <c r="AC2637" i="1"/>
  <c r="AC2638" i="1"/>
  <c r="AC2639" i="1"/>
  <c r="AC2640" i="1"/>
  <c r="AC2641" i="1"/>
  <c r="AC2642" i="1"/>
  <c r="AC2643" i="1"/>
  <c r="AC2644" i="1"/>
  <c r="AC2645" i="1"/>
  <c r="AC2646" i="1"/>
  <c r="AC2647" i="1"/>
  <c r="AC2648" i="1"/>
  <c r="AC2649" i="1"/>
  <c r="AC2650" i="1"/>
  <c r="AC2651" i="1"/>
  <c r="AC2652" i="1"/>
  <c r="AC2653" i="1"/>
  <c r="AC2654" i="1"/>
  <c r="AC2655" i="1"/>
  <c r="AC37" i="1"/>
  <c r="AC2656" i="1"/>
  <c r="AC2657" i="1"/>
  <c r="AC2658" i="1"/>
  <c r="AC2659" i="1"/>
  <c r="AC2660" i="1"/>
  <c r="AC2661" i="1"/>
  <c r="AC2662" i="1"/>
  <c r="AC2663" i="1"/>
  <c r="AC2664" i="1"/>
  <c r="AC2665" i="1"/>
  <c r="AC2666" i="1"/>
  <c r="AC2667" i="1"/>
  <c r="AC2668" i="1"/>
  <c r="AC2669" i="1"/>
  <c r="AC2670" i="1"/>
  <c r="AC2671" i="1"/>
  <c r="AC2672" i="1"/>
  <c r="AC2673" i="1"/>
  <c r="AC2674" i="1"/>
  <c r="AC2675" i="1"/>
  <c r="AC2676" i="1"/>
  <c r="AC2677" i="1"/>
  <c r="AC2678" i="1"/>
  <c r="AC2679" i="1"/>
  <c r="AC2680" i="1"/>
  <c r="AC2681" i="1"/>
  <c r="AC2682" i="1"/>
  <c r="AC2683" i="1"/>
  <c r="AC2684" i="1"/>
  <c r="AC2685" i="1"/>
  <c r="AC2686" i="1"/>
  <c r="AC2687" i="1"/>
  <c r="AC2688" i="1"/>
  <c r="AC2689" i="1"/>
  <c r="AC2690" i="1"/>
  <c r="AC2691" i="1"/>
  <c r="AC2692" i="1"/>
  <c r="AC2693" i="1"/>
  <c r="AC2694" i="1"/>
  <c r="AC2695" i="1"/>
  <c r="AC2696" i="1"/>
  <c r="AC2697" i="1"/>
  <c r="AC2698" i="1"/>
  <c r="AC2699" i="1"/>
  <c r="AC2700" i="1"/>
  <c r="AC2701" i="1"/>
  <c r="AC2702" i="1"/>
  <c r="AC2703" i="1"/>
  <c r="AC2704" i="1"/>
  <c r="AC2705" i="1"/>
  <c r="AC2706" i="1"/>
  <c r="AC2707" i="1"/>
  <c r="AC2708" i="1"/>
  <c r="AC2709" i="1"/>
  <c r="AC2710" i="1"/>
  <c r="AC2711" i="1"/>
  <c r="AC2712" i="1"/>
  <c r="AC2713" i="1"/>
  <c r="AC2714" i="1"/>
  <c r="AC2715" i="1"/>
  <c r="AC2716" i="1"/>
  <c r="AC2717" i="1"/>
  <c r="AC2718" i="1"/>
  <c r="AC2719" i="1"/>
  <c r="AC2720" i="1"/>
  <c r="AC2721" i="1"/>
  <c r="AC2722" i="1"/>
  <c r="AC2723" i="1"/>
  <c r="AC2724" i="1"/>
  <c r="AC2725" i="1"/>
  <c r="AC2726" i="1"/>
  <c r="AC2727" i="1"/>
  <c r="AC2728" i="1"/>
  <c r="AC2729" i="1"/>
  <c r="AC2730" i="1"/>
  <c r="AC2731" i="1"/>
  <c r="AC2732" i="1"/>
  <c r="AC2733" i="1"/>
  <c r="AC2734" i="1"/>
  <c r="AC2735" i="1"/>
  <c r="AC2736" i="1"/>
  <c r="AC2737" i="1"/>
  <c r="AC2738" i="1"/>
  <c r="AC2739" i="1"/>
  <c r="AC2740" i="1"/>
  <c r="AC2741" i="1"/>
  <c r="AC2742" i="1"/>
  <c r="AC2743" i="1"/>
  <c r="AC2744" i="1"/>
  <c r="AC2745" i="1"/>
  <c r="AC2746" i="1"/>
  <c r="AC2747" i="1"/>
  <c r="AC2748" i="1"/>
  <c r="AC2749" i="1"/>
  <c r="AC2750" i="1"/>
  <c r="AC2751" i="1"/>
  <c r="AC2752" i="1"/>
  <c r="AC2753" i="1"/>
  <c r="AC2754" i="1"/>
  <c r="AC2755" i="1"/>
  <c r="AC2756" i="1"/>
  <c r="AC2757" i="1"/>
  <c r="AC2758" i="1"/>
  <c r="AC2759" i="1"/>
  <c r="AC2760" i="1"/>
  <c r="AC2761" i="1"/>
  <c r="AC2762" i="1"/>
  <c r="AC2763" i="1"/>
  <c r="AC2764" i="1"/>
  <c r="AC2765" i="1"/>
  <c r="AC2766" i="1"/>
  <c r="AC2767" i="1"/>
  <c r="AC2768" i="1"/>
  <c r="AC2769" i="1"/>
  <c r="AC2770" i="1"/>
  <c r="AC2771" i="1"/>
  <c r="AC2772" i="1"/>
  <c r="AC2773" i="1"/>
  <c r="AC2774" i="1"/>
  <c r="AC2775" i="1"/>
  <c r="AC2776" i="1"/>
  <c r="AC2777" i="1"/>
  <c r="AC2778" i="1"/>
  <c r="AC2779" i="1"/>
  <c r="AC2780" i="1"/>
  <c r="AC2781" i="1"/>
  <c r="AC2782" i="1"/>
  <c r="AC2783" i="1"/>
  <c r="AC2784" i="1"/>
  <c r="AC2785" i="1"/>
  <c r="AC2786" i="1"/>
  <c r="AC2787" i="1"/>
  <c r="AC2788" i="1"/>
  <c r="AC2789" i="1"/>
  <c r="AC2790" i="1"/>
  <c r="AC2791" i="1"/>
  <c r="AC2792" i="1"/>
  <c r="AC2793" i="1"/>
  <c r="AC2794" i="1"/>
  <c r="AC2795" i="1"/>
  <c r="AC2796" i="1"/>
  <c r="AC2797" i="1"/>
  <c r="AC2798" i="1"/>
  <c r="AC2799" i="1"/>
  <c r="AC2800" i="1"/>
  <c r="AC2801" i="1"/>
  <c r="AC2802" i="1"/>
  <c r="AC2803" i="1"/>
  <c r="AC2804" i="1"/>
  <c r="AC2805" i="1"/>
  <c r="AC2806" i="1"/>
  <c r="AC2807" i="1"/>
  <c r="AC2808" i="1"/>
  <c r="AC2809" i="1"/>
  <c r="AC2810" i="1"/>
  <c r="AC2811" i="1"/>
  <c r="AC2812" i="1"/>
  <c r="AC2813" i="1"/>
  <c r="AC2814" i="1"/>
  <c r="AC2815" i="1"/>
  <c r="AC2816" i="1"/>
  <c r="AC2817" i="1"/>
  <c r="AC2818" i="1"/>
  <c r="AC2819" i="1"/>
  <c r="AC2820" i="1"/>
  <c r="AC2821" i="1"/>
  <c r="AC2822" i="1"/>
  <c r="AC2823" i="1"/>
  <c r="AC2824" i="1"/>
  <c r="AC2825" i="1"/>
  <c r="AC2826" i="1"/>
  <c r="AC2827" i="1"/>
  <c r="AC2828" i="1"/>
  <c r="AC2829" i="1"/>
  <c r="AC2830" i="1"/>
  <c r="AC2831" i="1"/>
  <c r="AC2832" i="1"/>
  <c r="AC2833" i="1"/>
  <c r="AC2834" i="1"/>
  <c r="AC2835" i="1"/>
  <c r="AC2836" i="1"/>
  <c r="AC2837" i="1"/>
  <c r="AC2838" i="1"/>
  <c r="AC2839" i="1"/>
  <c r="AC2840" i="1"/>
  <c r="AC2841" i="1"/>
  <c r="AC2842" i="1"/>
  <c r="AC2843" i="1"/>
  <c r="AC2844" i="1"/>
  <c r="AC2845" i="1"/>
  <c r="AC2846" i="1"/>
  <c r="AC2847" i="1"/>
  <c r="AC2848" i="1"/>
  <c r="AC2849" i="1"/>
  <c r="AC2850" i="1"/>
  <c r="AC2851" i="1"/>
  <c r="AC2852" i="1"/>
  <c r="AC2853" i="1"/>
  <c r="AC2854" i="1"/>
  <c r="AC2855" i="1"/>
  <c r="AC2856" i="1"/>
  <c r="AC2857" i="1"/>
  <c r="AC2858" i="1"/>
  <c r="AC2859" i="1"/>
  <c r="AC2860" i="1"/>
  <c r="AC2861" i="1"/>
  <c r="AC2862" i="1"/>
  <c r="AC2863" i="1"/>
  <c r="AC2864" i="1"/>
  <c r="AC2865" i="1"/>
  <c r="AC2866" i="1"/>
  <c r="AC2867" i="1"/>
  <c r="AC2868" i="1"/>
  <c r="AC2869" i="1"/>
  <c r="AC2870" i="1"/>
  <c r="AC2871" i="1"/>
  <c r="AC2872" i="1"/>
  <c r="AC2873" i="1"/>
  <c r="AC2874" i="1"/>
  <c r="AC2875" i="1"/>
  <c r="AC2876" i="1"/>
  <c r="AC2877" i="1"/>
  <c r="AC2878" i="1"/>
  <c r="AC2879" i="1"/>
  <c r="AC2880" i="1"/>
  <c r="AC2881" i="1"/>
  <c r="AC2882" i="1"/>
  <c r="AC2883" i="1"/>
  <c r="AC2884" i="1"/>
  <c r="AC2885" i="1"/>
  <c r="AC2886" i="1"/>
  <c r="AC2887" i="1"/>
  <c r="AC2888" i="1"/>
  <c r="AC2889" i="1"/>
  <c r="AC2890" i="1"/>
  <c r="AC2891" i="1"/>
  <c r="AC2892" i="1"/>
  <c r="AC2893" i="1"/>
  <c r="AC2894" i="1"/>
  <c r="AC2895" i="1"/>
  <c r="AC2896" i="1"/>
  <c r="AC2897" i="1"/>
  <c r="AC2898" i="1"/>
  <c r="AC2899" i="1"/>
  <c r="AC2900" i="1"/>
  <c r="AC2901" i="1"/>
  <c r="AC207" i="1"/>
  <c r="AC208" i="1"/>
  <c r="AC209" i="1"/>
  <c r="AC210" i="1"/>
  <c r="AC211" i="1"/>
  <c r="AC212" i="1"/>
  <c r="AC213" i="1"/>
  <c r="AC214" i="1"/>
  <c r="AC2902" i="1"/>
  <c r="AC2903" i="1"/>
  <c r="AC2904" i="1"/>
  <c r="AC2905" i="1"/>
  <c r="AC2906" i="1"/>
  <c r="AC2907" i="1"/>
  <c r="AC2908" i="1"/>
  <c r="AC2909" i="1"/>
  <c r="AC2910" i="1"/>
  <c r="AC2911" i="1"/>
  <c r="AC2912" i="1"/>
  <c r="AC2913" i="1"/>
  <c r="AC2914" i="1"/>
  <c r="AC2915" i="1"/>
  <c r="AC2916" i="1"/>
  <c r="AC2917" i="1"/>
  <c r="AC157" i="1"/>
  <c r="AC2918" i="1"/>
  <c r="AC2919" i="1"/>
  <c r="AC2920" i="1"/>
  <c r="AC111" i="1"/>
  <c r="AC2921" i="1"/>
  <c r="AC2922" i="1"/>
  <c r="AC215" i="1"/>
  <c r="AC2923" i="1"/>
  <c r="AC2924" i="1"/>
  <c r="AC55" i="1"/>
  <c r="AC2925" i="1"/>
  <c r="AC2926" i="1"/>
  <c r="AC2927" i="1"/>
  <c r="AC2928" i="1"/>
  <c r="AC2929" i="1"/>
  <c r="AC2930" i="1"/>
  <c r="AC216" i="1"/>
  <c r="AC2931" i="1"/>
  <c r="AC2932" i="1"/>
  <c r="AC217" i="1"/>
  <c r="AC2933" i="1"/>
  <c r="AC2934" i="1"/>
  <c r="AC2935" i="1"/>
  <c r="AC2936" i="1"/>
  <c r="AC2937" i="1"/>
  <c r="AC2938" i="1"/>
  <c r="AC2939" i="1"/>
  <c r="AC2940" i="1"/>
  <c r="AC2941" i="1"/>
  <c r="AC2942" i="1"/>
  <c r="AC223" i="1"/>
  <c r="AC2943" i="1"/>
  <c r="AC2944" i="1"/>
  <c r="AC2945" i="1"/>
  <c r="AC2946" i="1"/>
  <c r="AC2947" i="1"/>
  <c r="AC2948" i="1"/>
  <c r="AC2949" i="1"/>
  <c r="AC2950" i="1"/>
  <c r="AC2951" i="1"/>
  <c r="AC2952" i="1"/>
  <c r="AC2953" i="1"/>
  <c r="AC2954" i="1"/>
  <c r="AC2955" i="1"/>
  <c r="AC2956" i="1"/>
  <c r="AC2957" i="1"/>
  <c r="AC2958" i="1"/>
  <c r="AC2959" i="1"/>
  <c r="AC2960" i="1"/>
  <c r="AC2961" i="1"/>
  <c r="AC2962" i="1"/>
  <c r="AC2963" i="1"/>
  <c r="AC2964" i="1"/>
  <c r="AC2965" i="1"/>
  <c r="AC2966" i="1"/>
  <c r="AC158" i="1"/>
  <c r="AC2967" i="1"/>
  <c r="AC2968" i="1"/>
  <c r="AC2969" i="1"/>
  <c r="AC2970" i="1"/>
  <c r="AC2971" i="1"/>
  <c r="AC159" i="1"/>
  <c r="AC2972" i="1"/>
  <c r="AC2973" i="1"/>
  <c r="AC2974" i="1"/>
  <c r="AC2975" i="1"/>
  <c r="AC2976" i="1"/>
  <c r="AC2977" i="1"/>
  <c r="AC2978" i="1"/>
  <c r="AC220" i="1"/>
  <c r="AC2979" i="1"/>
  <c r="AC2980" i="1"/>
  <c r="AC2981" i="1"/>
  <c r="AC160" i="1"/>
  <c r="AC2982" i="1"/>
  <c r="AC2983" i="1"/>
  <c r="AC2984" i="1"/>
  <c r="AC2985" i="1"/>
  <c r="AC2986" i="1"/>
  <c r="AC2987" i="1"/>
  <c r="AC2988" i="1"/>
  <c r="AC2989" i="1"/>
  <c r="AC2990" i="1"/>
  <c r="AC2991" i="1"/>
  <c r="AC2992" i="1"/>
  <c r="AC161" i="1"/>
  <c r="AC2993" i="1"/>
  <c r="AC2994" i="1"/>
  <c r="AC2995" i="1"/>
  <c r="AC2996" i="1"/>
  <c r="AC2997" i="1"/>
  <c r="AC162" i="1"/>
  <c r="AC2998" i="1"/>
  <c r="AC2999" i="1"/>
  <c r="AC3000" i="1"/>
  <c r="AC56" i="1"/>
  <c r="AC3001" i="1"/>
  <c r="AC3002" i="1"/>
  <c r="AC3003" i="1"/>
  <c r="AC3004" i="1"/>
  <c r="AC3005" i="1"/>
  <c r="AC3006" i="1"/>
  <c r="AC3007" i="1"/>
  <c r="AC3008" i="1"/>
  <c r="AC3009" i="1"/>
  <c r="AC3010" i="1"/>
  <c r="AC3011" i="1"/>
  <c r="AC3012" i="1"/>
  <c r="AC3013" i="1"/>
  <c r="AC3014" i="1"/>
  <c r="AC3015" i="1"/>
  <c r="AC3016" i="1"/>
  <c r="AC3017" i="1"/>
  <c r="AC3018" i="1"/>
  <c r="AC3019" i="1"/>
  <c r="AC3020" i="1"/>
  <c r="AC3021" i="1"/>
  <c r="AC3022" i="1"/>
  <c r="AC3023" i="1"/>
  <c r="AC3024" i="1"/>
  <c r="AC3025" i="1"/>
  <c r="AC163" i="1"/>
  <c r="AC3026" i="1"/>
  <c r="AC3027" i="1"/>
  <c r="AC3028" i="1"/>
  <c r="AC3029" i="1"/>
  <c r="AC3030" i="1"/>
  <c r="AC3031" i="1"/>
  <c r="AC3032"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177" i="1"/>
  <c r="AC364" i="1"/>
  <c r="AC365" i="1"/>
  <c r="AC366" i="1"/>
  <c r="AC367" i="1"/>
  <c r="AC368" i="1"/>
  <c r="AC369" i="1"/>
  <c r="AC370" i="1"/>
  <c r="AC371" i="1"/>
  <c r="AC372" i="1"/>
  <c r="AC373" i="1"/>
  <c r="AC374" i="1"/>
  <c r="AC375" i="1"/>
  <c r="AC376" i="1"/>
  <c r="AC377" i="1"/>
  <c r="AC378" i="1"/>
  <c r="AC379" i="1"/>
  <c r="AC380"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198" i="1"/>
  <c r="AC414" i="1"/>
  <c r="AC415" i="1"/>
  <c r="AC416" i="1"/>
  <c r="AC417" i="1"/>
  <c r="AC418" i="1"/>
  <c r="AC419" i="1"/>
  <c r="AC420" i="1"/>
  <c r="AC421" i="1"/>
  <c r="AC422" i="1"/>
  <c r="AC423" i="1"/>
  <c r="AC424" i="1"/>
  <c r="AC425"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91"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0" i="1"/>
  <c r="AC481" i="1"/>
  <c r="AC482" i="1"/>
  <c r="AC483" i="1"/>
  <c r="AC484" i="1"/>
  <c r="AC485" i="1"/>
  <c r="AC3033" i="1"/>
  <c r="AC3034" i="1"/>
  <c r="AC3035" i="1"/>
  <c r="AC3036" i="1"/>
  <c r="AC3037" i="1"/>
  <c r="AC3038" i="1"/>
  <c r="AC3039" i="1"/>
  <c r="AC3040" i="1"/>
  <c r="AC3041" i="1"/>
  <c r="AC3042" i="1"/>
  <c r="AC3043" i="1"/>
  <c r="AC3044" i="1"/>
  <c r="AC3045" i="1"/>
  <c r="AC3046" i="1"/>
  <c r="AC3047" i="1"/>
  <c r="AC3048" i="1"/>
  <c r="AC3049" i="1"/>
  <c r="AC3050" i="1"/>
  <c r="AC3051" i="1"/>
  <c r="AC3052" i="1"/>
  <c r="AC3053" i="1"/>
  <c r="AC3054" i="1"/>
  <c r="AC3055" i="1"/>
  <c r="AC3056" i="1"/>
  <c r="AC3057" i="1"/>
  <c r="AC3058" i="1"/>
  <c r="AC3059" i="1"/>
  <c r="AC3060" i="1"/>
  <c r="AC3061" i="1"/>
  <c r="AC3062" i="1"/>
  <c r="AC3063" i="1"/>
  <c r="AC3064" i="1"/>
  <c r="AC3065" i="1"/>
  <c r="AC178" i="1"/>
  <c r="AC3066" i="1"/>
  <c r="AC3067" i="1"/>
  <c r="AC3068" i="1"/>
  <c r="AC3069" i="1"/>
  <c r="AC3070" i="1"/>
  <c r="AC3071" i="1"/>
  <c r="AC3072" i="1"/>
  <c r="AC3073" i="1"/>
  <c r="AC3074" i="1"/>
  <c r="AC3075" i="1"/>
  <c r="AC3076" i="1"/>
  <c r="AC3077" i="1"/>
  <c r="AC3078" i="1"/>
  <c r="AC3079" i="1"/>
  <c r="AC3080" i="1"/>
  <c r="AC3081" i="1"/>
  <c r="AC3082" i="1"/>
  <c r="AC3083" i="1"/>
  <c r="AC3084" i="1"/>
  <c r="AC3085" i="1"/>
  <c r="AC3086" i="1"/>
  <c r="AC3087" i="1"/>
  <c r="AC3088" i="1"/>
  <c r="AC3089" i="1"/>
  <c r="AC3090" i="1"/>
  <c r="AC3091" i="1"/>
  <c r="AC3092" i="1"/>
  <c r="AC3093" i="1"/>
  <c r="AC3094" i="1"/>
  <c r="AC3095" i="1"/>
  <c r="AC3096" i="1"/>
  <c r="AC3097" i="1"/>
  <c r="AC3098" i="1"/>
  <c r="AC3099" i="1"/>
  <c r="AC3100" i="1"/>
  <c r="AC3101" i="1"/>
  <c r="AC3102" i="1"/>
  <c r="AC133" i="1"/>
  <c r="AC224" i="1"/>
  <c r="AC3103" i="1"/>
  <c r="AC112" i="1"/>
  <c r="AC3104" i="1"/>
  <c r="AC200" i="1"/>
  <c r="AC3105" i="1"/>
  <c r="AC3106" i="1"/>
  <c r="AC3107" i="1"/>
  <c r="AC3108" i="1"/>
  <c r="AC3109" i="1"/>
  <c r="AC3110" i="1"/>
  <c r="AC3111" i="1"/>
  <c r="AC3112" i="1"/>
  <c r="AC66" i="1"/>
  <c r="AC3113" i="1"/>
  <c r="AC3114" i="1"/>
  <c r="AC3115" i="1"/>
  <c r="AC3116" i="1"/>
  <c r="AC3117" i="1"/>
  <c r="AC3118" i="1"/>
  <c r="AC3119" i="1"/>
  <c r="AC3120" i="1"/>
  <c r="AC3121" i="1"/>
  <c r="AC3122" i="1"/>
  <c r="AC3123" i="1"/>
  <c r="AC3124" i="1"/>
  <c r="AC3125" i="1"/>
  <c r="AC3126" i="1"/>
  <c r="AC3127" i="1"/>
  <c r="AC3128" i="1"/>
  <c r="AC3129" i="1"/>
  <c r="AC3130" i="1"/>
  <c r="AC3131" i="1"/>
  <c r="AC3132" i="1"/>
  <c r="AC3133" i="1"/>
  <c r="AC3134" i="1"/>
  <c r="AC3135" i="1"/>
  <c r="AC3136" i="1"/>
  <c r="AC3137" i="1"/>
  <c r="AC3138" i="1"/>
  <c r="AC3139" i="1"/>
  <c r="AC3140" i="1"/>
  <c r="AC38" i="1"/>
  <c r="AC3141" i="1"/>
  <c r="AC3142" i="1"/>
  <c r="AC3143" i="1"/>
  <c r="AC3144" i="1"/>
  <c r="AC3145" i="1"/>
  <c r="AC3146" i="1"/>
  <c r="AC3147" i="1"/>
  <c r="AC3148" i="1"/>
  <c r="AC3149" i="1"/>
  <c r="AC3150" i="1"/>
  <c r="AC3151" i="1"/>
  <c r="AC3152" i="1"/>
  <c r="AC3153" i="1"/>
  <c r="AC3154" i="1"/>
  <c r="AC71" i="1"/>
  <c r="AC3155" i="1"/>
  <c r="AC3156" i="1"/>
  <c r="AC3157" i="1"/>
  <c r="AC3158" i="1"/>
  <c r="AC3159" i="1"/>
  <c r="AC3160" i="1"/>
  <c r="AC3161" i="1"/>
  <c r="AC3162" i="1"/>
  <c r="AC3163" i="1"/>
  <c r="AC3164" i="1"/>
  <c r="AC3165" i="1"/>
  <c r="AC3166" i="1"/>
  <c r="AC3167" i="1"/>
  <c r="AC3168" i="1"/>
  <c r="AC3169" i="1"/>
  <c r="AC3170" i="1"/>
  <c r="AC3171" i="1"/>
  <c r="AC3172" i="1"/>
  <c r="AC3173" i="1"/>
  <c r="AC3174" i="1"/>
  <c r="AC3175" i="1"/>
  <c r="AC3176" i="1"/>
  <c r="AC3177" i="1"/>
  <c r="AC3178" i="1"/>
  <c r="AC3179" i="1"/>
  <c r="AC3180" i="1"/>
  <c r="AC3181" i="1"/>
  <c r="AC3182" i="1"/>
  <c r="AC3183" i="1"/>
  <c r="AC3184" i="1"/>
  <c r="AC3185" i="1"/>
  <c r="AC3186" i="1"/>
  <c r="AC3187" i="1"/>
  <c r="AC3188" i="1"/>
  <c r="AC3189" i="1"/>
  <c r="AC3190" i="1"/>
  <c r="AC3191" i="1"/>
  <c r="AC3192" i="1"/>
  <c r="AC3193" i="1"/>
  <c r="AC3194" i="1"/>
  <c r="AC3195" i="1"/>
  <c r="AC3196" i="1"/>
  <c r="AC3197" i="1"/>
  <c r="AC3198" i="1"/>
  <c r="AC3199" i="1"/>
  <c r="AC3200" i="1"/>
  <c r="AC3201" i="1"/>
  <c r="AC3202" i="1"/>
  <c r="AC3203" i="1"/>
  <c r="AC3204" i="1"/>
  <c r="AC3205" i="1"/>
  <c r="AC3206" i="1"/>
  <c r="AC3207" i="1"/>
  <c r="AC3208" i="1"/>
  <c r="AC3209" i="1"/>
  <c r="AC3210" i="1"/>
  <c r="AC3211" i="1"/>
  <c r="AC3212" i="1"/>
  <c r="AC3213" i="1"/>
  <c r="AC3214" i="1"/>
  <c r="AC3215" i="1"/>
  <c r="AC3216" i="1"/>
  <c r="AC3217" i="1"/>
  <c r="AC3218" i="1"/>
  <c r="AC3219" i="1"/>
  <c r="AC3220" i="1"/>
  <c r="AC3221" i="1"/>
  <c r="AC3222" i="1"/>
  <c r="AC3223" i="1"/>
  <c r="AC3224" i="1"/>
  <c r="AC3225" i="1"/>
  <c r="AC3226" i="1"/>
  <c r="AC3227" i="1"/>
  <c r="AC3228" i="1"/>
  <c r="AC3229" i="1"/>
  <c r="AC3230" i="1"/>
  <c r="AC3231" i="1"/>
  <c r="AC3232" i="1"/>
  <c r="AC3233" i="1"/>
  <c r="AC3234" i="1"/>
  <c r="AC3235" i="1"/>
  <c r="AC3236" i="1"/>
  <c r="AC3237" i="1"/>
  <c r="AC3238" i="1"/>
  <c r="AC3239" i="1"/>
  <c r="AC3240" i="1"/>
  <c r="AC3241" i="1"/>
  <c r="AC3242" i="1"/>
  <c r="AC3243" i="1"/>
  <c r="AC3244" i="1"/>
  <c r="AC3245" i="1"/>
  <c r="AC3246" i="1"/>
  <c r="AC3247" i="1"/>
  <c r="AC3248" i="1"/>
  <c r="AC3249" i="1"/>
  <c r="AC3250" i="1"/>
  <c r="AC3251" i="1"/>
  <c r="AC3252" i="1"/>
  <c r="AC3253" i="1"/>
  <c r="AC3254" i="1"/>
  <c r="AC3255" i="1"/>
  <c r="AC3256" i="1"/>
  <c r="AC3257" i="1"/>
  <c r="AC3258" i="1"/>
  <c r="AC3259" i="1"/>
  <c r="AC3260" i="1"/>
  <c r="AC3261" i="1"/>
  <c r="AC3262" i="1"/>
  <c r="AC3263" i="1"/>
  <c r="AC3264" i="1"/>
  <c r="AC3265" i="1"/>
  <c r="AC3266" i="1"/>
  <c r="AC3267" i="1"/>
  <c r="AC3268" i="1"/>
  <c r="AC3269" i="1"/>
  <c r="AC3270" i="1"/>
  <c r="AC3271" i="1"/>
  <c r="AC3272" i="1"/>
  <c r="AC3273" i="1"/>
  <c r="AC3274" i="1"/>
  <c r="AC3275" i="1"/>
  <c r="AC3276" i="1"/>
  <c r="AC3277" i="1"/>
  <c r="AC3278" i="1"/>
  <c r="AC3279" i="1"/>
  <c r="AC3280" i="1"/>
  <c r="AC3281" i="1"/>
  <c r="AC3282" i="1"/>
  <c r="AC3283" i="1"/>
  <c r="AC3284" i="1"/>
  <c r="AC3285" i="1"/>
  <c r="AC3286" i="1"/>
  <c r="AC3287" i="1"/>
  <c r="AC3288" i="1"/>
  <c r="AC3289" i="1"/>
  <c r="AC3290" i="1"/>
  <c r="AC3291" i="1"/>
  <c r="AC3292" i="1"/>
  <c r="AC3293" i="1"/>
  <c r="AC3294" i="1"/>
  <c r="AC3295" i="1"/>
  <c r="AC3296" i="1"/>
  <c r="AC3297" i="1"/>
  <c r="AC3298" i="1"/>
  <c r="AC3299" i="1"/>
  <c r="AC3300" i="1"/>
  <c r="AC3301" i="1"/>
  <c r="AC3302" i="1"/>
  <c r="AC3303" i="1"/>
  <c r="AC3304" i="1"/>
  <c r="AC3305" i="1"/>
  <c r="AC3306" i="1"/>
  <c r="AC3307" i="1"/>
  <c r="AC3308" i="1"/>
  <c r="AC3309" i="1"/>
  <c r="AC3310" i="1"/>
  <c r="AC3311" i="1"/>
  <c r="AC3312" i="1"/>
  <c r="AC3313" i="1"/>
  <c r="AC3314" i="1"/>
  <c r="AC3315" i="1"/>
  <c r="AC3316" i="1"/>
  <c r="AC3317" i="1"/>
  <c r="AC3318" i="1"/>
  <c r="AC3319" i="1"/>
  <c r="AC3320" i="1"/>
  <c r="AC3321" i="1"/>
  <c r="AC3322" i="1"/>
  <c r="AC3323" i="1"/>
  <c r="AC3324" i="1"/>
  <c r="AC3325" i="1"/>
  <c r="AC3326" i="1"/>
  <c r="AC3327" i="1"/>
  <c r="AC3328" i="1"/>
  <c r="AC3329" i="1"/>
  <c r="AC3330" i="1"/>
  <c r="AC3331" i="1"/>
  <c r="AC3332" i="1"/>
  <c r="AC3333" i="1"/>
  <c r="AC3334" i="1"/>
  <c r="AC3335" i="1"/>
  <c r="AC3336" i="1"/>
  <c r="AC3337" i="1"/>
  <c r="AC3338" i="1"/>
  <c r="AC3339" i="1"/>
  <c r="AC3340" i="1"/>
  <c r="AC3341" i="1"/>
  <c r="AC3342" i="1"/>
  <c r="AC3343" i="1"/>
  <c r="AC3344" i="1"/>
  <c r="AC3345" i="1"/>
  <c r="AC3346" i="1"/>
  <c r="AC3347" i="1"/>
  <c r="AC3348" i="1"/>
  <c r="AC3349" i="1"/>
  <c r="AC3350" i="1"/>
  <c r="AC3351" i="1"/>
  <c r="AC3352" i="1"/>
  <c r="AC3353" i="1"/>
  <c r="AC3354" i="1"/>
  <c r="AC3355" i="1"/>
  <c r="AC3356" i="1"/>
  <c r="AC3357" i="1"/>
  <c r="AC3358" i="1"/>
  <c r="AC3359" i="1"/>
  <c r="AC3360" i="1"/>
  <c r="AC39" i="1"/>
  <c r="AC40" i="1"/>
  <c r="AC41" i="1"/>
  <c r="AC42" i="1"/>
  <c r="AC43" i="1"/>
  <c r="AC44" i="1"/>
  <c r="AC45" i="1"/>
  <c r="AC46" i="1"/>
  <c r="AC47" i="1"/>
  <c r="AC48" i="1"/>
  <c r="AC49" i="1"/>
  <c r="AC3361" i="1"/>
  <c r="AC3362" i="1"/>
  <c r="AC3363" i="1"/>
  <c r="AC3364" i="1"/>
  <c r="AC3365" i="1"/>
  <c r="AC3366" i="1"/>
  <c r="AC3367" i="1"/>
  <c r="AC3368" i="1"/>
  <c r="AC3369" i="1"/>
  <c r="AC3370" i="1"/>
  <c r="AC3371" i="1"/>
  <c r="AC3372" i="1"/>
  <c r="AC3373" i="1"/>
  <c r="AC3374" i="1"/>
  <c r="AC3375" i="1"/>
  <c r="AC3376" i="1"/>
  <c r="AC3377" i="1"/>
  <c r="AC3378" i="1"/>
  <c r="AC3379" i="1"/>
  <c r="AC3380" i="1"/>
  <c r="AC3381" i="1"/>
  <c r="AC3382" i="1"/>
  <c r="AC3383" i="1"/>
  <c r="AC3384" i="1"/>
  <c r="AC3385" i="1"/>
  <c r="AC3386" i="1"/>
  <c r="AC3387" i="1"/>
  <c r="AC3388" i="1"/>
  <c r="AC3389" i="1"/>
  <c r="AC3390" i="1"/>
  <c r="AC3391" i="1"/>
  <c r="AC3392" i="1"/>
  <c r="AC3393" i="1"/>
  <c r="AC3394" i="1"/>
  <c r="AC3395" i="1"/>
  <c r="AC3396" i="1"/>
  <c r="AC3397" i="1"/>
  <c r="AC3398" i="1"/>
  <c r="AC3399" i="1"/>
  <c r="AC3400" i="1"/>
  <c r="AC3401" i="1"/>
  <c r="AC3402" i="1"/>
  <c r="AC3403" i="1"/>
  <c r="AC3404" i="1"/>
  <c r="AC3405" i="1"/>
  <c r="AC3406" i="1"/>
  <c r="AC3407" i="1"/>
  <c r="AC3408" i="1"/>
  <c r="AC3409" i="1"/>
  <c r="AC3410" i="1"/>
  <c r="AC3411" i="1"/>
  <c r="AC3412" i="1"/>
  <c r="AC3413" i="1"/>
  <c r="AC3414" i="1"/>
  <c r="AC3415" i="1"/>
  <c r="AC3416" i="1"/>
  <c r="AC3417" i="1"/>
  <c r="AC3418" i="1"/>
  <c r="AC3419" i="1"/>
  <c r="AC3420" i="1"/>
  <c r="AC3421" i="1"/>
  <c r="AC3422" i="1"/>
  <c r="AC3423" i="1"/>
  <c r="AC3424" i="1"/>
  <c r="AC3425" i="1"/>
  <c r="AC3426" i="1"/>
  <c r="AC3427" i="1"/>
  <c r="AC3428" i="1"/>
  <c r="AC3429" i="1"/>
  <c r="AC3430" i="1"/>
  <c r="AC3431" i="1"/>
  <c r="AC3432" i="1"/>
  <c r="AC3433" i="1"/>
  <c r="AC3434" i="1"/>
  <c r="AC3435" i="1"/>
  <c r="AC3436" i="1"/>
  <c r="AC3437" i="1"/>
  <c r="AC3438" i="1"/>
  <c r="AC3439" i="1"/>
  <c r="AC3440" i="1"/>
  <c r="AC3441" i="1"/>
  <c r="AC3442" i="1"/>
  <c r="AC3443" i="1"/>
  <c r="AC3444" i="1"/>
  <c r="AC3445" i="1"/>
  <c r="AC3446" i="1"/>
  <c r="AC3447" i="1"/>
  <c r="AC3448" i="1"/>
  <c r="AC3449" i="1"/>
  <c r="AC3450" i="1"/>
  <c r="AC3451" i="1"/>
  <c r="AC3452" i="1"/>
  <c r="AC3453" i="1"/>
  <c r="AC3454" i="1"/>
  <c r="AC3455" i="1"/>
  <c r="AC3456" i="1"/>
  <c r="AC3457" i="1"/>
  <c r="AC3458" i="1"/>
  <c r="AC3459" i="1"/>
  <c r="AC3460" i="1"/>
  <c r="AC3461" i="1"/>
  <c r="AC3462" i="1"/>
  <c r="AC3463" i="1"/>
  <c r="AC3464" i="1"/>
  <c r="AC3465" i="1"/>
  <c r="AC3466" i="1"/>
  <c r="AC3467" i="1"/>
  <c r="AC3468" i="1"/>
  <c r="AC3469" i="1"/>
  <c r="AC3470" i="1"/>
  <c r="AC3471" i="1"/>
  <c r="AC3472" i="1"/>
  <c r="AC3473" i="1"/>
  <c r="AC3474" i="1"/>
  <c r="AC3475" i="1"/>
  <c r="AC3476" i="1"/>
  <c r="AC3477" i="1"/>
  <c r="AC3478" i="1"/>
  <c r="AC3479" i="1"/>
  <c r="AC3480" i="1"/>
  <c r="AC3481" i="1"/>
  <c r="AC3482" i="1"/>
  <c r="AC3483" i="1"/>
  <c r="AC3484" i="1"/>
  <c r="AC3485" i="1"/>
  <c r="AC3486" i="1"/>
  <c r="AC3487" i="1"/>
  <c r="AC3488" i="1"/>
  <c r="AC3489" i="1"/>
  <c r="AC3490" i="1"/>
  <c r="AC3491" i="1"/>
  <c r="AC3492" i="1"/>
  <c r="AC3493" i="1"/>
  <c r="AC3494" i="1"/>
  <c r="AC3495" i="1"/>
  <c r="AC3496" i="1"/>
  <c r="AC3497" i="1"/>
  <c r="AC3498" i="1"/>
  <c r="AC3499" i="1"/>
  <c r="AC3500" i="1"/>
  <c r="AC3501" i="1"/>
  <c r="AC3502" i="1"/>
  <c r="AC3503" i="1"/>
  <c r="AC3504" i="1"/>
  <c r="AC3505" i="1"/>
  <c r="AC3506" i="1"/>
  <c r="AC3507" i="1"/>
  <c r="AC3508" i="1"/>
  <c r="AC3509" i="1"/>
  <c r="AC3510" i="1"/>
  <c r="AC3511" i="1"/>
  <c r="AC3512" i="1"/>
  <c r="AC3513" i="1"/>
  <c r="AC3514" i="1"/>
  <c r="AC3515" i="1"/>
  <c r="AC3516" i="1"/>
  <c r="AC3517" i="1"/>
  <c r="AC3518" i="1"/>
  <c r="AC3519" i="1"/>
  <c r="AC3520" i="1"/>
  <c r="AC3521" i="1"/>
  <c r="AC3522" i="1"/>
  <c r="AC3523" i="1"/>
  <c r="AC3524" i="1"/>
  <c r="AC3525" i="1"/>
  <c r="AC3526" i="1"/>
  <c r="AC3527" i="1"/>
  <c r="AC3528" i="1"/>
  <c r="AC3529" i="1"/>
  <c r="AC3530" i="1"/>
  <c r="AC3531" i="1"/>
  <c r="AC3532" i="1"/>
  <c r="AC3533" i="1"/>
  <c r="AC3534" i="1"/>
  <c r="AC3535" i="1"/>
  <c r="AC3536" i="1"/>
  <c r="AC3537" i="1"/>
  <c r="AC3538" i="1"/>
  <c r="AC3539" i="1"/>
  <c r="AC3540" i="1"/>
  <c r="AC3541" i="1"/>
  <c r="AC3542" i="1"/>
  <c r="AC3543" i="1"/>
  <c r="AC3544" i="1"/>
  <c r="AC3545" i="1"/>
  <c r="AC3546" i="1"/>
  <c r="AC3547" i="1"/>
  <c r="AC3548" i="1"/>
  <c r="AC3549" i="1"/>
  <c r="AC3550" i="1"/>
  <c r="AC3551" i="1"/>
  <c r="AC3552" i="1"/>
  <c r="AC3553" i="1"/>
  <c r="AC3554" i="1"/>
  <c r="AC3555" i="1"/>
  <c r="AC3556" i="1"/>
  <c r="AC3557" i="1"/>
  <c r="AC3558" i="1"/>
  <c r="AC3559" i="1"/>
  <c r="AC3560" i="1"/>
  <c r="AC3561" i="1"/>
  <c r="AC3562" i="1"/>
  <c r="AC3563" i="1"/>
  <c r="AC3564" i="1"/>
  <c r="AC3565" i="1"/>
  <c r="AC3566" i="1"/>
  <c r="AC3567" i="1"/>
  <c r="AC225" i="1"/>
  <c r="AC231" i="1"/>
  <c r="AC3568" i="1"/>
  <c r="AC3569" i="1"/>
  <c r="AC232" i="1"/>
  <c r="AC3570" i="1"/>
  <c r="AC3571" i="1"/>
  <c r="AC233" i="1"/>
  <c r="AC3572" i="1"/>
  <c r="AC3573" i="1"/>
  <c r="AC134" i="1"/>
  <c r="AC3574" i="1"/>
  <c r="AC3575" i="1"/>
  <c r="AC3576" i="1"/>
  <c r="AC135" i="1"/>
  <c r="AC3577" i="1"/>
  <c r="AC3578" i="1"/>
  <c r="AC3579" i="1"/>
  <c r="AC3580" i="1"/>
  <c r="AC3581" i="1"/>
  <c r="AC3582" i="1"/>
  <c r="AC136" i="1"/>
  <c r="AC3583" i="1"/>
  <c r="AC3584" i="1"/>
  <c r="AC3585" i="1"/>
  <c r="AC3586" i="1"/>
  <c r="AC3587" i="1"/>
  <c r="AC113" i="1"/>
  <c r="AC3588" i="1"/>
  <c r="AC3589" i="1"/>
  <c r="AC254" i="1"/>
  <c r="AC3590" i="1"/>
  <c r="AC234" i="1"/>
  <c r="AC3591" i="1"/>
  <c r="AC3592" i="1"/>
  <c r="AC3593" i="1"/>
  <c r="AC235" i="1"/>
  <c r="AC3594" i="1"/>
  <c r="AC3595" i="1"/>
  <c r="AC3596" i="1"/>
  <c r="AC3597" i="1"/>
  <c r="AC3598" i="1"/>
  <c r="AC3599" i="1"/>
  <c r="AC3600" i="1"/>
  <c r="AC3601" i="1"/>
  <c r="AC236" i="1"/>
  <c r="AC3602" i="1"/>
  <c r="AC3603" i="1"/>
  <c r="AC3604" i="1"/>
  <c r="AC67" i="1"/>
  <c r="AC3605" i="1"/>
  <c r="AC3606" i="1"/>
  <c r="AC137" i="1"/>
  <c r="AC68" i="1"/>
  <c r="AC3607" i="1"/>
  <c r="AC3608" i="1"/>
  <c r="AC3609" i="1"/>
  <c r="AC3610" i="1"/>
  <c r="AC3611" i="1"/>
  <c r="AC3612" i="1"/>
  <c r="AC3613" i="1"/>
  <c r="AC3614" i="1"/>
  <c r="AC3615" i="1"/>
  <c r="AC3616" i="1"/>
  <c r="AC3617" i="1"/>
  <c r="AC3618" i="1"/>
  <c r="AC3619" i="1"/>
  <c r="AC3620" i="1"/>
  <c r="AC3621" i="1"/>
  <c r="AC3622" i="1"/>
  <c r="AC3623" i="1"/>
  <c r="AC3624" i="1"/>
  <c r="AC3625" i="1"/>
  <c r="AC3626" i="1"/>
  <c r="AC3627" i="1"/>
  <c r="AC3628" i="1"/>
  <c r="AC3629" i="1"/>
  <c r="AC3630" i="1"/>
  <c r="AC3631" i="1"/>
  <c r="AC3632" i="1"/>
  <c r="AC114" i="1"/>
  <c r="AC3633" i="1"/>
  <c r="AC3634" i="1"/>
  <c r="AC3635" i="1"/>
  <c r="AC199" i="1"/>
  <c r="AC3636" i="1"/>
  <c r="AC3637" i="1"/>
  <c r="AC3638" i="1"/>
  <c r="AC3639" i="1"/>
  <c r="AC3640" i="1"/>
  <c r="AC3641" i="1"/>
  <c r="AC3642" i="1"/>
  <c r="AC3643" i="1"/>
  <c r="AC3644" i="1"/>
  <c r="AC3645" i="1"/>
  <c r="AC3646" i="1"/>
  <c r="AC3647" i="1"/>
  <c r="AC3648" i="1"/>
  <c r="AC3649" i="1"/>
  <c r="AC3650" i="1"/>
  <c r="AC3651" i="1"/>
  <c r="AC3652" i="1"/>
  <c r="AC3653" i="1"/>
  <c r="AC3654" i="1"/>
  <c r="AC3655" i="1"/>
  <c r="AC3656" i="1"/>
  <c r="AC3657" i="1"/>
  <c r="AC3658" i="1"/>
  <c r="AC3659" i="1"/>
  <c r="AC3660" i="1"/>
  <c r="AC3661" i="1"/>
  <c r="AC3662" i="1"/>
  <c r="AC3663" i="1"/>
  <c r="AC3664" i="1"/>
  <c r="AC3665" i="1"/>
  <c r="AC3666" i="1"/>
  <c r="AC3667" i="1"/>
  <c r="AC3668" i="1"/>
  <c r="AC3669" i="1"/>
  <c r="AC3670" i="1"/>
  <c r="AC3671" i="1"/>
  <c r="AC3672" i="1"/>
  <c r="AC3673" i="1"/>
  <c r="AC3674" i="1"/>
  <c r="AC3675" i="1"/>
  <c r="AC3676" i="1"/>
  <c r="AC3677" i="1"/>
  <c r="AC3678" i="1"/>
  <c r="AC3679" i="1"/>
  <c r="AC3680" i="1"/>
  <c r="AC3681" i="1"/>
  <c r="AC3682" i="1"/>
  <c r="AC3683" i="1"/>
  <c r="AC3684" i="1"/>
  <c r="AC3685" i="1"/>
  <c r="AC3686" i="1"/>
  <c r="AC3687" i="1"/>
  <c r="AC3688" i="1"/>
  <c r="AC3689" i="1"/>
  <c r="AC3690" i="1"/>
  <c r="AC3691" i="1"/>
  <c r="AC3692" i="1"/>
  <c r="AC3693" i="1"/>
  <c r="AC3694" i="1"/>
  <c r="AC3695" i="1"/>
  <c r="AC3696" i="1"/>
  <c r="AC221" i="1"/>
  <c r="AC3697" i="1"/>
  <c r="AC3698" i="1"/>
  <c r="AC3699" i="1"/>
  <c r="AC3700" i="1"/>
  <c r="AC3701" i="1"/>
  <c r="AC3702" i="1"/>
  <c r="AC3703" i="1"/>
  <c r="AC3704" i="1"/>
  <c r="AC3705" i="1"/>
  <c r="AC3706" i="1"/>
  <c r="AC3707" i="1"/>
  <c r="AC3708" i="1"/>
  <c r="AC3709" i="1"/>
  <c r="AC3710" i="1"/>
  <c r="AC73" i="1"/>
  <c r="AC3711" i="1"/>
  <c r="AC3712" i="1"/>
  <c r="AC241" i="1"/>
  <c r="AC3713" i="1"/>
  <c r="AC3714" i="1"/>
  <c r="AC3715" i="1"/>
  <c r="AC3716" i="1"/>
  <c r="AC3717" i="1"/>
  <c r="AC3718" i="1"/>
  <c r="AC3719" i="1"/>
  <c r="AC3720" i="1"/>
  <c r="AC242" i="1"/>
  <c r="AC3721" i="1"/>
  <c r="AC3722" i="1"/>
  <c r="AC3723" i="1"/>
  <c r="AC3724" i="1"/>
  <c r="AC3725" i="1"/>
  <c r="AC3726" i="1"/>
  <c r="AC3727" i="1"/>
  <c r="AC3728" i="1"/>
  <c r="AC3729" i="1"/>
  <c r="AC3730" i="1"/>
  <c r="AC3731" i="1"/>
  <c r="AC3732" i="1"/>
  <c r="AC3733" i="1"/>
  <c r="AC3734" i="1"/>
  <c r="AC3735" i="1"/>
  <c r="AC255" i="1"/>
  <c r="AC256" i="1"/>
  <c r="AC257" i="1"/>
  <c r="AC258" i="1"/>
  <c r="AC3736" i="1"/>
  <c r="AC3737" i="1"/>
  <c r="AC259" i="1"/>
  <c r="AC3738" i="1"/>
  <c r="AC3739" i="1"/>
  <c r="AC92" i="1"/>
  <c r="AC3740" i="1"/>
  <c r="AC93" i="1"/>
  <c r="AC94" i="1"/>
  <c r="AC95" i="1"/>
  <c r="AC3741" i="1"/>
  <c r="AC3742" i="1"/>
  <c r="AC3743" i="1"/>
  <c r="AC3744" i="1"/>
  <c r="AC3745" i="1"/>
  <c r="AC96" i="1"/>
  <c r="AC97" i="1"/>
  <c r="AC74" i="1"/>
  <c r="AC75" i="1"/>
  <c r="AC3746" i="1"/>
  <c r="AC3747" i="1"/>
  <c r="AC76" i="1"/>
  <c r="AC3748" i="1"/>
  <c r="AC3749" i="1"/>
  <c r="AC3750" i="1"/>
  <c r="AC3751" i="1"/>
  <c r="AC122" i="1"/>
  <c r="AC98" i="1"/>
  <c r="AC226" i="1"/>
  <c r="AC227" i="1"/>
  <c r="AC3752" i="1"/>
  <c r="AC3753" i="1"/>
  <c r="AC3754" i="1"/>
  <c r="AC3755" i="1"/>
  <c r="AC3756" i="1"/>
  <c r="AC260" i="1"/>
  <c r="AC261" i="1"/>
  <c r="AC3757" i="1"/>
  <c r="AC3758" i="1"/>
  <c r="AC3759" i="1"/>
  <c r="AC3760" i="1"/>
  <c r="AC3761" i="1"/>
  <c r="AC3762" i="1"/>
  <c r="AC3763" i="1"/>
  <c r="AC3764" i="1"/>
  <c r="AC123" i="1"/>
  <c r="AC486" i="1"/>
  <c r="AC487" i="1"/>
  <c r="AC488" i="1"/>
  <c r="AC489" i="1"/>
  <c r="AC490" i="1"/>
  <c r="AC491" i="1"/>
  <c r="AC492" i="1"/>
  <c r="AC3765" i="1"/>
  <c r="AC3766" i="1"/>
  <c r="AC3767" i="1"/>
  <c r="AC3768" i="1"/>
  <c r="AC3769" i="1"/>
  <c r="AC3770" i="1"/>
  <c r="AC3771" i="1"/>
  <c r="AC3772" i="1"/>
  <c r="AC3773" i="1"/>
  <c r="AC3774" i="1"/>
  <c r="AC3775" i="1"/>
  <c r="AC3776" i="1"/>
  <c r="AC3777" i="1"/>
  <c r="AC3778" i="1"/>
  <c r="AC3779" i="1"/>
  <c r="AC179" i="1"/>
  <c r="AC3780" i="1"/>
  <c r="AC3781" i="1"/>
  <c r="AC3782" i="1"/>
  <c r="AC3783" i="1"/>
  <c r="AC3784" i="1"/>
  <c r="AC3785" i="1"/>
  <c r="AC3786" i="1"/>
  <c r="AC3787" i="1"/>
  <c r="AC3788" i="1"/>
  <c r="AC3789" i="1"/>
  <c r="AC3790" i="1"/>
  <c r="AC3791" i="1"/>
  <c r="AC3792" i="1"/>
  <c r="AC3793" i="1"/>
  <c r="AC3794" i="1"/>
  <c r="AC3795" i="1"/>
  <c r="AC3796" i="1"/>
  <c r="AC3797" i="1"/>
  <c r="AC3798" i="1"/>
  <c r="AC3799" i="1"/>
  <c r="AC3800" i="1"/>
  <c r="AC3801" i="1"/>
  <c r="AC3802" i="1"/>
  <c r="AC3803" i="1"/>
  <c r="AC3804" i="1"/>
  <c r="AC3805" i="1"/>
  <c r="AC82" i="1"/>
  <c r="AC99" i="1"/>
  <c r="AC100" i="1"/>
  <c r="AC101" i="1"/>
  <c r="AC102" i="1"/>
  <c r="AC103" i="1"/>
  <c r="AC104" i="1"/>
  <c r="AC493" i="1"/>
  <c r="AC494" i="1"/>
  <c r="AC495" i="1"/>
  <c r="AC496" i="1"/>
  <c r="AC497" i="1"/>
  <c r="AC498" i="1"/>
  <c r="AC499" i="1"/>
  <c r="AC500" i="1"/>
  <c r="AC501" i="1"/>
  <c r="AC502" i="1"/>
  <c r="AC503" i="1"/>
  <c r="AC504" i="1"/>
  <c r="AC505" i="1"/>
  <c r="AC506" i="1"/>
  <c r="AC507" i="1"/>
  <c r="AC508" i="1"/>
  <c r="AC509" i="1"/>
  <c r="AC510" i="1"/>
  <c r="AC511" i="1"/>
  <c r="AC143" i="1"/>
  <c r="AC144" i="1"/>
  <c r="AC3806" i="1"/>
  <c r="AC105" i="1"/>
  <c r="AC106" i="1"/>
  <c r="AC3807" i="1"/>
  <c r="AC145" i="1"/>
  <c r="AC3808" i="1"/>
  <c r="AC3809" i="1"/>
  <c r="AC3810" i="1"/>
  <c r="AC146" i="1"/>
  <c r="AC147" i="1"/>
  <c r="AC3811" i="1"/>
  <c r="AC148" i="1"/>
  <c r="AC149" i="1"/>
  <c r="AC3812" i="1"/>
  <c r="AC150" i="1"/>
  <c r="AC151" i="1"/>
  <c r="AC3813" i="1"/>
  <c r="AC3814" i="1"/>
  <c r="AC189" i="1"/>
  <c r="AC152" i="1"/>
  <c r="AC3815" i="1"/>
  <c r="AC3816" i="1"/>
  <c r="AC3817" i="1"/>
  <c r="AC3818" i="1"/>
  <c r="AC3819" i="1"/>
  <c r="AC3820" i="1"/>
  <c r="AC3821" i="1"/>
  <c r="AC3822" i="1"/>
  <c r="AC3823" i="1"/>
  <c r="AC3824" i="1"/>
  <c r="AC3825" i="1"/>
  <c r="AC3826" i="1"/>
  <c r="AC3827" i="1"/>
  <c r="AC3828" i="1"/>
  <c r="AC3829" i="1"/>
  <c r="AC3830" i="1"/>
  <c r="AC3831" i="1"/>
  <c r="AC3832" i="1"/>
  <c r="AC153" i="1"/>
  <c r="AC3833" i="1"/>
  <c r="AC3834" i="1"/>
  <c r="AC3835" i="1"/>
  <c r="AC3836" i="1"/>
  <c r="AC3837" i="1"/>
  <c r="AC3838" i="1"/>
  <c r="AC3839" i="1"/>
  <c r="AC3840" i="1"/>
  <c r="AC3841" i="1"/>
  <c r="AC3842" i="1"/>
  <c r="AC3843" i="1"/>
  <c r="AC3844" i="1"/>
  <c r="AC3845" i="1"/>
  <c r="AC3846" i="1"/>
  <c r="AC3847" i="1"/>
  <c r="AC3848" i="1"/>
  <c r="AC3849" i="1"/>
  <c r="AC3850" i="1"/>
  <c r="AC3851" i="1"/>
  <c r="AC3852" i="1"/>
  <c r="AC3853" i="1"/>
  <c r="AC3854" i="1"/>
  <c r="AC3855" i="1"/>
  <c r="AC3856" i="1"/>
  <c r="AC3857" i="1"/>
  <c r="AC3858" i="1"/>
  <c r="AC3859" i="1"/>
  <c r="AC115" i="1"/>
  <c r="AC3860" i="1"/>
  <c r="AC3861" i="1"/>
  <c r="AC3862" i="1"/>
  <c r="AC116" i="1"/>
  <c r="AC3863" i="1"/>
  <c r="AC3864" i="1"/>
  <c r="AC3865" i="1"/>
  <c r="AC3866" i="1"/>
  <c r="AC3867" i="1"/>
  <c r="AC3868" i="1"/>
  <c r="AC3869" i="1"/>
  <c r="AC3870" i="1"/>
  <c r="AC3871" i="1"/>
  <c r="AC3872" i="1"/>
  <c r="AC3873" i="1"/>
  <c r="AC3874" i="1"/>
  <c r="AC3875" i="1"/>
  <c r="AC3876" i="1"/>
  <c r="AC3877" i="1"/>
  <c r="AC3878" i="1"/>
  <c r="AC3879" i="1"/>
  <c r="AC3880" i="1"/>
  <c r="AC3881" i="1"/>
  <c r="AC3882" i="1"/>
  <c r="AC3883" i="1"/>
  <c r="AC3884" i="1"/>
  <c r="AC3885" i="1"/>
  <c r="AC3886" i="1"/>
  <c r="AC3887" i="1"/>
  <c r="AC3888" i="1"/>
  <c r="AC3889" i="1"/>
  <c r="AC3890" i="1"/>
  <c r="AC3891" i="1"/>
  <c r="AC262" i="1"/>
  <c r="AC3892" i="1"/>
  <c r="AC3893" i="1"/>
  <c r="AC3894" i="1"/>
  <c r="AC3895" i="1"/>
  <c r="AC263" i="1"/>
  <c r="AC264" i="1"/>
  <c r="AC3896" i="1"/>
  <c r="AC3897" i="1"/>
  <c r="AC3898" i="1"/>
  <c r="AC265" i="1"/>
  <c r="AC3899" i="1"/>
  <c r="AC3900" i="1"/>
  <c r="AC3901" i="1"/>
  <c r="AC3902" i="1"/>
  <c r="AC3903" i="1"/>
  <c r="AC3904" i="1"/>
  <c r="AC3905" i="1"/>
  <c r="AC3906" i="1"/>
  <c r="AC3907" i="1"/>
  <c r="AC3908" i="1"/>
  <c r="AC3909" i="1"/>
  <c r="AC3910" i="1"/>
  <c r="AC3911" i="1"/>
  <c r="AC3912" i="1"/>
  <c r="AC3913" i="1"/>
  <c r="AC3914" i="1"/>
  <c r="AC3915" i="1"/>
  <c r="AC3916" i="1"/>
  <c r="AC3917" i="1"/>
  <c r="AC3918" i="1"/>
  <c r="AC3919" i="1"/>
  <c r="AC3920" i="1"/>
  <c r="AC3921" i="1"/>
  <c r="AC3922" i="1"/>
  <c r="AC3923" i="1"/>
  <c r="AC3924" i="1"/>
  <c r="AC3925" i="1"/>
  <c r="AC243" i="1"/>
  <c r="AC3926" i="1"/>
  <c r="AC3927" i="1"/>
  <c r="AC3928" i="1"/>
  <c r="AC3929" i="1"/>
  <c r="AC3930" i="1"/>
  <c r="AC3931" i="1"/>
  <c r="AC139" i="1"/>
  <c r="AC140" i="1"/>
  <c r="AC124" i="1"/>
  <c r="AC3932" i="1"/>
  <c r="AC3933" i="1"/>
  <c r="AC3934" i="1"/>
  <c r="AC3935" i="1"/>
  <c r="AC125" i="1"/>
  <c r="AC154" i="1"/>
  <c r="AC77" i="1"/>
  <c r="AC3936" i="1"/>
  <c r="AC3937" i="1"/>
  <c r="AC3938" i="1"/>
  <c r="AC3939" i="1"/>
  <c r="AC3940" i="1"/>
  <c r="AC3941" i="1"/>
  <c r="AC3942" i="1"/>
  <c r="AC3943" i="1"/>
  <c r="AC3944" i="1"/>
  <c r="AC3945" i="1"/>
  <c r="AC238" i="1"/>
  <c r="AC3946" i="1"/>
  <c r="AC3947" i="1"/>
  <c r="AC3948" i="1"/>
  <c r="AC3949" i="1"/>
  <c r="AC3950" i="1"/>
  <c r="AC3951" i="1"/>
  <c r="AC3952" i="1"/>
  <c r="AC3953" i="1"/>
  <c r="AC3954" i="1"/>
  <c r="AC3955" i="1"/>
  <c r="AC239" i="1"/>
  <c r="AC240" i="1"/>
  <c r="AC3956" i="1"/>
  <c r="AC3957" i="1"/>
  <c r="AC3958" i="1"/>
  <c r="AC3959" i="1"/>
  <c r="AC3960" i="1"/>
  <c r="AC3961" i="1"/>
  <c r="AC3962" i="1"/>
  <c r="AC3963" i="1"/>
  <c r="AC3964" i="1"/>
  <c r="AC3965" i="1"/>
  <c r="AC3966" i="1"/>
  <c r="AC3967" i="1"/>
  <c r="AC3968" i="1"/>
  <c r="AC3969" i="1"/>
  <c r="AC3970" i="1"/>
  <c r="AC3971" i="1"/>
  <c r="AC3972" i="1"/>
  <c r="AC3973" i="1"/>
  <c r="AC3974" i="1"/>
  <c r="AC3975" i="1"/>
  <c r="AC3976" i="1"/>
  <c r="AC3977" i="1"/>
  <c r="AC3978" i="1"/>
  <c r="AC3979" i="1"/>
  <c r="AC3980" i="1"/>
  <c r="AC3981" i="1"/>
  <c r="AC3982" i="1"/>
  <c r="AC3983" i="1"/>
  <c r="AC3984" i="1"/>
  <c r="AC3985" i="1"/>
  <c r="AC3986" i="1"/>
  <c r="AC3987" i="1"/>
  <c r="AC3988" i="1"/>
  <c r="AC3989" i="1"/>
  <c r="AC3990" i="1"/>
  <c r="AC3991" i="1"/>
  <c r="AC3992" i="1"/>
  <c r="AC3993" i="1"/>
  <c r="AC3994" i="1"/>
  <c r="AC3995" i="1"/>
  <c r="AC3996" i="1"/>
  <c r="AC3997" i="1"/>
  <c r="AC3998" i="1"/>
  <c r="AC3999" i="1"/>
  <c r="AC4000" i="1"/>
  <c r="AC4001" i="1"/>
  <c r="AC4002" i="1"/>
  <c r="AC4003" i="1"/>
  <c r="AC4004" i="1"/>
  <c r="AC4005" i="1"/>
  <c r="AC4006" i="1"/>
  <c r="AC4007" i="1"/>
  <c r="AC4008" i="1"/>
  <c r="AC4009" i="1"/>
  <c r="AC4010" i="1"/>
  <c r="AC4011" i="1"/>
  <c r="AC4012" i="1"/>
  <c r="AC4013" i="1"/>
  <c r="AC4014" i="1"/>
  <c r="AC4015" i="1"/>
  <c r="AC4016" i="1"/>
  <c r="AC4017" i="1"/>
  <c r="AC4018" i="1"/>
  <c r="AC4019" i="1"/>
  <c r="AC4020" i="1"/>
  <c r="AC4021" i="1"/>
  <c r="AC4022" i="1"/>
  <c r="AC4023" i="1"/>
  <c r="AC4024" i="1"/>
  <c r="AC4025" i="1"/>
  <c r="AC4026" i="1"/>
  <c r="AC4027" i="1"/>
  <c r="AC4028" i="1"/>
  <c r="AC4029" i="1"/>
  <c r="AC4030" i="1"/>
  <c r="AC4031" i="1"/>
  <c r="AC4032" i="1"/>
  <c r="AC4033" i="1"/>
  <c r="AC4034" i="1"/>
  <c r="AC4035" i="1"/>
  <c r="AC4036" i="1"/>
  <c r="AC4037" i="1"/>
  <c r="AC4038" i="1"/>
  <c r="AC4039" i="1"/>
  <c r="AC4040" i="1"/>
  <c r="AC4041" i="1"/>
  <c r="AC4042" i="1"/>
  <c r="AC4043" i="1"/>
  <c r="AC4044" i="1"/>
  <c r="AC4045" i="1"/>
  <c r="AC4046" i="1"/>
  <c r="AC4047" i="1"/>
  <c r="AC4048" i="1"/>
  <c r="AC4049" i="1"/>
  <c r="AC4050" i="1"/>
  <c r="AC4051" i="1"/>
  <c r="AC4052" i="1"/>
  <c r="AC4053" i="1"/>
  <c r="AC4054" i="1"/>
  <c r="AC4055" i="1"/>
  <c r="AC4056" i="1"/>
  <c r="AC4057" i="1"/>
  <c r="AC4058" i="1"/>
  <c r="AC4059" i="1"/>
  <c r="AC4060" i="1"/>
  <c r="AC4061" i="1"/>
  <c r="AC4062" i="1"/>
  <c r="AC4063" i="1"/>
  <c r="AC4064" i="1"/>
  <c r="AC4065" i="1"/>
  <c r="AC4066" i="1"/>
  <c r="AC4067" i="1"/>
  <c r="AC4068" i="1"/>
  <c r="AC4069" i="1"/>
  <c r="AC4070" i="1"/>
  <c r="AC4071" i="1"/>
  <c r="AC4072" i="1"/>
  <c r="AC4073" i="1"/>
  <c r="AC4074" i="1"/>
  <c r="AC4075" i="1"/>
  <c r="AC4076" i="1"/>
  <c r="AC4077" i="1"/>
  <c r="AC4078" i="1"/>
  <c r="AC4079" i="1"/>
  <c r="AC4080"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0"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49"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79"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6" i="1"/>
  <c r="AC727" i="1"/>
  <c r="AC728"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4081" i="1"/>
  <c r="AC4082" i="1"/>
  <c r="AC4083" i="1"/>
  <c r="AC4084" i="1"/>
  <c r="AC4085" i="1"/>
  <c r="AC4086" i="1"/>
  <c r="AC4087" i="1"/>
  <c r="AC4088" i="1"/>
  <c r="AC4089" i="1"/>
  <c r="AC4090" i="1"/>
  <c r="AC4091" i="1"/>
  <c r="AC4092" i="1"/>
  <c r="AC4093" i="1"/>
  <c r="AC4094" i="1"/>
  <c r="AC4095" i="1"/>
  <c r="AC4096" i="1"/>
  <c r="AC4097" i="1"/>
  <c r="AC4098" i="1"/>
  <c r="AC4099" i="1"/>
  <c r="AC4100" i="1"/>
  <c r="AC4101" i="1"/>
  <c r="AC4102" i="1"/>
  <c r="AC4103" i="1"/>
  <c r="AC4104" i="1"/>
  <c r="AC4105" i="1"/>
  <c r="AC4106" i="1"/>
  <c r="AC4107" i="1"/>
  <c r="AC4108" i="1"/>
  <c r="AC4109" i="1"/>
  <c r="AC4110" i="1"/>
  <c r="AC4111" i="1"/>
  <c r="AC4112" i="1"/>
  <c r="AC4113" i="1"/>
  <c r="AC4114" i="1"/>
  <c r="AC4115" i="1"/>
  <c r="AC4116" i="1"/>
  <c r="AC4117" i="1"/>
  <c r="AC4118" i="1"/>
  <c r="AC4119" i="1"/>
  <c r="AC4120" i="1"/>
  <c r="AC4121" i="1"/>
  <c r="AC4122" i="1"/>
  <c r="AC4123" i="1"/>
  <c r="AC4124" i="1"/>
  <c r="AC4125" i="1"/>
  <c r="AC4126" i="1"/>
  <c r="AC4127" i="1"/>
  <c r="AC4128" i="1"/>
  <c r="AC4129" i="1"/>
  <c r="AC4130" i="1"/>
  <c r="AC4131" i="1"/>
  <c r="AC4132" i="1"/>
  <c r="AC4133" i="1"/>
  <c r="AC4134" i="1"/>
  <c r="AC4135" i="1"/>
  <c r="AC4136" i="1"/>
  <c r="AC4137" i="1"/>
  <c r="AC4138" i="1"/>
  <c r="AC4139" i="1"/>
  <c r="AC4140" i="1"/>
  <c r="AC4141" i="1"/>
  <c r="AC4142" i="1"/>
  <c r="AC4143" i="1"/>
  <c r="AC4144" i="1"/>
  <c r="AC4145" i="1"/>
  <c r="AC4146" i="1"/>
  <c r="AC4147" i="1"/>
  <c r="AC4148" i="1"/>
  <c r="AC4149" i="1"/>
  <c r="AC4150" i="1"/>
  <c r="AC4151" i="1"/>
  <c r="AC4152" i="1"/>
  <c r="AC4153" i="1"/>
  <c r="AC4154" i="1"/>
  <c r="AC4155" i="1"/>
  <c r="AC4156" i="1"/>
  <c r="AC4157" i="1"/>
  <c r="AC4158" i="1"/>
  <c r="AC4159" i="1"/>
  <c r="AC4160" i="1"/>
  <c r="AC4161" i="1"/>
  <c r="AC4162" i="1"/>
  <c r="AC4163" i="1"/>
  <c r="AC4164" i="1"/>
  <c r="AC4165" i="1"/>
  <c r="AC4166" i="1"/>
  <c r="AC4167" i="1"/>
  <c r="AC4168" i="1"/>
  <c r="AC4169" i="1"/>
  <c r="AC4170" i="1"/>
  <c r="AC4171" i="1"/>
  <c r="AC4172" i="1"/>
  <c r="AC4173" i="1"/>
  <c r="AC4174" i="1"/>
  <c r="AC4175" i="1"/>
  <c r="AC4176" i="1"/>
  <c r="AC4177" i="1"/>
  <c r="AC4178" i="1"/>
  <c r="AC4179" i="1"/>
  <c r="AC4180" i="1"/>
  <c r="AC4181" i="1"/>
  <c r="AC4182" i="1"/>
  <c r="AC4183" i="1"/>
  <c r="AC4184" i="1"/>
  <c r="AC4185" i="1"/>
  <c r="AC4186" i="1"/>
  <c r="AC4187" i="1"/>
  <c r="AC4188" i="1"/>
  <c r="AC4189" i="1"/>
  <c r="AC4190" i="1"/>
  <c r="AC4191" i="1"/>
  <c r="AC4192" i="1"/>
  <c r="AC4193" i="1"/>
  <c r="AC4194" i="1"/>
  <c r="AC4195" i="1"/>
  <c r="AC4196" i="1"/>
  <c r="AC4197" i="1"/>
  <c r="AC4198" i="1"/>
  <c r="AC4199" i="1"/>
  <c r="AC4200" i="1"/>
  <c r="AC4201" i="1"/>
  <c r="AC4202" i="1"/>
  <c r="AC4203" i="1"/>
  <c r="AC4204" i="1"/>
  <c r="AC4205" i="1"/>
  <c r="AC4206" i="1"/>
  <c r="AC4207" i="1"/>
  <c r="AC4208" i="1"/>
  <c r="AC4209" i="1"/>
  <c r="AC4210" i="1"/>
  <c r="AC4211" i="1"/>
  <c r="AC4212" i="1"/>
  <c r="AC4213" i="1"/>
  <c r="AC4214" i="1"/>
  <c r="AC4215" i="1"/>
  <c r="AC4216" i="1"/>
  <c r="AC4217" i="1"/>
  <c r="AC4218" i="1"/>
  <c r="AC4219" i="1"/>
  <c r="AC4220" i="1"/>
  <c r="AC4221" i="1"/>
  <c r="AC4222" i="1"/>
  <c r="AC4223" i="1"/>
  <c r="AC4224" i="1"/>
  <c r="AC4225" i="1"/>
  <c r="AC4226" i="1"/>
  <c r="AC4227" i="1"/>
  <c r="AC4228" i="1"/>
  <c r="AC4229" i="1"/>
  <c r="AC4230" i="1"/>
  <c r="AC4231" i="1"/>
  <c r="AC4232" i="1"/>
  <c r="AC4233" i="1"/>
  <c r="AC4234" i="1"/>
  <c r="AC4235" i="1"/>
  <c r="AC4236" i="1"/>
  <c r="AC4237" i="1"/>
  <c r="AC4238" i="1"/>
  <c r="AC4239" i="1"/>
  <c r="AC4240" i="1"/>
  <c r="AC4241" i="1"/>
  <c r="AC4242" i="1"/>
  <c r="AC4243" i="1"/>
  <c r="AC4244" i="1"/>
  <c r="AC4245" i="1"/>
  <c r="AC4246" i="1"/>
  <c r="AC4247" i="1"/>
  <c r="AC4248" i="1"/>
  <c r="AC4249" i="1"/>
  <c r="AC4250" i="1"/>
  <c r="AC4251" i="1"/>
  <c r="AC4252" i="1"/>
  <c r="AC4253" i="1"/>
  <c r="AC4254" i="1"/>
  <c r="AC4255" i="1"/>
  <c r="AC4256" i="1"/>
  <c r="AC4257" i="1"/>
  <c r="AC4258" i="1"/>
  <c r="AC4259" i="1"/>
  <c r="AC4260" i="1"/>
  <c r="AC4261" i="1"/>
  <c r="AC4262" i="1"/>
  <c r="AC4263" i="1"/>
  <c r="AC4264" i="1"/>
  <c r="AC4265" i="1"/>
  <c r="AC4266" i="1"/>
  <c r="AC4267" i="1"/>
  <c r="AC4268" i="1"/>
  <c r="AC4269" i="1"/>
  <c r="AC4270" i="1"/>
  <c r="AC4271" i="1"/>
  <c r="AC4272" i="1"/>
  <c r="AC4273" i="1"/>
  <c r="AC4274" i="1"/>
  <c r="AC4275" i="1"/>
  <c r="AC4276" i="1"/>
  <c r="AC4277" i="1"/>
  <c r="AC4278" i="1"/>
  <c r="AC4279" i="1"/>
  <c r="AC4280" i="1"/>
  <c r="AC4281" i="1"/>
  <c r="AC4282" i="1"/>
  <c r="AC4283" i="1"/>
  <c r="AC4284" i="1"/>
  <c r="AC4285" i="1"/>
  <c r="AC4286" i="1"/>
  <c r="AC4287" i="1"/>
  <c r="AC4288" i="1"/>
  <c r="AC4289" i="1"/>
  <c r="AC4290" i="1"/>
  <c r="AC4291" i="1"/>
  <c r="AC4292" i="1"/>
  <c r="AC4293" i="1"/>
  <c r="AC4294" i="1"/>
  <c r="AC4295" i="1"/>
  <c r="AC4296" i="1"/>
  <c r="AC4297" i="1"/>
  <c r="AC4298" i="1"/>
  <c r="AC4299" i="1"/>
  <c r="AC4300" i="1"/>
  <c r="AC4301" i="1"/>
  <c r="AC4302" i="1"/>
  <c r="AC4303" i="1"/>
  <c r="AC4304" i="1"/>
  <c r="AC4305" i="1"/>
  <c r="AC4306" i="1"/>
  <c r="AC4307" i="1"/>
  <c r="AC4308" i="1"/>
  <c r="AC4309" i="1"/>
  <c r="AC4310" i="1"/>
  <c r="AC4311" i="1"/>
  <c r="AC4312" i="1"/>
  <c r="AC4313" i="1"/>
  <c r="AC4314" i="1"/>
  <c r="AC4315" i="1"/>
  <c r="AC4316" i="1"/>
  <c r="AC4317" i="1"/>
  <c r="AC4318" i="1"/>
  <c r="AC4319" i="1"/>
  <c r="AC4320" i="1"/>
  <c r="AC4321" i="1"/>
  <c r="AC4322" i="1"/>
  <c r="AC4323" i="1"/>
  <c r="AC4324" i="1"/>
  <c r="AC4325" i="1"/>
  <c r="AC4326" i="1"/>
  <c r="AC4327" i="1"/>
  <c r="AC4328" i="1"/>
  <c r="AC4329" i="1"/>
  <c r="AC4330" i="1"/>
  <c r="AC4331" i="1"/>
  <c r="AC4332" i="1"/>
  <c r="AC4333" i="1"/>
  <c r="AC4334" i="1"/>
  <c r="AC4335" i="1"/>
  <c r="AC4336" i="1"/>
  <c r="AC4337" i="1"/>
  <c r="AC4338" i="1"/>
  <c r="AC4339" i="1"/>
  <c r="AC4340" i="1"/>
  <c r="AC4341" i="1"/>
  <c r="AC4342" i="1"/>
  <c r="AC4343" i="1"/>
  <c r="AC4344" i="1"/>
  <c r="AC4345" i="1"/>
  <c r="AC4346" i="1"/>
  <c r="AC4347" i="1"/>
  <c r="AC4348" i="1"/>
  <c r="AC4349" i="1"/>
  <c r="AC4350" i="1"/>
  <c r="AC4351" i="1"/>
  <c r="AC4352" i="1"/>
  <c r="AC4353" i="1"/>
  <c r="AC4354" i="1"/>
  <c r="AC4355" i="1"/>
  <c r="AC4356" i="1"/>
  <c r="AC4357" i="1"/>
  <c r="AC4358" i="1"/>
  <c r="AC4359" i="1"/>
  <c r="AC4360" i="1"/>
  <c r="AC4361" i="1"/>
  <c r="AC4362" i="1"/>
  <c r="AC4363" i="1"/>
  <c r="AC4364" i="1"/>
  <c r="AC4365" i="1"/>
  <c r="AC4366" i="1"/>
  <c r="AC4367" i="1"/>
  <c r="AC4368" i="1"/>
  <c r="AC4369" i="1"/>
  <c r="AC4370" i="1"/>
  <c r="AC4371" i="1"/>
  <c r="AC4372" i="1"/>
  <c r="AC4373" i="1"/>
  <c r="AC4374" i="1"/>
  <c r="AC4375" i="1"/>
  <c r="AC4376" i="1"/>
  <c r="AC4377" i="1"/>
  <c r="AC4378" i="1"/>
  <c r="AC4379" i="1"/>
  <c r="AC4380" i="1"/>
  <c r="AC4381" i="1"/>
  <c r="AC4382" i="1"/>
  <c r="AC4383" i="1"/>
  <c r="AC4384" i="1"/>
  <c r="AC4385" i="1"/>
  <c r="AC4386" i="1"/>
  <c r="AC4387" i="1"/>
  <c r="AC4388" i="1"/>
  <c r="AC4389" i="1"/>
  <c r="AC4390" i="1"/>
  <c r="AC4391" i="1"/>
  <c r="AC4392" i="1"/>
  <c r="AC4393" i="1"/>
  <c r="AC4394" i="1"/>
  <c r="AC4395" i="1"/>
  <c r="AC4396" i="1"/>
  <c r="AC4397" i="1"/>
  <c r="AC4398" i="1"/>
  <c r="AC4399" i="1"/>
  <c r="AC4400" i="1"/>
  <c r="AC4401" i="1"/>
  <c r="AC4402" i="1"/>
  <c r="AC4403" i="1"/>
  <c r="AC4404" i="1"/>
  <c r="AC4405" i="1"/>
  <c r="AC4406" i="1"/>
  <c r="AC4407" i="1"/>
  <c r="AC4408" i="1"/>
  <c r="AC4409" i="1"/>
  <c r="AC4410" i="1"/>
  <c r="AC4411" i="1"/>
  <c r="AC4412" i="1"/>
  <c r="AC4413" i="1"/>
  <c r="AC4414" i="1"/>
  <c r="AC4415" i="1"/>
  <c r="AC4416" i="1"/>
  <c r="AC4417" i="1"/>
  <c r="AC4418" i="1"/>
  <c r="AC4419" i="1"/>
  <c r="AC4420" i="1"/>
  <c r="AC4421" i="1"/>
  <c r="AC4422" i="1"/>
  <c r="AC4423" i="1"/>
  <c r="AC4424" i="1"/>
  <c r="AC4425" i="1"/>
  <c r="AC4426" i="1"/>
  <c r="AC4427" i="1"/>
  <c r="AC4428" i="1"/>
  <c r="AC4429" i="1"/>
  <c r="AC4430" i="1"/>
  <c r="AC4431" i="1"/>
  <c r="AC4432" i="1"/>
  <c r="AC4433" i="1"/>
  <c r="AC4434" i="1"/>
  <c r="AC4435" i="1"/>
  <c r="AC4436" i="1"/>
  <c r="AC4437" i="1"/>
  <c r="AC4438" i="1"/>
  <c r="AC4439" i="1"/>
  <c r="AC4440" i="1"/>
  <c r="AC4441" i="1"/>
  <c r="AC4442" i="1"/>
  <c r="AC4443" i="1"/>
  <c r="AC4444" i="1"/>
  <c r="AC4445" i="1"/>
  <c r="AC4446" i="1"/>
  <c r="AC4447" i="1"/>
  <c r="AC4448" i="1"/>
  <c r="AC4449" i="1"/>
  <c r="AC4450" i="1"/>
  <c r="AC4451" i="1"/>
  <c r="AC4452" i="1"/>
  <c r="AC4453" i="1"/>
  <c r="AC4454" i="1"/>
  <c r="AC4455" i="1"/>
  <c r="AC4456" i="1"/>
  <c r="AC4457" i="1"/>
  <c r="AC4458" i="1"/>
  <c r="AC4459" i="1"/>
  <c r="AC4460" i="1"/>
  <c r="AC4461" i="1"/>
  <c r="AC4462" i="1"/>
  <c r="AC4463" i="1"/>
  <c r="AC4464" i="1"/>
  <c r="AC4465" i="1"/>
  <c r="AC4466" i="1"/>
  <c r="AC4467" i="1"/>
  <c r="AC4468" i="1"/>
  <c r="AC4469" i="1"/>
  <c r="AC4470" i="1"/>
  <c r="AC4471" i="1"/>
  <c r="AC4472" i="1"/>
  <c r="AC4473" i="1"/>
  <c r="AC4474" i="1"/>
  <c r="AC4475" i="1"/>
  <c r="AC4476" i="1"/>
  <c r="AC4477" i="1"/>
  <c r="AC4478" i="1"/>
  <c r="AC4479" i="1"/>
  <c r="AC4480" i="1"/>
  <c r="AC4481" i="1"/>
  <c r="AC4482" i="1"/>
  <c r="AC4483" i="1"/>
  <c r="AC4484" i="1"/>
  <c r="AC4485" i="1"/>
  <c r="AC4486" i="1"/>
  <c r="AC4487" i="1"/>
  <c r="AC4488" i="1"/>
  <c r="AC4489" i="1"/>
  <c r="AC4490" i="1"/>
  <c r="AC4491" i="1"/>
  <c r="AC4492" i="1"/>
  <c r="AC4493" i="1"/>
  <c r="AC4494" i="1"/>
  <c r="AC4495" i="1"/>
  <c r="AC4496" i="1"/>
  <c r="AC4497" i="1"/>
  <c r="AC4498" i="1"/>
  <c r="AC4499" i="1"/>
  <c r="AC4500" i="1"/>
  <c r="AC4501" i="1"/>
  <c r="AC4502" i="1"/>
  <c r="AC4503" i="1"/>
  <c r="AC4504" i="1"/>
  <c r="AC4505" i="1"/>
  <c r="AC4506" i="1"/>
  <c r="AC4507" i="1"/>
  <c r="AC4508" i="1"/>
  <c r="AC4509" i="1"/>
  <c r="AC4510" i="1"/>
  <c r="AC4511" i="1"/>
  <c r="AC4512" i="1"/>
  <c r="AC4513" i="1"/>
  <c r="AC4514" i="1"/>
  <c r="AC4515" i="1"/>
  <c r="AC4516" i="1"/>
  <c r="AC4517" i="1"/>
  <c r="AC4518" i="1"/>
  <c r="AC4519" i="1"/>
  <c r="AC4520" i="1"/>
  <c r="AC4521" i="1"/>
  <c r="AC4522" i="1"/>
  <c r="AC4523" i="1"/>
  <c r="AC4524" i="1"/>
  <c r="AC4525" i="1"/>
  <c r="AC4526" i="1"/>
  <c r="AC4527" i="1"/>
  <c r="AC4528" i="1"/>
  <c r="AC4529" i="1"/>
  <c r="AC4530" i="1"/>
  <c r="AC4531" i="1"/>
  <c r="AC4532" i="1"/>
  <c r="AC4533" i="1"/>
  <c r="AC4534" i="1"/>
  <c r="AC4535" i="1"/>
  <c r="AC4536" i="1"/>
  <c r="AC4537" i="1"/>
  <c r="AC4538" i="1"/>
  <c r="AC4539" i="1"/>
  <c r="AC4540" i="1"/>
  <c r="AC4541" i="1"/>
  <c r="AC4542" i="1"/>
  <c r="AC4543" i="1"/>
  <c r="AC4544" i="1"/>
  <c r="AC4545" i="1"/>
  <c r="AC4546" i="1"/>
  <c r="AC4547" i="1"/>
  <c r="AC4548" i="1"/>
  <c r="AC4549" i="1"/>
  <c r="AC4550" i="1"/>
  <c r="AC4551" i="1"/>
  <c r="AC4552" i="1"/>
  <c r="AC4553" i="1"/>
  <c r="AC4554" i="1"/>
  <c r="AC4555" i="1"/>
  <c r="AC4556" i="1"/>
  <c r="AC4557" i="1"/>
  <c r="AC4558" i="1"/>
  <c r="AC4559" i="1"/>
  <c r="AC4560" i="1"/>
  <c r="AC4561" i="1"/>
  <c r="AC4562" i="1"/>
  <c r="AC4563" i="1"/>
  <c r="AC4564" i="1"/>
  <c r="AC4565" i="1"/>
  <c r="AC4566" i="1"/>
  <c r="AC4567" i="1"/>
  <c r="AC4568" i="1"/>
  <c r="AC4569" i="1"/>
  <c r="AC4570" i="1"/>
  <c r="AC4571" i="1"/>
  <c r="AC4572" i="1"/>
  <c r="AC4573" i="1"/>
  <c r="AC4574" i="1"/>
  <c r="AC4575" i="1"/>
  <c r="AC4576" i="1"/>
  <c r="AC4577" i="1"/>
  <c r="AC4578" i="1"/>
  <c r="AC4579" i="1"/>
  <c r="AC4580" i="1"/>
  <c r="AC4581" i="1"/>
  <c r="AC4582" i="1"/>
  <c r="AC4583" i="1"/>
  <c r="AC4584" i="1"/>
  <c r="AC4585" i="1"/>
  <c r="AC4586" i="1"/>
  <c r="AC4587" i="1"/>
  <c r="AC4588" i="1"/>
  <c r="AC4589" i="1"/>
  <c r="AC4590" i="1"/>
  <c r="AC4591" i="1"/>
  <c r="AC4592" i="1"/>
  <c r="AC4593" i="1"/>
  <c r="AC4594" i="1"/>
  <c r="AC4595" i="1"/>
  <c r="AC4596" i="1"/>
  <c r="AC4597" i="1"/>
  <c r="AC4598" i="1"/>
  <c r="AC4599" i="1"/>
  <c r="AC4600" i="1"/>
  <c r="AC4601" i="1"/>
  <c r="AC4602" i="1"/>
  <c r="AC4603" i="1"/>
  <c r="AC4604" i="1"/>
  <c r="AC4605" i="1"/>
  <c r="AC4606" i="1"/>
  <c r="AC4607" i="1"/>
  <c r="AC4608" i="1"/>
  <c r="AC4609" i="1"/>
  <c r="AC4610" i="1"/>
  <c r="AC4611" i="1"/>
  <c r="AC4612" i="1"/>
  <c r="AC4613" i="1"/>
  <c r="AC4614" i="1"/>
  <c r="AC4615" i="1"/>
  <c r="AC4616" i="1"/>
  <c r="AC4617" i="1"/>
  <c r="AC4618" i="1"/>
  <c r="AC4619" i="1"/>
  <c r="AC4620" i="1"/>
  <c r="AC4621" i="1"/>
  <c r="AC4622" i="1"/>
  <c r="AC4623" i="1"/>
  <c r="AC4624" i="1"/>
  <c r="AC4625" i="1"/>
  <c r="AC4626" i="1"/>
  <c r="AC4627" i="1"/>
  <c r="AC4628" i="1"/>
  <c r="AC4629" i="1"/>
  <c r="AC4630" i="1"/>
  <c r="AC4631" i="1"/>
  <c r="AC4632" i="1"/>
  <c r="AC4633" i="1"/>
  <c r="AC4634" i="1"/>
  <c r="AC4635" i="1"/>
  <c r="AC4636" i="1"/>
  <c r="AC4637" i="1"/>
  <c r="AC4638" i="1"/>
  <c r="AC4639" i="1"/>
  <c r="AC4640" i="1"/>
  <c r="AC4641" i="1"/>
  <c r="AC4642" i="1"/>
  <c r="AC4643" i="1"/>
  <c r="AC4644" i="1"/>
  <c r="AC4645" i="1"/>
  <c r="AC4646" i="1"/>
  <c r="AC4647" i="1"/>
  <c r="AC4648" i="1"/>
  <c r="AC4649" i="1"/>
  <c r="AC4650" i="1"/>
  <c r="AC4651" i="1"/>
  <c r="AC4652" i="1"/>
  <c r="AC4653" i="1"/>
  <c r="AC4654" i="1"/>
  <c r="AC4655" i="1"/>
  <c r="AC4656" i="1"/>
  <c r="AC4657" i="1"/>
  <c r="AC4658" i="1"/>
  <c r="AC4659" i="1"/>
  <c r="AC4660" i="1"/>
  <c r="AC4661" i="1"/>
  <c r="AC4662" i="1"/>
  <c r="AC4663" i="1"/>
  <c r="AC4664" i="1"/>
  <c r="AC4665" i="1"/>
  <c r="AC4666" i="1"/>
  <c r="AC4667" i="1"/>
  <c r="AC4668" i="1"/>
  <c r="AC4669" i="1"/>
  <c r="AC4670" i="1"/>
  <c r="AC4671" i="1"/>
  <c r="AC4672" i="1"/>
  <c r="AC4673" i="1"/>
  <c r="AC4674" i="1"/>
  <c r="AC4675" i="1"/>
  <c r="AC4676" i="1"/>
  <c r="AC4677" i="1"/>
  <c r="AC4678" i="1"/>
  <c r="AC4679" i="1"/>
  <c r="AC4680" i="1"/>
  <c r="AC4681" i="1"/>
  <c r="AC4682" i="1"/>
  <c r="AC4683" i="1"/>
  <c r="AC4684" i="1"/>
  <c r="AC4685" i="1"/>
  <c r="AC4686" i="1"/>
  <c r="AC4687" i="1"/>
  <c r="AC4688" i="1"/>
  <c r="AC4689" i="1"/>
  <c r="AC4690" i="1"/>
  <c r="AC4691" i="1"/>
  <c r="AC4692" i="1"/>
  <c r="AC4693" i="1"/>
  <c r="AC4694" i="1"/>
  <c r="AC4695" i="1"/>
  <c r="AC4696" i="1"/>
  <c r="AC4697" i="1"/>
  <c r="AC4698" i="1"/>
  <c r="AC4699" i="1"/>
  <c r="AC4700" i="1"/>
  <c r="AC4701" i="1"/>
  <c r="AC4702" i="1"/>
  <c r="AC4703" i="1"/>
  <c r="AC4704" i="1"/>
  <c r="AC4705" i="1"/>
  <c r="AC4706" i="1"/>
  <c r="AC4707" i="1"/>
  <c r="AC4708" i="1"/>
  <c r="AC4709" i="1"/>
  <c r="AC4710" i="1"/>
  <c r="AC4711" i="1"/>
  <c r="AC4712" i="1"/>
  <c r="AC4713" i="1"/>
  <c r="AC4714" i="1"/>
  <c r="AC4715" i="1"/>
  <c r="AC4716" i="1"/>
  <c r="AC4717" i="1"/>
  <c r="AC4718" i="1"/>
  <c r="AC4719" i="1"/>
  <c r="AC4720" i="1"/>
  <c r="AC4721" i="1"/>
  <c r="AC4722" i="1"/>
  <c r="AC4723" i="1"/>
  <c r="AC4724" i="1"/>
  <c r="AC4725" i="1"/>
  <c r="AC4726" i="1"/>
  <c r="AC4727" i="1"/>
  <c r="AC4728" i="1"/>
  <c r="AC4729" i="1"/>
  <c r="AC4730" i="1"/>
  <c r="AC4731" i="1"/>
  <c r="AC4732" i="1"/>
  <c r="AC4733" i="1"/>
  <c r="AC4734" i="1"/>
  <c r="AC4735" i="1"/>
  <c r="AC4736" i="1"/>
  <c r="AC4737" i="1"/>
  <c r="AC4738" i="1"/>
  <c r="AC4739" i="1"/>
  <c r="AC4740" i="1"/>
  <c r="AC4741" i="1"/>
  <c r="AC4742" i="1"/>
  <c r="AC4743" i="1"/>
  <c r="AC4744" i="1"/>
  <c r="AC4745" i="1"/>
  <c r="AC4746" i="1"/>
  <c r="AC4747" i="1"/>
  <c r="AC4748" i="1"/>
  <c r="AC4749" i="1"/>
  <c r="AC4750" i="1"/>
  <c r="AC4751" i="1"/>
  <c r="AC4752" i="1"/>
  <c r="AC4753" i="1"/>
  <c r="AC4754" i="1"/>
  <c r="AC4755" i="1"/>
  <c r="AC4756" i="1"/>
  <c r="AC4757" i="1"/>
  <c r="AC4758" i="1"/>
  <c r="AC4759" i="1"/>
  <c r="AC4760" i="1"/>
  <c r="AC4761" i="1"/>
  <c r="AC4762" i="1"/>
  <c r="AC4763" i="1"/>
  <c r="AC4764" i="1"/>
  <c r="AC4765" i="1"/>
  <c r="AC4766" i="1"/>
  <c r="AC4767" i="1"/>
  <c r="AC4768" i="1"/>
  <c r="AC4769" i="1"/>
  <c r="AC4770" i="1"/>
  <c r="AC4771" i="1"/>
  <c r="AC4772" i="1"/>
  <c r="AC4773" i="1"/>
  <c r="AC4774" i="1"/>
  <c r="AC4775" i="1"/>
  <c r="AC4776" i="1"/>
  <c r="AC4777" i="1"/>
  <c r="AC4778" i="1"/>
  <c r="AC4779" i="1"/>
  <c r="AC4780" i="1"/>
  <c r="AC4781" i="1"/>
  <c r="AC4782" i="1"/>
  <c r="AC4783" i="1"/>
  <c r="AC4784" i="1"/>
  <c r="AC4785" i="1"/>
  <c r="AC4786" i="1"/>
  <c r="AC4787" i="1"/>
  <c r="AC4788" i="1"/>
  <c r="AC4789" i="1"/>
  <c r="AC4790" i="1"/>
  <c r="AC4791" i="1"/>
  <c r="AC4792" i="1"/>
  <c r="AC4793" i="1"/>
  <c r="AC4794" i="1"/>
  <c r="AC4795" i="1"/>
  <c r="AC4796" i="1"/>
  <c r="AC4797" i="1"/>
  <c r="AC4798" i="1"/>
  <c r="AC4799" i="1"/>
  <c r="AC4800" i="1"/>
  <c r="AC4801" i="1"/>
  <c r="AC4802" i="1"/>
  <c r="AC4803" i="1"/>
  <c r="AC4804" i="1"/>
  <c r="AC4805" i="1"/>
  <c r="AC4806" i="1"/>
  <c r="AC4807" i="1"/>
  <c r="AC4808" i="1"/>
  <c r="AC4809" i="1"/>
  <c r="AA4809" i="1" l="1"/>
  <c r="Z4809" i="1"/>
  <c r="Y4809" i="1"/>
  <c r="X4809" i="1"/>
  <c r="V4809" i="1"/>
  <c r="U4809" i="1"/>
  <c r="W4809" i="1" s="1"/>
  <c r="T4809" i="1"/>
  <c r="S4809" i="1"/>
  <c r="R4809" i="1"/>
  <c r="AA4808" i="1"/>
  <c r="Z4808" i="1"/>
  <c r="Y4808" i="1"/>
  <c r="X4808" i="1"/>
  <c r="V4808" i="1"/>
  <c r="U4808" i="1"/>
  <c r="W4808" i="1" s="1"/>
  <c r="T4808" i="1"/>
  <c r="S4808" i="1"/>
  <c r="R4808" i="1"/>
  <c r="AA4807" i="1"/>
  <c r="Z4807" i="1"/>
  <c r="Y4807" i="1"/>
  <c r="X4807" i="1"/>
  <c r="V4807" i="1"/>
  <c r="U4807" i="1"/>
  <c r="W4807" i="1" s="1"/>
  <c r="T4807" i="1"/>
  <c r="S4807" i="1"/>
  <c r="R4807" i="1"/>
  <c r="AA4806" i="1"/>
  <c r="Z4806" i="1"/>
  <c r="Y4806" i="1"/>
  <c r="X4806" i="1"/>
  <c r="V4806" i="1"/>
  <c r="U4806" i="1"/>
  <c r="W4806" i="1" s="1"/>
  <c r="T4806" i="1"/>
  <c r="S4806" i="1"/>
  <c r="R4806" i="1"/>
  <c r="AA4805" i="1"/>
  <c r="Z4805" i="1"/>
  <c r="Y4805" i="1"/>
  <c r="X4805" i="1"/>
  <c r="V4805" i="1"/>
  <c r="U4805" i="1"/>
  <c r="W4805" i="1" s="1"/>
  <c r="T4805" i="1"/>
  <c r="S4805" i="1"/>
  <c r="R4805" i="1"/>
  <c r="AA4804" i="1"/>
  <c r="Z4804" i="1"/>
  <c r="Y4804" i="1"/>
  <c r="X4804" i="1"/>
  <c r="V4804" i="1"/>
  <c r="U4804" i="1"/>
  <c r="W4804" i="1" s="1"/>
  <c r="T4804" i="1"/>
  <c r="S4804" i="1"/>
  <c r="R4804" i="1"/>
  <c r="AA4803" i="1"/>
  <c r="Z4803" i="1"/>
  <c r="Y4803" i="1"/>
  <c r="X4803" i="1"/>
  <c r="V4803" i="1"/>
  <c r="U4803" i="1"/>
  <c r="W4803" i="1" s="1"/>
  <c r="T4803" i="1"/>
  <c r="S4803" i="1"/>
  <c r="R4803" i="1"/>
  <c r="AA4802" i="1"/>
  <c r="Z4802" i="1"/>
  <c r="Y4802" i="1"/>
  <c r="X4802" i="1"/>
  <c r="V4802" i="1"/>
  <c r="U4802" i="1"/>
  <c r="W4802" i="1" s="1"/>
  <c r="T4802" i="1"/>
  <c r="S4802" i="1"/>
  <c r="R4802" i="1"/>
  <c r="AA4801" i="1"/>
  <c r="Z4801" i="1"/>
  <c r="Y4801" i="1"/>
  <c r="X4801" i="1"/>
  <c r="V4801" i="1"/>
  <c r="U4801" i="1"/>
  <c r="W4801" i="1" s="1"/>
  <c r="T4801" i="1"/>
  <c r="S4801" i="1"/>
  <c r="R4801" i="1"/>
  <c r="AA4800" i="1"/>
  <c r="Z4800" i="1"/>
  <c r="Y4800" i="1"/>
  <c r="X4800" i="1"/>
  <c r="V4800" i="1"/>
  <c r="U4800" i="1"/>
  <c r="W4800" i="1" s="1"/>
  <c r="T4800" i="1"/>
  <c r="S4800" i="1"/>
  <c r="R4800" i="1"/>
  <c r="AA4799" i="1"/>
  <c r="Z4799" i="1"/>
  <c r="Y4799" i="1"/>
  <c r="X4799" i="1"/>
  <c r="V4799" i="1"/>
  <c r="U4799" i="1"/>
  <c r="W4799" i="1" s="1"/>
  <c r="T4799" i="1"/>
  <c r="S4799" i="1"/>
  <c r="R4799" i="1"/>
  <c r="AA4798" i="1"/>
  <c r="Z4798" i="1"/>
  <c r="Y4798" i="1"/>
  <c r="X4798" i="1"/>
  <c r="V4798" i="1"/>
  <c r="U4798" i="1"/>
  <c r="W4798" i="1" s="1"/>
  <c r="T4798" i="1"/>
  <c r="S4798" i="1"/>
  <c r="R4798" i="1"/>
  <c r="AA4797" i="1"/>
  <c r="Z4797" i="1"/>
  <c r="Y4797" i="1"/>
  <c r="X4797" i="1"/>
  <c r="V4797" i="1"/>
  <c r="U4797" i="1"/>
  <c r="W4797" i="1" s="1"/>
  <c r="T4797" i="1"/>
  <c r="S4797" i="1"/>
  <c r="R4797" i="1"/>
  <c r="AA4796" i="1"/>
  <c r="Z4796" i="1"/>
  <c r="Y4796" i="1"/>
  <c r="X4796" i="1"/>
  <c r="V4796" i="1"/>
  <c r="U4796" i="1"/>
  <c r="W4796" i="1" s="1"/>
  <c r="T4796" i="1"/>
  <c r="S4796" i="1"/>
  <c r="R4796" i="1"/>
  <c r="AA4795" i="1"/>
  <c r="Z4795" i="1"/>
  <c r="Y4795" i="1"/>
  <c r="X4795" i="1"/>
  <c r="V4795" i="1"/>
  <c r="U4795" i="1"/>
  <c r="W4795" i="1" s="1"/>
  <c r="T4795" i="1"/>
  <c r="S4795" i="1"/>
  <c r="R4795" i="1"/>
  <c r="AA4794" i="1"/>
  <c r="Z4794" i="1"/>
  <c r="Y4794" i="1"/>
  <c r="X4794" i="1"/>
  <c r="V4794" i="1"/>
  <c r="U4794" i="1"/>
  <c r="W4794" i="1" s="1"/>
  <c r="T4794" i="1"/>
  <c r="S4794" i="1"/>
  <c r="R4794" i="1"/>
  <c r="AA4793" i="1"/>
  <c r="Z4793" i="1"/>
  <c r="Y4793" i="1"/>
  <c r="X4793" i="1"/>
  <c r="V4793" i="1"/>
  <c r="U4793" i="1"/>
  <c r="W4793" i="1" s="1"/>
  <c r="T4793" i="1"/>
  <c r="S4793" i="1"/>
  <c r="R4793" i="1"/>
  <c r="AA4792" i="1"/>
  <c r="Z4792" i="1"/>
  <c r="Y4792" i="1"/>
  <c r="X4792" i="1"/>
  <c r="V4792" i="1"/>
  <c r="U4792" i="1"/>
  <c r="W4792" i="1" s="1"/>
  <c r="T4792" i="1"/>
  <c r="S4792" i="1"/>
  <c r="R4792" i="1"/>
  <c r="AA4791" i="1"/>
  <c r="Z4791" i="1"/>
  <c r="Y4791" i="1"/>
  <c r="X4791" i="1"/>
  <c r="V4791" i="1"/>
  <c r="U4791" i="1"/>
  <c r="W4791" i="1" s="1"/>
  <c r="T4791" i="1"/>
  <c r="S4791" i="1"/>
  <c r="R4791" i="1"/>
  <c r="AA4790" i="1"/>
  <c r="Z4790" i="1"/>
  <c r="Y4790" i="1"/>
  <c r="X4790" i="1"/>
  <c r="V4790" i="1"/>
  <c r="U4790" i="1"/>
  <c r="W4790" i="1" s="1"/>
  <c r="T4790" i="1"/>
  <c r="S4790" i="1"/>
  <c r="R4790" i="1"/>
  <c r="AA4789" i="1"/>
  <c r="Z4789" i="1"/>
  <c r="Y4789" i="1"/>
  <c r="X4789" i="1"/>
  <c r="V4789" i="1"/>
  <c r="U4789" i="1"/>
  <c r="W4789" i="1" s="1"/>
  <c r="T4789" i="1"/>
  <c r="S4789" i="1"/>
  <c r="R4789" i="1"/>
  <c r="AA4788" i="1"/>
  <c r="Z4788" i="1"/>
  <c r="Y4788" i="1"/>
  <c r="X4788" i="1"/>
  <c r="V4788" i="1"/>
  <c r="U4788" i="1"/>
  <c r="W4788" i="1" s="1"/>
  <c r="T4788" i="1"/>
  <c r="S4788" i="1"/>
  <c r="R4788" i="1"/>
  <c r="AA4787" i="1"/>
  <c r="Z4787" i="1"/>
  <c r="Y4787" i="1"/>
  <c r="X4787" i="1"/>
  <c r="V4787" i="1"/>
  <c r="U4787" i="1"/>
  <c r="W4787" i="1" s="1"/>
  <c r="T4787" i="1"/>
  <c r="S4787" i="1"/>
  <c r="R4787" i="1"/>
  <c r="AA4786" i="1"/>
  <c r="Z4786" i="1"/>
  <c r="Y4786" i="1"/>
  <c r="X4786" i="1"/>
  <c r="V4786" i="1"/>
  <c r="U4786" i="1"/>
  <c r="W4786" i="1" s="1"/>
  <c r="T4786" i="1"/>
  <c r="S4786" i="1"/>
  <c r="R4786" i="1"/>
  <c r="AA4785" i="1"/>
  <c r="Z4785" i="1"/>
  <c r="Y4785" i="1"/>
  <c r="X4785" i="1"/>
  <c r="V4785" i="1"/>
  <c r="U4785" i="1"/>
  <c r="W4785" i="1" s="1"/>
  <c r="T4785" i="1"/>
  <c r="S4785" i="1"/>
  <c r="R4785" i="1"/>
  <c r="AA4784" i="1"/>
  <c r="Z4784" i="1"/>
  <c r="Y4784" i="1"/>
  <c r="X4784" i="1"/>
  <c r="V4784" i="1"/>
  <c r="U4784" i="1"/>
  <c r="W4784" i="1" s="1"/>
  <c r="T4784" i="1"/>
  <c r="S4784" i="1"/>
  <c r="R4784" i="1"/>
  <c r="AA4783" i="1"/>
  <c r="Z4783" i="1"/>
  <c r="Y4783" i="1"/>
  <c r="X4783" i="1"/>
  <c r="V4783" i="1"/>
  <c r="U4783" i="1"/>
  <c r="W4783" i="1" s="1"/>
  <c r="T4783" i="1"/>
  <c r="S4783" i="1"/>
  <c r="R4783" i="1"/>
  <c r="AA4782" i="1"/>
  <c r="Z4782" i="1"/>
  <c r="Y4782" i="1"/>
  <c r="X4782" i="1"/>
  <c r="V4782" i="1"/>
  <c r="U4782" i="1"/>
  <c r="W4782" i="1" s="1"/>
  <c r="T4782" i="1"/>
  <c r="S4782" i="1"/>
  <c r="R4782" i="1"/>
  <c r="AA4781" i="1"/>
  <c r="Z4781" i="1"/>
  <c r="Y4781" i="1"/>
  <c r="X4781" i="1"/>
  <c r="V4781" i="1"/>
  <c r="U4781" i="1"/>
  <c r="W4781" i="1" s="1"/>
  <c r="T4781" i="1"/>
  <c r="S4781" i="1"/>
  <c r="R4781" i="1"/>
  <c r="AA4780" i="1"/>
  <c r="Z4780" i="1"/>
  <c r="Y4780" i="1"/>
  <c r="X4780" i="1"/>
  <c r="V4780" i="1"/>
  <c r="U4780" i="1"/>
  <c r="W4780" i="1" s="1"/>
  <c r="T4780" i="1"/>
  <c r="S4780" i="1"/>
  <c r="R4780" i="1"/>
  <c r="AA4779" i="1"/>
  <c r="Z4779" i="1"/>
  <c r="Y4779" i="1"/>
  <c r="X4779" i="1"/>
  <c r="V4779" i="1"/>
  <c r="U4779" i="1"/>
  <c r="W4779" i="1" s="1"/>
  <c r="T4779" i="1"/>
  <c r="S4779" i="1"/>
  <c r="R4779" i="1"/>
  <c r="AA4778" i="1"/>
  <c r="Z4778" i="1"/>
  <c r="Y4778" i="1"/>
  <c r="X4778" i="1"/>
  <c r="V4778" i="1"/>
  <c r="U4778" i="1"/>
  <c r="W4778" i="1" s="1"/>
  <c r="T4778" i="1"/>
  <c r="S4778" i="1"/>
  <c r="R4778" i="1"/>
  <c r="AA4777" i="1"/>
  <c r="Z4777" i="1"/>
  <c r="Y4777" i="1"/>
  <c r="X4777" i="1"/>
  <c r="V4777" i="1"/>
  <c r="U4777" i="1"/>
  <c r="W4777" i="1" s="1"/>
  <c r="T4777" i="1"/>
  <c r="S4777" i="1"/>
  <c r="R4777" i="1"/>
  <c r="AA4776" i="1"/>
  <c r="Z4776" i="1"/>
  <c r="Y4776" i="1"/>
  <c r="X4776" i="1"/>
  <c r="V4776" i="1"/>
  <c r="U4776" i="1"/>
  <c r="W4776" i="1" s="1"/>
  <c r="T4776" i="1"/>
  <c r="S4776" i="1"/>
  <c r="R4776" i="1"/>
  <c r="AA4775" i="1"/>
  <c r="Z4775" i="1"/>
  <c r="Y4775" i="1"/>
  <c r="X4775" i="1"/>
  <c r="V4775" i="1"/>
  <c r="U4775" i="1"/>
  <c r="W4775" i="1" s="1"/>
  <c r="T4775" i="1"/>
  <c r="S4775" i="1"/>
  <c r="R4775" i="1"/>
  <c r="AA4774" i="1"/>
  <c r="Z4774" i="1"/>
  <c r="Y4774" i="1"/>
  <c r="X4774" i="1"/>
  <c r="V4774" i="1"/>
  <c r="U4774" i="1"/>
  <c r="W4774" i="1" s="1"/>
  <c r="T4774" i="1"/>
  <c r="S4774" i="1"/>
  <c r="R4774" i="1"/>
  <c r="AA4773" i="1"/>
  <c r="Z4773" i="1"/>
  <c r="Y4773" i="1"/>
  <c r="X4773" i="1"/>
  <c r="V4773" i="1"/>
  <c r="U4773" i="1"/>
  <c r="W4773" i="1" s="1"/>
  <c r="T4773" i="1"/>
  <c r="S4773" i="1"/>
  <c r="R4773" i="1"/>
  <c r="AA4772" i="1"/>
  <c r="Z4772" i="1"/>
  <c r="Y4772" i="1"/>
  <c r="X4772" i="1"/>
  <c r="V4772" i="1"/>
  <c r="U4772" i="1"/>
  <c r="W4772" i="1" s="1"/>
  <c r="T4772" i="1"/>
  <c r="S4772" i="1"/>
  <c r="R4772" i="1"/>
  <c r="AA4771" i="1"/>
  <c r="Z4771" i="1"/>
  <c r="Y4771" i="1"/>
  <c r="X4771" i="1"/>
  <c r="V4771" i="1"/>
  <c r="U4771" i="1"/>
  <c r="W4771" i="1" s="1"/>
  <c r="T4771" i="1"/>
  <c r="S4771" i="1"/>
  <c r="R4771" i="1"/>
  <c r="AA4770" i="1"/>
  <c r="Z4770" i="1"/>
  <c r="Y4770" i="1"/>
  <c r="X4770" i="1"/>
  <c r="V4770" i="1"/>
  <c r="U4770" i="1"/>
  <c r="W4770" i="1" s="1"/>
  <c r="T4770" i="1"/>
  <c r="S4770" i="1"/>
  <c r="R4770" i="1"/>
  <c r="AA4769" i="1"/>
  <c r="Z4769" i="1"/>
  <c r="Y4769" i="1"/>
  <c r="X4769" i="1"/>
  <c r="V4769" i="1"/>
  <c r="U4769" i="1"/>
  <c r="W4769" i="1" s="1"/>
  <c r="T4769" i="1"/>
  <c r="S4769" i="1"/>
  <c r="R4769" i="1"/>
  <c r="AA4768" i="1"/>
  <c r="Z4768" i="1"/>
  <c r="Y4768" i="1"/>
  <c r="X4768" i="1"/>
  <c r="V4768" i="1"/>
  <c r="U4768" i="1"/>
  <c r="W4768" i="1" s="1"/>
  <c r="T4768" i="1"/>
  <c r="S4768" i="1"/>
  <c r="R4768" i="1"/>
  <c r="AA4767" i="1"/>
  <c r="Z4767" i="1"/>
  <c r="Y4767" i="1"/>
  <c r="X4767" i="1"/>
  <c r="V4767" i="1"/>
  <c r="U4767" i="1"/>
  <c r="W4767" i="1" s="1"/>
  <c r="T4767" i="1"/>
  <c r="S4767" i="1"/>
  <c r="R4767" i="1"/>
  <c r="AA4766" i="1"/>
  <c r="Z4766" i="1"/>
  <c r="Y4766" i="1"/>
  <c r="X4766" i="1"/>
  <c r="V4766" i="1"/>
  <c r="U4766" i="1"/>
  <c r="W4766" i="1" s="1"/>
  <c r="T4766" i="1"/>
  <c r="S4766" i="1"/>
  <c r="R4766" i="1"/>
  <c r="AA4765" i="1"/>
  <c r="Z4765" i="1"/>
  <c r="Y4765" i="1"/>
  <c r="X4765" i="1"/>
  <c r="V4765" i="1"/>
  <c r="U4765" i="1"/>
  <c r="W4765" i="1" s="1"/>
  <c r="T4765" i="1"/>
  <c r="S4765" i="1"/>
  <c r="R4765" i="1"/>
  <c r="AA4764" i="1"/>
  <c r="Z4764" i="1"/>
  <c r="Y4764" i="1"/>
  <c r="X4764" i="1"/>
  <c r="V4764" i="1"/>
  <c r="U4764" i="1"/>
  <c r="W4764" i="1" s="1"/>
  <c r="T4764" i="1"/>
  <c r="S4764" i="1"/>
  <c r="R4764" i="1"/>
  <c r="AA4763" i="1"/>
  <c r="Z4763" i="1"/>
  <c r="Y4763" i="1"/>
  <c r="X4763" i="1"/>
  <c r="V4763" i="1"/>
  <c r="U4763" i="1"/>
  <c r="W4763" i="1" s="1"/>
  <c r="T4763" i="1"/>
  <c r="S4763" i="1"/>
  <c r="R4763" i="1"/>
  <c r="AA4762" i="1"/>
  <c r="Z4762" i="1"/>
  <c r="Y4762" i="1"/>
  <c r="X4762" i="1"/>
  <c r="V4762" i="1"/>
  <c r="U4762" i="1"/>
  <c r="W4762" i="1" s="1"/>
  <c r="T4762" i="1"/>
  <c r="S4762" i="1"/>
  <c r="R4762" i="1"/>
  <c r="AA4761" i="1"/>
  <c r="Z4761" i="1"/>
  <c r="Y4761" i="1"/>
  <c r="X4761" i="1"/>
  <c r="V4761" i="1"/>
  <c r="U4761" i="1"/>
  <c r="W4761" i="1" s="1"/>
  <c r="T4761" i="1"/>
  <c r="S4761" i="1"/>
  <c r="R4761" i="1"/>
  <c r="AA4760" i="1"/>
  <c r="Z4760" i="1"/>
  <c r="Y4760" i="1"/>
  <c r="X4760" i="1"/>
  <c r="V4760" i="1"/>
  <c r="U4760" i="1"/>
  <c r="W4760" i="1" s="1"/>
  <c r="T4760" i="1"/>
  <c r="S4760" i="1"/>
  <c r="R4760" i="1"/>
  <c r="AA4759" i="1"/>
  <c r="Z4759" i="1"/>
  <c r="Y4759" i="1"/>
  <c r="X4759" i="1"/>
  <c r="V4759" i="1"/>
  <c r="U4759" i="1"/>
  <c r="W4759" i="1" s="1"/>
  <c r="T4759" i="1"/>
  <c r="S4759" i="1"/>
  <c r="R4759" i="1"/>
  <c r="AA4758" i="1"/>
  <c r="Z4758" i="1"/>
  <c r="Y4758" i="1"/>
  <c r="X4758" i="1"/>
  <c r="V4758" i="1"/>
  <c r="U4758" i="1"/>
  <c r="W4758" i="1" s="1"/>
  <c r="T4758" i="1"/>
  <c r="S4758" i="1"/>
  <c r="R4758" i="1"/>
  <c r="AA4757" i="1"/>
  <c r="Z4757" i="1"/>
  <c r="Y4757" i="1"/>
  <c r="X4757" i="1"/>
  <c r="V4757" i="1"/>
  <c r="U4757" i="1"/>
  <c r="W4757" i="1" s="1"/>
  <c r="T4757" i="1"/>
  <c r="S4757" i="1"/>
  <c r="R4757" i="1"/>
  <c r="AA4756" i="1"/>
  <c r="Z4756" i="1"/>
  <c r="Y4756" i="1"/>
  <c r="X4756" i="1"/>
  <c r="V4756" i="1"/>
  <c r="U4756" i="1"/>
  <c r="W4756" i="1" s="1"/>
  <c r="T4756" i="1"/>
  <c r="S4756" i="1"/>
  <c r="R4756" i="1"/>
  <c r="AA4755" i="1"/>
  <c r="Z4755" i="1"/>
  <c r="Y4755" i="1"/>
  <c r="X4755" i="1"/>
  <c r="V4755" i="1"/>
  <c r="U4755" i="1"/>
  <c r="W4755" i="1" s="1"/>
  <c r="T4755" i="1"/>
  <c r="S4755" i="1"/>
  <c r="R4755" i="1"/>
  <c r="AA4754" i="1"/>
  <c r="Z4754" i="1"/>
  <c r="Y4754" i="1"/>
  <c r="X4754" i="1"/>
  <c r="V4754" i="1"/>
  <c r="U4754" i="1"/>
  <c r="W4754" i="1" s="1"/>
  <c r="T4754" i="1"/>
  <c r="S4754" i="1"/>
  <c r="R4754" i="1"/>
  <c r="AA4753" i="1"/>
  <c r="Z4753" i="1"/>
  <c r="Y4753" i="1"/>
  <c r="X4753" i="1"/>
  <c r="V4753" i="1"/>
  <c r="U4753" i="1"/>
  <c r="W4753" i="1" s="1"/>
  <c r="T4753" i="1"/>
  <c r="S4753" i="1"/>
  <c r="R4753" i="1"/>
  <c r="AA4752" i="1"/>
  <c r="Z4752" i="1"/>
  <c r="Y4752" i="1"/>
  <c r="X4752" i="1"/>
  <c r="V4752" i="1"/>
  <c r="U4752" i="1"/>
  <c r="W4752" i="1" s="1"/>
  <c r="T4752" i="1"/>
  <c r="S4752" i="1"/>
  <c r="R4752" i="1"/>
  <c r="AA4751" i="1"/>
  <c r="Z4751" i="1"/>
  <c r="Y4751" i="1"/>
  <c r="X4751" i="1"/>
  <c r="V4751" i="1"/>
  <c r="U4751" i="1"/>
  <c r="W4751" i="1" s="1"/>
  <c r="T4751" i="1"/>
  <c r="S4751" i="1"/>
  <c r="R4751" i="1"/>
  <c r="AA4750" i="1"/>
  <c r="Z4750" i="1"/>
  <c r="Y4750" i="1"/>
  <c r="X4750" i="1"/>
  <c r="V4750" i="1"/>
  <c r="U4750" i="1"/>
  <c r="W4750" i="1" s="1"/>
  <c r="T4750" i="1"/>
  <c r="S4750" i="1"/>
  <c r="R4750" i="1"/>
  <c r="AA4749" i="1"/>
  <c r="Z4749" i="1"/>
  <c r="Y4749" i="1"/>
  <c r="X4749" i="1"/>
  <c r="V4749" i="1"/>
  <c r="U4749" i="1"/>
  <c r="W4749" i="1" s="1"/>
  <c r="T4749" i="1"/>
  <c r="S4749" i="1"/>
  <c r="R4749" i="1"/>
  <c r="AA4748" i="1"/>
  <c r="Z4748" i="1"/>
  <c r="Y4748" i="1"/>
  <c r="X4748" i="1"/>
  <c r="V4748" i="1"/>
  <c r="U4748" i="1"/>
  <c r="W4748" i="1" s="1"/>
  <c r="T4748" i="1"/>
  <c r="S4748" i="1"/>
  <c r="R4748" i="1"/>
  <c r="AA4747" i="1"/>
  <c r="Z4747" i="1"/>
  <c r="Y4747" i="1"/>
  <c r="X4747" i="1"/>
  <c r="V4747" i="1"/>
  <c r="U4747" i="1"/>
  <c r="W4747" i="1" s="1"/>
  <c r="T4747" i="1"/>
  <c r="S4747" i="1"/>
  <c r="R4747" i="1"/>
  <c r="AA4746" i="1"/>
  <c r="Z4746" i="1"/>
  <c r="Y4746" i="1"/>
  <c r="X4746" i="1"/>
  <c r="V4746" i="1"/>
  <c r="U4746" i="1"/>
  <c r="W4746" i="1" s="1"/>
  <c r="T4746" i="1"/>
  <c r="S4746" i="1"/>
  <c r="R4746" i="1"/>
  <c r="AA4745" i="1"/>
  <c r="Z4745" i="1"/>
  <c r="Y4745" i="1"/>
  <c r="X4745" i="1"/>
  <c r="V4745" i="1"/>
  <c r="U4745" i="1"/>
  <c r="W4745" i="1" s="1"/>
  <c r="T4745" i="1"/>
  <c r="S4745" i="1"/>
  <c r="R4745" i="1"/>
  <c r="AA4744" i="1"/>
  <c r="Z4744" i="1"/>
  <c r="Y4744" i="1"/>
  <c r="X4744" i="1"/>
  <c r="V4744" i="1"/>
  <c r="U4744" i="1"/>
  <c r="W4744" i="1" s="1"/>
  <c r="T4744" i="1"/>
  <c r="S4744" i="1"/>
  <c r="R4744" i="1"/>
  <c r="AA4743" i="1"/>
  <c r="Z4743" i="1"/>
  <c r="Y4743" i="1"/>
  <c r="X4743" i="1"/>
  <c r="V4743" i="1"/>
  <c r="U4743" i="1"/>
  <c r="W4743" i="1" s="1"/>
  <c r="T4743" i="1"/>
  <c r="S4743" i="1"/>
  <c r="R4743" i="1"/>
  <c r="AA4742" i="1"/>
  <c r="Z4742" i="1"/>
  <c r="Y4742" i="1"/>
  <c r="X4742" i="1"/>
  <c r="V4742" i="1"/>
  <c r="U4742" i="1"/>
  <c r="W4742" i="1" s="1"/>
  <c r="T4742" i="1"/>
  <c r="S4742" i="1"/>
  <c r="R4742" i="1"/>
  <c r="AA4741" i="1"/>
  <c r="Z4741" i="1"/>
  <c r="Y4741" i="1"/>
  <c r="X4741" i="1"/>
  <c r="V4741" i="1"/>
  <c r="U4741" i="1"/>
  <c r="W4741" i="1" s="1"/>
  <c r="T4741" i="1"/>
  <c r="S4741" i="1"/>
  <c r="R4741" i="1"/>
  <c r="AA4740" i="1"/>
  <c r="Z4740" i="1"/>
  <c r="Y4740" i="1"/>
  <c r="X4740" i="1"/>
  <c r="V4740" i="1"/>
  <c r="U4740" i="1"/>
  <c r="W4740" i="1" s="1"/>
  <c r="T4740" i="1"/>
  <c r="S4740" i="1"/>
  <c r="R4740" i="1"/>
  <c r="AA4739" i="1"/>
  <c r="Z4739" i="1"/>
  <c r="Y4739" i="1"/>
  <c r="X4739" i="1"/>
  <c r="V4739" i="1"/>
  <c r="U4739" i="1"/>
  <c r="W4739" i="1" s="1"/>
  <c r="T4739" i="1"/>
  <c r="S4739" i="1"/>
  <c r="R4739" i="1"/>
  <c r="AA4738" i="1"/>
  <c r="Z4738" i="1"/>
  <c r="Y4738" i="1"/>
  <c r="X4738" i="1"/>
  <c r="V4738" i="1"/>
  <c r="U4738" i="1"/>
  <c r="W4738" i="1" s="1"/>
  <c r="T4738" i="1"/>
  <c r="S4738" i="1"/>
  <c r="R4738" i="1"/>
  <c r="AA4737" i="1"/>
  <c r="Z4737" i="1"/>
  <c r="Y4737" i="1"/>
  <c r="X4737" i="1"/>
  <c r="V4737" i="1"/>
  <c r="U4737" i="1"/>
  <c r="W4737" i="1" s="1"/>
  <c r="T4737" i="1"/>
  <c r="S4737" i="1"/>
  <c r="R4737" i="1"/>
  <c r="AA4736" i="1"/>
  <c r="Z4736" i="1"/>
  <c r="Y4736" i="1"/>
  <c r="X4736" i="1"/>
  <c r="V4736" i="1"/>
  <c r="U4736" i="1"/>
  <c r="W4736" i="1" s="1"/>
  <c r="T4736" i="1"/>
  <c r="S4736" i="1"/>
  <c r="R4736" i="1"/>
  <c r="AA4735" i="1"/>
  <c r="Z4735" i="1"/>
  <c r="Y4735" i="1"/>
  <c r="X4735" i="1"/>
  <c r="V4735" i="1"/>
  <c r="U4735" i="1"/>
  <c r="W4735" i="1" s="1"/>
  <c r="T4735" i="1"/>
  <c r="S4735" i="1"/>
  <c r="R4735" i="1"/>
  <c r="AA4734" i="1"/>
  <c r="Z4734" i="1"/>
  <c r="Y4734" i="1"/>
  <c r="X4734" i="1"/>
  <c r="V4734" i="1"/>
  <c r="U4734" i="1"/>
  <c r="W4734" i="1" s="1"/>
  <c r="T4734" i="1"/>
  <c r="S4734" i="1"/>
  <c r="R4734" i="1"/>
  <c r="AA4733" i="1"/>
  <c r="Z4733" i="1"/>
  <c r="Y4733" i="1"/>
  <c r="X4733" i="1"/>
  <c r="V4733" i="1"/>
  <c r="U4733" i="1"/>
  <c r="W4733" i="1" s="1"/>
  <c r="T4733" i="1"/>
  <c r="S4733" i="1"/>
  <c r="R4733" i="1"/>
  <c r="AA4732" i="1"/>
  <c r="Z4732" i="1"/>
  <c r="Y4732" i="1"/>
  <c r="X4732" i="1"/>
  <c r="V4732" i="1"/>
  <c r="U4732" i="1"/>
  <c r="W4732" i="1" s="1"/>
  <c r="T4732" i="1"/>
  <c r="S4732" i="1"/>
  <c r="R4732" i="1"/>
  <c r="AA4731" i="1"/>
  <c r="Z4731" i="1"/>
  <c r="Y4731" i="1"/>
  <c r="X4731" i="1"/>
  <c r="V4731" i="1"/>
  <c r="U4731" i="1"/>
  <c r="W4731" i="1" s="1"/>
  <c r="T4731" i="1"/>
  <c r="S4731" i="1"/>
  <c r="R4731" i="1"/>
  <c r="AA4730" i="1"/>
  <c r="Z4730" i="1"/>
  <c r="Y4730" i="1"/>
  <c r="X4730" i="1"/>
  <c r="V4730" i="1"/>
  <c r="U4730" i="1"/>
  <c r="W4730" i="1" s="1"/>
  <c r="T4730" i="1"/>
  <c r="S4730" i="1"/>
  <c r="R4730" i="1"/>
  <c r="AA4729" i="1"/>
  <c r="Z4729" i="1"/>
  <c r="Y4729" i="1"/>
  <c r="X4729" i="1"/>
  <c r="V4729" i="1"/>
  <c r="U4729" i="1"/>
  <c r="W4729" i="1" s="1"/>
  <c r="T4729" i="1"/>
  <c r="S4729" i="1"/>
  <c r="R4729" i="1"/>
  <c r="AA4728" i="1"/>
  <c r="Z4728" i="1"/>
  <c r="Y4728" i="1"/>
  <c r="X4728" i="1"/>
  <c r="V4728" i="1"/>
  <c r="U4728" i="1"/>
  <c r="W4728" i="1" s="1"/>
  <c r="T4728" i="1"/>
  <c r="S4728" i="1"/>
  <c r="R4728" i="1"/>
  <c r="AA4727" i="1"/>
  <c r="Z4727" i="1"/>
  <c r="Y4727" i="1"/>
  <c r="X4727" i="1"/>
  <c r="V4727" i="1"/>
  <c r="U4727" i="1"/>
  <c r="W4727" i="1" s="1"/>
  <c r="T4727" i="1"/>
  <c r="S4727" i="1"/>
  <c r="R4727" i="1"/>
  <c r="AA4726" i="1"/>
  <c r="Z4726" i="1"/>
  <c r="Y4726" i="1"/>
  <c r="X4726" i="1"/>
  <c r="V4726" i="1"/>
  <c r="U4726" i="1"/>
  <c r="W4726" i="1" s="1"/>
  <c r="T4726" i="1"/>
  <c r="S4726" i="1"/>
  <c r="R4726" i="1"/>
  <c r="AA4725" i="1"/>
  <c r="Z4725" i="1"/>
  <c r="Y4725" i="1"/>
  <c r="X4725" i="1"/>
  <c r="V4725" i="1"/>
  <c r="U4725" i="1"/>
  <c r="W4725" i="1" s="1"/>
  <c r="T4725" i="1"/>
  <c r="S4725" i="1"/>
  <c r="R4725" i="1"/>
  <c r="AA4724" i="1"/>
  <c r="Z4724" i="1"/>
  <c r="Y4724" i="1"/>
  <c r="X4724" i="1"/>
  <c r="V4724" i="1"/>
  <c r="U4724" i="1"/>
  <c r="W4724" i="1" s="1"/>
  <c r="T4724" i="1"/>
  <c r="S4724" i="1"/>
  <c r="R4724" i="1"/>
  <c r="AA4723" i="1"/>
  <c r="Z4723" i="1"/>
  <c r="Y4723" i="1"/>
  <c r="X4723" i="1"/>
  <c r="V4723" i="1"/>
  <c r="U4723" i="1"/>
  <c r="W4723" i="1" s="1"/>
  <c r="T4723" i="1"/>
  <c r="S4723" i="1"/>
  <c r="R4723" i="1"/>
  <c r="AA4722" i="1"/>
  <c r="Z4722" i="1"/>
  <c r="Y4722" i="1"/>
  <c r="X4722" i="1"/>
  <c r="V4722" i="1"/>
  <c r="U4722" i="1"/>
  <c r="W4722" i="1" s="1"/>
  <c r="T4722" i="1"/>
  <c r="S4722" i="1"/>
  <c r="R4722" i="1"/>
  <c r="AA4721" i="1"/>
  <c r="Z4721" i="1"/>
  <c r="Y4721" i="1"/>
  <c r="X4721" i="1"/>
  <c r="V4721" i="1"/>
  <c r="U4721" i="1"/>
  <c r="W4721" i="1" s="1"/>
  <c r="T4721" i="1"/>
  <c r="S4721" i="1"/>
  <c r="R4721" i="1"/>
  <c r="AA4720" i="1"/>
  <c r="Z4720" i="1"/>
  <c r="Y4720" i="1"/>
  <c r="X4720" i="1"/>
  <c r="V4720" i="1"/>
  <c r="U4720" i="1"/>
  <c r="W4720" i="1" s="1"/>
  <c r="T4720" i="1"/>
  <c r="S4720" i="1"/>
  <c r="R4720" i="1"/>
  <c r="AA4719" i="1"/>
  <c r="Z4719" i="1"/>
  <c r="Y4719" i="1"/>
  <c r="X4719" i="1"/>
  <c r="V4719" i="1"/>
  <c r="U4719" i="1"/>
  <c r="W4719" i="1" s="1"/>
  <c r="T4719" i="1"/>
  <c r="S4719" i="1"/>
  <c r="R4719" i="1"/>
  <c r="AA4718" i="1"/>
  <c r="Z4718" i="1"/>
  <c r="Y4718" i="1"/>
  <c r="X4718" i="1"/>
  <c r="V4718" i="1"/>
  <c r="U4718" i="1"/>
  <c r="W4718" i="1" s="1"/>
  <c r="T4718" i="1"/>
  <c r="S4718" i="1"/>
  <c r="R4718" i="1"/>
  <c r="AA4717" i="1"/>
  <c r="Z4717" i="1"/>
  <c r="Y4717" i="1"/>
  <c r="X4717" i="1"/>
  <c r="V4717" i="1"/>
  <c r="U4717" i="1"/>
  <c r="W4717" i="1" s="1"/>
  <c r="T4717" i="1"/>
  <c r="S4717" i="1"/>
  <c r="R4717" i="1"/>
  <c r="AA4716" i="1"/>
  <c r="Z4716" i="1"/>
  <c r="Y4716" i="1"/>
  <c r="X4716" i="1"/>
  <c r="V4716" i="1"/>
  <c r="U4716" i="1"/>
  <c r="W4716" i="1" s="1"/>
  <c r="T4716" i="1"/>
  <c r="S4716" i="1"/>
  <c r="R4716" i="1"/>
  <c r="AA4715" i="1"/>
  <c r="Z4715" i="1"/>
  <c r="Y4715" i="1"/>
  <c r="X4715" i="1"/>
  <c r="V4715" i="1"/>
  <c r="U4715" i="1"/>
  <c r="W4715" i="1" s="1"/>
  <c r="T4715" i="1"/>
  <c r="S4715" i="1"/>
  <c r="R4715" i="1"/>
  <c r="AA4714" i="1"/>
  <c r="Z4714" i="1"/>
  <c r="Y4714" i="1"/>
  <c r="X4714" i="1"/>
  <c r="V4714" i="1"/>
  <c r="U4714" i="1"/>
  <c r="W4714" i="1" s="1"/>
  <c r="T4714" i="1"/>
  <c r="S4714" i="1"/>
  <c r="R4714" i="1"/>
  <c r="AA4713" i="1"/>
  <c r="Z4713" i="1"/>
  <c r="Y4713" i="1"/>
  <c r="X4713" i="1"/>
  <c r="V4713" i="1"/>
  <c r="U4713" i="1"/>
  <c r="W4713" i="1" s="1"/>
  <c r="T4713" i="1"/>
  <c r="S4713" i="1"/>
  <c r="R4713" i="1"/>
  <c r="AA4712" i="1"/>
  <c r="Z4712" i="1"/>
  <c r="Y4712" i="1"/>
  <c r="X4712" i="1"/>
  <c r="V4712" i="1"/>
  <c r="U4712" i="1"/>
  <c r="W4712" i="1" s="1"/>
  <c r="T4712" i="1"/>
  <c r="S4712" i="1"/>
  <c r="R4712" i="1"/>
  <c r="AA4711" i="1"/>
  <c r="Z4711" i="1"/>
  <c r="Y4711" i="1"/>
  <c r="X4711" i="1"/>
  <c r="V4711" i="1"/>
  <c r="U4711" i="1"/>
  <c r="W4711" i="1" s="1"/>
  <c r="T4711" i="1"/>
  <c r="S4711" i="1"/>
  <c r="R4711" i="1"/>
  <c r="AA4710" i="1"/>
  <c r="Z4710" i="1"/>
  <c r="Y4710" i="1"/>
  <c r="X4710" i="1"/>
  <c r="V4710" i="1"/>
  <c r="U4710" i="1"/>
  <c r="W4710" i="1" s="1"/>
  <c r="T4710" i="1"/>
  <c r="S4710" i="1"/>
  <c r="R4710" i="1"/>
  <c r="AA4709" i="1"/>
  <c r="Z4709" i="1"/>
  <c r="Y4709" i="1"/>
  <c r="X4709" i="1"/>
  <c r="V4709" i="1"/>
  <c r="U4709" i="1"/>
  <c r="W4709" i="1" s="1"/>
  <c r="T4709" i="1"/>
  <c r="S4709" i="1"/>
  <c r="R4709" i="1"/>
  <c r="AA4708" i="1"/>
  <c r="Z4708" i="1"/>
  <c r="Y4708" i="1"/>
  <c r="X4708" i="1"/>
  <c r="V4708" i="1"/>
  <c r="U4708" i="1"/>
  <c r="W4708" i="1" s="1"/>
  <c r="T4708" i="1"/>
  <c r="S4708" i="1"/>
  <c r="R4708" i="1"/>
  <c r="AA4707" i="1"/>
  <c r="Z4707" i="1"/>
  <c r="Y4707" i="1"/>
  <c r="X4707" i="1"/>
  <c r="V4707" i="1"/>
  <c r="U4707" i="1"/>
  <c r="W4707" i="1" s="1"/>
  <c r="T4707" i="1"/>
  <c r="S4707" i="1"/>
  <c r="R4707" i="1"/>
  <c r="AA4706" i="1"/>
  <c r="Z4706" i="1"/>
  <c r="Y4706" i="1"/>
  <c r="X4706" i="1"/>
  <c r="V4706" i="1"/>
  <c r="U4706" i="1"/>
  <c r="W4706" i="1" s="1"/>
  <c r="T4706" i="1"/>
  <c r="S4706" i="1"/>
  <c r="R4706" i="1"/>
  <c r="AA4705" i="1"/>
  <c r="Z4705" i="1"/>
  <c r="Y4705" i="1"/>
  <c r="X4705" i="1"/>
  <c r="V4705" i="1"/>
  <c r="U4705" i="1"/>
  <c r="W4705" i="1" s="1"/>
  <c r="T4705" i="1"/>
  <c r="S4705" i="1"/>
  <c r="R4705" i="1"/>
  <c r="AA4704" i="1"/>
  <c r="Z4704" i="1"/>
  <c r="Y4704" i="1"/>
  <c r="X4704" i="1"/>
  <c r="V4704" i="1"/>
  <c r="U4704" i="1"/>
  <c r="W4704" i="1" s="1"/>
  <c r="T4704" i="1"/>
  <c r="S4704" i="1"/>
  <c r="R4704" i="1"/>
  <c r="AA4703" i="1"/>
  <c r="Z4703" i="1"/>
  <c r="Y4703" i="1"/>
  <c r="X4703" i="1"/>
  <c r="V4703" i="1"/>
  <c r="U4703" i="1"/>
  <c r="W4703" i="1" s="1"/>
  <c r="T4703" i="1"/>
  <c r="S4703" i="1"/>
  <c r="R4703" i="1"/>
  <c r="AA4702" i="1"/>
  <c r="Z4702" i="1"/>
  <c r="Y4702" i="1"/>
  <c r="X4702" i="1"/>
  <c r="V4702" i="1"/>
  <c r="U4702" i="1"/>
  <c r="W4702" i="1" s="1"/>
  <c r="T4702" i="1"/>
  <c r="S4702" i="1"/>
  <c r="R4702" i="1"/>
  <c r="AA4701" i="1"/>
  <c r="Z4701" i="1"/>
  <c r="Y4701" i="1"/>
  <c r="X4701" i="1"/>
  <c r="V4701" i="1"/>
  <c r="U4701" i="1"/>
  <c r="W4701" i="1" s="1"/>
  <c r="T4701" i="1"/>
  <c r="S4701" i="1"/>
  <c r="R4701" i="1"/>
  <c r="AA4700" i="1"/>
  <c r="Z4700" i="1"/>
  <c r="Y4700" i="1"/>
  <c r="X4700" i="1"/>
  <c r="V4700" i="1"/>
  <c r="U4700" i="1"/>
  <c r="W4700" i="1" s="1"/>
  <c r="T4700" i="1"/>
  <c r="S4700" i="1"/>
  <c r="R4700" i="1"/>
  <c r="AA4699" i="1"/>
  <c r="Z4699" i="1"/>
  <c r="Y4699" i="1"/>
  <c r="X4699" i="1"/>
  <c r="V4699" i="1"/>
  <c r="U4699" i="1"/>
  <c r="W4699" i="1" s="1"/>
  <c r="T4699" i="1"/>
  <c r="S4699" i="1"/>
  <c r="R4699" i="1"/>
  <c r="AA4698" i="1"/>
  <c r="Z4698" i="1"/>
  <c r="Y4698" i="1"/>
  <c r="X4698" i="1"/>
  <c r="V4698" i="1"/>
  <c r="U4698" i="1"/>
  <c r="W4698" i="1" s="1"/>
  <c r="T4698" i="1"/>
  <c r="S4698" i="1"/>
  <c r="R4698" i="1"/>
  <c r="AA4697" i="1"/>
  <c r="Z4697" i="1"/>
  <c r="Y4697" i="1"/>
  <c r="X4697" i="1"/>
  <c r="V4697" i="1"/>
  <c r="U4697" i="1"/>
  <c r="W4697" i="1" s="1"/>
  <c r="T4697" i="1"/>
  <c r="S4697" i="1"/>
  <c r="R4697" i="1"/>
  <c r="AA4696" i="1"/>
  <c r="Z4696" i="1"/>
  <c r="Y4696" i="1"/>
  <c r="X4696" i="1"/>
  <c r="V4696" i="1"/>
  <c r="U4696" i="1"/>
  <c r="W4696" i="1" s="1"/>
  <c r="T4696" i="1"/>
  <c r="S4696" i="1"/>
  <c r="R4696" i="1"/>
  <c r="AA4695" i="1"/>
  <c r="Z4695" i="1"/>
  <c r="Y4695" i="1"/>
  <c r="X4695" i="1"/>
  <c r="V4695" i="1"/>
  <c r="U4695" i="1"/>
  <c r="W4695" i="1" s="1"/>
  <c r="T4695" i="1"/>
  <c r="S4695" i="1"/>
  <c r="R4695" i="1"/>
  <c r="AA4694" i="1"/>
  <c r="Z4694" i="1"/>
  <c r="Y4694" i="1"/>
  <c r="X4694" i="1"/>
  <c r="V4694" i="1"/>
  <c r="U4694" i="1"/>
  <c r="W4694" i="1" s="1"/>
  <c r="T4694" i="1"/>
  <c r="S4694" i="1"/>
  <c r="R4694" i="1"/>
  <c r="AA4693" i="1"/>
  <c r="Z4693" i="1"/>
  <c r="Y4693" i="1"/>
  <c r="X4693" i="1"/>
  <c r="V4693" i="1"/>
  <c r="U4693" i="1"/>
  <c r="W4693" i="1" s="1"/>
  <c r="T4693" i="1"/>
  <c r="S4693" i="1"/>
  <c r="R4693" i="1"/>
  <c r="AA4692" i="1"/>
  <c r="Z4692" i="1"/>
  <c r="Y4692" i="1"/>
  <c r="X4692" i="1"/>
  <c r="V4692" i="1"/>
  <c r="U4692" i="1"/>
  <c r="W4692" i="1" s="1"/>
  <c r="T4692" i="1"/>
  <c r="S4692" i="1"/>
  <c r="R4692" i="1"/>
  <c r="AA4691" i="1"/>
  <c r="Z4691" i="1"/>
  <c r="Y4691" i="1"/>
  <c r="X4691" i="1"/>
  <c r="V4691" i="1"/>
  <c r="U4691" i="1"/>
  <c r="W4691" i="1" s="1"/>
  <c r="T4691" i="1"/>
  <c r="S4691" i="1"/>
  <c r="R4691" i="1"/>
  <c r="AA4690" i="1"/>
  <c r="Z4690" i="1"/>
  <c r="Y4690" i="1"/>
  <c r="X4690" i="1"/>
  <c r="V4690" i="1"/>
  <c r="U4690" i="1"/>
  <c r="W4690" i="1" s="1"/>
  <c r="T4690" i="1"/>
  <c r="S4690" i="1"/>
  <c r="R4690" i="1"/>
  <c r="AA4689" i="1"/>
  <c r="Z4689" i="1"/>
  <c r="Y4689" i="1"/>
  <c r="X4689" i="1"/>
  <c r="V4689" i="1"/>
  <c r="U4689" i="1"/>
  <c r="W4689" i="1" s="1"/>
  <c r="T4689" i="1"/>
  <c r="S4689" i="1"/>
  <c r="R4689" i="1"/>
  <c r="AA4688" i="1"/>
  <c r="Z4688" i="1"/>
  <c r="Y4688" i="1"/>
  <c r="X4688" i="1"/>
  <c r="V4688" i="1"/>
  <c r="U4688" i="1"/>
  <c r="W4688" i="1" s="1"/>
  <c r="T4688" i="1"/>
  <c r="S4688" i="1"/>
  <c r="R4688" i="1"/>
  <c r="AA4687" i="1"/>
  <c r="Z4687" i="1"/>
  <c r="Y4687" i="1"/>
  <c r="X4687" i="1"/>
  <c r="V4687" i="1"/>
  <c r="U4687" i="1"/>
  <c r="W4687" i="1" s="1"/>
  <c r="T4687" i="1"/>
  <c r="S4687" i="1"/>
  <c r="R4687" i="1"/>
  <c r="AA4686" i="1"/>
  <c r="Z4686" i="1"/>
  <c r="Y4686" i="1"/>
  <c r="X4686" i="1"/>
  <c r="V4686" i="1"/>
  <c r="U4686" i="1"/>
  <c r="W4686" i="1" s="1"/>
  <c r="T4686" i="1"/>
  <c r="S4686" i="1"/>
  <c r="R4686" i="1"/>
  <c r="AA4685" i="1"/>
  <c r="Z4685" i="1"/>
  <c r="Y4685" i="1"/>
  <c r="X4685" i="1"/>
  <c r="V4685" i="1"/>
  <c r="U4685" i="1"/>
  <c r="W4685" i="1" s="1"/>
  <c r="T4685" i="1"/>
  <c r="S4685" i="1"/>
  <c r="R4685" i="1"/>
  <c r="AA4684" i="1"/>
  <c r="Z4684" i="1"/>
  <c r="Y4684" i="1"/>
  <c r="X4684" i="1"/>
  <c r="V4684" i="1"/>
  <c r="U4684" i="1"/>
  <c r="W4684" i="1" s="1"/>
  <c r="T4684" i="1"/>
  <c r="S4684" i="1"/>
  <c r="R4684" i="1"/>
  <c r="AA4683" i="1"/>
  <c r="Z4683" i="1"/>
  <c r="Y4683" i="1"/>
  <c r="X4683" i="1"/>
  <c r="V4683" i="1"/>
  <c r="U4683" i="1"/>
  <c r="W4683" i="1" s="1"/>
  <c r="T4683" i="1"/>
  <c r="S4683" i="1"/>
  <c r="R4683" i="1"/>
  <c r="AA4682" i="1"/>
  <c r="Z4682" i="1"/>
  <c r="Y4682" i="1"/>
  <c r="X4682" i="1"/>
  <c r="V4682" i="1"/>
  <c r="U4682" i="1"/>
  <c r="W4682" i="1" s="1"/>
  <c r="T4682" i="1"/>
  <c r="S4682" i="1"/>
  <c r="R4682" i="1"/>
  <c r="AA4681" i="1"/>
  <c r="Z4681" i="1"/>
  <c r="Y4681" i="1"/>
  <c r="X4681" i="1"/>
  <c r="V4681" i="1"/>
  <c r="U4681" i="1"/>
  <c r="W4681" i="1" s="1"/>
  <c r="T4681" i="1"/>
  <c r="S4681" i="1"/>
  <c r="R4681" i="1"/>
  <c r="AA4680" i="1"/>
  <c r="Z4680" i="1"/>
  <c r="Y4680" i="1"/>
  <c r="X4680" i="1"/>
  <c r="V4680" i="1"/>
  <c r="U4680" i="1"/>
  <c r="W4680" i="1" s="1"/>
  <c r="T4680" i="1"/>
  <c r="S4680" i="1"/>
  <c r="R4680" i="1"/>
  <c r="AA4679" i="1"/>
  <c r="Z4679" i="1"/>
  <c r="Y4679" i="1"/>
  <c r="X4679" i="1"/>
  <c r="V4679" i="1"/>
  <c r="U4679" i="1"/>
  <c r="W4679" i="1" s="1"/>
  <c r="T4679" i="1"/>
  <c r="S4679" i="1"/>
  <c r="R4679" i="1"/>
  <c r="AA4678" i="1"/>
  <c r="Z4678" i="1"/>
  <c r="Y4678" i="1"/>
  <c r="X4678" i="1"/>
  <c r="V4678" i="1"/>
  <c r="U4678" i="1"/>
  <c r="W4678" i="1" s="1"/>
  <c r="T4678" i="1"/>
  <c r="S4678" i="1"/>
  <c r="R4678" i="1"/>
  <c r="AA4677" i="1"/>
  <c r="Z4677" i="1"/>
  <c r="Y4677" i="1"/>
  <c r="X4677" i="1"/>
  <c r="V4677" i="1"/>
  <c r="U4677" i="1"/>
  <c r="W4677" i="1" s="1"/>
  <c r="T4677" i="1"/>
  <c r="S4677" i="1"/>
  <c r="R4677" i="1"/>
  <c r="AA4676" i="1"/>
  <c r="Z4676" i="1"/>
  <c r="Y4676" i="1"/>
  <c r="X4676" i="1"/>
  <c r="V4676" i="1"/>
  <c r="U4676" i="1"/>
  <c r="W4676" i="1" s="1"/>
  <c r="T4676" i="1"/>
  <c r="S4676" i="1"/>
  <c r="R4676" i="1"/>
  <c r="AA4675" i="1"/>
  <c r="Z4675" i="1"/>
  <c r="Y4675" i="1"/>
  <c r="X4675" i="1"/>
  <c r="V4675" i="1"/>
  <c r="U4675" i="1"/>
  <c r="W4675" i="1" s="1"/>
  <c r="T4675" i="1"/>
  <c r="S4675" i="1"/>
  <c r="R4675" i="1"/>
  <c r="AA4674" i="1"/>
  <c r="Z4674" i="1"/>
  <c r="Y4674" i="1"/>
  <c r="X4674" i="1"/>
  <c r="V4674" i="1"/>
  <c r="U4674" i="1"/>
  <c r="W4674" i="1" s="1"/>
  <c r="T4674" i="1"/>
  <c r="S4674" i="1"/>
  <c r="R4674" i="1"/>
  <c r="AA4673" i="1"/>
  <c r="Z4673" i="1"/>
  <c r="Y4673" i="1"/>
  <c r="X4673" i="1"/>
  <c r="V4673" i="1"/>
  <c r="U4673" i="1"/>
  <c r="W4673" i="1" s="1"/>
  <c r="T4673" i="1"/>
  <c r="S4673" i="1"/>
  <c r="R4673" i="1"/>
  <c r="AA4672" i="1"/>
  <c r="Z4672" i="1"/>
  <c r="Y4672" i="1"/>
  <c r="X4672" i="1"/>
  <c r="V4672" i="1"/>
  <c r="U4672" i="1"/>
  <c r="W4672" i="1" s="1"/>
  <c r="T4672" i="1"/>
  <c r="S4672" i="1"/>
  <c r="R4672" i="1"/>
  <c r="AA4671" i="1"/>
  <c r="Z4671" i="1"/>
  <c r="Y4671" i="1"/>
  <c r="X4671" i="1"/>
  <c r="V4671" i="1"/>
  <c r="U4671" i="1"/>
  <c r="W4671" i="1" s="1"/>
  <c r="T4671" i="1"/>
  <c r="S4671" i="1"/>
  <c r="R4671" i="1"/>
  <c r="AA4670" i="1"/>
  <c r="Z4670" i="1"/>
  <c r="Y4670" i="1"/>
  <c r="X4670" i="1"/>
  <c r="V4670" i="1"/>
  <c r="U4670" i="1"/>
  <c r="W4670" i="1" s="1"/>
  <c r="T4670" i="1"/>
  <c r="S4670" i="1"/>
  <c r="R4670" i="1"/>
  <c r="AA4669" i="1"/>
  <c r="Z4669" i="1"/>
  <c r="Y4669" i="1"/>
  <c r="X4669" i="1"/>
  <c r="V4669" i="1"/>
  <c r="U4669" i="1"/>
  <c r="W4669" i="1" s="1"/>
  <c r="T4669" i="1"/>
  <c r="S4669" i="1"/>
  <c r="R4669" i="1"/>
  <c r="AA4668" i="1"/>
  <c r="Z4668" i="1"/>
  <c r="Y4668" i="1"/>
  <c r="X4668" i="1"/>
  <c r="V4668" i="1"/>
  <c r="U4668" i="1"/>
  <c r="W4668" i="1" s="1"/>
  <c r="T4668" i="1"/>
  <c r="S4668" i="1"/>
  <c r="R4668" i="1"/>
  <c r="AA4667" i="1"/>
  <c r="Z4667" i="1"/>
  <c r="Y4667" i="1"/>
  <c r="X4667" i="1"/>
  <c r="V4667" i="1"/>
  <c r="U4667" i="1"/>
  <c r="W4667" i="1" s="1"/>
  <c r="T4667" i="1"/>
  <c r="S4667" i="1"/>
  <c r="R4667" i="1"/>
  <c r="AA4666" i="1"/>
  <c r="Z4666" i="1"/>
  <c r="Y4666" i="1"/>
  <c r="X4666" i="1"/>
  <c r="V4666" i="1"/>
  <c r="U4666" i="1"/>
  <c r="W4666" i="1" s="1"/>
  <c r="T4666" i="1"/>
  <c r="S4666" i="1"/>
  <c r="R4666" i="1"/>
  <c r="AA4665" i="1"/>
  <c r="Z4665" i="1"/>
  <c r="Y4665" i="1"/>
  <c r="X4665" i="1"/>
  <c r="V4665" i="1"/>
  <c r="U4665" i="1"/>
  <c r="W4665" i="1" s="1"/>
  <c r="T4665" i="1"/>
  <c r="S4665" i="1"/>
  <c r="R4665" i="1"/>
  <c r="AA4664" i="1"/>
  <c r="Z4664" i="1"/>
  <c r="Y4664" i="1"/>
  <c r="X4664" i="1"/>
  <c r="V4664" i="1"/>
  <c r="U4664" i="1"/>
  <c r="W4664" i="1" s="1"/>
  <c r="T4664" i="1"/>
  <c r="S4664" i="1"/>
  <c r="R4664" i="1"/>
  <c r="AA4663" i="1"/>
  <c r="Z4663" i="1"/>
  <c r="Y4663" i="1"/>
  <c r="X4663" i="1"/>
  <c r="V4663" i="1"/>
  <c r="U4663" i="1"/>
  <c r="W4663" i="1" s="1"/>
  <c r="T4663" i="1"/>
  <c r="S4663" i="1"/>
  <c r="R4663" i="1"/>
  <c r="AA4662" i="1"/>
  <c r="Z4662" i="1"/>
  <c r="Y4662" i="1"/>
  <c r="X4662" i="1"/>
  <c r="V4662" i="1"/>
  <c r="U4662" i="1"/>
  <c r="W4662" i="1" s="1"/>
  <c r="T4662" i="1"/>
  <c r="S4662" i="1"/>
  <c r="R4662" i="1"/>
  <c r="AA4661" i="1"/>
  <c r="Z4661" i="1"/>
  <c r="Y4661" i="1"/>
  <c r="X4661" i="1"/>
  <c r="V4661" i="1"/>
  <c r="U4661" i="1"/>
  <c r="W4661" i="1" s="1"/>
  <c r="T4661" i="1"/>
  <c r="S4661" i="1"/>
  <c r="R4661" i="1"/>
  <c r="AA4660" i="1"/>
  <c r="Z4660" i="1"/>
  <c r="Y4660" i="1"/>
  <c r="X4660" i="1"/>
  <c r="V4660" i="1"/>
  <c r="U4660" i="1"/>
  <c r="W4660" i="1" s="1"/>
  <c r="T4660" i="1"/>
  <c r="S4660" i="1"/>
  <c r="R4660" i="1"/>
  <c r="AA4659" i="1"/>
  <c r="Z4659" i="1"/>
  <c r="Y4659" i="1"/>
  <c r="X4659" i="1"/>
  <c r="V4659" i="1"/>
  <c r="U4659" i="1"/>
  <c r="W4659" i="1" s="1"/>
  <c r="T4659" i="1"/>
  <c r="S4659" i="1"/>
  <c r="R4659" i="1"/>
  <c r="AA4658" i="1"/>
  <c r="Z4658" i="1"/>
  <c r="Y4658" i="1"/>
  <c r="X4658" i="1"/>
  <c r="V4658" i="1"/>
  <c r="U4658" i="1"/>
  <c r="W4658" i="1" s="1"/>
  <c r="T4658" i="1"/>
  <c r="S4658" i="1"/>
  <c r="R4658" i="1"/>
  <c r="AA4657" i="1"/>
  <c r="Z4657" i="1"/>
  <c r="Y4657" i="1"/>
  <c r="X4657" i="1"/>
  <c r="V4657" i="1"/>
  <c r="U4657" i="1"/>
  <c r="W4657" i="1" s="1"/>
  <c r="T4657" i="1"/>
  <c r="S4657" i="1"/>
  <c r="R4657" i="1"/>
  <c r="AA4656" i="1"/>
  <c r="Z4656" i="1"/>
  <c r="Y4656" i="1"/>
  <c r="X4656" i="1"/>
  <c r="V4656" i="1"/>
  <c r="U4656" i="1"/>
  <c r="W4656" i="1" s="1"/>
  <c r="T4656" i="1"/>
  <c r="S4656" i="1"/>
  <c r="R4656" i="1"/>
  <c r="AA4655" i="1"/>
  <c r="Z4655" i="1"/>
  <c r="Y4655" i="1"/>
  <c r="X4655" i="1"/>
  <c r="V4655" i="1"/>
  <c r="U4655" i="1"/>
  <c r="W4655" i="1" s="1"/>
  <c r="T4655" i="1"/>
  <c r="S4655" i="1"/>
  <c r="R4655" i="1"/>
  <c r="AA4654" i="1"/>
  <c r="Z4654" i="1"/>
  <c r="Y4654" i="1"/>
  <c r="X4654" i="1"/>
  <c r="V4654" i="1"/>
  <c r="U4654" i="1"/>
  <c r="W4654" i="1" s="1"/>
  <c r="T4654" i="1"/>
  <c r="S4654" i="1"/>
  <c r="R4654" i="1"/>
  <c r="AA4653" i="1"/>
  <c r="Z4653" i="1"/>
  <c r="Y4653" i="1"/>
  <c r="X4653" i="1"/>
  <c r="V4653" i="1"/>
  <c r="U4653" i="1"/>
  <c r="W4653" i="1" s="1"/>
  <c r="T4653" i="1"/>
  <c r="S4653" i="1"/>
  <c r="R4653" i="1"/>
  <c r="AA4652" i="1"/>
  <c r="Z4652" i="1"/>
  <c r="Y4652" i="1"/>
  <c r="X4652" i="1"/>
  <c r="V4652" i="1"/>
  <c r="U4652" i="1"/>
  <c r="W4652" i="1" s="1"/>
  <c r="T4652" i="1"/>
  <c r="S4652" i="1"/>
  <c r="R4652" i="1"/>
  <c r="AA4651" i="1"/>
  <c r="Z4651" i="1"/>
  <c r="Y4651" i="1"/>
  <c r="X4651" i="1"/>
  <c r="V4651" i="1"/>
  <c r="U4651" i="1"/>
  <c r="W4651" i="1" s="1"/>
  <c r="T4651" i="1"/>
  <c r="S4651" i="1"/>
  <c r="R4651" i="1"/>
  <c r="AA4650" i="1"/>
  <c r="Z4650" i="1"/>
  <c r="Y4650" i="1"/>
  <c r="X4650" i="1"/>
  <c r="V4650" i="1"/>
  <c r="U4650" i="1"/>
  <c r="W4650" i="1" s="1"/>
  <c r="T4650" i="1"/>
  <c r="S4650" i="1"/>
  <c r="R4650" i="1"/>
  <c r="AA4649" i="1"/>
  <c r="Z4649" i="1"/>
  <c r="Y4649" i="1"/>
  <c r="X4649" i="1"/>
  <c r="V4649" i="1"/>
  <c r="U4649" i="1"/>
  <c r="W4649" i="1" s="1"/>
  <c r="T4649" i="1"/>
  <c r="S4649" i="1"/>
  <c r="R4649" i="1"/>
  <c r="AA4648" i="1"/>
  <c r="Z4648" i="1"/>
  <c r="Y4648" i="1"/>
  <c r="X4648" i="1"/>
  <c r="V4648" i="1"/>
  <c r="U4648" i="1"/>
  <c r="W4648" i="1" s="1"/>
  <c r="T4648" i="1"/>
  <c r="S4648" i="1"/>
  <c r="R4648" i="1"/>
  <c r="AA4647" i="1"/>
  <c r="Z4647" i="1"/>
  <c r="Y4647" i="1"/>
  <c r="X4647" i="1"/>
  <c r="V4647" i="1"/>
  <c r="U4647" i="1"/>
  <c r="W4647" i="1" s="1"/>
  <c r="T4647" i="1"/>
  <c r="S4647" i="1"/>
  <c r="R4647" i="1"/>
  <c r="AA4646" i="1"/>
  <c r="Z4646" i="1"/>
  <c r="Y4646" i="1"/>
  <c r="X4646" i="1"/>
  <c r="V4646" i="1"/>
  <c r="U4646" i="1"/>
  <c r="W4646" i="1" s="1"/>
  <c r="T4646" i="1"/>
  <c r="S4646" i="1"/>
  <c r="R4646" i="1"/>
  <c r="AA4645" i="1"/>
  <c r="Z4645" i="1"/>
  <c r="Y4645" i="1"/>
  <c r="X4645" i="1"/>
  <c r="V4645" i="1"/>
  <c r="U4645" i="1"/>
  <c r="W4645" i="1" s="1"/>
  <c r="T4645" i="1"/>
  <c r="S4645" i="1"/>
  <c r="R4645" i="1"/>
  <c r="AA4644" i="1"/>
  <c r="Z4644" i="1"/>
  <c r="Y4644" i="1"/>
  <c r="X4644" i="1"/>
  <c r="V4644" i="1"/>
  <c r="U4644" i="1"/>
  <c r="W4644" i="1" s="1"/>
  <c r="T4644" i="1"/>
  <c r="S4644" i="1"/>
  <c r="R4644" i="1"/>
  <c r="AA4643" i="1"/>
  <c r="Z4643" i="1"/>
  <c r="Y4643" i="1"/>
  <c r="X4643" i="1"/>
  <c r="V4643" i="1"/>
  <c r="U4643" i="1"/>
  <c r="W4643" i="1" s="1"/>
  <c r="T4643" i="1"/>
  <c r="S4643" i="1"/>
  <c r="R4643" i="1"/>
  <c r="AA4642" i="1"/>
  <c r="Z4642" i="1"/>
  <c r="Y4642" i="1"/>
  <c r="X4642" i="1"/>
  <c r="V4642" i="1"/>
  <c r="U4642" i="1"/>
  <c r="W4642" i="1" s="1"/>
  <c r="T4642" i="1"/>
  <c r="S4642" i="1"/>
  <c r="R4642" i="1"/>
  <c r="AA4641" i="1"/>
  <c r="Z4641" i="1"/>
  <c r="Y4641" i="1"/>
  <c r="X4641" i="1"/>
  <c r="V4641" i="1"/>
  <c r="U4641" i="1"/>
  <c r="W4641" i="1" s="1"/>
  <c r="T4641" i="1"/>
  <c r="S4641" i="1"/>
  <c r="R4641" i="1"/>
  <c r="AA4640" i="1"/>
  <c r="Z4640" i="1"/>
  <c r="Y4640" i="1"/>
  <c r="X4640" i="1"/>
  <c r="V4640" i="1"/>
  <c r="U4640" i="1"/>
  <c r="W4640" i="1" s="1"/>
  <c r="T4640" i="1"/>
  <c r="S4640" i="1"/>
  <c r="R4640" i="1"/>
  <c r="AA4639" i="1"/>
  <c r="Z4639" i="1"/>
  <c r="Y4639" i="1"/>
  <c r="X4639" i="1"/>
  <c r="V4639" i="1"/>
  <c r="U4639" i="1"/>
  <c r="W4639" i="1" s="1"/>
  <c r="T4639" i="1"/>
  <c r="S4639" i="1"/>
  <c r="R4639" i="1"/>
  <c r="AA4638" i="1"/>
  <c r="Z4638" i="1"/>
  <c r="Y4638" i="1"/>
  <c r="X4638" i="1"/>
  <c r="V4638" i="1"/>
  <c r="U4638" i="1"/>
  <c r="W4638" i="1" s="1"/>
  <c r="T4638" i="1"/>
  <c r="S4638" i="1"/>
  <c r="R4638" i="1"/>
  <c r="AA4637" i="1"/>
  <c r="Z4637" i="1"/>
  <c r="Y4637" i="1"/>
  <c r="X4637" i="1"/>
  <c r="V4637" i="1"/>
  <c r="U4637" i="1"/>
  <c r="W4637" i="1" s="1"/>
  <c r="T4637" i="1"/>
  <c r="S4637" i="1"/>
  <c r="R4637" i="1"/>
  <c r="AA4636" i="1"/>
  <c r="Z4636" i="1"/>
  <c r="Y4636" i="1"/>
  <c r="X4636" i="1"/>
  <c r="V4636" i="1"/>
  <c r="U4636" i="1"/>
  <c r="W4636" i="1" s="1"/>
  <c r="T4636" i="1"/>
  <c r="S4636" i="1"/>
  <c r="R4636" i="1"/>
  <c r="AA4635" i="1"/>
  <c r="Z4635" i="1"/>
  <c r="Y4635" i="1"/>
  <c r="X4635" i="1"/>
  <c r="V4635" i="1"/>
  <c r="U4635" i="1"/>
  <c r="W4635" i="1" s="1"/>
  <c r="T4635" i="1"/>
  <c r="S4635" i="1"/>
  <c r="R4635" i="1"/>
  <c r="AA4634" i="1"/>
  <c r="Z4634" i="1"/>
  <c r="Y4634" i="1"/>
  <c r="X4634" i="1"/>
  <c r="V4634" i="1"/>
  <c r="U4634" i="1"/>
  <c r="W4634" i="1" s="1"/>
  <c r="T4634" i="1"/>
  <c r="S4634" i="1"/>
  <c r="R4634" i="1"/>
  <c r="AA4633" i="1"/>
  <c r="Z4633" i="1"/>
  <c r="Y4633" i="1"/>
  <c r="X4633" i="1"/>
  <c r="V4633" i="1"/>
  <c r="U4633" i="1"/>
  <c r="W4633" i="1" s="1"/>
  <c r="T4633" i="1"/>
  <c r="S4633" i="1"/>
  <c r="R4633" i="1"/>
  <c r="AA4632" i="1"/>
  <c r="Z4632" i="1"/>
  <c r="Y4632" i="1"/>
  <c r="X4632" i="1"/>
  <c r="V4632" i="1"/>
  <c r="U4632" i="1"/>
  <c r="W4632" i="1" s="1"/>
  <c r="T4632" i="1"/>
  <c r="S4632" i="1"/>
  <c r="R4632" i="1"/>
  <c r="AA4631" i="1"/>
  <c r="Z4631" i="1"/>
  <c r="Y4631" i="1"/>
  <c r="X4631" i="1"/>
  <c r="V4631" i="1"/>
  <c r="U4631" i="1"/>
  <c r="W4631" i="1" s="1"/>
  <c r="T4631" i="1"/>
  <c r="S4631" i="1"/>
  <c r="R4631" i="1"/>
  <c r="AA4630" i="1"/>
  <c r="Z4630" i="1"/>
  <c r="Y4630" i="1"/>
  <c r="X4630" i="1"/>
  <c r="V4630" i="1"/>
  <c r="U4630" i="1"/>
  <c r="W4630" i="1" s="1"/>
  <c r="T4630" i="1"/>
  <c r="S4630" i="1"/>
  <c r="R4630" i="1"/>
  <c r="AA4629" i="1"/>
  <c r="Z4629" i="1"/>
  <c r="Y4629" i="1"/>
  <c r="X4629" i="1"/>
  <c r="V4629" i="1"/>
  <c r="U4629" i="1"/>
  <c r="W4629" i="1" s="1"/>
  <c r="T4629" i="1"/>
  <c r="S4629" i="1"/>
  <c r="R4629" i="1"/>
  <c r="AA4628" i="1"/>
  <c r="Z4628" i="1"/>
  <c r="Y4628" i="1"/>
  <c r="X4628" i="1"/>
  <c r="V4628" i="1"/>
  <c r="U4628" i="1"/>
  <c r="W4628" i="1" s="1"/>
  <c r="T4628" i="1"/>
  <c r="S4628" i="1"/>
  <c r="R4628" i="1"/>
  <c r="AA4627" i="1"/>
  <c r="Z4627" i="1"/>
  <c r="Y4627" i="1"/>
  <c r="X4627" i="1"/>
  <c r="V4627" i="1"/>
  <c r="U4627" i="1"/>
  <c r="W4627" i="1" s="1"/>
  <c r="T4627" i="1"/>
  <c r="S4627" i="1"/>
  <c r="R4627" i="1"/>
  <c r="AA4626" i="1"/>
  <c r="Z4626" i="1"/>
  <c r="Y4626" i="1"/>
  <c r="X4626" i="1"/>
  <c r="V4626" i="1"/>
  <c r="U4626" i="1"/>
  <c r="W4626" i="1" s="1"/>
  <c r="T4626" i="1"/>
  <c r="S4626" i="1"/>
  <c r="R4626" i="1"/>
  <c r="AA4625" i="1"/>
  <c r="Z4625" i="1"/>
  <c r="Y4625" i="1"/>
  <c r="X4625" i="1"/>
  <c r="V4625" i="1"/>
  <c r="U4625" i="1"/>
  <c r="W4625" i="1" s="1"/>
  <c r="T4625" i="1"/>
  <c r="S4625" i="1"/>
  <c r="R4625" i="1"/>
  <c r="AA4624" i="1"/>
  <c r="Z4624" i="1"/>
  <c r="Y4624" i="1"/>
  <c r="X4624" i="1"/>
  <c r="V4624" i="1"/>
  <c r="U4624" i="1"/>
  <c r="W4624" i="1" s="1"/>
  <c r="T4624" i="1"/>
  <c r="S4624" i="1"/>
  <c r="R4624" i="1"/>
  <c r="AA4623" i="1"/>
  <c r="Z4623" i="1"/>
  <c r="Y4623" i="1"/>
  <c r="X4623" i="1"/>
  <c r="V4623" i="1"/>
  <c r="U4623" i="1"/>
  <c r="W4623" i="1" s="1"/>
  <c r="T4623" i="1"/>
  <c r="S4623" i="1"/>
  <c r="R4623" i="1"/>
  <c r="AA4622" i="1"/>
  <c r="Z4622" i="1"/>
  <c r="Y4622" i="1"/>
  <c r="X4622" i="1"/>
  <c r="V4622" i="1"/>
  <c r="U4622" i="1"/>
  <c r="W4622" i="1" s="1"/>
  <c r="T4622" i="1"/>
  <c r="S4622" i="1"/>
  <c r="R4622" i="1"/>
  <c r="AA4621" i="1"/>
  <c r="Z4621" i="1"/>
  <c r="Y4621" i="1"/>
  <c r="X4621" i="1"/>
  <c r="V4621" i="1"/>
  <c r="U4621" i="1"/>
  <c r="W4621" i="1" s="1"/>
  <c r="T4621" i="1"/>
  <c r="S4621" i="1"/>
  <c r="R4621" i="1"/>
  <c r="AA4620" i="1"/>
  <c r="Z4620" i="1"/>
  <c r="Y4620" i="1"/>
  <c r="X4620" i="1"/>
  <c r="V4620" i="1"/>
  <c r="U4620" i="1"/>
  <c r="W4620" i="1" s="1"/>
  <c r="T4620" i="1"/>
  <c r="S4620" i="1"/>
  <c r="R4620" i="1"/>
  <c r="AA4619" i="1"/>
  <c r="Z4619" i="1"/>
  <c r="Y4619" i="1"/>
  <c r="X4619" i="1"/>
  <c r="V4619" i="1"/>
  <c r="U4619" i="1"/>
  <c r="W4619" i="1" s="1"/>
  <c r="T4619" i="1"/>
  <c r="S4619" i="1"/>
  <c r="R4619" i="1"/>
  <c r="AA4618" i="1"/>
  <c r="Z4618" i="1"/>
  <c r="Y4618" i="1"/>
  <c r="X4618" i="1"/>
  <c r="V4618" i="1"/>
  <c r="U4618" i="1"/>
  <c r="W4618" i="1" s="1"/>
  <c r="T4618" i="1"/>
  <c r="S4618" i="1"/>
  <c r="R4618" i="1"/>
  <c r="AA4617" i="1"/>
  <c r="Z4617" i="1"/>
  <c r="Y4617" i="1"/>
  <c r="X4617" i="1"/>
  <c r="V4617" i="1"/>
  <c r="U4617" i="1"/>
  <c r="W4617" i="1" s="1"/>
  <c r="T4617" i="1"/>
  <c r="S4617" i="1"/>
  <c r="R4617" i="1"/>
  <c r="AA4616" i="1"/>
  <c r="Z4616" i="1"/>
  <c r="Y4616" i="1"/>
  <c r="X4616" i="1"/>
  <c r="V4616" i="1"/>
  <c r="U4616" i="1"/>
  <c r="W4616" i="1" s="1"/>
  <c r="T4616" i="1"/>
  <c r="S4616" i="1"/>
  <c r="R4616" i="1"/>
  <c r="AA4615" i="1"/>
  <c r="Z4615" i="1"/>
  <c r="Y4615" i="1"/>
  <c r="X4615" i="1"/>
  <c r="V4615" i="1"/>
  <c r="U4615" i="1"/>
  <c r="W4615" i="1" s="1"/>
  <c r="T4615" i="1"/>
  <c r="S4615" i="1"/>
  <c r="R4615" i="1"/>
  <c r="AA4614" i="1"/>
  <c r="Z4614" i="1"/>
  <c r="Y4614" i="1"/>
  <c r="X4614" i="1"/>
  <c r="V4614" i="1"/>
  <c r="U4614" i="1"/>
  <c r="W4614" i="1" s="1"/>
  <c r="T4614" i="1"/>
  <c r="S4614" i="1"/>
  <c r="R4614" i="1"/>
  <c r="AA4613" i="1"/>
  <c r="Z4613" i="1"/>
  <c r="Y4613" i="1"/>
  <c r="X4613" i="1"/>
  <c r="V4613" i="1"/>
  <c r="U4613" i="1"/>
  <c r="W4613" i="1" s="1"/>
  <c r="T4613" i="1"/>
  <c r="S4613" i="1"/>
  <c r="R4613" i="1"/>
  <c r="AA4612" i="1"/>
  <c r="Z4612" i="1"/>
  <c r="Y4612" i="1"/>
  <c r="X4612" i="1"/>
  <c r="V4612" i="1"/>
  <c r="U4612" i="1"/>
  <c r="W4612" i="1" s="1"/>
  <c r="T4612" i="1"/>
  <c r="S4612" i="1"/>
  <c r="R4612" i="1"/>
  <c r="AA4611" i="1"/>
  <c r="Z4611" i="1"/>
  <c r="Y4611" i="1"/>
  <c r="X4611" i="1"/>
  <c r="V4611" i="1"/>
  <c r="U4611" i="1"/>
  <c r="W4611" i="1" s="1"/>
  <c r="T4611" i="1"/>
  <c r="S4611" i="1"/>
  <c r="R4611" i="1"/>
  <c r="AA4610" i="1"/>
  <c r="Z4610" i="1"/>
  <c r="Y4610" i="1"/>
  <c r="X4610" i="1"/>
  <c r="V4610" i="1"/>
  <c r="U4610" i="1"/>
  <c r="W4610" i="1" s="1"/>
  <c r="T4610" i="1"/>
  <c r="S4610" i="1"/>
  <c r="R4610" i="1"/>
  <c r="AA4609" i="1"/>
  <c r="Z4609" i="1"/>
  <c r="Y4609" i="1"/>
  <c r="X4609" i="1"/>
  <c r="V4609" i="1"/>
  <c r="U4609" i="1"/>
  <c r="W4609" i="1" s="1"/>
  <c r="T4609" i="1"/>
  <c r="S4609" i="1"/>
  <c r="R4609" i="1"/>
  <c r="AA4608" i="1"/>
  <c r="Z4608" i="1"/>
  <c r="Y4608" i="1"/>
  <c r="X4608" i="1"/>
  <c r="V4608" i="1"/>
  <c r="U4608" i="1"/>
  <c r="W4608" i="1" s="1"/>
  <c r="T4608" i="1"/>
  <c r="S4608" i="1"/>
  <c r="R4608" i="1"/>
  <c r="AA4607" i="1"/>
  <c r="Z4607" i="1"/>
  <c r="Y4607" i="1"/>
  <c r="X4607" i="1"/>
  <c r="V4607" i="1"/>
  <c r="U4607" i="1"/>
  <c r="W4607" i="1" s="1"/>
  <c r="T4607" i="1"/>
  <c r="S4607" i="1"/>
  <c r="R4607" i="1"/>
  <c r="AA4606" i="1"/>
  <c r="Z4606" i="1"/>
  <c r="Y4606" i="1"/>
  <c r="X4606" i="1"/>
  <c r="V4606" i="1"/>
  <c r="U4606" i="1"/>
  <c r="W4606" i="1" s="1"/>
  <c r="T4606" i="1"/>
  <c r="S4606" i="1"/>
  <c r="R4606" i="1"/>
  <c r="AA4605" i="1"/>
  <c r="Z4605" i="1"/>
  <c r="Y4605" i="1"/>
  <c r="X4605" i="1"/>
  <c r="V4605" i="1"/>
  <c r="U4605" i="1"/>
  <c r="W4605" i="1" s="1"/>
  <c r="T4605" i="1"/>
  <c r="S4605" i="1"/>
  <c r="R4605" i="1"/>
  <c r="AA4604" i="1"/>
  <c r="Z4604" i="1"/>
  <c r="Y4604" i="1"/>
  <c r="X4604" i="1"/>
  <c r="V4604" i="1"/>
  <c r="U4604" i="1"/>
  <c r="W4604" i="1" s="1"/>
  <c r="T4604" i="1"/>
  <c r="S4604" i="1"/>
  <c r="R4604" i="1"/>
  <c r="AA4603" i="1"/>
  <c r="Z4603" i="1"/>
  <c r="Y4603" i="1"/>
  <c r="X4603" i="1"/>
  <c r="V4603" i="1"/>
  <c r="U4603" i="1"/>
  <c r="W4603" i="1" s="1"/>
  <c r="T4603" i="1"/>
  <c r="S4603" i="1"/>
  <c r="R4603" i="1"/>
  <c r="AA4602" i="1"/>
  <c r="Z4602" i="1"/>
  <c r="Y4602" i="1"/>
  <c r="X4602" i="1"/>
  <c r="V4602" i="1"/>
  <c r="U4602" i="1"/>
  <c r="W4602" i="1" s="1"/>
  <c r="T4602" i="1"/>
  <c r="S4602" i="1"/>
  <c r="R4602" i="1"/>
  <c r="AA4601" i="1"/>
  <c r="Z4601" i="1"/>
  <c r="Y4601" i="1"/>
  <c r="X4601" i="1"/>
  <c r="V4601" i="1"/>
  <c r="U4601" i="1"/>
  <c r="W4601" i="1" s="1"/>
  <c r="T4601" i="1"/>
  <c r="S4601" i="1"/>
  <c r="R4601" i="1"/>
  <c r="AA4600" i="1"/>
  <c r="Z4600" i="1"/>
  <c r="Y4600" i="1"/>
  <c r="X4600" i="1"/>
  <c r="V4600" i="1"/>
  <c r="U4600" i="1"/>
  <c r="W4600" i="1" s="1"/>
  <c r="T4600" i="1"/>
  <c r="S4600" i="1"/>
  <c r="R4600" i="1"/>
  <c r="AA4599" i="1"/>
  <c r="Z4599" i="1"/>
  <c r="Y4599" i="1"/>
  <c r="X4599" i="1"/>
  <c r="V4599" i="1"/>
  <c r="U4599" i="1"/>
  <c r="W4599" i="1" s="1"/>
  <c r="T4599" i="1"/>
  <c r="S4599" i="1"/>
  <c r="R4599" i="1"/>
  <c r="AA4598" i="1"/>
  <c r="Z4598" i="1"/>
  <c r="Y4598" i="1"/>
  <c r="X4598" i="1"/>
  <c r="V4598" i="1"/>
  <c r="U4598" i="1"/>
  <c r="W4598" i="1" s="1"/>
  <c r="T4598" i="1"/>
  <c r="S4598" i="1"/>
  <c r="R4598" i="1"/>
  <c r="AA4597" i="1"/>
  <c r="Z4597" i="1"/>
  <c r="Y4597" i="1"/>
  <c r="X4597" i="1"/>
  <c r="V4597" i="1"/>
  <c r="U4597" i="1"/>
  <c r="W4597" i="1" s="1"/>
  <c r="T4597" i="1"/>
  <c r="S4597" i="1"/>
  <c r="R4597" i="1"/>
  <c r="AA4596" i="1"/>
  <c r="Z4596" i="1"/>
  <c r="Y4596" i="1"/>
  <c r="X4596" i="1"/>
  <c r="V4596" i="1"/>
  <c r="U4596" i="1"/>
  <c r="W4596" i="1" s="1"/>
  <c r="T4596" i="1"/>
  <c r="S4596" i="1"/>
  <c r="R4596" i="1"/>
  <c r="AA4595" i="1"/>
  <c r="Z4595" i="1"/>
  <c r="Y4595" i="1"/>
  <c r="X4595" i="1"/>
  <c r="V4595" i="1"/>
  <c r="U4595" i="1"/>
  <c r="W4595" i="1" s="1"/>
  <c r="T4595" i="1"/>
  <c r="S4595" i="1"/>
  <c r="R4595" i="1"/>
  <c r="AA4594" i="1"/>
  <c r="Z4594" i="1"/>
  <c r="Y4594" i="1"/>
  <c r="X4594" i="1"/>
  <c r="V4594" i="1"/>
  <c r="U4594" i="1"/>
  <c r="W4594" i="1" s="1"/>
  <c r="T4594" i="1"/>
  <c r="S4594" i="1"/>
  <c r="R4594" i="1"/>
  <c r="AA4593" i="1"/>
  <c r="Z4593" i="1"/>
  <c r="Y4593" i="1"/>
  <c r="X4593" i="1"/>
  <c r="V4593" i="1"/>
  <c r="U4593" i="1"/>
  <c r="W4593" i="1" s="1"/>
  <c r="T4593" i="1"/>
  <c r="S4593" i="1"/>
  <c r="R4593" i="1"/>
  <c r="AA4592" i="1"/>
  <c r="Z4592" i="1"/>
  <c r="Y4592" i="1"/>
  <c r="X4592" i="1"/>
  <c r="V4592" i="1"/>
  <c r="U4592" i="1"/>
  <c r="W4592" i="1" s="1"/>
  <c r="T4592" i="1"/>
  <c r="S4592" i="1"/>
  <c r="R4592" i="1"/>
  <c r="AA4591" i="1"/>
  <c r="Z4591" i="1"/>
  <c r="Y4591" i="1"/>
  <c r="X4591" i="1"/>
  <c r="V4591" i="1"/>
  <c r="U4591" i="1"/>
  <c r="W4591" i="1" s="1"/>
  <c r="T4591" i="1"/>
  <c r="S4591" i="1"/>
  <c r="R4591" i="1"/>
  <c r="AA4590" i="1"/>
  <c r="Z4590" i="1"/>
  <c r="Y4590" i="1"/>
  <c r="X4590" i="1"/>
  <c r="V4590" i="1"/>
  <c r="U4590" i="1"/>
  <c r="W4590" i="1" s="1"/>
  <c r="T4590" i="1"/>
  <c r="S4590" i="1"/>
  <c r="R4590" i="1"/>
  <c r="AA4589" i="1"/>
  <c r="Z4589" i="1"/>
  <c r="Y4589" i="1"/>
  <c r="X4589" i="1"/>
  <c r="V4589" i="1"/>
  <c r="U4589" i="1"/>
  <c r="W4589" i="1" s="1"/>
  <c r="T4589" i="1"/>
  <c r="S4589" i="1"/>
  <c r="R4589" i="1"/>
  <c r="AA4588" i="1"/>
  <c r="Z4588" i="1"/>
  <c r="Y4588" i="1"/>
  <c r="X4588" i="1"/>
  <c r="V4588" i="1"/>
  <c r="U4588" i="1"/>
  <c r="W4588" i="1" s="1"/>
  <c r="T4588" i="1"/>
  <c r="S4588" i="1"/>
  <c r="R4588" i="1"/>
  <c r="AA4587" i="1"/>
  <c r="Z4587" i="1"/>
  <c r="Y4587" i="1"/>
  <c r="X4587" i="1"/>
  <c r="V4587" i="1"/>
  <c r="U4587" i="1"/>
  <c r="W4587" i="1" s="1"/>
  <c r="T4587" i="1"/>
  <c r="S4587" i="1"/>
  <c r="R4587" i="1"/>
  <c r="AA4586" i="1"/>
  <c r="Z4586" i="1"/>
  <c r="Y4586" i="1"/>
  <c r="X4586" i="1"/>
  <c r="V4586" i="1"/>
  <c r="U4586" i="1"/>
  <c r="W4586" i="1" s="1"/>
  <c r="T4586" i="1"/>
  <c r="S4586" i="1"/>
  <c r="R4586" i="1"/>
  <c r="AA4585" i="1"/>
  <c r="Z4585" i="1"/>
  <c r="Y4585" i="1"/>
  <c r="X4585" i="1"/>
  <c r="V4585" i="1"/>
  <c r="U4585" i="1"/>
  <c r="W4585" i="1" s="1"/>
  <c r="T4585" i="1"/>
  <c r="S4585" i="1"/>
  <c r="R4585" i="1"/>
  <c r="AA4584" i="1"/>
  <c r="Z4584" i="1"/>
  <c r="Y4584" i="1"/>
  <c r="X4584" i="1"/>
  <c r="V4584" i="1"/>
  <c r="U4584" i="1"/>
  <c r="W4584" i="1" s="1"/>
  <c r="T4584" i="1"/>
  <c r="S4584" i="1"/>
  <c r="R4584" i="1"/>
  <c r="AA4583" i="1"/>
  <c r="Z4583" i="1"/>
  <c r="Y4583" i="1"/>
  <c r="X4583" i="1"/>
  <c r="V4583" i="1"/>
  <c r="U4583" i="1"/>
  <c r="W4583" i="1" s="1"/>
  <c r="T4583" i="1"/>
  <c r="S4583" i="1"/>
  <c r="R4583" i="1"/>
  <c r="AA4582" i="1"/>
  <c r="Z4582" i="1"/>
  <c r="Y4582" i="1"/>
  <c r="X4582" i="1"/>
  <c r="V4582" i="1"/>
  <c r="U4582" i="1"/>
  <c r="W4582" i="1" s="1"/>
  <c r="T4582" i="1"/>
  <c r="S4582" i="1"/>
  <c r="R4582" i="1"/>
  <c r="AA4581" i="1"/>
  <c r="Z4581" i="1"/>
  <c r="Y4581" i="1"/>
  <c r="X4581" i="1"/>
  <c r="V4581" i="1"/>
  <c r="U4581" i="1"/>
  <c r="W4581" i="1" s="1"/>
  <c r="T4581" i="1"/>
  <c r="S4581" i="1"/>
  <c r="R4581" i="1"/>
  <c r="AA4580" i="1"/>
  <c r="Z4580" i="1"/>
  <c r="Y4580" i="1"/>
  <c r="X4580" i="1"/>
  <c r="V4580" i="1"/>
  <c r="U4580" i="1"/>
  <c r="W4580" i="1" s="1"/>
  <c r="T4580" i="1"/>
  <c r="S4580" i="1"/>
  <c r="R4580" i="1"/>
  <c r="AA4579" i="1"/>
  <c r="Z4579" i="1"/>
  <c r="Y4579" i="1"/>
  <c r="X4579" i="1"/>
  <c r="V4579" i="1"/>
  <c r="U4579" i="1"/>
  <c r="W4579" i="1" s="1"/>
  <c r="T4579" i="1"/>
  <c r="S4579" i="1"/>
  <c r="R4579" i="1"/>
  <c r="AA4578" i="1"/>
  <c r="Z4578" i="1"/>
  <c r="Y4578" i="1"/>
  <c r="X4578" i="1"/>
  <c r="V4578" i="1"/>
  <c r="U4578" i="1"/>
  <c r="W4578" i="1" s="1"/>
  <c r="T4578" i="1"/>
  <c r="S4578" i="1"/>
  <c r="R4578" i="1"/>
  <c r="AA4577" i="1"/>
  <c r="Z4577" i="1"/>
  <c r="Y4577" i="1"/>
  <c r="X4577" i="1"/>
  <c r="V4577" i="1"/>
  <c r="U4577" i="1"/>
  <c r="W4577" i="1" s="1"/>
  <c r="T4577" i="1"/>
  <c r="S4577" i="1"/>
  <c r="R4577" i="1"/>
  <c r="AA4576" i="1"/>
  <c r="Z4576" i="1"/>
  <c r="Y4576" i="1"/>
  <c r="X4576" i="1"/>
  <c r="V4576" i="1"/>
  <c r="U4576" i="1"/>
  <c r="W4576" i="1" s="1"/>
  <c r="T4576" i="1"/>
  <c r="S4576" i="1"/>
  <c r="R4576" i="1"/>
  <c r="AA4575" i="1"/>
  <c r="Z4575" i="1"/>
  <c r="Y4575" i="1"/>
  <c r="X4575" i="1"/>
  <c r="V4575" i="1"/>
  <c r="U4575" i="1"/>
  <c r="W4575" i="1" s="1"/>
  <c r="T4575" i="1"/>
  <c r="S4575" i="1"/>
  <c r="R4575" i="1"/>
  <c r="AA4574" i="1"/>
  <c r="Z4574" i="1"/>
  <c r="Y4574" i="1"/>
  <c r="X4574" i="1"/>
  <c r="V4574" i="1"/>
  <c r="U4574" i="1"/>
  <c r="W4574" i="1" s="1"/>
  <c r="T4574" i="1"/>
  <c r="S4574" i="1"/>
  <c r="R4574" i="1"/>
  <c r="AA4573" i="1"/>
  <c r="Z4573" i="1"/>
  <c r="Y4573" i="1"/>
  <c r="X4573" i="1"/>
  <c r="V4573" i="1"/>
  <c r="U4573" i="1"/>
  <c r="W4573" i="1" s="1"/>
  <c r="T4573" i="1"/>
  <c r="S4573" i="1"/>
  <c r="R4573" i="1"/>
  <c r="AA4572" i="1"/>
  <c r="Z4572" i="1"/>
  <c r="Y4572" i="1"/>
  <c r="X4572" i="1"/>
  <c r="V4572" i="1"/>
  <c r="U4572" i="1"/>
  <c r="W4572" i="1" s="1"/>
  <c r="T4572" i="1"/>
  <c r="S4572" i="1"/>
  <c r="R4572" i="1"/>
  <c r="AA4571" i="1"/>
  <c r="Z4571" i="1"/>
  <c r="Y4571" i="1"/>
  <c r="X4571" i="1"/>
  <c r="V4571" i="1"/>
  <c r="U4571" i="1"/>
  <c r="W4571" i="1" s="1"/>
  <c r="T4571" i="1"/>
  <c r="S4571" i="1"/>
  <c r="R4571" i="1"/>
  <c r="AA4570" i="1"/>
  <c r="Z4570" i="1"/>
  <c r="Y4570" i="1"/>
  <c r="X4570" i="1"/>
  <c r="V4570" i="1"/>
  <c r="U4570" i="1"/>
  <c r="W4570" i="1" s="1"/>
  <c r="T4570" i="1"/>
  <c r="S4570" i="1"/>
  <c r="R4570" i="1"/>
  <c r="AA4569" i="1"/>
  <c r="Z4569" i="1"/>
  <c r="Y4569" i="1"/>
  <c r="X4569" i="1"/>
  <c r="V4569" i="1"/>
  <c r="U4569" i="1"/>
  <c r="W4569" i="1" s="1"/>
  <c r="T4569" i="1"/>
  <c r="S4569" i="1"/>
  <c r="R4569" i="1"/>
  <c r="AA4568" i="1"/>
  <c r="Z4568" i="1"/>
  <c r="Y4568" i="1"/>
  <c r="X4568" i="1"/>
  <c r="V4568" i="1"/>
  <c r="U4568" i="1"/>
  <c r="W4568" i="1" s="1"/>
  <c r="T4568" i="1"/>
  <c r="S4568" i="1"/>
  <c r="R4568" i="1"/>
  <c r="AA4567" i="1"/>
  <c r="Z4567" i="1"/>
  <c r="Y4567" i="1"/>
  <c r="X4567" i="1"/>
  <c r="V4567" i="1"/>
  <c r="U4567" i="1"/>
  <c r="W4567" i="1" s="1"/>
  <c r="T4567" i="1"/>
  <c r="S4567" i="1"/>
  <c r="R4567" i="1"/>
  <c r="AA4566" i="1"/>
  <c r="Z4566" i="1"/>
  <c r="Y4566" i="1"/>
  <c r="X4566" i="1"/>
  <c r="V4566" i="1"/>
  <c r="U4566" i="1"/>
  <c r="W4566" i="1" s="1"/>
  <c r="T4566" i="1"/>
  <c r="S4566" i="1"/>
  <c r="R4566" i="1"/>
  <c r="AA4565" i="1"/>
  <c r="Z4565" i="1"/>
  <c r="Y4565" i="1"/>
  <c r="X4565" i="1"/>
  <c r="V4565" i="1"/>
  <c r="U4565" i="1"/>
  <c r="W4565" i="1" s="1"/>
  <c r="T4565" i="1"/>
  <c r="S4565" i="1"/>
  <c r="R4565" i="1"/>
  <c r="AA4564" i="1"/>
  <c r="Z4564" i="1"/>
  <c r="Y4564" i="1"/>
  <c r="X4564" i="1"/>
  <c r="V4564" i="1"/>
  <c r="U4564" i="1"/>
  <c r="W4564" i="1" s="1"/>
  <c r="T4564" i="1"/>
  <c r="S4564" i="1"/>
  <c r="R4564" i="1"/>
  <c r="AA4563" i="1"/>
  <c r="Z4563" i="1"/>
  <c r="Y4563" i="1"/>
  <c r="X4563" i="1"/>
  <c r="V4563" i="1"/>
  <c r="U4563" i="1"/>
  <c r="W4563" i="1" s="1"/>
  <c r="T4563" i="1"/>
  <c r="S4563" i="1"/>
  <c r="R4563" i="1"/>
  <c r="AA4562" i="1"/>
  <c r="Z4562" i="1"/>
  <c r="Y4562" i="1"/>
  <c r="X4562" i="1"/>
  <c r="V4562" i="1"/>
  <c r="U4562" i="1"/>
  <c r="W4562" i="1" s="1"/>
  <c r="T4562" i="1"/>
  <c r="S4562" i="1"/>
  <c r="R4562" i="1"/>
  <c r="AA4561" i="1"/>
  <c r="Z4561" i="1"/>
  <c r="Y4561" i="1"/>
  <c r="X4561" i="1"/>
  <c r="V4561" i="1"/>
  <c r="U4561" i="1"/>
  <c r="W4561" i="1" s="1"/>
  <c r="T4561" i="1"/>
  <c r="S4561" i="1"/>
  <c r="R4561" i="1"/>
  <c r="AA4560" i="1"/>
  <c r="Z4560" i="1"/>
  <c r="Y4560" i="1"/>
  <c r="X4560" i="1"/>
  <c r="V4560" i="1"/>
  <c r="U4560" i="1"/>
  <c r="W4560" i="1" s="1"/>
  <c r="T4560" i="1"/>
  <c r="S4560" i="1"/>
  <c r="R4560" i="1"/>
  <c r="AA4559" i="1"/>
  <c r="Z4559" i="1"/>
  <c r="Y4559" i="1"/>
  <c r="X4559" i="1"/>
  <c r="V4559" i="1"/>
  <c r="U4559" i="1"/>
  <c r="W4559" i="1" s="1"/>
  <c r="T4559" i="1"/>
  <c r="S4559" i="1"/>
  <c r="R4559" i="1"/>
  <c r="AA4558" i="1"/>
  <c r="Z4558" i="1"/>
  <c r="Y4558" i="1"/>
  <c r="X4558" i="1"/>
  <c r="V4558" i="1"/>
  <c r="U4558" i="1"/>
  <c r="W4558" i="1" s="1"/>
  <c r="T4558" i="1"/>
  <c r="S4558" i="1"/>
  <c r="R4558" i="1"/>
  <c r="AA4557" i="1"/>
  <c r="Z4557" i="1"/>
  <c r="Y4557" i="1"/>
  <c r="X4557" i="1"/>
  <c r="V4557" i="1"/>
  <c r="U4557" i="1"/>
  <c r="W4557" i="1" s="1"/>
  <c r="T4557" i="1"/>
  <c r="S4557" i="1"/>
  <c r="R4557" i="1"/>
  <c r="AA4556" i="1"/>
  <c r="Z4556" i="1"/>
  <c r="Y4556" i="1"/>
  <c r="X4556" i="1"/>
  <c r="V4556" i="1"/>
  <c r="U4556" i="1"/>
  <c r="W4556" i="1" s="1"/>
  <c r="T4556" i="1"/>
  <c r="S4556" i="1"/>
  <c r="R4556" i="1"/>
  <c r="AA4555" i="1"/>
  <c r="Z4555" i="1"/>
  <c r="Y4555" i="1"/>
  <c r="X4555" i="1"/>
  <c r="V4555" i="1"/>
  <c r="U4555" i="1"/>
  <c r="W4555" i="1" s="1"/>
  <c r="T4555" i="1"/>
  <c r="S4555" i="1"/>
  <c r="R4555" i="1"/>
  <c r="AA4554" i="1"/>
  <c r="Z4554" i="1"/>
  <c r="Y4554" i="1"/>
  <c r="X4554" i="1"/>
  <c r="V4554" i="1"/>
  <c r="U4554" i="1"/>
  <c r="W4554" i="1" s="1"/>
  <c r="T4554" i="1"/>
  <c r="S4554" i="1"/>
  <c r="R4554" i="1"/>
  <c r="AA4553" i="1"/>
  <c r="Z4553" i="1"/>
  <c r="Y4553" i="1"/>
  <c r="X4553" i="1"/>
  <c r="V4553" i="1"/>
  <c r="U4553" i="1"/>
  <c r="W4553" i="1" s="1"/>
  <c r="T4553" i="1"/>
  <c r="S4553" i="1"/>
  <c r="R4553" i="1"/>
  <c r="AA4552" i="1"/>
  <c r="Z4552" i="1"/>
  <c r="Y4552" i="1"/>
  <c r="X4552" i="1"/>
  <c r="V4552" i="1"/>
  <c r="U4552" i="1"/>
  <c r="W4552" i="1" s="1"/>
  <c r="T4552" i="1"/>
  <c r="S4552" i="1"/>
  <c r="R4552" i="1"/>
  <c r="AA4551" i="1"/>
  <c r="Z4551" i="1"/>
  <c r="Y4551" i="1"/>
  <c r="X4551" i="1"/>
  <c r="V4551" i="1"/>
  <c r="U4551" i="1"/>
  <c r="W4551" i="1" s="1"/>
  <c r="T4551" i="1"/>
  <c r="S4551" i="1"/>
  <c r="R4551" i="1"/>
  <c r="AA4550" i="1"/>
  <c r="Z4550" i="1"/>
  <c r="Y4550" i="1"/>
  <c r="X4550" i="1"/>
  <c r="V4550" i="1"/>
  <c r="U4550" i="1"/>
  <c r="W4550" i="1" s="1"/>
  <c r="T4550" i="1"/>
  <c r="S4550" i="1"/>
  <c r="R4550" i="1"/>
  <c r="AA4549" i="1"/>
  <c r="Z4549" i="1"/>
  <c r="Y4549" i="1"/>
  <c r="X4549" i="1"/>
  <c r="V4549" i="1"/>
  <c r="U4549" i="1"/>
  <c r="W4549" i="1" s="1"/>
  <c r="T4549" i="1"/>
  <c r="S4549" i="1"/>
  <c r="R4549" i="1"/>
  <c r="AA4548" i="1"/>
  <c r="Z4548" i="1"/>
  <c r="Y4548" i="1"/>
  <c r="X4548" i="1"/>
  <c r="V4548" i="1"/>
  <c r="U4548" i="1"/>
  <c r="W4548" i="1" s="1"/>
  <c r="T4548" i="1"/>
  <c r="S4548" i="1"/>
  <c r="R4548" i="1"/>
  <c r="AA4547" i="1"/>
  <c r="Z4547" i="1"/>
  <c r="Y4547" i="1"/>
  <c r="X4547" i="1"/>
  <c r="V4547" i="1"/>
  <c r="U4547" i="1"/>
  <c r="W4547" i="1" s="1"/>
  <c r="T4547" i="1"/>
  <c r="S4547" i="1"/>
  <c r="R4547" i="1"/>
  <c r="AA4546" i="1"/>
  <c r="Z4546" i="1"/>
  <c r="Y4546" i="1"/>
  <c r="X4546" i="1"/>
  <c r="V4546" i="1"/>
  <c r="U4546" i="1"/>
  <c r="W4546" i="1" s="1"/>
  <c r="T4546" i="1"/>
  <c r="S4546" i="1"/>
  <c r="R4546" i="1"/>
  <c r="AA4545" i="1"/>
  <c r="Z4545" i="1"/>
  <c r="Y4545" i="1"/>
  <c r="X4545" i="1"/>
  <c r="V4545" i="1"/>
  <c r="U4545" i="1"/>
  <c r="W4545" i="1" s="1"/>
  <c r="T4545" i="1"/>
  <c r="S4545" i="1"/>
  <c r="R4545" i="1"/>
  <c r="AA4544" i="1"/>
  <c r="Z4544" i="1"/>
  <c r="Y4544" i="1"/>
  <c r="X4544" i="1"/>
  <c r="V4544" i="1"/>
  <c r="U4544" i="1"/>
  <c r="W4544" i="1" s="1"/>
  <c r="T4544" i="1"/>
  <c r="S4544" i="1"/>
  <c r="R4544" i="1"/>
  <c r="AA4543" i="1"/>
  <c r="Z4543" i="1"/>
  <c r="Y4543" i="1"/>
  <c r="X4543" i="1"/>
  <c r="V4543" i="1"/>
  <c r="U4543" i="1"/>
  <c r="W4543" i="1" s="1"/>
  <c r="T4543" i="1"/>
  <c r="S4543" i="1"/>
  <c r="R4543" i="1"/>
  <c r="AA4542" i="1"/>
  <c r="Z4542" i="1"/>
  <c r="Y4542" i="1"/>
  <c r="X4542" i="1"/>
  <c r="V4542" i="1"/>
  <c r="U4542" i="1"/>
  <c r="W4542" i="1" s="1"/>
  <c r="T4542" i="1"/>
  <c r="S4542" i="1"/>
  <c r="R4542" i="1"/>
  <c r="AA4541" i="1"/>
  <c r="Z4541" i="1"/>
  <c r="Y4541" i="1"/>
  <c r="X4541" i="1"/>
  <c r="V4541" i="1"/>
  <c r="U4541" i="1"/>
  <c r="W4541" i="1" s="1"/>
  <c r="T4541" i="1"/>
  <c r="S4541" i="1"/>
  <c r="R4541" i="1"/>
  <c r="AA4540" i="1"/>
  <c r="Z4540" i="1"/>
  <c r="Y4540" i="1"/>
  <c r="X4540" i="1"/>
  <c r="V4540" i="1"/>
  <c r="U4540" i="1"/>
  <c r="W4540" i="1" s="1"/>
  <c r="T4540" i="1"/>
  <c r="S4540" i="1"/>
  <c r="R4540" i="1"/>
  <c r="AA4539" i="1"/>
  <c r="Z4539" i="1"/>
  <c r="Y4539" i="1"/>
  <c r="X4539" i="1"/>
  <c r="V4539" i="1"/>
  <c r="U4539" i="1"/>
  <c r="W4539" i="1" s="1"/>
  <c r="T4539" i="1"/>
  <c r="S4539" i="1"/>
  <c r="R4539" i="1"/>
  <c r="AA4538" i="1"/>
  <c r="Z4538" i="1"/>
  <c r="Y4538" i="1"/>
  <c r="X4538" i="1"/>
  <c r="V4538" i="1"/>
  <c r="U4538" i="1"/>
  <c r="W4538" i="1" s="1"/>
  <c r="T4538" i="1"/>
  <c r="S4538" i="1"/>
  <c r="R4538" i="1"/>
  <c r="AA4537" i="1"/>
  <c r="Z4537" i="1"/>
  <c r="Y4537" i="1"/>
  <c r="X4537" i="1"/>
  <c r="V4537" i="1"/>
  <c r="U4537" i="1"/>
  <c r="W4537" i="1" s="1"/>
  <c r="T4537" i="1"/>
  <c r="S4537" i="1"/>
  <c r="R4537" i="1"/>
  <c r="AA4536" i="1"/>
  <c r="Z4536" i="1"/>
  <c r="Y4536" i="1"/>
  <c r="X4536" i="1"/>
  <c r="V4536" i="1"/>
  <c r="U4536" i="1"/>
  <c r="W4536" i="1" s="1"/>
  <c r="T4536" i="1"/>
  <c r="S4536" i="1"/>
  <c r="R4536" i="1"/>
  <c r="AA4535" i="1"/>
  <c r="Z4535" i="1"/>
  <c r="Y4535" i="1"/>
  <c r="X4535" i="1"/>
  <c r="V4535" i="1"/>
  <c r="U4535" i="1"/>
  <c r="W4535" i="1" s="1"/>
  <c r="T4535" i="1"/>
  <c r="S4535" i="1"/>
  <c r="R4535" i="1"/>
  <c r="AA4534" i="1"/>
  <c r="Z4534" i="1"/>
  <c r="Y4534" i="1"/>
  <c r="X4534" i="1"/>
  <c r="V4534" i="1"/>
  <c r="U4534" i="1"/>
  <c r="W4534" i="1" s="1"/>
  <c r="T4534" i="1"/>
  <c r="S4534" i="1"/>
  <c r="R4534" i="1"/>
  <c r="AA4533" i="1"/>
  <c r="Z4533" i="1"/>
  <c r="Y4533" i="1"/>
  <c r="X4533" i="1"/>
  <c r="V4533" i="1"/>
  <c r="U4533" i="1"/>
  <c r="W4533" i="1" s="1"/>
  <c r="T4533" i="1"/>
  <c r="S4533" i="1"/>
  <c r="R4533" i="1"/>
  <c r="AA4532" i="1"/>
  <c r="Z4532" i="1"/>
  <c r="Y4532" i="1"/>
  <c r="X4532" i="1"/>
  <c r="V4532" i="1"/>
  <c r="U4532" i="1"/>
  <c r="W4532" i="1" s="1"/>
  <c r="T4532" i="1"/>
  <c r="S4532" i="1"/>
  <c r="R4532" i="1"/>
  <c r="AA4531" i="1"/>
  <c r="Z4531" i="1"/>
  <c r="Y4531" i="1"/>
  <c r="X4531" i="1"/>
  <c r="V4531" i="1"/>
  <c r="U4531" i="1"/>
  <c r="W4531" i="1" s="1"/>
  <c r="T4531" i="1"/>
  <c r="S4531" i="1"/>
  <c r="R4531" i="1"/>
  <c r="AA4530" i="1"/>
  <c r="Z4530" i="1"/>
  <c r="Y4530" i="1"/>
  <c r="X4530" i="1"/>
  <c r="V4530" i="1"/>
  <c r="U4530" i="1"/>
  <c r="W4530" i="1" s="1"/>
  <c r="T4530" i="1"/>
  <c r="S4530" i="1"/>
  <c r="R4530" i="1"/>
  <c r="AA4529" i="1"/>
  <c r="Z4529" i="1"/>
  <c r="Y4529" i="1"/>
  <c r="X4529" i="1"/>
  <c r="V4529" i="1"/>
  <c r="U4529" i="1"/>
  <c r="W4529" i="1" s="1"/>
  <c r="T4529" i="1"/>
  <c r="S4529" i="1"/>
  <c r="R4529" i="1"/>
  <c r="AA4528" i="1"/>
  <c r="Z4528" i="1"/>
  <c r="Y4528" i="1"/>
  <c r="X4528" i="1"/>
  <c r="V4528" i="1"/>
  <c r="U4528" i="1"/>
  <c r="W4528" i="1" s="1"/>
  <c r="T4528" i="1"/>
  <c r="S4528" i="1"/>
  <c r="R4528" i="1"/>
  <c r="AA4527" i="1"/>
  <c r="Z4527" i="1"/>
  <c r="Y4527" i="1"/>
  <c r="X4527" i="1"/>
  <c r="V4527" i="1"/>
  <c r="U4527" i="1"/>
  <c r="W4527" i="1" s="1"/>
  <c r="T4527" i="1"/>
  <c r="S4527" i="1"/>
  <c r="R4527" i="1"/>
  <c r="AA4526" i="1"/>
  <c r="Z4526" i="1"/>
  <c r="Y4526" i="1"/>
  <c r="X4526" i="1"/>
  <c r="V4526" i="1"/>
  <c r="U4526" i="1"/>
  <c r="W4526" i="1" s="1"/>
  <c r="T4526" i="1"/>
  <c r="S4526" i="1"/>
  <c r="R4526" i="1"/>
  <c r="AA4525" i="1"/>
  <c r="Z4525" i="1"/>
  <c r="Y4525" i="1"/>
  <c r="X4525" i="1"/>
  <c r="V4525" i="1"/>
  <c r="U4525" i="1"/>
  <c r="W4525" i="1" s="1"/>
  <c r="T4525" i="1"/>
  <c r="S4525" i="1"/>
  <c r="R4525" i="1"/>
  <c r="AA4524" i="1"/>
  <c r="Z4524" i="1"/>
  <c r="Y4524" i="1"/>
  <c r="X4524" i="1"/>
  <c r="V4524" i="1"/>
  <c r="U4524" i="1"/>
  <c r="W4524" i="1" s="1"/>
  <c r="T4524" i="1"/>
  <c r="S4524" i="1"/>
  <c r="R4524" i="1"/>
  <c r="AA4523" i="1"/>
  <c r="Z4523" i="1"/>
  <c r="Y4523" i="1"/>
  <c r="X4523" i="1"/>
  <c r="V4523" i="1"/>
  <c r="U4523" i="1"/>
  <c r="W4523" i="1" s="1"/>
  <c r="T4523" i="1"/>
  <c r="S4523" i="1"/>
  <c r="R4523" i="1"/>
  <c r="AA4522" i="1"/>
  <c r="Z4522" i="1"/>
  <c r="Y4522" i="1"/>
  <c r="X4522" i="1"/>
  <c r="V4522" i="1"/>
  <c r="U4522" i="1"/>
  <c r="W4522" i="1" s="1"/>
  <c r="T4522" i="1"/>
  <c r="S4522" i="1"/>
  <c r="R4522" i="1"/>
  <c r="AA4521" i="1"/>
  <c r="Z4521" i="1"/>
  <c r="Y4521" i="1"/>
  <c r="X4521" i="1"/>
  <c r="V4521" i="1"/>
  <c r="U4521" i="1"/>
  <c r="W4521" i="1" s="1"/>
  <c r="T4521" i="1"/>
  <c r="S4521" i="1"/>
  <c r="R4521" i="1"/>
  <c r="AA4520" i="1"/>
  <c r="Z4520" i="1"/>
  <c r="Y4520" i="1"/>
  <c r="X4520" i="1"/>
  <c r="V4520" i="1"/>
  <c r="U4520" i="1"/>
  <c r="W4520" i="1" s="1"/>
  <c r="T4520" i="1"/>
  <c r="S4520" i="1"/>
  <c r="R4520" i="1"/>
  <c r="AA4519" i="1"/>
  <c r="Z4519" i="1"/>
  <c r="Y4519" i="1"/>
  <c r="X4519" i="1"/>
  <c r="V4519" i="1"/>
  <c r="U4519" i="1"/>
  <c r="W4519" i="1" s="1"/>
  <c r="T4519" i="1"/>
  <c r="S4519" i="1"/>
  <c r="R4519" i="1"/>
  <c r="AA4518" i="1"/>
  <c r="Z4518" i="1"/>
  <c r="Y4518" i="1"/>
  <c r="X4518" i="1"/>
  <c r="V4518" i="1"/>
  <c r="U4518" i="1"/>
  <c r="W4518" i="1" s="1"/>
  <c r="T4518" i="1"/>
  <c r="S4518" i="1"/>
  <c r="R4518" i="1"/>
  <c r="AA4517" i="1"/>
  <c r="Z4517" i="1"/>
  <c r="Y4517" i="1"/>
  <c r="X4517" i="1"/>
  <c r="V4517" i="1"/>
  <c r="U4517" i="1"/>
  <c r="W4517" i="1" s="1"/>
  <c r="T4517" i="1"/>
  <c r="S4517" i="1"/>
  <c r="R4517" i="1"/>
  <c r="AA4516" i="1"/>
  <c r="Z4516" i="1"/>
  <c r="Y4516" i="1"/>
  <c r="X4516" i="1"/>
  <c r="V4516" i="1"/>
  <c r="U4516" i="1"/>
  <c r="W4516" i="1" s="1"/>
  <c r="T4516" i="1"/>
  <c r="S4516" i="1"/>
  <c r="R4516" i="1"/>
  <c r="AA4515" i="1"/>
  <c r="Z4515" i="1"/>
  <c r="Y4515" i="1"/>
  <c r="X4515" i="1"/>
  <c r="V4515" i="1"/>
  <c r="U4515" i="1"/>
  <c r="W4515" i="1" s="1"/>
  <c r="T4515" i="1"/>
  <c r="S4515" i="1"/>
  <c r="R4515" i="1"/>
  <c r="AA4514" i="1"/>
  <c r="Z4514" i="1"/>
  <c r="Y4514" i="1"/>
  <c r="X4514" i="1"/>
  <c r="V4514" i="1"/>
  <c r="U4514" i="1"/>
  <c r="W4514" i="1" s="1"/>
  <c r="T4514" i="1"/>
  <c r="S4514" i="1"/>
  <c r="R4514" i="1"/>
  <c r="AA4513" i="1"/>
  <c r="Z4513" i="1"/>
  <c r="Y4513" i="1"/>
  <c r="X4513" i="1"/>
  <c r="V4513" i="1"/>
  <c r="U4513" i="1"/>
  <c r="W4513" i="1" s="1"/>
  <c r="T4513" i="1"/>
  <c r="S4513" i="1"/>
  <c r="R4513" i="1"/>
  <c r="AA4512" i="1"/>
  <c r="Z4512" i="1"/>
  <c r="Y4512" i="1"/>
  <c r="X4512" i="1"/>
  <c r="V4512" i="1"/>
  <c r="U4512" i="1"/>
  <c r="W4512" i="1" s="1"/>
  <c r="T4512" i="1"/>
  <c r="S4512" i="1"/>
  <c r="R4512" i="1"/>
  <c r="AA4511" i="1"/>
  <c r="Z4511" i="1"/>
  <c r="Y4511" i="1"/>
  <c r="X4511" i="1"/>
  <c r="V4511" i="1"/>
  <c r="U4511" i="1"/>
  <c r="W4511" i="1" s="1"/>
  <c r="T4511" i="1"/>
  <c r="S4511" i="1"/>
  <c r="R4511" i="1"/>
  <c r="AA4510" i="1"/>
  <c r="Z4510" i="1"/>
  <c r="Y4510" i="1"/>
  <c r="X4510" i="1"/>
  <c r="V4510" i="1"/>
  <c r="U4510" i="1"/>
  <c r="W4510" i="1" s="1"/>
  <c r="T4510" i="1"/>
  <c r="S4510" i="1"/>
  <c r="R4510" i="1"/>
  <c r="AA4509" i="1"/>
  <c r="Z4509" i="1"/>
  <c r="Y4509" i="1"/>
  <c r="X4509" i="1"/>
  <c r="V4509" i="1"/>
  <c r="U4509" i="1"/>
  <c r="W4509" i="1" s="1"/>
  <c r="T4509" i="1"/>
  <c r="S4509" i="1"/>
  <c r="R4509" i="1"/>
  <c r="AA4508" i="1"/>
  <c r="Z4508" i="1"/>
  <c r="Y4508" i="1"/>
  <c r="X4508" i="1"/>
  <c r="V4508" i="1"/>
  <c r="U4508" i="1"/>
  <c r="W4508" i="1" s="1"/>
  <c r="T4508" i="1"/>
  <c r="S4508" i="1"/>
  <c r="R4508" i="1"/>
  <c r="AA4507" i="1"/>
  <c r="Z4507" i="1"/>
  <c r="Y4507" i="1"/>
  <c r="X4507" i="1"/>
  <c r="V4507" i="1"/>
  <c r="U4507" i="1"/>
  <c r="W4507" i="1" s="1"/>
  <c r="T4507" i="1"/>
  <c r="S4507" i="1"/>
  <c r="R4507" i="1"/>
  <c r="AA4506" i="1"/>
  <c r="Z4506" i="1"/>
  <c r="Y4506" i="1"/>
  <c r="X4506" i="1"/>
  <c r="V4506" i="1"/>
  <c r="U4506" i="1"/>
  <c r="W4506" i="1" s="1"/>
  <c r="T4506" i="1"/>
  <c r="S4506" i="1"/>
  <c r="R4506" i="1"/>
  <c r="AA4505" i="1"/>
  <c r="Z4505" i="1"/>
  <c r="Y4505" i="1"/>
  <c r="X4505" i="1"/>
  <c r="V4505" i="1"/>
  <c r="U4505" i="1"/>
  <c r="W4505" i="1" s="1"/>
  <c r="T4505" i="1"/>
  <c r="S4505" i="1"/>
  <c r="R4505" i="1"/>
  <c r="AA4504" i="1"/>
  <c r="Z4504" i="1"/>
  <c r="Y4504" i="1"/>
  <c r="X4504" i="1"/>
  <c r="V4504" i="1"/>
  <c r="U4504" i="1"/>
  <c r="W4504" i="1" s="1"/>
  <c r="T4504" i="1"/>
  <c r="S4504" i="1"/>
  <c r="R4504" i="1"/>
  <c r="AA4503" i="1"/>
  <c r="Z4503" i="1"/>
  <c r="Y4503" i="1"/>
  <c r="X4503" i="1"/>
  <c r="V4503" i="1"/>
  <c r="U4503" i="1"/>
  <c r="W4503" i="1" s="1"/>
  <c r="T4503" i="1"/>
  <c r="S4503" i="1"/>
  <c r="R4503" i="1"/>
  <c r="AA4502" i="1"/>
  <c r="Z4502" i="1"/>
  <c r="Y4502" i="1"/>
  <c r="X4502" i="1"/>
  <c r="V4502" i="1"/>
  <c r="U4502" i="1"/>
  <c r="W4502" i="1" s="1"/>
  <c r="T4502" i="1"/>
  <c r="S4502" i="1"/>
  <c r="R4502" i="1"/>
  <c r="AA4501" i="1"/>
  <c r="Z4501" i="1"/>
  <c r="Y4501" i="1"/>
  <c r="X4501" i="1"/>
  <c r="V4501" i="1"/>
  <c r="U4501" i="1"/>
  <c r="W4501" i="1" s="1"/>
  <c r="T4501" i="1"/>
  <c r="S4501" i="1"/>
  <c r="R4501" i="1"/>
  <c r="AA4500" i="1"/>
  <c r="Z4500" i="1"/>
  <c r="Y4500" i="1"/>
  <c r="X4500" i="1"/>
  <c r="V4500" i="1"/>
  <c r="U4500" i="1"/>
  <c r="W4500" i="1" s="1"/>
  <c r="T4500" i="1"/>
  <c r="S4500" i="1"/>
  <c r="R4500" i="1"/>
  <c r="AA4499" i="1"/>
  <c r="Z4499" i="1"/>
  <c r="Y4499" i="1"/>
  <c r="X4499" i="1"/>
  <c r="V4499" i="1"/>
  <c r="U4499" i="1"/>
  <c r="W4499" i="1" s="1"/>
  <c r="T4499" i="1"/>
  <c r="S4499" i="1"/>
  <c r="R4499" i="1"/>
  <c r="AA4498" i="1"/>
  <c r="Z4498" i="1"/>
  <c r="Y4498" i="1"/>
  <c r="X4498" i="1"/>
  <c r="V4498" i="1"/>
  <c r="U4498" i="1"/>
  <c r="W4498" i="1" s="1"/>
  <c r="T4498" i="1"/>
  <c r="S4498" i="1"/>
  <c r="R4498" i="1"/>
  <c r="AA4497" i="1"/>
  <c r="Z4497" i="1"/>
  <c r="Y4497" i="1"/>
  <c r="X4497" i="1"/>
  <c r="V4497" i="1"/>
  <c r="U4497" i="1"/>
  <c r="W4497" i="1" s="1"/>
  <c r="T4497" i="1"/>
  <c r="S4497" i="1"/>
  <c r="R4497" i="1"/>
  <c r="AA4496" i="1"/>
  <c r="Z4496" i="1"/>
  <c r="Y4496" i="1"/>
  <c r="X4496" i="1"/>
  <c r="V4496" i="1"/>
  <c r="U4496" i="1"/>
  <c r="W4496" i="1" s="1"/>
  <c r="T4496" i="1"/>
  <c r="S4496" i="1"/>
  <c r="R4496" i="1"/>
  <c r="AA4495" i="1"/>
  <c r="Z4495" i="1"/>
  <c r="Y4495" i="1"/>
  <c r="X4495" i="1"/>
  <c r="V4495" i="1"/>
  <c r="U4495" i="1"/>
  <c r="W4495" i="1" s="1"/>
  <c r="T4495" i="1"/>
  <c r="S4495" i="1"/>
  <c r="R4495" i="1"/>
  <c r="AA4494" i="1"/>
  <c r="Z4494" i="1"/>
  <c r="Y4494" i="1"/>
  <c r="X4494" i="1"/>
  <c r="V4494" i="1"/>
  <c r="U4494" i="1"/>
  <c r="W4494" i="1" s="1"/>
  <c r="T4494" i="1"/>
  <c r="S4494" i="1"/>
  <c r="R4494" i="1"/>
  <c r="AA4493" i="1"/>
  <c r="Z4493" i="1"/>
  <c r="Y4493" i="1"/>
  <c r="X4493" i="1"/>
  <c r="V4493" i="1"/>
  <c r="U4493" i="1"/>
  <c r="W4493" i="1" s="1"/>
  <c r="T4493" i="1"/>
  <c r="S4493" i="1"/>
  <c r="R4493" i="1"/>
  <c r="AA4492" i="1"/>
  <c r="Z4492" i="1"/>
  <c r="Y4492" i="1"/>
  <c r="X4492" i="1"/>
  <c r="V4492" i="1"/>
  <c r="U4492" i="1"/>
  <c r="W4492" i="1" s="1"/>
  <c r="T4492" i="1"/>
  <c r="S4492" i="1"/>
  <c r="R4492" i="1"/>
  <c r="AA4491" i="1"/>
  <c r="Z4491" i="1"/>
  <c r="Y4491" i="1"/>
  <c r="X4491" i="1"/>
  <c r="V4491" i="1"/>
  <c r="U4491" i="1"/>
  <c r="W4491" i="1" s="1"/>
  <c r="T4491" i="1"/>
  <c r="S4491" i="1"/>
  <c r="R4491" i="1"/>
  <c r="AA4490" i="1"/>
  <c r="Z4490" i="1"/>
  <c r="Y4490" i="1"/>
  <c r="X4490" i="1"/>
  <c r="V4490" i="1"/>
  <c r="U4490" i="1"/>
  <c r="W4490" i="1" s="1"/>
  <c r="T4490" i="1"/>
  <c r="S4490" i="1"/>
  <c r="R4490" i="1"/>
  <c r="AA4489" i="1"/>
  <c r="Z4489" i="1"/>
  <c r="Y4489" i="1"/>
  <c r="X4489" i="1"/>
  <c r="V4489" i="1"/>
  <c r="U4489" i="1"/>
  <c r="W4489" i="1" s="1"/>
  <c r="T4489" i="1"/>
  <c r="S4489" i="1"/>
  <c r="R4489" i="1"/>
  <c r="AA4488" i="1"/>
  <c r="Z4488" i="1"/>
  <c r="Y4488" i="1"/>
  <c r="X4488" i="1"/>
  <c r="V4488" i="1"/>
  <c r="U4488" i="1"/>
  <c r="W4488" i="1" s="1"/>
  <c r="T4488" i="1"/>
  <c r="S4488" i="1"/>
  <c r="R4488" i="1"/>
  <c r="AA4487" i="1"/>
  <c r="Z4487" i="1"/>
  <c r="Y4487" i="1"/>
  <c r="X4487" i="1"/>
  <c r="V4487" i="1"/>
  <c r="U4487" i="1"/>
  <c r="W4487" i="1" s="1"/>
  <c r="T4487" i="1"/>
  <c r="S4487" i="1"/>
  <c r="R4487" i="1"/>
  <c r="AA4486" i="1"/>
  <c r="Z4486" i="1"/>
  <c r="Y4486" i="1"/>
  <c r="X4486" i="1"/>
  <c r="V4486" i="1"/>
  <c r="U4486" i="1"/>
  <c r="W4486" i="1" s="1"/>
  <c r="T4486" i="1"/>
  <c r="S4486" i="1"/>
  <c r="R4486" i="1"/>
  <c r="AA4485" i="1"/>
  <c r="Z4485" i="1"/>
  <c r="Y4485" i="1"/>
  <c r="X4485" i="1"/>
  <c r="V4485" i="1"/>
  <c r="U4485" i="1"/>
  <c r="W4485" i="1" s="1"/>
  <c r="T4485" i="1"/>
  <c r="S4485" i="1"/>
  <c r="R4485" i="1"/>
  <c r="AA4484" i="1"/>
  <c r="Z4484" i="1"/>
  <c r="Y4484" i="1"/>
  <c r="X4484" i="1"/>
  <c r="V4484" i="1"/>
  <c r="U4484" i="1"/>
  <c r="W4484" i="1" s="1"/>
  <c r="T4484" i="1"/>
  <c r="S4484" i="1"/>
  <c r="R4484" i="1"/>
  <c r="AA4483" i="1"/>
  <c r="Z4483" i="1"/>
  <c r="Y4483" i="1"/>
  <c r="X4483" i="1"/>
  <c r="V4483" i="1"/>
  <c r="U4483" i="1"/>
  <c r="W4483" i="1" s="1"/>
  <c r="T4483" i="1"/>
  <c r="S4483" i="1"/>
  <c r="R4483" i="1"/>
  <c r="AA4482" i="1"/>
  <c r="Z4482" i="1"/>
  <c r="Y4482" i="1"/>
  <c r="X4482" i="1"/>
  <c r="V4482" i="1"/>
  <c r="U4482" i="1"/>
  <c r="W4482" i="1" s="1"/>
  <c r="T4482" i="1"/>
  <c r="S4482" i="1"/>
  <c r="R4482" i="1"/>
  <c r="AA4481" i="1"/>
  <c r="Z4481" i="1"/>
  <c r="Y4481" i="1"/>
  <c r="X4481" i="1"/>
  <c r="V4481" i="1"/>
  <c r="U4481" i="1"/>
  <c r="W4481" i="1" s="1"/>
  <c r="T4481" i="1"/>
  <c r="S4481" i="1"/>
  <c r="R4481" i="1"/>
  <c r="AA4480" i="1"/>
  <c r="Z4480" i="1"/>
  <c r="Y4480" i="1"/>
  <c r="X4480" i="1"/>
  <c r="V4480" i="1"/>
  <c r="U4480" i="1"/>
  <c r="W4480" i="1" s="1"/>
  <c r="T4480" i="1"/>
  <c r="S4480" i="1"/>
  <c r="R4480" i="1"/>
  <c r="AA4479" i="1"/>
  <c r="Z4479" i="1"/>
  <c r="Y4479" i="1"/>
  <c r="X4479" i="1"/>
  <c r="V4479" i="1"/>
  <c r="U4479" i="1"/>
  <c r="W4479" i="1" s="1"/>
  <c r="T4479" i="1"/>
  <c r="S4479" i="1"/>
  <c r="R4479" i="1"/>
  <c r="AA4478" i="1"/>
  <c r="Z4478" i="1"/>
  <c r="Y4478" i="1"/>
  <c r="X4478" i="1"/>
  <c r="V4478" i="1"/>
  <c r="U4478" i="1"/>
  <c r="W4478" i="1" s="1"/>
  <c r="T4478" i="1"/>
  <c r="S4478" i="1"/>
  <c r="R4478" i="1"/>
  <c r="AA4477" i="1"/>
  <c r="Z4477" i="1"/>
  <c r="Y4477" i="1"/>
  <c r="X4477" i="1"/>
  <c r="V4477" i="1"/>
  <c r="U4477" i="1"/>
  <c r="W4477" i="1" s="1"/>
  <c r="T4477" i="1"/>
  <c r="S4477" i="1"/>
  <c r="R4477" i="1"/>
  <c r="AA4476" i="1"/>
  <c r="Z4476" i="1"/>
  <c r="Y4476" i="1"/>
  <c r="X4476" i="1"/>
  <c r="V4476" i="1"/>
  <c r="U4476" i="1"/>
  <c r="W4476" i="1" s="1"/>
  <c r="T4476" i="1"/>
  <c r="S4476" i="1"/>
  <c r="R4476" i="1"/>
  <c r="AA4475" i="1"/>
  <c r="Z4475" i="1"/>
  <c r="Y4475" i="1"/>
  <c r="X4475" i="1"/>
  <c r="V4475" i="1"/>
  <c r="U4475" i="1"/>
  <c r="W4475" i="1" s="1"/>
  <c r="T4475" i="1"/>
  <c r="S4475" i="1"/>
  <c r="R4475" i="1"/>
  <c r="AA4474" i="1"/>
  <c r="Z4474" i="1"/>
  <c r="Y4474" i="1"/>
  <c r="X4474" i="1"/>
  <c r="V4474" i="1"/>
  <c r="U4474" i="1"/>
  <c r="W4474" i="1" s="1"/>
  <c r="T4474" i="1"/>
  <c r="S4474" i="1"/>
  <c r="R4474" i="1"/>
  <c r="AA4473" i="1"/>
  <c r="Z4473" i="1"/>
  <c r="Y4473" i="1"/>
  <c r="X4473" i="1"/>
  <c r="V4473" i="1"/>
  <c r="U4473" i="1"/>
  <c r="W4473" i="1" s="1"/>
  <c r="T4473" i="1"/>
  <c r="S4473" i="1"/>
  <c r="R4473" i="1"/>
  <c r="AA4472" i="1"/>
  <c r="Z4472" i="1"/>
  <c r="Y4472" i="1"/>
  <c r="X4472" i="1"/>
  <c r="V4472" i="1"/>
  <c r="U4472" i="1"/>
  <c r="W4472" i="1" s="1"/>
  <c r="T4472" i="1"/>
  <c r="S4472" i="1"/>
  <c r="R4472" i="1"/>
  <c r="AA4471" i="1"/>
  <c r="Z4471" i="1"/>
  <c r="Y4471" i="1"/>
  <c r="X4471" i="1"/>
  <c r="V4471" i="1"/>
  <c r="U4471" i="1"/>
  <c r="W4471" i="1" s="1"/>
  <c r="T4471" i="1"/>
  <c r="S4471" i="1"/>
  <c r="R4471" i="1"/>
  <c r="AA4470" i="1"/>
  <c r="Z4470" i="1"/>
  <c r="Y4470" i="1"/>
  <c r="X4470" i="1"/>
  <c r="V4470" i="1"/>
  <c r="U4470" i="1"/>
  <c r="W4470" i="1" s="1"/>
  <c r="T4470" i="1"/>
  <c r="S4470" i="1"/>
  <c r="R4470" i="1"/>
  <c r="AA4469" i="1"/>
  <c r="Z4469" i="1"/>
  <c r="Y4469" i="1"/>
  <c r="X4469" i="1"/>
  <c r="V4469" i="1"/>
  <c r="U4469" i="1"/>
  <c r="W4469" i="1" s="1"/>
  <c r="T4469" i="1"/>
  <c r="S4469" i="1"/>
  <c r="R4469" i="1"/>
  <c r="AA4468" i="1"/>
  <c r="Z4468" i="1"/>
  <c r="Y4468" i="1"/>
  <c r="X4468" i="1"/>
  <c r="V4468" i="1"/>
  <c r="U4468" i="1"/>
  <c r="W4468" i="1" s="1"/>
  <c r="T4468" i="1"/>
  <c r="S4468" i="1"/>
  <c r="R4468" i="1"/>
  <c r="AA4467" i="1"/>
  <c r="Z4467" i="1"/>
  <c r="Y4467" i="1"/>
  <c r="X4467" i="1"/>
  <c r="V4467" i="1"/>
  <c r="U4467" i="1"/>
  <c r="W4467" i="1" s="1"/>
  <c r="T4467" i="1"/>
  <c r="S4467" i="1"/>
  <c r="R4467" i="1"/>
  <c r="AA4466" i="1"/>
  <c r="Z4466" i="1"/>
  <c r="Y4466" i="1"/>
  <c r="X4466" i="1"/>
  <c r="V4466" i="1"/>
  <c r="U4466" i="1"/>
  <c r="W4466" i="1" s="1"/>
  <c r="T4466" i="1"/>
  <c r="S4466" i="1"/>
  <c r="R4466" i="1"/>
  <c r="AA4465" i="1"/>
  <c r="Z4465" i="1"/>
  <c r="Y4465" i="1"/>
  <c r="X4465" i="1"/>
  <c r="V4465" i="1"/>
  <c r="U4465" i="1"/>
  <c r="W4465" i="1" s="1"/>
  <c r="T4465" i="1"/>
  <c r="S4465" i="1"/>
  <c r="R4465" i="1"/>
  <c r="AA4464" i="1"/>
  <c r="Z4464" i="1"/>
  <c r="Y4464" i="1"/>
  <c r="X4464" i="1"/>
  <c r="V4464" i="1"/>
  <c r="U4464" i="1"/>
  <c r="W4464" i="1" s="1"/>
  <c r="T4464" i="1"/>
  <c r="S4464" i="1"/>
  <c r="R4464" i="1"/>
  <c r="AA4463" i="1"/>
  <c r="Z4463" i="1"/>
  <c r="Y4463" i="1"/>
  <c r="X4463" i="1"/>
  <c r="V4463" i="1"/>
  <c r="U4463" i="1"/>
  <c r="W4463" i="1" s="1"/>
  <c r="T4463" i="1"/>
  <c r="S4463" i="1"/>
  <c r="R4463" i="1"/>
  <c r="AA4462" i="1"/>
  <c r="Z4462" i="1"/>
  <c r="Y4462" i="1"/>
  <c r="X4462" i="1"/>
  <c r="V4462" i="1"/>
  <c r="U4462" i="1"/>
  <c r="W4462" i="1" s="1"/>
  <c r="T4462" i="1"/>
  <c r="S4462" i="1"/>
  <c r="R4462" i="1"/>
  <c r="AA4461" i="1"/>
  <c r="Z4461" i="1"/>
  <c r="Y4461" i="1"/>
  <c r="X4461" i="1"/>
  <c r="V4461" i="1"/>
  <c r="U4461" i="1"/>
  <c r="W4461" i="1" s="1"/>
  <c r="T4461" i="1"/>
  <c r="S4461" i="1"/>
  <c r="R4461" i="1"/>
  <c r="AA4460" i="1"/>
  <c r="Z4460" i="1"/>
  <c r="Y4460" i="1"/>
  <c r="X4460" i="1"/>
  <c r="V4460" i="1"/>
  <c r="U4460" i="1"/>
  <c r="W4460" i="1" s="1"/>
  <c r="T4460" i="1"/>
  <c r="S4460" i="1"/>
  <c r="R4460" i="1"/>
  <c r="AA4459" i="1"/>
  <c r="Z4459" i="1"/>
  <c r="Y4459" i="1"/>
  <c r="X4459" i="1"/>
  <c r="V4459" i="1"/>
  <c r="U4459" i="1"/>
  <c r="W4459" i="1" s="1"/>
  <c r="T4459" i="1"/>
  <c r="S4459" i="1"/>
  <c r="R4459" i="1"/>
  <c r="AA4458" i="1"/>
  <c r="Z4458" i="1"/>
  <c r="Y4458" i="1"/>
  <c r="X4458" i="1"/>
  <c r="V4458" i="1"/>
  <c r="U4458" i="1"/>
  <c r="W4458" i="1" s="1"/>
  <c r="T4458" i="1"/>
  <c r="S4458" i="1"/>
  <c r="R4458" i="1"/>
  <c r="AA4457" i="1"/>
  <c r="Z4457" i="1"/>
  <c r="Y4457" i="1"/>
  <c r="X4457" i="1"/>
  <c r="V4457" i="1"/>
  <c r="U4457" i="1"/>
  <c r="W4457" i="1" s="1"/>
  <c r="T4457" i="1"/>
  <c r="S4457" i="1"/>
  <c r="R4457" i="1"/>
  <c r="AA4456" i="1"/>
  <c r="Z4456" i="1"/>
  <c r="Y4456" i="1"/>
  <c r="X4456" i="1"/>
  <c r="V4456" i="1"/>
  <c r="U4456" i="1"/>
  <c r="W4456" i="1" s="1"/>
  <c r="T4456" i="1"/>
  <c r="S4456" i="1"/>
  <c r="R4456" i="1"/>
  <c r="AA4455" i="1"/>
  <c r="Z4455" i="1"/>
  <c r="Y4455" i="1"/>
  <c r="X4455" i="1"/>
  <c r="V4455" i="1"/>
  <c r="U4455" i="1"/>
  <c r="W4455" i="1" s="1"/>
  <c r="T4455" i="1"/>
  <c r="S4455" i="1"/>
  <c r="R4455" i="1"/>
  <c r="AA4454" i="1"/>
  <c r="Z4454" i="1"/>
  <c r="Y4454" i="1"/>
  <c r="X4454" i="1"/>
  <c r="V4454" i="1"/>
  <c r="U4454" i="1"/>
  <c r="W4454" i="1" s="1"/>
  <c r="T4454" i="1"/>
  <c r="S4454" i="1"/>
  <c r="R4454" i="1"/>
  <c r="AA4453" i="1"/>
  <c r="Z4453" i="1"/>
  <c r="Y4453" i="1"/>
  <c r="X4453" i="1"/>
  <c r="V4453" i="1"/>
  <c r="U4453" i="1"/>
  <c r="W4453" i="1" s="1"/>
  <c r="T4453" i="1"/>
  <c r="S4453" i="1"/>
  <c r="R4453" i="1"/>
  <c r="AA4452" i="1"/>
  <c r="Z4452" i="1"/>
  <c r="Y4452" i="1"/>
  <c r="X4452" i="1"/>
  <c r="V4452" i="1"/>
  <c r="U4452" i="1"/>
  <c r="W4452" i="1" s="1"/>
  <c r="T4452" i="1"/>
  <c r="S4452" i="1"/>
  <c r="R4452" i="1"/>
  <c r="AA4451" i="1"/>
  <c r="Z4451" i="1"/>
  <c r="Y4451" i="1"/>
  <c r="X4451" i="1"/>
  <c r="V4451" i="1"/>
  <c r="U4451" i="1"/>
  <c r="W4451" i="1" s="1"/>
  <c r="T4451" i="1"/>
  <c r="S4451" i="1"/>
  <c r="R4451" i="1"/>
  <c r="AA4450" i="1"/>
  <c r="Z4450" i="1"/>
  <c r="Y4450" i="1"/>
  <c r="X4450" i="1"/>
  <c r="V4450" i="1"/>
  <c r="U4450" i="1"/>
  <c r="W4450" i="1" s="1"/>
  <c r="T4450" i="1"/>
  <c r="S4450" i="1"/>
  <c r="R4450" i="1"/>
  <c r="AA4449" i="1"/>
  <c r="Z4449" i="1"/>
  <c r="Y4449" i="1"/>
  <c r="X4449" i="1"/>
  <c r="V4449" i="1"/>
  <c r="U4449" i="1"/>
  <c r="W4449" i="1" s="1"/>
  <c r="T4449" i="1"/>
  <c r="S4449" i="1"/>
  <c r="R4449" i="1"/>
  <c r="AA4448" i="1"/>
  <c r="Z4448" i="1"/>
  <c r="Y4448" i="1"/>
  <c r="X4448" i="1"/>
  <c r="V4448" i="1"/>
  <c r="U4448" i="1"/>
  <c r="W4448" i="1" s="1"/>
  <c r="T4448" i="1"/>
  <c r="S4448" i="1"/>
  <c r="R4448" i="1"/>
  <c r="AA4447" i="1"/>
  <c r="Z4447" i="1"/>
  <c r="Y4447" i="1"/>
  <c r="X4447" i="1"/>
  <c r="V4447" i="1"/>
  <c r="U4447" i="1"/>
  <c r="W4447" i="1" s="1"/>
  <c r="T4447" i="1"/>
  <c r="S4447" i="1"/>
  <c r="R4447" i="1"/>
  <c r="AA4446" i="1"/>
  <c r="Z4446" i="1"/>
  <c r="Y4446" i="1"/>
  <c r="X4446" i="1"/>
  <c r="V4446" i="1"/>
  <c r="U4446" i="1"/>
  <c r="W4446" i="1" s="1"/>
  <c r="T4446" i="1"/>
  <c r="S4446" i="1"/>
  <c r="R4446" i="1"/>
  <c r="AA4445" i="1"/>
  <c r="Z4445" i="1"/>
  <c r="Y4445" i="1"/>
  <c r="X4445" i="1"/>
  <c r="V4445" i="1"/>
  <c r="U4445" i="1"/>
  <c r="W4445" i="1" s="1"/>
  <c r="T4445" i="1"/>
  <c r="S4445" i="1"/>
  <c r="R4445" i="1"/>
  <c r="AA4444" i="1"/>
  <c r="Z4444" i="1"/>
  <c r="Y4444" i="1"/>
  <c r="X4444" i="1"/>
  <c r="V4444" i="1"/>
  <c r="U4444" i="1"/>
  <c r="W4444" i="1" s="1"/>
  <c r="T4444" i="1"/>
  <c r="S4444" i="1"/>
  <c r="R4444" i="1"/>
  <c r="AA4443" i="1"/>
  <c r="Z4443" i="1"/>
  <c r="Y4443" i="1"/>
  <c r="X4443" i="1"/>
  <c r="V4443" i="1"/>
  <c r="U4443" i="1"/>
  <c r="W4443" i="1" s="1"/>
  <c r="T4443" i="1"/>
  <c r="S4443" i="1"/>
  <c r="R4443" i="1"/>
  <c r="AA4442" i="1"/>
  <c r="Z4442" i="1"/>
  <c r="Y4442" i="1"/>
  <c r="X4442" i="1"/>
  <c r="V4442" i="1"/>
  <c r="U4442" i="1"/>
  <c r="W4442" i="1" s="1"/>
  <c r="T4442" i="1"/>
  <c r="S4442" i="1"/>
  <c r="R4442" i="1"/>
  <c r="AA4441" i="1"/>
  <c r="Z4441" i="1"/>
  <c r="Y4441" i="1"/>
  <c r="X4441" i="1"/>
  <c r="V4441" i="1"/>
  <c r="U4441" i="1"/>
  <c r="W4441" i="1" s="1"/>
  <c r="T4441" i="1"/>
  <c r="S4441" i="1"/>
  <c r="R4441" i="1"/>
  <c r="AA4440" i="1"/>
  <c r="Z4440" i="1"/>
  <c r="Y4440" i="1"/>
  <c r="X4440" i="1"/>
  <c r="V4440" i="1"/>
  <c r="U4440" i="1"/>
  <c r="W4440" i="1" s="1"/>
  <c r="T4440" i="1"/>
  <c r="S4440" i="1"/>
  <c r="R4440" i="1"/>
  <c r="AA4439" i="1"/>
  <c r="Z4439" i="1"/>
  <c r="Y4439" i="1"/>
  <c r="X4439" i="1"/>
  <c r="V4439" i="1"/>
  <c r="U4439" i="1"/>
  <c r="W4439" i="1" s="1"/>
  <c r="T4439" i="1"/>
  <c r="S4439" i="1"/>
  <c r="R4439" i="1"/>
  <c r="AA4438" i="1"/>
  <c r="Z4438" i="1"/>
  <c r="Y4438" i="1"/>
  <c r="X4438" i="1"/>
  <c r="V4438" i="1"/>
  <c r="U4438" i="1"/>
  <c r="W4438" i="1" s="1"/>
  <c r="T4438" i="1"/>
  <c r="S4438" i="1"/>
  <c r="R4438" i="1"/>
  <c r="AA4437" i="1"/>
  <c r="Z4437" i="1"/>
  <c r="Y4437" i="1"/>
  <c r="X4437" i="1"/>
  <c r="V4437" i="1"/>
  <c r="U4437" i="1"/>
  <c r="W4437" i="1" s="1"/>
  <c r="T4437" i="1"/>
  <c r="S4437" i="1"/>
  <c r="R4437" i="1"/>
  <c r="AA4436" i="1"/>
  <c r="Z4436" i="1"/>
  <c r="Y4436" i="1"/>
  <c r="X4436" i="1"/>
  <c r="V4436" i="1"/>
  <c r="U4436" i="1"/>
  <c r="W4436" i="1" s="1"/>
  <c r="T4436" i="1"/>
  <c r="S4436" i="1"/>
  <c r="R4436" i="1"/>
  <c r="AA4435" i="1"/>
  <c r="Z4435" i="1"/>
  <c r="Y4435" i="1"/>
  <c r="X4435" i="1"/>
  <c r="V4435" i="1"/>
  <c r="U4435" i="1"/>
  <c r="W4435" i="1" s="1"/>
  <c r="T4435" i="1"/>
  <c r="S4435" i="1"/>
  <c r="R4435" i="1"/>
  <c r="AA4434" i="1"/>
  <c r="Z4434" i="1"/>
  <c r="Y4434" i="1"/>
  <c r="X4434" i="1"/>
  <c r="V4434" i="1"/>
  <c r="U4434" i="1"/>
  <c r="W4434" i="1" s="1"/>
  <c r="T4434" i="1"/>
  <c r="S4434" i="1"/>
  <c r="R4434" i="1"/>
  <c r="AA4433" i="1"/>
  <c r="Z4433" i="1"/>
  <c r="Y4433" i="1"/>
  <c r="X4433" i="1"/>
  <c r="V4433" i="1"/>
  <c r="U4433" i="1"/>
  <c r="W4433" i="1" s="1"/>
  <c r="T4433" i="1"/>
  <c r="S4433" i="1"/>
  <c r="R4433" i="1"/>
  <c r="AA4432" i="1"/>
  <c r="Z4432" i="1"/>
  <c r="Y4432" i="1"/>
  <c r="X4432" i="1"/>
  <c r="V4432" i="1"/>
  <c r="U4432" i="1"/>
  <c r="W4432" i="1" s="1"/>
  <c r="T4432" i="1"/>
  <c r="S4432" i="1"/>
  <c r="R4432" i="1"/>
  <c r="AA4431" i="1"/>
  <c r="Z4431" i="1"/>
  <c r="Y4431" i="1"/>
  <c r="X4431" i="1"/>
  <c r="V4431" i="1"/>
  <c r="U4431" i="1"/>
  <c r="W4431" i="1" s="1"/>
  <c r="T4431" i="1"/>
  <c r="S4431" i="1"/>
  <c r="R4431" i="1"/>
  <c r="AA4430" i="1"/>
  <c r="Z4430" i="1"/>
  <c r="Y4430" i="1"/>
  <c r="X4430" i="1"/>
  <c r="V4430" i="1"/>
  <c r="U4430" i="1"/>
  <c r="W4430" i="1" s="1"/>
  <c r="T4430" i="1"/>
  <c r="S4430" i="1"/>
  <c r="R4430" i="1"/>
  <c r="AA4429" i="1"/>
  <c r="Z4429" i="1"/>
  <c r="Y4429" i="1"/>
  <c r="X4429" i="1"/>
  <c r="V4429" i="1"/>
  <c r="U4429" i="1"/>
  <c r="W4429" i="1" s="1"/>
  <c r="T4429" i="1"/>
  <c r="S4429" i="1"/>
  <c r="R4429" i="1"/>
  <c r="AA4428" i="1"/>
  <c r="Z4428" i="1"/>
  <c r="Y4428" i="1"/>
  <c r="X4428" i="1"/>
  <c r="V4428" i="1"/>
  <c r="U4428" i="1"/>
  <c r="W4428" i="1" s="1"/>
  <c r="T4428" i="1"/>
  <c r="S4428" i="1"/>
  <c r="R4428" i="1"/>
  <c r="AA4427" i="1"/>
  <c r="Z4427" i="1"/>
  <c r="Y4427" i="1"/>
  <c r="X4427" i="1"/>
  <c r="V4427" i="1"/>
  <c r="U4427" i="1"/>
  <c r="W4427" i="1" s="1"/>
  <c r="T4427" i="1"/>
  <c r="S4427" i="1"/>
  <c r="R4427" i="1"/>
  <c r="AA4426" i="1"/>
  <c r="Z4426" i="1"/>
  <c r="Y4426" i="1"/>
  <c r="X4426" i="1"/>
  <c r="V4426" i="1"/>
  <c r="U4426" i="1"/>
  <c r="W4426" i="1" s="1"/>
  <c r="T4426" i="1"/>
  <c r="S4426" i="1"/>
  <c r="R4426" i="1"/>
  <c r="AA4425" i="1"/>
  <c r="Z4425" i="1"/>
  <c r="Y4425" i="1"/>
  <c r="X4425" i="1"/>
  <c r="V4425" i="1"/>
  <c r="U4425" i="1"/>
  <c r="W4425" i="1" s="1"/>
  <c r="T4425" i="1"/>
  <c r="S4425" i="1"/>
  <c r="R4425" i="1"/>
  <c r="AA4424" i="1"/>
  <c r="Z4424" i="1"/>
  <c r="Y4424" i="1"/>
  <c r="X4424" i="1"/>
  <c r="V4424" i="1"/>
  <c r="U4424" i="1"/>
  <c r="W4424" i="1" s="1"/>
  <c r="T4424" i="1"/>
  <c r="S4424" i="1"/>
  <c r="R4424" i="1"/>
  <c r="AA4423" i="1"/>
  <c r="Z4423" i="1"/>
  <c r="Y4423" i="1"/>
  <c r="X4423" i="1"/>
  <c r="V4423" i="1"/>
  <c r="U4423" i="1"/>
  <c r="W4423" i="1" s="1"/>
  <c r="T4423" i="1"/>
  <c r="S4423" i="1"/>
  <c r="R4423" i="1"/>
  <c r="AA4422" i="1"/>
  <c r="Z4422" i="1"/>
  <c r="Y4422" i="1"/>
  <c r="X4422" i="1"/>
  <c r="V4422" i="1"/>
  <c r="U4422" i="1"/>
  <c r="W4422" i="1" s="1"/>
  <c r="T4422" i="1"/>
  <c r="S4422" i="1"/>
  <c r="R4422" i="1"/>
  <c r="AA4421" i="1"/>
  <c r="Z4421" i="1"/>
  <c r="Y4421" i="1"/>
  <c r="X4421" i="1"/>
  <c r="V4421" i="1"/>
  <c r="U4421" i="1"/>
  <c r="W4421" i="1" s="1"/>
  <c r="T4421" i="1"/>
  <c r="S4421" i="1"/>
  <c r="R4421" i="1"/>
  <c r="AA4420" i="1"/>
  <c r="Z4420" i="1"/>
  <c r="Y4420" i="1"/>
  <c r="X4420" i="1"/>
  <c r="V4420" i="1"/>
  <c r="U4420" i="1"/>
  <c r="W4420" i="1" s="1"/>
  <c r="T4420" i="1"/>
  <c r="S4420" i="1"/>
  <c r="R4420" i="1"/>
  <c r="AA4419" i="1"/>
  <c r="Z4419" i="1"/>
  <c r="Y4419" i="1"/>
  <c r="X4419" i="1"/>
  <c r="V4419" i="1"/>
  <c r="U4419" i="1"/>
  <c r="W4419" i="1" s="1"/>
  <c r="T4419" i="1"/>
  <c r="S4419" i="1"/>
  <c r="R4419" i="1"/>
  <c r="AA4418" i="1"/>
  <c r="Z4418" i="1"/>
  <c r="Y4418" i="1"/>
  <c r="X4418" i="1"/>
  <c r="V4418" i="1"/>
  <c r="U4418" i="1"/>
  <c r="W4418" i="1" s="1"/>
  <c r="T4418" i="1"/>
  <c r="S4418" i="1"/>
  <c r="R4418" i="1"/>
  <c r="AA4417" i="1"/>
  <c r="Z4417" i="1"/>
  <c r="Y4417" i="1"/>
  <c r="X4417" i="1"/>
  <c r="V4417" i="1"/>
  <c r="U4417" i="1"/>
  <c r="W4417" i="1" s="1"/>
  <c r="T4417" i="1"/>
  <c r="S4417" i="1"/>
  <c r="R4417" i="1"/>
  <c r="AA4416" i="1"/>
  <c r="Z4416" i="1"/>
  <c r="Y4416" i="1"/>
  <c r="X4416" i="1"/>
  <c r="V4416" i="1"/>
  <c r="U4416" i="1"/>
  <c r="W4416" i="1" s="1"/>
  <c r="T4416" i="1"/>
  <c r="S4416" i="1"/>
  <c r="R4416" i="1"/>
  <c r="AA4415" i="1"/>
  <c r="Z4415" i="1"/>
  <c r="Y4415" i="1"/>
  <c r="X4415" i="1"/>
  <c r="V4415" i="1"/>
  <c r="U4415" i="1"/>
  <c r="W4415" i="1" s="1"/>
  <c r="T4415" i="1"/>
  <c r="S4415" i="1"/>
  <c r="R4415" i="1"/>
  <c r="AA4414" i="1"/>
  <c r="Z4414" i="1"/>
  <c r="Y4414" i="1"/>
  <c r="X4414" i="1"/>
  <c r="V4414" i="1"/>
  <c r="U4414" i="1"/>
  <c r="W4414" i="1" s="1"/>
  <c r="T4414" i="1"/>
  <c r="S4414" i="1"/>
  <c r="R4414" i="1"/>
  <c r="AA4413" i="1"/>
  <c r="Z4413" i="1"/>
  <c r="Y4413" i="1"/>
  <c r="X4413" i="1"/>
  <c r="V4413" i="1"/>
  <c r="U4413" i="1"/>
  <c r="W4413" i="1" s="1"/>
  <c r="T4413" i="1"/>
  <c r="S4413" i="1"/>
  <c r="R4413" i="1"/>
  <c r="AA4412" i="1"/>
  <c r="Z4412" i="1"/>
  <c r="Y4412" i="1"/>
  <c r="X4412" i="1"/>
  <c r="V4412" i="1"/>
  <c r="U4412" i="1"/>
  <c r="W4412" i="1" s="1"/>
  <c r="T4412" i="1"/>
  <c r="S4412" i="1"/>
  <c r="R4412" i="1"/>
  <c r="AA4411" i="1"/>
  <c r="Z4411" i="1"/>
  <c r="Y4411" i="1"/>
  <c r="X4411" i="1"/>
  <c r="V4411" i="1"/>
  <c r="U4411" i="1"/>
  <c r="W4411" i="1" s="1"/>
  <c r="T4411" i="1"/>
  <c r="S4411" i="1"/>
  <c r="R4411" i="1"/>
  <c r="AA4410" i="1"/>
  <c r="Z4410" i="1"/>
  <c r="Y4410" i="1"/>
  <c r="X4410" i="1"/>
  <c r="V4410" i="1"/>
  <c r="U4410" i="1"/>
  <c r="W4410" i="1" s="1"/>
  <c r="T4410" i="1"/>
  <c r="S4410" i="1"/>
  <c r="R4410" i="1"/>
  <c r="AA4409" i="1"/>
  <c r="Z4409" i="1"/>
  <c r="Y4409" i="1"/>
  <c r="X4409" i="1"/>
  <c r="V4409" i="1"/>
  <c r="U4409" i="1"/>
  <c r="W4409" i="1" s="1"/>
  <c r="T4409" i="1"/>
  <c r="S4409" i="1"/>
  <c r="R4409" i="1"/>
  <c r="AA4408" i="1"/>
  <c r="Z4408" i="1"/>
  <c r="Y4408" i="1"/>
  <c r="X4408" i="1"/>
  <c r="V4408" i="1"/>
  <c r="U4408" i="1"/>
  <c r="W4408" i="1" s="1"/>
  <c r="T4408" i="1"/>
  <c r="S4408" i="1"/>
  <c r="R4408" i="1"/>
  <c r="AA4407" i="1"/>
  <c r="Z4407" i="1"/>
  <c r="Y4407" i="1"/>
  <c r="X4407" i="1"/>
  <c r="V4407" i="1"/>
  <c r="U4407" i="1"/>
  <c r="W4407" i="1" s="1"/>
  <c r="T4407" i="1"/>
  <c r="S4407" i="1"/>
  <c r="R4407" i="1"/>
  <c r="AA4406" i="1"/>
  <c r="Z4406" i="1"/>
  <c r="Y4406" i="1"/>
  <c r="X4406" i="1"/>
  <c r="V4406" i="1"/>
  <c r="U4406" i="1"/>
  <c r="W4406" i="1" s="1"/>
  <c r="T4406" i="1"/>
  <c r="S4406" i="1"/>
  <c r="R4406" i="1"/>
  <c r="AA4405" i="1"/>
  <c r="Z4405" i="1"/>
  <c r="Y4405" i="1"/>
  <c r="X4405" i="1"/>
  <c r="V4405" i="1"/>
  <c r="U4405" i="1"/>
  <c r="W4405" i="1" s="1"/>
  <c r="T4405" i="1"/>
  <c r="S4405" i="1"/>
  <c r="R4405" i="1"/>
  <c r="AA4404" i="1"/>
  <c r="Z4404" i="1"/>
  <c r="Y4404" i="1"/>
  <c r="X4404" i="1"/>
  <c r="V4404" i="1"/>
  <c r="U4404" i="1"/>
  <c r="W4404" i="1" s="1"/>
  <c r="T4404" i="1"/>
  <c r="S4404" i="1"/>
  <c r="R4404" i="1"/>
  <c r="AA4403" i="1"/>
  <c r="Z4403" i="1"/>
  <c r="Y4403" i="1"/>
  <c r="X4403" i="1"/>
  <c r="V4403" i="1"/>
  <c r="U4403" i="1"/>
  <c r="W4403" i="1" s="1"/>
  <c r="T4403" i="1"/>
  <c r="S4403" i="1"/>
  <c r="R4403" i="1"/>
  <c r="AA4402" i="1"/>
  <c r="Z4402" i="1"/>
  <c r="Y4402" i="1"/>
  <c r="X4402" i="1"/>
  <c r="V4402" i="1"/>
  <c r="U4402" i="1"/>
  <c r="W4402" i="1" s="1"/>
  <c r="T4402" i="1"/>
  <c r="S4402" i="1"/>
  <c r="R4402" i="1"/>
  <c r="AA4401" i="1"/>
  <c r="Z4401" i="1"/>
  <c r="Y4401" i="1"/>
  <c r="X4401" i="1"/>
  <c r="V4401" i="1"/>
  <c r="U4401" i="1"/>
  <c r="W4401" i="1" s="1"/>
  <c r="T4401" i="1"/>
  <c r="S4401" i="1"/>
  <c r="R4401" i="1"/>
  <c r="AA4400" i="1"/>
  <c r="Z4400" i="1"/>
  <c r="Y4400" i="1"/>
  <c r="X4400" i="1"/>
  <c r="V4400" i="1"/>
  <c r="U4400" i="1"/>
  <c r="W4400" i="1" s="1"/>
  <c r="T4400" i="1"/>
  <c r="S4400" i="1"/>
  <c r="R4400" i="1"/>
  <c r="AA4399" i="1"/>
  <c r="Z4399" i="1"/>
  <c r="Y4399" i="1"/>
  <c r="X4399" i="1"/>
  <c r="V4399" i="1"/>
  <c r="U4399" i="1"/>
  <c r="W4399" i="1" s="1"/>
  <c r="T4399" i="1"/>
  <c r="S4399" i="1"/>
  <c r="R4399" i="1"/>
  <c r="AA4398" i="1"/>
  <c r="Z4398" i="1"/>
  <c r="Y4398" i="1"/>
  <c r="X4398" i="1"/>
  <c r="V4398" i="1"/>
  <c r="U4398" i="1"/>
  <c r="W4398" i="1" s="1"/>
  <c r="T4398" i="1"/>
  <c r="S4398" i="1"/>
  <c r="R4398" i="1"/>
  <c r="AA4397" i="1"/>
  <c r="Z4397" i="1"/>
  <c r="Y4397" i="1"/>
  <c r="X4397" i="1"/>
  <c r="V4397" i="1"/>
  <c r="U4397" i="1"/>
  <c r="W4397" i="1" s="1"/>
  <c r="T4397" i="1"/>
  <c r="S4397" i="1"/>
  <c r="R4397" i="1"/>
  <c r="AA4396" i="1"/>
  <c r="Z4396" i="1"/>
  <c r="Y4396" i="1"/>
  <c r="X4396" i="1"/>
  <c r="V4396" i="1"/>
  <c r="U4396" i="1"/>
  <c r="W4396" i="1" s="1"/>
  <c r="T4396" i="1"/>
  <c r="S4396" i="1"/>
  <c r="R4396" i="1"/>
  <c r="AA4395" i="1"/>
  <c r="Z4395" i="1"/>
  <c r="Y4395" i="1"/>
  <c r="X4395" i="1"/>
  <c r="V4395" i="1"/>
  <c r="U4395" i="1"/>
  <c r="W4395" i="1" s="1"/>
  <c r="T4395" i="1"/>
  <c r="S4395" i="1"/>
  <c r="R4395" i="1"/>
  <c r="AA4394" i="1"/>
  <c r="Z4394" i="1"/>
  <c r="Y4394" i="1"/>
  <c r="X4394" i="1"/>
  <c r="V4394" i="1"/>
  <c r="U4394" i="1"/>
  <c r="W4394" i="1" s="1"/>
  <c r="T4394" i="1"/>
  <c r="S4394" i="1"/>
  <c r="R4394" i="1"/>
  <c r="AA4393" i="1"/>
  <c r="Z4393" i="1"/>
  <c r="Y4393" i="1"/>
  <c r="X4393" i="1"/>
  <c r="V4393" i="1"/>
  <c r="U4393" i="1"/>
  <c r="W4393" i="1" s="1"/>
  <c r="T4393" i="1"/>
  <c r="S4393" i="1"/>
  <c r="R4393" i="1"/>
  <c r="AA4392" i="1"/>
  <c r="Z4392" i="1"/>
  <c r="Y4392" i="1"/>
  <c r="X4392" i="1"/>
  <c r="V4392" i="1"/>
  <c r="U4392" i="1"/>
  <c r="W4392" i="1" s="1"/>
  <c r="T4392" i="1"/>
  <c r="S4392" i="1"/>
  <c r="R4392" i="1"/>
  <c r="AA4391" i="1"/>
  <c r="Z4391" i="1"/>
  <c r="Y4391" i="1"/>
  <c r="X4391" i="1"/>
  <c r="V4391" i="1"/>
  <c r="U4391" i="1"/>
  <c r="W4391" i="1" s="1"/>
  <c r="T4391" i="1"/>
  <c r="S4391" i="1"/>
  <c r="R4391" i="1"/>
  <c r="AA4390" i="1"/>
  <c r="Z4390" i="1"/>
  <c r="Y4390" i="1"/>
  <c r="X4390" i="1"/>
  <c r="V4390" i="1"/>
  <c r="U4390" i="1"/>
  <c r="W4390" i="1" s="1"/>
  <c r="T4390" i="1"/>
  <c r="S4390" i="1"/>
  <c r="R4390" i="1"/>
  <c r="AA4389" i="1"/>
  <c r="Z4389" i="1"/>
  <c r="Y4389" i="1"/>
  <c r="X4389" i="1"/>
  <c r="V4389" i="1"/>
  <c r="U4389" i="1"/>
  <c r="W4389" i="1" s="1"/>
  <c r="T4389" i="1"/>
  <c r="S4389" i="1"/>
  <c r="R4389" i="1"/>
  <c r="AA4388" i="1"/>
  <c r="Z4388" i="1"/>
  <c r="Y4388" i="1"/>
  <c r="X4388" i="1"/>
  <c r="V4388" i="1"/>
  <c r="U4388" i="1"/>
  <c r="W4388" i="1" s="1"/>
  <c r="T4388" i="1"/>
  <c r="S4388" i="1"/>
  <c r="R4388" i="1"/>
  <c r="AA4387" i="1"/>
  <c r="Z4387" i="1"/>
  <c r="Y4387" i="1"/>
  <c r="X4387" i="1"/>
  <c r="V4387" i="1"/>
  <c r="U4387" i="1"/>
  <c r="W4387" i="1" s="1"/>
  <c r="T4387" i="1"/>
  <c r="S4387" i="1"/>
  <c r="R4387" i="1"/>
  <c r="AA4386" i="1"/>
  <c r="Z4386" i="1"/>
  <c r="Y4386" i="1"/>
  <c r="X4386" i="1"/>
  <c r="V4386" i="1"/>
  <c r="U4386" i="1"/>
  <c r="W4386" i="1" s="1"/>
  <c r="T4386" i="1"/>
  <c r="S4386" i="1"/>
  <c r="R4386" i="1"/>
  <c r="AA4385" i="1"/>
  <c r="Z4385" i="1"/>
  <c r="Y4385" i="1"/>
  <c r="X4385" i="1"/>
  <c r="V4385" i="1"/>
  <c r="U4385" i="1"/>
  <c r="W4385" i="1" s="1"/>
  <c r="T4385" i="1"/>
  <c r="S4385" i="1"/>
  <c r="R4385" i="1"/>
  <c r="AA4384" i="1"/>
  <c r="Z4384" i="1"/>
  <c r="Y4384" i="1"/>
  <c r="X4384" i="1"/>
  <c r="V4384" i="1"/>
  <c r="U4384" i="1"/>
  <c r="W4384" i="1" s="1"/>
  <c r="T4384" i="1"/>
  <c r="S4384" i="1"/>
  <c r="R4384" i="1"/>
  <c r="AA4383" i="1"/>
  <c r="Z4383" i="1"/>
  <c r="Y4383" i="1"/>
  <c r="X4383" i="1"/>
  <c r="V4383" i="1"/>
  <c r="U4383" i="1"/>
  <c r="W4383" i="1" s="1"/>
  <c r="T4383" i="1"/>
  <c r="S4383" i="1"/>
  <c r="R4383" i="1"/>
  <c r="AA4382" i="1"/>
  <c r="Z4382" i="1"/>
  <c r="Y4382" i="1"/>
  <c r="X4382" i="1"/>
  <c r="V4382" i="1"/>
  <c r="U4382" i="1"/>
  <c r="W4382" i="1" s="1"/>
  <c r="T4382" i="1"/>
  <c r="S4382" i="1"/>
  <c r="R4382" i="1"/>
  <c r="AA4381" i="1"/>
  <c r="Z4381" i="1"/>
  <c r="Y4381" i="1"/>
  <c r="X4381" i="1"/>
  <c r="V4381" i="1"/>
  <c r="U4381" i="1"/>
  <c r="W4381" i="1" s="1"/>
  <c r="T4381" i="1"/>
  <c r="S4381" i="1"/>
  <c r="R4381" i="1"/>
  <c r="AA4380" i="1"/>
  <c r="Z4380" i="1"/>
  <c r="Y4380" i="1"/>
  <c r="X4380" i="1"/>
  <c r="V4380" i="1"/>
  <c r="U4380" i="1"/>
  <c r="W4380" i="1" s="1"/>
  <c r="T4380" i="1"/>
  <c r="S4380" i="1"/>
  <c r="R4380" i="1"/>
  <c r="AA4379" i="1"/>
  <c r="Z4379" i="1"/>
  <c r="Y4379" i="1"/>
  <c r="X4379" i="1"/>
  <c r="V4379" i="1"/>
  <c r="U4379" i="1"/>
  <c r="W4379" i="1" s="1"/>
  <c r="T4379" i="1"/>
  <c r="S4379" i="1"/>
  <c r="R4379" i="1"/>
  <c r="AA4378" i="1"/>
  <c r="Z4378" i="1"/>
  <c r="Y4378" i="1"/>
  <c r="X4378" i="1"/>
  <c r="V4378" i="1"/>
  <c r="U4378" i="1"/>
  <c r="W4378" i="1" s="1"/>
  <c r="T4378" i="1"/>
  <c r="S4378" i="1"/>
  <c r="R4378" i="1"/>
  <c r="AA4377" i="1"/>
  <c r="Z4377" i="1"/>
  <c r="Y4377" i="1"/>
  <c r="X4377" i="1"/>
  <c r="V4377" i="1"/>
  <c r="U4377" i="1"/>
  <c r="W4377" i="1" s="1"/>
  <c r="T4377" i="1"/>
  <c r="S4377" i="1"/>
  <c r="R4377" i="1"/>
  <c r="AA4376" i="1"/>
  <c r="Z4376" i="1"/>
  <c r="Y4376" i="1"/>
  <c r="X4376" i="1"/>
  <c r="V4376" i="1"/>
  <c r="U4376" i="1"/>
  <c r="W4376" i="1" s="1"/>
  <c r="T4376" i="1"/>
  <c r="S4376" i="1"/>
  <c r="R4376" i="1"/>
  <c r="AA4375" i="1"/>
  <c r="Z4375" i="1"/>
  <c r="Y4375" i="1"/>
  <c r="X4375" i="1"/>
  <c r="V4375" i="1"/>
  <c r="U4375" i="1"/>
  <c r="W4375" i="1" s="1"/>
  <c r="T4375" i="1"/>
  <c r="S4375" i="1"/>
  <c r="R4375" i="1"/>
  <c r="AA4374" i="1"/>
  <c r="Z4374" i="1"/>
  <c r="Y4374" i="1"/>
  <c r="X4374" i="1"/>
  <c r="V4374" i="1"/>
  <c r="U4374" i="1"/>
  <c r="W4374" i="1" s="1"/>
  <c r="T4374" i="1"/>
  <c r="S4374" i="1"/>
  <c r="R4374" i="1"/>
  <c r="AA4373" i="1"/>
  <c r="Z4373" i="1"/>
  <c r="Y4373" i="1"/>
  <c r="X4373" i="1"/>
  <c r="V4373" i="1"/>
  <c r="U4373" i="1"/>
  <c r="W4373" i="1" s="1"/>
  <c r="T4373" i="1"/>
  <c r="S4373" i="1"/>
  <c r="R4373" i="1"/>
  <c r="AA4372" i="1"/>
  <c r="Z4372" i="1"/>
  <c r="Y4372" i="1"/>
  <c r="X4372" i="1"/>
  <c r="V4372" i="1"/>
  <c r="U4372" i="1"/>
  <c r="W4372" i="1" s="1"/>
  <c r="T4372" i="1"/>
  <c r="S4372" i="1"/>
  <c r="R4372" i="1"/>
  <c r="AA4371" i="1"/>
  <c r="Z4371" i="1"/>
  <c r="Y4371" i="1"/>
  <c r="X4371" i="1"/>
  <c r="V4371" i="1"/>
  <c r="U4371" i="1"/>
  <c r="W4371" i="1" s="1"/>
  <c r="T4371" i="1"/>
  <c r="S4371" i="1"/>
  <c r="R4371" i="1"/>
  <c r="AA4370" i="1"/>
  <c r="Z4370" i="1"/>
  <c r="Y4370" i="1"/>
  <c r="X4370" i="1"/>
  <c r="V4370" i="1"/>
  <c r="U4370" i="1"/>
  <c r="W4370" i="1" s="1"/>
  <c r="T4370" i="1"/>
  <c r="S4370" i="1"/>
  <c r="R4370" i="1"/>
  <c r="AA4369" i="1"/>
  <c r="Z4369" i="1"/>
  <c r="Y4369" i="1"/>
  <c r="X4369" i="1"/>
  <c r="V4369" i="1"/>
  <c r="U4369" i="1"/>
  <c r="W4369" i="1" s="1"/>
  <c r="T4369" i="1"/>
  <c r="S4369" i="1"/>
  <c r="R4369" i="1"/>
  <c r="AA4368" i="1"/>
  <c r="Z4368" i="1"/>
  <c r="Y4368" i="1"/>
  <c r="X4368" i="1"/>
  <c r="V4368" i="1"/>
  <c r="U4368" i="1"/>
  <c r="W4368" i="1" s="1"/>
  <c r="T4368" i="1"/>
  <c r="S4368" i="1"/>
  <c r="R4368" i="1"/>
  <c r="AA4367" i="1"/>
  <c r="Z4367" i="1"/>
  <c r="Y4367" i="1"/>
  <c r="X4367" i="1"/>
  <c r="V4367" i="1"/>
  <c r="U4367" i="1"/>
  <c r="W4367" i="1" s="1"/>
  <c r="T4367" i="1"/>
  <c r="S4367" i="1"/>
  <c r="R4367" i="1"/>
  <c r="AA4366" i="1"/>
  <c r="Z4366" i="1"/>
  <c r="Y4366" i="1"/>
  <c r="X4366" i="1"/>
  <c r="V4366" i="1"/>
  <c r="U4366" i="1"/>
  <c r="W4366" i="1" s="1"/>
  <c r="T4366" i="1"/>
  <c r="S4366" i="1"/>
  <c r="R4366" i="1"/>
  <c r="AA4365" i="1"/>
  <c r="Z4365" i="1"/>
  <c r="Y4365" i="1"/>
  <c r="X4365" i="1"/>
  <c r="V4365" i="1"/>
  <c r="U4365" i="1"/>
  <c r="W4365" i="1" s="1"/>
  <c r="T4365" i="1"/>
  <c r="S4365" i="1"/>
  <c r="R4365" i="1"/>
  <c r="AA4364" i="1"/>
  <c r="Z4364" i="1"/>
  <c r="Y4364" i="1"/>
  <c r="X4364" i="1"/>
  <c r="V4364" i="1"/>
  <c r="U4364" i="1"/>
  <c r="W4364" i="1" s="1"/>
  <c r="T4364" i="1"/>
  <c r="S4364" i="1"/>
  <c r="R4364" i="1"/>
  <c r="AA4363" i="1"/>
  <c r="Z4363" i="1"/>
  <c r="Y4363" i="1"/>
  <c r="X4363" i="1"/>
  <c r="V4363" i="1"/>
  <c r="U4363" i="1"/>
  <c r="W4363" i="1" s="1"/>
  <c r="T4363" i="1"/>
  <c r="S4363" i="1"/>
  <c r="R4363" i="1"/>
  <c r="AA4362" i="1"/>
  <c r="Z4362" i="1"/>
  <c r="Y4362" i="1"/>
  <c r="X4362" i="1"/>
  <c r="V4362" i="1"/>
  <c r="U4362" i="1"/>
  <c r="W4362" i="1" s="1"/>
  <c r="T4362" i="1"/>
  <c r="S4362" i="1"/>
  <c r="R4362" i="1"/>
  <c r="AA4361" i="1"/>
  <c r="Z4361" i="1"/>
  <c r="Y4361" i="1"/>
  <c r="X4361" i="1"/>
  <c r="V4361" i="1"/>
  <c r="U4361" i="1"/>
  <c r="W4361" i="1" s="1"/>
  <c r="T4361" i="1"/>
  <c r="S4361" i="1"/>
  <c r="R4361" i="1"/>
  <c r="AA4360" i="1"/>
  <c r="Z4360" i="1"/>
  <c r="Y4360" i="1"/>
  <c r="X4360" i="1"/>
  <c r="V4360" i="1"/>
  <c r="U4360" i="1"/>
  <c r="W4360" i="1" s="1"/>
  <c r="T4360" i="1"/>
  <c r="S4360" i="1"/>
  <c r="R4360" i="1"/>
  <c r="AA4359" i="1"/>
  <c r="Z4359" i="1"/>
  <c r="Y4359" i="1"/>
  <c r="X4359" i="1"/>
  <c r="V4359" i="1"/>
  <c r="U4359" i="1"/>
  <c r="W4359" i="1" s="1"/>
  <c r="T4359" i="1"/>
  <c r="S4359" i="1"/>
  <c r="R4359" i="1"/>
  <c r="AA4358" i="1"/>
  <c r="Z4358" i="1"/>
  <c r="Y4358" i="1"/>
  <c r="X4358" i="1"/>
  <c r="V4358" i="1"/>
  <c r="U4358" i="1"/>
  <c r="W4358" i="1" s="1"/>
  <c r="T4358" i="1"/>
  <c r="S4358" i="1"/>
  <c r="R4358" i="1"/>
  <c r="AA4357" i="1"/>
  <c r="Z4357" i="1"/>
  <c r="Y4357" i="1"/>
  <c r="X4357" i="1"/>
  <c r="V4357" i="1"/>
  <c r="U4357" i="1"/>
  <c r="W4357" i="1" s="1"/>
  <c r="T4357" i="1"/>
  <c r="S4357" i="1"/>
  <c r="R4357" i="1"/>
  <c r="AA4356" i="1"/>
  <c r="Z4356" i="1"/>
  <c r="Y4356" i="1"/>
  <c r="X4356" i="1"/>
  <c r="V4356" i="1"/>
  <c r="U4356" i="1"/>
  <c r="W4356" i="1" s="1"/>
  <c r="T4356" i="1"/>
  <c r="S4356" i="1"/>
  <c r="R4356" i="1"/>
  <c r="AA4355" i="1"/>
  <c r="Z4355" i="1"/>
  <c r="Y4355" i="1"/>
  <c r="X4355" i="1"/>
  <c r="V4355" i="1"/>
  <c r="U4355" i="1"/>
  <c r="W4355" i="1" s="1"/>
  <c r="T4355" i="1"/>
  <c r="S4355" i="1"/>
  <c r="R4355" i="1"/>
  <c r="AA4354" i="1"/>
  <c r="Z4354" i="1"/>
  <c r="Y4354" i="1"/>
  <c r="X4354" i="1"/>
  <c r="V4354" i="1"/>
  <c r="U4354" i="1"/>
  <c r="W4354" i="1" s="1"/>
  <c r="T4354" i="1"/>
  <c r="S4354" i="1"/>
  <c r="R4354" i="1"/>
  <c r="AA4353" i="1"/>
  <c r="Z4353" i="1"/>
  <c r="Y4353" i="1"/>
  <c r="X4353" i="1"/>
  <c r="V4353" i="1"/>
  <c r="U4353" i="1"/>
  <c r="W4353" i="1" s="1"/>
  <c r="T4353" i="1"/>
  <c r="S4353" i="1"/>
  <c r="R4353" i="1"/>
  <c r="AA4352" i="1"/>
  <c r="Z4352" i="1"/>
  <c r="Y4352" i="1"/>
  <c r="X4352" i="1"/>
  <c r="V4352" i="1"/>
  <c r="U4352" i="1"/>
  <c r="W4352" i="1" s="1"/>
  <c r="T4352" i="1"/>
  <c r="S4352" i="1"/>
  <c r="R4352" i="1"/>
  <c r="AA4351" i="1"/>
  <c r="Z4351" i="1"/>
  <c r="Y4351" i="1"/>
  <c r="X4351" i="1"/>
  <c r="V4351" i="1"/>
  <c r="U4351" i="1"/>
  <c r="W4351" i="1" s="1"/>
  <c r="T4351" i="1"/>
  <c r="S4351" i="1"/>
  <c r="R4351" i="1"/>
  <c r="AA4350" i="1"/>
  <c r="Z4350" i="1"/>
  <c r="Y4350" i="1"/>
  <c r="X4350" i="1"/>
  <c r="V4350" i="1"/>
  <c r="U4350" i="1"/>
  <c r="W4350" i="1" s="1"/>
  <c r="T4350" i="1"/>
  <c r="S4350" i="1"/>
  <c r="R4350" i="1"/>
  <c r="AA4349" i="1"/>
  <c r="Z4349" i="1"/>
  <c r="Y4349" i="1"/>
  <c r="X4349" i="1"/>
  <c r="V4349" i="1"/>
  <c r="U4349" i="1"/>
  <c r="W4349" i="1" s="1"/>
  <c r="T4349" i="1"/>
  <c r="S4349" i="1"/>
  <c r="R4349" i="1"/>
  <c r="AA4348" i="1"/>
  <c r="Z4348" i="1"/>
  <c r="Y4348" i="1"/>
  <c r="X4348" i="1"/>
  <c r="V4348" i="1"/>
  <c r="U4348" i="1"/>
  <c r="W4348" i="1" s="1"/>
  <c r="T4348" i="1"/>
  <c r="S4348" i="1"/>
  <c r="R4348" i="1"/>
  <c r="AA4347" i="1"/>
  <c r="Z4347" i="1"/>
  <c r="Y4347" i="1"/>
  <c r="X4347" i="1"/>
  <c r="V4347" i="1"/>
  <c r="U4347" i="1"/>
  <c r="W4347" i="1" s="1"/>
  <c r="T4347" i="1"/>
  <c r="S4347" i="1"/>
  <c r="R4347" i="1"/>
  <c r="AA4346" i="1"/>
  <c r="Z4346" i="1"/>
  <c r="Y4346" i="1"/>
  <c r="X4346" i="1"/>
  <c r="V4346" i="1"/>
  <c r="U4346" i="1"/>
  <c r="W4346" i="1" s="1"/>
  <c r="T4346" i="1"/>
  <c r="S4346" i="1"/>
  <c r="R4346" i="1"/>
  <c r="AA4345" i="1"/>
  <c r="Z4345" i="1"/>
  <c r="Y4345" i="1"/>
  <c r="X4345" i="1"/>
  <c r="V4345" i="1"/>
  <c r="U4345" i="1"/>
  <c r="W4345" i="1" s="1"/>
  <c r="T4345" i="1"/>
  <c r="S4345" i="1"/>
  <c r="R4345" i="1"/>
  <c r="AA4344" i="1"/>
  <c r="Z4344" i="1"/>
  <c r="Y4344" i="1"/>
  <c r="X4344" i="1"/>
  <c r="V4344" i="1"/>
  <c r="U4344" i="1"/>
  <c r="W4344" i="1" s="1"/>
  <c r="T4344" i="1"/>
  <c r="S4344" i="1"/>
  <c r="R4344" i="1"/>
  <c r="AA4343" i="1"/>
  <c r="Z4343" i="1"/>
  <c r="Y4343" i="1"/>
  <c r="X4343" i="1"/>
  <c r="V4343" i="1"/>
  <c r="U4343" i="1"/>
  <c r="W4343" i="1" s="1"/>
  <c r="T4343" i="1"/>
  <c r="S4343" i="1"/>
  <c r="R4343" i="1"/>
  <c r="AA4342" i="1"/>
  <c r="Z4342" i="1"/>
  <c r="Y4342" i="1"/>
  <c r="X4342" i="1"/>
  <c r="V4342" i="1"/>
  <c r="U4342" i="1"/>
  <c r="W4342" i="1" s="1"/>
  <c r="T4342" i="1"/>
  <c r="S4342" i="1"/>
  <c r="R4342" i="1"/>
  <c r="AA4341" i="1"/>
  <c r="Z4341" i="1"/>
  <c r="Y4341" i="1"/>
  <c r="X4341" i="1"/>
  <c r="V4341" i="1"/>
  <c r="U4341" i="1"/>
  <c r="W4341" i="1" s="1"/>
  <c r="T4341" i="1"/>
  <c r="S4341" i="1"/>
  <c r="R4341" i="1"/>
  <c r="AA4340" i="1"/>
  <c r="Z4340" i="1"/>
  <c r="Y4340" i="1"/>
  <c r="X4340" i="1"/>
  <c r="V4340" i="1"/>
  <c r="U4340" i="1"/>
  <c r="W4340" i="1" s="1"/>
  <c r="T4340" i="1"/>
  <c r="S4340" i="1"/>
  <c r="R4340" i="1"/>
  <c r="AA4339" i="1"/>
  <c r="Z4339" i="1"/>
  <c r="Y4339" i="1"/>
  <c r="X4339" i="1"/>
  <c r="V4339" i="1"/>
  <c r="U4339" i="1"/>
  <c r="W4339" i="1" s="1"/>
  <c r="T4339" i="1"/>
  <c r="S4339" i="1"/>
  <c r="R4339" i="1"/>
  <c r="AA4338" i="1"/>
  <c r="Z4338" i="1"/>
  <c r="Y4338" i="1"/>
  <c r="X4338" i="1"/>
  <c r="V4338" i="1"/>
  <c r="U4338" i="1"/>
  <c r="W4338" i="1" s="1"/>
  <c r="T4338" i="1"/>
  <c r="S4338" i="1"/>
  <c r="R4338" i="1"/>
  <c r="AA4337" i="1"/>
  <c r="Z4337" i="1"/>
  <c r="Y4337" i="1"/>
  <c r="X4337" i="1"/>
  <c r="V4337" i="1"/>
  <c r="U4337" i="1"/>
  <c r="W4337" i="1" s="1"/>
  <c r="T4337" i="1"/>
  <c r="S4337" i="1"/>
  <c r="R4337" i="1"/>
  <c r="AA4336" i="1"/>
  <c r="Z4336" i="1"/>
  <c r="Y4336" i="1"/>
  <c r="X4336" i="1"/>
  <c r="V4336" i="1"/>
  <c r="U4336" i="1"/>
  <c r="W4336" i="1" s="1"/>
  <c r="T4336" i="1"/>
  <c r="S4336" i="1"/>
  <c r="R4336" i="1"/>
  <c r="AA4335" i="1"/>
  <c r="Z4335" i="1"/>
  <c r="Y4335" i="1"/>
  <c r="X4335" i="1"/>
  <c r="V4335" i="1"/>
  <c r="U4335" i="1"/>
  <c r="W4335" i="1" s="1"/>
  <c r="T4335" i="1"/>
  <c r="S4335" i="1"/>
  <c r="R4335" i="1"/>
  <c r="AA4334" i="1"/>
  <c r="Z4334" i="1"/>
  <c r="Y4334" i="1"/>
  <c r="X4334" i="1"/>
  <c r="V4334" i="1"/>
  <c r="U4334" i="1"/>
  <c r="W4334" i="1" s="1"/>
  <c r="T4334" i="1"/>
  <c r="S4334" i="1"/>
  <c r="R4334" i="1"/>
  <c r="AA4333" i="1"/>
  <c r="Z4333" i="1"/>
  <c r="Y4333" i="1"/>
  <c r="X4333" i="1"/>
  <c r="V4333" i="1"/>
  <c r="U4333" i="1"/>
  <c r="W4333" i="1" s="1"/>
  <c r="T4333" i="1"/>
  <c r="S4333" i="1"/>
  <c r="R4333" i="1"/>
  <c r="AA4332" i="1"/>
  <c r="Z4332" i="1"/>
  <c r="Y4332" i="1"/>
  <c r="X4332" i="1"/>
  <c r="V4332" i="1"/>
  <c r="U4332" i="1"/>
  <c r="W4332" i="1" s="1"/>
  <c r="T4332" i="1"/>
  <c r="S4332" i="1"/>
  <c r="R4332" i="1"/>
  <c r="AA4331" i="1"/>
  <c r="Z4331" i="1"/>
  <c r="Y4331" i="1"/>
  <c r="X4331" i="1"/>
  <c r="V4331" i="1"/>
  <c r="U4331" i="1"/>
  <c r="W4331" i="1" s="1"/>
  <c r="T4331" i="1"/>
  <c r="S4331" i="1"/>
  <c r="R4331" i="1"/>
  <c r="AA4330" i="1"/>
  <c r="Z4330" i="1"/>
  <c r="Y4330" i="1"/>
  <c r="X4330" i="1"/>
  <c r="V4330" i="1"/>
  <c r="U4330" i="1"/>
  <c r="W4330" i="1" s="1"/>
  <c r="T4330" i="1"/>
  <c r="S4330" i="1"/>
  <c r="R4330" i="1"/>
  <c r="AA4329" i="1"/>
  <c r="Z4329" i="1"/>
  <c r="Y4329" i="1"/>
  <c r="X4329" i="1"/>
  <c r="V4329" i="1"/>
  <c r="U4329" i="1"/>
  <c r="W4329" i="1" s="1"/>
  <c r="T4329" i="1"/>
  <c r="S4329" i="1"/>
  <c r="R4329" i="1"/>
  <c r="AA4328" i="1"/>
  <c r="Z4328" i="1"/>
  <c r="Y4328" i="1"/>
  <c r="X4328" i="1"/>
  <c r="V4328" i="1"/>
  <c r="U4328" i="1"/>
  <c r="W4328" i="1" s="1"/>
  <c r="T4328" i="1"/>
  <c r="S4328" i="1"/>
  <c r="R4328" i="1"/>
  <c r="AA4327" i="1"/>
  <c r="Z4327" i="1"/>
  <c r="Y4327" i="1"/>
  <c r="X4327" i="1"/>
  <c r="V4327" i="1"/>
  <c r="U4327" i="1"/>
  <c r="W4327" i="1" s="1"/>
  <c r="T4327" i="1"/>
  <c r="S4327" i="1"/>
  <c r="R4327" i="1"/>
  <c r="AA4326" i="1"/>
  <c r="Z4326" i="1"/>
  <c r="Y4326" i="1"/>
  <c r="X4326" i="1"/>
  <c r="V4326" i="1"/>
  <c r="U4326" i="1"/>
  <c r="W4326" i="1" s="1"/>
  <c r="T4326" i="1"/>
  <c r="S4326" i="1"/>
  <c r="R4326" i="1"/>
  <c r="AA4325" i="1"/>
  <c r="Z4325" i="1"/>
  <c r="Y4325" i="1"/>
  <c r="X4325" i="1"/>
  <c r="V4325" i="1"/>
  <c r="U4325" i="1"/>
  <c r="W4325" i="1" s="1"/>
  <c r="T4325" i="1"/>
  <c r="S4325" i="1"/>
  <c r="R4325" i="1"/>
  <c r="AA4324" i="1"/>
  <c r="Z4324" i="1"/>
  <c r="Y4324" i="1"/>
  <c r="X4324" i="1"/>
  <c r="V4324" i="1"/>
  <c r="U4324" i="1"/>
  <c r="W4324" i="1" s="1"/>
  <c r="T4324" i="1"/>
  <c r="S4324" i="1"/>
  <c r="R4324" i="1"/>
  <c r="AA4323" i="1"/>
  <c r="Z4323" i="1"/>
  <c r="Y4323" i="1"/>
  <c r="X4323" i="1"/>
  <c r="V4323" i="1"/>
  <c r="U4323" i="1"/>
  <c r="W4323" i="1" s="1"/>
  <c r="T4323" i="1"/>
  <c r="S4323" i="1"/>
  <c r="R4323" i="1"/>
  <c r="AA4322" i="1"/>
  <c r="Z4322" i="1"/>
  <c r="Y4322" i="1"/>
  <c r="X4322" i="1"/>
  <c r="V4322" i="1"/>
  <c r="U4322" i="1"/>
  <c r="W4322" i="1" s="1"/>
  <c r="T4322" i="1"/>
  <c r="S4322" i="1"/>
  <c r="R4322" i="1"/>
  <c r="AA4321" i="1"/>
  <c r="Z4321" i="1"/>
  <c r="Y4321" i="1"/>
  <c r="X4321" i="1"/>
  <c r="V4321" i="1"/>
  <c r="U4321" i="1"/>
  <c r="W4321" i="1" s="1"/>
  <c r="T4321" i="1"/>
  <c r="S4321" i="1"/>
  <c r="R4321" i="1"/>
  <c r="AA4320" i="1"/>
  <c r="Z4320" i="1"/>
  <c r="Y4320" i="1"/>
  <c r="X4320" i="1"/>
  <c r="V4320" i="1"/>
  <c r="U4320" i="1"/>
  <c r="W4320" i="1" s="1"/>
  <c r="T4320" i="1"/>
  <c r="S4320" i="1"/>
  <c r="R4320" i="1"/>
  <c r="AA4319" i="1"/>
  <c r="Z4319" i="1"/>
  <c r="Y4319" i="1"/>
  <c r="X4319" i="1"/>
  <c r="V4319" i="1"/>
  <c r="U4319" i="1"/>
  <c r="W4319" i="1" s="1"/>
  <c r="T4319" i="1"/>
  <c r="S4319" i="1"/>
  <c r="R4319" i="1"/>
  <c r="AA4318" i="1"/>
  <c r="Z4318" i="1"/>
  <c r="Y4318" i="1"/>
  <c r="X4318" i="1"/>
  <c r="V4318" i="1"/>
  <c r="U4318" i="1"/>
  <c r="W4318" i="1" s="1"/>
  <c r="T4318" i="1"/>
  <c r="S4318" i="1"/>
  <c r="R4318" i="1"/>
  <c r="AA4317" i="1"/>
  <c r="Z4317" i="1"/>
  <c r="Y4317" i="1"/>
  <c r="X4317" i="1"/>
  <c r="V4317" i="1"/>
  <c r="U4317" i="1"/>
  <c r="W4317" i="1" s="1"/>
  <c r="T4317" i="1"/>
  <c r="S4317" i="1"/>
  <c r="R4317" i="1"/>
  <c r="AA4316" i="1"/>
  <c r="Z4316" i="1"/>
  <c r="Y4316" i="1"/>
  <c r="X4316" i="1"/>
  <c r="V4316" i="1"/>
  <c r="U4316" i="1"/>
  <c r="W4316" i="1" s="1"/>
  <c r="T4316" i="1"/>
  <c r="S4316" i="1"/>
  <c r="R4316" i="1"/>
  <c r="AA4315" i="1"/>
  <c r="Z4315" i="1"/>
  <c r="Y4315" i="1"/>
  <c r="X4315" i="1"/>
  <c r="V4315" i="1"/>
  <c r="U4315" i="1"/>
  <c r="W4315" i="1" s="1"/>
  <c r="T4315" i="1"/>
  <c r="S4315" i="1"/>
  <c r="R4315" i="1"/>
  <c r="AA4314" i="1"/>
  <c r="Z4314" i="1"/>
  <c r="Y4314" i="1"/>
  <c r="X4314" i="1"/>
  <c r="V4314" i="1"/>
  <c r="U4314" i="1"/>
  <c r="W4314" i="1" s="1"/>
  <c r="T4314" i="1"/>
  <c r="S4314" i="1"/>
  <c r="R4314" i="1"/>
  <c r="AA4313" i="1"/>
  <c r="Z4313" i="1"/>
  <c r="Y4313" i="1"/>
  <c r="X4313" i="1"/>
  <c r="V4313" i="1"/>
  <c r="U4313" i="1"/>
  <c r="W4313" i="1" s="1"/>
  <c r="T4313" i="1"/>
  <c r="S4313" i="1"/>
  <c r="R4313" i="1"/>
  <c r="AA4312" i="1"/>
  <c r="Z4312" i="1"/>
  <c r="Y4312" i="1"/>
  <c r="X4312" i="1"/>
  <c r="V4312" i="1"/>
  <c r="U4312" i="1"/>
  <c r="W4312" i="1" s="1"/>
  <c r="T4312" i="1"/>
  <c r="S4312" i="1"/>
  <c r="R4312" i="1"/>
  <c r="AA4311" i="1"/>
  <c r="Z4311" i="1"/>
  <c r="Y4311" i="1"/>
  <c r="X4311" i="1"/>
  <c r="V4311" i="1"/>
  <c r="U4311" i="1"/>
  <c r="W4311" i="1" s="1"/>
  <c r="T4311" i="1"/>
  <c r="S4311" i="1"/>
  <c r="R4311" i="1"/>
  <c r="AA4310" i="1"/>
  <c r="Z4310" i="1"/>
  <c r="Y4310" i="1"/>
  <c r="X4310" i="1"/>
  <c r="V4310" i="1"/>
  <c r="U4310" i="1"/>
  <c r="W4310" i="1" s="1"/>
  <c r="T4310" i="1"/>
  <c r="S4310" i="1"/>
  <c r="R4310" i="1"/>
  <c r="AA4309" i="1"/>
  <c r="Z4309" i="1"/>
  <c r="Y4309" i="1"/>
  <c r="X4309" i="1"/>
  <c r="V4309" i="1"/>
  <c r="U4309" i="1"/>
  <c r="W4309" i="1" s="1"/>
  <c r="T4309" i="1"/>
  <c r="S4309" i="1"/>
  <c r="R4309" i="1"/>
  <c r="AA4308" i="1"/>
  <c r="Z4308" i="1"/>
  <c r="Y4308" i="1"/>
  <c r="X4308" i="1"/>
  <c r="V4308" i="1"/>
  <c r="U4308" i="1"/>
  <c r="W4308" i="1" s="1"/>
  <c r="T4308" i="1"/>
  <c r="S4308" i="1"/>
  <c r="R4308" i="1"/>
  <c r="AA4307" i="1"/>
  <c r="Z4307" i="1"/>
  <c r="Y4307" i="1"/>
  <c r="X4307" i="1"/>
  <c r="V4307" i="1"/>
  <c r="U4307" i="1"/>
  <c r="W4307" i="1" s="1"/>
  <c r="T4307" i="1"/>
  <c r="S4307" i="1"/>
  <c r="R4307" i="1"/>
  <c r="AA4306" i="1"/>
  <c r="Z4306" i="1"/>
  <c r="Y4306" i="1"/>
  <c r="X4306" i="1"/>
  <c r="V4306" i="1"/>
  <c r="U4306" i="1"/>
  <c r="W4306" i="1" s="1"/>
  <c r="T4306" i="1"/>
  <c r="S4306" i="1"/>
  <c r="R4306" i="1"/>
  <c r="AA4305" i="1"/>
  <c r="Z4305" i="1"/>
  <c r="Y4305" i="1"/>
  <c r="X4305" i="1"/>
  <c r="V4305" i="1"/>
  <c r="U4305" i="1"/>
  <c r="W4305" i="1" s="1"/>
  <c r="T4305" i="1"/>
  <c r="S4305" i="1"/>
  <c r="R4305" i="1"/>
  <c r="AA4304" i="1"/>
  <c r="Z4304" i="1"/>
  <c r="Y4304" i="1"/>
  <c r="X4304" i="1"/>
  <c r="V4304" i="1"/>
  <c r="U4304" i="1"/>
  <c r="W4304" i="1" s="1"/>
  <c r="T4304" i="1"/>
  <c r="S4304" i="1"/>
  <c r="R4304" i="1"/>
  <c r="AA4303" i="1"/>
  <c r="Z4303" i="1"/>
  <c r="Y4303" i="1"/>
  <c r="X4303" i="1"/>
  <c r="V4303" i="1"/>
  <c r="U4303" i="1"/>
  <c r="W4303" i="1" s="1"/>
  <c r="T4303" i="1"/>
  <c r="S4303" i="1"/>
  <c r="R4303" i="1"/>
  <c r="AA4302" i="1"/>
  <c r="Z4302" i="1"/>
  <c r="Y4302" i="1"/>
  <c r="X4302" i="1"/>
  <c r="V4302" i="1"/>
  <c r="U4302" i="1"/>
  <c r="W4302" i="1" s="1"/>
  <c r="T4302" i="1"/>
  <c r="S4302" i="1"/>
  <c r="R4302" i="1"/>
  <c r="AA4301" i="1"/>
  <c r="Z4301" i="1"/>
  <c r="Y4301" i="1"/>
  <c r="X4301" i="1"/>
  <c r="V4301" i="1"/>
  <c r="U4301" i="1"/>
  <c r="W4301" i="1" s="1"/>
  <c r="T4301" i="1"/>
  <c r="S4301" i="1"/>
  <c r="R4301" i="1"/>
  <c r="AA4300" i="1"/>
  <c r="Z4300" i="1"/>
  <c r="Y4300" i="1"/>
  <c r="X4300" i="1"/>
  <c r="V4300" i="1"/>
  <c r="U4300" i="1"/>
  <c r="W4300" i="1" s="1"/>
  <c r="T4300" i="1"/>
  <c r="S4300" i="1"/>
  <c r="R4300" i="1"/>
  <c r="AA4299" i="1"/>
  <c r="Z4299" i="1"/>
  <c r="Y4299" i="1"/>
  <c r="X4299" i="1"/>
  <c r="V4299" i="1"/>
  <c r="U4299" i="1"/>
  <c r="W4299" i="1" s="1"/>
  <c r="T4299" i="1"/>
  <c r="S4299" i="1"/>
  <c r="R4299" i="1"/>
  <c r="AA4298" i="1"/>
  <c r="Z4298" i="1"/>
  <c r="Y4298" i="1"/>
  <c r="X4298" i="1"/>
  <c r="V4298" i="1"/>
  <c r="U4298" i="1"/>
  <c r="W4298" i="1" s="1"/>
  <c r="T4298" i="1"/>
  <c r="S4298" i="1"/>
  <c r="R4298" i="1"/>
  <c r="AA4297" i="1"/>
  <c r="Z4297" i="1"/>
  <c r="Y4297" i="1"/>
  <c r="X4297" i="1"/>
  <c r="V4297" i="1"/>
  <c r="U4297" i="1"/>
  <c r="W4297" i="1" s="1"/>
  <c r="T4297" i="1"/>
  <c r="S4297" i="1"/>
  <c r="R4297" i="1"/>
  <c r="AA4296" i="1"/>
  <c r="Z4296" i="1"/>
  <c r="Y4296" i="1"/>
  <c r="X4296" i="1"/>
  <c r="V4296" i="1"/>
  <c r="U4296" i="1"/>
  <c r="W4296" i="1" s="1"/>
  <c r="T4296" i="1"/>
  <c r="S4296" i="1"/>
  <c r="R4296" i="1"/>
  <c r="AA4295" i="1"/>
  <c r="Z4295" i="1"/>
  <c r="Y4295" i="1"/>
  <c r="X4295" i="1"/>
  <c r="V4295" i="1"/>
  <c r="U4295" i="1"/>
  <c r="W4295" i="1" s="1"/>
  <c r="T4295" i="1"/>
  <c r="S4295" i="1"/>
  <c r="R4295" i="1"/>
  <c r="AA4294" i="1"/>
  <c r="Z4294" i="1"/>
  <c r="Y4294" i="1"/>
  <c r="X4294" i="1"/>
  <c r="V4294" i="1"/>
  <c r="U4294" i="1"/>
  <c r="W4294" i="1" s="1"/>
  <c r="T4294" i="1"/>
  <c r="S4294" i="1"/>
  <c r="R4294" i="1"/>
  <c r="AA4293" i="1"/>
  <c r="Z4293" i="1"/>
  <c r="Y4293" i="1"/>
  <c r="X4293" i="1"/>
  <c r="V4293" i="1"/>
  <c r="U4293" i="1"/>
  <c r="W4293" i="1" s="1"/>
  <c r="T4293" i="1"/>
  <c r="S4293" i="1"/>
  <c r="R4293" i="1"/>
  <c r="AA4292" i="1"/>
  <c r="Z4292" i="1"/>
  <c r="Y4292" i="1"/>
  <c r="X4292" i="1"/>
  <c r="V4292" i="1"/>
  <c r="U4292" i="1"/>
  <c r="W4292" i="1" s="1"/>
  <c r="T4292" i="1"/>
  <c r="S4292" i="1"/>
  <c r="R4292" i="1"/>
  <c r="AA4291" i="1"/>
  <c r="Z4291" i="1"/>
  <c r="Y4291" i="1"/>
  <c r="X4291" i="1"/>
  <c r="V4291" i="1"/>
  <c r="U4291" i="1"/>
  <c r="W4291" i="1" s="1"/>
  <c r="T4291" i="1"/>
  <c r="S4291" i="1"/>
  <c r="R4291" i="1"/>
  <c r="AA4290" i="1"/>
  <c r="Z4290" i="1"/>
  <c r="Y4290" i="1"/>
  <c r="X4290" i="1"/>
  <c r="V4290" i="1"/>
  <c r="U4290" i="1"/>
  <c r="W4290" i="1" s="1"/>
  <c r="T4290" i="1"/>
  <c r="S4290" i="1"/>
  <c r="R4290" i="1"/>
  <c r="AA4289" i="1"/>
  <c r="Z4289" i="1"/>
  <c r="Y4289" i="1"/>
  <c r="X4289" i="1"/>
  <c r="V4289" i="1"/>
  <c r="U4289" i="1"/>
  <c r="W4289" i="1" s="1"/>
  <c r="T4289" i="1"/>
  <c r="S4289" i="1"/>
  <c r="R4289" i="1"/>
  <c r="AA4288" i="1"/>
  <c r="Z4288" i="1"/>
  <c r="Y4288" i="1"/>
  <c r="X4288" i="1"/>
  <c r="V4288" i="1"/>
  <c r="U4288" i="1"/>
  <c r="W4288" i="1" s="1"/>
  <c r="T4288" i="1"/>
  <c r="S4288" i="1"/>
  <c r="R4288" i="1"/>
  <c r="AA4287" i="1"/>
  <c r="Z4287" i="1"/>
  <c r="Y4287" i="1"/>
  <c r="X4287" i="1"/>
  <c r="V4287" i="1"/>
  <c r="U4287" i="1"/>
  <c r="W4287" i="1" s="1"/>
  <c r="T4287" i="1"/>
  <c r="S4287" i="1"/>
  <c r="R4287" i="1"/>
  <c r="AA4286" i="1"/>
  <c r="Z4286" i="1"/>
  <c r="Y4286" i="1"/>
  <c r="X4286" i="1"/>
  <c r="V4286" i="1"/>
  <c r="U4286" i="1"/>
  <c r="W4286" i="1" s="1"/>
  <c r="T4286" i="1"/>
  <c r="S4286" i="1"/>
  <c r="R4286" i="1"/>
  <c r="AA4285" i="1"/>
  <c r="Z4285" i="1"/>
  <c r="Y4285" i="1"/>
  <c r="X4285" i="1"/>
  <c r="V4285" i="1"/>
  <c r="U4285" i="1"/>
  <c r="W4285" i="1" s="1"/>
  <c r="T4285" i="1"/>
  <c r="S4285" i="1"/>
  <c r="R4285" i="1"/>
  <c r="AA4284" i="1"/>
  <c r="Z4284" i="1"/>
  <c r="Y4284" i="1"/>
  <c r="X4284" i="1"/>
  <c r="V4284" i="1"/>
  <c r="U4284" i="1"/>
  <c r="W4284" i="1" s="1"/>
  <c r="T4284" i="1"/>
  <c r="S4284" i="1"/>
  <c r="R4284" i="1"/>
  <c r="AA4283" i="1"/>
  <c r="Z4283" i="1"/>
  <c r="Y4283" i="1"/>
  <c r="X4283" i="1"/>
  <c r="V4283" i="1"/>
  <c r="U4283" i="1"/>
  <c r="W4283" i="1" s="1"/>
  <c r="T4283" i="1"/>
  <c r="S4283" i="1"/>
  <c r="R4283" i="1"/>
  <c r="AA4282" i="1"/>
  <c r="Z4282" i="1"/>
  <c r="Y4282" i="1"/>
  <c r="X4282" i="1"/>
  <c r="V4282" i="1"/>
  <c r="U4282" i="1"/>
  <c r="W4282" i="1" s="1"/>
  <c r="T4282" i="1"/>
  <c r="S4282" i="1"/>
  <c r="R4282" i="1"/>
  <c r="AA4281" i="1"/>
  <c r="Z4281" i="1"/>
  <c r="Y4281" i="1"/>
  <c r="X4281" i="1"/>
  <c r="V4281" i="1"/>
  <c r="U4281" i="1"/>
  <c r="W4281" i="1" s="1"/>
  <c r="T4281" i="1"/>
  <c r="S4281" i="1"/>
  <c r="R4281" i="1"/>
  <c r="AA4280" i="1"/>
  <c r="Z4280" i="1"/>
  <c r="Y4280" i="1"/>
  <c r="X4280" i="1"/>
  <c r="V4280" i="1"/>
  <c r="U4280" i="1"/>
  <c r="W4280" i="1" s="1"/>
  <c r="T4280" i="1"/>
  <c r="S4280" i="1"/>
  <c r="R4280" i="1"/>
  <c r="AA4279" i="1"/>
  <c r="Z4279" i="1"/>
  <c r="Y4279" i="1"/>
  <c r="X4279" i="1"/>
  <c r="V4279" i="1"/>
  <c r="U4279" i="1"/>
  <c r="W4279" i="1" s="1"/>
  <c r="T4279" i="1"/>
  <c r="S4279" i="1"/>
  <c r="R4279" i="1"/>
  <c r="AA4278" i="1"/>
  <c r="Z4278" i="1"/>
  <c r="Y4278" i="1"/>
  <c r="X4278" i="1"/>
  <c r="V4278" i="1"/>
  <c r="U4278" i="1"/>
  <c r="W4278" i="1" s="1"/>
  <c r="T4278" i="1"/>
  <c r="S4278" i="1"/>
  <c r="R4278" i="1"/>
  <c r="AA4277" i="1"/>
  <c r="Z4277" i="1"/>
  <c r="Y4277" i="1"/>
  <c r="X4277" i="1"/>
  <c r="V4277" i="1"/>
  <c r="U4277" i="1"/>
  <c r="W4277" i="1" s="1"/>
  <c r="T4277" i="1"/>
  <c r="S4277" i="1"/>
  <c r="R4277" i="1"/>
  <c r="AA4276" i="1"/>
  <c r="Z4276" i="1"/>
  <c r="Y4276" i="1"/>
  <c r="X4276" i="1"/>
  <c r="V4276" i="1"/>
  <c r="U4276" i="1"/>
  <c r="W4276" i="1" s="1"/>
  <c r="T4276" i="1"/>
  <c r="S4276" i="1"/>
  <c r="R4276" i="1"/>
  <c r="AA4275" i="1"/>
  <c r="Z4275" i="1"/>
  <c r="Y4275" i="1"/>
  <c r="X4275" i="1"/>
  <c r="V4275" i="1"/>
  <c r="U4275" i="1"/>
  <c r="W4275" i="1" s="1"/>
  <c r="T4275" i="1"/>
  <c r="S4275" i="1"/>
  <c r="R4275" i="1"/>
  <c r="AA4274" i="1"/>
  <c r="Z4274" i="1"/>
  <c r="Y4274" i="1"/>
  <c r="X4274" i="1"/>
  <c r="V4274" i="1"/>
  <c r="U4274" i="1"/>
  <c r="W4274" i="1" s="1"/>
  <c r="T4274" i="1"/>
  <c r="S4274" i="1"/>
  <c r="R4274" i="1"/>
  <c r="AA4273" i="1"/>
  <c r="Z4273" i="1"/>
  <c r="Y4273" i="1"/>
  <c r="X4273" i="1"/>
  <c r="V4273" i="1"/>
  <c r="U4273" i="1"/>
  <c r="W4273" i="1" s="1"/>
  <c r="T4273" i="1"/>
  <c r="S4273" i="1"/>
  <c r="R4273" i="1"/>
  <c r="AA4272" i="1"/>
  <c r="Z4272" i="1"/>
  <c r="Y4272" i="1"/>
  <c r="X4272" i="1"/>
  <c r="V4272" i="1"/>
  <c r="U4272" i="1"/>
  <c r="W4272" i="1" s="1"/>
  <c r="T4272" i="1"/>
  <c r="S4272" i="1"/>
  <c r="R4272" i="1"/>
  <c r="AA4271" i="1"/>
  <c r="Z4271" i="1"/>
  <c r="Y4271" i="1"/>
  <c r="X4271" i="1"/>
  <c r="V4271" i="1"/>
  <c r="U4271" i="1"/>
  <c r="W4271" i="1" s="1"/>
  <c r="T4271" i="1"/>
  <c r="S4271" i="1"/>
  <c r="R4271" i="1"/>
  <c r="AA4270" i="1"/>
  <c r="Z4270" i="1"/>
  <c r="Y4270" i="1"/>
  <c r="X4270" i="1"/>
  <c r="V4270" i="1"/>
  <c r="U4270" i="1"/>
  <c r="W4270" i="1" s="1"/>
  <c r="T4270" i="1"/>
  <c r="S4270" i="1"/>
  <c r="R4270" i="1"/>
  <c r="AA4269" i="1"/>
  <c r="Z4269" i="1"/>
  <c r="Y4269" i="1"/>
  <c r="X4269" i="1"/>
  <c r="V4269" i="1"/>
  <c r="U4269" i="1"/>
  <c r="W4269" i="1" s="1"/>
  <c r="T4269" i="1"/>
  <c r="S4269" i="1"/>
  <c r="R4269" i="1"/>
  <c r="AA4268" i="1"/>
  <c r="Z4268" i="1"/>
  <c r="Y4268" i="1"/>
  <c r="X4268" i="1"/>
  <c r="V4268" i="1"/>
  <c r="U4268" i="1"/>
  <c r="W4268" i="1" s="1"/>
  <c r="T4268" i="1"/>
  <c r="S4268" i="1"/>
  <c r="R4268" i="1"/>
  <c r="AA4267" i="1"/>
  <c r="Z4267" i="1"/>
  <c r="Y4267" i="1"/>
  <c r="X4267" i="1"/>
  <c r="V4267" i="1"/>
  <c r="U4267" i="1"/>
  <c r="W4267" i="1" s="1"/>
  <c r="T4267" i="1"/>
  <c r="S4267" i="1"/>
  <c r="R4267" i="1"/>
  <c r="AA4266" i="1"/>
  <c r="Z4266" i="1"/>
  <c r="Y4266" i="1"/>
  <c r="X4266" i="1"/>
  <c r="V4266" i="1"/>
  <c r="U4266" i="1"/>
  <c r="W4266" i="1" s="1"/>
  <c r="T4266" i="1"/>
  <c r="S4266" i="1"/>
  <c r="R4266" i="1"/>
  <c r="AA4265" i="1"/>
  <c r="Z4265" i="1"/>
  <c r="Y4265" i="1"/>
  <c r="X4265" i="1"/>
  <c r="V4265" i="1"/>
  <c r="U4265" i="1"/>
  <c r="W4265" i="1" s="1"/>
  <c r="T4265" i="1"/>
  <c r="S4265" i="1"/>
  <c r="R4265" i="1"/>
  <c r="AA4264" i="1"/>
  <c r="Z4264" i="1"/>
  <c r="Y4264" i="1"/>
  <c r="X4264" i="1"/>
  <c r="V4264" i="1"/>
  <c r="U4264" i="1"/>
  <c r="W4264" i="1" s="1"/>
  <c r="T4264" i="1"/>
  <c r="S4264" i="1"/>
  <c r="R4264" i="1"/>
  <c r="AA4263" i="1"/>
  <c r="Z4263" i="1"/>
  <c r="Y4263" i="1"/>
  <c r="X4263" i="1"/>
  <c r="V4263" i="1"/>
  <c r="U4263" i="1"/>
  <c r="W4263" i="1" s="1"/>
  <c r="T4263" i="1"/>
  <c r="S4263" i="1"/>
  <c r="R4263" i="1"/>
  <c r="AA4262" i="1"/>
  <c r="Z4262" i="1"/>
  <c r="Y4262" i="1"/>
  <c r="X4262" i="1"/>
  <c r="V4262" i="1"/>
  <c r="U4262" i="1"/>
  <c r="W4262" i="1" s="1"/>
  <c r="T4262" i="1"/>
  <c r="S4262" i="1"/>
  <c r="R4262" i="1"/>
  <c r="AA4261" i="1"/>
  <c r="Z4261" i="1"/>
  <c r="Y4261" i="1"/>
  <c r="X4261" i="1"/>
  <c r="V4261" i="1"/>
  <c r="U4261" i="1"/>
  <c r="W4261" i="1" s="1"/>
  <c r="T4261" i="1"/>
  <c r="S4261" i="1"/>
  <c r="R4261" i="1"/>
  <c r="AA4260" i="1"/>
  <c r="Z4260" i="1"/>
  <c r="Y4260" i="1"/>
  <c r="X4260" i="1"/>
  <c r="V4260" i="1"/>
  <c r="U4260" i="1"/>
  <c r="W4260" i="1" s="1"/>
  <c r="T4260" i="1"/>
  <c r="S4260" i="1"/>
  <c r="R4260" i="1"/>
  <c r="AA4259" i="1"/>
  <c r="Z4259" i="1"/>
  <c r="Y4259" i="1"/>
  <c r="X4259" i="1"/>
  <c r="V4259" i="1"/>
  <c r="U4259" i="1"/>
  <c r="W4259" i="1" s="1"/>
  <c r="T4259" i="1"/>
  <c r="S4259" i="1"/>
  <c r="R4259" i="1"/>
  <c r="AA4258" i="1"/>
  <c r="Z4258" i="1"/>
  <c r="Y4258" i="1"/>
  <c r="X4258" i="1"/>
  <c r="V4258" i="1"/>
  <c r="U4258" i="1"/>
  <c r="W4258" i="1" s="1"/>
  <c r="T4258" i="1"/>
  <c r="S4258" i="1"/>
  <c r="R4258" i="1"/>
  <c r="AA4257" i="1"/>
  <c r="Z4257" i="1"/>
  <c r="Y4257" i="1"/>
  <c r="X4257" i="1"/>
  <c r="V4257" i="1"/>
  <c r="U4257" i="1"/>
  <c r="W4257" i="1" s="1"/>
  <c r="T4257" i="1"/>
  <c r="S4257" i="1"/>
  <c r="R4257" i="1"/>
  <c r="AA4256" i="1"/>
  <c r="Z4256" i="1"/>
  <c r="Y4256" i="1"/>
  <c r="X4256" i="1"/>
  <c r="V4256" i="1"/>
  <c r="U4256" i="1"/>
  <c r="W4256" i="1" s="1"/>
  <c r="T4256" i="1"/>
  <c r="S4256" i="1"/>
  <c r="R4256" i="1"/>
  <c r="AA4255" i="1"/>
  <c r="Z4255" i="1"/>
  <c r="Y4255" i="1"/>
  <c r="X4255" i="1"/>
  <c r="V4255" i="1"/>
  <c r="U4255" i="1"/>
  <c r="W4255" i="1" s="1"/>
  <c r="T4255" i="1"/>
  <c r="S4255" i="1"/>
  <c r="R4255" i="1"/>
  <c r="AA4254" i="1"/>
  <c r="Z4254" i="1"/>
  <c r="Y4254" i="1"/>
  <c r="X4254" i="1"/>
  <c r="V4254" i="1"/>
  <c r="U4254" i="1"/>
  <c r="W4254" i="1" s="1"/>
  <c r="T4254" i="1"/>
  <c r="S4254" i="1"/>
  <c r="R4254" i="1"/>
  <c r="AA4253" i="1"/>
  <c r="Z4253" i="1"/>
  <c r="Y4253" i="1"/>
  <c r="X4253" i="1"/>
  <c r="V4253" i="1"/>
  <c r="U4253" i="1"/>
  <c r="W4253" i="1" s="1"/>
  <c r="T4253" i="1"/>
  <c r="S4253" i="1"/>
  <c r="R4253" i="1"/>
  <c r="AA4252" i="1"/>
  <c r="Z4252" i="1"/>
  <c r="Y4252" i="1"/>
  <c r="X4252" i="1"/>
  <c r="V4252" i="1"/>
  <c r="U4252" i="1"/>
  <c r="W4252" i="1" s="1"/>
  <c r="T4252" i="1"/>
  <c r="S4252" i="1"/>
  <c r="R4252" i="1"/>
  <c r="AA4251" i="1"/>
  <c r="Z4251" i="1"/>
  <c r="Y4251" i="1"/>
  <c r="X4251" i="1"/>
  <c r="V4251" i="1"/>
  <c r="U4251" i="1"/>
  <c r="W4251" i="1" s="1"/>
  <c r="T4251" i="1"/>
  <c r="S4251" i="1"/>
  <c r="R4251" i="1"/>
  <c r="AA4250" i="1"/>
  <c r="Z4250" i="1"/>
  <c r="Y4250" i="1"/>
  <c r="X4250" i="1"/>
  <c r="V4250" i="1"/>
  <c r="U4250" i="1"/>
  <c r="W4250" i="1" s="1"/>
  <c r="T4250" i="1"/>
  <c r="S4250" i="1"/>
  <c r="R4250" i="1"/>
  <c r="AA4249" i="1"/>
  <c r="Z4249" i="1"/>
  <c r="Y4249" i="1"/>
  <c r="X4249" i="1"/>
  <c r="V4249" i="1"/>
  <c r="U4249" i="1"/>
  <c r="W4249" i="1" s="1"/>
  <c r="T4249" i="1"/>
  <c r="S4249" i="1"/>
  <c r="R4249" i="1"/>
  <c r="AA4248" i="1"/>
  <c r="Z4248" i="1"/>
  <c r="Y4248" i="1"/>
  <c r="X4248" i="1"/>
  <c r="V4248" i="1"/>
  <c r="U4248" i="1"/>
  <c r="W4248" i="1" s="1"/>
  <c r="T4248" i="1"/>
  <c r="S4248" i="1"/>
  <c r="R4248" i="1"/>
  <c r="AA4247" i="1"/>
  <c r="Z4247" i="1"/>
  <c r="Y4247" i="1"/>
  <c r="X4247" i="1"/>
  <c r="V4247" i="1"/>
  <c r="U4247" i="1"/>
  <c r="W4247" i="1" s="1"/>
  <c r="T4247" i="1"/>
  <c r="S4247" i="1"/>
  <c r="R4247" i="1"/>
  <c r="AA4246" i="1"/>
  <c r="Z4246" i="1"/>
  <c r="Y4246" i="1"/>
  <c r="X4246" i="1"/>
  <c r="V4246" i="1"/>
  <c r="U4246" i="1"/>
  <c r="W4246" i="1" s="1"/>
  <c r="T4246" i="1"/>
  <c r="S4246" i="1"/>
  <c r="R4246" i="1"/>
  <c r="AA4245" i="1"/>
  <c r="Z4245" i="1"/>
  <c r="Y4245" i="1"/>
  <c r="X4245" i="1"/>
  <c r="V4245" i="1"/>
  <c r="U4245" i="1"/>
  <c r="W4245" i="1" s="1"/>
  <c r="T4245" i="1"/>
  <c r="S4245" i="1"/>
  <c r="R4245" i="1"/>
  <c r="AA4244" i="1"/>
  <c r="Z4244" i="1"/>
  <c r="Y4244" i="1"/>
  <c r="X4244" i="1"/>
  <c r="V4244" i="1"/>
  <c r="U4244" i="1"/>
  <c r="W4244" i="1" s="1"/>
  <c r="T4244" i="1"/>
  <c r="S4244" i="1"/>
  <c r="R4244" i="1"/>
  <c r="AA4243" i="1"/>
  <c r="Z4243" i="1"/>
  <c r="Y4243" i="1"/>
  <c r="X4243" i="1"/>
  <c r="V4243" i="1"/>
  <c r="U4243" i="1"/>
  <c r="W4243" i="1" s="1"/>
  <c r="T4243" i="1"/>
  <c r="S4243" i="1"/>
  <c r="R4243" i="1"/>
  <c r="AA4242" i="1"/>
  <c r="Z4242" i="1"/>
  <c r="Y4242" i="1"/>
  <c r="X4242" i="1"/>
  <c r="V4242" i="1"/>
  <c r="U4242" i="1"/>
  <c r="W4242" i="1" s="1"/>
  <c r="T4242" i="1"/>
  <c r="S4242" i="1"/>
  <c r="R4242" i="1"/>
  <c r="AA4241" i="1"/>
  <c r="Z4241" i="1"/>
  <c r="Y4241" i="1"/>
  <c r="X4241" i="1"/>
  <c r="V4241" i="1"/>
  <c r="U4241" i="1"/>
  <c r="W4241" i="1" s="1"/>
  <c r="T4241" i="1"/>
  <c r="S4241" i="1"/>
  <c r="R4241" i="1"/>
  <c r="AA4240" i="1"/>
  <c r="Z4240" i="1"/>
  <c r="Y4240" i="1"/>
  <c r="X4240" i="1"/>
  <c r="V4240" i="1"/>
  <c r="U4240" i="1"/>
  <c r="W4240" i="1" s="1"/>
  <c r="T4240" i="1"/>
  <c r="S4240" i="1"/>
  <c r="R4240" i="1"/>
  <c r="AA4239" i="1"/>
  <c r="Z4239" i="1"/>
  <c r="Y4239" i="1"/>
  <c r="X4239" i="1"/>
  <c r="V4239" i="1"/>
  <c r="U4239" i="1"/>
  <c r="W4239" i="1" s="1"/>
  <c r="T4239" i="1"/>
  <c r="S4239" i="1"/>
  <c r="R4239" i="1"/>
  <c r="AA4238" i="1"/>
  <c r="Z4238" i="1"/>
  <c r="Y4238" i="1"/>
  <c r="X4238" i="1"/>
  <c r="V4238" i="1"/>
  <c r="U4238" i="1"/>
  <c r="W4238" i="1" s="1"/>
  <c r="T4238" i="1"/>
  <c r="S4238" i="1"/>
  <c r="R4238" i="1"/>
  <c r="AA4237" i="1"/>
  <c r="Z4237" i="1"/>
  <c r="Y4237" i="1"/>
  <c r="X4237" i="1"/>
  <c r="V4237" i="1"/>
  <c r="U4237" i="1"/>
  <c r="W4237" i="1" s="1"/>
  <c r="T4237" i="1"/>
  <c r="S4237" i="1"/>
  <c r="R4237" i="1"/>
  <c r="AA4236" i="1"/>
  <c r="Z4236" i="1"/>
  <c r="Y4236" i="1"/>
  <c r="X4236" i="1"/>
  <c r="V4236" i="1"/>
  <c r="U4236" i="1"/>
  <c r="W4236" i="1" s="1"/>
  <c r="T4236" i="1"/>
  <c r="S4236" i="1"/>
  <c r="R4236" i="1"/>
  <c r="AA4235" i="1"/>
  <c r="Z4235" i="1"/>
  <c r="Y4235" i="1"/>
  <c r="X4235" i="1"/>
  <c r="V4235" i="1"/>
  <c r="U4235" i="1"/>
  <c r="W4235" i="1" s="1"/>
  <c r="T4235" i="1"/>
  <c r="S4235" i="1"/>
  <c r="R4235" i="1"/>
  <c r="AA4234" i="1"/>
  <c r="Z4234" i="1"/>
  <c r="Y4234" i="1"/>
  <c r="X4234" i="1"/>
  <c r="V4234" i="1"/>
  <c r="U4234" i="1"/>
  <c r="W4234" i="1" s="1"/>
  <c r="T4234" i="1"/>
  <c r="S4234" i="1"/>
  <c r="R4234" i="1"/>
  <c r="AA4233" i="1"/>
  <c r="Z4233" i="1"/>
  <c r="Y4233" i="1"/>
  <c r="X4233" i="1"/>
  <c r="V4233" i="1"/>
  <c r="U4233" i="1"/>
  <c r="W4233" i="1" s="1"/>
  <c r="T4233" i="1"/>
  <c r="S4233" i="1"/>
  <c r="R4233" i="1"/>
  <c r="AA4232" i="1"/>
  <c r="Z4232" i="1"/>
  <c r="Y4232" i="1"/>
  <c r="X4232" i="1"/>
  <c r="V4232" i="1"/>
  <c r="U4232" i="1"/>
  <c r="W4232" i="1" s="1"/>
  <c r="T4232" i="1"/>
  <c r="S4232" i="1"/>
  <c r="R4232" i="1"/>
  <c r="AA4231" i="1"/>
  <c r="Z4231" i="1"/>
  <c r="Y4231" i="1"/>
  <c r="X4231" i="1"/>
  <c r="V4231" i="1"/>
  <c r="U4231" i="1"/>
  <c r="W4231" i="1" s="1"/>
  <c r="T4231" i="1"/>
  <c r="S4231" i="1"/>
  <c r="R4231" i="1"/>
  <c r="AA4230" i="1"/>
  <c r="Z4230" i="1"/>
  <c r="Y4230" i="1"/>
  <c r="X4230" i="1"/>
  <c r="V4230" i="1"/>
  <c r="U4230" i="1"/>
  <c r="W4230" i="1" s="1"/>
  <c r="T4230" i="1"/>
  <c r="S4230" i="1"/>
  <c r="R4230" i="1"/>
  <c r="AA4229" i="1"/>
  <c r="Z4229" i="1"/>
  <c r="Y4229" i="1"/>
  <c r="X4229" i="1"/>
  <c r="V4229" i="1"/>
  <c r="U4229" i="1"/>
  <c r="W4229" i="1" s="1"/>
  <c r="T4229" i="1"/>
  <c r="S4229" i="1"/>
  <c r="R4229" i="1"/>
  <c r="AA4228" i="1"/>
  <c r="Z4228" i="1"/>
  <c r="Y4228" i="1"/>
  <c r="X4228" i="1"/>
  <c r="V4228" i="1"/>
  <c r="U4228" i="1"/>
  <c r="W4228" i="1" s="1"/>
  <c r="T4228" i="1"/>
  <c r="S4228" i="1"/>
  <c r="R4228" i="1"/>
  <c r="AA4227" i="1"/>
  <c r="Z4227" i="1"/>
  <c r="Y4227" i="1"/>
  <c r="X4227" i="1"/>
  <c r="V4227" i="1"/>
  <c r="U4227" i="1"/>
  <c r="W4227" i="1" s="1"/>
  <c r="T4227" i="1"/>
  <c r="S4227" i="1"/>
  <c r="R4227" i="1"/>
  <c r="AA4226" i="1"/>
  <c r="Z4226" i="1"/>
  <c r="Y4226" i="1"/>
  <c r="X4226" i="1"/>
  <c r="V4226" i="1"/>
  <c r="U4226" i="1"/>
  <c r="W4226" i="1" s="1"/>
  <c r="T4226" i="1"/>
  <c r="S4226" i="1"/>
  <c r="R4226" i="1"/>
  <c r="AA4225" i="1"/>
  <c r="Z4225" i="1"/>
  <c r="Y4225" i="1"/>
  <c r="X4225" i="1"/>
  <c r="V4225" i="1"/>
  <c r="U4225" i="1"/>
  <c r="W4225" i="1" s="1"/>
  <c r="T4225" i="1"/>
  <c r="S4225" i="1"/>
  <c r="R4225" i="1"/>
  <c r="AA4224" i="1"/>
  <c r="Z4224" i="1"/>
  <c r="Y4224" i="1"/>
  <c r="X4224" i="1"/>
  <c r="V4224" i="1"/>
  <c r="U4224" i="1"/>
  <c r="W4224" i="1" s="1"/>
  <c r="T4224" i="1"/>
  <c r="S4224" i="1"/>
  <c r="R4224" i="1"/>
  <c r="AA4223" i="1"/>
  <c r="Z4223" i="1"/>
  <c r="Y4223" i="1"/>
  <c r="X4223" i="1"/>
  <c r="V4223" i="1"/>
  <c r="U4223" i="1"/>
  <c r="W4223" i="1" s="1"/>
  <c r="T4223" i="1"/>
  <c r="S4223" i="1"/>
  <c r="R4223" i="1"/>
  <c r="AA4222" i="1"/>
  <c r="Z4222" i="1"/>
  <c r="Y4222" i="1"/>
  <c r="X4222" i="1"/>
  <c r="V4222" i="1"/>
  <c r="U4222" i="1"/>
  <c r="W4222" i="1" s="1"/>
  <c r="T4222" i="1"/>
  <c r="S4222" i="1"/>
  <c r="R4222" i="1"/>
  <c r="AA4221" i="1"/>
  <c r="Z4221" i="1"/>
  <c r="Y4221" i="1"/>
  <c r="X4221" i="1"/>
  <c r="V4221" i="1"/>
  <c r="U4221" i="1"/>
  <c r="W4221" i="1" s="1"/>
  <c r="T4221" i="1"/>
  <c r="S4221" i="1"/>
  <c r="R4221" i="1"/>
  <c r="AA4220" i="1"/>
  <c r="Z4220" i="1"/>
  <c r="Y4220" i="1"/>
  <c r="X4220" i="1"/>
  <c r="V4220" i="1"/>
  <c r="U4220" i="1"/>
  <c r="W4220" i="1" s="1"/>
  <c r="T4220" i="1"/>
  <c r="S4220" i="1"/>
  <c r="R4220" i="1"/>
  <c r="AA4219" i="1"/>
  <c r="Z4219" i="1"/>
  <c r="Y4219" i="1"/>
  <c r="X4219" i="1"/>
  <c r="V4219" i="1"/>
  <c r="U4219" i="1"/>
  <c r="W4219" i="1" s="1"/>
  <c r="T4219" i="1"/>
  <c r="S4219" i="1"/>
  <c r="R4219" i="1"/>
  <c r="AA4218" i="1"/>
  <c r="Z4218" i="1"/>
  <c r="Y4218" i="1"/>
  <c r="X4218" i="1"/>
  <c r="V4218" i="1"/>
  <c r="U4218" i="1"/>
  <c r="W4218" i="1" s="1"/>
  <c r="T4218" i="1"/>
  <c r="S4218" i="1"/>
  <c r="R4218" i="1"/>
  <c r="AA4217" i="1"/>
  <c r="Z4217" i="1"/>
  <c r="Y4217" i="1"/>
  <c r="X4217" i="1"/>
  <c r="V4217" i="1"/>
  <c r="U4217" i="1"/>
  <c r="W4217" i="1" s="1"/>
  <c r="T4217" i="1"/>
  <c r="S4217" i="1"/>
  <c r="R4217" i="1"/>
  <c r="AA4216" i="1"/>
  <c r="Z4216" i="1"/>
  <c r="Y4216" i="1"/>
  <c r="X4216" i="1"/>
  <c r="V4216" i="1"/>
  <c r="U4216" i="1"/>
  <c r="W4216" i="1" s="1"/>
  <c r="T4216" i="1"/>
  <c r="S4216" i="1"/>
  <c r="R4216" i="1"/>
  <c r="AA4215" i="1"/>
  <c r="Z4215" i="1"/>
  <c r="Y4215" i="1"/>
  <c r="X4215" i="1"/>
  <c r="V4215" i="1"/>
  <c r="U4215" i="1"/>
  <c r="W4215" i="1" s="1"/>
  <c r="T4215" i="1"/>
  <c r="S4215" i="1"/>
  <c r="R4215" i="1"/>
  <c r="AA4214" i="1"/>
  <c r="Z4214" i="1"/>
  <c r="Y4214" i="1"/>
  <c r="X4214" i="1"/>
  <c r="V4214" i="1"/>
  <c r="U4214" i="1"/>
  <c r="W4214" i="1" s="1"/>
  <c r="T4214" i="1"/>
  <c r="S4214" i="1"/>
  <c r="R4214" i="1"/>
  <c r="AA4213" i="1"/>
  <c r="Z4213" i="1"/>
  <c r="Y4213" i="1"/>
  <c r="X4213" i="1"/>
  <c r="V4213" i="1"/>
  <c r="U4213" i="1"/>
  <c r="W4213" i="1" s="1"/>
  <c r="T4213" i="1"/>
  <c r="S4213" i="1"/>
  <c r="R4213" i="1"/>
  <c r="AA4212" i="1"/>
  <c r="Z4212" i="1"/>
  <c r="Y4212" i="1"/>
  <c r="X4212" i="1"/>
  <c r="V4212" i="1"/>
  <c r="U4212" i="1"/>
  <c r="W4212" i="1" s="1"/>
  <c r="T4212" i="1"/>
  <c r="S4212" i="1"/>
  <c r="R4212" i="1"/>
  <c r="AA4211" i="1"/>
  <c r="Z4211" i="1"/>
  <c r="Y4211" i="1"/>
  <c r="X4211" i="1"/>
  <c r="V4211" i="1"/>
  <c r="U4211" i="1"/>
  <c r="W4211" i="1" s="1"/>
  <c r="T4211" i="1"/>
  <c r="S4211" i="1"/>
  <c r="R4211" i="1"/>
  <c r="AA4210" i="1"/>
  <c r="Z4210" i="1"/>
  <c r="Y4210" i="1"/>
  <c r="X4210" i="1"/>
  <c r="V4210" i="1"/>
  <c r="U4210" i="1"/>
  <c r="W4210" i="1" s="1"/>
  <c r="T4210" i="1"/>
  <c r="S4210" i="1"/>
  <c r="R4210" i="1"/>
  <c r="AA4209" i="1"/>
  <c r="Z4209" i="1"/>
  <c r="Y4209" i="1"/>
  <c r="X4209" i="1"/>
  <c r="V4209" i="1"/>
  <c r="U4209" i="1"/>
  <c r="W4209" i="1" s="1"/>
  <c r="T4209" i="1"/>
  <c r="S4209" i="1"/>
  <c r="R4209" i="1"/>
  <c r="AA4208" i="1"/>
  <c r="Z4208" i="1"/>
  <c r="Y4208" i="1"/>
  <c r="X4208" i="1"/>
  <c r="V4208" i="1"/>
  <c r="U4208" i="1"/>
  <c r="W4208" i="1" s="1"/>
  <c r="T4208" i="1"/>
  <c r="S4208" i="1"/>
  <c r="R4208" i="1"/>
  <c r="AA4207" i="1"/>
  <c r="Z4207" i="1"/>
  <c r="Y4207" i="1"/>
  <c r="X4207" i="1"/>
  <c r="V4207" i="1"/>
  <c r="U4207" i="1"/>
  <c r="W4207" i="1" s="1"/>
  <c r="T4207" i="1"/>
  <c r="S4207" i="1"/>
  <c r="R4207" i="1"/>
  <c r="AA4206" i="1"/>
  <c r="Z4206" i="1"/>
  <c r="Y4206" i="1"/>
  <c r="X4206" i="1"/>
  <c r="V4206" i="1"/>
  <c r="U4206" i="1"/>
  <c r="W4206" i="1" s="1"/>
  <c r="T4206" i="1"/>
  <c r="S4206" i="1"/>
  <c r="R4206" i="1"/>
  <c r="AA4205" i="1"/>
  <c r="Z4205" i="1"/>
  <c r="Y4205" i="1"/>
  <c r="X4205" i="1"/>
  <c r="V4205" i="1"/>
  <c r="U4205" i="1"/>
  <c r="W4205" i="1" s="1"/>
  <c r="T4205" i="1"/>
  <c r="S4205" i="1"/>
  <c r="R4205" i="1"/>
  <c r="AA4204" i="1"/>
  <c r="Z4204" i="1"/>
  <c r="Y4204" i="1"/>
  <c r="X4204" i="1"/>
  <c r="V4204" i="1"/>
  <c r="U4204" i="1"/>
  <c r="W4204" i="1" s="1"/>
  <c r="T4204" i="1"/>
  <c r="S4204" i="1"/>
  <c r="R4204" i="1"/>
  <c r="AA4203" i="1"/>
  <c r="Z4203" i="1"/>
  <c r="Y4203" i="1"/>
  <c r="X4203" i="1"/>
  <c r="V4203" i="1"/>
  <c r="U4203" i="1"/>
  <c r="W4203" i="1" s="1"/>
  <c r="T4203" i="1"/>
  <c r="S4203" i="1"/>
  <c r="R4203" i="1"/>
  <c r="AA4202" i="1"/>
  <c r="Z4202" i="1"/>
  <c r="Y4202" i="1"/>
  <c r="X4202" i="1"/>
  <c r="V4202" i="1"/>
  <c r="U4202" i="1"/>
  <c r="W4202" i="1" s="1"/>
  <c r="T4202" i="1"/>
  <c r="S4202" i="1"/>
  <c r="R4202" i="1"/>
  <c r="AA4201" i="1"/>
  <c r="Z4201" i="1"/>
  <c r="Y4201" i="1"/>
  <c r="X4201" i="1"/>
  <c r="V4201" i="1"/>
  <c r="U4201" i="1"/>
  <c r="W4201" i="1" s="1"/>
  <c r="T4201" i="1"/>
  <c r="S4201" i="1"/>
  <c r="R4201" i="1"/>
  <c r="AA4200" i="1"/>
  <c r="Z4200" i="1"/>
  <c r="Y4200" i="1"/>
  <c r="X4200" i="1"/>
  <c r="V4200" i="1"/>
  <c r="U4200" i="1"/>
  <c r="W4200" i="1" s="1"/>
  <c r="T4200" i="1"/>
  <c r="S4200" i="1"/>
  <c r="R4200" i="1"/>
  <c r="AA4199" i="1"/>
  <c r="Z4199" i="1"/>
  <c r="Y4199" i="1"/>
  <c r="X4199" i="1"/>
  <c r="V4199" i="1"/>
  <c r="U4199" i="1"/>
  <c r="W4199" i="1" s="1"/>
  <c r="T4199" i="1"/>
  <c r="S4199" i="1"/>
  <c r="R4199" i="1"/>
  <c r="AA4198" i="1"/>
  <c r="Z4198" i="1"/>
  <c r="Y4198" i="1"/>
  <c r="X4198" i="1"/>
  <c r="V4198" i="1"/>
  <c r="U4198" i="1"/>
  <c r="W4198" i="1" s="1"/>
  <c r="T4198" i="1"/>
  <c r="S4198" i="1"/>
  <c r="R4198" i="1"/>
  <c r="AA4197" i="1"/>
  <c r="Z4197" i="1"/>
  <c r="Y4197" i="1"/>
  <c r="X4197" i="1"/>
  <c r="V4197" i="1"/>
  <c r="U4197" i="1"/>
  <c r="W4197" i="1" s="1"/>
  <c r="T4197" i="1"/>
  <c r="S4197" i="1"/>
  <c r="R4197" i="1"/>
  <c r="AA4196" i="1"/>
  <c r="Z4196" i="1"/>
  <c r="Y4196" i="1"/>
  <c r="X4196" i="1"/>
  <c r="V4196" i="1"/>
  <c r="U4196" i="1"/>
  <c r="W4196" i="1" s="1"/>
  <c r="T4196" i="1"/>
  <c r="S4196" i="1"/>
  <c r="R4196" i="1"/>
  <c r="AA4195" i="1"/>
  <c r="Z4195" i="1"/>
  <c r="Y4195" i="1"/>
  <c r="X4195" i="1"/>
  <c r="V4195" i="1"/>
  <c r="U4195" i="1"/>
  <c r="W4195" i="1" s="1"/>
  <c r="T4195" i="1"/>
  <c r="S4195" i="1"/>
  <c r="R4195" i="1"/>
  <c r="AA4194" i="1"/>
  <c r="Z4194" i="1"/>
  <c r="Y4194" i="1"/>
  <c r="X4194" i="1"/>
  <c r="V4194" i="1"/>
  <c r="U4194" i="1"/>
  <c r="W4194" i="1" s="1"/>
  <c r="T4194" i="1"/>
  <c r="S4194" i="1"/>
  <c r="R4194" i="1"/>
  <c r="AA4193" i="1"/>
  <c r="Z4193" i="1"/>
  <c r="Y4193" i="1"/>
  <c r="X4193" i="1"/>
  <c r="V4193" i="1"/>
  <c r="U4193" i="1"/>
  <c r="W4193" i="1" s="1"/>
  <c r="T4193" i="1"/>
  <c r="S4193" i="1"/>
  <c r="R4193" i="1"/>
  <c r="AA4192" i="1"/>
  <c r="Z4192" i="1"/>
  <c r="Y4192" i="1"/>
  <c r="X4192" i="1"/>
  <c r="V4192" i="1"/>
  <c r="U4192" i="1"/>
  <c r="W4192" i="1" s="1"/>
  <c r="T4192" i="1"/>
  <c r="S4192" i="1"/>
  <c r="R4192" i="1"/>
  <c r="AA4191" i="1"/>
  <c r="Z4191" i="1"/>
  <c r="Y4191" i="1"/>
  <c r="X4191" i="1"/>
  <c r="V4191" i="1"/>
  <c r="U4191" i="1"/>
  <c r="W4191" i="1" s="1"/>
  <c r="T4191" i="1"/>
  <c r="S4191" i="1"/>
  <c r="R4191" i="1"/>
  <c r="AA4190" i="1"/>
  <c r="Z4190" i="1"/>
  <c r="Y4190" i="1"/>
  <c r="X4190" i="1"/>
  <c r="V4190" i="1"/>
  <c r="U4190" i="1"/>
  <c r="W4190" i="1" s="1"/>
  <c r="T4190" i="1"/>
  <c r="S4190" i="1"/>
  <c r="R4190" i="1"/>
  <c r="AA4189" i="1"/>
  <c r="Z4189" i="1"/>
  <c r="Y4189" i="1"/>
  <c r="X4189" i="1"/>
  <c r="V4189" i="1"/>
  <c r="U4189" i="1"/>
  <c r="W4189" i="1" s="1"/>
  <c r="T4189" i="1"/>
  <c r="S4189" i="1"/>
  <c r="R4189" i="1"/>
  <c r="AA4188" i="1"/>
  <c r="Z4188" i="1"/>
  <c r="Y4188" i="1"/>
  <c r="X4188" i="1"/>
  <c r="V4188" i="1"/>
  <c r="U4188" i="1"/>
  <c r="W4188" i="1" s="1"/>
  <c r="T4188" i="1"/>
  <c r="S4188" i="1"/>
  <c r="R4188" i="1"/>
  <c r="AA4187" i="1"/>
  <c r="Z4187" i="1"/>
  <c r="Y4187" i="1"/>
  <c r="X4187" i="1"/>
  <c r="V4187" i="1"/>
  <c r="U4187" i="1"/>
  <c r="W4187" i="1" s="1"/>
  <c r="T4187" i="1"/>
  <c r="S4187" i="1"/>
  <c r="R4187" i="1"/>
  <c r="AA4186" i="1"/>
  <c r="Z4186" i="1"/>
  <c r="Y4186" i="1"/>
  <c r="X4186" i="1"/>
  <c r="V4186" i="1"/>
  <c r="U4186" i="1"/>
  <c r="W4186" i="1" s="1"/>
  <c r="T4186" i="1"/>
  <c r="S4186" i="1"/>
  <c r="R4186" i="1"/>
  <c r="AA4185" i="1"/>
  <c r="Z4185" i="1"/>
  <c r="Y4185" i="1"/>
  <c r="X4185" i="1"/>
  <c r="V4185" i="1"/>
  <c r="U4185" i="1"/>
  <c r="W4185" i="1" s="1"/>
  <c r="T4185" i="1"/>
  <c r="S4185" i="1"/>
  <c r="R4185" i="1"/>
  <c r="AA4184" i="1"/>
  <c r="Z4184" i="1"/>
  <c r="Y4184" i="1"/>
  <c r="X4184" i="1"/>
  <c r="V4184" i="1"/>
  <c r="U4184" i="1"/>
  <c r="W4184" i="1" s="1"/>
  <c r="T4184" i="1"/>
  <c r="S4184" i="1"/>
  <c r="R4184" i="1"/>
  <c r="AA4183" i="1"/>
  <c r="Z4183" i="1"/>
  <c r="Y4183" i="1"/>
  <c r="X4183" i="1"/>
  <c r="V4183" i="1"/>
  <c r="U4183" i="1"/>
  <c r="W4183" i="1" s="1"/>
  <c r="T4183" i="1"/>
  <c r="S4183" i="1"/>
  <c r="R4183" i="1"/>
  <c r="AA4182" i="1"/>
  <c r="Z4182" i="1"/>
  <c r="Y4182" i="1"/>
  <c r="X4182" i="1"/>
  <c r="V4182" i="1"/>
  <c r="U4182" i="1"/>
  <c r="W4182" i="1" s="1"/>
  <c r="T4182" i="1"/>
  <c r="S4182" i="1"/>
  <c r="R4182" i="1"/>
  <c r="AA4181" i="1"/>
  <c r="Z4181" i="1"/>
  <c r="Y4181" i="1"/>
  <c r="X4181" i="1"/>
  <c r="V4181" i="1"/>
  <c r="U4181" i="1"/>
  <c r="W4181" i="1" s="1"/>
  <c r="T4181" i="1"/>
  <c r="S4181" i="1"/>
  <c r="R4181" i="1"/>
  <c r="AA4180" i="1"/>
  <c r="Z4180" i="1"/>
  <c r="Y4180" i="1"/>
  <c r="X4180" i="1"/>
  <c r="V4180" i="1"/>
  <c r="U4180" i="1"/>
  <c r="W4180" i="1" s="1"/>
  <c r="T4180" i="1"/>
  <c r="S4180" i="1"/>
  <c r="R4180" i="1"/>
  <c r="AA4179" i="1"/>
  <c r="Z4179" i="1"/>
  <c r="Y4179" i="1"/>
  <c r="X4179" i="1"/>
  <c r="V4179" i="1"/>
  <c r="U4179" i="1"/>
  <c r="W4179" i="1" s="1"/>
  <c r="T4179" i="1"/>
  <c r="S4179" i="1"/>
  <c r="R4179" i="1"/>
  <c r="AA4178" i="1"/>
  <c r="Z4178" i="1"/>
  <c r="Y4178" i="1"/>
  <c r="X4178" i="1"/>
  <c r="V4178" i="1"/>
  <c r="U4178" i="1"/>
  <c r="W4178" i="1" s="1"/>
  <c r="T4178" i="1"/>
  <c r="S4178" i="1"/>
  <c r="R4178" i="1"/>
  <c r="AA4177" i="1"/>
  <c r="Z4177" i="1"/>
  <c r="Y4177" i="1"/>
  <c r="X4177" i="1"/>
  <c r="V4177" i="1"/>
  <c r="U4177" i="1"/>
  <c r="W4177" i="1" s="1"/>
  <c r="T4177" i="1"/>
  <c r="S4177" i="1"/>
  <c r="R4177" i="1"/>
  <c r="AA4176" i="1"/>
  <c r="Z4176" i="1"/>
  <c r="Y4176" i="1"/>
  <c r="X4176" i="1"/>
  <c r="V4176" i="1"/>
  <c r="U4176" i="1"/>
  <c r="W4176" i="1" s="1"/>
  <c r="T4176" i="1"/>
  <c r="S4176" i="1"/>
  <c r="R4176" i="1"/>
  <c r="AA4175" i="1"/>
  <c r="Z4175" i="1"/>
  <c r="Y4175" i="1"/>
  <c r="X4175" i="1"/>
  <c r="V4175" i="1"/>
  <c r="U4175" i="1"/>
  <c r="W4175" i="1" s="1"/>
  <c r="T4175" i="1"/>
  <c r="S4175" i="1"/>
  <c r="R4175" i="1"/>
  <c r="AA4174" i="1"/>
  <c r="Z4174" i="1"/>
  <c r="Y4174" i="1"/>
  <c r="X4174" i="1"/>
  <c r="V4174" i="1"/>
  <c r="U4174" i="1"/>
  <c r="W4174" i="1" s="1"/>
  <c r="T4174" i="1"/>
  <c r="S4174" i="1"/>
  <c r="R4174" i="1"/>
  <c r="AA4173" i="1"/>
  <c r="Z4173" i="1"/>
  <c r="Y4173" i="1"/>
  <c r="X4173" i="1"/>
  <c r="V4173" i="1"/>
  <c r="U4173" i="1"/>
  <c r="W4173" i="1" s="1"/>
  <c r="T4173" i="1"/>
  <c r="S4173" i="1"/>
  <c r="R4173" i="1"/>
  <c r="AA4172" i="1"/>
  <c r="Z4172" i="1"/>
  <c r="Y4172" i="1"/>
  <c r="X4172" i="1"/>
  <c r="V4172" i="1"/>
  <c r="U4172" i="1"/>
  <c r="W4172" i="1" s="1"/>
  <c r="T4172" i="1"/>
  <c r="S4172" i="1"/>
  <c r="R4172" i="1"/>
  <c r="AA4171" i="1"/>
  <c r="Z4171" i="1"/>
  <c r="Y4171" i="1"/>
  <c r="X4171" i="1"/>
  <c r="V4171" i="1"/>
  <c r="U4171" i="1"/>
  <c r="W4171" i="1" s="1"/>
  <c r="T4171" i="1"/>
  <c r="S4171" i="1"/>
  <c r="R4171" i="1"/>
  <c r="AA4170" i="1"/>
  <c r="Z4170" i="1"/>
  <c r="Y4170" i="1"/>
  <c r="X4170" i="1"/>
  <c r="V4170" i="1"/>
  <c r="U4170" i="1"/>
  <c r="W4170" i="1" s="1"/>
  <c r="T4170" i="1"/>
  <c r="S4170" i="1"/>
  <c r="R4170" i="1"/>
  <c r="AA4169" i="1"/>
  <c r="Z4169" i="1"/>
  <c r="Y4169" i="1"/>
  <c r="X4169" i="1"/>
  <c r="V4169" i="1"/>
  <c r="U4169" i="1"/>
  <c r="W4169" i="1" s="1"/>
  <c r="T4169" i="1"/>
  <c r="S4169" i="1"/>
  <c r="R4169" i="1"/>
  <c r="AA4168" i="1"/>
  <c r="Z4168" i="1"/>
  <c r="Y4168" i="1"/>
  <c r="X4168" i="1"/>
  <c r="V4168" i="1"/>
  <c r="U4168" i="1"/>
  <c r="W4168" i="1" s="1"/>
  <c r="T4168" i="1"/>
  <c r="S4168" i="1"/>
  <c r="R4168" i="1"/>
  <c r="AA4167" i="1"/>
  <c r="Z4167" i="1"/>
  <c r="Y4167" i="1"/>
  <c r="X4167" i="1"/>
  <c r="V4167" i="1"/>
  <c r="U4167" i="1"/>
  <c r="W4167" i="1" s="1"/>
  <c r="T4167" i="1"/>
  <c r="S4167" i="1"/>
  <c r="R4167" i="1"/>
  <c r="AA4166" i="1"/>
  <c r="Z4166" i="1"/>
  <c r="Y4166" i="1"/>
  <c r="X4166" i="1"/>
  <c r="V4166" i="1"/>
  <c r="U4166" i="1"/>
  <c r="W4166" i="1" s="1"/>
  <c r="T4166" i="1"/>
  <c r="S4166" i="1"/>
  <c r="R4166" i="1"/>
  <c r="AA4165" i="1"/>
  <c r="Z4165" i="1"/>
  <c r="Y4165" i="1"/>
  <c r="X4165" i="1"/>
  <c r="V4165" i="1"/>
  <c r="U4165" i="1"/>
  <c r="W4165" i="1" s="1"/>
  <c r="T4165" i="1"/>
  <c r="S4165" i="1"/>
  <c r="R4165" i="1"/>
  <c r="AA4164" i="1"/>
  <c r="Z4164" i="1"/>
  <c r="Y4164" i="1"/>
  <c r="X4164" i="1"/>
  <c r="V4164" i="1"/>
  <c r="U4164" i="1"/>
  <c r="W4164" i="1" s="1"/>
  <c r="T4164" i="1"/>
  <c r="S4164" i="1"/>
  <c r="R4164" i="1"/>
  <c r="AA4163" i="1"/>
  <c r="Z4163" i="1"/>
  <c r="Y4163" i="1"/>
  <c r="X4163" i="1"/>
  <c r="V4163" i="1"/>
  <c r="U4163" i="1"/>
  <c r="W4163" i="1" s="1"/>
  <c r="T4163" i="1"/>
  <c r="S4163" i="1"/>
  <c r="R4163" i="1"/>
  <c r="AA4162" i="1"/>
  <c r="Z4162" i="1"/>
  <c r="Y4162" i="1"/>
  <c r="X4162" i="1"/>
  <c r="V4162" i="1"/>
  <c r="U4162" i="1"/>
  <c r="W4162" i="1" s="1"/>
  <c r="T4162" i="1"/>
  <c r="S4162" i="1"/>
  <c r="R4162" i="1"/>
  <c r="AA4161" i="1"/>
  <c r="Z4161" i="1"/>
  <c r="Y4161" i="1"/>
  <c r="X4161" i="1"/>
  <c r="V4161" i="1"/>
  <c r="U4161" i="1"/>
  <c r="W4161" i="1" s="1"/>
  <c r="T4161" i="1"/>
  <c r="S4161" i="1"/>
  <c r="R4161" i="1"/>
  <c r="AA4160" i="1"/>
  <c r="Z4160" i="1"/>
  <c r="Y4160" i="1"/>
  <c r="X4160" i="1"/>
  <c r="V4160" i="1"/>
  <c r="U4160" i="1"/>
  <c r="W4160" i="1" s="1"/>
  <c r="T4160" i="1"/>
  <c r="S4160" i="1"/>
  <c r="R4160" i="1"/>
  <c r="AA4159" i="1"/>
  <c r="Z4159" i="1"/>
  <c r="Y4159" i="1"/>
  <c r="X4159" i="1"/>
  <c r="V4159" i="1"/>
  <c r="U4159" i="1"/>
  <c r="W4159" i="1" s="1"/>
  <c r="T4159" i="1"/>
  <c r="S4159" i="1"/>
  <c r="R4159" i="1"/>
  <c r="AA4158" i="1"/>
  <c r="Z4158" i="1"/>
  <c r="Y4158" i="1"/>
  <c r="X4158" i="1"/>
  <c r="V4158" i="1"/>
  <c r="U4158" i="1"/>
  <c r="W4158" i="1" s="1"/>
  <c r="T4158" i="1"/>
  <c r="S4158" i="1"/>
  <c r="R4158" i="1"/>
  <c r="AA4157" i="1"/>
  <c r="Z4157" i="1"/>
  <c r="Y4157" i="1"/>
  <c r="X4157" i="1"/>
  <c r="V4157" i="1"/>
  <c r="U4157" i="1"/>
  <c r="W4157" i="1" s="1"/>
  <c r="T4157" i="1"/>
  <c r="S4157" i="1"/>
  <c r="R4157" i="1"/>
  <c r="AA4156" i="1"/>
  <c r="Z4156" i="1"/>
  <c r="Y4156" i="1"/>
  <c r="X4156" i="1"/>
  <c r="V4156" i="1"/>
  <c r="U4156" i="1"/>
  <c r="W4156" i="1" s="1"/>
  <c r="T4156" i="1"/>
  <c r="S4156" i="1"/>
  <c r="R4156" i="1"/>
  <c r="AA4155" i="1"/>
  <c r="Z4155" i="1"/>
  <c r="Y4155" i="1"/>
  <c r="X4155" i="1"/>
  <c r="V4155" i="1"/>
  <c r="U4155" i="1"/>
  <c r="W4155" i="1" s="1"/>
  <c r="T4155" i="1"/>
  <c r="S4155" i="1"/>
  <c r="R4155" i="1"/>
  <c r="AA4154" i="1"/>
  <c r="Z4154" i="1"/>
  <c r="Y4154" i="1"/>
  <c r="X4154" i="1"/>
  <c r="V4154" i="1"/>
  <c r="U4154" i="1"/>
  <c r="W4154" i="1" s="1"/>
  <c r="T4154" i="1"/>
  <c r="S4154" i="1"/>
  <c r="R4154" i="1"/>
  <c r="AA4153" i="1"/>
  <c r="Z4153" i="1"/>
  <c r="Y4153" i="1"/>
  <c r="X4153" i="1"/>
  <c r="V4153" i="1"/>
  <c r="U4153" i="1"/>
  <c r="W4153" i="1" s="1"/>
  <c r="T4153" i="1"/>
  <c r="S4153" i="1"/>
  <c r="R4153" i="1"/>
  <c r="AA4152" i="1"/>
  <c r="Z4152" i="1"/>
  <c r="Y4152" i="1"/>
  <c r="X4152" i="1"/>
  <c r="V4152" i="1"/>
  <c r="U4152" i="1"/>
  <c r="W4152" i="1" s="1"/>
  <c r="T4152" i="1"/>
  <c r="S4152" i="1"/>
  <c r="R4152" i="1"/>
  <c r="AA4151" i="1"/>
  <c r="Z4151" i="1"/>
  <c r="Y4151" i="1"/>
  <c r="X4151" i="1"/>
  <c r="V4151" i="1"/>
  <c r="U4151" i="1"/>
  <c r="W4151" i="1" s="1"/>
  <c r="T4151" i="1"/>
  <c r="S4151" i="1"/>
  <c r="R4151" i="1"/>
  <c r="AA4150" i="1"/>
  <c r="Z4150" i="1"/>
  <c r="Y4150" i="1"/>
  <c r="X4150" i="1"/>
  <c r="V4150" i="1"/>
  <c r="U4150" i="1"/>
  <c r="W4150" i="1" s="1"/>
  <c r="T4150" i="1"/>
  <c r="S4150" i="1"/>
  <c r="R4150" i="1"/>
  <c r="AA4149" i="1"/>
  <c r="Z4149" i="1"/>
  <c r="Y4149" i="1"/>
  <c r="X4149" i="1"/>
  <c r="V4149" i="1"/>
  <c r="U4149" i="1"/>
  <c r="W4149" i="1" s="1"/>
  <c r="T4149" i="1"/>
  <c r="S4149" i="1"/>
  <c r="R4149" i="1"/>
  <c r="AA4148" i="1"/>
  <c r="Z4148" i="1"/>
  <c r="Y4148" i="1"/>
  <c r="X4148" i="1"/>
  <c r="V4148" i="1"/>
  <c r="U4148" i="1"/>
  <c r="W4148" i="1" s="1"/>
  <c r="T4148" i="1"/>
  <c r="S4148" i="1"/>
  <c r="R4148" i="1"/>
  <c r="AA4147" i="1"/>
  <c r="Z4147" i="1"/>
  <c r="Y4147" i="1"/>
  <c r="X4147" i="1"/>
  <c r="V4147" i="1"/>
  <c r="U4147" i="1"/>
  <c r="W4147" i="1" s="1"/>
  <c r="T4147" i="1"/>
  <c r="S4147" i="1"/>
  <c r="R4147" i="1"/>
  <c r="AA4146" i="1"/>
  <c r="Z4146" i="1"/>
  <c r="Y4146" i="1"/>
  <c r="X4146" i="1"/>
  <c r="V4146" i="1"/>
  <c r="U4146" i="1"/>
  <c r="W4146" i="1" s="1"/>
  <c r="T4146" i="1"/>
  <c r="S4146" i="1"/>
  <c r="R4146" i="1"/>
  <c r="AA4145" i="1"/>
  <c r="Z4145" i="1"/>
  <c r="Y4145" i="1"/>
  <c r="X4145" i="1"/>
  <c r="V4145" i="1"/>
  <c r="U4145" i="1"/>
  <c r="W4145" i="1" s="1"/>
  <c r="T4145" i="1"/>
  <c r="S4145" i="1"/>
  <c r="R4145" i="1"/>
  <c r="AA4144" i="1"/>
  <c r="Z4144" i="1"/>
  <c r="Y4144" i="1"/>
  <c r="X4144" i="1"/>
  <c r="V4144" i="1"/>
  <c r="U4144" i="1"/>
  <c r="W4144" i="1" s="1"/>
  <c r="T4144" i="1"/>
  <c r="S4144" i="1"/>
  <c r="R4144" i="1"/>
  <c r="AA4143" i="1"/>
  <c r="Z4143" i="1"/>
  <c r="Y4143" i="1"/>
  <c r="X4143" i="1"/>
  <c r="V4143" i="1"/>
  <c r="U4143" i="1"/>
  <c r="W4143" i="1" s="1"/>
  <c r="T4143" i="1"/>
  <c r="S4143" i="1"/>
  <c r="R4143" i="1"/>
  <c r="AA4142" i="1"/>
  <c r="Z4142" i="1"/>
  <c r="Y4142" i="1"/>
  <c r="X4142" i="1"/>
  <c r="V4142" i="1"/>
  <c r="U4142" i="1"/>
  <c r="W4142" i="1" s="1"/>
  <c r="T4142" i="1"/>
  <c r="S4142" i="1"/>
  <c r="R4142" i="1"/>
  <c r="AA4141" i="1"/>
  <c r="Z4141" i="1"/>
  <c r="Y4141" i="1"/>
  <c r="X4141" i="1"/>
  <c r="V4141" i="1"/>
  <c r="U4141" i="1"/>
  <c r="W4141" i="1" s="1"/>
  <c r="T4141" i="1"/>
  <c r="S4141" i="1"/>
  <c r="R4141" i="1"/>
  <c r="AA4140" i="1"/>
  <c r="Z4140" i="1"/>
  <c r="Y4140" i="1"/>
  <c r="X4140" i="1"/>
  <c r="V4140" i="1"/>
  <c r="U4140" i="1"/>
  <c r="W4140" i="1" s="1"/>
  <c r="T4140" i="1"/>
  <c r="S4140" i="1"/>
  <c r="R4140" i="1"/>
  <c r="AA4139" i="1"/>
  <c r="Z4139" i="1"/>
  <c r="Y4139" i="1"/>
  <c r="X4139" i="1"/>
  <c r="V4139" i="1"/>
  <c r="U4139" i="1"/>
  <c r="W4139" i="1" s="1"/>
  <c r="T4139" i="1"/>
  <c r="S4139" i="1"/>
  <c r="R4139" i="1"/>
  <c r="AA4138" i="1"/>
  <c r="Z4138" i="1"/>
  <c r="Y4138" i="1"/>
  <c r="X4138" i="1"/>
  <c r="V4138" i="1"/>
  <c r="U4138" i="1"/>
  <c r="W4138" i="1" s="1"/>
  <c r="T4138" i="1"/>
  <c r="S4138" i="1"/>
  <c r="R4138" i="1"/>
  <c r="AA4137" i="1"/>
  <c r="Z4137" i="1"/>
  <c r="Y4137" i="1"/>
  <c r="X4137" i="1"/>
  <c r="V4137" i="1"/>
  <c r="U4137" i="1"/>
  <c r="W4137" i="1" s="1"/>
  <c r="T4137" i="1"/>
  <c r="S4137" i="1"/>
  <c r="R4137" i="1"/>
  <c r="AA4136" i="1"/>
  <c r="Z4136" i="1"/>
  <c r="Y4136" i="1"/>
  <c r="X4136" i="1"/>
  <c r="V4136" i="1"/>
  <c r="U4136" i="1"/>
  <c r="W4136" i="1" s="1"/>
  <c r="T4136" i="1"/>
  <c r="S4136" i="1"/>
  <c r="R4136" i="1"/>
  <c r="AA4135" i="1"/>
  <c r="Z4135" i="1"/>
  <c r="Y4135" i="1"/>
  <c r="X4135" i="1"/>
  <c r="V4135" i="1"/>
  <c r="U4135" i="1"/>
  <c r="W4135" i="1" s="1"/>
  <c r="T4135" i="1"/>
  <c r="S4135" i="1"/>
  <c r="R4135" i="1"/>
  <c r="AA4134" i="1"/>
  <c r="Z4134" i="1"/>
  <c r="Y4134" i="1"/>
  <c r="X4134" i="1"/>
  <c r="V4134" i="1"/>
  <c r="U4134" i="1"/>
  <c r="W4134" i="1" s="1"/>
  <c r="T4134" i="1"/>
  <c r="S4134" i="1"/>
  <c r="R4134" i="1"/>
  <c r="AA4133" i="1"/>
  <c r="Z4133" i="1"/>
  <c r="Y4133" i="1"/>
  <c r="X4133" i="1"/>
  <c r="V4133" i="1"/>
  <c r="U4133" i="1"/>
  <c r="W4133" i="1" s="1"/>
  <c r="T4133" i="1"/>
  <c r="S4133" i="1"/>
  <c r="R4133" i="1"/>
  <c r="AA4132" i="1"/>
  <c r="Z4132" i="1"/>
  <c r="Y4132" i="1"/>
  <c r="X4132" i="1"/>
  <c r="V4132" i="1"/>
  <c r="U4132" i="1"/>
  <c r="W4132" i="1" s="1"/>
  <c r="T4132" i="1"/>
  <c r="S4132" i="1"/>
  <c r="R4132" i="1"/>
  <c r="AA4131" i="1"/>
  <c r="Z4131" i="1"/>
  <c r="Y4131" i="1"/>
  <c r="X4131" i="1"/>
  <c r="V4131" i="1"/>
  <c r="U4131" i="1"/>
  <c r="W4131" i="1" s="1"/>
  <c r="T4131" i="1"/>
  <c r="S4131" i="1"/>
  <c r="R4131" i="1"/>
  <c r="AA4130" i="1"/>
  <c r="Z4130" i="1"/>
  <c r="Y4130" i="1"/>
  <c r="X4130" i="1"/>
  <c r="V4130" i="1"/>
  <c r="U4130" i="1"/>
  <c r="W4130" i="1" s="1"/>
  <c r="T4130" i="1"/>
  <c r="S4130" i="1"/>
  <c r="R4130" i="1"/>
  <c r="AA4129" i="1"/>
  <c r="Z4129" i="1"/>
  <c r="Y4129" i="1"/>
  <c r="X4129" i="1"/>
  <c r="V4129" i="1"/>
  <c r="U4129" i="1"/>
  <c r="W4129" i="1" s="1"/>
  <c r="T4129" i="1"/>
  <c r="S4129" i="1"/>
  <c r="R4129" i="1"/>
  <c r="AA4128" i="1"/>
  <c r="Z4128" i="1"/>
  <c r="Y4128" i="1"/>
  <c r="X4128" i="1"/>
  <c r="V4128" i="1"/>
  <c r="U4128" i="1"/>
  <c r="W4128" i="1" s="1"/>
  <c r="T4128" i="1"/>
  <c r="S4128" i="1"/>
  <c r="R4128" i="1"/>
  <c r="AA4127" i="1"/>
  <c r="Z4127" i="1"/>
  <c r="Y4127" i="1"/>
  <c r="X4127" i="1"/>
  <c r="V4127" i="1"/>
  <c r="U4127" i="1"/>
  <c r="W4127" i="1" s="1"/>
  <c r="T4127" i="1"/>
  <c r="S4127" i="1"/>
  <c r="R4127" i="1"/>
  <c r="AA4126" i="1"/>
  <c r="Z4126" i="1"/>
  <c r="Y4126" i="1"/>
  <c r="X4126" i="1"/>
  <c r="V4126" i="1"/>
  <c r="U4126" i="1"/>
  <c r="W4126" i="1" s="1"/>
  <c r="T4126" i="1"/>
  <c r="S4126" i="1"/>
  <c r="R4126" i="1"/>
  <c r="AA4125" i="1"/>
  <c r="Z4125" i="1"/>
  <c r="Y4125" i="1"/>
  <c r="X4125" i="1"/>
  <c r="V4125" i="1"/>
  <c r="U4125" i="1"/>
  <c r="W4125" i="1" s="1"/>
  <c r="T4125" i="1"/>
  <c r="S4125" i="1"/>
  <c r="R4125" i="1"/>
  <c r="AA4124" i="1"/>
  <c r="Z4124" i="1"/>
  <c r="Y4124" i="1"/>
  <c r="X4124" i="1"/>
  <c r="V4124" i="1"/>
  <c r="U4124" i="1"/>
  <c r="W4124" i="1" s="1"/>
  <c r="T4124" i="1"/>
  <c r="S4124" i="1"/>
  <c r="R4124" i="1"/>
  <c r="AA4123" i="1"/>
  <c r="Z4123" i="1"/>
  <c r="Y4123" i="1"/>
  <c r="X4123" i="1"/>
  <c r="V4123" i="1"/>
  <c r="U4123" i="1"/>
  <c r="W4123" i="1" s="1"/>
  <c r="T4123" i="1"/>
  <c r="S4123" i="1"/>
  <c r="R4123" i="1"/>
  <c r="AA4122" i="1"/>
  <c r="Z4122" i="1"/>
  <c r="Y4122" i="1"/>
  <c r="X4122" i="1"/>
  <c r="V4122" i="1"/>
  <c r="U4122" i="1"/>
  <c r="W4122" i="1" s="1"/>
  <c r="T4122" i="1"/>
  <c r="S4122" i="1"/>
  <c r="R4122" i="1"/>
  <c r="AA4121" i="1"/>
  <c r="Z4121" i="1"/>
  <c r="Y4121" i="1"/>
  <c r="X4121" i="1"/>
  <c r="V4121" i="1"/>
  <c r="U4121" i="1"/>
  <c r="W4121" i="1" s="1"/>
  <c r="T4121" i="1"/>
  <c r="S4121" i="1"/>
  <c r="R4121" i="1"/>
  <c r="AA4120" i="1"/>
  <c r="Z4120" i="1"/>
  <c r="Y4120" i="1"/>
  <c r="X4120" i="1"/>
  <c r="V4120" i="1"/>
  <c r="U4120" i="1"/>
  <c r="W4120" i="1" s="1"/>
  <c r="T4120" i="1"/>
  <c r="S4120" i="1"/>
  <c r="R4120" i="1"/>
  <c r="AA4119" i="1"/>
  <c r="Z4119" i="1"/>
  <c r="Y4119" i="1"/>
  <c r="X4119" i="1"/>
  <c r="V4119" i="1"/>
  <c r="U4119" i="1"/>
  <c r="W4119" i="1" s="1"/>
  <c r="T4119" i="1"/>
  <c r="S4119" i="1"/>
  <c r="R4119" i="1"/>
  <c r="AA4118" i="1"/>
  <c r="Z4118" i="1"/>
  <c r="Y4118" i="1"/>
  <c r="X4118" i="1"/>
  <c r="V4118" i="1"/>
  <c r="U4118" i="1"/>
  <c r="W4118" i="1" s="1"/>
  <c r="T4118" i="1"/>
  <c r="S4118" i="1"/>
  <c r="R4118" i="1"/>
  <c r="AA4117" i="1"/>
  <c r="Z4117" i="1"/>
  <c r="Y4117" i="1"/>
  <c r="X4117" i="1"/>
  <c r="V4117" i="1"/>
  <c r="U4117" i="1"/>
  <c r="W4117" i="1" s="1"/>
  <c r="T4117" i="1"/>
  <c r="S4117" i="1"/>
  <c r="R4117" i="1"/>
  <c r="AA4116" i="1"/>
  <c r="Z4116" i="1"/>
  <c r="Y4116" i="1"/>
  <c r="X4116" i="1"/>
  <c r="V4116" i="1"/>
  <c r="U4116" i="1"/>
  <c r="W4116" i="1" s="1"/>
  <c r="T4116" i="1"/>
  <c r="S4116" i="1"/>
  <c r="R4116" i="1"/>
  <c r="AA4115" i="1"/>
  <c r="Z4115" i="1"/>
  <c r="Y4115" i="1"/>
  <c r="X4115" i="1"/>
  <c r="V4115" i="1"/>
  <c r="U4115" i="1"/>
  <c r="W4115" i="1" s="1"/>
  <c r="T4115" i="1"/>
  <c r="S4115" i="1"/>
  <c r="R4115" i="1"/>
  <c r="AA4114" i="1"/>
  <c r="Z4114" i="1"/>
  <c r="Y4114" i="1"/>
  <c r="X4114" i="1"/>
  <c r="V4114" i="1"/>
  <c r="U4114" i="1"/>
  <c r="W4114" i="1" s="1"/>
  <c r="T4114" i="1"/>
  <c r="S4114" i="1"/>
  <c r="R4114" i="1"/>
  <c r="AA4113" i="1"/>
  <c r="Z4113" i="1"/>
  <c r="Y4113" i="1"/>
  <c r="X4113" i="1"/>
  <c r="V4113" i="1"/>
  <c r="U4113" i="1"/>
  <c r="W4113" i="1" s="1"/>
  <c r="T4113" i="1"/>
  <c r="S4113" i="1"/>
  <c r="R4113" i="1"/>
  <c r="AA4112" i="1"/>
  <c r="Z4112" i="1"/>
  <c r="Y4112" i="1"/>
  <c r="X4112" i="1"/>
  <c r="V4112" i="1"/>
  <c r="U4112" i="1"/>
  <c r="W4112" i="1" s="1"/>
  <c r="T4112" i="1"/>
  <c r="S4112" i="1"/>
  <c r="R4112" i="1"/>
  <c r="AA4111" i="1"/>
  <c r="Z4111" i="1"/>
  <c r="Y4111" i="1"/>
  <c r="X4111" i="1"/>
  <c r="V4111" i="1"/>
  <c r="U4111" i="1"/>
  <c r="W4111" i="1" s="1"/>
  <c r="T4111" i="1"/>
  <c r="S4111" i="1"/>
  <c r="R4111" i="1"/>
  <c r="AA4110" i="1"/>
  <c r="Z4110" i="1"/>
  <c r="Y4110" i="1"/>
  <c r="X4110" i="1"/>
  <c r="V4110" i="1"/>
  <c r="U4110" i="1"/>
  <c r="W4110" i="1" s="1"/>
  <c r="T4110" i="1"/>
  <c r="S4110" i="1"/>
  <c r="R4110" i="1"/>
  <c r="AA4109" i="1"/>
  <c r="Z4109" i="1"/>
  <c r="Y4109" i="1"/>
  <c r="X4109" i="1"/>
  <c r="V4109" i="1"/>
  <c r="U4109" i="1"/>
  <c r="W4109" i="1" s="1"/>
  <c r="T4109" i="1"/>
  <c r="S4109" i="1"/>
  <c r="R4109" i="1"/>
  <c r="AA4108" i="1"/>
  <c r="Z4108" i="1"/>
  <c r="Y4108" i="1"/>
  <c r="X4108" i="1"/>
  <c r="V4108" i="1"/>
  <c r="U4108" i="1"/>
  <c r="W4108" i="1" s="1"/>
  <c r="T4108" i="1"/>
  <c r="S4108" i="1"/>
  <c r="R4108" i="1"/>
  <c r="AA4107" i="1"/>
  <c r="Z4107" i="1"/>
  <c r="Y4107" i="1"/>
  <c r="X4107" i="1"/>
  <c r="V4107" i="1"/>
  <c r="U4107" i="1"/>
  <c r="W4107" i="1" s="1"/>
  <c r="T4107" i="1"/>
  <c r="S4107" i="1"/>
  <c r="R4107" i="1"/>
  <c r="AA4106" i="1"/>
  <c r="Z4106" i="1"/>
  <c r="Y4106" i="1"/>
  <c r="X4106" i="1"/>
  <c r="V4106" i="1"/>
  <c r="U4106" i="1"/>
  <c r="W4106" i="1" s="1"/>
  <c r="T4106" i="1"/>
  <c r="S4106" i="1"/>
  <c r="R4106" i="1"/>
  <c r="AA4105" i="1"/>
  <c r="Z4105" i="1"/>
  <c r="Y4105" i="1"/>
  <c r="X4105" i="1"/>
  <c r="V4105" i="1"/>
  <c r="U4105" i="1"/>
  <c r="W4105" i="1" s="1"/>
  <c r="T4105" i="1"/>
  <c r="S4105" i="1"/>
  <c r="R4105" i="1"/>
  <c r="AA4104" i="1"/>
  <c r="Z4104" i="1"/>
  <c r="Y4104" i="1"/>
  <c r="X4104" i="1"/>
  <c r="V4104" i="1"/>
  <c r="U4104" i="1"/>
  <c r="W4104" i="1" s="1"/>
  <c r="T4104" i="1"/>
  <c r="S4104" i="1"/>
  <c r="R4104" i="1"/>
  <c r="AA4103" i="1"/>
  <c r="Z4103" i="1"/>
  <c r="Y4103" i="1"/>
  <c r="X4103" i="1"/>
  <c r="V4103" i="1"/>
  <c r="U4103" i="1"/>
  <c r="W4103" i="1" s="1"/>
  <c r="T4103" i="1"/>
  <c r="S4103" i="1"/>
  <c r="R4103" i="1"/>
  <c r="AA4102" i="1"/>
  <c r="Z4102" i="1"/>
  <c r="Y4102" i="1"/>
  <c r="X4102" i="1"/>
  <c r="V4102" i="1"/>
  <c r="U4102" i="1"/>
  <c r="W4102" i="1" s="1"/>
  <c r="T4102" i="1"/>
  <c r="S4102" i="1"/>
  <c r="R4102" i="1"/>
  <c r="AA4101" i="1"/>
  <c r="Z4101" i="1"/>
  <c r="Y4101" i="1"/>
  <c r="X4101" i="1"/>
  <c r="V4101" i="1"/>
  <c r="U4101" i="1"/>
  <c r="W4101" i="1" s="1"/>
  <c r="T4101" i="1"/>
  <c r="S4101" i="1"/>
  <c r="R4101" i="1"/>
  <c r="AA4100" i="1"/>
  <c r="Z4100" i="1"/>
  <c r="Y4100" i="1"/>
  <c r="X4100" i="1"/>
  <c r="V4100" i="1"/>
  <c r="U4100" i="1"/>
  <c r="W4100" i="1" s="1"/>
  <c r="T4100" i="1"/>
  <c r="S4100" i="1"/>
  <c r="R4100" i="1"/>
  <c r="AA4099" i="1"/>
  <c r="Z4099" i="1"/>
  <c r="Y4099" i="1"/>
  <c r="X4099" i="1"/>
  <c r="V4099" i="1"/>
  <c r="U4099" i="1"/>
  <c r="W4099" i="1" s="1"/>
  <c r="T4099" i="1"/>
  <c r="S4099" i="1"/>
  <c r="R4099" i="1"/>
  <c r="AA4098" i="1"/>
  <c r="Z4098" i="1"/>
  <c r="Y4098" i="1"/>
  <c r="X4098" i="1"/>
  <c r="V4098" i="1"/>
  <c r="U4098" i="1"/>
  <c r="W4098" i="1" s="1"/>
  <c r="T4098" i="1"/>
  <c r="S4098" i="1"/>
  <c r="R4098" i="1"/>
  <c r="AA4097" i="1"/>
  <c r="Z4097" i="1"/>
  <c r="Y4097" i="1"/>
  <c r="X4097" i="1"/>
  <c r="V4097" i="1"/>
  <c r="U4097" i="1"/>
  <c r="W4097" i="1" s="1"/>
  <c r="T4097" i="1"/>
  <c r="S4097" i="1"/>
  <c r="R4097" i="1"/>
  <c r="AA4096" i="1"/>
  <c r="Z4096" i="1"/>
  <c r="Y4096" i="1"/>
  <c r="X4096" i="1"/>
  <c r="V4096" i="1"/>
  <c r="U4096" i="1"/>
  <c r="W4096" i="1" s="1"/>
  <c r="T4096" i="1"/>
  <c r="S4096" i="1"/>
  <c r="R4096" i="1"/>
  <c r="AA4095" i="1"/>
  <c r="Z4095" i="1"/>
  <c r="Y4095" i="1"/>
  <c r="X4095" i="1"/>
  <c r="V4095" i="1"/>
  <c r="U4095" i="1"/>
  <c r="W4095" i="1" s="1"/>
  <c r="T4095" i="1"/>
  <c r="S4095" i="1"/>
  <c r="R4095" i="1"/>
  <c r="AA4094" i="1"/>
  <c r="Z4094" i="1"/>
  <c r="Y4094" i="1"/>
  <c r="X4094" i="1"/>
  <c r="V4094" i="1"/>
  <c r="U4094" i="1"/>
  <c r="W4094" i="1" s="1"/>
  <c r="T4094" i="1"/>
  <c r="S4094" i="1"/>
  <c r="R4094" i="1"/>
  <c r="AA4093" i="1"/>
  <c r="Z4093" i="1"/>
  <c r="Y4093" i="1"/>
  <c r="X4093" i="1"/>
  <c r="V4093" i="1"/>
  <c r="U4093" i="1"/>
  <c r="W4093" i="1" s="1"/>
  <c r="T4093" i="1"/>
  <c r="S4093" i="1"/>
  <c r="R4093" i="1"/>
  <c r="AA4092" i="1"/>
  <c r="Z4092" i="1"/>
  <c r="Y4092" i="1"/>
  <c r="X4092" i="1"/>
  <c r="V4092" i="1"/>
  <c r="U4092" i="1"/>
  <c r="W4092" i="1" s="1"/>
  <c r="T4092" i="1"/>
  <c r="S4092" i="1"/>
  <c r="R4092" i="1"/>
  <c r="AA4091" i="1"/>
  <c r="Z4091" i="1"/>
  <c r="Y4091" i="1"/>
  <c r="X4091" i="1"/>
  <c r="V4091" i="1"/>
  <c r="U4091" i="1"/>
  <c r="W4091" i="1" s="1"/>
  <c r="T4091" i="1"/>
  <c r="S4091" i="1"/>
  <c r="R4091" i="1"/>
  <c r="AA4090" i="1"/>
  <c r="Z4090" i="1"/>
  <c r="Y4090" i="1"/>
  <c r="X4090" i="1"/>
  <c r="V4090" i="1"/>
  <c r="U4090" i="1"/>
  <c r="W4090" i="1" s="1"/>
  <c r="T4090" i="1"/>
  <c r="S4090" i="1"/>
  <c r="R4090" i="1"/>
  <c r="AA4089" i="1"/>
  <c r="Z4089" i="1"/>
  <c r="Y4089" i="1"/>
  <c r="X4089" i="1"/>
  <c r="V4089" i="1"/>
  <c r="U4089" i="1"/>
  <c r="W4089" i="1" s="1"/>
  <c r="T4089" i="1"/>
  <c r="S4089" i="1"/>
  <c r="R4089" i="1"/>
  <c r="AA4088" i="1"/>
  <c r="Z4088" i="1"/>
  <c r="Y4088" i="1"/>
  <c r="X4088" i="1"/>
  <c r="V4088" i="1"/>
  <c r="U4088" i="1"/>
  <c r="W4088" i="1" s="1"/>
  <c r="T4088" i="1"/>
  <c r="S4088" i="1"/>
  <c r="R4088" i="1"/>
  <c r="AA4087" i="1"/>
  <c r="Z4087" i="1"/>
  <c r="Y4087" i="1"/>
  <c r="X4087" i="1"/>
  <c r="V4087" i="1"/>
  <c r="U4087" i="1"/>
  <c r="W4087" i="1" s="1"/>
  <c r="T4087" i="1"/>
  <c r="S4087" i="1"/>
  <c r="R4087" i="1"/>
  <c r="AA4086" i="1"/>
  <c r="Z4086" i="1"/>
  <c r="Y4086" i="1"/>
  <c r="X4086" i="1"/>
  <c r="V4086" i="1"/>
  <c r="U4086" i="1"/>
  <c r="W4086" i="1" s="1"/>
  <c r="T4086" i="1"/>
  <c r="S4086" i="1"/>
  <c r="R4086" i="1"/>
  <c r="AA4085" i="1"/>
  <c r="Z4085" i="1"/>
  <c r="Y4085" i="1"/>
  <c r="X4085" i="1"/>
  <c r="V4085" i="1"/>
  <c r="U4085" i="1"/>
  <c r="W4085" i="1" s="1"/>
  <c r="T4085" i="1"/>
  <c r="S4085" i="1"/>
  <c r="R4085" i="1"/>
  <c r="AA4084" i="1"/>
  <c r="Z4084" i="1"/>
  <c r="Y4084" i="1"/>
  <c r="X4084" i="1"/>
  <c r="V4084" i="1"/>
  <c r="U4084" i="1"/>
  <c r="W4084" i="1" s="1"/>
  <c r="T4084" i="1"/>
  <c r="S4084" i="1"/>
  <c r="R4084" i="1"/>
  <c r="AA4083" i="1"/>
  <c r="Z4083" i="1"/>
  <c r="Y4083" i="1"/>
  <c r="X4083" i="1"/>
  <c r="V4083" i="1"/>
  <c r="U4083" i="1"/>
  <c r="W4083" i="1" s="1"/>
  <c r="T4083" i="1"/>
  <c r="S4083" i="1"/>
  <c r="R4083" i="1"/>
  <c r="AA4082" i="1"/>
  <c r="Z4082" i="1"/>
  <c r="Y4082" i="1"/>
  <c r="X4082" i="1"/>
  <c r="V4082" i="1"/>
  <c r="U4082" i="1"/>
  <c r="W4082" i="1" s="1"/>
  <c r="T4082" i="1"/>
  <c r="S4082" i="1"/>
  <c r="R4082" i="1"/>
  <c r="AA4081" i="1"/>
  <c r="Z4081" i="1"/>
  <c r="Y4081" i="1"/>
  <c r="X4081" i="1"/>
  <c r="V4081" i="1"/>
  <c r="U4081" i="1"/>
  <c r="W4081" i="1" s="1"/>
  <c r="T4081" i="1"/>
  <c r="S4081" i="1"/>
  <c r="R4081" i="1"/>
  <c r="AA791" i="1"/>
  <c r="Z791" i="1"/>
  <c r="Y791" i="1"/>
  <c r="X791" i="1"/>
  <c r="V791" i="1"/>
  <c r="U791" i="1"/>
  <c r="W791" i="1" s="1"/>
  <c r="T791" i="1"/>
  <c r="S791" i="1"/>
  <c r="R791" i="1"/>
  <c r="AA790" i="1"/>
  <c r="Z790" i="1"/>
  <c r="Y790" i="1"/>
  <c r="X790" i="1"/>
  <c r="V790" i="1"/>
  <c r="U790" i="1"/>
  <c r="W790" i="1" s="1"/>
  <c r="T790" i="1"/>
  <c r="S790" i="1"/>
  <c r="R790" i="1"/>
  <c r="AA789" i="1"/>
  <c r="Z789" i="1"/>
  <c r="Y789" i="1"/>
  <c r="X789" i="1"/>
  <c r="V789" i="1"/>
  <c r="U789" i="1"/>
  <c r="W789" i="1" s="1"/>
  <c r="T789" i="1"/>
  <c r="S789" i="1"/>
  <c r="R789" i="1"/>
  <c r="AA788" i="1"/>
  <c r="Z788" i="1"/>
  <c r="Y788" i="1"/>
  <c r="X788" i="1"/>
  <c r="V788" i="1"/>
  <c r="U788" i="1"/>
  <c r="W788" i="1" s="1"/>
  <c r="T788" i="1"/>
  <c r="S788" i="1"/>
  <c r="R788" i="1"/>
  <c r="AA787" i="1"/>
  <c r="Z787" i="1"/>
  <c r="Y787" i="1"/>
  <c r="X787" i="1"/>
  <c r="V787" i="1"/>
  <c r="U787" i="1"/>
  <c r="W787" i="1" s="1"/>
  <c r="T787" i="1"/>
  <c r="S787" i="1"/>
  <c r="R787" i="1"/>
  <c r="AA786" i="1"/>
  <c r="Z786" i="1"/>
  <c r="Y786" i="1"/>
  <c r="X786" i="1"/>
  <c r="V786" i="1"/>
  <c r="U786" i="1"/>
  <c r="W786" i="1" s="1"/>
  <c r="T786" i="1"/>
  <c r="S786" i="1"/>
  <c r="R786" i="1"/>
  <c r="AA785" i="1"/>
  <c r="Z785" i="1"/>
  <c r="Y785" i="1"/>
  <c r="X785" i="1"/>
  <c r="V785" i="1"/>
  <c r="U785" i="1"/>
  <c r="W785" i="1" s="1"/>
  <c r="T785" i="1"/>
  <c r="S785" i="1"/>
  <c r="R785" i="1"/>
  <c r="AA784" i="1"/>
  <c r="Z784" i="1"/>
  <c r="Y784" i="1"/>
  <c r="X784" i="1"/>
  <c r="V784" i="1"/>
  <c r="U784" i="1"/>
  <c r="W784" i="1" s="1"/>
  <c r="T784" i="1"/>
  <c r="S784" i="1"/>
  <c r="R784" i="1"/>
  <c r="AA783" i="1"/>
  <c r="Z783" i="1"/>
  <c r="Y783" i="1"/>
  <c r="X783" i="1"/>
  <c r="V783" i="1"/>
  <c r="U783" i="1"/>
  <c r="W783" i="1" s="1"/>
  <c r="T783" i="1"/>
  <c r="S783" i="1"/>
  <c r="R783" i="1"/>
  <c r="AA782" i="1"/>
  <c r="Z782" i="1"/>
  <c r="Y782" i="1"/>
  <c r="X782" i="1"/>
  <c r="V782" i="1"/>
  <c r="U782" i="1"/>
  <c r="W782" i="1" s="1"/>
  <c r="T782" i="1"/>
  <c r="S782" i="1"/>
  <c r="R782" i="1"/>
  <c r="R3875" i="1" l="1"/>
  <c r="R3876" i="1"/>
  <c r="R3877" i="1"/>
  <c r="R3878" i="1"/>
  <c r="R3879" i="1"/>
  <c r="R3880" i="1"/>
  <c r="R3881" i="1"/>
  <c r="R3882" i="1"/>
  <c r="R3883" i="1"/>
  <c r="R3884" i="1"/>
  <c r="R3885" i="1"/>
  <c r="R3886" i="1"/>
  <c r="R3887" i="1"/>
  <c r="R3888" i="1"/>
  <c r="R3889" i="1"/>
  <c r="R3890" i="1"/>
  <c r="R3891" i="1"/>
  <c r="R262" i="1"/>
  <c r="R3892" i="1"/>
  <c r="R3893" i="1"/>
  <c r="R3894" i="1"/>
  <c r="R3895" i="1"/>
  <c r="R263" i="1"/>
  <c r="R264" i="1"/>
  <c r="R3896" i="1"/>
  <c r="R3897" i="1"/>
  <c r="R3898" i="1"/>
  <c r="R265"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1705" i="1"/>
  <c r="R3925" i="1"/>
  <c r="R243" i="1"/>
  <c r="R3926" i="1"/>
  <c r="R3927" i="1"/>
  <c r="R3928" i="1"/>
  <c r="R3929" i="1"/>
  <c r="R3930" i="1"/>
  <c r="R3931" i="1"/>
  <c r="R139" i="1"/>
  <c r="R140" i="1"/>
  <c r="R124" i="1"/>
  <c r="R3932" i="1"/>
  <c r="R3933" i="1"/>
  <c r="R3934" i="1"/>
  <c r="R3935" i="1"/>
  <c r="R125" i="1"/>
  <c r="R154" i="1"/>
  <c r="R77" i="1"/>
  <c r="R3936" i="1"/>
  <c r="R3937" i="1"/>
  <c r="R3938" i="1"/>
  <c r="R3939" i="1"/>
  <c r="R3940" i="1"/>
  <c r="R3941" i="1"/>
  <c r="R3942" i="1"/>
  <c r="R3943" i="1"/>
  <c r="R3944" i="1"/>
  <c r="R3945" i="1"/>
  <c r="R238" i="1"/>
  <c r="R3946" i="1"/>
  <c r="R3947" i="1"/>
  <c r="R3948" i="1"/>
  <c r="R3949" i="1"/>
  <c r="R3950" i="1"/>
  <c r="R3951" i="1"/>
  <c r="R3952" i="1"/>
  <c r="R3953" i="1"/>
  <c r="R3954" i="1"/>
  <c r="R3955" i="1"/>
  <c r="R239" i="1"/>
  <c r="R240"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S3875" i="1"/>
  <c r="S3876" i="1"/>
  <c r="S3877" i="1"/>
  <c r="S3878" i="1"/>
  <c r="S3879" i="1"/>
  <c r="S3880" i="1"/>
  <c r="S3881" i="1"/>
  <c r="S3882" i="1"/>
  <c r="S3883" i="1"/>
  <c r="S3884" i="1"/>
  <c r="S3885" i="1"/>
  <c r="S3886" i="1"/>
  <c r="S3887" i="1"/>
  <c r="S3888" i="1"/>
  <c r="S3889" i="1"/>
  <c r="S3890" i="1"/>
  <c r="S3891" i="1"/>
  <c r="S262" i="1"/>
  <c r="S3892" i="1"/>
  <c r="S3893" i="1"/>
  <c r="S3894" i="1"/>
  <c r="S3895" i="1"/>
  <c r="S263" i="1"/>
  <c r="S264" i="1"/>
  <c r="S3896" i="1"/>
  <c r="S3897" i="1"/>
  <c r="S3898" i="1"/>
  <c r="S265"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1705" i="1"/>
  <c r="S3925" i="1"/>
  <c r="S243" i="1"/>
  <c r="S3926" i="1"/>
  <c r="S3927" i="1"/>
  <c r="S3928" i="1"/>
  <c r="S3929" i="1"/>
  <c r="S3930" i="1"/>
  <c r="S3931" i="1"/>
  <c r="S139" i="1"/>
  <c r="S140" i="1"/>
  <c r="S124" i="1"/>
  <c r="S3932" i="1"/>
  <c r="S3933" i="1"/>
  <c r="S3934" i="1"/>
  <c r="S3935" i="1"/>
  <c r="S125" i="1"/>
  <c r="S154" i="1"/>
  <c r="S77" i="1"/>
  <c r="S3936" i="1"/>
  <c r="S3937" i="1"/>
  <c r="S3938" i="1"/>
  <c r="S3939" i="1"/>
  <c r="S3940" i="1"/>
  <c r="S3941" i="1"/>
  <c r="S3942" i="1"/>
  <c r="S3943" i="1"/>
  <c r="S3944" i="1"/>
  <c r="S3945" i="1"/>
  <c r="S238" i="1"/>
  <c r="S3946" i="1"/>
  <c r="S3947" i="1"/>
  <c r="S3948" i="1"/>
  <c r="S3949" i="1"/>
  <c r="S3950" i="1"/>
  <c r="S3951" i="1"/>
  <c r="S3952" i="1"/>
  <c r="S3953" i="1"/>
  <c r="S3954" i="1"/>
  <c r="S3955" i="1"/>
  <c r="S239" i="1"/>
  <c r="S240"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T3875" i="1"/>
  <c r="T3876" i="1"/>
  <c r="T3877" i="1"/>
  <c r="T3878" i="1"/>
  <c r="T3879" i="1"/>
  <c r="T3880" i="1"/>
  <c r="T3881" i="1"/>
  <c r="T3882" i="1"/>
  <c r="T3883" i="1"/>
  <c r="T3884" i="1"/>
  <c r="T3885" i="1"/>
  <c r="T3886" i="1"/>
  <c r="T3887" i="1"/>
  <c r="T3888" i="1"/>
  <c r="T3889" i="1"/>
  <c r="T3890" i="1"/>
  <c r="T3891" i="1"/>
  <c r="T262" i="1"/>
  <c r="T3892" i="1"/>
  <c r="T3893" i="1"/>
  <c r="T3894" i="1"/>
  <c r="T3895" i="1"/>
  <c r="T263" i="1"/>
  <c r="T264" i="1"/>
  <c r="T3896" i="1"/>
  <c r="T3897" i="1"/>
  <c r="T3898" i="1"/>
  <c r="T265"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1705" i="1"/>
  <c r="T3925" i="1"/>
  <c r="T243" i="1"/>
  <c r="T3926" i="1"/>
  <c r="T3927" i="1"/>
  <c r="T3928" i="1"/>
  <c r="T3929" i="1"/>
  <c r="T3930" i="1"/>
  <c r="T3931" i="1"/>
  <c r="T139" i="1"/>
  <c r="T140" i="1"/>
  <c r="T124" i="1"/>
  <c r="T3932" i="1"/>
  <c r="T3933" i="1"/>
  <c r="T3934" i="1"/>
  <c r="T3935" i="1"/>
  <c r="T125" i="1"/>
  <c r="T154" i="1"/>
  <c r="T77" i="1"/>
  <c r="T3936" i="1"/>
  <c r="T3937" i="1"/>
  <c r="T3938" i="1"/>
  <c r="T3939" i="1"/>
  <c r="T3940" i="1"/>
  <c r="T3941" i="1"/>
  <c r="T3942" i="1"/>
  <c r="T3943" i="1"/>
  <c r="T3944" i="1"/>
  <c r="T3945" i="1"/>
  <c r="T238" i="1"/>
  <c r="T3946" i="1"/>
  <c r="T3947" i="1"/>
  <c r="T3948" i="1"/>
  <c r="T3949" i="1"/>
  <c r="T3950" i="1"/>
  <c r="T3951" i="1"/>
  <c r="T3952" i="1"/>
  <c r="T3953" i="1"/>
  <c r="T3954" i="1"/>
  <c r="T3955" i="1"/>
  <c r="T239" i="1"/>
  <c r="T240"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U3875" i="1"/>
  <c r="W3875" i="1" s="1"/>
  <c r="U3876" i="1"/>
  <c r="W3876" i="1" s="1"/>
  <c r="U3877" i="1"/>
  <c r="W3877" i="1" s="1"/>
  <c r="U3878" i="1"/>
  <c r="W3878" i="1" s="1"/>
  <c r="U3879" i="1"/>
  <c r="W3879" i="1" s="1"/>
  <c r="U3880" i="1"/>
  <c r="W3880" i="1" s="1"/>
  <c r="U3881" i="1"/>
  <c r="W3881" i="1" s="1"/>
  <c r="U3882" i="1"/>
  <c r="W3882" i="1" s="1"/>
  <c r="U3883" i="1"/>
  <c r="W3883" i="1" s="1"/>
  <c r="U3884" i="1"/>
  <c r="W3884" i="1" s="1"/>
  <c r="U3885" i="1"/>
  <c r="W3885" i="1" s="1"/>
  <c r="U3886" i="1"/>
  <c r="W3886" i="1" s="1"/>
  <c r="U3887" i="1"/>
  <c r="W3887" i="1" s="1"/>
  <c r="U3888" i="1"/>
  <c r="W3888" i="1" s="1"/>
  <c r="U3889" i="1"/>
  <c r="W3889" i="1" s="1"/>
  <c r="U3890" i="1"/>
  <c r="W3890" i="1" s="1"/>
  <c r="U3891" i="1"/>
  <c r="W3891" i="1" s="1"/>
  <c r="U262" i="1"/>
  <c r="W262" i="1" s="1"/>
  <c r="U3892" i="1"/>
  <c r="W3892" i="1" s="1"/>
  <c r="U3893" i="1"/>
  <c r="W3893" i="1" s="1"/>
  <c r="U3894" i="1"/>
  <c r="W3894" i="1" s="1"/>
  <c r="U3895" i="1"/>
  <c r="W3895" i="1" s="1"/>
  <c r="U263" i="1"/>
  <c r="W263" i="1" s="1"/>
  <c r="U264" i="1"/>
  <c r="W264" i="1" s="1"/>
  <c r="U3896" i="1"/>
  <c r="W3896" i="1" s="1"/>
  <c r="U3897" i="1"/>
  <c r="W3897" i="1" s="1"/>
  <c r="U3898" i="1"/>
  <c r="W3898" i="1" s="1"/>
  <c r="U265" i="1"/>
  <c r="W265" i="1" s="1"/>
  <c r="U3899" i="1"/>
  <c r="W3899" i="1" s="1"/>
  <c r="U3900" i="1"/>
  <c r="W3900" i="1" s="1"/>
  <c r="U3901" i="1"/>
  <c r="W3901" i="1" s="1"/>
  <c r="U3902" i="1"/>
  <c r="W3902" i="1" s="1"/>
  <c r="U3903" i="1"/>
  <c r="W3903" i="1" s="1"/>
  <c r="U3904" i="1"/>
  <c r="W3904" i="1" s="1"/>
  <c r="U3905" i="1"/>
  <c r="W3905" i="1" s="1"/>
  <c r="U3906" i="1"/>
  <c r="W3906" i="1" s="1"/>
  <c r="U3907" i="1"/>
  <c r="W3907" i="1" s="1"/>
  <c r="U3908" i="1"/>
  <c r="W3908" i="1" s="1"/>
  <c r="U3909" i="1"/>
  <c r="W3909" i="1" s="1"/>
  <c r="U3910" i="1"/>
  <c r="W3910" i="1" s="1"/>
  <c r="U3911" i="1"/>
  <c r="W3911" i="1" s="1"/>
  <c r="U3912" i="1"/>
  <c r="W3912" i="1" s="1"/>
  <c r="U3913" i="1"/>
  <c r="W3913" i="1" s="1"/>
  <c r="U3914" i="1"/>
  <c r="W3914" i="1" s="1"/>
  <c r="U3915" i="1"/>
  <c r="W3915" i="1" s="1"/>
  <c r="U3916" i="1"/>
  <c r="W3916" i="1" s="1"/>
  <c r="U3917" i="1"/>
  <c r="W3917" i="1" s="1"/>
  <c r="U3918" i="1"/>
  <c r="W3918" i="1" s="1"/>
  <c r="U3919" i="1"/>
  <c r="W3919" i="1" s="1"/>
  <c r="U3920" i="1"/>
  <c r="W3920" i="1" s="1"/>
  <c r="U3921" i="1"/>
  <c r="W3921" i="1" s="1"/>
  <c r="U3922" i="1"/>
  <c r="W3922" i="1" s="1"/>
  <c r="U3923" i="1"/>
  <c r="W3923" i="1" s="1"/>
  <c r="U1705" i="1"/>
  <c r="W1705" i="1" s="1"/>
  <c r="U3925" i="1"/>
  <c r="W3925" i="1" s="1"/>
  <c r="U243" i="1"/>
  <c r="W243" i="1" s="1"/>
  <c r="U3926" i="1"/>
  <c r="W3926" i="1" s="1"/>
  <c r="U3927" i="1"/>
  <c r="W3927" i="1" s="1"/>
  <c r="U3928" i="1"/>
  <c r="W3928" i="1" s="1"/>
  <c r="U3929" i="1"/>
  <c r="W3929" i="1" s="1"/>
  <c r="U3930" i="1"/>
  <c r="W3930" i="1" s="1"/>
  <c r="U3931" i="1"/>
  <c r="W3931" i="1" s="1"/>
  <c r="U139" i="1"/>
  <c r="W139" i="1" s="1"/>
  <c r="U140" i="1"/>
  <c r="W140" i="1" s="1"/>
  <c r="U124" i="1"/>
  <c r="W124" i="1" s="1"/>
  <c r="U3932" i="1"/>
  <c r="W3932" i="1" s="1"/>
  <c r="U3933" i="1"/>
  <c r="W3933" i="1" s="1"/>
  <c r="U3934" i="1"/>
  <c r="W3934" i="1" s="1"/>
  <c r="U3935" i="1"/>
  <c r="W3935" i="1" s="1"/>
  <c r="U125" i="1"/>
  <c r="W125" i="1" s="1"/>
  <c r="U154" i="1"/>
  <c r="W154" i="1" s="1"/>
  <c r="U77" i="1"/>
  <c r="W77" i="1" s="1"/>
  <c r="U3936" i="1"/>
  <c r="W3936" i="1" s="1"/>
  <c r="U3937" i="1"/>
  <c r="W3937" i="1" s="1"/>
  <c r="U3938" i="1"/>
  <c r="W3938" i="1" s="1"/>
  <c r="U3939" i="1"/>
  <c r="W3939" i="1" s="1"/>
  <c r="U3940" i="1"/>
  <c r="W3940" i="1" s="1"/>
  <c r="U3941" i="1"/>
  <c r="W3941" i="1" s="1"/>
  <c r="U3942" i="1"/>
  <c r="W3942" i="1" s="1"/>
  <c r="U3943" i="1"/>
  <c r="W3943" i="1" s="1"/>
  <c r="U3944" i="1"/>
  <c r="W3944" i="1" s="1"/>
  <c r="U3945" i="1"/>
  <c r="W3945" i="1" s="1"/>
  <c r="U238" i="1"/>
  <c r="W238" i="1" s="1"/>
  <c r="U3946" i="1"/>
  <c r="W3946" i="1" s="1"/>
  <c r="U3947" i="1"/>
  <c r="W3947" i="1" s="1"/>
  <c r="U3948" i="1"/>
  <c r="W3948" i="1" s="1"/>
  <c r="U3949" i="1"/>
  <c r="W3949" i="1" s="1"/>
  <c r="U3950" i="1"/>
  <c r="W3950" i="1" s="1"/>
  <c r="U3951" i="1"/>
  <c r="W3951" i="1" s="1"/>
  <c r="U3952" i="1"/>
  <c r="W3952" i="1" s="1"/>
  <c r="U3953" i="1"/>
  <c r="W3953" i="1" s="1"/>
  <c r="U3954" i="1"/>
  <c r="W3954" i="1" s="1"/>
  <c r="U3955" i="1"/>
  <c r="W3955" i="1" s="1"/>
  <c r="U239" i="1"/>
  <c r="W239" i="1" s="1"/>
  <c r="U240" i="1"/>
  <c r="W240" i="1" s="1"/>
  <c r="U3956" i="1"/>
  <c r="W3956" i="1" s="1"/>
  <c r="U3957" i="1"/>
  <c r="W3957" i="1" s="1"/>
  <c r="U3958" i="1"/>
  <c r="W3958" i="1" s="1"/>
  <c r="U3959" i="1"/>
  <c r="W3959" i="1" s="1"/>
  <c r="U3960" i="1"/>
  <c r="W3960" i="1" s="1"/>
  <c r="U3961" i="1"/>
  <c r="W3961" i="1" s="1"/>
  <c r="U3962" i="1"/>
  <c r="W3962" i="1" s="1"/>
  <c r="U3963" i="1"/>
  <c r="W3963" i="1" s="1"/>
  <c r="U3964" i="1"/>
  <c r="W3964" i="1" s="1"/>
  <c r="U3965" i="1"/>
  <c r="W3965" i="1" s="1"/>
  <c r="U3966" i="1"/>
  <c r="W3966" i="1" s="1"/>
  <c r="U3967" i="1"/>
  <c r="W3967" i="1" s="1"/>
  <c r="U3968" i="1"/>
  <c r="W3968" i="1" s="1"/>
  <c r="U3969" i="1"/>
  <c r="W3969" i="1" s="1"/>
  <c r="U3970" i="1"/>
  <c r="W3970" i="1" s="1"/>
  <c r="U3971" i="1"/>
  <c r="W3971" i="1" s="1"/>
  <c r="U3972" i="1"/>
  <c r="W3972" i="1" s="1"/>
  <c r="U3973" i="1"/>
  <c r="W3973" i="1" s="1"/>
  <c r="U3974" i="1"/>
  <c r="W3974" i="1" s="1"/>
  <c r="U3975" i="1"/>
  <c r="W3975" i="1" s="1"/>
  <c r="U3976" i="1"/>
  <c r="W3976" i="1" s="1"/>
  <c r="U3977" i="1"/>
  <c r="W3977" i="1" s="1"/>
  <c r="U3978" i="1"/>
  <c r="W3978" i="1" s="1"/>
  <c r="U3979" i="1"/>
  <c r="W3979" i="1" s="1"/>
  <c r="U3980" i="1"/>
  <c r="W3980" i="1" s="1"/>
  <c r="U3981" i="1"/>
  <c r="W3981" i="1" s="1"/>
  <c r="U3982" i="1"/>
  <c r="W3982" i="1" s="1"/>
  <c r="U3983" i="1"/>
  <c r="W3983" i="1" s="1"/>
  <c r="U3984" i="1"/>
  <c r="W3984" i="1" s="1"/>
  <c r="U3985" i="1"/>
  <c r="W3985" i="1" s="1"/>
  <c r="U3986" i="1"/>
  <c r="W3986" i="1" s="1"/>
  <c r="U3987" i="1"/>
  <c r="W3987" i="1" s="1"/>
  <c r="U3988" i="1"/>
  <c r="W3988" i="1" s="1"/>
  <c r="U3989" i="1"/>
  <c r="W3989" i="1" s="1"/>
  <c r="U3990" i="1"/>
  <c r="W3990" i="1" s="1"/>
  <c r="U3991" i="1"/>
  <c r="W3991" i="1" s="1"/>
  <c r="U3992" i="1"/>
  <c r="W3992" i="1" s="1"/>
  <c r="U3993" i="1"/>
  <c r="W3993" i="1" s="1"/>
  <c r="U3994" i="1"/>
  <c r="W3994" i="1" s="1"/>
  <c r="U3995" i="1"/>
  <c r="W3995" i="1" s="1"/>
  <c r="U3996" i="1"/>
  <c r="W3996" i="1" s="1"/>
  <c r="U3997" i="1"/>
  <c r="W3997" i="1" s="1"/>
  <c r="U3998" i="1"/>
  <c r="W3998" i="1" s="1"/>
  <c r="U3999" i="1"/>
  <c r="W3999" i="1" s="1"/>
  <c r="U4000" i="1"/>
  <c r="W4000" i="1" s="1"/>
  <c r="U4001" i="1"/>
  <c r="W4001" i="1" s="1"/>
  <c r="U4002" i="1"/>
  <c r="W4002" i="1" s="1"/>
  <c r="U4003" i="1"/>
  <c r="W4003" i="1" s="1"/>
  <c r="U4004" i="1"/>
  <c r="W4004" i="1" s="1"/>
  <c r="U4005" i="1"/>
  <c r="W4005" i="1" s="1"/>
  <c r="U4006" i="1"/>
  <c r="W4006" i="1" s="1"/>
  <c r="U4007" i="1"/>
  <c r="W4007" i="1" s="1"/>
  <c r="U4008" i="1"/>
  <c r="W4008" i="1" s="1"/>
  <c r="U4009" i="1"/>
  <c r="W4009" i="1" s="1"/>
  <c r="U4010" i="1"/>
  <c r="W4010" i="1" s="1"/>
  <c r="U4011" i="1"/>
  <c r="W4011" i="1" s="1"/>
  <c r="U4012" i="1"/>
  <c r="W4012" i="1" s="1"/>
  <c r="U4013" i="1"/>
  <c r="W4013" i="1" s="1"/>
  <c r="U4014" i="1"/>
  <c r="W4014" i="1" s="1"/>
  <c r="U4015" i="1"/>
  <c r="W4015" i="1" s="1"/>
  <c r="U4016" i="1"/>
  <c r="W4016" i="1" s="1"/>
  <c r="U4017" i="1"/>
  <c r="W4017" i="1" s="1"/>
  <c r="U4018" i="1"/>
  <c r="W4018" i="1" s="1"/>
  <c r="U4019" i="1"/>
  <c r="W4019" i="1" s="1"/>
  <c r="U4020" i="1"/>
  <c r="W4020" i="1" s="1"/>
  <c r="U4021" i="1"/>
  <c r="W4021" i="1" s="1"/>
  <c r="U4022" i="1"/>
  <c r="W4022" i="1" s="1"/>
  <c r="U4023" i="1"/>
  <c r="W4023" i="1" s="1"/>
  <c r="U4024" i="1"/>
  <c r="W4024" i="1" s="1"/>
  <c r="U4025" i="1"/>
  <c r="W4025" i="1" s="1"/>
  <c r="U4026" i="1"/>
  <c r="W4026" i="1" s="1"/>
  <c r="U4027" i="1"/>
  <c r="W4027" i="1" s="1"/>
  <c r="U4028" i="1"/>
  <c r="W4028" i="1" s="1"/>
  <c r="U4029" i="1"/>
  <c r="W4029" i="1" s="1"/>
  <c r="U4030" i="1"/>
  <c r="W4030" i="1" s="1"/>
  <c r="U4031" i="1"/>
  <c r="W4031" i="1" s="1"/>
  <c r="U4032" i="1"/>
  <c r="W4032" i="1" s="1"/>
  <c r="U4033" i="1"/>
  <c r="W4033" i="1" s="1"/>
  <c r="U4034" i="1"/>
  <c r="W4034" i="1" s="1"/>
  <c r="U4035" i="1"/>
  <c r="W4035" i="1" s="1"/>
  <c r="U4036" i="1"/>
  <c r="W4036" i="1" s="1"/>
  <c r="U4037" i="1"/>
  <c r="W4037" i="1" s="1"/>
  <c r="U4038" i="1"/>
  <c r="W4038" i="1" s="1"/>
  <c r="U4039" i="1"/>
  <c r="W4039" i="1" s="1"/>
  <c r="U4040" i="1"/>
  <c r="W4040" i="1" s="1"/>
  <c r="U4041" i="1"/>
  <c r="W4041" i="1" s="1"/>
  <c r="U4042" i="1"/>
  <c r="W4042" i="1" s="1"/>
  <c r="U4043" i="1"/>
  <c r="W4043" i="1" s="1"/>
  <c r="U4044" i="1"/>
  <c r="W4044" i="1" s="1"/>
  <c r="U4045" i="1"/>
  <c r="W4045" i="1" s="1"/>
  <c r="U4046" i="1"/>
  <c r="W4046" i="1" s="1"/>
  <c r="U4047" i="1"/>
  <c r="W4047" i="1" s="1"/>
  <c r="U4048" i="1"/>
  <c r="W4048" i="1" s="1"/>
  <c r="U4049" i="1"/>
  <c r="W4049" i="1" s="1"/>
  <c r="U4050" i="1"/>
  <c r="W4050" i="1" s="1"/>
  <c r="U4051" i="1"/>
  <c r="W4051" i="1" s="1"/>
  <c r="U4052" i="1"/>
  <c r="W4052" i="1" s="1"/>
  <c r="U4053" i="1"/>
  <c r="W4053" i="1" s="1"/>
  <c r="U4054" i="1"/>
  <c r="W4054" i="1" s="1"/>
  <c r="U4055" i="1"/>
  <c r="W4055" i="1" s="1"/>
  <c r="U4056" i="1"/>
  <c r="W4056" i="1" s="1"/>
  <c r="U4057" i="1"/>
  <c r="W4057" i="1" s="1"/>
  <c r="U4058" i="1"/>
  <c r="W4058" i="1" s="1"/>
  <c r="U4059" i="1"/>
  <c r="W4059" i="1" s="1"/>
  <c r="U4060" i="1"/>
  <c r="W4060" i="1" s="1"/>
  <c r="U4061" i="1"/>
  <c r="W4061" i="1" s="1"/>
  <c r="U4062" i="1"/>
  <c r="W4062" i="1" s="1"/>
  <c r="U4063" i="1"/>
  <c r="W4063" i="1" s="1"/>
  <c r="U4064" i="1"/>
  <c r="W4064" i="1" s="1"/>
  <c r="U4065" i="1"/>
  <c r="W4065" i="1" s="1"/>
  <c r="U4066" i="1"/>
  <c r="W4066" i="1" s="1"/>
  <c r="U4067" i="1"/>
  <c r="W4067" i="1" s="1"/>
  <c r="U4068" i="1"/>
  <c r="W4068" i="1" s="1"/>
  <c r="U4069" i="1"/>
  <c r="W4069" i="1" s="1"/>
  <c r="U4070" i="1"/>
  <c r="W4070" i="1" s="1"/>
  <c r="U4071" i="1"/>
  <c r="W4071" i="1" s="1"/>
  <c r="U4072" i="1"/>
  <c r="W4072" i="1" s="1"/>
  <c r="U4073" i="1"/>
  <c r="W4073" i="1" s="1"/>
  <c r="U4074" i="1"/>
  <c r="W4074" i="1" s="1"/>
  <c r="U4075" i="1"/>
  <c r="W4075" i="1" s="1"/>
  <c r="U4076" i="1"/>
  <c r="W4076" i="1" s="1"/>
  <c r="U4077" i="1"/>
  <c r="W4077" i="1" s="1"/>
  <c r="U4078" i="1"/>
  <c r="W4078" i="1" s="1"/>
  <c r="U4079" i="1"/>
  <c r="W4079" i="1" s="1"/>
  <c r="U4080" i="1"/>
  <c r="W4080" i="1" s="1"/>
  <c r="U512" i="1"/>
  <c r="W512" i="1" s="1"/>
  <c r="U514" i="1"/>
  <c r="W514" i="1" s="1"/>
  <c r="U515" i="1"/>
  <c r="W515" i="1" s="1"/>
  <c r="U516" i="1"/>
  <c r="W516" i="1" s="1"/>
  <c r="U517" i="1"/>
  <c r="W517" i="1" s="1"/>
  <c r="U518" i="1"/>
  <c r="W518" i="1" s="1"/>
  <c r="U519" i="1"/>
  <c r="W519" i="1" s="1"/>
  <c r="U520" i="1"/>
  <c r="W520" i="1" s="1"/>
  <c r="U521" i="1"/>
  <c r="W521" i="1" s="1"/>
  <c r="U522" i="1"/>
  <c r="W522" i="1" s="1"/>
  <c r="U523" i="1"/>
  <c r="W523" i="1" s="1"/>
  <c r="U524" i="1"/>
  <c r="W524" i="1" s="1"/>
  <c r="U525" i="1"/>
  <c r="W525" i="1" s="1"/>
  <c r="U526" i="1"/>
  <c r="W526" i="1" s="1"/>
  <c r="U527" i="1"/>
  <c r="W527" i="1" s="1"/>
  <c r="U528" i="1"/>
  <c r="W528" i="1" s="1"/>
  <c r="U529" i="1"/>
  <c r="W529" i="1" s="1"/>
  <c r="U530" i="1"/>
  <c r="W530" i="1" s="1"/>
  <c r="U531" i="1"/>
  <c r="W531" i="1" s="1"/>
  <c r="U532" i="1"/>
  <c r="W532" i="1" s="1"/>
  <c r="U533" i="1"/>
  <c r="W533" i="1" s="1"/>
  <c r="U534" i="1"/>
  <c r="W534" i="1" s="1"/>
  <c r="U535" i="1"/>
  <c r="W535" i="1" s="1"/>
  <c r="U536" i="1"/>
  <c r="W536" i="1" s="1"/>
  <c r="U537" i="1"/>
  <c r="W537" i="1" s="1"/>
  <c r="U538" i="1"/>
  <c r="W538" i="1" s="1"/>
  <c r="U539" i="1"/>
  <c r="W539" i="1" s="1"/>
  <c r="U540" i="1"/>
  <c r="W540" i="1" s="1"/>
  <c r="U541" i="1"/>
  <c r="W541" i="1" s="1"/>
  <c r="U542" i="1"/>
  <c r="W542" i="1" s="1"/>
  <c r="U543" i="1"/>
  <c r="W543" i="1" s="1"/>
  <c r="U544" i="1"/>
  <c r="W544" i="1" s="1"/>
  <c r="U545" i="1"/>
  <c r="W545" i="1" s="1"/>
  <c r="U546" i="1"/>
  <c r="W546" i="1" s="1"/>
  <c r="U547" i="1"/>
  <c r="W547" i="1" s="1"/>
  <c r="U548" i="1"/>
  <c r="W548" i="1" s="1"/>
  <c r="U549" i="1"/>
  <c r="W549" i="1" s="1"/>
  <c r="U550" i="1"/>
  <c r="W550" i="1" s="1"/>
  <c r="U551" i="1"/>
  <c r="W551" i="1" s="1"/>
  <c r="U552" i="1"/>
  <c r="W552" i="1" s="1"/>
  <c r="U553" i="1"/>
  <c r="W553" i="1" s="1"/>
  <c r="U554" i="1"/>
  <c r="W554" i="1" s="1"/>
  <c r="U555" i="1"/>
  <c r="W555" i="1" s="1"/>
  <c r="U556" i="1"/>
  <c r="W556" i="1" s="1"/>
  <c r="U557" i="1"/>
  <c r="W557" i="1" s="1"/>
  <c r="U558" i="1"/>
  <c r="W558" i="1" s="1"/>
  <c r="U559" i="1"/>
  <c r="W559" i="1" s="1"/>
  <c r="U560" i="1"/>
  <c r="W560" i="1" s="1"/>
  <c r="U561" i="1"/>
  <c r="W561" i="1" s="1"/>
  <c r="U562" i="1"/>
  <c r="W562" i="1" s="1"/>
  <c r="U563" i="1"/>
  <c r="W563" i="1" s="1"/>
  <c r="U564" i="1"/>
  <c r="W564" i="1" s="1"/>
  <c r="U565" i="1"/>
  <c r="W565" i="1" s="1"/>
  <c r="U566" i="1"/>
  <c r="W566" i="1" s="1"/>
  <c r="U567" i="1"/>
  <c r="W567" i="1" s="1"/>
  <c r="U568" i="1"/>
  <c r="W568" i="1" s="1"/>
  <c r="U569" i="1"/>
  <c r="W569" i="1" s="1"/>
  <c r="U570" i="1"/>
  <c r="W570" i="1" s="1"/>
  <c r="U571" i="1"/>
  <c r="W571" i="1" s="1"/>
  <c r="U572" i="1"/>
  <c r="W572" i="1" s="1"/>
  <c r="U573" i="1"/>
  <c r="W573" i="1" s="1"/>
  <c r="U574" i="1"/>
  <c r="W574" i="1" s="1"/>
  <c r="U575" i="1"/>
  <c r="W575" i="1" s="1"/>
  <c r="U576" i="1"/>
  <c r="W576" i="1" s="1"/>
  <c r="U577" i="1"/>
  <c r="W577" i="1" s="1"/>
  <c r="U578" i="1"/>
  <c r="W578" i="1" s="1"/>
  <c r="U579" i="1"/>
  <c r="W579" i="1" s="1"/>
  <c r="U580" i="1"/>
  <c r="W580" i="1" s="1"/>
  <c r="U581" i="1"/>
  <c r="W581" i="1" s="1"/>
  <c r="U582" i="1"/>
  <c r="W582" i="1" s="1"/>
  <c r="U583" i="1"/>
  <c r="W583" i="1" s="1"/>
  <c r="U584" i="1"/>
  <c r="W584" i="1" s="1"/>
  <c r="U585" i="1"/>
  <c r="W585" i="1" s="1"/>
  <c r="U586" i="1"/>
  <c r="W586" i="1" s="1"/>
  <c r="U587" i="1"/>
  <c r="W587" i="1" s="1"/>
  <c r="U588" i="1"/>
  <c r="W588" i="1" s="1"/>
  <c r="U589" i="1"/>
  <c r="W589" i="1" s="1"/>
  <c r="U590" i="1"/>
  <c r="W590" i="1" s="1"/>
  <c r="U591" i="1"/>
  <c r="W591" i="1" s="1"/>
  <c r="U592" i="1"/>
  <c r="W592" i="1" s="1"/>
  <c r="U593" i="1"/>
  <c r="W593" i="1" s="1"/>
  <c r="U594" i="1"/>
  <c r="W594" i="1" s="1"/>
  <c r="U595" i="1"/>
  <c r="W595" i="1" s="1"/>
  <c r="U596" i="1"/>
  <c r="W596" i="1" s="1"/>
  <c r="U597" i="1"/>
  <c r="W597" i="1" s="1"/>
  <c r="U598" i="1"/>
  <c r="W598" i="1" s="1"/>
  <c r="U599" i="1"/>
  <c r="W599" i="1" s="1"/>
  <c r="U600" i="1"/>
  <c r="W600" i="1" s="1"/>
  <c r="U601" i="1"/>
  <c r="W601" i="1" s="1"/>
  <c r="U602" i="1"/>
  <c r="W602" i="1" s="1"/>
  <c r="U603" i="1"/>
  <c r="W603" i="1" s="1"/>
  <c r="U604" i="1"/>
  <c r="W604" i="1" s="1"/>
  <c r="U605" i="1"/>
  <c r="W605" i="1" s="1"/>
  <c r="U606" i="1"/>
  <c r="W606" i="1" s="1"/>
  <c r="U607" i="1"/>
  <c r="W607" i="1" s="1"/>
  <c r="U608" i="1"/>
  <c r="W608" i="1" s="1"/>
  <c r="U609" i="1"/>
  <c r="W609" i="1" s="1"/>
  <c r="U610" i="1"/>
  <c r="W610" i="1" s="1"/>
  <c r="U611" i="1"/>
  <c r="W611" i="1" s="1"/>
  <c r="U612" i="1"/>
  <c r="W612" i="1" s="1"/>
  <c r="U613" i="1"/>
  <c r="W613" i="1" s="1"/>
  <c r="U614" i="1"/>
  <c r="W614" i="1" s="1"/>
  <c r="U615" i="1"/>
  <c r="W615" i="1" s="1"/>
  <c r="U616" i="1"/>
  <c r="W616" i="1" s="1"/>
  <c r="U617" i="1"/>
  <c r="W617" i="1" s="1"/>
  <c r="U618" i="1"/>
  <c r="W618" i="1" s="1"/>
  <c r="U619" i="1"/>
  <c r="W619" i="1" s="1"/>
  <c r="U620" i="1"/>
  <c r="W620" i="1" s="1"/>
  <c r="U621" i="1"/>
  <c r="W621" i="1" s="1"/>
  <c r="U622" i="1"/>
  <c r="W622" i="1" s="1"/>
  <c r="U623" i="1"/>
  <c r="W623" i="1" s="1"/>
  <c r="U624" i="1"/>
  <c r="W624" i="1" s="1"/>
  <c r="U625" i="1"/>
  <c r="W625" i="1" s="1"/>
  <c r="U626" i="1"/>
  <c r="W626" i="1" s="1"/>
  <c r="U627" i="1"/>
  <c r="W627" i="1" s="1"/>
  <c r="U628" i="1"/>
  <c r="W628" i="1" s="1"/>
  <c r="U629" i="1"/>
  <c r="W629" i="1" s="1"/>
  <c r="U630" i="1"/>
  <c r="W630" i="1" s="1"/>
  <c r="U631" i="1"/>
  <c r="W631" i="1" s="1"/>
  <c r="U632" i="1"/>
  <c r="W632" i="1" s="1"/>
  <c r="U633" i="1"/>
  <c r="W633" i="1" s="1"/>
  <c r="U634" i="1"/>
  <c r="W634" i="1" s="1"/>
  <c r="U635" i="1"/>
  <c r="W635" i="1" s="1"/>
  <c r="U636" i="1"/>
  <c r="W636" i="1" s="1"/>
  <c r="U637" i="1"/>
  <c r="W637" i="1" s="1"/>
  <c r="U638" i="1"/>
  <c r="W638" i="1" s="1"/>
  <c r="U639" i="1"/>
  <c r="W639" i="1" s="1"/>
  <c r="U640" i="1"/>
  <c r="W640" i="1" s="1"/>
  <c r="U641" i="1"/>
  <c r="W641" i="1" s="1"/>
  <c r="U642" i="1"/>
  <c r="W642" i="1" s="1"/>
  <c r="U643" i="1"/>
  <c r="W643" i="1" s="1"/>
  <c r="U644" i="1"/>
  <c r="W644" i="1" s="1"/>
  <c r="U645" i="1"/>
  <c r="W645" i="1" s="1"/>
  <c r="U646" i="1"/>
  <c r="W646" i="1" s="1"/>
  <c r="U647" i="1"/>
  <c r="W647" i="1" s="1"/>
  <c r="U648" i="1"/>
  <c r="W648" i="1" s="1"/>
  <c r="U649" i="1"/>
  <c r="W649" i="1" s="1"/>
  <c r="U650" i="1"/>
  <c r="W650" i="1" s="1"/>
  <c r="U651" i="1"/>
  <c r="W651" i="1" s="1"/>
  <c r="U652" i="1"/>
  <c r="W652" i="1" s="1"/>
  <c r="U653" i="1"/>
  <c r="W653" i="1" s="1"/>
  <c r="U654" i="1"/>
  <c r="W654" i="1" s="1"/>
  <c r="U655" i="1"/>
  <c r="W655" i="1" s="1"/>
  <c r="U656" i="1"/>
  <c r="W656" i="1" s="1"/>
  <c r="U657" i="1"/>
  <c r="W657" i="1" s="1"/>
  <c r="U658" i="1"/>
  <c r="W658" i="1" s="1"/>
  <c r="U659" i="1"/>
  <c r="W659" i="1" s="1"/>
  <c r="U660" i="1"/>
  <c r="W660" i="1" s="1"/>
  <c r="U661" i="1"/>
  <c r="W661" i="1" s="1"/>
  <c r="U662" i="1"/>
  <c r="W662" i="1" s="1"/>
  <c r="U663" i="1"/>
  <c r="W663" i="1" s="1"/>
  <c r="U664" i="1"/>
  <c r="W664" i="1" s="1"/>
  <c r="U665" i="1"/>
  <c r="W665" i="1" s="1"/>
  <c r="U666" i="1"/>
  <c r="W666" i="1" s="1"/>
  <c r="U667" i="1"/>
  <c r="W667" i="1" s="1"/>
  <c r="U668" i="1"/>
  <c r="W668" i="1" s="1"/>
  <c r="U669" i="1"/>
  <c r="W669" i="1" s="1"/>
  <c r="U670" i="1"/>
  <c r="W670" i="1" s="1"/>
  <c r="U671" i="1"/>
  <c r="W671" i="1" s="1"/>
  <c r="U672" i="1"/>
  <c r="W672" i="1" s="1"/>
  <c r="U673" i="1"/>
  <c r="W673" i="1" s="1"/>
  <c r="U674" i="1"/>
  <c r="W674" i="1" s="1"/>
  <c r="U675" i="1"/>
  <c r="W675" i="1" s="1"/>
  <c r="U676" i="1"/>
  <c r="W676" i="1" s="1"/>
  <c r="U677" i="1"/>
  <c r="W677" i="1" s="1"/>
  <c r="U678" i="1"/>
  <c r="W678" i="1" s="1"/>
  <c r="U679" i="1"/>
  <c r="W679" i="1" s="1"/>
  <c r="U680" i="1"/>
  <c r="W680" i="1" s="1"/>
  <c r="U681" i="1"/>
  <c r="W681" i="1" s="1"/>
  <c r="U682" i="1"/>
  <c r="W682" i="1" s="1"/>
  <c r="U683" i="1"/>
  <c r="W683" i="1" s="1"/>
  <c r="U684" i="1"/>
  <c r="W684" i="1" s="1"/>
  <c r="U685" i="1"/>
  <c r="W685" i="1" s="1"/>
  <c r="U686" i="1"/>
  <c r="W686" i="1" s="1"/>
  <c r="U687" i="1"/>
  <c r="W687" i="1" s="1"/>
  <c r="U688" i="1"/>
  <c r="W688" i="1" s="1"/>
  <c r="U689" i="1"/>
  <c r="W689" i="1" s="1"/>
  <c r="U690" i="1"/>
  <c r="W690" i="1" s="1"/>
  <c r="U691" i="1"/>
  <c r="W691" i="1" s="1"/>
  <c r="U692" i="1"/>
  <c r="W692" i="1" s="1"/>
  <c r="U693" i="1"/>
  <c r="W693" i="1" s="1"/>
  <c r="U694" i="1"/>
  <c r="W694" i="1" s="1"/>
  <c r="U695" i="1"/>
  <c r="W695" i="1" s="1"/>
  <c r="U696" i="1"/>
  <c r="W696" i="1" s="1"/>
  <c r="U697" i="1"/>
  <c r="W697" i="1" s="1"/>
  <c r="U698" i="1"/>
  <c r="W698" i="1" s="1"/>
  <c r="U699" i="1"/>
  <c r="W699" i="1" s="1"/>
  <c r="U700" i="1"/>
  <c r="W700" i="1" s="1"/>
  <c r="U701" i="1"/>
  <c r="W701" i="1" s="1"/>
  <c r="U702" i="1"/>
  <c r="W702" i="1" s="1"/>
  <c r="U703" i="1"/>
  <c r="W703" i="1" s="1"/>
  <c r="U704" i="1"/>
  <c r="W704" i="1" s="1"/>
  <c r="U705" i="1"/>
  <c r="W705" i="1" s="1"/>
  <c r="U706" i="1"/>
  <c r="W706" i="1" s="1"/>
  <c r="U707" i="1"/>
  <c r="W707" i="1" s="1"/>
  <c r="U708" i="1"/>
  <c r="W708" i="1" s="1"/>
  <c r="U709" i="1"/>
  <c r="W709" i="1" s="1"/>
  <c r="U710" i="1"/>
  <c r="W710" i="1" s="1"/>
  <c r="U711" i="1"/>
  <c r="W711" i="1" s="1"/>
  <c r="U712" i="1"/>
  <c r="W712" i="1" s="1"/>
  <c r="U713" i="1"/>
  <c r="W713" i="1" s="1"/>
  <c r="U714" i="1"/>
  <c r="W714" i="1" s="1"/>
  <c r="U715" i="1"/>
  <c r="W715" i="1" s="1"/>
  <c r="U716" i="1"/>
  <c r="W716" i="1" s="1"/>
  <c r="U717" i="1"/>
  <c r="W717" i="1" s="1"/>
  <c r="U718" i="1"/>
  <c r="W718" i="1" s="1"/>
  <c r="U719" i="1"/>
  <c r="W719" i="1" s="1"/>
  <c r="U720" i="1"/>
  <c r="W720" i="1" s="1"/>
  <c r="U721" i="1"/>
  <c r="W721" i="1" s="1"/>
  <c r="U722" i="1"/>
  <c r="W722" i="1" s="1"/>
  <c r="U723" i="1"/>
  <c r="W723" i="1" s="1"/>
  <c r="U724" i="1"/>
  <c r="W724" i="1" s="1"/>
  <c r="U725" i="1"/>
  <c r="W725" i="1" s="1"/>
  <c r="U726" i="1"/>
  <c r="W726" i="1" s="1"/>
  <c r="U727" i="1"/>
  <c r="W727" i="1" s="1"/>
  <c r="U728" i="1"/>
  <c r="W728" i="1" s="1"/>
  <c r="U729" i="1"/>
  <c r="W729" i="1" s="1"/>
  <c r="U730" i="1"/>
  <c r="W730" i="1" s="1"/>
  <c r="U731" i="1"/>
  <c r="W731" i="1" s="1"/>
  <c r="U732" i="1"/>
  <c r="W732" i="1" s="1"/>
  <c r="U733" i="1"/>
  <c r="W733" i="1" s="1"/>
  <c r="U734" i="1"/>
  <c r="W734" i="1" s="1"/>
  <c r="U735" i="1"/>
  <c r="W735" i="1" s="1"/>
  <c r="U736" i="1"/>
  <c r="W736" i="1" s="1"/>
  <c r="U737" i="1"/>
  <c r="W737" i="1" s="1"/>
  <c r="U738" i="1"/>
  <c r="W738" i="1" s="1"/>
  <c r="U739" i="1"/>
  <c r="W739" i="1" s="1"/>
  <c r="U740" i="1"/>
  <c r="W740" i="1" s="1"/>
  <c r="U741" i="1"/>
  <c r="W741" i="1" s="1"/>
  <c r="U742" i="1"/>
  <c r="W742" i="1" s="1"/>
  <c r="U743" i="1"/>
  <c r="W743" i="1" s="1"/>
  <c r="U744" i="1"/>
  <c r="W744" i="1" s="1"/>
  <c r="U745" i="1"/>
  <c r="W745" i="1" s="1"/>
  <c r="U746" i="1"/>
  <c r="W746" i="1" s="1"/>
  <c r="U747" i="1"/>
  <c r="W747" i="1" s="1"/>
  <c r="U748" i="1"/>
  <c r="W748" i="1" s="1"/>
  <c r="U749" i="1"/>
  <c r="W749" i="1" s="1"/>
  <c r="U750" i="1"/>
  <c r="W750" i="1" s="1"/>
  <c r="U751" i="1"/>
  <c r="W751" i="1" s="1"/>
  <c r="U752" i="1"/>
  <c r="W752" i="1" s="1"/>
  <c r="U753" i="1"/>
  <c r="W753" i="1" s="1"/>
  <c r="U754" i="1"/>
  <c r="W754" i="1" s="1"/>
  <c r="U755" i="1"/>
  <c r="W755" i="1" s="1"/>
  <c r="U756" i="1"/>
  <c r="W756" i="1" s="1"/>
  <c r="U757" i="1"/>
  <c r="W757" i="1" s="1"/>
  <c r="U758" i="1"/>
  <c r="W758" i="1" s="1"/>
  <c r="U759" i="1"/>
  <c r="W759" i="1" s="1"/>
  <c r="U760" i="1"/>
  <c r="W760" i="1" s="1"/>
  <c r="U761" i="1"/>
  <c r="W761" i="1" s="1"/>
  <c r="U762" i="1"/>
  <c r="W762" i="1" s="1"/>
  <c r="U763" i="1"/>
  <c r="W763" i="1" s="1"/>
  <c r="U764" i="1"/>
  <c r="W764" i="1" s="1"/>
  <c r="U765" i="1"/>
  <c r="W765" i="1" s="1"/>
  <c r="U766" i="1"/>
  <c r="W766" i="1" s="1"/>
  <c r="U767" i="1"/>
  <c r="W767" i="1" s="1"/>
  <c r="U768" i="1"/>
  <c r="W768" i="1" s="1"/>
  <c r="U769" i="1"/>
  <c r="W769" i="1" s="1"/>
  <c r="U770" i="1"/>
  <c r="W770" i="1" s="1"/>
  <c r="U771" i="1"/>
  <c r="W771" i="1" s="1"/>
  <c r="U772" i="1"/>
  <c r="W772" i="1" s="1"/>
  <c r="U773" i="1"/>
  <c r="W773" i="1" s="1"/>
  <c r="U774" i="1"/>
  <c r="W774" i="1" s="1"/>
  <c r="U775" i="1"/>
  <c r="W775" i="1" s="1"/>
  <c r="U776" i="1"/>
  <c r="W776" i="1" s="1"/>
  <c r="U777" i="1"/>
  <c r="W777" i="1" s="1"/>
  <c r="U778" i="1"/>
  <c r="W778" i="1" s="1"/>
  <c r="U779" i="1"/>
  <c r="W779" i="1" s="1"/>
  <c r="U780" i="1"/>
  <c r="W780" i="1" s="1"/>
  <c r="U781" i="1"/>
  <c r="W781" i="1" s="1"/>
  <c r="V3875" i="1"/>
  <c r="V3876" i="1"/>
  <c r="V3877" i="1"/>
  <c r="V3878" i="1"/>
  <c r="V3879" i="1"/>
  <c r="V3880" i="1"/>
  <c r="V3881" i="1"/>
  <c r="V3882" i="1"/>
  <c r="V3883" i="1"/>
  <c r="V3884" i="1"/>
  <c r="V3885" i="1"/>
  <c r="V3886" i="1"/>
  <c r="V3887" i="1"/>
  <c r="V3888" i="1"/>
  <c r="V3889" i="1"/>
  <c r="V3890" i="1"/>
  <c r="V3891" i="1"/>
  <c r="V262" i="1"/>
  <c r="V3892" i="1"/>
  <c r="V3893" i="1"/>
  <c r="V3894" i="1"/>
  <c r="V3895" i="1"/>
  <c r="V263" i="1"/>
  <c r="V264" i="1"/>
  <c r="V3896" i="1"/>
  <c r="V3897" i="1"/>
  <c r="V3898" i="1"/>
  <c r="V265"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1705" i="1"/>
  <c r="V3925" i="1"/>
  <c r="V243" i="1"/>
  <c r="V3926" i="1"/>
  <c r="V3927" i="1"/>
  <c r="V3928" i="1"/>
  <c r="V3929" i="1"/>
  <c r="V3930" i="1"/>
  <c r="V3931" i="1"/>
  <c r="V139" i="1"/>
  <c r="V140" i="1"/>
  <c r="V124" i="1"/>
  <c r="V3932" i="1"/>
  <c r="V3933" i="1"/>
  <c r="V3934" i="1"/>
  <c r="V3935" i="1"/>
  <c r="V125" i="1"/>
  <c r="V154" i="1"/>
  <c r="V77" i="1"/>
  <c r="V3936" i="1"/>
  <c r="V3937" i="1"/>
  <c r="V3938" i="1"/>
  <c r="V3939" i="1"/>
  <c r="V3940" i="1"/>
  <c r="V3941" i="1"/>
  <c r="V3942" i="1"/>
  <c r="V3943" i="1"/>
  <c r="V3944" i="1"/>
  <c r="V3945" i="1"/>
  <c r="V238" i="1"/>
  <c r="V3946" i="1"/>
  <c r="V3947" i="1"/>
  <c r="V3948" i="1"/>
  <c r="V3949" i="1"/>
  <c r="V3950" i="1"/>
  <c r="V3951" i="1"/>
  <c r="V3952" i="1"/>
  <c r="V3953" i="1"/>
  <c r="V3954" i="1"/>
  <c r="V3955" i="1"/>
  <c r="V239" i="1"/>
  <c r="V240"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512"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X3875" i="1"/>
  <c r="X3876" i="1"/>
  <c r="X3877" i="1"/>
  <c r="X3878" i="1"/>
  <c r="X3879" i="1"/>
  <c r="X3880" i="1"/>
  <c r="X3881" i="1"/>
  <c r="X3882" i="1"/>
  <c r="X3883" i="1"/>
  <c r="X3884" i="1"/>
  <c r="X3885" i="1"/>
  <c r="X3886" i="1"/>
  <c r="X3887" i="1"/>
  <c r="X3888" i="1"/>
  <c r="X3889" i="1"/>
  <c r="X3890" i="1"/>
  <c r="X3891" i="1"/>
  <c r="X262" i="1"/>
  <c r="X3892" i="1"/>
  <c r="X3893" i="1"/>
  <c r="X3894" i="1"/>
  <c r="X3895" i="1"/>
  <c r="X263" i="1"/>
  <c r="X264" i="1"/>
  <c r="X3896" i="1"/>
  <c r="X3897" i="1"/>
  <c r="X3898" i="1"/>
  <c r="X265"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1705" i="1"/>
  <c r="X3925" i="1"/>
  <c r="X243" i="1"/>
  <c r="X3926" i="1"/>
  <c r="X3927" i="1"/>
  <c r="X3928" i="1"/>
  <c r="X3929" i="1"/>
  <c r="X3930" i="1"/>
  <c r="X3931" i="1"/>
  <c r="X139" i="1"/>
  <c r="X140" i="1"/>
  <c r="X124" i="1"/>
  <c r="X3932" i="1"/>
  <c r="X3933" i="1"/>
  <c r="X3934" i="1"/>
  <c r="X3935" i="1"/>
  <c r="X125" i="1"/>
  <c r="X154" i="1"/>
  <c r="X77" i="1"/>
  <c r="X3936" i="1"/>
  <c r="X3937" i="1"/>
  <c r="X3938" i="1"/>
  <c r="X3939" i="1"/>
  <c r="X3940" i="1"/>
  <c r="X3941" i="1"/>
  <c r="X3942" i="1"/>
  <c r="X3943" i="1"/>
  <c r="X3944" i="1"/>
  <c r="X3945" i="1"/>
  <c r="X238" i="1"/>
  <c r="X3946" i="1"/>
  <c r="X3947" i="1"/>
  <c r="X3948" i="1"/>
  <c r="X3949" i="1"/>
  <c r="X3950" i="1"/>
  <c r="X3951" i="1"/>
  <c r="X3952" i="1"/>
  <c r="X3953" i="1"/>
  <c r="X3954" i="1"/>
  <c r="X3955" i="1"/>
  <c r="X239" i="1"/>
  <c r="X240"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512"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Y3875" i="1"/>
  <c r="Y3876" i="1"/>
  <c r="Y3877" i="1"/>
  <c r="Y3878" i="1"/>
  <c r="Y3879" i="1"/>
  <c r="Y3880" i="1"/>
  <c r="Y3881" i="1"/>
  <c r="Y3882" i="1"/>
  <c r="Y3883" i="1"/>
  <c r="Y3884" i="1"/>
  <c r="Y3885" i="1"/>
  <c r="Y3886" i="1"/>
  <c r="Y3887" i="1"/>
  <c r="Y3888" i="1"/>
  <c r="Y3889" i="1"/>
  <c r="Y3890" i="1"/>
  <c r="Y3891" i="1"/>
  <c r="Y262" i="1"/>
  <c r="Y3892" i="1"/>
  <c r="Y3893" i="1"/>
  <c r="Y3894" i="1"/>
  <c r="Y3895" i="1"/>
  <c r="Y263" i="1"/>
  <c r="Y264" i="1"/>
  <c r="Y3896" i="1"/>
  <c r="Y3897" i="1"/>
  <c r="Y3898" i="1"/>
  <c r="Y265"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1705" i="1"/>
  <c r="Y3925" i="1"/>
  <c r="Y243" i="1"/>
  <c r="Y3926" i="1"/>
  <c r="Y3927" i="1"/>
  <c r="Y3928" i="1"/>
  <c r="Y3929" i="1"/>
  <c r="Y3930" i="1"/>
  <c r="Y3931" i="1"/>
  <c r="Y139" i="1"/>
  <c r="Y140" i="1"/>
  <c r="Y124" i="1"/>
  <c r="Y3932" i="1"/>
  <c r="Y3933" i="1"/>
  <c r="Y3934" i="1"/>
  <c r="Y3935" i="1"/>
  <c r="Y125" i="1"/>
  <c r="Y154" i="1"/>
  <c r="Y77" i="1"/>
  <c r="Y3936" i="1"/>
  <c r="Y3937" i="1"/>
  <c r="Y3938" i="1"/>
  <c r="Y3939" i="1"/>
  <c r="Y3940" i="1"/>
  <c r="Y3941" i="1"/>
  <c r="Y3942" i="1"/>
  <c r="Y3943" i="1"/>
  <c r="Y3944" i="1"/>
  <c r="Y3945" i="1"/>
  <c r="Y238" i="1"/>
  <c r="Y3946" i="1"/>
  <c r="Y3947" i="1"/>
  <c r="Y3948" i="1"/>
  <c r="Y3949" i="1"/>
  <c r="Y3950" i="1"/>
  <c r="Y3951" i="1"/>
  <c r="Y3952" i="1"/>
  <c r="Y3953" i="1"/>
  <c r="Y3954" i="1"/>
  <c r="Y3955" i="1"/>
  <c r="Y239" i="1"/>
  <c r="Y240"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512"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Z3875" i="1"/>
  <c r="Z3876" i="1"/>
  <c r="Z3877" i="1"/>
  <c r="Z3878" i="1"/>
  <c r="Z3879" i="1"/>
  <c r="Z3880" i="1"/>
  <c r="Z3881" i="1"/>
  <c r="Z3882" i="1"/>
  <c r="Z3883" i="1"/>
  <c r="Z3884" i="1"/>
  <c r="Z3885" i="1"/>
  <c r="Z3886" i="1"/>
  <c r="Z3887" i="1"/>
  <c r="Z3888" i="1"/>
  <c r="Z3889" i="1"/>
  <c r="Z3890" i="1"/>
  <c r="Z3891" i="1"/>
  <c r="Z262" i="1"/>
  <c r="Z3892" i="1"/>
  <c r="Z3893" i="1"/>
  <c r="Z3894" i="1"/>
  <c r="Z3895" i="1"/>
  <c r="Z263" i="1"/>
  <c r="Z264" i="1"/>
  <c r="Z3896" i="1"/>
  <c r="Z3897" i="1"/>
  <c r="Z3898" i="1"/>
  <c r="Z265" i="1"/>
  <c r="Z3899" i="1"/>
  <c r="Z3900" i="1"/>
  <c r="Z3901" i="1"/>
  <c r="Z3902" i="1"/>
  <c r="Z3903" i="1"/>
  <c r="Z3904" i="1"/>
  <c r="Z3905" i="1"/>
  <c r="Z3906" i="1"/>
  <c r="Z3907" i="1"/>
  <c r="Z3908" i="1"/>
  <c r="Z3909" i="1"/>
  <c r="Z3910" i="1"/>
  <c r="Z3911" i="1"/>
  <c r="Z3912" i="1"/>
  <c r="Z3913" i="1"/>
  <c r="Z3914" i="1"/>
  <c r="Z3915" i="1"/>
  <c r="Z3916" i="1"/>
  <c r="Z3917" i="1"/>
  <c r="Z3918" i="1"/>
  <c r="Z3919" i="1"/>
  <c r="Z3920" i="1"/>
  <c r="Z3921" i="1"/>
  <c r="Z3922" i="1"/>
  <c r="Z3923" i="1"/>
  <c r="Z1705" i="1"/>
  <c r="Z3925" i="1"/>
  <c r="Z243" i="1"/>
  <c r="Z3926" i="1"/>
  <c r="Z3927" i="1"/>
  <c r="Z3928" i="1"/>
  <c r="Z3929" i="1"/>
  <c r="Z3930" i="1"/>
  <c r="Z3931" i="1"/>
  <c r="Z139" i="1"/>
  <c r="Z140" i="1"/>
  <c r="Z124" i="1"/>
  <c r="Z3932" i="1"/>
  <c r="Z3933" i="1"/>
  <c r="Z3934" i="1"/>
  <c r="Z3935" i="1"/>
  <c r="Z125" i="1"/>
  <c r="Z154" i="1"/>
  <c r="Z77" i="1"/>
  <c r="Z3936" i="1"/>
  <c r="Z3937" i="1"/>
  <c r="Z3938" i="1"/>
  <c r="Z3939" i="1"/>
  <c r="Z3940" i="1"/>
  <c r="Z3941" i="1"/>
  <c r="Z3942" i="1"/>
  <c r="Z3943" i="1"/>
  <c r="Z3944" i="1"/>
  <c r="Z3945" i="1"/>
  <c r="Z238" i="1"/>
  <c r="Z3946" i="1"/>
  <c r="Z3947" i="1"/>
  <c r="Z3948" i="1"/>
  <c r="Z3949" i="1"/>
  <c r="Z3950" i="1"/>
  <c r="Z3951" i="1"/>
  <c r="Z3952" i="1"/>
  <c r="Z3953" i="1"/>
  <c r="Z3954" i="1"/>
  <c r="Z3955" i="1"/>
  <c r="Z239" i="1"/>
  <c r="Z240" i="1"/>
  <c r="Z3956" i="1"/>
  <c r="Z3957" i="1"/>
  <c r="Z3958" i="1"/>
  <c r="Z3959" i="1"/>
  <c r="Z3960" i="1"/>
  <c r="Z3961" i="1"/>
  <c r="Z3962" i="1"/>
  <c r="Z3963" i="1"/>
  <c r="Z3964" i="1"/>
  <c r="Z3965" i="1"/>
  <c r="Z3966" i="1"/>
  <c r="Z3967" i="1"/>
  <c r="Z3968" i="1"/>
  <c r="Z3969" i="1"/>
  <c r="Z3970" i="1"/>
  <c r="Z3971" i="1"/>
  <c r="Z3972" i="1"/>
  <c r="Z3973" i="1"/>
  <c r="Z3974" i="1"/>
  <c r="Z3975" i="1"/>
  <c r="Z3976" i="1"/>
  <c r="Z3977" i="1"/>
  <c r="Z3978" i="1"/>
  <c r="Z3979" i="1"/>
  <c r="Z3980" i="1"/>
  <c r="Z3981" i="1"/>
  <c r="Z3982" i="1"/>
  <c r="Z3983" i="1"/>
  <c r="Z3984" i="1"/>
  <c r="Z3985" i="1"/>
  <c r="Z3986" i="1"/>
  <c r="Z3987" i="1"/>
  <c r="Z3988" i="1"/>
  <c r="Z3989" i="1"/>
  <c r="Z3990" i="1"/>
  <c r="Z3991" i="1"/>
  <c r="Z3992" i="1"/>
  <c r="Z3993" i="1"/>
  <c r="Z3994" i="1"/>
  <c r="Z3995" i="1"/>
  <c r="Z3996" i="1"/>
  <c r="Z3997" i="1"/>
  <c r="Z3998" i="1"/>
  <c r="Z3999" i="1"/>
  <c r="Z4000" i="1"/>
  <c r="Z4001" i="1"/>
  <c r="Z4002" i="1"/>
  <c r="Z4003" i="1"/>
  <c r="Z4004" i="1"/>
  <c r="Z4005" i="1"/>
  <c r="Z4006" i="1"/>
  <c r="Z4007" i="1"/>
  <c r="Z4008" i="1"/>
  <c r="Z4009" i="1"/>
  <c r="Z4010" i="1"/>
  <c r="Z4011" i="1"/>
  <c r="Z4012" i="1"/>
  <c r="Z4013" i="1"/>
  <c r="Z4014" i="1"/>
  <c r="Z4015" i="1"/>
  <c r="Z4016" i="1"/>
  <c r="Z4017" i="1"/>
  <c r="Z4018" i="1"/>
  <c r="Z4019" i="1"/>
  <c r="Z4020" i="1"/>
  <c r="Z4021" i="1"/>
  <c r="Z4022" i="1"/>
  <c r="Z4023" i="1"/>
  <c r="Z4024" i="1"/>
  <c r="Z4025" i="1"/>
  <c r="Z4026" i="1"/>
  <c r="Z4027" i="1"/>
  <c r="Z4028" i="1"/>
  <c r="Z4029" i="1"/>
  <c r="Z4030" i="1"/>
  <c r="Z4031" i="1"/>
  <c r="Z4032" i="1"/>
  <c r="Z4033" i="1"/>
  <c r="Z4034" i="1"/>
  <c r="Z4035" i="1"/>
  <c r="Z4036" i="1"/>
  <c r="Z4037" i="1"/>
  <c r="Z4038" i="1"/>
  <c r="Z4039" i="1"/>
  <c r="Z4040" i="1"/>
  <c r="Z4041" i="1"/>
  <c r="Z4042" i="1"/>
  <c r="Z4043" i="1"/>
  <c r="Z4044" i="1"/>
  <c r="Z4045" i="1"/>
  <c r="Z4046" i="1"/>
  <c r="Z4047" i="1"/>
  <c r="Z4048" i="1"/>
  <c r="Z4049" i="1"/>
  <c r="Z4050" i="1"/>
  <c r="Z4051" i="1"/>
  <c r="Z4052" i="1"/>
  <c r="Z4053" i="1"/>
  <c r="Z4054" i="1"/>
  <c r="Z4055" i="1"/>
  <c r="Z4056" i="1"/>
  <c r="Z4057" i="1"/>
  <c r="Z4058" i="1"/>
  <c r="Z4059" i="1"/>
  <c r="Z4060" i="1"/>
  <c r="Z4061" i="1"/>
  <c r="Z4062" i="1"/>
  <c r="Z4063" i="1"/>
  <c r="Z4064" i="1"/>
  <c r="Z4065" i="1"/>
  <c r="Z4066" i="1"/>
  <c r="Z4067" i="1"/>
  <c r="Z4068" i="1"/>
  <c r="Z4069" i="1"/>
  <c r="Z4070" i="1"/>
  <c r="Z4071" i="1"/>
  <c r="Z4072" i="1"/>
  <c r="Z4073" i="1"/>
  <c r="Z4074" i="1"/>
  <c r="Z4075" i="1"/>
  <c r="Z4076" i="1"/>
  <c r="Z4077" i="1"/>
  <c r="Z4078" i="1"/>
  <c r="Z4079" i="1"/>
  <c r="Z4080" i="1"/>
  <c r="Z512"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AA3875" i="1"/>
  <c r="AA3876" i="1"/>
  <c r="AA3877" i="1"/>
  <c r="AA3878" i="1"/>
  <c r="AA3879" i="1"/>
  <c r="AA3880" i="1"/>
  <c r="AA3881" i="1"/>
  <c r="AA3882" i="1"/>
  <c r="AA3883" i="1"/>
  <c r="AA3884" i="1"/>
  <c r="AA3885" i="1"/>
  <c r="AA3886" i="1"/>
  <c r="AA3887" i="1"/>
  <c r="AA3888" i="1"/>
  <c r="AA3889" i="1"/>
  <c r="AA3890" i="1"/>
  <c r="AA3891" i="1"/>
  <c r="AA262" i="1"/>
  <c r="AA3892" i="1"/>
  <c r="AA3893" i="1"/>
  <c r="AA3894" i="1"/>
  <c r="AA3895" i="1"/>
  <c r="AA263" i="1"/>
  <c r="AA264" i="1"/>
  <c r="AA3896" i="1"/>
  <c r="AA3897" i="1"/>
  <c r="AA3898" i="1"/>
  <c r="AA265" i="1"/>
  <c r="AA3899" i="1"/>
  <c r="AA3900" i="1"/>
  <c r="AA3901" i="1"/>
  <c r="AA3902" i="1"/>
  <c r="AA3903" i="1"/>
  <c r="AA3904" i="1"/>
  <c r="AA3905" i="1"/>
  <c r="AA3906" i="1"/>
  <c r="AA3907" i="1"/>
  <c r="AA3908" i="1"/>
  <c r="AA3909" i="1"/>
  <c r="AA3910" i="1"/>
  <c r="AA3911" i="1"/>
  <c r="AA3912" i="1"/>
  <c r="AA3913" i="1"/>
  <c r="AA3914" i="1"/>
  <c r="AA3915" i="1"/>
  <c r="AA3916" i="1"/>
  <c r="AA3917" i="1"/>
  <c r="AA3918" i="1"/>
  <c r="AA3919" i="1"/>
  <c r="AA3920" i="1"/>
  <c r="AA3921" i="1"/>
  <c r="AA3922" i="1"/>
  <c r="AA3923" i="1"/>
  <c r="AA1705" i="1"/>
  <c r="AA3925" i="1"/>
  <c r="AA243" i="1"/>
  <c r="AA3926" i="1"/>
  <c r="AA3927" i="1"/>
  <c r="AA3928" i="1"/>
  <c r="AA3929" i="1"/>
  <c r="AA3930" i="1"/>
  <c r="AA3931" i="1"/>
  <c r="AA139" i="1"/>
  <c r="AA140" i="1"/>
  <c r="AA124" i="1"/>
  <c r="AA3932" i="1"/>
  <c r="AA3933" i="1"/>
  <c r="AA3934" i="1"/>
  <c r="AA3935" i="1"/>
  <c r="AA125" i="1"/>
  <c r="AA154" i="1"/>
  <c r="AA77" i="1"/>
  <c r="AA3936" i="1"/>
  <c r="AA3937" i="1"/>
  <c r="AA3938" i="1"/>
  <c r="AA3939" i="1"/>
  <c r="AA3940" i="1"/>
  <c r="AA3941" i="1"/>
  <c r="AA3942" i="1"/>
  <c r="AA3943" i="1"/>
  <c r="AA3944" i="1"/>
  <c r="AA3945" i="1"/>
  <c r="AA238" i="1"/>
  <c r="AA3946" i="1"/>
  <c r="AA3947" i="1"/>
  <c r="AA3948" i="1"/>
  <c r="AA3949" i="1"/>
  <c r="AA3950" i="1"/>
  <c r="AA3951" i="1"/>
  <c r="AA3952" i="1"/>
  <c r="AA3953" i="1"/>
  <c r="AA3954" i="1"/>
  <c r="AA3955" i="1"/>
  <c r="AA239" i="1"/>
  <c r="AA240" i="1"/>
  <c r="AA3956" i="1"/>
  <c r="AA3957" i="1"/>
  <c r="AA3958" i="1"/>
  <c r="AA3959" i="1"/>
  <c r="AA3960" i="1"/>
  <c r="AA3961" i="1"/>
  <c r="AA3962" i="1"/>
  <c r="AA3963" i="1"/>
  <c r="AA3964" i="1"/>
  <c r="AA3965" i="1"/>
  <c r="AA3966" i="1"/>
  <c r="AA3967" i="1"/>
  <c r="AA3968" i="1"/>
  <c r="AA3969" i="1"/>
  <c r="AA3970" i="1"/>
  <c r="AA3971" i="1"/>
  <c r="AA3972" i="1"/>
  <c r="AA3973" i="1"/>
  <c r="AA3974" i="1"/>
  <c r="AA3975" i="1"/>
  <c r="AA3976" i="1"/>
  <c r="AA3977" i="1"/>
  <c r="AA3978" i="1"/>
  <c r="AA3979" i="1"/>
  <c r="AA3980" i="1"/>
  <c r="AA3981" i="1"/>
  <c r="AA3982" i="1"/>
  <c r="AA3983" i="1"/>
  <c r="AA3984" i="1"/>
  <c r="AA3985" i="1"/>
  <c r="AA3986" i="1"/>
  <c r="AA3987" i="1"/>
  <c r="AA3988" i="1"/>
  <c r="AA3989" i="1"/>
  <c r="AA3990" i="1"/>
  <c r="AA3991" i="1"/>
  <c r="AA3992" i="1"/>
  <c r="AA3993" i="1"/>
  <c r="AA3994" i="1"/>
  <c r="AA3995" i="1"/>
  <c r="AA3996" i="1"/>
  <c r="AA3997" i="1"/>
  <c r="AA3998" i="1"/>
  <c r="AA3999" i="1"/>
  <c r="AA4000" i="1"/>
  <c r="AA4001" i="1"/>
  <c r="AA4002" i="1"/>
  <c r="AA4003" i="1"/>
  <c r="AA4004" i="1"/>
  <c r="AA4005" i="1"/>
  <c r="AA4006" i="1"/>
  <c r="AA4007" i="1"/>
  <c r="AA4008" i="1"/>
  <c r="AA4009" i="1"/>
  <c r="AA4010" i="1"/>
  <c r="AA4011" i="1"/>
  <c r="AA4012" i="1"/>
  <c r="AA4013" i="1"/>
  <c r="AA4014" i="1"/>
  <c r="AA4015" i="1"/>
  <c r="AA4016" i="1"/>
  <c r="AA4017" i="1"/>
  <c r="AA4018" i="1"/>
  <c r="AA4019" i="1"/>
  <c r="AA4020" i="1"/>
  <c r="AA4021" i="1"/>
  <c r="AA4022" i="1"/>
  <c r="AA4023" i="1"/>
  <c r="AA4024" i="1"/>
  <c r="AA4025" i="1"/>
  <c r="AA4026" i="1"/>
  <c r="AA4027" i="1"/>
  <c r="AA4028" i="1"/>
  <c r="AA4029" i="1"/>
  <c r="AA4030" i="1"/>
  <c r="AA4031" i="1"/>
  <c r="AA4032" i="1"/>
  <c r="AA4033" i="1"/>
  <c r="AA4034" i="1"/>
  <c r="AA4035" i="1"/>
  <c r="AA4036" i="1"/>
  <c r="AA4037" i="1"/>
  <c r="AA4038" i="1"/>
  <c r="AA4039" i="1"/>
  <c r="AA4040" i="1"/>
  <c r="AA4041" i="1"/>
  <c r="AA4042" i="1"/>
  <c r="AA4043" i="1"/>
  <c r="AA4044" i="1"/>
  <c r="AA4045" i="1"/>
  <c r="AA4046" i="1"/>
  <c r="AA4047" i="1"/>
  <c r="AA4048" i="1"/>
  <c r="AA4049" i="1"/>
  <c r="AA4050" i="1"/>
  <c r="AA4051" i="1"/>
  <c r="AA4052" i="1"/>
  <c r="AA4053" i="1"/>
  <c r="AA4054" i="1"/>
  <c r="AA4055" i="1"/>
  <c r="AA4056" i="1"/>
  <c r="AA4057" i="1"/>
  <c r="AA4058" i="1"/>
  <c r="AA4059" i="1"/>
  <c r="AA4060" i="1"/>
  <c r="AA4061" i="1"/>
  <c r="AA4062" i="1"/>
  <c r="AA4063" i="1"/>
  <c r="AA4064" i="1"/>
  <c r="AA4065" i="1"/>
  <c r="AA4066" i="1"/>
  <c r="AA4067" i="1"/>
  <c r="AA4068" i="1"/>
  <c r="AA4069" i="1"/>
  <c r="AA4070" i="1"/>
  <c r="AA4071" i="1"/>
  <c r="AA4072" i="1"/>
  <c r="AA4073" i="1"/>
  <c r="AA4074" i="1"/>
  <c r="AA4075" i="1"/>
  <c r="AA4076" i="1"/>
  <c r="AA4077" i="1"/>
  <c r="AA4078" i="1"/>
  <c r="AA4079" i="1"/>
  <c r="AA4080" i="1"/>
  <c r="AA512"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AA539" i="1"/>
  <c r="AA540" i="1"/>
  <c r="AA541" i="1"/>
  <c r="AA542" i="1"/>
  <c r="AA543" i="1"/>
  <c r="AA544" i="1"/>
  <c r="AA545" i="1"/>
  <c r="AA546" i="1"/>
  <c r="AA547" i="1"/>
  <c r="AA548" i="1"/>
  <c r="AA549" i="1"/>
  <c r="AA550" i="1"/>
  <c r="AA551" i="1"/>
  <c r="AA552" i="1"/>
  <c r="AA553" i="1"/>
  <c r="AA554" i="1"/>
  <c r="AA555" i="1"/>
  <c r="AA556" i="1"/>
  <c r="AA557" i="1"/>
  <c r="AA558" i="1"/>
  <c r="AA559" i="1"/>
  <c r="AA560" i="1"/>
  <c r="AA561" i="1"/>
  <c r="AA562" i="1"/>
  <c r="AA563" i="1"/>
  <c r="AA564" i="1"/>
  <c r="AA565" i="1"/>
  <c r="AA566" i="1"/>
  <c r="AA567" i="1"/>
  <c r="AA568" i="1"/>
  <c r="AA569" i="1"/>
  <c r="AA570" i="1"/>
  <c r="AA571" i="1"/>
  <c r="AA572" i="1"/>
  <c r="AA573" i="1"/>
  <c r="AA574" i="1"/>
  <c r="AA575" i="1"/>
  <c r="AA576" i="1"/>
  <c r="AA577" i="1"/>
  <c r="AA578" i="1"/>
  <c r="AA579" i="1"/>
  <c r="AA580" i="1"/>
  <c r="AA581" i="1"/>
  <c r="AA582" i="1"/>
  <c r="AA583" i="1"/>
  <c r="AA584" i="1"/>
  <c r="AA585" i="1"/>
  <c r="AA586" i="1"/>
  <c r="AA587" i="1"/>
  <c r="AA588" i="1"/>
  <c r="AA589" i="1"/>
  <c r="AA590" i="1"/>
  <c r="AA591" i="1"/>
  <c r="AA592" i="1"/>
  <c r="AA593" i="1"/>
  <c r="AA594" i="1"/>
  <c r="AA595" i="1"/>
  <c r="AA596" i="1"/>
  <c r="AA597" i="1"/>
  <c r="AA598" i="1"/>
  <c r="AA599" i="1"/>
  <c r="AA600" i="1"/>
  <c r="AA601" i="1"/>
  <c r="AA602" i="1"/>
  <c r="AA603" i="1"/>
  <c r="AA604" i="1"/>
  <c r="AA605" i="1"/>
  <c r="AA606" i="1"/>
  <c r="AA607" i="1"/>
  <c r="AA608" i="1"/>
  <c r="AA609" i="1"/>
  <c r="AA610" i="1"/>
  <c r="AA611" i="1"/>
  <c r="AA612" i="1"/>
  <c r="AA613" i="1"/>
  <c r="AA614" i="1"/>
  <c r="AA615" i="1"/>
  <c r="AA616" i="1"/>
  <c r="AA617" i="1"/>
  <c r="AA618" i="1"/>
  <c r="AA619" i="1"/>
  <c r="AA620" i="1"/>
  <c r="AA621" i="1"/>
  <c r="AA622" i="1"/>
  <c r="AA623" i="1"/>
  <c r="AA624" i="1"/>
  <c r="AA625" i="1"/>
  <c r="AA626" i="1"/>
  <c r="AA627" i="1"/>
  <c r="AA628" i="1"/>
  <c r="AA629" i="1"/>
  <c r="AA630" i="1"/>
  <c r="AA631" i="1"/>
  <c r="AA632" i="1"/>
  <c r="AA633" i="1"/>
  <c r="AA634" i="1"/>
  <c r="AA635" i="1"/>
  <c r="AA636" i="1"/>
  <c r="AA637" i="1"/>
  <c r="AA638" i="1"/>
  <c r="AA639" i="1"/>
  <c r="AA640" i="1"/>
  <c r="AA641" i="1"/>
  <c r="AA642" i="1"/>
  <c r="AA643" i="1"/>
  <c r="AA644" i="1"/>
  <c r="AA645" i="1"/>
  <c r="AA646" i="1"/>
  <c r="AA647" i="1"/>
  <c r="AA648" i="1"/>
  <c r="AA649" i="1"/>
  <c r="AA650" i="1"/>
  <c r="AA651" i="1"/>
  <c r="AA652" i="1"/>
  <c r="AA653" i="1"/>
  <c r="AA654" i="1"/>
  <c r="AA655" i="1"/>
  <c r="AA656" i="1"/>
  <c r="AA657" i="1"/>
  <c r="AA658" i="1"/>
  <c r="AA659" i="1"/>
  <c r="AA660" i="1"/>
  <c r="AA661" i="1"/>
  <c r="AA662" i="1"/>
  <c r="AA663" i="1"/>
  <c r="AA664" i="1"/>
  <c r="AA665" i="1"/>
  <c r="AA666" i="1"/>
  <c r="AA667" i="1"/>
  <c r="AA668" i="1"/>
  <c r="AA669" i="1"/>
  <c r="AA670" i="1"/>
  <c r="AA671" i="1"/>
  <c r="AA672" i="1"/>
  <c r="AA673" i="1"/>
  <c r="AA674" i="1"/>
  <c r="AA675" i="1"/>
  <c r="AA676" i="1"/>
  <c r="AA677" i="1"/>
  <c r="AA678" i="1"/>
  <c r="AA679" i="1"/>
  <c r="AA680" i="1"/>
  <c r="AA681" i="1"/>
  <c r="AA682" i="1"/>
  <c r="AA683" i="1"/>
  <c r="AA684" i="1"/>
  <c r="AA685" i="1"/>
  <c r="AA686" i="1"/>
  <c r="AA687" i="1"/>
  <c r="AA688" i="1"/>
  <c r="AA689" i="1"/>
  <c r="AA690" i="1"/>
  <c r="AA691" i="1"/>
  <c r="AA692" i="1"/>
  <c r="AA693" i="1"/>
  <c r="AA694" i="1"/>
  <c r="AA695" i="1"/>
  <c r="AA696" i="1"/>
  <c r="AA697" i="1"/>
  <c r="AA698" i="1"/>
  <c r="AA699" i="1"/>
  <c r="AA700" i="1"/>
  <c r="AA701" i="1"/>
  <c r="AA702" i="1"/>
  <c r="AA703" i="1"/>
  <c r="AA704" i="1"/>
  <c r="AA705" i="1"/>
  <c r="AA706" i="1"/>
  <c r="AA707" i="1"/>
  <c r="AA708" i="1"/>
  <c r="AA709" i="1"/>
  <c r="AA710" i="1"/>
  <c r="AA711" i="1"/>
  <c r="AA712" i="1"/>
  <c r="AA713" i="1"/>
  <c r="AA714" i="1"/>
  <c r="AA715" i="1"/>
  <c r="AA716" i="1"/>
  <c r="AA717" i="1"/>
  <c r="AA718" i="1"/>
  <c r="AA719" i="1"/>
  <c r="AA720" i="1"/>
  <c r="AA721" i="1"/>
  <c r="AA722" i="1"/>
  <c r="AA723" i="1"/>
  <c r="AA724" i="1"/>
  <c r="AA725" i="1"/>
  <c r="AA726" i="1"/>
  <c r="AA727" i="1"/>
  <c r="AA728" i="1"/>
  <c r="AA729" i="1"/>
  <c r="AA730" i="1"/>
  <c r="AA731" i="1"/>
  <c r="AA732" i="1"/>
  <c r="AA733" i="1"/>
  <c r="AA734" i="1"/>
  <c r="AA735" i="1"/>
  <c r="AA736" i="1"/>
  <c r="AA737" i="1"/>
  <c r="AA738" i="1"/>
  <c r="AA739" i="1"/>
  <c r="AA740" i="1"/>
  <c r="AA741" i="1"/>
  <c r="AA742" i="1"/>
  <c r="AA743" i="1"/>
  <c r="AA744" i="1"/>
  <c r="AA745" i="1"/>
  <c r="AA746" i="1"/>
  <c r="AA747" i="1"/>
  <c r="AA748" i="1"/>
  <c r="AA749" i="1"/>
  <c r="AA750" i="1"/>
  <c r="AA751" i="1"/>
  <c r="AA752" i="1"/>
  <c r="AA753" i="1"/>
  <c r="AA754" i="1"/>
  <c r="AA755" i="1"/>
  <c r="AA756" i="1"/>
  <c r="AA757" i="1"/>
  <c r="AA758" i="1"/>
  <c r="AA759" i="1"/>
  <c r="AA760" i="1"/>
  <c r="AA761" i="1"/>
  <c r="AA762" i="1"/>
  <c r="AA763" i="1"/>
  <c r="AA764" i="1"/>
  <c r="AA765" i="1"/>
  <c r="AA766" i="1"/>
  <c r="AA767" i="1"/>
  <c r="AA768" i="1"/>
  <c r="AA769" i="1"/>
  <c r="AA770" i="1"/>
  <c r="AA771" i="1"/>
  <c r="AA772" i="1"/>
  <c r="AA773" i="1"/>
  <c r="AA774" i="1"/>
  <c r="AA775" i="1"/>
  <c r="AA776" i="1"/>
  <c r="AA777" i="1"/>
  <c r="AA778" i="1"/>
  <c r="AA779" i="1"/>
  <c r="AA780" i="1"/>
  <c r="AA781" i="1"/>
  <c r="F20" i="11"/>
  <c r="AA1472" i="1"/>
  <c r="AA1473" i="1"/>
  <c r="AA1474" i="1"/>
  <c r="AA1475" i="1"/>
  <c r="AA1476" i="1"/>
  <c r="AA1477" i="1"/>
  <c r="AA1478" i="1"/>
  <c r="AA1479" i="1"/>
  <c r="AA1480" i="1"/>
  <c r="AA1481" i="1"/>
  <c r="AA1482" i="1"/>
  <c r="AA1483" i="1"/>
  <c r="AA1484" i="1"/>
  <c r="AA1485" i="1"/>
  <c r="AA1486" i="1"/>
  <c r="AA1487" i="1"/>
  <c r="AA1488" i="1"/>
  <c r="AA1489" i="1"/>
  <c r="AA1490" i="1"/>
  <c r="AA1491" i="1"/>
  <c r="AA1492" i="1"/>
  <c r="AA1493" i="1"/>
  <c r="AA1494" i="1"/>
  <c r="AA1495" i="1"/>
  <c r="AA1496" i="1"/>
  <c r="AA1497" i="1"/>
  <c r="AA1498" i="1"/>
  <c r="AA1499" i="1"/>
  <c r="AA1500" i="1"/>
  <c r="AA1501" i="1"/>
  <c r="AA1502" i="1"/>
  <c r="AA1503" i="1"/>
  <c r="AA1504" i="1"/>
  <c r="AA1505" i="1"/>
  <c r="AA1506" i="1"/>
  <c r="AA1507" i="1"/>
  <c r="AA1508" i="1"/>
  <c r="AA1509" i="1"/>
  <c r="AA1510" i="1"/>
  <c r="AA1511" i="1"/>
  <c r="AA1512" i="1"/>
  <c r="AA1513" i="1"/>
  <c r="AA1514" i="1"/>
  <c r="AA1515" i="1"/>
  <c r="AA1516" i="1"/>
  <c r="AA1517" i="1"/>
  <c r="AA1518" i="1"/>
  <c r="AA1519" i="1"/>
  <c r="AA1520" i="1"/>
  <c r="AA1521" i="1"/>
  <c r="AA1522" i="1"/>
  <c r="AA1523" i="1"/>
  <c r="AA1524" i="1"/>
  <c r="AA3688" i="1"/>
  <c r="AA1526" i="1"/>
  <c r="AA1527" i="1"/>
  <c r="AA1528" i="1"/>
  <c r="AA1529" i="1"/>
  <c r="AA1530" i="1"/>
  <c r="AA1531" i="1"/>
  <c r="AA1532" i="1"/>
  <c r="AA126" i="1"/>
  <c r="AA184" i="1"/>
  <c r="AA1533" i="1"/>
  <c r="AA1534" i="1"/>
  <c r="AA1535" i="1"/>
  <c r="AA1536" i="1"/>
  <c r="AA1537" i="1"/>
  <c r="AA1538" i="1"/>
  <c r="AA1539" i="1"/>
  <c r="AA1540" i="1"/>
  <c r="AA1541" i="1"/>
  <c r="AA1542" i="1"/>
  <c r="AA1543" i="1"/>
  <c r="AA1544" i="1"/>
  <c r="AA1545" i="1"/>
  <c r="AA1546" i="1"/>
  <c r="AA1547" i="1"/>
  <c r="AA1548" i="1"/>
  <c r="AA1549" i="1"/>
  <c r="AA1550" i="1"/>
  <c r="AA1551" i="1"/>
  <c r="AA1552" i="1"/>
  <c r="AA1553" i="1"/>
  <c r="AA1554" i="1"/>
  <c r="AA1555" i="1"/>
  <c r="AA127" i="1"/>
  <c r="AA1556" i="1"/>
  <c r="AA1557" i="1"/>
  <c r="AA1558" i="1"/>
  <c r="AA1559" i="1"/>
  <c r="AA1560" i="1"/>
  <c r="AA1561" i="1"/>
  <c r="AA1562" i="1"/>
  <c r="AA1563" i="1"/>
  <c r="AA1564" i="1"/>
  <c r="AA1565" i="1"/>
  <c r="AA1567" i="1"/>
  <c r="AA1568" i="1"/>
  <c r="AA1569" i="1"/>
  <c r="AA1570" i="1"/>
  <c r="AA1571" i="1"/>
  <c r="AA1572" i="1"/>
  <c r="AA1573" i="1"/>
  <c r="AA53" i="1"/>
  <c r="AA1574" i="1"/>
  <c r="AA1575" i="1"/>
  <c r="AA1576" i="1"/>
  <c r="AA1577" i="1"/>
  <c r="AA1578" i="1"/>
  <c r="AA79" i="1"/>
  <c r="AA30" i="1"/>
  <c r="AA185" i="1"/>
  <c r="AA1579" i="1"/>
  <c r="AA1580" i="1"/>
  <c r="AA1581" i="1"/>
  <c r="AA1582" i="1"/>
  <c r="AA1583" i="1"/>
  <c r="AA1584" i="1"/>
  <c r="AA1585" i="1"/>
  <c r="AA1586" i="1"/>
  <c r="AA1587" i="1"/>
  <c r="AA1588" i="1"/>
  <c r="AA1589" i="1"/>
  <c r="AA1590" i="1"/>
  <c r="AA1591" i="1"/>
  <c r="AA1592" i="1"/>
  <c r="AA1593" i="1"/>
  <c r="AA186" i="1"/>
  <c r="AA796" i="1"/>
  <c r="AA1594" i="1"/>
  <c r="AA1595" i="1"/>
  <c r="AA1596" i="1"/>
  <c r="AA1597" i="1"/>
  <c r="AA1598" i="1"/>
  <c r="AA1599" i="1"/>
  <c r="AA193" i="1"/>
  <c r="AA1600" i="1"/>
  <c r="AA1601" i="1"/>
  <c r="AA1602" i="1"/>
  <c r="AA1603" i="1"/>
  <c r="AA1604" i="1"/>
  <c r="AA1605" i="1"/>
  <c r="AA1606" i="1"/>
  <c r="AA1607" i="1"/>
  <c r="AA1608" i="1"/>
  <c r="AA1609" i="1"/>
  <c r="AA1610" i="1"/>
  <c r="AA1611" i="1"/>
  <c r="AA1612" i="1"/>
  <c r="AA1613" i="1"/>
  <c r="AA1614" i="1"/>
  <c r="AA1615" i="1"/>
  <c r="AA1616" i="1"/>
  <c r="AA1617" i="1"/>
  <c r="AA1618" i="1"/>
  <c r="AA1619" i="1"/>
  <c r="AA1620" i="1"/>
  <c r="AA1621" i="1"/>
  <c r="AA1622" i="1"/>
  <c r="AA1623" i="1"/>
  <c r="AA1624" i="1"/>
  <c r="AA1625" i="1"/>
  <c r="AA1626" i="1"/>
  <c r="AA944" i="1"/>
  <c r="AA3" i="1"/>
  <c r="AA1627" i="1"/>
  <c r="AA1628" i="1"/>
  <c r="AA1629" i="1"/>
  <c r="AA1630" i="1"/>
  <c r="AA1631" i="1"/>
  <c r="AA1632" i="1"/>
  <c r="AA1633" i="1"/>
  <c r="AA1634" i="1"/>
  <c r="AA1635" i="1"/>
  <c r="AA1636" i="1"/>
  <c r="AA1637" i="1"/>
  <c r="AA1638" i="1"/>
  <c r="AA1639" i="1"/>
  <c r="AA1640" i="1"/>
  <c r="AA1641" i="1"/>
  <c r="AA1642" i="1"/>
  <c r="AA1643" i="1"/>
  <c r="AA1644" i="1"/>
  <c r="AA1645" i="1"/>
  <c r="AA1646" i="1"/>
  <c r="AA1647" i="1"/>
  <c r="AA1648" i="1"/>
  <c r="AA1649" i="1"/>
  <c r="AA1650" i="1"/>
  <c r="AA1651" i="1"/>
  <c r="AA1652" i="1"/>
  <c r="AA1653" i="1"/>
  <c r="AA1654" i="1"/>
  <c r="AA1655" i="1"/>
  <c r="AA1656" i="1"/>
  <c r="AA1657" i="1"/>
  <c r="AA987" i="1"/>
  <c r="AA988" i="1"/>
  <c r="AA989" i="1"/>
  <c r="AA1658" i="1"/>
  <c r="AA1659" i="1"/>
  <c r="AA1660" i="1"/>
  <c r="AA1661" i="1"/>
  <c r="AA1662" i="1"/>
  <c r="AA1663" i="1"/>
  <c r="AA1664" i="1"/>
  <c r="AA1665" i="1"/>
  <c r="AA1666" i="1"/>
  <c r="AA1667" i="1"/>
  <c r="AA1668" i="1"/>
  <c r="AA1669" i="1"/>
  <c r="AA1670" i="1"/>
  <c r="AA1671" i="1"/>
  <c r="AA1672" i="1"/>
  <c r="AA1673" i="1"/>
  <c r="AA1674" i="1"/>
  <c r="AA1675" i="1"/>
  <c r="AA1676" i="1"/>
  <c r="AA1677" i="1"/>
  <c r="AA1678" i="1"/>
  <c r="AA1679" i="1"/>
  <c r="AA1680" i="1"/>
  <c r="AA1681" i="1"/>
  <c r="AA1682" i="1"/>
  <c r="AA1683" i="1"/>
  <c r="AA1684" i="1"/>
  <c r="AA1685" i="1"/>
  <c r="AA1686" i="1"/>
  <c r="AA1687" i="1"/>
  <c r="AA1688" i="1"/>
  <c r="AA1689" i="1"/>
  <c r="AA1690" i="1"/>
  <c r="AA1691" i="1"/>
  <c r="AA1692" i="1"/>
  <c r="AA1693" i="1"/>
  <c r="AA1694" i="1"/>
  <c r="AA1695" i="1"/>
  <c r="AA1696" i="1"/>
  <c r="AA1697" i="1"/>
  <c r="AA1698" i="1"/>
  <c r="AA1699" i="1"/>
  <c r="AA1700" i="1"/>
  <c r="AA1701" i="1"/>
  <c r="AA1702" i="1"/>
  <c r="AA1703" i="1"/>
  <c r="AA1771" i="1"/>
  <c r="AA3924" i="1"/>
  <c r="AA1706" i="1"/>
  <c r="AA1707" i="1"/>
  <c r="AA1708" i="1"/>
  <c r="AA1709" i="1"/>
  <c r="AA1710" i="1"/>
  <c r="AA1711" i="1"/>
  <c r="AA1712" i="1"/>
  <c r="AA1713" i="1"/>
  <c r="AA1714" i="1"/>
  <c r="AA1715" i="1"/>
  <c r="AA1716" i="1"/>
  <c r="AA1717" i="1"/>
  <c r="AA1718" i="1"/>
  <c r="AA824" i="1"/>
  <c r="AA851" i="1"/>
  <c r="AA843" i="1"/>
  <c r="AA951" i="1"/>
  <c r="AA924" i="1"/>
  <c r="AA925" i="1"/>
  <c r="AA926" i="1"/>
  <c r="AA20" i="1"/>
  <c r="AA1719" i="1"/>
  <c r="AA1720" i="1"/>
  <c r="AA1721" i="1"/>
  <c r="AA1722" i="1"/>
  <c r="AA1723" i="1"/>
  <c r="AA1724" i="1"/>
  <c r="AA1725" i="1"/>
  <c r="AA1726" i="1"/>
  <c r="AA1727" i="1"/>
  <c r="AA1728" i="1"/>
  <c r="AA1729" i="1"/>
  <c r="AA1730" i="1"/>
  <c r="AA1731" i="1"/>
  <c r="AA1732" i="1"/>
  <c r="AA1733" i="1"/>
  <c r="AA1734" i="1"/>
  <c r="AA1735" i="1"/>
  <c r="AA1736" i="1"/>
  <c r="AA1737" i="1"/>
  <c r="AA1738" i="1"/>
  <c r="AA1739" i="1"/>
  <c r="AA1740" i="1"/>
  <c r="AA1741" i="1"/>
  <c r="AA1742" i="1"/>
  <c r="AA1743" i="1"/>
  <c r="AA1744" i="1"/>
  <c r="AA1745" i="1"/>
  <c r="AA1746" i="1"/>
  <c r="AA1747" i="1"/>
  <c r="AA1748" i="1"/>
  <c r="AA1749" i="1"/>
  <c r="AA1750" i="1"/>
  <c r="AA1751" i="1"/>
  <c r="AA1752" i="1"/>
  <c r="AA1753" i="1"/>
  <c r="AA1754" i="1"/>
  <c r="AA1755" i="1"/>
  <c r="AA1756" i="1"/>
  <c r="AA1757" i="1"/>
  <c r="AA1758" i="1"/>
  <c r="AA1759" i="1"/>
  <c r="AA1760" i="1"/>
  <c r="AA1761" i="1"/>
  <c r="AA1762" i="1"/>
  <c r="AA1763" i="1"/>
  <c r="AA1764" i="1"/>
  <c r="AA1765" i="1"/>
  <c r="AA1766" i="1"/>
  <c r="AA1767" i="1"/>
  <c r="AA1768" i="1"/>
  <c r="AA1769" i="1"/>
  <c r="AA1770" i="1"/>
  <c r="AA1343" i="1"/>
  <c r="AA1772" i="1"/>
  <c r="AA1773" i="1"/>
  <c r="AA1774" i="1"/>
  <c r="AA1775" i="1"/>
  <c r="AA1776" i="1"/>
  <c r="AA1777" i="1"/>
  <c r="AA1778" i="1"/>
  <c r="AA1779" i="1"/>
  <c r="AA1780" i="1"/>
  <c r="AA1781" i="1"/>
  <c r="AA1782" i="1"/>
  <c r="AA1783" i="1"/>
  <c r="AA1784" i="1"/>
  <c r="AA1785" i="1"/>
  <c r="AA1786" i="1"/>
  <c r="AA1787" i="1"/>
  <c r="AA1788" i="1"/>
  <c r="AA1789" i="1"/>
  <c r="AA1790" i="1"/>
  <c r="AA1791" i="1"/>
  <c r="AA9" i="1"/>
  <c r="AA1793" i="1"/>
  <c r="AA1794" i="1"/>
  <c r="AA1795" i="1"/>
  <c r="AA1796" i="1"/>
  <c r="AA1797" i="1"/>
  <c r="AA1798" i="1"/>
  <c r="AA1799" i="1"/>
  <c r="AA1800" i="1"/>
  <c r="AA1801" i="1"/>
  <c r="AA1802" i="1"/>
  <c r="AA1803" i="1"/>
  <c r="AA1804" i="1"/>
  <c r="AA1805" i="1"/>
  <c r="AA244" i="1"/>
  <c r="AA1806" i="1"/>
  <c r="AA1807" i="1"/>
  <c r="AA1808" i="1"/>
  <c r="AA1809" i="1"/>
  <c r="AA1810" i="1"/>
  <c r="AA1811" i="1"/>
  <c r="AA1812" i="1"/>
  <c r="AA1813" i="1"/>
  <c r="AA1814" i="1"/>
  <c r="AA1815" i="1"/>
  <c r="AA1816" i="1"/>
  <c r="AA1817" i="1"/>
  <c r="AA1818" i="1"/>
  <c r="AA1819" i="1"/>
  <c r="AA1820" i="1"/>
  <c r="AA1821" i="1"/>
  <c r="AA1822" i="1"/>
  <c r="AA2676" i="1"/>
  <c r="AA1825" i="1"/>
  <c r="AA1828" i="1"/>
  <c r="AA2637" i="1"/>
  <c r="AA1829" i="1"/>
  <c r="AA1830" i="1"/>
  <c r="AA1831" i="1"/>
  <c r="AA1832" i="1"/>
  <c r="AA1833" i="1"/>
  <c r="AA1834" i="1"/>
  <c r="AA1835" i="1"/>
  <c r="AA1836" i="1"/>
  <c r="AA1837" i="1"/>
  <c r="AA1838" i="1"/>
  <c r="AA1839" i="1"/>
  <c r="AA1840" i="1"/>
  <c r="AA1841" i="1"/>
  <c r="AA1842" i="1"/>
  <c r="AA1843" i="1"/>
  <c r="AA1895" i="1"/>
  <c r="AA1845" i="1"/>
  <c r="AA1846" i="1"/>
  <c r="AA1847" i="1"/>
  <c r="AA1848" i="1"/>
  <c r="AA1849" i="1"/>
  <c r="AA1850" i="1"/>
  <c r="AA1851" i="1"/>
  <c r="AA1852" i="1"/>
  <c r="AA1853" i="1"/>
  <c r="AA1854" i="1"/>
  <c r="AA1855" i="1"/>
  <c r="AA1856" i="1"/>
  <c r="AA1857" i="1"/>
  <c r="AA1858" i="1"/>
  <c r="AA1859" i="1"/>
  <c r="AA1860" i="1"/>
  <c r="AA1861" i="1"/>
  <c r="AA1862" i="1"/>
  <c r="AA1863" i="1"/>
  <c r="AA1864" i="1"/>
  <c r="AA1865" i="1"/>
  <c r="AA1866" i="1"/>
  <c r="AA1868" i="1"/>
  <c r="AA1869" i="1"/>
  <c r="AA1870" i="1"/>
  <c r="AA1871" i="1"/>
  <c r="AA1872" i="1"/>
  <c r="AA1873" i="1"/>
  <c r="AA1874" i="1"/>
  <c r="AA69" i="1"/>
  <c r="AA1875" i="1"/>
  <c r="AA1876" i="1"/>
  <c r="AA1877" i="1"/>
  <c r="AA1878" i="1"/>
  <c r="AA1879" i="1"/>
  <c r="AA1880" i="1"/>
  <c r="AA1881" i="1"/>
  <c r="AA1882" i="1"/>
  <c r="AA1883" i="1"/>
  <c r="AA1884" i="1"/>
  <c r="AA1885" i="1"/>
  <c r="AA1886" i="1"/>
  <c r="AA1887" i="1"/>
  <c r="AA1888" i="1"/>
  <c r="AA1889" i="1"/>
  <c r="AA1890" i="1"/>
  <c r="AA1891" i="1"/>
  <c r="AA1892" i="1"/>
  <c r="AA1893" i="1"/>
  <c r="AA1894" i="1"/>
  <c r="AA133" i="1"/>
  <c r="AA1896" i="1"/>
  <c r="AA1897" i="1"/>
  <c r="AA1898" i="1"/>
  <c r="AA1899" i="1"/>
  <c r="AA1900" i="1"/>
  <c r="AA1901" i="1"/>
  <c r="AA1902" i="1"/>
  <c r="AA1903" i="1"/>
  <c r="AA1904" i="1"/>
  <c r="AA1905" i="1"/>
  <c r="AA1906" i="1"/>
  <c r="AA1907" i="1"/>
  <c r="AA1908" i="1"/>
  <c r="AA1909" i="1"/>
  <c r="AA1910" i="1"/>
  <c r="AA1911" i="1"/>
  <c r="AA1912" i="1"/>
  <c r="AA990" i="1"/>
  <c r="AA1913" i="1"/>
  <c r="AA1914" i="1"/>
  <c r="AA1915" i="1"/>
  <c r="AA1916" i="1"/>
  <c r="AA1917" i="1"/>
  <c r="AA1918" i="1"/>
  <c r="AA1919" i="1"/>
  <c r="AA1920" i="1"/>
  <c r="AA1921" i="1"/>
  <c r="AA1922" i="1"/>
  <c r="AA1923" i="1"/>
  <c r="AA1924" i="1"/>
  <c r="AA1925" i="1"/>
  <c r="AA1926" i="1"/>
  <c r="AA1927" i="1"/>
  <c r="AA844" i="1"/>
  <c r="AA1928" i="1"/>
  <c r="AA1929" i="1"/>
  <c r="AA1930" i="1"/>
  <c r="AA1931" i="1"/>
  <c r="AA1932" i="1"/>
  <c r="AA1933" i="1"/>
  <c r="AA1934" i="1"/>
  <c r="AA1935" i="1"/>
  <c r="AA1936" i="1"/>
  <c r="AA1937" i="1"/>
  <c r="AA1938" i="1"/>
  <c r="AA1939" i="1"/>
  <c r="AA1940" i="1"/>
  <c r="AA1941" i="1"/>
  <c r="AA1942" i="1"/>
  <c r="AA228" i="1"/>
  <c r="AA1943" i="1"/>
  <c r="AA1944" i="1"/>
  <c r="AA1945" i="1"/>
  <c r="AA1946" i="1"/>
  <c r="AA1947" i="1"/>
  <c r="AA1948" i="1"/>
  <c r="AA1949" i="1"/>
  <c r="AA1950" i="1"/>
  <c r="AA187" i="1"/>
  <c r="AA1951" i="1"/>
  <c r="AA1952" i="1"/>
  <c r="AA128" i="1"/>
  <c r="AA1953" i="1"/>
  <c r="AA1954" i="1"/>
  <c r="AA991" i="1"/>
  <c r="AA1955" i="1"/>
  <c r="AA205" i="1"/>
  <c r="AA1956" i="1"/>
  <c r="AA1957" i="1"/>
  <c r="AA1958" i="1"/>
  <c r="AA1959" i="1"/>
  <c r="AA845" i="1"/>
  <c r="AA1960" i="1"/>
  <c r="AA1961" i="1"/>
  <c r="AA1962" i="1"/>
  <c r="AA1963" i="1"/>
  <c r="AA1964" i="1"/>
  <c r="AA1965" i="1"/>
  <c r="AA1966" i="1"/>
  <c r="AA1967" i="1"/>
  <c r="AA1968" i="1"/>
  <c r="AA1969" i="1"/>
  <c r="AA1970" i="1"/>
  <c r="AA1971" i="1"/>
  <c r="AA1972" i="1"/>
  <c r="AA1973" i="1"/>
  <c r="AA1974" i="1"/>
  <c r="AA1975" i="1"/>
  <c r="AA1976" i="1"/>
  <c r="AA1977" i="1"/>
  <c r="AA1978" i="1"/>
  <c r="AA1979" i="1"/>
  <c r="AA1980" i="1"/>
  <c r="AA1981" i="1"/>
  <c r="AA1982" i="1"/>
  <c r="AA1983" i="1"/>
  <c r="AA1984" i="1"/>
  <c r="AA1985" i="1"/>
  <c r="AA3572" i="1"/>
  <c r="AA1986" i="1"/>
  <c r="AA1987" i="1"/>
  <c r="AA1988" i="1"/>
  <c r="AA1989" i="1"/>
  <c r="AA1990" i="1"/>
  <c r="AA1991" i="1"/>
  <c r="AA1992" i="1"/>
  <c r="AA1993" i="1"/>
  <c r="AA1994" i="1"/>
  <c r="AA1995" i="1"/>
  <c r="AA1996" i="1"/>
  <c r="AA1997" i="1"/>
  <c r="AA1998" i="1"/>
  <c r="AA1999" i="1"/>
  <c r="AA2000" i="1"/>
  <c r="AA2001" i="1"/>
  <c r="AA2002" i="1"/>
  <c r="AA2003" i="1"/>
  <c r="AA2004" i="1"/>
  <c r="AA2005" i="1"/>
  <c r="AA2006" i="1"/>
  <c r="AA2007" i="1"/>
  <c r="AA2008" i="1"/>
  <c r="AA2009" i="1"/>
  <c r="AA2010" i="1"/>
  <c r="AA2011" i="1"/>
  <c r="AA2012" i="1"/>
  <c r="AA2013" i="1"/>
  <c r="AA2014" i="1"/>
  <c r="AA2015" i="1"/>
  <c r="AA2016" i="1"/>
  <c r="AA992" i="1"/>
  <c r="AA2017" i="1"/>
  <c r="AA2018" i="1"/>
  <c r="AA2019" i="1"/>
  <c r="AA2020" i="1"/>
  <c r="AA2021" i="1"/>
  <c r="AA2022" i="1"/>
  <c r="AA825" i="1"/>
  <c r="AA2023" i="1"/>
  <c r="AA2024" i="1"/>
  <c r="AA993" i="1"/>
  <c r="AA2025" i="1"/>
  <c r="AA245" i="1"/>
  <c r="AA2026" i="1"/>
  <c r="AA2027" i="1"/>
  <c r="AA62" i="1"/>
  <c r="AA246" i="1"/>
  <c r="AA2028" i="1"/>
  <c r="AA2029" i="1"/>
  <c r="AA927" i="1"/>
  <c r="AA2030" i="1"/>
  <c r="AA994" i="1"/>
  <c r="AA974" i="1"/>
  <c r="AA4" i="1"/>
  <c r="AA5" i="1"/>
  <c r="AA2031" i="1"/>
  <c r="AA2032" i="1"/>
  <c r="AA2033" i="1"/>
  <c r="AA2034" i="1"/>
  <c r="AA2035" i="1"/>
  <c r="AA2036" i="1"/>
  <c r="AA2037" i="1"/>
  <c r="AA2038" i="1"/>
  <c r="AA2039" i="1"/>
  <c r="AA2040" i="1"/>
  <c r="AA2041" i="1"/>
  <c r="AA2042" i="1"/>
  <c r="AA2043" i="1"/>
  <c r="AA953" i="1"/>
  <c r="AA2044" i="1"/>
  <c r="AA2045" i="1"/>
  <c r="AA2046" i="1"/>
  <c r="AA2047" i="1"/>
  <c r="AA2048" i="1"/>
  <c r="AA2049" i="1"/>
  <c r="AA2050" i="1"/>
  <c r="AA2051" i="1"/>
  <c r="AA976" i="1"/>
  <c r="AA2052" i="1"/>
  <c r="AA2053" i="1"/>
  <c r="AA2054" i="1"/>
  <c r="AA2055" i="1"/>
  <c r="AA2056" i="1"/>
  <c r="AA2057" i="1"/>
  <c r="AA852" i="1"/>
  <c r="AA2058" i="1"/>
  <c r="AA2059" i="1"/>
  <c r="AA918" i="1"/>
  <c r="AA2060" i="1"/>
  <c r="AA2061" i="1"/>
  <c r="AA2062" i="1"/>
  <c r="AA2063" i="1"/>
  <c r="AA2064" i="1"/>
  <c r="AA919" i="1"/>
  <c r="AA2065" i="1"/>
  <c r="AA2066" i="1"/>
  <c r="AA963" i="1"/>
  <c r="AA954" i="1"/>
  <c r="AA2067" i="1"/>
  <c r="AA10" i="1"/>
  <c r="AA2068" i="1"/>
  <c r="AA2069" i="1"/>
  <c r="AA2070" i="1"/>
  <c r="AA2071" i="1"/>
  <c r="AA2072" i="1"/>
  <c r="AA2073" i="1"/>
  <c r="AA2074" i="1"/>
  <c r="AA2075" i="1"/>
  <c r="AA2076" i="1"/>
  <c r="AA2077" i="1"/>
  <c r="AA928" i="1"/>
  <c r="AA929" i="1"/>
  <c r="AA2078" i="1"/>
  <c r="AA11" i="1"/>
  <c r="AA2079" i="1"/>
  <c r="AA995" i="1"/>
  <c r="AA2080" i="1"/>
  <c r="AA930" i="1"/>
  <c r="AA955" i="1"/>
  <c r="AA2081" i="1"/>
  <c r="AA931" i="1"/>
  <c r="AA2082" i="1"/>
  <c r="AA2083" i="1"/>
  <c r="AA2084" i="1"/>
  <c r="AA2085" i="1"/>
  <c r="AA964" i="1"/>
  <c r="AA2086" i="1"/>
  <c r="AA57" i="1"/>
  <c r="AA13" i="1"/>
  <c r="AA2087" i="1"/>
  <c r="AA956" i="1"/>
  <c r="AA2088" i="1"/>
  <c r="AA2089" i="1"/>
  <c r="AA2090" i="1"/>
  <c r="AA2091" i="1"/>
  <c r="AA2092" i="1"/>
  <c r="AA2093" i="1"/>
  <c r="AA957" i="1"/>
  <c r="AA2094" i="1"/>
  <c r="AA2095" i="1"/>
  <c r="AA958" i="1"/>
  <c r="AA2096" i="1"/>
  <c r="AA959" i="1"/>
  <c r="AA2097" i="1"/>
  <c r="AA2098" i="1"/>
  <c r="AA2099" i="1"/>
  <c r="AA2100" i="1"/>
  <c r="AA2101" i="1"/>
  <c r="AA2102" i="1"/>
  <c r="AA2103" i="1"/>
  <c r="AA2104" i="1"/>
  <c r="AA2105" i="1"/>
  <c r="AA2106" i="1"/>
  <c r="AA2107" i="1"/>
  <c r="AA2108" i="1"/>
  <c r="AA2109" i="1"/>
  <c r="AA2110" i="1"/>
  <c r="AA2111" i="1"/>
  <c r="AA117" i="1"/>
  <c r="AA2112" i="1"/>
  <c r="AA932" i="1"/>
  <c r="AA118" i="1"/>
  <c r="AA2113" i="1"/>
  <c r="AA2114" i="1"/>
  <c r="AA933" i="1"/>
  <c r="AA2115" i="1"/>
  <c r="AA2116" i="1"/>
  <c r="AA2117" i="1"/>
  <c r="AA2118" i="1"/>
  <c r="AA119" i="1"/>
  <c r="AA2119" i="1"/>
  <c r="AA83" i="1"/>
  <c r="AA813" i="1"/>
  <c r="AA2120" i="1"/>
  <c r="AA2121" i="1"/>
  <c r="AA2122" i="1"/>
  <c r="AA2123" i="1"/>
  <c r="AA2124" i="1"/>
  <c r="AA2125" i="1"/>
  <c r="AA2126" i="1"/>
  <c r="AA2127" i="1"/>
  <c r="AA2128" i="1"/>
  <c r="AA84" i="1"/>
  <c r="AA2129" i="1"/>
  <c r="AA2130" i="1"/>
  <c r="AA2131" i="1"/>
  <c r="AA2132" i="1"/>
  <c r="AA2133" i="1"/>
  <c r="AA853" i="1"/>
  <c r="AA2134" i="1"/>
  <c r="AA854" i="1"/>
  <c r="AA2135" i="1"/>
  <c r="AA2136" i="1"/>
  <c r="AA2137" i="1"/>
  <c r="AA2138" i="1"/>
  <c r="AA855" i="1"/>
  <c r="AA856" i="1"/>
  <c r="AA857" i="1"/>
  <c r="AA251" i="1"/>
  <c r="AA85" i="1"/>
  <c r="AA86" i="1"/>
  <c r="AA2139" i="1"/>
  <c r="AA2140" i="1"/>
  <c r="AA87" i="1"/>
  <c r="AA2141" i="1"/>
  <c r="AA858" i="1"/>
  <c r="AA2142" i="1"/>
  <c r="AA2143" i="1"/>
  <c r="AA2144" i="1"/>
  <c r="AA2145" i="1"/>
  <c r="AA2146" i="1"/>
  <c r="AA2147" i="1"/>
  <c r="AA2148" i="1"/>
  <c r="AA2149" i="1"/>
  <c r="AA2150" i="1"/>
  <c r="AA2151" i="1"/>
  <c r="AA2152" i="1"/>
  <c r="AA2153" i="1"/>
  <c r="AA2154" i="1"/>
  <c r="AA2155" i="1"/>
  <c r="AA859" i="1"/>
  <c r="AA2156" i="1"/>
  <c r="AA860" i="1"/>
  <c r="AA861" i="1"/>
  <c r="AA2157" i="1"/>
  <c r="AA862" i="1"/>
  <c r="AA2158" i="1"/>
  <c r="AA863" i="1"/>
  <c r="AA864" i="1"/>
  <c r="AA2159" i="1"/>
  <c r="AA88" i="1"/>
  <c r="AA2160" i="1"/>
  <c r="AA865" i="1"/>
  <c r="AA866" i="1"/>
  <c r="AA2161" i="1"/>
  <c r="AA2162" i="1"/>
  <c r="AA867" i="1"/>
  <c r="AA868" i="1"/>
  <c r="AA2163" i="1"/>
  <c r="AA2164" i="1"/>
  <c r="AA72" i="1"/>
  <c r="AA869" i="1"/>
  <c r="AA89" i="1"/>
  <c r="AA2165" i="1"/>
  <c r="AA2166" i="1"/>
  <c r="AA2167" i="1"/>
  <c r="AA870" i="1"/>
  <c r="AA2168" i="1"/>
  <c r="AA2169" i="1"/>
  <c r="AA2170" i="1"/>
  <c r="AA871" i="1"/>
  <c r="AA2171" i="1"/>
  <c r="AA872" i="1"/>
  <c r="AA2172" i="1"/>
  <c r="AA873" i="1"/>
  <c r="AA2173" i="1"/>
  <c r="AA874" i="1"/>
  <c r="AA90" i="1"/>
  <c r="AA2174" i="1"/>
  <c r="AA2175" i="1"/>
  <c r="AA2176" i="1"/>
  <c r="AA2177" i="1"/>
  <c r="AA252" i="1"/>
  <c r="AA253" i="1"/>
  <c r="AA2178" i="1"/>
  <c r="AA2179" i="1"/>
  <c r="AA2180" i="1"/>
  <c r="AA3062" i="1"/>
  <c r="AA2182" i="1"/>
  <c r="AA2183" i="1"/>
  <c r="AA2184" i="1"/>
  <c r="AA2185" i="1"/>
  <c r="AA2186" i="1"/>
  <c r="AA2187" i="1"/>
  <c r="AA2188" i="1"/>
  <c r="AA141" i="1"/>
  <c r="AA2189" i="1"/>
  <c r="AA875" i="1"/>
  <c r="AA2190" i="1"/>
  <c r="AA2191" i="1"/>
  <c r="AA2192" i="1"/>
  <c r="AA876" i="1"/>
  <c r="AA2193" i="1"/>
  <c r="AA2194" i="1"/>
  <c r="AA3071" i="1"/>
  <c r="AA2196" i="1"/>
  <c r="AA2197" i="1"/>
  <c r="AA219" i="1"/>
  <c r="AA138" i="1"/>
  <c r="AA63" i="1"/>
  <c r="AA877" i="1"/>
  <c r="AA2198" i="1"/>
  <c r="AA878" i="1"/>
  <c r="AA2199" i="1"/>
  <c r="AA1792" i="1"/>
  <c r="AA2200" i="1"/>
  <c r="AA879" i="1"/>
  <c r="AA2201" i="1"/>
  <c r="AA2202" i="1"/>
  <c r="AA880" i="1"/>
  <c r="AA2203" i="1"/>
  <c r="AA2204" i="1"/>
  <c r="AA881" i="1"/>
  <c r="AA2205" i="1"/>
  <c r="AA882" i="1"/>
  <c r="AA70" i="1"/>
  <c r="AA883" i="1"/>
  <c r="AA2206" i="1"/>
  <c r="AA884" i="1"/>
  <c r="AA2207" i="1"/>
  <c r="AA885" i="1"/>
  <c r="AA886" i="1"/>
  <c r="AA2208" i="1"/>
  <c r="AA164" i="1"/>
  <c r="AA2209" i="1"/>
  <c r="AA2210" i="1"/>
  <c r="AA2211" i="1"/>
  <c r="AA2212" i="1"/>
  <c r="AA887" i="1"/>
  <c r="AA2213" i="1"/>
  <c r="AA2214" i="1"/>
  <c r="AA2215" i="1"/>
  <c r="AA247" i="1"/>
  <c r="AA2216" i="1"/>
  <c r="AA2217" i="1"/>
  <c r="AA888" i="1"/>
  <c r="AA889" i="1"/>
  <c r="AA2218" i="1"/>
  <c r="AA51" i="1"/>
  <c r="AA2219" i="1"/>
  <c r="AA890" i="1"/>
  <c r="AA891" i="1"/>
  <c r="AA2220" i="1"/>
  <c r="AA2221" i="1"/>
  <c r="AA2222" i="1"/>
  <c r="AA3592" i="1"/>
  <c r="AA2224" i="1"/>
  <c r="AA2225" i="1"/>
  <c r="AA2226" i="1"/>
  <c r="AA892" i="1"/>
  <c r="AA2227" i="1"/>
  <c r="AA2228" i="1"/>
  <c r="AA893" i="1"/>
  <c r="AA2229" i="1"/>
  <c r="AA2230" i="1"/>
  <c r="AA2231" i="1"/>
  <c r="AA894" i="1"/>
  <c r="AA2232" i="1"/>
  <c r="AA2233" i="1"/>
  <c r="AA2234" i="1"/>
  <c r="AA895" i="1"/>
  <c r="AA2235" i="1"/>
  <c r="AA896" i="1"/>
  <c r="AA2236" i="1"/>
  <c r="AA2237" i="1"/>
  <c r="AA897" i="1"/>
  <c r="AA2238" i="1"/>
  <c r="AA2239" i="1"/>
  <c r="AA2240" i="1"/>
  <c r="AA2241" i="1"/>
  <c r="AA2242" i="1"/>
  <c r="AA898" i="1"/>
  <c r="AA2243" i="1"/>
  <c r="AA2244" i="1"/>
  <c r="AA899" i="1"/>
  <c r="AA2245" i="1"/>
  <c r="AA2246" i="1"/>
  <c r="AA900" i="1"/>
  <c r="AA2247" i="1"/>
  <c r="AA2248" i="1"/>
  <c r="AA3686" i="1"/>
  <c r="AA901" i="1"/>
  <c r="AA2250" i="1"/>
  <c r="AA2251" i="1"/>
  <c r="AA902" i="1"/>
  <c r="AA2252" i="1"/>
  <c r="AA2253" i="1"/>
  <c r="AA2254" i="1"/>
  <c r="AA2255" i="1"/>
  <c r="AA2256" i="1"/>
  <c r="AA2257" i="1"/>
  <c r="AA903" i="1"/>
  <c r="AA904" i="1"/>
  <c r="AA2258" i="1"/>
  <c r="AA905" i="1"/>
  <c r="AA2259" i="1"/>
  <c r="AA2260" i="1"/>
  <c r="AA2261" i="1"/>
  <c r="AA2262" i="1"/>
  <c r="AA2263" i="1"/>
  <c r="AA2264" i="1"/>
  <c r="AA906" i="1"/>
  <c r="AA907" i="1"/>
  <c r="AA2265" i="1"/>
  <c r="AA2266" i="1"/>
  <c r="AA2267" i="1"/>
  <c r="AA2268" i="1"/>
  <c r="AA2269" i="1"/>
  <c r="AA2270" i="1"/>
  <c r="AA908" i="1"/>
  <c r="AA2271" i="1"/>
  <c r="AA909" i="1"/>
  <c r="AA910" i="1"/>
  <c r="AA2272" i="1"/>
  <c r="AA2273" i="1"/>
  <c r="AA2274" i="1"/>
  <c r="AA2275" i="1"/>
  <c r="AA2276" i="1"/>
  <c r="AA2277" i="1"/>
  <c r="AA911" i="1"/>
  <c r="AA912" i="1"/>
  <c r="AA2278" i="1"/>
  <c r="AA2279" i="1"/>
  <c r="AA2280" i="1"/>
  <c r="AA2281" i="1"/>
  <c r="AA2282" i="1"/>
  <c r="AA2283" i="1"/>
  <c r="AA2284" i="1"/>
  <c r="AA2285" i="1"/>
  <c r="AA2286" i="1"/>
  <c r="AA2287" i="1"/>
  <c r="AA965" i="1"/>
  <c r="AA2288" i="1"/>
  <c r="AA2289" i="1"/>
  <c r="AA2290" i="1"/>
  <c r="AA2291" i="1"/>
  <c r="AA2292" i="1"/>
  <c r="AA2293" i="1"/>
  <c r="AA2294" i="1"/>
  <c r="AA2295" i="1"/>
  <c r="AA2296" i="1"/>
  <c r="AA21" i="1"/>
  <c r="AA2297" i="1"/>
  <c r="AA2298" i="1"/>
  <c r="AA2299" i="1"/>
  <c r="AA2300" i="1"/>
  <c r="AA2301" i="1"/>
  <c r="AA2302" i="1"/>
  <c r="AA2303" i="1"/>
  <c r="AA2304" i="1"/>
  <c r="AA2305" i="1"/>
  <c r="AA826" i="1"/>
  <c r="AA2306" i="1"/>
  <c r="AA2307" i="1"/>
  <c r="AA2308" i="1"/>
  <c r="AA966" i="1"/>
  <c r="AA2309" i="1"/>
  <c r="AA850" i="1"/>
  <c r="AA2310" i="1"/>
  <c r="AA2311" i="1"/>
  <c r="AA2312" i="1"/>
  <c r="AA2313" i="1"/>
  <c r="AA2314" i="1"/>
  <c r="AA2315" i="1"/>
  <c r="AA2316" i="1"/>
  <c r="AA2317" i="1"/>
  <c r="AA2318" i="1"/>
  <c r="AA2319" i="1"/>
  <c r="AA2320" i="1"/>
  <c r="AA934" i="1"/>
  <c r="AA2321" i="1"/>
  <c r="AA2322" i="1"/>
  <c r="AA2323" i="1"/>
  <c r="AA2324" i="1"/>
  <c r="AA2325" i="1"/>
  <c r="AA2326" i="1"/>
  <c r="AA54" i="1"/>
  <c r="AA129" i="1"/>
  <c r="AA2327" i="1"/>
  <c r="AA2328" i="1"/>
  <c r="AA2329" i="1"/>
  <c r="AA2330" i="1"/>
  <c r="AA2331" i="1"/>
  <c r="AA2332" i="1"/>
  <c r="AA2333" i="1"/>
  <c r="AA22" i="1"/>
  <c r="AA2334" i="1"/>
  <c r="AA107" i="1"/>
  <c r="AA2335" i="1"/>
  <c r="AA2336" i="1"/>
  <c r="AA2337" i="1"/>
  <c r="AA2338" i="1"/>
  <c r="AA2339" i="1"/>
  <c r="AA2340" i="1"/>
  <c r="AA2341" i="1"/>
  <c r="AA2342" i="1"/>
  <c r="AA2343" i="1"/>
  <c r="AA2344" i="1"/>
  <c r="AA14" i="1"/>
  <c r="AA120" i="1"/>
  <c r="AA2345" i="1"/>
  <c r="AA23" i="1"/>
  <c r="AA2346" i="1"/>
  <c r="AA2347" i="1"/>
  <c r="AA935" i="1"/>
  <c r="AA2348" i="1"/>
  <c r="AA2349" i="1"/>
  <c r="AA2350" i="1"/>
  <c r="AA2351" i="1"/>
  <c r="AA2352" i="1"/>
  <c r="AA2353" i="1"/>
  <c r="AA2354" i="1"/>
  <c r="AA2355" i="1"/>
  <c r="AA975" i="1"/>
  <c r="AA2356" i="1"/>
  <c r="AA15" i="1"/>
  <c r="AA2357" i="1"/>
  <c r="AA2358" i="1"/>
  <c r="AA2359" i="1"/>
  <c r="AA1826" i="1"/>
  <c r="AA2361" i="1"/>
  <c r="AA2362" i="1"/>
  <c r="AA2363" i="1"/>
  <c r="AA2364" i="1"/>
  <c r="AA2365" i="1"/>
  <c r="AA2366" i="1"/>
  <c r="AA2367" i="1"/>
  <c r="AA2368" i="1"/>
  <c r="AA2369" i="1"/>
  <c r="AA2370" i="1"/>
  <c r="AA2371" i="1"/>
  <c r="AA2372" i="1"/>
  <c r="AA2373" i="1"/>
  <c r="AA2374" i="1"/>
  <c r="AA2375" i="1"/>
  <c r="AA121" i="1"/>
  <c r="AA2376" i="1"/>
  <c r="AA2377" i="1"/>
  <c r="AA2378" i="1"/>
  <c r="AA2379" i="1"/>
  <c r="AA2380" i="1"/>
  <c r="AA2381" i="1"/>
  <c r="AA2382" i="1"/>
  <c r="AA2383" i="1"/>
  <c r="AA2384" i="1"/>
  <c r="AA2385" i="1"/>
  <c r="AA2386" i="1"/>
  <c r="AA2387" i="1"/>
  <c r="AA2388" i="1"/>
  <c r="AA2389" i="1"/>
  <c r="AA2390" i="1"/>
  <c r="AA2391" i="1"/>
  <c r="AA2392" i="1"/>
  <c r="AA2393" i="1"/>
  <c r="AA2394" i="1"/>
  <c r="AA2395" i="1"/>
  <c r="AA2396" i="1"/>
  <c r="AA2397" i="1"/>
  <c r="AA2398" i="1"/>
  <c r="AA2399" i="1"/>
  <c r="AA2400" i="1"/>
  <c r="AA2401" i="1"/>
  <c r="AA2402" i="1"/>
  <c r="AA2403" i="1"/>
  <c r="AA2404" i="1"/>
  <c r="AA2405" i="1"/>
  <c r="AA2406" i="1"/>
  <c r="AA2407" i="1"/>
  <c r="AA2408" i="1"/>
  <c r="AA2409" i="1"/>
  <c r="AA2410" i="1"/>
  <c r="AA2411" i="1"/>
  <c r="AA2412" i="1"/>
  <c r="AA2413" i="1"/>
  <c r="AA2414" i="1"/>
  <c r="AA2360" i="1"/>
  <c r="AA2416" i="1"/>
  <c r="AA2417" i="1"/>
  <c r="AA2418" i="1"/>
  <c r="AA266" i="1"/>
  <c r="AA267" i="1"/>
  <c r="AA268" i="1"/>
  <c r="AA269" i="1"/>
  <c r="AA2638" i="1"/>
  <c r="AA270" i="1"/>
  <c r="AA271" i="1"/>
  <c r="AA272" i="1"/>
  <c r="AA273" i="1"/>
  <c r="AA274" i="1"/>
  <c r="AA275" i="1"/>
  <c r="AA792" i="1"/>
  <c r="AA793" i="1"/>
  <c r="AA794" i="1"/>
  <c r="AA31" i="1"/>
  <c r="AA795" i="1"/>
  <c r="AA2419" i="1"/>
  <c r="AA2420" i="1"/>
  <c r="AA2421" i="1"/>
  <c r="AA108" i="1"/>
  <c r="AA2422" i="1"/>
  <c r="AA2423" i="1"/>
  <c r="AA155" i="1"/>
  <c r="AA2424" i="1"/>
  <c r="AA2425" i="1"/>
  <c r="AA32" i="1"/>
  <c r="AA33" i="1"/>
  <c r="AA34" i="1"/>
  <c r="AA35" i="1"/>
  <c r="AA36" i="1"/>
  <c r="AA109" i="1"/>
  <c r="AA142" i="1"/>
  <c r="AA110" i="1"/>
  <c r="AA2426" i="1"/>
  <c r="AA2427" i="1"/>
  <c r="AA2428" i="1"/>
  <c r="AA2429" i="1"/>
  <c r="AA2430" i="1"/>
  <c r="AA229" i="1"/>
  <c r="AA2431" i="1"/>
  <c r="AA2432" i="1"/>
  <c r="AA2433" i="1"/>
  <c r="AA2434" i="1"/>
  <c r="AA2435" i="1"/>
  <c r="AA2436" i="1"/>
  <c r="AA2437" i="1"/>
  <c r="AA2438" i="1"/>
  <c r="AA2439" i="1"/>
  <c r="AA2440" i="1"/>
  <c r="AA2441" i="1"/>
  <c r="AA2442" i="1"/>
  <c r="AA230" i="1"/>
  <c r="AA2443" i="1"/>
  <c r="AA2444" i="1"/>
  <c r="AA2445" i="1"/>
  <c r="AA2446" i="1"/>
  <c r="AA2447" i="1"/>
  <c r="AA2448" i="1"/>
  <c r="AA2449" i="1"/>
  <c r="AA2450" i="1"/>
  <c r="AA2451" i="1"/>
  <c r="AA2452" i="1"/>
  <c r="AA2453" i="1"/>
  <c r="AA2454" i="1"/>
  <c r="AA2455" i="1"/>
  <c r="AA2456" i="1"/>
  <c r="AA2457" i="1"/>
  <c r="AA2458" i="1"/>
  <c r="AA2459" i="1"/>
  <c r="AA967" i="1"/>
  <c r="AA2460" i="1"/>
  <c r="AA2461" i="1"/>
  <c r="AA64" i="1"/>
  <c r="AA2462" i="1"/>
  <c r="AA2463" i="1"/>
  <c r="AA2464" i="1"/>
  <c r="AA2465" i="1"/>
  <c r="AA2466" i="1"/>
  <c r="AA2467" i="1"/>
  <c r="AA2468" i="1"/>
  <c r="AA2469" i="1"/>
  <c r="AA2470" i="1"/>
  <c r="AA2471" i="1"/>
  <c r="AA2472" i="1"/>
  <c r="AA2473" i="1"/>
  <c r="AA2474" i="1"/>
  <c r="AA2475" i="1"/>
  <c r="AA2476" i="1"/>
  <c r="AA2477" i="1"/>
  <c r="AA2478" i="1"/>
  <c r="AA2479" i="1"/>
  <c r="AA195" i="1"/>
  <c r="AA2480" i="1"/>
  <c r="AA2481" i="1"/>
  <c r="AA2482" i="1"/>
  <c r="AA196" i="1"/>
  <c r="AA2483" i="1"/>
  <c r="AA2484" i="1"/>
  <c r="AA2485" i="1"/>
  <c r="AA2486" i="1"/>
  <c r="AA2487" i="1"/>
  <c r="AA2488" i="1"/>
  <c r="AA2489" i="1"/>
  <c r="AA2490" i="1"/>
  <c r="AA2491" i="1"/>
  <c r="AA2492" i="1"/>
  <c r="AA2493" i="1"/>
  <c r="AA2494" i="1"/>
  <c r="AA2495" i="1"/>
  <c r="AA276" i="1"/>
  <c r="AA277" i="1"/>
  <c r="AA278" i="1"/>
  <c r="AA279" i="1"/>
  <c r="AA280" i="1"/>
  <c r="AA281" i="1"/>
  <c r="AA282" i="1"/>
  <c r="AA283" i="1"/>
  <c r="AA284" i="1"/>
  <c r="AA285" i="1"/>
  <c r="AA286" i="1"/>
  <c r="AA287" i="1"/>
  <c r="AA288" i="1"/>
  <c r="AA289" i="1"/>
  <c r="AA2496" i="1"/>
  <c r="AA2497" i="1"/>
  <c r="AA2498" i="1"/>
  <c r="AA2499" i="1"/>
  <c r="AA2500" i="1"/>
  <c r="AA2501" i="1"/>
  <c r="AA2502" i="1"/>
  <c r="AA2503" i="1"/>
  <c r="AA2504" i="1"/>
  <c r="AA197" i="1"/>
  <c r="AA2505" i="1"/>
  <c r="AA156" i="1"/>
  <c r="AA130" i="1"/>
  <c r="AA2506" i="1"/>
  <c r="AA2507" i="1"/>
  <c r="AA131" i="1"/>
  <c r="AA2508" i="1"/>
  <c r="AA2509" i="1"/>
  <c r="AA2510" i="1"/>
  <c r="AA2511" i="1"/>
  <c r="AA2512" i="1"/>
  <c r="AA132" i="1"/>
  <c r="AA2513" i="1"/>
  <c r="AA2514" i="1"/>
  <c r="AA2515" i="1"/>
  <c r="AA2516" i="1"/>
  <c r="AA2517" i="1"/>
  <c r="AA2518" i="1"/>
  <c r="AA2519" i="1"/>
  <c r="AA2520" i="1"/>
  <c r="AA2521" i="1"/>
  <c r="AA2522" i="1"/>
  <c r="AA2523" i="1"/>
  <c r="AA2524" i="1"/>
  <c r="AA2525" i="1"/>
  <c r="AA2526" i="1"/>
  <c r="AA2527" i="1"/>
  <c r="AA80" i="1"/>
  <c r="AA2528" i="1"/>
  <c r="AA2529" i="1"/>
  <c r="AA2530" i="1"/>
  <c r="AA2531" i="1"/>
  <c r="AA2532" i="1"/>
  <c r="AA2533" i="1"/>
  <c r="AA2534" i="1"/>
  <c r="AA2535" i="1"/>
  <c r="AA2536" i="1"/>
  <c r="AA17" i="1"/>
  <c r="AA2537" i="1"/>
  <c r="AA2538" i="1"/>
  <c r="AA2539" i="1"/>
  <c r="AA2540" i="1"/>
  <c r="AA2541" i="1"/>
  <c r="AA2542" i="1"/>
  <c r="AA2543" i="1"/>
  <c r="AA2544" i="1"/>
  <c r="AA2545" i="1"/>
  <c r="AA2546" i="1"/>
  <c r="AA2547" i="1"/>
  <c r="AA2548" i="1"/>
  <c r="AA2549" i="1"/>
  <c r="AA2550" i="1"/>
  <c r="AA2551" i="1"/>
  <c r="AA2552" i="1"/>
  <c r="AA2553" i="1"/>
  <c r="AA2554" i="1"/>
  <c r="AA2555" i="1"/>
  <c r="AA2556" i="1"/>
  <c r="AA2557" i="1"/>
  <c r="AA2558" i="1"/>
  <c r="AA2559" i="1"/>
  <c r="AA2560" i="1"/>
  <c r="AA2561" i="1"/>
  <c r="AA2562" i="1"/>
  <c r="AA180" i="1"/>
  <c r="AA2563" i="1"/>
  <c r="AA2564" i="1"/>
  <c r="AA2565" i="1"/>
  <c r="AA2566" i="1"/>
  <c r="AA2567" i="1"/>
  <c r="AA2568" i="1"/>
  <c r="AA2569" i="1"/>
  <c r="AA2570" i="1"/>
  <c r="AA194" i="1"/>
  <c r="AA2571" i="1"/>
  <c r="AA2572" i="1"/>
  <c r="AA2573" i="1"/>
  <c r="AA206" i="1"/>
  <c r="AA2574" i="1"/>
  <c r="AA174" i="1"/>
  <c r="AA2575" i="1"/>
  <c r="AA2576" i="1"/>
  <c r="AA2577" i="1"/>
  <c r="AA2578" i="1"/>
  <c r="AA2579" i="1"/>
  <c r="AA2580" i="1"/>
  <c r="AA2581" i="1"/>
  <c r="AA2582" i="1"/>
  <c r="AA2583" i="1"/>
  <c r="AA2584" i="1"/>
  <c r="AA2585" i="1"/>
  <c r="AA175" i="1"/>
  <c r="AA2586" i="1"/>
  <c r="AA2587" i="1"/>
  <c r="AA2588" i="1"/>
  <c r="AA176" i="1"/>
  <c r="AA2589" i="1"/>
  <c r="AA2590" i="1"/>
  <c r="AA2591" i="1"/>
  <c r="AA2592" i="1"/>
  <c r="AA2593" i="1"/>
  <c r="AA2594" i="1"/>
  <c r="AA2595" i="1"/>
  <c r="AA2596" i="1"/>
  <c r="AA2597" i="1"/>
  <c r="AA816" i="1"/>
  <c r="AA2598" i="1"/>
  <c r="AA2599" i="1"/>
  <c r="AA2600" i="1"/>
  <c r="AA2601" i="1"/>
  <c r="AA2602" i="1"/>
  <c r="AA2603" i="1"/>
  <c r="AA2604" i="1"/>
  <c r="AA2605" i="1"/>
  <c r="AA2606" i="1"/>
  <c r="AA2607" i="1"/>
  <c r="AA2608" i="1"/>
  <c r="AA2609" i="1"/>
  <c r="AA2610" i="1"/>
  <c r="AA2611" i="1"/>
  <c r="AA2612" i="1"/>
  <c r="AA2613" i="1"/>
  <c r="AA2614" i="1"/>
  <c r="AA2615" i="1"/>
  <c r="AA2616" i="1"/>
  <c r="AA2617" i="1"/>
  <c r="AA807" i="1"/>
  <c r="AA2618" i="1"/>
  <c r="AA2619" i="1"/>
  <c r="AA2620" i="1"/>
  <c r="AA2621" i="1"/>
  <c r="AA2622" i="1"/>
  <c r="AA2623" i="1"/>
  <c r="AA2624" i="1"/>
  <c r="AA2625" i="1"/>
  <c r="AA81" i="1"/>
  <c r="AA2626" i="1"/>
  <c r="AA920" i="1"/>
  <c r="AA2627" i="1"/>
  <c r="AA248" i="1"/>
  <c r="AA2628" i="1"/>
  <c r="AA2629" i="1"/>
  <c r="AA165" i="1"/>
  <c r="AA166" i="1"/>
  <c r="AA188" i="1"/>
  <c r="AA2630" i="1"/>
  <c r="AA945" i="1"/>
  <c r="AA65" i="1"/>
  <c r="AA2631" i="1"/>
  <c r="AA2632" i="1"/>
  <c r="AA2633" i="1"/>
  <c r="AA913" i="1"/>
  <c r="AA2635" i="1"/>
  <c r="AA2636" i="1"/>
  <c r="AA914" i="1"/>
  <c r="AA946" i="1"/>
  <c r="AA2639" i="1"/>
  <c r="AA2640" i="1"/>
  <c r="AA2641" i="1"/>
  <c r="AA2642" i="1"/>
  <c r="AA921" i="1"/>
  <c r="AA6" i="1"/>
  <c r="AA2643" i="1"/>
  <c r="AA7" i="1"/>
  <c r="AA78" i="1"/>
  <c r="AA2644" i="1"/>
  <c r="AA2645" i="1"/>
  <c r="AA2647" i="1"/>
  <c r="AA2648" i="1"/>
  <c r="AA2649" i="1"/>
  <c r="AA2651" i="1"/>
  <c r="AA2652" i="1"/>
  <c r="AA947" i="1"/>
  <c r="AA2653" i="1"/>
  <c r="AA2654" i="1"/>
  <c r="AA2655" i="1"/>
  <c r="AA37" i="1"/>
  <c r="AA2656" i="1"/>
  <c r="AA2657" i="1"/>
  <c r="AA2658" i="1"/>
  <c r="AA2659" i="1"/>
  <c r="AA2660" i="1"/>
  <c r="AA2661" i="1"/>
  <c r="AA2662" i="1"/>
  <c r="AA2663" i="1"/>
  <c r="AA922" i="1"/>
  <c r="AA2664" i="1"/>
  <c r="AA2665" i="1"/>
  <c r="AA2666" i="1"/>
  <c r="AA2667" i="1"/>
  <c r="AA2668" i="1"/>
  <c r="AA2669" i="1"/>
  <c r="AA846" i="1"/>
  <c r="AA2670" i="1"/>
  <c r="AA2697" i="1"/>
  <c r="AA362" i="1"/>
  <c r="AA2673" i="1"/>
  <c r="AA2674" i="1"/>
  <c r="AA2675" i="1"/>
  <c r="AA2704" i="1"/>
  <c r="AA2677" i="1"/>
  <c r="AA3106" i="1"/>
  <c r="AA2678" i="1"/>
  <c r="AA3739" i="1"/>
  <c r="AA2680" i="1"/>
  <c r="AA2681" i="1"/>
  <c r="AA2682" i="1"/>
  <c r="AA2683" i="1"/>
  <c r="AA3461" i="1"/>
  <c r="AA2684" i="1"/>
  <c r="AA2685" i="1"/>
  <c r="AA2686" i="1"/>
  <c r="AA2687" i="1"/>
  <c r="AA2688" i="1"/>
  <c r="AA2689" i="1"/>
  <c r="AA2690" i="1"/>
  <c r="AA923" i="1"/>
  <c r="AA847" i="1"/>
  <c r="AA2691" i="1"/>
  <c r="AA2692" i="1"/>
  <c r="AA2693" i="1"/>
  <c r="AA2694" i="1"/>
  <c r="AA2695" i="1"/>
  <c r="AA2696" i="1"/>
  <c r="AA815" i="1"/>
  <c r="AA2698" i="1"/>
  <c r="AA2699" i="1"/>
  <c r="AA848" i="1"/>
  <c r="AA2415" i="1"/>
  <c r="AA915" i="1"/>
  <c r="AA2700" i="1"/>
  <c r="AA916" i="1"/>
  <c r="AA2701" i="1"/>
  <c r="AA797" i="1"/>
  <c r="AA808" i="1"/>
  <c r="AA798" i="1"/>
  <c r="AA2702" i="1"/>
  <c r="AA799" i="1"/>
  <c r="AA2703" i="1"/>
  <c r="AA2705" i="1"/>
  <c r="AA809" i="1"/>
  <c r="AA2706" i="1"/>
  <c r="AA2707" i="1"/>
  <c r="AA2708" i="1"/>
  <c r="AA2709" i="1"/>
  <c r="AA2710" i="1"/>
  <c r="AA2711" i="1"/>
  <c r="AA2650" i="1"/>
  <c r="AA2712" i="1"/>
  <c r="AA2713" i="1"/>
  <c r="AA2714" i="1"/>
  <c r="AA2715" i="1"/>
  <c r="AA2716" i="1"/>
  <c r="AA2717" i="1"/>
  <c r="AA2718" i="1"/>
  <c r="AA2719" i="1"/>
  <c r="AA2720" i="1"/>
  <c r="AA2721" i="1"/>
  <c r="AA2722" i="1"/>
  <c r="AA2723" i="1"/>
  <c r="AA2724" i="1"/>
  <c r="AA2725" i="1"/>
  <c r="AA2726" i="1"/>
  <c r="AA2727" i="1"/>
  <c r="AA2728" i="1"/>
  <c r="AA2729" i="1"/>
  <c r="AA2730" i="1"/>
  <c r="AA2731" i="1"/>
  <c r="AA2732" i="1"/>
  <c r="AA2733" i="1"/>
  <c r="AA2734" i="1"/>
  <c r="AA2735" i="1"/>
  <c r="AA2736" i="1"/>
  <c r="AA2737" i="1"/>
  <c r="AA1456" i="1"/>
  <c r="AA2739" i="1"/>
  <c r="AA2740" i="1"/>
  <c r="AA2741" i="1"/>
  <c r="AA2742" i="1"/>
  <c r="AA2743" i="1"/>
  <c r="AA2744" i="1"/>
  <c r="AA2745" i="1"/>
  <c r="AA2746" i="1"/>
  <c r="AA2747" i="1"/>
  <c r="AA2748" i="1"/>
  <c r="AA2749" i="1"/>
  <c r="AA2750" i="1"/>
  <c r="AA2751" i="1"/>
  <c r="AA2752" i="1"/>
  <c r="AA2753" i="1"/>
  <c r="AA2754" i="1"/>
  <c r="AA2755" i="1"/>
  <c r="AA2756" i="1"/>
  <c r="AA2757" i="1"/>
  <c r="AA2758" i="1"/>
  <c r="AA2759" i="1"/>
  <c r="AA2760" i="1"/>
  <c r="AA2761" i="1"/>
  <c r="AA2762" i="1"/>
  <c r="AA2763" i="1"/>
  <c r="AA2764" i="1"/>
  <c r="AA2765" i="1"/>
  <c r="AA2766" i="1"/>
  <c r="AA1004" i="1"/>
  <c r="AA1003" i="1"/>
  <c r="AA2767" i="1"/>
  <c r="AA2768" i="1"/>
  <c r="AA2769" i="1"/>
  <c r="AA2770" i="1"/>
  <c r="AA2771" i="1"/>
  <c r="AA2772" i="1"/>
  <c r="AA2773" i="1"/>
  <c r="AA2774" i="1"/>
  <c r="AA2775" i="1"/>
  <c r="AA2776" i="1"/>
  <c r="AA2777" i="1"/>
  <c r="AA2778" i="1"/>
  <c r="AA2779" i="1"/>
  <c r="AA2780" i="1"/>
  <c r="AA2781" i="1"/>
  <c r="AA2782" i="1"/>
  <c r="AA2783" i="1"/>
  <c r="AA2784" i="1"/>
  <c r="AA2785" i="1"/>
  <c r="AA2786" i="1"/>
  <c r="AA2787" i="1"/>
  <c r="AA2788" i="1"/>
  <c r="AA2789" i="1"/>
  <c r="AA2790" i="1"/>
  <c r="AA2791" i="1"/>
  <c r="AA2792" i="1"/>
  <c r="AA249" i="1"/>
  <c r="AA1005" i="1"/>
  <c r="AA1006" i="1"/>
  <c r="AA2793" i="1"/>
  <c r="AA2794" i="1"/>
  <c r="AA2795" i="1"/>
  <c r="AA2796" i="1"/>
  <c r="AA2797" i="1"/>
  <c r="AA2798" i="1"/>
  <c r="AA2799" i="1"/>
  <c r="AA2800" i="1"/>
  <c r="AA2801" i="1"/>
  <c r="AA2802" i="1"/>
  <c r="AA2803" i="1"/>
  <c r="AA2804" i="1"/>
  <c r="AA2805" i="1"/>
  <c r="AA2806" i="1"/>
  <c r="AA2807" i="1"/>
  <c r="AA2808" i="1"/>
  <c r="AA2809" i="1"/>
  <c r="AA2810" i="1"/>
  <c r="AA2811" i="1"/>
  <c r="AA2812" i="1"/>
  <c r="AA2813" i="1"/>
  <c r="AA2814" i="1"/>
  <c r="AA2815" i="1"/>
  <c r="AA2816" i="1"/>
  <c r="AA2817" i="1"/>
  <c r="AA2818" i="1"/>
  <c r="AA2819" i="1"/>
  <c r="AA2820" i="1"/>
  <c r="AA2821" i="1"/>
  <c r="AA2822" i="1"/>
  <c r="AA2823" i="1"/>
  <c r="AA2824" i="1"/>
  <c r="AA2825" i="1"/>
  <c r="AA2826" i="1"/>
  <c r="AA2827" i="1"/>
  <c r="AA2828" i="1"/>
  <c r="AA2829" i="1"/>
  <c r="AA2830" i="1"/>
  <c r="AA2831" i="1"/>
  <c r="AA2832" i="1"/>
  <c r="AA2833" i="1"/>
  <c r="AA2834" i="1"/>
  <c r="AA2835" i="1"/>
  <c r="AA2836" i="1"/>
  <c r="AA2837" i="1"/>
  <c r="AA2838" i="1"/>
  <c r="AA2839" i="1"/>
  <c r="AA2840" i="1"/>
  <c r="AA2841" i="1"/>
  <c r="AA2842" i="1"/>
  <c r="AA2843" i="1"/>
  <c r="AA2844" i="1"/>
  <c r="AA2845" i="1"/>
  <c r="AA2846" i="1"/>
  <c r="AA2847" i="1"/>
  <c r="AA2848" i="1"/>
  <c r="AA2849" i="1"/>
  <c r="AA2850" i="1"/>
  <c r="AA2851" i="1"/>
  <c r="AA2852" i="1"/>
  <c r="AA2853" i="1"/>
  <c r="AA2854" i="1"/>
  <c r="AA2855" i="1"/>
  <c r="AA2856" i="1"/>
  <c r="AA2857" i="1"/>
  <c r="AA2858" i="1"/>
  <c r="AA2859" i="1"/>
  <c r="AA2860" i="1"/>
  <c r="AA2861" i="1"/>
  <c r="AA2862" i="1"/>
  <c r="AA2863" i="1"/>
  <c r="AA2864" i="1"/>
  <c r="AA2865" i="1"/>
  <c r="AA2866" i="1"/>
  <c r="AA2867" i="1"/>
  <c r="AA2868" i="1"/>
  <c r="AA2869" i="1"/>
  <c r="AA2870" i="1"/>
  <c r="AA2871" i="1"/>
  <c r="AA2872" i="1"/>
  <c r="AA2873" i="1"/>
  <c r="AA2874" i="1"/>
  <c r="AA2875" i="1"/>
  <c r="AA2876" i="1"/>
  <c r="AA2877" i="1"/>
  <c r="AA2878" i="1"/>
  <c r="AA2879" i="1"/>
  <c r="AA2880" i="1"/>
  <c r="AA2881" i="1"/>
  <c r="AA2882" i="1"/>
  <c r="AA2883" i="1"/>
  <c r="AA2884" i="1"/>
  <c r="AA2885" i="1"/>
  <c r="AA2886" i="1"/>
  <c r="AA2887" i="1"/>
  <c r="AA2888" i="1"/>
  <c r="AA2889" i="1"/>
  <c r="AA2890" i="1"/>
  <c r="AA2891" i="1"/>
  <c r="AA2892" i="1"/>
  <c r="AA2893" i="1"/>
  <c r="AA2894" i="1"/>
  <c r="AA2895" i="1"/>
  <c r="AA2896" i="1"/>
  <c r="AA2897" i="1"/>
  <c r="AA2898" i="1"/>
  <c r="AA2899" i="1"/>
  <c r="AA2900" i="1"/>
  <c r="AA2901" i="1"/>
  <c r="AA207" i="1"/>
  <c r="AA208" i="1"/>
  <c r="AA209" i="1"/>
  <c r="AA210" i="1"/>
  <c r="AA211" i="1"/>
  <c r="AA212" i="1"/>
  <c r="AA213" i="1"/>
  <c r="AA214" i="1"/>
  <c r="AA2902" i="1"/>
  <c r="AA2903" i="1"/>
  <c r="AA2904" i="1"/>
  <c r="AA2905" i="1"/>
  <c r="AA2906" i="1"/>
  <c r="AA2907" i="1"/>
  <c r="AA2908" i="1"/>
  <c r="AA218" i="1"/>
  <c r="AA2910" i="1"/>
  <c r="AA2911" i="1"/>
  <c r="AA2912" i="1"/>
  <c r="AA2913" i="1"/>
  <c r="AA2914" i="1"/>
  <c r="AA817" i="1"/>
  <c r="AA2915" i="1"/>
  <c r="AA2916" i="1"/>
  <c r="AA2917" i="1"/>
  <c r="AA157" i="1"/>
  <c r="AA2918" i="1"/>
  <c r="AA2919" i="1"/>
  <c r="AA2920" i="1"/>
  <c r="AA111" i="1"/>
  <c r="AA2223" i="1"/>
  <c r="AA2921" i="1"/>
  <c r="AA2922" i="1"/>
  <c r="AA215" i="1"/>
  <c r="AA12" i="1"/>
  <c r="AA2923" i="1"/>
  <c r="AA2924" i="1"/>
  <c r="AA55" i="1"/>
  <c r="AA2925" i="1"/>
  <c r="AA2926" i="1"/>
  <c r="AA2927" i="1"/>
  <c r="AA2928" i="1"/>
  <c r="AA2929" i="1"/>
  <c r="AA2930" i="1"/>
  <c r="AA828" i="1"/>
  <c r="AA216" i="1"/>
  <c r="AA2931" i="1"/>
  <c r="AA2932" i="1"/>
  <c r="AA217" i="1"/>
  <c r="AA2933" i="1"/>
  <c r="AA2934" i="1"/>
  <c r="AA2935" i="1"/>
  <c r="AA2936" i="1"/>
  <c r="AA2937" i="1"/>
  <c r="AA996" i="1"/>
  <c r="AA2938" i="1"/>
  <c r="AA2939" i="1"/>
  <c r="AA2940" i="1"/>
  <c r="AA2941" i="1"/>
  <c r="AA59" i="1"/>
  <c r="AA960" i="1"/>
  <c r="AA968" i="1"/>
  <c r="AA961" i="1"/>
  <c r="AA2942" i="1"/>
  <c r="AA223" i="1"/>
  <c r="AA2943" i="1"/>
  <c r="AA2944" i="1"/>
  <c r="AA2945" i="1"/>
  <c r="AA2946" i="1"/>
  <c r="AA2947" i="1"/>
  <c r="AA2948" i="1"/>
  <c r="AA1007" i="1"/>
  <c r="AA1008" i="1"/>
  <c r="AA1009" i="1"/>
  <c r="AA1010" i="1"/>
  <c r="AA1011" i="1"/>
  <c r="AA1012" i="1"/>
  <c r="AA1013" i="1"/>
  <c r="AA1014" i="1"/>
  <c r="AA1015" i="1"/>
  <c r="AA1016" i="1"/>
  <c r="AA2949" i="1"/>
  <c r="AA2950" i="1"/>
  <c r="AA2951" i="1"/>
  <c r="AA2952" i="1"/>
  <c r="AA2953" i="1"/>
  <c r="AA2954" i="1"/>
  <c r="AA2955" i="1"/>
  <c r="AA2956" i="1"/>
  <c r="AA2957" i="1"/>
  <c r="AA2958" i="1"/>
  <c r="AA800" i="1"/>
  <c r="AA2959" i="1"/>
  <c r="AA2960" i="1"/>
  <c r="AA2961" i="1"/>
  <c r="AA2962" i="1"/>
  <c r="AA2963" i="1"/>
  <c r="AA2964" i="1"/>
  <c r="AA2965" i="1"/>
  <c r="AA2966" i="1"/>
  <c r="AA158" i="1"/>
  <c r="AA2967" i="1"/>
  <c r="AA2968" i="1"/>
  <c r="AA2969" i="1"/>
  <c r="AA2970" i="1"/>
  <c r="AA2971" i="1"/>
  <c r="AA159" i="1"/>
  <c r="AA2972" i="1"/>
  <c r="AA2973" i="1"/>
  <c r="AA2974" i="1"/>
  <c r="AA2975" i="1"/>
  <c r="AA2976" i="1"/>
  <c r="AA2977" i="1"/>
  <c r="AA2978" i="1"/>
  <c r="AA220" i="1"/>
  <c r="AA2979" i="1"/>
  <c r="AA2980" i="1"/>
  <c r="AA2981" i="1"/>
  <c r="AA160" i="1"/>
  <c r="AA2982" i="1"/>
  <c r="AA2983" i="1"/>
  <c r="AA2984" i="1"/>
  <c r="AA2985" i="1"/>
  <c r="AA2986" i="1"/>
  <c r="AA2987" i="1"/>
  <c r="AA2988" i="1"/>
  <c r="AA2989" i="1"/>
  <c r="AA2990" i="1"/>
  <c r="AA2991" i="1"/>
  <c r="AA2992" i="1"/>
  <c r="AA161" i="1"/>
  <c r="AA2993" i="1"/>
  <c r="AA2994" i="1"/>
  <c r="AA2995" i="1"/>
  <c r="AA2996" i="1"/>
  <c r="AA2997" i="1"/>
  <c r="AA162" i="1"/>
  <c r="AA2998" i="1"/>
  <c r="AA2999" i="1"/>
  <c r="AA3000" i="1"/>
  <c r="AA56" i="1"/>
  <c r="AA3001" i="1"/>
  <c r="AA3002" i="1"/>
  <c r="AA3003" i="1"/>
  <c r="AA3004" i="1"/>
  <c r="AA3005" i="1"/>
  <c r="AA3006" i="1"/>
  <c r="AA3007" i="1"/>
  <c r="AA3008" i="1"/>
  <c r="AA3009" i="1"/>
  <c r="AA3010" i="1"/>
  <c r="AA3011" i="1"/>
  <c r="AA3012" i="1"/>
  <c r="AA3013" i="1"/>
  <c r="AA3014" i="1"/>
  <c r="AA3015" i="1"/>
  <c r="AA3016" i="1"/>
  <c r="AA3017" i="1"/>
  <c r="AA3018" i="1"/>
  <c r="AA3019" i="1"/>
  <c r="AA3020" i="1"/>
  <c r="AA3021" i="1"/>
  <c r="AA3022" i="1"/>
  <c r="AA3023" i="1"/>
  <c r="AA3024" i="1"/>
  <c r="AA3025" i="1"/>
  <c r="AA163" i="1"/>
  <c r="AA3026" i="1"/>
  <c r="AA3027" i="1"/>
  <c r="AA3028" i="1"/>
  <c r="AA3029" i="1"/>
  <c r="AA3030" i="1"/>
  <c r="AA3031" i="1"/>
  <c r="AA3032"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57" i="1"/>
  <c r="AA359" i="1"/>
  <c r="AA360" i="1"/>
  <c r="AA361" i="1"/>
  <c r="AA2646" i="1"/>
  <c r="AA363" i="1"/>
  <c r="AA177" i="1"/>
  <c r="AA2634"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50" i="1"/>
  <c r="AA400" i="1"/>
  <c r="AA401" i="1"/>
  <c r="AA402" i="1"/>
  <c r="AA403" i="1"/>
  <c r="AA404" i="1"/>
  <c r="AA405" i="1"/>
  <c r="AA406" i="1"/>
  <c r="AA407" i="1"/>
  <c r="AA408" i="1"/>
  <c r="AA409" i="1"/>
  <c r="AA940" i="1"/>
  <c r="AA410" i="1"/>
  <c r="AA411" i="1"/>
  <c r="AA412" i="1"/>
  <c r="AA413" i="1"/>
  <c r="AA198" i="1"/>
  <c r="AA414" i="1"/>
  <c r="AA415" i="1"/>
  <c r="AA416" i="1"/>
  <c r="AA417" i="1"/>
  <c r="AA418" i="1"/>
  <c r="AA419" i="1"/>
  <c r="AA420" i="1"/>
  <c r="AA421" i="1"/>
  <c r="AA422" i="1"/>
  <c r="AA423" i="1"/>
  <c r="AA424" i="1"/>
  <c r="AA425" i="1"/>
  <c r="AA426" i="1"/>
  <c r="AA427" i="1"/>
  <c r="AA428" i="1"/>
  <c r="AA429" i="1"/>
  <c r="AA805" i="1"/>
  <c r="AA430" i="1"/>
  <c r="AA431" i="1"/>
  <c r="AA432" i="1"/>
  <c r="AA433" i="1"/>
  <c r="AA434" i="1"/>
  <c r="AA435" i="1"/>
  <c r="AA436" i="1"/>
  <c r="AA16" i="1"/>
  <c r="AA437" i="1"/>
  <c r="AA438" i="1"/>
  <c r="AA439" i="1"/>
  <c r="AA440" i="1"/>
  <c r="AA441" i="1"/>
  <c r="AA442" i="1"/>
  <c r="AA443" i="1"/>
  <c r="AA444" i="1"/>
  <c r="AA445" i="1"/>
  <c r="AA446" i="1"/>
  <c r="AA447" i="1"/>
  <c r="AA448" i="1"/>
  <c r="AA449" i="1"/>
  <c r="AA450" i="1"/>
  <c r="AA451" i="1"/>
  <c r="AA452" i="1"/>
  <c r="AA453" i="1"/>
  <c r="AA454" i="1"/>
  <c r="AA455" i="1"/>
  <c r="AA91" i="1"/>
  <c r="AA456" i="1"/>
  <c r="AA457" i="1"/>
  <c r="AA458" i="1"/>
  <c r="AA459" i="1"/>
  <c r="AA460" i="1"/>
  <c r="AA461" i="1"/>
  <c r="AA462" i="1"/>
  <c r="AA463" i="1"/>
  <c r="AA464" i="1"/>
  <c r="AA465" i="1"/>
  <c r="AA466" i="1"/>
  <c r="AA467" i="1"/>
  <c r="AA468" i="1"/>
  <c r="AA469" i="1"/>
  <c r="AA470" i="1"/>
  <c r="AA471" i="1"/>
  <c r="AA823" i="1"/>
  <c r="AA472" i="1"/>
  <c r="AA473" i="1"/>
  <c r="AA474" i="1"/>
  <c r="AA475" i="1"/>
  <c r="AA476" i="1"/>
  <c r="AA842" i="1"/>
  <c r="AA477" i="1"/>
  <c r="AA478" i="1"/>
  <c r="AA479" i="1"/>
  <c r="AA962" i="1"/>
  <c r="AA480" i="1"/>
  <c r="AA814" i="1"/>
  <c r="AA481" i="1"/>
  <c r="AA482" i="1"/>
  <c r="AA483" i="1"/>
  <c r="AA484" i="1"/>
  <c r="AA485" i="1"/>
  <c r="AA3033" i="1"/>
  <c r="AA818" i="1"/>
  <c r="AA3034" i="1"/>
  <c r="AA3035" i="1"/>
  <c r="AA801" i="1"/>
  <c r="AA3036" i="1"/>
  <c r="AA3037" i="1"/>
  <c r="AA3038" i="1"/>
  <c r="AA3039" i="1"/>
  <c r="AA3040" i="1"/>
  <c r="AA3041" i="1"/>
  <c r="AA3042" i="1"/>
  <c r="AA3043" i="1"/>
  <c r="AA3044" i="1"/>
  <c r="AA997" i="1"/>
  <c r="AA3045" i="1"/>
  <c r="AA3046" i="1"/>
  <c r="AA3047" i="1"/>
  <c r="AA3048" i="1"/>
  <c r="AA3049" i="1"/>
  <c r="AA3050" i="1"/>
  <c r="AA3051" i="1"/>
  <c r="AA3052" i="1"/>
  <c r="AA3053" i="1"/>
  <c r="AA3054" i="1"/>
  <c r="AA3055" i="1"/>
  <c r="AA3056" i="1"/>
  <c r="AA3057" i="1"/>
  <c r="AA3058" i="1"/>
  <c r="AA3059" i="1"/>
  <c r="AA998" i="1"/>
  <c r="AA3060" i="1"/>
  <c r="AA3061" i="1"/>
  <c r="AA112" i="1"/>
  <c r="AA3063" i="1"/>
  <c r="AA3064" i="1"/>
  <c r="AA3065" i="1"/>
  <c r="AA178" i="1"/>
  <c r="AA3066" i="1"/>
  <c r="AA3067" i="1"/>
  <c r="AA3068" i="1"/>
  <c r="AA3069" i="1"/>
  <c r="AA3070" i="1"/>
  <c r="AA2195" i="1"/>
  <c r="AA3072" i="1"/>
  <c r="AA3073" i="1"/>
  <c r="AA3074" i="1"/>
  <c r="AA3075" i="1"/>
  <c r="AA3076" i="1"/>
  <c r="AA3077" i="1"/>
  <c r="AA3078" i="1"/>
  <c r="AA3079" i="1"/>
  <c r="AA3080" i="1"/>
  <c r="AA3081" i="1"/>
  <c r="AA3082" i="1"/>
  <c r="AA3083" i="1"/>
  <c r="AA3084" i="1"/>
  <c r="AA3085" i="1"/>
  <c r="AA3086" i="1"/>
  <c r="AA3087" i="1"/>
  <c r="AA3088" i="1"/>
  <c r="AA3089" i="1"/>
  <c r="AA3090" i="1"/>
  <c r="AA3091" i="1"/>
  <c r="AA3092" i="1"/>
  <c r="AA3093" i="1"/>
  <c r="AA3094" i="1"/>
  <c r="AA3095" i="1"/>
  <c r="AA3096" i="1"/>
  <c r="AA1194" i="1"/>
  <c r="AA1195" i="1"/>
  <c r="AA1196" i="1"/>
  <c r="AA1197" i="1"/>
  <c r="AA1198" i="1"/>
  <c r="AA1199" i="1"/>
  <c r="AA1200" i="1"/>
  <c r="AA1201" i="1"/>
  <c r="AA1202" i="1"/>
  <c r="AA1203" i="1"/>
  <c r="AA1204" i="1"/>
  <c r="AA1205" i="1"/>
  <c r="AA1206" i="1"/>
  <c r="AA1207" i="1"/>
  <c r="AA1208" i="1"/>
  <c r="AA1209" i="1"/>
  <c r="AA1210" i="1"/>
  <c r="AA1211" i="1"/>
  <c r="AA1212" i="1"/>
  <c r="AA1213" i="1"/>
  <c r="AA1214" i="1"/>
  <c r="AA1215" i="1"/>
  <c r="AA1216" i="1"/>
  <c r="AA1217" i="1"/>
  <c r="AA1218" i="1"/>
  <c r="AA1219" i="1"/>
  <c r="AA1220" i="1"/>
  <c r="AA1221" i="1"/>
  <c r="AA1222" i="1"/>
  <c r="AA1223" i="1"/>
  <c r="AA1224" i="1"/>
  <c r="AA1225" i="1"/>
  <c r="AA1226" i="1"/>
  <c r="AA1227" i="1"/>
  <c r="AA1228" i="1"/>
  <c r="AA1229" i="1"/>
  <c r="AA1230" i="1"/>
  <c r="AA1231" i="1"/>
  <c r="AA1232" i="1"/>
  <c r="AA1233" i="1"/>
  <c r="AA1234" i="1"/>
  <c r="AA1235" i="1"/>
  <c r="AA1236" i="1"/>
  <c r="AA1237" i="1"/>
  <c r="AA1238" i="1"/>
  <c r="AA1239" i="1"/>
  <c r="AA1240" i="1"/>
  <c r="AA1241" i="1"/>
  <c r="AA1242" i="1"/>
  <c r="AA1243" i="1"/>
  <c r="AA1244" i="1"/>
  <c r="AA1245" i="1"/>
  <c r="AA1246" i="1"/>
  <c r="AA1247" i="1"/>
  <c r="AA1248" i="1"/>
  <c r="AA1249" i="1"/>
  <c r="AA1250" i="1"/>
  <c r="AA1251" i="1"/>
  <c r="AA1252" i="1"/>
  <c r="AA1253" i="1"/>
  <c r="AA1254" i="1"/>
  <c r="AA1255" i="1"/>
  <c r="AA1256" i="1"/>
  <c r="AA1257" i="1"/>
  <c r="AA1258" i="1"/>
  <c r="AA1259" i="1"/>
  <c r="AA1260" i="1"/>
  <c r="AA1261" i="1"/>
  <c r="AA1262" i="1"/>
  <c r="AA1263" i="1"/>
  <c r="AA1264" i="1"/>
  <c r="AA1265" i="1"/>
  <c r="AA1266" i="1"/>
  <c r="AA1267" i="1"/>
  <c r="AA1268" i="1"/>
  <c r="AA1269" i="1"/>
  <c r="AA1270" i="1"/>
  <c r="AA1271" i="1"/>
  <c r="AA1272" i="1"/>
  <c r="AA1273" i="1"/>
  <c r="AA1274" i="1"/>
  <c r="AA1275" i="1"/>
  <c r="AA1276" i="1"/>
  <c r="AA1277" i="1"/>
  <c r="AA1278" i="1"/>
  <c r="AA1279" i="1"/>
  <c r="AA1280" i="1"/>
  <c r="AA1281" i="1"/>
  <c r="AA1282" i="1"/>
  <c r="AA1283" i="1"/>
  <c r="AA1284" i="1"/>
  <c r="AA1285" i="1"/>
  <c r="AA1286" i="1"/>
  <c r="AA1287" i="1"/>
  <c r="AA1288" i="1"/>
  <c r="AA1289" i="1"/>
  <c r="AA1290" i="1"/>
  <c r="AA1291" i="1"/>
  <c r="AA1292" i="1"/>
  <c r="AA1293" i="1"/>
  <c r="AA1294" i="1"/>
  <c r="AA1295" i="1"/>
  <c r="AA1296" i="1"/>
  <c r="AA1297" i="1"/>
  <c r="AA1298" i="1"/>
  <c r="AA1299" i="1"/>
  <c r="AA1300" i="1"/>
  <c r="AA1301" i="1"/>
  <c r="AA1302" i="1"/>
  <c r="AA1303" i="1"/>
  <c r="AA1304" i="1"/>
  <c r="AA1305" i="1"/>
  <c r="AA1306" i="1"/>
  <c r="AA1307" i="1"/>
  <c r="AA1308" i="1"/>
  <c r="AA1309" i="1"/>
  <c r="AA1310" i="1"/>
  <c r="AA204" i="1"/>
  <c r="AA1311" i="1"/>
  <c r="AA1312" i="1"/>
  <c r="AA1313" i="1"/>
  <c r="AA1314" i="1"/>
  <c r="AA1315" i="1"/>
  <c r="AA1316" i="1"/>
  <c r="AA1317" i="1"/>
  <c r="AA1318" i="1"/>
  <c r="AA1319" i="1"/>
  <c r="AA1320" i="1"/>
  <c r="AA1321" i="1"/>
  <c r="AA1322" i="1"/>
  <c r="AA1323" i="1"/>
  <c r="AA1324" i="1"/>
  <c r="AA1325" i="1"/>
  <c r="AA1326" i="1"/>
  <c r="AA1327" i="1"/>
  <c r="AA250" i="1"/>
  <c r="AA1328" i="1"/>
  <c r="AA1329" i="1"/>
  <c r="AA1330" i="1"/>
  <c r="AA1331" i="1"/>
  <c r="AA1332" i="1"/>
  <c r="AA1333" i="1"/>
  <c r="AA1334" i="1"/>
  <c r="AA1335" i="1"/>
  <c r="AA3115" i="1"/>
  <c r="AA1337" i="1"/>
  <c r="AA1338" i="1"/>
  <c r="AA182" i="1"/>
  <c r="AA1339" i="1"/>
  <c r="AA1340" i="1"/>
  <c r="AA1341" i="1"/>
  <c r="AA1342" i="1"/>
  <c r="AA1704" i="1"/>
  <c r="AA1344" i="1"/>
  <c r="AA1345" i="1"/>
  <c r="AA167" i="1"/>
  <c r="AA168" i="1"/>
  <c r="AA1346" i="1"/>
  <c r="AA1347" i="1"/>
  <c r="AA1348" i="1"/>
  <c r="AA1349" i="1"/>
  <c r="AA1350" i="1"/>
  <c r="AA1351" i="1"/>
  <c r="AA1352" i="1"/>
  <c r="AA1353" i="1"/>
  <c r="AA1354" i="1"/>
  <c r="AA1355" i="1"/>
  <c r="AA1356" i="1"/>
  <c r="AA1357" i="1"/>
  <c r="AA1358" i="1"/>
  <c r="AA1359" i="1"/>
  <c r="AA169" i="1"/>
  <c r="AA170" i="1"/>
  <c r="AA1360" i="1"/>
  <c r="AA1361" i="1"/>
  <c r="AA1362" i="1"/>
  <c r="AA1363" i="1"/>
  <c r="AA1364" i="1"/>
  <c r="AA1365" i="1"/>
  <c r="AA1366" i="1"/>
  <c r="AA1367" i="1"/>
  <c r="AA1368" i="1"/>
  <c r="AA1369" i="1"/>
  <c r="AA1370" i="1"/>
  <c r="AA1371" i="1"/>
  <c r="AA1372" i="1"/>
  <c r="AA171" i="1"/>
  <c r="AA1373" i="1"/>
  <c r="AA1374" i="1"/>
  <c r="AA3119" i="1"/>
  <c r="AA1375" i="1"/>
  <c r="AA172" i="1"/>
  <c r="AA1376" i="1"/>
  <c r="AA1377" i="1"/>
  <c r="AA1378" i="1"/>
  <c r="AA1379" i="1"/>
  <c r="AA1380" i="1"/>
  <c r="AA1381" i="1"/>
  <c r="AA1382" i="1"/>
  <c r="AA1383" i="1"/>
  <c r="AA1384" i="1"/>
  <c r="AA1385" i="1"/>
  <c r="AA1386" i="1"/>
  <c r="AA1387" i="1"/>
  <c r="AA1388" i="1"/>
  <c r="AA1389" i="1"/>
  <c r="AA1390" i="1"/>
  <c r="AA1391" i="1"/>
  <c r="AA173" i="1"/>
  <c r="AA1392" i="1"/>
  <c r="AA1393" i="1"/>
  <c r="AA1394" i="1"/>
  <c r="AA1395" i="1"/>
  <c r="AA1396" i="1"/>
  <c r="AA1397" i="1"/>
  <c r="AA1398" i="1"/>
  <c r="AA1399" i="1"/>
  <c r="AA1400" i="1"/>
  <c r="AA1401" i="1"/>
  <c r="AA1402" i="1"/>
  <c r="AA1403" i="1"/>
  <c r="AA1404" i="1"/>
  <c r="AA1405" i="1"/>
  <c r="AA1406" i="1"/>
  <c r="AA1407" i="1"/>
  <c r="AA1408" i="1"/>
  <c r="AA1409" i="1"/>
  <c r="AA1410" i="1"/>
  <c r="AA1411" i="1"/>
  <c r="AA1412" i="1"/>
  <c r="AA1413" i="1"/>
  <c r="AA1414" i="1"/>
  <c r="AA1415" i="1"/>
  <c r="AA1416" i="1"/>
  <c r="AA1417" i="1"/>
  <c r="AA1418" i="1"/>
  <c r="AA1419" i="1"/>
  <c r="AA1420" i="1"/>
  <c r="AA1421" i="1"/>
  <c r="AA1422" i="1"/>
  <c r="AA1423" i="1"/>
  <c r="AA1424" i="1"/>
  <c r="AA61" i="1"/>
  <c r="AA1425" i="1"/>
  <c r="AA1426" i="1"/>
  <c r="AA1427" i="1"/>
  <c r="AA1428" i="1"/>
  <c r="AA1429" i="1"/>
  <c r="AA1430" i="1"/>
  <c r="AA1431" i="1"/>
  <c r="AA1432" i="1"/>
  <c r="AA1433" i="1"/>
  <c r="AA1434" i="1"/>
  <c r="AA1435" i="1"/>
  <c r="AA183" i="1"/>
  <c r="AA1436" i="1"/>
  <c r="AA1437" i="1"/>
  <c r="AA1438" i="1"/>
  <c r="AA1439" i="1"/>
  <c r="AA1440" i="1"/>
  <c r="AA1441" i="1"/>
  <c r="AA1442" i="1"/>
  <c r="AA1443" i="1"/>
  <c r="AA1444" i="1"/>
  <c r="AA1445" i="1"/>
  <c r="AA1446" i="1"/>
  <c r="AA1447" i="1"/>
  <c r="AA1448" i="1"/>
  <c r="AA1449" i="1"/>
  <c r="AA1450" i="1"/>
  <c r="AA1451" i="1"/>
  <c r="AA1452" i="1"/>
  <c r="AA1453" i="1"/>
  <c r="AA1454" i="1"/>
  <c r="AA1455" i="1"/>
  <c r="AA3872" i="1"/>
  <c r="AA1457" i="1"/>
  <c r="AA1458" i="1"/>
  <c r="AA1459" i="1"/>
  <c r="AA1460" i="1"/>
  <c r="AA1461" i="1"/>
  <c r="AA1462" i="1"/>
  <c r="AA1463" i="1"/>
  <c r="AA1464" i="1"/>
  <c r="AA1465" i="1"/>
  <c r="AA1466" i="1"/>
  <c r="AA1467" i="1"/>
  <c r="AA1468" i="1"/>
  <c r="AA1469" i="1"/>
  <c r="AA999" i="1"/>
  <c r="AA3097" i="1"/>
  <c r="AA3098" i="1"/>
  <c r="AA1000" i="1"/>
  <c r="AA3099" i="1"/>
  <c r="AA3100" i="1"/>
  <c r="AA3101" i="1"/>
  <c r="AA3102" i="1"/>
  <c r="AA3118" i="1"/>
  <c r="AA224" i="1"/>
  <c r="AA3103" i="1"/>
  <c r="AA52" i="1"/>
  <c r="AA3104" i="1"/>
  <c r="AA200" i="1"/>
  <c r="AA1001" i="1"/>
  <c r="AA3105" i="1"/>
  <c r="AA827" i="1"/>
  <c r="AA3107" i="1"/>
  <c r="AA3108" i="1"/>
  <c r="AA829" i="1"/>
  <c r="AA3109" i="1"/>
  <c r="AA3110" i="1"/>
  <c r="AA3111" i="1"/>
  <c r="AA3112" i="1"/>
  <c r="AA66" i="1"/>
  <c r="AA3113" i="1"/>
  <c r="AA3114" i="1"/>
  <c r="AA830" i="1"/>
  <c r="AA1336" i="1"/>
  <c r="AA3116" i="1"/>
  <c r="AA831" i="1"/>
  <c r="AA3117" i="1"/>
  <c r="AA1844" i="1"/>
  <c r="AA2181" i="1"/>
  <c r="AA3120" i="1"/>
  <c r="AA3121" i="1"/>
  <c r="AA802" i="1"/>
  <c r="AA3122" i="1"/>
  <c r="AA3123" i="1"/>
  <c r="AA3124" i="1"/>
  <c r="AA3125" i="1"/>
  <c r="AA3126" i="1"/>
  <c r="AA832" i="1"/>
  <c r="AA3127" i="1"/>
  <c r="AA952" i="1"/>
  <c r="AA3128" i="1"/>
  <c r="AA3129" i="1"/>
  <c r="AA3130" i="1"/>
  <c r="AA3131" i="1"/>
  <c r="AA3132" i="1"/>
  <c r="AA3133" i="1"/>
  <c r="AA3134" i="1"/>
  <c r="AA3135" i="1"/>
  <c r="AA3136" i="1"/>
  <c r="AA3137" i="1"/>
  <c r="AA3138" i="1"/>
  <c r="AA3139" i="1"/>
  <c r="AA3140" i="1"/>
  <c r="AA38" i="1"/>
  <c r="AA3141" i="1"/>
  <c r="AA3142" i="1"/>
  <c r="AA3143" i="1"/>
  <c r="AA3365" i="1"/>
  <c r="AA3144" i="1"/>
  <c r="AA803" i="1"/>
  <c r="AA804" i="1"/>
  <c r="AA3145" i="1"/>
  <c r="AA3146" i="1"/>
  <c r="AA3147" i="1"/>
  <c r="AA3148" i="1"/>
  <c r="AA3149" i="1"/>
  <c r="AA3150" i="1"/>
  <c r="AA3151" i="1"/>
  <c r="AA3152" i="1"/>
  <c r="AA3153" i="1"/>
  <c r="AA3154" i="1"/>
  <c r="AA71" i="1"/>
  <c r="AA3155" i="1"/>
  <c r="AA3156" i="1"/>
  <c r="AA3157" i="1"/>
  <c r="AA3158" i="1"/>
  <c r="AA3159" i="1"/>
  <c r="AA3160" i="1"/>
  <c r="AA3161" i="1"/>
  <c r="AA3162" i="1"/>
  <c r="AA3163" i="1"/>
  <c r="AA3164" i="1"/>
  <c r="AA3165" i="1"/>
  <c r="AA3166" i="1"/>
  <c r="AA3167" i="1"/>
  <c r="AA3168" i="1"/>
  <c r="AA3169" i="1"/>
  <c r="AA3170" i="1"/>
  <c r="AA3171" i="1"/>
  <c r="AA3172" i="1"/>
  <c r="AA2671" i="1"/>
  <c r="AA3173" i="1"/>
  <c r="AA3174" i="1"/>
  <c r="AA3175" i="1"/>
  <c r="AA3176" i="1"/>
  <c r="AA3177" i="1"/>
  <c r="AA1823" i="1"/>
  <c r="AA3178" i="1"/>
  <c r="AA3179" i="1"/>
  <c r="AA3180" i="1"/>
  <c r="AA3181" i="1"/>
  <c r="AA3182" i="1"/>
  <c r="AA3183" i="1"/>
  <c r="AA3184" i="1"/>
  <c r="AA3185" i="1"/>
  <c r="AA3186" i="1"/>
  <c r="AA3187" i="1"/>
  <c r="AA3188" i="1"/>
  <c r="AA3189" i="1"/>
  <c r="AA3190" i="1"/>
  <c r="AA3191" i="1"/>
  <c r="AA3192" i="1"/>
  <c r="AA3193" i="1"/>
  <c r="AA3194" i="1"/>
  <c r="AA3195" i="1"/>
  <c r="AA3196" i="1"/>
  <c r="AA3197" i="1"/>
  <c r="AA3198" i="1"/>
  <c r="AA3199" i="1"/>
  <c r="AA3200" i="1"/>
  <c r="AA3201" i="1"/>
  <c r="AA3202" i="1"/>
  <c r="AA3203" i="1"/>
  <c r="AA3204" i="1"/>
  <c r="AA3205" i="1"/>
  <c r="AA3206" i="1"/>
  <c r="AA3207" i="1"/>
  <c r="AA27" i="1"/>
  <c r="AA3208" i="1"/>
  <c r="AA971" i="1"/>
  <c r="AA981" i="1"/>
  <c r="AA3209" i="1"/>
  <c r="AA3210" i="1"/>
  <c r="AA3211" i="1"/>
  <c r="AA28" i="1"/>
  <c r="AA833" i="1"/>
  <c r="AA3212" i="1"/>
  <c r="AA3213" i="1"/>
  <c r="AA3214" i="1"/>
  <c r="AA3215" i="1"/>
  <c r="AA3216" i="1"/>
  <c r="AA3217" i="1"/>
  <c r="AA3218" i="1"/>
  <c r="AA3219" i="1"/>
  <c r="AA18" i="1"/>
  <c r="AA3220" i="1"/>
  <c r="AA3221" i="1"/>
  <c r="AA29" i="1"/>
  <c r="AA3222" i="1"/>
  <c r="AA3223" i="1"/>
  <c r="AA3224" i="1"/>
  <c r="AA982" i="1"/>
  <c r="AA941" i="1"/>
  <c r="AA2" i="1"/>
  <c r="AA3225" i="1"/>
  <c r="AA3226" i="1"/>
  <c r="AA3227" i="1"/>
  <c r="AA3228" i="1"/>
  <c r="AA834" i="1"/>
  <c r="AA3229" i="1"/>
  <c r="AA3230" i="1"/>
  <c r="AA3231" i="1"/>
  <c r="AA3232" i="1"/>
  <c r="AA983" i="1"/>
  <c r="AA942" i="1"/>
  <c r="AA3233" i="1"/>
  <c r="AA835" i="1"/>
  <c r="AA3234" i="1"/>
  <c r="AA3235" i="1"/>
  <c r="AA3236" i="1"/>
  <c r="AA972" i="1"/>
  <c r="AA3237" i="1"/>
  <c r="AA3238" i="1"/>
  <c r="AA3239" i="1"/>
  <c r="AA984" i="1"/>
  <c r="AA943" i="1"/>
  <c r="AA3240" i="1"/>
  <c r="AA3241" i="1"/>
  <c r="AA3242" i="1"/>
  <c r="AA3243" i="1"/>
  <c r="AA985" i="1"/>
  <c r="AA973" i="1"/>
  <c r="AA58" i="1"/>
  <c r="AA3244" i="1"/>
  <c r="AA986" i="1"/>
  <c r="AA3245" i="1"/>
  <c r="AA3246" i="1"/>
  <c r="AA3247" i="1"/>
  <c r="AA3248" i="1"/>
  <c r="AA3249" i="1"/>
  <c r="AA3250" i="1"/>
  <c r="AA3251" i="1"/>
  <c r="AA3252" i="1"/>
  <c r="AA3253" i="1"/>
  <c r="AA3254" i="1"/>
  <c r="AA3255" i="1"/>
  <c r="AA3256" i="1"/>
  <c r="AA3257" i="1"/>
  <c r="AA3258" i="1"/>
  <c r="AA3259" i="1"/>
  <c r="AA3260" i="1"/>
  <c r="AA3261" i="1"/>
  <c r="AA3262" i="1"/>
  <c r="AA3263" i="1"/>
  <c r="AA3264" i="1"/>
  <c r="AA3265" i="1"/>
  <c r="AA3266" i="1"/>
  <c r="AA3267" i="1"/>
  <c r="AA3268" i="1"/>
  <c r="AA3269" i="1"/>
  <c r="AA3270" i="1"/>
  <c r="AA3271" i="1"/>
  <c r="AA3272" i="1"/>
  <c r="AA3273" i="1"/>
  <c r="AA3274" i="1"/>
  <c r="AA3275" i="1"/>
  <c r="AA3276" i="1"/>
  <c r="AA3277" i="1"/>
  <c r="AA3278" i="1"/>
  <c r="AA3279" i="1"/>
  <c r="AA3280" i="1"/>
  <c r="AA3281" i="1"/>
  <c r="AA3282" i="1"/>
  <c r="AA3283" i="1"/>
  <c r="AA3284" i="1"/>
  <c r="AA3285" i="1"/>
  <c r="AA3286" i="1"/>
  <c r="AA3287" i="1"/>
  <c r="AA3288" i="1"/>
  <c r="AA3289" i="1"/>
  <c r="AA3290" i="1"/>
  <c r="AA3291" i="1"/>
  <c r="AA3292" i="1"/>
  <c r="AA3293" i="1"/>
  <c r="AA3294" i="1"/>
  <c r="AA3295" i="1"/>
  <c r="AA3296" i="1"/>
  <c r="AA3297" i="1"/>
  <c r="AA3298" i="1"/>
  <c r="AA3299" i="1"/>
  <c r="AA3300" i="1"/>
  <c r="AA3301" i="1"/>
  <c r="AA3302" i="1"/>
  <c r="AA3303" i="1"/>
  <c r="AA3304" i="1"/>
  <c r="AA3305" i="1"/>
  <c r="AA3306" i="1"/>
  <c r="AA3307" i="1"/>
  <c r="AA3308" i="1"/>
  <c r="AA3309" i="1"/>
  <c r="AA3310" i="1"/>
  <c r="AA3311" i="1"/>
  <c r="AA3312" i="1"/>
  <c r="AA3313" i="1"/>
  <c r="AA3314" i="1"/>
  <c r="AA3315" i="1"/>
  <c r="AA3316" i="1"/>
  <c r="AA3317" i="1"/>
  <c r="AA3318" i="1"/>
  <c r="AA3319" i="1"/>
  <c r="AA3320" i="1"/>
  <c r="AA3321" i="1"/>
  <c r="AA3322" i="1"/>
  <c r="AA3323" i="1"/>
  <c r="AA3324" i="1"/>
  <c r="AA3325" i="1"/>
  <c r="AA3326" i="1"/>
  <c r="AA3327" i="1"/>
  <c r="AA3328" i="1"/>
  <c r="AA3329" i="1"/>
  <c r="AA3330" i="1"/>
  <c r="AA3331" i="1"/>
  <c r="AA3332" i="1"/>
  <c r="AA3333" i="1"/>
  <c r="AA3334" i="1"/>
  <c r="AA3335" i="1"/>
  <c r="AA3336" i="1"/>
  <c r="AA3337" i="1"/>
  <c r="AA3338" i="1"/>
  <c r="AA3339" i="1"/>
  <c r="AA3340" i="1"/>
  <c r="AA3341" i="1"/>
  <c r="AA3342" i="1"/>
  <c r="AA3343" i="1"/>
  <c r="AA3344" i="1"/>
  <c r="AA3345" i="1"/>
  <c r="AA3346" i="1"/>
  <c r="AA3347" i="1"/>
  <c r="AA3348" i="1"/>
  <c r="AA3349" i="1"/>
  <c r="AA3350" i="1"/>
  <c r="AA3351" i="1"/>
  <c r="AA3352" i="1"/>
  <c r="AA3353" i="1"/>
  <c r="AA3354" i="1"/>
  <c r="AA3355" i="1"/>
  <c r="AA3356" i="1"/>
  <c r="AA3357" i="1"/>
  <c r="AA3358" i="1"/>
  <c r="AA3359" i="1"/>
  <c r="AA3360" i="1"/>
  <c r="AA39" i="1"/>
  <c r="AA40" i="1"/>
  <c r="AA41" i="1"/>
  <c r="AA42" i="1"/>
  <c r="AA43" i="1"/>
  <c r="AA44" i="1"/>
  <c r="AA45" i="1"/>
  <c r="AA46" i="1"/>
  <c r="AA948" i="1"/>
  <c r="AA47" i="1"/>
  <c r="AA48" i="1"/>
  <c r="AA49" i="1"/>
  <c r="AA3361" i="1"/>
  <c r="AA3362" i="1"/>
  <c r="AA3363" i="1"/>
  <c r="AA3364" i="1"/>
  <c r="AA949" i="1"/>
  <c r="AA3366" i="1"/>
  <c r="AA60" i="1"/>
  <c r="AA3367" i="1"/>
  <c r="AA3368" i="1"/>
  <c r="AA3369" i="1"/>
  <c r="AA3370" i="1"/>
  <c r="AA3371" i="1"/>
  <c r="AA3372" i="1"/>
  <c r="AA3373" i="1"/>
  <c r="AA950" i="1"/>
  <c r="AA3374" i="1"/>
  <c r="AA3375" i="1"/>
  <c r="AA19" i="1"/>
  <c r="AA3376" i="1"/>
  <c r="AA810" i="1"/>
  <c r="AA3377" i="1"/>
  <c r="AA3378" i="1"/>
  <c r="AA3379" i="1"/>
  <c r="AA3380" i="1"/>
  <c r="AA3381" i="1"/>
  <c r="AA3382" i="1"/>
  <c r="AA3383" i="1"/>
  <c r="AA3384" i="1"/>
  <c r="AA3385" i="1"/>
  <c r="AA3386" i="1"/>
  <c r="AA3387" i="1"/>
  <c r="AA3388" i="1"/>
  <c r="AA3389" i="1"/>
  <c r="AA3390" i="1"/>
  <c r="AA8" i="1"/>
  <c r="AA3391" i="1"/>
  <c r="AA3392" i="1"/>
  <c r="AA3393" i="1"/>
  <c r="AA3394" i="1"/>
  <c r="AA3395" i="1"/>
  <c r="AA2672" i="1"/>
  <c r="AA3396" i="1"/>
  <c r="AA3397" i="1"/>
  <c r="AA3398" i="1"/>
  <c r="AA3399" i="1"/>
  <c r="AA3400" i="1"/>
  <c r="AA3401" i="1"/>
  <c r="AA3402" i="1"/>
  <c r="AA3403" i="1"/>
  <c r="AA3404" i="1"/>
  <c r="AA3405" i="1"/>
  <c r="AA3406" i="1"/>
  <c r="AA3407" i="1"/>
  <c r="AA3408" i="1"/>
  <c r="AA3409" i="1"/>
  <c r="AA3410" i="1"/>
  <c r="AA3411" i="1"/>
  <c r="AA3412" i="1"/>
  <c r="AA3413" i="1"/>
  <c r="AA3414" i="1"/>
  <c r="AA3415" i="1"/>
  <c r="AA3416" i="1"/>
  <c r="AA3417" i="1"/>
  <c r="AA3418" i="1"/>
  <c r="AA3419" i="1"/>
  <c r="AA3420" i="1"/>
  <c r="AA3421" i="1"/>
  <c r="AA3422" i="1"/>
  <c r="AA3423" i="1"/>
  <c r="AA3424" i="1"/>
  <c r="AA3425" i="1"/>
  <c r="AA3426" i="1"/>
  <c r="AA3427" i="1"/>
  <c r="AA3428" i="1"/>
  <c r="AA3429" i="1"/>
  <c r="AA3430" i="1"/>
  <c r="AA840" i="1"/>
  <c r="AA3431" i="1"/>
  <c r="AA3432" i="1"/>
  <c r="AA3433" i="1"/>
  <c r="AA3434" i="1"/>
  <c r="AA3435" i="1"/>
  <c r="AA3436" i="1"/>
  <c r="AA3437" i="1"/>
  <c r="AA3438" i="1"/>
  <c r="AA3439" i="1"/>
  <c r="AA3440" i="1"/>
  <c r="AA3441" i="1"/>
  <c r="AA3442" i="1"/>
  <c r="AA3443" i="1"/>
  <c r="AA3444" i="1"/>
  <c r="AA3445" i="1"/>
  <c r="AA3446" i="1"/>
  <c r="AA3447" i="1"/>
  <c r="AA3448" i="1"/>
  <c r="AA3449" i="1"/>
  <c r="AA3450" i="1"/>
  <c r="AA3451" i="1"/>
  <c r="AA841" i="1"/>
  <c r="AA3452" i="1"/>
  <c r="AA3453" i="1"/>
  <c r="AA3454" i="1"/>
  <c r="AA3455" i="1"/>
  <c r="AA3456" i="1"/>
  <c r="AA3457" i="1"/>
  <c r="AA3458" i="1"/>
  <c r="AA3459" i="1"/>
  <c r="AA3460" i="1"/>
  <c r="AA2679" i="1"/>
  <c r="AA3462" i="1"/>
  <c r="AA3463" i="1"/>
  <c r="AA3464" i="1"/>
  <c r="AA3465" i="1"/>
  <c r="AA3466" i="1"/>
  <c r="AA3467" i="1"/>
  <c r="AA3468" i="1"/>
  <c r="AA3469" i="1"/>
  <c r="AA3470" i="1"/>
  <c r="AA3471" i="1"/>
  <c r="AA3472" i="1"/>
  <c r="AA3473" i="1"/>
  <c r="AA3474" i="1"/>
  <c r="AA3475" i="1"/>
  <c r="AA3476" i="1"/>
  <c r="AA3477" i="1"/>
  <c r="AA3478" i="1"/>
  <c r="AA3479" i="1"/>
  <c r="AA3480" i="1"/>
  <c r="AA3481" i="1"/>
  <c r="AA3482" i="1"/>
  <c r="AA3483" i="1"/>
  <c r="AA3484" i="1"/>
  <c r="AA3485" i="1"/>
  <c r="AA3486" i="1"/>
  <c r="AA3487" i="1"/>
  <c r="AA3488" i="1"/>
  <c r="AA3489" i="1"/>
  <c r="AA3490" i="1"/>
  <c r="AA3491" i="1"/>
  <c r="AA3492" i="1"/>
  <c r="AA3493" i="1"/>
  <c r="AA3494" i="1"/>
  <c r="AA3495" i="1"/>
  <c r="AA3496" i="1"/>
  <c r="AA3497" i="1"/>
  <c r="AA3498" i="1"/>
  <c r="AA3499" i="1"/>
  <c r="AA3500" i="1"/>
  <c r="AA3501" i="1"/>
  <c r="AA3502" i="1"/>
  <c r="AA3503" i="1"/>
  <c r="AA3504" i="1"/>
  <c r="AA3505" i="1"/>
  <c r="AA3506" i="1"/>
  <c r="AA3507" i="1"/>
  <c r="AA3508" i="1"/>
  <c r="AA3509" i="1"/>
  <c r="AA3510" i="1"/>
  <c r="AA3511" i="1"/>
  <c r="AA3512" i="1"/>
  <c r="AA3513" i="1"/>
  <c r="AA3514" i="1"/>
  <c r="AA3515" i="1"/>
  <c r="AA3516" i="1"/>
  <c r="AA3517" i="1"/>
  <c r="AA3518" i="1"/>
  <c r="AA3519" i="1"/>
  <c r="AA3520" i="1"/>
  <c r="AA181" i="1"/>
  <c r="AA3521" i="1"/>
  <c r="AA3522" i="1"/>
  <c r="AA3523" i="1"/>
  <c r="AA3524" i="1"/>
  <c r="AA3525" i="1"/>
  <c r="AA3526" i="1"/>
  <c r="AA3527" i="1"/>
  <c r="AA3528" i="1"/>
  <c r="AA3529" i="1"/>
  <c r="AA3530" i="1"/>
  <c r="AA3531" i="1"/>
  <c r="AA3532" i="1"/>
  <c r="AA3533" i="1"/>
  <c r="AA3534" i="1"/>
  <c r="AA3535" i="1"/>
  <c r="AA3536" i="1"/>
  <c r="AA3537" i="1"/>
  <c r="AA3538" i="1"/>
  <c r="AA3539" i="1"/>
  <c r="AA3540" i="1"/>
  <c r="AA3541" i="1"/>
  <c r="AA3542" i="1"/>
  <c r="AA3543" i="1"/>
  <c r="AA3544" i="1"/>
  <c r="AA936" i="1"/>
  <c r="AA3545" i="1"/>
  <c r="AA3546" i="1"/>
  <c r="AA222" i="1"/>
  <c r="AA3547" i="1"/>
  <c r="AA969" i="1"/>
  <c r="AA3548" i="1"/>
  <c r="AA970" i="1"/>
  <c r="AA917" i="1"/>
  <c r="AA3549" i="1"/>
  <c r="AA3550" i="1"/>
  <c r="AA3551" i="1"/>
  <c r="AA3552" i="1"/>
  <c r="AA937" i="1"/>
  <c r="AA3553" i="1"/>
  <c r="AA3554" i="1"/>
  <c r="AA3555" i="1"/>
  <c r="AA3556" i="1"/>
  <c r="AA3558" i="1"/>
  <c r="AA3559" i="1"/>
  <c r="AA3560" i="1"/>
  <c r="AA3561" i="1"/>
  <c r="AA3562" i="1"/>
  <c r="AA849" i="1"/>
  <c r="AA938" i="1"/>
  <c r="AA3563" i="1"/>
  <c r="AA3564" i="1"/>
  <c r="AA24" i="1"/>
  <c r="AA3565" i="1"/>
  <c r="AA3566" i="1"/>
  <c r="AA3567" i="1"/>
  <c r="AA25" i="1"/>
  <c r="AA977" i="1"/>
  <c r="AA978" i="1"/>
  <c r="AA26" i="1"/>
  <c r="AA979" i="1"/>
  <c r="AA980" i="1"/>
  <c r="AA225" i="1"/>
  <c r="AA231" i="1"/>
  <c r="AA3568" i="1"/>
  <c r="AA3569" i="1"/>
  <c r="AA232" i="1"/>
  <c r="AA3570" i="1"/>
  <c r="AA3571" i="1"/>
  <c r="AA233" i="1"/>
  <c r="AA1827" i="1"/>
  <c r="AA3573" i="1"/>
  <c r="AA134" i="1"/>
  <c r="AA3574" i="1"/>
  <c r="AA3575" i="1"/>
  <c r="AA3576" i="1"/>
  <c r="AA135" i="1"/>
  <c r="AA2738" i="1"/>
  <c r="AA3578" i="1"/>
  <c r="AA3579" i="1"/>
  <c r="AA3580" i="1"/>
  <c r="AA811" i="1"/>
  <c r="AA3581" i="1"/>
  <c r="AA3582" i="1"/>
  <c r="AA136" i="1"/>
  <c r="AA3583" i="1"/>
  <c r="AA3584" i="1"/>
  <c r="AA3585" i="1"/>
  <c r="AA3586" i="1"/>
  <c r="AA3587" i="1"/>
  <c r="AA113" i="1"/>
  <c r="AA3588" i="1"/>
  <c r="AA3589" i="1"/>
  <c r="AA254" i="1"/>
  <c r="AA3590" i="1"/>
  <c r="AA234" i="1"/>
  <c r="AA3591" i="1"/>
  <c r="AA2909" i="1"/>
  <c r="AA3593" i="1"/>
  <c r="AA235" i="1"/>
  <c r="AA3594" i="1"/>
  <c r="AA3595" i="1"/>
  <c r="AA3596" i="1"/>
  <c r="AA3597" i="1"/>
  <c r="AA3598" i="1"/>
  <c r="AA812" i="1"/>
  <c r="AA3599" i="1"/>
  <c r="AA3600" i="1"/>
  <c r="AA3601" i="1"/>
  <c r="AA819" i="1"/>
  <c r="AA820" i="1"/>
  <c r="AA821" i="1"/>
  <c r="AA822" i="1"/>
  <c r="AA236" i="1"/>
  <c r="AA3602" i="1"/>
  <c r="AA3603" i="1"/>
  <c r="AA3604" i="1"/>
  <c r="AA67" i="1"/>
  <c r="AA3605" i="1"/>
  <c r="AA3606" i="1"/>
  <c r="AA137" i="1"/>
  <c r="AA68" i="1"/>
  <c r="AA3607" i="1"/>
  <c r="AA3608" i="1"/>
  <c r="AA3609" i="1"/>
  <c r="AA3610" i="1"/>
  <c r="AA3611" i="1"/>
  <c r="AA3612" i="1"/>
  <c r="AA3613" i="1"/>
  <c r="AA3614" i="1"/>
  <c r="AA3615" i="1"/>
  <c r="AA3616" i="1"/>
  <c r="AA3617" i="1"/>
  <c r="AA3618" i="1"/>
  <c r="AA3619" i="1"/>
  <c r="AA3620" i="1"/>
  <c r="AA3621" i="1"/>
  <c r="AA3622" i="1"/>
  <c r="AA3623" i="1"/>
  <c r="AA3624" i="1"/>
  <c r="AA3625" i="1"/>
  <c r="AA3626" i="1"/>
  <c r="AA3627" i="1"/>
  <c r="AA3628" i="1"/>
  <c r="AA3629" i="1"/>
  <c r="AA3630" i="1"/>
  <c r="AA3631" i="1"/>
  <c r="AA3632" i="1"/>
  <c r="AA1002" i="1"/>
  <c r="AA114" i="1"/>
  <c r="AA3633" i="1"/>
  <c r="AA3634" i="1"/>
  <c r="AA3635" i="1"/>
  <c r="AA199" i="1"/>
  <c r="AA3636" i="1"/>
  <c r="AA3637" i="1"/>
  <c r="AA3638" i="1"/>
  <c r="AA3639" i="1"/>
  <c r="AA3640" i="1"/>
  <c r="AA3641" i="1"/>
  <c r="AA3642" i="1"/>
  <c r="AA3643" i="1"/>
  <c r="AA3644" i="1"/>
  <c r="AA3645" i="1"/>
  <c r="AA3646" i="1"/>
  <c r="AA3647" i="1"/>
  <c r="AA3648" i="1"/>
  <c r="AA3649" i="1"/>
  <c r="AA3650" i="1"/>
  <c r="AA3651" i="1"/>
  <c r="AA3652" i="1"/>
  <c r="AA3653" i="1"/>
  <c r="AA3654" i="1"/>
  <c r="AA3655" i="1"/>
  <c r="AA3656" i="1"/>
  <c r="AA3657" i="1"/>
  <c r="AA3658" i="1"/>
  <c r="AA3659" i="1"/>
  <c r="AA3660" i="1"/>
  <c r="AA3661" i="1"/>
  <c r="AA3662" i="1"/>
  <c r="AA3663" i="1"/>
  <c r="AA3664" i="1"/>
  <c r="AA3665" i="1"/>
  <c r="AA3666" i="1"/>
  <c r="AA3667" i="1"/>
  <c r="AA3668" i="1"/>
  <c r="AA3669" i="1"/>
  <c r="AA3670" i="1"/>
  <c r="AA3671" i="1"/>
  <c r="AA3672" i="1"/>
  <c r="AA3673" i="1"/>
  <c r="AA3674" i="1"/>
  <c r="AA3675" i="1"/>
  <c r="AA3676" i="1"/>
  <c r="AA3677" i="1"/>
  <c r="AA3678" i="1"/>
  <c r="AA3679" i="1"/>
  <c r="AA3680" i="1"/>
  <c r="AA3681" i="1"/>
  <c r="AA3682" i="1"/>
  <c r="AA3683" i="1"/>
  <c r="AA3684" i="1"/>
  <c r="AA3685" i="1"/>
  <c r="AA1525" i="1"/>
  <c r="AA3687" i="1"/>
  <c r="AA1017" i="1"/>
  <c r="AA1018" i="1"/>
  <c r="AA1019" i="1"/>
  <c r="AA1020" i="1"/>
  <c r="AA1021" i="1"/>
  <c r="AA3864" i="1"/>
  <c r="AA3689" i="1"/>
  <c r="AA3690" i="1"/>
  <c r="AA3691" i="1"/>
  <c r="AA3692" i="1"/>
  <c r="AA3693" i="1"/>
  <c r="AA3694" i="1"/>
  <c r="AA3695" i="1"/>
  <c r="AA1867" i="1"/>
  <c r="AA3696" i="1"/>
  <c r="AA221" i="1"/>
  <c r="AA3697" i="1"/>
  <c r="AA3698" i="1"/>
  <c r="AA3699" i="1"/>
  <c r="AA939" i="1"/>
  <c r="AA3700" i="1"/>
  <c r="AA3701" i="1"/>
  <c r="AA3702" i="1"/>
  <c r="AA3703" i="1"/>
  <c r="AA3704" i="1"/>
  <c r="AA3705" i="1"/>
  <c r="AA3706" i="1"/>
  <c r="AA3707" i="1"/>
  <c r="AA3708" i="1"/>
  <c r="AA3709" i="1"/>
  <c r="AA3710" i="1"/>
  <c r="AA73" i="1"/>
  <c r="AA3711" i="1"/>
  <c r="AA3712" i="1"/>
  <c r="AA241" i="1"/>
  <c r="AA3713" i="1"/>
  <c r="AA3714" i="1"/>
  <c r="AA3715" i="1"/>
  <c r="AA3716" i="1"/>
  <c r="AA3717" i="1"/>
  <c r="AA3718" i="1"/>
  <c r="AA3719" i="1"/>
  <c r="AA3720" i="1"/>
  <c r="AA242" i="1"/>
  <c r="AA3721" i="1"/>
  <c r="AA836" i="1"/>
  <c r="AA3722" i="1"/>
  <c r="AA3723" i="1"/>
  <c r="AA3724" i="1"/>
  <c r="AA3725" i="1"/>
  <c r="AA3726" i="1"/>
  <c r="AA3727" i="1"/>
  <c r="AA3728" i="1"/>
  <c r="AA3729" i="1"/>
  <c r="AA3730" i="1"/>
  <c r="AA1566" i="1"/>
  <c r="AA3731" i="1"/>
  <c r="AA3732" i="1"/>
  <c r="AA3733" i="1"/>
  <c r="AA3734" i="1"/>
  <c r="AA3735" i="1"/>
  <c r="AA255" i="1"/>
  <c r="AA256" i="1"/>
  <c r="AA257" i="1"/>
  <c r="AA258" i="1"/>
  <c r="AA3736" i="1"/>
  <c r="AA3737" i="1"/>
  <c r="AA259" i="1"/>
  <c r="AA3738" i="1"/>
  <c r="AA1824" i="1"/>
  <c r="AA92" i="1"/>
  <c r="AA3740" i="1"/>
  <c r="AA93" i="1"/>
  <c r="AA94" i="1"/>
  <c r="AA95" i="1"/>
  <c r="AA837" i="1"/>
  <c r="AA3741" i="1"/>
  <c r="AA3742" i="1"/>
  <c r="AA3743" i="1"/>
  <c r="AA3744" i="1"/>
  <c r="AA3745" i="1"/>
  <c r="AA96" i="1"/>
  <c r="AA97" i="1"/>
  <c r="AA74" i="1"/>
  <c r="AA75" i="1"/>
  <c r="AA3746" i="1"/>
  <c r="AA3747" i="1"/>
  <c r="AA76" i="1"/>
  <c r="AA3748" i="1"/>
  <c r="AA3749" i="1"/>
  <c r="AA3750" i="1"/>
  <c r="AA3751" i="1"/>
  <c r="AA122" i="1"/>
  <c r="AA98" i="1"/>
  <c r="AA226" i="1"/>
  <c r="AA227" i="1"/>
  <c r="AA3752" i="1"/>
  <c r="AA3753" i="1"/>
  <c r="AA3754" i="1"/>
  <c r="AA3755" i="1"/>
  <c r="AA3756" i="1"/>
  <c r="AA260" i="1"/>
  <c r="AA261" i="1"/>
  <c r="AA3757" i="1"/>
  <c r="AA3758" i="1"/>
  <c r="AA3759" i="1"/>
  <c r="AA3760" i="1"/>
  <c r="AA3761" i="1"/>
  <c r="AA3762" i="1"/>
  <c r="AA3763" i="1"/>
  <c r="AA3764" i="1"/>
  <c r="AA123" i="1"/>
  <c r="AA486" i="1"/>
  <c r="AA487" i="1"/>
  <c r="AA488" i="1"/>
  <c r="AA489" i="1"/>
  <c r="AA490" i="1"/>
  <c r="AA491" i="1"/>
  <c r="AA492" i="1"/>
  <c r="AA3765" i="1"/>
  <c r="AA3766" i="1"/>
  <c r="AA3767" i="1"/>
  <c r="AA3768" i="1"/>
  <c r="AA3769" i="1"/>
  <c r="AA3770" i="1"/>
  <c r="AA3771" i="1"/>
  <c r="AA3772" i="1"/>
  <c r="AA3773" i="1"/>
  <c r="AA3774" i="1"/>
  <c r="AA3775" i="1"/>
  <c r="AA3776" i="1"/>
  <c r="AA3777" i="1"/>
  <c r="AA3778" i="1"/>
  <c r="AA3779" i="1"/>
  <c r="AA179" i="1"/>
  <c r="AA3780" i="1"/>
  <c r="AA3781" i="1"/>
  <c r="AA3782" i="1"/>
  <c r="AA3783" i="1"/>
  <c r="AA3784" i="1"/>
  <c r="AA3785" i="1"/>
  <c r="AA838" i="1"/>
  <c r="AA3786" i="1"/>
  <c r="AA3787" i="1"/>
  <c r="AA3788" i="1"/>
  <c r="AA3789" i="1"/>
  <c r="AA3790" i="1"/>
  <c r="AA3791" i="1"/>
  <c r="AA3792" i="1"/>
  <c r="AA3793" i="1"/>
  <c r="AA3794" i="1"/>
  <c r="AA3795" i="1"/>
  <c r="AA3796" i="1"/>
  <c r="AA3797" i="1"/>
  <c r="AA3798" i="1"/>
  <c r="AA3799" i="1"/>
  <c r="AA3800" i="1"/>
  <c r="AA3801" i="1"/>
  <c r="AA3802" i="1"/>
  <c r="AA3803" i="1"/>
  <c r="AA3804" i="1"/>
  <c r="AA3805" i="1"/>
  <c r="AA82" i="1"/>
  <c r="AA99" i="1"/>
  <c r="AA100" i="1"/>
  <c r="AA101" i="1"/>
  <c r="AA102" i="1"/>
  <c r="AA103" i="1"/>
  <c r="AA104" i="1"/>
  <c r="AA493" i="1"/>
  <c r="AA494" i="1"/>
  <c r="AA495" i="1"/>
  <c r="AA496" i="1"/>
  <c r="AA497" i="1"/>
  <c r="AA498" i="1"/>
  <c r="AA499" i="1"/>
  <c r="AA500" i="1"/>
  <c r="AA501" i="1"/>
  <c r="AA502" i="1"/>
  <c r="AA503" i="1"/>
  <c r="AA504" i="1"/>
  <c r="AA505" i="1"/>
  <c r="AA806" i="1"/>
  <c r="AA506" i="1"/>
  <c r="AA507" i="1"/>
  <c r="AA508" i="1"/>
  <c r="AA509" i="1"/>
  <c r="AA510" i="1"/>
  <c r="AA511" i="1"/>
  <c r="AA143" i="1"/>
  <c r="AA144" i="1"/>
  <c r="AA3806" i="1"/>
  <c r="AA105" i="1"/>
  <c r="AA106" i="1"/>
  <c r="AA3807" i="1"/>
  <c r="AA145" i="1"/>
  <c r="AA3808" i="1"/>
  <c r="AA3809" i="1"/>
  <c r="AA3810" i="1"/>
  <c r="AA146" i="1"/>
  <c r="AA147" i="1"/>
  <c r="AA3811" i="1"/>
  <c r="AA148" i="1"/>
  <c r="AA149" i="1"/>
  <c r="AA3812" i="1"/>
  <c r="AA150" i="1"/>
  <c r="AA151" i="1"/>
  <c r="AA3813" i="1"/>
  <c r="AA3814" i="1"/>
  <c r="AA189" i="1"/>
  <c r="AA152" i="1"/>
  <c r="AA3815" i="1"/>
  <c r="AA3816" i="1"/>
  <c r="AA3817" i="1"/>
  <c r="AA3818" i="1"/>
  <c r="AA3819" i="1"/>
  <c r="AA3820" i="1"/>
  <c r="AA3821" i="1"/>
  <c r="AA3822" i="1"/>
  <c r="AA3823" i="1"/>
  <c r="AA3824" i="1"/>
  <c r="AA3825" i="1"/>
  <c r="AA3826" i="1"/>
  <c r="AA3827" i="1"/>
  <c r="AA3828" i="1"/>
  <c r="AA3829" i="1"/>
  <c r="AA3830" i="1"/>
  <c r="AA3831" i="1"/>
  <c r="AA3832" i="1"/>
  <c r="AA153" i="1"/>
  <c r="AA3833" i="1"/>
  <c r="AA3834" i="1"/>
  <c r="AA3835" i="1"/>
  <c r="AA3836" i="1"/>
  <c r="AA3837" i="1"/>
  <c r="AA3838" i="1"/>
  <c r="AA3839" i="1"/>
  <c r="AA3840" i="1"/>
  <c r="AA3841" i="1"/>
  <c r="AA3842" i="1"/>
  <c r="AA3843" i="1"/>
  <c r="AA3844" i="1"/>
  <c r="AA3845" i="1"/>
  <c r="AA3846" i="1"/>
  <c r="AA3847" i="1"/>
  <c r="AA3848" i="1"/>
  <c r="AA3849" i="1"/>
  <c r="AA3850" i="1"/>
  <c r="AA839" i="1"/>
  <c r="AA3851" i="1"/>
  <c r="AA3852" i="1"/>
  <c r="AA3853" i="1"/>
  <c r="AA3854" i="1"/>
  <c r="AA3855" i="1"/>
  <c r="AA3856" i="1"/>
  <c r="AA3857" i="1"/>
  <c r="AA3858" i="1"/>
  <c r="AA3859" i="1"/>
  <c r="AA115" i="1"/>
  <c r="AA3860" i="1"/>
  <c r="AA3861" i="1"/>
  <c r="AA3862" i="1"/>
  <c r="AA116" i="1"/>
  <c r="AA3863" i="1"/>
  <c r="AA2249" i="1"/>
  <c r="AA3865" i="1"/>
  <c r="AA3866" i="1"/>
  <c r="AA3867" i="1"/>
  <c r="AA3868" i="1"/>
  <c r="AA3869" i="1"/>
  <c r="AA3870" i="1"/>
  <c r="AA3871" i="1"/>
  <c r="AA3577" i="1"/>
  <c r="AA3873" i="1"/>
  <c r="AA3874" i="1"/>
  <c r="AA1022" i="1"/>
  <c r="AA1023" i="1"/>
  <c r="AA1024" i="1"/>
  <c r="AA1025" i="1"/>
  <c r="AA1026" i="1"/>
  <c r="AA1027" i="1"/>
  <c r="AA1028" i="1"/>
  <c r="AA1029" i="1"/>
  <c r="AA1030" i="1"/>
  <c r="AA1031" i="1"/>
  <c r="AA1032" i="1"/>
  <c r="AA1033" i="1"/>
  <c r="AA1034" i="1"/>
  <c r="AA1035" i="1"/>
  <c r="AA1036" i="1"/>
  <c r="AA1037" i="1"/>
  <c r="AA1038" i="1"/>
  <c r="AA1039" i="1"/>
  <c r="AA1040" i="1"/>
  <c r="AA1041" i="1"/>
  <c r="AA1042" i="1"/>
  <c r="AA1043" i="1"/>
  <c r="AA1044" i="1"/>
  <c r="AA1045" i="1"/>
  <c r="AA1046" i="1"/>
  <c r="AA1047" i="1"/>
  <c r="AA1048" i="1"/>
  <c r="AA237" i="1"/>
  <c r="AA1049" i="1"/>
  <c r="AA1050" i="1"/>
  <c r="AA1051" i="1"/>
  <c r="AA1052" i="1"/>
  <c r="AA1053" i="1"/>
  <c r="AA1054" i="1"/>
  <c r="AA1055" i="1"/>
  <c r="AA1056" i="1"/>
  <c r="AA1057" i="1"/>
  <c r="AA1058" i="1"/>
  <c r="AA1059" i="1"/>
  <c r="AA1060" i="1"/>
  <c r="AA1061" i="1"/>
  <c r="AA1062" i="1"/>
  <c r="AA1063" i="1"/>
  <c r="AA190" i="1"/>
  <c r="AA1064" i="1"/>
  <c r="AA191" i="1"/>
  <c r="AA1065" i="1"/>
  <c r="AA1066" i="1"/>
  <c r="AA1067" i="1"/>
  <c r="AA1068" i="1"/>
  <c r="AA1069" i="1"/>
  <c r="AA1070" i="1"/>
  <c r="AA1071" i="1"/>
  <c r="AA192" i="1"/>
  <c r="AA1072" i="1"/>
  <c r="AA1073" i="1"/>
  <c r="AA1074" i="1"/>
  <c r="AA1075" i="1"/>
  <c r="AA1076" i="1"/>
  <c r="AA1077" i="1"/>
  <c r="AA1078" i="1"/>
  <c r="AA1079" i="1"/>
  <c r="AA1080" i="1"/>
  <c r="AA1081" i="1"/>
  <c r="AA1082" i="1"/>
  <c r="AA1083" i="1"/>
  <c r="AA1084" i="1"/>
  <c r="AA1085" i="1"/>
  <c r="AA1086" i="1"/>
  <c r="AA1087" i="1"/>
  <c r="AA1088" i="1"/>
  <c r="AA1089" i="1"/>
  <c r="AA1090" i="1"/>
  <c r="AA1091" i="1"/>
  <c r="AA1092" i="1"/>
  <c r="AA1093" i="1"/>
  <c r="AA1094" i="1"/>
  <c r="AA201" i="1"/>
  <c r="AA1095" i="1"/>
  <c r="AA1096" i="1"/>
  <c r="AA1097" i="1"/>
  <c r="AA1098" i="1"/>
  <c r="AA1099" i="1"/>
  <c r="AA202" i="1"/>
  <c r="AA1100" i="1"/>
  <c r="AA1101" i="1"/>
  <c r="AA1102" i="1"/>
  <c r="AA1103" i="1"/>
  <c r="AA1104" i="1"/>
  <c r="AA1105" i="1"/>
  <c r="AA1106" i="1"/>
  <c r="AA1107" i="1"/>
  <c r="AA1108" i="1"/>
  <c r="AA1109" i="1"/>
  <c r="AA1110" i="1"/>
  <c r="AA1111" i="1"/>
  <c r="AA1112" i="1"/>
  <c r="AA1113" i="1"/>
  <c r="AA1114" i="1"/>
  <c r="AA1115" i="1"/>
  <c r="AA1116" i="1"/>
  <c r="AA1117" i="1"/>
  <c r="AA1118" i="1"/>
  <c r="AA1119" i="1"/>
  <c r="AA1120" i="1"/>
  <c r="AA1121" i="1"/>
  <c r="AA1122" i="1"/>
  <c r="AA1123" i="1"/>
  <c r="AA1124" i="1"/>
  <c r="AA1125" i="1"/>
  <c r="AA1126" i="1"/>
  <c r="AA1127" i="1"/>
  <c r="AA1128" i="1"/>
  <c r="AA1129" i="1"/>
  <c r="AA1130" i="1"/>
  <c r="AA1131" i="1"/>
  <c r="AA1132" i="1"/>
  <c r="AA1133" i="1"/>
  <c r="AA1134" i="1"/>
  <c r="AA1135" i="1"/>
  <c r="AA1136" i="1"/>
  <c r="AA1137" i="1"/>
  <c r="AA1138" i="1"/>
  <c r="AA1139" i="1"/>
  <c r="AA1140" i="1"/>
  <c r="AA1141" i="1"/>
  <c r="AA1142" i="1"/>
  <c r="AA1143" i="1"/>
  <c r="AA1144" i="1"/>
  <c r="AA1145" i="1"/>
  <c r="AA1146" i="1"/>
  <c r="AA1147" i="1"/>
  <c r="AA1148" i="1"/>
  <c r="AA1149" i="1"/>
  <c r="AA1150" i="1"/>
  <c r="AA1151" i="1"/>
  <c r="AA1152" i="1"/>
  <c r="AA1153" i="1"/>
  <c r="AA1154" i="1"/>
  <c r="AA1155" i="1"/>
  <c r="AA1156" i="1"/>
  <c r="AA1157" i="1"/>
  <c r="AA1158" i="1"/>
  <c r="AA1159" i="1"/>
  <c r="AA1160" i="1"/>
  <c r="AA1161" i="1"/>
  <c r="AA1162" i="1"/>
  <c r="AA1163" i="1"/>
  <c r="AA1164" i="1"/>
  <c r="AA1165" i="1"/>
  <c r="AA1166" i="1"/>
  <c r="AA1167" i="1"/>
  <c r="AA203" i="1"/>
  <c r="AA1168" i="1"/>
  <c r="AA1169" i="1"/>
  <c r="AA1170" i="1"/>
  <c r="AA1171" i="1"/>
  <c r="AA1172" i="1"/>
  <c r="AA1173" i="1"/>
  <c r="AA1174" i="1"/>
  <c r="AA1175" i="1"/>
  <c r="AA1176" i="1"/>
  <c r="AA1177" i="1"/>
  <c r="AA1178" i="1"/>
  <c r="AA1179" i="1"/>
  <c r="AA1180" i="1"/>
  <c r="AA1181" i="1"/>
  <c r="AA1182" i="1"/>
  <c r="AA1183" i="1"/>
  <c r="AA1184" i="1"/>
  <c r="AA1185" i="1"/>
  <c r="AA1186" i="1"/>
  <c r="AA1187" i="1"/>
  <c r="AA1188" i="1"/>
  <c r="AA1189" i="1"/>
  <c r="AA1190" i="1"/>
  <c r="AA1191" i="1"/>
  <c r="AA1192" i="1"/>
  <c r="AA1193" i="1"/>
  <c r="AA1470" i="1"/>
  <c r="AA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3688" i="1"/>
  <c r="Z1526" i="1"/>
  <c r="Z1527" i="1"/>
  <c r="Z1528" i="1"/>
  <c r="Z1529" i="1"/>
  <c r="Z1530" i="1"/>
  <c r="Z1531" i="1"/>
  <c r="Z1532" i="1"/>
  <c r="Z126" i="1"/>
  <c r="Z184"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27" i="1"/>
  <c r="Z1556" i="1"/>
  <c r="Z1557" i="1"/>
  <c r="Z1558" i="1"/>
  <c r="Z1559" i="1"/>
  <c r="Z1560" i="1"/>
  <c r="Z1561" i="1"/>
  <c r="Z1562" i="1"/>
  <c r="Z1563" i="1"/>
  <c r="Z1564" i="1"/>
  <c r="Z1565" i="1"/>
  <c r="Z1567" i="1"/>
  <c r="Z1568" i="1"/>
  <c r="Z1569" i="1"/>
  <c r="Z1570" i="1"/>
  <c r="Z1571" i="1"/>
  <c r="Z1572" i="1"/>
  <c r="Z1573" i="1"/>
  <c r="Z53" i="1"/>
  <c r="Z1574" i="1"/>
  <c r="Z1575" i="1"/>
  <c r="Z1576" i="1"/>
  <c r="Z1577" i="1"/>
  <c r="Z1578" i="1"/>
  <c r="Z79" i="1"/>
  <c r="Z30" i="1"/>
  <c r="Z185" i="1"/>
  <c r="Z1579" i="1"/>
  <c r="Z1580" i="1"/>
  <c r="Z1581" i="1"/>
  <c r="Z1582" i="1"/>
  <c r="Z1583" i="1"/>
  <c r="Z1584" i="1"/>
  <c r="Z1585" i="1"/>
  <c r="Z1586" i="1"/>
  <c r="Z1587" i="1"/>
  <c r="Z1588" i="1"/>
  <c r="Z1589" i="1"/>
  <c r="Z1590" i="1"/>
  <c r="Z1591" i="1"/>
  <c r="Z1592" i="1"/>
  <c r="Z1593" i="1"/>
  <c r="Z186" i="1"/>
  <c r="Z796" i="1"/>
  <c r="Z1594" i="1"/>
  <c r="Z1595" i="1"/>
  <c r="Z1596" i="1"/>
  <c r="Z1597" i="1"/>
  <c r="Z1598" i="1"/>
  <c r="Z1599" i="1"/>
  <c r="Z193"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944" i="1"/>
  <c r="Z3"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987" i="1"/>
  <c r="Z988" i="1"/>
  <c r="Z989"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71" i="1"/>
  <c r="Z3924" i="1"/>
  <c r="Z1706" i="1"/>
  <c r="Z1707" i="1"/>
  <c r="Z1708" i="1"/>
  <c r="Z1709" i="1"/>
  <c r="Z1710" i="1"/>
  <c r="Z1711" i="1"/>
  <c r="Z1712" i="1"/>
  <c r="Z1713" i="1"/>
  <c r="Z1714" i="1"/>
  <c r="Z1715" i="1"/>
  <c r="Z1716" i="1"/>
  <c r="Z1717" i="1"/>
  <c r="Z1718" i="1"/>
  <c r="Z824" i="1"/>
  <c r="Z851" i="1"/>
  <c r="Z843" i="1"/>
  <c r="Z951" i="1"/>
  <c r="Z924" i="1"/>
  <c r="Z925" i="1"/>
  <c r="Z926" i="1"/>
  <c r="Z20" i="1"/>
  <c r="Z1719" i="1"/>
  <c r="Z1720"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343" i="1"/>
  <c r="Z1772" i="1"/>
  <c r="Z1773" i="1"/>
  <c r="Z1774" i="1"/>
  <c r="Z1775" i="1"/>
  <c r="Z1776" i="1"/>
  <c r="Z1777" i="1"/>
  <c r="Z1778" i="1"/>
  <c r="Z1779" i="1"/>
  <c r="Z1780" i="1"/>
  <c r="Z1781" i="1"/>
  <c r="Z1782" i="1"/>
  <c r="Z1783" i="1"/>
  <c r="Z1784" i="1"/>
  <c r="Z1785" i="1"/>
  <c r="Z1786" i="1"/>
  <c r="Z1787" i="1"/>
  <c r="Z1788" i="1"/>
  <c r="Z1789" i="1"/>
  <c r="Z1790" i="1"/>
  <c r="Z1791" i="1"/>
  <c r="Z9" i="1"/>
  <c r="Z1793" i="1"/>
  <c r="Z1794" i="1"/>
  <c r="Z1795" i="1"/>
  <c r="Z1796" i="1"/>
  <c r="Z1797" i="1"/>
  <c r="Z1798" i="1"/>
  <c r="Z1799" i="1"/>
  <c r="Z1800" i="1"/>
  <c r="Z1801" i="1"/>
  <c r="Z1802" i="1"/>
  <c r="Z1803" i="1"/>
  <c r="Z1804" i="1"/>
  <c r="Z1805" i="1"/>
  <c r="Z244" i="1"/>
  <c r="Z1806" i="1"/>
  <c r="Z1807" i="1"/>
  <c r="Z1808" i="1"/>
  <c r="Z1809" i="1"/>
  <c r="Z1810" i="1"/>
  <c r="Z1811" i="1"/>
  <c r="Z1812" i="1"/>
  <c r="Z1813" i="1"/>
  <c r="Z1814" i="1"/>
  <c r="Z1815" i="1"/>
  <c r="Z1816" i="1"/>
  <c r="Z1817" i="1"/>
  <c r="Z1818" i="1"/>
  <c r="Z1819" i="1"/>
  <c r="Z1820" i="1"/>
  <c r="Z1821" i="1"/>
  <c r="Z1822" i="1"/>
  <c r="Z2676" i="1"/>
  <c r="Z1825" i="1"/>
  <c r="Z1828" i="1"/>
  <c r="Z2637" i="1"/>
  <c r="Z1829" i="1"/>
  <c r="Z1830" i="1"/>
  <c r="Z1831" i="1"/>
  <c r="Z1832" i="1"/>
  <c r="Z1833" i="1"/>
  <c r="Z1834" i="1"/>
  <c r="Z1835" i="1"/>
  <c r="Z1836" i="1"/>
  <c r="Z1837" i="1"/>
  <c r="Z1838" i="1"/>
  <c r="Z1839" i="1"/>
  <c r="Z1840" i="1"/>
  <c r="Z1841" i="1"/>
  <c r="Z1842" i="1"/>
  <c r="Z1843" i="1"/>
  <c r="Z1895" i="1"/>
  <c r="Z1845" i="1"/>
  <c r="Z1846" i="1"/>
  <c r="Z1847" i="1"/>
  <c r="Z1848" i="1"/>
  <c r="Z1849" i="1"/>
  <c r="Z1850" i="1"/>
  <c r="Z1851" i="1"/>
  <c r="Z1852" i="1"/>
  <c r="Z1853" i="1"/>
  <c r="Z1854" i="1"/>
  <c r="Z1855" i="1"/>
  <c r="Z1856" i="1"/>
  <c r="Z1857" i="1"/>
  <c r="Z1858" i="1"/>
  <c r="Z1859" i="1"/>
  <c r="Z1860" i="1"/>
  <c r="Z1861" i="1"/>
  <c r="Z1862" i="1"/>
  <c r="Z1863" i="1"/>
  <c r="Z1864" i="1"/>
  <c r="Z1865" i="1"/>
  <c r="Z1866" i="1"/>
  <c r="Z1868" i="1"/>
  <c r="Z1869" i="1"/>
  <c r="Z1870" i="1"/>
  <c r="Z1871" i="1"/>
  <c r="Z1872" i="1"/>
  <c r="Z1873" i="1"/>
  <c r="Z1874" i="1"/>
  <c r="Z69" i="1"/>
  <c r="Z1875" i="1"/>
  <c r="Z1876" i="1"/>
  <c r="Z1877" i="1"/>
  <c r="Z1878" i="1"/>
  <c r="Z1879" i="1"/>
  <c r="Z1880" i="1"/>
  <c r="Z1881" i="1"/>
  <c r="Z1882" i="1"/>
  <c r="Z1883" i="1"/>
  <c r="Z1884" i="1"/>
  <c r="Z1885" i="1"/>
  <c r="Z1886" i="1"/>
  <c r="Z1887" i="1"/>
  <c r="Z1888" i="1"/>
  <c r="Z1889" i="1"/>
  <c r="Z1890" i="1"/>
  <c r="Z1891" i="1"/>
  <c r="Z1892" i="1"/>
  <c r="Z1893" i="1"/>
  <c r="Z1894" i="1"/>
  <c r="Z133" i="1"/>
  <c r="Z1896" i="1"/>
  <c r="Z1897" i="1"/>
  <c r="Z1898" i="1"/>
  <c r="Z1899" i="1"/>
  <c r="Z1900" i="1"/>
  <c r="Z1901" i="1"/>
  <c r="Z1902" i="1"/>
  <c r="Z1903" i="1"/>
  <c r="Z1904" i="1"/>
  <c r="Z1905" i="1"/>
  <c r="Z1906" i="1"/>
  <c r="Z1907" i="1"/>
  <c r="Z1908" i="1"/>
  <c r="Z1909" i="1"/>
  <c r="Z1910" i="1"/>
  <c r="Z1911" i="1"/>
  <c r="Z1912" i="1"/>
  <c r="Z990" i="1"/>
  <c r="Z1913" i="1"/>
  <c r="Z1914" i="1"/>
  <c r="Z1915" i="1"/>
  <c r="Z1916" i="1"/>
  <c r="Z1917" i="1"/>
  <c r="Z1918" i="1"/>
  <c r="Z1919" i="1"/>
  <c r="Z1920" i="1"/>
  <c r="Z1921" i="1"/>
  <c r="Z1922" i="1"/>
  <c r="Z1923" i="1"/>
  <c r="Z1924" i="1"/>
  <c r="Z1925" i="1"/>
  <c r="Z1926" i="1"/>
  <c r="Z1927" i="1"/>
  <c r="Z844" i="1"/>
  <c r="Z1928" i="1"/>
  <c r="Z1929" i="1"/>
  <c r="Z1930" i="1"/>
  <c r="Z1931" i="1"/>
  <c r="Z1932" i="1"/>
  <c r="Z1933" i="1"/>
  <c r="Z1934" i="1"/>
  <c r="Z1935" i="1"/>
  <c r="Z1936" i="1"/>
  <c r="Z1937" i="1"/>
  <c r="Z1938" i="1"/>
  <c r="Z1939" i="1"/>
  <c r="Z1940" i="1"/>
  <c r="Z1941" i="1"/>
  <c r="Z1942" i="1"/>
  <c r="Z228" i="1"/>
  <c r="Z1943" i="1"/>
  <c r="Z1944" i="1"/>
  <c r="Z1945" i="1"/>
  <c r="Z1946" i="1"/>
  <c r="Z1947" i="1"/>
  <c r="Z1948" i="1"/>
  <c r="Z1949" i="1"/>
  <c r="Z1950" i="1"/>
  <c r="Z187" i="1"/>
  <c r="Z1951" i="1"/>
  <c r="Z1952" i="1"/>
  <c r="Z128" i="1"/>
  <c r="Z1953" i="1"/>
  <c r="Z1954" i="1"/>
  <c r="Z991" i="1"/>
  <c r="Z1955" i="1"/>
  <c r="Z205" i="1"/>
  <c r="Z1956" i="1"/>
  <c r="Z1957" i="1"/>
  <c r="Z1958" i="1"/>
  <c r="Z1959" i="1"/>
  <c r="Z845" i="1"/>
  <c r="Z1960" i="1"/>
  <c r="Z1961" i="1"/>
  <c r="Z1962" i="1"/>
  <c r="Z1963" i="1"/>
  <c r="Z1964" i="1"/>
  <c r="Z1965" i="1"/>
  <c r="Z1966" i="1"/>
  <c r="Z1967" i="1"/>
  <c r="Z1968" i="1"/>
  <c r="Z1969" i="1"/>
  <c r="Z1970" i="1"/>
  <c r="Z1971" i="1"/>
  <c r="Z1972" i="1"/>
  <c r="Z1973" i="1"/>
  <c r="Z1974" i="1"/>
  <c r="Z1975" i="1"/>
  <c r="Z1976" i="1"/>
  <c r="Z1977" i="1"/>
  <c r="Z1978" i="1"/>
  <c r="Z1979" i="1"/>
  <c r="Z1980" i="1"/>
  <c r="Z1981" i="1"/>
  <c r="Z1982" i="1"/>
  <c r="Z1983" i="1"/>
  <c r="Z1984" i="1"/>
  <c r="Z1985" i="1"/>
  <c r="Z3572" i="1"/>
  <c r="Z1986" i="1"/>
  <c r="Z1987" i="1"/>
  <c r="Z1988" i="1"/>
  <c r="Z1989" i="1"/>
  <c r="Z1990" i="1"/>
  <c r="Z1991" i="1"/>
  <c r="Z1992" i="1"/>
  <c r="Z1993" i="1"/>
  <c r="Z1994" i="1"/>
  <c r="Z1995" i="1"/>
  <c r="Z1996" i="1"/>
  <c r="Z1997" i="1"/>
  <c r="Z1998" i="1"/>
  <c r="Z1999" i="1"/>
  <c r="Z2000" i="1"/>
  <c r="Z2001" i="1"/>
  <c r="Z2002" i="1"/>
  <c r="Z2003" i="1"/>
  <c r="Z2004" i="1"/>
  <c r="Z2005" i="1"/>
  <c r="Z2006" i="1"/>
  <c r="Z2007" i="1"/>
  <c r="Z2008" i="1"/>
  <c r="Z2009" i="1"/>
  <c r="Z2010" i="1"/>
  <c r="Z2011" i="1"/>
  <c r="Z2012" i="1"/>
  <c r="Z2013" i="1"/>
  <c r="Z2014" i="1"/>
  <c r="Z2015" i="1"/>
  <c r="Z2016" i="1"/>
  <c r="Z992" i="1"/>
  <c r="Z2017" i="1"/>
  <c r="Z2018" i="1"/>
  <c r="Z2019" i="1"/>
  <c r="Z2020" i="1"/>
  <c r="Z2021" i="1"/>
  <c r="Z2022" i="1"/>
  <c r="Z825" i="1"/>
  <c r="Z2023" i="1"/>
  <c r="Z2024" i="1"/>
  <c r="Z993" i="1"/>
  <c r="Z2025" i="1"/>
  <c r="Z245" i="1"/>
  <c r="Z2026" i="1"/>
  <c r="Z2027" i="1"/>
  <c r="Z62" i="1"/>
  <c r="Z246" i="1"/>
  <c r="Z2028" i="1"/>
  <c r="Z2029" i="1"/>
  <c r="Z927" i="1"/>
  <c r="Z2030" i="1"/>
  <c r="Z994" i="1"/>
  <c r="Z974" i="1"/>
  <c r="Z4" i="1"/>
  <c r="Z5" i="1"/>
  <c r="Z2031" i="1"/>
  <c r="Z2032" i="1"/>
  <c r="Z2033" i="1"/>
  <c r="Z2034" i="1"/>
  <c r="Z2035" i="1"/>
  <c r="Z2036" i="1"/>
  <c r="Z2037" i="1"/>
  <c r="Z2038" i="1"/>
  <c r="Z2039" i="1"/>
  <c r="Z2040" i="1"/>
  <c r="Z2041" i="1"/>
  <c r="Z2042" i="1"/>
  <c r="Z2043" i="1"/>
  <c r="Z953" i="1"/>
  <c r="Z2044" i="1"/>
  <c r="Z2045" i="1"/>
  <c r="Z2046" i="1"/>
  <c r="Z2047" i="1"/>
  <c r="Z2048" i="1"/>
  <c r="Z2049" i="1"/>
  <c r="Z2050" i="1"/>
  <c r="Z2051" i="1"/>
  <c r="Z976" i="1"/>
  <c r="Z2052" i="1"/>
  <c r="Z2053" i="1"/>
  <c r="Z2054" i="1"/>
  <c r="Z2055" i="1"/>
  <c r="Z2056" i="1"/>
  <c r="Z2057" i="1"/>
  <c r="Z852" i="1"/>
  <c r="Z2058" i="1"/>
  <c r="Z2059" i="1"/>
  <c r="Z918" i="1"/>
  <c r="Z2060" i="1"/>
  <c r="Z2061" i="1"/>
  <c r="Z2062" i="1"/>
  <c r="Z2063" i="1"/>
  <c r="Z2064" i="1"/>
  <c r="Z919" i="1"/>
  <c r="Z2065" i="1"/>
  <c r="Z2066" i="1"/>
  <c r="Z963" i="1"/>
  <c r="Z954" i="1"/>
  <c r="Z2067" i="1"/>
  <c r="Z10" i="1"/>
  <c r="Z2068" i="1"/>
  <c r="Z2069" i="1"/>
  <c r="Z2070" i="1"/>
  <c r="Z2071" i="1"/>
  <c r="Z2072" i="1"/>
  <c r="Z2073" i="1"/>
  <c r="Z2074" i="1"/>
  <c r="Z2075" i="1"/>
  <c r="Z2076" i="1"/>
  <c r="Z2077" i="1"/>
  <c r="Z928" i="1"/>
  <c r="Z929" i="1"/>
  <c r="Z2078" i="1"/>
  <c r="Z11" i="1"/>
  <c r="Z2079" i="1"/>
  <c r="Z995" i="1"/>
  <c r="Z2080" i="1"/>
  <c r="Z930" i="1"/>
  <c r="Z955" i="1"/>
  <c r="Z2081" i="1"/>
  <c r="Z931" i="1"/>
  <c r="Z2082" i="1"/>
  <c r="Z2083" i="1"/>
  <c r="Z2084" i="1"/>
  <c r="Z2085" i="1"/>
  <c r="Z964" i="1"/>
  <c r="Z2086" i="1"/>
  <c r="Z57" i="1"/>
  <c r="Z13" i="1"/>
  <c r="Z2087" i="1"/>
  <c r="Z956" i="1"/>
  <c r="Z2088" i="1"/>
  <c r="Z2089" i="1"/>
  <c r="Z2090" i="1"/>
  <c r="Z2091" i="1"/>
  <c r="Z2092" i="1"/>
  <c r="Z2093" i="1"/>
  <c r="Z957" i="1"/>
  <c r="Z2094" i="1"/>
  <c r="Z2095" i="1"/>
  <c r="Z958" i="1"/>
  <c r="Z2096" i="1"/>
  <c r="Z959" i="1"/>
  <c r="Z2097" i="1"/>
  <c r="Z2098" i="1"/>
  <c r="Z2099" i="1"/>
  <c r="Z2100" i="1"/>
  <c r="Z2101" i="1"/>
  <c r="Z2102" i="1"/>
  <c r="Z2103" i="1"/>
  <c r="Z2104" i="1"/>
  <c r="Z2105" i="1"/>
  <c r="Z2106" i="1"/>
  <c r="Z2107" i="1"/>
  <c r="Z2108" i="1"/>
  <c r="Z2109" i="1"/>
  <c r="Z2110" i="1"/>
  <c r="Z2111" i="1"/>
  <c r="Z117" i="1"/>
  <c r="Z2112" i="1"/>
  <c r="Z932" i="1"/>
  <c r="Z118" i="1"/>
  <c r="Z2113" i="1"/>
  <c r="Z2114" i="1"/>
  <c r="Z933" i="1"/>
  <c r="Z2115" i="1"/>
  <c r="Z2116" i="1"/>
  <c r="Z2117" i="1"/>
  <c r="Z2118" i="1"/>
  <c r="Z119" i="1"/>
  <c r="Z2119" i="1"/>
  <c r="Z83" i="1"/>
  <c r="Z813" i="1"/>
  <c r="Z2120" i="1"/>
  <c r="Z2121" i="1"/>
  <c r="Z2122" i="1"/>
  <c r="Z2123" i="1"/>
  <c r="Z2124" i="1"/>
  <c r="Z2125" i="1"/>
  <c r="Z2126" i="1"/>
  <c r="Z2127" i="1"/>
  <c r="Z2128" i="1"/>
  <c r="Z84" i="1"/>
  <c r="Z2129" i="1"/>
  <c r="Z2130" i="1"/>
  <c r="Z2131" i="1"/>
  <c r="Z2132" i="1"/>
  <c r="Z2133" i="1"/>
  <c r="Z853" i="1"/>
  <c r="Z2134" i="1"/>
  <c r="Z854" i="1"/>
  <c r="Z2135" i="1"/>
  <c r="Z2136" i="1"/>
  <c r="Z2137" i="1"/>
  <c r="Z2138" i="1"/>
  <c r="Z855" i="1"/>
  <c r="Z856" i="1"/>
  <c r="Z857" i="1"/>
  <c r="Z251" i="1"/>
  <c r="Z85" i="1"/>
  <c r="Z86" i="1"/>
  <c r="Z2139" i="1"/>
  <c r="Z2140" i="1"/>
  <c r="Z87" i="1"/>
  <c r="Z2141" i="1"/>
  <c r="Z858" i="1"/>
  <c r="Z2142" i="1"/>
  <c r="Z2143" i="1"/>
  <c r="Z2144" i="1"/>
  <c r="Z2145" i="1"/>
  <c r="Z2146" i="1"/>
  <c r="Z2147" i="1"/>
  <c r="Z2148" i="1"/>
  <c r="Z2149" i="1"/>
  <c r="Z2150" i="1"/>
  <c r="Z2151" i="1"/>
  <c r="Z2152" i="1"/>
  <c r="Z2153" i="1"/>
  <c r="Z2154" i="1"/>
  <c r="Z2155" i="1"/>
  <c r="Z859" i="1"/>
  <c r="Z2156" i="1"/>
  <c r="Z860" i="1"/>
  <c r="Z861" i="1"/>
  <c r="Z2157" i="1"/>
  <c r="Z862" i="1"/>
  <c r="Z2158" i="1"/>
  <c r="Z863" i="1"/>
  <c r="Z864" i="1"/>
  <c r="Z2159" i="1"/>
  <c r="Z88" i="1"/>
  <c r="Z2160" i="1"/>
  <c r="Z865" i="1"/>
  <c r="Z866" i="1"/>
  <c r="Z2161" i="1"/>
  <c r="Z2162" i="1"/>
  <c r="Z867" i="1"/>
  <c r="Z868" i="1"/>
  <c r="Z2163" i="1"/>
  <c r="Z2164" i="1"/>
  <c r="Z72" i="1"/>
  <c r="Z869" i="1"/>
  <c r="Z89" i="1"/>
  <c r="Z2165" i="1"/>
  <c r="Z2166" i="1"/>
  <c r="Z2167" i="1"/>
  <c r="Z870" i="1"/>
  <c r="Z2168" i="1"/>
  <c r="Z2169" i="1"/>
  <c r="Z2170" i="1"/>
  <c r="Z871" i="1"/>
  <c r="Z2171" i="1"/>
  <c r="Z872" i="1"/>
  <c r="Z2172" i="1"/>
  <c r="Z873" i="1"/>
  <c r="Z2173" i="1"/>
  <c r="Z874" i="1"/>
  <c r="Z90" i="1"/>
  <c r="Z2174" i="1"/>
  <c r="Z2175" i="1"/>
  <c r="Z2176" i="1"/>
  <c r="Z2177" i="1"/>
  <c r="Z252" i="1"/>
  <c r="Z253" i="1"/>
  <c r="Z2178" i="1"/>
  <c r="Z2179" i="1"/>
  <c r="Z2180" i="1"/>
  <c r="Z3062" i="1"/>
  <c r="Z2182" i="1"/>
  <c r="Z2183" i="1"/>
  <c r="Z2184" i="1"/>
  <c r="Z2185" i="1"/>
  <c r="Z2186" i="1"/>
  <c r="Z2187" i="1"/>
  <c r="Z2188" i="1"/>
  <c r="Z141" i="1"/>
  <c r="Z2189" i="1"/>
  <c r="Z875" i="1"/>
  <c r="Z2190" i="1"/>
  <c r="Z2191" i="1"/>
  <c r="Z2192" i="1"/>
  <c r="Z876" i="1"/>
  <c r="Z2193" i="1"/>
  <c r="Z2194" i="1"/>
  <c r="Z3071" i="1"/>
  <c r="Z2196" i="1"/>
  <c r="Z2197" i="1"/>
  <c r="Z219" i="1"/>
  <c r="Z138" i="1"/>
  <c r="Z63" i="1"/>
  <c r="Z877" i="1"/>
  <c r="Z2198" i="1"/>
  <c r="Z878" i="1"/>
  <c r="Z2199" i="1"/>
  <c r="Z1792" i="1"/>
  <c r="Z2200" i="1"/>
  <c r="Z879" i="1"/>
  <c r="Z2201" i="1"/>
  <c r="Z2202" i="1"/>
  <c r="Z880" i="1"/>
  <c r="Z2203" i="1"/>
  <c r="Z2204" i="1"/>
  <c r="Z881" i="1"/>
  <c r="Z2205" i="1"/>
  <c r="Z882" i="1"/>
  <c r="Z70" i="1"/>
  <c r="Z883" i="1"/>
  <c r="Z2206" i="1"/>
  <c r="Z884" i="1"/>
  <c r="Z2207" i="1"/>
  <c r="Z885" i="1"/>
  <c r="Z886" i="1"/>
  <c r="Z2208" i="1"/>
  <c r="Z164" i="1"/>
  <c r="Z2209" i="1"/>
  <c r="Z2210" i="1"/>
  <c r="Z2211" i="1"/>
  <c r="Z2212" i="1"/>
  <c r="Z887" i="1"/>
  <c r="Z2213" i="1"/>
  <c r="Z2214" i="1"/>
  <c r="Z2215" i="1"/>
  <c r="Z247" i="1"/>
  <c r="Z2216" i="1"/>
  <c r="Z2217" i="1"/>
  <c r="Z888" i="1"/>
  <c r="Z889" i="1"/>
  <c r="Z2218" i="1"/>
  <c r="Z51" i="1"/>
  <c r="Z2219" i="1"/>
  <c r="Z890" i="1"/>
  <c r="Z891" i="1"/>
  <c r="Z2220" i="1"/>
  <c r="Z2221" i="1"/>
  <c r="Z2222" i="1"/>
  <c r="Z3592" i="1"/>
  <c r="Z2224" i="1"/>
  <c r="Z2225" i="1"/>
  <c r="Z2226" i="1"/>
  <c r="Z892" i="1"/>
  <c r="Z2227" i="1"/>
  <c r="Z2228" i="1"/>
  <c r="Z893" i="1"/>
  <c r="Z2229" i="1"/>
  <c r="Z2230" i="1"/>
  <c r="Z2231" i="1"/>
  <c r="Z894" i="1"/>
  <c r="Z2232" i="1"/>
  <c r="Z2233" i="1"/>
  <c r="Z2234" i="1"/>
  <c r="Z895" i="1"/>
  <c r="Z2235" i="1"/>
  <c r="Z896" i="1"/>
  <c r="Z2236" i="1"/>
  <c r="Z2237" i="1"/>
  <c r="Z897" i="1"/>
  <c r="Z2238" i="1"/>
  <c r="Z2239" i="1"/>
  <c r="Z2240" i="1"/>
  <c r="Z2241" i="1"/>
  <c r="Z2242" i="1"/>
  <c r="Z898" i="1"/>
  <c r="Z2243" i="1"/>
  <c r="Z2244" i="1"/>
  <c r="Z899" i="1"/>
  <c r="Z2245" i="1"/>
  <c r="Z2246" i="1"/>
  <c r="Z900" i="1"/>
  <c r="Z2247" i="1"/>
  <c r="Z2248" i="1"/>
  <c r="Z3686" i="1"/>
  <c r="Z901" i="1"/>
  <c r="Z2250" i="1"/>
  <c r="Z2251" i="1"/>
  <c r="Z902" i="1"/>
  <c r="Z2252" i="1"/>
  <c r="Z2253" i="1"/>
  <c r="Z2254" i="1"/>
  <c r="Z2255" i="1"/>
  <c r="Z2256" i="1"/>
  <c r="Z2257" i="1"/>
  <c r="Z903" i="1"/>
  <c r="Z904" i="1"/>
  <c r="Z2258" i="1"/>
  <c r="Z905" i="1"/>
  <c r="Z2259" i="1"/>
  <c r="Z2260" i="1"/>
  <c r="Z2261" i="1"/>
  <c r="Z2262" i="1"/>
  <c r="Z2263" i="1"/>
  <c r="Z2264" i="1"/>
  <c r="Z906" i="1"/>
  <c r="Z907" i="1"/>
  <c r="Z2265" i="1"/>
  <c r="Z2266" i="1"/>
  <c r="Z2267" i="1"/>
  <c r="Z2268" i="1"/>
  <c r="Z2269" i="1"/>
  <c r="Z2270" i="1"/>
  <c r="Z908" i="1"/>
  <c r="Z2271" i="1"/>
  <c r="Z909" i="1"/>
  <c r="Z910" i="1"/>
  <c r="Z2272" i="1"/>
  <c r="Z2273" i="1"/>
  <c r="Z2274" i="1"/>
  <c r="Z2275" i="1"/>
  <c r="Z2276" i="1"/>
  <c r="Z2277" i="1"/>
  <c r="Z911" i="1"/>
  <c r="Z912" i="1"/>
  <c r="Z2278" i="1"/>
  <c r="Z2279" i="1"/>
  <c r="Z2280" i="1"/>
  <c r="Z2281" i="1"/>
  <c r="Z2282" i="1"/>
  <c r="Z2283" i="1"/>
  <c r="Z2284" i="1"/>
  <c r="Z2285" i="1"/>
  <c r="Z2286" i="1"/>
  <c r="Z2287" i="1"/>
  <c r="Z965" i="1"/>
  <c r="Z2288" i="1"/>
  <c r="Z2289" i="1"/>
  <c r="Z2290" i="1"/>
  <c r="Z2291" i="1"/>
  <c r="Z2292" i="1"/>
  <c r="Z2293" i="1"/>
  <c r="Z2294" i="1"/>
  <c r="Z2295" i="1"/>
  <c r="Z2296" i="1"/>
  <c r="Z21" i="1"/>
  <c r="Z2297" i="1"/>
  <c r="Z2298" i="1"/>
  <c r="Z2299" i="1"/>
  <c r="Z2300" i="1"/>
  <c r="Z2301" i="1"/>
  <c r="Z2302" i="1"/>
  <c r="Z2303" i="1"/>
  <c r="Z2304" i="1"/>
  <c r="Z2305" i="1"/>
  <c r="Z826" i="1"/>
  <c r="Z2306" i="1"/>
  <c r="Z2307" i="1"/>
  <c r="Z2308" i="1"/>
  <c r="Z966" i="1"/>
  <c r="Z2309" i="1"/>
  <c r="Z850" i="1"/>
  <c r="Z2310" i="1"/>
  <c r="Z2311" i="1"/>
  <c r="Z2312" i="1"/>
  <c r="Z2313" i="1"/>
  <c r="Z2314" i="1"/>
  <c r="Z2315" i="1"/>
  <c r="Z2316" i="1"/>
  <c r="Z2317" i="1"/>
  <c r="Z2318" i="1"/>
  <c r="Z2319" i="1"/>
  <c r="Z2320" i="1"/>
  <c r="Z934" i="1"/>
  <c r="Z2321" i="1"/>
  <c r="Z2322" i="1"/>
  <c r="Z2323" i="1"/>
  <c r="Z2324" i="1"/>
  <c r="Z2325" i="1"/>
  <c r="Z2326" i="1"/>
  <c r="Z54" i="1"/>
  <c r="Z129" i="1"/>
  <c r="Z2327" i="1"/>
  <c r="Z2328" i="1"/>
  <c r="Z2329" i="1"/>
  <c r="Z2330" i="1"/>
  <c r="Z2331" i="1"/>
  <c r="Z2332" i="1"/>
  <c r="Z2333" i="1"/>
  <c r="Z22" i="1"/>
  <c r="Z2334" i="1"/>
  <c r="Z107" i="1"/>
  <c r="Z2335" i="1"/>
  <c r="Z2336" i="1"/>
  <c r="Z2337" i="1"/>
  <c r="Z2338" i="1"/>
  <c r="Z2339" i="1"/>
  <c r="Z2340" i="1"/>
  <c r="Z2341" i="1"/>
  <c r="Z2342" i="1"/>
  <c r="Z2343" i="1"/>
  <c r="Z2344" i="1"/>
  <c r="Z14" i="1"/>
  <c r="Z120" i="1"/>
  <c r="Z2345" i="1"/>
  <c r="Z23" i="1"/>
  <c r="Z2346" i="1"/>
  <c r="Z2347" i="1"/>
  <c r="Z935" i="1"/>
  <c r="Z2348" i="1"/>
  <c r="Z2349" i="1"/>
  <c r="Z2350" i="1"/>
  <c r="Z2351" i="1"/>
  <c r="Z2352" i="1"/>
  <c r="Z2353" i="1"/>
  <c r="Z2354" i="1"/>
  <c r="Z2355" i="1"/>
  <c r="Z975" i="1"/>
  <c r="Z2356" i="1"/>
  <c r="Z15" i="1"/>
  <c r="Z2357" i="1"/>
  <c r="Z2358" i="1"/>
  <c r="Z2359" i="1"/>
  <c r="Z1826" i="1"/>
  <c r="Z2361" i="1"/>
  <c r="Z2362" i="1"/>
  <c r="Z2363" i="1"/>
  <c r="Z2364" i="1"/>
  <c r="Z2365" i="1"/>
  <c r="Z2366" i="1"/>
  <c r="Z2367" i="1"/>
  <c r="Z2368" i="1"/>
  <c r="Z2369" i="1"/>
  <c r="Z2370" i="1"/>
  <c r="Z2371" i="1"/>
  <c r="Z2372" i="1"/>
  <c r="Z2373" i="1"/>
  <c r="Z2374" i="1"/>
  <c r="Z2375" i="1"/>
  <c r="Z121" i="1"/>
  <c r="Z2376" i="1"/>
  <c r="Z2377" i="1"/>
  <c r="Z2378" i="1"/>
  <c r="Z2379" i="1"/>
  <c r="Z2380" i="1"/>
  <c r="Z2381" i="1"/>
  <c r="Z2382" i="1"/>
  <c r="Z2383" i="1"/>
  <c r="Z2384" i="1"/>
  <c r="Z2385" i="1"/>
  <c r="Z2386" i="1"/>
  <c r="Z2387" i="1"/>
  <c r="Z2388" i="1"/>
  <c r="Z2389" i="1"/>
  <c r="Z2390" i="1"/>
  <c r="Z2391" i="1"/>
  <c r="Z2392" i="1"/>
  <c r="Z2393" i="1"/>
  <c r="Z2394" i="1"/>
  <c r="Z2395" i="1"/>
  <c r="Z2396" i="1"/>
  <c r="Z2397" i="1"/>
  <c r="Z2398" i="1"/>
  <c r="Z2399" i="1"/>
  <c r="Z2400" i="1"/>
  <c r="Z2401" i="1"/>
  <c r="Z2402" i="1"/>
  <c r="Z2403" i="1"/>
  <c r="Z2404" i="1"/>
  <c r="Z2405" i="1"/>
  <c r="Z2406" i="1"/>
  <c r="Z2407" i="1"/>
  <c r="Z2408" i="1"/>
  <c r="Z2409" i="1"/>
  <c r="Z2410" i="1"/>
  <c r="Z2411" i="1"/>
  <c r="Z2412" i="1"/>
  <c r="Z2413" i="1"/>
  <c r="Z2414" i="1"/>
  <c r="Z2360" i="1"/>
  <c r="Z2416" i="1"/>
  <c r="Z2417" i="1"/>
  <c r="Z2418" i="1"/>
  <c r="Z266" i="1"/>
  <c r="Z267" i="1"/>
  <c r="Z268" i="1"/>
  <c r="Z269" i="1"/>
  <c r="Z2638" i="1"/>
  <c r="Z270" i="1"/>
  <c r="Z271" i="1"/>
  <c r="Z272" i="1"/>
  <c r="Z273" i="1"/>
  <c r="Z274" i="1"/>
  <c r="Z275" i="1"/>
  <c r="Z792" i="1"/>
  <c r="Z793" i="1"/>
  <c r="Z794" i="1"/>
  <c r="Z31" i="1"/>
  <c r="Z795" i="1"/>
  <c r="Z2419" i="1"/>
  <c r="Z2420" i="1"/>
  <c r="Z2421" i="1"/>
  <c r="Z108" i="1"/>
  <c r="Z2422" i="1"/>
  <c r="Z2423" i="1"/>
  <c r="Z155" i="1"/>
  <c r="Z2424" i="1"/>
  <c r="Z2425" i="1"/>
  <c r="Z32" i="1"/>
  <c r="Z33" i="1"/>
  <c r="Z34" i="1"/>
  <c r="Z35" i="1"/>
  <c r="Z36" i="1"/>
  <c r="Z109" i="1"/>
  <c r="Z142" i="1"/>
  <c r="Z110" i="1"/>
  <c r="Z2426" i="1"/>
  <c r="Z2427" i="1"/>
  <c r="Z2428" i="1"/>
  <c r="Z2429" i="1"/>
  <c r="Z2430" i="1"/>
  <c r="Z229" i="1"/>
  <c r="Z2431" i="1"/>
  <c r="Z2432" i="1"/>
  <c r="Z2433" i="1"/>
  <c r="Z2434" i="1"/>
  <c r="Z2435" i="1"/>
  <c r="Z2436" i="1"/>
  <c r="Z2437" i="1"/>
  <c r="Z2438" i="1"/>
  <c r="Z2439" i="1"/>
  <c r="Z2440" i="1"/>
  <c r="Z2441" i="1"/>
  <c r="Z2442" i="1"/>
  <c r="Z230" i="1"/>
  <c r="Z2443" i="1"/>
  <c r="Z2444" i="1"/>
  <c r="Z2445" i="1"/>
  <c r="Z2446" i="1"/>
  <c r="Z2447" i="1"/>
  <c r="Z2448" i="1"/>
  <c r="Z2449" i="1"/>
  <c r="Z2450" i="1"/>
  <c r="Z2451" i="1"/>
  <c r="Z2452" i="1"/>
  <c r="Z2453" i="1"/>
  <c r="Z2454" i="1"/>
  <c r="Z2455" i="1"/>
  <c r="Z2456" i="1"/>
  <c r="Z2457" i="1"/>
  <c r="Z2458" i="1"/>
  <c r="Z2459" i="1"/>
  <c r="Z967" i="1"/>
  <c r="Z2460" i="1"/>
  <c r="Z2461" i="1"/>
  <c r="Z64" i="1"/>
  <c r="Z2462" i="1"/>
  <c r="Z2463" i="1"/>
  <c r="Z2464" i="1"/>
  <c r="Z2465" i="1"/>
  <c r="Z2466" i="1"/>
  <c r="Z2467" i="1"/>
  <c r="Z2468" i="1"/>
  <c r="Z2469" i="1"/>
  <c r="Z2470" i="1"/>
  <c r="Z2471" i="1"/>
  <c r="Z2472" i="1"/>
  <c r="Z2473" i="1"/>
  <c r="Z2474" i="1"/>
  <c r="Z2475" i="1"/>
  <c r="Z2476" i="1"/>
  <c r="Z2477" i="1"/>
  <c r="Z2478" i="1"/>
  <c r="Z2479" i="1"/>
  <c r="Z195" i="1"/>
  <c r="Z2480" i="1"/>
  <c r="Z2481" i="1"/>
  <c r="Z2482" i="1"/>
  <c r="Z196" i="1"/>
  <c r="Z2483" i="1"/>
  <c r="Z2484" i="1"/>
  <c r="Z2485" i="1"/>
  <c r="Z2486" i="1"/>
  <c r="Z2487" i="1"/>
  <c r="Z2488" i="1"/>
  <c r="Z2489" i="1"/>
  <c r="Z2490" i="1"/>
  <c r="Z2491" i="1"/>
  <c r="Z2492" i="1"/>
  <c r="Z2493" i="1"/>
  <c r="Z2494" i="1"/>
  <c r="Z2495" i="1"/>
  <c r="Z276" i="1"/>
  <c r="Z277" i="1"/>
  <c r="Z278" i="1"/>
  <c r="Z279" i="1"/>
  <c r="Z280" i="1"/>
  <c r="Z281" i="1"/>
  <c r="Z282" i="1"/>
  <c r="Z283" i="1"/>
  <c r="Z284" i="1"/>
  <c r="Z285" i="1"/>
  <c r="Z286" i="1"/>
  <c r="Z287" i="1"/>
  <c r="Z288" i="1"/>
  <c r="Z289" i="1"/>
  <c r="Z2496" i="1"/>
  <c r="Z2497" i="1"/>
  <c r="Z2498" i="1"/>
  <c r="Z2499" i="1"/>
  <c r="Z2500" i="1"/>
  <c r="Z2501" i="1"/>
  <c r="Z2502" i="1"/>
  <c r="Z2503" i="1"/>
  <c r="Z2504" i="1"/>
  <c r="Z197" i="1"/>
  <c r="Z2505" i="1"/>
  <c r="Z156" i="1"/>
  <c r="Z130" i="1"/>
  <c r="Z2506" i="1"/>
  <c r="Z2507" i="1"/>
  <c r="Z131" i="1"/>
  <c r="Z2508" i="1"/>
  <c r="Z2509" i="1"/>
  <c r="Z2510" i="1"/>
  <c r="Z2511" i="1"/>
  <c r="Z2512" i="1"/>
  <c r="Z132" i="1"/>
  <c r="Z2513" i="1"/>
  <c r="Z2514" i="1"/>
  <c r="Z2515" i="1"/>
  <c r="Z2516" i="1"/>
  <c r="Z2517" i="1"/>
  <c r="Z2518" i="1"/>
  <c r="Z2519" i="1"/>
  <c r="Z2520" i="1"/>
  <c r="Z2521" i="1"/>
  <c r="Z2522" i="1"/>
  <c r="Z2523" i="1"/>
  <c r="Z2524" i="1"/>
  <c r="Z2525" i="1"/>
  <c r="Z2526" i="1"/>
  <c r="Z2527" i="1"/>
  <c r="Z80" i="1"/>
  <c r="Z2528" i="1"/>
  <c r="Z2529" i="1"/>
  <c r="Z2530" i="1"/>
  <c r="Z2531" i="1"/>
  <c r="Z2532" i="1"/>
  <c r="Z2533" i="1"/>
  <c r="Z2534" i="1"/>
  <c r="Z2535" i="1"/>
  <c r="Z2536" i="1"/>
  <c r="Z17" i="1"/>
  <c r="Z2537" i="1"/>
  <c r="Z2538" i="1"/>
  <c r="Z2539" i="1"/>
  <c r="Z2540" i="1"/>
  <c r="Z2541" i="1"/>
  <c r="Z2542" i="1"/>
  <c r="Z2543" i="1"/>
  <c r="Z2544" i="1"/>
  <c r="Z2545" i="1"/>
  <c r="Z2546" i="1"/>
  <c r="Z2547" i="1"/>
  <c r="Z2548" i="1"/>
  <c r="Z2549" i="1"/>
  <c r="Z2550" i="1"/>
  <c r="Z2551" i="1"/>
  <c r="Z2552" i="1"/>
  <c r="Z2553" i="1"/>
  <c r="Z2554" i="1"/>
  <c r="Z2555" i="1"/>
  <c r="Z2556" i="1"/>
  <c r="Z2557" i="1"/>
  <c r="Z2558" i="1"/>
  <c r="Z2559" i="1"/>
  <c r="Z2560" i="1"/>
  <c r="Z2561" i="1"/>
  <c r="Z2562" i="1"/>
  <c r="Z180" i="1"/>
  <c r="Z2563" i="1"/>
  <c r="Z2564" i="1"/>
  <c r="Z2565" i="1"/>
  <c r="Z2566" i="1"/>
  <c r="Z2567" i="1"/>
  <c r="Z2568" i="1"/>
  <c r="Z2569" i="1"/>
  <c r="Z2570" i="1"/>
  <c r="Z194" i="1"/>
  <c r="Z2571" i="1"/>
  <c r="Z2572" i="1"/>
  <c r="Z2573" i="1"/>
  <c r="Z206" i="1"/>
  <c r="Z2574" i="1"/>
  <c r="Z174" i="1"/>
  <c r="Z2575" i="1"/>
  <c r="Z2576" i="1"/>
  <c r="Z2577" i="1"/>
  <c r="Z2578" i="1"/>
  <c r="Z2579" i="1"/>
  <c r="Z2580" i="1"/>
  <c r="Z2581" i="1"/>
  <c r="Z2582" i="1"/>
  <c r="Z2583" i="1"/>
  <c r="Z2584" i="1"/>
  <c r="Z2585" i="1"/>
  <c r="Z175" i="1"/>
  <c r="Z2586" i="1"/>
  <c r="Z2587" i="1"/>
  <c r="Z2588" i="1"/>
  <c r="Z176" i="1"/>
  <c r="Z2589" i="1"/>
  <c r="Z2590" i="1"/>
  <c r="Z2591" i="1"/>
  <c r="Z2592" i="1"/>
  <c r="Z2593" i="1"/>
  <c r="Z2594" i="1"/>
  <c r="Z2595" i="1"/>
  <c r="Z2596" i="1"/>
  <c r="Z2597" i="1"/>
  <c r="Z816" i="1"/>
  <c r="Z2598" i="1"/>
  <c r="Z2599" i="1"/>
  <c r="Z2600" i="1"/>
  <c r="Z2601" i="1"/>
  <c r="Z2602" i="1"/>
  <c r="Z2603" i="1"/>
  <c r="Z2604" i="1"/>
  <c r="Z2605" i="1"/>
  <c r="Z2606" i="1"/>
  <c r="Z2607" i="1"/>
  <c r="Z2608" i="1"/>
  <c r="Z2609" i="1"/>
  <c r="Z2610" i="1"/>
  <c r="Z2611" i="1"/>
  <c r="Z2612" i="1"/>
  <c r="Z2613" i="1"/>
  <c r="Z2614" i="1"/>
  <c r="Z2615" i="1"/>
  <c r="Z2616" i="1"/>
  <c r="Z2617" i="1"/>
  <c r="Z807" i="1"/>
  <c r="Z2618" i="1"/>
  <c r="Z2619" i="1"/>
  <c r="Z2620" i="1"/>
  <c r="Z2621" i="1"/>
  <c r="Z2622" i="1"/>
  <c r="Z2623" i="1"/>
  <c r="Z2624" i="1"/>
  <c r="Z2625" i="1"/>
  <c r="Z81" i="1"/>
  <c r="Z2626" i="1"/>
  <c r="Z920" i="1"/>
  <c r="Z2627" i="1"/>
  <c r="Z248" i="1"/>
  <c r="Z2628" i="1"/>
  <c r="Z2629" i="1"/>
  <c r="Z165" i="1"/>
  <c r="Z166" i="1"/>
  <c r="Z188" i="1"/>
  <c r="Z2630" i="1"/>
  <c r="Z945" i="1"/>
  <c r="Z65" i="1"/>
  <c r="Z2631" i="1"/>
  <c r="Z2632" i="1"/>
  <c r="Z2633" i="1"/>
  <c r="Z913" i="1"/>
  <c r="Z2635" i="1"/>
  <c r="Z2636" i="1"/>
  <c r="Z914" i="1"/>
  <c r="Z946" i="1"/>
  <c r="Z2639" i="1"/>
  <c r="Z2640" i="1"/>
  <c r="Z2641" i="1"/>
  <c r="Z2642" i="1"/>
  <c r="Z921" i="1"/>
  <c r="Z6" i="1"/>
  <c r="Z2643" i="1"/>
  <c r="Z7" i="1"/>
  <c r="Z78" i="1"/>
  <c r="Z2644" i="1"/>
  <c r="Z2645" i="1"/>
  <c r="Z2647" i="1"/>
  <c r="Z2648" i="1"/>
  <c r="Z2649" i="1"/>
  <c r="Z2651" i="1"/>
  <c r="Z2652" i="1"/>
  <c r="Z947" i="1"/>
  <c r="Z2653" i="1"/>
  <c r="Z2654" i="1"/>
  <c r="Z2655" i="1"/>
  <c r="Z37" i="1"/>
  <c r="Z2656" i="1"/>
  <c r="Z2657" i="1"/>
  <c r="Z2658" i="1"/>
  <c r="Z2659" i="1"/>
  <c r="Z2660" i="1"/>
  <c r="Z2661" i="1"/>
  <c r="Z2662" i="1"/>
  <c r="Z2663" i="1"/>
  <c r="Z922" i="1"/>
  <c r="Z2664" i="1"/>
  <c r="Z2665" i="1"/>
  <c r="Z2666" i="1"/>
  <c r="Z2667" i="1"/>
  <c r="Z2668" i="1"/>
  <c r="Z2669" i="1"/>
  <c r="Z846" i="1"/>
  <c r="Z2670" i="1"/>
  <c r="Z2697" i="1"/>
  <c r="Z362" i="1"/>
  <c r="Z2673" i="1"/>
  <c r="Z2674" i="1"/>
  <c r="Z2675" i="1"/>
  <c r="Z2704" i="1"/>
  <c r="Z2677" i="1"/>
  <c r="Z3106" i="1"/>
  <c r="Z2678" i="1"/>
  <c r="Z3739" i="1"/>
  <c r="Z2680" i="1"/>
  <c r="Z2681" i="1"/>
  <c r="Z2682" i="1"/>
  <c r="Z2683" i="1"/>
  <c r="Z3461" i="1"/>
  <c r="Z2684" i="1"/>
  <c r="Z2685" i="1"/>
  <c r="Z2686" i="1"/>
  <c r="Z2687" i="1"/>
  <c r="Z2688" i="1"/>
  <c r="Z2689" i="1"/>
  <c r="Z2690" i="1"/>
  <c r="Z923" i="1"/>
  <c r="Z847" i="1"/>
  <c r="Z2691" i="1"/>
  <c r="Z2692" i="1"/>
  <c r="Z2693" i="1"/>
  <c r="Z2694" i="1"/>
  <c r="Z2695" i="1"/>
  <c r="Z2696" i="1"/>
  <c r="Z815" i="1"/>
  <c r="Z2698" i="1"/>
  <c r="Z2699" i="1"/>
  <c r="Z848" i="1"/>
  <c r="Z2415" i="1"/>
  <c r="Z915" i="1"/>
  <c r="Z2700" i="1"/>
  <c r="Z916" i="1"/>
  <c r="Z2701" i="1"/>
  <c r="Z797" i="1"/>
  <c r="Z808" i="1"/>
  <c r="Z798" i="1"/>
  <c r="Z2702" i="1"/>
  <c r="Z799" i="1"/>
  <c r="Z2703" i="1"/>
  <c r="Z2705" i="1"/>
  <c r="Z809" i="1"/>
  <c r="Z2706" i="1"/>
  <c r="Z2707" i="1"/>
  <c r="Z2708" i="1"/>
  <c r="Z2709" i="1"/>
  <c r="Z2710" i="1"/>
  <c r="Z2711" i="1"/>
  <c r="Z2650" i="1"/>
  <c r="Z2712" i="1"/>
  <c r="Z2713" i="1"/>
  <c r="Z2714" i="1"/>
  <c r="Z2715" i="1"/>
  <c r="Z2716" i="1"/>
  <c r="Z2717" i="1"/>
  <c r="Z2718" i="1"/>
  <c r="Z2719" i="1"/>
  <c r="Z2720" i="1"/>
  <c r="Z2721" i="1"/>
  <c r="Z2722" i="1"/>
  <c r="Z2723" i="1"/>
  <c r="Z2724" i="1"/>
  <c r="Z2725" i="1"/>
  <c r="Z2726" i="1"/>
  <c r="Z2727" i="1"/>
  <c r="Z2728" i="1"/>
  <c r="Z2729" i="1"/>
  <c r="Z2730" i="1"/>
  <c r="Z2731" i="1"/>
  <c r="Z2732" i="1"/>
  <c r="Z2733" i="1"/>
  <c r="Z2734" i="1"/>
  <c r="Z2735" i="1"/>
  <c r="Z2736" i="1"/>
  <c r="Z2737" i="1"/>
  <c r="Z1456" i="1"/>
  <c r="Z2739" i="1"/>
  <c r="Z2740" i="1"/>
  <c r="Z2741" i="1"/>
  <c r="Z2742" i="1"/>
  <c r="Z2743" i="1"/>
  <c r="Z2744" i="1"/>
  <c r="Z2745" i="1"/>
  <c r="Z2746" i="1"/>
  <c r="Z2747" i="1"/>
  <c r="Z2748" i="1"/>
  <c r="Z2749" i="1"/>
  <c r="Z2750" i="1"/>
  <c r="Z2751" i="1"/>
  <c r="Z2752" i="1"/>
  <c r="Z2753" i="1"/>
  <c r="Z2754" i="1"/>
  <c r="Z2755" i="1"/>
  <c r="Z2756" i="1"/>
  <c r="Z2757" i="1"/>
  <c r="Z2758" i="1"/>
  <c r="Z2759" i="1"/>
  <c r="Z2760" i="1"/>
  <c r="Z2761" i="1"/>
  <c r="Z2762" i="1"/>
  <c r="Z2763" i="1"/>
  <c r="Z2764" i="1"/>
  <c r="Z2765" i="1"/>
  <c r="Z2766" i="1"/>
  <c r="Z1004" i="1"/>
  <c r="Z1003" i="1"/>
  <c r="Z2767" i="1"/>
  <c r="Z2768" i="1"/>
  <c r="Z2769" i="1"/>
  <c r="Z2770" i="1"/>
  <c r="Z2771" i="1"/>
  <c r="Z2772" i="1"/>
  <c r="Z2773" i="1"/>
  <c r="Z2774" i="1"/>
  <c r="Z2775" i="1"/>
  <c r="Z2776" i="1"/>
  <c r="Z2777" i="1"/>
  <c r="Z2778" i="1"/>
  <c r="Z2779" i="1"/>
  <c r="Z2780" i="1"/>
  <c r="Z2781" i="1"/>
  <c r="Z2782" i="1"/>
  <c r="Z2783" i="1"/>
  <c r="Z2784" i="1"/>
  <c r="Z2785" i="1"/>
  <c r="Z2786" i="1"/>
  <c r="Z2787" i="1"/>
  <c r="Z2788" i="1"/>
  <c r="Z2789" i="1"/>
  <c r="Z2790" i="1"/>
  <c r="Z2791" i="1"/>
  <c r="Z2792" i="1"/>
  <c r="Z249" i="1"/>
  <c r="Z1005" i="1"/>
  <c r="Z1006" i="1"/>
  <c r="Z2793" i="1"/>
  <c r="Z2794" i="1"/>
  <c r="Z2795" i="1"/>
  <c r="Z2796" i="1"/>
  <c r="Z2797" i="1"/>
  <c r="Z2798" i="1"/>
  <c r="Z2799" i="1"/>
  <c r="Z2800" i="1"/>
  <c r="Z2801" i="1"/>
  <c r="Z2802" i="1"/>
  <c r="Z2803" i="1"/>
  <c r="Z2804" i="1"/>
  <c r="Z2805" i="1"/>
  <c r="Z2806" i="1"/>
  <c r="Z2807" i="1"/>
  <c r="Z2808" i="1"/>
  <c r="Z2809" i="1"/>
  <c r="Z2810" i="1"/>
  <c r="Z2811" i="1"/>
  <c r="Z2812" i="1"/>
  <c r="Z2813" i="1"/>
  <c r="Z2814" i="1"/>
  <c r="Z2815" i="1"/>
  <c r="Z2816" i="1"/>
  <c r="Z2817" i="1"/>
  <c r="Z2818" i="1"/>
  <c r="Z2819" i="1"/>
  <c r="Z2820" i="1"/>
  <c r="Z2821" i="1"/>
  <c r="Z2822" i="1"/>
  <c r="Z2823" i="1"/>
  <c r="Z2824" i="1"/>
  <c r="Z2825" i="1"/>
  <c r="Z2826" i="1"/>
  <c r="Z2827" i="1"/>
  <c r="Z2828" i="1"/>
  <c r="Z2829" i="1"/>
  <c r="Z2830" i="1"/>
  <c r="Z2831" i="1"/>
  <c r="Z2832" i="1"/>
  <c r="Z2833" i="1"/>
  <c r="Z2834" i="1"/>
  <c r="Z2835" i="1"/>
  <c r="Z2836" i="1"/>
  <c r="Z2837" i="1"/>
  <c r="Z2838" i="1"/>
  <c r="Z2839" i="1"/>
  <c r="Z2840" i="1"/>
  <c r="Z2841" i="1"/>
  <c r="Z2842" i="1"/>
  <c r="Z2843" i="1"/>
  <c r="Z2844" i="1"/>
  <c r="Z2845" i="1"/>
  <c r="Z2846" i="1"/>
  <c r="Z2847" i="1"/>
  <c r="Z2848" i="1"/>
  <c r="Z2849" i="1"/>
  <c r="Z2850" i="1"/>
  <c r="Z2851" i="1"/>
  <c r="Z2852" i="1"/>
  <c r="Z2853" i="1"/>
  <c r="Z2854" i="1"/>
  <c r="Z2855" i="1"/>
  <c r="Z2856" i="1"/>
  <c r="Z2857" i="1"/>
  <c r="Z2858" i="1"/>
  <c r="Z2859" i="1"/>
  <c r="Z2860" i="1"/>
  <c r="Z2861" i="1"/>
  <c r="Z2862" i="1"/>
  <c r="Z2863" i="1"/>
  <c r="Z2864" i="1"/>
  <c r="Z2865" i="1"/>
  <c r="Z2866" i="1"/>
  <c r="Z2867" i="1"/>
  <c r="Z2868" i="1"/>
  <c r="Z2869" i="1"/>
  <c r="Z2870" i="1"/>
  <c r="Z2871" i="1"/>
  <c r="Z2872" i="1"/>
  <c r="Z2873" i="1"/>
  <c r="Z2874" i="1"/>
  <c r="Z2875" i="1"/>
  <c r="Z2876" i="1"/>
  <c r="Z2877" i="1"/>
  <c r="Z2878" i="1"/>
  <c r="Z2879" i="1"/>
  <c r="Z2880" i="1"/>
  <c r="Z2881" i="1"/>
  <c r="Z2882" i="1"/>
  <c r="Z2883" i="1"/>
  <c r="Z2884" i="1"/>
  <c r="Z2885" i="1"/>
  <c r="Z2886" i="1"/>
  <c r="Z2887" i="1"/>
  <c r="Z2888" i="1"/>
  <c r="Z2889" i="1"/>
  <c r="Z2890" i="1"/>
  <c r="Z2891" i="1"/>
  <c r="Z2892" i="1"/>
  <c r="Z2893" i="1"/>
  <c r="Z2894" i="1"/>
  <c r="Z2895" i="1"/>
  <c r="Z2896" i="1"/>
  <c r="Z2897" i="1"/>
  <c r="Z2898" i="1"/>
  <c r="Z2899" i="1"/>
  <c r="Z2900" i="1"/>
  <c r="Z2901" i="1"/>
  <c r="Z207" i="1"/>
  <c r="Z208" i="1"/>
  <c r="Z209" i="1"/>
  <c r="Z210" i="1"/>
  <c r="Z211" i="1"/>
  <c r="Z212" i="1"/>
  <c r="Z213" i="1"/>
  <c r="Z214" i="1"/>
  <c r="Z2902" i="1"/>
  <c r="Z2903" i="1"/>
  <c r="Z2904" i="1"/>
  <c r="Z2905" i="1"/>
  <c r="Z2906" i="1"/>
  <c r="Z2907" i="1"/>
  <c r="Z2908" i="1"/>
  <c r="Z218" i="1"/>
  <c r="Z2910" i="1"/>
  <c r="Z2911" i="1"/>
  <c r="Z2912" i="1"/>
  <c r="Z2913" i="1"/>
  <c r="Z2914" i="1"/>
  <c r="Z817" i="1"/>
  <c r="Z2915" i="1"/>
  <c r="Z2916" i="1"/>
  <c r="Z2917" i="1"/>
  <c r="Z157" i="1"/>
  <c r="Z2918" i="1"/>
  <c r="Z2919" i="1"/>
  <c r="Z2920" i="1"/>
  <c r="Z111" i="1"/>
  <c r="Z2223" i="1"/>
  <c r="Z2921" i="1"/>
  <c r="Z2922" i="1"/>
  <c r="Z215" i="1"/>
  <c r="Z12" i="1"/>
  <c r="Z2923" i="1"/>
  <c r="Z2924" i="1"/>
  <c r="Z55" i="1"/>
  <c r="Z2925" i="1"/>
  <c r="Z2926" i="1"/>
  <c r="Z2927" i="1"/>
  <c r="Z2928" i="1"/>
  <c r="Z2929" i="1"/>
  <c r="Z2930" i="1"/>
  <c r="Z828" i="1"/>
  <c r="Z216" i="1"/>
  <c r="Z2931" i="1"/>
  <c r="Z2932" i="1"/>
  <c r="Z217" i="1"/>
  <c r="Z2933" i="1"/>
  <c r="Z2934" i="1"/>
  <c r="Z2935" i="1"/>
  <c r="Z2936" i="1"/>
  <c r="Z2937" i="1"/>
  <c r="Z996" i="1"/>
  <c r="Z2938" i="1"/>
  <c r="Z2939" i="1"/>
  <c r="Z2940" i="1"/>
  <c r="Z2941" i="1"/>
  <c r="Z59" i="1"/>
  <c r="Z960" i="1"/>
  <c r="Z968" i="1"/>
  <c r="Z961" i="1"/>
  <c r="Z2942" i="1"/>
  <c r="Z223" i="1"/>
  <c r="Z2943" i="1"/>
  <c r="Z2944" i="1"/>
  <c r="Z2945" i="1"/>
  <c r="Z2946" i="1"/>
  <c r="Z2947" i="1"/>
  <c r="Z2948" i="1"/>
  <c r="Z1007" i="1"/>
  <c r="Z1008" i="1"/>
  <c r="Z1009" i="1"/>
  <c r="Z1010" i="1"/>
  <c r="Z1011" i="1"/>
  <c r="Z1012" i="1"/>
  <c r="Z1013" i="1"/>
  <c r="Z1014" i="1"/>
  <c r="Z1015" i="1"/>
  <c r="Z1016" i="1"/>
  <c r="Z2949" i="1"/>
  <c r="Z2950" i="1"/>
  <c r="Z2951" i="1"/>
  <c r="Z2952" i="1"/>
  <c r="Z2953" i="1"/>
  <c r="Z2954" i="1"/>
  <c r="Z2955" i="1"/>
  <c r="Z2956" i="1"/>
  <c r="Z2957" i="1"/>
  <c r="Z2958" i="1"/>
  <c r="Z800" i="1"/>
  <c r="Z2959" i="1"/>
  <c r="Z2960" i="1"/>
  <c r="Z2961" i="1"/>
  <c r="Z2962" i="1"/>
  <c r="Z2963" i="1"/>
  <c r="Z2964" i="1"/>
  <c r="Z2965" i="1"/>
  <c r="Z2966" i="1"/>
  <c r="Z158" i="1"/>
  <c r="Z2967" i="1"/>
  <c r="Z2968" i="1"/>
  <c r="Z2969" i="1"/>
  <c r="Z2970" i="1"/>
  <c r="Z2971" i="1"/>
  <c r="Z159" i="1"/>
  <c r="Z2972" i="1"/>
  <c r="Z2973" i="1"/>
  <c r="Z2974" i="1"/>
  <c r="Z2975" i="1"/>
  <c r="Z2976" i="1"/>
  <c r="Z2977" i="1"/>
  <c r="Z2978" i="1"/>
  <c r="Z220" i="1"/>
  <c r="Z2979" i="1"/>
  <c r="Z2980" i="1"/>
  <c r="Z2981" i="1"/>
  <c r="Z160" i="1"/>
  <c r="Z2982" i="1"/>
  <c r="Z2983" i="1"/>
  <c r="Z2984" i="1"/>
  <c r="Z2985" i="1"/>
  <c r="Z2986" i="1"/>
  <c r="Z2987" i="1"/>
  <c r="Z2988" i="1"/>
  <c r="Z2989" i="1"/>
  <c r="Z2990" i="1"/>
  <c r="Z2991" i="1"/>
  <c r="Z2992" i="1"/>
  <c r="Z161" i="1"/>
  <c r="Z2993" i="1"/>
  <c r="Z2994" i="1"/>
  <c r="Z2995" i="1"/>
  <c r="Z2996" i="1"/>
  <c r="Z2997" i="1"/>
  <c r="Z162" i="1"/>
  <c r="Z2998" i="1"/>
  <c r="Z2999" i="1"/>
  <c r="Z3000" i="1"/>
  <c r="Z56" i="1"/>
  <c r="Z3001" i="1"/>
  <c r="Z3002" i="1"/>
  <c r="Z3003" i="1"/>
  <c r="Z3004" i="1"/>
  <c r="Z3005" i="1"/>
  <c r="Z3006" i="1"/>
  <c r="Z3007" i="1"/>
  <c r="Z3008" i="1"/>
  <c r="Z3009" i="1"/>
  <c r="Z3010" i="1"/>
  <c r="Z3011" i="1"/>
  <c r="Z3012" i="1"/>
  <c r="Z3013" i="1"/>
  <c r="Z3014" i="1"/>
  <c r="Z3015" i="1"/>
  <c r="Z3016" i="1"/>
  <c r="Z3017" i="1"/>
  <c r="Z3018" i="1"/>
  <c r="Z3019" i="1"/>
  <c r="Z3020" i="1"/>
  <c r="Z3021" i="1"/>
  <c r="Z3022" i="1"/>
  <c r="Z3023" i="1"/>
  <c r="Z3024" i="1"/>
  <c r="Z3025" i="1"/>
  <c r="Z163" i="1"/>
  <c r="Z3026" i="1"/>
  <c r="Z3027" i="1"/>
  <c r="Z3028" i="1"/>
  <c r="Z3029" i="1"/>
  <c r="Z3030" i="1"/>
  <c r="Z3031" i="1"/>
  <c r="Z3032"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57" i="1"/>
  <c r="Z359" i="1"/>
  <c r="Z360" i="1"/>
  <c r="Z361" i="1"/>
  <c r="Z2646" i="1"/>
  <c r="Z363" i="1"/>
  <c r="Z177" i="1"/>
  <c r="Z2634"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50" i="1"/>
  <c r="Z400" i="1"/>
  <c r="Z401" i="1"/>
  <c r="Z402" i="1"/>
  <c r="Z403" i="1"/>
  <c r="Z404" i="1"/>
  <c r="Z405" i="1"/>
  <c r="Z406" i="1"/>
  <c r="Z407" i="1"/>
  <c r="Z408" i="1"/>
  <c r="Z409" i="1"/>
  <c r="Z940" i="1"/>
  <c r="Z410" i="1"/>
  <c r="Z411" i="1"/>
  <c r="Z412" i="1"/>
  <c r="Z413" i="1"/>
  <c r="Z198" i="1"/>
  <c r="Z414" i="1"/>
  <c r="Z415" i="1"/>
  <c r="Z416" i="1"/>
  <c r="Z417" i="1"/>
  <c r="Z418" i="1"/>
  <c r="Z419" i="1"/>
  <c r="Z420" i="1"/>
  <c r="Z421" i="1"/>
  <c r="Z422" i="1"/>
  <c r="Z423" i="1"/>
  <c r="Z424" i="1"/>
  <c r="Z425" i="1"/>
  <c r="Z426" i="1"/>
  <c r="Z427" i="1"/>
  <c r="Z428" i="1"/>
  <c r="Z429" i="1"/>
  <c r="Z805" i="1"/>
  <c r="Z430" i="1"/>
  <c r="Z431" i="1"/>
  <c r="Z432" i="1"/>
  <c r="Z433" i="1"/>
  <c r="Z434" i="1"/>
  <c r="Z435" i="1"/>
  <c r="Z436" i="1"/>
  <c r="Z16" i="1"/>
  <c r="Z437" i="1"/>
  <c r="Z438" i="1"/>
  <c r="Z439" i="1"/>
  <c r="Z440" i="1"/>
  <c r="Z441" i="1"/>
  <c r="Z442" i="1"/>
  <c r="Z443" i="1"/>
  <c r="Z444" i="1"/>
  <c r="Z445" i="1"/>
  <c r="Z446" i="1"/>
  <c r="Z447" i="1"/>
  <c r="Z448" i="1"/>
  <c r="Z449" i="1"/>
  <c r="Z450" i="1"/>
  <c r="Z451" i="1"/>
  <c r="Z452" i="1"/>
  <c r="Z453" i="1"/>
  <c r="Z454" i="1"/>
  <c r="Z455" i="1"/>
  <c r="Z91" i="1"/>
  <c r="Z456" i="1"/>
  <c r="Z457" i="1"/>
  <c r="Z458" i="1"/>
  <c r="Z459" i="1"/>
  <c r="Z460" i="1"/>
  <c r="Z461" i="1"/>
  <c r="Z462" i="1"/>
  <c r="Z463" i="1"/>
  <c r="Z464" i="1"/>
  <c r="Z465" i="1"/>
  <c r="Z466" i="1"/>
  <c r="Z467" i="1"/>
  <c r="Z468" i="1"/>
  <c r="Z469" i="1"/>
  <c r="Z470" i="1"/>
  <c r="Z471" i="1"/>
  <c r="Z823" i="1"/>
  <c r="Z472" i="1"/>
  <c r="Z473" i="1"/>
  <c r="Z474" i="1"/>
  <c r="Z475" i="1"/>
  <c r="Z476" i="1"/>
  <c r="Z842" i="1"/>
  <c r="Z477" i="1"/>
  <c r="Z478" i="1"/>
  <c r="Z479" i="1"/>
  <c r="Z962" i="1"/>
  <c r="Z480" i="1"/>
  <c r="Z814" i="1"/>
  <c r="Z481" i="1"/>
  <c r="Z482" i="1"/>
  <c r="Z483" i="1"/>
  <c r="Z484" i="1"/>
  <c r="Z485" i="1"/>
  <c r="Z3033" i="1"/>
  <c r="Z818" i="1"/>
  <c r="Z3034" i="1"/>
  <c r="Z3035" i="1"/>
  <c r="Z801" i="1"/>
  <c r="Z3036" i="1"/>
  <c r="Z3037" i="1"/>
  <c r="Z3038" i="1"/>
  <c r="Z3039" i="1"/>
  <c r="Z3040" i="1"/>
  <c r="Z3041" i="1"/>
  <c r="Z3042" i="1"/>
  <c r="Z3043" i="1"/>
  <c r="Z3044" i="1"/>
  <c r="Z997" i="1"/>
  <c r="Z3045" i="1"/>
  <c r="Z3046" i="1"/>
  <c r="Z3047" i="1"/>
  <c r="Z3048" i="1"/>
  <c r="Z3049" i="1"/>
  <c r="Z3050" i="1"/>
  <c r="Z3051" i="1"/>
  <c r="Z3052" i="1"/>
  <c r="Z3053" i="1"/>
  <c r="Z3054" i="1"/>
  <c r="Z3055" i="1"/>
  <c r="Z3056" i="1"/>
  <c r="Z3057" i="1"/>
  <c r="Z3058" i="1"/>
  <c r="Z3059" i="1"/>
  <c r="Z998" i="1"/>
  <c r="Z3060" i="1"/>
  <c r="Z3061" i="1"/>
  <c r="Z112" i="1"/>
  <c r="Z3063" i="1"/>
  <c r="Z3064" i="1"/>
  <c r="Z3065" i="1"/>
  <c r="Z178" i="1"/>
  <c r="Z3066" i="1"/>
  <c r="Z3067" i="1"/>
  <c r="Z3068" i="1"/>
  <c r="Z3069" i="1"/>
  <c r="Z3070" i="1"/>
  <c r="Z2195" i="1"/>
  <c r="Z3072" i="1"/>
  <c r="Z3073" i="1"/>
  <c r="Z3074" i="1"/>
  <c r="Z3075" i="1"/>
  <c r="Z3076" i="1"/>
  <c r="Z3077" i="1"/>
  <c r="Z3078" i="1"/>
  <c r="Z3079" i="1"/>
  <c r="Z3080" i="1"/>
  <c r="Z3081" i="1"/>
  <c r="Z3082" i="1"/>
  <c r="Z3083" i="1"/>
  <c r="Z3084" i="1"/>
  <c r="Z3085" i="1"/>
  <c r="Z3086" i="1"/>
  <c r="Z3087" i="1"/>
  <c r="Z3088" i="1"/>
  <c r="Z3089" i="1"/>
  <c r="Z3090" i="1"/>
  <c r="Z3091" i="1"/>
  <c r="Z3092" i="1"/>
  <c r="Z3093" i="1"/>
  <c r="Z3094" i="1"/>
  <c r="Z3095" i="1"/>
  <c r="Z3096"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204" i="1"/>
  <c r="Z1311" i="1"/>
  <c r="Z1312" i="1"/>
  <c r="Z1313" i="1"/>
  <c r="Z1314" i="1"/>
  <c r="Z1315" i="1"/>
  <c r="Z1316" i="1"/>
  <c r="Z1317" i="1"/>
  <c r="Z1318" i="1"/>
  <c r="Z1319" i="1"/>
  <c r="Z1320" i="1"/>
  <c r="Z1321" i="1"/>
  <c r="Z1322" i="1"/>
  <c r="Z1323" i="1"/>
  <c r="Z1324" i="1"/>
  <c r="Z1325" i="1"/>
  <c r="Z1326" i="1"/>
  <c r="Z1327" i="1"/>
  <c r="Z250" i="1"/>
  <c r="Z1328" i="1"/>
  <c r="Z1329" i="1"/>
  <c r="Z1330" i="1"/>
  <c r="Z1331" i="1"/>
  <c r="Z1332" i="1"/>
  <c r="Z1333" i="1"/>
  <c r="Z1334" i="1"/>
  <c r="Z1335" i="1"/>
  <c r="Z3115" i="1"/>
  <c r="Z1337" i="1"/>
  <c r="Z1338" i="1"/>
  <c r="Z182" i="1"/>
  <c r="Z1339" i="1"/>
  <c r="Z1340" i="1"/>
  <c r="Z1341" i="1"/>
  <c r="Z1342" i="1"/>
  <c r="Z1704" i="1"/>
  <c r="Z1344" i="1"/>
  <c r="Z1345" i="1"/>
  <c r="Z167" i="1"/>
  <c r="Z168" i="1"/>
  <c r="Z1346" i="1"/>
  <c r="Z1347" i="1"/>
  <c r="Z1348" i="1"/>
  <c r="Z1349" i="1"/>
  <c r="Z1350" i="1"/>
  <c r="Z1351" i="1"/>
  <c r="Z1352" i="1"/>
  <c r="Z1353" i="1"/>
  <c r="Z1354" i="1"/>
  <c r="Z1355" i="1"/>
  <c r="Z1356" i="1"/>
  <c r="Z1357" i="1"/>
  <c r="Z1358" i="1"/>
  <c r="Z1359" i="1"/>
  <c r="Z169" i="1"/>
  <c r="Z170" i="1"/>
  <c r="Z1360" i="1"/>
  <c r="Z1361" i="1"/>
  <c r="Z1362" i="1"/>
  <c r="Z1363" i="1"/>
  <c r="Z1364" i="1"/>
  <c r="Z1365" i="1"/>
  <c r="Z1366" i="1"/>
  <c r="Z1367" i="1"/>
  <c r="Z1368" i="1"/>
  <c r="Z1369" i="1"/>
  <c r="Z1370" i="1"/>
  <c r="Z1371" i="1"/>
  <c r="Z1372" i="1"/>
  <c r="Z171" i="1"/>
  <c r="Z1373" i="1"/>
  <c r="Z1374" i="1"/>
  <c r="Z3119" i="1"/>
  <c r="Z1375" i="1"/>
  <c r="Z172" i="1"/>
  <c r="Z1376" i="1"/>
  <c r="Z1377" i="1"/>
  <c r="Z1378" i="1"/>
  <c r="Z1379" i="1"/>
  <c r="Z1380" i="1"/>
  <c r="Z1381" i="1"/>
  <c r="Z1382" i="1"/>
  <c r="Z1383" i="1"/>
  <c r="Z1384" i="1"/>
  <c r="Z1385" i="1"/>
  <c r="Z1386" i="1"/>
  <c r="Z1387" i="1"/>
  <c r="Z1388" i="1"/>
  <c r="Z1389" i="1"/>
  <c r="Z1390" i="1"/>
  <c r="Z1391" i="1"/>
  <c r="Z173"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61" i="1"/>
  <c r="Z1425" i="1"/>
  <c r="Z1426" i="1"/>
  <c r="Z1427" i="1"/>
  <c r="Z1428" i="1"/>
  <c r="Z1429" i="1"/>
  <c r="Z1430" i="1"/>
  <c r="Z1431" i="1"/>
  <c r="Z1432" i="1"/>
  <c r="Z1433" i="1"/>
  <c r="Z1434" i="1"/>
  <c r="Z1435" i="1"/>
  <c r="Z183" i="1"/>
  <c r="Z1436" i="1"/>
  <c r="Z1437" i="1"/>
  <c r="Z1438" i="1"/>
  <c r="Z1439" i="1"/>
  <c r="Z1440" i="1"/>
  <c r="Z1441" i="1"/>
  <c r="Z1442" i="1"/>
  <c r="Z1443" i="1"/>
  <c r="Z1444" i="1"/>
  <c r="Z1445" i="1"/>
  <c r="Z1446" i="1"/>
  <c r="Z1447" i="1"/>
  <c r="Z1448" i="1"/>
  <c r="Z1449" i="1"/>
  <c r="Z1450" i="1"/>
  <c r="Z1451" i="1"/>
  <c r="Z1452" i="1"/>
  <c r="Z1453" i="1"/>
  <c r="Z1454" i="1"/>
  <c r="Z1455" i="1"/>
  <c r="Z3872" i="1"/>
  <c r="Z1457" i="1"/>
  <c r="Z1458" i="1"/>
  <c r="Z1459" i="1"/>
  <c r="Z1460" i="1"/>
  <c r="Z1461" i="1"/>
  <c r="Z1462" i="1"/>
  <c r="Z1463" i="1"/>
  <c r="Z1464" i="1"/>
  <c r="Z1465" i="1"/>
  <c r="Z1466" i="1"/>
  <c r="Z1467" i="1"/>
  <c r="Z1468" i="1"/>
  <c r="Z1469" i="1"/>
  <c r="Z999" i="1"/>
  <c r="Z3097" i="1"/>
  <c r="Z3098" i="1"/>
  <c r="Z1000" i="1"/>
  <c r="Z3099" i="1"/>
  <c r="Z3100" i="1"/>
  <c r="Z3101" i="1"/>
  <c r="Z3102" i="1"/>
  <c r="Z3118" i="1"/>
  <c r="Z224" i="1"/>
  <c r="Z3103" i="1"/>
  <c r="Z52" i="1"/>
  <c r="Z3104" i="1"/>
  <c r="Z200" i="1"/>
  <c r="Z1001" i="1"/>
  <c r="Z3105" i="1"/>
  <c r="Z827" i="1"/>
  <c r="Z3107" i="1"/>
  <c r="Z3108" i="1"/>
  <c r="Z829" i="1"/>
  <c r="Z3109" i="1"/>
  <c r="Z3110" i="1"/>
  <c r="Z3111" i="1"/>
  <c r="Z3112" i="1"/>
  <c r="Z66" i="1"/>
  <c r="Z3113" i="1"/>
  <c r="Z3114" i="1"/>
  <c r="Z830" i="1"/>
  <c r="Z1336" i="1"/>
  <c r="Z3116" i="1"/>
  <c r="Z831" i="1"/>
  <c r="Z3117" i="1"/>
  <c r="Z1844" i="1"/>
  <c r="Z2181" i="1"/>
  <c r="Z3120" i="1"/>
  <c r="Z3121" i="1"/>
  <c r="Z802" i="1"/>
  <c r="Z3122" i="1"/>
  <c r="Z3123" i="1"/>
  <c r="Z3124" i="1"/>
  <c r="Z3125" i="1"/>
  <c r="Z3126" i="1"/>
  <c r="Z832" i="1"/>
  <c r="Z3127" i="1"/>
  <c r="Z952" i="1"/>
  <c r="Z3128" i="1"/>
  <c r="Z3129" i="1"/>
  <c r="Z3130" i="1"/>
  <c r="Z3131" i="1"/>
  <c r="Z3132" i="1"/>
  <c r="Z3133" i="1"/>
  <c r="Z3134" i="1"/>
  <c r="Z3135" i="1"/>
  <c r="Z3136" i="1"/>
  <c r="Z3137" i="1"/>
  <c r="Z3138" i="1"/>
  <c r="Z3139" i="1"/>
  <c r="Z3140" i="1"/>
  <c r="Z38" i="1"/>
  <c r="Z3141" i="1"/>
  <c r="Z3142" i="1"/>
  <c r="Z3143" i="1"/>
  <c r="Z3365" i="1"/>
  <c r="Z3144" i="1"/>
  <c r="Z803" i="1"/>
  <c r="Z804" i="1"/>
  <c r="Z3145" i="1"/>
  <c r="Z3146" i="1"/>
  <c r="Z3147" i="1"/>
  <c r="Z3148" i="1"/>
  <c r="Z3149" i="1"/>
  <c r="Z3150" i="1"/>
  <c r="Z3151" i="1"/>
  <c r="Z3152" i="1"/>
  <c r="Z3153" i="1"/>
  <c r="Z3154" i="1"/>
  <c r="Z71" i="1"/>
  <c r="Z3155" i="1"/>
  <c r="Z3156" i="1"/>
  <c r="Z3157" i="1"/>
  <c r="Z3158" i="1"/>
  <c r="Z3159" i="1"/>
  <c r="Z3160" i="1"/>
  <c r="Z3161" i="1"/>
  <c r="Z3162" i="1"/>
  <c r="Z3163" i="1"/>
  <c r="Z3164" i="1"/>
  <c r="Z3165" i="1"/>
  <c r="Z3166" i="1"/>
  <c r="Z3167" i="1"/>
  <c r="Z3168" i="1"/>
  <c r="Z3169" i="1"/>
  <c r="Z3170" i="1"/>
  <c r="Z3171" i="1"/>
  <c r="Z3172" i="1"/>
  <c r="Z2671" i="1"/>
  <c r="Z3173" i="1"/>
  <c r="Z3174" i="1"/>
  <c r="Z3175" i="1"/>
  <c r="Z3176" i="1"/>
  <c r="Z3177" i="1"/>
  <c r="Z1823" i="1"/>
  <c r="Z3178" i="1"/>
  <c r="Z3179" i="1"/>
  <c r="Z3180" i="1"/>
  <c r="Z3181" i="1"/>
  <c r="Z3182" i="1"/>
  <c r="Z3183" i="1"/>
  <c r="Z3184" i="1"/>
  <c r="Z3185" i="1"/>
  <c r="Z3186" i="1"/>
  <c r="Z3187" i="1"/>
  <c r="Z3188" i="1"/>
  <c r="Z3189" i="1"/>
  <c r="Z3190" i="1"/>
  <c r="Z3191" i="1"/>
  <c r="Z3192" i="1"/>
  <c r="Z3193" i="1"/>
  <c r="Z3194" i="1"/>
  <c r="Z3195" i="1"/>
  <c r="Z3196" i="1"/>
  <c r="Z3197" i="1"/>
  <c r="Z3198" i="1"/>
  <c r="Z3199" i="1"/>
  <c r="Z3200" i="1"/>
  <c r="Z3201" i="1"/>
  <c r="Z3202" i="1"/>
  <c r="Z3203" i="1"/>
  <c r="Z3204" i="1"/>
  <c r="Z3205" i="1"/>
  <c r="Z3206" i="1"/>
  <c r="Z3207" i="1"/>
  <c r="Z27" i="1"/>
  <c r="Z3208" i="1"/>
  <c r="Z971" i="1"/>
  <c r="Z981" i="1"/>
  <c r="Z3209" i="1"/>
  <c r="Z3210" i="1"/>
  <c r="Z3211" i="1"/>
  <c r="Z28" i="1"/>
  <c r="Z833" i="1"/>
  <c r="Z3212" i="1"/>
  <c r="Z3213" i="1"/>
  <c r="Z3214" i="1"/>
  <c r="Z3215" i="1"/>
  <c r="Z3216" i="1"/>
  <c r="Z3217" i="1"/>
  <c r="Z3218" i="1"/>
  <c r="Z3219" i="1"/>
  <c r="Z18" i="1"/>
  <c r="Z3220" i="1"/>
  <c r="Z3221" i="1"/>
  <c r="Z29" i="1"/>
  <c r="Z3222" i="1"/>
  <c r="Z3223" i="1"/>
  <c r="Z3224" i="1"/>
  <c r="Z982" i="1"/>
  <c r="Z941" i="1"/>
  <c r="Z2" i="1"/>
  <c r="Z3225" i="1"/>
  <c r="Z3226" i="1"/>
  <c r="Z3227" i="1"/>
  <c r="Z3228" i="1"/>
  <c r="Z834" i="1"/>
  <c r="Z3229" i="1"/>
  <c r="Z3230" i="1"/>
  <c r="Z3231" i="1"/>
  <c r="Z3232" i="1"/>
  <c r="Z983" i="1"/>
  <c r="Z942" i="1"/>
  <c r="Z3233" i="1"/>
  <c r="Z835" i="1"/>
  <c r="Z3234" i="1"/>
  <c r="Z3235" i="1"/>
  <c r="Z3236" i="1"/>
  <c r="Z972" i="1"/>
  <c r="Z3237" i="1"/>
  <c r="Z3238" i="1"/>
  <c r="Z3239" i="1"/>
  <c r="Z984" i="1"/>
  <c r="Z943" i="1"/>
  <c r="Z3240" i="1"/>
  <c r="Z3241" i="1"/>
  <c r="Z3242" i="1"/>
  <c r="Z3243" i="1"/>
  <c r="Z985" i="1"/>
  <c r="Z973" i="1"/>
  <c r="Z58" i="1"/>
  <c r="Z3244" i="1"/>
  <c r="Z986" i="1"/>
  <c r="Z3245" i="1"/>
  <c r="Z3246" i="1"/>
  <c r="Z3247" i="1"/>
  <c r="Z3248" i="1"/>
  <c r="Z3249" i="1"/>
  <c r="Z3250" i="1"/>
  <c r="Z3251" i="1"/>
  <c r="Z3252" i="1"/>
  <c r="Z3253" i="1"/>
  <c r="Z3254" i="1"/>
  <c r="Z3255" i="1"/>
  <c r="Z3256" i="1"/>
  <c r="Z3257" i="1"/>
  <c r="Z3258" i="1"/>
  <c r="Z3259" i="1"/>
  <c r="Z3260" i="1"/>
  <c r="Z3261" i="1"/>
  <c r="Z3262" i="1"/>
  <c r="Z3263" i="1"/>
  <c r="Z3264" i="1"/>
  <c r="Z3265" i="1"/>
  <c r="Z3266" i="1"/>
  <c r="Z3267" i="1"/>
  <c r="Z3268" i="1"/>
  <c r="Z3269" i="1"/>
  <c r="Z3270" i="1"/>
  <c r="Z3271" i="1"/>
  <c r="Z3272" i="1"/>
  <c r="Z3273" i="1"/>
  <c r="Z3274" i="1"/>
  <c r="Z3275" i="1"/>
  <c r="Z3276" i="1"/>
  <c r="Z3277" i="1"/>
  <c r="Z3278" i="1"/>
  <c r="Z3279" i="1"/>
  <c r="Z3280" i="1"/>
  <c r="Z3281" i="1"/>
  <c r="Z3282" i="1"/>
  <c r="Z3283" i="1"/>
  <c r="Z3284" i="1"/>
  <c r="Z3285" i="1"/>
  <c r="Z3286" i="1"/>
  <c r="Z3287" i="1"/>
  <c r="Z3288" i="1"/>
  <c r="Z3289" i="1"/>
  <c r="Z3290" i="1"/>
  <c r="Z3291" i="1"/>
  <c r="Z3292" i="1"/>
  <c r="Z3293" i="1"/>
  <c r="Z3294" i="1"/>
  <c r="Z3295" i="1"/>
  <c r="Z3296" i="1"/>
  <c r="Z3297" i="1"/>
  <c r="Z3298" i="1"/>
  <c r="Z3299" i="1"/>
  <c r="Z3300" i="1"/>
  <c r="Z3301" i="1"/>
  <c r="Z3302" i="1"/>
  <c r="Z3303" i="1"/>
  <c r="Z3304" i="1"/>
  <c r="Z3305" i="1"/>
  <c r="Z3306" i="1"/>
  <c r="Z3307" i="1"/>
  <c r="Z3308" i="1"/>
  <c r="Z3309" i="1"/>
  <c r="Z3310" i="1"/>
  <c r="Z3311" i="1"/>
  <c r="Z3312" i="1"/>
  <c r="Z3313" i="1"/>
  <c r="Z3314" i="1"/>
  <c r="Z3315" i="1"/>
  <c r="Z3316" i="1"/>
  <c r="Z3317" i="1"/>
  <c r="Z3318" i="1"/>
  <c r="Z3319" i="1"/>
  <c r="Z3320" i="1"/>
  <c r="Z3321" i="1"/>
  <c r="Z3322" i="1"/>
  <c r="Z3323" i="1"/>
  <c r="Z3324" i="1"/>
  <c r="Z3325" i="1"/>
  <c r="Z3326" i="1"/>
  <c r="Z3327" i="1"/>
  <c r="Z3328" i="1"/>
  <c r="Z3329" i="1"/>
  <c r="Z3330" i="1"/>
  <c r="Z3331" i="1"/>
  <c r="Z3332" i="1"/>
  <c r="Z3333" i="1"/>
  <c r="Z3334" i="1"/>
  <c r="Z3335" i="1"/>
  <c r="Z3336" i="1"/>
  <c r="Z3337" i="1"/>
  <c r="Z3338" i="1"/>
  <c r="Z3339" i="1"/>
  <c r="Z3340" i="1"/>
  <c r="Z3341" i="1"/>
  <c r="Z3342" i="1"/>
  <c r="Z3343" i="1"/>
  <c r="Z3344" i="1"/>
  <c r="Z3345" i="1"/>
  <c r="Z3346" i="1"/>
  <c r="Z3347" i="1"/>
  <c r="Z3348" i="1"/>
  <c r="Z3349" i="1"/>
  <c r="Z3350" i="1"/>
  <c r="Z3351" i="1"/>
  <c r="Z3352" i="1"/>
  <c r="Z3353" i="1"/>
  <c r="Z3354" i="1"/>
  <c r="Z3355" i="1"/>
  <c r="Z3356" i="1"/>
  <c r="Z3357" i="1"/>
  <c r="Z3358" i="1"/>
  <c r="Z3359" i="1"/>
  <c r="Z3360" i="1"/>
  <c r="Z39" i="1"/>
  <c r="Z40" i="1"/>
  <c r="Z41" i="1"/>
  <c r="Z42" i="1"/>
  <c r="Z43" i="1"/>
  <c r="Z44" i="1"/>
  <c r="Z45" i="1"/>
  <c r="Z46" i="1"/>
  <c r="Z948" i="1"/>
  <c r="Z47" i="1"/>
  <c r="Z48" i="1"/>
  <c r="Z49" i="1"/>
  <c r="Z3361" i="1"/>
  <c r="Z3362" i="1"/>
  <c r="Z3363" i="1"/>
  <c r="Z3364" i="1"/>
  <c r="Z949" i="1"/>
  <c r="Z3366" i="1"/>
  <c r="Z60" i="1"/>
  <c r="Z3367" i="1"/>
  <c r="Z3368" i="1"/>
  <c r="Z3369" i="1"/>
  <c r="Z3370" i="1"/>
  <c r="Z3371" i="1"/>
  <c r="Z3372" i="1"/>
  <c r="Z3373" i="1"/>
  <c r="Z950" i="1"/>
  <c r="Z3374" i="1"/>
  <c r="Z3375" i="1"/>
  <c r="Z19" i="1"/>
  <c r="Z3376" i="1"/>
  <c r="Z810" i="1"/>
  <c r="Z3377" i="1"/>
  <c r="Z3378" i="1"/>
  <c r="Z3379" i="1"/>
  <c r="Z3380" i="1"/>
  <c r="Z3381" i="1"/>
  <c r="Z3382" i="1"/>
  <c r="Z3383" i="1"/>
  <c r="Z3384" i="1"/>
  <c r="Z3385" i="1"/>
  <c r="Z3386" i="1"/>
  <c r="Z3387" i="1"/>
  <c r="Z3388" i="1"/>
  <c r="Z3389" i="1"/>
  <c r="Z3390" i="1"/>
  <c r="Z8" i="1"/>
  <c r="Z3391" i="1"/>
  <c r="Z3392" i="1"/>
  <c r="Z3393" i="1"/>
  <c r="Z3394" i="1"/>
  <c r="Z3395" i="1"/>
  <c r="Z2672" i="1"/>
  <c r="Z3396" i="1"/>
  <c r="Z3397" i="1"/>
  <c r="Z3398" i="1"/>
  <c r="Z3399" i="1"/>
  <c r="Z3400" i="1"/>
  <c r="Z3401" i="1"/>
  <c r="Z3402" i="1"/>
  <c r="Z3403" i="1"/>
  <c r="Z3404" i="1"/>
  <c r="Z3405" i="1"/>
  <c r="Z3406" i="1"/>
  <c r="Z3407" i="1"/>
  <c r="Z3408" i="1"/>
  <c r="Z3409" i="1"/>
  <c r="Z3410" i="1"/>
  <c r="Z3411" i="1"/>
  <c r="Z3412" i="1"/>
  <c r="Z3413" i="1"/>
  <c r="Z3414" i="1"/>
  <c r="Z3415" i="1"/>
  <c r="Z3416" i="1"/>
  <c r="Z3417" i="1"/>
  <c r="Z3418" i="1"/>
  <c r="Z3419" i="1"/>
  <c r="Z3420" i="1"/>
  <c r="Z3421" i="1"/>
  <c r="Z3422" i="1"/>
  <c r="Z3423" i="1"/>
  <c r="Z3424" i="1"/>
  <c r="Z3425" i="1"/>
  <c r="Z3426" i="1"/>
  <c r="Z3427" i="1"/>
  <c r="Z3428" i="1"/>
  <c r="Z3429" i="1"/>
  <c r="Z3430" i="1"/>
  <c r="Z840" i="1"/>
  <c r="Z3431" i="1"/>
  <c r="Z3432" i="1"/>
  <c r="Z3433" i="1"/>
  <c r="Z3434" i="1"/>
  <c r="Z3435" i="1"/>
  <c r="Z3436" i="1"/>
  <c r="Z3437" i="1"/>
  <c r="Z3438" i="1"/>
  <c r="Z3439" i="1"/>
  <c r="Z3440" i="1"/>
  <c r="Z3441" i="1"/>
  <c r="Z3442" i="1"/>
  <c r="Z3443" i="1"/>
  <c r="Z3444" i="1"/>
  <c r="Z3445" i="1"/>
  <c r="Z3446" i="1"/>
  <c r="Z3447" i="1"/>
  <c r="Z3448" i="1"/>
  <c r="Z3449" i="1"/>
  <c r="Z3450" i="1"/>
  <c r="Z3451" i="1"/>
  <c r="Z841" i="1"/>
  <c r="Z3452" i="1"/>
  <c r="Z3453" i="1"/>
  <c r="Z3454" i="1"/>
  <c r="Z3455" i="1"/>
  <c r="Z3456" i="1"/>
  <c r="Z3457" i="1"/>
  <c r="Z3458" i="1"/>
  <c r="Z3459" i="1"/>
  <c r="Z3460" i="1"/>
  <c r="Z2679" i="1"/>
  <c r="Z3462" i="1"/>
  <c r="Z3463" i="1"/>
  <c r="Z3464" i="1"/>
  <c r="Z3465" i="1"/>
  <c r="Z3466" i="1"/>
  <c r="Z3467" i="1"/>
  <c r="Z3468" i="1"/>
  <c r="Z3469" i="1"/>
  <c r="Z3470" i="1"/>
  <c r="Z3471" i="1"/>
  <c r="Z3472" i="1"/>
  <c r="Z3473" i="1"/>
  <c r="Z3474" i="1"/>
  <c r="Z3475" i="1"/>
  <c r="Z3476" i="1"/>
  <c r="Z3477" i="1"/>
  <c r="Z3478" i="1"/>
  <c r="Z3479" i="1"/>
  <c r="Z3480" i="1"/>
  <c r="Z3481" i="1"/>
  <c r="Z3482" i="1"/>
  <c r="Z3483" i="1"/>
  <c r="Z3484" i="1"/>
  <c r="Z3485" i="1"/>
  <c r="Z3486" i="1"/>
  <c r="Z3487" i="1"/>
  <c r="Z3488" i="1"/>
  <c r="Z3489" i="1"/>
  <c r="Z3490" i="1"/>
  <c r="Z3491" i="1"/>
  <c r="Z3492" i="1"/>
  <c r="Z3493" i="1"/>
  <c r="Z3494" i="1"/>
  <c r="Z3495" i="1"/>
  <c r="Z3496" i="1"/>
  <c r="Z3497" i="1"/>
  <c r="Z3498" i="1"/>
  <c r="Z3499" i="1"/>
  <c r="Z3500" i="1"/>
  <c r="Z3501" i="1"/>
  <c r="Z3502" i="1"/>
  <c r="Z3503" i="1"/>
  <c r="Z3504" i="1"/>
  <c r="Z3505" i="1"/>
  <c r="Z3506" i="1"/>
  <c r="Z3507" i="1"/>
  <c r="Z3508" i="1"/>
  <c r="Z3509" i="1"/>
  <c r="Z3510" i="1"/>
  <c r="Z3511" i="1"/>
  <c r="Z3512" i="1"/>
  <c r="Z3513" i="1"/>
  <c r="Z3514" i="1"/>
  <c r="Z3515" i="1"/>
  <c r="Z3516" i="1"/>
  <c r="Z3517" i="1"/>
  <c r="Z3518" i="1"/>
  <c r="Z3519" i="1"/>
  <c r="Z3520" i="1"/>
  <c r="Z181" i="1"/>
  <c r="Z3521" i="1"/>
  <c r="Z3522" i="1"/>
  <c r="Z3523" i="1"/>
  <c r="Z3524" i="1"/>
  <c r="Z3525" i="1"/>
  <c r="Z3526" i="1"/>
  <c r="Z3527" i="1"/>
  <c r="Z3528" i="1"/>
  <c r="Z3529" i="1"/>
  <c r="Z3530" i="1"/>
  <c r="Z3531" i="1"/>
  <c r="Z3532" i="1"/>
  <c r="Z3533" i="1"/>
  <c r="Z3534" i="1"/>
  <c r="Z3535" i="1"/>
  <c r="Z3536" i="1"/>
  <c r="Z3537" i="1"/>
  <c r="Z3538" i="1"/>
  <c r="Z3539" i="1"/>
  <c r="Z3540" i="1"/>
  <c r="Z3541" i="1"/>
  <c r="Z3542" i="1"/>
  <c r="Z3543" i="1"/>
  <c r="Z3544" i="1"/>
  <c r="Z936" i="1"/>
  <c r="Z3545" i="1"/>
  <c r="Z3546" i="1"/>
  <c r="Z222" i="1"/>
  <c r="Z3547" i="1"/>
  <c r="Z969" i="1"/>
  <c r="Z3548" i="1"/>
  <c r="Z970" i="1"/>
  <c r="Z917" i="1"/>
  <c r="Z3549" i="1"/>
  <c r="Z3550" i="1"/>
  <c r="Z3551" i="1"/>
  <c r="Z3552" i="1"/>
  <c r="Z937" i="1"/>
  <c r="Z3553" i="1"/>
  <c r="Z3554" i="1"/>
  <c r="Z3555" i="1"/>
  <c r="Z3556" i="1"/>
  <c r="Z3558" i="1"/>
  <c r="Z3559" i="1"/>
  <c r="Z3560" i="1"/>
  <c r="Z3561" i="1"/>
  <c r="Z3562" i="1"/>
  <c r="Z849" i="1"/>
  <c r="Z938" i="1"/>
  <c r="Z3563" i="1"/>
  <c r="Z3564" i="1"/>
  <c r="Z24" i="1"/>
  <c r="Z3565" i="1"/>
  <c r="Z3566" i="1"/>
  <c r="Z3567" i="1"/>
  <c r="Z25" i="1"/>
  <c r="Z977" i="1"/>
  <c r="Z978" i="1"/>
  <c r="Z26" i="1"/>
  <c r="Z979" i="1"/>
  <c r="Z980" i="1"/>
  <c r="Z225" i="1"/>
  <c r="Z231" i="1"/>
  <c r="Z3568" i="1"/>
  <c r="Z3569" i="1"/>
  <c r="Z232" i="1"/>
  <c r="Z3570" i="1"/>
  <c r="Z3571" i="1"/>
  <c r="Z233" i="1"/>
  <c r="Z1827" i="1"/>
  <c r="Z3573" i="1"/>
  <c r="Z134" i="1"/>
  <c r="Z3574" i="1"/>
  <c r="Z3575" i="1"/>
  <c r="Z3576" i="1"/>
  <c r="Z135" i="1"/>
  <c r="Z2738" i="1"/>
  <c r="Z3578" i="1"/>
  <c r="Z3579" i="1"/>
  <c r="Z3580" i="1"/>
  <c r="Z811" i="1"/>
  <c r="Z3581" i="1"/>
  <c r="Z3582" i="1"/>
  <c r="Z136" i="1"/>
  <c r="Z3583" i="1"/>
  <c r="Z3584" i="1"/>
  <c r="Z3585" i="1"/>
  <c r="Z3586" i="1"/>
  <c r="Z3587" i="1"/>
  <c r="Z113" i="1"/>
  <c r="Z3588" i="1"/>
  <c r="Z3589" i="1"/>
  <c r="Z254" i="1"/>
  <c r="Z3590" i="1"/>
  <c r="Z234" i="1"/>
  <c r="Z3591" i="1"/>
  <c r="Z2909" i="1"/>
  <c r="Z3593" i="1"/>
  <c r="Z235" i="1"/>
  <c r="Z3594" i="1"/>
  <c r="Z3595" i="1"/>
  <c r="Z3596" i="1"/>
  <c r="Z3597" i="1"/>
  <c r="Z3598" i="1"/>
  <c r="Z812" i="1"/>
  <c r="Z3599" i="1"/>
  <c r="Z3600" i="1"/>
  <c r="Z3601" i="1"/>
  <c r="Z819" i="1"/>
  <c r="Z820" i="1"/>
  <c r="Z821" i="1"/>
  <c r="Z822" i="1"/>
  <c r="Z236" i="1"/>
  <c r="Z3602" i="1"/>
  <c r="Z3603" i="1"/>
  <c r="Z3604" i="1"/>
  <c r="Z67" i="1"/>
  <c r="Z3605" i="1"/>
  <c r="Z3606" i="1"/>
  <c r="Z137" i="1"/>
  <c r="Z68" i="1"/>
  <c r="Z3607" i="1"/>
  <c r="Z3608" i="1"/>
  <c r="Z3609" i="1"/>
  <c r="Z3610" i="1"/>
  <c r="Z3611" i="1"/>
  <c r="Z3612" i="1"/>
  <c r="Z3613" i="1"/>
  <c r="Z3614" i="1"/>
  <c r="Z3615" i="1"/>
  <c r="Z3616" i="1"/>
  <c r="Z3617" i="1"/>
  <c r="Z3618" i="1"/>
  <c r="Z3619" i="1"/>
  <c r="Z3620" i="1"/>
  <c r="Z3621" i="1"/>
  <c r="Z3622" i="1"/>
  <c r="Z3623" i="1"/>
  <c r="Z3624" i="1"/>
  <c r="Z3625" i="1"/>
  <c r="Z3626" i="1"/>
  <c r="Z3627" i="1"/>
  <c r="Z3628" i="1"/>
  <c r="Z3629" i="1"/>
  <c r="Z3630" i="1"/>
  <c r="Z3631" i="1"/>
  <c r="Z3632" i="1"/>
  <c r="Z1002" i="1"/>
  <c r="Z114" i="1"/>
  <c r="Z3633" i="1"/>
  <c r="Z3634" i="1"/>
  <c r="Z3635" i="1"/>
  <c r="Z199" i="1"/>
  <c r="Z3636" i="1"/>
  <c r="Z3637" i="1"/>
  <c r="Z3638" i="1"/>
  <c r="Z3639" i="1"/>
  <c r="Z3640" i="1"/>
  <c r="Z3641" i="1"/>
  <c r="Z3642" i="1"/>
  <c r="Z3643" i="1"/>
  <c r="Z3644" i="1"/>
  <c r="Z3645" i="1"/>
  <c r="Z3646" i="1"/>
  <c r="Z3647" i="1"/>
  <c r="Z3648" i="1"/>
  <c r="Z3649" i="1"/>
  <c r="Z3650" i="1"/>
  <c r="Z3651" i="1"/>
  <c r="Z3652" i="1"/>
  <c r="Z3653" i="1"/>
  <c r="Z3654" i="1"/>
  <c r="Z3655" i="1"/>
  <c r="Z3656" i="1"/>
  <c r="Z3657" i="1"/>
  <c r="Z3658" i="1"/>
  <c r="Z3659" i="1"/>
  <c r="Z3660" i="1"/>
  <c r="Z3661" i="1"/>
  <c r="Z3662" i="1"/>
  <c r="Z3663" i="1"/>
  <c r="Z3664" i="1"/>
  <c r="Z3665" i="1"/>
  <c r="Z3666" i="1"/>
  <c r="Z3667" i="1"/>
  <c r="Z3668" i="1"/>
  <c r="Z3669" i="1"/>
  <c r="Z3670" i="1"/>
  <c r="Z3671" i="1"/>
  <c r="Z3672" i="1"/>
  <c r="Z3673" i="1"/>
  <c r="Z3674" i="1"/>
  <c r="Z3675" i="1"/>
  <c r="Z3676" i="1"/>
  <c r="Z3677" i="1"/>
  <c r="Z3678" i="1"/>
  <c r="Z3679" i="1"/>
  <c r="Z3680" i="1"/>
  <c r="Z3681" i="1"/>
  <c r="Z3682" i="1"/>
  <c r="Z3683" i="1"/>
  <c r="Z3684" i="1"/>
  <c r="Z3685" i="1"/>
  <c r="Z1525" i="1"/>
  <c r="Z3687" i="1"/>
  <c r="Z1017" i="1"/>
  <c r="Z1018" i="1"/>
  <c r="Z1019" i="1"/>
  <c r="Z1020" i="1"/>
  <c r="Z1021" i="1"/>
  <c r="Z3864" i="1"/>
  <c r="Z3689" i="1"/>
  <c r="Z3690" i="1"/>
  <c r="Z3691" i="1"/>
  <c r="Z3692" i="1"/>
  <c r="Z3693" i="1"/>
  <c r="Z3694" i="1"/>
  <c r="Z3695" i="1"/>
  <c r="Z1867" i="1"/>
  <c r="Z3696" i="1"/>
  <c r="Z221" i="1"/>
  <c r="Z3697" i="1"/>
  <c r="Z3698" i="1"/>
  <c r="Z3699" i="1"/>
  <c r="Z939" i="1"/>
  <c r="Z3700" i="1"/>
  <c r="Z3701" i="1"/>
  <c r="Z3702" i="1"/>
  <c r="Z3703" i="1"/>
  <c r="Z3704" i="1"/>
  <c r="Z3705" i="1"/>
  <c r="Z3706" i="1"/>
  <c r="Z3707" i="1"/>
  <c r="Z3708" i="1"/>
  <c r="Z3709" i="1"/>
  <c r="Z3710" i="1"/>
  <c r="Z73" i="1"/>
  <c r="Z3711" i="1"/>
  <c r="Z3712" i="1"/>
  <c r="Z241" i="1"/>
  <c r="Z3713" i="1"/>
  <c r="Z3714" i="1"/>
  <c r="Z3715" i="1"/>
  <c r="Z3716" i="1"/>
  <c r="Z3717" i="1"/>
  <c r="Z3718" i="1"/>
  <c r="Z3719" i="1"/>
  <c r="Z3720" i="1"/>
  <c r="Z242" i="1"/>
  <c r="Z3721" i="1"/>
  <c r="Z836" i="1"/>
  <c r="Z3722" i="1"/>
  <c r="Z3723" i="1"/>
  <c r="Z3724" i="1"/>
  <c r="Z3725" i="1"/>
  <c r="Z3726" i="1"/>
  <c r="Z3727" i="1"/>
  <c r="Z3728" i="1"/>
  <c r="Z3729" i="1"/>
  <c r="Z3730" i="1"/>
  <c r="Z1566" i="1"/>
  <c r="Z3731" i="1"/>
  <c r="Z3732" i="1"/>
  <c r="Z3733" i="1"/>
  <c r="Z3734" i="1"/>
  <c r="Z3735" i="1"/>
  <c r="Z255" i="1"/>
  <c r="Z256" i="1"/>
  <c r="Z257" i="1"/>
  <c r="Z258" i="1"/>
  <c r="Z3736" i="1"/>
  <c r="Z3737" i="1"/>
  <c r="Z259" i="1"/>
  <c r="Z3738" i="1"/>
  <c r="Z1824" i="1"/>
  <c r="Z92" i="1"/>
  <c r="Z3740" i="1"/>
  <c r="Z93" i="1"/>
  <c r="Z94" i="1"/>
  <c r="Z95" i="1"/>
  <c r="Z837" i="1"/>
  <c r="Z3741" i="1"/>
  <c r="Z3742" i="1"/>
  <c r="Z3743" i="1"/>
  <c r="Z3744" i="1"/>
  <c r="Z3745" i="1"/>
  <c r="Z96" i="1"/>
  <c r="Z97" i="1"/>
  <c r="Z74" i="1"/>
  <c r="Z75" i="1"/>
  <c r="Z3746" i="1"/>
  <c r="Z3747" i="1"/>
  <c r="Z76" i="1"/>
  <c r="Z3748" i="1"/>
  <c r="Z3749" i="1"/>
  <c r="Z3750" i="1"/>
  <c r="Z3751" i="1"/>
  <c r="Z122" i="1"/>
  <c r="Z98" i="1"/>
  <c r="Z226" i="1"/>
  <c r="Z227" i="1"/>
  <c r="Z3752" i="1"/>
  <c r="Z3753" i="1"/>
  <c r="Z3754" i="1"/>
  <c r="Z3755" i="1"/>
  <c r="Z3756" i="1"/>
  <c r="Z260" i="1"/>
  <c r="Z261" i="1"/>
  <c r="Z3757" i="1"/>
  <c r="Z3758" i="1"/>
  <c r="Z3759" i="1"/>
  <c r="Z3760" i="1"/>
  <c r="Z3761" i="1"/>
  <c r="Z3762" i="1"/>
  <c r="Z3763" i="1"/>
  <c r="Z3764" i="1"/>
  <c r="Z123" i="1"/>
  <c r="Z486" i="1"/>
  <c r="Z487" i="1"/>
  <c r="Z488" i="1"/>
  <c r="Z489" i="1"/>
  <c r="Z490" i="1"/>
  <c r="Z491" i="1"/>
  <c r="Z492" i="1"/>
  <c r="Z3765" i="1"/>
  <c r="Z3766" i="1"/>
  <c r="Z3767" i="1"/>
  <c r="Z3768" i="1"/>
  <c r="Z3769" i="1"/>
  <c r="Z3770" i="1"/>
  <c r="Z3771" i="1"/>
  <c r="Z3772" i="1"/>
  <c r="Z3773" i="1"/>
  <c r="Z3774" i="1"/>
  <c r="Z3775" i="1"/>
  <c r="Z3776" i="1"/>
  <c r="Z3777" i="1"/>
  <c r="Z3778" i="1"/>
  <c r="Z3779" i="1"/>
  <c r="Z179" i="1"/>
  <c r="Z3780" i="1"/>
  <c r="Z3781" i="1"/>
  <c r="Z3782" i="1"/>
  <c r="Z3783" i="1"/>
  <c r="Z3784" i="1"/>
  <c r="Z3785" i="1"/>
  <c r="Z838" i="1"/>
  <c r="Z3786" i="1"/>
  <c r="Z3787" i="1"/>
  <c r="Z3788" i="1"/>
  <c r="Z3789" i="1"/>
  <c r="Z3790" i="1"/>
  <c r="Z3791" i="1"/>
  <c r="Z3792" i="1"/>
  <c r="Z3793" i="1"/>
  <c r="Z3794" i="1"/>
  <c r="Z3795" i="1"/>
  <c r="Z3796" i="1"/>
  <c r="Z3797" i="1"/>
  <c r="Z3798" i="1"/>
  <c r="Z3799" i="1"/>
  <c r="Z3800" i="1"/>
  <c r="Z3801" i="1"/>
  <c r="Z3802" i="1"/>
  <c r="Z3803" i="1"/>
  <c r="Z3804" i="1"/>
  <c r="Z3805" i="1"/>
  <c r="Z82" i="1"/>
  <c r="Z99" i="1"/>
  <c r="Z100" i="1"/>
  <c r="Z101" i="1"/>
  <c r="Z102" i="1"/>
  <c r="Z103" i="1"/>
  <c r="Z104" i="1"/>
  <c r="Z493" i="1"/>
  <c r="Z494" i="1"/>
  <c r="Z495" i="1"/>
  <c r="Z496" i="1"/>
  <c r="Z497" i="1"/>
  <c r="Z498" i="1"/>
  <c r="Z499" i="1"/>
  <c r="Z500" i="1"/>
  <c r="Z501" i="1"/>
  <c r="Z502" i="1"/>
  <c r="Z503" i="1"/>
  <c r="Z504" i="1"/>
  <c r="Z505" i="1"/>
  <c r="Z806" i="1"/>
  <c r="Z506" i="1"/>
  <c r="Z507" i="1"/>
  <c r="Z508" i="1"/>
  <c r="Z509" i="1"/>
  <c r="Z510" i="1"/>
  <c r="Z511" i="1"/>
  <c r="Z143" i="1"/>
  <c r="Z144" i="1"/>
  <c r="Z3806" i="1"/>
  <c r="Z105" i="1"/>
  <c r="Z106" i="1"/>
  <c r="Z3807" i="1"/>
  <c r="Z145" i="1"/>
  <c r="Z3808" i="1"/>
  <c r="Z3809" i="1"/>
  <c r="Z3810" i="1"/>
  <c r="Z146" i="1"/>
  <c r="Z147" i="1"/>
  <c r="Z3811" i="1"/>
  <c r="Z148" i="1"/>
  <c r="Z149" i="1"/>
  <c r="Z3812" i="1"/>
  <c r="Z150" i="1"/>
  <c r="Z151" i="1"/>
  <c r="Z3813" i="1"/>
  <c r="Z3814" i="1"/>
  <c r="Z189" i="1"/>
  <c r="Z152" i="1"/>
  <c r="Z3815" i="1"/>
  <c r="Z3816" i="1"/>
  <c r="Z3817" i="1"/>
  <c r="Z3818" i="1"/>
  <c r="Z3819" i="1"/>
  <c r="Z3820" i="1"/>
  <c r="Z3821" i="1"/>
  <c r="Z3822" i="1"/>
  <c r="Z3823" i="1"/>
  <c r="Z3824" i="1"/>
  <c r="Z3825" i="1"/>
  <c r="Z3826" i="1"/>
  <c r="Z3827" i="1"/>
  <c r="Z3828" i="1"/>
  <c r="Z3829" i="1"/>
  <c r="Z3830" i="1"/>
  <c r="Z3831" i="1"/>
  <c r="Z3832" i="1"/>
  <c r="Z153" i="1"/>
  <c r="Z3833" i="1"/>
  <c r="Z3834" i="1"/>
  <c r="Z3835" i="1"/>
  <c r="Z3836" i="1"/>
  <c r="Z3837" i="1"/>
  <c r="Z3838" i="1"/>
  <c r="Z3839" i="1"/>
  <c r="Z3840" i="1"/>
  <c r="Z3841" i="1"/>
  <c r="Z3842" i="1"/>
  <c r="Z3843" i="1"/>
  <c r="Z3844" i="1"/>
  <c r="Z3845" i="1"/>
  <c r="Z3846" i="1"/>
  <c r="Z3847" i="1"/>
  <c r="Z3848" i="1"/>
  <c r="Z3849" i="1"/>
  <c r="Z3850" i="1"/>
  <c r="Z839" i="1"/>
  <c r="Z3851" i="1"/>
  <c r="Z3852" i="1"/>
  <c r="Z3853" i="1"/>
  <c r="Z3854" i="1"/>
  <c r="Z3855" i="1"/>
  <c r="Z3856" i="1"/>
  <c r="Z3857" i="1"/>
  <c r="Z3858" i="1"/>
  <c r="Z3859" i="1"/>
  <c r="Z115" i="1"/>
  <c r="Z3860" i="1"/>
  <c r="Z3861" i="1"/>
  <c r="Z3862" i="1"/>
  <c r="Z116" i="1"/>
  <c r="Z3863" i="1"/>
  <c r="Z2249" i="1"/>
  <c r="Z3865" i="1"/>
  <c r="Z3866" i="1"/>
  <c r="Z3867" i="1"/>
  <c r="Z3868" i="1"/>
  <c r="Z3869" i="1"/>
  <c r="Z3870" i="1"/>
  <c r="Z3871" i="1"/>
  <c r="Z3577" i="1"/>
  <c r="Z3873" i="1"/>
  <c r="Z3874"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237" i="1"/>
  <c r="Z1049" i="1"/>
  <c r="Z1050" i="1"/>
  <c r="Z1051" i="1"/>
  <c r="Z1052" i="1"/>
  <c r="Z1053" i="1"/>
  <c r="Z1054" i="1"/>
  <c r="Z1055" i="1"/>
  <c r="Z1056" i="1"/>
  <c r="Z1057" i="1"/>
  <c r="Z1058" i="1"/>
  <c r="Z1059" i="1"/>
  <c r="Z1060" i="1"/>
  <c r="Z1061" i="1"/>
  <c r="Z1062" i="1"/>
  <c r="Z1063" i="1"/>
  <c r="Z190" i="1"/>
  <c r="Z1064" i="1"/>
  <c r="Z191" i="1"/>
  <c r="Z1065" i="1"/>
  <c r="Z1066" i="1"/>
  <c r="Z1067" i="1"/>
  <c r="Z1068" i="1"/>
  <c r="Z1069" i="1"/>
  <c r="Z1070" i="1"/>
  <c r="Z1071" i="1"/>
  <c r="Z192"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201" i="1"/>
  <c r="Z1095" i="1"/>
  <c r="Z1096" i="1"/>
  <c r="Z1097" i="1"/>
  <c r="Z1098" i="1"/>
  <c r="Z1099" i="1"/>
  <c r="Z202"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203"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470" i="1"/>
  <c r="Z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3688" i="1"/>
  <c r="Y1526" i="1"/>
  <c r="Y1527" i="1"/>
  <c r="Y1528" i="1"/>
  <c r="Y1529" i="1"/>
  <c r="Y1530" i="1"/>
  <c r="Y1531" i="1"/>
  <c r="Y1532" i="1"/>
  <c r="Y126" i="1"/>
  <c r="Y184"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27" i="1"/>
  <c r="Y1556" i="1"/>
  <c r="Y1557" i="1"/>
  <c r="Y1558" i="1"/>
  <c r="Y1559" i="1"/>
  <c r="Y1560" i="1"/>
  <c r="Y1561" i="1"/>
  <c r="Y1562" i="1"/>
  <c r="Y1563" i="1"/>
  <c r="Y1564" i="1"/>
  <c r="Y1565" i="1"/>
  <c r="Y1567" i="1"/>
  <c r="Y1568" i="1"/>
  <c r="Y1569" i="1"/>
  <c r="Y1570" i="1"/>
  <c r="Y1571" i="1"/>
  <c r="Y1572" i="1"/>
  <c r="Y1573" i="1"/>
  <c r="Y53" i="1"/>
  <c r="Y1574" i="1"/>
  <c r="Y1575" i="1"/>
  <c r="Y1576" i="1"/>
  <c r="Y1577" i="1"/>
  <c r="Y1578" i="1"/>
  <c r="Y79" i="1"/>
  <c r="Y30" i="1"/>
  <c r="Y185" i="1"/>
  <c r="Y1579" i="1"/>
  <c r="Y1580" i="1"/>
  <c r="Y1581" i="1"/>
  <c r="Y1582" i="1"/>
  <c r="Y1583" i="1"/>
  <c r="Y1584" i="1"/>
  <c r="Y1585" i="1"/>
  <c r="Y1586" i="1"/>
  <c r="Y1587" i="1"/>
  <c r="Y1588" i="1"/>
  <c r="Y1589" i="1"/>
  <c r="Y1590" i="1"/>
  <c r="Y1591" i="1"/>
  <c r="Y1592" i="1"/>
  <c r="Y1593" i="1"/>
  <c r="Y186" i="1"/>
  <c r="Y796" i="1"/>
  <c r="Y1594" i="1"/>
  <c r="Y1595" i="1"/>
  <c r="Y1596" i="1"/>
  <c r="Y1597" i="1"/>
  <c r="Y1598" i="1"/>
  <c r="Y1599" i="1"/>
  <c r="Y193"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944" i="1"/>
  <c r="Y3"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987" i="1"/>
  <c r="Y988" i="1"/>
  <c r="Y989"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71" i="1"/>
  <c r="Y3924" i="1"/>
  <c r="Y1706" i="1"/>
  <c r="Y1707" i="1"/>
  <c r="Y1708" i="1"/>
  <c r="Y1709" i="1"/>
  <c r="Y1710" i="1"/>
  <c r="Y1711" i="1"/>
  <c r="Y1712" i="1"/>
  <c r="Y1713" i="1"/>
  <c r="Y1714" i="1"/>
  <c r="Y1715" i="1"/>
  <c r="Y1716" i="1"/>
  <c r="Y1717" i="1"/>
  <c r="Y1718" i="1"/>
  <c r="Y824" i="1"/>
  <c r="Y851" i="1"/>
  <c r="Y843" i="1"/>
  <c r="Y951" i="1"/>
  <c r="Y924" i="1"/>
  <c r="Y925" i="1"/>
  <c r="Y926" i="1"/>
  <c r="Y20"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343" i="1"/>
  <c r="Y1772" i="1"/>
  <c r="Y1773" i="1"/>
  <c r="Y1774" i="1"/>
  <c r="Y1775" i="1"/>
  <c r="Y1776" i="1"/>
  <c r="Y1777" i="1"/>
  <c r="Y1778" i="1"/>
  <c r="Y1779" i="1"/>
  <c r="Y1780" i="1"/>
  <c r="Y1781" i="1"/>
  <c r="Y1782" i="1"/>
  <c r="Y1783" i="1"/>
  <c r="Y1784" i="1"/>
  <c r="Y1785" i="1"/>
  <c r="Y1786" i="1"/>
  <c r="Y1787" i="1"/>
  <c r="Y1788" i="1"/>
  <c r="Y1789" i="1"/>
  <c r="Y1790" i="1"/>
  <c r="Y1791" i="1"/>
  <c r="Y9" i="1"/>
  <c r="Y1793" i="1"/>
  <c r="Y1794" i="1"/>
  <c r="Y1795" i="1"/>
  <c r="Y1796" i="1"/>
  <c r="Y1797" i="1"/>
  <c r="Y1798" i="1"/>
  <c r="Y1799" i="1"/>
  <c r="Y1800" i="1"/>
  <c r="Y1801" i="1"/>
  <c r="Y1802" i="1"/>
  <c r="Y1803" i="1"/>
  <c r="Y1804" i="1"/>
  <c r="Y1805" i="1"/>
  <c r="Y244" i="1"/>
  <c r="Y1806" i="1"/>
  <c r="Y1807" i="1"/>
  <c r="Y1808" i="1"/>
  <c r="Y1809" i="1"/>
  <c r="Y1810" i="1"/>
  <c r="Y1811" i="1"/>
  <c r="Y1812" i="1"/>
  <c r="Y1813" i="1"/>
  <c r="Y1814" i="1"/>
  <c r="Y1815" i="1"/>
  <c r="Y1816" i="1"/>
  <c r="Y1817" i="1"/>
  <c r="Y1818" i="1"/>
  <c r="Y1819" i="1"/>
  <c r="Y1820" i="1"/>
  <c r="Y1821" i="1"/>
  <c r="Y1822" i="1"/>
  <c r="Y2676" i="1"/>
  <c r="Y1825" i="1"/>
  <c r="Y1828" i="1"/>
  <c r="Y2637" i="1"/>
  <c r="Y1829" i="1"/>
  <c r="Y1830" i="1"/>
  <c r="Y1831" i="1"/>
  <c r="Y1832" i="1"/>
  <c r="Y1833" i="1"/>
  <c r="Y1834" i="1"/>
  <c r="Y1835" i="1"/>
  <c r="Y1836" i="1"/>
  <c r="Y1837" i="1"/>
  <c r="Y1838" i="1"/>
  <c r="Y1839" i="1"/>
  <c r="Y1840" i="1"/>
  <c r="Y1841" i="1"/>
  <c r="Y1842" i="1"/>
  <c r="Y1843" i="1"/>
  <c r="Y1895" i="1"/>
  <c r="Y1845" i="1"/>
  <c r="Y1846" i="1"/>
  <c r="Y1847" i="1"/>
  <c r="Y1848" i="1"/>
  <c r="Y1849" i="1"/>
  <c r="Y1850" i="1"/>
  <c r="Y1851" i="1"/>
  <c r="Y1852" i="1"/>
  <c r="Y1853" i="1"/>
  <c r="Y1854" i="1"/>
  <c r="Y1855" i="1"/>
  <c r="Y1856" i="1"/>
  <c r="Y1857" i="1"/>
  <c r="Y1858" i="1"/>
  <c r="Y1859" i="1"/>
  <c r="Y1860" i="1"/>
  <c r="Y1861" i="1"/>
  <c r="Y1862" i="1"/>
  <c r="Y1863" i="1"/>
  <c r="Y1864" i="1"/>
  <c r="Y1865" i="1"/>
  <c r="Y1866" i="1"/>
  <c r="Y1868" i="1"/>
  <c r="Y1869" i="1"/>
  <c r="Y1870" i="1"/>
  <c r="Y1871" i="1"/>
  <c r="Y1872" i="1"/>
  <c r="Y1873" i="1"/>
  <c r="Y1874" i="1"/>
  <c r="Y69" i="1"/>
  <c r="Y1875" i="1"/>
  <c r="Y1876" i="1"/>
  <c r="Y1877" i="1"/>
  <c r="Y1878" i="1"/>
  <c r="Y1879" i="1"/>
  <c r="Y1880" i="1"/>
  <c r="Y1881" i="1"/>
  <c r="Y1882" i="1"/>
  <c r="Y1883" i="1"/>
  <c r="Y1884" i="1"/>
  <c r="Y1885" i="1"/>
  <c r="Y1886" i="1"/>
  <c r="Y1887" i="1"/>
  <c r="Y1888" i="1"/>
  <c r="Y1889" i="1"/>
  <c r="Y1890" i="1"/>
  <c r="Y1891" i="1"/>
  <c r="Y1892" i="1"/>
  <c r="Y1893" i="1"/>
  <c r="Y1894" i="1"/>
  <c r="Y133" i="1"/>
  <c r="Y1896" i="1"/>
  <c r="Y1897" i="1"/>
  <c r="Y1898" i="1"/>
  <c r="Y1899" i="1"/>
  <c r="Y1900" i="1"/>
  <c r="Y1901" i="1"/>
  <c r="Y1902" i="1"/>
  <c r="Y1903" i="1"/>
  <c r="Y1904" i="1"/>
  <c r="Y1905" i="1"/>
  <c r="Y1906" i="1"/>
  <c r="Y1907" i="1"/>
  <c r="Y1908" i="1"/>
  <c r="Y1909" i="1"/>
  <c r="Y1910" i="1"/>
  <c r="Y1911" i="1"/>
  <c r="Y1912" i="1"/>
  <c r="Y990" i="1"/>
  <c r="Y1913" i="1"/>
  <c r="Y1914" i="1"/>
  <c r="Y1915" i="1"/>
  <c r="Y1916" i="1"/>
  <c r="Y1917" i="1"/>
  <c r="Y1918" i="1"/>
  <c r="Y1919" i="1"/>
  <c r="Y1920" i="1"/>
  <c r="Y1921" i="1"/>
  <c r="Y1922" i="1"/>
  <c r="Y1923" i="1"/>
  <c r="Y1924" i="1"/>
  <c r="Y1925" i="1"/>
  <c r="Y1926" i="1"/>
  <c r="Y1927" i="1"/>
  <c r="Y844" i="1"/>
  <c r="Y1928" i="1"/>
  <c r="Y1929" i="1"/>
  <c r="Y1930" i="1"/>
  <c r="Y1931" i="1"/>
  <c r="Y1932" i="1"/>
  <c r="Y1933" i="1"/>
  <c r="Y1934" i="1"/>
  <c r="Y1935" i="1"/>
  <c r="Y1936" i="1"/>
  <c r="Y1937" i="1"/>
  <c r="Y1938" i="1"/>
  <c r="Y1939" i="1"/>
  <c r="Y1940" i="1"/>
  <c r="Y1941" i="1"/>
  <c r="Y1942" i="1"/>
  <c r="Y228" i="1"/>
  <c r="Y1943" i="1"/>
  <c r="Y1944" i="1"/>
  <c r="Y1945" i="1"/>
  <c r="Y1946" i="1"/>
  <c r="Y1947" i="1"/>
  <c r="Y1948" i="1"/>
  <c r="Y1949" i="1"/>
  <c r="Y1950" i="1"/>
  <c r="Y187" i="1"/>
  <c r="Y1951" i="1"/>
  <c r="Y1952" i="1"/>
  <c r="Y128" i="1"/>
  <c r="Y1953" i="1"/>
  <c r="Y1954" i="1"/>
  <c r="Y991" i="1"/>
  <c r="Y1955" i="1"/>
  <c r="Y205" i="1"/>
  <c r="Y1956" i="1"/>
  <c r="Y1957" i="1"/>
  <c r="Y1958" i="1"/>
  <c r="Y1959" i="1"/>
  <c r="Y845"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3572"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992" i="1"/>
  <c r="Y2017" i="1"/>
  <c r="Y2018" i="1"/>
  <c r="Y2019" i="1"/>
  <c r="Y2020" i="1"/>
  <c r="Y2021" i="1"/>
  <c r="Y2022" i="1"/>
  <c r="Y825" i="1"/>
  <c r="Y2023" i="1"/>
  <c r="Y2024" i="1"/>
  <c r="Y993" i="1"/>
  <c r="Y2025" i="1"/>
  <c r="Y245" i="1"/>
  <c r="Y2026" i="1"/>
  <c r="Y2027" i="1"/>
  <c r="Y62" i="1"/>
  <c r="Y246" i="1"/>
  <c r="Y2028" i="1"/>
  <c r="Y2029" i="1"/>
  <c r="Y927" i="1"/>
  <c r="Y2030" i="1"/>
  <c r="Y994" i="1"/>
  <c r="Y974" i="1"/>
  <c r="Y4" i="1"/>
  <c r="Y5" i="1"/>
  <c r="Y2031" i="1"/>
  <c r="Y2032" i="1"/>
  <c r="Y2033" i="1"/>
  <c r="Y2034" i="1"/>
  <c r="Y2035" i="1"/>
  <c r="Y2036" i="1"/>
  <c r="Y2037" i="1"/>
  <c r="Y2038" i="1"/>
  <c r="Y2039" i="1"/>
  <c r="Y2040" i="1"/>
  <c r="Y2041" i="1"/>
  <c r="Y2042" i="1"/>
  <c r="Y2043" i="1"/>
  <c r="Y953" i="1"/>
  <c r="Y2044" i="1"/>
  <c r="Y2045" i="1"/>
  <c r="Y2046" i="1"/>
  <c r="Y2047" i="1"/>
  <c r="Y2048" i="1"/>
  <c r="Y2049" i="1"/>
  <c r="Y2050" i="1"/>
  <c r="Y2051" i="1"/>
  <c r="Y976" i="1"/>
  <c r="Y2052" i="1"/>
  <c r="Y2053" i="1"/>
  <c r="Y2054" i="1"/>
  <c r="Y2055" i="1"/>
  <c r="Y2056" i="1"/>
  <c r="Y2057" i="1"/>
  <c r="Y852" i="1"/>
  <c r="Y2058" i="1"/>
  <c r="Y2059" i="1"/>
  <c r="Y918" i="1"/>
  <c r="Y2060" i="1"/>
  <c r="Y2061" i="1"/>
  <c r="Y2062" i="1"/>
  <c r="Y2063" i="1"/>
  <c r="Y2064" i="1"/>
  <c r="Y919" i="1"/>
  <c r="Y2065" i="1"/>
  <c r="Y2066" i="1"/>
  <c r="Y963" i="1"/>
  <c r="Y954" i="1"/>
  <c r="Y2067" i="1"/>
  <c r="Y10" i="1"/>
  <c r="Y2068" i="1"/>
  <c r="Y2069" i="1"/>
  <c r="Y2070" i="1"/>
  <c r="Y2071" i="1"/>
  <c r="Y2072" i="1"/>
  <c r="Y2073" i="1"/>
  <c r="Y2074" i="1"/>
  <c r="Y2075" i="1"/>
  <c r="Y2076" i="1"/>
  <c r="Y2077" i="1"/>
  <c r="Y928" i="1"/>
  <c r="Y929" i="1"/>
  <c r="Y2078" i="1"/>
  <c r="Y11" i="1"/>
  <c r="Y2079" i="1"/>
  <c r="Y995" i="1"/>
  <c r="Y2080" i="1"/>
  <c r="Y930" i="1"/>
  <c r="Y955" i="1"/>
  <c r="Y2081" i="1"/>
  <c r="Y931" i="1"/>
  <c r="Y2082" i="1"/>
  <c r="Y2083" i="1"/>
  <c r="Y2084" i="1"/>
  <c r="Y2085" i="1"/>
  <c r="Y964" i="1"/>
  <c r="Y2086" i="1"/>
  <c r="Y57" i="1"/>
  <c r="Y13" i="1"/>
  <c r="Y2087" i="1"/>
  <c r="Y956" i="1"/>
  <c r="Y2088" i="1"/>
  <c r="Y2089" i="1"/>
  <c r="Y2090" i="1"/>
  <c r="Y2091" i="1"/>
  <c r="Y2092" i="1"/>
  <c r="Y2093" i="1"/>
  <c r="Y957" i="1"/>
  <c r="Y2094" i="1"/>
  <c r="Y2095" i="1"/>
  <c r="Y958" i="1"/>
  <c r="Y2096" i="1"/>
  <c r="Y959" i="1"/>
  <c r="Y2097" i="1"/>
  <c r="Y2098" i="1"/>
  <c r="Y2099" i="1"/>
  <c r="Y2100" i="1"/>
  <c r="Y2101" i="1"/>
  <c r="Y2102" i="1"/>
  <c r="Y2103" i="1"/>
  <c r="Y2104" i="1"/>
  <c r="Y2105" i="1"/>
  <c r="Y2106" i="1"/>
  <c r="Y2107" i="1"/>
  <c r="Y2108" i="1"/>
  <c r="Y2109" i="1"/>
  <c r="Y2110" i="1"/>
  <c r="Y2111" i="1"/>
  <c r="Y117" i="1"/>
  <c r="Y2112" i="1"/>
  <c r="Y932" i="1"/>
  <c r="Y118" i="1"/>
  <c r="Y2113" i="1"/>
  <c r="Y2114" i="1"/>
  <c r="Y933" i="1"/>
  <c r="Y2115" i="1"/>
  <c r="Y2116" i="1"/>
  <c r="Y2117" i="1"/>
  <c r="Y2118" i="1"/>
  <c r="Y119" i="1"/>
  <c r="Y2119" i="1"/>
  <c r="Y83" i="1"/>
  <c r="Y813" i="1"/>
  <c r="Y2120" i="1"/>
  <c r="Y2121" i="1"/>
  <c r="Y2122" i="1"/>
  <c r="Y2123" i="1"/>
  <c r="Y2124" i="1"/>
  <c r="Y2125" i="1"/>
  <c r="Y2126" i="1"/>
  <c r="Y2127" i="1"/>
  <c r="Y2128" i="1"/>
  <c r="Y84" i="1"/>
  <c r="Y2129" i="1"/>
  <c r="Y2130" i="1"/>
  <c r="Y2131" i="1"/>
  <c r="Y2132" i="1"/>
  <c r="Y2133" i="1"/>
  <c r="Y853" i="1"/>
  <c r="Y2134" i="1"/>
  <c r="Y854" i="1"/>
  <c r="Y2135" i="1"/>
  <c r="Y2136" i="1"/>
  <c r="Y2137" i="1"/>
  <c r="Y2138" i="1"/>
  <c r="Y855" i="1"/>
  <c r="Y856" i="1"/>
  <c r="Y857" i="1"/>
  <c r="Y251" i="1"/>
  <c r="Y85" i="1"/>
  <c r="Y86" i="1"/>
  <c r="Y2139" i="1"/>
  <c r="Y2140" i="1"/>
  <c r="Y87" i="1"/>
  <c r="Y2141" i="1"/>
  <c r="Y858" i="1"/>
  <c r="Y2142" i="1"/>
  <c r="Y2143" i="1"/>
  <c r="Y2144" i="1"/>
  <c r="Y2145" i="1"/>
  <c r="Y2146" i="1"/>
  <c r="Y2147" i="1"/>
  <c r="Y2148" i="1"/>
  <c r="Y2149" i="1"/>
  <c r="Y2150" i="1"/>
  <c r="Y2151" i="1"/>
  <c r="Y2152" i="1"/>
  <c r="Y2153" i="1"/>
  <c r="Y2154" i="1"/>
  <c r="Y2155" i="1"/>
  <c r="Y859" i="1"/>
  <c r="Y2156" i="1"/>
  <c r="Y860" i="1"/>
  <c r="Y861" i="1"/>
  <c r="Y2157" i="1"/>
  <c r="Y862" i="1"/>
  <c r="Y2158" i="1"/>
  <c r="Y863" i="1"/>
  <c r="Y864" i="1"/>
  <c r="Y2159" i="1"/>
  <c r="Y88" i="1"/>
  <c r="Y2160" i="1"/>
  <c r="Y865" i="1"/>
  <c r="Y866" i="1"/>
  <c r="Y2161" i="1"/>
  <c r="Y2162" i="1"/>
  <c r="Y867" i="1"/>
  <c r="Y868" i="1"/>
  <c r="Y2163" i="1"/>
  <c r="Y2164" i="1"/>
  <c r="Y72" i="1"/>
  <c r="Y869" i="1"/>
  <c r="Y89" i="1"/>
  <c r="Y2165" i="1"/>
  <c r="Y2166" i="1"/>
  <c r="Y2167" i="1"/>
  <c r="Y870" i="1"/>
  <c r="Y2168" i="1"/>
  <c r="Y2169" i="1"/>
  <c r="Y2170" i="1"/>
  <c r="Y871" i="1"/>
  <c r="Y2171" i="1"/>
  <c r="Y872" i="1"/>
  <c r="Y2172" i="1"/>
  <c r="Y873" i="1"/>
  <c r="Y2173" i="1"/>
  <c r="Y874" i="1"/>
  <c r="Y90" i="1"/>
  <c r="Y2174" i="1"/>
  <c r="Y2175" i="1"/>
  <c r="Y2176" i="1"/>
  <c r="Y2177" i="1"/>
  <c r="Y252" i="1"/>
  <c r="Y253" i="1"/>
  <c r="Y2178" i="1"/>
  <c r="Y2179" i="1"/>
  <c r="Y2180" i="1"/>
  <c r="Y3062" i="1"/>
  <c r="Y2182" i="1"/>
  <c r="Y2183" i="1"/>
  <c r="Y2184" i="1"/>
  <c r="Y2185" i="1"/>
  <c r="Y2186" i="1"/>
  <c r="Y2187" i="1"/>
  <c r="Y2188" i="1"/>
  <c r="Y141" i="1"/>
  <c r="Y2189" i="1"/>
  <c r="Y875" i="1"/>
  <c r="Y2190" i="1"/>
  <c r="Y2191" i="1"/>
  <c r="Y2192" i="1"/>
  <c r="Y876" i="1"/>
  <c r="Y2193" i="1"/>
  <c r="Y2194" i="1"/>
  <c r="Y3071" i="1"/>
  <c r="Y2196" i="1"/>
  <c r="Y2197" i="1"/>
  <c r="Y219" i="1"/>
  <c r="Y138" i="1"/>
  <c r="Y63" i="1"/>
  <c r="Y877" i="1"/>
  <c r="Y2198" i="1"/>
  <c r="Y878" i="1"/>
  <c r="Y2199" i="1"/>
  <c r="Y1792" i="1"/>
  <c r="Y2200" i="1"/>
  <c r="Y879" i="1"/>
  <c r="Y2201" i="1"/>
  <c r="Y2202" i="1"/>
  <c r="Y880" i="1"/>
  <c r="Y2203" i="1"/>
  <c r="Y2204" i="1"/>
  <c r="Y881" i="1"/>
  <c r="Y2205" i="1"/>
  <c r="Y882" i="1"/>
  <c r="Y70" i="1"/>
  <c r="Y883" i="1"/>
  <c r="Y2206" i="1"/>
  <c r="Y884" i="1"/>
  <c r="Y2207" i="1"/>
  <c r="Y885" i="1"/>
  <c r="Y886" i="1"/>
  <c r="Y2208" i="1"/>
  <c r="Y164" i="1"/>
  <c r="Y2209" i="1"/>
  <c r="Y2210" i="1"/>
  <c r="Y2211" i="1"/>
  <c r="Y2212" i="1"/>
  <c r="Y887" i="1"/>
  <c r="Y2213" i="1"/>
  <c r="Y2214" i="1"/>
  <c r="Y2215" i="1"/>
  <c r="Y247" i="1"/>
  <c r="Y2216" i="1"/>
  <c r="Y2217" i="1"/>
  <c r="Y888" i="1"/>
  <c r="Y889" i="1"/>
  <c r="Y2218" i="1"/>
  <c r="Y51" i="1"/>
  <c r="Y2219" i="1"/>
  <c r="Y890" i="1"/>
  <c r="Y891" i="1"/>
  <c r="Y2220" i="1"/>
  <c r="Y2221" i="1"/>
  <c r="Y2222" i="1"/>
  <c r="Y3592" i="1"/>
  <c r="Y2224" i="1"/>
  <c r="Y2225" i="1"/>
  <c r="Y2226" i="1"/>
  <c r="Y892" i="1"/>
  <c r="Y2227" i="1"/>
  <c r="Y2228" i="1"/>
  <c r="Y893" i="1"/>
  <c r="Y2229" i="1"/>
  <c r="Y2230" i="1"/>
  <c r="Y2231" i="1"/>
  <c r="Y894" i="1"/>
  <c r="Y2232" i="1"/>
  <c r="Y2233" i="1"/>
  <c r="Y2234" i="1"/>
  <c r="Y895" i="1"/>
  <c r="Y2235" i="1"/>
  <c r="Y896" i="1"/>
  <c r="Y2236" i="1"/>
  <c r="Y2237" i="1"/>
  <c r="Y897" i="1"/>
  <c r="Y2238" i="1"/>
  <c r="Y2239" i="1"/>
  <c r="Y2240" i="1"/>
  <c r="Y2241" i="1"/>
  <c r="Y2242" i="1"/>
  <c r="Y898" i="1"/>
  <c r="Y2243" i="1"/>
  <c r="Y2244" i="1"/>
  <c r="Y899" i="1"/>
  <c r="Y2245" i="1"/>
  <c r="Y2246" i="1"/>
  <c r="Y900" i="1"/>
  <c r="Y2247" i="1"/>
  <c r="Y2248" i="1"/>
  <c r="Y3686" i="1"/>
  <c r="Y901" i="1"/>
  <c r="Y2250" i="1"/>
  <c r="Y2251" i="1"/>
  <c r="Y902" i="1"/>
  <c r="Y2252" i="1"/>
  <c r="Y2253" i="1"/>
  <c r="Y2254" i="1"/>
  <c r="Y2255" i="1"/>
  <c r="Y2256" i="1"/>
  <c r="Y2257" i="1"/>
  <c r="Y903" i="1"/>
  <c r="Y904" i="1"/>
  <c r="Y2258" i="1"/>
  <c r="Y905" i="1"/>
  <c r="Y2259" i="1"/>
  <c r="Y2260" i="1"/>
  <c r="Y2261" i="1"/>
  <c r="Y2262" i="1"/>
  <c r="Y2263" i="1"/>
  <c r="Y2264" i="1"/>
  <c r="Y906" i="1"/>
  <c r="Y907" i="1"/>
  <c r="Y2265" i="1"/>
  <c r="Y2266" i="1"/>
  <c r="Y2267" i="1"/>
  <c r="Y2268" i="1"/>
  <c r="Y2269" i="1"/>
  <c r="Y2270" i="1"/>
  <c r="Y908" i="1"/>
  <c r="Y2271" i="1"/>
  <c r="Y909" i="1"/>
  <c r="Y910" i="1"/>
  <c r="Y2272" i="1"/>
  <c r="Y2273" i="1"/>
  <c r="Y2274" i="1"/>
  <c r="Y2275" i="1"/>
  <c r="Y2276" i="1"/>
  <c r="Y2277" i="1"/>
  <c r="Y911" i="1"/>
  <c r="Y912" i="1"/>
  <c r="Y2278" i="1"/>
  <c r="Y2279" i="1"/>
  <c r="Y2280" i="1"/>
  <c r="Y2281" i="1"/>
  <c r="Y2282" i="1"/>
  <c r="Y2283" i="1"/>
  <c r="Y2284" i="1"/>
  <c r="Y2285" i="1"/>
  <c r="Y2286" i="1"/>
  <c r="Y2287" i="1"/>
  <c r="Y965" i="1"/>
  <c r="Y2288" i="1"/>
  <c r="Y2289" i="1"/>
  <c r="Y2290" i="1"/>
  <c r="Y2291" i="1"/>
  <c r="Y2292" i="1"/>
  <c r="Y2293" i="1"/>
  <c r="Y2294" i="1"/>
  <c r="Y2295" i="1"/>
  <c r="Y2296" i="1"/>
  <c r="Y21" i="1"/>
  <c r="Y2297" i="1"/>
  <c r="Y2298" i="1"/>
  <c r="Y2299" i="1"/>
  <c r="Y2300" i="1"/>
  <c r="Y2301" i="1"/>
  <c r="Y2302" i="1"/>
  <c r="Y2303" i="1"/>
  <c r="Y2304" i="1"/>
  <c r="Y2305" i="1"/>
  <c r="Y826" i="1"/>
  <c r="Y2306" i="1"/>
  <c r="Y2307" i="1"/>
  <c r="Y2308" i="1"/>
  <c r="Y966" i="1"/>
  <c r="Y2309" i="1"/>
  <c r="Y850" i="1"/>
  <c r="Y2310" i="1"/>
  <c r="Y2311" i="1"/>
  <c r="Y2312" i="1"/>
  <c r="Y2313" i="1"/>
  <c r="Y2314" i="1"/>
  <c r="Y2315" i="1"/>
  <c r="Y2316" i="1"/>
  <c r="Y2317" i="1"/>
  <c r="Y2318" i="1"/>
  <c r="Y2319" i="1"/>
  <c r="Y2320" i="1"/>
  <c r="Y934" i="1"/>
  <c r="Y2321" i="1"/>
  <c r="Y2322" i="1"/>
  <c r="Y2323" i="1"/>
  <c r="Y2324" i="1"/>
  <c r="Y2325" i="1"/>
  <c r="Y2326" i="1"/>
  <c r="Y54" i="1"/>
  <c r="Y129" i="1"/>
  <c r="Y2327" i="1"/>
  <c r="Y2328" i="1"/>
  <c r="Y2329" i="1"/>
  <c r="Y2330" i="1"/>
  <c r="Y2331" i="1"/>
  <c r="Y2332" i="1"/>
  <c r="Y2333" i="1"/>
  <c r="Y22" i="1"/>
  <c r="Y2334" i="1"/>
  <c r="Y107" i="1"/>
  <c r="Y2335" i="1"/>
  <c r="Y2336" i="1"/>
  <c r="Y2337" i="1"/>
  <c r="Y2338" i="1"/>
  <c r="Y2339" i="1"/>
  <c r="Y2340" i="1"/>
  <c r="Y2341" i="1"/>
  <c r="Y2342" i="1"/>
  <c r="Y2343" i="1"/>
  <c r="Y2344" i="1"/>
  <c r="Y14" i="1"/>
  <c r="Y120" i="1"/>
  <c r="Y2345" i="1"/>
  <c r="Y23" i="1"/>
  <c r="Y2346" i="1"/>
  <c r="Y2347" i="1"/>
  <c r="Y935" i="1"/>
  <c r="Y2348" i="1"/>
  <c r="Y2349" i="1"/>
  <c r="Y2350" i="1"/>
  <c r="Y2351" i="1"/>
  <c r="Y2352" i="1"/>
  <c r="Y2353" i="1"/>
  <c r="Y2354" i="1"/>
  <c r="Y2355" i="1"/>
  <c r="Y975" i="1"/>
  <c r="Y2356" i="1"/>
  <c r="Y15" i="1"/>
  <c r="Y2357" i="1"/>
  <c r="Y2358" i="1"/>
  <c r="Y2359" i="1"/>
  <c r="Y1826" i="1"/>
  <c r="Y2361" i="1"/>
  <c r="Y2362" i="1"/>
  <c r="Y2363" i="1"/>
  <c r="Y2364" i="1"/>
  <c r="Y2365" i="1"/>
  <c r="Y2366" i="1"/>
  <c r="Y2367" i="1"/>
  <c r="Y2368" i="1"/>
  <c r="Y2369" i="1"/>
  <c r="Y2370" i="1"/>
  <c r="Y2371" i="1"/>
  <c r="Y2372" i="1"/>
  <c r="Y2373" i="1"/>
  <c r="Y2374" i="1"/>
  <c r="Y2375" i="1"/>
  <c r="Y121"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360" i="1"/>
  <c r="Y2416" i="1"/>
  <c r="Y2417" i="1"/>
  <c r="Y2418" i="1"/>
  <c r="Y266" i="1"/>
  <c r="Y267" i="1"/>
  <c r="Y268" i="1"/>
  <c r="Y269" i="1"/>
  <c r="Y2638" i="1"/>
  <c r="Y270" i="1"/>
  <c r="Y271" i="1"/>
  <c r="Y272" i="1"/>
  <c r="Y273" i="1"/>
  <c r="Y274" i="1"/>
  <c r="Y275" i="1"/>
  <c r="Y792" i="1"/>
  <c r="Y793" i="1"/>
  <c r="Y794" i="1"/>
  <c r="Y31" i="1"/>
  <c r="Y795" i="1"/>
  <c r="Y2419" i="1"/>
  <c r="Y2420" i="1"/>
  <c r="Y2421" i="1"/>
  <c r="Y108" i="1"/>
  <c r="Y2422" i="1"/>
  <c r="Y2423" i="1"/>
  <c r="Y155" i="1"/>
  <c r="Y2424" i="1"/>
  <c r="Y2425" i="1"/>
  <c r="Y32" i="1"/>
  <c r="Y33" i="1"/>
  <c r="Y34" i="1"/>
  <c r="Y35" i="1"/>
  <c r="Y36" i="1"/>
  <c r="Y109" i="1"/>
  <c r="Y142" i="1"/>
  <c r="Y110" i="1"/>
  <c r="Y2426" i="1"/>
  <c r="Y2427" i="1"/>
  <c r="Y2428" i="1"/>
  <c r="Y2429" i="1"/>
  <c r="Y2430" i="1"/>
  <c r="Y229" i="1"/>
  <c r="Y2431" i="1"/>
  <c r="Y2432" i="1"/>
  <c r="Y2433" i="1"/>
  <c r="Y2434" i="1"/>
  <c r="Y2435" i="1"/>
  <c r="Y2436" i="1"/>
  <c r="Y2437" i="1"/>
  <c r="Y2438" i="1"/>
  <c r="Y2439" i="1"/>
  <c r="Y2440" i="1"/>
  <c r="Y2441" i="1"/>
  <c r="Y2442" i="1"/>
  <c r="Y230" i="1"/>
  <c r="Y2443" i="1"/>
  <c r="Y2444" i="1"/>
  <c r="Y2445" i="1"/>
  <c r="Y2446" i="1"/>
  <c r="Y2447" i="1"/>
  <c r="Y2448" i="1"/>
  <c r="Y2449" i="1"/>
  <c r="Y2450" i="1"/>
  <c r="Y2451" i="1"/>
  <c r="Y2452" i="1"/>
  <c r="Y2453" i="1"/>
  <c r="Y2454" i="1"/>
  <c r="Y2455" i="1"/>
  <c r="Y2456" i="1"/>
  <c r="Y2457" i="1"/>
  <c r="Y2458" i="1"/>
  <c r="Y2459" i="1"/>
  <c r="Y967" i="1"/>
  <c r="Y2460" i="1"/>
  <c r="Y2461" i="1"/>
  <c r="Y64" i="1"/>
  <c r="Y2462" i="1"/>
  <c r="Y2463" i="1"/>
  <c r="Y2464" i="1"/>
  <c r="Y2465" i="1"/>
  <c r="Y2466" i="1"/>
  <c r="Y2467" i="1"/>
  <c r="Y2468" i="1"/>
  <c r="Y2469" i="1"/>
  <c r="Y2470" i="1"/>
  <c r="Y2471" i="1"/>
  <c r="Y2472" i="1"/>
  <c r="Y2473" i="1"/>
  <c r="Y2474" i="1"/>
  <c r="Y2475" i="1"/>
  <c r="Y2476" i="1"/>
  <c r="Y2477" i="1"/>
  <c r="Y2478" i="1"/>
  <c r="Y2479" i="1"/>
  <c r="Y195" i="1"/>
  <c r="Y2480" i="1"/>
  <c r="Y2481" i="1"/>
  <c r="Y2482" i="1"/>
  <c r="Y196" i="1"/>
  <c r="Y2483" i="1"/>
  <c r="Y2484" i="1"/>
  <c r="Y2485" i="1"/>
  <c r="Y2486" i="1"/>
  <c r="Y2487" i="1"/>
  <c r="Y2488" i="1"/>
  <c r="Y2489" i="1"/>
  <c r="Y2490" i="1"/>
  <c r="Y2491" i="1"/>
  <c r="Y2492" i="1"/>
  <c r="Y2493" i="1"/>
  <c r="Y2494" i="1"/>
  <c r="Y2495" i="1"/>
  <c r="Y276" i="1"/>
  <c r="Y277" i="1"/>
  <c r="Y278" i="1"/>
  <c r="Y279" i="1"/>
  <c r="Y280" i="1"/>
  <c r="Y281" i="1"/>
  <c r="Y282" i="1"/>
  <c r="Y283" i="1"/>
  <c r="Y284" i="1"/>
  <c r="Y285" i="1"/>
  <c r="Y286" i="1"/>
  <c r="Y287" i="1"/>
  <c r="Y288" i="1"/>
  <c r="Y289" i="1"/>
  <c r="Y2496" i="1"/>
  <c r="Y2497" i="1"/>
  <c r="Y2498" i="1"/>
  <c r="Y2499" i="1"/>
  <c r="Y2500" i="1"/>
  <c r="Y2501" i="1"/>
  <c r="Y2502" i="1"/>
  <c r="Y2503" i="1"/>
  <c r="Y2504" i="1"/>
  <c r="Y197" i="1"/>
  <c r="Y2505" i="1"/>
  <c r="Y156" i="1"/>
  <c r="Y130" i="1"/>
  <c r="Y2506" i="1"/>
  <c r="Y2507" i="1"/>
  <c r="Y131" i="1"/>
  <c r="Y2508" i="1"/>
  <c r="Y2509" i="1"/>
  <c r="Y2510" i="1"/>
  <c r="Y2511" i="1"/>
  <c r="Y2512" i="1"/>
  <c r="Y132" i="1"/>
  <c r="Y2513" i="1"/>
  <c r="Y2514" i="1"/>
  <c r="Y2515" i="1"/>
  <c r="Y2516" i="1"/>
  <c r="Y2517" i="1"/>
  <c r="Y2518" i="1"/>
  <c r="Y2519" i="1"/>
  <c r="Y2520" i="1"/>
  <c r="Y2521" i="1"/>
  <c r="Y2522" i="1"/>
  <c r="Y2523" i="1"/>
  <c r="Y2524" i="1"/>
  <c r="Y2525" i="1"/>
  <c r="Y2526" i="1"/>
  <c r="Y2527" i="1"/>
  <c r="Y80" i="1"/>
  <c r="Y2528" i="1"/>
  <c r="Y2529" i="1"/>
  <c r="Y2530" i="1"/>
  <c r="Y2531" i="1"/>
  <c r="Y2532" i="1"/>
  <c r="Y2533" i="1"/>
  <c r="Y2534" i="1"/>
  <c r="Y2535" i="1"/>
  <c r="Y2536" i="1"/>
  <c r="Y17"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180" i="1"/>
  <c r="Y2563" i="1"/>
  <c r="Y2564" i="1"/>
  <c r="Y2565" i="1"/>
  <c r="Y2566" i="1"/>
  <c r="Y2567" i="1"/>
  <c r="Y2568" i="1"/>
  <c r="Y2569" i="1"/>
  <c r="Y2570" i="1"/>
  <c r="Y194" i="1"/>
  <c r="Y2571" i="1"/>
  <c r="Y2572" i="1"/>
  <c r="Y2573" i="1"/>
  <c r="Y206" i="1"/>
  <c r="Y2574" i="1"/>
  <c r="Y174" i="1"/>
  <c r="Y2575" i="1"/>
  <c r="Y2576" i="1"/>
  <c r="Y2577" i="1"/>
  <c r="Y2578" i="1"/>
  <c r="Y2579" i="1"/>
  <c r="Y2580" i="1"/>
  <c r="Y2581" i="1"/>
  <c r="Y2582" i="1"/>
  <c r="Y2583" i="1"/>
  <c r="Y2584" i="1"/>
  <c r="Y2585" i="1"/>
  <c r="Y175" i="1"/>
  <c r="Y2586" i="1"/>
  <c r="Y2587" i="1"/>
  <c r="Y2588" i="1"/>
  <c r="Y176" i="1"/>
  <c r="Y2589" i="1"/>
  <c r="Y2590" i="1"/>
  <c r="Y2591" i="1"/>
  <c r="Y2592" i="1"/>
  <c r="Y2593" i="1"/>
  <c r="Y2594" i="1"/>
  <c r="Y2595" i="1"/>
  <c r="Y2596" i="1"/>
  <c r="Y2597" i="1"/>
  <c r="Y816" i="1"/>
  <c r="Y2598" i="1"/>
  <c r="Y2599" i="1"/>
  <c r="Y2600" i="1"/>
  <c r="Y2601" i="1"/>
  <c r="Y2602" i="1"/>
  <c r="Y2603" i="1"/>
  <c r="Y2604" i="1"/>
  <c r="Y2605" i="1"/>
  <c r="Y2606" i="1"/>
  <c r="Y2607" i="1"/>
  <c r="Y2608" i="1"/>
  <c r="Y2609" i="1"/>
  <c r="Y2610" i="1"/>
  <c r="Y2611" i="1"/>
  <c r="Y2612" i="1"/>
  <c r="Y2613" i="1"/>
  <c r="Y2614" i="1"/>
  <c r="Y2615" i="1"/>
  <c r="Y2616" i="1"/>
  <c r="Y2617" i="1"/>
  <c r="Y807" i="1"/>
  <c r="Y2618" i="1"/>
  <c r="Y2619" i="1"/>
  <c r="Y2620" i="1"/>
  <c r="Y2621" i="1"/>
  <c r="Y2622" i="1"/>
  <c r="Y2623" i="1"/>
  <c r="Y2624" i="1"/>
  <c r="Y2625" i="1"/>
  <c r="Y81" i="1"/>
  <c r="Y2626" i="1"/>
  <c r="Y920" i="1"/>
  <c r="Y2627" i="1"/>
  <c r="Y248" i="1"/>
  <c r="Y2628" i="1"/>
  <c r="Y2629" i="1"/>
  <c r="Y165" i="1"/>
  <c r="Y166" i="1"/>
  <c r="Y188" i="1"/>
  <c r="Y2630" i="1"/>
  <c r="Y945" i="1"/>
  <c r="Y65" i="1"/>
  <c r="Y2631" i="1"/>
  <c r="Y2632" i="1"/>
  <c r="Y2633" i="1"/>
  <c r="Y913" i="1"/>
  <c r="Y2635" i="1"/>
  <c r="Y2636" i="1"/>
  <c r="Y914" i="1"/>
  <c r="Y946" i="1"/>
  <c r="Y2639" i="1"/>
  <c r="Y2640" i="1"/>
  <c r="Y2641" i="1"/>
  <c r="Y2642" i="1"/>
  <c r="Y921" i="1"/>
  <c r="Y6" i="1"/>
  <c r="Y2643" i="1"/>
  <c r="Y7" i="1"/>
  <c r="Y78" i="1"/>
  <c r="Y2644" i="1"/>
  <c r="Y2645" i="1"/>
  <c r="Y2647" i="1"/>
  <c r="Y2648" i="1"/>
  <c r="Y2649" i="1"/>
  <c r="Y2651" i="1"/>
  <c r="Y2652" i="1"/>
  <c r="Y947" i="1"/>
  <c r="Y2653" i="1"/>
  <c r="Y2654" i="1"/>
  <c r="Y2655" i="1"/>
  <c r="Y37" i="1"/>
  <c r="Y2656" i="1"/>
  <c r="Y2657" i="1"/>
  <c r="Y2658" i="1"/>
  <c r="Y2659" i="1"/>
  <c r="Y2660" i="1"/>
  <c r="Y2661" i="1"/>
  <c r="Y2662" i="1"/>
  <c r="Y2663" i="1"/>
  <c r="Y922" i="1"/>
  <c r="Y2664" i="1"/>
  <c r="Y2665" i="1"/>
  <c r="Y2666" i="1"/>
  <c r="Y2667" i="1"/>
  <c r="Y2668" i="1"/>
  <c r="Y2669" i="1"/>
  <c r="Y846" i="1"/>
  <c r="Y2670" i="1"/>
  <c r="Y2697" i="1"/>
  <c r="Y362" i="1"/>
  <c r="Y2673" i="1"/>
  <c r="Y2674" i="1"/>
  <c r="Y2675" i="1"/>
  <c r="Y2704" i="1"/>
  <c r="Y2677" i="1"/>
  <c r="Y3106" i="1"/>
  <c r="Y2678" i="1"/>
  <c r="Y3739" i="1"/>
  <c r="Y2680" i="1"/>
  <c r="Y2681" i="1"/>
  <c r="Y2682" i="1"/>
  <c r="Y2683" i="1"/>
  <c r="Y3461" i="1"/>
  <c r="Y2684" i="1"/>
  <c r="Y2685" i="1"/>
  <c r="Y2686" i="1"/>
  <c r="Y2687" i="1"/>
  <c r="Y2688" i="1"/>
  <c r="Y2689" i="1"/>
  <c r="Y2690" i="1"/>
  <c r="Y923" i="1"/>
  <c r="Y847" i="1"/>
  <c r="Y2691" i="1"/>
  <c r="Y2692" i="1"/>
  <c r="Y2693" i="1"/>
  <c r="Y2694" i="1"/>
  <c r="Y2695" i="1"/>
  <c r="Y2696" i="1"/>
  <c r="Y815" i="1"/>
  <c r="Y2698" i="1"/>
  <c r="Y2699" i="1"/>
  <c r="Y848" i="1"/>
  <c r="Y2415" i="1"/>
  <c r="Y915" i="1"/>
  <c r="Y2700" i="1"/>
  <c r="Y916" i="1"/>
  <c r="Y2701" i="1"/>
  <c r="Y797" i="1"/>
  <c r="Y808" i="1"/>
  <c r="Y798" i="1"/>
  <c r="Y2702" i="1"/>
  <c r="Y799" i="1"/>
  <c r="Y2703" i="1"/>
  <c r="Y2705" i="1"/>
  <c r="Y809" i="1"/>
  <c r="Y2706" i="1"/>
  <c r="Y2707" i="1"/>
  <c r="Y2708" i="1"/>
  <c r="Y2709" i="1"/>
  <c r="Y2710" i="1"/>
  <c r="Y2711" i="1"/>
  <c r="Y2650"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1456"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1004" i="1"/>
  <c r="Y1003"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49" i="1"/>
  <c r="Y1005" i="1"/>
  <c r="Y1006"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07" i="1"/>
  <c r="Y208" i="1"/>
  <c r="Y209" i="1"/>
  <c r="Y210" i="1"/>
  <c r="Y211" i="1"/>
  <c r="Y212" i="1"/>
  <c r="Y213" i="1"/>
  <c r="Y214" i="1"/>
  <c r="Y2902" i="1"/>
  <c r="Y2903" i="1"/>
  <c r="Y2904" i="1"/>
  <c r="Y2905" i="1"/>
  <c r="Y2906" i="1"/>
  <c r="Y2907" i="1"/>
  <c r="Y2908" i="1"/>
  <c r="Y218" i="1"/>
  <c r="Y2910" i="1"/>
  <c r="Y2911" i="1"/>
  <c r="Y2912" i="1"/>
  <c r="Y2913" i="1"/>
  <c r="Y2914" i="1"/>
  <c r="Y817" i="1"/>
  <c r="Y2915" i="1"/>
  <c r="Y2916" i="1"/>
  <c r="Y2917" i="1"/>
  <c r="Y157" i="1"/>
  <c r="Y2918" i="1"/>
  <c r="Y2919" i="1"/>
  <c r="Y2920" i="1"/>
  <c r="Y111" i="1"/>
  <c r="Y2223" i="1"/>
  <c r="Y2921" i="1"/>
  <c r="Y2922" i="1"/>
  <c r="Y215" i="1"/>
  <c r="Y12" i="1"/>
  <c r="Y2923" i="1"/>
  <c r="Y2924" i="1"/>
  <c r="Y55" i="1"/>
  <c r="Y2925" i="1"/>
  <c r="Y2926" i="1"/>
  <c r="Y2927" i="1"/>
  <c r="Y2928" i="1"/>
  <c r="Y2929" i="1"/>
  <c r="Y2930" i="1"/>
  <c r="Y828" i="1"/>
  <c r="Y216" i="1"/>
  <c r="Y2931" i="1"/>
  <c r="Y2932" i="1"/>
  <c r="Y217" i="1"/>
  <c r="Y2933" i="1"/>
  <c r="Y2934" i="1"/>
  <c r="Y2935" i="1"/>
  <c r="Y2936" i="1"/>
  <c r="Y2937" i="1"/>
  <c r="Y996" i="1"/>
  <c r="Y2938" i="1"/>
  <c r="Y2939" i="1"/>
  <c r="Y2940" i="1"/>
  <c r="Y2941" i="1"/>
  <c r="Y59" i="1"/>
  <c r="Y960" i="1"/>
  <c r="Y968" i="1"/>
  <c r="Y961" i="1"/>
  <c r="Y2942" i="1"/>
  <c r="Y223" i="1"/>
  <c r="Y2943" i="1"/>
  <c r="Y2944" i="1"/>
  <c r="Y2945" i="1"/>
  <c r="Y2946" i="1"/>
  <c r="Y2947" i="1"/>
  <c r="Y2948" i="1"/>
  <c r="Y1007" i="1"/>
  <c r="Y1008" i="1"/>
  <c r="Y1009" i="1"/>
  <c r="Y1010" i="1"/>
  <c r="Y1011" i="1"/>
  <c r="Y1012" i="1"/>
  <c r="Y1013" i="1"/>
  <c r="Y1014" i="1"/>
  <c r="Y1015" i="1"/>
  <c r="Y1016" i="1"/>
  <c r="Y2949" i="1"/>
  <c r="Y2950" i="1"/>
  <c r="Y2951" i="1"/>
  <c r="Y2952" i="1"/>
  <c r="Y2953" i="1"/>
  <c r="Y2954" i="1"/>
  <c r="Y2955" i="1"/>
  <c r="Y2956" i="1"/>
  <c r="Y2957" i="1"/>
  <c r="Y2958" i="1"/>
  <c r="Y800" i="1"/>
  <c r="Y2959" i="1"/>
  <c r="Y2960" i="1"/>
  <c r="Y2961" i="1"/>
  <c r="Y2962" i="1"/>
  <c r="Y2963" i="1"/>
  <c r="Y2964" i="1"/>
  <c r="Y2965" i="1"/>
  <c r="Y2966" i="1"/>
  <c r="Y158" i="1"/>
  <c r="Y2967" i="1"/>
  <c r="Y2968" i="1"/>
  <c r="Y2969" i="1"/>
  <c r="Y2970" i="1"/>
  <c r="Y2971" i="1"/>
  <c r="Y159" i="1"/>
  <c r="Y2972" i="1"/>
  <c r="Y2973" i="1"/>
  <c r="Y2974" i="1"/>
  <c r="Y2975" i="1"/>
  <c r="Y2976" i="1"/>
  <c r="Y2977" i="1"/>
  <c r="Y2978" i="1"/>
  <c r="Y220" i="1"/>
  <c r="Y2979" i="1"/>
  <c r="Y2980" i="1"/>
  <c r="Y2981" i="1"/>
  <c r="Y160" i="1"/>
  <c r="Y2982" i="1"/>
  <c r="Y2983" i="1"/>
  <c r="Y2984" i="1"/>
  <c r="Y2985" i="1"/>
  <c r="Y2986" i="1"/>
  <c r="Y2987" i="1"/>
  <c r="Y2988" i="1"/>
  <c r="Y2989" i="1"/>
  <c r="Y2990" i="1"/>
  <c r="Y2991" i="1"/>
  <c r="Y2992" i="1"/>
  <c r="Y161" i="1"/>
  <c r="Y2993" i="1"/>
  <c r="Y2994" i="1"/>
  <c r="Y2995" i="1"/>
  <c r="Y2996" i="1"/>
  <c r="Y2997" i="1"/>
  <c r="Y162" i="1"/>
  <c r="Y2998" i="1"/>
  <c r="Y2999" i="1"/>
  <c r="Y3000" i="1"/>
  <c r="Y56"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163" i="1"/>
  <c r="Y3026" i="1"/>
  <c r="Y3027" i="1"/>
  <c r="Y3028" i="1"/>
  <c r="Y3029" i="1"/>
  <c r="Y3030" i="1"/>
  <c r="Y3031" i="1"/>
  <c r="Y3032"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57" i="1"/>
  <c r="Y359" i="1"/>
  <c r="Y360" i="1"/>
  <c r="Y361" i="1"/>
  <c r="Y2646" i="1"/>
  <c r="Y363" i="1"/>
  <c r="Y177" i="1"/>
  <c r="Y2634"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50" i="1"/>
  <c r="Y400" i="1"/>
  <c r="Y401" i="1"/>
  <c r="Y402" i="1"/>
  <c r="Y403" i="1"/>
  <c r="Y404" i="1"/>
  <c r="Y405" i="1"/>
  <c r="Y406" i="1"/>
  <c r="Y407" i="1"/>
  <c r="Y408" i="1"/>
  <c r="Y409" i="1"/>
  <c r="Y940" i="1"/>
  <c r="Y410" i="1"/>
  <c r="Y411" i="1"/>
  <c r="Y412" i="1"/>
  <c r="Y413" i="1"/>
  <c r="Y198" i="1"/>
  <c r="Y414" i="1"/>
  <c r="Y415" i="1"/>
  <c r="Y416" i="1"/>
  <c r="Y417" i="1"/>
  <c r="Y418" i="1"/>
  <c r="Y419" i="1"/>
  <c r="Y420" i="1"/>
  <c r="Y421" i="1"/>
  <c r="Y422" i="1"/>
  <c r="Y423" i="1"/>
  <c r="Y424" i="1"/>
  <c r="Y425" i="1"/>
  <c r="Y426" i="1"/>
  <c r="Y427" i="1"/>
  <c r="Y428" i="1"/>
  <c r="Y429" i="1"/>
  <c r="Y805" i="1"/>
  <c r="Y430" i="1"/>
  <c r="Y431" i="1"/>
  <c r="Y432" i="1"/>
  <c r="Y433" i="1"/>
  <c r="Y434" i="1"/>
  <c r="Y435" i="1"/>
  <c r="Y436" i="1"/>
  <c r="Y16" i="1"/>
  <c r="Y437" i="1"/>
  <c r="Y438" i="1"/>
  <c r="Y439" i="1"/>
  <c r="Y440" i="1"/>
  <c r="Y441" i="1"/>
  <c r="Y442" i="1"/>
  <c r="Y443" i="1"/>
  <c r="Y444" i="1"/>
  <c r="Y445" i="1"/>
  <c r="Y446" i="1"/>
  <c r="Y447" i="1"/>
  <c r="Y448" i="1"/>
  <c r="Y449" i="1"/>
  <c r="Y450" i="1"/>
  <c r="Y451" i="1"/>
  <c r="Y452" i="1"/>
  <c r="Y453" i="1"/>
  <c r="Y454" i="1"/>
  <c r="Y455" i="1"/>
  <c r="Y91" i="1"/>
  <c r="Y456" i="1"/>
  <c r="Y457" i="1"/>
  <c r="Y458" i="1"/>
  <c r="Y459" i="1"/>
  <c r="Y460" i="1"/>
  <c r="Y461" i="1"/>
  <c r="Y462" i="1"/>
  <c r="Y463" i="1"/>
  <c r="Y464" i="1"/>
  <c r="Y465" i="1"/>
  <c r="Y466" i="1"/>
  <c r="Y467" i="1"/>
  <c r="Y468" i="1"/>
  <c r="Y469" i="1"/>
  <c r="Y470" i="1"/>
  <c r="Y471" i="1"/>
  <c r="Y823" i="1"/>
  <c r="Y472" i="1"/>
  <c r="Y473" i="1"/>
  <c r="Y474" i="1"/>
  <c r="Y475" i="1"/>
  <c r="Y476" i="1"/>
  <c r="Y842" i="1"/>
  <c r="Y477" i="1"/>
  <c r="Y478" i="1"/>
  <c r="Y479" i="1"/>
  <c r="Y962" i="1"/>
  <c r="Y480" i="1"/>
  <c r="Y814" i="1"/>
  <c r="Y481" i="1"/>
  <c r="Y482" i="1"/>
  <c r="Y483" i="1"/>
  <c r="Y484" i="1"/>
  <c r="Y485" i="1"/>
  <c r="Y3033" i="1"/>
  <c r="Y818" i="1"/>
  <c r="Y3034" i="1"/>
  <c r="Y3035" i="1"/>
  <c r="Y801" i="1"/>
  <c r="Y3036" i="1"/>
  <c r="Y3037" i="1"/>
  <c r="Y3038" i="1"/>
  <c r="Y3039" i="1"/>
  <c r="Y3040" i="1"/>
  <c r="Y3041" i="1"/>
  <c r="Y3042" i="1"/>
  <c r="Y3043" i="1"/>
  <c r="Y3044" i="1"/>
  <c r="Y997" i="1"/>
  <c r="Y3045" i="1"/>
  <c r="Y3046" i="1"/>
  <c r="Y3047" i="1"/>
  <c r="Y3048" i="1"/>
  <c r="Y3049" i="1"/>
  <c r="Y3050" i="1"/>
  <c r="Y3051" i="1"/>
  <c r="Y3052" i="1"/>
  <c r="Y3053" i="1"/>
  <c r="Y3054" i="1"/>
  <c r="Y3055" i="1"/>
  <c r="Y3056" i="1"/>
  <c r="Y3057" i="1"/>
  <c r="Y3058" i="1"/>
  <c r="Y3059" i="1"/>
  <c r="Y998" i="1"/>
  <c r="Y3060" i="1"/>
  <c r="Y3061" i="1"/>
  <c r="Y112" i="1"/>
  <c r="Y3063" i="1"/>
  <c r="Y3064" i="1"/>
  <c r="Y3065" i="1"/>
  <c r="Y178" i="1"/>
  <c r="Y3066" i="1"/>
  <c r="Y3067" i="1"/>
  <c r="Y3068" i="1"/>
  <c r="Y3069" i="1"/>
  <c r="Y3070" i="1"/>
  <c r="Y2195"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204" i="1"/>
  <c r="Y1311" i="1"/>
  <c r="Y1312" i="1"/>
  <c r="Y1313" i="1"/>
  <c r="Y1314" i="1"/>
  <c r="Y1315" i="1"/>
  <c r="Y1316" i="1"/>
  <c r="Y1317" i="1"/>
  <c r="Y1318" i="1"/>
  <c r="Y1319" i="1"/>
  <c r="Y1320" i="1"/>
  <c r="Y1321" i="1"/>
  <c r="Y1322" i="1"/>
  <c r="Y1323" i="1"/>
  <c r="Y1324" i="1"/>
  <c r="Y1325" i="1"/>
  <c r="Y1326" i="1"/>
  <c r="Y1327" i="1"/>
  <c r="Y250" i="1"/>
  <c r="Y1328" i="1"/>
  <c r="Y1329" i="1"/>
  <c r="Y1330" i="1"/>
  <c r="Y1331" i="1"/>
  <c r="Y1332" i="1"/>
  <c r="Y1333" i="1"/>
  <c r="Y1334" i="1"/>
  <c r="Y1335" i="1"/>
  <c r="Y3115" i="1"/>
  <c r="Y1337" i="1"/>
  <c r="Y1338" i="1"/>
  <c r="Y182" i="1"/>
  <c r="Y1339" i="1"/>
  <c r="Y1340" i="1"/>
  <c r="Y1341" i="1"/>
  <c r="Y1342" i="1"/>
  <c r="Y1704" i="1"/>
  <c r="Y1344" i="1"/>
  <c r="Y1345" i="1"/>
  <c r="Y167" i="1"/>
  <c r="Y168" i="1"/>
  <c r="Y1346" i="1"/>
  <c r="Y1347" i="1"/>
  <c r="Y1348" i="1"/>
  <c r="Y1349" i="1"/>
  <c r="Y1350" i="1"/>
  <c r="Y1351" i="1"/>
  <c r="Y1352" i="1"/>
  <c r="Y1353" i="1"/>
  <c r="Y1354" i="1"/>
  <c r="Y1355" i="1"/>
  <c r="Y1356" i="1"/>
  <c r="Y1357" i="1"/>
  <c r="Y1358" i="1"/>
  <c r="Y1359" i="1"/>
  <c r="Y169" i="1"/>
  <c r="Y170" i="1"/>
  <c r="Y1360" i="1"/>
  <c r="Y1361" i="1"/>
  <c r="Y1362" i="1"/>
  <c r="Y1363" i="1"/>
  <c r="Y1364" i="1"/>
  <c r="Y1365" i="1"/>
  <c r="Y1366" i="1"/>
  <c r="Y1367" i="1"/>
  <c r="Y1368" i="1"/>
  <c r="Y1369" i="1"/>
  <c r="Y1370" i="1"/>
  <c r="Y1371" i="1"/>
  <c r="Y1372" i="1"/>
  <c r="Y171" i="1"/>
  <c r="Y1373" i="1"/>
  <c r="Y1374" i="1"/>
  <c r="Y3119" i="1"/>
  <c r="Y1375" i="1"/>
  <c r="Y172" i="1"/>
  <c r="Y1376" i="1"/>
  <c r="Y1377" i="1"/>
  <c r="Y1378" i="1"/>
  <c r="Y1379" i="1"/>
  <c r="Y1380" i="1"/>
  <c r="Y1381" i="1"/>
  <c r="Y1382" i="1"/>
  <c r="Y1383" i="1"/>
  <c r="Y1384" i="1"/>
  <c r="Y1385" i="1"/>
  <c r="Y1386" i="1"/>
  <c r="Y1387" i="1"/>
  <c r="Y1388" i="1"/>
  <c r="Y1389" i="1"/>
  <c r="Y1390" i="1"/>
  <c r="Y1391" i="1"/>
  <c r="Y173"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61" i="1"/>
  <c r="Y1425" i="1"/>
  <c r="Y1426" i="1"/>
  <c r="Y1427" i="1"/>
  <c r="Y1428" i="1"/>
  <c r="Y1429" i="1"/>
  <c r="Y1430" i="1"/>
  <c r="Y1431" i="1"/>
  <c r="Y1432" i="1"/>
  <c r="Y1433" i="1"/>
  <c r="Y1434" i="1"/>
  <c r="Y1435" i="1"/>
  <c r="Y183" i="1"/>
  <c r="Y1436" i="1"/>
  <c r="Y1437" i="1"/>
  <c r="Y1438" i="1"/>
  <c r="Y1439" i="1"/>
  <c r="Y1440" i="1"/>
  <c r="Y1441" i="1"/>
  <c r="Y1442" i="1"/>
  <c r="Y1443" i="1"/>
  <c r="Y1444" i="1"/>
  <c r="Y1445" i="1"/>
  <c r="Y1446" i="1"/>
  <c r="Y1447" i="1"/>
  <c r="Y1448" i="1"/>
  <c r="Y1449" i="1"/>
  <c r="Y1450" i="1"/>
  <c r="Y1451" i="1"/>
  <c r="Y1452" i="1"/>
  <c r="Y1453" i="1"/>
  <c r="Y1454" i="1"/>
  <c r="Y1455" i="1"/>
  <c r="Y3872" i="1"/>
  <c r="Y1457" i="1"/>
  <c r="Y1458" i="1"/>
  <c r="Y1459" i="1"/>
  <c r="Y1460" i="1"/>
  <c r="Y1461" i="1"/>
  <c r="Y1462" i="1"/>
  <c r="Y1463" i="1"/>
  <c r="Y1464" i="1"/>
  <c r="Y1465" i="1"/>
  <c r="Y1466" i="1"/>
  <c r="Y1467" i="1"/>
  <c r="Y1468" i="1"/>
  <c r="Y1469" i="1"/>
  <c r="Y999" i="1"/>
  <c r="Y3097" i="1"/>
  <c r="Y3098" i="1"/>
  <c r="Y1000" i="1"/>
  <c r="Y3099" i="1"/>
  <c r="Y3100" i="1"/>
  <c r="Y3101" i="1"/>
  <c r="Y3102" i="1"/>
  <c r="Y3118" i="1"/>
  <c r="Y224" i="1"/>
  <c r="Y3103" i="1"/>
  <c r="Y52" i="1"/>
  <c r="Y3104" i="1"/>
  <c r="Y200" i="1"/>
  <c r="Y1001" i="1"/>
  <c r="Y3105" i="1"/>
  <c r="Y827" i="1"/>
  <c r="Y3107" i="1"/>
  <c r="Y3108" i="1"/>
  <c r="Y829" i="1"/>
  <c r="Y3109" i="1"/>
  <c r="Y3110" i="1"/>
  <c r="Y3111" i="1"/>
  <c r="Y3112" i="1"/>
  <c r="Y66" i="1"/>
  <c r="Y3113" i="1"/>
  <c r="Y3114" i="1"/>
  <c r="Y830" i="1"/>
  <c r="Y1336" i="1"/>
  <c r="Y3116" i="1"/>
  <c r="Y831" i="1"/>
  <c r="Y3117" i="1"/>
  <c r="Y1844" i="1"/>
  <c r="Y2181" i="1"/>
  <c r="Y3120" i="1"/>
  <c r="Y3121" i="1"/>
  <c r="Y802" i="1"/>
  <c r="Y3122" i="1"/>
  <c r="Y3123" i="1"/>
  <c r="Y3124" i="1"/>
  <c r="Y3125" i="1"/>
  <c r="Y3126" i="1"/>
  <c r="Y832" i="1"/>
  <c r="Y3127" i="1"/>
  <c r="Y952" i="1"/>
  <c r="Y3128" i="1"/>
  <c r="Y3129" i="1"/>
  <c r="Y3130" i="1"/>
  <c r="Y3131" i="1"/>
  <c r="Y3132" i="1"/>
  <c r="Y3133" i="1"/>
  <c r="Y3134" i="1"/>
  <c r="Y3135" i="1"/>
  <c r="Y3136" i="1"/>
  <c r="Y3137" i="1"/>
  <c r="Y3138" i="1"/>
  <c r="Y3139" i="1"/>
  <c r="Y3140" i="1"/>
  <c r="Y38" i="1"/>
  <c r="Y3141" i="1"/>
  <c r="Y3142" i="1"/>
  <c r="Y3143" i="1"/>
  <c r="Y3365" i="1"/>
  <c r="Y3144" i="1"/>
  <c r="Y803" i="1"/>
  <c r="Y804" i="1"/>
  <c r="Y3145" i="1"/>
  <c r="Y3146" i="1"/>
  <c r="Y3147" i="1"/>
  <c r="Y3148" i="1"/>
  <c r="Y3149" i="1"/>
  <c r="Y3150" i="1"/>
  <c r="Y3151" i="1"/>
  <c r="Y3152" i="1"/>
  <c r="Y3153" i="1"/>
  <c r="Y3154" i="1"/>
  <c r="Y71" i="1"/>
  <c r="Y3155" i="1"/>
  <c r="Y3156" i="1"/>
  <c r="Y3157" i="1"/>
  <c r="Y3158" i="1"/>
  <c r="Y3159" i="1"/>
  <c r="Y3160" i="1"/>
  <c r="Y3161" i="1"/>
  <c r="Y3162" i="1"/>
  <c r="Y3163" i="1"/>
  <c r="Y3164" i="1"/>
  <c r="Y3165" i="1"/>
  <c r="Y3166" i="1"/>
  <c r="Y3167" i="1"/>
  <c r="Y3168" i="1"/>
  <c r="Y3169" i="1"/>
  <c r="Y3170" i="1"/>
  <c r="Y3171" i="1"/>
  <c r="Y3172" i="1"/>
  <c r="Y2671" i="1"/>
  <c r="Y3173" i="1"/>
  <c r="Y3174" i="1"/>
  <c r="Y3175" i="1"/>
  <c r="Y3176" i="1"/>
  <c r="Y3177" i="1"/>
  <c r="Y1823"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27" i="1"/>
  <c r="Y3208" i="1"/>
  <c r="Y971" i="1"/>
  <c r="Y981" i="1"/>
  <c r="Y3209" i="1"/>
  <c r="Y3210" i="1"/>
  <c r="Y3211" i="1"/>
  <c r="Y28" i="1"/>
  <c r="Y833" i="1"/>
  <c r="Y3212" i="1"/>
  <c r="Y3213" i="1"/>
  <c r="Y3214" i="1"/>
  <c r="Y3215" i="1"/>
  <c r="Y3216" i="1"/>
  <c r="Y3217" i="1"/>
  <c r="Y3218" i="1"/>
  <c r="Y3219" i="1"/>
  <c r="Y18" i="1"/>
  <c r="Y3220" i="1"/>
  <c r="Y3221" i="1"/>
  <c r="Y29" i="1"/>
  <c r="Y3222" i="1"/>
  <c r="Y3223" i="1"/>
  <c r="Y3224" i="1"/>
  <c r="Y982" i="1"/>
  <c r="Y941" i="1"/>
  <c r="Y2" i="1"/>
  <c r="Y3225" i="1"/>
  <c r="Y3226" i="1"/>
  <c r="Y3227" i="1"/>
  <c r="Y3228" i="1"/>
  <c r="Y834" i="1"/>
  <c r="Y3229" i="1"/>
  <c r="Y3230" i="1"/>
  <c r="Y3231" i="1"/>
  <c r="Y3232" i="1"/>
  <c r="Y983" i="1"/>
  <c r="Y942" i="1"/>
  <c r="Y3233" i="1"/>
  <c r="Y835" i="1"/>
  <c r="Y3234" i="1"/>
  <c r="Y3235" i="1"/>
  <c r="Y3236" i="1"/>
  <c r="Y972" i="1"/>
  <c r="Y3237" i="1"/>
  <c r="Y3238" i="1"/>
  <c r="Y3239" i="1"/>
  <c r="Y984" i="1"/>
  <c r="Y943" i="1"/>
  <c r="Y3240" i="1"/>
  <c r="Y3241" i="1"/>
  <c r="Y3242" i="1"/>
  <c r="Y3243" i="1"/>
  <c r="Y985" i="1"/>
  <c r="Y973" i="1"/>
  <c r="Y58" i="1"/>
  <c r="Y3244" i="1"/>
  <c r="Y986"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9" i="1"/>
  <c r="Y40" i="1"/>
  <c r="Y41" i="1"/>
  <c r="Y42" i="1"/>
  <c r="Y43" i="1"/>
  <c r="Y44" i="1"/>
  <c r="Y45" i="1"/>
  <c r="Y46" i="1"/>
  <c r="Y948" i="1"/>
  <c r="Y47" i="1"/>
  <c r="Y48" i="1"/>
  <c r="Y49" i="1"/>
  <c r="Y3361" i="1"/>
  <c r="Y3362" i="1"/>
  <c r="Y3363" i="1"/>
  <c r="Y3364" i="1"/>
  <c r="Y949" i="1"/>
  <c r="Y3366" i="1"/>
  <c r="Y60" i="1"/>
  <c r="Y3367" i="1"/>
  <c r="Y3368" i="1"/>
  <c r="Y3369" i="1"/>
  <c r="Y3370" i="1"/>
  <c r="Y3371" i="1"/>
  <c r="Y3372" i="1"/>
  <c r="Y3373" i="1"/>
  <c r="Y950" i="1"/>
  <c r="Y3374" i="1"/>
  <c r="Y3375" i="1"/>
  <c r="Y19" i="1"/>
  <c r="Y3376" i="1"/>
  <c r="Y810" i="1"/>
  <c r="Y3377" i="1"/>
  <c r="Y3378" i="1"/>
  <c r="Y3379" i="1"/>
  <c r="Y3380" i="1"/>
  <c r="Y3381" i="1"/>
  <c r="Y3382" i="1"/>
  <c r="Y3383" i="1"/>
  <c r="Y3384" i="1"/>
  <c r="Y3385" i="1"/>
  <c r="Y3386" i="1"/>
  <c r="Y3387" i="1"/>
  <c r="Y3388" i="1"/>
  <c r="Y3389" i="1"/>
  <c r="Y3390" i="1"/>
  <c r="Y8" i="1"/>
  <c r="Y3391" i="1"/>
  <c r="Y3392" i="1"/>
  <c r="Y3393" i="1"/>
  <c r="Y3394" i="1"/>
  <c r="Y3395" i="1"/>
  <c r="Y2672"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840" i="1"/>
  <c r="Y3431" i="1"/>
  <c r="Y3432" i="1"/>
  <c r="Y3433" i="1"/>
  <c r="Y3434" i="1"/>
  <c r="Y3435" i="1"/>
  <c r="Y3436" i="1"/>
  <c r="Y3437" i="1"/>
  <c r="Y3438" i="1"/>
  <c r="Y3439" i="1"/>
  <c r="Y3440" i="1"/>
  <c r="Y3441" i="1"/>
  <c r="Y3442" i="1"/>
  <c r="Y3443" i="1"/>
  <c r="Y3444" i="1"/>
  <c r="Y3445" i="1"/>
  <c r="Y3446" i="1"/>
  <c r="Y3447" i="1"/>
  <c r="Y3448" i="1"/>
  <c r="Y3449" i="1"/>
  <c r="Y3450" i="1"/>
  <c r="Y3451" i="1"/>
  <c r="Y841" i="1"/>
  <c r="Y3452" i="1"/>
  <c r="Y3453" i="1"/>
  <c r="Y3454" i="1"/>
  <c r="Y3455" i="1"/>
  <c r="Y3456" i="1"/>
  <c r="Y3457" i="1"/>
  <c r="Y3458" i="1"/>
  <c r="Y3459" i="1"/>
  <c r="Y3460" i="1"/>
  <c r="Y2679"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181"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936" i="1"/>
  <c r="Y3545" i="1"/>
  <c r="Y3546" i="1"/>
  <c r="Y222" i="1"/>
  <c r="Y3547" i="1"/>
  <c r="Y969" i="1"/>
  <c r="Y3548" i="1"/>
  <c r="Y970" i="1"/>
  <c r="Y917" i="1"/>
  <c r="Y3549" i="1"/>
  <c r="Y3550" i="1"/>
  <c r="Y3551" i="1"/>
  <c r="Y3552" i="1"/>
  <c r="Y937" i="1"/>
  <c r="Y3553" i="1"/>
  <c r="Y3554" i="1"/>
  <c r="Y3555" i="1"/>
  <c r="Y3556" i="1"/>
  <c r="Y3558" i="1"/>
  <c r="Y3559" i="1"/>
  <c r="Y3560" i="1"/>
  <c r="Y3561" i="1"/>
  <c r="Y3562" i="1"/>
  <c r="Y849" i="1"/>
  <c r="Y938" i="1"/>
  <c r="Y3563" i="1"/>
  <c r="Y3564" i="1"/>
  <c r="Y24" i="1"/>
  <c r="Y3565" i="1"/>
  <c r="Y3566" i="1"/>
  <c r="Y3567" i="1"/>
  <c r="Y25" i="1"/>
  <c r="Y977" i="1"/>
  <c r="Y978" i="1"/>
  <c r="Y26" i="1"/>
  <c r="Y979" i="1"/>
  <c r="Y980" i="1"/>
  <c r="Y225" i="1"/>
  <c r="Y231" i="1"/>
  <c r="Y3568" i="1"/>
  <c r="Y3569" i="1"/>
  <c r="Y232" i="1"/>
  <c r="Y3570" i="1"/>
  <c r="Y3571" i="1"/>
  <c r="Y233" i="1"/>
  <c r="Y1827" i="1"/>
  <c r="Y3573" i="1"/>
  <c r="Y134" i="1"/>
  <c r="Y3574" i="1"/>
  <c r="Y3575" i="1"/>
  <c r="Y3576" i="1"/>
  <c r="Y135" i="1"/>
  <c r="Y2738" i="1"/>
  <c r="Y3578" i="1"/>
  <c r="Y3579" i="1"/>
  <c r="Y3580" i="1"/>
  <c r="Y811" i="1"/>
  <c r="Y3581" i="1"/>
  <c r="Y3582" i="1"/>
  <c r="Y136" i="1"/>
  <c r="Y3583" i="1"/>
  <c r="Y3584" i="1"/>
  <c r="Y3585" i="1"/>
  <c r="Y3586" i="1"/>
  <c r="Y3587" i="1"/>
  <c r="Y113" i="1"/>
  <c r="Y3588" i="1"/>
  <c r="Y3589" i="1"/>
  <c r="Y254" i="1"/>
  <c r="Y3590" i="1"/>
  <c r="Y234" i="1"/>
  <c r="Y3591" i="1"/>
  <c r="Y2909" i="1"/>
  <c r="Y3593" i="1"/>
  <c r="Y235" i="1"/>
  <c r="Y3594" i="1"/>
  <c r="Y3595" i="1"/>
  <c r="Y3596" i="1"/>
  <c r="Y3597" i="1"/>
  <c r="Y3598" i="1"/>
  <c r="Y812" i="1"/>
  <c r="Y3599" i="1"/>
  <c r="Y3600" i="1"/>
  <c r="Y3601" i="1"/>
  <c r="Y819" i="1"/>
  <c r="Y820" i="1"/>
  <c r="Y821" i="1"/>
  <c r="Y822" i="1"/>
  <c r="Y236" i="1"/>
  <c r="Y3602" i="1"/>
  <c r="Y3603" i="1"/>
  <c r="Y3604" i="1"/>
  <c r="Y67" i="1"/>
  <c r="Y3605" i="1"/>
  <c r="Y3606" i="1"/>
  <c r="Y137" i="1"/>
  <c r="Y68"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1002" i="1"/>
  <c r="Y114" i="1"/>
  <c r="Y3633" i="1"/>
  <c r="Y3634" i="1"/>
  <c r="Y3635" i="1"/>
  <c r="Y199"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1525" i="1"/>
  <c r="Y3687" i="1"/>
  <c r="Y1017" i="1"/>
  <c r="Y1018" i="1"/>
  <c r="Y1019" i="1"/>
  <c r="Y1020" i="1"/>
  <c r="Y1021" i="1"/>
  <c r="Y3864" i="1"/>
  <c r="Y3689" i="1"/>
  <c r="Y3690" i="1"/>
  <c r="Y3691" i="1"/>
  <c r="Y3692" i="1"/>
  <c r="Y3693" i="1"/>
  <c r="Y3694" i="1"/>
  <c r="Y3695" i="1"/>
  <c r="Y1867" i="1"/>
  <c r="Y3696" i="1"/>
  <c r="Y221" i="1"/>
  <c r="Y3697" i="1"/>
  <c r="Y3698" i="1"/>
  <c r="Y3699" i="1"/>
  <c r="Y939" i="1"/>
  <c r="Y3700" i="1"/>
  <c r="Y3701" i="1"/>
  <c r="Y3702" i="1"/>
  <c r="Y3703" i="1"/>
  <c r="Y3704" i="1"/>
  <c r="Y3705" i="1"/>
  <c r="Y3706" i="1"/>
  <c r="Y3707" i="1"/>
  <c r="Y3708" i="1"/>
  <c r="Y3709" i="1"/>
  <c r="Y3710" i="1"/>
  <c r="Y73" i="1"/>
  <c r="Y3711" i="1"/>
  <c r="Y3712" i="1"/>
  <c r="Y241" i="1"/>
  <c r="Y3713" i="1"/>
  <c r="Y3714" i="1"/>
  <c r="Y3715" i="1"/>
  <c r="Y3716" i="1"/>
  <c r="Y3717" i="1"/>
  <c r="Y3718" i="1"/>
  <c r="Y3719" i="1"/>
  <c r="Y3720" i="1"/>
  <c r="Y242" i="1"/>
  <c r="Y3721" i="1"/>
  <c r="Y836" i="1"/>
  <c r="Y3722" i="1"/>
  <c r="Y3723" i="1"/>
  <c r="Y3724" i="1"/>
  <c r="Y3725" i="1"/>
  <c r="Y3726" i="1"/>
  <c r="Y3727" i="1"/>
  <c r="Y3728" i="1"/>
  <c r="Y3729" i="1"/>
  <c r="Y3730" i="1"/>
  <c r="Y1566" i="1"/>
  <c r="Y3731" i="1"/>
  <c r="Y3732" i="1"/>
  <c r="Y3733" i="1"/>
  <c r="Y3734" i="1"/>
  <c r="Y3735" i="1"/>
  <c r="Y255" i="1"/>
  <c r="Y256" i="1"/>
  <c r="Y257" i="1"/>
  <c r="Y258" i="1"/>
  <c r="Y3736" i="1"/>
  <c r="Y3737" i="1"/>
  <c r="Y259" i="1"/>
  <c r="Y3738" i="1"/>
  <c r="Y1824" i="1"/>
  <c r="Y92" i="1"/>
  <c r="Y3740" i="1"/>
  <c r="Y93" i="1"/>
  <c r="Y94" i="1"/>
  <c r="Y95" i="1"/>
  <c r="Y837" i="1"/>
  <c r="Y3741" i="1"/>
  <c r="Y3742" i="1"/>
  <c r="Y3743" i="1"/>
  <c r="Y3744" i="1"/>
  <c r="Y3745" i="1"/>
  <c r="Y96" i="1"/>
  <c r="Y97" i="1"/>
  <c r="Y74" i="1"/>
  <c r="Y75" i="1"/>
  <c r="Y3746" i="1"/>
  <c r="Y3747" i="1"/>
  <c r="Y76" i="1"/>
  <c r="Y3748" i="1"/>
  <c r="Y3749" i="1"/>
  <c r="Y3750" i="1"/>
  <c r="Y3751" i="1"/>
  <c r="Y122" i="1"/>
  <c r="Y98" i="1"/>
  <c r="Y226" i="1"/>
  <c r="Y227" i="1"/>
  <c r="Y3752" i="1"/>
  <c r="Y3753" i="1"/>
  <c r="Y3754" i="1"/>
  <c r="Y3755" i="1"/>
  <c r="Y3756" i="1"/>
  <c r="Y260" i="1"/>
  <c r="Y261" i="1"/>
  <c r="Y3757" i="1"/>
  <c r="Y3758" i="1"/>
  <c r="Y3759" i="1"/>
  <c r="Y3760" i="1"/>
  <c r="Y3761" i="1"/>
  <c r="Y3762" i="1"/>
  <c r="Y3763" i="1"/>
  <c r="Y3764" i="1"/>
  <c r="Y123" i="1"/>
  <c r="Y486" i="1"/>
  <c r="Y487" i="1"/>
  <c r="Y488" i="1"/>
  <c r="Y489" i="1"/>
  <c r="Y490" i="1"/>
  <c r="Y491" i="1"/>
  <c r="Y492" i="1"/>
  <c r="Y3765" i="1"/>
  <c r="Y3766" i="1"/>
  <c r="Y3767" i="1"/>
  <c r="Y3768" i="1"/>
  <c r="Y3769" i="1"/>
  <c r="Y3770" i="1"/>
  <c r="Y3771" i="1"/>
  <c r="Y3772" i="1"/>
  <c r="Y3773" i="1"/>
  <c r="Y3774" i="1"/>
  <c r="Y3775" i="1"/>
  <c r="Y3776" i="1"/>
  <c r="Y3777" i="1"/>
  <c r="Y3778" i="1"/>
  <c r="Y3779" i="1"/>
  <c r="Y179" i="1"/>
  <c r="Y3780" i="1"/>
  <c r="Y3781" i="1"/>
  <c r="Y3782" i="1"/>
  <c r="Y3783" i="1"/>
  <c r="Y3784" i="1"/>
  <c r="Y3785" i="1"/>
  <c r="Y838" i="1"/>
  <c r="Y3786" i="1"/>
  <c r="Y3787" i="1"/>
  <c r="Y3788" i="1"/>
  <c r="Y3789" i="1"/>
  <c r="Y3790" i="1"/>
  <c r="Y3791" i="1"/>
  <c r="Y3792" i="1"/>
  <c r="Y3793" i="1"/>
  <c r="Y3794" i="1"/>
  <c r="Y3795" i="1"/>
  <c r="Y3796" i="1"/>
  <c r="Y3797" i="1"/>
  <c r="Y3798" i="1"/>
  <c r="Y3799" i="1"/>
  <c r="Y3800" i="1"/>
  <c r="Y3801" i="1"/>
  <c r="Y3802" i="1"/>
  <c r="Y3803" i="1"/>
  <c r="Y3804" i="1"/>
  <c r="Y3805" i="1"/>
  <c r="Y82" i="1"/>
  <c r="Y99" i="1"/>
  <c r="Y100" i="1"/>
  <c r="Y101" i="1"/>
  <c r="Y102" i="1"/>
  <c r="Y103" i="1"/>
  <c r="Y104" i="1"/>
  <c r="Y493" i="1"/>
  <c r="Y494" i="1"/>
  <c r="Y495" i="1"/>
  <c r="Y496" i="1"/>
  <c r="Y497" i="1"/>
  <c r="Y498" i="1"/>
  <c r="Y499" i="1"/>
  <c r="Y500" i="1"/>
  <c r="Y501" i="1"/>
  <c r="Y502" i="1"/>
  <c r="Y503" i="1"/>
  <c r="Y504" i="1"/>
  <c r="Y505" i="1"/>
  <c r="Y806" i="1"/>
  <c r="Y506" i="1"/>
  <c r="Y507" i="1"/>
  <c r="Y508" i="1"/>
  <c r="Y509" i="1"/>
  <c r="Y510" i="1"/>
  <c r="Y511" i="1"/>
  <c r="Y143" i="1"/>
  <c r="Y144" i="1"/>
  <c r="Y3806" i="1"/>
  <c r="Y105" i="1"/>
  <c r="Y106" i="1"/>
  <c r="Y3807" i="1"/>
  <c r="Y145" i="1"/>
  <c r="Y3808" i="1"/>
  <c r="Y3809" i="1"/>
  <c r="Y3810" i="1"/>
  <c r="Y146" i="1"/>
  <c r="Y147" i="1"/>
  <c r="Y3811" i="1"/>
  <c r="Y148" i="1"/>
  <c r="Y149" i="1"/>
  <c r="Y3812" i="1"/>
  <c r="Y150" i="1"/>
  <c r="Y151" i="1"/>
  <c r="Y3813" i="1"/>
  <c r="Y3814" i="1"/>
  <c r="Y189" i="1"/>
  <c r="Y152" i="1"/>
  <c r="Y3815" i="1"/>
  <c r="Y3816" i="1"/>
  <c r="Y3817" i="1"/>
  <c r="Y3818" i="1"/>
  <c r="Y3819" i="1"/>
  <c r="Y3820" i="1"/>
  <c r="Y3821" i="1"/>
  <c r="Y3822" i="1"/>
  <c r="Y3823" i="1"/>
  <c r="Y3824" i="1"/>
  <c r="Y3825" i="1"/>
  <c r="Y3826" i="1"/>
  <c r="Y3827" i="1"/>
  <c r="Y3828" i="1"/>
  <c r="Y3829" i="1"/>
  <c r="Y3830" i="1"/>
  <c r="Y3831" i="1"/>
  <c r="Y3832" i="1"/>
  <c r="Y153" i="1"/>
  <c r="Y3833" i="1"/>
  <c r="Y3834" i="1"/>
  <c r="Y3835" i="1"/>
  <c r="Y3836" i="1"/>
  <c r="Y3837" i="1"/>
  <c r="Y3838" i="1"/>
  <c r="Y3839" i="1"/>
  <c r="Y3840" i="1"/>
  <c r="Y3841" i="1"/>
  <c r="Y3842" i="1"/>
  <c r="Y3843" i="1"/>
  <c r="Y3844" i="1"/>
  <c r="Y3845" i="1"/>
  <c r="Y3846" i="1"/>
  <c r="Y3847" i="1"/>
  <c r="Y3848" i="1"/>
  <c r="Y3849" i="1"/>
  <c r="Y3850" i="1"/>
  <c r="Y839" i="1"/>
  <c r="Y3851" i="1"/>
  <c r="Y3852" i="1"/>
  <c r="Y3853" i="1"/>
  <c r="Y3854" i="1"/>
  <c r="Y3855" i="1"/>
  <c r="Y3856" i="1"/>
  <c r="Y3857" i="1"/>
  <c r="Y3858" i="1"/>
  <c r="Y3859" i="1"/>
  <c r="Y115" i="1"/>
  <c r="Y3860" i="1"/>
  <c r="Y3861" i="1"/>
  <c r="Y3862" i="1"/>
  <c r="Y116" i="1"/>
  <c r="Y3863" i="1"/>
  <c r="Y2249" i="1"/>
  <c r="Y3865" i="1"/>
  <c r="Y3866" i="1"/>
  <c r="Y3867" i="1"/>
  <c r="Y3868" i="1"/>
  <c r="Y3869" i="1"/>
  <c r="Y3870" i="1"/>
  <c r="Y3871" i="1"/>
  <c r="Y3577" i="1"/>
  <c r="Y3873" i="1"/>
  <c r="Y3874"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237" i="1"/>
  <c r="Y1049" i="1"/>
  <c r="Y1050" i="1"/>
  <c r="Y1051" i="1"/>
  <c r="Y1052" i="1"/>
  <c r="Y1053" i="1"/>
  <c r="Y1054" i="1"/>
  <c r="Y1055" i="1"/>
  <c r="Y1056" i="1"/>
  <c r="Y1057" i="1"/>
  <c r="Y1058" i="1"/>
  <c r="Y1059" i="1"/>
  <c r="Y1060" i="1"/>
  <c r="Y1061" i="1"/>
  <c r="Y1062" i="1"/>
  <c r="Y1063" i="1"/>
  <c r="Y190" i="1"/>
  <c r="Y1064" i="1"/>
  <c r="Y191" i="1"/>
  <c r="Y1065" i="1"/>
  <c r="Y1066" i="1"/>
  <c r="Y1067" i="1"/>
  <c r="Y1068" i="1"/>
  <c r="Y1069" i="1"/>
  <c r="Y1070" i="1"/>
  <c r="Y1071" i="1"/>
  <c r="Y192"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201" i="1"/>
  <c r="Y1095" i="1"/>
  <c r="Y1096" i="1"/>
  <c r="Y1097" i="1"/>
  <c r="Y1098" i="1"/>
  <c r="Y1099" i="1"/>
  <c r="Y202"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203"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470" i="1"/>
  <c r="Y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3688" i="1"/>
  <c r="X1526" i="1"/>
  <c r="X1527" i="1"/>
  <c r="X1528" i="1"/>
  <c r="X1529" i="1"/>
  <c r="X1530" i="1"/>
  <c r="X1531" i="1"/>
  <c r="X1532" i="1"/>
  <c r="X126" i="1"/>
  <c r="X184"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27" i="1"/>
  <c r="X1556" i="1"/>
  <c r="X1557" i="1"/>
  <c r="X1558" i="1"/>
  <c r="X1559" i="1"/>
  <c r="X1560" i="1"/>
  <c r="X1561" i="1"/>
  <c r="X1562" i="1"/>
  <c r="X1563" i="1"/>
  <c r="X1564" i="1"/>
  <c r="X1565" i="1"/>
  <c r="X1567" i="1"/>
  <c r="X1568" i="1"/>
  <c r="X1569" i="1"/>
  <c r="X1570" i="1"/>
  <c r="X1571" i="1"/>
  <c r="X1572" i="1"/>
  <c r="X1573" i="1"/>
  <c r="X53" i="1"/>
  <c r="X1574" i="1"/>
  <c r="X1575" i="1"/>
  <c r="X1576" i="1"/>
  <c r="X1577" i="1"/>
  <c r="X1578" i="1"/>
  <c r="X79" i="1"/>
  <c r="X30" i="1"/>
  <c r="X185" i="1"/>
  <c r="X1579" i="1"/>
  <c r="X1580" i="1"/>
  <c r="X1581" i="1"/>
  <c r="X1582" i="1"/>
  <c r="X1583" i="1"/>
  <c r="X1584" i="1"/>
  <c r="X1585" i="1"/>
  <c r="X1586" i="1"/>
  <c r="X1587" i="1"/>
  <c r="X1588" i="1"/>
  <c r="X1589" i="1"/>
  <c r="X1590" i="1"/>
  <c r="X1591" i="1"/>
  <c r="X1592" i="1"/>
  <c r="X1593" i="1"/>
  <c r="X186" i="1"/>
  <c r="X796" i="1"/>
  <c r="X1594" i="1"/>
  <c r="X1595" i="1"/>
  <c r="X1596" i="1"/>
  <c r="X1597" i="1"/>
  <c r="X1598" i="1"/>
  <c r="X1599" i="1"/>
  <c r="X193"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944" i="1"/>
  <c r="X3"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987" i="1"/>
  <c r="X988" i="1"/>
  <c r="X989"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71" i="1"/>
  <c r="X3924" i="1"/>
  <c r="X1706" i="1"/>
  <c r="X1707" i="1"/>
  <c r="X1708" i="1"/>
  <c r="X1709" i="1"/>
  <c r="X1710" i="1"/>
  <c r="X1711" i="1"/>
  <c r="X1712" i="1"/>
  <c r="X1713" i="1"/>
  <c r="X1714" i="1"/>
  <c r="X1715" i="1"/>
  <c r="X1716" i="1"/>
  <c r="X1717" i="1"/>
  <c r="X1718" i="1"/>
  <c r="X824" i="1"/>
  <c r="X851" i="1"/>
  <c r="X843" i="1"/>
  <c r="X951" i="1"/>
  <c r="X924" i="1"/>
  <c r="X925" i="1"/>
  <c r="X926" i="1"/>
  <c r="X20"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343" i="1"/>
  <c r="X1772" i="1"/>
  <c r="X1773" i="1"/>
  <c r="X1774" i="1"/>
  <c r="X1775" i="1"/>
  <c r="X1776" i="1"/>
  <c r="X1777" i="1"/>
  <c r="X1778" i="1"/>
  <c r="X1779" i="1"/>
  <c r="X1780" i="1"/>
  <c r="X1781" i="1"/>
  <c r="X1782" i="1"/>
  <c r="X1783" i="1"/>
  <c r="X1784" i="1"/>
  <c r="X1785" i="1"/>
  <c r="X1786" i="1"/>
  <c r="X1787" i="1"/>
  <c r="X1788" i="1"/>
  <c r="X1789" i="1"/>
  <c r="X1790" i="1"/>
  <c r="X1791" i="1"/>
  <c r="X9" i="1"/>
  <c r="X1793" i="1"/>
  <c r="X1794" i="1"/>
  <c r="X1795" i="1"/>
  <c r="X1796" i="1"/>
  <c r="X1797" i="1"/>
  <c r="X1798" i="1"/>
  <c r="X1799" i="1"/>
  <c r="X1800" i="1"/>
  <c r="X1801" i="1"/>
  <c r="X1802" i="1"/>
  <c r="X1803" i="1"/>
  <c r="X1804" i="1"/>
  <c r="X1805" i="1"/>
  <c r="X244" i="1"/>
  <c r="X1806" i="1"/>
  <c r="X1807" i="1"/>
  <c r="X1808" i="1"/>
  <c r="X1809" i="1"/>
  <c r="X1810" i="1"/>
  <c r="X1811" i="1"/>
  <c r="X1812" i="1"/>
  <c r="X1813" i="1"/>
  <c r="X1814" i="1"/>
  <c r="X1815" i="1"/>
  <c r="X1816" i="1"/>
  <c r="X1817" i="1"/>
  <c r="X1818" i="1"/>
  <c r="X1819" i="1"/>
  <c r="X1820" i="1"/>
  <c r="X1821" i="1"/>
  <c r="X1822" i="1"/>
  <c r="X2676" i="1"/>
  <c r="X1825" i="1"/>
  <c r="X1828" i="1"/>
  <c r="X2637" i="1"/>
  <c r="X1829" i="1"/>
  <c r="X1830" i="1"/>
  <c r="X1831" i="1"/>
  <c r="X1832" i="1"/>
  <c r="X1833" i="1"/>
  <c r="X1834" i="1"/>
  <c r="X1835" i="1"/>
  <c r="X1836" i="1"/>
  <c r="X1837" i="1"/>
  <c r="X1838" i="1"/>
  <c r="X1839" i="1"/>
  <c r="X1840" i="1"/>
  <c r="X1841" i="1"/>
  <c r="X1842" i="1"/>
  <c r="X1843" i="1"/>
  <c r="X1895" i="1"/>
  <c r="X1845" i="1"/>
  <c r="X1846" i="1"/>
  <c r="X1847" i="1"/>
  <c r="X1848" i="1"/>
  <c r="X1849" i="1"/>
  <c r="X1850" i="1"/>
  <c r="X1851" i="1"/>
  <c r="X1852" i="1"/>
  <c r="X1853" i="1"/>
  <c r="X1854" i="1"/>
  <c r="X1855" i="1"/>
  <c r="X1856" i="1"/>
  <c r="X1857" i="1"/>
  <c r="X1858" i="1"/>
  <c r="X1859" i="1"/>
  <c r="X1860" i="1"/>
  <c r="X1861" i="1"/>
  <c r="X1862" i="1"/>
  <c r="X1863" i="1"/>
  <c r="X1864" i="1"/>
  <c r="X1865" i="1"/>
  <c r="X1866" i="1"/>
  <c r="X1868" i="1"/>
  <c r="X1869" i="1"/>
  <c r="X1870" i="1"/>
  <c r="X1871" i="1"/>
  <c r="X1872" i="1"/>
  <c r="X1873" i="1"/>
  <c r="X1874" i="1"/>
  <c r="X69" i="1"/>
  <c r="X1875" i="1"/>
  <c r="X1876" i="1"/>
  <c r="X1877" i="1"/>
  <c r="X1878" i="1"/>
  <c r="X1879" i="1"/>
  <c r="X1880" i="1"/>
  <c r="X1881" i="1"/>
  <c r="X1882" i="1"/>
  <c r="X1883" i="1"/>
  <c r="X1884" i="1"/>
  <c r="X1885" i="1"/>
  <c r="X1886" i="1"/>
  <c r="X1887" i="1"/>
  <c r="X1888" i="1"/>
  <c r="X1889" i="1"/>
  <c r="X1890" i="1"/>
  <c r="X1891" i="1"/>
  <c r="X1892" i="1"/>
  <c r="X1893" i="1"/>
  <c r="X1894" i="1"/>
  <c r="X133" i="1"/>
  <c r="X1896" i="1"/>
  <c r="X1897" i="1"/>
  <c r="X1898" i="1"/>
  <c r="X1899" i="1"/>
  <c r="X1900" i="1"/>
  <c r="X1901" i="1"/>
  <c r="X1902" i="1"/>
  <c r="X1903" i="1"/>
  <c r="X1904" i="1"/>
  <c r="X1905" i="1"/>
  <c r="X1906" i="1"/>
  <c r="X1907" i="1"/>
  <c r="X1908" i="1"/>
  <c r="X1909" i="1"/>
  <c r="X1910" i="1"/>
  <c r="X1911" i="1"/>
  <c r="X1912" i="1"/>
  <c r="X990" i="1"/>
  <c r="X1913" i="1"/>
  <c r="X1914" i="1"/>
  <c r="X1915" i="1"/>
  <c r="X1916" i="1"/>
  <c r="X1917" i="1"/>
  <c r="X1918" i="1"/>
  <c r="X1919" i="1"/>
  <c r="X1920" i="1"/>
  <c r="X1921" i="1"/>
  <c r="X1922" i="1"/>
  <c r="X1923" i="1"/>
  <c r="X1924" i="1"/>
  <c r="X1925" i="1"/>
  <c r="X1926" i="1"/>
  <c r="X1927" i="1"/>
  <c r="X844" i="1"/>
  <c r="X1928" i="1"/>
  <c r="X1929" i="1"/>
  <c r="X1930" i="1"/>
  <c r="X1931" i="1"/>
  <c r="X1932" i="1"/>
  <c r="X1933" i="1"/>
  <c r="X1934" i="1"/>
  <c r="X1935" i="1"/>
  <c r="X1936" i="1"/>
  <c r="X1937" i="1"/>
  <c r="X1938" i="1"/>
  <c r="X1939" i="1"/>
  <c r="X1940" i="1"/>
  <c r="X1941" i="1"/>
  <c r="X1942" i="1"/>
  <c r="X228" i="1"/>
  <c r="X1943" i="1"/>
  <c r="X1944" i="1"/>
  <c r="X1945" i="1"/>
  <c r="X1946" i="1"/>
  <c r="X1947" i="1"/>
  <c r="X1948" i="1"/>
  <c r="X1949" i="1"/>
  <c r="X1950" i="1"/>
  <c r="X187" i="1"/>
  <c r="X1951" i="1"/>
  <c r="X1952" i="1"/>
  <c r="X128" i="1"/>
  <c r="X1953" i="1"/>
  <c r="X1954" i="1"/>
  <c r="X991" i="1"/>
  <c r="X1955" i="1"/>
  <c r="X205" i="1"/>
  <c r="X1956" i="1"/>
  <c r="X1957" i="1"/>
  <c r="X1958" i="1"/>
  <c r="X1959" i="1"/>
  <c r="X845"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3572"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992" i="1"/>
  <c r="X2017" i="1"/>
  <c r="X2018" i="1"/>
  <c r="X2019" i="1"/>
  <c r="X2020" i="1"/>
  <c r="X2021" i="1"/>
  <c r="X2022" i="1"/>
  <c r="X825" i="1"/>
  <c r="X2023" i="1"/>
  <c r="X2024" i="1"/>
  <c r="X993" i="1"/>
  <c r="X2025" i="1"/>
  <c r="X245" i="1"/>
  <c r="X2026" i="1"/>
  <c r="X2027" i="1"/>
  <c r="X62" i="1"/>
  <c r="X246" i="1"/>
  <c r="X2028" i="1"/>
  <c r="X2029" i="1"/>
  <c r="X927" i="1"/>
  <c r="X2030" i="1"/>
  <c r="X994" i="1"/>
  <c r="X974" i="1"/>
  <c r="X4" i="1"/>
  <c r="X5" i="1"/>
  <c r="X2031" i="1"/>
  <c r="X2032" i="1"/>
  <c r="X2033" i="1"/>
  <c r="X2034" i="1"/>
  <c r="X2035" i="1"/>
  <c r="X2036" i="1"/>
  <c r="X2037" i="1"/>
  <c r="X2038" i="1"/>
  <c r="X2039" i="1"/>
  <c r="X2040" i="1"/>
  <c r="X2041" i="1"/>
  <c r="X2042" i="1"/>
  <c r="X2043" i="1"/>
  <c r="X953" i="1"/>
  <c r="X2044" i="1"/>
  <c r="X2045" i="1"/>
  <c r="X2046" i="1"/>
  <c r="X2047" i="1"/>
  <c r="X2048" i="1"/>
  <c r="X2049" i="1"/>
  <c r="X2050" i="1"/>
  <c r="X2051" i="1"/>
  <c r="X976" i="1"/>
  <c r="X2052" i="1"/>
  <c r="X2053" i="1"/>
  <c r="X2054" i="1"/>
  <c r="X2055" i="1"/>
  <c r="X2056" i="1"/>
  <c r="X2057" i="1"/>
  <c r="X852" i="1"/>
  <c r="X2058" i="1"/>
  <c r="X2059" i="1"/>
  <c r="X918" i="1"/>
  <c r="X2060" i="1"/>
  <c r="X2061" i="1"/>
  <c r="X2062" i="1"/>
  <c r="X2063" i="1"/>
  <c r="X2064" i="1"/>
  <c r="X919" i="1"/>
  <c r="X2065" i="1"/>
  <c r="X2066" i="1"/>
  <c r="X963" i="1"/>
  <c r="X954" i="1"/>
  <c r="X2067" i="1"/>
  <c r="X10" i="1"/>
  <c r="X2068" i="1"/>
  <c r="X2069" i="1"/>
  <c r="X2070" i="1"/>
  <c r="X2071" i="1"/>
  <c r="X2072" i="1"/>
  <c r="X2073" i="1"/>
  <c r="X2074" i="1"/>
  <c r="X2075" i="1"/>
  <c r="X2076" i="1"/>
  <c r="X2077" i="1"/>
  <c r="X928" i="1"/>
  <c r="X929" i="1"/>
  <c r="X2078" i="1"/>
  <c r="X11" i="1"/>
  <c r="X2079" i="1"/>
  <c r="X995" i="1"/>
  <c r="X2080" i="1"/>
  <c r="X930" i="1"/>
  <c r="X955" i="1"/>
  <c r="X2081" i="1"/>
  <c r="X931" i="1"/>
  <c r="X2082" i="1"/>
  <c r="X2083" i="1"/>
  <c r="X2084" i="1"/>
  <c r="X2085" i="1"/>
  <c r="X964" i="1"/>
  <c r="X2086" i="1"/>
  <c r="X57" i="1"/>
  <c r="X13" i="1"/>
  <c r="X2087" i="1"/>
  <c r="X956" i="1"/>
  <c r="X2088" i="1"/>
  <c r="X2089" i="1"/>
  <c r="X2090" i="1"/>
  <c r="X2091" i="1"/>
  <c r="X2092" i="1"/>
  <c r="X2093" i="1"/>
  <c r="X957" i="1"/>
  <c r="X2094" i="1"/>
  <c r="X2095" i="1"/>
  <c r="X958" i="1"/>
  <c r="X2096" i="1"/>
  <c r="X959" i="1"/>
  <c r="X2097" i="1"/>
  <c r="X2098" i="1"/>
  <c r="X2099" i="1"/>
  <c r="X2100" i="1"/>
  <c r="X2101" i="1"/>
  <c r="X2102" i="1"/>
  <c r="X2103" i="1"/>
  <c r="X2104" i="1"/>
  <c r="X2105" i="1"/>
  <c r="X2106" i="1"/>
  <c r="X2107" i="1"/>
  <c r="X2108" i="1"/>
  <c r="X2109" i="1"/>
  <c r="X2110" i="1"/>
  <c r="X2111" i="1"/>
  <c r="X117" i="1"/>
  <c r="X2112" i="1"/>
  <c r="X932" i="1"/>
  <c r="X118" i="1"/>
  <c r="X2113" i="1"/>
  <c r="X2114" i="1"/>
  <c r="X933" i="1"/>
  <c r="X2115" i="1"/>
  <c r="X2116" i="1"/>
  <c r="X2117" i="1"/>
  <c r="X2118" i="1"/>
  <c r="X119" i="1"/>
  <c r="X2119" i="1"/>
  <c r="X83" i="1"/>
  <c r="X813" i="1"/>
  <c r="X2120" i="1"/>
  <c r="X2121" i="1"/>
  <c r="X2122" i="1"/>
  <c r="X2123" i="1"/>
  <c r="X2124" i="1"/>
  <c r="X2125" i="1"/>
  <c r="X2126" i="1"/>
  <c r="X2127" i="1"/>
  <c r="X2128" i="1"/>
  <c r="X84" i="1"/>
  <c r="X2129" i="1"/>
  <c r="X2130" i="1"/>
  <c r="X2131" i="1"/>
  <c r="X2132" i="1"/>
  <c r="X2133" i="1"/>
  <c r="X853" i="1"/>
  <c r="X2134" i="1"/>
  <c r="X854" i="1"/>
  <c r="X2135" i="1"/>
  <c r="X2136" i="1"/>
  <c r="X2137" i="1"/>
  <c r="X2138" i="1"/>
  <c r="X855" i="1"/>
  <c r="X856" i="1"/>
  <c r="X857" i="1"/>
  <c r="X251" i="1"/>
  <c r="X85" i="1"/>
  <c r="X86" i="1"/>
  <c r="X2139" i="1"/>
  <c r="X2140" i="1"/>
  <c r="X87" i="1"/>
  <c r="X2141" i="1"/>
  <c r="X858" i="1"/>
  <c r="X2142" i="1"/>
  <c r="X2143" i="1"/>
  <c r="X2144" i="1"/>
  <c r="X2145" i="1"/>
  <c r="X2146" i="1"/>
  <c r="X2147" i="1"/>
  <c r="X2148" i="1"/>
  <c r="X2149" i="1"/>
  <c r="X2150" i="1"/>
  <c r="X2151" i="1"/>
  <c r="X2152" i="1"/>
  <c r="X2153" i="1"/>
  <c r="X2154" i="1"/>
  <c r="X2155" i="1"/>
  <c r="X859" i="1"/>
  <c r="X2156" i="1"/>
  <c r="X860" i="1"/>
  <c r="X861" i="1"/>
  <c r="X2157" i="1"/>
  <c r="X862" i="1"/>
  <c r="X2158" i="1"/>
  <c r="X863" i="1"/>
  <c r="X864" i="1"/>
  <c r="X2159" i="1"/>
  <c r="X88" i="1"/>
  <c r="X2160" i="1"/>
  <c r="X865" i="1"/>
  <c r="X866" i="1"/>
  <c r="X2161" i="1"/>
  <c r="X2162" i="1"/>
  <c r="X867" i="1"/>
  <c r="X868" i="1"/>
  <c r="X2163" i="1"/>
  <c r="X2164" i="1"/>
  <c r="X72" i="1"/>
  <c r="X869" i="1"/>
  <c r="X89" i="1"/>
  <c r="X2165" i="1"/>
  <c r="X2166" i="1"/>
  <c r="X2167" i="1"/>
  <c r="X870" i="1"/>
  <c r="X2168" i="1"/>
  <c r="X2169" i="1"/>
  <c r="X2170" i="1"/>
  <c r="X871" i="1"/>
  <c r="X2171" i="1"/>
  <c r="X872" i="1"/>
  <c r="X2172" i="1"/>
  <c r="X873" i="1"/>
  <c r="X2173" i="1"/>
  <c r="X874" i="1"/>
  <c r="X90" i="1"/>
  <c r="X2174" i="1"/>
  <c r="X2175" i="1"/>
  <c r="X2176" i="1"/>
  <c r="X2177" i="1"/>
  <c r="X252" i="1"/>
  <c r="X253" i="1"/>
  <c r="X2178" i="1"/>
  <c r="X2179" i="1"/>
  <c r="X2180" i="1"/>
  <c r="X3062" i="1"/>
  <c r="X2182" i="1"/>
  <c r="X2183" i="1"/>
  <c r="X2184" i="1"/>
  <c r="X2185" i="1"/>
  <c r="X2186" i="1"/>
  <c r="X2187" i="1"/>
  <c r="X2188" i="1"/>
  <c r="X141" i="1"/>
  <c r="X2189" i="1"/>
  <c r="X875" i="1"/>
  <c r="X2190" i="1"/>
  <c r="X2191" i="1"/>
  <c r="X2192" i="1"/>
  <c r="X876" i="1"/>
  <c r="X2193" i="1"/>
  <c r="X2194" i="1"/>
  <c r="X3071" i="1"/>
  <c r="X2196" i="1"/>
  <c r="X2197" i="1"/>
  <c r="X219" i="1"/>
  <c r="X138" i="1"/>
  <c r="X63" i="1"/>
  <c r="X877" i="1"/>
  <c r="X2198" i="1"/>
  <c r="X878" i="1"/>
  <c r="X2199" i="1"/>
  <c r="X1792" i="1"/>
  <c r="X2200" i="1"/>
  <c r="X879" i="1"/>
  <c r="X2201" i="1"/>
  <c r="X2202" i="1"/>
  <c r="X880" i="1"/>
  <c r="X2203" i="1"/>
  <c r="X2204" i="1"/>
  <c r="X881" i="1"/>
  <c r="X2205" i="1"/>
  <c r="X882" i="1"/>
  <c r="X70" i="1"/>
  <c r="X883" i="1"/>
  <c r="X2206" i="1"/>
  <c r="X884" i="1"/>
  <c r="X2207" i="1"/>
  <c r="X885" i="1"/>
  <c r="X886" i="1"/>
  <c r="X2208" i="1"/>
  <c r="X164" i="1"/>
  <c r="X2209" i="1"/>
  <c r="X2210" i="1"/>
  <c r="X2211" i="1"/>
  <c r="X2212" i="1"/>
  <c r="X887" i="1"/>
  <c r="X2213" i="1"/>
  <c r="X2214" i="1"/>
  <c r="X2215" i="1"/>
  <c r="X247" i="1"/>
  <c r="X2216" i="1"/>
  <c r="X2217" i="1"/>
  <c r="X888" i="1"/>
  <c r="X889" i="1"/>
  <c r="X2218" i="1"/>
  <c r="X51" i="1"/>
  <c r="X2219" i="1"/>
  <c r="X890" i="1"/>
  <c r="X891" i="1"/>
  <c r="X2220" i="1"/>
  <c r="X2221" i="1"/>
  <c r="X2222" i="1"/>
  <c r="X3592" i="1"/>
  <c r="X2224" i="1"/>
  <c r="X2225" i="1"/>
  <c r="X2226" i="1"/>
  <c r="X892" i="1"/>
  <c r="X2227" i="1"/>
  <c r="X2228" i="1"/>
  <c r="X893" i="1"/>
  <c r="X2229" i="1"/>
  <c r="X2230" i="1"/>
  <c r="X2231" i="1"/>
  <c r="X894" i="1"/>
  <c r="X2232" i="1"/>
  <c r="X2233" i="1"/>
  <c r="X2234" i="1"/>
  <c r="X895" i="1"/>
  <c r="X2235" i="1"/>
  <c r="X896" i="1"/>
  <c r="X2236" i="1"/>
  <c r="X2237" i="1"/>
  <c r="X897" i="1"/>
  <c r="X2238" i="1"/>
  <c r="X2239" i="1"/>
  <c r="X2240" i="1"/>
  <c r="X2241" i="1"/>
  <c r="X2242" i="1"/>
  <c r="X898" i="1"/>
  <c r="X2243" i="1"/>
  <c r="X2244" i="1"/>
  <c r="X899" i="1"/>
  <c r="X2245" i="1"/>
  <c r="X2246" i="1"/>
  <c r="X900" i="1"/>
  <c r="X2247" i="1"/>
  <c r="X2248" i="1"/>
  <c r="X3686" i="1"/>
  <c r="X901" i="1"/>
  <c r="X2250" i="1"/>
  <c r="X2251" i="1"/>
  <c r="X902" i="1"/>
  <c r="X2252" i="1"/>
  <c r="X2253" i="1"/>
  <c r="X2254" i="1"/>
  <c r="X2255" i="1"/>
  <c r="X2256" i="1"/>
  <c r="X2257" i="1"/>
  <c r="X903" i="1"/>
  <c r="X904" i="1"/>
  <c r="X2258" i="1"/>
  <c r="X905" i="1"/>
  <c r="X2259" i="1"/>
  <c r="X2260" i="1"/>
  <c r="X2261" i="1"/>
  <c r="X2262" i="1"/>
  <c r="X2263" i="1"/>
  <c r="X2264" i="1"/>
  <c r="X906" i="1"/>
  <c r="X907" i="1"/>
  <c r="X2265" i="1"/>
  <c r="X2266" i="1"/>
  <c r="X2267" i="1"/>
  <c r="X2268" i="1"/>
  <c r="X2269" i="1"/>
  <c r="X2270" i="1"/>
  <c r="X908" i="1"/>
  <c r="X2271" i="1"/>
  <c r="X909" i="1"/>
  <c r="X910" i="1"/>
  <c r="X2272" i="1"/>
  <c r="X2273" i="1"/>
  <c r="X2274" i="1"/>
  <c r="X2275" i="1"/>
  <c r="X2276" i="1"/>
  <c r="X2277" i="1"/>
  <c r="X911" i="1"/>
  <c r="X912" i="1"/>
  <c r="X2278" i="1"/>
  <c r="X2279" i="1"/>
  <c r="X2280" i="1"/>
  <c r="X2281" i="1"/>
  <c r="X2282" i="1"/>
  <c r="X2283" i="1"/>
  <c r="X2284" i="1"/>
  <c r="X2285" i="1"/>
  <c r="X2286" i="1"/>
  <c r="X2287" i="1"/>
  <c r="X965" i="1"/>
  <c r="X2288" i="1"/>
  <c r="X2289" i="1"/>
  <c r="X2290" i="1"/>
  <c r="X2291" i="1"/>
  <c r="X2292" i="1"/>
  <c r="X2293" i="1"/>
  <c r="X2294" i="1"/>
  <c r="X2295" i="1"/>
  <c r="X2296" i="1"/>
  <c r="X21" i="1"/>
  <c r="X2297" i="1"/>
  <c r="X2298" i="1"/>
  <c r="X2299" i="1"/>
  <c r="X2300" i="1"/>
  <c r="X2301" i="1"/>
  <c r="X2302" i="1"/>
  <c r="X2303" i="1"/>
  <c r="X2304" i="1"/>
  <c r="X2305" i="1"/>
  <c r="X826" i="1"/>
  <c r="X2306" i="1"/>
  <c r="X2307" i="1"/>
  <c r="X2308" i="1"/>
  <c r="X966" i="1"/>
  <c r="X2309" i="1"/>
  <c r="X850" i="1"/>
  <c r="X2310" i="1"/>
  <c r="X2311" i="1"/>
  <c r="X2312" i="1"/>
  <c r="X2313" i="1"/>
  <c r="X2314" i="1"/>
  <c r="X2315" i="1"/>
  <c r="X2316" i="1"/>
  <c r="X2317" i="1"/>
  <c r="X2318" i="1"/>
  <c r="X2319" i="1"/>
  <c r="X2320" i="1"/>
  <c r="X934" i="1"/>
  <c r="X2321" i="1"/>
  <c r="X2322" i="1"/>
  <c r="X2323" i="1"/>
  <c r="X2324" i="1"/>
  <c r="X2325" i="1"/>
  <c r="X2326" i="1"/>
  <c r="X54" i="1"/>
  <c r="X129" i="1"/>
  <c r="X2327" i="1"/>
  <c r="X2328" i="1"/>
  <c r="X2329" i="1"/>
  <c r="X2330" i="1"/>
  <c r="X2331" i="1"/>
  <c r="X2332" i="1"/>
  <c r="X2333" i="1"/>
  <c r="X22" i="1"/>
  <c r="X2334" i="1"/>
  <c r="X107" i="1"/>
  <c r="X2335" i="1"/>
  <c r="X2336" i="1"/>
  <c r="X2337" i="1"/>
  <c r="X2338" i="1"/>
  <c r="X2339" i="1"/>
  <c r="X2340" i="1"/>
  <c r="X2341" i="1"/>
  <c r="X2342" i="1"/>
  <c r="X2343" i="1"/>
  <c r="X2344" i="1"/>
  <c r="X14" i="1"/>
  <c r="X120" i="1"/>
  <c r="X2345" i="1"/>
  <c r="X23" i="1"/>
  <c r="X2346" i="1"/>
  <c r="X2347" i="1"/>
  <c r="X935" i="1"/>
  <c r="X2348" i="1"/>
  <c r="X2349" i="1"/>
  <c r="X2350" i="1"/>
  <c r="X2351" i="1"/>
  <c r="X2352" i="1"/>
  <c r="X2353" i="1"/>
  <c r="X2354" i="1"/>
  <c r="X2355" i="1"/>
  <c r="X975" i="1"/>
  <c r="X2356" i="1"/>
  <c r="X15" i="1"/>
  <c r="X2357" i="1"/>
  <c r="X2358" i="1"/>
  <c r="X2359" i="1"/>
  <c r="X1826" i="1"/>
  <c r="X2361" i="1"/>
  <c r="X2362" i="1"/>
  <c r="X2363" i="1"/>
  <c r="X2364" i="1"/>
  <c r="X2365" i="1"/>
  <c r="X2366" i="1"/>
  <c r="X2367" i="1"/>
  <c r="X2368" i="1"/>
  <c r="X2369" i="1"/>
  <c r="X2370" i="1"/>
  <c r="X2371" i="1"/>
  <c r="X2372" i="1"/>
  <c r="X2373" i="1"/>
  <c r="X2374" i="1"/>
  <c r="X2375" i="1"/>
  <c r="X121"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360" i="1"/>
  <c r="X2416" i="1"/>
  <c r="X2417" i="1"/>
  <c r="X2418" i="1"/>
  <c r="X266" i="1"/>
  <c r="X267" i="1"/>
  <c r="X268" i="1"/>
  <c r="X269" i="1"/>
  <c r="X2638" i="1"/>
  <c r="X270" i="1"/>
  <c r="X271" i="1"/>
  <c r="X272" i="1"/>
  <c r="X273" i="1"/>
  <c r="X274" i="1"/>
  <c r="X275" i="1"/>
  <c r="X792" i="1"/>
  <c r="X793" i="1"/>
  <c r="X794" i="1"/>
  <c r="X31" i="1"/>
  <c r="X795" i="1"/>
  <c r="X2419" i="1"/>
  <c r="X2420" i="1"/>
  <c r="X2421" i="1"/>
  <c r="X108" i="1"/>
  <c r="X2422" i="1"/>
  <c r="X2423" i="1"/>
  <c r="X155" i="1"/>
  <c r="X2424" i="1"/>
  <c r="X2425" i="1"/>
  <c r="X32" i="1"/>
  <c r="X33" i="1"/>
  <c r="X34" i="1"/>
  <c r="X35" i="1"/>
  <c r="X36" i="1"/>
  <c r="X109" i="1"/>
  <c r="X142" i="1"/>
  <c r="X110" i="1"/>
  <c r="X2426" i="1"/>
  <c r="X2427" i="1"/>
  <c r="X2428" i="1"/>
  <c r="X2429" i="1"/>
  <c r="X2430" i="1"/>
  <c r="X229" i="1"/>
  <c r="X2431" i="1"/>
  <c r="X2432" i="1"/>
  <c r="X2433" i="1"/>
  <c r="X2434" i="1"/>
  <c r="X2435" i="1"/>
  <c r="X2436" i="1"/>
  <c r="X2437" i="1"/>
  <c r="X2438" i="1"/>
  <c r="X2439" i="1"/>
  <c r="X2440" i="1"/>
  <c r="X2441" i="1"/>
  <c r="X2442" i="1"/>
  <c r="X230" i="1"/>
  <c r="X2443" i="1"/>
  <c r="X2444" i="1"/>
  <c r="X2445" i="1"/>
  <c r="X2446" i="1"/>
  <c r="X2447" i="1"/>
  <c r="X2448" i="1"/>
  <c r="X2449" i="1"/>
  <c r="X2450" i="1"/>
  <c r="X2451" i="1"/>
  <c r="X2452" i="1"/>
  <c r="X2453" i="1"/>
  <c r="X2454" i="1"/>
  <c r="X2455" i="1"/>
  <c r="X2456" i="1"/>
  <c r="X2457" i="1"/>
  <c r="X2458" i="1"/>
  <c r="X2459" i="1"/>
  <c r="X967" i="1"/>
  <c r="X2460" i="1"/>
  <c r="X2461" i="1"/>
  <c r="X64" i="1"/>
  <c r="X2462" i="1"/>
  <c r="X2463" i="1"/>
  <c r="X2464" i="1"/>
  <c r="X2465" i="1"/>
  <c r="X2466" i="1"/>
  <c r="X2467" i="1"/>
  <c r="X2468" i="1"/>
  <c r="X2469" i="1"/>
  <c r="X2470" i="1"/>
  <c r="X2471" i="1"/>
  <c r="X2472" i="1"/>
  <c r="X2473" i="1"/>
  <c r="X2474" i="1"/>
  <c r="X2475" i="1"/>
  <c r="X2476" i="1"/>
  <c r="X2477" i="1"/>
  <c r="X2478" i="1"/>
  <c r="X2479" i="1"/>
  <c r="X195" i="1"/>
  <c r="X2480" i="1"/>
  <c r="X2481" i="1"/>
  <c r="X2482" i="1"/>
  <c r="X196" i="1"/>
  <c r="X2483" i="1"/>
  <c r="X2484" i="1"/>
  <c r="X2485" i="1"/>
  <c r="X2486" i="1"/>
  <c r="X2487" i="1"/>
  <c r="X2488" i="1"/>
  <c r="X2489" i="1"/>
  <c r="X2490" i="1"/>
  <c r="X2491" i="1"/>
  <c r="X2492" i="1"/>
  <c r="X2493" i="1"/>
  <c r="X2494" i="1"/>
  <c r="X2495" i="1"/>
  <c r="X276" i="1"/>
  <c r="X277" i="1"/>
  <c r="X278" i="1"/>
  <c r="X279" i="1"/>
  <c r="X280" i="1"/>
  <c r="X281" i="1"/>
  <c r="X282" i="1"/>
  <c r="X283" i="1"/>
  <c r="X284" i="1"/>
  <c r="X285" i="1"/>
  <c r="X286" i="1"/>
  <c r="X287" i="1"/>
  <c r="X288" i="1"/>
  <c r="X289" i="1"/>
  <c r="X2496" i="1"/>
  <c r="X2497" i="1"/>
  <c r="X2498" i="1"/>
  <c r="X2499" i="1"/>
  <c r="X2500" i="1"/>
  <c r="X2501" i="1"/>
  <c r="X2502" i="1"/>
  <c r="X2503" i="1"/>
  <c r="X2504" i="1"/>
  <c r="X197" i="1"/>
  <c r="X2505" i="1"/>
  <c r="X156" i="1"/>
  <c r="X130" i="1"/>
  <c r="X2506" i="1"/>
  <c r="X2507" i="1"/>
  <c r="X131" i="1"/>
  <c r="X2508" i="1"/>
  <c r="X2509" i="1"/>
  <c r="X2510" i="1"/>
  <c r="X2511" i="1"/>
  <c r="X2512" i="1"/>
  <c r="X132" i="1"/>
  <c r="X2513" i="1"/>
  <c r="X2514" i="1"/>
  <c r="X2515" i="1"/>
  <c r="X2516" i="1"/>
  <c r="X2517" i="1"/>
  <c r="X2518" i="1"/>
  <c r="X2519" i="1"/>
  <c r="X2520" i="1"/>
  <c r="X2521" i="1"/>
  <c r="X2522" i="1"/>
  <c r="X2523" i="1"/>
  <c r="X2524" i="1"/>
  <c r="X2525" i="1"/>
  <c r="X2526" i="1"/>
  <c r="X2527" i="1"/>
  <c r="X80" i="1"/>
  <c r="X2528" i="1"/>
  <c r="X2529" i="1"/>
  <c r="X2530" i="1"/>
  <c r="X2531" i="1"/>
  <c r="X2532" i="1"/>
  <c r="X2533" i="1"/>
  <c r="X2534" i="1"/>
  <c r="X2535" i="1"/>
  <c r="X2536" i="1"/>
  <c r="X17"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180" i="1"/>
  <c r="X2563" i="1"/>
  <c r="X2564" i="1"/>
  <c r="X2565" i="1"/>
  <c r="X2566" i="1"/>
  <c r="X2567" i="1"/>
  <c r="X2568" i="1"/>
  <c r="X2569" i="1"/>
  <c r="X2570" i="1"/>
  <c r="X194" i="1"/>
  <c r="X2571" i="1"/>
  <c r="X2572" i="1"/>
  <c r="X2573" i="1"/>
  <c r="X206" i="1"/>
  <c r="X2574" i="1"/>
  <c r="X174" i="1"/>
  <c r="X2575" i="1"/>
  <c r="X2576" i="1"/>
  <c r="X2577" i="1"/>
  <c r="X2578" i="1"/>
  <c r="X2579" i="1"/>
  <c r="X2580" i="1"/>
  <c r="X2581" i="1"/>
  <c r="X2582" i="1"/>
  <c r="X2583" i="1"/>
  <c r="X2584" i="1"/>
  <c r="X2585" i="1"/>
  <c r="X175" i="1"/>
  <c r="X2586" i="1"/>
  <c r="X2587" i="1"/>
  <c r="X2588" i="1"/>
  <c r="X176" i="1"/>
  <c r="X2589" i="1"/>
  <c r="X2590" i="1"/>
  <c r="X2591" i="1"/>
  <c r="X2592" i="1"/>
  <c r="X2593" i="1"/>
  <c r="X2594" i="1"/>
  <c r="X2595" i="1"/>
  <c r="X2596" i="1"/>
  <c r="X2597" i="1"/>
  <c r="X816" i="1"/>
  <c r="X2598" i="1"/>
  <c r="X2599" i="1"/>
  <c r="X2600" i="1"/>
  <c r="X2601" i="1"/>
  <c r="X2602" i="1"/>
  <c r="X2603" i="1"/>
  <c r="X2604" i="1"/>
  <c r="X2605" i="1"/>
  <c r="X2606" i="1"/>
  <c r="X2607" i="1"/>
  <c r="X2608" i="1"/>
  <c r="X2609" i="1"/>
  <c r="X2610" i="1"/>
  <c r="X2611" i="1"/>
  <c r="X2612" i="1"/>
  <c r="X2613" i="1"/>
  <c r="X2614" i="1"/>
  <c r="X2615" i="1"/>
  <c r="X2616" i="1"/>
  <c r="X2617" i="1"/>
  <c r="X807" i="1"/>
  <c r="X2618" i="1"/>
  <c r="X2619" i="1"/>
  <c r="X2620" i="1"/>
  <c r="X2621" i="1"/>
  <c r="X2622" i="1"/>
  <c r="X2623" i="1"/>
  <c r="X2624" i="1"/>
  <c r="X2625" i="1"/>
  <c r="X81" i="1"/>
  <c r="X2626" i="1"/>
  <c r="X920" i="1"/>
  <c r="X2627" i="1"/>
  <c r="X248" i="1"/>
  <c r="X2628" i="1"/>
  <c r="X2629" i="1"/>
  <c r="X165" i="1"/>
  <c r="X166" i="1"/>
  <c r="X188" i="1"/>
  <c r="X2630" i="1"/>
  <c r="X945" i="1"/>
  <c r="X65" i="1"/>
  <c r="X2631" i="1"/>
  <c r="X2632" i="1"/>
  <c r="X2633" i="1"/>
  <c r="X913" i="1"/>
  <c r="X2635" i="1"/>
  <c r="X2636" i="1"/>
  <c r="X914" i="1"/>
  <c r="X946" i="1"/>
  <c r="X2639" i="1"/>
  <c r="X2640" i="1"/>
  <c r="X2641" i="1"/>
  <c r="X2642" i="1"/>
  <c r="X921" i="1"/>
  <c r="X6" i="1"/>
  <c r="X2643" i="1"/>
  <c r="X7" i="1"/>
  <c r="X78" i="1"/>
  <c r="X2644" i="1"/>
  <c r="X2645" i="1"/>
  <c r="X2647" i="1"/>
  <c r="X2648" i="1"/>
  <c r="X2649" i="1"/>
  <c r="X2651" i="1"/>
  <c r="X2652" i="1"/>
  <c r="X947" i="1"/>
  <c r="X2653" i="1"/>
  <c r="X2654" i="1"/>
  <c r="X2655" i="1"/>
  <c r="X37" i="1"/>
  <c r="X2656" i="1"/>
  <c r="X2657" i="1"/>
  <c r="X2658" i="1"/>
  <c r="X2659" i="1"/>
  <c r="X2660" i="1"/>
  <c r="X2661" i="1"/>
  <c r="X2662" i="1"/>
  <c r="X2663" i="1"/>
  <c r="X922" i="1"/>
  <c r="X2664" i="1"/>
  <c r="X2665" i="1"/>
  <c r="X2666" i="1"/>
  <c r="X2667" i="1"/>
  <c r="X2668" i="1"/>
  <c r="X2669" i="1"/>
  <c r="X846" i="1"/>
  <c r="X2670" i="1"/>
  <c r="X2697" i="1"/>
  <c r="X362" i="1"/>
  <c r="X2673" i="1"/>
  <c r="X2674" i="1"/>
  <c r="X2675" i="1"/>
  <c r="X2704" i="1"/>
  <c r="X2677" i="1"/>
  <c r="X3106" i="1"/>
  <c r="X2678" i="1"/>
  <c r="X3739" i="1"/>
  <c r="X2680" i="1"/>
  <c r="X2681" i="1"/>
  <c r="X2682" i="1"/>
  <c r="X2683" i="1"/>
  <c r="X3461" i="1"/>
  <c r="X2684" i="1"/>
  <c r="X2685" i="1"/>
  <c r="X2686" i="1"/>
  <c r="X2687" i="1"/>
  <c r="X2688" i="1"/>
  <c r="X2689" i="1"/>
  <c r="X2690" i="1"/>
  <c r="X923" i="1"/>
  <c r="X847" i="1"/>
  <c r="X2691" i="1"/>
  <c r="X2692" i="1"/>
  <c r="X2693" i="1"/>
  <c r="X2694" i="1"/>
  <c r="X2695" i="1"/>
  <c r="X2696" i="1"/>
  <c r="X815" i="1"/>
  <c r="X2698" i="1"/>
  <c r="X2699" i="1"/>
  <c r="X848" i="1"/>
  <c r="X2415" i="1"/>
  <c r="X915" i="1"/>
  <c r="X2700" i="1"/>
  <c r="X916" i="1"/>
  <c r="X2701" i="1"/>
  <c r="X797" i="1"/>
  <c r="X808" i="1"/>
  <c r="X798" i="1"/>
  <c r="X2702" i="1"/>
  <c r="X799" i="1"/>
  <c r="X2703" i="1"/>
  <c r="X2705" i="1"/>
  <c r="X809" i="1"/>
  <c r="X2706" i="1"/>
  <c r="X2707" i="1"/>
  <c r="X2708" i="1"/>
  <c r="X2709" i="1"/>
  <c r="X2710" i="1"/>
  <c r="X2711" i="1"/>
  <c r="X2650"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1456"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1004" i="1"/>
  <c r="X1003"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49" i="1"/>
  <c r="X1005" i="1"/>
  <c r="X1006"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07" i="1"/>
  <c r="X208" i="1"/>
  <c r="X209" i="1"/>
  <c r="X210" i="1"/>
  <c r="X211" i="1"/>
  <c r="X212" i="1"/>
  <c r="X213" i="1"/>
  <c r="X214" i="1"/>
  <c r="X2902" i="1"/>
  <c r="X2903" i="1"/>
  <c r="X2904" i="1"/>
  <c r="X2905" i="1"/>
  <c r="X2906" i="1"/>
  <c r="X2907" i="1"/>
  <c r="X2908" i="1"/>
  <c r="X218" i="1"/>
  <c r="X2910" i="1"/>
  <c r="X2911" i="1"/>
  <c r="X2912" i="1"/>
  <c r="X2913" i="1"/>
  <c r="X2914" i="1"/>
  <c r="X817" i="1"/>
  <c r="X2915" i="1"/>
  <c r="X2916" i="1"/>
  <c r="X2917" i="1"/>
  <c r="X157" i="1"/>
  <c r="X2918" i="1"/>
  <c r="X2919" i="1"/>
  <c r="X2920" i="1"/>
  <c r="X111" i="1"/>
  <c r="X2223" i="1"/>
  <c r="X2921" i="1"/>
  <c r="X2922" i="1"/>
  <c r="X215" i="1"/>
  <c r="X12" i="1"/>
  <c r="X2923" i="1"/>
  <c r="X2924" i="1"/>
  <c r="X55" i="1"/>
  <c r="X2925" i="1"/>
  <c r="X2926" i="1"/>
  <c r="X2927" i="1"/>
  <c r="X2928" i="1"/>
  <c r="X2929" i="1"/>
  <c r="X2930" i="1"/>
  <c r="X828" i="1"/>
  <c r="X216" i="1"/>
  <c r="X2931" i="1"/>
  <c r="X2932" i="1"/>
  <c r="X217" i="1"/>
  <c r="X2933" i="1"/>
  <c r="X2934" i="1"/>
  <c r="X2935" i="1"/>
  <c r="X2936" i="1"/>
  <c r="X2937" i="1"/>
  <c r="X996" i="1"/>
  <c r="X2938" i="1"/>
  <c r="X2939" i="1"/>
  <c r="X2940" i="1"/>
  <c r="X2941" i="1"/>
  <c r="X59" i="1"/>
  <c r="X960" i="1"/>
  <c r="X968" i="1"/>
  <c r="X961" i="1"/>
  <c r="X2942" i="1"/>
  <c r="X223" i="1"/>
  <c r="X2943" i="1"/>
  <c r="X2944" i="1"/>
  <c r="X2945" i="1"/>
  <c r="X2946" i="1"/>
  <c r="X2947" i="1"/>
  <c r="X2948" i="1"/>
  <c r="X1007" i="1"/>
  <c r="X1008" i="1"/>
  <c r="X1009" i="1"/>
  <c r="X1010" i="1"/>
  <c r="X1011" i="1"/>
  <c r="X1012" i="1"/>
  <c r="X1013" i="1"/>
  <c r="X1014" i="1"/>
  <c r="X1015" i="1"/>
  <c r="X1016" i="1"/>
  <c r="X2949" i="1"/>
  <c r="X2950" i="1"/>
  <c r="X2951" i="1"/>
  <c r="X2952" i="1"/>
  <c r="X2953" i="1"/>
  <c r="X2954" i="1"/>
  <c r="X2955" i="1"/>
  <c r="X2956" i="1"/>
  <c r="X2957" i="1"/>
  <c r="X2958" i="1"/>
  <c r="X800" i="1"/>
  <c r="X2959" i="1"/>
  <c r="X2960" i="1"/>
  <c r="X2961" i="1"/>
  <c r="X2962" i="1"/>
  <c r="X2963" i="1"/>
  <c r="X2964" i="1"/>
  <c r="X2965" i="1"/>
  <c r="X2966" i="1"/>
  <c r="X158" i="1"/>
  <c r="X2967" i="1"/>
  <c r="X2968" i="1"/>
  <c r="X2969" i="1"/>
  <c r="X2970" i="1"/>
  <c r="X2971" i="1"/>
  <c r="X159" i="1"/>
  <c r="X2972" i="1"/>
  <c r="X2973" i="1"/>
  <c r="X2974" i="1"/>
  <c r="X2975" i="1"/>
  <c r="X2976" i="1"/>
  <c r="X2977" i="1"/>
  <c r="X2978" i="1"/>
  <c r="X220" i="1"/>
  <c r="X2979" i="1"/>
  <c r="X2980" i="1"/>
  <c r="X2981" i="1"/>
  <c r="X160" i="1"/>
  <c r="X2982" i="1"/>
  <c r="X2983" i="1"/>
  <c r="X2984" i="1"/>
  <c r="X2985" i="1"/>
  <c r="X2986" i="1"/>
  <c r="X2987" i="1"/>
  <c r="X2988" i="1"/>
  <c r="X2989" i="1"/>
  <c r="X2990" i="1"/>
  <c r="X2991" i="1"/>
  <c r="X2992" i="1"/>
  <c r="X161" i="1"/>
  <c r="X2993" i="1"/>
  <c r="X2994" i="1"/>
  <c r="X2995" i="1"/>
  <c r="X2996" i="1"/>
  <c r="X2997" i="1"/>
  <c r="X162" i="1"/>
  <c r="X2998" i="1"/>
  <c r="X2999" i="1"/>
  <c r="X3000" i="1"/>
  <c r="X56"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163" i="1"/>
  <c r="X3026" i="1"/>
  <c r="X3027" i="1"/>
  <c r="X3028" i="1"/>
  <c r="X3029" i="1"/>
  <c r="X3030" i="1"/>
  <c r="X3031" i="1"/>
  <c r="X3032"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57" i="1"/>
  <c r="X359" i="1"/>
  <c r="X360" i="1"/>
  <c r="X361" i="1"/>
  <c r="X2646" i="1"/>
  <c r="X363" i="1"/>
  <c r="X177" i="1"/>
  <c r="X2634"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50" i="1"/>
  <c r="X400" i="1"/>
  <c r="X401" i="1"/>
  <c r="X402" i="1"/>
  <c r="X403" i="1"/>
  <c r="X404" i="1"/>
  <c r="X405" i="1"/>
  <c r="X406" i="1"/>
  <c r="X407" i="1"/>
  <c r="X408" i="1"/>
  <c r="X409" i="1"/>
  <c r="X940" i="1"/>
  <c r="X410" i="1"/>
  <c r="X411" i="1"/>
  <c r="X412" i="1"/>
  <c r="X413" i="1"/>
  <c r="X198" i="1"/>
  <c r="X414" i="1"/>
  <c r="X415" i="1"/>
  <c r="X416" i="1"/>
  <c r="X417" i="1"/>
  <c r="X418" i="1"/>
  <c r="X419" i="1"/>
  <c r="X420" i="1"/>
  <c r="X421" i="1"/>
  <c r="X422" i="1"/>
  <c r="X423" i="1"/>
  <c r="X424" i="1"/>
  <c r="X425" i="1"/>
  <c r="X426" i="1"/>
  <c r="X427" i="1"/>
  <c r="X428" i="1"/>
  <c r="X429" i="1"/>
  <c r="X805" i="1"/>
  <c r="X430" i="1"/>
  <c r="X431" i="1"/>
  <c r="X432" i="1"/>
  <c r="X433" i="1"/>
  <c r="X434" i="1"/>
  <c r="X435" i="1"/>
  <c r="X436" i="1"/>
  <c r="X16" i="1"/>
  <c r="X437" i="1"/>
  <c r="X438" i="1"/>
  <c r="X439" i="1"/>
  <c r="X440" i="1"/>
  <c r="X441" i="1"/>
  <c r="X442" i="1"/>
  <c r="X443" i="1"/>
  <c r="X444" i="1"/>
  <c r="X445" i="1"/>
  <c r="X446" i="1"/>
  <c r="X447" i="1"/>
  <c r="X448" i="1"/>
  <c r="X449" i="1"/>
  <c r="X450" i="1"/>
  <c r="X451" i="1"/>
  <c r="X452" i="1"/>
  <c r="X453" i="1"/>
  <c r="X454" i="1"/>
  <c r="X455" i="1"/>
  <c r="X91" i="1"/>
  <c r="X456" i="1"/>
  <c r="X457" i="1"/>
  <c r="X458" i="1"/>
  <c r="X459" i="1"/>
  <c r="X460" i="1"/>
  <c r="X461" i="1"/>
  <c r="X462" i="1"/>
  <c r="X463" i="1"/>
  <c r="X464" i="1"/>
  <c r="X465" i="1"/>
  <c r="X466" i="1"/>
  <c r="X467" i="1"/>
  <c r="X468" i="1"/>
  <c r="X469" i="1"/>
  <c r="X470" i="1"/>
  <c r="X471" i="1"/>
  <c r="X823" i="1"/>
  <c r="X472" i="1"/>
  <c r="X473" i="1"/>
  <c r="X474" i="1"/>
  <c r="X475" i="1"/>
  <c r="X476" i="1"/>
  <c r="X842" i="1"/>
  <c r="X477" i="1"/>
  <c r="X478" i="1"/>
  <c r="X479" i="1"/>
  <c r="X962" i="1"/>
  <c r="X480" i="1"/>
  <c r="X814" i="1"/>
  <c r="X481" i="1"/>
  <c r="X482" i="1"/>
  <c r="X483" i="1"/>
  <c r="X484" i="1"/>
  <c r="X485" i="1"/>
  <c r="X3033" i="1"/>
  <c r="X818" i="1"/>
  <c r="X3034" i="1"/>
  <c r="X3035" i="1"/>
  <c r="X801" i="1"/>
  <c r="X3036" i="1"/>
  <c r="X3037" i="1"/>
  <c r="X3038" i="1"/>
  <c r="X3039" i="1"/>
  <c r="X3040" i="1"/>
  <c r="X3041" i="1"/>
  <c r="X3042" i="1"/>
  <c r="X3043" i="1"/>
  <c r="X3044" i="1"/>
  <c r="X997" i="1"/>
  <c r="X3045" i="1"/>
  <c r="X3046" i="1"/>
  <c r="X3047" i="1"/>
  <c r="X3048" i="1"/>
  <c r="X3049" i="1"/>
  <c r="X3050" i="1"/>
  <c r="X3051" i="1"/>
  <c r="X3052" i="1"/>
  <c r="X3053" i="1"/>
  <c r="X3054" i="1"/>
  <c r="X3055" i="1"/>
  <c r="X3056" i="1"/>
  <c r="X3057" i="1"/>
  <c r="X3058" i="1"/>
  <c r="X3059" i="1"/>
  <c r="X998" i="1"/>
  <c r="X3060" i="1"/>
  <c r="X3061" i="1"/>
  <c r="X112" i="1"/>
  <c r="X3063" i="1"/>
  <c r="X3064" i="1"/>
  <c r="X3065" i="1"/>
  <c r="X178" i="1"/>
  <c r="X3066" i="1"/>
  <c r="X3067" i="1"/>
  <c r="X3068" i="1"/>
  <c r="X3069" i="1"/>
  <c r="X3070" i="1"/>
  <c r="X2195"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204" i="1"/>
  <c r="X1311" i="1"/>
  <c r="X1312" i="1"/>
  <c r="X1313" i="1"/>
  <c r="X1314" i="1"/>
  <c r="X1315" i="1"/>
  <c r="X1316" i="1"/>
  <c r="X1317" i="1"/>
  <c r="X1318" i="1"/>
  <c r="X1319" i="1"/>
  <c r="X1320" i="1"/>
  <c r="X1321" i="1"/>
  <c r="X1322" i="1"/>
  <c r="X1323" i="1"/>
  <c r="X1324" i="1"/>
  <c r="X1325" i="1"/>
  <c r="X1326" i="1"/>
  <c r="X1327" i="1"/>
  <c r="X250" i="1"/>
  <c r="X1328" i="1"/>
  <c r="X1329" i="1"/>
  <c r="X1330" i="1"/>
  <c r="X1331" i="1"/>
  <c r="X1332" i="1"/>
  <c r="X1333" i="1"/>
  <c r="X1334" i="1"/>
  <c r="X1335" i="1"/>
  <c r="X3115" i="1"/>
  <c r="X1337" i="1"/>
  <c r="X1338" i="1"/>
  <c r="X182" i="1"/>
  <c r="X1339" i="1"/>
  <c r="X1340" i="1"/>
  <c r="X1341" i="1"/>
  <c r="X1342" i="1"/>
  <c r="X1704" i="1"/>
  <c r="X1344" i="1"/>
  <c r="X1345" i="1"/>
  <c r="X167" i="1"/>
  <c r="X168" i="1"/>
  <c r="X1346" i="1"/>
  <c r="X1347" i="1"/>
  <c r="X1348" i="1"/>
  <c r="X1349" i="1"/>
  <c r="X1350" i="1"/>
  <c r="X1351" i="1"/>
  <c r="X1352" i="1"/>
  <c r="X1353" i="1"/>
  <c r="X1354" i="1"/>
  <c r="X1355" i="1"/>
  <c r="X1356" i="1"/>
  <c r="X1357" i="1"/>
  <c r="X1358" i="1"/>
  <c r="X1359" i="1"/>
  <c r="X169" i="1"/>
  <c r="X170" i="1"/>
  <c r="X1360" i="1"/>
  <c r="X1361" i="1"/>
  <c r="X1362" i="1"/>
  <c r="X1363" i="1"/>
  <c r="X1364" i="1"/>
  <c r="X1365" i="1"/>
  <c r="X1366" i="1"/>
  <c r="X1367" i="1"/>
  <c r="X1368" i="1"/>
  <c r="X1369" i="1"/>
  <c r="X1370" i="1"/>
  <c r="X1371" i="1"/>
  <c r="X1372" i="1"/>
  <c r="X171" i="1"/>
  <c r="X1373" i="1"/>
  <c r="X1374" i="1"/>
  <c r="X3119" i="1"/>
  <c r="X1375" i="1"/>
  <c r="X172" i="1"/>
  <c r="X1376" i="1"/>
  <c r="X1377" i="1"/>
  <c r="X1378" i="1"/>
  <c r="X1379" i="1"/>
  <c r="X1380" i="1"/>
  <c r="X1381" i="1"/>
  <c r="X1382" i="1"/>
  <c r="X1383" i="1"/>
  <c r="X1384" i="1"/>
  <c r="X1385" i="1"/>
  <c r="X1386" i="1"/>
  <c r="X1387" i="1"/>
  <c r="X1388" i="1"/>
  <c r="X1389" i="1"/>
  <c r="X1390" i="1"/>
  <c r="X1391" i="1"/>
  <c r="X173"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61" i="1"/>
  <c r="X1425" i="1"/>
  <c r="X1426" i="1"/>
  <c r="X1427" i="1"/>
  <c r="X1428" i="1"/>
  <c r="X1429" i="1"/>
  <c r="X1430" i="1"/>
  <c r="X1431" i="1"/>
  <c r="X1432" i="1"/>
  <c r="X1433" i="1"/>
  <c r="X1434" i="1"/>
  <c r="X1435" i="1"/>
  <c r="X183" i="1"/>
  <c r="X1436" i="1"/>
  <c r="X1437" i="1"/>
  <c r="X1438" i="1"/>
  <c r="X1439" i="1"/>
  <c r="X1440" i="1"/>
  <c r="X1441" i="1"/>
  <c r="X1442" i="1"/>
  <c r="X1443" i="1"/>
  <c r="X1444" i="1"/>
  <c r="X1445" i="1"/>
  <c r="X1446" i="1"/>
  <c r="X1447" i="1"/>
  <c r="X1448" i="1"/>
  <c r="X1449" i="1"/>
  <c r="X1450" i="1"/>
  <c r="X1451" i="1"/>
  <c r="X1452" i="1"/>
  <c r="X1453" i="1"/>
  <c r="X1454" i="1"/>
  <c r="X1455" i="1"/>
  <c r="X3872" i="1"/>
  <c r="X1457" i="1"/>
  <c r="X1458" i="1"/>
  <c r="X1459" i="1"/>
  <c r="X1460" i="1"/>
  <c r="X1461" i="1"/>
  <c r="X1462" i="1"/>
  <c r="X1463" i="1"/>
  <c r="X1464" i="1"/>
  <c r="X1465" i="1"/>
  <c r="X1466" i="1"/>
  <c r="X1467" i="1"/>
  <c r="X1468" i="1"/>
  <c r="X1469" i="1"/>
  <c r="X999" i="1"/>
  <c r="X3097" i="1"/>
  <c r="X3098" i="1"/>
  <c r="X1000" i="1"/>
  <c r="X3099" i="1"/>
  <c r="X3100" i="1"/>
  <c r="X3101" i="1"/>
  <c r="X3102" i="1"/>
  <c r="X3118" i="1"/>
  <c r="X224" i="1"/>
  <c r="X3103" i="1"/>
  <c r="X52" i="1"/>
  <c r="X3104" i="1"/>
  <c r="X200" i="1"/>
  <c r="X1001" i="1"/>
  <c r="X3105" i="1"/>
  <c r="X827" i="1"/>
  <c r="X3107" i="1"/>
  <c r="X3108" i="1"/>
  <c r="X829" i="1"/>
  <c r="X3109" i="1"/>
  <c r="X3110" i="1"/>
  <c r="X3111" i="1"/>
  <c r="X3112" i="1"/>
  <c r="X66" i="1"/>
  <c r="X3113" i="1"/>
  <c r="X3114" i="1"/>
  <c r="X830" i="1"/>
  <c r="X1336" i="1"/>
  <c r="X3116" i="1"/>
  <c r="X831" i="1"/>
  <c r="X3117" i="1"/>
  <c r="X1844" i="1"/>
  <c r="X2181" i="1"/>
  <c r="X3120" i="1"/>
  <c r="X3121" i="1"/>
  <c r="X802" i="1"/>
  <c r="X3122" i="1"/>
  <c r="X3123" i="1"/>
  <c r="X3124" i="1"/>
  <c r="X3125" i="1"/>
  <c r="X3126" i="1"/>
  <c r="X832" i="1"/>
  <c r="X3127" i="1"/>
  <c r="X952" i="1"/>
  <c r="X3128" i="1"/>
  <c r="X3129" i="1"/>
  <c r="X3130" i="1"/>
  <c r="X3131" i="1"/>
  <c r="X3132" i="1"/>
  <c r="X3133" i="1"/>
  <c r="X3134" i="1"/>
  <c r="X3135" i="1"/>
  <c r="X3136" i="1"/>
  <c r="X3137" i="1"/>
  <c r="X3138" i="1"/>
  <c r="X3139" i="1"/>
  <c r="X3140" i="1"/>
  <c r="X38" i="1"/>
  <c r="X3141" i="1"/>
  <c r="X3142" i="1"/>
  <c r="X3143" i="1"/>
  <c r="X3365" i="1"/>
  <c r="X3144" i="1"/>
  <c r="X803" i="1"/>
  <c r="X804" i="1"/>
  <c r="X3145" i="1"/>
  <c r="X3146" i="1"/>
  <c r="X3147" i="1"/>
  <c r="X3148" i="1"/>
  <c r="X3149" i="1"/>
  <c r="X3150" i="1"/>
  <c r="X3151" i="1"/>
  <c r="X3152" i="1"/>
  <c r="X3153" i="1"/>
  <c r="X3154" i="1"/>
  <c r="X71" i="1"/>
  <c r="X3155" i="1"/>
  <c r="X3156" i="1"/>
  <c r="X3157" i="1"/>
  <c r="X3158" i="1"/>
  <c r="X3159" i="1"/>
  <c r="X3160" i="1"/>
  <c r="X3161" i="1"/>
  <c r="X3162" i="1"/>
  <c r="X3163" i="1"/>
  <c r="X3164" i="1"/>
  <c r="X3165" i="1"/>
  <c r="X3166" i="1"/>
  <c r="X3167" i="1"/>
  <c r="X3168" i="1"/>
  <c r="X3169" i="1"/>
  <c r="X3170" i="1"/>
  <c r="X3171" i="1"/>
  <c r="X3172" i="1"/>
  <c r="X2671" i="1"/>
  <c r="X3173" i="1"/>
  <c r="X3174" i="1"/>
  <c r="X3175" i="1"/>
  <c r="X3176" i="1"/>
  <c r="X3177" i="1"/>
  <c r="X1823"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27" i="1"/>
  <c r="X3208" i="1"/>
  <c r="X971" i="1"/>
  <c r="X981" i="1"/>
  <c r="X3209" i="1"/>
  <c r="X3210" i="1"/>
  <c r="X3211" i="1"/>
  <c r="X28" i="1"/>
  <c r="X833" i="1"/>
  <c r="X3212" i="1"/>
  <c r="X3213" i="1"/>
  <c r="X3214" i="1"/>
  <c r="X3215" i="1"/>
  <c r="X3216" i="1"/>
  <c r="X3217" i="1"/>
  <c r="X3218" i="1"/>
  <c r="X3219" i="1"/>
  <c r="X18" i="1"/>
  <c r="X3220" i="1"/>
  <c r="X3221" i="1"/>
  <c r="X29" i="1"/>
  <c r="X3222" i="1"/>
  <c r="X3223" i="1"/>
  <c r="X3224" i="1"/>
  <c r="X982" i="1"/>
  <c r="X941" i="1"/>
  <c r="X2" i="1"/>
  <c r="X3225" i="1"/>
  <c r="X3226" i="1"/>
  <c r="X3227" i="1"/>
  <c r="X3228" i="1"/>
  <c r="X834" i="1"/>
  <c r="X3229" i="1"/>
  <c r="X3230" i="1"/>
  <c r="X3231" i="1"/>
  <c r="X3232" i="1"/>
  <c r="X983" i="1"/>
  <c r="X942" i="1"/>
  <c r="X3233" i="1"/>
  <c r="X835" i="1"/>
  <c r="X3234" i="1"/>
  <c r="X3235" i="1"/>
  <c r="X3236" i="1"/>
  <c r="X972" i="1"/>
  <c r="X3237" i="1"/>
  <c r="X3238" i="1"/>
  <c r="X3239" i="1"/>
  <c r="X984" i="1"/>
  <c r="X943" i="1"/>
  <c r="X3240" i="1"/>
  <c r="X3241" i="1"/>
  <c r="X3242" i="1"/>
  <c r="X3243" i="1"/>
  <c r="X985" i="1"/>
  <c r="X973" i="1"/>
  <c r="X58" i="1"/>
  <c r="X3244" i="1"/>
  <c r="X986"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9" i="1"/>
  <c r="X40" i="1"/>
  <c r="X41" i="1"/>
  <c r="X42" i="1"/>
  <c r="X43" i="1"/>
  <c r="X44" i="1"/>
  <c r="X45" i="1"/>
  <c r="X46" i="1"/>
  <c r="X948" i="1"/>
  <c r="X47" i="1"/>
  <c r="X48" i="1"/>
  <c r="X49" i="1"/>
  <c r="X3361" i="1"/>
  <c r="X3362" i="1"/>
  <c r="X3363" i="1"/>
  <c r="X3364" i="1"/>
  <c r="X949" i="1"/>
  <c r="X3366" i="1"/>
  <c r="X60" i="1"/>
  <c r="X3367" i="1"/>
  <c r="X3368" i="1"/>
  <c r="X3369" i="1"/>
  <c r="X3370" i="1"/>
  <c r="X3371" i="1"/>
  <c r="X3372" i="1"/>
  <c r="X3373" i="1"/>
  <c r="X950" i="1"/>
  <c r="X3374" i="1"/>
  <c r="X3375" i="1"/>
  <c r="X19" i="1"/>
  <c r="X3376" i="1"/>
  <c r="X810" i="1"/>
  <c r="X3377" i="1"/>
  <c r="X3378" i="1"/>
  <c r="X3379" i="1"/>
  <c r="X3380" i="1"/>
  <c r="X3381" i="1"/>
  <c r="X3382" i="1"/>
  <c r="X3383" i="1"/>
  <c r="X3384" i="1"/>
  <c r="X3385" i="1"/>
  <c r="X3386" i="1"/>
  <c r="X3387" i="1"/>
  <c r="X3388" i="1"/>
  <c r="X3389" i="1"/>
  <c r="X3390" i="1"/>
  <c r="X8" i="1"/>
  <c r="X3391" i="1"/>
  <c r="X3392" i="1"/>
  <c r="X3393" i="1"/>
  <c r="X3394" i="1"/>
  <c r="X3395" i="1"/>
  <c r="X2672"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840" i="1"/>
  <c r="X3431" i="1"/>
  <c r="X3432" i="1"/>
  <c r="X3433" i="1"/>
  <c r="X3434" i="1"/>
  <c r="X3435" i="1"/>
  <c r="X3436" i="1"/>
  <c r="X3437" i="1"/>
  <c r="X3438" i="1"/>
  <c r="X3439" i="1"/>
  <c r="X3440" i="1"/>
  <c r="X3441" i="1"/>
  <c r="X3442" i="1"/>
  <c r="X3443" i="1"/>
  <c r="X3444" i="1"/>
  <c r="X3445" i="1"/>
  <c r="X3446" i="1"/>
  <c r="X3447" i="1"/>
  <c r="X3448" i="1"/>
  <c r="X3449" i="1"/>
  <c r="X3450" i="1"/>
  <c r="X3451" i="1"/>
  <c r="X841" i="1"/>
  <c r="X3452" i="1"/>
  <c r="X3453" i="1"/>
  <c r="X3454" i="1"/>
  <c r="X3455" i="1"/>
  <c r="X3456" i="1"/>
  <c r="X3457" i="1"/>
  <c r="X3458" i="1"/>
  <c r="X3459" i="1"/>
  <c r="X3460" i="1"/>
  <c r="X2679"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181"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936" i="1"/>
  <c r="X3545" i="1"/>
  <c r="X3546" i="1"/>
  <c r="X222" i="1"/>
  <c r="X3547" i="1"/>
  <c r="X969" i="1"/>
  <c r="X3548" i="1"/>
  <c r="X970" i="1"/>
  <c r="X917" i="1"/>
  <c r="X3549" i="1"/>
  <c r="X3550" i="1"/>
  <c r="X3551" i="1"/>
  <c r="X3552" i="1"/>
  <c r="X937" i="1"/>
  <c r="X3553" i="1"/>
  <c r="X3554" i="1"/>
  <c r="X3555" i="1"/>
  <c r="X3556" i="1"/>
  <c r="X3558" i="1"/>
  <c r="X3559" i="1"/>
  <c r="X3560" i="1"/>
  <c r="X3561" i="1"/>
  <c r="X3562" i="1"/>
  <c r="X849" i="1"/>
  <c r="X938" i="1"/>
  <c r="X3563" i="1"/>
  <c r="X3564" i="1"/>
  <c r="X24" i="1"/>
  <c r="X3565" i="1"/>
  <c r="X3566" i="1"/>
  <c r="X3567" i="1"/>
  <c r="X25" i="1"/>
  <c r="X977" i="1"/>
  <c r="X978" i="1"/>
  <c r="X26" i="1"/>
  <c r="X979" i="1"/>
  <c r="X980" i="1"/>
  <c r="X225" i="1"/>
  <c r="X231" i="1"/>
  <c r="X3568" i="1"/>
  <c r="X3569" i="1"/>
  <c r="X232" i="1"/>
  <c r="X3570" i="1"/>
  <c r="X3571" i="1"/>
  <c r="X233" i="1"/>
  <c r="X1827" i="1"/>
  <c r="X3573" i="1"/>
  <c r="X134" i="1"/>
  <c r="X3574" i="1"/>
  <c r="X3575" i="1"/>
  <c r="X3576" i="1"/>
  <c r="X135" i="1"/>
  <c r="X2738" i="1"/>
  <c r="X3578" i="1"/>
  <c r="X3579" i="1"/>
  <c r="X3580" i="1"/>
  <c r="X811" i="1"/>
  <c r="X3581" i="1"/>
  <c r="X3582" i="1"/>
  <c r="X136" i="1"/>
  <c r="X3583" i="1"/>
  <c r="X3584" i="1"/>
  <c r="X3585" i="1"/>
  <c r="X3586" i="1"/>
  <c r="X3587" i="1"/>
  <c r="X113" i="1"/>
  <c r="X3588" i="1"/>
  <c r="X3589" i="1"/>
  <c r="X254" i="1"/>
  <c r="X3590" i="1"/>
  <c r="X234" i="1"/>
  <c r="X3591" i="1"/>
  <c r="X2909" i="1"/>
  <c r="X3593" i="1"/>
  <c r="X235" i="1"/>
  <c r="X3594" i="1"/>
  <c r="X3595" i="1"/>
  <c r="X3596" i="1"/>
  <c r="X3597" i="1"/>
  <c r="X3598" i="1"/>
  <c r="X812" i="1"/>
  <c r="X3599" i="1"/>
  <c r="X3600" i="1"/>
  <c r="X3601" i="1"/>
  <c r="X819" i="1"/>
  <c r="X820" i="1"/>
  <c r="X821" i="1"/>
  <c r="X822" i="1"/>
  <c r="X236" i="1"/>
  <c r="X3602" i="1"/>
  <c r="X3603" i="1"/>
  <c r="X3604" i="1"/>
  <c r="X67" i="1"/>
  <c r="X3605" i="1"/>
  <c r="X3606" i="1"/>
  <c r="X137" i="1"/>
  <c r="X68"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1002" i="1"/>
  <c r="X114" i="1"/>
  <c r="X3633" i="1"/>
  <c r="X3634" i="1"/>
  <c r="X3635" i="1"/>
  <c r="X199"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1525" i="1"/>
  <c r="X3687" i="1"/>
  <c r="X1017" i="1"/>
  <c r="X1018" i="1"/>
  <c r="X1019" i="1"/>
  <c r="X1020" i="1"/>
  <c r="X1021" i="1"/>
  <c r="X3864" i="1"/>
  <c r="X3689" i="1"/>
  <c r="X3690" i="1"/>
  <c r="X3691" i="1"/>
  <c r="X3692" i="1"/>
  <c r="X3693" i="1"/>
  <c r="X3694" i="1"/>
  <c r="X3695" i="1"/>
  <c r="X1867" i="1"/>
  <c r="X3696" i="1"/>
  <c r="X221" i="1"/>
  <c r="X3697" i="1"/>
  <c r="X3698" i="1"/>
  <c r="X3699" i="1"/>
  <c r="X939" i="1"/>
  <c r="X3700" i="1"/>
  <c r="X3701" i="1"/>
  <c r="X3702" i="1"/>
  <c r="X3703" i="1"/>
  <c r="X3704" i="1"/>
  <c r="X3705" i="1"/>
  <c r="X3706" i="1"/>
  <c r="X3707" i="1"/>
  <c r="X3708" i="1"/>
  <c r="X3709" i="1"/>
  <c r="X3710" i="1"/>
  <c r="X73" i="1"/>
  <c r="X3711" i="1"/>
  <c r="X3712" i="1"/>
  <c r="X241" i="1"/>
  <c r="X3713" i="1"/>
  <c r="X3714" i="1"/>
  <c r="X3715" i="1"/>
  <c r="X3716" i="1"/>
  <c r="X3717" i="1"/>
  <c r="X3718" i="1"/>
  <c r="X3719" i="1"/>
  <c r="X3720" i="1"/>
  <c r="X242" i="1"/>
  <c r="X3721" i="1"/>
  <c r="X836" i="1"/>
  <c r="X3722" i="1"/>
  <c r="X3723" i="1"/>
  <c r="X3724" i="1"/>
  <c r="X3725" i="1"/>
  <c r="X3726" i="1"/>
  <c r="X3727" i="1"/>
  <c r="X3728" i="1"/>
  <c r="X3729" i="1"/>
  <c r="X3730" i="1"/>
  <c r="X1566" i="1"/>
  <c r="X3731" i="1"/>
  <c r="X3732" i="1"/>
  <c r="X3733" i="1"/>
  <c r="X3734" i="1"/>
  <c r="X3735" i="1"/>
  <c r="X255" i="1"/>
  <c r="X256" i="1"/>
  <c r="X257" i="1"/>
  <c r="X258" i="1"/>
  <c r="X3736" i="1"/>
  <c r="X3737" i="1"/>
  <c r="X259" i="1"/>
  <c r="X3738" i="1"/>
  <c r="X1824" i="1"/>
  <c r="X92" i="1"/>
  <c r="X3740" i="1"/>
  <c r="X93" i="1"/>
  <c r="X94" i="1"/>
  <c r="X95" i="1"/>
  <c r="X837" i="1"/>
  <c r="X3741" i="1"/>
  <c r="X3742" i="1"/>
  <c r="X3743" i="1"/>
  <c r="X3744" i="1"/>
  <c r="X3745" i="1"/>
  <c r="X96" i="1"/>
  <c r="X97" i="1"/>
  <c r="X74" i="1"/>
  <c r="X75" i="1"/>
  <c r="X3746" i="1"/>
  <c r="X3747" i="1"/>
  <c r="X76" i="1"/>
  <c r="X3748" i="1"/>
  <c r="X3749" i="1"/>
  <c r="X3750" i="1"/>
  <c r="X3751" i="1"/>
  <c r="X122" i="1"/>
  <c r="X98" i="1"/>
  <c r="X226" i="1"/>
  <c r="X227" i="1"/>
  <c r="X3752" i="1"/>
  <c r="X3753" i="1"/>
  <c r="X3754" i="1"/>
  <c r="X3755" i="1"/>
  <c r="X3756" i="1"/>
  <c r="X260" i="1"/>
  <c r="X261" i="1"/>
  <c r="X3757" i="1"/>
  <c r="X3758" i="1"/>
  <c r="X3759" i="1"/>
  <c r="X3760" i="1"/>
  <c r="X3761" i="1"/>
  <c r="X3762" i="1"/>
  <c r="X3763" i="1"/>
  <c r="X3764" i="1"/>
  <c r="X123" i="1"/>
  <c r="X486" i="1"/>
  <c r="X487" i="1"/>
  <c r="X488" i="1"/>
  <c r="X489" i="1"/>
  <c r="X490" i="1"/>
  <c r="X491" i="1"/>
  <c r="X492" i="1"/>
  <c r="X3765" i="1"/>
  <c r="X3766" i="1"/>
  <c r="X3767" i="1"/>
  <c r="X3768" i="1"/>
  <c r="X3769" i="1"/>
  <c r="X3770" i="1"/>
  <c r="X3771" i="1"/>
  <c r="X3772" i="1"/>
  <c r="X3773" i="1"/>
  <c r="X3774" i="1"/>
  <c r="X3775" i="1"/>
  <c r="X3776" i="1"/>
  <c r="X3777" i="1"/>
  <c r="X3778" i="1"/>
  <c r="X3779" i="1"/>
  <c r="X179" i="1"/>
  <c r="X3780" i="1"/>
  <c r="X3781" i="1"/>
  <c r="X3782" i="1"/>
  <c r="X3783" i="1"/>
  <c r="X3784" i="1"/>
  <c r="X3785" i="1"/>
  <c r="X838" i="1"/>
  <c r="X3786" i="1"/>
  <c r="X3787" i="1"/>
  <c r="X3788" i="1"/>
  <c r="X3789" i="1"/>
  <c r="X3790" i="1"/>
  <c r="X3791" i="1"/>
  <c r="X3792" i="1"/>
  <c r="X3793" i="1"/>
  <c r="X3794" i="1"/>
  <c r="X3795" i="1"/>
  <c r="X3796" i="1"/>
  <c r="X3797" i="1"/>
  <c r="X3798" i="1"/>
  <c r="X3799" i="1"/>
  <c r="X3800" i="1"/>
  <c r="X3801" i="1"/>
  <c r="X3802" i="1"/>
  <c r="X3803" i="1"/>
  <c r="X3804" i="1"/>
  <c r="X3805" i="1"/>
  <c r="X82" i="1"/>
  <c r="X99" i="1"/>
  <c r="X100" i="1"/>
  <c r="X101" i="1"/>
  <c r="X102" i="1"/>
  <c r="X103" i="1"/>
  <c r="X104" i="1"/>
  <c r="X493" i="1"/>
  <c r="X494" i="1"/>
  <c r="X495" i="1"/>
  <c r="X496" i="1"/>
  <c r="X497" i="1"/>
  <c r="X498" i="1"/>
  <c r="X499" i="1"/>
  <c r="X500" i="1"/>
  <c r="X501" i="1"/>
  <c r="X502" i="1"/>
  <c r="X503" i="1"/>
  <c r="X504" i="1"/>
  <c r="X505" i="1"/>
  <c r="X806" i="1"/>
  <c r="X506" i="1"/>
  <c r="X507" i="1"/>
  <c r="X508" i="1"/>
  <c r="X509" i="1"/>
  <c r="X510" i="1"/>
  <c r="X511" i="1"/>
  <c r="X143" i="1"/>
  <c r="X144" i="1"/>
  <c r="X3806" i="1"/>
  <c r="X105" i="1"/>
  <c r="X106" i="1"/>
  <c r="X3807" i="1"/>
  <c r="X145" i="1"/>
  <c r="X3808" i="1"/>
  <c r="X3809" i="1"/>
  <c r="X3810" i="1"/>
  <c r="X146" i="1"/>
  <c r="X147" i="1"/>
  <c r="X3811" i="1"/>
  <c r="X148" i="1"/>
  <c r="X149" i="1"/>
  <c r="X3812" i="1"/>
  <c r="X150" i="1"/>
  <c r="X151" i="1"/>
  <c r="X3813" i="1"/>
  <c r="X3814" i="1"/>
  <c r="X189" i="1"/>
  <c r="X152" i="1"/>
  <c r="X3815" i="1"/>
  <c r="X3816" i="1"/>
  <c r="X3817" i="1"/>
  <c r="X3818" i="1"/>
  <c r="X3819" i="1"/>
  <c r="X3820" i="1"/>
  <c r="X3821" i="1"/>
  <c r="X3822" i="1"/>
  <c r="X3823" i="1"/>
  <c r="X3824" i="1"/>
  <c r="X3825" i="1"/>
  <c r="X3826" i="1"/>
  <c r="X3827" i="1"/>
  <c r="X3828" i="1"/>
  <c r="X3829" i="1"/>
  <c r="X3830" i="1"/>
  <c r="X3831" i="1"/>
  <c r="X3832" i="1"/>
  <c r="X153" i="1"/>
  <c r="X3833" i="1"/>
  <c r="X3834" i="1"/>
  <c r="X3835" i="1"/>
  <c r="X3836" i="1"/>
  <c r="X3837" i="1"/>
  <c r="X3838" i="1"/>
  <c r="X3839" i="1"/>
  <c r="X3840" i="1"/>
  <c r="X3841" i="1"/>
  <c r="X3842" i="1"/>
  <c r="X3843" i="1"/>
  <c r="X3844" i="1"/>
  <c r="X3845" i="1"/>
  <c r="X3846" i="1"/>
  <c r="X3847" i="1"/>
  <c r="X3848" i="1"/>
  <c r="X3849" i="1"/>
  <c r="X3850" i="1"/>
  <c r="X839" i="1"/>
  <c r="X3851" i="1"/>
  <c r="X3852" i="1"/>
  <c r="X3853" i="1"/>
  <c r="X3854" i="1"/>
  <c r="X3855" i="1"/>
  <c r="X3856" i="1"/>
  <c r="X3857" i="1"/>
  <c r="X3858" i="1"/>
  <c r="X3859" i="1"/>
  <c r="X115" i="1"/>
  <c r="X3860" i="1"/>
  <c r="X3861" i="1"/>
  <c r="X3862" i="1"/>
  <c r="X116" i="1"/>
  <c r="X3863" i="1"/>
  <c r="X2249" i="1"/>
  <c r="X3865" i="1"/>
  <c r="X3866" i="1"/>
  <c r="X3867" i="1"/>
  <c r="X3868" i="1"/>
  <c r="X3869" i="1"/>
  <c r="X3870" i="1"/>
  <c r="X3871" i="1"/>
  <c r="X3577" i="1"/>
  <c r="X3873" i="1"/>
  <c r="X3874"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237" i="1"/>
  <c r="X1049" i="1"/>
  <c r="X1050" i="1"/>
  <c r="X1051" i="1"/>
  <c r="X1052" i="1"/>
  <c r="X1053" i="1"/>
  <c r="X1054" i="1"/>
  <c r="X1055" i="1"/>
  <c r="X1056" i="1"/>
  <c r="X1057" i="1"/>
  <c r="X1058" i="1"/>
  <c r="X1059" i="1"/>
  <c r="X1060" i="1"/>
  <c r="X1061" i="1"/>
  <c r="X1062" i="1"/>
  <c r="X1063" i="1"/>
  <c r="X190" i="1"/>
  <c r="X1064" i="1"/>
  <c r="X191" i="1"/>
  <c r="X1065" i="1"/>
  <c r="X1066" i="1"/>
  <c r="X1067" i="1"/>
  <c r="X1068" i="1"/>
  <c r="X1069" i="1"/>
  <c r="X1070" i="1"/>
  <c r="X1071" i="1"/>
  <c r="X192"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201" i="1"/>
  <c r="X1095" i="1"/>
  <c r="X1096" i="1"/>
  <c r="X1097" i="1"/>
  <c r="X1098" i="1"/>
  <c r="X1099" i="1"/>
  <c r="X202"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203"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470" i="1"/>
  <c r="X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3688" i="1"/>
  <c r="V1526" i="1"/>
  <c r="V1527" i="1"/>
  <c r="V1528" i="1"/>
  <c r="V1529" i="1"/>
  <c r="V1530" i="1"/>
  <c r="V1531" i="1"/>
  <c r="V1532" i="1"/>
  <c r="V126" i="1"/>
  <c r="V184"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27" i="1"/>
  <c r="V1556" i="1"/>
  <c r="V1557" i="1"/>
  <c r="V1558" i="1"/>
  <c r="V1559" i="1"/>
  <c r="V1560" i="1"/>
  <c r="V1561" i="1"/>
  <c r="V1562" i="1"/>
  <c r="V1563" i="1"/>
  <c r="V1564" i="1"/>
  <c r="V1565" i="1"/>
  <c r="V1567" i="1"/>
  <c r="V1568" i="1"/>
  <c r="V1569" i="1"/>
  <c r="V1570" i="1"/>
  <c r="V1571" i="1"/>
  <c r="V1572" i="1"/>
  <c r="V1573" i="1"/>
  <c r="V53" i="1"/>
  <c r="V1574" i="1"/>
  <c r="V1575" i="1"/>
  <c r="V1576" i="1"/>
  <c r="V1577" i="1"/>
  <c r="V1578" i="1"/>
  <c r="V79" i="1"/>
  <c r="V30" i="1"/>
  <c r="V185" i="1"/>
  <c r="V1579" i="1"/>
  <c r="V1580" i="1"/>
  <c r="V1581" i="1"/>
  <c r="V1582" i="1"/>
  <c r="V1583" i="1"/>
  <c r="V1584" i="1"/>
  <c r="V1585" i="1"/>
  <c r="V1586" i="1"/>
  <c r="V1587" i="1"/>
  <c r="V1588" i="1"/>
  <c r="V1589" i="1"/>
  <c r="V1590" i="1"/>
  <c r="V1591" i="1"/>
  <c r="V1592" i="1"/>
  <c r="V1593" i="1"/>
  <c r="V186" i="1"/>
  <c r="V796" i="1"/>
  <c r="V1594" i="1"/>
  <c r="V1595" i="1"/>
  <c r="V1596" i="1"/>
  <c r="V1597" i="1"/>
  <c r="V1598" i="1"/>
  <c r="V1599" i="1"/>
  <c r="V193"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944" i="1"/>
  <c r="V3"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987" i="1"/>
  <c r="V988" i="1"/>
  <c r="V989"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71" i="1"/>
  <c r="V3924" i="1"/>
  <c r="V1706" i="1"/>
  <c r="V1707" i="1"/>
  <c r="V1708" i="1"/>
  <c r="V1709" i="1"/>
  <c r="V1710" i="1"/>
  <c r="V1711" i="1"/>
  <c r="V1712" i="1"/>
  <c r="V1713" i="1"/>
  <c r="V1714" i="1"/>
  <c r="V1715" i="1"/>
  <c r="V1716" i="1"/>
  <c r="V1717" i="1"/>
  <c r="V1718" i="1"/>
  <c r="V824" i="1"/>
  <c r="V851" i="1"/>
  <c r="V843" i="1"/>
  <c r="V951" i="1"/>
  <c r="V924" i="1"/>
  <c r="V925" i="1"/>
  <c r="V926" i="1"/>
  <c r="V20"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343" i="1"/>
  <c r="V1772" i="1"/>
  <c r="V1773" i="1"/>
  <c r="V1774" i="1"/>
  <c r="V1775" i="1"/>
  <c r="V1776" i="1"/>
  <c r="V1777" i="1"/>
  <c r="V1778" i="1"/>
  <c r="V1779" i="1"/>
  <c r="V1780" i="1"/>
  <c r="V1781" i="1"/>
  <c r="V1782" i="1"/>
  <c r="V1783" i="1"/>
  <c r="V1784" i="1"/>
  <c r="V1785" i="1"/>
  <c r="V1786" i="1"/>
  <c r="V1787" i="1"/>
  <c r="V1788" i="1"/>
  <c r="V1789" i="1"/>
  <c r="V1790" i="1"/>
  <c r="V1791" i="1"/>
  <c r="V9" i="1"/>
  <c r="V1793" i="1"/>
  <c r="V1794" i="1"/>
  <c r="V1795" i="1"/>
  <c r="V1796" i="1"/>
  <c r="V1797" i="1"/>
  <c r="V1798" i="1"/>
  <c r="V1799" i="1"/>
  <c r="V1800" i="1"/>
  <c r="V1801" i="1"/>
  <c r="V1802" i="1"/>
  <c r="V1803" i="1"/>
  <c r="V1804" i="1"/>
  <c r="V1805" i="1"/>
  <c r="V244" i="1"/>
  <c r="V1806" i="1"/>
  <c r="V1807" i="1"/>
  <c r="V1808" i="1"/>
  <c r="V1809" i="1"/>
  <c r="V1810" i="1"/>
  <c r="V1811" i="1"/>
  <c r="V1812" i="1"/>
  <c r="V1813" i="1"/>
  <c r="V1814" i="1"/>
  <c r="V1815" i="1"/>
  <c r="V1816" i="1"/>
  <c r="V1817" i="1"/>
  <c r="V1818" i="1"/>
  <c r="V1819" i="1"/>
  <c r="V1820" i="1"/>
  <c r="V1821" i="1"/>
  <c r="V1822" i="1"/>
  <c r="V2676" i="1"/>
  <c r="V1825" i="1"/>
  <c r="V1828" i="1"/>
  <c r="V2637" i="1"/>
  <c r="V1829" i="1"/>
  <c r="V1830" i="1"/>
  <c r="V1831" i="1"/>
  <c r="V1832" i="1"/>
  <c r="V1833" i="1"/>
  <c r="V1834" i="1"/>
  <c r="V1835" i="1"/>
  <c r="V1836" i="1"/>
  <c r="V1837" i="1"/>
  <c r="V1838" i="1"/>
  <c r="V1839" i="1"/>
  <c r="V1840" i="1"/>
  <c r="V1841" i="1"/>
  <c r="V1842" i="1"/>
  <c r="V1843" i="1"/>
  <c r="V1895" i="1"/>
  <c r="V1845" i="1"/>
  <c r="V1846" i="1"/>
  <c r="V1847" i="1"/>
  <c r="V1848" i="1"/>
  <c r="V1849" i="1"/>
  <c r="V1850" i="1"/>
  <c r="V1851" i="1"/>
  <c r="V1852" i="1"/>
  <c r="V1853" i="1"/>
  <c r="V1854" i="1"/>
  <c r="V1855" i="1"/>
  <c r="V1856" i="1"/>
  <c r="V1857" i="1"/>
  <c r="V1858" i="1"/>
  <c r="V1859" i="1"/>
  <c r="V1860" i="1"/>
  <c r="V1861" i="1"/>
  <c r="V1862" i="1"/>
  <c r="V1863" i="1"/>
  <c r="V1864" i="1"/>
  <c r="V1865" i="1"/>
  <c r="V1866" i="1"/>
  <c r="V1868" i="1"/>
  <c r="V1869" i="1"/>
  <c r="V1870" i="1"/>
  <c r="V1871" i="1"/>
  <c r="V1872" i="1"/>
  <c r="V1873" i="1"/>
  <c r="V1874" i="1"/>
  <c r="V69" i="1"/>
  <c r="V1875" i="1"/>
  <c r="V1876" i="1"/>
  <c r="V1877" i="1"/>
  <c r="V1878" i="1"/>
  <c r="V1879" i="1"/>
  <c r="V1880" i="1"/>
  <c r="V1881" i="1"/>
  <c r="V1882" i="1"/>
  <c r="V1883" i="1"/>
  <c r="V1884" i="1"/>
  <c r="V1885" i="1"/>
  <c r="V1886" i="1"/>
  <c r="V1887" i="1"/>
  <c r="V1888" i="1"/>
  <c r="V1889" i="1"/>
  <c r="V1890" i="1"/>
  <c r="V1891" i="1"/>
  <c r="V1892" i="1"/>
  <c r="V1893" i="1"/>
  <c r="V1894" i="1"/>
  <c r="V133" i="1"/>
  <c r="V1896" i="1"/>
  <c r="V1897" i="1"/>
  <c r="V1898" i="1"/>
  <c r="V1899" i="1"/>
  <c r="V1900" i="1"/>
  <c r="V1901" i="1"/>
  <c r="V1902" i="1"/>
  <c r="V1903" i="1"/>
  <c r="V1904" i="1"/>
  <c r="V1905" i="1"/>
  <c r="V1906" i="1"/>
  <c r="V1907" i="1"/>
  <c r="V1908" i="1"/>
  <c r="V1909" i="1"/>
  <c r="V1910" i="1"/>
  <c r="V1911" i="1"/>
  <c r="V1912" i="1"/>
  <c r="V990" i="1"/>
  <c r="V1913" i="1"/>
  <c r="V1914" i="1"/>
  <c r="V1915" i="1"/>
  <c r="V1916" i="1"/>
  <c r="V1917" i="1"/>
  <c r="V1918" i="1"/>
  <c r="V1919" i="1"/>
  <c r="V1920" i="1"/>
  <c r="V1921" i="1"/>
  <c r="V1922" i="1"/>
  <c r="V1923" i="1"/>
  <c r="V1924" i="1"/>
  <c r="V1925" i="1"/>
  <c r="V1926" i="1"/>
  <c r="V1927" i="1"/>
  <c r="V844" i="1"/>
  <c r="V1928" i="1"/>
  <c r="V1929" i="1"/>
  <c r="V1930" i="1"/>
  <c r="V1931" i="1"/>
  <c r="V1932" i="1"/>
  <c r="V1933" i="1"/>
  <c r="V1934" i="1"/>
  <c r="V1935" i="1"/>
  <c r="V1936" i="1"/>
  <c r="V1937" i="1"/>
  <c r="V1938" i="1"/>
  <c r="V1939" i="1"/>
  <c r="V1940" i="1"/>
  <c r="V1941" i="1"/>
  <c r="V1942" i="1"/>
  <c r="V228" i="1"/>
  <c r="V1943" i="1"/>
  <c r="V1944" i="1"/>
  <c r="V1945" i="1"/>
  <c r="V1946" i="1"/>
  <c r="V1947" i="1"/>
  <c r="V1948" i="1"/>
  <c r="V1949" i="1"/>
  <c r="V1950" i="1"/>
  <c r="V187" i="1"/>
  <c r="V1951" i="1"/>
  <c r="V1952" i="1"/>
  <c r="V128" i="1"/>
  <c r="V1953" i="1"/>
  <c r="V1954" i="1"/>
  <c r="V991" i="1"/>
  <c r="V1955" i="1"/>
  <c r="V205" i="1"/>
  <c r="V1956" i="1"/>
  <c r="V1957" i="1"/>
  <c r="V1958" i="1"/>
  <c r="V1959" i="1"/>
  <c r="V845"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3572"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992" i="1"/>
  <c r="V2017" i="1"/>
  <c r="V2018" i="1"/>
  <c r="V2019" i="1"/>
  <c r="V2020" i="1"/>
  <c r="V2021" i="1"/>
  <c r="V2022" i="1"/>
  <c r="V825" i="1"/>
  <c r="V2023" i="1"/>
  <c r="V2024" i="1"/>
  <c r="V993" i="1"/>
  <c r="V2025" i="1"/>
  <c r="V245" i="1"/>
  <c r="V2026" i="1"/>
  <c r="V2027" i="1"/>
  <c r="V62" i="1"/>
  <c r="V246" i="1"/>
  <c r="V2028" i="1"/>
  <c r="V2029" i="1"/>
  <c r="V927" i="1"/>
  <c r="V2030" i="1"/>
  <c r="V994" i="1"/>
  <c r="V974" i="1"/>
  <c r="V4" i="1"/>
  <c r="V5" i="1"/>
  <c r="V2031" i="1"/>
  <c r="V2032" i="1"/>
  <c r="V2033" i="1"/>
  <c r="V2034" i="1"/>
  <c r="V2035" i="1"/>
  <c r="V2036" i="1"/>
  <c r="V2037" i="1"/>
  <c r="V2038" i="1"/>
  <c r="V2039" i="1"/>
  <c r="V2040" i="1"/>
  <c r="V2041" i="1"/>
  <c r="V2042" i="1"/>
  <c r="V2043" i="1"/>
  <c r="V953" i="1"/>
  <c r="V2044" i="1"/>
  <c r="V2045" i="1"/>
  <c r="V2046" i="1"/>
  <c r="V2047" i="1"/>
  <c r="V2048" i="1"/>
  <c r="V2049" i="1"/>
  <c r="V2050" i="1"/>
  <c r="V2051" i="1"/>
  <c r="V976" i="1"/>
  <c r="V2052" i="1"/>
  <c r="V2053" i="1"/>
  <c r="V2054" i="1"/>
  <c r="V2055" i="1"/>
  <c r="V2056" i="1"/>
  <c r="V2057" i="1"/>
  <c r="V852" i="1"/>
  <c r="V2058" i="1"/>
  <c r="V2059" i="1"/>
  <c r="V918" i="1"/>
  <c r="V2060" i="1"/>
  <c r="V2061" i="1"/>
  <c r="V2062" i="1"/>
  <c r="V2063" i="1"/>
  <c r="V2064" i="1"/>
  <c r="V919" i="1"/>
  <c r="V2065" i="1"/>
  <c r="V2066" i="1"/>
  <c r="V963" i="1"/>
  <c r="V954" i="1"/>
  <c r="V2067" i="1"/>
  <c r="V10" i="1"/>
  <c r="V2068" i="1"/>
  <c r="V2069" i="1"/>
  <c r="V2070" i="1"/>
  <c r="V2071" i="1"/>
  <c r="V2072" i="1"/>
  <c r="V2073" i="1"/>
  <c r="V2074" i="1"/>
  <c r="V2075" i="1"/>
  <c r="V2076" i="1"/>
  <c r="V2077" i="1"/>
  <c r="V928" i="1"/>
  <c r="V929" i="1"/>
  <c r="V2078" i="1"/>
  <c r="V11" i="1"/>
  <c r="V2079" i="1"/>
  <c r="V995" i="1"/>
  <c r="V2080" i="1"/>
  <c r="V930" i="1"/>
  <c r="V955" i="1"/>
  <c r="V2081" i="1"/>
  <c r="V931" i="1"/>
  <c r="V2082" i="1"/>
  <c r="V2083" i="1"/>
  <c r="V2084" i="1"/>
  <c r="V2085" i="1"/>
  <c r="V964" i="1"/>
  <c r="V2086" i="1"/>
  <c r="V57" i="1"/>
  <c r="V13" i="1"/>
  <c r="V2087" i="1"/>
  <c r="V956" i="1"/>
  <c r="V2088" i="1"/>
  <c r="V2089" i="1"/>
  <c r="V2090" i="1"/>
  <c r="V2091" i="1"/>
  <c r="V2092" i="1"/>
  <c r="V2093" i="1"/>
  <c r="V957" i="1"/>
  <c r="V2094" i="1"/>
  <c r="V2095" i="1"/>
  <c r="V958" i="1"/>
  <c r="V2096" i="1"/>
  <c r="V959" i="1"/>
  <c r="V2097" i="1"/>
  <c r="V2098" i="1"/>
  <c r="V2099" i="1"/>
  <c r="V2100" i="1"/>
  <c r="V2101" i="1"/>
  <c r="V2102" i="1"/>
  <c r="V2103" i="1"/>
  <c r="V2104" i="1"/>
  <c r="V2105" i="1"/>
  <c r="V2106" i="1"/>
  <c r="V2107" i="1"/>
  <c r="V2108" i="1"/>
  <c r="V2109" i="1"/>
  <c r="V2110" i="1"/>
  <c r="V2111" i="1"/>
  <c r="V117" i="1"/>
  <c r="V2112" i="1"/>
  <c r="V932" i="1"/>
  <c r="V118" i="1"/>
  <c r="V2113" i="1"/>
  <c r="V2114" i="1"/>
  <c r="V933" i="1"/>
  <c r="V2115" i="1"/>
  <c r="V2116" i="1"/>
  <c r="V2117" i="1"/>
  <c r="V2118" i="1"/>
  <c r="V119" i="1"/>
  <c r="V2119" i="1"/>
  <c r="V83" i="1"/>
  <c r="V813" i="1"/>
  <c r="V2120" i="1"/>
  <c r="V2121" i="1"/>
  <c r="V2122" i="1"/>
  <c r="V2123" i="1"/>
  <c r="V2124" i="1"/>
  <c r="V2125" i="1"/>
  <c r="V2126" i="1"/>
  <c r="V2127" i="1"/>
  <c r="V2128" i="1"/>
  <c r="V84" i="1"/>
  <c r="V2129" i="1"/>
  <c r="V2130" i="1"/>
  <c r="V2131" i="1"/>
  <c r="V2132" i="1"/>
  <c r="V2133" i="1"/>
  <c r="V853" i="1"/>
  <c r="V2134" i="1"/>
  <c r="V854" i="1"/>
  <c r="V2135" i="1"/>
  <c r="V2136" i="1"/>
  <c r="V2137" i="1"/>
  <c r="V2138" i="1"/>
  <c r="V855" i="1"/>
  <c r="V856" i="1"/>
  <c r="V857" i="1"/>
  <c r="V251" i="1"/>
  <c r="V85" i="1"/>
  <c r="V86" i="1"/>
  <c r="V2139" i="1"/>
  <c r="V2140" i="1"/>
  <c r="V87" i="1"/>
  <c r="V2141" i="1"/>
  <c r="V858" i="1"/>
  <c r="V2142" i="1"/>
  <c r="V2143" i="1"/>
  <c r="V2144" i="1"/>
  <c r="V2145" i="1"/>
  <c r="V2146" i="1"/>
  <c r="V2147" i="1"/>
  <c r="V2148" i="1"/>
  <c r="V2149" i="1"/>
  <c r="V2150" i="1"/>
  <c r="V2151" i="1"/>
  <c r="V2152" i="1"/>
  <c r="V2153" i="1"/>
  <c r="V2154" i="1"/>
  <c r="V2155" i="1"/>
  <c r="V859" i="1"/>
  <c r="V2156" i="1"/>
  <c r="V860" i="1"/>
  <c r="V861" i="1"/>
  <c r="V2157" i="1"/>
  <c r="V862" i="1"/>
  <c r="V2158" i="1"/>
  <c r="V863" i="1"/>
  <c r="V864" i="1"/>
  <c r="V2159" i="1"/>
  <c r="V88" i="1"/>
  <c r="V2160" i="1"/>
  <c r="V865" i="1"/>
  <c r="V866" i="1"/>
  <c r="V2161" i="1"/>
  <c r="V2162" i="1"/>
  <c r="V867" i="1"/>
  <c r="V868" i="1"/>
  <c r="V2163" i="1"/>
  <c r="V2164" i="1"/>
  <c r="V72" i="1"/>
  <c r="V869" i="1"/>
  <c r="V89" i="1"/>
  <c r="V2165" i="1"/>
  <c r="V2166" i="1"/>
  <c r="V2167" i="1"/>
  <c r="V870" i="1"/>
  <c r="V2168" i="1"/>
  <c r="V2169" i="1"/>
  <c r="V2170" i="1"/>
  <c r="V871" i="1"/>
  <c r="V2171" i="1"/>
  <c r="V872" i="1"/>
  <c r="V2172" i="1"/>
  <c r="V873" i="1"/>
  <c r="V2173" i="1"/>
  <c r="V874" i="1"/>
  <c r="V90" i="1"/>
  <c r="V2174" i="1"/>
  <c r="V2175" i="1"/>
  <c r="V2176" i="1"/>
  <c r="V2177" i="1"/>
  <c r="V252" i="1"/>
  <c r="V253" i="1"/>
  <c r="V2178" i="1"/>
  <c r="V2179" i="1"/>
  <c r="V2180" i="1"/>
  <c r="V3062" i="1"/>
  <c r="V2182" i="1"/>
  <c r="V2183" i="1"/>
  <c r="V2184" i="1"/>
  <c r="V2185" i="1"/>
  <c r="V2186" i="1"/>
  <c r="V2187" i="1"/>
  <c r="V2188" i="1"/>
  <c r="V141" i="1"/>
  <c r="V2189" i="1"/>
  <c r="V875" i="1"/>
  <c r="V2190" i="1"/>
  <c r="V2191" i="1"/>
  <c r="V2192" i="1"/>
  <c r="V876" i="1"/>
  <c r="V2193" i="1"/>
  <c r="V2194" i="1"/>
  <c r="V3071" i="1"/>
  <c r="V2196" i="1"/>
  <c r="V2197" i="1"/>
  <c r="V219" i="1"/>
  <c r="V138" i="1"/>
  <c r="V63" i="1"/>
  <c r="V877" i="1"/>
  <c r="V2198" i="1"/>
  <c r="V878" i="1"/>
  <c r="V2199" i="1"/>
  <c r="V1792" i="1"/>
  <c r="V2200" i="1"/>
  <c r="V879" i="1"/>
  <c r="V2201" i="1"/>
  <c r="V2202" i="1"/>
  <c r="V880" i="1"/>
  <c r="V2203" i="1"/>
  <c r="V2204" i="1"/>
  <c r="V881" i="1"/>
  <c r="V2205" i="1"/>
  <c r="V882" i="1"/>
  <c r="V70" i="1"/>
  <c r="V883" i="1"/>
  <c r="V2206" i="1"/>
  <c r="V884" i="1"/>
  <c r="V2207" i="1"/>
  <c r="V885" i="1"/>
  <c r="V886" i="1"/>
  <c r="V2208" i="1"/>
  <c r="V164" i="1"/>
  <c r="V2209" i="1"/>
  <c r="V2210" i="1"/>
  <c r="V2211" i="1"/>
  <c r="V2212" i="1"/>
  <c r="V887" i="1"/>
  <c r="V2213" i="1"/>
  <c r="V2214" i="1"/>
  <c r="V2215" i="1"/>
  <c r="V247" i="1"/>
  <c r="V2216" i="1"/>
  <c r="V2217" i="1"/>
  <c r="V888" i="1"/>
  <c r="V889" i="1"/>
  <c r="V2218" i="1"/>
  <c r="V51" i="1"/>
  <c r="V2219" i="1"/>
  <c r="V890" i="1"/>
  <c r="V891" i="1"/>
  <c r="V2220" i="1"/>
  <c r="V2221" i="1"/>
  <c r="V2222" i="1"/>
  <c r="V3592" i="1"/>
  <c r="V2224" i="1"/>
  <c r="V2225" i="1"/>
  <c r="V2226" i="1"/>
  <c r="V892" i="1"/>
  <c r="V2227" i="1"/>
  <c r="V2228" i="1"/>
  <c r="V893" i="1"/>
  <c r="V2229" i="1"/>
  <c r="V2230" i="1"/>
  <c r="V2231" i="1"/>
  <c r="V894" i="1"/>
  <c r="V2232" i="1"/>
  <c r="V2233" i="1"/>
  <c r="V2234" i="1"/>
  <c r="V895" i="1"/>
  <c r="V2235" i="1"/>
  <c r="V896" i="1"/>
  <c r="V2236" i="1"/>
  <c r="V2237" i="1"/>
  <c r="V897" i="1"/>
  <c r="V2238" i="1"/>
  <c r="V2239" i="1"/>
  <c r="V2240" i="1"/>
  <c r="V2241" i="1"/>
  <c r="V2242" i="1"/>
  <c r="V898" i="1"/>
  <c r="V2243" i="1"/>
  <c r="V2244" i="1"/>
  <c r="V899" i="1"/>
  <c r="V2245" i="1"/>
  <c r="V2246" i="1"/>
  <c r="V900" i="1"/>
  <c r="V2247" i="1"/>
  <c r="V2248" i="1"/>
  <c r="V3686" i="1"/>
  <c r="V901" i="1"/>
  <c r="V2250" i="1"/>
  <c r="V2251" i="1"/>
  <c r="V902" i="1"/>
  <c r="V2252" i="1"/>
  <c r="V2253" i="1"/>
  <c r="V2254" i="1"/>
  <c r="V2255" i="1"/>
  <c r="V2256" i="1"/>
  <c r="V2257" i="1"/>
  <c r="V903" i="1"/>
  <c r="V904" i="1"/>
  <c r="V2258" i="1"/>
  <c r="V905" i="1"/>
  <c r="V2259" i="1"/>
  <c r="V2260" i="1"/>
  <c r="V2261" i="1"/>
  <c r="V2262" i="1"/>
  <c r="V2263" i="1"/>
  <c r="V2264" i="1"/>
  <c r="V906" i="1"/>
  <c r="V907" i="1"/>
  <c r="V2265" i="1"/>
  <c r="V2266" i="1"/>
  <c r="V2267" i="1"/>
  <c r="V2268" i="1"/>
  <c r="V2269" i="1"/>
  <c r="V2270" i="1"/>
  <c r="V908" i="1"/>
  <c r="V2271" i="1"/>
  <c r="V909" i="1"/>
  <c r="V910" i="1"/>
  <c r="V2272" i="1"/>
  <c r="V2273" i="1"/>
  <c r="V2274" i="1"/>
  <c r="V2275" i="1"/>
  <c r="V2276" i="1"/>
  <c r="V2277" i="1"/>
  <c r="V911" i="1"/>
  <c r="V912" i="1"/>
  <c r="V2278" i="1"/>
  <c r="V2279" i="1"/>
  <c r="V2280" i="1"/>
  <c r="V2281" i="1"/>
  <c r="V2282" i="1"/>
  <c r="V2283" i="1"/>
  <c r="V2284" i="1"/>
  <c r="V2285" i="1"/>
  <c r="V2286" i="1"/>
  <c r="V2287" i="1"/>
  <c r="V965" i="1"/>
  <c r="V2288" i="1"/>
  <c r="V2289" i="1"/>
  <c r="V2290" i="1"/>
  <c r="V2291" i="1"/>
  <c r="V2292" i="1"/>
  <c r="V2293" i="1"/>
  <c r="V2294" i="1"/>
  <c r="V2295" i="1"/>
  <c r="V2296" i="1"/>
  <c r="V21" i="1"/>
  <c r="V2297" i="1"/>
  <c r="V2298" i="1"/>
  <c r="V2299" i="1"/>
  <c r="V2300" i="1"/>
  <c r="V2301" i="1"/>
  <c r="V2302" i="1"/>
  <c r="V2303" i="1"/>
  <c r="V2304" i="1"/>
  <c r="V2305" i="1"/>
  <c r="V826" i="1"/>
  <c r="V2306" i="1"/>
  <c r="V2307" i="1"/>
  <c r="V2308" i="1"/>
  <c r="V966" i="1"/>
  <c r="V2309" i="1"/>
  <c r="V850" i="1"/>
  <c r="V2310" i="1"/>
  <c r="V2311" i="1"/>
  <c r="V2312" i="1"/>
  <c r="V2313" i="1"/>
  <c r="V2314" i="1"/>
  <c r="V2315" i="1"/>
  <c r="V2316" i="1"/>
  <c r="V2317" i="1"/>
  <c r="V2318" i="1"/>
  <c r="V2319" i="1"/>
  <c r="V2320" i="1"/>
  <c r="V934" i="1"/>
  <c r="V2321" i="1"/>
  <c r="V2322" i="1"/>
  <c r="V2323" i="1"/>
  <c r="V2324" i="1"/>
  <c r="V2325" i="1"/>
  <c r="V2326" i="1"/>
  <c r="V54" i="1"/>
  <c r="V129" i="1"/>
  <c r="V2327" i="1"/>
  <c r="V2328" i="1"/>
  <c r="V2329" i="1"/>
  <c r="V2330" i="1"/>
  <c r="V2331" i="1"/>
  <c r="V2332" i="1"/>
  <c r="V2333" i="1"/>
  <c r="V22" i="1"/>
  <c r="V2334" i="1"/>
  <c r="V107" i="1"/>
  <c r="V2335" i="1"/>
  <c r="V2336" i="1"/>
  <c r="V2337" i="1"/>
  <c r="V2338" i="1"/>
  <c r="V2339" i="1"/>
  <c r="V2340" i="1"/>
  <c r="V2341" i="1"/>
  <c r="V2342" i="1"/>
  <c r="V2343" i="1"/>
  <c r="V2344" i="1"/>
  <c r="V14" i="1"/>
  <c r="V120" i="1"/>
  <c r="V2345" i="1"/>
  <c r="V23" i="1"/>
  <c r="V2346" i="1"/>
  <c r="V2347" i="1"/>
  <c r="V935" i="1"/>
  <c r="V2348" i="1"/>
  <c r="V2349" i="1"/>
  <c r="V2350" i="1"/>
  <c r="V2351" i="1"/>
  <c r="V2352" i="1"/>
  <c r="V2353" i="1"/>
  <c r="V2354" i="1"/>
  <c r="V2355" i="1"/>
  <c r="V975" i="1"/>
  <c r="V2356" i="1"/>
  <c r="V15" i="1"/>
  <c r="V2357" i="1"/>
  <c r="V2358" i="1"/>
  <c r="V2359" i="1"/>
  <c r="V1826" i="1"/>
  <c r="V2361" i="1"/>
  <c r="V2362" i="1"/>
  <c r="V2363" i="1"/>
  <c r="V2364" i="1"/>
  <c r="V2365" i="1"/>
  <c r="V2366" i="1"/>
  <c r="V2367" i="1"/>
  <c r="V2368" i="1"/>
  <c r="V2369" i="1"/>
  <c r="V2370" i="1"/>
  <c r="V2371" i="1"/>
  <c r="V2372" i="1"/>
  <c r="V2373" i="1"/>
  <c r="V2374" i="1"/>
  <c r="V2375" i="1"/>
  <c r="V121"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360" i="1"/>
  <c r="V2416" i="1"/>
  <c r="V2417" i="1"/>
  <c r="V2418" i="1"/>
  <c r="V266" i="1"/>
  <c r="V267" i="1"/>
  <c r="V268" i="1"/>
  <c r="V269" i="1"/>
  <c r="V2638" i="1"/>
  <c r="V270" i="1"/>
  <c r="V271" i="1"/>
  <c r="V272" i="1"/>
  <c r="V273" i="1"/>
  <c r="V274" i="1"/>
  <c r="V275" i="1"/>
  <c r="V792" i="1"/>
  <c r="V793" i="1"/>
  <c r="V794" i="1"/>
  <c r="V31" i="1"/>
  <c r="V795" i="1"/>
  <c r="V2419" i="1"/>
  <c r="V2420" i="1"/>
  <c r="V2421" i="1"/>
  <c r="V108" i="1"/>
  <c r="V2422" i="1"/>
  <c r="V2423" i="1"/>
  <c r="V155" i="1"/>
  <c r="V2424" i="1"/>
  <c r="V2425" i="1"/>
  <c r="V32" i="1"/>
  <c r="V33" i="1"/>
  <c r="V34" i="1"/>
  <c r="V35" i="1"/>
  <c r="V36" i="1"/>
  <c r="V109" i="1"/>
  <c r="V142" i="1"/>
  <c r="V110" i="1"/>
  <c r="V2426" i="1"/>
  <c r="V2427" i="1"/>
  <c r="V2428" i="1"/>
  <c r="V2429" i="1"/>
  <c r="V2430" i="1"/>
  <c r="V229" i="1"/>
  <c r="V2431" i="1"/>
  <c r="V2432" i="1"/>
  <c r="V2433" i="1"/>
  <c r="V2434" i="1"/>
  <c r="V2435" i="1"/>
  <c r="V2436" i="1"/>
  <c r="V2437" i="1"/>
  <c r="V2438" i="1"/>
  <c r="V2439" i="1"/>
  <c r="V2440" i="1"/>
  <c r="V2441" i="1"/>
  <c r="V2442" i="1"/>
  <c r="V230" i="1"/>
  <c r="V2443" i="1"/>
  <c r="V2444" i="1"/>
  <c r="V2445" i="1"/>
  <c r="V2446" i="1"/>
  <c r="V2447" i="1"/>
  <c r="V2448" i="1"/>
  <c r="V2449" i="1"/>
  <c r="V2450" i="1"/>
  <c r="V2451" i="1"/>
  <c r="V2452" i="1"/>
  <c r="V2453" i="1"/>
  <c r="V2454" i="1"/>
  <c r="V2455" i="1"/>
  <c r="V2456" i="1"/>
  <c r="V2457" i="1"/>
  <c r="V2458" i="1"/>
  <c r="V2459" i="1"/>
  <c r="V967" i="1"/>
  <c r="V2460" i="1"/>
  <c r="V2461" i="1"/>
  <c r="V64" i="1"/>
  <c r="V2462" i="1"/>
  <c r="V2463" i="1"/>
  <c r="V2464" i="1"/>
  <c r="V2465" i="1"/>
  <c r="V2466" i="1"/>
  <c r="V2467" i="1"/>
  <c r="V2468" i="1"/>
  <c r="V2469" i="1"/>
  <c r="V2470" i="1"/>
  <c r="V2471" i="1"/>
  <c r="V2472" i="1"/>
  <c r="V2473" i="1"/>
  <c r="V2474" i="1"/>
  <c r="V2475" i="1"/>
  <c r="V2476" i="1"/>
  <c r="V2477" i="1"/>
  <c r="V2478" i="1"/>
  <c r="V2479" i="1"/>
  <c r="V195" i="1"/>
  <c r="V2480" i="1"/>
  <c r="V2481" i="1"/>
  <c r="V2482" i="1"/>
  <c r="V196" i="1"/>
  <c r="V2483" i="1"/>
  <c r="V2484" i="1"/>
  <c r="V2485" i="1"/>
  <c r="V2486" i="1"/>
  <c r="V2487" i="1"/>
  <c r="V2488" i="1"/>
  <c r="V2489" i="1"/>
  <c r="V2490" i="1"/>
  <c r="V2491" i="1"/>
  <c r="V2492" i="1"/>
  <c r="V2493" i="1"/>
  <c r="V2494" i="1"/>
  <c r="V2495" i="1"/>
  <c r="V276" i="1"/>
  <c r="V277" i="1"/>
  <c r="V278" i="1"/>
  <c r="V279" i="1"/>
  <c r="V280" i="1"/>
  <c r="V281" i="1"/>
  <c r="V282" i="1"/>
  <c r="V283" i="1"/>
  <c r="V284" i="1"/>
  <c r="V285" i="1"/>
  <c r="V286" i="1"/>
  <c r="V287" i="1"/>
  <c r="V288" i="1"/>
  <c r="V289" i="1"/>
  <c r="V2496" i="1"/>
  <c r="V2497" i="1"/>
  <c r="V2498" i="1"/>
  <c r="V2499" i="1"/>
  <c r="V2500" i="1"/>
  <c r="V2501" i="1"/>
  <c r="V2502" i="1"/>
  <c r="V2503" i="1"/>
  <c r="V2504" i="1"/>
  <c r="V197" i="1"/>
  <c r="V2505" i="1"/>
  <c r="V156" i="1"/>
  <c r="V130" i="1"/>
  <c r="V2506" i="1"/>
  <c r="V2507" i="1"/>
  <c r="V131" i="1"/>
  <c r="V2508" i="1"/>
  <c r="V2509" i="1"/>
  <c r="V2510" i="1"/>
  <c r="V2511" i="1"/>
  <c r="V2512" i="1"/>
  <c r="V132" i="1"/>
  <c r="V2513" i="1"/>
  <c r="V2514" i="1"/>
  <c r="V2515" i="1"/>
  <c r="V2516" i="1"/>
  <c r="V2517" i="1"/>
  <c r="V2518" i="1"/>
  <c r="V2519" i="1"/>
  <c r="V2520" i="1"/>
  <c r="V2521" i="1"/>
  <c r="V2522" i="1"/>
  <c r="V2523" i="1"/>
  <c r="V2524" i="1"/>
  <c r="V2525" i="1"/>
  <c r="V2526" i="1"/>
  <c r="V2527" i="1"/>
  <c r="V80" i="1"/>
  <c r="V2528" i="1"/>
  <c r="V2529" i="1"/>
  <c r="V2530" i="1"/>
  <c r="V2531" i="1"/>
  <c r="V2532" i="1"/>
  <c r="V2533" i="1"/>
  <c r="V2534" i="1"/>
  <c r="V2535" i="1"/>
  <c r="V2536" i="1"/>
  <c r="V17"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180" i="1"/>
  <c r="V2563" i="1"/>
  <c r="V2564" i="1"/>
  <c r="V2565" i="1"/>
  <c r="V2566" i="1"/>
  <c r="V2567" i="1"/>
  <c r="V2568" i="1"/>
  <c r="V2569" i="1"/>
  <c r="V2570" i="1"/>
  <c r="V194" i="1"/>
  <c r="V2571" i="1"/>
  <c r="V2572" i="1"/>
  <c r="V2573" i="1"/>
  <c r="V206" i="1"/>
  <c r="V2574" i="1"/>
  <c r="V174" i="1"/>
  <c r="V2575" i="1"/>
  <c r="V2576" i="1"/>
  <c r="V2577" i="1"/>
  <c r="V2578" i="1"/>
  <c r="V2579" i="1"/>
  <c r="V2580" i="1"/>
  <c r="V2581" i="1"/>
  <c r="V2582" i="1"/>
  <c r="V2583" i="1"/>
  <c r="V2584" i="1"/>
  <c r="V2585" i="1"/>
  <c r="V175" i="1"/>
  <c r="V2586" i="1"/>
  <c r="V2587" i="1"/>
  <c r="V2588" i="1"/>
  <c r="V176" i="1"/>
  <c r="V2589" i="1"/>
  <c r="V2590" i="1"/>
  <c r="V2591" i="1"/>
  <c r="V2592" i="1"/>
  <c r="V2593" i="1"/>
  <c r="V2594" i="1"/>
  <c r="V2595" i="1"/>
  <c r="V2596" i="1"/>
  <c r="V2597" i="1"/>
  <c r="V816" i="1"/>
  <c r="V2598" i="1"/>
  <c r="V2599" i="1"/>
  <c r="V2600" i="1"/>
  <c r="V2601" i="1"/>
  <c r="V2602" i="1"/>
  <c r="V2603" i="1"/>
  <c r="V2604" i="1"/>
  <c r="V2605" i="1"/>
  <c r="V2606" i="1"/>
  <c r="V2607" i="1"/>
  <c r="V2608" i="1"/>
  <c r="V2609" i="1"/>
  <c r="V2610" i="1"/>
  <c r="V2611" i="1"/>
  <c r="V2612" i="1"/>
  <c r="V2613" i="1"/>
  <c r="V2614" i="1"/>
  <c r="V2615" i="1"/>
  <c r="V2616" i="1"/>
  <c r="V2617" i="1"/>
  <c r="V807" i="1"/>
  <c r="V2618" i="1"/>
  <c r="V2619" i="1"/>
  <c r="V2620" i="1"/>
  <c r="V2621" i="1"/>
  <c r="V2622" i="1"/>
  <c r="V2623" i="1"/>
  <c r="V2624" i="1"/>
  <c r="V2625" i="1"/>
  <c r="V81" i="1"/>
  <c r="V2626" i="1"/>
  <c r="V920" i="1"/>
  <c r="V2627" i="1"/>
  <c r="V248" i="1"/>
  <c r="V2628" i="1"/>
  <c r="V2629" i="1"/>
  <c r="V165" i="1"/>
  <c r="V166" i="1"/>
  <c r="V188" i="1"/>
  <c r="V2630" i="1"/>
  <c r="V945" i="1"/>
  <c r="V65" i="1"/>
  <c r="V2631" i="1"/>
  <c r="V2632" i="1"/>
  <c r="V2633" i="1"/>
  <c r="V913" i="1"/>
  <c r="V2635" i="1"/>
  <c r="V2636" i="1"/>
  <c r="V914" i="1"/>
  <c r="V946" i="1"/>
  <c r="V2639" i="1"/>
  <c r="V2640" i="1"/>
  <c r="V2641" i="1"/>
  <c r="V2642" i="1"/>
  <c r="V921" i="1"/>
  <c r="V6" i="1"/>
  <c r="V2643" i="1"/>
  <c r="V7" i="1"/>
  <c r="V78" i="1"/>
  <c r="V2644" i="1"/>
  <c r="V2645" i="1"/>
  <c r="V2647" i="1"/>
  <c r="V2648" i="1"/>
  <c r="V2649" i="1"/>
  <c r="V2651" i="1"/>
  <c r="V2652" i="1"/>
  <c r="V947" i="1"/>
  <c r="V2653" i="1"/>
  <c r="V2654" i="1"/>
  <c r="V2655" i="1"/>
  <c r="V37" i="1"/>
  <c r="V2656" i="1"/>
  <c r="V2657" i="1"/>
  <c r="V2658" i="1"/>
  <c r="V2659" i="1"/>
  <c r="V2660" i="1"/>
  <c r="V2661" i="1"/>
  <c r="V2662" i="1"/>
  <c r="V2663" i="1"/>
  <c r="V922" i="1"/>
  <c r="V2664" i="1"/>
  <c r="V2665" i="1"/>
  <c r="V2666" i="1"/>
  <c r="V2667" i="1"/>
  <c r="V2668" i="1"/>
  <c r="V2669" i="1"/>
  <c r="V846" i="1"/>
  <c r="V2670" i="1"/>
  <c r="V2697" i="1"/>
  <c r="V362" i="1"/>
  <c r="V2673" i="1"/>
  <c r="V2674" i="1"/>
  <c r="V2675" i="1"/>
  <c r="V2704" i="1"/>
  <c r="V2677" i="1"/>
  <c r="V3106" i="1"/>
  <c r="V2678" i="1"/>
  <c r="V3739" i="1"/>
  <c r="V2680" i="1"/>
  <c r="V2681" i="1"/>
  <c r="V2682" i="1"/>
  <c r="V2683" i="1"/>
  <c r="V3461" i="1"/>
  <c r="V2684" i="1"/>
  <c r="V2685" i="1"/>
  <c r="V2686" i="1"/>
  <c r="V2687" i="1"/>
  <c r="V2688" i="1"/>
  <c r="V2689" i="1"/>
  <c r="V2690" i="1"/>
  <c r="V923" i="1"/>
  <c r="V847" i="1"/>
  <c r="V2691" i="1"/>
  <c r="V2692" i="1"/>
  <c r="V2693" i="1"/>
  <c r="V2694" i="1"/>
  <c r="V2695" i="1"/>
  <c r="V2696" i="1"/>
  <c r="V815" i="1"/>
  <c r="V2698" i="1"/>
  <c r="V2699" i="1"/>
  <c r="V848" i="1"/>
  <c r="V2415" i="1"/>
  <c r="V915" i="1"/>
  <c r="V2700" i="1"/>
  <c r="V916" i="1"/>
  <c r="V2701" i="1"/>
  <c r="V797" i="1"/>
  <c r="V808" i="1"/>
  <c r="V798" i="1"/>
  <c r="V2702" i="1"/>
  <c r="V799" i="1"/>
  <c r="V2703" i="1"/>
  <c r="V2705" i="1"/>
  <c r="V809" i="1"/>
  <c r="V2706" i="1"/>
  <c r="V2707" i="1"/>
  <c r="V2708" i="1"/>
  <c r="V2709" i="1"/>
  <c r="V2710" i="1"/>
  <c r="V2711" i="1"/>
  <c r="V2650"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1456"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1004" i="1"/>
  <c r="V1003"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49" i="1"/>
  <c r="V1005" i="1"/>
  <c r="V1006"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07" i="1"/>
  <c r="V208" i="1"/>
  <c r="V209" i="1"/>
  <c r="V210" i="1"/>
  <c r="V211" i="1"/>
  <c r="V212" i="1"/>
  <c r="V213" i="1"/>
  <c r="V214" i="1"/>
  <c r="V2902" i="1"/>
  <c r="V2903" i="1"/>
  <c r="V2904" i="1"/>
  <c r="V2905" i="1"/>
  <c r="V2906" i="1"/>
  <c r="V2907" i="1"/>
  <c r="V2908" i="1"/>
  <c r="V218" i="1"/>
  <c r="V2910" i="1"/>
  <c r="V2911" i="1"/>
  <c r="V2912" i="1"/>
  <c r="V2913" i="1"/>
  <c r="V2914" i="1"/>
  <c r="V817" i="1"/>
  <c r="V2915" i="1"/>
  <c r="V2916" i="1"/>
  <c r="V2917" i="1"/>
  <c r="V157" i="1"/>
  <c r="V2918" i="1"/>
  <c r="V2919" i="1"/>
  <c r="V2920" i="1"/>
  <c r="V111" i="1"/>
  <c r="V2223" i="1"/>
  <c r="V2921" i="1"/>
  <c r="V2922" i="1"/>
  <c r="V215" i="1"/>
  <c r="V12" i="1"/>
  <c r="V2923" i="1"/>
  <c r="V2924" i="1"/>
  <c r="V55" i="1"/>
  <c r="V2925" i="1"/>
  <c r="V2926" i="1"/>
  <c r="V2927" i="1"/>
  <c r="V2928" i="1"/>
  <c r="V2929" i="1"/>
  <c r="V2930" i="1"/>
  <c r="V828" i="1"/>
  <c r="V216" i="1"/>
  <c r="V2931" i="1"/>
  <c r="V2932" i="1"/>
  <c r="V217" i="1"/>
  <c r="V2933" i="1"/>
  <c r="V2934" i="1"/>
  <c r="V2935" i="1"/>
  <c r="V2936" i="1"/>
  <c r="V2937" i="1"/>
  <c r="V996" i="1"/>
  <c r="V2938" i="1"/>
  <c r="V2939" i="1"/>
  <c r="V2940" i="1"/>
  <c r="V2941" i="1"/>
  <c r="V59" i="1"/>
  <c r="V960" i="1"/>
  <c r="V968" i="1"/>
  <c r="V961" i="1"/>
  <c r="V2942" i="1"/>
  <c r="V223" i="1"/>
  <c r="V2943" i="1"/>
  <c r="V2944" i="1"/>
  <c r="V2945" i="1"/>
  <c r="V2946" i="1"/>
  <c r="V2947" i="1"/>
  <c r="V2948" i="1"/>
  <c r="V1007" i="1"/>
  <c r="V1008" i="1"/>
  <c r="V1009" i="1"/>
  <c r="V1010" i="1"/>
  <c r="V1011" i="1"/>
  <c r="V1012" i="1"/>
  <c r="V1013" i="1"/>
  <c r="V1014" i="1"/>
  <c r="V1015" i="1"/>
  <c r="V1016" i="1"/>
  <c r="V2949" i="1"/>
  <c r="V2950" i="1"/>
  <c r="V2951" i="1"/>
  <c r="V2952" i="1"/>
  <c r="V2953" i="1"/>
  <c r="V2954" i="1"/>
  <c r="V2955" i="1"/>
  <c r="V2956" i="1"/>
  <c r="V2957" i="1"/>
  <c r="V2958" i="1"/>
  <c r="V800" i="1"/>
  <c r="V2959" i="1"/>
  <c r="V2960" i="1"/>
  <c r="V2961" i="1"/>
  <c r="V2962" i="1"/>
  <c r="V2963" i="1"/>
  <c r="V2964" i="1"/>
  <c r="V2965" i="1"/>
  <c r="V2966" i="1"/>
  <c r="V158" i="1"/>
  <c r="V2967" i="1"/>
  <c r="V2968" i="1"/>
  <c r="V2969" i="1"/>
  <c r="V2970" i="1"/>
  <c r="V2971" i="1"/>
  <c r="V159" i="1"/>
  <c r="V2972" i="1"/>
  <c r="V2973" i="1"/>
  <c r="V2974" i="1"/>
  <c r="V2975" i="1"/>
  <c r="V2976" i="1"/>
  <c r="V2977" i="1"/>
  <c r="V2978" i="1"/>
  <c r="V220" i="1"/>
  <c r="V2979" i="1"/>
  <c r="V2980" i="1"/>
  <c r="V2981" i="1"/>
  <c r="V160" i="1"/>
  <c r="V2982" i="1"/>
  <c r="V2983" i="1"/>
  <c r="V2984" i="1"/>
  <c r="V2985" i="1"/>
  <c r="V2986" i="1"/>
  <c r="V2987" i="1"/>
  <c r="V2988" i="1"/>
  <c r="V2989" i="1"/>
  <c r="V2990" i="1"/>
  <c r="V2991" i="1"/>
  <c r="V2992" i="1"/>
  <c r="V161" i="1"/>
  <c r="V2993" i="1"/>
  <c r="V2994" i="1"/>
  <c r="V2995" i="1"/>
  <c r="V2996" i="1"/>
  <c r="V2997" i="1"/>
  <c r="V162" i="1"/>
  <c r="V2998" i="1"/>
  <c r="V2999" i="1"/>
  <c r="V3000" i="1"/>
  <c r="V56"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163" i="1"/>
  <c r="V3026" i="1"/>
  <c r="V3027" i="1"/>
  <c r="V3028" i="1"/>
  <c r="V3029" i="1"/>
  <c r="V3030" i="1"/>
  <c r="V3031" i="1"/>
  <c r="V3032"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57" i="1"/>
  <c r="V359" i="1"/>
  <c r="V360" i="1"/>
  <c r="V361" i="1"/>
  <c r="V2646" i="1"/>
  <c r="V363" i="1"/>
  <c r="V177" i="1"/>
  <c r="V2634"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50" i="1"/>
  <c r="V400" i="1"/>
  <c r="V401" i="1"/>
  <c r="V402" i="1"/>
  <c r="V403" i="1"/>
  <c r="V404" i="1"/>
  <c r="V405" i="1"/>
  <c r="V406" i="1"/>
  <c r="V407" i="1"/>
  <c r="V408" i="1"/>
  <c r="V409" i="1"/>
  <c r="V940" i="1"/>
  <c r="V410" i="1"/>
  <c r="V411" i="1"/>
  <c r="V412" i="1"/>
  <c r="V413" i="1"/>
  <c r="V198" i="1"/>
  <c r="V414" i="1"/>
  <c r="V415" i="1"/>
  <c r="V416" i="1"/>
  <c r="V417" i="1"/>
  <c r="V418" i="1"/>
  <c r="V419" i="1"/>
  <c r="V420" i="1"/>
  <c r="V421" i="1"/>
  <c r="V422" i="1"/>
  <c r="V423" i="1"/>
  <c r="V424" i="1"/>
  <c r="V425" i="1"/>
  <c r="V426" i="1"/>
  <c r="V427" i="1"/>
  <c r="V428" i="1"/>
  <c r="V429" i="1"/>
  <c r="V805" i="1"/>
  <c r="V430" i="1"/>
  <c r="V431" i="1"/>
  <c r="V432" i="1"/>
  <c r="V433" i="1"/>
  <c r="V434" i="1"/>
  <c r="V435" i="1"/>
  <c r="V436" i="1"/>
  <c r="V16" i="1"/>
  <c r="V437" i="1"/>
  <c r="V438" i="1"/>
  <c r="V439" i="1"/>
  <c r="V440" i="1"/>
  <c r="V441" i="1"/>
  <c r="V442" i="1"/>
  <c r="V443" i="1"/>
  <c r="V444" i="1"/>
  <c r="V445" i="1"/>
  <c r="V446" i="1"/>
  <c r="V447" i="1"/>
  <c r="V448" i="1"/>
  <c r="V449" i="1"/>
  <c r="V450" i="1"/>
  <c r="V451" i="1"/>
  <c r="V452" i="1"/>
  <c r="V453" i="1"/>
  <c r="V454" i="1"/>
  <c r="V455" i="1"/>
  <c r="V91" i="1"/>
  <c r="V456" i="1"/>
  <c r="V457" i="1"/>
  <c r="V458" i="1"/>
  <c r="V459" i="1"/>
  <c r="V460" i="1"/>
  <c r="V461" i="1"/>
  <c r="V462" i="1"/>
  <c r="V463" i="1"/>
  <c r="V464" i="1"/>
  <c r="V465" i="1"/>
  <c r="V466" i="1"/>
  <c r="V467" i="1"/>
  <c r="V468" i="1"/>
  <c r="V469" i="1"/>
  <c r="V470" i="1"/>
  <c r="V471" i="1"/>
  <c r="V823" i="1"/>
  <c r="V472" i="1"/>
  <c r="V473" i="1"/>
  <c r="V474" i="1"/>
  <c r="V475" i="1"/>
  <c r="V476" i="1"/>
  <c r="V842" i="1"/>
  <c r="V477" i="1"/>
  <c r="V478" i="1"/>
  <c r="V479" i="1"/>
  <c r="V962" i="1"/>
  <c r="V480" i="1"/>
  <c r="V814" i="1"/>
  <c r="V481" i="1"/>
  <c r="V482" i="1"/>
  <c r="V483" i="1"/>
  <c r="V484" i="1"/>
  <c r="V485" i="1"/>
  <c r="V3033" i="1"/>
  <c r="V818" i="1"/>
  <c r="V3034" i="1"/>
  <c r="V3035" i="1"/>
  <c r="V801" i="1"/>
  <c r="V3036" i="1"/>
  <c r="V3037" i="1"/>
  <c r="V3038" i="1"/>
  <c r="V3039" i="1"/>
  <c r="V3040" i="1"/>
  <c r="V3041" i="1"/>
  <c r="V3042" i="1"/>
  <c r="V3043" i="1"/>
  <c r="V3044" i="1"/>
  <c r="V997" i="1"/>
  <c r="V3045" i="1"/>
  <c r="V3046" i="1"/>
  <c r="V3047" i="1"/>
  <c r="V3048" i="1"/>
  <c r="V3049" i="1"/>
  <c r="V3050" i="1"/>
  <c r="V3051" i="1"/>
  <c r="V3052" i="1"/>
  <c r="V3053" i="1"/>
  <c r="V3054" i="1"/>
  <c r="V3055" i="1"/>
  <c r="V3056" i="1"/>
  <c r="V3057" i="1"/>
  <c r="V3058" i="1"/>
  <c r="V3059" i="1"/>
  <c r="V998" i="1"/>
  <c r="V3060" i="1"/>
  <c r="V3061" i="1"/>
  <c r="V112" i="1"/>
  <c r="V3063" i="1"/>
  <c r="V3064" i="1"/>
  <c r="V3065" i="1"/>
  <c r="V178" i="1"/>
  <c r="V3066" i="1"/>
  <c r="V3067" i="1"/>
  <c r="V3068" i="1"/>
  <c r="V3069" i="1"/>
  <c r="V3070" i="1"/>
  <c r="V2195"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204" i="1"/>
  <c r="V1311" i="1"/>
  <c r="V1312" i="1"/>
  <c r="V1313" i="1"/>
  <c r="V1314" i="1"/>
  <c r="V1315" i="1"/>
  <c r="V1316" i="1"/>
  <c r="V1317" i="1"/>
  <c r="V1318" i="1"/>
  <c r="V1319" i="1"/>
  <c r="V1320" i="1"/>
  <c r="V1321" i="1"/>
  <c r="V1322" i="1"/>
  <c r="V1323" i="1"/>
  <c r="V1324" i="1"/>
  <c r="V1325" i="1"/>
  <c r="V1326" i="1"/>
  <c r="V1327" i="1"/>
  <c r="V250" i="1"/>
  <c r="V1328" i="1"/>
  <c r="V1329" i="1"/>
  <c r="V1330" i="1"/>
  <c r="V1331" i="1"/>
  <c r="V1332" i="1"/>
  <c r="V1333" i="1"/>
  <c r="V1334" i="1"/>
  <c r="V1335" i="1"/>
  <c r="V3115" i="1"/>
  <c r="V1337" i="1"/>
  <c r="V1338" i="1"/>
  <c r="V182" i="1"/>
  <c r="V1339" i="1"/>
  <c r="V1340" i="1"/>
  <c r="V1341" i="1"/>
  <c r="V1342" i="1"/>
  <c r="V1704" i="1"/>
  <c r="V1344" i="1"/>
  <c r="V1345" i="1"/>
  <c r="V167" i="1"/>
  <c r="V168" i="1"/>
  <c r="V1346" i="1"/>
  <c r="V1347" i="1"/>
  <c r="V1348" i="1"/>
  <c r="V1349" i="1"/>
  <c r="V1350" i="1"/>
  <c r="V1351" i="1"/>
  <c r="V1352" i="1"/>
  <c r="V1353" i="1"/>
  <c r="V1354" i="1"/>
  <c r="V1355" i="1"/>
  <c r="V1356" i="1"/>
  <c r="V1357" i="1"/>
  <c r="V1358" i="1"/>
  <c r="V1359" i="1"/>
  <c r="V169" i="1"/>
  <c r="V170" i="1"/>
  <c r="V1360" i="1"/>
  <c r="V1361" i="1"/>
  <c r="V1362" i="1"/>
  <c r="V1363" i="1"/>
  <c r="V1364" i="1"/>
  <c r="V1365" i="1"/>
  <c r="V1366" i="1"/>
  <c r="V1367" i="1"/>
  <c r="V1368" i="1"/>
  <c r="V1369" i="1"/>
  <c r="V1370" i="1"/>
  <c r="V1371" i="1"/>
  <c r="V1372" i="1"/>
  <c r="V171" i="1"/>
  <c r="V1373" i="1"/>
  <c r="V1374" i="1"/>
  <c r="V3119" i="1"/>
  <c r="V1375" i="1"/>
  <c r="V172" i="1"/>
  <c r="V1376" i="1"/>
  <c r="V1377" i="1"/>
  <c r="V1378" i="1"/>
  <c r="V1379" i="1"/>
  <c r="V1380" i="1"/>
  <c r="V1381" i="1"/>
  <c r="V1382" i="1"/>
  <c r="V1383" i="1"/>
  <c r="V1384" i="1"/>
  <c r="V1385" i="1"/>
  <c r="V1386" i="1"/>
  <c r="V1387" i="1"/>
  <c r="V1388" i="1"/>
  <c r="V1389" i="1"/>
  <c r="V1390" i="1"/>
  <c r="V1391" i="1"/>
  <c r="V173"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61" i="1"/>
  <c r="V1425" i="1"/>
  <c r="V1426" i="1"/>
  <c r="V1427" i="1"/>
  <c r="V1428" i="1"/>
  <c r="V1429" i="1"/>
  <c r="V1430" i="1"/>
  <c r="V1431" i="1"/>
  <c r="V1432" i="1"/>
  <c r="V1433" i="1"/>
  <c r="V1434" i="1"/>
  <c r="V1435" i="1"/>
  <c r="V183" i="1"/>
  <c r="V1436" i="1"/>
  <c r="V1437" i="1"/>
  <c r="V1438" i="1"/>
  <c r="V1439" i="1"/>
  <c r="V1440" i="1"/>
  <c r="V1441" i="1"/>
  <c r="V1442" i="1"/>
  <c r="V1443" i="1"/>
  <c r="V1444" i="1"/>
  <c r="V1445" i="1"/>
  <c r="V1446" i="1"/>
  <c r="V1447" i="1"/>
  <c r="V1448" i="1"/>
  <c r="V1449" i="1"/>
  <c r="V1450" i="1"/>
  <c r="V1451" i="1"/>
  <c r="V1452" i="1"/>
  <c r="V1453" i="1"/>
  <c r="V1454" i="1"/>
  <c r="V1455" i="1"/>
  <c r="V3872" i="1"/>
  <c r="V1457" i="1"/>
  <c r="V1458" i="1"/>
  <c r="V1459" i="1"/>
  <c r="V1460" i="1"/>
  <c r="V1461" i="1"/>
  <c r="V1462" i="1"/>
  <c r="V1463" i="1"/>
  <c r="V1464" i="1"/>
  <c r="V1465" i="1"/>
  <c r="V1466" i="1"/>
  <c r="V1467" i="1"/>
  <c r="V1468" i="1"/>
  <c r="V1469" i="1"/>
  <c r="V999" i="1"/>
  <c r="V3097" i="1"/>
  <c r="V3098" i="1"/>
  <c r="V1000" i="1"/>
  <c r="V3099" i="1"/>
  <c r="V3100" i="1"/>
  <c r="V3101" i="1"/>
  <c r="V3102" i="1"/>
  <c r="V3118" i="1"/>
  <c r="V224" i="1"/>
  <c r="V3103" i="1"/>
  <c r="V52" i="1"/>
  <c r="V3104" i="1"/>
  <c r="V200" i="1"/>
  <c r="V1001" i="1"/>
  <c r="V3105" i="1"/>
  <c r="V827" i="1"/>
  <c r="V3107" i="1"/>
  <c r="V3108" i="1"/>
  <c r="V829" i="1"/>
  <c r="V3109" i="1"/>
  <c r="V3110" i="1"/>
  <c r="V3111" i="1"/>
  <c r="V3112" i="1"/>
  <c r="V66" i="1"/>
  <c r="V3113" i="1"/>
  <c r="V3114" i="1"/>
  <c r="V830" i="1"/>
  <c r="V1336" i="1"/>
  <c r="V3116" i="1"/>
  <c r="V831" i="1"/>
  <c r="V3117" i="1"/>
  <c r="V1844" i="1"/>
  <c r="V2181" i="1"/>
  <c r="V3120" i="1"/>
  <c r="V3121" i="1"/>
  <c r="V802" i="1"/>
  <c r="V3122" i="1"/>
  <c r="V3123" i="1"/>
  <c r="V3124" i="1"/>
  <c r="V3125" i="1"/>
  <c r="V3126" i="1"/>
  <c r="V832" i="1"/>
  <c r="V3127" i="1"/>
  <c r="V952" i="1"/>
  <c r="V3128" i="1"/>
  <c r="V3129" i="1"/>
  <c r="V3130" i="1"/>
  <c r="V3131" i="1"/>
  <c r="V3132" i="1"/>
  <c r="V3133" i="1"/>
  <c r="V3134" i="1"/>
  <c r="V3135" i="1"/>
  <c r="V3136" i="1"/>
  <c r="V3137" i="1"/>
  <c r="V3138" i="1"/>
  <c r="V3139" i="1"/>
  <c r="V3140" i="1"/>
  <c r="V38" i="1"/>
  <c r="V3141" i="1"/>
  <c r="V3142" i="1"/>
  <c r="V3143" i="1"/>
  <c r="V3365" i="1"/>
  <c r="V3144" i="1"/>
  <c r="V803" i="1"/>
  <c r="V804" i="1"/>
  <c r="V3145" i="1"/>
  <c r="V3146" i="1"/>
  <c r="V3147" i="1"/>
  <c r="V3148" i="1"/>
  <c r="V3149" i="1"/>
  <c r="V3150" i="1"/>
  <c r="V3151" i="1"/>
  <c r="V3152" i="1"/>
  <c r="V3153" i="1"/>
  <c r="V3154" i="1"/>
  <c r="V71" i="1"/>
  <c r="V3155" i="1"/>
  <c r="V3156" i="1"/>
  <c r="V3157" i="1"/>
  <c r="V3158" i="1"/>
  <c r="V3159" i="1"/>
  <c r="V3160" i="1"/>
  <c r="V3161" i="1"/>
  <c r="V3162" i="1"/>
  <c r="V3163" i="1"/>
  <c r="V3164" i="1"/>
  <c r="V3165" i="1"/>
  <c r="V3166" i="1"/>
  <c r="V3167" i="1"/>
  <c r="V3168" i="1"/>
  <c r="V3169" i="1"/>
  <c r="V3170" i="1"/>
  <c r="V3171" i="1"/>
  <c r="V3172" i="1"/>
  <c r="V2671" i="1"/>
  <c r="V3173" i="1"/>
  <c r="V3174" i="1"/>
  <c r="V3175" i="1"/>
  <c r="V3176" i="1"/>
  <c r="V3177" i="1"/>
  <c r="V1823"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27" i="1"/>
  <c r="V3208" i="1"/>
  <c r="V971" i="1"/>
  <c r="V981" i="1"/>
  <c r="V3209" i="1"/>
  <c r="V3210" i="1"/>
  <c r="V3211" i="1"/>
  <c r="V28" i="1"/>
  <c r="V833" i="1"/>
  <c r="V3212" i="1"/>
  <c r="V3213" i="1"/>
  <c r="V3214" i="1"/>
  <c r="V3215" i="1"/>
  <c r="V3216" i="1"/>
  <c r="V3217" i="1"/>
  <c r="V3218" i="1"/>
  <c r="V3219" i="1"/>
  <c r="V18" i="1"/>
  <c r="V3220" i="1"/>
  <c r="V3221" i="1"/>
  <c r="V29" i="1"/>
  <c r="V3222" i="1"/>
  <c r="V3223" i="1"/>
  <c r="V3224" i="1"/>
  <c r="V982" i="1"/>
  <c r="V941" i="1"/>
  <c r="V2" i="1"/>
  <c r="V3225" i="1"/>
  <c r="V3226" i="1"/>
  <c r="V3227" i="1"/>
  <c r="V3228" i="1"/>
  <c r="V834" i="1"/>
  <c r="V3229" i="1"/>
  <c r="V3230" i="1"/>
  <c r="V3231" i="1"/>
  <c r="V3232" i="1"/>
  <c r="V983" i="1"/>
  <c r="V942" i="1"/>
  <c r="V3233" i="1"/>
  <c r="V835" i="1"/>
  <c r="V3234" i="1"/>
  <c r="V3235" i="1"/>
  <c r="V3236" i="1"/>
  <c r="V972" i="1"/>
  <c r="V3237" i="1"/>
  <c r="V3238" i="1"/>
  <c r="V3239" i="1"/>
  <c r="V984" i="1"/>
  <c r="V943" i="1"/>
  <c r="V3240" i="1"/>
  <c r="V3241" i="1"/>
  <c r="V3242" i="1"/>
  <c r="V3243" i="1"/>
  <c r="V985" i="1"/>
  <c r="V973" i="1"/>
  <c r="V58" i="1"/>
  <c r="V3244" i="1"/>
  <c r="V986"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9" i="1"/>
  <c r="V40" i="1"/>
  <c r="V41" i="1"/>
  <c r="V42" i="1"/>
  <c r="V43" i="1"/>
  <c r="V44" i="1"/>
  <c r="V45" i="1"/>
  <c r="V46" i="1"/>
  <c r="V948" i="1"/>
  <c r="V47" i="1"/>
  <c r="V48" i="1"/>
  <c r="V49" i="1"/>
  <c r="V3361" i="1"/>
  <c r="V3362" i="1"/>
  <c r="V3363" i="1"/>
  <c r="V3364" i="1"/>
  <c r="V949" i="1"/>
  <c r="V3366" i="1"/>
  <c r="V60" i="1"/>
  <c r="V3367" i="1"/>
  <c r="V3368" i="1"/>
  <c r="V3369" i="1"/>
  <c r="V3370" i="1"/>
  <c r="V3371" i="1"/>
  <c r="V3372" i="1"/>
  <c r="V3373" i="1"/>
  <c r="V950" i="1"/>
  <c r="V3374" i="1"/>
  <c r="V3375" i="1"/>
  <c r="V19" i="1"/>
  <c r="V3376" i="1"/>
  <c r="V810" i="1"/>
  <c r="V3377" i="1"/>
  <c r="V3378" i="1"/>
  <c r="V3379" i="1"/>
  <c r="V3380" i="1"/>
  <c r="V3381" i="1"/>
  <c r="V3382" i="1"/>
  <c r="V3383" i="1"/>
  <c r="V3384" i="1"/>
  <c r="V3385" i="1"/>
  <c r="V3386" i="1"/>
  <c r="V3387" i="1"/>
  <c r="V3388" i="1"/>
  <c r="V3389" i="1"/>
  <c r="V3390" i="1"/>
  <c r="V8" i="1"/>
  <c r="V3391" i="1"/>
  <c r="V3392" i="1"/>
  <c r="V3393" i="1"/>
  <c r="V3394" i="1"/>
  <c r="V3395" i="1"/>
  <c r="V2672"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840" i="1"/>
  <c r="V3431" i="1"/>
  <c r="V3432" i="1"/>
  <c r="V3433" i="1"/>
  <c r="V3434" i="1"/>
  <c r="V3435" i="1"/>
  <c r="V3436" i="1"/>
  <c r="V3437" i="1"/>
  <c r="V3438" i="1"/>
  <c r="V3439" i="1"/>
  <c r="V3440" i="1"/>
  <c r="V3441" i="1"/>
  <c r="V3442" i="1"/>
  <c r="V3443" i="1"/>
  <c r="V3444" i="1"/>
  <c r="V3445" i="1"/>
  <c r="V3446" i="1"/>
  <c r="V3447" i="1"/>
  <c r="V3448" i="1"/>
  <c r="V3449" i="1"/>
  <c r="V3450" i="1"/>
  <c r="V3451" i="1"/>
  <c r="V841" i="1"/>
  <c r="V3452" i="1"/>
  <c r="V3453" i="1"/>
  <c r="V3454" i="1"/>
  <c r="V3455" i="1"/>
  <c r="V3456" i="1"/>
  <c r="V3457" i="1"/>
  <c r="V3458" i="1"/>
  <c r="V3459" i="1"/>
  <c r="V3460" i="1"/>
  <c r="V2679"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181"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936" i="1"/>
  <c r="V3545" i="1"/>
  <c r="V3546" i="1"/>
  <c r="V222" i="1"/>
  <c r="V3547" i="1"/>
  <c r="V969" i="1"/>
  <c r="V3548" i="1"/>
  <c r="V970" i="1"/>
  <c r="V917" i="1"/>
  <c r="V3549" i="1"/>
  <c r="V3550" i="1"/>
  <c r="V3551" i="1"/>
  <c r="V3552" i="1"/>
  <c r="V937" i="1"/>
  <c r="V3553" i="1"/>
  <c r="V3554" i="1"/>
  <c r="V3555" i="1"/>
  <c r="V3556" i="1"/>
  <c r="V3558" i="1"/>
  <c r="V3559" i="1"/>
  <c r="V3560" i="1"/>
  <c r="V3561" i="1"/>
  <c r="V3562" i="1"/>
  <c r="V849" i="1"/>
  <c r="V938" i="1"/>
  <c r="V3563" i="1"/>
  <c r="V3564" i="1"/>
  <c r="V24" i="1"/>
  <c r="V3565" i="1"/>
  <c r="V3566" i="1"/>
  <c r="V3567" i="1"/>
  <c r="V25" i="1"/>
  <c r="V977" i="1"/>
  <c r="V978" i="1"/>
  <c r="V26" i="1"/>
  <c r="V979" i="1"/>
  <c r="V980" i="1"/>
  <c r="V225" i="1"/>
  <c r="V231" i="1"/>
  <c r="V3568" i="1"/>
  <c r="V3569" i="1"/>
  <c r="V232" i="1"/>
  <c r="V3570" i="1"/>
  <c r="V3571" i="1"/>
  <c r="V233" i="1"/>
  <c r="V1827" i="1"/>
  <c r="V3573" i="1"/>
  <c r="V134" i="1"/>
  <c r="V3574" i="1"/>
  <c r="V3575" i="1"/>
  <c r="V3576" i="1"/>
  <c r="V135" i="1"/>
  <c r="V2738" i="1"/>
  <c r="V3578" i="1"/>
  <c r="V3579" i="1"/>
  <c r="V3580" i="1"/>
  <c r="V811" i="1"/>
  <c r="V3581" i="1"/>
  <c r="V3582" i="1"/>
  <c r="V136" i="1"/>
  <c r="V3583" i="1"/>
  <c r="V3584" i="1"/>
  <c r="V3585" i="1"/>
  <c r="V3586" i="1"/>
  <c r="V3587" i="1"/>
  <c r="V113" i="1"/>
  <c r="V3588" i="1"/>
  <c r="V3589" i="1"/>
  <c r="V254" i="1"/>
  <c r="V3590" i="1"/>
  <c r="V234" i="1"/>
  <c r="V3591" i="1"/>
  <c r="V2909" i="1"/>
  <c r="V3593" i="1"/>
  <c r="V235" i="1"/>
  <c r="V3594" i="1"/>
  <c r="V3595" i="1"/>
  <c r="V3596" i="1"/>
  <c r="V3597" i="1"/>
  <c r="V3598" i="1"/>
  <c r="V812" i="1"/>
  <c r="V3599" i="1"/>
  <c r="V3600" i="1"/>
  <c r="V3601" i="1"/>
  <c r="V819" i="1"/>
  <c r="V820" i="1"/>
  <c r="V821" i="1"/>
  <c r="V822" i="1"/>
  <c r="V236" i="1"/>
  <c r="V3602" i="1"/>
  <c r="V3603" i="1"/>
  <c r="V3604" i="1"/>
  <c r="V67" i="1"/>
  <c r="V3605" i="1"/>
  <c r="V3606" i="1"/>
  <c r="V137" i="1"/>
  <c r="V68"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1002" i="1"/>
  <c r="V114" i="1"/>
  <c r="V3633" i="1"/>
  <c r="V3634" i="1"/>
  <c r="V3635" i="1"/>
  <c r="V199"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1525" i="1"/>
  <c r="V3687" i="1"/>
  <c r="V1017" i="1"/>
  <c r="V1018" i="1"/>
  <c r="V1019" i="1"/>
  <c r="V1020" i="1"/>
  <c r="V1021" i="1"/>
  <c r="V3864" i="1"/>
  <c r="V3689" i="1"/>
  <c r="V3690" i="1"/>
  <c r="V3691" i="1"/>
  <c r="V3692" i="1"/>
  <c r="V3693" i="1"/>
  <c r="V3694" i="1"/>
  <c r="V3695" i="1"/>
  <c r="V1867" i="1"/>
  <c r="V3696" i="1"/>
  <c r="V221" i="1"/>
  <c r="V3697" i="1"/>
  <c r="V3698" i="1"/>
  <c r="V3699" i="1"/>
  <c r="V939" i="1"/>
  <c r="V3700" i="1"/>
  <c r="V3701" i="1"/>
  <c r="V3702" i="1"/>
  <c r="V3703" i="1"/>
  <c r="V3704" i="1"/>
  <c r="V3705" i="1"/>
  <c r="V3706" i="1"/>
  <c r="V3707" i="1"/>
  <c r="V3708" i="1"/>
  <c r="V3709" i="1"/>
  <c r="V3710" i="1"/>
  <c r="V73" i="1"/>
  <c r="V3711" i="1"/>
  <c r="V3712" i="1"/>
  <c r="V241" i="1"/>
  <c r="V3713" i="1"/>
  <c r="V3714" i="1"/>
  <c r="V3715" i="1"/>
  <c r="V3716" i="1"/>
  <c r="V3717" i="1"/>
  <c r="V3718" i="1"/>
  <c r="V3719" i="1"/>
  <c r="V3720" i="1"/>
  <c r="V242" i="1"/>
  <c r="V3721" i="1"/>
  <c r="V836" i="1"/>
  <c r="V3722" i="1"/>
  <c r="V3723" i="1"/>
  <c r="V3724" i="1"/>
  <c r="V3725" i="1"/>
  <c r="V3726" i="1"/>
  <c r="V3727" i="1"/>
  <c r="V3728" i="1"/>
  <c r="V3729" i="1"/>
  <c r="V3730" i="1"/>
  <c r="V1566" i="1"/>
  <c r="V3731" i="1"/>
  <c r="V3732" i="1"/>
  <c r="V3733" i="1"/>
  <c r="V3734" i="1"/>
  <c r="V3735" i="1"/>
  <c r="V255" i="1"/>
  <c r="V256" i="1"/>
  <c r="V257" i="1"/>
  <c r="V258" i="1"/>
  <c r="V3736" i="1"/>
  <c r="V3737" i="1"/>
  <c r="V259" i="1"/>
  <c r="V3738" i="1"/>
  <c r="V1824" i="1"/>
  <c r="V92" i="1"/>
  <c r="V3740" i="1"/>
  <c r="V93" i="1"/>
  <c r="V94" i="1"/>
  <c r="V95" i="1"/>
  <c r="V837" i="1"/>
  <c r="V3741" i="1"/>
  <c r="V3742" i="1"/>
  <c r="V3743" i="1"/>
  <c r="V3744" i="1"/>
  <c r="V3745" i="1"/>
  <c r="V96" i="1"/>
  <c r="V97" i="1"/>
  <c r="V74" i="1"/>
  <c r="V75" i="1"/>
  <c r="V3746" i="1"/>
  <c r="V3747" i="1"/>
  <c r="V76" i="1"/>
  <c r="V3748" i="1"/>
  <c r="V3749" i="1"/>
  <c r="V3750" i="1"/>
  <c r="V3751" i="1"/>
  <c r="V122" i="1"/>
  <c r="V98" i="1"/>
  <c r="V226" i="1"/>
  <c r="V227" i="1"/>
  <c r="V3752" i="1"/>
  <c r="V3753" i="1"/>
  <c r="V3754" i="1"/>
  <c r="V3755" i="1"/>
  <c r="V3756" i="1"/>
  <c r="V260" i="1"/>
  <c r="V261" i="1"/>
  <c r="V3757" i="1"/>
  <c r="V3758" i="1"/>
  <c r="V3759" i="1"/>
  <c r="V3760" i="1"/>
  <c r="V3761" i="1"/>
  <c r="V3762" i="1"/>
  <c r="V3763" i="1"/>
  <c r="V3764" i="1"/>
  <c r="V123" i="1"/>
  <c r="V486" i="1"/>
  <c r="V487" i="1"/>
  <c r="V488" i="1"/>
  <c r="V489" i="1"/>
  <c r="V490" i="1"/>
  <c r="V491" i="1"/>
  <c r="V492" i="1"/>
  <c r="V3765" i="1"/>
  <c r="V3766" i="1"/>
  <c r="V3767" i="1"/>
  <c r="V3768" i="1"/>
  <c r="V3769" i="1"/>
  <c r="V3770" i="1"/>
  <c r="V3771" i="1"/>
  <c r="V3772" i="1"/>
  <c r="V3773" i="1"/>
  <c r="V3774" i="1"/>
  <c r="V3775" i="1"/>
  <c r="V3776" i="1"/>
  <c r="V3777" i="1"/>
  <c r="V3778" i="1"/>
  <c r="V3779" i="1"/>
  <c r="V179" i="1"/>
  <c r="V3780" i="1"/>
  <c r="V3781" i="1"/>
  <c r="V3782" i="1"/>
  <c r="V3783" i="1"/>
  <c r="V3784" i="1"/>
  <c r="V3785" i="1"/>
  <c r="V838" i="1"/>
  <c r="V3786" i="1"/>
  <c r="V3787" i="1"/>
  <c r="V3788" i="1"/>
  <c r="V3789" i="1"/>
  <c r="V3790" i="1"/>
  <c r="V3791" i="1"/>
  <c r="V3792" i="1"/>
  <c r="V3793" i="1"/>
  <c r="V3794" i="1"/>
  <c r="V3795" i="1"/>
  <c r="V3796" i="1"/>
  <c r="V3797" i="1"/>
  <c r="V3798" i="1"/>
  <c r="V3799" i="1"/>
  <c r="V3800" i="1"/>
  <c r="V3801" i="1"/>
  <c r="V3802" i="1"/>
  <c r="V3803" i="1"/>
  <c r="V3804" i="1"/>
  <c r="V3805" i="1"/>
  <c r="V82" i="1"/>
  <c r="V99" i="1"/>
  <c r="V100" i="1"/>
  <c r="V101" i="1"/>
  <c r="V102" i="1"/>
  <c r="V103" i="1"/>
  <c r="V104" i="1"/>
  <c r="V493" i="1"/>
  <c r="V494" i="1"/>
  <c r="V495" i="1"/>
  <c r="V496" i="1"/>
  <c r="V497" i="1"/>
  <c r="V498" i="1"/>
  <c r="V499" i="1"/>
  <c r="V500" i="1"/>
  <c r="V501" i="1"/>
  <c r="V502" i="1"/>
  <c r="V503" i="1"/>
  <c r="V504" i="1"/>
  <c r="V505" i="1"/>
  <c r="V806" i="1"/>
  <c r="V506" i="1"/>
  <c r="V507" i="1"/>
  <c r="V508" i="1"/>
  <c r="V509" i="1"/>
  <c r="V510" i="1"/>
  <c r="V511" i="1"/>
  <c r="V143" i="1"/>
  <c r="V144" i="1"/>
  <c r="V3806" i="1"/>
  <c r="V105" i="1"/>
  <c r="V106" i="1"/>
  <c r="V3807" i="1"/>
  <c r="V145" i="1"/>
  <c r="V3808" i="1"/>
  <c r="V3809" i="1"/>
  <c r="V3810" i="1"/>
  <c r="V146" i="1"/>
  <c r="V147" i="1"/>
  <c r="V3811" i="1"/>
  <c r="V148" i="1"/>
  <c r="V149" i="1"/>
  <c r="V3812" i="1"/>
  <c r="V150" i="1"/>
  <c r="V151" i="1"/>
  <c r="V3813" i="1"/>
  <c r="V3814" i="1"/>
  <c r="V189" i="1"/>
  <c r="V152" i="1"/>
  <c r="V3815" i="1"/>
  <c r="V3816" i="1"/>
  <c r="V3817" i="1"/>
  <c r="V3818" i="1"/>
  <c r="V3819" i="1"/>
  <c r="V3820" i="1"/>
  <c r="V3821" i="1"/>
  <c r="V3822" i="1"/>
  <c r="V3823" i="1"/>
  <c r="V3824" i="1"/>
  <c r="V3825" i="1"/>
  <c r="V3826" i="1"/>
  <c r="V3827" i="1"/>
  <c r="V3828" i="1"/>
  <c r="V3829" i="1"/>
  <c r="V3830" i="1"/>
  <c r="V3831" i="1"/>
  <c r="V3832" i="1"/>
  <c r="V153" i="1"/>
  <c r="V3833" i="1"/>
  <c r="V3834" i="1"/>
  <c r="V3835" i="1"/>
  <c r="V3836" i="1"/>
  <c r="V3837" i="1"/>
  <c r="V3838" i="1"/>
  <c r="V3839" i="1"/>
  <c r="V3840" i="1"/>
  <c r="V3841" i="1"/>
  <c r="V3842" i="1"/>
  <c r="V3843" i="1"/>
  <c r="V3844" i="1"/>
  <c r="V3845" i="1"/>
  <c r="V3846" i="1"/>
  <c r="V3847" i="1"/>
  <c r="V3848" i="1"/>
  <c r="V3849" i="1"/>
  <c r="V3850" i="1"/>
  <c r="V839" i="1"/>
  <c r="V3851" i="1"/>
  <c r="V3852" i="1"/>
  <c r="V3853" i="1"/>
  <c r="V3854" i="1"/>
  <c r="V3855" i="1"/>
  <c r="V3856" i="1"/>
  <c r="V3857" i="1"/>
  <c r="V3858" i="1"/>
  <c r="V3859" i="1"/>
  <c r="V115" i="1"/>
  <c r="V3860" i="1"/>
  <c r="V3861" i="1"/>
  <c r="V3862" i="1"/>
  <c r="V116" i="1"/>
  <c r="V3863" i="1"/>
  <c r="V2249" i="1"/>
  <c r="V3865" i="1"/>
  <c r="V3866" i="1"/>
  <c r="V3867" i="1"/>
  <c r="V3868" i="1"/>
  <c r="V3869" i="1"/>
  <c r="V3870" i="1"/>
  <c r="V3871" i="1"/>
  <c r="V3577" i="1"/>
  <c r="V3873" i="1"/>
  <c r="V3874"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237" i="1"/>
  <c r="V1049" i="1"/>
  <c r="V1050" i="1"/>
  <c r="V1051" i="1"/>
  <c r="V1052" i="1"/>
  <c r="V1053" i="1"/>
  <c r="V1054" i="1"/>
  <c r="V1055" i="1"/>
  <c r="V1056" i="1"/>
  <c r="V1057" i="1"/>
  <c r="V1058" i="1"/>
  <c r="V1059" i="1"/>
  <c r="V1060" i="1"/>
  <c r="V1061" i="1"/>
  <c r="V1062" i="1"/>
  <c r="V1063" i="1"/>
  <c r="V190" i="1"/>
  <c r="V1064" i="1"/>
  <c r="V191" i="1"/>
  <c r="V1065" i="1"/>
  <c r="V1066" i="1"/>
  <c r="V1067" i="1"/>
  <c r="V1068" i="1"/>
  <c r="V1069" i="1"/>
  <c r="V1070" i="1"/>
  <c r="V1071" i="1"/>
  <c r="V192"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201" i="1"/>
  <c r="V1095" i="1"/>
  <c r="V1096" i="1"/>
  <c r="V1097" i="1"/>
  <c r="V1098" i="1"/>
  <c r="V1099" i="1"/>
  <c r="V202"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203"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470" i="1"/>
  <c r="V1471" i="1"/>
  <c r="U1472" i="1"/>
  <c r="W1472" i="1" s="1"/>
  <c r="U1473" i="1"/>
  <c r="W1473" i="1" s="1"/>
  <c r="U1474" i="1"/>
  <c r="W1474" i="1" s="1"/>
  <c r="U1475" i="1"/>
  <c r="W1475" i="1" s="1"/>
  <c r="U1476" i="1"/>
  <c r="W1476" i="1" s="1"/>
  <c r="U1477" i="1"/>
  <c r="W1477" i="1" s="1"/>
  <c r="U1478" i="1"/>
  <c r="W1478" i="1" s="1"/>
  <c r="U1479" i="1"/>
  <c r="W1479" i="1" s="1"/>
  <c r="U1480" i="1"/>
  <c r="W1480" i="1" s="1"/>
  <c r="U1481" i="1"/>
  <c r="W1481" i="1" s="1"/>
  <c r="U1482" i="1"/>
  <c r="W1482" i="1" s="1"/>
  <c r="U1483" i="1"/>
  <c r="W1483" i="1" s="1"/>
  <c r="U1484" i="1"/>
  <c r="W1484" i="1" s="1"/>
  <c r="U1485" i="1"/>
  <c r="W1485" i="1" s="1"/>
  <c r="U1486" i="1"/>
  <c r="W1486" i="1" s="1"/>
  <c r="U1487" i="1"/>
  <c r="W1487" i="1" s="1"/>
  <c r="U1488" i="1"/>
  <c r="W1488" i="1" s="1"/>
  <c r="U1489" i="1"/>
  <c r="W1489" i="1" s="1"/>
  <c r="U1490" i="1"/>
  <c r="W1490" i="1" s="1"/>
  <c r="U1491" i="1"/>
  <c r="W1491" i="1" s="1"/>
  <c r="U1492" i="1"/>
  <c r="W1492" i="1" s="1"/>
  <c r="U1493" i="1"/>
  <c r="W1493" i="1" s="1"/>
  <c r="U1494" i="1"/>
  <c r="W1494" i="1" s="1"/>
  <c r="U1495" i="1"/>
  <c r="W1495" i="1" s="1"/>
  <c r="U1496" i="1"/>
  <c r="W1496" i="1" s="1"/>
  <c r="U1497" i="1"/>
  <c r="W1497" i="1" s="1"/>
  <c r="U1498" i="1"/>
  <c r="W1498" i="1" s="1"/>
  <c r="U1499" i="1"/>
  <c r="W1499" i="1" s="1"/>
  <c r="U1500" i="1"/>
  <c r="W1500" i="1" s="1"/>
  <c r="U1501" i="1"/>
  <c r="W1501" i="1" s="1"/>
  <c r="U1502" i="1"/>
  <c r="W1502" i="1" s="1"/>
  <c r="U1503" i="1"/>
  <c r="W1503" i="1" s="1"/>
  <c r="U1504" i="1"/>
  <c r="W1504" i="1" s="1"/>
  <c r="U1505" i="1"/>
  <c r="W1505" i="1" s="1"/>
  <c r="U1506" i="1"/>
  <c r="W1506" i="1" s="1"/>
  <c r="U1507" i="1"/>
  <c r="W1507" i="1" s="1"/>
  <c r="U1508" i="1"/>
  <c r="W1508" i="1" s="1"/>
  <c r="U1509" i="1"/>
  <c r="W1509" i="1" s="1"/>
  <c r="U1510" i="1"/>
  <c r="W1510" i="1" s="1"/>
  <c r="U1511" i="1"/>
  <c r="W1511" i="1" s="1"/>
  <c r="U1512" i="1"/>
  <c r="W1512" i="1" s="1"/>
  <c r="U1513" i="1"/>
  <c r="W1513" i="1" s="1"/>
  <c r="U1514" i="1"/>
  <c r="W1514" i="1" s="1"/>
  <c r="U1515" i="1"/>
  <c r="W1515" i="1" s="1"/>
  <c r="U1516" i="1"/>
  <c r="W1516" i="1" s="1"/>
  <c r="U1517" i="1"/>
  <c r="W1517" i="1" s="1"/>
  <c r="U1518" i="1"/>
  <c r="W1518" i="1" s="1"/>
  <c r="U1519" i="1"/>
  <c r="W1519" i="1" s="1"/>
  <c r="U1520" i="1"/>
  <c r="W1520" i="1" s="1"/>
  <c r="U1521" i="1"/>
  <c r="W1521" i="1" s="1"/>
  <c r="U1522" i="1"/>
  <c r="W1522" i="1" s="1"/>
  <c r="U1523" i="1"/>
  <c r="W1523" i="1" s="1"/>
  <c r="U1524" i="1"/>
  <c r="W1524" i="1" s="1"/>
  <c r="U3688" i="1"/>
  <c r="W3688" i="1" s="1"/>
  <c r="U1526" i="1"/>
  <c r="W1526" i="1" s="1"/>
  <c r="U1527" i="1"/>
  <c r="W1527" i="1" s="1"/>
  <c r="U1528" i="1"/>
  <c r="W1528" i="1" s="1"/>
  <c r="U1529" i="1"/>
  <c r="W1529" i="1" s="1"/>
  <c r="U1530" i="1"/>
  <c r="W1530" i="1" s="1"/>
  <c r="U1531" i="1"/>
  <c r="W1531" i="1" s="1"/>
  <c r="U1532" i="1"/>
  <c r="W1532" i="1" s="1"/>
  <c r="U126" i="1"/>
  <c r="W126" i="1" s="1"/>
  <c r="U184" i="1"/>
  <c r="W184" i="1" s="1"/>
  <c r="U1533" i="1"/>
  <c r="W1533" i="1" s="1"/>
  <c r="U1534" i="1"/>
  <c r="W1534" i="1" s="1"/>
  <c r="U1535" i="1"/>
  <c r="W1535" i="1" s="1"/>
  <c r="U1536" i="1"/>
  <c r="W1536" i="1" s="1"/>
  <c r="U1537" i="1"/>
  <c r="W1537" i="1" s="1"/>
  <c r="U1538" i="1"/>
  <c r="W1538" i="1" s="1"/>
  <c r="U1539" i="1"/>
  <c r="W1539" i="1" s="1"/>
  <c r="U1540" i="1"/>
  <c r="W1540" i="1" s="1"/>
  <c r="U1541" i="1"/>
  <c r="W1541" i="1" s="1"/>
  <c r="U1542" i="1"/>
  <c r="W1542" i="1" s="1"/>
  <c r="U1543" i="1"/>
  <c r="W1543" i="1" s="1"/>
  <c r="U1544" i="1"/>
  <c r="W1544" i="1" s="1"/>
  <c r="U1545" i="1"/>
  <c r="W1545" i="1" s="1"/>
  <c r="U1546" i="1"/>
  <c r="W1546" i="1" s="1"/>
  <c r="U1547" i="1"/>
  <c r="W1547" i="1" s="1"/>
  <c r="U1548" i="1"/>
  <c r="W1548" i="1" s="1"/>
  <c r="U1549" i="1"/>
  <c r="W1549" i="1" s="1"/>
  <c r="U1550" i="1"/>
  <c r="W1550" i="1" s="1"/>
  <c r="U1551" i="1"/>
  <c r="W1551" i="1" s="1"/>
  <c r="U1552" i="1"/>
  <c r="W1552" i="1" s="1"/>
  <c r="U1553" i="1"/>
  <c r="W1553" i="1" s="1"/>
  <c r="U1554" i="1"/>
  <c r="W1554" i="1" s="1"/>
  <c r="U1555" i="1"/>
  <c r="W1555" i="1" s="1"/>
  <c r="U127" i="1"/>
  <c r="W127" i="1" s="1"/>
  <c r="U1556" i="1"/>
  <c r="W1556" i="1" s="1"/>
  <c r="U1557" i="1"/>
  <c r="W1557" i="1" s="1"/>
  <c r="U1558" i="1"/>
  <c r="W1558" i="1" s="1"/>
  <c r="U1559" i="1"/>
  <c r="W1559" i="1" s="1"/>
  <c r="U1560" i="1"/>
  <c r="W1560" i="1" s="1"/>
  <c r="U1561" i="1"/>
  <c r="W1561" i="1" s="1"/>
  <c r="U1562" i="1"/>
  <c r="W1562" i="1" s="1"/>
  <c r="U1563" i="1"/>
  <c r="W1563" i="1" s="1"/>
  <c r="U1564" i="1"/>
  <c r="W1564" i="1" s="1"/>
  <c r="U1565" i="1"/>
  <c r="W1565" i="1" s="1"/>
  <c r="U1567" i="1"/>
  <c r="W1567" i="1" s="1"/>
  <c r="U1568" i="1"/>
  <c r="W1568" i="1" s="1"/>
  <c r="U1569" i="1"/>
  <c r="W1569" i="1" s="1"/>
  <c r="U1570" i="1"/>
  <c r="W1570" i="1" s="1"/>
  <c r="U1571" i="1"/>
  <c r="W1571" i="1" s="1"/>
  <c r="U1572" i="1"/>
  <c r="W1572" i="1" s="1"/>
  <c r="U1573" i="1"/>
  <c r="W1573" i="1" s="1"/>
  <c r="U53" i="1"/>
  <c r="W53" i="1" s="1"/>
  <c r="U1574" i="1"/>
  <c r="W1574" i="1" s="1"/>
  <c r="U1575" i="1"/>
  <c r="W1575" i="1" s="1"/>
  <c r="U1576" i="1"/>
  <c r="W1576" i="1" s="1"/>
  <c r="U1577" i="1"/>
  <c r="W1577" i="1" s="1"/>
  <c r="U1578" i="1"/>
  <c r="W1578" i="1" s="1"/>
  <c r="U79" i="1"/>
  <c r="W79" i="1" s="1"/>
  <c r="U30" i="1"/>
  <c r="W30" i="1" s="1"/>
  <c r="U185" i="1"/>
  <c r="W185" i="1" s="1"/>
  <c r="U1579" i="1"/>
  <c r="W1579" i="1" s="1"/>
  <c r="U1580" i="1"/>
  <c r="W1580" i="1" s="1"/>
  <c r="U1581" i="1"/>
  <c r="W1581" i="1" s="1"/>
  <c r="U1582" i="1"/>
  <c r="W1582" i="1" s="1"/>
  <c r="U1583" i="1"/>
  <c r="W1583" i="1" s="1"/>
  <c r="U1584" i="1"/>
  <c r="W1584" i="1" s="1"/>
  <c r="U1585" i="1"/>
  <c r="W1585" i="1" s="1"/>
  <c r="U1586" i="1"/>
  <c r="W1586" i="1" s="1"/>
  <c r="U1587" i="1"/>
  <c r="W1587" i="1" s="1"/>
  <c r="U1588" i="1"/>
  <c r="W1588" i="1" s="1"/>
  <c r="U1589" i="1"/>
  <c r="W1589" i="1" s="1"/>
  <c r="U1590" i="1"/>
  <c r="W1590" i="1" s="1"/>
  <c r="U1591" i="1"/>
  <c r="W1591" i="1" s="1"/>
  <c r="U1592" i="1"/>
  <c r="W1592" i="1" s="1"/>
  <c r="U1593" i="1"/>
  <c r="W1593" i="1" s="1"/>
  <c r="U186" i="1"/>
  <c r="W186" i="1" s="1"/>
  <c r="U796" i="1"/>
  <c r="W796" i="1" s="1"/>
  <c r="U1594" i="1"/>
  <c r="W1594" i="1" s="1"/>
  <c r="U1595" i="1"/>
  <c r="W1595" i="1" s="1"/>
  <c r="U1596" i="1"/>
  <c r="W1596" i="1" s="1"/>
  <c r="U1597" i="1"/>
  <c r="W1597" i="1" s="1"/>
  <c r="U1598" i="1"/>
  <c r="W1598" i="1" s="1"/>
  <c r="U1599" i="1"/>
  <c r="W1599" i="1" s="1"/>
  <c r="U193" i="1"/>
  <c r="W193" i="1" s="1"/>
  <c r="U1600" i="1"/>
  <c r="W1600" i="1" s="1"/>
  <c r="U1601" i="1"/>
  <c r="W1601" i="1" s="1"/>
  <c r="U1602" i="1"/>
  <c r="W1602" i="1" s="1"/>
  <c r="U1603" i="1"/>
  <c r="W1603" i="1" s="1"/>
  <c r="U1604" i="1"/>
  <c r="W1604" i="1" s="1"/>
  <c r="U1605" i="1"/>
  <c r="W1605" i="1" s="1"/>
  <c r="U1606" i="1"/>
  <c r="W1606" i="1" s="1"/>
  <c r="U1607" i="1"/>
  <c r="W1607" i="1" s="1"/>
  <c r="U1608" i="1"/>
  <c r="W1608" i="1" s="1"/>
  <c r="U1609" i="1"/>
  <c r="W1609" i="1" s="1"/>
  <c r="U1610" i="1"/>
  <c r="W1610" i="1" s="1"/>
  <c r="U1611" i="1"/>
  <c r="W1611" i="1" s="1"/>
  <c r="U1612" i="1"/>
  <c r="W1612" i="1" s="1"/>
  <c r="U1613" i="1"/>
  <c r="W1613" i="1" s="1"/>
  <c r="U1614" i="1"/>
  <c r="W1614" i="1" s="1"/>
  <c r="U1615" i="1"/>
  <c r="W1615" i="1" s="1"/>
  <c r="U1616" i="1"/>
  <c r="W1616" i="1" s="1"/>
  <c r="U1617" i="1"/>
  <c r="W1617" i="1" s="1"/>
  <c r="U1618" i="1"/>
  <c r="W1618" i="1" s="1"/>
  <c r="U1619" i="1"/>
  <c r="W1619" i="1" s="1"/>
  <c r="U1620" i="1"/>
  <c r="W1620" i="1" s="1"/>
  <c r="U1621" i="1"/>
  <c r="W1621" i="1" s="1"/>
  <c r="U1622" i="1"/>
  <c r="W1622" i="1" s="1"/>
  <c r="U1623" i="1"/>
  <c r="W1623" i="1" s="1"/>
  <c r="U1624" i="1"/>
  <c r="W1624" i="1" s="1"/>
  <c r="U1625" i="1"/>
  <c r="W1625" i="1" s="1"/>
  <c r="U1626" i="1"/>
  <c r="W1626" i="1" s="1"/>
  <c r="U944" i="1"/>
  <c r="W944" i="1" s="1"/>
  <c r="U3" i="1"/>
  <c r="W3" i="1" s="1"/>
  <c r="U1627" i="1"/>
  <c r="W1627" i="1" s="1"/>
  <c r="U1628" i="1"/>
  <c r="W1628" i="1" s="1"/>
  <c r="U1629" i="1"/>
  <c r="W1629" i="1" s="1"/>
  <c r="U1630" i="1"/>
  <c r="W1630" i="1" s="1"/>
  <c r="U1631" i="1"/>
  <c r="W1631" i="1" s="1"/>
  <c r="U1632" i="1"/>
  <c r="W1632" i="1" s="1"/>
  <c r="U1633" i="1"/>
  <c r="W1633" i="1" s="1"/>
  <c r="U1634" i="1"/>
  <c r="W1634" i="1" s="1"/>
  <c r="U1635" i="1"/>
  <c r="W1635" i="1" s="1"/>
  <c r="U1636" i="1"/>
  <c r="W1636" i="1" s="1"/>
  <c r="U1637" i="1"/>
  <c r="W1637" i="1" s="1"/>
  <c r="U1638" i="1"/>
  <c r="W1638" i="1" s="1"/>
  <c r="U1639" i="1"/>
  <c r="W1639" i="1" s="1"/>
  <c r="U1640" i="1"/>
  <c r="W1640" i="1" s="1"/>
  <c r="U1641" i="1"/>
  <c r="W1641" i="1" s="1"/>
  <c r="U1642" i="1"/>
  <c r="W1642" i="1" s="1"/>
  <c r="U1643" i="1"/>
  <c r="W1643" i="1" s="1"/>
  <c r="U1644" i="1"/>
  <c r="W1644" i="1" s="1"/>
  <c r="U1645" i="1"/>
  <c r="W1645" i="1" s="1"/>
  <c r="U1646" i="1"/>
  <c r="W1646" i="1" s="1"/>
  <c r="U1647" i="1"/>
  <c r="W1647" i="1" s="1"/>
  <c r="U1648" i="1"/>
  <c r="W1648" i="1" s="1"/>
  <c r="U1649" i="1"/>
  <c r="W1649" i="1" s="1"/>
  <c r="U1650" i="1"/>
  <c r="W1650" i="1" s="1"/>
  <c r="U1651" i="1"/>
  <c r="W1651" i="1" s="1"/>
  <c r="U1652" i="1"/>
  <c r="W1652" i="1" s="1"/>
  <c r="U1653" i="1"/>
  <c r="W1653" i="1" s="1"/>
  <c r="U1654" i="1"/>
  <c r="W1654" i="1" s="1"/>
  <c r="U1655" i="1"/>
  <c r="W1655" i="1" s="1"/>
  <c r="U1656" i="1"/>
  <c r="W1656" i="1" s="1"/>
  <c r="U1657" i="1"/>
  <c r="W1657" i="1" s="1"/>
  <c r="U987" i="1"/>
  <c r="W987" i="1" s="1"/>
  <c r="U988" i="1"/>
  <c r="W988" i="1" s="1"/>
  <c r="U989" i="1"/>
  <c r="W989" i="1" s="1"/>
  <c r="U1658" i="1"/>
  <c r="W1658" i="1" s="1"/>
  <c r="U1659" i="1"/>
  <c r="W1659" i="1" s="1"/>
  <c r="U1660" i="1"/>
  <c r="W1660" i="1" s="1"/>
  <c r="U1661" i="1"/>
  <c r="W1661" i="1" s="1"/>
  <c r="U1662" i="1"/>
  <c r="W1662" i="1" s="1"/>
  <c r="U1663" i="1"/>
  <c r="W1663" i="1" s="1"/>
  <c r="U1664" i="1"/>
  <c r="W1664" i="1" s="1"/>
  <c r="U1665" i="1"/>
  <c r="W1665" i="1" s="1"/>
  <c r="U1666" i="1"/>
  <c r="W1666" i="1" s="1"/>
  <c r="U1667" i="1"/>
  <c r="W1667" i="1" s="1"/>
  <c r="U1668" i="1"/>
  <c r="W1668" i="1" s="1"/>
  <c r="U1669" i="1"/>
  <c r="W1669" i="1" s="1"/>
  <c r="U1670" i="1"/>
  <c r="W1670" i="1" s="1"/>
  <c r="U1671" i="1"/>
  <c r="W1671" i="1" s="1"/>
  <c r="U1672" i="1"/>
  <c r="W1672" i="1" s="1"/>
  <c r="U1673" i="1"/>
  <c r="W1673" i="1" s="1"/>
  <c r="U1674" i="1"/>
  <c r="W1674" i="1" s="1"/>
  <c r="U1675" i="1"/>
  <c r="W1675" i="1" s="1"/>
  <c r="U1676" i="1"/>
  <c r="W1676" i="1" s="1"/>
  <c r="U1677" i="1"/>
  <c r="W1677" i="1" s="1"/>
  <c r="U1678" i="1"/>
  <c r="W1678" i="1" s="1"/>
  <c r="U1679" i="1"/>
  <c r="W1679" i="1" s="1"/>
  <c r="U1680" i="1"/>
  <c r="W1680" i="1" s="1"/>
  <c r="U1681" i="1"/>
  <c r="W1681" i="1" s="1"/>
  <c r="U1682" i="1"/>
  <c r="W1682" i="1" s="1"/>
  <c r="U1683" i="1"/>
  <c r="W1683" i="1" s="1"/>
  <c r="U1684" i="1"/>
  <c r="W1684" i="1" s="1"/>
  <c r="U1685" i="1"/>
  <c r="W1685" i="1" s="1"/>
  <c r="U1686" i="1"/>
  <c r="W1686" i="1" s="1"/>
  <c r="U1687" i="1"/>
  <c r="W1687" i="1" s="1"/>
  <c r="U1688" i="1"/>
  <c r="W1688" i="1" s="1"/>
  <c r="U1689" i="1"/>
  <c r="W1689" i="1" s="1"/>
  <c r="U1690" i="1"/>
  <c r="W1690" i="1" s="1"/>
  <c r="U1691" i="1"/>
  <c r="W1691" i="1" s="1"/>
  <c r="U1692" i="1"/>
  <c r="W1692" i="1" s="1"/>
  <c r="U1693" i="1"/>
  <c r="W1693" i="1" s="1"/>
  <c r="U1694" i="1"/>
  <c r="W1694" i="1" s="1"/>
  <c r="U1695" i="1"/>
  <c r="W1695" i="1" s="1"/>
  <c r="U1696" i="1"/>
  <c r="W1696" i="1" s="1"/>
  <c r="U1697" i="1"/>
  <c r="W1697" i="1" s="1"/>
  <c r="U1698" i="1"/>
  <c r="W1698" i="1" s="1"/>
  <c r="U1699" i="1"/>
  <c r="W1699" i="1" s="1"/>
  <c r="U1700" i="1"/>
  <c r="W1700" i="1" s="1"/>
  <c r="U1701" i="1"/>
  <c r="W1701" i="1" s="1"/>
  <c r="U1702" i="1"/>
  <c r="W1702" i="1" s="1"/>
  <c r="U1703" i="1"/>
  <c r="W1703" i="1" s="1"/>
  <c r="U1771" i="1"/>
  <c r="W1771" i="1" s="1"/>
  <c r="U3924" i="1"/>
  <c r="W3924" i="1" s="1"/>
  <c r="U1706" i="1"/>
  <c r="W1706" i="1" s="1"/>
  <c r="U1707" i="1"/>
  <c r="W1707" i="1" s="1"/>
  <c r="U1708" i="1"/>
  <c r="W1708" i="1" s="1"/>
  <c r="U1709" i="1"/>
  <c r="W1709" i="1" s="1"/>
  <c r="U1710" i="1"/>
  <c r="W1710" i="1" s="1"/>
  <c r="U1711" i="1"/>
  <c r="W1711" i="1" s="1"/>
  <c r="U1712" i="1"/>
  <c r="W1712" i="1" s="1"/>
  <c r="U1713" i="1"/>
  <c r="W1713" i="1" s="1"/>
  <c r="U1714" i="1"/>
  <c r="W1714" i="1" s="1"/>
  <c r="U1715" i="1"/>
  <c r="W1715" i="1" s="1"/>
  <c r="U1716" i="1"/>
  <c r="W1716" i="1" s="1"/>
  <c r="U1717" i="1"/>
  <c r="W1717" i="1" s="1"/>
  <c r="U1718" i="1"/>
  <c r="W1718" i="1" s="1"/>
  <c r="U824" i="1"/>
  <c r="W824" i="1" s="1"/>
  <c r="U851" i="1"/>
  <c r="W851" i="1" s="1"/>
  <c r="U843" i="1"/>
  <c r="W843" i="1" s="1"/>
  <c r="U951" i="1"/>
  <c r="W951" i="1" s="1"/>
  <c r="U924" i="1"/>
  <c r="W924" i="1" s="1"/>
  <c r="U925" i="1"/>
  <c r="W925" i="1" s="1"/>
  <c r="U926" i="1"/>
  <c r="W926" i="1" s="1"/>
  <c r="U20" i="1"/>
  <c r="W20" i="1" s="1"/>
  <c r="U1719" i="1"/>
  <c r="W1719" i="1" s="1"/>
  <c r="U1720" i="1"/>
  <c r="W1720" i="1" s="1"/>
  <c r="U1721" i="1"/>
  <c r="W1721" i="1" s="1"/>
  <c r="U1722" i="1"/>
  <c r="W1722" i="1" s="1"/>
  <c r="U1723" i="1"/>
  <c r="W1723" i="1" s="1"/>
  <c r="U1724" i="1"/>
  <c r="W1724" i="1" s="1"/>
  <c r="U1725" i="1"/>
  <c r="W1725" i="1" s="1"/>
  <c r="U1726" i="1"/>
  <c r="W1726" i="1" s="1"/>
  <c r="U1727" i="1"/>
  <c r="W1727" i="1" s="1"/>
  <c r="U1728" i="1"/>
  <c r="W1728" i="1" s="1"/>
  <c r="U1729" i="1"/>
  <c r="W1729" i="1" s="1"/>
  <c r="U1730" i="1"/>
  <c r="W1730" i="1" s="1"/>
  <c r="U1731" i="1"/>
  <c r="W1731" i="1" s="1"/>
  <c r="U1732" i="1"/>
  <c r="W1732" i="1" s="1"/>
  <c r="U1733" i="1"/>
  <c r="W1733" i="1" s="1"/>
  <c r="U1734" i="1"/>
  <c r="W1734" i="1" s="1"/>
  <c r="U1735" i="1"/>
  <c r="W1735" i="1" s="1"/>
  <c r="U1736" i="1"/>
  <c r="W1736" i="1" s="1"/>
  <c r="U1737" i="1"/>
  <c r="W1737" i="1" s="1"/>
  <c r="U1738" i="1"/>
  <c r="W1738" i="1" s="1"/>
  <c r="U1739" i="1"/>
  <c r="W1739" i="1" s="1"/>
  <c r="U1740" i="1"/>
  <c r="W1740" i="1" s="1"/>
  <c r="U1741" i="1"/>
  <c r="W1741" i="1" s="1"/>
  <c r="U1742" i="1"/>
  <c r="W1742" i="1" s="1"/>
  <c r="U1743" i="1"/>
  <c r="W1743" i="1" s="1"/>
  <c r="U1744" i="1"/>
  <c r="W1744" i="1" s="1"/>
  <c r="U1745" i="1"/>
  <c r="W1745" i="1" s="1"/>
  <c r="U1746" i="1"/>
  <c r="W1746" i="1" s="1"/>
  <c r="U1747" i="1"/>
  <c r="W1747" i="1" s="1"/>
  <c r="U1748" i="1"/>
  <c r="W1748" i="1" s="1"/>
  <c r="U1749" i="1"/>
  <c r="W1749" i="1" s="1"/>
  <c r="U1750" i="1"/>
  <c r="W1750" i="1" s="1"/>
  <c r="U1751" i="1"/>
  <c r="W1751" i="1" s="1"/>
  <c r="U1752" i="1"/>
  <c r="W1752" i="1" s="1"/>
  <c r="U1753" i="1"/>
  <c r="W1753" i="1" s="1"/>
  <c r="U1754" i="1"/>
  <c r="W1754" i="1" s="1"/>
  <c r="U1755" i="1"/>
  <c r="W1755" i="1" s="1"/>
  <c r="U1756" i="1"/>
  <c r="W1756" i="1" s="1"/>
  <c r="U1757" i="1"/>
  <c r="W1757" i="1" s="1"/>
  <c r="U1758" i="1"/>
  <c r="W1758" i="1" s="1"/>
  <c r="U1759" i="1"/>
  <c r="W1759" i="1" s="1"/>
  <c r="U1760" i="1"/>
  <c r="W1760" i="1" s="1"/>
  <c r="U1761" i="1"/>
  <c r="W1761" i="1" s="1"/>
  <c r="U1762" i="1"/>
  <c r="W1762" i="1" s="1"/>
  <c r="U1763" i="1"/>
  <c r="W1763" i="1" s="1"/>
  <c r="U1764" i="1"/>
  <c r="W1764" i="1" s="1"/>
  <c r="U1765" i="1"/>
  <c r="W1765" i="1" s="1"/>
  <c r="U1766" i="1"/>
  <c r="W1766" i="1" s="1"/>
  <c r="U1767" i="1"/>
  <c r="W1767" i="1" s="1"/>
  <c r="U1768" i="1"/>
  <c r="W1768" i="1" s="1"/>
  <c r="U1769" i="1"/>
  <c r="W1769" i="1" s="1"/>
  <c r="U1770" i="1"/>
  <c r="W1770" i="1" s="1"/>
  <c r="U1343" i="1"/>
  <c r="W1343" i="1" s="1"/>
  <c r="U1772" i="1"/>
  <c r="W1772" i="1" s="1"/>
  <c r="U1773" i="1"/>
  <c r="W1773" i="1" s="1"/>
  <c r="U1774" i="1"/>
  <c r="W1774" i="1" s="1"/>
  <c r="U1775" i="1"/>
  <c r="W1775" i="1" s="1"/>
  <c r="U1776" i="1"/>
  <c r="W1776" i="1" s="1"/>
  <c r="U1777" i="1"/>
  <c r="W1777" i="1" s="1"/>
  <c r="U1778" i="1"/>
  <c r="W1778" i="1" s="1"/>
  <c r="U1779" i="1"/>
  <c r="W1779" i="1" s="1"/>
  <c r="U1780" i="1"/>
  <c r="W1780" i="1" s="1"/>
  <c r="U1781" i="1"/>
  <c r="W1781" i="1" s="1"/>
  <c r="U1782" i="1"/>
  <c r="W1782" i="1" s="1"/>
  <c r="U1783" i="1"/>
  <c r="W1783" i="1" s="1"/>
  <c r="U1784" i="1"/>
  <c r="W1784" i="1" s="1"/>
  <c r="U1785" i="1"/>
  <c r="W1785" i="1" s="1"/>
  <c r="U1786" i="1"/>
  <c r="W1786" i="1" s="1"/>
  <c r="U1787" i="1"/>
  <c r="W1787" i="1" s="1"/>
  <c r="U1788" i="1"/>
  <c r="W1788" i="1" s="1"/>
  <c r="U1789" i="1"/>
  <c r="W1789" i="1" s="1"/>
  <c r="U1790" i="1"/>
  <c r="W1790" i="1" s="1"/>
  <c r="U1791" i="1"/>
  <c r="W1791" i="1" s="1"/>
  <c r="U9" i="1"/>
  <c r="W9" i="1" s="1"/>
  <c r="U1793" i="1"/>
  <c r="W1793" i="1" s="1"/>
  <c r="U1794" i="1"/>
  <c r="W1794" i="1" s="1"/>
  <c r="U1795" i="1"/>
  <c r="W1795" i="1" s="1"/>
  <c r="U1796" i="1"/>
  <c r="W1796" i="1" s="1"/>
  <c r="U1797" i="1"/>
  <c r="W1797" i="1" s="1"/>
  <c r="U1798" i="1"/>
  <c r="W1798" i="1" s="1"/>
  <c r="U1799" i="1"/>
  <c r="W1799" i="1" s="1"/>
  <c r="U1800" i="1"/>
  <c r="W1800" i="1" s="1"/>
  <c r="U1801" i="1"/>
  <c r="W1801" i="1" s="1"/>
  <c r="U1802" i="1"/>
  <c r="W1802" i="1" s="1"/>
  <c r="U1803" i="1"/>
  <c r="W1803" i="1" s="1"/>
  <c r="U1804" i="1"/>
  <c r="W1804" i="1" s="1"/>
  <c r="U1805" i="1"/>
  <c r="W1805" i="1" s="1"/>
  <c r="U244" i="1"/>
  <c r="W244" i="1" s="1"/>
  <c r="U1806" i="1"/>
  <c r="W1806" i="1" s="1"/>
  <c r="U1807" i="1"/>
  <c r="W1807" i="1" s="1"/>
  <c r="U1808" i="1"/>
  <c r="W1808" i="1" s="1"/>
  <c r="U1809" i="1"/>
  <c r="W1809" i="1" s="1"/>
  <c r="U1810" i="1"/>
  <c r="W1810" i="1" s="1"/>
  <c r="U1811" i="1"/>
  <c r="W1811" i="1" s="1"/>
  <c r="U1812" i="1"/>
  <c r="W1812" i="1" s="1"/>
  <c r="U1813" i="1"/>
  <c r="W1813" i="1" s="1"/>
  <c r="U1814" i="1"/>
  <c r="W1814" i="1" s="1"/>
  <c r="U1815" i="1"/>
  <c r="W1815" i="1" s="1"/>
  <c r="U1816" i="1"/>
  <c r="W1816" i="1" s="1"/>
  <c r="U1817" i="1"/>
  <c r="W1817" i="1" s="1"/>
  <c r="U1818" i="1"/>
  <c r="W1818" i="1" s="1"/>
  <c r="U1819" i="1"/>
  <c r="W1819" i="1" s="1"/>
  <c r="U1820" i="1"/>
  <c r="W1820" i="1" s="1"/>
  <c r="U1821" i="1"/>
  <c r="W1821" i="1" s="1"/>
  <c r="U1822" i="1"/>
  <c r="W1822" i="1" s="1"/>
  <c r="U2676" i="1"/>
  <c r="W2676" i="1" s="1"/>
  <c r="U1825" i="1"/>
  <c r="W1825" i="1" s="1"/>
  <c r="U1828" i="1"/>
  <c r="W1828" i="1" s="1"/>
  <c r="U2637" i="1"/>
  <c r="W2637" i="1" s="1"/>
  <c r="U1829" i="1"/>
  <c r="W1829" i="1" s="1"/>
  <c r="U1830" i="1"/>
  <c r="W1830" i="1" s="1"/>
  <c r="U1831" i="1"/>
  <c r="W1831" i="1" s="1"/>
  <c r="U1832" i="1"/>
  <c r="W1832" i="1" s="1"/>
  <c r="U1833" i="1"/>
  <c r="W1833" i="1" s="1"/>
  <c r="U1834" i="1"/>
  <c r="W1834" i="1" s="1"/>
  <c r="U1835" i="1"/>
  <c r="W1835" i="1" s="1"/>
  <c r="U1836" i="1"/>
  <c r="W1836" i="1" s="1"/>
  <c r="U1837" i="1"/>
  <c r="W1837" i="1" s="1"/>
  <c r="U1838" i="1"/>
  <c r="W1838" i="1" s="1"/>
  <c r="U1839" i="1"/>
  <c r="W1839" i="1" s="1"/>
  <c r="U1840" i="1"/>
  <c r="W1840" i="1" s="1"/>
  <c r="U1841" i="1"/>
  <c r="W1841" i="1" s="1"/>
  <c r="U1842" i="1"/>
  <c r="W1842" i="1" s="1"/>
  <c r="U1843" i="1"/>
  <c r="W1843" i="1" s="1"/>
  <c r="U1895" i="1"/>
  <c r="W1895" i="1" s="1"/>
  <c r="U1845" i="1"/>
  <c r="W1845" i="1" s="1"/>
  <c r="U1846" i="1"/>
  <c r="W1846" i="1" s="1"/>
  <c r="U1847" i="1"/>
  <c r="W1847" i="1" s="1"/>
  <c r="U1848" i="1"/>
  <c r="W1848" i="1" s="1"/>
  <c r="U1849" i="1"/>
  <c r="W1849" i="1" s="1"/>
  <c r="U1850" i="1"/>
  <c r="W1850" i="1" s="1"/>
  <c r="U1851" i="1"/>
  <c r="W1851" i="1" s="1"/>
  <c r="U1852" i="1"/>
  <c r="W1852" i="1" s="1"/>
  <c r="U1853" i="1"/>
  <c r="W1853" i="1" s="1"/>
  <c r="U1854" i="1"/>
  <c r="W1854" i="1" s="1"/>
  <c r="U1855" i="1"/>
  <c r="W1855" i="1" s="1"/>
  <c r="U1856" i="1"/>
  <c r="W1856" i="1" s="1"/>
  <c r="U1857" i="1"/>
  <c r="W1857" i="1" s="1"/>
  <c r="U1858" i="1"/>
  <c r="W1858" i="1" s="1"/>
  <c r="U1859" i="1"/>
  <c r="W1859" i="1" s="1"/>
  <c r="U1860" i="1"/>
  <c r="W1860" i="1" s="1"/>
  <c r="U1861" i="1"/>
  <c r="W1861" i="1" s="1"/>
  <c r="U1862" i="1"/>
  <c r="W1862" i="1" s="1"/>
  <c r="U1863" i="1"/>
  <c r="W1863" i="1" s="1"/>
  <c r="U1864" i="1"/>
  <c r="W1864" i="1" s="1"/>
  <c r="U1865" i="1"/>
  <c r="W1865" i="1" s="1"/>
  <c r="U1866" i="1"/>
  <c r="W1866" i="1" s="1"/>
  <c r="U1868" i="1"/>
  <c r="W1868" i="1" s="1"/>
  <c r="U1869" i="1"/>
  <c r="W1869" i="1" s="1"/>
  <c r="U1870" i="1"/>
  <c r="W1870" i="1" s="1"/>
  <c r="U1871" i="1"/>
  <c r="W1871" i="1" s="1"/>
  <c r="U1872" i="1"/>
  <c r="W1872" i="1" s="1"/>
  <c r="U1873" i="1"/>
  <c r="W1873" i="1" s="1"/>
  <c r="U1874" i="1"/>
  <c r="W1874" i="1" s="1"/>
  <c r="U69" i="1"/>
  <c r="W69" i="1" s="1"/>
  <c r="U1875" i="1"/>
  <c r="W1875" i="1" s="1"/>
  <c r="U1876" i="1"/>
  <c r="W1876" i="1" s="1"/>
  <c r="U1877" i="1"/>
  <c r="W1877" i="1" s="1"/>
  <c r="U1878" i="1"/>
  <c r="W1878" i="1" s="1"/>
  <c r="U1879" i="1"/>
  <c r="W1879" i="1" s="1"/>
  <c r="U1880" i="1"/>
  <c r="W1880" i="1" s="1"/>
  <c r="U1881" i="1"/>
  <c r="W1881" i="1" s="1"/>
  <c r="U1882" i="1"/>
  <c r="W1882" i="1" s="1"/>
  <c r="U1883" i="1"/>
  <c r="W1883" i="1" s="1"/>
  <c r="U1884" i="1"/>
  <c r="W1884" i="1" s="1"/>
  <c r="U1885" i="1"/>
  <c r="W1885" i="1" s="1"/>
  <c r="U1886" i="1"/>
  <c r="W1886" i="1" s="1"/>
  <c r="U1887" i="1"/>
  <c r="W1887" i="1" s="1"/>
  <c r="U1888" i="1"/>
  <c r="W1888" i="1" s="1"/>
  <c r="U1889" i="1"/>
  <c r="W1889" i="1" s="1"/>
  <c r="U1890" i="1"/>
  <c r="W1890" i="1" s="1"/>
  <c r="U1891" i="1"/>
  <c r="W1891" i="1" s="1"/>
  <c r="U1892" i="1"/>
  <c r="W1892" i="1" s="1"/>
  <c r="U1893" i="1"/>
  <c r="W1893" i="1" s="1"/>
  <c r="U1894" i="1"/>
  <c r="W1894" i="1" s="1"/>
  <c r="U133" i="1"/>
  <c r="W133" i="1" s="1"/>
  <c r="U1896" i="1"/>
  <c r="W1896" i="1" s="1"/>
  <c r="U1897" i="1"/>
  <c r="W1897" i="1" s="1"/>
  <c r="U1898" i="1"/>
  <c r="W1898" i="1" s="1"/>
  <c r="U1899" i="1"/>
  <c r="W1899" i="1" s="1"/>
  <c r="U1900" i="1"/>
  <c r="W1900" i="1" s="1"/>
  <c r="U1901" i="1"/>
  <c r="W1901" i="1" s="1"/>
  <c r="U1902" i="1"/>
  <c r="W1902" i="1" s="1"/>
  <c r="U1903" i="1"/>
  <c r="W1903" i="1" s="1"/>
  <c r="U1904" i="1"/>
  <c r="W1904" i="1" s="1"/>
  <c r="U1905" i="1"/>
  <c r="W1905" i="1" s="1"/>
  <c r="U1906" i="1"/>
  <c r="W1906" i="1" s="1"/>
  <c r="U1907" i="1"/>
  <c r="W1907" i="1" s="1"/>
  <c r="U1908" i="1"/>
  <c r="W1908" i="1" s="1"/>
  <c r="U1909" i="1"/>
  <c r="W1909" i="1" s="1"/>
  <c r="U1910" i="1"/>
  <c r="W1910" i="1" s="1"/>
  <c r="U1911" i="1"/>
  <c r="W1911" i="1" s="1"/>
  <c r="U1912" i="1"/>
  <c r="W1912" i="1" s="1"/>
  <c r="U990" i="1"/>
  <c r="W990" i="1" s="1"/>
  <c r="U1913" i="1"/>
  <c r="W1913" i="1" s="1"/>
  <c r="U1914" i="1"/>
  <c r="W1914" i="1" s="1"/>
  <c r="U1915" i="1"/>
  <c r="W1915" i="1" s="1"/>
  <c r="U1916" i="1"/>
  <c r="W1916" i="1" s="1"/>
  <c r="U1917" i="1"/>
  <c r="W1917" i="1" s="1"/>
  <c r="U1918" i="1"/>
  <c r="W1918" i="1" s="1"/>
  <c r="U1919" i="1"/>
  <c r="W1919" i="1" s="1"/>
  <c r="U1920" i="1"/>
  <c r="W1920" i="1" s="1"/>
  <c r="U1921" i="1"/>
  <c r="W1921" i="1" s="1"/>
  <c r="U1922" i="1"/>
  <c r="W1922" i="1" s="1"/>
  <c r="U1923" i="1"/>
  <c r="W1923" i="1" s="1"/>
  <c r="U1924" i="1"/>
  <c r="W1924" i="1" s="1"/>
  <c r="U1925" i="1"/>
  <c r="W1925" i="1" s="1"/>
  <c r="U1926" i="1"/>
  <c r="W1926" i="1" s="1"/>
  <c r="U1927" i="1"/>
  <c r="W1927" i="1" s="1"/>
  <c r="U844" i="1"/>
  <c r="W844" i="1" s="1"/>
  <c r="U1928" i="1"/>
  <c r="W1928" i="1" s="1"/>
  <c r="U1929" i="1"/>
  <c r="W1929" i="1" s="1"/>
  <c r="U1930" i="1"/>
  <c r="W1930" i="1" s="1"/>
  <c r="U1931" i="1"/>
  <c r="W1931" i="1" s="1"/>
  <c r="U1932" i="1"/>
  <c r="W1932" i="1" s="1"/>
  <c r="U1933" i="1"/>
  <c r="W1933" i="1" s="1"/>
  <c r="U1934" i="1"/>
  <c r="W1934" i="1" s="1"/>
  <c r="U1935" i="1"/>
  <c r="W1935" i="1" s="1"/>
  <c r="U1936" i="1"/>
  <c r="W1936" i="1" s="1"/>
  <c r="U1937" i="1"/>
  <c r="W1937" i="1" s="1"/>
  <c r="U1938" i="1"/>
  <c r="W1938" i="1" s="1"/>
  <c r="U1939" i="1"/>
  <c r="W1939" i="1" s="1"/>
  <c r="U1940" i="1"/>
  <c r="W1940" i="1" s="1"/>
  <c r="U1941" i="1"/>
  <c r="W1941" i="1" s="1"/>
  <c r="U1942" i="1"/>
  <c r="W1942" i="1" s="1"/>
  <c r="U228" i="1"/>
  <c r="W228" i="1" s="1"/>
  <c r="U1943" i="1"/>
  <c r="W1943" i="1" s="1"/>
  <c r="U1944" i="1"/>
  <c r="W1944" i="1" s="1"/>
  <c r="U1945" i="1"/>
  <c r="W1945" i="1" s="1"/>
  <c r="U1946" i="1"/>
  <c r="W1946" i="1" s="1"/>
  <c r="U1947" i="1"/>
  <c r="W1947" i="1" s="1"/>
  <c r="U1948" i="1"/>
  <c r="W1948" i="1" s="1"/>
  <c r="U1949" i="1"/>
  <c r="W1949" i="1" s="1"/>
  <c r="U1950" i="1"/>
  <c r="W1950" i="1" s="1"/>
  <c r="U187" i="1"/>
  <c r="W187" i="1" s="1"/>
  <c r="U1951" i="1"/>
  <c r="W1951" i="1" s="1"/>
  <c r="U1952" i="1"/>
  <c r="W1952" i="1" s="1"/>
  <c r="U128" i="1"/>
  <c r="W128" i="1" s="1"/>
  <c r="U1953" i="1"/>
  <c r="W1953" i="1" s="1"/>
  <c r="U1954" i="1"/>
  <c r="W1954" i="1" s="1"/>
  <c r="U991" i="1"/>
  <c r="W991" i="1" s="1"/>
  <c r="U1955" i="1"/>
  <c r="W1955" i="1" s="1"/>
  <c r="U205" i="1"/>
  <c r="W205" i="1" s="1"/>
  <c r="U1956" i="1"/>
  <c r="W1956" i="1" s="1"/>
  <c r="U1957" i="1"/>
  <c r="W1957" i="1" s="1"/>
  <c r="U1958" i="1"/>
  <c r="W1958" i="1" s="1"/>
  <c r="U1959" i="1"/>
  <c r="W1959" i="1" s="1"/>
  <c r="U845" i="1"/>
  <c r="W845" i="1" s="1"/>
  <c r="U1960" i="1"/>
  <c r="W1960" i="1" s="1"/>
  <c r="U1961" i="1"/>
  <c r="W1961" i="1" s="1"/>
  <c r="U1962" i="1"/>
  <c r="W1962" i="1" s="1"/>
  <c r="U1963" i="1"/>
  <c r="W1963" i="1" s="1"/>
  <c r="U1964" i="1"/>
  <c r="W1964" i="1" s="1"/>
  <c r="U1965" i="1"/>
  <c r="W1965" i="1" s="1"/>
  <c r="U1966" i="1"/>
  <c r="W1966" i="1" s="1"/>
  <c r="U1967" i="1"/>
  <c r="W1967" i="1" s="1"/>
  <c r="U1968" i="1"/>
  <c r="W1968" i="1" s="1"/>
  <c r="U1969" i="1"/>
  <c r="W1969" i="1" s="1"/>
  <c r="U1970" i="1"/>
  <c r="W1970" i="1" s="1"/>
  <c r="U1971" i="1"/>
  <c r="W1971" i="1" s="1"/>
  <c r="U1972" i="1"/>
  <c r="W1972" i="1" s="1"/>
  <c r="U1973" i="1"/>
  <c r="W1973" i="1" s="1"/>
  <c r="U1974" i="1"/>
  <c r="W1974" i="1" s="1"/>
  <c r="U1975" i="1"/>
  <c r="W1975" i="1" s="1"/>
  <c r="U1976" i="1"/>
  <c r="W1976" i="1" s="1"/>
  <c r="U1977" i="1"/>
  <c r="W1977" i="1" s="1"/>
  <c r="U1978" i="1"/>
  <c r="W1978" i="1" s="1"/>
  <c r="U1979" i="1"/>
  <c r="W1979" i="1" s="1"/>
  <c r="U1980" i="1"/>
  <c r="W1980" i="1" s="1"/>
  <c r="U1981" i="1"/>
  <c r="W1981" i="1" s="1"/>
  <c r="U1982" i="1"/>
  <c r="W1982" i="1" s="1"/>
  <c r="U1983" i="1"/>
  <c r="W1983" i="1" s="1"/>
  <c r="U1984" i="1"/>
  <c r="W1984" i="1" s="1"/>
  <c r="U1985" i="1"/>
  <c r="W1985" i="1" s="1"/>
  <c r="U3572" i="1"/>
  <c r="W3572" i="1" s="1"/>
  <c r="U1986" i="1"/>
  <c r="W1986" i="1" s="1"/>
  <c r="U1987" i="1"/>
  <c r="W1987" i="1" s="1"/>
  <c r="U1988" i="1"/>
  <c r="W1988" i="1" s="1"/>
  <c r="U1989" i="1"/>
  <c r="W1989" i="1" s="1"/>
  <c r="U1990" i="1"/>
  <c r="W1990" i="1" s="1"/>
  <c r="U1991" i="1"/>
  <c r="W1991" i="1" s="1"/>
  <c r="U1992" i="1"/>
  <c r="W1992" i="1" s="1"/>
  <c r="U1993" i="1"/>
  <c r="W1993" i="1" s="1"/>
  <c r="U1994" i="1"/>
  <c r="W1994" i="1" s="1"/>
  <c r="U1995" i="1"/>
  <c r="W1995" i="1" s="1"/>
  <c r="U1996" i="1"/>
  <c r="W1996" i="1" s="1"/>
  <c r="U1997" i="1"/>
  <c r="W1997" i="1" s="1"/>
  <c r="U1998" i="1"/>
  <c r="W1998" i="1" s="1"/>
  <c r="U1999" i="1"/>
  <c r="W1999" i="1" s="1"/>
  <c r="U2000" i="1"/>
  <c r="W2000" i="1" s="1"/>
  <c r="U2001" i="1"/>
  <c r="W2001" i="1" s="1"/>
  <c r="U2002" i="1"/>
  <c r="W2002" i="1" s="1"/>
  <c r="U2003" i="1"/>
  <c r="W2003" i="1" s="1"/>
  <c r="U2004" i="1"/>
  <c r="W2004" i="1" s="1"/>
  <c r="U2005" i="1"/>
  <c r="W2005" i="1" s="1"/>
  <c r="U2006" i="1"/>
  <c r="W2006" i="1" s="1"/>
  <c r="U2007" i="1"/>
  <c r="W2007" i="1" s="1"/>
  <c r="U2008" i="1"/>
  <c r="W2008" i="1" s="1"/>
  <c r="U2009" i="1"/>
  <c r="W2009" i="1" s="1"/>
  <c r="U2010" i="1"/>
  <c r="W2010" i="1" s="1"/>
  <c r="U2011" i="1"/>
  <c r="W2011" i="1" s="1"/>
  <c r="U2012" i="1"/>
  <c r="W2012" i="1" s="1"/>
  <c r="U2013" i="1"/>
  <c r="W2013" i="1" s="1"/>
  <c r="U2014" i="1"/>
  <c r="W2014" i="1" s="1"/>
  <c r="U2015" i="1"/>
  <c r="W2015" i="1" s="1"/>
  <c r="U2016" i="1"/>
  <c r="W2016" i="1" s="1"/>
  <c r="U992" i="1"/>
  <c r="W992" i="1" s="1"/>
  <c r="U2017" i="1"/>
  <c r="W2017" i="1" s="1"/>
  <c r="U2018" i="1"/>
  <c r="W2018" i="1" s="1"/>
  <c r="U2019" i="1"/>
  <c r="W2019" i="1" s="1"/>
  <c r="U2020" i="1"/>
  <c r="W2020" i="1" s="1"/>
  <c r="U2021" i="1"/>
  <c r="W2021" i="1" s="1"/>
  <c r="U2022" i="1"/>
  <c r="W2022" i="1" s="1"/>
  <c r="U825" i="1"/>
  <c r="W825" i="1" s="1"/>
  <c r="U2023" i="1"/>
  <c r="W2023" i="1" s="1"/>
  <c r="U2024" i="1"/>
  <c r="W2024" i="1" s="1"/>
  <c r="U993" i="1"/>
  <c r="W993" i="1" s="1"/>
  <c r="U2025" i="1"/>
  <c r="W2025" i="1" s="1"/>
  <c r="U245" i="1"/>
  <c r="W245" i="1" s="1"/>
  <c r="U2026" i="1"/>
  <c r="W2026" i="1" s="1"/>
  <c r="U2027" i="1"/>
  <c r="W2027" i="1" s="1"/>
  <c r="U62" i="1"/>
  <c r="W62" i="1" s="1"/>
  <c r="U246" i="1"/>
  <c r="W246" i="1" s="1"/>
  <c r="U2028" i="1"/>
  <c r="W2028" i="1" s="1"/>
  <c r="U2029" i="1"/>
  <c r="W2029" i="1" s="1"/>
  <c r="U927" i="1"/>
  <c r="W927" i="1" s="1"/>
  <c r="U2030" i="1"/>
  <c r="W2030" i="1" s="1"/>
  <c r="U994" i="1"/>
  <c r="W994" i="1" s="1"/>
  <c r="U974" i="1"/>
  <c r="W974" i="1" s="1"/>
  <c r="U4" i="1"/>
  <c r="W4" i="1" s="1"/>
  <c r="U5" i="1"/>
  <c r="W5" i="1" s="1"/>
  <c r="U2031" i="1"/>
  <c r="W2031" i="1" s="1"/>
  <c r="U2032" i="1"/>
  <c r="W2032" i="1" s="1"/>
  <c r="U2033" i="1"/>
  <c r="W2033" i="1" s="1"/>
  <c r="U2034" i="1"/>
  <c r="W2034" i="1" s="1"/>
  <c r="U2035" i="1"/>
  <c r="W2035" i="1" s="1"/>
  <c r="U2036" i="1"/>
  <c r="W2036" i="1" s="1"/>
  <c r="U2037" i="1"/>
  <c r="W2037" i="1" s="1"/>
  <c r="U2038" i="1"/>
  <c r="W2038" i="1" s="1"/>
  <c r="U2039" i="1"/>
  <c r="W2039" i="1" s="1"/>
  <c r="U2040" i="1"/>
  <c r="W2040" i="1" s="1"/>
  <c r="U2041" i="1"/>
  <c r="W2041" i="1" s="1"/>
  <c r="U2042" i="1"/>
  <c r="W2042" i="1" s="1"/>
  <c r="U2043" i="1"/>
  <c r="W2043" i="1" s="1"/>
  <c r="U953" i="1"/>
  <c r="W953" i="1" s="1"/>
  <c r="U2044" i="1"/>
  <c r="W2044" i="1" s="1"/>
  <c r="U2045" i="1"/>
  <c r="W2045" i="1" s="1"/>
  <c r="U2046" i="1"/>
  <c r="W2046" i="1" s="1"/>
  <c r="U2047" i="1"/>
  <c r="W2047" i="1" s="1"/>
  <c r="U2048" i="1"/>
  <c r="W2048" i="1" s="1"/>
  <c r="U2049" i="1"/>
  <c r="W2049" i="1" s="1"/>
  <c r="U2050" i="1"/>
  <c r="W2050" i="1" s="1"/>
  <c r="U2051" i="1"/>
  <c r="W2051" i="1" s="1"/>
  <c r="U976" i="1"/>
  <c r="W976" i="1" s="1"/>
  <c r="U2052" i="1"/>
  <c r="W2052" i="1" s="1"/>
  <c r="U2053" i="1"/>
  <c r="W2053" i="1" s="1"/>
  <c r="U2054" i="1"/>
  <c r="W2054" i="1" s="1"/>
  <c r="U2055" i="1"/>
  <c r="W2055" i="1" s="1"/>
  <c r="U2056" i="1"/>
  <c r="W2056" i="1" s="1"/>
  <c r="U2057" i="1"/>
  <c r="W2057" i="1" s="1"/>
  <c r="U852" i="1"/>
  <c r="W852" i="1" s="1"/>
  <c r="U2058" i="1"/>
  <c r="W2058" i="1" s="1"/>
  <c r="U2059" i="1"/>
  <c r="W2059" i="1" s="1"/>
  <c r="U918" i="1"/>
  <c r="W918" i="1" s="1"/>
  <c r="U2060" i="1"/>
  <c r="W2060" i="1" s="1"/>
  <c r="U2061" i="1"/>
  <c r="W2061" i="1" s="1"/>
  <c r="U2062" i="1"/>
  <c r="W2062" i="1" s="1"/>
  <c r="U2063" i="1"/>
  <c r="W2063" i="1" s="1"/>
  <c r="U2064" i="1"/>
  <c r="W2064" i="1" s="1"/>
  <c r="U919" i="1"/>
  <c r="W919" i="1" s="1"/>
  <c r="U2065" i="1"/>
  <c r="W2065" i="1" s="1"/>
  <c r="U2066" i="1"/>
  <c r="W2066" i="1" s="1"/>
  <c r="U963" i="1"/>
  <c r="W963" i="1" s="1"/>
  <c r="U954" i="1"/>
  <c r="W954" i="1" s="1"/>
  <c r="U2067" i="1"/>
  <c r="W2067" i="1" s="1"/>
  <c r="U10" i="1"/>
  <c r="W10" i="1" s="1"/>
  <c r="U2068" i="1"/>
  <c r="W2068" i="1" s="1"/>
  <c r="U2069" i="1"/>
  <c r="W2069" i="1" s="1"/>
  <c r="U2070" i="1"/>
  <c r="W2070" i="1" s="1"/>
  <c r="U2071" i="1"/>
  <c r="W2071" i="1" s="1"/>
  <c r="U2072" i="1"/>
  <c r="W2072" i="1" s="1"/>
  <c r="U2073" i="1"/>
  <c r="W2073" i="1" s="1"/>
  <c r="U2074" i="1"/>
  <c r="W2074" i="1" s="1"/>
  <c r="U2075" i="1"/>
  <c r="W2075" i="1" s="1"/>
  <c r="U2076" i="1"/>
  <c r="W2076" i="1" s="1"/>
  <c r="U2077" i="1"/>
  <c r="W2077" i="1" s="1"/>
  <c r="U928" i="1"/>
  <c r="W928" i="1" s="1"/>
  <c r="U929" i="1"/>
  <c r="W929" i="1" s="1"/>
  <c r="U2078" i="1"/>
  <c r="W2078" i="1" s="1"/>
  <c r="U11" i="1"/>
  <c r="W11" i="1" s="1"/>
  <c r="U2079" i="1"/>
  <c r="W2079" i="1" s="1"/>
  <c r="U995" i="1"/>
  <c r="W995" i="1" s="1"/>
  <c r="U2080" i="1"/>
  <c r="W2080" i="1" s="1"/>
  <c r="U930" i="1"/>
  <c r="W930" i="1" s="1"/>
  <c r="U955" i="1"/>
  <c r="W955" i="1" s="1"/>
  <c r="U2081" i="1"/>
  <c r="W2081" i="1" s="1"/>
  <c r="U931" i="1"/>
  <c r="W931" i="1" s="1"/>
  <c r="U2082" i="1"/>
  <c r="W2082" i="1" s="1"/>
  <c r="U2083" i="1"/>
  <c r="W2083" i="1" s="1"/>
  <c r="U2084" i="1"/>
  <c r="W2084" i="1" s="1"/>
  <c r="U2085" i="1"/>
  <c r="W2085" i="1" s="1"/>
  <c r="U964" i="1"/>
  <c r="W964" i="1" s="1"/>
  <c r="U2086" i="1"/>
  <c r="W2086" i="1" s="1"/>
  <c r="U57" i="1"/>
  <c r="W57" i="1" s="1"/>
  <c r="U13" i="1"/>
  <c r="W13" i="1" s="1"/>
  <c r="U2087" i="1"/>
  <c r="W2087" i="1" s="1"/>
  <c r="U956" i="1"/>
  <c r="W956" i="1" s="1"/>
  <c r="U2088" i="1"/>
  <c r="W2088" i="1" s="1"/>
  <c r="U2089" i="1"/>
  <c r="W2089" i="1" s="1"/>
  <c r="U2090" i="1"/>
  <c r="W2090" i="1" s="1"/>
  <c r="U2091" i="1"/>
  <c r="W2091" i="1" s="1"/>
  <c r="U2092" i="1"/>
  <c r="W2092" i="1" s="1"/>
  <c r="U2093" i="1"/>
  <c r="W2093" i="1" s="1"/>
  <c r="U957" i="1"/>
  <c r="W957" i="1" s="1"/>
  <c r="U2094" i="1"/>
  <c r="W2094" i="1" s="1"/>
  <c r="U2095" i="1"/>
  <c r="W2095" i="1" s="1"/>
  <c r="U958" i="1"/>
  <c r="W958" i="1" s="1"/>
  <c r="U2096" i="1"/>
  <c r="W2096" i="1" s="1"/>
  <c r="U959" i="1"/>
  <c r="W959" i="1" s="1"/>
  <c r="U2097" i="1"/>
  <c r="W2097" i="1" s="1"/>
  <c r="U2098" i="1"/>
  <c r="W2098" i="1" s="1"/>
  <c r="U2099" i="1"/>
  <c r="W2099" i="1" s="1"/>
  <c r="U2100" i="1"/>
  <c r="W2100" i="1" s="1"/>
  <c r="U2101" i="1"/>
  <c r="W2101" i="1" s="1"/>
  <c r="U2102" i="1"/>
  <c r="W2102" i="1" s="1"/>
  <c r="U2103" i="1"/>
  <c r="W2103" i="1" s="1"/>
  <c r="U2104" i="1"/>
  <c r="W2104" i="1" s="1"/>
  <c r="U2105" i="1"/>
  <c r="W2105" i="1" s="1"/>
  <c r="U2106" i="1"/>
  <c r="W2106" i="1" s="1"/>
  <c r="U2107" i="1"/>
  <c r="W2107" i="1" s="1"/>
  <c r="U2108" i="1"/>
  <c r="W2108" i="1" s="1"/>
  <c r="U2109" i="1"/>
  <c r="W2109" i="1" s="1"/>
  <c r="U2110" i="1"/>
  <c r="W2110" i="1" s="1"/>
  <c r="U2111" i="1"/>
  <c r="W2111" i="1" s="1"/>
  <c r="U117" i="1"/>
  <c r="W117" i="1" s="1"/>
  <c r="U2112" i="1"/>
  <c r="W2112" i="1" s="1"/>
  <c r="U932" i="1"/>
  <c r="W932" i="1" s="1"/>
  <c r="U118" i="1"/>
  <c r="W118" i="1" s="1"/>
  <c r="U2113" i="1"/>
  <c r="W2113" i="1" s="1"/>
  <c r="U2114" i="1"/>
  <c r="W2114" i="1" s="1"/>
  <c r="U933" i="1"/>
  <c r="W933" i="1" s="1"/>
  <c r="U2115" i="1"/>
  <c r="W2115" i="1" s="1"/>
  <c r="U2116" i="1"/>
  <c r="W2116" i="1" s="1"/>
  <c r="U2117" i="1"/>
  <c r="W2117" i="1" s="1"/>
  <c r="U2118" i="1"/>
  <c r="W2118" i="1" s="1"/>
  <c r="U119" i="1"/>
  <c r="W119" i="1" s="1"/>
  <c r="U2119" i="1"/>
  <c r="W2119" i="1" s="1"/>
  <c r="U83" i="1"/>
  <c r="W83" i="1" s="1"/>
  <c r="U813" i="1"/>
  <c r="W813" i="1" s="1"/>
  <c r="U2120" i="1"/>
  <c r="W2120" i="1" s="1"/>
  <c r="U2121" i="1"/>
  <c r="W2121" i="1" s="1"/>
  <c r="U2122" i="1"/>
  <c r="W2122" i="1" s="1"/>
  <c r="U2123" i="1"/>
  <c r="W2123" i="1" s="1"/>
  <c r="U2124" i="1"/>
  <c r="W2124" i="1" s="1"/>
  <c r="U2125" i="1"/>
  <c r="W2125" i="1" s="1"/>
  <c r="U2126" i="1"/>
  <c r="W2126" i="1" s="1"/>
  <c r="U2127" i="1"/>
  <c r="W2127" i="1" s="1"/>
  <c r="U2128" i="1"/>
  <c r="W2128" i="1" s="1"/>
  <c r="U84" i="1"/>
  <c r="W84" i="1" s="1"/>
  <c r="U2129" i="1"/>
  <c r="W2129" i="1" s="1"/>
  <c r="U2130" i="1"/>
  <c r="W2130" i="1" s="1"/>
  <c r="U2131" i="1"/>
  <c r="W2131" i="1" s="1"/>
  <c r="U2132" i="1"/>
  <c r="W2132" i="1" s="1"/>
  <c r="U2133" i="1"/>
  <c r="W2133" i="1" s="1"/>
  <c r="U853" i="1"/>
  <c r="W853" i="1" s="1"/>
  <c r="U2134" i="1"/>
  <c r="W2134" i="1" s="1"/>
  <c r="U854" i="1"/>
  <c r="W854" i="1" s="1"/>
  <c r="U2135" i="1"/>
  <c r="W2135" i="1" s="1"/>
  <c r="U2136" i="1"/>
  <c r="W2136" i="1" s="1"/>
  <c r="U2137" i="1"/>
  <c r="W2137" i="1" s="1"/>
  <c r="U2138" i="1"/>
  <c r="W2138" i="1" s="1"/>
  <c r="U855" i="1"/>
  <c r="W855" i="1" s="1"/>
  <c r="U856" i="1"/>
  <c r="W856" i="1" s="1"/>
  <c r="U857" i="1"/>
  <c r="W857" i="1" s="1"/>
  <c r="U251" i="1"/>
  <c r="W251" i="1" s="1"/>
  <c r="U85" i="1"/>
  <c r="W85" i="1" s="1"/>
  <c r="U86" i="1"/>
  <c r="W86" i="1" s="1"/>
  <c r="U2139" i="1"/>
  <c r="W2139" i="1" s="1"/>
  <c r="U2140" i="1"/>
  <c r="W2140" i="1" s="1"/>
  <c r="U87" i="1"/>
  <c r="W87" i="1" s="1"/>
  <c r="U2141" i="1"/>
  <c r="W2141" i="1" s="1"/>
  <c r="U858" i="1"/>
  <c r="W858" i="1" s="1"/>
  <c r="U2142" i="1"/>
  <c r="W2142" i="1" s="1"/>
  <c r="U2143" i="1"/>
  <c r="W2143" i="1" s="1"/>
  <c r="U2144" i="1"/>
  <c r="W2144" i="1" s="1"/>
  <c r="U2145" i="1"/>
  <c r="W2145" i="1" s="1"/>
  <c r="U2146" i="1"/>
  <c r="W2146" i="1" s="1"/>
  <c r="U2147" i="1"/>
  <c r="W2147" i="1" s="1"/>
  <c r="U2148" i="1"/>
  <c r="W2148" i="1" s="1"/>
  <c r="U2149" i="1"/>
  <c r="W2149" i="1" s="1"/>
  <c r="U2150" i="1"/>
  <c r="W2150" i="1" s="1"/>
  <c r="U2151" i="1"/>
  <c r="W2151" i="1" s="1"/>
  <c r="U2152" i="1"/>
  <c r="W2152" i="1" s="1"/>
  <c r="U2153" i="1"/>
  <c r="W2153" i="1" s="1"/>
  <c r="U2154" i="1"/>
  <c r="W2154" i="1" s="1"/>
  <c r="U2155" i="1"/>
  <c r="W2155" i="1" s="1"/>
  <c r="U859" i="1"/>
  <c r="W859" i="1" s="1"/>
  <c r="U2156" i="1"/>
  <c r="W2156" i="1" s="1"/>
  <c r="U860" i="1"/>
  <c r="W860" i="1" s="1"/>
  <c r="U861" i="1"/>
  <c r="W861" i="1" s="1"/>
  <c r="U2157" i="1"/>
  <c r="W2157" i="1" s="1"/>
  <c r="U862" i="1"/>
  <c r="W862" i="1" s="1"/>
  <c r="U2158" i="1"/>
  <c r="W2158" i="1" s="1"/>
  <c r="U863" i="1"/>
  <c r="W863" i="1" s="1"/>
  <c r="U864" i="1"/>
  <c r="W864" i="1" s="1"/>
  <c r="U2159" i="1"/>
  <c r="W2159" i="1" s="1"/>
  <c r="U88" i="1"/>
  <c r="W88" i="1" s="1"/>
  <c r="U2160" i="1"/>
  <c r="W2160" i="1" s="1"/>
  <c r="U865" i="1"/>
  <c r="W865" i="1" s="1"/>
  <c r="U866" i="1"/>
  <c r="W866" i="1" s="1"/>
  <c r="U2161" i="1"/>
  <c r="W2161" i="1" s="1"/>
  <c r="U2162" i="1"/>
  <c r="W2162" i="1" s="1"/>
  <c r="U867" i="1"/>
  <c r="W867" i="1" s="1"/>
  <c r="U868" i="1"/>
  <c r="W868" i="1" s="1"/>
  <c r="U2163" i="1"/>
  <c r="W2163" i="1" s="1"/>
  <c r="U2164" i="1"/>
  <c r="W2164" i="1" s="1"/>
  <c r="U72" i="1"/>
  <c r="W72" i="1" s="1"/>
  <c r="U869" i="1"/>
  <c r="W869" i="1" s="1"/>
  <c r="U89" i="1"/>
  <c r="W89" i="1" s="1"/>
  <c r="U2165" i="1"/>
  <c r="W2165" i="1" s="1"/>
  <c r="U2166" i="1"/>
  <c r="W2166" i="1" s="1"/>
  <c r="U2167" i="1"/>
  <c r="W2167" i="1" s="1"/>
  <c r="U870" i="1"/>
  <c r="W870" i="1" s="1"/>
  <c r="U2168" i="1"/>
  <c r="W2168" i="1" s="1"/>
  <c r="U2169" i="1"/>
  <c r="W2169" i="1" s="1"/>
  <c r="U2170" i="1"/>
  <c r="W2170" i="1" s="1"/>
  <c r="U871" i="1"/>
  <c r="W871" i="1" s="1"/>
  <c r="U2171" i="1"/>
  <c r="W2171" i="1" s="1"/>
  <c r="U872" i="1"/>
  <c r="W872" i="1" s="1"/>
  <c r="U2172" i="1"/>
  <c r="W2172" i="1" s="1"/>
  <c r="U873" i="1"/>
  <c r="W873" i="1" s="1"/>
  <c r="U2173" i="1"/>
  <c r="W2173" i="1" s="1"/>
  <c r="U874" i="1"/>
  <c r="W874" i="1" s="1"/>
  <c r="U90" i="1"/>
  <c r="W90" i="1" s="1"/>
  <c r="U2174" i="1"/>
  <c r="W2174" i="1" s="1"/>
  <c r="U2175" i="1"/>
  <c r="W2175" i="1" s="1"/>
  <c r="U2176" i="1"/>
  <c r="W2176" i="1" s="1"/>
  <c r="U2177" i="1"/>
  <c r="W2177" i="1" s="1"/>
  <c r="U252" i="1"/>
  <c r="W252" i="1" s="1"/>
  <c r="U253" i="1"/>
  <c r="W253" i="1" s="1"/>
  <c r="U2178" i="1"/>
  <c r="W2178" i="1" s="1"/>
  <c r="U2179" i="1"/>
  <c r="W2179" i="1" s="1"/>
  <c r="U2180" i="1"/>
  <c r="W2180" i="1" s="1"/>
  <c r="U3062" i="1"/>
  <c r="W3062" i="1" s="1"/>
  <c r="U2182" i="1"/>
  <c r="W2182" i="1" s="1"/>
  <c r="U2183" i="1"/>
  <c r="W2183" i="1" s="1"/>
  <c r="U2184" i="1"/>
  <c r="W2184" i="1" s="1"/>
  <c r="U2185" i="1"/>
  <c r="W2185" i="1" s="1"/>
  <c r="U2186" i="1"/>
  <c r="W2186" i="1" s="1"/>
  <c r="U2187" i="1"/>
  <c r="W2187" i="1" s="1"/>
  <c r="U2188" i="1"/>
  <c r="W2188" i="1" s="1"/>
  <c r="U141" i="1"/>
  <c r="W141" i="1" s="1"/>
  <c r="U2189" i="1"/>
  <c r="W2189" i="1" s="1"/>
  <c r="U875" i="1"/>
  <c r="W875" i="1" s="1"/>
  <c r="U2190" i="1"/>
  <c r="W2190" i="1" s="1"/>
  <c r="U2191" i="1"/>
  <c r="W2191" i="1" s="1"/>
  <c r="U2192" i="1"/>
  <c r="W2192" i="1" s="1"/>
  <c r="U876" i="1"/>
  <c r="W876" i="1" s="1"/>
  <c r="U2193" i="1"/>
  <c r="W2193" i="1" s="1"/>
  <c r="U2194" i="1"/>
  <c r="W2194" i="1" s="1"/>
  <c r="U3071" i="1"/>
  <c r="W3071" i="1" s="1"/>
  <c r="U2196" i="1"/>
  <c r="W2196" i="1" s="1"/>
  <c r="U2197" i="1"/>
  <c r="W2197" i="1" s="1"/>
  <c r="U219" i="1"/>
  <c r="W219" i="1" s="1"/>
  <c r="U138" i="1"/>
  <c r="W138" i="1" s="1"/>
  <c r="U63" i="1"/>
  <c r="W63" i="1" s="1"/>
  <c r="U877" i="1"/>
  <c r="W877" i="1" s="1"/>
  <c r="U2198" i="1"/>
  <c r="W2198" i="1" s="1"/>
  <c r="U878" i="1"/>
  <c r="W878" i="1" s="1"/>
  <c r="U2199" i="1"/>
  <c r="W2199" i="1" s="1"/>
  <c r="U1792" i="1"/>
  <c r="W1792" i="1" s="1"/>
  <c r="U2200" i="1"/>
  <c r="W2200" i="1" s="1"/>
  <c r="U879" i="1"/>
  <c r="W879" i="1" s="1"/>
  <c r="U2201" i="1"/>
  <c r="W2201" i="1" s="1"/>
  <c r="U2202" i="1"/>
  <c r="W2202" i="1" s="1"/>
  <c r="U880" i="1"/>
  <c r="W880" i="1" s="1"/>
  <c r="U2203" i="1"/>
  <c r="W2203" i="1" s="1"/>
  <c r="U2204" i="1"/>
  <c r="W2204" i="1" s="1"/>
  <c r="U881" i="1"/>
  <c r="W881" i="1" s="1"/>
  <c r="U2205" i="1"/>
  <c r="W2205" i="1" s="1"/>
  <c r="U882" i="1"/>
  <c r="W882" i="1" s="1"/>
  <c r="U70" i="1"/>
  <c r="W70" i="1" s="1"/>
  <c r="U883" i="1"/>
  <c r="W883" i="1" s="1"/>
  <c r="U2206" i="1"/>
  <c r="W2206" i="1" s="1"/>
  <c r="U884" i="1"/>
  <c r="W884" i="1" s="1"/>
  <c r="U2207" i="1"/>
  <c r="W2207" i="1" s="1"/>
  <c r="U885" i="1"/>
  <c r="W885" i="1" s="1"/>
  <c r="U886" i="1"/>
  <c r="W886" i="1" s="1"/>
  <c r="U2208" i="1"/>
  <c r="W2208" i="1" s="1"/>
  <c r="U164" i="1"/>
  <c r="W164" i="1" s="1"/>
  <c r="U2209" i="1"/>
  <c r="W2209" i="1" s="1"/>
  <c r="U2210" i="1"/>
  <c r="W2210" i="1" s="1"/>
  <c r="U2211" i="1"/>
  <c r="W2211" i="1" s="1"/>
  <c r="U2212" i="1"/>
  <c r="W2212" i="1" s="1"/>
  <c r="U887" i="1"/>
  <c r="W887" i="1" s="1"/>
  <c r="U2213" i="1"/>
  <c r="W2213" i="1" s="1"/>
  <c r="U2214" i="1"/>
  <c r="W2214" i="1" s="1"/>
  <c r="U2215" i="1"/>
  <c r="W2215" i="1" s="1"/>
  <c r="U247" i="1"/>
  <c r="W247" i="1" s="1"/>
  <c r="U2216" i="1"/>
  <c r="W2216" i="1" s="1"/>
  <c r="U2217" i="1"/>
  <c r="W2217" i="1" s="1"/>
  <c r="U888" i="1"/>
  <c r="W888" i="1" s="1"/>
  <c r="U889" i="1"/>
  <c r="W889" i="1" s="1"/>
  <c r="U2218" i="1"/>
  <c r="W2218" i="1" s="1"/>
  <c r="U51" i="1"/>
  <c r="W51" i="1" s="1"/>
  <c r="U2219" i="1"/>
  <c r="W2219" i="1" s="1"/>
  <c r="U890" i="1"/>
  <c r="W890" i="1" s="1"/>
  <c r="U891" i="1"/>
  <c r="W891" i="1" s="1"/>
  <c r="U2220" i="1"/>
  <c r="W2220" i="1" s="1"/>
  <c r="U2221" i="1"/>
  <c r="W2221" i="1" s="1"/>
  <c r="U2222" i="1"/>
  <c r="W2222" i="1" s="1"/>
  <c r="U3592" i="1"/>
  <c r="W3592" i="1" s="1"/>
  <c r="U2224" i="1"/>
  <c r="W2224" i="1" s="1"/>
  <c r="U2225" i="1"/>
  <c r="W2225" i="1" s="1"/>
  <c r="U2226" i="1"/>
  <c r="W2226" i="1" s="1"/>
  <c r="U892" i="1"/>
  <c r="W892" i="1" s="1"/>
  <c r="U2227" i="1"/>
  <c r="W2227" i="1" s="1"/>
  <c r="U2228" i="1"/>
  <c r="W2228" i="1" s="1"/>
  <c r="U893" i="1"/>
  <c r="W893" i="1" s="1"/>
  <c r="U2229" i="1"/>
  <c r="W2229" i="1" s="1"/>
  <c r="U2230" i="1"/>
  <c r="W2230" i="1" s="1"/>
  <c r="U2231" i="1"/>
  <c r="W2231" i="1" s="1"/>
  <c r="U894" i="1"/>
  <c r="W894" i="1" s="1"/>
  <c r="U2232" i="1"/>
  <c r="W2232" i="1" s="1"/>
  <c r="U2233" i="1"/>
  <c r="W2233" i="1" s="1"/>
  <c r="U2234" i="1"/>
  <c r="W2234" i="1" s="1"/>
  <c r="U895" i="1"/>
  <c r="W895" i="1" s="1"/>
  <c r="U2235" i="1"/>
  <c r="W2235" i="1" s="1"/>
  <c r="U896" i="1"/>
  <c r="W896" i="1" s="1"/>
  <c r="U2236" i="1"/>
  <c r="W2236" i="1" s="1"/>
  <c r="U2237" i="1"/>
  <c r="W2237" i="1" s="1"/>
  <c r="U897" i="1"/>
  <c r="W897" i="1" s="1"/>
  <c r="U2238" i="1"/>
  <c r="W2238" i="1" s="1"/>
  <c r="U2239" i="1"/>
  <c r="W2239" i="1" s="1"/>
  <c r="U2240" i="1"/>
  <c r="W2240" i="1" s="1"/>
  <c r="U2241" i="1"/>
  <c r="W2241" i="1" s="1"/>
  <c r="U2242" i="1"/>
  <c r="W2242" i="1" s="1"/>
  <c r="U898" i="1"/>
  <c r="W898" i="1" s="1"/>
  <c r="U2243" i="1"/>
  <c r="W2243" i="1" s="1"/>
  <c r="U2244" i="1"/>
  <c r="W2244" i="1" s="1"/>
  <c r="U899" i="1"/>
  <c r="W899" i="1" s="1"/>
  <c r="U2245" i="1"/>
  <c r="W2245" i="1" s="1"/>
  <c r="U2246" i="1"/>
  <c r="W2246" i="1" s="1"/>
  <c r="U900" i="1"/>
  <c r="W900" i="1" s="1"/>
  <c r="U2247" i="1"/>
  <c r="W2247" i="1" s="1"/>
  <c r="U2248" i="1"/>
  <c r="W2248" i="1" s="1"/>
  <c r="U3686" i="1"/>
  <c r="W3686" i="1" s="1"/>
  <c r="U901" i="1"/>
  <c r="W901" i="1" s="1"/>
  <c r="U2250" i="1"/>
  <c r="W2250" i="1" s="1"/>
  <c r="U2251" i="1"/>
  <c r="W2251" i="1" s="1"/>
  <c r="U902" i="1"/>
  <c r="W902" i="1" s="1"/>
  <c r="U2252" i="1"/>
  <c r="W2252" i="1" s="1"/>
  <c r="U2253" i="1"/>
  <c r="W2253" i="1" s="1"/>
  <c r="U2254" i="1"/>
  <c r="W2254" i="1" s="1"/>
  <c r="U2255" i="1"/>
  <c r="W2255" i="1" s="1"/>
  <c r="U2256" i="1"/>
  <c r="W2256" i="1" s="1"/>
  <c r="U2257" i="1"/>
  <c r="W2257" i="1" s="1"/>
  <c r="U903" i="1"/>
  <c r="W903" i="1" s="1"/>
  <c r="U904" i="1"/>
  <c r="W904" i="1" s="1"/>
  <c r="U2258" i="1"/>
  <c r="W2258" i="1" s="1"/>
  <c r="U905" i="1"/>
  <c r="W905" i="1" s="1"/>
  <c r="U2259" i="1"/>
  <c r="W2259" i="1" s="1"/>
  <c r="U2260" i="1"/>
  <c r="W2260" i="1" s="1"/>
  <c r="U2261" i="1"/>
  <c r="W2261" i="1" s="1"/>
  <c r="U2262" i="1"/>
  <c r="W2262" i="1" s="1"/>
  <c r="U2263" i="1"/>
  <c r="W2263" i="1" s="1"/>
  <c r="U2264" i="1"/>
  <c r="W2264" i="1" s="1"/>
  <c r="U906" i="1"/>
  <c r="W906" i="1" s="1"/>
  <c r="U907" i="1"/>
  <c r="W907" i="1" s="1"/>
  <c r="U2265" i="1"/>
  <c r="W2265" i="1" s="1"/>
  <c r="U2266" i="1"/>
  <c r="W2266" i="1" s="1"/>
  <c r="U2267" i="1"/>
  <c r="W2267" i="1" s="1"/>
  <c r="U2268" i="1"/>
  <c r="W2268" i="1" s="1"/>
  <c r="U2269" i="1"/>
  <c r="W2269" i="1" s="1"/>
  <c r="U2270" i="1"/>
  <c r="W2270" i="1" s="1"/>
  <c r="U908" i="1"/>
  <c r="W908" i="1" s="1"/>
  <c r="U2271" i="1"/>
  <c r="W2271" i="1" s="1"/>
  <c r="U909" i="1"/>
  <c r="W909" i="1" s="1"/>
  <c r="U910" i="1"/>
  <c r="W910" i="1" s="1"/>
  <c r="U2272" i="1"/>
  <c r="W2272" i="1" s="1"/>
  <c r="U2273" i="1"/>
  <c r="W2273" i="1" s="1"/>
  <c r="U2274" i="1"/>
  <c r="W2274" i="1" s="1"/>
  <c r="U2275" i="1"/>
  <c r="W2275" i="1" s="1"/>
  <c r="U2276" i="1"/>
  <c r="W2276" i="1" s="1"/>
  <c r="U2277" i="1"/>
  <c r="W2277" i="1" s="1"/>
  <c r="U911" i="1"/>
  <c r="W911" i="1" s="1"/>
  <c r="U912" i="1"/>
  <c r="W912" i="1" s="1"/>
  <c r="U2278" i="1"/>
  <c r="W2278" i="1" s="1"/>
  <c r="U2279" i="1"/>
  <c r="W2279" i="1" s="1"/>
  <c r="U2280" i="1"/>
  <c r="W2280" i="1" s="1"/>
  <c r="U2281" i="1"/>
  <c r="W2281" i="1" s="1"/>
  <c r="U2282" i="1"/>
  <c r="W2282" i="1" s="1"/>
  <c r="U2283" i="1"/>
  <c r="W2283" i="1" s="1"/>
  <c r="U2284" i="1"/>
  <c r="W2284" i="1" s="1"/>
  <c r="U2285" i="1"/>
  <c r="W2285" i="1" s="1"/>
  <c r="U2286" i="1"/>
  <c r="W2286" i="1" s="1"/>
  <c r="U2287" i="1"/>
  <c r="W2287" i="1" s="1"/>
  <c r="U965" i="1"/>
  <c r="W965" i="1" s="1"/>
  <c r="U2288" i="1"/>
  <c r="W2288" i="1" s="1"/>
  <c r="U2289" i="1"/>
  <c r="W2289" i="1" s="1"/>
  <c r="U2290" i="1"/>
  <c r="W2290" i="1" s="1"/>
  <c r="U2291" i="1"/>
  <c r="W2291" i="1" s="1"/>
  <c r="U2292" i="1"/>
  <c r="W2292" i="1" s="1"/>
  <c r="U2293" i="1"/>
  <c r="W2293" i="1" s="1"/>
  <c r="U2294" i="1"/>
  <c r="W2294" i="1" s="1"/>
  <c r="U2295" i="1"/>
  <c r="W2295" i="1" s="1"/>
  <c r="U2296" i="1"/>
  <c r="W2296" i="1" s="1"/>
  <c r="U21" i="1"/>
  <c r="W21" i="1" s="1"/>
  <c r="U2297" i="1"/>
  <c r="W2297" i="1" s="1"/>
  <c r="U2298" i="1"/>
  <c r="W2298" i="1" s="1"/>
  <c r="U2299" i="1"/>
  <c r="W2299" i="1" s="1"/>
  <c r="U2300" i="1"/>
  <c r="W2300" i="1" s="1"/>
  <c r="U2301" i="1"/>
  <c r="W2301" i="1" s="1"/>
  <c r="U2302" i="1"/>
  <c r="W2302" i="1" s="1"/>
  <c r="U2303" i="1"/>
  <c r="W2303" i="1" s="1"/>
  <c r="U2304" i="1"/>
  <c r="W2304" i="1" s="1"/>
  <c r="U2305" i="1"/>
  <c r="W2305" i="1" s="1"/>
  <c r="U826" i="1"/>
  <c r="W826" i="1" s="1"/>
  <c r="U2306" i="1"/>
  <c r="W2306" i="1" s="1"/>
  <c r="U2307" i="1"/>
  <c r="W2307" i="1" s="1"/>
  <c r="U2308" i="1"/>
  <c r="W2308" i="1" s="1"/>
  <c r="U966" i="1"/>
  <c r="W966" i="1" s="1"/>
  <c r="U2309" i="1"/>
  <c r="W2309" i="1" s="1"/>
  <c r="U850" i="1"/>
  <c r="W850" i="1" s="1"/>
  <c r="U2310" i="1"/>
  <c r="W2310" i="1" s="1"/>
  <c r="U2311" i="1"/>
  <c r="W2311" i="1" s="1"/>
  <c r="U2312" i="1"/>
  <c r="W2312" i="1" s="1"/>
  <c r="U2313" i="1"/>
  <c r="W2313" i="1" s="1"/>
  <c r="U2314" i="1"/>
  <c r="W2314" i="1" s="1"/>
  <c r="U2315" i="1"/>
  <c r="W2315" i="1" s="1"/>
  <c r="U2316" i="1"/>
  <c r="W2316" i="1" s="1"/>
  <c r="U2317" i="1"/>
  <c r="W2317" i="1" s="1"/>
  <c r="U2318" i="1"/>
  <c r="W2318" i="1" s="1"/>
  <c r="U2319" i="1"/>
  <c r="W2319" i="1" s="1"/>
  <c r="U2320" i="1"/>
  <c r="W2320" i="1" s="1"/>
  <c r="U934" i="1"/>
  <c r="W934" i="1" s="1"/>
  <c r="U2321" i="1"/>
  <c r="W2321" i="1" s="1"/>
  <c r="U2322" i="1"/>
  <c r="W2322" i="1" s="1"/>
  <c r="U2323" i="1"/>
  <c r="W2323" i="1" s="1"/>
  <c r="U2324" i="1"/>
  <c r="W2324" i="1" s="1"/>
  <c r="U2325" i="1"/>
  <c r="W2325" i="1" s="1"/>
  <c r="U2326" i="1"/>
  <c r="W2326" i="1" s="1"/>
  <c r="U54" i="1"/>
  <c r="W54" i="1" s="1"/>
  <c r="U129" i="1"/>
  <c r="W129" i="1" s="1"/>
  <c r="U2327" i="1"/>
  <c r="W2327" i="1" s="1"/>
  <c r="U2328" i="1"/>
  <c r="W2328" i="1" s="1"/>
  <c r="U2329" i="1"/>
  <c r="W2329" i="1" s="1"/>
  <c r="U2330" i="1"/>
  <c r="W2330" i="1" s="1"/>
  <c r="U2331" i="1"/>
  <c r="W2331" i="1" s="1"/>
  <c r="U2332" i="1"/>
  <c r="W2332" i="1" s="1"/>
  <c r="U2333" i="1"/>
  <c r="W2333" i="1" s="1"/>
  <c r="U22" i="1"/>
  <c r="W22" i="1" s="1"/>
  <c r="U2334" i="1"/>
  <c r="W2334" i="1" s="1"/>
  <c r="U107" i="1"/>
  <c r="W107" i="1" s="1"/>
  <c r="U2335" i="1"/>
  <c r="W2335" i="1" s="1"/>
  <c r="U2336" i="1"/>
  <c r="W2336" i="1" s="1"/>
  <c r="U2337" i="1"/>
  <c r="W2337" i="1" s="1"/>
  <c r="U2338" i="1"/>
  <c r="W2338" i="1" s="1"/>
  <c r="U2339" i="1"/>
  <c r="W2339" i="1" s="1"/>
  <c r="U2340" i="1"/>
  <c r="W2340" i="1" s="1"/>
  <c r="U2341" i="1"/>
  <c r="W2341" i="1" s="1"/>
  <c r="U2342" i="1"/>
  <c r="W2342" i="1" s="1"/>
  <c r="U2343" i="1"/>
  <c r="W2343" i="1" s="1"/>
  <c r="U2344" i="1"/>
  <c r="W2344" i="1" s="1"/>
  <c r="U14" i="1"/>
  <c r="W14" i="1" s="1"/>
  <c r="U120" i="1"/>
  <c r="W120" i="1" s="1"/>
  <c r="U2345" i="1"/>
  <c r="W2345" i="1" s="1"/>
  <c r="U23" i="1"/>
  <c r="W23" i="1" s="1"/>
  <c r="U2346" i="1"/>
  <c r="W2346" i="1" s="1"/>
  <c r="U2347" i="1"/>
  <c r="W2347" i="1" s="1"/>
  <c r="U935" i="1"/>
  <c r="W935" i="1" s="1"/>
  <c r="U2348" i="1"/>
  <c r="W2348" i="1" s="1"/>
  <c r="U2349" i="1"/>
  <c r="W2349" i="1" s="1"/>
  <c r="U2350" i="1"/>
  <c r="W2350" i="1" s="1"/>
  <c r="U2351" i="1"/>
  <c r="W2351" i="1" s="1"/>
  <c r="U2352" i="1"/>
  <c r="W2352" i="1" s="1"/>
  <c r="U2353" i="1"/>
  <c r="W2353" i="1" s="1"/>
  <c r="U2354" i="1"/>
  <c r="W2354" i="1" s="1"/>
  <c r="U2355" i="1"/>
  <c r="W2355" i="1" s="1"/>
  <c r="U975" i="1"/>
  <c r="W975" i="1" s="1"/>
  <c r="U2356" i="1"/>
  <c r="W2356" i="1" s="1"/>
  <c r="U15" i="1"/>
  <c r="W15" i="1" s="1"/>
  <c r="U2357" i="1"/>
  <c r="W2357" i="1" s="1"/>
  <c r="U2358" i="1"/>
  <c r="W2358" i="1" s="1"/>
  <c r="U2359" i="1"/>
  <c r="W2359" i="1" s="1"/>
  <c r="U1826" i="1"/>
  <c r="W1826" i="1" s="1"/>
  <c r="U2361" i="1"/>
  <c r="W2361" i="1" s="1"/>
  <c r="U2362" i="1"/>
  <c r="W2362" i="1" s="1"/>
  <c r="U2363" i="1"/>
  <c r="W2363" i="1" s="1"/>
  <c r="U2364" i="1"/>
  <c r="W2364" i="1" s="1"/>
  <c r="U2365" i="1"/>
  <c r="W2365" i="1" s="1"/>
  <c r="U2366" i="1"/>
  <c r="W2366" i="1" s="1"/>
  <c r="U2367" i="1"/>
  <c r="W2367" i="1" s="1"/>
  <c r="U2368" i="1"/>
  <c r="W2368" i="1" s="1"/>
  <c r="U2369" i="1"/>
  <c r="W2369" i="1" s="1"/>
  <c r="U2370" i="1"/>
  <c r="W2370" i="1" s="1"/>
  <c r="U2371" i="1"/>
  <c r="W2371" i="1" s="1"/>
  <c r="U2372" i="1"/>
  <c r="W2372" i="1" s="1"/>
  <c r="U2373" i="1"/>
  <c r="W2373" i="1" s="1"/>
  <c r="U2374" i="1"/>
  <c r="W2374" i="1" s="1"/>
  <c r="U2375" i="1"/>
  <c r="W2375" i="1" s="1"/>
  <c r="U121" i="1"/>
  <c r="W121" i="1" s="1"/>
  <c r="U2376" i="1"/>
  <c r="W2376" i="1" s="1"/>
  <c r="U2377" i="1"/>
  <c r="W2377" i="1" s="1"/>
  <c r="U2378" i="1"/>
  <c r="W2378" i="1" s="1"/>
  <c r="U2379" i="1"/>
  <c r="W2379" i="1" s="1"/>
  <c r="U2380" i="1"/>
  <c r="W2380" i="1" s="1"/>
  <c r="U2381" i="1"/>
  <c r="W2381" i="1" s="1"/>
  <c r="U2382" i="1"/>
  <c r="W2382" i="1" s="1"/>
  <c r="U2383" i="1"/>
  <c r="W2383" i="1" s="1"/>
  <c r="U2384" i="1"/>
  <c r="W2384" i="1" s="1"/>
  <c r="U2385" i="1"/>
  <c r="W2385" i="1" s="1"/>
  <c r="U2386" i="1"/>
  <c r="W2386" i="1" s="1"/>
  <c r="U2387" i="1"/>
  <c r="W2387" i="1" s="1"/>
  <c r="U2388" i="1"/>
  <c r="W2388" i="1" s="1"/>
  <c r="U2389" i="1"/>
  <c r="W2389" i="1" s="1"/>
  <c r="U2390" i="1"/>
  <c r="W2390" i="1" s="1"/>
  <c r="U2391" i="1"/>
  <c r="W2391" i="1" s="1"/>
  <c r="U2392" i="1"/>
  <c r="W2392" i="1" s="1"/>
  <c r="U2393" i="1"/>
  <c r="W2393" i="1" s="1"/>
  <c r="U2394" i="1"/>
  <c r="W2394" i="1" s="1"/>
  <c r="U2395" i="1"/>
  <c r="W2395" i="1" s="1"/>
  <c r="U2396" i="1"/>
  <c r="W2396" i="1" s="1"/>
  <c r="U2397" i="1"/>
  <c r="W2397" i="1" s="1"/>
  <c r="U2398" i="1"/>
  <c r="W2398" i="1" s="1"/>
  <c r="U2399" i="1"/>
  <c r="W2399" i="1" s="1"/>
  <c r="U2400" i="1"/>
  <c r="W2400" i="1" s="1"/>
  <c r="U2401" i="1"/>
  <c r="W2401" i="1" s="1"/>
  <c r="U2402" i="1"/>
  <c r="W2402" i="1" s="1"/>
  <c r="U2403" i="1"/>
  <c r="W2403" i="1" s="1"/>
  <c r="U2404" i="1"/>
  <c r="W2404" i="1" s="1"/>
  <c r="U2405" i="1"/>
  <c r="W2405" i="1" s="1"/>
  <c r="U2406" i="1"/>
  <c r="W2406" i="1" s="1"/>
  <c r="U2407" i="1"/>
  <c r="W2407" i="1" s="1"/>
  <c r="U2408" i="1"/>
  <c r="W2408" i="1" s="1"/>
  <c r="U2409" i="1"/>
  <c r="W2409" i="1" s="1"/>
  <c r="U2410" i="1"/>
  <c r="W2410" i="1" s="1"/>
  <c r="U2411" i="1"/>
  <c r="W2411" i="1" s="1"/>
  <c r="U2412" i="1"/>
  <c r="W2412" i="1" s="1"/>
  <c r="U2413" i="1"/>
  <c r="W2413" i="1" s="1"/>
  <c r="U2414" i="1"/>
  <c r="W2414" i="1" s="1"/>
  <c r="U2360" i="1"/>
  <c r="W2360" i="1" s="1"/>
  <c r="U2416" i="1"/>
  <c r="W2416" i="1" s="1"/>
  <c r="U2417" i="1"/>
  <c r="W2417" i="1" s="1"/>
  <c r="U2418" i="1"/>
  <c r="W2418" i="1" s="1"/>
  <c r="U266" i="1"/>
  <c r="W266" i="1" s="1"/>
  <c r="U267" i="1"/>
  <c r="W267" i="1" s="1"/>
  <c r="U268" i="1"/>
  <c r="W268" i="1" s="1"/>
  <c r="U269" i="1"/>
  <c r="W269" i="1" s="1"/>
  <c r="U2638" i="1"/>
  <c r="W2638" i="1" s="1"/>
  <c r="U270" i="1"/>
  <c r="W270" i="1" s="1"/>
  <c r="U271" i="1"/>
  <c r="W271" i="1" s="1"/>
  <c r="U272" i="1"/>
  <c r="W272" i="1" s="1"/>
  <c r="U273" i="1"/>
  <c r="W273" i="1" s="1"/>
  <c r="U274" i="1"/>
  <c r="W274" i="1" s="1"/>
  <c r="U275" i="1"/>
  <c r="W275" i="1" s="1"/>
  <c r="U792" i="1"/>
  <c r="W792" i="1" s="1"/>
  <c r="U793" i="1"/>
  <c r="W793" i="1" s="1"/>
  <c r="U794" i="1"/>
  <c r="W794" i="1" s="1"/>
  <c r="U31" i="1"/>
  <c r="W31" i="1" s="1"/>
  <c r="U795" i="1"/>
  <c r="W795" i="1" s="1"/>
  <c r="U2419" i="1"/>
  <c r="W2419" i="1" s="1"/>
  <c r="U2420" i="1"/>
  <c r="W2420" i="1" s="1"/>
  <c r="U2421" i="1"/>
  <c r="W2421" i="1" s="1"/>
  <c r="U108" i="1"/>
  <c r="W108" i="1" s="1"/>
  <c r="U2422" i="1"/>
  <c r="W2422" i="1" s="1"/>
  <c r="U2423" i="1"/>
  <c r="W2423" i="1" s="1"/>
  <c r="U155" i="1"/>
  <c r="W155" i="1" s="1"/>
  <c r="U2424" i="1"/>
  <c r="W2424" i="1" s="1"/>
  <c r="U2425" i="1"/>
  <c r="W2425" i="1" s="1"/>
  <c r="U32" i="1"/>
  <c r="W32" i="1" s="1"/>
  <c r="U33" i="1"/>
  <c r="W33" i="1" s="1"/>
  <c r="U34" i="1"/>
  <c r="W34" i="1" s="1"/>
  <c r="U35" i="1"/>
  <c r="W35" i="1" s="1"/>
  <c r="U36" i="1"/>
  <c r="W36" i="1" s="1"/>
  <c r="U109" i="1"/>
  <c r="W109" i="1" s="1"/>
  <c r="U142" i="1"/>
  <c r="W142" i="1" s="1"/>
  <c r="U110" i="1"/>
  <c r="W110" i="1" s="1"/>
  <c r="U2426" i="1"/>
  <c r="W2426" i="1" s="1"/>
  <c r="U2427" i="1"/>
  <c r="W2427" i="1" s="1"/>
  <c r="U2428" i="1"/>
  <c r="W2428" i="1" s="1"/>
  <c r="U2429" i="1"/>
  <c r="W2429" i="1" s="1"/>
  <c r="U2430" i="1"/>
  <c r="W2430" i="1" s="1"/>
  <c r="U229" i="1"/>
  <c r="W229" i="1" s="1"/>
  <c r="U2431" i="1"/>
  <c r="W2431" i="1" s="1"/>
  <c r="U2432" i="1"/>
  <c r="W2432" i="1" s="1"/>
  <c r="U2433" i="1"/>
  <c r="W2433" i="1" s="1"/>
  <c r="U2434" i="1"/>
  <c r="W2434" i="1" s="1"/>
  <c r="U2435" i="1"/>
  <c r="W2435" i="1" s="1"/>
  <c r="U2436" i="1"/>
  <c r="W2436" i="1" s="1"/>
  <c r="U2437" i="1"/>
  <c r="W2437" i="1" s="1"/>
  <c r="U2438" i="1"/>
  <c r="W2438" i="1" s="1"/>
  <c r="U2439" i="1"/>
  <c r="W2439" i="1" s="1"/>
  <c r="U2440" i="1"/>
  <c r="W2440" i="1" s="1"/>
  <c r="U2441" i="1"/>
  <c r="W2441" i="1" s="1"/>
  <c r="U2442" i="1"/>
  <c r="W2442" i="1" s="1"/>
  <c r="U230" i="1"/>
  <c r="W230" i="1" s="1"/>
  <c r="U2443" i="1"/>
  <c r="W2443" i="1" s="1"/>
  <c r="U2444" i="1"/>
  <c r="W2444" i="1" s="1"/>
  <c r="U2445" i="1"/>
  <c r="W2445" i="1" s="1"/>
  <c r="U2446" i="1"/>
  <c r="W2446" i="1" s="1"/>
  <c r="U2447" i="1"/>
  <c r="W2447" i="1" s="1"/>
  <c r="U2448" i="1"/>
  <c r="W2448" i="1" s="1"/>
  <c r="U2449" i="1"/>
  <c r="W2449" i="1" s="1"/>
  <c r="U2450" i="1"/>
  <c r="W2450" i="1" s="1"/>
  <c r="U2451" i="1"/>
  <c r="W2451" i="1" s="1"/>
  <c r="U2452" i="1"/>
  <c r="W2452" i="1" s="1"/>
  <c r="U2453" i="1"/>
  <c r="W2453" i="1" s="1"/>
  <c r="U2454" i="1"/>
  <c r="W2454" i="1" s="1"/>
  <c r="U2455" i="1"/>
  <c r="W2455" i="1" s="1"/>
  <c r="U2456" i="1"/>
  <c r="W2456" i="1" s="1"/>
  <c r="U2457" i="1"/>
  <c r="W2457" i="1" s="1"/>
  <c r="U2458" i="1"/>
  <c r="W2458" i="1" s="1"/>
  <c r="U2459" i="1"/>
  <c r="W2459" i="1" s="1"/>
  <c r="U967" i="1"/>
  <c r="W967" i="1" s="1"/>
  <c r="U2460" i="1"/>
  <c r="W2460" i="1" s="1"/>
  <c r="U2461" i="1"/>
  <c r="W2461" i="1" s="1"/>
  <c r="U64" i="1"/>
  <c r="W64" i="1" s="1"/>
  <c r="U2462" i="1"/>
  <c r="W2462" i="1" s="1"/>
  <c r="U2463" i="1"/>
  <c r="W2463" i="1" s="1"/>
  <c r="U2464" i="1"/>
  <c r="W2464" i="1" s="1"/>
  <c r="U2465" i="1"/>
  <c r="W2465" i="1" s="1"/>
  <c r="U2466" i="1"/>
  <c r="W2466" i="1" s="1"/>
  <c r="U2467" i="1"/>
  <c r="W2467" i="1" s="1"/>
  <c r="U2468" i="1"/>
  <c r="W2468" i="1" s="1"/>
  <c r="U2469" i="1"/>
  <c r="W2469" i="1" s="1"/>
  <c r="U2470" i="1"/>
  <c r="W2470" i="1" s="1"/>
  <c r="U2471" i="1"/>
  <c r="W2471" i="1" s="1"/>
  <c r="U2472" i="1"/>
  <c r="W2472" i="1" s="1"/>
  <c r="U2473" i="1"/>
  <c r="W2473" i="1" s="1"/>
  <c r="U2474" i="1"/>
  <c r="W2474" i="1" s="1"/>
  <c r="U2475" i="1"/>
  <c r="W2475" i="1" s="1"/>
  <c r="U2476" i="1"/>
  <c r="W2476" i="1" s="1"/>
  <c r="U2477" i="1"/>
  <c r="W2477" i="1" s="1"/>
  <c r="U2478" i="1"/>
  <c r="W2478" i="1" s="1"/>
  <c r="U2479" i="1"/>
  <c r="W2479" i="1" s="1"/>
  <c r="U195" i="1"/>
  <c r="W195" i="1" s="1"/>
  <c r="U2480" i="1"/>
  <c r="W2480" i="1" s="1"/>
  <c r="U2481" i="1"/>
  <c r="W2481" i="1" s="1"/>
  <c r="U2482" i="1"/>
  <c r="W2482" i="1" s="1"/>
  <c r="U196" i="1"/>
  <c r="W196" i="1" s="1"/>
  <c r="U2483" i="1"/>
  <c r="W2483" i="1" s="1"/>
  <c r="U2484" i="1"/>
  <c r="W2484" i="1" s="1"/>
  <c r="U2485" i="1"/>
  <c r="W2485" i="1" s="1"/>
  <c r="U2486" i="1"/>
  <c r="W2486" i="1" s="1"/>
  <c r="U2487" i="1"/>
  <c r="W2487" i="1" s="1"/>
  <c r="U2488" i="1"/>
  <c r="W2488" i="1" s="1"/>
  <c r="U2489" i="1"/>
  <c r="W2489" i="1" s="1"/>
  <c r="U2490" i="1"/>
  <c r="W2490" i="1" s="1"/>
  <c r="U2491" i="1"/>
  <c r="W2491" i="1" s="1"/>
  <c r="U2492" i="1"/>
  <c r="W2492" i="1" s="1"/>
  <c r="U2493" i="1"/>
  <c r="W2493" i="1" s="1"/>
  <c r="U2494" i="1"/>
  <c r="W2494" i="1" s="1"/>
  <c r="U2495" i="1"/>
  <c r="W2495" i="1" s="1"/>
  <c r="U276" i="1"/>
  <c r="W276" i="1" s="1"/>
  <c r="U277" i="1"/>
  <c r="W277" i="1" s="1"/>
  <c r="U278" i="1"/>
  <c r="W278" i="1" s="1"/>
  <c r="U279" i="1"/>
  <c r="W279" i="1" s="1"/>
  <c r="U280" i="1"/>
  <c r="W280" i="1" s="1"/>
  <c r="U281" i="1"/>
  <c r="W281" i="1" s="1"/>
  <c r="U282" i="1"/>
  <c r="W282" i="1" s="1"/>
  <c r="U283" i="1"/>
  <c r="W283" i="1" s="1"/>
  <c r="U284" i="1"/>
  <c r="W284" i="1" s="1"/>
  <c r="U285" i="1"/>
  <c r="W285" i="1" s="1"/>
  <c r="U286" i="1"/>
  <c r="W286" i="1" s="1"/>
  <c r="U287" i="1"/>
  <c r="W287" i="1" s="1"/>
  <c r="U288" i="1"/>
  <c r="W288" i="1" s="1"/>
  <c r="U289" i="1"/>
  <c r="W289" i="1" s="1"/>
  <c r="U2496" i="1"/>
  <c r="W2496" i="1" s="1"/>
  <c r="U2497" i="1"/>
  <c r="W2497" i="1" s="1"/>
  <c r="U2498" i="1"/>
  <c r="W2498" i="1" s="1"/>
  <c r="U2499" i="1"/>
  <c r="W2499" i="1" s="1"/>
  <c r="U2500" i="1"/>
  <c r="W2500" i="1" s="1"/>
  <c r="U2501" i="1"/>
  <c r="W2501" i="1" s="1"/>
  <c r="U2502" i="1"/>
  <c r="W2502" i="1" s="1"/>
  <c r="U2503" i="1"/>
  <c r="W2503" i="1" s="1"/>
  <c r="U2504" i="1"/>
  <c r="W2504" i="1" s="1"/>
  <c r="U197" i="1"/>
  <c r="W197" i="1" s="1"/>
  <c r="U2505" i="1"/>
  <c r="W2505" i="1" s="1"/>
  <c r="U156" i="1"/>
  <c r="W156" i="1" s="1"/>
  <c r="U130" i="1"/>
  <c r="W130" i="1" s="1"/>
  <c r="U2506" i="1"/>
  <c r="W2506" i="1" s="1"/>
  <c r="U2507" i="1"/>
  <c r="W2507" i="1" s="1"/>
  <c r="U131" i="1"/>
  <c r="W131" i="1" s="1"/>
  <c r="U2508" i="1"/>
  <c r="W2508" i="1" s="1"/>
  <c r="U2509" i="1"/>
  <c r="W2509" i="1" s="1"/>
  <c r="U2510" i="1"/>
  <c r="W2510" i="1" s="1"/>
  <c r="U2511" i="1"/>
  <c r="W2511" i="1" s="1"/>
  <c r="U2512" i="1"/>
  <c r="W2512" i="1" s="1"/>
  <c r="U132" i="1"/>
  <c r="W132" i="1" s="1"/>
  <c r="U2513" i="1"/>
  <c r="W2513" i="1" s="1"/>
  <c r="U2514" i="1"/>
  <c r="W2514" i="1" s="1"/>
  <c r="U2515" i="1"/>
  <c r="W2515" i="1" s="1"/>
  <c r="U2516" i="1"/>
  <c r="W2516" i="1" s="1"/>
  <c r="U2517" i="1"/>
  <c r="W2517" i="1" s="1"/>
  <c r="U2518" i="1"/>
  <c r="W2518" i="1" s="1"/>
  <c r="U2519" i="1"/>
  <c r="W2519" i="1" s="1"/>
  <c r="U2520" i="1"/>
  <c r="W2520" i="1" s="1"/>
  <c r="U2521" i="1"/>
  <c r="W2521" i="1" s="1"/>
  <c r="U2522" i="1"/>
  <c r="W2522" i="1" s="1"/>
  <c r="U2523" i="1"/>
  <c r="W2523" i="1" s="1"/>
  <c r="U2524" i="1"/>
  <c r="W2524" i="1" s="1"/>
  <c r="U2525" i="1"/>
  <c r="W2525" i="1" s="1"/>
  <c r="U2526" i="1"/>
  <c r="W2526" i="1" s="1"/>
  <c r="U2527" i="1"/>
  <c r="W2527" i="1" s="1"/>
  <c r="U80" i="1"/>
  <c r="W80" i="1" s="1"/>
  <c r="U2528" i="1"/>
  <c r="W2528" i="1" s="1"/>
  <c r="U2529" i="1"/>
  <c r="W2529" i="1" s="1"/>
  <c r="U2530" i="1"/>
  <c r="W2530" i="1" s="1"/>
  <c r="U2531" i="1"/>
  <c r="W2531" i="1" s="1"/>
  <c r="U2532" i="1"/>
  <c r="W2532" i="1" s="1"/>
  <c r="U2533" i="1"/>
  <c r="W2533" i="1" s="1"/>
  <c r="U2534" i="1"/>
  <c r="W2534" i="1" s="1"/>
  <c r="U2535" i="1"/>
  <c r="W2535" i="1" s="1"/>
  <c r="U2536" i="1"/>
  <c r="W2536" i="1" s="1"/>
  <c r="U17" i="1"/>
  <c r="W17" i="1" s="1"/>
  <c r="U2537" i="1"/>
  <c r="W2537" i="1" s="1"/>
  <c r="U2538" i="1"/>
  <c r="W2538" i="1" s="1"/>
  <c r="U2539" i="1"/>
  <c r="W2539" i="1" s="1"/>
  <c r="U2540" i="1"/>
  <c r="W2540" i="1" s="1"/>
  <c r="U2541" i="1"/>
  <c r="W2541" i="1" s="1"/>
  <c r="U2542" i="1"/>
  <c r="W2542" i="1" s="1"/>
  <c r="U2543" i="1"/>
  <c r="W2543" i="1" s="1"/>
  <c r="U2544" i="1"/>
  <c r="W2544" i="1" s="1"/>
  <c r="U2545" i="1"/>
  <c r="W2545" i="1" s="1"/>
  <c r="U2546" i="1"/>
  <c r="W2546" i="1" s="1"/>
  <c r="U2547" i="1"/>
  <c r="W2547" i="1" s="1"/>
  <c r="U2548" i="1"/>
  <c r="W2548" i="1" s="1"/>
  <c r="U2549" i="1"/>
  <c r="W2549" i="1" s="1"/>
  <c r="U2550" i="1"/>
  <c r="W2550" i="1" s="1"/>
  <c r="U2551" i="1"/>
  <c r="W2551" i="1" s="1"/>
  <c r="U2552" i="1"/>
  <c r="W2552" i="1" s="1"/>
  <c r="U2553" i="1"/>
  <c r="W2553" i="1" s="1"/>
  <c r="U2554" i="1"/>
  <c r="W2554" i="1" s="1"/>
  <c r="U2555" i="1"/>
  <c r="W2555" i="1" s="1"/>
  <c r="U2556" i="1"/>
  <c r="W2556" i="1" s="1"/>
  <c r="U2557" i="1"/>
  <c r="W2557" i="1" s="1"/>
  <c r="U2558" i="1"/>
  <c r="W2558" i="1" s="1"/>
  <c r="U2559" i="1"/>
  <c r="W2559" i="1" s="1"/>
  <c r="U2560" i="1"/>
  <c r="W2560" i="1" s="1"/>
  <c r="U2561" i="1"/>
  <c r="W2561" i="1" s="1"/>
  <c r="U2562" i="1"/>
  <c r="W2562" i="1" s="1"/>
  <c r="U180" i="1"/>
  <c r="W180" i="1" s="1"/>
  <c r="U2563" i="1"/>
  <c r="W2563" i="1" s="1"/>
  <c r="U2564" i="1"/>
  <c r="W2564" i="1" s="1"/>
  <c r="U2565" i="1"/>
  <c r="W2565" i="1" s="1"/>
  <c r="U2566" i="1"/>
  <c r="W2566" i="1" s="1"/>
  <c r="U2567" i="1"/>
  <c r="W2567" i="1" s="1"/>
  <c r="U2568" i="1"/>
  <c r="W2568" i="1" s="1"/>
  <c r="U2569" i="1"/>
  <c r="W2569" i="1" s="1"/>
  <c r="U2570" i="1"/>
  <c r="W2570" i="1" s="1"/>
  <c r="U194" i="1"/>
  <c r="W194" i="1" s="1"/>
  <c r="U2571" i="1"/>
  <c r="W2571" i="1" s="1"/>
  <c r="U2572" i="1"/>
  <c r="W2572" i="1" s="1"/>
  <c r="U2573" i="1"/>
  <c r="W2573" i="1" s="1"/>
  <c r="U206" i="1"/>
  <c r="W206" i="1" s="1"/>
  <c r="U2574" i="1"/>
  <c r="W2574" i="1" s="1"/>
  <c r="U174" i="1"/>
  <c r="W174" i="1" s="1"/>
  <c r="U2575" i="1"/>
  <c r="W2575" i="1" s="1"/>
  <c r="U2576" i="1"/>
  <c r="W2576" i="1" s="1"/>
  <c r="U2577" i="1"/>
  <c r="W2577" i="1" s="1"/>
  <c r="U2578" i="1"/>
  <c r="W2578" i="1" s="1"/>
  <c r="U2579" i="1"/>
  <c r="W2579" i="1" s="1"/>
  <c r="U2580" i="1"/>
  <c r="W2580" i="1" s="1"/>
  <c r="U2581" i="1"/>
  <c r="W2581" i="1" s="1"/>
  <c r="U2582" i="1"/>
  <c r="W2582" i="1" s="1"/>
  <c r="U2583" i="1"/>
  <c r="W2583" i="1" s="1"/>
  <c r="U2584" i="1"/>
  <c r="W2584" i="1" s="1"/>
  <c r="U2585" i="1"/>
  <c r="W2585" i="1" s="1"/>
  <c r="U175" i="1"/>
  <c r="W175" i="1" s="1"/>
  <c r="U2586" i="1"/>
  <c r="W2586" i="1" s="1"/>
  <c r="U2587" i="1"/>
  <c r="W2587" i="1" s="1"/>
  <c r="U2588" i="1"/>
  <c r="W2588" i="1" s="1"/>
  <c r="U176" i="1"/>
  <c r="W176" i="1" s="1"/>
  <c r="U2589" i="1"/>
  <c r="W2589" i="1" s="1"/>
  <c r="U2590" i="1"/>
  <c r="W2590" i="1" s="1"/>
  <c r="U2591" i="1"/>
  <c r="W2591" i="1" s="1"/>
  <c r="U2592" i="1"/>
  <c r="W2592" i="1" s="1"/>
  <c r="U2593" i="1"/>
  <c r="W2593" i="1" s="1"/>
  <c r="U2594" i="1"/>
  <c r="W2594" i="1" s="1"/>
  <c r="U2595" i="1"/>
  <c r="W2595" i="1" s="1"/>
  <c r="U2596" i="1"/>
  <c r="W2596" i="1" s="1"/>
  <c r="U2597" i="1"/>
  <c r="W2597" i="1" s="1"/>
  <c r="U816" i="1"/>
  <c r="W816" i="1" s="1"/>
  <c r="U2598" i="1"/>
  <c r="W2598" i="1" s="1"/>
  <c r="U2599" i="1"/>
  <c r="W2599" i="1" s="1"/>
  <c r="U2600" i="1"/>
  <c r="W2600" i="1" s="1"/>
  <c r="U2601" i="1"/>
  <c r="W2601" i="1" s="1"/>
  <c r="U2602" i="1"/>
  <c r="W2602" i="1" s="1"/>
  <c r="U2603" i="1"/>
  <c r="W2603" i="1" s="1"/>
  <c r="U2604" i="1"/>
  <c r="W2604" i="1" s="1"/>
  <c r="U2605" i="1"/>
  <c r="W2605" i="1" s="1"/>
  <c r="U2606" i="1"/>
  <c r="W2606" i="1" s="1"/>
  <c r="U2607" i="1"/>
  <c r="W2607" i="1" s="1"/>
  <c r="U2608" i="1"/>
  <c r="W2608" i="1" s="1"/>
  <c r="U2609" i="1"/>
  <c r="W2609" i="1" s="1"/>
  <c r="U2610" i="1"/>
  <c r="W2610" i="1" s="1"/>
  <c r="U2611" i="1"/>
  <c r="W2611" i="1" s="1"/>
  <c r="U2612" i="1"/>
  <c r="W2612" i="1" s="1"/>
  <c r="U2613" i="1"/>
  <c r="W2613" i="1" s="1"/>
  <c r="U2614" i="1"/>
  <c r="W2614" i="1" s="1"/>
  <c r="U2615" i="1"/>
  <c r="W2615" i="1" s="1"/>
  <c r="U2616" i="1"/>
  <c r="W2616" i="1" s="1"/>
  <c r="U2617" i="1"/>
  <c r="W2617" i="1" s="1"/>
  <c r="U807" i="1"/>
  <c r="W807" i="1" s="1"/>
  <c r="U2618" i="1"/>
  <c r="W2618" i="1" s="1"/>
  <c r="U2619" i="1"/>
  <c r="W2619" i="1" s="1"/>
  <c r="U2620" i="1"/>
  <c r="W2620" i="1" s="1"/>
  <c r="U2621" i="1"/>
  <c r="W2621" i="1" s="1"/>
  <c r="U2622" i="1"/>
  <c r="W2622" i="1" s="1"/>
  <c r="U2623" i="1"/>
  <c r="W2623" i="1" s="1"/>
  <c r="U2624" i="1"/>
  <c r="W2624" i="1" s="1"/>
  <c r="U2625" i="1"/>
  <c r="W2625" i="1" s="1"/>
  <c r="U81" i="1"/>
  <c r="W81" i="1" s="1"/>
  <c r="U2626" i="1"/>
  <c r="W2626" i="1" s="1"/>
  <c r="U920" i="1"/>
  <c r="W920" i="1" s="1"/>
  <c r="U2627" i="1"/>
  <c r="W2627" i="1" s="1"/>
  <c r="U248" i="1"/>
  <c r="W248" i="1" s="1"/>
  <c r="U2628" i="1"/>
  <c r="W2628" i="1" s="1"/>
  <c r="U2629" i="1"/>
  <c r="W2629" i="1" s="1"/>
  <c r="U165" i="1"/>
  <c r="W165" i="1" s="1"/>
  <c r="U166" i="1"/>
  <c r="W166" i="1" s="1"/>
  <c r="U188" i="1"/>
  <c r="W188" i="1" s="1"/>
  <c r="U2630" i="1"/>
  <c r="W2630" i="1" s="1"/>
  <c r="U945" i="1"/>
  <c r="W945" i="1" s="1"/>
  <c r="U65" i="1"/>
  <c r="W65" i="1" s="1"/>
  <c r="U2631" i="1"/>
  <c r="W2631" i="1" s="1"/>
  <c r="U2632" i="1"/>
  <c r="W2632" i="1" s="1"/>
  <c r="U2633" i="1"/>
  <c r="W2633" i="1" s="1"/>
  <c r="U913" i="1"/>
  <c r="W913" i="1" s="1"/>
  <c r="U2635" i="1"/>
  <c r="W2635" i="1" s="1"/>
  <c r="U2636" i="1"/>
  <c r="W2636" i="1" s="1"/>
  <c r="U914" i="1"/>
  <c r="W914" i="1" s="1"/>
  <c r="U946" i="1"/>
  <c r="W946" i="1" s="1"/>
  <c r="U2639" i="1"/>
  <c r="W2639" i="1" s="1"/>
  <c r="U2640" i="1"/>
  <c r="W2640" i="1" s="1"/>
  <c r="U2641" i="1"/>
  <c r="W2641" i="1" s="1"/>
  <c r="U2642" i="1"/>
  <c r="W2642" i="1" s="1"/>
  <c r="U921" i="1"/>
  <c r="W921" i="1" s="1"/>
  <c r="U6" i="1"/>
  <c r="W6" i="1" s="1"/>
  <c r="U2643" i="1"/>
  <c r="W2643" i="1" s="1"/>
  <c r="U7" i="1"/>
  <c r="W7" i="1" s="1"/>
  <c r="U78" i="1"/>
  <c r="W78" i="1" s="1"/>
  <c r="U2644" i="1"/>
  <c r="W2644" i="1" s="1"/>
  <c r="U2645" i="1"/>
  <c r="W2645" i="1" s="1"/>
  <c r="U2647" i="1"/>
  <c r="W2647" i="1" s="1"/>
  <c r="U2648" i="1"/>
  <c r="W2648" i="1" s="1"/>
  <c r="U2649" i="1"/>
  <c r="W2649" i="1" s="1"/>
  <c r="U2651" i="1"/>
  <c r="W2651" i="1" s="1"/>
  <c r="U2652" i="1"/>
  <c r="W2652" i="1" s="1"/>
  <c r="U947" i="1"/>
  <c r="W947" i="1" s="1"/>
  <c r="U2653" i="1"/>
  <c r="W2653" i="1" s="1"/>
  <c r="U2654" i="1"/>
  <c r="W2654" i="1" s="1"/>
  <c r="U2655" i="1"/>
  <c r="W2655" i="1" s="1"/>
  <c r="U37" i="1"/>
  <c r="W37" i="1" s="1"/>
  <c r="U2656" i="1"/>
  <c r="W2656" i="1" s="1"/>
  <c r="U2657" i="1"/>
  <c r="W2657" i="1" s="1"/>
  <c r="U2658" i="1"/>
  <c r="W2658" i="1" s="1"/>
  <c r="U2659" i="1"/>
  <c r="W2659" i="1" s="1"/>
  <c r="U2660" i="1"/>
  <c r="W2660" i="1" s="1"/>
  <c r="U2661" i="1"/>
  <c r="W2661" i="1" s="1"/>
  <c r="U2662" i="1"/>
  <c r="W2662" i="1" s="1"/>
  <c r="U2663" i="1"/>
  <c r="W2663" i="1" s="1"/>
  <c r="U922" i="1"/>
  <c r="W922" i="1" s="1"/>
  <c r="U2664" i="1"/>
  <c r="W2664" i="1" s="1"/>
  <c r="U2665" i="1"/>
  <c r="W2665" i="1" s="1"/>
  <c r="U2666" i="1"/>
  <c r="W2666" i="1" s="1"/>
  <c r="U2667" i="1"/>
  <c r="W2667" i="1" s="1"/>
  <c r="U2668" i="1"/>
  <c r="W2668" i="1" s="1"/>
  <c r="U2669" i="1"/>
  <c r="W2669" i="1" s="1"/>
  <c r="U846" i="1"/>
  <c r="W846" i="1" s="1"/>
  <c r="U2670" i="1"/>
  <c r="W2670" i="1" s="1"/>
  <c r="U2697" i="1"/>
  <c r="W2697" i="1" s="1"/>
  <c r="U362" i="1"/>
  <c r="W362" i="1" s="1"/>
  <c r="U2673" i="1"/>
  <c r="W2673" i="1" s="1"/>
  <c r="U2674" i="1"/>
  <c r="W2674" i="1" s="1"/>
  <c r="U2675" i="1"/>
  <c r="W2675" i="1" s="1"/>
  <c r="U2704" i="1"/>
  <c r="W2704" i="1" s="1"/>
  <c r="U2677" i="1"/>
  <c r="W2677" i="1" s="1"/>
  <c r="U3106" i="1"/>
  <c r="W3106" i="1" s="1"/>
  <c r="U2678" i="1"/>
  <c r="W2678" i="1" s="1"/>
  <c r="U3739" i="1"/>
  <c r="W3739" i="1" s="1"/>
  <c r="U2680" i="1"/>
  <c r="W2680" i="1" s="1"/>
  <c r="U2681" i="1"/>
  <c r="W2681" i="1" s="1"/>
  <c r="U2682" i="1"/>
  <c r="W2682" i="1" s="1"/>
  <c r="U2683" i="1"/>
  <c r="W2683" i="1" s="1"/>
  <c r="U3461" i="1"/>
  <c r="W3461" i="1" s="1"/>
  <c r="U2684" i="1"/>
  <c r="W2684" i="1" s="1"/>
  <c r="U2685" i="1"/>
  <c r="W2685" i="1" s="1"/>
  <c r="U2686" i="1"/>
  <c r="W2686" i="1" s="1"/>
  <c r="U2687" i="1"/>
  <c r="W2687" i="1" s="1"/>
  <c r="U2688" i="1"/>
  <c r="W2688" i="1" s="1"/>
  <c r="U2689" i="1"/>
  <c r="W2689" i="1" s="1"/>
  <c r="U2690" i="1"/>
  <c r="W2690" i="1" s="1"/>
  <c r="U923" i="1"/>
  <c r="W923" i="1" s="1"/>
  <c r="U847" i="1"/>
  <c r="W847" i="1" s="1"/>
  <c r="U2691" i="1"/>
  <c r="W2691" i="1" s="1"/>
  <c r="U2692" i="1"/>
  <c r="W2692" i="1" s="1"/>
  <c r="U2693" i="1"/>
  <c r="W2693" i="1" s="1"/>
  <c r="U2694" i="1"/>
  <c r="W2694" i="1" s="1"/>
  <c r="U2695" i="1"/>
  <c r="W2695" i="1" s="1"/>
  <c r="U2696" i="1"/>
  <c r="W2696" i="1" s="1"/>
  <c r="U815" i="1"/>
  <c r="W815" i="1" s="1"/>
  <c r="U2698" i="1"/>
  <c r="W2698" i="1" s="1"/>
  <c r="U2699" i="1"/>
  <c r="W2699" i="1" s="1"/>
  <c r="U848" i="1"/>
  <c r="W848" i="1" s="1"/>
  <c r="U2415" i="1"/>
  <c r="W2415" i="1" s="1"/>
  <c r="U915" i="1"/>
  <c r="W915" i="1" s="1"/>
  <c r="U2700" i="1"/>
  <c r="W2700" i="1" s="1"/>
  <c r="U916" i="1"/>
  <c r="W916" i="1" s="1"/>
  <c r="U2701" i="1"/>
  <c r="W2701" i="1" s="1"/>
  <c r="U797" i="1"/>
  <c r="W797" i="1" s="1"/>
  <c r="U808" i="1"/>
  <c r="W808" i="1" s="1"/>
  <c r="U798" i="1"/>
  <c r="W798" i="1" s="1"/>
  <c r="U2702" i="1"/>
  <c r="W2702" i="1" s="1"/>
  <c r="U799" i="1"/>
  <c r="W799" i="1" s="1"/>
  <c r="U2703" i="1"/>
  <c r="W2703" i="1" s="1"/>
  <c r="U2705" i="1"/>
  <c r="W2705" i="1" s="1"/>
  <c r="U809" i="1"/>
  <c r="W809" i="1" s="1"/>
  <c r="U2706" i="1"/>
  <c r="W2706" i="1" s="1"/>
  <c r="U2707" i="1"/>
  <c r="W2707" i="1" s="1"/>
  <c r="U2708" i="1"/>
  <c r="W2708" i="1" s="1"/>
  <c r="U2709" i="1"/>
  <c r="W2709" i="1" s="1"/>
  <c r="U2710" i="1"/>
  <c r="W2710" i="1" s="1"/>
  <c r="U2711" i="1"/>
  <c r="W2711" i="1" s="1"/>
  <c r="U2650" i="1"/>
  <c r="W2650" i="1" s="1"/>
  <c r="U2712" i="1"/>
  <c r="W2712" i="1" s="1"/>
  <c r="U2713" i="1"/>
  <c r="W2713" i="1" s="1"/>
  <c r="U2714" i="1"/>
  <c r="W2714" i="1" s="1"/>
  <c r="U2715" i="1"/>
  <c r="W2715" i="1" s="1"/>
  <c r="U2716" i="1"/>
  <c r="W2716" i="1" s="1"/>
  <c r="U2717" i="1"/>
  <c r="W2717" i="1" s="1"/>
  <c r="U2718" i="1"/>
  <c r="W2718" i="1" s="1"/>
  <c r="U2719" i="1"/>
  <c r="W2719" i="1" s="1"/>
  <c r="U2720" i="1"/>
  <c r="W2720" i="1" s="1"/>
  <c r="U2721" i="1"/>
  <c r="W2721" i="1" s="1"/>
  <c r="U2722" i="1"/>
  <c r="W2722" i="1" s="1"/>
  <c r="U2723" i="1"/>
  <c r="W2723" i="1" s="1"/>
  <c r="U2724" i="1"/>
  <c r="W2724" i="1" s="1"/>
  <c r="U2725" i="1"/>
  <c r="W2725" i="1" s="1"/>
  <c r="U2726" i="1"/>
  <c r="W2726" i="1" s="1"/>
  <c r="U2727" i="1"/>
  <c r="W2727" i="1" s="1"/>
  <c r="U2728" i="1"/>
  <c r="W2728" i="1" s="1"/>
  <c r="U2729" i="1"/>
  <c r="W2729" i="1" s="1"/>
  <c r="U2730" i="1"/>
  <c r="W2730" i="1" s="1"/>
  <c r="U2731" i="1"/>
  <c r="W2731" i="1" s="1"/>
  <c r="U2732" i="1"/>
  <c r="W2732" i="1" s="1"/>
  <c r="U2733" i="1"/>
  <c r="W2733" i="1" s="1"/>
  <c r="U2734" i="1"/>
  <c r="W2734" i="1" s="1"/>
  <c r="U2735" i="1"/>
  <c r="W2735" i="1" s="1"/>
  <c r="U2736" i="1"/>
  <c r="W2736" i="1" s="1"/>
  <c r="U2737" i="1"/>
  <c r="W2737" i="1" s="1"/>
  <c r="U1456" i="1"/>
  <c r="W1456" i="1" s="1"/>
  <c r="U2739" i="1"/>
  <c r="W2739" i="1" s="1"/>
  <c r="U2740" i="1"/>
  <c r="W2740" i="1" s="1"/>
  <c r="U2741" i="1"/>
  <c r="W2741" i="1" s="1"/>
  <c r="U2742" i="1"/>
  <c r="W2742" i="1" s="1"/>
  <c r="U2743" i="1"/>
  <c r="W2743" i="1" s="1"/>
  <c r="U2744" i="1"/>
  <c r="W2744" i="1" s="1"/>
  <c r="U2745" i="1"/>
  <c r="W2745" i="1" s="1"/>
  <c r="U2746" i="1"/>
  <c r="W2746" i="1" s="1"/>
  <c r="U2747" i="1"/>
  <c r="W2747" i="1" s="1"/>
  <c r="U2748" i="1"/>
  <c r="W2748" i="1" s="1"/>
  <c r="U2749" i="1"/>
  <c r="W2749" i="1" s="1"/>
  <c r="U2750" i="1"/>
  <c r="W2750" i="1" s="1"/>
  <c r="U2751" i="1"/>
  <c r="W2751" i="1" s="1"/>
  <c r="U2752" i="1"/>
  <c r="W2752" i="1" s="1"/>
  <c r="U2753" i="1"/>
  <c r="W2753" i="1" s="1"/>
  <c r="U2754" i="1"/>
  <c r="W2754" i="1" s="1"/>
  <c r="U2755" i="1"/>
  <c r="W2755" i="1" s="1"/>
  <c r="U2756" i="1"/>
  <c r="W2756" i="1" s="1"/>
  <c r="U2757" i="1"/>
  <c r="W2757" i="1" s="1"/>
  <c r="U2758" i="1"/>
  <c r="W2758" i="1" s="1"/>
  <c r="U2759" i="1"/>
  <c r="W2759" i="1" s="1"/>
  <c r="U2760" i="1"/>
  <c r="W2760" i="1" s="1"/>
  <c r="U2761" i="1"/>
  <c r="W2761" i="1" s="1"/>
  <c r="U2762" i="1"/>
  <c r="W2762" i="1" s="1"/>
  <c r="U2763" i="1"/>
  <c r="W2763" i="1" s="1"/>
  <c r="U2764" i="1"/>
  <c r="W2764" i="1" s="1"/>
  <c r="U2765" i="1"/>
  <c r="W2765" i="1" s="1"/>
  <c r="U2766" i="1"/>
  <c r="W2766" i="1" s="1"/>
  <c r="U1004" i="1"/>
  <c r="W1004" i="1" s="1"/>
  <c r="U1003" i="1"/>
  <c r="W1003" i="1" s="1"/>
  <c r="U2767" i="1"/>
  <c r="W2767" i="1" s="1"/>
  <c r="U2768" i="1"/>
  <c r="W2768" i="1" s="1"/>
  <c r="U2769" i="1"/>
  <c r="W2769" i="1" s="1"/>
  <c r="U2770" i="1"/>
  <c r="W2770" i="1" s="1"/>
  <c r="U2771" i="1"/>
  <c r="W2771" i="1" s="1"/>
  <c r="U2772" i="1"/>
  <c r="W2772" i="1" s="1"/>
  <c r="U2773" i="1"/>
  <c r="W2773" i="1" s="1"/>
  <c r="U2774" i="1"/>
  <c r="W2774" i="1" s="1"/>
  <c r="U2775" i="1"/>
  <c r="W2775" i="1" s="1"/>
  <c r="U2776" i="1"/>
  <c r="W2776" i="1" s="1"/>
  <c r="U2777" i="1"/>
  <c r="W2777" i="1" s="1"/>
  <c r="U2778" i="1"/>
  <c r="W2778" i="1" s="1"/>
  <c r="U2779" i="1"/>
  <c r="W2779" i="1" s="1"/>
  <c r="U2780" i="1"/>
  <c r="W2780" i="1" s="1"/>
  <c r="U2781" i="1"/>
  <c r="W2781" i="1" s="1"/>
  <c r="U2782" i="1"/>
  <c r="W2782" i="1" s="1"/>
  <c r="U2783" i="1"/>
  <c r="W2783" i="1" s="1"/>
  <c r="U2784" i="1"/>
  <c r="W2784" i="1" s="1"/>
  <c r="U2785" i="1"/>
  <c r="W2785" i="1" s="1"/>
  <c r="U2786" i="1"/>
  <c r="W2786" i="1" s="1"/>
  <c r="U2787" i="1"/>
  <c r="W2787" i="1" s="1"/>
  <c r="U2788" i="1"/>
  <c r="W2788" i="1" s="1"/>
  <c r="U2789" i="1"/>
  <c r="W2789" i="1" s="1"/>
  <c r="U2790" i="1"/>
  <c r="W2790" i="1" s="1"/>
  <c r="U2791" i="1"/>
  <c r="W2791" i="1" s="1"/>
  <c r="U2792" i="1"/>
  <c r="W2792" i="1" s="1"/>
  <c r="U249" i="1"/>
  <c r="W249" i="1" s="1"/>
  <c r="U1005" i="1"/>
  <c r="W1005" i="1" s="1"/>
  <c r="U1006" i="1"/>
  <c r="W1006" i="1" s="1"/>
  <c r="U2793" i="1"/>
  <c r="W2793" i="1" s="1"/>
  <c r="U2794" i="1"/>
  <c r="W2794" i="1" s="1"/>
  <c r="U2795" i="1"/>
  <c r="W2795" i="1" s="1"/>
  <c r="U2796" i="1"/>
  <c r="W2796" i="1" s="1"/>
  <c r="U2797" i="1"/>
  <c r="W2797" i="1" s="1"/>
  <c r="U2798" i="1"/>
  <c r="W2798" i="1" s="1"/>
  <c r="U2799" i="1"/>
  <c r="W2799" i="1" s="1"/>
  <c r="U2800" i="1"/>
  <c r="W2800" i="1" s="1"/>
  <c r="U2801" i="1"/>
  <c r="W2801" i="1" s="1"/>
  <c r="U2802" i="1"/>
  <c r="W2802" i="1" s="1"/>
  <c r="U2803" i="1"/>
  <c r="W2803" i="1" s="1"/>
  <c r="U2804" i="1"/>
  <c r="W2804" i="1" s="1"/>
  <c r="U2805" i="1"/>
  <c r="W2805" i="1" s="1"/>
  <c r="U2806" i="1"/>
  <c r="W2806" i="1" s="1"/>
  <c r="U2807" i="1"/>
  <c r="W2807" i="1" s="1"/>
  <c r="U2808" i="1"/>
  <c r="W2808" i="1" s="1"/>
  <c r="U2809" i="1"/>
  <c r="W2809" i="1" s="1"/>
  <c r="U2810" i="1"/>
  <c r="W2810" i="1" s="1"/>
  <c r="U2811" i="1"/>
  <c r="W2811" i="1" s="1"/>
  <c r="U2812" i="1"/>
  <c r="W2812" i="1" s="1"/>
  <c r="U2813" i="1"/>
  <c r="W2813" i="1" s="1"/>
  <c r="U2814" i="1"/>
  <c r="W2814" i="1" s="1"/>
  <c r="U2815" i="1"/>
  <c r="W2815" i="1" s="1"/>
  <c r="U2816" i="1"/>
  <c r="W2816" i="1" s="1"/>
  <c r="U2817" i="1"/>
  <c r="W2817" i="1" s="1"/>
  <c r="U2818" i="1"/>
  <c r="W2818" i="1" s="1"/>
  <c r="U2819" i="1"/>
  <c r="W2819" i="1" s="1"/>
  <c r="U2820" i="1"/>
  <c r="W2820" i="1" s="1"/>
  <c r="U2821" i="1"/>
  <c r="W2821" i="1" s="1"/>
  <c r="U2822" i="1"/>
  <c r="W2822" i="1" s="1"/>
  <c r="U2823" i="1"/>
  <c r="W2823" i="1" s="1"/>
  <c r="U2824" i="1"/>
  <c r="W2824" i="1" s="1"/>
  <c r="U2825" i="1"/>
  <c r="W2825" i="1" s="1"/>
  <c r="U2826" i="1"/>
  <c r="W2826" i="1" s="1"/>
  <c r="U2827" i="1"/>
  <c r="W2827" i="1" s="1"/>
  <c r="U2828" i="1"/>
  <c r="W2828" i="1" s="1"/>
  <c r="U2829" i="1"/>
  <c r="W2829" i="1" s="1"/>
  <c r="U2830" i="1"/>
  <c r="W2830" i="1" s="1"/>
  <c r="U2831" i="1"/>
  <c r="W2831" i="1" s="1"/>
  <c r="U2832" i="1"/>
  <c r="W2832" i="1" s="1"/>
  <c r="U2833" i="1"/>
  <c r="W2833" i="1" s="1"/>
  <c r="U2834" i="1"/>
  <c r="W2834" i="1" s="1"/>
  <c r="U2835" i="1"/>
  <c r="W2835" i="1" s="1"/>
  <c r="U2836" i="1"/>
  <c r="W2836" i="1" s="1"/>
  <c r="U2837" i="1"/>
  <c r="W2837" i="1" s="1"/>
  <c r="U2838" i="1"/>
  <c r="W2838" i="1" s="1"/>
  <c r="U2839" i="1"/>
  <c r="W2839" i="1" s="1"/>
  <c r="U2840" i="1"/>
  <c r="W2840" i="1" s="1"/>
  <c r="U2841" i="1"/>
  <c r="W2841" i="1" s="1"/>
  <c r="U2842" i="1"/>
  <c r="W2842" i="1" s="1"/>
  <c r="U2843" i="1"/>
  <c r="W2843" i="1" s="1"/>
  <c r="U2844" i="1"/>
  <c r="W2844" i="1" s="1"/>
  <c r="U2845" i="1"/>
  <c r="W2845" i="1" s="1"/>
  <c r="U2846" i="1"/>
  <c r="W2846" i="1" s="1"/>
  <c r="U2847" i="1"/>
  <c r="W2847" i="1" s="1"/>
  <c r="U2848" i="1"/>
  <c r="W2848" i="1" s="1"/>
  <c r="U2849" i="1"/>
  <c r="W2849" i="1" s="1"/>
  <c r="U2850" i="1"/>
  <c r="W2850" i="1" s="1"/>
  <c r="U2851" i="1"/>
  <c r="W2851" i="1" s="1"/>
  <c r="U2852" i="1"/>
  <c r="W2852" i="1" s="1"/>
  <c r="U2853" i="1"/>
  <c r="W2853" i="1" s="1"/>
  <c r="U2854" i="1"/>
  <c r="W2854" i="1" s="1"/>
  <c r="U2855" i="1"/>
  <c r="W2855" i="1" s="1"/>
  <c r="U2856" i="1"/>
  <c r="W2856" i="1" s="1"/>
  <c r="U2857" i="1"/>
  <c r="W2857" i="1" s="1"/>
  <c r="U2858" i="1"/>
  <c r="W2858" i="1" s="1"/>
  <c r="U2859" i="1"/>
  <c r="W2859" i="1" s="1"/>
  <c r="U2860" i="1"/>
  <c r="W2860" i="1" s="1"/>
  <c r="U2861" i="1"/>
  <c r="W2861" i="1" s="1"/>
  <c r="U2862" i="1"/>
  <c r="W2862" i="1" s="1"/>
  <c r="U2863" i="1"/>
  <c r="W2863" i="1" s="1"/>
  <c r="U2864" i="1"/>
  <c r="W2864" i="1" s="1"/>
  <c r="U2865" i="1"/>
  <c r="W2865" i="1" s="1"/>
  <c r="U2866" i="1"/>
  <c r="W2866" i="1" s="1"/>
  <c r="U2867" i="1"/>
  <c r="W2867" i="1" s="1"/>
  <c r="U2868" i="1"/>
  <c r="W2868" i="1" s="1"/>
  <c r="U2869" i="1"/>
  <c r="W2869" i="1" s="1"/>
  <c r="U2870" i="1"/>
  <c r="W2870" i="1" s="1"/>
  <c r="U2871" i="1"/>
  <c r="W2871" i="1" s="1"/>
  <c r="U2872" i="1"/>
  <c r="W2872" i="1" s="1"/>
  <c r="U2873" i="1"/>
  <c r="W2873" i="1" s="1"/>
  <c r="U2874" i="1"/>
  <c r="W2874" i="1" s="1"/>
  <c r="U2875" i="1"/>
  <c r="W2875" i="1" s="1"/>
  <c r="U2876" i="1"/>
  <c r="W2876" i="1" s="1"/>
  <c r="U2877" i="1"/>
  <c r="W2877" i="1" s="1"/>
  <c r="U2878" i="1"/>
  <c r="W2878" i="1" s="1"/>
  <c r="U2879" i="1"/>
  <c r="W2879" i="1" s="1"/>
  <c r="U2880" i="1"/>
  <c r="W2880" i="1" s="1"/>
  <c r="U2881" i="1"/>
  <c r="W2881" i="1" s="1"/>
  <c r="U2882" i="1"/>
  <c r="W2882" i="1" s="1"/>
  <c r="U2883" i="1"/>
  <c r="W2883" i="1" s="1"/>
  <c r="U2884" i="1"/>
  <c r="W2884" i="1" s="1"/>
  <c r="U2885" i="1"/>
  <c r="W2885" i="1" s="1"/>
  <c r="U2886" i="1"/>
  <c r="W2886" i="1" s="1"/>
  <c r="U2887" i="1"/>
  <c r="W2887" i="1" s="1"/>
  <c r="U2888" i="1"/>
  <c r="W2888" i="1" s="1"/>
  <c r="U2889" i="1"/>
  <c r="W2889" i="1" s="1"/>
  <c r="U2890" i="1"/>
  <c r="W2890" i="1" s="1"/>
  <c r="U2891" i="1"/>
  <c r="W2891" i="1" s="1"/>
  <c r="U2892" i="1"/>
  <c r="W2892" i="1" s="1"/>
  <c r="U2893" i="1"/>
  <c r="W2893" i="1" s="1"/>
  <c r="U2894" i="1"/>
  <c r="W2894" i="1" s="1"/>
  <c r="U2895" i="1"/>
  <c r="W2895" i="1" s="1"/>
  <c r="U2896" i="1"/>
  <c r="W2896" i="1" s="1"/>
  <c r="U2897" i="1"/>
  <c r="W2897" i="1" s="1"/>
  <c r="U2898" i="1"/>
  <c r="W2898" i="1" s="1"/>
  <c r="U2899" i="1"/>
  <c r="W2899" i="1" s="1"/>
  <c r="U2900" i="1"/>
  <c r="W2900" i="1" s="1"/>
  <c r="U2901" i="1"/>
  <c r="W2901" i="1" s="1"/>
  <c r="U207" i="1"/>
  <c r="W207" i="1" s="1"/>
  <c r="U208" i="1"/>
  <c r="W208" i="1" s="1"/>
  <c r="U209" i="1"/>
  <c r="W209" i="1" s="1"/>
  <c r="U210" i="1"/>
  <c r="W210" i="1" s="1"/>
  <c r="U211" i="1"/>
  <c r="W211" i="1" s="1"/>
  <c r="U212" i="1"/>
  <c r="W212" i="1" s="1"/>
  <c r="U213" i="1"/>
  <c r="W213" i="1" s="1"/>
  <c r="U214" i="1"/>
  <c r="W214" i="1" s="1"/>
  <c r="U2902" i="1"/>
  <c r="W2902" i="1" s="1"/>
  <c r="U2903" i="1"/>
  <c r="W2903" i="1" s="1"/>
  <c r="U2904" i="1"/>
  <c r="W2904" i="1" s="1"/>
  <c r="U2905" i="1"/>
  <c r="W2905" i="1" s="1"/>
  <c r="U2906" i="1"/>
  <c r="W2906" i="1" s="1"/>
  <c r="U2907" i="1"/>
  <c r="W2907" i="1" s="1"/>
  <c r="U2908" i="1"/>
  <c r="W2908" i="1" s="1"/>
  <c r="U218" i="1"/>
  <c r="W218" i="1" s="1"/>
  <c r="U2910" i="1"/>
  <c r="W2910" i="1" s="1"/>
  <c r="U2911" i="1"/>
  <c r="W2911" i="1" s="1"/>
  <c r="U2912" i="1"/>
  <c r="W2912" i="1" s="1"/>
  <c r="U2913" i="1"/>
  <c r="W2913" i="1" s="1"/>
  <c r="U2914" i="1"/>
  <c r="W2914" i="1" s="1"/>
  <c r="U817" i="1"/>
  <c r="W817" i="1" s="1"/>
  <c r="U2915" i="1"/>
  <c r="W2915" i="1" s="1"/>
  <c r="U2916" i="1"/>
  <c r="W2916" i="1" s="1"/>
  <c r="U2917" i="1"/>
  <c r="W2917" i="1" s="1"/>
  <c r="U157" i="1"/>
  <c r="W157" i="1" s="1"/>
  <c r="U2918" i="1"/>
  <c r="W2918" i="1" s="1"/>
  <c r="U2919" i="1"/>
  <c r="W2919" i="1" s="1"/>
  <c r="U2920" i="1"/>
  <c r="W2920" i="1" s="1"/>
  <c r="U111" i="1"/>
  <c r="W111" i="1" s="1"/>
  <c r="U2223" i="1"/>
  <c r="W2223" i="1" s="1"/>
  <c r="U2921" i="1"/>
  <c r="W2921" i="1" s="1"/>
  <c r="U2922" i="1"/>
  <c r="W2922" i="1" s="1"/>
  <c r="U215" i="1"/>
  <c r="W215" i="1" s="1"/>
  <c r="U12" i="1"/>
  <c r="W12" i="1" s="1"/>
  <c r="U2923" i="1"/>
  <c r="W2923" i="1" s="1"/>
  <c r="U2924" i="1"/>
  <c r="W2924" i="1" s="1"/>
  <c r="U55" i="1"/>
  <c r="W55" i="1" s="1"/>
  <c r="U2925" i="1"/>
  <c r="W2925" i="1" s="1"/>
  <c r="U2926" i="1"/>
  <c r="W2926" i="1" s="1"/>
  <c r="U2927" i="1"/>
  <c r="W2927" i="1" s="1"/>
  <c r="U2928" i="1"/>
  <c r="W2928" i="1" s="1"/>
  <c r="U2929" i="1"/>
  <c r="W2929" i="1" s="1"/>
  <c r="U2930" i="1"/>
  <c r="W2930" i="1" s="1"/>
  <c r="U828" i="1"/>
  <c r="W828" i="1" s="1"/>
  <c r="U216" i="1"/>
  <c r="W216" i="1" s="1"/>
  <c r="U2931" i="1"/>
  <c r="W2931" i="1" s="1"/>
  <c r="U2932" i="1"/>
  <c r="W2932" i="1" s="1"/>
  <c r="U217" i="1"/>
  <c r="W217" i="1" s="1"/>
  <c r="U2933" i="1"/>
  <c r="W2933" i="1" s="1"/>
  <c r="U2934" i="1"/>
  <c r="W2934" i="1" s="1"/>
  <c r="U2935" i="1"/>
  <c r="W2935" i="1" s="1"/>
  <c r="U2936" i="1"/>
  <c r="W2936" i="1" s="1"/>
  <c r="U2937" i="1"/>
  <c r="W2937" i="1" s="1"/>
  <c r="U996" i="1"/>
  <c r="W996" i="1" s="1"/>
  <c r="U2938" i="1"/>
  <c r="W2938" i="1" s="1"/>
  <c r="U2939" i="1"/>
  <c r="W2939" i="1" s="1"/>
  <c r="U2940" i="1"/>
  <c r="W2940" i="1" s="1"/>
  <c r="U2941" i="1"/>
  <c r="W2941" i="1" s="1"/>
  <c r="U59" i="1"/>
  <c r="W59" i="1" s="1"/>
  <c r="U960" i="1"/>
  <c r="W960" i="1" s="1"/>
  <c r="U968" i="1"/>
  <c r="W968" i="1" s="1"/>
  <c r="U961" i="1"/>
  <c r="W961" i="1" s="1"/>
  <c r="U2942" i="1"/>
  <c r="W2942" i="1" s="1"/>
  <c r="U223" i="1"/>
  <c r="W223" i="1" s="1"/>
  <c r="U2943" i="1"/>
  <c r="W2943" i="1" s="1"/>
  <c r="U2944" i="1"/>
  <c r="W2944" i="1" s="1"/>
  <c r="U2945" i="1"/>
  <c r="W2945" i="1" s="1"/>
  <c r="U2946" i="1"/>
  <c r="W2946" i="1" s="1"/>
  <c r="U2947" i="1"/>
  <c r="W2947" i="1" s="1"/>
  <c r="U2948" i="1"/>
  <c r="W2948" i="1" s="1"/>
  <c r="U1007" i="1"/>
  <c r="W1007" i="1" s="1"/>
  <c r="U1008" i="1"/>
  <c r="W1008" i="1" s="1"/>
  <c r="U1009" i="1"/>
  <c r="W1009" i="1" s="1"/>
  <c r="U1010" i="1"/>
  <c r="W1010" i="1" s="1"/>
  <c r="U1011" i="1"/>
  <c r="W1011" i="1" s="1"/>
  <c r="U1012" i="1"/>
  <c r="W1012" i="1" s="1"/>
  <c r="U1013" i="1"/>
  <c r="W1013" i="1" s="1"/>
  <c r="U1014" i="1"/>
  <c r="W1014" i="1" s="1"/>
  <c r="U1015" i="1"/>
  <c r="W1015" i="1" s="1"/>
  <c r="U1016" i="1"/>
  <c r="W1016" i="1" s="1"/>
  <c r="U2949" i="1"/>
  <c r="W2949" i="1" s="1"/>
  <c r="U2950" i="1"/>
  <c r="W2950" i="1" s="1"/>
  <c r="U2951" i="1"/>
  <c r="W2951" i="1" s="1"/>
  <c r="U2952" i="1"/>
  <c r="W2952" i="1" s="1"/>
  <c r="U2953" i="1"/>
  <c r="W2953" i="1" s="1"/>
  <c r="U2954" i="1"/>
  <c r="W2954" i="1" s="1"/>
  <c r="U2955" i="1"/>
  <c r="W2955" i="1" s="1"/>
  <c r="U2956" i="1"/>
  <c r="W2956" i="1" s="1"/>
  <c r="U2957" i="1"/>
  <c r="W2957" i="1" s="1"/>
  <c r="U2958" i="1"/>
  <c r="W2958" i="1" s="1"/>
  <c r="U800" i="1"/>
  <c r="W800" i="1" s="1"/>
  <c r="U2959" i="1"/>
  <c r="W2959" i="1" s="1"/>
  <c r="U2960" i="1"/>
  <c r="W2960" i="1" s="1"/>
  <c r="U2961" i="1"/>
  <c r="W2961" i="1" s="1"/>
  <c r="U2962" i="1"/>
  <c r="W2962" i="1" s="1"/>
  <c r="U2963" i="1"/>
  <c r="W2963" i="1" s="1"/>
  <c r="U2964" i="1"/>
  <c r="W2964" i="1" s="1"/>
  <c r="U2965" i="1"/>
  <c r="W2965" i="1" s="1"/>
  <c r="U2966" i="1"/>
  <c r="W2966" i="1" s="1"/>
  <c r="U158" i="1"/>
  <c r="W158" i="1" s="1"/>
  <c r="U2967" i="1"/>
  <c r="W2967" i="1" s="1"/>
  <c r="U2968" i="1"/>
  <c r="W2968" i="1" s="1"/>
  <c r="U2969" i="1"/>
  <c r="W2969" i="1" s="1"/>
  <c r="U2970" i="1"/>
  <c r="W2970" i="1" s="1"/>
  <c r="U2971" i="1"/>
  <c r="W2971" i="1" s="1"/>
  <c r="U159" i="1"/>
  <c r="W159" i="1" s="1"/>
  <c r="U2972" i="1"/>
  <c r="W2972" i="1" s="1"/>
  <c r="U2973" i="1"/>
  <c r="W2973" i="1" s="1"/>
  <c r="U2974" i="1"/>
  <c r="W2974" i="1" s="1"/>
  <c r="U2975" i="1"/>
  <c r="W2975" i="1" s="1"/>
  <c r="U2976" i="1"/>
  <c r="W2976" i="1" s="1"/>
  <c r="U2977" i="1"/>
  <c r="W2977" i="1" s="1"/>
  <c r="U2978" i="1"/>
  <c r="W2978" i="1" s="1"/>
  <c r="U220" i="1"/>
  <c r="W220" i="1" s="1"/>
  <c r="U2979" i="1"/>
  <c r="W2979" i="1" s="1"/>
  <c r="U2980" i="1"/>
  <c r="W2980" i="1" s="1"/>
  <c r="U2981" i="1"/>
  <c r="W2981" i="1" s="1"/>
  <c r="U160" i="1"/>
  <c r="W160" i="1" s="1"/>
  <c r="U2982" i="1"/>
  <c r="W2982" i="1" s="1"/>
  <c r="U2983" i="1"/>
  <c r="W2983" i="1" s="1"/>
  <c r="U2984" i="1"/>
  <c r="W2984" i="1" s="1"/>
  <c r="U2985" i="1"/>
  <c r="W2985" i="1" s="1"/>
  <c r="U2986" i="1"/>
  <c r="W2986" i="1" s="1"/>
  <c r="U2987" i="1"/>
  <c r="W2987" i="1" s="1"/>
  <c r="U2988" i="1"/>
  <c r="W2988" i="1" s="1"/>
  <c r="U2989" i="1"/>
  <c r="W2989" i="1" s="1"/>
  <c r="U2990" i="1"/>
  <c r="W2990" i="1" s="1"/>
  <c r="U2991" i="1"/>
  <c r="W2991" i="1" s="1"/>
  <c r="U2992" i="1"/>
  <c r="W2992" i="1" s="1"/>
  <c r="U161" i="1"/>
  <c r="W161" i="1" s="1"/>
  <c r="U2993" i="1"/>
  <c r="W2993" i="1" s="1"/>
  <c r="U2994" i="1"/>
  <c r="W2994" i="1" s="1"/>
  <c r="U2995" i="1"/>
  <c r="W2995" i="1" s="1"/>
  <c r="U2996" i="1"/>
  <c r="W2996" i="1" s="1"/>
  <c r="U2997" i="1"/>
  <c r="W2997" i="1" s="1"/>
  <c r="U162" i="1"/>
  <c r="W162" i="1" s="1"/>
  <c r="U2998" i="1"/>
  <c r="W2998" i="1" s="1"/>
  <c r="U2999" i="1"/>
  <c r="W2999" i="1" s="1"/>
  <c r="U3000" i="1"/>
  <c r="W3000" i="1" s="1"/>
  <c r="U56" i="1"/>
  <c r="W56" i="1" s="1"/>
  <c r="U3001" i="1"/>
  <c r="W3001" i="1" s="1"/>
  <c r="U3002" i="1"/>
  <c r="W3002" i="1" s="1"/>
  <c r="U3003" i="1"/>
  <c r="W3003" i="1" s="1"/>
  <c r="U3004" i="1"/>
  <c r="W3004" i="1" s="1"/>
  <c r="U3005" i="1"/>
  <c r="W3005" i="1" s="1"/>
  <c r="U3006" i="1"/>
  <c r="W3006" i="1" s="1"/>
  <c r="U3007" i="1"/>
  <c r="W3007" i="1" s="1"/>
  <c r="U3008" i="1"/>
  <c r="W3008" i="1" s="1"/>
  <c r="U3009" i="1"/>
  <c r="W3009" i="1" s="1"/>
  <c r="U3010" i="1"/>
  <c r="W3010" i="1" s="1"/>
  <c r="U3011" i="1"/>
  <c r="W3011" i="1" s="1"/>
  <c r="U3012" i="1"/>
  <c r="W3012" i="1" s="1"/>
  <c r="U3013" i="1"/>
  <c r="W3013" i="1" s="1"/>
  <c r="U3014" i="1"/>
  <c r="W3014" i="1" s="1"/>
  <c r="U3015" i="1"/>
  <c r="W3015" i="1" s="1"/>
  <c r="U3016" i="1"/>
  <c r="W3016" i="1" s="1"/>
  <c r="U3017" i="1"/>
  <c r="W3017" i="1" s="1"/>
  <c r="U3018" i="1"/>
  <c r="W3018" i="1" s="1"/>
  <c r="U3019" i="1"/>
  <c r="W3019" i="1" s="1"/>
  <c r="U3020" i="1"/>
  <c r="W3020" i="1" s="1"/>
  <c r="U3021" i="1"/>
  <c r="W3021" i="1" s="1"/>
  <c r="U3022" i="1"/>
  <c r="W3022" i="1" s="1"/>
  <c r="U3023" i="1"/>
  <c r="W3023" i="1" s="1"/>
  <c r="U3024" i="1"/>
  <c r="W3024" i="1" s="1"/>
  <c r="U3025" i="1"/>
  <c r="W3025" i="1" s="1"/>
  <c r="U163" i="1"/>
  <c r="W163" i="1" s="1"/>
  <c r="U3026" i="1"/>
  <c r="W3026" i="1" s="1"/>
  <c r="U3027" i="1"/>
  <c r="W3027" i="1" s="1"/>
  <c r="U3028" i="1"/>
  <c r="W3028" i="1" s="1"/>
  <c r="U3029" i="1"/>
  <c r="W3029" i="1" s="1"/>
  <c r="U3030" i="1"/>
  <c r="W3030" i="1" s="1"/>
  <c r="U3031" i="1"/>
  <c r="W3031" i="1" s="1"/>
  <c r="U3032" i="1"/>
  <c r="W3032" i="1" s="1"/>
  <c r="U290" i="1"/>
  <c r="W290" i="1" s="1"/>
  <c r="U291" i="1"/>
  <c r="W291" i="1" s="1"/>
  <c r="U292" i="1"/>
  <c r="W292" i="1" s="1"/>
  <c r="U293" i="1"/>
  <c r="W293" i="1" s="1"/>
  <c r="U294" i="1"/>
  <c r="W294" i="1" s="1"/>
  <c r="U295" i="1"/>
  <c r="W295" i="1" s="1"/>
  <c r="U296" i="1"/>
  <c r="W296" i="1" s="1"/>
  <c r="U297" i="1"/>
  <c r="W297" i="1" s="1"/>
  <c r="U298" i="1"/>
  <c r="W298" i="1" s="1"/>
  <c r="U299" i="1"/>
  <c r="W299" i="1" s="1"/>
  <c r="U300" i="1"/>
  <c r="W300" i="1" s="1"/>
  <c r="U301" i="1"/>
  <c r="W301" i="1" s="1"/>
  <c r="U302" i="1"/>
  <c r="W302" i="1" s="1"/>
  <c r="U303" i="1"/>
  <c r="W303" i="1" s="1"/>
  <c r="U304" i="1"/>
  <c r="W304" i="1" s="1"/>
  <c r="U305" i="1"/>
  <c r="W305" i="1" s="1"/>
  <c r="U306" i="1"/>
  <c r="W306" i="1" s="1"/>
  <c r="U307" i="1"/>
  <c r="W307" i="1" s="1"/>
  <c r="U308" i="1"/>
  <c r="W308" i="1" s="1"/>
  <c r="U309" i="1"/>
  <c r="W309" i="1" s="1"/>
  <c r="U310" i="1"/>
  <c r="W310" i="1" s="1"/>
  <c r="U311" i="1"/>
  <c r="W311" i="1" s="1"/>
  <c r="U312" i="1"/>
  <c r="W312" i="1" s="1"/>
  <c r="U313" i="1"/>
  <c r="W313" i="1" s="1"/>
  <c r="U314" i="1"/>
  <c r="W314" i="1" s="1"/>
  <c r="U315" i="1"/>
  <c r="W315" i="1" s="1"/>
  <c r="U316" i="1"/>
  <c r="W316" i="1" s="1"/>
  <c r="U317" i="1"/>
  <c r="W317" i="1" s="1"/>
  <c r="U318" i="1"/>
  <c r="W318" i="1" s="1"/>
  <c r="U319" i="1"/>
  <c r="W319" i="1" s="1"/>
  <c r="U320" i="1"/>
  <c r="W320" i="1" s="1"/>
  <c r="U321" i="1"/>
  <c r="W321" i="1" s="1"/>
  <c r="U322" i="1"/>
  <c r="W322" i="1" s="1"/>
  <c r="U323" i="1"/>
  <c r="W323" i="1" s="1"/>
  <c r="U324" i="1"/>
  <c r="W324" i="1" s="1"/>
  <c r="U325" i="1"/>
  <c r="W325" i="1" s="1"/>
  <c r="U326" i="1"/>
  <c r="W326" i="1" s="1"/>
  <c r="U327" i="1"/>
  <c r="W327" i="1" s="1"/>
  <c r="U328" i="1"/>
  <c r="W328" i="1" s="1"/>
  <c r="U329" i="1"/>
  <c r="W329" i="1" s="1"/>
  <c r="U330" i="1"/>
  <c r="W330" i="1" s="1"/>
  <c r="U331" i="1"/>
  <c r="W331" i="1" s="1"/>
  <c r="U332" i="1"/>
  <c r="W332" i="1" s="1"/>
  <c r="U333" i="1"/>
  <c r="W333" i="1" s="1"/>
  <c r="U334" i="1"/>
  <c r="W334" i="1" s="1"/>
  <c r="U335" i="1"/>
  <c r="W335" i="1" s="1"/>
  <c r="U336" i="1"/>
  <c r="W336" i="1" s="1"/>
  <c r="U337" i="1"/>
  <c r="W337" i="1" s="1"/>
  <c r="U338" i="1"/>
  <c r="W338" i="1" s="1"/>
  <c r="U339" i="1"/>
  <c r="W339" i="1" s="1"/>
  <c r="U340" i="1"/>
  <c r="W340" i="1" s="1"/>
  <c r="U341" i="1"/>
  <c r="W341" i="1" s="1"/>
  <c r="U342" i="1"/>
  <c r="W342" i="1" s="1"/>
  <c r="U343" i="1"/>
  <c r="W343" i="1" s="1"/>
  <c r="U344" i="1"/>
  <c r="W344" i="1" s="1"/>
  <c r="U345" i="1"/>
  <c r="W345" i="1" s="1"/>
  <c r="U346" i="1"/>
  <c r="W346" i="1" s="1"/>
  <c r="U347" i="1"/>
  <c r="W347" i="1" s="1"/>
  <c r="U348" i="1"/>
  <c r="W348" i="1" s="1"/>
  <c r="U349" i="1"/>
  <c r="W349" i="1" s="1"/>
  <c r="U350" i="1"/>
  <c r="W350" i="1" s="1"/>
  <c r="U351" i="1"/>
  <c r="W351" i="1" s="1"/>
  <c r="U352" i="1"/>
  <c r="W352" i="1" s="1"/>
  <c r="U353" i="1"/>
  <c r="W353" i="1" s="1"/>
  <c r="U354" i="1"/>
  <c r="W354" i="1" s="1"/>
  <c r="U355" i="1"/>
  <c r="W355" i="1" s="1"/>
  <c r="U356" i="1"/>
  <c r="W356" i="1" s="1"/>
  <c r="U357" i="1"/>
  <c r="W357" i="1" s="1"/>
  <c r="U358" i="1"/>
  <c r="W358" i="1" s="1"/>
  <c r="U3557" i="1"/>
  <c r="W3557" i="1" s="1"/>
  <c r="U359" i="1"/>
  <c r="W359" i="1" s="1"/>
  <c r="U360" i="1"/>
  <c r="W360" i="1" s="1"/>
  <c r="U361" i="1"/>
  <c r="W361" i="1" s="1"/>
  <c r="U2646" i="1"/>
  <c r="W2646" i="1" s="1"/>
  <c r="U363" i="1"/>
  <c r="W363" i="1" s="1"/>
  <c r="U177" i="1"/>
  <c r="W177" i="1" s="1"/>
  <c r="U2634" i="1"/>
  <c r="W2634" i="1" s="1"/>
  <c r="U364" i="1"/>
  <c r="W364" i="1" s="1"/>
  <c r="U365" i="1"/>
  <c r="W365" i="1" s="1"/>
  <c r="U366" i="1"/>
  <c r="W366" i="1" s="1"/>
  <c r="U367" i="1"/>
  <c r="W367" i="1" s="1"/>
  <c r="U368" i="1"/>
  <c r="W368" i="1" s="1"/>
  <c r="U369" i="1"/>
  <c r="W369" i="1" s="1"/>
  <c r="U370" i="1"/>
  <c r="W370" i="1" s="1"/>
  <c r="U371" i="1"/>
  <c r="W371" i="1" s="1"/>
  <c r="U372" i="1"/>
  <c r="W372" i="1" s="1"/>
  <c r="U373" i="1"/>
  <c r="W373" i="1" s="1"/>
  <c r="U374" i="1"/>
  <c r="W374" i="1" s="1"/>
  <c r="U375" i="1"/>
  <c r="W375" i="1" s="1"/>
  <c r="U376" i="1"/>
  <c r="W376" i="1" s="1"/>
  <c r="U377" i="1"/>
  <c r="W377" i="1" s="1"/>
  <c r="U378" i="1"/>
  <c r="W378" i="1" s="1"/>
  <c r="U379" i="1"/>
  <c r="W379" i="1" s="1"/>
  <c r="U380" i="1"/>
  <c r="W380" i="1" s="1"/>
  <c r="U381" i="1"/>
  <c r="W381" i="1" s="1"/>
  <c r="U382" i="1"/>
  <c r="W382" i="1" s="1"/>
  <c r="U383" i="1"/>
  <c r="W383" i="1" s="1"/>
  <c r="U384" i="1"/>
  <c r="W384" i="1" s="1"/>
  <c r="U385" i="1"/>
  <c r="W385" i="1" s="1"/>
  <c r="U386" i="1"/>
  <c r="W386" i="1" s="1"/>
  <c r="U387" i="1"/>
  <c r="W387" i="1" s="1"/>
  <c r="U388" i="1"/>
  <c r="W388" i="1" s="1"/>
  <c r="U389" i="1"/>
  <c r="W389" i="1" s="1"/>
  <c r="U390" i="1"/>
  <c r="W390" i="1" s="1"/>
  <c r="U391" i="1"/>
  <c r="W391" i="1" s="1"/>
  <c r="U392" i="1"/>
  <c r="W392" i="1" s="1"/>
  <c r="U393" i="1"/>
  <c r="W393" i="1" s="1"/>
  <c r="U394" i="1"/>
  <c r="W394" i="1" s="1"/>
  <c r="U395" i="1"/>
  <c r="W395" i="1" s="1"/>
  <c r="U396" i="1"/>
  <c r="W396" i="1" s="1"/>
  <c r="U397" i="1"/>
  <c r="W397" i="1" s="1"/>
  <c r="U398" i="1"/>
  <c r="W398" i="1" s="1"/>
  <c r="U399" i="1"/>
  <c r="W399" i="1" s="1"/>
  <c r="U50" i="1"/>
  <c r="W50" i="1" s="1"/>
  <c r="U400" i="1"/>
  <c r="W400" i="1" s="1"/>
  <c r="U401" i="1"/>
  <c r="W401" i="1" s="1"/>
  <c r="U402" i="1"/>
  <c r="W402" i="1" s="1"/>
  <c r="U403" i="1"/>
  <c r="W403" i="1" s="1"/>
  <c r="U404" i="1"/>
  <c r="W404" i="1" s="1"/>
  <c r="U405" i="1"/>
  <c r="W405" i="1" s="1"/>
  <c r="U406" i="1"/>
  <c r="W406" i="1" s="1"/>
  <c r="U407" i="1"/>
  <c r="W407" i="1" s="1"/>
  <c r="U408" i="1"/>
  <c r="W408" i="1" s="1"/>
  <c r="U409" i="1"/>
  <c r="W409" i="1" s="1"/>
  <c r="U940" i="1"/>
  <c r="W940" i="1" s="1"/>
  <c r="U410" i="1"/>
  <c r="W410" i="1" s="1"/>
  <c r="U411" i="1"/>
  <c r="W411" i="1" s="1"/>
  <c r="U412" i="1"/>
  <c r="W412" i="1" s="1"/>
  <c r="U413" i="1"/>
  <c r="W413" i="1" s="1"/>
  <c r="U198" i="1"/>
  <c r="W198" i="1" s="1"/>
  <c r="U414" i="1"/>
  <c r="W414" i="1" s="1"/>
  <c r="U415" i="1"/>
  <c r="W415" i="1" s="1"/>
  <c r="U416" i="1"/>
  <c r="W416" i="1" s="1"/>
  <c r="U417" i="1"/>
  <c r="W417" i="1" s="1"/>
  <c r="U418" i="1"/>
  <c r="W418" i="1" s="1"/>
  <c r="U419" i="1"/>
  <c r="W419" i="1" s="1"/>
  <c r="U420" i="1"/>
  <c r="W420" i="1" s="1"/>
  <c r="U421" i="1"/>
  <c r="W421" i="1" s="1"/>
  <c r="U422" i="1"/>
  <c r="W422" i="1" s="1"/>
  <c r="U423" i="1"/>
  <c r="W423" i="1" s="1"/>
  <c r="U424" i="1"/>
  <c r="W424" i="1" s="1"/>
  <c r="U425" i="1"/>
  <c r="W425" i="1" s="1"/>
  <c r="U426" i="1"/>
  <c r="W426" i="1" s="1"/>
  <c r="U427" i="1"/>
  <c r="W427" i="1" s="1"/>
  <c r="U428" i="1"/>
  <c r="W428" i="1" s="1"/>
  <c r="U429" i="1"/>
  <c r="W429" i="1" s="1"/>
  <c r="U805" i="1"/>
  <c r="W805" i="1" s="1"/>
  <c r="U430" i="1"/>
  <c r="W430" i="1" s="1"/>
  <c r="U431" i="1"/>
  <c r="W431" i="1" s="1"/>
  <c r="U432" i="1"/>
  <c r="W432" i="1" s="1"/>
  <c r="U433" i="1"/>
  <c r="W433" i="1" s="1"/>
  <c r="U434" i="1"/>
  <c r="W434" i="1" s="1"/>
  <c r="U435" i="1"/>
  <c r="W435" i="1" s="1"/>
  <c r="U436" i="1"/>
  <c r="W436" i="1" s="1"/>
  <c r="U16" i="1"/>
  <c r="W16" i="1" s="1"/>
  <c r="U437" i="1"/>
  <c r="W437" i="1" s="1"/>
  <c r="U438" i="1"/>
  <c r="W438" i="1" s="1"/>
  <c r="U439" i="1"/>
  <c r="W439" i="1" s="1"/>
  <c r="U440" i="1"/>
  <c r="W440" i="1" s="1"/>
  <c r="U441" i="1"/>
  <c r="W441" i="1" s="1"/>
  <c r="U442" i="1"/>
  <c r="W442" i="1" s="1"/>
  <c r="U443" i="1"/>
  <c r="W443" i="1" s="1"/>
  <c r="U444" i="1"/>
  <c r="W444" i="1" s="1"/>
  <c r="U445" i="1"/>
  <c r="W445" i="1" s="1"/>
  <c r="U446" i="1"/>
  <c r="W446" i="1" s="1"/>
  <c r="U447" i="1"/>
  <c r="W447" i="1" s="1"/>
  <c r="U448" i="1"/>
  <c r="W448" i="1" s="1"/>
  <c r="U449" i="1"/>
  <c r="W449" i="1" s="1"/>
  <c r="U450" i="1"/>
  <c r="W450" i="1" s="1"/>
  <c r="U451" i="1"/>
  <c r="W451" i="1" s="1"/>
  <c r="U452" i="1"/>
  <c r="W452" i="1" s="1"/>
  <c r="U453" i="1"/>
  <c r="W453" i="1" s="1"/>
  <c r="U454" i="1"/>
  <c r="W454" i="1" s="1"/>
  <c r="U455" i="1"/>
  <c r="W455" i="1" s="1"/>
  <c r="U91" i="1"/>
  <c r="W91" i="1" s="1"/>
  <c r="U456" i="1"/>
  <c r="W456" i="1" s="1"/>
  <c r="U457" i="1"/>
  <c r="W457" i="1" s="1"/>
  <c r="U458" i="1"/>
  <c r="W458" i="1" s="1"/>
  <c r="U459" i="1"/>
  <c r="W459" i="1" s="1"/>
  <c r="U460" i="1"/>
  <c r="W460" i="1" s="1"/>
  <c r="U461" i="1"/>
  <c r="W461" i="1" s="1"/>
  <c r="U462" i="1"/>
  <c r="W462" i="1" s="1"/>
  <c r="U463" i="1"/>
  <c r="W463" i="1" s="1"/>
  <c r="U464" i="1"/>
  <c r="W464" i="1" s="1"/>
  <c r="U465" i="1"/>
  <c r="W465" i="1" s="1"/>
  <c r="U466" i="1"/>
  <c r="W466" i="1" s="1"/>
  <c r="U467" i="1"/>
  <c r="W467" i="1" s="1"/>
  <c r="U468" i="1"/>
  <c r="W468" i="1" s="1"/>
  <c r="U469" i="1"/>
  <c r="W469" i="1" s="1"/>
  <c r="U470" i="1"/>
  <c r="W470" i="1" s="1"/>
  <c r="U471" i="1"/>
  <c r="W471" i="1" s="1"/>
  <c r="U823" i="1"/>
  <c r="W823" i="1" s="1"/>
  <c r="U472" i="1"/>
  <c r="W472" i="1" s="1"/>
  <c r="U473" i="1"/>
  <c r="W473" i="1" s="1"/>
  <c r="U474" i="1"/>
  <c r="W474" i="1" s="1"/>
  <c r="U475" i="1"/>
  <c r="W475" i="1" s="1"/>
  <c r="U476" i="1"/>
  <c r="W476" i="1" s="1"/>
  <c r="U842" i="1"/>
  <c r="W842" i="1" s="1"/>
  <c r="U477" i="1"/>
  <c r="W477" i="1" s="1"/>
  <c r="U478" i="1"/>
  <c r="W478" i="1" s="1"/>
  <c r="U479" i="1"/>
  <c r="W479" i="1" s="1"/>
  <c r="U962" i="1"/>
  <c r="W962" i="1" s="1"/>
  <c r="U480" i="1"/>
  <c r="W480" i="1" s="1"/>
  <c r="U814" i="1"/>
  <c r="W814" i="1" s="1"/>
  <c r="U481" i="1"/>
  <c r="W481" i="1" s="1"/>
  <c r="U482" i="1"/>
  <c r="W482" i="1" s="1"/>
  <c r="U483" i="1"/>
  <c r="W483" i="1" s="1"/>
  <c r="U484" i="1"/>
  <c r="W484" i="1" s="1"/>
  <c r="U485" i="1"/>
  <c r="W485" i="1" s="1"/>
  <c r="U3033" i="1"/>
  <c r="W3033" i="1" s="1"/>
  <c r="U818" i="1"/>
  <c r="W818" i="1" s="1"/>
  <c r="U3034" i="1"/>
  <c r="W3034" i="1" s="1"/>
  <c r="U3035" i="1"/>
  <c r="W3035" i="1" s="1"/>
  <c r="U801" i="1"/>
  <c r="W801" i="1" s="1"/>
  <c r="U3036" i="1"/>
  <c r="W3036" i="1" s="1"/>
  <c r="U3037" i="1"/>
  <c r="W3037" i="1" s="1"/>
  <c r="U3038" i="1"/>
  <c r="W3038" i="1" s="1"/>
  <c r="U3039" i="1"/>
  <c r="W3039" i="1" s="1"/>
  <c r="U3040" i="1"/>
  <c r="W3040" i="1" s="1"/>
  <c r="U3041" i="1"/>
  <c r="W3041" i="1" s="1"/>
  <c r="U3042" i="1"/>
  <c r="W3042" i="1" s="1"/>
  <c r="U3043" i="1"/>
  <c r="W3043" i="1" s="1"/>
  <c r="U3044" i="1"/>
  <c r="W3044" i="1" s="1"/>
  <c r="U997" i="1"/>
  <c r="W997" i="1" s="1"/>
  <c r="U3045" i="1"/>
  <c r="W3045" i="1" s="1"/>
  <c r="U3046" i="1"/>
  <c r="W3046" i="1" s="1"/>
  <c r="U3047" i="1"/>
  <c r="W3047" i="1" s="1"/>
  <c r="U3048" i="1"/>
  <c r="W3048" i="1" s="1"/>
  <c r="U3049" i="1"/>
  <c r="W3049" i="1" s="1"/>
  <c r="U3050" i="1"/>
  <c r="W3050" i="1" s="1"/>
  <c r="U3051" i="1"/>
  <c r="W3051" i="1" s="1"/>
  <c r="U3052" i="1"/>
  <c r="W3052" i="1" s="1"/>
  <c r="U3053" i="1"/>
  <c r="W3053" i="1" s="1"/>
  <c r="U3054" i="1"/>
  <c r="W3054" i="1" s="1"/>
  <c r="U3055" i="1"/>
  <c r="W3055" i="1" s="1"/>
  <c r="U3056" i="1"/>
  <c r="W3056" i="1" s="1"/>
  <c r="U3057" i="1"/>
  <c r="W3057" i="1" s="1"/>
  <c r="U3058" i="1"/>
  <c r="W3058" i="1" s="1"/>
  <c r="U3059" i="1"/>
  <c r="W3059" i="1" s="1"/>
  <c r="U998" i="1"/>
  <c r="W998" i="1" s="1"/>
  <c r="U3060" i="1"/>
  <c r="W3060" i="1" s="1"/>
  <c r="U3061" i="1"/>
  <c r="W3061" i="1" s="1"/>
  <c r="U112" i="1"/>
  <c r="W112" i="1" s="1"/>
  <c r="U3063" i="1"/>
  <c r="W3063" i="1" s="1"/>
  <c r="U3064" i="1"/>
  <c r="W3064" i="1" s="1"/>
  <c r="U3065" i="1"/>
  <c r="W3065" i="1" s="1"/>
  <c r="U178" i="1"/>
  <c r="W178" i="1" s="1"/>
  <c r="U3066" i="1"/>
  <c r="W3066" i="1" s="1"/>
  <c r="U3067" i="1"/>
  <c r="W3067" i="1" s="1"/>
  <c r="U3068" i="1"/>
  <c r="W3068" i="1" s="1"/>
  <c r="U3069" i="1"/>
  <c r="W3069" i="1" s="1"/>
  <c r="U3070" i="1"/>
  <c r="W3070" i="1" s="1"/>
  <c r="U2195" i="1"/>
  <c r="W2195" i="1" s="1"/>
  <c r="U3072" i="1"/>
  <c r="W3072" i="1" s="1"/>
  <c r="U3073" i="1"/>
  <c r="W3073" i="1" s="1"/>
  <c r="U3074" i="1"/>
  <c r="W3074" i="1" s="1"/>
  <c r="U3075" i="1"/>
  <c r="W3075" i="1" s="1"/>
  <c r="U3076" i="1"/>
  <c r="W3076" i="1" s="1"/>
  <c r="U3077" i="1"/>
  <c r="W3077" i="1" s="1"/>
  <c r="U3078" i="1"/>
  <c r="W3078" i="1" s="1"/>
  <c r="U3079" i="1"/>
  <c r="W3079" i="1" s="1"/>
  <c r="U3080" i="1"/>
  <c r="W3080" i="1" s="1"/>
  <c r="U3081" i="1"/>
  <c r="W3081" i="1" s="1"/>
  <c r="U3082" i="1"/>
  <c r="W3082" i="1" s="1"/>
  <c r="U3083" i="1"/>
  <c r="W3083" i="1" s="1"/>
  <c r="U3084" i="1"/>
  <c r="W3084" i="1" s="1"/>
  <c r="U3085" i="1"/>
  <c r="W3085" i="1" s="1"/>
  <c r="U3086" i="1"/>
  <c r="W3086" i="1" s="1"/>
  <c r="U3087" i="1"/>
  <c r="W3087" i="1" s="1"/>
  <c r="U3088" i="1"/>
  <c r="W3088" i="1" s="1"/>
  <c r="U3089" i="1"/>
  <c r="W3089" i="1" s="1"/>
  <c r="U3090" i="1"/>
  <c r="W3090" i="1" s="1"/>
  <c r="U3091" i="1"/>
  <c r="W3091" i="1" s="1"/>
  <c r="U3092" i="1"/>
  <c r="W3092" i="1" s="1"/>
  <c r="U3093" i="1"/>
  <c r="W3093" i="1" s="1"/>
  <c r="U3094" i="1"/>
  <c r="W3094" i="1" s="1"/>
  <c r="U3095" i="1"/>
  <c r="W3095" i="1" s="1"/>
  <c r="U3096" i="1"/>
  <c r="W3096" i="1" s="1"/>
  <c r="U1194" i="1"/>
  <c r="W1194" i="1" s="1"/>
  <c r="U1195" i="1"/>
  <c r="W1195" i="1" s="1"/>
  <c r="U1196" i="1"/>
  <c r="W1196" i="1" s="1"/>
  <c r="U1197" i="1"/>
  <c r="W1197" i="1" s="1"/>
  <c r="U1198" i="1"/>
  <c r="W1198" i="1" s="1"/>
  <c r="U1199" i="1"/>
  <c r="W1199" i="1" s="1"/>
  <c r="U1200" i="1"/>
  <c r="W1200" i="1" s="1"/>
  <c r="U1201" i="1"/>
  <c r="W1201" i="1" s="1"/>
  <c r="U1202" i="1"/>
  <c r="W1202" i="1" s="1"/>
  <c r="U1203" i="1"/>
  <c r="W1203" i="1" s="1"/>
  <c r="U1204" i="1"/>
  <c r="W1204" i="1" s="1"/>
  <c r="U1205" i="1"/>
  <c r="W1205" i="1" s="1"/>
  <c r="U1206" i="1"/>
  <c r="W1206" i="1" s="1"/>
  <c r="U1207" i="1"/>
  <c r="W1207" i="1" s="1"/>
  <c r="U1208" i="1"/>
  <c r="W1208" i="1" s="1"/>
  <c r="U1209" i="1"/>
  <c r="W1209" i="1" s="1"/>
  <c r="U1210" i="1"/>
  <c r="W1210" i="1" s="1"/>
  <c r="U1211" i="1"/>
  <c r="W1211" i="1" s="1"/>
  <c r="U1212" i="1"/>
  <c r="W1212" i="1" s="1"/>
  <c r="U1213" i="1"/>
  <c r="W1213" i="1" s="1"/>
  <c r="U1214" i="1"/>
  <c r="W1214" i="1" s="1"/>
  <c r="U1215" i="1"/>
  <c r="W1215" i="1" s="1"/>
  <c r="U1216" i="1"/>
  <c r="W1216" i="1" s="1"/>
  <c r="U1217" i="1"/>
  <c r="W1217" i="1" s="1"/>
  <c r="U1218" i="1"/>
  <c r="W1218" i="1" s="1"/>
  <c r="U1219" i="1"/>
  <c r="W1219" i="1" s="1"/>
  <c r="U1220" i="1"/>
  <c r="W1220" i="1" s="1"/>
  <c r="U1221" i="1"/>
  <c r="W1221" i="1" s="1"/>
  <c r="U1222" i="1"/>
  <c r="W1222" i="1" s="1"/>
  <c r="U1223" i="1"/>
  <c r="W1223" i="1" s="1"/>
  <c r="U1224" i="1"/>
  <c r="W1224" i="1" s="1"/>
  <c r="U1225" i="1"/>
  <c r="W1225" i="1" s="1"/>
  <c r="U1226" i="1"/>
  <c r="W1226" i="1" s="1"/>
  <c r="U1227" i="1"/>
  <c r="W1227" i="1" s="1"/>
  <c r="U1228" i="1"/>
  <c r="W1228" i="1" s="1"/>
  <c r="U1229" i="1"/>
  <c r="W1229" i="1" s="1"/>
  <c r="U1230" i="1"/>
  <c r="W1230" i="1" s="1"/>
  <c r="U1231" i="1"/>
  <c r="W1231" i="1" s="1"/>
  <c r="U1232" i="1"/>
  <c r="W1232" i="1" s="1"/>
  <c r="U1233" i="1"/>
  <c r="W1233" i="1" s="1"/>
  <c r="U1234" i="1"/>
  <c r="W1234" i="1" s="1"/>
  <c r="U1235" i="1"/>
  <c r="W1235" i="1" s="1"/>
  <c r="U1236" i="1"/>
  <c r="W1236" i="1" s="1"/>
  <c r="U1237" i="1"/>
  <c r="W1237" i="1" s="1"/>
  <c r="U1238" i="1"/>
  <c r="W1238" i="1" s="1"/>
  <c r="U1239" i="1"/>
  <c r="W1239" i="1" s="1"/>
  <c r="U1240" i="1"/>
  <c r="W1240" i="1" s="1"/>
  <c r="U1241" i="1"/>
  <c r="W1241" i="1" s="1"/>
  <c r="U1242" i="1"/>
  <c r="W1242" i="1" s="1"/>
  <c r="U1243" i="1"/>
  <c r="W1243" i="1" s="1"/>
  <c r="U1244" i="1"/>
  <c r="W1244" i="1" s="1"/>
  <c r="U1245" i="1"/>
  <c r="W1245" i="1" s="1"/>
  <c r="U1246" i="1"/>
  <c r="W1246" i="1" s="1"/>
  <c r="U1247" i="1"/>
  <c r="W1247" i="1" s="1"/>
  <c r="U1248" i="1"/>
  <c r="W1248" i="1" s="1"/>
  <c r="U1249" i="1"/>
  <c r="W1249" i="1" s="1"/>
  <c r="U1250" i="1"/>
  <c r="W1250" i="1" s="1"/>
  <c r="U1251" i="1"/>
  <c r="W1251" i="1" s="1"/>
  <c r="U1252" i="1"/>
  <c r="W1252" i="1" s="1"/>
  <c r="U1253" i="1"/>
  <c r="W1253" i="1" s="1"/>
  <c r="U1254" i="1"/>
  <c r="W1254" i="1" s="1"/>
  <c r="U1255" i="1"/>
  <c r="W1255" i="1" s="1"/>
  <c r="U1256" i="1"/>
  <c r="W1256" i="1" s="1"/>
  <c r="U1257" i="1"/>
  <c r="W1257" i="1" s="1"/>
  <c r="U1258" i="1"/>
  <c r="W1258" i="1" s="1"/>
  <c r="U1259" i="1"/>
  <c r="W1259" i="1" s="1"/>
  <c r="U1260" i="1"/>
  <c r="W1260" i="1" s="1"/>
  <c r="U1261" i="1"/>
  <c r="W1261" i="1" s="1"/>
  <c r="U1262" i="1"/>
  <c r="W1262" i="1" s="1"/>
  <c r="U1263" i="1"/>
  <c r="W1263" i="1" s="1"/>
  <c r="U1264" i="1"/>
  <c r="W1264" i="1" s="1"/>
  <c r="U1265" i="1"/>
  <c r="W1265" i="1" s="1"/>
  <c r="U1266" i="1"/>
  <c r="W1266" i="1" s="1"/>
  <c r="U1267" i="1"/>
  <c r="W1267" i="1" s="1"/>
  <c r="U1268" i="1"/>
  <c r="W1268" i="1" s="1"/>
  <c r="U1269" i="1"/>
  <c r="W1269" i="1" s="1"/>
  <c r="U1270" i="1"/>
  <c r="W1270" i="1" s="1"/>
  <c r="U1271" i="1"/>
  <c r="W1271" i="1" s="1"/>
  <c r="U1272" i="1"/>
  <c r="W1272" i="1" s="1"/>
  <c r="U1273" i="1"/>
  <c r="W1273" i="1" s="1"/>
  <c r="U1274" i="1"/>
  <c r="W1274" i="1" s="1"/>
  <c r="U1275" i="1"/>
  <c r="W1275" i="1" s="1"/>
  <c r="U1276" i="1"/>
  <c r="W1276" i="1" s="1"/>
  <c r="U1277" i="1"/>
  <c r="W1277" i="1" s="1"/>
  <c r="U1278" i="1"/>
  <c r="W1278" i="1" s="1"/>
  <c r="U1279" i="1"/>
  <c r="W1279" i="1" s="1"/>
  <c r="U1280" i="1"/>
  <c r="W1280" i="1" s="1"/>
  <c r="U1281" i="1"/>
  <c r="W1281" i="1" s="1"/>
  <c r="U1282" i="1"/>
  <c r="W1282" i="1" s="1"/>
  <c r="U1283" i="1"/>
  <c r="W1283" i="1" s="1"/>
  <c r="U1284" i="1"/>
  <c r="W1284" i="1" s="1"/>
  <c r="U1285" i="1"/>
  <c r="W1285" i="1" s="1"/>
  <c r="U1286" i="1"/>
  <c r="W1286" i="1" s="1"/>
  <c r="U1287" i="1"/>
  <c r="W1287" i="1" s="1"/>
  <c r="U1288" i="1"/>
  <c r="W1288" i="1" s="1"/>
  <c r="U1289" i="1"/>
  <c r="W1289" i="1" s="1"/>
  <c r="U1290" i="1"/>
  <c r="W1290" i="1" s="1"/>
  <c r="U1291" i="1"/>
  <c r="W1291" i="1" s="1"/>
  <c r="U1292" i="1"/>
  <c r="W1292" i="1" s="1"/>
  <c r="U1293" i="1"/>
  <c r="W1293" i="1" s="1"/>
  <c r="U1294" i="1"/>
  <c r="W1294" i="1" s="1"/>
  <c r="U1295" i="1"/>
  <c r="W1295" i="1" s="1"/>
  <c r="U1296" i="1"/>
  <c r="W1296" i="1" s="1"/>
  <c r="U1297" i="1"/>
  <c r="W1297" i="1" s="1"/>
  <c r="U1298" i="1"/>
  <c r="W1298" i="1" s="1"/>
  <c r="U1299" i="1"/>
  <c r="W1299" i="1" s="1"/>
  <c r="U1300" i="1"/>
  <c r="W1300" i="1" s="1"/>
  <c r="U1301" i="1"/>
  <c r="W1301" i="1" s="1"/>
  <c r="U1302" i="1"/>
  <c r="W1302" i="1" s="1"/>
  <c r="U1303" i="1"/>
  <c r="W1303" i="1" s="1"/>
  <c r="U1304" i="1"/>
  <c r="W1304" i="1" s="1"/>
  <c r="U1305" i="1"/>
  <c r="W1305" i="1" s="1"/>
  <c r="U1306" i="1"/>
  <c r="W1306" i="1" s="1"/>
  <c r="U1307" i="1"/>
  <c r="W1307" i="1" s="1"/>
  <c r="U1308" i="1"/>
  <c r="W1308" i="1" s="1"/>
  <c r="U1309" i="1"/>
  <c r="W1309" i="1" s="1"/>
  <c r="U1310" i="1"/>
  <c r="W1310" i="1" s="1"/>
  <c r="U204" i="1"/>
  <c r="W204" i="1" s="1"/>
  <c r="U1311" i="1"/>
  <c r="W1311" i="1" s="1"/>
  <c r="U1312" i="1"/>
  <c r="W1312" i="1" s="1"/>
  <c r="U1313" i="1"/>
  <c r="W1313" i="1" s="1"/>
  <c r="U1314" i="1"/>
  <c r="W1314" i="1" s="1"/>
  <c r="U1315" i="1"/>
  <c r="W1315" i="1" s="1"/>
  <c r="U1316" i="1"/>
  <c r="W1316" i="1" s="1"/>
  <c r="U1317" i="1"/>
  <c r="W1317" i="1" s="1"/>
  <c r="U1318" i="1"/>
  <c r="W1318" i="1" s="1"/>
  <c r="U1319" i="1"/>
  <c r="W1319" i="1" s="1"/>
  <c r="U1320" i="1"/>
  <c r="W1320" i="1" s="1"/>
  <c r="U1321" i="1"/>
  <c r="W1321" i="1" s="1"/>
  <c r="U1322" i="1"/>
  <c r="W1322" i="1" s="1"/>
  <c r="U1323" i="1"/>
  <c r="W1323" i="1" s="1"/>
  <c r="U1324" i="1"/>
  <c r="W1324" i="1" s="1"/>
  <c r="U1325" i="1"/>
  <c r="W1325" i="1" s="1"/>
  <c r="U1326" i="1"/>
  <c r="W1326" i="1" s="1"/>
  <c r="U1327" i="1"/>
  <c r="W1327" i="1" s="1"/>
  <c r="U250" i="1"/>
  <c r="W250" i="1" s="1"/>
  <c r="U1328" i="1"/>
  <c r="W1328" i="1" s="1"/>
  <c r="U1329" i="1"/>
  <c r="W1329" i="1" s="1"/>
  <c r="U1330" i="1"/>
  <c r="W1330" i="1" s="1"/>
  <c r="U1331" i="1"/>
  <c r="W1331" i="1" s="1"/>
  <c r="U1332" i="1"/>
  <c r="W1332" i="1" s="1"/>
  <c r="U1333" i="1"/>
  <c r="W1333" i="1" s="1"/>
  <c r="U1334" i="1"/>
  <c r="W1334" i="1" s="1"/>
  <c r="U1335" i="1"/>
  <c r="W1335" i="1" s="1"/>
  <c r="U3115" i="1"/>
  <c r="W3115" i="1" s="1"/>
  <c r="U1337" i="1"/>
  <c r="W1337" i="1" s="1"/>
  <c r="U1338" i="1"/>
  <c r="W1338" i="1" s="1"/>
  <c r="U182" i="1"/>
  <c r="W182" i="1" s="1"/>
  <c r="U1339" i="1"/>
  <c r="W1339" i="1" s="1"/>
  <c r="U1340" i="1"/>
  <c r="W1340" i="1" s="1"/>
  <c r="U1341" i="1"/>
  <c r="W1341" i="1" s="1"/>
  <c r="U1342" i="1"/>
  <c r="W1342" i="1" s="1"/>
  <c r="U1704" i="1"/>
  <c r="W1704" i="1" s="1"/>
  <c r="U1344" i="1"/>
  <c r="W1344" i="1" s="1"/>
  <c r="U1345" i="1"/>
  <c r="W1345" i="1" s="1"/>
  <c r="U167" i="1"/>
  <c r="W167" i="1" s="1"/>
  <c r="U168" i="1"/>
  <c r="W168" i="1" s="1"/>
  <c r="U1346" i="1"/>
  <c r="W1346" i="1" s="1"/>
  <c r="U1347" i="1"/>
  <c r="W1347" i="1" s="1"/>
  <c r="U1348" i="1"/>
  <c r="W1348" i="1" s="1"/>
  <c r="U1349" i="1"/>
  <c r="W1349" i="1" s="1"/>
  <c r="U1350" i="1"/>
  <c r="W1350" i="1" s="1"/>
  <c r="U1351" i="1"/>
  <c r="W1351" i="1" s="1"/>
  <c r="U1352" i="1"/>
  <c r="W1352" i="1" s="1"/>
  <c r="U1353" i="1"/>
  <c r="W1353" i="1" s="1"/>
  <c r="U1354" i="1"/>
  <c r="W1354" i="1" s="1"/>
  <c r="U1355" i="1"/>
  <c r="W1355" i="1" s="1"/>
  <c r="U1356" i="1"/>
  <c r="W1356" i="1" s="1"/>
  <c r="U1357" i="1"/>
  <c r="W1357" i="1" s="1"/>
  <c r="U1358" i="1"/>
  <c r="W1358" i="1" s="1"/>
  <c r="U1359" i="1"/>
  <c r="W1359" i="1" s="1"/>
  <c r="U169" i="1"/>
  <c r="W169" i="1" s="1"/>
  <c r="U170" i="1"/>
  <c r="W170" i="1" s="1"/>
  <c r="U1360" i="1"/>
  <c r="W1360" i="1" s="1"/>
  <c r="U1361" i="1"/>
  <c r="W1361" i="1" s="1"/>
  <c r="U1362" i="1"/>
  <c r="W1362" i="1" s="1"/>
  <c r="U1363" i="1"/>
  <c r="W1363" i="1" s="1"/>
  <c r="U1364" i="1"/>
  <c r="W1364" i="1" s="1"/>
  <c r="U1365" i="1"/>
  <c r="W1365" i="1" s="1"/>
  <c r="U1366" i="1"/>
  <c r="W1366" i="1" s="1"/>
  <c r="U1367" i="1"/>
  <c r="W1367" i="1" s="1"/>
  <c r="U1368" i="1"/>
  <c r="W1368" i="1" s="1"/>
  <c r="U1369" i="1"/>
  <c r="W1369" i="1" s="1"/>
  <c r="U1370" i="1"/>
  <c r="W1370" i="1" s="1"/>
  <c r="U1371" i="1"/>
  <c r="W1371" i="1" s="1"/>
  <c r="U1372" i="1"/>
  <c r="W1372" i="1" s="1"/>
  <c r="U171" i="1"/>
  <c r="W171" i="1" s="1"/>
  <c r="U1373" i="1"/>
  <c r="W1373" i="1" s="1"/>
  <c r="U1374" i="1"/>
  <c r="W1374" i="1" s="1"/>
  <c r="U3119" i="1"/>
  <c r="W3119" i="1" s="1"/>
  <c r="U1375" i="1"/>
  <c r="W1375" i="1" s="1"/>
  <c r="U172" i="1"/>
  <c r="W172" i="1" s="1"/>
  <c r="U1376" i="1"/>
  <c r="W1376" i="1" s="1"/>
  <c r="U1377" i="1"/>
  <c r="W1377" i="1" s="1"/>
  <c r="U1378" i="1"/>
  <c r="W1378" i="1" s="1"/>
  <c r="U1379" i="1"/>
  <c r="W1379" i="1" s="1"/>
  <c r="U1380" i="1"/>
  <c r="W1380" i="1" s="1"/>
  <c r="U1381" i="1"/>
  <c r="W1381" i="1" s="1"/>
  <c r="U1382" i="1"/>
  <c r="W1382" i="1" s="1"/>
  <c r="U1383" i="1"/>
  <c r="W1383" i="1" s="1"/>
  <c r="U1384" i="1"/>
  <c r="W1384" i="1" s="1"/>
  <c r="U1385" i="1"/>
  <c r="W1385" i="1" s="1"/>
  <c r="U1386" i="1"/>
  <c r="W1386" i="1" s="1"/>
  <c r="U1387" i="1"/>
  <c r="W1387" i="1" s="1"/>
  <c r="U1388" i="1"/>
  <c r="W1388" i="1" s="1"/>
  <c r="U1389" i="1"/>
  <c r="W1389" i="1" s="1"/>
  <c r="U1390" i="1"/>
  <c r="W1390" i="1" s="1"/>
  <c r="U1391" i="1"/>
  <c r="W1391" i="1" s="1"/>
  <c r="U173" i="1"/>
  <c r="W173" i="1" s="1"/>
  <c r="U1392" i="1"/>
  <c r="W1392" i="1" s="1"/>
  <c r="U1393" i="1"/>
  <c r="W1393" i="1" s="1"/>
  <c r="U1394" i="1"/>
  <c r="W1394" i="1" s="1"/>
  <c r="U1395" i="1"/>
  <c r="W1395" i="1" s="1"/>
  <c r="U1396" i="1"/>
  <c r="W1396" i="1" s="1"/>
  <c r="U1397" i="1"/>
  <c r="W1397" i="1" s="1"/>
  <c r="U1398" i="1"/>
  <c r="W1398" i="1" s="1"/>
  <c r="U1399" i="1"/>
  <c r="W1399" i="1" s="1"/>
  <c r="U1400" i="1"/>
  <c r="W1400" i="1" s="1"/>
  <c r="U1401" i="1"/>
  <c r="W1401" i="1" s="1"/>
  <c r="U1402" i="1"/>
  <c r="W1402" i="1" s="1"/>
  <c r="U1403" i="1"/>
  <c r="W1403" i="1" s="1"/>
  <c r="U1404" i="1"/>
  <c r="W1404" i="1" s="1"/>
  <c r="U1405" i="1"/>
  <c r="W1405" i="1" s="1"/>
  <c r="U1406" i="1"/>
  <c r="W1406" i="1" s="1"/>
  <c r="U1407" i="1"/>
  <c r="W1407" i="1" s="1"/>
  <c r="U1408" i="1"/>
  <c r="W1408" i="1" s="1"/>
  <c r="U1409" i="1"/>
  <c r="W1409" i="1" s="1"/>
  <c r="U1410" i="1"/>
  <c r="W1410" i="1" s="1"/>
  <c r="U1411" i="1"/>
  <c r="W1411" i="1" s="1"/>
  <c r="U1412" i="1"/>
  <c r="W1412" i="1" s="1"/>
  <c r="U1413" i="1"/>
  <c r="W1413" i="1" s="1"/>
  <c r="U1414" i="1"/>
  <c r="W1414" i="1" s="1"/>
  <c r="U1415" i="1"/>
  <c r="W1415" i="1" s="1"/>
  <c r="U1416" i="1"/>
  <c r="W1416" i="1" s="1"/>
  <c r="U1417" i="1"/>
  <c r="W1417" i="1" s="1"/>
  <c r="U1418" i="1"/>
  <c r="W1418" i="1" s="1"/>
  <c r="U1419" i="1"/>
  <c r="W1419" i="1" s="1"/>
  <c r="U1420" i="1"/>
  <c r="W1420" i="1" s="1"/>
  <c r="U1421" i="1"/>
  <c r="W1421" i="1" s="1"/>
  <c r="U1422" i="1"/>
  <c r="W1422" i="1" s="1"/>
  <c r="U1423" i="1"/>
  <c r="W1423" i="1" s="1"/>
  <c r="U1424" i="1"/>
  <c r="W1424" i="1" s="1"/>
  <c r="U61" i="1"/>
  <c r="W61" i="1" s="1"/>
  <c r="U1425" i="1"/>
  <c r="W1425" i="1" s="1"/>
  <c r="U1426" i="1"/>
  <c r="W1426" i="1" s="1"/>
  <c r="U1427" i="1"/>
  <c r="W1427" i="1" s="1"/>
  <c r="U1428" i="1"/>
  <c r="W1428" i="1" s="1"/>
  <c r="U1429" i="1"/>
  <c r="W1429" i="1" s="1"/>
  <c r="U1430" i="1"/>
  <c r="W1430" i="1" s="1"/>
  <c r="U1431" i="1"/>
  <c r="W1431" i="1" s="1"/>
  <c r="U1432" i="1"/>
  <c r="W1432" i="1" s="1"/>
  <c r="U1433" i="1"/>
  <c r="W1433" i="1" s="1"/>
  <c r="U1434" i="1"/>
  <c r="W1434" i="1" s="1"/>
  <c r="U1435" i="1"/>
  <c r="W1435" i="1" s="1"/>
  <c r="U183" i="1"/>
  <c r="W183" i="1" s="1"/>
  <c r="U1436" i="1"/>
  <c r="W1436" i="1" s="1"/>
  <c r="U1437" i="1"/>
  <c r="W1437" i="1" s="1"/>
  <c r="U1438" i="1"/>
  <c r="W1438" i="1" s="1"/>
  <c r="U1439" i="1"/>
  <c r="W1439" i="1" s="1"/>
  <c r="U1440" i="1"/>
  <c r="W1440" i="1" s="1"/>
  <c r="U1441" i="1"/>
  <c r="W1441" i="1" s="1"/>
  <c r="U1442" i="1"/>
  <c r="W1442" i="1" s="1"/>
  <c r="U1443" i="1"/>
  <c r="W1443" i="1" s="1"/>
  <c r="U1444" i="1"/>
  <c r="W1444" i="1" s="1"/>
  <c r="U1445" i="1"/>
  <c r="W1445" i="1" s="1"/>
  <c r="U1446" i="1"/>
  <c r="W1446" i="1" s="1"/>
  <c r="U1447" i="1"/>
  <c r="W1447" i="1" s="1"/>
  <c r="U1448" i="1"/>
  <c r="W1448" i="1" s="1"/>
  <c r="U1449" i="1"/>
  <c r="W1449" i="1" s="1"/>
  <c r="U1450" i="1"/>
  <c r="W1450" i="1" s="1"/>
  <c r="U1451" i="1"/>
  <c r="W1451" i="1" s="1"/>
  <c r="U1452" i="1"/>
  <c r="W1452" i="1" s="1"/>
  <c r="U1453" i="1"/>
  <c r="W1453" i="1" s="1"/>
  <c r="U1454" i="1"/>
  <c r="W1454" i="1" s="1"/>
  <c r="U1455" i="1"/>
  <c r="W1455" i="1" s="1"/>
  <c r="U3872" i="1"/>
  <c r="W3872" i="1" s="1"/>
  <c r="U1457" i="1"/>
  <c r="W1457" i="1" s="1"/>
  <c r="U1458" i="1"/>
  <c r="W1458" i="1" s="1"/>
  <c r="U1459" i="1"/>
  <c r="W1459" i="1" s="1"/>
  <c r="U1460" i="1"/>
  <c r="W1460" i="1" s="1"/>
  <c r="U1461" i="1"/>
  <c r="W1461" i="1" s="1"/>
  <c r="U1462" i="1"/>
  <c r="W1462" i="1" s="1"/>
  <c r="U1463" i="1"/>
  <c r="W1463" i="1" s="1"/>
  <c r="U1464" i="1"/>
  <c r="W1464" i="1" s="1"/>
  <c r="U1465" i="1"/>
  <c r="W1465" i="1" s="1"/>
  <c r="U1466" i="1"/>
  <c r="W1466" i="1" s="1"/>
  <c r="U1467" i="1"/>
  <c r="W1467" i="1" s="1"/>
  <c r="U1468" i="1"/>
  <c r="W1468" i="1" s="1"/>
  <c r="U1469" i="1"/>
  <c r="W1469" i="1" s="1"/>
  <c r="U999" i="1"/>
  <c r="W999" i="1" s="1"/>
  <c r="U3097" i="1"/>
  <c r="W3097" i="1" s="1"/>
  <c r="U3098" i="1"/>
  <c r="W3098" i="1" s="1"/>
  <c r="U1000" i="1"/>
  <c r="W1000" i="1" s="1"/>
  <c r="U3099" i="1"/>
  <c r="W3099" i="1" s="1"/>
  <c r="U3100" i="1"/>
  <c r="W3100" i="1" s="1"/>
  <c r="U3101" i="1"/>
  <c r="W3101" i="1" s="1"/>
  <c r="U3102" i="1"/>
  <c r="W3102" i="1" s="1"/>
  <c r="U3118" i="1"/>
  <c r="W3118" i="1" s="1"/>
  <c r="U224" i="1"/>
  <c r="W224" i="1" s="1"/>
  <c r="U3103" i="1"/>
  <c r="W3103" i="1" s="1"/>
  <c r="U52" i="1"/>
  <c r="W52" i="1" s="1"/>
  <c r="U3104" i="1"/>
  <c r="W3104" i="1" s="1"/>
  <c r="U200" i="1"/>
  <c r="W200" i="1" s="1"/>
  <c r="U1001" i="1"/>
  <c r="W1001" i="1" s="1"/>
  <c r="U3105" i="1"/>
  <c r="W3105" i="1" s="1"/>
  <c r="U827" i="1"/>
  <c r="W827" i="1" s="1"/>
  <c r="U3107" i="1"/>
  <c r="W3107" i="1" s="1"/>
  <c r="U3108" i="1"/>
  <c r="W3108" i="1" s="1"/>
  <c r="U829" i="1"/>
  <c r="W829" i="1" s="1"/>
  <c r="U3109" i="1"/>
  <c r="W3109" i="1" s="1"/>
  <c r="U3110" i="1"/>
  <c r="W3110" i="1" s="1"/>
  <c r="U3111" i="1"/>
  <c r="W3111" i="1" s="1"/>
  <c r="U3112" i="1"/>
  <c r="W3112" i="1" s="1"/>
  <c r="U66" i="1"/>
  <c r="W66" i="1" s="1"/>
  <c r="U3113" i="1"/>
  <c r="W3113" i="1" s="1"/>
  <c r="U3114" i="1"/>
  <c r="W3114" i="1" s="1"/>
  <c r="U830" i="1"/>
  <c r="W830" i="1" s="1"/>
  <c r="U1336" i="1"/>
  <c r="W1336" i="1" s="1"/>
  <c r="U3116" i="1"/>
  <c r="W3116" i="1" s="1"/>
  <c r="U831" i="1"/>
  <c r="W831" i="1" s="1"/>
  <c r="U3117" i="1"/>
  <c r="W3117" i="1" s="1"/>
  <c r="U1844" i="1"/>
  <c r="W1844" i="1" s="1"/>
  <c r="U2181" i="1"/>
  <c r="W2181" i="1" s="1"/>
  <c r="U3120" i="1"/>
  <c r="W3120" i="1" s="1"/>
  <c r="U3121" i="1"/>
  <c r="W3121" i="1" s="1"/>
  <c r="U802" i="1"/>
  <c r="W802" i="1" s="1"/>
  <c r="U3122" i="1"/>
  <c r="W3122" i="1" s="1"/>
  <c r="U3123" i="1"/>
  <c r="W3123" i="1" s="1"/>
  <c r="U3124" i="1"/>
  <c r="W3124" i="1" s="1"/>
  <c r="U3125" i="1"/>
  <c r="W3125" i="1" s="1"/>
  <c r="U3126" i="1"/>
  <c r="W3126" i="1" s="1"/>
  <c r="U832" i="1"/>
  <c r="W832" i="1" s="1"/>
  <c r="U3127" i="1"/>
  <c r="W3127" i="1" s="1"/>
  <c r="U952" i="1"/>
  <c r="W952" i="1" s="1"/>
  <c r="U3128" i="1"/>
  <c r="W3128" i="1" s="1"/>
  <c r="U3129" i="1"/>
  <c r="W3129" i="1" s="1"/>
  <c r="U3130" i="1"/>
  <c r="W3130" i="1" s="1"/>
  <c r="U3131" i="1"/>
  <c r="W3131" i="1" s="1"/>
  <c r="U3132" i="1"/>
  <c r="W3132" i="1" s="1"/>
  <c r="U3133" i="1"/>
  <c r="W3133" i="1" s="1"/>
  <c r="U3134" i="1"/>
  <c r="W3134" i="1" s="1"/>
  <c r="U3135" i="1"/>
  <c r="W3135" i="1" s="1"/>
  <c r="U3136" i="1"/>
  <c r="W3136" i="1" s="1"/>
  <c r="U3137" i="1"/>
  <c r="W3137" i="1" s="1"/>
  <c r="U3138" i="1"/>
  <c r="W3138" i="1" s="1"/>
  <c r="U3139" i="1"/>
  <c r="W3139" i="1" s="1"/>
  <c r="U3140" i="1"/>
  <c r="W3140" i="1" s="1"/>
  <c r="U38" i="1"/>
  <c r="W38" i="1" s="1"/>
  <c r="U3141" i="1"/>
  <c r="W3141" i="1" s="1"/>
  <c r="U3142" i="1"/>
  <c r="W3142" i="1" s="1"/>
  <c r="U3143" i="1"/>
  <c r="W3143" i="1" s="1"/>
  <c r="U3365" i="1"/>
  <c r="W3365" i="1" s="1"/>
  <c r="U3144" i="1"/>
  <c r="W3144" i="1" s="1"/>
  <c r="U803" i="1"/>
  <c r="W803" i="1" s="1"/>
  <c r="U804" i="1"/>
  <c r="W804" i="1" s="1"/>
  <c r="U3145" i="1"/>
  <c r="W3145" i="1" s="1"/>
  <c r="U3146" i="1"/>
  <c r="W3146" i="1" s="1"/>
  <c r="U3147" i="1"/>
  <c r="W3147" i="1" s="1"/>
  <c r="U3148" i="1"/>
  <c r="W3148" i="1" s="1"/>
  <c r="U3149" i="1"/>
  <c r="W3149" i="1" s="1"/>
  <c r="U3150" i="1"/>
  <c r="W3150" i="1" s="1"/>
  <c r="U3151" i="1"/>
  <c r="W3151" i="1" s="1"/>
  <c r="U3152" i="1"/>
  <c r="W3152" i="1" s="1"/>
  <c r="U3153" i="1"/>
  <c r="W3153" i="1" s="1"/>
  <c r="U3154" i="1"/>
  <c r="W3154" i="1" s="1"/>
  <c r="U71" i="1"/>
  <c r="W71" i="1" s="1"/>
  <c r="U3155" i="1"/>
  <c r="W3155" i="1" s="1"/>
  <c r="U3156" i="1"/>
  <c r="W3156" i="1" s="1"/>
  <c r="U3157" i="1"/>
  <c r="W3157" i="1" s="1"/>
  <c r="U3158" i="1"/>
  <c r="W3158" i="1" s="1"/>
  <c r="U3159" i="1"/>
  <c r="W3159" i="1" s="1"/>
  <c r="U3160" i="1"/>
  <c r="W3160" i="1" s="1"/>
  <c r="U3161" i="1"/>
  <c r="W3161" i="1" s="1"/>
  <c r="U3162" i="1"/>
  <c r="W3162" i="1" s="1"/>
  <c r="U3163" i="1"/>
  <c r="W3163" i="1" s="1"/>
  <c r="U3164" i="1"/>
  <c r="W3164" i="1" s="1"/>
  <c r="U3165" i="1"/>
  <c r="W3165" i="1" s="1"/>
  <c r="U3166" i="1"/>
  <c r="W3166" i="1" s="1"/>
  <c r="U3167" i="1"/>
  <c r="W3167" i="1" s="1"/>
  <c r="U3168" i="1"/>
  <c r="W3168" i="1" s="1"/>
  <c r="U3169" i="1"/>
  <c r="W3169" i="1" s="1"/>
  <c r="U3170" i="1"/>
  <c r="W3170" i="1" s="1"/>
  <c r="U3171" i="1"/>
  <c r="W3171" i="1" s="1"/>
  <c r="U3172" i="1"/>
  <c r="W3172" i="1" s="1"/>
  <c r="U2671" i="1"/>
  <c r="W2671" i="1" s="1"/>
  <c r="U3173" i="1"/>
  <c r="W3173" i="1" s="1"/>
  <c r="U3174" i="1"/>
  <c r="W3174" i="1" s="1"/>
  <c r="U3175" i="1"/>
  <c r="W3175" i="1" s="1"/>
  <c r="U3176" i="1"/>
  <c r="W3176" i="1" s="1"/>
  <c r="U3177" i="1"/>
  <c r="W3177" i="1" s="1"/>
  <c r="U1823" i="1"/>
  <c r="W1823" i="1" s="1"/>
  <c r="U3178" i="1"/>
  <c r="W3178" i="1" s="1"/>
  <c r="U3179" i="1"/>
  <c r="W3179" i="1" s="1"/>
  <c r="U3180" i="1"/>
  <c r="W3180" i="1" s="1"/>
  <c r="U3181" i="1"/>
  <c r="W3181" i="1" s="1"/>
  <c r="U3182" i="1"/>
  <c r="W3182" i="1" s="1"/>
  <c r="U3183" i="1"/>
  <c r="W3183" i="1" s="1"/>
  <c r="U3184" i="1"/>
  <c r="W3184" i="1" s="1"/>
  <c r="U3185" i="1"/>
  <c r="W3185" i="1" s="1"/>
  <c r="U3186" i="1"/>
  <c r="W3186" i="1" s="1"/>
  <c r="U3187" i="1"/>
  <c r="W3187" i="1" s="1"/>
  <c r="U3188" i="1"/>
  <c r="W3188" i="1" s="1"/>
  <c r="U3189" i="1"/>
  <c r="W3189" i="1" s="1"/>
  <c r="U3190" i="1"/>
  <c r="W3190" i="1" s="1"/>
  <c r="U3191" i="1"/>
  <c r="W3191" i="1" s="1"/>
  <c r="U3192" i="1"/>
  <c r="W3192" i="1" s="1"/>
  <c r="U3193" i="1"/>
  <c r="W3193" i="1" s="1"/>
  <c r="U3194" i="1"/>
  <c r="W3194" i="1" s="1"/>
  <c r="U3195" i="1"/>
  <c r="W3195" i="1" s="1"/>
  <c r="U3196" i="1"/>
  <c r="W3196" i="1" s="1"/>
  <c r="U3197" i="1"/>
  <c r="W3197" i="1" s="1"/>
  <c r="U3198" i="1"/>
  <c r="W3198" i="1" s="1"/>
  <c r="U3199" i="1"/>
  <c r="W3199" i="1" s="1"/>
  <c r="U3200" i="1"/>
  <c r="W3200" i="1" s="1"/>
  <c r="U3201" i="1"/>
  <c r="W3201" i="1" s="1"/>
  <c r="U3202" i="1"/>
  <c r="W3202" i="1" s="1"/>
  <c r="U3203" i="1"/>
  <c r="W3203" i="1" s="1"/>
  <c r="U3204" i="1"/>
  <c r="W3204" i="1" s="1"/>
  <c r="U3205" i="1"/>
  <c r="W3205" i="1" s="1"/>
  <c r="U3206" i="1"/>
  <c r="W3206" i="1" s="1"/>
  <c r="U3207" i="1"/>
  <c r="W3207" i="1" s="1"/>
  <c r="U27" i="1"/>
  <c r="W27" i="1" s="1"/>
  <c r="U3208" i="1"/>
  <c r="W3208" i="1" s="1"/>
  <c r="U971" i="1"/>
  <c r="W971" i="1" s="1"/>
  <c r="U981" i="1"/>
  <c r="W981" i="1" s="1"/>
  <c r="U3209" i="1"/>
  <c r="W3209" i="1" s="1"/>
  <c r="U3210" i="1"/>
  <c r="W3210" i="1" s="1"/>
  <c r="U3211" i="1"/>
  <c r="W3211" i="1" s="1"/>
  <c r="U28" i="1"/>
  <c r="W28" i="1" s="1"/>
  <c r="U833" i="1"/>
  <c r="W833" i="1" s="1"/>
  <c r="U3212" i="1"/>
  <c r="W3212" i="1" s="1"/>
  <c r="U3213" i="1"/>
  <c r="W3213" i="1" s="1"/>
  <c r="U3214" i="1"/>
  <c r="W3214" i="1" s="1"/>
  <c r="U3215" i="1"/>
  <c r="W3215" i="1" s="1"/>
  <c r="U3216" i="1"/>
  <c r="W3216" i="1" s="1"/>
  <c r="U3217" i="1"/>
  <c r="W3217" i="1" s="1"/>
  <c r="U3218" i="1"/>
  <c r="W3218" i="1" s="1"/>
  <c r="U3219" i="1"/>
  <c r="W3219" i="1" s="1"/>
  <c r="U18" i="1"/>
  <c r="W18" i="1" s="1"/>
  <c r="U3220" i="1"/>
  <c r="W3220" i="1" s="1"/>
  <c r="U3221" i="1"/>
  <c r="W3221" i="1" s="1"/>
  <c r="U29" i="1"/>
  <c r="W29" i="1" s="1"/>
  <c r="U3222" i="1"/>
  <c r="W3222" i="1" s="1"/>
  <c r="U3223" i="1"/>
  <c r="W3223" i="1" s="1"/>
  <c r="U3224" i="1"/>
  <c r="W3224" i="1" s="1"/>
  <c r="U982" i="1"/>
  <c r="W982" i="1" s="1"/>
  <c r="U941" i="1"/>
  <c r="W941" i="1" s="1"/>
  <c r="U2" i="1"/>
  <c r="W2" i="1" s="1"/>
  <c r="U3225" i="1"/>
  <c r="W3225" i="1" s="1"/>
  <c r="U3226" i="1"/>
  <c r="W3226" i="1" s="1"/>
  <c r="U3227" i="1"/>
  <c r="W3227" i="1" s="1"/>
  <c r="U3228" i="1"/>
  <c r="W3228" i="1" s="1"/>
  <c r="U834" i="1"/>
  <c r="W834" i="1" s="1"/>
  <c r="U3229" i="1"/>
  <c r="W3229" i="1" s="1"/>
  <c r="U3230" i="1"/>
  <c r="W3230" i="1" s="1"/>
  <c r="U3231" i="1"/>
  <c r="W3231" i="1" s="1"/>
  <c r="U3232" i="1"/>
  <c r="W3232" i="1" s="1"/>
  <c r="U983" i="1"/>
  <c r="W983" i="1" s="1"/>
  <c r="U942" i="1"/>
  <c r="W942" i="1" s="1"/>
  <c r="U3233" i="1"/>
  <c r="W3233" i="1" s="1"/>
  <c r="U835" i="1"/>
  <c r="W835" i="1" s="1"/>
  <c r="U3234" i="1"/>
  <c r="W3234" i="1" s="1"/>
  <c r="U3235" i="1"/>
  <c r="W3235" i="1" s="1"/>
  <c r="U3236" i="1"/>
  <c r="W3236" i="1" s="1"/>
  <c r="U972" i="1"/>
  <c r="W972" i="1" s="1"/>
  <c r="U3237" i="1"/>
  <c r="W3237" i="1" s="1"/>
  <c r="U3238" i="1"/>
  <c r="W3238" i="1" s="1"/>
  <c r="U3239" i="1"/>
  <c r="W3239" i="1" s="1"/>
  <c r="U984" i="1"/>
  <c r="W984" i="1" s="1"/>
  <c r="U943" i="1"/>
  <c r="W943" i="1" s="1"/>
  <c r="U3240" i="1"/>
  <c r="W3240" i="1" s="1"/>
  <c r="U3241" i="1"/>
  <c r="W3241" i="1" s="1"/>
  <c r="U3242" i="1"/>
  <c r="W3242" i="1" s="1"/>
  <c r="U3243" i="1"/>
  <c r="W3243" i="1" s="1"/>
  <c r="U985" i="1"/>
  <c r="W985" i="1" s="1"/>
  <c r="U973" i="1"/>
  <c r="W973" i="1" s="1"/>
  <c r="U58" i="1"/>
  <c r="W58" i="1" s="1"/>
  <c r="U3244" i="1"/>
  <c r="W3244" i="1" s="1"/>
  <c r="U986" i="1"/>
  <c r="W986" i="1" s="1"/>
  <c r="U3245" i="1"/>
  <c r="W3245" i="1" s="1"/>
  <c r="U3246" i="1"/>
  <c r="W3246" i="1" s="1"/>
  <c r="U3247" i="1"/>
  <c r="W3247" i="1" s="1"/>
  <c r="U3248" i="1"/>
  <c r="W3248" i="1" s="1"/>
  <c r="U3249" i="1"/>
  <c r="W3249" i="1" s="1"/>
  <c r="U3250" i="1"/>
  <c r="W3250" i="1" s="1"/>
  <c r="U3251" i="1"/>
  <c r="W3251" i="1" s="1"/>
  <c r="U3252" i="1"/>
  <c r="W3252" i="1" s="1"/>
  <c r="U3253" i="1"/>
  <c r="W3253" i="1" s="1"/>
  <c r="U3254" i="1"/>
  <c r="W3254" i="1" s="1"/>
  <c r="U3255" i="1"/>
  <c r="W3255" i="1" s="1"/>
  <c r="U3256" i="1"/>
  <c r="W3256" i="1" s="1"/>
  <c r="U3257" i="1"/>
  <c r="W3257" i="1" s="1"/>
  <c r="U3258" i="1"/>
  <c r="W3258" i="1" s="1"/>
  <c r="U3259" i="1"/>
  <c r="W3259" i="1" s="1"/>
  <c r="U3260" i="1"/>
  <c r="W3260" i="1" s="1"/>
  <c r="U3261" i="1"/>
  <c r="W3261" i="1" s="1"/>
  <c r="U3262" i="1"/>
  <c r="W3262" i="1" s="1"/>
  <c r="U3263" i="1"/>
  <c r="W3263" i="1" s="1"/>
  <c r="U3264" i="1"/>
  <c r="W3264" i="1" s="1"/>
  <c r="U3265" i="1"/>
  <c r="W3265" i="1" s="1"/>
  <c r="U3266" i="1"/>
  <c r="W3266" i="1" s="1"/>
  <c r="U3267" i="1"/>
  <c r="W3267" i="1" s="1"/>
  <c r="U3268" i="1"/>
  <c r="W3268" i="1" s="1"/>
  <c r="U3269" i="1"/>
  <c r="W3269" i="1" s="1"/>
  <c r="U3270" i="1"/>
  <c r="W3270" i="1" s="1"/>
  <c r="U3271" i="1"/>
  <c r="W3271" i="1" s="1"/>
  <c r="U3272" i="1"/>
  <c r="W3272" i="1" s="1"/>
  <c r="U3273" i="1"/>
  <c r="W3273" i="1" s="1"/>
  <c r="U3274" i="1"/>
  <c r="W3274" i="1" s="1"/>
  <c r="U3275" i="1"/>
  <c r="W3275" i="1" s="1"/>
  <c r="U3276" i="1"/>
  <c r="W3276" i="1" s="1"/>
  <c r="U3277" i="1"/>
  <c r="W3277" i="1" s="1"/>
  <c r="U3278" i="1"/>
  <c r="W3278" i="1" s="1"/>
  <c r="U3279" i="1"/>
  <c r="W3279" i="1" s="1"/>
  <c r="U3280" i="1"/>
  <c r="W3280" i="1" s="1"/>
  <c r="U3281" i="1"/>
  <c r="W3281" i="1" s="1"/>
  <c r="U3282" i="1"/>
  <c r="W3282" i="1" s="1"/>
  <c r="U3283" i="1"/>
  <c r="W3283" i="1" s="1"/>
  <c r="U3284" i="1"/>
  <c r="W3284" i="1" s="1"/>
  <c r="U3285" i="1"/>
  <c r="W3285" i="1" s="1"/>
  <c r="U3286" i="1"/>
  <c r="W3286" i="1" s="1"/>
  <c r="U3287" i="1"/>
  <c r="W3287" i="1" s="1"/>
  <c r="U3288" i="1"/>
  <c r="W3288" i="1" s="1"/>
  <c r="U3289" i="1"/>
  <c r="W3289" i="1" s="1"/>
  <c r="U3290" i="1"/>
  <c r="W3290" i="1" s="1"/>
  <c r="U3291" i="1"/>
  <c r="W3291" i="1" s="1"/>
  <c r="U3292" i="1"/>
  <c r="W3292" i="1" s="1"/>
  <c r="U3293" i="1"/>
  <c r="W3293" i="1" s="1"/>
  <c r="U3294" i="1"/>
  <c r="W3294" i="1" s="1"/>
  <c r="U3295" i="1"/>
  <c r="W3295" i="1" s="1"/>
  <c r="U3296" i="1"/>
  <c r="W3296" i="1" s="1"/>
  <c r="U3297" i="1"/>
  <c r="W3297" i="1" s="1"/>
  <c r="U3298" i="1"/>
  <c r="W3298" i="1" s="1"/>
  <c r="U3299" i="1"/>
  <c r="W3299" i="1" s="1"/>
  <c r="U3300" i="1"/>
  <c r="W3300" i="1" s="1"/>
  <c r="U3301" i="1"/>
  <c r="W3301" i="1" s="1"/>
  <c r="U3302" i="1"/>
  <c r="W3302" i="1" s="1"/>
  <c r="U3303" i="1"/>
  <c r="W3303" i="1" s="1"/>
  <c r="U3304" i="1"/>
  <c r="W3304" i="1" s="1"/>
  <c r="U3305" i="1"/>
  <c r="W3305" i="1" s="1"/>
  <c r="U3306" i="1"/>
  <c r="W3306" i="1" s="1"/>
  <c r="U3307" i="1"/>
  <c r="W3307" i="1" s="1"/>
  <c r="U3308" i="1"/>
  <c r="W3308" i="1" s="1"/>
  <c r="U3309" i="1"/>
  <c r="W3309" i="1" s="1"/>
  <c r="U3310" i="1"/>
  <c r="W3310" i="1" s="1"/>
  <c r="U3311" i="1"/>
  <c r="W3311" i="1" s="1"/>
  <c r="U3312" i="1"/>
  <c r="W3312" i="1" s="1"/>
  <c r="U3313" i="1"/>
  <c r="W3313" i="1" s="1"/>
  <c r="U3314" i="1"/>
  <c r="W3314" i="1" s="1"/>
  <c r="U3315" i="1"/>
  <c r="W3315" i="1" s="1"/>
  <c r="U3316" i="1"/>
  <c r="W3316" i="1" s="1"/>
  <c r="U3317" i="1"/>
  <c r="W3317" i="1" s="1"/>
  <c r="U3318" i="1"/>
  <c r="W3318" i="1" s="1"/>
  <c r="U3319" i="1"/>
  <c r="W3319" i="1" s="1"/>
  <c r="U3320" i="1"/>
  <c r="W3320" i="1" s="1"/>
  <c r="U3321" i="1"/>
  <c r="W3321" i="1" s="1"/>
  <c r="U3322" i="1"/>
  <c r="W3322" i="1" s="1"/>
  <c r="U3323" i="1"/>
  <c r="W3323" i="1" s="1"/>
  <c r="U3324" i="1"/>
  <c r="W3324" i="1" s="1"/>
  <c r="U3325" i="1"/>
  <c r="W3325" i="1" s="1"/>
  <c r="U3326" i="1"/>
  <c r="W3326" i="1" s="1"/>
  <c r="U3327" i="1"/>
  <c r="W3327" i="1" s="1"/>
  <c r="U3328" i="1"/>
  <c r="W3328" i="1" s="1"/>
  <c r="U3329" i="1"/>
  <c r="W3329" i="1" s="1"/>
  <c r="U3330" i="1"/>
  <c r="W3330" i="1" s="1"/>
  <c r="U3331" i="1"/>
  <c r="W3331" i="1" s="1"/>
  <c r="U3332" i="1"/>
  <c r="W3332" i="1" s="1"/>
  <c r="U3333" i="1"/>
  <c r="W3333" i="1" s="1"/>
  <c r="U3334" i="1"/>
  <c r="W3334" i="1" s="1"/>
  <c r="U3335" i="1"/>
  <c r="W3335" i="1" s="1"/>
  <c r="U3336" i="1"/>
  <c r="W3336" i="1" s="1"/>
  <c r="U3337" i="1"/>
  <c r="W3337" i="1" s="1"/>
  <c r="U3338" i="1"/>
  <c r="W3338" i="1" s="1"/>
  <c r="U3339" i="1"/>
  <c r="W3339" i="1" s="1"/>
  <c r="U3340" i="1"/>
  <c r="W3340" i="1" s="1"/>
  <c r="U3341" i="1"/>
  <c r="W3341" i="1" s="1"/>
  <c r="U3342" i="1"/>
  <c r="W3342" i="1" s="1"/>
  <c r="U3343" i="1"/>
  <c r="W3343" i="1" s="1"/>
  <c r="U3344" i="1"/>
  <c r="W3344" i="1" s="1"/>
  <c r="U3345" i="1"/>
  <c r="W3345" i="1" s="1"/>
  <c r="U3346" i="1"/>
  <c r="W3346" i="1" s="1"/>
  <c r="U3347" i="1"/>
  <c r="W3347" i="1" s="1"/>
  <c r="U3348" i="1"/>
  <c r="W3348" i="1" s="1"/>
  <c r="U3349" i="1"/>
  <c r="W3349" i="1" s="1"/>
  <c r="U3350" i="1"/>
  <c r="W3350" i="1" s="1"/>
  <c r="U3351" i="1"/>
  <c r="W3351" i="1" s="1"/>
  <c r="U3352" i="1"/>
  <c r="W3352" i="1" s="1"/>
  <c r="U3353" i="1"/>
  <c r="W3353" i="1" s="1"/>
  <c r="U3354" i="1"/>
  <c r="W3354" i="1" s="1"/>
  <c r="U3355" i="1"/>
  <c r="W3355" i="1" s="1"/>
  <c r="U3356" i="1"/>
  <c r="W3356" i="1" s="1"/>
  <c r="U3357" i="1"/>
  <c r="W3357" i="1" s="1"/>
  <c r="U3358" i="1"/>
  <c r="W3358" i="1" s="1"/>
  <c r="U3359" i="1"/>
  <c r="W3359" i="1" s="1"/>
  <c r="U3360" i="1"/>
  <c r="W3360" i="1" s="1"/>
  <c r="U39" i="1"/>
  <c r="W39" i="1" s="1"/>
  <c r="U40" i="1"/>
  <c r="W40" i="1" s="1"/>
  <c r="U41" i="1"/>
  <c r="W41" i="1" s="1"/>
  <c r="U42" i="1"/>
  <c r="W42" i="1" s="1"/>
  <c r="U43" i="1"/>
  <c r="W43" i="1" s="1"/>
  <c r="U44" i="1"/>
  <c r="W44" i="1" s="1"/>
  <c r="U45" i="1"/>
  <c r="W45" i="1" s="1"/>
  <c r="U46" i="1"/>
  <c r="W46" i="1" s="1"/>
  <c r="U948" i="1"/>
  <c r="W948" i="1" s="1"/>
  <c r="U47" i="1"/>
  <c r="W47" i="1" s="1"/>
  <c r="U48" i="1"/>
  <c r="W48" i="1" s="1"/>
  <c r="U49" i="1"/>
  <c r="W49" i="1" s="1"/>
  <c r="U3361" i="1"/>
  <c r="W3361" i="1" s="1"/>
  <c r="U3362" i="1"/>
  <c r="W3362" i="1" s="1"/>
  <c r="U3363" i="1"/>
  <c r="W3363" i="1" s="1"/>
  <c r="U3364" i="1"/>
  <c r="W3364" i="1" s="1"/>
  <c r="U949" i="1"/>
  <c r="W949" i="1" s="1"/>
  <c r="U3366" i="1"/>
  <c r="W3366" i="1" s="1"/>
  <c r="U60" i="1"/>
  <c r="W60" i="1" s="1"/>
  <c r="U3367" i="1"/>
  <c r="W3367" i="1" s="1"/>
  <c r="U3368" i="1"/>
  <c r="W3368" i="1" s="1"/>
  <c r="U3369" i="1"/>
  <c r="W3369" i="1" s="1"/>
  <c r="U3370" i="1"/>
  <c r="W3370" i="1" s="1"/>
  <c r="U3371" i="1"/>
  <c r="W3371" i="1" s="1"/>
  <c r="U3372" i="1"/>
  <c r="W3372" i="1" s="1"/>
  <c r="U3373" i="1"/>
  <c r="W3373" i="1" s="1"/>
  <c r="U950" i="1"/>
  <c r="W950" i="1" s="1"/>
  <c r="U3374" i="1"/>
  <c r="W3374" i="1" s="1"/>
  <c r="U3375" i="1"/>
  <c r="W3375" i="1" s="1"/>
  <c r="U19" i="1"/>
  <c r="W19" i="1" s="1"/>
  <c r="U3376" i="1"/>
  <c r="W3376" i="1" s="1"/>
  <c r="U810" i="1"/>
  <c r="W810" i="1" s="1"/>
  <c r="U3377" i="1"/>
  <c r="W3377" i="1" s="1"/>
  <c r="U3378" i="1"/>
  <c r="W3378" i="1" s="1"/>
  <c r="U3379" i="1"/>
  <c r="W3379" i="1" s="1"/>
  <c r="U3380" i="1"/>
  <c r="W3380" i="1" s="1"/>
  <c r="U3381" i="1"/>
  <c r="W3381" i="1" s="1"/>
  <c r="U3382" i="1"/>
  <c r="W3382" i="1" s="1"/>
  <c r="U3383" i="1"/>
  <c r="W3383" i="1" s="1"/>
  <c r="U3384" i="1"/>
  <c r="W3384" i="1" s="1"/>
  <c r="U3385" i="1"/>
  <c r="W3385" i="1" s="1"/>
  <c r="U3386" i="1"/>
  <c r="W3386" i="1" s="1"/>
  <c r="U3387" i="1"/>
  <c r="W3387" i="1" s="1"/>
  <c r="U3388" i="1"/>
  <c r="W3388" i="1" s="1"/>
  <c r="U3389" i="1"/>
  <c r="W3389" i="1" s="1"/>
  <c r="U3390" i="1"/>
  <c r="W3390" i="1" s="1"/>
  <c r="U8" i="1"/>
  <c r="W8" i="1" s="1"/>
  <c r="U3391" i="1"/>
  <c r="W3391" i="1" s="1"/>
  <c r="U3392" i="1"/>
  <c r="W3392" i="1" s="1"/>
  <c r="U3393" i="1"/>
  <c r="W3393" i="1" s="1"/>
  <c r="U3394" i="1"/>
  <c r="W3394" i="1" s="1"/>
  <c r="U3395" i="1"/>
  <c r="W3395" i="1" s="1"/>
  <c r="U2672" i="1"/>
  <c r="W2672" i="1" s="1"/>
  <c r="U3396" i="1"/>
  <c r="W3396" i="1" s="1"/>
  <c r="U3397" i="1"/>
  <c r="W3397" i="1" s="1"/>
  <c r="U3398" i="1"/>
  <c r="W3398" i="1" s="1"/>
  <c r="U3399" i="1"/>
  <c r="W3399" i="1" s="1"/>
  <c r="U3400" i="1"/>
  <c r="W3400" i="1" s="1"/>
  <c r="U3401" i="1"/>
  <c r="W3401" i="1" s="1"/>
  <c r="U3402" i="1"/>
  <c r="W3402" i="1" s="1"/>
  <c r="U3403" i="1"/>
  <c r="W3403" i="1" s="1"/>
  <c r="U3404" i="1"/>
  <c r="W3404" i="1" s="1"/>
  <c r="U3405" i="1"/>
  <c r="W3405" i="1" s="1"/>
  <c r="U3406" i="1"/>
  <c r="W3406" i="1" s="1"/>
  <c r="U3407" i="1"/>
  <c r="W3407" i="1" s="1"/>
  <c r="U3408" i="1"/>
  <c r="W3408" i="1" s="1"/>
  <c r="U3409" i="1"/>
  <c r="W3409" i="1" s="1"/>
  <c r="U3410" i="1"/>
  <c r="W3410" i="1" s="1"/>
  <c r="U3411" i="1"/>
  <c r="W3411" i="1" s="1"/>
  <c r="U3412" i="1"/>
  <c r="W3412" i="1" s="1"/>
  <c r="U3413" i="1"/>
  <c r="W3413" i="1" s="1"/>
  <c r="U3414" i="1"/>
  <c r="W3414" i="1" s="1"/>
  <c r="U3415" i="1"/>
  <c r="W3415" i="1" s="1"/>
  <c r="U3416" i="1"/>
  <c r="W3416" i="1" s="1"/>
  <c r="U3417" i="1"/>
  <c r="W3417" i="1" s="1"/>
  <c r="U3418" i="1"/>
  <c r="W3418" i="1" s="1"/>
  <c r="U3419" i="1"/>
  <c r="W3419" i="1" s="1"/>
  <c r="U3420" i="1"/>
  <c r="W3420" i="1" s="1"/>
  <c r="U3421" i="1"/>
  <c r="W3421" i="1" s="1"/>
  <c r="U3422" i="1"/>
  <c r="W3422" i="1" s="1"/>
  <c r="U3423" i="1"/>
  <c r="W3423" i="1" s="1"/>
  <c r="U3424" i="1"/>
  <c r="W3424" i="1" s="1"/>
  <c r="U3425" i="1"/>
  <c r="W3425" i="1" s="1"/>
  <c r="U3426" i="1"/>
  <c r="W3426" i="1" s="1"/>
  <c r="U3427" i="1"/>
  <c r="W3427" i="1" s="1"/>
  <c r="U3428" i="1"/>
  <c r="W3428" i="1" s="1"/>
  <c r="U3429" i="1"/>
  <c r="W3429" i="1" s="1"/>
  <c r="U3430" i="1"/>
  <c r="W3430" i="1" s="1"/>
  <c r="U840" i="1"/>
  <c r="W840" i="1" s="1"/>
  <c r="U3431" i="1"/>
  <c r="W3431" i="1" s="1"/>
  <c r="U3432" i="1"/>
  <c r="W3432" i="1" s="1"/>
  <c r="U3433" i="1"/>
  <c r="W3433" i="1" s="1"/>
  <c r="U3434" i="1"/>
  <c r="W3434" i="1" s="1"/>
  <c r="U3435" i="1"/>
  <c r="W3435" i="1" s="1"/>
  <c r="U3436" i="1"/>
  <c r="W3436" i="1" s="1"/>
  <c r="U3437" i="1"/>
  <c r="W3437" i="1" s="1"/>
  <c r="U3438" i="1"/>
  <c r="W3438" i="1" s="1"/>
  <c r="U3439" i="1"/>
  <c r="W3439" i="1" s="1"/>
  <c r="U3440" i="1"/>
  <c r="W3440" i="1" s="1"/>
  <c r="U3441" i="1"/>
  <c r="W3441" i="1" s="1"/>
  <c r="U3442" i="1"/>
  <c r="W3442" i="1" s="1"/>
  <c r="U3443" i="1"/>
  <c r="W3443" i="1" s="1"/>
  <c r="U3444" i="1"/>
  <c r="W3444" i="1" s="1"/>
  <c r="U3445" i="1"/>
  <c r="W3445" i="1" s="1"/>
  <c r="U3446" i="1"/>
  <c r="W3446" i="1" s="1"/>
  <c r="U3447" i="1"/>
  <c r="W3447" i="1" s="1"/>
  <c r="U3448" i="1"/>
  <c r="W3448" i="1" s="1"/>
  <c r="U3449" i="1"/>
  <c r="W3449" i="1" s="1"/>
  <c r="U3450" i="1"/>
  <c r="W3450" i="1" s="1"/>
  <c r="U3451" i="1"/>
  <c r="W3451" i="1" s="1"/>
  <c r="U841" i="1"/>
  <c r="W841" i="1" s="1"/>
  <c r="U3452" i="1"/>
  <c r="W3452" i="1" s="1"/>
  <c r="U3453" i="1"/>
  <c r="W3453" i="1" s="1"/>
  <c r="U3454" i="1"/>
  <c r="W3454" i="1" s="1"/>
  <c r="U3455" i="1"/>
  <c r="W3455" i="1" s="1"/>
  <c r="U3456" i="1"/>
  <c r="W3456" i="1" s="1"/>
  <c r="U3457" i="1"/>
  <c r="W3457" i="1" s="1"/>
  <c r="U3458" i="1"/>
  <c r="W3458" i="1" s="1"/>
  <c r="U3459" i="1"/>
  <c r="W3459" i="1" s="1"/>
  <c r="U3460" i="1"/>
  <c r="W3460" i="1" s="1"/>
  <c r="U2679" i="1"/>
  <c r="W2679" i="1" s="1"/>
  <c r="U3462" i="1"/>
  <c r="W3462" i="1" s="1"/>
  <c r="U3463" i="1"/>
  <c r="W3463" i="1" s="1"/>
  <c r="U3464" i="1"/>
  <c r="W3464" i="1" s="1"/>
  <c r="U3465" i="1"/>
  <c r="W3465" i="1" s="1"/>
  <c r="U3466" i="1"/>
  <c r="W3466" i="1" s="1"/>
  <c r="U3467" i="1"/>
  <c r="W3467" i="1" s="1"/>
  <c r="U3468" i="1"/>
  <c r="W3468" i="1" s="1"/>
  <c r="U3469" i="1"/>
  <c r="W3469" i="1" s="1"/>
  <c r="U3470" i="1"/>
  <c r="W3470" i="1" s="1"/>
  <c r="U3471" i="1"/>
  <c r="W3471" i="1" s="1"/>
  <c r="U3472" i="1"/>
  <c r="W3472" i="1" s="1"/>
  <c r="U3473" i="1"/>
  <c r="W3473" i="1" s="1"/>
  <c r="U3474" i="1"/>
  <c r="W3474" i="1" s="1"/>
  <c r="U3475" i="1"/>
  <c r="W3475" i="1" s="1"/>
  <c r="U3476" i="1"/>
  <c r="W3476" i="1" s="1"/>
  <c r="U3477" i="1"/>
  <c r="W3477" i="1" s="1"/>
  <c r="U3478" i="1"/>
  <c r="W3478" i="1" s="1"/>
  <c r="U3479" i="1"/>
  <c r="W3479" i="1" s="1"/>
  <c r="U3480" i="1"/>
  <c r="W3480" i="1" s="1"/>
  <c r="U3481" i="1"/>
  <c r="W3481" i="1" s="1"/>
  <c r="U3482" i="1"/>
  <c r="W3482" i="1" s="1"/>
  <c r="U3483" i="1"/>
  <c r="W3483" i="1" s="1"/>
  <c r="U3484" i="1"/>
  <c r="W3484" i="1" s="1"/>
  <c r="U3485" i="1"/>
  <c r="W3485" i="1" s="1"/>
  <c r="U3486" i="1"/>
  <c r="W3486" i="1" s="1"/>
  <c r="U3487" i="1"/>
  <c r="W3487" i="1" s="1"/>
  <c r="U3488" i="1"/>
  <c r="W3488" i="1" s="1"/>
  <c r="U3489" i="1"/>
  <c r="W3489" i="1" s="1"/>
  <c r="U3490" i="1"/>
  <c r="W3490" i="1" s="1"/>
  <c r="U3491" i="1"/>
  <c r="W3491" i="1" s="1"/>
  <c r="U3492" i="1"/>
  <c r="W3492" i="1" s="1"/>
  <c r="U3493" i="1"/>
  <c r="W3493" i="1" s="1"/>
  <c r="U3494" i="1"/>
  <c r="W3494" i="1" s="1"/>
  <c r="U3495" i="1"/>
  <c r="W3495" i="1" s="1"/>
  <c r="U3496" i="1"/>
  <c r="W3496" i="1" s="1"/>
  <c r="U3497" i="1"/>
  <c r="W3497" i="1" s="1"/>
  <c r="U3498" i="1"/>
  <c r="W3498" i="1" s="1"/>
  <c r="U3499" i="1"/>
  <c r="W3499" i="1" s="1"/>
  <c r="U3500" i="1"/>
  <c r="W3500" i="1" s="1"/>
  <c r="U3501" i="1"/>
  <c r="W3501" i="1" s="1"/>
  <c r="U3502" i="1"/>
  <c r="W3502" i="1" s="1"/>
  <c r="U3503" i="1"/>
  <c r="W3503" i="1" s="1"/>
  <c r="U3504" i="1"/>
  <c r="W3504" i="1" s="1"/>
  <c r="U3505" i="1"/>
  <c r="W3505" i="1" s="1"/>
  <c r="U3506" i="1"/>
  <c r="W3506" i="1" s="1"/>
  <c r="U3507" i="1"/>
  <c r="W3507" i="1" s="1"/>
  <c r="U3508" i="1"/>
  <c r="W3508" i="1" s="1"/>
  <c r="U3509" i="1"/>
  <c r="W3509" i="1" s="1"/>
  <c r="U3510" i="1"/>
  <c r="W3510" i="1" s="1"/>
  <c r="U3511" i="1"/>
  <c r="W3511" i="1" s="1"/>
  <c r="U3512" i="1"/>
  <c r="W3512" i="1" s="1"/>
  <c r="U3513" i="1"/>
  <c r="W3513" i="1" s="1"/>
  <c r="U3514" i="1"/>
  <c r="W3514" i="1" s="1"/>
  <c r="U3515" i="1"/>
  <c r="W3515" i="1" s="1"/>
  <c r="U3516" i="1"/>
  <c r="W3516" i="1" s="1"/>
  <c r="U3517" i="1"/>
  <c r="W3517" i="1" s="1"/>
  <c r="U3518" i="1"/>
  <c r="W3518" i="1" s="1"/>
  <c r="U3519" i="1"/>
  <c r="W3519" i="1" s="1"/>
  <c r="U3520" i="1"/>
  <c r="W3520" i="1" s="1"/>
  <c r="U181" i="1"/>
  <c r="W181" i="1" s="1"/>
  <c r="U3521" i="1"/>
  <c r="W3521" i="1" s="1"/>
  <c r="U3522" i="1"/>
  <c r="W3522" i="1" s="1"/>
  <c r="U3523" i="1"/>
  <c r="W3523" i="1" s="1"/>
  <c r="U3524" i="1"/>
  <c r="W3524" i="1" s="1"/>
  <c r="U3525" i="1"/>
  <c r="W3525" i="1" s="1"/>
  <c r="U3526" i="1"/>
  <c r="W3526" i="1" s="1"/>
  <c r="U3527" i="1"/>
  <c r="W3527" i="1" s="1"/>
  <c r="U3528" i="1"/>
  <c r="W3528" i="1" s="1"/>
  <c r="U3529" i="1"/>
  <c r="W3529" i="1" s="1"/>
  <c r="U3530" i="1"/>
  <c r="W3530" i="1" s="1"/>
  <c r="U3531" i="1"/>
  <c r="W3531" i="1" s="1"/>
  <c r="U3532" i="1"/>
  <c r="W3532" i="1" s="1"/>
  <c r="U3533" i="1"/>
  <c r="W3533" i="1" s="1"/>
  <c r="U3534" i="1"/>
  <c r="W3534" i="1" s="1"/>
  <c r="U3535" i="1"/>
  <c r="W3535" i="1" s="1"/>
  <c r="U3536" i="1"/>
  <c r="W3536" i="1" s="1"/>
  <c r="U3537" i="1"/>
  <c r="W3537" i="1" s="1"/>
  <c r="U3538" i="1"/>
  <c r="W3538" i="1" s="1"/>
  <c r="U3539" i="1"/>
  <c r="W3539" i="1" s="1"/>
  <c r="U3540" i="1"/>
  <c r="W3540" i="1" s="1"/>
  <c r="U3541" i="1"/>
  <c r="W3541" i="1" s="1"/>
  <c r="U3542" i="1"/>
  <c r="W3542" i="1" s="1"/>
  <c r="U3543" i="1"/>
  <c r="W3543" i="1" s="1"/>
  <c r="U3544" i="1"/>
  <c r="W3544" i="1" s="1"/>
  <c r="U936" i="1"/>
  <c r="W936" i="1" s="1"/>
  <c r="U3545" i="1"/>
  <c r="W3545" i="1" s="1"/>
  <c r="U3546" i="1"/>
  <c r="W3546" i="1" s="1"/>
  <c r="U222" i="1"/>
  <c r="W222" i="1" s="1"/>
  <c r="U3547" i="1"/>
  <c r="W3547" i="1" s="1"/>
  <c r="U969" i="1"/>
  <c r="W969" i="1" s="1"/>
  <c r="U3548" i="1"/>
  <c r="W3548" i="1" s="1"/>
  <c r="U970" i="1"/>
  <c r="W970" i="1" s="1"/>
  <c r="U917" i="1"/>
  <c r="W917" i="1" s="1"/>
  <c r="U3549" i="1"/>
  <c r="W3549" i="1" s="1"/>
  <c r="U3550" i="1"/>
  <c r="W3550" i="1" s="1"/>
  <c r="U3551" i="1"/>
  <c r="W3551" i="1" s="1"/>
  <c r="U3552" i="1"/>
  <c r="W3552" i="1" s="1"/>
  <c r="U937" i="1"/>
  <c r="W937" i="1" s="1"/>
  <c r="U3553" i="1"/>
  <c r="W3553" i="1" s="1"/>
  <c r="U3554" i="1"/>
  <c r="W3554" i="1" s="1"/>
  <c r="U3555" i="1"/>
  <c r="W3555" i="1" s="1"/>
  <c r="U3556" i="1"/>
  <c r="W3556" i="1" s="1"/>
  <c r="U3558" i="1"/>
  <c r="W3558" i="1" s="1"/>
  <c r="U3559" i="1"/>
  <c r="W3559" i="1" s="1"/>
  <c r="U3560" i="1"/>
  <c r="W3560" i="1" s="1"/>
  <c r="U3561" i="1"/>
  <c r="W3561" i="1" s="1"/>
  <c r="U3562" i="1"/>
  <c r="W3562" i="1" s="1"/>
  <c r="U849" i="1"/>
  <c r="W849" i="1" s="1"/>
  <c r="U938" i="1"/>
  <c r="W938" i="1" s="1"/>
  <c r="U3563" i="1"/>
  <c r="W3563" i="1" s="1"/>
  <c r="U3564" i="1"/>
  <c r="W3564" i="1" s="1"/>
  <c r="U24" i="1"/>
  <c r="W24" i="1" s="1"/>
  <c r="U3565" i="1"/>
  <c r="W3565" i="1" s="1"/>
  <c r="U3566" i="1"/>
  <c r="W3566" i="1" s="1"/>
  <c r="U3567" i="1"/>
  <c r="W3567" i="1" s="1"/>
  <c r="U25" i="1"/>
  <c r="W25" i="1" s="1"/>
  <c r="U977" i="1"/>
  <c r="W977" i="1" s="1"/>
  <c r="U978" i="1"/>
  <c r="W978" i="1" s="1"/>
  <c r="U26" i="1"/>
  <c r="W26" i="1" s="1"/>
  <c r="U979" i="1"/>
  <c r="W979" i="1" s="1"/>
  <c r="U980" i="1"/>
  <c r="W980" i="1" s="1"/>
  <c r="U225" i="1"/>
  <c r="W225" i="1" s="1"/>
  <c r="U231" i="1"/>
  <c r="W231" i="1" s="1"/>
  <c r="U3568" i="1"/>
  <c r="W3568" i="1" s="1"/>
  <c r="U3569" i="1"/>
  <c r="W3569" i="1" s="1"/>
  <c r="U232" i="1"/>
  <c r="W232" i="1" s="1"/>
  <c r="U3570" i="1"/>
  <c r="W3570" i="1" s="1"/>
  <c r="U3571" i="1"/>
  <c r="W3571" i="1" s="1"/>
  <c r="U233" i="1"/>
  <c r="W233" i="1" s="1"/>
  <c r="U1827" i="1"/>
  <c r="W1827" i="1" s="1"/>
  <c r="U3573" i="1"/>
  <c r="W3573" i="1" s="1"/>
  <c r="U134" i="1"/>
  <c r="W134" i="1" s="1"/>
  <c r="U3574" i="1"/>
  <c r="W3574" i="1" s="1"/>
  <c r="U3575" i="1"/>
  <c r="W3575" i="1" s="1"/>
  <c r="U3576" i="1"/>
  <c r="W3576" i="1" s="1"/>
  <c r="U135" i="1"/>
  <c r="W135" i="1" s="1"/>
  <c r="U2738" i="1"/>
  <c r="W2738" i="1" s="1"/>
  <c r="U3578" i="1"/>
  <c r="W3578" i="1" s="1"/>
  <c r="U3579" i="1"/>
  <c r="W3579" i="1" s="1"/>
  <c r="U3580" i="1"/>
  <c r="W3580" i="1" s="1"/>
  <c r="U811" i="1"/>
  <c r="W811" i="1" s="1"/>
  <c r="U3581" i="1"/>
  <c r="W3581" i="1" s="1"/>
  <c r="U3582" i="1"/>
  <c r="W3582" i="1" s="1"/>
  <c r="U136" i="1"/>
  <c r="W136" i="1" s="1"/>
  <c r="U3583" i="1"/>
  <c r="W3583" i="1" s="1"/>
  <c r="U3584" i="1"/>
  <c r="W3584" i="1" s="1"/>
  <c r="U3585" i="1"/>
  <c r="W3585" i="1" s="1"/>
  <c r="U3586" i="1"/>
  <c r="W3586" i="1" s="1"/>
  <c r="U3587" i="1"/>
  <c r="W3587" i="1" s="1"/>
  <c r="U113" i="1"/>
  <c r="W113" i="1" s="1"/>
  <c r="U3588" i="1"/>
  <c r="W3588" i="1" s="1"/>
  <c r="U3589" i="1"/>
  <c r="W3589" i="1" s="1"/>
  <c r="U254" i="1"/>
  <c r="W254" i="1" s="1"/>
  <c r="U3590" i="1"/>
  <c r="W3590" i="1" s="1"/>
  <c r="U234" i="1"/>
  <c r="W234" i="1" s="1"/>
  <c r="U3591" i="1"/>
  <c r="W3591" i="1" s="1"/>
  <c r="U2909" i="1"/>
  <c r="W2909" i="1" s="1"/>
  <c r="U3593" i="1"/>
  <c r="W3593" i="1" s="1"/>
  <c r="U235" i="1"/>
  <c r="W235" i="1" s="1"/>
  <c r="U3594" i="1"/>
  <c r="W3594" i="1" s="1"/>
  <c r="U3595" i="1"/>
  <c r="W3595" i="1" s="1"/>
  <c r="U3596" i="1"/>
  <c r="W3596" i="1" s="1"/>
  <c r="U3597" i="1"/>
  <c r="W3597" i="1" s="1"/>
  <c r="U3598" i="1"/>
  <c r="W3598" i="1" s="1"/>
  <c r="U812" i="1"/>
  <c r="W812" i="1" s="1"/>
  <c r="U3599" i="1"/>
  <c r="W3599" i="1" s="1"/>
  <c r="U3600" i="1"/>
  <c r="W3600" i="1" s="1"/>
  <c r="U3601" i="1"/>
  <c r="W3601" i="1" s="1"/>
  <c r="U819" i="1"/>
  <c r="W819" i="1" s="1"/>
  <c r="U820" i="1"/>
  <c r="W820" i="1" s="1"/>
  <c r="U821" i="1"/>
  <c r="W821" i="1" s="1"/>
  <c r="U822" i="1"/>
  <c r="W822" i="1" s="1"/>
  <c r="U236" i="1"/>
  <c r="W236" i="1" s="1"/>
  <c r="U3602" i="1"/>
  <c r="W3602" i="1" s="1"/>
  <c r="U3603" i="1"/>
  <c r="W3603" i="1" s="1"/>
  <c r="U3604" i="1"/>
  <c r="W3604" i="1" s="1"/>
  <c r="U67" i="1"/>
  <c r="W67" i="1" s="1"/>
  <c r="U3605" i="1"/>
  <c r="W3605" i="1" s="1"/>
  <c r="U3606" i="1"/>
  <c r="W3606" i="1" s="1"/>
  <c r="U137" i="1"/>
  <c r="W137" i="1" s="1"/>
  <c r="U68" i="1"/>
  <c r="W68" i="1" s="1"/>
  <c r="U3607" i="1"/>
  <c r="W3607" i="1" s="1"/>
  <c r="U3608" i="1"/>
  <c r="W3608" i="1" s="1"/>
  <c r="U3609" i="1"/>
  <c r="W3609" i="1" s="1"/>
  <c r="U3610" i="1"/>
  <c r="W3610" i="1" s="1"/>
  <c r="U3611" i="1"/>
  <c r="W3611" i="1" s="1"/>
  <c r="U3612" i="1"/>
  <c r="W3612" i="1" s="1"/>
  <c r="U3613" i="1"/>
  <c r="W3613" i="1" s="1"/>
  <c r="U3614" i="1"/>
  <c r="W3614" i="1" s="1"/>
  <c r="U3615" i="1"/>
  <c r="W3615" i="1" s="1"/>
  <c r="U3616" i="1"/>
  <c r="W3616" i="1" s="1"/>
  <c r="U3617" i="1"/>
  <c r="W3617" i="1" s="1"/>
  <c r="U3618" i="1"/>
  <c r="W3618" i="1" s="1"/>
  <c r="U3619" i="1"/>
  <c r="W3619" i="1" s="1"/>
  <c r="U3620" i="1"/>
  <c r="W3620" i="1" s="1"/>
  <c r="U3621" i="1"/>
  <c r="W3621" i="1" s="1"/>
  <c r="U3622" i="1"/>
  <c r="W3622" i="1" s="1"/>
  <c r="U3623" i="1"/>
  <c r="W3623" i="1" s="1"/>
  <c r="U3624" i="1"/>
  <c r="W3624" i="1" s="1"/>
  <c r="U3625" i="1"/>
  <c r="W3625" i="1" s="1"/>
  <c r="U3626" i="1"/>
  <c r="W3626" i="1" s="1"/>
  <c r="U3627" i="1"/>
  <c r="W3627" i="1" s="1"/>
  <c r="U3628" i="1"/>
  <c r="W3628" i="1" s="1"/>
  <c r="U3629" i="1"/>
  <c r="W3629" i="1" s="1"/>
  <c r="U3630" i="1"/>
  <c r="W3630" i="1" s="1"/>
  <c r="U3631" i="1"/>
  <c r="W3631" i="1" s="1"/>
  <c r="U3632" i="1"/>
  <c r="W3632" i="1" s="1"/>
  <c r="U1002" i="1"/>
  <c r="W1002" i="1" s="1"/>
  <c r="U114" i="1"/>
  <c r="W114" i="1" s="1"/>
  <c r="U3633" i="1"/>
  <c r="W3633" i="1" s="1"/>
  <c r="U3634" i="1"/>
  <c r="W3634" i="1" s="1"/>
  <c r="U3635" i="1"/>
  <c r="W3635" i="1" s="1"/>
  <c r="U199" i="1"/>
  <c r="W199" i="1" s="1"/>
  <c r="U3636" i="1"/>
  <c r="W3636" i="1" s="1"/>
  <c r="U3637" i="1"/>
  <c r="W3637" i="1" s="1"/>
  <c r="U3638" i="1"/>
  <c r="W3638" i="1" s="1"/>
  <c r="U3639" i="1"/>
  <c r="W3639" i="1" s="1"/>
  <c r="U3640" i="1"/>
  <c r="W3640" i="1" s="1"/>
  <c r="U3641" i="1"/>
  <c r="W3641" i="1" s="1"/>
  <c r="U3642" i="1"/>
  <c r="W3642" i="1" s="1"/>
  <c r="U3643" i="1"/>
  <c r="W3643" i="1" s="1"/>
  <c r="U3644" i="1"/>
  <c r="W3644" i="1" s="1"/>
  <c r="U3645" i="1"/>
  <c r="W3645" i="1" s="1"/>
  <c r="U3646" i="1"/>
  <c r="W3646" i="1" s="1"/>
  <c r="U3647" i="1"/>
  <c r="W3647" i="1" s="1"/>
  <c r="U3648" i="1"/>
  <c r="W3648" i="1" s="1"/>
  <c r="U3649" i="1"/>
  <c r="W3649" i="1" s="1"/>
  <c r="U3650" i="1"/>
  <c r="W3650" i="1" s="1"/>
  <c r="U3651" i="1"/>
  <c r="W3651" i="1" s="1"/>
  <c r="U3652" i="1"/>
  <c r="W3652" i="1" s="1"/>
  <c r="U3653" i="1"/>
  <c r="W3653" i="1" s="1"/>
  <c r="U3654" i="1"/>
  <c r="W3654" i="1" s="1"/>
  <c r="U3655" i="1"/>
  <c r="W3655" i="1" s="1"/>
  <c r="U3656" i="1"/>
  <c r="W3656" i="1" s="1"/>
  <c r="U3657" i="1"/>
  <c r="W3657" i="1" s="1"/>
  <c r="U3658" i="1"/>
  <c r="W3658" i="1" s="1"/>
  <c r="U3659" i="1"/>
  <c r="W3659" i="1" s="1"/>
  <c r="U3660" i="1"/>
  <c r="W3660" i="1" s="1"/>
  <c r="U3661" i="1"/>
  <c r="W3661" i="1" s="1"/>
  <c r="U3662" i="1"/>
  <c r="W3662" i="1" s="1"/>
  <c r="U3663" i="1"/>
  <c r="W3663" i="1" s="1"/>
  <c r="U3664" i="1"/>
  <c r="W3664" i="1" s="1"/>
  <c r="U3665" i="1"/>
  <c r="W3665" i="1" s="1"/>
  <c r="U3666" i="1"/>
  <c r="W3666" i="1" s="1"/>
  <c r="U3667" i="1"/>
  <c r="W3667" i="1" s="1"/>
  <c r="U3668" i="1"/>
  <c r="W3668" i="1" s="1"/>
  <c r="U3669" i="1"/>
  <c r="W3669" i="1" s="1"/>
  <c r="U3670" i="1"/>
  <c r="W3670" i="1" s="1"/>
  <c r="U3671" i="1"/>
  <c r="W3671" i="1" s="1"/>
  <c r="U3672" i="1"/>
  <c r="W3672" i="1" s="1"/>
  <c r="U3673" i="1"/>
  <c r="W3673" i="1" s="1"/>
  <c r="U3674" i="1"/>
  <c r="W3674" i="1" s="1"/>
  <c r="U3675" i="1"/>
  <c r="W3675" i="1" s="1"/>
  <c r="U3676" i="1"/>
  <c r="W3676" i="1" s="1"/>
  <c r="U3677" i="1"/>
  <c r="W3677" i="1" s="1"/>
  <c r="U3678" i="1"/>
  <c r="W3678" i="1" s="1"/>
  <c r="U3679" i="1"/>
  <c r="W3679" i="1" s="1"/>
  <c r="U3680" i="1"/>
  <c r="W3680" i="1" s="1"/>
  <c r="U3681" i="1"/>
  <c r="W3681" i="1" s="1"/>
  <c r="U3682" i="1"/>
  <c r="W3682" i="1" s="1"/>
  <c r="U3683" i="1"/>
  <c r="W3683" i="1" s="1"/>
  <c r="U3684" i="1"/>
  <c r="W3684" i="1" s="1"/>
  <c r="U3685" i="1"/>
  <c r="W3685" i="1" s="1"/>
  <c r="U1525" i="1"/>
  <c r="W1525" i="1" s="1"/>
  <c r="U3687" i="1"/>
  <c r="W3687" i="1" s="1"/>
  <c r="U1017" i="1"/>
  <c r="W1017" i="1" s="1"/>
  <c r="U1018" i="1"/>
  <c r="W1018" i="1" s="1"/>
  <c r="U1019" i="1"/>
  <c r="W1019" i="1" s="1"/>
  <c r="U1020" i="1"/>
  <c r="W1020" i="1" s="1"/>
  <c r="U1021" i="1"/>
  <c r="W1021" i="1" s="1"/>
  <c r="U3864" i="1"/>
  <c r="W3864" i="1" s="1"/>
  <c r="U3689" i="1"/>
  <c r="W3689" i="1" s="1"/>
  <c r="U3690" i="1"/>
  <c r="W3690" i="1" s="1"/>
  <c r="U3691" i="1"/>
  <c r="W3691" i="1" s="1"/>
  <c r="U3692" i="1"/>
  <c r="W3692" i="1" s="1"/>
  <c r="U3693" i="1"/>
  <c r="W3693" i="1" s="1"/>
  <c r="U3694" i="1"/>
  <c r="W3694" i="1" s="1"/>
  <c r="U3695" i="1"/>
  <c r="W3695" i="1" s="1"/>
  <c r="U1867" i="1"/>
  <c r="W1867" i="1" s="1"/>
  <c r="U3696" i="1"/>
  <c r="W3696" i="1" s="1"/>
  <c r="U221" i="1"/>
  <c r="W221" i="1" s="1"/>
  <c r="U3697" i="1"/>
  <c r="W3697" i="1" s="1"/>
  <c r="U3698" i="1"/>
  <c r="W3698" i="1" s="1"/>
  <c r="U3699" i="1"/>
  <c r="W3699" i="1" s="1"/>
  <c r="U939" i="1"/>
  <c r="W939" i="1" s="1"/>
  <c r="U3700" i="1"/>
  <c r="W3700" i="1" s="1"/>
  <c r="U3701" i="1"/>
  <c r="W3701" i="1" s="1"/>
  <c r="U3702" i="1"/>
  <c r="W3702" i="1" s="1"/>
  <c r="U3703" i="1"/>
  <c r="W3703" i="1" s="1"/>
  <c r="U3704" i="1"/>
  <c r="W3704" i="1" s="1"/>
  <c r="U3705" i="1"/>
  <c r="W3705" i="1" s="1"/>
  <c r="U3706" i="1"/>
  <c r="W3706" i="1" s="1"/>
  <c r="U3707" i="1"/>
  <c r="W3707" i="1" s="1"/>
  <c r="U3708" i="1"/>
  <c r="W3708" i="1" s="1"/>
  <c r="U3709" i="1"/>
  <c r="W3709" i="1" s="1"/>
  <c r="U3710" i="1"/>
  <c r="W3710" i="1" s="1"/>
  <c r="U73" i="1"/>
  <c r="W73" i="1" s="1"/>
  <c r="U3711" i="1"/>
  <c r="W3711" i="1" s="1"/>
  <c r="U3712" i="1"/>
  <c r="W3712" i="1" s="1"/>
  <c r="U241" i="1"/>
  <c r="W241" i="1" s="1"/>
  <c r="U3713" i="1"/>
  <c r="W3713" i="1" s="1"/>
  <c r="U3714" i="1"/>
  <c r="W3714" i="1" s="1"/>
  <c r="U3715" i="1"/>
  <c r="W3715" i="1" s="1"/>
  <c r="U3716" i="1"/>
  <c r="W3716" i="1" s="1"/>
  <c r="U3717" i="1"/>
  <c r="W3717" i="1" s="1"/>
  <c r="U3718" i="1"/>
  <c r="W3718" i="1" s="1"/>
  <c r="U3719" i="1"/>
  <c r="W3719" i="1" s="1"/>
  <c r="U3720" i="1"/>
  <c r="W3720" i="1" s="1"/>
  <c r="U242" i="1"/>
  <c r="W242" i="1" s="1"/>
  <c r="U3721" i="1"/>
  <c r="W3721" i="1" s="1"/>
  <c r="U836" i="1"/>
  <c r="W836" i="1" s="1"/>
  <c r="U3722" i="1"/>
  <c r="W3722" i="1" s="1"/>
  <c r="U3723" i="1"/>
  <c r="W3723" i="1" s="1"/>
  <c r="U3724" i="1"/>
  <c r="W3724" i="1" s="1"/>
  <c r="U3725" i="1"/>
  <c r="W3725" i="1" s="1"/>
  <c r="U3726" i="1"/>
  <c r="W3726" i="1" s="1"/>
  <c r="U3727" i="1"/>
  <c r="W3727" i="1" s="1"/>
  <c r="U3728" i="1"/>
  <c r="W3728" i="1" s="1"/>
  <c r="U3729" i="1"/>
  <c r="W3729" i="1" s="1"/>
  <c r="U3730" i="1"/>
  <c r="W3730" i="1" s="1"/>
  <c r="U1566" i="1"/>
  <c r="W1566" i="1" s="1"/>
  <c r="U3731" i="1"/>
  <c r="W3731" i="1" s="1"/>
  <c r="U3732" i="1"/>
  <c r="W3732" i="1" s="1"/>
  <c r="U3733" i="1"/>
  <c r="W3733" i="1" s="1"/>
  <c r="U3734" i="1"/>
  <c r="W3734" i="1" s="1"/>
  <c r="U3735" i="1"/>
  <c r="W3735" i="1" s="1"/>
  <c r="U255" i="1"/>
  <c r="W255" i="1" s="1"/>
  <c r="U256" i="1"/>
  <c r="W256" i="1" s="1"/>
  <c r="U257" i="1"/>
  <c r="W257" i="1" s="1"/>
  <c r="U258" i="1"/>
  <c r="W258" i="1" s="1"/>
  <c r="U3736" i="1"/>
  <c r="W3736" i="1" s="1"/>
  <c r="U3737" i="1"/>
  <c r="W3737" i="1" s="1"/>
  <c r="U259" i="1"/>
  <c r="W259" i="1" s="1"/>
  <c r="U3738" i="1"/>
  <c r="W3738" i="1" s="1"/>
  <c r="U1824" i="1"/>
  <c r="W1824" i="1" s="1"/>
  <c r="U92" i="1"/>
  <c r="W92" i="1" s="1"/>
  <c r="U3740" i="1"/>
  <c r="W3740" i="1" s="1"/>
  <c r="U93" i="1"/>
  <c r="W93" i="1" s="1"/>
  <c r="U94" i="1"/>
  <c r="W94" i="1" s="1"/>
  <c r="U95" i="1"/>
  <c r="W95" i="1" s="1"/>
  <c r="U837" i="1"/>
  <c r="W837" i="1" s="1"/>
  <c r="U3741" i="1"/>
  <c r="W3741" i="1" s="1"/>
  <c r="U3742" i="1"/>
  <c r="W3742" i="1" s="1"/>
  <c r="U3743" i="1"/>
  <c r="W3743" i="1" s="1"/>
  <c r="U3744" i="1"/>
  <c r="W3744" i="1" s="1"/>
  <c r="U3745" i="1"/>
  <c r="W3745" i="1" s="1"/>
  <c r="U96" i="1"/>
  <c r="W96" i="1" s="1"/>
  <c r="U97" i="1"/>
  <c r="W97" i="1" s="1"/>
  <c r="U74" i="1"/>
  <c r="W74" i="1" s="1"/>
  <c r="U75" i="1"/>
  <c r="W75" i="1" s="1"/>
  <c r="U3746" i="1"/>
  <c r="W3746" i="1" s="1"/>
  <c r="U3747" i="1"/>
  <c r="W3747" i="1" s="1"/>
  <c r="U76" i="1"/>
  <c r="W76" i="1" s="1"/>
  <c r="U3748" i="1"/>
  <c r="W3748" i="1" s="1"/>
  <c r="U3749" i="1"/>
  <c r="W3749" i="1" s="1"/>
  <c r="U3750" i="1"/>
  <c r="W3750" i="1" s="1"/>
  <c r="U3751" i="1"/>
  <c r="W3751" i="1" s="1"/>
  <c r="U122" i="1"/>
  <c r="W122" i="1" s="1"/>
  <c r="U98" i="1"/>
  <c r="W98" i="1" s="1"/>
  <c r="U226" i="1"/>
  <c r="W226" i="1" s="1"/>
  <c r="U227" i="1"/>
  <c r="W227" i="1" s="1"/>
  <c r="U3752" i="1"/>
  <c r="W3752" i="1" s="1"/>
  <c r="U3753" i="1"/>
  <c r="W3753" i="1" s="1"/>
  <c r="U3754" i="1"/>
  <c r="W3754" i="1" s="1"/>
  <c r="U3755" i="1"/>
  <c r="W3755" i="1" s="1"/>
  <c r="U3756" i="1"/>
  <c r="W3756" i="1" s="1"/>
  <c r="U260" i="1"/>
  <c r="W260" i="1" s="1"/>
  <c r="U261" i="1"/>
  <c r="W261" i="1" s="1"/>
  <c r="U3757" i="1"/>
  <c r="W3757" i="1" s="1"/>
  <c r="U3758" i="1"/>
  <c r="W3758" i="1" s="1"/>
  <c r="U3759" i="1"/>
  <c r="W3759" i="1" s="1"/>
  <c r="U3760" i="1"/>
  <c r="W3760" i="1" s="1"/>
  <c r="U3761" i="1"/>
  <c r="W3761" i="1" s="1"/>
  <c r="U3762" i="1"/>
  <c r="W3762" i="1" s="1"/>
  <c r="U3763" i="1"/>
  <c r="W3763" i="1" s="1"/>
  <c r="U3764" i="1"/>
  <c r="W3764" i="1" s="1"/>
  <c r="U123" i="1"/>
  <c r="W123" i="1" s="1"/>
  <c r="U486" i="1"/>
  <c r="W486" i="1" s="1"/>
  <c r="U487" i="1"/>
  <c r="W487" i="1" s="1"/>
  <c r="U488" i="1"/>
  <c r="W488" i="1" s="1"/>
  <c r="U489" i="1"/>
  <c r="W489" i="1" s="1"/>
  <c r="U490" i="1"/>
  <c r="W490" i="1" s="1"/>
  <c r="U491" i="1"/>
  <c r="W491" i="1" s="1"/>
  <c r="U492" i="1"/>
  <c r="W492" i="1" s="1"/>
  <c r="U3765" i="1"/>
  <c r="W3765" i="1" s="1"/>
  <c r="U3766" i="1"/>
  <c r="W3766" i="1" s="1"/>
  <c r="U3767" i="1"/>
  <c r="W3767" i="1" s="1"/>
  <c r="U3768" i="1"/>
  <c r="W3768" i="1" s="1"/>
  <c r="U3769" i="1"/>
  <c r="W3769" i="1" s="1"/>
  <c r="U3770" i="1"/>
  <c r="W3770" i="1" s="1"/>
  <c r="U3771" i="1"/>
  <c r="W3771" i="1" s="1"/>
  <c r="U3772" i="1"/>
  <c r="W3772" i="1" s="1"/>
  <c r="U3773" i="1"/>
  <c r="W3773" i="1" s="1"/>
  <c r="U3774" i="1"/>
  <c r="W3774" i="1" s="1"/>
  <c r="U3775" i="1"/>
  <c r="W3775" i="1" s="1"/>
  <c r="U3776" i="1"/>
  <c r="W3776" i="1" s="1"/>
  <c r="U3777" i="1"/>
  <c r="W3777" i="1" s="1"/>
  <c r="U3778" i="1"/>
  <c r="W3778" i="1" s="1"/>
  <c r="U3779" i="1"/>
  <c r="W3779" i="1" s="1"/>
  <c r="U179" i="1"/>
  <c r="W179" i="1" s="1"/>
  <c r="U3780" i="1"/>
  <c r="W3780" i="1" s="1"/>
  <c r="U3781" i="1"/>
  <c r="W3781" i="1" s="1"/>
  <c r="U3782" i="1"/>
  <c r="W3782" i="1" s="1"/>
  <c r="U3783" i="1"/>
  <c r="W3783" i="1" s="1"/>
  <c r="U3784" i="1"/>
  <c r="W3784" i="1" s="1"/>
  <c r="U3785" i="1"/>
  <c r="W3785" i="1" s="1"/>
  <c r="U838" i="1"/>
  <c r="W838" i="1" s="1"/>
  <c r="U3786" i="1"/>
  <c r="W3786" i="1" s="1"/>
  <c r="U3787" i="1"/>
  <c r="W3787" i="1" s="1"/>
  <c r="U3788" i="1"/>
  <c r="W3788" i="1" s="1"/>
  <c r="U3789" i="1"/>
  <c r="W3789" i="1" s="1"/>
  <c r="U3790" i="1"/>
  <c r="W3790" i="1" s="1"/>
  <c r="U3791" i="1"/>
  <c r="W3791" i="1" s="1"/>
  <c r="U3792" i="1"/>
  <c r="W3792" i="1" s="1"/>
  <c r="U3793" i="1"/>
  <c r="W3793" i="1" s="1"/>
  <c r="U3794" i="1"/>
  <c r="W3794" i="1" s="1"/>
  <c r="U3795" i="1"/>
  <c r="W3795" i="1" s="1"/>
  <c r="U3796" i="1"/>
  <c r="W3796" i="1" s="1"/>
  <c r="U3797" i="1"/>
  <c r="W3797" i="1" s="1"/>
  <c r="U3798" i="1"/>
  <c r="W3798" i="1" s="1"/>
  <c r="U3799" i="1"/>
  <c r="W3799" i="1" s="1"/>
  <c r="U3800" i="1"/>
  <c r="W3800" i="1" s="1"/>
  <c r="U3801" i="1"/>
  <c r="W3801" i="1" s="1"/>
  <c r="U3802" i="1"/>
  <c r="W3802" i="1" s="1"/>
  <c r="U3803" i="1"/>
  <c r="W3803" i="1" s="1"/>
  <c r="U3804" i="1"/>
  <c r="W3804" i="1" s="1"/>
  <c r="U3805" i="1"/>
  <c r="W3805" i="1" s="1"/>
  <c r="U82" i="1"/>
  <c r="W82" i="1" s="1"/>
  <c r="U99" i="1"/>
  <c r="W99" i="1" s="1"/>
  <c r="U100" i="1"/>
  <c r="W100" i="1" s="1"/>
  <c r="U101" i="1"/>
  <c r="W101" i="1" s="1"/>
  <c r="U102" i="1"/>
  <c r="W102" i="1" s="1"/>
  <c r="U103" i="1"/>
  <c r="W103" i="1" s="1"/>
  <c r="U104" i="1"/>
  <c r="W104" i="1" s="1"/>
  <c r="U493" i="1"/>
  <c r="W493" i="1" s="1"/>
  <c r="U494" i="1"/>
  <c r="W494" i="1" s="1"/>
  <c r="U495" i="1"/>
  <c r="W495" i="1" s="1"/>
  <c r="U496" i="1"/>
  <c r="W496" i="1" s="1"/>
  <c r="U497" i="1"/>
  <c r="W497" i="1" s="1"/>
  <c r="U498" i="1"/>
  <c r="W498" i="1" s="1"/>
  <c r="U499" i="1"/>
  <c r="W499" i="1" s="1"/>
  <c r="U500" i="1"/>
  <c r="W500" i="1" s="1"/>
  <c r="U501" i="1"/>
  <c r="W501" i="1" s="1"/>
  <c r="U502" i="1"/>
  <c r="W502" i="1" s="1"/>
  <c r="U503" i="1"/>
  <c r="W503" i="1" s="1"/>
  <c r="U504" i="1"/>
  <c r="W504" i="1" s="1"/>
  <c r="U505" i="1"/>
  <c r="W505" i="1" s="1"/>
  <c r="U806" i="1"/>
  <c r="W806" i="1" s="1"/>
  <c r="U506" i="1"/>
  <c r="W506" i="1" s="1"/>
  <c r="U507" i="1"/>
  <c r="W507" i="1" s="1"/>
  <c r="U508" i="1"/>
  <c r="W508" i="1" s="1"/>
  <c r="U509" i="1"/>
  <c r="W509" i="1" s="1"/>
  <c r="U510" i="1"/>
  <c r="W510" i="1" s="1"/>
  <c r="U511" i="1"/>
  <c r="W511" i="1" s="1"/>
  <c r="U143" i="1"/>
  <c r="W143" i="1" s="1"/>
  <c r="U144" i="1"/>
  <c r="W144" i="1" s="1"/>
  <c r="U3806" i="1"/>
  <c r="W3806" i="1" s="1"/>
  <c r="U105" i="1"/>
  <c r="W105" i="1" s="1"/>
  <c r="U106" i="1"/>
  <c r="W106" i="1" s="1"/>
  <c r="U3807" i="1"/>
  <c r="W3807" i="1" s="1"/>
  <c r="U145" i="1"/>
  <c r="W145" i="1" s="1"/>
  <c r="U3808" i="1"/>
  <c r="W3808" i="1" s="1"/>
  <c r="U3809" i="1"/>
  <c r="W3809" i="1" s="1"/>
  <c r="U3810" i="1"/>
  <c r="W3810" i="1" s="1"/>
  <c r="U146" i="1"/>
  <c r="W146" i="1" s="1"/>
  <c r="U147" i="1"/>
  <c r="W147" i="1" s="1"/>
  <c r="U3811" i="1"/>
  <c r="W3811" i="1" s="1"/>
  <c r="U148" i="1"/>
  <c r="W148" i="1" s="1"/>
  <c r="U149" i="1"/>
  <c r="W149" i="1" s="1"/>
  <c r="U3812" i="1"/>
  <c r="W3812" i="1" s="1"/>
  <c r="U150" i="1"/>
  <c r="W150" i="1" s="1"/>
  <c r="U151" i="1"/>
  <c r="W151" i="1" s="1"/>
  <c r="U3813" i="1"/>
  <c r="W3813" i="1" s="1"/>
  <c r="U3814" i="1"/>
  <c r="W3814" i="1" s="1"/>
  <c r="U189" i="1"/>
  <c r="W189" i="1" s="1"/>
  <c r="U152" i="1"/>
  <c r="W152" i="1" s="1"/>
  <c r="U3815" i="1"/>
  <c r="W3815" i="1" s="1"/>
  <c r="U3816" i="1"/>
  <c r="W3816" i="1" s="1"/>
  <c r="U3817" i="1"/>
  <c r="W3817" i="1" s="1"/>
  <c r="U3818" i="1"/>
  <c r="W3818" i="1" s="1"/>
  <c r="U3819" i="1"/>
  <c r="W3819" i="1" s="1"/>
  <c r="U3820" i="1"/>
  <c r="W3820" i="1" s="1"/>
  <c r="U3821" i="1"/>
  <c r="W3821" i="1" s="1"/>
  <c r="U3822" i="1"/>
  <c r="W3822" i="1" s="1"/>
  <c r="U3823" i="1"/>
  <c r="W3823" i="1" s="1"/>
  <c r="U3824" i="1"/>
  <c r="W3824" i="1" s="1"/>
  <c r="U3825" i="1"/>
  <c r="W3825" i="1" s="1"/>
  <c r="U3826" i="1"/>
  <c r="W3826" i="1" s="1"/>
  <c r="U3827" i="1"/>
  <c r="W3827" i="1" s="1"/>
  <c r="U3828" i="1"/>
  <c r="W3828" i="1" s="1"/>
  <c r="U3829" i="1"/>
  <c r="W3829" i="1" s="1"/>
  <c r="U3830" i="1"/>
  <c r="W3830" i="1" s="1"/>
  <c r="U3831" i="1"/>
  <c r="W3831" i="1" s="1"/>
  <c r="U3832" i="1"/>
  <c r="W3832" i="1" s="1"/>
  <c r="U153" i="1"/>
  <c r="W153" i="1" s="1"/>
  <c r="U3833" i="1"/>
  <c r="W3833" i="1" s="1"/>
  <c r="U3834" i="1"/>
  <c r="W3834" i="1" s="1"/>
  <c r="U3835" i="1"/>
  <c r="W3835" i="1" s="1"/>
  <c r="U3836" i="1"/>
  <c r="W3836" i="1" s="1"/>
  <c r="U3837" i="1"/>
  <c r="W3837" i="1" s="1"/>
  <c r="U3838" i="1"/>
  <c r="W3838" i="1" s="1"/>
  <c r="U3839" i="1"/>
  <c r="W3839" i="1" s="1"/>
  <c r="U3840" i="1"/>
  <c r="W3840" i="1" s="1"/>
  <c r="U3841" i="1"/>
  <c r="W3841" i="1" s="1"/>
  <c r="U3842" i="1"/>
  <c r="W3842" i="1" s="1"/>
  <c r="U3843" i="1"/>
  <c r="W3843" i="1" s="1"/>
  <c r="U3844" i="1"/>
  <c r="W3844" i="1" s="1"/>
  <c r="U3845" i="1"/>
  <c r="W3845" i="1" s="1"/>
  <c r="U3846" i="1"/>
  <c r="W3846" i="1" s="1"/>
  <c r="U3847" i="1"/>
  <c r="W3847" i="1" s="1"/>
  <c r="U3848" i="1"/>
  <c r="W3848" i="1" s="1"/>
  <c r="U3849" i="1"/>
  <c r="W3849" i="1" s="1"/>
  <c r="U3850" i="1"/>
  <c r="W3850" i="1" s="1"/>
  <c r="U839" i="1"/>
  <c r="W839" i="1" s="1"/>
  <c r="U3851" i="1"/>
  <c r="W3851" i="1" s="1"/>
  <c r="U3852" i="1"/>
  <c r="W3852" i="1" s="1"/>
  <c r="U3853" i="1"/>
  <c r="W3853" i="1" s="1"/>
  <c r="U3854" i="1"/>
  <c r="W3854" i="1" s="1"/>
  <c r="U3855" i="1"/>
  <c r="W3855" i="1" s="1"/>
  <c r="U3856" i="1"/>
  <c r="W3856" i="1" s="1"/>
  <c r="U3857" i="1"/>
  <c r="W3857" i="1" s="1"/>
  <c r="U3858" i="1"/>
  <c r="W3858" i="1" s="1"/>
  <c r="U3859" i="1"/>
  <c r="W3859" i="1" s="1"/>
  <c r="U115" i="1"/>
  <c r="W115" i="1" s="1"/>
  <c r="U3860" i="1"/>
  <c r="W3860" i="1" s="1"/>
  <c r="U3861" i="1"/>
  <c r="W3861" i="1" s="1"/>
  <c r="U3862" i="1"/>
  <c r="W3862" i="1" s="1"/>
  <c r="U116" i="1"/>
  <c r="W116" i="1" s="1"/>
  <c r="U3863" i="1"/>
  <c r="W3863" i="1" s="1"/>
  <c r="U2249" i="1"/>
  <c r="W2249" i="1" s="1"/>
  <c r="U3865" i="1"/>
  <c r="W3865" i="1" s="1"/>
  <c r="U3866" i="1"/>
  <c r="W3866" i="1" s="1"/>
  <c r="U3867" i="1"/>
  <c r="W3867" i="1" s="1"/>
  <c r="U3868" i="1"/>
  <c r="W3868" i="1" s="1"/>
  <c r="U3869" i="1"/>
  <c r="W3869" i="1" s="1"/>
  <c r="U3870" i="1"/>
  <c r="W3870" i="1" s="1"/>
  <c r="U3871" i="1"/>
  <c r="W3871" i="1" s="1"/>
  <c r="U3577" i="1"/>
  <c r="W3577" i="1" s="1"/>
  <c r="U3873" i="1"/>
  <c r="W3873" i="1" s="1"/>
  <c r="U3874" i="1"/>
  <c r="W3874" i="1" s="1"/>
  <c r="U1022" i="1"/>
  <c r="W1022" i="1" s="1"/>
  <c r="U1023" i="1"/>
  <c r="W1023" i="1" s="1"/>
  <c r="U1024" i="1"/>
  <c r="W1024" i="1" s="1"/>
  <c r="U1025" i="1"/>
  <c r="W1025" i="1" s="1"/>
  <c r="U1026" i="1"/>
  <c r="W1026" i="1" s="1"/>
  <c r="U1027" i="1"/>
  <c r="W1027" i="1" s="1"/>
  <c r="U1028" i="1"/>
  <c r="W1028" i="1" s="1"/>
  <c r="U1029" i="1"/>
  <c r="W1029" i="1" s="1"/>
  <c r="U1030" i="1"/>
  <c r="W1030" i="1" s="1"/>
  <c r="U1031" i="1"/>
  <c r="W1031" i="1" s="1"/>
  <c r="U1032" i="1"/>
  <c r="W1032" i="1" s="1"/>
  <c r="U1033" i="1"/>
  <c r="W1033" i="1" s="1"/>
  <c r="U1034" i="1"/>
  <c r="W1034" i="1" s="1"/>
  <c r="U1035" i="1"/>
  <c r="W1035" i="1" s="1"/>
  <c r="U1036" i="1"/>
  <c r="W1036" i="1" s="1"/>
  <c r="U1037" i="1"/>
  <c r="W1037" i="1" s="1"/>
  <c r="U1038" i="1"/>
  <c r="W1038" i="1" s="1"/>
  <c r="U1039" i="1"/>
  <c r="W1039" i="1" s="1"/>
  <c r="U1040" i="1"/>
  <c r="W1040" i="1" s="1"/>
  <c r="U1041" i="1"/>
  <c r="W1041" i="1" s="1"/>
  <c r="U1042" i="1"/>
  <c r="W1042" i="1" s="1"/>
  <c r="U1043" i="1"/>
  <c r="W1043" i="1" s="1"/>
  <c r="U1044" i="1"/>
  <c r="W1044" i="1" s="1"/>
  <c r="U1045" i="1"/>
  <c r="W1045" i="1" s="1"/>
  <c r="U1046" i="1"/>
  <c r="W1046" i="1" s="1"/>
  <c r="U1047" i="1"/>
  <c r="W1047" i="1" s="1"/>
  <c r="U1048" i="1"/>
  <c r="W1048" i="1" s="1"/>
  <c r="U237" i="1"/>
  <c r="W237" i="1" s="1"/>
  <c r="U1049" i="1"/>
  <c r="W1049" i="1" s="1"/>
  <c r="U1050" i="1"/>
  <c r="W1050" i="1" s="1"/>
  <c r="U1051" i="1"/>
  <c r="W1051" i="1" s="1"/>
  <c r="U1052" i="1"/>
  <c r="W1052" i="1" s="1"/>
  <c r="U1053" i="1"/>
  <c r="W1053" i="1" s="1"/>
  <c r="U1054" i="1"/>
  <c r="W1054" i="1" s="1"/>
  <c r="U1055" i="1"/>
  <c r="W1055" i="1" s="1"/>
  <c r="U1056" i="1"/>
  <c r="W1056" i="1" s="1"/>
  <c r="U1057" i="1"/>
  <c r="W1057" i="1" s="1"/>
  <c r="U1058" i="1"/>
  <c r="W1058" i="1" s="1"/>
  <c r="U1059" i="1"/>
  <c r="W1059" i="1" s="1"/>
  <c r="U1060" i="1"/>
  <c r="W1060" i="1" s="1"/>
  <c r="U1061" i="1"/>
  <c r="W1061" i="1" s="1"/>
  <c r="U1062" i="1"/>
  <c r="W1062" i="1" s="1"/>
  <c r="U1063" i="1"/>
  <c r="W1063" i="1" s="1"/>
  <c r="U190" i="1"/>
  <c r="W190" i="1" s="1"/>
  <c r="U1064" i="1"/>
  <c r="W1064" i="1" s="1"/>
  <c r="U191" i="1"/>
  <c r="W191" i="1" s="1"/>
  <c r="U1065" i="1"/>
  <c r="W1065" i="1" s="1"/>
  <c r="U1066" i="1"/>
  <c r="W1066" i="1" s="1"/>
  <c r="U1067" i="1"/>
  <c r="W1067" i="1" s="1"/>
  <c r="U1068" i="1"/>
  <c r="W1068" i="1" s="1"/>
  <c r="U1069" i="1"/>
  <c r="W1069" i="1" s="1"/>
  <c r="U1070" i="1"/>
  <c r="W1070" i="1" s="1"/>
  <c r="U1071" i="1"/>
  <c r="W1071" i="1" s="1"/>
  <c r="U192" i="1"/>
  <c r="W192" i="1" s="1"/>
  <c r="U1072" i="1"/>
  <c r="W1072" i="1" s="1"/>
  <c r="U1073" i="1"/>
  <c r="W1073" i="1" s="1"/>
  <c r="U1074" i="1"/>
  <c r="W1074" i="1" s="1"/>
  <c r="U1075" i="1"/>
  <c r="W1075" i="1" s="1"/>
  <c r="U1076" i="1"/>
  <c r="W1076" i="1" s="1"/>
  <c r="U1077" i="1"/>
  <c r="W1077" i="1" s="1"/>
  <c r="U1078" i="1"/>
  <c r="W1078" i="1" s="1"/>
  <c r="U1079" i="1"/>
  <c r="W1079" i="1" s="1"/>
  <c r="U1080" i="1"/>
  <c r="W1080" i="1" s="1"/>
  <c r="U1081" i="1"/>
  <c r="W1081" i="1" s="1"/>
  <c r="U1082" i="1"/>
  <c r="W1082" i="1" s="1"/>
  <c r="U1083" i="1"/>
  <c r="W1083" i="1" s="1"/>
  <c r="U1084" i="1"/>
  <c r="W1084" i="1" s="1"/>
  <c r="U1085" i="1"/>
  <c r="W1085" i="1" s="1"/>
  <c r="U1086" i="1"/>
  <c r="W1086" i="1" s="1"/>
  <c r="U1087" i="1"/>
  <c r="W1087" i="1" s="1"/>
  <c r="U1088" i="1"/>
  <c r="W1088" i="1" s="1"/>
  <c r="U1089" i="1"/>
  <c r="W1089" i="1" s="1"/>
  <c r="U1090" i="1"/>
  <c r="W1090" i="1" s="1"/>
  <c r="U1091" i="1"/>
  <c r="W1091" i="1" s="1"/>
  <c r="U1092" i="1"/>
  <c r="W1092" i="1" s="1"/>
  <c r="U1093" i="1"/>
  <c r="W1093" i="1" s="1"/>
  <c r="U1094" i="1"/>
  <c r="W1094" i="1" s="1"/>
  <c r="U201" i="1"/>
  <c r="W201" i="1" s="1"/>
  <c r="U1095" i="1"/>
  <c r="W1095" i="1" s="1"/>
  <c r="U1096" i="1"/>
  <c r="W1096" i="1" s="1"/>
  <c r="U1097" i="1"/>
  <c r="W1097" i="1" s="1"/>
  <c r="U1098" i="1"/>
  <c r="W1098" i="1" s="1"/>
  <c r="U1099" i="1"/>
  <c r="W1099" i="1" s="1"/>
  <c r="U202" i="1"/>
  <c r="W202" i="1" s="1"/>
  <c r="U1100" i="1"/>
  <c r="W1100" i="1" s="1"/>
  <c r="U1101" i="1"/>
  <c r="W1101" i="1" s="1"/>
  <c r="U1102" i="1"/>
  <c r="W1102" i="1" s="1"/>
  <c r="U1103" i="1"/>
  <c r="W1103" i="1" s="1"/>
  <c r="U1104" i="1"/>
  <c r="W1104" i="1" s="1"/>
  <c r="U1105" i="1"/>
  <c r="W1105" i="1" s="1"/>
  <c r="U1106" i="1"/>
  <c r="W1106" i="1" s="1"/>
  <c r="U1107" i="1"/>
  <c r="W1107" i="1" s="1"/>
  <c r="U1108" i="1"/>
  <c r="W1108" i="1" s="1"/>
  <c r="U1109" i="1"/>
  <c r="W1109" i="1" s="1"/>
  <c r="U1110" i="1"/>
  <c r="W1110" i="1" s="1"/>
  <c r="U1111" i="1"/>
  <c r="W1111" i="1" s="1"/>
  <c r="U1112" i="1"/>
  <c r="W1112" i="1" s="1"/>
  <c r="U1113" i="1"/>
  <c r="W1113" i="1" s="1"/>
  <c r="U1114" i="1"/>
  <c r="W1114" i="1" s="1"/>
  <c r="U1115" i="1"/>
  <c r="W1115" i="1" s="1"/>
  <c r="U1116" i="1"/>
  <c r="W1116" i="1" s="1"/>
  <c r="U1117" i="1"/>
  <c r="W1117" i="1" s="1"/>
  <c r="U1118" i="1"/>
  <c r="W1118" i="1" s="1"/>
  <c r="U1119" i="1"/>
  <c r="W1119" i="1" s="1"/>
  <c r="U1120" i="1"/>
  <c r="W1120" i="1" s="1"/>
  <c r="U1121" i="1"/>
  <c r="W1121" i="1" s="1"/>
  <c r="U1122" i="1"/>
  <c r="W1122" i="1" s="1"/>
  <c r="U1123" i="1"/>
  <c r="W1123" i="1" s="1"/>
  <c r="U1124" i="1"/>
  <c r="W1124" i="1" s="1"/>
  <c r="U1125" i="1"/>
  <c r="W1125" i="1" s="1"/>
  <c r="U1126" i="1"/>
  <c r="W1126" i="1" s="1"/>
  <c r="U1127" i="1"/>
  <c r="W1127" i="1" s="1"/>
  <c r="U1128" i="1"/>
  <c r="W1128" i="1" s="1"/>
  <c r="U1129" i="1"/>
  <c r="W1129" i="1" s="1"/>
  <c r="U1130" i="1"/>
  <c r="W1130" i="1" s="1"/>
  <c r="U1131" i="1"/>
  <c r="W1131" i="1" s="1"/>
  <c r="U1132" i="1"/>
  <c r="W1132" i="1" s="1"/>
  <c r="U1133" i="1"/>
  <c r="W1133" i="1" s="1"/>
  <c r="U1134" i="1"/>
  <c r="W1134" i="1" s="1"/>
  <c r="U1135" i="1"/>
  <c r="W1135" i="1" s="1"/>
  <c r="U1136" i="1"/>
  <c r="W1136" i="1" s="1"/>
  <c r="U1137" i="1"/>
  <c r="W1137" i="1" s="1"/>
  <c r="U1138" i="1"/>
  <c r="W1138" i="1" s="1"/>
  <c r="U1139" i="1"/>
  <c r="W1139" i="1" s="1"/>
  <c r="U1140" i="1"/>
  <c r="W1140" i="1" s="1"/>
  <c r="U1141" i="1"/>
  <c r="W1141" i="1" s="1"/>
  <c r="U1142" i="1"/>
  <c r="W1142" i="1" s="1"/>
  <c r="U1143" i="1"/>
  <c r="W1143" i="1" s="1"/>
  <c r="U1144" i="1"/>
  <c r="W1144" i="1" s="1"/>
  <c r="U1145" i="1"/>
  <c r="W1145" i="1" s="1"/>
  <c r="U1146" i="1"/>
  <c r="W1146" i="1" s="1"/>
  <c r="U1147" i="1"/>
  <c r="W1147" i="1" s="1"/>
  <c r="U1148" i="1"/>
  <c r="W1148" i="1" s="1"/>
  <c r="U1149" i="1"/>
  <c r="W1149" i="1" s="1"/>
  <c r="U1150" i="1"/>
  <c r="W1150" i="1" s="1"/>
  <c r="U1151" i="1"/>
  <c r="W1151" i="1" s="1"/>
  <c r="U1152" i="1"/>
  <c r="W1152" i="1" s="1"/>
  <c r="U1153" i="1"/>
  <c r="W1153" i="1" s="1"/>
  <c r="U1154" i="1"/>
  <c r="W1154" i="1" s="1"/>
  <c r="U1155" i="1"/>
  <c r="W1155" i="1" s="1"/>
  <c r="U1156" i="1"/>
  <c r="W1156" i="1" s="1"/>
  <c r="U1157" i="1"/>
  <c r="W1157" i="1" s="1"/>
  <c r="U1158" i="1"/>
  <c r="W1158" i="1" s="1"/>
  <c r="U1159" i="1"/>
  <c r="W1159" i="1" s="1"/>
  <c r="U1160" i="1"/>
  <c r="W1160" i="1" s="1"/>
  <c r="U1161" i="1"/>
  <c r="W1161" i="1" s="1"/>
  <c r="U1162" i="1"/>
  <c r="W1162" i="1" s="1"/>
  <c r="U1163" i="1"/>
  <c r="W1163" i="1" s="1"/>
  <c r="U1164" i="1"/>
  <c r="W1164" i="1" s="1"/>
  <c r="U1165" i="1"/>
  <c r="W1165" i="1" s="1"/>
  <c r="U1166" i="1"/>
  <c r="W1166" i="1" s="1"/>
  <c r="U1167" i="1"/>
  <c r="W1167" i="1" s="1"/>
  <c r="U203" i="1"/>
  <c r="W203" i="1" s="1"/>
  <c r="U1168" i="1"/>
  <c r="W1168" i="1" s="1"/>
  <c r="U1169" i="1"/>
  <c r="W1169" i="1" s="1"/>
  <c r="U1170" i="1"/>
  <c r="W1170" i="1" s="1"/>
  <c r="U1171" i="1"/>
  <c r="W1171" i="1" s="1"/>
  <c r="U1172" i="1"/>
  <c r="W1172" i="1" s="1"/>
  <c r="U1173" i="1"/>
  <c r="W1173" i="1" s="1"/>
  <c r="U1174" i="1"/>
  <c r="W1174" i="1" s="1"/>
  <c r="U1175" i="1"/>
  <c r="W1175" i="1" s="1"/>
  <c r="U1176" i="1"/>
  <c r="W1176" i="1" s="1"/>
  <c r="U1177" i="1"/>
  <c r="W1177" i="1" s="1"/>
  <c r="U1178" i="1"/>
  <c r="W1178" i="1" s="1"/>
  <c r="U1179" i="1"/>
  <c r="W1179" i="1" s="1"/>
  <c r="U1180" i="1"/>
  <c r="W1180" i="1" s="1"/>
  <c r="U1181" i="1"/>
  <c r="W1181" i="1" s="1"/>
  <c r="U1182" i="1"/>
  <c r="W1182" i="1" s="1"/>
  <c r="U1183" i="1"/>
  <c r="W1183" i="1" s="1"/>
  <c r="U1184" i="1"/>
  <c r="W1184" i="1" s="1"/>
  <c r="U1185" i="1"/>
  <c r="W1185" i="1" s="1"/>
  <c r="U1186" i="1"/>
  <c r="W1186" i="1" s="1"/>
  <c r="U1187" i="1"/>
  <c r="W1187" i="1" s="1"/>
  <c r="U1188" i="1"/>
  <c r="W1188" i="1" s="1"/>
  <c r="U1189" i="1"/>
  <c r="W1189" i="1" s="1"/>
  <c r="U1190" i="1"/>
  <c r="W1190" i="1" s="1"/>
  <c r="U1191" i="1"/>
  <c r="W1191" i="1" s="1"/>
  <c r="U1192" i="1"/>
  <c r="W1192" i="1" s="1"/>
  <c r="U1193" i="1"/>
  <c r="W1193" i="1" s="1"/>
  <c r="U1470" i="1"/>
  <c r="W1470" i="1" s="1"/>
  <c r="U1471" i="1"/>
  <c r="W1471" i="1" s="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3688" i="1"/>
  <c r="T1526" i="1"/>
  <c r="T1527" i="1"/>
  <c r="T1528" i="1"/>
  <c r="T1529" i="1"/>
  <c r="T1530" i="1"/>
  <c r="T1531" i="1"/>
  <c r="T1532" i="1"/>
  <c r="T126" i="1"/>
  <c r="T184"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27" i="1"/>
  <c r="T1556" i="1"/>
  <c r="T1557" i="1"/>
  <c r="T1558" i="1"/>
  <c r="T1559" i="1"/>
  <c r="T1560" i="1"/>
  <c r="T1561" i="1"/>
  <c r="T1562" i="1"/>
  <c r="T1563" i="1"/>
  <c r="T1564" i="1"/>
  <c r="T1565" i="1"/>
  <c r="T1567" i="1"/>
  <c r="T1568" i="1"/>
  <c r="T1569" i="1"/>
  <c r="T1570" i="1"/>
  <c r="T1571" i="1"/>
  <c r="T1572" i="1"/>
  <c r="T1573" i="1"/>
  <c r="T53" i="1"/>
  <c r="T1574" i="1"/>
  <c r="T1575" i="1"/>
  <c r="T1576" i="1"/>
  <c r="T1577" i="1"/>
  <c r="T1578" i="1"/>
  <c r="T79" i="1"/>
  <c r="T30" i="1"/>
  <c r="T185" i="1"/>
  <c r="T1579" i="1"/>
  <c r="T1580" i="1"/>
  <c r="T1581" i="1"/>
  <c r="T1582" i="1"/>
  <c r="T1583" i="1"/>
  <c r="T1584" i="1"/>
  <c r="T1585" i="1"/>
  <c r="T1586" i="1"/>
  <c r="T1587" i="1"/>
  <c r="T1588" i="1"/>
  <c r="T1589" i="1"/>
  <c r="T1590" i="1"/>
  <c r="T1591" i="1"/>
  <c r="T1592" i="1"/>
  <c r="T1593" i="1"/>
  <c r="T186" i="1"/>
  <c r="T796" i="1"/>
  <c r="T1594" i="1"/>
  <c r="T1595" i="1"/>
  <c r="T1596" i="1"/>
  <c r="T1597" i="1"/>
  <c r="T1598" i="1"/>
  <c r="T1599" i="1"/>
  <c r="T193"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944" i="1"/>
  <c r="T3"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987" i="1"/>
  <c r="T988" i="1"/>
  <c r="T989"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71" i="1"/>
  <c r="T3924" i="1"/>
  <c r="T1706" i="1"/>
  <c r="T1707" i="1"/>
  <c r="T1708" i="1"/>
  <c r="T1709" i="1"/>
  <c r="T1710" i="1"/>
  <c r="T1711" i="1"/>
  <c r="T1712" i="1"/>
  <c r="T1713" i="1"/>
  <c r="T1714" i="1"/>
  <c r="T1715" i="1"/>
  <c r="T1716" i="1"/>
  <c r="T1717" i="1"/>
  <c r="T1718" i="1"/>
  <c r="T824" i="1"/>
  <c r="T851" i="1"/>
  <c r="T843" i="1"/>
  <c r="T951" i="1"/>
  <c r="T924" i="1"/>
  <c r="T925" i="1"/>
  <c r="T926" i="1"/>
  <c r="T20"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343" i="1"/>
  <c r="T1772" i="1"/>
  <c r="T1773" i="1"/>
  <c r="T1774" i="1"/>
  <c r="T1775" i="1"/>
  <c r="T1776" i="1"/>
  <c r="T1777" i="1"/>
  <c r="T1778" i="1"/>
  <c r="T1779" i="1"/>
  <c r="T1780" i="1"/>
  <c r="T1781" i="1"/>
  <c r="T1782" i="1"/>
  <c r="T1783" i="1"/>
  <c r="T1784" i="1"/>
  <c r="T1785" i="1"/>
  <c r="T1786" i="1"/>
  <c r="T1787" i="1"/>
  <c r="T1788" i="1"/>
  <c r="T1789" i="1"/>
  <c r="T1790" i="1"/>
  <c r="T1791" i="1"/>
  <c r="T9" i="1"/>
  <c r="T1793" i="1"/>
  <c r="T1794" i="1"/>
  <c r="T1795" i="1"/>
  <c r="T1796" i="1"/>
  <c r="T1797" i="1"/>
  <c r="T1798" i="1"/>
  <c r="T1799" i="1"/>
  <c r="T1800" i="1"/>
  <c r="T1801" i="1"/>
  <c r="T1802" i="1"/>
  <c r="T1803" i="1"/>
  <c r="T1804" i="1"/>
  <c r="T1805" i="1"/>
  <c r="T244" i="1"/>
  <c r="T1806" i="1"/>
  <c r="T1807" i="1"/>
  <c r="T1808" i="1"/>
  <c r="T1809" i="1"/>
  <c r="T1810" i="1"/>
  <c r="T1811" i="1"/>
  <c r="T1812" i="1"/>
  <c r="T1813" i="1"/>
  <c r="T1814" i="1"/>
  <c r="T1815" i="1"/>
  <c r="T1816" i="1"/>
  <c r="T1817" i="1"/>
  <c r="T1818" i="1"/>
  <c r="T1819" i="1"/>
  <c r="T1820" i="1"/>
  <c r="T1821" i="1"/>
  <c r="T1822" i="1"/>
  <c r="T2676" i="1"/>
  <c r="T1825" i="1"/>
  <c r="T1828" i="1"/>
  <c r="T2637" i="1"/>
  <c r="T1829" i="1"/>
  <c r="T1830" i="1"/>
  <c r="T1831" i="1"/>
  <c r="T1832" i="1"/>
  <c r="T1833" i="1"/>
  <c r="T1834" i="1"/>
  <c r="T1835" i="1"/>
  <c r="T1836" i="1"/>
  <c r="T1837" i="1"/>
  <c r="T1838" i="1"/>
  <c r="T1839" i="1"/>
  <c r="T1840" i="1"/>
  <c r="T1841" i="1"/>
  <c r="T1842" i="1"/>
  <c r="T1843" i="1"/>
  <c r="T1895" i="1"/>
  <c r="T1845" i="1"/>
  <c r="T1846" i="1"/>
  <c r="T1847" i="1"/>
  <c r="T1848" i="1"/>
  <c r="T1849" i="1"/>
  <c r="T1850" i="1"/>
  <c r="T1851" i="1"/>
  <c r="T1852" i="1"/>
  <c r="T1853" i="1"/>
  <c r="T1854" i="1"/>
  <c r="T1855" i="1"/>
  <c r="T1856" i="1"/>
  <c r="T1857" i="1"/>
  <c r="T1858" i="1"/>
  <c r="T1859" i="1"/>
  <c r="T1860" i="1"/>
  <c r="T1861" i="1"/>
  <c r="T1862" i="1"/>
  <c r="T1863" i="1"/>
  <c r="T1864" i="1"/>
  <c r="T1865" i="1"/>
  <c r="T1866" i="1"/>
  <c r="T1868" i="1"/>
  <c r="T1869" i="1"/>
  <c r="T1870" i="1"/>
  <c r="T1871" i="1"/>
  <c r="T1872" i="1"/>
  <c r="T1873" i="1"/>
  <c r="T1874" i="1"/>
  <c r="T69" i="1"/>
  <c r="T1875" i="1"/>
  <c r="T1876" i="1"/>
  <c r="T1877" i="1"/>
  <c r="T1878" i="1"/>
  <c r="T1879" i="1"/>
  <c r="T1880" i="1"/>
  <c r="T1881" i="1"/>
  <c r="T1882" i="1"/>
  <c r="T1883" i="1"/>
  <c r="T1884" i="1"/>
  <c r="T1885" i="1"/>
  <c r="T1886" i="1"/>
  <c r="T1887" i="1"/>
  <c r="T1888" i="1"/>
  <c r="T1889" i="1"/>
  <c r="T1890" i="1"/>
  <c r="T1891" i="1"/>
  <c r="T1892" i="1"/>
  <c r="T1893" i="1"/>
  <c r="T1894" i="1"/>
  <c r="T133" i="1"/>
  <c r="T1896" i="1"/>
  <c r="T1897" i="1"/>
  <c r="T1898" i="1"/>
  <c r="T1899" i="1"/>
  <c r="T1900" i="1"/>
  <c r="T1901" i="1"/>
  <c r="T1902" i="1"/>
  <c r="T1903" i="1"/>
  <c r="T1904" i="1"/>
  <c r="T1905" i="1"/>
  <c r="T1906" i="1"/>
  <c r="T1907" i="1"/>
  <c r="T1908" i="1"/>
  <c r="T1909" i="1"/>
  <c r="T1910" i="1"/>
  <c r="T1911" i="1"/>
  <c r="T1912" i="1"/>
  <c r="T990" i="1"/>
  <c r="T1913" i="1"/>
  <c r="T1914" i="1"/>
  <c r="T1915" i="1"/>
  <c r="T1916" i="1"/>
  <c r="T1917" i="1"/>
  <c r="T1918" i="1"/>
  <c r="T1919" i="1"/>
  <c r="T1920" i="1"/>
  <c r="T1921" i="1"/>
  <c r="T1922" i="1"/>
  <c r="T1923" i="1"/>
  <c r="T1924" i="1"/>
  <c r="T1925" i="1"/>
  <c r="T1926" i="1"/>
  <c r="T1927" i="1"/>
  <c r="T844" i="1"/>
  <c r="T1928" i="1"/>
  <c r="T1929" i="1"/>
  <c r="T1930" i="1"/>
  <c r="T1931" i="1"/>
  <c r="T1932" i="1"/>
  <c r="T1933" i="1"/>
  <c r="T1934" i="1"/>
  <c r="T1935" i="1"/>
  <c r="T1936" i="1"/>
  <c r="T1937" i="1"/>
  <c r="T1938" i="1"/>
  <c r="T1939" i="1"/>
  <c r="T1940" i="1"/>
  <c r="T1941" i="1"/>
  <c r="T1942" i="1"/>
  <c r="T228" i="1"/>
  <c r="T1943" i="1"/>
  <c r="T1944" i="1"/>
  <c r="T1945" i="1"/>
  <c r="T1946" i="1"/>
  <c r="T1947" i="1"/>
  <c r="T1948" i="1"/>
  <c r="T1949" i="1"/>
  <c r="T1950" i="1"/>
  <c r="T187" i="1"/>
  <c r="T1951" i="1"/>
  <c r="T1952" i="1"/>
  <c r="T128" i="1"/>
  <c r="T1953" i="1"/>
  <c r="T1954" i="1"/>
  <c r="T991" i="1"/>
  <c r="T1955" i="1"/>
  <c r="T205" i="1"/>
  <c r="T1956" i="1"/>
  <c r="T1957" i="1"/>
  <c r="T1958" i="1"/>
  <c r="T1959" i="1"/>
  <c r="T845"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3572"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992" i="1"/>
  <c r="T2017" i="1"/>
  <c r="T2018" i="1"/>
  <c r="T2019" i="1"/>
  <c r="T2020" i="1"/>
  <c r="T2021" i="1"/>
  <c r="T2022" i="1"/>
  <c r="T825" i="1"/>
  <c r="T2023" i="1"/>
  <c r="T2024" i="1"/>
  <c r="T993" i="1"/>
  <c r="T2025" i="1"/>
  <c r="T245" i="1"/>
  <c r="T2026" i="1"/>
  <c r="T2027" i="1"/>
  <c r="T62" i="1"/>
  <c r="T246" i="1"/>
  <c r="T2028" i="1"/>
  <c r="T2029" i="1"/>
  <c r="T927" i="1"/>
  <c r="T2030" i="1"/>
  <c r="T994" i="1"/>
  <c r="T974" i="1"/>
  <c r="T4" i="1"/>
  <c r="T5" i="1"/>
  <c r="T2031" i="1"/>
  <c r="T2032" i="1"/>
  <c r="T2033" i="1"/>
  <c r="T2034" i="1"/>
  <c r="T2035" i="1"/>
  <c r="T2036" i="1"/>
  <c r="T2037" i="1"/>
  <c r="T2038" i="1"/>
  <c r="T2039" i="1"/>
  <c r="T2040" i="1"/>
  <c r="T2041" i="1"/>
  <c r="T2042" i="1"/>
  <c r="T2043" i="1"/>
  <c r="T953" i="1"/>
  <c r="T2044" i="1"/>
  <c r="T2045" i="1"/>
  <c r="T2046" i="1"/>
  <c r="T2047" i="1"/>
  <c r="T2048" i="1"/>
  <c r="T2049" i="1"/>
  <c r="T2050" i="1"/>
  <c r="T2051" i="1"/>
  <c r="T976" i="1"/>
  <c r="T2052" i="1"/>
  <c r="T2053" i="1"/>
  <c r="T2054" i="1"/>
  <c r="T2055" i="1"/>
  <c r="T2056" i="1"/>
  <c r="T2057" i="1"/>
  <c r="T852" i="1"/>
  <c r="T2058" i="1"/>
  <c r="T2059" i="1"/>
  <c r="T918" i="1"/>
  <c r="T2060" i="1"/>
  <c r="T2061" i="1"/>
  <c r="T2062" i="1"/>
  <c r="T2063" i="1"/>
  <c r="T2064" i="1"/>
  <c r="T919" i="1"/>
  <c r="T2065" i="1"/>
  <c r="T2066" i="1"/>
  <c r="T963" i="1"/>
  <c r="T954" i="1"/>
  <c r="T2067" i="1"/>
  <c r="T10" i="1"/>
  <c r="T2068" i="1"/>
  <c r="T2069" i="1"/>
  <c r="T2070" i="1"/>
  <c r="T2071" i="1"/>
  <c r="T2072" i="1"/>
  <c r="T2073" i="1"/>
  <c r="T2074" i="1"/>
  <c r="T2075" i="1"/>
  <c r="T2076" i="1"/>
  <c r="T2077" i="1"/>
  <c r="T928" i="1"/>
  <c r="T929" i="1"/>
  <c r="T2078" i="1"/>
  <c r="T11" i="1"/>
  <c r="T2079" i="1"/>
  <c r="T995" i="1"/>
  <c r="T2080" i="1"/>
  <c r="T930" i="1"/>
  <c r="T955" i="1"/>
  <c r="T2081" i="1"/>
  <c r="T931" i="1"/>
  <c r="T2082" i="1"/>
  <c r="T2083" i="1"/>
  <c r="T2084" i="1"/>
  <c r="T2085" i="1"/>
  <c r="T964" i="1"/>
  <c r="T2086" i="1"/>
  <c r="T57" i="1"/>
  <c r="T13" i="1"/>
  <c r="T2087" i="1"/>
  <c r="T956" i="1"/>
  <c r="T2088" i="1"/>
  <c r="T2089" i="1"/>
  <c r="T2090" i="1"/>
  <c r="T2091" i="1"/>
  <c r="T2092" i="1"/>
  <c r="T2093" i="1"/>
  <c r="T957" i="1"/>
  <c r="T2094" i="1"/>
  <c r="T2095" i="1"/>
  <c r="T958" i="1"/>
  <c r="T2096" i="1"/>
  <c r="T959" i="1"/>
  <c r="T2097" i="1"/>
  <c r="T2098" i="1"/>
  <c r="T2099" i="1"/>
  <c r="T2100" i="1"/>
  <c r="T2101" i="1"/>
  <c r="T2102" i="1"/>
  <c r="T2103" i="1"/>
  <c r="T2104" i="1"/>
  <c r="T2105" i="1"/>
  <c r="T2106" i="1"/>
  <c r="T2107" i="1"/>
  <c r="T2108" i="1"/>
  <c r="T2109" i="1"/>
  <c r="T2110" i="1"/>
  <c r="T2111" i="1"/>
  <c r="T117" i="1"/>
  <c r="T2112" i="1"/>
  <c r="T932" i="1"/>
  <c r="T118" i="1"/>
  <c r="T2113" i="1"/>
  <c r="T2114" i="1"/>
  <c r="T933" i="1"/>
  <c r="T2115" i="1"/>
  <c r="T2116" i="1"/>
  <c r="T2117" i="1"/>
  <c r="T2118" i="1"/>
  <c r="T119" i="1"/>
  <c r="T2119" i="1"/>
  <c r="T83" i="1"/>
  <c r="T813" i="1"/>
  <c r="T2120" i="1"/>
  <c r="T2121" i="1"/>
  <c r="T2122" i="1"/>
  <c r="T2123" i="1"/>
  <c r="T2124" i="1"/>
  <c r="T2125" i="1"/>
  <c r="T2126" i="1"/>
  <c r="T2127" i="1"/>
  <c r="T2128" i="1"/>
  <c r="T84" i="1"/>
  <c r="T2129" i="1"/>
  <c r="T2130" i="1"/>
  <c r="T2131" i="1"/>
  <c r="T2132" i="1"/>
  <c r="T2133" i="1"/>
  <c r="T853" i="1"/>
  <c r="T2134" i="1"/>
  <c r="T854" i="1"/>
  <c r="T2135" i="1"/>
  <c r="T2136" i="1"/>
  <c r="T2137" i="1"/>
  <c r="T2138" i="1"/>
  <c r="T855" i="1"/>
  <c r="T856" i="1"/>
  <c r="T857" i="1"/>
  <c r="T251" i="1"/>
  <c r="T85" i="1"/>
  <c r="T86" i="1"/>
  <c r="T2139" i="1"/>
  <c r="T2140" i="1"/>
  <c r="T87" i="1"/>
  <c r="T2141" i="1"/>
  <c r="T858" i="1"/>
  <c r="T2142" i="1"/>
  <c r="T2143" i="1"/>
  <c r="T2144" i="1"/>
  <c r="T2145" i="1"/>
  <c r="T2146" i="1"/>
  <c r="T2147" i="1"/>
  <c r="T2148" i="1"/>
  <c r="T2149" i="1"/>
  <c r="T2150" i="1"/>
  <c r="T2151" i="1"/>
  <c r="T2152" i="1"/>
  <c r="T2153" i="1"/>
  <c r="T2154" i="1"/>
  <c r="T2155" i="1"/>
  <c r="T859" i="1"/>
  <c r="T2156" i="1"/>
  <c r="T860" i="1"/>
  <c r="T861" i="1"/>
  <c r="T2157" i="1"/>
  <c r="T862" i="1"/>
  <c r="T2158" i="1"/>
  <c r="T863" i="1"/>
  <c r="T864" i="1"/>
  <c r="T2159" i="1"/>
  <c r="T88" i="1"/>
  <c r="T2160" i="1"/>
  <c r="T865" i="1"/>
  <c r="T866" i="1"/>
  <c r="T2161" i="1"/>
  <c r="T2162" i="1"/>
  <c r="T867" i="1"/>
  <c r="T868" i="1"/>
  <c r="T2163" i="1"/>
  <c r="T2164" i="1"/>
  <c r="T72" i="1"/>
  <c r="T869" i="1"/>
  <c r="T89" i="1"/>
  <c r="T2165" i="1"/>
  <c r="T2166" i="1"/>
  <c r="T2167" i="1"/>
  <c r="T870" i="1"/>
  <c r="T2168" i="1"/>
  <c r="T2169" i="1"/>
  <c r="T2170" i="1"/>
  <c r="T871" i="1"/>
  <c r="T2171" i="1"/>
  <c r="T872" i="1"/>
  <c r="T2172" i="1"/>
  <c r="T873" i="1"/>
  <c r="T2173" i="1"/>
  <c r="T874" i="1"/>
  <c r="T90" i="1"/>
  <c r="T2174" i="1"/>
  <c r="T2175" i="1"/>
  <c r="T2176" i="1"/>
  <c r="T2177" i="1"/>
  <c r="T252" i="1"/>
  <c r="T253" i="1"/>
  <c r="T2178" i="1"/>
  <c r="T2179" i="1"/>
  <c r="T2180" i="1"/>
  <c r="T3062" i="1"/>
  <c r="T2182" i="1"/>
  <c r="T2183" i="1"/>
  <c r="T2184" i="1"/>
  <c r="T2185" i="1"/>
  <c r="T2186" i="1"/>
  <c r="T2187" i="1"/>
  <c r="T2188" i="1"/>
  <c r="T141" i="1"/>
  <c r="T2189" i="1"/>
  <c r="T875" i="1"/>
  <c r="T2190" i="1"/>
  <c r="T2191" i="1"/>
  <c r="T2192" i="1"/>
  <c r="T876" i="1"/>
  <c r="T2193" i="1"/>
  <c r="T2194" i="1"/>
  <c r="T3071" i="1"/>
  <c r="T2196" i="1"/>
  <c r="T2197" i="1"/>
  <c r="T219" i="1"/>
  <c r="T138" i="1"/>
  <c r="T63" i="1"/>
  <c r="T877" i="1"/>
  <c r="T2198" i="1"/>
  <c r="T878" i="1"/>
  <c r="T2199" i="1"/>
  <c r="T1792" i="1"/>
  <c r="T2200" i="1"/>
  <c r="T879" i="1"/>
  <c r="T2201" i="1"/>
  <c r="T2202" i="1"/>
  <c r="T880" i="1"/>
  <c r="T2203" i="1"/>
  <c r="T2204" i="1"/>
  <c r="T881" i="1"/>
  <c r="T2205" i="1"/>
  <c r="T882" i="1"/>
  <c r="T70" i="1"/>
  <c r="T883" i="1"/>
  <c r="T2206" i="1"/>
  <c r="T884" i="1"/>
  <c r="T2207" i="1"/>
  <c r="T885" i="1"/>
  <c r="T886" i="1"/>
  <c r="T2208" i="1"/>
  <c r="T164" i="1"/>
  <c r="T2209" i="1"/>
  <c r="T2210" i="1"/>
  <c r="T2211" i="1"/>
  <c r="T2212" i="1"/>
  <c r="T887" i="1"/>
  <c r="T2213" i="1"/>
  <c r="T2214" i="1"/>
  <c r="T2215" i="1"/>
  <c r="T247" i="1"/>
  <c r="T2216" i="1"/>
  <c r="T2217" i="1"/>
  <c r="T888" i="1"/>
  <c r="T889" i="1"/>
  <c r="T2218" i="1"/>
  <c r="T51" i="1"/>
  <c r="T2219" i="1"/>
  <c r="T890" i="1"/>
  <c r="T891" i="1"/>
  <c r="T2220" i="1"/>
  <c r="T2221" i="1"/>
  <c r="T2222" i="1"/>
  <c r="T3592" i="1"/>
  <c r="T2224" i="1"/>
  <c r="T2225" i="1"/>
  <c r="T2226" i="1"/>
  <c r="T892" i="1"/>
  <c r="T2227" i="1"/>
  <c r="T2228" i="1"/>
  <c r="T893" i="1"/>
  <c r="T2229" i="1"/>
  <c r="T2230" i="1"/>
  <c r="T2231" i="1"/>
  <c r="T894" i="1"/>
  <c r="T2232" i="1"/>
  <c r="T2233" i="1"/>
  <c r="T2234" i="1"/>
  <c r="T895" i="1"/>
  <c r="T2235" i="1"/>
  <c r="T896" i="1"/>
  <c r="T2236" i="1"/>
  <c r="T2237" i="1"/>
  <c r="T897" i="1"/>
  <c r="T2238" i="1"/>
  <c r="T2239" i="1"/>
  <c r="T2240" i="1"/>
  <c r="T2241" i="1"/>
  <c r="T2242" i="1"/>
  <c r="T898" i="1"/>
  <c r="T2243" i="1"/>
  <c r="T2244" i="1"/>
  <c r="T899" i="1"/>
  <c r="T2245" i="1"/>
  <c r="T2246" i="1"/>
  <c r="T900" i="1"/>
  <c r="T2247" i="1"/>
  <c r="T2248" i="1"/>
  <c r="T3686" i="1"/>
  <c r="T901" i="1"/>
  <c r="T2250" i="1"/>
  <c r="T2251" i="1"/>
  <c r="T902" i="1"/>
  <c r="T2252" i="1"/>
  <c r="T2253" i="1"/>
  <c r="T2254" i="1"/>
  <c r="T2255" i="1"/>
  <c r="T2256" i="1"/>
  <c r="T2257" i="1"/>
  <c r="T903" i="1"/>
  <c r="T904" i="1"/>
  <c r="T2258" i="1"/>
  <c r="T905" i="1"/>
  <c r="T2259" i="1"/>
  <c r="T2260" i="1"/>
  <c r="T2261" i="1"/>
  <c r="T2262" i="1"/>
  <c r="T2263" i="1"/>
  <c r="T2264" i="1"/>
  <c r="T906" i="1"/>
  <c r="T907" i="1"/>
  <c r="T2265" i="1"/>
  <c r="T2266" i="1"/>
  <c r="T2267" i="1"/>
  <c r="T2268" i="1"/>
  <c r="T2269" i="1"/>
  <c r="T2270" i="1"/>
  <c r="T908" i="1"/>
  <c r="T2271" i="1"/>
  <c r="T909" i="1"/>
  <c r="T910" i="1"/>
  <c r="T2272" i="1"/>
  <c r="T2273" i="1"/>
  <c r="T2274" i="1"/>
  <c r="T2275" i="1"/>
  <c r="T2276" i="1"/>
  <c r="T2277" i="1"/>
  <c r="T911" i="1"/>
  <c r="T912" i="1"/>
  <c r="T2278" i="1"/>
  <c r="T2279" i="1"/>
  <c r="T2280" i="1"/>
  <c r="T2281" i="1"/>
  <c r="T2282" i="1"/>
  <c r="T2283" i="1"/>
  <c r="T2284" i="1"/>
  <c r="T2285" i="1"/>
  <c r="T2286" i="1"/>
  <c r="T2287" i="1"/>
  <c r="T965" i="1"/>
  <c r="T2288" i="1"/>
  <c r="T2289" i="1"/>
  <c r="T2290" i="1"/>
  <c r="T2291" i="1"/>
  <c r="T2292" i="1"/>
  <c r="T2293" i="1"/>
  <c r="T2294" i="1"/>
  <c r="T2295" i="1"/>
  <c r="T2296" i="1"/>
  <c r="T21" i="1"/>
  <c r="T2297" i="1"/>
  <c r="T2298" i="1"/>
  <c r="T2299" i="1"/>
  <c r="T2300" i="1"/>
  <c r="T2301" i="1"/>
  <c r="T2302" i="1"/>
  <c r="T2303" i="1"/>
  <c r="T2304" i="1"/>
  <c r="T2305" i="1"/>
  <c r="T826" i="1"/>
  <c r="T2306" i="1"/>
  <c r="T2307" i="1"/>
  <c r="T2308" i="1"/>
  <c r="T966" i="1"/>
  <c r="T2309" i="1"/>
  <c r="T850" i="1"/>
  <c r="T2310" i="1"/>
  <c r="T2311" i="1"/>
  <c r="T2312" i="1"/>
  <c r="T2313" i="1"/>
  <c r="T2314" i="1"/>
  <c r="T2315" i="1"/>
  <c r="T2316" i="1"/>
  <c r="T2317" i="1"/>
  <c r="T2318" i="1"/>
  <c r="T2319" i="1"/>
  <c r="T2320" i="1"/>
  <c r="T934" i="1"/>
  <c r="T2321" i="1"/>
  <c r="T2322" i="1"/>
  <c r="T2323" i="1"/>
  <c r="T2324" i="1"/>
  <c r="T2325" i="1"/>
  <c r="T2326" i="1"/>
  <c r="T54" i="1"/>
  <c r="T129" i="1"/>
  <c r="T2327" i="1"/>
  <c r="T2328" i="1"/>
  <c r="T2329" i="1"/>
  <c r="T2330" i="1"/>
  <c r="T2331" i="1"/>
  <c r="T2332" i="1"/>
  <c r="T2333" i="1"/>
  <c r="T22" i="1"/>
  <c r="T2334" i="1"/>
  <c r="T107" i="1"/>
  <c r="T2335" i="1"/>
  <c r="T2336" i="1"/>
  <c r="T2337" i="1"/>
  <c r="T2338" i="1"/>
  <c r="T2339" i="1"/>
  <c r="T2340" i="1"/>
  <c r="T2341" i="1"/>
  <c r="T2342" i="1"/>
  <c r="T2343" i="1"/>
  <c r="T2344" i="1"/>
  <c r="T14" i="1"/>
  <c r="T120" i="1"/>
  <c r="T2345" i="1"/>
  <c r="T23" i="1"/>
  <c r="T2346" i="1"/>
  <c r="T2347" i="1"/>
  <c r="T935" i="1"/>
  <c r="T2348" i="1"/>
  <c r="T2349" i="1"/>
  <c r="T2350" i="1"/>
  <c r="T2351" i="1"/>
  <c r="T2352" i="1"/>
  <c r="T2353" i="1"/>
  <c r="T2354" i="1"/>
  <c r="T2355" i="1"/>
  <c r="T975" i="1"/>
  <c r="T2356" i="1"/>
  <c r="T15" i="1"/>
  <c r="T2357" i="1"/>
  <c r="T2358" i="1"/>
  <c r="T2359" i="1"/>
  <c r="T1826" i="1"/>
  <c r="T2361" i="1"/>
  <c r="T2362" i="1"/>
  <c r="T2363" i="1"/>
  <c r="T2364" i="1"/>
  <c r="T2365" i="1"/>
  <c r="T2366" i="1"/>
  <c r="T2367" i="1"/>
  <c r="T2368" i="1"/>
  <c r="T2369" i="1"/>
  <c r="T2370" i="1"/>
  <c r="T2371" i="1"/>
  <c r="T2372" i="1"/>
  <c r="T2373" i="1"/>
  <c r="T2374" i="1"/>
  <c r="T2375" i="1"/>
  <c r="T121"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360" i="1"/>
  <c r="T2416" i="1"/>
  <c r="T2417" i="1"/>
  <c r="T2418" i="1"/>
  <c r="T266" i="1"/>
  <c r="T267" i="1"/>
  <c r="T268" i="1"/>
  <c r="T269" i="1"/>
  <c r="T2638" i="1"/>
  <c r="T270" i="1"/>
  <c r="T271" i="1"/>
  <c r="T272" i="1"/>
  <c r="T273" i="1"/>
  <c r="T274" i="1"/>
  <c r="T275" i="1"/>
  <c r="T792" i="1"/>
  <c r="T793" i="1"/>
  <c r="T794" i="1"/>
  <c r="T31" i="1"/>
  <c r="T795" i="1"/>
  <c r="T2419" i="1"/>
  <c r="T2420" i="1"/>
  <c r="T2421" i="1"/>
  <c r="T108" i="1"/>
  <c r="T2422" i="1"/>
  <c r="T2423" i="1"/>
  <c r="T155" i="1"/>
  <c r="T2424" i="1"/>
  <c r="T2425" i="1"/>
  <c r="T32" i="1"/>
  <c r="T33" i="1"/>
  <c r="T34" i="1"/>
  <c r="T35" i="1"/>
  <c r="T36" i="1"/>
  <c r="T109" i="1"/>
  <c r="T142" i="1"/>
  <c r="T110" i="1"/>
  <c r="T2426" i="1"/>
  <c r="T2427" i="1"/>
  <c r="T2428" i="1"/>
  <c r="T2429" i="1"/>
  <c r="T2430" i="1"/>
  <c r="T229" i="1"/>
  <c r="T2431" i="1"/>
  <c r="T2432" i="1"/>
  <c r="T2433" i="1"/>
  <c r="T2434" i="1"/>
  <c r="T2435" i="1"/>
  <c r="T2436" i="1"/>
  <c r="T2437" i="1"/>
  <c r="T2438" i="1"/>
  <c r="T2439" i="1"/>
  <c r="T2440" i="1"/>
  <c r="T2441" i="1"/>
  <c r="T2442" i="1"/>
  <c r="T230" i="1"/>
  <c r="T2443" i="1"/>
  <c r="T2444" i="1"/>
  <c r="T2445" i="1"/>
  <c r="T2446" i="1"/>
  <c r="T2447" i="1"/>
  <c r="T2448" i="1"/>
  <c r="T2449" i="1"/>
  <c r="T2450" i="1"/>
  <c r="T2451" i="1"/>
  <c r="T2452" i="1"/>
  <c r="T2453" i="1"/>
  <c r="T2454" i="1"/>
  <c r="T2455" i="1"/>
  <c r="T2456" i="1"/>
  <c r="T2457" i="1"/>
  <c r="T2458" i="1"/>
  <c r="T2459" i="1"/>
  <c r="T967" i="1"/>
  <c r="T2460" i="1"/>
  <c r="T2461" i="1"/>
  <c r="T64" i="1"/>
  <c r="T2462" i="1"/>
  <c r="T2463" i="1"/>
  <c r="T2464" i="1"/>
  <c r="T2465" i="1"/>
  <c r="T2466" i="1"/>
  <c r="T2467" i="1"/>
  <c r="T2468" i="1"/>
  <c r="T2469" i="1"/>
  <c r="T2470" i="1"/>
  <c r="T2471" i="1"/>
  <c r="T2472" i="1"/>
  <c r="T2473" i="1"/>
  <c r="T2474" i="1"/>
  <c r="T2475" i="1"/>
  <c r="T2476" i="1"/>
  <c r="T2477" i="1"/>
  <c r="T2478" i="1"/>
  <c r="T2479" i="1"/>
  <c r="T195" i="1"/>
  <c r="T2480" i="1"/>
  <c r="T2481" i="1"/>
  <c r="T2482" i="1"/>
  <c r="T196" i="1"/>
  <c r="T2483" i="1"/>
  <c r="T2484" i="1"/>
  <c r="T2485" i="1"/>
  <c r="T2486" i="1"/>
  <c r="T2487" i="1"/>
  <c r="T2488" i="1"/>
  <c r="T2489" i="1"/>
  <c r="T2490" i="1"/>
  <c r="T2491" i="1"/>
  <c r="T2492" i="1"/>
  <c r="T2493" i="1"/>
  <c r="T2494" i="1"/>
  <c r="T2495" i="1"/>
  <c r="T276" i="1"/>
  <c r="T277" i="1"/>
  <c r="T278" i="1"/>
  <c r="T279" i="1"/>
  <c r="T280" i="1"/>
  <c r="T281" i="1"/>
  <c r="T282" i="1"/>
  <c r="T283" i="1"/>
  <c r="T284" i="1"/>
  <c r="T285" i="1"/>
  <c r="T286" i="1"/>
  <c r="T287" i="1"/>
  <c r="T288" i="1"/>
  <c r="T289" i="1"/>
  <c r="T2496" i="1"/>
  <c r="T2497" i="1"/>
  <c r="T2498" i="1"/>
  <c r="T2499" i="1"/>
  <c r="T2500" i="1"/>
  <c r="T2501" i="1"/>
  <c r="T2502" i="1"/>
  <c r="T2503" i="1"/>
  <c r="T2504" i="1"/>
  <c r="T197" i="1"/>
  <c r="T2505" i="1"/>
  <c r="T156" i="1"/>
  <c r="T130" i="1"/>
  <c r="T2506" i="1"/>
  <c r="T2507" i="1"/>
  <c r="T131" i="1"/>
  <c r="T2508" i="1"/>
  <c r="T2509" i="1"/>
  <c r="T2510" i="1"/>
  <c r="T2511" i="1"/>
  <c r="T2512" i="1"/>
  <c r="T132" i="1"/>
  <c r="T2513" i="1"/>
  <c r="T2514" i="1"/>
  <c r="T2515" i="1"/>
  <c r="T2516" i="1"/>
  <c r="T2517" i="1"/>
  <c r="T2518" i="1"/>
  <c r="T2519" i="1"/>
  <c r="T2520" i="1"/>
  <c r="T2521" i="1"/>
  <c r="T2522" i="1"/>
  <c r="T2523" i="1"/>
  <c r="T2524" i="1"/>
  <c r="T2525" i="1"/>
  <c r="T2526" i="1"/>
  <c r="T2527" i="1"/>
  <c r="T80" i="1"/>
  <c r="T2528" i="1"/>
  <c r="T2529" i="1"/>
  <c r="T2530" i="1"/>
  <c r="T2531" i="1"/>
  <c r="T2532" i="1"/>
  <c r="T2533" i="1"/>
  <c r="T2534" i="1"/>
  <c r="T2535" i="1"/>
  <c r="T2536" i="1"/>
  <c r="T17"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180" i="1"/>
  <c r="T2563" i="1"/>
  <c r="T2564" i="1"/>
  <c r="T2565" i="1"/>
  <c r="T2566" i="1"/>
  <c r="T2567" i="1"/>
  <c r="T2568" i="1"/>
  <c r="T2569" i="1"/>
  <c r="T2570" i="1"/>
  <c r="T194" i="1"/>
  <c r="T2571" i="1"/>
  <c r="T2572" i="1"/>
  <c r="T2573" i="1"/>
  <c r="T206" i="1"/>
  <c r="T2574" i="1"/>
  <c r="T174" i="1"/>
  <c r="T2575" i="1"/>
  <c r="T2576" i="1"/>
  <c r="T2577" i="1"/>
  <c r="T2578" i="1"/>
  <c r="T2579" i="1"/>
  <c r="T2580" i="1"/>
  <c r="T2581" i="1"/>
  <c r="T2582" i="1"/>
  <c r="T2583" i="1"/>
  <c r="T2584" i="1"/>
  <c r="T2585" i="1"/>
  <c r="T175" i="1"/>
  <c r="T2586" i="1"/>
  <c r="T2587" i="1"/>
  <c r="T2588" i="1"/>
  <c r="T176" i="1"/>
  <c r="T2589" i="1"/>
  <c r="T2590" i="1"/>
  <c r="T2591" i="1"/>
  <c r="T2592" i="1"/>
  <c r="T2593" i="1"/>
  <c r="T2594" i="1"/>
  <c r="T2595" i="1"/>
  <c r="T2596" i="1"/>
  <c r="T2597" i="1"/>
  <c r="T816" i="1"/>
  <c r="T2598" i="1"/>
  <c r="T2599" i="1"/>
  <c r="T2600" i="1"/>
  <c r="T2601" i="1"/>
  <c r="T2602" i="1"/>
  <c r="T2603" i="1"/>
  <c r="T2604" i="1"/>
  <c r="T2605" i="1"/>
  <c r="T2606" i="1"/>
  <c r="T2607" i="1"/>
  <c r="T2608" i="1"/>
  <c r="T2609" i="1"/>
  <c r="T2610" i="1"/>
  <c r="T2611" i="1"/>
  <c r="T2612" i="1"/>
  <c r="T2613" i="1"/>
  <c r="T2614" i="1"/>
  <c r="T2615" i="1"/>
  <c r="T2616" i="1"/>
  <c r="T2617" i="1"/>
  <c r="T807" i="1"/>
  <c r="T2618" i="1"/>
  <c r="T2619" i="1"/>
  <c r="T2620" i="1"/>
  <c r="T2621" i="1"/>
  <c r="T2622" i="1"/>
  <c r="T2623" i="1"/>
  <c r="T2624" i="1"/>
  <c r="T2625" i="1"/>
  <c r="T81" i="1"/>
  <c r="T2626" i="1"/>
  <c r="T920" i="1"/>
  <c r="T2627" i="1"/>
  <c r="T248" i="1"/>
  <c r="T2628" i="1"/>
  <c r="T2629" i="1"/>
  <c r="T165" i="1"/>
  <c r="T166" i="1"/>
  <c r="T188" i="1"/>
  <c r="T2630" i="1"/>
  <c r="T945" i="1"/>
  <c r="T65" i="1"/>
  <c r="T2631" i="1"/>
  <c r="T2632" i="1"/>
  <c r="T2633" i="1"/>
  <c r="T913" i="1"/>
  <c r="T2635" i="1"/>
  <c r="T2636" i="1"/>
  <c r="T914" i="1"/>
  <c r="T946" i="1"/>
  <c r="T2639" i="1"/>
  <c r="T2640" i="1"/>
  <c r="T2641" i="1"/>
  <c r="T2642" i="1"/>
  <c r="T921" i="1"/>
  <c r="T6" i="1"/>
  <c r="T2643" i="1"/>
  <c r="T7" i="1"/>
  <c r="T78" i="1"/>
  <c r="T2644" i="1"/>
  <c r="T2645" i="1"/>
  <c r="T2647" i="1"/>
  <c r="T2648" i="1"/>
  <c r="T2649" i="1"/>
  <c r="T2651" i="1"/>
  <c r="T2652" i="1"/>
  <c r="T947" i="1"/>
  <c r="T2653" i="1"/>
  <c r="T2654" i="1"/>
  <c r="T2655" i="1"/>
  <c r="T37" i="1"/>
  <c r="T2656" i="1"/>
  <c r="T2657" i="1"/>
  <c r="T2658" i="1"/>
  <c r="T2659" i="1"/>
  <c r="T2660" i="1"/>
  <c r="T2661" i="1"/>
  <c r="T2662" i="1"/>
  <c r="T2663" i="1"/>
  <c r="T922" i="1"/>
  <c r="T2664" i="1"/>
  <c r="T2665" i="1"/>
  <c r="T2666" i="1"/>
  <c r="T2667" i="1"/>
  <c r="T2668" i="1"/>
  <c r="T2669" i="1"/>
  <c r="T846" i="1"/>
  <c r="T2670" i="1"/>
  <c r="T2697" i="1"/>
  <c r="T362" i="1"/>
  <c r="T2673" i="1"/>
  <c r="T2674" i="1"/>
  <c r="T2675" i="1"/>
  <c r="T2704" i="1"/>
  <c r="T2677" i="1"/>
  <c r="T3106" i="1"/>
  <c r="T2678" i="1"/>
  <c r="T3739" i="1"/>
  <c r="T2680" i="1"/>
  <c r="T2681" i="1"/>
  <c r="T2682" i="1"/>
  <c r="T2683" i="1"/>
  <c r="T3461" i="1"/>
  <c r="T2684" i="1"/>
  <c r="T2685" i="1"/>
  <c r="T2686" i="1"/>
  <c r="T2687" i="1"/>
  <c r="T2688" i="1"/>
  <c r="T2689" i="1"/>
  <c r="T2690" i="1"/>
  <c r="T923" i="1"/>
  <c r="T847" i="1"/>
  <c r="T2691" i="1"/>
  <c r="T2692" i="1"/>
  <c r="T2693" i="1"/>
  <c r="T2694" i="1"/>
  <c r="T2695" i="1"/>
  <c r="T2696" i="1"/>
  <c r="T815" i="1"/>
  <c r="T2698" i="1"/>
  <c r="T2699" i="1"/>
  <c r="T848" i="1"/>
  <c r="T2415" i="1"/>
  <c r="T915" i="1"/>
  <c r="T2700" i="1"/>
  <c r="T916" i="1"/>
  <c r="T2701" i="1"/>
  <c r="T797" i="1"/>
  <c r="T808" i="1"/>
  <c r="T798" i="1"/>
  <c r="T2702" i="1"/>
  <c r="T799" i="1"/>
  <c r="T2703" i="1"/>
  <c r="T2705" i="1"/>
  <c r="T809" i="1"/>
  <c r="T2706" i="1"/>
  <c r="T2707" i="1"/>
  <c r="T2708" i="1"/>
  <c r="T2709" i="1"/>
  <c r="T2710" i="1"/>
  <c r="T2711" i="1"/>
  <c r="T2650"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1456"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1004" i="1"/>
  <c r="T1003"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49" i="1"/>
  <c r="T1005" i="1"/>
  <c r="T1006"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07" i="1"/>
  <c r="T208" i="1"/>
  <c r="T209" i="1"/>
  <c r="T210" i="1"/>
  <c r="T211" i="1"/>
  <c r="T212" i="1"/>
  <c r="T213" i="1"/>
  <c r="T214" i="1"/>
  <c r="T2902" i="1"/>
  <c r="T2903" i="1"/>
  <c r="T2904" i="1"/>
  <c r="T2905" i="1"/>
  <c r="T2906" i="1"/>
  <c r="T2907" i="1"/>
  <c r="T2908" i="1"/>
  <c r="T218" i="1"/>
  <c r="T2910" i="1"/>
  <c r="T2911" i="1"/>
  <c r="T2912" i="1"/>
  <c r="T2913" i="1"/>
  <c r="T2914" i="1"/>
  <c r="T817" i="1"/>
  <c r="T2915" i="1"/>
  <c r="T2916" i="1"/>
  <c r="T2917" i="1"/>
  <c r="T157" i="1"/>
  <c r="T2918" i="1"/>
  <c r="T2919" i="1"/>
  <c r="T2920" i="1"/>
  <c r="T111" i="1"/>
  <c r="T2223" i="1"/>
  <c r="T2921" i="1"/>
  <c r="T2922" i="1"/>
  <c r="T215" i="1"/>
  <c r="T12" i="1"/>
  <c r="T2923" i="1"/>
  <c r="T2924" i="1"/>
  <c r="T55" i="1"/>
  <c r="T2925" i="1"/>
  <c r="T2926" i="1"/>
  <c r="T2927" i="1"/>
  <c r="T2928" i="1"/>
  <c r="T2929" i="1"/>
  <c r="T2930" i="1"/>
  <c r="T828" i="1"/>
  <c r="T216" i="1"/>
  <c r="T2931" i="1"/>
  <c r="T2932" i="1"/>
  <c r="T217" i="1"/>
  <c r="T2933" i="1"/>
  <c r="T2934" i="1"/>
  <c r="T2935" i="1"/>
  <c r="T2936" i="1"/>
  <c r="T2937" i="1"/>
  <c r="T996" i="1"/>
  <c r="T2938" i="1"/>
  <c r="T2939" i="1"/>
  <c r="T2940" i="1"/>
  <c r="T2941" i="1"/>
  <c r="T59" i="1"/>
  <c r="T960" i="1"/>
  <c r="T968" i="1"/>
  <c r="T961" i="1"/>
  <c r="T2942" i="1"/>
  <c r="T223" i="1"/>
  <c r="T2943" i="1"/>
  <c r="T2944" i="1"/>
  <c r="T2945" i="1"/>
  <c r="T2946" i="1"/>
  <c r="T2947" i="1"/>
  <c r="T2948" i="1"/>
  <c r="T1007" i="1"/>
  <c r="T1008" i="1"/>
  <c r="T1009" i="1"/>
  <c r="T1010" i="1"/>
  <c r="T1011" i="1"/>
  <c r="T1012" i="1"/>
  <c r="T1013" i="1"/>
  <c r="T1014" i="1"/>
  <c r="T1015" i="1"/>
  <c r="T1016" i="1"/>
  <c r="T2949" i="1"/>
  <c r="T2950" i="1"/>
  <c r="T2951" i="1"/>
  <c r="T2952" i="1"/>
  <c r="T2953" i="1"/>
  <c r="T2954" i="1"/>
  <c r="T2955" i="1"/>
  <c r="T2956" i="1"/>
  <c r="T2957" i="1"/>
  <c r="T2958" i="1"/>
  <c r="T800" i="1"/>
  <c r="T2959" i="1"/>
  <c r="T2960" i="1"/>
  <c r="T2961" i="1"/>
  <c r="T2962" i="1"/>
  <c r="T2963" i="1"/>
  <c r="T2964" i="1"/>
  <c r="T2965" i="1"/>
  <c r="T2966" i="1"/>
  <c r="T158" i="1"/>
  <c r="T2967" i="1"/>
  <c r="T2968" i="1"/>
  <c r="T2969" i="1"/>
  <c r="T2970" i="1"/>
  <c r="T2971" i="1"/>
  <c r="T159" i="1"/>
  <c r="T2972" i="1"/>
  <c r="T2973" i="1"/>
  <c r="T2974" i="1"/>
  <c r="T2975" i="1"/>
  <c r="T2976" i="1"/>
  <c r="T2977" i="1"/>
  <c r="T2978" i="1"/>
  <c r="T220" i="1"/>
  <c r="T2979" i="1"/>
  <c r="T2980" i="1"/>
  <c r="T2981" i="1"/>
  <c r="T160" i="1"/>
  <c r="T2982" i="1"/>
  <c r="T2983" i="1"/>
  <c r="T2984" i="1"/>
  <c r="T2985" i="1"/>
  <c r="T2986" i="1"/>
  <c r="T2987" i="1"/>
  <c r="T2988" i="1"/>
  <c r="T2989" i="1"/>
  <c r="T2990" i="1"/>
  <c r="T2991" i="1"/>
  <c r="T2992" i="1"/>
  <c r="T161" i="1"/>
  <c r="T2993" i="1"/>
  <c r="T2994" i="1"/>
  <c r="T2995" i="1"/>
  <c r="T2996" i="1"/>
  <c r="T2997" i="1"/>
  <c r="T162" i="1"/>
  <c r="T2998" i="1"/>
  <c r="T2999" i="1"/>
  <c r="T3000" i="1"/>
  <c r="T56"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163" i="1"/>
  <c r="T3026" i="1"/>
  <c r="T3027" i="1"/>
  <c r="T3028" i="1"/>
  <c r="T3029" i="1"/>
  <c r="T3030" i="1"/>
  <c r="T3031" i="1"/>
  <c r="T3032"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57" i="1"/>
  <c r="T359" i="1"/>
  <c r="T360" i="1"/>
  <c r="T361" i="1"/>
  <c r="T2646" i="1"/>
  <c r="T363" i="1"/>
  <c r="T177" i="1"/>
  <c r="T2634"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50" i="1"/>
  <c r="T400" i="1"/>
  <c r="T401" i="1"/>
  <c r="T402" i="1"/>
  <c r="T403" i="1"/>
  <c r="T404" i="1"/>
  <c r="T405" i="1"/>
  <c r="T406" i="1"/>
  <c r="T407" i="1"/>
  <c r="T408" i="1"/>
  <c r="T409" i="1"/>
  <c r="T940" i="1"/>
  <c r="T410" i="1"/>
  <c r="T411" i="1"/>
  <c r="T412" i="1"/>
  <c r="T413" i="1"/>
  <c r="T198" i="1"/>
  <c r="T414" i="1"/>
  <c r="T415" i="1"/>
  <c r="T416" i="1"/>
  <c r="T417" i="1"/>
  <c r="T418" i="1"/>
  <c r="T419" i="1"/>
  <c r="T420" i="1"/>
  <c r="T421" i="1"/>
  <c r="T422" i="1"/>
  <c r="T423" i="1"/>
  <c r="T424" i="1"/>
  <c r="T425" i="1"/>
  <c r="T426" i="1"/>
  <c r="T427" i="1"/>
  <c r="T428" i="1"/>
  <c r="T429" i="1"/>
  <c r="T805" i="1"/>
  <c r="T430" i="1"/>
  <c r="T431" i="1"/>
  <c r="T432" i="1"/>
  <c r="T433" i="1"/>
  <c r="T434" i="1"/>
  <c r="T435" i="1"/>
  <c r="T436" i="1"/>
  <c r="T16" i="1"/>
  <c r="T437" i="1"/>
  <c r="T438" i="1"/>
  <c r="T439" i="1"/>
  <c r="T440" i="1"/>
  <c r="T441" i="1"/>
  <c r="T442" i="1"/>
  <c r="T443" i="1"/>
  <c r="T444" i="1"/>
  <c r="T445" i="1"/>
  <c r="T446" i="1"/>
  <c r="T447" i="1"/>
  <c r="T448" i="1"/>
  <c r="T449" i="1"/>
  <c r="T450" i="1"/>
  <c r="T451" i="1"/>
  <c r="T452" i="1"/>
  <c r="T453" i="1"/>
  <c r="T454" i="1"/>
  <c r="T455" i="1"/>
  <c r="T91" i="1"/>
  <c r="T456" i="1"/>
  <c r="T457" i="1"/>
  <c r="T458" i="1"/>
  <c r="T459" i="1"/>
  <c r="T460" i="1"/>
  <c r="T461" i="1"/>
  <c r="T462" i="1"/>
  <c r="T463" i="1"/>
  <c r="T464" i="1"/>
  <c r="T465" i="1"/>
  <c r="T466" i="1"/>
  <c r="T467" i="1"/>
  <c r="T468" i="1"/>
  <c r="T469" i="1"/>
  <c r="T470" i="1"/>
  <c r="T471" i="1"/>
  <c r="T823" i="1"/>
  <c r="T472" i="1"/>
  <c r="T473" i="1"/>
  <c r="T474" i="1"/>
  <c r="T475" i="1"/>
  <c r="T476" i="1"/>
  <c r="T842" i="1"/>
  <c r="T477" i="1"/>
  <c r="T478" i="1"/>
  <c r="T479" i="1"/>
  <c r="T962" i="1"/>
  <c r="T480" i="1"/>
  <c r="T814" i="1"/>
  <c r="T481" i="1"/>
  <c r="T482" i="1"/>
  <c r="T483" i="1"/>
  <c r="T484" i="1"/>
  <c r="T485" i="1"/>
  <c r="T3033" i="1"/>
  <c r="T818" i="1"/>
  <c r="T3034" i="1"/>
  <c r="T3035" i="1"/>
  <c r="T801" i="1"/>
  <c r="T3036" i="1"/>
  <c r="T3037" i="1"/>
  <c r="T3038" i="1"/>
  <c r="T3039" i="1"/>
  <c r="T3040" i="1"/>
  <c r="T3041" i="1"/>
  <c r="T3042" i="1"/>
  <c r="T3043" i="1"/>
  <c r="T3044" i="1"/>
  <c r="T997" i="1"/>
  <c r="T3045" i="1"/>
  <c r="T3046" i="1"/>
  <c r="T3047" i="1"/>
  <c r="T3048" i="1"/>
  <c r="T3049" i="1"/>
  <c r="T3050" i="1"/>
  <c r="T3051" i="1"/>
  <c r="T3052" i="1"/>
  <c r="T3053" i="1"/>
  <c r="T3054" i="1"/>
  <c r="T3055" i="1"/>
  <c r="T3056" i="1"/>
  <c r="T3057" i="1"/>
  <c r="T3058" i="1"/>
  <c r="T3059" i="1"/>
  <c r="T998" i="1"/>
  <c r="T3060" i="1"/>
  <c r="T3061" i="1"/>
  <c r="T112" i="1"/>
  <c r="T3063" i="1"/>
  <c r="T3064" i="1"/>
  <c r="T3065" i="1"/>
  <c r="T178" i="1"/>
  <c r="T3066" i="1"/>
  <c r="T3067" i="1"/>
  <c r="T3068" i="1"/>
  <c r="T3069" i="1"/>
  <c r="T3070" i="1"/>
  <c r="T2195"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204" i="1"/>
  <c r="T1311" i="1"/>
  <c r="T1312" i="1"/>
  <c r="T1313" i="1"/>
  <c r="T1314" i="1"/>
  <c r="T1315" i="1"/>
  <c r="T1316" i="1"/>
  <c r="T1317" i="1"/>
  <c r="T1318" i="1"/>
  <c r="T1319" i="1"/>
  <c r="T1320" i="1"/>
  <c r="T1321" i="1"/>
  <c r="T1322" i="1"/>
  <c r="T1323" i="1"/>
  <c r="T1324" i="1"/>
  <c r="T1325" i="1"/>
  <c r="T1326" i="1"/>
  <c r="T1327" i="1"/>
  <c r="T250" i="1"/>
  <c r="T1328" i="1"/>
  <c r="T1329" i="1"/>
  <c r="T1330" i="1"/>
  <c r="T1331" i="1"/>
  <c r="T1332" i="1"/>
  <c r="T1333" i="1"/>
  <c r="T1334" i="1"/>
  <c r="T1335" i="1"/>
  <c r="T3115" i="1"/>
  <c r="T1337" i="1"/>
  <c r="T1338" i="1"/>
  <c r="T182" i="1"/>
  <c r="T1339" i="1"/>
  <c r="T1340" i="1"/>
  <c r="T1341" i="1"/>
  <c r="T1342" i="1"/>
  <c r="T1704" i="1"/>
  <c r="T1344" i="1"/>
  <c r="T1345" i="1"/>
  <c r="T167" i="1"/>
  <c r="T168" i="1"/>
  <c r="T1346" i="1"/>
  <c r="T1347" i="1"/>
  <c r="T1348" i="1"/>
  <c r="T1349" i="1"/>
  <c r="T1350" i="1"/>
  <c r="T1351" i="1"/>
  <c r="T1352" i="1"/>
  <c r="T1353" i="1"/>
  <c r="T1354" i="1"/>
  <c r="T1355" i="1"/>
  <c r="T1356" i="1"/>
  <c r="T1357" i="1"/>
  <c r="T1358" i="1"/>
  <c r="T1359" i="1"/>
  <c r="T169" i="1"/>
  <c r="T170" i="1"/>
  <c r="T1360" i="1"/>
  <c r="T1361" i="1"/>
  <c r="T1362" i="1"/>
  <c r="T1363" i="1"/>
  <c r="T1364" i="1"/>
  <c r="T1365" i="1"/>
  <c r="T1366" i="1"/>
  <c r="T1367" i="1"/>
  <c r="T1368" i="1"/>
  <c r="T1369" i="1"/>
  <c r="T1370" i="1"/>
  <c r="T1371" i="1"/>
  <c r="T1372" i="1"/>
  <c r="T171" i="1"/>
  <c r="T1373" i="1"/>
  <c r="T1374" i="1"/>
  <c r="T3119" i="1"/>
  <c r="T1375" i="1"/>
  <c r="T172" i="1"/>
  <c r="T1376" i="1"/>
  <c r="T1377" i="1"/>
  <c r="T1378" i="1"/>
  <c r="T1379" i="1"/>
  <c r="T1380" i="1"/>
  <c r="T1381" i="1"/>
  <c r="T1382" i="1"/>
  <c r="T1383" i="1"/>
  <c r="T1384" i="1"/>
  <c r="T1385" i="1"/>
  <c r="T1386" i="1"/>
  <c r="T1387" i="1"/>
  <c r="T1388" i="1"/>
  <c r="T1389" i="1"/>
  <c r="T1390" i="1"/>
  <c r="T1391" i="1"/>
  <c r="T173"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61" i="1"/>
  <c r="T1425" i="1"/>
  <c r="T1426" i="1"/>
  <c r="T1427" i="1"/>
  <c r="T1428" i="1"/>
  <c r="T1429" i="1"/>
  <c r="T1430" i="1"/>
  <c r="T1431" i="1"/>
  <c r="T1432" i="1"/>
  <c r="T1433" i="1"/>
  <c r="T1434" i="1"/>
  <c r="T1435" i="1"/>
  <c r="T183" i="1"/>
  <c r="T1436" i="1"/>
  <c r="T1437" i="1"/>
  <c r="T1438" i="1"/>
  <c r="T1439" i="1"/>
  <c r="T1440" i="1"/>
  <c r="T1441" i="1"/>
  <c r="T1442" i="1"/>
  <c r="T1443" i="1"/>
  <c r="T1444" i="1"/>
  <c r="T1445" i="1"/>
  <c r="T1446" i="1"/>
  <c r="T1447" i="1"/>
  <c r="T1448" i="1"/>
  <c r="T1449" i="1"/>
  <c r="T1450" i="1"/>
  <c r="T1451" i="1"/>
  <c r="T1452" i="1"/>
  <c r="T1453" i="1"/>
  <c r="T1454" i="1"/>
  <c r="T1455" i="1"/>
  <c r="T3872" i="1"/>
  <c r="T1457" i="1"/>
  <c r="T1458" i="1"/>
  <c r="T1459" i="1"/>
  <c r="T1460" i="1"/>
  <c r="T1461" i="1"/>
  <c r="T1462" i="1"/>
  <c r="T1463" i="1"/>
  <c r="T1464" i="1"/>
  <c r="T1465" i="1"/>
  <c r="T1466" i="1"/>
  <c r="T1467" i="1"/>
  <c r="T1468" i="1"/>
  <c r="T1469" i="1"/>
  <c r="T999" i="1"/>
  <c r="T3097" i="1"/>
  <c r="T3098" i="1"/>
  <c r="T1000" i="1"/>
  <c r="T3099" i="1"/>
  <c r="T3100" i="1"/>
  <c r="T3101" i="1"/>
  <c r="T3102" i="1"/>
  <c r="T3118" i="1"/>
  <c r="T224" i="1"/>
  <c r="T3103" i="1"/>
  <c r="T52" i="1"/>
  <c r="T3104" i="1"/>
  <c r="T200" i="1"/>
  <c r="T1001" i="1"/>
  <c r="T3105" i="1"/>
  <c r="T827" i="1"/>
  <c r="T3107" i="1"/>
  <c r="T3108" i="1"/>
  <c r="T829" i="1"/>
  <c r="T3109" i="1"/>
  <c r="T3110" i="1"/>
  <c r="T3111" i="1"/>
  <c r="T3112" i="1"/>
  <c r="T66" i="1"/>
  <c r="T3113" i="1"/>
  <c r="T3114" i="1"/>
  <c r="T830" i="1"/>
  <c r="T1336" i="1"/>
  <c r="T3116" i="1"/>
  <c r="T831" i="1"/>
  <c r="T3117" i="1"/>
  <c r="T1844" i="1"/>
  <c r="T2181" i="1"/>
  <c r="T3120" i="1"/>
  <c r="T3121" i="1"/>
  <c r="T802" i="1"/>
  <c r="T3122" i="1"/>
  <c r="T3123" i="1"/>
  <c r="T3124" i="1"/>
  <c r="T3125" i="1"/>
  <c r="T3126" i="1"/>
  <c r="T832" i="1"/>
  <c r="T3127" i="1"/>
  <c r="T952" i="1"/>
  <c r="T3128" i="1"/>
  <c r="T3129" i="1"/>
  <c r="T3130" i="1"/>
  <c r="T3131" i="1"/>
  <c r="T3132" i="1"/>
  <c r="T3133" i="1"/>
  <c r="T3134" i="1"/>
  <c r="T3135" i="1"/>
  <c r="T3136" i="1"/>
  <c r="T3137" i="1"/>
  <c r="T3138" i="1"/>
  <c r="T3139" i="1"/>
  <c r="T3140" i="1"/>
  <c r="T38" i="1"/>
  <c r="T3141" i="1"/>
  <c r="T3142" i="1"/>
  <c r="T3143" i="1"/>
  <c r="T3365" i="1"/>
  <c r="T3144" i="1"/>
  <c r="T803" i="1"/>
  <c r="T804" i="1"/>
  <c r="T3145" i="1"/>
  <c r="T3146" i="1"/>
  <c r="T3147" i="1"/>
  <c r="T3148" i="1"/>
  <c r="T3149" i="1"/>
  <c r="T3150" i="1"/>
  <c r="T3151" i="1"/>
  <c r="T3152" i="1"/>
  <c r="T3153" i="1"/>
  <c r="T3154" i="1"/>
  <c r="T71" i="1"/>
  <c r="T3155" i="1"/>
  <c r="T3156" i="1"/>
  <c r="T3157" i="1"/>
  <c r="T3158" i="1"/>
  <c r="T3159" i="1"/>
  <c r="T3160" i="1"/>
  <c r="T3161" i="1"/>
  <c r="T3162" i="1"/>
  <c r="T3163" i="1"/>
  <c r="T3164" i="1"/>
  <c r="T3165" i="1"/>
  <c r="T3166" i="1"/>
  <c r="T3167" i="1"/>
  <c r="T3168" i="1"/>
  <c r="T3169" i="1"/>
  <c r="T3170" i="1"/>
  <c r="T3171" i="1"/>
  <c r="T3172" i="1"/>
  <c r="T2671" i="1"/>
  <c r="T3173" i="1"/>
  <c r="T3174" i="1"/>
  <c r="T3175" i="1"/>
  <c r="T3176" i="1"/>
  <c r="T3177" i="1"/>
  <c r="T1823"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27" i="1"/>
  <c r="T3208" i="1"/>
  <c r="T971" i="1"/>
  <c r="T981" i="1"/>
  <c r="T3209" i="1"/>
  <c r="T3210" i="1"/>
  <c r="T3211" i="1"/>
  <c r="T28" i="1"/>
  <c r="T833" i="1"/>
  <c r="T3212" i="1"/>
  <c r="T3213" i="1"/>
  <c r="T3214" i="1"/>
  <c r="T3215" i="1"/>
  <c r="T3216" i="1"/>
  <c r="T3217" i="1"/>
  <c r="T3218" i="1"/>
  <c r="T3219" i="1"/>
  <c r="T18" i="1"/>
  <c r="T3220" i="1"/>
  <c r="T3221" i="1"/>
  <c r="T29" i="1"/>
  <c r="T3222" i="1"/>
  <c r="T3223" i="1"/>
  <c r="T3224" i="1"/>
  <c r="T982" i="1"/>
  <c r="T941" i="1"/>
  <c r="T2" i="1"/>
  <c r="T3225" i="1"/>
  <c r="T3226" i="1"/>
  <c r="T3227" i="1"/>
  <c r="T3228" i="1"/>
  <c r="T834" i="1"/>
  <c r="T3229" i="1"/>
  <c r="T3230" i="1"/>
  <c r="T3231" i="1"/>
  <c r="T3232" i="1"/>
  <c r="T983" i="1"/>
  <c r="T942" i="1"/>
  <c r="T3233" i="1"/>
  <c r="T835" i="1"/>
  <c r="T3234" i="1"/>
  <c r="T3235" i="1"/>
  <c r="T3236" i="1"/>
  <c r="T972" i="1"/>
  <c r="T3237" i="1"/>
  <c r="T3238" i="1"/>
  <c r="T3239" i="1"/>
  <c r="T984" i="1"/>
  <c r="T943" i="1"/>
  <c r="T3240" i="1"/>
  <c r="T3241" i="1"/>
  <c r="T3242" i="1"/>
  <c r="T3243" i="1"/>
  <c r="T985" i="1"/>
  <c r="T973" i="1"/>
  <c r="T58" i="1"/>
  <c r="T3244" i="1"/>
  <c r="T986"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9" i="1"/>
  <c r="T40" i="1"/>
  <c r="T41" i="1"/>
  <c r="T42" i="1"/>
  <c r="T43" i="1"/>
  <c r="T44" i="1"/>
  <c r="T45" i="1"/>
  <c r="T46" i="1"/>
  <c r="T948" i="1"/>
  <c r="T47" i="1"/>
  <c r="T48" i="1"/>
  <c r="T49" i="1"/>
  <c r="T3361" i="1"/>
  <c r="T3362" i="1"/>
  <c r="T3363" i="1"/>
  <c r="T3364" i="1"/>
  <c r="T949" i="1"/>
  <c r="T3366" i="1"/>
  <c r="T60" i="1"/>
  <c r="T3367" i="1"/>
  <c r="T3368" i="1"/>
  <c r="T3369" i="1"/>
  <c r="T3370" i="1"/>
  <c r="T3371" i="1"/>
  <c r="T3372" i="1"/>
  <c r="T3373" i="1"/>
  <c r="T950" i="1"/>
  <c r="T3374" i="1"/>
  <c r="T3375" i="1"/>
  <c r="T19" i="1"/>
  <c r="T3376" i="1"/>
  <c r="T810" i="1"/>
  <c r="T3377" i="1"/>
  <c r="T3378" i="1"/>
  <c r="T3379" i="1"/>
  <c r="T3380" i="1"/>
  <c r="T3381" i="1"/>
  <c r="T3382" i="1"/>
  <c r="T3383" i="1"/>
  <c r="T3384" i="1"/>
  <c r="T3385" i="1"/>
  <c r="T3386" i="1"/>
  <c r="T3387" i="1"/>
  <c r="T3388" i="1"/>
  <c r="T3389" i="1"/>
  <c r="T3390" i="1"/>
  <c r="T8" i="1"/>
  <c r="T3391" i="1"/>
  <c r="T3392" i="1"/>
  <c r="T3393" i="1"/>
  <c r="T3394" i="1"/>
  <c r="T3395" i="1"/>
  <c r="T2672"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840" i="1"/>
  <c r="T3431" i="1"/>
  <c r="T3432" i="1"/>
  <c r="T3433" i="1"/>
  <c r="T3434" i="1"/>
  <c r="T3435" i="1"/>
  <c r="T3436" i="1"/>
  <c r="T3437" i="1"/>
  <c r="T3438" i="1"/>
  <c r="T3439" i="1"/>
  <c r="T3440" i="1"/>
  <c r="T3441" i="1"/>
  <c r="T3442" i="1"/>
  <c r="T3443" i="1"/>
  <c r="T3444" i="1"/>
  <c r="T3445" i="1"/>
  <c r="T3446" i="1"/>
  <c r="T3447" i="1"/>
  <c r="T3448" i="1"/>
  <c r="T3449" i="1"/>
  <c r="T3450" i="1"/>
  <c r="T3451" i="1"/>
  <c r="T841" i="1"/>
  <c r="T3452" i="1"/>
  <c r="T3453" i="1"/>
  <c r="T3454" i="1"/>
  <c r="T3455" i="1"/>
  <c r="T3456" i="1"/>
  <c r="T3457" i="1"/>
  <c r="T3458" i="1"/>
  <c r="T3459" i="1"/>
  <c r="T3460" i="1"/>
  <c r="T2679"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181"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936" i="1"/>
  <c r="T3545" i="1"/>
  <c r="T3546" i="1"/>
  <c r="T222" i="1"/>
  <c r="T3547" i="1"/>
  <c r="T969" i="1"/>
  <c r="T3548" i="1"/>
  <c r="T970" i="1"/>
  <c r="T917" i="1"/>
  <c r="T3549" i="1"/>
  <c r="T3550" i="1"/>
  <c r="T3551" i="1"/>
  <c r="T3552" i="1"/>
  <c r="T937" i="1"/>
  <c r="T3553" i="1"/>
  <c r="T3554" i="1"/>
  <c r="T3555" i="1"/>
  <c r="T3556" i="1"/>
  <c r="T3558" i="1"/>
  <c r="T3559" i="1"/>
  <c r="T3560" i="1"/>
  <c r="T3561" i="1"/>
  <c r="T3562" i="1"/>
  <c r="T849" i="1"/>
  <c r="T938" i="1"/>
  <c r="T3563" i="1"/>
  <c r="T3564" i="1"/>
  <c r="T24" i="1"/>
  <c r="T3565" i="1"/>
  <c r="T3566" i="1"/>
  <c r="T3567" i="1"/>
  <c r="T25" i="1"/>
  <c r="T977" i="1"/>
  <c r="T978" i="1"/>
  <c r="T26" i="1"/>
  <c r="T979" i="1"/>
  <c r="T980" i="1"/>
  <c r="T225" i="1"/>
  <c r="T231" i="1"/>
  <c r="T3568" i="1"/>
  <c r="T3569" i="1"/>
  <c r="T232" i="1"/>
  <c r="T3570" i="1"/>
  <c r="T3571" i="1"/>
  <c r="T233" i="1"/>
  <c r="T1827" i="1"/>
  <c r="T3573" i="1"/>
  <c r="T134" i="1"/>
  <c r="T3574" i="1"/>
  <c r="T3575" i="1"/>
  <c r="T3576" i="1"/>
  <c r="T135" i="1"/>
  <c r="T2738" i="1"/>
  <c r="T3578" i="1"/>
  <c r="T3579" i="1"/>
  <c r="T3580" i="1"/>
  <c r="T811" i="1"/>
  <c r="T3581" i="1"/>
  <c r="T3582" i="1"/>
  <c r="T136" i="1"/>
  <c r="T3583" i="1"/>
  <c r="T3584" i="1"/>
  <c r="T3585" i="1"/>
  <c r="T3586" i="1"/>
  <c r="T3587" i="1"/>
  <c r="T113" i="1"/>
  <c r="T3588" i="1"/>
  <c r="T3589" i="1"/>
  <c r="T254" i="1"/>
  <c r="T3590" i="1"/>
  <c r="T234" i="1"/>
  <c r="T3591" i="1"/>
  <c r="T2909" i="1"/>
  <c r="T3593" i="1"/>
  <c r="T235" i="1"/>
  <c r="T3594" i="1"/>
  <c r="T3595" i="1"/>
  <c r="T3596" i="1"/>
  <c r="T3597" i="1"/>
  <c r="T3598" i="1"/>
  <c r="T812" i="1"/>
  <c r="T3599" i="1"/>
  <c r="T3600" i="1"/>
  <c r="T3601" i="1"/>
  <c r="T819" i="1"/>
  <c r="T820" i="1"/>
  <c r="T821" i="1"/>
  <c r="T822" i="1"/>
  <c r="T236" i="1"/>
  <c r="T3602" i="1"/>
  <c r="T3603" i="1"/>
  <c r="T3604" i="1"/>
  <c r="T67" i="1"/>
  <c r="T3605" i="1"/>
  <c r="T3606" i="1"/>
  <c r="T137" i="1"/>
  <c r="T68"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1002" i="1"/>
  <c r="T114" i="1"/>
  <c r="T3633" i="1"/>
  <c r="T3634" i="1"/>
  <c r="T3635" i="1"/>
  <c r="T199"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1525" i="1"/>
  <c r="T3687" i="1"/>
  <c r="T1017" i="1"/>
  <c r="T1018" i="1"/>
  <c r="T1019" i="1"/>
  <c r="T1020" i="1"/>
  <c r="T1021" i="1"/>
  <c r="T3864" i="1"/>
  <c r="T3689" i="1"/>
  <c r="T3690" i="1"/>
  <c r="T3691" i="1"/>
  <c r="T3692" i="1"/>
  <c r="T3693" i="1"/>
  <c r="T3694" i="1"/>
  <c r="T3695" i="1"/>
  <c r="T1867" i="1"/>
  <c r="T3696" i="1"/>
  <c r="T221" i="1"/>
  <c r="T3697" i="1"/>
  <c r="T3698" i="1"/>
  <c r="T3699" i="1"/>
  <c r="T939" i="1"/>
  <c r="T3700" i="1"/>
  <c r="T3701" i="1"/>
  <c r="T3702" i="1"/>
  <c r="T3703" i="1"/>
  <c r="T3704" i="1"/>
  <c r="T3705" i="1"/>
  <c r="T3706" i="1"/>
  <c r="T3707" i="1"/>
  <c r="T3708" i="1"/>
  <c r="T3709" i="1"/>
  <c r="T3710" i="1"/>
  <c r="T73" i="1"/>
  <c r="T3711" i="1"/>
  <c r="T3712" i="1"/>
  <c r="T241" i="1"/>
  <c r="T3713" i="1"/>
  <c r="T3714" i="1"/>
  <c r="T3715" i="1"/>
  <c r="T3716" i="1"/>
  <c r="T3717" i="1"/>
  <c r="T3718" i="1"/>
  <c r="T3719" i="1"/>
  <c r="T3720" i="1"/>
  <c r="T242" i="1"/>
  <c r="T3721" i="1"/>
  <c r="T836" i="1"/>
  <c r="T3722" i="1"/>
  <c r="T3723" i="1"/>
  <c r="T3724" i="1"/>
  <c r="T3725" i="1"/>
  <c r="T3726" i="1"/>
  <c r="T3727" i="1"/>
  <c r="T3728" i="1"/>
  <c r="T3729" i="1"/>
  <c r="T3730" i="1"/>
  <c r="T1566" i="1"/>
  <c r="T3731" i="1"/>
  <c r="T3732" i="1"/>
  <c r="T3733" i="1"/>
  <c r="T3734" i="1"/>
  <c r="T3735" i="1"/>
  <c r="T255" i="1"/>
  <c r="T256" i="1"/>
  <c r="T257" i="1"/>
  <c r="T258" i="1"/>
  <c r="T3736" i="1"/>
  <c r="T3737" i="1"/>
  <c r="T259" i="1"/>
  <c r="T3738" i="1"/>
  <c r="T1824" i="1"/>
  <c r="T92" i="1"/>
  <c r="T3740" i="1"/>
  <c r="T93" i="1"/>
  <c r="T94" i="1"/>
  <c r="T95" i="1"/>
  <c r="T837" i="1"/>
  <c r="T3741" i="1"/>
  <c r="T3742" i="1"/>
  <c r="T3743" i="1"/>
  <c r="T3744" i="1"/>
  <c r="T3745" i="1"/>
  <c r="T96" i="1"/>
  <c r="T97" i="1"/>
  <c r="T74" i="1"/>
  <c r="T75" i="1"/>
  <c r="T3746" i="1"/>
  <c r="T3747" i="1"/>
  <c r="T76" i="1"/>
  <c r="T3748" i="1"/>
  <c r="T3749" i="1"/>
  <c r="T3750" i="1"/>
  <c r="T3751" i="1"/>
  <c r="T122" i="1"/>
  <c r="T98" i="1"/>
  <c r="T226" i="1"/>
  <c r="T227" i="1"/>
  <c r="T3752" i="1"/>
  <c r="T3753" i="1"/>
  <c r="T3754" i="1"/>
  <c r="T3755" i="1"/>
  <c r="T3756" i="1"/>
  <c r="T260" i="1"/>
  <c r="T261" i="1"/>
  <c r="T3757" i="1"/>
  <c r="T3758" i="1"/>
  <c r="T3759" i="1"/>
  <c r="T3760" i="1"/>
  <c r="T3761" i="1"/>
  <c r="T3762" i="1"/>
  <c r="T3763" i="1"/>
  <c r="T3764" i="1"/>
  <c r="T123" i="1"/>
  <c r="T486" i="1"/>
  <c r="T487" i="1"/>
  <c r="T488" i="1"/>
  <c r="T489" i="1"/>
  <c r="T490" i="1"/>
  <c r="T491" i="1"/>
  <c r="T492" i="1"/>
  <c r="T3765" i="1"/>
  <c r="T3766" i="1"/>
  <c r="T3767" i="1"/>
  <c r="T3768" i="1"/>
  <c r="T3769" i="1"/>
  <c r="T3770" i="1"/>
  <c r="T3771" i="1"/>
  <c r="T3772" i="1"/>
  <c r="T3773" i="1"/>
  <c r="T3774" i="1"/>
  <c r="T3775" i="1"/>
  <c r="T3776" i="1"/>
  <c r="T3777" i="1"/>
  <c r="T3778" i="1"/>
  <c r="T3779" i="1"/>
  <c r="T179" i="1"/>
  <c r="T3780" i="1"/>
  <c r="T3781" i="1"/>
  <c r="T3782" i="1"/>
  <c r="T3783" i="1"/>
  <c r="T3784" i="1"/>
  <c r="T3785" i="1"/>
  <c r="T838" i="1"/>
  <c r="T3786" i="1"/>
  <c r="T3787" i="1"/>
  <c r="T3788" i="1"/>
  <c r="T3789" i="1"/>
  <c r="T3790" i="1"/>
  <c r="T3791" i="1"/>
  <c r="T3792" i="1"/>
  <c r="T3793" i="1"/>
  <c r="T3794" i="1"/>
  <c r="T3795" i="1"/>
  <c r="T3796" i="1"/>
  <c r="T3797" i="1"/>
  <c r="T3798" i="1"/>
  <c r="T3799" i="1"/>
  <c r="T3800" i="1"/>
  <c r="T3801" i="1"/>
  <c r="T3802" i="1"/>
  <c r="T3803" i="1"/>
  <c r="T3804" i="1"/>
  <c r="T3805" i="1"/>
  <c r="T82" i="1"/>
  <c r="T99" i="1"/>
  <c r="T100" i="1"/>
  <c r="T101" i="1"/>
  <c r="T102" i="1"/>
  <c r="T103" i="1"/>
  <c r="T104" i="1"/>
  <c r="T493" i="1"/>
  <c r="T494" i="1"/>
  <c r="T495" i="1"/>
  <c r="T496" i="1"/>
  <c r="T497" i="1"/>
  <c r="T498" i="1"/>
  <c r="T499" i="1"/>
  <c r="T500" i="1"/>
  <c r="T501" i="1"/>
  <c r="T502" i="1"/>
  <c r="T503" i="1"/>
  <c r="T504" i="1"/>
  <c r="T505" i="1"/>
  <c r="T806" i="1"/>
  <c r="T506" i="1"/>
  <c r="T507" i="1"/>
  <c r="T508" i="1"/>
  <c r="T509" i="1"/>
  <c r="T510" i="1"/>
  <c r="T511" i="1"/>
  <c r="T143" i="1"/>
  <c r="T144" i="1"/>
  <c r="T3806" i="1"/>
  <c r="T105" i="1"/>
  <c r="T106" i="1"/>
  <c r="T3807" i="1"/>
  <c r="T145" i="1"/>
  <c r="T3808" i="1"/>
  <c r="T3809" i="1"/>
  <c r="T3810" i="1"/>
  <c r="T146" i="1"/>
  <c r="T147" i="1"/>
  <c r="T3811" i="1"/>
  <c r="T148" i="1"/>
  <c r="T149" i="1"/>
  <c r="T3812" i="1"/>
  <c r="T150" i="1"/>
  <c r="T151" i="1"/>
  <c r="T3813" i="1"/>
  <c r="T3814" i="1"/>
  <c r="T189" i="1"/>
  <c r="T152" i="1"/>
  <c r="T3815" i="1"/>
  <c r="T3816" i="1"/>
  <c r="T3817" i="1"/>
  <c r="T3818" i="1"/>
  <c r="T3819" i="1"/>
  <c r="T3820" i="1"/>
  <c r="T3821" i="1"/>
  <c r="T3822" i="1"/>
  <c r="T3823" i="1"/>
  <c r="T3824" i="1"/>
  <c r="T3825" i="1"/>
  <c r="T3826" i="1"/>
  <c r="T3827" i="1"/>
  <c r="T3828" i="1"/>
  <c r="T3829" i="1"/>
  <c r="T3830" i="1"/>
  <c r="T3831" i="1"/>
  <c r="T3832" i="1"/>
  <c r="T153" i="1"/>
  <c r="T3833" i="1"/>
  <c r="T3834" i="1"/>
  <c r="T3835" i="1"/>
  <c r="T3836" i="1"/>
  <c r="T3837" i="1"/>
  <c r="T3838" i="1"/>
  <c r="T3839" i="1"/>
  <c r="T3840" i="1"/>
  <c r="T3841" i="1"/>
  <c r="T3842" i="1"/>
  <c r="T3843" i="1"/>
  <c r="T3844" i="1"/>
  <c r="T3845" i="1"/>
  <c r="T3846" i="1"/>
  <c r="T3847" i="1"/>
  <c r="T3848" i="1"/>
  <c r="T3849" i="1"/>
  <c r="T3850" i="1"/>
  <c r="T839" i="1"/>
  <c r="T3851" i="1"/>
  <c r="T3852" i="1"/>
  <c r="T3853" i="1"/>
  <c r="T3854" i="1"/>
  <c r="T3855" i="1"/>
  <c r="T3856" i="1"/>
  <c r="T3857" i="1"/>
  <c r="T3858" i="1"/>
  <c r="T3859" i="1"/>
  <c r="T115" i="1"/>
  <c r="T3860" i="1"/>
  <c r="T3861" i="1"/>
  <c r="T3862" i="1"/>
  <c r="T116" i="1"/>
  <c r="T3863" i="1"/>
  <c r="T2249" i="1"/>
  <c r="T3865" i="1"/>
  <c r="T3866" i="1"/>
  <c r="T3867" i="1"/>
  <c r="T3868" i="1"/>
  <c r="T3869" i="1"/>
  <c r="T3870" i="1"/>
  <c r="T3871" i="1"/>
  <c r="T3577" i="1"/>
  <c r="T3873" i="1"/>
  <c r="T3874"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237" i="1"/>
  <c r="T1049" i="1"/>
  <c r="T1050" i="1"/>
  <c r="T1051" i="1"/>
  <c r="T1052" i="1"/>
  <c r="T1053" i="1"/>
  <c r="T1054" i="1"/>
  <c r="T1055" i="1"/>
  <c r="T1056" i="1"/>
  <c r="T1057" i="1"/>
  <c r="T1058" i="1"/>
  <c r="T1059" i="1"/>
  <c r="T1060" i="1"/>
  <c r="T1061" i="1"/>
  <c r="T1062" i="1"/>
  <c r="T1063" i="1"/>
  <c r="T190" i="1"/>
  <c r="T1064" i="1"/>
  <c r="T191" i="1"/>
  <c r="T1065" i="1"/>
  <c r="T1066" i="1"/>
  <c r="T1067" i="1"/>
  <c r="T1068" i="1"/>
  <c r="T1069" i="1"/>
  <c r="T1070" i="1"/>
  <c r="T1071" i="1"/>
  <c r="T192"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201" i="1"/>
  <c r="T1095" i="1"/>
  <c r="T1096" i="1"/>
  <c r="T1097" i="1"/>
  <c r="T1098" i="1"/>
  <c r="T1099" i="1"/>
  <c r="T202"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203"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470" i="1"/>
  <c r="T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3688" i="1"/>
  <c r="S1526" i="1"/>
  <c r="S1527" i="1"/>
  <c r="S1528" i="1"/>
  <c r="S1529" i="1"/>
  <c r="S1530" i="1"/>
  <c r="S1531" i="1"/>
  <c r="S1532" i="1"/>
  <c r="S126" i="1"/>
  <c r="S184"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27" i="1"/>
  <c r="S1556" i="1"/>
  <c r="S1557" i="1"/>
  <c r="S1558" i="1"/>
  <c r="S1559" i="1"/>
  <c r="S1560" i="1"/>
  <c r="S1561" i="1"/>
  <c r="S1562" i="1"/>
  <c r="S1563" i="1"/>
  <c r="S1564" i="1"/>
  <c r="S1565" i="1"/>
  <c r="S1567" i="1"/>
  <c r="S1568" i="1"/>
  <c r="S1569" i="1"/>
  <c r="S1570" i="1"/>
  <c r="S1571" i="1"/>
  <c r="S1572" i="1"/>
  <c r="S1573" i="1"/>
  <c r="S53" i="1"/>
  <c r="S1574" i="1"/>
  <c r="S1575" i="1"/>
  <c r="S1576" i="1"/>
  <c r="S1577" i="1"/>
  <c r="S1578" i="1"/>
  <c r="S79" i="1"/>
  <c r="S30" i="1"/>
  <c r="S185" i="1"/>
  <c r="S1579" i="1"/>
  <c r="S1580" i="1"/>
  <c r="S1581" i="1"/>
  <c r="S1582" i="1"/>
  <c r="S1583" i="1"/>
  <c r="S1584" i="1"/>
  <c r="S1585" i="1"/>
  <c r="S1586" i="1"/>
  <c r="S1587" i="1"/>
  <c r="S1588" i="1"/>
  <c r="S1589" i="1"/>
  <c r="S1590" i="1"/>
  <c r="S1591" i="1"/>
  <c r="S1592" i="1"/>
  <c r="S1593" i="1"/>
  <c r="S186" i="1"/>
  <c r="S796" i="1"/>
  <c r="S1594" i="1"/>
  <c r="S1595" i="1"/>
  <c r="S1596" i="1"/>
  <c r="S1597" i="1"/>
  <c r="S1598" i="1"/>
  <c r="S1599" i="1"/>
  <c r="S193"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944" i="1"/>
  <c r="S3"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987" i="1"/>
  <c r="S988" i="1"/>
  <c r="S989"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71" i="1"/>
  <c r="S3924" i="1"/>
  <c r="S1706" i="1"/>
  <c r="S1707" i="1"/>
  <c r="S1708" i="1"/>
  <c r="S1709" i="1"/>
  <c r="S1710" i="1"/>
  <c r="S1711" i="1"/>
  <c r="S1712" i="1"/>
  <c r="S1713" i="1"/>
  <c r="S1714" i="1"/>
  <c r="S1715" i="1"/>
  <c r="S1716" i="1"/>
  <c r="S1717" i="1"/>
  <c r="S1718" i="1"/>
  <c r="S824" i="1"/>
  <c r="S851" i="1"/>
  <c r="S843" i="1"/>
  <c r="S951" i="1"/>
  <c r="S924" i="1"/>
  <c r="S925" i="1"/>
  <c r="S926" i="1"/>
  <c r="S20"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343" i="1"/>
  <c r="S1772" i="1"/>
  <c r="S1773" i="1"/>
  <c r="S1774" i="1"/>
  <c r="S1775" i="1"/>
  <c r="S1776" i="1"/>
  <c r="S1777" i="1"/>
  <c r="S1778" i="1"/>
  <c r="S1779" i="1"/>
  <c r="S1780" i="1"/>
  <c r="S1781" i="1"/>
  <c r="S1782" i="1"/>
  <c r="S1783" i="1"/>
  <c r="S1784" i="1"/>
  <c r="S1785" i="1"/>
  <c r="S1786" i="1"/>
  <c r="S1787" i="1"/>
  <c r="S1788" i="1"/>
  <c r="S1789" i="1"/>
  <c r="S1790" i="1"/>
  <c r="S1791" i="1"/>
  <c r="S9" i="1"/>
  <c r="S1793" i="1"/>
  <c r="S1794" i="1"/>
  <c r="S1795" i="1"/>
  <c r="S1796" i="1"/>
  <c r="S1797" i="1"/>
  <c r="S1798" i="1"/>
  <c r="S1799" i="1"/>
  <c r="S1800" i="1"/>
  <c r="S1801" i="1"/>
  <c r="S1802" i="1"/>
  <c r="S1803" i="1"/>
  <c r="S1804" i="1"/>
  <c r="S1805" i="1"/>
  <c r="S244" i="1"/>
  <c r="S1806" i="1"/>
  <c r="S1807" i="1"/>
  <c r="S1808" i="1"/>
  <c r="S1809" i="1"/>
  <c r="S1810" i="1"/>
  <c r="S1811" i="1"/>
  <c r="S1812" i="1"/>
  <c r="S1813" i="1"/>
  <c r="S1814" i="1"/>
  <c r="S1815" i="1"/>
  <c r="S1816" i="1"/>
  <c r="S1817" i="1"/>
  <c r="S1818" i="1"/>
  <c r="S1819" i="1"/>
  <c r="S1820" i="1"/>
  <c r="S1821" i="1"/>
  <c r="S1822" i="1"/>
  <c r="S2676" i="1"/>
  <c r="S1825" i="1"/>
  <c r="S1828" i="1"/>
  <c r="S2637" i="1"/>
  <c r="S1829" i="1"/>
  <c r="S1830" i="1"/>
  <c r="S1831" i="1"/>
  <c r="S1832" i="1"/>
  <c r="S1833" i="1"/>
  <c r="S1834" i="1"/>
  <c r="S1835" i="1"/>
  <c r="S1836" i="1"/>
  <c r="S1837" i="1"/>
  <c r="S1838" i="1"/>
  <c r="S1839" i="1"/>
  <c r="S1840" i="1"/>
  <c r="S1841" i="1"/>
  <c r="S1842" i="1"/>
  <c r="S1843" i="1"/>
  <c r="S1895" i="1"/>
  <c r="S1845" i="1"/>
  <c r="S1846" i="1"/>
  <c r="S1847" i="1"/>
  <c r="S1848" i="1"/>
  <c r="S1849" i="1"/>
  <c r="S1850" i="1"/>
  <c r="S1851" i="1"/>
  <c r="S1852" i="1"/>
  <c r="S1853" i="1"/>
  <c r="S1854" i="1"/>
  <c r="S1855" i="1"/>
  <c r="S1856" i="1"/>
  <c r="S1857" i="1"/>
  <c r="S1858" i="1"/>
  <c r="S1859" i="1"/>
  <c r="S1860" i="1"/>
  <c r="S1861" i="1"/>
  <c r="S1862" i="1"/>
  <c r="S1863" i="1"/>
  <c r="S1864" i="1"/>
  <c r="S1865" i="1"/>
  <c r="S1866" i="1"/>
  <c r="S1868" i="1"/>
  <c r="S1869" i="1"/>
  <c r="S1870" i="1"/>
  <c r="S1871" i="1"/>
  <c r="S1872" i="1"/>
  <c r="S1873" i="1"/>
  <c r="S1874" i="1"/>
  <c r="S69" i="1"/>
  <c r="S1875" i="1"/>
  <c r="S1876" i="1"/>
  <c r="S1877" i="1"/>
  <c r="S1878" i="1"/>
  <c r="S1879" i="1"/>
  <c r="S1880" i="1"/>
  <c r="S1881" i="1"/>
  <c r="S1882" i="1"/>
  <c r="S1883" i="1"/>
  <c r="S1884" i="1"/>
  <c r="S1885" i="1"/>
  <c r="S1886" i="1"/>
  <c r="S1887" i="1"/>
  <c r="S1888" i="1"/>
  <c r="S1889" i="1"/>
  <c r="S1890" i="1"/>
  <c r="S1891" i="1"/>
  <c r="S1892" i="1"/>
  <c r="S1893" i="1"/>
  <c r="S1894" i="1"/>
  <c r="S133" i="1"/>
  <c r="S1896" i="1"/>
  <c r="S1897" i="1"/>
  <c r="S1898" i="1"/>
  <c r="S1899" i="1"/>
  <c r="S1900" i="1"/>
  <c r="S1901" i="1"/>
  <c r="S1902" i="1"/>
  <c r="S1903" i="1"/>
  <c r="S1904" i="1"/>
  <c r="S1905" i="1"/>
  <c r="S1906" i="1"/>
  <c r="S1907" i="1"/>
  <c r="S1908" i="1"/>
  <c r="S1909" i="1"/>
  <c r="S1910" i="1"/>
  <c r="S1911" i="1"/>
  <c r="S1912" i="1"/>
  <c r="S990" i="1"/>
  <c r="S1913" i="1"/>
  <c r="S1914" i="1"/>
  <c r="S1915" i="1"/>
  <c r="S1916" i="1"/>
  <c r="S1917" i="1"/>
  <c r="S1918" i="1"/>
  <c r="S1919" i="1"/>
  <c r="S1920" i="1"/>
  <c r="S1921" i="1"/>
  <c r="S1922" i="1"/>
  <c r="S1923" i="1"/>
  <c r="S1924" i="1"/>
  <c r="S1925" i="1"/>
  <c r="S1926" i="1"/>
  <c r="S1927" i="1"/>
  <c r="S844" i="1"/>
  <c r="S1928" i="1"/>
  <c r="S1929" i="1"/>
  <c r="S1930" i="1"/>
  <c r="S1931" i="1"/>
  <c r="S1932" i="1"/>
  <c r="S1933" i="1"/>
  <c r="S1934" i="1"/>
  <c r="S1935" i="1"/>
  <c r="S1936" i="1"/>
  <c r="S1937" i="1"/>
  <c r="S1938" i="1"/>
  <c r="S1939" i="1"/>
  <c r="S1940" i="1"/>
  <c r="S1941" i="1"/>
  <c r="S1942" i="1"/>
  <c r="S228" i="1"/>
  <c r="S1943" i="1"/>
  <c r="S1944" i="1"/>
  <c r="S1945" i="1"/>
  <c r="S1946" i="1"/>
  <c r="S1947" i="1"/>
  <c r="S1948" i="1"/>
  <c r="S1949" i="1"/>
  <c r="S1950" i="1"/>
  <c r="S187" i="1"/>
  <c r="S1951" i="1"/>
  <c r="S1952" i="1"/>
  <c r="S128" i="1"/>
  <c r="S1953" i="1"/>
  <c r="S1954" i="1"/>
  <c r="S991" i="1"/>
  <c r="S1955" i="1"/>
  <c r="S205" i="1"/>
  <c r="S1956" i="1"/>
  <c r="S1957" i="1"/>
  <c r="S1958" i="1"/>
  <c r="S1959" i="1"/>
  <c r="S845"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3572"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992" i="1"/>
  <c r="S2017" i="1"/>
  <c r="S2018" i="1"/>
  <c r="S2019" i="1"/>
  <c r="S2020" i="1"/>
  <c r="S2021" i="1"/>
  <c r="S2022" i="1"/>
  <c r="S825" i="1"/>
  <c r="S2023" i="1"/>
  <c r="S2024" i="1"/>
  <c r="S993" i="1"/>
  <c r="S2025" i="1"/>
  <c r="S245" i="1"/>
  <c r="S2026" i="1"/>
  <c r="S2027" i="1"/>
  <c r="S62" i="1"/>
  <c r="S246" i="1"/>
  <c r="S2028" i="1"/>
  <c r="S2029" i="1"/>
  <c r="S927" i="1"/>
  <c r="S2030" i="1"/>
  <c r="S994" i="1"/>
  <c r="S974" i="1"/>
  <c r="S4" i="1"/>
  <c r="S5" i="1"/>
  <c r="S2031" i="1"/>
  <c r="S2032" i="1"/>
  <c r="S2033" i="1"/>
  <c r="S2034" i="1"/>
  <c r="S2035" i="1"/>
  <c r="S2036" i="1"/>
  <c r="S2037" i="1"/>
  <c r="S2038" i="1"/>
  <c r="S2039" i="1"/>
  <c r="S2040" i="1"/>
  <c r="S2041" i="1"/>
  <c r="S2042" i="1"/>
  <c r="S2043" i="1"/>
  <c r="S953" i="1"/>
  <c r="S2044" i="1"/>
  <c r="S2045" i="1"/>
  <c r="S2046" i="1"/>
  <c r="S2047" i="1"/>
  <c r="S2048" i="1"/>
  <c r="S2049" i="1"/>
  <c r="S2050" i="1"/>
  <c r="S2051" i="1"/>
  <c r="S976" i="1"/>
  <c r="S2052" i="1"/>
  <c r="S2053" i="1"/>
  <c r="S2054" i="1"/>
  <c r="S2055" i="1"/>
  <c r="S2056" i="1"/>
  <c r="S2057" i="1"/>
  <c r="S852" i="1"/>
  <c r="S2058" i="1"/>
  <c r="S2059" i="1"/>
  <c r="S918" i="1"/>
  <c r="S2060" i="1"/>
  <c r="S2061" i="1"/>
  <c r="S2062" i="1"/>
  <c r="S2063" i="1"/>
  <c r="S2064" i="1"/>
  <c r="S919" i="1"/>
  <c r="S2065" i="1"/>
  <c r="S2066" i="1"/>
  <c r="S963" i="1"/>
  <c r="S954" i="1"/>
  <c r="S2067" i="1"/>
  <c r="S10" i="1"/>
  <c r="S2068" i="1"/>
  <c r="S2069" i="1"/>
  <c r="S2070" i="1"/>
  <c r="S2071" i="1"/>
  <c r="S2072" i="1"/>
  <c r="S2073" i="1"/>
  <c r="S2074" i="1"/>
  <c r="S2075" i="1"/>
  <c r="S2076" i="1"/>
  <c r="S2077" i="1"/>
  <c r="S928" i="1"/>
  <c r="S929" i="1"/>
  <c r="S2078" i="1"/>
  <c r="S11" i="1"/>
  <c r="S2079" i="1"/>
  <c r="S995" i="1"/>
  <c r="S2080" i="1"/>
  <c r="S930" i="1"/>
  <c r="S955" i="1"/>
  <c r="S2081" i="1"/>
  <c r="S931" i="1"/>
  <c r="S2082" i="1"/>
  <c r="S2083" i="1"/>
  <c r="S2084" i="1"/>
  <c r="S2085" i="1"/>
  <c r="S964" i="1"/>
  <c r="S2086" i="1"/>
  <c r="S57" i="1"/>
  <c r="S13" i="1"/>
  <c r="S2087" i="1"/>
  <c r="S956" i="1"/>
  <c r="S2088" i="1"/>
  <c r="S2089" i="1"/>
  <c r="S2090" i="1"/>
  <c r="S2091" i="1"/>
  <c r="S2092" i="1"/>
  <c r="S2093" i="1"/>
  <c r="S957" i="1"/>
  <c r="S2094" i="1"/>
  <c r="S2095" i="1"/>
  <c r="S958" i="1"/>
  <c r="S2096" i="1"/>
  <c r="S959" i="1"/>
  <c r="S2097" i="1"/>
  <c r="S2098" i="1"/>
  <c r="S2099" i="1"/>
  <c r="S2100" i="1"/>
  <c r="S2101" i="1"/>
  <c r="S2102" i="1"/>
  <c r="S2103" i="1"/>
  <c r="S2104" i="1"/>
  <c r="S2105" i="1"/>
  <c r="S2106" i="1"/>
  <c r="S2107" i="1"/>
  <c r="S2108" i="1"/>
  <c r="S2109" i="1"/>
  <c r="S2110" i="1"/>
  <c r="S2111" i="1"/>
  <c r="S117" i="1"/>
  <c r="S2112" i="1"/>
  <c r="S932" i="1"/>
  <c r="S118" i="1"/>
  <c r="S2113" i="1"/>
  <c r="S2114" i="1"/>
  <c r="S933" i="1"/>
  <c r="S2115" i="1"/>
  <c r="S2116" i="1"/>
  <c r="S2117" i="1"/>
  <c r="S2118" i="1"/>
  <c r="S119" i="1"/>
  <c r="S2119" i="1"/>
  <c r="S83" i="1"/>
  <c r="S813" i="1"/>
  <c r="S2120" i="1"/>
  <c r="S2121" i="1"/>
  <c r="S2122" i="1"/>
  <c r="S2123" i="1"/>
  <c r="S2124" i="1"/>
  <c r="S2125" i="1"/>
  <c r="S2126" i="1"/>
  <c r="S2127" i="1"/>
  <c r="S2128" i="1"/>
  <c r="S84" i="1"/>
  <c r="S2129" i="1"/>
  <c r="S2130" i="1"/>
  <c r="S2131" i="1"/>
  <c r="S2132" i="1"/>
  <c r="S2133" i="1"/>
  <c r="S853" i="1"/>
  <c r="S2134" i="1"/>
  <c r="S854" i="1"/>
  <c r="S2135" i="1"/>
  <c r="S2136" i="1"/>
  <c r="S2137" i="1"/>
  <c r="S2138" i="1"/>
  <c r="S855" i="1"/>
  <c r="S856" i="1"/>
  <c r="S857" i="1"/>
  <c r="S251" i="1"/>
  <c r="S85" i="1"/>
  <c r="S86" i="1"/>
  <c r="S2139" i="1"/>
  <c r="S2140" i="1"/>
  <c r="S87" i="1"/>
  <c r="S2141" i="1"/>
  <c r="S858" i="1"/>
  <c r="S2142" i="1"/>
  <c r="S2143" i="1"/>
  <c r="S2144" i="1"/>
  <c r="S2145" i="1"/>
  <c r="S2146" i="1"/>
  <c r="S2147" i="1"/>
  <c r="S2148" i="1"/>
  <c r="S2149" i="1"/>
  <c r="S2150" i="1"/>
  <c r="S2151" i="1"/>
  <c r="S2152" i="1"/>
  <c r="S2153" i="1"/>
  <c r="S2154" i="1"/>
  <c r="S2155" i="1"/>
  <c r="S859" i="1"/>
  <c r="S2156" i="1"/>
  <c r="S860" i="1"/>
  <c r="S861" i="1"/>
  <c r="S2157" i="1"/>
  <c r="S862" i="1"/>
  <c r="S2158" i="1"/>
  <c r="S863" i="1"/>
  <c r="S864" i="1"/>
  <c r="S2159" i="1"/>
  <c r="S88" i="1"/>
  <c r="S2160" i="1"/>
  <c r="S865" i="1"/>
  <c r="S866" i="1"/>
  <c r="S2161" i="1"/>
  <c r="S2162" i="1"/>
  <c r="S867" i="1"/>
  <c r="S868" i="1"/>
  <c r="S2163" i="1"/>
  <c r="S2164" i="1"/>
  <c r="S72" i="1"/>
  <c r="S869" i="1"/>
  <c r="S89" i="1"/>
  <c r="S2165" i="1"/>
  <c r="S2166" i="1"/>
  <c r="S2167" i="1"/>
  <c r="S870" i="1"/>
  <c r="S2168" i="1"/>
  <c r="S2169" i="1"/>
  <c r="S2170" i="1"/>
  <c r="S871" i="1"/>
  <c r="S2171" i="1"/>
  <c r="S872" i="1"/>
  <c r="S2172" i="1"/>
  <c r="S873" i="1"/>
  <c r="S2173" i="1"/>
  <c r="S874" i="1"/>
  <c r="S90" i="1"/>
  <c r="S2174" i="1"/>
  <c r="S2175" i="1"/>
  <c r="S2176" i="1"/>
  <c r="S2177" i="1"/>
  <c r="S252" i="1"/>
  <c r="S253" i="1"/>
  <c r="S2178" i="1"/>
  <c r="S2179" i="1"/>
  <c r="S2180" i="1"/>
  <c r="S3062" i="1"/>
  <c r="S2182" i="1"/>
  <c r="S2183" i="1"/>
  <c r="S2184" i="1"/>
  <c r="S2185" i="1"/>
  <c r="S2186" i="1"/>
  <c r="S2187" i="1"/>
  <c r="S2188" i="1"/>
  <c r="S141" i="1"/>
  <c r="S2189" i="1"/>
  <c r="S875" i="1"/>
  <c r="S2190" i="1"/>
  <c r="S2191" i="1"/>
  <c r="S2192" i="1"/>
  <c r="S876" i="1"/>
  <c r="S2193" i="1"/>
  <c r="S2194" i="1"/>
  <c r="S3071" i="1"/>
  <c r="S2196" i="1"/>
  <c r="S2197" i="1"/>
  <c r="S219" i="1"/>
  <c r="S138" i="1"/>
  <c r="S63" i="1"/>
  <c r="S877" i="1"/>
  <c r="S2198" i="1"/>
  <c r="S878" i="1"/>
  <c r="S2199" i="1"/>
  <c r="S1792" i="1"/>
  <c r="S2200" i="1"/>
  <c r="S879" i="1"/>
  <c r="S2201" i="1"/>
  <c r="S2202" i="1"/>
  <c r="S880" i="1"/>
  <c r="S2203" i="1"/>
  <c r="S2204" i="1"/>
  <c r="S881" i="1"/>
  <c r="S2205" i="1"/>
  <c r="S882" i="1"/>
  <c r="S70" i="1"/>
  <c r="S883" i="1"/>
  <c r="S2206" i="1"/>
  <c r="S884" i="1"/>
  <c r="S2207" i="1"/>
  <c r="S885" i="1"/>
  <c r="S886" i="1"/>
  <c r="S2208" i="1"/>
  <c r="S164" i="1"/>
  <c r="S2209" i="1"/>
  <c r="S2210" i="1"/>
  <c r="S2211" i="1"/>
  <c r="S2212" i="1"/>
  <c r="S887" i="1"/>
  <c r="S2213" i="1"/>
  <c r="S2214" i="1"/>
  <c r="S2215" i="1"/>
  <c r="S247" i="1"/>
  <c r="S2216" i="1"/>
  <c r="S2217" i="1"/>
  <c r="S888" i="1"/>
  <c r="S889" i="1"/>
  <c r="S2218" i="1"/>
  <c r="S51" i="1"/>
  <c r="S2219" i="1"/>
  <c r="S890" i="1"/>
  <c r="S891" i="1"/>
  <c r="S2220" i="1"/>
  <c r="S2221" i="1"/>
  <c r="S2222" i="1"/>
  <c r="S3592" i="1"/>
  <c r="S2224" i="1"/>
  <c r="S2225" i="1"/>
  <c r="S2226" i="1"/>
  <c r="S892" i="1"/>
  <c r="S2227" i="1"/>
  <c r="S2228" i="1"/>
  <c r="S893" i="1"/>
  <c r="S2229" i="1"/>
  <c r="S2230" i="1"/>
  <c r="S2231" i="1"/>
  <c r="S894" i="1"/>
  <c r="S2232" i="1"/>
  <c r="S2233" i="1"/>
  <c r="S2234" i="1"/>
  <c r="S895" i="1"/>
  <c r="S2235" i="1"/>
  <c r="S896" i="1"/>
  <c r="S2236" i="1"/>
  <c r="S2237" i="1"/>
  <c r="S897" i="1"/>
  <c r="S2238" i="1"/>
  <c r="S2239" i="1"/>
  <c r="S2240" i="1"/>
  <c r="S2241" i="1"/>
  <c r="S2242" i="1"/>
  <c r="S898" i="1"/>
  <c r="S2243" i="1"/>
  <c r="S2244" i="1"/>
  <c r="S899" i="1"/>
  <c r="S2245" i="1"/>
  <c r="S2246" i="1"/>
  <c r="S900" i="1"/>
  <c r="S2247" i="1"/>
  <c r="S2248" i="1"/>
  <c r="S3686" i="1"/>
  <c r="S901" i="1"/>
  <c r="S2250" i="1"/>
  <c r="S2251" i="1"/>
  <c r="S902" i="1"/>
  <c r="S2252" i="1"/>
  <c r="S2253" i="1"/>
  <c r="S2254" i="1"/>
  <c r="S2255" i="1"/>
  <c r="S2256" i="1"/>
  <c r="S2257" i="1"/>
  <c r="S903" i="1"/>
  <c r="S904" i="1"/>
  <c r="S2258" i="1"/>
  <c r="S905" i="1"/>
  <c r="S2259" i="1"/>
  <c r="S2260" i="1"/>
  <c r="S2261" i="1"/>
  <c r="S2262" i="1"/>
  <c r="S2263" i="1"/>
  <c r="S2264" i="1"/>
  <c r="S906" i="1"/>
  <c r="S907" i="1"/>
  <c r="S2265" i="1"/>
  <c r="S2266" i="1"/>
  <c r="S2267" i="1"/>
  <c r="S2268" i="1"/>
  <c r="S2269" i="1"/>
  <c r="S2270" i="1"/>
  <c r="S908" i="1"/>
  <c r="S2271" i="1"/>
  <c r="S909" i="1"/>
  <c r="S910" i="1"/>
  <c r="S2272" i="1"/>
  <c r="S2273" i="1"/>
  <c r="S2274" i="1"/>
  <c r="S2275" i="1"/>
  <c r="S2276" i="1"/>
  <c r="S2277" i="1"/>
  <c r="S911" i="1"/>
  <c r="S912" i="1"/>
  <c r="S2278" i="1"/>
  <c r="S2279" i="1"/>
  <c r="S2280" i="1"/>
  <c r="S2281" i="1"/>
  <c r="S2282" i="1"/>
  <c r="S2283" i="1"/>
  <c r="S2284" i="1"/>
  <c r="S2285" i="1"/>
  <c r="S2286" i="1"/>
  <c r="S2287" i="1"/>
  <c r="S965" i="1"/>
  <c r="S2288" i="1"/>
  <c r="S2289" i="1"/>
  <c r="S2290" i="1"/>
  <c r="S2291" i="1"/>
  <c r="S2292" i="1"/>
  <c r="S2293" i="1"/>
  <c r="S2294" i="1"/>
  <c r="S2295" i="1"/>
  <c r="S2296" i="1"/>
  <c r="S21" i="1"/>
  <c r="S2297" i="1"/>
  <c r="S2298" i="1"/>
  <c r="S2299" i="1"/>
  <c r="S2300" i="1"/>
  <c r="S2301" i="1"/>
  <c r="S2302" i="1"/>
  <c r="S2303" i="1"/>
  <c r="S2304" i="1"/>
  <c r="S2305" i="1"/>
  <c r="S826" i="1"/>
  <c r="S2306" i="1"/>
  <c r="S2307" i="1"/>
  <c r="S2308" i="1"/>
  <c r="S966" i="1"/>
  <c r="S2309" i="1"/>
  <c r="S850" i="1"/>
  <c r="S2310" i="1"/>
  <c r="S2311" i="1"/>
  <c r="S2312" i="1"/>
  <c r="S2313" i="1"/>
  <c r="S2314" i="1"/>
  <c r="S2315" i="1"/>
  <c r="S2316" i="1"/>
  <c r="S2317" i="1"/>
  <c r="S2318" i="1"/>
  <c r="S2319" i="1"/>
  <c r="S2320" i="1"/>
  <c r="S934" i="1"/>
  <c r="S2321" i="1"/>
  <c r="S2322" i="1"/>
  <c r="S2323" i="1"/>
  <c r="S2324" i="1"/>
  <c r="S2325" i="1"/>
  <c r="S2326" i="1"/>
  <c r="S54" i="1"/>
  <c r="S129" i="1"/>
  <c r="S2327" i="1"/>
  <c r="S2328" i="1"/>
  <c r="S2329" i="1"/>
  <c r="S2330" i="1"/>
  <c r="S2331" i="1"/>
  <c r="S2332" i="1"/>
  <c r="S2333" i="1"/>
  <c r="S22" i="1"/>
  <c r="S2334" i="1"/>
  <c r="S107" i="1"/>
  <c r="S2335" i="1"/>
  <c r="S2336" i="1"/>
  <c r="S2337" i="1"/>
  <c r="S2338" i="1"/>
  <c r="S2339" i="1"/>
  <c r="S2340" i="1"/>
  <c r="S2341" i="1"/>
  <c r="S2342" i="1"/>
  <c r="S2343" i="1"/>
  <c r="S2344" i="1"/>
  <c r="S14" i="1"/>
  <c r="S120" i="1"/>
  <c r="S2345" i="1"/>
  <c r="S23" i="1"/>
  <c r="S2346" i="1"/>
  <c r="S2347" i="1"/>
  <c r="S935" i="1"/>
  <c r="S2348" i="1"/>
  <c r="S2349" i="1"/>
  <c r="S2350" i="1"/>
  <c r="S2351" i="1"/>
  <c r="S2352" i="1"/>
  <c r="S2353" i="1"/>
  <c r="S2354" i="1"/>
  <c r="S2355" i="1"/>
  <c r="S975" i="1"/>
  <c r="S2356" i="1"/>
  <c r="S15" i="1"/>
  <c r="S2357" i="1"/>
  <c r="S2358" i="1"/>
  <c r="S2359" i="1"/>
  <c r="S1826" i="1"/>
  <c r="S2361" i="1"/>
  <c r="S2362" i="1"/>
  <c r="S2363" i="1"/>
  <c r="S2364" i="1"/>
  <c r="S2365" i="1"/>
  <c r="S2366" i="1"/>
  <c r="S2367" i="1"/>
  <c r="S2368" i="1"/>
  <c r="S2369" i="1"/>
  <c r="S2370" i="1"/>
  <c r="S2371" i="1"/>
  <c r="S2372" i="1"/>
  <c r="S2373" i="1"/>
  <c r="S2374" i="1"/>
  <c r="S2375" i="1"/>
  <c r="S121"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360" i="1"/>
  <c r="S2416" i="1"/>
  <c r="S2417" i="1"/>
  <c r="S2418" i="1"/>
  <c r="S266" i="1"/>
  <c r="S267" i="1"/>
  <c r="S268" i="1"/>
  <c r="S269" i="1"/>
  <c r="S2638" i="1"/>
  <c r="S270" i="1"/>
  <c r="S271" i="1"/>
  <c r="S272" i="1"/>
  <c r="S273" i="1"/>
  <c r="S274" i="1"/>
  <c r="S275" i="1"/>
  <c r="S792" i="1"/>
  <c r="S793" i="1"/>
  <c r="S794" i="1"/>
  <c r="S31" i="1"/>
  <c r="S795" i="1"/>
  <c r="S2419" i="1"/>
  <c r="S2420" i="1"/>
  <c r="S2421" i="1"/>
  <c r="S108" i="1"/>
  <c r="S2422" i="1"/>
  <c r="S2423" i="1"/>
  <c r="S155" i="1"/>
  <c r="S2424" i="1"/>
  <c r="S2425" i="1"/>
  <c r="S32" i="1"/>
  <c r="S33" i="1"/>
  <c r="S34" i="1"/>
  <c r="S35" i="1"/>
  <c r="S36" i="1"/>
  <c r="S109" i="1"/>
  <c r="S142" i="1"/>
  <c r="S110" i="1"/>
  <c r="S2426" i="1"/>
  <c r="S2427" i="1"/>
  <c r="S2428" i="1"/>
  <c r="S2429" i="1"/>
  <c r="S2430" i="1"/>
  <c r="S229" i="1"/>
  <c r="S2431" i="1"/>
  <c r="S2432" i="1"/>
  <c r="S2433" i="1"/>
  <c r="S2434" i="1"/>
  <c r="S2435" i="1"/>
  <c r="S2436" i="1"/>
  <c r="S2437" i="1"/>
  <c r="S2438" i="1"/>
  <c r="S2439" i="1"/>
  <c r="S2440" i="1"/>
  <c r="S2441" i="1"/>
  <c r="S2442" i="1"/>
  <c r="S230" i="1"/>
  <c r="S2443" i="1"/>
  <c r="S2444" i="1"/>
  <c r="S2445" i="1"/>
  <c r="S2446" i="1"/>
  <c r="S2447" i="1"/>
  <c r="S2448" i="1"/>
  <c r="S2449" i="1"/>
  <c r="S2450" i="1"/>
  <c r="S2451" i="1"/>
  <c r="S2452" i="1"/>
  <c r="S2453" i="1"/>
  <c r="S2454" i="1"/>
  <c r="S2455" i="1"/>
  <c r="S2456" i="1"/>
  <c r="S2457" i="1"/>
  <c r="S2458" i="1"/>
  <c r="S2459" i="1"/>
  <c r="S967" i="1"/>
  <c r="S2460" i="1"/>
  <c r="S2461" i="1"/>
  <c r="S64" i="1"/>
  <c r="S2462" i="1"/>
  <c r="S2463" i="1"/>
  <c r="S2464" i="1"/>
  <c r="S2465" i="1"/>
  <c r="S2466" i="1"/>
  <c r="S2467" i="1"/>
  <c r="S2468" i="1"/>
  <c r="S2469" i="1"/>
  <c r="S2470" i="1"/>
  <c r="S2471" i="1"/>
  <c r="S2472" i="1"/>
  <c r="S2473" i="1"/>
  <c r="S2474" i="1"/>
  <c r="S2475" i="1"/>
  <c r="S2476" i="1"/>
  <c r="S2477" i="1"/>
  <c r="S2478" i="1"/>
  <c r="S2479" i="1"/>
  <c r="S195" i="1"/>
  <c r="S2480" i="1"/>
  <c r="S2481" i="1"/>
  <c r="S2482" i="1"/>
  <c r="S196" i="1"/>
  <c r="S2483" i="1"/>
  <c r="S2484" i="1"/>
  <c r="S2485" i="1"/>
  <c r="S2486" i="1"/>
  <c r="S2487" i="1"/>
  <c r="S2488" i="1"/>
  <c r="S2489" i="1"/>
  <c r="S2490" i="1"/>
  <c r="S2491" i="1"/>
  <c r="S2492" i="1"/>
  <c r="S2493" i="1"/>
  <c r="S2494" i="1"/>
  <c r="S2495" i="1"/>
  <c r="S276" i="1"/>
  <c r="S277" i="1"/>
  <c r="S278" i="1"/>
  <c r="S279" i="1"/>
  <c r="S280" i="1"/>
  <c r="S281" i="1"/>
  <c r="S282" i="1"/>
  <c r="S283" i="1"/>
  <c r="S284" i="1"/>
  <c r="S285" i="1"/>
  <c r="S286" i="1"/>
  <c r="S287" i="1"/>
  <c r="S288" i="1"/>
  <c r="S289" i="1"/>
  <c r="S2496" i="1"/>
  <c r="S2497" i="1"/>
  <c r="S2498" i="1"/>
  <c r="S2499" i="1"/>
  <c r="S2500" i="1"/>
  <c r="S2501" i="1"/>
  <c r="S2502" i="1"/>
  <c r="S2503" i="1"/>
  <c r="S2504" i="1"/>
  <c r="S197" i="1"/>
  <c r="S2505" i="1"/>
  <c r="S156" i="1"/>
  <c r="S130" i="1"/>
  <c r="S2506" i="1"/>
  <c r="S2507" i="1"/>
  <c r="S131" i="1"/>
  <c r="S2508" i="1"/>
  <c r="S2509" i="1"/>
  <c r="S2510" i="1"/>
  <c r="S2511" i="1"/>
  <c r="S2512" i="1"/>
  <c r="S132" i="1"/>
  <c r="S2513" i="1"/>
  <c r="S2514" i="1"/>
  <c r="S2515" i="1"/>
  <c r="S2516" i="1"/>
  <c r="S2517" i="1"/>
  <c r="S2518" i="1"/>
  <c r="S2519" i="1"/>
  <c r="S2520" i="1"/>
  <c r="S2521" i="1"/>
  <c r="S2522" i="1"/>
  <c r="S2523" i="1"/>
  <c r="S2524" i="1"/>
  <c r="S2525" i="1"/>
  <c r="S2526" i="1"/>
  <c r="S2527" i="1"/>
  <c r="S80" i="1"/>
  <c r="S2528" i="1"/>
  <c r="S2529" i="1"/>
  <c r="S2530" i="1"/>
  <c r="S2531" i="1"/>
  <c r="S2532" i="1"/>
  <c r="S2533" i="1"/>
  <c r="S2534" i="1"/>
  <c r="S2535" i="1"/>
  <c r="S2536" i="1"/>
  <c r="S17"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180" i="1"/>
  <c r="S2563" i="1"/>
  <c r="S2564" i="1"/>
  <c r="S2565" i="1"/>
  <c r="S2566" i="1"/>
  <c r="S2567" i="1"/>
  <c r="S2568" i="1"/>
  <c r="S2569" i="1"/>
  <c r="S2570" i="1"/>
  <c r="S194" i="1"/>
  <c r="S2571" i="1"/>
  <c r="S2572" i="1"/>
  <c r="S2573" i="1"/>
  <c r="S206" i="1"/>
  <c r="S2574" i="1"/>
  <c r="S174" i="1"/>
  <c r="S2575" i="1"/>
  <c r="S2576" i="1"/>
  <c r="S2577" i="1"/>
  <c r="S2578" i="1"/>
  <c r="S2579" i="1"/>
  <c r="S2580" i="1"/>
  <c r="S2581" i="1"/>
  <c r="S2582" i="1"/>
  <c r="S2583" i="1"/>
  <c r="S2584" i="1"/>
  <c r="S2585" i="1"/>
  <c r="S175" i="1"/>
  <c r="S2586" i="1"/>
  <c r="S2587" i="1"/>
  <c r="S2588" i="1"/>
  <c r="S176" i="1"/>
  <c r="S2589" i="1"/>
  <c r="S2590" i="1"/>
  <c r="S2591" i="1"/>
  <c r="S2592" i="1"/>
  <c r="S2593" i="1"/>
  <c r="S2594" i="1"/>
  <c r="S2595" i="1"/>
  <c r="S2596" i="1"/>
  <c r="S2597" i="1"/>
  <c r="S816" i="1"/>
  <c r="S2598" i="1"/>
  <c r="S2599" i="1"/>
  <c r="S2600" i="1"/>
  <c r="S2601" i="1"/>
  <c r="S2602" i="1"/>
  <c r="S2603" i="1"/>
  <c r="S2604" i="1"/>
  <c r="S2605" i="1"/>
  <c r="S2606" i="1"/>
  <c r="S2607" i="1"/>
  <c r="S2608" i="1"/>
  <c r="S2609" i="1"/>
  <c r="S2610" i="1"/>
  <c r="S2611" i="1"/>
  <c r="S2612" i="1"/>
  <c r="S2613" i="1"/>
  <c r="S2614" i="1"/>
  <c r="S2615" i="1"/>
  <c r="S2616" i="1"/>
  <c r="S2617" i="1"/>
  <c r="S807" i="1"/>
  <c r="S2618" i="1"/>
  <c r="S2619" i="1"/>
  <c r="S2620" i="1"/>
  <c r="S2621" i="1"/>
  <c r="S2622" i="1"/>
  <c r="S2623" i="1"/>
  <c r="S2624" i="1"/>
  <c r="S2625" i="1"/>
  <c r="S81" i="1"/>
  <c r="S2626" i="1"/>
  <c r="S920" i="1"/>
  <c r="S2627" i="1"/>
  <c r="S248" i="1"/>
  <c r="S2628" i="1"/>
  <c r="S2629" i="1"/>
  <c r="S165" i="1"/>
  <c r="S166" i="1"/>
  <c r="S188" i="1"/>
  <c r="S2630" i="1"/>
  <c r="S945" i="1"/>
  <c r="S65" i="1"/>
  <c r="S2631" i="1"/>
  <c r="S2632" i="1"/>
  <c r="S2633" i="1"/>
  <c r="S913" i="1"/>
  <c r="S2635" i="1"/>
  <c r="S2636" i="1"/>
  <c r="S914" i="1"/>
  <c r="S946" i="1"/>
  <c r="S2639" i="1"/>
  <c r="S2640" i="1"/>
  <c r="S2641" i="1"/>
  <c r="S2642" i="1"/>
  <c r="S921" i="1"/>
  <c r="S6" i="1"/>
  <c r="S2643" i="1"/>
  <c r="S7" i="1"/>
  <c r="S78" i="1"/>
  <c r="S2644" i="1"/>
  <c r="S2645" i="1"/>
  <c r="S2647" i="1"/>
  <c r="S2648" i="1"/>
  <c r="S2649" i="1"/>
  <c r="S2651" i="1"/>
  <c r="S2652" i="1"/>
  <c r="S947" i="1"/>
  <c r="S2653" i="1"/>
  <c r="S2654" i="1"/>
  <c r="S2655" i="1"/>
  <c r="S37" i="1"/>
  <c r="S2656" i="1"/>
  <c r="S2657" i="1"/>
  <c r="S2658" i="1"/>
  <c r="S2659" i="1"/>
  <c r="S2660" i="1"/>
  <c r="S2661" i="1"/>
  <c r="S2662" i="1"/>
  <c r="S2663" i="1"/>
  <c r="S922" i="1"/>
  <c r="S2664" i="1"/>
  <c r="S2665" i="1"/>
  <c r="S2666" i="1"/>
  <c r="S2667" i="1"/>
  <c r="S2668" i="1"/>
  <c r="S2669" i="1"/>
  <c r="S846" i="1"/>
  <c r="S2670" i="1"/>
  <c r="S2697" i="1"/>
  <c r="S362" i="1"/>
  <c r="S2673" i="1"/>
  <c r="S2674" i="1"/>
  <c r="S2675" i="1"/>
  <c r="S2704" i="1"/>
  <c r="S2677" i="1"/>
  <c r="S3106" i="1"/>
  <c r="S2678" i="1"/>
  <c r="S3739" i="1"/>
  <c r="S2680" i="1"/>
  <c r="S2681" i="1"/>
  <c r="S2682" i="1"/>
  <c r="S2683" i="1"/>
  <c r="S3461" i="1"/>
  <c r="S2684" i="1"/>
  <c r="S2685" i="1"/>
  <c r="S2686" i="1"/>
  <c r="S2687" i="1"/>
  <c r="S2688" i="1"/>
  <c r="S2689" i="1"/>
  <c r="S2690" i="1"/>
  <c r="S923" i="1"/>
  <c r="S847" i="1"/>
  <c r="S2691" i="1"/>
  <c r="S2692" i="1"/>
  <c r="S2693" i="1"/>
  <c r="S2694" i="1"/>
  <c r="S2695" i="1"/>
  <c r="S2696" i="1"/>
  <c r="S815" i="1"/>
  <c r="S2698" i="1"/>
  <c r="S2699" i="1"/>
  <c r="S848" i="1"/>
  <c r="S2415" i="1"/>
  <c r="S915" i="1"/>
  <c r="S2700" i="1"/>
  <c r="S916" i="1"/>
  <c r="S2701" i="1"/>
  <c r="S797" i="1"/>
  <c r="S808" i="1"/>
  <c r="S798" i="1"/>
  <c r="S2702" i="1"/>
  <c r="S799" i="1"/>
  <c r="S2703" i="1"/>
  <c r="S2705" i="1"/>
  <c r="S809" i="1"/>
  <c r="S2706" i="1"/>
  <c r="S2707" i="1"/>
  <c r="S2708" i="1"/>
  <c r="S2709" i="1"/>
  <c r="S2710" i="1"/>
  <c r="S2711" i="1"/>
  <c r="S2650"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1456"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1004" i="1"/>
  <c r="S1003"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49" i="1"/>
  <c r="S1005" i="1"/>
  <c r="S1006"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07" i="1"/>
  <c r="S208" i="1"/>
  <c r="S209" i="1"/>
  <c r="S210" i="1"/>
  <c r="S211" i="1"/>
  <c r="S212" i="1"/>
  <c r="S213" i="1"/>
  <c r="S214" i="1"/>
  <c r="S2902" i="1"/>
  <c r="S2903" i="1"/>
  <c r="S2904" i="1"/>
  <c r="S2905" i="1"/>
  <c r="S2906" i="1"/>
  <c r="S2907" i="1"/>
  <c r="S2908" i="1"/>
  <c r="S218" i="1"/>
  <c r="S2910" i="1"/>
  <c r="S2911" i="1"/>
  <c r="S2912" i="1"/>
  <c r="S2913" i="1"/>
  <c r="S2914" i="1"/>
  <c r="S817" i="1"/>
  <c r="S2915" i="1"/>
  <c r="S2916" i="1"/>
  <c r="S2917" i="1"/>
  <c r="S157" i="1"/>
  <c r="S2918" i="1"/>
  <c r="S2919" i="1"/>
  <c r="S2920" i="1"/>
  <c r="S111" i="1"/>
  <c r="S2223" i="1"/>
  <c r="S2921" i="1"/>
  <c r="S2922" i="1"/>
  <c r="S215" i="1"/>
  <c r="S12" i="1"/>
  <c r="S2923" i="1"/>
  <c r="S2924" i="1"/>
  <c r="S55" i="1"/>
  <c r="S2925" i="1"/>
  <c r="S2926" i="1"/>
  <c r="S2927" i="1"/>
  <c r="S2928" i="1"/>
  <c r="S2929" i="1"/>
  <c r="S2930" i="1"/>
  <c r="S828" i="1"/>
  <c r="S216" i="1"/>
  <c r="S2931" i="1"/>
  <c r="S2932" i="1"/>
  <c r="S217" i="1"/>
  <c r="S2933" i="1"/>
  <c r="S2934" i="1"/>
  <c r="S2935" i="1"/>
  <c r="S2936" i="1"/>
  <c r="S2937" i="1"/>
  <c r="S996" i="1"/>
  <c r="S2938" i="1"/>
  <c r="S2939" i="1"/>
  <c r="S2940" i="1"/>
  <c r="S2941" i="1"/>
  <c r="S59" i="1"/>
  <c r="S960" i="1"/>
  <c r="S968" i="1"/>
  <c r="S961" i="1"/>
  <c r="S2942" i="1"/>
  <c r="S223" i="1"/>
  <c r="S2943" i="1"/>
  <c r="S2944" i="1"/>
  <c r="S2945" i="1"/>
  <c r="S2946" i="1"/>
  <c r="S2947" i="1"/>
  <c r="S2948" i="1"/>
  <c r="S1007" i="1"/>
  <c r="S1008" i="1"/>
  <c r="S1009" i="1"/>
  <c r="S1010" i="1"/>
  <c r="S1011" i="1"/>
  <c r="S1012" i="1"/>
  <c r="S1013" i="1"/>
  <c r="S1014" i="1"/>
  <c r="S1015" i="1"/>
  <c r="S1016" i="1"/>
  <c r="S2949" i="1"/>
  <c r="S2950" i="1"/>
  <c r="S2951" i="1"/>
  <c r="S2952" i="1"/>
  <c r="S2953" i="1"/>
  <c r="S2954" i="1"/>
  <c r="S2955" i="1"/>
  <c r="S2956" i="1"/>
  <c r="S2957" i="1"/>
  <c r="S2958" i="1"/>
  <c r="S800" i="1"/>
  <c r="S2959" i="1"/>
  <c r="S2960" i="1"/>
  <c r="S2961" i="1"/>
  <c r="S2962" i="1"/>
  <c r="S2963" i="1"/>
  <c r="S2964" i="1"/>
  <c r="S2965" i="1"/>
  <c r="S2966" i="1"/>
  <c r="S158" i="1"/>
  <c r="S2967" i="1"/>
  <c r="S2968" i="1"/>
  <c r="S2969" i="1"/>
  <c r="S2970" i="1"/>
  <c r="S2971" i="1"/>
  <c r="S159" i="1"/>
  <c r="S2972" i="1"/>
  <c r="S2973" i="1"/>
  <c r="S2974" i="1"/>
  <c r="S2975" i="1"/>
  <c r="S2976" i="1"/>
  <c r="S2977" i="1"/>
  <c r="S2978" i="1"/>
  <c r="S220" i="1"/>
  <c r="S2979" i="1"/>
  <c r="S2980" i="1"/>
  <c r="S2981" i="1"/>
  <c r="S160" i="1"/>
  <c r="S2982" i="1"/>
  <c r="S2983" i="1"/>
  <c r="S2984" i="1"/>
  <c r="S2985" i="1"/>
  <c r="S2986" i="1"/>
  <c r="S2987" i="1"/>
  <c r="S2988" i="1"/>
  <c r="S2989" i="1"/>
  <c r="S2990" i="1"/>
  <c r="S2991" i="1"/>
  <c r="S2992" i="1"/>
  <c r="S161" i="1"/>
  <c r="S2993" i="1"/>
  <c r="S2994" i="1"/>
  <c r="S2995" i="1"/>
  <c r="S2996" i="1"/>
  <c r="S2997" i="1"/>
  <c r="S162" i="1"/>
  <c r="S2998" i="1"/>
  <c r="S2999" i="1"/>
  <c r="S3000" i="1"/>
  <c r="S56"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163" i="1"/>
  <c r="S3026" i="1"/>
  <c r="S3027" i="1"/>
  <c r="S3028" i="1"/>
  <c r="S3029" i="1"/>
  <c r="S3030" i="1"/>
  <c r="S3031" i="1"/>
  <c r="S3032"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57" i="1"/>
  <c r="S359" i="1"/>
  <c r="S360" i="1"/>
  <c r="S361" i="1"/>
  <c r="S2646" i="1"/>
  <c r="S363" i="1"/>
  <c r="S177" i="1"/>
  <c r="S2634"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50" i="1"/>
  <c r="S400" i="1"/>
  <c r="S401" i="1"/>
  <c r="S402" i="1"/>
  <c r="S403" i="1"/>
  <c r="S404" i="1"/>
  <c r="S405" i="1"/>
  <c r="S406" i="1"/>
  <c r="S407" i="1"/>
  <c r="S408" i="1"/>
  <c r="S409" i="1"/>
  <c r="S940" i="1"/>
  <c r="S410" i="1"/>
  <c r="S411" i="1"/>
  <c r="S412" i="1"/>
  <c r="S413" i="1"/>
  <c r="S198" i="1"/>
  <c r="S414" i="1"/>
  <c r="S415" i="1"/>
  <c r="S416" i="1"/>
  <c r="S417" i="1"/>
  <c r="S418" i="1"/>
  <c r="S419" i="1"/>
  <c r="S420" i="1"/>
  <c r="S421" i="1"/>
  <c r="S422" i="1"/>
  <c r="S423" i="1"/>
  <c r="S424" i="1"/>
  <c r="S425" i="1"/>
  <c r="S426" i="1"/>
  <c r="S427" i="1"/>
  <c r="S428" i="1"/>
  <c r="S429" i="1"/>
  <c r="S805" i="1"/>
  <c r="S430" i="1"/>
  <c r="S431" i="1"/>
  <c r="S432" i="1"/>
  <c r="S433" i="1"/>
  <c r="S434" i="1"/>
  <c r="S435" i="1"/>
  <c r="S436" i="1"/>
  <c r="S16" i="1"/>
  <c r="S437" i="1"/>
  <c r="S438" i="1"/>
  <c r="S439" i="1"/>
  <c r="S440" i="1"/>
  <c r="S441" i="1"/>
  <c r="S442" i="1"/>
  <c r="S443" i="1"/>
  <c r="S444" i="1"/>
  <c r="S445" i="1"/>
  <c r="S446" i="1"/>
  <c r="S447" i="1"/>
  <c r="S448" i="1"/>
  <c r="S449" i="1"/>
  <c r="S450" i="1"/>
  <c r="S451" i="1"/>
  <c r="S452" i="1"/>
  <c r="S453" i="1"/>
  <c r="S454" i="1"/>
  <c r="S455" i="1"/>
  <c r="S91" i="1"/>
  <c r="S456" i="1"/>
  <c r="S457" i="1"/>
  <c r="S458" i="1"/>
  <c r="S459" i="1"/>
  <c r="S460" i="1"/>
  <c r="S461" i="1"/>
  <c r="S462" i="1"/>
  <c r="S463" i="1"/>
  <c r="S464" i="1"/>
  <c r="S465" i="1"/>
  <c r="S466" i="1"/>
  <c r="S467" i="1"/>
  <c r="S468" i="1"/>
  <c r="S469" i="1"/>
  <c r="S470" i="1"/>
  <c r="S471" i="1"/>
  <c r="S823" i="1"/>
  <c r="S472" i="1"/>
  <c r="S473" i="1"/>
  <c r="S474" i="1"/>
  <c r="S475" i="1"/>
  <c r="S476" i="1"/>
  <c r="S842" i="1"/>
  <c r="S477" i="1"/>
  <c r="S478" i="1"/>
  <c r="S479" i="1"/>
  <c r="S962" i="1"/>
  <c r="S480" i="1"/>
  <c r="S814" i="1"/>
  <c r="S481" i="1"/>
  <c r="S482" i="1"/>
  <c r="S483" i="1"/>
  <c r="S484" i="1"/>
  <c r="S485" i="1"/>
  <c r="S3033" i="1"/>
  <c r="S818" i="1"/>
  <c r="S3034" i="1"/>
  <c r="S3035" i="1"/>
  <c r="S801" i="1"/>
  <c r="S3036" i="1"/>
  <c r="S3037" i="1"/>
  <c r="S3038" i="1"/>
  <c r="S3039" i="1"/>
  <c r="S3040" i="1"/>
  <c r="S3041" i="1"/>
  <c r="S3042" i="1"/>
  <c r="S3043" i="1"/>
  <c r="S3044" i="1"/>
  <c r="S997" i="1"/>
  <c r="S3045" i="1"/>
  <c r="S3046" i="1"/>
  <c r="S3047" i="1"/>
  <c r="S3048" i="1"/>
  <c r="S3049" i="1"/>
  <c r="S3050" i="1"/>
  <c r="S3051" i="1"/>
  <c r="S3052" i="1"/>
  <c r="S3053" i="1"/>
  <c r="S3054" i="1"/>
  <c r="S3055" i="1"/>
  <c r="S3056" i="1"/>
  <c r="S3057" i="1"/>
  <c r="S3058" i="1"/>
  <c r="S3059" i="1"/>
  <c r="S998" i="1"/>
  <c r="S3060" i="1"/>
  <c r="S3061" i="1"/>
  <c r="S112" i="1"/>
  <c r="S3063" i="1"/>
  <c r="S3064" i="1"/>
  <c r="S3065" i="1"/>
  <c r="S178" i="1"/>
  <c r="S3066" i="1"/>
  <c r="S3067" i="1"/>
  <c r="S3068" i="1"/>
  <c r="S3069" i="1"/>
  <c r="S3070" i="1"/>
  <c r="S2195"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204" i="1"/>
  <c r="S1311" i="1"/>
  <c r="S1312" i="1"/>
  <c r="S1313" i="1"/>
  <c r="S1314" i="1"/>
  <c r="S1315" i="1"/>
  <c r="S1316" i="1"/>
  <c r="S1317" i="1"/>
  <c r="S1318" i="1"/>
  <c r="S1319" i="1"/>
  <c r="S1320" i="1"/>
  <c r="S1321" i="1"/>
  <c r="S1322" i="1"/>
  <c r="S1323" i="1"/>
  <c r="S1324" i="1"/>
  <c r="S1325" i="1"/>
  <c r="S1326" i="1"/>
  <c r="S1327" i="1"/>
  <c r="S250" i="1"/>
  <c r="S1328" i="1"/>
  <c r="S1329" i="1"/>
  <c r="S1330" i="1"/>
  <c r="S1331" i="1"/>
  <c r="S1332" i="1"/>
  <c r="S1333" i="1"/>
  <c r="S1334" i="1"/>
  <c r="S1335" i="1"/>
  <c r="S3115" i="1"/>
  <c r="S1337" i="1"/>
  <c r="S1338" i="1"/>
  <c r="S182" i="1"/>
  <c r="S1339" i="1"/>
  <c r="S1340" i="1"/>
  <c r="S1341" i="1"/>
  <c r="S1342" i="1"/>
  <c r="S1704" i="1"/>
  <c r="S1344" i="1"/>
  <c r="S1345" i="1"/>
  <c r="S167" i="1"/>
  <c r="S168" i="1"/>
  <c r="S1346" i="1"/>
  <c r="S1347" i="1"/>
  <c r="S1348" i="1"/>
  <c r="S1349" i="1"/>
  <c r="S1350" i="1"/>
  <c r="S1351" i="1"/>
  <c r="S1352" i="1"/>
  <c r="S1353" i="1"/>
  <c r="S1354" i="1"/>
  <c r="S1355" i="1"/>
  <c r="S1356" i="1"/>
  <c r="S1357" i="1"/>
  <c r="S1358" i="1"/>
  <c r="S1359" i="1"/>
  <c r="S169" i="1"/>
  <c r="S170" i="1"/>
  <c r="S1360" i="1"/>
  <c r="S1361" i="1"/>
  <c r="S1362" i="1"/>
  <c r="S1363" i="1"/>
  <c r="S1364" i="1"/>
  <c r="S1365" i="1"/>
  <c r="S1366" i="1"/>
  <c r="S1367" i="1"/>
  <c r="S1368" i="1"/>
  <c r="S1369" i="1"/>
  <c r="S1370" i="1"/>
  <c r="S1371" i="1"/>
  <c r="S1372" i="1"/>
  <c r="S171" i="1"/>
  <c r="S1373" i="1"/>
  <c r="S1374" i="1"/>
  <c r="S3119" i="1"/>
  <c r="S1375" i="1"/>
  <c r="S172" i="1"/>
  <c r="S1376" i="1"/>
  <c r="S1377" i="1"/>
  <c r="S1378" i="1"/>
  <c r="S1379" i="1"/>
  <c r="S1380" i="1"/>
  <c r="S1381" i="1"/>
  <c r="S1382" i="1"/>
  <c r="S1383" i="1"/>
  <c r="S1384" i="1"/>
  <c r="S1385" i="1"/>
  <c r="S1386" i="1"/>
  <c r="S1387" i="1"/>
  <c r="S1388" i="1"/>
  <c r="S1389" i="1"/>
  <c r="S1390" i="1"/>
  <c r="S1391" i="1"/>
  <c r="S173"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61" i="1"/>
  <c r="S1425" i="1"/>
  <c r="S1426" i="1"/>
  <c r="S1427" i="1"/>
  <c r="S1428" i="1"/>
  <c r="S1429" i="1"/>
  <c r="S1430" i="1"/>
  <c r="S1431" i="1"/>
  <c r="S1432" i="1"/>
  <c r="S1433" i="1"/>
  <c r="S1434" i="1"/>
  <c r="S1435" i="1"/>
  <c r="S183" i="1"/>
  <c r="S1436" i="1"/>
  <c r="S1437" i="1"/>
  <c r="S1438" i="1"/>
  <c r="S1439" i="1"/>
  <c r="S1440" i="1"/>
  <c r="S1441" i="1"/>
  <c r="S1442" i="1"/>
  <c r="S1443" i="1"/>
  <c r="S1444" i="1"/>
  <c r="S1445" i="1"/>
  <c r="S1446" i="1"/>
  <c r="S1447" i="1"/>
  <c r="S1448" i="1"/>
  <c r="S1449" i="1"/>
  <c r="S1450" i="1"/>
  <c r="S1451" i="1"/>
  <c r="S1452" i="1"/>
  <c r="S1453" i="1"/>
  <c r="S1454" i="1"/>
  <c r="S1455" i="1"/>
  <c r="S3872" i="1"/>
  <c r="S1457" i="1"/>
  <c r="S1458" i="1"/>
  <c r="S1459" i="1"/>
  <c r="S1460" i="1"/>
  <c r="S1461" i="1"/>
  <c r="S1462" i="1"/>
  <c r="S1463" i="1"/>
  <c r="S1464" i="1"/>
  <c r="S1465" i="1"/>
  <c r="S1466" i="1"/>
  <c r="S1467" i="1"/>
  <c r="S1468" i="1"/>
  <c r="S1469" i="1"/>
  <c r="S999" i="1"/>
  <c r="S3097" i="1"/>
  <c r="S3098" i="1"/>
  <c r="S1000" i="1"/>
  <c r="S3099" i="1"/>
  <c r="S3100" i="1"/>
  <c r="S3101" i="1"/>
  <c r="S3102" i="1"/>
  <c r="S3118" i="1"/>
  <c r="S224" i="1"/>
  <c r="S3103" i="1"/>
  <c r="S52" i="1"/>
  <c r="S3104" i="1"/>
  <c r="S200" i="1"/>
  <c r="S1001" i="1"/>
  <c r="S3105" i="1"/>
  <c r="S827" i="1"/>
  <c r="S3107" i="1"/>
  <c r="S3108" i="1"/>
  <c r="S829" i="1"/>
  <c r="S3109" i="1"/>
  <c r="S3110" i="1"/>
  <c r="S3111" i="1"/>
  <c r="S3112" i="1"/>
  <c r="S66" i="1"/>
  <c r="S3113" i="1"/>
  <c r="S3114" i="1"/>
  <c r="S830" i="1"/>
  <c r="S1336" i="1"/>
  <c r="S3116" i="1"/>
  <c r="S831" i="1"/>
  <c r="S3117" i="1"/>
  <c r="S1844" i="1"/>
  <c r="S2181" i="1"/>
  <c r="S3120" i="1"/>
  <c r="S3121" i="1"/>
  <c r="S802" i="1"/>
  <c r="S3122" i="1"/>
  <c r="S3123" i="1"/>
  <c r="S3124" i="1"/>
  <c r="S3125" i="1"/>
  <c r="S3126" i="1"/>
  <c r="S832" i="1"/>
  <c r="S3127" i="1"/>
  <c r="S952" i="1"/>
  <c r="S3128" i="1"/>
  <c r="S3129" i="1"/>
  <c r="S3130" i="1"/>
  <c r="S3131" i="1"/>
  <c r="S3132" i="1"/>
  <c r="S3133" i="1"/>
  <c r="S3134" i="1"/>
  <c r="S3135" i="1"/>
  <c r="S3136" i="1"/>
  <c r="S3137" i="1"/>
  <c r="S3138" i="1"/>
  <c r="S3139" i="1"/>
  <c r="S3140" i="1"/>
  <c r="S38" i="1"/>
  <c r="S3141" i="1"/>
  <c r="S3142" i="1"/>
  <c r="S3143" i="1"/>
  <c r="S3365" i="1"/>
  <c r="S3144" i="1"/>
  <c r="S803" i="1"/>
  <c r="S804" i="1"/>
  <c r="S3145" i="1"/>
  <c r="S3146" i="1"/>
  <c r="S3147" i="1"/>
  <c r="S3148" i="1"/>
  <c r="S3149" i="1"/>
  <c r="S3150" i="1"/>
  <c r="S3151" i="1"/>
  <c r="S3152" i="1"/>
  <c r="S3153" i="1"/>
  <c r="S3154" i="1"/>
  <c r="S71" i="1"/>
  <c r="S3155" i="1"/>
  <c r="S3156" i="1"/>
  <c r="S3157" i="1"/>
  <c r="S3158" i="1"/>
  <c r="S3159" i="1"/>
  <c r="S3160" i="1"/>
  <c r="S3161" i="1"/>
  <c r="S3162" i="1"/>
  <c r="S3163" i="1"/>
  <c r="S3164" i="1"/>
  <c r="S3165" i="1"/>
  <c r="S3166" i="1"/>
  <c r="S3167" i="1"/>
  <c r="S3168" i="1"/>
  <c r="S3169" i="1"/>
  <c r="S3170" i="1"/>
  <c r="S3171" i="1"/>
  <c r="S3172" i="1"/>
  <c r="S2671" i="1"/>
  <c r="S3173" i="1"/>
  <c r="S3174" i="1"/>
  <c r="S3175" i="1"/>
  <c r="S3176" i="1"/>
  <c r="S3177" i="1"/>
  <c r="S1823"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27" i="1"/>
  <c r="S3208" i="1"/>
  <c r="S971" i="1"/>
  <c r="S981" i="1"/>
  <c r="S3209" i="1"/>
  <c r="S3210" i="1"/>
  <c r="S3211" i="1"/>
  <c r="S28" i="1"/>
  <c r="S833" i="1"/>
  <c r="S3212" i="1"/>
  <c r="S3213" i="1"/>
  <c r="S3214" i="1"/>
  <c r="S3215" i="1"/>
  <c r="S3216" i="1"/>
  <c r="S3217" i="1"/>
  <c r="S3218" i="1"/>
  <c r="S3219" i="1"/>
  <c r="S18" i="1"/>
  <c r="S3220" i="1"/>
  <c r="S3221" i="1"/>
  <c r="S29" i="1"/>
  <c r="S3222" i="1"/>
  <c r="S3223" i="1"/>
  <c r="S3224" i="1"/>
  <c r="S982" i="1"/>
  <c r="S941" i="1"/>
  <c r="S2" i="1"/>
  <c r="S3225" i="1"/>
  <c r="S3226" i="1"/>
  <c r="S3227" i="1"/>
  <c r="S3228" i="1"/>
  <c r="S834" i="1"/>
  <c r="S3229" i="1"/>
  <c r="S3230" i="1"/>
  <c r="S3231" i="1"/>
  <c r="S3232" i="1"/>
  <c r="S983" i="1"/>
  <c r="S942" i="1"/>
  <c r="S3233" i="1"/>
  <c r="S835" i="1"/>
  <c r="S3234" i="1"/>
  <c r="S3235" i="1"/>
  <c r="S3236" i="1"/>
  <c r="S972" i="1"/>
  <c r="S3237" i="1"/>
  <c r="S3238" i="1"/>
  <c r="S3239" i="1"/>
  <c r="S984" i="1"/>
  <c r="S943" i="1"/>
  <c r="S3240" i="1"/>
  <c r="S3241" i="1"/>
  <c r="S3242" i="1"/>
  <c r="S3243" i="1"/>
  <c r="S985" i="1"/>
  <c r="S973" i="1"/>
  <c r="S58" i="1"/>
  <c r="S3244" i="1"/>
  <c r="S986"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9" i="1"/>
  <c r="S40" i="1"/>
  <c r="S41" i="1"/>
  <c r="S42" i="1"/>
  <c r="S43" i="1"/>
  <c r="S44" i="1"/>
  <c r="S45" i="1"/>
  <c r="S46" i="1"/>
  <c r="S948" i="1"/>
  <c r="S47" i="1"/>
  <c r="S48" i="1"/>
  <c r="S49" i="1"/>
  <c r="S3361" i="1"/>
  <c r="S3362" i="1"/>
  <c r="S3363" i="1"/>
  <c r="S3364" i="1"/>
  <c r="S949" i="1"/>
  <c r="S3366" i="1"/>
  <c r="S60" i="1"/>
  <c r="S3367" i="1"/>
  <c r="S3368" i="1"/>
  <c r="S3369" i="1"/>
  <c r="S3370" i="1"/>
  <c r="S3371" i="1"/>
  <c r="S3372" i="1"/>
  <c r="S3373" i="1"/>
  <c r="S950" i="1"/>
  <c r="S3374" i="1"/>
  <c r="S3375" i="1"/>
  <c r="S19" i="1"/>
  <c r="S3376" i="1"/>
  <c r="S810" i="1"/>
  <c r="S3377" i="1"/>
  <c r="S3378" i="1"/>
  <c r="S3379" i="1"/>
  <c r="S3380" i="1"/>
  <c r="S3381" i="1"/>
  <c r="S3382" i="1"/>
  <c r="S3383" i="1"/>
  <c r="S3384" i="1"/>
  <c r="S3385" i="1"/>
  <c r="S3386" i="1"/>
  <c r="S3387" i="1"/>
  <c r="S3388" i="1"/>
  <c r="S3389" i="1"/>
  <c r="S3390" i="1"/>
  <c r="S8" i="1"/>
  <c r="S3391" i="1"/>
  <c r="S3392" i="1"/>
  <c r="S3393" i="1"/>
  <c r="S3394" i="1"/>
  <c r="S3395" i="1"/>
  <c r="S2672"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840" i="1"/>
  <c r="S3431" i="1"/>
  <c r="S3432" i="1"/>
  <c r="S3433" i="1"/>
  <c r="S3434" i="1"/>
  <c r="S3435" i="1"/>
  <c r="S3436" i="1"/>
  <c r="S3437" i="1"/>
  <c r="S3438" i="1"/>
  <c r="S3439" i="1"/>
  <c r="S3440" i="1"/>
  <c r="S3441" i="1"/>
  <c r="S3442" i="1"/>
  <c r="S3443" i="1"/>
  <c r="S3444" i="1"/>
  <c r="S3445" i="1"/>
  <c r="S3446" i="1"/>
  <c r="S3447" i="1"/>
  <c r="S3448" i="1"/>
  <c r="S3449" i="1"/>
  <c r="S3450" i="1"/>
  <c r="S3451" i="1"/>
  <c r="S841" i="1"/>
  <c r="S3452" i="1"/>
  <c r="S3453" i="1"/>
  <c r="S3454" i="1"/>
  <c r="S3455" i="1"/>
  <c r="S3456" i="1"/>
  <c r="S3457" i="1"/>
  <c r="S3458" i="1"/>
  <c r="S3459" i="1"/>
  <c r="S3460" i="1"/>
  <c r="S2679"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181"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936" i="1"/>
  <c r="S3545" i="1"/>
  <c r="S3546" i="1"/>
  <c r="S222" i="1"/>
  <c r="S3547" i="1"/>
  <c r="S969" i="1"/>
  <c r="S3548" i="1"/>
  <c r="S970" i="1"/>
  <c r="S917" i="1"/>
  <c r="S3549" i="1"/>
  <c r="S3550" i="1"/>
  <c r="S3551" i="1"/>
  <c r="S3552" i="1"/>
  <c r="S937" i="1"/>
  <c r="S3553" i="1"/>
  <c r="S3554" i="1"/>
  <c r="S3555" i="1"/>
  <c r="S3556" i="1"/>
  <c r="S3558" i="1"/>
  <c r="S3559" i="1"/>
  <c r="S3560" i="1"/>
  <c r="S3561" i="1"/>
  <c r="S3562" i="1"/>
  <c r="S849" i="1"/>
  <c r="S938" i="1"/>
  <c r="S3563" i="1"/>
  <c r="S3564" i="1"/>
  <c r="S24" i="1"/>
  <c r="S3565" i="1"/>
  <c r="S3566" i="1"/>
  <c r="S3567" i="1"/>
  <c r="S25" i="1"/>
  <c r="S977" i="1"/>
  <c r="S978" i="1"/>
  <c r="S26" i="1"/>
  <c r="S979" i="1"/>
  <c r="S980" i="1"/>
  <c r="S225" i="1"/>
  <c r="S231" i="1"/>
  <c r="S3568" i="1"/>
  <c r="S3569" i="1"/>
  <c r="S232" i="1"/>
  <c r="S3570" i="1"/>
  <c r="S3571" i="1"/>
  <c r="S233" i="1"/>
  <c r="S1827" i="1"/>
  <c r="S3573" i="1"/>
  <c r="S134" i="1"/>
  <c r="S3574" i="1"/>
  <c r="S3575" i="1"/>
  <c r="S3576" i="1"/>
  <c r="S135" i="1"/>
  <c r="S2738" i="1"/>
  <c r="S3578" i="1"/>
  <c r="S3579" i="1"/>
  <c r="S3580" i="1"/>
  <c r="S811" i="1"/>
  <c r="S3581" i="1"/>
  <c r="S3582" i="1"/>
  <c r="S136" i="1"/>
  <c r="S3583" i="1"/>
  <c r="S3584" i="1"/>
  <c r="S3585" i="1"/>
  <c r="S3586" i="1"/>
  <c r="S3587" i="1"/>
  <c r="S113" i="1"/>
  <c r="S3588" i="1"/>
  <c r="S3589" i="1"/>
  <c r="S254" i="1"/>
  <c r="S3590" i="1"/>
  <c r="S234" i="1"/>
  <c r="S3591" i="1"/>
  <c r="S2909" i="1"/>
  <c r="S3593" i="1"/>
  <c r="S235" i="1"/>
  <c r="S3594" i="1"/>
  <c r="S3595" i="1"/>
  <c r="S3596" i="1"/>
  <c r="S3597" i="1"/>
  <c r="S3598" i="1"/>
  <c r="S812" i="1"/>
  <c r="S3599" i="1"/>
  <c r="S3600" i="1"/>
  <c r="S3601" i="1"/>
  <c r="S819" i="1"/>
  <c r="S820" i="1"/>
  <c r="S821" i="1"/>
  <c r="S822" i="1"/>
  <c r="S236" i="1"/>
  <c r="S3602" i="1"/>
  <c r="S3603" i="1"/>
  <c r="S3604" i="1"/>
  <c r="S67" i="1"/>
  <c r="S3605" i="1"/>
  <c r="S3606" i="1"/>
  <c r="S137" i="1"/>
  <c r="S68"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1002" i="1"/>
  <c r="S114" i="1"/>
  <c r="S3633" i="1"/>
  <c r="S3634" i="1"/>
  <c r="S3635" i="1"/>
  <c r="S199"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1525" i="1"/>
  <c r="S3687" i="1"/>
  <c r="S1017" i="1"/>
  <c r="S1018" i="1"/>
  <c r="S1019" i="1"/>
  <c r="S1020" i="1"/>
  <c r="S1021" i="1"/>
  <c r="S3864" i="1"/>
  <c r="S3689" i="1"/>
  <c r="S3690" i="1"/>
  <c r="S3691" i="1"/>
  <c r="S3692" i="1"/>
  <c r="S3693" i="1"/>
  <c r="S3694" i="1"/>
  <c r="S3695" i="1"/>
  <c r="S1867" i="1"/>
  <c r="S3696" i="1"/>
  <c r="S221" i="1"/>
  <c r="S3697" i="1"/>
  <c r="S3698" i="1"/>
  <c r="S3699" i="1"/>
  <c r="S939" i="1"/>
  <c r="S3700" i="1"/>
  <c r="S3701" i="1"/>
  <c r="S3702" i="1"/>
  <c r="S3703" i="1"/>
  <c r="S3704" i="1"/>
  <c r="S3705" i="1"/>
  <c r="S3706" i="1"/>
  <c r="S3707" i="1"/>
  <c r="S3708" i="1"/>
  <c r="S3709" i="1"/>
  <c r="S3710" i="1"/>
  <c r="S73" i="1"/>
  <c r="S3711" i="1"/>
  <c r="S3712" i="1"/>
  <c r="S241" i="1"/>
  <c r="S3713" i="1"/>
  <c r="S3714" i="1"/>
  <c r="S3715" i="1"/>
  <c r="S3716" i="1"/>
  <c r="S3717" i="1"/>
  <c r="S3718" i="1"/>
  <c r="S3719" i="1"/>
  <c r="S3720" i="1"/>
  <c r="S242" i="1"/>
  <c r="S3721" i="1"/>
  <c r="S836" i="1"/>
  <c r="S3722" i="1"/>
  <c r="S3723" i="1"/>
  <c r="S3724" i="1"/>
  <c r="S3725" i="1"/>
  <c r="S3726" i="1"/>
  <c r="S3727" i="1"/>
  <c r="S3728" i="1"/>
  <c r="S3729" i="1"/>
  <c r="S3730" i="1"/>
  <c r="S1566" i="1"/>
  <c r="S3731" i="1"/>
  <c r="S3732" i="1"/>
  <c r="S3733" i="1"/>
  <c r="S3734" i="1"/>
  <c r="S3735" i="1"/>
  <c r="S255" i="1"/>
  <c r="S256" i="1"/>
  <c r="S257" i="1"/>
  <c r="S258" i="1"/>
  <c r="S3736" i="1"/>
  <c r="S3737" i="1"/>
  <c r="S259" i="1"/>
  <c r="S3738" i="1"/>
  <c r="S1824" i="1"/>
  <c r="S92" i="1"/>
  <c r="S3740" i="1"/>
  <c r="S93" i="1"/>
  <c r="S94" i="1"/>
  <c r="S95" i="1"/>
  <c r="S837" i="1"/>
  <c r="S3741" i="1"/>
  <c r="S3742" i="1"/>
  <c r="S3743" i="1"/>
  <c r="S3744" i="1"/>
  <c r="S3745" i="1"/>
  <c r="S96" i="1"/>
  <c r="S97" i="1"/>
  <c r="S74" i="1"/>
  <c r="S75" i="1"/>
  <c r="S3746" i="1"/>
  <c r="S3747" i="1"/>
  <c r="S76" i="1"/>
  <c r="S3748" i="1"/>
  <c r="S3749" i="1"/>
  <c r="S3750" i="1"/>
  <c r="S3751" i="1"/>
  <c r="S122" i="1"/>
  <c r="S98" i="1"/>
  <c r="S226" i="1"/>
  <c r="S227" i="1"/>
  <c r="S3752" i="1"/>
  <c r="S3753" i="1"/>
  <c r="S3754" i="1"/>
  <c r="S3755" i="1"/>
  <c r="S3756" i="1"/>
  <c r="S260" i="1"/>
  <c r="S261" i="1"/>
  <c r="S3757" i="1"/>
  <c r="S3758" i="1"/>
  <c r="S3759" i="1"/>
  <c r="S3760" i="1"/>
  <c r="S3761" i="1"/>
  <c r="S3762" i="1"/>
  <c r="S3763" i="1"/>
  <c r="S3764" i="1"/>
  <c r="S123" i="1"/>
  <c r="S486" i="1"/>
  <c r="S487" i="1"/>
  <c r="S488" i="1"/>
  <c r="S489" i="1"/>
  <c r="S490" i="1"/>
  <c r="S491" i="1"/>
  <c r="S492" i="1"/>
  <c r="S3765" i="1"/>
  <c r="S3766" i="1"/>
  <c r="S3767" i="1"/>
  <c r="S3768" i="1"/>
  <c r="S3769" i="1"/>
  <c r="S3770" i="1"/>
  <c r="S3771" i="1"/>
  <c r="S3772" i="1"/>
  <c r="S3773" i="1"/>
  <c r="S3774" i="1"/>
  <c r="S3775" i="1"/>
  <c r="S3776" i="1"/>
  <c r="S3777" i="1"/>
  <c r="S3778" i="1"/>
  <c r="S3779" i="1"/>
  <c r="S179" i="1"/>
  <c r="S3780" i="1"/>
  <c r="S3781" i="1"/>
  <c r="S3782" i="1"/>
  <c r="S3783" i="1"/>
  <c r="S3784" i="1"/>
  <c r="S3785" i="1"/>
  <c r="S838" i="1"/>
  <c r="S3786" i="1"/>
  <c r="S3787" i="1"/>
  <c r="S3788" i="1"/>
  <c r="S3789" i="1"/>
  <c r="S3790" i="1"/>
  <c r="S3791" i="1"/>
  <c r="S3792" i="1"/>
  <c r="S3793" i="1"/>
  <c r="S3794" i="1"/>
  <c r="S3795" i="1"/>
  <c r="S3796" i="1"/>
  <c r="S3797" i="1"/>
  <c r="S3798" i="1"/>
  <c r="S3799" i="1"/>
  <c r="S3800" i="1"/>
  <c r="S3801" i="1"/>
  <c r="S3802" i="1"/>
  <c r="S3803" i="1"/>
  <c r="S3804" i="1"/>
  <c r="S3805" i="1"/>
  <c r="S82" i="1"/>
  <c r="S99" i="1"/>
  <c r="S100" i="1"/>
  <c r="S101" i="1"/>
  <c r="S102" i="1"/>
  <c r="S103" i="1"/>
  <c r="S104" i="1"/>
  <c r="S493" i="1"/>
  <c r="S494" i="1"/>
  <c r="S495" i="1"/>
  <c r="S496" i="1"/>
  <c r="S497" i="1"/>
  <c r="S498" i="1"/>
  <c r="S499" i="1"/>
  <c r="S500" i="1"/>
  <c r="S501" i="1"/>
  <c r="S502" i="1"/>
  <c r="S503" i="1"/>
  <c r="S504" i="1"/>
  <c r="S505" i="1"/>
  <c r="S806" i="1"/>
  <c r="S506" i="1"/>
  <c r="S507" i="1"/>
  <c r="S508" i="1"/>
  <c r="S509" i="1"/>
  <c r="S510" i="1"/>
  <c r="S511" i="1"/>
  <c r="S143" i="1"/>
  <c r="S144" i="1"/>
  <c r="S3806" i="1"/>
  <c r="S105" i="1"/>
  <c r="S106" i="1"/>
  <c r="S3807" i="1"/>
  <c r="S145" i="1"/>
  <c r="S3808" i="1"/>
  <c r="S3809" i="1"/>
  <c r="S3810" i="1"/>
  <c r="S146" i="1"/>
  <c r="S147" i="1"/>
  <c r="S3811" i="1"/>
  <c r="S148" i="1"/>
  <c r="S149" i="1"/>
  <c r="S3812" i="1"/>
  <c r="S150" i="1"/>
  <c r="S151" i="1"/>
  <c r="S3813" i="1"/>
  <c r="S3814" i="1"/>
  <c r="S189" i="1"/>
  <c r="S152" i="1"/>
  <c r="S3815" i="1"/>
  <c r="S3816" i="1"/>
  <c r="S3817" i="1"/>
  <c r="S3818" i="1"/>
  <c r="S3819" i="1"/>
  <c r="S3820" i="1"/>
  <c r="S3821" i="1"/>
  <c r="S3822" i="1"/>
  <c r="S3823" i="1"/>
  <c r="S3824" i="1"/>
  <c r="S3825" i="1"/>
  <c r="S3826" i="1"/>
  <c r="S3827" i="1"/>
  <c r="S3828" i="1"/>
  <c r="S3829" i="1"/>
  <c r="S3830" i="1"/>
  <c r="S3831" i="1"/>
  <c r="S3832" i="1"/>
  <c r="S153" i="1"/>
  <c r="S3833" i="1"/>
  <c r="S3834" i="1"/>
  <c r="S3835" i="1"/>
  <c r="S3836" i="1"/>
  <c r="S3837" i="1"/>
  <c r="S3838" i="1"/>
  <c r="S3839" i="1"/>
  <c r="S3840" i="1"/>
  <c r="S3841" i="1"/>
  <c r="S3842" i="1"/>
  <c r="S3843" i="1"/>
  <c r="S3844" i="1"/>
  <c r="S3845" i="1"/>
  <c r="S3846" i="1"/>
  <c r="S3847" i="1"/>
  <c r="S3848" i="1"/>
  <c r="S3849" i="1"/>
  <c r="S3850" i="1"/>
  <c r="S839" i="1"/>
  <c r="S3851" i="1"/>
  <c r="S3852" i="1"/>
  <c r="S3853" i="1"/>
  <c r="S3854" i="1"/>
  <c r="S3855" i="1"/>
  <c r="S3856" i="1"/>
  <c r="S3857" i="1"/>
  <c r="S3858" i="1"/>
  <c r="S3859" i="1"/>
  <c r="S115" i="1"/>
  <c r="S3860" i="1"/>
  <c r="S3861" i="1"/>
  <c r="S3862" i="1"/>
  <c r="S116" i="1"/>
  <c r="S3863" i="1"/>
  <c r="S2249" i="1"/>
  <c r="S3865" i="1"/>
  <c r="S3866" i="1"/>
  <c r="S3867" i="1"/>
  <c r="S3868" i="1"/>
  <c r="S3869" i="1"/>
  <c r="S3870" i="1"/>
  <c r="S3871" i="1"/>
  <c r="S3577" i="1"/>
  <c r="S3873" i="1"/>
  <c r="S3874"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237" i="1"/>
  <c r="S1049" i="1"/>
  <c r="S1050" i="1"/>
  <c r="S1051" i="1"/>
  <c r="S1052" i="1"/>
  <c r="S1053" i="1"/>
  <c r="S1054" i="1"/>
  <c r="S1055" i="1"/>
  <c r="S1056" i="1"/>
  <c r="S1057" i="1"/>
  <c r="S1058" i="1"/>
  <c r="S1059" i="1"/>
  <c r="S1060" i="1"/>
  <c r="S1061" i="1"/>
  <c r="S1062" i="1"/>
  <c r="S1063" i="1"/>
  <c r="S190" i="1"/>
  <c r="S1064" i="1"/>
  <c r="S191" i="1"/>
  <c r="S1065" i="1"/>
  <c r="S1066" i="1"/>
  <c r="S1067" i="1"/>
  <c r="S1068" i="1"/>
  <c r="S1069" i="1"/>
  <c r="S1070" i="1"/>
  <c r="S1071" i="1"/>
  <c r="S192"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201" i="1"/>
  <c r="S1095" i="1"/>
  <c r="S1096" i="1"/>
  <c r="S1097" i="1"/>
  <c r="S1098" i="1"/>
  <c r="S1099" i="1"/>
  <c r="S202"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203"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470" i="1"/>
  <c r="S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3688" i="1"/>
  <c r="R1526" i="1"/>
  <c r="R1527" i="1"/>
  <c r="R1528" i="1"/>
  <c r="R1529" i="1"/>
  <c r="R1530" i="1"/>
  <c r="R1531" i="1"/>
  <c r="R1532" i="1"/>
  <c r="R126" i="1"/>
  <c r="R184"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27" i="1"/>
  <c r="R1556" i="1"/>
  <c r="R1557" i="1"/>
  <c r="R1558" i="1"/>
  <c r="R1559" i="1"/>
  <c r="R1560" i="1"/>
  <c r="R1561" i="1"/>
  <c r="R1562" i="1"/>
  <c r="R1563" i="1"/>
  <c r="R1564" i="1"/>
  <c r="R1565" i="1"/>
  <c r="R1567" i="1"/>
  <c r="R1568" i="1"/>
  <c r="R1569" i="1"/>
  <c r="R1570" i="1"/>
  <c r="R1571" i="1"/>
  <c r="R1572" i="1"/>
  <c r="R1573" i="1"/>
  <c r="R53" i="1"/>
  <c r="R1574" i="1"/>
  <c r="R1575" i="1"/>
  <c r="R1576" i="1"/>
  <c r="R1577" i="1"/>
  <c r="R1578" i="1"/>
  <c r="R79" i="1"/>
  <c r="R30" i="1"/>
  <c r="R185" i="1"/>
  <c r="R1579" i="1"/>
  <c r="R1580" i="1"/>
  <c r="R1581" i="1"/>
  <c r="R1582" i="1"/>
  <c r="R1583" i="1"/>
  <c r="R1584" i="1"/>
  <c r="R1585" i="1"/>
  <c r="R1586" i="1"/>
  <c r="R1587" i="1"/>
  <c r="R1588" i="1"/>
  <c r="R1589" i="1"/>
  <c r="R1590" i="1"/>
  <c r="R1591" i="1"/>
  <c r="R1592" i="1"/>
  <c r="R1593" i="1"/>
  <c r="R186" i="1"/>
  <c r="R796" i="1"/>
  <c r="R1594" i="1"/>
  <c r="R1595" i="1"/>
  <c r="R1596" i="1"/>
  <c r="R1597" i="1"/>
  <c r="R1598" i="1"/>
  <c r="R1599" i="1"/>
  <c r="R193"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944" i="1"/>
  <c r="R3"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987" i="1"/>
  <c r="R988" i="1"/>
  <c r="R989"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71" i="1"/>
  <c r="R3924" i="1"/>
  <c r="R1706" i="1"/>
  <c r="R1707" i="1"/>
  <c r="R1708" i="1"/>
  <c r="R1709" i="1"/>
  <c r="R1710" i="1"/>
  <c r="R1711" i="1"/>
  <c r="R1712" i="1"/>
  <c r="R1713" i="1"/>
  <c r="R1714" i="1"/>
  <c r="R1715" i="1"/>
  <c r="R1716" i="1"/>
  <c r="R1717" i="1"/>
  <c r="R1718" i="1"/>
  <c r="R824" i="1"/>
  <c r="R851" i="1"/>
  <c r="R843" i="1"/>
  <c r="R951" i="1"/>
  <c r="R924" i="1"/>
  <c r="R925" i="1"/>
  <c r="R926" i="1"/>
  <c r="R20"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343" i="1"/>
  <c r="R1772" i="1"/>
  <c r="R1773" i="1"/>
  <c r="R1774" i="1"/>
  <c r="R1775" i="1"/>
  <c r="R1776" i="1"/>
  <c r="R1777" i="1"/>
  <c r="R1778" i="1"/>
  <c r="R1779" i="1"/>
  <c r="R1780" i="1"/>
  <c r="R1781" i="1"/>
  <c r="R1782" i="1"/>
  <c r="R1783" i="1"/>
  <c r="R1784" i="1"/>
  <c r="R1785" i="1"/>
  <c r="R1786" i="1"/>
  <c r="R1787" i="1"/>
  <c r="R1788" i="1"/>
  <c r="R1789" i="1"/>
  <c r="R1790" i="1"/>
  <c r="R1791" i="1"/>
  <c r="R9" i="1"/>
  <c r="R1793" i="1"/>
  <c r="R1794" i="1"/>
  <c r="R1795" i="1"/>
  <c r="R1796" i="1"/>
  <c r="R1797" i="1"/>
  <c r="R1798" i="1"/>
  <c r="R1799" i="1"/>
  <c r="R1800" i="1"/>
  <c r="R1801" i="1"/>
  <c r="R1802" i="1"/>
  <c r="R1803" i="1"/>
  <c r="R1804" i="1"/>
  <c r="R1805" i="1"/>
  <c r="R244" i="1"/>
  <c r="R1806" i="1"/>
  <c r="R1807" i="1"/>
  <c r="R1808" i="1"/>
  <c r="R1809" i="1"/>
  <c r="R1810" i="1"/>
  <c r="R1811" i="1"/>
  <c r="R1812" i="1"/>
  <c r="R1813" i="1"/>
  <c r="R1814" i="1"/>
  <c r="R1815" i="1"/>
  <c r="R1816" i="1"/>
  <c r="R1817" i="1"/>
  <c r="R1818" i="1"/>
  <c r="R1819" i="1"/>
  <c r="R1820" i="1"/>
  <c r="R1821" i="1"/>
  <c r="R1822" i="1"/>
  <c r="R2676" i="1"/>
  <c r="R1825" i="1"/>
  <c r="R1828" i="1"/>
  <c r="R2637" i="1"/>
  <c r="R1829" i="1"/>
  <c r="R1830" i="1"/>
  <c r="R1831" i="1"/>
  <c r="R1832" i="1"/>
  <c r="R1833" i="1"/>
  <c r="R1834" i="1"/>
  <c r="R1835" i="1"/>
  <c r="R1836" i="1"/>
  <c r="R1837" i="1"/>
  <c r="R1838" i="1"/>
  <c r="R1839" i="1"/>
  <c r="R1840" i="1"/>
  <c r="R1841" i="1"/>
  <c r="R1842" i="1"/>
  <c r="R1843" i="1"/>
  <c r="R1895" i="1"/>
  <c r="R1845" i="1"/>
  <c r="R1846" i="1"/>
  <c r="R1847" i="1"/>
  <c r="R1848" i="1"/>
  <c r="R1849" i="1"/>
  <c r="R1850" i="1"/>
  <c r="R1851" i="1"/>
  <c r="R1852" i="1"/>
  <c r="R1853" i="1"/>
  <c r="R1854" i="1"/>
  <c r="R1855" i="1"/>
  <c r="R1856" i="1"/>
  <c r="R1857" i="1"/>
  <c r="R1858" i="1"/>
  <c r="R1859" i="1"/>
  <c r="R1860" i="1"/>
  <c r="R1861" i="1"/>
  <c r="R1862" i="1"/>
  <c r="R1863" i="1"/>
  <c r="R1864" i="1"/>
  <c r="R1865" i="1"/>
  <c r="R1866" i="1"/>
  <c r="R1868" i="1"/>
  <c r="R1869" i="1"/>
  <c r="R1870" i="1"/>
  <c r="R1871" i="1"/>
  <c r="R1872" i="1"/>
  <c r="R1873" i="1"/>
  <c r="R1874" i="1"/>
  <c r="R69" i="1"/>
  <c r="R1875" i="1"/>
  <c r="R1876" i="1"/>
  <c r="R1877" i="1"/>
  <c r="R1878" i="1"/>
  <c r="R1879" i="1"/>
  <c r="R1880" i="1"/>
  <c r="R1881" i="1"/>
  <c r="R1882" i="1"/>
  <c r="R1883" i="1"/>
  <c r="R1884" i="1"/>
  <c r="R1885" i="1"/>
  <c r="R1886" i="1"/>
  <c r="R1887" i="1"/>
  <c r="R1888" i="1"/>
  <c r="R1889" i="1"/>
  <c r="R1890" i="1"/>
  <c r="R1891" i="1"/>
  <c r="R1892" i="1"/>
  <c r="R1893" i="1"/>
  <c r="R1894" i="1"/>
  <c r="R133" i="1"/>
  <c r="R1896" i="1"/>
  <c r="R1897" i="1"/>
  <c r="R1898" i="1"/>
  <c r="R1899" i="1"/>
  <c r="R1900" i="1"/>
  <c r="R1901" i="1"/>
  <c r="R1902" i="1"/>
  <c r="R1903" i="1"/>
  <c r="R1904" i="1"/>
  <c r="R1905" i="1"/>
  <c r="R1906" i="1"/>
  <c r="R1907" i="1"/>
  <c r="R1908" i="1"/>
  <c r="R1909" i="1"/>
  <c r="R1910" i="1"/>
  <c r="R1911" i="1"/>
  <c r="R1912" i="1"/>
  <c r="R990" i="1"/>
  <c r="R1913" i="1"/>
  <c r="R1914" i="1"/>
  <c r="R1915" i="1"/>
  <c r="R1916" i="1"/>
  <c r="R1917" i="1"/>
  <c r="R1918" i="1"/>
  <c r="R1919" i="1"/>
  <c r="R1920" i="1"/>
  <c r="R1921" i="1"/>
  <c r="R1922" i="1"/>
  <c r="R1923" i="1"/>
  <c r="R1924" i="1"/>
  <c r="R1925" i="1"/>
  <c r="R1926" i="1"/>
  <c r="R1927" i="1"/>
  <c r="R844" i="1"/>
  <c r="R1928" i="1"/>
  <c r="R1929" i="1"/>
  <c r="R1930" i="1"/>
  <c r="R1931" i="1"/>
  <c r="R1932" i="1"/>
  <c r="R1933" i="1"/>
  <c r="R1934" i="1"/>
  <c r="R1935" i="1"/>
  <c r="R1936" i="1"/>
  <c r="R1937" i="1"/>
  <c r="R1938" i="1"/>
  <c r="R1939" i="1"/>
  <c r="R1940" i="1"/>
  <c r="R1941" i="1"/>
  <c r="R1942" i="1"/>
  <c r="R228" i="1"/>
  <c r="R1943" i="1"/>
  <c r="R1944" i="1"/>
  <c r="R1945" i="1"/>
  <c r="R1946" i="1"/>
  <c r="R1947" i="1"/>
  <c r="R1948" i="1"/>
  <c r="R1949" i="1"/>
  <c r="R1950" i="1"/>
  <c r="R187" i="1"/>
  <c r="R1951" i="1"/>
  <c r="R1952" i="1"/>
  <c r="R128" i="1"/>
  <c r="R1953" i="1"/>
  <c r="R1954" i="1"/>
  <c r="R991" i="1"/>
  <c r="R1955" i="1"/>
  <c r="R205" i="1"/>
  <c r="R1956" i="1"/>
  <c r="R1957" i="1"/>
  <c r="R1958" i="1"/>
  <c r="R1959" i="1"/>
  <c r="R845"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3572"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992" i="1"/>
  <c r="R2017" i="1"/>
  <c r="R2018" i="1"/>
  <c r="R2019" i="1"/>
  <c r="R2020" i="1"/>
  <c r="R2021" i="1"/>
  <c r="R2022" i="1"/>
  <c r="R825" i="1"/>
  <c r="R2023" i="1"/>
  <c r="R2024" i="1"/>
  <c r="R993" i="1"/>
  <c r="R2025" i="1"/>
  <c r="R245" i="1"/>
  <c r="R2026" i="1"/>
  <c r="R2027" i="1"/>
  <c r="R62" i="1"/>
  <c r="R246" i="1"/>
  <c r="R2028" i="1"/>
  <c r="R2029" i="1"/>
  <c r="R927" i="1"/>
  <c r="R2030" i="1"/>
  <c r="R994" i="1"/>
  <c r="R974" i="1"/>
  <c r="R4" i="1"/>
  <c r="R5" i="1"/>
  <c r="R2031" i="1"/>
  <c r="R2032" i="1"/>
  <c r="R2033" i="1"/>
  <c r="R2034" i="1"/>
  <c r="R2035" i="1"/>
  <c r="R2036" i="1"/>
  <c r="R2037" i="1"/>
  <c r="R2038" i="1"/>
  <c r="R2039" i="1"/>
  <c r="R2040" i="1"/>
  <c r="R2041" i="1"/>
  <c r="R2042" i="1"/>
  <c r="R2043" i="1"/>
  <c r="R953" i="1"/>
  <c r="R2044" i="1"/>
  <c r="R2045" i="1"/>
  <c r="R2046" i="1"/>
  <c r="R2047" i="1"/>
  <c r="R2048" i="1"/>
  <c r="R2049" i="1"/>
  <c r="R2050" i="1"/>
  <c r="R2051" i="1"/>
  <c r="R976" i="1"/>
  <c r="R2052" i="1"/>
  <c r="R2053" i="1"/>
  <c r="R2054" i="1"/>
  <c r="R2055" i="1"/>
  <c r="R2056" i="1"/>
  <c r="R2057" i="1"/>
  <c r="R852" i="1"/>
  <c r="R2058" i="1"/>
  <c r="R2059" i="1"/>
  <c r="R918" i="1"/>
  <c r="R2060" i="1"/>
  <c r="R2061" i="1"/>
  <c r="R2062" i="1"/>
  <c r="R2063" i="1"/>
  <c r="R2064" i="1"/>
  <c r="R919" i="1"/>
  <c r="R2065" i="1"/>
  <c r="R2066" i="1"/>
  <c r="R963" i="1"/>
  <c r="R954" i="1"/>
  <c r="R2067" i="1"/>
  <c r="R10" i="1"/>
  <c r="R2068" i="1"/>
  <c r="R2069" i="1"/>
  <c r="R2070" i="1"/>
  <c r="R2071" i="1"/>
  <c r="R2072" i="1"/>
  <c r="R2073" i="1"/>
  <c r="R2074" i="1"/>
  <c r="R2075" i="1"/>
  <c r="R2076" i="1"/>
  <c r="R2077" i="1"/>
  <c r="R928" i="1"/>
  <c r="R929" i="1"/>
  <c r="R2078" i="1"/>
  <c r="R11" i="1"/>
  <c r="R2079" i="1"/>
  <c r="R995" i="1"/>
  <c r="R2080" i="1"/>
  <c r="R930" i="1"/>
  <c r="R955" i="1"/>
  <c r="R2081" i="1"/>
  <c r="R931" i="1"/>
  <c r="R2082" i="1"/>
  <c r="R2083" i="1"/>
  <c r="R2084" i="1"/>
  <c r="R2085" i="1"/>
  <c r="R964" i="1"/>
  <c r="R2086" i="1"/>
  <c r="R57" i="1"/>
  <c r="R13" i="1"/>
  <c r="R2087" i="1"/>
  <c r="R956" i="1"/>
  <c r="R2088" i="1"/>
  <c r="R2089" i="1"/>
  <c r="R2090" i="1"/>
  <c r="R2091" i="1"/>
  <c r="R2092" i="1"/>
  <c r="R2093" i="1"/>
  <c r="R957" i="1"/>
  <c r="R2094" i="1"/>
  <c r="R2095" i="1"/>
  <c r="R958" i="1"/>
  <c r="R2096" i="1"/>
  <c r="R959" i="1"/>
  <c r="R2097" i="1"/>
  <c r="R2098" i="1"/>
  <c r="R2099" i="1"/>
  <c r="R2100" i="1"/>
  <c r="R2101" i="1"/>
  <c r="R2102" i="1"/>
  <c r="R2103" i="1"/>
  <c r="R2104" i="1"/>
  <c r="R2105" i="1"/>
  <c r="R2106" i="1"/>
  <c r="R2107" i="1"/>
  <c r="R2108" i="1"/>
  <c r="R2109" i="1"/>
  <c r="R2110" i="1"/>
  <c r="R2111" i="1"/>
  <c r="R117" i="1"/>
  <c r="R2112" i="1"/>
  <c r="R932" i="1"/>
  <c r="R118" i="1"/>
  <c r="R2113" i="1"/>
  <c r="R2114" i="1"/>
  <c r="R933" i="1"/>
  <c r="R2115" i="1"/>
  <c r="R2116" i="1"/>
  <c r="R2117" i="1"/>
  <c r="R2118" i="1"/>
  <c r="R119" i="1"/>
  <c r="R2119" i="1"/>
  <c r="R83" i="1"/>
  <c r="R813" i="1"/>
  <c r="R2120" i="1"/>
  <c r="R2121" i="1"/>
  <c r="R2122" i="1"/>
  <c r="R2123" i="1"/>
  <c r="R2124" i="1"/>
  <c r="R2125" i="1"/>
  <c r="R2126" i="1"/>
  <c r="R2127" i="1"/>
  <c r="R2128" i="1"/>
  <c r="R84" i="1"/>
  <c r="R2129" i="1"/>
  <c r="R2130" i="1"/>
  <c r="R2131" i="1"/>
  <c r="R2132" i="1"/>
  <c r="R2133" i="1"/>
  <c r="R853" i="1"/>
  <c r="R2134" i="1"/>
  <c r="R854" i="1"/>
  <c r="R2135" i="1"/>
  <c r="R2136" i="1"/>
  <c r="R2137" i="1"/>
  <c r="R2138" i="1"/>
  <c r="R855" i="1"/>
  <c r="R856" i="1"/>
  <c r="R857" i="1"/>
  <c r="R251" i="1"/>
  <c r="R85" i="1"/>
  <c r="R86" i="1"/>
  <c r="R2139" i="1"/>
  <c r="R2140" i="1"/>
  <c r="R87" i="1"/>
  <c r="R2141" i="1"/>
  <c r="R858" i="1"/>
  <c r="R2142" i="1"/>
  <c r="R2143" i="1"/>
  <c r="R2144" i="1"/>
  <c r="R2145" i="1"/>
  <c r="R2146" i="1"/>
  <c r="R2147" i="1"/>
  <c r="R2148" i="1"/>
  <c r="R2149" i="1"/>
  <c r="R2150" i="1"/>
  <c r="R2151" i="1"/>
  <c r="R2152" i="1"/>
  <c r="R2153" i="1"/>
  <c r="R2154" i="1"/>
  <c r="R2155" i="1"/>
  <c r="R859" i="1"/>
  <c r="R2156" i="1"/>
  <c r="R860" i="1"/>
  <c r="R861" i="1"/>
  <c r="R2157" i="1"/>
  <c r="R862" i="1"/>
  <c r="R2158" i="1"/>
  <c r="R863" i="1"/>
  <c r="R864" i="1"/>
  <c r="R2159" i="1"/>
  <c r="R88" i="1"/>
  <c r="R2160" i="1"/>
  <c r="R865" i="1"/>
  <c r="R866" i="1"/>
  <c r="R2161" i="1"/>
  <c r="R2162" i="1"/>
  <c r="R867" i="1"/>
  <c r="R868" i="1"/>
  <c r="R2163" i="1"/>
  <c r="R2164" i="1"/>
  <c r="R72" i="1"/>
  <c r="R869" i="1"/>
  <c r="R89" i="1"/>
  <c r="R2165" i="1"/>
  <c r="R2166" i="1"/>
  <c r="R2167" i="1"/>
  <c r="R870" i="1"/>
  <c r="R2168" i="1"/>
  <c r="R2169" i="1"/>
  <c r="R2170" i="1"/>
  <c r="R871" i="1"/>
  <c r="R2171" i="1"/>
  <c r="R872" i="1"/>
  <c r="R2172" i="1"/>
  <c r="R873" i="1"/>
  <c r="R2173" i="1"/>
  <c r="R874" i="1"/>
  <c r="R90" i="1"/>
  <c r="R2174" i="1"/>
  <c r="R2175" i="1"/>
  <c r="R2176" i="1"/>
  <c r="R2177" i="1"/>
  <c r="R252" i="1"/>
  <c r="R253" i="1"/>
  <c r="R2178" i="1"/>
  <c r="R2179" i="1"/>
  <c r="R2180" i="1"/>
  <c r="R3062" i="1"/>
  <c r="R2182" i="1"/>
  <c r="R2183" i="1"/>
  <c r="R2184" i="1"/>
  <c r="R2185" i="1"/>
  <c r="R2186" i="1"/>
  <c r="R2187" i="1"/>
  <c r="R2188" i="1"/>
  <c r="R141" i="1"/>
  <c r="R2189" i="1"/>
  <c r="R875" i="1"/>
  <c r="R2190" i="1"/>
  <c r="R2191" i="1"/>
  <c r="R2192" i="1"/>
  <c r="R876" i="1"/>
  <c r="R2193" i="1"/>
  <c r="R2194" i="1"/>
  <c r="R3071" i="1"/>
  <c r="R2196" i="1"/>
  <c r="R2197" i="1"/>
  <c r="R219" i="1"/>
  <c r="R138" i="1"/>
  <c r="R63" i="1"/>
  <c r="R877" i="1"/>
  <c r="R2198" i="1"/>
  <c r="R878" i="1"/>
  <c r="R2199" i="1"/>
  <c r="R1792" i="1"/>
  <c r="R2200" i="1"/>
  <c r="R879" i="1"/>
  <c r="R2201" i="1"/>
  <c r="R2202" i="1"/>
  <c r="R880" i="1"/>
  <c r="R2203" i="1"/>
  <c r="R2204" i="1"/>
  <c r="R881" i="1"/>
  <c r="R2205" i="1"/>
  <c r="R882" i="1"/>
  <c r="R70" i="1"/>
  <c r="R883" i="1"/>
  <c r="R2206" i="1"/>
  <c r="R884" i="1"/>
  <c r="R2207" i="1"/>
  <c r="R885" i="1"/>
  <c r="R886" i="1"/>
  <c r="R2208" i="1"/>
  <c r="R164" i="1"/>
  <c r="R2209" i="1"/>
  <c r="R2210" i="1"/>
  <c r="R2211" i="1"/>
  <c r="R2212" i="1"/>
  <c r="R887" i="1"/>
  <c r="R2213" i="1"/>
  <c r="R2214" i="1"/>
  <c r="R2215" i="1"/>
  <c r="R247" i="1"/>
  <c r="R2216" i="1"/>
  <c r="R2217" i="1"/>
  <c r="R888" i="1"/>
  <c r="R889" i="1"/>
  <c r="R2218" i="1"/>
  <c r="R51" i="1"/>
  <c r="R2219" i="1"/>
  <c r="R890" i="1"/>
  <c r="R891" i="1"/>
  <c r="R2220" i="1"/>
  <c r="R2221" i="1"/>
  <c r="R2222" i="1"/>
  <c r="R3592" i="1"/>
  <c r="R2224" i="1"/>
  <c r="R2225" i="1"/>
  <c r="R2226" i="1"/>
  <c r="R892" i="1"/>
  <c r="R2227" i="1"/>
  <c r="R2228" i="1"/>
  <c r="R893" i="1"/>
  <c r="R2229" i="1"/>
  <c r="R2230" i="1"/>
  <c r="R2231" i="1"/>
  <c r="R894" i="1"/>
  <c r="R2232" i="1"/>
  <c r="R2233" i="1"/>
  <c r="R2234" i="1"/>
  <c r="R895" i="1"/>
  <c r="R2235" i="1"/>
  <c r="R896" i="1"/>
  <c r="R2236" i="1"/>
  <c r="R2237" i="1"/>
  <c r="R897" i="1"/>
  <c r="R2238" i="1"/>
  <c r="R2239" i="1"/>
  <c r="R2240" i="1"/>
  <c r="R2241" i="1"/>
  <c r="R2242" i="1"/>
  <c r="R898" i="1"/>
  <c r="R2243" i="1"/>
  <c r="R2244" i="1"/>
  <c r="R899" i="1"/>
  <c r="R2245" i="1"/>
  <c r="R2246" i="1"/>
  <c r="R900" i="1"/>
  <c r="R2247" i="1"/>
  <c r="R2248" i="1"/>
  <c r="R3686" i="1"/>
  <c r="R901" i="1"/>
  <c r="R2250" i="1"/>
  <c r="R2251" i="1"/>
  <c r="R902" i="1"/>
  <c r="R2252" i="1"/>
  <c r="R2253" i="1"/>
  <c r="R2254" i="1"/>
  <c r="R2255" i="1"/>
  <c r="R2256" i="1"/>
  <c r="R2257" i="1"/>
  <c r="R903" i="1"/>
  <c r="R904" i="1"/>
  <c r="R2258" i="1"/>
  <c r="R905" i="1"/>
  <c r="R2259" i="1"/>
  <c r="R2260" i="1"/>
  <c r="R2261" i="1"/>
  <c r="R2262" i="1"/>
  <c r="R2263" i="1"/>
  <c r="R2264" i="1"/>
  <c r="R906" i="1"/>
  <c r="R907" i="1"/>
  <c r="R2265" i="1"/>
  <c r="R2266" i="1"/>
  <c r="R2267" i="1"/>
  <c r="R2268" i="1"/>
  <c r="R2269" i="1"/>
  <c r="R2270" i="1"/>
  <c r="R908" i="1"/>
  <c r="R2271" i="1"/>
  <c r="R909" i="1"/>
  <c r="R910" i="1"/>
  <c r="R2272" i="1"/>
  <c r="R2273" i="1"/>
  <c r="R2274" i="1"/>
  <c r="R2275" i="1"/>
  <c r="R2276" i="1"/>
  <c r="R2277" i="1"/>
  <c r="R911" i="1"/>
  <c r="R912" i="1"/>
  <c r="R2278" i="1"/>
  <c r="R2279" i="1"/>
  <c r="R2280" i="1"/>
  <c r="R2281" i="1"/>
  <c r="R2282" i="1"/>
  <c r="R2283" i="1"/>
  <c r="R2284" i="1"/>
  <c r="R2285" i="1"/>
  <c r="R2286" i="1"/>
  <c r="R2287" i="1"/>
  <c r="R965" i="1"/>
  <c r="R2288" i="1"/>
  <c r="R2289" i="1"/>
  <c r="R2290" i="1"/>
  <c r="R2291" i="1"/>
  <c r="R2292" i="1"/>
  <c r="R2293" i="1"/>
  <c r="R2294" i="1"/>
  <c r="R2295" i="1"/>
  <c r="R2296" i="1"/>
  <c r="R21" i="1"/>
  <c r="R2297" i="1"/>
  <c r="R2298" i="1"/>
  <c r="R2299" i="1"/>
  <c r="R2300" i="1"/>
  <c r="R2301" i="1"/>
  <c r="R2302" i="1"/>
  <c r="R2303" i="1"/>
  <c r="R2304" i="1"/>
  <c r="R2305" i="1"/>
  <c r="R826" i="1"/>
  <c r="R2306" i="1"/>
  <c r="R2307" i="1"/>
  <c r="R2308" i="1"/>
  <c r="R966" i="1"/>
  <c r="R2309" i="1"/>
  <c r="R850" i="1"/>
  <c r="R2310" i="1"/>
  <c r="R2311" i="1"/>
  <c r="R2312" i="1"/>
  <c r="R2313" i="1"/>
  <c r="R2314" i="1"/>
  <c r="R2315" i="1"/>
  <c r="R2316" i="1"/>
  <c r="R2317" i="1"/>
  <c r="R2318" i="1"/>
  <c r="R2319" i="1"/>
  <c r="R2320" i="1"/>
  <c r="R934" i="1"/>
  <c r="R2321" i="1"/>
  <c r="R2322" i="1"/>
  <c r="R2323" i="1"/>
  <c r="R2324" i="1"/>
  <c r="R2325" i="1"/>
  <c r="R2326" i="1"/>
  <c r="R54" i="1"/>
  <c r="R129" i="1"/>
  <c r="R2327" i="1"/>
  <c r="R2328" i="1"/>
  <c r="R2329" i="1"/>
  <c r="R2330" i="1"/>
  <c r="R2331" i="1"/>
  <c r="R2332" i="1"/>
  <c r="R2333" i="1"/>
  <c r="R22" i="1"/>
  <c r="R2334" i="1"/>
  <c r="R107" i="1"/>
  <c r="R2335" i="1"/>
  <c r="R2336" i="1"/>
  <c r="R2337" i="1"/>
  <c r="R2338" i="1"/>
  <c r="R2339" i="1"/>
  <c r="R2340" i="1"/>
  <c r="R2341" i="1"/>
  <c r="R2342" i="1"/>
  <c r="R2343" i="1"/>
  <c r="R2344" i="1"/>
  <c r="R14" i="1"/>
  <c r="R120" i="1"/>
  <c r="R2345" i="1"/>
  <c r="R23" i="1"/>
  <c r="R2346" i="1"/>
  <c r="R2347" i="1"/>
  <c r="R935" i="1"/>
  <c r="R2348" i="1"/>
  <c r="R2349" i="1"/>
  <c r="R2350" i="1"/>
  <c r="R2351" i="1"/>
  <c r="R2352" i="1"/>
  <c r="R2353" i="1"/>
  <c r="R2354" i="1"/>
  <c r="R2355" i="1"/>
  <c r="R975" i="1"/>
  <c r="R2356" i="1"/>
  <c r="R15" i="1"/>
  <c r="R2357" i="1"/>
  <c r="R2358" i="1"/>
  <c r="R2359" i="1"/>
  <c r="R1826" i="1"/>
  <c r="R2361" i="1"/>
  <c r="R2362" i="1"/>
  <c r="R2363" i="1"/>
  <c r="R2364" i="1"/>
  <c r="R2365" i="1"/>
  <c r="R2366" i="1"/>
  <c r="R2367" i="1"/>
  <c r="R2368" i="1"/>
  <c r="R2369" i="1"/>
  <c r="R2370" i="1"/>
  <c r="R2371" i="1"/>
  <c r="R2372" i="1"/>
  <c r="R2373" i="1"/>
  <c r="R2374" i="1"/>
  <c r="R2375" i="1"/>
  <c r="R121"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360" i="1"/>
  <c r="R2416" i="1"/>
  <c r="R2417" i="1"/>
  <c r="R2418" i="1"/>
  <c r="R266" i="1"/>
  <c r="R267" i="1"/>
  <c r="R268" i="1"/>
  <c r="R269" i="1"/>
  <c r="R2638" i="1"/>
  <c r="R270" i="1"/>
  <c r="R271" i="1"/>
  <c r="R272" i="1"/>
  <c r="R273" i="1"/>
  <c r="R274" i="1"/>
  <c r="R275" i="1"/>
  <c r="R792" i="1"/>
  <c r="R793" i="1"/>
  <c r="R794" i="1"/>
  <c r="R31" i="1"/>
  <c r="R795" i="1"/>
  <c r="R2419" i="1"/>
  <c r="R2420" i="1"/>
  <c r="R2421" i="1"/>
  <c r="R108" i="1"/>
  <c r="R2422" i="1"/>
  <c r="R2423" i="1"/>
  <c r="R155" i="1"/>
  <c r="R2424" i="1"/>
  <c r="R2425" i="1"/>
  <c r="R32" i="1"/>
  <c r="R33" i="1"/>
  <c r="R34" i="1"/>
  <c r="R35" i="1"/>
  <c r="R36" i="1"/>
  <c r="R109" i="1"/>
  <c r="R142" i="1"/>
  <c r="R110" i="1"/>
  <c r="R2426" i="1"/>
  <c r="R2427" i="1"/>
  <c r="R2428" i="1"/>
  <c r="R2429" i="1"/>
  <c r="R2430" i="1"/>
  <c r="R229" i="1"/>
  <c r="R2431" i="1"/>
  <c r="R2432" i="1"/>
  <c r="R2433" i="1"/>
  <c r="R2434" i="1"/>
  <c r="R2435" i="1"/>
  <c r="R2436" i="1"/>
  <c r="R2437" i="1"/>
  <c r="R2438" i="1"/>
  <c r="R2439" i="1"/>
  <c r="R2440" i="1"/>
  <c r="R2441" i="1"/>
  <c r="R2442" i="1"/>
  <c r="R230" i="1"/>
  <c r="R2443" i="1"/>
  <c r="R2444" i="1"/>
  <c r="R2445" i="1"/>
  <c r="R2446" i="1"/>
  <c r="R2447" i="1"/>
  <c r="R2448" i="1"/>
  <c r="R2449" i="1"/>
  <c r="R2450" i="1"/>
  <c r="R2451" i="1"/>
  <c r="R2452" i="1"/>
  <c r="R2453" i="1"/>
  <c r="R2454" i="1"/>
  <c r="R2455" i="1"/>
  <c r="R2456" i="1"/>
  <c r="R2457" i="1"/>
  <c r="R2458" i="1"/>
  <c r="R2459" i="1"/>
  <c r="R967" i="1"/>
  <c r="R2460" i="1"/>
  <c r="R2461" i="1"/>
  <c r="R64" i="1"/>
  <c r="R2462" i="1"/>
  <c r="R2463" i="1"/>
  <c r="R2464" i="1"/>
  <c r="R2465" i="1"/>
  <c r="R2466" i="1"/>
  <c r="R2467" i="1"/>
  <c r="R2468" i="1"/>
  <c r="R2469" i="1"/>
  <c r="R2470" i="1"/>
  <c r="R2471" i="1"/>
  <c r="R2472" i="1"/>
  <c r="R2473" i="1"/>
  <c r="R2474" i="1"/>
  <c r="R2475" i="1"/>
  <c r="R2476" i="1"/>
  <c r="R2477" i="1"/>
  <c r="R2478" i="1"/>
  <c r="R2479" i="1"/>
  <c r="R195" i="1"/>
  <c r="R2480" i="1"/>
  <c r="R2481" i="1"/>
  <c r="R2482" i="1"/>
  <c r="R196" i="1"/>
  <c r="R2483" i="1"/>
  <c r="R2484" i="1"/>
  <c r="R2485" i="1"/>
  <c r="R2486" i="1"/>
  <c r="R2487" i="1"/>
  <c r="R2488" i="1"/>
  <c r="R2489" i="1"/>
  <c r="R2490" i="1"/>
  <c r="R2491" i="1"/>
  <c r="R2492" i="1"/>
  <c r="R2493" i="1"/>
  <c r="R2494" i="1"/>
  <c r="R2495" i="1"/>
  <c r="R276" i="1"/>
  <c r="R277" i="1"/>
  <c r="R278" i="1"/>
  <c r="R279" i="1"/>
  <c r="R280" i="1"/>
  <c r="R281" i="1"/>
  <c r="R282" i="1"/>
  <c r="R283" i="1"/>
  <c r="R284" i="1"/>
  <c r="R285" i="1"/>
  <c r="R286" i="1"/>
  <c r="R287" i="1"/>
  <c r="R288" i="1"/>
  <c r="R289" i="1"/>
  <c r="R2496" i="1"/>
  <c r="R2497" i="1"/>
  <c r="R2498" i="1"/>
  <c r="R2499" i="1"/>
  <c r="R2500" i="1"/>
  <c r="R2501" i="1"/>
  <c r="R2502" i="1"/>
  <c r="R2503" i="1"/>
  <c r="R2504" i="1"/>
  <c r="R197" i="1"/>
  <c r="R2505" i="1"/>
  <c r="R156" i="1"/>
  <c r="R130" i="1"/>
  <c r="R2506" i="1"/>
  <c r="R2507" i="1"/>
  <c r="R131" i="1"/>
  <c r="R2508" i="1"/>
  <c r="R2509" i="1"/>
  <c r="R2510" i="1"/>
  <c r="R2511" i="1"/>
  <c r="R2512" i="1"/>
  <c r="R132" i="1"/>
  <c r="R2513" i="1"/>
  <c r="R2514" i="1"/>
  <c r="R2515" i="1"/>
  <c r="R2516" i="1"/>
  <c r="R2517" i="1"/>
  <c r="R2518" i="1"/>
  <c r="R2519" i="1"/>
  <c r="R2520" i="1"/>
  <c r="R2521" i="1"/>
  <c r="R2522" i="1"/>
  <c r="R2523" i="1"/>
  <c r="R2524" i="1"/>
  <c r="R2525" i="1"/>
  <c r="R2526" i="1"/>
  <c r="R2527" i="1"/>
  <c r="R80" i="1"/>
  <c r="R2528" i="1"/>
  <c r="R2529" i="1"/>
  <c r="R2530" i="1"/>
  <c r="R2531" i="1"/>
  <c r="R2532" i="1"/>
  <c r="R2533" i="1"/>
  <c r="R2534" i="1"/>
  <c r="R2535" i="1"/>
  <c r="R2536" i="1"/>
  <c r="R17"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180" i="1"/>
  <c r="R2563" i="1"/>
  <c r="R2564" i="1"/>
  <c r="R2565" i="1"/>
  <c r="R2566" i="1"/>
  <c r="R2567" i="1"/>
  <c r="R2568" i="1"/>
  <c r="R2569" i="1"/>
  <c r="R2570" i="1"/>
  <c r="R194" i="1"/>
  <c r="R2571" i="1"/>
  <c r="R2572" i="1"/>
  <c r="R2573" i="1"/>
  <c r="R206" i="1"/>
  <c r="R2574" i="1"/>
  <c r="R174" i="1"/>
  <c r="R2575" i="1"/>
  <c r="R2576" i="1"/>
  <c r="R2577" i="1"/>
  <c r="R2578" i="1"/>
  <c r="R2579" i="1"/>
  <c r="R2580" i="1"/>
  <c r="R2581" i="1"/>
  <c r="R2582" i="1"/>
  <c r="R2583" i="1"/>
  <c r="R2584" i="1"/>
  <c r="R2585" i="1"/>
  <c r="R175" i="1"/>
  <c r="R2586" i="1"/>
  <c r="R2587" i="1"/>
  <c r="R2588" i="1"/>
  <c r="R176" i="1"/>
  <c r="R2589" i="1"/>
  <c r="R2590" i="1"/>
  <c r="R2591" i="1"/>
  <c r="R2592" i="1"/>
  <c r="R2593" i="1"/>
  <c r="R2594" i="1"/>
  <c r="R2595" i="1"/>
  <c r="R2596" i="1"/>
  <c r="R2597" i="1"/>
  <c r="R816" i="1"/>
  <c r="R2598" i="1"/>
  <c r="R2599" i="1"/>
  <c r="R2600" i="1"/>
  <c r="R2601" i="1"/>
  <c r="R2602" i="1"/>
  <c r="R2603" i="1"/>
  <c r="R2604" i="1"/>
  <c r="R2605" i="1"/>
  <c r="R2606" i="1"/>
  <c r="R2607" i="1"/>
  <c r="R2608" i="1"/>
  <c r="R2609" i="1"/>
  <c r="R2610" i="1"/>
  <c r="R2611" i="1"/>
  <c r="R2612" i="1"/>
  <c r="R2613" i="1"/>
  <c r="R2614" i="1"/>
  <c r="R2615" i="1"/>
  <c r="R2616" i="1"/>
  <c r="R2617" i="1"/>
  <c r="R807" i="1"/>
  <c r="R2618" i="1"/>
  <c r="R2619" i="1"/>
  <c r="R2620" i="1"/>
  <c r="R2621" i="1"/>
  <c r="R2622" i="1"/>
  <c r="R2623" i="1"/>
  <c r="R2624" i="1"/>
  <c r="R2625" i="1"/>
  <c r="R81" i="1"/>
  <c r="R2626" i="1"/>
  <c r="R920" i="1"/>
  <c r="R2627" i="1"/>
  <c r="R248" i="1"/>
  <c r="R2628" i="1"/>
  <c r="R2629" i="1"/>
  <c r="R165" i="1"/>
  <c r="R166" i="1"/>
  <c r="R188" i="1"/>
  <c r="R2630" i="1"/>
  <c r="R945" i="1"/>
  <c r="R65" i="1"/>
  <c r="R2631" i="1"/>
  <c r="R2632" i="1"/>
  <c r="R2633" i="1"/>
  <c r="R913" i="1"/>
  <c r="R2635" i="1"/>
  <c r="R2636" i="1"/>
  <c r="R914" i="1"/>
  <c r="R946" i="1"/>
  <c r="R2639" i="1"/>
  <c r="R2640" i="1"/>
  <c r="R2641" i="1"/>
  <c r="R2642" i="1"/>
  <c r="R921" i="1"/>
  <c r="R6" i="1"/>
  <c r="R2643" i="1"/>
  <c r="R7" i="1"/>
  <c r="R78" i="1"/>
  <c r="R2644" i="1"/>
  <c r="R2645" i="1"/>
  <c r="R2647" i="1"/>
  <c r="R2648" i="1"/>
  <c r="R2649" i="1"/>
  <c r="R2651" i="1"/>
  <c r="R2652" i="1"/>
  <c r="R947" i="1"/>
  <c r="R2653" i="1"/>
  <c r="R2654" i="1"/>
  <c r="R2655" i="1"/>
  <c r="R37" i="1"/>
  <c r="R2656" i="1"/>
  <c r="R2657" i="1"/>
  <c r="R2658" i="1"/>
  <c r="R2659" i="1"/>
  <c r="R2660" i="1"/>
  <c r="R2661" i="1"/>
  <c r="R2662" i="1"/>
  <c r="R2663" i="1"/>
  <c r="R922" i="1"/>
  <c r="R2664" i="1"/>
  <c r="R2665" i="1"/>
  <c r="R2666" i="1"/>
  <c r="R2667" i="1"/>
  <c r="R2668" i="1"/>
  <c r="R2669" i="1"/>
  <c r="R846" i="1"/>
  <c r="R2670" i="1"/>
  <c r="R2697" i="1"/>
  <c r="R362" i="1"/>
  <c r="R2673" i="1"/>
  <c r="R2674" i="1"/>
  <c r="R2675" i="1"/>
  <c r="R2704" i="1"/>
  <c r="R2677" i="1"/>
  <c r="R3106" i="1"/>
  <c r="R2678" i="1"/>
  <c r="R3739" i="1"/>
  <c r="R2680" i="1"/>
  <c r="R2681" i="1"/>
  <c r="R2682" i="1"/>
  <c r="R2683" i="1"/>
  <c r="R3461" i="1"/>
  <c r="R2684" i="1"/>
  <c r="R2685" i="1"/>
  <c r="R2686" i="1"/>
  <c r="R2687" i="1"/>
  <c r="R2688" i="1"/>
  <c r="R2689" i="1"/>
  <c r="R2690" i="1"/>
  <c r="R923" i="1"/>
  <c r="R847" i="1"/>
  <c r="R2691" i="1"/>
  <c r="R2692" i="1"/>
  <c r="R2693" i="1"/>
  <c r="R2694" i="1"/>
  <c r="R2695" i="1"/>
  <c r="R2696" i="1"/>
  <c r="R815" i="1"/>
  <c r="R2698" i="1"/>
  <c r="R2699" i="1"/>
  <c r="R848" i="1"/>
  <c r="R2415" i="1"/>
  <c r="R915" i="1"/>
  <c r="R2700" i="1"/>
  <c r="R916" i="1"/>
  <c r="R2701" i="1"/>
  <c r="R797" i="1"/>
  <c r="R808" i="1"/>
  <c r="R798" i="1"/>
  <c r="R2702" i="1"/>
  <c r="R799" i="1"/>
  <c r="R2703" i="1"/>
  <c r="R2705" i="1"/>
  <c r="R809" i="1"/>
  <c r="R2706" i="1"/>
  <c r="R2707" i="1"/>
  <c r="R2708" i="1"/>
  <c r="R2709" i="1"/>
  <c r="R2710" i="1"/>
  <c r="R2711" i="1"/>
  <c r="R2650"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1456"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1004" i="1"/>
  <c r="R1003"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49" i="1"/>
  <c r="R1005" i="1"/>
  <c r="R1006"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07" i="1"/>
  <c r="R208" i="1"/>
  <c r="R209" i="1"/>
  <c r="R210" i="1"/>
  <c r="R211" i="1"/>
  <c r="R212" i="1"/>
  <c r="R213" i="1"/>
  <c r="R214" i="1"/>
  <c r="R2902" i="1"/>
  <c r="R2903" i="1"/>
  <c r="R2904" i="1"/>
  <c r="R2905" i="1"/>
  <c r="R2906" i="1"/>
  <c r="R2907" i="1"/>
  <c r="R2908" i="1"/>
  <c r="R218" i="1"/>
  <c r="R2910" i="1"/>
  <c r="R2911" i="1"/>
  <c r="R2912" i="1"/>
  <c r="R2913" i="1"/>
  <c r="R2914" i="1"/>
  <c r="R817" i="1"/>
  <c r="R2915" i="1"/>
  <c r="R2916" i="1"/>
  <c r="R2917" i="1"/>
  <c r="R157" i="1"/>
  <c r="R2918" i="1"/>
  <c r="R2919" i="1"/>
  <c r="R2920" i="1"/>
  <c r="R111" i="1"/>
  <c r="R2223" i="1"/>
  <c r="R2921" i="1"/>
  <c r="R2922" i="1"/>
  <c r="R215" i="1"/>
  <c r="R12" i="1"/>
  <c r="R2923" i="1"/>
  <c r="R2924" i="1"/>
  <c r="R55" i="1"/>
  <c r="R2925" i="1"/>
  <c r="R2926" i="1"/>
  <c r="R2927" i="1"/>
  <c r="R2928" i="1"/>
  <c r="R2929" i="1"/>
  <c r="R2930" i="1"/>
  <c r="R828" i="1"/>
  <c r="R216" i="1"/>
  <c r="R2931" i="1"/>
  <c r="R2932" i="1"/>
  <c r="R217" i="1"/>
  <c r="R2933" i="1"/>
  <c r="R2934" i="1"/>
  <c r="R2935" i="1"/>
  <c r="R2936" i="1"/>
  <c r="R2937" i="1"/>
  <c r="R996" i="1"/>
  <c r="R2938" i="1"/>
  <c r="R2939" i="1"/>
  <c r="R2940" i="1"/>
  <c r="R2941" i="1"/>
  <c r="R59" i="1"/>
  <c r="R960" i="1"/>
  <c r="R968" i="1"/>
  <c r="R961" i="1"/>
  <c r="R2942" i="1"/>
  <c r="R223" i="1"/>
  <c r="R2943" i="1"/>
  <c r="R2944" i="1"/>
  <c r="R2945" i="1"/>
  <c r="R2946" i="1"/>
  <c r="R2947" i="1"/>
  <c r="R2948" i="1"/>
  <c r="R1007" i="1"/>
  <c r="R1008" i="1"/>
  <c r="R1009" i="1"/>
  <c r="R1010" i="1"/>
  <c r="R1011" i="1"/>
  <c r="R1012" i="1"/>
  <c r="R1013" i="1"/>
  <c r="R1014" i="1"/>
  <c r="R1015" i="1"/>
  <c r="R1016" i="1"/>
  <c r="R2949" i="1"/>
  <c r="R2950" i="1"/>
  <c r="R2951" i="1"/>
  <c r="R2952" i="1"/>
  <c r="R2953" i="1"/>
  <c r="R2954" i="1"/>
  <c r="R2955" i="1"/>
  <c r="R2956" i="1"/>
  <c r="R2957" i="1"/>
  <c r="R2958" i="1"/>
  <c r="R800" i="1"/>
  <c r="R2959" i="1"/>
  <c r="R2960" i="1"/>
  <c r="R2961" i="1"/>
  <c r="R2962" i="1"/>
  <c r="R2963" i="1"/>
  <c r="R2964" i="1"/>
  <c r="R2965" i="1"/>
  <c r="R2966" i="1"/>
  <c r="R158" i="1"/>
  <c r="R2967" i="1"/>
  <c r="R2968" i="1"/>
  <c r="R2969" i="1"/>
  <c r="R2970" i="1"/>
  <c r="R2971" i="1"/>
  <c r="R159" i="1"/>
  <c r="R2972" i="1"/>
  <c r="R2973" i="1"/>
  <c r="R2974" i="1"/>
  <c r="R2975" i="1"/>
  <c r="R2976" i="1"/>
  <c r="R2977" i="1"/>
  <c r="R2978" i="1"/>
  <c r="R220" i="1"/>
  <c r="R2979" i="1"/>
  <c r="R2980" i="1"/>
  <c r="R2981" i="1"/>
  <c r="R160" i="1"/>
  <c r="R2982" i="1"/>
  <c r="R2983" i="1"/>
  <c r="R2984" i="1"/>
  <c r="R2985" i="1"/>
  <c r="R2986" i="1"/>
  <c r="R2987" i="1"/>
  <c r="R2988" i="1"/>
  <c r="R2989" i="1"/>
  <c r="R2990" i="1"/>
  <c r="R2991" i="1"/>
  <c r="R2992" i="1"/>
  <c r="R161" i="1"/>
  <c r="R2993" i="1"/>
  <c r="R2994" i="1"/>
  <c r="R2995" i="1"/>
  <c r="R2996" i="1"/>
  <c r="R2997" i="1"/>
  <c r="R162" i="1"/>
  <c r="R2998" i="1"/>
  <c r="R2999" i="1"/>
  <c r="R3000" i="1"/>
  <c r="R56"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163" i="1"/>
  <c r="R3026" i="1"/>
  <c r="R3027" i="1"/>
  <c r="R3028" i="1"/>
  <c r="R3029" i="1"/>
  <c r="R3030" i="1"/>
  <c r="R3031" i="1"/>
  <c r="R3032"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57" i="1"/>
  <c r="R359" i="1"/>
  <c r="R360" i="1"/>
  <c r="R361" i="1"/>
  <c r="R2646" i="1"/>
  <c r="R363" i="1"/>
  <c r="R177" i="1"/>
  <c r="R2634"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50" i="1"/>
  <c r="R400" i="1"/>
  <c r="R401" i="1"/>
  <c r="R402" i="1"/>
  <c r="R403" i="1"/>
  <c r="R404" i="1"/>
  <c r="R405" i="1"/>
  <c r="R406" i="1"/>
  <c r="R407" i="1"/>
  <c r="R408" i="1"/>
  <c r="R409" i="1"/>
  <c r="R940" i="1"/>
  <c r="R410" i="1"/>
  <c r="R411" i="1"/>
  <c r="R412" i="1"/>
  <c r="R413" i="1"/>
  <c r="R198" i="1"/>
  <c r="R414" i="1"/>
  <c r="R415" i="1"/>
  <c r="R416" i="1"/>
  <c r="R417" i="1"/>
  <c r="R418" i="1"/>
  <c r="R419" i="1"/>
  <c r="R420" i="1"/>
  <c r="R421" i="1"/>
  <c r="R422" i="1"/>
  <c r="R423" i="1"/>
  <c r="R424" i="1"/>
  <c r="R425" i="1"/>
  <c r="R426" i="1"/>
  <c r="R427" i="1"/>
  <c r="R428" i="1"/>
  <c r="R429" i="1"/>
  <c r="R805" i="1"/>
  <c r="R430" i="1"/>
  <c r="R431" i="1"/>
  <c r="R432" i="1"/>
  <c r="R433" i="1"/>
  <c r="R434" i="1"/>
  <c r="R435" i="1"/>
  <c r="R436" i="1"/>
  <c r="R16" i="1"/>
  <c r="R437" i="1"/>
  <c r="R438" i="1"/>
  <c r="R439" i="1"/>
  <c r="R440" i="1"/>
  <c r="R441" i="1"/>
  <c r="R442" i="1"/>
  <c r="R443" i="1"/>
  <c r="R444" i="1"/>
  <c r="R445" i="1"/>
  <c r="R446" i="1"/>
  <c r="R447" i="1"/>
  <c r="R448" i="1"/>
  <c r="R449" i="1"/>
  <c r="R450" i="1"/>
  <c r="R451" i="1"/>
  <c r="R452" i="1"/>
  <c r="R453" i="1"/>
  <c r="R454" i="1"/>
  <c r="R455" i="1"/>
  <c r="R91" i="1"/>
  <c r="R456" i="1"/>
  <c r="R457" i="1"/>
  <c r="R458" i="1"/>
  <c r="R459" i="1"/>
  <c r="R460" i="1"/>
  <c r="R461" i="1"/>
  <c r="R462" i="1"/>
  <c r="R463" i="1"/>
  <c r="R464" i="1"/>
  <c r="R465" i="1"/>
  <c r="R466" i="1"/>
  <c r="R467" i="1"/>
  <c r="R468" i="1"/>
  <c r="R469" i="1"/>
  <c r="R470" i="1"/>
  <c r="R471" i="1"/>
  <c r="R823" i="1"/>
  <c r="R472" i="1"/>
  <c r="R473" i="1"/>
  <c r="R474" i="1"/>
  <c r="R475" i="1"/>
  <c r="R476" i="1"/>
  <c r="R842" i="1"/>
  <c r="R477" i="1"/>
  <c r="R478" i="1"/>
  <c r="R479" i="1"/>
  <c r="R962" i="1"/>
  <c r="R480" i="1"/>
  <c r="R814" i="1"/>
  <c r="R481" i="1"/>
  <c r="R482" i="1"/>
  <c r="R483" i="1"/>
  <c r="R484" i="1"/>
  <c r="R485" i="1"/>
  <c r="R3033" i="1"/>
  <c r="R818" i="1"/>
  <c r="R3034" i="1"/>
  <c r="R3035" i="1"/>
  <c r="R801" i="1"/>
  <c r="R3036" i="1"/>
  <c r="R3037" i="1"/>
  <c r="R3038" i="1"/>
  <c r="R3039" i="1"/>
  <c r="R3040" i="1"/>
  <c r="R3041" i="1"/>
  <c r="R3042" i="1"/>
  <c r="R3043" i="1"/>
  <c r="R3044" i="1"/>
  <c r="R997" i="1"/>
  <c r="R3045" i="1"/>
  <c r="R3046" i="1"/>
  <c r="R3047" i="1"/>
  <c r="R3048" i="1"/>
  <c r="R3049" i="1"/>
  <c r="R3050" i="1"/>
  <c r="R3051" i="1"/>
  <c r="R3052" i="1"/>
  <c r="R3053" i="1"/>
  <c r="R3054" i="1"/>
  <c r="R3055" i="1"/>
  <c r="R3056" i="1"/>
  <c r="R3057" i="1"/>
  <c r="R3058" i="1"/>
  <c r="R3059" i="1"/>
  <c r="R998" i="1"/>
  <c r="R3060" i="1"/>
  <c r="R3061" i="1"/>
  <c r="R112" i="1"/>
  <c r="R3063" i="1"/>
  <c r="R3064" i="1"/>
  <c r="R3065" i="1"/>
  <c r="R178" i="1"/>
  <c r="R3066" i="1"/>
  <c r="R3067" i="1"/>
  <c r="R3068" i="1"/>
  <c r="R3069" i="1"/>
  <c r="R3070" i="1"/>
  <c r="R2195"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204" i="1"/>
  <c r="R1311" i="1"/>
  <c r="R1312" i="1"/>
  <c r="R1313" i="1"/>
  <c r="R1314" i="1"/>
  <c r="R1315" i="1"/>
  <c r="R1316" i="1"/>
  <c r="R1317" i="1"/>
  <c r="R1318" i="1"/>
  <c r="R1319" i="1"/>
  <c r="R1320" i="1"/>
  <c r="R1321" i="1"/>
  <c r="R1322" i="1"/>
  <c r="R1323" i="1"/>
  <c r="R1324" i="1"/>
  <c r="R1325" i="1"/>
  <c r="R1326" i="1"/>
  <c r="R1327" i="1"/>
  <c r="R250" i="1"/>
  <c r="R1328" i="1"/>
  <c r="R1329" i="1"/>
  <c r="R1330" i="1"/>
  <c r="R1331" i="1"/>
  <c r="R1332" i="1"/>
  <c r="R1333" i="1"/>
  <c r="R1334" i="1"/>
  <c r="R1335" i="1"/>
  <c r="R3115" i="1"/>
  <c r="R1337" i="1"/>
  <c r="R1338" i="1"/>
  <c r="R182" i="1"/>
  <c r="R1339" i="1"/>
  <c r="R1340" i="1"/>
  <c r="R1341" i="1"/>
  <c r="R1342" i="1"/>
  <c r="R1704" i="1"/>
  <c r="R1344" i="1"/>
  <c r="R1345" i="1"/>
  <c r="R167" i="1"/>
  <c r="R168" i="1"/>
  <c r="R1346" i="1"/>
  <c r="R1347" i="1"/>
  <c r="R1348" i="1"/>
  <c r="R1349" i="1"/>
  <c r="R1350" i="1"/>
  <c r="R1351" i="1"/>
  <c r="R1352" i="1"/>
  <c r="R1353" i="1"/>
  <c r="R1354" i="1"/>
  <c r="R1355" i="1"/>
  <c r="R1356" i="1"/>
  <c r="R1357" i="1"/>
  <c r="R1358" i="1"/>
  <c r="R1359" i="1"/>
  <c r="R169" i="1"/>
  <c r="R170" i="1"/>
  <c r="R1360" i="1"/>
  <c r="R1361" i="1"/>
  <c r="R1362" i="1"/>
  <c r="R1363" i="1"/>
  <c r="R1364" i="1"/>
  <c r="R1365" i="1"/>
  <c r="R1366" i="1"/>
  <c r="R1367" i="1"/>
  <c r="R1368" i="1"/>
  <c r="R1369" i="1"/>
  <c r="R1370" i="1"/>
  <c r="R1371" i="1"/>
  <c r="R1372" i="1"/>
  <c r="R171" i="1"/>
  <c r="R1373" i="1"/>
  <c r="R1374" i="1"/>
  <c r="R3119" i="1"/>
  <c r="R1375" i="1"/>
  <c r="R172" i="1"/>
  <c r="R1376" i="1"/>
  <c r="R1377" i="1"/>
  <c r="R1378" i="1"/>
  <c r="R1379" i="1"/>
  <c r="R1380" i="1"/>
  <c r="R1381" i="1"/>
  <c r="R1382" i="1"/>
  <c r="R1383" i="1"/>
  <c r="R1384" i="1"/>
  <c r="R1385" i="1"/>
  <c r="R1386" i="1"/>
  <c r="R1387" i="1"/>
  <c r="R1388" i="1"/>
  <c r="R1389" i="1"/>
  <c r="R1390" i="1"/>
  <c r="R1391" i="1"/>
  <c r="R173"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61" i="1"/>
  <c r="R1425" i="1"/>
  <c r="R1426" i="1"/>
  <c r="R1427" i="1"/>
  <c r="R1428" i="1"/>
  <c r="R1429" i="1"/>
  <c r="R1430" i="1"/>
  <c r="R1431" i="1"/>
  <c r="R1432" i="1"/>
  <c r="R1433" i="1"/>
  <c r="R1434" i="1"/>
  <c r="R1435" i="1"/>
  <c r="R183" i="1"/>
  <c r="R1436" i="1"/>
  <c r="R1437" i="1"/>
  <c r="R1438" i="1"/>
  <c r="R1439" i="1"/>
  <c r="R1440" i="1"/>
  <c r="R1441" i="1"/>
  <c r="R1442" i="1"/>
  <c r="R1443" i="1"/>
  <c r="R1444" i="1"/>
  <c r="R1445" i="1"/>
  <c r="R1446" i="1"/>
  <c r="R1447" i="1"/>
  <c r="R1448" i="1"/>
  <c r="R1449" i="1"/>
  <c r="R1450" i="1"/>
  <c r="R1451" i="1"/>
  <c r="R1452" i="1"/>
  <c r="R1453" i="1"/>
  <c r="R1454" i="1"/>
  <c r="R1455" i="1"/>
  <c r="R3872" i="1"/>
  <c r="R1457" i="1"/>
  <c r="R1458" i="1"/>
  <c r="R1459" i="1"/>
  <c r="R1460" i="1"/>
  <c r="R1461" i="1"/>
  <c r="R1462" i="1"/>
  <c r="R1463" i="1"/>
  <c r="R1464" i="1"/>
  <c r="R1465" i="1"/>
  <c r="R1466" i="1"/>
  <c r="R1467" i="1"/>
  <c r="R1468" i="1"/>
  <c r="R1469" i="1"/>
  <c r="R999" i="1"/>
  <c r="R3097" i="1"/>
  <c r="R3098" i="1"/>
  <c r="R1000" i="1"/>
  <c r="R3099" i="1"/>
  <c r="R3100" i="1"/>
  <c r="R3101" i="1"/>
  <c r="R3102" i="1"/>
  <c r="R3118" i="1"/>
  <c r="R224" i="1"/>
  <c r="R3103" i="1"/>
  <c r="R52" i="1"/>
  <c r="R3104" i="1"/>
  <c r="R200" i="1"/>
  <c r="R1001" i="1"/>
  <c r="R3105" i="1"/>
  <c r="R827" i="1"/>
  <c r="R3107" i="1"/>
  <c r="R3108" i="1"/>
  <c r="R829" i="1"/>
  <c r="R3109" i="1"/>
  <c r="R3110" i="1"/>
  <c r="R3111" i="1"/>
  <c r="R3112" i="1"/>
  <c r="R66" i="1"/>
  <c r="R3113" i="1"/>
  <c r="R3114" i="1"/>
  <c r="R830" i="1"/>
  <c r="R1336" i="1"/>
  <c r="R3116" i="1"/>
  <c r="R831" i="1"/>
  <c r="R3117" i="1"/>
  <c r="R1844" i="1"/>
  <c r="R2181" i="1"/>
  <c r="R3120" i="1"/>
  <c r="R3121" i="1"/>
  <c r="R802" i="1"/>
  <c r="R3122" i="1"/>
  <c r="R3123" i="1"/>
  <c r="R3124" i="1"/>
  <c r="R3125" i="1"/>
  <c r="R3126" i="1"/>
  <c r="R832" i="1"/>
  <c r="R3127" i="1"/>
  <c r="R952" i="1"/>
  <c r="R3128" i="1"/>
  <c r="R3129" i="1"/>
  <c r="R3130" i="1"/>
  <c r="R3131" i="1"/>
  <c r="R3132" i="1"/>
  <c r="R3133" i="1"/>
  <c r="R3134" i="1"/>
  <c r="R3135" i="1"/>
  <c r="R3136" i="1"/>
  <c r="R3137" i="1"/>
  <c r="R3138" i="1"/>
  <c r="R3139" i="1"/>
  <c r="R3140" i="1"/>
  <c r="R38" i="1"/>
  <c r="R3141" i="1"/>
  <c r="R3142" i="1"/>
  <c r="R3143" i="1"/>
  <c r="R3365" i="1"/>
  <c r="R3144" i="1"/>
  <c r="R803" i="1"/>
  <c r="R804" i="1"/>
  <c r="R3145" i="1"/>
  <c r="R3146" i="1"/>
  <c r="R3147" i="1"/>
  <c r="R3148" i="1"/>
  <c r="R3149" i="1"/>
  <c r="R3150" i="1"/>
  <c r="R3151" i="1"/>
  <c r="R3152" i="1"/>
  <c r="R3153" i="1"/>
  <c r="R3154" i="1"/>
  <c r="R71" i="1"/>
  <c r="R3155" i="1"/>
  <c r="R3156" i="1"/>
  <c r="R3157" i="1"/>
  <c r="R3158" i="1"/>
  <c r="R3159" i="1"/>
  <c r="R3160" i="1"/>
  <c r="R3161" i="1"/>
  <c r="R3162" i="1"/>
  <c r="R3163" i="1"/>
  <c r="R3164" i="1"/>
  <c r="R3165" i="1"/>
  <c r="R3166" i="1"/>
  <c r="R3167" i="1"/>
  <c r="R3168" i="1"/>
  <c r="R3169" i="1"/>
  <c r="R3170" i="1"/>
  <c r="R3171" i="1"/>
  <c r="R3172" i="1"/>
  <c r="R2671" i="1"/>
  <c r="R3173" i="1"/>
  <c r="R3174" i="1"/>
  <c r="R3175" i="1"/>
  <c r="R3176" i="1"/>
  <c r="R3177" i="1"/>
  <c r="R1823"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27" i="1"/>
  <c r="R3208" i="1"/>
  <c r="R971" i="1"/>
  <c r="R981" i="1"/>
  <c r="R3209" i="1"/>
  <c r="R3210" i="1"/>
  <c r="R3211" i="1"/>
  <c r="R28" i="1"/>
  <c r="R833" i="1"/>
  <c r="R3212" i="1"/>
  <c r="R3213" i="1"/>
  <c r="R3214" i="1"/>
  <c r="R3215" i="1"/>
  <c r="R3216" i="1"/>
  <c r="R3217" i="1"/>
  <c r="R3218" i="1"/>
  <c r="R3219" i="1"/>
  <c r="R18" i="1"/>
  <c r="R3220" i="1"/>
  <c r="R3221" i="1"/>
  <c r="R29" i="1"/>
  <c r="R3222" i="1"/>
  <c r="R3223" i="1"/>
  <c r="R3224" i="1"/>
  <c r="R982" i="1"/>
  <c r="R941" i="1"/>
  <c r="R2" i="1"/>
  <c r="R3225" i="1"/>
  <c r="R3226" i="1"/>
  <c r="R3227" i="1"/>
  <c r="R3228" i="1"/>
  <c r="R834" i="1"/>
  <c r="R3229" i="1"/>
  <c r="R3230" i="1"/>
  <c r="R3231" i="1"/>
  <c r="R3232" i="1"/>
  <c r="R983" i="1"/>
  <c r="R942" i="1"/>
  <c r="R3233" i="1"/>
  <c r="R835" i="1"/>
  <c r="R3234" i="1"/>
  <c r="R3235" i="1"/>
  <c r="R3236" i="1"/>
  <c r="R972" i="1"/>
  <c r="R3237" i="1"/>
  <c r="R3238" i="1"/>
  <c r="R3239" i="1"/>
  <c r="R984" i="1"/>
  <c r="R943" i="1"/>
  <c r="R3240" i="1"/>
  <c r="R3241" i="1"/>
  <c r="R3242" i="1"/>
  <c r="R3243" i="1"/>
  <c r="R985" i="1"/>
  <c r="R973" i="1"/>
  <c r="R58" i="1"/>
  <c r="R3244" i="1"/>
  <c r="R986"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9" i="1"/>
  <c r="R40" i="1"/>
  <c r="R41" i="1"/>
  <c r="R42" i="1"/>
  <c r="R43" i="1"/>
  <c r="R44" i="1"/>
  <c r="R45" i="1"/>
  <c r="R46" i="1"/>
  <c r="R948" i="1"/>
  <c r="R47" i="1"/>
  <c r="R48" i="1"/>
  <c r="R49" i="1"/>
  <c r="R3361" i="1"/>
  <c r="R3362" i="1"/>
  <c r="R3363" i="1"/>
  <c r="R3364" i="1"/>
  <c r="R949" i="1"/>
  <c r="R3366" i="1"/>
  <c r="R60" i="1"/>
  <c r="R3367" i="1"/>
  <c r="R3368" i="1"/>
  <c r="R3369" i="1"/>
  <c r="R3370" i="1"/>
  <c r="R3371" i="1"/>
  <c r="R3372" i="1"/>
  <c r="R3373" i="1"/>
  <c r="R950" i="1"/>
  <c r="R3374" i="1"/>
  <c r="R3375" i="1"/>
  <c r="R19" i="1"/>
  <c r="R3376" i="1"/>
  <c r="R810" i="1"/>
  <c r="R3377" i="1"/>
  <c r="R3378" i="1"/>
  <c r="R3379" i="1"/>
  <c r="R3380" i="1"/>
  <c r="R3381" i="1"/>
  <c r="R3382" i="1"/>
  <c r="R3383" i="1"/>
  <c r="R3384" i="1"/>
  <c r="R3385" i="1"/>
  <c r="R3386" i="1"/>
  <c r="R3387" i="1"/>
  <c r="R3388" i="1"/>
  <c r="R3389" i="1"/>
  <c r="R3390" i="1"/>
  <c r="R8" i="1"/>
  <c r="R3391" i="1"/>
  <c r="R3392" i="1"/>
  <c r="R3393" i="1"/>
  <c r="R3394" i="1"/>
  <c r="R3395" i="1"/>
  <c r="R2672"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840" i="1"/>
  <c r="R3431" i="1"/>
  <c r="R3432" i="1"/>
  <c r="R3433" i="1"/>
  <c r="R3434" i="1"/>
  <c r="R3435" i="1"/>
  <c r="R3436" i="1"/>
  <c r="R3437" i="1"/>
  <c r="R3438" i="1"/>
  <c r="R3439" i="1"/>
  <c r="R3440" i="1"/>
  <c r="R3441" i="1"/>
  <c r="R3442" i="1"/>
  <c r="R3443" i="1"/>
  <c r="R3444" i="1"/>
  <c r="R3445" i="1"/>
  <c r="R3446" i="1"/>
  <c r="R3447" i="1"/>
  <c r="R3448" i="1"/>
  <c r="R3449" i="1"/>
  <c r="R3450" i="1"/>
  <c r="R3451" i="1"/>
  <c r="R841" i="1"/>
  <c r="R3452" i="1"/>
  <c r="R3453" i="1"/>
  <c r="R3454" i="1"/>
  <c r="R3455" i="1"/>
  <c r="R3456" i="1"/>
  <c r="R3457" i="1"/>
  <c r="R3458" i="1"/>
  <c r="R3459" i="1"/>
  <c r="R3460" i="1"/>
  <c r="R2679"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181"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936" i="1"/>
  <c r="R3545" i="1"/>
  <c r="R3546" i="1"/>
  <c r="R222" i="1"/>
  <c r="R3547" i="1"/>
  <c r="R969" i="1"/>
  <c r="R3548" i="1"/>
  <c r="R970" i="1"/>
  <c r="R917" i="1"/>
  <c r="R3549" i="1"/>
  <c r="R3550" i="1"/>
  <c r="R3551" i="1"/>
  <c r="R3552" i="1"/>
  <c r="R937" i="1"/>
  <c r="R3553" i="1"/>
  <c r="R3554" i="1"/>
  <c r="R3555" i="1"/>
  <c r="R3556" i="1"/>
  <c r="R3558" i="1"/>
  <c r="R3559" i="1"/>
  <c r="R3560" i="1"/>
  <c r="R3561" i="1"/>
  <c r="R3562" i="1"/>
  <c r="R849" i="1"/>
  <c r="R938" i="1"/>
  <c r="R3563" i="1"/>
  <c r="R3564" i="1"/>
  <c r="R24" i="1"/>
  <c r="R3565" i="1"/>
  <c r="R3566" i="1"/>
  <c r="R3567" i="1"/>
  <c r="R25" i="1"/>
  <c r="R977" i="1"/>
  <c r="R978" i="1"/>
  <c r="R26" i="1"/>
  <c r="R979" i="1"/>
  <c r="R980" i="1"/>
  <c r="R225" i="1"/>
  <c r="R231" i="1"/>
  <c r="R3568" i="1"/>
  <c r="R3569" i="1"/>
  <c r="R232" i="1"/>
  <c r="R3570" i="1"/>
  <c r="R3571" i="1"/>
  <c r="R233" i="1"/>
  <c r="R1827" i="1"/>
  <c r="R3573" i="1"/>
  <c r="R134" i="1"/>
  <c r="R3574" i="1"/>
  <c r="R3575" i="1"/>
  <c r="R3576" i="1"/>
  <c r="R135" i="1"/>
  <c r="R2738" i="1"/>
  <c r="R3578" i="1"/>
  <c r="R3579" i="1"/>
  <c r="R3580" i="1"/>
  <c r="R811" i="1"/>
  <c r="R3581" i="1"/>
  <c r="R3582" i="1"/>
  <c r="R136" i="1"/>
  <c r="R3583" i="1"/>
  <c r="R3584" i="1"/>
  <c r="R3585" i="1"/>
  <c r="R3586" i="1"/>
  <c r="R3587" i="1"/>
  <c r="R113" i="1"/>
  <c r="R3588" i="1"/>
  <c r="R3589" i="1"/>
  <c r="R254" i="1"/>
  <c r="R3590" i="1"/>
  <c r="R234" i="1"/>
  <c r="R3591" i="1"/>
  <c r="R2909" i="1"/>
  <c r="R3593" i="1"/>
  <c r="R235" i="1"/>
  <c r="R3594" i="1"/>
  <c r="R3595" i="1"/>
  <c r="R3596" i="1"/>
  <c r="R3597" i="1"/>
  <c r="R3598" i="1"/>
  <c r="R812" i="1"/>
  <c r="R3599" i="1"/>
  <c r="R3600" i="1"/>
  <c r="R3601" i="1"/>
  <c r="R819" i="1"/>
  <c r="R820" i="1"/>
  <c r="R821" i="1"/>
  <c r="R822" i="1"/>
  <c r="R236" i="1"/>
  <c r="R3602" i="1"/>
  <c r="R3603" i="1"/>
  <c r="R3604" i="1"/>
  <c r="R67" i="1"/>
  <c r="R3605" i="1"/>
  <c r="R3606" i="1"/>
  <c r="R137" i="1"/>
  <c r="R68"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1002" i="1"/>
  <c r="R114" i="1"/>
  <c r="R3633" i="1"/>
  <c r="R3634" i="1"/>
  <c r="R3635" i="1"/>
  <c r="R199"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1525" i="1"/>
  <c r="R3687" i="1"/>
  <c r="R1017" i="1"/>
  <c r="R1018" i="1"/>
  <c r="R1019" i="1"/>
  <c r="R1020" i="1"/>
  <c r="R1021" i="1"/>
  <c r="R3864" i="1"/>
  <c r="R3689" i="1"/>
  <c r="R3690" i="1"/>
  <c r="R3691" i="1"/>
  <c r="R3692" i="1"/>
  <c r="R3693" i="1"/>
  <c r="R3694" i="1"/>
  <c r="R3695" i="1"/>
  <c r="R1867" i="1"/>
  <c r="R3696" i="1"/>
  <c r="R221" i="1"/>
  <c r="R3697" i="1"/>
  <c r="R3698" i="1"/>
  <c r="R3699" i="1"/>
  <c r="R939" i="1"/>
  <c r="R3700" i="1"/>
  <c r="R3701" i="1"/>
  <c r="R3702" i="1"/>
  <c r="R3703" i="1"/>
  <c r="R3704" i="1"/>
  <c r="R3705" i="1"/>
  <c r="R3706" i="1"/>
  <c r="R3707" i="1"/>
  <c r="R3708" i="1"/>
  <c r="R3709" i="1"/>
  <c r="R3710" i="1"/>
  <c r="R73" i="1"/>
  <c r="R3711" i="1"/>
  <c r="R3712" i="1"/>
  <c r="R241" i="1"/>
  <c r="R3713" i="1"/>
  <c r="R3714" i="1"/>
  <c r="R3715" i="1"/>
  <c r="R3716" i="1"/>
  <c r="R3717" i="1"/>
  <c r="R3718" i="1"/>
  <c r="R3719" i="1"/>
  <c r="R3720" i="1"/>
  <c r="R242" i="1"/>
  <c r="R3721" i="1"/>
  <c r="R836" i="1"/>
  <c r="R3722" i="1"/>
  <c r="R3723" i="1"/>
  <c r="R3724" i="1"/>
  <c r="R3725" i="1"/>
  <c r="R3726" i="1"/>
  <c r="R3727" i="1"/>
  <c r="R3728" i="1"/>
  <c r="R3729" i="1"/>
  <c r="R3730" i="1"/>
  <c r="R1566" i="1"/>
  <c r="R3731" i="1"/>
  <c r="R3732" i="1"/>
  <c r="R3733" i="1"/>
  <c r="R3734" i="1"/>
  <c r="R3735" i="1"/>
  <c r="R255" i="1"/>
  <c r="R256" i="1"/>
  <c r="R257" i="1"/>
  <c r="R258" i="1"/>
  <c r="R3736" i="1"/>
  <c r="R3737" i="1"/>
  <c r="R259" i="1"/>
  <c r="R3738" i="1"/>
  <c r="R1824" i="1"/>
  <c r="R92" i="1"/>
  <c r="R3740" i="1"/>
  <c r="R93" i="1"/>
  <c r="R94" i="1"/>
  <c r="R95" i="1"/>
  <c r="R837" i="1"/>
  <c r="R3741" i="1"/>
  <c r="R3742" i="1"/>
  <c r="R3743" i="1"/>
  <c r="R3744" i="1"/>
  <c r="R3745" i="1"/>
  <c r="R96" i="1"/>
  <c r="R97" i="1"/>
  <c r="R74" i="1"/>
  <c r="R75" i="1"/>
  <c r="R3746" i="1"/>
  <c r="R3747" i="1"/>
  <c r="R76" i="1"/>
  <c r="R3748" i="1"/>
  <c r="R3749" i="1"/>
  <c r="R3750" i="1"/>
  <c r="R3751" i="1"/>
  <c r="R122" i="1"/>
  <c r="R98" i="1"/>
  <c r="R226" i="1"/>
  <c r="R227" i="1"/>
  <c r="R3752" i="1"/>
  <c r="R3753" i="1"/>
  <c r="R3754" i="1"/>
  <c r="R3755" i="1"/>
  <c r="R3756" i="1"/>
  <c r="R260" i="1"/>
  <c r="R261" i="1"/>
  <c r="R3757" i="1"/>
  <c r="R3758" i="1"/>
  <c r="R3759" i="1"/>
  <c r="R3760" i="1"/>
  <c r="R3761" i="1"/>
  <c r="R3762" i="1"/>
  <c r="R3763" i="1"/>
  <c r="R3764" i="1"/>
  <c r="R123" i="1"/>
  <c r="R486" i="1"/>
  <c r="R487" i="1"/>
  <c r="R488" i="1"/>
  <c r="R489" i="1"/>
  <c r="R490" i="1"/>
  <c r="R491" i="1"/>
  <c r="R492" i="1"/>
  <c r="R3765" i="1"/>
  <c r="R3766" i="1"/>
  <c r="R3767" i="1"/>
  <c r="R3768" i="1"/>
  <c r="R3769" i="1"/>
  <c r="R3770" i="1"/>
  <c r="R3771" i="1"/>
  <c r="R3772" i="1"/>
  <c r="R3773" i="1"/>
  <c r="R3774" i="1"/>
  <c r="R3775" i="1"/>
  <c r="R3776" i="1"/>
  <c r="R3777" i="1"/>
  <c r="R3778" i="1"/>
  <c r="R3779" i="1"/>
  <c r="R179" i="1"/>
  <c r="R3780" i="1"/>
  <c r="R3781" i="1"/>
  <c r="R3782" i="1"/>
  <c r="R3783" i="1"/>
  <c r="R3784" i="1"/>
  <c r="R3785" i="1"/>
  <c r="R838" i="1"/>
  <c r="R3786" i="1"/>
  <c r="R3787" i="1"/>
  <c r="R3788" i="1"/>
  <c r="R3789" i="1"/>
  <c r="R3790" i="1"/>
  <c r="R3791" i="1"/>
  <c r="R3792" i="1"/>
  <c r="R3793" i="1"/>
  <c r="R3794" i="1"/>
  <c r="R3795" i="1"/>
  <c r="R3796" i="1"/>
  <c r="R3797" i="1"/>
  <c r="R3798" i="1"/>
  <c r="R3799" i="1"/>
  <c r="R3800" i="1"/>
  <c r="R3801" i="1"/>
  <c r="R3802" i="1"/>
  <c r="R3803" i="1"/>
  <c r="R3804" i="1"/>
  <c r="R3805" i="1"/>
  <c r="R82" i="1"/>
  <c r="R99" i="1"/>
  <c r="R100" i="1"/>
  <c r="R101" i="1"/>
  <c r="R102" i="1"/>
  <c r="R103" i="1"/>
  <c r="R104" i="1"/>
  <c r="R493" i="1"/>
  <c r="R494" i="1"/>
  <c r="R495" i="1"/>
  <c r="R496" i="1"/>
  <c r="R497" i="1"/>
  <c r="R498" i="1"/>
  <c r="R499" i="1"/>
  <c r="R500" i="1"/>
  <c r="R501" i="1"/>
  <c r="R502" i="1"/>
  <c r="R503" i="1"/>
  <c r="R504" i="1"/>
  <c r="R505" i="1"/>
  <c r="R806" i="1"/>
  <c r="R506" i="1"/>
  <c r="R507" i="1"/>
  <c r="R508" i="1"/>
  <c r="R509" i="1"/>
  <c r="R510" i="1"/>
  <c r="R511" i="1"/>
  <c r="R143" i="1"/>
  <c r="R144" i="1"/>
  <c r="R3806" i="1"/>
  <c r="R105" i="1"/>
  <c r="R106" i="1"/>
  <c r="R3807" i="1"/>
  <c r="R145" i="1"/>
  <c r="R3808" i="1"/>
  <c r="R3809" i="1"/>
  <c r="R3810" i="1"/>
  <c r="R146" i="1"/>
  <c r="R147" i="1"/>
  <c r="R3811" i="1"/>
  <c r="R148" i="1"/>
  <c r="R149" i="1"/>
  <c r="R3812" i="1"/>
  <c r="R150" i="1"/>
  <c r="R151" i="1"/>
  <c r="R3813" i="1"/>
  <c r="R3814" i="1"/>
  <c r="R189" i="1"/>
  <c r="R152" i="1"/>
  <c r="R3815" i="1"/>
  <c r="R3816" i="1"/>
  <c r="R3817" i="1"/>
  <c r="R3818" i="1"/>
  <c r="R3819" i="1"/>
  <c r="R3820" i="1"/>
  <c r="R3821" i="1"/>
  <c r="R3822" i="1"/>
  <c r="R3823" i="1"/>
  <c r="R3824" i="1"/>
  <c r="R3825" i="1"/>
  <c r="R3826" i="1"/>
  <c r="R3827" i="1"/>
  <c r="R3828" i="1"/>
  <c r="R3829" i="1"/>
  <c r="R3830" i="1"/>
  <c r="R3831" i="1"/>
  <c r="R3832" i="1"/>
  <c r="R153" i="1"/>
  <c r="R3833" i="1"/>
  <c r="R3834" i="1"/>
  <c r="R3835" i="1"/>
  <c r="R3836" i="1"/>
  <c r="R3837" i="1"/>
  <c r="R3838" i="1"/>
  <c r="R3839" i="1"/>
  <c r="R3840" i="1"/>
  <c r="R3841" i="1"/>
  <c r="R3842" i="1"/>
  <c r="R3843" i="1"/>
  <c r="R3844" i="1"/>
  <c r="R3845" i="1"/>
  <c r="R3846" i="1"/>
  <c r="R3847" i="1"/>
  <c r="R3848" i="1"/>
  <c r="R3849" i="1"/>
  <c r="R3850" i="1"/>
  <c r="R839" i="1"/>
  <c r="R3851" i="1"/>
  <c r="R3852" i="1"/>
  <c r="R3853" i="1"/>
  <c r="R3854" i="1"/>
  <c r="R3855" i="1"/>
  <c r="R3856" i="1"/>
  <c r="R3857" i="1"/>
  <c r="R3858" i="1"/>
  <c r="R3859" i="1"/>
  <c r="R115" i="1"/>
  <c r="R3860" i="1"/>
  <c r="R3861" i="1"/>
  <c r="R3862" i="1"/>
  <c r="R116" i="1"/>
  <c r="R3863" i="1"/>
  <c r="R2249" i="1"/>
  <c r="R3865" i="1"/>
  <c r="R3866" i="1"/>
  <c r="R3867" i="1"/>
  <c r="R3868" i="1"/>
  <c r="R3869" i="1"/>
  <c r="R3870" i="1"/>
  <c r="R3871" i="1"/>
  <c r="R3577" i="1"/>
  <c r="R3873" i="1"/>
  <c r="R3874"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237" i="1"/>
  <c r="R1049" i="1"/>
  <c r="R1050" i="1"/>
  <c r="R1051" i="1"/>
  <c r="R1052" i="1"/>
  <c r="R1053" i="1"/>
  <c r="R1054" i="1"/>
  <c r="R1055" i="1"/>
  <c r="R1056" i="1"/>
  <c r="R1057" i="1"/>
  <c r="R1058" i="1"/>
  <c r="R1059" i="1"/>
  <c r="R1060" i="1"/>
  <c r="R1061" i="1"/>
  <c r="R1062" i="1"/>
  <c r="R1063" i="1"/>
  <c r="R190" i="1"/>
  <c r="R1064" i="1"/>
  <c r="R191" i="1"/>
  <c r="R1065" i="1"/>
  <c r="R1066" i="1"/>
  <c r="R1067" i="1"/>
  <c r="R1068" i="1"/>
  <c r="R1069" i="1"/>
  <c r="R1070" i="1"/>
  <c r="R1071" i="1"/>
  <c r="R192"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201" i="1"/>
  <c r="R1095" i="1"/>
  <c r="R1096" i="1"/>
  <c r="R1097" i="1"/>
  <c r="R1098" i="1"/>
  <c r="R1099" i="1"/>
  <c r="R202"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203"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470" i="1"/>
  <c r="R1471" i="1"/>
  <c r="F26" i="11" l="1"/>
  <c r="F25" i="11"/>
  <c r="F24" i="11"/>
  <c r="F23" i="11"/>
  <c r="F22" i="11"/>
  <c r="F21" i="1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Miguel Alberto Tavara Ortega</author>
    <author>Orlando Encinas Seminario</author>
  </authors>
  <commentList>
    <comment ref="G1" authorId="0" shapeId="0" xr:uid="{00000000-0006-0000-0000-000001000000}">
      <text>
        <r>
          <rPr>
            <sz val="9"/>
            <color indexed="81"/>
            <rFont val="Tahoma"/>
            <family val="2"/>
          </rPr>
          <t>01 = EMPLEADO
02 = OBRERO DE CONSTRUCCION CIVIL
03 = OBRERO</t>
        </r>
      </text>
    </comment>
    <comment ref="I1" authorId="1" shapeId="0" xr:uid="{00000000-0006-0000-0000-000002000000}">
      <text>
        <r>
          <rPr>
            <b/>
            <sz val="9"/>
            <color indexed="81"/>
            <rFont val="Tahoma"/>
            <family val="2"/>
          </rPr>
          <t>Orlando Encinas Seminario:</t>
        </r>
        <r>
          <rPr>
            <sz val="9"/>
            <color indexed="81"/>
            <rFont val="Tahoma"/>
            <family val="2"/>
          </rPr>
          <t xml:space="preserve">
E19, E20, E21 etc
PV19b, PV20, PV21 etc
Microdesvio A etc
Patio TallerSA etc
</t>
        </r>
      </text>
    </comment>
    <comment ref="L1" authorId="0" shapeId="0" xr:uid="{00000000-0006-0000-0000-000003000000}">
      <text>
        <r>
          <rPr>
            <b/>
            <sz val="9"/>
            <color indexed="81"/>
            <rFont val="Tahoma"/>
            <family val="2"/>
          </rPr>
          <t>01 = MASCULINO
02 = FEMENINO</t>
        </r>
      </text>
    </comment>
    <comment ref="P1" authorId="0" shapeId="0" xr:uid="{00000000-0006-0000-0000-000004000000}">
      <text>
        <r>
          <rPr>
            <b/>
            <sz val="9"/>
            <color indexed="81"/>
            <rFont val="Tahoma"/>
            <family val="2"/>
          </rPr>
          <t xml:space="preserve">01 = ACTIVO
02 = CESADO
</t>
        </r>
      </text>
    </comment>
    <comment ref="Q1" authorId="0" shapeId="0" xr:uid="{00000000-0006-0000-0000-000005000000}">
      <text>
        <r>
          <rPr>
            <b/>
            <sz val="9"/>
            <color indexed="81"/>
            <rFont val="Tahoma"/>
            <family val="2"/>
          </rPr>
          <t>01 = PLAZO FIJO
02 = PLAZO INDETERMINADO
03 = CONTRATO DE EXTRANJERO.
04 = SIN CONTRATO REGIMEN CIVIL</t>
        </r>
      </text>
    </comment>
  </commentList>
</comments>
</file>

<file path=xl/sharedStrings.xml><?xml version="1.0" encoding="utf-8"?>
<sst xmlns="http://schemas.openxmlformats.org/spreadsheetml/2006/main" count="48457" uniqueCount="13386">
  <si>
    <t>RUC</t>
  </si>
  <si>
    <t>EMPRESA</t>
  </si>
  <si>
    <t>CONTRATISTA PRNCIPAL</t>
  </si>
  <si>
    <t>Nro. DNI / CE</t>
  </si>
  <si>
    <t>APELLIDOS Y NOMBRES</t>
  </si>
  <si>
    <t>FECHA NACIMIENTO</t>
  </si>
  <si>
    <t>TIPO TRABAJADOR</t>
  </si>
  <si>
    <t>TITULO DE PUESTO/CARGO</t>
  </si>
  <si>
    <t>NOMBRE DE OBRA DONDE ESTA ASIGNADO DURANTE EL MES REPORTADO</t>
  </si>
  <si>
    <t>DOMICILIO DE TRABAJADOR</t>
  </si>
  <si>
    <t>DISTRITO SEGÚN DNI</t>
  </si>
  <si>
    <t>GENERO</t>
  </si>
  <si>
    <t>NACIONALIDAD</t>
  </si>
  <si>
    <t>FECHA INICIO DE LABORES EN OBRA</t>
  </si>
  <si>
    <t>FECHA CESE/BAJA</t>
  </si>
  <si>
    <t>ESTADO</t>
  </si>
  <si>
    <t>TIPO DE CONTRATO LABORAL</t>
  </si>
  <si>
    <t>OFICINA TÉCNICA DE ESTUDIOS Y CONTROL DE OBRAS SA SUCURSAL DEL PERÚ</t>
  </si>
  <si>
    <t>Cuenta de RUC</t>
  </si>
  <si>
    <t>EECOL ELECTRIC PERU SAC</t>
  </si>
  <si>
    <t>SONINGEO S.A.C.</t>
  </si>
  <si>
    <t>Contratistas</t>
  </si>
  <si>
    <t>Suma de Contratistas</t>
  </si>
  <si>
    <t>Total</t>
  </si>
  <si>
    <t>SOCIEDAD DIVING SERVICE SALVAGE PERU S.A.C</t>
  </si>
  <si>
    <t>ZITRON PERÚ SAC</t>
  </si>
  <si>
    <t xml:space="preserve">SOLETANCHE BACHY PERU SAC </t>
  </si>
  <si>
    <t xml:space="preserve">COBRA PERU S.A </t>
  </si>
  <si>
    <t>ValidarDNI</t>
  </si>
  <si>
    <t>Corregir</t>
  </si>
  <si>
    <t>Validacion Fecha de Nacimiento</t>
  </si>
  <si>
    <t>Validacion Documento de Identidad</t>
  </si>
  <si>
    <t>VENTANILLA</t>
  </si>
  <si>
    <t>MARKINT SAC</t>
  </si>
  <si>
    <t>CALLAO</t>
  </si>
  <si>
    <t>EL AGUSTINO</t>
  </si>
  <si>
    <t>SANTA ANITA</t>
  </si>
  <si>
    <t>ACP AMBIENTAL SAC</t>
  </si>
  <si>
    <t>HARLAM SYO PERU SAC</t>
  </si>
  <si>
    <t>PROSEGURIDAD S.A</t>
  </si>
  <si>
    <t>TERMO SISTEMAS S.A.C</t>
  </si>
  <si>
    <t>HYDREX INGENIERIA Y CONSTRUCCION S.A.C</t>
  </si>
  <si>
    <t>ECOCENTURY S.A.C.</t>
  </si>
  <si>
    <t>AGF PERU SA</t>
  </si>
  <si>
    <t>GRUAS DEL PACIFICO SAC</t>
  </si>
  <si>
    <t>GRUINSA SAC</t>
  </si>
  <si>
    <t>PROSEGUR TECNOLOGIA S.A.</t>
  </si>
  <si>
    <t>PILOTES TERRATEST PERU SAC</t>
  </si>
  <si>
    <t>GESTION COMERCIAL DE EMPRESAS EIRL</t>
  </si>
  <si>
    <t>AHORRO Y EFICIENCIA DE ENERGIA SAC</t>
  </si>
  <si>
    <t>EULEN SERVICIOS COMPLEMENTARIOS S.A.</t>
  </si>
  <si>
    <t>INTERSENDAS S.A.C.</t>
  </si>
  <si>
    <t>INVESTIGACION Y CONTROL DE CALIDAD SA SUCURSAL PERU</t>
  </si>
  <si>
    <t>47325560</t>
  </si>
  <si>
    <t>08657360</t>
  </si>
  <si>
    <t>CALLO</t>
  </si>
  <si>
    <t>46991476</t>
  </si>
  <si>
    <t>JUAREZ NAVARRO CARLOS DANIEL</t>
  </si>
  <si>
    <t>75391756</t>
  </si>
  <si>
    <t>BK MODULAR  S.A.C</t>
  </si>
  <si>
    <t>PIRES GIOVANETTI GUARDIA PERU S.A.C.</t>
  </si>
  <si>
    <t>CO-OL CONSTRUCCIONES MODULARES</t>
  </si>
  <si>
    <t>LUPPAAR CONTRATISTAS GENERALES</t>
  </si>
  <si>
    <t>CUBERTA PERU SAC</t>
  </si>
  <si>
    <t>TK ELEVADORES PERU SAC</t>
  </si>
  <si>
    <t>CONSORCIO OBRAS DE METRO</t>
  </si>
  <si>
    <t>INVERSIONES ROLDAN EIRL</t>
  </si>
  <si>
    <t>ERSI PERU SAC</t>
  </si>
  <si>
    <t>GREENLAB PERÚ SAC</t>
  </si>
  <si>
    <t>TRANSPORTES ACOINSA SAC</t>
  </si>
  <si>
    <t>JLF SERVICIOS GENERALES SAC</t>
  </si>
  <si>
    <t>J &amp; V RESGUARDO SAC</t>
  </si>
  <si>
    <t>42732643</t>
  </si>
  <si>
    <t>QUISPE ROJAS JOEL</t>
  </si>
  <si>
    <t>41630304</t>
  </si>
  <si>
    <t>TELLO COLORADO ELMER BENITO</t>
  </si>
  <si>
    <t>76970487</t>
  </si>
  <si>
    <t xml:space="preserve">BENITES GUTIERREZ GIAN CARLOS </t>
  </si>
  <si>
    <t>SAN LUIS</t>
  </si>
  <si>
    <t>42926243</t>
  </si>
  <si>
    <t xml:space="preserve">MARQUEZ CORONADO MARZOLINI </t>
  </si>
  <si>
    <t>76217274</t>
  </si>
  <si>
    <t xml:space="preserve">FLORES GONZALES ALEX AVELINO </t>
  </si>
  <si>
    <t>07088393</t>
  </si>
  <si>
    <t>LOPEZ APAICO BERTRAND PALMIRO</t>
  </si>
  <si>
    <t>Cercado De Lima</t>
  </si>
  <si>
    <t>ALFARO GONZALES ANTENOR WILFREDO</t>
  </si>
  <si>
    <t>003680803</t>
  </si>
  <si>
    <t xml:space="preserve">BUENO MENDOZA ANGELO ALCIDES </t>
  </si>
  <si>
    <t>CASQUERO ALVAREZ ERICK VICENTE</t>
  </si>
  <si>
    <t>CELIS POLANCO ANGEL</t>
  </si>
  <si>
    <t>CHAUCA CANCHANO DINO TOYIN</t>
  </si>
  <si>
    <t>CRUZ LOPEZ JUAN CARLOS</t>
  </si>
  <si>
    <t>ATE</t>
  </si>
  <si>
    <t>07520753</t>
  </si>
  <si>
    <t>DEL AGUILA PINEDO ENRIQUE MANUEL</t>
  </si>
  <si>
    <t>ESPINOZA PEREZ KAREN MELINA</t>
  </si>
  <si>
    <t>GOMEZ BAO WALTER MANUEL</t>
  </si>
  <si>
    <t>HUAYASCACHI SANTIAGO DANTE</t>
  </si>
  <si>
    <t>LA VICTORIA</t>
  </si>
  <si>
    <t>MAMANI LLUNGO CESAR ESTEBAN</t>
  </si>
  <si>
    <t>MANRIQUE BUITRON BRYAN JESÚS</t>
  </si>
  <si>
    <t>MARTINEZ MIRANDA ESTIP EUGENIO</t>
  </si>
  <si>
    <t>MELGAREJO MORENO JAIME EFRAIN</t>
  </si>
  <si>
    <t>NIMBOMA  VASQUEZ WILDER JAIME</t>
  </si>
  <si>
    <t>OLIVA SAAVEDRA JUNIOR OSCAR</t>
  </si>
  <si>
    <t>OSCATEGUI RAFAEL CRISTIAN HERBERT</t>
  </si>
  <si>
    <t>PAREDES VARGAS PEDRO LUIS</t>
  </si>
  <si>
    <t>SAAVEDRA ALDANA MANUEL EDGARDO</t>
  </si>
  <si>
    <t>SATALAYA MOZOMBITE KEITER</t>
  </si>
  <si>
    <t>SOTO HUAMAN MIQUE JOSE</t>
  </si>
  <si>
    <t>TITO CARDENAS GUIDO CRISTOBAL</t>
  </si>
  <si>
    <t>TORRES LAURA ELMER PAUL</t>
  </si>
  <si>
    <t>TORRES VELASQUEZ JESUS GABRIEL</t>
  </si>
  <si>
    <t>09620129</t>
  </si>
  <si>
    <t>UGALDE RAMOS NILTON</t>
  </si>
  <si>
    <t>VALVERDE TELLO JUAN ROBERTO</t>
  </si>
  <si>
    <t>CERCADO LIMA</t>
  </si>
  <si>
    <t>VELA UPIACHIHUA SEGUNDO</t>
  </si>
  <si>
    <t>VELASQUEZ AMACIFEN LUIS</t>
  </si>
  <si>
    <t>VERGARA REQUEJO WILMER</t>
  </si>
  <si>
    <t>09842722</t>
  </si>
  <si>
    <t>ZARATE PAEZ MIGUEL ANGEL</t>
  </si>
  <si>
    <t>48211477</t>
  </si>
  <si>
    <t>MANAY CHUJUTALLI RONEHI</t>
  </si>
  <si>
    <t>CARDENAS PALLA ALESSANDRO MOISES</t>
  </si>
  <si>
    <t>48711299</t>
  </si>
  <si>
    <t xml:space="preserve">COCHACHI ARRIETA DENISS ARTURO </t>
  </si>
  <si>
    <t>LA PERLA</t>
  </si>
  <si>
    <t>40162069</t>
  </si>
  <si>
    <t>74652709</t>
  </si>
  <si>
    <t>BREÑA</t>
  </si>
  <si>
    <t>43654610</t>
  </si>
  <si>
    <t>70053516</t>
  </si>
  <si>
    <t>BACILIO MELGAREJO NELSON VLADIMIR</t>
  </si>
  <si>
    <t>76535983</t>
  </si>
  <si>
    <t xml:space="preserve">ARROYO ALANIA MISAEL BENJAMÍN </t>
  </si>
  <si>
    <t>41067648</t>
  </si>
  <si>
    <t>IZAGUIRRE MICHUE KATTY DENISSE</t>
  </si>
  <si>
    <t>VASQUEZ RISCO CARLOS HUGO</t>
  </si>
  <si>
    <t>77672001</t>
  </si>
  <si>
    <t xml:space="preserve">VEGA MENESES JUAN ALBERTO </t>
  </si>
  <si>
    <t>76016431</t>
  </si>
  <si>
    <t>DE LA CRUZ CALDERON JUAN KLIVER</t>
  </si>
  <si>
    <t>76183659</t>
  </si>
  <si>
    <t>AYALA GARCIA GRECIA MILAGROS</t>
  </si>
  <si>
    <t>76086479</t>
  </si>
  <si>
    <t>ROJAS MARREROS ALDO ANDRÉ</t>
  </si>
  <si>
    <t>70609001</t>
  </si>
  <si>
    <t xml:space="preserve">COHA HUARANCCA FELIPE </t>
  </si>
  <si>
    <t>75661002</t>
  </si>
  <si>
    <t xml:space="preserve">CLAUDIO SALDAÑA INGRID MARYORI </t>
  </si>
  <si>
    <t>74735881</t>
  </si>
  <si>
    <t>URCIA BLANCO MARIA FERNANDA</t>
  </si>
  <si>
    <t>72275195</t>
  </si>
  <si>
    <t>RAMOS COVEÑAS EDWIN JAVIER</t>
  </si>
  <si>
    <t>71329055</t>
  </si>
  <si>
    <t>AGUILAR CUZCANO YEN MEI-LI</t>
  </si>
  <si>
    <t>48487888</t>
  </si>
  <si>
    <t>QUIROZ HIDALGO OLIVER FELICIANO</t>
  </si>
  <si>
    <t>76822326</t>
  </si>
  <si>
    <t>QUINTANILLA SANCHEZ WILLY GUALBERTO</t>
  </si>
  <si>
    <t>46775498</t>
  </si>
  <si>
    <t>BONILLA OSORIO JACK LENIN</t>
  </si>
  <si>
    <t>40901184</t>
  </si>
  <si>
    <t xml:space="preserve">HUERTA ESPIRITU CARLOS FLORES </t>
  </si>
  <si>
    <t>48133490</t>
  </si>
  <si>
    <t xml:space="preserve">CCENCHO DE LA CRUZ FERNANDO </t>
  </si>
  <si>
    <t>46264712</t>
  </si>
  <si>
    <t>LOJA GAMERO RICHARD</t>
  </si>
  <si>
    <t>43763665</t>
  </si>
  <si>
    <t>PORTILLA TORRES JOSE LUIS</t>
  </si>
  <si>
    <t>75504889</t>
  </si>
  <si>
    <t>PERONE CASTRO  JHAIR JOSETY</t>
  </si>
  <si>
    <t>47184899</t>
  </si>
  <si>
    <t>NUÑEZ LEGUIA SAUL MARIANO</t>
  </si>
  <si>
    <t>41297213</t>
  </si>
  <si>
    <t>VELASCO SANTIAGO DAVID FERNANDO</t>
  </si>
  <si>
    <t>46605703</t>
  </si>
  <si>
    <t>VELIZ TAYPE JONATHAN</t>
  </si>
  <si>
    <t>73403509</t>
  </si>
  <si>
    <t>47230349</t>
  </si>
  <si>
    <t>HEREDIA CARRANZA JOSEY OTOSA</t>
  </si>
  <si>
    <t>VIVAS VASQUEZ MIROSLAVA JESSICA</t>
  </si>
  <si>
    <t>SANCHEZ PALOMINO RAUL JULIO</t>
  </si>
  <si>
    <t>VELASQUEZ  PIZARRO SAMUEL</t>
  </si>
  <si>
    <t>COLLAZOS MEJIA FERNANDO</t>
  </si>
  <si>
    <t>BECERRA MAMANI EDER</t>
  </si>
  <si>
    <t>ALONZO ESCOBAR LUIS ALBERTO</t>
  </si>
  <si>
    <t>AVALOS SOTOMAYOR, PAUL JUSTO</t>
  </si>
  <si>
    <t>CHIPO AYAY, VICTOR ELMER</t>
  </si>
  <si>
    <t>ACUÑA QUINTOS, CARLOS ALBERTO</t>
  </si>
  <si>
    <t>URBINA EUFRACIO, SEGUNDO JUSTO</t>
  </si>
  <si>
    <t>POLANCO HUAHUASONCCO, JORGE EDU DE LOS SANTOS</t>
  </si>
  <si>
    <t>LINGAN BALBIN, ELIAS JHADJI</t>
  </si>
  <si>
    <t>ALVAREZ TORRES, GEORGE ALEXANDER</t>
  </si>
  <si>
    <t>BALBIN TORIBIO, EDUARDO CARLOS</t>
  </si>
  <si>
    <t>72301562</t>
  </si>
  <si>
    <t>GARCIA QUINDE, DIMAR JESUS</t>
  </si>
  <si>
    <t>MEDINA HUAMAN, CHRISTIAN LUIS</t>
  </si>
  <si>
    <t>NATIVIDAD ESPIRITU, HERNAN</t>
  </si>
  <si>
    <t>PRADO VENTOCILLA JOSE LUIS</t>
  </si>
  <si>
    <t>CABANILLAS AMBROCIO, JUAN ROBERT</t>
  </si>
  <si>
    <t>76821655</t>
  </si>
  <si>
    <t>PALACIOS DIAZ, JULIAN ALEJANDRO</t>
  </si>
  <si>
    <t>JIMENEZ PACASI, BRIGIT WENDY</t>
  </si>
  <si>
    <t xml:space="preserve">DE LA CRUZ NEGRON JONATHAN </t>
  </si>
  <si>
    <t>45860759</t>
  </si>
  <si>
    <t>VENEROS LIMAYMANTA, FERNANDO MANUEL</t>
  </si>
  <si>
    <t>VILLEGAS BARRIOS JOSE LUIS</t>
  </si>
  <si>
    <t>73054235</t>
  </si>
  <si>
    <t>RIVERA ORDOÑEZ, PABLO FROYLAN</t>
  </si>
  <si>
    <t>BORJA EPITACION, CARLOS ALBERTO</t>
  </si>
  <si>
    <t>TAUMA TAFUR, ZADITH</t>
  </si>
  <si>
    <t>BELLEZA YACTAYO VICENTE</t>
  </si>
  <si>
    <t>75479110</t>
  </si>
  <si>
    <t>TRINIDAD ESTELA, NILTON OMAR</t>
  </si>
  <si>
    <t>76328581</t>
  </si>
  <si>
    <t>CACHIQUE MACAHUACHI, JHEAN CARLOS</t>
  </si>
  <si>
    <t>48147770</t>
  </si>
  <si>
    <t>CHICLLA RIVADENEYRA, ISAMIR LENER</t>
  </si>
  <si>
    <t>72477956</t>
  </si>
  <si>
    <t>CHAVARRIA INGA, HUBERTH ANDY</t>
  </si>
  <si>
    <t>74998854</t>
  </si>
  <si>
    <t>MOLINA JESUS, JHAN MARCO</t>
  </si>
  <si>
    <t>43211514</t>
  </si>
  <si>
    <t>PEREZ TORRES, FREDY ALFREDO</t>
  </si>
  <si>
    <t>48571459</t>
  </si>
  <si>
    <t>MANCILLA GUZMAN, ALEX BRAYAN</t>
  </si>
  <si>
    <t>LUCIANO COLAN, BRIAN</t>
  </si>
  <si>
    <t>ORTIZ CANCINO CAYO</t>
  </si>
  <si>
    <t>72546631</t>
  </si>
  <si>
    <t>PALOMINO VIERA, JUAN DAVID</t>
  </si>
  <si>
    <t>AGUILAR PALIZA, FREDY</t>
  </si>
  <si>
    <t>VICENTE SANDOVAL FELIX PABLO</t>
  </si>
  <si>
    <t>ALMINAGORTA CANO, CARLOS</t>
  </si>
  <si>
    <t>BASILIO SALIS, LUIS ALBERTO</t>
  </si>
  <si>
    <t>44742865</t>
  </si>
  <si>
    <t>CALDERON ALCANTARA, JONATHAN RAUL</t>
  </si>
  <si>
    <t>73048556</t>
  </si>
  <si>
    <t>GRIJALVA ÑAURI, DENNIS DARNEL</t>
  </si>
  <si>
    <t>LORA MIRANDA JUAN CARLOS</t>
  </si>
  <si>
    <t>SANCHEZ CORDOVA LUIS GABRIEL</t>
  </si>
  <si>
    <t>MARTINEZ ORE MARIA ELENA</t>
  </si>
  <si>
    <t>77024333</t>
  </si>
  <si>
    <t>MONTALVO HUAMAN, JHAKNER EDINSON</t>
  </si>
  <si>
    <t>SANTA MARIA ZAFRA  PEDRO</t>
  </si>
  <si>
    <t>76934920</t>
  </si>
  <si>
    <t>MINAYA CHUMBES, JOSE LUIS</t>
  </si>
  <si>
    <t>MONZON GAMERO, FERNANDO JAVIER</t>
  </si>
  <si>
    <t>VELI GARAGATE  JOSE LUIS</t>
  </si>
  <si>
    <t>PURIHUAMAN NUNTON, MANUEL JOSE</t>
  </si>
  <si>
    <t>ARIMUYA TAMARI JHON</t>
  </si>
  <si>
    <t>BOVIS AMANCAY ALFONSO HILARIO</t>
  </si>
  <si>
    <t>INGAROCA PAUCAR  CHARLES GUIDO</t>
  </si>
  <si>
    <t>MARCOS CAMPOS MEQUIAS</t>
  </si>
  <si>
    <t>HUATUCO BALDEON, MICHAEL KENNYI</t>
  </si>
  <si>
    <t>VENTURA BANDA, SERGIO CATALINO</t>
  </si>
  <si>
    <t>71550511</t>
  </si>
  <si>
    <t>SUCLUPE RISCO, REYMUNDO</t>
  </si>
  <si>
    <t>SOTO BLANCO, LUIS MIGUEL</t>
  </si>
  <si>
    <t>DAGA LAZARO, JEAMPIERR SANTIAGO</t>
  </si>
  <si>
    <t>MORALES CARPIO, DAVID JOSE</t>
  </si>
  <si>
    <t>VALDIVIEZO CASTILLO JEAN</t>
  </si>
  <si>
    <t>PALACIOS SINCHE ANGEL TOLEDO</t>
  </si>
  <si>
    <t>FLORENCIO BARBOZA EMERCH</t>
  </si>
  <si>
    <t>NAUPAY ESPINOZA ROGER FERNANDO</t>
  </si>
  <si>
    <t xml:space="preserve">CABALLON DE LA PEÑA LUIS </t>
  </si>
  <si>
    <t>72910803</t>
  </si>
  <si>
    <t>FERNANDEZ VILCA, DANIEL JOSUE</t>
  </si>
  <si>
    <t>SANTIAGO ÑAUPA, ESTEBAN ABRAN</t>
  </si>
  <si>
    <t>CHANG CUEVA, CESAR ANTONIO</t>
  </si>
  <si>
    <t>ALZAMORA CHANCA, HERMINIO</t>
  </si>
  <si>
    <t xml:space="preserve">HUARCAYA COCCHE JESUS </t>
  </si>
  <si>
    <t>LIMA YLLA AGUSTIN</t>
  </si>
  <si>
    <t>MENDOZA MONTAÑEZ  RAFAEL RAMIRO</t>
  </si>
  <si>
    <t>REYES MANCHAY, MARCO ANTONIO</t>
  </si>
  <si>
    <t>LADINES BERNABLE MARIBEL</t>
  </si>
  <si>
    <t>ADVINCULA PINTO, LUIS MIGUEL</t>
  </si>
  <si>
    <t>EVANGELISTA MOLINA, JHOJAN SMITH</t>
  </si>
  <si>
    <t>INGA TAIPE, JHON CARLOS</t>
  </si>
  <si>
    <t>VALERIO MACHARI, SILVIO ISAI</t>
  </si>
  <si>
    <t>LLAMOCCA CANDIA, ESTEBAN</t>
  </si>
  <si>
    <t>41177946</t>
  </si>
  <si>
    <t>HUAMANI JUAREZ, RONALD</t>
  </si>
  <si>
    <t>JAVIER CARHUAVILCA, LUIS ALBERTO</t>
  </si>
  <si>
    <t>CARPIO CANDIA EMILIANO</t>
  </si>
  <si>
    <t>FLORES MELO GUIDO ELDIBRANDO</t>
  </si>
  <si>
    <t>SALAZAR TINEO MARIA LIDIA</t>
  </si>
  <si>
    <t>CHUMBIRAY GUTIERREZ, PEDRO FIDEL</t>
  </si>
  <si>
    <t>LANASCA  AGUILAR, RONALD</t>
  </si>
  <si>
    <t>HIDALGO MANRIQUE, EDUARDO ALFONSO</t>
  </si>
  <si>
    <t>47425638</t>
  </si>
  <si>
    <t>VILCA VILCHEZ, EDWARD CHRISTIAN</t>
  </si>
  <si>
    <t>HUARANCCA TAPIA, ADAN</t>
  </si>
  <si>
    <t>QUISPE CUYA, ROSA SOFIA</t>
  </si>
  <si>
    <t>VITARTE</t>
  </si>
  <si>
    <t>NOA VILLALVA, LUIS EDGAR</t>
  </si>
  <si>
    <t>ARIAS  ALARCON, PERCY</t>
  </si>
  <si>
    <t>00964080</t>
  </si>
  <si>
    <t>SIFUENTES DOÑE ROSALIO</t>
  </si>
  <si>
    <t>42758068</t>
  </si>
  <si>
    <t>BARDALES PEREZ GUSTAVO ADOLFO</t>
  </si>
  <si>
    <t>MOYA CAJA, ABIMAEL ANGEL</t>
  </si>
  <si>
    <t>48623102</t>
  </si>
  <si>
    <t>ABREGU ORE, ABEL ANTONNY</t>
  </si>
  <si>
    <t>LOZANO ZUÑIGA, LUI BENJAMIN</t>
  </si>
  <si>
    <t>DOMINGUEZ HUAMAN, ARCENIO</t>
  </si>
  <si>
    <t>RIVA AGÜERO</t>
  </si>
  <si>
    <t>MASGO HUAMANI, LUIS RICARDO</t>
  </si>
  <si>
    <t>46126442</t>
  </si>
  <si>
    <t>75328123</t>
  </si>
  <si>
    <t>72983390</t>
  </si>
  <si>
    <t>46682889</t>
  </si>
  <si>
    <t>43842013</t>
  </si>
  <si>
    <t xml:space="preserve">Vargas Taquire Angel Odon </t>
  </si>
  <si>
    <t>71250458</t>
  </si>
  <si>
    <t>44719063</t>
  </si>
  <si>
    <t>Alarcon Huaman Julio Jose</t>
  </si>
  <si>
    <t xml:space="preserve">Arce Marcos Gerardo Agusto </t>
  </si>
  <si>
    <t>77601266</t>
  </si>
  <si>
    <t xml:space="preserve">Balbin De La Cruz Joel Joaquin </t>
  </si>
  <si>
    <t>44459401</t>
  </si>
  <si>
    <t>Caballero Munico Carlos Edson</t>
  </si>
  <si>
    <t xml:space="preserve">Caceres Najarro Angel Nicolas </t>
  </si>
  <si>
    <t>47088837</t>
  </si>
  <si>
    <t xml:space="preserve">Callo Leon Percy Ivan </t>
  </si>
  <si>
    <t>47582540</t>
  </si>
  <si>
    <t xml:space="preserve">Chuchon Maytan  Thony </t>
  </si>
  <si>
    <t xml:space="preserve">Cisneros Vargas Freddy Jorge </t>
  </si>
  <si>
    <t>70779929</t>
  </si>
  <si>
    <t>Diaz Abregu Yelson</t>
  </si>
  <si>
    <t>75745346</t>
  </si>
  <si>
    <t xml:space="preserve">Enciso Chaca Luis Anthony </t>
  </si>
  <si>
    <t>41356174</t>
  </si>
  <si>
    <t>Felipe Ventura Johan Wilson Alejandro</t>
  </si>
  <si>
    <t>46236362</t>
  </si>
  <si>
    <t>Fernandez Naveda Evelyn Patricia</t>
  </si>
  <si>
    <t>76106319</t>
  </si>
  <si>
    <t>Huamantica Quispe Jorge</t>
  </si>
  <si>
    <t>47693901</t>
  </si>
  <si>
    <t xml:space="preserve">Huayra Roman Jhonathan William </t>
  </si>
  <si>
    <t>73012221</t>
  </si>
  <si>
    <t>Ibañez Primo Miguel Antony</t>
  </si>
  <si>
    <t xml:space="preserve">Lavado Rosales Rudy Edwin </t>
  </si>
  <si>
    <t xml:space="preserve">Lujan Yupanqui Ronaldo Victor </t>
  </si>
  <si>
    <t>48427646</t>
  </si>
  <si>
    <t xml:space="preserve">Nuñez Espinoza Jean Junior </t>
  </si>
  <si>
    <t>70117502</t>
  </si>
  <si>
    <t xml:space="preserve">Sandoval Cadillo Jairo Luis </t>
  </si>
  <si>
    <t>75861174</t>
  </si>
  <si>
    <t>Sedano Chaupis Friedrik David</t>
  </si>
  <si>
    <t>41551081</t>
  </si>
  <si>
    <t xml:space="preserve">Soto Millan Jimmy Richard </t>
  </si>
  <si>
    <t>46346243</t>
  </si>
  <si>
    <t>Torres Fernandez Griego Esaul</t>
  </si>
  <si>
    <t>07501829</t>
  </si>
  <si>
    <t xml:space="preserve">Vilca Ore Gustavo Antonio </t>
  </si>
  <si>
    <t xml:space="preserve">Zambrano Guerra Marcelo </t>
  </si>
  <si>
    <t>CIPRIANO PUJAY GLICERIO VICTOR</t>
  </si>
  <si>
    <t>CHALLCO ESPINO OSCAR A</t>
  </si>
  <si>
    <t>25820095</t>
  </si>
  <si>
    <t>VAIS MALASQUEZ ROSA IDAVIA</t>
  </si>
  <si>
    <t xml:space="preserve"> CALLAO</t>
  </si>
  <si>
    <t>ENERO GONZALES ALCIDES MANUEL</t>
  </si>
  <si>
    <t>CERNA CALDERON ROLANDO OTTO</t>
  </si>
  <si>
    <t>TAPULLIMA INUMA RITS</t>
  </si>
  <si>
    <t>PEREZ HUAMAN OSCAR ANDRES</t>
  </si>
  <si>
    <t>REBAZA SOLIS FABRIZIO</t>
  </si>
  <si>
    <t>ESPINOZA FERNANDEZ RICARDO CESAR</t>
  </si>
  <si>
    <t>25860268</t>
  </si>
  <si>
    <t>MEJIA GUTIERREZ MILTON ADRIAN</t>
  </si>
  <si>
    <t>75654895</t>
  </si>
  <si>
    <t>BARROSO ACUÑA ANDY MANUEL</t>
  </si>
  <si>
    <t>73031618</t>
  </si>
  <si>
    <t>CALVO ZÚÑIGA HERNÁN</t>
  </si>
  <si>
    <t>FULCHI PEREZ MIGUEL ANGEL</t>
  </si>
  <si>
    <t>40844789</t>
  </si>
  <si>
    <t>GUEVARA YARANGA JORGE DANTE</t>
  </si>
  <si>
    <t>47911811</t>
  </si>
  <si>
    <t>OCHOCHOQUE AIRE KEVIN DAVID</t>
  </si>
  <si>
    <t>CALDERON CASTRO VICTOR ALEJANDRO</t>
  </si>
  <si>
    <t>46864167</t>
  </si>
  <si>
    <t>BANCES BALDERA SEGUNDO</t>
  </si>
  <si>
    <t>48194581</t>
  </si>
  <si>
    <t>ESPINOZA PEREZ ANGEL ABRAN</t>
  </si>
  <si>
    <t>45112214</t>
  </si>
  <si>
    <t>GONZALES TOCAS MIGUEL ANGEL</t>
  </si>
  <si>
    <t>ESTRADA CRUZ JOSE</t>
  </si>
  <si>
    <t>44198456</t>
  </si>
  <si>
    <t>HUAMANI VIVIANO JOB</t>
  </si>
  <si>
    <t>43610791</t>
  </si>
  <si>
    <t>SALAZAR QUISPE SAMUEL</t>
  </si>
  <si>
    <t>70240168</t>
  </si>
  <si>
    <t>COCHACHI YARASCA HOLBER PAUL</t>
  </si>
  <si>
    <t>72442894</t>
  </si>
  <si>
    <t>LAURENTE BLAS EDWIN</t>
  </si>
  <si>
    <t>10656401</t>
  </si>
  <si>
    <t>GOMEZ CARO ABRAHAM</t>
  </si>
  <si>
    <t>70255834</t>
  </si>
  <si>
    <t>GALLO AGUILAR ANGELO</t>
  </si>
  <si>
    <t>42825263</t>
  </si>
  <si>
    <t>PRETTO FERRARI ANGELO</t>
  </si>
  <si>
    <t>46128071</t>
  </si>
  <si>
    <t>SANTA CRUZ OROZCO RENZO</t>
  </si>
  <si>
    <t>47856229</t>
  </si>
  <si>
    <t>VELASQUEZ GUEVARA MANUEL VIDAL</t>
  </si>
  <si>
    <t>25791561</t>
  </si>
  <si>
    <t>HUMMEL LEE VICTOR ANDRES</t>
  </si>
  <si>
    <t>41372184</t>
  </si>
  <si>
    <t xml:space="preserve">ACOSTA ZELADA NILTON CESAR </t>
  </si>
  <si>
    <t>002225456</t>
  </si>
  <si>
    <t>SOTO BRITO YOEL ENRIQUE</t>
  </si>
  <si>
    <t>ROJAS ARELLANO EDER JOHEL</t>
  </si>
  <si>
    <t>44178038</t>
  </si>
  <si>
    <t>NOLBERTO GUZMAN SIMION</t>
  </si>
  <si>
    <t>004001292</t>
  </si>
  <si>
    <t>MENDOZA MORA  JONNATHAN ENRIQUE</t>
  </si>
  <si>
    <t>002972947</t>
  </si>
  <si>
    <t>SANCHEZ ROSALES EDWIN JAVIER</t>
  </si>
  <si>
    <t>07047662</t>
  </si>
  <si>
    <t>LOZANO MENESES AGAPITO</t>
  </si>
  <si>
    <t>003174043</t>
  </si>
  <si>
    <t>ROSALES CARRILLO JOSE DOMENICO</t>
  </si>
  <si>
    <t>41556507</t>
  </si>
  <si>
    <t>CHACALTANA PAREDES LUIS ANGEL</t>
  </si>
  <si>
    <t>44488516</t>
  </si>
  <si>
    <t>FLORES PEREA RODRIGO</t>
  </si>
  <si>
    <t>09396635</t>
  </si>
  <si>
    <t>PARRA ALATA CESAR AUGUSTO</t>
  </si>
  <si>
    <t>003917066</t>
  </si>
  <si>
    <t>ROMERO PAEZ ALFREDO ENRIQUE</t>
  </si>
  <si>
    <t>20046341</t>
  </si>
  <si>
    <t>SALAZAR HINOSTROZA LEONARDO</t>
  </si>
  <si>
    <t>CALLAO-VENTANILLA</t>
  </si>
  <si>
    <t>44569138</t>
  </si>
  <si>
    <t>GRADOS PAREDES FRANCISCO ROBERTO</t>
  </si>
  <si>
    <t>10038159</t>
  </si>
  <si>
    <t>CAJAMARCA NUNEZ FIDEL</t>
  </si>
  <si>
    <t>002578782</t>
  </si>
  <si>
    <t>SANCHEZ ROSALES CRISTHIAN ALBERTO</t>
  </si>
  <si>
    <t xml:space="preserve"> 41065761</t>
  </si>
  <si>
    <t>MUÑOZ ACUÑA CESAR</t>
  </si>
  <si>
    <t>CALLAO-CALLAO</t>
  </si>
  <si>
    <t>47842262</t>
  </si>
  <si>
    <t>JUSTIL MACAHUACHI VICTOR ABEL</t>
  </si>
  <si>
    <t>44374030</t>
  </si>
  <si>
    <t>LLONTOP NATIVIDAD JORGE LUIS</t>
  </si>
  <si>
    <t>43148607</t>
  </si>
  <si>
    <t>QUISPE YANCE EDER</t>
  </si>
  <si>
    <t>41630544</t>
  </si>
  <si>
    <t>SAAVEDRA CORDOVA ABRAHAM</t>
  </si>
  <si>
    <t>46852310</t>
  </si>
  <si>
    <t>ROJAS YUYALE MIGUEL ANGEL</t>
  </si>
  <si>
    <t>70633650</t>
  </si>
  <si>
    <t>POMA ARANGO DANIEL</t>
  </si>
  <si>
    <t>10055473</t>
  </si>
  <si>
    <t>RIOS CHANCAHUAÑA JULIO CESAR</t>
  </si>
  <si>
    <t>002314028</t>
  </si>
  <si>
    <t>SANCHEZ  JUAN ALBERTO</t>
  </si>
  <si>
    <t>10607350</t>
  </si>
  <si>
    <t>GARCIA MATIAS GUSTAVO</t>
  </si>
  <si>
    <t>VENTANILLA -CALLAO</t>
  </si>
  <si>
    <t xml:space="preserve">CALLAO </t>
  </si>
  <si>
    <t>70751760</t>
  </si>
  <si>
    <t>CCOLQUEHUANCA MEDINA MARTIN ALONSO</t>
  </si>
  <si>
    <t>MI PERU</t>
  </si>
  <si>
    <t>41604448</t>
  </si>
  <si>
    <t>ACASIETE CABRERA HAMBER ANGEL</t>
  </si>
  <si>
    <t>46529428</t>
  </si>
  <si>
    <t>70307947</t>
  </si>
  <si>
    <t>10467048</t>
  </si>
  <si>
    <t>ARROYO SORIANO YUBER ANIL</t>
  </si>
  <si>
    <t>47012215</t>
  </si>
  <si>
    <t>COLUNCHE CARUAJULCA ELI</t>
  </si>
  <si>
    <t>002679485</t>
  </si>
  <si>
    <t xml:space="preserve">CONTRERAS CONTRERAS YENNY MARIA </t>
  </si>
  <si>
    <t>43679870</t>
  </si>
  <si>
    <t>ENCARNACION COTRINA ALEJANDRO OMAR</t>
  </si>
  <si>
    <t>45540168</t>
  </si>
  <si>
    <t>EYZAGUIRRE VELASQUEZ CHRISTIAN GIOBANNY</t>
  </si>
  <si>
    <t>44141845</t>
  </si>
  <si>
    <t>GALLEGOS GIRON GUILLERMO ANTONIO</t>
  </si>
  <si>
    <t>44912811</t>
  </si>
  <si>
    <t xml:space="preserve">GARCIA AGUILAR ERICSSON JOEL </t>
  </si>
  <si>
    <t>70486416</t>
  </si>
  <si>
    <t>GOMEZ HINOSTROZA JUAN</t>
  </si>
  <si>
    <t xml:space="preserve">SAN LUIS </t>
  </si>
  <si>
    <t>40386792</t>
  </si>
  <si>
    <t>GUARNIZ BERMUDEZ TOMAS MANUEL</t>
  </si>
  <si>
    <t>42019262</t>
  </si>
  <si>
    <t xml:space="preserve">JIMENEZ DURAN JOSE LUIS </t>
  </si>
  <si>
    <t>25753036</t>
  </si>
  <si>
    <t xml:space="preserve">LLECLLISH TAMARA WALTER OSWALDO </t>
  </si>
  <si>
    <t>48298507</t>
  </si>
  <si>
    <t>MONCADA VAIS ANAIS STEPHANY</t>
  </si>
  <si>
    <t>PARDO CAMONES CRISTHIAN</t>
  </si>
  <si>
    <t>42787191</t>
  </si>
  <si>
    <t xml:space="preserve">PINTO MONTERO JESUS ALBERTO </t>
  </si>
  <si>
    <t>PORTAL PEREZ IVAN JASON</t>
  </si>
  <si>
    <t>20085908</t>
  </si>
  <si>
    <t xml:space="preserve">QUISPE MARTINEZ DAVID NICOLAS </t>
  </si>
  <si>
    <t>71882930</t>
  </si>
  <si>
    <t xml:space="preserve">RAMIREZ  ALBERCA ALEX </t>
  </si>
  <si>
    <t>004760777</t>
  </si>
  <si>
    <t>SALAZAR IDROGO JESUS NICOLAS</t>
  </si>
  <si>
    <t>25592629</t>
  </si>
  <si>
    <t>TAVARA  RAMIREZ EDUARDO</t>
  </si>
  <si>
    <t>45730027</t>
  </si>
  <si>
    <t>TOVAR CHOQUE MARCOS</t>
  </si>
  <si>
    <t xml:space="preserve">BREÑA </t>
  </si>
  <si>
    <t>44228151</t>
  </si>
  <si>
    <t>ZAMORA CABALLERO ALAN BORIS</t>
  </si>
  <si>
    <t>75008889</t>
  </si>
  <si>
    <t xml:space="preserve">Quispe Albornoz Harny Bryan </t>
  </si>
  <si>
    <t>CASTILLO SEGURA ROSA LUCIA</t>
  </si>
  <si>
    <t>ZANTALLA BONIFACIO CLAUDIA MILAGROS</t>
  </si>
  <si>
    <t>SILVA PEÑA KETY PATRICIA</t>
  </si>
  <si>
    <t>48338323</t>
  </si>
  <si>
    <t xml:space="preserve"> SAAVEDRA RIVAS  MILAGROS</t>
  </si>
  <si>
    <t>43743803</t>
  </si>
  <si>
    <t xml:space="preserve">MENDOZA FLORES MARIA MILAGROS </t>
  </si>
  <si>
    <t xml:space="preserve"> CARDENAS PACHECO GRETI ANNE</t>
  </si>
  <si>
    <t>10220022</t>
  </si>
  <si>
    <t>ALDAMA CABRERA ZORAIDA ALICIA</t>
  </si>
  <si>
    <t>ORTIZ GALLEGOS CATTERINE ASUNCIÓN</t>
  </si>
  <si>
    <t>CHANG PRADO MARIA VICTORIA</t>
  </si>
  <si>
    <t>RIVERA GAMBOA  ROSA PAULINA</t>
  </si>
  <si>
    <t>JIMENEZ PASCO MARCIA GIULIANA</t>
  </si>
  <si>
    <t>SUAREZ CARRASCO LISBETH PAOLA</t>
  </si>
  <si>
    <t>07092740</t>
  </si>
  <si>
    <t xml:space="preserve">HERRERA LLERENA SUSANA LUZ </t>
  </si>
  <si>
    <t>07285959</t>
  </si>
  <si>
    <t>SOTO ACHAHUANCO BASILIA</t>
  </si>
  <si>
    <t>40968721</t>
  </si>
  <si>
    <t xml:space="preserve">HUAMAN REMUZGO ROSALIN </t>
  </si>
  <si>
    <t xml:space="preserve">NARVASTA FERNANDEZ MARCELINA LIZ </t>
  </si>
  <si>
    <t xml:space="preserve">SANTA ANITA </t>
  </si>
  <si>
    <t>77502091</t>
  </si>
  <si>
    <t>CANTURIN RAMIREZ MILAGROS JEANET</t>
  </si>
  <si>
    <t>80277056</t>
  </si>
  <si>
    <t>CHOQUE APONTE WILFREDO MARINO</t>
  </si>
  <si>
    <t>73714683</t>
  </si>
  <si>
    <t>DIAZ VELASQUEZ JHULISA</t>
  </si>
  <si>
    <t>75417863</t>
  </si>
  <si>
    <t>PEREZ FRANCIA DAPNEY LAUREN</t>
  </si>
  <si>
    <t>40039262</t>
  </si>
  <si>
    <t>ZAMORA GUERRA MARCO ANTONIO</t>
  </si>
  <si>
    <t>40219138</t>
  </si>
  <si>
    <t>POMAR POMAR DAVID JESUS</t>
  </si>
  <si>
    <t>77553144</t>
  </si>
  <si>
    <t>PEREZ FRANCIA SAMIRA</t>
  </si>
  <si>
    <t>72200645</t>
  </si>
  <si>
    <t>OCROSPOMA BRAÑES LEONARDO DANIEL</t>
  </si>
  <si>
    <t>MENCIA QUISPE TITO PABLITO</t>
  </si>
  <si>
    <t>YAURI UNOCC CARLOS LORENZO</t>
  </si>
  <si>
    <t>FASANANDO TORRES JESUS</t>
  </si>
  <si>
    <t>COPA QUISPE JORGE EDUARDO</t>
  </si>
  <si>
    <t>GUTIERREZ GUILLEN  EDY SANTIAGO</t>
  </si>
  <si>
    <t>71430749</t>
  </si>
  <si>
    <t xml:space="preserve">ALVARADO CHIPANALUIS  FELIPE </t>
  </si>
  <si>
    <t>48083260</t>
  </si>
  <si>
    <t xml:space="preserve">HERNANDEZ CENTENO HANS RICARDO </t>
  </si>
  <si>
    <t>71235977</t>
  </si>
  <si>
    <t>FLORES HUALLAMBAO RAUL</t>
  </si>
  <si>
    <t>MANUYAMA COHELO ERICK PAOLO</t>
  </si>
  <si>
    <t>72788664</t>
  </si>
  <si>
    <t xml:space="preserve">SANCHEZ MEZA JUNIOR JEAN PIERRE </t>
  </si>
  <si>
    <t>44965965</t>
  </si>
  <si>
    <t xml:space="preserve">ANDRADE ARTEAGA ITER </t>
  </si>
  <si>
    <t>46955721</t>
  </si>
  <si>
    <t>MICHUE ROMAN PEDRO</t>
  </si>
  <si>
    <t>QUISPE ROMAN JESUS SAMUEL</t>
  </si>
  <si>
    <t>004842077</t>
  </si>
  <si>
    <t>PEÑA GERARDO</t>
  </si>
  <si>
    <t>40056838</t>
  </si>
  <si>
    <t>SANCHEZ CASAS RICARDO ELEAZAR</t>
  </si>
  <si>
    <t>CERCADO DE  LIMA</t>
  </si>
  <si>
    <t>72607713</t>
  </si>
  <si>
    <t>HUAMAN ROJAS LUIS ENRIQUE</t>
  </si>
  <si>
    <t>QUISPE MORALES MITCHEL EDU</t>
  </si>
  <si>
    <t>BALBIN TORIBIO LUIS ESTEBAN</t>
  </si>
  <si>
    <t>LUJAN TORRE JUAN CARLOS</t>
  </si>
  <si>
    <t>CANALES TELLO IVAN GREGORY</t>
  </si>
  <si>
    <t>VILCHEZ JANAMPA RICARDO FREDDY</t>
  </si>
  <si>
    <t>AGUILAR PALOMINO ANGEL ALEXANDER</t>
  </si>
  <si>
    <t>OROSCO MENDOZA ANDERSON</t>
  </si>
  <si>
    <t>MUCHA CHACHI REMI CHARLY</t>
  </si>
  <si>
    <t>PAULINO HUANCA BERTHONY NIKSON</t>
  </si>
  <si>
    <t>72607714</t>
  </si>
  <si>
    <t>TAPIA ARIAS WILFREDO VICTOR</t>
  </si>
  <si>
    <t>DI PAOLA VILLAVICENCIO ANTONIO PAUL MARTIN</t>
  </si>
  <si>
    <t>48726978</t>
  </si>
  <si>
    <t>TAPUILLIMA INUMA BRAULIO JAIRO</t>
  </si>
  <si>
    <t>03690262</t>
  </si>
  <si>
    <t>42322415</t>
  </si>
  <si>
    <t>42282785</t>
  </si>
  <si>
    <t>10249443</t>
  </si>
  <si>
    <t>40711271</t>
  </si>
  <si>
    <t>42509984</t>
  </si>
  <si>
    <t>74727357</t>
  </si>
  <si>
    <t>25548202</t>
  </si>
  <si>
    <t>20578557</t>
  </si>
  <si>
    <t>43152550</t>
  </si>
  <si>
    <t>72077973</t>
  </si>
  <si>
    <t>44228681</t>
  </si>
  <si>
    <t>80101062</t>
  </si>
  <si>
    <t>44359023</t>
  </si>
  <si>
    <t>42976716</t>
  </si>
  <si>
    <t>10176944</t>
  </si>
  <si>
    <t>25776453</t>
  </si>
  <si>
    <t>32521951</t>
  </si>
  <si>
    <t>10052432</t>
  </si>
  <si>
    <t>09500354</t>
  </si>
  <si>
    <t>46565061</t>
  </si>
  <si>
    <t>46062703</t>
  </si>
  <si>
    <t>03899155</t>
  </si>
  <si>
    <t>47661351</t>
  </si>
  <si>
    <t>10866599</t>
  </si>
  <si>
    <t>41437354</t>
  </si>
  <si>
    <t>48221311</t>
  </si>
  <si>
    <t>43619685</t>
  </si>
  <si>
    <t>44235101</t>
  </si>
  <si>
    <t>77145550</t>
  </si>
  <si>
    <t>42335775</t>
  </si>
  <si>
    <t>46104998</t>
  </si>
  <si>
    <t>80101137</t>
  </si>
  <si>
    <t>47897215</t>
  </si>
  <si>
    <t>15863327</t>
  </si>
  <si>
    <t>ACEVEDO HENRIQUEZ, ENRIQUE CARLOS</t>
  </si>
  <si>
    <t>25861310</t>
  </si>
  <si>
    <t>ALIAGA CHAVEZ, BERNARD ALAIN</t>
  </si>
  <si>
    <t>46574127</t>
  </si>
  <si>
    <t>ANASTACIO VALLADARES, DAVID ALEXANDER</t>
  </si>
  <si>
    <t>45035766</t>
  </si>
  <si>
    <t>AñAZGO TENORIO, LUIS MIGUEL</t>
  </si>
  <si>
    <t>07561998</t>
  </si>
  <si>
    <t>AVILA MORAN, BEDE EDGARDO</t>
  </si>
  <si>
    <t>03891557</t>
  </si>
  <si>
    <t>BENITES DIAZ, LUIS EDUARDO</t>
  </si>
  <si>
    <t>75081349</t>
  </si>
  <si>
    <t>CARDENAS ANGELDONIS, JOSUE PERCY</t>
  </si>
  <si>
    <t>75394105</t>
  </si>
  <si>
    <t>CARHUAPOMA ARANGUEZ, EDWARD JESUS</t>
  </si>
  <si>
    <t>25571584</t>
  </si>
  <si>
    <t>CARRASCO QUISPE, MARCO ANTONIO</t>
  </si>
  <si>
    <t>42604119</t>
  </si>
  <si>
    <t>FIESTAS ALVAN, CRISTHOPER ALEXANDER</t>
  </si>
  <si>
    <t>25773962</t>
  </si>
  <si>
    <t>FIESTAS BRAVO, MANUEL  ANTONIO</t>
  </si>
  <si>
    <t>70952422</t>
  </si>
  <si>
    <t>FLORES MACAHUACHI, VICTOR EDUARDO</t>
  </si>
  <si>
    <t>25774629</t>
  </si>
  <si>
    <t>GONZALES ALVARADO, RICHARD ALEJANDRO</t>
  </si>
  <si>
    <t>CARMEN DE LA LEGUA-REYNOSO</t>
  </si>
  <si>
    <t>73312510</t>
  </si>
  <si>
    <t>GONZALES MAJIN, HERLYN PIERO</t>
  </si>
  <si>
    <t>002124495</t>
  </si>
  <si>
    <t>GUERRA MARTINEZ, INDER JAVIER</t>
  </si>
  <si>
    <t>003092723</t>
  </si>
  <si>
    <t>GUERRA MARTINEZ, TOMMY ALEXIS</t>
  </si>
  <si>
    <t>40957423</t>
  </si>
  <si>
    <t>GUZMAN SALINAS, JULIO CESAR</t>
  </si>
  <si>
    <t>25549925</t>
  </si>
  <si>
    <t>JORGE CRUZ, EDILBERTO MOISES</t>
  </si>
  <si>
    <t>25849143</t>
  </si>
  <si>
    <t>LA ROSA GUTIERREZ, CESAR AUGUSTO</t>
  </si>
  <si>
    <t>16765501</t>
  </si>
  <si>
    <t>LOBATON VILCHERREZ, JORGE ANTONIO</t>
  </si>
  <si>
    <t>47868228</t>
  </si>
  <si>
    <t>LOPEZ MERGOZA, WALTER EDUARDO</t>
  </si>
  <si>
    <t>25449520</t>
  </si>
  <si>
    <t>MADUEÑO RIOS, CARLOS ALBERTO</t>
  </si>
  <si>
    <t>42790475</t>
  </si>
  <si>
    <t>MARRUFO MONTOYA, RICHARD SIGIFREDO</t>
  </si>
  <si>
    <t>09325017</t>
  </si>
  <si>
    <t>MEZA MALLQUI, POMPEYO ESQUIEL</t>
  </si>
  <si>
    <t>25752359</t>
  </si>
  <si>
    <t>MORENO FAJARDO, JAIME LUIS</t>
  </si>
  <si>
    <t>43422765</t>
  </si>
  <si>
    <t>NECIOSUP DOMENACK, GIANCARLO GILBERTO</t>
  </si>
  <si>
    <t>08151946</t>
  </si>
  <si>
    <t>ORDOÑEZ VALENZUELA, ROGER</t>
  </si>
  <si>
    <t>25554483</t>
  </si>
  <si>
    <t>OTRILLAS ZELAYA, RAUL</t>
  </si>
  <si>
    <t>25767333</t>
  </si>
  <si>
    <t>PALACIOS GODOS, JOSE RAMON</t>
  </si>
  <si>
    <t>25547856</t>
  </si>
  <si>
    <t>RAMIREZ RAMIREZ, RICARDO ANGEL</t>
  </si>
  <si>
    <t>25777555</t>
  </si>
  <si>
    <t>RUIZ MARQUEZ, LUIS MIGUEL</t>
  </si>
  <si>
    <t>41505417</t>
  </si>
  <si>
    <t>VARGAS SALDARRIAGA, EDWIN FRANKLIN</t>
  </si>
  <si>
    <t>25740712</t>
  </si>
  <si>
    <t>VENTURA PUMARICA, FERNANDO EMILIO</t>
  </si>
  <si>
    <t>25777892</t>
  </si>
  <si>
    <t>VILLANUEVA VALLE, VICTOR AUGUSTO</t>
  </si>
  <si>
    <t>43810957</t>
  </si>
  <si>
    <t>ESPINO BENDEZU, GIANCARLO MITCHEL CESAR</t>
  </si>
  <si>
    <t>42257468</t>
  </si>
  <si>
    <t>AYALA VALVERDE ROBERTO CARLOS</t>
  </si>
  <si>
    <t>42785107</t>
  </si>
  <si>
    <t xml:space="preserve">CARAZAS ROCA JESUS ENRIQUE </t>
  </si>
  <si>
    <t>42513065</t>
  </si>
  <si>
    <t>ESPINOZA OJEDA LARRY MILTON</t>
  </si>
  <si>
    <t>40204164</t>
  </si>
  <si>
    <t>GARCIA HOYOS CARLOS ALBERTO</t>
  </si>
  <si>
    <t>73598844</t>
  </si>
  <si>
    <t>GONZALES CORDOVA HERCULES POLIDORO</t>
  </si>
  <si>
    <t>45311482</t>
  </si>
  <si>
    <t>NAPA ESPINOZA YANCARLO DANILO</t>
  </si>
  <si>
    <t>cercado</t>
  </si>
  <si>
    <t>32974441</t>
  </si>
  <si>
    <t>ALVA TOMAS CRISTIAN MARCEL</t>
  </si>
  <si>
    <t>47339574</t>
  </si>
  <si>
    <t>CRUZ CARRASCO JOSE RAUL</t>
  </si>
  <si>
    <t>44521328</t>
  </si>
  <si>
    <t>MEZA ESPINOZA MARLON SOFONIAS</t>
  </si>
  <si>
    <t>41756095</t>
  </si>
  <si>
    <t>PINEDA NEGRON JESUS MARTIN</t>
  </si>
  <si>
    <t>41368243</t>
  </si>
  <si>
    <t xml:space="preserve">SILVA QUISPE JOHANN RAUL </t>
  </si>
  <si>
    <t>41450019</t>
  </si>
  <si>
    <t>CARBAJAL FUENTES JUAN JOSEPH</t>
  </si>
  <si>
    <t>60800895</t>
  </si>
  <si>
    <t>44611088</t>
  </si>
  <si>
    <t>Bellavista</t>
  </si>
  <si>
    <t>45852150</t>
  </si>
  <si>
    <t>42310834</t>
  </si>
  <si>
    <t>44082412</t>
  </si>
  <si>
    <t>73070611</t>
  </si>
  <si>
    <t>JAHUIN OLIVAR JHONNY</t>
  </si>
  <si>
    <t>75439137</t>
  </si>
  <si>
    <t>BELEN BASTIDAS JEAN ALEX</t>
  </si>
  <si>
    <t>47356063</t>
  </si>
  <si>
    <t>PALOMINO CASTILLO IVAN YOVANNY</t>
  </si>
  <si>
    <t>APOLINARIO ALEJANDRO  RONALD ABEL</t>
  </si>
  <si>
    <t>17454863</t>
  </si>
  <si>
    <t>ROJAS JUAREZ SEGUNDO EDUARDO</t>
  </si>
  <si>
    <t>76572826</t>
  </si>
  <si>
    <t>FARFAN PIZA FABRICIO  MARCO ANTONIO</t>
  </si>
  <si>
    <t>APOLINARIO ALEJANDRO JUAN CARLOS</t>
  </si>
  <si>
    <t>002788464</t>
  </si>
  <si>
    <t>45450814</t>
  </si>
  <si>
    <t xml:space="preserve"> RUBEN RODOLFO JESUS HUAMAN</t>
  </si>
  <si>
    <t>75889850</t>
  </si>
  <si>
    <t>BLAS SOTO  BRAYAND LINCOLN</t>
  </si>
  <si>
    <t>ESPINOZA VALERIO CHRISTIAN JUNIOR</t>
  </si>
  <si>
    <t>77140578</t>
  </si>
  <si>
    <t>VARGAS CANDIA  PEDRO PABLO</t>
  </si>
  <si>
    <t>SANCHEZ CASAS EDWARD</t>
  </si>
  <si>
    <t>SULLCA LAURA PERCY ROGER</t>
  </si>
  <si>
    <t>003925411</t>
  </si>
  <si>
    <t>42497041</t>
  </si>
  <si>
    <t>MANDUJANO BRUNO  MANUEL RODRIGO</t>
  </si>
  <si>
    <t>75680722</t>
  </si>
  <si>
    <t>QUISPE RODRIGUEZ  MIGUEL ANGEL</t>
  </si>
  <si>
    <t>003894081</t>
  </si>
  <si>
    <t xml:space="preserve"> LA PERLA CALLAO</t>
  </si>
  <si>
    <t>45497181</t>
  </si>
  <si>
    <t>ROMERO AVILES  BECKER STEVE</t>
  </si>
  <si>
    <t>PEÑA CONTRERAS  JUAN PEDRO</t>
  </si>
  <si>
    <t>LAZO NUÑEZ,ALVARO DIEGO</t>
  </si>
  <si>
    <t>74324106</t>
  </si>
  <si>
    <t>BENDEZU GONZALES JAISON VICTOR</t>
  </si>
  <si>
    <t>48360763</t>
  </si>
  <si>
    <t>CARRANZA ALVIS FRANK BRUNER</t>
  </si>
  <si>
    <t>41288176</t>
  </si>
  <si>
    <t>CHINCHAY HUAYAMA EDILBERTO</t>
  </si>
  <si>
    <t>47075316</t>
  </si>
  <si>
    <t>75197869</t>
  </si>
  <si>
    <t>HERNANDEZ DIAZ ANGEL ALEXIS</t>
  </si>
  <si>
    <t>44754190</t>
  </si>
  <si>
    <t>10054186</t>
  </si>
  <si>
    <t>PALOMINO JORGE DAVID</t>
  </si>
  <si>
    <t>70550520</t>
  </si>
  <si>
    <t>ROJAS YUYALE DANIEL ENRIQUE</t>
  </si>
  <si>
    <t>44177981</t>
  </si>
  <si>
    <t>SANCHEZ PAQUIYAURI HERNAN CHRISTIAN</t>
  </si>
  <si>
    <t>71609795</t>
  </si>
  <si>
    <t>70862103</t>
  </si>
  <si>
    <t>BARRENECHEA ESTRADA GONZALO</t>
  </si>
  <si>
    <t>MONTALVO FALCON JUAN ANULFO</t>
  </si>
  <si>
    <t>004683838</t>
  </si>
  <si>
    <t>RODRIGUEZ PEREZ RAFAEL EDUARDO</t>
  </si>
  <si>
    <t>ZAPATA GARCIA CARLOS ENRIQUE</t>
  </si>
  <si>
    <t>43257704</t>
  </si>
  <si>
    <t>GONZALES JORGES JUAN JOSE</t>
  </si>
  <si>
    <t xml:space="preserve">Ventanilla </t>
  </si>
  <si>
    <t>72508426</t>
  </si>
  <si>
    <t>JESUSI MAMANI DAVID JOSE</t>
  </si>
  <si>
    <t>40484051</t>
  </si>
  <si>
    <t>LARA CHUQUIN SAUL MAX</t>
  </si>
  <si>
    <t>MEDIANO CCAIHUARI MARIO DOMINGO</t>
  </si>
  <si>
    <t>10658494</t>
  </si>
  <si>
    <t>MAMANI CURASI RENAN TEOFILO</t>
  </si>
  <si>
    <t>001853878</t>
  </si>
  <si>
    <t>VALENCIA DIAZ MARCOS ANTONIO</t>
  </si>
  <si>
    <t>73176391</t>
  </si>
  <si>
    <t>GUEVARA TELLO HAROLD</t>
  </si>
  <si>
    <t>002127366</t>
  </si>
  <si>
    <t>PITALUA PEREZ JULLY ENRIQUE</t>
  </si>
  <si>
    <t>47598163</t>
  </si>
  <si>
    <t xml:space="preserve">NIÑO ALVAREZ CESAR ENRIQUE </t>
  </si>
  <si>
    <t>44662243</t>
  </si>
  <si>
    <t>SILVA VASQUEZ JOSE ROMEL</t>
  </si>
  <si>
    <t>47705445</t>
  </si>
  <si>
    <t>REYES AVENDAÑO YINER SEVERO</t>
  </si>
  <si>
    <t>43180878</t>
  </si>
  <si>
    <t>RAMOS MESIA PAUL AVELINO</t>
  </si>
  <si>
    <t>47773872</t>
  </si>
  <si>
    <t>HUAMAN CARRERA LUIS ALBERTO</t>
  </si>
  <si>
    <t>80002184</t>
  </si>
  <si>
    <t>GARCIA TACUCHI ANTHONY</t>
  </si>
  <si>
    <t>47403473</t>
  </si>
  <si>
    <t>YSLA ESPINOZA BRANDO</t>
  </si>
  <si>
    <t>002175497</t>
  </si>
  <si>
    <t>FERNANDEZ ZAMBRANO JUAN CARLOS</t>
  </si>
  <si>
    <t>40417712</t>
  </si>
  <si>
    <t>PURIZACA ANTON EDWIN LINCOLN</t>
  </si>
  <si>
    <t>45423321</t>
  </si>
  <si>
    <t>SANCHEZ MAMANI ALEJANDRO</t>
  </si>
  <si>
    <t>003442954</t>
  </si>
  <si>
    <t>BARNIQUEZ DIAZ MIGUEL ERNESTO</t>
  </si>
  <si>
    <t>46425163</t>
  </si>
  <si>
    <t>LOPEZ AVILA MELANIO</t>
  </si>
  <si>
    <t>76620535</t>
  </si>
  <si>
    <t>FLORES CARHUAPOMA WILSON</t>
  </si>
  <si>
    <t>70474168</t>
  </si>
  <si>
    <t>LOPEZ AVILA SEGUNDO VICTOR</t>
  </si>
  <si>
    <t>42052517</t>
  </si>
  <si>
    <t>MILLONES REQUE JAIME</t>
  </si>
  <si>
    <t>45086206</t>
  </si>
  <si>
    <t>CASAVILCA PAUCAR LUIS ANTONIO</t>
  </si>
  <si>
    <t>19867749</t>
  </si>
  <si>
    <t>YAURI CARBAJAL ZOCIMO JOSE</t>
  </si>
  <si>
    <t>74837421</t>
  </si>
  <si>
    <t>CALDERON TORO RENZO ZAMUEL</t>
  </si>
  <si>
    <t>70170902</t>
  </si>
  <si>
    <t>YAURI RIVERA EDGAR GABRIEL</t>
  </si>
  <si>
    <t>42353072</t>
  </si>
  <si>
    <t>GARRIDO CORREA WILLIAM SAMUEL</t>
  </si>
  <si>
    <t>CARLOS CAYCHO WALTER JUNIOR</t>
  </si>
  <si>
    <t>41553701</t>
  </si>
  <si>
    <t>CHACCARA CRUZ JOSE LUIS</t>
  </si>
  <si>
    <t>46307127</t>
  </si>
  <si>
    <t>MILLA PINTO JEAN PIERRE</t>
  </si>
  <si>
    <t>06785271</t>
  </si>
  <si>
    <t>MITMA HUAYTALLA RICHARD CRISTIAN</t>
  </si>
  <si>
    <t>41821873</t>
  </si>
  <si>
    <t>GONZALES ALEJANDRO EDINSON CARLOS</t>
  </si>
  <si>
    <t>42331707</t>
  </si>
  <si>
    <t>DIAZ DEL OLMO ALVARADO EDGARD JONATHAN</t>
  </si>
  <si>
    <t>47182418</t>
  </si>
  <si>
    <t>POMA QUIROZ RAFAEL RONY</t>
  </si>
  <si>
    <t>20038166</t>
  </si>
  <si>
    <t>POMA JEREMIAS RAFAEL JESUS</t>
  </si>
  <si>
    <t>70783695</t>
  </si>
  <si>
    <t>HEREDA VASQUEZ GEINER</t>
  </si>
  <si>
    <t>44295114</t>
  </si>
  <si>
    <t xml:space="preserve">GONZALES AYUQUE JUAN CARLOS </t>
  </si>
  <si>
    <t>42224354</t>
  </si>
  <si>
    <t>RAMIREZ MARTIN EDGAR</t>
  </si>
  <si>
    <t>41871723</t>
  </si>
  <si>
    <t>ESPINOZA ENCARNACION JOSE ELIAS</t>
  </si>
  <si>
    <t>003626700</t>
  </si>
  <si>
    <t>DIAZ RODRIGUEZ MERY ISABEL</t>
  </si>
  <si>
    <t>47958778</t>
  </si>
  <si>
    <t>CONTRERAS URRUTIA ABEL</t>
  </si>
  <si>
    <t>45970432</t>
  </si>
  <si>
    <t>CHUQUIMANGO SANCHEZ PAUL</t>
  </si>
  <si>
    <t>40287897</t>
  </si>
  <si>
    <t>RAMOS MEZA JUAN CARLOS</t>
  </si>
  <si>
    <t>40797269</t>
  </si>
  <si>
    <t>ASUNCION YAJAHUANCA ROMERO</t>
  </si>
  <si>
    <t>47947533</t>
  </si>
  <si>
    <t>CAURACURI SANTA MARIA JAIME ARTURO</t>
  </si>
  <si>
    <t>10697674</t>
  </si>
  <si>
    <t>DIPAS SOSA JOSE ALFREDO</t>
  </si>
  <si>
    <t>40773759</t>
  </si>
  <si>
    <t>BLANCO ARIAS LUIS AUGUSTO</t>
  </si>
  <si>
    <t>44740076</t>
  </si>
  <si>
    <t>BREÑA TARDIO VIRGILIO EDSON</t>
  </si>
  <si>
    <t>10055864</t>
  </si>
  <si>
    <t>PABLO CESAR TAMBRACC AYME</t>
  </si>
  <si>
    <t>MARUCO CAPCHA DANIEL EDUARDO</t>
  </si>
  <si>
    <t>42425978</t>
  </si>
  <si>
    <t>JACINTO FERNANDEZ JOSE LUIS</t>
  </si>
  <si>
    <t>43881636</t>
  </si>
  <si>
    <t>PAJUELO BEUNZA VICTOR CLAUDIO</t>
  </si>
  <si>
    <t>10714062</t>
  </si>
  <si>
    <t>VARGAS AHUANARI JORGE AUGUSTO</t>
  </si>
  <si>
    <t>RUMICHE MONTES JOSE LUIS</t>
  </si>
  <si>
    <t>BEDON VALENCIA GUILLERMO MILTHIÑO</t>
  </si>
  <si>
    <t>44789033</t>
  </si>
  <si>
    <t>75961369</t>
  </si>
  <si>
    <t>29708620</t>
  </si>
  <si>
    <t>47621487</t>
  </si>
  <si>
    <t>45470522</t>
  </si>
  <si>
    <t>CARMEN DE LA LEGUA REYNOSO</t>
  </si>
  <si>
    <t>47043697</t>
  </si>
  <si>
    <t>PIHUE COMUN WILLIAMS CESAR</t>
  </si>
  <si>
    <t>42207110</t>
  </si>
  <si>
    <t>MAYHUA  CAMPOS  CARLOS ROLANDO</t>
  </si>
  <si>
    <t>20688395</t>
  </si>
  <si>
    <t>FRANCO INGA   ELEODORO MARCELINO</t>
  </si>
  <si>
    <t>IBAÑEZ GUTIERREZ JUAN ALBERTO</t>
  </si>
  <si>
    <t>CANCHANYA ARROYO EDUARDO JAVIER</t>
  </si>
  <si>
    <t xml:space="preserve">CONTRERAS AQUINO FERNANDO JESUS </t>
  </si>
  <si>
    <t>PILLCA  VILLA  RONALD</t>
  </si>
  <si>
    <t>ESPINOZA LAVADO  ROY  RONALD</t>
  </si>
  <si>
    <t>TORRES  CLAVIJO CLEISY  MIGUEL</t>
  </si>
  <si>
    <t>MAYTA  ARELLANOS  FABIO LIZARDO</t>
  </si>
  <si>
    <t xml:space="preserve">TORIBIO ROSADO ROLAN </t>
  </si>
  <si>
    <t>FRANCO HUAMAN JHONATAN STEVEN</t>
  </si>
  <si>
    <t>ORTIZ ÑAHUI NELSON WILBER</t>
  </si>
  <si>
    <t xml:space="preserve">LLANOS ESPINOZA ALEX CRISTIAN </t>
  </si>
  <si>
    <t xml:space="preserve">VEGA BERNAOLA RICHAR </t>
  </si>
  <si>
    <t>FUENTES BELTRAN EDGAR MOISES</t>
  </si>
  <si>
    <t>MANRIQUE ESPINOZA MARLON MANUEL</t>
  </si>
  <si>
    <t>26962562</t>
  </si>
  <si>
    <t>HUACCHA LEON JUAN CARLOS</t>
  </si>
  <si>
    <t>71809019</t>
  </si>
  <si>
    <t>QUISPE AMAO ABRAHAN</t>
  </si>
  <si>
    <t>43991672</t>
  </si>
  <si>
    <t>SANTIAGO LIMACHI MARIO</t>
  </si>
  <si>
    <t>23558523</t>
  </si>
  <si>
    <t>QUISPE ZELARAYAN SOFRONIO</t>
  </si>
  <si>
    <t>PURIZACA HUAMBACHANO DIEGO ALONSO</t>
  </si>
  <si>
    <t>SALCEDO JARA RONALD EDUARDO</t>
  </si>
  <si>
    <t>REBAZA ANAYA BILLY JACK</t>
  </si>
  <si>
    <t>48448052</t>
  </si>
  <si>
    <t>76193276</t>
  </si>
  <si>
    <t>IVONNE MAYRA AYQUIPA ARBIETO</t>
  </si>
  <si>
    <t>40424712</t>
  </si>
  <si>
    <t>10597989</t>
  </si>
  <si>
    <t>TERREL CARHUARICRA EUGENIO MAXIMILIANO</t>
  </si>
  <si>
    <t>42371280</t>
  </si>
  <si>
    <t xml:space="preserve">DONAIRE ALARCON PETER RAY </t>
  </si>
  <si>
    <t>05393450</t>
  </si>
  <si>
    <t>MANIHUARI GONZALES ANGEL RAUL</t>
  </si>
  <si>
    <t>76977622</t>
  </si>
  <si>
    <t>HUAMAN PEÑAHERRERA, VICTOR ANTONIO</t>
  </si>
  <si>
    <t>43504371</t>
  </si>
  <si>
    <t xml:space="preserve">AYBAR QUINTE LUZ GIANNI </t>
  </si>
  <si>
    <t>41097216</t>
  </si>
  <si>
    <t>CARMEN SOLORZANO DUSTIN</t>
  </si>
  <si>
    <t>001259645</t>
  </si>
  <si>
    <t>ALVES DA SILVA RISOMILDO</t>
  </si>
  <si>
    <t>43730039</t>
  </si>
  <si>
    <t>LA MOTTA PUMA FAUSTO</t>
  </si>
  <si>
    <t>LIVAQUE CASTILLO JOSE ENRIQUE</t>
  </si>
  <si>
    <t>SALAZAR FERNANDEZ CARLOS ALBERTO</t>
  </si>
  <si>
    <t>LEYTON GIRON ERICK ESTEBAN</t>
  </si>
  <si>
    <t>43725183</t>
  </si>
  <si>
    <t>CARRILLO BENAVENTE ANGEL MARTIN</t>
  </si>
  <si>
    <t>002347445</t>
  </si>
  <si>
    <t>41557940</t>
  </si>
  <si>
    <t>43681529</t>
  </si>
  <si>
    <t>17617837</t>
  </si>
  <si>
    <t>07530103</t>
  </si>
  <si>
    <t>25800294</t>
  </si>
  <si>
    <t>40989990</t>
  </si>
  <si>
    <t>77478926</t>
  </si>
  <si>
    <t>TAJ &amp; M S.A.C.</t>
  </si>
  <si>
    <t>09777808</t>
  </si>
  <si>
    <t xml:space="preserve">CORDOVA BLANCAS JESUS CARLOS </t>
  </si>
  <si>
    <t>44751763</t>
  </si>
  <si>
    <t xml:space="preserve"> FLORES ASENCIOS  MAVILA EUGENIA</t>
  </si>
  <si>
    <t>BERNUI HUAYLLACAYAN MIGUEL ANGEL</t>
  </si>
  <si>
    <t>20007559</t>
  </si>
  <si>
    <t>CORDOVA BLANCAS RAMIRO CARLOS</t>
  </si>
  <si>
    <t xml:space="preserve">FLORES CERNA JUAN BAUTISTA </t>
  </si>
  <si>
    <t>BLANCAS SOTO JESUS JOSUE</t>
  </si>
  <si>
    <t>FARFAN NAVARRO GORJE LUIS</t>
  </si>
  <si>
    <t>VARGAS CARBAJAL ANTONIO</t>
  </si>
  <si>
    <t>005521664</t>
  </si>
  <si>
    <t>VASQUEZ LA CRUZ ALBERTO JOSE</t>
  </si>
  <si>
    <t>AGUILAR DE LA VEGA DAVID</t>
  </si>
  <si>
    <t>06430471</t>
  </si>
  <si>
    <t>ARANGO GUTIERREZ SERGIO HUGO</t>
  </si>
  <si>
    <t>BLANCAS SOTO YONSSON JONAS</t>
  </si>
  <si>
    <t>07289286</t>
  </si>
  <si>
    <t xml:space="preserve">GONZALES HERRERA PEDRO  WALTER </t>
  </si>
  <si>
    <t xml:space="preserve">SANCHEZ CORDOVA WILSER </t>
  </si>
  <si>
    <t xml:space="preserve"> ARISTA GONZALES FRANCIS MICHEL </t>
  </si>
  <si>
    <t xml:space="preserve"> VIENA GONZALES NEISSER </t>
  </si>
  <si>
    <t>VIENA GONZALES OSWALDO CARLOS</t>
  </si>
  <si>
    <t>72719124</t>
  </si>
  <si>
    <t>ROMERO LLANOS DIEGO RODRIGO</t>
  </si>
  <si>
    <t>25796483</t>
  </si>
  <si>
    <t>AGUIRRE MORENO JUAN TEODORO</t>
  </si>
  <si>
    <t>44358421</t>
  </si>
  <si>
    <t>SOCLA ELIAS OSWALDO RODOLFO</t>
  </si>
  <si>
    <t>15402513</t>
  </si>
  <si>
    <t>FLORIAN LUYO NICOLAZ</t>
  </si>
  <si>
    <t>25419858</t>
  </si>
  <si>
    <t xml:space="preserve">CUETO MEDRANO OSCAR </t>
  </si>
  <si>
    <t>74548481</t>
  </si>
  <si>
    <t>LIMA SOLANO ROLY</t>
  </si>
  <si>
    <t>47490769</t>
  </si>
  <si>
    <t xml:space="preserve">VILLANUEVA PAJUELO JOHANNA MARYBEL ESTHEFANY </t>
  </si>
  <si>
    <t>003574737</t>
  </si>
  <si>
    <t xml:space="preserve">GRATEROL GUZMAN EMYLY JOSE </t>
  </si>
  <si>
    <t>10250911</t>
  </si>
  <si>
    <t>CUYUBAMBA TOVAR WILMER JHONY</t>
  </si>
  <si>
    <t>DIAZ BAZAN JHON BRAYAN</t>
  </si>
  <si>
    <t>JACOBO SALINAS PAMELA ALEXANDRA</t>
  </si>
  <si>
    <t>YUYALI SOTOMAYOR MAYCOL ESTIF</t>
  </si>
  <si>
    <t>INGENIERIA INTEGRAL CORPORATIVA SAC</t>
  </si>
  <si>
    <t>74845795</t>
  </si>
  <si>
    <t>ALFARO HUAMAN IVAN</t>
  </si>
  <si>
    <t>71297148</t>
  </si>
  <si>
    <t>QUISPE OCHOA JOEL JUNIOR</t>
  </si>
  <si>
    <t>76335793</t>
  </si>
  <si>
    <t>QUISPE OCHOA YULIÑO</t>
  </si>
  <si>
    <t>72730390</t>
  </si>
  <si>
    <t>003059168</t>
  </si>
  <si>
    <t>42740241</t>
  </si>
  <si>
    <t>43303102</t>
  </si>
  <si>
    <t>NEYRA LLERENA JAVIER ERNESTO</t>
  </si>
  <si>
    <t>Zona de Influencia</t>
  </si>
  <si>
    <t>Validar Genero</t>
  </si>
  <si>
    <t>Cuenta de APELLIDOS Y NOMBRES</t>
  </si>
  <si>
    <t>09773168</t>
  </si>
  <si>
    <t>Cuenta de CONTRATISTA PRNCIPAL</t>
  </si>
  <si>
    <t>Distrito</t>
  </si>
  <si>
    <t>18-23</t>
  </si>
  <si>
    <t>59 - A mas</t>
  </si>
  <si>
    <t>24-31</t>
  </si>
  <si>
    <t>32-40</t>
  </si>
  <si>
    <t>41-49</t>
  </si>
  <si>
    <t>50-58</t>
  </si>
  <si>
    <t>18 - 23</t>
  </si>
  <si>
    <t>24 - 31</t>
  </si>
  <si>
    <t>32 - 40</t>
  </si>
  <si>
    <t>41 - 49</t>
  </si>
  <si>
    <t>50 - 58</t>
  </si>
  <si>
    <t>59 +</t>
  </si>
  <si>
    <t>Rango de Edades</t>
  </si>
  <si>
    <t>CONDUCTOR DE UNIDAD DE CONTINGENCIA</t>
  </si>
  <si>
    <t>ESTACIONES Y PATIO TALLER</t>
  </si>
  <si>
    <t>VILLA EL SALVADOR</t>
  </si>
  <si>
    <t>PERUANA</t>
  </si>
  <si>
    <t>COMAS</t>
  </si>
  <si>
    <t>SUPERVISOR DE OPERACIONES</t>
  </si>
  <si>
    <t>AUXILIAR DE RESIDUOS</t>
  </si>
  <si>
    <t>CHORRILLOS</t>
  </si>
  <si>
    <t>15611131</t>
  </si>
  <si>
    <t>CALLE MANUEL FUENTES A. 915 URB. CHACARILLA DE SANTA CRUZ</t>
  </si>
  <si>
    <t>SAN ISIDRO</t>
  </si>
  <si>
    <t>80247495</t>
  </si>
  <si>
    <t>VALENCIA ACOSTA JUAN CARLOS</t>
  </si>
  <si>
    <t>MZ. 35 LT.7 P.J. CESAR VALLEJO</t>
  </si>
  <si>
    <t>VILLA MARIA DEL TRIUNFO</t>
  </si>
  <si>
    <t>71244274</t>
  </si>
  <si>
    <t>GUARDIA RIOS ELLIOT JOULE</t>
  </si>
  <si>
    <t>73932936</t>
  </si>
  <si>
    <t>LOPEZ PICON JEAN CARLOS</t>
  </si>
  <si>
    <t>SECTOR 6 GRUPO 8-A MZ. N LT 23</t>
  </si>
  <si>
    <t>44361643</t>
  </si>
  <si>
    <t>MEDINA CALLE JUAN CARLOS</t>
  </si>
  <si>
    <t>CALLE LOS CAMPESINOS MZ Z LT 36</t>
  </si>
  <si>
    <t>SAN JUAN DE LURIGANCHO</t>
  </si>
  <si>
    <t>42959086</t>
  </si>
  <si>
    <t>LUCAS MALLQUI LUIS ALBERTO</t>
  </si>
  <si>
    <t>CALLE LOS EUCALIPTOS MZ L2 LT 22</t>
  </si>
  <si>
    <t>20297543653</t>
  </si>
  <si>
    <t>ALACUTE DIAZ DEYVID RUDDY</t>
  </si>
  <si>
    <t>Auxiliar de Bomba</t>
  </si>
  <si>
    <t>Est., Pozos, P. Taller</t>
  </si>
  <si>
    <t xml:space="preserve">AA.HH. SAN LORENZO MZ. M LT.11 - SJM - LIMA </t>
  </si>
  <si>
    <t>SAN JUAN MIRAFLORES</t>
  </si>
  <si>
    <t>-</t>
  </si>
  <si>
    <t>ALDANA POMA ROBERTO FELIX</t>
  </si>
  <si>
    <t>Operador de Bomba</t>
  </si>
  <si>
    <t xml:space="preserve">PEDRO GENARO DELGADO MZ K1 LT20 URB. EL </t>
  </si>
  <si>
    <t>LIMA</t>
  </si>
  <si>
    <t>Chofer operador de bomba</t>
  </si>
  <si>
    <t>CALLE CIRO ALEGRIA 286 COOP UNIV SANTA ANITA</t>
  </si>
  <si>
    <t>ALVARADO QUINTANA CRISTIAN DANIEL</t>
  </si>
  <si>
    <t>Operario Lider de Almacen</t>
  </si>
  <si>
    <t>JR. LAS ESMERALDAS 1891 URB. INCA MANCO CAPAC</t>
  </si>
  <si>
    <t>AMARO CHAGUA EMILIO JHONATAN</t>
  </si>
  <si>
    <t>Chofer operador de mixer</t>
  </si>
  <si>
    <t>AV SANTA MARIA LT 36 ETAPA 11</t>
  </si>
  <si>
    <t>CARABAYLLO</t>
  </si>
  <si>
    <t>09769506</t>
  </si>
  <si>
    <t>AMPUERO PALOMINO RAUL MANUEL</t>
  </si>
  <si>
    <t>JR MANUEL POLO JIMENEZ N° 425 - URB LA C</t>
  </si>
  <si>
    <t>40517622</t>
  </si>
  <si>
    <t>APARICIO BARRIOS PABLO MIGUEL</t>
  </si>
  <si>
    <t xml:space="preserve">JR AREQUIPA 101 URB. AÑO NUEVO </t>
  </si>
  <si>
    <t>AQUINO BALDEON JULIO CESAR</t>
  </si>
  <si>
    <t>JR. VILLAVICENCIO N°211</t>
  </si>
  <si>
    <t>SAN MIGUEL</t>
  </si>
  <si>
    <t>ARCE DAVILA JORGE MANUEL</t>
  </si>
  <si>
    <t>AV SAN FERNANDO MZ J LT 3 ALT PARADERP CANTO GRANDE</t>
  </si>
  <si>
    <t>ARONES ROZAS ROBERTO CARLOS</t>
  </si>
  <si>
    <t>Coordinador de obra</t>
  </si>
  <si>
    <t xml:space="preserve">MZ 65 LT 11 PUEBLO JOVEN BAYOVAR </t>
  </si>
  <si>
    <t>Supervisor de Bombas</t>
  </si>
  <si>
    <t>ASOCIACION MARIA PARADO DE BELLIDO MZG. LT.33</t>
  </si>
  <si>
    <t>ATE VITARTE</t>
  </si>
  <si>
    <t xml:space="preserve">AYALA SILVA GUILLERMO IVAN </t>
  </si>
  <si>
    <t>Administrador de Planta</t>
  </si>
  <si>
    <t>Urb. Residencial Alameda del Norte</t>
  </si>
  <si>
    <t>BALDEON ROMERO ANDREW DANIEL</t>
  </si>
  <si>
    <t>MZ. R - 3 LT 12 4TA ZONA - COLLIQUE</t>
  </si>
  <si>
    <t>BARDALES BOYD JOEL</t>
  </si>
  <si>
    <t>Mecánico Hidraulico</t>
  </si>
  <si>
    <t>JR. TRUJILLO 164 LT 2 GRUPO 4 SECTOR C</t>
  </si>
  <si>
    <t>Auxiliar de tubería</t>
  </si>
  <si>
    <t>JR GUIRNALDAS MZ S LT 34A ASENT H ANCIETA ALTA ETAPA 2DA</t>
  </si>
  <si>
    <t>BAZAN ROJAS JORGE LUIS</t>
  </si>
  <si>
    <t>MZ 3 LT23 AAHH HORACIO ZEVALLOS</t>
  </si>
  <si>
    <t>BUENDIA HUAÑAHUE ALFREDO</t>
  </si>
  <si>
    <t>Jr. Ganimedes 243</t>
  </si>
  <si>
    <t xml:space="preserve">AV. PACASMAYO MZ D LT 27 PRIMERA ETAPA </t>
  </si>
  <si>
    <t>VENEZOLANA</t>
  </si>
  <si>
    <t>CABRERA CAMPOS DANTE EDINSON</t>
  </si>
  <si>
    <t>URB. ROBLE II MZ E LT 35</t>
  </si>
  <si>
    <t>003999403</t>
  </si>
  <si>
    <t>CADENAS ORTUÑO ANTONIO JOSE</t>
  </si>
  <si>
    <t>JR. NAVARRO DEL AGUILA N-205 CONDEVILLA</t>
  </si>
  <si>
    <t>SAN MARTIN DE PORRAS</t>
  </si>
  <si>
    <t>CALLE CORDOVA CALEB ALINSON</t>
  </si>
  <si>
    <t>Ingeniero de Operaciones</t>
  </si>
  <si>
    <t>JR CUZCO 1064 MORROPON CHULUCANAS</t>
  </si>
  <si>
    <t>PIURA</t>
  </si>
  <si>
    <t>CAMONES MOLLEPOAZA ROGER</t>
  </si>
  <si>
    <t>JR AYAR AUCA 131 SAN AGUSTIN 2° ETAPA</t>
  </si>
  <si>
    <t>MZ D2 LT11 VENTANILLA ALTA</t>
  </si>
  <si>
    <t>CASTILLO JULLIRI MODESTO</t>
  </si>
  <si>
    <t>Electricista Automotriz</t>
  </si>
  <si>
    <t>AV CESAR VALLEJO N° 357 P.J. SAN GABRIEL</t>
  </si>
  <si>
    <t>SAN JUAN DE MIRAFLORES</t>
  </si>
  <si>
    <t>CASTRO ORTIZ SEGUNDO JOSE</t>
  </si>
  <si>
    <t>CALLE 16 PISO 2 ASENT. H. LAURA CALLER 11 LT. 7</t>
  </si>
  <si>
    <t>LOS OLIVOS</t>
  </si>
  <si>
    <t xml:space="preserve">A.H.BELLO HORIZONTE PSJE COSMOS MZ C LT </t>
  </si>
  <si>
    <t>CASTRO SANTOS JULIO CESAR</t>
  </si>
  <si>
    <t>AV. OSCAR R BENAVIDES 298 EL PROGRESO</t>
  </si>
  <si>
    <t>CALLE ALTO MUNDO 520 MZ Y LT 22A</t>
  </si>
  <si>
    <t>CENTENO SALAZAR MANUEL MOISES</t>
  </si>
  <si>
    <t>Jefe de Planta</t>
  </si>
  <si>
    <t xml:space="preserve">JR PIURA 425 URB CAJA DE AGUA </t>
  </si>
  <si>
    <t>CEPEDA GUERRA VICTOR</t>
  </si>
  <si>
    <t>SECTOR 7 GRUPO 2 MZ C LT 19</t>
  </si>
  <si>
    <t>CERNA MEDINA MOISES CELESTINO</t>
  </si>
  <si>
    <t>CA. SANCHEZ CERRO GRAL. LUIS 503 P.J. PROGRESO 4TO. SECTOR MZ. Q7</t>
  </si>
  <si>
    <t>09476403</t>
  </si>
  <si>
    <t>CHACON GUZMAN MARCO ROMEO</t>
  </si>
  <si>
    <t>A.H. TRES COMPUERTAS CAJA DE AGUA MZ. A LT. 3</t>
  </si>
  <si>
    <t>MZ I LT 9 AMPLIACION HEROES DEL CENEPA PACHACUTEC</t>
  </si>
  <si>
    <t>CHAVEZ CAJALEON ERICK</t>
  </si>
  <si>
    <t>Mecánico Hidráulico</t>
  </si>
  <si>
    <t xml:space="preserve">MZ A3  LT 13 A.H. ALBERTO FUJIMORI SCT AGUA DULCE </t>
  </si>
  <si>
    <t>HUACHO</t>
  </si>
  <si>
    <t>CHAVEZ LOAYZA JORGE LUIS</t>
  </si>
  <si>
    <t>ASENT. H. SAN LORENZO MZ A LT 13</t>
  </si>
  <si>
    <t>SURCO</t>
  </si>
  <si>
    <t>CORDOVA PORRAS DIOGENES</t>
  </si>
  <si>
    <t>ASOC. DE VIV PANCHA PAULA MZ B -4 LT27</t>
  </si>
  <si>
    <t>PUENTE PIEDRA</t>
  </si>
  <si>
    <t>CRISPIN SOTO WILLIAMS HENRY</t>
  </si>
  <si>
    <t>CALLE 9 DE OCTUBRE MZ D LT 7 URB. LA RONDA</t>
  </si>
  <si>
    <t>HUAROCHIRI</t>
  </si>
  <si>
    <t>Supervisor HSE</t>
  </si>
  <si>
    <t>CALLE LA CORUÑA 265 URB MAYORAZGO 2DA ETAPA</t>
  </si>
  <si>
    <t>CUELLAR VALVERDE FEDERICO</t>
  </si>
  <si>
    <t>Mecánico Automotriz</t>
  </si>
  <si>
    <t>LT 15C ASOC UNIDAD AGROP. DEL CERRO LOMO DE CORVINA ASOC UNIDAD LA VILLA LT 15C</t>
  </si>
  <si>
    <t>DE LA CRUZ CANCHARI VICTOR HUGO</t>
  </si>
  <si>
    <t>JR C VALLEJO 271 TERCERA ZONA DE COLLIQUE</t>
  </si>
  <si>
    <t>AV CONDEVILLA MZ 43 LT21 URB PREVI - CAL</t>
  </si>
  <si>
    <t>DONAYRE HERNANDEZ ERICO ANTONIO</t>
  </si>
  <si>
    <t>PSJ. JOSE CARLOS MARIATEGUI 163 DTPO. 2 URB. COVIMA ETAPA MZ. E LT. 38</t>
  </si>
  <si>
    <t>LA MOLINA</t>
  </si>
  <si>
    <t>DONAYRE SALCEDO JUAN GASPAR</t>
  </si>
  <si>
    <t>CALLE TENIENTE JIMENEZ MZB1 L14 INT.501E</t>
  </si>
  <si>
    <t>ELIAS YAYA FELIPE JOEL</t>
  </si>
  <si>
    <t>PARCELA 3A PACHACAMAC RESIDENCIA ETAPA 4 MZ 60 LT 05</t>
  </si>
  <si>
    <t>AV. MARSELLA 411 - ATE</t>
  </si>
  <si>
    <t>09801824</t>
  </si>
  <si>
    <t>LOS ANGELES 131 SANTA LUZMILA ETAPA 1</t>
  </si>
  <si>
    <t>ESPINOZA YANCAN JORGE LUIS</t>
  </si>
  <si>
    <t>JR. AMPUERO DE LOS INFANTAS</t>
  </si>
  <si>
    <t>FERNANDEZ GONZALES ELMES</t>
  </si>
  <si>
    <t>MZ D LT 10 AGRUP. FAM. LAS VEGAS II ETAPA</t>
  </si>
  <si>
    <t>09656741</t>
  </si>
  <si>
    <t>FLORES CORDOVA WILMER EDSON</t>
  </si>
  <si>
    <t>Chofer operador de Bomba</t>
  </si>
  <si>
    <t>JR MARMOL 817 URB. MANCO INCA - SJL - L</t>
  </si>
  <si>
    <t>FLOREZ MENDOZA MIGUEL ANGEL</t>
  </si>
  <si>
    <t>CALLE LOS SAUCES MZ G1 LT 10 COOP. UNAMARCA</t>
  </si>
  <si>
    <t>GABRIEL RAMOS CARLOS CONZALO</t>
  </si>
  <si>
    <t>MZ B 64 LT 4D LOMAS ALTA (JICAMARCA)</t>
  </si>
  <si>
    <t>GAMARRA CONDORI HENRY PEDRO</t>
  </si>
  <si>
    <t xml:space="preserve">MZ K LT 31 ASOC. DE VIVIENDA VILLA EL CARMEN LA ERA CHOSICA </t>
  </si>
  <si>
    <t>LURIGANCHO</t>
  </si>
  <si>
    <t>ZONA E UCV 79 LT 43 - HUAYCAN</t>
  </si>
  <si>
    <t>GONZALES ORE LUIS ENRIQUE</t>
  </si>
  <si>
    <t>CALLE ROMERO SALCEDO 241 DPTO 112 MIRAFL</t>
  </si>
  <si>
    <t>MIRAFLORES</t>
  </si>
  <si>
    <t>GUEVARA LAIZA CARLOS VICTOR</t>
  </si>
  <si>
    <t>JR MIGUEL GRAU S/N PILCOMAYO</t>
  </si>
  <si>
    <t>HUANCAYO</t>
  </si>
  <si>
    <t>HERNANDEZ DE LA CRUZ JIMMY HENRY</t>
  </si>
  <si>
    <t xml:space="preserve">AV EL SOL N° 310 - URB CIUDAD Y CAMPO </t>
  </si>
  <si>
    <t>RIMAC</t>
  </si>
  <si>
    <t>HERRERA MARTINEZ YURI FERNANDO</t>
  </si>
  <si>
    <t>Jefe de Proyecto</t>
  </si>
  <si>
    <t xml:space="preserve">PROLG. LOS FRESNOS 450 DPTO. 302 LAS PRADERAS </t>
  </si>
  <si>
    <t>HINOSTROZA ROBLES JORGE</t>
  </si>
  <si>
    <t>Tecnico de Trabajo Interno</t>
  </si>
  <si>
    <t>URB. SAN CARLOS MZ. Q LT. 48</t>
  </si>
  <si>
    <t>HUALLANCA CORDOVA ANTHONY FAUSTO</t>
  </si>
  <si>
    <t>MZ. N LT. 6 COOP. COVITI - SAN MARTIN DE</t>
  </si>
  <si>
    <t>SAN MARTIN DE PORRES</t>
  </si>
  <si>
    <t>PSJE Q MZ V LT 18 - URB SAN HILARION - S</t>
  </si>
  <si>
    <t>HUANCA GARCIA RUBEN CESAR</t>
  </si>
  <si>
    <t>MZ T-1 LT 8-G CAMPOY</t>
  </si>
  <si>
    <t>HUANGAL PRETEL LUIS JAIME</t>
  </si>
  <si>
    <t>URB. PACHACAMAC 2DA ETAPA MZ. O1 LT. 33</t>
  </si>
  <si>
    <t>HUARDAMINO PAUCAR JULIO ERNESTO</t>
  </si>
  <si>
    <t>JR LOS AMARANTOS N°611 URB. MICAELA BASTIDAS</t>
  </si>
  <si>
    <t>40086366</t>
  </si>
  <si>
    <t xml:space="preserve">AH CRSITO SALVADOR MZ A LT 2 </t>
  </si>
  <si>
    <t>CALLE CARLOS GUTIERREZ 320 DPTO 302 MEJICO</t>
  </si>
  <si>
    <t>LAGOS CHARA RONALD</t>
  </si>
  <si>
    <t>A.H.M. CAMPOY Y HEROES DE BREÑA MZ I LT 07 ETAPA 2</t>
  </si>
  <si>
    <t>LEANDRO ESPINOZA JOSE LUIS</t>
  </si>
  <si>
    <t xml:space="preserve">AV. SANTA ROSA MZ F LT 61 URB. LOS PINOS </t>
  </si>
  <si>
    <t>ASOC VIV LAS PALMERAS DE HUACHIPA MZ B LT 1B</t>
  </si>
  <si>
    <t>LEVANO CASTAÑEDA GIAN PEDRO</t>
  </si>
  <si>
    <t>Ayudante Operador de Bomba</t>
  </si>
  <si>
    <t>BENITO LAZO 157 URB. CONDEVILLA</t>
  </si>
  <si>
    <t>LIPA VARGAS ERNESTO SALVADOR</t>
  </si>
  <si>
    <t>PS FLORILANDIA N°165 LIMA,INDEPENDENCIA</t>
  </si>
  <si>
    <t>INDEPENDENCIA</t>
  </si>
  <si>
    <t>LIZARBE SALCEDO EDWIN RIDER</t>
  </si>
  <si>
    <t>Operario Lider de Bombas</t>
  </si>
  <si>
    <t>ASENT. H. JAVIER HERAUD MZ. I LT. 9</t>
  </si>
  <si>
    <t>LLAMOSAS TOLENTINO EDWIN ALFREDO</t>
  </si>
  <si>
    <t xml:space="preserve">A.H.  12 DE AGOSTO MZ H LOTE 40 </t>
  </si>
  <si>
    <t>ASOC. LA FLORIDA DE CAJAMARQUILLA MZ F L</t>
  </si>
  <si>
    <t>MACHA MONTERO YAIR DEQUIS</t>
  </si>
  <si>
    <t>CALLE 2 - AA.HH LINERACION  MZ.A6 LT.02 -SJL-LIMA</t>
  </si>
  <si>
    <t>MZ W LT 4 URB. 12 DE OCTUBRE VENTANILLA</t>
  </si>
  <si>
    <t xml:space="preserve">JR SALAVERRY MZ C-10 LT 34 BOCANEGRA </t>
  </si>
  <si>
    <t>MARIN VALDIVIA WILDER OCTAVIO JOSE</t>
  </si>
  <si>
    <t>Jefe de HSE</t>
  </si>
  <si>
    <t>JR SAN MARTIN DE PORRES 259 URB SAN ANDRES</t>
  </si>
  <si>
    <t>TRUJILLO</t>
  </si>
  <si>
    <t xml:space="preserve">ASC LOS CLAVELES MZ O LT 3 </t>
  </si>
  <si>
    <t>MARTINEZ OCHOA JUAN CARLOS</t>
  </si>
  <si>
    <t>JR PACAHCUTEC MZ T-3 LT. 5 CMTE 90 4TA ZONA COLLIQUE</t>
  </si>
  <si>
    <t>09979280</t>
  </si>
  <si>
    <t>MATTA YLLESCAS JOSE FELIX</t>
  </si>
  <si>
    <t>JR LARCO HERRERA 258</t>
  </si>
  <si>
    <t>MAYORCA DE LA CRUZ CARLOS ALBERTO</t>
  </si>
  <si>
    <t>Oficial Albañil</t>
  </si>
  <si>
    <t>A.H. NUEVA JERUSALEN II MZ. E LT 24</t>
  </si>
  <si>
    <t>MEDINA ASTOYAURI ALFREDO WALTER</t>
  </si>
  <si>
    <t>MZ. A LT. 3 TRES COMPUERTAS - CAJA DE AGUA</t>
  </si>
  <si>
    <t>MEDINA GUTIERREZ CARLOS ALBERTO</t>
  </si>
  <si>
    <t>Mecánico Automotríz</t>
  </si>
  <si>
    <t>JR LONDRES MZ N5 LT 14A AA.HH. 05 DE NOVIEMBRE</t>
  </si>
  <si>
    <t>MEDINA TANTALEAN ENER</t>
  </si>
  <si>
    <t>AV. JUAN ALVARADO S/N</t>
  </si>
  <si>
    <t>CAJARURO</t>
  </si>
  <si>
    <t xml:space="preserve">CALLE HONS MUSSO MZ B LOTE 1 URB JORGE CHAVEZ </t>
  </si>
  <si>
    <t>SANTA ROSA</t>
  </si>
  <si>
    <t>MENDOZA SARCCO KICO ALEJANDRO</t>
  </si>
  <si>
    <t>MZ 1 LT 07 - P.J ARRIBA PERU  - S.J.L. -</t>
  </si>
  <si>
    <t>MESIAS TELLO LUIS ANDREE</t>
  </si>
  <si>
    <t>CALLE MARQUES DE MANCERA PISO 2 MZ. W LT. 08</t>
  </si>
  <si>
    <t>SANTIAGO DE SURCO</t>
  </si>
  <si>
    <t>MEZA ALBITRES CHRISTOPHER SERGE</t>
  </si>
  <si>
    <t>JR. LOS ALAMOS 137 - ERMITAÑO - INDEPEND</t>
  </si>
  <si>
    <t>MOLLEAPAZA GONZA MARIO</t>
  </si>
  <si>
    <t xml:space="preserve">MZ X-3 LT 22 SEC MIGUEL GRAU - PAMPLONA </t>
  </si>
  <si>
    <t>Llantero</t>
  </si>
  <si>
    <t>AA.HH 1° DE MAYO MZ M LT 1 3° ETAPA - IN</t>
  </si>
  <si>
    <t xml:space="preserve">MOSTACERO VALLADARES JOE CHRISTIAN </t>
  </si>
  <si>
    <t>Supervisor de producción</t>
  </si>
  <si>
    <t>SECTOR 3 GRUPO14 MZ C LOTE 6</t>
  </si>
  <si>
    <t>VES</t>
  </si>
  <si>
    <t>MOYA NIEVA ROBERTO MAGNO</t>
  </si>
  <si>
    <t>N°MZH INT.KL21 LIMA,CHACLACAYO</t>
  </si>
  <si>
    <t>CHACLACAYO</t>
  </si>
  <si>
    <t>NAJARRO REMON JOHNNY MARCELINO</t>
  </si>
  <si>
    <t>MZ B1 LOTE 12A HUERTOS DE MANCHAY</t>
  </si>
  <si>
    <t>PACHAMACAC</t>
  </si>
  <si>
    <t>NAVARRO CARDENAS FREDY CESAR</t>
  </si>
  <si>
    <t>JR PUNO 3826 CRUCE CON AV. HUANCAYO</t>
  </si>
  <si>
    <t>Auxiliar de Tuberia</t>
  </si>
  <si>
    <t>AA.HH. MATAZANGO SECTOR A MZ.U LT.4</t>
  </si>
  <si>
    <t>09667125</t>
  </si>
  <si>
    <t>NOLASCO MATA JORGE LUIS</t>
  </si>
  <si>
    <t>JR. LAMBAYEQUE N° 311 CAJA DE AGUA - SJL</t>
  </si>
  <si>
    <t>NUÑEZ HUAMANI LUIS ALFREDO</t>
  </si>
  <si>
    <t>MZ. A LT.9 AH 1ERO DE JUNIO</t>
  </si>
  <si>
    <t>SJM</t>
  </si>
  <si>
    <t>CALLE RODOLFO ESPINAR 349 URB. FORTIS</t>
  </si>
  <si>
    <t>Coordinador de Obra</t>
  </si>
  <si>
    <t>ASOC. LAS BRISAS DE SANTA CLARA MZ B LT 13</t>
  </si>
  <si>
    <t>PACHECHO CONTRERAS JOSE LUIS</t>
  </si>
  <si>
    <t>JR. TIAHUANACO 951 - URB ZARATE</t>
  </si>
  <si>
    <t>PACHACUTEC GRUPO 5 MZ. D3 LT. 15 SECTOR E</t>
  </si>
  <si>
    <t>PAREDES ZAMORA EMILIO ALEJANDRO</t>
  </si>
  <si>
    <t>AV LOS JAZMINES N° 450 EL HERMITAÑO</t>
  </si>
  <si>
    <t xml:space="preserve">INDEPENDENCIA </t>
  </si>
  <si>
    <t>PEREZ RAMIREZ YGNACIO</t>
  </si>
  <si>
    <t>SECTOR 10 GRUPO 2 MZ. N LT. 8 A.H. OASIS DE VILLA</t>
  </si>
  <si>
    <t>PICHILINGUE PACHECO LUIS LIZARDO</t>
  </si>
  <si>
    <t>JR. MOQUEGUA 119, CAJA DE AGUA - SAN JUA</t>
  </si>
  <si>
    <t>PINEDO SALAZAR NELSON FLORENCIO</t>
  </si>
  <si>
    <t>LAS CHIRIMOYAS 171 ERMITAÑO MZ Q2 LT 23</t>
  </si>
  <si>
    <t>PLASENCIA HUAMANJULCA JUAN CARLOS</t>
  </si>
  <si>
    <t>JR FILADELFIA N° 1785 - S AN MARTIN DE P</t>
  </si>
  <si>
    <t>09477859</t>
  </si>
  <si>
    <t>PONCE LIMAYMANTA RUBEN PABLO</t>
  </si>
  <si>
    <t>JR. AREQUIPA 161 COOP. LA CALICHERA MZ. N LT 4</t>
  </si>
  <si>
    <t>PONTE DIAZ HECTOR AQUILES</t>
  </si>
  <si>
    <t>COOP UNAMARCA MZ A LT 17 - S.J.M.- LIMA</t>
  </si>
  <si>
    <t>PUCHOC NUÑEZ RAUL ANTONIO</t>
  </si>
  <si>
    <t>JR ALBERTO ABERD 674</t>
  </si>
  <si>
    <t>QUEVEDO VALLEJOS SEGUNDO WILLIAN</t>
  </si>
  <si>
    <t>RESIDENC.CABO MZ.E LT.22</t>
  </si>
  <si>
    <t>RAFAELO PICOY YHONATAN VICTOR</t>
  </si>
  <si>
    <t xml:space="preserve">MZ. A LT 5 LOS PEDREGALES CHILLON </t>
  </si>
  <si>
    <t>RAMIREZ FLORES JOEL DAVID</t>
  </si>
  <si>
    <t>AA.HH. MARIANO MELGAR MZ C LT 5</t>
  </si>
  <si>
    <t>RAMON QUIROZ ISAIAS LUCAS</t>
  </si>
  <si>
    <t>Analista de Control de Calidad</t>
  </si>
  <si>
    <t>JR TRES MARIAS MZ 8X LT 7A</t>
  </si>
  <si>
    <t>RICAPA SOLIS JONATHAN FRANK</t>
  </si>
  <si>
    <t>Jefe de Calidad</t>
  </si>
  <si>
    <t xml:space="preserve">MZ I LT 6 AH 5 DE JULIO </t>
  </si>
  <si>
    <t>RISCO ROBALINO ANGELICA MARIA</t>
  </si>
  <si>
    <t xml:space="preserve">Gerente gestión de calidad y seguridad </t>
  </si>
  <si>
    <t>RIVERA ESPINOZA FREDI</t>
  </si>
  <si>
    <t>CALLE PRIMAVEROA MZ B LT 17 AGRUP. DE VIV. BELLAVISTA</t>
  </si>
  <si>
    <t>RIVERA HUAMANLAZO ANTHONY BRAYAN</t>
  </si>
  <si>
    <t>AGRUP.FAM.CORAZON DE JESUS MZ.A.LT.9</t>
  </si>
  <si>
    <t>RIVERA PALACIOS NESTOR DEMETRIO</t>
  </si>
  <si>
    <t xml:space="preserve">URB.15 DE ENERO MZ F LT 39 LAS FLORES - </t>
  </si>
  <si>
    <t>RODRIGUEZ GRANDEZ ERICK</t>
  </si>
  <si>
    <t>SAN MARTIN 165 MZ 06 LT 9J MARIA T</t>
  </si>
  <si>
    <t>ROJAS CAPCHA ANDRES AURELIO</t>
  </si>
  <si>
    <t>AV. LAS TORRES MZ. K LT. 4 HUACHIPA</t>
  </si>
  <si>
    <t>ROMERO ASTO JHONATAN</t>
  </si>
  <si>
    <t>SECTOR 2 GRUPO 25-A MZ M LT 19</t>
  </si>
  <si>
    <t>ROMERO HILARIO JHON PETER</t>
  </si>
  <si>
    <t>MZ. B15 LT11 PJ VIRGEN DEL BUEN PASO PAMPLONA ALTA</t>
  </si>
  <si>
    <t>MZ L LOTE 18 LOS LAURELES DE OQUENDO</t>
  </si>
  <si>
    <t>SALAS UCEDA JOSE GERALDO</t>
  </si>
  <si>
    <t>JR TACNA 1065</t>
  </si>
  <si>
    <t>MAGDALENA DEL MAR</t>
  </si>
  <si>
    <t>SALVATIERRA DE LA CRUZ JUAN CARLOS</t>
  </si>
  <si>
    <t>CALLE ASOC.TRABAJADORES SANTA CATHERINE A-26</t>
  </si>
  <si>
    <t>PACHACAMAC</t>
  </si>
  <si>
    <t xml:space="preserve">SANCHEZ GALVEZ WILLAN ALESXANDER </t>
  </si>
  <si>
    <t>Electricista Automotríz</t>
  </si>
  <si>
    <t>CENTRO POBLADO LOS EUCALIPTOS ETAPA 3 MZ B LT 04</t>
  </si>
  <si>
    <t>SANCHEZ TRINIDAD EDGAR FILARDO</t>
  </si>
  <si>
    <t>A.H. TIWINZA MZ U LT 17</t>
  </si>
  <si>
    <t xml:space="preserve">AV. ASENT. H. 24 DE JUNIOMZ D LT 13 </t>
  </si>
  <si>
    <t>UCV 139 C LT 9 - ZONA I A.H. HUAYCAN - A</t>
  </si>
  <si>
    <t>SILVA MARIN TOM RIDER</t>
  </si>
  <si>
    <t>Electricista Industrial</t>
  </si>
  <si>
    <t>URB COMPRADORES MZ C LOTE 8B 2 ETAPA -CA</t>
  </si>
  <si>
    <t>SOLANO CHICLLA ALBERTO</t>
  </si>
  <si>
    <t>AV.24 DE JUNIO SAN JUAN DE AMANCAES MZ. 05 LT. 04</t>
  </si>
  <si>
    <t>SOLORZANO CCARHUAS GUSTAVO FERNANDO</t>
  </si>
  <si>
    <t>MZ F4 LT9 PJ TUPAC AMARU DE VILLA</t>
  </si>
  <si>
    <t>SOTO AIRA BRAYAN ANDREE</t>
  </si>
  <si>
    <t>Ingeniero de Proyectos Especiales</t>
  </si>
  <si>
    <t xml:space="preserve">AV. TUPAC AMARU 119 INGENIERIA </t>
  </si>
  <si>
    <t>SOTO HUAMALIES JUAN CARLOS</t>
  </si>
  <si>
    <t xml:space="preserve">ASOC. VIV. STA. ROSA DE HUACHIPA MZ J LT 4 </t>
  </si>
  <si>
    <t>URB NUEVO SOL DE ATE MZ B LT 3 - ATE - L</t>
  </si>
  <si>
    <t>TAPULLIMA SHUPINGAHUA CLIVER</t>
  </si>
  <si>
    <t>Ayudante operador de Bomba</t>
  </si>
  <si>
    <t>SECTOR 1 GRUPO4 MZ.H LT.2</t>
  </si>
  <si>
    <t>06834177</t>
  </si>
  <si>
    <t>TARAZONA SOTO LINO LUIS</t>
  </si>
  <si>
    <t>9 DE OCTUBRE N° 500 AAHH VILLA ESPERANZA</t>
  </si>
  <si>
    <t>TAYPE SEGAMA SAMUEL</t>
  </si>
  <si>
    <t>CALLE 29 MZ 2 LT 9 - JUAN PABLO II CANTO GRANDE</t>
  </si>
  <si>
    <t>Mz T3 LT11 NESTOR GAMBETA BAJA ESTE</t>
  </si>
  <si>
    <t>UCV 78 LT 46 ZONA E HUAYCAN</t>
  </si>
  <si>
    <t>00481987</t>
  </si>
  <si>
    <t>TORRES NOVA YOHNY ALEXIS</t>
  </si>
  <si>
    <t>AV. JOSE TORRES PAZ 199</t>
  </si>
  <si>
    <t>AV. 28 DE JULIO 1327 INT. 21</t>
  </si>
  <si>
    <t>AV. GERARDO UNGER 1523 PISO 3 DPTO. 301 URB. LOS JARDINES</t>
  </si>
  <si>
    <t>JOSE BOTERIN MZ J2 LT 8 CALLE MADRE SELVA</t>
  </si>
  <si>
    <t>VACA BERNABE GREGORIO MULLER</t>
  </si>
  <si>
    <t>CALLE 54 MZ. VV5 LT. 11 URB. PRO</t>
  </si>
  <si>
    <t>VALENZUELA ESTRADA RAUL ALBERTO JUNIOR</t>
  </si>
  <si>
    <t xml:space="preserve">AA.HH. LOS PINOS II MZ.C LT.2 </t>
  </si>
  <si>
    <t>06852888</t>
  </si>
  <si>
    <t>VALVERDE GUILLEN LUIS</t>
  </si>
  <si>
    <t>Operario Albañil</t>
  </si>
  <si>
    <t>CALLE 16 DE DICIEMBRE CIUDAD NAVIDAD DE VILLA MZ C LT 21</t>
  </si>
  <si>
    <t xml:space="preserve">AV. CAJATAMBO 1491 DPTO 200 URB SAN RAFAEL </t>
  </si>
  <si>
    <t>VASQUEZ AGUILAR JUAN JOSE</t>
  </si>
  <si>
    <t>MZ M LOTE 39 LOMAS DE ZAPALLAL</t>
  </si>
  <si>
    <t>VASQUEZ ALARCON JORGE LUIS</t>
  </si>
  <si>
    <t>PS E2 MZ 01  LT  04  PJ NUEVO HORIZONTE PAMPLONA ALTA</t>
  </si>
  <si>
    <t>VASQUEZ CASTRO MIGUEL ANGEL</t>
  </si>
  <si>
    <t>SECTOR 7 GRUPO 01 B120 D2 - VILLA EL SAL</t>
  </si>
  <si>
    <t xml:space="preserve">JR CAJAMARCA 3831 </t>
  </si>
  <si>
    <t>VASQUEZ SILVA CARLOS ROBERTO</t>
  </si>
  <si>
    <t>MZ. C LT. 16 SAN HILARION CAMPOY</t>
  </si>
  <si>
    <t>OT MICAELA BASTIDAS N°MZE INT.LT1 ATE</t>
  </si>
  <si>
    <t>AV  TRABAJADORES TEXTIL VITARTE- MZ C LT</t>
  </si>
  <si>
    <t>VELÁSQUEZ MEJÍA CRISTIAN DEYVIS</t>
  </si>
  <si>
    <t>ASENT. H. C. CUETO FERNANDINI MZ. E LT. 14</t>
  </si>
  <si>
    <t xml:space="preserve">VENTURA TELLES JOSE HOMERO </t>
  </si>
  <si>
    <t>AV CIRO ALEGRIA 166 4TA ZONA COLLIQUE</t>
  </si>
  <si>
    <t>VENTURO MORA JORGE FERNANDO</t>
  </si>
  <si>
    <t>MZ D LT 19 - HEROES DEL PACIFICO - CHORR</t>
  </si>
  <si>
    <t>AV COLECTORA MZ B LT 04 - STA ANITA - LI</t>
  </si>
  <si>
    <t>VILLARREAL ROSALES CARLOS ALBERTO</t>
  </si>
  <si>
    <t>CALLE LOS EUCALIPTOS MZ J LT 36 ASOC. VILLA MARIA</t>
  </si>
  <si>
    <t>06259713</t>
  </si>
  <si>
    <t>VILLASECA HERNANDEZ ALBERTO</t>
  </si>
  <si>
    <t>Gerente de proyecto</t>
  </si>
  <si>
    <t xml:space="preserve">AV. DEL PARQUE SUR No. 630, DPTO. 503 - </t>
  </si>
  <si>
    <t>VILLAVICENCIO COLLAZOS RUBEN</t>
  </si>
  <si>
    <t>MZ B3 LT 01 ASOC. PRODUC. Y POSES AAPYP</t>
  </si>
  <si>
    <t>08392188</t>
  </si>
  <si>
    <t>ZAMBRANO RIOS ANGEL FROYLAN</t>
  </si>
  <si>
    <t>SECTOR ALFONSO UGARTE MZ. Y1 LT. 30, PAM</t>
  </si>
  <si>
    <t>ZAPATA ZETA CARLOS ALBERTO</t>
  </si>
  <si>
    <t>Supervisor de Seguridad</t>
  </si>
  <si>
    <t>JR AYABACA 657 - TAMBO GRANDE</t>
  </si>
  <si>
    <t>AH 7 DE NOVIEMBRE MZ C LT 7</t>
  </si>
  <si>
    <t>OPERARIO CARPINTERO</t>
  </si>
  <si>
    <t>San Miguel</t>
  </si>
  <si>
    <t>OPERARIO ALBAÑIL</t>
  </si>
  <si>
    <t>ADMINISTRADORA DE OBRA</t>
  </si>
  <si>
    <t xml:space="preserve">ATE </t>
  </si>
  <si>
    <t xml:space="preserve">SUPERVISOR DE OBRA </t>
  </si>
  <si>
    <t>OPERADOR DE EXCAVADORA</t>
  </si>
  <si>
    <t xml:space="preserve">OPERADOR DE VOLQUETE </t>
  </si>
  <si>
    <t xml:space="preserve">LURIGANCHO </t>
  </si>
  <si>
    <t xml:space="preserve">PACHACAMAC </t>
  </si>
  <si>
    <t>AUXILIAR DE LIMPIEZA</t>
  </si>
  <si>
    <t>PEON</t>
  </si>
  <si>
    <t>24/04/2023</t>
  </si>
  <si>
    <t>GERENTE GENERAL</t>
  </si>
  <si>
    <t>ESPAÑOLA</t>
  </si>
  <si>
    <t>OFICIAL CARPINTERO</t>
  </si>
  <si>
    <t>OFICIAL ALBAÑIL</t>
  </si>
  <si>
    <t>RUPA-RUPA</t>
  </si>
  <si>
    <t xml:space="preserve">PUENTE PIEDRA </t>
  </si>
  <si>
    <t>ASIA</t>
  </si>
  <si>
    <t>Breña</t>
  </si>
  <si>
    <t xml:space="preserve">VILLA EL SALVADOR </t>
  </si>
  <si>
    <t xml:space="preserve">EL AGUSTINO </t>
  </si>
  <si>
    <t>ANCON</t>
  </si>
  <si>
    <t>OPERADOR DE CARGADOR FRONTAL</t>
  </si>
  <si>
    <t>LURIN</t>
  </si>
  <si>
    <t>ADMINISTRADOR DE OBRA</t>
  </si>
  <si>
    <t>OPERARIO FIERRERO</t>
  </si>
  <si>
    <t>CASTILLA</t>
  </si>
  <si>
    <t>PREVENCIONISTA</t>
  </si>
  <si>
    <t>CIENEGUILLA</t>
  </si>
  <si>
    <t>Independencia</t>
  </si>
  <si>
    <t>El agustino</t>
  </si>
  <si>
    <t>SUPERVISOR SSOMA</t>
  </si>
  <si>
    <t>OPERARIO SOLDADOR</t>
  </si>
  <si>
    <t>CERRO COLORADO</t>
  </si>
  <si>
    <t>TOPOGRAFO</t>
  </si>
  <si>
    <t xml:space="preserve">LA VICTORIA </t>
  </si>
  <si>
    <t xml:space="preserve">OPERARIO FIERRERO </t>
  </si>
  <si>
    <t>San Juan de Lurigancho</t>
  </si>
  <si>
    <t>SUPERVISOR DE CAMPO</t>
  </si>
  <si>
    <t>Comas</t>
  </si>
  <si>
    <t xml:space="preserve">PERUANA </t>
  </si>
  <si>
    <t>TECNICO MECANICO</t>
  </si>
  <si>
    <t>03839721</t>
  </si>
  <si>
    <t>AV. UNIVERSITARIA N° 1657</t>
  </si>
  <si>
    <t>Pueblo libre</t>
  </si>
  <si>
    <t>Peruana</t>
  </si>
  <si>
    <t>40139097</t>
  </si>
  <si>
    <t xml:space="preserve">AV. ANTONIO RAYMONDI 212 URBANIZACIÓN ANTARES </t>
  </si>
  <si>
    <t>San Martin de Porres</t>
  </si>
  <si>
    <t>43546463</t>
  </si>
  <si>
    <t>MZ E LOTE 14 URBANIZACIÓN NAVIDAD DE VILLA</t>
  </si>
  <si>
    <t>Chorrillos</t>
  </si>
  <si>
    <t>41640207</t>
  </si>
  <si>
    <t>MZ 19 LOTE 13 BUENOS AIRES DE VILLA</t>
  </si>
  <si>
    <t>08764967</t>
  </si>
  <si>
    <t>AV. SANTO CRISTO MZ A LOTE 27</t>
  </si>
  <si>
    <t>Santiago de Surco</t>
  </si>
  <si>
    <t>40966079</t>
  </si>
  <si>
    <t>AV. ALCIDES VIGO MZ. "Z" LOTE 3 - URB. COOPIP</t>
  </si>
  <si>
    <t xml:space="preserve">MZ C 1 LOTE 12 AAHH HIROSHIMA </t>
  </si>
  <si>
    <t>F36511287</t>
  </si>
  <si>
    <t>JR. SIMÓN BOLIVAR 140</t>
  </si>
  <si>
    <t>Chilena</t>
  </si>
  <si>
    <t>P17233166</t>
  </si>
  <si>
    <t>JR LAS TULIPANAS URB. LA MOLINA</t>
  </si>
  <si>
    <t>La molina</t>
  </si>
  <si>
    <t>Callao</t>
  </si>
  <si>
    <t>OPERARIO DE MANTENIMIENTO</t>
  </si>
  <si>
    <t>MZ. E LOTE 3 VILLA EMILIA - MI PERU</t>
  </si>
  <si>
    <t>Peruano</t>
  </si>
  <si>
    <t>42867613</t>
  </si>
  <si>
    <t>VILCA APAZA ABRAHAM</t>
  </si>
  <si>
    <t>OFICIAL DE MANTENIMIENTO</t>
  </si>
  <si>
    <t xml:space="preserve"> QUINTO TERRITORIO    ASOC. VIV. VILLA  TRINIDAD DEL SUR MZ R LT 7 </t>
  </si>
  <si>
    <t xml:space="preserve"> VILLA EL SALVADOR</t>
  </si>
  <si>
    <t>80194517</t>
  </si>
  <si>
    <t>CORTIJO CASTRO CHARLES YIMMY</t>
  </si>
  <si>
    <t>AV. LAS GAVIOTAS MZNA B1A LOTE 20 - ATE</t>
  </si>
  <si>
    <t>CHIMBOTE</t>
  </si>
  <si>
    <t>47731482</t>
  </si>
  <si>
    <t>PINO MACHUCA RANKI SHUVET SIGLO</t>
  </si>
  <si>
    <t>MZA D LOT 16 AV EL ROSAL DE SAN FELIPE LIMA</t>
  </si>
  <si>
    <t>19325562</t>
  </si>
  <si>
    <t>SAN RAFAEL 140 B VILLA HERMOZA</t>
  </si>
  <si>
    <t>CHEPEN</t>
  </si>
  <si>
    <t>21552757</t>
  </si>
  <si>
    <t>CJTO HABILTACIONAL A. VALDELOMAR A403</t>
  </si>
  <si>
    <t>ICA</t>
  </si>
  <si>
    <t>SUPERVISOR DE MANTENIMIENTO</t>
  </si>
  <si>
    <t>JR. CHAVIN 175 COOP. LOS CHANCAS DE ANDAHUAYLAS 1RA ETAPA</t>
  </si>
  <si>
    <t>21554022</t>
  </si>
  <si>
    <t>RAMOS MANRIQUE JUAN MEDARDO</t>
  </si>
  <si>
    <t xml:space="preserve">JEFE DE OBRA </t>
  </si>
  <si>
    <t>JR. ALMIRANTE GUISSE 1750 DPTO. 107</t>
  </si>
  <si>
    <t>LINCE</t>
  </si>
  <si>
    <t>SULLANA</t>
  </si>
  <si>
    <t>LOPEZ ESPINOZA JORGE LUIS</t>
  </si>
  <si>
    <t>PASAJE CUZCO 130 - SALAMANCA</t>
  </si>
  <si>
    <t>RESIDENTE DE OBRA</t>
  </si>
  <si>
    <t>ANALISTA DE CAMPO/CON/CONDUCTOR</t>
  </si>
  <si>
    <t>PTSA, E12, E14, E15, E16, E17, E18, E25, E26, E27, E08, E09, E10, E11, E01, E02, E03, E06, E-04, E-19 Y FD</t>
  </si>
  <si>
    <t>JR. FERNANDINI 1068</t>
  </si>
  <si>
    <t>FIGUEROA LOPEZ ANTONELLA INGRID</t>
  </si>
  <si>
    <t>ANALISTA DE CAMPO</t>
  </si>
  <si>
    <t>CONDOMINIO ALAMEDA ALGARROBOS BLOCK E</t>
  </si>
  <si>
    <t>HONORES BALCAZAR CESAR FRANCISCO</t>
  </si>
  <si>
    <t>SUPERVISOR DE SEGURIDAD/CONDUCTOR</t>
  </si>
  <si>
    <t>PSJ. LOS GORRIONES BLOCK C-13 URB. PALOMARES</t>
  </si>
  <si>
    <t>GONZALES LAVADO ROBERTO DANIEL</t>
  </si>
  <si>
    <t>AV. DOMINGO ANGULO 166</t>
  </si>
  <si>
    <t>AV. 28 DE JULIO 1963</t>
  </si>
  <si>
    <t>LOPEZ MENDEZ VALERIA MARCIA</t>
  </si>
  <si>
    <t>PSJ. LOS ANGELES AAHH 9 DE JUNIO MZ. A LT. 13</t>
  </si>
  <si>
    <t>MARTINEZ GUILLEN MORAIMA FELICITA</t>
  </si>
  <si>
    <t>JR. CAYETANO HEREDIA 435</t>
  </si>
  <si>
    <t>JESÚS MARÍA</t>
  </si>
  <si>
    <t>NUÑEZ MACALUPU JEANPIERRE LEONIDAS</t>
  </si>
  <si>
    <t>AV. LAS VIÑAS MZ. E LT. 13</t>
  </si>
  <si>
    <t>OYARCE MEDINA JORGE LUIS</t>
  </si>
  <si>
    <t>JR. GRAL. FRANCISCO BOLOGNESI 150</t>
  </si>
  <si>
    <t>RAMIREZ SILVA BRYAN JUNIOR</t>
  </si>
  <si>
    <t>AV. LAS VIÑAS MZ. G Lt. 15</t>
  </si>
  <si>
    <t>RAMIREZ MARTINEZ JUAN</t>
  </si>
  <si>
    <t>JR. HHUIRACOCHA 2331</t>
  </si>
  <si>
    <t>RAMIREZ MARTINEZ RONALD</t>
  </si>
  <si>
    <t>ANALISTA DE CAMPO/CONDUCTOR</t>
  </si>
  <si>
    <t>JR. PACHACUTEC 2089</t>
  </si>
  <si>
    <t>ROMERO CORDOVA GERSON TOMAS</t>
  </si>
  <si>
    <t>JR. PERÚ 129</t>
  </si>
  <si>
    <t>TRUJILLO HILARES GIANPIERE CESAR</t>
  </si>
  <si>
    <t xml:space="preserve">MZ B Lt 1Urb. RESIDEN LOS JARDINES AV. TRAPICHE </t>
  </si>
  <si>
    <t>VASQUEZ FIGUEROA NOIDER</t>
  </si>
  <si>
    <t xml:space="preserve">CALLE FRANCISCO BOLOGNESI 537 </t>
  </si>
  <si>
    <t>URB. LOS JARDINES DE VENTANILLA ETAPA II MZ. D3 LT. 7</t>
  </si>
  <si>
    <t>20550520002</t>
  </si>
  <si>
    <t>40066075</t>
  </si>
  <si>
    <t>RAMOS PAREDES ISAC ISAIAS</t>
  </si>
  <si>
    <t>JEFE DE CALIDAD</t>
  </si>
  <si>
    <t>SUBCONTRATO DE MOVIMIENTO DE TIERRAS Y OBRAS CIVILES PARA 3ERA VIA "PARQUE MURILLO"</t>
  </si>
  <si>
    <t>SECTOR 1 GRUPO 2 MZ B LT. 12</t>
  </si>
  <si>
    <t>ALVAC S.A. SUCURSAL DEL PERU</t>
  </si>
  <si>
    <t>CAPATAZ</t>
  </si>
  <si>
    <t>SUBCONTRATO PARA EL MANTENIMIENTO DE LA VIA FERREA EN PATIO TALLER SANTA ANITA</t>
  </si>
  <si>
    <t>GENERAL VARELA 1768</t>
  </si>
  <si>
    <t>000969217</t>
  </si>
  <si>
    <t>BERNABE DOMINGO RODRIGO</t>
  </si>
  <si>
    <t>ENCARGADO GENERAL</t>
  </si>
  <si>
    <t>AV. JOSE PARDO 570 DPTO. 1102</t>
  </si>
  <si>
    <t>Española</t>
  </si>
  <si>
    <t xml:space="preserve">OROSCO MARTINEZ RICHARD ERNESTO </t>
  </si>
  <si>
    <t>JEFE DE EQUIPOS</t>
  </si>
  <si>
    <t>AV LIMA S/N</t>
  </si>
  <si>
    <t>TRIA PERU S.A.C.</t>
  </si>
  <si>
    <t>40470741</t>
  </si>
  <si>
    <t>FIESTAS CARDENAS PAOLA ROCIO</t>
  </si>
  <si>
    <t>SUP.SSOMA</t>
  </si>
  <si>
    <t>73191689</t>
  </si>
  <si>
    <t>AGUILAR MARCOS ERICK GIORDANO</t>
  </si>
  <si>
    <t>ASISTENTE DE ADMINISTRACION</t>
  </si>
  <si>
    <t>JR. CARLOS MOORE 684 PJ. AÑO NUEVO</t>
  </si>
  <si>
    <t>25758857</t>
  </si>
  <si>
    <t>CERDEÑA GONZALES DEL VALLE WILLIAMS ERIC</t>
  </si>
  <si>
    <t>CONDUCTOR DE VEHICULO LIVIANO</t>
  </si>
  <si>
    <t>STA. MARINA SUR BLOCK 37-105</t>
  </si>
  <si>
    <t>70977937</t>
  </si>
  <si>
    <t>ARIAS FARFAN GERALDINE STEPHANY</t>
  </si>
  <si>
    <t>ADMINISTRADOR DE CONTRATO</t>
  </si>
  <si>
    <t>MANUEL CARBAJAL MZ F LOTE 2</t>
  </si>
  <si>
    <t>ASISTENTE ADMINISTRATIVA</t>
  </si>
  <si>
    <t>000969187</t>
  </si>
  <si>
    <t xml:space="preserve">BARO SANCHEZ GUSTAVO </t>
  </si>
  <si>
    <t>DIRECTOR DE OPERACIONES</t>
  </si>
  <si>
    <t>FRANCISCO DEL CASTILLO 627 DPTO 608</t>
  </si>
  <si>
    <t>BARRANCO</t>
  </si>
  <si>
    <t>46096310</t>
  </si>
  <si>
    <t>ESPINOZA MIESES NATALY HISAMI</t>
  </si>
  <si>
    <t>ENFERMERA</t>
  </si>
  <si>
    <t>AV VIRGEN DEL CARMEN MZ M LT 30 URB PRO 7MO SECTOR</t>
  </si>
  <si>
    <t>CALLATA VILCA AURELIO</t>
  </si>
  <si>
    <t>OPERARIO MECANICO</t>
  </si>
  <si>
    <t xml:space="preserve">AV. ABANCAY 1176 DPTO 708 </t>
  </si>
  <si>
    <t>ENCARGADO DE OBRA</t>
  </si>
  <si>
    <t xml:space="preserve">AV. ARBOLEDA LT 21 DPTO. 301 </t>
  </si>
  <si>
    <t>Venezolana</t>
  </si>
  <si>
    <t>45789355</t>
  </si>
  <si>
    <t>GIL HUANCA CESAR ELOY</t>
  </si>
  <si>
    <t xml:space="preserve">OPERARIO SOLDADOR </t>
  </si>
  <si>
    <t>MOVIMIENTO DE TIERRAS Y OBRAS CIVILES PARA LA ESTACIÓN E-11 “PARQUE MURILLO, ETAPA 2”.</t>
  </si>
  <si>
    <t xml:space="preserve">MZ. C LT 1 AA.FF SRA. DE LOS MILAGROS BAYOVAR </t>
  </si>
  <si>
    <t xml:space="preserve">SAN JUAN DE MIRAFLORES </t>
  </si>
  <si>
    <t xml:space="preserve">Peruana </t>
  </si>
  <si>
    <t>41962572</t>
  </si>
  <si>
    <t xml:space="preserve">ALVAREZ AMAYA FREDY GREGORIO </t>
  </si>
  <si>
    <t xml:space="preserve">CALLE LOS DISEÑADORES MZ. 1 LT 2 </t>
  </si>
  <si>
    <t xml:space="preserve">VILLA DEL SALVADOR </t>
  </si>
  <si>
    <t>OPERARIO ELECTRICISTA/AUXILIAR TOPOGRAFO</t>
  </si>
  <si>
    <t>CALLE SAN FRANCISCO ASEN. H. SAN FRANCISCO MZ A LOTE 110</t>
  </si>
  <si>
    <t>43672632</t>
  </si>
  <si>
    <t>GUERREROS BECERRA ANGELO PAUL</t>
  </si>
  <si>
    <t>OPERARIO ALBAÑIL Y MONTAJISTA</t>
  </si>
  <si>
    <t>CALLE JORGE CHAVEZ MZ LOTE 10</t>
  </si>
  <si>
    <t>OPERARIO</t>
  </si>
  <si>
    <t>LAS GARDENIAS MZ 12 LOTE 9</t>
  </si>
  <si>
    <t>10607976</t>
  </si>
  <si>
    <t>SANCHEZ VELASQUEZ JESUS  EDUARDO</t>
  </si>
  <si>
    <t>OPERARIO ALBAÑIL Y GASFITERO</t>
  </si>
  <si>
    <t>MZ X LOTE 1S</t>
  </si>
  <si>
    <t>OPERADOR MULTIPLE(RETROEXCAVADORA-MINICARGADOR)</t>
  </si>
  <si>
    <t>SANTA CLARA ASOCIACION VIVIENDA LAS LOMAS DEL GOLF MZ E LOTE 8</t>
  </si>
  <si>
    <t>48192918</t>
  </si>
  <si>
    <t>BELLIDO BUITRON JULIO KEVIN SMITH</t>
  </si>
  <si>
    <t xml:space="preserve">MZ 55A2 LOTE 9 ASENTAMIENTO HUMANO BAYOVAR III SECTOR </t>
  </si>
  <si>
    <t>002116960</t>
  </si>
  <si>
    <t>NELO ROMERO ARTURO JOSE</t>
  </si>
  <si>
    <t>OPERARIO ALMACENERO/ CONDUCTOR DE CAMIONETA</t>
  </si>
  <si>
    <t>CALLE CALVINO 187</t>
  </si>
  <si>
    <t>SURQUILLO</t>
  </si>
  <si>
    <t>AV. EL PARQUE ASOC. LAS GARDENIAS III ETAPA MZ. B-18 LT. 26</t>
  </si>
  <si>
    <t>46451972</t>
  </si>
  <si>
    <t>MEDINA YLLANES MANUEL ESTAÑIS</t>
  </si>
  <si>
    <t>OPERARIO ALBAÑIL Y SOLDADOR</t>
  </si>
  <si>
    <t>AV. FRANCISCO FLORES S/N</t>
  </si>
  <si>
    <t>40320420</t>
  </si>
  <si>
    <t>FLORES CUNYA CLEMEX</t>
  </si>
  <si>
    <t>CHOFER DE CAMION VOLQUETE</t>
  </si>
  <si>
    <t>AV. SANTA ROSA 608 2DA. ZONA DE COLLIQUE</t>
  </si>
  <si>
    <t>CALLE LAS DALIGAS MZ LOTE 5 ASOCIACION SEÑOR DE MURUHUAY</t>
  </si>
  <si>
    <t>25843508</t>
  </si>
  <si>
    <t>HAMANN GARCIA CHRISTIAN PAOLO</t>
  </si>
  <si>
    <t>OPERADOR DE MONTACARGAS - PLATAFORMA</t>
  </si>
  <si>
    <t>JR. NICOLAS DE PIEROLA 914</t>
  </si>
  <si>
    <t>40568799</t>
  </si>
  <si>
    <t>LEYVA CALDERON JOSE GREGORIO</t>
  </si>
  <si>
    <t>PREVENCIONISTA DE RIESGO</t>
  </si>
  <si>
    <t>ASENTAMIENTO HUMANO JOSE MARIA ARGUEDAS MZ LOTE 35</t>
  </si>
  <si>
    <t>46186148</t>
  </si>
  <si>
    <t xml:space="preserve">CUCHCA MIRANO CLEVER </t>
  </si>
  <si>
    <t>JR. MAR DE FILIPINAS ESTE MZ.A LT.18 ASENT.H. CRUZ DE MOTUPE GRUPO 3</t>
  </si>
  <si>
    <t>SAN JUAN DE LIRIGANCHO</t>
  </si>
  <si>
    <t>46996470</t>
  </si>
  <si>
    <t>CCORI MACHACA KEVIN FRAISER</t>
  </si>
  <si>
    <t>JEFE DE PRODUCCION</t>
  </si>
  <si>
    <t>JR.12 DE AGOSTO MZ.F LT.07-B URB.MARIANO MELGAR</t>
  </si>
  <si>
    <t>JULIACA</t>
  </si>
  <si>
    <t>MECANICO</t>
  </si>
  <si>
    <t>MZ.G LT.15 ASOC.VIV.RES.SANTA CLARA</t>
  </si>
  <si>
    <t>10696535</t>
  </si>
  <si>
    <t>GARAMENDI GOMEZ RICHARD</t>
  </si>
  <si>
    <t>PSJ.04-MZ.G LT.03 COOP. LOS CONSTRUCTORES</t>
  </si>
  <si>
    <t>ASENT.H.EL AMAUTA ZONA B MZ E LT.34</t>
  </si>
  <si>
    <t>08993167</t>
  </si>
  <si>
    <t>ARAUCO RAMIREZ LUIS ARMANDO</t>
  </si>
  <si>
    <t>CALLE 57 ASENT.H.SECTOR VIRGEN DEL CARMEN MZ.M5 LT.10</t>
  </si>
  <si>
    <t>44128997</t>
  </si>
  <si>
    <t>MONTERO MENDOZA ALBERTO EDUARDO</t>
  </si>
  <si>
    <t>JR.ICA 768 INT.117 LIMA CERCADO</t>
  </si>
  <si>
    <t>45197891</t>
  </si>
  <si>
    <t>BUSTAMANTE TIRADO ALVARO</t>
  </si>
  <si>
    <t>MZ A LOTE 2 RESIDENCIAL SAN ANDRES</t>
  </si>
  <si>
    <t>UCV 94 LT 52 ZN F CON AUTOGEST DE HUAYCAN</t>
  </si>
  <si>
    <t>43738164</t>
  </si>
  <si>
    <t>MENDOZA MORENO JUAN GUALBERTO</t>
  </si>
  <si>
    <t>MZ.J LT.12 A.H.VILLA SOL</t>
  </si>
  <si>
    <t>CALLE G. ASENT.H. VICENTILENO BAJO MZ.G LT.20</t>
  </si>
  <si>
    <t>OPERARIO MONTAJISTA</t>
  </si>
  <si>
    <t xml:space="preserve">JR.ANDAHUAYLAS MZ E2 LT 23 URB STA ROSA </t>
  </si>
  <si>
    <t>43516164</t>
  </si>
  <si>
    <t>CARRANZA TAPIA MARCO AURELIO</t>
  </si>
  <si>
    <t>MZ. E LOTE 10 SIETE DE JUNIO</t>
  </si>
  <si>
    <t>PUEBLO LIBRE</t>
  </si>
  <si>
    <t>OPERARIO ALMACENERO</t>
  </si>
  <si>
    <t>MZ.K-2 LT 21 ANGAMOS</t>
  </si>
  <si>
    <t>10365177</t>
  </si>
  <si>
    <t>VILLACORTA QUISPE JUAN CARLOS</t>
  </si>
  <si>
    <t>URB.MRCL.CACERES MZ.R-11 LT.2 CANTO GRANDE</t>
  </si>
  <si>
    <t>31175910</t>
  </si>
  <si>
    <t>AIQUIPA RAMIREZ SANTOS</t>
  </si>
  <si>
    <t>URB. MELCHORITA MZ. B LOTE 11</t>
  </si>
  <si>
    <t>CAÑETE</t>
  </si>
  <si>
    <t>PSJ.4 NRO.182 URB.NOSIGLIA</t>
  </si>
  <si>
    <t>44504720</t>
  </si>
  <si>
    <t>SOSA SULLON ALDO</t>
  </si>
  <si>
    <t>MZ.B LT.3 A.H.BELLAVISTA DEL PARAISO ALTO</t>
  </si>
  <si>
    <t xml:space="preserve">JR.ANDAHUAYLAS MZ E2 LT 24 URB STA ROSA </t>
  </si>
  <si>
    <t>42226499</t>
  </si>
  <si>
    <t>CHANCHARI AREVALO JAMILTON</t>
  </si>
  <si>
    <t>OFICIAL HERRERO</t>
  </si>
  <si>
    <t>MZ.A22 LT.18 ASOC. DE VIVIENDA PROFAM-PERU</t>
  </si>
  <si>
    <t>43871074</t>
  </si>
  <si>
    <t>HERBAS VALLE SAUL SANTOS</t>
  </si>
  <si>
    <t>JR. PEDRO MUJICA 104 URB. MARCAVILCA</t>
  </si>
  <si>
    <t>CHORRILOS</t>
  </si>
  <si>
    <t>40894231</t>
  </si>
  <si>
    <t>VALENCIA COARITE WALTER</t>
  </si>
  <si>
    <t>SV Mz A LT 13 AGRUP FAMI SEÑOR DE LOS MILAGROS</t>
  </si>
  <si>
    <t>Q UCV 199 LOTE 28</t>
  </si>
  <si>
    <t>46144553</t>
  </si>
  <si>
    <t>CACHIQUE HUAICAMA GUSTAVO</t>
  </si>
  <si>
    <t>ASENT SEÑOR DE LA SOLEDAD MZ. C LT. 11</t>
  </si>
  <si>
    <t>OPERARIO PERFORISTA</t>
  </si>
  <si>
    <t>ASENT H NUEVO PACHACUTEC ETAPA A  MZ G1 LT 4</t>
  </si>
  <si>
    <t>43757776</t>
  </si>
  <si>
    <t>HUILlCA SALLO ALVARO</t>
  </si>
  <si>
    <t>O.CARPINTERO</t>
  </si>
  <si>
    <t>CALLE RIO PAUCARTAMBO MZ.M LT.14</t>
  </si>
  <si>
    <t>O.ALBAÑIL</t>
  </si>
  <si>
    <t xml:space="preserve">CALLE ARGENTINA  MZ T1 LT 01 </t>
  </si>
  <si>
    <t>47033833</t>
  </si>
  <si>
    <t>BRAVO GAVIDIA JOSE WILFREDO</t>
  </si>
  <si>
    <t>MZ H LT 8 AH LAS PRADERAS</t>
  </si>
  <si>
    <t>73993445</t>
  </si>
  <si>
    <t>COLLANTES DIAZ KEVIN NIDTHLER</t>
  </si>
  <si>
    <t>AV TUPAC AMARU 4670 ASOC JOSE ABELARDO QUIÑONES</t>
  </si>
  <si>
    <t>INDEPENDIENCIA</t>
  </si>
  <si>
    <t>73341149</t>
  </si>
  <si>
    <t>LOPEZ MARQUEZ JEFERSON JOSUE</t>
  </si>
  <si>
    <t>ASOC DE POSESIONARIOS DE VIV PRODUCTIVA SAN MARTIN DE PORRES DE PP MZ E LT 3</t>
  </si>
  <si>
    <t>COOPERATIVA DE VIVIENDA SANTA FE MZ.G LT. 16</t>
  </si>
  <si>
    <t>10113305</t>
  </si>
  <si>
    <t xml:space="preserve">BAHAMONDE BENAVENTE CESAR EMILIO </t>
  </si>
  <si>
    <t>RINCONADA MZ T LT 7 CONSTRUCTORES</t>
  </si>
  <si>
    <t>AV AVIACION 1370</t>
  </si>
  <si>
    <t>46038405</t>
  </si>
  <si>
    <t xml:space="preserve">DELGADO DIAZ NELSON </t>
  </si>
  <si>
    <t>JTA DE POBL POS DEL SCT EL VAL MZ BZ LT 14</t>
  </si>
  <si>
    <t>SAN ANTONIO</t>
  </si>
  <si>
    <t>42873683</t>
  </si>
  <si>
    <t>HUAMAN ESPINAL JOSE CARLOS</t>
  </si>
  <si>
    <t>MZ.V LT.05 HAB.URB.CIUDAD MCAL CACERES</t>
  </si>
  <si>
    <t>24583811</t>
  </si>
  <si>
    <t>SONCCO CCUITO TEOFILO SANTOS</t>
  </si>
  <si>
    <t>AV. VICTOR MALASQUEZ A3 06A C.P.R.H. DE MANCHAY SECT LOS EUCALIPTOS</t>
  </si>
  <si>
    <t>ASOC CASA HUERTA EL DORADO PRE URBANA BARBADILLO MZ I LT 04</t>
  </si>
  <si>
    <t>42445455</t>
  </si>
  <si>
    <t xml:space="preserve">ASUNCIÓN GONZALES VASQUEZ </t>
  </si>
  <si>
    <t xml:space="preserve">OPERADOR DE CAMION BARANDA </t>
  </si>
  <si>
    <t>ANEXO MIRAFLORES DE LEVANTO</t>
  </si>
  <si>
    <t>FLORIDA</t>
  </si>
  <si>
    <t>75781887</t>
  </si>
  <si>
    <t>AVALOS MENDOZA ALEXANDER</t>
  </si>
  <si>
    <t>JICAMARCA - ANEXO 22 - PAMPA CTO. GRANDE</t>
  </si>
  <si>
    <t>43392402</t>
  </si>
  <si>
    <t>PALOMINO NAVIO GONZALO</t>
  </si>
  <si>
    <t>MZ O LT 8A GRUPO 11</t>
  </si>
  <si>
    <t>44742454</t>
  </si>
  <si>
    <t>PALOMINO NAVIO WILLIAM</t>
  </si>
  <si>
    <t xml:space="preserve">OPERARIO CARPINTERO </t>
  </si>
  <si>
    <t>MZ F LT 16 GRUPO 10</t>
  </si>
  <si>
    <t>CA CHAMAYA 1087</t>
  </si>
  <si>
    <t>70170277</t>
  </si>
  <si>
    <t>LEON LEON FRAILE KENIDE</t>
  </si>
  <si>
    <t>LOS ARTESANOS 295 3RA ETAPA</t>
  </si>
  <si>
    <t>47123193</t>
  </si>
  <si>
    <t>MASKO SANCHEZ BRENDON</t>
  </si>
  <si>
    <t>JR. AMPUERO DE LOS INFANTES MZ C5 LT 01 AH 10 DE OCTUBRE</t>
  </si>
  <si>
    <t>40432238</t>
  </si>
  <si>
    <t>HUAUYA VASQUEZ EDGAR</t>
  </si>
  <si>
    <t xml:space="preserve">MZ T LT 34 AA.HH. MANCHAY UPIS </t>
  </si>
  <si>
    <t>CA TRECE LAS LOMAS MZ. D1 LT. 02</t>
  </si>
  <si>
    <t>71129765</t>
  </si>
  <si>
    <t>QUISPE CCACCYA SAUL</t>
  </si>
  <si>
    <t>OPERARIO RETROEXCAVADORA</t>
  </si>
  <si>
    <t>JR. LUCANAS S/N</t>
  </si>
  <si>
    <t>TUMAY HUARACA</t>
  </si>
  <si>
    <t>PASAJE GERONIMO 142 URB. NOSIGLIA</t>
  </si>
  <si>
    <t>JR. TICAPAMPA 407 URB. CHACRA COLORADA</t>
  </si>
  <si>
    <t>44989648</t>
  </si>
  <si>
    <t xml:space="preserve">MILLA PANAIFO MARCOS ADRIAN </t>
  </si>
  <si>
    <t>OPERARIO DE TOPOGRAFIA</t>
  </si>
  <si>
    <t>JR. MANUEL ODRIA 463 EL PROGRESO</t>
  </si>
  <si>
    <t xml:space="preserve">ANDRES A. CACERES ZONA L HUAYCAN </t>
  </si>
  <si>
    <t>80007452</t>
  </si>
  <si>
    <t>QUISPE PINEDA ROGER</t>
  </si>
  <si>
    <t>CALLE SANTA ROSA SECTOR OESTE ANEXO 8 MZ A2 LT3A</t>
  </si>
  <si>
    <t>JR. AGUARICO 1423 URB.NOSIGLIA</t>
  </si>
  <si>
    <t>09712434</t>
  </si>
  <si>
    <t>FUNG SEMINO DIANA ESTHER</t>
  </si>
  <si>
    <t>CALLLE 28 DE JULIO 318 JOSE C</t>
  </si>
  <si>
    <t>PSJ 1AN 110 URB NOSIGLIA</t>
  </si>
  <si>
    <t>20562668871</t>
  </si>
  <si>
    <t>CONSTRUCC &amp; TRANS EURO AMERICA S.A.C</t>
  </si>
  <si>
    <t>OPERADOR DE VOLQUETE</t>
  </si>
  <si>
    <t>CALLE BRASIL 141 P.JOVEN NOCHETO</t>
  </si>
  <si>
    <t>43351176</t>
  </si>
  <si>
    <t>GONZALES MARCAS WILENTON SIBALLOS</t>
  </si>
  <si>
    <t>O.EXCAVADORA</t>
  </si>
  <si>
    <t>MZ. LT ASENT.H 22 DE OCTUBRE</t>
  </si>
  <si>
    <t>76735782</t>
  </si>
  <si>
    <t>CARBAJAL NOEL KEVIN JHONNIER</t>
  </si>
  <si>
    <t>CAJAMARQUILLA CHOSICA</t>
  </si>
  <si>
    <t>42717758</t>
  </si>
  <si>
    <t>DEL CARPIO AGUIRRE VICTOR HUGO</t>
  </si>
  <si>
    <t>OPERADOR DE CISTERNA DE COMBUSTIBLE</t>
  </si>
  <si>
    <t>SAN ANDRES 150 VIRGEN DE LOURDES</t>
  </si>
  <si>
    <t>SUPERVISOR DE PRODUCCION</t>
  </si>
  <si>
    <t>20995525</t>
  </si>
  <si>
    <t>OLARTE ESPINOZA HECTOR HUGO</t>
  </si>
  <si>
    <t>PSJ. LAS TRAQUITAS MZ.P LT.17 SAN MIGUEL DE PEDREGAL CHOSICA</t>
  </si>
  <si>
    <t>EL OLIVAR MZ. I LT. 24</t>
  </si>
  <si>
    <t>ASOC. EL OLIVAR DE VITARTE MZ. I LT. 24</t>
  </si>
  <si>
    <t>OPERADOR DE CARGADOR FRONTAL, EXCAVADORA Y RETROEXCAVADORA</t>
  </si>
  <si>
    <t>CALLE PUERTO PIZARRO 274 PISO 2 URB.LOS REYES</t>
  </si>
  <si>
    <t>40403438</t>
  </si>
  <si>
    <t>BALTAZAR DUEÑAS CARLOS JOSE</t>
  </si>
  <si>
    <t>JR.20 DE MAYO NRO 288 SIERRA LIMEÑA</t>
  </si>
  <si>
    <t>73149663</t>
  </si>
  <si>
    <t>URB. SAN ANTONIO DE CARAPONGO ESTAPA 3ERA MZ Y1. LT81</t>
  </si>
  <si>
    <t>CA LAS PRADERAS MZ 23B LT 1 ASOC SERV LAS FUERZAS POLICIALES</t>
  </si>
  <si>
    <t>40032002</t>
  </si>
  <si>
    <t>DIAZ SILVA JOSE</t>
  </si>
  <si>
    <t>JR.RAMON CASTILLA MZ.Ñ LT.04</t>
  </si>
  <si>
    <t>MANANTAY</t>
  </si>
  <si>
    <t>42033913</t>
  </si>
  <si>
    <t>CABANA CHICASACA JOSE LUIS</t>
  </si>
  <si>
    <t xml:space="preserve">CALLE JULIACA ASENT H MONITOR HUASCAR MZ 96 LT23 </t>
  </si>
  <si>
    <t>70077584</t>
  </si>
  <si>
    <t>YUPA CABRERA NICK PAUL</t>
  </si>
  <si>
    <t>CALLE PROGRESO 149BARRIO RIMAC CHOSICA</t>
  </si>
  <si>
    <t>CARRETERA CENTRAL KM10 500 SANTA CLARA</t>
  </si>
  <si>
    <t>20338936398</t>
  </si>
  <si>
    <t>CONSTRUCTORA BLAS S.A.C.</t>
  </si>
  <si>
    <t>27576496</t>
  </si>
  <si>
    <t>VASQUEZ PRADO CARLOS ALBERTO</t>
  </si>
  <si>
    <t>URB.LAS PIEDRAS DE SURCO MZ. E LOTE 16</t>
  </si>
  <si>
    <t>NDT ENGINEERING S.A.C.</t>
  </si>
  <si>
    <t>21137793</t>
  </si>
  <si>
    <t>SANTISTEBAN DURAND HERNAN</t>
  </si>
  <si>
    <t>INSPECTOR DE ULTRA SONIDO</t>
  </si>
  <si>
    <t>MZ B LT 4 AH LA CANTUTA CHOSICA</t>
  </si>
  <si>
    <t>41634790</t>
  </si>
  <si>
    <t>QUIROZ CHOQUE ALEX MIGUEL</t>
  </si>
  <si>
    <t>AAHH. JOSE C. MARIATEGUI MZ G-8 LT 31</t>
  </si>
  <si>
    <t>43066035</t>
  </si>
  <si>
    <t>NACCHA QUISPE RAFAEL</t>
  </si>
  <si>
    <t xml:space="preserve">HUAYCAN UCV A. PROD TALLER Y VIV 22 DE ABRIL </t>
  </si>
  <si>
    <t>001853346</t>
  </si>
  <si>
    <t>ALFONZO MONTILLA ERICK GERARDO</t>
  </si>
  <si>
    <t>JEFE DE OBRA</t>
  </si>
  <si>
    <t xml:space="preserve">JR. JUNIN 134 DPTO. 302E </t>
  </si>
  <si>
    <t>INGENIERO DE CALIDAD</t>
  </si>
  <si>
    <t>AV. HUAROCHIRI 182</t>
  </si>
  <si>
    <t>70767420</t>
  </si>
  <si>
    <t>POMA HUAMAN JESUS</t>
  </si>
  <si>
    <t>INGENIERO RESIDENTE</t>
  </si>
  <si>
    <t>MZ N LOTE 9  URB. SAN ILDEFONSO III</t>
  </si>
  <si>
    <t>75723673</t>
  </si>
  <si>
    <t>NEYRA CACHI NECCWAR FRANK</t>
  </si>
  <si>
    <t>INGENIERO DE PRODUCCION</t>
  </si>
  <si>
    <t>AV. LIMA S/N</t>
  </si>
  <si>
    <t>70030371</t>
  </si>
  <si>
    <t>LEON ZAMBRANO HENRY BLADIMIR</t>
  </si>
  <si>
    <t>OPERARIO RIGGER</t>
  </si>
  <si>
    <t>AV.SAN MARTIN 866</t>
  </si>
  <si>
    <t>PALCA</t>
  </si>
  <si>
    <t>10554471</t>
  </si>
  <si>
    <t>LEON ZAPATA LUIS ALBERTO</t>
  </si>
  <si>
    <t>AV. CANADA 2069 DPTO.29 URB. LIMA TAMBO NORTE</t>
  </si>
  <si>
    <t>46053611</t>
  </si>
  <si>
    <t>JOAQUIN MARCHENA JAVIER</t>
  </si>
  <si>
    <t>ASENT.H LOS JAZMINES MZ.A LT.08</t>
  </si>
  <si>
    <t>PSJ. LOS CLAVELES SANTA ROSA MZ. C LT. 06</t>
  </si>
  <si>
    <t>JR LOS CHANCAS 524 DPTO 35</t>
  </si>
  <si>
    <t>42402439</t>
  </si>
  <si>
    <t>QUISPE BENDEZU FERNANDO RAUL</t>
  </si>
  <si>
    <t>CALLE LAS AGATAS MZ.X2 LT.8A C.P H DE MANCHAY SECT PEDREGAL</t>
  </si>
  <si>
    <t>AV. HUAROCHIRI MZ.O LT.31 DPTO 301 URB.MAYORAZGO IV ETAPA</t>
  </si>
  <si>
    <t>10783132</t>
  </si>
  <si>
    <t>MORI ZEGARRA ALDO WILSON</t>
  </si>
  <si>
    <t>JESUS MARIA</t>
  </si>
  <si>
    <t>70255368</t>
  </si>
  <si>
    <t xml:space="preserve">RAMIREZ AGUILAR WILBER </t>
  </si>
  <si>
    <t>URB SOL DEL ICA LOS PORTALES 10 ET C07</t>
  </si>
  <si>
    <t>43864246</t>
  </si>
  <si>
    <t>NEISER ORLANDO TAPIA LESCANO</t>
  </si>
  <si>
    <t>CONDUCTOR DE CAMIONETA</t>
  </si>
  <si>
    <t>MZ I LT 23 3RA ETAPA PACHACAMAC</t>
  </si>
  <si>
    <t>ASISTENTE ADMINISTRATIVO</t>
  </si>
  <si>
    <t>JR SUCCHA 155</t>
  </si>
  <si>
    <t>74689601</t>
  </si>
  <si>
    <t>GUERRERO YAJAHUANCA CRISTIAN DANIEL</t>
  </si>
  <si>
    <t>SECTOR EL PEDREGAL HUERTOS DE MANCANY MZ Z 12 LT 13</t>
  </si>
  <si>
    <t>47563812</t>
  </si>
  <si>
    <t>HUAMAN RIOS LEDGAR CRISTIAN</t>
  </si>
  <si>
    <t>AV ALAMEDA SUR MZ J12 LT 41 URB LOS CEDROS DE VILLA SECTOR 1 ZONA B</t>
  </si>
  <si>
    <t>20114245</t>
  </si>
  <si>
    <t>PITUY OSPINA JULIO</t>
  </si>
  <si>
    <t>ASOC DE VIV LAS LADERAS DE JICAMARCA ANEXO 8 CHOSICA MZ S LT 1</t>
  </si>
  <si>
    <t>45601084</t>
  </si>
  <si>
    <t>TUANAMA SATALAYA LARRY</t>
  </si>
  <si>
    <t>OPERADOR DE MAQUINARIAS MULTIPLES</t>
  </si>
  <si>
    <t>CONJ HAB J.C.TELLO BLOCK 6 DPTO 204</t>
  </si>
  <si>
    <t>COOP VIV LOS CHANCAS DE ANDAHUAYLAS MZ JB LT 32 I ETAPA</t>
  </si>
  <si>
    <t>29724026</t>
  </si>
  <si>
    <t>AGUILAR CONDORI YONY</t>
  </si>
  <si>
    <t>ASOCIACION PRIMERO DE JUNIO MZ 13 LT 8 ZONA II ALTO CAYMA</t>
  </si>
  <si>
    <t>CAYMA</t>
  </si>
  <si>
    <t>43566306</t>
  </si>
  <si>
    <t>CAMARENA REYES MOISES</t>
  </si>
  <si>
    <t>CALLE PRINCIPAL 692 CASERIO LA LEGUA</t>
  </si>
  <si>
    <t>CATACAOS</t>
  </si>
  <si>
    <t>SAN VICENTE DE CAÑETE</t>
  </si>
  <si>
    <t>BELLAVISTA</t>
  </si>
  <si>
    <t>46929664</t>
  </si>
  <si>
    <t>QUISPE MONTES EMERSON</t>
  </si>
  <si>
    <t>AV RAMON CASTILLA DE CHILCA MZ 80 LT 44</t>
  </si>
  <si>
    <t>CHILCA</t>
  </si>
  <si>
    <t>43099163</t>
  </si>
  <si>
    <t>SALON CHAVEZ ROBERTO</t>
  </si>
  <si>
    <t>PS SIN NOMBRE MZ N LT 2 AH JC MARIATEGUI AMPL W3</t>
  </si>
  <si>
    <t>10127168</t>
  </si>
  <si>
    <t>HUAYLLA FERNANDEZ TOMAS JORGE</t>
  </si>
  <si>
    <t>PP JJ SANTA ROSITA MZ 7 LT 1</t>
  </si>
  <si>
    <t>SAN JUAND E LURIGANCHO</t>
  </si>
  <si>
    <t>JR PILCOMAYO 719 DPTO 504</t>
  </si>
  <si>
    <t>43438668</t>
  </si>
  <si>
    <t>SANRANGO CHINGUEL HILDO NOE</t>
  </si>
  <si>
    <t>MZ. T LT 6 ASENT H. 6 DE AGOSTO</t>
  </si>
  <si>
    <t>27721322</t>
  </si>
  <si>
    <t>RUBIO GIL GILMER GEOVANNY</t>
  </si>
  <si>
    <t>ASENT. H CIUDAD DE GOSEN MZF LT. 07</t>
  </si>
  <si>
    <t>45235009</t>
  </si>
  <si>
    <t>URIARTE CIEZA JUAN DE DIOS</t>
  </si>
  <si>
    <t>CALLE RIO HULLAGA 487 URB CANTO REY</t>
  </si>
  <si>
    <t>42537326</t>
  </si>
  <si>
    <t>MORENO LOPEZ ROMULO</t>
  </si>
  <si>
    <t>MZ E LOTE 3 PJ NUEVA ESPRANZA</t>
  </si>
  <si>
    <t>71422391</t>
  </si>
  <si>
    <t>AGUILAR PFLUCKER FRANCO ORLANDO</t>
  </si>
  <si>
    <t>ASISTENTE DE PRODUCCION</t>
  </si>
  <si>
    <t>CALLE BRONSINO 429 URB SAN BORJA</t>
  </si>
  <si>
    <t>SAN BORJA</t>
  </si>
  <si>
    <t>AV. SANTA ROSA MZ D LOTE 1 ASOC. 23 DE SETIEMBRE</t>
  </si>
  <si>
    <t>70570535</t>
  </si>
  <si>
    <t>CASIMIRO QUISPE EMANUEL JHEYSON</t>
  </si>
  <si>
    <t>CENTRO POBLADO MARPA MZ 8 LT 12</t>
  </si>
  <si>
    <t>SAN MATEO</t>
  </si>
  <si>
    <t>003435385</t>
  </si>
  <si>
    <t>AVENDAÑO UZCATEGUI JESUS LEONEL</t>
  </si>
  <si>
    <t>CALLE MARCA 121 PARQUE NARANJAL</t>
  </si>
  <si>
    <t>71750001</t>
  </si>
  <si>
    <t>AREVALO VITEN JOSE KELVIN</t>
  </si>
  <si>
    <t>CASERIO CORRALCUCHO</t>
  </si>
  <si>
    <t>LA RAMADA</t>
  </si>
  <si>
    <t>48297054</t>
  </si>
  <si>
    <t>HUAMAN ARREDONDO ENMANUEL JESUS</t>
  </si>
  <si>
    <t>ASENT.H PROY.INT.QUEBRADA DEL NEVO HORIZONTE MZ.A LT.32</t>
  </si>
  <si>
    <t>47130475</t>
  </si>
  <si>
    <t>MUÑOZ MALCA NEISER ORLANDO</t>
  </si>
  <si>
    <t>CAS LA LAGUNA</t>
  </si>
  <si>
    <t>SUCRE</t>
  </si>
  <si>
    <t>44009821</t>
  </si>
  <si>
    <t>SANCHEZ LOAIZA LUIS JAVIER</t>
  </si>
  <si>
    <t>CALLE EL MIRADOR MZ 37 LT 03</t>
  </si>
  <si>
    <t>CHAUPIMARCA</t>
  </si>
  <si>
    <t>41999844</t>
  </si>
  <si>
    <t>NAVARRETE PEDROSO JOSE ALEJANDRO</t>
  </si>
  <si>
    <t>YAVARI 266</t>
  </si>
  <si>
    <t>71749940</t>
  </si>
  <si>
    <t>VASQUEZ CAMPOS DANTE MICHEL</t>
  </si>
  <si>
    <t>CASERIO VALLE GRANDE</t>
  </si>
  <si>
    <t>70313990</t>
  </si>
  <si>
    <t>SOTO FIESTAS DERECK ANDRE</t>
  </si>
  <si>
    <t>CALLE MISIONERO MANCINI BLOCK B3 DPTO.104 CIUDAD SATELITE STA ROSA</t>
  </si>
  <si>
    <t>46402664</t>
  </si>
  <si>
    <t>POMA HUAMAN CESAR DANIEL</t>
  </si>
  <si>
    <t>OPERADOR DE RETROEXCAVADORA</t>
  </si>
  <si>
    <t>URB. SAN ILDEFONSO III ETAPA MZ NI LT 03</t>
  </si>
  <si>
    <t>LA TINGUIÑA</t>
  </si>
  <si>
    <t>41468125</t>
  </si>
  <si>
    <t>CUADROS MELGAREJO DONNY ALEX</t>
  </si>
  <si>
    <t>ASOC.COMUNIDAD RESID.SAN AGUSTINDE CANIN MZA.LT 13</t>
  </si>
  <si>
    <t>47036858</t>
  </si>
  <si>
    <t>IPURRE UCHARIMA AQUELINO</t>
  </si>
  <si>
    <t>CALLE CIRO ALEGRIA S/N MZ E LT10</t>
  </si>
  <si>
    <t>41634170</t>
  </si>
  <si>
    <t>VASQUEZ QUISPE ANGEL</t>
  </si>
  <si>
    <t>CA LOS TULIPANES 692 URB. LA PRIMAVERA</t>
  </si>
  <si>
    <t>45400847</t>
  </si>
  <si>
    <t xml:space="preserve">ALVA DOMINGUEZ PEDRO </t>
  </si>
  <si>
    <t>CALLE LAS DELICIASMZ C LT 42-A P.J EL CARMEN ALTO</t>
  </si>
  <si>
    <t>42622320</t>
  </si>
  <si>
    <t>AYALA LASTRA ISIAS RAMON</t>
  </si>
  <si>
    <t>UCV 149 LT 51 ASENT.H HUAYCAN ZONA J</t>
  </si>
  <si>
    <t>46191251</t>
  </si>
  <si>
    <t>DEL AGUILA RAMIREZ LUIS GUSTAVO</t>
  </si>
  <si>
    <t>CALLE LOS GIRASOLES ASOC. TRES PIRAMIDES MZ C LT 15</t>
  </si>
  <si>
    <t>10231644</t>
  </si>
  <si>
    <t>DIAZ QUISPE FELIZ ERASMO</t>
  </si>
  <si>
    <t>AH VILLA SANTA ROSA II AMPLIACION MZ. T LT. 9</t>
  </si>
  <si>
    <t>77020862</t>
  </si>
  <si>
    <t>HUAMAN CASAS FRANKLIN</t>
  </si>
  <si>
    <t>10463552</t>
  </si>
  <si>
    <t>16740583</t>
  </si>
  <si>
    <t>SIESQUEN TUÑOQUE PEDRO</t>
  </si>
  <si>
    <t>AMPL. NUEVO AMANECER MZ. E LT. 09</t>
  </si>
  <si>
    <t>10047089</t>
  </si>
  <si>
    <t>GARAMENDI GOMEZ NIXON</t>
  </si>
  <si>
    <t>CALLE VIRGEN DEL CARMEN COOP.VIRGEN DE LAS NIEVES MZ A2</t>
  </si>
  <si>
    <t>70366263</t>
  </si>
  <si>
    <t xml:space="preserve">NUNTA YUMBATO MIGUEL </t>
  </si>
  <si>
    <t>A.H LA GRUTA DE SANTA MARIA AMP MZ.F1 L.01</t>
  </si>
  <si>
    <t>73180179</t>
  </si>
  <si>
    <t>PAREDES DEL CASTILLO RENATO</t>
  </si>
  <si>
    <t>ASISTENTE  ADMINISTRATIVO</t>
  </si>
  <si>
    <t>AV.GENERAL CORDOVA 515 DPTO 302 URB SANTA CRUZ</t>
  </si>
  <si>
    <t>70939303</t>
  </si>
  <si>
    <t>CONDORI SANTOS JOSE ANTONIO</t>
  </si>
  <si>
    <t>ASENT.H INTEGRACION MZ A LT7</t>
  </si>
  <si>
    <t>48023210</t>
  </si>
  <si>
    <t>SANCHEZ TANCHIVA CRISTIAN ANDRE</t>
  </si>
  <si>
    <t>JR. CHANCAY 110 MZ.84 LET.2 A.H SANTA ROSA DE LIMA</t>
  </si>
  <si>
    <t>40538850</t>
  </si>
  <si>
    <t>SANCHEZ ESLAVA FLAVIO JORGE</t>
  </si>
  <si>
    <t>MZ D LT 44 ASOC VIV RES SOL Y CAMPO SANTA CLARA</t>
  </si>
  <si>
    <t>40681046</t>
  </si>
  <si>
    <t>GASTELU AYALA MARINO  ALBERTO</t>
  </si>
  <si>
    <t>OPERADOR CAMION GRUA</t>
  </si>
  <si>
    <t>CALLE 3.MZ A LT.18</t>
  </si>
  <si>
    <t>43628836</t>
  </si>
  <si>
    <t>MAYCOL MICHAEL GARIBAY LAZO</t>
  </si>
  <si>
    <t>MZ B LT 12 ASENT.H ALFONSO UGARTE</t>
  </si>
  <si>
    <t>40826069</t>
  </si>
  <si>
    <t>SALSAVILCA SILVESTRE MIGUEL ANGEL</t>
  </si>
  <si>
    <t>OPERARIO SOLDADOR ALUMINOTERMICO</t>
  </si>
  <si>
    <t>Campamento San Fernando Bajo Nr 24 Chosica</t>
  </si>
  <si>
    <t>73446044</t>
  </si>
  <si>
    <t>MONTENEGRO LARA RONALD JAIR</t>
  </si>
  <si>
    <t>OFICIAL TOPOGRAFO</t>
  </si>
  <si>
    <t>SECTOR 7 GRUPO 1 MZ.H LT.11</t>
  </si>
  <si>
    <t>SERNA TELLO FRANK AMADOR</t>
  </si>
  <si>
    <t>MEDICO GENERAL</t>
  </si>
  <si>
    <t>Cieneguilla</t>
  </si>
  <si>
    <t>003468451</t>
  </si>
  <si>
    <t>GARCIA HIDALGO JONATHAN</t>
  </si>
  <si>
    <t>Ate</t>
  </si>
  <si>
    <t>002234262</t>
  </si>
  <si>
    <t>VERDECIA MORENO MAYKEL</t>
  </si>
  <si>
    <t>San martin de porres</t>
  </si>
  <si>
    <t>09947767</t>
  </si>
  <si>
    <t>BURGA GARCIA SEGUNDO EBER</t>
  </si>
  <si>
    <t>PILOTO DE AMBULANCIA</t>
  </si>
  <si>
    <t>20740166</t>
  </si>
  <si>
    <t>JUSTANO CAMAC NINO LUIS</t>
  </si>
  <si>
    <t>42805236</t>
  </si>
  <si>
    <t>MORALES TORRES DAVID</t>
  </si>
  <si>
    <t>Rímac</t>
  </si>
  <si>
    <t>47274927</t>
  </si>
  <si>
    <t>BOCANEGRA MIRANDA DENNYS JOSUE</t>
  </si>
  <si>
    <t>43173389</t>
  </si>
  <si>
    <t>AYASTA VILCA JOSE MIGUEL</t>
  </si>
  <si>
    <t>Los olivos</t>
  </si>
  <si>
    <t>17435635</t>
  </si>
  <si>
    <t>VENTURA HUAMAN EDWIN GERMAN</t>
  </si>
  <si>
    <t>77205649</t>
  </si>
  <si>
    <t>GUERRA APAGUEÑO CELENI KARLITA</t>
  </si>
  <si>
    <t>PARAMEDICO</t>
  </si>
  <si>
    <t>TAPIA FERNANDEZ ESBER</t>
  </si>
  <si>
    <t>LOYOLA MUERIEL MICHAEL ELIAS</t>
  </si>
  <si>
    <t>004503240</t>
  </si>
  <si>
    <t>LUNA JAKELINNE</t>
  </si>
  <si>
    <t>JR. RIO HUANCA 5373</t>
  </si>
  <si>
    <t>CAMACHO LACHIRA WILDER ABERTO</t>
  </si>
  <si>
    <t>Villa el Salvador</t>
  </si>
  <si>
    <t>44342083</t>
  </si>
  <si>
    <t>COBEÑAS WAN SILVIA MEY LIN</t>
  </si>
  <si>
    <t>Magdalena del Mar</t>
  </si>
  <si>
    <t>AVP</t>
  </si>
  <si>
    <t>POZOS Y ESTACIONES</t>
  </si>
  <si>
    <t>MZ D LT 31 URB. LOS JAZMINES 1RA. ETAPA</t>
  </si>
  <si>
    <t>44092442</t>
  </si>
  <si>
    <t xml:space="preserve">AGUILAR PAIMA MIGUEL ANGEL </t>
  </si>
  <si>
    <t>CALLE PETROPERU-GOREL MZ. G LT. 18</t>
  </si>
  <si>
    <t>MZ. F-2 LT 18 ASENT. H. JOSE BOTTERIN</t>
  </si>
  <si>
    <t>AV. MORALES GUAREZ ASENT. H. JOSE OLAYA MZ A LT 5</t>
  </si>
  <si>
    <t>MZ. Q LT 20 URB. JARDINES DE VIRU</t>
  </si>
  <si>
    <t>74529657</t>
  </si>
  <si>
    <t xml:space="preserve">ARRATIA GUERRA VICTOR ALFONSO </t>
  </si>
  <si>
    <t>CALLE MERCEDES INDACOCHEA 114 C.H. CARLOS CUETO FERNANDINI ETAPA 2DA</t>
  </si>
  <si>
    <t>JR. CAHUIDE 1268 DPTO. 101 URB. LA PERLA ALTA</t>
  </si>
  <si>
    <t>76536656</t>
  </si>
  <si>
    <t>BECERRA AGIP, RICHAR</t>
  </si>
  <si>
    <t>JR. LEONCIO PRADO 570 COOP. VIV. AMA KELLA MZ. S LT. 28</t>
  </si>
  <si>
    <t>URB. LOS PORTALES DEL AEROPUERTO MZ. J-2 LT. 22</t>
  </si>
  <si>
    <t>STA. ROSA MZ. E LT. 16 COMITÉ 36</t>
  </si>
  <si>
    <t>NESTOR GAMBETA MZ C2 LT 12</t>
  </si>
  <si>
    <t>JR. ANDAHUAYLAS ASENT. H. SAN ROSA MZ. D2 LT.08</t>
  </si>
  <si>
    <t>03670255</t>
  </si>
  <si>
    <t>CARRILLO ALBURQUEQUE, LUIS MIGUEL</t>
  </si>
  <si>
    <t>ASOC. VILLA MARGARITA MZ. B LT. 10</t>
  </si>
  <si>
    <t>60698630</t>
  </si>
  <si>
    <t xml:space="preserve">CASTRO TAMARA RENZO ALEXANDER </t>
  </si>
  <si>
    <t>MZ. D LT. 8 P.J. VILLA POLVORIN</t>
  </si>
  <si>
    <t>08487181</t>
  </si>
  <si>
    <t>CHAVARRI GARCIA, RICARDO EMILIO</t>
  </si>
  <si>
    <t>MZ. G LT. 10 PRADERAS DEL SOL II ETAPA</t>
  </si>
  <si>
    <t>40176516</t>
  </si>
  <si>
    <t xml:space="preserve">CHEVEZ LAVADO OMAR </t>
  </si>
  <si>
    <t>CALLE 8 PISO 2 URB. BRISA DE SANTA ROSA ETAPA 3 MZ. F LT. 42</t>
  </si>
  <si>
    <t>71487346</t>
  </si>
  <si>
    <t>CRUZADO REYES, CARLOS GIOVANNY</t>
  </si>
  <si>
    <t>JR. AYACUCHO 3153</t>
  </si>
  <si>
    <t>15595564</t>
  </si>
  <si>
    <t>DIAZ BERAUN, FREDY ALBERTO</t>
  </si>
  <si>
    <t>JR. CARLOS CABRERA 864 URB. SAN GERMAN</t>
  </si>
  <si>
    <t>45246525</t>
  </si>
  <si>
    <t>DOMINGUEZ MORANTE, RONIL NELSON</t>
  </si>
  <si>
    <t>AV. ARGENTINA 1898 DPTO. 26</t>
  </si>
  <si>
    <t>75917482</t>
  </si>
  <si>
    <t>ESPINOZA CORDOVA, EDWARD ANTONIO</t>
  </si>
  <si>
    <t>AV. HONDURAS PROLONG. VIV CARIBE ETAPA 2 MZ. C LT. 01</t>
  </si>
  <si>
    <t>CALLE 7 - 135 URB. 10 DE JUNIO</t>
  </si>
  <si>
    <t>MZ G1 LT 6 URB CIUDAD DEL PESCADOR</t>
  </si>
  <si>
    <t>PSJ. TUMBES URB. SAN JUAN MASIAS ETAPA 2DA MZ. E-1 LT. 26</t>
  </si>
  <si>
    <t>03841323</t>
  </si>
  <si>
    <t>GALAN BOULANGGER, LUIS ALBERTO</t>
  </si>
  <si>
    <t>PSJ. CRUZ DE CHALPON MZ. A LT. 03 A.H. DOMINGO DE RAMOS</t>
  </si>
  <si>
    <t>AV. JULIO CESAR TELLO 771 URB. REYNOSO</t>
  </si>
  <si>
    <t>PSJ. CALLEJON VILLEGAS 11 BLOCK 1 PISO 4 ZONA VILLLEGAS ETAPA 1 MZ. E LT.11</t>
  </si>
  <si>
    <t>JR NASCA N° 190 URB SANTA MARIA DPTO 202</t>
  </si>
  <si>
    <t xml:space="preserve">JR NASCA N° 190 DPTO 202 URB SANTA MARIA </t>
  </si>
  <si>
    <t>MZ. J2 LT.26 MI PERU</t>
  </si>
  <si>
    <t>08359569</t>
  </si>
  <si>
    <t>HUAMAN VALVERDE, CARLOS GUADALUPE</t>
  </si>
  <si>
    <t>SECTOR LEONCIO PRADO MZ.N-10 LT. 19 P ALTA</t>
  </si>
  <si>
    <t>71107662</t>
  </si>
  <si>
    <t xml:space="preserve">JACHA VILLANUEVA ISAIAS </t>
  </si>
  <si>
    <t>JR. 4 DE JULIO 234 P.J. EL VOLANTE</t>
  </si>
  <si>
    <t>71199145</t>
  </si>
  <si>
    <t>JORDAN CORREA, CESAR GIOVANI</t>
  </si>
  <si>
    <t>JR. AYACUCHO 3275 URB. PERU</t>
  </si>
  <si>
    <t>JOSE OLAYA 176 PLAYA RIMAC</t>
  </si>
  <si>
    <t>CALLE VINZOS 134 URB. THOMAS BATA</t>
  </si>
  <si>
    <t>06285280</t>
  </si>
  <si>
    <t>LAGUNA CALDAS, OMAR</t>
  </si>
  <si>
    <t>CALLE LOS ROSALES URB. EL MANANTIAL MZ. D LT. 46</t>
  </si>
  <si>
    <t>70369596</t>
  </si>
  <si>
    <t>MENACHO MENACHO, JHON DAVID</t>
  </si>
  <si>
    <t>JOSE LEONCIO LOS ANGELES 732</t>
  </si>
  <si>
    <t>08484904</t>
  </si>
  <si>
    <t>LLASACA ZARATE, YOLBE HECTOR</t>
  </si>
  <si>
    <t>AV 27 DE NOVIEMBRE 609</t>
  </si>
  <si>
    <t>AV. 1ERO DE MAYO 1399 URB. REYNOSO</t>
  </si>
  <si>
    <t>JR. NICOLAS DE PIEROLA 916</t>
  </si>
  <si>
    <t>CL. VALENCIA 206 MZ. R LT. URB. LA MACARENA</t>
  </si>
  <si>
    <t>44910311</t>
  </si>
  <si>
    <t>MANRIQUE VASQUEZ, WILSON JIMMY</t>
  </si>
  <si>
    <t>CALLE SANTA FRANCISCA ROMANA 1010 DPTO 104</t>
  </si>
  <si>
    <t>PSJ.LOS MILAGROS 537 DPTO.403 CIUDAD SATELITE SANTA</t>
  </si>
  <si>
    <t>74866012</t>
  </si>
  <si>
    <t>MASIAS GONZALES, ISAAC RAUL</t>
  </si>
  <si>
    <t>AV. DANIEL ALCIDES CARRION ASOC. LOS CHASQUIS MZ. D LT. 01</t>
  </si>
  <si>
    <t>MZ. B LT. 12 ALAMEDA STA. ROSA</t>
  </si>
  <si>
    <t>40747783</t>
  </si>
  <si>
    <t>MONJA VALDERA, NORVI ENRIQUE</t>
  </si>
  <si>
    <t>CALLE SAN MARTIN 420</t>
  </si>
  <si>
    <t>TUCUME</t>
  </si>
  <si>
    <t>ASENT. H. ANDAMOS MZ. E-8 LT. 12</t>
  </si>
  <si>
    <t>PASAJE LAS FLORES MZ. E LT. 18 AA.HH. OBELISCO</t>
  </si>
  <si>
    <t>06067699</t>
  </si>
  <si>
    <t>NUÑEZ RODRIGUEZ, FELIX RUFINO</t>
  </si>
  <si>
    <t>AV. MORALES DUAREZ 2808 MIRONES BAJO</t>
  </si>
  <si>
    <t>MZ. E17 LT.09 C.P NUESTRA SENORA DE LAS MERCEDES</t>
  </si>
  <si>
    <t>MZ. 74 LT. 19 P.JOVEN EX FUNDO MARQUEZ</t>
  </si>
  <si>
    <t>46405917</t>
  </si>
  <si>
    <t>PACAYA TANCHIVA, CARLOS XAVIER</t>
  </si>
  <si>
    <t>PSJE. SIMON BOLIVAR LT-6</t>
  </si>
  <si>
    <t>PUNCHANA</t>
  </si>
  <si>
    <t>PSJE. SAN MARTIN MZ. P LT. 19 DULANTO</t>
  </si>
  <si>
    <t>08688577</t>
  </si>
  <si>
    <t>PALOMINO VILLAGOMES, TIELú RAúL</t>
  </si>
  <si>
    <t>43527801</t>
  </si>
  <si>
    <t>PEREZ GONZALES, JOSE ELI</t>
  </si>
  <si>
    <t>CALLE SAN PEDRO 112</t>
  </si>
  <si>
    <t>CHOROS</t>
  </si>
  <si>
    <t>46420025</t>
  </si>
  <si>
    <t>RAMIREZ ALLCCA, JULIOS ALEXANDER</t>
  </si>
  <si>
    <t xml:space="preserve">AV. ROSA DE AMERICA 822 ASOC. ROSA DE AMERICA </t>
  </si>
  <si>
    <t>APURIMAC 559 DPTO. 10</t>
  </si>
  <si>
    <t>47725343</t>
  </si>
  <si>
    <t>RAMOS PORRAS, KEVIN ARMANDO</t>
  </si>
  <si>
    <t>CALLE 5 ASOC. DE VIV SAN ROSA DE PUNCHAUCA MZ. C1 LT. 05</t>
  </si>
  <si>
    <t>09475138</t>
  </si>
  <si>
    <t>ROJAS ACUÑA, EDUARDO FELICIANO</t>
  </si>
  <si>
    <t>PROG. VIV. EL ROSAL ERAPA II MZ. A LT. 13</t>
  </si>
  <si>
    <t>COOP. MANYLSA MZ. F LT. 9</t>
  </si>
  <si>
    <t>07359211</t>
  </si>
  <si>
    <t>SALINAS BARRETO, AUGUSTO FRANCISCO</t>
  </si>
  <si>
    <t>CALLE GRAL. GARZON 933</t>
  </si>
  <si>
    <t>08544043</t>
  </si>
  <si>
    <t>SANCHEZ SALAZAR, DONATILO ALEJANDRO</t>
  </si>
  <si>
    <t>AQUIA PQ. NARANJAL MZ. F2 LT. 13</t>
  </si>
  <si>
    <t>06938410</t>
  </si>
  <si>
    <t>SANTIAGO REYES, JUAN TEODORO</t>
  </si>
  <si>
    <t>JR. SANTA ROSA 831 KM.11</t>
  </si>
  <si>
    <t>41570061</t>
  </si>
  <si>
    <t>SIFUENTES DOMINGUEZ, CELINO ANTONI</t>
  </si>
  <si>
    <t>JR. LAS ORTIGAS 1076 URB. LAS FLORES DE LIMA</t>
  </si>
  <si>
    <t>29327003</t>
  </si>
  <si>
    <t>SIHUIN NARVAEZ, ALFREDO JAVIER</t>
  </si>
  <si>
    <t>MZ. D LT. 20 ASOC. VIV. PAPA JUAN PABLO II III ETAPA</t>
  </si>
  <si>
    <t>72898242</t>
  </si>
  <si>
    <t>TAFUR JARA, JUAN FRANCISCO</t>
  </si>
  <si>
    <t>CALLE PIURA PUEBLO JOVEN 6 DE JULIO MZ. V LT. 08</t>
  </si>
  <si>
    <t>41540468</t>
  </si>
  <si>
    <t>TANTARICO RINZA, DAVID</t>
  </si>
  <si>
    <t>ASENT. H. LUIS ALBERTO SANCHEZ MZ. N LT. 03</t>
  </si>
  <si>
    <t>46029013</t>
  </si>
  <si>
    <t>TELLO REVOLLAR, CARLOS RENZO</t>
  </si>
  <si>
    <t>JR. G. DIANDERAS 2475 PISO 1 URB. CONDEVILLA SENOR</t>
  </si>
  <si>
    <t>70416050</t>
  </si>
  <si>
    <t>PEREA CELIZ, MAYCOL BRAYAN</t>
  </si>
  <si>
    <t>COOP. VIV. CESAR VALLEJO MZ. U LT.20</t>
  </si>
  <si>
    <t>MZ. S4 LT. 10 DEFENSORES DE LA PATRIA</t>
  </si>
  <si>
    <t>42075476</t>
  </si>
  <si>
    <t>VARIAS CHERO, PAUL HERBERT</t>
  </si>
  <si>
    <t>ASOC. VIV. LA CAPITANA MZ. G LT.14</t>
  </si>
  <si>
    <t>ASENT H STA ROSA DE PIEROLA MZ C LT 12</t>
  </si>
  <si>
    <t>JR MONTEVIDEO 248 LA PERLA BAJA</t>
  </si>
  <si>
    <t>09605837</t>
  </si>
  <si>
    <t>VILLARREAL GALLARDO, EDUARDO TOMAS</t>
  </si>
  <si>
    <t>CALLE G.APARICIO Y G.SANCHEZ 276 U.POP.CONDEVILLA DEL SENOR</t>
  </si>
  <si>
    <t>MZ. O LT. 21 ASOC. STA. MARGARITA</t>
  </si>
  <si>
    <t>25430797</t>
  </si>
  <si>
    <t>ESPINOZA LUNA, Rafael Alessis</t>
  </si>
  <si>
    <t>MZ B4 LT. 22 CIUDAD DEL PESCADOR</t>
  </si>
  <si>
    <t>06774397</t>
  </si>
  <si>
    <t>GAVIDIA ZANELLI, LUIS ALBERTO</t>
  </si>
  <si>
    <t>U. VECINAL 3 BLOCK 51 C-4</t>
  </si>
  <si>
    <t>45393095</t>
  </si>
  <si>
    <t>AYONA ABARCA, JOHNNY RICHARD</t>
  </si>
  <si>
    <t>CALLE AMAZONAS 3719 URB. PERU</t>
  </si>
  <si>
    <t>08524891</t>
  </si>
  <si>
    <t>LEON HUIZA, LUIS ALBERTO</t>
  </si>
  <si>
    <t>JR. AUGUSTO AGUIRRE 3674 CONDEVILLA</t>
  </si>
  <si>
    <t>44131547</t>
  </si>
  <si>
    <t>DAVILA GOMEZ, KEITH OMAR</t>
  </si>
  <si>
    <t>JR. PRIMAVERA AA.HH. SANTA BARBARA MZ. 4 LT. 7B</t>
  </si>
  <si>
    <t>09605156</t>
  </si>
  <si>
    <t>URBINA PAJUELO, WILBER EDDY</t>
  </si>
  <si>
    <t>COOP. VIV CESAR VALLEJO ,Z. U LT. 20</t>
  </si>
  <si>
    <t>45063906</t>
  </si>
  <si>
    <t>SOSA TESEN, ARTURO SEGUNDO</t>
  </si>
  <si>
    <t>CALLE ANTONIO GARLAND 975 2DO PISO URB. CAYETANO HEREDIA</t>
  </si>
  <si>
    <t>41383959</t>
  </si>
  <si>
    <t>ACARO RUIZ, AQUILES</t>
  </si>
  <si>
    <t>MZ. T4 LT 66 PJ. LADERAS DE CHILLON II EXPLANADA AMPLIACION</t>
  </si>
  <si>
    <t>40544118</t>
  </si>
  <si>
    <t>ARBULU VASQUEZ, OMAR ARTURO</t>
  </si>
  <si>
    <t>JR PUNO NRO 186 INT 4 ALTOS</t>
  </si>
  <si>
    <t>03874515</t>
  </si>
  <si>
    <t>AGURTO CASTILLO, WILFREDO</t>
  </si>
  <si>
    <t>70100246</t>
  </si>
  <si>
    <t>TORRES BERNAL, MARIO ALBERTO</t>
  </si>
  <si>
    <t>47523007</t>
  </si>
  <si>
    <t>ALEJOS ROJAS, ALEXANDER JOSE</t>
  </si>
  <si>
    <t>40489722</t>
  </si>
  <si>
    <t>OCAS BAZAN, MANUEL ISIDRO</t>
  </si>
  <si>
    <t>DOVELAS</t>
  </si>
  <si>
    <t>AV. LOS GLADIOLAS 396 URB. EL ERMITAÑO</t>
  </si>
  <si>
    <t>02859318</t>
  </si>
  <si>
    <t>ROA GODOS, MANUEL ALBERTO</t>
  </si>
  <si>
    <t>PARCELA TJ 05 24 SAN LORENZO</t>
  </si>
  <si>
    <t>45335762</t>
  </si>
  <si>
    <t>ORE ROMERO, EDUARDO ISRAEL</t>
  </si>
  <si>
    <t>CALLE CAHUIDE 149 URB. MESA REDONDA</t>
  </si>
  <si>
    <t>44623191</t>
  </si>
  <si>
    <t>PALOMINO CHIPANA, JOSE LUIS</t>
  </si>
  <si>
    <t>CALLE 7 MZ K-5 LOTE 17 URB. PUERTA DE PRO</t>
  </si>
  <si>
    <t>70917800</t>
  </si>
  <si>
    <t>LICAS REYES, ROBERTO EDUARDO</t>
  </si>
  <si>
    <t>AA.HH. KUMAMOTO XX MZ. K LT. 66</t>
  </si>
  <si>
    <t>43383008</t>
  </si>
  <si>
    <t>GUERRERO RUIZ, JOFFRE DUSTIN</t>
  </si>
  <si>
    <t>JR. RIO BRANCO 2465 PISO 3 URB. PERU</t>
  </si>
  <si>
    <t>MILIAN ROJAS, GERSON</t>
  </si>
  <si>
    <t>JR. CUZCO 355 DPTO. 1</t>
  </si>
  <si>
    <t>77566755</t>
  </si>
  <si>
    <t>ROMERO WONG, ELIZABETH MILAGROS</t>
  </si>
  <si>
    <t>RESID LOS ANGELES DE CHILLON MZ. C LT. 41</t>
  </si>
  <si>
    <t>17443026</t>
  </si>
  <si>
    <t>VIDAURRE CABEZAS, JUANA BERTHA</t>
  </si>
  <si>
    <t>CALLE PIEDRA BLANCA MZ. A LOTE 09 POSOPE ALTO</t>
  </si>
  <si>
    <t>49007104</t>
  </si>
  <si>
    <t>GERENCIA</t>
  </si>
  <si>
    <t>PATIO TALLER /PV/ESTACIONES/LAB</t>
  </si>
  <si>
    <t>FRANCIA 735</t>
  </si>
  <si>
    <t>TECNICO DE LABORATORIO</t>
  </si>
  <si>
    <t xml:space="preserve">Jr. Algeciras 242 </t>
  </si>
  <si>
    <t>ENCARGADO</t>
  </si>
  <si>
    <t>AA HH. Chavin de Huantar Mz I, Lte 26</t>
  </si>
  <si>
    <t>VILLA SALVADOR</t>
  </si>
  <si>
    <t>001381903</t>
  </si>
  <si>
    <t>Calle General Recavarren Nº 424 Dep 204</t>
  </si>
  <si>
    <t>Mz Ñ2 Lote 56 - Los jardines de Chillon</t>
  </si>
  <si>
    <t>DIGITADOR</t>
  </si>
  <si>
    <t>GIRON VELARDE 1211 SURQUILLO</t>
  </si>
  <si>
    <t>MZ K LT 14 URB. LOS ROSALES SAN ANDRES</t>
  </si>
  <si>
    <t>TRUJILO</t>
  </si>
  <si>
    <t xml:space="preserve">JR. AYACUCHO 3067 </t>
  </si>
  <si>
    <t xml:space="preserve">JIRON LOS AZULEJOS 460 SAN CARLOS </t>
  </si>
  <si>
    <t>AYUDANTE TECNICO LAB.</t>
  </si>
  <si>
    <t>001327718</t>
  </si>
  <si>
    <t xml:space="preserve">VELASCO ASTETE 174 DEP 301 </t>
  </si>
  <si>
    <t xml:space="preserve">AV.SIMON BOLIVAR MZ C LTE. 27 </t>
  </si>
  <si>
    <t>VILLA MARIA T.</t>
  </si>
  <si>
    <t>74255624</t>
  </si>
  <si>
    <t xml:space="preserve">ASENT.H. CHAVIN DE HUANTAR MZ. I, LTE. 26 </t>
  </si>
  <si>
    <t>KM 15 CARRETERA CENTRAL TAMBO PARIACHI</t>
  </si>
  <si>
    <t>40579059</t>
  </si>
  <si>
    <t xml:space="preserve">CALLE SHELL Nº225 </t>
  </si>
  <si>
    <t>42208665</t>
  </si>
  <si>
    <t>ASENTAMIENTO HUMANO CERRO VERDE, MZ. I LOTE 4 - SJM</t>
  </si>
  <si>
    <t>47190632</t>
  </si>
  <si>
    <t>ASENT.H. KEYKO SOFIA MZ. G, LOTE 4 - PUENTE PIEDRA</t>
  </si>
  <si>
    <t>CARRETERA CENTRAL KM 14 1/2, PARADERO GRIFO GLORIA. MZ A, LT 21, ASOC. CASA GRANDE</t>
  </si>
  <si>
    <t>48296464</t>
  </si>
  <si>
    <t xml:space="preserve">MZ G LT 1 AH KEIKO SOFIA PARTE BAJA </t>
  </si>
  <si>
    <t>73240783</t>
  </si>
  <si>
    <t>Mz X Lote 30 AA.HH San Fernando</t>
  </si>
  <si>
    <t>72192499</t>
  </si>
  <si>
    <t>JIRON SANTA HELENA MANZANA Nº LOTE 4A  ZAPAYAL</t>
  </si>
  <si>
    <t xml:space="preserve"> PUENTE PIEDRA </t>
  </si>
  <si>
    <t xml:space="preserve">ASENTAMIENTO HUMANO LOS ROBLES DE SAN FERNANDO MANZANA A LOTE 10 </t>
  </si>
  <si>
    <t xml:space="preserve"> SAN JUAN DE LURIGANCHO </t>
  </si>
  <si>
    <t>77096325</t>
  </si>
  <si>
    <t xml:space="preserve">Chahuanta s/n Cacachaqui    MATUCANA HUAROCHIRI </t>
  </si>
  <si>
    <t>M2 M LT 9 AH LUIS FELIPE DE LAS CASAS VENTANILLA CALLAO</t>
  </si>
  <si>
    <t>48257758</t>
  </si>
  <si>
    <t xml:space="preserve">MZ Z LT 3 PJ SEÑOR DE LOS MILAGROS  CHOSICA  LURIGANCHO </t>
  </si>
  <si>
    <t>74503806</t>
  </si>
  <si>
    <t>ASENTAMIENTO H SANTA ROSA LAS CONCHITAS MZ E LOTE 6</t>
  </si>
  <si>
    <t>74120439</t>
  </si>
  <si>
    <t xml:space="preserve">ASENTAMIENTO H. VILLA SOLIDARIDAD MZ.C-3 LT.10  </t>
  </si>
  <si>
    <t>72493984</t>
  </si>
  <si>
    <t>JIRON  AZULEJOS Nº460 URB.SAN CARLOS</t>
  </si>
  <si>
    <t>74503807</t>
  </si>
  <si>
    <t xml:space="preserve">ASANTAMIENTO H.SANTA ROSA  LAS CONCHITAS MZ.E LT. 6 </t>
  </si>
  <si>
    <t>73641628</t>
  </si>
  <si>
    <t xml:space="preserve">ASANTAMIENTO H. POR LA UNION TABLADA DE LURIN MZ.A LT. 4 </t>
  </si>
  <si>
    <t>70860157</t>
  </si>
  <si>
    <t>JR. MARGANITAS 1964 INCA MANCO CAPAC</t>
  </si>
  <si>
    <t xml:space="preserve">JIRON MIGUEL ASTURIAS 1975  MZ .J LT.1 </t>
  </si>
  <si>
    <t xml:space="preserve">CHAHUANTA S/N CACACHAQUI   MATUCANA </t>
  </si>
  <si>
    <t xml:space="preserve">HUAROCHIRI </t>
  </si>
  <si>
    <t>76496794</t>
  </si>
  <si>
    <t xml:space="preserve">AAHH. Keyko Sofía Fujimori Mz G Lt 02 </t>
  </si>
  <si>
    <t>71051836</t>
  </si>
  <si>
    <t xml:space="preserve">P.J.LOS PINOS MZ. G LT.14 </t>
  </si>
  <si>
    <t xml:space="preserve"> 20601334152</t>
  </si>
  <si>
    <t>42001134</t>
  </si>
  <si>
    <t>BARRIENTOS AIQUIPA JUSTINIANO</t>
  </si>
  <si>
    <t>AUXILIAR DE MONTAJE</t>
  </si>
  <si>
    <t>ESTACION 09</t>
  </si>
  <si>
    <t>CA. 1 MZ B LT 07 AH EL MIRADOR</t>
  </si>
  <si>
    <t>47605391</t>
  </si>
  <si>
    <t xml:space="preserve">SALAS SANANCINA LLOFRE  </t>
  </si>
  <si>
    <t>JR. R. DE MENDOZA 243</t>
  </si>
  <si>
    <t>SMP</t>
  </si>
  <si>
    <t>70283851</t>
  </si>
  <si>
    <t>SOLANO PUELLES LUIS ALBERTO</t>
  </si>
  <si>
    <t>AV. LOS HEROES MZ B1 LT 09</t>
  </si>
  <si>
    <t>47531821</t>
  </si>
  <si>
    <t>ARBILDO MOZOMBITE ROLAN NAGOR</t>
  </si>
  <si>
    <t>CASERIO NUEVO AMAZONAS TAMSHIYACU</t>
  </si>
  <si>
    <t>FERNANDO LORES</t>
  </si>
  <si>
    <t>77435977</t>
  </si>
  <si>
    <t>SILVA CRUZADO SAUL BRAD FRIDEL</t>
  </si>
  <si>
    <t>SUPERVISOR DE MONTAJE</t>
  </si>
  <si>
    <t>ESTACION 09 / 08</t>
  </si>
  <si>
    <t>CLL BOSQUE DE CORNIFERA 158 URB SAN IGNACIO DE MONT.</t>
  </si>
  <si>
    <t>44692530</t>
  </si>
  <si>
    <t>MEZA SILVA DOMINGO ANGEL</t>
  </si>
  <si>
    <t>ASENT H. RODRIGO FRANCO MZ. R LT 6</t>
  </si>
  <si>
    <t>RETEN</t>
  </si>
  <si>
    <t>PATIO TALLER</t>
  </si>
  <si>
    <t>COOP. VIV MUSA IV ETAPA MZ D1, LT 06</t>
  </si>
  <si>
    <t>CONDUCTOR</t>
  </si>
  <si>
    <t>DANSEY - MIRAFLORES</t>
  </si>
  <si>
    <t>MZ J LT 2 - B NIEVEIRA</t>
  </si>
  <si>
    <t>Puente piedra</t>
  </si>
  <si>
    <t>DANSEY - JAVIER PRADO</t>
  </si>
  <si>
    <t>CALLE TULIPANES MZ 22 LT 11 MUSA 2DA ETAPA</t>
  </si>
  <si>
    <t>AV 3 DE OCTUBRE 1221 KM 13 EL CARMEN ALTO</t>
  </si>
  <si>
    <t xml:space="preserve">ANTONIO DE LA HAZA 205-C </t>
  </si>
  <si>
    <t>JIRON SAO PAULO 2553 DPTO 101</t>
  </si>
  <si>
    <t>PATIO TALLER - ATOCONGO</t>
  </si>
  <si>
    <t>BLOCK 24 N503 RESIDENCIAL LA CRUCETA III</t>
  </si>
  <si>
    <t>PATIO TALLER - LA MOLINA</t>
  </si>
  <si>
    <t>COOP. MUSA ETAPA 5 MZ P LT 1</t>
  </si>
  <si>
    <t>MZ F LT 16 AAHH CORAZON DE JESUS</t>
  </si>
  <si>
    <t>URB PUERTAS DE PRO MZ B4 LOTE 12</t>
  </si>
  <si>
    <t>PATIO TALLER - NORTE 2</t>
  </si>
  <si>
    <t>ASOC. DE VIVIENDA JARDINES DE STA ROSA MZ B LT 21</t>
  </si>
  <si>
    <t>AV. SAN JUAN 460 URB. SAN JUAN</t>
  </si>
  <si>
    <t>San Juan de Miraflores</t>
  </si>
  <si>
    <t>JEDE DE PROYECTO</t>
  </si>
  <si>
    <t>CALLE LAS HORMIGAS PJ LAS HORMIGAS MZ. C LT. 04</t>
  </si>
  <si>
    <t>JEFE DE SEGURIDAD</t>
  </si>
  <si>
    <t xml:space="preserve"> URB PACHACAMAC 2DA ETAPA MZ. B LT. 43 </t>
  </si>
  <si>
    <t>JR. PACHACUTEC P.J. MICAELA BASTIDAS 262 MZ. 28-A LT.24</t>
  </si>
  <si>
    <t>Villa Maria del Triunfo</t>
  </si>
  <si>
    <t>AUXILIAR DE ALMACÉN</t>
  </si>
  <si>
    <t>TÉCNICO ELECTRICISTA</t>
  </si>
  <si>
    <t>UCV 135 B LT.65 ASENT.H. HUAYCAN ZONA J</t>
  </si>
  <si>
    <t xml:space="preserve">CORNEJO ANTUNEZ JOSE STIVEN </t>
  </si>
  <si>
    <t>SECTOR 3 GRUPO 27 MANZANA M LOTE 23</t>
  </si>
  <si>
    <t>Lima</t>
  </si>
  <si>
    <t>CP SANCAYPAMPA HUANCAVELICA-ACOBAMBA-ANTA</t>
  </si>
  <si>
    <t>LICHTHAUS S.A.C.</t>
  </si>
  <si>
    <t xml:space="preserve">SUPERVISOR DE SEGURIDAD </t>
  </si>
  <si>
    <t xml:space="preserve">SUMINISTRO E INSTALACION DE PUESTA A TIERRA PARA LA ESTACION 11 </t>
  </si>
  <si>
    <t xml:space="preserve">SAN JUAN DE LURIGANCHO </t>
  </si>
  <si>
    <t>PERUANO</t>
  </si>
  <si>
    <t xml:space="preserve">MZ. H LT 14 URB. MI TERRUÑO </t>
  </si>
  <si>
    <t xml:space="preserve">SAN MARTIN DE PORRES </t>
  </si>
  <si>
    <t>CALLE I URB. LAS PALMAS I DE CHUQUITANTA MZ. A LT. 29</t>
  </si>
  <si>
    <t xml:space="preserve">MZ. G LOTE 05 PISO 02 COOP TALAVERA LA REYNA </t>
  </si>
  <si>
    <t xml:space="preserve">SUPERVISOR EN CAMPO </t>
  </si>
  <si>
    <t xml:space="preserve">PEDRO RUIZ GALLO 256 B </t>
  </si>
  <si>
    <t>20431084172</t>
  </si>
  <si>
    <t>BECERRA MOJONERO FRANCISCO</t>
  </si>
  <si>
    <t>Conductor</t>
  </si>
  <si>
    <t xml:space="preserve"> FUNDO BUENOS AIRES MZ. E LT. 1E PANAM. SUR KM. 18 </t>
  </si>
  <si>
    <t>Villa El Salvador</t>
  </si>
  <si>
    <t>COTRINA SANCHEZ JOSE JULIO</t>
  </si>
  <si>
    <t xml:space="preserve">COOP. VIRGEN DE COCHARCAS MZ. G LT. 15 </t>
  </si>
  <si>
    <t>Ancash</t>
  </si>
  <si>
    <t>HUERTAS TOLENTINO JOSE</t>
  </si>
  <si>
    <t>Operario</t>
  </si>
  <si>
    <t xml:space="preserve"> ASENT.H.JOSE CARLOS MARIATEGUI P3-10</t>
  </si>
  <si>
    <t>San Juan de lurigancho</t>
  </si>
  <si>
    <t>ALIAGA CHAVEZ EDWIN JOHNY</t>
  </si>
  <si>
    <t>Ayudante de Camion</t>
  </si>
  <si>
    <t>ASOC. LOS PORTALES DE NARANJAL MZ. C LT. 7 2DA. ETAPA </t>
  </si>
  <si>
    <t>ALIAGA CHAVEZ MARCO ANTONIO</t>
  </si>
  <si>
    <t xml:space="preserve">JR.LAS BLENDAS 545 URB.INCA MANCO CAPAC </t>
  </si>
  <si>
    <t>CAMARENA ARCAYA ABRAHAM</t>
  </si>
  <si>
    <t>Auxiliar de oficina</t>
  </si>
  <si>
    <t xml:space="preserve"> LAS VEGAS CAL 5 MZ C LT 14</t>
  </si>
  <si>
    <t>Puente Piedra</t>
  </si>
  <si>
    <t>Santa Anita</t>
  </si>
  <si>
    <t xml:space="preserve"> UCV 104 LT. 49 ZONA G ASENT.H. HUAYCAN</t>
  </si>
  <si>
    <t>MUÑOZ RAMOS HAROLD RANDY</t>
  </si>
  <si>
    <t xml:space="preserve"> MZ. W LT. 1 URB. LOS JARDINES DE SAN JUAN 2DA ETAPA </t>
  </si>
  <si>
    <t>20549735861</t>
  </si>
  <si>
    <t>CISE PERU S.A.C.</t>
  </si>
  <si>
    <t>OPERADOR DE GRUA</t>
  </si>
  <si>
    <t>E-01</t>
  </si>
  <si>
    <t>ASENT H LA REGLA MZ F LT 03</t>
  </si>
  <si>
    <t>41514543</t>
  </si>
  <si>
    <t xml:space="preserve">QUISPE MARTINEZ ISAIAS JONAS </t>
  </si>
  <si>
    <t>RIGGER</t>
  </si>
  <si>
    <t xml:space="preserve">MZ A LT 64 FLOR DE AMANCAES RIMAC </t>
  </si>
  <si>
    <t xml:space="preserve">RIMAC </t>
  </si>
  <si>
    <t>CLIMAXI INGENIEROS E.I.R.L.</t>
  </si>
  <si>
    <t>10671363</t>
  </si>
  <si>
    <t xml:space="preserve">RUJEL GARCIA MARCOS DAVID </t>
  </si>
  <si>
    <t xml:space="preserve">JR LAS ESTRELLAS 2642 COOP LOS ANGELES </t>
  </si>
  <si>
    <t>41742034</t>
  </si>
  <si>
    <t xml:space="preserve">CENTIRION GARCIA JESUS SERGIO </t>
  </si>
  <si>
    <t>TECNICO ESPECIALISTA EN INYECCIONES</t>
  </si>
  <si>
    <t xml:space="preserve">BAYOVAR MZ 23 LT 18 </t>
  </si>
  <si>
    <t>20504138292</t>
  </si>
  <si>
    <t>44549773</t>
  </si>
  <si>
    <t>RAMON FLORES NILO SALOMON</t>
  </si>
  <si>
    <t xml:space="preserve">TECNICO DE INYECCION </t>
  </si>
  <si>
    <t>PSJ LOS WILCAS MZ 13 LT 13 COMUNID. CAMPESINA SAN JUAN VILLA VILCABAMBA</t>
  </si>
  <si>
    <t xml:space="preserve">VILCABAMBA </t>
  </si>
  <si>
    <t>45020701</t>
  </si>
  <si>
    <t xml:space="preserve">SIMON CAPILLO LUIS LUCIO </t>
  </si>
  <si>
    <t xml:space="preserve">CAS SAN LUIS </t>
  </si>
  <si>
    <t xml:space="preserve">POLVORA </t>
  </si>
  <si>
    <t>72890049</t>
  </si>
  <si>
    <t xml:space="preserve">CASTILLO ROJAS  LUIS ANTONIO </t>
  </si>
  <si>
    <t xml:space="preserve">INGENIERO GEOLOGO </t>
  </si>
  <si>
    <t xml:space="preserve">JR JOSE PARDO 425 P.J. EL PROGRESO 1ER SECTOR </t>
  </si>
  <si>
    <t>73965451</t>
  </si>
  <si>
    <t>VILLANUEVA HUAMANI  FELIX BARTOLOME</t>
  </si>
  <si>
    <t>TECNICO DE INYECCION</t>
  </si>
  <si>
    <t xml:space="preserve">ASENT H BAYOBAR MZ 16 LT 20 </t>
  </si>
  <si>
    <t>71425228</t>
  </si>
  <si>
    <t xml:space="preserve">CARRASCO URBINA JEFFREY GUISSEPPI </t>
  </si>
  <si>
    <t xml:space="preserve">URB ALAMEDA DEL PINAR MZ Z LT 38 </t>
  </si>
  <si>
    <t xml:space="preserve">COMAS </t>
  </si>
  <si>
    <t>20600784146</t>
  </si>
  <si>
    <t>FASEAL E.I.R.L.</t>
  </si>
  <si>
    <t>07697961</t>
  </si>
  <si>
    <t>FLORES MACAZANA ALBERTO TEODORO</t>
  </si>
  <si>
    <t xml:space="preserve">OPERADOR DE EQUIPO DE SUCCION </t>
  </si>
  <si>
    <t xml:space="preserve">ESTACIONES </t>
  </si>
  <si>
    <t>AF CERRO COLORADO RINCONADA DE PURUHUAY MZ A LT 30</t>
  </si>
  <si>
    <t>76355262</t>
  </si>
  <si>
    <t>TRUJILLO PARICAHUA MARLO GIANPIER</t>
  </si>
  <si>
    <t xml:space="preserve">MZ E LT 01 VILLA LOS ANDES CAMPOY </t>
  </si>
  <si>
    <t>75868415</t>
  </si>
  <si>
    <t xml:space="preserve">SULCA VILLANUEVA JEREMIAS SANTIAGO </t>
  </si>
  <si>
    <t xml:space="preserve">CARR PRINCIPAL S/N ANEXO LA FLORIDA </t>
  </si>
  <si>
    <t>PANGOA</t>
  </si>
  <si>
    <t>73131267</t>
  </si>
  <si>
    <t>FLORES NUÑEZ  ELVIS ANTHONY</t>
  </si>
  <si>
    <t>AUXLIAR DE LIMPIEZA</t>
  </si>
  <si>
    <t xml:space="preserve">AF CERRO COLORADO RINCONADA DE PURUHUAY MZ A LT 30 </t>
  </si>
  <si>
    <t xml:space="preserve">LURIN </t>
  </si>
  <si>
    <t>76161367</t>
  </si>
  <si>
    <t xml:space="preserve">HINOSTROZA HUANUCO JOSE MIGUEL </t>
  </si>
  <si>
    <t>URB PACHACAMAC P. I QUEBRADA NUEVO HORIZONTE MZ H LT 8</t>
  </si>
  <si>
    <t>77329073</t>
  </si>
  <si>
    <t>MOSQUERA ARIMUYA  JARBAS</t>
  </si>
  <si>
    <t>OPERADOR DE EQUIPO DE SUCCION</t>
  </si>
  <si>
    <t>UNIDAD UC 18841 C POBLADO SANTA GENOVEVA MZ 5A LT 29</t>
  </si>
  <si>
    <t>73025667</t>
  </si>
  <si>
    <t>SARMIENTO QUISPE JULIO CESAR</t>
  </si>
  <si>
    <t>MZ H LT 19 SECTOR 2 GRUPO 4</t>
  </si>
  <si>
    <t xml:space="preserve"> PERUANA </t>
  </si>
  <si>
    <t>09532855</t>
  </si>
  <si>
    <t>MARTINEZ RIOS NESTOR MELCHOR</t>
  </si>
  <si>
    <t xml:space="preserve">AV TARAPACA URB VILLA MERCEDES MZ B LT 14 </t>
  </si>
  <si>
    <t xml:space="preserve">SANTA MARIA DEL MAR </t>
  </si>
  <si>
    <t>10131878</t>
  </si>
  <si>
    <t xml:space="preserve">FLORES NINA WALTER ALIPIO </t>
  </si>
  <si>
    <t>ING. RESIDENTE</t>
  </si>
  <si>
    <t>PV03</t>
  </si>
  <si>
    <t xml:space="preserve">JR. SANTA CRUZ # 1112 </t>
  </si>
  <si>
    <t>IGLESIAS PERFECTO JUAN</t>
  </si>
  <si>
    <t>Mz. W 2 Lt 3-A  2° ZONA HOGAR POLICIAL</t>
  </si>
  <si>
    <t>LIZANA QUISPE ANTENOR</t>
  </si>
  <si>
    <t>Mz L1 Lt 06 A. H. SAN MIGUEL DE ARCANGEL</t>
  </si>
  <si>
    <t>NONATO BAUTISTA DAVID</t>
  </si>
  <si>
    <t>Mz 178 Lt 1 HUASCAR</t>
  </si>
  <si>
    <t>ADMINISTRADOR</t>
  </si>
  <si>
    <t>E-03</t>
  </si>
  <si>
    <t xml:space="preserve">CALLE PALPA # 125 COOP 5 DE AGOSTO </t>
  </si>
  <si>
    <t xml:space="preserve">PRADO TOVAR DANIEL JESUS </t>
  </si>
  <si>
    <t>OFICIAL CAPINTERO</t>
  </si>
  <si>
    <t>PV02</t>
  </si>
  <si>
    <t>JR. MARISCAL ANDRES CACERES JOSE GALVEZ MZ A LT 259</t>
  </si>
  <si>
    <t>10135878</t>
  </si>
  <si>
    <t>RAMIREZ GONZALES DANY</t>
  </si>
  <si>
    <t>PDR PREVENCION</t>
  </si>
  <si>
    <t>AH. ELISEA O MOLINA MZ C LOTE 3 PJE. LOS FICUS JOSE GALVEZ</t>
  </si>
  <si>
    <t xml:space="preserve">TOVAR FERNANDEZ FRANCEESCO </t>
  </si>
  <si>
    <t>Jr. MARISCAL CACERES 259 JOSE GALVEZ</t>
  </si>
  <si>
    <t>TOVAR PEREZ ALEXIS ARTHUR</t>
  </si>
  <si>
    <t>CALLE 4 MZ B4 LT. 42 URB. PROLONGACION BENAVIDES</t>
  </si>
  <si>
    <t xml:space="preserve">TOVAR PEREZ ROBERT WILLIAM </t>
  </si>
  <si>
    <t xml:space="preserve">JR MARISCAL CACERES 259 URB JSE GALVEZ </t>
  </si>
  <si>
    <t>73777233</t>
  </si>
  <si>
    <t xml:space="preserve">TOVAR FERNANDEZ SAFET ROBERT </t>
  </si>
  <si>
    <t>ASISTENTE DE OFICINA TECNICA</t>
  </si>
  <si>
    <t>09125762</t>
  </si>
  <si>
    <t xml:space="preserve">ESPINOZA TECSI JAIME </t>
  </si>
  <si>
    <t>PASAJE CHAVIN MZ 5 LT 9 ANUNEZ DE MAYOLO</t>
  </si>
  <si>
    <t>GOMEZ GUTIERREZ ERNESTO</t>
  </si>
  <si>
    <t>SUPERVISOR ELECTRICO</t>
  </si>
  <si>
    <t>SAN FRANCISCO DE LA CRUZ Mz  6 Lt 4 PAMPLONA ALTA</t>
  </si>
  <si>
    <t>RETES SOUZA ANDRES</t>
  </si>
  <si>
    <t>SECTOR VILLA MERCEDESA H ALBERTO FUJIMORI ETAPA B Mz F Lt 1</t>
  </si>
  <si>
    <t>MORALES BAUTISTA PEDRO</t>
  </si>
  <si>
    <t>OPERARIO  ALBAÑIL</t>
  </si>
  <si>
    <t xml:space="preserve">CASERIO FLORIDA LLATA </t>
  </si>
  <si>
    <t>HUMALIES - HUANUCO</t>
  </si>
  <si>
    <t>46142769</t>
  </si>
  <si>
    <t>RONDAN VELASQUEZ PETER JHANELSON</t>
  </si>
  <si>
    <t>Mz O 3 Lt 29 A. H. JUAN CARLOS MARIATEGUI</t>
  </si>
  <si>
    <t>09701121</t>
  </si>
  <si>
    <t xml:space="preserve">ANCO CALISAYA ADOLFO ADRIAN </t>
  </si>
  <si>
    <t>MZ L 01 LOTE 06 SAN MIGUEL DE ARCANGEL - SAN GRABIEL</t>
  </si>
  <si>
    <t>DE LA CRUZ ANCHAYHUA ALIPIO</t>
  </si>
  <si>
    <t>Mz A 4 LOTE 4 ATENT. HUM. LOS JARDINES DE LA RINCONADA PAMPLONA ALTA</t>
  </si>
  <si>
    <t xml:space="preserve">PADILLA MONTOYA CESAR AUGUSTO </t>
  </si>
  <si>
    <t>OFICIAL ALMACENERO</t>
  </si>
  <si>
    <t>SECTOR SAN FRANCISCO DE LA CRUZ MZ 6 LOTE 4 PAMPLONA ALTA</t>
  </si>
  <si>
    <t xml:space="preserve">CASTRO SALAZAR JUAN CARLOS </t>
  </si>
  <si>
    <t>JR. TRUJILLO # 407 JOSE GLAVEZ</t>
  </si>
  <si>
    <t>73533155</t>
  </si>
  <si>
    <t>RONDAN VELASQUEZ JOSE CARLOS</t>
  </si>
  <si>
    <t>V.E. MZ O3 LOTE 29 A. H JOSE CARLOS MARIATEGUI</t>
  </si>
  <si>
    <t>47546628</t>
  </si>
  <si>
    <t>TORRES TORRES JESUS</t>
  </si>
  <si>
    <t>OFICIAL CARPINTERO / ELECTRICISTA JUNIOR</t>
  </si>
  <si>
    <t>MZ A LOTE 5 A.H. NUEVA JUVENTUD</t>
  </si>
  <si>
    <t>E-06</t>
  </si>
  <si>
    <t xml:space="preserve">AV. JUAN VELASCO ALVARADO SECTOR 2 GRUPO 14 </t>
  </si>
  <si>
    <t>41191040</t>
  </si>
  <si>
    <t>BARZOLA GASTELU RAFAEL VIDAL</t>
  </si>
  <si>
    <t>MZ P6 LT 41 SECTOR 5 DE MAYO</t>
  </si>
  <si>
    <t>07525642</t>
  </si>
  <si>
    <t xml:space="preserve">LOPEZ CHUMPITAZ JHON LUIS </t>
  </si>
  <si>
    <t>OPERADOR DE MANLIFT</t>
  </si>
  <si>
    <t>CALLE MRCAL. ANDRES SANTA CRUZ 1126  P. J. HOGAR POLICIAL</t>
  </si>
  <si>
    <t>44275543</t>
  </si>
  <si>
    <t xml:space="preserve">ARRIOLA RENGIFO JOHNNY ARMANDO </t>
  </si>
  <si>
    <t>OFICIAL FIERRERO</t>
  </si>
  <si>
    <t>PASAJE 7 DE JUNIO MMZ C LT 6 MAYNAS</t>
  </si>
  <si>
    <t>IQUITOS</t>
  </si>
  <si>
    <t>73567725</t>
  </si>
  <si>
    <t xml:space="preserve">CRUZ GARCIA JORGE LUIS </t>
  </si>
  <si>
    <t>JR MARISCAL CACERES 259 JOSE GALVEZ</t>
  </si>
  <si>
    <t>10029907</t>
  </si>
  <si>
    <t xml:space="preserve">BARZOLA GASTELU MARIO FELIX </t>
  </si>
  <si>
    <t>URB SAN JOAQUIN X2-20</t>
  </si>
  <si>
    <t>45852511</t>
  </si>
  <si>
    <t xml:space="preserve">CHOQUE ESCOBAR RAUL </t>
  </si>
  <si>
    <t>AV 25 DE DICIEMBRE  MZ A 1 LT 3  SAN GABRIEL ALTO</t>
  </si>
  <si>
    <t>40100878</t>
  </si>
  <si>
    <t xml:space="preserve">GUIZADO GUIA JOHNNY RICHARD </t>
  </si>
  <si>
    <t>ELECTRICISTA SENIOR</t>
  </si>
  <si>
    <t>MZ 168 LT 16  GR 19 SECTOR B PJ HUASCAR</t>
  </si>
  <si>
    <t>46765829</t>
  </si>
  <si>
    <t xml:space="preserve">MORALES AREVALO YORBI </t>
  </si>
  <si>
    <t xml:space="preserve">AV. IMTEGRACION 168 -15 A.H. SANTA ROSA </t>
  </si>
  <si>
    <t>46712677</t>
  </si>
  <si>
    <t xml:space="preserve">ROJAS BENAVIDES LUIS ALBERTO </t>
  </si>
  <si>
    <t>MECANICO JUNIOR</t>
  </si>
  <si>
    <t>A. H. CIUDAD DE DLOS CONSTRUCTORES MZ C LOTE 26</t>
  </si>
  <si>
    <t>47167273</t>
  </si>
  <si>
    <t>SUPERVISOR DE SST</t>
  </si>
  <si>
    <t>MZ F01 LT 31 PUEBLO JOVEN DE COLLIQUE IV ZONA</t>
  </si>
  <si>
    <t>42474360</t>
  </si>
  <si>
    <t>ROMERO GAMARRA RENZO  ANTONIO</t>
  </si>
  <si>
    <t xml:space="preserve">AV. ALFONSO UGARTE 1940  ASENT H. JOSE  GALVEZ </t>
  </si>
  <si>
    <t>VILLA  MARIA  DEL  TRIUNFO</t>
  </si>
  <si>
    <t>47885811</t>
  </si>
  <si>
    <t>MORALES MEZA MARCO  ANTONIO</t>
  </si>
  <si>
    <t xml:space="preserve">OFICIAL ALBAÑIL </t>
  </si>
  <si>
    <t>PJE LOS  GERANIOS 194 ASENT H ALMIRANTE  MIGUEL GRAU</t>
  </si>
  <si>
    <t>SAN JUAN DE  LURIGANCHO</t>
  </si>
  <si>
    <t>40964608</t>
  </si>
  <si>
    <t>PEREZ  BLAS HENRRY JESUS</t>
  </si>
  <si>
    <t>OFICIAL DE ALBAÑILERIA</t>
  </si>
  <si>
    <t xml:space="preserve">MZJ LTE 10 SECTOR  LOS  ANGELES  PAMPLONA  ALTA </t>
  </si>
  <si>
    <t xml:space="preserve">MZ 8 LT.01 ASENT H AMP EL GOLFO </t>
  </si>
  <si>
    <t>76063698</t>
  </si>
  <si>
    <t>ANCO JACHO JERSON ADOLFO</t>
  </si>
  <si>
    <t>OFICIAL  ALBAÑIL</t>
  </si>
  <si>
    <t>AA HH. SAN MIGUEL ARCANGEL MZ. L1  LT 06</t>
  </si>
  <si>
    <t>CHOFER</t>
  </si>
  <si>
    <t>E03</t>
  </si>
  <si>
    <t>CIUDAD  DEL PESCADOR MZ. B4 LT 27</t>
  </si>
  <si>
    <t>41144711</t>
  </si>
  <si>
    <t xml:space="preserve">MEDINA TEJADA ALVARO  SALOME  </t>
  </si>
  <si>
    <t>CALLE EL CARMEN 128 HUASCARAN</t>
  </si>
  <si>
    <t>76177226</t>
  </si>
  <si>
    <t xml:space="preserve">TOVAR  FERNANDEZ JOSEPH  PIERE  </t>
  </si>
  <si>
    <t>OFICIAL  CARPINTERO</t>
  </si>
  <si>
    <t>JR. MARISCAL  CACERES 259 URB   JOSE  GALVEZ</t>
  </si>
  <si>
    <t>SANCHEZ  LEYVA JAVIER  ANTONIO</t>
  </si>
  <si>
    <t>AV.GDA.PERUANA MZ-Q LT-9 LA CAMÍÑA</t>
  </si>
  <si>
    <t>08558961</t>
  </si>
  <si>
    <t xml:space="preserve">RIOS TREJO ALFREDO FELIPE </t>
  </si>
  <si>
    <t>JEFE DE COSTOS Y PRESUPUESTO</t>
  </si>
  <si>
    <t>JR. EMILIO DE LA BARRERA 289 CONDEVILLA</t>
  </si>
  <si>
    <t>29629996</t>
  </si>
  <si>
    <t xml:space="preserve">FLORES TORRES FELIX </t>
  </si>
  <si>
    <t>JIRON MANCO INCA 166 SAN AGUSTIN</t>
  </si>
  <si>
    <t>41692022</t>
  </si>
  <si>
    <t>PACHECO VILLANO ALEXANDER</t>
  </si>
  <si>
    <t>AV. SAN MARTIN 124 COLLIQUE</t>
  </si>
  <si>
    <t>PUJAY DEL AGUILA FALCKENHEINER</t>
  </si>
  <si>
    <t>AV. LAS PALMERAS P.J. VIÑA ALTA MZO LT.17</t>
  </si>
  <si>
    <t>SUPERVISOR DE CALIDAD</t>
  </si>
  <si>
    <t>PV-23</t>
  </si>
  <si>
    <t>AV. MARIANO MELGAR 465 SANTA CLARA</t>
  </si>
  <si>
    <t xml:space="preserve">OFICIAL CARPINTERO </t>
  </si>
  <si>
    <t>AV 28 DE JULIO NRO 2970</t>
  </si>
  <si>
    <t>09563323</t>
  </si>
  <si>
    <t>RONDAN SUARES JESUS WILFREDO</t>
  </si>
  <si>
    <t>ASENT. HUAMNO JUAN PABLO II MZ M12 LT 07</t>
  </si>
  <si>
    <t>TOVAR FERNANDEZ JOSEPH PIERE</t>
  </si>
  <si>
    <t>48229466</t>
  </si>
  <si>
    <t xml:space="preserve">LEON GUZMAN RADHLOF MARCELO </t>
  </si>
  <si>
    <t>73490007</t>
  </si>
  <si>
    <t xml:space="preserve">MARTINEZ CALAGUA MARCOS BRUNO JOSE </t>
  </si>
  <si>
    <t xml:space="preserve">ASENT H VILLA HERMOSA MZ VH LT 91 </t>
  </si>
  <si>
    <t>PUCUSANA</t>
  </si>
  <si>
    <t>41255925</t>
  </si>
  <si>
    <t>BAUTISTA VERASTEGUI GINO ALEXANDER</t>
  </si>
  <si>
    <t>CALLE  APOLO 187 URB. OLIMPO</t>
  </si>
  <si>
    <t>47337851</t>
  </si>
  <si>
    <t>BRAÑES MELITON NIELSSEN DEL ROSARIO</t>
  </si>
  <si>
    <t>JR GRAL LA MAR 270</t>
  </si>
  <si>
    <t>41140691</t>
  </si>
  <si>
    <t>FELIPE ESCALANTE DANNY COLMAN</t>
  </si>
  <si>
    <t xml:space="preserve">AV FERROCARRIL 292 JOSE GALVEZ </t>
  </si>
  <si>
    <t>72512452</t>
  </si>
  <si>
    <t>QUEZADA MIRANDA RENZO ANDRE</t>
  </si>
  <si>
    <t xml:space="preserve">CALLE DANIEL ALCIDES CARRION 1599 </t>
  </si>
  <si>
    <t xml:space="preserve">ASISTENTE ADMINISTRATIVA </t>
  </si>
  <si>
    <t xml:space="preserve">URB PORTADA DE CERES LOTE C 38 </t>
  </si>
  <si>
    <t>32730607</t>
  </si>
  <si>
    <t>JIMENEZ DURAN APOLONIO</t>
  </si>
  <si>
    <t xml:space="preserve">AH SANTA MARIA ALTA DE HUACHIPA </t>
  </si>
  <si>
    <t>41436355</t>
  </si>
  <si>
    <t>QUISPE UCHUYPOMA RODERICK</t>
  </si>
  <si>
    <t xml:space="preserve">GERONIMO DE ALIAGA 211 B55 </t>
  </si>
  <si>
    <t>47139986</t>
  </si>
  <si>
    <t xml:space="preserve">SALAS CARDENAS JOSE ALFREDO </t>
  </si>
  <si>
    <t xml:space="preserve">VILLA SAN LUIS PAMPLONA ALTA MZ T LT 12 </t>
  </si>
  <si>
    <t>41449389</t>
  </si>
  <si>
    <t xml:space="preserve">UNIDAD CATRATAL 1204 </t>
  </si>
  <si>
    <t xml:space="preserve">JR 24 DE FEBRERO URB LIMATAMBO </t>
  </si>
  <si>
    <t>067148584</t>
  </si>
  <si>
    <t xml:space="preserve">OJEDA CRISANTO WALTER ENRIQUE </t>
  </si>
  <si>
    <t xml:space="preserve">JEFE DE OPERACIONES </t>
  </si>
  <si>
    <t xml:space="preserve">CALLE FRANCISCO GUTIERREZ 834 </t>
  </si>
  <si>
    <t xml:space="preserve">LIMA </t>
  </si>
  <si>
    <t xml:space="preserve">JR APURIMAR 419 </t>
  </si>
  <si>
    <t>46090400</t>
  </si>
  <si>
    <t xml:space="preserve">TORRES ZEVALLOS JAIME </t>
  </si>
  <si>
    <t xml:space="preserve">AAHH  VIRGEN DEL LOURDES CMT 5 SUR A MZ BT 02 </t>
  </si>
  <si>
    <t>44244841</t>
  </si>
  <si>
    <t xml:space="preserve">SALAS GARCIA CLAUDIO </t>
  </si>
  <si>
    <t xml:space="preserve">CALLE LAS CUCARDA MZ E LT 1 A AAHH SANTA MARIA </t>
  </si>
  <si>
    <t>001129332</t>
  </si>
  <si>
    <t xml:space="preserve">BRICEÑO HERNANDEZ GABRIEL ALEXANDER  </t>
  </si>
  <si>
    <t xml:space="preserve">CA LOS SAUCES S/N MZ U LT 18 PISO 1  </t>
  </si>
  <si>
    <t xml:space="preserve">AV LOS NOGALES  251 </t>
  </si>
  <si>
    <t xml:space="preserve">OPERARIO ALBAÑIL </t>
  </si>
  <si>
    <t xml:space="preserve">MZ E 11 LTE 24 BOCANEGRA </t>
  </si>
  <si>
    <t>07494180</t>
  </si>
  <si>
    <t>PRIMO CIRIACO HERNAN</t>
  </si>
  <si>
    <t>SUPERVISOR DE SEGURIDAD</t>
  </si>
  <si>
    <t xml:space="preserve">SAN JOSE MZ C LT 18 LA GRAMA </t>
  </si>
  <si>
    <t>76479873</t>
  </si>
  <si>
    <t xml:space="preserve">RIGUETTI PAREDES HARVER JOEL </t>
  </si>
  <si>
    <t xml:space="preserve"> PROL JAUJA JOSE GALVEZ MZ 182 LT E 17</t>
  </si>
  <si>
    <t xml:space="preserve">VILLA MARIA DEL TRIUNFO </t>
  </si>
  <si>
    <t>73646574</t>
  </si>
  <si>
    <t>HUAMANI CHIRINOS HAROLD AROUM</t>
  </si>
  <si>
    <t>PSEO REPUBLICA FTE 1176 BLOCK 8 DPTO 302</t>
  </si>
  <si>
    <t>42714932</t>
  </si>
  <si>
    <t xml:space="preserve">RAMIREZ HUAMAN VICTOR RAUL </t>
  </si>
  <si>
    <t xml:space="preserve">MZ 11 LT 10 ZONA K CIUDAD DE DIOS </t>
  </si>
  <si>
    <t>40414797</t>
  </si>
  <si>
    <t xml:space="preserve">RIVERA SANANCINA DARWIN OSCAR </t>
  </si>
  <si>
    <t xml:space="preserve">CALLE LOS PALMITOS 483 URB LAS VIOLETAS </t>
  </si>
  <si>
    <t xml:space="preserve">CHORRILLOS </t>
  </si>
  <si>
    <t>23007984</t>
  </si>
  <si>
    <t xml:space="preserve">PUJAY DEL AGUILA LEWISTON </t>
  </si>
  <si>
    <t xml:space="preserve">LOS CACTUS MZ H  LT 7 MANCHAY </t>
  </si>
  <si>
    <t>43669664</t>
  </si>
  <si>
    <t xml:space="preserve">HERVAS LOPEZ CESAR </t>
  </si>
  <si>
    <t xml:space="preserve">MZ G LT 1 A.P J BUENOS AIRES DE JOSE CARLOS MARIATEGUI </t>
  </si>
  <si>
    <t>44490188</t>
  </si>
  <si>
    <t xml:space="preserve">FLORES COTRINA ELMER </t>
  </si>
  <si>
    <t xml:space="preserve">AV AYABACA 1130 </t>
  </si>
  <si>
    <t>17603481</t>
  </si>
  <si>
    <t>RIOJAS OLIVOS MAXIMILIANO</t>
  </si>
  <si>
    <t xml:space="preserve">ASENT H BAHIA BLANCA MZ A 15 LT 2 </t>
  </si>
  <si>
    <t xml:space="preserve">ANCON </t>
  </si>
  <si>
    <t>47223728</t>
  </si>
  <si>
    <t xml:space="preserve">YAÑEZ BALTAZAR WILLIAMS BRIAN </t>
  </si>
  <si>
    <t xml:space="preserve">JOSE DE LA MAR 149 COMAS </t>
  </si>
  <si>
    <t>40910088</t>
  </si>
  <si>
    <t>CUEVA GOMEZ MARCIAL</t>
  </si>
  <si>
    <t xml:space="preserve">MZ J LT 01 ASOC VIV II DE MARZO </t>
  </si>
  <si>
    <t xml:space="preserve">LA MOLINA </t>
  </si>
  <si>
    <t>47060045</t>
  </si>
  <si>
    <t xml:space="preserve">MEZA ROCA  YOEL EBER </t>
  </si>
  <si>
    <t xml:space="preserve">CASERIO MAYUSH </t>
  </si>
  <si>
    <t xml:space="preserve">YANAMA </t>
  </si>
  <si>
    <t>JR CUZCO 515</t>
  </si>
  <si>
    <t>41356938</t>
  </si>
  <si>
    <t xml:space="preserve">BARRON RODRIGUEZ JOHN GEMERSON </t>
  </si>
  <si>
    <t xml:space="preserve">OFICIAL DE IMPERMEABILIZACION </t>
  </si>
  <si>
    <t xml:space="preserve">MZ D LT 2 CANTO REY </t>
  </si>
  <si>
    <t>21007990</t>
  </si>
  <si>
    <t xml:space="preserve">VILCHEZ VILLANO JUAN </t>
  </si>
  <si>
    <t xml:space="preserve">VILLA ALEJANDRO MZ E2 LT 14 </t>
  </si>
  <si>
    <t>42902814</t>
  </si>
  <si>
    <t>HIDALGO RUIZ  JAVIER</t>
  </si>
  <si>
    <t xml:space="preserve">MZ A 3 LT 3 ASENT H CAHUIDE </t>
  </si>
  <si>
    <t>40005180</t>
  </si>
  <si>
    <t xml:space="preserve">POMAR HUAMALIANO JHON HERLY </t>
  </si>
  <si>
    <t xml:space="preserve">JR CAJAMARCA S/N CENT PARIAHUANCA </t>
  </si>
  <si>
    <t xml:space="preserve">PARIAHUANCA </t>
  </si>
  <si>
    <t>46581859</t>
  </si>
  <si>
    <t>TRUJILLO CASTRO AMED JAZAN</t>
  </si>
  <si>
    <t xml:space="preserve">JR AMERICA 911 DPTO C URB SAN GERMAN </t>
  </si>
  <si>
    <t>45721585</t>
  </si>
  <si>
    <t xml:space="preserve">SOBERON ESTELA  JOSE CARLOS </t>
  </si>
  <si>
    <t>OFICIAL DE IMPERMEABILIZACIÓN</t>
  </si>
  <si>
    <t xml:space="preserve">URB LA PRADERA MZ A  LT 30 </t>
  </si>
  <si>
    <t xml:space="preserve">PIMENTEL </t>
  </si>
  <si>
    <t xml:space="preserve">CARABAYLLO </t>
  </si>
  <si>
    <t xml:space="preserve">CALLE 1 MZ C LT 11 PISO 2 URB LUCUMO A.H HUAYCAN </t>
  </si>
  <si>
    <t xml:space="preserve">AV JOSE GALVEZ 571 INT 4 </t>
  </si>
  <si>
    <t>08105693</t>
  </si>
  <si>
    <t xml:space="preserve">LOPEZ CHAVEZ CARLOS DANIEL  </t>
  </si>
  <si>
    <t xml:space="preserve">AV FRANCISCO ARANCIBIA 183 </t>
  </si>
  <si>
    <t>42597220</t>
  </si>
  <si>
    <t>ISUIZA PAPA  LUDWIG</t>
  </si>
  <si>
    <t xml:space="preserve">JOSE DE LA MAR MZ LL 19 STA LUZMILA </t>
  </si>
  <si>
    <t>OPERADOR DE RODILLO</t>
  </si>
  <si>
    <t xml:space="preserve">VENTANILLA </t>
  </si>
  <si>
    <t>41898421</t>
  </si>
  <si>
    <t>MORAN RAMOS JULIO CESAR</t>
  </si>
  <si>
    <t>OPERARIO ALBAÑil</t>
  </si>
  <si>
    <t xml:space="preserve">CALLE MUNICIPALIDAD  115 </t>
  </si>
  <si>
    <t xml:space="preserve">SUBTANJALLA </t>
  </si>
  <si>
    <t xml:space="preserve">ASENT H ALBERTO SECADA MZ H LT 3 </t>
  </si>
  <si>
    <t>ALEJANDRO HILARIO IVAN ANGEL</t>
  </si>
  <si>
    <t xml:space="preserve">MZ F LOTE 13 LA ENSENADA  </t>
  </si>
  <si>
    <t>00114473</t>
  </si>
  <si>
    <t>10521254</t>
  </si>
  <si>
    <t>AMASIFUEN PIÑA LEONARDO</t>
  </si>
  <si>
    <t xml:space="preserve">MZ G1 LT 06 SEC HEROES DE TIWINZA A H BAYOBAR </t>
  </si>
  <si>
    <t>40212175</t>
  </si>
  <si>
    <t>AZABACHE REYNOSO CHRISTIAN ATIN HECTOR</t>
  </si>
  <si>
    <t xml:space="preserve">JR VICTOR LI CARRILLO 432 </t>
  </si>
  <si>
    <t>41761852</t>
  </si>
  <si>
    <t xml:space="preserve">VELA FLORES RICHARD </t>
  </si>
  <si>
    <t xml:space="preserve">PASJ LAS FLORES LT 8 MZ E </t>
  </si>
  <si>
    <t>41173475</t>
  </si>
  <si>
    <t xml:space="preserve">TOVAR CHOQUE DANIEL </t>
  </si>
  <si>
    <t xml:space="preserve">AV SANTA ROSA 337 SANTA CLARA </t>
  </si>
  <si>
    <t>71385402</t>
  </si>
  <si>
    <t xml:space="preserve">ARONE ALACUTI ANTONY RAFAEL </t>
  </si>
  <si>
    <t xml:space="preserve">ASENT H ALFONZO UGARTE MZ V LT 1 </t>
  </si>
  <si>
    <t>77664269</t>
  </si>
  <si>
    <t>JULCA SANGAMA JHERSON ALEXIS</t>
  </si>
  <si>
    <t>CALLE IQUITOS 268</t>
  </si>
  <si>
    <t>CHONGOYAPE</t>
  </si>
  <si>
    <t>76766091</t>
  </si>
  <si>
    <t xml:space="preserve">TINEO MUÑOZ ADRIAN ANDRES </t>
  </si>
  <si>
    <t>43572496</t>
  </si>
  <si>
    <t xml:space="preserve">JIMENEZ CRUZ SERGIO </t>
  </si>
  <si>
    <t xml:space="preserve">CALLE LEO MZ E LT 6 LAS COLINAS DE VILLA </t>
  </si>
  <si>
    <t>10389380</t>
  </si>
  <si>
    <t>GALVEZ ROJAS JOSE MANUEL</t>
  </si>
  <si>
    <t xml:space="preserve">JR MEDINA 226 2DA ETAPA STA LUZMILA </t>
  </si>
  <si>
    <t>STEEL MAN INVESTMENT PROJECTS S.R.L.</t>
  </si>
  <si>
    <t>71486964</t>
  </si>
  <si>
    <t xml:space="preserve">VASQUEZ LOPEZ ENRIQUE MIGUEL </t>
  </si>
  <si>
    <t xml:space="preserve">CALLE SEBASTIAN LORENTE URB LAS QUINTANAS MZ B LT 20 </t>
  </si>
  <si>
    <t xml:space="preserve">TRUJILLO </t>
  </si>
  <si>
    <t>CALLE EL MILAGRO 105 P.J LA VICTORIA</t>
  </si>
  <si>
    <t>75324527</t>
  </si>
  <si>
    <t xml:space="preserve">PINEDO ESPAÑA MULLER </t>
  </si>
  <si>
    <t xml:space="preserve">MZ A LOTE 7A ASOC DE PROP SANTA CLARA </t>
  </si>
  <si>
    <t xml:space="preserve">MZ B LT 02 ASENT H FRANCISCO BOLOGNESI </t>
  </si>
  <si>
    <t>46130008</t>
  </si>
  <si>
    <t>VALQUI HUAMANCAYO  CARLOS ALFREDO</t>
  </si>
  <si>
    <t xml:space="preserve">ASENT H LA SOLEDAD MZ E LT 1A </t>
  </si>
  <si>
    <t>71515660</t>
  </si>
  <si>
    <t xml:space="preserve">VERAMENDI MIGUEL JULIÑO CAHRTI </t>
  </si>
  <si>
    <t xml:space="preserve">JR LOS MAIZALES S/N </t>
  </si>
  <si>
    <t>HUANUCO</t>
  </si>
  <si>
    <t>44271030</t>
  </si>
  <si>
    <t xml:space="preserve">DE LA CRUZ CAYLLAHUA  JOHON RENE </t>
  </si>
  <si>
    <t xml:space="preserve">PSJ LOS ROSALES 100 LA LIBERTAD </t>
  </si>
  <si>
    <t>CALLE MIGUEL GRAU ASENT H PUERTO NUEVO MZ A3 LT 12</t>
  </si>
  <si>
    <t>48055523</t>
  </si>
  <si>
    <t>NEIRA RAMOS JOSE</t>
  </si>
  <si>
    <t xml:space="preserve">OFICIAL FIERRERO </t>
  </si>
  <si>
    <t>COOP DE VIV LOS SUREÑOS MZ B LT 16</t>
  </si>
  <si>
    <t>20601668018</t>
  </si>
  <si>
    <t xml:space="preserve">CONDITIONING F Y R SERVICE S.A.C.            </t>
  </si>
  <si>
    <t>CAJALEON CCORPUNA OSCAR LEONARDO</t>
  </si>
  <si>
    <t>TECNICO DUCTOS</t>
  </si>
  <si>
    <t>E-26</t>
  </si>
  <si>
    <t>AV. ARENAS LOAYZA ASENT. H. LETICIA MZ J LT. 8</t>
  </si>
  <si>
    <t>CAPCHA FLORES ANDY</t>
  </si>
  <si>
    <t>CALLE 1. APV. KAMA l  MZ. J LT.08</t>
  </si>
  <si>
    <t>SAN MARTIN  DE PORRES</t>
  </si>
  <si>
    <t>GALLEGOS LLANCARI JOSE JESUS</t>
  </si>
  <si>
    <t>JR MOQUEGUA 124 NUEVA ESPERANZA</t>
  </si>
  <si>
    <t xml:space="preserve">  17/02/2023</t>
  </si>
  <si>
    <t>LIZANA GIRON ANGEL FRANCISCO</t>
  </si>
  <si>
    <t>ASOC. COMUNCAL LAS FLORES DE JICAMARCA MZ . P LT.32</t>
  </si>
  <si>
    <t>LLANCARI HUAYLLAS, FRANKLIN</t>
  </si>
  <si>
    <t>TECNICO DCTOS</t>
  </si>
  <si>
    <t xml:space="preserve">CALLE 2 MZ. K LT. 12  15 DE ENERO  </t>
  </si>
  <si>
    <t>PISCO ROJAS DIEGO ANGEL</t>
  </si>
  <si>
    <t>ASOC. SR DE LOS MILAGROS MZ.P LT.1</t>
  </si>
  <si>
    <t>20101620256</t>
  </si>
  <si>
    <t>TERMO SISTEMAS S.A.C.</t>
  </si>
  <si>
    <t>ALEGRE RIVERA CESAR KICEMLLER</t>
  </si>
  <si>
    <t>E-25</t>
  </si>
  <si>
    <t>AV NARANJAL 1025 PARQUE NARANJAL</t>
  </si>
  <si>
    <t>CALERO LUNA VICTOR STANY</t>
  </si>
  <si>
    <t>CALLA EL PARQUE MZ.G LT.4 URB. MARANGA</t>
  </si>
  <si>
    <t>RUIZ ANDRADE ENRIQUE</t>
  </si>
  <si>
    <t>RESIDENTE GENERAL</t>
  </si>
  <si>
    <t>PASAJE PIEDRAS DEL SOL 1581 URB INCA MANCO CAPAC</t>
  </si>
  <si>
    <t>ESCOBEDO ENCARNACION KENYI JESUS</t>
  </si>
  <si>
    <t>TECNICO ELECTRICISTA</t>
  </si>
  <si>
    <t>E-27</t>
  </si>
  <si>
    <t>PROG. VIV.TRES HORIZONTES MZ.G LT.59</t>
  </si>
  <si>
    <t>DE LA SOTA VALLEJOS DAVE  STEVE</t>
  </si>
  <si>
    <t>ASENT.H.NICOLAS DE PIEROLA ETAPA ll MZ.114 LT.15</t>
  </si>
  <si>
    <t>CUADROS HUALLA RICHARD</t>
  </si>
  <si>
    <t>TECNICO DUCTERO</t>
  </si>
  <si>
    <t xml:space="preserve">CALLE LOMA CLARA URB.ESMERALDA MZ.B LT.14 </t>
  </si>
  <si>
    <t>CAULLAHUA GUTIERREZ ZENON ROGGERS</t>
  </si>
  <si>
    <t>AV.MARIAN QUIMPER 897</t>
  </si>
  <si>
    <t>RIVERA MEJIA MARCOS ISAAC</t>
  </si>
  <si>
    <t xml:space="preserve">CALLE 164 MZ. Q-5 LT. 25 </t>
  </si>
  <si>
    <t>RIVERA REYES EDWIN HECTOR</t>
  </si>
  <si>
    <t>JR.LOS TOMILLOS 139 URB.LOS JARDINES DE SAN JUAN</t>
  </si>
  <si>
    <t>ASOC. PROP URB EL LUCUMO MZ .K LT 30</t>
  </si>
  <si>
    <t>08/05/202</t>
  </si>
  <si>
    <t>ASOC. DE VIV. LOS PORTALES DE SANTA ANITA MZ.A-10 LT. 21</t>
  </si>
  <si>
    <t>ORTECHO SALVADOR ROBERT ALESSANDRO</t>
  </si>
  <si>
    <t>TECNIC MECATRONICO</t>
  </si>
  <si>
    <t>URB.LOS JAZMINES DEL NARANJAL MZ.D1 LT.10A</t>
  </si>
  <si>
    <t xml:space="preserve">LOPEZ ZAMUDIO GENARO DANIEL </t>
  </si>
  <si>
    <t>CALLE CARABAYLLO 140 URB.EL PARRAL</t>
  </si>
  <si>
    <t xml:space="preserve">BALDEON LLANCO ROY ANTONY </t>
  </si>
  <si>
    <t>JR.DESAMPARADOS 505</t>
  </si>
  <si>
    <t>PARCO</t>
  </si>
  <si>
    <t>LOS CEREZOS 133 COOP . TAYACAJA MZ.G LT.23</t>
  </si>
  <si>
    <t>CARDENAS BARZOLA DONI FRANK</t>
  </si>
  <si>
    <t>MZ.G LT. 05 CARRETERA CENTRAL KM. 28 CHOSICA</t>
  </si>
  <si>
    <t>MEDINA AMAYA JONATHAN JOEL</t>
  </si>
  <si>
    <t>ASENT.H . TRES DE OCTUBRE MZ. 23 LT. 14</t>
  </si>
  <si>
    <t>GARCIA ALVAREZ JOEL</t>
  </si>
  <si>
    <t>ALMACENERO</t>
  </si>
  <si>
    <t>ASENT.H . LOS PRECURSORES- PAYET MZ. K.LT 6</t>
  </si>
  <si>
    <t>LOS ANGELES SECTOR F MZ. O LT.6</t>
  </si>
  <si>
    <t>ASOC.HIJOS DE APURIMAC 5TA ZONA CA.26 MZ.H LT.9</t>
  </si>
  <si>
    <t xml:space="preserve">SANDOVAL BANCES, CESAR RUBEN </t>
  </si>
  <si>
    <t>DIBUJANTE</t>
  </si>
  <si>
    <t xml:space="preserve">MZ D .LT 02 AGRP. FAM.MANO DE DIOS </t>
  </si>
  <si>
    <t>VERA JARA LUIS RICARDO</t>
  </si>
  <si>
    <t>AV. SIMON BOLIVARP.J. TAMBO VIEJO ZONA D MZ.F LT.05</t>
  </si>
  <si>
    <t>76286225</t>
  </si>
  <si>
    <t>LEYVA ORENCIO ROBERTO</t>
  </si>
  <si>
    <t xml:space="preserve">PSJ. MILAGRO LT. 5 EL ROSARIO A </t>
  </si>
  <si>
    <t>HUARAL</t>
  </si>
  <si>
    <t>URB LOS PORTALES DEL AEROPUERTO MZ. J1 LT. 9 -CALLAO</t>
  </si>
  <si>
    <t>45216023</t>
  </si>
  <si>
    <t>MEZA ROJAS ORLANDO VICTOR</t>
  </si>
  <si>
    <t>NICOLAS DE PIORALA 2DA ETAPA MZ 114 LTE 15 - QUIRIU</t>
  </si>
  <si>
    <t xml:space="preserve">ASOC. SANTA ROSA MZ A LT 11 </t>
  </si>
  <si>
    <t xml:space="preserve">SG ALUMGLASS E.I.R.L. </t>
  </si>
  <si>
    <t>CALLE HURTADO DE MENDOZA 343 DTO 201 - URB LA COLONIAL</t>
  </si>
  <si>
    <t>CALLE 3 HUERTA HUARTA DE SANTA LUCIA MZ.C. LT4</t>
  </si>
  <si>
    <t xml:space="preserve">AV. EL BOSQUE ASOC. SANTA MARY MZ A LT. 14 </t>
  </si>
  <si>
    <t>20538306411</t>
  </si>
  <si>
    <t>43997867</t>
  </si>
  <si>
    <t>RIOS MOZOMBITE LINDER</t>
  </si>
  <si>
    <t xml:space="preserve">PSJE 1 MZ L LOTE 28 ASOC.RIO SANTA </t>
  </si>
  <si>
    <t>JR. HUANCABAMBA 1480</t>
  </si>
  <si>
    <t>10663908</t>
  </si>
  <si>
    <t>VILLAFUERTE PAUCAR JOSE LUIS</t>
  </si>
  <si>
    <t xml:space="preserve">MZ 128 LT 6 GRUPO 15 HUASCAR CTO GRANDE </t>
  </si>
  <si>
    <t>20604863580</t>
  </si>
  <si>
    <t>CORP FAST COLD S.A.C</t>
  </si>
  <si>
    <t>UCV 97 LT 51 AAHH HUAYCAN ZONA F</t>
  </si>
  <si>
    <t>VERAMENDI CHANAME ANTHONY RAUL</t>
  </si>
  <si>
    <t>JR.LAS ALHUCEMAS 1371 COOP. LAS FLORES</t>
  </si>
  <si>
    <t>GARCIA DIAZ EBER GUZMAN</t>
  </si>
  <si>
    <t>ASENT.H.SAN MIGUEL DE MANGOMARCA MZ.A LT.5</t>
  </si>
  <si>
    <t>BONILLA ASTUQUIPAN JAIR YAN PEAR</t>
  </si>
  <si>
    <t>CALLE JOSE OJAYA 579 PISO 1  P.J LOS ANGELES</t>
  </si>
  <si>
    <t>PURUCHUCO MZ . B LT 16 AH. LOS PORTALES DE PURUCHUCO</t>
  </si>
  <si>
    <t>ASENT.H LOS PORTALES DE PURUCHUCO MZ . B LT . 15</t>
  </si>
  <si>
    <t>SALAS AMASIFEN LLEYSON  EDHUAR</t>
  </si>
  <si>
    <t>JR.PLATINO 575  PISO 1 URB. LA HUAYRONA</t>
  </si>
  <si>
    <t>16728157</t>
  </si>
  <si>
    <t>ASENJO FARRO VICTOR ALFREDO</t>
  </si>
  <si>
    <t>JR. PORTADA DEL SOL 450 URB ZARATE</t>
  </si>
  <si>
    <t>ASENT.H 20 DE ENERO SECTOR B MZ R LT 18</t>
  </si>
  <si>
    <t>09911624</t>
  </si>
  <si>
    <t>GUTIERREZ MANRIQUE HENRYK RAUL</t>
  </si>
  <si>
    <t>AV. GERMAN AGUIRRE 829</t>
  </si>
  <si>
    <t>AV. 1 DE MAYO COOP. LOS HUANCAS MZ L LOTE 14</t>
  </si>
  <si>
    <t>JR. QUILCA 461 -CERCADO</t>
  </si>
  <si>
    <t>44758299</t>
  </si>
  <si>
    <t xml:space="preserve">SANCHEZ ROJAS WILDER JIMMY </t>
  </si>
  <si>
    <t xml:space="preserve">AA.HH VILLA EL CARMEN MZ C LOTE 8 </t>
  </si>
  <si>
    <t>20602052193</t>
  </si>
  <si>
    <t>JJS INGENIEROS S.A.C</t>
  </si>
  <si>
    <t>ASENT.H.3 DE MAYO CERRO EL CHOCLO MZ L1 .LT. 5</t>
  </si>
  <si>
    <t>ASOC. PROP VIV VIQUES MZ A LT 10</t>
  </si>
  <si>
    <t>ASOC.VIRGEN DEL CARMEN MZ.E LT.23</t>
  </si>
  <si>
    <t>CALLE 5 MZ. E . LT. 07  A.H. SAN ANTONIO</t>
  </si>
  <si>
    <t>ESPINOZA SANCHEZ SAUL SERVULO</t>
  </si>
  <si>
    <t>CALLA PACHACUTEC</t>
  </si>
  <si>
    <t>ASOC STA ROSA MZ. A LT.1</t>
  </si>
  <si>
    <t xml:space="preserve">BUSTIOS RUIZ JHONATAN LUIS </t>
  </si>
  <si>
    <t>BQ HUYMAY COFRADIA S/N ANEXO HUYMAY COFRADIA</t>
  </si>
  <si>
    <t>IGUAIN</t>
  </si>
  <si>
    <t>08/02023</t>
  </si>
  <si>
    <t>A.H. NUEVA JUVENTUD S.J.L MZ .C LT.4</t>
  </si>
  <si>
    <t>ASOC PRO VIV BELLO HORIZONTE MZ. B LT.23</t>
  </si>
  <si>
    <t>ATE SOC. LOS CONQUISTADORES MZ. B LT.5</t>
  </si>
  <si>
    <t>ASENT. H CESAR VALLEJO MZ. C LT. 4</t>
  </si>
  <si>
    <t>P6J. 10 MZ.N LT.10 ASENT.HJAVIER HERAUND</t>
  </si>
  <si>
    <t>AAHH SAN FRANCISCO DE ATE MZ A LT 59</t>
  </si>
  <si>
    <t>10258661350</t>
  </si>
  <si>
    <t>CALLE 15 MZ. Q DPTO. 3-B RESD. PEDRO CUEVA</t>
  </si>
  <si>
    <t>46870246</t>
  </si>
  <si>
    <t>ALVARADO ALVARADO, ISAI</t>
  </si>
  <si>
    <t xml:space="preserve">CASERIO LA LAGUNA </t>
  </si>
  <si>
    <t>SAN JOSE DEL ALTO</t>
  </si>
  <si>
    <t>MENDOZA CAMPOS ALFREDO IRWIN</t>
  </si>
  <si>
    <t>AV.CAQUETA MZ.A PA . B 17</t>
  </si>
  <si>
    <t>PALOMINO ARROYO DAVID ESTUWAR</t>
  </si>
  <si>
    <t>JR. PERU 480 P.J. LA LIBERTAD</t>
  </si>
  <si>
    <t>RODRIGUEZ VILCAPOMA JOSE LUIS</t>
  </si>
  <si>
    <t>JR.MRCAL.TORIBIO DE LUZURIAGA 107 P.J LA LIBERTAD</t>
  </si>
  <si>
    <t>SECTOR 5 PJ NESTOR GAMBETA BAJA MZ  E LT 7</t>
  </si>
  <si>
    <t>70881892</t>
  </si>
  <si>
    <t>BACA MACEDO JAN PIER</t>
  </si>
  <si>
    <t>SECTOR 1 GRUPO 22A MZ . O LT. 12</t>
  </si>
  <si>
    <t>EL SALVADOR</t>
  </si>
  <si>
    <t>42332154</t>
  </si>
  <si>
    <t>YAURI NAOLA, ROBERT DARIO</t>
  </si>
  <si>
    <t>COOP. PABLO Vl KM 14 MZ Y LT 7</t>
  </si>
  <si>
    <t>09633033</t>
  </si>
  <si>
    <t>SANCHEZ RUGEL FERNANDO TOMAS</t>
  </si>
  <si>
    <t>JR RIO BLANCO  577 URB. VILLA DEL NORTE</t>
  </si>
  <si>
    <t>VASQUEZ TANTACHUCO, MARIA ELIZABETH</t>
  </si>
  <si>
    <t>SUPERVISORA DE PRODUCCION</t>
  </si>
  <si>
    <t>SECTOR 3 GRUPO 25 MZ.D LT. 10</t>
  </si>
  <si>
    <t>20601322456</t>
  </si>
  <si>
    <t>43876536</t>
  </si>
  <si>
    <t>VASQUEZ ZUÑIGA MIGUEL ANGEL</t>
  </si>
  <si>
    <t>E-10</t>
  </si>
  <si>
    <t>AV. PUNO 2596 2DO PISO LA LIBERTAD</t>
  </si>
  <si>
    <t>E-04</t>
  </si>
  <si>
    <t>Asistente de Producción</t>
  </si>
  <si>
    <t>E08</t>
  </si>
  <si>
    <t>Av. Mariscal Caceres 596 Urb. Valdiviezo</t>
  </si>
  <si>
    <t>Administrador</t>
  </si>
  <si>
    <t>Av. Andres Avelino Caceres 596 Urb. Valdiviezo</t>
  </si>
  <si>
    <t>Supervisor de Obra</t>
  </si>
  <si>
    <t>Los Olivos</t>
  </si>
  <si>
    <t>Asistente de Proyectos</t>
  </si>
  <si>
    <t>Conductor de Camion</t>
  </si>
  <si>
    <t>Calle Fernando Wisse Psje.1 De Octubre Mz. 13 Lt. 04</t>
  </si>
  <si>
    <t>Prevencionista de riesgo</t>
  </si>
  <si>
    <t>Tolomeo 235 Tda 1 La Campiña</t>
  </si>
  <si>
    <t>Asistente de Almacen</t>
  </si>
  <si>
    <t>Av. Andres Avelino Caceres 596 Urb. Valdiviezo Ate</t>
  </si>
  <si>
    <t>Asistente Administrativo</t>
  </si>
  <si>
    <t>Jr. Puno 1311</t>
  </si>
  <si>
    <t xml:space="preserve">Supervisor de Obra </t>
  </si>
  <si>
    <t>Sect. 6 Grupo 6 Cercado Mz. J Lt. 03</t>
  </si>
  <si>
    <t>Sector Arequipa Mz. 89 Lt. 19</t>
  </si>
  <si>
    <t>Cayalti</t>
  </si>
  <si>
    <t>Jr Los Toronjas 235v</t>
  </si>
  <si>
    <t>San Martin De Porres</t>
  </si>
  <si>
    <t xml:space="preserve"> PAZ CORREA JOSÉ CARLOS</t>
  </si>
  <si>
    <t>Supervisor de obra</t>
  </si>
  <si>
    <t xml:space="preserve">Estaciones 1 A </t>
  </si>
  <si>
    <t xml:space="preserve"> - </t>
  </si>
  <si>
    <t>Supervisor SSOMA</t>
  </si>
  <si>
    <t xml:space="preserve">MZ. A Lt. 17 AAHH Victor Raul Haya de la Torre </t>
  </si>
  <si>
    <t>Ventanilla</t>
  </si>
  <si>
    <t>70816903</t>
  </si>
  <si>
    <t>PAZ MARQUEZ ANTHONY FERNANDO</t>
  </si>
  <si>
    <t>Montajista</t>
  </si>
  <si>
    <t>42765877</t>
  </si>
  <si>
    <t xml:space="preserve"> APARICIO YARLEQUE HUGO FRANCISCO</t>
  </si>
  <si>
    <t>Jr.Loreto 152 Jose Galvez</t>
  </si>
  <si>
    <t>Villa Maria Del Triunfo</t>
  </si>
  <si>
    <t>09891563</t>
  </si>
  <si>
    <t xml:space="preserve">CONDORI ORTEGA ALMERT  FAUSTO </t>
  </si>
  <si>
    <t>Técnico eléctrico</t>
  </si>
  <si>
    <t xml:space="preserve">Jr. pinar del rio 2947 </t>
  </si>
  <si>
    <t>D&amp;V SOLUCIONES INTEGRALES</t>
  </si>
  <si>
    <t>022303745</t>
  </si>
  <si>
    <t xml:space="preserve">NEYRA RAMIREZ  JUAN WILDER </t>
  </si>
  <si>
    <t xml:space="preserve">Calle Los Rosales Puerta 136 Cercado Pisco </t>
  </si>
  <si>
    <t>Pisco</t>
  </si>
  <si>
    <t>40949545</t>
  </si>
  <si>
    <t xml:space="preserve"> MEDRANO PECHO DAVID MARCOS</t>
  </si>
  <si>
    <t xml:space="preserve">Jr. Parobamba635-A </t>
  </si>
  <si>
    <t>70475235</t>
  </si>
  <si>
    <t>HERNANDEZ CCAHUANA JUAN MANUEL</t>
  </si>
  <si>
    <t>Av. Los Dominicos Mz W Lt.  31A</t>
  </si>
  <si>
    <t>44986865</t>
  </si>
  <si>
    <t xml:space="preserve"> ZEVALLOS MANRIQUE PERCY FELIPE </t>
  </si>
  <si>
    <t xml:space="preserve">Pasaje San Juan de Dios 03-48 </t>
  </si>
  <si>
    <t>45241095</t>
  </si>
  <si>
    <t xml:space="preserve"> COTITO CAVALIER ISMAEL</t>
  </si>
  <si>
    <t>Jr. Crespo y Castillo # 3335</t>
  </si>
  <si>
    <t>22314360</t>
  </si>
  <si>
    <t xml:space="preserve"> POZU VASQUEZ  MARTIN HUMBERTO</t>
  </si>
  <si>
    <t>COOP. VIV.SIMA MZ. G LT. 28</t>
  </si>
  <si>
    <t>09886086</t>
  </si>
  <si>
    <t xml:space="preserve"> MITTEEN MITTEEN ALDEMAR HUMBERTO</t>
  </si>
  <si>
    <t>Mz G Lt. 14 Coop. Virgen de Fatima</t>
  </si>
  <si>
    <t>OFICIAL DE MONTAJE</t>
  </si>
  <si>
    <t>MZ. C LT. 18 JUAN PABLO II, CALLAO - CALLAO</t>
  </si>
  <si>
    <t>47498656</t>
  </si>
  <si>
    <t>AMASIFUEN ROMAYNA TONY ALEXANDER</t>
  </si>
  <si>
    <t>MZ M LT. 33 GAMBETA ALTA, CALLAO - CALLAO</t>
  </si>
  <si>
    <t>PSJ.  MIGUEL GRAU 118-B BLOCK URB. JORGE CHAVEZ</t>
  </si>
  <si>
    <t>CALLE OLLANTA 329</t>
  </si>
  <si>
    <t>71231814</t>
  </si>
  <si>
    <t>CRISTOBAL RIOS LIZBETH NATALIA</t>
  </si>
  <si>
    <t>JR DANIEL ALCIDES CARRION S/N, VILCABAMBA - DANIEL ALCIDES CARRION - PASCO</t>
  </si>
  <si>
    <t>10803613</t>
  </si>
  <si>
    <t xml:space="preserve">DEL AGUILA LOPEZ EDWIN EDI </t>
  </si>
  <si>
    <t>RESIDENTE OBRA</t>
  </si>
  <si>
    <t>Tomas Marzano N°1628 P2 201</t>
  </si>
  <si>
    <t>47349243</t>
  </si>
  <si>
    <t>INUMA PINZANGO MANOLO</t>
  </si>
  <si>
    <t>CASERIO SAN JORGE, FERNANDO LORES - MAYNAS - LORETO</t>
  </si>
  <si>
    <t>41512454</t>
  </si>
  <si>
    <t>CRUZADO  BANCAYAN  ALBERTO</t>
  </si>
  <si>
    <t>SUPERVISOR CAMPO</t>
  </si>
  <si>
    <t>MZ. Z LT. 22 POSESIONARIAS PANDO, SAN MIGUEL - LIMA - LIMA</t>
  </si>
  <si>
    <t>19337994</t>
  </si>
  <si>
    <t>ARMAS ALBITRES WILINTON</t>
  </si>
  <si>
    <t>ASENT. H. SOLIDARIDAD MZ Z LT 8, SAN JUAN DE MIRAFLORES - LIMA - LIMA</t>
  </si>
  <si>
    <t xml:space="preserve">SOTERO LOPEZ HARRY JEISSON </t>
  </si>
  <si>
    <t xml:space="preserve">PS ASENT H. MUNICIPAL 3 MZ  X   LT  23, RIMAC -LIMA -LIMA </t>
  </si>
  <si>
    <t>PREVENCIONISTA DE RIESGO Y SEGURIDAD</t>
  </si>
  <si>
    <t xml:space="preserve">CALLE 10 ASENT. H JAVIER HERAUD . ATE - LIMA - LIMA </t>
  </si>
  <si>
    <t xml:space="preserve">BRAVO ISMODES JORGE MAURICIO </t>
  </si>
  <si>
    <t xml:space="preserve">AV Javier Prado Oeste 2595 Dpto 601, San Isidro </t>
  </si>
  <si>
    <t>44930642</t>
  </si>
  <si>
    <t xml:space="preserve">FLORES ZAMALLOA JULIO CESAR </t>
  </si>
  <si>
    <t>MZ G LOTE 3 URB UPIS Corazon de Jesus, Pachacamac Lima - Lima</t>
  </si>
  <si>
    <t>GUERRERO CHAVEZ   KELLER MARTY</t>
  </si>
  <si>
    <t xml:space="preserve">Mz C Lt 7 Asociacion Prop Zavaleta, Ate Lima - Lima  </t>
  </si>
  <si>
    <t>20502073401</t>
  </si>
  <si>
    <t>SOLDADOR</t>
  </si>
  <si>
    <t>CALLE SANTA ROSA 1070</t>
  </si>
  <si>
    <t>MZ A LT 08 ASOC. PRO. VIVIENDA SOL NACIENTE DE HORACIO</t>
  </si>
  <si>
    <t>CALLE LAS PALMERAS 6</t>
  </si>
  <si>
    <t>BOCANEGRA SECTOR 3 LOTE 09</t>
  </si>
  <si>
    <t>PASAJE CHALHUANCA 245</t>
  </si>
  <si>
    <t>CALLE MARIANO AGULO 1733</t>
  </si>
  <si>
    <t>CASERIO PIEDRA AZUL</t>
  </si>
  <si>
    <t>Carabayllo</t>
  </si>
  <si>
    <t>CALLE 15 URB. CAMPOY MZ. MLT.1E</t>
  </si>
  <si>
    <t>20603245246</t>
  </si>
  <si>
    <t>07788887</t>
  </si>
  <si>
    <t>CHOCANO FLORES RAUL FERNANDO</t>
  </si>
  <si>
    <t>Alejandro Deustua 159</t>
  </si>
  <si>
    <t>40689350</t>
  </si>
  <si>
    <t>SALDARRIAGA CRUZ DANIEL</t>
  </si>
  <si>
    <t>Calle 25 MZ E Prim Etapa Lt 18 AH Los Jasminez de Naranjal Etap 1</t>
  </si>
  <si>
    <t>POLO SILVA JUAN PABLO</t>
  </si>
  <si>
    <t>SUPERVISOR</t>
  </si>
  <si>
    <t>Av. Las Gaviotas Mz 8  Lt 1-D</t>
  </si>
  <si>
    <t>20600373863</t>
  </si>
  <si>
    <t>72729127</t>
  </si>
  <si>
    <t>RUPIRE VELASQUEZ KELLYN</t>
  </si>
  <si>
    <t>INGENIERA DE PRODUCCION</t>
  </si>
  <si>
    <t xml:space="preserve">URB LOS ALISOS. MZ R LT 25 </t>
  </si>
  <si>
    <t>45157219</t>
  </si>
  <si>
    <t>SAAVEDRA BERRU YSOE PRIMITIVO</t>
  </si>
  <si>
    <t>OPERADOR DE EQUIPO ESPECIALIZADO ( BAYA )</t>
  </si>
  <si>
    <t>URB FELIPE SALAVERRY TALARA ETAPA 1 MZ Z 16</t>
  </si>
  <si>
    <t>PARIÑAS</t>
  </si>
  <si>
    <t>42220911</t>
  </si>
  <si>
    <t>CHAVEZ BARRIOS HYNOLDS ALBERTO</t>
  </si>
  <si>
    <t>MANIOBRISTA DE IZAJES Y TREMIE</t>
  </si>
  <si>
    <t>CALLE SAN ALBERTO MZ F2 LT. 20</t>
  </si>
  <si>
    <t>70841369</t>
  </si>
  <si>
    <t>SOTO TORRES CHRISTOPER ALEXANDER</t>
  </si>
  <si>
    <t>JEFE DE TURNO</t>
  </si>
  <si>
    <t>PSJ SAUCES AGRUPACION UNIDOS PARA EL DESARROLLO MZ D LOT 6</t>
  </si>
  <si>
    <t xml:space="preserve">CALLE A MZ B LOT 11 URB LA SAGRADA FAMILIA </t>
  </si>
  <si>
    <t xml:space="preserve">BELLAVISTA </t>
  </si>
  <si>
    <t>70761700</t>
  </si>
  <si>
    <t>DIAZ CHAYACAÑA VICTOR JHOEEL JOSUE</t>
  </si>
  <si>
    <t>JR. HERMOZA RIOS 212</t>
  </si>
  <si>
    <t>MACUSANI</t>
  </si>
  <si>
    <t>73064176</t>
  </si>
  <si>
    <t>CALLE URUGUAY 182</t>
  </si>
  <si>
    <t>10729754</t>
  </si>
  <si>
    <t>GUERRERO MALAFAYA JIM</t>
  </si>
  <si>
    <t>CENTRALISTA AUXILIAR</t>
  </si>
  <si>
    <t>CALLE ISAIAS OLIVIO 128 INT 106</t>
  </si>
  <si>
    <t>00124903</t>
  </si>
  <si>
    <t>SANTOS MOZOMBITE JOEL ADAN</t>
  </si>
  <si>
    <t>ASOCIACION ACUSHINKOL MZ A LOT 24 CANTA GALLO</t>
  </si>
  <si>
    <t>76741039</t>
  </si>
  <si>
    <t>GOMEZ CARDENAS LUIS ALBERTO</t>
  </si>
  <si>
    <t>MZ B LOT 48 AH CIUDAD DE LOS CONSTRUCTORES</t>
  </si>
  <si>
    <t>40970625</t>
  </si>
  <si>
    <t>DAVILA BARDALES LENNIN</t>
  </si>
  <si>
    <t xml:space="preserve">OPERADOR DE EQUIPO AUXILIAR </t>
  </si>
  <si>
    <t xml:space="preserve"> Gina Rios Mz U lt 06 - Pucallpa </t>
  </si>
  <si>
    <t>72685494</t>
  </si>
  <si>
    <t>LEON PINEDO JHONATAN OSCAR</t>
  </si>
  <si>
    <t>ASENT. H. RODRIGO FRANCO MZ M LOT 9</t>
  </si>
  <si>
    <t xml:space="preserve">SANTIAGO DE SURCO </t>
  </si>
  <si>
    <t>10674949</t>
  </si>
  <si>
    <t>MATOS GODOY IVAN SEVERO</t>
  </si>
  <si>
    <t xml:space="preserve">AV AMAUTA MZ 96 LT 17 GPO 1 SECTOR C </t>
  </si>
  <si>
    <t>70674060</t>
  </si>
  <si>
    <t>ZUÑIGA QUISPE NORMAN</t>
  </si>
  <si>
    <t>INGENIERO DE PROYECTO</t>
  </si>
  <si>
    <t>FUNDO CHOLOLO AV SANTA CRUZ A-1</t>
  </si>
  <si>
    <t>TACNA</t>
  </si>
  <si>
    <t>45302845</t>
  </si>
  <si>
    <t>TAMARIZ CASTRO RONAL</t>
  </si>
  <si>
    <t>JR TUNGAZUCA 189 AÑO NUEVO</t>
  </si>
  <si>
    <t>41196589</t>
  </si>
  <si>
    <t>PRIETO GARCIA GINO</t>
  </si>
  <si>
    <t>COMUNIDAD NATIVA NUEVO ANDOAS S/N</t>
  </si>
  <si>
    <t>ANDOAS</t>
  </si>
  <si>
    <t>42972663</t>
  </si>
  <si>
    <t>CHOCCÑA JOAQUIN RAFAEL</t>
  </si>
  <si>
    <t>MZ. DI LOT. 12 ASOCC. AA.HH VALLE SAGRADO ANEX 22 JICAMARCA SCT III</t>
  </si>
  <si>
    <t>10577043</t>
  </si>
  <si>
    <t>FLORES CORDOVA JOSE</t>
  </si>
  <si>
    <t>AUSTRIA 1305</t>
  </si>
  <si>
    <t>43994272</t>
  </si>
  <si>
    <t>GAMARRA RODRIGUEZ GUILLERMO THOMAS</t>
  </si>
  <si>
    <t xml:space="preserve">CALLE MELITON CARBAJAL 138 URB EL PORVENIR </t>
  </si>
  <si>
    <t>CHICLAYO</t>
  </si>
  <si>
    <t>42653553</t>
  </si>
  <si>
    <t>SALCEDO BORDA ENRIQUE CLAUDIO</t>
  </si>
  <si>
    <t xml:space="preserve">CALLE JUAN ANTONIO 290 URB LIGURIA </t>
  </si>
  <si>
    <t>47541080</t>
  </si>
  <si>
    <t>SALCEDO SAAVEDRA LUIS ALBERTO</t>
  </si>
  <si>
    <t>KELLYMAN DE BAYA</t>
  </si>
  <si>
    <t>CARR. A HUANUCO LT-30 CAS. SARIAPAMPA</t>
  </si>
  <si>
    <t>AMARILIS</t>
  </si>
  <si>
    <t>45399952</t>
  </si>
  <si>
    <t>YSLA LEAÑO RENZO ARMANDO</t>
  </si>
  <si>
    <t>ASOC DE VIVIENDA SANTA BARBARA MZ B LOT 8</t>
  </si>
  <si>
    <t>42083995</t>
  </si>
  <si>
    <t>RIOS BLANCO MARTIN ALONSO</t>
  </si>
  <si>
    <t>BUENOS AIRES 366 URB MOYOPAMPA-CHOSICA</t>
  </si>
  <si>
    <t>TECNICO SOLDADOR</t>
  </si>
  <si>
    <t>AV JOSE GALVEZ MZ E LOT 17</t>
  </si>
  <si>
    <t>42708039</t>
  </si>
  <si>
    <t>RIVERA NOLASCO CARLOS ALFREDO</t>
  </si>
  <si>
    <t>CENTRALISTA ESPECIALIZADO EN LODOS</t>
  </si>
  <si>
    <t>MZ 95 LT 01 SECTOR SIMON BOLIVAR</t>
  </si>
  <si>
    <t>CAYALTI</t>
  </si>
  <si>
    <t>41064626</t>
  </si>
  <si>
    <t>ROJAS GARCIA  ROLANDO</t>
  </si>
  <si>
    <t>JEFE DE PROYECTO</t>
  </si>
  <si>
    <t>CALLE LOPEZ DE AYALA 1176 DTO 201</t>
  </si>
  <si>
    <t xml:space="preserve">TECNICO SOLDADOR </t>
  </si>
  <si>
    <t>CALLE LAS FLORES URB VIRGEN DEL CARMEN MZ K LOT 01</t>
  </si>
  <si>
    <t>10756298</t>
  </si>
  <si>
    <t>CHUQUILLIN FLORES PERCY</t>
  </si>
  <si>
    <t>SECTOR 8 GRUPO 2 MZ A LOT 18</t>
  </si>
  <si>
    <t>80680271</t>
  </si>
  <si>
    <t>VARILLAS URRUTIA JORGE ARMANDO</t>
  </si>
  <si>
    <t>CALLE ANTENOR ORREGO 314</t>
  </si>
  <si>
    <t>REQUE</t>
  </si>
  <si>
    <t>17967412</t>
  </si>
  <si>
    <t>CORDOVA RODRIGUEZ WALTER</t>
  </si>
  <si>
    <t xml:space="preserve">TECNICO ELECTRICISTA </t>
  </si>
  <si>
    <t>FRANCISCO DE ZELA 1869</t>
  </si>
  <si>
    <t>EL PORVENIR</t>
  </si>
  <si>
    <t>45980682</t>
  </si>
  <si>
    <t>ESPINO PEREZ WILLIAM ISMAEL</t>
  </si>
  <si>
    <t>URB PEDREROS  M-.12</t>
  </si>
  <si>
    <t>002233005</t>
  </si>
  <si>
    <t>RAMIREZ ARANGO CARLOS ALIRIO</t>
  </si>
  <si>
    <t xml:space="preserve">OPERADOR DE GRUA BAYA </t>
  </si>
  <si>
    <t xml:space="preserve">CALLE ANTARES 320 </t>
  </si>
  <si>
    <t>COLOMBIANA</t>
  </si>
  <si>
    <t>71939429</t>
  </si>
  <si>
    <t>GHIORZO AVALOS DANIELLA AYME</t>
  </si>
  <si>
    <t xml:space="preserve">ASISTENTE DE PRODUCCION JUNIOR </t>
  </si>
  <si>
    <t>PSJ F5 BLOCK P URB LAS GARDENIAS DE LA MOLINA MZ B LOT 2</t>
  </si>
  <si>
    <t>75143686</t>
  </si>
  <si>
    <t>SANTOS VALLE JOEL TONI</t>
  </si>
  <si>
    <t xml:space="preserve">ASOC CANTA GALLO MZ C LOT 30 </t>
  </si>
  <si>
    <t>41383901</t>
  </si>
  <si>
    <t xml:space="preserve">ANGAMOS MZ T4 LT 2 3ER SECTOR </t>
  </si>
  <si>
    <t>46395400</t>
  </si>
  <si>
    <t xml:space="preserve">ATAUCUSI LOPEZ ENRIQUE </t>
  </si>
  <si>
    <t xml:space="preserve">A.H 25 DE DICIEMBRE MZ G LOT 4 PJ 25 DE DICIEMBRE </t>
  </si>
  <si>
    <t>71020856</t>
  </si>
  <si>
    <t>RAMIREZ CASTAÑEDA CARLOS ALBERTO</t>
  </si>
  <si>
    <t>JR ANDAHUALYAS  186</t>
  </si>
  <si>
    <t>46107232</t>
  </si>
  <si>
    <t>ADRIANZEN RIOS JOSE ALBERTO</t>
  </si>
  <si>
    <t>URB. DERRAMA MAGISTERIAL MZ P2 LOTE 20</t>
  </si>
  <si>
    <t>75831843</t>
  </si>
  <si>
    <t>MEDINA FLORES JHONATAN FABRISIO</t>
  </si>
  <si>
    <t xml:space="preserve">JR. LUIS DE LA CUBA 133 CHORRILLOS </t>
  </si>
  <si>
    <t>72262010</t>
  </si>
  <si>
    <t xml:space="preserve">SILVA FLORES GEISER </t>
  </si>
  <si>
    <t>CALLE BOREAL MZ. G. LT. 21 ASOC. SAN ROQUE</t>
  </si>
  <si>
    <t xml:space="preserve">LOS OLIVOS </t>
  </si>
  <si>
    <t>74248049</t>
  </si>
  <si>
    <t>ALVARO PONTE ANGEL JAIME</t>
  </si>
  <si>
    <t xml:space="preserve">JOSE CARLOS MARIATEGUI MZ A LOTE 15 </t>
  </si>
  <si>
    <t>43230046</t>
  </si>
  <si>
    <t>JESUS TOVAR JOSE JORGE</t>
  </si>
  <si>
    <t>OPERADOR DE PILOTERA</t>
  </si>
  <si>
    <t>CALLE 53 Mz. 130 Lt. 25 Enrique Milla Ochoa</t>
  </si>
  <si>
    <t>000636145</t>
  </si>
  <si>
    <t>PINEDA SALDARRIAGA CHRISTIAN WANDERLEY</t>
  </si>
  <si>
    <t>AV. PETTIT THOUARS 1306</t>
  </si>
  <si>
    <t>ASOC DE VIV. CHILLON MZ Ñ LOT 24</t>
  </si>
  <si>
    <t>73076121</t>
  </si>
  <si>
    <t xml:space="preserve">JEFE DE CALIDAD </t>
  </si>
  <si>
    <t>AV ARGENTINA 507</t>
  </si>
  <si>
    <t xml:space="preserve">ALTO SELVA ALEGRE </t>
  </si>
  <si>
    <t>46184100</t>
  </si>
  <si>
    <t xml:space="preserve">OPERADOR DE PERFORADORA </t>
  </si>
  <si>
    <t>MARISCAL CACERES  MZ A LOT 3</t>
  </si>
  <si>
    <t>46261612</t>
  </si>
  <si>
    <t>TRILLO CHIRE LUIS ENRIQUE</t>
  </si>
  <si>
    <t>PARQUE INDUSTRIAL JR SOLIDARIDAD CDR 8</t>
  </si>
  <si>
    <t>ZA491538</t>
  </si>
  <si>
    <t xml:space="preserve">COMBE NICOLAS JEAN </t>
  </si>
  <si>
    <t>GERENTE DE OPERACIONES ADJUNTO</t>
  </si>
  <si>
    <t>CALLE ANTARES 320</t>
  </si>
  <si>
    <t>FRANCESA</t>
  </si>
  <si>
    <t>44719240</t>
  </si>
  <si>
    <t>ALLCCA ROMAN ISMAEL</t>
  </si>
  <si>
    <t xml:space="preserve">MECANICO </t>
  </si>
  <si>
    <t>MZ JM LOT 20 SECTRO 6 GRUPO 1</t>
  </si>
  <si>
    <t>10094142</t>
  </si>
  <si>
    <t>GUTIERREZ DE LA CRUZ ULISES MAURO</t>
  </si>
  <si>
    <t xml:space="preserve">AV. DANIEL ALCIDES CARRION N°1330 JOSÉ GALVEZ </t>
  </si>
  <si>
    <t>VILLA MARÍA DEL TRIUNFO</t>
  </si>
  <si>
    <t>40436697</t>
  </si>
  <si>
    <t xml:space="preserve">VARGAS ALARCON HENRY WILMER </t>
  </si>
  <si>
    <t>Sector. 3, Grupo.25, Manzana. I, Lote.19, Av. Bolívar 752</t>
  </si>
  <si>
    <t>40860921</t>
  </si>
  <si>
    <t>Unidad modelo 1 E-02 - Callao</t>
  </si>
  <si>
    <t>42651339</t>
  </si>
  <si>
    <t xml:space="preserve">Mz. H  Lt. 10 Asent.H. Manuel Scorza </t>
  </si>
  <si>
    <t>61552480</t>
  </si>
  <si>
    <t xml:space="preserve">GONZALES CARDENAS GISELA </t>
  </si>
  <si>
    <t>LOS AGROLOGOS 271</t>
  </si>
  <si>
    <t>43301128</t>
  </si>
  <si>
    <t>ARIAS CASTILLO ANDI STUAR</t>
  </si>
  <si>
    <t>URB. SAN VALENTIN ETAPA 1 MZ. D LT. 15</t>
  </si>
  <si>
    <t>42216952</t>
  </si>
  <si>
    <t>MEDRANO CAMARENA ENRRIQUE</t>
  </si>
  <si>
    <t xml:space="preserve">CONDUCTOR DE CAMIONETA </t>
  </si>
  <si>
    <t xml:space="preserve">AV. CENTRAL - MANZANA B LOTE 4 - SAN MARTIN DE PORRES </t>
  </si>
  <si>
    <t xml:space="preserve">AUXILIAR CENTRALISTA </t>
  </si>
  <si>
    <t xml:space="preserve">MZ D LOT 15 URB VULCANO ASOC SAN PEDRO </t>
  </si>
  <si>
    <t>15593426</t>
  </si>
  <si>
    <t>URB SAN PEDRO MZ F LOT 26</t>
  </si>
  <si>
    <t>71474245</t>
  </si>
  <si>
    <t>KATHERINE KHETTY BASTIDAS POMA</t>
  </si>
  <si>
    <t>JR JULIO C TELLO 106</t>
  </si>
  <si>
    <t>EL TAMBO</t>
  </si>
  <si>
    <t>44024199</t>
  </si>
  <si>
    <t>JR ICA 246</t>
  </si>
  <si>
    <t>SAN JERONIMO DE TUNAN</t>
  </si>
  <si>
    <t>70320670</t>
  </si>
  <si>
    <t xml:space="preserve">CALLE LAS ORQUIDEAS 2619 </t>
  </si>
  <si>
    <t>003773888</t>
  </si>
  <si>
    <t xml:space="preserve">MEXICANA </t>
  </si>
  <si>
    <t>JR CHAMOCHUMBI 343</t>
  </si>
  <si>
    <t>70220833</t>
  </si>
  <si>
    <t xml:space="preserve">SUPERVISOR DE MECANICA </t>
  </si>
  <si>
    <t>JR APURIMAC 618</t>
  </si>
  <si>
    <t xml:space="preserve">TALAVERA </t>
  </si>
  <si>
    <t>42302618</t>
  </si>
  <si>
    <t>JR AYACUCHO S/N</t>
  </si>
  <si>
    <t xml:space="preserve">RONDOS </t>
  </si>
  <si>
    <t>45865154</t>
  </si>
  <si>
    <t>MZ C-6 LOT 18 PJ TUPAC AMARU DE VILLA</t>
  </si>
  <si>
    <t>48531759</t>
  </si>
  <si>
    <t>PSJ PROCERES  ASOC  PALERMO MZ D LOT 6</t>
  </si>
  <si>
    <t>09727573</t>
  </si>
  <si>
    <t xml:space="preserve">MALAVER ACUÑA SERGIO HILARIO </t>
  </si>
  <si>
    <t xml:space="preserve">ADMINISTRADOR DE OBRA </t>
  </si>
  <si>
    <t>HUASCATA MZ F LOT 4</t>
  </si>
  <si>
    <t>73546087</t>
  </si>
  <si>
    <t xml:space="preserve">INGENIERO DE PRODUCCION JUNIOR </t>
  </si>
  <si>
    <t>24 DE OCTUBRE MZ 50 LOT 04</t>
  </si>
  <si>
    <t>ILO</t>
  </si>
  <si>
    <t>AV LOS RUISEÑORES 465 BLOC K  INT 602</t>
  </si>
  <si>
    <t>46306126</t>
  </si>
  <si>
    <t xml:space="preserve">VINCHOS </t>
  </si>
  <si>
    <t>45819063</t>
  </si>
  <si>
    <t>ESPIRITU MORENO HENRY COCKLYN</t>
  </si>
  <si>
    <t>AV LOS INCAS MZ E LOTN 01</t>
  </si>
  <si>
    <t>47417890</t>
  </si>
  <si>
    <t>BALDEON ALAYO JERRY FRANCES</t>
  </si>
  <si>
    <t>INGENIERO DE PRODUCCION JUNIOR</t>
  </si>
  <si>
    <t>ASET HUM UPIS CIUDAD DE LIMA MZ C LOT 07</t>
  </si>
  <si>
    <t>AW934547</t>
  </si>
  <si>
    <t>INGENIERO DE MATERIALES</t>
  </si>
  <si>
    <t>VALLE ALTO LOTE 3-4</t>
  </si>
  <si>
    <t>AUXILIAR PERFORISTA</t>
  </si>
  <si>
    <t>JR JOSE GALVEZ 272</t>
  </si>
  <si>
    <t>74940677</t>
  </si>
  <si>
    <t xml:space="preserve">ASISTENTE DE ADMINISTRACION </t>
  </si>
  <si>
    <t>CALLE LA FRONTERA ASENT H BELLA LUZ  MZ P LT 16</t>
  </si>
  <si>
    <t xml:space="preserve">SAN JUAN BAUTISTA </t>
  </si>
  <si>
    <t>44299514</t>
  </si>
  <si>
    <t>MSJ MITIAMES 198 ,Z C2 LOT 6 TAHUANTINSUYO</t>
  </si>
  <si>
    <t>46275912</t>
  </si>
  <si>
    <t xml:space="preserve">CALLE LEONCIO ZEVALLOS S/N CDR 4 BARRIO CHIRINGAL </t>
  </si>
  <si>
    <t xml:space="preserve">CONTAMANA </t>
  </si>
  <si>
    <t>71469763</t>
  </si>
  <si>
    <t>INGENIERO DE PRODUCCION SEMI JUNIOR</t>
  </si>
  <si>
    <t>JR LOS QUIMICOS  MZ D5 LOT 13</t>
  </si>
  <si>
    <t>77194813</t>
  </si>
  <si>
    <t>AV NICOLAS DUEÑAS ASENT H 1RO  DE SEPTIEMBRE MZ F LOT 11</t>
  </si>
  <si>
    <t>77808704</t>
  </si>
  <si>
    <t>JR ARICA 385 DT 306</t>
  </si>
  <si>
    <t xml:space="preserve">MAGDALENA </t>
  </si>
  <si>
    <t>17IA66418</t>
  </si>
  <si>
    <t xml:space="preserve">FRANCISCO JOSE DA COSTA </t>
  </si>
  <si>
    <t>SUPERVISOR DE OBRA</t>
  </si>
  <si>
    <t>CALLE ANTYARES 320</t>
  </si>
  <si>
    <t>45641090</t>
  </si>
  <si>
    <t xml:space="preserve">BARRIO SANTA ROSA </t>
  </si>
  <si>
    <t>HUARIACA</t>
  </si>
  <si>
    <t>42081926</t>
  </si>
  <si>
    <t>CALLE VENTIOCHO DE JULIO 471</t>
  </si>
  <si>
    <t xml:space="preserve">AUXILIAR PERFORISTA </t>
  </si>
  <si>
    <t>AH TUPAC AMARU ZONA 1</t>
  </si>
  <si>
    <t>71712191</t>
  </si>
  <si>
    <t>JR EL BUEN RETIRO 219 DT 301 URB MONTERRICO CHICO</t>
  </si>
  <si>
    <t>43482062</t>
  </si>
  <si>
    <t xml:space="preserve">MZ A LOT 16 ASENT H JOSE SABOGAL </t>
  </si>
  <si>
    <t>42124263</t>
  </si>
  <si>
    <t>HUARANCAYO 216</t>
  </si>
  <si>
    <t>44988735</t>
  </si>
  <si>
    <t>C POBLADO ZAPALLAL MZ D LT 5B</t>
  </si>
  <si>
    <t>42565020</t>
  </si>
  <si>
    <t>BOLOGNESI 147</t>
  </si>
  <si>
    <t>G41529129</t>
  </si>
  <si>
    <t>002024274</t>
  </si>
  <si>
    <t>AV UNIVERSITARIA CON PROLONGACION AYACUCHO 978</t>
  </si>
  <si>
    <t>PAL441391</t>
  </si>
  <si>
    <t>OPERADOR DE GRUA DE EXCAVACION</t>
  </si>
  <si>
    <t>73742002</t>
  </si>
  <si>
    <t>SUPERVISOR DE HSE</t>
  </si>
  <si>
    <t>AV 28 DE JULIO 2168 INT 4</t>
  </si>
  <si>
    <t>72507082</t>
  </si>
  <si>
    <t xml:space="preserve">MANIOBRISTA DE IZAJE Y TREMIE </t>
  </si>
  <si>
    <t>CL 25 DE ABRIL 123 AH VIRGEN DE LOURDES</t>
  </si>
  <si>
    <t>72121842</t>
  </si>
  <si>
    <t>CALLE JESUS PAENZ 240</t>
  </si>
  <si>
    <t xml:space="preserve">IQUITOS </t>
  </si>
  <si>
    <t>45375745</t>
  </si>
  <si>
    <t xml:space="preserve">PSJ 5 AAHH CARLOS MARIANO CUESTAS VILCA - EL MIRADOR MZ 13 LOT </t>
  </si>
  <si>
    <t>47405916</t>
  </si>
  <si>
    <t xml:space="preserve">OPERADOR DE GRUA DE EXCAVACION </t>
  </si>
  <si>
    <t>ASENT H SS JUAN PABLO II MZ N4 LOT 16</t>
  </si>
  <si>
    <t>46914556</t>
  </si>
  <si>
    <t>OPERADOR DE GRUA AUXILIAR</t>
  </si>
  <si>
    <t>AV JOSE GRANDA 2943 MZ A6 LOT 3</t>
  </si>
  <si>
    <t>76092838</t>
  </si>
  <si>
    <t>NAVARRO YAYA MARIA GRACIA</t>
  </si>
  <si>
    <t xml:space="preserve">CALLE BERNARDO ALCEDO 338 URB. LOS PROCERES </t>
  </si>
  <si>
    <t>75103781</t>
  </si>
  <si>
    <t>CHOQUE MERCADO PAOLA MARIELA</t>
  </si>
  <si>
    <t>CALLE PRIMAVERA NRO 119 - CHILCA - HUANCAYO</t>
  </si>
  <si>
    <t>IMPERIUM PERU SAC</t>
  </si>
  <si>
    <t>43329476</t>
  </si>
  <si>
    <t>MEZA PARIONA JAIME JUAN</t>
  </si>
  <si>
    <t>VIGILANTE</t>
  </si>
  <si>
    <t xml:space="preserve">AV. GENERAL GARZON 2451 DPTO 28 </t>
  </si>
  <si>
    <t>73093318</t>
  </si>
  <si>
    <t>LOZADA GARCIA STEFANO MICHELL</t>
  </si>
  <si>
    <t>JR. CUZCO 3139 PERU 3ERA ZONA</t>
  </si>
  <si>
    <t>46040447</t>
  </si>
  <si>
    <t>ELECTRICISTA</t>
  </si>
  <si>
    <t>MZ. G LT.46 ASOC. EL LUCUMO</t>
  </si>
  <si>
    <t>45973849</t>
  </si>
  <si>
    <t>CAMARA DE LA CRUZ PAUL FERNANDO</t>
  </si>
  <si>
    <t>CALLE LEONARDO  ARRIETA 1243 URB. ELIO</t>
  </si>
  <si>
    <t>74851088</t>
  </si>
  <si>
    <t>JAREGUI AVALOS SEBASTIAN FERNANDO</t>
  </si>
  <si>
    <t>JR. STA. FRANC. ROMANA 1010-DPTO. 104</t>
  </si>
  <si>
    <t>09419095</t>
  </si>
  <si>
    <t>MEDINA HUILLCARA PABLO HILARION</t>
  </si>
  <si>
    <t>MZ. I. LT 6 STA CRUZ DE CAJAMARQUILLA</t>
  </si>
  <si>
    <t>75343702</t>
  </si>
  <si>
    <t xml:space="preserve">JR CORPANCHO 180 DT 301 </t>
  </si>
  <si>
    <t xml:space="preserve">BARRANCO </t>
  </si>
  <si>
    <t>72410495</t>
  </si>
  <si>
    <t>NEYRA LOZANO MARLON</t>
  </si>
  <si>
    <t>ASOC. PARIACHI ETAPA 3RA. MZ. N LT. 31</t>
  </si>
  <si>
    <t>AV486817</t>
  </si>
  <si>
    <t>MADIEDO DEVIA JUAN CARLOS</t>
  </si>
  <si>
    <t>SUPERVISOR DE EQUIPOS</t>
  </si>
  <si>
    <t>76058213</t>
  </si>
  <si>
    <t>PRECIADO ASCURRA LUCAS ENRRIQUE</t>
  </si>
  <si>
    <t>ASOC. SANTA BEATRIZ MZ. H LT. 5</t>
  </si>
  <si>
    <t>71441739</t>
  </si>
  <si>
    <t>SEÑAS VASQUEZ BRENDA YADIRA</t>
  </si>
  <si>
    <t>PARQUE MZ. J LT. 18 H.U.P LOMAS DEL SUR</t>
  </si>
  <si>
    <t>NUEVO CHIMBOTE</t>
  </si>
  <si>
    <t>71344170</t>
  </si>
  <si>
    <t>RIVERA CASO YOSELIN CRISTINA</t>
  </si>
  <si>
    <t>ASISTENTE RRHH</t>
  </si>
  <si>
    <t>SECTOR 2 GR. 25A MZ. L LT.1</t>
  </si>
  <si>
    <t>40779080</t>
  </si>
  <si>
    <t>CHOCCÑA JOAQUIN GILBERTO DEMETRIO</t>
  </si>
  <si>
    <t>CALLE LOS PALTOS AGRUPACION DE VIV. AMPLIACION LIMA Y MZ C. LT 04</t>
  </si>
  <si>
    <t>40638205</t>
  </si>
  <si>
    <t>RAMOS PAZ JOSE MAXIMO</t>
  </si>
  <si>
    <t>AUXILIAR CENTRALISTA</t>
  </si>
  <si>
    <t>CALLE DIEGO FERRE MZ. K LT. 1</t>
  </si>
  <si>
    <t>44648524</t>
  </si>
  <si>
    <t>SILVANO GALVEZ CARLOS ELY</t>
  </si>
  <si>
    <t>CALLE LOS GERANIOS AH JAZMINES DEL NARANJAL MZ A LT A1</t>
  </si>
  <si>
    <t>46751860</t>
  </si>
  <si>
    <t>VILLANUEVA RAMIREZ DEIVI CRISTIAN</t>
  </si>
  <si>
    <t>ESTACION 01</t>
  </si>
  <si>
    <t>CALLE EL MORRO MZ. A LT. 21 ASENT. H. CIUDAD DE LOS CONSTRUCTORES</t>
  </si>
  <si>
    <t>40735641</t>
  </si>
  <si>
    <t>TAMARIZ RIVERA ULICES JACKSON</t>
  </si>
  <si>
    <t>JR. GONZALES PRADA S/N CENT. MATO</t>
  </si>
  <si>
    <t>MATO</t>
  </si>
  <si>
    <t>40594359</t>
  </si>
  <si>
    <t>IGLESIAS GUZMAN YOEL</t>
  </si>
  <si>
    <t>SUPERVISOR HSE</t>
  </si>
  <si>
    <t xml:space="preserve">PSJ. PUERTO DE LOMAS 116 3ER PISO URB. GERMAN ASTETE </t>
  </si>
  <si>
    <t>45511144</t>
  </si>
  <si>
    <t>PUENTE FUNG OMAR CRISTIAN</t>
  </si>
  <si>
    <t>AV. GUARDIA REPUBLICANA MZ. R1 LT. 40 AGRU PACHACAMAC SECT, 4 1RA ETAPA ZONA A</t>
  </si>
  <si>
    <t>48204208</t>
  </si>
  <si>
    <t>LUNA CHUNGA MELISSA ANTHUANET</t>
  </si>
  <si>
    <t>AV. ALMIRANTE GRAU (BUENOS AIRES) 146</t>
  </si>
  <si>
    <t>41320309</t>
  </si>
  <si>
    <t>INOCENTE RIVERA CASELLY</t>
  </si>
  <si>
    <t>OFICIAL DE INYECCION</t>
  </si>
  <si>
    <t>ESTACION 02</t>
  </si>
  <si>
    <t>ASENT. H. SOL DE LA JUSTICIA MZ. C LT. 8</t>
  </si>
  <si>
    <t>41235271</t>
  </si>
  <si>
    <t>URBINA LOPEZ JOSE ADOLFO</t>
  </si>
  <si>
    <t>COOP. DE VIV. SAGRADA FAMILIA MZ. A LT. 33</t>
  </si>
  <si>
    <t>43007159</t>
  </si>
  <si>
    <t>NUÑEZ PATIÑO ANGEL DANGELO</t>
  </si>
  <si>
    <t>CALLE MARIANO ANGULO 2583 MIRONES BAJO</t>
  </si>
  <si>
    <t>46059780</t>
  </si>
  <si>
    <t>FLORES PICOY HUGO OCTAVIO</t>
  </si>
  <si>
    <t>ASENT. H. AMPL JESUS OROPEZA DE CHONTA MZ. N LT.03</t>
  </si>
  <si>
    <t>47374873</t>
  </si>
  <si>
    <t>GALVEZ BARDALES XAVIER IGNACIO</t>
  </si>
  <si>
    <t>PROY. ESP. PACH. ASENT. H. LOS JAZMINES MZ. I LT.12</t>
  </si>
  <si>
    <t>41672079</t>
  </si>
  <si>
    <t>CCASANE CHAVEZ ROBERTO JEREMIAS</t>
  </si>
  <si>
    <t>PUEBLO JOVEN SARITA COLONIA MZ. D LT.27</t>
  </si>
  <si>
    <t>48310564</t>
  </si>
  <si>
    <t>PAITAN CAMASCA DANIEL</t>
  </si>
  <si>
    <t>AV. LOS PINOS ASENT. H. JOSE OLAYA BALANDRA MZ. F LT. 07</t>
  </si>
  <si>
    <t>40179495</t>
  </si>
  <si>
    <t>BENITES VILCHEZ HENRRY</t>
  </si>
  <si>
    <t>SECTOR 6 GRP. 6 MZ. B LT. 8</t>
  </si>
  <si>
    <t>40257298</t>
  </si>
  <si>
    <t>SOLOGUREN AGAMA DORKA</t>
  </si>
  <si>
    <t>ASISTENTE LOGISTICO</t>
  </si>
  <si>
    <t>CALLE PRECIADOS 665 DPTO. 1 URB. RES. HIGUERETA</t>
  </si>
  <si>
    <t>73373593</t>
  </si>
  <si>
    <t>LEON GOMEZ CARLOS JOEL</t>
  </si>
  <si>
    <t>PSJ. F SECT. RODRIGO FRANCO ASENT. H. RODRIGO FRANCO MZ. Y LT. 05</t>
  </si>
  <si>
    <t>40356109</t>
  </si>
  <si>
    <t>CESPEDES ROMO PABLO CESAR</t>
  </si>
  <si>
    <t>PSJ. SANTO DOMINGO MZ. H19 LT.18 ASENT. H. DELICIAS DE VILLA</t>
  </si>
  <si>
    <t>70166983</t>
  </si>
  <si>
    <t>TINCO IPURRE JESUS ANIBAL</t>
  </si>
  <si>
    <t>UPIS SAN CRISTOBAL MZ. A LT. 21</t>
  </si>
  <si>
    <t>45624349</t>
  </si>
  <si>
    <t>ROMERO CAMASCA ABEL ANGEL</t>
  </si>
  <si>
    <t>PSJ. 3 MZ. H LT. 01 AH. AMPLIACIÓN EL CONDOR</t>
  </si>
  <si>
    <t>20603966695</t>
  </si>
  <si>
    <t>10618694</t>
  </si>
  <si>
    <t>CENTURION PADILLA ELMER</t>
  </si>
  <si>
    <t xml:space="preserve">CALLE LAS PETUNIAS MZ. K. LT. 1 C ASENT H. VIRGEN DE FATIMA </t>
  </si>
  <si>
    <t>20554339507</t>
  </si>
  <si>
    <t>LLANTOY GARCIA JOEL GIANCARLO</t>
  </si>
  <si>
    <t xml:space="preserve">MZ. B LT.5  URB. CAJA DE AGUA </t>
  </si>
  <si>
    <t>JEFE SSOMA</t>
  </si>
  <si>
    <t>Estacion 25-26-27</t>
  </si>
  <si>
    <t>LAMBAYEQUE</t>
  </si>
  <si>
    <t>40914699</t>
  </si>
  <si>
    <t>GIL NORABUENA CHRISTIAN JAVIER</t>
  </si>
  <si>
    <t>Estacion 25</t>
  </si>
  <si>
    <t>URB. SAGITARIO MZ A-B LT. 21</t>
  </si>
  <si>
    <t>42242005</t>
  </si>
  <si>
    <t>GUTIERREZ RODRIGUEZ SUSAN HELEN</t>
  </si>
  <si>
    <t>CONTROL DOCUMENTARIO</t>
  </si>
  <si>
    <t>JR. LAS ORTIGAS 1247.URB.LAS FLORES DE LIMA</t>
  </si>
  <si>
    <t>Estacion 27</t>
  </si>
  <si>
    <t>09439933</t>
  </si>
  <si>
    <t>CUBA INGA MARCO ANTONIO</t>
  </si>
  <si>
    <t>07519990</t>
  </si>
  <si>
    <t>CHAVEZ MATOS EMILIO MIGUEL</t>
  </si>
  <si>
    <t>70456656</t>
  </si>
  <si>
    <t>UVIDIA ABRIL JEAN CARLOS</t>
  </si>
  <si>
    <t xml:space="preserve">SUPERVISOR DE OPERACIONES </t>
  </si>
  <si>
    <t>Jr.Manco Cápac7228Urbanización El Trébol</t>
  </si>
  <si>
    <t>Calle los Almendros 185 departamento 105</t>
  </si>
  <si>
    <t>MOLINA</t>
  </si>
  <si>
    <t>AMPLIACION BOLOGNESI C-14</t>
  </si>
  <si>
    <t>POCOLLAY</t>
  </si>
  <si>
    <t>Estacion 26</t>
  </si>
  <si>
    <t>40931157</t>
  </si>
  <si>
    <t>BERROCAL CERNA DENIS HANS</t>
  </si>
  <si>
    <t>42762532</t>
  </si>
  <si>
    <t>LOZADA RIVERA JOSE ARTURO</t>
  </si>
  <si>
    <t>JR. MARIA PARADO DE BELLIDO 139 VALLECITO</t>
  </si>
  <si>
    <t>Calle Segovia Mz C Lote-4 Urb. Mayorazgo 4a Etapa</t>
  </si>
  <si>
    <t>Barranco</t>
  </si>
  <si>
    <t>G PROYECTOS Y CONSTRUCCIONES S.A.C</t>
  </si>
  <si>
    <t>45096877</t>
  </si>
  <si>
    <t>FRANCO BROMLEY JAIRZIN ALBERTO</t>
  </si>
  <si>
    <t>JR. TRUJILLO 1016 DPTO.9 2DO. PISO</t>
  </si>
  <si>
    <t>08870147</t>
  </si>
  <si>
    <t>PACHACAMA ZEVALLOS FERNANDO</t>
  </si>
  <si>
    <t>47480026</t>
  </si>
  <si>
    <t>GARCIA ARISTA FRANCIS</t>
  </si>
  <si>
    <t>45110169</t>
  </si>
  <si>
    <t>MAMANI CALDERON SAUL</t>
  </si>
  <si>
    <t>44477786</t>
  </si>
  <si>
    <t>VILLANUEVA ARROYO REMBER ALBERTO</t>
  </si>
  <si>
    <t>45370917</t>
  </si>
  <si>
    <t>GOMEZ LEON RAUL ALCIDES</t>
  </si>
  <si>
    <t xml:space="preserve">Pasaje El Navegante DG08-Urb. Las Brisas de Villa </t>
  </si>
  <si>
    <t>Chorillos</t>
  </si>
  <si>
    <t>AV. TUPAC AMARU 154 URB. BELLO HORIZONTE</t>
  </si>
  <si>
    <t>URB. ROSALUZ ETAPA 1RA MZ. T LT. 15</t>
  </si>
  <si>
    <t>CADISTA</t>
  </si>
  <si>
    <t>MZ-A-3 LT.16 URB. SAGITARIO</t>
  </si>
  <si>
    <t>73219857</t>
  </si>
  <si>
    <t>UBILLUS REYNA ALEXIS</t>
  </si>
  <si>
    <t>OPERARIO SCI</t>
  </si>
  <si>
    <t>CALLE LAS MARGARITAS ASOC. VIV LA ESTANCIA DE SAN LORENZO MZ. E LT. 07</t>
  </si>
  <si>
    <t>45022362</t>
  </si>
  <si>
    <t>TACAS PALPA WILDER</t>
  </si>
  <si>
    <t>44614057</t>
  </si>
  <si>
    <t>SANDOVAL PAREDES MICHAEL</t>
  </si>
  <si>
    <t>47538802</t>
  </si>
  <si>
    <t>RIVERA RENTERIA  NATHALY VANESSA</t>
  </si>
  <si>
    <t>OFICIAL SCI</t>
  </si>
  <si>
    <t>MZ H2 LT 18 ASENT HUMANO II ETP 3</t>
  </si>
  <si>
    <t>JIRON LOS MINERALES #510</t>
  </si>
  <si>
    <t>ASISTENTE DE PROYECTO</t>
  </si>
  <si>
    <t>AV. PR ANAYA 253 SURCO VIEJO URB. TEJADITA</t>
  </si>
  <si>
    <t>42779364</t>
  </si>
  <si>
    <t>QUISPICHUCO FERRER ABRAHAM SAMUEL</t>
  </si>
  <si>
    <t>CAPATAZ SCI</t>
  </si>
  <si>
    <t>AV. SAN MARTIN DE PORRES MZ. H LT. 19 AA.HH. JUAN PABLO II</t>
  </si>
  <si>
    <t xml:space="preserve">prol. Lucanas 295 </t>
  </si>
  <si>
    <t>La victoria</t>
  </si>
  <si>
    <t>ASOC. 1RO DE MAYO-ZAVALETA MZ. B LT.5</t>
  </si>
  <si>
    <t>09483179</t>
  </si>
  <si>
    <t>PARDAVE PEREZ OMAR GUSTAVO</t>
  </si>
  <si>
    <t>71983396</t>
  </si>
  <si>
    <t>PALHUA PARDAVE OCTAVIO</t>
  </si>
  <si>
    <t>47285492</t>
  </si>
  <si>
    <t>MAURICIO AMASIFUEN DEYVIS TEODORO</t>
  </si>
  <si>
    <t>Av. Metropolitana 1412-SANTA LUZMILA</t>
  </si>
  <si>
    <t>ASOC. LA PUERTA DEL SOL DE PRO MZ. D LT. 27</t>
  </si>
  <si>
    <t>PONTO</t>
  </si>
  <si>
    <t>Calle las mesetas MZ.I LT.5 Cascadas de Javier Prado</t>
  </si>
  <si>
    <t>SAN PEDRO</t>
  </si>
  <si>
    <t>LOPEZ MONTES ALVARO</t>
  </si>
  <si>
    <t>42786383</t>
  </si>
  <si>
    <t>JESUS GONZALES JOSE</t>
  </si>
  <si>
    <t>A.H. NUEVA CANADA CA. SIN NOMBRE MZ. B LT. 14</t>
  </si>
  <si>
    <t>JR. INCA 467</t>
  </si>
  <si>
    <t>Surquillo</t>
  </si>
  <si>
    <t>10755100</t>
  </si>
  <si>
    <t>GUTIERREZ RUCOBA DANNY DANIEL</t>
  </si>
  <si>
    <t>41716496</t>
  </si>
  <si>
    <t>CUMPEN RUCOBA JORGE MIGUEL</t>
  </si>
  <si>
    <t>70972252</t>
  </si>
  <si>
    <t>CUADROS DE LA CRUZ JORGE ANTONIO</t>
  </si>
  <si>
    <t>Av. José M. Arguedas Mz. J Lt. 17 AA. HH. Laderas de Villa</t>
  </si>
  <si>
    <t>COORDINADOR</t>
  </si>
  <si>
    <t>30 DE AGOSTO MZ. W LT. 13 SAN GABRIEL</t>
  </si>
  <si>
    <t>ANALISTA DE PLANOS</t>
  </si>
  <si>
    <t>SECTOR 9 GR. 3 MZ. F LT. 03</t>
  </si>
  <si>
    <t>46601213</t>
  </si>
  <si>
    <t>CORDOVA ESCOBAR GONZALO RAFAEL</t>
  </si>
  <si>
    <t>Mza. X. Lt.1 AAHH. Daniel Alcides Carrión</t>
  </si>
  <si>
    <t>62285528</t>
  </si>
  <si>
    <t>CHUNG TARICUARIMA LUIS OSWALDO</t>
  </si>
  <si>
    <t>AA.HH. CHILLON MZ. 60 LT. 02</t>
  </si>
  <si>
    <t>42384766</t>
  </si>
  <si>
    <t>ARIAS NAVARRO  GUILLERMO</t>
  </si>
  <si>
    <t>44353774</t>
  </si>
  <si>
    <t>ALCANTARA MANAY GERALD RONALD</t>
  </si>
  <si>
    <t>47212946</t>
  </si>
  <si>
    <t>AGUILAR YAMUNAQUE JAVIER</t>
  </si>
  <si>
    <t>RESPONSABLE DE PRODUCCION</t>
  </si>
  <si>
    <t>AA.HH. MANUEL SCORZA ETAPA II MZ. D1 LT.13</t>
  </si>
  <si>
    <t>Pucusana</t>
  </si>
  <si>
    <t>MZ.C LOTE .1 ZONA 2 ASENT .H. TUPAC AMARU</t>
  </si>
  <si>
    <t xml:space="preserve">MZ. E LT. 34 ASOC. LOS CEDROS </t>
  </si>
  <si>
    <t>SUPE</t>
  </si>
  <si>
    <t>Mz. G Lot 4 motupe los cipreses</t>
  </si>
  <si>
    <t>RJR. JOSE GALVES 2084</t>
  </si>
  <si>
    <t>Lince</t>
  </si>
  <si>
    <t>OPERARIO ARMADOR</t>
  </si>
  <si>
    <t>GRUPO DE SYSTEMA TECNOLOGICO INDUSTRIAL SAC</t>
  </si>
  <si>
    <t>10623150</t>
  </si>
  <si>
    <t>ALVAREZ PANTIGOSO CRISTHIAN WILFREDO</t>
  </si>
  <si>
    <t>JR. CUTERVO 1818 DPTO. 103 TORRE U</t>
  </si>
  <si>
    <t>10777925</t>
  </si>
  <si>
    <t>ARCE CUBAS FRANCISCO</t>
  </si>
  <si>
    <t>OPERARIO SANITARIO</t>
  </si>
  <si>
    <t xml:space="preserve">MZ. A LT. 10 AA.HH. JUAN PABLO II </t>
  </si>
  <si>
    <t>44407983</t>
  </si>
  <si>
    <t>QUISPE PANTIGOSO JHONN RICHARD</t>
  </si>
  <si>
    <t xml:space="preserve">CALLE LAS BEGONIAS MZ. V LT. 3 URB. LA ALBORADA </t>
  </si>
  <si>
    <t>43824745</t>
  </si>
  <si>
    <t>BARRAZA MUÑANTE  PABLO FIDEL</t>
  </si>
  <si>
    <t>47186787</t>
  </si>
  <si>
    <t>PANIURA MAMANI JOHAN</t>
  </si>
  <si>
    <t>42869500</t>
  </si>
  <si>
    <t>QUISPE PANTIGOSO SANDRO DANIEL</t>
  </si>
  <si>
    <t>OFICIAL SANITARIO</t>
  </si>
  <si>
    <t>COLLIQUE 4TA ZONA MZ. H-2 LT. 21</t>
  </si>
  <si>
    <t>AA.HH. LEONCIO PRADO AMPL.HIJOS DE MORADORES MZ. J15 LT.16</t>
  </si>
  <si>
    <t>LOS PINOS 678 INDEPENDENCIA</t>
  </si>
  <si>
    <t>75420766</t>
  </si>
  <si>
    <t>ALVERCA CHANTA MIGUEL ANGEL</t>
  </si>
  <si>
    <t>78790474</t>
  </si>
  <si>
    <t>GOICOCHEA LUCANO HENRY</t>
  </si>
  <si>
    <t>LOS ROSALES 130 ERMITAÑO-INDEPENDENCIA MZ. C3 LT.22</t>
  </si>
  <si>
    <t>VILLA EL MAESTRO URB. MARISCAL CACERES MZ. B LT. 7</t>
  </si>
  <si>
    <t>42558365</t>
  </si>
  <si>
    <t>QUISPE PANTIGOSO JORGE ANDRES</t>
  </si>
  <si>
    <t>CAL. LAS LILAS MZ. O LT. 1 URB. LA ALBORADA</t>
  </si>
  <si>
    <t>CARAVELI</t>
  </si>
  <si>
    <t>71288344</t>
  </si>
  <si>
    <t>MERMA SAAVEDRA GUINO</t>
  </si>
  <si>
    <t xml:space="preserve">LOS PINOS 678 </t>
  </si>
  <si>
    <t>71288355</t>
  </si>
  <si>
    <t>SAAVEDRA MERMA ALEX RONAL</t>
  </si>
  <si>
    <t>45403831</t>
  </si>
  <si>
    <t>CHAHUA PANIAGUA JUAN OCTAVIO</t>
  </si>
  <si>
    <t>MZ R6-A LT 23  5 DE MAYO PAMPLONA ALTA</t>
  </si>
  <si>
    <t>AA.HH TUPAC AMARU MZ.A LT.13</t>
  </si>
  <si>
    <t>46604713</t>
  </si>
  <si>
    <t>URBAY CHAHUAYO OMAR ISHIDO</t>
  </si>
  <si>
    <t>OFICIAL</t>
  </si>
  <si>
    <t>PS. LAS CHAVELAS ASENT.H. ASOC VALLE HERMOSO EL MIRADOR MZ E L.T. 04E</t>
  </si>
  <si>
    <t>41258428</t>
  </si>
  <si>
    <t>TECNICO ELECTRICO</t>
  </si>
  <si>
    <t>Junin</t>
  </si>
  <si>
    <t>HUANCAVELICA</t>
  </si>
  <si>
    <t>20600535634</t>
  </si>
  <si>
    <t>47921826</t>
  </si>
  <si>
    <t>QUISPE DE LA CRUZ JAIR YOSIMAR</t>
  </si>
  <si>
    <t>IMPERMEABILIZACIÓN DE MANTO ASFALICO E26-E27-E25</t>
  </si>
  <si>
    <t>AV. PRINCIPAL ASENT. CERRO PACIFICO LOS LADRILLEROS MZ D LTE 07</t>
  </si>
  <si>
    <t>IMPERMEABILIZACIÓN DE MANTO ASFALICO E25</t>
  </si>
  <si>
    <t>A.H. TUPAC AMARU MZ. K1 LT. 22</t>
  </si>
  <si>
    <t>ASENT. H. 25 DE JULIO MZ. I- LOT. 11</t>
  </si>
  <si>
    <t>09994533</t>
  </si>
  <si>
    <t>RIVERA CARBAJAL OMAR ALEXIS</t>
  </si>
  <si>
    <t>CALLE RENOIR 201 DPTO 401</t>
  </si>
  <si>
    <t>CASTILLO OROZCO  ALEX ALBERTO</t>
  </si>
  <si>
    <t>AA HH CERRO PRIMAVERA MZ J LTE 10</t>
  </si>
  <si>
    <t>OROZCO LIZANO  YINER FRANKLIN</t>
  </si>
  <si>
    <t>EL BUCARE 125 CAMACHO 3RA ETAPA MZ E LTE 20</t>
  </si>
  <si>
    <t>JR LOS LAURELES 301 ASOC BOSQUE</t>
  </si>
  <si>
    <t>78008582</t>
  </si>
  <si>
    <t xml:space="preserve">PISCO SANGAMA JOSIAS </t>
  </si>
  <si>
    <t>MALECON SHANUSI  510</t>
  </si>
  <si>
    <t>LORETO - YURIMAGUAS</t>
  </si>
  <si>
    <t>CALLE JOSE QUIÑONEZ GONZALEZ 343 URB VALDIVIEZO</t>
  </si>
  <si>
    <t>09199055</t>
  </si>
  <si>
    <t>PARDAVE MORENO JOSE MANUEL</t>
  </si>
  <si>
    <t>CAJA DEL AGUILA JR LORETO 156</t>
  </si>
  <si>
    <t>48313218</t>
  </si>
  <si>
    <t>MORALES DE LA CRUZ ELIO CRISTIAN</t>
  </si>
  <si>
    <t>BARRIO DE QUECUAS</t>
  </si>
  <si>
    <t>ANCASH-SANTO TORIBIO</t>
  </si>
  <si>
    <t>005196406</t>
  </si>
  <si>
    <t>PEÑA PINEDA  LUIS RAFAEL</t>
  </si>
  <si>
    <t xml:space="preserve">JR MOORE 139 INT 139 INT 2 PISO 3 </t>
  </si>
  <si>
    <t>VENEZOLANO</t>
  </si>
  <si>
    <t>MZ K-12 LTE 7 ANGAMOS RSECTOR</t>
  </si>
  <si>
    <t xml:space="preserve">CALLE LOS LAURELES MZ F LTE 11 EL BOSQUE </t>
  </si>
  <si>
    <t>OPERARIO ELECTRICISTA</t>
  </si>
  <si>
    <t>75977936</t>
  </si>
  <si>
    <t>QUINGA RENGIFO ALEXIS JEAN FRANCO</t>
  </si>
  <si>
    <t>MZ.X LT.41 BARRIO 4 4TA. ETAPA URB.PACHACAMAC</t>
  </si>
  <si>
    <t>PACHAMAC</t>
  </si>
  <si>
    <t>004987297</t>
  </si>
  <si>
    <t>CRESPO AGUIRRE  DOUGLAS ORLANDO</t>
  </si>
  <si>
    <t>PASAJE BUENA AVENTU LT 22 SANTIAGO DE SURCO-N°2-INT.B-PISO 2-MZ.A-LT22-KM1.</t>
  </si>
  <si>
    <t>73230063</t>
  </si>
  <si>
    <t>LITANO LUQUE JUAN CARLOS</t>
  </si>
  <si>
    <t>JR. RECAREDO ALVARADO 0 3RA CERCADO</t>
  </si>
  <si>
    <t>AYACUCHO-HUANTA</t>
  </si>
  <si>
    <t>21259825</t>
  </si>
  <si>
    <t>VEGA ARRIOLA  FLORENCIO</t>
  </si>
  <si>
    <t xml:space="preserve">ASENT H JUAN PABLO II MZ O LTE 2 </t>
  </si>
  <si>
    <t>JUNIN-LA OROYA</t>
  </si>
  <si>
    <t>44818597</t>
  </si>
  <si>
    <t>MONTERREY LAUREANO  RUDY STEVE</t>
  </si>
  <si>
    <t xml:space="preserve">CALLE EL HABITO 899 MZ 12 LTE 2 URB CANTO GRANDE 5TA ETAPA </t>
  </si>
  <si>
    <t>42180424</t>
  </si>
  <si>
    <t>HUAMAN HUAMAN  WILSON ARTURO</t>
  </si>
  <si>
    <t xml:space="preserve">MZ E1 LT 20 URB MAYORAZGO SEGUNDA ETAPA AV SAN JOSE </t>
  </si>
  <si>
    <t>46950021</t>
  </si>
  <si>
    <t>HERRERA  CASTRO ALEJANDRO</t>
  </si>
  <si>
    <t xml:space="preserve">MZ E4 LTE 39 ST 12 DE NOVIEMBRE PAMPLONA ALTA </t>
  </si>
  <si>
    <t>SAN  JUAN  DE MIRAFLORES</t>
  </si>
  <si>
    <t>71893858</t>
  </si>
  <si>
    <t>44400588</t>
  </si>
  <si>
    <t>ZEVALLOS ANGLAS HAROLD HERNAN</t>
  </si>
  <si>
    <t>46583428</t>
  </si>
  <si>
    <t>PACHECO HUAMAN  FREDDY ALEXIS</t>
  </si>
  <si>
    <t xml:space="preserve">MZ. F  LT 10 URB. ROSARIO  DEL  NORTE </t>
  </si>
  <si>
    <t>SAN MARTIR DE PORRES</t>
  </si>
  <si>
    <t>71785646</t>
  </si>
  <si>
    <t>MENDOZA CARRERO NELKI ROMARIO</t>
  </si>
  <si>
    <t>BARTOLO VASQUEZ CARLOS ALBERTO</t>
  </si>
  <si>
    <t xml:space="preserve"> JR. RUFINO TORRICO # 1145 </t>
  </si>
  <si>
    <t>45615007</t>
  </si>
  <si>
    <t>SUMIANO DE LA CRUZ  JULIO CESAR</t>
  </si>
  <si>
    <t>SAN FRANCISCO DE ASÍS MZ 34 LOTE 2</t>
  </si>
  <si>
    <t>003656006</t>
  </si>
  <si>
    <t>GARCIA GONZALEZ EMILIO JOSE</t>
  </si>
  <si>
    <t>CALLE FELIPE ALIAGA MZ N LTE10</t>
  </si>
  <si>
    <t>MZ-H LT-18 AH. MICAELA BASTIDAS SECTOR II</t>
  </si>
  <si>
    <t>75150884</t>
  </si>
  <si>
    <t>ROSAS OLORTEGUI RENZO GIANMARCO</t>
  </si>
  <si>
    <t>CALLE RIO BRANCO INT. B PERU</t>
  </si>
  <si>
    <t>72050825</t>
  </si>
  <si>
    <t>TINOCO MARTICORENA EMMANUEL AROM</t>
  </si>
  <si>
    <t xml:space="preserve">JR AREQUIPA 4237 URB PERU </t>
  </si>
  <si>
    <t>70882792</t>
  </si>
  <si>
    <t>MENDIVIL GARCIA  JHARUMY MELANYE</t>
  </si>
  <si>
    <t>CALLE AYACUCHO 1192 PJ JOSE GALVEZ</t>
  </si>
  <si>
    <t>PROLONGACION MARISCAL NIETO 390 URB LOS SAUCES</t>
  </si>
  <si>
    <t>75713578</t>
  </si>
  <si>
    <t>CAMPOS PIMENTEL CRISTYAN ARTURO</t>
  </si>
  <si>
    <t>ASENT HUMANO JOSE OLAYA MZ C LTE 5</t>
  </si>
  <si>
    <t>45031380</t>
  </si>
  <si>
    <t>CHAVEZ RENGIFO  JHON WILLY</t>
  </si>
  <si>
    <t>CARRET. FEDERICO BASADRE KM 7.000</t>
  </si>
  <si>
    <t>C ALLERIA</t>
  </si>
  <si>
    <t>URB. ALAMEDA DE ATE 2DA ETAPA MZ L LTE 31</t>
  </si>
  <si>
    <t>47088806</t>
  </si>
  <si>
    <t>QUISPE LEON JOSE ALBERTO</t>
  </si>
  <si>
    <t>70136530</t>
  </si>
  <si>
    <t>TERROBA FLORES  KEVIN FERNANDO</t>
  </si>
  <si>
    <t>JR ANCASH 458</t>
  </si>
  <si>
    <t>PUNO-PUNO</t>
  </si>
  <si>
    <t>06918328</t>
  </si>
  <si>
    <t>ACOSTA NINAHUAMAN PABLO LUIS</t>
  </si>
  <si>
    <t>JR.JOSE GONZALES 257 AÑO NUEVO</t>
  </si>
  <si>
    <t>AUXILIAR DE TOPOGRAFIA</t>
  </si>
  <si>
    <t>44236894</t>
  </si>
  <si>
    <t>PJ DEL OBRERO AAH MICAELA NASTIDAS SECTOR I MA A1 LTE 22</t>
  </si>
  <si>
    <t>44818163</t>
  </si>
  <si>
    <t>MIMBELA RAMIREZ  PEDRO JEAN PIERRE</t>
  </si>
  <si>
    <t>APURIMAC 4121</t>
  </si>
  <si>
    <t>46208757</t>
  </si>
  <si>
    <t>ARZOLA CASTRO EDITH YULISSA</t>
  </si>
  <si>
    <t xml:space="preserve">URB MRCAL CACERES MZ. T16 LT. 1 LIMA-LIMA-SAN JUAN DE LURIGANCHO </t>
  </si>
  <si>
    <t>42656862</t>
  </si>
  <si>
    <t>TORIBIO MANDUJANO TEOFILO STALEM</t>
  </si>
  <si>
    <t>MZ A LTE 17 ASENT.H ROSEDAL</t>
  </si>
  <si>
    <t>48442344</t>
  </si>
  <si>
    <t>RIVAS LEANDRES SERGIO RUFINO</t>
  </si>
  <si>
    <t xml:space="preserve">PJ LOS LIMONES 191 URB POPULAR ELK ERMITAÑO </t>
  </si>
  <si>
    <t>IMPERMEABILIZACIÓN DE MANTO ASFALICO E27</t>
  </si>
  <si>
    <t>ATAHUALPA 758 DPTO 401</t>
  </si>
  <si>
    <t>005626592</t>
  </si>
  <si>
    <t>BASTARDO MARIN FRANK MARIN</t>
  </si>
  <si>
    <t>AV PERU CDRA 32 JR CUSCO 3286</t>
  </si>
  <si>
    <t>ELIZALDE MORAN IZRI UZUEL</t>
  </si>
  <si>
    <t>001725784</t>
  </si>
  <si>
    <t>LIMPIO VERA JUAN JOSE</t>
  </si>
  <si>
    <t>JR. SALVADOR 516</t>
  </si>
  <si>
    <t>40742808</t>
  </si>
  <si>
    <t>SAAVEDRA ICOMENA JUAN RAMON</t>
  </si>
  <si>
    <t>CALLE RAMON CARCAMO AAHH RAMON CARCAMO MZ C2 LTE 6</t>
  </si>
  <si>
    <t>005315037</t>
  </si>
  <si>
    <t>RIVAS MARIN ANGEL DAVID</t>
  </si>
  <si>
    <t xml:space="preserve">CALLE PAYET MZ F LTE 1 </t>
  </si>
  <si>
    <t>43767095</t>
  </si>
  <si>
    <t>CABRERA MOGOLLON  JUAN MANUEL</t>
  </si>
  <si>
    <t>AA HH VILLA HERMOSA MZ N LTE 13</t>
  </si>
  <si>
    <t xml:space="preserve">CALLE SAN MARTIN 229 </t>
  </si>
  <si>
    <t>PJ 10 AAHH JUAN GONZALES BERROSPI MZ L LTE 02</t>
  </si>
  <si>
    <t>CAMPOS TOLEDANO CRISTIAN</t>
  </si>
  <si>
    <t>PSJ. TUPAC AMARU MZ. L LT. 08</t>
  </si>
  <si>
    <t>BERNALES CHANDUVI JUAN FRANCISCO</t>
  </si>
  <si>
    <t>ASENT.H. NUEVO TALARITA Y SUS JAZMINES MZ. Ñ LT. 04</t>
  </si>
  <si>
    <t>42531859</t>
  </si>
  <si>
    <t>ARZOLA CASTRO  MIGUEL ANGEL</t>
  </si>
  <si>
    <t>MZ. T - 16 LOTE 01 URB. MARISCAL CACERES</t>
  </si>
  <si>
    <t>09475889</t>
  </si>
  <si>
    <t>VILCACHAGUA PADILLA  WALTER MANUEL</t>
  </si>
  <si>
    <t>PIURA 561 LA LIBERTAD</t>
  </si>
  <si>
    <t>08947473</t>
  </si>
  <si>
    <t>PALOMINO FLORES  FELIX</t>
  </si>
  <si>
    <t>CALLE LOS JAZMINES MZ A LTE 69</t>
  </si>
  <si>
    <t>PIURA-SONDOR</t>
  </si>
  <si>
    <t>42060657</t>
  </si>
  <si>
    <t>MARIN MACHUCA  CIRILO JULIAN</t>
  </si>
  <si>
    <t>ASOC SAN MARTIN DE PORRES MZ Q LTE 01</t>
  </si>
  <si>
    <t>46069921</t>
  </si>
  <si>
    <t>PAREDES MIRANDA  JOEL AARON</t>
  </si>
  <si>
    <t>JR. LIMA CUADRA 9 MZ.106 LT.16</t>
  </si>
  <si>
    <t>40659520</t>
  </si>
  <si>
    <t>BASTIDAS CALDERON SAMIRA ISABEL</t>
  </si>
  <si>
    <t>MONTERO ROSAS 1262 SANTA BEATRIZ</t>
  </si>
  <si>
    <t>AA HH INMACULADA CONCEPSION SEC 2 MZ Q LTE 6</t>
  </si>
  <si>
    <t>43464982</t>
  </si>
  <si>
    <t>ONCEBAY QUISPE  HERBERT KLAUS</t>
  </si>
  <si>
    <t>MZ C11 LTE 19 SECTOR LEONCIO PRADO PAMPLONA ALTA</t>
  </si>
  <si>
    <t>77066101</t>
  </si>
  <si>
    <t>MONGE RENDON  AROON</t>
  </si>
  <si>
    <t xml:space="preserve">SACASHUAYLLA TICAPATA S/N </t>
  </si>
  <si>
    <t>CUSCO-SAN SEBASTIAN</t>
  </si>
  <si>
    <t>ISLA CAYETANO  ANTONIO JULINHO</t>
  </si>
  <si>
    <t>AV TUPAC YUPANQUI 111</t>
  </si>
  <si>
    <t>HUAÑEC</t>
  </si>
  <si>
    <t>VILLANUEVA TANANTA  NICSON</t>
  </si>
  <si>
    <t>CALLE LOMA DE LOS PENSAMIENTOS MZ W LT 20</t>
  </si>
  <si>
    <t>REATEGUI ARAHUANASA  ROLAN</t>
  </si>
  <si>
    <t xml:space="preserve">COMUNIDAD EL CHINO </t>
  </si>
  <si>
    <t>RIO TAHUAYO-LORETO</t>
  </si>
  <si>
    <t>URB RESIDENCIAL LOS JARDINES DE GLORIA BAJA MZ A LTE 09</t>
  </si>
  <si>
    <t>REATEGUI ARAHUANASA  JORGE MANUEL</t>
  </si>
  <si>
    <t xml:space="preserve">CASERIO JERUSALEN </t>
  </si>
  <si>
    <t>NAUTA-LORETO</t>
  </si>
  <si>
    <t>46000482</t>
  </si>
  <si>
    <t>VICTORINO BRAVO  JHON KENEN</t>
  </si>
  <si>
    <t>ASOC VIV PARDERA DE CARBAYLLO  Mz G Lote 5</t>
  </si>
  <si>
    <t>09546435</t>
  </si>
  <si>
    <t>TABOADA GUTIERREZ  DELFIN</t>
  </si>
  <si>
    <t>PSJE MORRO DE ARICA MZ N1 LTE 50 URB LUCANYA</t>
  </si>
  <si>
    <t xml:space="preserve">CARLOS ALBERTO ÑAHUE PORTILLO </t>
  </si>
  <si>
    <t>AV. 6 MZ.U LT. 3 P. JOVEN SAN JUAN DE LIBERTAD</t>
  </si>
  <si>
    <t>09984132</t>
  </si>
  <si>
    <t xml:space="preserve">IVAN PAUL ZAMORA VALDERRAMA </t>
  </si>
  <si>
    <t>JR. UNION 371 P.J. LA LIBERTAD</t>
  </si>
  <si>
    <t xml:space="preserve">JACK JESÚS MARENGO  BERAÚN </t>
  </si>
  <si>
    <t>JR PIURA 106-12 P.J RAUL PORRAS BARRENECHEA</t>
  </si>
  <si>
    <t xml:space="preserve">SANDRO BERNY FERNANDEZ PEÑA </t>
  </si>
  <si>
    <t>JR JOSE BALTA 285 PUEBLO MIRABAR BAJO</t>
  </si>
  <si>
    <t>VICTOR VILLALON ACUÑA,</t>
  </si>
  <si>
    <t>JR. GRAL.VIDAL MZ.18-B LT.15-16</t>
  </si>
  <si>
    <t>ROJAS RAMOS  SALUSCIANO AGAPITO</t>
  </si>
  <si>
    <t>PLAZA DE ARMAS S/N</t>
  </si>
  <si>
    <t>IHUARI</t>
  </si>
  <si>
    <t xml:space="preserve">RODRÍGUEZ AQUINO   MARCOS ALBERTO </t>
  </si>
  <si>
    <t>CALLE GENERAL MAXIMO ABRIL 691 U POP CIUDAD DE DIOS</t>
  </si>
  <si>
    <t>GONZALES COTERA  LUIS ALBERTO</t>
  </si>
  <si>
    <t>AV LOS VIRREYES 3363 ASOC VIV LAS BEGONIAS DE ATE</t>
  </si>
  <si>
    <t>ESQUECHE EQUIZABAL JUAN CARLOS</t>
  </si>
  <si>
    <t>URB CONSTANZO MZ B LTE 17</t>
  </si>
  <si>
    <t>48506162</t>
  </si>
  <si>
    <t>MORI GALLARDO LAURA PAMELA</t>
  </si>
  <si>
    <t xml:space="preserve">PASAJE MAESTRE REDENTOR ASENT H ONMACULADA CONCEPCION MZ Q LTE 06 </t>
  </si>
  <si>
    <t>20554579133</t>
  </si>
  <si>
    <t>71711534</t>
  </si>
  <si>
    <t>CHAVEZ CESPEDES MANUEL AUGUSTO</t>
  </si>
  <si>
    <t>SUPERVISOR DE SEGURIDAD Y SALUD EN EL TRABAJO</t>
  </si>
  <si>
    <t>CALLE DOS DE MAYO 450-462 TORRE A DPTO. 103</t>
  </si>
  <si>
    <t>002673648</t>
  </si>
  <si>
    <t>POU PEÑA GUILLERMO</t>
  </si>
  <si>
    <t>JEFE DE TOPOGRAFÍA</t>
  </si>
  <si>
    <t>CALLE TABATINGA NRO 10</t>
  </si>
  <si>
    <t>AUXILIAR DE TOPOGRAFO</t>
  </si>
  <si>
    <t>E17</t>
  </si>
  <si>
    <t>46879574</t>
  </si>
  <si>
    <t xml:space="preserve">ROMERO YANCE JOEL JOSUE </t>
  </si>
  <si>
    <t>PROLONGACION CARLOS ALBERTO IZAGUIRRE MZ C LT 10 APV LOS NISPEROS</t>
  </si>
  <si>
    <t>70104312</t>
  </si>
  <si>
    <t>QUISPE SANCHEZ PERCY LUIS</t>
  </si>
  <si>
    <t>TECNICO ESPECIALISTA EN INSTRUMENTACION</t>
  </si>
  <si>
    <t>MZ. G LT. 14 COOP. SAN JUAN DE SALINAS</t>
  </si>
  <si>
    <t>76776954</t>
  </si>
  <si>
    <t>ALTAMIRANO ORTIZ JOSE EDUARDO</t>
  </si>
  <si>
    <t>ASENT. H. VILLA MERCEDEZ MZ. F LT. 8</t>
  </si>
  <si>
    <t>E04</t>
  </si>
  <si>
    <t>CALLE 2 URB. 200 MILLAS MZ. L LT. 26</t>
  </si>
  <si>
    <t>72698490</t>
  </si>
  <si>
    <t>SULCA VENERO ALVARO SERGIO</t>
  </si>
  <si>
    <t>TECNICO EN INSTRUMENTACIÓN</t>
  </si>
  <si>
    <t>CALLE TRES MZ. LT. 11 COOP. V. HUERTOS DE SANTA ROSA</t>
  </si>
  <si>
    <t>CAHUANA QUISPE CARLOS ALBERTO</t>
  </si>
  <si>
    <t>E27</t>
  </si>
  <si>
    <t>URB. MARISCAL CACERES MZ K-9 LT. 18</t>
  </si>
  <si>
    <t>75229046</t>
  </si>
  <si>
    <t>DIAZ ABAL JOSE LUIS EMANUEL</t>
  </si>
  <si>
    <t>ASISTENTE DE SEGURIDAD Y SALUD EN EL TRABAJO</t>
  </si>
  <si>
    <t>GRUPO III SECTOR C HUASCAR CANTO GRANDE MZ. 157 LT. 17</t>
  </si>
  <si>
    <t>E19, E18</t>
  </si>
  <si>
    <t>MZ H LT 2 ASOCIACION PROMURBAN  LAS TERRAZAS DEL PUEBLO</t>
  </si>
  <si>
    <t>43747406</t>
  </si>
  <si>
    <t xml:space="preserve">POVIS MUÑOZ RONALD ERICK </t>
  </si>
  <si>
    <t>MZ. D4 LT. 41 URB. MARISCAL CACERES</t>
  </si>
  <si>
    <t>46544295</t>
  </si>
  <si>
    <t xml:space="preserve">YUPANQUI CAMPOS JHON TUPAC </t>
  </si>
  <si>
    <t>E19,E18</t>
  </si>
  <si>
    <t>ASENT. H LOS OLIVOS DE PRO MZ. R LT. 34</t>
  </si>
  <si>
    <t>43152536</t>
  </si>
  <si>
    <t xml:space="preserve">SALAS HUARANCA JOHN </t>
  </si>
  <si>
    <t>E19</t>
  </si>
  <si>
    <t>CALLE 6 URB.  PRO 7MO  SACT. 31  MZ. Y LT. 13A</t>
  </si>
  <si>
    <t>E27,E26</t>
  </si>
  <si>
    <t>MZ. G LT. 17 A.H. KENJI FUJIMORI</t>
  </si>
  <si>
    <t>72856732</t>
  </si>
  <si>
    <t xml:space="preserve">CHANGANAQUI PLASENCIA CARLOS MANUEL </t>
  </si>
  <si>
    <t>TECNICO EN INSTRUMENTACION</t>
  </si>
  <si>
    <t>COLA DE MANIOBRAS</t>
  </si>
  <si>
    <t>CALLE LA HUAQUILLA 572 HUARAL</t>
  </si>
  <si>
    <t>VEGA RIVERA CELIA DIANA</t>
  </si>
  <si>
    <t>E25, E26, COLA DE MANIOBRAS</t>
  </si>
  <si>
    <t>CALLE SAN LUIS GONZAGA 722</t>
  </si>
  <si>
    <t>WALDE CISNEROS HAROLD JAIR</t>
  </si>
  <si>
    <t>E18, E19</t>
  </si>
  <si>
    <t>AV. AMAZONAS 735 VALLE ALTO URB. SAN GABRIEL</t>
  </si>
  <si>
    <t>YARLEQUE ZAPATA LUIS YOSET</t>
  </si>
  <si>
    <t>PV26</t>
  </si>
  <si>
    <t>ASENT. H. LA ALBORADA II ETAPA A MZ 27 LT 5</t>
  </si>
  <si>
    <t>E02</t>
  </si>
  <si>
    <t>MZ E LOTE 18 URBANIZACIÓN FAUCETT</t>
  </si>
  <si>
    <t>GONZALES BAUTISTA DEAN BRYAN</t>
  </si>
  <si>
    <t>E23, PV23</t>
  </si>
  <si>
    <t>JR. AMARU YUPANQUI #173</t>
  </si>
  <si>
    <t>QUISPE TORRES JIMMY RAUL</t>
  </si>
  <si>
    <t>E25, E26</t>
  </si>
  <si>
    <t>SECTOR 2 GRUPO 21 MZ J LTE 11</t>
  </si>
  <si>
    <t>001263980</t>
  </si>
  <si>
    <t>MARIN FIDALGO JOAN</t>
  </si>
  <si>
    <t>OFICINA</t>
  </si>
  <si>
    <t>AV. MALECÓN DE LA MARINA 1080</t>
  </si>
  <si>
    <t>PV23</t>
  </si>
  <si>
    <t>ZONA "A" AA.HH. EL AMAUTA MZ. P LT.5</t>
  </si>
  <si>
    <t>70309815</t>
  </si>
  <si>
    <t>VILLANTOY ZUÑIGA RENZO YOVANNI</t>
  </si>
  <si>
    <t>MZ. A LT. 4 ASOC. COMUNAL LAS FLORES I ETAPA</t>
  </si>
  <si>
    <t>71994426</t>
  </si>
  <si>
    <t>FLUKER CUEVA FRANK</t>
  </si>
  <si>
    <t>E14, E15, E17, E18, E19, TBM</t>
  </si>
  <si>
    <t>ASENT. H. LOS OLIVOS DE PRO MZ. F2 LT.14</t>
  </si>
  <si>
    <t>70263238</t>
  </si>
  <si>
    <t>MARCA FELIPE ANDY VICTOR</t>
  </si>
  <si>
    <t>E04, E03, E02, E01, E19, E18, E17, E14, E15</t>
  </si>
  <si>
    <t>CA. H MZ. C LT. 01 AGRUP. FAM. LOS PORTALES DE SANTA MARIA</t>
  </si>
  <si>
    <t>72392059</t>
  </si>
  <si>
    <t>RICHARD EMERSON MORENO BELLIDO</t>
  </si>
  <si>
    <t>E14, E17</t>
  </si>
  <si>
    <t>AV. GRAL VIDAL 520 TABLADA DE LURIN</t>
  </si>
  <si>
    <t>45917192</t>
  </si>
  <si>
    <t>PALACIOS MALCA ROYER</t>
  </si>
  <si>
    <t>ASOC. TRADICIONES RICARDO PALMA MZ. H LT. 28</t>
  </si>
  <si>
    <t>AUXILIAR DE INSTRUMENTACION</t>
  </si>
  <si>
    <t>E14, E17, E18, E19</t>
  </si>
  <si>
    <t>43485683</t>
  </si>
  <si>
    <t>AGUILAR EUSEBIO RICARDO</t>
  </si>
  <si>
    <t>AV. 34 DE ENERO MZ Y LOT 1 MONTECRISTO DEL PARAISO</t>
  </si>
  <si>
    <t>E11, E14, E15</t>
  </si>
  <si>
    <t>MZ L LT 02 A.H. 18 DE OCTUBRE</t>
  </si>
  <si>
    <t>CALLAPIÑA TINCO LUIS EDUARDO</t>
  </si>
  <si>
    <t>E25, E14, E15</t>
  </si>
  <si>
    <t>PSJ LOS BOSQUES AGR. HACIA EL DESARROLLO MZ- M LT- 05</t>
  </si>
  <si>
    <t>E17, TBM</t>
  </si>
  <si>
    <t>SECTOR 3 ASENT H. ANGAMOS MZ. N-2 LT.1</t>
  </si>
  <si>
    <t>74645275</t>
  </si>
  <si>
    <t>GIL ZELADA LISBETH</t>
  </si>
  <si>
    <t>ASENT H. 13 DE ENERO MZ. A LT. 2</t>
  </si>
  <si>
    <t>Chosica</t>
  </si>
  <si>
    <t>DIOSES ANASTACIO MANUEL ARTURO</t>
  </si>
  <si>
    <t>E04, E03, E02, E01, E16, E17, E18</t>
  </si>
  <si>
    <t>CA. ALMIRANTE MIGUEL GRAU 246 COOP LAS FLORES</t>
  </si>
  <si>
    <t>AUXILIAR EN INSTRUMENTACIÓN</t>
  </si>
  <si>
    <t>PV01BIS, E01, E02</t>
  </si>
  <si>
    <t>JR. PEDRO CHAMOCHUMBE 497</t>
  </si>
  <si>
    <t>E25</t>
  </si>
  <si>
    <t>CALLE 12 MZ J LT. 36 URB. TILDA</t>
  </si>
  <si>
    <t>75625952</t>
  </si>
  <si>
    <t xml:space="preserve">TAIPE RODRIGUEZ JUAN JAIME </t>
  </si>
  <si>
    <t>E11, E12, E14, E15</t>
  </si>
  <si>
    <t>ASENT. H. UNION Y PAZ MZ.G LT. 2</t>
  </si>
  <si>
    <t>75468211</t>
  </si>
  <si>
    <t xml:space="preserve">ESTRADA CAVERO FELIZ JESUS </t>
  </si>
  <si>
    <t>JR. SANTA ROSA KM. 12 170</t>
  </si>
  <si>
    <t>48807352</t>
  </si>
  <si>
    <t xml:space="preserve">MANZANARES DE LA CRUZ DEIVIS EDUARDO </t>
  </si>
  <si>
    <t>E11, E12, E14, E17</t>
  </si>
  <si>
    <t>JR. INCA MANCO CAPAC MZ. V-III LT. 17</t>
  </si>
  <si>
    <t>E11, E12, E14, E18</t>
  </si>
  <si>
    <t>URB. EL MPROGRESO F-02</t>
  </si>
  <si>
    <t>75257565</t>
  </si>
  <si>
    <t xml:space="preserve">RODRIGUEZ CABANILLAS MARIA REYNA ANTUANET </t>
  </si>
  <si>
    <t>E11, E12, E14, E20</t>
  </si>
  <si>
    <t>URB. PACHACAMAC SECTOR 2 BARRIO 3 MZ. F LT. 18</t>
  </si>
  <si>
    <t>45315477</t>
  </si>
  <si>
    <t>GUERRA GOY RONALD ALEXANDER</t>
  </si>
  <si>
    <t>E04, E03, E02, E01</t>
  </si>
  <si>
    <t>JR. LAS MARGARITAS MZ W4 LOTE 26 URB. INCA MANCO CAPAC</t>
  </si>
  <si>
    <t>48041243</t>
  </si>
  <si>
    <t>GALLARDO MAZA JOSE LUIS</t>
  </si>
  <si>
    <t>JR. FCO. GONZALES PAVON 761</t>
  </si>
  <si>
    <t>75495940</t>
  </si>
  <si>
    <t>BERRIOS CORREA LUIS SANTIAGO</t>
  </si>
  <si>
    <t>PV18, PV17, PV16, E16, E18, E19</t>
  </si>
  <si>
    <t>JR. LAS BELLOTITAS 1140 URB. LAS VIOLETAS</t>
  </si>
  <si>
    <t>47993939</t>
  </si>
  <si>
    <t>HINOSTROZA HUAMANCHAGUA MAX ABEL</t>
  </si>
  <si>
    <t>E04, E03, E02, E01, PV01 BIS</t>
  </si>
  <si>
    <t>MZ. I LT 5 ASOC GRAMADALES</t>
  </si>
  <si>
    <t>E04, E03, E02, E01, TUNEL EPB, TUNEL PBM</t>
  </si>
  <si>
    <t>ASENT. H. DEFENSORES DE LA PATRIA MZ. F4 LT. 11</t>
  </si>
  <si>
    <t>A.H. Anexo Kenyi Fujimori MZ. A Lt 6</t>
  </si>
  <si>
    <t>Ciudad del Pescador Mz H Lt 5</t>
  </si>
  <si>
    <t>71888953</t>
  </si>
  <si>
    <t>QUISPE HUAMANCHA TAQE AMARU</t>
  </si>
  <si>
    <t>E11, E12, E16, PV16, PV17, PV18</t>
  </si>
  <si>
    <t>AV. AVIACION 2358</t>
  </si>
  <si>
    <t>E08, E09, E12, E16</t>
  </si>
  <si>
    <t>CERRO CANDELA MZ. B LT. 07</t>
  </si>
  <si>
    <t>LOZANO HUERTA OSCAR JESUS</t>
  </si>
  <si>
    <t>AUXILIAR EN INSTRUMENTACION</t>
  </si>
  <si>
    <t>CALLE CHAVIN DE HUANTAR ZARATE</t>
  </si>
  <si>
    <t xml:space="preserve">FERNANDEZ GUARDIA SEBASTIAN ALONSO </t>
  </si>
  <si>
    <t>PSJ. LORENZO LOTTO MZ. G LT. 03 ASENT. H. LOS VIÑEDOS</t>
  </si>
  <si>
    <t xml:space="preserve">MAMANI RAYMUNDO JHONNY RAFAEL </t>
  </si>
  <si>
    <t>JR. LIBERACION 15 LT. 14</t>
  </si>
  <si>
    <t>75406116</t>
  </si>
  <si>
    <t>CHACCHI RICRA MANUEL ALEXIS</t>
  </si>
  <si>
    <t>TUNEL PBM</t>
  </si>
  <si>
    <t>PORTADA II MANCHAY MZ B2 LT 4</t>
  </si>
  <si>
    <t>Pachacámac</t>
  </si>
  <si>
    <t>BUSTAMANTE TENA HANS FRANSHESCO</t>
  </si>
  <si>
    <t>E08, E09, E10, TVPM</t>
  </si>
  <si>
    <t>AV. PASEO LA CASTELLANA 1080</t>
  </si>
  <si>
    <t>JR. DEAN VALDIVIA 697 DPTO. 103</t>
  </si>
  <si>
    <t>71171646</t>
  </si>
  <si>
    <t>ROJAS QUIROZ CHRISTIAN EDUARDO</t>
  </si>
  <si>
    <t>PSJ 7 MZ G LT 16 ASENT H. SANTA MARIA AMPL SECT PARCELA</t>
  </si>
  <si>
    <t>ASENT. H. MICAELA BASTIDAS MZ. A-1 LT. 17</t>
  </si>
  <si>
    <t>PV01BIS-L4, TBM</t>
  </si>
  <si>
    <t>ASOC. VIV. MAGDA PORTAL MZ. M LT. 24</t>
  </si>
  <si>
    <t>PSJ 3 DE OCTUBRE 275 PUEBLO JOVEN</t>
  </si>
  <si>
    <t>PINEDA LIVIAS EMERSON HECTOR</t>
  </si>
  <si>
    <t>MZ F LT- 2 ASENT H. PRIMERO DE MAYO</t>
  </si>
  <si>
    <t>URB. PACHACAMAC SECTOR 4 ETAPA MZ. L LT 17</t>
  </si>
  <si>
    <t>20471333604</t>
  </si>
  <si>
    <t>09112161</t>
  </si>
  <si>
    <t>48245883</t>
  </si>
  <si>
    <t>71482027</t>
  </si>
  <si>
    <t>10273955</t>
  </si>
  <si>
    <t>43399424</t>
  </si>
  <si>
    <t>09656417</t>
  </si>
  <si>
    <t>72208097</t>
  </si>
  <si>
    <t>73076626</t>
  </si>
  <si>
    <t>70130968</t>
  </si>
  <si>
    <t>44722419</t>
  </si>
  <si>
    <t>46830931</t>
  </si>
  <si>
    <t>70308381</t>
  </si>
  <si>
    <t>09114389</t>
  </si>
  <si>
    <t>43874314</t>
  </si>
  <si>
    <t>40754503</t>
  </si>
  <si>
    <t>72555096</t>
  </si>
  <si>
    <t>76902367</t>
  </si>
  <si>
    <t>71219055</t>
  </si>
  <si>
    <t>47261711</t>
  </si>
  <si>
    <t>10242629</t>
  </si>
  <si>
    <t>70280977</t>
  </si>
  <si>
    <t>41602295</t>
  </si>
  <si>
    <t>70442720</t>
  </si>
  <si>
    <t>43572194</t>
  </si>
  <si>
    <t>72474287</t>
  </si>
  <si>
    <t>45588922</t>
  </si>
  <si>
    <t>PALOMINO GAMARRA JOHNNY</t>
  </si>
  <si>
    <t xml:space="preserve">Especialista </t>
  </si>
  <si>
    <t>Jefe de RRCC</t>
  </si>
  <si>
    <t>Jefe de Proyectos</t>
  </si>
  <si>
    <t>Coordinador</t>
  </si>
  <si>
    <t>Analista de logistica</t>
  </si>
  <si>
    <t>Jefe de gestion social</t>
  </si>
  <si>
    <t>OFICINA DE INFORMACIÓN PERMANENTE</t>
  </si>
  <si>
    <t>CJV</t>
  </si>
  <si>
    <t>Urb. Previ Mz. 37 Lt. 6</t>
  </si>
  <si>
    <t>Calle Changoya 226 Dpto. 226</t>
  </si>
  <si>
    <t>Av. Enrique Meigss 3008 Ricardo Palma Mirones Bajos</t>
  </si>
  <si>
    <t>SOCIAL CAPITAL GROUP SAC</t>
  </si>
  <si>
    <t>001358526</t>
  </si>
  <si>
    <t>RODRIGUEZ ESCOBAR RAFAEL</t>
  </si>
  <si>
    <t>JEFE DE PROYECTOS</t>
  </si>
  <si>
    <t>ESTACION 12</t>
  </si>
  <si>
    <t>JIRON LA PAZ 231 URBANIZACION SANTA PATRICIA LIMA-LIMA-LA MOLINA</t>
  </si>
  <si>
    <t>47756342</t>
  </si>
  <si>
    <t>SIFUENTES GRADOS DANIEL</t>
  </si>
  <si>
    <t>INGENIERO RESIDENTE DE OBRA</t>
  </si>
  <si>
    <t>CALLE 7 MZ Q LT 25 ASOC. LOS INCAS LIMA</t>
  </si>
  <si>
    <t>CHORRILLOS </t>
  </si>
  <si>
    <t>40157917</t>
  </si>
  <si>
    <t>ESCOBEDO VILLANUEVA EDUARDO SAUL</t>
  </si>
  <si>
    <t>CALLE PLUTON 177 URB. SAN ROQUE SANTIAGO DE SURCO</t>
  </si>
  <si>
    <t>43044175</t>
  </si>
  <si>
    <t>TORRES HUARINGA JAPHET CHARLIE JESUS</t>
  </si>
  <si>
    <t>BALTAZAR LAVALLE 385 AÑO NUEVO LIMA-LIMA-</t>
  </si>
  <si>
    <t xml:space="preserve">COMAS  </t>
  </si>
  <si>
    <t>44975847</t>
  </si>
  <si>
    <t>ARTEAGA CASIHUE SAMUEL ABELARDO</t>
  </si>
  <si>
    <t xml:space="preserve">CALLE 3 URBANIZACION LOS PRODUCTORES MZA. J LOTE. 5 SANTA ANITA  </t>
  </si>
  <si>
    <t>10492592</t>
  </si>
  <si>
    <t>BUITRON CONDOR DAVID DACIO</t>
  </si>
  <si>
    <t>OPERARIO EXCAVADORA</t>
  </si>
  <si>
    <t>BARRIO CENTRO L44 C. POBLADO HUAYLLARACCRA - HUANCAVELICA</t>
  </si>
  <si>
    <t>ESTACION 03</t>
  </si>
  <si>
    <t>80260464</t>
  </si>
  <si>
    <t>CASTRO MORENO EDUARDO RUBEN</t>
  </si>
  <si>
    <t>OPERADOR RIGGER</t>
  </si>
  <si>
    <t xml:space="preserve">AV. ISABEL LA CATOLICA 924 DPTO. 1E </t>
  </si>
  <si>
    <t xml:space="preserve">P.JOVEN VIRGEN DEL CARMEN MZ.L LT.6 </t>
  </si>
  <si>
    <t>CAMPOS TACUSI EVER LUIS</t>
  </si>
  <si>
    <t>ESTACION 08</t>
  </si>
  <si>
    <t>COMUNIDAD CCOLLIRE</t>
  </si>
  <si>
    <t>RESIDENCIAL 1 PILOTO PACHACUTEC MZ. W1 LT. 15 SECTOR D</t>
  </si>
  <si>
    <t>AV HERMES 236 URB OLIMPO</t>
  </si>
  <si>
    <t>20568518</t>
  </si>
  <si>
    <t>MORALES CASTRO ROBERTO</t>
  </si>
  <si>
    <t xml:space="preserve">JR.RAMON CASTILLA S/N  </t>
  </si>
  <si>
    <t xml:space="preserve">JUNIN-CHANCHAMAYO-PICHANAQUI </t>
  </si>
  <si>
    <t>A.H. LOS CEDROS 3ER SECTOR MZ M-1 LT18</t>
  </si>
  <si>
    <t xml:space="preserve"> CALLE 3 URBANIZACION LOS PRODUCTORES MZA. L LOTE. 3 </t>
  </si>
  <si>
    <t>44230851</t>
  </si>
  <si>
    <t>TITO MURILLO ALCIDES</t>
  </si>
  <si>
    <t xml:space="preserve"> C.H.ANGOSTURA IV ET.I PARC.F-03 ICA-ICA-SUBTANJALLA</t>
  </si>
  <si>
    <t>46447570</t>
  </si>
  <si>
    <t>VIVANCO HUALLPA CARLOS ALFREDO</t>
  </si>
  <si>
    <t xml:space="preserve">AHM SANTA CRUZ MZ N LOTE 6 </t>
  </si>
  <si>
    <t>LEONARDO LOPEZ TEODORO</t>
  </si>
  <si>
    <t>18126568</t>
  </si>
  <si>
    <t>FLORES RUIZ ELIAS</t>
  </si>
  <si>
    <t>MZ.B LT.9 ASENT.H. ARMANDO VILLANUEVA DEL CAMPO</t>
  </si>
  <si>
    <t>09342260</t>
  </si>
  <si>
    <t>HERNANDEZ VISLAO SEGUNDO ALFONZO</t>
  </si>
  <si>
    <t>JR. 30 DE SETIEMBRE 239 2DA ZONA HOGAR POLICIAL</t>
  </si>
  <si>
    <t>40060361</t>
  </si>
  <si>
    <t>MALLQUI OBREGON MAXIMO MARTIN</t>
  </si>
  <si>
    <t xml:space="preserve">MZ B LOTE 24 ASOC DE VIVIENDA VIÑAS DEL OLIVAR </t>
  </si>
  <si>
    <t>PALMA BALDEON CESAR RUBEN</t>
  </si>
  <si>
    <t xml:space="preserve">ASENT.H. 6 DE DICIEMBRE PEC PACHACUTEC MZ. H LT. 9 </t>
  </si>
  <si>
    <t>47747373</t>
  </si>
  <si>
    <t>GARAY QUINTO RODENSON IVAN</t>
  </si>
  <si>
    <t>OPERADOR EXCAVADORA</t>
  </si>
  <si>
    <t xml:space="preserve">MZ.BJ.LT.13A SCT.UNION BELLAVISTA ANX.22 JICAMARCA </t>
  </si>
  <si>
    <t xml:space="preserve">HUAROCHIRI-SAN ANTONIO  </t>
  </si>
  <si>
    <t>75363683</t>
  </si>
  <si>
    <t>PLASENCIA BLANCO KEVYN ANTHONY</t>
  </si>
  <si>
    <t>URBA. PARQUE INDUSTRIAL MZ. E LT. 9</t>
  </si>
  <si>
    <t xml:space="preserve">LA ESPERANZA - LA LIBERTAD </t>
  </si>
  <si>
    <t>URBANIZACION VICTOR RAUL MANZANA L LOTE 5 - VENTANILLA</t>
  </si>
  <si>
    <t>47231764</t>
  </si>
  <si>
    <t>CAMPO VELASQUEZ JHON ERICK</t>
  </si>
  <si>
    <t>SECTOR 7 GRUPO 4 MANZANA J LOTE 4</t>
  </si>
  <si>
    <t>ASOC. VIV. RAUCANA MANZANA E LOTE 21</t>
  </si>
  <si>
    <t>40427106</t>
  </si>
  <si>
    <t>SOTO ESPINOZA JORGE LUIS</t>
  </si>
  <si>
    <t xml:space="preserve">CALLE MANCO INCA 235 URB SAN AGUSTIN 2DA ETAPA </t>
  </si>
  <si>
    <t>46850431</t>
  </si>
  <si>
    <t>ANAYA AYALA OMAR ADRIAN</t>
  </si>
  <si>
    <t>ASOC. VIV.LA PERA MZ. E LT. 09</t>
  </si>
  <si>
    <t>CALLE NUMERO 3 318 URBANIZACION EL ASESOR</t>
  </si>
  <si>
    <t>ASOC. VIV. LAS FRESAS MZ. R LT. 2 -CALLAO-CALLAO</t>
  </si>
  <si>
    <t>40336766</t>
  </si>
  <si>
    <t>MENDOZA TORRES HECTOR ALEX</t>
  </si>
  <si>
    <t>MZ. A LT. 10 PROVIV. SAN JOSE DE CARABAYLLO</t>
  </si>
  <si>
    <t>CARABAYLLO - LIMA</t>
  </si>
  <si>
    <t>CHAVEZ CHINGUEL JORGE LUIS</t>
  </si>
  <si>
    <t>001794631</t>
  </si>
  <si>
    <t>SANCHEZ PORRAS JOSE MARINO</t>
  </si>
  <si>
    <t>CALLE SANTA ROSA MZA. C1 LOTE. 13 NARANJAL</t>
  </si>
  <si>
    <t>OPERARIO ANDAMIERO</t>
  </si>
  <si>
    <t>PJE. GARIBALDI 114</t>
  </si>
  <si>
    <t>MZ. X LT. 53 ASENT. H. ANCIETA ALTA</t>
  </si>
  <si>
    <t>72756436</t>
  </si>
  <si>
    <t>HOLGUIN ALARCON JORGE LUIS</t>
  </si>
  <si>
    <t>AVENIDA BRASIL 2199</t>
  </si>
  <si>
    <t>44732737</t>
  </si>
  <si>
    <t>NOLIS RAMIREZ AUGUSTO FRANCISCO</t>
  </si>
  <si>
    <t>MZ. Q5 LT. 7 CONJ HAB. MCAL. CACERES</t>
  </si>
  <si>
    <t>47837357</t>
  </si>
  <si>
    <t>CERRON QUINTO LEONEL PEDRO</t>
  </si>
  <si>
    <t>JR. 3 DE OCTUBRE 220</t>
  </si>
  <si>
    <t>JAUJA</t>
  </si>
  <si>
    <t>77225763</t>
  </si>
  <si>
    <t>HUAYLINOS MASGO FRANCK CARLOS</t>
  </si>
  <si>
    <t>JR. FEDERICO NORIEGA 404 URB MIGUEL GRAU</t>
  </si>
  <si>
    <t>45908642</t>
  </si>
  <si>
    <t>PUMA FLORES DANIEL JOAQUIN FELIX</t>
  </si>
  <si>
    <t>JR. LOS AZULEJOS 418 URB SAN CARLOS</t>
  </si>
  <si>
    <t>PALMA BALDEON CRISTOBAL AURELIO</t>
  </si>
  <si>
    <t>10670569</t>
  </si>
  <si>
    <t>QUISPE ALMEIDA EDGAR</t>
  </si>
  <si>
    <t>JR ALMIRANTE MIGUEL GRAU MZ Ñ LOTE 1A PUEBLO JOVEN 15 DE ENERO</t>
  </si>
  <si>
    <t>MZ.D LT.18 ASOC.VIV.13 DE FEBRERO</t>
  </si>
  <si>
    <t>70045353</t>
  </si>
  <si>
    <t>PARRA CAMPOS VLADIMIR CESAR</t>
  </si>
  <si>
    <t xml:space="preserve"> JR.VERACRUZ 648 </t>
  </si>
  <si>
    <t>44028339</t>
  </si>
  <si>
    <t>FRIAS PUICON JOSE LUIS</t>
  </si>
  <si>
    <t xml:space="preserve"> LOS TERRAZOS MZ. I IV4 LT. 18 INCA MANCO CAPAC</t>
  </si>
  <si>
    <t>21275610</t>
  </si>
  <si>
    <t>LLACZA RICRA DAVID REY</t>
  </si>
  <si>
    <t xml:space="preserve">PS 24 MZ.M - LT.8 1RA ZONA PARTE ALTA A.H. SAN JUAN DE </t>
  </si>
  <si>
    <t xml:space="preserve"> PISO 2 ASOC. DE VIVIENDA LA MENACHO II MZ. K LT. 1</t>
  </si>
  <si>
    <t>10622938</t>
  </si>
  <si>
    <t>FIGUEROA CUBAS JOSE ROGER</t>
  </si>
  <si>
    <t>RAMON CASTILLA MZ 80 LT 32 CHILCA CENTRAL</t>
  </si>
  <si>
    <t>80022186</t>
  </si>
  <si>
    <t>ESTEBAN VARA GOMER ADAN</t>
  </si>
  <si>
    <t>MZ J LT 11 ASENT H COMBATE DE ANGAMOS</t>
  </si>
  <si>
    <t>46880525</t>
  </si>
  <si>
    <t>CHUMBIPUMA CHUQUIHUANCA DANIEL MARCOS</t>
  </si>
  <si>
    <t>AÑO NUEVO MZ. 26 LT. 08</t>
  </si>
  <si>
    <t>AV. 1 ASENT.H. SANTA MARIA DE VITARTE MZ. E1 LT. 02</t>
  </si>
  <si>
    <t>MZ A LT 04 ASOC DE VIV LAS PODEROSAS VALLE AMAUTA</t>
  </si>
  <si>
    <t>43364244</t>
  </si>
  <si>
    <t>PEÑA TORRES ALBERTO</t>
  </si>
  <si>
    <t>MZ.N2 LT.7 COOP.VIV.MUSA V ETAPA</t>
  </si>
  <si>
    <t>AVENIDA LOS NOGALES 14 DPTO. 17 INT. 05</t>
  </si>
  <si>
    <t>48275464</t>
  </si>
  <si>
    <t>ASENT. H. LUIS PARDO MZ. A LT. 6</t>
  </si>
  <si>
    <t>AV. INDUSTRIAL N°209 - URB. CENTRO POBLAD SECT. 20</t>
  </si>
  <si>
    <t>10228860</t>
  </si>
  <si>
    <t xml:space="preserve"> LINO ALVARADO FLOIRAN</t>
  </si>
  <si>
    <t>TECNICO DE INSTALACION</t>
  </si>
  <si>
    <t>PV19 -PV25-PV26 Y TUNEL</t>
  </si>
  <si>
    <t>CALLE 6 MZ J LT 7 LOS OLIVOS</t>
  </si>
  <si>
    <t>43097365</t>
  </si>
  <si>
    <t>AYLAS MAYTA SANDRO JOHNNY</t>
  </si>
  <si>
    <t xml:space="preserve">JR. AYMARAS COOP. PACHACUTEC MZ. T LT. 38 </t>
  </si>
  <si>
    <t>44382381</t>
  </si>
  <si>
    <t>URRUNAGA LLAJA RICARDO</t>
  </si>
  <si>
    <t xml:space="preserve">CARLOS ALAYZA Y ROEL 2343 DPTO. 502 </t>
  </si>
  <si>
    <t>MENDOZA PALACIOS HAROLD GABRIEL</t>
  </si>
  <si>
    <t>CA 37 MZ J1 LT 13 A.H GRUPO RESIDENCIAL A2</t>
  </si>
  <si>
    <t>ALFARO TAPIA GUSTAVO ALONSO</t>
  </si>
  <si>
    <t>TECNICO INSTALACIONES</t>
  </si>
  <si>
    <t>Jr. Cajamarca 259 paradero 2. JOSE GALVEZ</t>
  </si>
  <si>
    <t>76951517</t>
  </si>
  <si>
    <t>LOPEZ GUTIERRES PEDRO</t>
  </si>
  <si>
    <t>LAS COLINAS MZ H1 LT 12</t>
  </si>
  <si>
    <t>45483933</t>
  </si>
  <si>
    <t>GONZALES SANTIVAÑEZ HAROLD ROBERTO</t>
  </si>
  <si>
    <t>ASISTENTE SEGURIDAD Y S.</t>
  </si>
  <si>
    <t>JR. FRANCISCO BOLOGNESI 290</t>
  </si>
  <si>
    <t>42808849</t>
  </si>
  <si>
    <t>LOPEZ DE LA PAZ GARY JAVIER</t>
  </si>
  <si>
    <t xml:space="preserve">CALLE CENTENARIO 348 </t>
  </si>
  <si>
    <t>48558906</t>
  </si>
  <si>
    <t>YNFANSON SALAS ELMO DANIEL</t>
  </si>
  <si>
    <t>ASENT.H JUAN GONZALES MZ L. LT 3</t>
  </si>
  <si>
    <t>45876302</t>
  </si>
  <si>
    <t>CARRASCO ROMAN ERASMO</t>
  </si>
  <si>
    <t>CALLE LOS NARDOS 293 URB. ENTEL PERU</t>
  </si>
  <si>
    <t>71663290</t>
  </si>
  <si>
    <t>SOTO CHAVEZ FREDDY MIGUEL</t>
  </si>
  <si>
    <t>MZ J 1 LOT8 ASENT JOSE CARLOS MARIATEGUI</t>
  </si>
  <si>
    <t>OPERADOR MANLIFT</t>
  </si>
  <si>
    <t>20504039120</t>
  </si>
  <si>
    <t>CHOQUE HUAÑEC CELIA</t>
  </si>
  <si>
    <t>OFICINA DANSEY</t>
  </si>
  <si>
    <t>Mz D3 LOTE B ASENTAMIENTO LAS LOMAS</t>
  </si>
  <si>
    <t>ESTACIÓN 11</t>
  </si>
  <si>
    <t>ESTACIÓN 4</t>
  </si>
  <si>
    <t>JR FRANCISCO PIZARRO 493 BELLAVISTA</t>
  </si>
  <si>
    <t>06885625</t>
  </si>
  <si>
    <t>CLEMENTE HUAMAN ADRIAN</t>
  </si>
  <si>
    <t>AV MARIA  PRADO DE BELLIDO MZ. 03 LT 113</t>
  </si>
  <si>
    <t>ESPINAR 360 DPTO 25 BELLAVISTA</t>
  </si>
  <si>
    <t>09554270</t>
  </si>
  <si>
    <t>VALDERRAMA VEGA MILAGROS MARIBEL</t>
  </si>
  <si>
    <t>PATIO TALLER SANTA ANITA</t>
  </si>
  <si>
    <t>JR CUCARDAS MZ 102 LT 20</t>
  </si>
  <si>
    <t>ESTACIÓN 19</t>
  </si>
  <si>
    <t>ESCUDERO SANCA MARYSOL</t>
  </si>
  <si>
    <t>MZ F LOTE 16 AH. INTEGRACIÓN 7 DE JUNIO</t>
  </si>
  <si>
    <t>ESTACIÓN 27</t>
  </si>
  <si>
    <t>JR SEBASTIAN SALAZAR BONDY COOP</t>
  </si>
  <si>
    <t xml:space="preserve"> CHUMBE SABOYA MIRELA</t>
  </si>
  <si>
    <t>PLANTA DOVELAS</t>
  </si>
  <si>
    <t>AV ROSA NEGRA MZ A LOTE 11</t>
  </si>
  <si>
    <t>09514181</t>
  </si>
  <si>
    <t>CERVANTES HUAMAN MARGARITA</t>
  </si>
  <si>
    <t>ESTACION 15</t>
  </si>
  <si>
    <t>INCA YUPANQUI 329 TAHUANTINSUYO</t>
  </si>
  <si>
    <t>07131380</t>
  </si>
  <si>
    <t>ORTIZ ZAMUDIO MARIA YSABEL</t>
  </si>
  <si>
    <t>CALLE LOS DAMASCOS 128 JOSE GALVEZ</t>
  </si>
  <si>
    <t>ESTACIÓN 26</t>
  </si>
  <si>
    <t>CALLE LAS AMAPOLAS URB VIRGEN DEL CARMEN MZ W LT.10</t>
  </si>
  <si>
    <t>ASOC VIVIENDIA LOS PINOS MZ A LT</t>
  </si>
  <si>
    <t>08484464</t>
  </si>
  <si>
    <t>BRAVO GONZALES GLORIA PATRICIA</t>
  </si>
  <si>
    <t>POZO 03</t>
  </si>
  <si>
    <t>AV 12 DE OCTUBRE 245</t>
  </si>
  <si>
    <t>ESTACIÓN 25</t>
  </si>
  <si>
    <t>40993863</t>
  </si>
  <si>
    <t>ANALIA VANESA ACERO QUEZADA</t>
  </si>
  <si>
    <t>PSI LAS NUECES ASOC. VIRGEN DE LA PUERTA MZ G LOT 07</t>
  </si>
  <si>
    <t>ESTACIÓN 18</t>
  </si>
  <si>
    <t>ESTACION  02</t>
  </si>
  <si>
    <t>URB. JOSE OLAYA MZ "Y" LT 12 AV. JOSE OLAYA</t>
  </si>
  <si>
    <t>14/05/2021</t>
  </si>
  <si>
    <t>ESTACIÓN 04</t>
  </si>
  <si>
    <t>RES. PARIACHI MZ T LT 54 SERA. ETAPA</t>
  </si>
  <si>
    <t>ASENT H. ALAN GARCIA MZ. E LT. 20</t>
  </si>
  <si>
    <t>ESTACIÓN 01</t>
  </si>
  <si>
    <t>AV ARGENTINA  1879</t>
  </si>
  <si>
    <t>CHUMPITAZ CUYA SONIA ANGELICA</t>
  </si>
  <si>
    <t>JR AYACUCHO 3635</t>
  </si>
  <si>
    <t>JR. ATALAYA ASENT. H. SEÑOR DE LOS MILAGROS MZ E LT03</t>
  </si>
  <si>
    <t>NAVARRO ARRATIA MARIA ZORAIDA</t>
  </si>
  <si>
    <t>ESTACIÓN 15</t>
  </si>
  <si>
    <t>COMITÉ VECINAS 5TA ETAPA ATRS MZ. P-3 LOTE 6</t>
  </si>
  <si>
    <t>MORALES ESCOBEDO MILAGROS ELIZABET</t>
  </si>
  <si>
    <t>ESTRADA TORRES ARALI</t>
  </si>
  <si>
    <t xml:space="preserve">JR. UCAYALI 356 JOSE GALVEZ </t>
  </si>
  <si>
    <t>ESTACION 04</t>
  </si>
  <si>
    <t xml:space="preserve">AV. 2 CALLE 3 MZ. E LT 26 URB. CIUDAD DEL PESCADOR </t>
  </si>
  <si>
    <t>CRISTIAN MICHEL AFARAYA ANCCO</t>
  </si>
  <si>
    <t>MZ E LOTE 04 ASENT. H. 22 DE NOVIEMBRE</t>
  </si>
  <si>
    <t>JUVENTUD 30 DE MAYO MZ K LOTE 2</t>
  </si>
  <si>
    <t>CALLE MARIA PARADO DE BELLIDO 336PJ HUASCAR</t>
  </si>
  <si>
    <t>UCV 136 LOTE 14 HUAYCAN ZONA I</t>
  </si>
  <si>
    <t>AT E</t>
  </si>
  <si>
    <t xml:space="preserve">MZ C LOTE 6 SEÑOR DE LOS MILAGROS </t>
  </si>
  <si>
    <t>AGUSTINO</t>
  </si>
  <si>
    <t xml:space="preserve">SAYAN RAMIREZ MARIA CECILIA </t>
  </si>
  <si>
    <t>MZ H2 LOTE 5 T. AMARU</t>
  </si>
  <si>
    <t>ESTACION 19</t>
  </si>
  <si>
    <t xml:space="preserve">MZ R LOTE 3 PJ. NOCHETO </t>
  </si>
  <si>
    <t>AV. LOS PROCERES SANTA ROSA MZ I LOTE 20</t>
  </si>
  <si>
    <t>71843051</t>
  </si>
  <si>
    <t>HUACHOPOMA CARHUANCHO LOISEL JOSE</t>
  </si>
  <si>
    <t>JR. VIENA MZ N8 LOTE 28 URB. 5 DE NOVIEMBRE</t>
  </si>
  <si>
    <t>44830851</t>
  </si>
  <si>
    <t>LABRA CARREÑO MARGOT MAGALI</t>
  </si>
  <si>
    <t>JR. HUSARES DE JUNIN 499 CONDEVILLA</t>
  </si>
  <si>
    <t>PASAJE VICTOR FAJARDO MZ.F LOTE 08 - 189</t>
  </si>
  <si>
    <t>PSJE. 56 MZ.A4 LOTE 27. AAHH BOCANEGRA ZONA 1</t>
  </si>
  <si>
    <t xml:space="preserve">BLOCK 21 201 U. VECINAL SANTA MARIA SUR </t>
  </si>
  <si>
    <t>72430862</t>
  </si>
  <si>
    <t>PALACIN VENTURO PAULA ALBERTA</t>
  </si>
  <si>
    <t>ESTACION 11</t>
  </si>
  <si>
    <t>BRISAS DE SANTA ROSA MZ.D LT.03</t>
  </si>
  <si>
    <t>CALLE 2 APV SANTA LUISA DE OQUENDO ETAPA 1 MZ.D LT.03</t>
  </si>
  <si>
    <t>URB. SAN MARTIN DE PORRES MZ.B LT.10</t>
  </si>
  <si>
    <t>AV. SAN JUAN ASOC. SANTA MARTHA MZ.A-21 LT. A1</t>
  </si>
  <si>
    <t>09826276</t>
  </si>
  <si>
    <t>SAYAN RAMIREZ JUAN CARLOS</t>
  </si>
  <si>
    <t>AV. 28 DE JULIO MZ.H2 LT.5 TUPAC AMARU DE VILLA</t>
  </si>
  <si>
    <t>40196881</t>
  </si>
  <si>
    <t>CORONADO BARRETO LUISA GERALDINE</t>
  </si>
  <si>
    <t>PSJ.1 MZ.B LT.10 AAHH MOISES ALBINO TORRES</t>
  </si>
  <si>
    <t>45917423</t>
  </si>
  <si>
    <t>JR. ICA AAHH MARISCAL RAMON CASTILLA MZ.C LT.3</t>
  </si>
  <si>
    <t>FLORES BUITRON ROSSMERY DAISY</t>
  </si>
  <si>
    <t>JR. OLMOS 824</t>
  </si>
  <si>
    <t>20514431281</t>
  </si>
  <si>
    <t>20543121640</t>
  </si>
  <si>
    <t>CALLE J. URB. EL ALAMO</t>
  </si>
  <si>
    <t>20550478804</t>
  </si>
  <si>
    <t>20506662711</t>
  </si>
  <si>
    <t>ESTACION 10</t>
  </si>
  <si>
    <t>ASOC. CASCADAS DE J. PRADO MZ N LT 23</t>
  </si>
  <si>
    <t>Venezolano</t>
  </si>
  <si>
    <t>09972641</t>
  </si>
  <si>
    <t>MATA COTRINA EDWIN HENRY</t>
  </si>
  <si>
    <t>PJE. HUARAZ Nº 124 - 2DA ZONA COLLIQUE - COMAS</t>
  </si>
  <si>
    <t>23954217</t>
  </si>
  <si>
    <t>QUISPE PUMALLOCLLA JUAN RICHARD</t>
  </si>
  <si>
    <t>JR. G. VIZCARRA MZ.M 42 III ETP. VILLA SOL LOS OLIVOS</t>
  </si>
  <si>
    <t>002056023</t>
  </si>
  <si>
    <t xml:space="preserve">RODRIGUEZ RODRIGUEZ ENMANUEL </t>
  </si>
  <si>
    <t xml:space="preserve">MZ N LT9 ASOC DE VIV CAMPO SOL </t>
  </si>
  <si>
    <t>42363670</t>
  </si>
  <si>
    <t>MONTES QUISPE FELIX</t>
  </si>
  <si>
    <t>ASOC. PROGRESIVA LAS MAGNOLIAS</t>
  </si>
  <si>
    <t>ASOC. VIRGEN DE CHAUTE MZ A LT6</t>
  </si>
  <si>
    <t>41583416</t>
  </si>
  <si>
    <t>CARRANZA HINOSTROZA, RUPERTO ISRAEL</t>
  </si>
  <si>
    <t>OP. DE VOLQUETE Y RETROEXCAVADORA</t>
  </si>
  <si>
    <t>MZ M1 LT 03 ASENT. H RAMIRO PRIALE PRIALE</t>
  </si>
  <si>
    <t>10755286</t>
  </si>
  <si>
    <t>OP. DE RETROEXCAVADORA</t>
  </si>
  <si>
    <t>60045038</t>
  </si>
  <si>
    <t>FLORES HUANCA, NANCI JULIA</t>
  </si>
  <si>
    <t xml:space="preserve">ASENT. H. GENERACION SANTEÑA </t>
  </si>
  <si>
    <t>21002839</t>
  </si>
  <si>
    <t>ORIHUELA HUAMAN, EDGAR HUGO</t>
  </si>
  <si>
    <t>MZ A LT 13 ASOC. DE COPROPIETARIOS LOS ALISOS</t>
  </si>
  <si>
    <t>MZ A LT 15 A. H. AMPLIACION LOS HEROES DEL CENEPA PACHACUTEC</t>
  </si>
  <si>
    <t>Chaclacayo</t>
  </si>
  <si>
    <t>45572635</t>
  </si>
  <si>
    <t>HERRERA HERRERA, JOSE DAVID</t>
  </si>
  <si>
    <t>OP. DE RETROEXCAVADORA, EXCAVADORA Y RODILLO</t>
  </si>
  <si>
    <t xml:space="preserve">PSJ ITALIA 160 DPTO </t>
  </si>
  <si>
    <t>002518315</t>
  </si>
  <si>
    <t>CARVALLO OSORIO,EDY EFREN</t>
  </si>
  <si>
    <t>CALLE J LOS INKAS MZ X LT 17</t>
  </si>
  <si>
    <t>40657885</t>
  </si>
  <si>
    <t>BAUTISTA AZAÑERO MARTIN GONZALO</t>
  </si>
  <si>
    <t>OPERDADOR DE EXCAVADORA</t>
  </si>
  <si>
    <t>MZ. D1 LT. 04 SEMI RUSTICA LA ENSENDA - PTE. PIEDRA</t>
  </si>
  <si>
    <t>PECOLOGICO</t>
  </si>
  <si>
    <t>40672602</t>
  </si>
  <si>
    <t xml:space="preserve">MORAN SERNA JULIO </t>
  </si>
  <si>
    <t>CONDUCTOR DE CISTERNA</t>
  </si>
  <si>
    <t>CALLE LAS DALIAS URB. JAZMINES DE NARANJAL MZ M1  LT 25</t>
  </si>
  <si>
    <t>06001103</t>
  </si>
  <si>
    <t>WILFREDO RAMIREZ PORTAL</t>
  </si>
  <si>
    <t>POZO 01</t>
  </si>
  <si>
    <t>JR LOS HELECHOS 160 ASOC SAN HILARION</t>
  </si>
  <si>
    <t>10605638</t>
  </si>
  <si>
    <t>PABLO JESUS CANCHUCAJA SALDIVAR</t>
  </si>
  <si>
    <t>CALLE LOS MORROS MZ A LT 9 ASOC PRIMAVERA DE ATE</t>
  </si>
  <si>
    <t>RONY EFRAIN DAVILA BARDALES</t>
  </si>
  <si>
    <t xml:space="preserve">AV A MZ Ñ LT 14 ASENT HUMANO CARLOS GARCIA RONCEROS </t>
  </si>
  <si>
    <t>00239408</t>
  </si>
  <si>
    <t>NICOLAS YSMAEL RANILLA RODRIGUEZ</t>
  </si>
  <si>
    <t>MZ IX LT 25 SECTOR 5 ASOC VILLA JESUS</t>
  </si>
  <si>
    <t>07678635</t>
  </si>
  <si>
    <t>JOSE BARRIOS LIVIA</t>
  </si>
  <si>
    <t>CALLE 5 ASENT H. JAVIER HERAUD MZ S LT 22</t>
  </si>
  <si>
    <t xml:space="preserve">MZ. I LT. 5 A.H. 6 DE DICIEMBRE PACHACUTEC </t>
  </si>
  <si>
    <t>ATAO ALANYA EMILIO</t>
  </si>
  <si>
    <t xml:space="preserve">CALLE MZ T10 LT.10 ASOC. PRO VIV. PROFAM PERU SANTA ROSA </t>
  </si>
  <si>
    <t xml:space="preserve">MANUYAMA PACAYA CESAR </t>
  </si>
  <si>
    <t xml:space="preserve">CALLE TARAPACA 132 SECTOR SAN MIGUEL </t>
  </si>
  <si>
    <t xml:space="preserve">OCAMPO LAURE DANTE SALOMON </t>
  </si>
  <si>
    <t>SARITA COLONIA MZ H LT 5</t>
  </si>
  <si>
    <t>FERNANDEZ RIVERA HERMES BENEDICTO</t>
  </si>
  <si>
    <t>MZ. K LT. 26 2DA ETAPA ASENT. H. KUMAMOTO</t>
  </si>
  <si>
    <t>HUAMAN SANTOS MARIO</t>
  </si>
  <si>
    <t xml:space="preserve">LLANOS CHAHUA PEDRO MALAQUIAS </t>
  </si>
  <si>
    <t>SECTOR B3 PACHACUTEC MZ. B2 LT. 02</t>
  </si>
  <si>
    <t xml:space="preserve">VALDIVIA SANTILLAN MILTON </t>
  </si>
  <si>
    <t xml:space="preserve">ANEXO PUEBO JOVEN 16 DE OCTUBRE </t>
  </si>
  <si>
    <t>OPERARIO PINTOR</t>
  </si>
  <si>
    <t>CALLE GALAPAGOS  ASOC POS PAPICO ADESESEP  MZ. C3 LT. 8</t>
  </si>
  <si>
    <t>AGURTO MORENO ESTEBAN</t>
  </si>
  <si>
    <t>OFICIAL REGLERO</t>
  </si>
  <si>
    <t>REALIPERU S.A.C.</t>
  </si>
  <si>
    <t>BATANA LLASHAG EVER</t>
  </si>
  <si>
    <t>Oficial Montajista</t>
  </si>
  <si>
    <t>SUMINISTRO E INSTALACION DE PANELES VITRIFICADOS EN E1, E2, E3, E14 Y E15</t>
  </si>
  <si>
    <t>BELITO SOTO KAROL MAX</t>
  </si>
  <si>
    <t>Peón</t>
  </si>
  <si>
    <t>CISNEROS CANCHARI WALTER SAMUEL</t>
  </si>
  <si>
    <t>DE LA CRUZ ACHATA FRANCISCO</t>
  </si>
  <si>
    <t>KOU DEL AGUILA LUIS ANTONIO</t>
  </si>
  <si>
    <t>Supervisor de Campo</t>
  </si>
  <si>
    <t>MARTINEZ LEGARIO LUIS IAN</t>
  </si>
  <si>
    <t>PSJ. FAUSTINO SANCHEZ CARRION 137 DPTO 105</t>
  </si>
  <si>
    <t>PALACIOS DE LA CRUZ DANIEL RIGOBERTO</t>
  </si>
  <si>
    <t>72036314</t>
  </si>
  <si>
    <t>Oficial Electricista</t>
  </si>
  <si>
    <t>ROJAS VASQUEZ EDILBERTO</t>
  </si>
  <si>
    <t>ROMERO HIDALGO RODOLFO SEGUNDO</t>
  </si>
  <si>
    <t>TAPULLIMA PIÑA FELIPE</t>
  </si>
  <si>
    <t>Operario Montajista</t>
  </si>
  <si>
    <t>43908326</t>
  </si>
  <si>
    <t>TAVARA LOPEZ ELVIS STEVEN</t>
  </si>
  <si>
    <t>71611070</t>
  </si>
  <si>
    <t>TAVARA LOPEZ JORGE LARRY</t>
  </si>
  <si>
    <t>74217869</t>
  </si>
  <si>
    <t>YLASACA SABOYA BRAJHAN BRAULIO</t>
  </si>
  <si>
    <t>40902141</t>
  </si>
  <si>
    <t>CARTY VASQUEZ LUIS MARCEL</t>
  </si>
  <si>
    <t>TRASLADO DE DOVELAS - PLANTA DOVELAS E-19</t>
  </si>
  <si>
    <t>AV. UNIVERSITARIA 740 URB EL ROSARIO</t>
  </si>
  <si>
    <t>AUXILIAR DE OPERACIONES</t>
  </si>
  <si>
    <t>A.H. VIRGEN DE GUADALUPE MZ. O LT. 13</t>
  </si>
  <si>
    <t>45508323</t>
  </si>
  <si>
    <t>ACHIC ESPINOZA EDUARDO LINDER</t>
  </si>
  <si>
    <t>AUXILIAR DE CIMENTACIONES</t>
  </si>
  <si>
    <t>46024001</t>
  </si>
  <si>
    <t>ACHO RENGIFO WENIGER</t>
  </si>
  <si>
    <t>ASOC. DE POSICIONARIO FAMILIAR UNIDAD MZ B4- LOTE 2I- CHILCA</t>
  </si>
  <si>
    <t>AV KM 22- CARABAYLLO</t>
  </si>
  <si>
    <t>CALLE GAMMA MZ A21 LOTE 13 AAHH BOCANEGRA - CALLAO</t>
  </si>
  <si>
    <t>42686303</t>
  </si>
  <si>
    <t>AZABACHE DIAZ ANGEL FERNANDO</t>
  </si>
  <si>
    <t>CALLE  LOS REVOLUCIONARIOS MZ D LT 2  - LOS OLIVOS</t>
  </si>
  <si>
    <t>AYUDANTE DE OBRA</t>
  </si>
  <si>
    <t>Jr. JAMAICA 370 V.J.M CARMER DE LA LEGUA REYNOSO</t>
  </si>
  <si>
    <t>47620129</t>
  </si>
  <si>
    <t>CESPEDES VILLEGAS LUIS MAJIN</t>
  </si>
  <si>
    <t>RESIDENCIAL VILLA UNIVERSITARIA - LOS OLIVOS</t>
  </si>
  <si>
    <t>45650073</t>
  </si>
  <si>
    <t>CHAMORRO MATAMOROS HENRY DAVID</t>
  </si>
  <si>
    <t>LAS BEGONIAS JESUS DE NAZARET MZ J LT 15 VILLA MARIA DEL TRIUNFO</t>
  </si>
  <si>
    <t>46148910</t>
  </si>
  <si>
    <t>DE LA CRUZ OROPEZA ALAN RICHARD</t>
  </si>
  <si>
    <t>PASAJE RUSINO DE LA CRUZ MZ L LT 02</t>
  </si>
  <si>
    <t>40774511</t>
  </si>
  <si>
    <t>DIAZ MEDINA WALTER</t>
  </si>
  <si>
    <t>INYECTORISTA</t>
  </si>
  <si>
    <t>CALLE TENIENTE FELIPE ARANCIBIA 343 INT 08 BARRIOS ALTOS - LIMA</t>
  </si>
  <si>
    <t>AC. COLECTORA ASOC. EL TREBOL MZ C LT 5 - SANTA ANITA</t>
  </si>
  <si>
    <t>003587730</t>
  </si>
  <si>
    <t>CALLE LOS AVESTRUCES 218 - SANTA ANITA</t>
  </si>
  <si>
    <t>45148944</t>
  </si>
  <si>
    <t>HERRERA CAMPOS MOISES</t>
  </si>
  <si>
    <t>AA. HH JESUS DE NAZARET -VMT</t>
  </si>
  <si>
    <t>16801659</t>
  </si>
  <si>
    <t>JULCAHUANCA ROSILLO CARLOS EDDY</t>
  </si>
  <si>
    <t>AAHH 26 DE SETIEMBRE SAN GENARO CHORRILLOS</t>
  </si>
  <si>
    <t>43238513</t>
  </si>
  <si>
    <t>LA TORRE SALDAÑA ORLANDO</t>
  </si>
  <si>
    <t>45172919</t>
  </si>
  <si>
    <t>LLERENA RAMIREZ BRAY</t>
  </si>
  <si>
    <t>JR. HERNANDO MAGALLANES 783</t>
  </si>
  <si>
    <t>41876390</t>
  </si>
  <si>
    <t>MARQUEZ SALAZAR JIMMY JHONNY</t>
  </si>
  <si>
    <t>URBANIZACION VILLA VENTURO MZ 19 LT 1 - CHORRILLOS</t>
  </si>
  <si>
    <t>003296026</t>
  </si>
  <si>
    <t>MORA CARRERO FRANK ALEXIS</t>
  </si>
  <si>
    <t>JR. PATRIOTISMO #584 URB. PRO SECTOR I ETAPA- LOS OLIVOS</t>
  </si>
  <si>
    <t>02882677</t>
  </si>
  <si>
    <t>MORALES IMAN MIGUEL ANGEL</t>
  </si>
  <si>
    <t>JR. GARCILAZO DE LA VEGA 1980 - LINCE</t>
  </si>
  <si>
    <t>URB. VILLA FLORES MZ A LOTE 5 - LIMA</t>
  </si>
  <si>
    <t>41409893</t>
  </si>
  <si>
    <t>QUIROZ HERRERA PEDRO URIEL</t>
  </si>
  <si>
    <t>AV. PRIMAVERA MZ 0 LT 12 - CARABAYLLO</t>
  </si>
  <si>
    <t>47759867</t>
  </si>
  <si>
    <t>ROMERO MANRIQUE JEAM PIEER</t>
  </si>
  <si>
    <t>CALLE LAS ANEMONAS 575 PISO 3 LAS FLORES SAN JUAN DE LURIGANCHO</t>
  </si>
  <si>
    <t>61074118</t>
  </si>
  <si>
    <t>PEDRO SOLARI 282</t>
  </si>
  <si>
    <t>40900165</t>
  </si>
  <si>
    <t>USHIÑAHUA RIVERA DINO</t>
  </si>
  <si>
    <t>AAHH LAS CASUARINAS MZ F LT 05 - PUENTE PIEDRA</t>
  </si>
  <si>
    <t>CALLE PORTADA DEL SOL 297 CON AVENIDA HUACARAY - SANTA ANITA</t>
  </si>
  <si>
    <t>46324809</t>
  </si>
  <si>
    <t>ALVARADO BARRIOS DANY MANUEL</t>
  </si>
  <si>
    <t>OPERADOR DE MAQUINARIA – GRÚA/ PILOTERA</t>
  </si>
  <si>
    <t>CALLE 4 AAHH NUEVA CAJA DE AGUA MZ H LT 01  CERCADO DE  LIMA</t>
  </si>
  <si>
    <t>OPERADOR DE MAQUINARIA - GRÚA</t>
  </si>
  <si>
    <t>001411966</t>
  </si>
  <si>
    <t>ARAUJO GARCIA MIGUEL</t>
  </si>
  <si>
    <t>AV. BOLIVAR 2150,E20 DPTO 104 , PUEBLO LIBRE</t>
  </si>
  <si>
    <t>07626098</t>
  </si>
  <si>
    <t>ASENCIOS ARIZA FERMIN ALEJANDRO</t>
  </si>
  <si>
    <t>SUPERVISOR DE SSMA</t>
  </si>
  <si>
    <t>JR PUMACAHUA 2369 INTERIOR E  - LINCE</t>
  </si>
  <si>
    <t>004016903</t>
  </si>
  <si>
    <t>ASENCIO FUENTES MARCELINO HERNAN</t>
  </si>
  <si>
    <t>OPERADOR DE MAQUINARIA - GRUA</t>
  </si>
  <si>
    <t>MALECON BAJADA BALTA N°161 DPT1902</t>
  </si>
  <si>
    <t>Miraflores</t>
  </si>
  <si>
    <t>41280713</t>
  </si>
  <si>
    <t>BRAVO ZARATE RICHARD JIMMY</t>
  </si>
  <si>
    <t>OPERADOR DE MAQUINARIA - PILOTERA</t>
  </si>
  <si>
    <t>AV. LOS OLIVOS MZ B LT 18 - SAN MARTIN DE PORRES</t>
  </si>
  <si>
    <t>42624178</t>
  </si>
  <si>
    <t>CARHUANCHO ÑAUPARI ADLER ANGEL</t>
  </si>
  <si>
    <t>TECNICO MECANICO I</t>
  </si>
  <si>
    <t>BELLAS ARTES CAMPOY - SAN JUAN DE LURIGANCHO</t>
  </si>
  <si>
    <t>41772231</t>
  </si>
  <si>
    <t>CORONADO MEDINA EDUARDO JAVIER</t>
  </si>
  <si>
    <t>AV. TOMAS GUZMAN 736 - SAN JUAN DE MIRAFLORES</t>
  </si>
  <si>
    <t>URB. VIRGEN DEL CARMEN MZ E LT 09 CALLAO</t>
  </si>
  <si>
    <t>42553041</t>
  </si>
  <si>
    <t>CUSIRRAMOS SOTO DANITZA YELENA</t>
  </si>
  <si>
    <t>MEDICO OCUPACIONAL</t>
  </si>
  <si>
    <t>70345652</t>
  </si>
  <si>
    <t>DUARTE RAMIREZ YSRAEL AARON</t>
  </si>
  <si>
    <t>CALIFORNIA 238 - DPT 6</t>
  </si>
  <si>
    <t>43436230</t>
  </si>
  <si>
    <t>GAMBOA PILLACA MANUEL</t>
  </si>
  <si>
    <t>CALLE MENELAOS MZ 122 LT 26 - LOS OLIVOS</t>
  </si>
  <si>
    <t>45499302</t>
  </si>
  <si>
    <t>GASTULO TICLIA CONRADO</t>
  </si>
  <si>
    <t>ANALISTA DE CONTROL DE CALIDAD</t>
  </si>
  <si>
    <t>CALLE 57 MZ K10  LT 03  - PACHACAMAC</t>
  </si>
  <si>
    <t>Pachacamac</t>
  </si>
  <si>
    <t>75389410</t>
  </si>
  <si>
    <t>GUERRERO FANO FIORELLA MILUSKA</t>
  </si>
  <si>
    <t>INGENIERO DE CAMPO</t>
  </si>
  <si>
    <t>SOC. VIV. JARDINES SANTA ROSA II AV. CANTA CALLAO MZ B LT 22 - SAN MARTIN DE PORRES</t>
  </si>
  <si>
    <t>47146553</t>
  </si>
  <si>
    <t>GUZMAN VASQUEZ JHOSTHINS JONATHAN YURI</t>
  </si>
  <si>
    <t>CALLE 9A  TORRE 4  DPTO 102 URB. LOS SAUCES - CHORRILLOS</t>
  </si>
  <si>
    <t>42634102</t>
  </si>
  <si>
    <t>HUAMAN HERRERA JULIO CESAR</t>
  </si>
  <si>
    <t>MZ 37 B LT URB NUEVA ESPERANZA  VILLA MARIA DEL TRIUNFO</t>
  </si>
  <si>
    <t>43292898</t>
  </si>
  <si>
    <t>LORENZO COZ WUALDER</t>
  </si>
  <si>
    <t>CONDOMINIO LAS PALMERAS MZ B LT 5 - PACHACAMAC</t>
  </si>
  <si>
    <t>72370369</t>
  </si>
  <si>
    <t>MANCO MARCIAL CESAR ALBERTO</t>
  </si>
  <si>
    <t>MZ C LT 7 PUEBLO JOVEN BENJAMIN DOIG LOSSIO  - PUCUSANA</t>
  </si>
  <si>
    <t>46763314</t>
  </si>
  <si>
    <t>MERMA MIGUEL RICARDO JUNIOR</t>
  </si>
  <si>
    <t>LOS GIRASOLES MZ C TL 13 ASOC. LURIGANCHO - CHOSICA - LIMA</t>
  </si>
  <si>
    <t>INGENIERO DE SSMA</t>
  </si>
  <si>
    <t>JR. PIERRA LUNA 2511 - URB SAN CARLOS</t>
  </si>
  <si>
    <t>002958156</t>
  </si>
  <si>
    <t>MING FERNANDEZ FRANCISCO JESUS</t>
  </si>
  <si>
    <t xml:space="preserve">JEFE DE PROYECTO </t>
  </si>
  <si>
    <t>RAMON RIBEYRO 1062, DPTO. 603 - BARRANCO</t>
  </si>
  <si>
    <t>42434103</t>
  </si>
  <si>
    <t>MIRANDA ROJAS PEDRO FRANCISCO</t>
  </si>
  <si>
    <t>SUPERVISOR SSMA</t>
  </si>
  <si>
    <t>VIÑEDOS ETAPA II  MZ6 LT2</t>
  </si>
  <si>
    <t>70452088</t>
  </si>
  <si>
    <t>MUÑOZ GALVEZ PAUL ENRIQUE</t>
  </si>
  <si>
    <t>JR INCA 871 - SURQUILLO</t>
  </si>
  <si>
    <t>40144743</t>
  </si>
  <si>
    <t>ORELLANA YUPANQUI ARTURO FERNANDO</t>
  </si>
  <si>
    <t>AV. BENTANCURT MZ B1 LT 42 - LOS OLIVOS</t>
  </si>
  <si>
    <t>44889830</t>
  </si>
  <si>
    <t>PAJILLA BOCANEGRA RONALD</t>
  </si>
  <si>
    <t>OPERADOR DE MAQUINARIA - PERFORADORA</t>
  </si>
  <si>
    <t>JR LOS GRAFITOS 555 - SAN JUAN DE LURIGANCHO</t>
  </si>
  <si>
    <t>61091336</t>
  </si>
  <si>
    <t>SANCHEZ PACHAS ALEXANDRA</t>
  </si>
  <si>
    <t>41689097</t>
  </si>
  <si>
    <t>SANTUR CHAMBA ANGEL MARIA</t>
  </si>
  <si>
    <t>OPERADOR DE TENSADO</t>
  </si>
  <si>
    <t>AAHH 26 DE SETIEMBRE MZ G LT 03 - CHORRILLO</t>
  </si>
  <si>
    <t>AV CANADA 362 DPTO 303 - LA VICTORIA</t>
  </si>
  <si>
    <t>La Victoria</t>
  </si>
  <si>
    <t>43795826</t>
  </si>
  <si>
    <t>URQUIZA ZUMAETA JUAN MANUEL</t>
  </si>
  <si>
    <t>JIRON GENERAL VARELA 2037 - PUEBLO LIBRE</t>
  </si>
  <si>
    <t>48205645</t>
  </si>
  <si>
    <t>VASQUEZ GONZALES ELBER</t>
  </si>
  <si>
    <t>CALLE LA MERCED - EL CAFETAL MZ M LT 8 - PUENTE PIEDRA</t>
  </si>
  <si>
    <t>005721648</t>
  </si>
  <si>
    <t xml:space="preserve">VALENZUELA TOMALO EDWIN ROLANDO </t>
  </si>
  <si>
    <t>OPERADOR DE MAQUINARIA- GRUA /PILOTERA</t>
  </si>
  <si>
    <t>CALLE VIRREY TOLEDO 364 URB. LA COLONIAL</t>
  </si>
  <si>
    <t>Ecuatoriano</t>
  </si>
  <si>
    <t>25578916</t>
  </si>
  <si>
    <t>VELARDE ESPEJO FELIPE ALBERTO</t>
  </si>
  <si>
    <t>CONDOMINIO GOLF LOS ANDES  TORRE 3 DPTO 304 ÑAÑA - LURIGANCHO</t>
  </si>
  <si>
    <t>47557603</t>
  </si>
  <si>
    <t>VILCHEZ CHAFLOQUE JORGE MIGUEL</t>
  </si>
  <si>
    <t>CALLE B MZ B6 LT 10 - ANCON</t>
  </si>
  <si>
    <t>40053406</t>
  </si>
  <si>
    <t>TORRES SANTOS  JOHAN MIGUEL</t>
  </si>
  <si>
    <t xml:space="preserve">CONDUCTOR </t>
  </si>
  <si>
    <t>ASENTAMIENTO H. LOS PINOS MZ E. LT.5</t>
  </si>
  <si>
    <t>41812282</t>
  </si>
  <si>
    <t>ZUÑIGA TORRES MARCO ANTONIO</t>
  </si>
  <si>
    <t>TECNICO ELECTRICO I</t>
  </si>
  <si>
    <t xml:space="preserve">JR. JORGE CHAVEZ 482 3 ZONA COLLIQUE - COMAS </t>
  </si>
  <si>
    <t>20605310461</t>
  </si>
  <si>
    <t>ESSO COMBUSTIBLES S.A.C.</t>
  </si>
  <si>
    <t>42647586</t>
  </si>
  <si>
    <t xml:space="preserve"> HUILLCA ARTEAGA EDDINSON FREDDY</t>
  </si>
  <si>
    <t xml:space="preserve">CONDUCTOR DE CISTERNA DE COMBUSTIBLES </t>
  </si>
  <si>
    <t>PUEBLO J VENTANILLA ALTA MZ. C-3 LT.1, VENTANILLA, CALLAO</t>
  </si>
  <si>
    <t xml:space="preserve">URB. MARQUEZ MZ. 30 LT. 11 VENTANILLA CALLAO </t>
  </si>
  <si>
    <t>20546598145</t>
  </si>
  <si>
    <t>TECHNOPATROL PERÚ S.A.C.</t>
  </si>
  <si>
    <t>06003394</t>
  </si>
  <si>
    <t>ORMEÑO GUTIERREZ JUANA</t>
  </si>
  <si>
    <t xml:space="preserve">JR. PARINACOCHAS 216 BARRIO BARRIOS ALTOS </t>
  </si>
  <si>
    <t>lima</t>
  </si>
  <si>
    <t>74711678</t>
  </si>
  <si>
    <t>Ingeniero Residente</t>
  </si>
  <si>
    <t>PROVIV. VALLE AZUL DE SAN DIEGO ETAPA I MZ. E LT. 13</t>
  </si>
  <si>
    <t>80654563</t>
  </si>
  <si>
    <t>ESPINOZA TOLENTINO CRISPIN EUSEBIO</t>
  </si>
  <si>
    <t>ASENT. H. CRUZ DEL NORTE ETAPA II MZ. L1. LT 1</t>
  </si>
  <si>
    <t>CIUDAD SATEUTE PACHACUTEC SECTOR B AMPLIC MZ. G LT.20</t>
  </si>
  <si>
    <t>46920482</t>
  </si>
  <si>
    <t>REQUE CRUZ RICHARD RENE</t>
  </si>
  <si>
    <t>MZ. J LT.12 A. H. LA MERCED - SIMON BOLIVAR</t>
  </si>
  <si>
    <t>72839779</t>
  </si>
  <si>
    <t xml:space="preserve">CRUZ AGUILAR VANESSA ALEXANDRA </t>
  </si>
  <si>
    <t>ASISTENTE DE CALIDAD</t>
  </si>
  <si>
    <t>ASENT. H. LA MERCED MZ. J LT.10</t>
  </si>
  <si>
    <t>40710642</t>
  </si>
  <si>
    <t>CRUZ PASTOR YEM MILTON</t>
  </si>
  <si>
    <t>AV. DANIEL ALCIDES CARRION ASOC. RESID MONTECARLO ETAPA 1 MZ.A LT.09</t>
  </si>
  <si>
    <t>42405332</t>
  </si>
  <si>
    <t>CRUZ PASTOR PABLO ANTONIO</t>
  </si>
  <si>
    <t>MAESTRO DE OBRA</t>
  </si>
  <si>
    <t>ASENT. H. LA MERCED MZ. J LT.12</t>
  </si>
  <si>
    <t>71797377</t>
  </si>
  <si>
    <t>VASQUEZ HUACCHA MAXIMO JHONATAN</t>
  </si>
  <si>
    <t>CASERIO SHAHUINDO</t>
  </si>
  <si>
    <t>CACHACHI</t>
  </si>
  <si>
    <t>UCV.233B LT.168 ZONA Z HUAYCAN</t>
  </si>
  <si>
    <t>48809495</t>
  </si>
  <si>
    <t>MENDOZA LOZANO ELMER</t>
  </si>
  <si>
    <t>ASENT. H. VILLAS DEL SOL MZ. A LT. 05</t>
  </si>
  <si>
    <t>40400243</t>
  </si>
  <si>
    <t>AVALOS VILLALOBOS JAVIER</t>
  </si>
  <si>
    <t>ANEXO ROSARIO DE ASIA S/N</t>
  </si>
  <si>
    <t>41765291</t>
  </si>
  <si>
    <t>CUBAS RAMOS LUCRY HERMOGENES</t>
  </si>
  <si>
    <t>CAS. JERES S/N MZ. A</t>
  </si>
  <si>
    <t>HUASMIN</t>
  </si>
  <si>
    <t>LT. 39 UCV 232HUAYCAN ZONA Z VITARTE</t>
  </si>
  <si>
    <t>42446074</t>
  </si>
  <si>
    <t>HUACCHA LEON OSCAR WILLAN</t>
  </si>
  <si>
    <t>MZ. B-2 LT 18 ASOC. MICAELA BASTIDAS</t>
  </si>
  <si>
    <t>47946027</t>
  </si>
  <si>
    <t>ARCHI BASILIO ROMULO</t>
  </si>
  <si>
    <t>COM. LOS ANGELES</t>
  </si>
  <si>
    <t>KIMBIRI</t>
  </si>
  <si>
    <t>MZ.F LT.06 SAN FRANCISCO DE PARIACHI</t>
  </si>
  <si>
    <t>70864323</t>
  </si>
  <si>
    <t>MENDOZA LOZANO YEYSON</t>
  </si>
  <si>
    <t>ASOC. POPULAR VILLAMAR DE ANCON MZ. 03B LT. 01</t>
  </si>
  <si>
    <t>71593823</t>
  </si>
  <si>
    <t>CUBAS RAMOS GUSMAN PABLO</t>
  </si>
  <si>
    <t>ASOC. MONTE SINAI MZ. B LT. 14</t>
  </si>
  <si>
    <t>CULLAS VALLE JOSE ALBERTO</t>
  </si>
  <si>
    <t>AV 9 DE OCTUBRE MZ. R. LT 04 ASENT. H. DIGNIDAD NACIONAL</t>
  </si>
  <si>
    <t>MALA</t>
  </si>
  <si>
    <t>FABIAN QUISPE JUVER ALI</t>
  </si>
  <si>
    <t>ASENT. H. CESAR VALLEJO ENSANADA MZ. C. LT. 1</t>
  </si>
  <si>
    <t>PASTOR BORDA DEYVIS GUSTAVO</t>
  </si>
  <si>
    <t>OFICIAL ELECTRICO</t>
  </si>
  <si>
    <t>CALLE PARIS 471</t>
  </si>
  <si>
    <t>PEON ALBAÑIL</t>
  </si>
  <si>
    <t>CALLE 13 URB. CIUDAD DEL PESCADOR MZ. A1 LT.29</t>
  </si>
  <si>
    <t>RUMICHE RUIZ FELIX ABRAHAM</t>
  </si>
  <si>
    <t>OPERARIO ELECTRICO</t>
  </si>
  <si>
    <t>URB. PACHACAMAC 4TA ETAPA BARRIO 2 MZ. N LT.14</t>
  </si>
  <si>
    <t>SUMIRE GONZALES FRANKI DANIS</t>
  </si>
  <si>
    <t>AV. 29 DE JULIO PARCELA ALTA MZ. Ñ6 LT.07</t>
  </si>
  <si>
    <t>GUZMAN CAPUÑAY JEDER ROBERTHO</t>
  </si>
  <si>
    <t>JR. SAN PEDRO ZONA II PJ PRIMER HOGAR POLICIAL MZ. W2. LT.06</t>
  </si>
  <si>
    <t>JR. TUPAC AMARU 210</t>
  </si>
  <si>
    <t xml:space="preserve">PEON </t>
  </si>
  <si>
    <t>CALLE C MZ. A LT 27 SECTOR IV CIUDAD CHALACO</t>
  </si>
  <si>
    <t>72626160</t>
  </si>
  <si>
    <t>QUINTANA ALARCON DARLY MARTI</t>
  </si>
  <si>
    <t>CALLE SIN NOMBRE MZ. O  LT 19 ASENT H. RAMIRO PRIALE</t>
  </si>
  <si>
    <t>47277983</t>
  </si>
  <si>
    <t>JOSE MIGUEL MOZOMBITE HEREDIA</t>
  </si>
  <si>
    <t xml:space="preserve"> ASENTH H LA MERCED MZ. E LT 01</t>
  </si>
  <si>
    <t>03126952</t>
  </si>
  <si>
    <t>CUNYARACHE CHUQUIRIMA MARCIAL</t>
  </si>
  <si>
    <t>MZ B LT 06 ASENTH H LA MERCED</t>
  </si>
  <si>
    <t xml:space="preserve">RODRIGO CERDAN DIAZ </t>
  </si>
  <si>
    <t>CALLE SIN NOMBRE MZ P LT 21 PJ LADERAS DE CHILLON 1ER EXPLANADA</t>
  </si>
  <si>
    <t>ASENT. H. FRAY. MARTIN DE PORRES MZD LT 3</t>
  </si>
  <si>
    <t>07648620</t>
  </si>
  <si>
    <t>MZ. A1 LT 17 PORTALES DE CHILLON</t>
  </si>
  <si>
    <t xml:space="preserve">OPERADOR DE BOMBA DE CONCRETO </t>
  </si>
  <si>
    <t>MZ. H LT ASOC DE VIV LAS PALMERAS DE MOTOCROS DE MANCHAY DE ZN5</t>
  </si>
  <si>
    <t>ASENT.H LAS LOMAS MZ C2 LT 1</t>
  </si>
  <si>
    <t xml:space="preserve">OPERADOR DE MINICARGADOR </t>
  </si>
  <si>
    <t xml:space="preserve">CALLE JOSE SANTOS CHOCANO MZ R LT 02 ASENT H AMAUTA 2DO SECTOR </t>
  </si>
  <si>
    <t>SAN DIEGO ETAPA 2 MZ A5 LT 16</t>
  </si>
  <si>
    <t>ASENT. H. CIUDADELA CHALACA MZ. M LT. 24</t>
  </si>
  <si>
    <t>76598422</t>
  </si>
  <si>
    <t>OPERADOR DE BOMBA DE CONCRETRO</t>
  </si>
  <si>
    <t>AV. COMP. TERRENO CAMPOY MZ. W LT. 6-C</t>
  </si>
  <si>
    <t>70797219</t>
  </si>
  <si>
    <t>ASOC. 07 DE AGOSTO - CIUDAD SATELITE MZ H LT.10</t>
  </si>
  <si>
    <t>74643651</t>
  </si>
  <si>
    <t xml:space="preserve">RONALDO DAVID CALLE DEXTRE </t>
  </si>
  <si>
    <t xml:space="preserve">ASISTENTE DE RESIDENTE </t>
  </si>
  <si>
    <t>CALLE 7 ASOC VIV. LOS PORTALES DE CHILLON MZ A1LT16</t>
  </si>
  <si>
    <t xml:space="preserve">JHONATAN ERNESTO ESPINOZA AGURTO </t>
  </si>
  <si>
    <t>PJ. AÑO NUEVO AMP.ZONA A MZ. 03 LT.10</t>
  </si>
  <si>
    <t>COOP.7 DE AGOSTO MZ. B LT. 02</t>
  </si>
  <si>
    <t>77093827</t>
  </si>
  <si>
    <t>PV01 BIS</t>
  </si>
  <si>
    <t>PSJ.4 MZ. E LT 07 ASENT. H. LOS PALOMARES</t>
  </si>
  <si>
    <t>MZ F LT 6 VIRGEN DEL CARMEN</t>
  </si>
  <si>
    <t>SAN JUAN DE LUIRIGANCHO</t>
  </si>
  <si>
    <t>41243600</t>
  </si>
  <si>
    <t>PS 4 MZ E LT 7 A.H  LOS  PALOMARES</t>
  </si>
  <si>
    <t>20519330017</t>
  </si>
  <si>
    <t>Operario Enchapador</t>
  </si>
  <si>
    <t>Asent. H. Camino Real Mz. H Lt. 03</t>
  </si>
  <si>
    <t>07432473</t>
  </si>
  <si>
    <t>45881180</t>
  </si>
  <si>
    <t>Jr. 24 de Agosto 163 La Libertad</t>
  </si>
  <si>
    <t>71514158</t>
  </si>
  <si>
    <t>Av. Naciones Unidas Jto. 1258 Ofc. 303 Cercado</t>
  </si>
  <si>
    <t>80408156</t>
  </si>
  <si>
    <t>Av. Tupac Amaru 1388 La Libertad</t>
  </si>
  <si>
    <t>Calle Andres Avelino Caceres Mz. L1 Lt. 4 Asoc. Bellavista</t>
  </si>
  <si>
    <t>Mz. F Lt. 3 Asoc. de Pobladores Los Viñedos de Ate Virate</t>
  </si>
  <si>
    <t>10685793</t>
  </si>
  <si>
    <t>Urb. Virgen De Las Mercedes Mz. E Lt. 9</t>
  </si>
  <si>
    <t>Asent. H. Micaela Bastidas Mz. I Lt. 18</t>
  </si>
  <si>
    <t>Av. San Jose 382</t>
  </si>
  <si>
    <t>Asoc. Viv. Mag. 6 De Julio Mz. A Lt. 9</t>
  </si>
  <si>
    <t>Ca. 41 Mz. M13 Lt. 05 A.H. 10 De Octubre</t>
  </si>
  <si>
    <t>Mz. A Lt. 13 Etapa 1 Urb. Santa Cruz</t>
  </si>
  <si>
    <t>Av. Lircay 133 AA.HH. 7 de Octubre</t>
  </si>
  <si>
    <t>72388267</t>
  </si>
  <si>
    <t>Supervisora de Calidad</t>
  </si>
  <si>
    <t>47025988</t>
  </si>
  <si>
    <t>Residente de Obra</t>
  </si>
  <si>
    <t>74318713</t>
  </si>
  <si>
    <t>Calle Abelardo Gamarra 1535 Urb. Elio Etapa 3ra</t>
  </si>
  <si>
    <t>09760704</t>
  </si>
  <si>
    <t>44501656</t>
  </si>
  <si>
    <t>Técnico Electricista</t>
  </si>
  <si>
    <t>Mz. B Lt. 2 Asoc.Viv. Los Petalos</t>
  </si>
  <si>
    <t>21884520</t>
  </si>
  <si>
    <t>Calle Orellana 230 Dpto. 201</t>
  </si>
  <si>
    <t>Urb. Sol De Vitarte Mz. C Lt. 25</t>
  </si>
  <si>
    <t>Asoc. Trabajadores Textil Mz. B Lt. 19</t>
  </si>
  <si>
    <t>AA.HH. Micaela Bastidas Mz. L Lt. 3</t>
  </si>
  <si>
    <t>Amplic. Ucv 165 B Zn. K Huaycan Mz. D Lt. 13</t>
  </si>
  <si>
    <t>San Luis</t>
  </si>
  <si>
    <t>JM Metop Topografía y SS. GG. SAC</t>
  </si>
  <si>
    <t>72440795</t>
  </si>
  <si>
    <t>Topografo</t>
  </si>
  <si>
    <t>Asoc. De Viv. La Merced de Lima Mz. B Lt. 27</t>
  </si>
  <si>
    <t>San Juan De Miarflores</t>
  </si>
  <si>
    <t>72300906</t>
  </si>
  <si>
    <t>Oficial Enchapador</t>
  </si>
  <si>
    <t>Av. Miguel Grau 835 P. Joven Año Nuevo</t>
  </si>
  <si>
    <t>Bar 2 Sectror 1 Villa El Salvador Mz. B Lt. 14A</t>
  </si>
  <si>
    <t>Mz. 57 Lt. 17 Portales Parcela 3A</t>
  </si>
  <si>
    <t>San Borja</t>
  </si>
  <si>
    <t>La Molina</t>
  </si>
  <si>
    <t>Prolong. Enrique Palacios Mz. H Lt. 9 Progreso</t>
  </si>
  <si>
    <t>Jefe SSOMA</t>
  </si>
  <si>
    <t>Calle Los Tumbos 09 - 06 Urb. Previ</t>
  </si>
  <si>
    <t>Urb. Virgen De La Puerta Mz. B Lt. 9</t>
  </si>
  <si>
    <t>76823606</t>
  </si>
  <si>
    <t>AA. HH. Jose Galvez Montoya Mz. 6 Lt. 16</t>
  </si>
  <si>
    <t>San Pedro De Lloc</t>
  </si>
  <si>
    <t>75522313</t>
  </si>
  <si>
    <t>San Juan De Lurigancho</t>
  </si>
  <si>
    <t>Auxiliar De Topografia</t>
  </si>
  <si>
    <t>Res. Praderas de Pariachi Mz. A Lt. 39</t>
  </si>
  <si>
    <t>47106501</t>
  </si>
  <si>
    <t>Jr. E. De La Pinella Mz. C10 Lt. 14</t>
  </si>
  <si>
    <t>Calle 15 Mz. Z Lt. 12 P.V. Resid. Las Amerocas</t>
  </si>
  <si>
    <t>Trujillo</t>
  </si>
  <si>
    <t>71625336</t>
  </si>
  <si>
    <t>Psj. Dalias AA.HH. Magda Portal Mz. H Lt. 2</t>
  </si>
  <si>
    <t>Mz. F Lt. 6 Asoc. de Viv. Cerro Candela</t>
  </si>
  <si>
    <t>AA.HH. Los Portales de Puruchuco Mz. F Lt. 5</t>
  </si>
  <si>
    <t>48891269</t>
  </si>
  <si>
    <t>Calle 4 de Noviembre 291 P.J. Condorcanqui - Independencia</t>
  </si>
  <si>
    <t>Lurigancho</t>
  </si>
  <si>
    <t>09747783</t>
  </si>
  <si>
    <t>Oyon</t>
  </si>
  <si>
    <t>Ca. 01 De Mayo Mz. A Lt. 16 Urb. San Gregorio</t>
  </si>
  <si>
    <t>Jr. Santa Teresa Lt. 146</t>
  </si>
  <si>
    <t>Calle Lloque Yupanqui 1670</t>
  </si>
  <si>
    <t>Jr. Tristan Echenique 2628</t>
  </si>
  <si>
    <t>AA.HH. Micaela Bastidas Mz. I-1 Lt. 13</t>
  </si>
  <si>
    <t>Av. Pangoa S/N</t>
  </si>
  <si>
    <t>Pangoa</t>
  </si>
  <si>
    <t>Urb. Pachacamac Calle F Mz. B Lt. 14A Barrio2 Sector I</t>
  </si>
  <si>
    <t>Mz. F Lt. 01 AA.HH. Las Americas Ampliación</t>
  </si>
  <si>
    <t>003042296</t>
  </si>
  <si>
    <t>Solador de Terrazo</t>
  </si>
  <si>
    <t>Ca. Aries Mz. C Lt. 3 Coop. Virgen Del Rosario</t>
  </si>
  <si>
    <t>40942106</t>
  </si>
  <si>
    <t>Mz. F Lt. 1 Urb. Fhiladelfia de Ate I Etapa</t>
  </si>
  <si>
    <t>45541638</t>
  </si>
  <si>
    <t>Av. La Libertad Mz. A11 Lt. 25 AA.HH. Leoncio Prado Pamplona Alta</t>
  </si>
  <si>
    <t>73425516</t>
  </si>
  <si>
    <t>Av. Cordillera Blanca Asoc. A.R.I.A. Las Delicias de Villa Zn. 1 Mz. E17 Lt. 03B</t>
  </si>
  <si>
    <t>OPERARIO DRYWALL</t>
  </si>
  <si>
    <t>SJL</t>
  </si>
  <si>
    <t>OPERADOR DE PLATAFORMA</t>
  </si>
  <si>
    <t>GERENTE DE PROYECTO</t>
  </si>
  <si>
    <t>42962253</t>
  </si>
  <si>
    <t>Aquino Rojas, Ever Juan</t>
  </si>
  <si>
    <t>Patio Taller - Santa Anita</t>
  </si>
  <si>
    <t>AV. LAS TORRES ASOC.MIGUEL GRAU SEMINARIO MZ A.LT.3</t>
  </si>
  <si>
    <t>45034566</t>
  </si>
  <si>
    <t>Bejarano Huranga, Hector</t>
  </si>
  <si>
    <t>MZ .N LT27 ASOC. VIVI. LA FLORIDA</t>
  </si>
  <si>
    <t>Estacion 4</t>
  </si>
  <si>
    <t>Vaquez Zevallos Cristian Michael</t>
  </si>
  <si>
    <t>AGRUPAMIENTO SEÑOR DE HUANCA MZ D LT4</t>
  </si>
  <si>
    <t>10457124</t>
  </si>
  <si>
    <t>Callupe Contreras Juan Jose</t>
  </si>
  <si>
    <t>ASOC. LOS PINOS DE ATE MZ F LOTE 3</t>
  </si>
  <si>
    <t>Estacion 25, 26, 27</t>
  </si>
  <si>
    <t>VIRU</t>
  </si>
  <si>
    <t>20504644074</t>
  </si>
  <si>
    <t>EECOL ELECTRIC PERÚ SAC</t>
  </si>
  <si>
    <t>23525034</t>
  </si>
  <si>
    <t>Abregu Hurtado Ronald Urciso</t>
  </si>
  <si>
    <t>Gerente de Proyecto</t>
  </si>
  <si>
    <t>Estacion 20, 21, 22, 23, 24, 25, 26, 27</t>
  </si>
  <si>
    <t>CALLE LOS CARDOS #105- DEP. 202 - SALAMANCA</t>
  </si>
  <si>
    <t>Ing. Electricista</t>
  </si>
  <si>
    <t>Av. San Martin 1320 Bloque O Dpto 504</t>
  </si>
  <si>
    <t>20514671592</t>
  </si>
  <si>
    <t>SIMEL SAC</t>
  </si>
  <si>
    <t>CALLE MARAVILLA 220</t>
  </si>
  <si>
    <t>SUNAMPE</t>
  </si>
  <si>
    <t>20563566494</t>
  </si>
  <si>
    <t>MULTISERVICIOS LLANOS S.A.C.</t>
  </si>
  <si>
    <t>43880426</t>
  </si>
  <si>
    <t xml:space="preserve">Alvino Orellano Jonathan </t>
  </si>
  <si>
    <t>E20, E21, E22, E23, E24</t>
  </si>
  <si>
    <t>ASENT H CRUZ MOTUPE MZ E LT 15</t>
  </si>
  <si>
    <t>20512574212</t>
  </si>
  <si>
    <t>TAWA CONSULTING SAC</t>
  </si>
  <si>
    <t>43685153</t>
  </si>
  <si>
    <t>Anchante Garcia Cristian Ivan</t>
  </si>
  <si>
    <t>Supervisor de Calidad</t>
  </si>
  <si>
    <t>Asent. H Mariategui Mz. 06 Lt. 12</t>
  </si>
  <si>
    <t>Pueblo Nuevo</t>
  </si>
  <si>
    <t>AV. CENTRAL 601 VITARTE</t>
  </si>
  <si>
    <t>72756388</t>
  </si>
  <si>
    <t xml:space="preserve">Avalos Gabriel Alex </t>
  </si>
  <si>
    <t>CALLE LOS LIBERTADORES MZ.P LT.3</t>
  </si>
  <si>
    <t>41235434</t>
  </si>
  <si>
    <t xml:space="preserve">Avalos Marmanillo Manuel Arturo </t>
  </si>
  <si>
    <t>E20, E21, E22, E23, E24, E25, E26, E27 PTSA</t>
  </si>
  <si>
    <t>URB ZAGUAN DEL CIELO MZ L LT 7</t>
  </si>
  <si>
    <t>CUSCO</t>
  </si>
  <si>
    <t>Peon</t>
  </si>
  <si>
    <t>E26</t>
  </si>
  <si>
    <t>MZ  E LT 23 ASOC VIRGEN DEL CARMEN</t>
  </si>
  <si>
    <t xml:space="preserve">Barillas Aguirre David Samuel </t>
  </si>
  <si>
    <t>AV SAN LUIS MZ 7 LT 2</t>
  </si>
  <si>
    <t>ALTO LARAN</t>
  </si>
  <si>
    <t>21878494</t>
  </si>
  <si>
    <t>Barillas Aguirre Jaime Dionisio</t>
  </si>
  <si>
    <t>OPERARIO MECANICO SOLDADOR</t>
  </si>
  <si>
    <t>CASERIO DE REVENTASCA S/N</t>
  </si>
  <si>
    <t>CHAVIN</t>
  </si>
  <si>
    <t xml:space="preserve">Barillas Aguirre Marco Antonio </t>
  </si>
  <si>
    <t>E20, E21, E22, E23, E24, E25, E26, E27, E04</t>
  </si>
  <si>
    <t xml:space="preserve">CASERIO DE REVENTASCA S/N </t>
  </si>
  <si>
    <t>10754500</t>
  </si>
  <si>
    <t>Broncano Chavez Rafael Rivelino</t>
  </si>
  <si>
    <t>E4, E24, E25, E26, E27, Tunel, PTSA, Dovelas</t>
  </si>
  <si>
    <t>ST. 2 GP. 7, MZ N LT 14</t>
  </si>
  <si>
    <t>Almacenero</t>
  </si>
  <si>
    <t>CALLE RÍO BLANCO MZ F1 LT 16 URB. LA ATARJEA</t>
  </si>
  <si>
    <t>El Agustino</t>
  </si>
  <si>
    <t>CALLE IRLANDA 131 URB LOS PORTALES DE JAVIER PRADO</t>
  </si>
  <si>
    <t>CALLE 29 ASOC LA ENCALADA ETAPA 1ERA MZ S LT 12</t>
  </si>
  <si>
    <t>20545929652</t>
  </si>
  <si>
    <t>PROTECCION VIP SEGURIDAD Y VIGILANCIA SAC</t>
  </si>
  <si>
    <t>46256419</t>
  </si>
  <si>
    <t>Campos Fernandez Daniel</t>
  </si>
  <si>
    <t>AGENTE DE SEGURIDAD</t>
  </si>
  <si>
    <t>ASENT. H. 8 DE NOVIEMBRE MZG-1 LT 97</t>
  </si>
  <si>
    <t>43539840</t>
  </si>
  <si>
    <t>Canaquiri Cainamari Aler</t>
  </si>
  <si>
    <t>Supervisor de campo</t>
  </si>
  <si>
    <t>CALLE VERBENAS ASOC. VIV. EL OLIVAR MZ. B LT. 23</t>
  </si>
  <si>
    <t>Carbajal Abanto Luis Antonio</t>
  </si>
  <si>
    <t>Jefe Oficina Tecnica</t>
  </si>
  <si>
    <t>Mz.J Lt 15  URB. LOS GIRASOLES</t>
  </si>
  <si>
    <t>SUPERVISOR ELECTRICISTA</t>
  </si>
  <si>
    <t>RIOJA</t>
  </si>
  <si>
    <t>OFICIAL ELECTRICISTA</t>
  </si>
  <si>
    <t>GROCIO PRADO</t>
  </si>
  <si>
    <t>Coordinador de proyecto</t>
  </si>
  <si>
    <t>Estacion  25, 26, 27</t>
  </si>
  <si>
    <t>PSJ LA CRUZ ASENT H HATARY LLACTA MZ S LT 01</t>
  </si>
  <si>
    <t xml:space="preserve">Chuquispuma Chuquispuma Ivan Orlando </t>
  </si>
  <si>
    <t>CENTRO POBLADO CHUSPA TOPARA ALTO</t>
  </si>
  <si>
    <t>LEONCIO PRADO</t>
  </si>
  <si>
    <t>Mz L lte 8 Urbanización La Merced</t>
  </si>
  <si>
    <t xml:space="preserve">Cordova Hidalgo Arturo Javier </t>
  </si>
  <si>
    <t>Ingeniero Residente de Obra</t>
  </si>
  <si>
    <t>JR. JUNIN 1776 DPTO 12</t>
  </si>
  <si>
    <t>44391564</t>
  </si>
  <si>
    <t xml:space="preserve">Crisologo Torres Wilder Alexander </t>
  </si>
  <si>
    <t>JR. CAHUIDE 69 URB. SANTA MARIA</t>
  </si>
  <si>
    <t>72900105</t>
  </si>
  <si>
    <t xml:space="preserve">Davalos Poma Eddy Rolando </t>
  </si>
  <si>
    <t>INDEPENDENCIA PUEBLO JOVEN CASALLA MZ 1 LT 22</t>
  </si>
  <si>
    <t>TUPAC AMARU INCA</t>
  </si>
  <si>
    <t xml:space="preserve">Diaz Abregu Fernando </t>
  </si>
  <si>
    <t>ASISTENTE CALIDAD</t>
  </si>
  <si>
    <t>URB DON ARCADIO MZ B LT 01</t>
  </si>
  <si>
    <t>PUEBLO NUEVO</t>
  </si>
  <si>
    <t>LOS CARDOS 144 URB. LOS RECAUDADORES ATE-VITARTE</t>
  </si>
  <si>
    <t>72112448</t>
  </si>
  <si>
    <t xml:space="preserve">Diaz Ñaupa Reyner Maycol </t>
  </si>
  <si>
    <t>ANEXO PALLCA</t>
  </si>
  <si>
    <t>SANTILLANA</t>
  </si>
  <si>
    <t>15216063</t>
  </si>
  <si>
    <t xml:space="preserve">Dimas Mellan Giron Samar </t>
  </si>
  <si>
    <t>AV HUANUCO 378</t>
  </si>
  <si>
    <t>OYON</t>
  </si>
  <si>
    <t>CALLE 29 ASENT H TUPAC AMARU MZ T1 LT 08</t>
  </si>
  <si>
    <t>80410598</t>
  </si>
  <si>
    <t>Escamillo Espinoza Josse Luciano</t>
  </si>
  <si>
    <t>OFICIAL MONTAJISTA</t>
  </si>
  <si>
    <t>Mz. 73 Lt. 3 Psj. Ricardo Palma Asient. H. Municipal Chillon</t>
  </si>
  <si>
    <t>PACASMAYO</t>
  </si>
  <si>
    <t>MZ.F LT.3 ASENT H.JUAN GOZALES BERROSPI</t>
  </si>
  <si>
    <t>20512752501</t>
  </si>
  <si>
    <t>TAWA PERU SAC</t>
  </si>
  <si>
    <t>42321698</t>
  </si>
  <si>
    <t>Espiritu Leandro Alcides Edelmiro</t>
  </si>
  <si>
    <t>Conductor Camiones</t>
  </si>
  <si>
    <t>CALLE 1 MZ. G. LT. 4 COOP. MONTERREY</t>
  </si>
  <si>
    <t>CALLE LOS JAZMINES APV SOL DE SANTA ANITA MZ R LT 15</t>
  </si>
  <si>
    <t>Administrador de Obra</t>
  </si>
  <si>
    <t>AV. Venezuela 1620 Dpto 602B</t>
  </si>
  <si>
    <t>48652372</t>
  </si>
  <si>
    <t xml:space="preserve">Fernandez Quincho Dany Daniel </t>
  </si>
  <si>
    <t>ASENT. H. MICAELA BASTIDAS MZ Ñ LT 03</t>
  </si>
  <si>
    <t xml:space="preserve">Flores Salvatierra Juan Pablo </t>
  </si>
  <si>
    <t>ASENT H 28 JULIO MZ F LT 10</t>
  </si>
  <si>
    <t>CHINCHA ALTA</t>
  </si>
  <si>
    <t>49051977</t>
  </si>
  <si>
    <t>Gabante Pomarrosa Darwin Rafael</t>
  </si>
  <si>
    <t>CA SIN NOMBRE D 02 A.H NUEVO AMANECER CALLE A</t>
  </si>
  <si>
    <t>46057179</t>
  </si>
  <si>
    <t xml:space="preserve">Garcia Garcia Jesus Martin </t>
  </si>
  <si>
    <t>CALLE CALLAO 480</t>
  </si>
  <si>
    <t>PISCO</t>
  </si>
  <si>
    <t>41453663</t>
  </si>
  <si>
    <t>Garcia Mayta Walter Leopoldo</t>
  </si>
  <si>
    <t>Prevencionista</t>
  </si>
  <si>
    <t>Calle Ciro Alegria 328 - Hualmay</t>
  </si>
  <si>
    <t>Huacho</t>
  </si>
  <si>
    <t>73457719</t>
  </si>
  <si>
    <t xml:space="preserve">Goitia Utcane Isaias </t>
  </si>
  <si>
    <t>ANEXO TIPICOCHA</t>
  </si>
  <si>
    <t>CHUPAMARCA</t>
  </si>
  <si>
    <t xml:space="preserve">Gomez Barrientos Mauro Jesus </t>
  </si>
  <si>
    <t>INDEPENDENCIA 344 CHOSICA</t>
  </si>
  <si>
    <t>44553751</t>
  </si>
  <si>
    <t>Gomez Quesquen, Yuri Kenny</t>
  </si>
  <si>
    <t>Especialista Electrónico</t>
  </si>
  <si>
    <t>E20, E21, E22, E23, E24, E25, E26, E27, PATIO TALLER</t>
  </si>
  <si>
    <t>MZ L LT 1 COOP LA LIBERTAD</t>
  </si>
  <si>
    <t>70088909</t>
  </si>
  <si>
    <t xml:space="preserve">Gonzales Huaman Victor Javier </t>
  </si>
  <si>
    <t>TOMAS ALVA EDISON 230 EDIF 9 DPTO 202 FDO EL SALITRE SECTOR B</t>
  </si>
  <si>
    <t>73646583</t>
  </si>
  <si>
    <t xml:space="preserve">Gonzales Martinez Daniel Anthony </t>
  </si>
  <si>
    <t>Cadista</t>
  </si>
  <si>
    <t>JR. LOS CLAVELES 254</t>
  </si>
  <si>
    <t>21526002</t>
  </si>
  <si>
    <t>Guerra Tueros Luis Eduardo</t>
  </si>
  <si>
    <t>Ing. Planeamiento</t>
  </si>
  <si>
    <t>Av. Arequipa 1388, dpto. 1801, Cercado de Lima</t>
  </si>
  <si>
    <t>SANTIAGO</t>
  </si>
  <si>
    <t>PSJ 4 ASENT H CERRO CANDELA MZ I LT 7</t>
  </si>
  <si>
    <t>21887385</t>
  </si>
  <si>
    <t>Huarote Castilla Hernan</t>
  </si>
  <si>
    <t>AV. LOS MANANTIALES MZ. N LT 10 EL AGUSTINO</t>
  </si>
  <si>
    <t>Chincha</t>
  </si>
  <si>
    <t>ASOC PROP VIV MONTERREY MZ G LT 13.</t>
  </si>
  <si>
    <t>42225997</t>
  </si>
  <si>
    <t>Huerta Julca Jorge Aurelio</t>
  </si>
  <si>
    <t>ASENT H LOS OLIVOS PRO MZ RR LT 35</t>
  </si>
  <si>
    <t>TUPAC AMARU MZ. D LT. 19</t>
  </si>
  <si>
    <t xml:space="preserve">Ilave Huamani Carlos Enrrique </t>
  </si>
  <si>
    <t>MZ M LT 12 SECTOR 1 GRUPO 6</t>
  </si>
  <si>
    <t xml:space="preserve">Ingaroca Velasco Luigi Kenyi </t>
  </si>
  <si>
    <t>UPIS AURORA CASTILLA LEVANO MZ C LT 1</t>
  </si>
  <si>
    <t>47500999</t>
  </si>
  <si>
    <t xml:space="preserve">Jacobo Almeyda Ronald </t>
  </si>
  <si>
    <t>CHINCHA</t>
  </si>
  <si>
    <t>72841409</t>
  </si>
  <si>
    <t>CALLE ECUADOR MZ.226 LT.12F GRUPO 05</t>
  </si>
  <si>
    <t>SAN CLEMENTE</t>
  </si>
  <si>
    <t>21869963</t>
  </si>
  <si>
    <t xml:space="preserve">Laura Cano Jesus Oscar </t>
  </si>
  <si>
    <t>RESIDENCIAL EL PROGRESO MZ. A LT. 8</t>
  </si>
  <si>
    <t>CALLE GONZALES PRADA DE VIV. HIJOS DE APURIMAC</t>
  </si>
  <si>
    <t>COORDINADOR DE OBRA</t>
  </si>
  <si>
    <t>47832141</t>
  </si>
  <si>
    <t xml:space="preserve">Lazo Molina Leonardo Maximo </t>
  </si>
  <si>
    <t>Operario Electricista</t>
  </si>
  <si>
    <t>J. CHAVEZ MZ X LT 14 SANTO DOMINGO CHOSICA</t>
  </si>
  <si>
    <t xml:space="preserve">Levano Ferreyra Jose Carlos </t>
  </si>
  <si>
    <t>URB JOSE OLIVA RAZZETO MZ I LT 25</t>
  </si>
  <si>
    <t>10159370</t>
  </si>
  <si>
    <t xml:space="preserve">Limachi Abregu Rodolfo Manuel </t>
  </si>
  <si>
    <t>Ing. Planeamiento y Control de Obra</t>
  </si>
  <si>
    <t>T. VALLE CON G. AGUIRRE BLOCK AB DPTO 502</t>
  </si>
  <si>
    <t>07087155</t>
  </si>
  <si>
    <t>Llacza Camargo Julio Basilio</t>
  </si>
  <si>
    <t>SUPERVISOR ELECTRONICO</t>
  </si>
  <si>
    <t>CALLE TALAVERA DE LA REYNA DPTO. 202 LOMAS DE LA MOLINA VIEJA</t>
  </si>
  <si>
    <t>MZ.P1 LT.13 CMTE.15 ASENT.H. MIGUEL GRAU</t>
  </si>
  <si>
    <t>09164399</t>
  </si>
  <si>
    <t xml:space="preserve">Machuca Vilca Cesar Efrain </t>
  </si>
  <si>
    <t>AV ARTEMIO MOLINA 201</t>
  </si>
  <si>
    <t>47627960</t>
  </si>
  <si>
    <t xml:space="preserve">Mariluz Avalos Armando </t>
  </si>
  <si>
    <t>CALLE CHAVIN 538</t>
  </si>
  <si>
    <t>76240643</t>
  </si>
  <si>
    <t>Marquez Terrones Jersson Brayan</t>
  </si>
  <si>
    <t>Jr. Lima 354 PJ. Raul Porras Barrenechea</t>
  </si>
  <si>
    <t>76022476</t>
  </si>
  <si>
    <t xml:space="preserve">Martinez Moreyra Jemie Francisco </t>
  </si>
  <si>
    <t>AV. ARENALES</t>
  </si>
  <si>
    <t>E25, E26, E27</t>
  </si>
  <si>
    <t>43165573</t>
  </si>
  <si>
    <t>Mendoza Carrion Victor Raul</t>
  </si>
  <si>
    <t>CALLE TAMBO REAL 490 MONTERRICO</t>
  </si>
  <si>
    <t>46303605</t>
  </si>
  <si>
    <t>Mendoza Rafael Jhon Einstein</t>
  </si>
  <si>
    <t xml:space="preserve">Jr. Terrazos Urb. San Carlos Mz H lote 29, </t>
  </si>
  <si>
    <t>San Juan Lurigancho</t>
  </si>
  <si>
    <t>73602064</t>
  </si>
  <si>
    <t>Meza Chavez Mario Antonio</t>
  </si>
  <si>
    <t>Asistente de Calidad</t>
  </si>
  <si>
    <t>AV. GROCIO PRADO 401</t>
  </si>
  <si>
    <t>47039818</t>
  </si>
  <si>
    <t xml:space="preserve">Meza Condori Wilian </t>
  </si>
  <si>
    <t>Supervisor SST</t>
  </si>
  <si>
    <t>MZ 113 LT 04 AH ENRIQUE MILLA OCHOA</t>
  </si>
  <si>
    <t>UCV 165 LT 16 ZONA L PJ HUAYCAN</t>
  </si>
  <si>
    <t>45489006</t>
  </si>
  <si>
    <t>Moreno Almeyda Jose Luis</t>
  </si>
  <si>
    <t>URB LEON DE VIVERO MZ.B' LT.07</t>
  </si>
  <si>
    <t>21806396</t>
  </si>
  <si>
    <t>Muñante Pachas Walter Elías</t>
  </si>
  <si>
    <t>Gerente  Subcontratista</t>
  </si>
  <si>
    <t>46943822</t>
  </si>
  <si>
    <t xml:space="preserve">Navarro Mantari Jhimy Giancarlo </t>
  </si>
  <si>
    <t>GENARO MZ. F3 LT. 5</t>
  </si>
  <si>
    <t>AAHH TUPAC AMARU MZ P LT 15</t>
  </si>
  <si>
    <t>70804442</t>
  </si>
  <si>
    <t xml:space="preserve">Ñahui Cabrera Lidia </t>
  </si>
  <si>
    <t>ANEXO LARCAY</t>
  </si>
  <si>
    <t>ANCO</t>
  </si>
  <si>
    <t>76468608</t>
  </si>
  <si>
    <t xml:space="preserve">Oliveira Panduro Wilguer Antonio </t>
  </si>
  <si>
    <t>CASERI LISBOA</t>
  </si>
  <si>
    <t>NAUTA</t>
  </si>
  <si>
    <t>74717917</t>
  </si>
  <si>
    <t xml:space="preserve">Ore Villanueva Edwin Cristian </t>
  </si>
  <si>
    <t>AAHH CERRO EL PINO</t>
  </si>
  <si>
    <t>44253388</t>
  </si>
  <si>
    <t xml:space="preserve">Ortega Limaymanta Patricia Sophia </t>
  </si>
  <si>
    <t>COORDINADOR DE EQUIPOS ELECTRÓNICOS</t>
  </si>
  <si>
    <t>JR. CARLOS A. SALAVERRY DPTO. 101</t>
  </si>
  <si>
    <t>44885906</t>
  </si>
  <si>
    <t xml:space="preserve">Palomino Ramos Romulo </t>
  </si>
  <si>
    <t>MZ G LT 1 GR B1 SEC B PILOTO PACHACUTEC</t>
  </si>
  <si>
    <t>46721763</t>
  </si>
  <si>
    <t>Paredes Cuzcano Ricardo Ivan</t>
  </si>
  <si>
    <t>Supervisor Electronico</t>
  </si>
  <si>
    <t>JR. MCAL. ORBEGOZO DPTO. 405</t>
  </si>
  <si>
    <t>70335831</t>
  </si>
  <si>
    <t xml:space="preserve">Perez Martinez Jose Luis </t>
  </si>
  <si>
    <t>PSJ SAN COSME S/N</t>
  </si>
  <si>
    <t>CALLE DINAMARCA 707 NOCHETO</t>
  </si>
  <si>
    <t xml:space="preserve">Reategui Hernandez Edwin Leonardo </t>
  </si>
  <si>
    <t>JR PEVAS 756</t>
  </si>
  <si>
    <t>48259936</t>
  </si>
  <si>
    <t xml:space="preserve">Reyes Barreto Dani Janpier </t>
  </si>
  <si>
    <t>AV PROCERES 125</t>
  </si>
  <si>
    <t>70259293</t>
  </si>
  <si>
    <t xml:space="preserve">Robles Quispe Jesus Shaid </t>
  </si>
  <si>
    <t>CALLE JUNIN 515-A</t>
  </si>
  <si>
    <t>47921226</t>
  </si>
  <si>
    <t xml:space="preserve">Sanchez Almeyda Luis Angelo </t>
  </si>
  <si>
    <t>AV. PEDRO MORENO PSJE SAN ANTONIO 1036-06</t>
  </si>
  <si>
    <t>ATE ASENT H MICAELA BASTIDAS 1 MZ F LT 4</t>
  </si>
  <si>
    <t>41529641</t>
  </si>
  <si>
    <t>Saravia Anicama, Gleen Jovanny</t>
  </si>
  <si>
    <t>H ZEBALLOS SECTOR J MZ D LT 8</t>
  </si>
  <si>
    <t>CALLE FELIPE DE ZELA 515 URB LOS FICUS</t>
  </si>
  <si>
    <t>76028941</t>
  </si>
  <si>
    <t xml:space="preserve">Sullca Aguirre Arturo </t>
  </si>
  <si>
    <t>PR. CHINCHA LT. 18</t>
  </si>
  <si>
    <t>47139113</t>
  </si>
  <si>
    <t>Sullca Ramos Juan Manuel</t>
  </si>
  <si>
    <t>CP. PUENTE PAUCARTAMBO</t>
  </si>
  <si>
    <t>VILLA RICA</t>
  </si>
  <si>
    <t>70337408</t>
  </si>
  <si>
    <t>Tornero Olivares Marco Antonio</t>
  </si>
  <si>
    <t>OFICIAL MECANICO SOLDADOR</t>
  </si>
  <si>
    <t>MZ E LT 06 ASENT H EL SALVADOR</t>
  </si>
  <si>
    <t>JR FRANCISCO VIDAL LAOS 337 URB LA VIÑA</t>
  </si>
  <si>
    <t>45376611</t>
  </si>
  <si>
    <t>Valentin Veliz Alexander Jesus</t>
  </si>
  <si>
    <t>URB. BENAVIDES MZ J LT 35</t>
  </si>
  <si>
    <t>71066392</t>
  </si>
  <si>
    <t xml:space="preserve">Valera Sandoval Pierre </t>
  </si>
  <si>
    <t>CALLE BOULEVAR LOS ALOES MZ W LT 20A URB LOS JARDINES DE SAN JUAN</t>
  </si>
  <si>
    <t>75308116</t>
  </si>
  <si>
    <t xml:space="preserve">Vargas Linares Jorge Junior </t>
  </si>
  <si>
    <t xml:space="preserve">AV PARADO DE BELLIDO 579 2DA ZONA </t>
  </si>
  <si>
    <t>JR. LOS CHANCAS 512</t>
  </si>
  <si>
    <t>47815979</t>
  </si>
  <si>
    <t xml:space="preserve">Villegas Llacsahuache Eder Esly </t>
  </si>
  <si>
    <t>AYACUCHO M.C . DULANTO MZ. D LT. 22</t>
  </si>
  <si>
    <t>72801025</t>
  </si>
  <si>
    <t>Yataco Tasayco Hugo David</t>
  </si>
  <si>
    <t>ALVA MAURTUA MZ.G LT.15</t>
  </si>
  <si>
    <t>72801026</t>
  </si>
  <si>
    <t>Yataco Tasayco Jonathan Joel</t>
  </si>
  <si>
    <t>ALVA MAURTUA MZ G LT 15</t>
  </si>
  <si>
    <t>AV. LOS OLIVOS C.R.MANUEL AQUINO MZ. B LT. 05</t>
  </si>
  <si>
    <t xml:space="preserve">Zambrano Guerra William Eduardo </t>
  </si>
  <si>
    <t>AV. SAN MARTIN DE PORRES ESTE ASENT.H. ALMTE MIGUEL GRAU MZC LT03</t>
  </si>
  <si>
    <t>72803405</t>
  </si>
  <si>
    <t xml:space="preserve">Zambrano Tuanama Roberto Carlos </t>
  </si>
  <si>
    <t>CALLE 8 DE JULIO MZ.B LT.43 ASENT.H. VILLA SELVA</t>
  </si>
  <si>
    <t>SAN JUAN BAUTISTA</t>
  </si>
  <si>
    <t>20602042201</t>
  </si>
  <si>
    <t>44292190</t>
  </si>
  <si>
    <t>MENDOZA BEDOYA RICARDO BRUNO</t>
  </si>
  <si>
    <t>JEFE DE POSTVENTA</t>
  </si>
  <si>
    <t>CALLE DOÑA CATALINA 350</t>
  </si>
  <si>
    <t>CE 002341346</t>
  </si>
  <si>
    <t>MARCO TULIO PRECILLA LICET</t>
  </si>
  <si>
    <t>INGENIERO DE SERVICIOS</t>
  </si>
  <si>
    <t>AV. SEPARADORA INDUSTRIAL 3038</t>
  </si>
  <si>
    <t>20604191883</t>
  </si>
  <si>
    <t>2A TECH SCRL</t>
  </si>
  <si>
    <t>Patio TallerSA</t>
  </si>
  <si>
    <t>Coordinador de CTM</t>
  </si>
  <si>
    <t>Pasaje Roble Blanco 135 Dpto 102-los sauce-Surquillo</t>
  </si>
  <si>
    <t>Operador TCO</t>
  </si>
  <si>
    <t>Av. Canada 330 Interior 4-Santa Catalina-La Victoria</t>
  </si>
  <si>
    <t>Ingeniero Electronico/Coordinador Power Supply CTM/TCO</t>
  </si>
  <si>
    <t>Calle Upis Urb. San Jose Mza Y Lote 5-Lurin</t>
  </si>
  <si>
    <t>Lurin</t>
  </si>
  <si>
    <t>Mz N Lote 3-Urb. Virgen de la Puerta-Los Olivos</t>
  </si>
  <si>
    <t>Administrador de Sitio</t>
  </si>
  <si>
    <t>Av. Sol de Naranjal-San Martin de Porres</t>
  </si>
  <si>
    <t>10122143</t>
  </si>
  <si>
    <t>Coordinador Power Supply CTM/TCO</t>
  </si>
  <si>
    <t>Sector 3, grupo 13, manzana “K”, lote 18, Villa el Salvador</t>
  </si>
  <si>
    <t>20503980216</t>
  </si>
  <si>
    <t>ADECCO CONSULTING S.A</t>
  </si>
  <si>
    <t>CONDUCTOR VEHÍCULO AUXILIAR (DAV)</t>
  </si>
  <si>
    <t>45725303</t>
  </si>
  <si>
    <t>Mz.C Lt.10 Jr. Los Médicos</t>
  </si>
  <si>
    <t>10/08/2020</t>
  </si>
  <si>
    <t>46940838</t>
  </si>
  <si>
    <t>Mz B lt 7 aahh paz y amistad sector villa el maestro</t>
  </si>
  <si>
    <t>11/08/2020</t>
  </si>
  <si>
    <t>21/07/2020</t>
  </si>
  <si>
    <t>41524366</t>
  </si>
  <si>
    <t>CONDUCTOR DEL VEHÍCULO (TREN DE PRUEBA)</t>
  </si>
  <si>
    <t>Jirón los cocos 239 urb.portada de ceres</t>
  </si>
  <si>
    <t>02/07/2020</t>
  </si>
  <si>
    <t>45760866</t>
  </si>
  <si>
    <t>Mz D11 Lt 5 - jr. Sánchez carrión</t>
  </si>
  <si>
    <t>20606070447</t>
  </si>
  <si>
    <t>002228601</t>
  </si>
  <si>
    <t xml:space="preserve">FIGUEROA DE MAITA YETZACRINA DEL VALLE </t>
  </si>
  <si>
    <t>COORDINADOR SST</t>
  </si>
  <si>
    <t xml:space="preserve">URB. SAN RAMON CALLE LAS AZUCENAS MZ A LT 18 </t>
  </si>
  <si>
    <t>ESCOBAR GOMEZ ABNER ABEL</t>
  </si>
  <si>
    <t>AV. LOS PINOS CONDOMINIO LAS BRISAS EDIF. B-4 DPTO. 101 URB. LA ESTANCIA</t>
  </si>
  <si>
    <t>10607258</t>
  </si>
  <si>
    <t>CONTRERAS CASTILLO HECTOR</t>
  </si>
  <si>
    <t>CALLE CARDOS #104 DPTO. 405 URB. RECAUDADORES</t>
  </si>
  <si>
    <t>76633224</t>
  </si>
  <si>
    <t>Caretera Central 16 Asoc.los portales de Huayacan Mz Lt 8 Ate Vitarte</t>
  </si>
  <si>
    <t>Av. Neponuceno Vargas # 411 Cercado de Lima</t>
  </si>
  <si>
    <t>ALTAMIRANO LAURA PERCY</t>
  </si>
  <si>
    <t xml:space="preserve"> ESTACION 12/ESTACION 09</t>
  </si>
  <si>
    <t>MZ I LT 6 SECTOR 2 GRUPO 23-A</t>
  </si>
  <si>
    <t>SUPERVISOR DE PRODUCCIÓN</t>
  </si>
  <si>
    <t>ESTACION11/TVPM</t>
  </si>
  <si>
    <t>CACERIO VILLA TANIN</t>
  </si>
  <si>
    <t>45292189</t>
  </si>
  <si>
    <t>DE LA CRUZ ALMEIDA JIMMY JONATHAN</t>
  </si>
  <si>
    <t>ESTACION 09 / ESTACION 11</t>
  </si>
  <si>
    <t>MZ K LT 16 DISTRITO DE PACHACAMAC</t>
  </si>
  <si>
    <t>03692360</t>
  </si>
  <si>
    <t>ESCAJADILLO MALLANGA CESAR MARTIN</t>
  </si>
  <si>
    <t xml:space="preserve"> ESTACION 11 / TVPM / ESTACION 09</t>
  </si>
  <si>
    <t>MZ J LT 02 LA PASCANA - DISTRITO DE COMAS</t>
  </si>
  <si>
    <t>SANTACRUZ AYALA PERCY</t>
  </si>
  <si>
    <t>LADERAS DE VILLA MZ N LT 4</t>
  </si>
  <si>
    <t>SILVANO GALVEZ LUIS FELIPE</t>
  </si>
  <si>
    <t>A.H. HIJOS DE MIGUEL GRAU II MZ. C LT. 11</t>
  </si>
  <si>
    <t>Ancón</t>
  </si>
  <si>
    <t>ESTACION 01/DOVELAS/ ESTACION 02</t>
  </si>
  <si>
    <t>CALLE FRANCISCO BOLOGNESI MZ. B LT. 21 URB. SANTA CRUZ</t>
  </si>
  <si>
    <t>TVPM/DOVELAS</t>
  </si>
  <si>
    <t>PASSAJE 2 MZ D LT 20 AA.HH MICAELA BASTIDAS N° 03 -  ATE</t>
  </si>
  <si>
    <t>AUX. LIMPIEZA</t>
  </si>
  <si>
    <t xml:space="preserve"> ESTACION 01 /DOVELAS</t>
  </si>
  <si>
    <t>JR. ALMIRANTE MARTIN JORGE GUISEN 484-CERCADO MZ G LT 6 -  CALLAO</t>
  </si>
  <si>
    <t>HUAYTA TORES JORGE MARTIN</t>
  </si>
  <si>
    <t xml:space="preserve"> ESTACION 01 / ESTACION 02</t>
  </si>
  <si>
    <t>CALLE  19 DE MARZO 107 URB. SANTA ROSA -  RIMAC</t>
  </si>
  <si>
    <t xml:space="preserve"> ESTACION 09/ESTACION 12</t>
  </si>
  <si>
    <t>SECTOR 17-LT 18 EL PINO</t>
  </si>
  <si>
    <t xml:space="preserve">ESTACION 01 / ESTACION 03/ESTACION 11 </t>
  </si>
  <si>
    <t>SAN LUIS-DISTRITO DE SAN LUIS-DEPARTAMENTTO DE ANCASH</t>
  </si>
  <si>
    <t xml:space="preserve">MALLQUI CASTILLO GENER ERICK </t>
  </si>
  <si>
    <t>ESTACION 12/ESTACION 11</t>
  </si>
  <si>
    <t>PSJ. LOS TULIPANES NUEVA PRIMAVERA 30 DE SETIEMBRE MZ F LT 14</t>
  </si>
  <si>
    <t>PIJO TICSE JUAN JOSE</t>
  </si>
  <si>
    <t>ESTACION 01 /ESTACION 02</t>
  </si>
  <si>
    <t xml:space="preserve">MZ - D LT 3 PROGRAMA MIRADOR II- </t>
  </si>
  <si>
    <t>POZO FUSTER RAFAEL</t>
  </si>
  <si>
    <t>ESTACION 11/ ESTACION 09</t>
  </si>
  <si>
    <t>AV. PERIFERICA MELENDES LOAYZZA I2-07 AA.HH 03 DE MAYO-SAN MARTIN DE PORRES</t>
  </si>
  <si>
    <t xml:space="preserve">CALLE .CAMINO REAL MATASANGO MZ 1U LT.20 </t>
  </si>
  <si>
    <t>PIRES MARTINS ISMAEL</t>
  </si>
  <si>
    <t>ESTACION 01 / ESTACION 2 / ESTACION 03/ ESTACIÓN 12/ TVPM / PV1</t>
  </si>
  <si>
    <t>CALLE LAS MANDARINAS 134 - DPRO 301</t>
  </si>
  <si>
    <t>PORTUGUES</t>
  </si>
  <si>
    <t>CUISANO MARREROS PAMELA</t>
  </si>
  <si>
    <t>JR. JUAN VALELNCIA N°335 AÑO NUEVO - COMAS</t>
  </si>
  <si>
    <t>RECHARTE TELLO FERNAND ARTURO</t>
  </si>
  <si>
    <t>SUPERVISOR SST</t>
  </si>
  <si>
    <t>AV. LA PAZ 769</t>
  </si>
  <si>
    <t>SUAREZ OLIVA JENNYFER</t>
  </si>
  <si>
    <t>COORDINADORA DE PRODUCCION</t>
  </si>
  <si>
    <t>JR. TOMAS MOLLA 168</t>
  </si>
  <si>
    <t>SOCA JANAMPA MARIO CÉSAR</t>
  </si>
  <si>
    <t>MZ-A1-LT 32 3PS COOP. CÉSAR VALLEJO</t>
  </si>
  <si>
    <t>PACCO VALENCIA LEYLA ANDREA</t>
  </si>
  <si>
    <t>ASISTENTE ADMINISTRADOR</t>
  </si>
  <si>
    <t>MZ 2 LT 4 SECTOR NIÑO JESUS AH 25 DE DICIEMBRE SAN GABRIEL ALTO</t>
  </si>
  <si>
    <t>RUIZ MARIN FRANCISCO ANTONIO</t>
  </si>
  <si>
    <t>JEFE DE PLANTA</t>
  </si>
  <si>
    <t>CALLE LAS MANDARINAS 134 DPTO 102 LIMA-LIMA-LA MOLINA</t>
  </si>
  <si>
    <t>ESPAÑOL</t>
  </si>
  <si>
    <t>SAUÑE RAMIREZ VIOLETA INÉS</t>
  </si>
  <si>
    <t>ASISTENTE ADMINISTRACIÓN Y RRHH</t>
  </si>
  <si>
    <t>URB. VIRGEN DEL ROSARIO MZ.K1 LT.47</t>
  </si>
  <si>
    <t>ESTACION 11/ESTACION 12</t>
  </si>
  <si>
    <t>AAHH MATAZANGO MZ U LTE 13A</t>
  </si>
  <si>
    <t>URB. PEDRO RUIZ GALLO MC. LTE 29</t>
  </si>
  <si>
    <t>PAULINO QUINAYA CARLOS ESTEBAN</t>
  </si>
  <si>
    <t>Jr. Juan Luis Hague 3590</t>
  </si>
  <si>
    <t>NIÑO LEYVA JOSE MARTIN</t>
  </si>
  <si>
    <t xml:space="preserve">JR.TUPAC AMARU 179 COLLIQUE </t>
  </si>
  <si>
    <t>ESTACION 02/ESTACIÓN 01</t>
  </si>
  <si>
    <t>MZ.I-4 LT.18 CIUDAD DEL PESCADOR -CALLAO-BELLAVISTA</t>
  </si>
  <si>
    <t xml:space="preserve">ASCORBE FERNANDEZ SAMUEL FRANCISCO </t>
  </si>
  <si>
    <t>ESTACION 11/ TVPM</t>
  </si>
  <si>
    <t>COOP LA FORTALEZA MZ. I LTE 3</t>
  </si>
  <si>
    <t>SUDARIO BRAVO DARIO</t>
  </si>
  <si>
    <t>TVPM/ DOVELAS PILOTES</t>
  </si>
  <si>
    <t>MZ S LTE 6ASENT H. MARTIRES DEL PERIODISMO</t>
  </si>
  <si>
    <t xml:space="preserve">FLORES JANAMPA WILDER </t>
  </si>
  <si>
    <t>ESTACION 01/ ESTACION 02</t>
  </si>
  <si>
    <t>MZ M LTE 3 PSJ. VILLA POETA JOSE GALVEZ PARCELA B</t>
  </si>
  <si>
    <t xml:space="preserve"> DOVELAS</t>
  </si>
  <si>
    <t>PROLONGACIÓN JOSE GALVEZ 168</t>
  </si>
  <si>
    <t>PEÓN</t>
  </si>
  <si>
    <t>CALLE ALBERTO SANCHEZ ASENT H. ACAPULCO MZ B LTE 18</t>
  </si>
  <si>
    <t>44050619</t>
  </si>
  <si>
    <t>AZAÑERO CORTEZ CESAR ALBERTO</t>
  </si>
  <si>
    <t>JOSE MORALES CHICARA 14</t>
  </si>
  <si>
    <t>CHICAMA</t>
  </si>
  <si>
    <t>Avenida Conde de Lemos 543</t>
  </si>
  <si>
    <t>001264181</t>
  </si>
  <si>
    <t>AQUINO VARGAS ANGEL MIGUEL</t>
  </si>
  <si>
    <t>CALLE HIGUERAS 175 DPTO. 207</t>
  </si>
  <si>
    <t>09908599</t>
  </si>
  <si>
    <t>ANGULO PEÑA LUIS ENRIQUE</t>
  </si>
  <si>
    <t>AV.PROLONG.SALAVERRY NRO.157 CONDEVILLA</t>
  </si>
  <si>
    <t>FELIX RAMOS MAYRA ALEJANDRA</t>
  </si>
  <si>
    <t>SECTOR 3 GRUPO 27 MANZANA C LOTE 19</t>
  </si>
  <si>
    <t>TVPM/ESTACION 09</t>
  </si>
  <si>
    <t>PSJ.RAYMONDI 370 INT.23</t>
  </si>
  <si>
    <t xml:space="preserve">MZ.K LT.4 LOS PERALES </t>
  </si>
  <si>
    <t>ASOC. DE VIVIENDA LIVOMARKET MZ. H LT. 16</t>
  </si>
  <si>
    <t>TVPM</t>
  </si>
  <si>
    <t>TASAYCO FLORES JUAN CARLOS</t>
  </si>
  <si>
    <t>TVPM / DOVELAS PILOTES</t>
  </si>
  <si>
    <t>JR. TUPAC AMARU 151 URB COLLIQUE I ZONA</t>
  </si>
  <si>
    <t xml:space="preserve">JR TARAPOTO 1036 URB AZCONA </t>
  </si>
  <si>
    <t>002315860</t>
  </si>
  <si>
    <t>ORTIZ ECEIZA MIKEL</t>
  </si>
  <si>
    <t>ESTACION 01 / ESTACION 2 / ESTACION 03/ ESTACIÓN 12/ TVPM / ESTACION 09</t>
  </si>
  <si>
    <t>CALLE LAS HIGUERAS 175 DPTO 207</t>
  </si>
  <si>
    <t>ESTACION 09 / ESTACION 11/ DOVELAS PILOTES</t>
  </si>
  <si>
    <t>CALLE D URB LOS CLAVELES DE JAVIER PRADO MZ. D LT. 31</t>
  </si>
  <si>
    <t>ESTACION 12/ ESTACION 09</t>
  </si>
  <si>
    <t>ASOC PROG DE VIV EL ROSARIO MZ. A LT. 31</t>
  </si>
  <si>
    <t>47395510</t>
  </si>
  <si>
    <t>GONGORA TRUJILLO ADRIANO ANTONIO</t>
  </si>
  <si>
    <t>ESTACION 01/TVPM/ESTACION 09</t>
  </si>
  <si>
    <t>MZ.04 LT.13 ASENT.H ARRIBA</t>
  </si>
  <si>
    <t>48052184</t>
  </si>
  <si>
    <t>LEYVA MARTINEZ PAUL JORDAN</t>
  </si>
  <si>
    <t>ESTACION 01/TVPM / ESTACION  03</t>
  </si>
  <si>
    <t>AV. IZAGISA ASOC. LOS MANANTIALES DEL PINAR MZ. A LT. 20</t>
  </si>
  <si>
    <t>47289507</t>
  </si>
  <si>
    <t>MEGO FERNANDEZ WALTER</t>
  </si>
  <si>
    <t>ESTACION 12/ ESTACION 11</t>
  </si>
  <si>
    <t>PS 2 S-21 BARR PIEDRA LIZA</t>
  </si>
  <si>
    <t>41610794</t>
  </si>
  <si>
    <t xml:space="preserve">PADILLA ROLDAN LUIS  ALEJANDRO </t>
  </si>
  <si>
    <t>ASENT.H. AMPLI. LOS ALAMOS B3 TERCERA</t>
  </si>
  <si>
    <t>42901069</t>
  </si>
  <si>
    <t>GOICOCHEA CHIZA LUIS ENRIQUE</t>
  </si>
  <si>
    <t>ESTACION 12/ ESTACION 11 / DOVELAS PILOTES</t>
  </si>
  <si>
    <t>MZ. I LT. 13 ASENT. H. 13 DE OCTUBRE</t>
  </si>
  <si>
    <t>45266522</t>
  </si>
  <si>
    <t>PINTADO BUENO TULIO AGRIPINO</t>
  </si>
  <si>
    <t>ESTACION 12/ ESTACION 11 / DOVELAS PINTADO</t>
  </si>
  <si>
    <t>CORONEL ALTHAUS MZ.Q11 LT.16 URB. MRCAL CACERES</t>
  </si>
  <si>
    <t>JR.FULGENCIO VALDEZ 568 DPTO.102 URB.CHACRA COLORADA</t>
  </si>
  <si>
    <t>TVPM/ ESTACION 11/ESTACION 01/PV1/ESTACION 03</t>
  </si>
  <si>
    <t>SECTOR G MZ J LT 6 COOP. SOL DE VITARTE</t>
  </si>
  <si>
    <t>ESTACION 11/PV01 BISS/E03/TVPM</t>
  </si>
  <si>
    <t>ASENT. H. PESQUERO II - PACHACUTEC MZ. A LT. 1</t>
  </si>
  <si>
    <t>ESTACION 11 / DOVELAS PILOTES</t>
  </si>
  <si>
    <t>CALLA JUVENTUD UCV 139 D LT. 68 ZONA I ASENT. HUAYCAN</t>
  </si>
  <si>
    <t>47547782</t>
  </si>
  <si>
    <t>HERRERA GUERRERO RONALD</t>
  </si>
  <si>
    <t>ESTACION 09/ESTACION 01/ ESTACION 12</t>
  </si>
  <si>
    <t>CALLE 2 P.V. RESIDENCIAL LAS BEGONIAS ETAPA I MZ. E LT 4</t>
  </si>
  <si>
    <t>09434364</t>
  </si>
  <si>
    <t>SALAZAR ALVAREZ MARIA DEL CARMEN</t>
  </si>
  <si>
    <t>ESTACION 11/ ESTACION 12</t>
  </si>
  <si>
    <t>JR. MAYNAS 719 INT 26 BARRIOS ALTOS</t>
  </si>
  <si>
    <t>76518655</t>
  </si>
  <si>
    <t>FLORES BARRIENTOS NEFTALI</t>
  </si>
  <si>
    <t>46006887</t>
  </si>
  <si>
    <t>ZORRILLA RIOFRIO SHIRLEY LASTENIA</t>
  </si>
  <si>
    <t xml:space="preserve">ESTACION 12 </t>
  </si>
  <si>
    <t>JR BERLIN MZ M2 LT 9 ASENT H. HORACIO ZEVALLOS</t>
  </si>
  <si>
    <t>TVPM / ESTACION 11</t>
  </si>
  <si>
    <t>ASOC STA. ROSA DE VALLE GRANDE MZ F-19</t>
  </si>
  <si>
    <t>10355864</t>
  </si>
  <si>
    <t>LINARES DURAND OSCAR DELFINO</t>
  </si>
  <si>
    <t xml:space="preserve">PSJ PUNO 115 URB CAJA DE AGUA </t>
  </si>
  <si>
    <t>ESTACION 02/ESTACION 01/ ESTACION 11</t>
  </si>
  <si>
    <t>ASENT. H. HUAYCAN UCV 1398 ZONA L LT 3</t>
  </si>
  <si>
    <t>47758105</t>
  </si>
  <si>
    <t>CULQUICONDOR GUERRERO JAIME</t>
  </si>
  <si>
    <t>ESTACION 12/ESTACION 01/ESTACION 09</t>
  </si>
  <si>
    <t>MZ C LT 24 PROVIV. RESIDENCIAL PRIMAVERA</t>
  </si>
  <si>
    <t>43320073</t>
  </si>
  <si>
    <t>TOSCANO DE LA CRUZ LUIS AGUSTIN</t>
  </si>
  <si>
    <t xml:space="preserve">ESTACION 11/ ESTACION 09 </t>
  </si>
  <si>
    <t>PSJ. VILLA POETA JOSE GALVEZ MZ 185 LT 10</t>
  </si>
  <si>
    <t>05382384</t>
  </si>
  <si>
    <t>YUMBATO VASQUEZ REYNALDO</t>
  </si>
  <si>
    <t>ESTACION 12/ESTACION 09</t>
  </si>
  <si>
    <t>CALLE 7 ASENT H. 9 DE OCTUBRE MZ M LT 19</t>
  </si>
  <si>
    <t>80306905</t>
  </si>
  <si>
    <t>SAAVEDRA RIOS TEDDY ERNESTO</t>
  </si>
  <si>
    <t xml:space="preserve">MZ L LT 15 PRO V R HAYA DE LA TORRE </t>
  </si>
  <si>
    <t>42579632</t>
  </si>
  <si>
    <t>HINOSTROZA SULCA JAIME</t>
  </si>
  <si>
    <t>ESTACION 12/ESTACION 03</t>
  </si>
  <si>
    <t>ANEXO HUAYRAPATA S/N</t>
  </si>
  <si>
    <t>AYACUCHO</t>
  </si>
  <si>
    <t>80109144</t>
  </si>
  <si>
    <t>POZO HUAMAN CLAUDIO ALBERTO</t>
  </si>
  <si>
    <t>AV PERIFERICA MELENDEZ MZ I2 LT 07 03 DE MAYO</t>
  </si>
  <si>
    <t>74601231</t>
  </si>
  <si>
    <t>CRUZ PALOMINO RICHARD</t>
  </si>
  <si>
    <t>ESTACION 09/ESTACION 12</t>
  </si>
  <si>
    <t>SECTOR 07 GRUPO 2 MZ J LT 3</t>
  </si>
  <si>
    <t>42065189</t>
  </si>
  <si>
    <t>ENCALADA ESTEBAN ELEAZAR</t>
  </si>
  <si>
    <t xml:space="preserve"> ESTACION 11</t>
  </si>
  <si>
    <t>ASENT. H. 09 DE FEBRERO MZ 22 LT 05</t>
  </si>
  <si>
    <t>ESTACION 11/ESTACION 03</t>
  </si>
  <si>
    <t>HUAYCAN UCV 23 LT 29 ZONA A</t>
  </si>
  <si>
    <t>CALLE 27 MZ E2 LT 14 URB CIUDAD DEL PESCADOR</t>
  </si>
  <si>
    <t>76590042</t>
  </si>
  <si>
    <t>ACUÑA AGUILAR JHONNY</t>
  </si>
  <si>
    <t>AV DEL TRABAJO 259</t>
  </si>
  <si>
    <t>BLOCK 12 CASA 24 BARRIO FISCAL NRO 3</t>
  </si>
  <si>
    <t>47616626</t>
  </si>
  <si>
    <t>CIPRIANI GUZMAN SHIRLEY</t>
  </si>
  <si>
    <t>COORDINADOR DE PROYECTOS</t>
  </si>
  <si>
    <t>ESTACION 01/ESTACION 3/ ESTACION 11/ ESTACION 12/TVPM/DOVELAS</t>
  </si>
  <si>
    <t>JR SANTA ROSA 580</t>
  </si>
  <si>
    <t>44417254</t>
  </si>
  <si>
    <t>QUISPE MENDOZA EDGAR SIMON</t>
  </si>
  <si>
    <t>MZ A-1 LT 32 3PS COOP. CESAR VALLEJO</t>
  </si>
  <si>
    <t>JR PASTAZA 787-791 DPTO 38</t>
  </si>
  <si>
    <t>75352400</t>
  </si>
  <si>
    <t xml:space="preserve">VALERIO MIRANDA GIOVANI ALDAIR </t>
  </si>
  <si>
    <t>COOP. CESAR VALLEJO MZ S LT 15</t>
  </si>
  <si>
    <t>CALLE CASTROVIRREYNA 342 INT 105</t>
  </si>
  <si>
    <t>PLANTA DOVELAS-PILOTES</t>
  </si>
  <si>
    <t>JR. MIGUEL GRAU NRO. 589</t>
  </si>
  <si>
    <t>44255322</t>
  </si>
  <si>
    <t>LAVAN QUISPE JOSE MIGUEL</t>
  </si>
  <si>
    <t>OPERADOR DE PLANTA</t>
  </si>
  <si>
    <t>ASENT. H. ESTRELLA DE SIMON BOLIVAR MZ M LT 19</t>
  </si>
  <si>
    <t>41811074</t>
  </si>
  <si>
    <t>CABRERA CUZCANO ALEXANDER PAUL</t>
  </si>
  <si>
    <t>CALLE LA CULTURA EDIF AYAR WUAKA DPTO 101 URB TUPAC AMARU</t>
  </si>
  <si>
    <t>45750936</t>
  </si>
  <si>
    <t>CALSIN LIMA JUAN DIEGO</t>
  </si>
  <si>
    <t xml:space="preserve">PSJ SAN MATEO MZ N LT 7 SECTOR EL NAZARENO PAMPLONA ALTA </t>
  </si>
  <si>
    <t>48462957</t>
  </si>
  <si>
    <t>CAMARENA JURADO DANIEL CARLOS</t>
  </si>
  <si>
    <t>JR MENDOZA MERINO 732 INT 8</t>
  </si>
  <si>
    <t>40872725</t>
  </si>
  <si>
    <t>CHUQUIVILIN CRIZOLOGO JULIO CESAR</t>
  </si>
  <si>
    <t>SC. VIRGEN BUEN PASO MZ. W5 LT. 1 PAMPLONA ALTA</t>
  </si>
  <si>
    <t>40841438</t>
  </si>
  <si>
    <t>CONDE CURI REENELL CRISTIAN</t>
  </si>
  <si>
    <t xml:space="preserve">JR. COTOSH MZ Ñ-1 LT 59 </t>
  </si>
  <si>
    <t>44693106</t>
  </si>
  <si>
    <t>HUANACO MENDOZA DAVID</t>
  </si>
  <si>
    <t xml:space="preserve">PSJ. 01 ASENT. H. LAS FLORES DE LIMATAMBO MZ A LT 2 </t>
  </si>
  <si>
    <t>40961939</t>
  </si>
  <si>
    <t xml:space="preserve">LUNA ALVINO MAXIMO </t>
  </si>
  <si>
    <t xml:space="preserve">MZ. S LT 09 AGRP. FAM. CASUARINAS DE MARTIRES </t>
  </si>
  <si>
    <t>76288472</t>
  </si>
  <si>
    <t>MEDRANO ECHEGARAY JOSE JESUS</t>
  </si>
  <si>
    <t>CALLE BEATITA DE HUMAY 165</t>
  </si>
  <si>
    <t>46765281</t>
  </si>
  <si>
    <t>MUÑICO BERNALDO MIGUEL ANGEL</t>
  </si>
  <si>
    <t>ASET. H. VIRGEN DEL CARMEN MZ I LT 1</t>
  </si>
  <si>
    <t>47231343</t>
  </si>
  <si>
    <t>MURO CARPENA JUAN NICANOR</t>
  </si>
  <si>
    <t>CALLE BOGOTA 272 URB EL PARRAL</t>
  </si>
  <si>
    <t>41893202</t>
  </si>
  <si>
    <t>MURO CARPENA LUIS DANIEL</t>
  </si>
  <si>
    <t>72629683</t>
  </si>
  <si>
    <t>PARIZACA LIMA ABEL JUNIOR</t>
  </si>
  <si>
    <t xml:space="preserve">UPIS PAISAJISTA MZ LT 13 </t>
  </si>
  <si>
    <t>AREQUIPA</t>
  </si>
  <si>
    <t>46475970</t>
  </si>
  <si>
    <t>QUEVEDO REUPO LUIS MIGUEL</t>
  </si>
  <si>
    <t xml:space="preserve">CL TUPAC AMARU 340 </t>
  </si>
  <si>
    <t>47267055</t>
  </si>
  <si>
    <t>SULCA MARTINEZ CHARLES JHERSON</t>
  </si>
  <si>
    <t>ASTN. H. NUEVA CANADA MZ A LT 6</t>
  </si>
  <si>
    <t>41804407</t>
  </si>
  <si>
    <t>TADEO PABLO JESUS ALBERTO</t>
  </si>
  <si>
    <t>JR. ANCASH 1529</t>
  </si>
  <si>
    <t>44210241</t>
  </si>
  <si>
    <t>VIZCARRA YACTAYO OSCAR RAUL</t>
  </si>
  <si>
    <t>CENTRO POBLADO 10 OCTUBRE MZ C-1 LT. 35</t>
  </si>
  <si>
    <t>BARRIO FRIG.C-71 -CALLAO-CALLAO</t>
  </si>
  <si>
    <t>43135026</t>
  </si>
  <si>
    <t>ARCELA SOSA JOSE USNALDO</t>
  </si>
  <si>
    <t>JR. TAHUANTINSUYO 1499 URB ZARATE</t>
  </si>
  <si>
    <t>01/06/2023</t>
  </si>
  <si>
    <t>004796568</t>
  </si>
  <si>
    <t>BRIZUELA RIVERO JORGE</t>
  </si>
  <si>
    <t>CALLE HUANUCO 0038 URBANIZACION PALERMO INT. 0301</t>
  </si>
  <si>
    <t>09418299</t>
  </si>
  <si>
    <t>CHAMPION VIZCARDO ENRIQUE</t>
  </si>
  <si>
    <t>JR. TUPAC AMARU 216</t>
  </si>
  <si>
    <t>CHAVARRIA DIESTRA FRANCISCO ALCIBAR</t>
  </si>
  <si>
    <t>ASOC. PROP. DE LA URB ROSA LUZ I ETP AMP I MZ O-02 LT.</t>
  </si>
  <si>
    <t>CHUMPITAZ RODRIGUEZ VICTOR</t>
  </si>
  <si>
    <t>JOSE CARLOS MARIATEGUI MZ. V2B LT. 14 LIMA-LIMA-SAN JUAN DE LURIGANCHO </t>
  </si>
  <si>
    <t>42065621</t>
  </si>
  <si>
    <t>CONTRERAS GORDILLO RICHARD</t>
  </si>
  <si>
    <t>MZ.B 8 LT.20 VIRGEN DEL BUEN PASO PAMPLONA ALTA </t>
  </si>
  <si>
    <t>76291456</t>
  </si>
  <si>
    <t>CUEVA OBREGON MIGUEL ANTONIO</t>
  </si>
  <si>
    <t>CASA HUERTAS MZ. C LT. 06</t>
  </si>
  <si>
    <t>73693480</t>
  </si>
  <si>
    <t>DIAZ PORTAL NEVILSON</t>
  </si>
  <si>
    <t>ANEXO DOS DE MAYO</t>
  </si>
  <si>
    <t>AMAZONAS</t>
  </si>
  <si>
    <t>47761871</t>
  </si>
  <si>
    <t>GIL VERA MILER</t>
  </si>
  <si>
    <t>URB. PROSPERIDAD DE VILLA MZ. G LT. 21</t>
  </si>
  <si>
    <t>CONJ.RESIDENCIAL SANTISIMO SALVADOR LAS PALMAS MZ.W LT.10</t>
  </si>
  <si>
    <t>46788875</t>
  </si>
  <si>
    <t>GRANADOS BRAMON PAUL</t>
  </si>
  <si>
    <t>PSJ. SAN MATEO MZ.B2 LT.5 3 ZONA ASOC.RURAL AGROP.LAS DELICIAS</t>
  </si>
  <si>
    <t>42958776</t>
  </si>
  <si>
    <t xml:space="preserve">HERRERA PEÑA CESAR GERARDO </t>
  </si>
  <si>
    <t>URB JAHUAY MZ. Ñ LT. 04-A LIMA-LIMA-LURIN</t>
  </si>
  <si>
    <t>46892785</t>
  </si>
  <si>
    <t>HUAMAN CHAVEZ DANIEL VICENTE</t>
  </si>
  <si>
    <t xml:space="preserve">PICHIPANPA </t>
  </si>
  <si>
    <t>75920312</t>
  </si>
  <si>
    <t>HUERTO PALOMINO MELANY MAYRA</t>
  </si>
  <si>
    <t>PSJ. VILLA CANTA MZ. H LT. 3</t>
  </si>
  <si>
    <t>41347605</t>
  </si>
  <si>
    <t>INCA QUILLAS EDGAR JULIO</t>
  </si>
  <si>
    <t>SECTOR 6 GRUPO 5 MZ.J LT.15 </t>
  </si>
  <si>
    <t>000990518</t>
  </si>
  <si>
    <t>MARTINEZ GUERRERO ANTONIO</t>
  </si>
  <si>
    <t>AVENIDA JAVIER PRADO 488 DPTO. 2124 EDIFICIO TORRES ORQUIDEAS</t>
  </si>
  <si>
    <t>70980704</t>
  </si>
  <si>
    <t xml:space="preserve">MOREYRA ENRIQUEZ NEWTON </t>
  </si>
  <si>
    <t>ANEXO PICHUTA HUANCAVELICA-CASTROVIRREYNA-HUACHOS</t>
  </si>
  <si>
    <t>HUACHOS</t>
  </si>
  <si>
    <t>NAVEROS CONTRERAS JULIO</t>
  </si>
  <si>
    <t>JULIO C. TELLO SECTOR 9 MZ. P-2 LT. 1-A LIMA-LIMA-LURIN</t>
  </si>
  <si>
    <t>47247324</t>
  </si>
  <si>
    <t>PEREZ PEDRAZA ENYNER</t>
  </si>
  <si>
    <t>SANTA ROSA 1102 ASOC CENTRAL UNIFICADA</t>
  </si>
  <si>
    <t>48191362</t>
  </si>
  <si>
    <t>PUSCAN ROJAS ELVIS</t>
  </si>
  <si>
    <t>MZ.L LT.23 SN.JUAN DE DIOS 1 ETAPA</t>
  </si>
  <si>
    <t>41399402</t>
  </si>
  <si>
    <t>RAMOS PARODI DAVID CESAR</t>
  </si>
  <si>
    <t>AV.27 DE DICIEMBRE MZ.105 LT.6 COMITE 17 LIMA-LIMA-VILLA MARIA DEL TRIUNFO</t>
  </si>
  <si>
    <t>45734033</t>
  </si>
  <si>
    <t>RAMOS PARODI DEIVEN</t>
  </si>
  <si>
    <t>AV. PERU MZ. 10S LT. 06 P. JOVEN TABLADA</t>
  </si>
  <si>
    <t>RISCO ABURTO JUAN PEDRO</t>
  </si>
  <si>
    <t xml:space="preserve">MONTE ZARUMO S/N LACRAMARCA ALTA ANCASH-SANTA-CHIMBOTE </t>
  </si>
  <si>
    <t>46714462</t>
  </si>
  <si>
    <t>ROJAS HUAMAN LINDER ANTOÑO</t>
  </si>
  <si>
    <t>JR. RICARDO PALMA MZ E LT 5 ASOC. EL MOLINO</t>
  </si>
  <si>
    <t>46368968</t>
  </si>
  <si>
    <t>SANTILLAN TAFUR GILMER ROBERTHSON</t>
  </si>
  <si>
    <t>ASENT.H. ALFONSO UGARTE MZ. Q LT. 02 LIMA-LIMA-PUENTE PIEDRA</t>
  </si>
  <si>
    <t>03/09/2021</t>
  </si>
  <si>
    <t>40962883</t>
  </si>
  <si>
    <t>SOTO ATOCSSA HENRY</t>
  </si>
  <si>
    <t>ASOC. PROP. LAS MERCEDES MZ. C04</t>
  </si>
  <si>
    <t>JIRON PACIFICO 248</t>
  </si>
  <si>
    <t>77131484</t>
  </si>
  <si>
    <t>SULLCARAY REQUIS JHON RICARDO</t>
  </si>
  <si>
    <t>ASENT.H. LOS ROSALES DE PRO MZ. H LT. 19</t>
  </si>
  <si>
    <t>41840355</t>
  </si>
  <si>
    <t>TINEO GORDILLO JULIAN ARTURO</t>
  </si>
  <si>
    <t>ASENT.H.VILLA ESPERANZA MZ.J-1 LT.10 LIMA-LIMA-CARABAYLLO</t>
  </si>
  <si>
    <t>76520065</t>
  </si>
  <si>
    <t>TORREZ MELENDES MISAEL</t>
  </si>
  <si>
    <t>CALLE LAS CUCARDAS URB LOS JAZMINES DE NARANJAL MZ. D1 LT. 11</t>
  </si>
  <si>
    <t>48230093</t>
  </si>
  <si>
    <t>YOVERA ESPINOZA LUIS MIGUEL</t>
  </si>
  <si>
    <t>C.POBLADO CRUCETA MZ. 55</t>
  </si>
  <si>
    <t>TAMBO GRANDE</t>
  </si>
  <si>
    <t>EYM TRANSPORTES DIVERSOS SAC</t>
  </si>
  <si>
    <t>CALLE LOS NOGALES 604 URB LOS FICUS</t>
  </si>
  <si>
    <t>CONDUCTOR DE CARGA PESADA</t>
  </si>
  <si>
    <t>MZ P  LOTE 25 COOP ANDAHUAYLAS</t>
  </si>
  <si>
    <t>47107515</t>
  </si>
  <si>
    <t>CARHUAPOMA ROCA LUIS ALBERTO</t>
  </si>
  <si>
    <t>CONDUCTOR DE SEMITRAILER</t>
  </si>
  <si>
    <t>I SECTOR ASENT H. SAN FRANCISCO - TABLADA DE LURIN MZ 4TA LT 8</t>
  </si>
  <si>
    <t>20507867228</t>
  </si>
  <si>
    <t>CORPORACION INDUSTRIAL OXIGENO ROMERO GROUP S.A.C</t>
  </si>
  <si>
    <t>LOS INGENIEROS 685 DPTO 302. URB VALLE HERMOSO</t>
  </si>
  <si>
    <t>CONDUCTOR DE CAMION</t>
  </si>
  <si>
    <t>CALLE KUKAMOTO MZ O LOTE 52 ASENTAMIENTO HUMANO KUKAMOTO</t>
  </si>
  <si>
    <t xml:space="preserve">20602677126 </t>
  </si>
  <si>
    <t>COORDINADORA SSOMA</t>
  </si>
  <si>
    <t>ESTACIÓN 2</t>
  </si>
  <si>
    <t xml:space="preserve">CALLE FELIPE DE ZELA 522 URB. LOS FICUS </t>
  </si>
  <si>
    <t>29680263</t>
  </si>
  <si>
    <t xml:space="preserve">BELUPU JACINTO JORGE LUIS </t>
  </si>
  <si>
    <t xml:space="preserve">PSJ. SECTOR 1 GRUPO 19 MZ C LT. 4 </t>
  </si>
  <si>
    <t>80448043</t>
  </si>
  <si>
    <t>MEJIA MORALES LUIS JESUS</t>
  </si>
  <si>
    <t>JR. MATEO AGUILAR NRO. 174 MIRONES BAJO</t>
  </si>
  <si>
    <t>42892618</t>
  </si>
  <si>
    <t>PINEDO DEL AGUILA RAMON WILY</t>
  </si>
  <si>
    <t>TECNICO DE IMPERMEABILIZACIÓN</t>
  </si>
  <si>
    <t>ASOC. VALLE CHILLON MZ. F LT. 40</t>
  </si>
  <si>
    <t xml:space="preserve">70757142 </t>
  </si>
  <si>
    <t>CASTILLO DIAZ JUAN FRANCISCO</t>
  </si>
  <si>
    <t>INGENIERO DE RESIDENTE</t>
  </si>
  <si>
    <t>CALLE CHINCHAYSUYO DPTO. 403 MZ. F-A LT. 04</t>
  </si>
  <si>
    <t>MZ. H 18 LT. 28 URB. LOS ROSALES MI PERÚ</t>
  </si>
  <si>
    <t>CONDOMINIO CIUDAD NUEVA "L" - 308</t>
  </si>
  <si>
    <t>BRASILERA</t>
  </si>
  <si>
    <t>44734511</t>
  </si>
  <si>
    <t>BENITEZ MONCADA JOSE ENRIQUE</t>
  </si>
  <si>
    <t>OPERARIO DE IMPERMEABILIZACIÓN</t>
  </si>
  <si>
    <t>MZ. C LT-34 CIUDADELA CHALACA</t>
  </si>
  <si>
    <t>A-H- EL AYLLU EXHACIENDA SAN AGUSTIN</t>
  </si>
  <si>
    <t>75780749</t>
  </si>
  <si>
    <t>ZUNINI SALAZAR ERIK MIGUEL ANGEL</t>
  </si>
  <si>
    <t>LOS OLIVOS  MZA. 1 LOTE. 31 MC1 31 PROVIV LOS OLIVOS</t>
  </si>
  <si>
    <t xml:space="preserve">44999794 </t>
  </si>
  <si>
    <t>MEZA ORIHUELA CARLOS HUMBERTO</t>
  </si>
  <si>
    <t>CALLE TIAHUNACO 448 URB. RESID ZARATE</t>
  </si>
  <si>
    <t>BENITES TORRES DANY DANIEL</t>
  </si>
  <si>
    <t>CALLE D MZ. U LT. 2 ASENT H. CIUDAD DE LOS CONSTRUCTORES</t>
  </si>
  <si>
    <t>CAICEDO CUSTODIO JOSE DEL CARMEN</t>
  </si>
  <si>
    <t>CALLE SANTA PATRICIA URB. SANTA ROSA DE LIMA MZ. F LT. 04</t>
  </si>
  <si>
    <t>MEJIA DURAN DAVID ANGELO</t>
  </si>
  <si>
    <t>ESTACIÓN 1</t>
  </si>
  <si>
    <t>CALLE MATEO AGUILAR 174-188 PJ. MIRONES BAJO</t>
  </si>
  <si>
    <t>MZ. G LT. 10 P JOVEN NESTOR GAMBETTA BAJA OESTE</t>
  </si>
  <si>
    <t>URB.CONSTANZA MZ.F LT.20 -CALLAO-CALLAO</t>
  </si>
  <si>
    <t>MI PERU MZ.E-2 LT.9 -CALLAO-MI PERU</t>
  </si>
  <si>
    <t xml:space="preserve">ASENT. HUMANO SANTA ROSA MZ. E LT. 19 </t>
  </si>
  <si>
    <t>46711157</t>
  </si>
  <si>
    <t>CHUJUTALLI YSUIZA ADAN ORLANDO</t>
  </si>
  <si>
    <t>CALLE 9 ASOC. DE PROP. BRISAS DEL UNIVERSO MZ. A LT. 30</t>
  </si>
  <si>
    <t>72232194</t>
  </si>
  <si>
    <t>BRAVO LUNA VICTORIA ROSA MARIA</t>
  </si>
  <si>
    <t>ENCARGADA DE COSTOS</t>
  </si>
  <si>
    <t>CALLE LOS ALCATRACES 148 URB LIMATAMBO</t>
  </si>
  <si>
    <t>COLOMA OBREGON OMAR ARMANDO</t>
  </si>
  <si>
    <t>URB PACHACAMAC 3RA ETAPA MZ. Q LT. 67</t>
  </si>
  <si>
    <t>20451703901</t>
  </si>
  <si>
    <t>43577872</t>
  </si>
  <si>
    <t>SILVA KAMT ARMANDO DAVID</t>
  </si>
  <si>
    <t>ESTACION 10-POZO 16</t>
  </si>
  <si>
    <t xml:space="preserve">ALAMEDA MARIA REICHE 366 </t>
  </si>
  <si>
    <t>09495771</t>
  </si>
  <si>
    <t>PEREZ CASTILLO ALEJANDRO MARTIN</t>
  </si>
  <si>
    <t>AUX ADMINISTRATIVO</t>
  </si>
  <si>
    <t>JIRON FRANCIA 276</t>
  </si>
  <si>
    <t>40687791</t>
  </si>
  <si>
    <t xml:space="preserve">CRUZ BARRERA MOISES </t>
  </si>
  <si>
    <t>OPERARIO FIERRERO Y ALBAÑIL</t>
  </si>
  <si>
    <t>MZ 7 LT 2 9 DE FEBRERO</t>
  </si>
  <si>
    <t>001596267</t>
  </si>
  <si>
    <t>GOMEZ NIEVES ESTELLES ANTONIO</t>
  </si>
  <si>
    <t>JR ALDEBARAN 320, TORRE F 401, SURCO</t>
  </si>
  <si>
    <t>40901532</t>
  </si>
  <si>
    <t xml:space="preserve">CALLE ARMACCANCE CESAR </t>
  </si>
  <si>
    <t>AH SAN PEDRO MZ C LT 02</t>
  </si>
  <si>
    <t>43812893</t>
  </si>
  <si>
    <t>AMAYA RIVERA MILKER GIN</t>
  </si>
  <si>
    <t>OPERARIO ELECTROMECANICO</t>
  </si>
  <si>
    <t xml:space="preserve">MZ11 LT 25 LAS VEGAS </t>
  </si>
  <si>
    <t>40450706</t>
  </si>
  <si>
    <t xml:space="preserve">AZURZA ALLCCARIMA YOVANI </t>
  </si>
  <si>
    <t>AH LA RIVERA MZ A LT 22</t>
  </si>
  <si>
    <t>45889609</t>
  </si>
  <si>
    <t>VILLALBA CHIPANA DIEGO</t>
  </si>
  <si>
    <t>OPERARIO TOPOGRAFO</t>
  </si>
  <si>
    <t>UCV 13 LT 57, ZONA A A.H. HUAYCAN</t>
  </si>
  <si>
    <t>44545932</t>
  </si>
  <si>
    <t xml:space="preserve">CUBA RAMIREZ JOSE  </t>
  </si>
  <si>
    <t>OPERARIO ALBAÑIL ENCOFRADOR</t>
  </si>
  <si>
    <t>CALLE JUAN VELASCO AH LEONCIO PRADO</t>
  </si>
  <si>
    <t>SANTIAGO DE CAO LA LIBERTAD</t>
  </si>
  <si>
    <t>41878279</t>
  </si>
  <si>
    <t>BLAS HIDALGO JAVIER</t>
  </si>
  <si>
    <t>OPERARIO ENCOFRADOR</t>
  </si>
  <si>
    <t>MZ K-16 LT 20 AH ESMERALDA DE LOS ANDES</t>
  </si>
  <si>
    <t>80528236</t>
  </si>
  <si>
    <t>AMAYA RIVERA  JIM MEIK</t>
  </si>
  <si>
    <t xml:space="preserve">URB EL ASESOR2 MZ C LT26 </t>
  </si>
  <si>
    <t>AGUILAR REGALADO TEODORO</t>
  </si>
  <si>
    <t>AV MILITAR 2019</t>
  </si>
  <si>
    <t>44924890</t>
  </si>
  <si>
    <t>GAMBOA PONCE RICARDO AUGUSTO</t>
  </si>
  <si>
    <t xml:space="preserve">LOS ROSALES M2  AAHH BUENOS AIRES DE VILLA </t>
  </si>
  <si>
    <t>40787121</t>
  </si>
  <si>
    <t>MAMANI CHEJE RENE</t>
  </si>
  <si>
    <t>JR MOQUEGUA 1655</t>
  </si>
  <si>
    <t>PUNO</t>
  </si>
  <si>
    <t>43882842</t>
  </si>
  <si>
    <t xml:space="preserve">FLORES BACON FRANCISCO </t>
  </si>
  <si>
    <t>AH LA GRUTA DE SANTA MARIA MZ C1 LT 19</t>
  </si>
  <si>
    <t>45104259</t>
  </si>
  <si>
    <t>QUISPE ÑAUPARI ROY JULIO</t>
  </si>
  <si>
    <t>SOLDADOR MECANICO</t>
  </si>
  <si>
    <t>PSJ MISTI S/N EL TAMBO HUANCAYO</t>
  </si>
  <si>
    <t>70046580</t>
  </si>
  <si>
    <t xml:space="preserve">RUIZ CHAVEZ DAVID </t>
  </si>
  <si>
    <t>INGENIERO DE CALIDAD Y MEDIO AMBIENTE</t>
  </si>
  <si>
    <t>CALLE BRONSINO 390</t>
  </si>
  <si>
    <t>40028420</t>
  </si>
  <si>
    <t>PUENTE FERNANDEZ JOHAN SAGITARIO</t>
  </si>
  <si>
    <t>JR SAN ANTONIO 391 2da zona</t>
  </si>
  <si>
    <t>CUEVA RODRIGUEZ CARLOS</t>
  </si>
  <si>
    <t>PSJ. LOS ROBLES BLOCK D1 DPTO. 303</t>
  </si>
  <si>
    <t>09610568</t>
  </si>
  <si>
    <t>CHOQUEHUANCA YANCAPALLO CESAR</t>
  </si>
  <si>
    <t>JR ANTONIO GARLAND 912</t>
  </si>
  <si>
    <t>SAN MARTIN</t>
  </si>
  <si>
    <t>POLO CRUZADO ELVIS</t>
  </si>
  <si>
    <t>MZ.A LOTE S/N PUEBLO LONGOTEA 3</t>
  </si>
  <si>
    <t>LONGOTEA</t>
  </si>
  <si>
    <t>AYAY CORREA PEDRO</t>
  </si>
  <si>
    <t>MZ.K LOTE 5 ASOC LOS PINOS</t>
  </si>
  <si>
    <t>10247219</t>
  </si>
  <si>
    <t>HILARIO PASCUAL JONAS</t>
  </si>
  <si>
    <t>UCV 89 LT 55 ZN E HUAYCAN</t>
  </si>
  <si>
    <t>MARTINEZ PAZ SEGUNDO HOMERO</t>
  </si>
  <si>
    <t>ROCA FUERTE MZ. F LT. 01</t>
  </si>
  <si>
    <t>45218809</t>
  </si>
  <si>
    <t>CASTILLO ROMAN NIKE</t>
  </si>
  <si>
    <t>MZ.D4 LT.6 LAS DELICIAS DE VILLA</t>
  </si>
  <si>
    <t>71195523</t>
  </si>
  <si>
    <t xml:space="preserve">PAICO RIVERA HEINER </t>
  </si>
  <si>
    <t>MZ E LT1 AH LOS ANGELES SECTOR4</t>
  </si>
  <si>
    <t>41042154</t>
  </si>
  <si>
    <t xml:space="preserve">CAÑARI ALVARADO DANIEL </t>
  </si>
  <si>
    <t>SECTOR 3 GRUPO 14 MZ M LT 4</t>
  </si>
  <si>
    <t>01090385</t>
  </si>
  <si>
    <t>GARCIA AREVALO ROMAN</t>
  </si>
  <si>
    <t xml:space="preserve">CASERIO LOS OLIVOS </t>
  </si>
  <si>
    <t>RODRIGUEZ DE MENDOZA</t>
  </si>
  <si>
    <t>23227584</t>
  </si>
  <si>
    <t>ÑAHUI ALVAREZ JAIME</t>
  </si>
  <si>
    <t>JR. LIMA CINCO ESQUINAS</t>
  </si>
  <si>
    <t>44609113</t>
  </si>
  <si>
    <t>QUENALLATA MAMANI JOHNNY</t>
  </si>
  <si>
    <t>URB. CHANU CHANU S-13</t>
  </si>
  <si>
    <t>41205382</t>
  </si>
  <si>
    <t>MENDOZA CHAHUIN RICARDO ANGEL</t>
  </si>
  <si>
    <t>OPERADOR DE ROBOT, CARGADOR FRONTAL Y TELEHANDLER</t>
  </si>
  <si>
    <t>URB. RESIDENCIAL LAS PRADERAS DE PARIACHI MZ. E LT. 49</t>
  </si>
  <si>
    <t>47386665</t>
  </si>
  <si>
    <t>HUARCAYA CALDERON EDINSON</t>
  </si>
  <si>
    <t>PSJ. 30 CONJ. HAB. MANZANILLA II MZ. L3 LT.30</t>
  </si>
  <si>
    <t>42722045</t>
  </si>
  <si>
    <t>BALDERA MAZA CESAR AUGUSTO</t>
  </si>
  <si>
    <t>ETAPA II ASENT. H. PROTYECTOS ESPECIALES MZ. 63 LT. 18</t>
  </si>
  <si>
    <t>80086234</t>
  </si>
  <si>
    <t>LUCIANO VALERIO WILLY</t>
  </si>
  <si>
    <t>ASOC. DE VIV. 13 DE NOVIEMBRE MZ. C LT. 3</t>
  </si>
  <si>
    <t>RAMIREZ HERNADEZ ALEXANDER MOISES</t>
  </si>
  <si>
    <t>JR. CONDESUYOS 611 PISO 2</t>
  </si>
  <si>
    <t>CASTILLO GUEVARA ANGEL</t>
  </si>
  <si>
    <t>JR. CONDESUYOS 548 CERCADO</t>
  </si>
  <si>
    <t>43008673</t>
  </si>
  <si>
    <t>VALENCIA TAQUIRE JUAN VICTOR</t>
  </si>
  <si>
    <t>MZ. O LT. 7 AH. 23 DE OCTUBRE</t>
  </si>
  <si>
    <t>44719002</t>
  </si>
  <si>
    <t>MALAGA VILLANUEVA JORGE RAPHAEL</t>
  </si>
  <si>
    <t>OPERARIO DE ALMACEN</t>
  </si>
  <si>
    <t>URB. ALVAREZ THOMAS E-9</t>
  </si>
  <si>
    <t>45560881</t>
  </si>
  <si>
    <t>AGURTO QUISPE JAIME ALONSO</t>
  </si>
  <si>
    <t>ASENT. H. MANZANILLA II MZ. A2 LT.36</t>
  </si>
  <si>
    <t>08149776</t>
  </si>
  <si>
    <t>PALOMINO QUISPE SANDRO ROBERTO</t>
  </si>
  <si>
    <t>AV ESTEBAN SALMON 210</t>
  </si>
  <si>
    <t>06772216</t>
  </si>
  <si>
    <t>CUBA TORRES CARLOS</t>
  </si>
  <si>
    <t>JORGE CHAVEZ 1777</t>
  </si>
  <si>
    <t>46391645</t>
  </si>
  <si>
    <t>EDWIN WALTER PEÑA MENDOZA</t>
  </si>
  <si>
    <t>AH SAN JOSE OBRERO MZ B LT 9</t>
  </si>
  <si>
    <t>46938017</t>
  </si>
  <si>
    <t>CHIPANA DAVALOS JOSE LUIS</t>
  </si>
  <si>
    <t>UNIDAD VECINAL BLOCK 10 DPTO. N</t>
  </si>
  <si>
    <t>LIMA CERCADO</t>
  </si>
  <si>
    <t>41803246</t>
  </si>
  <si>
    <t>COLOS CAMPOS ARCIDEZ</t>
  </si>
  <si>
    <t>CALLE LOS TULIPANES AH HIJOS DE CONSTRUCTORES MZ F1 LT 2</t>
  </si>
  <si>
    <t>10621145</t>
  </si>
  <si>
    <t>CORREA DURAN VICTOR</t>
  </si>
  <si>
    <t>MZ.B LT.09 ASENT.H VIRGEN DE GUADALUPE</t>
  </si>
  <si>
    <t>42782122</t>
  </si>
  <si>
    <t>DELFIN RIVAS JUAN JOSE</t>
  </si>
  <si>
    <t>CALLE PALMERAS MZ.38 LT.3 BUENOS AIRES DE VILLA</t>
  </si>
  <si>
    <t>75824700</t>
  </si>
  <si>
    <t>MERA ZULOETA STALIN FREUD</t>
  </si>
  <si>
    <t>CALLE ATAHUALPA LA ESPERANZA</t>
  </si>
  <si>
    <t>47566175</t>
  </si>
  <si>
    <t>QUISPE RAMIREZ ENRIQUE</t>
  </si>
  <si>
    <t>UCV. 231B LT.23 ZONA Z AH. HUAYCAN ATE VITARTE</t>
  </si>
  <si>
    <t>46051476</t>
  </si>
  <si>
    <t>VASQUEZ HUAUYA CARLOS</t>
  </si>
  <si>
    <t>ASOC VECINAL VISTA HERMOSA MZ H LT 1</t>
  </si>
  <si>
    <t>43688099</t>
  </si>
  <si>
    <t>VASQUEZ SOTO JIM</t>
  </si>
  <si>
    <t>DE VIV.13 DE NOVIEMBRE MZ. B LT. 6</t>
  </si>
  <si>
    <t>70125693</t>
  </si>
  <si>
    <t>PARCCO CRESPO SERGIO</t>
  </si>
  <si>
    <t>AV AMAZONAS 223 A LT 1</t>
  </si>
  <si>
    <t>40399293</t>
  </si>
  <si>
    <t>NAVARRO BURILLO LUIS</t>
  </si>
  <si>
    <t>AV. TUPAC AMARU 3410</t>
  </si>
  <si>
    <t>42162844</t>
  </si>
  <si>
    <t>BALDERA MAZA LUIS</t>
  </si>
  <si>
    <t>MZ.63 LT.18 2DA ET PROY ESPECIALES</t>
  </si>
  <si>
    <t>VARGAS POMA JULIAN</t>
  </si>
  <si>
    <t>ANEXO CHAHUARMA</t>
  </si>
  <si>
    <t>URCAY ANGARAES</t>
  </si>
  <si>
    <t>CONDORI HILASACA ILDEFONSO</t>
  </si>
  <si>
    <t>MINAS 2000 MZ. LL2 LT. 3</t>
  </si>
  <si>
    <t>20602027237</t>
  </si>
  <si>
    <t xml:space="preserve">IZAJES PARA LA CONSTRUCCION SAC </t>
  </si>
  <si>
    <t>10064758</t>
  </si>
  <si>
    <t>ROJAS SOTO JAIME LEONCIO</t>
  </si>
  <si>
    <t>MZ. G LT. 4 CJRES SANTISIMO SALVADOR DE LAS PALMAS</t>
  </si>
  <si>
    <t>43934722</t>
  </si>
  <si>
    <t>GALLARDO LIMA JOSE ALEXANDER</t>
  </si>
  <si>
    <t>OPERADOR DE GRUA TELESCOPICA</t>
  </si>
  <si>
    <t>PSJ SANTA CLOTILDE 152 ASENT. LAS TERRAZAS DE CATALINA HUANCA</t>
  </si>
  <si>
    <t>45200435</t>
  </si>
  <si>
    <t>MALPICA MESTANZA CARLOS</t>
  </si>
  <si>
    <t>CALLE CARLOS LA TORRE ASENT. H. EL ROSARIO MZ. G LT. 12</t>
  </si>
  <si>
    <t>09370955</t>
  </si>
  <si>
    <t>SANABRIA SIMEON ELMER BENIGNO</t>
  </si>
  <si>
    <t>OPERADOR DE CAMIÓN GRÚA</t>
  </si>
  <si>
    <t>ASENT. H. HEROES DEL CENEPA MZ. B LT. 25</t>
  </si>
  <si>
    <t>LUPPAAR</t>
  </si>
  <si>
    <t>32131298</t>
  </si>
  <si>
    <t>CALDAS CANO ALDO JULIANO</t>
  </si>
  <si>
    <t>HUANCAVELICA OPTO. R P A</t>
  </si>
  <si>
    <t>40074608</t>
  </si>
  <si>
    <t>CHAVEZ YAURI ELVIS GILMORE</t>
  </si>
  <si>
    <t>CALLE LOS FERSNOS ESPERANZA MZC LT 4</t>
  </si>
  <si>
    <t>CHOSICA</t>
  </si>
  <si>
    <t>09849282</t>
  </si>
  <si>
    <t>VELIZ HUARCAYA JUAN DONATO</t>
  </si>
  <si>
    <t>AH SAN PEDRO VITARTE MZ G1 LT 4</t>
  </si>
  <si>
    <t>40001140</t>
  </si>
  <si>
    <t>CORNEJO PODESTA LUIS RUDY</t>
  </si>
  <si>
    <t>ALONSO PALOMINO 146</t>
  </si>
  <si>
    <t>43602524</t>
  </si>
  <si>
    <t>LARICO CAIRA JOSE LUIS</t>
  </si>
  <si>
    <t>CARRETERA CENTRAL KL 117</t>
  </si>
  <si>
    <t>CHICLA</t>
  </si>
  <si>
    <t>40531170</t>
  </si>
  <si>
    <t>CAMPIAN DE LA CRUZ FREDY</t>
  </si>
  <si>
    <t>MZ.C LT.18 CASA HUERTA LA CAMPIÑA SEC.A</t>
  </si>
  <si>
    <t>10670827</t>
  </si>
  <si>
    <t>GUTIERREZ BEJARANO NELSON RUBEN</t>
  </si>
  <si>
    <t>MZ.A1 LT.7 CONJ.RESID.PARIACHI 2DA.ETAPA</t>
  </si>
  <si>
    <t>OSORIO OTERO OSCAR OMAR</t>
  </si>
  <si>
    <t>3 GRUPO 13 MZ. C LT. 13</t>
  </si>
  <si>
    <t>42141407</t>
  </si>
  <si>
    <t>VASQUEZ CHAVEZ ROWSVEL ELISEO</t>
  </si>
  <si>
    <t>CALLE E LAS TERRAZAS DE VILLA MZ. G LT. 13</t>
  </si>
  <si>
    <t>OPERADOR DE EXCAVADORA, VOLQUETE Y CARGADOR FRONTAL</t>
  </si>
  <si>
    <t>LA ESPERANZA 411 VITARTE</t>
  </si>
  <si>
    <t>001766608</t>
  </si>
  <si>
    <t xml:space="preserve">MOLINA SIERRA SERGIO ROUSSEO </t>
  </si>
  <si>
    <t>Jr. León Velarde 1221 2 PISO B3</t>
  </si>
  <si>
    <t>76212078</t>
  </si>
  <si>
    <t>GRANDA CESPEDES ENRIQUE ARTURO</t>
  </si>
  <si>
    <t>PR.HUAMANGA 547 DPTO.12 3ER.PISO URB.EL PORVENIR</t>
  </si>
  <si>
    <t>23712748</t>
  </si>
  <si>
    <t>DIAZ ESTRADA VIDAL</t>
  </si>
  <si>
    <t>J R TACNA 860</t>
  </si>
  <si>
    <t>CALLERIA</t>
  </si>
  <si>
    <t>45603539</t>
  </si>
  <si>
    <t>ESPINOZA MACURI RICARDO</t>
  </si>
  <si>
    <t>07688681</t>
  </si>
  <si>
    <t>HINOSTROZA MAXIMILIANO MOISES</t>
  </si>
  <si>
    <t>08137376</t>
  </si>
  <si>
    <t>SANCHEZ DELGADO MANUEL ANTONIO</t>
  </si>
  <si>
    <t>VEGA ACUÑA TAUMO</t>
  </si>
  <si>
    <t>ESTACION 26</t>
  </si>
  <si>
    <t>BARRANCA</t>
  </si>
  <si>
    <t>PIMENTEL</t>
  </si>
  <si>
    <t>MEZA  AGUILAR  JAVIER ROSALIO</t>
  </si>
  <si>
    <t>OP DE RETROEXCAVADORA</t>
  </si>
  <si>
    <t>TBM</t>
  </si>
  <si>
    <t>Psj. Nueva Esperanza 009 Cacachaqui</t>
  </si>
  <si>
    <t>TORRES LLANOS JOSE VICTOR</t>
  </si>
  <si>
    <t>ASENT.  H HORIZONTE  MZ P4 LT 8</t>
  </si>
  <si>
    <t>CISNEROS PAREDES EXSON OMAR</t>
  </si>
  <si>
    <t>OP DE VOLQUETE</t>
  </si>
  <si>
    <t>AA.HH LAS VIÑAS MZ I LT 02 - ICA</t>
  </si>
  <si>
    <t>09108121</t>
  </si>
  <si>
    <t xml:space="preserve">CORTES  HUAMAN  VIDAL </t>
  </si>
  <si>
    <t>OP DE EXCAVADORA</t>
  </si>
  <si>
    <t xml:space="preserve">Calle 104 MZ J LT 6 P QUEBRADA NUEVO HORIZONTE </t>
  </si>
  <si>
    <t>10664319</t>
  </si>
  <si>
    <t>CERON CRUZ   JUAN MANUEL</t>
  </si>
  <si>
    <t>JR. RIO TUMBES MZ D LOTE  17 COOP. MARISCAL LUZURIAGA</t>
  </si>
  <si>
    <t>SAN JUAN DE LUIGANCHO</t>
  </si>
  <si>
    <t>ASENT.  H AMAUTA ZONA B MZ F LOTE  62</t>
  </si>
  <si>
    <t>URB. ALEJANDRO ALVAREZ  MZ G LT 5A</t>
  </si>
  <si>
    <t>AOC FUERZAS POLICIALES SECTOR O LT 28</t>
  </si>
  <si>
    <t>09510218</t>
  </si>
  <si>
    <t>GRADOS  QUISPE ANTONIO DAVID</t>
  </si>
  <si>
    <t>MZ  A LOTE  55 CP  LAS CUMBRES DE COLLANAC</t>
  </si>
  <si>
    <t>RAMOS VILLANUEVA HERNAN</t>
  </si>
  <si>
    <t>SUPERVISOR PRODUCCION</t>
  </si>
  <si>
    <t>MZ 0 LT 8P JOVEN SAN ALBINO</t>
  </si>
  <si>
    <t>UCV 117 LT 17 ZONA G PJ  PROYECTO ESPECIAL DE HUAYCAN</t>
  </si>
  <si>
    <t xml:space="preserve">UCV 10 LT 54 ZONA DE ASENTAMIENTO HH HUAYCAN </t>
  </si>
  <si>
    <t>ZONA  K UCV  163 LOTE  35  HUAYCAN</t>
  </si>
  <si>
    <t>ASTUCURI  RIVERA JOSE ORLANDO</t>
  </si>
  <si>
    <t>COMUNIDAD  CAMPESINA   JICAMARCA  ANEXO  8 MZ U1 LOTE 07A</t>
  </si>
  <si>
    <t>Santa Rosa</t>
  </si>
  <si>
    <t>CALLE ERNESTO KRUMBIECK  345 URB SANTA  CATALINA</t>
  </si>
  <si>
    <t xml:space="preserve">CALLE  BERLIN 207  URB. VIEGEN DEL CARMEN </t>
  </si>
  <si>
    <t>DEL PARQUE  URB. KAS  GARDNIAS MZ  B14  LT 46</t>
  </si>
  <si>
    <t>ARIAS ESPINOZA  WALDO CARLOS</t>
  </si>
  <si>
    <t>MZ L LOTE 5 UBR UPIS CORAZON DE JESUS</t>
  </si>
  <si>
    <t>COOP SAN JOSE MANGOMARCA MZ. C LT 26</t>
  </si>
  <si>
    <t xml:space="preserve">TEJADA CAMPOS ROBERT EDGARD </t>
  </si>
  <si>
    <t xml:space="preserve">CALLE NICOLAS DE PIEROLA </t>
  </si>
  <si>
    <t>ALLCCA ANDRADE  MARIO  SENOBIO</t>
  </si>
  <si>
    <t>CALLE E URB.  VILLA VITARTE MZ H LT 12</t>
  </si>
  <si>
    <t>44750145</t>
  </si>
  <si>
    <t>ALANYA GALINDO  AMADEO CRISTIAN</t>
  </si>
  <si>
    <t xml:space="preserve">MZ C LOTE 3 ASET. H LOS PROGRESISTAS </t>
  </si>
  <si>
    <t>LOS ROBLES DE ATE II</t>
  </si>
  <si>
    <t>DE LA CRUZ AVILA RAFAEL ISAAC</t>
  </si>
  <si>
    <t>ASENT. H. LOS JAZMINES MZ A LT ZO4 - LURIGANCHO</t>
  </si>
  <si>
    <t xml:space="preserve">CHAVEZ YALTA MARCELO </t>
  </si>
  <si>
    <t>OP DE RETROEXCAVADORA Y EXCAVADORA</t>
  </si>
  <si>
    <t>CA. MARIA REICHE CP RESID. ZARAGOZA MZ D LT 11</t>
  </si>
  <si>
    <t>20536566849</t>
  </si>
  <si>
    <t>AUXILIAR DE LABORATORIO</t>
  </si>
  <si>
    <t xml:space="preserve">CALLE LOS SAUCES P.J NESTOS GAMBETA BAJA ESTE MZ C3 LOTE 8 </t>
  </si>
  <si>
    <t>40725482</t>
  </si>
  <si>
    <t>JEFE DE LABORATORIO</t>
  </si>
  <si>
    <t>URB. SANTO DOMINGO DE MARCONA D-6</t>
  </si>
  <si>
    <t>003002085</t>
  </si>
  <si>
    <t>BRITO RANGEL MARIA EUGENIA</t>
  </si>
  <si>
    <t>DIRECTORA DE LABORATORIO</t>
  </si>
  <si>
    <t>AV. COSTANERA N°2576</t>
  </si>
  <si>
    <t xml:space="preserve">MZ I LOTE 04 ALFREDO VILLA MARQUEZ </t>
  </si>
  <si>
    <t>16124619</t>
  </si>
  <si>
    <t xml:space="preserve">LAS BRISAS DE CALIFORNIA LOS ALAMOS MZ J LT 22 </t>
  </si>
  <si>
    <t>CHOCICA LURIGANCHO</t>
  </si>
  <si>
    <t>74400390</t>
  </si>
  <si>
    <t>PARIACOTO</t>
  </si>
  <si>
    <t>HUARAZ</t>
  </si>
  <si>
    <t>46788899</t>
  </si>
  <si>
    <t>LABORATORISTA</t>
  </si>
  <si>
    <t>AV. F ARANCIBIA 263</t>
  </si>
  <si>
    <t>Av. 2 de Mayo 217  urb. Playa Rímac</t>
  </si>
  <si>
    <t>73824322</t>
  </si>
  <si>
    <t xml:space="preserve">UCV 158 – C LOTE 41 ZONA K </t>
  </si>
  <si>
    <t>Huaycàn</t>
  </si>
  <si>
    <t>45868500</t>
  </si>
  <si>
    <t>PREVENCIONISTA DE RIESGOS</t>
  </si>
  <si>
    <t>CALLE B MZ B LOTE 10 PRO SECTOR 8</t>
  </si>
  <si>
    <t>44129011</t>
  </si>
  <si>
    <t>SAMAME HEREDIA JONATHAN PATRICIO</t>
  </si>
  <si>
    <t>CALLE PARACAS 160 URB. LOS MOCHICAS - LAMBAYEQUE</t>
  </si>
  <si>
    <t>46761489</t>
  </si>
  <si>
    <t>AGUILAR ROSAS NATALY</t>
  </si>
  <si>
    <t>MZ A LT 27 ASOC. PRO VIV. LOS LIBERTADORES</t>
  </si>
  <si>
    <t>72777248</t>
  </si>
  <si>
    <t>SAMAME HEREDIA EDINSON PATRICIO</t>
  </si>
  <si>
    <t>UR. AEROPUERTO-CALLE SANTA ROSA-135</t>
  </si>
  <si>
    <t>BOCA NEGRA CALLAO, MANZ. A39 LOTE 22</t>
  </si>
  <si>
    <t>VEGA VISITACION JORDY JONATHAN</t>
  </si>
  <si>
    <t>JR. MIGUEL A .MORAN MZ 14 LT 8</t>
  </si>
  <si>
    <t>ANCASH</t>
  </si>
  <si>
    <t>CASTILLO NAVARRO ANTHONY JEAN POUL</t>
  </si>
  <si>
    <t>CALLE MIGUEL PASCO 639</t>
  </si>
  <si>
    <t>CALLE LAS MARGARITAS MZ E LT 27 PROGRAMA DE VIVIENDAS DESARROLLO 2000</t>
  </si>
  <si>
    <t xml:space="preserve">JR COLON 527 </t>
  </si>
  <si>
    <t>SUPERVISOR DE LABORATORIO</t>
  </si>
  <si>
    <t xml:space="preserve">AV GRAN PAJATEN 169 URB. ZARATE </t>
  </si>
  <si>
    <t>SAN JUAN DEL LURIGANCHO</t>
  </si>
  <si>
    <t xml:space="preserve">CASAVILCA PEÑARES  MAIK JUNIOR </t>
  </si>
  <si>
    <t>CALLE LOS ALAMOS S/N EL TAMBO</t>
  </si>
  <si>
    <t>JUNIN</t>
  </si>
  <si>
    <t>CALLE  LOS ALAMOS S/N EL TAMBO</t>
  </si>
  <si>
    <t>JR. HAROLD COX 128 SECTOR 12- EL TAMBO</t>
  </si>
  <si>
    <t xml:space="preserve">JR AMAZONA 1280 SEC TARMA </t>
  </si>
  <si>
    <t>07639763</t>
  </si>
  <si>
    <t xml:space="preserve">JR. AREQUIPA 3082 DPTO B </t>
  </si>
  <si>
    <t>PSJ. SECTOR CANTO GRANDE CENTRO POBLADO HUARIPAMPA</t>
  </si>
  <si>
    <t>GONZALEZ NIETO CHRISTIAN JESUS</t>
  </si>
  <si>
    <t>COND. LOS PARQUES DE SAN GABRIEL TORRE 6 DPTO 101</t>
  </si>
  <si>
    <t>70770016</t>
  </si>
  <si>
    <t>MZ G LT 1 SECTOR N URB CASA HUERTA LA CAMPIÑA</t>
  </si>
  <si>
    <t>72804224</t>
  </si>
  <si>
    <t>UCEDA ROMERO EDWIN SAMIR</t>
  </si>
  <si>
    <t>MZ G LT.16 ASOC. VIVI. SA NTA ISABEL DE HUARAZ</t>
  </si>
  <si>
    <t>72174098</t>
  </si>
  <si>
    <t xml:space="preserve">COND LOS PARQUES SAN GABRIEL TORRE 14 DPTO 402 </t>
  </si>
  <si>
    <t>74604717</t>
  </si>
  <si>
    <t>CAL. COLQUILLAS</t>
  </si>
  <si>
    <t>74035724</t>
  </si>
  <si>
    <t>MZ.V LT.15 ASENT.H.HIJOS DE PERALES II</t>
  </si>
  <si>
    <t>20295734681</t>
  </si>
  <si>
    <t>07947405</t>
  </si>
  <si>
    <t>MARQUEZ TAVARA, FRANCISCO ALFONSO</t>
  </si>
  <si>
    <t>ESTACIONES 20, 21, 22, 23 Y 24</t>
  </si>
  <si>
    <t xml:space="preserve">ELEAZAR BLANCO 147, PUEBLO LIBRE </t>
  </si>
  <si>
    <t>DONAYRE MORAN, JOAQUIN LIZARDO</t>
  </si>
  <si>
    <t>TECNICO PUESTA EN MARCHA</t>
  </si>
  <si>
    <t>CALLE LIBRA 1104 URB. MERCURIO, LOS OLIVOS</t>
  </si>
  <si>
    <t>000725075</t>
  </si>
  <si>
    <t>GONZALEZ ORREGO, ADRIANA</t>
  </si>
  <si>
    <t>ANALISTA DE CALIDAD Y MEDIO AMBIENTE</t>
  </si>
  <si>
    <t>Mz G LOTE 7 URB. SANTA MARIA - SAN JUAN DE LURIGANCHO</t>
  </si>
  <si>
    <t>MARCELO LUZQUIÑOS, ANDREE ALFONSO</t>
  </si>
  <si>
    <t>AV. ANGAMOS ESTE 1510</t>
  </si>
  <si>
    <t>TECNICO DE PRE INSTALACION</t>
  </si>
  <si>
    <t>PSJ B AAHH. ALFREDO VILLA MZ. H LT.19</t>
  </si>
  <si>
    <t>MZ. A LT.7 COOP. VIPOL</t>
  </si>
  <si>
    <t>41639611</t>
  </si>
  <si>
    <t>TECNICO DE MANTENIMIENTO</t>
  </si>
  <si>
    <t>ESTACION 20,21,22,23Y 24</t>
  </si>
  <si>
    <t>CALLE 1 MZ. B LT. 5 ASOC. SAN REMO I</t>
  </si>
  <si>
    <t>CALLE LAS BEGONIAS MZ P LT 4 ASOC VIRGEN DEL CARMEN</t>
  </si>
  <si>
    <t>001672032</t>
  </si>
  <si>
    <t>SUPERVISOR SERVICIOS</t>
  </si>
  <si>
    <t>ESTACION 20,21,22,23Y 24, 25, 26 y 27</t>
  </si>
  <si>
    <t>CALLE FEDERICO UGARTE 142</t>
  </si>
  <si>
    <t>TECNICO MANTENIMIENTO</t>
  </si>
  <si>
    <t>CALLE LOS ROBLES 254 URB. ALTO FICUS</t>
  </si>
  <si>
    <t>45859195</t>
  </si>
  <si>
    <t>JR LIBERTAD 283</t>
  </si>
  <si>
    <t>M FERREYROS MZ. A LT. 7 ZONA 4 AAHH HIJOS DE VENTANILLA</t>
  </si>
  <si>
    <t>74294571</t>
  </si>
  <si>
    <t>AAHH NUEVO AMANECER MZ G LT. 14</t>
  </si>
  <si>
    <t>80652972</t>
  </si>
  <si>
    <t>JR RAMON CARCAMO MZ B3 LT.12</t>
  </si>
  <si>
    <t>MZ A LT 16 SC. G. VITARTE URB SOL DE VITARTE</t>
  </si>
  <si>
    <t>PROLONG. PARINACOCHAS 255</t>
  </si>
  <si>
    <t>20516004879</t>
  </si>
  <si>
    <t>SMI PERU</t>
  </si>
  <si>
    <t>GERENTE ADMINISTRATIVO</t>
  </si>
  <si>
    <t>PEDRO RUIZ 349</t>
  </si>
  <si>
    <t>47326761</t>
  </si>
  <si>
    <t>MONTADOR MECANICO</t>
  </si>
  <si>
    <t>CALLE 16 MZ. 16 LT.30- AAHH. LAURA CALLER</t>
  </si>
  <si>
    <t>002355600</t>
  </si>
  <si>
    <t>GERENTE GENERAL SMI PERU</t>
  </si>
  <si>
    <t>CALLE ASUNCIÓN MZ. G, LT 16 - URB. PALMAS REALES</t>
  </si>
  <si>
    <t>BRASILEÑO</t>
  </si>
  <si>
    <t>43455793</t>
  </si>
  <si>
    <t>CALLE MANUEL CERVANTES MZ M LT. 5A URB VILLA MERCEDES</t>
  </si>
  <si>
    <t>OFICIAL ANDAMIERO</t>
  </si>
  <si>
    <t>CALLE 15 URB CIUDAD DEL PESCADOR MZ R1 LT 09</t>
  </si>
  <si>
    <t>08110399</t>
  </si>
  <si>
    <t>CHOFER DE CAMIONETA</t>
  </si>
  <si>
    <t>M2 A LT 03 ASOC VIV VILLA CRUZ</t>
  </si>
  <si>
    <t>45010361</t>
  </si>
  <si>
    <t>OFICIAL MECANICO</t>
  </si>
  <si>
    <t>AV DE LOS HEROES 1397</t>
  </si>
  <si>
    <t>20601820022</t>
  </si>
  <si>
    <t>CAZORLA SERVICIOS GENERALES EIRL</t>
  </si>
  <si>
    <t>10809901</t>
  </si>
  <si>
    <t>OPERARIO MONTADOR DE ASCENSORES</t>
  </si>
  <si>
    <t>ESTACION 25, 26 Y 27</t>
  </si>
  <si>
    <t>EDUARDO DERTIANO 103</t>
  </si>
  <si>
    <t>70965196</t>
  </si>
  <si>
    <t>JR. GARCILAZO DE LA VEGA 191 URB. LA PASCANA MZ G LT.2</t>
  </si>
  <si>
    <t>40873977</t>
  </si>
  <si>
    <t xml:space="preserve">URB. SAN DIEGO MZ. D2 LT 13 </t>
  </si>
  <si>
    <t>44760964</t>
  </si>
  <si>
    <t>S TAVARA 1550 PS 2 DP 203 CHACRA RIOS NORTE</t>
  </si>
  <si>
    <t>72325650</t>
  </si>
  <si>
    <t>JR. LOS RUIBARES 411 URB NARANJAL</t>
  </si>
  <si>
    <t>44104480</t>
  </si>
  <si>
    <t>PS 11 PJ. EL CARMEN MZ J LT. 13</t>
  </si>
  <si>
    <t>AV RUISEÑORES 424 COOP.VIV.LOS CHANCAS DE ANDAHUAYLAS MZ B1 LT 3</t>
  </si>
  <si>
    <t>40744882</t>
  </si>
  <si>
    <t>CALLE SEIS LT. 7 MZ. I P. JOVEN RAMON CASTILLA</t>
  </si>
  <si>
    <t>46198374</t>
  </si>
  <si>
    <t>ASENT. H. ALAMEDA DE CARABAYLLO MZ. J LT 08</t>
  </si>
  <si>
    <t>48493415</t>
  </si>
  <si>
    <t>OFICIAL MONTADOR DE ASCENSORES</t>
  </si>
  <si>
    <t>URB. PRO LIMA MZ. LL LT. 36</t>
  </si>
  <si>
    <t>48251742</t>
  </si>
  <si>
    <t>CALLE MARIANO MELGAR CPR. PAMPAPACTA SECTOR LOS JAZMINES MZ. T1 LT.16</t>
  </si>
  <si>
    <t>SANTO DOMINGO DE LOS OLLEROS</t>
  </si>
  <si>
    <t>43172267</t>
  </si>
  <si>
    <t>70965193</t>
  </si>
  <si>
    <t>20609443015</t>
  </si>
  <si>
    <t>JLT ELEVATORS</t>
  </si>
  <si>
    <t>74708886</t>
  </si>
  <si>
    <t>OFICIAL MONTADOR DE ASCENSOR</t>
  </si>
  <si>
    <t>ASENT H ALFREDO VILLA CALDERON MZ L LT 17J</t>
  </si>
  <si>
    <t>71412319</t>
  </si>
  <si>
    <t>71412361</t>
  </si>
  <si>
    <t>OPERARIO MONTADOR DE ASCENSOR</t>
  </si>
  <si>
    <t>76281860</t>
  </si>
  <si>
    <t>PJ EX FUNDO MARQUEZ MZ 90 LT 19</t>
  </si>
  <si>
    <t>48417367</t>
  </si>
  <si>
    <t>SUPERVISOR DE INSTALACION DE ASCENSORES</t>
  </si>
  <si>
    <t>LIMATAMBO SN GABRIEL MZ J LT 21</t>
  </si>
  <si>
    <t>72371236</t>
  </si>
  <si>
    <t>ALVARADO ARELLANO RUFINA</t>
  </si>
  <si>
    <t>Supervisor SSMA</t>
  </si>
  <si>
    <t xml:space="preserve">Calle Las Moras N° 262 </t>
  </si>
  <si>
    <t>70437422</t>
  </si>
  <si>
    <t xml:space="preserve">GONZALES ARANZANA MARIA FERNANDA </t>
  </si>
  <si>
    <t>Av. José Santos Chocano N.º 444 Urb. Villa Los Ángeles</t>
  </si>
  <si>
    <t>73267627</t>
  </si>
  <si>
    <t>GONZALES HUILCA LUIS FERNANDO</t>
  </si>
  <si>
    <t>Jr. Km 4 N° 409 Urb. Popular Independencia</t>
  </si>
  <si>
    <t>47913252</t>
  </si>
  <si>
    <t>HIPOLO BERNA EUGENIO</t>
  </si>
  <si>
    <t>Conductor de camión</t>
  </si>
  <si>
    <t>AA.HH Raul Porras Barrenechea Comité 80 Mz. C Lt. 3</t>
  </si>
  <si>
    <t>Tecnico Instalador de PCF</t>
  </si>
  <si>
    <t>Mz. Q1 Lt.8 A.H Jose Olaya Balandra</t>
  </si>
  <si>
    <t>63025240</t>
  </si>
  <si>
    <t xml:space="preserve">PAPA INUMA JACK </t>
  </si>
  <si>
    <t>Mz. N Lt. 17 Asoc. Alfonso Ugarte</t>
  </si>
  <si>
    <t>46379546</t>
  </si>
  <si>
    <t xml:space="preserve">QUEVEDO DIAZ LUIS ALBERTO </t>
  </si>
  <si>
    <t>Mz. J Lt. 4 Cooperativa de Viv. Primavera</t>
  </si>
  <si>
    <t>47610526</t>
  </si>
  <si>
    <t xml:space="preserve">CASTRO LEON JAMES WHITMAN </t>
  </si>
  <si>
    <t>Jr. Jorge Chavez N° 792 4ta. Zona de Collique</t>
  </si>
  <si>
    <t>73741936</t>
  </si>
  <si>
    <t xml:space="preserve">ZAÑA LLANOS ANNY LEONELA </t>
  </si>
  <si>
    <t>Asistente de calidad</t>
  </si>
  <si>
    <t>AA.HH. Bellavista Mz. E Lt. 13 Los Eucaliptos</t>
  </si>
  <si>
    <t>10053159</t>
  </si>
  <si>
    <t>HERNANDEZ CORTEZ PAUL HANS</t>
  </si>
  <si>
    <t>Jefe de Operaciones</t>
  </si>
  <si>
    <t xml:space="preserve">Jr. Lambayeque N.º 3849 </t>
  </si>
  <si>
    <t xml:space="preserve">ZEVALLOS FARFAN JULIO BERNABE </t>
  </si>
  <si>
    <t>Tecnico Pintor de PCF</t>
  </si>
  <si>
    <t>Mz. B Lt. 8 A.H. 19 de Septiembre</t>
  </si>
  <si>
    <t>71857549</t>
  </si>
  <si>
    <t>FLORES VALENZUELA STEFANY</t>
  </si>
  <si>
    <t>Jr. Zorritos 1244 Block 18 Dpto. 204</t>
  </si>
  <si>
    <t>MESKER PERU SRL</t>
  </si>
  <si>
    <t>Mz M2 Lt5 Pachacutec</t>
  </si>
  <si>
    <t>46786156</t>
  </si>
  <si>
    <t xml:space="preserve">PAREDES GIGLIO GABRIELA SOFIA </t>
  </si>
  <si>
    <t>Call Jose De La Riba Agüero Los Precursores</t>
  </si>
  <si>
    <t>Surco</t>
  </si>
  <si>
    <t>10369981</t>
  </si>
  <si>
    <t xml:space="preserve">CACERES HUAMANHORQQUE MARTIN ANTONIO </t>
  </si>
  <si>
    <t>Cop Vivi Canto Grande</t>
  </si>
  <si>
    <t>46261088</t>
  </si>
  <si>
    <t xml:space="preserve">CASTAÑEDA RAMIREZ LAURA NATHALY </t>
  </si>
  <si>
    <t>Call Santa Cruz Urb El Retablo Mz G Lt 19</t>
  </si>
  <si>
    <t>75700968</t>
  </si>
  <si>
    <t xml:space="preserve">MALLQUI MORE ANTHONY RUBEN </t>
  </si>
  <si>
    <t>Av Merino Reyna 339 Raul Porras Barrenechea</t>
  </si>
  <si>
    <t>61151016</t>
  </si>
  <si>
    <t>GUEDEZ MOZOMBITE MANUEL ALEJANDRO</t>
  </si>
  <si>
    <t>AGRUP VECINAL LAS MARGARITAS MZ B LT 6</t>
  </si>
  <si>
    <t>San Juan De Miraflores</t>
  </si>
  <si>
    <t>74563694</t>
  </si>
  <si>
    <t>RIGLOS SALDAÑA BORIS</t>
  </si>
  <si>
    <t>GERENTE DE PRODUCCION</t>
  </si>
  <si>
    <t>REVESTIMIENTO DE EDICULOS E25 26 27</t>
  </si>
  <si>
    <t>AV. LOS RISCOS 145. LOS HALCONES</t>
  </si>
  <si>
    <t>42037650</t>
  </si>
  <si>
    <t>CHOCHOCA ACCO RAUL GUSTAVO</t>
  </si>
  <si>
    <t>INSTALADOR DE VIDRIOS</t>
  </si>
  <si>
    <t>AH. EL PACIFICO.  II ETAPA. MZ L. LOTE 3.</t>
  </si>
  <si>
    <t>74450656</t>
  </si>
  <si>
    <t>SHUPINGAHUA GREFA LUIS ANTONIO</t>
  </si>
  <si>
    <t>LAS GRAVAS URB. SAN HILARION 2094</t>
  </si>
  <si>
    <t>003959445</t>
  </si>
  <si>
    <t>RIVAS RIVAS JOSE EDUARDO</t>
  </si>
  <si>
    <t xml:space="preserve">JR. INDEPENDENCIA 279 DPTO 403 </t>
  </si>
  <si>
    <t>72359031</t>
  </si>
  <si>
    <t>MORALES VILCA CESAR AUGUSTO</t>
  </si>
  <si>
    <t>INSTALADORES DE ESTRUCTURAS METALICAS</t>
  </si>
  <si>
    <t>CALLE COSTA AZUL SN</t>
  </si>
  <si>
    <t>LOMAS</t>
  </si>
  <si>
    <t>71312669</t>
  </si>
  <si>
    <t>HUAMAN PERALTA DARIO</t>
  </si>
  <si>
    <t>COMUNIDAD TRIGOHORCCO ANTILLA</t>
  </si>
  <si>
    <t>CURAHUASI</t>
  </si>
  <si>
    <t>PARQUE CHICAMA BALCONCILLO</t>
  </si>
  <si>
    <t>75077865</t>
  </si>
  <si>
    <t>REVILLA COTRINA JOE LUIS</t>
  </si>
  <si>
    <t>CALLE BUSTAMANTE Y RIVERO PJ. EL PROGRESO ETAPA 3</t>
  </si>
  <si>
    <t>A.H. LOMAS DE SANTA CLARA MZ U LT 05</t>
  </si>
  <si>
    <t>ASOC. VIV. RESID. SANTA CLARA MZ. K LT. 14</t>
  </si>
  <si>
    <t>18198408</t>
  </si>
  <si>
    <t>PEREZ JARA MIGUEL ANGEL</t>
  </si>
  <si>
    <t>SUPERVISOR DE ESTRUCTURAS METALICAS</t>
  </si>
  <si>
    <t>JR. CUZCO 193 URB PALERMO</t>
  </si>
  <si>
    <t>48825462</t>
  </si>
  <si>
    <t>CUADROS PICARDO CESAR EDUARDO</t>
  </si>
  <si>
    <t>INGENIERO MECANICO</t>
  </si>
  <si>
    <t>CALLE 28 DE JULIO 384 DPTO 903. CONJ. RES. OYAGUE</t>
  </si>
  <si>
    <t>COORDINADORA DE SEGURIDAD</t>
  </si>
  <si>
    <t>Urb. Santa Rosita Mzh Lote 14</t>
  </si>
  <si>
    <t>ASESOR POLICIAL</t>
  </si>
  <si>
    <t xml:space="preserve">JR SIMON BOLIVAR S7N </t>
  </si>
  <si>
    <t>SATURNO 275 RESIDENCIAL . AEROPUERTO</t>
  </si>
  <si>
    <t xml:space="preserve">COOP. DE VIVIENDA DE HUANCAYO 2 ETAPA MZ.D LT.2 </t>
  </si>
  <si>
    <t>73674695</t>
  </si>
  <si>
    <t>RUIZ ROMANET, ROGER</t>
  </si>
  <si>
    <t>AGENTE DE VIGILANCIA PARTICULAR</t>
  </si>
  <si>
    <t>Las Violetas</t>
  </si>
  <si>
    <t>PEÑA AVALOS ALEJANDRO</t>
  </si>
  <si>
    <t xml:space="preserve">UCV 22 LT10 ZONA A </t>
  </si>
  <si>
    <t>HUAYCAN</t>
  </si>
  <si>
    <t xml:space="preserve">AV. LOS EUCALIPTOS </t>
  </si>
  <si>
    <t>GARCIA FLORES  CHARLES E</t>
  </si>
  <si>
    <t>MZQ LT14 ASOC SANTA CRUZ</t>
  </si>
  <si>
    <t>TORRES CASTAÑEDA, JUAN CARLOS</t>
  </si>
  <si>
    <t xml:space="preserve">AV. SAN MARTIN </t>
  </si>
  <si>
    <t>AV. RETABLO</t>
  </si>
  <si>
    <t>QUISPE JANAMPA, EDITH VIANNEY</t>
  </si>
  <si>
    <t xml:space="preserve">AA.VV SAN ROQUE </t>
  </si>
  <si>
    <t>CAMPOY</t>
  </si>
  <si>
    <t>JIMENEZ DIAZ ANGELO ADRIAN</t>
  </si>
  <si>
    <t>VISTA ALEGRE MZG LT 12</t>
  </si>
  <si>
    <t>PAJA QUISPE RUBEN</t>
  </si>
  <si>
    <t xml:space="preserve">AA.HH ALTO HUAMPANI 2DA ZONA MZ B1 LT 04 PSJA ARICA </t>
  </si>
  <si>
    <t>ASOC. RECIDENCIAL ARENA MZ.K1 LT. 6  SECTOR 7</t>
  </si>
  <si>
    <t>42882050</t>
  </si>
  <si>
    <t>GORMAS FASANANDO, JUAN GABRIEL</t>
  </si>
  <si>
    <t xml:space="preserve">AAHH CERRO LA CALAVERA </t>
  </si>
  <si>
    <t>48283886</t>
  </si>
  <si>
    <t>YGNACIO CASAHUAMAN, LUIS ALBERTO</t>
  </si>
  <si>
    <t xml:space="preserve">CALLE LAS VIOLETAS </t>
  </si>
  <si>
    <t>60651854</t>
  </si>
  <si>
    <t>CASAS LUCANO, ANGELO BRAYAN</t>
  </si>
  <si>
    <t>AV. Pacífico</t>
  </si>
  <si>
    <t>URB. LOS SAUCES</t>
  </si>
  <si>
    <t>QUISPE VEGA, LUIS MIGUE</t>
  </si>
  <si>
    <t>AV. GRAN CHIMU</t>
  </si>
  <si>
    <t>ESTRADA RIVERA, EDWARD CESAR</t>
  </si>
  <si>
    <t>AV. LOS ALISOS</t>
  </si>
  <si>
    <t>CORDOVA ELIAS, JESUS JHOEL</t>
  </si>
  <si>
    <t>AV. SANTA ROSA</t>
  </si>
  <si>
    <t>CRUZAT CASTRO, JUAN JOSE</t>
  </si>
  <si>
    <t>LOS CEDROS</t>
  </si>
  <si>
    <t>GONZA CHAVEZ, AROM</t>
  </si>
  <si>
    <t xml:space="preserve">VILLA EL COLLAR </t>
  </si>
  <si>
    <t>DE LA CRUZ REAÑO, ERICK RONALDO</t>
  </si>
  <si>
    <t>BAYOVAR 3ERA ONA</t>
  </si>
  <si>
    <t>HANCCO IRRIBARREN, LUIS ANTONIO</t>
  </si>
  <si>
    <t>Calle 23 de diciembre</t>
  </si>
  <si>
    <t>RAMOS DELGADO, EMANUEL BENMJAMIN</t>
  </si>
  <si>
    <t>Av. Naranjal</t>
  </si>
  <si>
    <t>MARTINEZ LACHIRA, JOSE JONY</t>
  </si>
  <si>
    <t>Urb. San Elias</t>
  </si>
  <si>
    <t>PRIMO OSORIO, MARQUIÑO FLOIRAN</t>
  </si>
  <si>
    <t xml:space="preserve">AV. ARICA </t>
  </si>
  <si>
    <t>CUZCANO HERNANDEZ, PIERO MARCELO</t>
  </si>
  <si>
    <t>Av. Nicolás Arriola</t>
  </si>
  <si>
    <t>SORIA LICAS, JOSE CARLOS</t>
  </si>
  <si>
    <t>Av. El Bosque</t>
  </si>
  <si>
    <t>SOLORZANO BRAVO, TANIA JACKELINE</t>
  </si>
  <si>
    <t>Parques de El Agustino</t>
  </si>
  <si>
    <t>HUAMAN CORDOVA, LUIS MIGUEL</t>
  </si>
  <si>
    <t>Av. Santa Ana</t>
  </si>
  <si>
    <t>PALOMINO BERROCAL, OMAR KEVIN</t>
  </si>
  <si>
    <t>Jr. Italia</t>
  </si>
  <si>
    <t>SOVERO MERCADO, HERNANDO ANTONIO</t>
  </si>
  <si>
    <t>Av. Parinacochas</t>
  </si>
  <si>
    <t>CASTILLO YNGA, RUBEN EFRAIN</t>
  </si>
  <si>
    <t>Jr. Moquegua</t>
  </si>
  <si>
    <t>CAMPOS CUBAS, LUQUI</t>
  </si>
  <si>
    <t>DE LA CRUZ ZEÑA, CARMEN FIDEL</t>
  </si>
  <si>
    <t>EL PROGRESO</t>
  </si>
  <si>
    <t>SIMON VEGA, YHOLINO ALVANO</t>
  </si>
  <si>
    <t>JR. MARIANO MELGAR</t>
  </si>
  <si>
    <t>COOPERATIVA LOS HUANCAS</t>
  </si>
  <si>
    <t>AV. LOS RUISEÑORES</t>
  </si>
  <si>
    <t>AV. AGUARICO</t>
  </si>
  <si>
    <t>PALOMARES CACERES, JOSE LUIS</t>
  </si>
  <si>
    <t>AV. BOLIVIA</t>
  </si>
  <si>
    <t>SANTA CATALINA</t>
  </si>
  <si>
    <t>BARZOLA SILVA, JOSUE</t>
  </si>
  <si>
    <t>URN. LOS JARDINES DE ÑAÑA</t>
  </si>
  <si>
    <t>CASTILLO HUAMAN, FERNANDO DARIO</t>
  </si>
  <si>
    <t xml:space="preserve">AV. LOS GERANIOS </t>
  </si>
  <si>
    <t>INCACARI CANAZA, FELIX ALBERTO</t>
  </si>
  <si>
    <t>PROL. 15 DE JULIO</t>
  </si>
  <si>
    <t>BARRIOS ALTOS</t>
  </si>
  <si>
    <t>AV. FERROCARRIL</t>
  </si>
  <si>
    <t>URB. ALTO FICUS</t>
  </si>
  <si>
    <t>PEREZ SALAS, ROLY</t>
  </si>
  <si>
    <t>AA.HH SANTA MARIA ALTA</t>
  </si>
  <si>
    <t>CASTRO VIDAL, JUAN</t>
  </si>
  <si>
    <t>Jr. Chancay</t>
  </si>
  <si>
    <t>ORTIZ RUFINO, SERGIO NOE</t>
  </si>
  <si>
    <t>Av. Industrial</t>
  </si>
  <si>
    <t>AV. SANTA ANA</t>
  </si>
  <si>
    <t>COOPERATIVA HUANCAYO</t>
  </si>
  <si>
    <t>BARRANTES HALLASI, SIMON</t>
  </si>
  <si>
    <t>AV. WIESE</t>
  </si>
  <si>
    <t>AV. PALERMO</t>
  </si>
  <si>
    <t>ROSALES TREBEJO, IVAN MIQUIAS</t>
  </si>
  <si>
    <t>URB. MIRONES</t>
  </si>
  <si>
    <t>COLLANTES DE LA CRUZ, JHON</t>
  </si>
  <si>
    <t>Av. Los Alisos</t>
  </si>
  <si>
    <t>SHUÑA HIDALGO, GUILLERMO</t>
  </si>
  <si>
    <t>Calle Los Queros</t>
  </si>
  <si>
    <t>ROMERO GUERRA, JOSHET ANDRES</t>
  </si>
  <si>
    <t>Av. De las Américas</t>
  </si>
  <si>
    <t>44793223</t>
  </si>
  <si>
    <t>ALDANA CAMPOS, LUIS ALBERTO</t>
  </si>
  <si>
    <t>Av. 28 de Julio</t>
  </si>
  <si>
    <t>UNIDAD VECINAL MATUTE</t>
  </si>
  <si>
    <t>CALLE  LAS ASUCENAS MZ.H LT.14 25 DE JULIO</t>
  </si>
  <si>
    <t xml:space="preserve">AA.HH, JAVIER HERAGUD </t>
  </si>
  <si>
    <t>CHAVEZ COLLA GERBER</t>
  </si>
  <si>
    <t>Jr. Tumbes 190 int. 18B</t>
  </si>
  <si>
    <t>CRIOLLO AQUINO ANTONI</t>
  </si>
  <si>
    <t>JR. TACNA 1010</t>
  </si>
  <si>
    <t>BENDEZU BENDEZU JAIME RICHARD</t>
  </si>
  <si>
    <t>CALLE VESTA 410- RIMAC</t>
  </si>
  <si>
    <t>JR. PILCOMAYO</t>
  </si>
  <si>
    <t>AV NICLOAS AYLLON 2519</t>
  </si>
  <si>
    <t>ATE - VITARTE</t>
  </si>
  <si>
    <t>15404067</t>
  </si>
  <si>
    <t>PAYEHUANCA PADIN, RAFAEL ORLANDO</t>
  </si>
  <si>
    <t>Av. Los Algarrobos</t>
  </si>
  <si>
    <t>PAREDES QUISPE, JUAN CARLOS</t>
  </si>
  <si>
    <t>LOS ALTOS DE CIENEGUILLA MZ D LT 10</t>
  </si>
  <si>
    <t>Av. 7 de junio</t>
  </si>
  <si>
    <t>CALLE ANTAN N° 299 URB. 27 DE ABRIL</t>
  </si>
  <si>
    <t>45859342</t>
  </si>
  <si>
    <t>BARJA CONTRERAS, LUIS CRISTHIAN</t>
  </si>
  <si>
    <t xml:space="preserve">LA COLECTORA </t>
  </si>
  <si>
    <t>AV. TACNA</t>
  </si>
  <si>
    <t>JUSCAMAITA CCANTO, ROLANDO</t>
  </si>
  <si>
    <t>JR. TACNA 1020</t>
  </si>
  <si>
    <t>75149300</t>
  </si>
  <si>
    <t>CHULLUNCUY ROSARIO, JHEFFERSON ALIMBERT</t>
  </si>
  <si>
    <t>AV. ABANCAY</t>
  </si>
  <si>
    <t>AV. NICOLAS AYLLON</t>
  </si>
  <si>
    <t>CORREA RODRIGUEZ LUIS</t>
  </si>
  <si>
    <t>ASOC. LOS PALTOS MZ1 LT20</t>
  </si>
  <si>
    <t>CHACLAYO</t>
  </si>
  <si>
    <t>74550247</t>
  </si>
  <si>
    <t>SUNI MEZA, CESAR AUGUSTO</t>
  </si>
  <si>
    <t>JR. JUNIN S/N</t>
  </si>
  <si>
    <t>CERCADO</t>
  </si>
  <si>
    <t>JR. SAN MARTIN 420</t>
  </si>
  <si>
    <t>80237224</t>
  </si>
  <si>
    <t>GONZALES DIAZ, RICHER</t>
  </si>
  <si>
    <t xml:space="preserve"> URBN. 27 DE MARZO</t>
  </si>
  <si>
    <t>FERNANDEZ PALOMINO ALEJANDRO</t>
  </si>
  <si>
    <t xml:space="preserve">URB. SANTA MARIA  AV. LOS EUCALIPOS  S/N </t>
  </si>
  <si>
    <t xml:space="preserve">HUACHIPA </t>
  </si>
  <si>
    <t>JR. SAN MARTIN 630</t>
  </si>
  <si>
    <t>CHINCHAY CERRON DANIEL</t>
  </si>
  <si>
    <t>CALLE LAS PONCIANAS 248</t>
  </si>
  <si>
    <t xml:space="preserve">CARBONELL CESPEDES JOSUE    </t>
  </si>
  <si>
    <t>URB. SAN PEDRO</t>
  </si>
  <si>
    <t>19678824</t>
  </si>
  <si>
    <t>BLAS CASTRO, ANIANO GREGORIO</t>
  </si>
  <si>
    <t>CAJA DE AGUA</t>
  </si>
  <si>
    <t xml:space="preserve">AV. LA RIEL </t>
  </si>
  <si>
    <t>46338508</t>
  </si>
  <si>
    <t>ESTEBAN MICHUE, EDWIN RICHARD</t>
  </si>
  <si>
    <t>CALLE ATENAS</t>
  </si>
  <si>
    <t>70976128</t>
  </si>
  <si>
    <t>PAREDES HUANCA, ABEL ANDRE</t>
  </si>
  <si>
    <t>PSJ LAS LOMAS</t>
  </si>
  <si>
    <t>TUESTA VARGAS, MARCOS ANTONIO</t>
  </si>
  <si>
    <t xml:space="preserve">AV. ELEODORO ZEVALLOS </t>
  </si>
  <si>
    <t xml:space="preserve">JR. CHAMAYA </t>
  </si>
  <si>
    <t>48182680</t>
  </si>
  <si>
    <t>ATANACIO AQUINO, ENER DAVID</t>
  </si>
  <si>
    <t>JR. LOS PINARES</t>
  </si>
  <si>
    <t>JR. SAN MARTIN 930</t>
  </si>
  <si>
    <t>JR SIMON BOLIVAR S/N</t>
  </si>
  <si>
    <t>77456984</t>
  </si>
  <si>
    <t>PERALTA MANSILLA, KAEL OMAR</t>
  </si>
  <si>
    <t xml:space="preserve">AV. CENTRAL </t>
  </si>
  <si>
    <t>74700203</t>
  </si>
  <si>
    <t>DIAZ CADENILLAS, SIXTO ANDRES</t>
  </si>
  <si>
    <t xml:space="preserve">AV. CESAR VALLEJO </t>
  </si>
  <si>
    <t xml:space="preserve">SAN LORENZO </t>
  </si>
  <si>
    <t>MOTORIZADO</t>
  </si>
  <si>
    <t>LAS PRADERAS DE PARIACHI MZ 04 LT 28</t>
  </si>
  <si>
    <t>AV. ENCALADA 483</t>
  </si>
  <si>
    <t>GARCIA CORDOVA, ALEXANDER</t>
  </si>
  <si>
    <t xml:space="preserve">URB. LAS VIOLETAS </t>
  </si>
  <si>
    <t>Av. La Cultura</t>
  </si>
  <si>
    <t>ALVAN MONTELUIS, VERONICA</t>
  </si>
  <si>
    <t>POZO 09</t>
  </si>
  <si>
    <t>AV. SANTA MARÍA</t>
  </si>
  <si>
    <t>SUAREZ CASTILLO, MARCO ANTONIO</t>
  </si>
  <si>
    <t>POZO 15</t>
  </si>
  <si>
    <t>AV. L MZ-B1-Lt-40-8  QUINTA ETAPA SANTO DOMINGO - CARABAYLLO</t>
  </si>
  <si>
    <t>MONCADA CHUMPITAZ, EDSON JAHIR</t>
  </si>
  <si>
    <t>POZO 16</t>
  </si>
  <si>
    <t>BAYOVAR</t>
  </si>
  <si>
    <t>CALLE AYMARAS</t>
  </si>
  <si>
    <t>ESPINO PALOMINO, YONNY RENEE</t>
  </si>
  <si>
    <t>POZO 16.B</t>
  </si>
  <si>
    <t xml:space="preserve">NIÑOS MÁRTIRES </t>
  </si>
  <si>
    <t xml:space="preserve">RIVERA ORMAECHE GUSTAVO </t>
  </si>
  <si>
    <t>POZO 17,A</t>
  </si>
  <si>
    <t>AV NICLOAS AYLLON 740</t>
  </si>
  <si>
    <t>POZO 17, B</t>
  </si>
  <si>
    <t>AV. METROPOLIANA</t>
  </si>
  <si>
    <t>ROJAS ZARATE, MANUEL JAIME</t>
  </si>
  <si>
    <t>PSJ CIELO AZUL</t>
  </si>
  <si>
    <t>POZO 17, C</t>
  </si>
  <si>
    <t>AV. VENEZUELA</t>
  </si>
  <si>
    <t>ROCA GUTIERREZ, RICARDO SEBASTIAN</t>
  </si>
  <si>
    <t>POZO 18</t>
  </si>
  <si>
    <t>41194004</t>
  </si>
  <si>
    <t>LARIANCO QUEVEDO, ALONSO GABRIEL</t>
  </si>
  <si>
    <t>POZO 18.B</t>
  </si>
  <si>
    <t>SAN PEDRO DE CARABAYLLO</t>
  </si>
  <si>
    <t>MONTOYA TORRES, JOSE ALEXANDER</t>
  </si>
  <si>
    <t>POZO 19</t>
  </si>
  <si>
    <t>POZO 19 B</t>
  </si>
  <si>
    <t xml:space="preserve">PARAGE PURUCHUCA MZ A LT 23B </t>
  </si>
  <si>
    <t>CRUZ QUISPE, LUIS ANGEL</t>
  </si>
  <si>
    <t>Sector Valle Grupo Jasmines  mz.tq5 Lt. 06  ( Jicamarca Anexo 22 )</t>
  </si>
  <si>
    <t>SAN  ANTONIO</t>
  </si>
  <si>
    <t>DEL VALLE CABELLO, DENNIS RUBEN</t>
  </si>
  <si>
    <t>POZO 19 C</t>
  </si>
  <si>
    <t>BRAVO ROJAS, RONALD WALTER</t>
  </si>
  <si>
    <t>POZO 19 BIS</t>
  </si>
  <si>
    <t>JR. MANUEL LARA</t>
  </si>
  <si>
    <t>CHIRI CASTILLO ENRIQUE PEDRO</t>
  </si>
  <si>
    <t>MZD LT4 URBN. 27 DE MARZO</t>
  </si>
  <si>
    <t>POZO 20.A</t>
  </si>
  <si>
    <t>POZO 20.B</t>
  </si>
  <si>
    <t>POZO 20 C</t>
  </si>
  <si>
    <t>AV. LOS VIRREYES</t>
  </si>
  <si>
    <t>VASQUEZ OLIVERA, DEINER</t>
  </si>
  <si>
    <t>POZO 21</t>
  </si>
  <si>
    <t xml:space="preserve">AV. REPUBLICA DE POLONIA </t>
  </si>
  <si>
    <t>JIMENEZ FLORES, ROMER</t>
  </si>
  <si>
    <t>POZO 21 B</t>
  </si>
  <si>
    <t>45035338</t>
  </si>
  <si>
    <t>SORIANO FARFAN, ROGER GUNTER</t>
  </si>
  <si>
    <t>POZO  21  C</t>
  </si>
  <si>
    <t xml:space="preserve">AV. LAS FLORES </t>
  </si>
  <si>
    <t>DIAZ REQUEJO, JERSON</t>
  </si>
  <si>
    <t>JR. ALBARICOQUE</t>
  </si>
  <si>
    <t>MEZA AMANCIO, ARNOL JHON</t>
  </si>
  <si>
    <t>POZO 22</t>
  </si>
  <si>
    <t>KCAJAMARCA FUNETES FERNANDO</t>
  </si>
  <si>
    <t xml:space="preserve">MZL LOTE7 VALLE GRANDE </t>
  </si>
  <si>
    <t>POZO 22 B</t>
  </si>
  <si>
    <t>AGUSTIN DE JAUREGUI 457 DPT 04 CDRA 19 MEXICO</t>
  </si>
  <si>
    <t>POZO 22 C</t>
  </si>
  <si>
    <t>PASAJE CHURIN 687 SANTOYO ( ESTACION EL ANGEL)</t>
  </si>
  <si>
    <t>YUCRA MENDOZA, ROQUE RICHARD</t>
  </si>
  <si>
    <t>POZO 23 A</t>
  </si>
  <si>
    <t>AAHH LAS AMERICAS</t>
  </si>
  <si>
    <t>CALLE RAMON SAVAL 1034 INT.200 URB.MORERAS</t>
  </si>
  <si>
    <t>POZO 23 B</t>
  </si>
  <si>
    <t xml:space="preserve">AV. TINGO MARIA </t>
  </si>
  <si>
    <t>APARI PALOMINO, HERDULFO</t>
  </si>
  <si>
    <t>POZO 24 A</t>
  </si>
  <si>
    <t>ASOC.HAYA DE LA TORRE</t>
  </si>
  <si>
    <t>LAS PRADERAS DE PARIACHI MZ 03 LT 25</t>
  </si>
  <si>
    <t>POZO 24 B</t>
  </si>
  <si>
    <t>AV HUAROCHIRI LT 17 URB. PORTADA DE CERES</t>
  </si>
  <si>
    <t>CUMAPA MOENA  EDUARDO</t>
  </si>
  <si>
    <t>POZO 25.A</t>
  </si>
  <si>
    <t>AA.HH LOS PORTALES DE BASILIO</t>
  </si>
  <si>
    <t>POZO 26.A</t>
  </si>
  <si>
    <t xml:space="preserve">AA.HH. VIA SAN LUIS  MZ.B LT. 16  ( SANTA CLARA </t>
  </si>
  <si>
    <t>POZO 26.B</t>
  </si>
  <si>
    <t xml:space="preserve">AV NICLOAS AYLLON </t>
  </si>
  <si>
    <t>MOTTA GUTIERREZ, RENE GERMAN</t>
  </si>
  <si>
    <t>AV 16 DE ENERO</t>
  </si>
  <si>
    <t>VARGAS ROSAS, WILBER ANTONIO</t>
  </si>
  <si>
    <t>ESTACION 10.A</t>
  </si>
  <si>
    <t>AA.HH LAS ROCAS DE BELLAVISTA</t>
  </si>
  <si>
    <t>SAN JUAN LURIGANCHO</t>
  </si>
  <si>
    <t>REYES CAPILLO, JAVIER GIANMARCO</t>
  </si>
  <si>
    <t>AA.HH 5 DE MARZO</t>
  </si>
  <si>
    <t>ESTACION 10.B</t>
  </si>
  <si>
    <t>LEVANO CARDENAS, JOSE OCTAVIO</t>
  </si>
  <si>
    <t>ESTACION 10.C</t>
  </si>
  <si>
    <t>ZONA B - HUAYCAN</t>
  </si>
  <si>
    <t>CAMASCA PEREZ, WILMER</t>
  </si>
  <si>
    <t>ESTACION 11.A</t>
  </si>
  <si>
    <t>PSJ EL PROGRESO</t>
  </si>
  <si>
    <t>ESTACION 11.C</t>
  </si>
  <si>
    <t>CALLE 15 MZ O LOTE 20 ASOC. LA ENCALADA</t>
  </si>
  <si>
    <t>AV TUPAC AMARU 610</t>
  </si>
  <si>
    <t>LAPIZ MICXAN LUIS FRANKLIN</t>
  </si>
  <si>
    <t>ESTACION 12 D</t>
  </si>
  <si>
    <t>ZONA 07 MZK LT 15  PAYET</t>
  </si>
  <si>
    <t>AV. RIVA AGÜERO</t>
  </si>
  <si>
    <t>GRANADOS AVILA, JUAN JOSE</t>
  </si>
  <si>
    <t>ESTACION 12 E</t>
  </si>
  <si>
    <t xml:space="preserve">AV. MICAELA BASTIDAS </t>
  </si>
  <si>
    <t>ARBIETO MENDOZA, AXEL JESUS</t>
  </si>
  <si>
    <t>ESTACION 14 A</t>
  </si>
  <si>
    <t>ESTACION 14 B</t>
  </si>
  <si>
    <t>LOPEZ CONTRERAS  LUIS</t>
  </si>
  <si>
    <t>ESTACION 14 C</t>
  </si>
  <si>
    <t>MZ.42 A2 LT. 08 3era   ZONA BAYOBAR</t>
  </si>
  <si>
    <t>RUGEL TORRES, JUNIOR PABLO</t>
  </si>
  <si>
    <t>ESTACION 15 A</t>
  </si>
  <si>
    <t xml:space="preserve">CALLE MICAELA BASTIDAS </t>
  </si>
  <si>
    <t>BAYONA SALCEDO SEGUNDO</t>
  </si>
  <si>
    <t xml:space="preserve">AV. ALCAZAR </t>
  </si>
  <si>
    <t>CORDOVA IBIAS LORENZO</t>
  </si>
  <si>
    <t>ESTACION 15 B</t>
  </si>
  <si>
    <t>RIO MAJES CDRA.37 AV. PROCERES DE LA INDEPEDENCIAS</t>
  </si>
  <si>
    <t>PEÑA TRINIDAD, JOSE CELSO</t>
  </si>
  <si>
    <t>AV. INDEPENDENCIA 804</t>
  </si>
  <si>
    <t>SOLIS BURGOS, ARTURO FRANK</t>
  </si>
  <si>
    <t>ESTACION 16 B</t>
  </si>
  <si>
    <t>MZ.10 A2 LT. 17 3era   ZONA BAYOBAR</t>
  </si>
  <si>
    <t xml:space="preserve">MZ D LT 02 RESIDENCIAL HUANCAYO . </t>
  </si>
  <si>
    <t>ESTACION 16 D</t>
  </si>
  <si>
    <t>ALANYA CASIQUE, JOSE LUIS</t>
  </si>
  <si>
    <t>JR. JUNIN 690</t>
  </si>
  <si>
    <t>RELUZ FLORES, ERIZON JHONATAN</t>
  </si>
  <si>
    <t>ESTACION 16 E</t>
  </si>
  <si>
    <t>JICAMARCA ANEXO 22</t>
  </si>
  <si>
    <t>GARCIA TOVAR GUSTAVO</t>
  </si>
  <si>
    <t>ESTACION 17 A</t>
  </si>
  <si>
    <t>AA.HH. 1 DE MAYO MZ.H  LT. 04</t>
  </si>
  <si>
    <t>AV. SANTA ROSA S/N.</t>
  </si>
  <si>
    <t>ESTACION 17B</t>
  </si>
  <si>
    <t>COMECA RUBIO, ROBER</t>
  </si>
  <si>
    <t>25 DE ABRIL LOTE 35</t>
  </si>
  <si>
    <t>RODRIGUEZ HERRERA, ANTONY</t>
  </si>
  <si>
    <t>ESTACION 17 C</t>
  </si>
  <si>
    <t>URB. LOS ALAMOS MZ J LT 14</t>
  </si>
  <si>
    <t>ESTACION 18.A</t>
  </si>
  <si>
    <t xml:space="preserve">CA. MIGUEL GRAU 157 </t>
  </si>
  <si>
    <t>ROSALES DURAND, ANGEL ESTUARDO</t>
  </si>
  <si>
    <t>DAVILA VARGAS, EDWARD DANILO</t>
  </si>
  <si>
    <t>ESTACION 18.B</t>
  </si>
  <si>
    <t>CALLE 23 DE DICIEMBRE</t>
  </si>
  <si>
    <t>ESTACION 18.C</t>
  </si>
  <si>
    <t>USB 85 - LOTE 56 - ZONA E - HUAYCAN</t>
  </si>
  <si>
    <t>ESTACION 18.D</t>
  </si>
  <si>
    <t>JR. ZORRITOS</t>
  </si>
  <si>
    <t>PARIAN HERMITAÑO, ABEL WILLY</t>
  </si>
  <si>
    <t>ESTACION 18.E</t>
  </si>
  <si>
    <t>ESTACION 19 A</t>
  </si>
  <si>
    <t xml:space="preserve">AV. FERROCARRIL </t>
  </si>
  <si>
    <t>GUERRA ALVARADO HEINZ RONALD</t>
  </si>
  <si>
    <t>ESTACION 19.A</t>
  </si>
  <si>
    <t>MZ. N15 LT. 40 ASOC. VIV, CASABLANCA</t>
  </si>
  <si>
    <t>SAYAVERDE SAYAVERDE, ALEJANDRO FELIPE</t>
  </si>
  <si>
    <t>ESTACION 19 B</t>
  </si>
  <si>
    <t>C. DE LA REPUBLICA</t>
  </si>
  <si>
    <t>TURPO CALAPUJA EUSEBIO</t>
  </si>
  <si>
    <t>ESTACION 19 C</t>
  </si>
  <si>
    <t>MZ G1 LT 08 AMPLIACION Q 26 SECTOR PERUANOS UNIDOS</t>
  </si>
  <si>
    <t>ESTACION 19 D</t>
  </si>
  <si>
    <t xml:space="preserve">JR. 26 DE MAYO </t>
  </si>
  <si>
    <t>ESTACION 19 E</t>
  </si>
  <si>
    <t>TELLO HUAMAN, ALBERTO NICOLAS</t>
  </si>
  <si>
    <t>CALLE JOSÉ MARTI</t>
  </si>
  <si>
    <t>ESTACION 20.A</t>
  </si>
  <si>
    <t>Av. Santa rosa n°406</t>
  </si>
  <si>
    <t>BAUTISTA PRADO ELISANDRO</t>
  </si>
  <si>
    <t>JR. JATUN COLLA 1010 URB. MANGOMARCA</t>
  </si>
  <si>
    <t>PIEDRA VASQUEZ, DIEGO MARTI</t>
  </si>
  <si>
    <t>ESTACION 20.C</t>
  </si>
  <si>
    <t>CALLE LOS CHASQUIS 430</t>
  </si>
  <si>
    <t>MERA GUERRERO WALTER</t>
  </si>
  <si>
    <t>AV 13 DE ENERO 1839</t>
  </si>
  <si>
    <t>ARZAPALO RAMOS, DAVID</t>
  </si>
  <si>
    <t>ESTACION 21.A</t>
  </si>
  <si>
    <t>AV LIMA NORTE 153</t>
  </si>
  <si>
    <t>CALLE ALELIES 630</t>
  </si>
  <si>
    <t>RODRIGUEZ MONDRAGON, JORGE LUIS</t>
  </si>
  <si>
    <t>ESTACION 21.B</t>
  </si>
  <si>
    <t>URB. SAN JOSE</t>
  </si>
  <si>
    <t>ASIPALI TAMABI, JUAN PABLO</t>
  </si>
  <si>
    <t>ESTACION 22.A</t>
  </si>
  <si>
    <t>ESTACION 22.C</t>
  </si>
  <si>
    <t>MORILLO CORDOVA OMAR</t>
  </si>
  <si>
    <t>PEREZ LOPEZ, JONATHAN HOUSTON</t>
  </si>
  <si>
    <t>ESTACION 23A</t>
  </si>
  <si>
    <t>LLATAS MALDONADO, SEGUNDO SAMUEL</t>
  </si>
  <si>
    <t>CALLE LOS LIRIOS 248</t>
  </si>
  <si>
    <t xml:space="preserve">UCV LOTE 25 ZONA L - HUAYCAN </t>
  </si>
  <si>
    <t>ESTACION 24 A</t>
  </si>
  <si>
    <t xml:space="preserve">AMAUTA 02 MZ I LT 03 </t>
  </si>
  <si>
    <t>SANTE RIVAS, SAMUEL</t>
  </si>
  <si>
    <t>ESTACION 24 B</t>
  </si>
  <si>
    <t>URB. SAN ANTONIO DE CARAPONGO</t>
  </si>
  <si>
    <t>NORABUENA CERRON, LUIS ALBERTO</t>
  </si>
  <si>
    <t>ESTACION 24 C</t>
  </si>
  <si>
    <t>CALLE 13 DE SETIEMBRE</t>
  </si>
  <si>
    <t>SARMIENTO FLORES, CARTER</t>
  </si>
  <si>
    <t>CALLE LOS TULIPANES</t>
  </si>
  <si>
    <t>BELTRAN CANCHAYA TEOFANES</t>
  </si>
  <si>
    <t>ESTACION 25 A</t>
  </si>
  <si>
    <t>PUMACAYO QUISPE FREDY</t>
  </si>
  <si>
    <t>ESTACION 25 B</t>
  </si>
  <si>
    <t>ESTACION 25 C</t>
  </si>
  <si>
    <t>CALLE CHAVIN 277 ANDAHUAYLAS</t>
  </si>
  <si>
    <t>ESTACION 26.A</t>
  </si>
  <si>
    <t xml:space="preserve">AV. 26 DE MAYO </t>
  </si>
  <si>
    <t>ZARAVIA CANTEÑO, JOSE VICTOR</t>
  </si>
  <si>
    <t>ESTACION 26. B</t>
  </si>
  <si>
    <t>STA ISABEL 248</t>
  </si>
  <si>
    <t>ESTACION 26. C</t>
  </si>
  <si>
    <t>CRUZ REALPE, MANUEL GUILLERMO</t>
  </si>
  <si>
    <t>22 DE ABRIL LOTE 67</t>
  </si>
  <si>
    <t>ESTACION 26 NORTE</t>
  </si>
  <si>
    <t>CALLE LOS GIRASOLES</t>
  </si>
  <si>
    <t>ESTACION 26 SALIDA SUR</t>
  </si>
  <si>
    <t>AV NICLOAS AYLLON 310</t>
  </si>
  <si>
    <t>CALLE RIBEYRO</t>
  </si>
  <si>
    <t>GALVEZ LUJAN, MARIO</t>
  </si>
  <si>
    <t>ESTACION 27 A</t>
  </si>
  <si>
    <t xml:space="preserve">AV. PRÓCERES </t>
  </si>
  <si>
    <t>ESTACION 27 B</t>
  </si>
  <si>
    <t>MZCALT2 P PINOCHETO</t>
  </si>
  <si>
    <t>UCV - 129 LOTE 43 ZONA H - HUAYCAN</t>
  </si>
  <si>
    <t>ATE-VITARTE</t>
  </si>
  <si>
    <t>TINOCO ALBORNOZ, FILOMENO</t>
  </si>
  <si>
    <t>OIP</t>
  </si>
  <si>
    <t>CALLE RAMON SAVAL 2014 INT.100 URB.MORERAS</t>
  </si>
  <si>
    <t>ALMACEN DESVIOS</t>
  </si>
  <si>
    <t>CALLE 20 DE AGOSTO MZ.M LT. 11 ASOC. FORTALEZA</t>
  </si>
  <si>
    <t>Av. Santa rosa n°618</t>
  </si>
  <si>
    <t>SEGIL REYNA, NILSON ALDAIR</t>
  </si>
  <si>
    <t>DESCANSERO</t>
  </si>
  <si>
    <t>ROMAÑOL RIOS  EBER</t>
  </si>
  <si>
    <t>AQUINO CHAMBI, RONALD ALEJANDRO</t>
  </si>
  <si>
    <t>AV. JORGE CHAVEZ</t>
  </si>
  <si>
    <t>48327113</t>
  </si>
  <si>
    <t>HUARACHI RUIZ, JOSE LUIS</t>
  </si>
  <si>
    <t>CALLE EL OLIMPO</t>
  </si>
  <si>
    <t>ROSAS CHAVEZ, MEYER</t>
  </si>
  <si>
    <t>GARCIA ZUMBA JUAN CARLOS</t>
  </si>
  <si>
    <t>AV. BOSQUE HUANCA</t>
  </si>
  <si>
    <t>CCANCHI VELARDE  JUAN CARLOS</t>
  </si>
  <si>
    <t>BARRETO CRISTOBAL, JONATHAN</t>
  </si>
  <si>
    <t>AV. ALCAZAR 320</t>
  </si>
  <si>
    <t>AV. LOS RUISEÑORES 222</t>
  </si>
  <si>
    <t>CALLE EL CACTUS</t>
  </si>
  <si>
    <t>TAPIA URQUIZA, JESUS JORGE</t>
  </si>
  <si>
    <t xml:space="preserve">AA.HH HIJO DE PERALES MZ K LT 16 </t>
  </si>
  <si>
    <t>AV. METROPOLITANA</t>
  </si>
  <si>
    <t>72956375</t>
  </si>
  <si>
    <t>PALOMINO ABAL, FRANS LUCIO</t>
  </si>
  <si>
    <t>AV. ALCAZAR</t>
  </si>
  <si>
    <t>GUILLERMO DANSEY</t>
  </si>
  <si>
    <t>MZ L LT 3 AAHH PROG. VIV. DESARROLLO 2000</t>
  </si>
  <si>
    <t>CALLE LOS CONQUISTADORES AA.HH FRANCISCO BOLOGNESI MZ J LT 16</t>
  </si>
  <si>
    <t>CALLE CORDOVA SEGUNDO ISAUD</t>
  </si>
  <si>
    <t>AVENIDA MARIANO CORNEJO 623</t>
  </si>
  <si>
    <t>CASTRO CHOMBO, CRISTIAN DIEGO</t>
  </si>
  <si>
    <t>CALLE STA MARIA JICAMARCA</t>
  </si>
  <si>
    <t>MANSILLA SOSA, GRIMALDO JULIO</t>
  </si>
  <si>
    <t>CASA BLANCA</t>
  </si>
  <si>
    <t>BENITES ROSILLO, CRISTHIAM MARTIN</t>
  </si>
  <si>
    <t>CALLE LOS CIPRECES</t>
  </si>
  <si>
    <t>PALOMINO RAFAEL, LUZ MARIA</t>
  </si>
  <si>
    <t>ESTACION 20.A VESTIBULO</t>
  </si>
  <si>
    <t>AAHH VALLE HERMOSO</t>
  </si>
  <si>
    <t>FLORES RAMIREZ HERNAN</t>
  </si>
  <si>
    <t>ESTACION 21.A VESTIBULO</t>
  </si>
  <si>
    <t xml:space="preserve">1RA ETAPA EL PORTILLO MZ R LT 20 </t>
  </si>
  <si>
    <t>GUTIERREZ PEREZ, TITO RENE</t>
  </si>
  <si>
    <t>ESTACION 21.B VESTIBULO</t>
  </si>
  <si>
    <t>VILLANUEVA PALOMINO, RUBEN</t>
  </si>
  <si>
    <t>ESTACION 22.A VESTIBULO</t>
  </si>
  <si>
    <t>AMBICHO CALERO, YERLIN LINCOLN</t>
  </si>
  <si>
    <t>ESTACION 22.B VESTIBULO</t>
  </si>
  <si>
    <t>JR. TACNA 240</t>
  </si>
  <si>
    <t>QUISPE PILLACA, CARLOS ORLANDO</t>
  </si>
  <si>
    <t>ESTACION 23.A VESTIBULO</t>
  </si>
  <si>
    <t>SANTAMARIA MORILLOS, FRANK JOSIMAR</t>
  </si>
  <si>
    <t>ESTACION 24.A VESTIBULO</t>
  </si>
  <si>
    <t>47654760</t>
  </si>
  <si>
    <t>MEDINA SANCHEZ, YORDY DENIZ</t>
  </si>
  <si>
    <t>ESTACION 24.B VESTIBULO</t>
  </si>
  <si>
    <t xml:space="preserve">AV. LOS EUCALIPOS  S/N </t>
  </si>
  <si>
    <t>ANDEN 21</t>
  </si>
  <si>
    <t>AV NICLOAS AYLLON 1020</t>
  </si>
  <si>
    <t>VEGA RAMOS, APOLONIO</t>
  </si>
  <si>
    <t>ANDEN 22</t>
  </si>
  <si>
    <t>HUAMAN ROMERO ORDOÑEZ</t>
  </si>
  <si>
    <t>ANDEN 23</t>
  </si>
  <si>
    <t xml:space="preserve">2DA ETAPA EL PORTILLO MZ B LT 15 </t>
  </si>
  <si>
    <t>USCAMAYTA ARANDA, JESUS MANUEL</t>
  </si>
  <si>
    <t>ESTACION 20 -PLATAFORMA</t>
  </si>
  <si>
    <t xml:space="preserve">AAHH SOL Y PROGRESO </t>
  </si>
  <si>
    <t>SAN JUA LURIGANCHO</t>
  </si>
  <si>
    <t>JESUS REGALADO, FIORELLA LIZETH</t>
  </si>
  <si>
    <t>ESTACION 24 -PLATAFORMA</t>
  </si>
  <si>
    <t>PSJ LEONCIO PRADO</t>
  </si>
  <si>
    <t>OPERARIO CIVIL</t>
  </si>
  <si>
    <t>001629990</t>
  </si>
  <si>
    <t>3RA VIA OSCAR BENAVIDES</t>
  </si>
  <si>
    <t xml:space="preserve">EDIFICIO MANCO CAPAC NRO. 536 </t>
  </si>
  <si>
    <t>PORTUGUESA</t>
  </si>
  <si>
    <t>ENCARGADA DE RRHH</t>
  </si>
  <si>
    <t>AV. NICOLAS AYLLON 8274 BLOCK 2 DPTO 602</t>
  </si>
  <si>
    <t>03883706</t>
  </si>
  <si>
    <t>SUPERVISOR DE SSOMAC</t>
  </si>
  <si>
    <t>CALLE MANCORA 220 ASENT. H. SANTA TERESITA</t>
  </si>
  <si>
    <t>002616585</t>
  </si>
  <si>
    <t xml:space="preserve">AV. JAVIER PRADO OESTE </t>
  </si>
  <si>
    <t>40240274</t>
  </si>
  <si>
    <t xml:space="preserve">COOP. DE VIV. E. VALLE SJL MZ I LT 9 </t>
  </si>
  <si>
    <t>40458573</t>
  </si>
  <si>
    <t xml:space="preserve">TUTUPACA 267 2DO PISO URB. MARANGA </t>
  </si>
  <si>
    <t>MORONA 689 DPTO. 502</t>
  </si>
  <si>
    <t>46571993</t>
  </si>
  <si>
    <t xml:space="preserve">AV. SAN FELIPE 695 </t>
  </si>
  <si>
    <t>70133189</t>
  </si>
  <si>
    <t>40407944</t>
  </si>
  <si>
    <t xml:space="preserve">CALLE 20 URB. EL PINAR MZ F2 LT 6 </t>
  </si>
  <si>
    <t>002633187</t>
  </si>
  <si>
    <t>46778836</t>
  </si>
  <si>
    <t>SUPERVISOR DE TOPOGRAFIA</t>
  </si>
  <si>
    <t xml:space="preserve">ASENT. H. VIC3 TOR RAUL HAYA DE LA TORRE MZ. F LT. </t>
  </si>
  <si>
    <t>MARCONA</t>
  </si>
  <si>
    <t>10199125</t>
  </si>
  <si>
    <t>AV. CANTO GRANDE PUEBLO ARRIBA PERU MZ. 25 LT. 16</t>
  </si>
  <si>
    <t xml:space="preserve">JR. SALOOM 659 INT. 4 </t>
  </si>
  <si>
    <t>80285239</t>
  </si>
  <si>
    <t>CALLE LAS FLORES COOP. VIV. EL PARAISO DE LA MOLINA MZ E LT 07</t>
  </si>
  <si>
    <t>40049137</t>
  </si>
  <si>
    <t xml:space="preserve">ASENT. H. LA PRADERA DEL SUR MZ. 8 LT. 1 </t>
  </si>
  <si>
    <t>003356378</t>
  </si>
  <si>
    <t>AV. LOS PROCERES DE LA INDEPENDENCIA 3300 URB. CANTO REY</t>
  </si>
  <si>
    <t>002633165</t>
  </si>
  <si>
    <t>SUPERVISOR DE EXCAVACION Y PERFORACION</t>
  </si>
  <si>
    <t>40000126</t>
  </si>
  <si>
    <t>JR. CAJAMARCA 819 ZARATE</t>
  </si>
  <si>
    <t>44268079</t>
  </si>
  <si>
    <t>ASISTENTE DE SEGURIDAD Y SALUD OCUPACIONAL</t>
  </si>
  <si>
    <t>CALLE MANCORA 222 ASENT. H. SANTA TERESITA</t>
  </si>
  <si>
    <t>MZ. LT. 1 A.H. PARAISO ALTO</t>
  </si>
  <si>
    <t>41393606</t>
  </si>
  <si>
    <t>CALLE BALBOA 980 URB. CHICAGO</t>
  </si>
  <si>
    <t>48442065</t>
  </si>
  <si>
    <t>CALLE PIURA MZ D LT 4</t>
  </si>
  <si>
    <t>ASOC.. HIJOS DE APURIMAC MZ G.LLT 14</t>
  </si>
  <si>
    <t>JICAMARCA MZ I LT 2</t>
  </si>
  <si>
    <t xml:space="preserve">ASOC. VIV. VALLE DEL MANTARO DE PERU MZ N LT8 </t>
  </si>
  <si>
    <t>76959679</t>
  </si>
  <si>
    <t>MZ B LT. 18 ASOC. VIVI LOS HUERTOS DE SAN JOSE</t>
  </si>
  <si>
    <t>46661365</t>
  </si>
  <si>
    <t>URB. CONDE VILLA SR. JR. VICTOR NAVARRO DE AGUILA 282</t>
  </si>
  <si>
    <t>46681979</t>
  </si>
  <si>
    <t xml:space="preserve">CASERIO LA CATAGUA </t>
  </si>
  <si>
    <t>SAN JOSE DE ALTO</t>
  </si>
  <si>
    <t xml:space="preserve">VILLA VITARTE MZ D LT 12 </t>
  </si>
  <si>
    <t>43976150</t>
  </si>
  <si>
    <t>CALLE PIURA 250</t>
  </si>
  <si>
    <t>APATA</t>
  </si>
  <si>
    <t>AV. BUENOS AIRES 852 BLOCJ 8</t>
  </si>
  <si>
    <t xml:space="preserve">JR. PUERTO PANAMA 142 SICUANI </t>
  </si>
  <si>
    <t>CALLE 7 ASOC. LA ENCALADA ETAPA 1 MZ G LT. 43</t>
  </si>
  <si>
    <t>43322508</t>
  </si>
  <si>
    <t xml:space="preserve">AV. DE LOS INCAS 250 URB. SANTA MARIA </t>
  </si>
  <si>
    <t>ASISTENTE ADMINISTRATIVO LOGISTICO</t>
  </si>
  <si>
    <t>AV. OSCAR BENAVIDES 4929 BLOCK 2 DPTO. 301</t>
  </si>
  <si>
    <t xml:space="preserve">AYACUCHO MZ A LT 9 </t>
  </si>
  <si>
    <t>40954678</t>
  </si>
  <si>
    <t>OPERADOR DE RETROEXVADORA - CARGADOR FRONTAL</t>
  </si>
  <si>
    <t>AV. SAN FRANCISCO C.P. ME SAN PEDRO DE SAÑO</t>
  </si>
  <si>
    <t>SAÑO</t>
  </si>
  <si>
    <t>08666214</t>
  </si>
  <si>
    <t>JR. MANCO INCA 2170 URB. EL TREBOL IV ERAPA</t>
  </si>
  <si>
    <t>22753918</t>
  </si>
  <si>
    <t>MZ B LT 7 4TO PISO ASOC. VIV VILLA LOS OLIVOS</t>
  </si>
  <si>
    <t>CALLE 6 DE DICIEMBRE 146 URB. JORGE CHAVEZ</t>
  </si>
  <si>
    <t>46753329</t>
  </si>
  <si>
    <t>PROG DE VIV VIRGEN DEL ROSARIO MZ W LT 9</t>
  </si>
  <si>
    <t>41633692</t>
  </si>
  <si>
    <t>LADERAS DE CHILLON MZ G. LT 51</t>
  </si>
  <si>
    <t>COOP. DE VIVIENDA 27 DE ABRIL ETAPA 2DA MZ D 2 LT 19</t>
  </si>
  <si>
    <t>40263364</t>
  </si>
  <si>
    <t>AV. SAN MARTIN 288 URB. SANTA ISABEL</t>
  </si>
  <si>
    <t>40959532</t>
  </si>
  <si>
    <t>CALLE 24 DE JUNIO C1 21 CPME SAN JUAN DE PAMPAS</t>
  </si>
  <si>
    <t>CHAVIN DE PARIARCA</t>
  </si>
  <si>
    <t>OPERADOR DE TELEHANDLER</t>
  </si>
  <si>
    <t>AV. BAUZATE Y MEZA 1139 DP 5</t>
  </si>
  <si>
    <t xml:space="preserve">AV. LA PAZ 239 </t>
  </si>
  <si>
    <t>72209104</t>
  </si>
  <si>
    <t>OFICIAL DE ALMACEN</t>
  </si>
  <si>
    <t>AV. LA CAPILLA 306 PISO 3</t>
  </si>
  <si>
    <t>45115873</t>
  </si>
  <si>
    <t>PSJ. ANDRES AVELINO CACERES ASENT H. LOS  4 SUYOS MZ. D LT 1</t>
  </si>
  <si>
    <t>44036793</t>
  </si>
  <si>
    <t>JR. BETA MZ M15 LT 02 AH SU SANTIDAD JUAN PABLO II</t>
  </si>
  <si>
    <t>43243869</t>
  </si>
  <si>
    <t>OPERARIO TUNELERO</t>
  </si>
  <si>
    <t>AGRUP. FAM. CAMPAMENTO DE DIOS MZ B LT 16</t>
  </si>
  <si>
    <t>05342583</t>
  </si>
  <si>
    <t>JR. HUANDOY 775 PISO 2 URB. MARANGA</t>
  </si>
  <si>
    <t>72230380</t>
  </si>
  <si>
    <t>AV. BRIGADA SILVA DE OCHOA 199 DPTO  502 EDIF. 11</t>
  </si>
  <si>
    <t>07621057</t>
  </si>
  <si>
    <t>MZ. LL 1 LT 13 SC ALFONSO UGARTE PAMPLONA ALTA</t>
  </si>
  <si>
    <t>41844390</t>
  </si>
  <si>
    <t>MZ G. LT 14 URB. MIGUEL GRAU</t>
  </si>
  <si>
    <t>72210657</t>
  </si>
  <si>
    <t>CASERIO CIENEGUILLO NORTE</t>
  </si>
  <si>
    <t>AH. VILLA DEL MAR MZ J LOT 1 MI PERU</t>
  </si>
  <si>
    <t>10131281</t>
  </si>
  <si>
    <t>MZ A LT 9 ASOC LAS BRISAS DE NARANJAL ETAPA 2DA</t>
  </si>
  <si>
    <t>OLMOS</t>
  </si>
  <si>
    <t>08329196</t>
  </si>
  <si>
    <t>ASENT. H. TUPAC AMARU MZ D LT 34</t>
  </si>
  <si>
    <t>74693586</t>
  </si>
  <si>
    <t>MZ 4 LT 25 P.J. ARRIBA PERU</t>
  </si>
  <si>
    <t>76730702</t>
  </si>
  <si>
    <t>LAGO RANCO 1594 LA FLORIDA</t>
  </si>
  <si>
    <t>09940693</t>
  </si>
  <si>
    <t>PSJ SAN PEDRO MZ N LT 6 ASENT H. SANTA CRUZ</t>
  </si>
  <si>
    <t>45581490</t>
  </si>
  <si>
    <t>PSJ. LOS GLADIOLOS ASENT. H. PORTADA DEL SOL NUEVA RINC. MZ N LT. 4</t>
  </si>
  <si>
    <t>UCV 71 LT 10 ZONA D HUAYCAN</t>
  </si>
  <si>
    <t>80172913</t>
  </si>
  <si>
    <t>OFICIAL CONDUCTOR DE CAMIONETA</t>
  </si>
  <si>
    <t>AV. MORALES DUAREZ 651</t>
  </si>
  <si>
    <t>47180265</t>
  </si>
  <si>
    <t>JR. BETA ASENT H. SU SANTIDAD JUAN PABLO II MZ M15 LT 2</t>
  </si>
  <si>
    <t>73134693</t>
  </si>
  <si>
    <t xml:space="preserve">INGENIERO DE PRODUCCION </t>
  </si>
  <si>
    <t>U.V.M. GAMARRA A-1-3-407</t>
  </si>
  <si>
    <t>72581125</t>
  </si>
  <si>
    <t>LLUCHUBAMBA S/N</t>
  </si>
  <si>
    <t>CHILLIA</t>
  </si>
  <si>
    <t>MZ D-29 LT 9 ASENT H. BOCANEGRA ETAPA III</t>
  </si>
  <si>
    <t>43100153</t>
  </si>
  <si>
    <t>POB. MACAS S/N</t>
  </si>
  <si>
    <t>SANTA ROSA DE QUIVES</t>
  </si>
  <si>
    <t>72460196</t>
  </si>
  <si>
    <t>ASENT. H. LUCY DE VILLANUEVA MZ B-14</t>
  </si>
  <si>
    <t xml:space="preserve">PARQUE LUNA PERALTA 164 URB. BALCONCILLA </t>
  </si>
  <si>
    <t>08769631</t>
  </si>
  <si>
    <t>AV. HIGUERETA 563 URB. HIGUERETA</t>
  </si>
  <si>
    <t>SANTIADO DE SURCO</t>
  </si>
  <si>
    <t>72638562</t>
  </si>
  <si>
    <t>CALLE S/N URB. PAMPLONA MZ M-1 LT 15</t>
  </si>
  <si>
    <t>CALLE PACAMARCA 125 DPTO. 303 URB. MARGANGA ETAPA 4</t>
  </si>
  <si>
    <t>RESPONSABLE DE SISTEMA DE GESTION INTEGRADO</t>
  </si>
  <si>
    <t>CALLE LAS TIPAS 314 PISO 1 URB. JARDINES VIRU</t>
  </si>
  <si>
    <t xml:space="preserve">MZ W LT 29 RES. SANTA ROSA </t>
  </si>
  <si>
    <t>41069740</t>
  </si>
  <si>
    <t>HUAYNA CAPAC 1082 EL CARMEN</t>
  </si>
  <si>
    <t>MZ. V-1 LT 2 CALLE 5 CUADRA DEL PESCADOR</t>
  </si>
  <si>
    <t>46275843</t>
  </si>
  <si>
    <t>C. POBLADO LIMON DE PORCUYA</t>
  </si>
  <si>
    <t>HUARMACA</t>
  </si>
  <si>
    <t>78377431</t>
  </si>
  <si>
    <t>URB. LOS CEDROS ETAPA II MZ E3 LT 11</t>
  </si>
  <si>
    <t>72455075</t>
  </si>
  <si>
    <t>MZ F. LT 15 AH. MERCADO CENTRAL - PACHACUTEC</t>
  </si>
  <si>
    <t>47770162</t>
  </si>
  <si>
    <t xml:space="preserve">ASENT. H. EL PACIFICO MZ LL LT 5 </t>
  </si>
  <si>
    <t>ASENT. H. HUAYCAN MZ  138 LT 31 ZONA 1</t>
  </si>
  <si>
    <t>PROLONG. JAVIER PRADO 9042 MZ I1 Lt 15 Urb. Los Portales de Javier Prado 4ta Etapa</t>
  </si>
  <si>
    <t>47365496</t>
  </si>
  <si>
    <t>ASENT. JOSE CARLOS MARIATEGUI MZ H -21 LT 5</t>
  </si>
  <si>
    <t>10094178</t>
  </si>
  <si>
    <t>CMTE 9-A-1 MZ I LT 6 NUEVA ESPERANZA</t>
  </si>
  <si>
    <t>46670948</t>
  </si>
  <si>
    <t xml:space="preserve">MZ B2 LT 03 ASENT H. PORTADA DE MANCHAY </t>
  </si>
  <si>
    <t>48118949</t>
  </si>
  <si>
    <t>AV. RAMIRO MERINO COMITÉ 8D P.J. NUEVA ESPERANZA MZ 8B LTL 13</t>
  </si>
  <si>
    <t>45588911</t>
  </si>
  <si>
    <t>PSJ. IQUITOS ASOC. PLANICIES DE LOS OLIVOS ANEXOS MZ Q LT 23</t>
  </si>
  <si>
    <t>09573064</t>
  </si>
  <si>
    <t>SECTOR ALFONSO UGARTE MZ M -1 LT 15 PAMPLONA ALTA</t>
  </si>
  <si>
    <t>71052523</t>
  </si>
  <si>
    <t>CASERIO PAMPAGRANDE</t>
  </si>
  <si>
    <t>ANGUIA</t>
  </si>
  <si>
    <t>41130075</t>
  </si>
  <si>
    <t>10096881</t>
  </si>
  <si>
    <t>COM. 8-B MZ 8-C LT 1 NUEVA ESPERANZA</t>
  </si>
  <si>
    <t>41544265</t>
  </si>
  <si>
    <t>AV. RAMIRO MERINO 759 URB. NUEVA ESPERANZA</t>
  </si>
  <si>
    <t>AV. NICOLAS AYLLON 1190 URB. VALDIVIEZO</t>
  </si>
  <si>
    <t>24489527</t>
  </si>
  <si>
    <t>URB. 15 DE ENERO MZ CH-2 LT 48</t>
  </si>
  <si>
    <t>PSJ. SEÑOR DE LOS MILAGROS MZ A LT 1</t>
  </si>
  <si>
    <t>GRUAS MAJUZA SAC</t>
  </si>
  <si>
    <t>ASENT. H. PESQUERO I MZ H LTO 14</t>
  </si>
  <si>
    <t>43672653</t>
  </si>
  <si>
    <t>MZ. F LT. 9 ASENT. H. ANDRES AVELINO CACERES</t>
  </si>
  <si>
    <t>20602213227</t>
  </si>
  <si>
    <t>CHUMPITAZ CUYA JUAN MARTIN</t>
  </si>
  <si>
    <t>TECNICO ELECTRICISTA B</t>
  </si>
  <si>
    <t>JR. SAN MARTIN 125</t>
  </si>
  <si>
    <t>09539242</t>
  </si>
  <si>
    <t>DIAZ VALLEJO VICTOR ENRIQUE</t>
  </si>
  <si>
    <t>JEFE DE OPERACIONES</t>
  </si>
  <si>
    <t>E-16</t>
  </si>
  <si>
    <t xml:space="preserve">Av. Sucre 1061 </t>
  </si>
  <si>
    <t>TECNICO ELECTRICISTA C</t>
  </si>
  <si>
    <t>MZ A PRIMA LT Q2 AAHH AMP. COSTA AZUL.</t>
  </si>
  <si>
    <t>72975694</t>
  </si>
  <si>
    <t>GRANADOS LIZANA CRISTIAN</t>
  </si>
  <si>
    <t>SUPERVISOR DE PROYECTOS</t>
  </si>
  <si>
    <t>PASAJE SAN PEDRO ASENT. H. LA FLOR SECTOR II ETAPA 2 MZ. F LT. 4</t>
  </si>
  <si>
    <t>41706733</t>
  </si>
  <si>
    <t>HUAMANI COSINGA LUZVENIA</t>
  </si>
  <si>
    <t>PDR</t>
  </si>
  <si>
    <t>E-12</t>
  </si>
  <si>
    <t>AV. LOS SAUCES 449</t>
  </si>
  <si>
    <t>Mz. F- Lt 21 AH Victor raul Halla de la Torre</t>
  </si>
  <si>
    <t>TECNICO ELECTRICISTA A</t>
  </si>
  <si>
    <t>CALLE JERUSALEN MZ Q, LOTE 8, ASOC. CANAAN</t>
  </si>
  <si>
    <t>MZ. E LOTE 8, COOP. DE VIV. LAS LOMAS DE PALAO, SANTA CLARA</t>
  </si>
  <si>
    <t>45960749</t>
  </si>
  <si>
    <t>NUÑEZ BEJARANO ALBERTO YUNIOR</t>
  </si>
  <si>
    <t xml:space="preserve">CAL. LOS HEROES 127 ASENT. H . LA FRATERNIDAD </t>
  </si>
  <si>
    <t>40512996</t>
  </si>
  <si>
    <t xml:space="preserve">ORTIZ MEDINA OBED SAUL </t>
  </si>
  <si>
    <t>JR. UNION 408</t>
  </si>
  <si>
    <t>48136280</t>
  </si>
  <si>
    <t>PAIMA LAULATE LANDERSON RESURRECION</t>
  </si>
  <si>
    <t>MZ E LT 12 P.J JAIME ZUBIETA</t>
  </si>
  <si>
    <t>18836207</t>
  </si>
  <si>
    <t>RIMACHE SANCHEZ JORGE ALBERTO</t>
  </si>
  <si>
    <t>Pasaje Miguel Grau Mz. P Lote 9 Lampa de Oro</t>
  </si>
  <si>
    <t>46621231</t>
  </si>
  <si>
    <t>SAJAMI VENANCINO JORGE HUGO</t>
  </si>
  <si>
    <t>ASOC.12 DE NOVIEMBRE MZ H  LT . 6</t>
  </si>
  <si>
    <t>SALCEDO VALDEZ JESUS DAVID</t>
  </si>
  <si>
    <t>MZ G LT 4   ASENT.H.PARAISO ALTO</t>
  </si>
  <si>
    <t>04466857</t>
  </si>
  <si>
    <t>SEQUERA TORREALBA RAUL ALBERTO</t>
  </si>
  <si>
    <t>CALLE LUNA 251 URB. SAN GABRIEL</t>
  </si>
  <si>
    <t>46700327</t>
  </si>
  <si>
    <t>VIVAR ZAVALETA JAIR STEFANO</t>
  </si>
  <si>
    <t>LOS FAISANES 358 BLOCK B DPTO.405</t>
  </si>
  <si>
    <t>09620629</t>
  </si>
  <si>
    <t xml:space="preserve">GONZALES VEGA OSCAR GABRIEL </t>
  </si>
  <si>
    <t>LOS CEDROS Y LOS ALGARROBOS MZ. L-1, LOTE 1-A, TORRE L, DPTO. 501</t>
  </si>
  <si>
    <t>41628032</t>
  </si>
  <si>
    <t xml:space="preserve">VASSALLO VASQUEZ DANTE MANUEL </t>
  </si>
  <si>
    <t>JR. LIBERTAD 175</t>
  </si>
  <si>
    <t>44614531</t>
  </si>
  <si>
    <t>SANGAMA FLORES ALEX ORLANDO</t>
  </si>
  <si>
    <t>BARRIO JORGE CHAVEZ LORETO-MAYNAS-NAPO</t>
  </si>
  <si>
    <t>NAPO</t>
  </si>
  <si>
    <t>77691169</t>
  </si>
  <si>
    <t>SANGAMA FLORES MARCOS CAMILO</t>
  </si>
  <si>
    <t>URB. SEÑOR DE LOS MIÑAGROS LT 11</t>
  </si>
  <si>
    <t>45259647</t>
  </si>
  <si>
    <t>PAREDES MEZA DULIO</t>
  </si>
  <si>
    <t>AV. MARIANO PASTOR SEVILLA URB. VILLA MERCEDES MZ F LT 25</t>
  </si>
  <si>
    <t>46985661</t>
  </si>
  <si>
    <t>MUÑOZ GOMEZ LUIS</t>
  </si>
  <si>
    <t xml:space="preserve">CALLE LA PAZ MZ.O LT.4 A.H.CIUDAD DE GOSEN </t>
  </si>
  <si>
    <t xml:space="preserve">SANCHEZ VARGAS MACHUCA MARK BRYAN </t>
  </si>
  <si>
    <t>AV. SURCO URB. COOVIECMA MZ G LT 3</t>
  </si>
  <si>
    <t>GARCIA IZAGUIRRE DANTE ANDRES</t>
  </si>
  <si>
    <t>AV. CHILLON MZ. B LT. 18 APV. LAS MARGARITAS DEL NORTE ETAPA I</t>
  </si>
  <si>
    <t>DIAZ DIAZ JHEMERSON</t>
  </si>
  <si>
    <t>SUPERVISOR DE OBRAS CIVILES</t>
  </si>
  <si>
    <t>MZ K LT 12 JIRON RIO DE LA PLATA</t>
  </si>
  <si>
    <t>VIZCARDO LINDO CHRISTIAN GERARDO</t>
  </si>
  <si>
    <t>AV. FAUCETT 297 DPTO B URB MARANGA</t>
  </si>
  <si>
    <t>20600375254</t>
  </si>
  <si>
    <t>TUNELES Y PREFABRICADOS INKA SAC</t>
  </si>
  <si>
    <t>44312977</t>
  </si>
  <si>
    <t>26/01/2023</t>
  </si>
  <si>
    <t>20603387504</t>
  </si>
  <si>
    <t>GERENTE DE PROYECTOS</t>
  </si>
  <si>
    <t xml:space="preserve">EJECUCION DE PISOS DE CONCRETO Y CONTRAPISO E-14 y E-15 </t>
  </si>
  <si>
    <t>CALLE FATIMA 172</t>
  </si>
  <si>
    <t xml:space="preserve">41751396	</t>
  </si>
  <si>
    <t xml:space="preserve">FLORES ASENCIOS SONIA MARIA </t>
  </si>
  <si>
    <t xml:space="preserve">CALLE TUMI 182 </t>
  </si>
  <si>
    <t>AV. PEDRO RUIZ GALLO 1907</t>
  </si>
  <si>
    <t>UCV 64 LT 209</t>
  </si>
  <si>
    <t>SUPERVISORA DE CALIDAD</t>
  </si>
  <si>
    <t>RESPONSABLE DE LOGISTICA</t>
  </si>
  <si>
    <t xml:space="preserve">Calle fátima 172 </t>
  </si>
  <si>
    <t>72917976</t>
  </si>
  <si>
    <t>GARCIA GUEVARA ANGELINA GIORELLY</t>
  </si>
  <si>
    <t>74537845</t>
  </si>
  <si>
    <t>SALAZAR VARGAS RODER FORD</t>
  </si>
  <si>
    <t>ASENT. H. LAS AMERICAS MZ. M LT. 3</t>
  </si>
  <si>
    <t>AV LAS TORRES 104</t>
  </si>
  <si>
    <t>ASOC. DE VIV LM</t>
  </si>
  <si>
    <t>AAHH MICAELA BASTIDAS MZ T L 25</t>
  </si>
  <si>
    <t>HUAYTA MILLA FELIX CELSO</t>
  </si>
  <si>
    <t>AV JOSE BERNARDO ALCEDO 327</t>
  </si>
  <si>
    <t xml:space="preserve">304 15 DE ABRIL </t>
  </si>
  <si>
    <t>LOS CEDROS 172</t>
  </si>
  <si>
    <t>MZ. B LT. 13 ASOC VIV LAS VEGAS</t>
  </si>
  <si>
    <t>04074312</t>
  </si>
  <si>
    <t>AMARO CHAGUA SERAFIN</t>
  </si>
  <si>
    <t xml:space="preserve">CALLE NARANJAL MZ M1 LT 10 </t>
  </si>
  <si>
    <t>JUANPEDRO CERVANTES TEODORO</t>
  </si>
  <si>
    <t xml:space="preserve">UPIS LAS MERCEDES </t>
  </si>
  <si>
    <t>SURCO SURCO ELMER</t>
  </si>
  <si>
    <t>SAN ANTONIO BASILIO AUQUI ST 5 LT 2 CALLE LAS VEGAS</t>
  </si>
  <si>
    <t>JR MELINTON CARBAJAL 173</t>
  </si>
  <si>
    <t>AH 7 DE OCTUBRE AV E DE MAYO</t>
  </si>
  <si>
    <t xml:space="preserve">LUNA PIZARRO 159 </t>
  </si>
  <si>
    <t>LOS JARDINES DE GRECIA ZEVALLLOS</t>
  </si>
  <si>
    <t xml:space="preserve">CALLE APURIMAC 551 COOP. DE VIV. TAYACAJA ETAPA 2 </t>
  </si>
  <si>
    <t xml:space="preserve"> AMASIFEN VALLES  RIQUER ELMER </t>
  </si>
  <si>
    <t>HUASCAR SECTOR B MZ 97 LT 12</t>
  </si>
  <si>
    <t xml:space="preserve"> AYCACHI JIMENEZ HUGO ROGER  </t>
  </si>
  <si>
    <t>MZ F LT 1 MIRADOR DE MANCHAY</t>
  </si>
  <si>
    <t xml:space="preserve">REATEGUI GONZALES JUAN CARLOS </t>
  </si>
  <si>
    <t xml:space="preserve">AV. EL PALOMAR 373 INTIHUATANA </t>
  </si>
  <si>
    <t>80509156</t>
  </si>
  <si>
    <t>GERI PORRAS HENRY CRISENCIO</t>
  </si>
  <si>
    <t>AAHH ARRIBA PERU MZ 1</t>
  </si>
  <si>
    <t>OPEARIO CARPINTERO</t>
  </si>
  <si>
    <t>80487038</t>
  </si>
  <si>
    <t>RUIZ PEREZ CALICO</t>
  </si>
  <si>
    <t>AAHH CONSTRUCCION CIVIL PACHACUTEC</t>
  </si>
  <si>
    <t>80607229</t>
  </si>
  <si>
    <t>NUÑEZ CASTRO LUIS ALBERTO</t>
  </si>
  <si>
    <t xml:space="preserve">JR. MANAGUA 365 </t>
  </si>
  <si>
    <t>PURIS REYES ALEX</t>
  </si>
  <si>
    <t>ASOC. DE VIV. SEÑOR DE MURUHUAY  MZ C LT 09</t>
  </si>
  <si>
    <t>47078182</t>
  </si>
  <si>
    <t xml:space="preserve">CAMPOS CORDOVA LUIGUI XAVIER </t>
  </si>
  <si>
    <t>EJECUCION DE TABIQUERÍA DRYWALL (PAREDES Y CIELO RASO) EN LAS ESTACUONES E-01,E-02 y E-03</t>
  </si>
  <si>
    <t>CALLE PADRE URRACA 165</t>
  </si>
  <si>
    <t>72742425</t>
  </si>
  <si>
    <t xml:space="preserve">RUIZ SORIA JESUS ANDRES </t>
  </si>
  <si>
    <t>SUPERVISOR DE PRODUCCI{ON</t>
  </si>
  <si>
    <t>MZ M LT 8</t>
  </si>
  <si>
    <t>40349115</t>
  </si>
  <si>
    <t>SUMINISTRO E INSTALACION DE CIELO RASO DE FCR DE FIBRA MINERAL PARA LAS ESTACIONES E-25, E-26 y E-27</t>
  </si>
  <si>
    <t>AV. NICOLAS AYLLON 2379</t>
  </si>
  <si>
    <t>47431284</t>
  </si>
  <si>
    <t>VALDIVIA DIAZ MARIA ISABEL</t>
  </si>
  <si>
    <t>PSJ. VIEJO CRISTOBAL</t>
  </si>
  <si>
    <t>47202928</t>
  </si>
  <si>
    <t>AVALOS HUAMAN WILMER IVAN</t>
  </si>
  <si>
    <t xml:space="preserve">ASOC. MARIA PARADO DE BELLIDO MZ G </t>
  </si>
  <si>
    <t>10638217</t>
  </si>
  <si>
    <t>YARANGA DE LA CRUZ MARINA</t>
  </si>
  <si>
    <t>MZ F1 LT9</t>
  </si>
  <si>
    <t xml:space="preserve"> SANCHEZ ALIAGA GABRIELA RUTH</t>
  </si>
  <si>
    <t>MZ C LT 4</t>
  </si>
  <si>
    <t>47969024</t>
  </si>
  <si>
    <t>VASQUEZ FLORES VICTOR GIANCARLO</t>
  </si>
  <si>
    <t>CONDOMINIO LOS ALAMOS TORRE E</t>
  </si>
  <si>
    <t>75014680</t>
  </si>
  <si>
    <t>BERNAOLA PULIDO JIMMY MICHAEL</t>
  </si>
  <si>
    <t>MZ K-2 LT 2</t>
  </si>
  <si>
    <t>00059759</t>
  </si>
  <si>
    <t xml:space="preserve">ARISTA MEZA ELVIS FRANCISCO </t>
  </si>
  <si>
    <t>CALLE EDGARDO TELLO MZ. 12A LT. 06</t>
  </si>
  <si>
    <t>40782094</t>
  </si>
  <si>
    <t xml:space="preserve">EGUAVIL ENRIQUEZ DONATO </t>
  </si>
  <si>
    <t xml:space="preserve">PSJE. LUIS MONTERO 160 AA. HH 7 DE OCTUBRE </t>
  </si>
  <si>
    <t>72928854</t>
  </si>
  <si>
    <t>CASTILLO RAMIREZ KENYI JORGE LUIS</t>
  </si>
  <si>
    <t>CHALISTONS 420</t>
  </si>
  <si>
    <t>43718983</t>
  </si>
  <si>
    <t>POZO OBISPO CARLOS ANDRES</t>
  </si>
  <si>
    <t xml:space="preserve">JR PARURO 212 E </t>
  </si>
  <si>
    <t>40963540</t>
  </si>
  <si>
    <t>RUESTA SEMINARIO LUIS ANGEL</t>
  </si>
  <si>
    <t>JR. SIMON BOLIVAR MZ. 148A LT 08 PJ POETA JOSE GALVEZ</t>
  </si>
  <si>
    <t>44751800</t>
  </si>
  <si>
    <t>MENDOZA ROMAYNA AQUILES JUNIOR</t>
  </si>
  <si>
    <t>ANT. PANAMERICANA SUR KM 36 SAN VICENTE</t>
  </si>
  <si>
    <t>Lurín</t>
  </si>
  <si>
    <t>20107143</t>
  </si>
  <si>
    <t xml:space="preserve">ORIHUELA VILA CELMAN AUGUSTO </t>
  </si>
  <si>
    <t>VIRGEN DEL CARMEN MZ F LT 3</t>
  </si>
  <si>
    <t>44065063</t>
  </si>
  <si>
    <t xml:space="preserve">SUMOSO VICENCIO NAIN ENRIQUE </t>
  </si>
  <si>
    <t>MZ K2 LT 4 LA RINCONADA PAMPLONA ALTA</t>
  </si>
  <si>
    <t>75693159</t>
  </si>
  <si>
    <t>MOLINA MOLINA JUAN</t>
  </si>
  <si>
    <t>JR VIÑA CARIENO 318</t>
  </si>
  <si>
    <t>47340473</t>
  </si>
  <si>
    <t xml:space="preserve">MOLINA GONZALES EDY SEBASTIAN </t>
  </si>
  <si>
    <t>MZ K2 LT 5 LA RINCONADA PAMPLONA ALTA</t>
  </si>
  <si>
    <t>41019520</t>
  </si>
  <si>
    <t xml:space="preserve">VALDIVIA CHAVEZ EDINSON </t>
  </si>
  <si>
    <t>MZ D LT 19 PACHACAMAC</t>
  </si>
  <si>
    <t>45360339</t>
  </si>
  <si>
    <t xml:space="preserve">CAMPOS CASTRO ESLIN </t>
  </si>
  <si>
    <t>MZ D LT 30</t>
  </si>
  <si>
    <t>44888204</t>
  </si>
  <si>
    <t xml:space="preserve">TUCTO CASTRO DARWIN </t>
  </si>
  <si>
    <t>MZ A  LT 04</t>
  </si>
  <si>
    <t>001211727</t>
  </si>
  <si>
    <t>AGUERA VALENCIA FRANCISCO JAVIER</t>
  </si>
  <si>
    <t>AV. LA PAZ 2127 TORRE C DPTO. 402</t>
  </si>
  <si>
    <t>46248413</t>
  </si>
  <si>
    <t>CARREÑO JUAREZ ROSA MARYLIA</t>
  </si>
  <si>
    <t>FRANCISCO PIZARRO 253 BELLAVISTA</t>
  </si>
  <si>
    <t>CHAVEZ CHUQUILLANQUI,CRISTER JESUS</t>
  </si>
  <si>
    <t>08864952</t>
  </si>
  <si>
    <t>GASPAR POMAYALLI LEONCIO</t>
  </si>
  <si>
    <t>JR. CORICANCHA 360 CESAR VALLEJOS LIMA-LIMA-VILLA MARIA DEL TRIUNFO</t>
  </si>
  <si>
    <t>46682231</t>
  </si>
  <si>
    <t>NAVARRO ALLCCA JOSE ARMANDO</t>
  </si>
  <si>
    <t>JR PUMACAHUA   1563</t>
  </si>
  <si>
    <t>43366992</t>
  </si>
  <si>
    <t>VASQUEZ GALLEGOS CESAR KIN</t>
  </si>
  <si>
    <t>JOSE DE LA RIVA AUGERO EL TREBOL MZ V LT 4 PISO 5</t>
  </si>
  <si>
    <t>47879033</t>
  </si>
  <si>
    <t>VASQUEZ GALLEGOS DEYVI</t>
  </si>
  <si>
    <t>CALLE 27 MZ.V LT.4 URB.EL TREBOL 3ERA ETAPA LIMA-LIMA-LOS OLIVOS  </t>
  </si>
  <si>
    <t>09682296</t>
  </si>
  <si>
    <t>ACEVEDO TORRES MIGUEL ANGEL</t>
  </si>
  <si>
    <t>43774136</t>
  </si>
  <si>
    <t>AZAÑERO RONCAL CIRILO</t>
  </si>
  <si>
    <t>71730788</t>
  </si>
  <si>
    <t>43014600</t>
  </si>
  <si>
    <t>CACERES PEREZ GIOVANNI</t>
  </si>
  <si>
    <t>46059379</t>
  </si>
  <si>
    <t>CACERES PEREZ JOSE LUIS</t>
  </si>
  <si>
    <t>09265738</t>
  </si>
  <si>
    <t>CASIMIRO CERNA ANDRES SIMON</t>
  </si>
  <si>
    <t>45792047</t>
  </si>
  <si>
    <t>COLETO GUTIERREZ WILMER SAMUEL</t>
  </si>
  <si>
    <t>45820329</t>
  </si>
  <si>
    <t>CORDOVA RAMIREZ COLLINS</t>
  </si>
  <si>
    <t>48814941</t>
  </si>
  <si>
    <t>DAZA LUNA ROGELIO ENRIQUE</t>
  </si>
  <si>
    <t>47959677</t>
  </si>
  <si>
    <t>DE LA CRUZ INGA MIGUEL ANGEL</t>
  </si>
  <si>
    <t>75984540</t>
  </si>
  <si>
    <t>48401461</t>
  </si>
  <si>
    <t>42612065</t>
  </si>
  <si>
    <t>FELIPA CUSIPUMA HUMBERTO ANTONIO</t>
  </si>
  <si>
    <t>45256432</t>
  </si>
  <si>
    <t>FLORES VASQUEZ SEGUNDO AVECIAS</t>
  </si>
  <si>
    <t>44305554</t>
  </si>
  <si>
    <t>INOÑAN CUZO GUILLERMO</t>
  </si>
  <si>
    <t>43628840</t>
  </si>
  <si>
    <t>70934560</t>
  </si>
  <si>
    <t>MERCADO TORRES LEONARDO RENATO</t>
  </si>
  <si>
    <t>42556206</t>
  </si>
  <si>
    <t>MONCADA MERINO EDWIN JOEL</t>
  </si>
  <si>
    <t>NIQUIN NAUPA AYRTON ANTHO</t>
  </si>
  <si>
    <t>OLARTE SUAREZ FREIRE JAVE</t>
  </si>
  <si>
    <t>46149260</t>
  </si>
  <si>
    <t>PACAYA ROBLEDO SGUNDO ALEJANDRO</t>
  </si>
  <si>
    <t>ESTACION 16</t>
  </si>
  <si>
    <t>ESTACION 06</t>
  </si>
  <si>
    <t>PAUCAR LOPEZ EBONY ALBERTO</t>
  </si>
  <si>
    <t>42168745</t>
  </si>
  <si>
    <t>PERALES QUISPE LUCIO ERNESTO</t>
  </si>
  <si>
    <t>46301339</t>
  </si>
  <si>
    <t>PERALES QUISPE MIGUEL ANGEL</t>
  </si>
  <si>
    <t>43446391</t>
  </si>
  <si>
    <t>PERALES QUISPE TAYLOR JUAN</t>
  </si>
  <si>
    <t>ESTACION 14</t>
  </si>
  <si>
    <t>16016480</t>
  </si>
  <si>
    <t>PILLACA QUISPE DARIO MOISES</t>
  </si>
  <si>
    <t>46382769</t>
  </si>
  <si>
    <t>80651309</t>
  </si>
  <si>
    <t>RODRIGUEZ RIVERA ROBERTO</t>
  </si>
  <si>
    <t>71661437</t>
  </si>
  <si>
    <t>ROMANI VILCHEZ SAUL</t>
  </si>
  <si>
    <t>07452941</t>
  </si>
  <si>
    <t>SALDARRIAGA ACO ORLANDO CARLOS</t>
  </si>
  <si>
    <t>SOSA PIZARRO RICARDO</t>
  </si>
  <si>
    <t>10388340</t>
  </si>
  <si>
    <t>TINOCO ARELLANO GLICER EDILBERTO</t>
  </si>
  <si>
    <t>09964882</t>
  </si>
  <si>
    <t>TINOCO ARELLANO JUAN AMILCAR</t>
  </si>
  <si>
    <t>03901447</t>
  </si>
  <si>
    <t>TURPO QUISPE RAUL OSCAR</t>
  </si>
  <si>
    <t>44777473</t>
  </si>
  <si>
    <t>VASQUEZ PATIÑO VICTOR</t>
  </si>
  <si>
    <t>45934885</t>
  </si>
  <si>
    <t>71016063</t>
  </si>
  <si>
    <t>MEZA GARCIA NELZON</t>
  </si>
  <si>
    <t>41923399</t>
  </si>
  <si>
    <t>RODRIGUEZ PINO DEYVI RONAL</t>
  </si>
  <si>
    <t>20518513665</t>
  </si>
  <si>
    <t>TRANSPORTE TOVAR SAC</t>
  </si>
  <si>
    <t>09947013</t>
  </si>
  <si>
    <t>ASCENCIO BERECHE JUAN EXEQUIEL</t>
  </si>
  <si>
    <t>44477705</t>
  </si>
  <si>
    <t>LAPA YUPANQUI, ALFREDO</t>
  </si>
  <si>
    <t>47894776</t>
  </si>
  <si>
    <t>LESCANO CABUDIVO, TONY</t>
  </si>
  <si>
    <t>05349171</t>
  </si>
  <si>
    <t>MURAYARI RICOPA WILDER</t>
  </si>
  <si>
    <t>71549667</t>
  </si>
  <si>
    <t>PEREZ MALLMA, NELSON</t>
  </si>
  <si>
    <t>42366532</t>
  </si>
  <si>
    <t>QUISPE CALDERON, GREGORIO</t>
  </si>
  <si>
    <t>41247950</t>
  </si>
  <si>
    <t>ESTACION 8 - ESTACION 9</t>
  </si>
  <si>
    <t>AV. LOS PROCERES MZ. J LT. 21 CAMPOY</t>
  </si>
  <si>
    <t>70900532</t>
  </si>
  <si>
    <t>44255204</t>
  </si>
  <si>
    <t>MZ.A LT.01 ASOC.VIV.LA LIBERTAD SJL</t>
  </si>
  <si>
    <t>47496635</t>
  </si>
  <si>
    <t>MZ. C LT. 4 AAHH TUPAC AMARU II</t>
  </si>
  <si>
    <t>71602854</t>
  </si>
  <si>
    <t>MZ. 30 LT. 25 ZONA 4 - AAHH LAURA CALLER</t>
  </si>
  <si>
    <t>AV. UNIVERSITARIA 1354</t>
  </si>
  <si>
    <t>ASOCIACION LAS COLINAS MZ. C LT 17</t>
  </si>
  <si>
    <t>43896591</t>
  </si>
  <si>
    <t>AV. RAMON CASTILLA 207 DPTO.302</t>
  </si>
  <si>
    <t>ASENT.H.JAVIER HERAUD MZ.T LT.14</t>
  </si>
  <si>
    <t>09704383</t>
  </si>
  <si>
    <t>JR.EL CARMEN 786</t>
  </si>
  <si>
    <t>46577320</t>
  </si>
  <si>
    <t xml:space="preserve">	GRUPO 3 A.H. OASIS DE VILLA MZ. T LT. 25</t>
  </si>
  <si>
    <t>75582542</t>
  </si>
  <si>
    <t>AV. LOS PROCERES DE CAMPOY MZ. D LT. 17</t>
  </si>
  <si>
    <t>12123284</t>
  </si>
  <si>
    <t>MZ. Ñ2 LT. 5 URB. LA CAPILLA</t>
  </si>
  <si>
    <t>42860777</t>
  </si>
  <si>
    <t>Achata Huayhuas Fredy</t>
  </si>
  <si>
    <t>Operador de Manlift</t>
  </si>
  <si>
    <t>Estación 02</t>
  </si>
  <si>
    <t>Mz. G-03 Lote 5 AAHH San Genaro II</t>
  </si>
  <si>
    <t>01/02/2023</t>
  </si>
  <si>
    <t>Achircano Huaman Teofilo</t>
  </si>
  <si>
    <t>Operario Carpintero</t>
  </si>
  <si>
    <t xml:space="preserve">Parque La Florida 106 </t>
  </si>
  <si>
    <t>Pueblo Libre</t>
  </si>
  <si>
    <t>46557337</t>
  </si>
  <si>
    <t>Adanaque Feria Carlos Martin</t>
  </si>
  <si>
    <t>Oficial - Bloquetero</t>
  </si>
  <si>
    <t>CALLE 2 MZ. E LT. 03 ASOC. PROP. LAS GARDENIAS</t>
  </si>
  <si>
    <t>72875770</t>
  </si>
  <si>
    <t>Agreda Rossi ,Gian Marco Anderson</t>
  </si>
  <si>
    <t>Estación 19 - Tuneladora</t>
  </si>
  <si>
    <t>Loreto 502 Interior 06</t>
  </si>
  <si>
    <t>46411076</t>
  </si>
  <si>
    <t>Alarcon Lima, Anderson Segundo</t>
  </si>
  <si>
    <t>Estacion 02</t>
  </si>
  <si>
    <t>Asent. H Bocanegra Mz. G 16 Lt. 03</t>
  </si>
  <si>
    <t>42843427</t>
  </si>
  <si>
    <t>Alejandro Jara, Edgard Stalin</t>
  </si>
  <si>
    <t>Planta de Dovelas</t>
  </si>
  <si>
    <t xml:space="preserve">Jr. Las Perlas 2763 Urb. San Carlos </t>
  </si>
  <si>
    <t>43226059</t>
  </si>
  <si>
    <t>Alpaja Martinez, Luis Alberto</t>
  </si>
  <si>
    <t>Oficial - Sanitario</t>
  </si>
  <si>
    <t>Mz. A1 Lote 21 Asent. H. Totorita</t>
  </si>
  <si>
    <t>15/06/2020</t>
  </si>
  <si>
    <t>25/05/2023</t>
  </si>
  <si>
    <t>31943173</t>
  </si>
  <si>
    <t>Aguilar Hueza, Elmer</t>
  </si>
  <si>
    <t>JR.CAJAMARCA 155 COLLIQUE 4TA.ETAPA</t>
  </si>
  <si>
    <t>01/03/2023</t>
  </si>
  <si>
    <t>42664576</t>
  </si>
  <si>
    <t>Araujo Dominguez, Estalper Constante</t>
  </si>
  <si>
    <t>Operario - Electricista</t>
  </si>
  <si>
    <t xml:space="preserve">Asociación de vivienda Los Industriales Mz. E Lote 5 </t>
  </si>
  <si>
    <t>09835624</t>
  </si>
  <si>
    <t>Arista Villarruel, Juan Bautista</t>
  </si>
  <si>
    <t xml:space="preserve">MZ. L2 LT 15 A.H. SAN GENARO </t>
  </si>
  <si>
    <t>42192943</t>
  </si>
  <si>
    <t>Ayala Basualdo, Crisologo Detler</t>
  </si>
  <si>
    <t>Operario - Albañil</t>
  </si>
  <si>
    <t xml:space="preserve">C.P. Rural Sector Las Lomas  Mz. D1 Lote 6 </t>
  </si>
  <si>
    <t>42682254</t>
  </si>
  <si>
    <t>Baca Perez Joel</t>
  </si>
  <si>
    <t>Oficial - Carpintero</t>
  </si>
  <si>
    <t>LOS CHASQUIS 1030 MZ J-5 LT 8 ZARATE</t>
  </si>
  <si>
    <t>10026882</t>
  </si>
  <si>
    <t>Baldeón Cardenas Zenón Cirilo</t>
  </si>
  <si>
    <t xml:space="preserve">Operario Albañil </t>
  </si>
  <si>
    <t>San Genaro II Lote 22 Mz. H-03</t>
  </si>
  <si>
    <t>10508873</t>
  </si>
  <si>
    <t>Baldeón Torres Ruben Yale</t>
  </si>
  <si>
    <t xml:space="preserve">Mz. B Lote 16 Provivienda San Valentin </t>
  </si>
  <si>
    <t>42551991</t>
  </si>
  <si>
    <t>Baldeón Torres, Nes Lee</t>
  </si>
  <si>
    <t>Asociación de Propietarios de Vivienda Las Fresas Mz. U Lote 8</t>
  </si>
  <si>
    <t>23/06/2020</t>
  </si>
  <si>
    <t>002677483</t>
  </si>
  <si>
    <t>Bandeira Teixeira, Fabiano</t>
  </si>
  <si>
    <t>Supervisor de Planta de Concreto</t>
  </si>
  <si>
    <t>Malecón Bertoloto 111 Dpto. 1008</t>
  </si>
  <si>
    <t>Brasileña</t>
  </si>
  <si>
    <t>71423631</t>
  </si>
  <si>
    <t>Barroso Alfaro Rodrigo Leandro</t>
  </si>
  <si>
    <t>Calle Los Tulipanes 136 Urb. Miraflores</t>
  </si>
  <si>
    <t>Lambeyeque</t>
  </si>
  <si>
    <t>07468704</t>
  </si>
  <si>
    <t>Bautista Gomez, Juan</t>
  </si>
  <si>
    <t xml:space="preserve">Av. Sol Radiante Mz. G Lote 7 </t>
  </si>
  <si>
    <t>08128604</t>
  </si>
  <si>
    <t>Becerra Rayo, Antonio</t>
  </si>
  <si>
    <t>Asentamiento Humano Javier Perez Cuellas Mz. Mz. A Lote 2</t>
  </si>
  <si>
    <t>40545746</t>
  </si>
  <si>
    <t>Bernui Livia Narciso Martín</t>
  </si>
  <si>
    <t>Jr. Bartolome Herrera 119 Micaela Bastidas</t>
  </si>
  <si>
    <t>Villa María del Triunfo</t>
  </si>
  <si>
    <t>003351876</t>
  </si>
  <si>
    <t>Borges Favaro, Carolina</t>
  </si>
  <si>
    <t>Ingeniera de Calidad</t>
  </si>
  <si>
    <t>Malecón Bertoloto 111 Dpto. 411</t>
  </si>
  <si>
    <t>44926921</t>
  </si>
  <si>
    <t>Buleje Tolentino, Jesús</t>
  </si>
  <si>
    <t xml:space="preserve">Mz. R Lote 19 Ciudad de los Constructores </t>
  </si>
  <si>
    <t>44256756</t>
  </si>
  <si>
    <t>Buleje Tolentino, Pablo</t>
  </si>
  <si>
    <t>Relleno E04-Pozo 01 Bis</t>
  </si>
  <si>
    <t>Mz. R Lt. 19 Hab. Urb Ciudad Mrcal Caceres</t>
  </si>
  <si>
    <t>26707455</t>
  </si>
  <si>
    <t>Bustamante Perez, Segundo Manuel</t>
  </si>
  <si>
    <t>MZ.B LT.04 AGRUP.FAMILIAR AMPLIACION SANTA CRUZ 3ERA ZONA BAYOVAR</t>
  </si>
  <si>
    <t>43481660</t>
  </si>
  <si>
    <t>Cabrera Alvarado, Alex Emilio</t>
  </si>
  <si>
    <t>JR CUZCO 402 W-4 COOP SANGARARA PAULO VI LIMA</t>
  </si>
  <si>
    <t>44520014</t>
  </si>
  <si>
    <t>Cajacuri Huamán Juan José</t>
  </si>
  <si>
    <t>AA.HH. Estrella Simón Bolivar Calle Juan Pablo II, Mz. C Lote 22</t>
  </si>
  <si>
    <t>43550845</t>
  </si>
  <si>
    <t>Calderon Velasquez Oiler Wilder</t>
  </si>
  <si>
    <t>Paque Urb. Santa Seffora Mz. E Lote 08 Block E- Piso 08 Urb. Santa Seffora Etapa Mz. E Lote 08</t>
  </si>
  <si>
    <t>Amarilis</t>
  </si>
  <si>
    <t>40651716</t>
  </si>
  <si>
    <t>Canchari Pituy, Epifanio Angel</t>
  </si>
  <si>
    <t xml:space="preserve">Jr. Francisco Toledo 620 </t>
  </si>
  <si>
    <t>Chilca</t>
  </si>
  <si>
    <t>08/10/2020</t>
  </si>
  <si>
    <t>44241271</t>
  </si>
  <si>
    <t xml:space="preserve">Candamo Hurtado, Mateo Fredy </t>
  </si>
  <si>
    <t>Operario - Carpintero</t>
  </si>
  <si>
    <t>MZ.G LT.6 ASENT. H. 26 DE SETIEMBRE</t>
  </si>
  <si>
    <t>28/03/2023</t>
  </si>
  <si>
    <t>45852214</t>
  </si>
  <si>
    <t>Canga Alvarado, Segundo Charles</t>
  </si>
  <si>
    <t>Operario Soldador</t>
  </si>
  <si>
    <t xml:space="preserve">Agrupación Familiar La Gruta Mz. GU 13 Lote 6 </t>
  </si>
  <si>
    <t>Carnero Rodriguez Joshua Miguel Angel</t>
  </si>
  <si>
    <t>Asistente de Residente</t>
  </si>
  <si>
    <t>AA.HH. Santa Rosa Mz. G Lote 27</t>
  </si>
  <si>
    <t>10013274</t>
  </si>
  <si>
    <t>Capuano Reynoso, Percy Enrique</t>
  </si>
  <si>
    <t xml:space="preserve">Calle Progreso 271 Asent. H San Pablo </t>
  </si>
  <si>
    <t>San Pedro de Lloc</t>
  </si>
  <si>
    <t>42252484</t>
  </si>
  <si>
    <t>Casanova Yupanqui, Samuel Marcelo</t>
  </si>
  <si>
    <t xml:space="preserve">Operario de Manlift </t>
  </si>
  <si>
    <t>Calle Los Angeles P. El Milagro de la Fraternidad Mz. E1 Lote 01</t>
  </si>
  <si>
    <t>47871107</t>
  </si>
  <si>
    <t>Castillo Ronceros Jose Brayan</t>
  </si>
  <si>
    <t>JR. ANTONIO MIRO QUESADA ASENT.H. CONSTANZO MZ. F LT. 10</t>
  </si>
  <si>
    <t>06/03/2023</t>
  </si>
  <si>
    <t>41105900</t>
  </si>
  <si>
    <t>Cayotopa Azula, Rolando</t>
  </si>
  <si>
    <t>Prevencionista de Seguridad</t>
  </si>
  <si>
    <t>AA.HH Las Delicias - Mz N Lt 14</t>
  </si>
  <si>
    <t>Reque</t>
  </si>
  <si>
    <t>45382728</t>
  </si>
  <si>
    <t>Cayotopa Azula, Wilder</t>
  </si>
  <si>
    <t>E-18 a E-16</t>
  </si>
  <si>
    <t>Calle El Repector S/N</t>
  </si>
  <si>
    <t>40459755</t>
  </si>
  <si>
    <t>Centeno Lara, Wilfredo Rafael</t>
  </si>
  <si>
    <t>Oficial Carpintero</t>
  </si>
  <si>
    <t>P. Joven Cerro Los Angeles Campoy Mz. D Lt 17</t>
  </si>
  <si>
    <t>41658483</t>
  </si>
  <si>
    <t>Ccahuana Ñahuis Max</t>
  </si>
  <si>
    <t>Mz. D4 Lt. 26 A.H Puerto Pachacutec</t>
  </si>
  <si>
    <t>02440981</t>
  </si>
  <si>
    <t>Ccuno Alata Oswaldo Lelis</t>
  </si>
  <si>
    <t xml:space="preserve">Asociación Altiplano Mz. L-5 Lote 14 - Mariscal Nieto </t>
  </si>
  <si>
    <t>Moquegua</t>
  </si>
  <si>
    <t>41775605</t>
  </si>
  <si>
    <t xml:space="preserve">Cerna Depaz Juan Jose </t>
  </si>
  <si>
    <t>Oficial - Albañil</t>
  </si>
  <si>
    <t>ATAHUALPA 330 INT.70 LIMA-HUAURA</t>
  </si>
  <si>
    <t>Cervantes Arevalo Milder</t>
  </si>
  <si>
    <t>C.POBLADO SAN CRISTOBAL AMAZONAS-UTCUBAMBA-CAJARURO</t>
  </si>
  <si>
    <t>Amazonas</t>
  </si>
  <si>
    <t>43090985</t>
  </si>
  <si>
    <t>Cesinario Quezada, Frank Jhomeiny</t>
  </si>
  <si>
    <t>Los Angeles 167 Mz. S Lote 08 Milagro de la Fraternidad</t>
  </si>
  <si>
    <t>17/02/2023</t>
  </si>
  <si>
    <t>71033531</t>
  </si>
  <si>
    <t>Cesinario Quezada, Victor Michael</t>
  </si>
  <si>
    <t>Calle Los Angeles 167 AA.HH. El Milagro</t>
  </si>
  <si>
    <t>Indepenedencia</t>
  </si>
  <si>
    <t>25772487</t>
  </si>
  <si>
    <t>Chanduvi Claros, José Martín</t>
  </si>
  <si>
    <t>Urb. Ciudad del Pescador Mz. H1 Lote 31</t>
  </si>
  <si>
    <t>40399849</t>
  </si>
  <si>
    <t>Chavez Condor, Mario Martin</t>
  </si>
  <si>
    <t xml:space="preserve">Mz. H2 Lote 15 1era etapa Residencial Pariachi </t>
  </si>
  <si>
    <t>Ate Vitarte</t>
  </si>
  <si>
    <t>06/02/2023</t>
  </si>
  <si>
    <t>42994186</t>
  </si>
  <si>
    <t>Choccelahua Huacho José Julio</t>
  </si>
  <si>
    <t>Asociación Vivienda Juventud Mz. G-22 C.P. Las Palmeras</t>
  </si>
  <si>
    <t>Paracas</t>
  </si>
  <si>
    <t>71465499</t>
  </si>
  <si>
    <t>Choccelahua Huacho Wilber</t>
  </si>
  <si>
    <t>C. P. Santa Cruz Mz. R Lote 03</t>
  </si>
  <si>
    <t>10151815</t>
  </si>
  <si>
    <t>Chuquiyauri Garcia Herminio Maximo</t>
  </si>
  <si>
    <t>Los Claveles Mz. H 1 Lt 20 Moron</t>
  </si>
  <si>
    <t>24/05/2023</t>
  </si>
  <si>
    <t>41566350</t>
  </si>
  <si>
    <t>Clemente Baltazar Henry</t>
  </si>
  <si>
    <t>GR. UCV 158 - 153-07 AAHH Huaycan Zona J</t>
  </si>
  <si>
    <t>77089665</t>
  </si>
  <si>
    <t>Coello Climaco Renzo Antonio</t>
  </si>
  <si>
    <t>Jr Ciudad de Lima  J-03 U.Pop Ciudad de Lima Comas</t>
  </si>
  <si>
    <t>13/03/2023</t>
  </si>
  <si>
    <t>40865196</t>
  </si>
  <si>
    <t>Condoli Huamani Jose Luis</t>
  </si>
  <si>
    <t>Operador Montacarga</t>
  </si>
  <si>
    <t>MZ.G LT.3 ASENT.H.SARITA COLONIA</t>
  </si>
  <si>
    <t>15/03/2023</t>
  </si>
  <si>
    <t>44920025</t>
  </si>
  <si>
    <t>Contreras Aranda Omar</t>
  </si>
  <si>
    <t>Operario Fierrero</t>
  </si>
  <si>
    <t>A.H. SIMON HERRERA FARFAN R-1 1ER PISO</t>
  </si>
  <si>
    <t>Cuzco</t>
  </si>
  <si>
    <t>40235935</t>
  </si>
  <si>
    <t>Cribilleros Ronceros, Jaime Manuel</t>
  </si>
  <si>
    <t>AV.ALFREDO PALACIOS MZ.D LT.43</t>
  </si>
  <si>
    <t>21/03/2023</t>
  </si>
  <si>
    <t>47940115</t>
  </si>
  <si>
    <t>Cruz Rodriguez Edison Jair</t>
  </si>
  <si>
    <t>Calle Augusto B. Leguia 200 Sector Pto. Arturo</t>
  </si>
  <si>
    <t>08/02/2023</t>
  </si>
  <si>
    <t>44936678</t>
  </si>
  <si>
    <t>Cuenca Garriazo, Christian Marcos</t>
  </si>
  <si>
    <t>Calle 25 Mz. P Lt 23 APV. Compradores de Campoy</t>
  </si>
  <si>
    <t>14/06/2023</t>
  </si>
  <si>
    <t>70057653</t>
  </si>
  <si>
    <t>Cumpa Llamoja, Edson Orlando</t>
  </si>
  <si>
    <t>Av. El Parque Mz. E Lote 22 Urb. Canto Rey</t>
  </si>
  <si>
    <t>09566859</t>
  </si>
  <si>
    <t>Cumpa Yupton, Carlos Alberto</t>
  </si>
  <si>
    <t>Oficial - Electricista</t>
  </si>
  <si>
    <t>Paseo Los Franciscanos 529 Dpto 102 - Santa Rosa</t>
  </si>
  <si>
    <t>002970065</t>
  </si>
  <si>
    <t>Da Silva Da Silva, Odelqleber Aparecido</t>
  </si>
  <si>
    <t>Operador de Pórtico y Volteadora</t>
  </si>
  <si>
    <t>002369082</t>
  </si>
  <si>
    <t>De Almendia Favaro, Carlos Roberto</t>
  </si>
  <si>
    <t>Jefe de Obra</t>
  </si>
  <si>
    <t>Operario Bloquetero</t>
  </si>
  <si>
    <t>002369078</t>
  </si>
  <si>
    <t>Do Nascimento Lira, Fabricio</t>
  </si>
  <si>
    <t>Supervisor de Producción</t>
  </si>
  <si>
    <t>10801773</t>
  </si>
  <si>
    <t xml:space="preserve">Dueñas Rivera, Fernando Enrique </t>
  </si>
  <si>
    <t>Ingeniero de Calidad</t>
  </si>
  <si>
    <t xml:space="preserve">Jr. Pedro Ruiz Gallo 113 Heroes del Pacífico </t>
  </si>
  <si>
    <t>13/02/2023</t>
  </si>
  <si>
    <t>70783167</t>
  </si>
  <si>
    <t>Escalante Manrique Joel</t>
  </si>
  <si>
    <t>Asoc. Viv. El Inti Mz. C Lt 10</t>
  </si>
  <si>
    <t>47478757</t>
  </si>
  <si>
    <t>Escobar Cordova, Jorge Anibal</t>
  </si>
  <si>
    <t>AH. INMACULADA CONCEPCION MZ.F1 LT.6</t>
  </si>
  <si>
    <t>06/05/2023</t>
  </si>
  <si>
    <t>15861188</t>
  </si>
  <si>
    <t>Espinoza Ostos, Jorge Luis</t>
  </si>
  <si>
    <t>A ASOC. VIV. LOMAS DE CERRO VERDE MZ. LL LT. 08 LIMA-LIMA-PUENTE PIEDRA </t>
  </si>
  <si>
    <t>10124935</t>
  </si>
  <si>
    <t>Estrada Veliz, Eduardo Richar</t>
  </si>
  <si>
    <t>Comunidad Campesina San Cristobal de Huascoy</t>
  </si>
  <si>
    <t>San Miguel de Acos</t>
  </si>
  <si>
    <t>003361463</t>
  </si>
  <si>
    <t>Fagundes da Silva, Jonatas</t>
  </si>
  <si>
    <t>08178950</t>
  </si>
  <si>
    <t>Urb.  Leoncio Prado Mz. J Lt. 2</t>
  </si>
  <si>
    <t>Rimac</t>
  </si>
  <si>
    <t>42503277</t>
  </si>
  <si>
    <t>Falcon Tuanama, Cronver</t>
  </si>
  <si>
    <t>Av. Juan Carlos Noriega Tejada Asoc. Juan Carlos Noriega Mz. A Lt 8</t>
  </si>
  <si>
    <t>06289993</t>
  </si>
  <si>
    <t>Farro Bustamante ,Jesús Karina</t>
  </si>
  <si>
    <t>Supervisora de Seguridad</t>
  </si>
  <si>
    <t>Calle Elvira Rodriguez Lorente 255 Urb. Carlos Cueto Fernandini</t>
  </si>
  <si>
    <t>45721389</t>
  </si>
  <si>
    <t>Felix Cahuana, Tatiana</t>
  </si>
  <si>
    <t>Supervisora de Obra</t>
  </si>
  <si>
    <t>Jr. Pachacutec 152</t>
  </si>
  <si>
    <t>El Tambo</t>
  </si>
  <si>
    <t>001504644</t>
  </si>
  <si>
    <t>Ferreira de Almeida, Francisco</t>
  </si>
  <si>
    <t>Supervisor de Mantenimiento</t>
  </si>
  <si>
    <t>Portuguesa</t>
  </si>
  <si>
    <t>72740128</t>
  </si>
  <si>
    <t>Flores Huani Kennedy Joshept</t>
  </si>
  <si>
    <t>Calle Morona 923</t>
  </si>
  <si>
    <t>Iquitos</t>
  </si>
  <si>
    <t>44582360</t>
  </si>
  <si>
    <t>Flores Osorio, John Walter</t>
  </si>
  <si>
    <t xml:space="preserve">Mz. De Lote 11 AA.HH. Emperador Akihito </t>
  </si>
  <si>
    <t>25832701</t>
  </si>
  <si>
    <t>Flores Payano, Juan Manuel</t>
  </si>
  <si>
    <t>Prolongación Av. Perú Mz. G -35 Lote 20 - Bocanegra</t>
  </si>
  <si>
    <t>09974499</t>
  </si>
  <si>
    <t>Garay Pampa, Julio Fernando</t>
  </si>
  <si>
    <t>Prolongación de Vivienda San Agustín Mz. G Lote 20</t>
  </si>
  <si>
    <t>47211965</t>
  </si>
  <si>
    <t>Garcia Ochoa Jhon Jonathan</t>
  </si>
  <si>
    <t>Av. Nueva Media Luna Mz. E Lt 4 Asoc Los Olivos</t>
  </si>
  <si>
    <t>Luringancho</t>
  </si>
  <si>
    <t>06949584</t>
  </si>
  <si>
    <t>Giron Solis Cesar Augusto</t>
  </si>
  <si>
    <t>Oficial -. Albañil</t>
  </si>
  <si>
    <t>JR.LAS AMERICAS 355 KM.13 4TA.ZONA</t>
  </si>
  <si>
    <t>003089853</t>
  </si>
  <si>
    <t>Gomes Junior, Nilmar Arao</t>
  </si>
  <si>
    <t>44041615</t>
  </si>
  <si>
    <t>Gomez Cruz, José Antonio</t>
  </si>
  <si>
    <t>Calle Callao 191 - A</t>
  </si>
  <si>
    <t>11/06/2020</t>
  </si>
  <si>
    <t>Guillen Raymundo, Lorgio Marco</t>
  </si>
  <si>
    <t>MZ. H LT. 2 VILLA VIRGEN LIMA-LIMA-SAN JUAN DE LURIGANCHO</t>
  </si>
  <si>
    <t>43832491</t>
  </si>
  <si>
    <t>Gutierrez Cueva Diego Alfonso</t>
  </si>
  <si>
    <t>Pasaje Constanzo Mz. G Lote 23</t>
  </si>
  <si>
    <t>15/02/2023</t>
  </si>
  <si>
    <t>25553441</t>
  </si>
  <si>
    <t>Gutierrez Gutierrez, Juan Domingo</t>
  </si>
  <si>
    <t>Urb. M.C. Dulanto Mz. 8-k Lote 9</t>
  </si>
  <si>
    <t>03862542</t>
  </si>
  <si>
    <t>Gutierrez Saavedra, Luis</t>
  </si>
  <si>
    <t>Jr. Angares 716 Dtpo. B</t>
  </si>
  <si>
    <t>27431218</t>
  </si>
  <si>
    <t>Guevara Chavez Argion</t>
  </si>
  <si>
    <t>CENTRAL 119 P.J. HUACARAN LIMA-LIMA-RIMAC</t>
  </si>
  <si>
    <t>Guevara Rivera, Dennis</t>
  </si>
  <si>
    <t>CASERIO PAMPAGRANDE CAJAMARCA-CHOTA-ANGUIA</t>
  </si>
  <si>
    <t>Cajamarca</t>
  </si>
  <si>
    <t>40607218</t>
  </si>
  <si>
    <t>Guzman Guerrero, Oscar</t>
  </si>
  <si>
    <t>CIUDAD DEL PESCADOR MZ.V-2 LT.27</t>
  </si>
  <si>
    <t xml:space="preserve">Lurigancho </t>
  </si>
  <si>
    <t>47437183</t>
  </si>
  <si>
    <t>Horna Miranda David</t>
  </si>
  <si>
    <t>ASENT.H. MERCADO CENTRAL PACHACUTEC MZ. F LT. 15</t>
  </si>
  <si>
    <t>Horna Miranda Richard</t>
  </si>
  <si>
    <t>MZ. F LT. 15 AH MERCADO CENTRAL - PACHACUTEC</t>
  </si>
  <si>
    <t>46875524</t>
  </si>
  <si>
    <t>Huamantinco Pascual, Edgar Misael</t>
  </si>
  <si>
    <t>CALLE SOL RADIANTE MZ.D LT.14</t>
  </si>
  <si>
    <t>41666205</t>
  </si>
  <si>
    <t>Huayhua Cucho, Julio Javier</t>
  </si>
  <si>
    <t>Sector Alfonso Ugarte Mz. R1 Lt. 6 Pamplona Alta</t>
  </si>
  <si>
    <t>41794231</t>
  </si>
  <si>
    <t>Huertas Mena Juan</t>
  </si>
  <si>
    <t>Habilitación Urbania Nueva Juventud Ciudad de Dios Mz. S Lote 4</t>
  </si>
  <si>
    <t>77147671</t>
  </si>
  <si>
    <t>Lafex Cutizaca, Jean Carlos</t>
  </si>
  <si>
    <t>ASOC.JOSE CARLOS MARIATEGUI MZ G LT20 CP SAN ANTONIO MOQUEGUA-MARISCAL NIETO</t>
  </si>
  <si>
    <t>04/04/2023</t>
  </si>
  <si>
    <t>40734206</t>
  </si>
  <si>
    <t>Lafex Pare, Raul Santos</t>
  </si>
  <si>
    <t>Calle Yacango 100</t>
  </si>
  <si>
    <t>Torata</t>
  </si>
  <si>
    <t>13/07/2020</t>
  </si>
  <si>
    <t>20076068</t>
  </si>
  <si>
    <t>Landeo Guerra Liliana Aracely</t>
  </si>
  <si>
    <t>Controller de Costos</t>
  </si>
  <si>
    <t>Calle Heredia 431 Dpto c</t>
  </si>
  <si>
    <t>Jesús María</t>
  </si>
  <si>
    <t>16/02/2023</t>
  </si>
  <si>
    <t>47236751</t>
  </si>
  <si>
    <t>Lang Miranda, Carlos Enrique</t>
  </si>
  <si>
    <t>Operario Mecánico</t>
  </si>
  <si>
    <t>Mz. A Lote 03 Asentamiento Humano Los Jardines de Campoy</t>
  </si>
  <si>
    <t>44093329</t>
  </si>
  <si>
    <t>Lang Miranda, Luis Angel</t>
  </si>
  <si>
    <t>Psj. 1 Mz A Lt 3 Asent H. Los Jardines de Campoy</t>
  </si>
  <si>
    <t>20122689</t>
  </si>
  <si>
    <t>Laura Chanca Prudencio</t>
  </si>
  <si>
    <t>Calle Tacna San José Mz. X Lote 02</t>
  </si>
  <si>
    <t>42883015</t>
  </si>
  <si>
    <t>La Torre Aviles, Junior</t>
  </si>
  <si>
    <t>JR. JORGE LUIS MENDIVIL APV LOS 4 SUYOS MZ. Y1 LT. 07</t>
  </si>
  <si>
    <t>43222076</t>
  </si>
  <si>
    <t>Lazo Cueva Cristian</t>
  </si>
  <si>
    <t xml:space="preserve">Av. Dos de Mayo 346 Interior 09 </t>
  </si>
  <si>
    <t>70887127</t>
  </si>
  <si>
    <t>Levano Calderon, Omar Gustavo</t>
  </si>
  <si>
    <t>Mz. R Lote 31 AA.HH. Presidente de la República</t>
  </si>
  <si>
    <t>27/10/2020</t>
  </si>
  <si>
    <t>72270096</t>
  </si>
  <si>
    <t>Lima Marcañaupa, Wilder</t>
  </si>
  <si>
    <t>Av. Torre Tagle S/N Pblo. Azapampa</t>
  </si>
  <si>
    <t>16/06/2023</t>
  </si>
  <si>
    <t>45752232</t>
  </si>
  <si>
    <t>Llanos Ilquin, Rober</t>
  </si>
  <si>
    <t xml:space="preserve">Mz. D lote 17 Asentamiento Humano Keiko Sofia Fujimori </t>
  </si>
  <si>
    <t>09785379</t>
  </si>
  <si>
    <t>Lliuyacc Cisneros, Bruce Johnny</t>
  </si>
  <si>
    <t>Psj. Santa Rosa Asoc. Cahuide Mz.C Lt. 05</t>
  </si>
  <si>
    <t>10813819</t>
  </si>
  <si>
    <t>Mamani León, David</t>
  </si>
  <si>
    <t xml:space="preserve">Mz. LL Lote 9 Santa Isabel de Villa </t>
  </si>
  <si>
    <t>06/07/2020</t>
  </si>
  <si>
    <t>Maura Alarcon Jose Luis</t>
  </si>
  <si>
    <t>CALLE HUSARES DE JUNIN ASENT.H. COLLIQUE MZ. L3 LT. 11</t>
  </si>
  <si>
    <t>23/03/2023</t>
  </si>
  <si>
    <t>41020850</t>
  </si>
  <si>
    <t>Medina Abanto, Wilder</t>
  </si>
  <si>
    <t xml:space="preserve">Av. Los Horizontes 290 Urb. San Juan Bautista </t>
  </si>
  <si>
    <t>62602300</t>
  </si>
  <si>
    <t>Medina Anchante, Anthony Alejandro</t>
  </si>
  <si>
    <t>AV. CENTRAL PJ ALFREDO PALACIOS MZ. A LT. 27</t>
  </si>
  <si>
    <t>70497005</t>
  </si>
  <si>
    <t>Medina Jimenez Yeiver</t>
  </si>
  <si>
    <t>Calle 29 Mz. C1 Lote 19A AA.HH. Los Jazmines del Naranjal</t>
  </si>
  <si>
    <t>76238713</t>
  </si>
  <si>
    <t>Mendoza Córdova, Javier</t>
  </si>
  <si>
    <t>Calle AS. Limonal</t>
  </si>
  <si>
    <t>Pucará</t>
  </si>
  <si>
    <t>48175526</t>
  </si>
  <si>
    <t>Mendoza Córdova, Manuel Enrrique</t>
  </si>
  <si>
    <t xml:space="preserve">AAHH. 23 de Enero Mz. J. Lote 9 Urb. Payett </t>
  </si>
  <si>
    <t>75592799</t>
  </si>
  <si>
    <t>Mendoza Coronado, Alexander Manuel</t>
  </si>
  <si>
    <t>C.P La Colca Cau Jose Carlos Mariategui Mz. B Lt. 6</t>
  </si>
  <si>
    <t>41264503</t>
  </si>
  <si>
    <t>Millones Reque Jorge</t>
  </si>
  <si>
    <t>MZ.N LT.11 A.H. VIRGEN DE GUADALUPE - PEC</t>
  </si>
  <si>
    <t>72397005</t>
  </si>
  <si>
    <t>Molina Benavente, Manuel Emilio</t>
  </si>
  <si>
    <t>JR. ZARUMILLA 199</t>
  </si>
  <si>
    <t>06647427</t>
  </si>
  <si>
    <t>Molleda Estrada Alfonso Manuel</t>
  </si>
  <si>
    <t>Operario - Sanitario</t>
  </si>
  <si>
    <t>Aurelio Sauza 570 Int. 9</t>
  </si>
  <si>
    <t>40836158</t>
  </si>
  <si>
    <t>Montañez Diaz, Gustavo Armitiano</t>
  </si>
  <si>
    <t>AAHH. Huaripache Mz. O Lote 03</t>
  </si>
  <si>
    <t>Matucana</t>
  </si>
  <si>
    <t>43074875</t>
  </si>
  <si>
    <t>Mori Lopez, Ronald Herbert</t>
  </si>
  <si>
    <t>Oficial - Montajista</t>
  </si>
  <si>
    <t>CALLE JULIO CESAR TELLO MZ.E LT.23 URB. JORGE CHAVEZ II ETAP</t>
  </si>
  <si>
    <t>44855037</t>
  </si>
  <si>
    <t>Mori Vasquez, Felix Gadiel</t>
  </si>
  <si>
    <t>01 DE MAYO 169 INDEPENDIENTE</t>
  </si>
  <si>
    <t>45588983</t>
  </si>
  <si>
    <t>Mosquera Ibarra, Kleber Manuel</t>
  </si>
  <si>
    <t>Sector Lomas Minas Pamplona Alta Mz. B Lt 13</t>
  </si>
  <si>
    <t>45285243</t>
  </si>
  <si>
    <t>Muñoz Legua, Jorge Hernán</t>
  </si>
  <si>
    <t>Pasaje Botijeria Angulo Sur B-19</t>
  </si>
  <si>
    <t>46199450</t>
  </si>
  <si>
    <t>Murayari Arirama, Alan Gabriel</t>
  </si>
  <si>
    <t>Asent. H. 9 de Enero Mz. H Lt.3</t>
  </si>
  <si>
    <t>40172136</t>
  </si>
  <si>
    <t>Neyra Castañon Carlos Eduardo</t>
  </si>
  <si>
    <t>Jr. Loreto 755 Int. 11</t>
  </si>
  <si>
    <t>46825651</t>
  </si>
  <si>
    <t>Noa Lozano Jose Luis</t>
  </si>
  <si>
    <t>Asociación Vivienda Señor de la Justicia Mz. Q Lote 06</t>
  </si>
  <si>
    <t>76601754</t>
  </si>
  <si>
    <t>Noriega Diaz Miguel Angel</t>
  </si>
  <si>
    <t xml:space="preserve">Jr. 01 de Mayo Mz. 65A Lote 12 </t>
  </si>
  <si>
    <t>71375590</t>
  </si>
  <si>
    <t>Nuñez Castillo, Polinario</t>
  </si>
  <si>
    <t xml:space="preserve">C.P Castilla Pata Yauli </t>
  </si>
  <si>
    <t>Huancavelica</t>
  </si>
  <si>
    <t>45448941</t>
  </si>
  <si>
    <t>Nuñez Elias, Harold Wilder</t>
  </si>
  <si>
    <t>Psj. Flandes Asent. H. Proy. Especiales Etapa II Mz. C66 Lt. 8</t>
  </si>
  <si>
    <t>05/06/2023</t>
  </si>
  <si>
    <t>43032430</t>
  </si>
  <si>
    <t>Nuñez Huaman ,Cirilo</t>
  </si>
  <si>
    <t>Av. General Luis Jose Orbegozo 516 Int. 103</t>
  </si>
  <si>
    <t>46925520</t>
  </si>
  <si>
    <t>Nuñez Huaman, Demetrio</t>
  </si>
  <si>
    <t>PSJ. LOS ALPES M M ASENT.H. MARISCAL CASTILLA - AMPLIACION LT. 01</t>
  </si>
  <si>
    <t>71374184</t>
  </si>
  <si>
    <t>Nuñez Huaman, Nilton</t>
  </si>
  <si>
    <t>AV. LIBERTAD CPME. CASTILLA PATA LT. 1</t>
  </si>
  <si>
    <t>43929943</t>
  </si>
  <si>
    <t>Obando Pretell, Ysraerl Leodan</t>
  </si>
  <si>
    <t>Calle los Proceres AAHH La Flor Etapa I1 MZ. D Lote 23</t>
  </si>
  <si>
    <t>45985703</t>
  </si>
  <si>
    <t>Ochavano Rodriguez, Fidel</t>
  </si>
  <si>
    <t>Calle S/N 1 Centro Comercial Cantagallo</t>
  </si>
  <si>
    <t>002463776</t>
  </si>
  <si>
    <t>Ortiz Cortez Marluis Alberto</t>
  </si>
  <si>
    <t>Operario Andamiero</t>
  </si>
  <si>
    <t>Calle Alva de Tormes Piso 02 Mz. G Lote 12 Urb. Mayorazgo Chico</t>
  </si>
  <si>
    <t>48610129</t>
  </si>
  <si>
    <t>Paima Escobar, Taylor</t>
  </si>
  <si>
    <t>Ofical Carpintero</t>
  </si>
  <si>
    <t>Calle Chosica Asint H. Casa Huerta Lacampiña Sector B Mz. P1 Lt. 27</t>
  </si>
  <si>
    <t>09570046</t>
  </si>
  <si>
    <t>Palacios Cruz, Hiler</t>
  </si>
  <si>
    <t>Mz. LL Lote 9 Ciudad Los Constructores</t>
  </si>
  <si>
    <t>22/06/2020</t>
  </si>
  <si>
    <t>43260694</t>
  </si>
  <si>
    <t>Jr. Teodoro Garrido 674 AA.HH. Año Nuevo</t>
  </si>
  <si>
    <t>01/07/2019</t>
  </si>
  <si>
    <t>70562499</t>
  </si>
  <si>
    <t>Pallarco Araujo, Saul Esau</t>
  </si>
  <si>
    <t xml:space="preserve">Mz. E Lote 1C Asociación Fundo Pando </t>
  </si>
  <si>
    <t>46497836</t>
  </si>
  <si>
    <t>Palza Mandamiento, Bryan Andree</t>
  </si>
  <si>
    <t>Jr. Tupac Amaru 268 Dpto 3</t>
  </si>
  <si>
    <t>44610740</t>
  </si>
  <si>
    <t>Panche Patiño, Gian Carlos</t>
  </si>
  <si>
    <t>JR.LOS TACONES 324 ZONA 2 Y 3 VILLA JARDIN</t>
  </si>
  <si>
    <t>70884419</t>
  </si>
  <si>
    <t>Panta Llamosa, Anthony Williams</t>
  </si>
  <si>
    <t>CL 51 MZ.M2 LT.23 CIUDAD DEL PESCADOR</t>
  </si>
  <si>
    <t>46145839</t>
  </si>
  <si>
    <t>Panta Yovera, Henry Anthony</t>
  </si>
  <si>
    <t>Calle Buen Pastor A.H Santa Rosa Mz E Lt 3</t>
  </si>
  <si>
    <t>46950583</t>
  </si>
  <si>
    <t>Paraizaman Luque Katherine Melissa</t>
  </si>
  <si>
    <t>Administradora de Obra</t>
  </si>
  <si>
    <t>Jr. Tiahuanaco 1824 Urb. Zarate</t>
  </si>
  <si>
    <t>09726620</t>
  </si>
  <si>
    <t>Paredes Diaz, Victor</t>
  </si>
  <si>
    <t>UCV 46 LT 14 ZONA C HUAYCAN ATE</t>
  </si>
  <si>
    <t>06/06/2023</t>
  </si>
  <si>
    <t>70717662</t>
  </si>
  <si>
    <t>Paz Medina, Therry Rhomua</t>
  </si>
  <si>
    <t>Cooperativa El Carmen Mz. 8 Lote 01</t>
  </si>
  <si>
    <t>44597912</t>
  </si>
  <si>
    <t>Payano Cuyutupa, Yovani Rubel</t>
  </si>
  <si>
    <t>Mz. H Lt.6 Asent. H. Cerro Pacifico</t>
  </si>
  <si>
    <t>001183234</t>
  </si>
  <si>
    <t>Penguicha Estaalche Abel</t>
  </si>
  <si>
    <t>Av. El Periodista 239 Canto Grande</t>
  </si>
  <si>
    <t>42208486</t>
  </si>
  <si>
    <t>Pinedo Oruna, Jose Luis</t>
  </si>
  <si>
    <t>Mz. D Lt 21 A.H Sol y Mar I Sector PECP</t>
  </si>
  <si>
    <t>10439569</t>
  </si>
  <si>
    <t>Pinillos Flores, Jorge Luis</t>
  </si>
  <si>
    <t>Jr. Maria Parado de Bellido P.J. 01 de Octubre Mz. E-3 Lote 26</t>
  </si>
  <si>
    <t>Pomiano Ccarhuarupay, Juan carlos</t>
  </si>
  <si>
    <t>Operario - Fierrero</t>
  </si>
  <si>
    <t>27/01/2023</t>
  </si>
  <si>
    <t>46810165</t>
  </si>
  <si>
    <t>Quinteros Cortez Josimar</t>
  </si>
  <si>
    <t>MZ.E LT.31 ASENT.H. EL AMAUTA ZONA B</t>
  </si>
  <si>
    <t>45889980</t>
  </si>
  <si>
    <t>Quiñones León ,Erick Paul</t>
  </si>
  <si>
    <t>Operario de Montacarga</t>
  </si>
  <si>
    <t>Pasaje 11 Mz. J Lote 11 El Carmen</t>
  </si>
  <si>
    <t>46393015</t>
  </si>
  <si>
    <t>Quiñones León, Miguel Angel</t>
  </si>
  <si>
    <t>Almacen - Logística</t>
  </si>
  <si>
    <t>Mz. B Lote2 Prog Vivienda Casuarinas de Oquendo</t>
  </si>
  <si>
    <t>01/03/2019</t>
  </si>
  <si>
    <t>41494706</t>
  </si>
  <si>
    <t>Quispe Galindo, Freddy Celso</t>
  </si>
  <si>
    <t>Jr. Ernesto Guevara 512 Urb. Universal Mz. J3 Lt 15</t>
  </si>
  <si>
    <t>15/06/2023</t>
  </si>
  <si>
    <t>42021167</t>
  </si>
  <si>
    <t>Quispe Garcia, Miguel Angel</t>
  </si>
  <si>
    <t>Calle Jorge Chavez 303 URB. Jorge Chavez</t>
  </si>
  <si>
    <t>43869628</t>
  </si>
  <si>
    <t>Quiñones Rivera, Jose Luis</t>
  </si>
  <si>
    <t>MZ.D LT.20 SOL DE CAUDIVILLA</t>
  </si>
  <si>
    <t>71372521</t>
  </si>
  <si>
    <t>Quispe Alanya, Felmer</t>
  </si>
  <si>
    <t>Psj San Martin 474 Mz. 50 Lt 16</t>
  </si>
  <si>
    <t>40239549</t>
  </si>
  <si>
    <t>Quispe Guillen, Rafael Dario</t>
  </si>
  <si>
    <t>Oficial  - Albañil</t>
  </si>
  <si>
    <t>Av. Marginal 439 Urb. Javier Prado Etapa 5ta</t>
  </si>
  <si>
    <t>70190725</t>
  </si>
  <si>
    <t>Quispe Malasquez Andres Amador</t>
  </si>
  <si>
    <t>Mz. E-06 Lote 22 Asociación de Vivienda Sapotal Etapa 2da</t>
  </si>
  <si>
    <t>Quispe Sulca, David</t>
  </si>
  <si>
    <t>ASOC.LOS ARTESANOS DEL PARQUE INDUSTRIAL MZ.F LT.30</t>
  </si>
  <si>
    <t>61931118</t>
  </si>
  <si>
    <t>Ragas Osorio, Randy Josue</t>
  </si>
  <si>
    <t>AA.HH. Emperador Akihito Mz. D Lote 11</t>
  </si>
  <si>
    <t>43226889</t>
  </si>
  <si>
    <t>Ramos Huamani Ramiro</t>
  </si>
  <si>
    <t>Mz. D Lote 24 Agrupación Familiar Los Sauces de San Fernando</t>
  </si>
  <si>
    <t>72090353</t>
  </si>
  <si>
    <t>Retuerto Blas, Fortunato Luis</t>
  </si>
  <si>
    <t>Psj. Los Girasoles A.H Santisima Cruz - Ampliac Mz C Lt 03</t>
  </si>
  <si>
    <t>44466903</t>
  </si>
  <si>
    <t>Reyna Benites, Ivar Dani</t>
  </si>
  <si>
    <t xml:space="preserve">Mz. U-2 Lote 5 Vivi. Ampliación Cedros de Manchay Zona 5 Quebrada </t>
  </si>
  <si>
    <t>466156641</t>
  </si>
  <si>
    <t>Rivera Becerra, Jack Antonino</t>
  </si>
  <si>
    <t>Calle 3 Mz. B Lote 06 Asentamiento Humano Santa Maria</t>
  </si>
  <si>
    <t>07508398</t>
  </si>
  <si>
    <t>Rivera Cerron, Fortunato</t>
  </si>
  <si>
    <t>UCV.153 AMPL.HIJOS DE LA ZONA J LT.2 HUAYCAN</t>
  </si>
  <si>
    <t>005006311</t>
  </si>
  <si>
    <t>Rocha Chesley</t>
  </si>
  <si>
    <t xml:space="preserve">Malecón Bertoloto 111 Dpto. 401 </t>
  </si>
  <si>
    <t>47364276</t>
  </si>
  <si>
    <t>Rodriguez Atoche Yanina Rosmery</t>
  </si>
  <si>
    <t>Av. A. Parcela C Urb. El Pinar Mz. M-1 Lote 34</t>
  </si>
  <si>
    <t>25/02/2023</t>
  </si>
  <si>
    <t>03647678</t>
  </si>
  <si>
    <t>Rodriguez Suarez Santos</t>
  </si>
  <si>
    <t>Oficial Fierrero</t>
  </si>
  <si>
    <t>PSJ SAN CARLOS S/N LA LIBERTAD-CHEPEN-PUEBLO NUEVO</t>
  </si>
  <si>
    <t>21/04/2023</t>
  </si>
  <si>
    <t>46390027</t>
  </si>
  <si>
    <t>Rodrigo Taracaya Fredy</t>
  </si>
  <si>
    <t>Psj. 2 Asent. H. Las Casuarinas Alta Mz. E Lt 10</t>
  </si>
  <si>
    <t>45900904</t>
  </si>
  <si>
    <t>Rojas Cardenas Hugo Hernan</t>
  </si>
  <si>
    <t>Calle 5 Mz 9D Lt. 27 Cmte 8B Urb. Nueva Esperanza</t>
  </si>
  <si>
    <t>10/05/2023</t>
  </si>
  <si>
    <t>46146649</t>
  </si>
  <si>
    <t>Rojas Palomino, Pedro Ernesto</t>
  </si>
  <si>
    <t>AAHH Los Sauces Mz. B lote 1287</t>
  </si>
  <si>
    <t>16718110</t>
  </si>
  <si>
    <t>Rojas Reyes, Lamberto Alejandro</t>
  </si>
  <si>
    <t>Ingeniero de Logística</t>
  </si>
  <si>
    <t>Calle Panamericana 111 Urb. Los Libertadores</t>
  </si>
  <si>
    <t>Chiclayo</t>
  </si>
  <si>
    <t>72710607</t>
  </si>
  <si>
    <t>Salazar Torres, Italo Jean Fracio</t>
  </si>
  <si>
    <t>Calle Tauria Mz. A Lote 11 AAHH San Juan Bautista</t>
  </si>
  <si>
    <t>25862137</t>
  </si>
  <si>
    <t>Salcedo Vasquez Luis Ernesto</t>
  </si>
  <si>
    <t xml:space="preserve">Av. Zarumilla N: 500 </t>
  </si>
  <si>
    <t>La Perla</t>
  </si>
  <si>
    <t>41898706</t>
  </si>
  <si>
    <t>Saldaña Salome, Javier Ivan</t>
  </si>
  <si>
    <t>Calle Tubialagos Oeste Urb. Los Jardines de San Juan Mz. M Lt 18P</t>
  </si>
  <si>
    <t>41842482</t>
  </si>
  <si>
    <t>Samanez Boezo Roly</t>
  </si>
  <si>
    <t xml:space="preserve">AA.HH. 23 de Octubre Etapa II Mz. V Lote 08 </t>
  </si>
  <si>
    <t>25805813</t>
  </si>
  <si>
    <t>Sanchez Gutierrez, Sixto Froilan</t>
  </si>
  <si>
    <t>Jr. Puno 3155 Piso 3 Urb. Perú</t>
  </si>
  <si>
    <t>46814439</t>
  </si>
  <si>
    <t>Sangama Tina Wakerman Jay</t>
  </si>
  <si>
    <t>Av. La Paz 336 Dpto. 02</t>
  </si>
  <si>
    <t>Santa Cruz Moscoso Leonardo</t>
  </si>
  <si>
    <t xml:space="preserve">SANTA ROSA DE LIMA MZ.C LT.12 HORACIO ZEVALLOS </t>
  </si>
  <si>
    <t>74912391</t>
  </si>
  <si>
    <t>Secas Ticlia Aaron Jean Pierre Israel</t>
  </si>
  <si>
    <t>Urb. Constanzo Mz. F Lt 23</t>
  </si>
  <si>
    <t>44024948</t>
  </si>
  <si>
    <t>Sedano Sullcaray Jaime Rafael</t>
  </si>
  <si>
    <t>Operador de Montacarga</t>
  </si>
  <si>
    <t xml:space="preserve">Pasaje Los Jazmines S7N 00 </t>
  </si>
  <si>
    <t>Cocharcas</t>
  </si>
  <si>
    <t>25550614</t>
  </si>
  <si>
    <t>Siguacollo Calla, Luis Nazario</t>
  </si>
  <si>
    <t>P.JOVEN STA.FE MZ.A LT.22 </t>
  </si>
  <si>
    <t>48108893</t>
  </si>
  <si>
    <t>Solano Huachaca, Jhordy Cesar</t>
  </si>
  <si>
    <t>Asistente - Residente</t>
  </si>
  <si>
    <t>Av. Los Mangos 301 Sublt. 14 AA.HH. - Canto Grande</t>
  </si>
  <si>
    <t>43166961</t>
  </si>
  <si>
    <t>Soria Arcentales, Antonio Martin</t>
  </si>
  <si>
    <t>Av. Primero de Mayo Nro 1218 2Do Piso</t>
  </si>
  <si>
    <t>Carmen de la Legua Reynoso</t>
  </si>
  <si>
    <t>08745439</t>
  </si>
  <si>
    <t>Sucasaire Pacco, Hector</t>
  </si>
  <si>
    <t>Asociación Residencial Montecarlo I Mz. F Lote 12</t>
  </si>
  <si>
    <t>41069831</t>
  </si>
  <si>
    <t>Tanchiva Ojanama, Manuelito</t>
  </si>
  <si>
    <t>46670187</t>
  </si>
  <si>
    <t>Tapullima Guerrero, Viterbo Eli</t>
  </si>
  <si>
    <t>Ca. Huancarqui 1231 P.J El Planeta</t>
  </si>
  <si>
    <t>71379528</t>
  </si>
  <si>
    <t>Taype Clemente Abel</t>
  </si>
  <si>
    <t>70203672</t>
  </si>
  <si>
    <t>Tenorio Ortiz, Rosmel</t>
  </si>
  <si>
    <t>Calle 2 Urb. El Rosario del Norte Mz. P Lt 02</t>
  </si>
  <si>
    <t>33420663</t>
  </si>
  <si>
    <t>Tenorio Tauma, Hugo Dante</t>
  </si>
  <si>
    <t>Capataz</t>
  </si>
  <si>
    <t xml:space="preserve">AAHH Keyko Sofía Fujimori Mz. D Lt. 17 </t>
  </si>
  <si>
    <t>003536778</t>
  </si>
  <si>
    <t>Teran Matute, Jefferson Fredwing</t>
  </si>
  <si>
    <t xml:space="preserve">Moore 233 Dpto. 301 </t>
  </si>
  <si>
    <t>30963691</t>
  </si>
  <si>
    <t>Teves Vilca, Richar Lucho</t>
  </si>
  <si>
    <t>Asociación Francisco Garcia Calderon Zona 4 Mz. F4 Lote 06</t>
  </si>
  <si>
    <t>Cerro Colorado</t>
  </si>
  <si>
    <t>47751975</t>
  </si>
  <si>
    <t>Tineo Huamani Emanuel Victor</t>
  </si>
  <si>
    <t xml:space="preserve">Calle Junin AAHH San Juan de Dios Mz. H1 Lote 04 </t>
  </si>
  <si>
    <t>002507031</t>
  </si>
  <si>
    <t>Torrealba Garcia Junior José Luis</t>
  </si>
  <si>
    <t>Calle Hermanos Ayar 526 Cooperativa Chancas de Andahuaylas</t>
  </si>
  <si>
    <t>10/02/2023</t>
  </si>
  <si>
    <t>46484612</t>
  </si>
  <si>
    <t>Tupacyupanqui Navarro, Edison Manuel</t>
  </si>
  <si>
    <t>AA.HH Agrup. Fam Virgen del Carmen Mz. D Lt 09</t>
  </si>
  <si>
    <t>42893132</t>
  </si>
  <si>
    <t>Trigoso Fernandez, Genrry Leo</t>
  </si>
  <si>
    <t>Monsefu Mz.E-2 Lt 8 1ero de Octubre</t>
  </si>
  <si>
    <t>31/05/2023</t>
  </si>
  <si>
    <t>10044099</t>
  </si>
  <si>
    <t>Urcia Palomino, Hugo Gustavo</t>
  </si>
  <si>
    <t>Carlos Basadre 378 Dpto. A. PS 2</t>
  </si>
  <si>
    <t>40901569</t>
  </si>
  <si>
    <t>Valderrama Gerova, Jhon Stive</t>
  </si>
  <si>
    <t>Mz.49 Lt. 3ra. Zona Bayovar</t>
  </si>
  <si>
    <t>San Juan de Luringancho</t>
  </si>
  <si>
    <t>44012083</t>
  </si>
  <si>
    <t>Valladares Diaz, Yofre Yhon</t>
  </si>
  <si>
    <t>Jr. Sto Toribio de M 182 M de Jesus</t>
  </si>
  <si>
    <t>47865371</t>
  </si>
  <si>
    <t>Vargas Arredondo ,Luis Alfredo</t>
  </si>
  <si>
    <t>Jr. Manco Inca Piso 3 Urb. San Agustin Mz. C1 Lote 8</t>
  </si>
  <si>
    <t>72441963</t>
  </si>
  <si>
    <t>Vargas Ccuno, Luis Fernando</t>
  </si>
  <si>
    <t>APV Ciudad del Altiplano C.P. San  Antonio Mz. 15 Lote 11</t>
  </si>
  <si>
    <t>San Antonio</t>
  </si>
  <si>
    <t>43890534</t>
  </si>
  <si>
    <t>Vargas Llamoza, Walter Wilson</t>
  </si>
  <si>
    <t>JR OLAYA BLOCK A 402</t>
  </si>
  <si>
    <t>41633352</t>
  </si>
  <si>
    <t>Vargas Portella Niltón Roberth</t>
  </si>
  <si>
    <t>Asociaicón Vivienda La Capitana Mz. C Lote 14</t>
  </si>
  <si>
    <t>04431669</t>
  </si>
  <si>
    <t>Vargas Quecaño, David</t>
  </si>
  <si>
    <t xml:space="preserve">Asociación Altiplano Mz. I5 Lote 11 CP </t>
  </si>
  <si>
    <t xml:space="preserve">Mz. Q Lote 07 Asociación Andres Av. Cáceceres </t>
  </si>
  <si>
    <t>44996233</t>
  </si>
  <si>
    <t>Vasquez Cancino Bacilio Justo</t>
  </si>
  <si>
    <t xml:space="preserve">Asent. H. Ampl. Hijos de Villa del Mar Mz. D Lt. 19 </t>
  </si>
  <si>
    <t>Mi Peru</t>
  </si>
  <si>
    <t>40220923</t>
  </si>
  <si>
    <t>Vega Huaranga Carlos Cesar</t>
  </si>
  <si>
    <t>AAHH Huaripache Mz. L Lote 04</t>
  </si>
  <si>
    <t>41142950</t>
  </si>
  <si>
    <t>Varillas Querevalu Paul Wilson</t>
  </si>
  <si>
    <t>MZ.E12 LT.7 ASENT.H.BOCANEGRA</t>
  </si>
  <si>
    <t>25863132</t>
  </si>
  <si>
    <t>Velasco Huamani, Jairzinho José</t>
  </si>
  <si>
    <t>Calle Ricardo Palma Mz. C1 Lote 11</t>
  </si>
  <si>
    <t>09221787</t>
  </si>
  <si>
    <t>Vilcahuaman Pascual, Ever Eudal</t>
  </si>
  <si>
    <t xml:space="preserve">Mz. B Lote 19 Asentamiento Humano Sol Radiante </t>
  </si>
  <si>
    <t>43102400</t>
  </si>
  <si>
    <t>Vilcapoma Yaure, José Javier</t>
  </si>
  <si>
    <t>Mz. A Lote 13 Urb. Rosa Luz Etapa 01</t>
  </si>
  <si>
    <t>09891777</t>
  </si>
  <si>
    <t>Villavicencio Leyva Oscar</t>
  </si>
  <si>
    <t>Jr. Puno Mz. 32 C Lt 10 Asent H San Franciso de Asis Jose Galvez</t>
  </si>
  <si>
    <t>06808074</t>
  </si>
  <si>
    <t>Peñafiel Leguia,  Amador</t>
  </si>
  <si>
    <t>Centro Pobaldo Jicamarca Anexo 8 Mz. L-03 Lote 01</t>
  </si>
  <si>
    <t>80204665</t>
  </si>
  <si>
    <t>Huaytan Ruiz, Paulo Cesar</t>
  </si>
  <si>
    <t>Nueva Rinconada - Pamplona Alta AAHH Portada del Sol Mz. C lote 03</t>
  </si>
  <si>
    <t>70735874</t>
  </si>
  <si>
    <t>Casanova Huamani, Carlos Alberto</t>
  </si>
  <si>
    <t>AAHH San Juan de AmancaesPsaje L-05 Mz. 7-A Lote O</t>
  </si>
  <si>
    <t>77178850</t>
  </si>
  <si>
    <t>Rivera Becerra, Miguel Angel</t>
  </si>
  <si>
    <t>Mz. B Lote 8 Ampliación B-01 Santa Maria</t>
  </si>
  <si>
    <t>43987153</t>
  </si>
  <si>
    <t>Rios Soria Franco Billy</t>
  </si>
  <si>
    <t>Jr. Francisco Mendez Block 1 Piso 03 Urb. Mariscal Caceres Etapa 04 Mz. 07 Lote 07</t>
  </si>
  <si>
    <t>43848920</t>
  </si>
  <si>
    <t>Baca Perez Zenón</t>
  </si>
  <si>
    <t>Av. Malecón Miguel Checa Eguiguren 787-771 Urb. Zarate</t>
  </si>
  <si>
    <t>75922359</t>
  </si>
  <si>
    <t>Asharan Mendoza, Diego Alberto</t>
  </si>
  <si>
    <t>Av. Revolución 2245 4ta Zona Pasaje Collique</t>
  </si>
  <si>
    <t>41029159</t>
  </si>
  <si>
    <t>Salinas Teran, Juan Griegory</t>
  </si>
  <si>
    <t xml:space="preserve">Av. Industrial Mz. C Lote 07-A AAHH Francisco Bolognesi </t>
  </si>
  <si>
    <t>47944782</t>
  </si>
  <si>
    <t>Montoya Castro, Brandon Richard</t>
  </si>
  <si>
    <t xml:space="preserve">Calle Ciro Alegria 343 AAHH Collique </t>
  </si>
  <si>
    <t>09991980</t>
  </si>
  <si>
    <t>JR.CIRO ALEGRIA NRO.343 COLLIQUE 4TA.ZONA</t>
  </si>
  <si>
    <t>Operario - Bloquetero</t>
  </si>
  <si>
    <t>78378004</t>
  </si>
  <si>
    <t>Salvador Pozo Jorge Armando</t>
  </si>
  <si>
    <t>Calle 03 AAHH 19 DE Mayo Mz. L lote 14</t>
  </si>
  <si>
    <t>41397453</t>
  </si>
  <si>
    <t>Salinas Teran, Miguel Angel Domingo</t>
  </si>
  <si>
    <t>Av. Francisco Bolognesi 485 Infantas</t>
  </si>
  <si>
    <t>46628634</t>
  </si>
  <si>
    <t xml:space="preserve">Segura Paucar Franco </t>
  </si>
  <si>
    <t>Mz. B Lote 20 AAHH El Amsuta Zona B</t>
  </si>
  <si>
    <t>77231007</t>
  </si>
  <si>
    <t>León Caisahuana Goleat Rene</t>
  </si>
  <si>
    <t>Carretera Principal Lote 8B C.P. Alto Palomar Sector II</t>
  </si>
  <si>
    <t>44352619</t>
  </si>
  <si>
    <t>Huaytan Ruiz Eder Gustavo</t>
  </si>
  <si>
    <t>Jr. Ayacucho Mz. B-3 Lote 11 Sector Ollantay</t>
  </si>
  <si>
    <t>45979342</t>
  </si>
  <si>
    <t>Herrera Capa Vicente</t>
  </si>
  <si>
    <t>CALLE S/N MZ Y LT 16 SAN GABRIEL ALTO</t>
  </si>
  <si>
    <t>25708275</t>
  </si>
  <si>
    <t>Herrera Herrrera Miguel Eulogio</t>
  </si>
  <si>
    <t>San Fernando La Chalaxca Mz. F Lote 17</t>
  </si>
  <si>
    <t>42238241</t>
  </si>
  <si>
    <t>Flores Salazar Gaspar</t>
  </si>
  <si>
    <t>Agrupación Familia Mundo Nuevo Mz. A Lote 09</t>
  </si>
  <si>
    <t>75202003</t>
  </si>
  <si>
    <t>Davila Torrejon Diego Sebastian</t>
  </si>
  <si>
    <t>Av. Tupac Amaru 526 Urb. Nueve de abril</t>
  </si>
  <si>
    <t>Tarapoto</t>
  </si>
  <si>
    <t>16781670</t>
  </si>
  <si>
    <t xml:space="preserve">Martinez Solano Milton </t>
  </si>
  <si>
    <t>Av. Pescheira S/N La Merced</t>
  </si>
  <si>
    <t>Chanchamayo</t>
  </si>
  <si>
    <t>25856194</t>
  </si>
  <si>
    <t>Quiroz Tambini Piero Mitchel</t>
  </si>
  <si>
    <t xml:space="preserve">Av. La Paz 938 Interior 103 </t>
  </si>
  <si>
    <t>004605246</t>
  </si>
  <si>
    <t>Gonzales Aponte Juan Luis</t>
  </si>
  <si>
    <t xml:space="preserve">Av. Concordia 598 Interior 235 </t>
  </si>
  <si>
    <t>10399746</t>
  </si>
  <si>
    <t>Ordoñez Galvez William Admerson</t>
  </si>
  <si>
    <t>Oficial de Rigger</t>
  </si>
  <si>
    <t>Jr. José Galvez 101 Mz. P-01 Collique 01 Zona</t>
  </si>
  <si>
    <t>01329097</t>
  </si>
  <si>
    <t>Vizcarra Chata Santiago</t>
  </si>
  <si>
    <t>C. POBLADO COLLINI ANEXO CHIVDRAYA</t>
  </si>
  <si>
    <t>Puno</t>
  </si>
  <si>
    <t>21288989</t>
  </si>
  <si>
    <t>Zabala Rojas Oseas Abel</t>
  </si>
  <si>
    <t>Comunidad Campesina Esmeralda Mz. D Lote 05</t>
  </si>
  <si>
    <t>La Oroya</t>
  </si>
  <si>
    <t>10662638</t>
  </si>
  <si>
    <t>Zamora Enciso Gerardo</t>
  </si>
  <si>
    <t>Mz. N-3 Lt 11 Asent H. 5 de Noviembre</t>
  </si>
  <si>
    <t>70055398</t>
  </si>
  <si>
    <t>Zeña Ccorahua, Jhonatan</t>
  </si>
  <si>
    <t xml:space="preserve">Asociación de Vivienda San Pablo Mz. A Lote 22 </t>
  </si>
  <si>
    <t>10364925</t>
  </si>
  <si>
    <t>Zeña Sipion, Jorge Adalberto</t>
  </si>
  <si>
    <t>Operador de Grua Portico</t>
  </si>
  <si>
    <t>MZ.A LT.22 ASENT.H.SAN PABLO</t>
  </si>
  <si>
    <t>16/06/2020</t>
  </si>
  <si>
    <t>Zuloeta Davila, Miguel</t>
  </si>
  <si>
    <t>CALLE AUGUSTO B. LEGUIA 200 SECTOR PTO. ARTURO</t>
  </si>
  <si>
    <t>OFICIAL PINTOR</t>
  </si>
  <si>
    <t>09658198</t>
  </si>
  <si>
    <t>IZQUIERDO RAMIREZ EDINSON</t>
  </si>
  <si>
    <t>ESPECIALISTA DE FAJAS</t>
  </si>
  <si>
    <t>SERVICIO DE VULCANIZADO PARA FAJAS TRANSPORTADORAS PARA TBM SEGÚN CONTRATO OSV-01-21-006</t>
  </si>
  <si>
    <t>JIRON INCAHUASI 975 URB. MANGOMARCA ALTA</t>
  </si>
  <si>
    <t>QUISPE BARRIOS ERNESTO</t>
  </si>
  <si>
    <t>PSJ 2 MZ G LT 1 APV RINCONADA LAS FLORES</t>
  </si>
  <si>
    <t>MZ E LT 3 SAN HILARION ALTO</t>
  </si>
  <si>
    <t xml:space="preserve">UMPIRE SUCACAHUA BENEDICTO LUIS </t>
  </si>
  <si>
    <t>Calle C Mz G Lte 41 - Pachacamac</t>
  </si>
  <si>
    <t>SERVICIO DE VULCANIZADO PARA FAJAS TRANSPORTADORAS PARA TBM SEGÚN CONTRATO OSV-01-21-007</t>
  </si>
  <si>
    <t>AV PLAYADES FAIZANES</t>
  </si>
  <si>
    <t>CANGRE PAMPAÑAHUPA ANGEL</t>
  </si>
  <si>
    <t>SERVICIO DE VULCANIZADO PARA FAJAS TRANSPORTADORAS PARA TBM SEGÚN CONTRATO OSV-01-21-008</t>
  </si>
  <si>
    <t>A.A.H.H. SAN JUAN BAUTISTA M.7</t>
  </si>
  <si>
    <t>SERVICIO DE VULCANIZADO PARA FAJAS TRANSPORTADORAS PARA TBM SEGÚN CONTRATO OSV-01-21-009</t>
  </si>
  <si>
    <t xml:space="preserve">PARQUE EL ASESOR 127 </t>
  </si>
  <si>
    <t>80651425</t>
  </si>
  <si>
    <t>PV - 01</t>
  </si>
  <si>
    <t>10579753</t>
  </si>
  <si>
    <t>GERENTE DE LOGISTICA</t>
  </si>
  <si>
    <t xml:space="preserve">JR LAS AGATAS MZ C LT 10 URB SAN CARLOS, </t>
  </si>
  <si>
    <t>08152814</t>
  </si>
  <si>
    <t>A.A.H.H. AQUILINO SAM JARA MZ.A  LT 11 -</t>
  </si>
  <si>
    <t>47849121</t>
  </si>
  <si>
    <t xml:space="preserve"> ASISTENTE ADMINISTRATIVO</t>
  </si>
  <si>
    <t xml:space="preserve">NAVIDAD DE VILLA MZ C LT 2 </t>
  </si>
  <si>
    <t>46890855</t>
  </si>
  <si>
    <t>ASOC. LOS CLAVELES SEC. EL PACAYAL MZ A LT 14 -</t>
  </si>
  <si>
    <t>10563450</t>
  </si>
  <si>
    <t>ASISTENTE DE LOGISTICA</t>
  </si>
  <si>
    <t>MZ. BY1A LT.1 SEC. VALLECITO - SAN ANTONIO</t>
  </si>
  <si>
    <t>41981906</t>
  </si>
  <si>
    <t>ASOC. STA MARIA ALTA 2DA ETAPA MZ I LT 1</t>
  </si>
  <si>
    <t>77166666</t>
  </si>
  <si>
    <t>9 DE OCTUBRE CTO GRANDE MZ P LT 17</t>
  </si>
  <si>
    <t>44754084</t>
  </si>
  <si>
    <t>LT. 7 MZ C SANTA MARIA DE HUACHIPA</t>
  </si>
  <si>
    <t>43844839</t>
  </si>
  <si>
    <t>URB PRO ETAPA II MZ E5 LT 27</t>
  </si>
  <si>
    <t>40987603</t>
  </si>
  <si>
    <t>AV. JACARANDA MZ I LT 2 HUACHIPA</t>
  </si>
  <si>
    <t>42945183</t>
  </si>
  <si>
    <t>ASOC. DE PRO. 1RA Y 2DA ETAPA STA MARIA MZ A LT 6</t>
  </si>
  <si>
    <t>74931605</t>
  </si>
  <si>
    <t>CP. JICAMARCA ANEXO 8 MZ B-3 LT 01</t>
  </si>
  <si>
    <t>73114186</t>
  </si>
  <si>
    <t>ASENT. H. LOS ALAMOS MZ C LT. 05</t>
  </si>
  <si>
    <t>74138697</t>
  </si>
  <si>
    <t>AV. LAM SALINAS SN C. POBLADO PLAYA MERMOZA</t>
  </si>
  <si>
    <t>42408624</t>
  </si>
  <si>
    <t>SECTOR 7 GRUPO 2 MZ. G LT. 21</t>
  </si>
  <si>
    <t>46418077</t>
  </si>
  <si>
    <t>JR. VALLE CHILLON MZ. F LT. 1</t>
  </si>
  <si>
    <t>70334889</t>
  </si>
  <si>
    <t>PILLACA LEON JONAIKER TOSHIRO</t>
  </si>
  <si>
    <t>ASISTENTE DE RESIDENTE</t>
  </si>
  <si>
    <t>AV. ALIPIO PONCE S/N RESD. HEROES DE SAN JUAN DE MIRAFLORES BLOCK 24 DPTO. 301</t>
  </si>
  <si>
    <t>ING CALIDAD</t>
  </si>
  <si>
    <t>PUNIL HUACRE DAYANA WYNY</t>
  </si>
  <si>
    <t>JR. LAS AGATAS MZ C LT 10 URB SAN CARLOS</t>
  </si>
  <si>
    <t>09822468</t>
  </si>
  <si>
    <t>ALVA SEVILLANOS HENRI</t>
  </si>
  <si>
    <t>SAN JUAN DE LA LIBERTAD COMITÉ 8 LT 12</t>
  </si>
  <si>
    <t>DELGADO PANTOJA KATHERIN  LIZBETH</t>
  </si>
  <si>
    <t>AV. PACHACUTEC 4447 URB CESAR VALLEJO</t>
  </si>
  <si>
    <t>BQ ULIACHIN S/N INT. S-4 PP. JJ ULIACHIN</t>
  </si>
  <si>
    <t>41843470</t>
  </si>
  <si>
    <t>CENTRO P.VIRGEN DEL CARMEN MZ.H2 LT.01A III ETAPA</t>
  </si>
  <si>
    <t>72329030</t>
  </si>
  <si>
    <t>ASENT. H SANTA MARIA ALTA MZ. L LT. 1 ETAPA 2DA</t>
  </si>
  <si>
    <t>10 DE FEBRERO MZ. P LT. 17</t>
  </si>
  <si>
    <t xml:space="preserve">ASOC. DE VIVIENDA LOS SUYOS MZ. G LT. 10 </t>
  </si>
  <si>
    <t>PP.JJ. JERUSALEN CALLE CUZCO</t>
  </si>
  <si>
    <t>MARIANO MELGAR</t>
  </si>
  <si>
    <t>74162574</t>
  </si>
  <si>
    <t>PS.LAS ROSAS AH.LAS VIÑAS DE SAN JUAN MZ. A LT. 8</t>
  </si>
  <si>
    <t>OPERADOR MOTONIVELADORA</t>
  </si>
  <si>
    <t>PROG.VIV.LAS MAGNOLIAS MZ. C LT. 38</t>
  </si>
  <si>
    <t>47911308</t>
  </si>
  <si>
    <t>OPERADOR DE MOTONIVELADORA</t>
  </si>
  <si>
    <t>C.P.SAN MIGUELITO MZ. F LT. 6 </t>
  </si>
  <si>
    <t xml:space="preserve">PROYECTO ESPECIAL CIUDAD PACHACUTEC ASENT.H. INCA PACHACUTEC MZ. J LT. 03 </t>
  </si>
  <si>
    <t>C.CENTRAL KM. 15. 5 MZ. A LT. 1 ZONA 5 GLORIA ALTA</t>
  </si>
  <si>
    <t>06811101</t>
  </si>
  <si>
    <t>CHOSICA HUACHIPA LA CAPITANA MZ.I LT.2</t>
  </si>
  <si>
    <t>OPERARIO ALABAÑIL</t>
  </si>
  <si>
    <t>44026335</t>
  </si>
  <si>
    <t>MZ.C1 LT.7 CIUDAD MCAL.CACERES SECTOR IV ETAPA 1</t>
  </si>
  <si>
    <t>44422275</t>
  </si>
  <si>
    <t>JOEL ALEXANDER ALGONER PALOMINO</t>
  </si>
  <si>
    <t>MZ C LT 14 ASOC. VIV. SUCRE</t>
  </si>
  <si>
    <t>46939217</t>
  </si>
  <si>
    <t>OPERADOR DE EXCAVADORA</t>
  </si>
  <si>
    <t>AH HORACIO ZEVALLOS GRUPO F MZ. K LT. 07 </t>
  </si>
  <si>
    <t>OPERADOR DE RODILLLO</t>
  </si>
  <si>
    <t>MZ A LT 06 ASENT H CERRO DEL CARMEN</t>
  </si>
  <si>
    <t>10328300</t>
  </si>
  <si>
    <t xml:space="preserve"> AV. CAMINO REAL MZ D LT 37 ASOC.LAS BEGONIAS</t>
  </si>
  <si>
    <t>71320175</t>
  </si>
  <si>
    <t xml:space="preserve"> SECTOR 6 GRUPO 11 MZ.H LT.07</t>
  </si>
  <si>
    <t>43782566</t>
  </si>
  <si>
    <t xml:space="preserve"> URB VILLA VITARTE MZ. D LT. 2</t>
  </si>
  <si>
    <t>43659391</t>
  </si>
  <si>
    <t xml:space="preserve"> MZ.M-15 LT.7 ASENT.H.S.S.JUAN PABLO II</t>
  </si>
  <si>
    <t>22747875</t>
  </si>
  <si>
    <t>AV SEPARADORA INDUSTRIAL MZ L LT 3 ST 9 GR 1</t>
  </si>
  <si>
    <t>10766378</t>
  </si>
  <si>
    <t xml:space="preserve"> MZ.D1 LT.17 AGRUP FAM LOS JARDINES DE SANTA FE</t>
  </si>
  <si>
    <t>42699378</t>
  </si>
  <si>
    <t xml:space="preserve">ESPIRITU CALDAS ANDRES </t>
  </si>
  <si>
    <t>GRUPO 3 MZ.R LT.17 ASENT.H.OASIS DE VILLA</t>
  </si>
  <si>
    <t>44239995</t>
  </si>
  <si>
    <t>CHUJUTALLI CENEPO SANDRO</t>
  </si>
  <si>
    <t>OPERADOR ALBAÑIL</t>
  </si>
  <si>
    <t xml:space="preserve"> A.H SANTA ROSA MZ. A LT. 17</t>
  </si>
  <si>
    <t>42084649</t>
  </si>
  <si>
    <t>JUAREZ RODRIGUEZ SEGUNDO ELISEO</t>
  </si>
  <si>
    <t xml:space="preserve"> ASENT.H. SAN LUIS S/N</t>
  </si>
  <si>
    <t>73360871</t>
  </si>
  <si>
    <t xml:space="preserve"> ASOC. DE VIV LAS PRADERAS DEL SOL MZ. G LT. 7 PISO 3</t>
  </si>
  <si>
    <t>41780667</t>
  </si>
  <si>
    <t>ESPIRITU CALDAS GABRIEL EDWIN</t>
  </si>
  <si>
    <t xml:space="preserve">MZ.R LT.17 GRUPO 3 ASENT.H.OASIS DE VILLA </t>
  </si>
  <si>
    <t>77574502</t>
  </si>
  <si>
    <t>AV. CARBAJAL 318</t>
  </si>
  <si>
    <t>CHOTA</t>
  </si>
  <si>
    <t>43550796</t>
  </si>
  <si>
    <t xml:space="preserve">CHAVEZ ROJAS JELY JESUS </t>
  </si>
  <si>
    <t>SAN MANUEL 182 URB SANTA LUISA</t>
  </si>
  <si>
    <t xml:space="preserve">LOS OLIVOS  </t>
  </si>
  <si>
    <t>41986948</t>
  </si>
  <si>
    <t xml:space="preserve"> MZ B PRIMA LT 02 AH AMP VIRGEN DE FATIMA CALLE LA ENSENADA</t>
  </si>
  <si>
    <t>40145611</t>
  </si>
  <si>
    <t>CRIOLLO VEGAS ALEX YVAN</t>
  </si>
  <si>
    <t>CALLE 20 143 URB.TUPAC AMARU</t>
  </si>
  <si>
    <t>41816264</t>
  </si>
  <si>
    <t xml:space="preserve">DIAZ ARANDA CARLOS </t>
  </si>
  <si>
    <t>CALLE ALEXANDER VON HUMBOLDT 1024</t>
  </si>
  <si>
    <t>72029086</t>
  </si>
  <si>
    <t>GOMEZ HUAMAN MATHIUS MICHAEL</t>
  </si>
  <si>
    <t xml:space="preserve"> AV. SAUL CANTORAL HUAMANI 349 ASENT.H. SAUL CANTORAL HUAMANI MZ. G LT. 1</t>
  </si>
  <si>
    <t>45492170</t>
  </si>
  <si>
    <t>CONDORI YANA GRIMALDO EDGAR</t>
  </si>
  <si>
    <t xml:space="preserve"> AH. VIRGEN DE LOURDES COMITE VECINAL 9 NORTE MZ. E LT. 4 </t>
  </si>
  <si>
    <t>46292027</t>
  </si>
  <si>
    <t xml:space="preserve">OGOÑA ORTIZ JOSE IGNACIO </t>
  </si>
  <si>
    <t xml:space="preserve"> ASENT.H. PACHACUTEC MZ. E2 LT. 9</t>
  </si>
  <si>
    <t>45337515</t>
  </si>
  <si>
    <t>CONDORI YANA RENE SANTIAGO</t>
  </si>
  <si>
    <t>PARURO MZ.E7 LT.32 PJ VIRGEN DE LOURDES</t>
  </si>
  <si>
    <t>41667473</t>
  </si>
  <si>
    <t>IGUISABEL SANDOVAL LUIS ANTONIO</t>
  </si>
  <si>
    <t>CIRO ALEGRIA J.J.V.V COSMOS</t>
  </si>
  <si>
    <t xml:space="preserve">IRAZOLA </t>
  </si>
  <si>
    <t>42726934</t>
  </si>
  <si>
    <t>SANDOVAL SAMCHEZ CARLOS AUGUSTO</t>
  </si>
  <si>
    <t xml:space="preserve"> CALLE LAS BRISAS ASENT.H. EL INDIO MZ. E LT. 19 </t>
  </si>
  <si>
    <t>44293724</t>
  </si>
  <si>
    <t xml:space="preserve">MORALES CULLCUSH ALBERTO CARLOS </t>
  </si>
  <si>
    <t xml:space="preserve"> ASENT.H.FELIX MORENO CABALLERO MZ. G LT. 7</t>
  </si>
  <si>
    <t>43144701</t>
  </si>
  <si>
    <t xml:space="preserve">TACURE CALLE JAIME </t>
  </si>
  <si>
    <t xml:space="preserve"> MZ. D 8 LT. 1 ASOC. PRO. VIV. PROFAM PERU</t>
  </si>
  <si>
    <t xml:space="preserve">SANTA ROSA  </t>
  </si>
  <si>
    <t>43201556</t>
  </si>
  <si>
    <t xml:space="preserve">CERAS OREJON MILTHON </t>
  </si>
  <si>
    <t xml:space="preserve"> BARRIO PUEBLO JOVEN</t>
  </si>
  <si>
    <t xml:space="preserve">ROSARIO  </t>
  </si>
  <si>
    <t>YURIMAGUAS</t>
  </si>
  <si>
    <t>77377514</t>
  </si>
  <si>
    <t xml:space="preserve">VARGAS ISIDRO JOSTIN JOEL </t>
  </si>
  <si>
    <t>ASENT.H. HUASCAR SECTOR B MZ. 108 LT. 10</t>
  </si>
  <si>
    <t>74018138</t>
  </si>
  <si>
    <t xml:space="preserve">ESPINOZA LLANOS PAUL EDUARDO </t>
  </si>
  <si>
    <t xml:space="preserve"> ASENT.H. 09 DE OCTUBRE MZ. D LT. 10</t>
  </si>
  <si>
    <t>44971078</t>
  </si>
  <si>
    <t xml:space="preserve">HUAYTALLA CUYA JORGE LUIS </t>
  </si>
  <si>
    <t xml:space="preserve"> AH VALLE DE JESUS MZ. H LT. 21</t>
  </si>
  <si>
    <t>15298916</t>
  </si>
  <si>
    <t xml:space="preserve">CASTRO ROMERO PERCY LUIS </t>
  </si>
  <si>
    <t xml:space="preserve">ESTACION 15 </t>
  </si>
  <si>
    <t xml:space="preserve"> JR. ALAYZA-PAZ SOLDAN 185 DPTO. 302 URB INGENIERIA</t>
  </si>
  <si>
    <t>46222931</t>
  </si>
  <si>
    <t xml:space="preserve"> CALLE 32 URB EL TREBOL S. M. P. 3RA. ETAPA MZ. E LT. 06</t>
  </si>
  <si>
    <t>40401712</t>
  </si>
  <si>
    <t>CALERO ROJAS ROLANDO RUBIN</t>
  </si>
  <si>
    <t xml:space="preserve"> MZ T PRIMA LT 5 GRUPO RESIDENCIAL E3 SECTOR E PROYECTO PILOTO PACHACUTEC</t>
  </si>
  <si>
    <t>20306273265</t>
  </si>
  <si>
    <t xml:space="preserve">GTEL SAC </t>
  </si>
  <si>
    <t xml:space="preserve">ARTE Y TECNOLOGIA DEL CONCRETO SAC </t>
  </si>
  <si>
    <t>44907991</t>
  </si>
  <si>
    <t xml:space="preserve">ACUÑA VALDERRAMA MANUEL ALEXANDER </t>
  </si>
  <si>
    <t>Estacion 25,26,27</t>
  </si>
  <si>
    <t xml:space="preserve">CALLE MICAEL BASTIDAS 424 P. JOVEN MICAELA BASTIDAS </t>
  </si>
  <si>
    <t>47573795</t>
  </si>
  <si>
    <t xml:space="preserve">OLIVERA FERNANDEZ JEFERSON SANTOS </t>
  </si>
  <si>
    <t xml:space="preserve">AVENIDA INDOAMERICA MZ B LT 5 </t>
  </si>
  <si>
    <t>41681793</t>
  </si>
  <si>
    <t xml:space="preserve">SILVA ARANA JHONNY WILLIAM </t>
  </si>
  <si>
    <t xml:space="preserve">SUPERVISOR GENERAL </t>
  </si>
  <si>
    <t>JR FAUSTO CASTAÑEDA 169 INT 3</t>
  </si>
  <si>
    <t>28/3/2023</t>
  </si>
  <si>
    <t>47625927</t>
  </si>
  <si>
    <t xml:space="preserve">TOVAR ECHEVARRIA CARLOS AUGUSTO </t>
  </si>
  <si>
    <t xml:space="preserve">SUPERVISOR DE CAMPO </t>
  </si>
  <si>
    <t>ASENT. H. HUAYCAN ZONA C UCV. 53 LT. 12</t>
  </si>
  <si>
    <t>29/05/2023</t>
  </si>
  <si>
    <t>20524639808</t>
  </si>
  <si>
    <t xml:space="preserve">INFANZON DRYWALL SAC </t>
  </si>
  <si>
    <t>09796687</t>
  </si>
  <si>
    <t xml:space="preserve">INFANZON ESPINOZA JOHNNY JAVIER </t>
  </si>
  <si>
    <t xml:space="preserve">CAPATAZ / ANDAMIERO </t>
  </si>
  <si>
    <t>JR CARLOS RAYGADA 242 CONDEVILLA SEÑOR ETAPA 1</t>
  </si>
  <si>
    <t>17/05/2023</t>
  </si>
  <si>
    <t>48604701</t>
  </si>
  <si>
    <t xml:space="preserve">TELLO REVOLLAR BRAYAN MISAEL </t>
  </si>
  <si>
    <t xml:space="preserve">OFICIAL / ANDAMIERO </t>
  </si>
  <si>
    <t>AV. ENRIQUE MEIGGS BLOCK G DPTO. 505 MZ. M LT. 2</t>
  </si>
  <si>
    <t xml:space="preserve">VERA VASQUEZ JOSE MARIA JESUS </t>
  </si>
  <si>
    <t>CALLE BRASILIA 136</t>
  </si>
  <si>
    <t>74834831</t>
  </si>
  <si>
    <t>SILVA CARREÑO TIRZO</t>
  </si>
  <si>
    <t>CHEPEN 204</t>
  </si>
  <si>
    <t>09461986</t>
  </si>
  <si>
    <t xml:space="preserve">BUQUICH VALVERDE EMILIO </t>
  </si>
  <si>
    <t>AV EL TRABAJO 260</t>
  </si>
  <si>
    <t>74737543</t>
  </si>
  <si>
    <t xml:space="preserve">VARGAS QUISPE LUIS ANDRES </t>
  </si>
  <si>
    <t>CALLE A ASENT.H. EDILBERTO RAMOS MZ. A LT. 23</t>
  </si>
  <si>
    <t>23/05/2023</t>
  </si>
  <si>
    <t>75925965</t>
  </si>
  <si>
    <t xml:space="preserve">CAMPOS MONTALVAN YELSIN ELEXANDER </t>
  </si>
  <si>
    <t>CALLE LOS ALISOS MZ. D1 LT. 14 ASOC. LAS FRESAS 2DA ETAPA</t>
  </si>
  <si>
    <t>002073350</t>
  </si>
  <si>
    <t>SISA SANABRIA WALTER OSWALDO</t>
  </si>
  <si>
    <t>CALLE VALPARAISO N° 221</t>
  </si>
  <si>
    <t>09657603</t>
  </si>
  <si>
    <t>09592493</t>
  </si>
  <si>
    <t>09847256</t>
  </si>
  <si>
    <t>09596451</t>
  </si>
  <si>
    <t>06962609</t>
  </si>
  <si>
    <t>08150688</t>
  </si>
  <si>
    <t>07085681</t>
  </si>
  <si>
    <t>03601565</t>
  </si>
  <si>
    <t>09372687</t>
  </si>
  <si>
    <t>07501857</t>
  </si>
  <si>
    <t>08046267</t>
  </si>
  <si>
    <t>07518246</t>
  </si>
  <si>
    <t>09369869</t>
  </si>
  <si>
    <t>09772208</t>
  </si>
  <si>
    <t>07105925</t>
  </si>
  <si>
    <t>09845778</t>
  </si>
  <si>
    <t>05353249</t>
  </si>
  <si>
    <t>09564095</t>
  </si>
  <si>
    <t>09512932</t>
  </si>
  <si>
    <t>06881809</t>
  </si>
  <si>
    <t>09217902</t>
  </si>
  <si>
    <t>06054929</t>
  </si>
  <si>
    <t>08748808</t>
  </si>
  <si>
    <t>09118701</t>
  </si>
  <si>
    <t>09049407</t>
  </si>
  <si>
    <t>09981919</t>
  </si>
  <si>
    <t>08488006</t>
  </si>
  <si>
    <t>09768500</t>
  </si>
  <si>
    <t>09510606</t>
  </si>
  <si>
    <t>08543302</t>
  </si>
  <si>
    <t>06983900</t>
  </si>
  <si>
    <t>09501731</t>
  </si>
  <si>
    <t>06579737</t>
  </si>
  <si>
    <t>06692466</t>
  </si>
  <si>
    <t>09583061</t>
  </si>
  <si>
    <t>08205520</t>
  </si>
  <si>
    <t>09232438</t>
  </si>
  <si>
    <t>09298200</t>
  </si>
  <si>
    <t>09655688</t>
  </si>
  <si>
    <t>02691858</t>
  </si>
  <si>
    <t>04070925</t>
  </si>
  <si>
    <t>09302968</t>
  </si>
  <si>
    <t>09606222</t>
  </si>
  <si>
    <t>08167996</t>
  </si>
  <si>
    <t>09531043</t>
  </si>
  <si>
    <t>Trabajador</t>
  </si>
  <si>
    <t>Edad</t>
  </si>
  <si>
    <t>Rango Edades</t>
  </si>
  <si>
    <t>Validar Edad</t>
  </si>
  <si>
    <t>CONSORCIO</t>
  </si>
  <si>
    <t>EPC</t>
  </si>
  <si>
    <t>Tipo de Empresa</t>
  </si>
  <si>
    <t>MASCULINO</t>
  </si>
  <si>
    <t>ZEGARRA ZEGARRA MANUEL ENRIQUE</t>
  </si>
  <si>
    <t>073977474</t>
  </si>
  <si>
    <t>VILLALAZ VILELA FERNANDO LUIS</t>
  </si>
  <si>
    <t>ALARCON VELAZQUEZ VLADIMIR</t>
  </si>
  <si>
    <t>REYES OTINIANO SERGIO MARLON</t>
  </si>
  <si>
    <t>003096441</t>
  </si>
  <si>
    <t>LINARES ESCALANTE YENIFER COROMOTO</t>
  </si>
  <si>
    <t>FEMENINO</t>
  </si>
  <si>
    <t>MONTALVAN AMBROSIO VICTOR OSCAR</t>
  </si>
  <si>
    <t>DIAZ CHAPELLIQUEN GIANCARLO JESUS</t>
  </si>
  <si>
    <t>13/05/1989</t>
  </si>
  <si>
    <t>GOICOCHEA LUCANO MARCO ESAU</t>
  </si>
  <si>
    <t>14/04/1991</t>
  </si>
  <si>
    <t>SOTO VALENCIA JORGE ENRIQUE HERNAN</t>
  </si>
  <si>
    <t>07/02/1981</t>
  </si>
  <si>
    <t>ZEVALLOS CASTRO LUIS RICARDO</t>
  </si>
  <si>
    <t>02/04/1989</t>
  </si>
  <si>
    <t xml:space="preserve">YUPANQUI RIOS DANNY DANIEL </t>
  </si>
  <si>
    <t xml:space="preserve">FUENTES FLORES BRYAN ALEXANDER </t>
  </si>
  <si>
    <t>80269763</t>
  </si>
  <si>
    <t>ESCOBAL HERRERA JUAN JOSE</t>
  </si>
  <si>
    <t>MZ. F LOTE 10 ASENT. H MARCAVILCA</t>
  </si>
  <si>
    <t>GUARDIA ESPINOZA JULIO CESAR</t>
  </si>
  <si>
    <t>AV. GUARDIA PERUANA 350 URB. MATELLINI</t>
  </si>
  <si>
    <t>COOPERATIVA LAS VERTIENTES MZ Y LOTE 7</t>
  </si>
  <si>
    <t>18/02/1978</t>
  </si>
  <si>
    <t>Cardenas Maringo Ricardo Roger</t>
  </si>
  <si>
    <t>Cardenas Maringo Liszeht Cecilia</t>
  </si>
  <si>
    <t>Arbulu Sobrino Pablo Cesar</t>
  </si>
  <si>
    <t>Jr. Los Cerezos 147 Urb. Micaela Bastidas</t>
  </si>
  <si>
    <t>Regalado Linarez Miguel Angel</t>
  </si>
  <si>
    <t>Castro Gutierrez Ronald</t>
  </si>
  <si>
    <t>Cardenas Dominguez Heladio</t>
  </si>
  <si>
    <t>Vergara Becerra Carmen Rosa</t>
  </si>
  <si>
    <t>Aylas Alvites Luis Angel</t>
  </si>
  <si>
    <t>Sanchez Miranda Gorginho Aldair</t>
  </si>
  <si>
    <t>Sanchez Esteban Henry Felix</t>
  </si>
  <si>
    <t>43034649</t>
  </si>
  <si>
    <t>44149025</t>
  </si>
  <si>
    <t>41928679</t>
  </si>
  <si>
    <t>ANCÓN</t>
  </si>
  <si>
    <t>25763704</t>
  </si>
  <si>
    <t>72633211</t>
  </si>
  <si>
    <t>45864506</t>
  </si>
  <si>
    <t>RÍMAC</t>
  </si>
  <si>
    <t>07524697</t>
  </si>
  <si>
    <t>71127200</t>
  </si>
  <si>
    <t>10006039</t>
  </si>
  <si>
    <t>42556220</t>
  </si>
  <si>
    <t>70342913</t>
  </si>
  <si>
    <t>45799202</t>
  </si>
  <si>
    <t>02022535</t>
  </si>
  <si>
    <t>47173145</t>
  </si>
  <si>
    <t>JEFE SIG</t>
  </si>
  <si>
    <t>70675848</t>
  </si>
  <si>
    <t>42992685</t>
  </si>
  <si>
    <t>43520865</t>
  </si>
  <si>
    <t>44240752</t>
  </si>
  <si>
    <t>001646776</t>
  </si>
  <si>
    <t>71561167</t>
  </si>
  <si>
    <t>47173265</t>
  </si>
  <si>
    <t>72724419</t>
  </si>
  <si>
    <t>80232847</t>
  </si>
  <si>
    <t>41566975</t>
  </si>
  <si>
    <t>41431611</t>
  </si>
  <si>
    <t>80256065</t>
  </si>
  <si>
    <t>44960400</t>
  </si>
  <si>
    <t>42175054</t>
  </si>
  <si>
    <t>76347281</t>
  </si>
  <si>
    <t>76347282</t>
  </si>
  <si>
    <t>45071193</t>
  </si>
  <si>
    <t>46972877</t>
  </si>
  <si>
    <t>43200843</t>
  </si>
  <si>
    <t>ESTACION 12 / ESTACION 11</t>
  </si>
  <si>
    <t>45672723</t>
  </si>
  <si>
    <t>GARCIA CHANG PIERRE GIANFRANCO</t>
  </si>
  <si>
    <t>ASENT. H. JOSE OLAYA MZ G. LT. 9</t>
  </si>
  <si>
    <t>47582604</t>
  </si>
  <si>
    <t>GOMEZ SIMBRON HEISON STEVEN</t>
  </si>
  <si>
    <t>ESTACION 03 / ESTACION 12</t>
  </si>
  <si>
    <t>PSJ. 2 MZ CA LT 3 PSJ VILLA SAN LUIS</t>
  </si>
  <si>
    <t>40415115</t>
  </si>
  <si>
    <t>TOVAR BLAS PEDRO</t>
  </si>
  <si>
    <t>ESTACION 02 / ESTACION 12</t>
  </si>
  <si>
    <t>JR. LAS PALMERAS 191</t>
  </si>
  <si>
    <t>49082528</t>
  </si>
  <si>
    <t>TASSARA ESQUIVES ALENIS RAMSES</t>
  </si>
  <si>
    <t>ASENT H. BOCANEGRA MZ A37 LT 1</t>
  </si>
  <si>
    <t>GIUSSEPE GUSTAVO CHILET PACHECO</t>
  </si>
  <si>
    <t> 003100235</t>
  </si>
  <si>
    <t>RIVAS DURAN EDIXON ANDRES</t>
  </si>
  <si>
    <t xml:space="preserve">JIRON VICENTE 18 </t>
  </si>
  <si>
    <t>46219469</t>
  </si>
  <si>
    <t>CHAVEZ ISAMANI ESFRAIN</t>
  </si>
  <si>
    <t>SANTA ANITA MZ.A-1 LT.13-A URB.VILLA MARINA</t>
  </si>
  <si>
    <t>ESTACION 01/ESTACION 09/ESTACION 11/ESTACION 12/DOVELAS/ESTACION 02</t>
  </si>
  <si>
    <t>47884784</t>
  </si>
  <si>
    <t>HUERE SOTOMAYOR WILMER GUSTAVO</t>
  </si>
  <si>
    <t>JE LUIS PARDO SECTOR  ESTE ANEXO 08 JICAMARCA MZ R LOTE 23</t>
  </si>
  <si>
    <t>Ancro S.A.C.</t>
  </si>
  <si>
    <t>20100180562</t>
  </si>
  <si>
    <t>CASSADO S.A.</t>
  </si>
  <si>
    <t>48174186</t>
  </si>
  <si>
    <t>CHAMORRO GARCIA, LEONEL AGUSTO</t>
  </si>
  <si>
    <t>PJ. HUASCAR MZ. 166A LT. 3</t>
  </si>
  <si>
    <t>42393841</t>
  </si>
  <si>
    <t>COTRINA ROBLES EMILIO EDUARDO</t>
  </si>
  <si>
    <t>Tecnico Electricista</t>
  </si>
  <si>
    <t>Calle Inca Roca 173 Urb San Agustín - Comas</t>
  </si>
  <si>
    <t>75538219</t>
  </si>
  <si>
    <t>DURAND  LOPEZ STEPHANY JULIETTE</t>
  </si>
  <si>
    <t>AAHH HEROES DE SAN JUAN MZ. N-1 LOTE 5</t>
  </si>
  <si>
    <t>VERA RONCAL ROBIN RENEE</t>
  </si>
  <si>
    <t>Tecnico de Mantenimiento</t>
  </si>
  <si>
    <t>CALLE LA LIBERTAD MZ A LOTE 21 CAMPOU</t>
  </si>
  <si>
    <t>CB METAL S.A</t>
  </si>
  <si>
    <t xml:space="preserve">POZOS Y TUNELES </t>
  </si>
  <si>
    <t xml:space="preserve">AGRP. FAM JOSE OLAYA 1 MZ E LT 3, SAN JUAN DE LURIGANCHO </t>
  </si>
  <si>
    <t xml:space="preserve">PASCO </t>
  </si>
  <si>
    <t>ESTACIONES 25/26/27</t>
  </si>
  <si>
    <t xml:space="preserve">LORETO </t>
  </si>
  <si>
    <t xml:space="preserve">SAN MIGUEL </t>
  </si>
  <si>
    <t xml:space="preserve">SAN ISIDRO </t>
  </si>
  <si>
    <t>002435618</t>
  </si>
  <si>
    <t xml:space="preserve">TORREZ VASQUEZ LAURA LISSETH </t>
  </si>
  <si>
    <t xml:space="preserve">AV Separadora Industrial Mz C Lote 21 Urb Pachacamac, Villa el Salvador - Lima - Lima </t>
  </si>
  <si>
    <t>VENZOLANA</t>
  </si>
  <si>
    <t>ROSAS OLORTEGUI PAUL RONALDIÑHO</t>
  </si>
  <si>
    <t xml:space="preserve">Calle Rio Branco 130 Int B Urb Peru, San Martin de Porres - Lima Lima  </t>
  </si>
  <si>
    <t xml:space="preserve">ASENT. H. MANZANILLA II MZ. K-2 LT. 29 </t>
  </si>
  <si>
    <t>REUBICADO</t>
  </si>
  <si>
    <t>AV. MELGAREJO 491 URB. SANTA PATRICIA ETAPA 1</t>
  </si>
  <si>
    <t>OFICIAL TRAZADOR</t>
  </si>
  <si>
    <t>CA 16 MZ G LT 6 A.H. GRUPO RESIDENCIAL C2</t>
  </si>
  <si>
    <t>ASENT. H. LEANDRO ORTEGA ESPINOZA - PACHACUTEC  MZ K-3 LT. 12</t>
  </si>
  <si>
    <t>PIUNDO QUIROZ DAVID DEYVER</t>
  </si>
  <si>
    <t>TINCOPA BALA VICTOR PEDRO</t>
  </si>
  <si>
    <t>ASENT. H. 6 DE DICIEMBRE 1SECT PECP MZ. J LT.7</t>
  </si>
  <si>
    <t>HUANCAS</t>
  </si>
  <si>
    <t>VALENSUELA CHUQUIANO JEAN PAUL</t>
  </si>
  <si>
    <t>ASENT. H. FELIX MORENO CABALLERO MZ. L LT. 19</t>
  </si>
  <si>
    <t>LINGAN SANTA CRUZ EDAR ESAU</t>
  </si>
  <si>
    <t>ESPINO MANRIQUE JUAN FERNANDO</t>
  </si>
  <si>
    <t>41996878</t>
  </si>
  <si>
    <t>6/10/1980</t>
  </si>
  <si>
    <t>05/12/1979</t>
  </si>
  <si>
    <t>5/01/1986</t>
  </si>
  <si>
    <t>20/6/1988</t>
  </si>
  <si>
    <t>13/8/1996</t>
  </si>
  <si>
    <t>20/09/1986</t>
  </si>
  <si>
    <t>29/12/1995</t>
  </si>
  <si>
    <t>21/7/1996</t>
  </si>
  <si>
    <t>20/10/1983</t>
  </si>
  <si>
    <t>18/03/1974</t>
  </si>
  <si>
    <t>27/04/1988</t>
  </si>
  <si>
    <t>11/11/1989</t>
  </si>
  <si>
    <t>11/02/1983</t>
  </si>
  <si>
    <t>8/1/1976</t>
  </si>
  <si>
    <t>25/3/1972</t>
  </si>
  <si>
    <t>12/07/1981</t>
  </si>
  <si>
    <t>10/3/1999</t>
  </si>
  <si>
    <t>06/01/1986</t>
  </si>
  <si>
    <t>17/11/1987</t>
  </si>
  <si>
    <t>8/04/2004</t>
  </si>
  <si>
    <t>03/02/1993</t>
  </si>
  <si>
    <t>3/09/1991</t>
  </si>
  <si>
    <t>18/02/1979</t>
  </si>
  <si>
    <t>8/12/1988</t>
  </si>
  <si>
    <t>09/10/1981</t>
  </si>
  <si>
    <t>11/11/1982</t>
  </si>
  <si>
    <t>20/3/1978</t>
  </si>
  <si>
    <t>14/04/1990</t>
  </si>
  <si>
    <t>14/12/1968</t>
  </si>
  <si>
    <t>17/7/1970</t>
  </si>
  <si>
    <t>14/01/1981</t>
  </si>
  <si>
    <t>04/12/1985</t>
  </si>
  <si>
    <t>14/04/1994</t>
  </si>
  <si>
    <t>29/11/1984</t>
  </si>
  <si>
    <t>17/04/1984</t>
  </si>
  <si>
    <t>09/06/1973</t>
  </si>
  <si>
    <t>20/4/1991</t>
  </si>
  <si>
    <t>22/01/1971</t>
  </si>
  <si>
    <t>07/04/1997</t>
  </si>
  <si>
    <t>20/12/1979</t>
  </si>
  <si>
    <t>BARTOLO_x000D_
DE LA_x000D_
CRUZ _x000D_
BRIAN</t>
  </si>
  <si>
    <t>OPERADO_x000D_
R DE _x000D_
VOLQUETE</t>
  </si>
  <si>
    <t>7/6/1980</t>
  </si>
  <si>
    <t>13/07/1983</t>
  </si>
  <si>
    <t>45748401</t>
  </si>
  <si>
    <t>MENESES QUISPE LUIS ESTEBAN</t>
  </si>
  <si>
    <t>13/09/1987</t>
  </si>
  <si>
    <t>CASA HUERTA LA CAMPIÑA SECTOR A MZ G.L.T9</t>
  </si>
  <si>
    <t xml:space="preserve">16176049 </t>
  </si>
  <si>
    <t>05/01/1967</t>
  </si>
  <si>
    <t>COOP DE VIV LA FLORESTA MZB LOTE 5</t>
  </si>
  <si>
    <t>10430145</t>
  </si>
  <si>
    <t>BALDEON NUÑEZ JEOVANI</t>
  </si>
  <si>
    <t>01/03/1972</t>
  </si>
  <si>
    <t xml:space="preserve">MZ ULT.18 COOP LA UNION </t>
  </si>
  <si>
    <t>10601282</t>
  </si>
  <si>
    <t xml:space="preserve">	SINCHE FLORES GAVINO FRANK</t>
  </si>
  <si>
    <t>ASOC. CIV. DE VIV. PARIACHI ETAPA 3ERA MZ. S LT. 2</t>
  </si>
  <si>
    <t>12/01/1967</t>
  </si>
  <si>
    <t>18/06/1992</t>
  </si>
  <si>
    <t>08/10/1989</t>
  </si>
  <si>
    <t>02/01/1989</t>
  </si>
  <si>
    <t>28/09/1979</t>
  </si>
  <si>
    <t>29/04/1984</t>
  </si>
  <si>
    <t>15/01/1980</t>
  </si>
  <si>
    <t>18/4/1991</t>
  </si>
  <si>
    <t>30/07/1991</t>
  </si>
  <si>
    <t>22/11/1995</t>
  </si>
  <si>
    <t>30/11/1992</t>
  </si>
  <si>
    <t>10/12/1977</t>
  </si>
  <si>
    <t>24/10/1988</t>
  </si>
  <si>
    <t>10/08/1977</t>
  </si>
  <si>
    <t>15/5/1976</t>
  </si>
  <si>
    <t>07/04/1986</t>
  </si>
  <si>
    <t>16/04/1991</t>
  </si>
  <si>
    <t>27/03/1984</t>
  </si>
  <si>
    <t>18/09/1973</t>
  </si>
  <si>
    <t>04/03/1987</t>
  </si>
  <si>
    <t>05/05/1983</t>
  </si>
  <si>
    <t>11/09/1974</t>
  </si>
  <si>
    <t>31/07/1988</t>
  </si>
  <si>
    <t>20/07/1984</t>
  </si>
  <si>
    <t>18/01/2000</t>
  </si>
  <si>
    <t>01/11/1988</t>
  </si>
  <si>
    <t>16/02/1996</t>
  </si>
  <si>
    <t>21/08/1992</t>
  </si>
  <si>
    <t>06/07/1991</t>
  </si>
  <si>
    <t>17/04/1995</t>
  </si>
  <si>
    <t>12/09/1983</t>
  </si>
  <si>
    <t>12/06/1993</t>
  </si>
  <si>
    <t>07/07/1990</t>
  </si>
  <si>
    <t>21/05/1991</t>
  </si>
  <si>
    <t>23/4/1983</t>
  </si>
  <si>
    <t>48416828</t>
  </si>
  <si>
    <t>IPURRE UCHARIMA REYNAN</t>
  </si>
  <si>
    <t>11/09/1993</t>
  </si>
  <si>
    <t>27/12/2000</t>
  </si>
  <si>
    <t>19/10/1980</t>
  </si>
  <si>
    <t>26/09/1992</t>
  </si>
  <si>
    <t>47667375</t>
  </si>
  <si>
    <t>MACEDO SORIA DAVIS GABRIEL</t>
  </si>
  <si>
    <t>03/04/1993</t>
  </si>
  <si>
    <t xml:space="preserve">AV AUGUSTO B LEGUIA 1169 </t>
  </si>
  <si>
    <t>CHICLAYO (CHICLAYO-LAMBAYEQUE)</t>
  </si>
  <si>
    <t>77481164</t>
  </si>
  <si>
    <t>GUERRA HUAYTA MARCEL ALEXIS</t>
  </si>
  <si>
    <t>29/06/1995</t>
  </si>
  <si>
    <t>ASOC LA CONCORDIA MZ B LT 8B</t>
  </si>
  <si>
    <t>19/08/1988</t>
  </si>
  <si>
    <t>20/08/1984</t>
  </si>
  <si>
    <t>08/06/1989</t>
  </si>
  <si>
    <t>17/07/1974</t>
  </si>
  <si>
    <t>30/06/1995</t>
  </si>
  <si>
    <t>04/02/1973</t>
  </si>
  <si>
    <t>29/07/1992</t>
  </si>
  <si>
    <t>08/02/1994</t>
  </si>
  <si>
    <t>18/10/1993</t>
  </si>
  <si>
    <t>26/05/1984</t>
  </si>
  <si>
    <t>CONTRUCTORA ARQUITRABE SAC</t>
  </si>
  <si>
    <t xml:space="preserve">DEXTRE CALIXTO SMITH ROMMEL </t>
  </si>
  <si>
    <t>CUEVA LANDA PEDRO JHONY</t>
  </si>
  <si>
    <t>JR. SAN JACIENTO U POP SAN JUAN BAUTISTA MZ. E LT 18</t>
  </si>
  <si>
    <t xml:space="preserve">ROJAS PUENTE MARIO PEDRO </t>
  </si>
  <si>
    <t>COOP. SOL DE VITARTE MZ. I LT. 23</t>
  </si>
  <si>
    <t>PALACIN COSME EFRAIN LEONIDAS</t>
  </si>
  <si>
    <t>AH. EL AMAUTA ZONA B VITARTE MZ. E LT 5</t>
  </si>
  <si>
    <t xml:space="preserve">GAVILAN CRISTOMO LUIS MARTIN </t>
  </si>
  <si>
    <t>C.POBLADO JICAMARCA ANEXO B MZ A LT.05</t>
  </si>
  <si>
    <t xml:space="preserve">RETAMOZO MIRANDA ROMAN </t>
  </si>
  <si>
    <t>PSJ. LAS LAGUNAS 132 ASENT.H. VILLA HERMOSA</t>
  </si>
  <si>
    <t>06550467</t>
  </si>
  <si>
    <t>MELENDEZ FRANCO JOSE</t>
  </si>
  <si>
    <t xml:space="preserve">OPERADOR DE EXCAVADORA </t>
  </si>
  <si>
    <t>AV. 26 DE MAYO ASOC. VIV LOS ROSALES SUBLT 12 C PS MZ B</t>
  </si>
  <si>
    <t>09476408</t>
  </si>
  <si>
    <t>CHUMPITAZ ZARATE ROBERTO MARIO</t>
  </si>
  <si>
    <t>JR. COLMENA 985 LA LIBERTAD</t>
  </si>
  <si>
    <t xml:space="preserve">HUACCHA AUCCASI JUAN CARLOS </t>
  </si>
  <si>
    <t>SEC. B4 MZ G2 LT 28 PACHACUTEC</t>
  </si>
  <si>
    <t xml:space="preserve">GONZALES PONCE HUGO BERNANDO </t>
  </si>
  <si>
    <t xml:space="preserve">OFICIAL ALBAÑIL  </t>
  </si>
  <si>
    <t>ASENT. H. SAN JUAN BOSCO MZ D LT. 6</t>
  </si>
  <si>
    <t xml:space="preserve">VILLAVICENCIO PAREDES ALDAIR </t>
  </si>
  <si>
    <t>CALLE QUINTA 251 PISO 2</t>
  </si>
  <si>
    <t>JONI RAFAEL JAIME RETAMOZO</t>
  </si>
  <si>
    <t xml:space="preserve">LA PERLA </t>
  </si>
  <si>
    <t>KEVIN STHUARD SANCHEZ AYALA</t>
  </si>
  <si>
    <t>E-26/27</t>
  </si>
  <si>
    <t xml:space="preserve">MZ 83 LT. 13 AH.ENRIQUE MILLA OCHOA SECT. LAS FLORES </t>
  </si>
  <si>
    <t xml:space="preserve">JR. MATEO AGUILAR 215 MIRONES BAJO </t>
  </si>
  <si>
    <t>AH. ENRIQUE MILLA OCHOA COMT. 3 MZ 83 LT 13 SECT LAS FLORES</t>
  </si>
  <si>
    <t>CARDENAS HUAMANI EVER EMILIO</t>
  </si>
  <si>
    <t xml:space="preserve">TOPOGRAFO </t>
  </si>
  <si>
    <t xml:space="preserve">PSJE. FLOR DE MARIA MZ. M LT 9 PAMPLONA ALTA </t>
  </si>
  <si>
    <t xml:space="preserve">GONZALES PAZ FERNANDO ENRIQUE </t>
  </si>
  <si>
    <t>JR.RENOVACION 678</t>
  </si>
  <si>
    <t>07764585</t>
  </si>
  <si>
    <t xml:space="preserve">IRAOLA OLIVER ERNESTO MARTIN </t>
  </si>
  <si>
    <t xml:space="preserve">INGENIERO RESIDENTE </t>
  </si>
  <si>
    <t>JR. AREQUIPA 131 URB. SAN FELIPE ETAPA 2DA</t>
  </si>
  <si>
    <t>09772146</t>
  </si>
  <si>
    <t xml:space="preserve">CRUZ PASTOR JUAN JAVIER </t>
  </si>
  <si>
    <t xml:space="preserve">SUB. GERENTE GENERAL </t>
  </si>
  <si>
    <t xml:space="preserve">MZ J LT 10 LA MERCED ENSENADA </t>
  </si>
  <si>
    <t xml:space="preserve">CAMPOS LOZANO SEGUNDO ALVARIDO </t>
  </si>
  <si>
    <t>PSJ. ASOC LA GRAMA MZ A LT 5B</t>
  </si>
  <si>
    <t>ECHEVARRIA MAMANIJOSE LUIS</t>
  </si>
  <si>
    <t>MZ. 138 LT. 2 GRUPO 16 HUASCAR</t>
  </si>
  <si>
    <t>VILLA DAMIAN TIMOTEO</t>
  </si>
  <si>
    <t>ASENT. H ASOC. AUTOG. SAN BENITO MZ E-2 LT.04</t>
  </si>
  <si>
    <t xml:space="preserve">CRUZ AGUILAR JUAN JAVIER </t>
  </si>
  <si>
    <t xml:space="preserve">MAESTRO DE OBRA </t>
  </si>
  <si>
    <t>ASENT. H. LA MERCED MZ K LT 10</t>
  </si>
  <si>
    <t>VALENZUELA GARCIA JOSE ENRIQUE</t>
  </si>
  <si>
    <t xml:space="preserve">PSJ. SAN PEDRO MZ E1 LT 13 SEÑOR DE LOS MILAGROS </t>
  </si>
  <si>
    <t>MARTINEZ COLOS JUNIOR LORENZO</t>
  </si>
  <si>
    <t>AV. LAS GAVIOTAS MZ A6 LT 09 ASOC ROSAL DE SANTA ANITA 1RA ET</t>
  </si>
  <si>
    <t xml:space="preserve">VILLARROEL HUAROTO DENIS SALVADOR </t>
  </si>
  <si>
    <t xml:space="preserve">MZ B LT SECTOR 10 GRUPO 1 ASENT. H OASIS DE VILLA </t>
  </si>
  <si>
    <t xml:space="preserve">SOLANO CULQUICONDOR GERARDO </t>
  </si>
  <si>
    <t>PROVIV. SANTA JOSEFINA MZ A LT.27</t>
  </si>
  <si>
    <t xml:space="preserve">VARGAS YUPANQUI DAVID EDGAR </t>
  </si>
  <si>
    <t xml:space="preserve">CHOFER </t>
  </si>
  <si>
    <t>MZ. H LT.04 ASEN. H LA MERCED</t>
  </si>
  <si>
    <t xml:space="preserve">TRINIDAD ORTIZ SOUSET VIVIAN </t>
  </si>
  <si>
    <t>JR. JUNIN 383 PISO 2</t>
  </si>
  <si>
    <t xml:space="preserve">HUANUCO </t>
  </si>
  <si>
    <t xml:space="preserve">QUESQUEN ISIQUE CRISTIAN ARNOLD </t>
  </si>
  <si>
    <t xml:space="preserve">INGENIERO DE CALIDAD </t>
  </si>
  <si>
    <t>CALLE LIMA 446</t>
  </si>
  <si>
    <t>ETEN</t>
  </si>
  <si>
    <t xml:space="preserve">BUITRON RUIZ MARCO ANTONIO </t>
  </si>
  <si>
    <t>ASENT. H.PACHACUTEC MZ. Q2 LT. 07</t>
  </si>
  <si>
    <t>10116186</t>
  </si>
  <si>
    <t>VILLAVERDE CARBAJO WALDO ANDRES</t>
  </si>
  <si>
    <t xml:space="preserve">AV. VIÑA DEL MAR 365 URB SOLDE LA MOLINA </t>
  </si>
  <si>
    <t>71592498</t>
  </si>
  <si>
    <t xml:space="preserve">URRUTIA ROJAS DENNIS PAUL </t>
  </si>
  <si>
    <t>PSJ. CASTRO S/N</t>
  </si>
  <si>
    <t>RUIZ RUIZ VICTOR JULIO</t>
  </si>
  <si>
    <t xml:space="preserve">CALLE CACHAY DIAZ, HORACIO 356 CHALET 1 PISO 1 SECTOR SANTA CATALINA </t>
  </si>
  <si>
    <t>PONCE MARTINEZ MAX SAUL</t>
  </si>
  <si>
    <t xml:space="preserve">AV. COSTANERA 1200 BLOCK B DPTO. 504 URB. MIRAMAR </t>
  </si>
  <si>
    <t>CUZCO 847 INT. A</t>
  </si>
  <si>
    <t xml:space="preserve">OPERARIO ELECTRICO </t>
  </si>
  <si>
    <t>AV. BOLIVAR SECTOR 6 GRUPO 7 MZ. M LT. 23</t>
  </si>
  <si>
    <t>41772746</t>
  </si>
  <si>
    <t xml:space="preserve">VALDIVIA RAMIREZ LUIS ALBERTO </t>
  </si>
  <si>
    <t xml:space="preserve">MZ. D LT 19 A.H.M.L ESTRELLA SIMON BOLIVAR - LA ENSENADA </t>
  </si>
  <si>
    <t>ATENCION CHAVEZ JESUS</t>
  </si>
  <si>
    <t>ASENT. H JAVIER HERAUD MZ P LT. 11</t>
  </si>
  <si>
    <t>SEDANO VASQUEZ JENRY EDSON</t>
  </si>
  <si>
    <t xml:space="preserve">ASENT. H. HORACION ZEBALLOS GP J MZ D LT 8 ATE </t>
  </si>
  <si>
    <t>TOLEDO JANAMPARAUL MARINO</t>
  </si>
  <si>
    <t>HUMDURAS 5648 PISO 1 ALTO PALERMO</t>
  </si>
  <si>
    <t xml:space="preserve">BUENOS AIRES </t>
  </si>
  <si>
    <t>CHOCCE UNOCCJUAN MIGUEL</t>
  </si>
  <si>
    <t>CALLE. LOS LLANOS MZ. C LT 8 ASOC. LOS VIQUES</t>
  </si>
  <si>
    <t xml:space="preserve">SILVANO SALDAÑA JAIRO RAUL </t>
  </si>
  <si>
    <t>ASENT. H LOMAS DE SAN FELIPE MZ. C LT 1</t>
  </si>
  <si>
    <t xml:space="preserve">CULLAS VALLE BRANDON ALEJANDRO </t>
  </si>
  <si>
    <t xml:space="preserve">AV. 9 DE OCTUBRE MZ R LT 04 ASENT. H DIGNIDAD NACIONAL </t>
  </si>
  <si>
    <t xml:space="preserve">MALA </t>
  </si>
  <si>
    <t xml:space="preserve">LOZANO SULCA GRIMALDO BRAAN </t>
  </si>
  <si>
    <t xml:space="preserve">PSJE. MRCAL CASTILLA 115 A.H CERRO EL INDEPENDIENTE </t>
  </si>
  <si>
    <t>75125588</t>
  </si>
  <si>
    <t>SERPA LOAYZA ALEXIS JUNIORS</t>
  </si>
  <si>
    <t xml:space="preserve">OFICIAL SOLDADOR </t>
  </si>
  <si>
    <t xml:space="preserve"> LA MERCED MZ. K LT. 07</t>
  </si>
  <si>
    <t>44269760</t>
  </si>
  <si>
    <t xml:space="preserve">HUAMANI ROMAN ISIDRO WUILMAN </t>
  </si>
  <si>
    <t>MZ.P2 LT.5 A.H. CMTE 36A AMPL. NUEVA ESPERANZA</t>
  </si>
  <si>
    <t>19337669</t>
  </si>
  <si>
    <t>JR. LOS ASBESTOS 456 COOP. LA HUAYRONA MZ. J LT. 8</t>
  </si>
  <si>
    <t>43096757</t>
  </si>
  <si>
    <t xml:space="preserve">LAZARO HUAROC RUEL RONI </t>
  </si>
  <si>
    <t>GRIPO UCV 100 LT.54 ZONA F HUAYCAN</t>
  </si>
  <si>
    <t>74176483</t>
  </si>
  <si>
    <t xml:space="preserve">CLEMENT GARCIA PHITER MICHAEL </t>
  </si>
  <si>
    <t>EL CONDOR MZ. N LT. 8</t>
  </si>
  <si>
    <t>16717204</t>
  </si>
  <si>
    <t xml:space="preserve">VILLENA CHAVEZ EDGAR JAVIER </t>
  </si>
  <si>
    <t>PSJ. MARIANO MELGAR MZ. C LT. 18</t>
  </si>
  <si>
    <t>42422970</t>
  </si>
  <si>
    <t xml:space="preserve">BORDA QUISPE UBALDO </t>
  </si>
  <si>
    <t xml:space="preserve"> ASOC. RESIDENCIAL SANTA ANITA MZ. B9 LT. 10</t>
  </si>
  <si>
    <t>26721626</t>
  </si>
  <si>
    <t xml:space="preserve">NOVOA LLANOS GERONIMO </t>
  </si>
  <si>
    <t xml:space="preserve">OPERADOR DE RODILLO </t>
  </si>
  <si>
    <t>NUEVA AMPLIACION PACIFICO I MZ. D LT. 2</t>
  </si>
  <si>
    <t>08984367</t>
  </si>
  <si>
    <t xml:space="preserve">ALCANTARA LOPEZ IDELMO RAUL </t>
  </si>
  <si>
    <t xml:space="preserve">OPERARIO DE MOTONIVELADORA </t>
  </si>
  <si>
    <t>CALLE LAS ORQUIDEAS 121</t>
  </si>
  <si>
    <t>46987138</t>
  </si>
  <si>
    <t>MARIN SILVANO SEGUNDO CARLOS</t>
  </si>
  <si>
    <t>: LOS ROSALES S/N</t>
  </si>
  <si>
    <t>42436711</t>
  </si>
  <si>
    <t xml:space="preserve">CALIXTO SALVADOR HUGO DANTE </t>
  </si>
  <si>
    <t xml:space="preserve"> ADEDUL VIRGEN DE FATIMA MZ. E LT. 14</t>
  </si>
  <si>
    <t>76617663</t>
  </si>
  <si>
    <t xml:space="preserve">LEYVAS ANTICONA ZENON ALEJANDRO </t>
  </si>
  <si>
    <t>SANTIAGO ANTUNEZ DE MAYOLO MZ. A LT. 3</t>
  </si>
  <si>
    <t>09279327</t>
  </si>
  <si>
    <t>CASTRO GUERRA ALTAMIRANO WALTER RUBBER</t>
  </si>
  <si>
    <t>TMB2 PV01</t>
  </si>
  <si>
    <t xml:space="preserve"> CAL EUGENIO DE LA TORRE 261</t>
  </si>
  <si>
    <t xml:space="preserve">JULCA ALVARADO JAIME MICHEL </t>
  </si>
  <si>
    <t>JR. TUPAC AMARU 1017</t>
  </si>
  <si>
    <t>00448446</t>
  </si>
  <si>
    <t>CAHUI CUTIMBO WENCESLAO</t>
  </si>
  <si>
    <t>PISO 2 VILLA SAN LUIS DE ATE.CALLE SN MZ. C LT. 21</t>
  </si>
  <si>
    <t xml:space="preserve">ALBAN BARRIOS HUMBERTO ADRIAN </t>
  </si>
  <si>
    <t>LAZARETO 1158 DPTO. 24</t>
  </si>
  <si>
    <t>32481816</t>
  </si>
  <si>
    <t xml:space="preserve">MEDRANO ANISETOO CRISTIAN AYLAN </t>
  </si>
  <si>
    <t xml:space="preserve"> JORGE BASABRE</t>
  </si>
  <si>
    <t>CORPORACION C.C. REGEYSER S.A.C.</t>
  </si>
  <si>
    <t>Controles Automáticos SAC</t>
  </si>
  <si>
    <t>19/09/1992</t>
  </si>
  <si>
    <t>04/10/1995</t>
  </si>
  <si>
    <t>02/03/1994</t>
  </si>
  <si>
    <t>29/11/1973</t>
  </si>
  <si>
    <t>15/06/1983</t>
  </si>
  <si>
    <t>03/07/2001</t>
  </si>
  <si>
    <t>05/03/1995</t>
  </si>
  <si>
    <t>09312663</t>
  </si>
  <si>
    <t>SAFETY &amp; CONSTRUCCION S.A.C.</t>
  </si>
  <si>
    <t>ALEGRIA MENDOZA JOHNNY ALBERTO</t>
  </si>
  <si>
    <t>ML CHECA EGUIGUREN 1719 DPT 227 SEOANE ROSS</t>
  </si>
  <si>
    <t>SANIP PERU SAC</t>
  </si>
  <si>
    <t>CASTRO MARCELO EDUARDO IVAN</t>
  </si>
  <si>
    <t>ASOC VIV VILLA SAN CARLOS MZ R LTE 18</t>
  </si>
  <si>
    <t>20605071407</t>
  </si>
  <si>
    <t>IPEYM E.I.R.L.</t>
  </si>
  <si>
    <t>Alfaro Mori  Eddy Edmundo</t>
  </si>
  <si>
    <t>JR. PUERTO RICO</t>
  </si>
  <si>
    <t>45536265</t>
  </si>
  <si>
    <t>Belsuzarri Campos  Antony Jonathan</t>
  </si>
  <si>
    <t>CALLE PROGRESO S/N HERBAY ALTO</t>
  </si>
  <si>
    <t>72127826</t>
  </si>
  <si>
    <t>Bustamante  Gahuallay Jairo</t>
  </si>
  <si>
    <t>MINA UCHUCCHACUA</t>
  </si>
  <si>
    <t>43587560</t>
  </si>
  <si>
    <t>Bustamante Gahuallay Pablo Cesar</t>
  </si>
  <si>
    <t>MZ. 157 LT. 15 ASENT. H. HUASCAR</t>
  </si>
  <si>
    <t>46936755</t>
  </si>
  <si>
    <t>Caceres Peña Andres Felipe</t>
  </si>
  <si>
    <t>UCV 6 LT 22 ZONA A ASENT H HUAYCAN</t>
  </si>
  <si>
    <t>73030207</t>
  </si>
  <si>
    <t>Cadillo Adan Jesus Marcelino</t>
  </si>
  <si>
    <t>AV. GRAU 12 DE OCTUBRE MZ. O LT. 3</t>
  </si>
  <si>
    <t>42226123</t>
  </si>
  <si>
    <t>Castro Mercado  Edsson Enrique</t>
  </si>
  <si>
    <t>PSJ 1 MZ B LT 10 ASOC SOLIS GARCIA</t>
  </si>
  <si>
    <t>40955572</t>
  </si>
  <si>
    <t>Chacon Pizango Segundo Alfonso</t>
  </si>
  <si>
    <t>JR. BOLIVAR</t>
  </si>
  <si>
    <t>41079216</t>
  </si>
  <si>
    <t>Cruzado Lara  Jose Luis</t>
  </si>
  <si>
    <t>VISTA ALEGRE MZ. D LT. 7</t>
  </si>
  <si>
    <t>41313486</t>
  </si>
  <si>
    <t>Donayre Benavides Oscar Alexander</t>
  </si>
  <si>
    <t>CALLE VALPARAISO PERU</t>
  </si>
  <si>
    <t>SAN AMRTIN DE PORRES</t>
  </si>
  <si>
    <t>45125615</t>
  </si>
  <si>
    <t>Espada Sifuentes Ezequiel Federico</t>
  </si>
  <si>
    <t>AGROPEMSA MZ. K LT. 08</t>
  </si>
  <si>
    <t>43232137</t>
  </si>
  <si>
    <t>Espinoza Gurmendi Romulo Alex</t>
  </si>
  <si>
    <t>75613291</t>
  </si>
  <si>
    <t>Fernandez Fajardo Joseph Manuel</t>
  </si>
  <si>
    <t>PSJ. CHECHE VILLA JULIA</t>
  </si>
  <si>
    <t>40899837</t>
  </si>
  <si>
    <t>Flores Quispe  Juan Carlos</t>
  </si>
  <si>
    <t>MZ F LT 06 AH. CERRO CANDELA</t>
  </si>
  <si>
    <t>40475867</t>
  </si>
  <si>
    <t>Gonzales Rivera Pedro Pablo</t>
  </si>
  <si>
    <t>BELLAVISTACACHAPAMPA</t>
  </si>
  <si>
    <t>CASHAPAMPA</t>
  </si>
  <si>
    <t>45767114</t>
  </si>
  <si>
    <t>Guevara Panta Oscar Ruperto</t>
  </si>
  <si>
    <t>JR.VENEZUELA 225</t>
  </si>
  <si>
    <t>41222890</t>
  </si>
  <si>
    <t>Guzman Vega Eriberto</t>
  </si>
  <si>
    <t>AV. REVOLUCION 3 GRUPO 9 MZ. J LT. 24</t>
  </si>
  <si>
    <t>43392132</t>
  </si>
  <si>
    <t>Huayllaccahua Gutierrez Ruben</t>
  </si>
  <si>
    <t>ASENT H TUPAC AMARU MZ G LT 9</t>
  </si>
  <si>
    <t>40270834</t>
  </si>
  <si>
    <t>Infante Vila Ivan Giuliano</t>
  </si>
  <si>
    <t>URB LA IMACULADA MZ B LT 17</t>
  </si>
  <si>
    <t>42828593</t>
  </si>
  <si>
    <t>Juro Pumahuallca  Cesar Agusto</t>
  </si>
  <si>
    <t>PS ROMAN CAVERO 255 2DO PISO URB EL AGUSTINO MZ. P</t>
  </si>
  <si>
    <t>Laura Anchayhua Gino Jampier</t>
  </si>
  <si>
    <t>Lazaro Haro Danny Oswaldo</t>
  </si>
  <si>
    <t>25 DE DICIEMBRE 605</t>
  </si>
  <si>
    <t>FLORENCIA DE MORA</t>
  </si>
  <si>
    <t>42098495</t>
  </si>
  <si>
    <t>Leiva Alejandro Homer Victor</t>
  </si>
  <si>
    <t>C.P. LA MESETA AMPLIACION MZ. S LT. 5</t>
  </si>
  <si>
    <t>73544219</t>
  </si>
  <si>
    <t>Mallma Huamani Edie Raul</t>
  </si>
  <si>
    <t>JR. AREQUIPA P.J.6 DE JULIO MZ. L LT. 14</t>
  </si>
  <si>
    <t>46200588</t>
  </si>
  <si>
    <t>Martinez Martinez Jonatann Jesus</t>
  </si>
  <si>
    <t>JR.SAN MARTIN DE PORRES 637</t>
  </si>
  <si>
    <t>41457688</t>
  </si>
  <si>
    <t>Mata Morales Javier</t>
  </si>
  <si>
    <t>COOP.UNIVERSAL AV.MARIA P.DE BELLIDO 771</t>
  </si>
  <si>
    <t>46187654</t>
  </si>
  <si>
    <t>Merlo Quijano Edwin</t>
  </si>
  <si>
    <t>LAS MALVINAS MZ. 37D LT. 07</t>
  </si>
  <si>
    <t>43805192</t>
  </si>
  <si>
    <t>Mirano Mas Mario</t>
  </si>
  <si>
    <t>AV. TINGO MARIA CHACRA RIOS SUR</t>
  </si>
  <si>
    <t>48318377</t>
  </si>
  <si>
    <t>Moran Correa Julio Segundo</t>
  </si>
  <si>
    <t>43918245</t>
  </si>
  <si>
    <t>Nazario Cruz Juan Carlos</t>
  </si>
  <si>
    <t>JR. ALMTE MARTIN JORGE GUISSE INT. 25 CERCADO</t>
  </si>
  <si>
    <t>46584450</t>
  </si>
  <si>
    <t>Olortegui Utia Lizeth Elva</t>
  </si>
  <si>
    <t>UNID.INMUB.2 PISO 1 CIUDAD DEL PESCADOR MZ. Q2 LT. 11</t>
  </si>
  <si>
    <t>73478176</t>
  </si>
  <si>
    <t>Paisig Vasquez Jose Deiber</t>
  </si>
  <si>
    <t>CASERIO OTUCCHO</t>
  </si>
  <si>
    <t>CUMBA</t>
  </si>
  <si>
    <t>40692216</t>
  </si>
  <si>
    <t>Paquiyauri Tineo Wilber</t>
  </si>
  <si>
    <t>HORACIO ZEVALLOS MZ.N-13 LT.5</t>
  </si>
  <si>
    <t>75870228</t>
  </si>
  <si>
    <t>Peña Mestanza Pedro Jose</t>
  </si>
  <si>
    <t>CALLE CARLOS A. SALAVERRY LUCYANA ETAPA 1</t>
  </si>
  <si>
    <t>09382697</t>
  </si>
  <si>
    <t>Peralta Panduro Fernando</t>
  </si>
  <si>
    <t>CALLE K MZ.M' LT.11 URB PACHACAMAC BARRIO 1 SECT. I</t>
  </si>
  <si>
    <t>21538818</t>
  </si>
  <si>
    <t>Perez Cano Yvan Lucas</t>
  </si>
  <si>
    <t>AV. AREQUIPA 1516 DPTO. E</t>
  </si>
  <si>
    <t>46614492</t>
  </si>
  <si>
    <t>Pinedo Flores Halder Roler</t>
  </si>
  <si>
    <t>JR. FRANCISCO PIZARRO P.J EL AGUSTINO 1RA ZONA</t>
  </si>
  <si>
    <t>48131664</t>
  </si>
  <si>
    <t>Pretel Casachahua Leonardo Cesar</t>
  </si>
  <si>
    <t>VICTOR MALASQUEZ S/N PARCELA 21 DE COLLANAC MZ. D</t>
  </si>
  <si>
    <t>09357082</t>
  </si>
  <si>
    <t>Pretel De La Cruz Cesar Goyo</t>
  </si>
  <si>
    <t>MZ.A LT.14 ASOC.VIV. SANTIAGO APOSTOL DE COLLANAC ZN</t>
  </si>
  <si>
    <t>44558864</t>
  </si>
  <si>
    <t>Quispe Noa Erick Moises</t>
  </si>
  <si>
    <t>40455378</t>
  </si>
  <si>
    <t>Quispe Quispe  Carlos</t>
  </si>
  <si>
    <t>CALLE CALLE PEDRO P. CAMAYO PBLO. YANACANCHA</t>
  </si>
  <si>
    <t>YANACANCHA</t>
  </si>
  <si>
    <t>43677381</t>
  </si>
  <si>
    <t>Reyes Baltazar Germias Joel</t>
  </si>
  <si>
    <t>PSJ. 68 MZ. V LT. 5 6 DE AGOSTO AMPL.</t>
  </si>
  <si>
    <t>72679379</t>
  </si>
  <si>
    <t>Santisteban Ynoñan Victor Andres</t>
  </si>
  <si>
    <t>PSJ. SAN JUAN EL CARMEN ALTO KM.14</t>
  </si>
  <si>
    <t>72816466</t>
  </si>
  <si>
    <t>Tasayco Flores Marko Roberto</t>
  </si>
  <si>
    <t>AV. FRANCISCO FELIX 130 CASERIO BALCONCITO</t>
  </si>
  <si>
    <t>CENTURY ECOLOGICAL CORPORATION S.A.C.</t>
  </si>
  <si>
    <t>40586379</t>
  </si>
  <si>
    <t>VELASQUEZ RAMOS, LIZARDO ALANSO</t>
  </si>
  <si>
    <t>CONDUCTOR VEHÍCULO CISTERNA DE 5M3</t>
  </si>
  <si>
    <t>E19, Pozo 19, Patio Taller, E25, Pozo 25, E26, Pozo 26, E27, E18, E16, E11, E10, Planta Dovelas, E4, E6, E3, Pozo 2, E2, Pozo 1, E1 y Pozo Bis.</t>
  </si>
  <si>
    <t>12 DE OCTUBRE MZ A2 LT 14 LAS DELICIAS</t>
  </si>
  <si>
    <t>46959098</t>
  </si>
  <si>
    <t>ROMERO PALIAN ARMANDO</t>
  </si>
  <si>
    <t>A.H. LAS DELICIAS DE VILLA</t>
  </si>
  <si>
    <t>20601724112</t>
  </si>
  <si>
    <t>EPOS S.A. -  SUCURSAL DEL PERU</t>
  </si>
  <si>
    <t>GOMES DE BARROS FILIPE PEDRO</t>
  </si>
  <si>
    <t>ALANIA CARDENAS ANA CECILIA</t>
  </si>
  <si>
    <t>MENDOZA GIRON MILTON CESAR</t>
  </si>
  <si>
    <t>DE CARVALHO MOURAMA RUI MANUEL</t>
  </si>
  <si>
    <t>TAPIA BREÑA RICHART</t>
  </si>
  <si>
    <t>GARRIDO LOZADA HENRY MANUEL</t>
  </si>
  <si>
    <t>PV17-18</t>
  </si>
  <si>
    <t>FLOREZ ROJAS JOSE DIEGO</t>
  </si>
  <si>
    <t>ARIAS ARIAS JERSON GONZALO</t>
  </si>
  <si>
    <t>OPERADOR DE EXCAVADORA-RETROEXCAVADORA-MINICARGADOR-CARGADOR FRONTAL-RODILLO-MINIEXCAVADORA-TELEHANDLER - MANLIFT</t>
  </si>
  <si>
    <t>Av. Circunvalacion S/N</t>
  </si>
  <si>
    <t xml:space="preserve">Santa Cruz de Flores </t>
  </si>
  <si>
    <t>SALAZAR VILLAFANA DANNY RUBEN</t>
  </si>
  <si>
    <t>DIOGO FERREIRA PAULO CESAR</t>
  </si>
  <si>
    <t xml:space="preserve">AV. JAVIER PRADO ESTE 560 OF. 1601 </t>
  </si>
  <si>
    <t>PEREZ AÑAZCO CLENER</t>
  </si>
  <si>
    <t>TAPIA VERGARAY NOE ANGEL</t>
  </si>
  <si>
    <t>OPERADOR DE EXCAVADORA - RETROEXCAVADORA_x000D_
CARGADOR FRONTAL - TELEHANDLER - MINIEXCAVADORA -_x000D_
MINICARGADOR - MANLIFT</t>
  </si>
  <si>
    <t>CEVERINO VILLAFUERTE WILLIAMS JESUS</t>
  </si>
  <si>
    <t>PARRA ALATA GUILLERMO JESUS</t>
  </si>
  <si>
    <t>CERRON IZARRA ROLANDO</t>
  </si>
  <si>
    <t>DELGADO BELIZARIO FRANKLIN MIGUEL</t>
  </si>
  <si>
    <t>TAPIA BREÑA JUDITH EDICIA</t>
  </si>
  <si>
    <t>005418975</t>
  </si>
  <si>
    <t>RUEDA QUINTERO IVAN DARIO</t>
  </si>
  <si>
    <t>AV. JAVIER PRADO ESTE 560 OF. 1601</t>
  </si>
  <si>
    <t>COLOMBIANO</t>
  </si>
  <si>
    <t>FLORES MENDOZA CESAR AUGUSTO</t>
  </si>
  <si>
    <t>´03325442</t>
  </si>
  <si>
    <t>DIESTRA BOLAÑOS CARLOS ARTURO</t>
  </si>
  <si>
    <t>CARRASCO CLAVO VICTOR HUGO</t>
  </si>
  <si>
    <t>ALARCON GAYOSO ELAR</t>
  </si>
  <si>
    <t>ÑACCHA ONOFRE AGUSTIN GERMAN</t>
  </si>
  <si>
    <t>PARIONA AMANCCAY SANTOS</t>
  </si>
  <si>
    <t>QUIQUIA PURIS JAIME ROBERTO</t>
  </si>
  <si>
    <t>JULCAHUANGA GARCIA OMAR</t>
  </si>
  <si>
    <t>SANCHEZ APONTE JOEL JHONATAN</t>
  </si>
  <si>
    <t>CASTILLO TORRES MANUEL</t>
  </si>
  <si>
    <t>BERNA MONTOYA LUIS</t>
  </si>
  <si>
    <t>CHUMPITAZI MANTARI DIAEL</t>
  </si>
  <si>
    <t>OPERADOR DE ROBOT SHOCRETERO-TELEHANDLER-CARMIX-MINICARGADOR-MINIEXCAVADORA - MALIFT</t>
  </si>
  <si>
    <t>ARRUNATEGUI URQUIZO VICTOR ANGEL</t>
  </si>
  <si>
    <t>CUADROS ESPINOZA EDGAR PABLO</t>
  </si>
  <si>
    <t>LEONARDO LOPEZ ANDRES</t>
  </si>
  <si>
    <t>ESCOBAR CUSI ORLANDO</t>
  </si>
  <si>
    <t>HIDALGO BARRERA ALEX MAURILIO</t>
  </si>
  <si>
    <t>BERNA MONTOYA JUAN</t>
  </si>
  <si>
    <t>QUISPE DE LA CRUZ MICHEL FREDI</t>
  </si>
  <si>
    <t>RIOS VASQUEZ ROLANDO JUNIOR´S BENTURA</t>
  </si>
  <si>
    <t>IPANAQUE SOLANO EDGAR IVAN</t>
  </si>
  <si>
    <t>SILVA ORNELAS DUARTE DA</t>
  </si>
  <si>
    <t>JR. LIMA 278  PISO 3 URB. SANTA PATRICIA 1ERA ETAPA</t>
  </si>
  <si>
    <t>ZEGARRA PALOMINO JOHN JIMMY JESUS</t>
  </si>
  <si>
    <t>WARTON SEQUEIROS WILFREDO</t>
  </si>
  <si>
    <t>OPERADOR DE ROBOT SHOCRETERO - TELEHANDLER -EXCAVADORA - MINICARGADOR - MINIEXCAVADORA - MANLIFT</t>
  </si>
  <si>
    <t>VILELA HUAMAN RICHARD EDUARDO</t>
  </si>
  <si>
    <t>ROJAS IBARRA ERNESTO</t>
  </si>
  <si>
    <t>FIGUEROA CONSTANTINO ULISES</t>
  </si>
  <si>
    <t>RODRIGUEZ CASTRO WALTER ENRIQUE</t>
  </si>
  <si>
    <t>MEDRANO PORTILLO ENRIQUE VLADIMIR</t>
  </si>
  <si>
    <t>BULEJE ANCCO ALEJANDRO</t>
  </si>
  <si>
    <t>OPERARIO INSTALACIONES SANITARIAS</t>
  </si>
  <si>
    <t>MIRANDA GUERRA ALEJANDRO ERNESTO</t>
  </si>
  <si>
    <t>CUSI SURCO FERNANDO</t>
  </si>
  <si>
    <t>FLORES TORRES EDSON</t>
  </si>
  <si>
    <t>GONZALES CAMPOS KEVIN ROBINSON</t>
  </si>
  <si>
    <t>TEJEDA NAVARRETE ABILIO CIRILO</t>
  </si>
  <si>
    <t>AMOROS LAURA LUIS ALBERTO</t>
  </si>
  <si>
    <t>CARLOS MANRIQUE EDILBERTO NEMESIO</t>
  </si>
  <si>
    <t>FLORES QUISPE TADEO</t>
  </si>
  <si>
    <t>REVOLLAR ORE MOISES</t>
  </si>
  <si>
    <t>PJ 15 DE ENERO MZ I-1 LT 6</t>
  </si>
  <si>
    <t>ALEJO LOZANO SIXTO RICARDO</t>
  </si>
  <si>
    <t>MONARES BERROCAL RONY</t>
  </si>
  <si>
    <t>MOREANO OLIVERA DANIEL</t>
  </si>
  <si>
    <t>CAMERO CRUZ WILIAM</t>
  </si>
  <si>
    <t>CAYLLAHUA VILCA JULIO CESAR</t>
  </si>
  <si>
    <t>JAUREGUI HUARANGA DANIEL ANGELO</t>
  </si>
  <si>
    <t>MIRANDA GUERRA FREDDY CALIXTO</t>
  </si>
  <si>
    <t>FLOREZ ROJAS JOSE GONZALO</t>
  </si>
  <si>
    <t>QUIÑONES VELASQUEZ GLORIA MARIA</t>
  </si>
  <si>
    <t>SAAVEDRA MARIANO PEDRO MIGUEL</t>
  </si>
  <si>
    <t>MORE INGA JULIO</t>
  </si>
  <si>
    <t>GIRON PERICHE EDWIN JOSUE</t>
  </si>
  <si>
    <t>DE LA CRUZ ALANYA EVA ROSARIO</t>
  </si>
  <si>
    <t>YAMUNAQUE PANTA WALTER MIGUEL</t>
  </si>
  <si>
    <t>PAREJA MIRANO ANDRE JESUS</t>
  </si>
  <si>
    <t>HIDALGO TINEDO ANA MARIA</t>
  </si>
  <si>
    <t>VILLAVICENCIO BARRERA JENIFFER</t>
  </si>
  <si>
    <t>DIAZ MOSTACEROS ALFREDO ROBERTSON</t>
  </si>
  <si>
    <t>CORCINO SALCEDO ALEX</t>
  </si>
  <si>
    <t>LIZAMA CODARLUPO MARIO ALBERTO</t>
  </si>
  <si>
    <t>CALIXTO MORENO JAIME</t>
  </si>
  <si>
    <t>OPERADOR MANLIFT - TELEHANDLER - CARGADOR_x000D_
FRONTAL - RETROEXCAVADORA-MINICARGADOR</t>
  </si>
  <si>
    <t>BOCANEGRA CHAQUILA CLAUDIO</t>
  </si>
  <si>
    <t>CASTILLO TORRES JAIRO</t>
  </si>
  <si>
    <t>MENDOZA PALACIOS FELIX JEAN PIERRE</t>
  </si>
  <si>
    <t>44790300</t>
  </si>
  <si>
    <t>PIZARRO NOA HERMO INOCENCIO</t>
  </si>
  <si>
    <t xml:space="preserve">MZ C LT 4 A.H. REINO UNIDO </t>
  </si>
  <si>
    <t>41224737</t>
  </si>
  <si>
    <t>ARIAS JANAMPA JANO ROGERS</t>
  </si>
  <si>
    <t>UCV 179 C LOTE 52 - ZONA O. HUAYCAN - ATE</t>
  </si>
  <si>
    <t>43192378</t>
  </si>
  <si>
    <t>BERROSPI ZARATE ANTONIO CAMILO</t>
  </si>
  <si>
    <t>MZ. B LT. 25 ASOC. VIV. RESID. HUANCAYO</t>
  </si>
  <si>
    <t>70505720</t>
  </si>
  <si>
    <t>LINDERMAN REBAZA MIGUEL ANGEL</t>
  </si>
  <si>
    <t>MZ. C LT. 29 URB. PEDRO RUIZ GALLO</t>
  </si>
  <si>
    <t>GARRIDO MENA CRISTHIAN JAIR</t>
  </si>
  <si>
    <t>TAPIA TERRONES ANGEL RODRIGO</t>
  </si>
  <si>
    <t>OFICIAL DE TOPOGRAFIA</t>
  </si>
  <si>
    <t>ROBLES CORDERO AUGUSTO HIPOLITO</t>
  </si>
  <si>
    <t xml:space="preserve">HORNA MIRANDA RICHARD </t>
  </si>
  <si>
    <t>SAUCEDO DIAZ JOSE JEINER</t>
  </si>
  <si>
    <t>RAMOS MEDRANO WILLIAM</t>
  </si>
  <si>
    <t>HUACCACHII LUZA YURI</t>
  </si>
  <si>
    <t>CARRASCO LLAMOCCA MODESTO</t>
  </si>
  <si>
    <t>MITMA NINA CESAR</t>
  </si>
  <si>
    <t>CRUZ CUEVA JULIAN DE LA</t>
  </si>
  <si>
    <t>CAPUANO ARANDA ROY BRUNO</t>
  </si>
  <si>
    <t>PALOMINO GUIA RONALD MICHAEL</t>
  </si>
  <si>
    <t>PAREJA ESCALANTE LUIS</t>
  </si>
  <si>
    <t>GUEVARA RIVERA DENNIS RICARDO</t>
  </si>
  <si>
    <t>PEREZ REYNOSO VICTOR ALEXANDER</t>
  </si>
  <si>
    <t>PEREZ REYNOSO MANUEL FERNANDO</t>
  </si>
  <si>
    <t>ESTEBAN CRISPIN JHONNY ARTURO</t>
  </si>
  <si>
    <t>POMIANO CCARHUARUPAY JUAN CARLOS</t>
  </si>
  <si>
    <t>ROJAS VELASQUEZ CRISTHIAN RAUL</t>
  </si>
  <si>
    <t>42098103</t>
  </si>
  <si>
    <t>LLANOS LAURENTE JORGE LUIS</t>
  </si>
  <si>
    <t>PSJ. LEONCIO PRADO  104 CERRO SAN PEDRO</t>
  </si>
  <si>
    <t>70349916</t>
  </si>
  <si>
    <t>ROJAS CORNEJO JOEL</t>
  </si>
  <si>
    <t>CALLE COMERCIO MZJ-1 LT 1 AAHH JOSE CARLOS MARIATEGUI</t>
  </si>
  <si>
    <t>HENRY HUGO PARIONA JERONIMO</t>
  </si>
  <si>
    <t>HUAMAN SERRANO MARCOS ANTONIO</t>
  </si>
  <si>
    <t>41578560</t>
  </si>
  <si>
    <t>SANCHEZ PEÑA WILLIE</t>
  </si>
  <si>
    <t xml:space="preserve">JR. PACHACUTEX 933 DPTO 24 </t>
  </si>
  <si>
    <t>20562719700</t>
  </si>
  <si>
    <t>ENCARGADO DE SSMA</t>
  </si>
  <si>
    <t>CAPATAZ SOLDADOR</t>
  </si>
  <si>
    <t>_x000D_
SAN MARTIN DE PORRES</t>
  </si>
  <si>
    <t>40596473</t>
  </si>
  <si>
    <t>VERA MORALES KELY GLORIA</t>
  </si>
  <si>
    <t>JR. HUARMEY URB. COVIDA MZ.F LOTE 8E</t>
  </si>
  <si>
    <t>4/04/1988</t>
  </si>
  <si>
    <t>10/12/1991</t>
  </si>
  <si>
    <t>73228733</t>
  </si>
  <si>
    <t>43488773</t>
  </si>
  <si>
    <t>76080556</t>
  </si>
  <si>
    <t>44063959</t>
  </si>
  <si>
    <t>MANCILLA GUILLERMO LUIS ELMER</t>
  </si>
  <si>
    <t>SPAT E16</t>
  </si>
  <si>
    <t>MZ GU6 LT 26 AH LA GRUTA DE SANTA MARIA</t>
  </si>
  <si>
    <t>AROTAYPE CONTRERAS MAXIMO JOSE LUIS</t>
  </si>
  <si>
    <t>URB EL SOLAR DE CHALLAPAMPA MZ H LT 3</t>
  </si>
  <si>
    <t>22/11/1994</t>
  </si>
  <si>
    <t>14/07/2001</t>
  </si>
  <si>
    <t>12/01/1981</t>
  </si>
  <si>
    <t xml:space="preserve">OPERADOR DE GRUA </t>
  </si>
  <si>
    <t>41380678</t>
  </si>
  <si>
    <t>ASENT.H. MCAL. RAMON CASTILLA MZ. Q 2 LT. 7 COMITÉ 28</t>
  </si>
  <si>
    <t>03891579</t>
  </si>
  <si>
    <t>ALBURQUEQUE CASTILLO WILFREDO</t>
  </si>
  <si>
    <t>URB.FELIPE SANTIAGO SALAVERRY E1-2 ETAPA1</t>
  </si>
  <si>
    <t>09687005</t>
  </si>
  <si>
    <t>URIARTE TABACO RAUL</t>
  </si>
  <si>
    <t>ASENT. H. LADERAS DE VILLA MZ. LT. 25</t>
  </si>
  <si>
    <t>45024544</t>
  </si>
  <si>
    <t>E12</t>
  </si>
  <si>
    <t>75069532</t>
  </si>
  <si>
    <t xml:space="preserve">POMARINO CACERES MIRELLA ESTEFANY </t>
  </si>
  <si>
    <t>CALLE 27 MZ. V1 LT. 01 ASENT. H. TUPAC AMARU</t>
  </si>
  <si>
    <t>70547094</t>
  </si>
  <si>
    <t xml:space="preserve">GABRIEL TAPULLIMA DAYGORO PELAEZ </t>
  </si>
  <si>
    <t>OPERADOR GRUA</t>
  </si>
  <si>
    <t xml:space="preserve">MP-L 13 A.H. 23 DE ENERO </t>
  </si>
  <si>
    <t>72748325</t>
  </si>
  <si>
    <t xml:space="preserve">VELASQUEZ COLE JARSON WILLIAM </t>
  </si>
  <si>
    <t xml:space="preserve">INGENIERO DE COSTOS Y PRESUPUESTOS </t>
  </si>
  <si>
    <t xml:space="preserve">U. VECINAL N° 3 CHALET 27 A </t>
  </si>
  <si>
    <t>46212398</t>
  </si>
  <si>
    <t>CAVERO SOTELO CESAR OMAR</t>
  </si>
  <si>
    <t>PLG. PARINOCOCHAS N°566- DPTO. 5 PISO 2</t>
  </si>
  <si>
    <t>43521625</t>
  </si>
  <si>
    <t xml:space="preserve">TACURI JORGE  GREGORY GARY </t>
  </si>
  <si>
    <t>JR. CHAMAYA N°1114</t>
  </si>
  <si>
    <t>70423071</t>
  </si>
  <si>
    <t>LLACSAHUANGA LLACSAHUANGA ADAN EDU</t>
  </si>
  <si>
    <t>JR. JORGE CHAVEZ 1254 DPTO. 202</t>
  </si>
  <si>
    <t>BOHORQUEZ FELIPE GRACIELA ELIZABETH</t>
  </si>
  <si>
    <t>ENCARGADA DE ALMACEN Y LOGISTICA</t>
  </si>
  <si>
    <t xml:space="preserve">AV. CIRCUNVALACIÓN S/N - CHANCHAMAYO </t>
  </si>
  <si>
    <t xml:space="preserve">JUNIN </t>
  </si>
  <si>
    <t>75356764</t>
  </si>
  <si>
    <t>TRUJILLO ÑAUPA LEIDY ESTEFANY</t>
  </si>
  <si>
    <t xml:space="preserve">ASISTENTE DE ADMINISTRACIÓN DE OBRA </t>
  </si>
  <si>
    <t xml:space="preserve">JR. LUCANAS N° 575 - LIMA </t>
  </si>
  <si>
    <t>40497069</t>
  </si>
  <si>
    <t>CALDERON CASTRO JORGE LUIS</t>
  </si>
  <si>
    <t>CALLE TARAPOTO N°1036 INT. 102 - URB. AZCONA</t>
  </si>
  <si>
    <t xml:space="preserve">BRENA - LIMA </t>
  </si>
  <si>
    <t>70831671</t>
  </si>
  <si>
    <t>CHAVEZ YBAÑEZ VICTOR REYDER</t>
  </si>
  <si>
    <t>PASAJE JOSE OLAYA 1ERO DE OCTUBRE MZ. A3 LT. 3</t>
  </si>
  <si>
    <t>006003732</t>
  </si>
  <si>
    <t>CHIQUERO PALOMO DANIEL</t>
  </si>
  <si>
    <t>AVENIDA JOSE PARDO 1110 URBANIZACION JOSE PARDO INT. 18 MIRAFLORES LIMA-LIMA-MIRAFLORES</t>
  </si>
  <si>
    <t xml:space="preserve">MIRAFLORES </t>
  </si>
  <si>
    <t>43372468</t>
  </si>
  <si>
    <t>DELGADO MARROQUIN JOSE ALFREDO</t>
  </si>
  <si>
    <t>AV. J. OLAYA 419 P. JOVEN SAN GABRIEL SECTOR VALLECITO ALTO</t>
  </si>
  <si>
    <t>PECOLOGICO SAC</t>
  </si>
  <si>
    <t>41527593</t>
  </si>
  <si>
    <t>ALVINO REYNALDO PERCI JAIME</t>
  </si>
  <si>
    <t>OPERADOR DE CISTERNA</t>
  </si>
  <si>
    <t>CALLE 26 F1 - 37 ASOC SAN FRANCISCO DE CAYRAN</t>
  </si>
  <si>
    <t>CONTRUCC &amp; TRANS EURO AMERICA S.A.C.</t>
  </si>
  <si>
    <t>BENAVIDES HUAYNATE JORGE</t>
  </si>
  <si>
    <t>OPERADOR</t>
  </si>
  <si>
    <t>ANDRES AVELINO CACERES 381 MOYOPAMPA CHOSICA</t>
  </si>
  <si>
    <t>ALMINAGORDA TITO NOLBERTO DANIEL</t>
  </si>
  <si>
    <t>MZ E LT 3 A.H SR DE LOS MILAGROS SECT C</t>
  </si>
  <si>
    <t>ORDOÑEZ JESUS CRISTIAN</t>
  </si>
  <si>
    <t>AV. VIRGEN DEL CARMEN MZ. C LT. 13</t>
  </si>
  <si>
    <t>QUISPE JUSCAMAYTA CARLOS ALBERTO</t>
  </si>
  <si>
    <t>MZ. A LT. 02 ASENT. H. PARAISO DE CAJAMARQUILLA</t>
  </si>
  <si>
    <t>PUSMAN JIMENEZ ACNER IVAN</t>
  </si>
  <si>
    <t>AV. LA REFORMA SECTOR LEONCIO PRADO PAMPLONA ALTA MZ. M. M10 LT. 19</t>
  </si>
  <si>
    <t>RAMOS LABAJOS MARIANO</t>
  </si>
  <si>
    <t xml:space="preserve">MZ H LT. 9 A ASC RESID LA ENCALADA </t>
  </si>
  <si>
    <t>TRANSPORTES E INVERSIONES DANTE S.A.C.</t>
  </si>
  <si>
    <t>ORE PIZARRO JOHN HENRY</t>
  </si>
  <si>
    <t>OPERADOR DE CAMION GRUA</t>
  </si>
  <si>
    <t xml:space="preserve">MZ. J LT.8 URB. ALAMEDA DE LA RIVERA </t>
  </si>
  <si>
    <t>43232364</t>
  </si>
  <si>
    <t>RAMIREZ INUMA NILO</t>
  </si>
  <si>
    <t>RIGGER DE CAMION GRUA</t>
  </si>
  <si>
    <t>PSJ. FELIPE SALAVERRY 152 URB. EL RETABLO.</t>
  </si>
  <si>
    <t xml:space="preserve">ESTACION 01 </t>
  </si>
  <si>
    <t>28/05/2000</t>
  </si>
  <si>
    <t>10335321</t>
  </si>
  <si>
    <t>CUYA CONDORI JORGE MANUEL</t>
  </si>
  <si>
    <t>ROSAURI BLAS CAROLINA MERCEDES</t>
  </si>
  <si>
    <t>44666800</t>
  </si>
  <si>
    <t>41765730</t>
  </si>
  <si>
    <t>12/02/1981</t>
  </si>
  <si>
    <t>47508257</t>
  </si>
  <si>
    <t>18/10/1980</t>
  </si>
  <si>
    <t>48266063</t>
  </si>
  <si>
    <t xml:space="preserve">PSJ LOS ROSALES 107 PJ LA LIBERTAD </t>
  </si>
  <si>
    <t>45563363</t>
  </si>
  <si>
    <t>FERNANDEZ RAMIREZ SEGUNDO</t>
  </si>
  <si>
    <t xml:space="preserve">ASENT H LAS PALMERAS MZ D LT 24 </t>
  </si>
  <si>
    <t>80255539</t>
  </si>
  <si>
    <t xml:space="preserve">QUEVEDO MONTENEGRO LUIS </t>
  </si>
  <si>
    <t xml:space="preserve">MZ N LT 14 SAN GENARO </t>
  </si>
  <si>
    <t>46125196</t>
  </si>
  <si>
    <t>HUANCAS PEREZ ARTURO</t>
  </si>
  <si>
    <t xml:space="preserve">ASENT H LADERA DEL CHILLON MZ O LT 13 </t>
  </si>
  <si>
    <t>TORRES ESPINOZA NESTOR BRIAN</t>
  </si>
  <si>
    <t>42585939</t>
  </si>
  <si>
    <t>TORRES MANCO CESAR ALEX</t>
  </si>
  <si>
    <t xml:space="preserve">PSJE LOS ROSALES 107 LA LIBERTAD </t>
  </si>
  <si>
    <t xml:space="preserve">PERUAN </t>
  </si>
  <si>
    <t>46859125</t>
  </si>
  <si>
    <t>VIDAL CHUQUIHUANGA FRANK AMBROCIO</t>
  </si>
  <si>
    <t xml:space="preserve">MZ 118 LT 18 AH ENRIQUE MILLA OCHOA </t>
  </si>
  <si>
    <t>80343371</t>
  </si>
  <si>
    <t>ZARATE ROSAS DANY ROY</t>
  </si>
  <si>
    <t xml:space="preserve">ASOC VIV NUEVA AMERICA MZ B LT 30 PACHACUTEC </t>
  </si>
  <si>
    <t>24/01/1992</t>
  </si>
  <si>
    <t>74935540</t>
  </si>
  <si>
    <t>CUADROS VILLACRES BENJAMIN JOSEPH</t>
  </si>
  <si>
    <t>CALLE JOSE CARLOS MARIATEGUI 103 URB PASCANA</t>
  </si>
  <si>
    <t>73706730</t>
  </si>
  <si>
    <t>SILVANO SHAPIANA JOSIAS CALEB</t>
  </si>
  <si>
    <t>MZ V LT 7 SAN HIKARUIN ETAPA 2 CCT 2</t>
  </si>
  <si>
    <t>YUMBATO CATASHUNGA ROGELIO</t>
  </si>
  <si>
    <t>CALLE LAS VIOLETA URB. VILLA SANTA ANITA MZ. I LT. 3</t>
  </si>
  <si>
    <t>RAMOS BARJA ANTHONY</t>
  </si>
  <si>
    <t>ASENT. H. SANTA ROSA DE LIMA ICA MAZ. H</t>
  </si>
  <si>
    <t>FERMIN CORDERO JAVIER JOSE</t>
  </si>
  <si>
    <t>ARMADOR MECANICO</t>
  </si>
  <si>
    <t>CALLE PRINCIPAL MZ.C6 LT.65 URB. EX ZONA COMERCIAL</t>
  </si>
  <si>
    <t>41332538</t>
  </si>
  <si>
    <t>MOLINA CHAVEZ TEODOLFO</t>
  </si>
  <si>
    <t xml:space="preserve">URB. AEROPUERTO MZ. C LT. 17 </t>
  </si>
  <si>
    <t>42054189</t>
  </si>
  <si>
    <t>ARTICA PEÑALOZA MIGUEL ANGEL</t>
  </si>
  <si>
    <t>AV. 5 DE SETIEMBRE NRO. 112-A</t>
  </si>
  <si>
    <t>RICARDO PALMA</t>
  </si>
  <si>
    <t>42345050</t>
  </si>
  <si>
    <t>CHISTAMA LIMA ELVIS MITCHELL</t>
  </si>
  <si>
    <t>CALLE 20 MZ. 24 LT. 16 A.H. LAURA CALLER</t>
  </si>
  <si>
    <t>Estacion 08 y 09</t>
  </si>
  <si>
    <t>MZ. G LT.11 COOP. DE VIV. SANTA EULALIA</t>
  </si>
  <si>
    <t>AV. JOSE GALVEZ MZ 1 LT 8 SAN ANTONIO 2DA ZONA</t>
  </si>
  <si>
    <t>JR. AREQUIPA MZ. 16 LT. 15 ASENT. H. EX FUNDO MARQUEZ</t>
  </si>
  <si>
    <t>TERRAZAS DE CATALINA HUANCA MZ. S LT 1 COMITÉ 2</t>
  </si>
  <si>
    <t>AV. GUARDIOLA PERUANA MZ. -Q, L-5 URB. LA CAMPIÑA</t>
  </si>
  <si>
    <t>CHORILLOS</t>
  </si>
  <si>
    <t>MZ. F-13 LOTE 13 SECTOR FRATERNIDAD BOCANEGRA</t>
  </si>
  <si>
    <t>REYES CHAPOÑAN ANGEL RAUL</t>
  </si>
  <si>
    <t>PS NUEVA ESPERANZA C1 05 ASENT. H. NUEVA ESPERANZA</t>
  </si>
  <si>
    <t>72090506</t>
  </si>
  <si>
    <t>LOPEZ PINEDO ALEX</t>
  </si>
  <si>
    <t>MZ. 82 LT. 08 A.H. PUERTO PACHACUTEC</t>
  </si>
  <si>
    <t>80145461</t>
  </si>
  <si>
    <t>AVILA PUMAHUACRE LUIS</t>
  </si>
  <si>
    <t>JR. REMIGIO SILVA 126</t>
  </si>
  <si>
    <t>ALVARADO RODRIGUEZ OSMAR MAIRR</t>
  </si>
  <si>
    <t xml:space="preserve">OPERADOR DE RETROEXCAVADORA </t>
  </si>
  <si>
    <t>HUANCABAMBA</t>
  </si>
  <si>
    <t>CASHPA YARASCA LUIS ALFREDO</t>
  </si>
  <si>
    <t>CORDOVA MUCHAYPIÑA WALDIR JOSIMAR</t>
  </si>
  <si>
    <t xml:space="preserve">CALLE COLLAZOS LOTE 4 DE JUNIO </t>
  </si>
  <si>
    <t>CHINCHA BAJA</t>
  </si>
  <si>
    <t>DEL AGUILA SANCHEZ JERICO ALBERTO</t>
  </si>
  <si>
    <t>JR. GUILLERMO PEREZ 216</t>
  </si>
  <si>
    <t>JUANJI</t>
  </si>
  <si>
    <t>GALVAN VARGAS ERICK JOEL</t>
  </si>
  <si>
    <t>IRREGACION CABEZA DE TORO LATERAL 3 LT. 40</t>
  </si>
  <si>
    <t>GUIDOTTI QUISPE DERCY GABRIEL</t>
  </si>
  <si>
    <t>ATE ASOC. DE VIV SEGUNDO MERCADO LOPEZ MZ. ALT.2</t>
  </si>
  <si>
    <t xml:space="preserve">LIMACO ESPINOZA ELEN DINO </t>
  </si>
  <si>
    <t>LUNA ESPINOZA WIMAN FRANS</t>
  </si>
  <si>
    <t>ESTACION 1 TBM, ESTACION 08, ESTACION 1, ESTACION 02</t>
  </si>
  <si>
    <t xml:space="preserve">ORTIZ FLORES LANDER GABRIEL </t>
  </si>
  <si>
    <t>QUISPE MAURTUA ITALO XAVIER</t>
  </si>
  <si>
    <t>CL. VICTOR RAUL HAYA DE LA TORRE S/N</t>
  </si>
  <si>
    <t xml:space="preserve">RAMIREZ CAMIZAN JOAN ESTIGUER </t>
  </si>
  <si>
    <t>RIVERA PEÑA RONAL</t>
  </si>
  <si>
    <t>VIRGEN DEL CARMEN MZ. QLT.35</t>
  </si>
  <si>
    <t xml:space="preserve">ROLDAN FUERTES JOSE ANTONIO </t>
  </si>
  <si>
    <t xml:space="preserve">GERENTE/OPERADOR DE RETROEXCAVADORA </t>
  </si>
  <si>
    <t xml:space="preserve">ESTACION 01, ESTACION 02, ESTACION 03, ESTACION 4, ESTACION 5, ESTACION 6, ESTACION 8, ESTACION 9, ESTACION 10, ESTACION 11, ESTACION 12, ESTACION, 16, ESTACION 20, ESTACION 25, ESTACION 26, ESTACION 27  </t>
  </si>
  <si>
    <t>AVENIDA CONTRUCTORES 482</t>
  </si>
  <si>
    <t>RONCEROS CCASANI ABEL</t>
  </si>
  <si>
    <t>ROSALES SECLEN FELIX FERMIN</t>
  </si>
  <si>
    <t xml:space="preserve">CALLE CAPITAN QUIÑONES 306 </t>
  </si>
  <si>
    <t>VARGAS HUARCAYA CRISTIAN JOEL</t>
  </si>
  <si>
    <t>CALLE MONTALVAN MZ. 2 LT. 16</t>
  </si>
  <si>
    <t>VEGA REYES PAUL EDUARDO</t>
  </si>
  <si>
    <t>VILLA MARIA DEL TRIUFO</t>
  </si>
  <si>
    <t>VILLANUEVA SAYAS CIRILO</t>
  </si>
  <si>
    <t>OPERADOR DE RETROEXCAVADORA/MANTENIMIENTO</t>
  </si>
  <si>
    <t>GR UCV 233C ASENT. H. HUAYCAN ZONA Z MZ.G LT. 01</t>
  </si>
  <si>
    <t>VILLANUEVA SAYAS EBER</t>
  </si>
  <si>
    <t>AV. PROGRESO 366</t>
  </si>
  <si>
    <t>VASQUEZ VASQUEZ JORGE HERALDO</t>
  </si>
  <si>
    <t>RIVAS ORTIZ ASTRID CAROLINA</t>
  </si>
  <si>
    <t>FLORES DE VILLA B-23</t>
  </si>
  <si>
    <t>NUÑEZ RAFAEL EDISON GERLIS</t>
  </si>
  <si>
    <t>AV. FRANCISCO DE ZELA 345 Tablada de Lurin</t>
  </si>
  <si>
    <t>CORREA RODRIGUEZ CARLOS ALFONSO</t>
  </si>
  <si>
    <t>MEJIA SARAVIA ALEX MIGUEL</t>
  </si>
  <si>
    <t>BUSTAMANTE FERNANDEZ CRISTHIAN ARCENIO</t>
  </si>
  <si>
    <t>71602863</t>
  </si>
  <si>
    <t>BUSTAMANTE FERNANDEZ NILTON ROMAIN</t>
  </si>
  <si>
    <t>71201322</t>
  </si>
  <si>
    <t>CORTEZ CHAUPE LUIS EDUARDO</t>
  </si>
  <si>
    <t>PEREZ ESPINOZA ERIK ELMER</t>
  </si>
  <si>
    <t>San Isidro</t>
  </si>
  <si>
    <t>BERROCAL VENTURA CIRILO</t>
  </si>
  <si>
    <t>HUAMANI CASTRO RICHARD</t>
  </si>
  <si>
    <t>ESQUERRE CHORRES ELISAUL ANTONIO</t>
  </si>
  <si>
    <t>GARCIA VASQUEZ LUIS MARIO</t>
  </si>
  <si>
    <t>PACHECO ALVAREZ JOSE ANTONIO</t>
  </si>
  <si>
    <t>GUTIERREZ PRIETO NORVIS JAVIER</t>
  </si>
  <si>
    <t>J&amp;V RESGUARDO SAC</t>
  </si>
  <si>
    <t>25848384</t>
  </si>
  <si>
    <t>ALVA CALDERON, ANTONIO MANUEL</t>
  </si>
  <si>
    <t>JR. ARICA 831 INT. AGRUP PARQUE GUARDIA CHALACA</t>
  </si>
  <si>
    <t>08135478</t>
  </si>
  <si>
    <t>CASTILLO ESQUIA, SALVADOR ARMANDO</t>
  </si>
  <si>
    <t>PROGRAMA RES. LAS CASUARINAS 2DA. ETAPA MZ. C  LT. 30</t>
  </si>
  <si>
    <t>45698719</t>
  </si>
  <si>
    <t>CORREA CHAVEZ, LUIS ALFREDO</t>
  </si>
  <si>
    <t>03842480</t>
  </si>
  <si>
    <t>GUTIERREZ MORAN WILMER</t>
  </si>
  <si>
    <t>COOP. AYLLU PSJ. A MZ. A LT. 5</t>
  </si>
  <si>
    <t>76775027</t>
  </si>
  <si>
    <t>LUQUE MULLISACA ANTHONY</t>
  </si>
  <si>
    <t>SECTOR 5 ASENT. H. BOCANEGRA MZ. G-H LT. 2</t>
  </si>
  <si>
    <t>70119813</t>
  </si>
  <si>
    <t>NAPAN YAYA, JOSE RAUL</t>
  </si>
  <si>
    <t>FUNDO PLATANAL S/N</t>
  </si>
  <si>
    <t>25721299</t>
  </si>
  <si>
    <t>TELLO VERA, MARCOS PAUL</t>
  </si>
  <si>
    <t>ASENT. H. ANGAMOS SECTOR II MZ. K-8 LT. 13</t>
  </si>
  <si>
    <t>25711541</t>
  </si>
  <si>
    <t>VILLA LUY, ANDRES RAUL</t>
  </si>
  <si>
    <t>JR. LAZARETO 753 INT. A</t>
  </si>
  <si>
    <t>75604207</t>
  </si>
  <si>
    <t>VILLAJUAN GONZALES, ARTHUR ALDAIR</t>
  </si>
  <si>
    <t>AH KENJI FUJIMORI MZ. F LT. 04</t>
  </si>
  <si>
    <t>RAVILLA FELIX IVAN CESAR</t>
  </si>
  <si>
    <t xml:space="preserve">MEJIA SANCHEZ BILL JERRY </t>
  </si>
  <si>
    <t xml:space="preserve">OLIVA USHIÑAHUA CHRISTIAN </t>
  </si>
  <si>
    <t>RIOS RUIZ CRISTIAN MICHAEL</t>
  </si>
  <si>
    <t>POZO 1 BIS</t>
  </si>
  <si>
    <t>OP. DE RETROEXCAVADORA, EXCAVADORA, MINICARGADOR</t>
  </si>
  <si>
    <t>09088878</t>
  </si>
  <si>
    <t>SANTA GADEA BALDEON ENRIQUE OSWALDO</t>
  </si>
  <si>
    <t>URB LAS TERRAZAS MZ D2 LT23</t>
  </si>
  <si>
    <t>47308075</t>
  </si>
  <si>
    <t>ARAUJO AVALOS ERNAN HENRRY</t>
  </si>
  <si>
    <t>POZO 01 BIS</t>
  </si>
  <si>
    <t>ASOC LAS DALIAS DE SANTA BARBARA MZB LT 12</t>
  </si>
  <si>
    <t>74022399</t>
  </si>
  <si>
    <t>HUERTAS MORE ALEX EDILBRANDO</t>
  </si>
  <si>
    <t>UCV 138 LT 48 ZONA HUAYCAN</t>
  </si>
  <si>
    <t>32541723</t>
  </si>
  <si>
    <t>BAUTISTA AZAÑERO CESAR LUIS</t>
  </si>
  <si>
    <t>ESTACION 6</t>
  </si>
  <si>
    <t>CUIDAD DE LOS CONSTRUCTORES MZ H LT 21</t>
  </si>
  <si>
    <t>41198589</t>
  </si>
  <si>
    <t>JURADO LANDEO CESAR FERNANDO</t>
  </si>
  <si>
    <t>JR MEDIALUNA SECTOR SUR ANEXO 8 MX D LT 14</t>
  </si>
  <si>
    <t>40949055</t>
  </si>
  <si>
    <t>LUQUE ARAPA WALTER MILAN</t>
  </si>
  <si>
    <t>P JOVEN SANTA ROSA MZ D LT 15 COMITÉ 37</t>
  </si>
  <si>
    <t>71469933</t>
  </si>
  <si>
    <t>BAYONA CHIPANE ALEXANDER EFRAIN</t>
  </si>
  <si>
    <t>OPERADOR DE RETROEXACVADORA, RODILLO Y CARGADOR FRONTAL</t>
  </si>
  <si>
    <t>CALLE PEDRO CORONADO ARRASCUE 247URB, CUETO FERNANDINI</t>
  </si>
  <si>
    <t>06571320</t>
  </si>
  <si>
    <t>TUEROS QUISPE TEODORO</t>
  </si>
  <si>
    <t>AV LOS INCAS CMTE 32 SAN ANTONIO MZ 21 LT 41</t>
  </si>
  <si>
    <t>E11</t>
  </si>
  <si>
    <t>04/06/1986</t>
  </si>
  <si>
    <t>MONTALVO MAQUIN JUAN DE DIOS</t>
  </si>
  <si>
    <t xml:space="preserve">JR. LOS NOGALES 251 TORRE 4A PISO 4 DPTO 401 </t>
  </si>
  <si>
    <t>20600599829</t>
  </si>
  <si>
    <t>FK CONSULTING AND CONSTRUCTION SAC</t>
  </si>
  <si>
    <t>HORNA SANCARRANCO JHONNY RICHARD</t>
  </si>
  <si>
    <t>Jr. Parque Madre de Dios 353</t>
  </si>
  <si>
    <t>_x000D_
MCORP SAC</t>
  </si>
  <si>
    <t>CRISOSTOMO BENDEZU MIGUEL ANGEL</t>
  </si>
  <si>
    <t>ROMERO GARIBAY ANDY ZENON</t>
  </si>
  <si>
    <t>ACOSTA CCOYLLO LUIS FERNANDO</t>
  </si>
  <si>
    <t xml:space="preserve">URB PACHACAMAC 2DA ETAPA MZ. B LT. 43 </t>
  </si>
  <si>
    <t xml:space="preserve">CHUMPITAZ ARISTIZAVAL RENZO BRYAN </t>
  </si>
  <si>
    <t>PIZANGO INUMA CRISTIAN</t>
  </si>
  <si>
    <t xml:space="preserve">SECTOR 2 GRUPO.25 MZ. K LT. 19 </t>
  </si>
  <si>
    <t>URBANO CCOYLLO JHON ANTHONY</t>
  </si>
  <si>
    <t>BARRETO TRINIDAD DIEGO ANDREE</t>
  </si>
  <si>
    <t>CAMPOS FERNANDEZ ANGEL OMAR</t>
  </si>
  <si>
    <t>BARRIO NUEVO S/N HUANCAVELICA-TAYACAJA-COLCABAMBA</t>
  </si>
  <si>
    <t>Colcabamba - Huancavelica</t>
  </si>
  <si>
    <t>PAITAN ESCOBAR ALEX</t>
  </si>
  <si>
    <t>Anta - Huancavelica</t>
  </si>
  <si>
    <t>MOVITECNICA S.A</t>
  </si>
  <si>
    <t>MONTOYA VARGAS LINDER</t>
  </si>
  <si>
    <t>09187778</t>
  </si>
  <si>
    <t>CAMONES BARDALES BENANCIO</t>
  </si>
  <si>
    <t>72497987</t>
  </si>
  <si>
    <t xml:space="preserve">GARCIA BALLADARES NAIOMY LEONOR </t>
  </si>
  <si>
    <t xml:space="preserve">VILLALOBOS GUZMAN CRISTIAN ALEXANDER </t>
  </si>
  <si>
    <t>70862927</t>
  </si>
  <si>
    <t>61348431</t>
  </si>
  <si>
    <t xml:space="preserve">HUAMÁN CÁRDENAS JOYSIE ARIANA </t>
  </si>
  <si>
    <t>47958097</t>
  </si>
  <si>
    <t>PADILLA GARCIA ADRIAN JESUS</t>
  </si>
  <si>
    <t>E08, E09, E10, E11, E12, TUNEL</t>
  </si>
  <si>
    <t>AV PIRAMIDE DEL SOL 419 URB. ZARATE</t>
  </si>
  <si>
    <t>76160851</t>
  </si>
  <si>
    <t xml:space="preserve">CALERO VEGA GONZALO FELIX </t>
  </si>
  <si>
    <t>VIROC SN</t>
  </si>
  <si>
    <t>47381948</t>
  </si>
  <si>
    <t xml:space="preserve">CRUZ VALERIO LUIS ALFREDO </t>
  </si>
  <si>
    <t>CASERIO DE COCHAYAN</t>
  </si>
  <si>
    <t>76958785</t>
  </si>
  <si>
    <t xml:space="preserve">DEL CASTILLO VILLANUEVA YULISA MARGARITA </t>
  </si>
  <si>
    <t>ASENT. H. SS. JUAN PABLO II MZ. LT. 11</t>
  </si>
  <si>
    <t>71667289</t>
  </si>
  <si>
    <t xml:space="preserve">CONDORI CUTIPA DARWIN YOSEPHY </t>
  </si>
  <si>
    <t>AGR.  FAM. NUEVA ESPERANZA MZ. A LT. 41</t>
  </si>
  <si>
    <t>47727568</t>
  </si>
  <si>
    <t xml:space="preserve">CASTRO HUAMAN CHRISTIAN AVELINO </t>
  </si>
  <si>
    <t>INSTRUMENTISTA</t>
  </si>
  <si>
    <t>E02, TVOB, TVPM, TUNEL</t>
  </si>
  <si>
    <t>ASOC. VIV. PARAISO DEL NORTE MZ. B LT. 17</t>
  </si>
  <si>
    <t>07/03/1975</t>
  </si>
  <si>
    <t>27/06/1984</t>
  </si>
  <si>
    <t>10/3/76</t>
  </si>
  <si>
    <t>1/2/78</t>
  </si>
  <si>
    <t>21/4/66</t>
  </si>
  <si>
    <t>16446890</t>
  </si>
  <si>
    <t>KAMT CHANG FELIX AUGUSTO</t>
  </si>
  <si>
    <t>26/11/1962</t>
  </si>
  <si>
    <t>ESTACION 10-POZO16-ESTACION 6</t>
  </si>
  <si>
    <t>UBR. FERMIN AVILA MORON MZ. "L" LT. 20</t>
  </si>
  <si>
    <t>61228013</t>
  </si>
  <si>
    <t>LANARO MANIHUARI JESUS FELIPE</t>
  </si>
  <si>
    <t>5/02/1993</t>
  </si>
  <si>
    <t>CALLE PIURA ASOC. CARAPONGO MZ D LT4</t>
  </si>
  <si>
    <t>47991436</t>
  </si>
  <si>
    <t>QUINO HUINCHO MICHAEL RONALD</t>
  </si>
  <si>
    <t>22/11/1993</t>
  </si>
  <si>
    <t>ASENT. H. UPIS LAS MERCEDES GRUPO 3 MZ. C1 LT. 14</t>
  </si>
  <si>
    <t>19/04/1974</t>
  </si>
  <si>
    <t>CALLE PORTADA DEL SOL 264 COOP CHANCAS DE ANDAHUAYLAS</t>
  </si>
  <si>
    <t>CALVAY HUAMAN PABLO JOSEP</t>
  </si>
  <si>
    <t>30/06/1996</t>
  </si>
  <si>
    <t>CALLE CONSQUISTADORES MZ L</t>
  </si>
  <si>
    <t>10/01/1985</t>
  </si>
  <si>
    <t>YANAOCA</t>
  </si>
  <si>
    <t>09/09/1986</t>
  </si>
  <si>
    <t>CALLE LEGION PERUANA 156</t>
  </si>
  <si>
    <t>09638129</t>
  </si>
  <si>
    <t>08/11/1973</t>
  </si>
  <si>
    <t>MZ K L 45 P. J. EL PACIFICO</t>
  </si>
  <si>
    <t>01/10/1975</t>
  </si>
  <si>
    <t>AV. PRINCIPAL ASENT. CERRO PACIFICO LOS LADRILLEROS MZ K LT 45</t>
  </si>
  <si>
    <t>14/07/1987</t>
  </si>
  <si>
    <t>ASOC. DE VIV. LAS PRADERAS ANEXO 8 MZ. G1 LT. 28</t>
  </si>
  <si>
    <t>ALVA DOMINGUEZ PEDRO LUIS</t>
  </si>
  <si>
    <t>CALLE LAS DELICIAS MZ. C LT. 42A</t>
  </si>
  <si>
    <t>CHAHUA TOMAS JACK BARRONY</t>
  </si>
  <si>
    <t>04/02/1998</t>
  </si>
  <si>
    <t>C. CAM NAUYAN RONDOS MZ. N LT.1</t>
  </si>
  <si>
    <t>HUARACA TINEO WILLIAMS JESUS</t>
  </si>
  <si>
    <t>23/12/1995</t>
  </si>
  <si>
    <t>ASENT. H. CONSTRUCTORES</t>
  </si>
  <si>
    <t>INTI ALVA MARCO RUBEN</t>
  </si>
  <si>
    <t>29/10/1986</t>
  </si>
  <si>
    <t>AH. SAN CARLOS PACHACUTEC MZ. E LT. 2</t>
  </si>
  <si>
    <t>18/09/1988</t>
  </si>
  <si>
    <t>CASERIO CHINCHE KM 32</t>
  </si>
  <si>
    <t>MARIN QUIRICA ABEL DEDI</t>
  </si>
  <si>
    <t>22/05/1979</t>
  </si>
  <si>
    <t>CALLE CERRO DE PASCO 0009</t>
  </si>
  <si>
    <t>MEDINA MATTA MILLER NILO</t>
  </si>
  <si>
    <t>20/10/1986</t>
  </si>
  <si>
    <t>CALLE HOLANDA 745 PUEBLO NOCHETO</t>
  </si>
  <si>
    <t>09759230</t>
  </si>
  <si>
    <t>NAIRA VILELA JORGE</t>
  </si>
  <si>
    <t>11/02/1973</t>
  </si>
  <si>
    <t>ASENT. H. OASIS PACHACUTEC MZ. J LT. 3</t>
  </si>
  <si>
    <t>AV. GENERAL GARZON 972 DPTO. H</t>
  </si>
  <si>
    <t>MZ LOS LAURELES 0</t>
  </si>
  <si>
    <t>ROCK ON EMPRESA INDIVIDUAL DE RESPONSABILIDAD LIMITADA</t>
  </si>
  <si>
    <t>16169846</t>
  </si>
  <si>
    <t>VEGGRO SANTISTEBAN WAN ROY</t>
  </si>
  <si>
    <t>JR. ECUADOR 236</t>
  </si>
  <si>
    <t>ASOC. DE VIV. 13 DE NOVIEMBRE MZ B. LT. 21</t>
  </si>
  <si>
    <t>09467749</t>
  </si>
  <si>
    <t>BENITES QUIQUIA MANUEL ANIBAL</t>
  </si>
  <si>
    <t>JR. BEATITA 181</t>
  </si>
  <si>
    <t>41002041</t>
  </si>
  <si>
    <t>CASTAÑEDA CRUZ DIMAS</t>
  </si>
  <si>
    <t>MZ. C LT. 5 AH SEÑOR DE LOS MILAGROS DEL PARAISO</t>
  </si>
  <si>
    <t>47288904</t>
  </si>
  <si>
    <t>HUARACA TINEO JUAN CARLOS</t>
  </si>
  <si>
    <t>MZ. X LT. 38 AH LOS CONSTRUCTORES</t>
  </si>
  <si>
    <t>SANDOVAL AGUILAR JOSE MIGUEL</t>
  </si>
  <si>
    <t>PG OBRAS GENERALES SAC</t>
  </si>
  <si>
    <t>PUNIL GUILLEN WILBER</t>
  </si>
  <si>
    <t>GERENTE DEL PROYECTO</t>
  </si>
  <si>
    <t>PV-01</t>
  </si>
  <si>
    <t>ASOC. SARITA COLONIA MZ. B LT. 24</t>
  </si>
  <si>
    <t>PUNIL GUILLEN GUILLERMO</t>
  </si>
  <si>
    <t>CUADROS VICENTE PEDRO ESTEBAN</t>
  </si>
  <si>
    <t>MERMA MAMANI BAUTISTA</t>
  </si>
  <si>
    <t>MORAN FLORES JESUS ALBERTO</t>
  </si>
  <si>
    <t>PUNIL GUILLEN JONAS</t>
  </si>
  <si>
    <t>CHANCAS TAIPE ELIAS</t>
  </si>
  <si>
    <t>GUILLEN ISIDRO ALDO ALEXANDER</t>
  </si>
  <si>
    <t>SORIA QUISPE FIDEL</t>
  </si>
  <si>
    <t>DIAZ PEREZ WILLIAM</t>
  </si>
  <si>
    <t>SORIA QUISPE LUIS ALBERTO</t>
  </si>
  <si>
    <t>CHANCAS TAIPE MATEO</t>
  </si>
  <si>
    <t>MERINO VALENCIA OLIVER</t>
  </si>
  <si>
    <t>MARTINEZ ATENCIA ANGEL EDUARDO</t>
  </si>
  <si>
    <t>CHOLAN CARDENAS BRANDON DODI</t>
  </si>
  <si>
    <t>CALLATA AUCCAPUMA JAIME</t>
  </si>
  <si>
    <t>DIAZ PEREZ DONAR</t>
  </si>
  <si>
    <t>09/05/1998</t>
  </si>
  <si>
    <t>ACEBEDO MOLINA RAFAEL CECILIO</t>
  </si>
  <si>
    <t>08/07/1995</t>
  </si>
  <si>
    <t>26/02/1971</t>
  </si>
  <si>
    <t>29/01/1997</t>
  </si>
  <si>
    <t xml:space="preserve">GONZALES NIETO KLEIBER ALEXANDER </t>
  </si>
  <si>
    <t xml:space="preserve">AYALA CHACON ELVIS PERCY </t>
  </si>
  <si>
    <t xml:space="preserve">ROCHA QUISPE ROLANDO </t>
  </si>
  <si>
    <t xml:space="preserve">MARTEL AQUINO YIMMY ANTHONY </t>
  </si>
  <si>
    <t xml:space="preserve">GUILLEN ISIDRO KEVIN EDUARDO </t>
  </si>
  <si>
    <t xml:space="preserve">MALLQUI LEIVA ROBERTO </t>
  </si>
  <si>
    <t xml:space="preserve">MERMA RAMOS JULIO </t>
  </si>
  <si>
    <t xml:space="preserve">ROBLES CLAVERIANO FREDY </t>
  </si>
  <si>
    <t>40620943</t>
  </si>
  <si>
    <t xml:space="preserve">HERRERA BRAVO EDGAR </t>
  </si>
  <si>
    <t xml:space="preserve">CANCHANYA AVALOS JAIMITO </t>
  </si>
  <si>
    <t xml:space="preserve">SORIA QUISPE RAUL </t>
  </si>
  <si>
    <t xml:space="preserve"> NUÑUVERO PUSCAN DANIEL SANTOS</t>
  </si>
  <si>
    <t xml:space="preserve">LLAMOCCA SANCHEZ ALEX </t>
  </si>
  <si>
    <t xml:space="preserve">VILCHEZ TEJADA JUAN CARLOS </t>
  </si>
  <si>
    <t xml:space="preserve"> LEON TITO JACINTO</t>
  </si>
  <si>
    <t xml:space="preserve">GONZALES QUISPE CARLOS LEONARDO </t>
  </si>
  <si>
    <t xml:space="preserve">LIMA CURO CESAR </t>
  </si>
  <si>
    <t xml:space="preserve">OROYA RUMAY RIMER JAVIER </t>
  </si>
  <si>
    <t xml:space="preserve">REMIGIO CRUZ TEODORICO </t>
  </si>
  <si>
    <t xml:space="preserve">UNTOL ECHEVERRIA JOSE MANUEL </t>
  </si>
  <si>
    <t xml:space="preserve">REATEGUI GUERRA TITO FELICINDO </t>
  </si>
  <si>
    <t xml:space="preserve"> VASQUEZ ASTONITAS JUAN CARLOS</t>
  </si>
  <si>
    <t xml:space="preserve">EULOGIO TORPOCO PERCY WILLIAMS </t>
  </si>
  <si>
    <t xml:space="preserve"> DANCOURT SALAS CARLOS </t>
  </si>
  <si>
    <t xml:space="preserve">BRAVO MEJIA JACKELINE LEDDY </t>
  </si>
  <si>
    <t>URB SAN CARLOS B-20 HUANUCO</t>
  </si>
  <si>
    <t xml:space="preserve">AMARILIS </t>
  </si>
  <si>
    <t xml:space="preserve"> CONDORI PALOMINO JUNIOR ANDERSON</t>
  </si>
  <si>
    <t>ASENT.H. 10 DE FEBRERO MZ. Z LT. 6</t>
  </si>
  <si>
    <t xml:space="preserve">ESCRIBA CERDA MELQUIADES </t>
  </si>
  <si>
    <t>MZ.A LT.22 ASOC.POPULAR DE VIV.SEÑOR DE MURUHUAY</t>
  </si>
  <si>
    <t xml:space="preserve"> GAMARRA PANTA IRWIN OSNAR</t>
  </si>
  <si>
    <t xml:space="preserve"> ASOC. SARITA COLONIA MZ. C LT. 16</t>
  </si>
  <si>
    <t xml:space="preserve"> GARIBAY ORTIZ LISBETH MANIZA</t>
  </si>
  <si>
    <t xml:space="preserve"> ASOC. VIV AMPL CEDROS DE MANCHAY ZN 5 QUEBRADA MANCHAY MZ. K2 LT. 3</t>
  </si>
  <si>
    <t xml:space="preserve">GUERRA RIOS CLEBER </t>
  </si>
  <si>
    <t>ASENT.H. AMPLIACION 5 DE ENERO MZ. L7 LT. 05</t>
  </si>
  <si>
    <t>40229345</t>
  </si>
  <si>
    <t xml:space="preserve"> GUTIERREZ ROSALES ROLANDO HERMOGENES</t>
  </si>
  <si>
    <t xml:space="preserve"> URB.RAMON CASTILLA MZ.F LT.13 PERLA ALTA </t>
  </si>
  <si>
    <t xml:space="preserve"> LOZANO ESPIRITU JHORDY DAVID</t>
  </si>
  <si>
    <t xml:space="preserve"> GRUPO 3 OASIS DE VILLA MZ. R LT. 17</t>
  </si>
  <si>
    <t xml:space="preserve"> MAMANI CCALLOHUANCA RENE</t>
  </si>
  <si>
    <t xml:space="preserve"> MZ B4 LT 6 URB STA ROSA</t>
  </si>
  <si>
    <t xml:space="preserve">OSNAYO MARCOS ARLINE SALETH </t>
  </si>
  <si>
    <t xml:space="preserve"> INGENIERA DE PRODUCCION</t>
  </si>
  <si>
    <t xml:space="preserve"> JR. ESTEBAN CAMERE 373 URB SAN ROQUE </t>
  </si>
  <si>
    <t xml:space="preserve">PALOMINO CANALES CESAR ALFREDO </t>
  </si>
  <si>
    <t xml:space="preserve"> MZ.F LT.8 ASENT.H.VISTA ALEGRE DE VILLA</t>
  </si>
  <si>
    <t xml:space="preserve">PUENTE NIETO JUAN LUIS </t>
  </si>
  <si>
    <t>SECTOR 1 GRUPO 23-A MZ. M LT. 24</t>
  </si>
  <si>
    <t xml:space="preserve"> RAJO DELGADO ABEL ESEQUIAZ</t>
  </si>
  <si>
    <t xml:space="preserve"> MONTAÑA DE ORACION </t>
  </si>
  <si>
    <t xml:space="preserve">TANTA QUEZADA KEVIN </t>
  </si>
  <si>
    <t xml:space="preserve"> OPERARIO RASTRILLERO</t>
  </si>
  <si>
    <t xml:space="preserve"> JR APURIMAC MZ U LT 12 URB CTO CHICO</t>
  </si>
  <si>
    <t xml:space="preserve"> VARGAS ISIDRO OSCAR GIANCARLO</t>
  </si>
  <si>
    <t xml:space="preserve">GRUPO 7 ASENT.H. 9 DE OCTUBRE MZ. Ñ LT. 3 </t>
  </si>
  <si>
    <t xml:space="preserve"> SANCHEZ PORTILLA OSCAR</t>
  </si>
  <si>
    <t xml:space="preserve"> BC ASENT.H. RODRIGO FRANCO </t>
  </si>
  <si>
    <t>21541161</t>
  </si>
  <si>
    <t xml:space="preserve">DURAN PACHECO GASTON </t>
  </si>
  <si>
    <t>PT BOCANEGRA</t>
  </si>
  <si>
    <t xml:space="preserve"> TAYACAJA 534 DPTO. 207 </t>
  </si>
  <si>
    <t>75728796</t>
  </si>
  <si>
    <t xml:space="preserve"> MAQUE QUISPE THALIA LUZ CLARITA</t>
  </si>
  <si>
    <t>ASISTENTE DOCUMENTARIO</t>
  </si>
  <si>
    <t xml:space="preserve"> ASOC. DE VIV. TALLER E INDUSTRIA LA NUEVA AREQUIPA DE MAJES ZONA C MZ. M LT. 14</t>
  </si>
  <si>
    <t>MAJES</t>
  </si>
  <si>
    <t>78165326</t>
  </si>
  <si>
    <t xml:space="preserve"> PUNIL RIOS FERNANDO JOSEPH</t>
  </si>
  <si>
    <t xml:space="preserve"> GRAU 265 INT. 104</t>
  </si>
  <si>
    <t>25713659</t>
  </si>
  <si>
    <t xml:space="preserve">ALMONTE SANCHEZ JULIO CESAR </t>
  </si>
  <si>
    <t xml:space="preserve"> AV.GUADALUPE MZ.F4 LT.16</t>
  </si>
  <si>
    <t>002308720</t>
  </si>
  <si>
    <t xml:space="preserve"> GUERRA MEDRANO ADOLFO JOSE</t>
  </si>
  <si>
    <t xml:space="preserve"> CALLE LOS OLIVOS 104</t>
  </si>
  <si>
    <t>40896266</t>
  </si>
  <si>
    <t xml:space="preserve">CARRASCO NORIEGA JIMMY ROGER </t>
  </si>
  <si>
    <t xml:space="preserve"> HEROES DE SAN JUAN MZ.E-1 LT.5</t>
  </si>
  <si>
    <t>40076356</t>
  </si>
  <si>
    <t xml:space="preserve"> MUÑOZ SORIANO JAVIER</t>
  </si>
  <si>
    <t xml:space="preserve"> MZ.143 LT.16 HUASCAR SEC-B</t>
  </si>
  <si>
    <t>80650024</t>
  </si>
  <si>
    <t xml:space="preserve"> GUILLEN RENGIFO LEE ALICE STEVENS</t>
  </si>
  <si>
    <t xml:space="preserve"> COOP.HUANCARAY MZ.D LT.35 CANTO REY</t>
  </si>
  <si>
    <t>75832883</t>
  </si>
  <si>
    <t xml:space="preserve"> MIZA ALVARADO EYSER</t>
  </si>
  <si>
    <t xml:space="preserve"> FRANCISCO DE PAULA UGARRIZA 834 MZ. 2C</t>
  </si>
  <si>
    <t>48056220</t>
  </si>
  <si>
    <t xml:space="preserve">PAUCAR CAMPOS ROBINSON PAUL </t>
  </si>
  <si>
    <t xml:space="preserve"> MZ. G LT. 2 COOP. S. MIGUEL DE PALLANCHACRA</t>
  </si>
  <si>
    <t>77242560</t>
  </si>
  <si>
    <t xml:space="preserve">VERA CUBA TEOFILO </t>
  </si>
  <si>
    <t>CASERIO CHOQUIZONGUILLO</t>
  </si>
  <si>
    <t>HUAMACHUCO</t>
  </si>
  <si>
    <t>44968526</t>
  </si>
  <si>
    <t xml:space="preserve">GIL ROCHA JOSE GONZALO </t>
  </si>
  <si>
    <t xml:space="preserve"> AV. LOS PINOS 588 U.POP EL ERMITAÑO</t>
  </si>
  <si>
    <t>45281081</t>
  </si>
  <si>
    <t xml:space="preserve"> FIDEL VARGAS FRANK</t>
  </si>
  <si>
    <t xml:space="preserve"> JR. JOSE SANTOS CHOCANO 184 SECTOR III</t>
  </si>
  <si>
    <t>43204891</t>
  </si>
  <si>
    <t xml:space="preserve">GARCIA QUISPE LUIS ALAN </t>
  </si>
  <si>
    <t xml:space="preserve"> RIO RIMAC MZ C LT 41 ASOC LOS PINOS</t>
  </si>
  <si>
    <t>45381312</t>
  </si>
  <si>
    <t xml:space="preserve">HUAMANI LUCERO ANTHONY STEVEN </t>
  </si>
  <si>
    <t>ASENT.H. EL NAZARENO MZ. Q LT. 1</t>
  </si>
  <si>
    <t>76628644</t>
  </si>
  <si>
    <t xml:space="preserve">INFANZON CHAVEZ BROLIN EDWIN </t>
  </si>
  <si>
    <t>DESVIOS</t>
  </si>
  <si>
    <t>URB.VILLA VITARTE MZ. E LT. 9</t>
  </si>
  <si>
    <t>45251812</t>
  </si>
  <si>
    <t xml:space="preserve">VELASQUEZ CHERO KAROLA ISABEL </t>
  </si>
  <si>
    <t>HSE</t>
  </si>
  <si>
    <t xml:space="preserve"> CALLE 2 MZ.L LT.40 URB SANTA ANA</t>
  </si>
  <si>
    <t>Estacion 08</t>
  </si>
  <si>
    <t>masculino</t>
  </si>
  <si>
    <t>74039218</t>
  </si>
  <si>
    <t>ASMAD CABALLERO DAMIAN ALEXANDER</t>
  </si>
  <si>
    <t xml:space="preserve">AYUDANTE DE OBRA </t>
  </si>
  <si>
    <t>CALLE TNTE . ARISTIDES DEL CARPIO MUÑOZ 1950 DPTO. 304 CONJ HAB. PALOMINO</t>
  </si>
  <si>
    <t>femenino</t>
  </si>
  <si>
    <t>46628403</t>
  </si>
  <si>
    <t>MIO GUEVARA VICKY YISELA</t>
  </si>
  <si>
    <t>JR. FITZCARRALD 1356 - LOS OLIVOS</t>
  </si>
  <si>
    <t>41550999</t>
  </si>
  <si>
    <t>QUISPE  MARIN EDGAR RUBEN</t>
  </si>
  <si>
    <t>SUPERVISOR DE SOLDADURA</t>
  </si>
  <si>
    <t>AVENIDA LOS PINOS - VILLA MARINA MZ P LT 6 - CHORRILLOS</t>
  </si>
  <si>
    <t>44167189</t>
  </si>
  <si>
    <t>LINO VASQUEZ JESUS MARTIN</t>
  </si>
  <si>
    <t>AV. LA MARISCALA MZ 2L LT 10 - VILLA MARIA DEL TRIUNFO</t>
  </si>
  <si>
    <t>76665601</t>
  </si>
  <si>
    <t>77437166</t>
  </si>
  <si>
    <t>GONZALES YAPO, ANDERSON</t>
  </si>
  <si>
    <t>09362093</t>
  </si>
  <si>
    <t>77095133</t>
  </si>
  <si>
    <t>ZUTA BAZAN, SEGUNDO</t>
  </si>
  <si>
    <t>71751682</t>
  </si>
  <si>
    <t>HUACCHO ZEGARRA, JEANPIEER JHONATAN</t>
  </si>
  <si>
    <t xml:space="preserve">Av. Productores </t>
  </si>
  <si>
    <t>10298470</t>
  </si>
  <si>
    <t>SANCHEZ ARAPA, ADRIAN</t>
  </si>
  <si>
    <t>75445105</t>
  </si>
  <si>
    <t>RAMOS IMAN, CARLOS ALBERTO</t>
  </si>
  <si>
    <t>40659658</t>
  </si>
  <si>
    <t>MANDUJANO HINOSTROZA, MARIBEL YESIKA</t>
  </si>
  <si>
    <t>10604847</t>
  </si>
  <si>
    <t>TELLO ORTIZ, GAUDI NORMA</t>
  </si>
  <si>
    <t>05336891</t>
  </si>
  <si>
    <t>TAFUR LAYANGO, IRIS MARILIN</t>
  </si>
  <si>
    <t>48597333</t>
  </si>
  <si>
    <t>YUPANQUI MORENO, EDIT MARILIN</t>
  </si>
  <si>
    <t>40856696</t>
  </si>
  <si>
    <t>76323301</t>
  </si>
  <si>
    <t>peruana</t>
  </si>
  <si>
    <t>72675250</t>
  </si>
  <si>
    <t>ROJAS CHANAME JUAN PABLO</t>
  </si>
  <si>
    <t>CALLE JUAN GIL 339</t>
  </si>
  <si>
    <t>70439928</t>
  </si>
  <si>
    <t>YAURI LEIVA ROCIO DEL PILAR</t>
  </si>
  <si>
    <t>JR. LIMA 690 SAN MATEO</t>
  </si>
  <si>
    <t>GM Y M GENERAL SOLUTIONS AND CONSULTING S.A.C.</t>
  </si>
  <si>
    <t>Tucume</t>
  </si>
  <si>
    <t>CABANILLAS SANTIESTEBAN MIGUEL ANGEL</t>
  </si>
  <si>
    <t>CALLE LA LIBERTAD 003 CASERIO SANTOS VERA</t>
  </si>
  <si>
    <t>MACHA INGA BENJAMIN</t>
  </si>
  <si>
    <t>AV. MCAL. CACERES S/N</t>
  </si>
  <si>
    <t>ZUTA VEGA CESAR</t>
  </si>
  <si>
    <t>MZ. 27 LT.12 ASENT. H. CASUARINAS DE NUEVA VIDA</t>
  </si>
  <si>
    <t>RAUM SAC</t>
  </si>
  <si>
    <t>16124936</t>
  </si>
  <si>
    <t>43474497</t>
  </si>
  <si>
    <t>Ica</t>
  </si>
  <si>
    <t>44964246</t>
  </si>
  <si>
    <t>42462070</t>
  </si>
  <si>
    <t>OP. DE VOLQUETE</t>
  </si>
  <si>
    <t>43011888</t>
  </si>
  <si>
    <t>42201915</t>
  </si>
  <si>
    <t>46151365</t>
  </si>
  <si>
    <t>07502952</t>
  </si>
  <si>
    <t>43712538</t>
  </si>
  <si>
    <t>40645216</t>
  </si>
  <si>
    <t>44254654</t>
  </si>
  <si>
    <t>71554341</t>
  </si>
  <si>
    <t>OP. DE EXCAVADORA Y CARGADOR FRONTAL</t>
  </si>
  <si>
    <t>40399514</t>
  </si>
  <si>
    <t>43707200</t>
  </si>
  <si>
    <t>06592060</t>
  </si>
  <si>
    <t xml:space="preserve">FRANCO INGA RAUL CESAR </t>
  </si>
  <si>
    <t>COOPERATIVA LAS PALMERAS MZ B LT 12</t>
  </si>
  <si>
    <t>MZ. S LT. 5 P.JOVEN LAS ANIMAS</t>
  </si>
  <si>
    <t>CALLE SAN FRANCISO LT 49</t>
  </si>
  <si>
    <t xml:space="preserve">AV. MIGUEL GRAU LT 14 URB. COND. MANZANOS DE STA CLARA </t>
  </si>
  <si>
    <t>A.H. 18 DE OCTUBRE MZ. D LT 02</t>
  </si>
  <si>
    <t>U.V SANTA MARINA BLOK 3 DPTO 107</t>
  </si>
  <si>
    <t>ASISTENTE ADM. DE OBRA</t>
  </si>
  <si>
    <t>RESIDENTE</t>
  </si>
  <si>
    <t>JR. CAHUIDE 900 BLOCK 158 DPTO 402</t>
  </si>
  <si>
    <t>RODRIGUEZ ROMAN RODRIGO ANTHONY</t>
  </si>
  <si>
    <t>LAS VIÑAS DE SAN JUAN MZ W LT 1</t>
  </si>
  <si>
    <t>43196238</t>
  </si>
  <si>
    <t>MZ. B LT. 24 ASOC. VIV. LAS TORRES DE COPACABANA</t>
  </si>
  <si>
    <t>70257432</t>
  </si>
  <si>
    <t>CALLE CASTAÑETA A.H. MUNICIPAL 2 MZ. N LT 13</t>
  </si>
  <si>
    <t>42834449</t>
  </si>
  <si>
    <t>MZ. 38 LT 20 AH UPIS HUASCAR DE CANTO GRANDE</t>
  </si>
  <si>
    <t>CALLE AREQUIPA N° 385</t>
  </si>
  <si>
    <t>CALLE 83 URB. PACHACAMAC BARRIO 4 SECTOR II ETAPA 4TA MZM LT 36</t>
  </si>
  <si>
    <t>75671764</t>
  </si>
  <si>
    <t>ESPINOZA RIOFRIO JHON JESUS</t>
  </si>
  <si>
    <t>COMITÉ 119- PSJE LAS VIOLETAS MZ 152A LT.28</t>
  </si>
  <si>
    <t>FIGARI GARCIA VICTOR RAUL</t>
  </si>
  <si>
    <t>CALLE AZALIAS 191</t>
  </si>
  <si>
    <t>MONSEFU AMAYA JUAN CARLOS</t>
  </si>
  <si>
    <t>AA.HH. 4 DE DICIEMBRE</t>
  </si>
  <si>
    <t>URBANO YARINGANO MIGUEL ANGEL</t>
  </si>
  <si>
    <t>CALLE LAS PALMAS PUEBLO JOVEN JULIO CESAR TELLO MZ. F2 LT 01</t>
  </si>
  <si>
    <t>CABEZAS RODRIGUEZ MIGUEL ANGEL</t>
  </si>
  <si>
    <t>AV. IMPERIAL 584 COOP. LOS CHANCAS DE ANDAHUAYLAS ETAPA 2 MZ. A LT 38</t>
  </si>
  <si>
    <t>COBA HUAMAN LORENZO</t>
  </si>
  <si>
    <t>ASOC. LOS HUERTOS DE COPACABANA MZ. A LT. 7</t>
  </si>
  <si>
    <t>MARQUEZ IBARRA RIDBERG ALEX</t>
  </si>
  <si>
    <t>MZ. R LT. 15 PRIMERA ZONA DE BAYOBAR</t>
  </si>
  <si>
    <t>PRUDENCIO ALVITES RENZO</t>
  </si>
  <si>
    <t>TECNICO DE PRESUPUESTOS</t>
  </si>
  <si>
    <t>Calle Pacaritambo 114-116 Tahuantinsuyo</t>
  </si>
  <si>
    <t>HIPOLITO CABANILLAS PIERO ALEXANDER</t>
  </si>
  <si>
    <t xml:space="preserve">URB. LOS ANGELES MZ C LT 2 </t>
  </si>
  <si>
    <t>72785151</t>
  </si>
  <si>
    <t>PASACHE BANDA CESAR DAVID</t>
  </si>
  <si>
    <t>SEGUNDA DE PALAO AAHH LAMPA DE ORO MZ H LT 9</t>
  </si>
  <si>
    <t>Rossello &amp; Cía S.A.</t>
  </si>
  <si>
    <t>Galindo Aguirre Daniel</t>
  </si>
  <si>
    <t>Galindo Sánchez Sergio Daniel</t>
  </si>
  <si>
    <t>Porras Butiler Deivid Anthony</t>
  </si>
  <si>
    <t>Macahuachi Coquinche Clipster</t>
  </si>
  <si>
    <t>Antunez Montoya Christian Steve</t>
  </si>
  <si>
    <t>Choñocca Risco Jorge Luis</t>
  </si>
  <si>
    <t>Hayqui Romero Luis Angel</t>
  </si>
  <si>
    <t>C. Poblado San Ramón de Pangoa</t>
  </si>
  <si>
    <t>Contreras Rodriguez Gian Carlos</t>
  </si>
  <si>
    <t>Curi Silva Miguel Vicente</t>
  </si>
  <si>
    <t>Rivera Ari Carlos Eduardo</t>
  </si>
  <si>
    <t>Durand Apestegui Jhonathan Guilianno</t>
  </si>
  <si>
    <t xml:space="preserve">Marin Herrera Luis Alberto </t>
  </si>
  <si>
    <t xml:space="preserve">Rodriguez Quispe Nemesio César </t>
  </si>
  <si>
    <t xml:space="preserve">Cabrera León Armando Luis </t>
  </si>
  <si>
    <t>Huaman Gordillo Enrique</t>
  </si>
  <si>
    <t xml:space="preserve">Moreno Yengle Alonso Arturo </t>
  </si>
  <si>
    <t>Camacho Garavito Carlos Enrique</t>
  </si>
  <si>
    <t>Las Vegas Mz. C Lt. 1G</t>
  </si>
  <si>
    <t>Lurigancho - Chosica</t>
  </si>
  <si>
    <t>Sanchez Rodriguez Luis Alberto</t>
  </si>
  <si>
    <t>E25, E26 y E27</t>
  </si>
  <si>
    <t>Verano Chumbiauca Eduardo Eusebio</t>
  </si>
  <si>
    <t>Castillo Curi Luis</t>
  </si>
  <si>
    <t xml:space="preserve">Joaquin Vila Samuel </t>
  </si>
  <si>
    <t>Martinez Lozada Juan Rafael</t>
  </si>
  <si>
    <t>Mendoza Morales Miguel Angel</t>
  </si>
  <si>
    <t xml:space="preserve">Mendoza Montesinos Javier DanIlo </t>
  </si>
  <si>
    <t xml:space="preserve">Mendoza Montesinos Sergio Norberto </t>
  </si>
  <si>
    <t>Bravo Del Pino Yames Donald</t>
  </si>
  <si>
    <t xml:space="preserve">Chistama Huanaquiri Carlos </t>
  </si>
  <si>
    <t xml:space="preserve">Cuela Calizaya Julio César </t>
  </si>
  <si>
    <t>Salinas Guevara Manuel Arcadio</t>
  </si>
  <si>
    <t xml:space="preserve">Damian Rios Gerson Israel </t>
  </si>
  <si>
    <t xml:space="preserve">Libias Becerra Nicole Brenda </t>
  </si>
  <si>
    <t>Gutierrez Reaño Jorge Luis Antero</t>
  </si>
  <si>
    <t xml:space="preserve">Oroche Mananita Jeison Clider </t>
  </si>
  <si>
    <t>Ascue Morales Cindy Valerie</t>
  </si>
  <si>
    <t xml:space="preserve">Alarcon Carbonell José Luis </t>
  </si>
  <si>
    <t>Bejarano Quispe Jorge Ernesto</t>
  </si>
  <si>
    <t>Castro Bellido Felix Fernando</t>
  </si>
  <si>
    <t>Solier Sánchez Joel</t>
  </si>
  <si>
    <t>Idelfonso Mattos David</t>
  </si>
  <si>
    <t>Centeno Haro Juan Edinson</t>
  </si>
  <si>
    <t xml:space="preserve">Velasquez Vallejo José Alberto </t>
  </si>
  <si>
    <t>Psj. Los Desamparados 185 Mz.9 Lt. 14</t>
  </si>
  <si>
    <t>Zaravia Huacahi Cristhian José</t>
  </si>
  <si>
    <t>Garcia Bustamante Carlos Alfredo</t>
  </si>
  <si>
    <t>Puicon Figueroa Cesar Gustavo</t>
  </si>
  <si>
    <t>Lozada Anccana Eddu Piero</t>
  </si>
  <si>
    <t>Llanos Mullesaca Edwin</t>
  </si>
  <si>
    <t>Hayqui Romero Edward Kevin</t>
  </si>
  <si>
    <t>Heredia Upari Samuel</t>
  </si>
  <si>
    <t>Bobadilla Rojas Jaime David</t>
  </si>
  <si>
    <t>Sosa Dugarte Jimmy Jose</t>
  </si>
  <si>
    <t xml:space="preserve">Alzamora Palomino Pablo </t>
  </si>
  <si>
    <t>Inga Chuquiyauri Johnatan Josue</t>
  </si>
  <si>
    <t xml:space="preserve">David Melanio Hernandez Torres </t>
  </si>
  <si>
    <t>PV41 BIS</t>
  </si>
  <si>
    <t>MEDINA FLORES CHRISTIAN GABRIEL</t>
  </si>
  <si>
    <t>GARIBALDI</t>
  </si>
  <si>
    <t>46462374</t>
  </si>
  <si>
    <t>ZORRILLA CARHUAMANTA JOEL GREGORIO</t>
  </si>
  <si>
    <t>GUILLEN CATASI JENNY</t>
  </si>
  <si>
    <t>LAVERIANO ESPINOZA YERSON JAVIER</t>
  </si>
  <si>
    <t>RUPAY AGUILAR JUVER WILLIAM</t>
  </si>
  <si>
    <t>HUAYNATEZ SUERE EDER</t>
  </si>
  <si>
    <t>GONZALES GUARDALES EDUARDO BARTOLOME</t>
  </si>
  <si>
    <t>POMACHAGUA VALDEZ CESAR RAUL</t>
  </si>
  <si>
    <t>SALAZAR ROJAS ANDREA YASMIN</t>
  </si>
  <si>
    <t>RAMIREZ LOPEZ ALEXIS OMAR</t>
  </si>
  <si>
    <t>PINARES ESCALANTE WILLIAM JORDY</t>
  </si>
  <si>
    <t>MOSCOSO GUTIERREZ TONY EDWARD</t>
  </si>
  <si>
    <t>MALLQUI MEDRANO REINHARD VICO</t>
  </si>
  <si>
    <t>YUCRA GASPAR YAN CARLOS</t>
  </si>
  <si>
    <t>MAZA HUAMANI SANDIBEL MARYORY</t>
  </si>
  <si>
    <t>40721999</t>
  </si>
  <si>
    <t>CESPEDES VARGAS LUIS ENRIQUE</t>
  </si>
  <si>
    <t>CALLE PECIVAL LOWEL 115 DTO. 401 URB. LAS VIÑAS DE SAN ANTONIO MZ. F LT.16</t>
  </si>
  <si>
    <t>ALMENDRE SONCCO DAVID GAVINO</t>
  </si>
  <si>
    <t>PAUCAR TOCRA MARIO JULIAN</t>
  </si>
  <si>
    <t>YUPANQUI BAUTISTA JUAN CARLOS</t>
  </si>
  <si>
    <t>DUARTE MELO CAMILO ANDRES</t>
  </si>
  <si>
    <t xml:space="preserve">BALDEON CASO EFRAIN ERICK </t>
  </si>
  <si>
    <t>ESPINOZA CARRASCO RICHAR</t>
  </si>
  <si>
    <t>ARIRAMA BARRERA MONICA DELTA</t>
  </si>
  <si>
    <t>ACOSTA BERROSPI ISAAC</t>
  </si>
  <si>
    <t>RENGIFO PEREZ TEODOBERTO</t>
  </si>
  <si>
    <t>YUCRA RODAS SOSIMO</t>
  </si>
  <si>
    <t>CHAMORRO MATAMOROS FELIX HUGO</t>
  </si>
  <si>
    <t>RUIZ RIOS CARLOS ALBERTO</t>
  </si>
  <si>
    <t>AGUILAR CABRERAS JHON ALEXANDER</t>
  </si>
  <si>
    <t>BACA SAAVEDA RONALD OMAR</t>
  </si>
  <si>
    <t>TORRES CASAS MARIO FROCTUOSO</t>
  </si>
  <si>
    <t>FLORES VELARDE PATRICK MARCELO</t>
  </si>
  <si>
    <t>OCAÑA QUEREVALU LUIS CARLOS</t>
  </si>
  <si>
    <t>PINTO OVIEDO CARLOS ALBERTO</t>
  </si>
  <si>
    <t>DIAZ ALTAMIRANO EDGAR ANTONIO</t>
  </si>
  <si>
    <t>REYES MOSTACERO GERARDO ERIBERTO</t>
  </si>
  <si>
    <t>VIDAL HERNADEZ PERFECTO</t>
  </si>
  <si>
    <t>LUCENA PALACIO HECTOR JOSE</t>
  </si>
  <si>
    <t>GOMEZ ALVAREZ FRANCISCO MANUEL</t>
  </si>
  <si>
    <t>MEMBRILLO MARTINEZ DANIEL JOSUE</t>
  </si>
  <si>
    <t>IÑIPE CACHAY MICHEL</t>
  </si>
  <si>
    <t>PASHANASI PAREDES RICK ABNER</t>
  </si>
  <si>
    <t>MORALES MALCA JACOBO</t>
  </si>
  <si>
    <t>MEZA MALLQUI JAVIER SAUL</t>
  </si>
  <si>
    <t>GOMEZ CAITIMARI EDWIN PAUL</t>
  </si>
  <si>
    <t>GUEVARA MERECI OLENKA MARIANA</t>
  </si>
  <si>
    <t>RAFAELE VILLARREAL JAIRO ORLANDO</t>
  </si>
  <si>
    <t>73037299</t>
  </si>
  <si>
    <t>CARDENAS ORTIZ PIERO ALEXANDER</t>
  </si>
  <si>
    <t>AV. MARIANO IGNACIO PRADO 3166 ETAPA 1 PISO 3 URB. CONDEVILLA SEÑOR</t>
  </si>
  <si>
    <t>42891300</t>
  </si>
  <si>
    <t>TORREJON RAMOS VICTOR ANDRES</t>
  </si>
  <si>
    <t>CALLE 5 MZ. E LT 29 EL TREBOL</t>
  </si>
  <si>
    <t>47833955</t>
  </si>
  <si>
    <t>ECHENIQUE SOTO HERNÁN AARÓN</t>
  </si>
  <si>
    <t>CALLE 5 MZ. C LT. 25 URB. SANTO DOMINGO 1RA. ETAPA</t>
  </si>
  <si>
    <t>76788906</t>
  </si>
  <si>
    <t>MENDOZA INGUNZA JEAN PIERRE ENRIQUE</t>
  </si>
  <si>
    <t>URB BALCON DEL RIMAC MZ A1 LT 28</t>
  </si>
  <si>
    <t>41033218</t>
  </si>
  <si>
    <t>RENGIFO SANCHEZ JHON LEWIS</t>
  </si>
  <si>
    <t>45392779</t>
  </si>
  <si>
    <t>PIMENTEL PAUCARCHUCO PERCY CESAR</t>
  </si>
  <si>
    <t>ARQUIMEDES 128 TORRE A DPTO. 101 URB. LA CAMPIÑA ETAPA VI</t>
  </si>
  <si>
    <t>46908365</t>
  </si>
  <si>
    <t>ARGUMEDO PAMPA CARLOS ENRIQUE</t>
  </si>
  <si>
    <t>ASENT. H MICAELA BASTIDAS MZ. P LT. 07</t>
  </si>
  <si>
    <t>00516378</t>
  </si>
  <si>
    <t>RIVERA CARAZAS CARLOS ALBERTO</t>
  </si>
  <si>
    <t xml:space="preserve">OPERADOR DE GRUA AUXILIAR </t>
  </si>
  <si>
    <t>PSJ TUPAC AMARU 423</t>
  </si>
  <si>
    <t>SUBTANJALLA</t>
  </si>
  <si>
    <t>76309987</t>
  </si>
  <si>
    <t>CUEVA LUNA MANUEL ALEJANDRO LEONARDO</t>
  </si>
  <si>
    <t>AV. VENEZUELA 642 DPTO. 505 TORRE 1</t>
  </si>
  <si>
    <t>47685051</t>
  </si>
  <si>
    <t>MAMANI RAMOS DELIA</t>
  </si>
  <si>
    <t>ASENT. H. EL NAZARENO MZ. G LT. 1</t>
  </si>
  <si>
    <t>UCHUMAYO</t>
  </si>
  <si>
    <t>70745583</t>
  </si>
  <si>
    <t xml:space="preserve">VILCA CALERO JONATHAN </t>
  </si>
  <si>
    <t>CALLE ANTONIO ALARCON 157</t>
  </si>
  <si>
    <t>CALLE ELIAS AGUIRRE MZ. H LT. 08 URB. JORGE CHAVEZ I ETAPA</t>
  </si>
  <si>
    <t>77429888</t>
  </si>
  <si>
    <t>ARAMBURU SARDA LUIS GABRIEL</t>
  </si>
  <si>
    <t>URB. FAUCETT MZ. C LT. 32</t>
  </si>
  <si>
    <t>46028870</t>
  </si>
  <si>
    <t>DEL AGUILA YUMBATO JUAN CARLOS</t>
  </si>
  <si>
    <t>ASENT. H. BOCANEGRA SECTOR 5 MZ. G47 LT.24</t>
  </si>
  <si>
    <t>48661752</t>
  </si>
  <si>
    <t>QUESADA BENAVIDES JONATHAN JESÚS</t>
  </si>
  <si>
    <t>CALLE ENRIQUE LOPEZ ALBUJAR COOP. HUERTA SANTA ROSA MZ. A LT.26</t>
  </si>
  <si>
    <t>THORNE APARCANA ANGEL WILLY</t>
  </si>
  <si>
    <t>PSJ. 16 MZ. Z LT. 11 A.H. VICTOR RAUL HAYA DE LA TORRE</t>
  </si>
  <si>
    <t>40355211</t>
  </si>
  <si>
    <t>COICCA DE LA CRUZ CESAR POLICARPO</t>
  </si>
  <si>
    <t>SECT. 1 GRP. 12 MZ. H LT. 3</t>
  </si>
  <si>
    <t>06802679</t>
  </si>
  <si>
    <t>LLUNCOR MORE CRIHSTIAN JUAN</t>
  </si>
  <si>
    <t>AV. GUARDIA CHALACA 792 DPTO. 4</t>
  </si>
  <si>
    <t>AV. AVIACION 2322 DPTO. 202</t>
  </si>
  <si>
    <t>71607373</t>
  </si>
  <si>
    <t>AGUILAR CABRERAS FRANCLIN RICEL</t>
  </si>
  <si>
    <t>AUXILIAR DE ALMACEN</t>
  </si>
  <si>
    <t>LAS PALMERAS MZ. 5B LT. 04 LAS FLORES</t>
  </si>
  <si>
    <t>77903509</t>
  </si>
  <si>
    <t>PINCE ESPINOZA PATRICK MARBEL DIALESSIO</t>
  </si>
  <si>
    <t>JR. NICOLAS DE PIEROLA 356</t>
  </si>
  <si>
    <t>45420653</t>
  </si>
  <si>
    <t>ZAVALETA AMORETTI LISSETE GABRIELA</t>
  </si>
  <si>
    <t>GERENTA DE RECURSOS HUMANOS</t>
  </si>
  <si>
    <t>CALLE. LOMA DE LOS NARDOS 227 URB. PROLG. BENAVIDES</t>
  </si>
  <si>
    <t>76177394</t>
  </si>
  <si>
    <t>GOMEZ PAREDES LIZ MARIA JOSE</t>
  </si>
  <si>
    <t>ANALISTA DE RECURSOS HUMANOS</t>
  </si>
  <si>
    <t>CALLE JEAN LOUIS FORAN 137 DPTO. 202</t>
  </si>
  <si>
    <t>70086832</t>
  </si>
  <si>
    <t>MADRID CONTRERAS CLISMAN ROMARIO</t>
  </si>
  <si>
    <t>57 MZ K14 1B SECTOR LOS JARDINES CP RURAL HUERTOS DE MANCHAY</t>
  </si>
  <si>
    <t>41862745</t>
  </si>
  <si>
    <t>PEREZ PINO JOSE JORGE</t>
  </si>
  <si>
    <t>GERENTE DE ADMINISTRACION Y FINANZAS</t>
  </si>
  <si>
    <t>CALLE BOULEVARD DE LA LITERATURA 124 TORRES DE SAN BORJA</t>
  </si>
  <si>
    <t>10279958</t>
  </si>
  <si>
    <t>DIAZ BUSTAMANTE EDINSON</t>
  </si>
  <si>
    <t>GERENTE DE LOGÍSTICA</t>
  </si>
  <si>
    <t>AV. CABO GUTARRA 919</t>
  </si>
  <si>
    <t>48286091</t>
  </si>
  <si>
    <t>MATOS ROMAN ELVIS JONATAN</t>
  </si>
  <si>
    <t>ASENT. H. TUPAC AMARU MZ. O LT. 18</t>
  </si>
  <si>
    <t>47452647</t>
  </si>
  <si>
    <t>MALDONADO JIMENEZ EDSON</t>
  </si>
  <si>
    <t>OFICIAL DE PERFORACIÓN</t>
  </si>
  <si>
    <t>CA TUNGASUCA 189 A.H. AÑO NUEVO - COMAS</t>
  </si>
  <si>
    <t>10862310</t>
  </si>
  <si>
    <t>LASTRA LAGUNA LILA</t>
  </si>
  <si>
    <t>JR. EUSEBIO GALVEZ 11-14 JUAN VELASCO ALVARADO</t>
  </si>
  <si>
    <t>73092822</t>
  </si>
  <si>
    <t>PASTOR QUISPE ANGEL DAVID HERNAN</t>
  </si>
  <si>
    <t xml:space="preserve">BLOCK H1 DPTO. 102 BCO DE MEDIDORES 1 </t>
  </si>
  <si>
    <t>32735140</t>
  </si>
  <si>
    <t>RETO LISAMA CARLOS ALBERTO</t>
  </si>
  <si>
    <t>PSJ. EL PORVENIR MZ. J LT. 10 ASENT. H. SAN FRANCISCO DE ASIS</t>
  </si>
  <si>
    <t>25577845</t>
  </si>
  <si>
    <t>ARAMBURU PALOMINO RICHARD LUIS</t>
  </si>
  <si>
    <t>URB. ELMER FAUCETT MZ. C LT. 32</t>
  </si>
  <si>
    <t xml:space="preserve">GOMEZ MONTILLA JORGE OLMEDO </t>
  </si>
  <si>
    <t>MZ. B LOTE 13 SECTOR 6 GRUPO 7</t>
  </si>
  <si>
    <t>46878332</t>
  </si>
  <si>
    <t>DIAZ SOTO CHRISTOFER ROBIN</t>
  </si>
  <si>
    <t>AV. SAENZ PEÑA 755 DPTO. 5</t>
  </si>
  <si>
    <t>CALLE CHICLAYO ALAMOS DE NARANJAL MZ. B LT. 07</t>
  </si>
  <si>
    <t>SERVICIO DE LOGISTICA EXPRESS S.A.C.</t>
  </si>
  <si>
    <t>00015587</t>
  </si>
  <si>
    <t>PADILLA CELIS PETER</t>
  </si>
  <si>
    <t>07577450</t>
  </si>
  <si>
    <t>LAGOS SOLIS JUVENAL ISMAEL</t>
  </si>
  <si>
    <t>40639360</t>
  </si>
  <si>
    <t>ROCA GARAMENDI MARCOS</t>
  </si>
  <si>
    <t>09482887</t>
  </si>
  <si>
    <t>FLORIAN FARFAN JAIME MODESTO</t>
  </si>
  <si>
    <t>07019902</t>
  </si>
  <si>
    <t>GOMEZ LAYNES RICARDO JESUS</t>
  </si>
  <si>
    <t>07552692</t>
  </si>
  <si>
    <t>PEBE FRANCO ELAR MAMERTO</t>
  </si>
  <si>
    <t>43572027</t>
  </si>
  <si>
    <t>MARAVI VASQUEZ NICOLAS WALTER</t>
  </si>
  <si>
    <t>16420268</t>
  </si>
  <si>
    <t>CHANAME FERNANDEZ CARLOS JUAN</t>
  </si>
  <si>
    <t>40120809</t>
  </si>
  <si>
    <t>VELEZ LEON SERGIO RAÚL</t>
  </si>
  <si>
    <t>42474487</t>
  </si>
  <si>
    <t>CHAVEZ MAYTA EDWIN</t>
  </si>
  <si>
    <t xml:space="preserve">DANSEY - NORTE </t>
  </si>
  <si>
    <t>15433191</t>
  </si>
  <si>
    <t>PEÑA CALIZAYA CESAR AUGUSTO</t>
  </si>
  <si>
    <t>Social Capital Group SAC</t>
  </si>
  <si>
    <t>16004064</t>
  </si>
  <si>
    <t>ABRIGO PICON TEOFILO ERNESTO</t>
  </si>
  <si>
    <t>Psje. República 115 Urb. Pedregal  Alto.</t>
  </si>
  <si>
    <t>ALVARADO PIZARRO GUILLERMO FRANCISCO</t>
  </si>
  <si>
    <t>Calle Meliton Carbajal 174</t>
  </si>
  <si>
    <t>10475257</t>
  </si>
  <si>
    <t>ARANA ZEVALLOS HAROLD DANIEL</t>
  </si>
  <si>
    <t>Av. Cayetano Heredia 829 Jesus Maria</t>
  </si>
  <si>
    <t>ARTETA JARAMILLO ABRAHAM JUNIOR</t>
  </si>
  <si>
    <t>Av. Salaverry 2955 Dpto 202</t>
  </si>
  <si>
    <t>BULLON RUIZ CAMILA GRACIELA</t>
  </si>
  <si>
    <t>70468768</t>
  </si>
  <si>
    <t>CÁRDENAS CALLE EMMY ISABEL STEPHANY</t>
  </si>
  <si>
    <t>Jr, Enrique Salazar Barreto</t>
  </si>
  <si>
    <t>Santiago De Surco</t>
  </si>
  <si>
    <t>CASTRO VILLA DANTE CAMILO</t>
  </si>
  <si>
    <t>Pablo De Olavide 296 Urb. La Colonial</t>
  </si>
  <si>
    <t>CHEEL GARIBALDI VANESSA</t>
  </si>
  <si>
    <t>Av. Andres Avelino  Caceres 400 Dpto 17 Urb. San Antonio</t>
  </si>
  <si>
    <t>44103435</t>
  </si>
  <si>
    <t>Av. Oscar R. Benavides 2730 Dpto. 302 Urb. Stella Maris</t>
  </si>
  <si>
    <t>DURAN FLORES LUZ FIORELLA</t>
  </si>
  <si>
    <t>Calle Santa Isabel 294</t>
  </si>
  <si>
    <t>ESPINOZA SUAREZ DENIS</t>
  </si>
  <si>
    <t>Esmeralda De Los Andes  Mz K10 Lt 12</t>
  </si>
  <si>
    <t>FRANCO VALLEJOS CARLOS DANIEL</t>
  </si>
  <si>
    <t>Av Juan Pablo Fernandini 1346</t>
  </si>
  <si>
    <t>GARCIA VILLAFUERTE ESTEFANIA MARISOL</t>
  </si>
  <si>
    <t>Jr. La Merced 410 Aa.Hh. Cesar Vellejo</t>
  </si>
  <si>
    <t>GÓMEZ  ZAVALETA ERNESTO</t>
  </si>
  <si>
    <t>Av. Fray Bartolomé De Las Casas 478</t>
  </si>
  <si>
    <t>IBACETA DE LA ROSA WALTER</t>
  </si>
  <si>
    <t>Ucv 10 Lt 47 Zona A Huaycan</t>
  </si>
  <si>
    <t>44963476</t>
  </si>
  <si>
    <t>LINARES ROMERO CLAUDIA MILAGROS</t>
  </si>
  <si>
    <t>Cristóbal De Peralta Sur 825</t>
  </si>
  <si>
    <t>LOAYZA REYES NELI LEONOR</t>
  </si>
  <si>
    <t>MARCACUZCO LINARES YANINA  ROSARIO</t>
  </si>
  <si>
    <t>Trebol De Villa Mz B Lt 19</t>
  </si>
  <si>
    <t>MORA RUIZ SEBASTIAN ALONSO</t>
  </si>
  <si>
    <t>Calle Sevilla 323 Dpto 40, La Perla</t>
  </si>
  <si>
    <t>ORDOÑEZ RIVERA KAREN GERALDINE</t>
  </si>
  <si>
    <t>Av. Ingenieros 994, Dpto. 606, Valle Hermoso/</t>
  </si>
  <si>
    <t>PACHECO ORELLANA JORGE AGUSTIN</t>
  </si>
  <si>
    <t>Calle Padre Urraca 345 Dpto. 403, Alt. Cuadra 26 De Av. La Marina</t>
  </si>
  <si>
    <t>Jr. M.Bonemaison Nro. 192 Urb. Valdiviezo</t>
  </si>
  <si>
    <t>41530900</t>
  </si>
  <si>
    <t>PEREA CHAU HEIDY GIOVANA</t>
  </si>
  <si>
    <t>Nicolas Alcazar 629</t>
  </si>
  <si>
    <t>PEREZ MESÍAS MIGUEL ORLANDO</t>
  </si>
  <si>
    <t>Av. Prolongacion San Martin 231, Dpto. 403</t>
  </si>
  <si>
    <t>PUSCAN  CORTEZ ESTRELLA ROMINA</t>
  </si>
  <si>
    <t>QUISPE CORNEJO RENZO JUNIOR</t>
  </si>
  <si>
    <t xml:space="preserve">Mz F Lt 4 Motupe </t>
  </si>
  <si>
    <t>RAMIREZ HUATUCO OSWALD RICARDO</t>
  </si>
  <si>
    <t>Calle Antonio Lisher 1798 Torre D / Dpto 302</t>
  </si>
  <si>
    <t>RIVERA ROCA RAFAEL ADOLFO</t>
  </si>
  <si>
    <t>Calle Santa Nicerata 227</t>
  </si>
  <si>
    <t>RODRIGUEZ FRIAS VICTOR RAFAEL</t>
  </si>
  <si>
    <t>Sector 03, Grupo 21, Manzana I, Lote 22.</t>
  </si>
  <si>
    <t>SÁNCHEZ LAZO LUIS ALFONSO</t>
  </si>
  <si>
    <t>Ah 31 De Diciembre Mz.D Lt1</t>
  </si>
  <si>
    <t>42931630</t>
  </si>
  <si>
    <t>SANDOVAL MURO CARLOS SAMUEL MARTIN</t>
  </si>
  <si>
    <t>Av. Alvarez Calderón 410</t>
  </si>
  <si>
    <t>TORRES ORTIZ ENNIO CESAR</t>
  </si>
  <si>
    <t>Pasaje El Carmen 172 Pedregal Alto</t>
  </si>
  <si>
    <t>VEGA NICHO GABRIELA ELIZABETH</t>
  </si>
  <si>
    <t>Residencial Marbella Block 501</t>
  </si>
  <si>
    <t>Magdalena</t>
  </si>
  <si>
    <t>YAÑEZ CARDENAS EVA GIULIANA</t>
  </si>
  <si>
    <t>Jr. Don Bosco 183</t>
  </si>
  <si>
    <t>YAURI ROSALES MICHAEL JUNIOR</t>
  </si>
  <si>
    <t>Avenida Julio C.Tello Mz H1 Lote 6b Rinconada- Villa Sol Huarochiri, San Antonio, Huarochiri</t>
  </si>
  <si>
    <t>PACO LEGUA HAROLD ALONSO</t>
  </si>
  <si>
    <t>Mz. W1 Lt. 38 Aahh. Santa María</t>
  </si>
  <si>
    <t>ROSALES ARENAZAS RICARDO</t>
  </si>
  <si>
    <t>Aahh. San Juan De Amancaes Mz. 13a Lt. 4</t>
  </si>
  <si>
    <t>77574947</t>
  </si>
  <si>
    <t>VENTURO GOMEZ ELA DE FÁTIMA</t>
  </si>
  <si>
    <t>Av. José Ugarteche 201 Urb. Grumete Medina</t>
  </si>
  <si>
    <t>LAYA LLOREDA JOSE MARIA</t>
  </si>
  <si>
    <t>NEGRETE PALACIOS MIGUEL ANGEL</t>
  </si>
  <si>
    <t>CCAHUAY HUAMANI EDISON ERNESTO</t>
  </si>
  <si>
    <t>URIBE PEREZ FERNANDO</t>
  </si>
  <si>
    <t>SAGASTEGUI REATEGUI JOSE HONORIO</t>
  </si>
  <si>
    <t xml:space="preserve">ORCON HERRERA JIMMY </t>
  </si>
  <si>
    <t xml:space="preserve">ADRIANZEN JUAREZ WALTHER EDUARDO </t>
  </si>
  <si>
    <t>LOVERA VIZARRETA CARLOS ENRIQUE</t>
  </si>
  <si>
    <t>ARIAS PEÑA WILIAM ENRIQUE</t>
  </si>
  <si>
    <t>ROSARIO ARAUJO CESAR AUGUSTO</t>
  </si>
  <si>
    <t xml:space="preserve">BECHARA VILLAMIZAR LOURDES JOLENNY </t>
  </si>
  <si>
    <t>SANCHEZ JERONIMO CARLOS MARTIN</t>
  </si>
  <si>
    <t xml:space="preserve">PALOMINO HUAMANI ALEX ALEJANDRO </t>
  </si>
  <si>
    <t>RODRIGUEZ POMAJULCA FERNANDO ROMARIO</t>
  </si>
  <si>
    <t>PAREDES SANCHEZ FELIX FELIPE</t>
  </si>
  <si>
    <t>RODRIGUEZ CARRERA JUAN JOSE</t>
  </si>
  <si>
    <t xml:space="preserve">OLIVAR QUISPE ALEX MARTIN </t>
  </si>
  <si>
    <t>POMAJULCA HERRERA GABRIEL ADAN</t>
  </si>
  <si>
    <t xml:space="preserve">SUAREZ REYES ALDO CRISTIAN </t>
  </si>
  <si>
    <t>HUAYTA MENDOZA CARLOS FRANZ</t>
  </si>
  <si>
    <t xml:space="preserve">ROMAN AYALA JHOANN CHISTIAN </t>
  </si>
  <si>
    <t xml:space="preserve">AQUINO HOLGUIN  MARBIN ALEX </t>
  </si>
  <si>
    <t>BRONCANO LIVIA GUIDO PEDRO</t>
  </si>
  <si>
    <t xml:space="preserve">VILLAJUAN AYALA JEFFERSON EDSON </t>
  </si>
  <si>
    <t>MONTERO BERMUDEZ JORGE LUIS</t>
  </si>
  <si>
    <t xml:space="preserve">RODAS PALOMINO JAIME </t>
  </si>
  <si>
    <t xml:space="preserve">CUYUBAMBA GUTIERREZ JESUS ANTONIO </t>
  </si>
  <si>
    <t xml:space="preserve">HINOSTROZA ARIAS ANTONY ALEXANDER </t>
  </si>
  <si>
    <t xml:space="preserve">RODAS PALOMINO  YOVANY GORDHY </t>
  </si>
  <si>
    <t>PALOMINO ESTRADA LUIS FERNANDO</t>
  </si>
  <si>
    <t xml:space="preserve">CHURA TINTAYA SAMUEL RICARDO </t>
  </si>
  <si>
    <t>MONTERO ALARCON  LUIS ENRIQUE</t>
  </si>
  <si>
    <t xml:space="preserve">RIVERA LIVIA JHAN FELIX </t>
  </si>
  <si>
    <t>TADEO CAMONES JORGE LUIS</t>
  </si>
  <si>
    <t xml:space="preserve">MEGO TAPIA SERGIO </t>
  </si>
  <si>
    <t>63265537</t>
  </si>
  <si>
    <t>LOPEZ ACHATAGUA RONAL</t>
  </si>
  <si>
    <t xml:space="preserve">AVENIDA PERU CUADRA 25 JIRON VILLA RICA </t>
  </si>
  <si>
    <t>SUIZA ALERTA</t>
  </si>
  <si>
    <t xml:space="preserve">CALLE ALDO CHAMOCHUMBI MZ H LT 9 </t>
  </si>
  <si>
    <t>CALLE MARIA PRADO DE BELLIDO MZ A LT 7</t>
  </si>
  <si>
    <t>AVENIDA NAVARRA 259</t>
  </si>
  <si>
    <t>COOP. MIGUEL GRAU MZ C LT 13</t>
  </si>
  <si>
    <t>AV. NICOLAS AYLLON 8510</t>
  </si>
  <si>
    <t>JR. CALLAO 236</t>
  </si>
  <si>
    <t>AV. ALFREDO MENDIOLA 543</t>
  </si>
  <si>
    <t>AAHH VICTOR RAUL HAYA DE LA TORRE MZ F LT 1</t>
  </si>
  <si>
    <t>PARQUE INDUSTRIAL EL ASESOR MZ  Z LT 15</t>
  </si>
  <si>
    <t>CALLAO-AGUSTINO</t>
  </si>
  <si>
    <t>MZ.B LT.05 ASOC. PROP. VIV. STO CRISTO</t>
  </si>
  <si>
    <t>CALLE JOSE SALAZAR 179 URB.PANAMERICANA NORTE</t>
  </si>
  <si>
    <t>JR. BELISARIO FLORES 294</t>
  </si>
  <si>
    <t>AV. BERTELLO 170 DTP. 202</t>
  </si>
  <si>
    <t>JR. UCAYALI 440 CHUCUITO</t>
  </si>
  <si>
    <t>AV. LAS PALMERAS 721 INTERIOR B</t>
  </si>
  <si>
    <t xml:space="preserve">AAHH LOMAS DE MAMAC MZ A LT 9 </t>
  </si>
  <si>
    <t>JR. HUAMANGA 850</t>
  </si>
  <si>
    <t>005217493</t>
  </si>
  <si>
    <t>SANCHEZ DIAZ KLEYVELIS COROMOTO</t>
  </si>
  <si>
    <t>AAHH. ARMANDO VILLANUEVA. CALLE 49 MZ 52 LT 9</t>
  </si>
  <si>
    <t>70667161</t>
  </si>
  <si>
    <t>CCONISLLA QUISPE BRANDY</t>
  </si>
  <si>
    <t>MZ Ñ LT 5 ASENT. H SAN CARLOS</t>
  </si>
  <si>
    <t>04351595</t>
  </si>
  <si>
    <t>GUIZADO GALINDO AURELIO WALTER</t>
  </si>
  <si>
    <t>MZ N LT 4 AAHH SAN CARLOS PEC PACHACUTEC</t>
  </si>
  <si>
    <t>73082936</t>
  </si>
  <si>
    <t>VALLE SALINAS JAVIER</t>
  </si>
  <si>
    <t>MZ Ñ LT 5 ASENT.H SAN CARLOS</t>
  </si>
  <si>
    <t>JUAREZ PULACHE JHORLIN JOEL</t>
  </si>
  <si>
    <t>MZ D LT 9</t>
  </si>
  <si>
    <t>47996165</t>
  </si>
  <si>
    <t>FRIAS NAVARRETE MANUEL BRANDON</t>
  </si>
  <si>
    <t>MZ X 1 LT 3 DEFENSORES PATRIA</t>
  </si>
  <si>
    <t>74290674</t>
  </si>
  <si>
    <t>DURAN LOPEZ JAIME EDUARDO</t>
  </si>
  <si>
    <t>AAHH VILLA FLORIAN MZ E LT 2</t>
  </si>
  <si>
    <t xml:space="preserve">YAICATE DEL AGUILA ESTARKI_x000D_
</t>
  </si>
  <si>
    <t xml:space="preserve">2/03/2022_x000D_
</t>
  </si>
  <si>
    <t>08177191</t>
  </si>
  <si>
    <t>AURIS CONISLLA CARLOS IGNACIO</t>
  </si>
  <si>
    <t>CALLE INCA GARCILASO DE LA VEGA MZ. 98 LT. 9</t>
  </si>
  <si>
    <t>41637099</t>
  </si>
  <si>
    <t>MATTOS TUESTA ENZO</t>
  </si>
  <si>
    <t>URB. SANTA MARIA F19 LT. 29 ETAPA IV</t>
  </si>
  <si>
    <t>47828968</t>
  </si>
  <si>
    <t>YUPANQUI HUACRE JHON EMERSON</t>
  </si>
  <si>
    <t>A.H. FRANCISCO BOLOGNESI MZ. I LT. 14</t>
  </si>
  <si>
    <t>Concha Ylizarbe, Robinson Rulo</t>
  </si>
  <si>
    <t>OFICINA CENTRAL</t>
  </si>
  <si>
    <t>CASA HUERTA LA CAMPIÑA.SEC.B. MZ. B1 LT. 10</t>
  </si>
  <si>
    <t>70035686</t>
  </si>
  <si>
    <t>Castañeda Quilcaro, Wendy Melissa</t>
  </si>
  <si>
    <t>Calle 1 APV Valle Hermoso Mz. G Lt 23</t>
  </si>
  <si>
    <t>Operador de Telehandler, _x000D_
Montacarga y Manlift</t>
  </si>
  <si>
    <t>Falconi Rios, David Ulises</t>
  </si>
  <si>
    <t>05788921</t>
  </si>
  <si>
    <t>Huiñapi Mozombite, Alfredo</t>
  </si>
  <si>
    <t>Prog. Viv. Villa Juanita I Mz. C Lt 9</t>
  </si>
  <si>
    <t>Llanos Laurente, Jorge Luis</t>
  </si>
  <si>
    <t>Pozo 17</t>
  </si>
  <si>
    <t>Psj. Leoncio Prado 104 - Cerro San Pedro</t>
  </si>
  <si>
    <t>43503963</t>
  </si>
  <si>
    <t>Mendoza Huarcachi, Jhonatan</t>
  </si>
  <si>
    <t>Calle 2 Mz. A Lt. 21 Urb. Huampani Etapa 1</t>
  </si>
  <si>
    <t xml:space="preserve">Pallarco Araujo, Noe David </t>
  </si>
  <si>
    <t>Asistente de _x000D_
Supervisor de Seguridad</t>
  </si>
  <si>
    <t>44471711</t>
  </si>
  <si>
    <t>Payajo Campos, Juan</t>
  </si>
  <si>
    <t>Jr. Los Contadores Coop. La Union Mz. A Lt 13</t>
  </si>
  <si>
    <t>80132126</t>
  </si>
  <si>
    <t>Quispe Garcia, Luis Alberto</t>
  </si>
  <si>
    <t>Jr. Jorge Chavez 343</t>
  </si>
  <si>
    <t>Calle Hermanos Ayar 442 Urb. Los Chancas de Andahuaylas_x000D_
Etapa 1era Mz. K1 Lote 08</t>
  </si>
  <si>
    <t>Montoya Calderon, Marco Antonio</t>
  </si>
  <si>
    <t>Union de Concreteras S.A</t>
  </si>
  <si>
    <t>AGUILAR TINEO ANIBAL ENRIQUE</t>
  </si>
  <si>
    <t>CALLE SAN JUAN MZ C LT 19 ESQ ALFONSO UGARTE</t>
  </si>
  <si>
    <t xml:space="preserve">ARANGURI LEANDRES ARTURO LEANDRO </t>
  </si>
  <si>
    <t>MZ E LT 25 NUEVA ESPERANZA</t>
  </si>
  <si>
    <t>003802528</t>
  </si>
  <si>
    <t>ASCANIO AULAR PABLO JOSE</t>
  </si>
  <si>
    <t>AV. NESTOR GAMBETA MZ 5 LT F GAMBETA BAJA</t>
  </si>
  <si>
    <t>AVALOS HUAMAN ANDERSON KANS</t>
  </si>
  <si>
    <t>BARRERA ORMEÑO SEBASTIAN JOSHUAN</t>
  </si>
  <si>
    <t>CAHUANA SUAREZ YVAN</t>
  </si>
  <si>
    <t>MZ A LT 31 LOS ALAMOS</t>
  </si>
  <si>
    <t>CASTRO PICHIHUA FIDEL</t>
  </si>
  <si>
    <t>CERNA DURAN RICHARD JOHN</t>
  </si>
  <si>
    <t>M B - L 05 ASOC PRO VIV LOS ANGELES DE PUENTE PIEDRA</t>
  </si>
  <si>
    <t>ESPINOZA TELLO GERARDO VICENTE</t>
  </si>
  <si>
    <t>004686397</t>
  </si>
  <si>
    <t>GONZALEZ RAMIREZ JOSE ARMANDO</t>
  </si>
  <si>
    <t>JR RAMON ESPINOZA 668</t>
  </si>
  <si>
    <t xml:space="preserve">GUZMAN MARTINEZ DEYVIS YADVER </t>
  </si>
  <si>
    <t>MZ B LT 11 GRUPO 23 A SECTOR 3</t>
  </si>
  <si>
    <t>HUAMAN BELLOTA FROILAN</t>
  </si>
  <si>
    <t>HUAROC TORRES NESTOR FIDEL</t>
  </si>
  <si>
    <t>LEON RIVERA EDILBERTO</t>
  </si>
  <si>
    <t>LOBO TOLEDO ROBERTO CARLOS</t>
  </si>
  <si>
    <t>LOPEZ PACHECO MICHELL JONATHAN</t>
  </si>
  <si>
    <t>ASENT. H. 19 DE MAYO MZ G LT 20</t>
  </si>
  <si>
    <t>002750411</t>
  </si>
  <si>
    <t>MALAVE MARCANO VICTOR ALFONSO</t>
  </si>
  <si>
    <t>JR CRISNTEMOS N° 318 - BELLAVISTA</t>
  </si>
  <si>
    <t>MONTALVO TORRE JORGE GERARDO</t>
  </si>
  <si>
    <t>PEJERREY ZAPATA MITCHEL CRISTHOPER</t>
  </si>
  <si>
    <t>CALLE S/N MZ I LT 4 P.J. CONSTANZO</t>
  </si>
  <si>
    <t>SILVA GARAY GERSSON ALBERTO</t>
  </si>
  <si>
    <t>003024211</t>
  </si>
  <si>
    <t>SILVA FRANKLIN ALEXANDER</t>
  </si>
  <si>
    <t>CALLE MONTE DE LOS OLIVOS MZ D LT 17</t>
  </si>
  <si>
    <t>004382608</t>
  </si>
  <si>
    <t>TABEROA VELASQUEZ ANDRU ALEXANDER</t>
  </si>
  <si>
    <t>CALLE SANTA ROSA DE LIMA MZ E LT 18</t>
  </si>
  <si>
    <t>TRUJILLO AGUIRRE MIGUEL EDUARDO</t>
  </si>
  <si>
    <t>VALVERDE VASQUEZ JESUS ANTONIO</t>
  </si>
  <si>
    <t>4TA ZONA COLLIQUE ASENT. H. LOS PEDREGALES MZ D LT 2</t>
  </si>
  <si>
    <t>VASQUEZ SARMIENTO JESUS JORGE</t>
  </si>
  <si>
    <t>VELARDE MESCUA PAULO CESAR</t>
  </si>
  <si>
    <t>ASENT. H. SAGRADA FAMILIA MZ B LT 16</t>
  </si>
  <si>
    <t>E20, E21, E22, E23 Y E24_x000D_
PV19 BIS, PV20, PV21, PV22, PV23 Y PV24</t>
  </si>
  <si>
    <t>Column Labels</t>
  </si>
  <si>
    <t>(Multiple Items)</t>
  </si>
  <si>
    <t>Grand Total</t>
  </si>
  <si>
    <t>(All)</t>
  </si>
  <si>
    <t>EPC/CJV</t>
  </si>
  <si>
    <t>ZAMORA MAUROLAGOITIA CARLOS HECTOR</t>
  </si>
  <si>
    <t>ASENT. H. PAMPAS LOS OLIVARES V. LETICIA MZ. I LT. 13</t>
  </si>
  <si>
    <t>70407262</t>
  </si>
  <si>
    <t>BARCO BARCO JAIRO</t>
  </si>
  <si>
    <t>CALLE CHILOE MZ D2 LT 6 URB LOS CEDROS DE VILLA</t>
  </si>
  <si>
    <t>10/08/203</t>
  </si>
  <si>
    <t>46750377</t>
  </si>
  <si>
    <t>TUCTO VASQUEZ JAQUINELER</t>
  </si>
  <si>
    <t>ESTACION 12 / ESTACION 11 / ESTACION 01 / ESTACION 02</t>
  </si>
  <si>
    <t>MZ BA 2 LT 11 JOSE CARLOS MARIATEGUI</t>
  </si>
  <si>
    <t>FERRALIA PERU SAC</t>
  </si>
  <si>
    <t>SAN JUAN NDE LURIGANCHO</t>
  </si>
  <si>
    <t>CHORRILLOS  </t>
  </si>
  <si>
    <t>VILLA MARIA DEL TRIUNFO </t>
  </si>
  <si>
    <t>LOS OLIVOS </t>
  </si>
  <si>
    <t>09/04/1990</t>
  </si>
  <si>
    <t>SAN MARTIN DE PORRES </t>
  </si>
  <si>
    <t>75975814</t>
  </si>
  <si>
    <t>GARCIA REYES ANDREW</t>
  </si>
  <si>
    <t>R. PABLO CHAVEZ 109 CONDEVILLA</t>
  </si>
  <si>
    <t>46961148</t>
  </si>
  <si>
    <t>BALDERA VALDERA RONALD</t>
  </si>
  <si>
    <t>MZ.H LT.20 ASENT.H. MANOLO CASTILLO</t>
  </si>
  <si>
    <t>47670655</t>
  </si>
  <si>
    <t>ESPINOZA BERAUN LUIS ALBERTO</t>
  </si>
  <si>
    <t>PSJ. BELLAVISTA MZ. 83G LT. 03 COMITE VEC. 65</t>
  </si>
  <si>
    <t>COMAS </t>
  </si>
  <si>
    <t>46372956</t>
  </si>
  <si>
    <t>DIAZ PAZ DALMACIO</t>
  </si>
  <si>
    <t>CASERIO JUAN PABLO II</t>
  </si>
  <si>
    <t>PITIPO</t>
  </si>
  <si>
    <t>41214234</t>
  </si>
  <si>
    <t>PRUDENCIO TEODOSIO GUILLEN GUILLEN</t>
  </si>
  <si>
    <t>CULTURA PERUANA MODERNA LOTE 38 Y 39 MZ A 33</t>
  </si>
  <si>
    <t>ROMERO QUINDE STEVEN</t>
  </si>
  <si>
    <t>75399421</t>
  </si>
  <si>
    <t>EUSEBIO CALLA MARC ANTHONY</t>
  </si>
  <si>
    <t>PSJ SOLIDARIDAD 150 DEP.2 COOP 27 ABRIL 2ETAPA MZ N-2 LTE 20</t>
  </si>
  <si>
    <t>42100042</t>
  </si>
  <si>
    <t>QUINCHO CAPCHA ANGEL EULALIO</t>
  </si>
  <si>
    <t>AV LO VIRREYES 3363 PS 2 ASOC VIVIENDA LAS BEGONIAS</t>
  </si>
  <si>
    <t>AV.GuardiaCivil551</t>
  </si>
  <si>
    <t>Estaciones 1 A</t>
  </si>
  <si>
    <t>45745507</t>
  </si>
  <si>
    <t>POMA QUIROZ DEIVID RUDY</t>
  </si>
  <si>
    <t>20/3/1989</t>
  </si>
  <si>
    <t>MZ E LT 9 ASENT H EL TREBOL</t>
  </si>
  <si>
    <t>41854025</t>
  </si>
  <si>
    <t>SUAREZ AGUILA MOISES FIDEL</t>
  </si>
  <si>
    <t>02/07/1983</t>
  </si>
  <si>
    <t>SAN ANTONIO PEDREGAL ALTO BOSQUE CONCORDIA COMITÉ 4A</t>
  </si>
  <si>
    <t>10418244</t>
  </si>
  <si>
    <t>ANYOSA CANDIA HERMENEGILDO EDGAR</t>
  </si>
  <si>
    <t>04/03/1971</t>
  </si>
  <si>
    <t>ASENT.H EL TREBOL MZ.D LT.12</t>
  </si>
  <si>
    <t>10298814</t>
  </si>
  <si>
    <t>OREJON ECHEVARRIA LUIS RODRIGO</t>
  </si>
  <si>
    <t>27/03/1977</t>
  </si>
  <si>
    <t>ATE ASENT.H HUAYCAN UCV. 139 E.ZONA I MZ D LT 6</t>
  </si>
  <si>
    <t>72002707</t>
  </si>
  <si>
    <t>TAIPE TELLO AMADEO VALENTIN</t>
  </si>
  <si>
    <t>14/02/1994</t>
  </si>
  <si>
    <t>CAAMAZONAS 284 A.H PERALES, LOS SANTA</t>
  </si>
  <si>
    <t>42390883</t>
  </si>
  <si>
    <t>AROTOMA RIMARI WILBER</t>
  </si>
  <si>
    <t>28/05/1984</t>
  </si>
  <si>
    <t>CALLE LOS LIRIOS MZ.O LT.2 ASENT.H. INMACULADA CONCEPCION</t>
  </si>
  <si>
    <t>44047568</t>
  </si>
  <si>
    <t>GARAY ESTRADA ALEXANDER ANTONIO</t>
  </si>
  <si>
    <t>AV LIMA NORTE 229 - MOYOPAMPA</t>
  </si>
  <si>
    <t>40404334</t>
  </si>
  <si>
    <t>CHAMBI COLQUEHUANCA, ROGER</t>
  </si>
  <si>
    <t xml:space="preserve">ASOC VIRGEN DEL CARMEN MZ D-1 LT3 </t>
  </si>
  <si>
    <t>42240901 </t>
  </si>
  <si>
    <t>JONES PAREDES, VICTOR</t>
  </si>
  <si>
    <t>ASOC 5 DE ENERO MZ A LT 7</t>
  </si>
  <si>
    <t>40824625</t>
  </si>
  <si>
    <t>HUAMAN CASTILLON OSWALDO FREDY</t>
  </si>
  <si>
    <t>30/03/1980</t>
  </si>
  <si>
    <t>AV MARIANO PASTOR SEVILLA ASENT H HEROES DE SAN JUAN SECTOR 5 MZ B LT 22</t>
  </si>
  <si>
    <t>77235599</t>
  </si>
  <si>
    <t>HUIMAN DE LA CRUZ LUIS MIGUEL</t>
  </si>
  <si>
    <t>11/2/1997</t>
  </si>
  <si>
    <t xml:space="preserve">2 DE MAYO 1422 P.J NUEVA ESPERANZA </t>
  </si>
  <si>
    <t>AA.HH JAVIER PEREZ DE CUELLAR MZ A LT 2</t>
  </si>
  <si>
    <t>70451621</t>
  </si>
  <si>
    <t>CALDERON TRAVI GUSTAVO MANUEL</t>
  </si>
  <si>
    <t>20/09/2003</t>
  </si>
  <si>
    <t>PSJE 2 NRO 123 URB NOSIGLIA</t>
  </si>
  <si>
    <t>42412699</t>
  </si>
  <si>
    <t>MARIN MUÑOZ ALEXI BENITO</t>
  </si>
  <si>
    <t>19/10/1978</t>
  </si>
  <si>
    <t>JR PILCOMAYO 719 DPTO 302</t>
  </si>
  <si>
    <t>75629874</t>
  </si>
  <si>
    <t>FELICE SACO MICHEL ANGELO</t>
  </si>
  <si>
    <t>28/02/1996</t>
  </si>
  <si>
    <t>CALLE IGNACIO ALVAREZ THOMAS 1519 URB CHACRA RIOS NORTE</t>
  </si>
  <si>
    <t>70009094</t>
  </si>
  <si>
    <t>BRAVO ISMODES JORGE MAURICIO</t>
  </si>
  <si>
    <t>13/12/1991</t>
  </si>
  <si>
    <t xml:space="preserve">AV JAVIER PRADO OESTE 2595 INT 601 </t>
  </si>
  <si>
    <t>45937288</t>
  </si>
  <si>
    <t>FARFAN ALMARAZ HUGO</t>
  </si>
  <si>
    <t>CALLE LOS QUIPUS 175 COOP CHANCAS DE ANDAHUAYLAS MZ E LT 33</t>
  </si>
  <si>
    <t>QUISPE SULCA DAVID</t>
  </si>
  <si>
    <t>05/03/1974</t>
  </si>
  <si>
    <t>ASOC LOS ARTESANO DEL PARQUE INDUSTRIAL MZ F LT 20</t>
  </si>
  <si>
    <t>70855327</t>
  </si>
  <si>
    <t>MORALES ORDIALES KEVIN ARTURO</t>
  </si>
  <si>
    <t>25/10/1999</t>
  </si>
  <si>
    <t>MZ I2 LT 22 AGRU PACHACAMAC SECTOR 2 PARCELA A BARRIO 1</t>
  </si>
  <si>
    <t>GEOLAM S.A.C.</t>
  </si>
  <si>
    <t>46460395</t>
  </si>
  <si>
    <t>Diaz Shuña Andrea Alexandra</t>
  </si>
  <si>
    <t>Patio Taller Bocanegra</t>
  </si>
  <si>
    <t xml:space="preserve">Calle 22 Mz H Lt 5 Asoc. Montecarlos </t>
  </si>
  <si>
    <t>04069095</t>
  </si>
  <si>
    <t>Solorzano Hurtado Luis Alberto</t>
  </si>
  <si>
    <t>Supervisor De Campo</t>
  </si>
  <si>
    <t>Calle Los Nardos Mz H Lt 07</t>
  </si>
  <si>
    <t>43325077</t>
  </si>
  <si>
    <t>Fermin Aguilar Charlie Cristian</t>
  </si>
  <si>
    <t>Operario Perforista</t>
  </si>
  <si>
    <t>AAHH Jesus Oropeza Chonta Mz. A Lt. 15</t>
  </si>
  <si>
    <t>003278870</t>
  </si>
  <si>
    <t xml:space="preserve">Uzcategui Ramos Richard Alexander </t>
  </si>
  <si>
    <t>Oficial Perforista</t>
  </si>
  <si>
    <t>Pasaje Santa Marina 108</t>
  </si>
  <si>
    <t>09292186</t>
  </si>
  <si>
    <t>Piñan Palacios Ossain</t>
  </si>
  <si>
    <t>AAHH Jesus Oropesa Chonta Mz K Lt 4</t>
  </si>
  <si>
    <t>15987431</t>
  </si>
  <si>
    <t>Rosas Vargas Martin Andres</t>
  </si>
  <si>
    <t>Calle L De Zuñiga 564</t>
  </si>
  <si>
    <t>Chancay</t>
  </si>
  <si>
    <t>47601897</t>
  </si>
  <si>
    <t>Huanca Curro Carlos Edison</t>
  </si>
  <si>
    <t>Jr Aymaras Mz D Lt 4</t>
  </si>
  <si>
    <t>Juliaca</t>
  </si>
  <si>
    <t>70787765</t>
  </si>
  <si>
    <t>Suyo Burga Erik</t>
  </si>
  <si>
    <t>Geologo de Proyecto</t>
  </si>
  <si>
    <t>Calle Armando Blondet 271</t>
  </si>
  <si>
    <t>Rivera Pardo Edgar Wilfredo</t>
  </si>
  <si>
    <t>Calle 46 Urb. Ciudad del Pescador Mz R2 Lt 09</t>
  </si>
  <si>
    <t>72851189</t>
  </si>
  <si>
    <t>ESPINOZA CASTILLO ERICK ALEXANDER</t>
  </si>
  <si>
    <t>ESPECIALISTA EN INSTALACIONES</t>
  </si>
  <si>
    <t>E27, E26, E25, E15, E14, TUNEL, E01, E02, E03</t>
  </si>
  <si>
    <t>RESIDENCIAL PARIACHI MZ H LT 31</t>
  </si>
  <si>
    <t>46754341</t>
  </si>
  <si>
    <t>SAMBUCETI ARATA, GIANLUCA VITTORIO</t>
  </si>
  <si>
    <t>Av. Casimiro Ulloa N° 317 Dpto. 401</t>
  </si>
  <si>
    <t>25086392</t>
  </si>
  <si>
    <t>42424968</t>
  </si>
  <si>
    <t>CRUZADO OCARIS ROBERT WILLIAMS</t>
  </si>
  <si>
    <t>mz. R lt. 3 urb. Coop. De viv. San francisco</t>
  </si>
  <si>
    <t>74563695</t>
  </si>
  <si>
    <t>RIGLOS SALDAÑA KONRADO</t>
  </si>
  <si>
    <t>PSJ. AUGUSTO TAMAYO MZ F LT. 06 AF. JOSE CARLOS MAREATEGUI ETP. II</t>
  </si>
  <si>
    <t>TORREZ VASQUEZ LAURA LISSETH</t>
  </si>
  <si>
    <t>AV. SEPARADORA INDUSTRIAL MZ. C LOTE 21 URB. PACHACAMAC</t>
  </si>
  <si>
    <t>PROJECT AUTOMATION PERU</t>
  </si>
  <si>
    <t>VILLAGARAY SUAREZ WILIAN ALEX</t>
  </si>
  <si>
    <t xml:space="preserve">INGENIERO RESIDENTE DE OBRA </t>
  </si>
  <si>
    <t>PV19, PV25 Y PV25</t>
  </si>
  <si>
    <t>JR TUMBES 405, DPTO 503, BLOCK G1, CDA, SAN LUIS, LIMA</t>
  </si>
  <si>
    <t>74447703</t>
  </si>
  <si>
    <t>CHIROQUE ABANTO RICARDO ALFONSO</t>
  </si>
  <si>
    <t>SUPERVISOR DE SEGURIDAD SSOMA</t>
  </si>
  <si>
    <t>ASENT.H.SAM MARTIN DE PORRES MZ. 194 LT 3</t>
  </si>
  <si>
    <t>TAPIA LAZARO ZAIN YELTSEN</t>
  </si>
  <si>
    <t xml:space="preserve">OPERARIO ELÉCTRICISTA </t>
  </si>
  <si>
    <t>PV19, PV25 Y PV26</t>
  </si>
  <si>
    <t>"MZ “O” LOT 25 SECT E3 NUEVO PACHACUTEC</t>
  </si>
  <si>
    <t>40525136</t>
  </si>
  <si>
    <t>LEON SURCO RUDI MARTIN</t>
  </si>
  <si>
    <t>PV19, PV25 Y PV27</t>
  </si>
  <si>
    <t>JR  HUARAS 1770</t>
  </si>
  <si>
    <t xml:space="preserve"> CHAMORRO VICENTE EDINSON MARVIN</t>
  </si>
  <si>
    <t>PV19, PV25 Y PV28</t>
  </si>
  <si>
    <t>JR.MICAELA BASTIDAS 248 LUCYANA CARABAYLLO</t>
  </si>
  <si>
    <t>09667768</t>
  </si>
  <si>
    <t>ESPINOZA PARIONA JOEL NESS</t>
  </si>
  <si>
    <t xml:space="preserve">OPERARIO  </t>
  </si>
  <si>
    <t>SISTEMA DE UTILIZACIÓN EN 20KV -PV01BIS DEWATERING Y OFICINAS</t>
  </si>
  <si>
    <t xml:space="preserve">MZ H  LOTE 4 COMITÉ 7 SANTA FE DE TOTORITA     </t>
  </si>
  <si>
    <t>CARBAJAL CALDERON GUILLERMO DIONICIO</t>
  </si>
  <si>
    <t>MZ M LOTE 27 ASENT.H LOS LAURELES</t>
  </si>
  <si>
    <t>80214677</t>
  </si>
  <si>
    <t>VASQUEZ GODOS YORKY SMITH</t>
  </si>
  <si>
    <t xml:space="preserve">MZ.F LT .14 SECTOR ALTO CAMILACA </t>
  </si>
  <si>
    <t xml:space="preserve">CAMILACA </t>
  </si>
  <si>
    <t>BM1 Obras &amp; Servicios Industriales S.A.C</t>
  </si>
  <si>
    <t>71928403</t>
  </si>
  <si>
    <t>ACUACHE DE LA CRUZ WILLIAM REYNALDO</t>
  </si>
  <si>
    <t>LA VENTA S/N</t>
  </si>
  <si>
    <t>10133381</t>
  </si>
  <si>
    <t>ARCE CHOQUE ACSEL PABLO</t>
  </si>
  <si>
    <t>ESTACION 27</t>
  </si>
  <si>
    <t>MZ. 23 LT. 10 2DA ZN BAYOVAR</t>
  </si>
  <si>
    <t>41869128</t>
  </si>
  <si>
    <t>AYLAS AYALA BRUNO SANTIAGO</t>
  </si>
  <si>
    <t>CALLE LAS AMATISTAS 278 URB. BALCONCILLO</t>
  </si>
  <si>
    <t>45430589</t>
  </si>
  <si>
    <t>BARRIENTOS DE LA CRUZ JUAN</t>
  </si>
  <si>
    <t>ASENT.H CARLOS TIZON PACHECOMZ.U LT.22</t>
  </si>
  <si>
    <t>SAN ANDRES</t>
  </si>
  <si>
    <t>41527971</t>
  </si>
  <si>
    <t>BENDEZU REGALADO DENNIS</t>
  </si>
  <si>
    <t>AV.PACHACUTEC 4053 CESAR VALLEJOS</t>
  </si>
  <si>
    <t>CACERES AYALA EDUEN ALEJANDRO</t>
  </si>
  <si>
    <t>ASENT.H.M. JOSE CARLOS MARIATEGUI ETAPA V MZ. W-6 LT. 24</t>
  </si>
  <si>
    <t>CAMACHO GARAVITO CARLOS ENRIQUE</t>
  </si>
  <si>
    <t xml:space="preserve">SUPERVISOR SSOMA </t>
  </si>
  <si>
    <t>POZOS 24</t>
  </si>
  <si>
    <t>LAS VEGAS MZ. C LT. 1G</t>
  </si>
  <si>
    <t>46356385</t>
  </si>
  <si>
    <t>CAÑOLA VALDIVIEZO DEYBI DAVID</t>
  </si>
  <si>
    <t>ASENT. H. JESUS DE NAZARETH MZ. A 27</t>
  </si>
  <si>
    <t>43330282</t>
  </si>
  <si>
    <t>CARTAGENA CAJACURI ERICK GABRIEL</t>
  </si>
  <si>
    <t>INGENIERO DE PRODUCCIÓN</t>
  </si>
  <si>
    <t>PJE RAYMONDI 370 P3 DP44</t>
  </si>
  <si>
    <t>CHUPICA ORTIZ LUIS AMARILDO</t>
  </si>
  <si>
    <t>ESTACION 25</t>
  </si>
  <si>
    <t>CALLE A ASENT.H. SANTA MARIA DE VITARTE MZ. C LT.11</t>
  </si>
  <si>
    <t>72451238</t>
  </si>
  <si>
    <t>COLLQUE ESPINOZA CIRO</t>
  </si>
  <si>
    <t>ESTACION 25,26,27</t>
  </si>
  <si>
    <t>AV. SANTA ROSA DE LIMA 1535</t>
  </si>
  <si>
    <t>21559079</t>
  </si>
  <si>
    <t>CUADROS ESPINOZA MARCIAL</t>
  </si>
  <si>
    <t>AV. MICAELA BASTIDAS 152</t>
  </si>
  <si>
    <t>44609320</t>
  </si>
  <si>
    <t>DAVILA CRUZ CHRISTIAN MARTIN</t>
  </si>
  <si>
    <t>JR. LOS ECONOMISTAS ASENT. H. ATUSPARIA MZ. K1 LT.25</t>
  </si>
  <si>
    <t>71833967</t>
  </si>
  <si>
    <t>DE LA CRUZ SEMIQUE JHONATHAN JACOB</t>
  </si>
  <si>
    <t>OFICIAL SOLDADOR</t>
  </si>
  <si>
    <t>RESID. EL ROSARIO MZ. B LT.38</t>
  </si>
  <si>
    <t xml:space="preserve">ESPINOZA CAJAMARCA RICHARD ANDRES </t>
  </si>
  <si>
    <t>ORG. VEC. LAS GALERAS SECTOR 3 Y 4 MZ. Q-13 LT. 31</t>
  </si>
  <si>
    <t>70174272</t>
  </si>
  <si>
    <t>FERNANDEZ URBANO JHONNY FRANK</t>
  </si>
  <si>
    <t>ING.DE CALIDAD, COSTOS Y PRESUPUESTOS</t>
  </si>
  <si>
    <t>JR. SAN MARTIN MZ.T LT. 20</t>
  </si>
  <si>
    <t>HUARMEY</t>
  </si>
  <si>
    <t>04032342</t>
  </si>
  <si>
    <t>FLORES CORONADO JEAN CARLOS</t>
  </si>
  <si>
    <t>CALLE LOS GERANIOS A1 1A AH LOS JAZMINES DEL NARANJAL</t>
  </si>
  <si>
    <t>75049737</t>
  </si>
  <si>
    <t>FUENTES VARGAS HAROLD YONEL</t>
  </si>
  <si>
    <t>C.M. VASQUEZ E-203</t>
  </si>
  <si>
    <t>09653373</t>
  </si>
  <si>
    <t>HUALLPARIMACHI SUTTA FRANCISCO</t>
  </si>
  <si>
    <t>INCA MANCO CAPAC MZ. B V LT. 30</t>
  </si>
  <si>
    <t>70257775</t>
  </si>
  <si>
    <t>HUAMANI MACHUCA MIGUEL ANGEL</t>
  </si>
  <si>
    <t>JR. MAYTA CAPAC MZ. 33 LT. 02</t>
  </si>
  <si>
    <t>22297649</t>
  </si>
  <si>
    <t xml:space="preserve">JIMENEZ VILCAPUMA AMILCAR </t>
  </si>
  <si>
    <t xml:space="preserve"> OPERARIO MONTAJISTA</t>
  </si>
  <si>
    <t>TUPAC AMARU 131 CALLE MANCO CAPAC MZ E LT 13</t>
  </si>
  <si>
    <t>10466932</t>
  </si>
  <si>
    <t>LAURENTE FLORES SANTIAGO RICHAR</t>
  </si>
  <si>
    <t>POZOS 17</t>
  </si>
  <si>
    <t>JR. 15 DE ABRIL 511</t>
  </si>
  <si>
    <t>46927679</t>
  </si>
  <si>
    <t>LUNA CHAISA PERCY</t>
  </si>
  <si>
    <t>JR. EL NAVEGANTE, MZ. J-10, LT. 4 , ASENT. H. SAN MIGUEL</t>
  </si>
  <si>
    <t>MALPARTIDA VARGAS ROBERT LUIS</t>
  </si>
  <si>
    <t>ASOC. VIV. LOS JARDINES DE LA ENCALADA MZ.1 LT.5</t>
  </si>
  <si>
    <t>MANRIQUE JERONIMO ALMENDRA RUBI</t>
  </si>
  <si>
    <t>POZOS 18</t>
  </si>
  <si>
    <t>CALLE HUMBERTO CABRERA CACERES, MZ. X, LT.07 URB. RESIDENCIAL HONOR Y LEALTAD</t>
  </si>
  <si>
    <t>MONTEJO CALLE BLADIMIR LENIN</t>
  </si>
  <si>
    <t>CALLE PROGRESO P.J CAP. QUIÑONES MZ.E LT.18</t>
  </si>
  <si>
    <t>MORROPON</t>
  </si>
  <si>
    <t>72780529</t>
  </si>
  <si>
    <t>MORALES VERA CRISTOFFER JOEL</t>
  </si>
  <si>
    <t>C.P. VILLA LOS ANGELES A-12</t>
  </si>
  <si>
    <t>45120902</t>
  </si>
  <si>
    <t xml:space="preserve">NAVARRO SALAZAR JONATHAN ALEX </t>
  </si>
  <si>
    <t>CALLE MANUEL CELEDONIO DE LA TORRE 625</t>
  </si>
  <si>
    <t>NUNTA RAMIREZ PEDRO</t>
  </si>
  <si>
    <t>SECTOR 01 GRUPO 18 MZ K. LT 15</t>
  </si>
  <si>
    <t>40975753</t>
  </si>
  <si>
    <t>ÑAUPAS ESCRIBA EDGAR RAUL</t>
  </si>
  <si>
    <t>CALLE 4 URB. NUEVO LURIN ETAPA I MZ. T LT. 07</t>
  </si>
  <si>
    <t>ORIZANO PRADO DANIEL ALFONSO</t>
  </si>
  <si>
    <t>CALLE LAS BEGONIAS URB. VIRGEN DEL CARMEN MZ. L. LT.29</t>
  </si>
  <si>
    <t>47318984</t>
  </si>
  <si>
    <t>ORTEGA GUTIERREZ JULIO MARTIN</t>
  </si>
  <si>
    <t>AV. 28 DE JULIO 2970 INT. 13 URB. SAN PABLO</t>
  </si>
  <si>
    <t>09654114</t>
  </si>
  <si>
    <t>OVALLE GUTIERREZ HUGO JESUS</t>
  </si>
  <si>
    <t>CONDUCTOR DE CAMIONETA Y CAMION</t>
  </si>
  <si>
    <t>ESTACION 17</t>
  </si>
  <si>
    <t>MZ.80 LT.21 SECTOR A GRUPO 10 HUASCAR</t>
  </si>
  <si>
    <t>OVIEDO PACASI LUIS CRISTOFER</t>
  </si>
  <si>
    <t>AV. INCA ROCA 29-12</t>
  </si>
  <si>
    <t>02618466</t>
  </si>
  <si>
    <t>PEDRAZA GARCIA RONALD</t>
  </si>
  <si>
    <t>CALLE HUAYNA CAPAC 1303</t>
  </si>
  <si>
    <t>PEÑA ATENCIO  CARLOS LENNIN</t>
  </si>
  <si>
    <t>ASENT. H. JAVIER HERAUD MZ.N LT.12</t>
  </si>
  <si>
    <t>POMA ARANGO RUBEN</t>
  </si>
  <si>
    <t>CA LOS BOSQUES C.P.M SANTA ROSA</t>
  </si>
  <si>
    <t>PERENE</t>
  </si>
  <si>
    <t>44533410</t>
  </si>
  <si>
    <t>POMA CHOCCELAHUA RONALD HENRY</t>
  </si>
  <si>
    <t>MZ H LT 10 LOS CLAVELES ZONA B</t>
  </si>
  <si>
    <t>76945629</t>
  </si>
  <si>
    <t>QUEZADA TRUJILLO KAREN MIRNA</t>
  </si>
  <si>
    <t>INGENIERA DE PRODUCCIÓN</t>
  </si>
  <si>
    <t>PSJ. 2 FUNDO PLATANAL DE LA MERCED MZ. E LT. 11</t>
  </si>
  <si>
    <t>74200953</t>
  </si>
  <si>
    <t>QUISPE ESPINAL LEYDI VANESSA</t>
  </si>
  <si>
    <t>ASIST. ADMINISTRATIVO</t>
  </si>
  <si>
    <t>ASOC. VIV. CANADA, MZ A LT 05</t>
  </si>
  <si>
    <t>43953160</t>
  </si>
  <si>
    <t>QUISPE LOZA LENER BERNARDO</t>
  </si>
  <si>
    <t>ASOC. VIV. CANADA, MZ A LT 06</t>
  </si>
  <si>
    <t>70463736</t>
  </si>
  <si>
    <t>QUISPE SILVA JUNIOR DANIEL</t>
  </si>
  <si>
    <t>CALLE LAS MAGNOLIAS 121</t>
  </si>
  <si>
    <t>76821135</t>
  </si>
  <si>
    <t>REYES ARELLANO YERSON ESTIBEN</t>
  </si>
  <si>
    <t>MICAELA BASTIDAS MZ. D LT.13</t>
  </si>
  <si>
    <t>RIVERO CARREÑO JHON RAFAEL</t>
  </si>
  <si>
    <t>CA. LAS DALIAS MZ. D LT. 11</t>
  </si>
  <si>
    <t>44974548</t>
  </si>
  <si>
    <t>ROMERO GOMEZ BLADIMIR</t>
  </si>
  <si>
    <t>PASAJE 8 MZ.Q LT.8 A.H. JAVIER HERAUD</t>
  </si>
  <si>
    <t>46843846</t>
  </si>
  <si>
    <t>ROSARIO SANGAY EDITH STEPHANY</t>
  </si>
  <si>
    <t>PROLONG.PETATEROS 2327A BR.SANTA ELENA</t>
  </si>
  <si>
    <t>Santa Elena Alta</t>
  </si>
  <si>
    <t>70830450</t>
  </si>
  <si>
    <t>SALCEDO SEQUEIROS NILZON</t>
  </si>
  <si>
    <t>COMUNIDAD PACCAYPATA</t>
  </si>
  <si>
    <t>MARISCAL GAMARRA</t>
  </si>
  <si>
    <t>47862815</t>
  </si>
  <si>
    <t>SALVATIERRA IBAÑEZ MARVIN RUDDY</t>
  </si>
  <si>
    <t>AV. 2 DE MAYO 589 PPJJ. VISTA ALEGRE</t>
  </si>
  <si>
    <t>VICTOR LARCO HERRERA</t>
  </si>
  <si>
    <t>73039534</t>
  </si>
  <si>
    <t xml:space="preserve">SANCHEZ HUACACHI ELVIS RAFAEL </t>
  </si>
  <si>
    <t xml:space="preserve">SUPERVISOR DE PRODUCCION </t>
  </si>
  <si>
    <t>MZ. A, LT.02, ASOC. VIVIENDA CANADA</t>
  </si>
  <si>
    <t>40678080</t>
  </si>
  <si>
    <t>SANCHEZ HUACACHI RAUL</t>
  </si>
  <si>
    <t>CONDUCTOR DE CAMIONETA Y CAMIÓN</t>
  </si>
  <si>
    <t xml:space="preserve">SOBRADO JAIMES MOISES RUBEN </t>
  </si>
  <si>
    <t>VITARTE ASOC. DE VIV EL MONUMENTAL DE ATE MZ.FI LT. 10</t>
  </si>
  <si>
    <t>47390549</t>
  </si>
  <si>
    <t xml:space="preserve">TINCO FERNANDEZ RICARDO </t>
  </si>
  <si>
    <t>JR. AYACUCHO ASENT.H. CERRO SAN COSME MZ. Q, LT. 02</t>
  </si>
  <si>
    <t>44892975</t>
  </si>
  <si>
    <t>TOCTO DIAZ NORVIL</t>
  </si>
  <si>
    <t>JR. 20 DE ENERO S/N</t>
  </si>
  <si>
    <t>PAPAPLAYA</t>
  </si>
  <si>
    <t>43810355</t>
  </si>
  <si>
    <t>YAHUARCANI ARICARI MAX RUSWELL</t>
  </si>
  <si>
    <t>CASERIO MANACAMIRI - RIO MANAY</t>
  </si>
  <si>
    <t>004045702</t>
  </si>
  <si>
    <t>YEPEZ HERNANDEZ JHONKAR JESUS</t>
  </si>
  <si>
    <t>URB. BALCONCILLO CALLE LOS AMATISTAS 474</t>
  </si>
  <si>
    <t>01269840</t>
  </si>
  <si>
    <t>CAJAMARCA</t>
  </si>
  <si>
    <t>80689047</t>
  </si>
  <si>
    <t>BARZOLA GASTELU RICARDO ZENON</t>
  </si>
  <si>
    <t>SECTOR 5 DE MAYO MZ P6 LT 41 P. ALTA</t>
  </si>
  <si>
    <t>72050493</t>
  </si>
  <si>
    <t>CASTILLO HUAPAYA JAVIER  JOE</t>
  </si>
  <si>
    <t>46479230</t>
  </si>
  <si>
    <t>CUCHULA RAMOS JOSEPH ANDRE</t>
  </si>
  <si>
    <t xml:space="preserve">CALLE HELSINKI URB PORTALES DE JAVIER PRADO ETAPA 2 MZ B LT </t>
  </si>
  <si>
    <t xml:space="preserve">AV SAENZ PEÑA MZ D LT 2 JOSE GALVEZ </t>
  </si>
  <si>
    <t>40190145</t>
  </si>
  <si>
    <t xml:space="preserve">DOLORES QUIJANO DANTE FERRER </t>
  </si>
  <si>
    <t>MZ N LOTE 17 URB LLUCYANA</t>
  </si>
  <si>
    <t>45297756</t>
  </si>
  <si>
    <t>42912910</t>
  </si>
  <si>
    <t>HUBERT ROMERO HEBER PAUL</t>
  </si>
  <si>
    <t xml:space="preserve">AH SARITA COLONIA MZ H LT 1 </t>
  </si>
  <si>
    <t>47474681</t>
  </si>
  <si>
    <t xml:space="preserve">INGA SALAZAR ROSBERTH ALBERTO </t>
  </si>
  <si>
    <t xml:space="preserve">RES BARCELONA MZ F LT 18 </t>
  </si>
  <si>
    <t>MALPARTIDA OSTOS JOSUE</t>
  </si>
  <si>
    <t xml:space="preserve">ASOC. MICAELA BASTIDAS MZ. D 4 LT. 08 </t>
  </si>
  <si>
    <t>47169252</t>
  </si>
  <si>
    <t>MENDOZA URRUTIA ROBERT NACO</t>
  </si>
  <si>
    <t xml:space="preserve">JR CONDE DE SUPERUNDA 411 DPTO 205 CERCADO </t>
  </si>
  <si>
    <t>44149571</t>
  </si>
  <si>
    <t>MIRANDA SILVA EDUARDO ERNESTO</t>
  </si>
  <si>
    <t xml:space="preserve">MZ T LT 32 URB ROSALUZ </t>
  </si>
  <si>
    <t>43072038</t>
  </si>
  <si>
    <t>OLARTE GALINDO MANUEL FELIX</t>
  </si>
  <si>
    <t>CALLE TRUJILLO 407 PASAJE POETA JOSE GALVEZ</t>
  </si>
  <si>
    <t>33573369</t>
  </si>
  <si>
    <t xml:space="preserve">OLIVERA TERRONEZ JORGE </t>
  </si>
  <si>
    <t>45724501</t>
  </si>
  <si>
    <t>ORTIZ ÑAHUI CROWER WALTER</t>
  </si>
  <si>
    <t>10102085</t>
  </si>
  <si>
    <t>PARIONA CEGGE ANDRES ROILAND</t>
  </si>
  <si>
    <t xml:space="preserve">LOS LIBERTADORES MZ O LT 25 </t>
  </si>
  <si>
    <t>LA LIBERTAD</t>
  </si>
  <si>
    <t>47880337</t>
  </si>
  <si>
    <t xml:space="preserve">PEREZ BAUTISTA PAUL JUNIOR </t>
  </si>
  <si>
    <t>CALLE S/N P.J. VILLA SR DE LOS MILAGROS MZ R LT 11</t>
  </si>
  <si>
    <t xml:space="preserve"> CARMEN DE LA LEGUA REYNOSO</t>
  </si>
  <si>
    <t>000701036</t>
  </si>
  <si>
    <t>PRADO HELIO NEY</t>
  </si>
  <si>
    <t>JEFE  DE  OPERACIONES</t>
  </si>
  <si>
    <t>PANAMERICANA  NORTE KM1252</t>
  </si>
  <si>
    <t>LA  CRUZ</t>
  </si>
  <si>
    <t>BRISILEÑO</t>
  </si>
  <si>
    <t>46707518</t>
  </si>
  <si>
    <t>ROJAS VILLENA BILLIGRAHAM</t>
  </si>
  <si>
    <t>ACP MODERNA MZ A 34 LT 25</t>
  </si>
  <si>
    <t>47990648</t>
  </si>
  <si>
    <t>SANTA CRUZ MONTES JHORDAN SEGUNDO</t>
  </si>
  <si>
    <t xml:space="preserve">MZ A LT 05 PROVIV AMPLIACION EL HORIZONTE </t>
  </si>
  <si>
    <t>OFICIAL PERFORISTA</t>
  </si>
  <si>
    <t>73045457</t>
  </si>
  <si>
    <t>TOCTO GARCIA MICHAELL</t>
  </si>
  <si>
    <t xml:space="preserve">BUENAVENTURA PALMA PARRAL 3075 </t>
  </si>
  <si>
    <t>09845623</t>
  </si>
  <si>
    <t>41030306</t>
  </si>
  <si>
    <t>VALENCIA HUANCAS MARCOS FRANCISCO</t>
  </si>
  <si>
    <t xml:space="preserve">SECTOR D MZ Q3 LT 7 PROYECTO PILOTO NUEVO PACHACUTEC </t>
  </si>
  <si>
    <t>08885264</t>
  </si>
  <si>
    <t>VENTOCILLA HERBOZO PERCY</t>
  </si>
  <si>
    <t>42369947</t>
  </si>
  <si>
    <t>ZARATE MEZA CARLOS MANUEL</t>
  </si>
  <si>
    <t xml:space="preserve">AV A MZ 11 LT 2 ASENT H SAN JUAN DE AMANCAES </t>
  </si>
  <si>
    <t>ARIRAMA MELENDEZ WAGNER JAIR</t>
  </si>
  <si>
    <t>MZ A LT 7 A.H MARIELITA PRIMO</t>
  </si>
  <si>
    <t>MZ O LT 7 AH 23 DE OCTUBRE</t>
  </si>
  <si>
    <t>SAN JUAN DE LURIGANCHO - LIMA</t>
  </si>
  <si>
    <t>OVALLE OJEDA JOSE CARLOS</t>
  </si>
  <si>
    <t>AV. BOLIVIA 981 DPTO. 104</t>
  </si>
  <si>
    <t>BREÑA - LIMA</t>
  </si>
  <si>
    <t>41399487</t>
  </si>
  <si>
    <t>TOLEDO  CACHAY GUILLERMO JULIO</t>
  </si>
  <si>
    <t>E09</t>
  </si>
  <si>
    <t xml:space="preserve">CALLE GIUSEPPE PIAZZI G-14 URB. VIÑSS DE SAN ANTONIO </t>
  </si>
  <si>
    <t>05415367</t>
  </si>
  <si>
    <t>NORIEGA URGUIA JAIRO</t>
  </si>
  <si>
    <t xml:space="preserve">OPERADOR </t>
  </si>
  <si>
    <t xml:space="preserve">CALLE SANCHEZ CERRO 518 A.H. CARDOZO - SAN JUAN BAUTISTA </t>
  </si>
  <si>
    <t>LORETO</t>
  </si>
  <si>
    <t>MZ N LT2 PORTALES DE CHILLON</t>
  </si>
  <si>
    <t>TUNELES Y PREFABRICADOS INKA S.A.C.</t>
  </si>
  <si>
    <t>ACHIRCANO HUAMAN TEOFILO</t>
  </si>
  <si>
    <t>PARQUE LA FLORIDA 106</t>
  </si>
  <si>
    <t>CERVANTES AREVALO MILDER</t>
  </si>
  <si>
    <t>CALLE DOS MZ C LT 24</t>
  </si>
  <si>
    <t>45524542</t>
  </si>
  <si>
    <t>CRUZ RODRIGUEZ EDISON JAIR</t>
  </si>
  <si>
    <t>ASENT. H. LOS JARDINES MZ E LT 19</t>
  </si>
  <si>
    <t>ASENTAMIENTO H. SECTOR NORTE LAS FLORES</t>
  </si>
  <si>
    <t>42298040</t>
  </si>
  <si>
    <t>ILASACA PALACIAS JUANC ARLOS</t>
  </si>
  <si>
    <t>JR BUENOS AIRES ASENT.H.SICUNAI MZD 6T 13</t>
  </si>
  <si>
    <t>42365649</t>
  </si>
  <si>
    <t>SUMARAN CALDERON FREDY</t>
  </si>
  <si>
    <t>JR. LOS DURAZNO 469 URB. CANTO GRANDE MZ C LT 16</t>
  </si>
  <si>
    <t>san juan de lurigancho</t>
  </si>
  <si>
    <t>LEDESMA CHAMORRO ELEODORO</t>
  </si>
  <si>
    <t>MZ.NB LT 1. AH. CASA HUERTA LA CAMPIÑA</t>
  </si>
  <si>
    <t>lurigancho</t>
  </si>
  <si>
    <t>CANCINES SOLIS JORGE GUMERCINDO</t>
  </si>
  <si>
    <t xml:space="preserve">MIO LOPEZ JHONNY WILLIAM </t>
  </si>
  <si>
    <t xml:space="preserve">SILVA ZAMORA HEVER LUIS </t>
  </si>
  <si>
    <t xml:space="preserve">VELIZ ZAMORA YHONY  </t>
  </si>
  <si>
    <t xml:space="preserve">MOREYRA SALAZAR LUIS ALBERTO </t>
  </si>
  <si>
    <t>ZUMAETA GONZALES CARLOS WILFREDO</t>
  </si>
  <si>
    <t xml:space="preserve">CAPILLO COLANA MILAGROS LUJAN </t>
  </si>
  <si>
    <t xml:space="preserve">SANCHEZ PEREZ DANY DANIEL </t>
  </si>
  <si>
    <t xml:space="preserve">DIAZ COSME ROY ROGGER </t>
  </si>
  <si>
    <t xml:space="preserve">QUISPE ZARZO JHON RONEL </t>
  </si>
  <si>
    <t>ABANTO GALLARDO ELMER</t>
  </si>
  <si>
    <t xml:space="preserve">ORTIZ GARCIA MANUEL RICARDO </t>
  </si>
  <si>
    <t xml:space="preserve">SANCHEZ MALDONADO VICTOR ALFREDO </t>
  </si>
  <si>
    <t xml:space="preserve">GUEVARA ROBLES GASTON ABELADO </t>
  </si>
  <si>
    <t>DELGADO CACERES CARLOS ROBERTO</t>
  </si>
  <si>
    <t>46747970</t>
  </si>
  <si>
    <t>FARRO CASTILLO ANABEL JUDITH</t>
  </si>
  <si>
    <t xml:space="preserve">ENFERMERA SALUD OCUPACIONAL </t>
  </si>
  <si>
    <t xml:space="preserve"> PSJ. LOS DURAZNOS SEMI RUSTICA CANTO GRANDE MZ. D</t>
  </si>
  <si>
    <t>BEJAR SILVA SONIA ANDREA</t>
  </si>
  <si>
    <t>A-6 URB. LA PRADERA</t>
  </si>
  <si>
    <t>45713666</t>
  </si>
  <si>
    <t>HUANSI REATEGUI SEGUNDO MANUEL</t>
  </si>
  <si>
    <t>AV. LAS FLORES DE PRIMAVERA LAS FLORES</t>
  </si>
  <si>
    <t xml:space="preserve">RAMIREZ CHAVEZ MARIO SAMUEL  </t>
  </si>
  <si>
    <t>LAS VIÑAS DE MEDIA LUNA MZ. K LT. 1C</t>
  </si>
  <si>
    <t>70970141</t>
  </si>
  <si>
    <t xml:space="preserve">HUANACHIN CCAHUANA CARLOS ADOLFO </t>
  </si>
  <si>
    <t xml:space="preserve">TONSO </t>
  </si>
  <si>
    <t xml:space="preserve">CONGALLA </t>
  </si>
  <si>
    <t>10045633</t>
  </si>
  <si>
    <t xml:space="preserve">LEON LESCANO LUIS ENRIQUE </t>
  </si>
  <si>
    <t>CALLE SUIZA 135 LOS PERALES</t>
  </si>
  <si>
    <t>41671499</t>
  </si>
  <si>
    <t xml:space="preserve">CABEZAS PISCO LEONARDO </t>
  </si>
  <si>
    <t xml:space="preserve"> JR.POKRAS S/N</t>
  </si>
  <si>
    <t>CARMEN ALTO</t>
  </si>
  <si>
    <t>45702742</t>
  </si>
  <si>
    <t xml:space="preserve">GOMEZ RAMOS ALEJANDRO </t>
  </si>
  <si>
    <t>CALLE E ASENT. H. MICAELA BASTIDAS SECTOR. II MZ. J LT.24</t>
  </si>
  <si>
    <t>73995864</t>
  </si>
  <si>
    <t xml:space="preserve">AMPUDIA BARTOLO GABRIEL </t>
  </si>
  <si>
    <t>PLZA. SECHIN SECT. B3 EDIF. D 503 J.C.TELLO</t>
  </si>
  <si>
    <t>73376464</t>
  </si>
  <si>
    <t xml:space="preserve">GUERRERO CACERES JOHAN GIOVANI </t>
  </si>
  <si>
    <t>17 DE OCTUBRE MZ. B LT. 09</t>
  </si>
  <si>
    <t>45646077</t>
  </si>
  <si>
    <t xml:space="preserve">HUAMANI QUISPE JACK ALONSO </t>
  </si>
  <si>
    <t>JR. PACASMAYO INT. 41 ENRIQUE MEIGGS</t>
  </si>
  <si>
    <t xml:space="preserve">PASTOR FUENTES ROBERT </t>
  </si>
  <si>
    <t xml:space="preserve"> JR. SAN GABINO MZ.A LT.6 SAN GABINO</t>
  </si>
  <si>
    <t>25782635</t>
  </si>
  <si>
    <t xml:space="preserve">ALARCON CARBAJAL MARTIN MARIANO </t>
  </si>
  <si>
    <t xml:space="preserve">TBM2 - PV01 BIS </t>
  </si>
  <si>
    <t>PSJ. LAS DELICIAS MZ P LT 31 CIUDADELA CHALACA</t>
  </si>
  <si>
    <t>SOLER &amp; PALAU PERU S.A.</t>
  </si>
  <si>
    <t>43536562</t>
  </si>
  <si>
    <t>CANCHAN AMARO JHOLVI JHONATAN</t>
  </si>
  <si>
    <t>Trazo y Replanteo para Instalaciones Electricas Túnel - Etapa 01B</t>
  </si>
  <si>
    <t>Asoc. El Rosal Mz B5 Lt13</t>
  </si>
  <si>
    <t>71830319</t>
  </si>
  <si>
    <t>HUAMAN GARCIA SAULO SANTOS</t>
  </si>
  <si>
    <t>Calle 24 de junio AAHH Monterrey Zona A Mz E Lt 2</t>
  </si>
  <si>
    <t>42801421</t>
  </si>
  <si>
    <t>PASOS RIVERA CARLOS ALBERTO</t>
  </si>
  <si>
    <t>JEFE APL SOLER &amp; PALAU PERU</t>
  </si>
  <si>
    <t>Calle 9 de diciembre 127 Urb. Chacra Cerro</t>
  </si>
  <si>
    <t>43068935</t>
  </si>
  <si>
    <t>BAZAN DIAZ JORGE ORLANDO</t>
  </si>
  <si>
    <t>GERENTE SOLER &amp; PALAU</t>
  </si>
  <si>
    <t>Calle Berlin N° 947 Dpto. 303B</t>
  </si>
  <si>
    <t>47099400</t>
  </si>
  <si>
    <t>TORRES TORRES MOISES WILLIAMS</t>
  </si>
  <si>
    <t>Agrp. Vecinal Nueva Mayoria Proyecto Mz. E Lote 1</t>
  </si>
  <si>
    <t>42817866</t>
  </si>
  <si>
    <t>GARCIA INUMA CHRISTIAN</t>
  </si>
  <si>
    <t>OFICIAL ELECTROMECANICO</t>
  </si>
  <si>
    <t>Mz. G6 Lote 18 Sector V Urb. Bocanegra</t>
  </si>
  <si>
    <t>70032379</t>
  </si>
  <si>
    <t>ADRIAN DIESTRA JOEL ENRIQUE</t>
  </si>
  <si>
    <t>Mz. P Lote 2 Urb. Las Laderas de Chillón</t>
  </si>
  <si>
    <t>74380606</t>
  </si>
  <si>
    <t>PALOMARES ALAYO JOSE LUIS</t>
  </si>
  <si>
    <t>Pasaje Canadá N° 164 A</t>
  </si>
  <si>
    <t>41824096</t>
  </si>
  <si>
    <t>LUJAN INFANTE YERRY WILLIAMS</t>
  </si>
  <si>
    <t>Mz. E Sub Lote 4D Urb. Villa Vitarte</t>
  </si>
  <si>
    <t>70174961</t>
  </si>
  <si>
    <t>SANTAMARIA RIVERA JONS BIGNER</t>
  </si>
  <si>
    <t>Mz. B2 Lote 28 Urb. Pamplona Baja</t>
  </si>
  <si>
    <t>72931153</t>
  </si>
  <si>
    <t>VARGAS MACHUCA PALACIOS CESAR ANDRES</t>
  </si>
  <si>
    <t>Calle Las Ñustas N° 960</t>
  </si>
  <si>
    <t>46155121</t>
  </si>
  <si>
    <t>ARANDA TERAN DE LOS ANGELES GREACE KELLY</t>
  </si>
  <si>
    <t>Calle 31 AA.HH. Las Laderas de Chillon</t>
  </si>
  <si>
    <t>45991583</t>
  </si>
  <si>
    <t>TIPISMANA VENTURA LUIS ENRIQUE</t>
  </si>
  <si>
    <t>Pachacutec K1-13</t>
  </si>
  <si>
    <t>Pachacutec</t>
  </si>
  <si>
    <t>21558052</t>
  </si>
  <si>
    <t>APARCANA PALOMINO JOSE JUAN</t>
  </si>
  <si>
    <t>AA.HH. Alto El Molino Mz. H02 Lote 23</t>
  </si>
  <si>
    <t>003305271</t>
  </si>
  <si>
    <t>ESTEVEZ MILLAN DEYBIZ ALBERTO</t>
  </si>
  <si>
    <t>AA.HH. Limatambo Norte Mz. C Lote 5</t>
  </si>
  <si>
    <t>46458734</t>
  </si>
  <si>
    <t>MENACHO LUNA DEYVIS ROBERTO</t>
  </si>
  <si>
    <t>Caserio Salitre Mz. B Lote 1</t>
  </si>
  <si>
    <t>Caceres del Peru</t>
  </si>
  <si>
    <t>74096430</t>
  </si>
  <si>
    <t>ESCALANTE SALVADOR CRISTIAN EDUARDO OMAR</t>
  </si>
  <si>
    <t>INGENIERO DE OFICINA TECNICA</t>
  </si>
  <si>
    <t>Los Portales de Santa Rosa Mz. A Lote 15</t>
  </si>
  <si>
    <t>San Martín de Porres</t>
  </si>
  <si>
    <t>46128822</t>
  </si>
  <si>
    <t>BAUTISTA MUÑOS GUSMAN</t>
  </si>
  <si>
    <t>Calle Las Esmeraldas de Manchay Sect. Pedregal Mz. X06</t>
  </si>
  <si>
    <t>44466268</t>
  </si>
  <si>
    <t>YANA ARANGO HERNAN GUILLERMO</t>
  </si>
  <si>
    <t>Av. Malecón Rimac N° 1502 Urb. El Pedregal</t>
  </si>
  <si>
    <t>45843207</t>
  </si>
  <si>
    <t>CONDOR MARICHI LUIS MIGUEL</t>
  </si>
  <si>
    <t>Mz. H Lote 26 Urb. San Juan Bautista</t>
  </si>
  <si>
    <t>10723361</t>
  </si>
  <si>
    <t>QUISPE GALVEZ ENRIQUE ANTONIO</t>
  </si>
  <si>
    <t>JEFE DE OFICINA TECNICA Y OPERACIONES</t>
  </si>
  <si>
    <t>Calle Maximo Gutierrez N° 534</t>
  </si>
  <si>
    <t>72666438</t>
  </si>
  <si>
    <t>HINOJOSA BENDEZU EDGAR BRALLAN</t>
  </si>
  <si>
    <t>Calle Corazón de Jesús N° 172 Urb. San Gregorio</t>
  </si>
  <si>
    <t>47850733</t>
  </si>
  <si>
    <t>REYES GIRON JOSUE ROBINSON</t>
  </si>
  <si>
    <t>Calle Mariano Melgar Mz. 11-R Lote 10</t>
  </si>
  <si>
    <t>76246359</t>
  </si>
  <si>
    <t>PALACIOS GARCIA GODOS JUAN MANUEL</t>
  </si>
  <si>
    <t>Calle Collasuyo Mz. B Lote 8 Urb. Luciana Enace</t>
  </si>
  <si>
    <t>90038698</t>
  </si>
  <si>
    <t>JAVIER LLACCTAHUAMAN FRANKLIN JHON</t>
  </si>
  <si>
    <t>AA.HH. Cerro Candela Mz. M Lote 3</t>
  </si>
  <si>
    <t>42517618</t>
  </si>
  <si>
    <t>MEDINA MALDONADO GABRIELA DEL PILAR</t>
  </si>
  <si>
    <t>INGENIERA DE OFICINA TECNICA</t>
  </si>
  <si>
    <t>Av. Alcides Carrión Lote 86 A Edificio 10</t>
  </si>
  <si>
    <t>70066521</t>
  </si>
  <si>
    <t>CARDENAS MORENO KATHERINE NELLY JENIFER</t>
  </si>
  <si>
    <t>Calle Carlos Herrera N° 250 Urb. El Planeta</t>
  </si>
  <si>
    <t>48491121</t>
  </si>
  <si>
    <t>PALACIOS SANTIAGO RAFAEL EDENSON</t>
  </si>
  <si>
    <t>Mz. B1 Lote 1 Agrup. Poblacional San Judas Tadeo</t>
  </si>
  <si>
    <t>43635706</t>
  </si>
  <si>
    <t>BALDEON CISNEROS SAMUEL</t>
  </si>
  <si>
    <t>Mz. B Lote 18 Asoc. Pro Viv. Viques</t>
  </si>
  <si>
    <t>42034703</t>
  </si>
  <si>
    <t>AGUILAR VARGAS MIGUEL ANGEL</t>
  </si>
  <si>
    <t>Jr. Asunción N° 301 Urb. El Parral</t>
  </si>
  <si>
    <t>72860289</t>
  </si>
  <si>
    <t>RAMIREZ AVILA SEBASTIAN ALEJANDRO</t>
  </si>
  <si>
    <t>AUXILIAR DE CAMPO</t>
  </si>
  <si>
    <t>Calle Leonardo Arrieta N° 1307 Urb. Elio</t>
  </si>
  <si>
    <t>70073001</t>
  </si>
  <si>
    <t>FLORES LORENZO SEBASTIAN ALEJANDRO</t>
  </si>
  <si>
    <t>Mz. H Lote 20 Coop. Pablo Patrón</t>
  </si>
  <si>
    <t>005091855</t>
  </si>
  <si>
    <t>GUEVARA GONZALEZ DENIS LUIS</t>
  </si>
  <si>
    <t>Calle Principal Mz. X1 Lote 19 Grupo 5</t>
  </si>
  <si>
    <t>47831230</t>
  </si>
  <si>
    <t>PEÑALOZA CHAVEZ LUIS ENRIQUE</t>
  </si>
  <si>
    <t>Urb. Mariscal Caceres Mz. E Lote 27</t>
  </si>
  <si>
    <t>76183920</t>
  </si>
  <si>
    <t>ROSALES NINAHUANCA DIEGO RODRIGO</t>
  </si>
  <si>
    <t>Av. Jorge Basadre Mz. D Lote 33</t>
  </si>
  <si>
    <t>47951577</t>
  </si>
  <si>
    <t>ZACONETA PAREDES JOEL OMAR</t>
  </si>
  <si>
    <t>Av. Canto Grande Mz. A Lote 01</t>
  </si>
  <si>
    <t>41758107</t>
  </si>
  <si>
    <t>INGA BRICEÑO PERCY JAVIER</t>
  </si>
  <si>
    <t>Mz. N Lote 14 Grupo V AA.HH. Cruz de Motupe</t>
  </si>
  <si>
    <t>10084289</t>
  </si>
  <si>
    <t>APONTE ARCOS RICHARD CESAR</t>
  </si>
  <si>
    <t>Av. Tupac Amaru N° 321 Urb. Jose Carlos Mariategui</t>
  </si>
  <si>
    <t>70054845</t>
  </si>
  <si>
    <t>CABELLO RAMIREZ ALEX CRISTOFER</t>
  </si>
  <si>
    <t>Mz. A Lote 3 III Etapa Alameda del Pinar</t>
  </si>
  <si>
    <t>40943591</t>
  </si>
  <si>
    <t>SALVADOR ZETA JOSE ANTONIO</t>
  </si>
  <si>
    <t>Mz. 30 Lote 23 Urb. Previ</t>
  </si>
  <si>
    <t>75745420</t>
  </si>
  <si>
    <t>YALI ESPINOZA JORGE LUIS</t>
  </si>
  <si>
    <t>Mz. N Lote 14 AA.HH. Tupac Amaru</t>
  </si>
  <si>
    <t>70170041</t>
  </si>
  <si>
    <t>GUILLEN LUJAN JORGE LUIS</t>
  </si>
  <si>
    <t>Calle Berlin N° 270</t>
  </si>
  <si>
    <t>73504863</t>
  </si>
  <si>
    <t>LUNA SANCHEZ KENJI JONEL</t>
  </si>
  <si>
    <t>Caserio Salitre S/N</t>
  </si>
  <si>
    <t>18891824</t>
  </si>
  <si>
    <t>OTINIANO PAREDES SANTOS</t>
  </si>
  <si>
    <t>Jr. Raymundo Carcamo N° 970 Urb. Santa Catalina</t>
  </si>
  <si>
    <t>41396626</t>
  </si>
  <si>
    <t>BUSTINZA VENTURA ELEAZAR ESTONID</t>
  </si>
  <si>
    <t>U. Vecinal Cruz de Yerbateros Block F11</t>
  </si>
  <si>
    <t>45969393</t>
  </si>
  <si>
    <t>LUJAN INFANTE EDWIN</t>
  </si>
  <si>
    <t>Mz. E Lote 4 Asoc. Villa Vitarte</t>
  </si>
  <si>
    <t>09648186</t>
  </si>
  <si>
    <t>PILCO HUAMAN WILSON MODESTO</t>
  </si>
  <si>
    <t>Mz. G Lote 5 Comité 57 Raul Porras Barrenechea</t>
  </si>
  <si>
    <t>46873800</t>
  </si>
  <si>
    <t>LOPEZ VILLANUEVA JEANPIERRE</t>
  </si>
  <si>
    <t>ESTRELLA 390 VITARTE</t>
  </si>
  <si>
    <t>OBRAS SUBTERRANEAS SA</t>
  </si>
  <si>
    <t>ARROYO SORIANO HUBER SUNIL</t>
  </si>
  <si>
    <t>ASENT H. HIJOS DE APURIMAC MZ J LT 11</t>
  </si>
  <si>
    <t>URB. CERES ETAPA 3RA MZ. T LT. 25B</t>
  </si>
  <si>
    <t>MENDEZ HINOSTROZA JOSE ANTONIO</t>
  </si>
  <si>
    <t>URB. SAN JUAN BAUTISTA MZ A LT 21</t>
  </si>
  <si>
    <t>72690624</t>
  </si>
  <si>
    <t>RAMIREZ HOLGUIN NYLSON XAVIER</t>
  </si>
  <si>
    <t xml:space="preserve">ALAN GARCIA PEREZ MZ. K LT 6 </t>
  </si>
  <si>
    <t>ASENT.H. ALBERTO SECADA PSJ. VIOLETA MZ. G LT. 5</t>
  </si>
  <si>
    <t>REBAZA SOLIS PAULO CESAR</t>
  </si>
  <si>
    <t>U VECINAL PEDRO RUIZ GALLO MZ. C LT. 29A</t>
  </si>
  <si>
    <t>ELI COLUNCHE CARUAJULCA</t>
  </si>
  <si>
    <t>ANGAMOS ESTE LT 43</t>
  </si>
  <si>
    <t>46825421</t>
  </si>
  <si>
    <t>JESSICA CACHAY MIRANDA</t>
  </si>
  <si>
    <t>BEJAR 616 STA LUZMILA</t>
  </si>
  <si>
    <t>44722449</t>
  </si>
  <si>
    <t>RANDY ALARCON BRYSON</t>
  </si>
  <si>
    <t>PALOMINO BLOCK 3 DPTO 40</t>
  </si>
  <si>
    <t>72806696</t>
  </si>
  <si>
    <t>BACA SANCHEZ CARLA BRIGITH</t>
  </si>
  <si>
    <t>ASISTENTE DE CAMPO</t>
  </si>
  <si>
    <t>CALLE MIGUEL GRAU FILA ALTA MZ. C LT. 3</t>
  </si>
  <si>
    <t>JAEN</t>
  </si>
  <si>
    <t>45664121</t>
  </si>
  <si>
    <t>SILVA KAMT PIER JOAQUIN</t>
  </si>
  <si>
    <t>CALLE MANCO CAPAC 572</t>
  </si>
  <si>
    <t>45112345</t>
  </si>
  <si>
    <t>TURPO HUAMAN STEFANO</t>
  </si>
  <si>
    <t>MZ V LT 05</t>
  </si>
  <si>
    <t>004726045</t>
  </si>
  <si>
    <t>ALEJOS QUINTERO FERNANDEZ</t>
  </si>
  <si>
    <t>AV MIRAMAR LT 9 MZ 4</t>
  </si>
  <si>
    <t>ROBERTO RICALDE CARHUACHAGUA</t>
  </si>
  <si>
    <t>OPERADOR DE ROBOT, TELEHANDLER, CARGADOR FRONTAL Y MINICARGADOR</t>
  </si>
  <si>
    <t>VIV. RESIDENCIAL PRIMAVERA MZ. F LT. 20</t>
  </si>
  <si>
    <t>47335222</t>
  </si>
  <si>
    <t>JOEL ROJAS MAYO</t>
  </si>
  <si>
    <t>JR. NAPO AZCONA</t>
  </si>
  <si>
    <t>45850154</t>
  </si>
  <si>
    <t>RAFAEL ROJAS ATENCIA</t>
  </si>
  <si>
    <t>ASOC DE VIVIENDA LOS NISPEROS MZ P LT9</t>
  </si>
  <si>
    <t>45252189</t>
  </si>
  <si>
    <t>PEDROALBERTO JERSON PIANTO JUNCHAYA</t>
  </si>
  <si>
    <t>CALLE JUAN MATTA 881</t>
  </si>
  <si>
    <t>NAZCA</t>
  </si>
  <si>
    <t>JONAIKER TOSHIRO PILLACA LEON</t>
  </si>
  <si>
    <t>BLOCK 24 DPTO.301 CJ. RES.HEROES DE SAN JUAN</t>
  </si>
  <si>
    <t>40142726</t>
  </si>
  <si>
    <t>EDWIN RONALD ANICAMA YALICO</t>
  </si>
  <si>
    <t>JR GERVACIO SANTILLAN 161 BARRIO OBRERO</t>
  </si>
  <si>
    <t>CERCADO DE LIMA</t>
  </si>
  <si>
    <t xml:space="preserve">MEDINA LLANCARI ELVIS EDU </t>
  </si>
  <si>
    <t>CALLE LAS MAGNOLIAS MZA.F LOTE 29 ASENT H LOS HERALDOS</t>
  </si>
  <si>
    <t>41193267</t>
  </si>
  <si>
    <t>Huansi Guerreiro, Alexander</t>
  </si>
  <si>
    <t>Operario - Soldador</t>
  </si>
  <si>
    <t>Mocupe Nuevo Mz. D Lt 22</t>
  </si>
  <si>
    <t>Lagunas Chiclayo</t>
  </si>
  <si>
    <t>44548313</t>
  </si>
  <si>
    <t>Laurente Flores, Juan Pedro</t>
  </si>
  <si>
    <t>Pozo 17-18</t>
  </si>
  <si>
    <t>Psj Leoncio Prado 104 - Cerro San Pedro</t>
  </si>
  <si>
    <t>42861806</t>
  </si>
  <si>
    <t>Llance Santos, Jose Joel</t>
  </si>
  <si>
    <t>Urb. Trinidad Mz. A Lt 18</t>
  </si>
  <si>
    <t>Llanos Fernandez Juan Carlos</t>
  </si>
  <si>
    <t>Psj Junin 7 de Octubre Mz. 116 Lt. 182</t>
  </si>
  <si>
    <t>41771888</t>
  </si>
  <si>
    <t>Mansilla Guerra, Miguel Angel</t>
  </si>
  <si>
    <t>Estacion 19 - Tuneledora</t>
  </si>
  <si>
    <t>Av. La Alborada 1328 Urb. Las Brisas Etapa 2</t>
  </si>
  <si>
    <t>48102613</t>
  </si>
  <si>
    <t>Mendivil Flores, Ronald Carlos</t>
  </si>
  <si>
    <t>Calle 7 Asent. H Nueva Esperanza Comité 8C Mz. B-1 Lt 4</t>
  </si>
  <si>
    <t>46257910</t>
  </si>
  <si>
    <t>Rodriguez Quispe Edmar Rufino</t>
  </si>
  <si>
    <t>Sc.6 Gr.8A Mz. P Lt. 1</t>
  </si>
  <si>
    <t>tUNELES Y PREFABRICADOS INKA SAC</t>
  </si>
  <si>
    <t>Rojas Cornejo, Joel</t>
  </si>
  <si>
    <t>Calle Comercio Mz. J-1 Lt 1 AAHH Jose Carlos Mariategui</t>
  </si>
  <si>
    <t xml:space="preserve">Toledo Cardenas, Alejandro </t>
  </si>
  <si>
    <t>Urb. Constanzo Mz., H Lt. 10</t>
  </si>
  <si>
    <t>003875148</t>
  </si>
  <si>
    <t>Torrealba Briceño, Henry  Tobias</t>
  </si>
  <si>
    <t>AA.HH Husares de Junin Mz. F Lt. 23</t>
  </si>
  <si>
    <t>ADECUACION ELECTRICA PARA EL DESMONTAJE, MONTAJE Y PUESTA EN MARCHA DE GRUA PORTICO. E-11</t>
  </si>
  <si>
    <t>3/092022</t>
  </si>
  <si>
    <t xml:space="preserve">HUARCAYA PACHECO LUIS MIGUEL </t>
  </si>
  <si>
    <t>06748241</t>
  </si>
  <si>
    <t>CALLE CALLE GONZALO ILDEGARO</t>
  </si>
  <si>
    <t>AYUDANTE DE DRYWALL</t>
  </si>
  <si>
    <t>CALLE NEVADO AUSANGATE MZ . H  LT.25 URB APROVISA</t>
  </si>
  <si>
    <t>73700628</t>
  </si>
  <si>
    <t>MORALES ALARCON LINO PAOLO</t>
  </si>
  <si>
    <t>CALLE  MRCAL ANDRES A CACERES 116 URB. LUCYANA ETAPA 1</t>
  </si>
  <si>
    <t>004882192</t>
  </si>
  <si>
    <t>TABARES GONZALEZ FREDDERY EDUARDO</t>
  </si>
  <si>
    <t>JR. AUGUSTO AGUIRRE N° 3278</t>
  </si>
  <si>
    <t>004524705</t>
  </si>
  <si>
    <t>TABARES GONZALEZ FREDY JOSE</t>
  </si>
  <si>
    <t>44263890</t>
  </si>
  <si>
    <t>VARGAS BLAS RUBEN JOHN</t>
  </si>
  <si>
    <t>AV. REVOLUCION 3012 COLLIQUE V ZONA</t>
  </si>
  <si>
    <t>73249624</t>
  </si>
  <si>
    <t>VASQUEZ TANTACHUCO  RICHARD ANTHONY</t>
  </si>
  <si>
    <t>SECTOR 2  GRUPO 20 MZ. M LT.08</t>
  </si>
  <si>
    <t>POSADA PERU SAC</t>
  </si>
  <si>
    <t>001239315</t>
  </si>
  <si>
    <t>DEL ALAMO PEREZ RAUL</t>
  </si>
  <si>
    <t>GERENTE DE OPERACIONES</t>
  </si>
  <si>
    <t>PATIO TALLER BOCA NEGRA</t>
  </si>
  <si>
    <t>ALAMEDA DON ALFONSO MZ. Q1 LT.01 URB. HUERTOS DE VILLA</t>
  </si>
  <si>
    <t>001225517</t>
  </si>
  <si>
    <t>GONZALEZ REBON JUAN JOSE</t>
  </si>
  <si>
    <t>MALECON GRAU 260 DPTO 201</t>
  </si>
  <si>
    <t>003070552</t>
  </si>
  <si>
    <t>OLMEDO MANUEL ANTONIO</t>
  </si>
  <si>
    <t>CALLE ISLAS BALLESTAS MZ. K LT. 22 URBANIZACION SANTA CRUZ</t>
  </si>
  <si>
    <t>PUNTA HERMOSA</t>
  </si>
  <si>
    <t>41568233</t>
  </si>
  <si>
    <t>PANGALIMA SAAVEDRA AUGUSTO</t>
  </si>
  <si>
    <t>OPERADOR DE CAMION LUBRICADOR E HIDROGRUA</t>
  </si>
  <si>
    <t>ASENT. H. SOL NACIENTE MZ. L2 LT. 18</t>
  </si>
  <si>
    <t>21140581</t>
  </si>
  <si>
    <t>SANTIAGO CHUJUTALLI EDUARD PABLO</t>
  </si>
  <si>
    <t>LOS ALGARROBOS MZ. A LT. 21 URB. VILLAFLORES</t>
  </si>
  <si>
    <t>72264392</t>
  </si>
  <si>
    <t>SEDANO QUISPE DIEGO ARMANDO</t>
  </si>
  <si>
    <t>ANEXO CHUCUSPA</t>
  </si>
  <si>
    <t>CCOCHACCASA</t>
  </si>
  <si>
    <t>48108401</t>
  </si>
  <si>
    <t>CAJAHUARINGA SANTOS GIANCARLO</t>
  </si>
  <si>
    <t>INGENIERO ASISTENTE</t>
  </si>
  <si>
    <t>PSAJE LURDES 265</t>
  </si>
  <si>
    <t>47431234</t>
  </si>
  <si>
    <t>NIETO SANTOS JUAN</t>
  </si>
  <si>
    <t>AV. 4 DE NOVIEMBRE 371 OLAYA</t>
  </si>
  <si>
    <t>42931622</t>
  </si>
  <si>
    <t>ALBAN MUÑOZ JORGE ALFONSO</t>
  </si>
  <si>
    <t>CALLE A URB. 200 MILLAS</t>
  </si>
  <si>
    <t>10723455</t>
  </si>
  <si>
    <t>CONDORI BALLENA DANNI HOMAR</t>
  </si>
  <si>
    <t>JR STA ROSA 271-EL PLANTA</t>
  </si>
  <si>
    <t>41982056</t>
  </si>
  <si>
    <t>LEON CUETO RENE</t>
  </si>
  <si>
    <t>ASENT. H. 3 DE MAYO CERROEL CHOCLO MZ. E3 LT. 2</t>
  </si>
  <si>
    <t>10519078</t>
  </si>
  <si>
    <t>NAPANGA CARBAJAL JOSE ANTONIO</t>
  </si>
  <si>
    <t>AV. CANTO BELLO ASENT. H. SAN FERNANDO MZ. K LT. 03</t>
  </si>
  <si>
    <t>25859958</t>
  </si>
  <si>
    <t>RIVERA TARAZONA EDWIN FRANCISCO</t>
  </si>
  <si>
    <t>URB. AEROPUERTO JR. QUILZA NRO. 250</t>
  </si>
  <si>
    <t>70063540</t>
  </si>
  <si>
    <t>ESQUIVEL MATEO SAUL DAVID</t>
  </si>
  <si>
    <t>PLAZA PRINCIPAL S/N SAN PABLO HUACHON</t>
  </si>
  <si>
    <t>PASCO</t>
  </si>
  <si>
    <t>10180366</t>
  </si>
  <si>
    <t>GOMEZ AYALA EDWIN NESTOR</t>
  </si>
  <si>
    <t>AV. LIMA 276 URB CAJA DE AGUA</t>
  </si>
  <si>
    <t>40571411</t>
  </si>
  <si>
    <t>RODRIGUEZ ANTICONA RICHARD ALONSO</t>
  </si>
  <si>
    <t>AV 4 ASENT H SAN PEDRO MZ F LT 03</t>
  </si>
  <si>
    <t>10675832</t>
  </si>
  <si>
    <t>GAMARRA YANAYACO EDELMIRO JOE</t>
  </si>
  <si>
    <t>JR PEDRO RUIZ GALLO ASENT H AÑO NUEVO MZ C4 LT 01A</t>
  </si>
  <si>
    <t>07471819</t>
  </si>
  <si>
    <t>LARA PEREZ MOISES JESUS</t>
  </si>
  <si>
    <t>MZ D LT 12 COM CAMPESINA LA VIZCACHERA</t>
  </si>
  <si>
    <t>07064453</t>
  </si>
  <si>
    <t>GARCIA PEREZ CARLOS GUILLERMO</t>
  </si>
  <si>
    <t>URB SIETE DE JUNIO MZ J LT 12</t>
  </si>
  <si>
    <t>73870168</t>
  </si>
  <si>
    <t>RELICARIO FIGUEROA CRISTOPHER LEO</t>
  </si>
  <si>
    <t>URB BOCANEGRA SC 1 MZ B13 LT 43</t>
  </si>
  <si>
    <t>44461687</t>
  </si>
  <si>
    <t>AGUIRRE LOPEZ CLODOALDO JUAN</t>
  </si>
  <si>
    <t>CALLE ATAHUALPA ASOC LA ENCALADA ETAPA 2DA MZ C LT 01</t>
  </si>
  <si>
    <t>43377243</t>
  </si>
  <si>
    <t>HUERTA REYNALDO ANGEL</t>
  </si>
  <si>
    <t>CALLE 2 MZ LL LT 22 ASENT H VILLA LOS REYES SECTOR I</t>
  </si>
  <si>
    <t>45245890</t>
  </si>
  <si>
    <t>ROMERO SANTAMARIA STALIN ANANIAS</t>
  </si>
  <si>
    <t>MZ L LT 16 AH 4 SUYOS I SECT PACHACUTEC</t>
  </si>
  <si>
    <t>41395780</t>
  </si>
  <si>
    <t>VICENTE REYNALDO HENRY NEYCER</t>
  </si>
  <si>
    <t>CALLE 12 MZ C LT 6 ASOC VIV RIOS SANTA</t>
  </si>
  <si>
    <t>44739987</t>
  </si>
  <si>
    <t>TUPIA ANSIETA CARLOS DAVID</t>
  </si>
  <si>
    <t>AV UNIVERSITARIA MZ Q LT 14 URB VILLA UNIVERSITARIA</t>
  </si>
  <si>
    <t>75070460</t>
  </si>
  <si>
    <t>RIOS ALBARRACIN ENNIO PAOLO STEPHANO</t>
  </si>
  <si>
    <t>JR VIRU 344 INT 8</t>
  </si>
  <si>
    <t>CORPORACION J&amp;T SAC</t>
  </si>
  <si>
    <t>07508789</t>
  </si>
  <si>
    <t>LINO ORBEZO BRAULIO MAXIMO</t>
  </si>
  <si>
    <t>AV IQUITOS 458</t>
  </si>
  <si>
    <t>pendiente</t>
  </si>
  <si>
    <t>76700680</t>
  </si>
  <si>
    <t>MENDEZ QUISPE CRISTHIANS ANDERSON</t>
  </si>
  <si>
    <t xml:space="preserve">	AV. PEDRO MIOTTA 313</t>
  </si>
  <si>
    <t>44949747</t>
  </si>
  <si>
    <t>PURISACA SABOYA ERICK OSWALDO</t>
  </si>
  <si>
    <t xml:space="preserve">ASOC. RES. MONTECARLO II MZ. D LT. 08 </t>
  </si>
  <si>
    <t>46248579</t>
  </si>
  <si>
    <t>CALDERON CODEÑA ISAIAS YOFRE</t>
  </si>
  <si>
    <t>PSJ. SANTO TOMAS 135 II ZONA</t>
  </si>
  <si>
    <t>HIPOLITO FALCON ALAN GUIOMAR</t>
  </si>
  <si>
    <t>09764617</t>
  </si>
  <si>
    <t>YSLA HURTADO JOSE MANUEL</t>
  </si>
  <si>
    <t>PROLONG. LIMA NORTE FLORENCIO CHIAPPO NRO. 396</t>
  </si>
  <si>
    <t>09764618</t>
  </si>
  <si>
    <t>CONCHA ATAURIMA VICTOR</t>
  </si>
  <si>
    <t>CALLE 13 MZ. J1 LT. 12 URB. ALBINO HERRERA</t>
  </si>
  <si>
    <t>CUYUBAMBA TORRES MIGUEL</t>
  </si>
  <si>
    <t>MZ. G LT.1 CASA HUERTA SECTOR B</t>
  </si>
  <si>
    <t>10542426</t>
  </si>
  <si>
    <t>RIVERA CARBAJAL JOSE LUIS</t>
  </si>
  <si>
    <t>UCV 211 LT. 43 ZONA S 3RA.ETAPA ASENT.H. HUAYCAN</t>
  </si>
  <si>
    <t>ESPINOZA MACURI RICARDO MARCELINO</t>
  </si>
  <si>
    <t>MZ. G LT.11 COOP. DE VIV. SANTA URSULA</t>
  </si>
  <si>
    <t>BERMUDEZ CHAVEZ LUIS ANTHONY</t>
  </si>
  <si>
    <t>JR. JR. LOS ANDES 226 BARRIO SAN MARTIN DE PORRAS</t>
  </si>
  <si>
    <t>AURES PEREZ NORA MARIBEL</t>
  </si>
  <si>
    <t>ING. CALIDAD</t>
  </si>
  <si>
    <t>ASOC. CULT MODERNA MZ. A-29 LT. 6</t>
  </si>
  <si>
    <t>SANTIAGO NARCISO YALITH</t>
  </si>
  <si>
    <t>CALLE CARLOS MOORE COOP. SANGARARA MZ. N LT. 88</t>
  </si>
  <si>
    <t>PIZARRO BRAVO ELMER FRANCO</t>
  </si>
  <si>
    <t>ASOCOM LAS FLORES DE JICAMARCA</t>
  </si>
  <si>
    <t>MOSCOSO REYES WIDMAN</t>
  </si>
  <si>
    <t>LOTIZACION SEMIRUSTICA LEONCIO PRADO - ZAPALLAL MZ.A LT.02</t>
  </si>
  <si>
    <t>PICON GUTIERREZ GORDANO</t>
  </si>
  <si>
    <t>OPERADOR DE MINICARGADOR</t>
  </si>
  <si>
    <t>AV. NUEVA TOLEDO ETAPA 3ERA MZ. 5 LT. 27</t>
  </si>
  <si>
    <t>JR. CONDESUYO 54B CERCADO</t>
  </si>
  <si>
    <t>09558999</t>
  </si>
  <si>
    <t>FERNANDEZ HUAYLLAHUAMAN DANIEL</t>
  </si>
  <si>
    <t>JR. TOPACIOS 2122 COOP. LA HUAYRONA</t>
  </si>
  <si>
    <t>TINTA SALDAÑA JANIO</t>
  </si>
  <si>
    <t>JR. GRIMALDO REATEGUI 1030 BARRIO LA MERCED</t>
  </si>
  <si>
    <t>JUANJUI</t>
  </si>
  <si>
    <t>VITE CHARCA PEDRO LUIS</t>
  </si>
  <si>
    <t>MZ. K LT. 10 ASENT .H 25 DE JULIO</t>
  </si>
  <si>
    <t>07505679</t>
  </si>
  <si>
    <t>CONDORI CHICCHE JUAN ALBERTO</t>
  </si>
  <si>
    <t>MZ. Q-1' LT.9 ASENT.H. JOSE CARLOS MARIATEGUI</t>
  </si>
  <si>
    <t>ESTEBAN PALACIOS ORLANDO ALCIDES</t>
  </si>
  <si>
    <t>ASOC. DE VIV LAS LOMAS DE AMAUTA MZ. B-2 LT.1</t>
  </si>
  <si>
    <t>CASAS SINARAHUA RICARDO FREDY</t>
  </si>
  <si>
    <t>MZ. E LT. 7 ASENT.H MANUEL MEDINA PAREDES</t>
  </si>
  <si>
    <t>05404065</t>
  </si>
  <si>
    <t>RUIZ CHOTA JACK CHRISTOPER</t>
  </si>
  <si>
    <t>PSJ. 23 DE SEPTIEMBRE COLLIQUE II ZONA MZ. C LT.7</t>
  </si>
  <si>
    <t>ENCARNACION PARRA ROY NELVICK</t>
  </si>
  <si>
    <t>OFICIAL MOVIMIENTO DE TIERRA</t>
  </si>
  <si>
    <t>JR. BELGICA 976 DPTO.7</t>
  </si>
  <si>
    <t>TORRES CCENTE DAVID</t>
  </si>
  <si>
    <t>ASOC. 14 DE SEPTIEMBRE MZ. M LT. 05</t>
  </si>
  <si>
    <t>74921570</t>
  </si>
  <si>
    <t xml:space="preserve">MAYTA CHOQQUE JUNIOR </t>
  </si>
  <si>
    <t>JR.GUERRA URB. MARISCAL CACERES MZ. L 10 LT.21</t>
  </si>
  <si>
    <t>42738535</t>
  </si>
  <si>
    <t>BAUTISTA CANCHARI MARCIAL</t>
  </si>
  <si>
    <t>URB. ANDRES AVELINO CACERES MZ. K LT. 5</t>
  </si>
  <si>
    <t>41619714</t>
  </si>
  <si>
    <t>RIOS ANCCASI MIGUEL</t>
  </si>
  <si>
    <t>URB. GIRASOLES EFB LT.2</t>
  </si>
  <si>
    <t>70601902</t>
  </si>
  <si>
    <t>BAUTISTA CANCHARI JHONATAN</t>
  </si>
  <si>
    <t>COOP. VIV ANDRES A.CACERES MZ. K LT.5</t>
  </si>
  <si>
    <t>71520230</t>
  </si>
  <si>
    <t>HUAQUI MONJA JUAN JESUS</t>
  </si>
  <si>
    <t>A.H. LA UNION MZ. D7 LT. 42 SECT.7</t>
  </si>
  <si>
    <t>10318005</t>
  </si>
  <si>
    <t>MAYTA SULLCA JAVIER</t>
  </si>
  <si>
    <t>MZ. J LT.8 VIÑA ALTA</t>
  </si>
  <si>
    <t>46295190</t>
  </si>
  <si>
    <t>GOMEZ USCA SIMON JESUS</t>
  </si>
  <si>
    <t>CALLE CERNICAL SECTOR LA UNION ASENT H. MANCHAY ALTO MZ. F LT.15</t>
  </si>
  <si>
    <t>03113003</t>
  </si>
  <si>
    <t>CRIOLLO ZEGARRA SEGUNDO GABRIEL</t>
  </si>
  <si>
    <t>CALLE LOS LIBERTADORES CP. SAN ALBERTO MZ. G LT.10</t>
  </si>
  <si>
    <t xml:space="preserve">CALLE MORROCON CUADRA 5 CESAR VALLEJO </t>
  </si>
  <si>
    <t>ESTACION AVIACION NAVAL  - CALLAO</t>
  </si>
  <si>
    <t>E14, E15, E16, E17, E24, E25, E26, E27</t>
  </si>
  <si>
    <t xml:space="preserve">E-08, E-09, OVALO 200 MILLAS </t>
  </si>
  <si>
    <t>DE LA CRUZ SALCEDO JUAN DIEGO</t>
  </si>
  <si>
    <t>E-10, E-11, E-12, PV03, PV01, PV02, E-04, E-01, E-03 - CALLAO</t>
  </si>
  <si>
    <t>AH. CAHUIDE MZ. B LT. 1</t>
  </si>
  <si>
    <t>LLANTOY REYES CLEDER ALVARO</t>
  </si>
  <si>
    <t>JR. JOSE SANTOS CHOCANO 580 AAHH COLLIQUE</t>
  </si>
  <si>
    <t>42763992</t>
  </si>
  <si>
    <t xml:space="preserve">Aldoradin Salinas Luis Alberto </t>
  </si>
  <si>
    <t>JR.RICARDO PALMA 213</t>
  </si>
  <si>
    <t>42696882</t>
  </si>
  <si>
    <t xml:space="preserve">Alejos Navarrete Isrrael Grover  </t>
  </si>
  <si>
    <t>ASOC. FUERZAS POLICIALES MZ C LT 5</t>
  </si>
  <si>
    <t>48023308</t>
  </si>
  <si>
    <t>43309300</t>
  </si>
  <si>
    <t xml:space="preserve">Astucuri Ezaguirre Rodolfo Zosimo </t>
  </si>
  <si>
    <t>JR. LOS SAUCES A-09 SENT H VILLA PROGRESO</t>
  </si>
  <si>
    <t xml:space="preserve">Burga Olano Jhonatan </t>
  </si>
  <si>
    <t>14/01/1992</t>
  </si>
  <si>
    <t>CALLE LA PRADERA MZ-A LT-20 SERV FUERZ POL ATEANTECEDENTES</t>
  </si>
  <si>
    <t>OPERADOR PLATAFORMA</t>
  </si>
  <si>
    <t>MECATRONIC INGENIEROS S.R.L.</t>
  </si>
  <si>
    <t>40863084</t>
  </si>
  <si>
    <t xml:space="preserve">Morales Tristan Milciades </t>
  </si>
  <si>
    <t>PSJ. 14 ASENT. H. LAS TERRAZAS DE CATALINA HUANCA 4</t>
  </si>
  <si>
    <t>E-10,  E-11</t>
  </si>
  <si>
    <t>Vigente</t>
  </si>
  <si>
    <t>E-04, E-09, E-11, PATIO TALLER,  PLANTA DOVELAS</t>
  </si>
  <si>
    <t>E-06, PV04 - 1 B  RAMAL04</t>
  </si>
  <si>
    <t>20523802861</t>
  </si>
  <si>
    <t xml:space="preserve">MCON PERU </t>
  </si>
  <si>
    <t>AMARO BUITRON  RUBEN PEDRO</t>
  </si>
  <si>
    <t>16/07/1993</t>
  </si>
  <si>
    <t>E15</t>
  </si>
  <si>
    <t>MZ. 33-J LT. 1 PAMPLONA ALTA SC FCO CZ</t>
  </si>
  <si>
    <t>003143442</t>
  </si>
  <si>
    <t xml:space="preserve">ANGULO VIVAS HERIBERTO XAVIER </t>
  </si>
  <si>
    <t>01/07/1988</t>
  </si>
  <si>
    <t>OPERARIO DE CORTE Y PERFORACION</t>
  </si>
  <si>
    <t xml:space="preserve">AV. ALFONSO UGARTE 201 INT. 03 URB. SANTA CLARA </t>
  </si>
  <si>
    <t xml:space="preserve">BENDEZU ZUMBA WILBERT ANGEL </t>
  </si>
  <si>
    <t>02/12/2003</t>
  </si>
  <si>
    <t>OFICIAL DRYWALL</t>
  </si>
  <si>
    <t>E14</t>
  </si>
  <si>
    <t>MZ. 181 LT. 7 ASENT. HUMANO SAN MARTIN</t>
  </si>
  <si>
    <t>CAMPOMANES RETUERTO STALIN ELIO</t>
  </si>
  <si>
    <t>16/01/1999</t>
  </si>
  <si>
    <t>AV. 2 DE OCTUBRE URB. SANTA A ANA</t>
  </si>
  <si>
    <t xml:space="preserve">CARBAJAL BARDALES CARLO FRANCISCO </t>
  </si>
  <si>
    <t>28/06/1995</t>
  </si>
  <si>
    <t>ASENT. H BALNEARIO SCT. V MZ. B LT. 11</t>
  </si>
  <si>
    <t>CARRIL AGUIRRE CESAR AUGUSTO</t>
  </si>
  <si>
    <t>28/12/1986</t>
  </si>
  <si>
    <t>JR. LOS HEREOS 630</t>
  </si>
  <si>
    <t>CASTRO PEÑA VICTOR OBED</t>
  </si>
  <si>
    <t>25/03/1987</t>
  </si>
  <si>
    <t>AV. ENRIQUE MEIGGS BLOCK L DPTO 301</t>
  </si>
  <si>
    <t>CENTENO YANCE ARTEMIO</t>
  </si>
  <si>
    <t>19/09/2000</t>
  </si>
  <si>
    <t>PSJ. 11 ASOC. LAS PRADERAS ANEXO 8  MZ S-3 LT. 09</t>
  </si>
  <si>
    <t>CHAMORRO ESTACIO ARMANDO PERCY</t>
  </si>
  <si>
    <t>04/09/1988</t>
  </si>
  <si>
    <t xml:space="preserve">MZ 12 LT 43 ZONA 5  </t>
  </si>
  <si>
    <t>CHUQUILLANQUI CASTAÑEDA JOSE ALEXANDER</t>
  </si>
  <si>
    <t>30/07/2003</t>
  </si>
  <si>
    <t>JOSE PARDO 718 DTO3</t>
  </si>
  <si>
    <t>CORDOVA ARZAPALO CECILIA CHARITO</t>
  </si>
  <si>
    <t>14/04/1996</t>
  </si>
  <si>
    <t>ASOC. PROG. DE VIV. LAS CASUARINAS EX PARCELA MZ B LT 6</t>
  </si>
  <si>
    <t>CRUZ DELGADO  JOSE SANTOS</t>
  </si>
  <si>
    <t>25/05/1980</t>
  </si>
  <si>
    <t>CALLE 14 URB. PRO LIMA ETAPA 2DA MZ F LT 64</t>
  </si>
  <si>
    <t>CUBA CARBAJAL BRYAN ANTHONY</t>
  </si>
  <si>
    <t>13/02/1999</t>
  </si>
  <si>
    <t>PASAJE 09 ASENT. H 13 DE MAYO MZ R1 LT16</t>
  </si>
  <si>
    <t>DIAZ PINEDO ERIKA LIZET</t>
  </si>
  <si>
    <t>29/07/1991</t>
  </si>
  <si>
    <t>MZ F LT 9 I ETAPA-SAN MARTIN DE PORRES</t>
  </si>
  <si>
    <t>DIAZ PINEDO JIMMY</t>
  </si>
  <si>
    <t>21/01/1987</t>
  </si>
  <si>
    <t>OPERARIO EN PLATAFORMA</t>
  </si>
  <si>
    <t>PSJ. LAS LOMAS DE ANDRES A. CACERES MZ. A LT. 13</t>
  </si>
  <si>
    <t>ECHACCAYA ROMERO JUAN MELANIO</t>
  </si>
  <si>
    <t>23/01/1989</t>
  </si>
  <si>
    <t>AH. SEÑOR DE LUREN MZ A LT 36</t>
  </si>
  <si>
    <t xml:space="preserve">ESPIRITU OBREGON ARSENIO </t>
  </si>
  <si>
    <t>30/11/1987</t>
  </si>
  <si>
    <t>MZ B LT 31 ASOC. VIVIENDA  VILLA EL AMAUTA</t>
  </si>
  <si>
    <t>ESTELA ALEGRE ALBERTO CAYETANO</t>
  </si>
  <si>
    <t>PSJ SAN PABLO MZ Q LOTE 8 EL NAZARENO</t>
  </si>
  <si>
    <t>GIURFA FERRO MIJAL ARTUR</t>
  </si>
  <si>
    <t>11/01/2002</t>
  </si>
  <si>
    <t xml:space="preserve">JR. JOSE BALTA 350 PJ EL PROGRESO 1ER SECTOR </t>
  </si>
  <si>
    <t>004805734</t>
  </si>
  <si>
    <t>GONZALES LEDEZMA LILIANA</t>
  </si>
  <si>
    <t>15/11/1992</t>
  </si>
  <si>
    <t>AV. INDOAMERICA 657 - URB. TAHUANTISUYO PRIMERA ZONA DE TAHUANTISUYO</t>
  </si>
  <si>
    <t>GONZALES MANRIQUE ALEJANDRO</t>
  </si>
  <si>
    <t>03/02/1996</t>
  </si>
  <si>
    <t xml:space="preserve">JR. 27 DE ABRIL 427 PJ VILLA EL CARMEN MZ S </t>
  </si>
  <si>
    <t>HERNANDEZ TACULI LUIS RAFAEL</t>
  </si>
  <si>
    <t>18/04/1976</t>
  </si>
  <si>
    <t>COOP. EL CARMEN MZ J LT 27</t>
  </si>
  <si>
    <t>HINOSTROZA ALARCON WILFREDO</t>
  </si>
  <si>
    <t>16/11/1982</t>
  </si>
  <si>
    <t>OFICIAL MASILLADOR</t>
  </si>
  <si>
    <t>ASENT. H. PROGRAMA  MUN DE VIV UNICA MZ S LT 7</t>
  </si>
  <si>
    <t>HUILLCA GONZALES ANTHONY STEVES</t>
  </si>
  <si>
    <t>12/10/1984</t>
  </si>
  <si>
    <t>MZ O 2 LT 10 MARISCAL CASTILLA</t>
  </si>
  <si>
    <t xml:space="preserve">LARA OLIVOS WILLIAN JOSE </t>
  </si>
  <si>
    <t>15/09/1982</t>
  </si>
  <si>
    <t>ASOC. DE VIVIENDAS ESTEBAN  MONZON  FERNANDEZ MZ B LT 02</t>
  </si>
  <si>
    <t>LAURENO MEZA MAY MARCIAL</t>
  </si>
  <si>
    <t>26/04/1992</t>
  </si>
  <si>
    <t>UCV 171 LT 03 AH HUAYCAN ZONA M</t>
  </si>
  <si>
    <t>LINARES TUANAMA FROYLON</t>
  </si>
  <si>
    <t>21/12/1985</t>
  </si>
  <si>
    <t>JIRON FRANCISCO PIZARRO 254</t>
  </si>
  <si>
    <t xml:space="preserve">MENDOZA NAPA  WILVER ALFREDO </t>
  </si>
  <si>
    <t>22/11/1998</t>
  </si>
  <si>
    <t>OPERARIO PERFORISTA Y DEMOLICION</t>
  </si>
  <si>
    <t>MZ N LT 1 PSJE ROSA Y CALLE ROSARIO-SANTA EULALIA</t>
  </si>
  <si>
    <t>09842772</t>
  </si>
  <si>
    <t>MOLINA FIERRO JHON</t>
  </si>
  <si>
    <t>04/01/1973</t>
  </si>
  <si>
    <t>ASOC FUERZAS POLICIALES MZ B LT 55</t>
  </si>
  <si>
    <t>MONTES BUSTAMANTE SEGUNDO JOHAN</t>
  </si>
  <si>
    <t>03/04/1983</t>
  </si>
  <si>
    <t>AV. SANTA ROSA MZ C LT 01 APV SANTA LUISA DE OQUENDO 1 ETAPA</t>
  </si>
  <si>
    <t>NAVARRO REYES MARIA DEL PILAR</t>
  </si>
  <si>
    <t>17/05/1997</t>
  </si>
  <si>
    <t>ASOC. SR. DE LOS MILAGROS  MZ O LT59</t>
  </si>
  <si>
    <t>NEYRA HUAMAN PEDRO</t>
  </si>
  <si>
    <t>18/06/1982</t>
  </si>
  <si>
    <t>ASENT. H LUIS  PARDO MZ B LT 12</t>
  </si>
  <si>
    <t xml:space="preserve">PONTE ZUMBA JUAN PEDRO </t>
  </si>
  <si>
    <t>14/04/2001</t>
  </si>
  <si>
    <t>PUMAYALLI MENDEZ  JAIME</t>
  </si>
  <si>
    <t>MZ G LT B AH TUPAC AMARU</t>
  </si>
  <si>
    <t>RAMOS YANAC PABLO JOSEPH</t>
  </si>
  <si>
    <t>22/07/1983</t>
  </si>
  <si>
    <t xml:space="preserve">JR. ANTARES 546 URB. VENTURA ROSSI </t>
  </si>
  <si>
    <t>004865678</t>
  </si>
  <si>
    <t>RONDON LARA JEYSER DAVID</t>
  </si>
  <si>
    <t>22/01/1994</t>
  </si>
  <si>
    <t>JR. CAMANA 564</t>
  </si>
  <si>
    <t>ROSADO ARQUIÑEGO JOSE ANIBAL</t>
  </si>
  <si>
    <t>13/07/1990</t>
  </si>
  <si>
    <t>JR PARACAS 175 TAHUANTINSUYO URB POLAR</t>
  </si>
  <si>
    <t xml:space="preserve">RUMICHE CHAVEZ CARLOS ENRIQUE  </t>
  </si>
  <si>
    <t>23/02/1996</t>
  </si>
  <si>
    <t>AMPL.CIUDAD DE LOS CONSTRUCTORES MZ J LT5</t>
  </si>
  <si>
    <t>SALAZAR AIQUIPA EDUARDO</t>
  </si>
  <si>
    <t>30/11/1984</t>
  </si>
  <si>
    <t>ASENT. H UPIS HUASCAR DE CANTO GRANDE MZ 26 LT. 25</t>
  </si>
  <si>
    <t xml:space="preserve">SALINAS RAMIREZ ALEXANDER BRYAN </t>
  </si>
  <si>
    <t>28/04/1999</t>
  </si>
  <si>
    <t>UCV 217 CLT 11 HUAYCAN</t>
  </si>
  <si>
    <t>SANDOVAL VALENZUELA JASON ANDREE</t>
  </si>
  <si>
    <t>26/12/1995</t>
  </si>
  <si>
    <t>JR. TAHUANTINSUYO 558</t>
  </si>
  <si>
    <t xml:space="preserve">SANTOS RAMIREZ CESAR AUGUSTO </t>
  </si>
  <si>
    <t>30/10/1981</t>
  </si>
  <si>
    <t>OPERARIO MASILLADOR</t>
  </si>
  <si>
    <t>ASENT. H PROGRAMA MUN DE VIVE. UNICA MZ S LT 6</t>
  </si>
  <si>
    <t>SARAVIA MIYAHIRA HIROTADA YOSHIMAR</t>
  </si>
  <si>
    <t>29/10/2003</t>
  </si>
  <si>
    <t>AV. DEL AIRE 1621</t>
  </si>
  <si>
    <t>SOTO CASTRO YEISON TEOFILO</t>
  </si>
  <si>
    <t>17/02/1996</t>
  </si>
  <si>
    <t>JR. LIBERTAD 351</t>
  </si>
  <si>
    <t>TACURI CARREÑO JARLY FELIPE</t>
  </si>
  <si>
    <t>25/06/1986</t>
  </si>
  <si>
    <t>CALLE J AAHH HORACIO ZEVALLOS GRUPO C MZ H LT.13</t>
  </si>
  <si>
    <t>TOLEDO RODRIGUEZ GUSTAVO ALFONSO</t>
  </si>
  <si>
    <t>28/04/1980</t>
  </si>
  <si>
    <t>AV. EL BOSQUE URB.LA PLANICIE  MZ F LOTE 17</t>
  </si>
  <si>
    <t>TRILLO MENDOZA RICHARD ALBERTO</t>
  </si>
  <si>
    <t>28/10/2000</t>
  </si>
  <si>
    <t>JESUS MORALES 832 ZONA A</t>
  </si>
  <si>
    <t>URBANO FLORES JUAN CARLOS</t>
  </si>
  <si>
    <t>09/12/1993</t>
  </si>
  <si>
    <t>AAHH. NUEVO AMANECER MZ R2 LT6</t>
  </si>
  <si>
    <t xml:space="preserve">VEGA ORDOÑEZ JIMMY </t>
  </si>
  <si>
    <t>02/10/1995</t>
  </si>
  <si>
    <t>ASENT. H BAYOVAR MZ 38 LT 17</t>
  </si>
  <si>
    <t>ZEVALLOS CACERES VICTOR MANUEL</t>
  </si>
  <si>
    <t>15/08/1989</t>
  </si>
  <si>
    <t>PROLONGACION CANGALLO 755 INT. 35</t>
  </si>
  <si>
    <t>20547422407</t>
  </si>
  <si>
    <t>AMPHOS 21 CONSULTING PERÚ SAC</t>
  </si>
  <si>
    <t>45627321</t>
  </si>
  <si>
    <t>CALIXTO DA COSTA HUGO</t>
  </si>
  <si>
    <t>PV04 01BIS</t>
  </si>
  <si>
    <t>Av.Cami de amancaes 100</t>
  </si>
  <si>
    <t>46365336</t>
  </si>
  <si>
    <t>CHAMPAC ARIAS RUBI ROSALVA</t>
  </si>
  <si>
    <t>Calle Omega Asent.H Bocanegra Sc.1 Mz.B8 Lt.36 - Callao</t>
  </si>
  <si>
    <t>71710371</t>
  </si>
  <si>
    <t>CRUZ ALEJOS EDWIN JEANPIERRE</t>
  </si>
  <si>
    <t>Asent.H.Heroes del cenepa Mz.B Lt.24-Callao</t>
  </si>
  <si>
    <t>10175132</t>
  </si>
  <si>
    <t>DURAND HUARCAYA MARIO AURELIO</t>
  </si>
  <si>
    <t>OPERADOR DE BOMBA</t>
  </si>
  <si>
    <t>Calle San Jose 353-Junin</t>
  </si>
  <si>
    <t>15760930</t>
  </si>
  <si>
    <t>FERNANDEZ QUISPE LINCOLN AURELIO</t>
  </si>
  <si>
    <t>Urb.el Bosque Mz.F Lt.47 - Ancash</t>
  </si>
  <si>
    <t>09789074</t>
  </si>
  <si>
    <t>GUZMÁN OSORIO JOSÉ ANTONIO</t>
  </si>
  <si>
    <t>Jr.Manco II Urb.Tahuantinsuyo</t>
  </si>
  <si>
    <t>70326948</t>
  </si>
  <si>
    <t>HOLGUIN URDAY ADRIAN ALEJANDRO</t>
  </si>
  <si>
    <t>Diez Canseco 602 - Arequipa</t>
  </si>
  <si>
    <t>Arequipa</t>
  </si>
  <si>
    <t>HUAMANI CUTI EDWIN</t>
  </si>
  <si>
    <t>Vigen del Rosario Mz.73 Lt.2 - Arequipa</t>
  </si>
  <si>
    <t>HUAMANI HUAYHUA LIZARDO GUILLERMO</t>
  </si>
  <si>
    <t>COORDINADOR DE PROYECTO</t>
  </si>
  <si>
    <t>Urb.Trabajadores Mercado Mayorista - Arequipa</t>
  </si>
  <si>
    <t>70264731</t>
  </si>
  <si>
    <t xml:space="preserve">GOMEZ VARAS JULIO CESAR </t>
  </si>
  <si>
    <t>Pamplona Baja Maz. Z1 Lt.16</t>
  </si>
  <si>
    <t>LAZARO CAHUAS RICHARD ALDO</t>
  </si>
  <si>
    <t>Unidad Modelo Block X04 - Callao</t>
  </si>
  <si>
    <t>42794364</t>
  </si>
  <si>
    <t>MAMANI PUMA RAUL ANGEL</t>
  </si>
  <si>
    <t>Ciudad de Dios H-11 - Arequipa</t>
  </si>
  <si>
    <t>MARTINEZ VIZCARDO JURGER JESUS</t>
  </si>
  <si>
    <t>Urb.E.Lopez Albujar C-22 - Moquegua</t>
  </si>
  <si>
    <t xml:space="preserve">Moquegua </t>
  </si>
  <si>
    <t>70199395</t>
  </si>
  <si>
    <t>MONCADA ESPINOZA JUAN DANIEL</t>
  </si>
  <si>
    <t>Mz. B-10 Barrio Marcopampa - Cajamarca</t>
  </si>
  <si>
    <t>45823475</t>
  </si>
  <si>
    <t>MORE CASTILLO DORA ELIZABETH MARGARITA</t>
  </si>
  <si>
    <t>Calle Daniel TIMORAN 197 Block</t>
  </si>
  <si>
    <t>73889197</t>
  </si>
  <si>
    <t>PUMA HUARSAYA LUIS ANGEL</t>
  </si>
  <si>
    <t>Jr.Alfonso Ugarte -Arequipa</t>
  </si>
  <si>
    <t>42462891</t>
  </si>
  <si>
    <t>QUINTANA MASARI NELIA RAQUEL</t>
  </si>
  <si>
    <t>COORDINADORA DE PROYECTO</t>
  </si>
  <si>
    <t>Asoc.Las Gardenias Etapa 2DA</t>
  </si>
  <si>
    <t>QUINTANA MISARI SERGIO HENDERSON</t>
  </si>
  <si>
    <t>TECNICO ELECTROMECANICO</t>
  </si>
  <si>
    <t>Calle 08 - Junin</t>
  </si>
  <si>
    <t>71000736</t>
  </si>
  <si>
    <t>QUISPE TAYPE ROSEL ENZO</t>
  </si>
  <si>
    <t>Calle Simon Bolivar - Arequipa</t>
  </si>
  <si>
    <t>SALAZAR REBOLLEDO LUIS ALBERTO</t>
  </si>
  <si>
    <t>Urb.Vicus Blovk A7 -Piura</t>
  </si>
  <si>
    <t>Piura</t>
  </si>
  <si>
    <t>46803484</t>
  </si>
  <si>
    <t>TESEN ATENCIA WALTER JUNIOR</t>
  </si>
  <si>
    <t>SUPERVISOR ELECTROMECANICO</t>
  </si>
  <si>
    <t>MZz.P Lt.22 Asoc.Viv Las Fresas - Callao</t>
  </si>
  <si>
    <t>29648594</t>
  </si>
  <si>
    <t>TITO BARRA FREDY MANUEL</t>
  </si>
  <si>
    <t>Urb.Pedro Diez Canseco - Arequipa</t>
  </si>
  <si>
    <t>VELARDE MONTES KEVIN FISHER</t>
  </si>
  <si>
    <t>PPJJ Apurimac Calle Chachapoyas - Arequipa</t>
  </si>
  <si>
    <t>72144159</t>
  </si>
  <si>
    <t>VILCAHUAMAN PANIBRA YOJHAN BRANDO NAJHON</t>
  </si>
  <si>
    <t>Plaza Principal C01-2 - Arequipa</t>
  </si>
  <si>
    <t>10135185</t>
  </si>
  <si>
    <t>ZAMBRANO MONTOYA PERCY</t>
  </si>
  <si>
    <t xml:space="preserve">Av.Arnaldo Marquez 1419 </t>
  </si>
  <si>
    <t>Jesús maría</t>
  </si>
  <si>
    <t>LEYDI TATIANA CRUZ MIÑANO</t>
  </si>
  <si>
    <t>Calle Mayta Capac 1012, Trujillo</t>
  </si>
  <si>
    <t>El Porvenir</t>
  </si>
  <si>
    <t>VAZQUEZ RODRIGUEZ CESAR</t>
  </si>
  <si>
    <t xml:space="preserve">Jose Martin 103, Independencia </t>
  </si>
  <si>
    <t>Punchana</t>
  </si>
  <si>
    <t xml:space="preserve">MARROQUIN PINO JHOSSEL JUSTO </t>
  </si>
  <si>
    <t>Av. Morro de Arica 106</t>
  </si>
  <si>
    <t>Paucarpata</t>
  </si>
  <si>
    <t xml:space="preserve">ACHO SHAPIAMA FRANCISCO </t>
  </si>
  <si>
    <t>Agrupacion de vivienda Gloria Baja</t>
  </si>
  <si>
    <t>73100072</t>
  </si>
  <si>
    <t xml:space="preserve">HUARAYA OCSA FERNANDO </t>
  </si>
  <si>
    <t>Av.Alberto Barajas 196</t>
  </si>
  <si>
    <t>43421716</t>
  </si>
  <si>
    <t>ZUÑIGA CHAVEZ JHON JERLY</t>
  </si>
  <si>
    <t>Jiron Simon Grados 731</t>
  </si>
  <si>
    <t xml:space="preserve">CUEVA VASQUEZ ALAN ROBERT </t>
  </si>
  <si>
    <t>Mz.B lore 17 los sureños</t>
  </si>
  <si>
    <t xml:space="preserve">DURAN TOVAR VLADIMIR </t>
  </si>
  <si>
    <t>Jiron Santa Rosa 1040</t>
  </si>
  <si>
    <t xml:space="preserve">HUAYHUA CHAVEZ IRON ROSENDO </t>
  </si>
  <si>
    <t xml:space="preserve">Jiron Santa Rosa 205 </t>
  </si>
  <si>
    <t xml:space="preserve">BORDA CUEVA CARLA XIOMARA </t>
  </si>
  <si>
    <t>Av. Micaela Bastidas Mz.G interior G-11</t>
  </si>
  <si>
    <t xml:space="preserve">RUIZ USSEGLIO JHOAN RULER </t>
  </si>
  <si>
    <t>Urb. Villa del Norte Mz L1, LT-12</t>
  </si>
  <si>
    <t xml:space="preserve">BENIQUE DIAZ MIGUEL ANGEL </t>
  </si>
  <si>
    <t>Mecánico</t>
  </si>
  <si>
    <t>Jiron Lobitos 162</t>
  </si>
  <si>
    <t xml:space="preserve">SULLCAHUAMAN CRISTHIAN ROMERO </t>
  </si>
  <si>
    <t>Psje. Los Guindos E-14, Sector 4, La Campiña</t>
  </si>
  <si>
    <t>Socabaya</t>
  </si>
  <si>
    <t xml:space="preserve">SIGUAS ASURZA GISELA </t>
  </si>
  <si>
    <t>Av. Tupac Amaru 450</t>
  </si>
  <si>
    <t>Villamaria del Triunfo</t>
  </si>
  <si>
    <t>TICONA MAMANI ROYER ROY</t>
  </si>
  <si>
    <t>Upis.R.B Diez Canseco ZN.AMZ.H LT.9 - Arequipa</t>
  </si>
  <si>
    <t>CHUMPITAZ GUZMAN ANTONIO IVAN</t>
  </si>
  <si>
    <t>AV. Isabel Chimpu Ocllo 291 urb. San Isabel</t>
  </si>
  <si>
    <t>ARCE PORTUGAL JOHN CARLOS</t>
  </si>
  <si>
    <t>Calle Cerro de Pasco PPJJ Cerro Verde Zona A MZ. H LT. 2</t>
  </si>
  <si>
    <t>YARLEQUE MONTERO GERONIMO</t>
  </si>
  <si>
    <t>OPERADOR DE TERMOFUSIÓN</t>
  </si>
  <si>
    <t>Asent. H Las Terrazas de C. Huanca Mz. L Lt. 02</t>
  </si>
  <si>
    <t>PAREDES OLIVOS JOSE ANTONIO</t>
  </si>
  <si>
    <t>Calle Eduardo Correa 241  Urb. Santa Luzmila</t>
  </si>
  <si>
    <t>SALCEDO SANABRIA DANIEL VALENTIN</t>
  </si>
  <si>
    <t>Calle Loma Rica 107 Dpto. 301 Urb. Prolong. Benavides</t>
  </si>
  <si>
    <t>FLORIAN AVILA JUAN CARLOS</t>
  </si>
  <si>
    <t>   SUPERVISOR DE SEGURIDAD</t>
  </si>
  <si>
    <t>Av. Honoraro Delgado 465 Urb. El Bosque</t>
  </si>
  <si>
    <t>BARREDA CABANA VICTOR MANUEL</t>
  </si>
  <si>
    <t>Calle Flora Tristan Zon C COM 16 PPJJ 4 de Octubre Mz. N Lt 16</t>
  </si>
  <si>
    <t>MOROCHO OCAS CRISTHIAN ALEXANDER</t>
  </si>
  <si>
    <t>Jr. Yahuarhuaca 933</t>
  </si>
  <si>
    <t>71009365</t>
  </si>
  <si>
    <t>CHAUCA SOLGORRE MICHELLY JANNINA</t>
  </si>
  <si>
    <t>INGENIERA DE CONTROL DE PROYECTOS</t>
  </si>
  <si>
    <t>Asent. H Daniel Alcides Carrion MZ. M Lt. 10</t>
  </si>
  <si>
    <t>72491350</t>
  </si>
  <si>
    <t>RUPAY HOSPINAL RICARDO IVAN</t>
  </si>
  <si>
    <t>Calle Arica 745 Dpto. 604</t>
  </si>
  <si>
    <t>20605435620</t>
  </si>
  <si>
    <t>ICOM SERVICIOS GEOTÉCNICOS S.A.C.</t>
  </si>
  <si>
    <t>42967559</t>
  </si>
  <si>
    <t>QUISPE ESTEBAN WILBER</t>
  </si>
  <si>
    <t>SUPERVISOR  DE OPERACIONES</t>
  </si>
  <si>
    <t>PV04-BIS</t>
  </si>
  <si>
    <t>C.P.M.CIUDAD NUEVA MZ.03 LT.13 COMITE I TACNA-TACNA-CIUDAD NUEVA</t>
  </si>
  <si>
    <t>Tacna</t>
  </si>
  <si>
    <t>46527905</t>
  </si>
  <si>
    <t>POLO BLAS ABEL SEGUNDO</t>
  </si>
  <si>
    <t>SUPERVISOR SEGURIDAD</t>
  </si>
  <si>
    <t>CALLE 18 URB EL PARAISO MZ. D LT. 11 LA LIBERTAD-TRUJILLO-MOCHE</t>
  </si>
  <si>
    <t>42005795</t>
  </si>
  <si>
    <t>COTAQUISPE BAEZ JULIO VIDAL</t>
  </si>
  <si>
    <t>CALLE CERCADO S/N CAJAMARCA-CHOTA-PACCHA</t>
  </si>
  <si>
    <t>01700867</t>
  </si>
  <si>
    <t>ARROYO VALGA WILDER</t>
  </si>
  <si>
    <t>JR PACHACUTEC 225 LIMA-LIMA-CHACLACAYO</t>
  </si>
  <si>
    <t>75425195</t>
  </si>
  <si>
    <t>BERNAL IRIGOIN JHEAN JARLY</t>
  </si>
  <si>
    <t>OFICIAL DE CONSTRUCCIÓN</t>
  </si>
  <si>
    <t>JR. 28 DE JULIO S/N CAJAMARCA-CHOTA-CHADIN</t>
  </si>
  <si>
    <t>CULLAMPE POQUIOMA MAYKOL</t>
  </si>
  <si>
    <t>MZ C LT 18 URB LOS PORTALES DE SANTA ROSA LIMA-LIMA-SAN MARTIN DE PORRES</t>
  </si>
  <si>
    <t>JIMENEZ MUÑOZ JESUS ALEXANDER</t>
  </si>
  <si>
    <t>PEON DE CONSTRUCCIÓN</t>
  </si>
  <si>
    <t>AV. MARTIR JOSE OLAYA ASENT.H. PIEDRA LIZA-TABOADA MZ. C LT. 10 -CALLAO-CALLAO</t>
  </si>
  <si>
    <t>41453611</t>
  </si>
  <si>
    <t>PEREZ SOLORZANO JUAN JONNY</t>
  </si>
  <si>
    <t>PERFORISTA</t>
  </si>
  <si>
    <t>ASENT.H VICTOR RAUL HAYA DE LA TORRE MZ. B LT. 13 -CALLAO-VENTANILLA</t>
  </si>
  <si>
    <t>43914131</t>
  </si>
  <si>
    <t>CULLAMPE POQUIOMA LEONARDO FABIO</t>
  </si>
  <si>
    <t>CALLE LOS JAZMINES TDA 30 URB PARQUE EL NARANJAL 2DA ETAPA LIMA-LIMA-LOS OLIVOS</t>
  </si>
  <si>
    <t>42336382</t>
  </si>
  <si>
    <t>ALACHE GARCIA EDUIN MIGUEL</t>
  </si>
  <si>
    <t>JR. ICA URB LA HUAYRONA MZ. I LT. 5 LIMA-LIMA-SAN JUAN DE LURIGANCHO</t>
  </si>
  <si>
    <t>san Juan de Lurigancho</t>
  </si>
  <si>
    <t>CALSINA MAMANI RAUL DAVID</t>
  </si>
  <si>
    <t>COM. SAN FRANCISCO CAYRAVIRI PUNO-AZANGARO-AZANGARO</t>
  </si>
  <si>
    <t>CULLAMPE POQUIOMA DARLEY</t>
  </si>
  <si>
    <t>BARRIO MAINAS AMAZONAS-LUYA-CONILA</t>
  </si>
  <si>
    <t>GONZALES RUFINO WILDER EDY</t>
  </si>
  <si>
    <t>C.POBLADO LOS MILAGROS HUANUCO-LEONCIO PRADO-PUEBLO NUEVO</t>
  </si>
  <si>
    <t>Huanuco</t>
  </si>
  <si>
    <t>ELESPURU CASTILLO HUGO RENATO</t>
  </si>
  <si>
    <t>CONJ.HAB. MICAELA BASTIDAS-ENACE 1 ETAPA MZ. N LT. 11 PIURA-PIURA-VEINTISEIS DE OCTUBRE</t>
  </si>
  <si>
    <t xml:space="preserve">Piura </t>
  </si>
  <si>
    <t>PINASCO VALERA RODRIGO</t>
  </si>
  <si>
    <t>PQ JOSE DE LA CERNA MZ G-1 LT 2 A.H SAN LORENZO LIMA-LIMA-INDEPENDENCIA</t>
  </si>
  <si>
    <t>TAIPE QUISPE JORGE CESAR</t>
  </si>
  <si>
    <t>AGRP. FAM. LA GRUTA STA. MARIA MZ. GU19 LT. 8</t>
  </si>
  <si>
    <t xml:space="preserve">20549351027    </t>
  </si>
  <si>
    <t>IMPODRILL SAC</t>
  </si>
  <si>
    <t>CAVERO VELASQUEZ JOSE SALVADOR</t>
  </si>
  <si>
    <t>Urb.Mariscal Caceres Mz.P7 Lt.3</t>
  </si>
  <si>
    <t>DURAND CASTILLO HGO EDSGARDO</t>
  </si>
  <si>
    <t>Urb.Bancarios Etapa II Mz.C Lt.21 - Piura</t>
  </si>
  <si>
    <t>DEPAZ CACHA JAVIER PASCUAL</t>
  </si>
  <si>
    <t>Ps.San Antonio Urb.Las Rosas - Ancash</t>
  </si>
  <si>
    <t>005599264</t>
  </si>
  <si>
    <t>HERNANDEZ PEREZ XAVIER ANTONIO</t>
  </si>
  <si>
    <t>Calle 17 K1 1A Coop el Valle</t>
  </si>
  <si>
    <t>ARTEAGA AVALOS PEDRO ALDAIR</t>
  </si>
  <si>
    <t>Asocx.Cristo de pachacamilla</t>
  </si>
  <si>
    <t>ANDRADE PAXI ALEJO GENARO</t>
  </si>
  <si>
    <t>PV04-01 BIS</t>
  </si>
  <si>
    <t>Pueblo Joven Las Colinas Mz Y, Lt. 20 - ICA</t>
  </si>
  <si>
    <t>003039792</t>
  </si>
  <si>
    <t>GARRIDO GUTIERREZ LUIS EMILIO</t>
  </si>
  <si>
    <t>OPERADOR MECANICO</t>
  </si>
  <si>
    <t>Av.Malecon Cheka-Campoy</t>
  </si>
  <si>
    <t>ALBURQUEQUE GRANDA JACK PETTERSON</t>
  </si>
  <si>
    <t>Asent. H. La Capilla calle sanchez cerro D-25 - Talara - Piura</t>
  </si>
  <si>
    <t>QUISPE JAYO ISAC JOSE</t>
  </si>
  <si>
    <t>Av. Mariano Pastor Sevilla Sector 5 - Heroes de San Juan Mz. C Lt. 27</t>
  </si>
  <si>
    <t>46732417</t>
  </si>
  <si>
    <t>MEZA CHUMPITAZ JULIO JHONATAN</t>
  </si>
  <si>
    <t>Conj. Multifamiliar Carabayllo Mz. Q1</t>
  </si>
  <si>
    <t>10868860</t>
  </si>
  <si>
    <t>CASTRO DE LA CRUZ JAVIER JHONNY</t>
  </si>
  <si>
    <t>Av. Teniente Cesar Lopez Rojas 183 Edif. Motion Urb. Maranga Etapa 7</t>
  </si>
  <si>
    <t>47358527</t>
  </si>
  <si>
    <t>AUCCAPUMA LLALLI DAVID EMERSON</t>
  </si>
  <si>
    <t>c. Poblado Checche - Apurimac</t>
  </si>
  <si>
    <t>80666555</t>
  </si>
  <si>
    <t>AUZA LOPEZ RICARDO GIANMARCO</t>
  </si>
  <si>
    <t>Urb. Antonio Moreno de Caceres Mz. K, Lt.04 - Ventanilla</t>
  </si>
  <si>
    <t>71396595</t>
  </si>
  <si>
    <t>ANDRADE ESTELA FRANKLIN YERSON</t>
  </si>
  <si>
    <t>Jr. Sullana 285 Br. Cumbre mayo - Cajamarca</t>
  </si>
  <si>
    <t>73269744</t>
  </si>
  <si>
    <t>URDAY PANDURO PAUL ANTHONY</t>
  </si>
  <si>
    <t>Av. Jorge Chavez 258, San Crespo y Castillo</t>
  </si>
  <si>
    <t>32947379</t>
  </si>
  <si>
    <t>VASQUEZ LORETO DAMIAN SERAPIO</t>
  </si>
  <si>
    <t>Jr. Orihuela 12 bock 12 caserio nueva esperanza - Ancash</t>
  </si>
  <si>
    <t>40793273</t>
  </si>
  <si>
    <t>MILLAN VILLALVA KENNEDY</t>
  </si>
  <si>
    <t>Psj. 6, Mz D Lt 10 A.H. Indoamerica, SJM</t>
  </si>
  <si>
    <t>75137699</t>
  </si>
  <si>
    <t>QUISPE LAZARO JHOEL ERICK</t>
  </si>
  <si>
    <t>Sector 5 Heroes de San Juan Mz. C Lt. 24</t>
  </si>
  <si>
    <t>70220338</t>
  </si>
  <si>
    <t>LAVADO AYALA EDGAR DAVID</t>
  </si>
  <si>
    <t>Av. Tayabamba Caseria Shiracnaca Lt.03 - La Libertad</t>
  </si>
  <si>
    <t>Huamachuco</t>
  </si>
  <si>
    <t>40967346</t>
  </si>
  <si>
    <t>AYALA EUGENIO JUAN PABLO</t>
  </si>
  <si>
    <t xml:space="preserve">Av. La Regla asent. H. Santa Rosa de Lima </t>
  </si>
  <si>
    <t>REYES RODRIGUEZ JOSE LUIS</t>
  </si>
  <si>
    <t>Los Sauces 35, Quiruvilca, La libertad</t>
  </si>
  <si>
    <t>CONDORI MAMANI SALUSTIO</t>
  </si>
  <si>
    <t>Calle austria lote 14 mz, A, Sector Anexo Comunal 2, la vizcachera comunidad Campesina Jicamarca</t>
  </si>
  <si>
    <t>Huarochiri</t>
  </si>
  <si>
    <t>RODRIGUEZ MENDOZA MANUEL EDER</t>
  </si>
  <si>
    <t>CALLE INDEPENDENCIA 1528 INT. B, LA LIBERTAD</t>
  </si>
  <si>
    <t>DELGADO SOLIS JOHAN HERNANDO</t>
  </si>
  <si>
    <t>ASENT. H. INTEGRACION SAN JOSE MZ D, LT. 20</t>
  </si>
  <si>
    <t>CHINCHAY LEON LAURO AGAPITO</t>
  </si>
  <si>
    <t>CASERIO PASHPA, TARICA</t>
  </si>
  <si>
    <t>TARICA</t>
  </si>
  <si>
    <t>RUIZ AUZA FREDY</t>
  </si>
  <si>
    <t>Calle tomas farfan farfan - Norte urb. Antonia Moreno de Caceres 2do sector izquierdo mz. K, Lt. 17</t>
  </si>
  <si>
    <t>46003303</t>
  </si>
  <si>
    <t>TASILLA JUAREZ RICHARD</t>
  </si>
  <si>
    <t>AV. PEDRO RUIZ GALLO SANTA CLARA LT 120A</t>
  </si>
  <si>
    <t>ate</t>
  </si>
  <si>
    <t>41096008</t>
  </si>
  <si>
    <t>YALISCO PRUDENCIO DAVID ELISEO</t>
  </si>
  <si>
    <t>C.P COMBAYO</t>
  </si>
  <si>
    <t>20549351027</t>
  </si>
  <si>
    <t>46737181</t>
  </si>
  <si>
    <t>URTEAGA ROMERO OSWALDO MIGUEL</t>
  </si>
  <si>
    <t>Jr. Miguel carcamo 262, Urb. Mariscal Caceres</t>
  </si>
  <si>
    <t>20556896799</t>
  </si>
  <si>
    <t>INV.LA UNION COMBUSTIBLE EIRL</t>
  </si>
  <si>
    <t>FARRO GOMEZ CÉSAR MOSIAH SANTIAGO</t>
  </si>
  <si>
    <t>OPERADOR CISTERNA</t>
  </si>
  <si>
    <t xml:space="preserve">Calle 33 Asent H.Ventanilla </t>
  </si>
  <si>
    <t xml:space="preserve">Calle 33 Asent H. - Ventanilla </t>
  </si>
  <si>
    <t>20538191176</t>
  </si>
  <si>
    <t>INVERSIONES &amp; SERVICIOS JWM SAC</t>
  </si>
  <si>
    <t>41224330</t>
  </si>
  <si>
    <t>EGUIZABAL ESPINOZA CARLOS ALBERTO</t>
  </si>
  <si>
    <t>E-01,E-02,E-03, PV-01 Y PV-01 BIS</t>
  </si>
  <si>
    <t>Jr.Micaela Bastidas 159</t>
  </si>
  <si>
    <t>32131720</t>
  </si>
  <si>
    <t>CARLOS LOPEZ JOEL NEHEMIAS</t>
  </si>
  <si>
    <t>Mz.15 Sector Pariacoto - Ancash</t>
  </si>
  <si>
    <t>10818241</t>
  </si>
  <si>
    <t>VILLENA QUINCHO JUAN CARLOS</t>
  </si>
  <si>
    <t>Chosica La Era 141 - Ñaña</t>
  </si>
  <si>
    <t>72093053</t>
  </si>
  <si>
    <t>PIZARRO TIZNADO JUAN ANGEL</t>
  </si>
  <si>
    <t>Asoc.Proc Campo Sol</t>
  </si>
  <si>
    <t>72110796</t>
  </si>
  <si>
    <t>GONZALES VELASQUEZ ANDERSON RAUL</t>
  </si>
  <si>
    <t>Mz.B Lt.8A Asoc.Pro Viv.Campo Sol</t>
  </si>
  <si>
    <t>BUJAICO MONTES JOSE LUIS</t>
  </si>
  <si>
    <t>Calle los laureles Mz.V2 Lt.27</t>
  </si>
  <si>
    <t>20601277604</t>
  </si>
  <si>
    <t>OMAJAY RENT A CAR SAC</t>
  </si>
  <si>
    <t>42429804</t>
  </si>
  <si>
    <t>RIVERA ASCUÑA CLAUDIO SAUL</t>
  </si>
  <si>
    <t>CA.Sarmiento de Gamboa 102 Urb.Colonial  - Callao</t>
  </si>
  <si>
    <t>44873745</t>
  </si>
  <si>
    <t>LEANDRO MANDUJANO RUBEN MARTIN</t>
  </si>
  <si>
    <t>Jr.Huachi Maz.14 Lt3 - Oyon</t>
  </si>
  <si>
    <t>40438291</t>
  </si>
  <si>
    <t>COLUNGA HERRERA ADHEMIR</t>
  </si>
  <si>
    <t xml:space="preserve">CHOFER DE CAMIONETA </t>
  </si>
  <si>
    <t>Urb.del Aire 1025 Block Y2</t>
  </si>
  <si>
    <t>09270709</t>
  </si>
  <si>
    <t>LLANCE GAMBOA YAMIL</t>
  </si>
  <si>
    <t>Av.la Libertad 2642</t>
  </si>
  <si>
    <t>CARROLLO RIVERA JUAN CARLOS GEMELL</t>
  </si>
  <si>
    <t>COOP. PABLO PATRON MZ. F LT. 15</t>
  </si>
  <si>
    <t>MARTINEZ CASANA JESUS CRISANTO</t>
  </si>
  <si>
    <t>SECTOR 3 GRUPO 13, MZ. F LT. 23</t>
  </si>
  <si>
    <t>HUARCAYA LANAZCA JOSE ANTONIO</t>
  </si>
  <si>
    <t>JR. PEDRO DAVILA S/N</t>
  </si>
  <si>
    <t>UTURI QUIZURUCO VICTOR FELIX</t>
  </si>
  <si>
    <t>Mz. O Lt. 4 A.H. AMPLIACION CERRO VECINO HUASCATA ASENT. H</t>
  </si>
  <si>
    <t xml:space="preserve">20521937531    </t>
  </si>
  <si>
    <t>OR MAQUINARIAS SAC</t>
  </si>
  <si>
    <t>ROMARIO FARFAN SALVADOR ALVARADO</t>
  </si>
  <si>
    <t>Calle 11 Aos.La Florida</t>
  </si>
  <si>
    <t>75906040</t>
  </si>
  <si>
    <t>RUIZ MORI VICENTE ADRIAN</t>
  </si>
  <si>
    <t>Jr.Las Trinitarias 122 Urb.Santa Isabel</t>
  </si>
  <si>
    <t xml:space="preserve">20477857826    </t>
  </si>
  <si>
    <t>PUMP SYSTEM PERU SAC</t>
  </si>
  <si>
    <t>25663569</t>
  </si>
  <si>
    <t>RAMOS HUAMANTINGO EDMUNDO ROGER</t>
  </si>
  <si>
    <t>Calle 6 Pueblo Joven Constanzo Mz.B - Callao</t>
  </si>
  <si>
    <t>48380841</t>
  </si>
  <si>
    <t>MENA GOMEZ EFREN ALDEIR</t>
  </si>
  <si>
    <t>Jr.Tarma 583 Urb.La Libertad - Comas</t>
  </si>
  <si>
    <t>75170927</t>
  </si>
  <si>
    <t>REYES ALIAGA LUIS LENIEN</t>
  </si>
  <si>
    <t>Jr.Silicio Urb.Hilarion</t>
  </si>
  <si>
    <t>20477857826</t>
  </si>
  <si>
    <t>Gorrin Rico Alvaro Luis</t>
  </si>
  <si>
    <t>E2,E1 y PV-01</t>
  </si>
  <si>
    <t>Calle Yuramayo Mz. L3 Lt.1 Tres de Mayo Naranjal</t>
  </si>
  <si>
    <t>Mendoza Celestino Daniel Elvis</t>
  </si>
  <si>
    <t>Electricista</t>
  </si>
  <si>
    <t xml:space="preserve">Av. Heroes del Alto Cenepa 657 </t>
  </si>
  <si>
    <t>20604453489</t>
  </si>
  <si>
    <t>RODHES INDUSTRIAL BUSSINES</t>
  </si>
  <si>
    <t>PEREZ TORRES WILLIAM IVAN</t>
  </si>
  <si>
    <t>URB PORTADA DEL SOL MZ. H'2 LT. 14</t>
  </si>
  <si>
    <t>GUZMAN ROJAS YHEYSON JHON</t>
  </si>
  <si>
    <t>CALLE SAN MARTIN DE PORRES BLOCK 1 PISO 2 ASOC. PRADERAS DEL SOL IV ETAPA MZ. A LT. 10</t>
  </si>
  <si>
    <t>COICO MENDOZA ESTHER DEL ROSARIO</t>
  </si>
  <si>
    <t>SUPERVISORA DE SSOMA</t>
  </si>
  <si>
    <t>PSJ. LIBERTAD 151 MIRAMAR BAJO ANCASH</t>
  </si>
  <si>
    <t>REYES CHAVEZ BRENGGY PERLITA</t>
  </si>
  <si>
    <t>CALLE LAS ABUTARDAS 481 URB SANTA ANITA 2DO. SECTOR</t>
  </si>
  <si>
    <t>RUIZ SANTACRUZ LIZ VIOLETA</t>
  </si>
  <si>
    <t>LOGISTICA</t>
  </si>
  <si>
    <t>Malecon Leguia s/n  Huanuco</t>
  </si>
  <si>
    <t>LLANCCE MONDRAGON HENRY ALEXANDER</t>
  </si>
  <si>
    <t>LABORATORISTA DE SUELOS</t>
  </si>
  <si>
    <t>Calle E Mz P lote 15 - Urb. 200 Millas</t>
  </si>
  <si>
    <t>NUNAYALLE MONTENEGRO HAROLD RAFAEL</t>
  </si>
  <si>
    <t>Block 51 Urb. Mariscal Ramon Castilla</t>
  </si>
  <si>
    <t>ARBIETO CAMPOS ARNALDO IVAN</t>
  </si>
  <si>
    <t>SECTOR 1 GRP.7 MZ.A LT.16</t>
  </si>
  <si>
    <t>LOPEZ NIEVE GERALDINE FIORELLA</t>
  </si>
  <si>
    <t>JR. LOS ARRAYANES 1060 PISO 2 URB LAS VIOLETAS</t>
  </si>
  <si>
    <t>PEREZ TORRES HUMBERTO ALIVAN</t>
  </si>
  <si>
    <t>C.P.CHULIT CAJAMARCA</t>
  </si>
  <si>
    <t>DELGADO ROSALES WALTER DAVID</t>
  </si>
  <si>
    <t>JR. AYACUCHO ASENT.H. SAN PEDRO MZ. F LT. 27</t>
  </si>
  <si>
    <t>ROMERO CORDERO HOMER ROLANDO</t>
  </si>
  <si>
    <t>OPERARIO DE MOVIMIENTO DE TIERRAS</t>
  </si>
  <si>
    <t>CA. HUANCAVELICA 0 PP.JJ COLUMNA PASCO</t>
  </si>
  <si>
    <t>SURCO ROCA ROGER</t>
  </si>
  <si>
    <t>ASENT.H. EX.COOPERATIVA TAMBO INGA ALTA MZ. C LT. 08</t>
  </si>
  <si>
    <t>06843089</t>
  </si>
  <si>
    <t>DONGO TINCO PASCUAL FIDEL</t>
  </si>
  <si>
    <t>JR. SAN ANTONIO 490 2DA ZONA COLLIQUE</t>
  </si>
  <si>
    <t>CHAHUA JACINTO LUIS MIGUEL</t>
  </si>
  <si>
    <t>MZ.LL LT.17 SEC F BARRIO XII GR.4 AGRUP POB SANTA ROSA DE LIMA COVIPOL PACHACUTEC</t>
  </si>
  <si>
    <t>LIZARME GAVINO ROBERTO CARLOS</t>
  </si>
  <si>
    <t>Mz O lote 12, Vicentelo</t>
  </si>
  <si>
    <t>PEÑA REYES CARLOS WILFREDO</t>
  </si>
  <si>
    <t>CALLE 1 A-06 ASENT.H. 25 DE FEBRERO</t>
  </si>
  <si>
    <t>CALDERON LIMACHE ANGEL RAUL</t>
  </si>
  <si>
    <t>AV. VICTOR MALASQUEZ ASOC. DE VIV. EL SOL DE SAN FERNANDO MZ. B LT. 5</t>
  </si>
  <si>
    <t>SALAS SILVA ROBERT</t>
  </si>
  <si>
    <t>DPTO. 1 ASENT.H. ANCIETA ALTA 1 ETAPA MZ. P LT. 13</t>
  </si>
  <si>
    <t>BARRANCA URIBE ARTURO HERMIAS</t>
  </si>
  <si>
    <t>AV.24 DE ENERO 249 COLLIQUE 3ERA.ZONA</t>
  </si>
  <si>
    <t>ALEJOS CORDOVA JORGAN MARLON</t>
  </si>
  <si>
    <t>ASENT.H. COLLIQUE 4TO SECTOR MZ. LL LT. 1A</t>
  </si>
  <si>
    <t>QUISPE HUAMAN YURI</t>
  </si>
  <si>
    <t>ASENT. URB MUN. GUSTAVO MOHME LLONA ZN 4 MZ. J LT. 11</t>
  </si>
  <si>
    <t>RAMOS LLOCCLLA GREGORIO</t>
  </si>
  <si>
    <t>PS 3 MZ.D LT.3 A.H. LOS CLAVELES</t>
  </si>
  <si>
    <t>MANIHUARI TENAZOA LIZTER NILO</t>
  </si>
  <si>
    <t>OFICIAL DE MOVIMIENTO DE TIERRAS</t>
  </si>
  <si>
    <t>JR. HUANUCO 3292 PISO 3 URB PERU</t>
  </si>
  <si>
    <t>MANIHUARI TENAZOA CARLOS ALBERTO</t>
  </si>
  <si>
    <t>PASAJE VIRGEN DEL ROSARIO ASOC VIV LA PAZ MZ A LOTE 9</t>
  </si>
  <si>
    <t>ENCARNACION REVATTA HENVER LUIS</t>
  </si>
  <si>
    <t>ASENT.H. SIGLO XXI SCT 27 DE MARZO MZ. B LT. 19</t>
  </si>
  <si>
    <t>CARDENAS MORALES EDUARDO JAIR</t>
  </si>
  <si>
    <t xml:space="preserve">200 MILLAS MZ. L LT. 16 </t>
  </si>
  <si>
    <t>HUAMAN RIVERA JOSE LUIS</t>
  </si>
  <si>
    <t>ASOC. PRO VIV.200 MILLAS MZ. A LT. 13</t>
  </si>
  <si>
    <t>75498561</t>
  </si>
  <si>
    <t>ORCCON VERGARA JOSE MANUEL</t>
  </si>
  <si>
    <t>Mz C Lt 8 Urb. Las Fresas , Calle los eucaliptos</t>
  </si>
  <si>
    <t>72310242</t>
  </si>
  <si>
    <t>GUTIERREZ ALAYZA ARIKE EDUARDO</t>
  </si>
  <si>
    <t>JR. CONSTITUCION 714 INT. 4</t>
  </si>
  <si>
    <t>42952475</t>
  </si>
  <si>
    <t>COSI TITO MARIO</t>
  </si>
  <si>
    <t>CENTRAL KM 14.8 ASOC. AGRICULTORES GLORIA ALTA</t>
  </si>
  <si>
    <t>72031337</t>
  </si>
  <si>
    <t>LUCAS TACUNAN HAROLD STEFANO</t>
  </si>
  <si>
    <t>URB. LA GLORIA MZ A LOTE 15</t>
  </si>
  <si>
    <t>20968960</t>
  </si>
  <si>
    <t>OLIVAR REZA AMADOR</t>
  </si>
  <si>
    <t>MZ I-1 LT 10 ASOC. PROG. VIV. LAS MERCEDES AMPL. 1 LA GLORIA</t>
  </si>
  <si>
    <t>20607390640</t>
  </si>
  <si>
    <t>SOLUTIONSPLASHDP S.A.C.</t>
  </si>
  <si>
    <t>10217252</t>
  </si>
  <si>
    <t xml:space="preserve">ARIAS JURO JOHNNY VALENTIN </t>
  </si>
  <si>
    <t>17/03/1975</t>
  </si>
  <si>
    <t xml:space="preserve">OPERARIO DE TUBERIAS HDPE </t>
  </si>
  <si>
    <t xml:space="preserve">CA. 10 MZ. 34 LT.18 A.H ARRIBA PERU </t>
  </si>
  <si>
    <t>004258808</t>
  </si>
  <si>
    <t xml:space="preserve">BIGOTT CORRO JEAN GABRIEL </t>
  </si>
  <si>
    <t>14/04/1995</t>
  </si>
  <si>
    <t>SUPERVISOR DE TENDIDO E IZAJE DE TUBERIAS HDPE</t>
  </si>
  <si>
    <t xml:space="preserve">PJ. 4 MZA. C3. LOTE 08. A.H RAMON CARCAMO </t>
  </si>
  <si>
    <t>45700627</t>
  </si>
  <si>
    <t>CASTILLO DE LA CRUZ  MAYKOOLD JUNIOR</t>
  </si>
  <si>
    <t>16/04/1989</t>
  </si>
  <si>
    <t>AV. GUILLERMO DANSEY 699</t>
  </si>
  <si>
    <t>15/06/203</t>
  </si>
  <si>
    <t>45538615</t>
  </si>
  <si>
    <t>ESPINOZA CARRILLO LEONCIO</t>
  </si>
  <si>
    <t>16/08/1988</t>
  </si>
  <si>
    <t>OPERARIO DE TERMOFUSION</t>
  </si>
  <si>
    <t>JR. LAS CORALINAS URB.LAS VIOLETAS MZ L-1 LT 25</t>
  </si>
  <si>
    <t xml:space="preserve"> 48431388</t>
  </si>
  <si>
    <t>LA TORRE ZUÑIGA CESAR ERNESTO</t>
  </si>
  <si>
    <t>12/08/1994</t>
  </si>
  <si>
    <t xml:space="preserve">JR. ANTONIO MIRO QUESADA 1228 DPTO 3 BARRIOS ALTOS </t>
  </si>
  <si>
    <t>70105197</t>
  </si>
  <si>
    <t>MARTINEZ VIÑA DIEGO</t>
  </si>
  <si>
    <t>04/12/1995</t>
  </si>
  <si>
    <t xml:space="preserve">PSJE ANDRES AVELINO CACERES MZ 1Z LT 2 P JOVEN SAN ALBINO </t>
  </si>
  <si>
    <t>72864374</t>
  </si>
  <si>
    <t>PANDURO CASTILLO JESUS EDEERT</t>
  </si>
  <si>
    <t>30/12/2002</t>
  </si>
  <si>
    <t>JR AZCONA 1539 INT 104</t>
  </si>
  <si>
    <t>45798786</t>
  </si>
  <si>
    <t>PISCO COMETIVOS WEINER</t>
  </si>
  <si>
    <t>17/01/1986</t>
  </si>
  <si>
    <t xml:space="preserve">CALLE LAS DALIAS ASENT H 23 DE SETIEMBRE MZ K LT 05 </t>
  </si>
  <si>
    <t>70564235</t>
  </si>
  <si>
    <t>POSITO SEMPERTEGUI JHON ANDERSON</t>
  </si>
  <si>
    <t>29/11/1995</t>
  </si>
  <si>
    <t>ASENT. H AMPLIACION LAS TERRAZAS PACHACUTEC MZ L LT 03</t>
  </si>
  <si>
    <t>71860681</t>
  </si>
  <si>
    <t xml:space="preserve">QUIROZ QUISPE JUAN </t>
  </si>
  <si>
    <t>17/08/1991</t>
  </si>
  <si>
    <t>JUNIN 294 DP 18 Y 19 P3</t>
  </si>
  <si>
    <t xml:space="preserve">25707312 </t>
  </si>
  <si>
    <t>RAMÍREZ  CARCAUSTO DANTE LADISLAO</t>
  </si>
  <si>
    <t>15/11/1973</t>
  </si>
  <si>
    <t xml:space="preserve">CALLE TUPAC AMARU 1604 URB ALTA MAR </t>
  </si>
  <si>
    <t>002571264</t>
  </si>
  <si>
    <t>RIOS TORRES  LEONARDO ANDRES</t>
  </si>
  <si>
    <t>09/08/1990</t>
  </si>
  <si>
    <t xml:space="preserve">LOGISTICA DOCUMENTACION Y VALORIZACION </t>
  </si>
  <si>
    <t>AV 842 EDIFICIO JARDINES DE VENEZUELA 1401</t>
  </si>
  <si>
    <t>41843750</t>
  </si>
  <si>
    <t>RUIZ ELIAS PEDRO ALEXANDER</t>
  </si>
  <si>
    <t>03/01/1982</t>
  </si>
  <si>
    <t xml:space="preserve">CALLEVICTOR RAUL 125 BARRIO SAN JOSE </t>
  </si>
  <si>
    <t xml:space="preserve">LA UNION </t>
  </si>
  <si>
    <t>004003848</t>
  </si>
  <si>
    <t xml:space="preserve">RUIZ GARNICA JOSE MANUEL </t>
  </si>
  <si>
    <t>17/01/1988</t>
  </si>
  <si>
    <t xml:space="preserve">SECTOR LAS FLORES MZ 13 LT 3 </t>
  </si>
  <si>
    <t>70257409</t>
  </si>
  <si>
    <t xml:space="preserve">PINEDO  MANAMA CARLOS </t>
  </si>
  <si>
    <t>14/01/1991</t>
  </si>
  <si>
    <t xml:space="preserve">MZ Q L.T 1 COM VEC K19C EL ARBOLITO ACU VM II </t>
  </si>
  <si>
    <t>44400574</t>
  </si>
  <si>
    <t xml:space="preserve">VASQUEZ  GODOS  DENNY </t>
  </si>
  <si>
    <t>04/06/1980</t>
  </si>
  <si>
    <t xml:space="preserve">ASENT. H HACIENDA SAN AGUSTIN  CALLE LIMA  SN </t>
  </si>
  <si>
    <t>47658450</t>
  </si>
  <si>
    <t xml:space="preserve">ROJAS AYALA MIGUEL ANGEL </t>
  </si>
  <si>
    <t>25/03/1993</t>
  </si>
  <si>
    <t xml:space="preserve">ASOC LAS FESAS MZ D1 LT 05 </t>
  </si>
  <si>
    <t>10167808</t>
  </si>
  <si>
    <t xml:space="preserve">PLASENCIA RENTERIA LUIS ALBERTO </t>
  </si>
  <si>
    <t>04/11/1973</t>
  </si>
  <si>
    <t xml:space="preserve">JR  FERNANDO WIELAND 171 URB PILARES </t>
  </si>
  <si>
    <t xml:space="preserve">SUPERVISOR </t>
  </si>
  <si>
    <t>CALLE GARDENAS URB. LOS JAZMINES DEL NARANJAL MZ N1 LT. 53</t>
  </si>
  <si>
    <t>70100702</t>
  </si>
  <si>
    <t xml:space="preserve">HUAMAN LOPEZ CARLOS JUNIOR </t>
  </si>
  <si>
    <t xml:space="preserve">MZ. C LT . 11ASOC. LA ENCALADA - HUACHIPA </t>
  </si>
  <si>
    <t>41976963</t>
  </si>
  <si>
    <t xml:space="preserve"> TORRES QUINTO ALEXANDER </t>
  </si>
  <si>
    <t>AV. CANTO GRANDE MZ. A1 LT. 35 CTO. NUEVO SJL</t>
  </si>
  <si>
    <t>43535723</t>
  </si>
  <si>
    <t>HUAMAN JURADO YOVER</t>
  </si>
  <si>
    <t xml:space="preserve">PSJ. LOS PERES 255 ASIENT. H. CERRO SAN COSME </t>
  </si>
  <si>
    <t>10740813</t>
  </si>
  <si>
    <t>CABEZUDO MAGUIÑA  DENIS FRANKS</t>
  </si>
  <si>
    <t>AV. SIMON BOLIVAR 189 URB. POPULAR INDEPENDENCIA</t>
  </si>
  <si>
    <t>45986009</t>
  </si>
  <si>
    <t xml:space="preserve">MASAPE NUÑEZ TITO ANDY </t>
  </si>
  <si>
    <t xml:space="preserve">ESTACION  08 </t>
  </si>
  <si>
    <t xml:space="preserve">CALLE LAS  RETAMAS MZ. X LT. 06 APV SOL DE SANTA ANITA </t>
  </si>
  <si>
    <t>42214162</t>
  </si>
  <si>
    <t xml:space="preserve">GOMES CCORI MOISES </t>
  </si>
  <si>
    <t xml:space="preserve">MZ. C LT 8 LOS HUERTOS DE HUACHIPA </t>
  </si>
  <si>
    <t>20524273803</t>
  </si>
  <si>
    <t>ENTREPISOS LIMA S.A.C</t>
  </si>
  <si>
    <t>40442517</t>
  </si>
  <si>
    <t>Atencio Hermitaño, Ovidio Misael</t>
  </si>
  <si>
    <t>Supervisor de Produccion</t>
  </si>
  <si>
    <t>E16</t>
  </si>
  <si>
    <t>A.A HH Victor Raul Haya de la Torre Mz K Lt 15</t>
  </si>
  <si>
    <t>43674031</t>
  </si>
  <si>
    <t>Avalos Castañeda, Renzo Wilfredo</t>
  </si>
  <si>
    <t>Ingeniero residente</t>
  </si>
  <si>
    <t>El Incario 290 Dpto 102</t>
  </si>
  <si>
    <t>10040424</t>
  </si>
  <si>
    <t>Tenorio Calderon Jesus Carlos</t>
  </si>
  <si>
    <t>CALLE LOS JILGUEROS 380 URB. SANTA ANITA</t>
  </si>
  <si>
    <t>09921782</t>
  </si>
  <si>
    <t>Medina Rios, Germán</t>
  </si>
  <si>
    <t>Operador de Grua</t>
  </si>
  <si>
    <t>Conjunto Residencial Santisimo Salvador de las Palmas</t>
  </si>
  <si>
    <t>09586520</t>
  </si>
  <si>
    <t>Lazo Berrocal, Mauro</t>
  </si>
  <si>
    <t>Instalador de prefabricados</t>
  </si>
  <si>
    <t>Sector Hijos Alojados del Brillante Mz A</t>
  </si>
  <si>
    <t>46166692</t>
  </si>
  <si>
    <t>Gallardo Andrade, Jesús Abenamar</t>
  </si>
  <si>
    <t>Rigger</t>
  </si>
  <si>
    <t>Av Jose Carlos Mariategui B11 AH.14</t>
  </si>
  <si>
    <t>44873044</t>
  </si>
  <si>
    <t>Rojas Chanca, Vladimir</t>
  </si>
  <si>
    <t>Av Leoncio Prado S/N</t>
  </si>
  <si>
    <t>Pilcomayo</t>
  </si>
  <si>
    <t>46671041</t>
  </si>
  <si>
    <t>Carbajal Rugel, Jair Adolfo</t>
  </si>
  <si>
    <t>Av Alfredo Mendiola 6458</t>
  </si>
  <si>
    <t>19895808</t>
  </si>
  <si>
    <t>Meza Veliz, Dula Vertila</t>
  </si>
  <si>
    <t>Calle Tres de Diciembre AAHH Tres de Diciembre Mz A Lt7</t>
  </si>
  <si>
    <t xml:space="preserve">09902281 </t>
  </si>
  <si>
    <t>44210562</t>
  </si>
  <si>
    <t>YNG CONSTRUCTORA SAC</t>
  </si>
  <si>
    <t>80520190</t>
  </si>
  <si>
    <t xml:space="preserve">LOZANO HERNANDEZ ENOC </t>
  </si>
  <si>
    <t>AV CANTO SOL MZ K LT 7 TERRAZAS</t>
  </si>
  <si>
    <t>42047928</t>
  </si>
  <si>
    <t xml:space="preserve">RAMIREZ ESTUPIÑAN FREDY RODOLFO </t>
  </si>
  <si>
    <t>AV EL PERIODISTA MZ K LT 6 LAS TERRAZAS</t>
  </si>
  <si>
    <t>08146777</t>
  </si>
  <si>
    <t xml:space="preserve">GRANDA MORENO GUMERCINDO </t>
  </si>
  <si>
    <t>AV EL PERIODISTA MZ K LT 9 LAS TERRAZAS</t>
  </si>
  <si>
    <t>002184646</t>
  </si>
  <si>
    <t>PEREZ VELASCO GUSTAVO ANTONIO</t>
  </si>
  <si>
    <t>ASOC VIV LOS ALPES DE SANTA ANITA MZ A LT 3</t>
  </si>
  <si>
    <t>41707332</t>
  </si>
  <si>
    <t>NEIRA GARCIA YVAN ALFREDO</t>
  </si>
  <si>
    <t>42345108</t>
  </si>
  <si>
    <t xml:space="preserve">AGURTO MARQUEZ LEONARDO </t>
  </si>
  <si>
    <t xml:space="preserve">AAHH MIGUEL GRAU MZ I LT 2 </t>
  </si>
  <si>
    <t>41330998</t>
  </si>
  <si>
    <t xml:space="preserve">BARDALES PINEDO PAOLO ALFONSO </t>
  </si>
  <si>
    <t xml:space="preserve">URB LA ENCALADA MZ K LT 4 </t>
  </si>
  <si>
    <t>43269448</t>
  </si>
  <si>
    <t xml:space="preserve">NEYRA FARFAN EDDY MIGUEL </t>
  </si>
  <si>
    <t xml:space="preserve">AV CANTO SOL AAHH LAS TERRAZAS MZ K LT 7 </t>
  </si>
  <si>
    <t>77393959</t>
  </si>
  <si>
    <t xml:space="preserve">FERNANDEZ CUNZA JUNIOR </t>
  </si>
  <si>
    <t>AAHH ARRIBA PERU MZ 3 LT 29</t>
  </si>
  <si>
    <t>46017944</t>
  </si>
  <si>
    <t>YOVERA PALOMINO MIGUEL ANGEL</t>
  </si>
  <si>
    <t>PSJ QUILLABAMBA 131 COOP PABLO VI</t>
  </si>
  <si>
    <t>75007389</t>
  </si>
  <si>
    <t xml:space="preserve">MEZA ARTEAGA EFRAIN LUIS </t>
  </si>
  <si>
    <t>MZ A1 LT 18 COOPERATIVA HUANCAYO</t>
  </si>
  <si>
    <t>09708842</t>
  </si>
  <si>
    <t xml:space="preserve">CARDENAS SOTO JORGE MARTIN </t>
  </si>
  <si>
    <t>JEFE DE PREVENCION DE RIESGOS</t>
  </si>
  <si>
    <t xml:space="preserve">AV LOS PROCERES 408 2DA ZONA HOGAR POLICIAL </t>
  </si>
  <si>
    <t>15668536</t>
  </si>
  <si>
    <t>HUAMAN HUAMAN ANDRES</t>
  </si>
  <si>
    <t xml:space="preserve">ANEXO OTOPONGO S/N LIMA BARRANCA </t>
  </si>
  <si>
    <t>PATIVILCA</t>
  </si>
  <si>
    <t>72524754</t>
  </si>
  <si>
    <t>RENGIFO CRUZ ARIANA ALESSANDRA</t>
  </si>
  <si>
    <t xml:space="preserve">MZ B1 LT 22 2DA ETAPA URB PACHACAMAC </t>
  </si>
  <si>
    <t>77299591</t>
  </si>
  <si>
    <t xml:space="preserve">CHUAN PASTOR SANTOS ROYNER </t>
  </si>
  <si>
    <t xml:space="preserve">CENTRO POBLADO SAN ISIDRO </t>
  </si>
  <si>
    <t>JOSE SABOGAL</t>
  </si>
  <si>
    <t>45527330</t>
  </si>
  <si>
    <t xml:space="preserve">PASTOR CERDAN JUAN OSCAR </t>
  </si>
  <si>
    <t>CALLE 4 MZ Q1A AAHH OASIS DE VILLA SECT 10 GPO 1</t>
  </si>
  <si>
    <t>46244259</t>
  </si>
  <si>
    <t xml:space="preserve">LOPEZ CASTILLO LUIS MIGUEL </t>
  </si>
  <si>
    <t>MZN LT 6 LOS NARANJOS DE PACHACUTEC</t>
  </si>
  <si>
    <t>42220865</t>
  </si>
  <si>
    <t xml:space="preserve">ZAPATA SILVA VICTOR </t>
  </si>
  <si>
    <t xml:space="preserve">ASOC DE VIV CENTRO POBLADO LA MESETA MZ F LT 5 </t>
  </si>
  <si>
    <t>46833170</t>
  </si>
  <si>
    <t>EGUSQUIZA OJEDA CARLOS ALBERTO</t>
  </si>
  <si>
    <t>JR VICTOR FAJARDO 950 CALLAO</t>
  </si>
  <si>
    <t>70668299</t>
  </si>
  <si>
    <t>NAVARRO CASTILLO MAYRA FRANCHESCA</t>
  </si>
  <si>
    <t>VIGIA</t>
  </si>
  <si>
    <t>MZ E LT 5 AGRUPACION CENTENARIO</t>
  </si>
  <si>
    <t>40763371</t>
  </si>
  <si>
    <t>CASTILLO ESQUIVEL PEDRO LUIS</t>
  </si>
  <si>
    <t xml:space="preserve">JR MARCELO AA HH 10 DE OCTUBRE II ETAPA </t>
  </si>
  <si>
    <t>09870275</t>
  </si>
  <si>
    <t>MENDOZA SALGADO JORGE LUIS</t>
  </si>
  <si>
    <t>AV ROUSVELT 805 LIMA</t>
  </si>
  <si>
    <t>ESPINOZA SARRIN JOHN RICHARD</t>
  </si>
  <si>
    <t>JR. TAHUANTISUYO 653 URB. ZARATE</t>
  </si>
  <si>
    <t>76707394</t>
  </si>
  <si>
    <t xml:space="preserve">MAMANI RIVERA ENRIQUE </t>
  </si>
  <si>
    <t>ASOC. PRO. VIV. 200 MILLAS MZ. A LT.13</t>
  </si>
  <si>
    <t>´003782632</t>
  </si>
  <si>
    <t>BASTARDO VELAZQUEZ SANTOS RAFAEL</t>
  </si>
  <si>
    <t>AV. SANTA ROSA MZ. A LT. 05 URB. PARAISO FLORIDO</t>
  </si>
  <si>
    <t>ALBUJAR CARRANZA EDGAR ALFREDO</t>
  </si>
  <si>
    <t>PSJ. SARITA COLONIA MZ. C LT. 14</t>
  </si>
  <si>
    <t>´002340430</t>
  </si>
  <si>
    <t>ESCOBAR VENEGAS LENIS ANTONIO</t>
  </si>
  <si>
    <t>PACKERISTA</t>
  </si>
  <si>
    <t>CALLE INDEPENDENCIA - N°487 - URBANIZACION PANDO</t>
  </si>
  <si>
    <t>CERASUOLO TINOCO JAYRO GUISSEPE</t>
  </si>
  <si>
    <t>JR. CAYRA 641 URB. TUPAC AMARU</t>
  </si>
  <si>
    <t>CARRASCO BARDALES FLORIAN ISAIAS</t>
  </si>
  <si>
    <t>ASOC. PROP VIV LOS PORTALES 1 ETP ETAPA I MZ. A LT. 64</t>
  </si>
  <si>
    <t>ZENDER POMA KEVIN RONNY</t>
  </si>
  <si>
    <t>AV. JOSE PARDO 305 PUEBLO EL CARMEN</t>
  </si>
  <si>
    <t>GAMARRA SAAVEDRA JUAN CARLOS</t>
  </si>
  <si>
    <t>ASISTENTE DE ALMACEN</t>
  </si>
  <si>
    <t>AV. MARIANO IGNACIO PRADO 537</t>
  </si>
  <si>
    <t>JJ TECH CONTROL EIRL</t>
  </si>
  <si>
    <t>10808373</t>
  </si>
  <si>
    <t xml:space="preserve"> SOPLIN ALVARADO RIDER OMAR</t>
  </si>
  <si>
    <t>PROGRAMADOR</t>
  </si>
  <si>
    <t>Estaciones y Pozos 20,21,22,23 Y 24</t>
  </si>
  <si>
    <t>CALLE LOMA DE LAS LAVANDAS MZ.T4 LT.16 URB PROL BENAVIDES</t>
  </si>
  <si>
    <t>Ccima Señalizaciones S.A.C</t>
  </si>
  <si>
    <t>DESVIOS DE RAMALES ETAPA 2 L4</t>
  </si>
  <si>
    <t>OPERARIO CAMIÓN</t>
  </si>
  <si>
    <t>HINOSTROZA CARRILLO OLIVER</t>
  </si>
  <si>
    <t>JR. ATAHUALPA 689</t>
  </si>
  <si>
    <t>73757217</t>
  </si>
  <si>
    <t>OLIVAS HUARCAYA EDGAR MICHAELL</t>
  </si>
  <si>
    <t>ASENT. H. VIRGEN DE ASUNCION MZ. C. LT. 3</t>
  </si>
  <si>
    <t>VALLE CASTILLO JOSE JULIO</t>
  </si>
  <si>
    <t>CALLE 8 220 URB. ANTARES ETAPA III MZ. L LT. 27</t>
  </si>
  <si>
    <t>72729745</t>
  </si>
  <si>
    <t>SANCHEZ SULCA GABRIEL RANCES</t>
  </si>
  <si>
    <t>CALLE EUSEBIO GALVEZ CDRA</t>
  </si>
  <si>
    <t xml:space="preserve">ALZAMORA SUAREZ NESTOR JUAN </t>
  </si>
  <si>
    <t>AV. MERINO REYNA 828 KM 18</t>
  </si>
  <si>
    <t>ANTONIO FLORES  HEBER RUMUALDO</t>
  </si>
  <si>
    <t xml:space="preserve">PROGRAMA VIV. MALLORCA MZ D LT 28 </t>
  </si>
  <si>
    <t>CUATRO-C CONTRATISTAS GENERALES</t>
  </si>
  <si>
    <t>09011445</t>
  </si>
  <si>
    <t>ARROYO UCAÑAN PEDRO MANUEL</t>
  </si>
  <si>
    <t>SECTOR 6 GRUPO 6A MZ P LT 6</t>
  </si>
  <si>
    <t>09394661</t>
  </si>
  <si>
    <t>CANO GONZALES ISAAC ALEJANDRO</t>
  </si>
  <si>
    <t>A. H. SOL NACIENTE II ZONA H2</t>
  </si>
  <si>
    <t>CERDEÑA YAMUNAQUE CESAR ANTONIO</t>
  </si>
  <si>
    <t>Estibador</t>
  </si>
  <si>
    <t>AA. HH. SAN JUDAS TADEO MZ F LT 04</t>
  </si>
  <si>
    <t>07512379</t>
  </si>
  <si>
    <t>COLONIA QUISPE MIGUEL ANGEL</t>
  </si>
  <si>
    <t>Chofer Operador de Plataforma</t>
  </si>
  <si>
    <t>ASENT. H. 27 DE MARZO MZ. A1 LT 06</t>
  </si>
  <si>
    <t>CORONEL HILARIO AUGUSTO ROBERTO</t>
  </si>
  <si>
    <t>MZ. G LT 33 A.H. SECTOR BRISAS DEL PACHACAMAC</t>
  </si>
  <si>
    <t>VILLA EL SALVADO</t>
  </si>
  <si>
    <t>CORONEL HILARIO ELIAS SIMION</t>
  </si>
  <si>
    <t>ASOCIACION DE VIVIENDA VILLA TRINIDAD DEL SUR DE LOMO CORVINA</t>
  </si>
  <si>
    <t>CORONEL HILARIO RODOLFO VICTOR</t>
  </si>
  <si>
    <t>SECTOR 1 GRP 25 AMZ I LT 18</t>
  </si>
  <si>
    <t>CORONEL SOTO JIMMY FRANK</t>
  </si>
  <si>
    <t>CALLE LAS MERCEDES 1027 URB. ZARATE</t>
  </si>
  <si>
    <t>CUELLAR SOLIS JORGE</t>
  </si>
  <si>
    <t>ASENT. H. ACOSTA HERRERA MZ F LT 02</t>
  </si>
  <si>
    <t>003131582</t>
  </si>
  <si>
    <t>FLORES ARTEAGA FERNANDO MANUEL</t>
  </si>
  <si>
    <t>AV. ALBERTO SECADA 416</t>
  </si>
  <si>
    <t>LAOS LAOS JUAN CARLOS</t>
  </si>
  <si>
    <t>CALLE EL CARMEN 376</t>
  </si>
  <si>
    <t>LEON ASTETE EVER LUIS</t>
  </si>
  <si>
    <t>PROG. D VIVIENDA MARBELLA FUNDO VALLE CHILLON MZ B LT 17</t>
  </si>
  <si>
    <t>MARCO ANTONIO LEONARDO GONZALES</t>
  </si>
  <si>
    <t>JR. PACHACUTEC 161 URB TAHUANTISUYO</t>
  </si>
  <si>
    <t>08684924</t>
  </si>
  <si>
    <t>PORRAS RUIZ EMIL ARISTEDES</t>
  </si>
  <si>
    <t>MZ C LT 57 COOP. HUANCAYO</t>
  </si>
  <si>
    <t>PORTAL ORTIZ JOSE AGAPITO</t>
  </si>
  <si>
    <t>JR. LAS PERSICARIAS MZ J LT2 ASOC. SAN HILARION</t>
  </si>
  <si>
    <t>RAMIREZ ROJAS ALAN</t>
  </si>
  <si>
    <t>CONJUNTO HABITACIONAL MARISCAL CACERES MZ L1 LT 24</t>
  </si>
  <si>
    <t>CALLE JUPITER 580 URB LA LUZ CERCADO DE LIMA</t>
  </si>
  <si>
    <t>RIVERA HUAYLAS ALIPIO</t>
  </si>
  <si>
    <t>MZ 122H LT 08 AH SAN CARLOS VILLA POETA JOSE GALVEZ PARCELA B</t>
  </si>
  <si>
    <t>VILLAVICENCIO SALGADO FRANCISCO AGUSTIN</t>
  </si>
  <si>
    <t>HANAN CUZCO 974 TAHUANTISUYO</t>
  </si>
  <si>
    <t>DYNAMIC CONTROL PERU SAC</t>
  </si>
  <si>
    <t>10714058</t>
  </si>
  <si>
    <t>FLORES HILARIO MIGUEL ANGEL</t>
  </si>
  <si>
    <t xml:space="preserve">Supervisor </t>
  </si>
  <si>
    <t>E8 y E9</t>
  </si>
  <si>
    <t xml:space="preserve">Jr.Rio Huallaga N° 282 </t>
  </si>
  <si>
    <t>MIGUEL ANGEL FLORES HILARIO</t>
  </si>
  <si>
    <t>Supervisor</t>
  </si>
  <si>
    <t>ESTACIONES E8 y E9</t>
  </si>
  <si>
    <t>09628429</t>
  </si>
  <si>
    <t>ESCUADRA PECHE JOSIP JULIUS</t>
  </si>
  <si>
    <t>Asistente de Supervisor</t>
  </si>
  <si>
    <t>Calle 2,Mz W, Lt 30.Urb. El Rosario del Norte</t>
  </si>
  <si>
    <t>43703304</t>
  </si>
  <si>
    <t>AGURTO MA SAN JONATHAN SAUL</t>
  </si>
  <si>
    <t>AV PROLONGACION JAVIER +I8:I44PRADO 7567</t>
  </si>
  <si>
    <t>46679419</t>
  </si>
  <si>
    <t>CHAVEZ MUÑOZ, RUBY SUSIBEL</t>
  </si>
  <si>
    <t>MZ. LT.35 URB. VILLA SOL</t>
  </si>
  <si>
    <t>09392512</t>
  </si>
  <si>
    <t>CORTEZ FIGUEROA MAXIMO LUIS</t>
  </si>
  <si>
    <t>JR. EL CHACO 1796</t>
  </si>
  <si>
    <t>43613366</t>
  </si>
  <si>
    <t>FERNANDEZ PACHERRES PAUL YVAN</t>
  </si>
  <si>
    <t>ESTACIONES 06-10-16-25-26-27</t>
  </si>
  <si>
    <t>MZ.I. LT.15 AA.HH. CRUCE EL MILAGRO</t>
  </si>
  <si>
    <t>AV. SANTA ROSA S/N - TINTAY - HUANCABELICA</t>
  </si>
  <si>
    <t>HUANCABELICA</t>
  </si>
  <si>
    <t>73058655</t>
  </si>
  <si>
    <t>MORENO PUMA JANZ</t>
  </si>
  <si>
    <t>AV. VILLA MILITAR  2001</t>
  </si>
  <si>
    <t>45491384</t>
  </si>
  <si>
    <t xml:space="preserve"> JUAN SANTOS ATAHUALPA GUARNIZ SANTIAGO </t>
  </si>
  <si>
    <t>AV. LA PAZ 980 DPTO 8 LA PERLA</t>
  </si>
  <si>
    <t>015001042-VILLA EL SALVADOR</t>
  </si>
  <si>
    <t>42505813</t>
  </si>
  <si>
    <t>AGUIRRE TREJO FERNANDO</t>
  </si>
  <si>
    <t>AV. ESTEBAN SALMON210</t>
  </si>
  <si>
    <t>44147589</t>
  </si>
  <si>
    <t>ALMONACID SULLCA JORGE LUIS</t>
  </si>
  <si>
    <t xml:space="preserve">VARIANTE  DE HUCHUMAYO </t>
  </si>
  <si>
    <t>21854284</t>
  </si>
  <si>
    <t>ALVARADO ORMEÑO  MIGUEL ANGEL</t>
  </si>
  <si>
    <t>BLOCK 62 DPTO. 428 U. VECINAL  MIRONES</t>
  </si>
  <si>
    <t>09835073</t>
  </si>
  <si>
    <t>ARANGO HUARANCA JOSE ARMANDO</t>
  </si>
  <si>
    <t xml:space="preserve">CALLE LOS QUIPUS 223 LOS CHANCAS DE ANDAHUYLAS </t>
  </si>
  <si>
    <t>07544414</t>
  </si>
  <si>
    <t>ASCAYA ANDRADE CARLOS LORENZO</t>
  </si>
  <si>
    <t>AAHH 15 DE ENERO MZ 13 LT 21    015-LIMA</t>
  </si>
  <si>
    <t>IMPERIAL    015-LIMA</t>
  </si>
  <si>
    <t xml:space="preserve">BENDEZU GONZALES RONALDIÑO  JESUS </t>
  </si>
  <si>
    <t>IMPERIAL   274</t>
  </si>
  <si>
    <t>61699371</t>
  </si>
  <si>
    <t xml:space="preserve">BERROCAL INOCENTE  JHON FRANKLIN </t>
  </si>
  <si>
    <t>TINTAY PUNCU</t>
  </si>
  <si>
    <t>43563809</t>
  </si>
  <si>
    <t>BUSTOS SERRATO DIEGO ANTONIO</t>
  </si>
  <si>
    <t>CALLE 10 COOP. VIRGEN DE FATIMA MZ.M LT.23</t>
  </si>
  <si>
    <t>42505434</t>
  </si>
  <si>
    <t>CABALLERO CAMARA FREDDY WALTER</t>
  </si>
  <si>
    <t>SECTOR 2 GRUPO 19</t>
  </si>
  <si>
    <t>LA MAR 562  2DO -</t>
  </si>
  <si>
    <t>MAGDALENA</t>
  </si>
  <si>
    <t>LA LIBERTAD 340   -</t>
  </si>
  <si>
    <t>25759990</t>
  </si>
  <si>
    <t>CALVO ARICA JAVIER FRANCISCO</t>
  </si>
  <si>
    <t>CIUDADELA CHALACA MZ.R LT.6</t>
  </si>
  <si>
    <t>40133680</t>
  </si>
  <si>
    <t>CAMARGO CHIPANA EDURDO MIGUEL</t>
  </si>
  <si>
    <t>AA.HH. SAN FRANCISCO</t>
  </si>
  <si>
    <t>AA.HH. JAVIER HERAUD MZ.K LT.01</t>
  </si>
  <si>
    <t>73988820</t>
  </si>
  <si>
    <t>CARRASCO CASTILLO GIOVANNI</t>
  </si>
  <si>
    <t>CALLE  SAN MIGUEL PIUEBLO JOVEN MZ.L LT.02</t>
  </si>
  <si>
    <t>PV1 BIS</t>
  </si>
  <si>
    <t>JR ABRAHAM VALDELOMAR 201    015-LIMA</t>
  </si>
  <si>
    <t>76397181</t>
  </si>
  <si>
    <t>CCANTO GONZALES  KEVIN JEFFERSON</t>
  </si>
  <si>
    <t>AA.HH. BELLAVISTA MZ.O LT.02</t>
  </si>
  <si>
    <t>41952604</t>
  </si>
  <si>
    <t>CHAMBI COLQUE LEE ELIBAN</t>
  </si>
  <si>
    <t>12 DE AGOSTO  MZ G LT 1    015-LIMA</t>
  </si>
  <si>
    <t>SAN MARTIN DE ORRES</t>
  </si>
  <si>
    <t>MZ M LT 9 OLIVOS DE LA PAZ    007-CALLAO</t>
  </si>
  <si>
    <t>03237279</t>
  </si>
  <si>
    <t>CHINCHAY HUAYANA WILFREDO ADOLFO</t>
  </si>
  <si>
    <t>10646296</t>
  </si>
  <si>
    <t>CHURATA CHUQUIJA ELISEO</t>
  </si>
  <si>
    <t>AV LOS BLILLANTES MZ 94 LT 30</t>
  </si>
  <si>
    <t>AYACUCHO 679 MZ 2 LT 2 JOSE GALVEZ -</t>
  </si>
  <si>
    <t>48347628</t>
  </si>
  <si>
    <t>COLLANTES LOZANO JEREMIAS</t>
  </si>
  <si>
    <t>AV. BAUSATE Y MEZA 23849</t>
  </si>
  <si>
    <t>70921960</t>
  </si>
  <si>
    <t>CONDORI ERASO  JUAN CARLOS</t>
  </si>
  <si>
    <t>JR. 28 DE JULIO 439</t>
  </si>
  <si>
    <t>MARIA PARADO DE BELLIDO 1185  UNIVERSAL SEGUNDA ETAPA 015-LIMA</t>
  </si>
  <si>
    <t>45753988</t>
  </si>
  <si>
    <t>CUSTODIO RUIZ  JOSE LUIS</t>
  </si>
  <si>
    <t>CRUZ DE MOTUPO MZ L LT 1 2DA ETAPA GRUPO 5 -</t>
  </si>
  <si>
    <t>PASAJE LAS LILAS, CASUARINAS DE MARTINES  MZ.R LT.13</t>
  </si>
  <si>
    <t xml:space="preserve">DAZA SUAREZ JUAN CARLOS </t>
  </si>
  <si>
    <t>URB. SANTA ROSA DE VILLA MZ.D LT.13</t>
  </si>
  <si>
    <t>SAN MARTIN    015-LIMA</t>
  </si>
  <si>
    <t>URB 27 DE MARZO MZ T LOTE 01    015-LIMA</t>
  </si>
  <si>
    <t>DE MARCO GAMARRA MARCO ALDAIR</t>
  </si>
  <si>
    <t>URB MUSA MZ 2 LT 17</t>
  </si>
  <si>
    <t>DE MARCO GAMARRA MIJAID ANDERSON</t>
  </si>
  <si>
    <t>URB MUSA MZ 2 LT 16</t>
  </si>
  <si>
    <t>70025440</t>
  </si>
  <si>
    <t>DEL BUSTO ATUSPARIA MANUEL ALFREDO</t>
  </si>
  <si>
    <t>JR SAN LORENZO 383</t>
  </si>
  <si>
    <t>41848309</t>
  </si>
  <si>
    <t>DELGADO REYES  JOSE MANUEL</t>
  </si>
  <si>
    <t>AA.HH. MOTUPE 2DA ETAPA GRUPO 5 MZ.L. LT.13</t>
  </si>
  <si>
    <t>25841367</t>
  </si>
  <si>
    <t>ESPINAL OSCANOA LUIS ALFONSO</t>
  </si>
  <si>
    <t xml:space="preserve">CALLE HUANTAJALLA 135 </t>
  </si>
  <si>
    <t>45768973</t>
  </si>
  <si>
    <t>ESPINAL VILLANUEVA ROGER ALONSO</t>
  </si>
  <si>
    <t>CALLE YUNGAY 153</t>
  </si>
  <si>
    <t>ASOC. LAS GARDENIAS MZ D LT 3  015-LIMA</t>
  </si>
  <si>
    <t>MZ 4A LT 6   JOSE CARLOS MARIATEGUI 015-LIMA</t>
  </si>
  <si>
    <t>41046676</t>
  </si>
  <si>
    <t>FRANCIA TORRES RICARDO ADAN</t>
  </si>
  <si>
    <t xml:space="preserve">MZ.K LT.20 AA.HH. PAEZ Y PALMERA </t>
  </si>
  <si>
    <t>47929820</t>
  </si>
  <si>
    <t>GARCIA NIMA YAIR STALIN</t>
  </si>
  <si>
    <t>GONZALES BENITES JAIR ALBERTO</t>
  </si>
  <si>
    <t>AA.HH. MARIELITA PRIMO MZ. C LT.1</t>
  </si>
  <si>
    <t>45437577</t>
  </si>
  <si>
    <t>GRADOS MACINES JIMMY ALBERT</t>
  </si>
  <si>
    <t>GUEVARA SOLANO  GERSON ALBERT</t>
  </si>
  <si>
    <t>CALLE 41-A AA.HH. 10 DE OCTUBRE MZ.B9 LT.33</t>
  </si>
  <si>
    <t>AV MARGINAL MZ B LT 6</t>
  </si>
  <si>
    <t>41905581</t>
  </si>
  <si>
    <t>HERRERA CARDENAS ALEXANDER MALIXTO</t>
  </si>
  <si>
    <t>LIMA TAMBO NORTE MZ.E LT.16</t>
  </si>
  <si>
    <t>HONORIO MENDO PERCI EDINSON</t>
  </si>
  <si>
    <t>PASAJE CHIMU MZ 71 LT 34</t>
  </si>
  <si>
    <t>41749941</t>
  </si>
  <si>
    <t>HUAMAN CAÑARI JAIME PAUL</t>
  </si>
  <si>
    <t>ASOC. DE VIVIENDA EL MIRADOR CAROPONGO MZ A LT 12</t>
  </si>
  <si>
    <t>40588611</t>
  </si>
  <si>
    <t>HUAMAN ROJAS CESAR PAUL</t>
  </si>
  <si>
    <t xml:space="preserve">MZ.3F LT.7 ASENTAMIENTO HUMANO TODOS UNIDOS </t>
  </si>
  <si>
    <t>41189893</t>
  </si>
  <si>
    <t>HUAMANI OCASANI FELICIANO</t>
  </si>
  <si>
    <t>PEDREGAL SUR ETAPA II - MAJES - AREQUIPA</t>
  </si>
  <si>
    <t>80689404</t>
  </si>
  <si>
    <t>HUATORONGO JURADO JOSE MARCOS</t>
  </si>
  <si>
    <t>AV HUANDOY EL SEO MZ A LT 30   URB EL OLIVAR 015-LIMA</t>
  </si>
  <si>
    <t>IRRAZABAL MALLCO WILDE</t>
  </si>
  <si>
    <t>MARCO PUENTE LLANOS AAHH CERRO CANDELA MZ O LT 04</t>
  </si>
  <si>
    <t>LIMA APAZA ENRIQUE DANIEL</t>
  </si>
  <si>
    <t>JR. TRUJILLO 458</t>
  </si>
  <si>
    <t>46441975</t>
  </si>
  <si>
    <t>LLANQUE GARCIA CESAR AUGUSTO</t>
  </si>
  <si>
    <t>44162016</t>
  </si>
  <si>
    <t>MACAVILCA GUZMAN MIGUEL ANGEL</t>
  </si>
  <si>
    <t>70156040</t>
  </si>
  <si>
    <t>MASIAS CHUMPITAZ  CRISTIAN JAIR</t>
  </si>
  <si>
    <t>003126450</t>
  </si>
  <si>
    <t>MENDEZ VILORIA LEONARDO ENRIQUE</t>
  </si>
  <si>
    <t>CAPATAZ  FIERRERO</t>
  </si>
  <si>
    <t>SAN CARLOS MZ B  PRO VIVIENDA SAN CARLOS -</t>
  </si>
  <si>
    <t>LOS ROBLES MZ A LT 3  -</t>
  </si>
  <si>
    <t>46026362</t>
  </si>
  <si>
    <t>MUÑOZ MARTINEZ FRANKLING ROBERTO</t>
  </si>
  <si>
    <t>MURAYARI TAMANI LARRY</t>
  </si>
  <si>
    <t xml:space="preserve">CALLE LOS CIPRESE 195 PJ. MANCO INCA </t>
  </si>
  <si>
    <t xml:space="preserve">AA.HH. LAS MALVINAS MZ.A LT.04 </t>
  </si>
  <si>
    <t>44587110</t>
  </si>
  <si>
    <t>NUÑEZ BUSTAMANTE LEEYON MAY</t>
  </si>
  <si>
    <t>HUASCAYA MZ Ñ LT 8  -</t>
  </si>
  <si>
    <t>44333796</t>
  </si>
  <si>
    <t>NUÑEZ ORE ROLANDO RAMIRO</t>
  </si>
  <si>
    <t>MZ K LT 6</t>
  </si>
  <si>
    <t>42088944</t>
  </si>
  <si>
    <t>OBREGON SANCHEZ CLINGER RIVELINO</t>
  </si>
  <si>
    <t>A.H. MICAELA BASTIDAS MZ.L LT.08</t>
  </si>
  <si>
    <t xml:space="preserve">    015-LIMA</t>
  </si>
  <si>
    <t>PADILLA MINAYA HECTOR</t>
  </si>
  <si>
    <t>JR CHIMBOTE 2168 URB SANTOYO</t>
  </si>
  <si>
    <t>42789685</t>
  </si>
  <si>
    <t>PALOMINO CONDORI JOSE ANTONIO</t>
  </si>
  <si>
    <t>46329110</t>
  </si>
  <si>
    <t>PASTOR CUAREZ RICHARD JHONNY</t>
  </si>
  <si>
    <t>COOP PARAISO MZ C LT 1  -</t>
  </si>
  <si>
    <t>MZ R16 LT 15 LOS ALAMOS HUERTOS DE MANCHAY</t>
  </si>
  <si>
    <t>MAMACONA ALTA   MZ A LT 12 015-LIMA</t>
  </si>
  <si>
    <t>MZ A LT 7    015-LIMA</t>
  </si>
  <si>
    <t>MZ.A LT.07 LOS PORTALES DE MAMACONA ALTA</t>
  </si>
  <si>
    <t>71639696</t>
  </si>
  <si>
    <t>PICHARDO ESPINAL WILVER</t>
  </si>
  <si>
    <t>HIJOS DE LA MUD 2 MZ.A LT.02 ZAPALLAL</t>
  </si>
  <si>
    <t>45102939</t>
  </si>
  <si>
    <t>PILCO ARIAS ALEXIS ARTURO</t>
  </si>
  <si>
    <t>FEDERICO VILLAREAL 351   -</t>
  </si>
  <si>
    <t>46720500</t>
  </si>
  <si>
    <t>RAMIREZ BOLIVAR ABELARDO JESUS</t>
  </si>
  <si>
    <t>25847891</t>
  </si>
  <si>
    <t xml:space="preserve">RAMIREZ MUÑANTE  ARTURO MIGUEL </t>
  </si>
  <si>
    <t>PSJ. LAMBAYEQUE MZ.02 LT.09 MANUEL DULANTO</t>
  </si>
  <si>
    <t>REGALADO VELA FRANKLIN WILLIAM</t>
  </si>
  <si>
    <t xml:space="preserve">MZ.H LT.06 A.H. 30 DE AGOSTO </t>
  </si>
  <si>
    <t>08150551</t>
  </si>
  <si>
    <t>RILLO</t>
  </si>
  <si>
    <t>AV. AVIACION 130</t>
  </si>
  <si>
    <t>SALAMANCA</t>
  </si>
  <si>
    <t>61863608</t>
  </si>
  <si>
    <t>ROJAS RAMIREZ ISAIAS</t>
  </si>
  <si>
    <t>CASERIO TARAPOTO - RIO NANAY</t>
  </si>
  <si>
    <t>MAYNAS</t>
  </si>
  <si>
    <t>61863607</t>
  </si>
  <si>
    <t xml:space="preserve">ROJAS RAMIREZ SAMUEL </t>
  </si>
  <si>
    <t>72606363</t>
  </si>
  <si>
    <t>ROJAS ROSAS CARLOS AUGUSTO</t>
  </si>
  <si>
    <t>72606356</t>
  </si>
  <si>
    <t>ROJAS ROSAS DIEGO NICOLAS</t>
  </si>
  <si>
    <t>ASC. POSESIONARIOS LOBERA LA MESETA MZ V1 LT 12</t>
  </si>
  <si>
    <t>10228788</t>
  </si>
  <si>
    <t>ROJAS SANCHEZ  CARLOS ARTURO</t>
  </si>
  <si>
    <t>UNIVERSAL 183 MZ B LT 26 -</t>
  </si>
  <si>
    <t>FLOR DE AMANCAES MZ L LT 1 COMITÉ 07 -</t>
  </si>
  <si>
    <t>40348276</t>
  </si>
  <si>
    <t>SANCHEZ  HILARES FLORENTINO</t>
  </si>
  <si>
    <t>AV. TUPAC AMARU 1453</t>
  </si>
  <si>
    <t>ASOC. RAUCANA MZ D LT 17</t>
  </si>
  <si>
    <t>43137672</t>
  </si>
  <si>
    <t>SANCHO HUANCOILLO MAXIMO</t>
  </si>
  <si>
    <t>42431232</t>
  </si>
  <si>
    <t>SANDOVAL NARO HARLAN</t>
  </si>
  <si>
    <t>74823865</t>
  </si>
  <si>
    <t>SANDOVAL SANCHEZ VICTOR HUGO</t>
  </si>
  <si>
    <t>71736018</t>
  </si>
  <si>
    <t>SANTIESTEBAN PEREZ  JOSE ALFREDO</t>
  </si>
  <si>
    <t>ASC. POSESIONARIOS LOBERA LA MESETA MZ V1 LT 11</t>
  </si>
  <si>
    <t>48056384</t>
  </si>
  <si>
    <t>SAYES TAMARIZ  AARON ERICK SANTIAGO</t>
  </si>
  <si>
    <t xml:space="preserve">SERPA ALCOSER MAYCOL JHORDAN </t>
  </si>
  <si>
    <t>43101441</t>
  </si>
  <si>
    <t>SOLIS CAMACHO JORGE</t>
  </si>
  <si>
    <t xml:space="preserve">CALLE PUNO MZ.C10 LT.8 A.H. LEONCIO PRADO </t>
  </si>
  <si>
    <t>CALLE HUAYNA CAPAC 150 PJ COLLIQUE</t>
  </si>
  <si>
    <t>09725666</t>
  </si>
  <si>
    <t>SUAREZ ACHA LUIS ALBERTO</t>
  </si>
  <si>
    <t>TINOCO ARELLANO EDSON ORESTES</t>
  </si>
  <si>
    <t xml:space="preserve">AÑO NUEVO COOPERATIVA SAN PEDRO </t>
  </si>
  <si>
    <t>MZ J LT 15 SAN PEDRO    015-LIMA</t>
  </si>
  <si>
    <t>PASAJE SANTA ROSA ZONA 1 109   015-LIMA</t>
  </si>
  <si>
    <t>09682295</t>
  </si>
  <si>
    <t>TORRES SALAZAR CONSTANTINO VIDAL</t>
  </si>
  <si>
    <t>SECTOR 3 GRUPO 23</t>
  </si>
  <si>
    <t>CIUDAD DEL PESCADOR    -</t>
  </si>
  <si>
    <t>42869476</t>
  </si>
  <si>
    <t>VALDIVIEZO PAREDES JOSE ARMANDO</t>
  </si>
  <si>
    <t>10650510</t>
  </si>
  <si>
    <t>VALENCIA LOAYZA ABEN ERIKSON</t>
  </si>
  <si>
    <t>JIRON TRUJILLO 458 DPTO. 10</t>
  </si>
  <si>
    <t>47305442</t>
  </si>
  <si>
    <t>VELASQUEZ RIVERA HAIDER</t>
  </si>
  <si>
    <t>45763511</t>
  </si>
  <si>
    <t>VENTURA PEZO  JOSE MANUEL</t>
  </si>
  <si>
    <t>45482156</t>
  </si>
  <si>
    <t>VIERA CASTRO GIORGIO ANDRE</t>
  </si>
  <si>
    <t>44127106</t>
  </si>
  <si>
    <t>VIZARRESMAGUIÑA RENZO RENATO</t>
  </si>
  <si>
    <t>07498667</t>
  </si>
  <si>
    <t>ZAMBRANO RENTERIA FELIX GUILLERMO</t>
  </si>
  <si>
    <t>40493337</t>
  </si>
  <si>
    <t>SALAS ALVAREZ RAUL VICENTE</t>
  </si>
  <si>
    <t>JR. LIMA 673</t>
  </si>
  <si>
    <t>06276893</t>
  </si>
  <si>
    <t>ZAPATA COELLO LUIS FERNANDO</t>
  </si>
  <si>
    <t>AV. VENEZUELA 3353</t>
  </si>
  <si>
    <t>003077772</t>
  </si>
  <si>
    <t>CABELLOS WILLIAMS OSWALDO</t>
  </si>
  <si>
    <t>ASISITENTE DE PRODUCCION</t>
  </si>
  <si>
    <t>ESTACION PV1</t>
  </si>
  <si>
    <t>AA.HH. BUENOS AIRES MZ.B1 LT.10</t>
  </si>
  <si>
    <t>SAN JUAN DE  MIRAFLORES</t>
  </si>
  <si>
    <t>004354092</t>
  </si>
  <si>
    <t>MARQUEZ MUÑOZ VICTOR ANTONIO</t>
  </si>
  <si>
    <t>SECTOR 1 GRUPO 18</t>
  </si>
  <si>
    <t>25748448</t>
  </si>
  <si>
    <t>FERNANDEZ RODRIGUEZ RONY</t>
  </si>
  <si>
    <t>UR. JUAN PABLO SEGUNDO MZ.P LT.3</t>
  </si>
  <si>
    <t>80281829</t>
  </si>
  <si>
    <t>MONSALVE RIVERA  RONNIE  RAUL</t>
  </si>
  <si>
    <t xml:space="preserve">AV. CUSCO 296 </t>
  </si>
  <si>
    <t>47583114</t>
  </si>
  <si>
    <t>ACHER EZETA MOISES</t>
  </si>
  <si>
    <t>AV. ARGENTINA 5934</t>
  </si>
  <si>
    <t>48042201</t>
  </si>
  <si>
    <t>PASHANASI AMASIFUEN LISTER</t>
  </si>
  <si>
    <t xml:space="preserve">TENIENTE ZECADA 907 AA.HH. 5 DE SEPTIEMBRE </t>
  </si>
  <si>
    <t>44792960</t>
  </si>
  <si>
    <t>ESTRADA ALVARADO JOEL MICHAEL</t>
  </si>
  <si>
    <t>AV.ANTENOR ORREGO MZ.G LT.17 AA.HH. SARITA COLONIA</t>
  </si>
  <si>
    <t>76673970</t>
  </si>
  <si>
    <t>QUESADA BENAVIDES BILLY BRYAN</t>
  </si>
  <si>
    <t xml:space="preserve">JR. LOPEZ ALBUJAR 1116 MZ.A LT.26 </t>
  </si>
  <si>
    <t>76472771</t>
  </si>
  <si>
    <t>SAMANAMUD MEDINA WALTER FABRIZIO</t>
  </si>
  <si>
    <t>CALLE BELGICA 128 LOS PORTALES DE JAVIER PRADO</t>
  </si>
  <si>
    <t>44916150</t>
  </si>
  <si>
    <t>VELIZ INOÑAN ALEX RONALD</t>
  </si>
  <si>
    <t>MZ.67F LT.06 AA.HH. NUEVA ESPERANZA</t>
  </si>
  <si>
    <t>VILLAMARIA DEL TRIUNFO</t>
  </si>
  <si>
    <t>MZ.A LT.5 A.H. REAL FE</t>
  </si>
  <si>
    <t>45368998</t>
  </si>
  <si>
    <t>CHAVEZ RAYMUNDO ROBINSON JAVIER</t>
  </si>
  <si>
    <t>JR. URANO 2475 SANTA ELIZABETH MZ.H LT.16</t>
  </si>
  <si>
    <t>09389575</t>
  </si>
  <si>
    <t>CORDOVA ZELA WALTER</t>
  </si>
  <si>
    <t>JR. HUASCAR 1017</t>
  </si>
  <si>
    <t>JR. LOS NARDOS 230 ZONA JARDIN 1</t>
  </si>
  <si>
    <t>JR. LOS NARDOS 230 ZONA JARDIN 2</t>
  </si>
  <si>
    <t>URB. ALAMEDA DE ÑAÑA 3RA  ETAPA MZ. F LT. 13</t>
  </si>
  <si>
    <t>URB. ALAMEDA DE ÑAÑA 3RA  ETAPA MZ. F LT. 14</t>
  </si>
  <si>
    <t xml:space="preserve">PUCLLA CUETO, VICTOR OTTO </t>
  </si>
  <si>
    <t>SOLIS RAMIREZ ALEJANDRO  NEMESIO</t>
  </si>
  <si>
    <t>40911617</t>
  </si>
  <si>
    <t>CHAVEZ JAIMES LUIS ALBERTO</t>
  </si>
  <si>
    <t>AA.HH. PROY INT. ZAPALLAL ALTO MZ. E1 LT. 41</t>
  </si>
  <si>
    <t>STP PERU SAC</t>
  </si>
  <si>
    <t>MANAGING Y COORDINACION VALLES PERU S.R.L.</t>
  </si>
  <si>
    <t>46712753</t>
  </si>
  <si>
    <t xml:space="preserve">ACOSTA PONCE WILFREDO RAFAEL </t>
  </si>
  <si>
    <t>POZOS,ESTACIONES Y PATIO TALLER</t>
  </si>
  <si>
    <t>Jr. Agustin Jimenez Urb. Mariscal Cacers</t>
  </si>
  <si>
    <t>47966671</t>
  </si>
  <si>
    <t xml:space="preserve">BAUTISTA MEZA RAPHAEL ARTURO </t>
  </si>
  <si>
    <t>Av. Los Pinos 331 Mz D Lt 17 Las Brisas de Sta. Rosa</t>
  </si>
  <si>
    <t>76808644</t>
  </si>
  <si>
    <t>CHANG SILVA KENJI ANDRÉS</t>
  </si>
  <si>
    <t>SUPERVISOR DE INSTALACION</t>
  </si>
  <si>
    <t>Calle La Niña Urb. Pablo Canepa Mz B Lote 11</t>
  </si>
  <si>
    <t xml:space="preserve">La Molina </t>
  </si>
  <si>
    <t>72043636</t>
  </si>
  <si>
    <t>COLCHADO PUGA JOSUÉ ALEXANDER</t>
  </si>
  <si>
    <t>Psj. O 127 Conj. Hab. Carlos Cueto Eta 1ra</t>
  </si>
  <si>
    <t>09902952</t>
  </si>
  <si>
    <t xml:space="preserve">FLORES SÁNCHEZ MIGUEL </t>
  </si>
  <si>
    <t>Jr. Paruro 3821</t>
  </si>
  <si>
    <t>45609714</t>
  </si>
  <si>
    <t>MERINO MONDRAGON FRANKLIN</t>
  </si>
  <si>
    <t>Urb. San Diego Mz. P Lt. 39</t>
  </si>
  <si>
    <t>70022842</t>
  </si>
  <si>
    <t>RODRIGUEZ TOVAR NICOLAS</t>
  </si>
  <si>
    <t>Ca Sin Nombre A.H Upis Huascar de Canto Grande Mz. 121</t>
  </si>
  <si>
    <t>70298823</t>
  </si>
  <si>
    <t xml:space="preserve">SILVA SILVA KIARA ALESSANDRA DEL CARMEN </t>
  </si>
  <si>
    <t>Calle Los Pinos Mz B Lt 19 Los Lirios</t>
  </si>
  <si>
    <t xml:space="preserve">Callao </t>
  </si>
  <si>
    <t xml:space="preserve">CONTRERAS ALARCON JORGE  </t>
  </si>
  <si>
    <t xml:space="preserve">TORRES SUAREZ LEONIDAS VICTOR RAUL </t>
  </si>
  <si>
    <t xml:space="preserve">ADRIANO DIAZ JULIO CESAR </t>
  </si>
  <si>
    <t xml:space="preserve">AYALA ESPINOZA ENRIQUE CLICERIO </t>
  </si>
  <si>
    <t>ENRIQUEZ DUEÑAS GEORGE GIANFRANCO</t>
  </si>
  <si>
    <t>GARCIA CAMACHO JOEL GIANCARLO</t>
  </si>
  <si>
    <t xml:space="preserve">JAIME CACERES  FRANK BAKER </t>
  </si>
  <si>
    <t>HIDALGO CRUZ DANIEL EDUARDO</t>
  </si>
  <si>
    <t>CAMACHO MEZA LOURDES ISABEL</t>
  </si>
  <si>
    <t>ADRIANO DIAZ LUIS MAXIMO</t>
  </si>
  <si>
    <t>TIPIANY ZAMBRANO PERCY ANTHONY</t>
  </si>
  <si>
    <t>GOMEZ CAMARGO ROBERTO CARLOS</t>
  </si>
  <si>
    <t>CASAVILCA PEÑARES JHON ANTONY</t>
  </si>
  <si>
    <t>ADANAQUE ZAMATA DALLIN JARED</t>
  </si>
  <si>
    <t>ZABALA CHUQUIN MOISES EDUARDO</t>
  </si>
  <si>
    <t>PEÑALOZA LAZO MAHWO MISAHO</t>
  </si>
  <si>
    <t>MENDOZA HANCCO DANY ALEX</t>
  </si>
  <si>
    <t>CUYUBAMBA MAMANI ALEXANDER</t>
  </si>
  <si>
    <t>GONZALES NIETO JOSEC</t>
  </si>
  <si>
    <t>CORNELIO LAZARO LENIN ANTONY</t>
  </si>
  <si>
    <t>80367375</t>
  </si>
  <si>
    <t>COLMENARES VELASQUEZ, ALEX INDALECIO</t>
  </si>
  <si>
    <t>MC L4 A.H. VIRGEN DE GUADALUPE PACHACUTEC</t>
  </si>
  <si>
    <t>70212546</t>
  </si>
  <si>
    <t>CHAUCA QUISPE, FRANT ENLIO</t>
  </si>
  <si>
    <t>JR. 28 DE JULIO 594</t>
  </si>
  <si>
    <t>43092450</t>
  </si>
  <si>
    <t>FLORIAN CASANA, EDWIN GUILLERMO</t>
  </si>
  <si>
    <t>CALLE 7 ASOC. VIRGEN DEL SOL ETAPA 2DA MZ. H LT. 03</t>
  </si>
  <si>
    <t>40430279</t>
  </si>
  <si>
    <t>JAIS CHACON, MARIO DANTE</t>
  </si>
  <si>
    <t>JR. MEDINA 232 DPTO. 5</t>
  </si>
  <si>
    <t>LA PUNTA</t>
  </si>
  <si>
    <t>75436921</t>
  </si>
  <si>
    <t>MEGO CRUZ, JOSE KEVIN</t>
  </si>
  <si>
    <t>P.V. LAS PALMAS AMPLIACIÓN MZ. B LT. 04</t>
  </si>
  <si>
    <t>70929018</t>
  </si>
  <si>
    <t>SALAZAR VIDAURRE, MARCOS STEPHANO</t>
  </si>
  <si>
    <t>CALLE PIEDRA BLANCA MZ. A LOTE 09</t>
  </si>
  <si>
    <t>25751647</t>
  </si>
  <si>
    <t>SORIANO HERRERA, MAXIMILIANO PEDRO</t>
  </si>
  <si>
    <t>CALLE URANO 125 URB. RESID. AEROPUERTO</t>
  </si>
  <si>
    <t>70849124</t>
  </si>
  <si>
    <t>CORREA FLORES JESUS RENZO JOSE</t>
  </si>
  <si>
    <t>CALLE MZ. 2 DE MAYO</t>
  </si>
  <si>
    <t>SANTIAGO DE CAO</t>
  </si>
  <si>
    <t>41938596</t>
  </si>
  <si>
    <t>DE BRACAMONTE LLORCA SERGIO EDUARDO</t>
  </si>
  <si>
    <t>RESIDENTES</t>
  </si>
  <si>
    <t xml:space="preserve">CALLE FRANCISCO ADRIANZEN 365. URB. SANTA MARIA </t>
  </si>
  <si>
    <t>ACOSTA MORALES ALEX FREDY</t>
  </si>
  <si>
    <t>CALLE UNION 5 CASERIO SANTOS VERA</t>
  </si>
  <si>
    <t> 70266206</t>
  </si>
  <si>
    <t>TARAZONA PUA,  WILLI KEVIN</t>
  </si>
  <si>
    <t>ASOC. VIV. LOS ALISOS DE PACAYAL. LT.18</t>
  </si>
  <si>
    <t>DEL AGUILA RAMIREZ , GEORGE JOSEP</t>
  </si>
  <si>
    <t>MZ.U LT.7 ASOC DE VIV LAS VIÑAS DE SAN LUIS</t>
  </si>
  <si>
    <t>DEL AGUILA RAMIREZ,  JACK PATRIC</t>
  </si>
  <si>
    <t>COMUNIDAD SAMITO RIO NANAY</t>
  </si>
  <si>
    <t>ACOSTA CARO , GERONIMO</t>
  </si>
  <si>
    <t>MZ B LT 4 ASOC. LOS GIRASOLES DE SAN JUAN DE PARIACHI</t>
  </si>
  <si>
    <t>SANTAMARIA GRANADOS MARCOS AUGUSTO</t>
  </si>
  <si>
    <t>AV. CONQUISTADORES 120 URB. VALDIVIESO</t>
  </si>
  <si>
    <t>20609005875</t>
  </si>
  <si>
    <t>DEACON FIRE</t>
  </si>
  <si>
    <t>ROJAS RODAS, DEYBER</t>
  </si>
  <si>
    <t>Estacion E25, E26 y E27</t>
  </si>
  <si>
    <t xml:space="preserve">MZ. C LT.19 ASOC. VIV. LOS OLIVOS TRABAJ. EDU </t>
  </si>
  <si>
    <t>SANCHEZ ESTEBAN</t>
  </si>
  <si>
    <t>JR.CHINCHA 376 PUEBLO NUEVO - CHINCHA</t>
  </si>
  <si>
    <t>ALABAN VENTURA ERNESTO</t>
  </si>
  <si>
    <t>Calle.Los Algarrobos 4 - Patapo - Lambayeque Chiclayo</t>
  </si>
  <si>
    <t>PATAPO</t>
  </si>
  <si>
    <t>LAVERIAN DE LA CRUZ MARCO</t>
  </si>
  <si>
    <t>Av. CONDORCANQUI ASOC DE VIV MARIA TERESA DE CALCUTA- Mz B Lt 06- COMAS</t>
  </si>
  <si>
    <t>JUSTINIANO HUEZA RENZO</t>
  </si>
  <si>
    <t>SUPERVISOR TECNICO</t>
  </si>
  <si>
    <t>Av. BRIGIDA SILVA DE OCHOA 239</t>
  </si>
  <si>
    <t>HARO ANGULO ESTEBAN</t>
  </si>
  <si>
    <t>SUPERVISOR DE MONTAJISTA</t>
  </si>
  <si>
    <t>ASOC. VIV. VIÑAS DE OQUENDO MZ. Q LOTE 05</t>
  </si>
  <si>
    <t>HUEZA ROSELLO ADRIAN</t>
  </si>
  <si>
    <t>CALLE UNAP 180</t>
  </si>
  <si>
    <t>38971912</t>
  </si>
  <si>
    <t>ARAMBULO CHERO MAX</t>
  </si>
  <si>
    <t>JR. MARIANO MELGAR 628</t>
  </si>
  <si>
    <t>HARO ANGULO  DIEGO ROLANDO</t>
  </si>
  <si>
    <t>ASOC. VIV. VIÑAS DE OQUENDO MZ. A LT.05</t>
  </si>
  <si>
    <t>VARGAS SANCALLI  WILLIAN ALDREDO E27</t>
  </si>
  <si>
    <t>CERRO CANDELA MZ. LT 44</t>
  </si>
  <si>
    <t>MEZARES BENITES JOSUE E26</t>
  </si>
  <si>
    <t>ASOC. TEXTIL VITARTE MZ C. LT.8</t>
  </si>
  <si>
    <t>HARO ANGULO  JOAQUIN DAVID</t>
  </si>
  <si>
    <t>SANCHEZ ALIAGA GABRIELA RUTH</t>
  </si>
  <si>
    <t xml:space="preserve">CARRION FLORES REY PAULINO </t>
  </si>
  <si>
    <t>CARMEN ALTO MZ 55</t>
  </si>
  <si>
    <t>NUEVO IMPERIAL</t>
  </si>
  <si>
    <t>71962350</t>
  </si>
  <si>
    <t>FLORES BRUNO EDWIN ANDERSSON</t>
  </si>
  <si>
    <t>ASENT H ISRAEL ES EL MAESTRO</t>
  </si>
  <si>
    <t>77144760</t>
  </si>
  <si>
    <t>CAQUI MEJIA LUIS MIGUEL</t>
  </si>
  <si>
    <t>MZ BR8 LT 22 MARISCAL CACERES</t>
  </si>
  <si>
    <t>47112786</t>
  </si>
  <si>
    <t>TAYPE LIZANA GUSTAVO</t>
  </si>
  <si>
    <t>MZ J LT 6</t>
  </si>
  <si>
    <t>47000765</t>
  </si>
  <si>
    <t>QUISPE GONZALES ENRIQUE EUSEBIO</t>
  </si>
  <si>
    <t xml:space="preserve">OPERARIO PINTOR </t>
  </si>
  <si>
    <t>JR ABRAHAN DE COMAR 431</t>
  </si>
  <si>
    <t>47637833</t>
  </si>
  <si>
    <t>SUMOZO ANGULO JOSE OMAR</t>
  </si>
  <si>
    <t>JR. ABRAHAN VALDELOMAR 301</t>
  </si>
  <si>
    <t>46776416</t>
  </si>
  <si>
    <t>SUMOZO ANGULO FERNANDO JHAIR</t>
  </si>
  <si>
    <t xml:space="preserve">JR. ABRAHAM VALDELOMAR 303 2DA ZONA </t>
  </si>
  <si>
    <t xml:space="preserve">BAZAN MARTINEZ ESUS ELVIS </t>
  </si>
  <si>
    <t>AV. GARZON 2148 DEP. 301</t>
  </si>
  <si>
    <t xml:space="preserve">JESUS MARÍA </t>
  </si>
  <si>
    <t xml:space="preserve">CONSULTING&amp;INGENIERIA YETZACRINA FIGUEROA EIRL </t>
  </si>
  <si>
    <t xml:space="preserve">ESTACION 08, ESTACION 10, ESTACION 09 </t>
  </si>
  <si>
    <t xml:space="preserve">POZO 01 VIS,  </t>
  </si>
  <si>
    <t>ESTACION 06, POZO 16</t>
  </si>
  <si>
    <t>ESTACION 01, ESTACION 02</t>
  </si>
  <si>
    <t>POZO 01 VIS, ESTACION 01, ESTACION 27</t>
  </si>
  <si>
    <t>OVALO GARIBALDI, ESTACION 02</t>
  </si>
  <si>
    <t>OVALO CANTOLAO TBM</t>
  </si>
  <si>
    <t>POZO 01 VIS</t>
  </si>
  <si>
    <t>ESTACION 01 GARIBALDI TBM</t>
  </si>
  <si>
    <t>POZO 16, ESTACION 02, ESTACION 08, ESTACION 10</t>
  </si>
  <si>
    <t>ESTACION 08, ESTACION 16</t>
  </si>
  <si>
    <t xml:space="preserve">ESTACION 08, POZO O1 VIS </t>
  </si>
  <si>
    <t>20518153278</t>
  </si>
  <si>
    <t>PREFABRICADOS ANDINOS PERU SAC</t>
  </si>
  <si>
    <t>BELTRAN LLACZA ABEL</t>
  </si>
  <si>
    <t>CALLE CUENCA 145, URB. MAYORAZGO</t>
  </si>
  <si>
    <t xml:space="preserve">LOPEZ PEZO RICHARD </t>
  </si>
  <si>
    <t>OBRERO</t>
  </si>
  <si>
    <t>PV16,17,18</t>
  </si>
  <si>
    <t>AAHH. JAIME YOSHIYAMA MZ. B, LT.3</t>
  </si>
  <si>
    <t>OCAMPO ALVARADO PEDRO SIMON</t>
  </si>
  <si>
    <t>PROLONGACION SAN MARTIN MZ. 161F, LT.22</t>
  </si>
  <si>
    <t>CANDELA NERVI YURI</t>
  </si>
  <si>
    <t>JEFE DE MONTAJE</t>
  </si>
  <si>
    <t>CALLE PUQUINA N° 100, TORRE 7, DPTO. 901</t>
  </si>
  <si>
    <t>44440437</t>
  </si>
  <si>
    <t>RIOS GOYCOCHEA MARCO ANTONIO</t>
  </si>
  <si>
    <t xml:space="preserve">ALEJANDRO PERALLA MZ. LL LT.3 </t>
  </si>
  <si>
    <t>TOCTO ILATOMA JAVIER</t>
  </si>
  <si>
    <t>ASENT. H. LOS ROSALES DE PRO MZ. J1 LT. 08</t>
  </si>
  <si>
    <t>PANTALEON AVILA VICTOR HUGO</t>
  </si>
  <si>
    <t>MZ. E4 LT.7 PORTADA III MANCHAY</t>
  </si>
  <si>
    <t>TEJADA PAZ EDWIN SAMUEL</t>
  </si>
  <si>
    <t>ASOC. VILLA SAN ANTONIO MZ. E LT 1 CAMPOY</t>
  </si>
  <si>
    <t>TORRES INJANTE JULIO</t>
  </si>
  <si>
    <t>ASENT.H. LUIS FELIPE DE LAS CASAS MZ. M1 LT.8</t>
  </si>
  <si>
    <t>SALAZAR CABAÑAS ESTEÑO</t>
  </si>
  <si>
    <t>41673972</t>
  </si>
  <si>
    <t>SANTANA QUISPE LUIS ARMANDO</t>
  </si>
  <si>
    <t>CALLE LOS CHANCAS 140</t>
  </si>
  <si>
    <t>UNIDAD MODELO CHALET 1E2</t>
  </si>
  <si>
    <t>AVILA DE LA CRUZ JOEL JUNIOR</t>
  </si>
  <si>
    <t>JR. ANDRES AVELINO A.CACERES ESTE 502</t>
  </si>
  <si>
    <t>44264063</t>
  </si>
  <si>
    <t>46033007</t>
  </si>
  <si>
    <t>SANCHEZ LOMAS WILMER SALOMON</t>
  </si>
  <si>
    <t>MZ. A LT 14 ASOC CANTA GALLO SECTOR TERCER NIVEL</t>
  </si>
  <si>
    <t>25424143</t>
  </si>
  <si>
    <t>FARIAS MORALES ROBERTO</t>
  </si>
  <si>
    <t>UNIDAD MODELO Y-207</t>
  </si>
  <si>
    <t>40348034</t>
  </si>
  <si>
    <t>ALLCCA SOLIER MIGUEL</t>
  </si>
  <si>
    <t>ASENT. H. REINO UNIDO MZ. E. LT. SAN GABRIEL ALTO</t>
  </si>
  <si>
    <t>TRASNPORTES GLORIA G&amp;N</t>
  </si>
  <si>
    <t>754152651</t>
  </si>
  <si>
    <t>Aquino Alvarado Abdias Isai</t>
  </si>
  <si>
    <t>Estacion 1</t>
  </si>
  <si>
    <t>PARCEÑA 6 ZONA I ASOC. HUERTA GRANJA EL AYLLU LT. 10</t>
  </si>
  <si>
    <t>Lazaro Palomino Juan Felix</t>
  </si>
  <si>
    <t>ASOC. AGRUPACION FAMILIAR LOS PINOS SEGUNDA ETAPA L-19</t>
  </si>
  <si>
    <t>SANTA MARIA-HUAURA</t>
  </si>
  <si>
    <t>undefined</t>
  </si>
  <si>
    <t>10416900774</t>
  </si>
  <si>
    <t>PEREZ OBLITAS RITA EMPERATRIZ</t>
  </si>
  <si>
    <t>46047236</t>
  </si>
  <si>
    <t>FREDDY UTANI CONDORI</t>
  </si>
  <si>
    <t>CAPATAZ DE JARDINERIA</t>
  </si>
  <si>
    <t>MANTENIMIENTO EN 19BISS, 20, 21, 22, 23, 24, 25 Y 26</t>
  </si>
  <si>
    <t>CLL TULIO MORA CRPAMPA PACTA SC LOS ROSALES</t>
  </si>
  <si>
    <t>HUAROCHIRI/LIMA</t>
  </si>
  <si>
    <t>09933482</t>
  </si>
  <si>
    <t>PUMARRUMI ESPINOZA WILFREDO</t>
  </si>
  <si>
    <t>JARDINERO</t>
  </si>
  <si>
    <t>CALLE O4 ASENT H. INTEGRACION MZ B1 LT 03</t>
  </si>
  <si>
    <t>09351916</t>
  </si>
  <si>
    <t xml:space="preserve">VALDEZ GARCIA LUIS ALBERTO </t>
  </si>
  <si>
    <t>TALA PV-04-01-BIS/E8</t>
  </si>
  <si>
    <t>CALLE LOS SAUCES PISO 1 ASOC BELLO HORIZONTE MZ Q1 LT8</t>
  </si>
  <si>
    <t>70227920</t>
  </si>
  <si>
    <t>VILLARREAL ALVA ERICK CHARLES</t>
  </si>
  <si>
    <t>CA 1 MZ 05 LT 18 AAHH CRUZ DE ARMATAMBO</t>
  </si>
  <si>
    <t>AGUILAR CASTILLO ALDO ALEXANDER</t>
  </si>
  <si>
    <t>MANTENIMIENTO EN PV21, PV25 Y PV26-PV04BIS</t>
  </si>
  <si>
    <t>AV. AVIACION 2778</t>
  </si>
  <si>
    <t>40041685</t>
  </si>
  <si>
    <t>CONDE HUANCA MARIO MARTIN</t>
  </si>
  <si>
    <t xml:space="preserve">AAHH H. JULIO CESAR TELLO MZ T-3 LT 04 </t>
  </si>
  <si>
    <t>70487145</t>
  </si>
  <si>
    <t>CONDE YAYA JEAN PIER JUNIOR</t>
  </si>
  <si>
    <t xml:space="preserve">AV. LOS PINOS MZ R LT 8 P.JULIO C. TELLO </t>
  </si>
  <si>
    <t>09370386</t>
  </si>
  <si>
    <t>MENENDEZ MUERAS INOCENTE</t>
  </si>
  <si>
    <t>CONDUCTOS´R DE CISTERNA</t>
  </si>
  <si>
    <t xml:space="preserve">MZ F LT 14  CASCADAS DE JAVIER PRADO </t>
  </si>
  <si>
    <t>46198178</t>
  </si>
  <si>
    <t xml:space="preserve">CHAPOÑAN PEREZ JOSSE MARIA MARILENE </t>
  </si>
  <si>
    <t>ASISTENTE DE PERSONAL Y LOGISTICA</t>
  </si>
  <si>
    <t>E8</t>
  </si>
  <si>
    <t>CLL. ALEJANDRO DEUSTUA 255 DPT 401</t>
  </si>
  <si>
    <t>20609754843</t>
  </si>
  <si>
    <t>JUAN GUILLERMO GAMBOA FLORES</t>
  </si>
  <si>
    <t>OPERADOR HIPERBÁRICO</t>
  </si>
  <si>
    <t>Estacion 04  - TBM</t>
  </si>
  <si>
    <t>MAURO CAYCHO CERVANTES</t>
  </si>
  <si>
    <t>ENFERMERO HIPERBÁRICO</t>
  </si>
  <si>
    <t>NILTON EDILIO CHAVEZ PERALES</t>
  </si>
  <si>
    <t xml:space="preserve">ROBERTO NILTON ROMERO BECERRA </t>
  </si>
  <si>
    <t>JULIO FERNANDEZ ROJAS</t>
  </si>
  <si>
    <t>SUPERVISOR HIPERBÁRICO</t>
  </si>
  <si>
    <t>WILLINGTON RIMAPA HERNANDEZ</t>
  </si>
  <si>
    <t xml:space="preserve">WILDER AYLAS QUISPE </t>
  </si>
  <si>
    <t>ventanilla</t>
  </si>
  <si>
    <t>ALEJANDRO PEÑA ZEPEDA</t>
  </si>
  <si>
    <t>san miguel</t>
  </si>
  <si>
    <t>JUAN PABLO TESSADA LÜSCHER</t>
  </si>
  <si>
    <t>PEDRO ARNALDO ASIAN CASTILLO</t>
  </si>
  <si>
    <t>Urb. Prebi Mz 19 lote 15 - Callao - Callao</t>
  </si>
  <si>
    <t xml:space="preserve">CRUZ PERICHE CARMEN AMELIA </t>
  </si>
  <si>
    <t>Urb.LOS ROBLES DE SANTA ROSA MZ-G LOTE 25</t>
  </si>
  <si>
    <t>20507850091</t>
  </si>
  <si>
    <t xml:space="preserve">GESTION DE SERVICIOS AMBIENTALES SAC </t>
  </si>
  <si>
    <t>40274994</t>
  </si>
  <si>
    <t>JUÑO CHAUCA PEDRO HERBERT</t>
  </si>
  <si>
    <t>Ayudante</t>
  </si>
  <si>
    <t>Estaciones, Pozos y PTSA</t>
  </si>
  <si>
    <t xml:space="preserve">A.H. 1° de Mayo MzA Lt13. </t>
  </si>
  <si>
    <t>10563451</t>
  </si>
  <si>
    <t>PEÑA ROMERO, CESAR AUGUSTO</t>
  </si>
  <si>
    <t>Urb. Canaan mz, A Lt, 3  El Agustino</t>
  </si>
  <si>
    <t>45042782</t>
  </si>
  <si>
    <t>LEON RAMOS, RICARDO CARLOS</t>
  </si>
  <si>
    <t>Sector 6 ,grupo 1A ,manzana  K , lote 2</t>
  </si>
  <si>
    <t>80529411</t>
  </si>
  <si>
    <t>SUYCA HUAYA, ALDO RAFAEL</t>
  </si>
  <si>
    <t>Mz : B  Lt : 10.   Sector : 2  Grupo : 17   Av. Alamos.</t>
  </si>
  <si>
    <t>40714681</t>
  </si>
  <si>
    <t>NUÑEZ ZAMORA, JOSE LUIS</t>
  </si>
  <si>
    <t>Fernando Rodríguez Soto N° 212</t>
  </si>
  <si>
    <t>41303791</t>
  </si>
  <si>
    <t>MOSCOSO SANTAMARIA, CARLOS</t>
  </si>
  <si>
    <t>Sector 02 Grupo 20 MZ. K lt.10.</t>
  </si>
  <si>
    <t>09686547</t>
  </si>
  <si>
    <t>PINEDO CORTEZ, ROMEL LEVI</t>
  </si>
  <si>
    <t>Sector 02 Grupo 18 MZ K Lt. 20</t>
  </si>
  <si>
    <t>40072677</t>
  </si>
  <si>
    <t>ESPINOZA LUNA, ROGER ARMANDO</t>
  </si>
  <si>
    <t>Supervisor de Operaciones</t>
  </si>
  <si>
    <t>Av. Del Pacifico 135. Dpto. 802.Condominios Parque de la Huaca</t>
  </si>
  <si>
    <t>09259560</t>
  </si>
  <si>
    <t>MENDOZA PILLIHUAMAN, GERARDO</t>
  </si>
  <si>
    <t>A.H. Villa Las Casuarinas. Mz B Lt. 3</t>
  </si>
  <si>
    <t>41430315</t>
  </si>
  <si>
    <t>BELLIDO ESPINOZA LORENZO MAXIMO</t>
  </si>
  <si>
    <t>MI PERU MZ.D-7 LT.16, PROV. CONST. DEL CALLAO-CALLAO-MI PERU</t>
  </si>
  <si>
    <t>45067069</t>
  </si>
  <si>
    <t>CARHUAPOMA LOPEZ SEGUNDO CARLOS</t>
  </si>
  <si>
    <t>MZ.W LT.9 A.H.EL GOLFO DE VENTANILLA -CALLAO-VENTANILLA</t>
  </si>
  <si>
    <t>40898975</t>
  </si>
  <si>
    <t>FRANCO VAO POLO JESUS</t>
  </si>
  <si>
    <t>Mzb13lt3 bocanegra Callao sector 1 calle gamma   Dist Callao, Prov Callao Dpto Callao</t>
  </si>
  <si>
    <t>25798558</t>
  </si>
  <si>
    <t>HINOSTROZA ESPINOZA EDGAR MARCELO</t>
  </si>
  <si>
    <t>MZ H-13  LT 23 DIST MI PERU PROV CALLAO DPTO CALLAO</t>
  </si>
  <si>
    <t>47251350</t>
  </si>
  <si>
    <t>ROJAS CAMASSI LUIS RICARDO</t>
  </si>
  <si>
    <t>MI PERU MZ. F14 LT. 6, PROV. CONST. DEL CALLAO-CALLAO-MI PERU</t>
  </si>
  <si>
    <t>10251969</t>
  </si>
  <si>
    <t>ROMERO MAYHUA SERGIO CESAR</t>
  </si>
  <si>
    <t>ASENT.H.STA.CRUZ LA CAMPIÑA MZ.C LT.18 LIMA-LIMA-LURIGANCHO</t>
  </si>
  <si>
    <t>ALBINO CONDORI AYAR DANNY</t>
  </si>
  <si>
    <t>SAN GENARO DE VILLA MZ. E-1 LT.14</t>
  </si>
  <si>
    <t>06674446</t>
  </si>
  <si>
    <t>ALVITES PALOMINO WILIAM RAUL</t>
  </si>
  <si>
    <t>RODRIGUEZ SOTO 202</t>
  </si>
  <si>
    <t>MEJIA TORRES, HERMOGENES YOFRE</t>
  </si>
  <si>
    <t>ASENT.H. SAN CARLOS . PTA SCT PACHACUTEC MZ  N LT 15</t>
  </si>
  <si>
    <t>TOP FIBRA SAC</t>
  </si>
  <si>
    <t>MULLER ANGLAS KLAUZ VOZLER</t>
  </si>
  <si>
    <t>IMPLEMENT DESVÍO TUNEL BN PTBN L4</t>
  </si>
  <si>
    <t xml:space="preserve">Av. Tomas Marsano 4348 URB. La Virreyna </t>
  </si>
  <si>
    <t>47069843</t>
  </si>
  <si>
    <t>PAJUELO RIVERA  JOSE ANTONIO</t>
  </si>
  <si>
    <t xml:space="preserve">Conductor de camion </t>
  </si>
  <si>
    <t>Mz. A-2 LT. 2 AH.AMAUTA</t>
  </si>
  <si>
    <t xml:space="preserve">San Juan de Lurigancho </t>
  </si>
  <si>
    <t>45626468</t>
  </si>
  <si>
    <t>RAMOS SANTOS ELIS YOVANI</t>
  </si>
  <si>
    <t>Peon de Obra</t>
  </si>
  <si>
    <t>Av. Los Dominicos URB. Los Cipreses MZ. Z LT.01</t>
  </si>
  <si>
    <t>42266561</t>
  </si>
  <si>
    <t xml:space="preserve">UGAZ MARRES  MIKCHEL ANIBAL </t>
  </si>
  <si>
    <t xml:space="preserve">JR. Bernardo Monteaguado 354 Piso 1ER </t>
  </si>
  <si>
    <t>47371692</t>
  </si>
  <si>
    <t xml:space="preserve">RAMIREZ SALAS ISRAEL </t>
  </si>
  <si>
    <t>Calle Maria Parado de Bellido P.J Mateo Pumacahua MZ. B-1 LT. 17</t>
  </si>
  <si>
    <t>46615636</t>
  </si>
  <si>
    <t>YUPA GONZALES PEDRO CRISTOBAL</t>
  </si>
  <si>
    <t>Urb. Las Fresas MZ. D LT.13</t>
  </si>
  <si>
    <t>74025668</t>
  </si>
  <si>
    <t>ELLEN MANRIQUE AHNDY MANUEL</t>
  </si>
  <si>
    <t xml:space="preserve">Av. Alejandro Bertello Bollati 340 DPTO. 401 Santa Rosa </t>
  </si>
  <si>
    <t>DOMINIONPERU</t>
  </si>
  <si>
    <t>ENEL DISTRIBUCION S.A.A.</t>
  </si>
  <si>
    <t>43681882</t>
  </si>
  <si>
    <t>AGAMA HERBOZO YHOJAN</t>
  </si>
  <si>
    <t>JEFE DE CUADRILLA</t>
  </si>
  <si>
    <t>ESTACION 8 Y 9</t>
  </si>
  <si>
    <t>MZ. 82 LT. 16 A.H. JUAN PABLO II</t>
  </si>
  <si>
    <t>10539070</t>
  </si>
  <si>
    <t>AGAMA OSTOS PREDO</t>
  </si>
  <si>
    <t>OPERARIO MT/BT</t>
  </si>
  <si>
    <t>AAHH. JUAN PABLO II MZ. I LOT. 11 CMTE. 18</t>
  </si>
  <si>
    <t>10292469</t>
  </si>
  <si>
    <t>AGAMA OSTOS PRMITIVO</t>
  </si>
  <si>
    <t>CALLE SIN NOMBRE MZ H1 LT 05B ASOC. DE PROP 1. MAYO SECTOR GRAMADAL</t>
  </si>
  <si>
    <t>AVILA RODRIGUEZ GUNTER</t>
  </si>
  <si>
    <t>ASOC. LAS GARDENIAS MZ. H LOT. 6</t>
  </si>
  <si>
    <t>CALDERON ILLESACAS DAVID</t>
  </si>
  <si>
    <t>AV. ARENALES 431 BLOCK "B" PISO 10 INT. "A" URB. SANTA BEATRIZ</t>
  </si>
  <si>
    <t>CARBAJAL HUILLCAPOMA JUAN</t>
  </si>
  <si>
    <t>CHOFER - AYUDANTE</t>
  </si>
  <si>
    <t>ASENT H. PAMPAS LOS OLIVARES VILLA LETICIA MZ E LT 10 ICA</t>
  </si>
  <si>
    <t>CASTAÑEDA BECERRA MARCO</t>
  </si>
  <si>
    <t>MZ. C LT. 15 ASOC. DE VIV PRODUCTIVA LA ARBOLEDA</t>
  </si>
  <si>
    <t>CHIRINOS TALAVERA ANTONY EDGAR</t>
  </si>
  <si>
    <t>DONACION DE NIEVERIA LT 68</t>
  </si>
  <si>
    <t>DAMAZO SILVESTRE JOSE</t>
  </si>
  <si>
    <t>ASOC. PROP. CMTE. OBRAS PUB. LA GRAMA ARCOP. CA. LAS HIGUERAS</t>
  </si>
  <si>
    <t xml:space="preserve">DIAZ ALFARO BRYAN </t>
  </si>
  <si>
    <t>SUPERVISOR HSEQ</t>
  </si>
  <si>
    <t>JR. GÉMINIS 800 URB. MERCURIO</t>
  </si>
  <si>
    <t>GALINDO FERNANDEZ JULIO CESAR</t>
  </si>
  <si>
    <t>ASENT. H. 01 DE JUNIO MZ. Y LT.20</t>
  </si>
  <si>
    <t>GONZALES PINEDO JHON JONEL</t>
  </si>
  <si>
    <t>MZ. D LT 19 URB. PACHACAMAC BARRIO 3 SECTOR II</t>
  </si>
  <si>
    <t>GUTIERREZ MANCILLA PERCY</t>
  </si>
  <si>
    <t>OPERARIO BT/ MT</t>
  </si>
  <si>
    <t>MZ A. LT 39 C.P. JUAN VELASCO ALVARADO</t>
  </si>
  <si>
    <t>HERRERA BARBOZA JHAN FRANCO</t>
  </si>
  <si>
    <t>AV. EL ROSEDAL S-N MZ 9 LT 6 PISO 1 AA.HH SANTA ROSA DE LAS CONCHITA</t>
  </si>
  <si>
    <t>MEZA SEGAMA  EVER MELITON</t>
  </si>
  <si>
    <t>CHOFER GRUERO</t>
  </si>
  <si>
    <t>PROG. VIV LA FLORES DE OQUENDO MZ. C LT. 1</t>
  </si>
  <si>
    <t>03872315</t>
  </si>
  <si>
    <t>OLAYA LUNA OSWALDO ARTURO</t>
  </si>
  <si>
    <t>CHOFER AYUDANTE</t>
  </si>
  <si>
    <t>RESIDENCIAL LA FORTALEZA 1 ETAPA MZ. C LT. 06</t>
  </si>
  <si>
    <t>SARMIENTO OLAYA YINNER ALEXANDER</t>
  </si>
  <si>
    <t>MZ A2 LT 4 AGR. FAM EL MIRADOR II</t>
  </si>
  <si>
    <t>SOTOMAYOR AYALA FREDER ASAEL</t>
  </si>
  <si>
    <t>URB. EXFUNDO LA ESTRELLA MZ. C LT. 23</t>
  </si>
  <si>
    <t>SUMARI JARA DANIEL</t>
  </si>
  <si>
    <t>CA. 13 MZ. K1 LT. 12 COOP. PRIMAVERA</t>
  </si>
  <si>
    <t>001734253</t>
  </si>
  <si>
    <t>LOPEZ ROJAS GIOVANNA SHIRLEY</t>
  </si>
  <si>
    <t>ZONA A JESUS MORALES NRO 938</t>
  </si>
  <si>
    <t>Colombiana</t>
  </si>
  <si>
    <t>08176577</t>
  </si>
  <si>
    <t>RODRIGUEZ CHUNGA JORGE WILFREDO</t>
  </si>
  <si>
    <t>MORRO SOLAR 150 DPTO E URB VENTURA ROSSI</t>
  </si>
  <si>
    <t>41773265</t>
  </si>
  <si>
    <t>APARICIO CUMBA SAUL</t>
  </si>
  <si>
    <t>AV AVIACION 731 DPTO 1/2</t>
  </si>
  <si>
    <t>60620679</t>
  </si>
  <si>
    <t>BARRUETO VARGAS DITHER FRANK</t>
  </si>
  <si>
    <t>CALLE ANGELICA PALMA 128 URB PANDO</t>
  </si>
  <si>
    <t>San miguel</t>
  </si>
  <si>
    <t>73392171</t>
  </si>
  <si>
    <t>CHAUPIS CAMACHO DERIAN LUIGGUI</t>
  </si>
  <si>
    <t>ASOC DE VIV SAPOTAL II EETAPA MZ E3 LT 11 URB LOS CEDROS</t>
  </si>
  <si>
    <t>Santa anita</t>
  </si>
  <si>
    <t>77243832</t>
  </si>
  <si>
    <t>MAYHUA CASTRO ELVIS</t>
  </si>
  <si>
    <t>P. JOVEN VIRGEN DEL CARMEN MZ H LT 10</t>
  </si>
  <si>
    <t>77146052</t>
  </si>
  <si>
    <t>RUCABADO RAMOS LESLIE DIANA</t>
  </si>
  <si>
    <t>JR JUNIN 1164</t>
  </si>
  <si>
    <t>Jauja</t>
  </si>
  <si>
    <t>BALVIN DE LA CRUZ LUIS ALEXANDER</t>
  </si>
  <si>
    <t>E ASOC VIRGEN DEL CARMEN LT 23</t>
  </si>
  <si>
    <t>004486671</t>
  </si>
  <si>
    <t>SILLET BLANCO WENDY</t>
  </si>
  <si>
    <t>AV PISTA NUEVA MZ J LT 13 COOP LOS ROBLES</t>
  </si>
  <si>
    <t>JIMENEZ CORTEZ KENNY PAUL</t>
  </si>
  <si>
    <t>PS. SANTA CLARITA 178 ASOC. SANTA CLARITA</t>
  </si>
  <si>
    <t>41728086</t>
  </si>
  <si>
    <t>LUCAR PALACIOS JULIO ALBERTO</t>
  </si>
  <si>
    <t>AV. VICENTE MORALES DUAREZ 238 - PUEBLO JOVEN 1 DE MAYO</t>
  </si>
  <si>
    <t>73125240</t>
  </si>
  <si>
    <t>EDQUEN MUÑOZ VICTOR DOMINIQUE</t>
  </si>
  <si>
    <t>MZ F2 LT 1 URB. PACHACAMAC BARRIO 2 SECTOR 1</t>
  </si>
  <si>
    <t>002953933</t>
  </si>
  <si>
    <t>VILORIA LOZANO JOSE MARIA JESUS</t>
  </si>
  <si>
    <t>CALLE 2 E LT 01 APV-MAGISTERIAL CANTO GRANDE</t>
  </si>
  <si>
    <t>10725022</t>
  </si>
  <si>
    <t>YNFANZON ESPINOZA RAUL JAIME</t>
  </si>
  <si>
    <t>JR JOSE RAYGADA 242 - CONDEVILLA</t>
  </si>
  <si>
    <t>44337499</t>
  </si>
  <si>
    <t>TUESTA GRANDEZ ESTEFANNY</t>
  </si>
  <si>
    <t>CALLE 1 MZ A LT 13 II ETAPA ASOC MONTE DE LOS OLIVOS</t>
  </si>
  <si>
    <t>SON CONSTRUCTORES SAC</t>
  </si>
  <si>
    <t>CORDERO PARRA JOSE NICALIS</t>
  </si>
  <si>
    <t>AV PACASMAYO MZ Q LT 25 URB EL ALAMO</t>
  </si>
  <si>
    <t>48216153</t>
  </si>
  <si>
    <t xml:space="preserve">ASENT H SAN JUAN DE DIOS </t>
  </si>
  <si>
    <t>Independecia</t>
  </si>
  <si>
    <t>PSJ SOLIDARIDAD 150</t>
  </si>
  <si>
    <t>LOPEZ ROJAS ALEXIS JOSE</t>
  </si>
  <si>
    <t xml:space="preserve">JR RIO BLANCO VILLA NORTE </t>
  </si>
  <si>
    <t>NORABUENA MARTICORENA RAUL</t>
  </si>
  <si>
    <t>JR AREQUIPA 4241</t>
  </si>
  <si>
    <t>JR APURIMAC 4095</t>
  </si>
  <si>
    <t>71202390</t>
  </si>
  <si>
    <t>COOP LOS PEQUEÑOS IND ATE</t>
  </si>
  <si>
    <t>SUSANIBAR HUAMAN JUAN FREDDY</t>
  </si>
  <si>
    <t xml:space="preserve">ASENT H LAMPA DE ORO </t>
  </si>
  <si>
    <t>JR QUILCA 781</t>
  </si>
  <si>
    <t>CA. LAS DALIAS MZ. D LT. 11, LAS DALIAS</t>
  </si>
  <si>
    <t>20602125361</t>
  </si>
  <si>
    <t>ROCAS S.M SERVICIOS GENERALES E.I.R.L.</t>
  </si>
  <si>
    <t>43571445</t>
  </si>
  <si>
    <t>HUAMANI SOTO PAUL JORGE</t>
  </si>
  <si>
    <t>CALLE STA. TERESA MZ 5 LT 58 ASOC. DE PADRES DE FAMILIA</t>
  </si>
  <si>
    <t>CABRERA GARRO JORGE LUIS</t>
  </si>
  <si>
    <t>EX FUNDO OQUENDO  MZ LT 43 ASOC VIV SAN VALETIN</t>
  </si>
  <si>
    <t>CRISPIN LLULUY JESUS ALBERTO</t>
  </si>
  <si>
    <t>ASOC PRO VI LOS LIBERTADORES MZ C LT.53</t>
  </si>
  <si>
    <t xml:space="preserve">ISUIZA RIOS MELCHOR </t>
  </si>
  <si>
    <t>AV FELIPE PINGLO ALVA 203 PJ. REYNOWO</t>
  </si>
  <si>
    <t>CHAVEZ MACHOA SEGUNDO ROY</t>
  </si>
  <si>
    <t>CASERIO GALLITO</t>
  </si>
  <si>
    <t>Loreto</t>
  </si>
  <si>
    <t>004984760</t>
  </si>
  <si>
    <t>MARQUEZ CALDERON GENESIS GABRIELA</t>
  </si>
  <si>
    <t xml:space="preserve">AV NARANJAL MZ B LT 3 </t>
  </si>
  <si>
    <t>48705653</t>
  </si>
  <si>
    <t xml:space="preserve">PINEDO PANDURO JUAN HERNAN </t>
  </si>
  <si>
    <t>AV GUILLERMO BILLIGHURST 791</t>
  </si>
  <si>
    <t>46471276</t>
  </si>
  <si>
    <t xml:space="preserve">ZAVALA  MALLMA MARCO ANTONIO </t>
  </si>
  <si>
    <t>UCV 53 LT ZONA C ASENT HUAYCAN</t>
  </si>
  <si>
    <t>40714485</t>
  </si>
  <si>
    <t>QUISPE REVILLA GUSTAVO ADOLFO</t>
  </si>
  <si>
    <t>MZ J LT 9 VILLA VICTORIA</t>
  </si>
  <si>
    <t>43808855</t>
  </si>
  <si>
    <t xml:space="preserve">TUANAMA ARMAS PEPE </t>
  </si>
  <si>
    <t>AV SAN HILARION ESTE 256</t>
  </si>
  <si>
    <t>80543332</t>
  </si>
  <si>
    <t>NAVARRO PEREZ JACK</t>
  </si>
  <si>
    <t>MZ G3 LT 7 SEC C GROUP RES C2 PACHACUTEC</t>
  </si>
  <si>
    <t>MONGE RENDON ARON</t>
  </si>
  <si>
    <t>SACASHUAYLLA TICAPATA</t>
  </si>
  <si>
    <t>San sebastian</t>
  </si>
  <si>
    <t>44937872</t>
  </si>
  <si>
    <t xml:space="preserve">LINARES AQUITUARI DENNER </t>
  </si>
  <si>
    <t>ANGULO 246 ASOC STA LUZMILA</t>
  </si>
  <si>
    <t>81428061</t>
  </si>
  <si>
    <t>LINARES AQUITUARI ALEX</t>
  </si>
  <si>
    <t xml:space="preserve">C.P NUEVO SAN JUAN </t>
  </si>
  <si>
    <t>Calleria</t>
  </si>
  <si>
    <t>73352969</t>
  </si>
  <si>
    <t>LEON VILLEGAS PERSI</t>
  </si>
  <si>
    <t>ASOC PROVIV SAN DIEGO DE CARABAYLLO</t>
  </si>
  <si>
    <t>60500846</t>
  </si>
  <si>
    <t>CHAVEZ UPIACHIHAY PIERO</t>
  </si>
  <si>
    <t>COMUNIDAD GALLITO</t>
  </si>
  <si>
    <t>Fernando Lores</t>
  </si>
  <si>
    <t>20097638</t>
  </si>
  <si>
    <t>OLIVARES PIÑAS WALTER PERCY</t>
  </si>
  <si>
    <t>LOS EUCALIPTOS MZ. A LT. 20 URB. LOS PORTALES DE CARAPONGO</t>
  </si>
  <si>
    <t>45496295</t>
  </si>
  <si>
    <t>VILLOSLADA CUBAS HECTOR</t>
  </si>
  <si>
    <t>ESTACION 25,26 y 27</t>
  </si>
  <si>
    <t>calle tokio MzB lote 36 Huachipa Lurigancho</t>
  </si>
  <si>
    <t>25614896</t>
  </si>
  <si>
    <t xml:space="preserve">CHAVEZ ABARCA FABIAN </t>
  </si>
  <si>
    <t>URB. SN JOAQUIN GARCILAZO DE LA VEGA #535</t>
  </si>
  <si>
    <t>PINEDO PADILLA JOSE LEANDRO</t>
  </si>
  <si>
    <t>BIANCHI GRANADOS OSCAR GABRIEL</t>
  </si>
  <si>
    <t>VASQUEZ ROSALE, LUIS ALBERTO</t>
  </si>
  <si>
    <t>MUÑOZ LANDAETA ANDRES GREGORIO</t>
  </si>
  <si>
    <t xml:space="preserve"> CARRERA NAVAS VICTOR ALEJANDRO</t>
  </si>
  <si>
    <t xml:space="preserve">SANTIANI PAREDES CHRISTOPHER MIGUEL </t>
  </si>
  <si>
    <t>CISTERNA ROMAN JEINER</t>
  </si>
  <si>
    <t>COILA CORA ROGER</t>
  </si>
  <si>
    <t>MEZA ESPINOZA SHULLER</t>
  </si>
  <si>
    <t>GODOY IPANAQUE ANDY</t>
  </si>
  <si>
    <t xml:space="preserve">GARCIA DE LA CRUZ MARCOS ORLANDO </t>
  </si>
  <si>
    <t xml:space="preserve">MEDINA TORALES MIGUEL ANGEL </t>
  </si>
  <si>
    <t>40670061</t>
  </si>
  <si>
    <t xml:space="preserve">MAYTA VEGA JULISSA ALIDA </t>
  </si>
  <si>
    <t>AV NICOLAS ARRIOLA 915</t>
  </si>
  <si>
    <t>47601306</t>
  </si>
  <si>
    <t>JIMENEZ LLACSAHUANGA, MELISSA</t>
  </si>
  <si>
    <t>JR ZARUMILLA C-7</t>
  </si>
  <si>
    <t>SAN IGNACIO</t>
  </si>
  <si>
    <t xml:space="preserve">SABOGAL ALVAREZ CESAR AUGUSTO </t>
  </si>
  <si>
    <t>002355617</t>
  </si>
  <si>
    <t>DOS SANTOS, JEFERSON HENRIQUE</t>
  </si>
  <si>
    <t>URB LAS PALMAS REALES MZ G LT 16</t>
  </si>
  <si>
    <t xml:space="preserve">SIFUENTES MENACHO MAX JOEL </t>
  </si>
  <si>
    <t xml:space="preserve">DOS SANTOS JUAREZ CARLOS </t>
  </si>
  <si>
    <t xml:space="preserve">BENITO AIRALDI PAUL DANIEL </t>
  </si>
  <si>
    <t xml:space="preserve">CHAGUA TORRES JORGE LUIS </t>
  </si>
  <si>
    <t xml:space="preserve">SABOGAL ALVAREZ ANGEL RICARDO </t>
  </si>
  <si>
    <t xml:space="preserve"> ECHEVARRIA VASQUEZ CHRISTIAM ANDRES</t>
  </si>
  <si>
    <t>YAICATE NASHNATE MARCO ANTONIO CRISTOPER</t>
  </si>
  <si>
    <t>AV CARLOS IZAGUIRRE URB KAMA I MZ B LT 17</t>
  </si>
  <si>
    <t>70193571</t>
  </si>
  <si>
    <t>BLAS ESTRELLA HENRY</t>
  </si>
  <si>
    <t>ASOC VIV DE TRAB TEXT VITARTE MZ B LT 6</t>
  </si>
  <si>
    <t xml:space="preserve">ALVARADO MOLINA ALEX </t>
  </si>
  <si>
    <t xml:space="preserve">VALVERDE RAMOS PIERO ALEXIS </t>
  </si>
  <si>
    <t xml:space="preserve">HERNANDEZ NUÑEZ WUILLIAMS </t>
  </si>
  <si>
    <t xml:space="preserve">PINCHI COMETIVOS JORGE </t>
  </si>
  <si>
    <t xml:space="preserve">MEZARINA DURAND EDUARDO </t>
  </si>
  <si>
    <t xml:space="preserve">CAZORLA QUISPE LENIN HUMBERTO </t>
  </si>
  <si>
    <t xml:space="preserve">NASHNATE FASANANDO JAMES RIVALDO </t>
  </si>
  <si>
    <t xml:space="preserve"> BENAVIDES HUARIPATA DANIEL MICHAEL</t>
  </si>
  <si>
    <t xml:space="preserve">FALCON CUBA ROY JANESTON </t>
  </si>
  <si>
    <t xml:space="preserve">CHINCHANO PRINCE CHRISTIAN </t>
  </si>
  <si>
    <t xml:space="preserve">NASHNATE FASANANDO LIMBER </t>
  </si>
  <si>
    <t xml:space="preserve">RAYMUNDO RAMOS OSCAR </t>
  </si>
  <si>
    <t xml:space="preserve">VALVERDE RAMOS PIERO HUMBERTO </t>
  </si>
  <si>
    <t>PINEDO ALMEYDA CESAR ANDRE</t>
  </si>
  <si>
    <t>PINEDO ALMEYDA EDUARDO JESUS</t>
  </si>
  <si>
    <t>PINEDO ALMEYDA KENNER SANTIAGO</t>
  </si>
  <si>
    <t>MOZOMBITE ARIMUYA NOE DAVID</t>
  </si>
  <si>
    <t>LANDEO TINOCO SAUL JHONATAN</t>
  </si>
  <si>
    <t>VG SOLUCIONES INTEGRALES</t>
  </si>
  <si>
    <t>72896103</t>
  </si>
  <si>
    <t>TRUJILLO VEGA CHRISTIAN FERNANDO</t>
  </si>
  <si>
    <t>ESTACION 14 Y 15</t>
  </si>
  <si>
    <t>AV. STA ROSA 275-2DA.ZONA COLLIQUE</t>
  </si>
  <si>
    <t>70477402</t>
  </si>
  <si>
    <t>BERNABE SUAREZ JAIRO JAIR</t>
  </si>
  <si>
    <t>HUALGAYOC MZ K LT.6 LOS ANGELES</t>
  </si>
  <si>
    <t>46238313</t>
  </si>
  <si>
    <t>PAIPAY SOCA EDGAR JAIROL</t>
  </si>
  <si>
    <t>2 DE MAYO 394 URB 3 ZONA HOGAR POLICIAL MZ J3 LT.14</t>
  </si>
  <si>
    <t>10320040</t>
  </si>
  <si>
    <t>VIDAL GUTIERREZ  JUAN CARLOS</t>
  </si>
  <si>
    <t>CALLE LAS GAVIOTAS 2210 EDIF E 15 DPTO 103</t>
  </si>
  <si>
    <t>73655902</t>
  </si>
  <si>
    <t>VELASQUEZ PONCE STALIN</t>
  </si>
  <si>
    <t xml:space="preserve">JOSE CARLOS MARIATEGUI 170 ASENT H </t>
  </si>
  <si>
    <t>71517239</t>
  </si>
  <si>
    <t>CORTEZ VEGA VICTOR ABELARDO</t>
  </si>
  <si>
    <t>CALLE LA UNION 672 COOP PABLO VI KM14</t>
  </si>
  <si>
    <t>32875257</t>
  </si>
  <si>
    <t>DIAZ MOLINA VICTOR HUGO</t>
  </si>
  <si>
    <t>URB.ANTUNEZ DE MAYOLO MZ.E LT.6</t>
  </si>
  <si>
    <t>E-09</t>
  </si>
  <si>
    <t>43656622</t>
  </si>
  <si>
    <t>BOLO JARAMILLO, JHON VICTOR</t>
  </si>
  <si>
    <t>71977944</t>
  </si>
  <si>
    <t>SORIANO MONTALVO, FRANK HELER</t>
  </si>
  <si>
    <t>10660585</t>
  </si>
  <si>
    <t>LEON HUISA, FAUSTINO</t>
  </si>
  <si>
    <t>Av. San Martin 242</t>
  </si>
  <si>
    <t>43402399</t>
  </si>
  <si>
    <t>JARA GRAU, CESAR ALEJANDRO</t>
  </si>
  <si>
    <t>A. El Angel</t>
  </si>
  <si>
    <t>45343901</t>
  </si>
  <si>
    <t>RAMIREZ LOZADA, JOSE ANTONIO</t>
  </si>
  <si>
    <t>San Gregorio</t>
  </si>
  <si>
    <t>48473889</t>
  </si>
  <si>
    <t>SALDAÑA VALLES, STALIN</t>
  </si>
  <si>
    <t>08141218</t>
  </si>
  <si>
    <t>URBINA CHAVEZ, JORGE RICARDO</t>
  </si>
  <si>
    <t>Los Robles</t>
  </si>
  <si>
    <t>73506547</t>
  </si>
  <si>
    <t>GALINDO CORDOVA, ELMER</t>
  </si>
  <si>
    <t>Calle San Alberto</t>
  </si>
  <si>
    <t>77809799</t>
  </si>
  <si>
    <t>VALVERDE ALVA, SAMUEL JEANPIERE</t>
  </si>
  <si>
    <t>Los Cedros</t>
  </si>
  <si>
    <t>74746421</t>
  </si>
  <si>
    <t>QUISPE BARRIONUEVO, ANGEL RICARDO</t>
  </si>
  <si>
    <t>Av. Separadora Industrial</t>
  </si>
  <si>
    <t>75786872</t>
  </si>
  <si>
    <t>VIVANCO ANDRADE, SEBASTIAN ANTHONY</t>
  </si>
  <si>
    <t>Urb. Mesa Redondo</t>
  </si>
  <si>
    <t>CASTILLO ELERA, ALFONSIN</t>
  </si>
  <si>
    <t>08//01/2018</t>
  </si>
  <si>
    <t>000089165</t>
  </si>
  <si>
    <t>ESCALONA MONTILLA, CARLOS JOSE</t>
  </si>
  <si>
    <t>JR CHINCHAYSUYO N° 619</t>
  </si>
  <si>
    <t>(blank)</t>
  </si>
  <si>
    <t>A2 TECH</t>
  </si>
  <si>
    <t>ACP AMBIENTAL</t>
  </si>
  <si>
    <t>AMBIPAR</t>
  </si>
  <si>
    <t>AGF PERU</t>
  </si>
  <si>
    <t>AHORRO Y EFICIENCIA DE ENERGIA S.A.C. (AE ENERGY)</t>
  </si>
  <si>
    <t>AMPHOS 21</t>
  </si>
  <si>
    <t>ANCRO SRL</t>
  </si>
  <si>
    <t>ARTE Y TECNOLOGIA DEL CONCRETO SAC (ARTCO)</t>
  </si>
  <si>
    <t>BK MODULAR (ABERTIS)</t>
  </si>
  <si>
    <t>CB METAL S.A.C.</t>
  </si>
  <si>
    <t xml:space="preserve">CCIMA SEÑALIZACIONES </t>
  </si>
  <si>
    <t>CASSADO</t>
  </si>
  <si>
    <t>COBRA PERU SA</t>
  </si>
  <si>
    <t>CONSORCIO OBRAS DE METRO SA</t>
  </si>
  <si>
    <t>CONSTRUCTORA ARQUITRABE SAC</t>
  </si>
  <si>
    <t>CONTROLES AUTOMATICOS SAC (CONTROL MATIC)</t>
  </si>
  <si>
    <t>CORPORACION REGEYSER SAC</t>
  </si>
  <si>
    <t>ECOCENTURY SAC</t>
  </si>
  <si>
    <t>ENEL DISTRIBUCION PERU S.A.A.</t>
  </si>
  <si>
    <t>ENTREPISOS LIMA SAC</t>
  </si>
  <si>
    <t xml:space="preserve">EPOS - EMPRESA PORTUGUESA DE OBRAS SUBTERRANEAS </t>
  </si>
  <si>
    <t>EULEN</t>
  </si>
  <si>
    <t>GEOLAM</t>
  </si>
  <si>
    <t>GESTION COMERCIAL DE EMPRESAS EIRL (GECODEM)</t>
  </si>
  <si>
    <t>GH GRUAS PERU SAC</t>
  </si>
  <si>
    <t>GREENLAB</t>
  </si>
  <si>
    <t>GRUINSA</t>
  </si>
  <si>
    <t>HYDREX INGENIEROS SAC</t>
  </si>
  <si>
    <t>INGENIERIA INTEGRAL CORPORATIVA S.A.C.</t>
  </si>
  <si>
    <t>INTERSENDAS SAC</t>
  </si>
  <si>
    <t>INVESTIGACION Y CONTROL DE CALIDAD SA (INCOSA)</t>
  </si>
  <si>
    <t>JJTECH CONTROL EIRL</t>
  </si>
  <si>
    <t xml:space="preserve">JV RESGUARDO </t>
  </si>
  <si>
    <t>LICHTHAUS</t>
  </si>
  <si>
    <t>LUPPAAR CONTRATISTAS GENERALES SRL</t>
  </si>
  <si>
    <t>MC VALLES</t>
  </si>
  <si>
    <t>MCON PERU SAC</t>
  </si>
  <si>
    <t>MCORP SAC</t>
  </si>
  <si>
    <t>MOVITECNICA</t>
  </si>
  <si>
    <t>OBRAS SUBTERRANEAS SA SUCURSAL EN LA REPUBLICA DEL PERU (OSSA)</t>
  </si>
  <si>
    <t>OBRAS Y SERVICIOS INDUSTRIALES SAC (BM1)</t>
  </si>
  <si>
    <t>OFITECO PERU SAC</t>
  </si>
  <si>
    <t>PG. OBRAS GENERALES SAC</t>
  </si>
  <si>
    <t>PILOTES TERRATEST SA</t>
  </si>
  <si>
    <t>PIRES GIOVANOTTI GUARDIA</t>
  </si>
  <si>
    <t>POSADA</t>
  </si>
  <si>
    <t>PREFABRICADOS ANDINOS PERU SAC (PREANSA)</t>
  </si>
  <si>
    <t>PROJECT AUTOMATION (PAP)</t>
  </si>
  <si>
    <t>PROSEGURIDAD</t>
  </si>
  <si>
    <t>PROSEGUR TECNOLOGIA PERU SA</t>
  </si>
  <si>
    <t>RAUM</t>
  </si>
  <si>
    <t>REALI PERU SAC</t>
  </si>
  <si>
    <t>RITA PEREZ OBLITAS  (INVERSIONES CI &amp; CRIS)</t>
  </si>
  <si>
    <t>ROSELLO &amp; CIA SA</t>
  </si>
  <si>
    <t>SERVICIO DE LOGISTICA EXPRESS SAC (SLE)</t>
  </si>
  <si>
    <t>SOCIAL CAPITAL</t>
  </si>
  <si>
    <t>SOLER Y PALAU (DSA INGENIERIA Y PROYECTOS)</t>
  </si>
  <si>
    <t>SOLETANCHE BACHY (SBP)</t>
  </si>
  <si>
    <t>SOCIEDAD DIVING SERVICE SALVAGE PERU  SAC</t>
  </si>
  <si>
    <t>SONINGEO SAC</t>
  </si>
  <si>
    <t>SUIZA ALERTA SAC</t>
  </si>
  <si>
    <t>TAJ&amp;M SAC</t>
  </si>
  <si>
    <t>TERMOSISTEMAS SAC</t>
  </si>
  <si>
    <t>THYSSENKRUPP ELEVADORES SAC (TK ELEVADORES)</t>
  </si>
  <si>
    <t>TOP FIBRA</t>
  </si>
  <si>
    <t>TRANSPORTES JIKAL SAC</t>
  </si>
  <si>
    <t>TRANSPORTES ACOINSA</t>
  </si>
  <si>
    <t xml:space="preserve">TRANSPORTES GLORIA </t>
  </si>
  <si>
    <t>TUNELES Y PREFRABRICADOS INCA (TPI)</t>
  </si>
  <si>
    <t>UNION DE CONCRETERAS SA (UNICON)</t>
  </si>
  <si>
    <t>YVAN NEIRA GARCIA (YNG)</t>
  </si>
  <si>
    <t>ZITRON PERU SAC</t>
  </si>
  <si>
    <t>Razon Social</t>
  </si>
  <si>
    <t>Nombre Comercial</t>
  </si>
  <si>
    <t>20517311741</t>
  </si>
  <si>
    <t>TRASNPORTES JIKAL SRL</t>
  </si>
  <si>
    <t>VIGIA DE CISTERNA</t>
  </si>
  <si>
    <t>PASEO LOS DOMINICOS 151 DPTO. 203 C.S. STA. ROSA</t>
  </si>
  <si>
    <t xml:space="preserve">OPERADOR  DE CISTERNA </t>
  </si>
  <si>
    <t>ASOC. DE PROP. SANTA PETRONILA DE OQUENDO MZ. G LT. 32</t>
  </si>
  <si>
    <t xml:space="preserve">ESTACIONES Y PISTAS </t>
  </si>
  <si>
    <t>ASENT. H. KUMAMOTO XX MZ. LL LT. 01</t>
  </si>
  <si>
    <t>1RO DE MAYO 974</t>
  </si>
  <si>
    <t>JR. MIGUEL GRAU NRO. 171 URB. PLAYA RIMAC</t>
  </si>
  <si>
    <t>46598430</t>
  </si>
  <si>
    <t xml:space="preserve">CAJO  ENRIQUE CARLOS </t>
  </si>
  <si>
    <t>PS. 3 MZ. T LT. 11 PJ. 1 DE SETIEMBRE</t>
  </si>
  <si>
    <t>SUPERVISOR EN CAMPO</t>
  </si>
  <si>
    <t>HEREDIA GARCIA JOEL</t>
  </si>
  <si>
    <t>PREVENCIONISTA DE OBRA</t>
  </si>
  <si>
    <t>Av. Circunvalación, Mz. J14, Lt. 23</t>
  </si>
  <si>
    <t>ALVAREZ ESPINO JOSE LUIS</t>
  </si>
  <si>
    <t>JR. TACNA N° 1313, MZ. 50E, LT. 5, JOSE GALVEZ</t>
  </si>
  <si>
    <t>46211631 </t>
  </si>
  <si>
    <t>HERNANDEZ ROJAS PERCY JOEL</t>
  </si>
  <si>
    <t>AV. ARICA 268, JOSE GALVEZ</t>
  </si>
  <si>
    <t>TORRES YATACO CRISTHIAN</t>
  </si>
  <si>
    <t>AV. 8 DE OCTUBRE 141, NUEVA ESPERANZA</t>
  </si>
  <si>
    <t>MENDOZA RIVEROS ROLANDO</t>
  </si>
  <si>
    <t>PSJE. NICARAGUA 265, URB. LA MENACHO I</t>
  </si>
  <si>
    <t>25/01/2021</t>
  </si>
  <si>
    <t>SEGURA VELA AURELIO</t>
  </si>
  <si>
    <t xml:space="preserve"> UCV 157, MZ. E, LT. 3, HUAYCAN, ZONA K</t>
  </si>
  <si>
    <t>OROZCO RODRIGUEZ CESAR AUGUSTO</t>
  </si>
  <si>
    <t>JR. SAN MIGUEL 230, JOSE CARLOS MARIATEGUI</t>
  </si>
  <si>
    <t>Bajas</t>
  </si>
  <si>
    <t>Altas</t>
  </si>
  <si>
    <t>Estacion 08 y 09 Estacion 25</t>
  </si>
  <si>
    <t>71263243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</si>
</sst>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dd\.mm\.yyyy;@"/>
    <numFmt numFmtId="165" formatCode="dd/mm/yyyy;@"/>
    <numFmt numFmtId="166" formatCode="dd/mm/yyyy"/>
  </numFmts>
  <fonts count="14" x14ac:knownFonts="1">
    <font>
      <sz val="11"/>
      <color theme="1"/>
      <name val="Calibri"/>
      <family val="2"/>
      <scheme val="minor"/>
    </font>
    <font>
      <sz val="10"/>
      <name val="Arial"/>
      <family val="2"/>
    </font>
    <font>
      <b/>
      <sz val="8"/>
      <name val="Calibri"/>
      <family val="2"/>
    </font>
    <font>
      <sz val="8"/>
      <color theme="1"/>
      <name val="Calibri"/>
      <family val="2"/>
      <scheme val="minor"/>
    </font>
    <font>
      <sz val="9"/>
      <color indexed="81"/>
      <name val="Tahoma"/>
      <family val="2"/>
    </font>
    <font>
      <b/>
      <sz val="9"/>
      <color indexed="81"/>
      <name val="Tahoma"/>
      <family val="2"/>
    </font>
    <font>
      <sz val="11"/>
      <name val="Calibri"/>
      <family val="2"/>
      <scheme val="minor"/>
    </font>
    <font>
      <sz val="11"/>
      <color theme="1"/>
      <name val="Calibri"/>
      <family val="2"/>
      <scheme val="minor"/>
    </font>
    <font>
      <b/>
      <sz val="11"/>
      <color theme="1"/>
      <name val="Calibri"/>
      <family val="2"/>
      <scheme val="minor"/>
    </font>
    <font>
      <sz val="8"/>
      <name val="Calibri"/>
      <family val="2"/>
      <scheme val="minor"/>
    </font>
    <font>
      <b/>
      <sz val="16"/>
      <color theme="0"/>
      <name val="Calibri"/>
      <family val="2"/>
      <scheme val="minor"/>
    </font>
    <font>
      <b/>
      <sz val="11"/>
      <color theme="0"/>
      <name val="Calibri"/>
      <family val="2"/>
      <scheme val="minor"/>
    </font>
    <font>
      <u/>
      <sz val="11"/>
      <color theme="1"/>
      <name val="Calibri"/>
      <family val="2"/>
      <scheme val="minor"/>
    </font>
    <font>
      <sz val="10"/>
      <color theme="4" tint="-0.499984740745262"/>
      <name val="Calibri"/>
      <family val="2"/>
      <scheme val="minor"/>
    </font>
  </fonts>
  <fills count="9">
    <fill>
      <patternFill patternType="none"/>
    </fill>
    <fill>
      <patternFill patternType="gray125"/>
    </fill>
    <fill>
      <patternFill patternType="solid">
        <fgColor theme="8" tint="0.39997558519241921"/>
        <bgColor indexed="64"/>
      </patternFill>
    </fill>
    <fill>
      <patternFill patternType="solid">
        <fgColor theme="3"/>
        <bgColor indexed="64"/>
      </patternFill>
    </fill>
    <fill>
      <patternFill patternType="solid">
        <fgColor theme="4" tint="0.79998168889431442"/>
        <bgColor theme="4" tint="0.79998168889431442"/>
      </patternFill>
    </fill>
    <fill>
      <patternFill patternType="solid">
        <fgColor theme="8" tint="-0.249977111117893"/>
        <bgColor indexed="64"/>
      </patternFill>
    </fill>
    <fill>
      <patternFill patternType="solid">
        <fgColor rgb="FFFFFF00"/>
        <bgColor indexed="64"/>
      </patternFill>
    </fill>
    <fill>
      <patternFill patternType="solid">
        <fgColor theme="5"/>
        <bgColor indexed="64"/>
      </patternFill>
    </fill>
    <fill>
      <patternFill patternType="solid">
        <fgColor theme="9"/>
        <bgColor indexed="64"/>
      </patternFill>
    </fill>
  </fills>
  <borders count="22">
    <border>
      <left/>
      <right/>
      <top/>
      <bottom/>
      <diagonal/>
    </border>
    <border>
      <left style="thin">
        <color indexed="64"/>
      </left>
      <right style="thin">
        <color indexed="64"/>
      </right>
      <top style="thin">
        <color indexed="64"/>
      </top>
      <bottom style="thin">
        <color indexed="64"/>
      </bottom>
      <diagonal/>
    </border>
    <border>
      <left style="dashed">
        <color indexed="64"/>
      </left>
      <right style="dashed">
        <color indexed="64"/>
      </right>
      <top style="dashed">
        <color indexed="64"/>
      </top>
      <bottom style="dashed">
        <color indexed="64"/>
      </bottom>
      <diagonal/>
    </border>
    <border>
      <left style="thin">
        <color indexed="64"/>
      </left>
      <right style="thin">
        <color indexed="64"/>
      </right>
      <top/>
      <bottom style="thin">
        <color indexed="64"/>
      </bottom>
      <diagonal/>
    </border>
    <border>
      <left/>
      <right/>
      <top style="thin">
        <color theme="8" tint="0.79998168889431442"/>
      </top>
      <bottom style="thin">
        <color theme="8" tint="0.79998168889431442"/>
      </bottom>
      <diagonal/>
    </border>
    <border>
      <left/>
      <right/>
      <top style="double">
        <color theme="8" tint="-0.249977111117893"/>
      </top>
      <bottom/>
      <diagonal/>
    </border>
    <border>
      <left style="thin">
        <color theme="8" tint="-0.24994659260841701"/>
      </left>
      <right style="thin">
        <color theme="8" tint="-0.24994659260841701"/>
      </right>
      <top style="thin">
        <color theme="8" tint="-0.24994659260841701"/>
      </top>
      <bottom style="thin">
        <color theme="8" tint="-0.24994659260841701"/>
      </bottom>
      <diagonal/>
    </border>
    <border>
      <left style="thin">
        <color theme="8" tint="-0.24994659260841701"/>
      </left>
      <right style="thin">
        <color theme="8" tint="-0.24994659260841701"/>
      </right>
      <top style="double">
        <color theme="8" tint="-0.24994659260841701"/>
      </top>
      <bottom style="thin">
        <color theme="8" tint="-0.24994659260841701"/>
      </bottom>
      <diagonal/>
    </border>
    <border>
      <left style="thin">
        <color theme="8" tint="-0.24994659260841701"/>
      </left>
      <right style="thin">
        <color theme="8" tint="-0.24994659260841701"/>
      </right>
      <top style="thin">
        <color theme="8" tint="-0.24994659260841701"/>
      </top>
      <bottom/>
      <diagonal/>
    </border>
    <border>
      <left style="thin">
        <color theme="8" tint="-0.24994659260841701"/>
      </left>
      <right style="thin">
        <color theme="8" tint="-0.24994659260841701"/>
      </right>
      <top style="thin">
        <color indexed="65"/>
      </top>
      <bottom/>
      <diagonal/>
    </border>
    <border>
      <left style="thin">
        <color theme="8" tint="-0.24994659260841701"/>
      </left>
      <right/>
      <top style="thin">
        <color theme="8" tint="-0.24994659260841701"/>
      </top>
      <bottom style="thin">
        <color theme="8" tint="-0.24994659260841701"/>
      </bottom>
      <diagonal/>
    </border>
    <border>
      <left style="thin">
        <color indexed="65"/>
      </left>
      <right/>
      <top style="thin">
        <color theme="8" tint="-0.24994659260841701"/>
      </top>
      <bottom style="thin">
        <color theme="8" tint="-0.24994659260841701"/>
      </bottom>
      <diagonal/>
    </border>
    <border>
      <left style="thin">
        <color indexed="65"/>
      </left>
      <right style="thin">
        <color theme="8" tint="-0.24994659260841701"/>
      </right>
      <top style="thin">
        <color theme="8" tint="-0.24994659260841701"/>
      </top>
      <bottom style="thin">
        <color theme="8" tint="-0.24994659260841701"/>
      </bottom>
      <diagonal/>
    </border>
    <border>
      <left style="thin">
        <color rgb="FF999999"/>
      </left>
      <right/>
      <top style="thin">
        <color rgb="FF999999"/>
      </top>
      <bottom/>
      <diagonal/>
    </border>
    <border>
      <left style="thin">
        <color indexed="65"/>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indexed="65"/>
      </top>
      <bottom/>
      <diagonal/>
    </border>
    <border>
      <left/>
      <right/>
      <top style="thin">
        <color rgb="FF999999"/>
      </top>
      <bottom/>
      <diagonal/>
    </border>
    <border>
      <left style="thin">
        <color theme="8" tint="-0.24994659260841701"/>
      </left>
      <right style="thin">
        <color theme="8" tint="-0.24994659260841701"/>
      </right>
      <top style="thin">
        <color rgb="FF999999"/>
      </top>
      <bottom/>
      <diagonal/>
    </border>
    <border>
      <left style="thin">
        <color theme="8" tint="-0.24994659260841701"/>
      </left>
      <right style="thin">
        <color theme="8" tint="-0.24994659260841701"/>
      </right>
      <top style="thin">
        <color rgb="FF999999"/>
      </top>
      <bottom style="thin">
        <color theme="8" tint="-0.24994659260841701"/>
      </bottom>
      <diagonal/>
    </border>
    <border>
      <left/>
      <right/>
      <top/>
      <bottom style="thin">
        <color theme="8" tint="0.39997558519241921"/>
      </bottom>
      <diagonal/>
    </border>
    <border>
      <left style="thin">
        <color rgb="FF999999"/>
      </left>
      <right style="thin">
        <color rgb="FF999999"/>
      </right>
      <top style="thin">
        <color rgb="FF999999"/>
      </top>
      <bottom style="thin">
        <color rgb="FF999999"/>
      </bottom>
      <diagonal/>
    </border>
  </borders>
  <cellStyleXfs count="16">
    <xf numFmtId="0" fontId="0" fillId="0" borderId="0"/>
    <xf numFmtId="0" fontId="1" fillId="0" borderId="0"/>
    <xf numFmtId="0" fontId="1" fillId="0" borderId="2" applyNumberFormat="0" applyFont="0" applyFill="0" applyAlignment="0"/>
    <xf numFmtId="0" fontId="1" fillId="0" borderId="0"/>
    <xf numFmtId="0" fontId="1" fillId="0" borderId="0"/>
    <xf numFmtId="0" fontId="1" fillId="0" borderId="0" applyFill="0" applyBorder="0"/>
    <xf numFmtId="0" fontId="1" fillId="0" borderId="0"/>
    <xf numFmtId="0" fontId="1" fillId="0" borderId="0"/>
    <xf numFmtId="0" fontId="1" fillId="0" borderId="0" applyFill="0" applyBorder="0"/>
    <xf numFmtId="0" fontId="1" fillId="0" borderId="0"/>
    <xf numFmtId="0" fontId="1" fillId="0" borderId="0"/>
    <xf numFmtId="0" fontId="1" fillId="0" borderId="0"/>
    <xf numFmtId="0" fontId="1" fillId="0" borderId="0"/>
    <xf numFmtId="43" fontId="7" fillId="0" borderId="0" applyFont="0" applyFill="0" applyBorder="0" applyAlignment="0" applyProtection="0"/>
    <xf numFmtId="0" fontId="1" fillId="0" borderId="0" applyFill="0" applyBorder="0"/>
    <xf numFmtId="9" fontId="7" fillId="0" borderId="0" applyFont="0" applyFill="0" applyBorder="0" applyAlignment="0" applyProtection="0"/>
  </cellStyleXfs>
  <cellXfs count="61">
    <xf numFmtId="0" fontId="0" fillId="0" borderId="0" xfId="0"/>
    <xf numFmtId="0" fontId="0" fillId="0" borderId="0" xfId="0" pivotButton="1"/>
    <xf numFmtId="0" fontId="0" fillId="0" borderId="1" xfId="0" applyBorder="1"/>
    <xf numFmtId="0" fontId="0" fillId="0" borderId="1" xfId="0" applyBorder="1" applyAlignment="1">
      <alignment horizontal="center"/>
    </xf>
    <xf numFmtId="0" fontId="0" fillId="0" borderId="0" xfId="0" applyAlignment="1">
      <alignment horizontal="center"/>
    </xf>
    <xf numFmtId="14" fontId="0" fillId="0" borderId="1" xfId="0" applyNumberFormat="1" applyBorder="1" applyAlignment="1">
      <alignment horizontal="center"/>
    </xf>
    <xf numFmtId="49" fontId="2" fillId="2" borderId="1" xfId="1" applyNumberFormat="1" applyFont="1" applyFill="1" applyBorder="1" applyAlignment="1" applyProtection="1">
      <alignment horizontal="center" vertical="center" wrapText="1"/>
      <protection locked="0"/>
    </xf>
    <xf numFmtId="0" fontId="2" fillId="2" borderId="1" xfId="1" applyFont="1" applyFill="1" applyBorder="1" applyAlignment="1" applyProtection="1">
      <alignment horizontal="center" vertical="center" wrapText="1"/>
      <protection locked="0"/>
    </xf>
    <xf numFmtId="0" fontId="6" fillId="0" borderId="1" xfId="0" applyFont="1" applyBorder="1" applyAlignment="1">
      <alignment horizontal="center"/>
    </xf>
    <xf numFmtId="0" fontId="6" fillId="0" borderId="1" xfId="0" quotePrefix="1" applyFont="1" applyBorder="1" applyAlignment="1">
      <alignment horizontal="center"/>
    </xf>
    <xf numFmtId="43" fontId="3" fillId="0" borderId="1" xfId="13" applyFont="1" applyBorder="1"/>
    <xf numFmtId="14" fontId="0" fillId="0" borderId="0" xfId="0" applyNumberFormat="1"/>
    <xf numFmtId="164" fontId="0" fillId="0" borderId="0" xfId="0" applyNumberFormat="1" applyAlignment="1">
      <alignment horizontal="center"/>
    </xf>
    <xf numFmtId="165" fontId="0" fillId="0" borderId="1" xfId="0" applyNumberFormat="1" applyBorder="1" applyAlignment="1">
      <alignment horizontal="center"/>
    </xf>
    <xf numFmtId="14" fontId="2" fillId="2" borderId="1" xfId="1" applyNumberFormat="1" applyFont="1" applyFill="1" applyBorder="1" applyAlignment="1" applyProtection="1">
      <alignment horizontal="center" vertical="center"/>
      <protection locked="0"/>
    </xf>
    <xf numFmtId="165" fontId="2" fillId="2" borderId="1" xfId="1" applyNumberFormat="1" applyFont="1" applyFill="1" applyBorder="1" applyAlignment="1" applyProtection="1">
      <alignment horizontal="center" vertical="center" wrapText="1"/>
      <protection locked="0"/>
    </xf>
    <xf numFmtId="165" fontId="0" fillId="0" borderId="0" xfId="0" applyNumberFormat="1" applyAlignment="1">
      <alignment horizontal="center"/>
    </xf>
    <xf numFmtId="0" fontId="0" fillId="0" borderId="0" xfId="0" applyAlignment="1">
      <alignment horizontal="left"/>
    </xf>
    <xf numFmtId="0" fontId="0" fillId="4" borderId="1" xfId="0" applyFill="1" applyBorder="1" applyAlignment="1">
      <alignment horizontal="center"/>
    </xf>
    <xf numFmtId="0" fontId="0" fillId="4" borderId="0" xfId="0" applyFill="1" applyAlignment="1">
      <alignment horizontal="center"/>
    </xf>
    <xf numFmtId="0" fontId="8" fillId="0" borderId="0" xfId="0" pivotButton="1" applyFont="1"/>
    <xf numFmtId="0" fontId="8" fillId="0" borderId="0" xfId="0" applyFont="1" applyAlignment="1">
      <alignment horizontal="center"/>
    </xf>
    <xf numFmtId="0" fontId="11" fillId="5" borderId="6" xfId="0" applyFont="1" applyFill="1" applyBorder="1" applyAlignment="1">
      <alignment horizont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6" xfId="0" applyBorder="1"/>
    <xf numFmtId="9" fontId="0" fillId="0" borderId="4" xfId="15" applyFont="1" applyBorder="1" applyAlignment="1">
      <alignment horizontal="center"/>
    </xf>
    <xf numFmtId="9" fontId="8" fillId="0" borderId="5" xfId="15" applyFont="1" applyBorder="1" applyAlignment="1">
      <alignment horizontal="center"/>
    </xf>
    <xf numFmtId="0" fontId="12" fillId="0" borderId="0" xfId="0" applyFont="1"/>
    <xf numFmtId="49" fontId="2" fillId="6" borderId="1" xfId="1" applyNumberFormat="1" applyFont="1" applyFill="1" applyBorder="1" applyAlignment="1" applyProtection="1">
      <alignment horizontal="center" vertical="center" wrapText="1"/>
      <protection locked="0"/>
    </xf>
    <xf numFmtId="1" fontId="3" fillId="0" borderId="1" xfId="13" applyNumberFormat="1" applyFont="1" applyBorder="1" applyAlignment="1">
      <alignment horizontal="center"/>
    </xf>
    <xf numFmtId="0" fontId="3" fillId="0" borderId="1" xfId="13" applyNumberFormat="1" applyFont="1" applyBorder="1" applyAlignment="1">
      <alignment horizontal="center"/>
    </xf>
    <xf numFmtId="49" fontId="2" fillId="7" borderId="1" xfId="1" applyNumberFormat="1" applyFont="1" applyFill="1" applyBorder="1" applyAlignment="1" applyProtection="1">
      <alignment horizontal="center" vertical="center" wrapText="1"/>
      <protection locked="0"/>
    </xf>
    <xf numFmtId="166" fontId="0" fillId="0" borderId="1" xfId="0" applyNumberFormat="1" applyBorder="1" applyAlignment="1">
      <alignment horizontal="center"/>
    </xf>
    <xf numFmtId="0" fontId="0" fillId="0" borderId="13" xfId="0" pivotButton="1" applyBorder="1"/>
    <xf numFmtId="0" fontId="0" fillId="0" borderId="14" xfId="0" applyBorder="1"/>
    <xf numFmtId="0" fontId="0" fillId="0" borderId="15" xfId="0" applyBorder="1"/>
    <xf numFmtId="0" fontId="0" fillId="0" borderId="13" xfId="0" applyBorder="1"/>
    <xf numFmtId="0" fontId="0" fillId="0" borderId="16" xfId="0" applyBorder="1"/>
    <xf numFmtId="0" fontId="0" fillId="0" borderId="15" xfId="0" applyBorder="1" applyAlignment="1">
      <alignment horizontal="center"/>
    </xf>
    <xf numFmtId="0" fontId="0" fillId="0" borderId="17" xfId="0" applyBorder="1"/>
    <xf numFmtId="0" fontId="0" fillId="0" borderId="18" xfId="0" applyBorder="1"/>
    <xf numFmtId="0" fontId="0" fillId="0" borderId="19" xfId="0" applyBorder="1"/>
    <xf numFmtId="14" fontId="2" fillId="2" borderId="1" xfId="1" applyNumberFormat="1" applyFont="1" applyFill="1" applyBorder="1" applyAlignment="1" applyProtection="1">
      <alignment horizontal="center" vertical="center" wrapText="1"/>
      <protection locked="0"/>
    </xf>
    <xf numFmtId="14" fontId="0" fillId="0" borderId="0" xfId="0" applyNumberFormat="1" applyAlignment="1">
      <alignment horizontal="center"/>
    </xf>
    <xf numFmtId="0" fontId="8" fillId="0" borderId="20" xfId="0" applyFont="1" applyBorder="1"/>
    <xf numFmtId="0" fontId="13" fillId="6" borderId="3" xfId="0" applyFont="1" applyFill="1" applyBorder="1" applyAlignment="1">
      <alignment horizontal="center" vertical="center"/>
    </xf>
    <xf numFmtId="0" fontId="13" fillId="8" borderId="3" xfId="0" applyFont="1" applyFill="1" applyBorder="1" applyAlignment="1">
      <alignment horizontal="center" vertical="center"/>
    </xf>
    <xf numFmtId="0" fontId="0" fillId="0" borderId="21" xfId="0" pivotButton="1" applyBorder="1"/>
    <xf numFmtId="0" fontId="0" fillId="0" borderId="21" xfId="0" applyBorder="1"/>
    <xf numFmtId="0" fontId="10" fillId="3" borderId="0" xfId="0" applyFont="1" applyFill="1" applyAlignment="1">
      <alignment horizontal="center" vertical="center"/>
    </xf>
    <xf numFmtId="0" fontId="0" fillId="4" borderId="1" xfId="0" applyFont="1" applyFill="1" applyBorder="1" applyAlignment="1">
      <alignment horizontal="center"/>
    </xf>
    <xf numFmtId="0" fontId="0" fillId="0" borderId="0" xfId="0" applyBorder="1"/>
    <xf numFmtId="0" fontId="0" fillId="0" borderId="8" xfId="0" applyNumberFormat="1" applyBorder="1" applyAlignment="1">
      <alignment horizontal="center"/>
    </xf>
    <xf numFmtId="0" fontId="0" fillId="0" borderId="18" xfId="0" applyNumberFormat="1" applyBorder="1" applyAlignment="1">
      <alignment horizontal="center"/>
    </xf>
    <xf numFmtId="0" fontId="0" fillId="0" borderId="7" xfId="0" applyNumberFormat="1" applyBorder="1" applyAlignment="1">
      <alignment horizontal="center"/>
    </xf>
    <xf numFmtId="0" fontId="0" fillId="0" borderId="0" xfId="0" applyNumberFormat="1"/>
    <xf numFmtId="0" fontId="0" fillId="0" borderId="0" xfId="0" applyNumberFormat="1" applyAlignment="1">
      <alignment horizontal="center"/>
    </xf>
  </cellXfs>
  <cellStyles count="16">
    <cellStyle name="0752-93035 2" xfId="7" xr:uid="{00000000-0005-0000-0000-000000000000}"/>
    <cellStyle name="Comma" xfId="13" builtinId="3"/>
    <cellStyle name="Diseño" xfId="8" xr:uid="{00000000-0005-0000-0000-000001000000}"/>
    <cellStyle name="l]_x000a__x000a_Path=M:\RIOCEN01_x000a__x000a_Name=Carlos Emilio Brousse_x000a__x000a_DDEApps=nsf,nsg,nsh,ntf,ns2,ors,org_x000a__x000a_SmartIcons=Todos_x000a__x000a_" xfId="10" xr:uid="{00000000-0005-0000-0000-000002000000}"/>
    <cellStyle name="l]_x000d__x000a_Path=M:\RIOCEN01_x000d__x000a_Name=Carlos Emilio Brousse_x000d__x000a_DDEApps=nsf,nsg,nsh,ntf,ns2,ors,org_x000d__x000a_SmartIcons=Todos_x000d__x000a_" xfId="1" xr:uid="{00000000-0005-0000-0000-000003000000}"/>
    <cellStyle name="l]_x000d__x000d_Path=M:\RIOCEN01_x000d__x000d_Name=Carlos Emilio Brousse_x000d__x000d_DDEApps=nsf,nsg,nsh,ntf,ns2,ors,org_x000d__x000d_SmartIcons=Todos_x000d__x000d_" xfId="3" xr:uid="{00000000-0005-0000-0000-000004000000}"/>
    <cellStyle name="Normal" xfId="0" builtinId="0"/>
    <cellStyle name="Normal 18" xfId="11" xr:uid="{00000000-0005-0000-0000-000007000000}"/>
    <cellStyle name="Normal 19" xfId="12" xr:uid="{00000000-0005-0000-0000-000008000000}"/>
    <cellStyle name="Normal 2" xfId="2" xr:uid="{00000000-0005-0000-0000-000009000000}"/>
    <cellStyle name="Normal 2 2" xfId="4" xr:uid="{00000000-0005-0000-0000-00000A000000}"/>
    <cellStyle name="Normal 2 3" xfId="6" xr:uid="{00000000-0005-0000-0000-00000B000000}"/>
    <cellStyle name="Normal 3" xfId="5" xr:uid="{00000000-0005-0000-0000-00000C000000}"/>
    <cellStyle name="Normal 4" xfId="14" xr:uid="{00000000-0005-0000-0000-00000D000000}"/>
    <cellStyle name="Normal 5" xfId="9" xr:uid="{00000000-0005-0000-0000-00000E000000}"/>
    <cellStyle name="Percent" xfId="15" builtinId="5"/>
  </cellStyles>
  <dxfs count="819">
    <dxf>
      <numFmt numFmtId="0" formatCode="General"/>
    </dxf>
    <dxf>
      <numFmt numFmtId="0" formatCode="General"/>
    </dxf>
    <dxf>
      <font>
        <sz val="8"/>
      </font>
      <numFmt numFmtId="35" formatCode="_-* #,##0.00_-;\-* #,##0.00_-;_-* &quot;-&quot;??_-;_-@_-"/>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Calibri"/>
        <scheme val="minor"/>
      </font>
      <numFmt numFmtId="35" formatCode="_-* #,##0.00_-;\-* #,##0.00_-;_-* &quot;-&quot;??_-;_-@_-"/>
      <border diagonalUp="0" diagonalDown="0">
        <left style="thin">
          <color indexed="64"/>
        </left>
        <right style="thin">
          <color indexed="64"/>
        </right>
        <top style="thin">
          <color indexed="64"/>
        </top>
        <bottom style="thin">
          <color indexed="64"/>
        </bottom>
        <vertical/>
        <horizontal/>
      </border>
    </dxf>
    <dxf>
      <font>
        <sz val="8"/>
      </font>
      <numFmt numFmtId="35" formatCode="_-* #,##0.00_-;\-* #,##0.00_-;_-* &quot;-&quot;??_-;_-@_-"/>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Calibri"/>
        <scheme val="minor"/>
      </font>
      <numFmt numFmtId="35" formatCode="_-* #,##0.00_-;\-* #,##0.00_-;_-* &quot;-&quot;??_-;_-@_-"/>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Calibri"/>
        <scheme val="minor"/>
      </font>
      <numFmt numFmtId="0" formatCode="Genera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Calibri"/>
        <scheme val="minor"/>
      </font>
      <numFmt numFmtId="0" formatCode="Genera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Calibri"/>
        <family val="2"/>
        <scheme val="minor"/>
      </font>
      <numFmt numFmtId="1" formatCode="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Calibri"/>
        <family val="2"/>
        <scheme val="minor"/>
      </font>
      <numFmt numFmtId="35" formatCode="_-* #,##0.00_-;\-* #,##0.00_-;_-* &quot;-&quot;??_-;_-@_-"/>
      <border diagonalUp="0" diagonalDown="0">
        <left style="thin">
          <color indexed="64"/>
        </left>
        <right style="thin">
          <color indexed="64"/>
        </right>
        <top style="thin">
          <color indexed="64"/>
        </top>
        <bottom style="thin">
          <color indexed="64"/>
        </bottom>
        <vertical/>
        <horizontal/>
      </border>
    </dxf>
    <dxf>
      <font>
        <color auto="1"/>
      </font>
      <numFmt numFmtId="0" formatCode="Genera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color auto="1"/>
      </font>
      <numFmt numFmtId="0" formatCode="Genera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color auto="1"/>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color auto="1"/>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9" formatCode="d/mm/yyyy"/>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9" formatCode="d/mm/yyyy"/>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color auto="1"/>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sz val="8"/>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6" formatCode="dd/mm/yyyy"/>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outline="0">
        <left style="thin">
          <color indexed="64"/>
        </left>
        <bottom style="thin">
          <color indexed="64"/>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left style="thin">
          <color theme="8" tint="-0.24994659260841701"/>
        </left>
        <right style="thin">
          <color theme="8" tint="-0.24994659260841701"/>
        </right>
        <top style="thin">
          <color theme="8" tint="-0.24994659260841701"/>
        </top>
        <bottom style="thin">
          <color theme="8" tint="-0.24994659260841701"/>
        </bottom>
      </border>
    </dxf>
    <dxf>
      <border>
        <top style="double">
          <color theme="8" tint="-0.24994659260841701"/>
        </top>
      </border>
    </dxf>
    <dxf>
      <border>
        <left/>
        <right/>
        <top/>
        <bottom/>
      </border>
    </dxf>
    <dxf>
      <border>
        <top style="double">
          <color rgb="FFABABAB"/>
        </top>
      </border>
    </dxf>
    <dxf>
      <font>
        <b/>
      </font>
    </dxf>
    <dxf>
      <font>
        <b/>
      </font>
    </dxf>
    <dxf>
      <font>
        <b/>
      </font>
    </dxf>
    <dxf>
      <font>
        <b/>
      </font>
    </dxf>
    <dxf>
      <font>
        <color theme="0"/>
      </font>
    </dxf>
    <dxf>
      <font>
        <color theme="0"/>
      </font>
    </dxf>
    <dxf>
      <font>
        <color theme="0"/>
      </font>
    </dxf>
    <dxf>
      <font>
        <color theme="0"/>
      </font>
    </dxf>
    <dxf>
      <fill>
        <patternFill patternType="solid">
          <bgColor theme="8" tint="-0.249977111117893"/>
        </patternFill>
      </fill>
    </dxf>
    <dxf>
      <fill>
        <patternFill patternType="solid">
          <bgColor theme="8" tint="-0.249977111117893"/>
        </patternFill>
      </fill>
    </dxf>
    <dxf>
      <fill>
        <patternFill patternType="solid">
          <bgColor theme="8" tint="-0.249977111117893"/>
        </patternFill>
      </fill>
    </dxf>
    <dxf>
      <fill>
        <patternFill patternType="solid">
          <bgColor theme="8" tint="-0.249977111117893"/>
        </patternFill>
      </fill>
    </dxf>
    <dxf>
      <alignment horizontal="center"/>
    </dxf>
    <dxf>
      <alignment horizontal="center"/>
    </dxf>
    <dxf>
      <alignment horizontal="center"/>
    </dxf>
    <dxf>
      <alignment horizontal="center"/>
    </dxf>
    <dxf>
      <alignment horizontal="center"/>
    </dxf>
    <dxf>
      <alignment horizontal="center"/>
    </dxf>
    <dxf>
      <alignment horizontal="left"/>
    </dxf>
    <dxf>
      <alignment horizontal="left"/>
    </dxf>
    <dxf>
      <font>
        <b/>
      </font>
    </dxf>
    <dxf>
      <font>
        <b/>
      </font>
    </dxf>
    <dxf>
      <alignment horizontal="center"/>
    </dxf>
    <dxf>
      <alignment horizontal="center"/>
    </dxf>
    <dxf>
      <alignment horizontal="center"/>
    </dxf>
    <dxf>
      <font>
        <b/>
      </font>
    </dxf>
    <dxf>
      <alignment horizontal="center"/>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drawings/drawing1.xml><?xml version="1.0" encoding="utf-8"?>
<xdr:wsDr xmlns:xdr="http://schemas.openxmlformats.org/drawingml/2006/spreadsheetDrawing" xmlns:a="http://schemas.openxmlformats.org/drawingml/2006/main">
  <xdr:twoCellAnchor editAs="oneCell">
    <xdr:from>
      <xdr:col>7</xdr:col>
      <xdr:colOff>1273692</xdr:colOff>
      <xdr:row>1719</xdr:row>
      <xdr:rowOff>0</xdr:rowOff>
    </xdr:from>
    <xdr:to>
      <xdr:col>7</xdr:col>
      <xdr:colOff>1578492</xdr:colOff>
      <xdr:row>1720</xdr:row>
      <xdr:rowOff>116514</xdr:rowOff>
    </xdr:to>
    <xdr:sp macro="" textlink="">
      <xdr:nvSpPr>
        <xdr:cNvPr id="3" name="AutoShape 1" descr="Está bien esta foto?">
          <a:extLst>
            <a:ext uri="{FF2B5EF4-FFF2-40B4-BE49-F238E27FC236}">
              <a16:creationId xmlns:a16="http://schemas.microsoft.com/office/drawing/2014/main" id="{AF673F6F-0C5F-44DE-8167-E87BF356B788}"/>
            </a:ext>
          </a:extLst>
        </xdr:cNvPr>
        <xdr:cNvSpPr>
          <a:spLocks noChangeAspect="1" noChangeArrowheads="1"/>
        </xdr:cNvSpPr>
      </xdr:nvSpPr>
      <xdr:spPr bwMode="auto">
        <a:xfrm>
          <a:off x="8217417" y="2566655"/>
          <a:ext cx="304800" cy="3070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1273692</xdr:colOff>
      <xdr:row>3121</xdr:row>
      <xdr:rowOff>0</xdr:rowOff>
    </xdr:from>
    <xdr:to>
      <xdr:col>7</xdr:col>
      <xdr:colOff>1578492</xdr:colOff>
      <xdr:row>3122</xdr:row>
      <xdr:rowOff>116514</xdr:rowOff>
    </xdr:to>
    <xdr:sp macro="" textlink="">
      <xdr:nvSpPr>
        <xdr:cNvPr id="4" name="AutoShape 1" descr="Está bien esta foto?">
          <a:extLst>
            <a:ext uri="{FF2B5EF4-FFF2-40B4-BE49-F238E27FC236}">
              <a16:creationId xmlns:a16="http://schemas.microsoft.com/office/drawing/2014/main" id="{7BC1377C-108D-4776-AB4E-4189F75DB9A7}"/>
            </a:ext>
          </a:extLst>
        </xdr:cNvPr>
        <xdr:cNvSpPr>
          <a:spLocks noChangeAspect="1" noChangeArrowheads="1"/>
        </xdr:cNvSpPr>
      </xdr:nvSpPr>
      <xdr:spPr bwMode="auto">
        <a:xfrm>
          <a:off x="6093342" y="0"/>
          <a:ext cx="304800" cy="307014"/>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varoB" refreshedDate="45176.45574247685" createdVersion="6" refreshedVersion="8" minRefreshableVersion="3" recordCount="4808" xr:uid="{00000000-000A-0000-FFFF-FFFF00000000}">
  <cacheSource type="worksheet">
    <worksheetSource name="Tabla2"/>
  </cacheSource>
  <cacheFields count="29">
    <cacheField name="RUC" numFmtId="0">
      <sharedItems containsBlank="1" containsMixedTypes="1" containsNumber="1" containsInteger="1" minValue="2055163079" maxValue="20610467947"/>
    </cacheField>
    <cacheField name="EMPRESA" numFmtId="0">
      <sharedItems containsBlank="1" containsMixedTypes="1" containsNumber="1" containsInteger="1" minValue="0" maxValue="0" count="148">
        <s v="CUBERTA PERU SAC"/>
        <s v="CONTRUCTORA ARQUITRABE SAC"/>
        <s v="MARKINT SAC"/>
        <s v="CB METAL S.A"/>
        <s v="GESTION COMERCIAL DE EMPRESAS EIRL"/>
        <m/>
        <s v="J&amp;V RESGUARDO SAC"/>
        <s v="AGF PERU SA"/>
        <s v="INTERSENDAS S.A.C."/>
        <s v="SIMEL SAC"/>
        <s v="HYDREX INGENIERIA Y CONSTRUCCION S.A.C"/>
        <s v="HARLAM SYO PERU SAC"/>
        <s v="TUNELES Y PREFABRICADOS INKA SAC"/>
        <s v="MCON PERU "/>
        <s v="LUPPAAR CONTRATISTAS GENERALES"/>
        <s v="EPOS S.A. -  SUCURSAL DEL PERU"/>
        <s v="TAJ &amp; M S.A.C."/>
        <s v="MESKER PERU SRL"/>
        <s v="CONDITIONING F Y R SERVICE S.A.C.            "/>
        <s v="JJS INGENIEROS S.A.C"/>
        <s v="Rossello &amp; Cía S.A."/>
        <s v="FERRALIA PERU SAC"/>
        <s v="IMPODRILL SAC"/>
        <s v="TOP FIBRA SAC"/>
        <s v="PG OBRAS GENERALES SAC"/>
        <s v="Union de Concreteras S.A"/>
        <s v="CORP FAST COLD S.A.C"/>
        <s v="PILOTES TERRATEST PERU SAC"/>
        <s v="IPEYM E.I.R.L."/>
        <s v="INVERSIONES ROLDAN EIRL"/>
        <s v="GTEL SAC "/>
        <s v="TAWA CONSULTING SAC"/>
        <s v="DI PAOLA VILLAVICENCIO ANTONIO PAUL MARTIN"/>
        <s v="ICOM SERVICIOS GEOTÉCNICOS S.A.C."/>
        <s v="STEEL MAN INVESTMENT PROJECTS S.R.L."/>
        <s v="BM1 Obras &amp; Servicios Industriales S.A.C"/>
        <s v="RODHES INDUSTRIAL BUSSINES"/>
        <s v="SOCIEDAD DIVING SERVICE SALVAGE PERU S.A.C"/>
        <s v="PUMP SYSTEM PERU SAC"/>
        <s v="EYM TRANSPORTES DIVERSOS SAC"/>
        <s v="INGENIERIA INTEGRAL CORPORATIVA SAC"/>
        <s v="CONSORCIO OBRAS DE METRO"/>
        <s v="AMPHOS 21 CONSULTING PERÚ SAC"/>
        <s v="CONSTRUCC &amp; TRANS EURO AMERICA S.A.C"/>
        <s v="Social Capital Group SAC"/>
        <s v="CLIMAXI INGENIEROS E.I.R.L."/>
        <s v="REALIPERU S.A.C."/>
        <s v="TERMO SISTEMAS S.A.C."/>
        <s v="ALVAC S.A. SUCURSAL DEL PERU"/>
        <s v="SG ALUMGLASS E.I.R.L. "/>
        <s v="ROCAS S.M SERVICIOS GENERALES E.I.R.L."/>
        <s v="_x000d__x000a_MCORP SAC"/>
        <s v="CUATRO-C CONTRATISTAS GENERALES"/>
        <s v="TRASNPORTES GLORIA G&amp;N"/>
        <s v="DOMINIONPERU"/>
        <s v="PROSEGURIDAD S.A"/>
        <s v="FK CONSULTING AND CONSTRUCTION SAC"/>
        <s v="CORPORACION INDUSTRIAL OXIGENO ROMERO GROUP S.A.C"/>
        <s v="SAFETY &amp; CONSTRUCCION S.A.C."/>
        <s v="SANIP PERU SAC"/>
        <s v="BK MODULAR  S.A.C"/>
        <s v="D&amp;V SOLUCIONES INTEGRALES"/>
        <s v="TRIA PERU S.A.C."/>
        <s v="CONSTRUCTORA BLAS S.A.C."/>
        <s v="NDT ENGINEERING S.A.C."/>
        <s v="GEOLAM S.A.C."/>
        <s v="OFICINA TÉCNICA DE ESTUDIOS Y CONTROL DE OBRAS SA SUCURSAL DEL PERÚ"/>
        <s v="PIRES GIOVANETTI GUARDIA PERU S.A.C."/>
        <s v="ACP AMBIENTAL SAC"/>
        <s v="COBRA PERU S.A "/>
        <s v="PECOLOGICO SAC"/>
        <s v="CONTRUCC &amp; TRANS EURO AMERICA S.A.C."/>
        <s v="TRANSPORTES E INVERSIONES DANTE S.A.C."/>
        <s v="RAUM SAC"/>
        <s v="SOLER &amp; PALAU PERU S.A."/>
        <s v="SERVICIO DE LOGISTICA EXPRESS S.A.C."/>
        <s v="OBRAS SUBTERRANEAS SA"/>
        <s v="IZAJES PARA LA CONSTRUCCION SAC "/>
        <s v="LUPPAAR"/>
        <s v="ROCK ON EMPRESA INDIVIDUAL DE RESPONSABILIDAD LIMITADA"/>
        <s v="LICHTHAUS S.A.C."/>
        <s v="AHORRO Y EFICIENCIA DE ENERGIA SAC"/>
        <s v="CO-OL CONSTRUCCIONES MODULARES"/>
        <s v="Controles Automáticos SAC"/>
        <s v="TRASNPORTES JIKAL SRL"/>
        <s v="POSADA PERU SAC"/>
        <s v="CORPORACION J&amp;T SAC"/>
        <s v="SONINGEO S.A.C."/>
        <s v="Ancro S.A.C."/>
        <s v="EECOL ELECTRIC PERÚ SAC"/>
        <s v="MULTISERVICIOS LLANOS S.A.C."/>
        <s v="PROTECCION VIP SEGURIDAD Y VIGILANCIA SAC"/>
        <s v="TAWA PERU SAC"/>
        <s v="MECATRONIC INGENIEROS S.R.L."/>
        <s v="INV.LA UNION COMBUSTIBLE EIRL"/>
        <s v="INVERSIONES &amp; SERVICIOS JWM SAC"/>
        <s v="OMAJAY RENT A CAR SAC"/>
        <s v="OR MAQUINARIAS SAC"/>
        <s v="SOLUTIONSPLASHDP S.A.C."/>
        <s v="PECOLOGICO"/>
        <s v="YNG CONSTRUCTORA SAC"/>
        <s v="SOLETANCHE BACHY PERU SAC "/>
        <s v="IMPERIUM PERU SAC"/>
        <s v="JJ TECH CONTROL EIRL"/>
        <s v="Ccima Señalizaciones S.A.C"/>
        <s v="CISE PERU S.A.C."/>
        <s v="FASEAL E.I.R.L."/>
        <s v="TUNELES Y PREFABRICADOS INKA S.A.C."/>
        <s v="GRUAS MAJUZA SAC"/>
        <s v="DYNAMIC CONTROL PERU SAC"/>
        <s v="ERSI PERU SAC"/>
        <s v="TRANSPORTE TOVAR SAC"/>
        <s v="TRANSPORTES ACOINSA SAC"/>
        <s v="STP PERU SAC"/>
        <s v="INVESTIGACION Y CONTROL DE CALIDAD SA SUCURSAL PERU"/>
        <s v="SUIZA ALERTA"/>
        <s v="ECOCENTURY S.A.C."/>
        <s v="MOVITECNICA S.A"/>
        <s v="PROSEGUR TECNOLOGIA S.A."/>
        <s v="G PROYECTOS Y CONSTRUCCIONES S.A.C"/>
        <s v="GRUPO DE SYSTEMA TECNOLOGICO INDUSTRIAL SAC"/>
        <s v="GM Y M GENERAL SOLUTIONS AND CONSULTING S.A.C."/>
        <s v="DEACON FIRE"/>
        <s v="2A TECH SCRL"/>
        <s v="ADECCO CONSULTING S.A"/>
        <s v="CONSULTING&amp;INGENIERIA YETZACRINA FIGUEROA EIRL "/>
        <s v="JLF SERVICIOS GENERALES SAC"/>
        <s v="PREFABRICADOS ANDINOS PERU SAC"/>
        <s v="ZITRON PERÚ SAC"/>
        <s v="PEREZ OBLITAS RITA EMPERATRIZ"/>
        <s v="GESTION DE SERVICIOS AMBIENTALES SAC "/>
        <s v="ESSO COMBUSTIBLES S.A.C."/>
        <s v="TECHNOPATROL PERÚ S.A.C."/>
        <s v="INFANZON DRYWALL SAC "/>
        <s v="SON CONSTRUCTORES SAC"/>
        <s v="CASSADO S.A."/>
        <s v="GREENLAB PERÚ SAC"/>
        <s v="JM Metop Topografía y SS. GG. SAC"/>
        <s v="PROJECT AUTOMATION PERU"/>
        <s v="EULEN SERVICIOS COMPLEMENTARIOS S.A."/>
        <s v="TK ELEVADORES PERU SAC"/>
        <s v="SMI PERU"/>
        <s v="CAZORLA SERVICIOS GENERALES EIRL"/>
        <s v="JLT ELEVATORS"/>
        <s v="VG SOLUCIONES INTEGRALES"/>
        <s v="GRUAS DEL PACIFICO SAC"/>
        <s v="GRUINSA SAC"/>
        <n v="0" u="1"/>
      </sharedItems>
    </cacheField>
    <cacheField name="CONTRATISTA PRNCIPAL" numFmtId="0">
      <sharedItems containsBlank="1" count="272">
        <s v="CUBERTA PERU SAC"/>
        <s v="CONTRUCTORA ARQUITRABE SAC"/>
        <s v="MARKINT SAC"/>
        <s v="CB METAL S.A"/>
        <s v="GESTION COMERCIAL DE EMPRESAS EIRL"/>
        <s v="CORPORACION C.C. REGEYSER S.A.C."/>
        <s v="J&amp;V RESGUARDO SAC"/>
        <s v="AGF PERU SA"/>
        <s v="INTERSENDAS S.A.C."/>
        <s v="EECOL ELECTRIC PERU SAC"/>
        <s v="HYDREX INGENIERIA Y CONSTRUCCION S.A.C"/>
        <s v="HARLAM SYO PERU SAC"/>
        <s v="TUNELES Y PREFABRICADOS INKA SAC"/>
        <s v="MCON PERU "/>
        <s v="LUPPAAR CONTRATISTAS GENERALES"/>
        <s v="EPOS S.A. -  SUCURSAL DEL PERU"/>
        <s v="TAJ &amp; M S.A.C."/>
        <s v="TERMO SISTEMAS S.A.C"/>
        <s v="Rossello &amp; Cía S.A."/>
        <s v="AMPHOS 21 CONSULTING PERÚ SAC"/>
        <s v="TOP FIBRA SAC"/>
        <s v="PG OBRAS GENERALES SAC"/>
        <s v="Union de Concreteras S.A"/>
        <s v="PILOTES TERRATEST PERU SAC"/>
        <s v="INVERSIONES ROLDAN EIRL"/>
        <s v="ARTE Y TECNOLOGIA DEL CONCRETO SAC "/>
        <s v="BM1 Obras &amp; Servicios Industriales S.A.C"/>
        <s v="SOCIEDAD DIVING SERVICE SALVAGE PERU S.A.C"/>
        <s v="INGENIERIA INTEGRAL CORPORATIVA SAC"/>
        <s v="CONSORCIO OBRAS DE METRO"/>
        <s v="Social Capital Group SAC"/>
        <s v="REALIPERU S.A.C."/>
        <s v="_x000d__x000a_MCORP SAC"/>
        <s v="TRASNPORTES GLORIA G&amp;N"/>
        <s v="ENEL DISTRIBUCION S.A.A."/>
        <s v="PROSEGURIDAD S.A"/>
        <s v="BK MODULAR  S.A.C"/>
        <s v="GEOLAM S.A.C."/>
        <s v="OFICINA TÉCNICA DE ESTUDIOS Y CONTROL DE OBRAS SA SUCURSAL DEL PERÚ"/>
        <s v="PIRES GIOVANETTI GUARDIA PERU S.A.C."/>
        <s v="ACP AMBIENTAL SAC"/>
        <s v="COBRA PERU S.A "/>
        <s v="RAUM SAC"/>
        <s v="SOLER &amp; PALAU PERU S.A."/>
        <s v="SERVICIO DE LOGISTICA EXPRESS S.A.C."/>
        <s v="OBRAS SUBTERRANEAS SA"/>
        <s v="LICHTHAUS S.A.C."/>
        <s v="AHORRO Y EFICIENCIA DE ENERGIA SAC"/>
        <s v="CO-OL CONSTRUCCIONES MODULARES"/>
        <s v="Controles Automáticos SAC"/>
        <s v="TRASNPORTES JIKAL SRL"/>
        <s v="POSADA PERU SAC"/>
        <s v="SONINGEO S.A.C."/>
        <s v="Ancro S.A.C."/>
        <s v="ENTREPISOS LIMA S.A.C"/>
        <s v="YNG CONSTRUCTORA SAC"/>
        <s v="SOLETANCHE BACHY PERU SAC "/>
        <s v="JJ TECH CONTROL EIRL"/>
        <s v="Ccima Señalizaciones S.A.C"/>
        <s v="DYNAMIC CONTROL PERU SAC"/>
        <s v="ERSI PERU SAC"/>
        <s v="TRANSPORTES ACOINSA SAC"/>
        <s v="MANAGING Y COORDINACION VALLES PERU S.R.L."/>
        <s v="INVESTIGACION Y CONTROL DE CALIDAD SA SUCURSAL PERU"/>
        <s v="SUIZA ALERTA"/>
        <s v="CENTURY ECOLOGICAL CORPORATION S.A.C."/>
        <s v="MOVITECNICA S.A"/>
        <s v="PROSEGUR TECNOLOGIA S.A."/>
        <s v="2A TECH SCRL"/>
        <s v="JLF SERVICIOS GENERALES SAC"/>
        <s v="PREFABRICADOS ANDINOS PERU SAC"/>
        <s v="ZITRON PERÚ SAC"/>
        <m/>
        <s v="PEREZ OBLITAS RITA EMPERATRIZ"/>
        <s v="GESTION DE SERVICIOS AMBIENTALES SAC "/>
        <s v="CASSADO S.A."/>
        <s v="GREENLAB PERÚ SAC"/>
        <s v="PROJECT AUTOMATION PERU"/>
        <s v="EULEN SERVICIOS COMPLEMENTARIOS S.A."/>
        <s v="TK ELEVADORES PERU SAC"/>
        <s v="GRUAS DEL PACIFICO SAC"/>
        <s v="GRUINSA SAC"/>
        <s v="INGENIERÍA INTEGRAL CORPORATIVA SAC" u="1"/>
        <s v="Consorcio SA" u="1"/>
        <s v="TUNELES Y PREFABRICADOS INKA S.A.C." u="1"/>
        <s v="-" u="1"/>
        <s v="CONSORCIO METRO 2" u="1"/>
        <s v="GRUAS MAJUZA SAC" u="1"/>
        <s v="CONSORCIO CONSTRUCTOR M2 LIMA " u="1"/>
        <s v="CONSORCIO CONSTRUCTOR M2 LIMA" u="1"/>
        <s v="CONSORCIO CONSTRUCTOR METRO 2 DE LIMA " u="1"/>
        <s v="CONSORCIO MINERO BETZ SAC " u="1"/>
        <s v="APPLUS NORCONTROL PERU SAC " u="1"/>
        <s v="Itelca SAS Sucursal Perú" u="1"/>
        <s v="Transportes Gloria G&amp;N" u="1"/>
        <s v="CCIMA SEÑALIZACIONES SAC" u="1"/>
        <s v="OBRAS SUBTERRRANEAS S.A. SUC EN LA REPUBLICA DEL PERU " u="1"/>
        <s v="JOHNSON CONTROLS PERU SRL" u="1"/>
        <s v="CCM2L" u="1"/>
        <s v="TRANSPORTE JIKAL SRL" u="1"/>
        <s v="PETROLEOS SOLORZANO SAC" u="1"/>
        <s v="TECNISAN EIRL" u="1"/>
        <s v="CONSORCIO MINERO BEST SAC " u="1"/>
        <s v="APPPLUS NORCONTROL PERU SAC" u="1"/>
        <s v="PILOTES-TERRATEST PERÚ S.A.C. " u="1"/>
        <s v="AMPHOS 21 CONSULTING PERU S.A.C." u="1"/>
        <s v="GREEN BUILDING TECH SAC" u="1"/>
        <s v="ECOGLOBO S.A.C." u="1"/>
        <s v="WESTFIRE SUDAMERICA S.R.L." u="1"/>
        <s v="INGENIERIA Y AUTOMATIZACION S.A." u="1"/>
        <s v="EMPRESA DE SERVICIOS DE TRANSPORTES SAN GERMAN" u="1"/>
        <s v="PRAHERSA SAC" u="1"/>
        <s v="ACOUSTIC &amp; LIGHT S.A.C" u="1"/>
        <s v="GYG ARQUITECTOS S.A.C." u="1"/>
        <s v="EPOS S.A." u="1"/>
        <s v="CLJ CONTRUCTORA SAC" u="1"/>
        <s v="Consorcio Minero Betz SAC" u="1"/>
        <s v="C.A.H. CONTRATISTAS GENERALES S.A." u="1"/>
        <s v="MC VALLES" u="1"/>
        <s v="NOX-CRETE LATINAMERICA PERÚ S.A.C." u="1"/>
        <s v="FLESAN DEL PERU" u="1"/>
        <s v="PILOTES TERRATEST PERÚ S.A.C." u="1"/>
        <s v="FC Ingeniería y construcción sac " u="1"/>
        <s v="EMPRESA DE TRANSPORTES SAN GERMAN S.A." u="1"/>
        <s v="EMPRESA DE SERVICIOS DE TRANSPORTES SAN GERMAN S.A." u="1"/>
        <s v="EMPRESA DE SERVICIOS DE TRASNPORTES SAN GERMAN S.A." u="1"/>
        <s v="Energética S.A." u="1"/>
        <s v="ERSINDUSTRIES PERU SAC" u="1"/>
        <s v="CLIMAXI INGENEIROS EIRL" u="1"/>
        <s v="E.T.S SAN GERMAN " u="1"/>
        <s v="TRANSPORTE TOVAR SAC" u="1"/>
        <s v="SUTEC PERU S.A.C" u="1"/>
        <s v="OBRAS SUBTERRANEAS S.A.SUC EN LA REPUBLICA DEL PERU " u="1"/>
        <s v="PIRES &amp; GIOVANETTI ENGENHARIA E ARQUITETURA LTDA. SUCURSAL PERU" u="1"/>
        <s v="fiere " u="1"/>
        <s v="MOVITECNICA S.A." u="1"/>
        <s v="CPGGCT" u="1"/>
        <s v="ANCRO SAC" u="1"/>
        <s v="Hermes Llatas" u="1"/>
        <s v="TRANSPORTE JIKAL  SRL" u="1"/>
        <s v="SERVICIOS DE LOGISTICA EXPRESS S.A." u="1"/>
        <s v="POSADA PERU SAC " u="1"/>
        <s v="CCIMA SEÑALIZACIONES" u="1"/>
        <s v="TRANSPORTE YEISON S.A.C" u="1"/>
        <s v="LICHTHAUS" u="1"/>
        <s v="TRANSPORTES SAN GERMAN  S.A." u="1"/>
        <s v="SAEG PERU S.A." u="1"/>
        <s v="TRANSPORTE JIKAL " u="1"/>
        <s v="CONSTRUCTORA ARQUITRABE SAC" u="1"/>
        <s v="CONSORCIO BEP INFRESTRUCTURA" u="1"/>
        <s v="SBP SAC" u="1"/>
        <s v="CORPORACION C.C. REGEYSER SAC" u="1"/>
        <s v="INVESTIGACION Y CONTROL DE CALIDAD SA SUCURSA PERU" u="1"/>
        <s v="INGETRAFIC SRL " u="1"/>
        <s v="GREEN BUILDING TECH S.A." u="1"/>
        <s v="FC INGENIERIA Y CONSTRUCCION SAC" u="1"/>
        <s v="OBRAS SUBTERRANEAS S.A. SUC EN LA REPUBLICA DEL PERU " u="1"/>
        <s v="INTSEN SAC" u="1"/>
        <s v="PILOTES TERRATEST PERU S.A.C." u="1"/>
        <s v="EMPRESA DE SERVICIOS DE TRANSPORTES SAN GERMAN S.A," u="1"/>
        <s v="JUARDEAG S.A.C." u="1"/>
        <s v="TRANSPORTES GLORIA G &amp; N" u="1"/>
        <s v="ARTEMISA SELVA S.A.C." u="1"/>
        <s v="TRANPORTES GLORIA G&amp;N" u="1"/>
        <s v="TRANSPORTES SAN GERMAN " u="1"/>
        <s v="OBRAS SUBTERRANEAS S.A. SUCURSAL EN LA REPUBLICA DEL PERU" u="1"/>
        <s v="Metro 2 de lima" u="1"/>
        <s v="ENEL DISTRIBUCIÓN S.A.A." u="1"/>
        <s v="STP PERU" u="1"/>
        <s v="SOCIAL CAPITAL GROUP SAC " u="1"/>
        <s v="GRUPO SEFEME SAC" u="1"/>
        <s v="HM SERVICIOS INDUSTRIALES S.A.C." u="1"/>
        <s v="CONINGTEC S.A.C" u="1"/>
        <s v="SERVICIOS LOGISTICA EXPRESS S.A.C." u="1"/>
        <s v="SOLER &amp; PALAU S.A." u="1"/>
        <s v="ET. SAN GERMAN S.A." u="1"/>
        <s v="ARTE Y TECNOLOGIA DEL CONCRETO SAC" u="1"/>
        <s v="SERVICIOS LOGISTICOS EXPRESS S.A.C." u="1"/>
        <s v="TECNOSOIL SAC" u="1"/>
        <s v="CIMMA SEÑALIZACIONES" u="1"/>
        <s v="MEDICO SALUD EN ALERTA SAC" u="1"/>
        <s v="TUNELES Y PREFABRICADOS INKA SAC " u="1"/>
        <s v="JUARDEAG SAC" u="1"/>
        <s v="OLIVA CONTRATISTAS SAC" u="1"/>
        <s v="HYDREX INGENIEROS S.A.C." u="1"/>
        <s v="TECNOLOGIA EN CONTROL DE PROCESOS E INSTRUMENTACION S.A.C." u="1"/>
        <s v="fwfwf" u="1"/>
        <s v="RAUM SAC " u="1"/>
        <s v="Markint S.A.C." u="1"/>
        <s v="CONSORCIO MINERO BEST SAC" u="1"/>
        <s v="UNION DE CONCRETERAS S.A." u="1"/>
        <s v="GMC Proyectos y Construcciones SAC." u="1"/>
        <s v="EMPRESA DE SERVICIO DE TRANSPORTES SAN GERMAN " u="1"/>
        <s v="ITALTHES S.A.C." u="1"/>
        <s v="J &amp; V RESGUARDO SAC" u="1"/>
        <s v="ROSSELLO &amp; CIA S.A." u="1"/>
        <s v="CONSORCIO MINERO BESTZ SAC " u="1"/>
        <s v="CONSTRUCTORA ARQUITRABE SAC " u="1"/>
        <s v="TIEMPO VERDE S.A.C." u="1"/>
        <s v="Ingeniería &amp; Automatización de Iluminación S.A" u="1"/>
        <s v="ENERGETICA S.A." u="1"/>
        <s v="GESTIÓN DE SERVICIOS AMBIENTALES S.A.C" u="1"/>
        <s v="OBRAS SUBTERRANEAS SUC EN LA REPUBLICA DEL PERU S.A." u="1"/>
        <s v="GEOLAM SAC " u="1"/>
        <s v="CONSTRUCCIONES METALICAS UNION S.A" u="1"/>
        <s v="PILOTES TERRATEST PERÚ SAC" u="1"/>
        <s v="EMPESA DE SERVICIOS DE TRASNPORTES SAN GERMAN S.A." u="1"/>
        <s v="OSSA" u="1"/>
        <s v="Amphos 21 " u="1"/>
        <s v="SOLIMETAL SAC" u="1"/>
        <s v="Faveco S.A.C" u="1"/>
        <s v="E.T SAN GERMAN  S.A." u="1"/>
        <s v="RED PERU INDUSTRIAL SAC" u="1"/>
        <s v="YVAN ALFREDO NEIRA GARCIA" u="1"/>
        <s v="BELSAN ESEICO CONSORCIADOS" u="1"/>
        <s v="LUPPAAR CONTRATISTAS GENERALES S.R.L" u="1"/>
        <s v="PALCON PERU SAC" u="1"/>
        <s v="PG OBRAS GENERALES SAC " u="1"/>
        <s v="H.P.P. DE ADITIVOS E.I.R.L. " u="1"/>
        <s v="EMPRESA DE TRANSPORTES SAN GEMAN " u="1"/>
        <s v="SERVICIOS DE LOGISTICA EXPRESS SAC" u="1"/>
        <s v="INVERSIONES CONVERGENTES DEL PERU S.A.C" u="1"/>
        <s v="COBRA FCC INDUSTRIAL " u="1"/>
        <s v="Amphos 21 Consulting Peru S.A.C" u="1"/>
        <s v="Gestion de Servicios Ambientales SAC" u="1"/>
        <s v="wwfwf" u="1"/>
        <s v="TRASNPORES SAN GERMAN" u="1"/>
        <s v="CONTRUCTORA ARQUITRABE SAC " u="1"/>
        <s v="PROJECT AUTOMATION PERU S.A.C." u="1"/>
        <s v="CPS SUCURSAL PERÚ" u="1"/>
        <s v="CCIMA SEÑALIZACIONES " u="1"/>
        <s v="FIRE PROTECTION PERU SAC " u="1"/>
        <s v="CCIMA PERU SAC" u="1"/>
        <s v=" CLJ CONTRUCTORA SAC" u="1"/>
        <s v="PG OBRAS GENERALAES SAC" u="1"/>
        <s v="AGF PERU" u="1"/>
        <s v="MCORP SAC" u="1"/>
        <s v="EECOL ELECTRIC - INTSEN" u="1"/>
        <s v="SLE   S.A.C." u="1"/>
        <s v="SUIZA ALERTA S.A.C" u="1"/>
        <s v="ESONDI   S.A" u="1"/>
        <s v="TERMO SISTEMAS SAC" u="1"/>
        <s v="SOCIAL CAPITAL GOUP SAC" u="1"/>
        <s v="ENEL DISTRIBUCIÓN PERU SAA" u="1"/>
        <s v="CLEAN FORCE S.A.C." u="1"/>
        <s v="ROSSELLO &amp;CIA S.A." u="1"/>
        <s v="OUTSOURCING GREEN S.A.C." u="1"/>
        <s v="Transportes San German S.A." u="1"/>
        <s v="EMPRESA DE TRANSPORTES SAN GERMAN " u="1"/>
        <s v="EMPRESA DE TRASNPORTES SAN GERMAN " u="1"/>
        <s v="OBRAS SUBTERRANEAS S.A.SUCURSAL EN LA REPUBLICA DEL PERU " u="1"/>
        <s v="EPOS - EMPRESA PORTUGUESA DE OBRAS SUBTERRANEAS S.A. -  SUCURSAL DEL PERU" u="1"/>
        <s v="APLICOR SAC" u="1"/>
        <s v="EMPRESA DE SERVICIOS DE TRANSPORTES SAN GERMAN " u="1"/>
        <s v="DEMOL SAC" u="1"/>
        <s v="CB METAL S.A." u="1"/>
        <s v="IZAJES PARA LA CONSTRUCCION SAC" u="1"/>
        <s v="ECOCENTURY S.A.C." u="1"/>
        <s v="CONTROLES AUTOMATICOS SAC " u="1"/>
        <s v="CONTROLOS AUTOMATICOS SAC " u="1"/>
        <s v="TOP FIBRA SAC " u="1"/>
        <s v="TRASNPORTES SAN GERMAN " u="1"/>
        <s v="ENEL DISTRIBUCIÓN PERU SAC" u="1"/>
        <s v="ITELCA SAS SUCURSAL PERU" u="1"/>
        <s v="AVT AEROPARTS" u="1"/>
        <s v="HARLAM SYO SAC" u="1"/>
        <s v="MOBI OFFICE SAC" u="1"/>
        <s v="ENEL S.A.A" u="1"/>
        <s v="SERVICIOS DE LOGISTICA EXPRESS SAC " u="1"/>
        <s v="GEOLAM SAC" u="1"/>
        <s v="ASTRUM VITA SAC" u="1"/>
        <s v="CONTROLES AUTOMATICOS SAC" u="1"/>
      </sharedItems>
    </cacheField>
    <cacheField name="Nro. DNI / CE" numFmtId="0">
      <sharedItems containsBlank="1" containsMixedTypes="1" containsNumber="1" containsInteger="1" minValue="15587" maxValue="982440291" count="5197">
        <s v="09994533"/>
        <s v="78008582"/>
        <s v="17454863"/>
        <s v="09199055"/>
        <s v="76572826"/>
        <n v="47893951"/>
        <s v="44818597"/>
        <s v="75399421"/>
        <n v="10797104"/>
        <s v="45615007"/>
        <s v="75713578"/>
        <s v="44818163"/>
        <s v="48442344"/>
        <n v="72549829"/>
        <s v="40742808"/>
        <s v="005315037"/>
        <n v="47568491"/>
        <s v="46069921"/>
        <s v="43464982"/>
        <n v="71838963"/>
        <n v="76248670"/>
        <n v="60410113"/>
        <n v="48746537"/>
        <n v="76592690"/>
        <n v="70578422"/>
        <n v="75180426"/>
        <s v="09312663"/>
        <n v="74564978"/>
        <s v="71592498"/>
        <n v="40480990"/>
        <s v="19337994"/>
        <n v="42841298"/>
        <s v="76217274"/>
        <n v="70009094"/>
        <s v="44930642"/>
        <s v="72508426"/>
        <s v="70437422"/>
        <s v="60698630"/>
        <s v="25773962"/>
        <s v="70952422"/>
        <s v="71107662"/>
        <s v="44910311"/>
        <s v="41505417"/>
        <s v="06774397"/>
        <s v="03874515"/>
        <s v="70917800"/>
        <n v="24282135"/>
        <s v="08135478"/>
        <s v="45112214"/>
        <s v="41804407"/>
        <s v="09764617"/>
        <n v="43269883"/>
        <s v="49051977"/>
        <s v="47012215"/>
        <s v="46090400"/>
        <s v="45450814"/>
        <s v="09475889"/>
        <s v="08947473"/>
        <s v="42060657"/>
        <s v="10038159"/>
        <s v="78378004"/>
        <n v="25800784"/>
        <n v="42748978"/>
        <s v="32541723"/>
        <s v="70505720"/>
        <s v="04351595"/>
        <s v="74290674"/>
        <s v="06949584"/>
        <s v="45603539"/>
        <s v="75700968"/>
        <s v="76590042"/>
        <n v="10078411"/>
        <s v="72607713"/>
        <n v="73272851"/>
        <n v="7897985"/>
        <s v="09760704"/>
        <s v=" 003100235"/>
        <s v="10116186"/>
        <s v="10868860"/>
        <s v="40657885"/>
        <n v="72394121"/>
        <s v="70334889"/>
        <n v="40136644"/>
        <s v="43782566"/>
        <s v="43659391"/>
        <s v="42699378"/>
        <s v="74018138"/>
        <n v="76758252"/>
        <n v="74434874"/>
        <n v="10581316"/>
        <n v="47123989"/>
        <n v="48716086"/>
        <s v="46955721"/>
        <s v="40056838"/>
        <s v="44758299"/>
        <n v="42012987"/>
        <s v="47069843"/>
        <s v="45626468"/>
        <s v="42266561"/>
        <s v="47371692"/>
        <s v="46615636"/>
        <s v="74025668"/>
        <s v="74039218"/>
        <s v="42785107"/>
        <s v="45767114"/>
        <s v="76970487"/>
        <n v="46795972"/>
        <n v="75152013"/>
        <s v="41255925"/>
        <s v="10866599"/>
        <s v="40349115"/>
        <n v="70774154"/>
        <s v="08176577"/>
        <s v="77243832"/>
        <s v="41981906"/>
        <s v="44754084"/>
        <s v="42408624"/>
        <s v="47500999"/>
        <s v="70804442"/>
        <n v="70419074"/>
        <s v="73249624"/>
        <s v="60800895"/>
        <n v="80321970"/>
        <n v="44264063"/>
        <n v="75417860"/>
        <s v="46810165"/>
        <s v="46057179"/>
        <s v="46527905"/>
        <s v="75425195"/>
        <n v="74152624"/>
        <s v="08769631"/>
        <n v="42517623"/>
        <n v="26737818"/>
        <s v="80487038"/>
        <s v="47996165"/>
        <s v="08137376"/>
        <n v="74398211"/>
        <s v="10685793"/>
        <s v="25791561"/>
        <s v="002435618"/>
        <s v="46024001"/>
        <s v="42257468"/>
        <s v="45650073"/>
        <s v="73598844"/>
        <s v="45148944"/>
        <s v="43238513"/>
        <s v="45172919"/>
        <s v="003296026"/>
        <s v="02882677"/>
        <s v="40900165"/>
        <s v="46763314"/>
        <s v="74318713"/>
        <s v="10803613"/>
        <s v="42967559"/>
        <s v="41356938"/>
        <s v="43072038"/>
        <s v="47880337"/>
        <s v="10135878"/>
        <s v="47167273"/>
        <s v="45721585"/>
        <s v="42585939"/>
        <n v="17433727"/>
        <s v="07678635"/>
        <s v="09088878"/>
        <s v="10133381"/>
        <s v="41869128"/>
        <s v="75049737"/>
        <s v="09653373"/>
        <s v="09654114"/>
        <s v="44533410"/>
        <s v="004045702"/>
        <n v="70785772"/>
        <n v="31490158"/>
        <n v="74972503"/>
        <n v="10763998"/>
        <s v="40954678"/>
        <s v="41640207"/>
        <s v="25663569"/>
        <s v="47107515"/>
        <s v="41332538"/>
        <s v="77225763"/>
        <n v="70599404"/>
        <n v="48807471"/>
        <s v="74176483"/>
        <s v="42208486"/>
        <s v="47308075"/>
        <s v="47759867"/>
        <s v="44742454"/>
        <s v="70170277"/>
        <s v="41553701"/>
        <s v="76617663"/>
        <n v="43651395"/>
        <n v="76836716"/>
        <s v="42794364"/>
        <s v="71009365"/>
        <n v="40145622"/>
        <n v="41283056"/>
        <s v="43152550"/>
        <s v="40032002"/>
        <s v="10430145"/>
        <s v="42622320"/>
        <s v="41602295"/>
        <s v="80132126"/>
        <n v="74220861"/>
        <s v="71425228"/>
        <s v="72890049"/>
        <s v="41742034"/>
        <s v="47474681"/>
        <s v="44549773"/>
        <s v="10671363"/>
        <s v="45020701"/>
        <s v="73965451"/>
        <s v="72050493"/>
        <s v="40190145"/>
        <s v="45563363"/>
        <n v="43693977"/>
        <s v="004683838"/>
        <s v="80255539"/>
        <s v="44440437"/>
        <s v="41214234"/>
        <s v="43669664"/>
        <s v="72638562"/>
        <n v="43821452"/>
        <n v="43308689"/>
        <s v="72607714"/>
        <s v="44610740"/>
        <n v="44540544"/>
        <n v="73428371"/>
        <n v="32266929"/>
        <n v="10079215"/>
        <n v="40680475"/>
        <s v="47969024"/>
        <s v="72928854"/>
        <s v="45360339"/>
        <s v="76620535"/>
        <n v="80684400"/>
        <s v="44082412"/>
        <s v="48891269"/>
        <n v="72556490"/>
        <n v="43959380"/>
        <n v="47455821"/>
        <s v="31943173"/>
        <s v="41029159"/>
        <s v="41397453"/>
        <n v="10600027"/>
        <s v="10605638"/>
        <s v="25758857"/>
        <s v="003959445"/>
        <s v="71320175"/>
        <s v="21541161"/>
        <s v="75728796"/>
        <s v="10638217"/>
        <s v="45216023"/>
        <s v="48083260"/>
        <s v="71235977"/>
        <n v="46360518"/>
        <s v="72788664"/>
        <s v="48726978"/>
        <s v="70881892"/>
        <n v="70555530"/>
        <s v="48705653"/>
        <s v="46471276"/>
        <s v="77066101"/>
        <n v="42995996"/>
        <n v="70339586"/>
        <n v="76633807"/>
        <n v="48071948"/>
        <n v="46407585"/>
        <n v="60542100"/>
        <n v="73322707"/>
        <n v="70916543"/>
        <n v="71393223"/>
        <n v="70744952"/>
        <n v="77144442"/>
        <n v="44328891"/>
        <n v="47219334"/>
        <n v="47537394"/>
        <s v="73100072"/>
        <s v="43421716"/>
        <n v="42033553"/>
        <n v="70931755"/>
        <n v="46769590"/>
        <n v="72179473"/>
        <n v="44391904"/>
        <n v="40199366"/>
        <n v="72528698"/>
        <n v="46380943"/>
        <n v="40478844"/>
        <n v="71444161"/>
        <n v="40078182"/>
        <n v="19068229"/>
        <n v="40126541"/>
        <n v="10217340"/>
        <n v="46109465"/>
        <s v="09769506"/>
        <n v="42716860"/>
        <s v="40517622"/>
        <n v="41049471"/>
        <n v="44885799"/>
        <n v="10576400"/>
        <n v="43765043"/>
        <s v="09011445"/>
        <s v="003802528"/>
        <n v="77343391"/>
        <n v="40851772"/>
        <n v="41613885"/>
        <n v="40549832"/>
        <n v="73968547"/>
        <n v="40198558"/>
        <n v="10106024"/>
        <s v="003680803"/>
        <n v="27750046"/>
        <s v="003999403"/>
        <n v="41194640"/>
        <n v="44796333"/>
        <n v="10880281"/>
        <s v="09394661"/>
        <n v="41638332"/>
        <n v="45396960"/>
        <n v="44455349"/>
        <n v="10021981"/>
        <n v="21289068"/>
        <n v="40137543"/>
        <n v="10125510"/>
        <n v="10585248"/>
        <n v="25816034"/>
        <n v="47980625"/>
        <n v="32291779"/>
        <s v="09476403"/>
        <n v="40384184"/>
        <n v="47589314"/>
        <n v="10010234"/>
        <s v="07512379"/>
        <n v="25841815"/>
        <n v="44385266"/>
        <n v="40599506"/>
        <n v="80035300"/>
        <n v="70024012"/>
        <n v="44509177"/>
        <n v="10254626"/>
        <n v="10121052"/>
        <n v="47806077"/>
        <n v="42559087"/>
        <s v="07520753"/>
        <n v="10297778"/>
        <n v="10487809"/>
        <n v="45672347"/>
        <n v="47376865"/>
        <s v="09801824"/>
        <n v="41202952"/>
        <n v="17641809"/>
        <s v="003131582"/>
        <s v="09656741"/>
        <n v="71962253"/>
        <n v="10600945"/>
        <n v="42164313"/>
        <n v="10172648"/>
        <n v="10274853"/>
        <s v="004686397"/>
        <n v="40839937"/>
        <n v="44871060"/>
        <n v="10316816"/>
        <n v="42312512"/>
        <n v="42125954"/>
        <n v="42570647"/>
        <n v="40430091"/>
        <n v="41462650"/>
        <n v="41678848"/>
        <s v="40086366"/>
        <n v="46616204"/>
        <n v="46763817"/>
        <n v="44912581"/>
        <n v="42251919"/>
        <n v="21298085"/>
        <n v="40236620"/>
        <n v="46878689"/>
        <n v="10189062"/>
        <n v="10014238"/>
        <n v="10368224"/>
        <n v="10469157"/>
        <n v="44263926"/>
        <n v="47427685"/>
        <s v="002750411"/>
        <n v="41385693"/>
        <n v="70887288"/>
        <n v="70370932"/>
        <n v="41932085"/>
        <n v="10607332"/>
        <n v="10882184"/>
        <s v="09979280"/>
        <n v="25767115"/>
        <n v="42534869"/>
        <n v="72972381"/>
        <n v="41236582"/>
        <n v="43600610"/>
        <n v="42836201"/>
        <n v="74768650"/>
        <n v="42588391"/>
        <n v="45898721"/>
        <n v="10153718"/>
        <n v="10323108"/>
        <n v="23272908"/>
        <n v="40690349"/>
        <n v="22079569"/>
        <n v="72310620"/>
        <s v="09667125"/>
        <n v="46085761"/>
        <n v="43896344"/>
        <n v="46113340"/>
        <n v="43831435"/>
        <n v="80209786"/>
        <n v="46286123"/>
        <n v="40490729"/>
        <n v="10111328"/>
        <n v="10683616"/>
        <n v="42994247"/>
        <s v="09477859"/>
        <n v="10482585"/>
        <s v="08684924"/>
        <n v="40537516"/>
        <n v="10057881"/>
        <n v="47487868"/>
        <n v="47362891"/>
        <n v="43324352"/>
        <n v="45453079"/>
        <n v="44363668"/>
        <n v="45551342"/>
        <n v="40068574"/>
        <n v="40558869"/>
        <n v="72679609"/>
        <n v="31181113"/>
        <n v="10106660"/>
        <n v="45307046"/>
        <n v="40401869"/>
        <n v="71344049"/>
        <n v="47592932"/>
        <n v="17627465"/>
        <n v="41392822"/>
        <n v="70112625"/>
        <n v="75957953"/>
        <n v="10815501"/>
        <n v="44996707"/>
        <n v="40006285"/>
        <n v="25805521"/>
        <s v="003024211"/>
        <n v="42890338"/>
        <n v="70086333"/>
        <n v="45740939"/>
        <n v="47368002"/>
        <n v="47022335"/>
        <s v="004382608"/>
        <n v="47332981"/>
        <s v="06834177"/>
        <n v="25810369"/>
        <n v="41489537"/>
        <s v="00481987"/>
        <n v="70911733"/>
        <n v="72694827"/>
        <s v="09620129"/>
        <n v="18185205"/>
        <n v="72678852"/>
        <s v="06852888"/>
        <n v="42218360"/>
        <n v="42285807"/>
        <n v="42083398"/>
        <n v="43424629"/>
        <n v="20430792"/>
        <s v="09606222"/>
        <n v="40188879"/>
        <n v="10514691"/>
        <n v="44089301"/>
        <n v="40577768"/>
        <n v="43080680"/>
        <s v="08167996"/>
        <n v="40194863"/>
        <n v="42618372"/>
        <s v="09531043"/>
        <s v="06259713"/>
        <n v="40665847"/>
        <n v="41316047"/>
        <s v="08392188"/>
        <n v="43168519"/>
        <s v="09842722"/>
        <s v="42962253"/>
        <s v="45034566"/>
        <s v="754152651"/>
        <s v="10457124"/>
        <n v="46987230"/>
        <n v="76608041"/>
        <n v="40049199"/>
        <s v="43681882"/>
        <s v="10539070"/>
        <s v="10292469"/>
        <n v="10744401"/>
        <n v="10724941"/>
        <n v="40426812"/>
        <n v="48096087"/>
        <n v="74498556"/>
        <n v="44341330"/>
        <n v="71756534"/>
        <n v="76616248"/>
        <n v="43435195"/>
        <n v="45421449"/>
        <n v="46993753"/>
        <n v="25831999"/>
        <s v="03872315"/>
        <n v="46772225"/>
        <n v="45324089"/>
        <n v="47975583"/>
        <n v="42145540"/>
        <n v="43456583"/>
        <n v="42228901"/>
        <s v="09773168"/>
        <s v="73674695"/>
        <n v="15365365"/>
        <n v="47292467"/>
        <s v="43656622"/>
        <s v="71977944"/>
        <s v="10660585"/>
        <s v="43402399"/>
        <s v="45343901"/>
        <s v="48473889"/>
        <s v="08141218"/>
        <s v="73506547"/>
        <s v="77809799"/>
        <s v="74746421"/>
        <s v="75786872"/>
        <n v="41980543"/>
        <s v="09847256"/>
        <s v="09596451"/>
        <s v="77437166"/>
        <n v="75858150"/>
        <s v="06962609"/>
        <s v="09362093"/>
        <s v="42882050"/>
        <s v="48283886"/>
        <s v="60651854"/>
        <s v="77095133"/>
        <n v="76208852"/>
        <n v="43800218"/>
        <s v="71751682"/>
        <s v="10298470"/>
        <n v="42348052"/>
        <n v="70450214"/>
        <s v="08150688"/>
        <s v="75445105"/>
        <n v="73043453"/>
        <n v="74399401"/>
        <n v="70056502"/>
        <n v="77361245"/>
        <n v="42270738"/>
        <n v="48194591"/>
        <n v="78820945"/>
        <n v="75468315"/>
        <s v="40659658"/>
        <s v="10604847"/>
        <s v="05336891"/>
        <n v="22666068"/>
        <n v="75408237"/>
        <s v="48597333"/>
        <n v="74299177"/>
        <n v="20672473"/>
        <n v="71124847"/>
        <n v="47167782"/>
        <n v="17637285"/>
        <n v="72377161"/>
        <n v="46927800"/>
        <n v="73248223"/>
        <s v="07085681"/>
        <n v="41729683"/>
        <n v="75377829"/>
        <n v="60245961"/>
        <n v="70773194"/>
        <n v="70814627"/>
        <n v="77531140"/>
        <n v="47253019"/>
        <n v="41225872"/>
        <s v="03601565"/>
        <n v="43527259"/>
        <s v="09372687"/>
        <s v="72301562"/>
        <n v="48055933"/>
        <n v="10489861"/>
        <n v="72850064"/>
        <n v="73361941"/>
        <n v="47632582"/>
        <n v="73856865"/>
        <s v="44793223"/>
        <n v="74593426"/>
        <s v="07501857"/>
        <n v="18201884"/>
        <s v="08046267"/>
        <n v="48138362"/>
        <n v="76053510"/>
        <s v="76821655"/>
        <n v="47553390"/>
        <n v="48011814"/>
        <s v="15404067"/>
        <s v="07518246"/>
        <s v="45860759"/>
        <n v="80320373"/>
        <s v="73054235"/>
        <s v="45859342"/>
        <n v="80397807"/>
        <s v="75149300"/>
        <s v="09369869"/>
        <n v="40236895"/>
        <s v="74550247"/>
        <n v="10761069"/>
        <s v="80237224"/>
        <s v="09772208"/>
        <s v="07105925"/>
        <n v="42506524"/>
        <s v="40856696"/>
        <s v="19678824"/>
        <s v="75479110"/>
        <s v="76328581"/>
        <s v="46338508"/>
        <s v="70976128"/>
        <s v="09845778"/>
        <s v="48147770"/>
        <s v="48182680"/>
        <s v="72477956"/>
        <s v="74998854"/>
        <s v="43211514"/>
        <s v="77456984"/>
        <s v="74700203"/>
        <s v="48571459"/>
        <n v="47138832"/>
        <n v="47033743"/>
        <n v="46868696"/>
        <s v="72546631"/>
        <s v="05353249"/>
        <n v="21090967"/>
        <n v="47284795"/>
        <s v="09564095"/>
        <n v="10727560"/>
        <n v="44173544"/>
        <n v="15405842"/>
        <s v="09512932"/>
        <s v="06881809"/>
        <n v="74529447"/>
        <n v="74299967"/>
        <s v="44742865"/>
        <s v="41194004"/>
        <s v="73048556"/>
        <n v="71788143"/>
        <n v="10613463"/>
        <s v="09217902"/>
        <s v="06054929"/>
        <n v="40039337"/>
        <n v="71649002"/>
        <n v="45871256"/>
        <n v="10526311"/>
        <s v="77024333"/>
        <n v="72305732"/>
        <n v="72293642"/>
        <s v="45035338"/>
        <n v="43891151"/>
        <n v="73587093"/>
        <n v="75378396"/>
        <s v="08748808"/>
        <s v="76934920"/>
        <s v="09118701"/>
        <n v="10043520"/>
        <n v="70419363"/>
        <n v="47284706"/>
        <n v="43528333"/>
        <n v="40854542"/>
        <n v="73675908"/>
        <n v="47433120"/>
        <n v="44034894"/>
        <n v="72483120"/>
        <n v="43239877"/>
        <n v="70164906"/>
        <n v="30500675"/>
        <n v="31521861"/>
        <n v="70104550"/>
        <n v="44849646"/>
        <s v="09049407"/>
        <s v="09981919"/>
        <s v="71550511"/>
        <n v="74611044"/>
        <n v="42488850"/>
        <n v="62471856"/>
        <n v="44920346"/>
        <n v="61454425"/>
        <n v="70542843"/>
        <n v="10351545"/>
        <n v="75464886"/>
        <n v="40777363"/>
        <n v="44804579"/>
        <n v="40579006"/>
        <n v="43610163"/>
        <n v="45339699"/>
        <n v="71029771"/>
        <n v="47547804"/>
        <s v="08488006"/>
        <n v="10349216"/>
        <n v="45846503"/>
        <n v="70911344"/>
        <n v="41459649"/>
        <s v="09768500"/>
        <n v="75830799"/>
        <s v="09510606"/>
        <n v="41663472"/>
        <s v="72910803"/>
        <n v="40723663"/>
        <n v="74566254"/>
        <n v="41649817"/>
        <n v="16707167"/>
        <n v="10517682"/>
        <s v="08543302"/>
        <s v="06983900"/>
        <s v="09501731"/>
        <n v="15450854"/>
        <n v="41626712"/>
        <n v="47876545"/>
        <s v="76323301"/>
        <n v="75845235"/>
        <n v="44390110"/>
        <n v="70100625"/>
        <n v="49006806"/>
        <n v="32984517"/>
        <n v="46700851"/>
        <n v="45915304"/>
        <n v="75571200"/>
        <n v="42746879"/>
        <n v="44600179"/>
        <n v="19988492"/>
        <n v="40069211"/>
        <n v="72258211"/>
        <n v="40559945"/>
        <n v="61340654"/>
        <n v="70113667"/>
        <s v="06579737"/>
        <s v="06692466"/>
        <n v="75861959"/>
        <n v="46620591"/>
        <n v="25072204"/>
        <s v="41177946"/>
        <n v="40629283"/>
        <n v="10259084"/>
        <n v="40617609"/>
        <n v="10502142"/>
        <n v="21286344"/>
        <n v="17443008"/>
        <n v="10044370"/>
        <n v="60392301"/>
        <n v="75242051"/>
        <n v="48178316"/>
        <n v="75229366"/>
        <s v="48327113"/>
        <n v="71610654"/>
        <n v="40320202"/>
        <n v="40703410"/>
        <n v="44541226"/>
        <n v="44284837"/>
        <s v="47425638"/>
        <n v="74560069"/>
        <n v="40486958"/>
        <s v="09583061"/>
        <n v="42762207"/>
        <n v="42179058"/>
        <s v="72956375"/>
        <s v="00964080"/>
        <s v="42758068"/>
        <n v="43389284"/>
        <n v="75481529"/>
        <s v="08205520"/>
        <n v="40171810"/>
        <n v="41128261"/>
        <n v="63284391"/>
        <n v="41501268"/>
        <n v="46400191"/>
        <n v="40455727"/>
        <n v="75847004"/>
        <n v="40448542"/>
        <n v="74751594"/>
        <s v="48623102"/>
        <n v="71793601"/>
        <s v="47654760"/>
        <n v="44611406"/>
        <s v="09232438"/>
        <s v="09298200"/>
        <n v="72074039"/>
        <s v="09655688"/>
        <n v="74690809"/>
        <s v="07788887"/>
        <s v="40689350"/>
        <n v="43608067"/>
        <n v="43577870"/>
        <n v="43979098"/>
        <s v="43034649"/>
        <s v="45292189"/>
        <s v="03692360"/>
        <s v="44149025"/>
        <s v="41928679"/>
        <s v="25763704"/>
        <s v="72633211"/>
        <s v="25820095"/>
        <s v="45864506"/>
        <s v="07524697"/>
        <s v="71127200"/>
        <s v="10006039"/>
        <s v="42556220"/>
        <s v="70342913"/>
        <s v="45799202"/>
        <s v="02022535"/>
        <s v="47173145"/>
        <s v="70675848"/>
        <s v="42992685"/>
        <s v="43520865"/>
        <s v="44240752"/>
        <s v="001646776"/>
        <s v="71561167"/>
        <s v="47173265"/>
        <s v="72724419"/>
        <s v="80232847"/>
        <s v="41566975"/>
        <s v="41431611"/>
        <s v="80256065"/>
        <s v="44960400"/>
        <s v="42175054"/>
        <s v="25860268"/>
        <s v="75654895"/>
        <s v="44050619"/>
        <s v="73031618"/>
        <s v="001264181"/>
        <s v="09908599"/>
        <s v="76347281"/>
        <s v="76347282"/>
        <s v="40844789"/>
        <s v="47911811"/>
        <s v="45071193"/>
        <s v="46972877"/>
        <s v="002315860"/>
        <s v="46864167"/>
        <s v="48194581"/>
        <s v="47395510"/>
        <s v="48052184"/>
        <s v="47289507"/>
        <s v="41610794"/>
        <s v="42901069"/>
        <s v="45266522"/>
        <s v="43200843"/>
        <s v="44198456"/>
        <s v="43610791"/>
        <s v="47547782"/>
        <s v="09434364"/>
        <s v="76518655"/>
        <s v="46006887"/>
        <s v="70240168"/>
        <s v="10355864"/>
        <s v="72442894"/>
        <s v="47758105"/>
        <s v="43320073"/>
        <s v="05382384"/>
        <s v="80306905"/>
        <s v="42579632"/>
        <s v="80109144"/>
        <s v="74601231"/>
        <s v="42065189"/>
        <s v="10656401"/>
        <s v="70255834"/>
        <s v="42825263"/>
        <s v="47616626"/>
        <s v="44417254"/>
        <s v="46128071"/>
        <s v="75352400"/>
        <s v="47856229"/>
        <s v="44255322"/>
        <s v="41811074"/>
        <s v="45750936"/>
        <s v="48462957"/>
        <s v="40872725"/>
        <s v="40841438"/>
        <s v="44693106"/>
        <s v="40961939"/>
        <s v="76288472"/>
        <s v="46765281"/>
        <s v="47231343"/>
        <s v="41893202"/>
        <s v="72629683"/>
        <s v="46475970"/>
        <s v="47267055"/>
        <s v="44210241"/>
        <s v="45672723"/>
        <s v="47582604"/>
        <s v="40415115"/>
        <s v="49082528"/>
        <s v="70407262"/>
        <s v="46750377"/>
        <s v="41372184"/>
        <s v="43135026"/>
        <s v="004796568"/>
        <s v="09418299"/>
        <n v="41012601"/>
        <s v="46219469"/>
        <n v="46687107"/>
        <s v="42065621"/>
        <s v="76291456"/>
        <s v="73693480"/>
        <s v="47761871"/>
        <n v="80132358"/>
        <s v="46788875"/>
        <s v="42958776"/>
        <s v="46892785"/>
        <s v="75920312"/>
        <s v="41347605"/>
        <s v="000990518"/>
        <s v="70980704"/>
        <n v="47883052"/>
        <s v="47247324"/>
        <s v="48191362"/>
        <s v="41399402"/>
        <s v="45734033"/>
        <n v="41003926"/>
        <s v="46714462"/>
        <s v="46368968"/>
        <s v="40962883"/>
        <s v="002225456"/>
        <s v="77131484"/>
        <s v="41840355"/>
        <s v="76520065"/>
        <s v="48230093"/>
        <s v="75975814"/>
        <s v="46961148"/>
        <s v="47670655"/>
        <s v="46372956"/>
        <n v="41675359"/>
        <s v="44178038"/>
        <s v="47884784"/>
        <n v="45144047"/>
        <s v="004001292"/>
        <s v="47921826"/>
        <s v="75439137"/>
        <s v="47356063"/>
        <n v="43602410"/>
        <n v="47217569"/>
        <n v="47664442"/>
        <s v="48313218"/>
        <s v="005196406"/>
        <s v="75977936"/>
        <s v="004987297"/>
        <s v="73230063"/>
        <s v="21259825"/>
        <s v="42180424"/>
        <s v="46950021"/>
        <s v="42100042"/>
        <s v="46583428"/>
        <s v="003656006"/>
        <s v="75150884"/>
        <s v="72050825"/>
        <s v="70882792"/>
        <s v="75889850"/>
        <s v="45031380"/>
        <n v="72853708"/>
        <s v="70136530"/>
        <s v="06918328"/>
        <s v="77140578"/>
        <s v="46208757"/>
        <s v="42656862"/>
        <s v="005626592"/>
        <s v="001725784"/>
        <s v="43767095"/>
        <s v="42497041"/>
        <s v="75680722"/>
        <n v="48799326"/>
        <s v="42531859"/>
        <s v="40659520"/>
        <s v="45497181"/>
        <s v="46000482"/>
        <s v="09546435"/>
        <s v="09984132"/>
        <n v="44265858"/>
        <n v="75610892"/>
        <n v="16123977"/>
        <n v="73947618"/>
        <s v="48506162"/>
        <n v="44100029"/>
        <n v="41119583"/>
        <n v="42257225"/>
        <s v="47230349"/>
        <s v="70816903"/>
        <s v="42765877"/>
        <s v="09891563"/>
        <s v="022303745"/>
        <s v="40949545"/>
        <s v="70475235"/>
        <s v="44986865"/>
        <s v="45241095"/>
        <s v="22314360"/>
        <s v="09886086"/>
        <s v="40066075"/>
        <s v="10658494"/>
        <s v="000969217"/>
        <n v="47765514"/>
        <s v="40470741"/>
        <s v="73191689"/>
        <s v="70977937"/>
        <s v="000969187"/>
        <s v="46096310"/>
        <s v="41996878"/>
        <s v="001853878"/>
        <s v="45789355"/>
        <s v="41962572"/>
        <s v="73176391"/>
        <s v="43672632"/>
        <s v="002127366"/>
        <s v="10607976"/>
        <s v="47598163"/>
        <s v="48192918"/>
        <s v="002116960"/>
        <s v="44662243"/>
        <s v="46451972"/>
        <s v="40320420"/>
        <s v="47705445"/>
        <s v="25843508"/>
        <s v="40568799"/>
        <s v="46186148"/>
        <s v="46996470"/>
        <s v="43180878"/>
        <s v="10696535"/>
        <s v="47773872"/>
        <s v="08993167"/>
        <s v="44128997"/>
        <s v="45197891"/>
        <s v="80002184"/>
        <s v="43738164"/>
        <s v="47403473"/>
        <s v="002175497"/>
        <s v="43516164"/>
        <s v="40417712"/>
        <s v="10365177"/>
        <s v="31175910"/>
        <s v="45423321"/>
        <s v="44504720"/>
        <s v="003442954"/>
        <s v="42226499"/>
        <s v="43871074"/>
        <s v="40894231"/>
        <s v="46425163"/>
        <s v="46144553"/>
        <s v="43757776"/>
        <s v="70474168"/>
        <s v="47033833"/>
        <s v="73993445"/>
        <s v="73341149"/>
        <s v="42052517"/>
        <s v="10113305"/>
        <s v="45086206"/>
        <s v="46038405"/>
        <s v="42873683"/>
        <s v="24583811"/>
        <s v="19867749"/>
        <s v="42445455"/>
        <s v="75781887"/>
        <s v="43392402"/>
        <s v="74837421"/>
        <s v="47123193"/>
        <s v="40432238"/>
        <s v="70170902"/>
        <s v="71129765"/>
        <s v="42353072"/>
        <n v="45023610"/>
        <s v="44989648"/>
        <s v="80007452"/>
        <s v="46307127"/>
        <s v="09712434"/>
        <s v="06785271"/>
        <s v="41821873"/>
        <s v="43351176"/>
        <s v="76735782"/>
        <s v="42717758"/>
        <s v="42331707"/>
        <s v="20995525"/>
        <s v="45745507"/>
        <s v="47182418"/>
        <s v="41854025"/>
        <s v="10418244"/>
        <s v="10298814"/>
        <s v="20038166"/>
        <s v="72002707"/>
        <s v="42390883"/>
        <s v="70783695"/>
        <s v="40403438"/>
        <s v="73149663"/>
        <s v="44295114"/>
        <s v="44047568"/>
        <s v="42033913"/>
        <s v="70077584"/>
        <s v="42224354"/>
        <s v="45748401"/>
        <s v="16176049 "/>
        <s v="10601282"/>
        <s v="40404334"/>
        <s v="42240901 "/>
        <s v="27576496"/>
        <s v="21137793"/>
        <s v="41634790"/>
        <s v="43066035"/>
        <s v="41871723"/>
        <s v="001853346"/>
        <s v="003626700"/>
        <s v="70767420"/>
        <s v="75723673"/>
        <s v="70030371"/>
        <s v="10554471"/>
        <s v="47958778"/>
        <s v="46053611"/>
        <s v="45970432"/>
        <s v="40287897"/>
        <s v="42402439"/>
        <s v="40797269"/>
        <s v="70255368"/>
        <s v="43864246"/>
        <s v="47947533"/>
        <s v="74689601"/>
        <s v="47563812"/>
        <s v="20114245"/>
        <s v="45601084"/>
        <s v="10697674"/>
        <s v="29724026"/>
        <s v="43566306"/>
        <s v="40824625"/>
        <s v="46929664"/>
        <s v="43099163"/>
        <s v="10127168"/>
        <s v="44740076"/>
        <s v="43438668"/>
        <s v="27721322"/>
        <s v="45235009"/>
        <s v="42537326"/>
        <s v="71422391"/>
        <s v="10055864"/>
        <s v="70570535"/>
        <s v="003435385"/>
        <s v="71750001"/>
        <s v="48297054"/>
        <s v="47130475"/>
        <s v="44009821"/>
        <s v="41999844"/>
        <s v="71749940"/>
        <s v="70313990"/>
        <s v="46402664"/>
        <s v="41468125"/>
        <s v="47036858"/>
        <s v="41634170"/>
        <s v="48416828"/>
        <s v="73180179"/>
        <s v="40681046"/>
        <s v="73446044"/>
        <s v="47667375"/>
        <s v="77481164"/>
        <s v="77235599"/>
        <s v="77020862"/>
        <s v="70451621"/>
        <s v="42412699"/>
        <s v="75629874"/>
        <s v="70009094"/>
        <s v="45937288"/>
        <s v="45400847"/>
        <s v="46191251"/>
        <s v="10231644"/>
        <s v="10463552"/>
        <s v="16740583"/>
        <s v="10047089"/>
        <s v="70366263"/>
        <s v="70939303"/>
        <s v="48023210"/>
        <s v="40538850"/>
        <s v="43628836"/>
        <s v="40826069"/>
        <s v="70855327"/>
        <s v="46460395"/>
        <s v="04069095"/>
        <s v="43325077"/>
        <s v="003278870"/>
        <s v="09292186"/>
        <s v="15987431"/>
        <s v="47601897"/>
        <s v="70787765"/>
        <n v="43065739"/>
        <s v="71711534"/>
        <s v="002673648"/>
        <s v="46879574"/>
        <s v="70104312"/>
        <s v="76776954"/>
        <s v="70053516"/>
        <s v="72698490"/>
        <n v="47091225"/>
        <s v="75229046"/>
        <s v="76535983"/>
        <s v="43747406"/>
        <s v="46544295"/>
        <s v="43152536"/>
        <s v="41067648"/>
        <s v="72856732"/>
        <n v="74318292"/>
        <n v="72921129"/>
        <n v="71300037"/>
        <n v="47120068"/>
        <n v="48266511"/>
        <n v="42905618"/>
        <s v="001263980"/>
        <s v="77672001"/>
        <s v="70309815"/>
        <s v="71994426"/>
        <s v="70263238"/>
        <s v="72392059"/>
        <s v="45917192"/>
        <s v="43485683"/>
        <s v="76016431"/>
        <s v="76183659"/>
        <s v="74645275"/>
        <n v="43119880"/>
        <s v="76086479"/>
        <s v="70609001"/>
        <s v="75625952"/>
        <s v="75468211"/>
        <s v="48807352"/>
        <s v="75661002"/>
        <s v="75257565"/>
        <s v="45315477"/>
        <s v="48041243"/>
        <s v="75495940"/>
        <s v="47993939"/>
        <s v="74735881"/>
        <s v="72275195"/>
        <s v="71329055"/>
        <s v="71888953"/>
        <s v="48487888"/>
        <n v="76219338"/>
        <n v="70976522"/>
        <n v="72639843"/>
        <s v="75406116"/>
        <s v="76822326"/>
        <s v="72497987"/>
        <s v="71171646"/>
        <s v="46775498"/>
        <n v="72417271"/>
        <n v="72778461"/>
        <s v="70862927"/>
        <s v="61348431"/>
        <s v="47958097"/>
        <s v="76160851"/>
        <s v="47381948"/>
        <s v="76958785"/>
        <s v="71667289"/>
        <s v="47727568"/>
        <s v="72851189"/>
        <s v="001259645"/>
        <s v="43504371"/>
        <s v="29680263"/>
        <n v="44737173"/>
        <s v="44734511"/>
        <s v="72232194"/>
        <n v="42723439"/>
        <s v="41097216"/>
        <s v="43725183"/>
        <s v="70757142 "/>
        <s v="46711157"/>
        <s v="76665601"/>
        <s v="43730039"/>
        <n v="41207861"/>
        <n v="16705472"/>
        <n v="76335113"/>
        <s v="80448043"/>
        <s v="44999794 "/>
        <s v="42892618"/>
        <n v="25445289"/>
        <s v="75780749"/>
        <s v="16004064"/>
        <s v="09112161"/>
        <s v="10475257"/>
        <s v="48245883"/>
        <s v="71482027"/>
        <s v="70468768"/>
        <s v="48711299"/>
        <s v="10273955"/>
        <s v="44103435"/>
        <s v="43399424"/>
        <s v="09656417"/>
        <s v="72208097"/>
        <s v="73076626"/>
        <s v="70130968"/>
        <s v="40162069"/>
        <s v="44963476"/>
        <s v="44722419"/>
        <s v="46830931"/>
        <s v="74652709"/>
        <s v="70308381"/>
        <s v="09114389"/>
        <s v="43874314"/>
        <s v="41530900"/>
        <s v="40754503"/>
        <s v="72555096"/>
        <s v="76902367"/>
        <s v="71219055"/>
        <s v="47261711"/>
        <s v="10242629"/>
        <s v="46754341"/>
        <s v="70280977"/>
        <s v="42931630"/>
        <s v="70442720"/>
        <s v="43654610"/>
        <s v="43572194"/>
        <s v="72474287"/>
        <s v="45588922"/>
        <s v="77574947"/>
        <s v="80269763"/>
        <s v="15611131"/>
        <s v="71244274"/>
        <s v="46264712"/>
        <s v="73932936"/>
        <s v="42959086"/>
        <s v="44361643"/>
        <s v="80247495"/>
        <s v="74563694"/>
        <s v="42037650"/>
        <s v="74450656"/>
        <s v="72359031"/>
        <s v="71312669"/>
        <s v="74845795"/>
        <s v="75077865"/>
        <s v="71297148"/>
        <s v="76335793"/>
        <s v="18198408"/>
        <s v="48825462"/>
        <n v="44034859"/>
        <n v="74310592"/>
        <s v="25086392"/>
        <s v="42054189"/>
        <s v="42345050"/>
        <s v="42424968"/>
        <s v="74563695"/>
        <s v="72455075"/>
        <s v="71928403"/>
        <s v="45430589"/>
        <s v="41527971"/>
        <n v="22196893"/>
        <s v="46356385"/>
        <s v="43330282"/>
        <n v="48128791"/>
        <s v="72451238"/>
        <s v="21559079"/>
        <s v="44609320"/>
        <s v="71833967"/>
        <n v="10622779"/>
        <s v="70174272"/>
        <s v="04032342"/>
        <s v="70257775"/>
        <s v="22297649"/>
        <s v="10466932"/>
        <s v="46927679"/>
        <n v="42414108"/>
        <s v="72388267"/>
        <n v="47408661"/>
        <s v="72780529"/>
        <s v="45120902"/>
        <n v="42686109"/>
        <s v="40975753"/>
        <n v="72041624"/>
        <s v="47318984"/>
        <n v="70255963"/>
        <s v="02618466"/>
        <n v="72944854"/>
        <s v="76945629"/>
        <s v="74200953"/>
        <s v="43953160"/>
        <s v="70463736"/>
        <s v="76821135"/>
        <s v="002788464"/>
        <s v="44974548"/>
        <s v="46843846"/>
        <s v="70830450"/>
        <s v="47862815"/>
        <s v="73039534"/>
        <s v="40678080"/>
        <n v="44106244"/>
        <s v="47390549"/>
        <s v="44892975"/>
        <s v="43810355"/>
        <s v="48211477"/>
        <s v="42867613"/>
        <s v="80194517"/>
        <s v="47731482"/>
        <s v="19325562"/>
        <s v="21552757"/>
        <n v="45467373"/>
        <s v="21554022"/>
        <n v="44764198"/>
        <s v="001358526"/>
        <s v="47756342"/>
        <s v="40157917"/>
        <s v="43044175"/>
        <s v="002972947"/>
        <s v="10492592"/>
        <s v="80260464"/>
        <s v="07047662"/>
        <s v="003174043"/>
        <s v="41556507"/>
        <s v="44488516"/>
        <s v="20568518"/>
        <s v="09396635"/>
        <s v="003917066"/>
        <s v="44230851"/>
        <s v="46447570"/>
        <s v="18126568"/>
        <s v="09342260"/>
        <s v="40060361"/>
        <s v="20046341"/>
        <s v="47747373"/>
        <s v="75363683"/>
        <s v="44569138"/>
        <s v="47231764"/>
        <s v="40427106"/>
        <s v="46850431"/>
        <s v="002578782"/>
        <s v=" 41065761"/>
        <s v="40336766"/>
        <s v="001794631"/>
        <s v="47842262"/>
        <s v="44374030"/>
        <s v="72756436"/>
        <s v="44732737"/>
        <s v="47837357"/>
        <s v="45908642"/>
        <s v="10670569"/>
        <s v="43148607"/>
        <s v="70045353"/>
        <s v="44028339"/>
        <s v="21275610"/>
        <s v="41630544"/>
        <s v="10622938"/>
        <s v="80022186"/>
        <s v="46880525"/>
        <s v="46852310"/>
        <s v="70633650"/>
        <s v="43364244"/>
        <s v="002314028"/>
        <s v="10607350"/>
        <s v="75069532"/>
        <s v="70547094"/>
        <s v="72748325"/>
        <s v="46212398"/>
        <s v="43521625"/>
        <s v="70423071"/>
        <n v="70143358"/>
        <s v="75356764"/>
        <s v="40497069"/>
        <s v="70831671"/>
        <s v="006003732"/>
        <s v="43372468"/>
        <n v="46137013"/>
        <n v="43008673"/>
        <n v="75589626"/>
        <s v="41399487"/>
        <s v="41527593"/>
        <n v="44168160"/>
        <n v="42354739"/>
        <n v="47290100"/>
        <n v="70768112"/>
        <n v="48493472"/>
        <n v="43210363"/>
        <n v="43737554"/>
        <s v="43232364"/>
        <s v="05415367"/>
        <s v="16124936"/>
        <s v="43474497"/>
        <s v="41765730"/>
        <s v="09108121"/>
        <s v="10664319"/>
        <s v="42207110"/>
        <s v="20688395"/>
        <s v="44964246"/>
        <s v="09510218"/>
        <s v="02691858"/>
        <s v="42462070"/>
        <s v="43011888"/>
        <s v="42201915"/>
        <s v="46151365"/>
        <s v="07502952"/>
        <s v="43712538"/>
        <s v="40645216"/>
        <s v="04070925"/>
        <s v="44254654"/>
        <s v="71554341"/>
        <s v="09302968"/>
        <s v="40399514"/>
        <s v="44750145"/>
        <s v="45724501"/>
        <s v="44666800"/>
        <s v="47508257"/>
        <s v="43707200"/>
        <s v="06592060"/>
        <s v="42298040"/>
        <s v="42365649"/>
        <n v="40107305"/>
        <s v="74711678"/>
        <s v="80654563"/>
        <s v="26962562"/>
        <s v="46920482"/>
        <s v="72839779"/>
        <s v="40710642"/>
        <s v="42405332"/>
        <s v="71797377"/>
        <s v="71809019"/>
        <s v="48809495"/>
        <s v="40400243"/>
        <s v="41765291"/>
        <s v="43991672"/>
        <s v="42446074"/>
        <s v="47946027"/>
        <s v="23558523"/>
        <s v="70864323"/>
        <s v="71593823"/>
        <n v="70447053"/>
        <n v="45232412"/>
        <n v="76303583"/>
        <n v="78250992"/>
        <n v="43121246"/>
        <n v="75750631"/>
        <n v="62774458"/>
        <s v="72626160"/>
        <s v="47277983"/>
        <s v="03126952"/>
        <n v="42119003"/>
        <n v="46163984"/>
        <s v="07648620"/>
        <n v="44506371"/>
        <n v="42891489"/>
        <n v="43834963"/>
        <n v="76586816"/>
        <s v="48448052"/>
        <s v="76598422"/>
        <s v="70797219"/>
        <n v="43009054"/>
        <n v="10249110"/>
        <n v="40978751"/>
        <n v="47783063"/>
        <n v="80086494"/>
        <s v="06550467"/>
        <s v="09476408"/>
        <n v="73213668"/>
        <n v="47939282"/>
        <s v="76193276"/>
        <n v="47210380"/>
        <s v="77093827"/>
        <s v="40424712"/>
        <s v="41243600"/>
        <n v="72813352"/>
        <n v="10729594"/>
        <n v="15369888"/>
        <n v="44004778"/>
        <n v="42323924"/>
        <s v="07764585"/>
        <s v="09772146"/>
        <n v="71781732"/>
        <n v="41124010"/>
        <n v="40684519"/>
        <n v="72776407"/>
        <n v="42693465"/>
        <n v="45600941"/>
        <s v="74643651"/>
        <n v="46465348"/>
        <n v="42112121"/>
        <n v="74528375"/>
        <n v="75331071"/>
        <n v="77214273"/>
        <n v="42265967"/>
        <s v="42787191"/>
        <n v="10228528"/>
        <s v="41772746"/>
        <n v="46373520"/>
        <n v="42911759"/>
        <n v="10724876"/>
        <n v="70732827"/>
        <n v="74231954"/>
        <n v="70447052"/>
        <n v="97779337"/>
        <s v="75125588"/>
        <s v="44269760"/>
        <s v="19337669"/>
        <s v="43096757"/>
        <s v="16717204"/>
        <s v="42422970"/>
        <s v="26721626"/>
        <s v="08984367"/>
        <s v="46987138"/>
        <s v="42436711"/>
        <s v="09279327"/>
        <n v="25838316"/>
        <s v="00448446"/>
        <s v="46529428"/>
        <s v="32481816"/>
        <s v="46747970"/>
        <n v="70008064"/>
        <s v="45713666"/>
        <s v="74537845"/>
        <s v="70970141"/>
        <s v="10045633"/>
        <s v="41671499"/>
        <s v="45702742"/>
        <s v="73995864"/>
        <s v="73376464"/>
        <s v="45646077"/>
        <s v="00114473"/>
        <s v="25782635"/>
        <s v="43536562"/>
        <s v="71830319"/>
        <s v="42801421"/>
        <s v="43068935"/>
        <s v="47099400"/>
        <s v="42817866"/>
        <s v="70032379"/>
        <s v="74380606"/>
        <s v="41824096"/>
        <s v="70174961"/>
        <s v="72931153"/>
        <s v="46155121"/>
        <s v="45991583"/>
        <s v="21558052"/>
        <s v="003305271"/>
        <s v="46458734"/>
        <s v="74096430"/>
        <s v="46128822"/>
        <s v="44466268"/>
        <s v="45843207"/>
        <s v="10723361"/>
        <s v="72666438"/>
        <s v="47850733"/>
        <s v="76246359"/>
        <s v="90038698"/>
        <s v="42517618"/>
        <s v="70066521"/>
        <s v="48491121"/>
        <s v="43635706"/>
        <s v="42034703"/>
        <s v="72860289"/>
        <s v="70073001"/>
        <s v="005091855"/>
        <s v="47831230"/>
        <s v="76183920"/>
        <s v="47951577"/>
        <s v="41758107"/>
        <s v="10084289"/>
        <s v="70054845"/>
        <s v="40943591"/>
        <s v="75745420"/>
        <s v="70170041"/>
        <s v="73504863"/>
        <s v="18891824"/>
        <s v="41396626"/>
        <s v="45969393"/>
        <s v="09648186"/>
        <s v="46873800"/>
        <s v="00015587"/>
        <s v="07577450"/>
        <s v="40639360"/>
        <s v="09482887"/>
        <s v="07019902"/>
        <s v="07552692"/>
        <s v="43572027"/>
        <s v="16420268"/>
        <s v="40120809"/>
        <s v="42474487"/>
        <s v="15433191"/>
        <s v="43577872"/>
        <s v="09495771"/>
        <s v="40687791"/>
        <s v="001596267"/>
        <s v="40901532"/>
        <s v="43812893"/>
        <s v="40450706"/>
        <s v="45889609"/>
        <s v="44545932"/>
        <s v="41878279"/>
        <s v="80528236"/>
        <n v="32404634"/>
        <s v="44924890"/>
        <s v="40787121"/>
        <s v="43882842"/>
        <s v="45104259"/>
        <s v="70046580"/>
        <s v="40028420"/>
        <n v="42183246"/>
        <s v="09610568"/>
        <n v="43107664"/>
        <n v="19329777"/>
        <s v="10247219"/>
        <n v="41085988"/>
        <s v="45218809"/>
        <s v="71195523"/>
        <s v="41042154"/>
        <s v="01090385"/>
        <s v="23227584"/>
        <s v="44609113"/>
        <s v="41205382"/>
        <s v="47386665"/>
        <s v="42722045"/>
        <s v="80086234"/>
        <s v="43008673"/>
        <s v="44719002"/>
        <s v="45560881"/>
        <s v="08149776"/>
        <s v="06772216"/>
        <s v="46391645"/>
        <s v="46938017"/>
        <s v="41803246"/>
        <s v="10621145"/>
        <s v="42782122"/>
        <s v="75824700"/>
        <s v="47566175"/>
        <s v="46051476"/>
        <s v="43688099"/>
        <s v="70125693"/>
        <s v="40399293"/>
        <s v="42162844"/>
        <n v="42605189"/>
        <n v="10487671"/>
        <s v="10064758"/>
        <s v="43934722"/>
        <s v="45200435"/>
        <s v="09370955"/>
        <s v="32131298"/>
        <s v="40074608"/>
        <s v="09849282"/>
        <s v="40001140"/>
        <s v="43602524"/>
        <s v="40531170"/>
        <s v="10670827"/>
        <s v="10755286"/>
        <s v="42141407"/>
        <s v="05393450"/>
        <s v="001766608"/>
        <s v="76212078"/>
        <s v="23712748"/>
        <s v="16446890"/>
        <s v="61228013"/>
        <s v="47991436"/>
        <s v="10055473"/>
        <n v="76589340"/>
        <n v="42799872"/>
        <n v="43836394"/>
        <s v="09638129"/>
        <n v="10531437"/>
        <s v="44975847"/>
        <n v="45400847"/>
        <n v="46802370"/>
        <n v="75923917"/>
        <n v="44123628"/>
        <n v="45295716"/>
        <n v="40217385"/>
        <n v="43991212"/>
        <s v="09759230"/>
        <s v="10783132"/>
        <s v="72917976"/>
        <s v="16169846"/>
        <s v="10467048"/>
        <s v="09467749"/>
        <s v="41002041"/>
        <s v="47288904"/>
        <s v="61074118"/>
        <s v="70307947"/>
        <s v="43679870"/>
        <s v="41449389"/>
        <s v="72690624"/>
        <s v="46825421"/>
        <s v="44722449"/>
        <s v="72806696"/>
        <s v="45664121"/>
        <s v="45112345"/>
        <s v="004726045"/>
        <s v="42322415"/>
        <s v="47335222"/>
        <s v="45850154"/>
        <s v="45252189"/>
        <s v="40142726"/>
        <n v="47129183"/>
        <n v="43079926"/>
        <n v="41519398"/>
        <n v="47137192"/>
        <n v="45242672"/>
        <s v="42860777"/>
        <s v="41130075"/>
        <s v="46557337"/>
        <s v="72875770"/>
        <s v="46411076"/>
        <s v="42843427"/>
        <s v="43226059"/>
        <s v="42664576"/>
        <s v="09835624"/>
        <s v="42192943"/>
        <s v="42682254"/>
        <s v="10026882"/>
        <s v="10508873"/>
        <s v="42551991"/>
        <s v="002677483"/>
        <s v="71423631"/>
        <s v="07468704"/>
        <s v="08128604"/>
        <s v="40545746"/>
        <s v="003351876"/>
        <s v="44926921"/>
        <s v="44256756"/>
        <s v="26707455"/>
        <s v="43481660"/>
        <s v="44520014"/>
        <s v="43550845"/>
        <s v="40651716"/>
        <s v="44241271"/>
        <s v="45852214"/>
        <s v="71250458"/>
        <s v="10013274"/>
        <s v="42252484"/>
        <s v="70035686"/>
        <s v="47871107"/>
        <s v="41105900"/>
        <s v="45382728"/>
        <s v="40459755"/>
        <s v="41658483"/>
        <s v="02440981"/>
        <s v="41775605"/>
        <s v="77145550"/>
        <s v="43090985"/>
        <s v="71033531"/>
        <s v="25772487"/>
        <s v="40399849"/>
        <s v="42994186"/>
        <s v="71465499"/>
        <s v="10151815"/>
        <s v="41566350"/>
        <s v="77089665"/>
        <s v="40865196"/>
        <s v="44920025"/>
        <s v="40235935"/>
        <s v="47940115"/>
        <s v="44936678"/>
        <s v="70057653"/>
        <s v="09566859"/>
        <s v="002970065"/>
        <s v="002369082"/>
        <s v="002369078"/>
        <s v="10801773"/>
        <s v="70783167"/>
        <s v="47478757"/>
        <s v="15861188"/>
        <s v="10124935"/>
        <s v="003361463"/>
        <s v="08178950"/>
        <s v="42503277"/>
        <s v="06289993"/>
        <s v="45721389"/>
        <s v="001504644"/>
        <s v="72740128"/>
        <s v="44582360"/>
        <s v="25832701"/>
        <s v="09974499"/>
        <s v="47211965"/>
        <s v="003089853"/>
        <s v="44041615"/>
        <s v="44312977"/>
        <s v="43832491"/>
        <s v="25553441"/>
        <s v="03862542"/>
        <s v="27431218"/>
        <s v="71052523"/>
        <s v="40607218"/>
        <s v="47437183"/>
        <s v="48221311"/>
        <s v="46875524"/>
        <s v="41193267"/>
        <s v="05788921"/>
        <s v="41666205"/>
        <s v="41794231"/>
        <s v="77147671"/>
        <s v="40734206"/>
        <s v="20076068"/>
        <s v="47236751"/>
        <s v="44093329"/>
        <s v="20122689"/>
        <s v="44548313"/>
        <s v="42883015"/>
        <s v="43222076"/>
        <s v="70887127"/>
        <s v="72270096"/>
        <s v="42861806"/>
        <s v="44359023"/>
        <s v="45752232"/>
        <s v="42098103"/>
        <s v="09785379"/>
        <s v="10813819"/>
        <s v="41771888"/>
        <n v="74053810"/>
        <s v="41020850"/>
        <s v="62602300"/>
        <s v="70497005"/>
        <s v="48102613"/>
        <s v="76238713"/>
        <s v="48175526"/>
        <s v="75592799"/>
        <s v="43503963"/>
        <s v="41264503"/>
        <s v="72397005"/>
        <s v="06647427"/>
        <s v="40836158"/>
        <s v="43074875"/>
        <s v="44855037"/>
        <s v="45588983"/>
        <s v="45285243"/>
        <s v="46199450"/>
        <s v="40172136"/>
        <s v="46825651"/>
        <s v="76601754"/>
        <s v="71375590"/>
        <s v="45448941"/>
        <s v="43032430"/>
        <s v="46925520"/>
        <s v="71374184"/>
        <s v="43929943"/>
        <s v="45985703"/>
        <s v="002463776"/>
        <s v="48610129"/>
        <s v="09570046"/>
        <s v="43260694"/>
        <s v="70562499"/>
        <s v="46497836"/>
        <s v="70884419"/>
        <s v="46145839"/>
        <s v="46950583"/>
        <s v="09726620"/>
        <s v="70717662"/>
        <s v="44471711"/>
        <s v="44597912"/>
        <s v="001183234"/>
        <s v="10439569"/>
        <s v="24489527"/>
        <s v="45889980"/>
        <s v="46393015"/>
        <s v="41494706"/>
        <s v="42021167"/>
        <s v="43869628"/>
        <s v="71372521"/>
        <s v="40239549"/>
        <s v="70190725"/>
        <s v="61931118"/>
        <s v="43226889"/>
        <s v="72090353"/>
        <s v="44466903"/>
        <s v="466156641"/>
        <s v="07508398"/>
        <s v="005006311"/>
        <s v="47364276"/>
        <s v="46257910"/>
        <s v="03647678"/>
        <s v="46390027"/>
        <s v="45900904"/>
        <s v="70349916"/>
        <s v="46146649"/>
        <s v="16718110"/>
        <s v="72710607"/>
        <s v="25862137"/>
        <s v="41898706"/>
        <s v="41842482"/>
        <s v="25805813"/>
        <s v="46814439"/>
        <s v="74912391"/>
        <s v="44024948"/>
        <s v="25550614"/>
        <s v="48108893"/>
        <s v="43166961"/>
        <s v="08745439"/>
        <s v="41069831"/>
        <s v="46670187"/>
        <s v="71379528"/>
        <s v="70203672"/>
        <s v="33420663"/>
        <s v="003536778"/>
        <s v="30963691"/>
        <s v="47751975"/>
        <s v="09845623"/>
        <s v="003875148"/>
        <s v="002507031"/>
        <s v="46484612"/>
        <s v="42893132"/>
        <s v="10044099"/>
        <s v="40901569"/>
        <s v="44012083"/>
        <s v="47865371"/>
        <s v="72441963"/>
        <s v="43890534"/>
        <s v="41633352"/>
        <s v="04431669"/>
        <s v="43842013"/>
        <s v="44996233"/>
        <s v="40220923"/>
        <s v="41142950"/>
        <s v="25863132"/>
        <s v="09221787"/>
        <s v="43102400"/>
        <s v="09891777"/>
        <s v="06808074"/>
        <s v="80204665"/>
        <s v="70735874"/>
        <s v="77178850"/>
        <s v="43987153"/>
        <s v="43848920"/>
        <s v="75922359"/>
        <s v="47944782"/>
        <s v="09991980"/>
        <s v="46628634"/>
        <s v="77231007"/>
        <s v="44352619"/>
        <s v="45979342"/>
        <s v="25708275"/>
        <s v="42238241"/>
        <s v="75202003"/>
        <s v="16781670"/>
        <s v="25856194"/>
        <s v="004605246"/>
        <s v="10399746"/>
        <s v="01329097"/>
        <s v="21288989"/>
        <s v="10662638"/>
        <s v="70055398"/>
        <s v="10364925"/>
        <n v="46368302"/>
        <n v="44748120"/>
        <n v="41543914"/>
        <n v="46440553"/>
        <n v="73227471"/>
        <n v="10502721"/>
        <n v="70345702"/>
        <n v="73980877"/>
        <n v="77044201"/>
        <n v="47406828"/>
        <s v="42001134"/>
        <s v="47605391"/>
        <s v="70283851"/>
        <s v="47531821"/>
        <s v="77435977"/>
        <s v="44692530"/>
        <s v="10228860"/>
        <s v="43097365"/>
        <s v="44382381"/>
        <n v="72455076"/>
        <n v="74789628"/>
        <s v="76951517"/>
        <s v="45483933"/>
        <s v="42808849"/>
        <s v="48558906"/>
        <s v="45876302"/>
        <s v="71663290"/>
        <s v="72719124"/>
        <s v="25796483"/>
        <s v="44358421"/>
        <s v="15402513"/>
        <s v="25419858"/>
        <s v="46598430"/>
        <s v="74548481"/>
        <s v="001239315"/>
        <s v="001225517"/>
        <s v="003070552"/>
        <s v="41568233"/>
        <s v="21140581"/>
        <s v="72264392"/>
        <s v="48108401"/>
        <s v="47431234"/>
        <s v="42931622"/>
        <s v="10723455"/>
        <s v="41982056"/>
        <s v="10519078"/>
        <s v="25859958"/>
        <s v="70063540"/>
        <s v="10180366"/>
        <s v="40571411"/>
        <s v="10675832"/>
        <s v="07471819"/>
        <s v="07064453"/>
        <s v="73870168"/>
        <s v="44461687"/>
        <s v="43377243"/>
        <s v="45245890"/>
        <s v="41395780"/>
        <s v="44739987"/>
        <s v="75070460"/>
        <s v="07508789"/>
        <s v="80651425"/>
        <s v="10579753"/>
        <s v="08152814"/>
        <s v="47849121"/>
        <s v="46890855"/>
        <s v="10563450"/>
        <s v="77166666"/>
        <s v="43844839"/>
        <s v="40987603"/>
        <s v="42945183"/>
        <s v="74931605"/>
        <s v="73114186"/>
        <s v="74138697"/>
        <s v="46418077"/>
        <n v="43929804"/>
        <n v="76189508"/>
        <s v="09822468"/>
        <n v="74806752"/>
        <s v="47911308"/>
        <n v="43500584"/>
        <s v="41843470"/>
        <s v="72329030"/>
        <n v="77541773"/>
        <n v="46161627"/>
        <s v="74162574"/>
        <s v="40620943"/>
        <n v="45514450"/>
        <s v="06811101"/>
        <s v="44026335"/>
        <s v="44422275"/>
        <s v="46939217"/>
        <n v="42460828"/>
        <s v="10328300"/>
        <s v="22747875"/>
        <s v="10766378"/>
        <s v="44239995"/>
        <s v="42084649"/>
        <s v="73360871"/>
        <s v="41780667"/>
        <s v="77574502"/>
        <s v="43550796"/>
        <s v="41986948"/>
        <s v="40145611"/>
        <s v="41816264"/>
        <s v="72029086"/>
        <s v="45492170"/>
        <s v="46292027"/>
        <s v="45337515"/>
        <s v="41667473"/>
        <s v="42726934"/>
        <s v="44293724"/>
        <s v="43144701"/>
        <s v="43201556"/>
        <s v="77377514"/>
        <s v="44971078"/>
        <s v="15298916"/>
        <s v="46222931"/>
        <s v="40401712"/>
        <n v="71499070"/>
        <n v="10317633"/>
        <n v="72173482"/>
        <n v="47314035"/>
        <n v="44117401"/>
        <s v="40229345"/>
        <n v="75603219"/>
        <n v="42155587"/>
        <n v="72359950"/>
        <n v="10584378"/>
        <n v="77133052"/>
        <n v="77251929"/>
        <n v="77377515"/>
        <n v="26721970"/>
        <s v="78165326"/>
        <s v="25713659"/>
        <s v="002308720"/>
        <s v="40896266"/>
        <s v="40076356"/>
        <s v="80650024"/>
        <s v="75832883"/>
        <s v="48056220"/>
        <s v="77242560"/>
        <s v="44968526"/>
        <s v="45281081"/>
        <s v="43204891"/>
        <s v="45381312"/>
        <s v="76628644"/>
        <s v="45251812"/>
        <s v="76700680"/>
        <s v="44949747"/>
        <s v="07688681"/>
        <n v="25713914"/>
        <s v="46248579"/>
        <n v="43409058"/>
        <s v="09764618"/>
        <n v="10173358"/>
        <n v="17619612"/>
        <s v="72090506"/>
        <s v="80145461"/>
        <s v="10542426"/>
        <n v="70153194"/>
        <n v="44788201"/>
        <n v="47195554"/>
        <n v="47247427"/>
        <n v="71060021"/>
        <n v="40038677"/>
        <s v="09558999"/>
        <n v="40716076"/>
        <n v="76616129"/>
        <s v="07505679"/>
        <n v="10810848"/>
        <s v="05404065"/>
        <n v="46539490"/>
        <n v="40516138"/>
        <s v="74921570"/>
        <s v="42738535"/>
        <s v="41619714"/>
        <s v="70601902"/>
        <s v="71520230"/>
        <s v="10318005"/>
        <s v="46295190"/>
        <s v="03113003"/>
        <s v="49007104"/>
        <n v="43160680"/>
        <n v="48162018"/>
        <s v="001381903"/>
        <n v="46625676"/>
        <n v="45156064"/>
        <n v="72430237"/>
        <n v="10236721"/>
        <n v="80580828"/>
        <s v="71263243"/>
        <s v="001327718"/>
        <n v="46126442"/>
        <s v="74255624"/>
        <s v="46126442"/>
        <s v="40579059"/>
        <s v="42208665"/>
        <s v="47190632"/>
        <s v="75328123"/>
        <s v="48296464"/>
        <s v="73240783"/>
        <s v="72192499"/>
        <n v="76920302"/>
        <s v="77096325"/>
        <s v="72983390"/>
        <s v="48257758"/>
        <s v="74503806"/>
        <s v="74120439"/>
        <s v="72493984"/>
        <s v="74503807"/>
        <s v="73641628"/>
        <s v="70860157"/>
        <s v="46682889"/>
        <n v="77096326"/>
        <s v="76496794"/>
        <s v="71051836"/>
        <s v="63265537"/>
        <n v="42005210"/>
        <n v="16735079"/>
        <n v="10511232"/>
        <n v="41539064"/>
        <n v="27072660"/>
        <n v="40067219"/>
        <s v="07088393"/>
        <n v="45617838"/>
        <n v="44260726"/>
        <n v="77531113"/>
        <s v="23525034"/>
        <s v="44719063"/>
        <s v="42763992"/>
        <s v="42696882"/>
        <s v="74035724"/>
        <s v="43880426"/>
        <s v="43685153"/>
        <s v="48023308"/>
        <s v="43309300"/>
        <s v="72756388"/>
        <s v="41235434"/>
        <s v="77601266"/>
        <n v="42479272"/>
        <s v="21878494"/>
        <n v="45803288"/>
        <s v="45536265"/>
        <s v="10754500"/>
        <s v="47897215"/>
        <s v="72127826"/>
        <s v="43587560"/>
        <s v="44459401"/>
        <n v="43039534"/>
        <s v="46936755"/>
        <s v="73030207"/>
        <s v="47088837"/>
        <s v="46256419"/>
        <s v="43539840"/>
        <n v="44917194"/>
        <s v="42226123"/>
        <s v="40955572"/>
        <s v="47582540"/>
        <n v="76791493"/>
        <n v="10876658"/>
        <n v="42261643"/>
        <s v="44391564"/>
        <s v="41079216"/>
        <s v="72900105"/>
        <n v="70397865"/>
        <s v="70779929"/>
        <s v="72112448"/>
        <s v="15216063"/>
        <s v="41313486"/>
        <s v="75745346"/>
        <s v="80410598"/>
        <s v="45125615"/>
        <s v="43232137"/>
        <s v="42321698"/>
        <s v="41356174"/>
        <s v="75613291"/>
        <s v="46236362"/>
        <s v="48652372"/>
        <s v="40899837"/>
        <n v="43866059"/>
        <s v="41453663"/>
        <s v="73457719"/>
        <n v="49003892"/>
        <s v="44553751"/>
        <s v="70088909"/>
        <s v="73646583"/>
        <s v="40475867"/>
        <s v="21526002"/>
        <s v="41222890"/>
        <s v="76106319"/>
        <s v="21887385"/>
        <s v="43392132"/>
        <s v="47693901"/>
        <s v="42225997"/>
        <s v="73012221"/>
        <n v="10325706"/>
        <s v="40270834"/>
        <n v="46654475"/>
        <s v="42828593"/>
        <s v="72841409"/>
        <s v="21869963"/>
        <n v="45389543"/>
        <n v="41895470"/>
        <s v="47832141"/>
        <s v="42098495"/>
        <n v="41783530"/>
        <s v="10159370"/>
        <s v="07087155"/>
        <n v="72937998"/>
        <s v="09164399"/>
        <s v="73544219"/>
        <s v="47627960"/>
        <s v="76240643"/>
        <s v="46200588"/>
        <s v="76022476"/>
        <s v="41457688"/>
        <s v="43165573"/>
        <s v="46303605"/>
        <s v="46187654"/>
        <s v="73602064"/>
        <s v="47039818"/>
        <s v="43805192"/>
        <s v="40863084"/>
        <s v="48318377"/>
        <s v="45489006"/>
        <s v="21806396"/>
        <s v="46943822"/>
        <s v="43918245"/>
        <s v="48427646"/>
        <s v="76468608"/>
        <s v="46584450"/>
        <s v="74717917"/>
        <s v="44253388"/>
        <s v="73478176"/>
        <s v="44885906"/>
        <s v="40692216"/>
        <s v="46721763"/>
        <s v="75870228"/>
        <s v="09382697"/>
        <s v="21538818"/>
        <s v="70335831"/>
        <s v="46614492"/>
        <s v="48131664"/>
        <s v="09357082"/>
        <s v="75008889"/>
        <s v="44558864"/>
        <s v="40455378"/>
        <n v="44466930"/>
        <s v="43677381"/>
        <s v="48259936"/>
        <s v="70259293"/>
        <s v="47921226"/>
        <s v="70117502"/>
        <s v="72679379"/>
        <s v="41529641"/>
        <s v="75861174"/>
        <s v="41551081"/>
        <s v="76028941"/>
        <s v="47139113"/>
        <s v="72816466"/>
        <s v="70337408"/>
        <s v="46346243"/>
        <s v="45376611"/>
        <s v="71066392"/>
        <s v="75308116"/>
        <s v="07501829"/>
        <s v="47815979"/>
        <s v="72801025"/>
        <s v="72801026"/>
        <n v="72899727"/>
        <n v="44947169"/>
        <s v="72803405"/>
        <s v="42732643"/>
        <s v="47498656"/>
        <s v="41630304"/>
        <s v="42926243"/>
        <s v="71231814"/>
        <s v="47349243"/>
        <s v="41512454"/>
        <n v="47889557"/>
        <s v="003143442"/>
        <n v="76491980"/>
        <n v="71143240"/>
        <n v="48583526"/>
        <n v="44476627"/>
        <n v="60310239"/>
        <n v="45437410"/>
        <n v="73138052"/>
        <n v="75524207"/>
        <n v="41103262"/>
        <n v="77537290"/>
        <n v="47096942"/>
        <n v="45267167"/>
        <n v="45753219"/>
        <n v="45202982"/>
        <n v="44790851"/>
        <s v="004805734"/>
        <n v="72844588"/>
        <n v="10381055"/>
        <n v="42039851"/>
        <n v="43755338"/>
        <n v="41774839"/>
        <n v="46981509"/>
        <n v="43565608"/>
        <n v="43923681"/>
        <s v="09842772"/>
        <n v="41855772"/>
        <n v="70832009"/>
        <n v="42669591"/>
        <n v="73236959"/>
        <n v="47916962"/>
        <n v="42520120"/>
        <s v="004865678"/>
        <n v="46432751"/>
        <n v="77378433"/>
        <n v="72726090"/>
        <n v="70689143"/>
        <n v="41183363"/>
        <n v="72964051"/>
        <n v="72051769"/>
        <n v="43650683"/>
        <n v="41094237"/>
        <n v="49032135"/>
        <n v="48196338"/>
        <n v="70054936"/>
        <n v="45886329"/>
        <s v="45627321"/>
        <s v="46365336"/>
        <s v="71710371"/>
        <s v="10175132"/>
        <s v="15760930"/>
        <s v="09789074"/>
        <s v="70326948"/>
        <n v="43287638"/>
        <s v="70264731"/>
        <n v="25708778"/>
        <n v="72489494"/>
        <s v="70199395"/>
        <s v="45823475"/>
        <s v="73889197"/>
        <s v="42462891"/>
        <n v="42787070"/>
        <s v="71000736"/>
        <n v="40013648"/>
        <s v="46803484"/>
        <s v="29648594"/>
        <n v="72912960"/>
        <s v="72144159"/>
        <s v="10135185"/>
        <n v="73312974"/>
        <n v="10394870"/>
        <n v="44694386"/>
        <n v="44060853"/>
        <n v="10110620"/>
        <n v="45112561"/>
        <n v="40695738"/>
        <n v="42958092"/>
        <n v="77389783"/>
        <s v="72491350"/>
        <s v="42005795"/>
        <s v="01700867"/>
        <n v="74418113"/>
        <n v="78673257"/>
        <s v="41453611"/>
        <s v="43914131"/>
        <s v="42336382"/>
        <n v="74425855"/>
        <n v="76421793"/>
        <n v="47612122"/>
        <n v="73233513"/>
        <n v="10025075"/>
        <n v="45229124"/>
        <n v="72203313"/>
        <n v="47615507"/>
        <s v="005599264"/>
        <n v="77494534"/>
        <s v="01269840"/>
        <s v="003039792"/>
        <n v="43150982"/>
        <s v="46732417"/>
        <s v="47358527"/>
        <s v="80666555"/>
        <s v="71396595"/>
        <s v="73269744"/>
        <s v="32947379"/>
        <s v="40793273"/>
        <s v="75137699"/>
        <s v="70220338"/>
        <s v="40967346"/>
        <n v="45310934"/>
        <n v="41811662"/>
        <n v="42484594"/>
        <n v="71762256"/>
        <n v="31648647"/>
        <n v="80437392"/>
        <s v="46003303"/>
        <s v="41096008"/>
        <s v="46737181"/>
        <s v="45297756"/>
        <s v="41224330"/>
        <s v="32131720"/>
        <s v="10818241"/>
        <s v="72093053"/>
        <s v="72110796"/>
        <n v="42336304"/>
        <s v="42429804"/>
        <s v="44873745"/>
        <s v="40438291"/>
        <s v="09270709"/>
        <n v="40061998"/>
        <n v="10723122"/>
        <n v="43885728"/>
        <n v="41178172"/>
        <n v="46675779"/>
        <s v="75906040"/>
        <s v="48380841"/>
        <s v="75170927"/>
        <n v="22543019"/>
        <n v="72227894"/>
        <n v="47918333"/>
        <n v="47157246"/>
        <n v="75730969"/>
        <n v="76453395"/>
        <n v="25784285"/>
        <n v="45424038"/>
        <n v="22090634"/>
        <n v="44222766"/>
        <n v="41669285"/>
        <n v="42606357"/>
        <s v="06843089"/>
        <n v="43568827"/>
        <n v="42227166"/>
        <n v="45486967"/>
        <n v="40614930"/>
        <n v="23859567"/>
        <n v="10745530"/>
        <n v="46759684"/>
        <n v="42759614"/>
        <n v="42437525"/>
        <n v="42847811"/>
        <n v="77492171"/>
        <n v="46545568"/>
        <s v="75498561"/>
        <s v="72310242"/>
        <s v="42952475"/>
        <s v="72031337"/>
        <s v="20968960"/>
        <s v="10217252"/>
        <s v="004258808"/>
        <s v="45700627"/>
        <s v="45538615"/>
        <s v=" 48431388"/>
        <s v="70105197"/>
        <s v="72864374"/>
        <s v="45798786"/>
        <s v="70564235"/>
        <s v="71860681"/>
        <s v="25707312 "/>
        <s v="002571264"/>
        <s v="41843750"/>
        <s v="004003848"/>
        <s v="70257409"/>
        <s v="44400574"/>
        <s v="47658450"/>
        <s v="10167808"/>
        <s v="10597989"/>
        <s v="000089165"/>
        <s v="09972641"/>
        <s v="23954217"/>
        <s v="002056023"/>
        <s v="42363670"/>
        <s v="42371280"/>
        <s v="41583416"/>
        <s v="60045038"/>
        <s v="21002839"/>
        <s v="76977622"/>
        <s v="45572635"/>
        <s v="002518315"/>
        <s v="40672602"/>
        <s v="06001103"/>
        <n v="76640178"/>
        <s v="00239408"/>
        <s v="74022399"/>
        <s v="41198589"/>
        <s v="40949055"/>
        <s v="71469933"/>
        <s v="06571320"/>
        <s v="33573369"/>
        <s v="70100702"/>
        <s v="41976963"/>
        <s v="43535723"/>
        <s v="10740813"/>
        <s v="45986009"/>
        <s v="42214162"/>
        <s v="40442517"/>
        <s v="43674031"/>
        <s v="10040424"/>
        <s v="09921782"/>
        <s v="09586520"/>
        <s v="46166692"/>
        <s v="44873044"/>
        <s v="46671041"/>
        <s v="19895808"/>
        <n v="45208074"/>
        <s v="09539242"/>
        <s v="43257704"/>
        <s v="72975694"/>
        <s v="41706733"/>
        <s v="40484051"/>
        <n v="40274593"/>
        <s v="45960749"/>
        <s v="40512996"/>
        <s v="48136280"/>
        <s v="18836207"/>
        <s v="46621231"/>
        <n v="10455487"/>
        <s v="04466857"/>
        <s v="46700327"/>
        <s v="09620629"/>
        <s v="41628032"/>
        <s v="44614531"/>
        <s v="77691169"/>
        <s v="45259647"/>
        <s v="46985661"/>
        <s v="73228733"/>
        <s v="43488773"/>
        <s v="76080556"/>
        <s v="09902281 "/>
        <s v="44063959"/>
        <s v="44210562"/>
        <s v="80520190"/>
        <s v="42047928"/>
        <s v="08146777"/>
        <s v="002184646"/>
        <s v="41707332"/>
        <s v="42345108"/>
        <s v="41330998"/>
        <s v="43269448"/>
        <s v="77393959"/>
        <s v="46017944"/>
        <s v="75007389"/>
        <s v="09708842"/>
        <s v="15668536"/>
        <s v="72524754"/>
        <s v="77299591"/>
        <s v="45527330"/>
        <s v="46244259"/>
        <s v="42220865"/>
        <s v="46833170"/>
        <s v="70668299"/>
        <s v="40763371"/>
        <s v="09870275"/>
        <s v="72729127"/>
        <s v="45157219"/>
        <s v="42220911"/>
        <s v="70841369"/>
        <s v="42425978"/>
        <s v="70761700"/>
        <s v="10729754"/>
        <s v="00124903"/>
        <s v="76741039"/>
        <s v="40970625"/>
        <s v="73064176"/>
        <s v="10674949"/>
        <s v="72685494"/>
        <s v="70674060"/>
        <s v="45302845"/>
        <s v="41196589"/>
        <s v="42972663"/>
        <s v="10577043"/>
        <s v="43994272"/>
        <s v="42653553"/>
        <s v="47541080"/>
        <s v="45399952"/>
        <s v="42083995"/>
        <s v="43881636"/>
        <s v="42708039"/>
        <s v="41064626"/>
        <s v="10714062"/>
        <s v="10756298"/>
        <s v="80680271"/>
        <s v="17967412"/>
        <s v="45980682"/>
        <s v="002233005"/>
        <s v="71939429"/>
        <s v="75143686"/>
        <s v="41383901"/>
        <s v="46395400"/>
        <s v="71020856"/>
        <s v="46107232"/>
        <s v="75831843"/>
        <s v="72262010"/>
        <s v="74248049"/>
        <s v="43230046"/>
        <s v="000636145"/>
        <s v="46462374"/>
        <s v="73076121"/>
        <s v="46184100"/>
        <s v="46261612"/>
        <s v="ZA491538"/>
        <s v="44719240"/>
        <s v="10094142"/>
        <s v="40436697"/>
        <s v="40860921"/>
        <s v="42651339"/>
        <s v="61552480"/>
        <s v="43301128"/>
        <s v="42216952"/>
        <s v="44789033"/>
        <s v="15593426"/>
        <s v="71474245"/>
        <s v="44024199"/>
        <s v="70320670"/>
        <s v="003773888"/>
        <s v="75961369"/>
        <s v="70220833"/>
        <s v="42302618"/>
        <s v="45865154"/>
        <s v="48531759"/>
        <s v="40721999"/>
        <s v="09727573"/>
        <s v="73546087"/>
        <s v="29708620"/>
        <s v="46306126"/>
        <s v="45819063"/>
        <s v="47417890"/>
        <s v="AW934547"/>
        <s v="47621487"/>
        <s v="45470522"/>
        <s v="74940677"/>
        <s v="44299514"/>
        <s v="46275912"/>
        <s v="71469763"/>
        <s v="77194813"/>
        <s v="77808704"/>
        <s v="17IA66418"/>
        <s v="45641090"/>
        <s v="42081926"/>
        <s v="47043697"/>
        <s v="71712191"/>
        <s v="43482062"/>
        <s v="42124263"/>
        <s v="44988735"/>
        <s v="42565020"/>
        <s v="G41529129"/>
        <s v="002024274"/>
        <s v="PAL441391"/>
        <s v="73742002"/>
        <s v="72507082"/>
        <s v="72121842"/>
        <s v="45375745"/>
        <s v="47405916"/>
        <s v="46914556"/>
        <s v="76092838"/>
        <s v="75103781"/>
        <s v="73093318"/>
        <s v="43329476"/>
        <s v="75343702"/>
        <s v="48275464"/>
        <s v="45973849"/>
        <s v="74851088"/>
        <s v="46040447"/>
        <s v="40779080"/>
        <s v="40735641"/>
        <s v="09419095"/>
        <s v="46751860"/>
        <s v="40638205"/>
        <s v="44648524"/>
        <s v="71344170"/>
        <s v="40594359"/>
        <s v="41235271"/>
        <s v="48310564"/>
        <s v="72410495"/>
        <s v="43007159"/>
        <s v="45511144"/>
        <s v="48204208"/>
        <s v="41320309"/>
        <s v="76058213"/>
        <s v="AV486817"/>
        <s v="71441739"/>
        <s v="46059780"/>
        <s v="47374873"/>
        <s v="41672079"/>
        <s v="73037299"/>
        <s v="10618694"/>
        <s v="40179495"/>
        <s v="40257298"/>
        <s v="73373593"/>
        <s v="42891300"/>
        <s v="47833955"/>
        <s v="40356109"/>
        <s v="70166983"/>
        <s v="45624349"/>
        <s v="76788906"/>
        <s v="41033218"/>
        <s v="45392779"/>
        <s v="46908365"/>
        <s v="00516378"/>
        <s v="76309987"/>
        <s v="47685051"/>
        <s v="70745583"/>
        <s v="41756095"/>
        <s v="77429888"/>
        <s v="46028870"/>
        <s v="48661752"/>
        <s v="47661351"/>
        <s v="40355211"/>
        <s v="06802679"/>
        <s v="42513065"/>
        <s v="71607373"/>
        <s v="77903509"/>
        <s v="45420653"/>
        <s v="76177394"/>
        <s v="70086832"/>
        <s v="41862745"/>
        <s v="10279958"/>
        <s v="48286091"/>
        <s v="47452647"/>
        <s v="10862310"/>
        <s v="73092822"/>
        <s v="32735140"/>
        <s v="25577845"/>
        <s v="003587730"/>
        <s v="46878332"/>
        <s v="45508323"/>
        <n v="45749027"/>
        <s v="76707394"/>
        <s v="´003782632"/>
        <n v="40865585"/>
        <s v="´002340430"/>
        <n v="71710417"/>
        <n v="16626926"/>
        <n v="70490895"/>
        <n v="41557076"/>
        <s v="10808373"/>
        <n v="10432191"/>
        <n v="48024512"/>
        <n v="27747130"/>
        <n v="42870921"/>
        <n v="80373840"/>
        <n v="43755177"/>
        <n v="75074322"/>
        <n v="71410835"/>
        <n v="80327125"/>
        <s v="73757217"/>
        <n v="25511877"/>
        <n v="71212565"/>
        <n v="43511155"/>
        <n v="73750567"/>
        <n v="73266695"/>
        <n v="42160684"/>
        <n v="43921879"/>
        <s v="20085908"/>
        <s v="41514543"/>
        <s v="07697961"/>
        <s v="73131267"/>
        <s v="76161367"/>
        <s v="09532855"/>
        <s v="77329073"/>
        <s v="73025667"/>
        <s v="75868415"/>
        <s v="76355262"/>
        <s v="41604448"/>
        <n v="41696815"/>
        <s v="10521254"/>
        <s v="09701121"/>
        <s v="76063698"/>
        <s v="71385402"/>
        <s v="44275543"/>
        <s v="40212175"/>
        <s v="10029907"/>
        <s v="41191040"/>
        <s v="80689047"/>
        <s v="47337851"/>
        <s v="001129332"/>
        <n v="42075465"/>
        <s v="45852511"/>
        <s v="002679485"/>
        <s v="73567725"/>
        <s v="46479230"/>
        <s v="40910088"/>
        <s v="10335321"/>
        <n v="10036139"/>
        <s v="09125762"/>
        <s v="41140691"/>
        <s v="44490188"/>
        <s v="10131878"/>
        <s v="29629996"/>
        <s v="44141845"/>
        <s v="10389380"/>
        <s v="44912811"/>
        <s v="09592493"/>
        <s v="70486416"/>
        <s v="40386792"/>
        <s v="40100878"/>
        <s v="42902814"/>
        <s v="73646574"/>
        <n v="48437297"/>
        <s v="42597220"/>
        <s v="43572496"/>
        <s v="32730607"/>
        <s v="42019262"/>
        <s v="77664269"/>
        <s v="48229466"/>
        <n v="43769231"/>
        <s v="08105693"/>
        <s v="07525642"/>
        <n v="42900895"/>
        <s v="73490007"/>
        <s v="41144711"/>
        <s v="47169252"/>
        <s v="47060045"/>
        <s v="48298507"/>
        <s v="46765829"/>
        <n v="22890348"/>
        <s v="47885811"/>
        <s v="41898421"/>
        <s v="09657603"/>
        <s v="067148584"/>
        <s v="41692022"/>
        <n v="10683286"/>
        <n v="80615148"/>
        <s v="10102085"/>
        <s v="40964608"/>
        <s v="40005180"/>
        <n v="43597149"/>
        <s v="000701036"/>
        <n v="71269726"/>
        <s v="07494180"/>
        <n v="80528432"/>
        <s v="23007984"/>
        <s v="72512452"/>
        <s v="41436355"/>
        <s v="71882930"/>
        <s v="42714932"/>
        <n v="40632473"/>
        <s v="76479873"/>
        <s v="17603481"/>
        <s v="08558961"/>
        <s v="40414797"/>
        <s v="46712677"/>
        <s v="42474360"/>
        <s v="09563323"/>
        <s v="73533155"/>
        <s v="46142769"/>
        <s v="47139986"/>
        <s v="44244841"/>
        <s v="004760777"/>
        <n v="10632709"/>
        <s v="47990648"/>
        <s v="25592629"/>
        <s v="76766091"/>
        <s v="47546628"/>
        <s v="76177226"/>
        <s v="41173475"/>
        <s v="45730027"/>
        <n v="76174821"/>
        <s v="73777233"/>
        <n v="40205720"/>
        <n v="10089190"/>
        <s v="46581859"/>
        <s v="41761852"/>
        <s v="21007990"/>
        <s v="47223728"/>
        <s v="42369947"/>
        <s v="44271030"/>
        <s v="45540168"/>
        <s v="46125196"/>
        <s v="42912910"/>
        <s v="25753036"/>
        <s v="44149571"/>
        <s v="48055523"/>
        <s v="75324527"/>
        <s v="46707518"/>
        <s v="72729745"/>
        <s v="73045457"/>
        <s v="48266063"/>
        <s v="41030306"/>
        <s v="46130008"/>
        <s v="71486964"/>
        <s v="71515660"/>
        <s v="46859125"/>
        <s v="44228151"/>
        <s v="80343371"/>
        <s v="001629990"/>
        <n v="21289719"/>
        <s v="03883706"/>
        <s v="002616585"/>
        <s v="40240274"/>
        <s v="03690262"/>
        <s v="46571993"/>
        <s v="70133189"/>
        <s v="40407944"/>
        <s v="002633187"/>
        <s v="46778836"/>
        <s v="10199125"/>
        <s v="42282785"/>
        <s v="80285239"/>
        <s v="40049137"/>
        <s v="003356378"/>
        <s v="40000126"/>
        <s v="005418975"/>
        <s v="44268079"/>
        <s v="´03325442"/>
        <s v="41393606"/>
        <s v="48442065"/>
        <s v="10249443"/>
        <s v="40711271"/>
        <s v="42509984"/>
        <s v="76959679"/>
        <s v="46661365"/>
        <s v="46681979"/>
        <s v="74727357"/>
        <s v="43976150"/>
        <s v="25548202"/>
        <s v="20578557"/>
        <s v="43322508"/>
        <s v="72077973"/>
        <s v="22753918"/>
        <s v="80101062"/>
        <s v="44228681"/>
        <s v="46753329"/>
        <s v="002633165"/>
        <s v="41633692"/>
        <s v="42976716"/>
        <s v="40263364"/>
        <s v="40959532"/>
        <s v="10176944"/>
        <s v="25776453"/>
        <s v="72209104"/>
        <s v="45115873"/>
        <s v="44036793"/>
        <s v="43243869"/>
        <s v="05342583"/>
        <s v="72230380"/>
        <s v="07621057"/>
        <s v="41844390"/>
        <s v="32521951"/>
        <s v="08885264"/>
        <s v="10131281"/>
        <s v="08329196"/>
        <s v="10052432"/>
        <s v="76730702"/>
        <s v="09940693"/>
        <s v="45581490"/>
        <s v="09500354"/>
        <s v="80172913"/>
        <s v="47180265"/>
        <s v="73134693"/>
        <s v="72581125"/>
        <s v="46565061"/>
        <s v="43100153"/>
        <s v="72460196"/>
        <s v="46062703"/>
        <s v="03899155"/>
        <s v="41437354"/>
        <s v="40458573"/>
        <s v="41069740"/>
        <s v="40773759"/>
        <s v="46275843"/>
        <s v="78377431"/>
        <s v="44790300"/>
        <s v="41224737"/>
        <s v="43192378"/>
        <s v="72210657"/>
        <s v="74693586"/>
        <s v="08666214"/>
        <s v="47770162"/>
        <s v="43619685"/>
        <s v="44235101"/>
        <s v="47365496"/>
        <s v="10094178"/>
        <s v="46670948"/>
        <s v="48118949"/>
        <s v="45588911"/>
        <s v="09573064"/>
        <s v="10096881"/>
        <s v="41544265"/>
        <s v="45524542"/>
        <s v="42335775"/>
        <s v="46104998"/>
        <s v="80101137"/>
        <s v="43672653"/>
        <s v="41578560"/>
        <s v="72371236"/>
        <s v="73267627"/>
        <s v="47913252"/>
        <s v="40901184"/>
        <s v="63025240"/>
        <s v="46379546"/>
        <s v="47610526"/>
        <s v="73741936"/>
        <s v="10053159"/>
        <n v="74434126"/>
        <s v="71857549"/>
        <s v="48133490"/>
        <s v="46786156"/>
        <s v="10369981"/>
        <s v="46261088"/>
        <s v="61151016"/>
        <s v="10714058"/>
        <s v="09628429"/>
        <s v="001211727"/>
        <s v="43703304"/>
        <s v="46248413"/>
        <n v="46392656"/>
        <s v="46679419"/>
        <s v="09392512"/>
        <s v="43613366"/>
        <s v="08864952"/>
        <n v="47467562"/>
        <s v="73058655"/>
        <s v="46682231"/>
        <s v="43366992"/>
        <s v="47879033"/>
        <s v="45491384"/>
        <s v="09682296"/>
        <s v="42505813"/>
        <s v="44147589"/>
        <s v="21854284"/>
        <s v="09835073"/>
        <s v="07544414"/>
        <s v="43774136"/>
        <s v="74324106"/>
        <s v="71730788"/>
        <s v="61699371"/>
        <s v="43563809"/>
        <s v="42505434"/>
        <s v="43014600"/>
        <s v="46059379"/>
        <s v="25759990"/>
        <s v="40133680"/>
        <s v="48360763"/>
        <s v="73988820"/>
        <s v="09265738"/>
        <s v="76397181"/>
        <s v="41952604"/>
        <s v="41288176"/>
        <s v="03237279"/>
        <s v="10646296"/>
        <s v="45792047"/>
        <s v="48347628"/>
        <s v="70921960"/>
        <s v="45820329"/>
        <s v="45753988"/>
        <s v="48814941"/>
        <s v="47075316"/>
        <s v="71016063"/>
        <s v="47959677"/>
        <s v="75984540"/>
        <s v="48401461"/>
        <s v="70025440"/>
        <s v="41848309"/>
        <s v="25841367"/>
        <s v="45768973"/>
        <s v="42612065"/>
        <s v="45256432"/>
        <s v="41046676"/>
        <s v="47929820"/>
        <s v="70862103"/>
        <s v="45437577"/>
        <s v="45934885"/>
        <s v="75197869"/>
        <s v="41905581"/>
        <n v="42016041"/>
        <s v="41749941"/>
        <s v="40588611"/>
        <s v="41189893"/>
        <s v="80689404"/>
        <s v="44305554"/>
        <s v="44754190"/>
        <s v="43628840"/>
        <s v="46441975"/>
        <s v="44162016"/>
        <s v="70156040"/>
        <s v="003126450"/>
        <s v="70934560"/>
        <s v="42556206"/>
        <s v="46026362"/>
        <n v="44351203"/>
        <n v="48476124"/>
        <s v="44587110"/>
        <s v="44333796"/>
        <s v="42088944"/>
        <n v="44417973"/>
        <s v="46149260"/>
        <n v="42855999"/>
        <s v="42789685"/>
        <s v="10054186"/>
        <s v="46329110"/>
        <n v="47197208"/>
        <s v="42168745"/>
        <s v="46301339"/>
        <s v="43446391"/>
        <s v="71639696"/>
        <s v="45102939"/>
        <s v="16016480"/>
        <s v="46720500"/>
        <s v="25847891"/>
        <s v="46382769"/>
        <s v="08150551"/>
        <s v="41923399"/>
        <s v="80651309"/>
        <s v="61863608"/>
        <s v="61863607"/>
        <s v="72606363"/>
        <s v="72606356"/>
        <s v="10228788"/>
        <s v="70550520"/>
        <s v="71661437"/>
        <s v="07452941"/>
        <s v="40348276"/>
        <s v="44177981"/>
        <s v="43137672"/>
        <s v="42431232"/>
        <s v="74823865"/>
        <s v="71736018"/>
        <s v="48056384"/>
        <s v="71609795"/>
        <s v="43101441"/>
        <n v="40242547"/>
        <s v="09725666"/>
        <n v="41853373"/>
        <s v="10388340"/>
        <s v="09964882"/>
        <s v="09682295"/>
        <s v="03901447"/>
        <s v="42869476"/>
        <s v="10650510"/>
        <s v="44777473"/>
        <s v="47305442"/>
        <s v="45763511"/>
        <s v="45482156"/>
        <s v="44127106"/>
        <s v="07498667"/>
        <s v="40493337"/>
        <s v="06276893"/>
        <s v="003077772"/>
        <s v="004354092"/>
        <s v="25748448"/>
        <s v="80281829"/>
        <s v="47583114"/>
        <s v="48042201"/>
        <s v="44792960"/>
        <s v="76673970"/>
        <s v="76472771"/>
        <s v="44916150"/>
        <n v="17448068"/>
        <n v="44422531"/>
        <s v="45368998"/>
        <s v="09389575"/>
        <s v="44477705"/>
        <s v="47894776"/>
        <s v="05349171"/>
        <s v="71549667"/>
        <s v="09947013"/>
        <s v="42366532"/>
        <n v="25426854"/>
        <s v="08177191"/>
        <s v="40902141"/>
        <s v="40911617"/>
        <s v="70751760"/>
        <s v="41637099"/>
        <s v="47828968"/>
        <s v="46712753"/>
        <s v="47966671"/>
        <s v="76808644"/>
        <s v="72043636"/>
        <s v="09902952"/>
        <s v="45609714"/>
        <s v="70022842"/>
        <s v="70298823"/>
        <s v="47325560"/>
        <s v="40725482"/>
        <s v="003002085"/>
        <s v="08657360"/>
        <s v="16124619"/>
        <s v="74400390"/>
        <s v="46788899"/>
        <s v="46991476"/>
        <s v="73824322"/>
        <s v="45868500"/>
        <s v="44129011"/>
        <s v="46761489"/>
        <s v="72777248"/>
        <n v="10626690"/>
        <n v="70164692"/>
        <n v="76776433"/>
        <n v="72421415"/>
        <s v="75391756"/>
        <n v="10677240"/>
        <n v="71576125"/>
        <n v="71576127"/>
        <n v="71101987"/>
        <n v="70179040"/>
        <s v="07639763"/>
        <n v="75764604"/>
        <n v="72174097"/>
        <s v="70770016"/>
        <s v="72804224"/>
        <s v="72174098"/>
        <s v="74604717"/>
        <s v="74935540"/>
        <s v="73706730"/>
        <s v="15863327"/>
        <s v="44092442"/>
        <s v="25861310"/>
        <s v="46574127"/>
        <s v="45035766"/>
        <s v="74529657"/>
        <s v="07561998"/>
        <s v="76536656"/>
        <s v="03891557"/>
        <s v="75081349"/>
        <s v="75394105"/>
        <s v="25571584"/>
        <s v="03670255"/>
        <s v="08487181"/>
        <s v="40176516"/>
        <s v="71487346"/>
        <s v="15595564"/>
        <s v="45246525"/>
        <s v="75917482"/>
        <s v="42604119"/>
        <s v="03841323"/>
        <s v="25774629"/>
        <s v="73312510"/>
        <s v="002124495"/>
        <s v="003092723"/>
        <s v="40957423"/>
        <s v="08359569"/>
        <s v="71199145"/>
        <s v="25549925"/>
        <s v="25849143"/>
        <s v="06285280"/>
        <s v="70369596"/>
        <s v="08484904"/>
        <s v="16765501"/>
        <s v="47868228"/>
        <s v="25449520"/>
        <s v="42790475"/>
        <s v="74866012"/>
        <s v="09325017"/>
        <s v="40747783"/>
        <s v="25752359"/>
        <s v="43422765"/>
        <s v="06067699"/>
        <s v="08151946"/>
        <s v="25554483"/>
        <s v="46405917"/>
        <s v="25767333"/>
        <s v="08688577"/>
        <s v="43527801"/>
        <s v="46420025"/>
        <s v="25547856"/>
        <s v="47725343"/>
        <s v="09475138"/>
        <s v="25777555"/>
        <s v="07359211"/>
        <s v="08544043"/>
        <s v="06938410"/>
        <s v="41570061"/>
        <s v="29327003"/>
        <s v="72898242"/>
        <s v="41540468"/>
        <s v="46029013"/>
        <s v="70416050"/>
        <s v="42075476"/>
        <s v="25740712"/>
        <s v="25777892"/>
        <s v="09605837"/>
        <s v="43810957"/>
        <s v="25430797"/>
        <s v="45393095"/>
        <s v="08524891"/>
        <s v="44131547"/>
        <s v="09605156"/>
        <s v="45063906"/>
        <s v="41383959"/>
        <s v="40544118"/>
        <s v="70100246"/>
        <s v="47523007"/>
        <s v="40489722"/>
        <s v="02859318"/>
        <s v="45335762"/>
        <s v="44623191"/>
        <s v="43383008"/>
        <s v="77566755"/>
        <s v="17443026"/>
        <s v="25848384"/>
        <s v="45698719"/>
        <s v="03842480"/>
        <s v="76775027"/>
        <s v="70119813"/>
        <s v="25721299"/>
        <s v="25711541"/>
        <s v="75604207"/>
        <s v="80367375"/>
        <s v="70212546"/>
        <s v="43092450"/>
        <s v="40430279"/>
        <s v="75436921"/>
        <s v="70929018"/>
        <s v="25751647"/>
        <n v="43144955"/>
        <s v="003468451"/>
        <s v="47490769"/>
        <s v="002234262"/>
        <s v="003574737"/>
        <s v="09947767"/>
        <s v="20740166"/>
        <s v="42805236"/>
        <s v="10250911"/>
        <s v="47274927"/>
        <s v="43173389"/>
        <s v="17435635"/>
        <s v="77205649"/>
        <n v="71967353"/>
        <n v="73323903"/>
        <s v="004503240"/>
        <n v="70294886"/>
        <s v="44342083"/>
        <s v="005217493"/>
        <s v="40586379"/>
        <s v="46959098"/>
        <s v="09658198"/>
        <n v="44255312"/>
        <n v="44447389"/>
        <s v="09187778"/>
        <n v="77667424"/>
        <n v="22090874"/>
        <n v="41526626"/>
        <s v="40931157"/>
        <s v="07519990"/>
        <s v="70849124"/>
        <s v="09439933"/>
        <s v="41938596"/>
        <s v="47480026"/>
        <s v="40914699"/>
        <s v="45370917"/>
        <s v="42242005"/>
        <s v="42762532"/>
        <s v="45110169"/>
        <s v="08870147"/>
        <s v="72675250"/>
        <s v="70456656"/>
        <s v="44477786"/>
        <s v="70439928"/>
        <s v="45096877"/>
        <s v="73219857"/>
        <s v="45022362"/>
        <s v="44614057"/>
        <s v="47538802"/>
        <s v="42779364"/>
        <s v="43763665"/>
        <s v="75504889"/>
        <s v="09483179"/>
        <s v="71983396"/>
        <s v="47285492"/>
        <n v="40584047"/>
        <s v="42786383"/>
        <s v="10755100"/>
        <s v="41716496"/>
        <s v="70972252"/>
        <s v="46601213"/>
        <s v="62285528"/>
        <s v="42384766"/>
        <s v="47184899"/>
        <s v="44353774"/>
        <s v="47212946"/>
        <s v="41297213"/>
        <s v="10623150"/>
        <s v="10777925"/>
        <s v="44407983"/>
        <s v="43824745"/>
        <s v="47186787"/>
        <s v="42869500"/>
        <s v="75420766"/>
        <s v="78790474"/>
        <s v="42558365"/>
        <s v="71288344"/>
        <s v="71288355"/>
        <s v="45403831"/>
        <s v="46605703"/>
        <s v="46604713"/>
        <n v="42407070"/>
        <n v="45036210"/>
        <n v="41335381"/>
        <s v=" 70266206"/>
        <n v="76265365"/>
        <n v="48022378"/>
        <n v="47660540"/>
        <n v="45949314"/>
        <s v="41258428"/>
        <n v="1592525"/>
        <n v="43034841"/>
        <n v="47287145"/>
        <n v="44131567"/>
        <n v="72569323"/>
        <n v="77166554"/>
        <s v="38971912"/>
        <n v="73033176"/>
        <n v="75229154"/>
        <n v="48298586"/>
        <n v="72569321"/>
        <s v="09777808"/>
        <s v="41751396_x0009_"/>
        <s v="44751763"/>
        <n v="47107337"/>
        <s v="20007559"/>
        <n v="46984493"/>
        <n v="982440291"/>
        <n v="44283259"/>
        <s v="005521664"/>
        <s v="04074312"/>
        <n v="22483155"/>
        <s v="06430471"/>
        <n v="48283746"/>
        <s v="07289286"/>
        <n v="43880455"/>
        <n v="46972223"/>
        <n v="40425650"/>
        <n v="72740218"/>
        <n v="44760351"/>
        <s v="80509156"/>
        <s v="80607229"/>
        <n v="20899822"/>
        <n v="72760714"/>
        <s v="47078182"/>
        <s v="72742425"/>
        <s v="47431284"/>
        <s v="47202928"/>
        <s v="47025988"/>
        <s v="75014680"/>
        <s v="00059759"/>
        <s v="40782094"/>
        <s v="43718983"/>
        <s v="40963540"/>
        <s v="44751800"/>
        <s v="20107143"/>
        <s v="44065063"/>
        <s v="75693159"/>
        <s v="47340473"/>
        <s v="41019520"/>
        <s v="44888204"/>
        <s v="70667161"/>
        <s v="73082936"/>
        <s v="75522313"/>
        <n v="15438121"/>
        <s v="71962350"/>
        <s v="77144760"/>
        <s v="47112786"/>
        <s v="47000765"/>
        <s v="47637833"/>
        <s v="46776416"/>
        <n v="18039228"/>
        <n v="41876311"/>
        <s v="073977474"/>
        <n v="44638411"/>
        <n v="40236085"/>
        <s v="003096441"/>
        <s v="10122143"/>
        <s v="45725303"/>
        <s v="46940838"/>
        <s v="41524366"/>
        <s v="45760866"/>
        <s v="002228601"/>
        <n v="70874687"/>
        <s v="10607258"/>
        <s v="76633224"/>
        <n v="48801475"/>
        <n v="72107986"/>
        <n v="43013294"/>
        <n v="71666962"/>
        <n v="74447614"/>
        <n v="72970514"/>
        <n v="41429374"/>
        <n v="47759265"/>
        <n v="70683469"/>
        <n v="46510482"/>
        <n v="44545503"/>
        <n v="25784561"/>
        <n v="45763719"/>
        <n v="47961950"/>
        <n v="74356214"/>
        <n v="47589990"/>
        <n v="42770032"/>
        <n v="46894108"/>
        <s v="41247950"/>
        <s v="72730390"/>
        <s v="70900532"/>
        <s v="44255204"/>
        <s v="47496635"/>
        <s v="71602854"/>
        <s v="71602863"/>
        <s v="71201322"/>
        <s v="43896591"/>
        <s v="42740241"/>
        <s v="09704383"/>
        <s v="46577320"/>
        <s v="75582542"/>
        <s v="12123284"/>
        <s v="003059168"/>
        <n v="45822026"/>
        <n v="42087629"/>
        <s v="46211631 "/>
        <n v="47557300"/>
        <n v="43627520"/>
        <n v="10469755"/>
        <n v="43558594"/>
        <n v="41401357"/>
        <n v="71667529"/>
        <n v="10524104"/>
        <n v="41603591"/>
        <n v="43862367"/>
        <n v="72318286"/>
        <n v="44858973"/>
        <n v="25835545"/>
        <n v="41058435"/>
        <n v="70777695"/>
        <n v="43462550"/>
        <s v="72036314"/>
        <s v="43196238"/>
        <s v="70257432"/>
        <s v="42834449"/>
        <s v="43908326"/>
        <s v="71611070"/>
        <s v="74217869"/>
        <s v="75671764"/>
        <n v="40600733"/>
        <n v="73597173"/>
        <n v="46764698"/>
        <n v="42836665"/>
        <n v="42624301"/>
        <n v="43067497"/>
        <n v="70867403"/>
        <n v="73268998"/>
        <s v="72785151"/>
        <n v="80672439"/>
        <n v="46802433"/>
        <n v="40466910"/>
        <n v="80150774"/>
        <n v="72784882"/>
        <s v="41673972"/>
        <n v="42326423"/>
        <s v="44264063"/>
        <s v="46033007"/>
        <s v="25424143"/>
        <s v="40348034"/>
        <n v="77083082"/>
        <n v="48879549"/>
        <n v="76612225"/>
        <n v="43369023"/>
        <n v="47343199"/>
        <n v="40137651"/>
        <n v="40275710"/>
        <n v="47146515"/>
        <n v="45359478"/>
        <n v="46557750"/>
        <n v="42057214"/>
        <n v="15659856"/>
        <n v="46717960"/>
        <n v="41855614"/>
        <n v="74825183"/>
        <n v="72437056"/>
        <n v="70133739"/>
        <n v="80539206"/>
        <n v="42712425"/>
        <n v="46037527"/>
        <n v="61836367"/>
        <n v="47767957"/>
        <n v="47796462"/>
        <n v="47507019"/>
        <n v="74538384"/>
        <s v="76286225"/>
        <s v="71430749"/>
        <n v="47439887"/>
        <s v="43997867"/>
        <s v="10663908"/>
        <s v="44965965"/>
        <n v="45813683"/>
        <n v="71465243"/>
        <s v="16728157"/>
        <n v="48327303"/>
        <s v="09911624"/>
        <s v="004842077"/>
        <n v="9368544"/>
        <n v="10880926"/>
        <n v="10596795"/>
        <n v="71848319"/>
        <n v="40346553"/>
        <n v="79452114"/>
        <n v="25866135"/>
        <s v="46870246"/>
        <n v="47074083"/>
        <n v="76701912"/>
        <n v="47156716"/>
        <s v="06748241"/>
        <s v="73700628"/>
        <s v="004882192"/>
        <s v="004524705"/>
        <s v="44263890"/>
        <s v="42332154"/>
        <s v="09633033"/>
        <n v="73249625"/>
        <s v="44292190"/>
        <s v="CE 002341346"/>
        <m/>
        <s v="46047236"/>
        <s v="09933482"/>
        <s v="09351916"/>
        <s v="70227920"/>
        <n v="10004410"/>
        <s v="40041685"/>
        <s v="70487145"/>
        <s v="09370386"/>
        <s v="46198178"/>
        <s v="03839721"/>
        <s v="40139097"/>
        <s v="43546463"/>
        <s v="08764967"/>
        <s v="40966079"/>
        <s v="43303102"/>
        <s v="F36511287"/>
        <s v="P17233166"/>
        <n v="10061729"/>
        <n v="25578236"/>
        <n v="41029989"/>
        <s v="40274994"/>
        <s v="10563451"/>
        <s v="45042782"/>
        <s v="80529411"/>
        <s v="40714681"/>
        <s v="41303791"/>
        <s v="09686547"/>
        <s v="40072677"/>
        <s v="09259560"/>
        <s v="41430315"/>
        <s v="45067069"/>
        <s v="40898975"/>
        <s v="25798558"/>
        <s v="47251350"/>
        <s v="10251969"/>
        <n v="41699122"/>
        <s v="06674446"/>
        <n v="46617232"/>
        <s v="42686303"/>
        <s v="47620129"/>
        <s v="46148910"/>
        <s v="40774511"/>
        <s v="40204164"/>
        <s v="16801659"/>
        <s v="41876390"/>
        <s v="45311482"/>
        <s v="41409893"/>
        <s v="32974441"/>
        <s v="46324809"/>
        <s v="001411966"/>
        <s v="07626098"/>
        <s v="004016903"/>
        <s v="41280713"/>
        <s v="42624178"/>
        <s v="41772231"/>
        <s v="47339574"/>
        <s v="42553041"/>
        <s v="70345652"/>
        <s v="43436230"/>
        <s v="45499302"/>
        <s v="75389410"/>
        <s v="47146553"/>
        <s v="42634102"/>
        <s v="43292898"/>
        <s v="72370369"/>
        <s v="44521328"/>
        <s v="002958156"/>
        <s v="42434103"/>
        <s v="46628403"/>
        <s v="70452088"/>
        <s v="40144743"/>
        <s v="44889830"/>
        <s v="61091336"/>
        <s v="41689097"/>
        <s v="41368243"/>
        <s v="43795826"/>
        <s v="48205645"/>
        <s v="005721648"/>
        <s v="25578916"/>
        <s v="47557603"/>
        <s v="40053406"/>
        <s v="41812282"/>
        <s v="41550999"/>
        <s v="44167189"/>
        <s v="42647586"/>
        <s v="41450019"/>
        <s v="06003394"/>
        <s v="44907991"/>
        <s v="47573795"/>
        <s v="41681793"/>
        <s v="47625927"/>
        <s v="001734253"/>
        <s v="41773265"/>
        <s v="60620679"/>
        <s v="73392171"/>
        <s v="77146052"/>
        <s v="73403509"/>
        <s v="004486671"/>
        <s v="09796687"/>
        <s v="48604701"/>
        <n v="73366253"/>
        <s v="74834831"/>
        <s v="09461986"/>
        <s v="74737543"/>
        <s v="75925965"/>
        <s v="002073350"/>
        <s v="41728086"/>
        <s v="73125240"/>
        <s v="002953933"/>
        <s v="10725022"/>
        <s v="44337499"/>
        <s v="003894081"/>
        <s v="48216153"/>
        <s v="003925411"/>
        <s v="71785646"/>
        <s v="71893858"/>
        <s v="47088806"/>
        <s v="71202390"/>
        <s v="44236894"/>
        <s v="44400588"/>
        <s v="43571445"/>
        <n v="47692969"/>
        <n v="43709050"/>
        <n v="80792665"/>
        <s v="004984760"/>
        <s v="40714485"/>
        <s v="43808855"/>
        <s v="80543332"/>
        <s v="44937872"/>
        <s v="81428061"/>
        <s v="73352969"/>
        <s v="60500846"/>
        <s v="20097638"/>
        <s v="45496295"/>
        <s v="48174186"/>
        <s v="42393841"/>
        <s v="75538219"/>
        <n v="73256926"/>
        <s v="25614896"/>
        <n v="77281673"/>
        <n v="71729604"/>
        <n v="41134159"/>
        <n v="71234755"/>
        <n v="60932118"/>
        <n v="71441633"/>
        <n v="75462557"/>
        <n v="72217196"/>
        <n v="75076164"/>
        <n v="77167397"/>
        <n v="75985564"/>
        <n v="41038120"/>
        <n v="76396409"/>
        <n v="74503368"/>
        <n v="27991696"/>
        <n v="42158878"/>
        <s v="07432473"/>
        <s v="45881180"/>
        <s v="71514158"/>
        <s v="80408156"/>
        <n v="44171045"/>
        <n v="60101334"/>
        <s v="44611088"/>
        <n v="47967296"/>
        <n v="46250218"/>
        <n v="43972880"/>
        <s v="44501656"/>
        <s v="21884520"/>
        <n v="43094281"/>
        <n v="43330122"/>
        <n v="44901549"/>
        <n v="44313821"/>
        <s v="72440795"/>
        <s v="72300906"/>
        <n v="42392355"/>
        <n v="45848458"/>
        <n v="10181243"/>
        <n v="45015508"/>
        <n v="76170187"/>
        <s v="76823606"/>
        <s v="45852150"/>
        <s v="47106501"/>
        <n v="47004135"/>
        <n v="74201662"/>
        <s v="71625336"/>
        <s v="42310834"/>
        <s v="09747783"/>
        <s v="73070611"/>
        <n v="77292545"/>
        <n v="43065247"/>
        <n v="76601243"/>
        <n v="44993975"/>
        <n v="60101335"/>
        <n v="43093733"/>
        <n v="43031715"/>
        <s v="003042296"/>
        <s v="40942106"/>
        <s v="45541638"/>
        <s v="73425516"/>
        <n v="45007336"/>
        <s v="74447703"/>
        <n v="75505872"/>
        <s v="40525136"/>
        <n v="75986913"/>
        <s v="09667768"/>
        <s v="80214677"/>
        <n v="44343380"/>
        <n v="41918219"/>
        <s v="06885625"/>
        <n v="25854992"/>
        <s v="09554270"/>
        <n v="10791717"/>
        <n v="47643733"/>
        <n v="44180637"/>
        <s v="09514181"/>
        <s v="07131380"/>
        <s v="48338323"/>
        <s v="43743803"/>
        <s v="08484464"/>
        <s v="40993863"/>
        <n v="41800209"/>
        <s v="10220022"/>
        <n v="42674663"/>
        <n v="80241666"/>
        <n v="10804650"/>
        <n v="48725678"/>
        <n v="10510921"/>
        <n v="10705727"/>
        <n v="42664972"/>
        <n v="70848644"/>
        <n v="47621496"/>
        <s v="07092740"/>
        <s v="07285959"/>
        <s v="40968721"/>
        <n v="41190172"/>
        <n v="44251704"/>
        <s v="77502091"/>
        <s v="71843051"/>
        <s v="44830851"/>
        <s v="80277056"/>
        <s v="73714683"/>
        <s v="75417863"/>
        <s v="72430862"/>
        <s v="40039262"/>
        <s v="40219138"/>
        <s v="77553144"/>
        <s v="72200645"/>
        <s v="09826276"/>
        <s v="40196881"/>
        <s v="45917423"/>
        <n v="41495294"/>
        <s v="40596473"/>
        <s v="07947405"/>
        <n v="41963059"/>
        <s v="000725075"/>
        <n v="45880338"/>
        <n v="74840377"/>
        <n v="25831073"/>
        <s v="41639611"/>
        <s v="002347445"/>
        <s v="001672032"/>
        <s v="41557940"/>
        <s v="45859195"/>
        <s v="43681529"/>
        <s v="74294571"/>
        <s v="80652972"/>
        <s v="17617837"/>
        <s v="07530103"/>
        <s v="40670061"/>
        <s v="47601306"/>
        <s v="25800294"/>
        <s v="002355617"/>
        <s v="47326761"/>
        <s v="002355600"/>
        <s v="43455793"/>
        <s v="40989990"/>
        <s v="08110399"/>
        <s v="45010361"/>
        <n v="46373731"/>
        <s v="70193571"/>
        <s v="10809901"/>
        <s v="70965196"/>
        <s v="40873977"/>
        <s v="44760964"/>
        <s v="72325650"/>
        <s v="44104480"/>
        <s v="77478926"/>
        <s v="40744882"/>
        <s v="46198374"/>
        <s v="48493415"/>
        <s v="48251742"/>
        <s v="43172267"/>
        <s v="70965193"/>
        <s v="74708886"/>
        <s v="71412319"/>
        <s v="71412361"/>
        <s v="76281860"/>
        <s v="48417367"/>
        <s v="72896103"/>
        <s v="70477402"/>
        <s v="46238313"/>
        <s v="10320040"/>
        <s v="73655902"/>
        <s v="71517239"/>
        <s v="43876536"/>
        <s v="41380678"/>
        <s v="03891579"/>
        <s v="32875257"/>
        <s v="09687005"/>
        <s v="45024544"/>
        <n v="43793217" u="1"/>
        <n v="23946905" u="1"/>
        <n v="71263243" u="1"/>
        <n v="15925251" u="1"/>
        <n v="93685441" u="1"/>
        <n v="78979851" u="1"/>
        <n v="73469733" u="1"/>
        <n v="32807122" u="1"/>
        <n v="72088208" u="1"/>
        <n v="76044698" u="1"/>
        <n v="40139616" u="1"/>
        <n v="10073847" u="1"/>
        <n v="10702657" u="1"/>
        <n v="76727152" u="1"/>
        <n v="72485789" u="1"/>
        <n v="47769674" u="1"/>
        <n v="44974184" u="1"/>
        <n v="42696882" u="1"/>
        <n v="48023308" u="1"/>
        <n v="48083176" u="1"/>
        <n v="21846011" u="1"/>
        <n v="73339913" u="1"/>
        <n v="40955572" u="1"/>
        <n v="75340212" u="1"/>
        <n v="21873245" u="1"/>
        <n v="46023494" u="1"/>
        <n v="46505043" u="1"/>
        <n v="45637142" u="1"/>
        <n v="76268370" u="1"/>
        <n v="70189612" u="1"/>
        <n v="44232899" u="1"/>
        <n v="43232137" u="1"/>
        <n v="40589083" u="1"/>
        <n v="10627618" u="1"/>
        <n v="43392132" u="1"/>
        <n v="60220994" u="1"/>
        <n v="41834522" u="1"/>
        <n v="74050306" u="1"/>
        <n v="77479938" u="1"/>
        <n v="77893359" u="1"/>
        <n v="48109430" u="1"/>
        <n v="46271701" u="1"/>
        <n v="72150406" u="1"/>
        <n v="48318377" u="1"/>
        <n v="45489006" u="1"/>
        <n v="70474117" u="1"/>
        <n v="73478176" u="1"/>
        <n v="47890175" u="1"/>
        <n v="70295515" u="1"/>
        <n v="73464855" u="1"/>
        <n v="41962533" u="1"/>
        <n v="10673394" u="1"/>
        <n v="44564610" u="1"/>
        <n v="43677381" u="1"/>
        <n v="77809813" u="1"/>
        <n v="77676137" u="1"/>
        <n v="74689594" u="1"/>
        <n v="47639634" u="1"/>
        <n v="46296920" u="1"/>
        <n v="75549777" u="1"/>
        <n v="74928700" u="1"/>
        <n v="75723865" u="1"/>
        <n v="44812782" u="1"/>
        <n v="42710719" u="1"/>
        <n v="74826803" u="1"/>
        <n v="10435615" u="1"/>
        <n v="72785151" u="1"/>
        <n v="41887336" u="1"/>
        <n v="10115391" u="1"/>
        <n v="76361150" u="1"/>
        <n v="72555748" u="1"/>
        <n v="72392194" u="1"/>
        <n v="47293289" u="1"/>
        <n v="71202390" u="1"/>
        <n v="48216153" u="1"/>
        <n v="10083935" u="1"/>
        <n v="10709536" u="1"/>
        <n v="40925362" u="1"/>
        <n v="43136656" u="1"/>
        <n v="46431460" u="1"/>
        <n v="44083279" u="1"/>
        <n v="46015542" u="1"/>
        <n v="47791088" u="1"/>
        <n v="45974477" u="1"/>
        <n v="46245140" u="1"/>
        <n v="44278221" u="1"/>
        <n v="77381638" u="1"/>
        <n v="70062419" u="1"/>
        <n v="44374344" u="1"/>
        <n v="44282161" u="1"/>
        <n v="40350930" u="1"/>
        <n v="75415265" u="1"/>
        <n v="48134534" u="1"/>
        <n v="60164719" u="1"/>
        <n v="48383617" u="1"/>
        <n v="46987952" u="1"/>
        <n v="48414895" u="1"/>
        <n v="74611127" u="1"/>
        <n v="74656299" u="1"/>
        <n v="72813931" u="1"/>
        <n v="75845223" u="1"/>
        <n v="75202638" u="1"/>
        <n v="60220280" u="1"/>
        <n v="73062724" u="1"/>
        <n v="60831726" u="1"/>
        <n v="45542511" u="1"/>
        <n v="70057062" u="1"/>
        <n v="77683456" u="1"/>
        <n v="76388825" u="1"/>
        <n v="43423737" u="1"/>
        <n v="76778522" u="1"/>
        <n v="71254736" u="1"/>
        <n v="76278746" u="1"/>
        <n v="41868587" u="1"/>
        <n v="71546199" u="1"/>
        <n v="72532771" u="1"/>
        <n v="74177315" u="1"/>
        <n v="49014334" u="1"/>
        <n v="47084397" u="1"/>
        <n v="73989581" u="1"/>
        <n v="44215438" u="1"/>
        <n v="43937831" u="1"/>
        <n v="40400190" u="1"/>
        <n v="42818385" u="1"/>
        <n v="70357241" u="1"/>
        <n v="74452950" u="1"/>
        <n v="41270453" u="1"/>
        <n v="72545644" u="1"/>
        <n v="75268402" u="1"/>
        <n v="48530131" u="1"/>
        <n v="44159283" u="1"/>
        <n v="22899464" u="1"/>
        <n v="46116659" u="1"/>
        <n v="46375286" u="1"/>
        <n v="10741630" u="1"/>
        <n v="73373683" u="1"/>
        <n v="71972654" u="1"/>
        <n v="75505450" u="1"/>
        <n v="48092843" u="1"/>
        <n v="73475386" u="1"/>
        <n v="76821978" u="1"/>
        <n v="72965557" u="1"/>
        <n v="25428702" u="1"/>
        <n v="46282976" u="1"/>
        <n v="41344895" u="1"/>
        <n v="74882581" u="1"/>
        <n v="45209752" u="1"/>
        <n v="71003674" u="1"/>
        <n v="72363084" u="1"/>
        <n v="29634521" u="1"/>
        <n v="73542228" u="1"/>
        <n v="72854443" u="1"/>
        <n v="40037091" u="1"/>
        <n v="71765898" u="1"/>
        <n v="40620943" u="1"/>
        <n v="45737846" u="1"/>
        <n v="46023264" u="1"/>
        <n v="21541161" u="1"/>
        <n v="73791081" u="1"/>
        <n v="60097872" u="1"/>
        <n v="71020856" u="1"/>
        <n v="47173265" u="1"/>
        <n v="73677668" u="1"/>
        <n v="70948249" u="1"/>
        <n v="73114667" u="1"/>
        <n v="44544052" u="1"/>
        <n v="10646592" u="1"/>
        <n v="44964246" u="1"/>
        <n v="46657457" u="1"/>
        <n v="47947405" u="1"/>
        <n v="40026292" u="1"/>
        <n v="47265595" u="1"/>
        <n v="41072167" u="1"/>
        <n v="46140301" u="1"/>
        <n v="48433975" u="1"/>
        <n v="70335831" u="1"/>
        <n v="9501731" u="1"/>
        <n v="46040447" u="1"/>
        <n v="29302968" u="1"/>
        <n v="45799202" u="1"/>
        <n v="74809510" u="1"/>
        <n v="73623491" u="1"/>
        <n v="43658167" u="1"/>
        <n v="45830268" u="1"/>
        <n v="75301955" u="1"/>
        <n v="46187654" u="1"/>
        <n v="22733245" u="1"/>
        <n v="75927088" u="1"/>
        <n v="42021432" u="1"/>
        <n v="63275139" u="1"/>
        <n v="10147114" u="1"/>
        <n v="47025246" u="1"/>
        <n v="48024280" u="1"/>
        <n v="48545292" u="1"/>
        <n v="75078345" u="1"/>
        <n v="71480780" u="1"/>
        <n v="41749537" u="1"/>
        <n v="16004064" u="1"/>
        <n v="70257432" u="1"/>
        <n v="411009552" u="1"/>
        <n v="70170041" u="1"/>
        <n v="76020191" u="1"/>
        <n v="40263609" u="1"/>
        <n v="45201851" u="1"/>
        <n v="46579734" u="1"/>
        <n v="76265964" u="1"/>
        <n v="9049407" u="1"/>
        <n v="43093778" u="1"/>
        <n v="45108681" u="1"/>
        <n v="48914141" u="1"/>
        <n v="1646776" u="1"/>
        <n v="26962609" u="1"/>
        <n v="42120346" u="1"/>
        <n v="10712708" u="1"/>
        <n v="43362649" u="1"/>
        <n v="46366243" u="1"/>
        <n v="60080477" u="1"/>
        <n v="45111057" u="1"/>
        <n v="42216952" u="1"/>
        <n v="45917423" u="1"/>
        <n v="46128822" u="1"/>
        <n v="72724419" u="1"/>
        <n v="70793755" u="1"/>
        <n v="43685721" u="1"/>
        <n v="47980227" u="1"/>
        <n v="40802800" u="1"/>
        <n v="45864506" u="1"/>
        <n v="7105925" u="1"/>
        <n v="21832773" u="1"/>
        <n v="7154341" u="1"/>
        <n v="41996878" u="1"/>
        <n v="75745420" u="1"/>
        <n v="79298200" u="1"/>
        <n v="17619790" u="1"/>
        <n v="73758851" u="1"/>
        <n v="25849198" u="1"/>
        <n v="75831843" u="1"/>
        <n v="43144951" u="1"/>
        <n v="74756597" u="1"/>
        <n v="77061359" u="1"/>
        <n v="46918733" u="1"/>
        <n v="9372687" u="1"/>
        <n v="40659025" u="1"/>
        <n v="10326125" u="1"/>
        <n v="75002434" u="1"/>
        <n v="77155873" u="1"/>
        <n v="70346207" u="1"/>
        <n v="76130940" u="1"/>
        <n v="29902281" u="1"/>
        <n v="41509692" u="1"/>
        <n v="71463278" u="1"/>
        <n v="43286114" u="1"/>
        <n v="40511782" u="1"/>
        <n v="46291796" u="1"/>
        <n v="70174961" u="1"/>
        <n v="71376015" u="1"/>
        <n v="47173145" u="1"/>
        <n v="42094828" u="1"/>
        <n v="41689957" u="1"/>
        <n v="70063540" u="1"/>
        <n v="48416828" u="1"/>
        <n v="45302845" u="1"/>
        <n v="10294173" u="1"/>
        <n v="76002228" u="1"/>
        <n v="40870996" u="1"/>
        <n v="48079361" u="1"/>
        <n v="29482887" u="1"/>
        <n v="46775502" u="1"/>
        <n v="44254654" u="1"/>
        <n v="44836610" u="1"/>
        <n v="26819458" u="1"/>
        <n v="44770298" u="1"/>
        <n v="29368544" u="1"/>
        <n v="41307413" u="1"/>
        <n v="75434600" u="1"/>
        <n v="75593950" u="1"/>
        <n v="43707200" u="1"/>
        <n v="27418409" u="1"/>
        <n v="10875116" u="1"/>
        <n v="73615408" u="1"/>
        <n v="41801914" u="1"/>
        <n v="47275015" u="1"/>
        <n v="62071558" u="1"/>
        <n v="7202952" u="1"/>
        <n v="25851232" u="1"/>
        <n v="42517618" u="1"/>
        <n v="75093721" u="1"/>
        <n v="49224698" u="1"/>
        <n v="10277465" u="1"/>
        <n v="47482074" u="1"/>
        <n v="47113509" u="1"/>
        <n v="73930577" u="1"/>
        <n v="29419095" u="1"/>
        <n v="60975690" u="1"/>
        <n v="46065190" u="1"/>
        <n v="46177475" u="1"/>
        <n v="42419916" u="1"/>
        <n v="26579737" u="1"/>
        <n v="47389000" u="1"/>
        <n v="72421743" u="1"/>
        <n v="45595067" u="1"/>
        <n v="72723288" u="1"/>
        <n v="10729754" u="1"/>
        <n v="7501857" u="1"/>
        <n v="76856544" u="1"/>
        <n v="49232438" u="1"/>
        <n v="7518246" u="1"/>
        <n v="25496076" u="1"/>
        <n v="47080315" u="1"/>
        <n v="10228975" u="1"/>
        <n v="70874351" u="1"/>
        <n v="47065408" u="1"/>
        <n v="10180366" u="1"/>
        <n v="73097373" u="1"/>
        <n v="77497672" u="1"/>
        <n v="10084289" u="1"/>
        <n v="47951577" u="1"/>
        <n v="46727169" u="1"/>
        <n v="44971534" u="1"/>
        <n v="48264242" u="1"/>
        <n v="80256065" u="1"/>
        <n v="45538615" u="1"/>
        <n v="71740753" u="1"/>
        <n v="71420893" u="1"/>
        <n v="44743812" u="1"/>
        <n v="9632689" u="1"/>
        <n v="43353882" u="1"/>
        <n v="42034024" u="1"/>
        <n v="71939429" u="1"/>
        <n v="2266107" u="1"/>
        <n v="40856361" u="1"/>
        <n v="44922729" u="1"/>
        <n v="75743185" u="1"/>
        <n v="48067682" u="1"/>
        <n v="17897985" u="1"/>
        <n v="73668654" u="1"/>
        <n v="48071570" u="1"/>
        <n v="70886994" u="1"/>
        <n v="46084229" u="1"/>
        <n v="70066521" u="1"/>
        <n v="70841369" u="1"/>
        <n v="76360475" u="1"/>
        <n v="45970432" u="1"/>
        <n v="48023857" u="1"/>
        <n v="75371268" u="1"/>
        <n v="72965565" u="1"/>
        <n v="74993516" u="1"/>
        <n v="45829489" u="1"/>
        <n v="74239930" u="1"/>
        <n v="41661435" u="1"/>
        <n v="75343702" u="1"/>
        <n v="61143412" u="1"/>
        <n v="41258428" u="1"/>
        <n v="42647586" u="1"/>
        <n v="70427883" u="1"/>
        <n v="43552294" u="1"/>
        <n v="47008756" u="1"/>
        <n v="45648736" u="1"/>
        <n v="48748808" u="1"/>
        <n v="60560584" u="1"/>
        <n v="48441443" u="1"/>
        <n v="42569835" u="1"/>
        <n v="47325560" u="1"/>
        <n v="73057828" u="1"/>
        <n v="32875257" u="1"/>
        <n v="42503491" u="1"/>
        <n v="70975777" u="1"/>
        <n v="44149025" u="1"/>
        <n v="77499696" u="1"/>
        <n v="73137179" u="1"/>
        <n v="73894872" u="1"/>
        <n v="80441026" u="1"/>
        <n v="47523496" u="1"/>
        <n v="40795049" u="1"/>
        <n v="46151365" u="1"/>
        <n v="70032379" u="1"/>
        <n v="41326596" u="1"/>
        <n v="62720730" u="1"/>
        <n v="72358275" u="1"/>
        <n v="29583061" u="1"/>
        <n v="70764626" u="1"/>
        <n v="43894637" u="1"/>
        <n v="73228733" u="1"/>
        <n v="1126745" u="1"/>
        <n v="16168785" u="1"/>
        <n v="47652420" u="1"/>
        <n v="73270243" u="1"/>
        <n v="43230046" u="1"/>
        <n v="46155121" u="1"/>
        <n v="42619272" u="1"/>
        <n v="44896143" u="1"/>
        <n v="76019572" u="1"/>
        <n v="15668536" u="1"/>
        <n v="71765900" u="1"/>
        <n v="70349916" u="1"/>
        <n v="48167996" u="1"/>
        <n v="43681882" u="1"/>
        <n v="42462070" u="1"/>
        <n v="40782094" u="1"/>
        <n v="10149702" u="1"/>
        <n v="44088873" u="1"/>
        <n v="45608983" u="1"/>
        <n v="47202952" u="1"/>
        <n v="42992685" u="1"/>
        <n v="46445323" u="1"/>
        <n v="43329476" u="1"/>
        <n v="76221712" u="1"/>
        <n v="72740128" u="1"/>
        <n v="40811456" u="1"/>
        <n v="9118701" u="1"/>
        <n v="3839721" u="1"/>
        <n v="44558864" u="1"/>
        <n v="47508257" u="1"/>
        <n v="41928559" u="1"/>
        <n v="74851089" u="1"/>
        <n v="45378497" u="1"/>
        <n v="80082205" u="1"/>
        <n v="44360956" u="1"/>
        <n v="10150360" u="1"/>
        <n v="48285033" u="1"/>
        <n v="47961445" u="1"/>
        <n v="45991583" u="1"/>
        <n v="10409532" u="1"/>
        <n v="47009476" u="1"/>
        <n v="41199616" u="1"/>
        <n v="47060045" u="1"/>
        <n v="8488006" u="1"/>
        <n v="72772118" u="1"/>
        <n v="74330617" u="1"/>
        <n v="80977717" u="1"/>
        <n v="40799469" u="1"/>
        <n v="42090445" u="1"/>
        <n v="21145348" u="1"/>
        <n v="49847256" u="1"/>
        <n v="46432176" u="1"/>
        <n v="74472297" u="1"/>
        <n v="46462374" u="1"/>
        <n v="76656057" u="1"/>
        <n v="70345780" u="1"/>
        <n v="70267261" u="1"/>
        <n v="74654389" u="1"/>
        <n v="40811640" u="1"/>
        <n v="40915446" u="1"/>
        <n v="72886547" u="1"/>
        <n v="44862137" u="1"/>
        <n v="41928679" u="1"/>
        <n v="43011888" u="1"/>
        <n v="6881809" u="1"/>
        <n v="77225546" u="1"/>
        <n v="74035808" u="1"/>
        <n v="43785708" u="1"/>
        <n v="73165990" u="1"/>
        <n v="70459121" u="1"/>
        <n v="47897985" u="1"/>
        <n v="70999892" u="1"/>
        <n v="45558530" u="1"/>
        <n v="40860921" u="1"/>
        <n v="43187461" u="1"/>
        <n v="71352198" u="1"/>
        <n v="42556220" u="1"/>
        <n v="47107134" u="1"/>
        <n v="71066392" u="1"/>
        <n v="25810263" u="1"/>
        <n v="46107232" u="1"/>
        <n v="47689990" u="1"/>
        <n v="6962609" u="1"/>
        <n v="70655221" u="1"/>
        <n v="70675848" u="1"/>
        <n v="71942634" u="1"/>
        <n v="41832773" u="1"/>
        <n v="41094775" u="1"/>
        <n v="46880408" u="1"/>
        <n v="25517789" u="1"/>
        <n v="80043884" u="1"/>
        <n v="48366236" u="1"/>
        <n v="76639659" u="1"/>
        <n v="42962371" u="1"/>
        <n v="41754766" u="1"/>
        <n v="46710711" u="1"/>
        <n v="71918207" u="1"/>
        <n v="43740947" u="1"/>
        <n v="45157219" u="1"/>
        <n v="44984246" u="1"/>
        <n v="72839234" u="1"/>
        <n v="76395806" u="1"/>
        <n v="44240752" u="1"/>
        <n v="41530900" u="1"/>
        <n v="80646838" u="1"/>
        <n v="72014841" u="1"/>
        <n v="10006039" u="1"/>
        <n v="20727748" u="1"/>
        <n v="46178548" u="1"/>
        <n v="46288133" u="1"/>
        <n v="77035518" u="1"/>
        <n v="44806577" u="1"/>
        <n v="43095727" u="1"/>
        <n v="75973128" u="1"/>
        <n v="70830235" u="1"/>
        <n v="40931301" u="1"/>
        <n v="76665601" u="1"/>
        <n v="40256015" u="1"/>
        <n v="62521831" u="1"/>
        <n v="75116673" u="1"/>
        <n v="75651788" u="1"/>
        <n v="70989777" u="1"/>
        <n v="2022535" u="1"/>
        <n v="43500530" u="1"/>
        <n v="77095015" u="1"/>
        <n v="25763704" u="1"/>
        <n v="28151398" u="1"/>
        <n v="10151623" u="1"/>
        <n v="44464318" u="1"/>
        <n v="43999403" u="1"/>
        <n v="45969393" u="1"/>
        <n v="10199854" u="1"/>
        <n v="7261099" u="1"/>
        <n v="47390549" u="1"/>
        <n v="70220833" u="1"/>
        <n v="77474367" u="1"/>
        <n v="47694762" u="1"/>
        <n v="21067781" u="1"/>
        <n v="70342913" u="1"/>
        <n v="71283991" u="1"/>
        <n v="21517789" u="1"/>
        <n v="7947405" u="1"/>
        <n v="72633211" u="1"/>
        <n v="46775499" u="1"/>
        <n v="20567026" u="1"/>
        <n v="72152841" u="1"/>
        <n v="48290273" u="1"/>
        <n v="47727176" u="1"/>
        <n v="42225997" u="1"/>
        <n v="45771289" u="1"/>
        <n v="40966955" u="1"/>
        <n v="28150688" u="1"/>
        <n v="43372046" u="1"/>
        <n v="7019902" u="1"/>
        <n v="42270298" u="1"/>
        <n v="46585367" u="1"/>
        <n v="10539070" u="1"/>
        <n v="42674589" u="1"/>
        <n v="60574740" u="1"/>
        <n v="77125005" u="1"/>
        <n v="10475257" u="1"/>
        <n v="40822540" u="1"/>
        <n v="44774695" u="1"/>
        <n v="41383901" u="1"/>
        <n v="41824434" u="1"/>
        <n v="72931153" u="1"/>
        <n v="70839595" u="1"/>
        <n v="70813568" u="1"/>
        <n v="8205520" u="1"/>
        <n v="71870691" u="1"/>
        <n v="72299204" u="1"/>
        <n v="74070966" u="1"/>
        <n v="71107662" u="1"/>
        <n v="40822120" u="1"/>
        <n v="74619380" u="1"/>
        <n v="75204872" u="1"/>
        <n v="80505000" u="1"/>
        <n v="40399514" u="1"/>
        <n v="25570918" u="1"/>
        <n v="71911100" u="1"/>
        <n v="46418585" u="1"/>
        <n v="8748808" u="1"/>
        <n v="76750064" u="1"/>
        <n v="9232438" u="1"/>
        <n v="46859246" u="1"/>
        <n v="42972663" u="1"/>
        <n v="72967447" u="1"/>
        <n v="76580495" u="1"/>
        <n v="40951524" u="1"/>
        <n v="46243232" u="1"/>
        <n v="44471598" u="1"/>
        <n v="46809253" u="1"/>
        <n v="27524697" u="1"/>
        <n v="40905903" u="1"/>
        <n v="41126745" u="1"/>
        <n v="41632850" u="1"/>
        <n v="40287897" u="1"/>
        <n v="25782635" u="1"/>
        <n v="43003533" u="1"/>
        <n v="46162557" u="1"/>
        <n v="46938017" u="1"/>
        <n v="74759892" u="1"/>
        <n v="43759554" u="1"/>
        <n v="48636884" u="1"/>
        <n v="41196589" u="1"/>
        <n v="46243324" u="1"/>
        <n v="48491121" u="1"/>
        <n v="2674589" u="1"/>
        <n v="45958258" u="1"/>
        <n v="48588947" u="1"/>
        <n v="70174272" u="1"/>
        <n v="45372282" u="1"/>
        <n v="76949108" u="1"/>
        <n v="20006153" u="1"/>
        <n v="29364583" u="1"/>
        <n v="75686375" u="1"/>
        <n v="44715951" u="1"/>
        <n v="9329902" u="1"/>
        <n v="47552223" u="1"/>
        <n v="75831074" u="1"/>
        <n v="45601928" u="1"/>
        <n v="46362449" u="1"/>
        <n v="75910361" u="1"/>
        <n v="10040681" u="1"/>
        <n v="9298200" u="1"/>
        <n v="47795008" u="1"/>
        <n v="48151398" u="1"/>
        <n v="47376934" u="1"/>
        <n v="42394999" u="1"/>
        <n v="46503420" u="1"/>
        <n v="71783977" u="1"/>
        <n v="71612027" u="1"/>
        <n v="41842565" u="1"/>
        <n v="71455501" u="1"/>
        <n v="46926762" u="1"/>
        <n v="27105925" u="1"/>
        <n v="45056946" u="1"/>
        <n v="63595241" u="1"/>
        <n v="45535256" u="1"/>
        <n v="7552692" u="1"/>
        <n v="76347282" u="1"/>
        <n v="42940581" u="1"/>
        <n v="30413394" u="1"/>
        <n v="42502008" u="1"/>
        <n v="45651525" u="1"/>
        <n v="45245658" u="1"/>
        <n v="75861320" u="1"/>
        <n v="29768500" u="1"/>
        <n v="76362829" u="1"/>
        <n v="40586379" u="1"/>
        <n v="44960400" u="1"/>
        <n v="46007143" u="1"/>
        <n v="9847256" u="1"/>
        <n v="24070925" u="1"/>
        <n v="43520865" u="1"/>
        <n v="40861486" u="1"/>
        <n v="74905783" u="1"/>
        <n v="71351144" u="1"/>
        <n v="72666438" u="1"/>
        <n v="10638217" u="1"/>
        <n v="7577450" u="1"/>
        <n v="79510606" u="1"/>
        <n v="43793560" u="1"/>
        <n v="74096430" u="1"/>
        <n v="42766576" u="1"/>
        <n v="46588743" u="1"/>
        <n v="29606222" u="1"/>
        <n v="90038698" u="1"/>
        <n v="76428617" u="1"/>
        <n v="43720181" u="1"/>
        <n v="29477728" u="1"/>
        <n v="75149300" u="1"/>
        <n v="43827934" u="1"/>
        <n v="46154282" u="1"/>
        <n v="48108401" u="1"/>
        <n v="43266765" u="1"/>
        <n v="43089132" u="1"/>
        <n v="76006843" u="1"/>
        <n v="42571044" u="1"/>
        <n v="9217902" u="1"/>
        <n v="40180248" u="1"/>
        <n v="44071555" u="1"/>
        <n v="46605702" u="1"/>
        <n v="42246716" u="1"/>
        <n v="76217274" u="1"/>
        <n v="26074645" u="1"/>
        <n v="42489309" u="1"/>
        <n v="43463061" u="1"/>
        <n v="44963476" u="1"/>
        <n v="45973849" u="1"/>
        <n v="47152508" u="1"/>
        <n v="73623111" u="1"/>
        <n v="75546324" u="1"/>
        <n v="18201385" u="1"/>
        <n v="48465043" u="1"/>
        <n v="48106981" u="1"/>
        <n v="43521625" u="1"/>
        <n v="47850733" u="1"/>
        <n v="71618355" u="1"/>
        <n v="76078351" u="1"/>
        <n v="72273115" u="1"/>
        <n v="44605894" u="1"/>
        <n v="27397747" u="1"/>
        <n v="41236595" u="1"/>
        <n v="42365649" u="1"/>
        <n v="49477728" u="1"/>
        <n v="77916101" u="1"/>
        <n v="16124936" u="1"/>
        <n v="40650363" u="1"/>
        <n v="45071193" u="1"/>
        <n v="71561167" u="1"/>
        <n v="73761319" u="1"/>
        <n v="45022648" u="1"/>
        <n v="45024544" u="1"/>
        <n v="4333803" u="1"/>
        <n v="10542426" u="1"/>
        <n v="17618221" u="1"/>
        <n v="72729127" u="1"/>
        <n v="41765730" u="1"/>
        <n v="6819458" u="1"/>
        <n v="43635706" u="1"/>
        <n v="74093190" u="1"/>
        <n v="10380680" u="1"/>
        <n v="72746794" u="1"/>
        <n v="10236661" u="1"/>
        <n v="9768500" u="1"/>
        <n v="47524697" u="1"/>
        <n v="27577450" u="1"/>
        <n v="72543486" u="1"/>
        <n v="40587871" u="1"/>
        <n v="45315518" u="1"/>
        <n v="48380988" u="1"/>
        <n v="47577450" u="1"/>
        <n v="70922143" u="1"/>
        <n v="29657603" u="1"/>
        <n v="45724501" u="1"/>
        <n v="45610544" u="1"/>
        <n v="46590043" u="1"/>
        <n v="41380678" u="1"/>
        <n v="42931630" u="1"/>
        <n v="71830319" u="1"/>
        <n v="43869076" u="1"/>
        <n v="73504863" u="1"/>
        <n v="42527723" u="1"/>
        <n v="77102684" u="1"/>
        <n v="2517789" u="1"/>
        <n v="29512932" u="1"/>
        <n v="7085681" u="1"/>
        <n v="46190152" u="1"/>
        <n v="46511940" u="1"/>
        <n v="71546692" u="1"/>
        <n v="78248089" u="1"/>
        <n v="28046267" u="1"/>
        <n v="80566145" u="1"/>
        <n v="72467463" u="1"/>
        <n v="42201915" u="1"/>
        <n v="42687393" u="1"/>
        <n v="44800542" u="1"/>
        <n v="71201322" u="1"/>
        <n v="41236711" u="1"/>
        <n v="9606222" u="1"/>
        <n v="4070925" u="1"/>
        <n v="42577292" u="1"/>
        <n v="42799034" u="1"/>
        <n v="45881339" u="1"/>
        <n v="60440173" u="1"/>
        <n v="40346554" u="1"/>
        <n v="29592493" u="1"/>
        <n v="25784879" u="1"/>
        <n v="45641090" u="1"/>
        <n v="40769544" u="1"/>
        <n v="9477728" u="1"/>
        <n v="74727811" u="1"/>
        <n v="42931622" u="1"/>
        <n v="75848930" u="1"/>
        <n v="45706498" u="1"/>
        <n v="45736472" u="1"/>
        <n v="40639360" u="1"/>
        <n v="75671969" u="1"/>
        <n v="40578672" u="1"/>
        <n v="42704960" u="1"/>
        <n v="8150688" u="1"/>
        <n v="77296584" u="1"/>
        <n v="46273031" u="1"/>
        <n v="42064724" u="1"/>
        <n v="75353517" u="1"/>
        <n v="75860549" u="1"/>
        <n v="10349006" u="1"/>
        <n v="61552480" u="1"/>
        <n v="79368544" u="1"/>
        <n v="47904750" u="1"/>
        <n v="41870448" u="1"/>
        <n v="42033206" u="1"/>
        <n v="44901284" u="1"/>
        <n v="9655688" u="1"/>
        <n v="43821899" u="1"/>
        <n v="45113711" u="1"/>
        <n v="43077473" u="1"/>
        <n v="76080556" u="1"/>
        <n v="43967114" u="1"/>
        <n v="47513338" u="1"/>
        <n v="10721459" u="1"/>
        <n v="25835668" u="1"/>
        <n v="46775500" u="1"/>
        <n v="32645172" u="1"/>
        <n v="44696277" u="1"/>
        <n v="48435169" u="1"/>
        <n v="899464" u="1"/>
        <n v="10043409" u="1"/>
        <n v="29772208" u="1"/>
        <n v="45466369" u="1"/>
        <n v="21106975" u="1"/>
        <n v="78205520" u="1"/>
        <n v="8151398" u="1"/>
        <n v="45195182" u="1"/>
        <n v="80044750" u="1"/>
        <n v="43755775" u="1"/>
        <n v="46902528" u="1"/>
        <n v="29531043" u="1"/>
        <n v="71327162" u="1"/>
        <n v="42402439" u="1"/>
        <n v="45306919" u="1"/>
        <n v="44132052" u="1"/>
        <n v="41431611" u="1"/>
        <n v="40951853" u="1"/>
        <n v="74851088" u="1"/>
        <n v="4070966" u="1"/>
        <n v="21092548" u="1"/>
        <n v="60522304" u="1"/>
        <n v="48068140" u="1"/>
        <n v="76402968" u="1"/>
        <n v="74248049" u="1"/>
        <n v="26754893" u="1"/>
        <n v="44149043" u="1"/>
        <n v="45904194" u="1"/>
        <n v="46048285" u="1"/>
        <n v="76319881" u="1"/>
        <n v="43196238" u="1"/>
        <n v="46261612" u="1"/>
        <n v="231832773" u="1"/>
        <n v="29596451" u="1"/>
        <n v="10721922" u="1"/>
        <n v="70939759" u="1"/>
        <n v="73497292" u="1"/>
        <n v="45358252" u="1"/>
        <n v="75905115" u="1"/>
        <n v="46151511" u="1"/>
        <n v="48630429" u="1"/>
        <n v="45228392" u="1"/>
        <n v="70468768" u="1"/>
        <n v="7482074" u="1"/>
        <n v="10577043" u="1"/>
        <n v="73516823" u="1"/>
        <n v="75954524" u="1"/>
        <n v="46957297" u="1"/>
        <n v="48227870" u="1"/>
        <n v="74907361" u="1"/>
        <n v="70303370" u="1"/>
        <n v="48488006" u="1"/>
        <n v="46358086" u="1"/>
        <n v="71751800" u="1"/>
        <n v="72488871" u="1"/>
        <n v="15433191" u="1"/>
        <n v="75143686" u="1"/>
        <n v="10075814" u="1"/>
        <n v="45180583" u="1"/>
        <n v="72646293" u="1"/>
        <n v="73437848" u="1"/>
        <n v="25400863" u="1"/>
        <n v="29369869" u="1"/>
        <n v="73539050" u="1"/>
        <n v="80214420" u="1"/>
        <n v="8046267" u="1"/>
        <n v="47911446" u="1"/>
        <n v="10206179" u="1"/>
        <n v="40645216" u="1"/>
        <n v="16176049" u="1"/>
        <n v="75049484" u="1"/>
        <n v="77584467" u="1"/>
        <n v="75103781" u="1"/>
        <n v="15587" u="1"/>
        <n v="9657603" u="1"/>
        <n v="70423071" u="1"/>
        <n v="75326615" u="1"/>
        <n v="26145689" u="1"/>
        <n v="40420066" u="1"/>
        <n v="74040103" u="1"/>
        <n v="42474487" u="1"/>
        <n v="46632513" u="1"/>
        <n v="70607411" u="1"/>
        <n v="41468125" u="1"/>
        <n v="42361558" u="1"/>
        <n v="44282135" u="1"/>
        <n v="45136242" u="1"/>
        <n v="8543302" u="1"/>
        <n v="43325442" u="1"/>
        <n v="10674949" u="1"/>
        <n v="76279440" u="1"/>
        <n v="9512932" u="1"/>
        <n v="70257409" u="1"/>
        <n v="75426585" u="1"/>
        <n v="74581117" u="1"/>
        <n v="80232847" u="1"/>
        <n v="21288854" u="1"/>
        <n v="47959211" u="1"/>
        <n v="25791561" u="1"/>
        <n v="41231824" u="1"/>
        <n v="46251349" u="1"/>
        <n v="72726204" u="1"/>
        <n v="77272431" u="1"/>
        <n v="41566975" u="1"/>
        <n v="73076395" u="1"/>
        <n v="45084285" u="1"/>
        <n v="517789" u="1"/>
        <n v="23694587" u="1"/>
        <n v="74070925" u="1"/>
        <n v="40436697" u="1"/>
        <n v="43712538" u="1"/>
        <n v="43796681" u="1"/>
        <n v="46392544" u="1"/>
        <n v="73541786" u="1"/>
        <n v="16757046" u="1"/>
        <n v="72137237" u="1"/>
        <n v="29049407" u="1"/>
        <n v="44394892" u="1"/>
        <n v="79981919" u="1"/>
        <n v="48075796" u="1"/>
        <n v="77903532" u="1"/>
        <n v="27518246" u="1"/>
        <n v="43374683" u="1"/>
        <n v="42314865" u="1"/>
        <n v="8167996" u="1"/>
        <n v="46650652" u="1"/>
        <n v="42083995" u="1"/>
        <n v="46395400" u="1"/>
        <n v="10819431" u="1"/>
        <n v="47736913" u="1"/>
        <n v="86664097" u="1"/>
        <n v="42022535" u="1"/>
        <n v="72750927" u="1"/>
        <n v="46107570" u="1"/>
        <n v="47330242" u="1"/>
        <n v="9302968" u="1"/>
        <n v="78289180" u="1"/>
        <n v="74611232" u="1"/>
        <n v="46718760" u="1"/>
        <n v="75462543" u="1"/>
        <n v="73526287" u="1"/>
        <n v="46254069" u="1"/>
        <n v="70164855" u="1"/>
        <n v="62597836" u="1"/>
        <n v="40568797" u="1"/>
        <n v="74063906" u="1"/>
        <n v="25840774" u="1"/>
        <n v="76834894" u="1"/>
        <n v="46054297" u="1"/>
        <n v="10723361" u="1"/>
        <n v="70500459" u="1"/>
        <n v="71127200" u="1"/>
        <n v="43474497" u="1"/>
        <n v="48417367" u="1"/>
        <n v="72637378" u="1"/>
        <n v="40365302" u="1"/>
        <n v="20902000" u="1"/>
        <n v="46236138" u="1"/>
        <n v="43172660" u="1"/>
        <n v="15403612" u="1"/>
        <n v="2691858" u="1"/>
        <n v="42975492" u="1"/>
        <n v="48561810" u="1"/>
        <n v="77133996" u="1"/>
        <n v="16420268" u="1"/>
        <n v="40120809" u="1"/>
        <n v="74380606" u="1"/>
        <n v="70908465" u="1"/>
        <n v="18983815" u="1"/>
        <n v="46981428" u="1"/>
        <n v="45297756" u="1"/>
        <n v="70614888" u="1"/>
        <n v="72433363" u="1"/>
        <n v="74700914" u="1"/>
        <n v="72506866" u="1"/>
        <n v="41636803" u="1"/>
        <n v="21646776" u="1"/>
        <n v="41828795" u="1"/>
        <n v="70674060" u="1"/>
        <n v="42834449" u="1"/>
        <n v="73093318" u="1"/>
        <n v="77802426" u="1"/>
        <n v="29632689" u="1"/>
        <n v="44496978" u="1"/>
        <n v="47402390" u="1"/>
        <n v="71602863" u="1"/>
        <n v="6692466" u="1"/>
        <n v="43572027" u="1"/>
        <n v="10723455" u="1"/>
        <n v="70443890" u="1"/>
        <n v="43301128" u="1"/>
        <n v="16146412" u="1"/>
        <n v="44127125" u="1"/>
        <n v="72281069" u="1"/>
        <n v="6054929" u="1"/>
        <n v="17967412" u="1"/>
        <n v="44739987" u="1"/>
        <n v="46899045" u="1"/>
        <n v="25535991" u="1"/>
        <n v="47075938" u="1"/>
        <n v="46692466" u="1"/>
        <n v="45980682" u="1"/>
        <n v="76246359" u="1"/>
        <n v="15404067" u="1"/>
        <n v="43608037" u="1"/>
        <n v="27552692" u="1"/>
        <n v="44111474" u="1"/>
        <n v="40346555" u="1"/>
        <n v="70281897" u="1"/>
        <n v="9369869" u="1"/>
        <n v="41573919" u="1"/>
        <n v="80145461" u="1"/>
        <n v="42691858" u="1"/>
        <n v="40866955" u="1"/>
        <n v="9772208" u="1"/>
        <n v="44383525" u="1"/>
        <n v="5353249" u="1"/>
        <n v="29312663" u="1"/>
        <n v="42175054" u="1"/>
        <n v="45077670" u="1"/>
        <n v="44415587" u="1"/>
        <n v="9981919" u="1"/>
        <n v="9531043" u="1"/>
        <n v="3999403" u="1"/>
        <n v="75601671" u="1"/>
        <n v="23325442" u="1"/>
        <n v="70266206" u="1"/>
        <n v="45624828" u="1"/>
        <n v="45818460" u="1"/>
        <n v="40866563" u="1"/>
        <n v="72854385" u="1"/>
        <n v="6579737" u="1"/>
        <n v="76347281" u="1"/>
        <n v="41000503" u="1"/>
        <n v="41710487" u="1"/>
        <n v="10095384" u="1"/>
        <n v="70520582" u="1"/>
        <n v="76258415" u="1"/>
        <n v="43545313" u="1"/>
        <n v="80634487" u="1"/>
        <n v="40349115" u="1"/>
        <n v="73001780" u="1"/>
        <n v="46775501" u="1"/>
        <n v="45015142" u="1"/>
        <n v="47194699" u="1"/>
        <n v="47837631" u="1"/>
        <n v="9224698" u="1"/>
        <n v="45353249" u="1"/>
        <n v="72262010" u="1"/>
        <n v="40725744" u="1"/>
        <n v="76628644" u="1"/>
        <n v="73470963" u="1"/>
        <n v="47820408" u="1"/>
        <n v="61133339" u="1"/>
        <n v="40706625" u="1"/>
        <n v="20584840" u="1"/>
        <n v="42030723" u="1"/>
        <n v="29845778" u="1"/>
        <n v="74945156" u="1"/>
        <n v="9773168" u="1"/>
        <n v="48117714" u="1"/>
        <n v="29847256" u="1"/>
        <n v="76692824" u="1"/>
        <n v="70975682" u="1"/>
        <n v="41758892" u="1"/>
        <n v="9596451" u="1"/>
        <n v="43594330" u="1"/>
        <n v="44466268" u="1"/>
        <n v="80590646" u="1"/>
        <n v="43986734" u="1"/>
        <n v="42034703" u="1"/>
        <n v="73888606" u="1"/>
        <n v="70364032" u="1"/>
        <n v="40450337" u="1"/>
        <n v="47020846" u="1"/>
        <n v="48661752" u="1"/>
        <n v="9482887" u="1"/>
        <n v="74433868" u="1"/>
        <n v="75496514" u="1"/>
        <n v="71777317" u="1"/>
        <n v="47679777" u="1"/>
        <n v="72266290" u="1"/>
        <n v="10597757" u="1"/>
        <n v="46972877" u="1"/>
        <n v="77054178" u="1"/>
        <n v="48184466" u="1"/>
        <n v="42902265" u="1"/>
        <n v="45263215" u="1"/>
        <n v="10064682" u="1"/>
        <n v="40323429" u="1"/>
        <n v="72145810" u="1"/>
        <n v="10354471" u="1"/>
        <n v="44666800" u="1"/>
        <n v="48198149" u="1"/>
        <n v="41551081" u="1"/>
        <n v="10081195" u="1"/>
        <n v="10726418" u="1"/>
        <n v="3959445" u="1"/>
        <n v="22022535" u="1"/>
        <n v="48340760" u="1"/>
        <n v="62333701" u="1"/>
        <n v="70474858" u="1"/>
        <n v="71715553" u="1"/>
        <n v="73391961" u="1"/>
        <n v="76738993" u="1"/>
        <n v="74823364" u="1"/>
        <n v="75388421" u="1"/>
        <n v="45632224" u="1"/>
        <n v="46216848" u="1"/>
        <n v="76050888" u="1"/>
        <n v="22215587" u="1"/>
        <n v="41984186" u="1"/>
        <n v="43184340" u="1"/>
        <n v="73952194" u="1"/>
        <n v="42049854" u="1"/>
        <n v="46442542" u="1"/>
        <n v="42974033" u="1"/>
        <n v="73037655" u="1"/>
        <n v="27202952" u="1"/>
        <n v="47019902" u="1"/>
        <n v="70809553" u="1"/>
        <n v="8435169" u="1"/>
        <n v="29655688" u="1"/>
        <n v="75332065" u="1"/>
        <n v="48992140" u="1"/>
        <n v="43394611" u="1"/>
        <n v="70924694" u="1"/>
        <n v="41565080" u="1"/>
        <n v="45536962" u="1"/>
        <n v="46762462" u="1"/>
        <n v="20714350" u="1"/>
        <n v="77572306" u="1"/>
        <n v="43068611" u="1"/>
        <n v="45293081" u="1"/>
        <n v="76092838" u="1"/>
        <n v="27154341" u="1"/>
        <n v="70422409" u="1"/>
        <n v="40970625" u="1"/>
        <n v="43488773" u="1"/>
        <n v="44103435" u="1"/>
        <n v="42329905" u="1"/>
        <n v="70783843" u="1"/>
        <n v="6983900" u="1"/>
        <n v="7524697" u="1"/>
        <n v="43034649" u="1"/>
        <n v="72458963" u="1"/>
        <n v="46218832" u="1"/>
        <n v="43154518" u="1"/>
        <n v="6048285" u="1"/>
        <n v="72156258" u="1"/>
        <n v="42120946" u="1"/>
        <n v="44363183" u="1"/>
        <n v="47397747" u="1"/>
        <n v="41876969" u="1"/>
        <n v="46134173" u="1"/>
        <n v="73172831" u="1"/>
        <n v="45333527" u="1"/>
        <n v="43200843" u="1"/>
        <n v="10387711" u="1"/>
        <n v="43567672" u="1"/>
        <n v="43309656" u="1"/>
      </sharedItems>
    </cacheField>
    <cacheField name="APELLIDOS Y NOMBRES" numFmtId="0">
      <sharedItems containsBlank="1" count="7281">
        <s v="RIVERA CARBAJAL OMAR ALEXIS"/>
        <s v="PISCO SANGAMA JOSIAS "/>
        <s v="ROJAS JUAREZ SEGUNDO EDUARDO"/>
        <s v="PARDAVE MORENO JOSE MANUEL"/>
        <s v="FARFAN PIZA FABRICIO  MARCO ANTONIO"/>
        <s v="APOLINARIO ALEJANDRO JUAN CARLOS"/>
        <s v="MONTERREY LAUREANO  RUDY STEVE"/>
        <s v="EUSEBIO CALLA MARC ANTHONY"/>
        <s v="BARTOLO VASQUEZ CARLOS ALBERTO"/>
        <s v="SUMIANO DE LA CRUZ  JULIO CESAR"/>
        <s v="CAMPOS PIMENTEL CRISTYAN ARTURO"/>
        <s v="MIMBELA RAMIREZ  PEDRO JEAN PIERRE"/>
        <s v="RIVAS LEANDRES SERGIO RUFINO"/>
        <s v="SANCHEZ CASAS EDWARD"/>
        <s v="SAAVEDRA ICOMENA JUAN RAMON"/>
        <s v="RIVAS MARIN ANGEL DAVID"/>
        <s v="CAMPOS TOLEDANO CRISTIAN"/>
        <s v="PAREDES MIRANDA  JOEL AARON"/>
        <s v="ONCEBAY QUISPE  HERBERT KLAUS"/>
        <s v="ISLA CAYETANO  ANTONIO JULINHO"/>
        <s v="VILLANUEVA TANANTA  NICSON"/>
        <s v="REATEGUI ARAHUANASA  ROLAN"/>
        <s v="PEÑA CONTRERAS  JUAN PEDRO"/>
        <s v="REATEGUI ARAHUANASA  JORGE MANUEL"/>
        <s v="CARLOS ALBERTO ÑAHUE PORTILLO "/>
        <s v="SANDRO BERNY FERNANDEZ PEÑA "/>
        <s v="ROJAS RAMOS  SALUSCIANO AGAPITO"/>
        <s v="RODRÍGUEZ AQUINO   MARCOS ALBERTO "/>
        <s v="URRUTIA ROJAS DENNIS PAUL "/>
        <s v="MONTALVO MAQUIN JUAN DE DIOS"/>
        <s v="ARMAS ALBITRES WILINTON"/>
        <s v="SOTERO LOPEZ HARRY JEISSON "/>
        <s v="FLORES GONZALES ALEX AVELINO "/>
        <s v="BRAVO ISMODES JORGE MAURICIO "/>
        <s v="FLORES ZAMALLOA JULIO CESAR "/>
        <s v="JESUSI MAMANI DAVID JOSE"/>
        <s v="GONZALES ARANZANA MARIA FERNANDA "/>
        <s v="CASTRO TAMARA RENZO ALEXANDER "/>
        <s v="FIESTAS BRAVO, MANUEL  ANTONIO"/>
        <s v="FLORES MACAHUACHI, VICTOR EDUARDO"/>
        <s v="JACHA VILLANUEVA ISAIAS "/>
        <s v="MANRIQUE VASQUEZ, WILSON JIMMY"/>
        <s v="VARGAS SALDARRIAGA, EDWIN FRANKLIN"/>
        <s v="GAVIDIA ZANELLI, LUIS ALBERTO"/>
        <s v="AGURTO CASTILLO, WILFREDO"/>
        <s v="LICAS REYES, ROBERTO EDUARDO"/>
        <s v="MILIAN ROJAS, GERSON"/>
        <s v="CASTILLO ESQUIA, SALVADOR ARMANDO"/>
        <s v="GONZALES TOCAS MIGUEL ANGEL"/>
        <s v="TADEO PABLO JESUS ALBERTO"/>
        <s v="YSLA HURTADO JOSE MANUEL"/>
        <s v="VILLARROEL HUAROTO DENIS SALVADOR "/>
        <s v="Gabante Pomarrosa Darwin Rafael"/>
        <s v="COLUNCHE CARUAJULCA ELI"/>
        <s v="TORRES ZEVALLOS JAIME "/>
        <s v=" RUBEN RODOLFO JESUS HUAMAN"/>
        <s v="VILCACHAGUA PADILLA  WALTER MANUEL"/>
        <s v="PALOMINO FLORES  FELIX"/>
        <s v="MARIN MACHUCA  CIRILO JULIAN"/>
        <s v="CAJAMARCA NUNEZ FIDEL"/>
        <s v="Salvador Pozo Jorge Armando"/>
        <s v="ZAPATA GARCIA CARLOS ENRIQUE"/>
        <s v="SALAZAR AIQUIPA EDUARDO"/>
        <s v="BAUTISTA AZAÑERO CESAR LUIS"/>
        <s v="LINDERMAN REBAZA MIGUEL ANGEL"/>
        <s v="GUIZADO GALINDO AURELIO WALTER"/>
        <s v="DURAN LOPEZ JAIME EDUARDO"/>
        <s v="Giron Solis Cesar Augusto"/>
        <s v="ESPINOZA MACURI RICARDO MARCELINO"/>
        <s v="MALLQUI MORE ANTHONY RUBEN "/>
        <s v="ACUÑA AGUILAR JHONNY"/>
        <s v="GALLEGOS LLANCARI JOSE JESUS"/>
        <s v="HUAMAN ROJAS LUIS ENRIQUE"/>
        <s v="QUISPE MORALES MITCHEL EDU"/>
        <s v="ESPINOZA SANCHEZ SAUL SERVULO"/>
        <s v="Camacho Garavito Carlos Enrique"/>
        <s v="RIVAS DURAN EDIXON ANDRES"/>
        <s v="VILLAVERDE CARBAJO WALDO ANDRES"/>
        <s v="CASTRO DE LA CRUZ JAVIER JHONNY"/>
        <s v="BAUTISTA AZAÑERO MARTIN GONZALO"/>
        <s v="MULLER ANGLAS KLAUZ VOZLER"/>
        <s v="PILLACA LEON JONAIKER TOSHIRO"/>
        <s v="MALLQUI LEIVA ROBERTO "/>
        <s v="LIMA CURO CESAR "/>
        <s v="OROYA RUMAY RIMER JAVIER "/>
        <s v="ESPIRITU CALDAS ANDRES "/>
        <s v="ESPINOZA LLANOS PAUL EDUARDO "/>
        <s v=" CONDORI PALOMINO JUNIOR ANDERSON"/>
        <s v="PUENTE NIETO JUAN LUIS "/>
        <s v="TAYPE SEGAMA SAMUEL"/>
        <s v="VERAMENDI CHANAME ANTHONY RAUL"/>
        <s v="BONILLA ASTUQUIPAN JAIR YAN PEAR"/>
        <s v="MICHUE ROMAN PEDRO"/>
        <s v="QUISPE ROMAN JESUS SAMUEL"/>
        <s v="SANCHEZ CASAS RICARDO ELEAZAR"/>
        <s v="SANCHEZ ROJAS WILDER JIMMY "/>
        <s v="MUCHA CHACHI REMI CHARLY"/>
        <s v="PAJUELO RIVERA  JOSE ANTONIO"/>
        <s v="RAMOS SANTOS ELIS YOVANI"/>
        <s v="UGAZ MARRES  MIKCHEL ANIBAL "/>
        <s v="RAMIREZ SALAS ISRAEL "/>
        <s v="YUPA GONZALES PEDRO CRISTOBAL"/>
        <s v="ELLEN MANRIQUE AHNDY MANUEL"/>
        <s v="ASMAD CABALLERO DAMIAN ALEXANDER"/>
        <s v="CARAZAS ROCA JESUS ENRIQUE "/>
        <s v="Guevara Panta Oscar Ruperto"/>
        <s v="BENITES GUTIERREZ GIAN CARLOS "/>
        <s v="GUERRERO CHAVEZ   KELLER MARTY"/>
        <s v="ROSAS OLORTEGUI PAUL RONALDIÑHO"/>
        <s v="BAUTISTA VERASTEGUI GINO ALEXANDER"/>
        <s v="VILLAVICENCIO BARRERA JENIFFER"/>
        <s v="FUENTES BELTRAN EDGAR MOISES"/>
        <s v="DEL AGUILA SANCHEZ JERICO ALBERTO"/>
        <s v="RODRIGUEZ CHUNGA JORGE WILFREDO"/>
        <s v="MAYHUA CASTRO ELVIS"/>
        <s v="CHANCAS TAIPE ELIAS"/>
        <s v="SORIA QUISPE FIDEL"/>
        <s v="CALLATA AUCCAPUMA JAIME"/>
        <s v="Jacobo Almeyda Ronald "/>
        <s v="Ñahui Cabrera Lidia "/>
        <s v="OROSCO MENDOZA ANDERSON"/>
        <s v="VASQUEZ TANTACHUCO  RICHARD ANTHONY"/>
        <s v="Rivera Ari Carlos Eduardo"/>
        <s v="Huaman Gordillo Enrique"/>
        <s v="SALCEDO JARA RONALD EDUARDO"/>
        <s v="GONZALES PONCE HUGO BERNANDO "/>
        <s v="Quinteros Cortez Josimar"/>
        <s v="Garcia Garcia Jesus Martin "/>
        <s v="POLO BLAS ABEL SEGUNDO"/>
        <s v="BERNAL IRIGOIN JHEAN JARLY"/>
        <s v="CALSINA MAMANI RAUL DAVID"/>
        <s v="YAMUNAQUE PANTA WALTER MIGUEL"/>
        <s v="SURCO SURCO ELMER"/>
        <s v="SANCHEZ CORDOVA WILSER "/>
        <s v="RUIZ PEREZ CALICO"/>
        <s v="FRIAS NAVARRETE MANUEL BRANDON"/>
        <s v="SANCHEZ DELGADO MANUEL ANTONIO"/>
        <s v="Contreras Rodriguez Gian Carlos"/>
        <s v="Curi Silva Miguel Vicente"/>
        <s v="HUMMEL LEE VICTOR ANDRES"/>
        <s v="TORREZ VASQUEZ LAURA LISSETH "/>
        <s v="ACHO RENGIFO WENIGER"/>
        <s v="AYALA VALVERDE ROBERTO CARLOS"/>
        <s v="CHAMORRO MATAMOROS HENRY DAVID"/>
        <s v="GONZALES CORDOVA HERCULES POLIDORO"/>
        <s v="HERRERA CAMPOS MOISES"/>
        <s v="LA TORRE SALDAÑA ORLANDO"/>
        <s v="LLERENA RAMIREZ BRAY"/>
        <s v="MORA CARRERO FRANK ALEXIS"/>
        <s v="MORALES IMAN MIGUEL ANGEL"/>
        <s v="USHIÑAHUA RIVERA DINO"/>
        <s v="MERMA MIGUEL RICARDO JUNIOR"/>
        <s v="Moreno Yengle Alonso Arturo "/>
        <s v="DEL AGUILA LOPEZ EDWIN EDI "/>
        <s v="QUISPE ESTEBAN WILBER"/>
        <s v="BARRON RODRIGUEZ JOHN GEMERSON "/>
        <s v="OLARTE GALINDO MANUEL FELIX"/>
        <s v="PEREZ BAUTISTA PAUL JUNIOR "/>
        <s v="RAMIREZ GONZALES DANY"/>
        <s v="ROSAURI BLAS CAROLINA MERCEDES"/>
        <s v="SOBERON ESTELA  JOSE CARLOS "/>
        <s v="TORRES MANCO CESAR ALEX"/>
        <s v="PIZARRO BRAVO ELMER FRANCO"/>
        <s v="JOSE BARRIOS LIVIA"/>
        <s v="SANTA GADEA BALDEON ENRIQUE OSWALDO"/>
        <s v="ARCE CHOQUE ACSEL PABLO"/>
        <s v="AYLAS AYALA BRUNO SANTIAGO"/>
        <s v="FUENTES VARGAS HAROLD YONEL"/>
        <s v="HUALLPARIMACHI SUTTA FRANCISCO"/>
        <s v="OVALLE GUTIERREZ HUGO JESUS"/>
        <s v="POMA CHOCCELAHUA RONALD HENRY"/>
        <s v="YEPEZ HERNANDEZ JHONKAR JESUS"/>
        <s v="DELGADO ROSALES WALTER DAVID"/>
        <s v="RAMOS LLOCCLLA GREGORIO"/>
        <s v="CARDENAS MORALES EDUARDO JAIR"/>
        <s v="HERNANDEZ DE LA CRUZ JIMMY HENRY"/>
        <s v="ESCOBAR CUSI ORLANDO"/>
        <s v="ROBERTO NILTON ROMERO BECERRA "/>
        <s v="RAMOS HUAMANTINGO EDMUNDO ROGER"/>
        <s v="CARHUAPOMA ROCA LUIS ALBERTO"/>
        <s v="MOLINA CHAVEZ TEODOLFO"/>
        <s v="HUAYLINOS MASGO FRANCK CARLOS"/>
        <s v="REBAZA ANAYA BILLY JACK"/>
        <s v="RUIZ RUIZ VICTOR JULIO"/>
        <s v="CLEMENT GARCIA PHITER MICHAEL "/>
        <s v="Pinedo Oruna, Jose Luis"/>
        <s v="ARAUJO AVALOS ERNAN HENRRY"/>
        <s v="ROMERO MANRIQUE JEAM PIEER"/>
        <s v="PALOMINO NAVIO WILLIAM"/>
        <s v="LEON LEON FRAILE KENIDE"/>
        <s v="CHACCARA CRUZ JOSE LUIS"/>
        <s v="LEYVAS ANTICONA ZENON ALEJANDRO "/>
        <s v="RUIZ SANTACRUZ LIZ VIOLETA"/>
        <s v="HUAMANI CUTI EDWIN"/>
        <s v="MAMANI PUMA RAUL ANGEL"/>
        <s v="CHAUCA SOLGORRE MICHELLY JANNINA"/>
        <s v="PAREDES ZAMORA EMILIO ALEJANDRO"/>
        <s v="LUNA ESPINOZA WIMAN FRANS"/>
        <s v="CORCINO SALCEDO ALEX"/>
        <s v="DIAZ SILVA JOSE"/>
        <s v="BALDEON NUÑEZ JEOVANI"/>
        <s v="AYALA LASTRA ISIAS RAMON"/>
        <s v="TORRES ORTIZ ENNIO CESAR"/>
        <s v="Quispe Garcia, Luis Alberto"/>
        <s v="LOPEZ NIEVE GERALDINE FIORELLA"/>
        <s v="CARRASCO URBINA JEFFREY GUISSEPPI "/>
        <s v="CASTILLO ROJAS  LUIS ANTONIO "/>
        <s v="CENTIRION GARCIA JESUS SERGIO "/>
        <s v="INGA SALAZAR ROSBERTH ALBERTO "/>
        <s v="RAMON FLORES NILO SALOMON"/>
        <s v="RUJEL GARCIA MARCOS DAVID "/>
        <s v="SIMON CAPILLO LUIS LUCIO "/>
        <s v="VILLANUEVA HUAMANI  FELIX BARTOLOME"/>
        <s v="CASTILLO HUAPAYA JAVIER  JOE"/>
        <s v="DOLORES QUIJANO DANTE FERRER "/>
        <s v="FERNANDEZ RAMIREZ SEGUNDO"/>
        <s v="PEÑA ATENCIO  CARLOS LENNIN"/>
        <s v="RODRIGUEZ PEREZ RAFAEL EDUARDO"/>
        <s v="QUEVEDO MONTENEGRO LUIS "/>
        <s v="RIOS GOYCOCHEA MARCO ANTONIO"/>
        <s v="PRUDENCIO TEODOSIO GUILLEN GUILLEN"/>
        <s v="HERVAS LOPEZ CESAR "/>
        <s v="PAREJA MIRANO ANDRE JESUS"/>
        <s v="SALAZAR VARGAS RODER FORD"/>
        <s v="PAULINO HUANCA BERTHONY NIKSON"/>
        <s v="TAPIA ARIAS WILFREDO VICTOR"/>
        <s v="Panche Patiño, Gian Carlos"/>
        <s v="CARRIL AGUIRRE CESAR AUGUSTO"/>
        <s v="GIURFA FERRO MIJAL ARTUR"/>
        <s v="FLORES CERNA JUAN BAUTISTA "/>
        <s v="HUAYTA MILLA FELIX CELSO"/>
        <s v="AGUILAR DE LA VEGA DAVID"/>
        <s v="VASQUEZ FLORES VICTOR GIANCARLO"/>
        <s v="CASTILLO RAMIREZ KENYI JORGE LUIS"/>
        <s v="CAMPOS CASTRO ESLIN "/>
        <s v="FLORES CARHUAPOMA WILSON"/>
        <s v="Cuela Calizaya Julio César "/>
        <s v="Idelfonso Mattos David"/>
        <s v="Centeno Haro Juan Edinson"/>
        <s v="PISCO ROJAS DIEGO ANGEL"/>
        <s v="RIVERA REYES EDWIN HECTOR"/>
        <s v="Galindo Aguirre Daniel"/>
        <s v="Aguilar Hueza, Elmer"/>
        <s v="Salinas Teran, Juan Griegory"/>
        <s v="Salinas Teran, Miguel Angel Domingo"/>
        <s v="ESTEBAN PALACIOS ORLANDO ALCIDES"/>
        <s v="PABLO JESUS CANCHUCAJA SALDIVAR"/>
        <s v="CERDEÑA GONZALES DEL VALLE WILLIAMS ERIC"/>
        <s v="RIVAS RIVAS JOSE EDUARDO"/>
        <s v="GONZALES QUISPE CARLOS LEONARDO "/>
        <s v="DURAN PACHECO GASTON "/>
        <s v=" MAQUE QUISPE THALIA LUZ CLARITA"/>
        <s v="YARANGA DE LA CRUZ MARINA"/>
        <s v="MEZA ROJAS ORLANDO VICTOR"/>
        <s v="HERNANDEZ CENTENO HANS RICARDO "/>
        <s v="FLORES HUALLAMBAO RAUL"/>
        <s v="MANUYAMA COHELO ERICK PAOLO"/>
        <s v="SANCHEZ MEZA JUNIOR JEAN PIERRE "/>
        <s v="TAPUILLIMA INUMA BRAULIO JAIRO"/>
        <s v="BACA MACEDO JAN PIER"/>
        <s v="CABRERA GARRO JORGE LUIS"/>
        <s v="PINEDO PANDURO JUAN HERNAN "/>
        <s v="ZAVALA  MALLMA MARCO ANTONIO "/>
        <s v="MONGE RENDON ARON"/>
        <s v="CRISOSTOMO BENDEZU MIGUEL ANGEL"/>
        <s v="ROMERO GARIBAY ANDY ZENON"/>
        <s v="ACOSTA CCOYLLO LUIS FERNANDO"/>
        <s v="CHUMPITAZ ARISTIZAVAL RENZO BRYAN "/>
        <s v="PIZANGO INUMA CRISTIAN"/>
        <s v="URBANO CCOYLLO JHON ANTHONY"/>
        <s v="BARRETO TRINIDAD DIEGO ANDREE"/>
        <s v="CORNEJO ANTUNEZ JOSE STIVEN "/>
        <s v="CAMPOS FERNANDEZ ANGEL OMAR"/>
        <s v="PAITAN ESCOBAR ALEX"/>
        <s v="LEYDI TATIANA CRUZ MIÑANO"/>
        <s v="VAZQUEZ RODRIGUEZ CESAR"/>
        <s v="MARROQUIN PINO JHOSSEL JUSTO "/>
        <s v="ACHO SHAPIAMA FRANCISCO "/>
        <s v="HUARAYA OCSA FERNANDO "/>
        <s v="ZUÑIGA CHAVEZ JHON JERLY"/>
        <s v="CUEVA VASQUEZ ALAN ROBERT "/>
        <s v="DURAN TOVAR VLADIMIR "/>
        <s v="HUAYHUA CHAVEZ IRON ROSENDO "/>
        <s v="BORDA CUEVA CARLA XIOMARA "/>
        <s v="RUIZ USSEGLIO JHOAN RULER "/>
        <s v="BENIQUE DIAZ MIGUEL ANGEL "/>
        <s v="SULLCAHUAMAN CRISTHIAN ROMERO "/>
        <s v="SIGUAS ASURZA GISELA "/>
        <s v="AGUILAR TINEO ANIBAL ENRIQUE"/>
        <s v="ALACUTE DIAZ DEYVID RUDDY"/>
        <s v="ALDANA POMA ROBERTO FELIX"/>
        <s v="ALFARO GONZALES ANTENOR WILFREDO"/>
        <s v="ALVARADO QUINTANA CRISTIAN DANIEL"/>
        <s v="ALZAMORA SUAREZ NESTOR JUAN "/>
        <s v="AMARO CHAGUA EMILIO JHONATAN"/>
        <s v="AMPUERO PALOMINO RAUL MANUEL"/>
        <s v="ANTONIO FLORES  HEBER RUMUALDO"/>
        <s v="APARICIO BARRIOS PABLO MIGUEL"/>
        <s v="AQUINO BALDEON JULIO CESAR"/>
        <s v="ARANGURI LEANDRES ARTURO LEANDRO "/>
        <s v="ARCE DAVILA JORGE MANUEL"/>
        <s v="ARONES ROZAS ROBERTO CARLOS"/>
        <s v="ARROYO UCAÑAN PEDRO MANUEL"/>
        <s v="ASCANIO AULAR PABLO JOSE"/>
        <s v="AVALOS HUAMAN ANDERSON KANS"/>
        <s v="AYALA SILVA GUILLERMO IVAN "/>
        <s v="BALDEON ROMERO ANDREW DANIEL"/>
        <s v="BARDALES BOYD JOEL"/>
        <s v="BARRERA ORMEÑO SEBASTIAN JOSHUAN"/>
        <s v="BAZAN ROJAS JORGE LUIS"/>
        <s v="BUENDIA HUAÑAHUE ALFREDO"/>
        <s v="BUENO MENDOZA ANGELO ALCIDES "/>
        <s v="CABRERA CAMPOS DANTE EDINSON"/>
        <s v="CADENAS ORTUÑO ANTONIO JOSE"/>
        <s v="CAHUANA SUAREZ YVAN"/>
        <s v="CALLE CORDOVA CALEB ALINSON"/>
        <s v="CAMONES MOLLEPOAZA ROGER"/>
        <s v="CANO GONZALES ISAAC ALEJANDRO"/>
        <s v="CASQUERO ALVAREZ ERICK VICENTE"/>
        <s v="CASTILLO JULLIRI MODESTO"/>
        <s v="CASTRO ORTIZ SEGUNDO JOSE"/>
        <s v="CASTRO PICHIHUA FIDEL"/>
        <s v="CASTRO SANTOS JULIO CESAR"/>
        <s v="CELIS POLANCO ANGEL"/>
        <s v="CENTENO SALAZAR MANUEL MOISES"/>
        <s v="CEPEDA GUERRA VICTOR"/>
        <s v="CERDEÑA YAMUNAQUE CESAR ANTONIO"/>
        <s v="CERNA DURAN RICHARD JOHN"/>
        <s v="CERNA MEDINA MOISES CELESTINO"/>
        <s v="CHACON GUZMAN MARCO ROMEO"/>
        <s v="CHAUCA CANCHANO DINO TOYIN"/>
        <s v="CHAVEZ CAJALEON ERICK"/>
        <s v="CHAVEZ LOAYZA JORGE LUIS"/>
        <s v="COLONIA QUISPE MIGUEL ANGEL"/>
        <s v="CORDOVA PORRAS DIOGENES"/>
        <s v="CORONEL HILARIO AUGUSTO ROBERTO"/>
        <s v="CORONEL HILARIO ELIAS SIMION"/>
        <s v="CORONEL HILARIO RODOLFO VICTOR"/>
        <s v="CORONEL SOTO JIMMY FRANK"/>
        <s v="CRISPIN SOTO WILLIAMS HENRY"/>
        <s v="CRUZ LOPEZ JUAN CARLOS"/>
        <s v="CUELLAR SOLIS JORGE"/>
        <s v="CUELLAR VALVERDE FEDERICO"/>
        <s v="DE LA CRUZ CANCHARI VICTOR HUGO"/>
        <s v="DEL AGUILA PINEDO ENRIQUE MANUEL"/>
        <s v="DONAYRE HERNANDEZ ERICO ANTONIO"/>
        <s v="DONAYRE SALCEDO JUAN GASPAR"/>
        <s v="ELIAS YAYA FELIPE JOEL"/>
        <s v="ESPINOZA PEREZ KAREN MELINA"/>
        <s v="ESPINOZA TELLO GERARDO VICENTE"/>
        <s v="ESPINOZA YANCAN JORGE LUIS"/>
        <s v="FERNANDEZ GONZALES ELMES"/>
        <s v="FLORES ARTEAGA FERNANDO MANUEL"/>
        <s v="FLORES CORDOVA WILMER EDSON"/>
        <s v="FLOREZ MENDOZA MIGUEL ANGEL"/>
        <s v="GABRIEL RAMOS CARLOS CONZALO"/>
        <s v="GAMARRA CONDORI HENRY PEDRO"/>
        <s v="GOMEZ BAO WALTER MANUEL"/>
        <s v="GONZALES ORE LUIS ENRIQUE"/>
        <s v="GONZALEZ RAMIREZ JOSE ARMANDO"/>
        <s v="GUEVARA LAIZA CARLOS VICTOR"/>
        <s v="GUZMAN MARTINEZ DEYVIS YADVER "/>
        <s v="HERRERA MARTINEZ YURI FERNANDO"/>
        <s v="HINOSTROZA ROBLES JORGE"/>
        <s v="HUALLANCA CORDOVA ANTHONY FAUSTO"/>
        <s v="HUAMAN BELLOTA FROILAN"/>
        <s v="HUANCA GARCIA RUBEN CESAR"/>
        <s v="HUANGAL PRETEL LUIS JAIME"/>
        <s v="HUARDAMINO PAUCAR JULIO ERNESTO"/>
        <s v="HUAROC TORRES NESTOR FIDEL"/>
        <s v="HUAYASCACHI SANTIAGO DANTE"/>
        <s v="LAGOS CHARA RONALD"/>
        <s v="LAOS LAOS JUAN CARLOS"/>
        <s v="LEANDRO ESPINOZA JOSE LUIS"/>
        <s v="LEON ASTETE EVER LUIS"/>
        <s v="LEON RIVERA EDILBERTO"/>
        <s v="LEVANO CASTAÑEDA GIAN PEDRO"/>
        <s v="LIPA VARGAS ERNESTO SALVADOR"/>
        <s v="LIZARBE SALCEDO EDWIN RIDER"/>
        <s v="LLAMOSAS TOLENTINO EDWIN ALFREDO"/>
        <s v="LOBO TOLEDO ROBERTO CARLOS"/>
        <s v="LOPEZ PACHECO MICHELL JONATHAN"/>
        <s v="MACHA MONTERO YAIR DEQUIS"/>
        <s v="MALAVE MARCANO VICTOR ALFONSO"/>
        <s v="MAMANI LLUNGO CESAR ESTEBAN"/>
        <s v="MANRIQUE BUITRON BRYAN JESÚS"/>
        <s v="MARCO ANTONIO LEONARDO GONZALES"/>
        <s v="MARIN VALDIVIA WILDER OCTAVIO JOSE"/>
        <s v="MARTINEZ MIRANDA ESTIP EUGENIO"/>
        <s v="MARTINEZ OCHOA JUAN CARLOS"/>
        <s v="MATTA YLLESCAS JOSE FELIX"/>
        <s v="MAYORCA DE LA CRUZ CARLOS ALBERTO"/>
        <s v="MEDINA ASTOYAURI ALFREDO WALTER"/>
        <s v="MEDINA GUTIERREZ CARLOS ALBERTO"/>
        <s v="MEDINA TANTALEAN ENER"/>
        <s v="MELGAREJO MORENO JAIME EFRAIN"/>
        <s v="MENDOZA SARCCO KICO ALEJANDRO"/>
        <s v="MESIAS TELLO LUIS ANDREE"/>
        <s v="MEZA ALBITRES CHRISTOPHER SERGE"/>
        <s v="MOLLEAPAZA GONZA MARIO"/>
        <s v="MONTALVO TORRE JORGE GERARDO"/>
        <s v="MOSTACERO VALLADARES JOE CHRISTIAN "/>
        <s v="MOYA NIEVA ROBERTO MAGNO"/>
        <s v="NAJARRO REMON JOHNNY MARCELINO"/>
        <s v="NAVARRO CARDENAS FREDY CESAR"/>
        <s v="NIMBOMA  VASQUEZ WILDER JAIME"/>
        <s v="NOLASCO MATA JORGE LUIS"/>
        <s v="NUÑEZ HUAMANI LUIS ALFREDO"/>
        <s v="OLIVA SAAVEDRA JUNIOR OSCAR"/>
        <s v="OSCATEGUI RAFAEL CRISTIAN HERBERT"/>
        <s v="PACHECHO CONTRERAS JOSE LUIS"/>
        <s v="PAREDES VARGAS PEDRO LUIS"/>
        <s v="PEJERREY ZAPATA MITCHEL CRISTHOPER"/>
        <s v="PEREZ RAMIREZ YGNACIO"/>
        <s v="PICHILINGUE PACHECO LUIS LIZARDO"/>
        <s v="PINEDO SALAZAR NELSON FLORENCIO"/>
        <s v="PLASENCIA HUAMANJULCA JUAN CARLOS"/>
        <s v="PONCE LIMAYMANTA RUBEN PABLO"/>
        <s v="PONTE DIAZ HECTOR AQUILES"/>
        <s v="PORRAS RUIZ EMIL ARISTEDES"/>
        <s v="PORTAL ORTIZ JOSE AGAPITO"/>
        <s v="PUCHOC NUÑEZ RAUL ANTONIO"/>
        <s v="QUEVEDO VALLEJOS SEGUNDO WILLIAN"/>
        <s v="RAFAELO PICOY YHONATAN VICTOR"/>
        <s v="RAMIREZ FLORES JOEL DAVID"/>
        <s v="RAMIREZ ROJAS ALAN"/>
        <s v="RAMON QUIROZ ISAIAS LUCAS"/>
        <s v="RICAPA SOLIS JONATHAN FRANK"/>
        <s v="RISCO ROBALINO ANGELICA MARIA"/>
        <s v="RIVERA ESPINOZA FREDI"/>
        <s v="RIVERA HUAMANLAZO ANTHONY BRAYAN"/>
        <s v="RIVERA HUAYLAS ALIPIO"/>
        <s v="RIVERA PALACIOS NESTOR DEMETRIO"/>
        <s v="RODRIGUEZ GRANDEZ ERICK"/>
        <s v="ROJAS CAPCHA ANDRES AURELIO"/>
        <s v="ROMERO ASTO JHONATAN"/>
        <s v="ROMERO HILARIO JHON PETER"/>
        <s v="SAAVEDRA ALDANA MANUEL EDGARDO"/>
        <s v="SALAS UCEDA JOSE GERALDO"/>
        <s v="SALVATIERRA DE LA CRUZ JUAN CARLOS"/>
        <s v="SANCHEZ GALVEZ WILLAN ALESXANDER "/>
        <s v="SANCHEZ TRINIDAD EDGAR FILARDO"/>
        <s v="SATALAYA MOZOMBITE KEITER"/>
        <s v="SILVA GARAY GERSSON ALBERTO"/>
        <s v="SILVA MARIN TOM RIDER"/>
        <s v="SILVA FRANKLIN ALEXANDER"/>
        <s v="SOLANO CHICLLA ALBERTO"/>
        <s v="SOLORZANO CCARHUAS GUSTAVO FERNANDO"/>
        <s v="SOTO AIRA BRAYAN ANDREE"/>
        <s v="SOTO HUAMALIES JUAN CARLOS"/>
        <s v="SOTO HUAMAN MIQUE JOSE"/>
        <s v="TABEROA VELASQUEZ ANDRU ALEXANDER"/>
        <s v="TAPULLIMA SHUPINGAHUA CLIVER"/>
        <s v="TARAZONA SOTO LINO LUIS"/>
        <s v="TITO CARDENAS GUIDO CRISTOBAL"/>
        <s v="TORRES LAURA ELMER PAUL"/>
        <s v="TORRES NOVA YOHNY ALEXIS"/>
        <s v="TORRES VELASQUEZ JESUS GABRIEL"/>
        <s v="TRUJILLO AGUIRRE MIGUEL EDUARDO"/>
        <s v="UGALDE RAMOS NILTON"/>
        <s v="VACA BERNABE GREGORIO MULLER"/>
        <s v="VALENZUELA ESTRADA RAUL ALBERTO JUNIOR"/>
        <s v="VALVERDE GUILLEN LUIS"/>
        <s v="VALVERDE TELLO JUAN ROBERTO"/>
        <s v="VALVERDE VASQUEZ JESUS ANTONIO"/>
        <s v="VASQUEZ AGUILAR JUAN JOSE"/>
        <s v="VASQUEZ ALARCON JORGE LUIS"/>
        <s v="VASQUEZ CASTRO MIGUEL ANGEL"/>
        <s v="VASQUEZ SARMIENTO JESUS JORGE"/>
        <s v="VASQUEZ SILVA CARLOS ROBERTO"/>
        <s v="VELA UPIACHIHUA SEGUNDO"/>
        <s v="VELARDE MESCUA PAULO CESAR"/>
        <s v="VELASQUEZ AMACIFEN LUIS"/>
        <s v="VELÁSQUEZ MEJÍA CRISTIAN DEYVIS"/>
        <s v="VENTURA TELLES JOSE HOMERO "/>
        <s v="VENTURO MORA JORGE FERNANDO"/>
        <s v="VERGARA REQUEJO WILMER"/>
        <s v="VILLARREAL ROSALES CARLOS ALBERTO"/>
        <s v="VILLASECA HERNANDEZ ALBERTO"/>
        <s v="VILLAVICENCIO COLLAZOS RUBEN"/>
        <s v="VILLAVICENCIO SALGADO FRANCISCO AGUSTIN"/>
        <s v="ZAMBRANO RIOS ANGEL FROYLAN"/>
        <s v="ZAPATA ZETA CARLOS ALBERTO"/>
        <s v="ZARATE PAEZ MIGUEL ANGEL"/>
        <s v="Aquino Rojas, Ever Juan"/>
        <s v="Bejarano Huranga, Hector"/>
        <s v="Vaquez Zevallos Cristian Michael"/>
        <s v="Callupe Contreras Juan Jose"/>
        <s v="Concha Ylizarbe, Robinson Rulo"/>
        <s v="Aquino Alvarado Abdias Isai"/>
        <s v="Lazaro Palomino Juan Felix"/>
        <s v="AGAMA HERBOZO YHOJAN"/>
        <s v="AGAMA OSTOS PREDO"/>
        <s v="AGAMA OSTOS PRMITIVO"/>
        <s v="AVILA RODRIGUEZ GUNTER"/>
        <s v="CALDERON ILLESACAS DAVID"/>
        <s v="CARBAJAL HUILLCAPOMA JUAN"/>
        <s v="CASTAÑEDA BECERRA MARCO"/>
        <s v="CHIRINOS TALAVERA ANTONY EDGAR"/>
        <s v="DAMAZO SILVESTRE JOSE"/>
        <s v="DIAZ ALFARO BRYAN "/>
        <s v="GALINDO FERNANDEZ JULIO CESAR"/>
        <s v="GONZALES PINEDO JHON JONEL"/>
        <s v="GUTIERREZ MANCILLA PERCY"/>
        <s v="HERRERA BARBOZA JHAN FRANCO"/>
        <s v="MEZA SEGAMA  EVER MELITON"/>
        <s v="OLAYA LUNA OSWALDO ARTURO"/>
        <s v="SARMIENTO OLAYA YINNER ALEXANDER"/>
        <s v="SOTOMAYOR AYALA FREDER ASAEL"/>
        <s v="SUMARI JARA DANIEL"/>
        <s v="VIVAS VASQUEZ MIROSLAVA JESSICA"/>
        <s v="SANCHEZ PALOMINO RAUL JULIO"/>
        <s v="VELASQUEZ  PIZARRO SAMUEL"/>
        <s v="COLLAZOS MEJIA FERNANDO"/>
        <s v="RUIZ ROMANET, ROGER"/>
        <s v="PEÑA AVALOS ALEJANDRO"/>
        <s v="BECERRA MAMANI EDER"/>
        <s v="BOLO JARAMILLO, JHON VICTOR"/>
        <s v="SORIANO MONTALVO, FRANK HELER"/>
        <s v="LEON HUISA, FAUSTINO"/>
        <s v="JARA GRAU, CESAR ALEJANDRO"/>
        <s v="RAMIREZ LOZADA, JOSE ANTONIO"/>
        <s v="SALDAÑA VALLES, STALIN"/>
        <s v="URBINA CHAVEZ, JORGE RICARDO"/>
        <s v="GALINDO CORDOVA, ELMER"/>
        <s v="VALVERDE ALVA, SAMUEL JEANPIERE"/>
        <s v="QUISPE BARRIONUEVO, ANGEL RICARDO"/>
        <s v="VIVANCO ANDRADE, SEBASTIAN ANTHONY"/>
        <s v="GARCIA FLORES  CHARLES E"/>
        <s v="TORRES CASTAÑEDA, JUAN CARLOS"/>
        <s v="QUISPE JANAMPA, EDITH VIANNEY"/>
        <s v="GONZALES YAPO, ANDERSON"/>
        <s v="JIMENEZ DIAZ ANGELO ADRIAN"/>
        <s v="PAJA QUISPE RUBEN"/>
        <s v="ALONZO ESCOBAR LUIS ALBERTO"/>
        <s v="GORMAS FASANANDO, JUAN GABRIEL"/>
        <s v="YGNACIO CASAHUAMAN, LUIS ALBERTO"/>
        <s v="CASAS LUCANO, ANGELO BRAYAN"/>
        <s v="ZUTA BAZAN, SEGUNDO"/>
        <s v="AVALOS SOTOMAYOR, PAUL JUSTO"/>
        <s v="QUISPE VEGA, LUIS MIGUE"/>
        <s v="HUACCHO ZEGARRA, JEANPIEER JHONATAN"/>
        <s v="SANCHEZ ARAPA, ADRIAN"/>
        <s v="ESTRADA RIVERA, EDWARD CESAR"/>
        <s v="CORDOVA ELIAS, JESUS JHOEL"/>
        <s v="CRUZAT CASTRO, JUAN JOSE"/>
        <s v="RAMOS IMAN, CARLOS ALBERTO"/>
        <s v="GONZA CHAVEZ, AROM"/>
        <s v="DE LA CRUZ REAÑO, ERICK RONALDO"/>
        <s v="HANCCO IRRIBARREN, LUIS ANTONIO"/>
        <s v="RAMOS DELGADO, EMANUEL BENMJAMIN"/>
        <s v="MARTINEZ LACHIRA, JOSE JONY"/>
        <s v="PRIMO OSORIO, MARQUIÑO FLOIRAN"/>
        <s v="CUZCANO HERNANDEZ, PIERO MARCELO"/>
        <s v="SORIA LICAS, JOSE CARLOS"/>
        <s v="MANDUJANO HINOSTROZA, MARIBEL YESIKA"/>
        <s v="TELLO ORTIZ, GAUDI NORMA"/>
        <s v="TAFUR LAYANGO, IRIS MARILIN"/>
        <s v="SOLORZANO BRAVO, TANIA JACKELINE"/>
        <s v="HUAMAN CORDOVA, LUIS MIGUEL"/>
        <s v="YUPANQUI MORENO, EDIT MARILIN"/>
        <s v="PALOMINO BERROCAL, OMAR KEVIN"/>
        <s v="SOVERO MERCADO, HERNANDO ANTONIO"/>
        <s v="CASTILLO YNGA, RUBEN EFRAIN"/>
        <s v="CAMPOS CUBAS, LUQUI"/>
        <s v="DE LA CRUZ ZEÑA, CARMEN FIDEL"/>
        <s v="SIMON VEGA, YHOLINO ALVANO"/>
        <s v="CHIPO AYAY, VICTOR ELMER"/>
        <s v="ACUÑA QUINTOS, CARLOS ALBERTO"/>
        <s v="URBINA EUFRACIO, SEGUNDO JUSTO"/>
        <s v="PALOMARES CACERES, JOSE LUIS"/>
        <s v="POLANCO HUAHUASONCCO, JORGE EDU DE LOS SANTOS"/>
        <s v="BARZOLA SILVA, JOSUE"/>
        <s v="CASTILLO HUAMAN, FERNANDO DARIO"/>
        <s v="INCACARI CANAZA, FELIX ALBERTO"/>
        <s v="LINGAN BALBIN, ELIAS JHADJI"/>
        <s v="ALVAREZ TORRES, GEORGE ALEXANDER"/>
        <s v="PEREZ SALAS, ROLY"/>
        <s v="CASTRO VIDAL, JUAN"/>
        <s v="ORTIZ RUFINO, SERGIO NOE"/>
        <s v="BALBIN TORIBIO, EDUARDO CARLOS"/>
        <s v="GARCIA QUINDE, DIMAR JESUS"/>
        <s v="BARRANTES HALLASI, SIMON"/>
        <s v="MEDINA HUAMAN, CHRISTIAN LUIS"/>
        <s v="ROSALES TREBEJO, IVAN MIQUIAS"/>
        <s v="COLLANTES DE LA CRUZ, JHON"/>
        <s v="SHUÑA HIDALGO, GUILLERMO"/>
        <s v="ROMERO GUERRA, JOSHET ANDRES"/>
        <s v="ALDANA CAMPOS, LUIS ALBERTO"/>
        <s v="NATIVIDAD ESPIRITU, HERNAN"/>
        <s v="PRADO VENTOCILLA JOSE LUIS"/>
        <s v="CABANILLAS AMBROCIO, JUAN ROBERT"/>
        <s v="CHAVEZ COLLA GERBER"/>
        <s v="CRIOLLO AQUINO ANTONI"/>
        <s v="BENDEZU BENDEZU JAIME RICHARD"/>
        <s v="PALACIOS DIAZ, JULIAN ALEJANDRO"/>
        <s v="JIMENEZ PACASI, BRIGIT WENDY"/>
        <s v="DE LA CRUZ NEGRON JONATHAN "/>
        <s v="PAYEHUANCA PADIN, RAFAEL ORLANDO"/>
        <s v="PAREDES QUISPE, JUAN CARLOS"/>
        <s v="VENEROS LIMAYMANTA, FERNANDO MANUEL"/>
        <s v="VILLEGAS BARRIOS JOSE LUIS"/>
        <s v="RIVERA ORDOÑEZ, PABLO FROYLAN"/>
        <s v="BARJA CONTRERAS, LUIS CRISTHIAN"/>
        <s v="JUSCAMAITA CCANTO, ROLANDO"/>
        <s v="CHULLUNCUY ROSARIO, JHEFFERSON ALIMBERT"/>
        <s v="BORJA EPITACION, CARLOS ALBERTO"/>
        <s v="CORREA RODRIGUEZ LUIS"/>
        <s v="SUNI MEZA, CESAR AUGUSTO"/>
        <s v="TAUMA TAFUR, ZADITH"/>
        <s v="GONZALES DIAZ, RICHER"/>
        <s v="FERNANDEZ PALOMINO ALEJANDRO"/>
        <s v="BELLEZA YACTAYO VICENTE"/>
        <s v="CHINCHAY CERRON DANIEL"/>
        <s v="CARBONELL CESPEDES JOSUE    "/>
        <s v="BLAS CASTRO, ANIANO GREGORIO"/>
        <s v="TRINIDAD ESTELA, NILTON OMAR"/>
        <s v="CACHIQUE MACAHUACHI, JHEAN CARLOS"/>
        <s v="ESTEBAN MICHUE, EDWIN RICHARD"/>
        <s v="PAREDES HUANCA, ABEL ANDRE"/>
        <s v="TUESTA VARGAS, MARCOS ANTONIO"/>
        <s v="CHICLLA RIVADENEYRA, ISAMIR LENER"/>
        <s v="ATANACIO AQUINO, ENER DAVID"/>
        <s v="CHAVARRIA INGA, HUBERTH ANDY"/>
        <s v="MOLINA JESUS, JHAN MARCO"/>
        <s v="PEREZ TORRES, FREDY ALFREDO"/>
        <s v="PERALTA MANSILLA, KAEL OMAR"/>
        <s v="DIAZ CADENILLAS, SIXTO ANDRES"/>
        <s v="MANCILLA GUZMAN, ALEX BRAYAN"/>
        <s v="LUCIANO COLAN, BRIAN"/>
        <s v="ORTIZ CANCINO CAYO"/>
        <s v="GARCIA CORDOVA, ALEXANDER"/>
        <s v="PALOMINO VIERA, JUAN DAVID"/>
        <s v="ALVAN MONTELUIS, VERONICA"/>
        <s v="SUAREZ CASTILLO, MARCO ANTONIO"/>
        <s v="MONCADA CHUMPITAZ, EDSON JAHIR"/>
        <s v="AGUILAR PALIZA, FREDY"/>
        <s v="ESPINO PALOMINO, YONNY RENEE"/>
        <s v="RIVERA ORMAECHE GUSTAVO "/>
        <s v="VICENTE SANDOVAL FELIX PABLO"/>
        <s v="ALMINAGORTA CANO, CARLOS"/>
        <s v="ROJAS ZARATE, MANUEL JAIME"/>
        <s v="BASILIO SALIS, LUIS ALBERTO"/>
        <s v="ROCA GUTIERREZ, RICARDO SEBASTIAN"/>
        <s v="CALDERON ALCANTARA, JONATHAN RAUL"/>
        <s v="LARIANCO QUEVEDO, ALONSO GABRIEL"/>
        <s v="GRIJALVA ÑAURI, DENNIS DARNEL"/>
        <s v="MONTOYA TORRES, JOSE ALEXANDER"/>
        <s v="LORA MIRANDA JUAN CARLOS"/>
        <s v="CRUZ QUISPE, LUIS ANGEL"/>
        <s v="DEL VALLE CABELLO, DENNIS RUBEN"/>
        <s v="BRAVO ROJAS, RONALD WALTER"/>
        <s v="CHIRI CASTILLO ENRIQUE PEDRO"/>
        <s v="SANCHEZ CORDOVA LUIS GABRIEL"/>
        <s v="MARTINEZ ORE MARIA ELENA"/>
        <s v="MONTALVO HUAMAN, JHAKNER EDINSON"/>
        <s v="VASQUEZ OLIVERA, DEINER"/>
        <s v="JIMENEZ FLORES, ROMER"/>
        <s v="SORIANO FARFAN, ROGER GUNTER"/>
        <s v="DIAZ REQUEJO, JERSON"/>
        <s v="MEZA AMANCIO, ARNOL JHON"/>
        <s v="KCAJAMARCA FUNETES FERNANDO"/>
        <s v="SANTA MARIA ZAFRA  PEDRO"/>
        <s v="MINAYA CHUMBES, JOSE LUIS"/>
        <s v="MONZON GAMERO, FERNANDO JAVIER"/>
        <s v="VELI GARAGATE  JOSE LUIS"/>
        <s v="YUCRA MENDOZA, ROQUE RICHARD"/>
        <s v="PURIHUAMAN NUNTON, MANUEL JOSE"/>
        <s v="CASTILLO ELERA, ALFONSIN"/>
        <s v="APARI PALOMINO, HERDULFO"/>
        <s v="ARIMUYA TAMARI JHON"/>
        <s v="BOVIS AMANCAY ALFONSO HILARIO"/>
        <s v="CUMAPA MOENA  EDUARDO"/>
        <s v="INGAROCA PAUCAR  CHARLES GUIDO"/>
        <s v="MARCOS CAMPOS MEQUIAS"/>
        <s v="HUATUCO BALDEON, MICHAEL KENNYI"/>
        <s v="MOTTA GUTIERREZ, RENE GERMAN"/>
        <s v="VARGAS ROSAS, WILBER ANTONIO"/>
        <s v="REYES CAPILLO, JAVIER GIANMARCO"/>
        <s v="LEVANO CARDENAS, JOSE OCTAVIO"/>
        <s v="VENTURA BANDA, SERGIO CATALINO"/>
        <s v="CAMASCA PEREZ, WILMER"/>
        <s v="SUCLUPE RISCO, REYMUNDO"/>
        <s v="SOTO BLANCO, LUIS MIGUEL"/>
        <s v="LAPIZ MICXAN LUIS FRANKLIN"/>
        <s v="DAGA LAZARO, JEAMPIERR SANTIAGO"/>
        <s v="GRANADOS AVILA, JUAN JOSE"/>
        <s v="ARBIETO MENDOZA, AXEL JESUS"/>
        <s v="MORALES CARPIO, DAVID JOSE"/>
        <s v="LOPEZ CONTRERAS  LUIS"/>
        <s v="RUGEL TORRES, JUNIOR PABLO"/>
        <s v="BAYONA SALCEDO SEGUNDO"/>
        <s v="CORDOVA IBIAS LORENZO"/>
        <s v="PEÑA TRINIDAD, JOSE CELSO"/>
        <s v="SOLIS BURGOS, ARTURO FRANK"/>
        <s v="VALDIVIEZO CASTILLO JEAN"/>
        <s v="ALANYA CASIQUE, JOSE LUIS"/>
        <s v="RELUZ FLORES, ERIZON JHONATAN"/>
        <s v="GARCIA TOVAR GUSTAVO"/>
        <s v="PALACIOS SINCHE ANGEL TOLEDO"/>
        <s v="FLORENCIO BARBOZA EMERCH"/>
        <s v="COMECA RUBIO, ROBER"/>
        <s v="RODRIGUEZ HERRERA, ANTONY"/>
        <s v="NAUPAY ESPINOZA ROGER FERNANDO"/>
        <s v="ROSALES DURAND, ANGEL ESTUARDO"/>
        <s v="DAVILA VARGAS, EDWARD DANILO"/>
        <s v="CABALLON DE LA PEÑA LUIS "/>
        <s v="FERNANDEZ VILCA, DANIEL JOSUE"/>
        <s v="PARIAN HERMITAÑO, ABEL WILLY"/>
        <s v="SANTIAGO ÑAUPA, ESTEBAN ABRAN"/>
        <s v="GUERRA ALVARADO HEINZ RONALD"/>
        <s v="SAYAVERDE SAYAVERDE, ALEJANDRO FELIPE"/>
        <s v="TURPO CALAPUJA EUSEBIO"/>
        <s v="CHANG CUEVA, CESAR ANTONIO"/>
        <s v="ALZAMORA CHANCA, HERMINIO"/>
        <s v="TELLO HUAMAN, ALBERTO NICOLAS"/>
        <s v="HUARCAYA COCCHE JESUS "/>
        <s v="BAUTISTA PRADO ELISANDRO"/>
        <s v="PIEDRA VASQUEZ, DIEGO MARTI"/>
        <s v="MERA GUERRERO WALTER"/>
        <s v="ARZAPALO RAMOS, DAVID"/>
        <s v="LIMA YLLA AGUSTIN"/>
        <s v="RODRIGUEZ MONDRAGON, JORGE LUIS"/>
        <s v="ASIPALI TAMABI, JUAN PABLO"/>
        <s v="MORILLO CORDOVA OMAR"/>
        <s v="PEREZ LOPEZ, JONATHAN HOUSTON"/>
        <s v="LLATAS MALDONADO, SEGUNDO SAMUEL"/>
        <s v="MENDOZA MONTAÑEZ  RAFAEL RAMIRO"/>
        <s v="SANTE RIVAS, SAMUEL"/>
        <s v="NORABUENA CERRON, LUIS ALBERTO"/>
        <s v="SARMIENTO FLORES, CARTER"/>
        <s v="BELTRAN CANCHAYA TEOFANES"/>
        <s v="PUMACAYO QUISPE FREDY"/>
        <s v="REYES MANCHAY, MARCO ANTONIO"/>
        <s v="LADINES BERNABLE MARIBEL"/>
        <s v="ADVINCULA PINTO, LUIS MIGUEL"/>
        <s v="EVANGELISTA MOLINA, JHOJAN SMITH"/>
        <s v="ZARAVIA CANTEÑO, JOSE VICTOR"/>
        <s v="CRUZ REALPE, MANUEL GUILLERMO"/>
        <s v="INGA TAIPE, JHON CARLOS"/>
        <s v="VALERIO MACHARI, SILVIO ISAI"/>
        <s v="LLAMOCCA CANDIA, ESTEBAN"/>
        <s v="HUAMANI JUAREZ, RONALD"/>
        <s v="GALVEZ LUJAN, MARIO"/>
        <s v="JAVIER CARHUAVILCA, LUIS ALBERTO"/>
        <s v="CARPIO CANDIA EMILIANO"/>
        <s v="FLORES MELO GUIDO ELDIBRANDO"/>
        <s v="TINOCO ALBORNOZ, FILOMENO"/>
        <s v="SALAZAR TINEO MARIA LIDIA"/>
        <s v="CHUMBIRAY GUTIERREZ, PEDRO FIDEL"/>
        <s v="LANASCA  AGUILAR, RONALD"/>
        <s v="SEGIL REYNA, NILSON ALDAIR"/>
        <s v="ROMAÑOL RIOS  EBER"/>
        <s v="AQUINO CHAMBI, RONALD ALEJANDRO"/>
        <s v="HUARACHI RUIZ, JOSE LUIS"/>
        <s v="ROSAS CHAVEZ, MEYER"/>
        <s v="GARCIA ZUMBA JUAN CARLOS"/>
        <s v="HIDALGO MANRIQUE, EDUARDO ALFONSO"/>
        <s v="CCANCHI VELARDE  JUAN CARLOS"/>
        <s v="BARRETO CRISTOBAL, JONATHAN"/>
        <s v="VILCA VILCHEZ, EDWARD CHRISTIAN"/>
        <s v="HUARANCCA TAPIA, ADAN"/>
        <s v="QUISPE CUYA, ROSA SOFIA"/>
        <s v="TAPIA URQUIZA, JESUS JORGE"/>
        <s v="NOA VILLALVA, LUIS EDGAR"/>
        <s v="ARIAS  ALARCON, PERCY"/>
        <s v="PALOMINO ABAL, FRANS LUCIO"/>
        <s v="SIFUENTES DOÑE ROSALIO"/>
        <s v="BARDALES PEREZ GUSTAVO ADOLFO"/>
        <s v="CALLE CORDOVA SEGUNDO ISAUD"/>
        <s v="CASTRO CHOMBO, CRISTIAN DIEGO"/>
        <s v="MANSILLA SOSA, GRIMALDO JULIO"/>
        <s v="BENITES ROSILLO, CRISTHIAM MARTIN"/>
        <s v="PALOMINO RAFAEL, LUZ MARIA"/>
        <s v="MOYA CAJA, ABIMAEL ANGEL"/>
        <s v="FLORES RAMIREZ HERNAN"/>
        <s v="GUTIERREZ PEREZ, TITO RENE"/>
        <s v="VILLANUEVA PALOMINO, RUBEN"/>
        <s v="AMBICHO CALERO, YERLIN LINCOLN"/>
        <s v="QUISPE PILLACA, CARLOS ORLANDO"/>
        <s v="SANTAMARIA MORILLOS, FRANK JOSIMAR"/>
        <s v="ABREGU ORE, ABEL ANTONNY"/>
        <s v="LOZANO ZUÑIGA, LUI BENJAMIN"/>
        <s v="MEDINA SANCHEZ, YORDY DENIZ"/>
        <s v="DOMINGUEZ HUAMAN, ARCENIO"/>
        <s v="MASGO HUAMANI, LUIS RICARDO"/>
        <s v="VEGA RAMOS, APOLONIO"/>
        <s v="HUAMAN ROMERO ORDOÑEZ"/>
        <s v="USCAMAYTA ARANDA, JESUS MANUEL"/>
        <s v="JESUS REGALADO, FIORELLA LIZETH"/>
        <s v="CHOCANO FLORES RAUL FERNANDO"/>
        <s v="SALDARRIAGA CRUZ DANIEL"/>
        <s v="POLO SILVA JUAN PABLO"/>
        <s v="HORNA SANCARRANCO JHONNY RICHARD"/>
        <s v="ALTAMIRANO LAURA PERCY"/>
        <s v="CIPRIANO PUJAY GLICERIO VICTOR"/>
        <s v="DE LA CRUZ ALMEIDA JIMMY JONATHAN"/>
        <s v="ESCAJADILLO MALLANGA CESAR MARTIN"/>
        <s v="SANTACRUZ AYALA PERCY"/>
        <s v="SILVANO GALVEZ LUIS FELIPE"/>
        <s v="ZAMORA MAUROLAGOITIA CARLOS HECTOR"/>
        <s v="CHALLCO ESPINO OSCAR A"/>
        <s v="VAIS MALASQUEZ ROSA IDAVIA"/>
        <s v="HUAYTA TORES JORGE MARTIN"/>
        <s v="ENERO GONZALES ALCIDES MANUEL"/>
        <s v="CERNA CALDERON ROLANDO OTTO"/>
        <s v="MALLQUI CASTILLO GENER ERICK "/>
        <s v="PIJO TICSE JUAN JOSE"/>
        <s v="POZO FUSTER RAFAEL"/>
        <s v="TAPULLIMA INUMA RITS"/>
        <s v="PIRES MARTINS ISMAEL"/>
        <s v="CUISANO MARREROS PAMELA"/>
        <s v="RECHARTE TELLO FERNAND ARTURO"/>
        <s v="SUAREZ OLIVA JENNYFER"/>
        <s v="SOCA JANAMPA MARIO CÉSAR"/>
        <s v="PACCO VALENCIA LEYLA ANDREA"/>
        <s v="RUIZ MARIN FRANCISCO ANTONIO"/>
        <s v="SAUÑE RAMIREZ VIOLETA INÉS"/>
        <s v="PEREZ HUAMAN OSCAR ANDRES"/>
        <s v="REBAZA SOLIS FABRIZIO"/>
        <s v="PAULINO QUINAYA CARLOS ESTEBAN"/>
        <s v="NIÑO LEYVA JOSE MARTIN"/>
        <s v="ESPINOZA FERNANDEZ RICARDO CESAR"/>
        <s v="ASCORBE FERNANDEZ SAMUEL FRANCISCO "/>
        <s v="SUDARIO BRAVO DARIO"/>
        <s v="FLORES JANAMPA WILDER "/>
        <s v="MEJIA GUTIERREZ MILTON ADRIAN"/>
        <s v="BARROSO ACUÑA ANDY MANUEL"/>
        <s v="AZAÑERO CORTEZ CESAR ALBERTO"/>
        <s v="CALVO ZÚÑIGA HERNÁN"/>
        <s v="AQUINO VARGAS ANGEL MIGUEL"/>
        <s v="ANGULO PEÑA LUIS ENRIQUE"/>
        <s v="FELIX RAMOS MAYRA ALEJANDRA"/>
        <s v="FULCHI PEREZ MIGUEL ANGEL"/>
        <s v="GUEVARA YARANGA JORGE DANTE"/>
        <s v="OCHOCHOQUE AIRE KEVIN DAVID"/>
        <s v="TASAYCO FLORES JUAN CARLOS"/>
        <s v="CALDERON CASTRO VICTOR ALEJANDRO"/>
        <s v="ORTIZ ECEIZA MIKEL"/>
        <s v="BANCES BALDERA SEGUNDO"/>
        <s v="ESPINOZA PEREZ ANGEL ABRAN"/>
        <s v="GONGORA TRUJILLO ADRIANO ANTONIO"/>
        <s v="LEYVA MARTINEZ PAUL JORDAN"/>
        <s v="MEGO FERNANDEZ WALTER"/>
        <s v="PADILLA ROLDAN LUIS  ALEJANDRO "/>
        <s v="GOICOCHEA CHIZA LUIS ENRIQUE"/>
        <s v="PINTADO BUENO TULIO AGRIPINO"/>
        <s v="ESTRADA CRUZ JOSE"/>
        <s v="HUAMANI VIVIANO JOB"/>
        <s v="SALAZAR QUISPE SAMUEL"/>
        <s v="HERRERA GUERRERO RONALD"/>
        <s v="SALAZAR ALVAREZ MARIA DEL CARMEN"/>
        <s v="FLORES BARRIENTOS NEFTALI"/>
        <s v="ZORRILLA RIOFRIO SHIRLEY LASTENIA"/>
        <s v="COCHACHI YARASCA HOLBER PAUL"/>
        <s v="LINARES DURAND OSCAR DELFINO"/>
        <s v="LAURENTE BLAS EDWIN"/>
        <s v="CULQUICONDOR GUERRERO JAIME"/>
        <s v="TOSCANO DE LA CRUZ LUIS AGUSTIN"/>
        <s v="YUMBATO VASQUEZ REYNALDO"/>
        <s v="SAAVEDRA RIOS TEDDY ERNESTO"/>
        <s v="HINOSTROZA SULCA JAIME"/>
        <s v="POZO HUAMAN CLAUDIO ALBERTO"/>
        <s v="CRUZ PALOMINO RICHARD"/>
        <s v="ENCALADA ESTEBAN ELEAZAR"/>
        <s v="GOMEZ CARO ABRAHAM"/>
        <s v="GALLO AGUILAR ANGELO"/>
        <s v="PRETTO FERRARI ANGELO"/>
        <s v="CIPRIANI GUZMAN SHIRLEY"/>
        <s v="QUISPE MENDOZA EDGAR SIMON"/>
        <s v="SANTA CRUZ OROZCO RENZO"/>
        <s v="VALERIO MIRANDA GIOVANI ALDAIR "/>
        <s v="VELASQUEZ GUEVARA MANUEL VIDAL"/>
        <s v="LAVAN QUISPE JOSE MIGUEL"/>
        <s v="CABRERA CUZCANO ALEXANDER PAUL"/>
        <s v="CALSIN LIMA JUAN DIEGO"/>
        <s v="CAMARENA JURADO DANIEL CARLOS"/>
        <s v="CHUQUIVILIN CRIZOLOGO JULIO CESAR"/>
        <s v="CONDE CURI REENELL CRISTIAN"/>
        <s v="HUANACO MENDOZA DAVID"/>
        <s v="LUNA ALVINO MAXIMO "/>
        <s v="MEDRANO ECHEGARAY JOSE JESUS"/>
        <s v="MUÑICO BERNALDO MIGUEL ANGEL"/>
        <s v="MURO CARPENA JUAN NICANOR"/>
        <s v="MURO CARPENA LUIS DANIEL"/>
        <s v="PARIZACA LIMA ABEL JUNIOR"/>
        <s v="QUEVEDO REUPO LUIS MIGUEL"/>
        <s v="SULCA MARTINEZ CHARLES JHERSON"/>
        <s v="VIZCARRA YACTAYO OSCAR RAUL"/>
        <s v="GARCIA CHANG PIERRE GIANFRANCO"/>
        <s v="GOMEZ SIMBRON HEISON STEVEN"/>
        <s v="TOVAR BLAS PEDRO"/>
        <s v="TASSARA ESQUIVES ALENIS RAMSES"/>
        <s v="BARCO BARCO JAIRO"/>
        <s v="TUCTO VASQUEZ JAQUINELER"/>
        <s v="ACOSTA ZELADA NILTON CESAR "/>
        <s v="ARCELA SOSA JOSE USNALDO"/>
        <s v="BRIZUELA RIVERO JORGE"/>
        <s v="CHAMPION VIZCARDO ENRIQUE"/>
        <s v="CHAVARRIA DIESTRA FRANCISCO ALCIBAR"/>
        <s v="CHAVEZ ISAMANI ESFRAIN"/>
        <s v="CHUMPITAZ RODRIGUEZ VICTOR"/>
        <s v="CONTRERAS GORDILLO RICHARD"/>
        <s v="CUEVA OBREGON MIGUEL ANTONIO"/>
        <s v="DIAZ PORTAL NEVILSON"/>
        <s v="GIL VERA MILER"/>
        <s v="GIUSSEPE GUSTAVO CHILET PACHECO"/>
        <s v="GRANADOS BRAMON PAUL"/>
        <s v="HERRERA PEÑA CESAR GERARDO "/>
        <s v="HUAMAN CHAVEZ DANIEL VICENTE"/>
        <s v="HUERTO PALOMINO MELANY MAYRA"/>
        <s v="INCA QUILLAS EDGAR JULIO"/>
        <s v="MARTINEZ GUERRERO ANTONIO"/>
        <s v="MOREYRA ENRIQUEZ NEWTON "/>
        <s v="NAVEROS CONTRERAS JULIO"/>
        <s v="PEREZ PEDRAZA ENYNER"/>
        <s v="PUSCAN ROJAS ELVIS"/>
        <s v="RAMOS PARODI DAVID CESAR"/>
        <s v="RAMOS PARODI DEIVEN"/>
        <s v="RISCO ABURTO JUAN PEDRO"/>
        <s v="ROJAS HUAMAN LINDER ANTOÑO"/>
        <s v="SANTILLAN TAFUR GILMER ROBERTHSON"/>
        <s v="SOTO ATOCSSA HENRY"/>
        <s v="SOTO BRITO YOEL ENRIQUE"/>
        <s v="SULLCARAY REQUIS JHON RICARDO"/>
        <s v="TINEO GORDILLO JULIAN ARTURO"/>
        <s v="TORREZ MELENDES MISAEL"/>
        <s v="YOVERA ESPINOZA LUIS MIGUEL"/>
        <s v="GARCIA REYES ANDREW"/>
        <s v="BALDERA VALDERA RONALD"/>
        <s v="ESPINOZA BERAUN LUIS ALBERTO"/>
        <s v="DIAZ PAZ DALMACIO"/>
        <s v="ROJAS ARELLANO EDER JOHEL"/>
        <s v="NOLBERTO GUZMAN SIMION"/>
        <s v="HUERE SOTOMAYOR WILMER GUSTAVO"/>
        <s v="ROMERO QUINDE STEVEN"/>
        <s v="MENDOZA MORA  JONNATHAN ENRIQUE"/>
        <s v="QUISPE DE LA CRUZ JAIR YOSIMAR"/>
        <s v="BELEN BASTIDAS JEAN ALEX"/>
        <s v="PALOMINO CASTILLO IVAN YOVANNY"/>
        <s v="CASTILLO OROZCO  ALEX ALBERTO"/>
        <s v="OROZCO LIZANO  YINER FRANKLIN"/>
        <s v="APOLINARIO ALEJANDRO  RONALD ABEL"/>
        <s v="MORALES DE LA CRUZ ELIO CRISTIAN"/>
        <s v="PEÑA PINEDA  LUIS RAFAEL"/>
        <s v="QUINGA RENGIFO ALEXIS JEAN FRANCO"/>
        <s v="CRESPO AGUIRRE  DOUGLAS ORLANDO"/>
        <s v="LITANO LUQUE JUAN CARLOS"/>
        <s v="VEGA ARRIOLA  FLORENCIO"/>
        <s v="HUAMAN HUAMAN  WILSON ARTURO"/>
        <s v="HERRERA  CASTRO ALEJANDRO"/>
        <s v="QUINCHO CAPCHA ANGEL EULALIO"/>
        <s v="PACHECO HUAMAN  FREDDY ALEXIS"/>
        <s v="GARCIA GONZALEZ EMILIO JOSE"/>
        <s v="ROSAS OLORTEGUI RENZO GIANMARCO"/>
        <s v="TINOCO MARTICORENA EMMANUEL AROM"/>
        <s v="MENDIVIL GARCIA  JHARUMY MELANYE"/>
        <s v="BLAS SOTO  BRAYAND LINCOLN"/>
        <s v="CHAVEZ RENGIFO  JHON WILLY"/>
        <s v="ESPINOZA VALERIO CHRISTIAN JUNIOR"/>
        <s v="TERROBA FLORES  KEVIN FERNANDO"/>
        <s v="ACOSTA NINAHUAMAN PABLO LUIS"/>
        <s v="VARGAS CANDIA  PEDRO PABLO"/>
        <s v="ARZOLA CASTRO EDITH YULISSA"/>
        <s v="TORIBIO MANDUJANO TEOFILO STALEM"/>
        <s v="BASTARDO MARIN FRANK MARIN"/>
        <s v="LIMPIO VERA JUAN JOSE"/>
        <s v="CABRERA MOGOLLON  JUAN MANUEL"/>
        <s v="MANDUJANO BRUNO  MANUEL RODRIGO"/>
        <s v="QUISPE RODRIGUEZ  MIGUEL ANGEL"/>
        <s v="BERNALES CHANDUVI JUAN FRANCISCO"/>
        <s v="ARZOLA CASTRO  MIGUEL ANGEL"/>
        <s v="BASTIDAS CALDERON SAMIRA ISABEL"/>
        <s v="ROMERO AVILES  BECKER STEVE"/>
        <s v="MONGE RENDON  AROON"/>
        <s v="VICTORINO BRAVO  JHON KENEN"/>
        <s v="TABOADA GUTIERREZ  DELFIN"/>
        <s v="IVAN PAUL ZAMORA VALDERRAMA "/>
        <s v="JACK JESÚS MARENGO  BERAÚN "/>
        <s v="VICTOR VILLALON ACUÑA,"/>
        <s v="GONZALES COTERA  LUIS ALBERTO"/>
        <s v="ESQUECHE EQUIZABAL JUAN CARLOS"/>
        <s v="MORI GALLARDO LAURA PAMELA"/>
        <s v="ALEGRIA MENDOZA JOHNNY ALBERTO"/>
        <s v="CASTRO MARCELO EDUARDO IVAN"/>
        <s v=" PAZ CORREA JOSÉ CARLOS"/>
        <s v="HEREDIA CARRANZA JOSEY OTOSA"/>
        <s v="PAZ MARQUEZ ANTHONY FERNANDO"/>
        <s v=" APARICIO YARLEQUE HUGO FRANCISCO"/>
        <s v="CONDORI ORTEGA ALMERT  FAUSTO "/>
        <s v="NEYRA RAMIREZ  JUAN WILDER "/>
        <s v=" MEDRANO PECHO DAVID MARCOS"/>
        <s v="HERNANDEZ CCAHUANA JUAN MANUEL"/>
        <s v=" ZEVALLOS MANRIQUE PERCY FELIPE "/>
        <s v=" COTITO CAVALIER ISMAEL"/>
        <s v=" POZU VASQUEZ  MARTIN HUMBERTO"/>
        <s v=" MITTEEN MITTEEN ALDEMAR HUMBERTO"/>
        <s v="RAMOS PAREDES ISAC ISAIAS"/>
        <s v="MAMANI CURASI RENAN TEOFILO"/>
        <s v="BERNABE DOMINGO RODRIGO"/>
        <s v="OROSCO MARTINEZ RICHARD ERNESTO "/>
        <s v="FIESTAS CARDENAS PAOLA ROCIO"/>
        <s v="AGUILAR MARCOS ERICK GIORDANO"/>
        <s v="ARIAS FARFAN GERALDINE STEPHANY"/>
        <s v="BARO SANCHEZ GUSTAVO "/>
        <s v="ESPINOZA MIESES NATALY HISAMI"/>
        <s v="CALLATA VILCA AURELIO"/>
        <s v="VALENCIA DIAZ MARCOS ANTONIO"/>
        <s v="GIL HUANCA CESAR ELOY"/>
        <s v="ALVAREZ AMAYA FREDY GREGORIO "/>
        <s v="GUEVARA TELLO HAROLD"/>
        <s v="GUERREROS BECERRA ANGELO PAUL"/>
        <s v="PITALUA PEREZ JULLY ENRIQUE"/>
        <s v="SANCHEZ VELASQUEZ JESUS  EDUARDO"/>
        <s v="NIÑO ALVAREZ CESAR ENRIQUE "/>
        <s v="BELLIDO BUITRON JULIO KEVIN SMITH"/>
        <s v="NELO ROMERO ARTURO JOSE"/>
        <s v="SILVA VASQUEZ JOSE ROMEL"/>
        <s v="MEDINA YLLANES MANUEL ESTAÑIS"/>
        <s v="FLORES CUNYA CLEMEX"/>
        <s v="REYES AVENDAÑO YINER SEVERO"/>
        <s v="HAMANN GARCIA CHRISTIAN PAOLO"/>
        <s v="LEYVA CALDERON JOSE GREGORIO"/>
        <s v="CUCHCA MIRANO CLEVER "/>
        <s v="CCORI MACHACA KEVIN FRAISER"/>
        <s v="RAMOS MESIA PAUL AVELINO"/>
        <s v="GARAMENDI GOMEZ RICHARD"/>
        <s v="HUAMAN CARRERA LUIS ALBERTO"/>
        <s v="ARAUCO RAMIREZ LUIS ARMANDO"/>
        <s v="MONTERO MENDOZA ALBERTO EDUARDO"/>
        <s v="BUSTAMANTE TIRADO ALVARO"/>
        <s v="GARCIA TACUCHI ANTHONY"/>
        <s v="MENDOZA MORENO JUAN GUALBERTO"/>
        <s v="YSLA ESPINOZA BRANDO"/>
        <s v="FERNANDEZ ZAMBRANO JUAN CARLOS"/>
        <s v="CARRANZA TAPIA MARCO AURELIO"/>
        <s v="PURIZACA ANTON EDWIN LINCOLN"/>
        <s v="VILLACORTA QUISPE JUAN CARLOS"/>
        <s v="AIQUIPA RAMIREZ SANTOS"/>
        <s v="SANCHEZ MAMANI ALEJANDRO"/>
        <s v="SOSA SULLON ALDO"/>
        <s v="BARNIQUEZ DIAZ MIGUEL ERNESTO"/>
        <s v="CHANCHARI AREVALO JAMILTON"/>
        <s v="HERBAS VALLE SAUL SANTOS"/>
        <s v="VALENCIA COARITE WALTER"/>
        <s v="LOPEZ AVILA MELANIO"/>
        <s v="CACHIQUE HUAICAMA GUSTAVO"/>
        <s v="HUILlCA SALLO ALVARO"/>
        <s v="LOPEZ AVILA SEGUNDO VICTOR"/>
        <s v="BRAVO GAVIDIA JOSE WILFREDO"/>
        <s v="COLLANTES DIAZ KEVIN NIDTHLER"/>
        <s v="LOPEZ MARQUEZ JEFERSON JOSUE"/>
        <s v="MILLONES REQUE JAIME"/>
        <s v="BAHAMONDE BENAVENTE CESAR EMILIO "/>
        <s v="CASAVILCA PAUCAR LUIS ANTONIO"/>
        <s v="DELGADO DIAZ NELSON "/>
        <s v="HUAMAN ESPINAL JOSE CARLOS"/>
        <s v="SONCCO CCUITO TEOFILO SANTOS"/>
        <s v="YAURI CARBAJAL ZOCIMO JOSE"/>
        <s v="ASUNCIÓN GONZALES VASQUEZ "/>
        <s v="AVALOS MENDOZA ALEXANDER"/>
        <s v="PALOMINO NAVIO GONZALO"/>
        <s v="CALDERON TORO RENZO ZAMUEL"/>
        <s v="MASKO SANCHEZ BRENDON"/>
        <s v="HUAUYA VASQUEZ EDGAR"/>
        <s v="YAURI RIVERA EDGAR GABRIEL"/>
        <s v="QUISPE CCACCYA SAUL"/>
        <s v="GARRIDO CORREA WILLIAM SAMUEL"/>
        <s v="CARLOS CAYCHO WALTER JUNIOR"/>
        <s v="MILLA PANAIFO MARCOS ADRIAN "/>
        <s v="QUISPE PINEDA ROGER"/>
        <s v="MILLA PINTO JEAN PIERRE"/>
        <s v="FUNG SEMINO DIANA ESTHER"/>
        <s v="MITMA HUAYTALLA RICHARD CRISTIAN"/>
        <s v="GONZALES ALEJANDRO EDINSON CARLOS"/>
        <s v="GONZALES MARCAS WILENTON SIBALLOS"/>
        <s v="CARBAJAL NOEL KEVIN JHONNIER"/>
        <s v="DEL CARPIO AGUIRRE VICTOR HUGO"/>
        <s v="DIAZ DEL OLMO ALVARADO EDGARD JONATHAN"/>
        <s v="OLARTE ESPINOZA HECTOR HUGO"/>
        <s v="POMA QUIROZ DEIVID RUDY"/>
        <s v="POMA QUIROZ RAFAEL RONY"/>
        <s v="SUAREZ AGUILA MOISES FIDEL"/>
        <s v="ANYOSA CANDIA HERMENEGILDO EDGAR"/>
        <s v="OREJON ECHEVARRIA LUIS RODRIGO"/>
        <s v="POMA JEREMIAS RAFAEL JESUS"/>
        <s v="TAIPE TELLO AMADEO VALENTIN"/>
        <s v="AROTOMA RIMARI WILBER"/>
        <s v="HEREDA VASQUEZ GEINER"/>
        <s v="BALTAZAR DUEÑAS CARLOS JOSE"/>
        <s v="BARTOLO_x000d__x000a_DE LA_x000d__x000a_CRUZ _x000d__x000a_BRIAN"/>
        <s v="GONZALES AYUQUE JUAN CARLOS "/>
        <s v="GARAY ESTRADA ALEXANDER ANTONIO"/>
        <s v="CABANA CHICASACA JOSE LUIS"/>
        <s v="YUPA CABRERA NICK PAUL"/>
        <s v="RAMIREZ MARTIN EDGAR"/>
        <s v="MENESES QUISPE LUIS ESTEBAN"/>
        <s v="VEGA ACUÑA TAUMO"/>
        <s v="_x0009_SINCHE FLORES GAVINO FRANK"/>
        <s v="CHAMBI COLQUEHUANCA, ROGER"/>
        <s v="JONES PAREDES, VICTOR"/>
        <s v="VASQUEZ PRADO CARLOS ALBERTO"/>
        <s v="SANTISTEBAN DURAND HERNAN"/>
        <s v="QUIROZ CHOQUE ALEX MIGUEL"/>
        <s v="NACCHA QUISPE RAFAEL"/>
        <s v="ESPINOZA ENCARNACION JOSE ELIAS"/>
        <s v="ALFONZO MONTILLA ERICK GERARDO"/>
        <s v="DIAZ RODRIGUEZ MERY ISABEL"/>
        <s v="POMA HUAMAN JESUS"/>
        <s v="NEYRA CACHI NECCWAR FRANK"/>
        <s v="LEON ZAMBRANO HENRY BLADIMIR"/>
        <s v="LEON ZAPATA LUIS ALBERTO"/>
        <s v="CONTRERAS URRUTIA ABEL"/>
        <s v="JOAQUIN MARCHENA JAVIER"/>
        <s v="CHUQUIMANGO SANCHEZ PAUL"/>
        <s v="RAMOS MEZA JUAN CARLOS"/>
        <s v="QUISPE BENDEZU FERNANDO RAUL"/>
        <s v="ASUNCION YAJAHUANCA ROMERO"/>
        <s v="RAMIREZ AGUILAR WILBER "/>
        <s v="NEISER ORLANDO TAPIA LESCANO"/>
        <s v="CAURACURI SANTA MARIA JAIME ARTURO"/>
        <s v="GUERRERO YAJAHUANCA CRISTIAN DANIEL"/>
        <s v="HUAMAN RIOS LEDGAR CRISTIAN"/>
        <s v="PITUY OSPINA JULIO"/>
        <s v="TUANAMA SATALAYA LARRY"/>
        <s v="DIPAS SOSA JOSE ALFREDO"/>
        <s v="AGUILAR CONDORI YONY"/>
        <s v="CAMARENA REYES MOISES"/>
        <s v="HUAMAN CASTILLON OSWALDO FREDY"/>
        <s v="QUISPE MONTES EMERSON"/>
        <s v="SALON CHAVEZ ROBERTO"/>
        <s v="HUAYLLA FERNANDEZ TOMAS JORGE"/>
        <s v="BREÑA TARDIO VIRGILIO EDSON"/>
        <s v="SANRANGO CHINGUEL HILDO NOE"/>
        <s v="RUBIO GIL GILMER GEOVANNY"/>
        <s v="URIARTE CIEZA JUAN DE DIOS"/>
        <s v="MORENO LOPEZ ROMULO"/>
        <s v="AGUILAR PFLUCKER FRANCO ORLANDO"/>
        <s v="PABLO CESAR TAMBRACC AYME"/>
        <s v="CASIMIRO QUISPE EMANUEL JHEYSON"/>
        <s v="AVENDAÑO UZCATEGUI JESUS LEONEL"/>
        <s v="AREVALO VITEN JOSE KELVIN"/>
        <s v="HUAMAN ARREDONDO ENMANUEL JESUS"/>
        <s v="MUÑOZ MALCA NEISER ORLANDO"/>
        <s v="SANCHEZ LOAIZA LUIS JAVIER"/>
        <s v="NAVARRETE PEDROSO JOSE ALEJANDRO"/>
        <s v="VASQUEZ CAMPOS DANTE MICHEL"/>
        <s v="SOTO FIESTAS DERECK ANDRE"/>
        <s v="POMA HUAMAN CESAR DANIEL"/>
        <s v="CUADROS MELGAREJO DONNY ALEX"/>
        <s v="IPURRE UCHARIMA AQUELINO"/>
        <s v="VASQUEZ QUISPE ANGEL"/>
        <s v="IPURRE UCHARIMA REYNAN"/>
        <s v="PAREDES DEL CASTILLO RENATO"/>
        <s v="GASTELU AYALA MARINO  ALBERTO"/>
        <s v="MONTENEGRO LARA RONALD JAIR"/>
        <s v="MACEDO SORIA DAVIS GABRIEL"/>
        <s v="GUERRA HUAYTA MARCEL ALEXIS"/>
        <s v="HUIMAN DE LA CRUZ LUIS MIGUEL"/>
        <s v="HUAMAN CASAS FRANKLIN"/>
        <s v="CALDERON TRAVI GUSTAVO MANUEL"/>
        <s v="MARIN MUÑOZ ALEXI BENITO"/>
        <s v="FELICE SACO MICHEL ANGELO"/>
        <s v="BRAVO ISMODES JORGE MAURICIO"/>
        <s v="FARFAN ALMARAZ HUGO"/>
        <s v="ALVA DOMINGUEZ PEDRO "/>
        <s v="DEL AGUILA RAMIREZ LUIS GUSTAVO"/>
        <s v="DIAZ QUISPE FELIZ ERASMO"/>
        <s v="QUISPE SULCA DAVID"/>
        <s v="SIESQUEN TUÑOQUE PEDRO"/>
        <s v="GARAMENDI GOMEZ NIXON"/>
        <s v="NUNTA YUMBATO MIGUEL "/>
        <s v="CONDORI SANTOS JOSE ANTONIO"/>
        <s v="SANCHEZ TANCHIVA CRISTIAN ANDRE"/>
        <s v="SANCHEZ ESLAVA FLAVIO JORGE"/>
        <s v="MAYCOL MICHAEL GARIBAY LAZO"/>
        <s v="SALSAVILCA SILVESTRE MIGUEL ANGEL"/>
        <s v="MORALES ORDIALES KEVIN ARTURO"/>
        <s v="Diaz Shuña Andrea Alexandra"/>
        <s v="Solorzano Hurtado Luis Alberto"/>
        <s v="Fermin Aguilar Charlie Cristian"/>
        <s v="Uzcategui Ramos Richard Alexander "/>
        <s v="Piñan Palacios Ossain"/>
        <s v="Rosas Vargas Martin Andres"/>
        <s v="Huanca Curro Carlos Edison"/>
        <s v="Suyo Burga Erik"/>
        <s v="Rivera Pardo Edgar Wilfredo"/>
        <s v="CHAVEZ CESPEDES MANUEL AUGUSTO"/>
        <s v="POU PEÑA GUILLERMO"/>
        <s v="ROMERO YANCE JOEL JOSUE "/>
        <s v="QUISPE SANCHEZ PERCY LUIS"/>
        <s v="ALTAMIRANO ORTIZ JOSE EDUARDO"/>
        <s v="BACILIO MELGAREJO NELSON VLADIMIR"/>
        <s v="SULCA VENERO ALVARO SERGIO"/>
        <s v="CAHUANA QUISPE CARLOS ALBERTO"/>
        <s v="DIAZ ABAL JOSE LUIS EMANUEL"/>
        <s v="ARROYO ALANIA MISAEL BENJAMÍN "/>
        <s v="POVIS MUÑOZ RONALD ERICK "/>
        <s v="YUPANQUI CAMPOS JHON TUPAC "/>
        <s v="SALAS HUARANCA JOHN "/>
        <s v="IZAGUIRRE MICHUE KATTY DENISSE"/>
        <s v="CHANGANAQUI PLASENCIA CARLOS MANUEL "/>
        <s v="VEGA RIVERA CELIA DIANA"/>
        <s v="WALDE CISNEROS HAROLD JAIR"/>
        <s v="YARLEQUE ZAPATA LUIS YOSET"/>
        <s v="VASQUEZ RISCO CARLOS HUGO"/>
        <s v="GONZALES BAUTISTA DEAN BRYAN"/>
        <s v="QUISPE TORRES JIMMY RAUL"/>
        <s v="MARIN FIDALGO JOAN"/>
        <s v="VEGA MENESES JUAN ALBERTO "/>
        <s v="VILLANTOY ZUÑIGA RENZO YOVANNI"/>
        <s v="FLUKER CUEVA FRANK"/>
        <s v="MARCA FELIPE ANDY VICTOR"/>
        <s v="RICHARD EMERSON MORENO BELLIDO"/>
        <s v="PALACIOS MALCA ROYER"/>
        <s v="AGUILAR EUSEBIO RICARDO"/>
        <s v="DE LA CRUZ CALDERON JUAN KLIVER"/>
        <s v="CALLAPIÑA TINCO LUIS EDUARDO"/>
        <s v="AYALA GARCIA GRECIA MILAGROS"/>
        <s v="GIL ZELADA LISBETH"/>
        <s v="DIOSES ANASTACIO MANUEL ARTURO"/>
        <s v="ROJAS MARREROS ALDO ANDRÉ"/>
        <s v="COHA HUARANCCA FELIPE "/>
        <s v="TAIPE RODRIGUEZ JUAN JAIME "/>
        <s v="ESTRADA CAVERO FELIZ JESUS "/>
        <s v="MANZANARES DE LA CRUZ DEIVIS EDUARDO "/>
        <s v="CLAUDIO SALDAÑA INGRID MARYORI "/>
        <s v="RODRIGUEZ CABANILLAS MARIA REYNA ANTUANET "/>
        <s v="GUERRA GOY RONALD ALEXANDER"/>
        <s v="GALLARDO MAZA JOSE LUIS"/>
        <s v="BERRIOS CORREA LUIS SANTIAGO"/>
        <s v="HINOSTROZA HUAMANCHAGUA MAX ABEL"/>
        <s v="URCIA BLANCO MARIA FERNANDA"/>
        <s v="RAMOS COVEÑAS EDWIN JAVIER"/>
        <s v="AGUILAR CUZCANO YEN MEI-LI"/>
        <s v="QUISPE HUAMANCHA TAQE AMARU"/>
        <s v="QUIROZ HIDALGO OLIVER FELICIANO"/>
        <s v="LOZANO HUERTA OSCAR JESUS"/>
        <s v="FERNANDEZ GUARDIA SEBASTIAN ALONSO "/>
        <s v="MAMANI RAYMUNDO JHONNY RAFAEL "/>
        <s v="CHACCHI RICRA MANUEL ALEXIS"/>
        <s v="BUSTAMANTE TENA HANS FRANSHESCO"/>
        <s v="QUINTANILLA SANCHEZ WILLY GUALBERTO"/>
        <s v="ROJAS QUIROZ CHRISTIAN EDUARDO"/>
        <s v="BONILLA OSORIO JACK LENIN"/>
        <s v="GARCIA BALLADARES NAIOMY LEONOR "/>
        <s v="VILLALOBOS GUZMAN CRISTIAN ALEXANDER "/>
        <s v="PINEDA LIVIAS EMERSON HECTOR"/>
        <s v="HUAMÁN CÁRDENAS JOYSIE ARIANA "/>
        <s v="PADILLA GARCIA ADRIAN JESUS"/>
        <s v="CALERO VEGA GONZALO FELIX "/>
        <s v="CRUZ VALERIO LUIS ALFREDO "/>
        <s v="DEL CASTILLO VILLANUEVA YULISA MARGARITA "/>
        <s v="CONDORI CUTIPA DARWIN YOSEPHY "/>
        <s v="CASTRO HUAMAN CHRISTIAN AVELINO "/>
        <s v="ESPINOZA CASTILLO ERICK ALEXANDER"/>
        <s v="ALVES DA SILVA RISOMILDO"/>
        <s v="AYBAR QUINTE LUZ GIANNI "/>
        <s v="BELUPU JACINTO JORGE LUIS "/>
        <s v="BENITES TORRES DANY DANIEL"/>
        <s v="BENITEZ MONCADA JOSE ENRIQUE"/>
        <s v="BRAVO LUNA VICTORIA ROSA MARIA"/>
        <s v="CAICEDO CUSTODIO JOSE DEL CARMEN"/>
        <s v="CARMEN SOLORZANO DUSTIN"/>
        <s v="CARRILLO BENAVENTE ANGEL MARTIN"/>
        <s v="CASTILLO DIAZ JUAN FRANCISCO"/>
        <s v="CHUJUTALLI YSUIZA ADAN ORLANDO"/>
        <s v="COLOMA OBREGON OMAR ARMANDO"/>
        <s v="LA MOTTA PUMA FAUSTO"/>
        <s v="LEYTON GIRON ERICK ESTEBAN"/>
        <s v="LIVAQUE CASTILLO JOSE ENRIQUE"/>
        <s v="MEJIA DURAN DAVID ANGELO"/>
        <s v="MEJIA MORALES LUIS JESUS"/>
        <s v="MEZA ORIHUELA CARLOS HUMBERTO"/>
        <s v="PINEDO DEL AGUILA RAMON WILY"/>
        <s v="SALAZAR FERNANDEZ CARLOS ALBERTO"/>
        <s v="ZUNINI SALAZAR ERIK MIGUEL ANGEL"/>
        <s v="ABRIGO PICON TEOFILO ERNESTO"/>
        <s v="ALVARADO PIZARRO GUILLERMO FRANCISCO"/>
        <s v="ARANA ZEVALLOS HAROLD DANIEL"/>
        <s v="ARTETA JARAMILLO ABRAHAM JUNIOR"/>
        <s v="BULLON RUIZ CAMILA GRACIELA"/>
        <s v="CÁRDENAS CALLE EMMY ISABEL STEPHANY"/>
        <s v="CASTRO VILLA DANTE CAMILO"/>
        <s v="CHEEL GARIBALDI VANESSA"/>
        <s v="COCHACHI ARRIETA DENISS ARTURO "/>
        <s v="DURAN FLORES LUZ FIORELLA"/>
        <s v="ESPINOZA SUAREZ DENIS"/>
        <s v="FRANCO VALLEJOS CARLOS DANIEL"/>
        <s v="GARCIA VILLAFUERTE ESTEFANIA MARISOL"/>
        <s v="GÓMEZ  ZAVALETA ERNESTO"/>
        <s v="IBACETA DE LA ROSA WALTER"/>
        <s v="LINARES ROMERO CLAUDIA MILAGROS"/>
        <s v="LOAYZA REYES NELI LEONOR"/>
        <s v="MARCACUZCO LINARES YANINA  ROSARIO"/>
        <s v="MORA RUIZ SEBASTIAN ALONSO"/>
        <s v="ORDOÑEZ RIVERA KAREN GERALDINE"/>
        <s v="PACHECO ORELLANA JORGE AGUSTIN"/>
        <s v="PALOMINO GAMARRA JOHNNY"/>
        <s v="PEREA CHAU HEIDY GIOVANA"/>
        <s v="PEREZ MESÍAS MIGUEL ORLANDO"/>
        <s v="PUSCAN  CORTEZ ESTRELLA ROMINA"/>
        <s v="QUISPE CORNEJO RENZO JUNIOR"/>
        <s v="RAMIREZ HUATUCO OSWALD RICARDO"/>
        <s v="RIVERA ROCA RAFAEL ADOLFO"/>
        <s v="RODRIGUEZ FRIAS VICTOR RAFAEL"/>
        <s v="SAMBUCETI ARATA, GIANLUCA VITTORIO"/>
        <s v="SÁNCHEZ LAZO LUIS ALFONSO"/>
        <s v="SANDOVAL MURO CARLOS SAMUEL MARTIN"/>
        <s v="VEGA NICHO GABRIELA ELIZABETH"/>
        <s v="YAÑEZ CARDENAS EVA GIULIANA"/>
        <s v="YAURI ROSALES MICHAEL JUNIOR"/>
        <s v="PACO LEGUA HAROLD ALONSO"/>
        <s v="ROSALES ARENAZAS RICARDO"/>
        <s v="VENTURO GOMEZ ELA DE FÁTIMA"/>
        <s v="ESCOBAL HERRERA JUAN JOSE"/>
        <s v="GUARDIA ESPINOZA JULIO CESAR"/>
        <s v="GUARDIA RIOS ELLIOT JOULE"/>
        <s v="LOJA GAMERO RICHARD"/>
        <s v="LOPEZ PICON JEAN CARLOS"/>
        <s v="LUCAS MALLQUI LUIS ALBERTO"/>
        <s v="MEDINA CALLE JUAN CARLOS"/>
        <s v="VALENCIA ACOSTA JUAN CARLOS"/>
        <s v="RIGLOS SALDAÑA BORIS"/>
        <s v="CHOCHOCA ACCO RAUL GUSTAVO"/>
        <s v="SHUPINGAHUA GREFA LUIS ANTONIO"/>
        <s v="MORALES VILCA CESAR AUGUSTO"/>
        <s v="HUAMAN PERALTA DARIO"/>
        <s v="ALFARO HUAMAN IVAN"/>
        <s v="REVILLA COTRINA JOE LUIS"/>
        <s v="QUISPE OCHOA JOEL JUNIOR"/>
        <s v="QUISPE OCHOA YULIÑO"/>
        <s v="PEREZ JARA MIGUEL ANGEL"/>
        <s v="CUADROS PICARDO CESAR EDUARDO"/>
        <s v="YUMBATO CATASHUNGA ROGELIO"/>
        <s v="RAMOS BARJA ANTHONY"/>
        <s v="FERMIN CORDERO JAVIER JOSE"/>
        <s v="ARTICA PEÑALOZA MIGUEL ANGEL"/>
        <s v="CHISTAMA LIMA ELVIS MITCHELL"/>
        <s v="CRUZADO OCARIS ROBERT WILLIAMS"/>
        <s v="RIGLOS SALDAÑA KONRADO"/>
        <s v="MENDOZA PALACIOS FELIX JEAN PIERRE"/>
        <s v="TORREZ VASQUEZ LAURA LISSETH"/>
        <s v="ACUACHE DE LA CRUZ WILLIAM REYNALDO"/>
        <s v="BARRIENTOS DE LA CRUZ JUAN"/>
        <s v="BENDEZU REGALADO DENNIS"/>
        <s v="CACERES AYALA EDUEN ALEJANDRO"/>
        <s v="CAÑOLA VALDIVIEZO DEYBI DAVID"/>
        <s v="CARTAGENA CAJACURI ERICK GABRIEL"/>
        <s v="CHUPICA ORTIZ LUIS AMARILDO"/>
        <s v="COLLQUE ESPINOZA CIRO"/>
        <s v="CUADROS ESPINOZA MARCIAL"/>
        <s v="DAVILA CRUZ CHRISTIAN MARTIN"/>
        <s v="DE LA CRUZ SEMIQUE JHONATHAN JACOB"/>
        <s v="ESPINOZA CAJAMARCA RICHARD ANDRES "/>
        <s v="FERNANDEZ URBANO JHONNY FRANK"/>
        <s v="FLORES CORONADO JEAN CARLOS"/>
        <s v="HUAMANI MACHUCA MIGUEL ANGEL"/>
        <s v="JIMENEZ VILCAPUMA AMILCAR "/>
        <s v="LAURENTE FLORES SANTIAGO RICHAR"/>
        <s v="LUNA CHAISA PERCY"/>
        <s v="MALPARTIDA VARGAS ROBERT LUIS"/>
        <s v="MANRIQUE JERONIMO ALMENDRA RUBI"/>
        <s v="MONTEJO CALLE BLADIMIR LENIN"/>
        <s v="MORALES VERA CRISTOFFER JOEL"/>
        <s v="NAVARRO SALAZAR JONATHAN ALEX "/>
        <s v="NUNTA RAMIREZ PEDRO"/>
        <s v="ÑAUPAS ESCRIBA EDGAR RAUL"/>
        <s v="ORIZANO PRADO DANIEL ALFONSO"/>
        <s v="ORTEGA GUTIERREZ JULIO MARTIN"/>
        <s v="OVIEDO PACASI LUIS CRISTOFER"/>
        <s v="PEDRAZA GARCIA RONALD"/>
        <s v="POMA ARANGO RUBEN"/>
        <s v="QUEZADA TRUJILLO KAREN MIRNA"/>
        <s v="QUISPE ESPINAL LEYDI VANESSA"/>
        <s v="QUISPE LOZA LENER BERNARDO"/>
        <s v="QUISPE SILVA JUNIOR DANIEL"/>
        <s v="REYES ARELLANO YERSON ESTIBEN"/>
        <s v="RIVERO CARREÑO JHON RAFAEL"/>
        <s v="ROMERO GOMEZ BLADIMIR"/>
        <s v="ROSARIO SANGAY EDITH STEPHANY"/>
        <s v="SALCEDO SEQUEIROS NILZON"/>
        <s v="SALVATIERRA IBAÑEZ MARVIN RUDDY"/>
        <s v="SANCHEZ HUACACHI ELVIS RAFAEL "/>
        <s v="SANCHEZ HUACACHI RAUL"/>
        <s v="SOBRADO JAIMES MOISES RUBEN "/>
        <s v="TINCO FERNANDEZ RICARDO "/>
        <s v="TOCTO DIAZ NORVIL"/>
        <s v="YAHUARCANI ARICARI MAX RUSWELL"/>
        <s v="MANAY CHUJUTALLI RONEHI"/>
        <s v="VILCA APAZA ABRAHAM"/>
        <s v="CORTIJO CASTRO CHARLES YIMMY"/>
        <s v="PINO MACHUCA RANKI SHUVET SIGLO"/>
        <s v="LINGAN SANTA CRUZ EDAR ESAU"/>
        <s v="ESPINO MANRIQUE JUAN FERNANDO"/>
        <s v="CARDENAS PALLA ALESSANDRO MOISES"/>
        <s v="RAMOS MANRIQUE JUAN MEDARDO"/>
        <s v="LOPEZ ESPINOZA JORGE LUIS"/>
        <s v="RODRIGUEZ ESCOBAR RAFAEL"/>
        <s v="SIFUENTES GRADOS DANIEL"/>
        <s v="ESCOBEDO VILLANUEVA EDUARDO SAUL"/>
        <s v="TORRES HUARINGA JAPHET CHARLIE JESUS"/>
        <s v="SANCHEZ ROSALES EDWIN JAVIER"/>
        <s v="BUITRON CONDOR DAVID DACIO"/>
        <s v="CASTRO MORENO EDUARDO RUBEN"/>
        <s v="LOZANO MENESES AGAPITO"/>
        <s v="ROSALES CARRILLO JOSE DOMENICO"/>
        <s v="CHACALTANA PAREDES LUIS ANGEL"/>
        <s v="FLORES PEREA RODRIGO"/>
        <s v="MORALES CASTRO ROBERTO"/>
        <s v="PARRA ALATA CESAR AUGUSTO"/>
        <s v="ROMERO PAEZ ALFREDO ENRIQUE"/>
        <s v="TITO MURILLO ALCIDES"/>
        <s v="VIVANCO HUALLPA CARLOS ALFREDO"/>
        <s v="FLORES RUIZ ELIAS"/>
        <s v="HERNANDEZ VISLAO SEGUNDO ALFONZO"/>
        <s v="MALLQUI OBREGON MAXIMO MARTIN"/>
        <s v="SALAZAR HINOSTROZA LEONARDO"/>
        <s v="GARAY QUINTO RODENSON IVAN"/>
        <s v="PLASENCIA BLANCO KEVYN ANTHONY"/>
        <s v="GRADOS PAREDES FRANCISCO ROBERTO"/>
        <s v="CAMPO VELASQUEZ JHON ERICK"/>
        <s v="SOTO ESPINOZA JORGE LUIS"/>
        <s v="ANAYA AYALA OMAR ADRIAN"/>
        <s v="SANCHEZ ROSALES CRISTHIAN ALBERTO"/>
        <s v="MUÑOZ ACUÑA CESAR"/>
        <s v="MENDOZA TORRES HECTOR ALEX"/>
        <s v="SANCHEZ PORRAS JOSE MARINO"/>
        <s v="JUSTIL MACAHUACHI VICTOR ABEL"/>
        <s v="LLONTOP NATIVIDAD JORGE LUIS"/>
        <s v="HOLGUIN ALARCON JORGE LUIS"/>
        <s v="NOLIS RAMIREZ AUGUSTO FRANCISCO"/>
        <s v="CERRON QUINTO LEONEL PEDRO"/>
        <s v="PUMA FLORES DANIEL JOAQUIN FELIX"/>
        <s v="QUISPE ALMEIDA EDGAR"/>
        <s v="QUISPE YANCE EDER"/>
        <s v="PARRA CAMPOS VLADIMIR CESAR"/>
        <s v="FRIAS PUICON JOSE LUIS"/>
        <s v="LLACZA RICRA DAVID REY"/>
        <s v="SAAVEDRA CORDOVA ABRAHAM"/>
        <s v="FIGUEROA CUBAS JOSE ROGER"/>
        <s v="ESTEBAN VARA GOMER ADAN"/>
        <s v="CHUMBIPUMA CHUQUIHUANCA DANIEL MARCOS"/>
        <s v="ROJAS YUYALE MIGUEL ANGEL"/>
        <s v="POMA ARANGO DANIEL"/>
        <s v="PEÑA TORRES ALBERTO"/>
        <s v="SANCHEZ  JUAN ALBERTO"/>
        <s v="GARCIA MATIAS GUSTAVO"/>
        <s v="POMARINO CACERES MIRELLA ESTEFANY "/>
        <s v="GABRIEL TAPULLIMA DAYGORO PELAEZ "/>
        <s v="VELASQUEZ COLE JARSON WILLIAM "/>
        <s v="CAVERO SOTELO CESAR OMAR"/>
        <s v="TACURI JORGE  GREGORY GARY "/>
        <s v="LLACSAHUANGA LLACSAHUANGA ADAN EDU"/>
        <s v="BOHORQUEZ FELIPE GRACIELA ELIZABETH"/>
        <s v="TRUJILLO ÑAUPA LEIDY ESTEFANY"/>
        <s v="CALDERON CASTRO JORGE LUIS"/>
        <s v="CHAVEZ YBAÑEZ VICTOR REYDER"/>
        <s v="CHIQUERO PALOMO DANIEL"/>
        <s v="DELGADO MARROQUIN JOSE ALFREDO"/>
        <s v="ARIRAMA MELENDEZ WAGNER JAIR"/>
        <s v="VALENCIA TAQUIRE JUAN VICTOR"/>
        <s v="OVALLE OJEDA JOSE CARLOS"/>
        <s v="TOLEDO  CACHAY GUILLERMO JULIO"/>
        <s v="ALVINO REYNALDO PERCI JAIME"/>
        <s v="BENAVIDES HUAYNATE JORGE"/>
        <s v="ALMINAGORDA TITO NOLBERTO DANIEL"/>
        <s v="ORDOÑEZ JESUS CRISTIAN"/>
        <s v="QUISPE JUSCAMAYTA CARLOS ALBERTO"/>
        <s v="PUSMAN JIMENEZ ACNER IVAN"/>
        <s v="RAMOS LABAJOS MARIANO"/>
        <s v="ORE PIZARRO JOHN HENRY"/>
        <s v="RAMIREZ INUMA NILO"/>
        <s v="NORIEGA URGUIA JAIRO"/>
        <s v="MEZA  AGUILAR  JAVIER ROSALIO"/>
        <s v="TORRES LLANOS JOSE VICTOR"/>
        <s v="CISNEROS PAREDES EXSON OMAR"/>
        <s v="CORTES  HUAMAN  VIDAL "/>
        <s v="CERON CRUZ   JUAN MANUEL"/>
        <s v="MAYHUA  CAMPOS  CARLOS ROLANDO"/>
        <s v="FRANCO INGA   ELEODORO MARCELINO"/>
        <s v="IBAÑEZ GUTIERREZ JUAN ALBERTO"/>
        <s v="GRADOS  QUISPE ANTONIO DAVID"/>
        <s v="RAMOS VILLANUEVA HERNAN"/>
        <s v="CANCHANYA ARROYO EDUARDO JAVIER"/>
        <s v="CONTRERAS AQUINO FERNANDO JESUS "/>
        <s v="PILLCA  VILLA  RONALD"/>
        <s v="ASTUCURI  RIVERA JOSE ORLANDO"/>
        <s v="ESPINOZA LAVADO  ROY  RONALD"/>
        <s v="TORRES  CLAVIJO CLEISY  MIGUEL"/>
        <s v="MAYTA  ARELLANOS  FABIO LIZARDO"/>
        <s v="ARIAS ESPINOZA  WALDO CARLOS"/>
        <s v="TORIBIO ROSADO ROLAN "/>
        <s v="FRANCO HUAMAN JHONATAN STEVEN"/>
        <s v="TEJADA CAMPOS ROBERT EDGARD "/>
        <s v="ALLCCA ANDRADE  MARIO  SENOBIO"/>
        <s v="ALANYA GALINDO  AMADEO CRISTIAN"/>
        <s v="ORTIZ ÑAHUI CROWER WALTER"/>
        <s v="ORTIZ ÑAHUI NELSON WILBER"/>
        <s v="DE LA CRUZ AVILA RAFAEL ISAAC"/>
        <s v="CHAVEZ YALTA MARCELO "/>
        <s v="FRANCO INGA RAUL CESAR "/>
        <s v="ILASACA PALACIAS JUANC ARLOS"/>
        <s v="SUMARAN CALDERON FREDY"/>
        <s v="LEDESMA CHAMORRO ELEODORO"/>
        <s v="DEXTRE CALIXTO SMITH ROMMEL "/>
        <s v="ESPINOZA TOLENTINO CRISPIN EUSEBIO"/>
        <s v="HUACCHA LEON JUAN CARLOS"/>
        <s v="REQUE CRUZ RICHARD RENE"/>
        <s v="CRUZ AGUILAR VANESSA ALEXANDRA "/>
        <s v="CRUZ PASTOR YEM MILTON"/>
        <s v="CRUZ PASTOR PABLO ANTONIO"/>
        <s v="VASQUEZ HUACCHA MAXIMO JHONATAN"/>
        <s v="QUISPE AMAO ABRAHAN"/>
        <s v="MENDOZA LOZANO ELMER"/>
        <s v="AVALOS VILLALOBOS JAVIER"/>
        <s v="CUBAS RAMOS LUCRY HERMOGENES"/>
        <s v="SANTIAGO LIMACHI MARIO"/>
        <s v="HUACCHA LEON OSCAR WILLAN"/>
        <s v="ARCHI BASILIO ROMULO"/>
        <s v="QUISPE ZELARAYAN SOFRONIO"/>
        <s v="MENDOZA LOZANO YEYSON"/>
        <s v="CUBAS RAMOS GUSMAN PABLO"/>
        <s v="CULLAS VALLE JOSE ALBERTO"/>
        <s v="FABIAN QUISPE JUVER ALI"/>
        <s v="PASTOR BORDA DEYVIS GUSTAVO"/>
        <s v="PURIZACA HUAMBACHANO DIEGO ALONSO"/>
        <s v="RUMICHE RUIZ FELIX ABRAHAM"/>
        <s v="SUMIRE GONZALES FRANKI DANIS"/>
        <s v="GUZMAN CAPUÑAY JEDER ROBERTHO"/>
        <s v="QUINTANA ALARCON DARLY MARTI"/>
        <s v="JOSE MIGUEL MOZOMBITE HEREDIA"/>
        <s v="CUNYARACHE CHUQUIRIMA MARCIAL"/>
        <s v="RODRIGO CERDAN DIAZ "/>
        <s v="CANCINES SOLIS JORGE GUMERCINDO"/>
        <s v="MIO LOPEZ JHONNY WILLIAM "/>
        <s v="SILVA ZAMORA HEVER LUIS "/>
        <s v="VELIZ ZAMORA YHONY  "/>
        <s v="MOREYRA SALAZAR LUIS ALBERTO "/>
        <s v="ZUMAETA GONZALES CARLOS WILFREDO"/>
        <s v="CAPILLO COLANA MILAGROS LUJAN "/>
        <s v="SANCHEZ PEREZ DANY DANIEL "/>
        <s v="DIAZ COSME ROY ROGGER "/>
        <s v="CUEVA LANDA PEDRO JHONY"/>
        <s v="ROJAS PUENTE MARIO PEDRO "/>
        <s v="PALACIN COSME EFRAIN LEONIDAS"/>
        <s v="GAVILAN CRISTOMO LUIS MARTIN "/>
        <s v="RETAMOZO MIRANDA ROMAN "/>
        <s v="MELENDEZ FRANCO JOSE"/>
        <s v="CHUMPITAZ ZARATE ROBERTO MARIO"/>
        <s v="HUACCHA AUCCASI JUAN CARLOS "/>
        <s v="JHONATAN ERNESTO ESPINOZA AGURTO "/>
        <s v="IVONNE MAYRA AYQUIPA ARBIETO"/>
        <s v="VILLAVICENCIO PAREDES ALDAIR "/>
        <s v="QUISPE ZARZO JHON RONEL "/>
        <s v="JONI RAFAEL JAIME RETAMOZO"/>
        <s v="ABANTO GALLARDO ELMER"/>
        <s v="KEVIN STHUARD SANCHEZ AYALA"/>
        <s v="ORTIZ GARCIA MANUEL RICARDO "/>
        <s v="SANCHEZ MALDONADO VICTOR ALFREDO "/>
        <s v="CARDENAS HUAMANI EVER EMILIO"/>
        <s v="GONZALES PAZ FERNANDO ENRIQUE "/>
        <s v="IRAOLA OLIVER ERNESTO MARTIN "/>
        <s v="CRUZ PASTOR JUAN JAVIER "/>
        <s v="CAMPOS LOZANO SEGUNDO ALVARIDO "/>
        <s v="ECHEVARRIA MAMANIJOSE LUIS"/>
        <s v="VILLA DAMIAN TIMOTEO"/>
        <s v="CRUZ AGUILAR JUAN JAVIER "/>
        <s v="VALENZUELA GARCIA JOSE ENRIQUE"/>
        <s v="MARTINEZ COLOS JUNIOR LORENZO"/>
        <s v="RONALDO DAVID CALLE DEXTRE "/>
        <s v="SOLANO CULQUICONDOR GERARDO "/>
        <s v="VARGAS YUPANQUI DAVID EDGAR "/>
        <s v="TRINIDAD ORTIZ SOUSET VIVIAN "/>
        <s v="QUESQUEN ISIQUE CRISTIAN ARNOLD "/>
        <s v="BUITRON RUIZ MARCO ANTONIO "/>
        <s v="PONCE MARTINEZ MAX SAUL"/>
        <s v="PINTO MONTERO JESUS ALBERTO "/>
        <s v="GUEVARA ROBLES GASTON ABELADO "/>
        <s v="VALDIVIA RAMIREZ LUIS ALBERTO "/>
        <s v="ATENCION CHAVEZ JESUS"/>
        <s v="SEDANO VASQUEZ JENRY EDSON"/>
        <s v="TOLEDO JANAMPARAUL MARINO"/>
        <s v="CHOCCE UNOCCJUAN MIGUEL"/>
        <s v="SILVANO SALDAÑA JAIRO RAUL "/>
        <s v="CULLAS VALLE BRANDON ALEJANDRO "/>
        <s v="LOZANO SULCA GRIMALDO BRAAN "/>
        <s v="SERPA LOAYZA ALEXIS JUNIORS"/>
        <s v="HUAMANI ROMAN ISIDRO WUILMAN "/>
        <s v="DELGADO CACERES CARLOS ROBERTO"/>
        <s v="LAZARO HUAROC RUEL RONI "/>
        <s v="VILLENA CHAVEZ EDGAR JAVIER "/>
        <s v="BORDA QUISPE UBALDO "/>
        <s v="NOVOA LLANOS GERONIMO "/>
        <s v="ALCANTARA LOPEZ IDELMO RAUL "/>
        <s v="MARIN SILVANO SEGUNDO CARLOS"/>
        <s v="CALIXTO SALVADOR HUGO DANTE "/>
        <s v="CASTRO GUERRA ALTAMIRANO WALTER RUBBER"/>
        <s v="JULCA ALVARADO JAIME MICHEL "/>
        <s v="CAHUI CUTIMBO WENCESLAO"/>
        <s v="ALBAN BARRIOS HUMBERTO ADRIAN "/>
        <s v="MEDRANO ANISETOO CRISTIAN AYLAN "/>
        <s v="FARRO CASTILLO ANABEL JUDITH"/>
        <s v="BEJAR SILVA SONIA ANDREA"/>
        <s v="HUANSI REATEGUI SEGUNDO MANUEL"/>
        <s v="RAMIREZ CHAVEZ MARIO SAMUEL  "/>
        <s v="HUANACHIN CCAHUANA CARLOS ADOLFO "/>
        <s v="LEON LESCANO LUIS ENRIQUE "/>
        <s v="CABEZAS PISCO LEONARDO "/>
        <s v="GOMEZ RAMOS ALEJANDRO "/>
        <s v="AMPUDIA BARTOLO GABRIEL "/>
        <s v="GUERRERO CACERES JOHAN GIOVANI "/>
        <s v="HUAMANI QUISPE JACK ALONSO "/>
        <s v="PASTOR FUENTES ROBERT "/>
        <s v="ALARCON CARBAJAL MARTIN MARIANO "/>
        <s v="CANCHAN AMARO JHOLVI JHONATAN"/>
        <s v="HUAMAN GARCIA SAULO SANTOS"/>
        <s v="PASOS RIVERA CARLOS ALBERTO"/>
        <s v="BAZAN DIAZ JORGE ORLANDO"/>
        <s v="TORRES TORRES MOISES WILLIAMS"/>
        <s v="GARCIA INUMA CHRISTIAN"/>
        <s v="ADRIAN DIESTRA JOEL ENRIQUE"/>
        <s v="PALOMARES ALAYO JOSE LUIS"/>
        <s v="LUJAN INFANTE YERRY WILLIAMS"/>
        <s v="SANTAMARIA RIVERA JONS BIGNER"/>
        <s v="VARGAS MACHUCA PALACIOS CESAR ANDRES"/>
        <s v="ARANDA TERAN DE LOS ANGELES GREACE KELLY"/>
        <s v="TIPISMANA VENTURA LUIS ENRIQUE"/>
        <s v="APARCANA PALOMINO JOSE JUAN"/>
        <s v="ESTEVEZ MILLAN DEYBIZ ALBERTO"/>
        <s v="MENACHO LUNA DEYVIS ROBERTO"/>
        <s v="ESCALANTE SALVADOR CRISTIAN EDUARDO OMAR"/>
        <s v="BAUTISTA MUÑOS GUSMAN"/>
        <s v="YANA ARANGO HERNAN GUILLERMO"/>
        <s v="CONDOR MARICHI LUIS MIGUEL"/>
        <s v="QUISPE GALVEZ ENRIQUE ANTONIO"/>
        <s v="HINOJOSA BENDEZU EDGAR BRALLAN"/>
        <s v="REYES GIRON JOSUE ROBINSON"/>
        <s v="PALACIOS GARCIA GODOS JUAN MANUEL"/>
        <s v="JAVIER LLACCTAHUAMAN FRANKLIN JHON"/>
        <s v="MEDINA MALDONADO GABRIELA DEL PILAR"/>
        <s v="CARDENAS MORENO KATHERINE NELLY JENIFER"/>
        <s v="PALACIOS SANTIAGO RAFAEL EDENSON"/>
        <s v="BALDEON CISNEROS SAMUEL"/>
        <s v="AGUILAR VARGAS MIGUEL ANGEL"/>
        <s v="RAMIREZ AVILA SEBASTIAN ALEJANDRO"/>
        <s v="FLORES LORENZO SEBASTIAN ALEJANDRO"/>
        <s v="GUEVARA GONZALEZ DENIS LUIS"/>
        <s v="PEÑALOZA CHAVEZ LUIS ENRIQUE"/>
        <s v="ROSALES NINAHUANCA DIEGO RODRIGO"/>
        <s v="ZACONETA PAREDES JOEL OMAR"/>
        <s v="INGA BRICEÑO PERCY JAVIER"/>
        <s v="APONTE ARCOS RICHARD CESAR"/>
        <s v="CABELLO RAMIREZ ALEX CRISTOFER"/>
        <s v="SALVADOR ZETA JOSE ANTONIO"/>
        <s v="YALI ESPINOZA JORGE LUIS"/>
        <s v="GUILLEN LUJAN JORGE LUIS"/>
        <s v="LUNA SANCHEZ KENJI JONEL"/>
        <s v="OTINIANO PAREDES SANTOS"/>
        <s v="BUSTINZA VENTURA ELEAZAR ESTONID"/>
        <s v="LUJAN INFANTE EDWIN"/>
        <s v="PILCO HUAMAN WILSON MODESTO"/>
        <s v="LOPEZ VILLANUEVA JEANPIERRE"/>
        <s v="PADILLA CELIS PETER"/>
        <s v="LAGOS SOLIS JUVENAL ISMAEL"/>
        <s v="ROCA GARAMENDI MARCOS"/>
        <s v="FLORIAN FARFAN JAIME MODESTO"/>
        <s v="GOMEZ LAYNES RICARDO JESUS"/>
        <s v="PEBE FRANCO ELAR MAMERTO"/>
        <s v="MARAVI VASQUEZ NICOLAS WALTER"/>
        <s v="CHANAME FERNANDEZ CARLOS JUAN"/>
        <s v="VELEZ LEON SERGIO RAÚL"/>
        <s v="CHAVEZ MAYTA EDWIN"/>
        <s v="PEÑA CALIZAYA CESAR AUGUSTO"/>
        <s v="SILVA KAMT ARMANDO DAVID"/>
        <s v="PEREZ CASTILLO ALEJANDRO MARTIN"/>
        <s v="CRUZ BARRERA MOISES "/>
        <s v="GOMEZ NIEVES ESTELLES ANTONIO"/>
        <s v="CALLE ARMACCANCE CESAR "/>
        <s v="AMAYA RIVERA MILKER GIN"/>
        <s v="AZURZA ALLCCARIMA YOVANI "/>
        <s v="VILLALBA CHIPANA DIEGO"/>
        <s v="CUBA RAMIREZ JOSE  "/>
        <s v="BLAS HIDALGO JAVIER"/>
        <s v="AMAYA RIVERA  JIM MEIK"/>
        <s v="AGUILAR REGALADO TEODORO"/>
        <s v="GAMBOA PONCE RICARDO AUGUSTO"/>
        <s v="MAMANI CHEJE RENE"/>
        <s v="FLORES BACON FRANCISCO "/>
        <s v="QUISPE ÑAUPARI ROY JULIO"/>
        <s v="RUIZ CHAVEZ DAVID "/>
        <s v="PUENTE FERNANDEZ JOHAN SAGITARIO"/>
        <s v="CUEVA RODRIGUEZ CARLOS"/>
        <s v="CHOQUEHUANCA YANCAPALLO CESAR"/>
        <s v="POLO CRUZADO ELVIS"/>
        <s v="AYAY CORREA PEDRO"/>
        <s v="HILARIO PASCUAL JONAS"/>
        <s v="MARTINEZ PAZ SEGUNDO HOMERO"/>
        <s v="CASTILLO ROMAN NIKE"/>
        <s v="PAICO RIVERA HEINER "/>
        <s v="CAÑARI ALVARADO DANIEL "/>
        <s v="GARCIA AREVALO ROMAN"/>
        <s v="ÑAHUI ALVAREZ JAIME"/>
        <s v="QUENALLATA MAMANI JOHNNY"/>
        <s v="MENDOZA CHAHUIN RICARDO ANGEL"/>
        <s v="HUARCAYA CALDERON EDINSON"/>
        <s v="BALDERA MAZA CESAR AUGUSTO"/>
        <s v="LUCIANO VALERIO WILLY"/>
        <s v="RAMIREZ HERNADEZ ALEXANDER MOISES"/>
        <s v="CASTILLO GUEVARA ANGEL"/>
        <s v="MALAGA VILLANUEVA JORGE RAPHAEL"/>
        <s v="AGURTO QUISPE JAIME ALONSO"/>
        <s v="PALOMINO QUISPE SANDRO ROBERTO"/>
        <s v="CUBA TORRES CARLOS"/>
        <s v="EDWIN WALTER PEÑA MENDOZA"/>
        <s v="CHIPANA DAVALOS JOSE LUIS"/>
        <s v="COLOS CAMPOS ARCIDEZ"/>
        <s v="CORREA DURAN VICTOR"/>
        <s v="DELFIN RIVAS JUAN JOSE"/>
        <s v="MERA ZULOETA STALIN FREUD"/>
        <s v="QUISPE RAMIREZ ENRIQUE"/>
        <s v="VASQUEZ HUAUYA CARLOS"/>
        <s v="VASQUEZ SOTO JIM"/>
        <s v="PARCCO CRESPO SERGIO"/>
        <s v="NAVARRO BURILLO LUIS"/>
        <s v="BALDERA MAZA LUIS"/>
        <s v="VARGAS POMA JULIAN"/>
        <s v="CONDORI HILASACA ILDEFONSO"/>
        <s v="ROJAS SOTO JAIME LEONCIO"/>
        <s v="GALLARDO LIMA JOSE ALEXANDER"/>
        <s v="MALPICA MESTANZA CARLOS"/>
        <s v="SANABRIA SIMEON ELMER BENIGNO"/>
        <s v="CALDAS CANO ALDO JULIANO"/>
        <s v="CHAVEZ YAURI ELVIS GILMORE"/>
        <s v="VELIZ HUARCAYA JUAN DONATO"/>
        <s v="CORNEJO PODESTA LUIS RUDY"/>
        <s v="LARICO CAIRA JOSE LUIS"/>
        <s v="CAMPIAN DE LA CRUZ FREDY"/>
        <s v="GUTIERREZ BEJARANO NELSON RUBEN"/>
        <s v="OSORIO OTERO OSCAR OMAR"/>
        <s v="VASQUEZ CHAVEZ ROWSVEL ELISEO"/>
        <s v="MANIHUARI GONZALES ANGEL RAUL"/>
        <s v="MOLINA SIERRA SERGIO ROUSSEO "/>
        <s v="GRANDA CESPEDES ENRIQUE ARTURO"/>
        <s v="DIAZ ESTRADA VIDAL"/>
        <s v="KAMT CHANG FELIX AUGUSTO"/>
        <s v="LANARO MANIHUARI JESUS FELIPE"/>
        <s v="QUINO HUINCHO MICHAEL RONALD"/>
        <s v="RIOS CHANCAHUAÑA JULIO CESAR"/>
        <s v="CALVAY HUAMAN PABLO JOSEP"/>
        <s v="CAMPOS TACUSI EVER LUIS"/>
        <s v="CHAVEZ CHINGUEL JORGE LUIS"/>
        <s v="PALMA BALDEON CESAR RUBEN"/>
        <s v="PALMA BALDEON CRISTOBAL AURELIO"/>
        <s v="ARTEAGA CASIHUE SAMUEL ABELARDO"/>
        <s v="ALVA DOMINGUEZ PEDRO LUIS"/>
        <s v="CHAHUA TOMAS JACK BARRONY"/>
        <s v="HUARACA TINEO WILLIAMS JESUS"/>
        <s v="INTI ALVA MARCO RUBEN"/>
        <s v="LEONARDO LOPEZ TEODORO"/>
        <s v="MARIN QUIRICA ABEL DEDI"/>
        <s v="MEDINA MATTA MILLER NILO"/>
        <s v="NAIRA VILELA JORGE"/>
        <s v="MORI ZEGARRA ALDO WILSON"/>
        <s v="GARCIA GUEVARA ANGELINA GIORELLY"/>
        <s v="VEGGRO SANTISTEBAN WAN ROY"/>
        <s v="ARROYO SORIANO YUBER ANIL"/>
        <s v="BENITES QUIQUIA MANUEL ANIBAL"/>
        <s v="CASTAÑEDA CRUZ DIMAS"/>
        <s v="HUARACA TINEO JUAN CARLOS"/>
        <s v="SANDOVAL AGUILAR JOSE MIGUEL"/>
        <s v="ARROYO SORIANO HUBER SUNIL"/>
        <s v="ENCARNACION COTRINA ALEJANDRO OMAR"/>
        <s v="MENDEZ HINOSTROZA JOSE ANTONIO"/>
        <s v="RAMIREZ HOLGUIN NYLSON XAVIER"/>
        <s v="REBAZA SOLIS PAULO CESAR"/>
        <s v="ELI COLUNCHE CARUAJULCA"/>
        <s v="JESSICA CACHAY MIRANDA"/>
        <s v="RANDY ALARCON BRYSON"/>
        <s v="BACA SANCHEZ CARLA BRIGITH"/>
        <s v="SILVA KAMT PIER JOAQUIN"/>
        <s v="TURPO HUAMAN STEFANO"/>
        <s v="ALEJOS QUINTERO FERNANDEZ"/>
        <s v="ROBERTO RICALDE CARHUACHAGUA"/>
        <s v="JOEL ROJAS MAYO"/>
        <s v="RAFAEL ROJAS ATENCIA"/>
        <s v="PEDROALBERTO JERSON PIANTO JUNCHAYA"/>
        <s v="JONAIKER TOSHIRO PILLACA LEON"/>
        <s v="EDWIN RONALD ANICAMA YALICO"/>
        <s v="MEDINA LLANCARI ELVIS EDU "/>
        <s v="RAVILLA FELIX IVAN CESAR"/>
        <s v="MEJIA SANCHEZ BILL JERRY "/>
        <s v="OLIVA USHIÑAHUA CHRISTIAN "/>
        <s v="RIOS RUIZ CRISTIAN MICHAEL"/>
        <s v="Achata Huayhuas Fredy"/>
        <s v="Achircano Huaman Teofilo"/>
        <s v="Adanaque Feria Carlos Martin"/>
        <s v="Agreda Rossi ,Gian Marco Anderson"/>
        <s v="Alarcon Lima, Anderson Segundo"/>
        <s v="Alejandro Jara, Edgard Stalin"/>
        <s v="Alpaja Martinez, Luis Alberto"/>
        <s v="Araujo Dominguez, Estalper Constante"/>
        <s v="Arista Villarruel, Juan Bautista"/>
        <s v="Ayala Basualdo, Crisologo Detler"/>
        <s v="Baca Perez Joel"/>
        <s v="Baldeón Cardenas Zenón Cirilo"/>
        <s v="Baldeón Torres Ruben Yale"/>
        <s v="Baldeón Torres, Nes Lee"/>
        <s v="Bandeira Teixeira, Fabiano"/>
        <s v="Barroso Alfaro Rodrigo Leandro"/>
        <s v="Bautista Gomez, Juan"/>
        <s v="Becerra Rayo, Antonio"/>
        <s v="Bernui Livia Narciso Martín"/>
        <s v="Borges Favaro, Carolina"/>
        <s v="Buleje Tolentino, Jesús"/>
        <s v="Buleje Tolentino, Pablo"/>
        <s v="Bustamante Perez, Segundo Manuel"/>
        <s v="Cabrera Alvarado, Alex Emilio"/>
        <s v="Cajacuri Huamán Juan José"/>
        <s v="Calderon Velasquez Oiler Wilder"/>
        <s v="Canchari Pituy, Epifanio Angel"/>
        <s v="Candamo Hurtado, Mateo Fredy "/>
        <s v="Canga Alvarado, Segundo Charles"/>
        <s v="Carnero Rodriguez Joshua Miguel Angel"/>
        <s v="Capuano Reynoso, Percy Enrique"/>
        <s v="Casanova Yupanqui, Samuel Marcelo"/>
        <s v="Castañeda Quilcaro, Wendy Melissa"/>
        <s v="Castillo Ronceros Jose Brayan"/>
        <s v="Cayotopa Azula, Rolando"/>
        <s v="Cayotopa Azula, Wilder"/>
        <s v="Centeno Lara, Wilfredo Rafael"/>
        <s v="Ccahuana Ñahuis Max"/>
        <s v="Ccuno Alata Oswaldo Lelis"/>
        <s v="Cerna Depaz Juan Jose "/>
        <s v="Cervantes Arevalo Milder"/>
        <s v="Cesinario Quezada, Frank Jhomeiny"/>
        <s v="Cesinario Quezada, Victor Michael"/>
        <s v="Chanduvi Claros, José Martín"/>
        <s v="Chavez Condor, Mario Martin"/>
        <s v="Choccelahua Huacho José Julio"/>
        <s v="Choccelahua Huacho Wilber"/>
        <s v="Chuquiyauri Garcia Herminio Maximo"/>
        <s v="Clemente Baltazar Henry"/>
        <s v="Coello Climaco Renzo Antonio"/>
        <s v="Condoli Huamani Jose Luis"/>
        <s v="Contreras Aranda Omar"/>
        <s v="Cribilleros Ronceros, Jaime Manuel"/>
        <s v="Cruz Rodriguez Edison Jair"/>
        <s v="Cuenca Garriazo, Christian Marcos"/>
        <s v="Cumpa Llamoja, Edson Orlando"/>
        <s v="Cumpa Yupton, Carlos Alberto"/>
        <s v="Da Silva Da Silva, Odelqleber Aparecido"/>
        <s v="De Almendia Favaro, Carlos Roberto"/>
        <s v="Do Nascimento Lira, Fabricio"/>
        <s v="Dueñas Rivera, Fernando Enrique "/>
        <s v="Escalante Manrique Joel"/>
        <s v="Escobar Cordova, Jorge Anibal"/>
        <s v="Espinoza Ostos, Jorge Luis"/>
        <s v="Estrada Veliz, Eduardo Richar"/>
        <s v="Fagundes da Silva, Jonatas"/>
        <s v="Falconi Rios, David Ulises"/>
        <s v="Falcon Tuanama, Cronver"/>
        <s v="Farro Bustamante ,Jesús Karina"/>
        <s v="Felix Cahuana, Tatiana"/>
        <s v="Ferreira de Almeida, Francisco"/>
        <s v="Flores Huani Kennedy Joshept"/>
        <s v="Flores Osorio, John Walter"/>
        <s v="Flores Payano, Juan Manuel"/>
        <s v="Garay Pampa, Julio Fernando"/>
        <s v="Garcia Ochoa Jhon Jonathan"/>
        <s v="Gomes Junior, Nilmar Arao"/>
        <s v="Gomez Cruz, José Antonio"/>
        <s v="Guillen Raymundo, Lorgio Marco"/>
        <s v="Gutierrez Cueva Diego Alfonso"/>
        <s v="Gutierrez Gutierrez, Juan Domingo"/>
        <s v="Gutierrez Saavedra, Luis"/>
        <s v="Guevara Chavez Argion"/>
        <s v="Guevara Rivera, Dennis"/>
        <s v="Guzman Guerrero, Oscar"/>
        <s v="Horna Miranda David"/>
        <s v="Horna Miranda Richard"/>
        <s v="Huamantinco Pascual, Edgar Misael"/>
        <s v="Huansi Guerreiro, Alexander"/>
        <s v="Huiñapi Mozombite, Alfredo"/>
        <s v="Huayhua Cucho, Julio Javier"/>
        <s v="Huertas Mena Juan"/>
        <s v="Lafex Cutizaca, Jean Carlos"/>
        <s v="Lafex Pare, Raul Santos"/>
        <s v="Landeo Guerra Liliana Aracely"/>
        <s v="Lang Miranda, Carlos Enrique"/>
        <s v="Lang Miranda, Luis Angel"/>
        <s v="Laura Chanca Prudencio"/>
        <s v="Laurente Flores, Juan Pedro"/>
        <s v="La Torre Aviles, Junior"/>
        <s v="Lazo Cueva Cristian"/>
        <s v="Levano Calderon, Omar Gustavo"/>
        <s v="Lima Marcañaupa, Wilder"/>
        <s v="Llance Santos, Jose Joel"/>
        <s v="Llanos Fernandez Juan Carlos"/>
        <s v="Llanos Ilquin, Rober"/>
        <s v="Llanos Laurente, Jorge Luis"/>
        <s v="Lliuyacc Cisneros, Bruce Johnny"/>
        <s v="Mamani León, David"/>
        <s v="Mansilla Guerra, Miguel Angel"/>
        <s v="Maura Alarcon Jose Luis"/>
        <s v="Medina Abanto, Wilder"/>
        <s v="Medina Anchante, Anthony Alejandro"/>
        <s v="Medina Jimenez Yeiver"/>
        <s v="Mendivil Flores, Ronald Carlos"/>
        <s v="Mendoza Córdova, Javier"/>
        <s v="Mendoza Córdova, Manuel Enrrique"/>
        <s v="Mendoza Coronado, Alexander Manuel"/>
        <s v="Mendoza Huarcachi, Jhonatan"/>
        <s v="Millones Reque Jorge"/>
        <s v="Molina Benavente, Manuel Emilio"/>
        <s v="Molleda Estrada Alfonso Manuel"/>
        <s v="Montañez Diaz, Gustavo Armitiano"/>
        <s v="Mori Lopez, Ronald Herbert"/>
        <s v="Mori Vasquez, Felix Gadiel"/>
        <s v="Mosquera Ibarra, Kleber Manuel"/>
        <s v="Muñoz Legua, Jorge Hernán"/>
        <s v="Murayari Arirama, Alan Gabriel"/>
        <s v="Neyra Castañon Carlos Eduardo"/>
        <s v="Noa Lozano Jose Luis"/>
        <s v="Noriega Diaz Miguel Angel"/>
        <s v="Nuñez Castillo, Polinario"/>
        <s v="Nuñez Elias, Harold Wilder"/>
        <s v="Nuñez Huaman ,Cirilo"/>
        <s v="Nuñez Huaman, Demetrio"/>
        <s v="Nuñez Huaman, Nilton"/>
        <s v="Obando Pretell, Ysraerl Leodan"/>
        <s v="Ochavano Rodriguez, Fidel"/>
        <s v="Ortiz Cortez Marluis Alberto"/>
        <s v="Paima Escobar, Taylor"/>
        <s v="Palacios Cruz, Hiler"/>
        <s v="Pallarco Araujo, Noe David "/>
        <s v="Pallarco Araujo, Saul Esau"/>
        <s v="Palza Mandamiento, Bryan Andree"/>
        <s v="Panta Llamosa, Anthony Williams"/>
        <s v="Panta Yovera, Henry Anthony"/>
        <s v="Paraizaman Luque Katherine Melissa"/>
        <s v="Paredes Diaz, Victor"/>
        <s v="Paz Medina, Therry Rhomua"/>
        <s v="Payajo Campos, Juan"/>
        <s v="Payano Cuyutupa, Yovani Rubel"/>
        <s v="Penguicha Estaalche Abel"/>
        <s v="Pinillos Flores, Jorge Luis"/>
        <s v="Pomiano Ccarhuarupay, Juan carlos"/>
        <s v="Quiñones León ,Erick Paul"/>
        <s v="Quiñones León, Miguel Angel"/>
        <s v="Quispe Galindo, Freddy Celso"/>
        <s v="Quispe Garcia, Miguel Angel"/>
        <s v="Quiñones Rivera, Jose Luis"/>
        <s v="Quispe Alanya, Felmer"/>
        <s v="Quispe Guillen, Rafael Dario"/>
        <s v="Quispe Malasquez Andres Amador"/>
        <s v="Quispe Sulca, David"/>
        <s v="Ragas Osorio, Randy Josue"/>
        <s v="Ramos Huamani Ramiro"/>
        <s v="Retuerto Blas, Fortunato Luis"/>
        <s v="Reyna Benites, Ivar Dani"/>
        <s v="Rivera Becerra, Jack Antonino"/>
        <s v="Rivera Cerron, Fortunato"/>
        <s v="Rocha Chesley"/>
        <s v="Rodriguez Atoche Yanina Rosmery"/>
        <s v="Rodriguez Quispe Edmar Rufino"/>
        <s v="Rodriguez Suarez Santos"/>
        <s v="Rodrigo Taracaya Fredy"/>
        <s v="Rojas Cardenas Hugo Hernan"/>
        <s v="Rojas Cornejo, Joel"/>
        <s v="Rojas Palomino, Pedro Ernesto"/>
        <s v="Rojas Reyes, Lamberto Alejandro"/>
        <s v="Salazar Torres, Italo Jean Fracio"/>
        <s v="Salcedo Vasquez Luis Ernesto"/>
        <s v="Saldaña Salome, Javier Ivan"/>
        <s v="Samanez Boezo Roly"/>
        <s v="Sanchez Gutierrez, Sixto Froilan"/>
        <s v="Sangama Tina Wakerman Jay"/>
        <s v="Santa Cruz Moscoso Leonardo"/>
        <s v="Secas Ticlia Aaron Jean Pierre Israel"/>
        <s v="Sedano Sullcaray Jaime Rafael"/>
        <s v="Siguacollo Calla, Luis Nazario"/>
        <s v="Solano Huachaca, Jhordy Cesar"/>
        <s v="Soria Arcentales, Antonio Martin"/>
        <s v="Sucasaire Pacco, Hector"/>
        <s v="Tanchiva Ojanama, Manuelito"/>
        <s v="Tapullima Guerrero, Viterbo Eli"/>
        <s v="Taype Clemente Abel"/>
        <s v="Tenorio Ortiz, Rosmel"/>
        <s v="Tenorio Tauma, Hugo Dante"/>
        <s v="Teran Matute, Jefferson Fredwing"/>
        <s v="Teves Vilca, Richar Lucho"/>
        <s v="Tineo Huamani Emanuel Victor"/>
        <s v="Toledo Cardenas, Alejandro "/>
        <s v="Torrealba Briceño, Henry  Tobias"/>
        <s v="Torrealba Garcia Junior José Luis"/>
        <s v="Tupacyupanqui Navarro, Edison Manuel"/>
        <s v="Trigoso Fernandez, Genrry Leo"/>
        <s v="Urcia Palomino, Hugo Gustavo"/>
        <s v="Valderrama Gerova, Jhon Stive"/>
        <s v="Valladares Diaz, Yofre Yhon"/>
        <s v="Vargas Arredondo ,Luis Alfredo"/>
        <s v="Vargas Ccuno, Luis Fernando"/>
        <s v="Vargas Llamoza, Walter Wilson"/>
        <s v="Vargas Portella Niltón Roberth"/>
        <s v="Vargas Quecaño, David"/>
        <s v="Vargas Taquire Angel Odon "/>
        <s v="Vasquez Cancino Bacilio Justo"/>
        <s v="Vega Huaranga Carlos Cesar"/>
        <s v="Varillas Querevalu Paul Wilson"/>
        <s v="Velasco Huamani, Jairzinho José"/>
        <s v="Vilcahuaman Pascual, Ever Eudal"/>
        <s v="Vilcapoma Yaure, José Javier"/>
        <s v="Villavicencio Leyva Oscar"/>
        <s v="Peñafiel Leguia,  Amador"/>
        <s v="Huaytan Ruiz, Paulo Cesar"/>
        <s v="Casanova Huamani, Carlos Alberto"/>
        <s v="Rivera Becerra, Miguel Angel"/>
        <s v="Rios Soria Franco Billy"/>
        <s v="Baca Perez Zenón"/>
        <s v="Asharan Mendoza, Diego Alberto"/>
        <s v="Montoya Castro, Brandon Richard"/>
        <s v="Montoya Calderon, Marco Antonio"/>
        <s v="Segura Paucar Franco "/>
        <s v="León Caisahuana Goleat Rene"/>
        <s v="Huaytan Ruiz Eder Gustavo"/>
        <s v="Herrera Capa Vicente"/>
        <s v="Herrera Herrrera Miguel Eulogio"/>
        <s v="Flores Salazar Gaspar"/>
        <s v="Davila Torrejon Diego Sebastian"/>
        <s v="Martinez Solano Milton "/>
        <s v="Quiroz Tambini Piero Mitchel"/>
        <s v="Gonzales Aponte Juan Luis"/>
        <s v="Ordoñez Galvez William Admerson"/>
        <s v="Vizcarra Chata Santiago"/>
        <s v="Zabala Rojas Oseas Abel"/>
        <s v="Zamora Enciso Gerardo"/>
        <s v="Zeña Ccorahua, Jhonatan"/>
        <s v="Zeña Sipion, Jorge Adalberto"/>
        <s v="Zuloeta Davila, Miguel"/>
        <s v="Cardenas Maringo Ricardo Roger"/>
        <s v="Cardenas Maringo Liszeht Cecilia"/>
        <s v="Arbulu Sobrino Pablo Cesar"/>
        <s v="Regalado Linarez Miguel Angel"/>
        <s v="Castro Gutierrez Ronald"/>
        <s v="Cardenas Dominguez Heladio"/>
        <s v="Vergara Becerra Carmen Rosa"/>
        <s v="Aylas Alvites Luis Angel"/>
        <s v="Sanchez Miranda Gorginho Aldair"/>
        <s v="Sanchez Esteban Henry Felix"/>
        <s v="BARRIENTOS AIQUIPA JUSTINIANO"/>
        <s v="SALAS SANANCINA LLOFRE  "/>
        <s v="SOLANO PUELLES LUIS ALBERTO"/>
        <s v="ARBILDO MOZOMBITE ROLAN NAGOR"/>
        <s v="SILVA CRUZADO SAUL BRAD FRIDEL"/>
        <s v="MEZA SILVA DOMINGO ANGEL"/>
        <s v=" LINO ALVARADO FLOIRAN"/>
        <s v="AYLAS MAYTA SANDRO JOHNNY"/>
        <s v="URRUNAGA LLAJA RICARDO"/>
        <s v="MENDOZA PALACIOS HAROLD GABRIEL"/>
        <s v="ALFARO TAPIA GUSTAVO ALONSO"/>
        <s v="LOPEZ GUTIERRES PEDRO"/>
        <s v="GONZALES SANTIVAÑEZ HAROLD ROBERTO"/>
        <s v="LOPEZ DE LA PAZ GARY JAVIER"/>
        <s v="YNFANSON SALAS ELMO DANIEL"/>
        <s v="CARRASCO ROMAN ERASMO"/>
        <s v="SOTO CHAVEZ FREDDY MIGUEL"/>
        <s v="ROMERO LLANOS DIEGO RODRIGO"/>
        <s v="AGUIRRE MORENO JUAN TEODORO"/>
        <s v="SOCLA ELIAS OSWALDO RODOLFO"/>
        <s v="FLORIAN LUYO NICOLAZ"/>
        <s v="CUETO MEDRANO OSCAR "/>
        <s v="CAJO  ENRIQUE CARLOS "/>
        <s v="LIMA SOLANO ROLY"/>
        <s v="DEL ALAMO PEREZ RAUL"/>
        <s v="GONZALEZ REBON JUAN JOSE"/>
        <s v="OLMEDO MANUEL ANTONIO"/>
        <s v="PANGALIMA SAAVEDRA AUGUSTO"/>
        <s v="SANTIAGO CHUJUTALLI EDUARD PABLO"/>
        <s v="SEDANO QUISPE DIEGO ARMANDO"/>
        <s v="CAJAHUARINGA SANTOS GIANCARLO"/>
        <s v="NIETO SANTOS JUAN"/>
        <s v="ALBAN MUÑOZ JORGE ALFONSO"/>
        <s v="CONDORI BALLENA DANNI HOMAR"/>
        <s v="LEON CUETO RENE"/>
        <s v="NAPANGA CARBAJAL JOSE ANTONIO"/>
        <s v="RIVERA TARAZONA EDWIN FRANCISCO"/>
        <s v="ESQUIVEL MATEO SAUL DAVID"/>
        <s v="GOMEZ AYALA EDWIN NESTOR"/>
        <s v="RODRIGUEZ ANTICONA RICHARD ALONSO"/>
        <s v="GAMARRA YANAYACO EDELMIRO JOE"/>
        <s v="LARA PEREZ MOISES JESUS"/>
        <s v="GARCIA PEREZ CARLOS GUILLERMO"/>
        <s v="RELICARIO FIGUEROA CRISTOPHER LEO"/>
        <s v="AGUIRRE LOPEZ CLODOALDO JUAN"/>
        <s v="HUERTA REYNALDO ANGEL"/>
        <s v="ROMERO SANTAMARIA STALIN ANANIAS"/>
        <s v="VICENTE REYNALDO HENRY NEYCER"/>
        <s v="TUPIA ANSIETA CARLOS DAVID"/>
        <s v="RIOS ALBARRACIN ENNIO PAOLO STEPHANO"/>
        <s v="LINO ORBEZO BRAULIO MAXIMO"/>
        <s v="PUNIL GUILLEN WILBER"/>
        <s v="PUNIL GUILLEN GUILLERMO"/>
        <s v="CUADROS VICENTE PEDRO ESTEBAN"/>
        <s v="MERMA MAMANI BAUTISTA"/>
        <s v="MORAN FLORES JESUS ALBERTO"/>
        <s v="PUNIL GUILLEN JONAS"/>
        <s v="GUILLEN ISIDRO ALDO ALEXANDER"/>
        <s v="DIAZ PEREZ WILLIAM"/>
        <s v="SORIA QUISPE LUIS ALBERTO"/>
        <s v="CHANCAS TAIPE MATEO"/>
        <s v="MERINO VALENCIA OLIVER"/>
        <s v="MARTINEZ ATENCIA ANGEL EDUARDO"/>
        <s v="CHOLAN CARDENAS BRANDON DODI"/>
        <s v="DIAZ PEREZ DONAR"/>
        <s v="ACEBEDO MOLINA RAFAEL CECILIO"/>
        <s v="PUNIL HUACRE DAYANA WYNY"/>
        <s v="ALVA SEVILLANOS HENRI"/>
        <s v="DELGADO PANTOJA KATHERIN  LIZBETH"/>
        <s v="GONZALES NIETO KLEIBER ALEXANDER "/>
        <s v="AYALA CHACON ELVIS PERCY "/>
        <s v="ROCHA QUISPE ROLANDO "/>
        <s v="MARTEL AQUINO YIMMY ANTHONY "/>
        <s v="GUILLEN ISIDRO KEVIN EDUARDO "/>
        <s v="MERMA RAMOS JULIO "/>
        <s v="ROBLES CLAVERIANO FREDY "/>
        <s v="HERRERA BRAVO EDGAR "/>
        <s v="CANCHANYA AVALOS JAIMITO "/>
        <s v="SORIA QUISPE RAUL "/>
        <s v=" NUÑUVERO PUSCAN DANIEL SANTOS"/>
        <s v="JOEL ALEXANDER ALGONER PALOMINO"/>
        <s v="LLAMOCCA SANCHEZ ALEX "/>
        <s v="VILCHEZ TEJADA JUAN CARLOS "/>
        <s v=" LEON TITO JACINTO"/>
        <s v="REMIGIO CRUZ TEODORICO "/>
        <s v="UNTOL ECHEVERRIA JOSE MANUEL "/>
        <s v="CHUJUTALLI CENEPO SANDRO"/>
        <s v="JUAREZ RODRIGUEZ SEGUNDO ELISEO"/>
        <s v="REATEGUI GUERRA TITO FELICINDO "/>
        <s v="ESPIRITU CALDAS GABRIEL EDWIN"/>
        <s v=" VASQUEZ ASTONITAS JUAN CARLOS"/>
        <s v="CHAVEZ ROJAS JELY JESUS "/>
        <s v="EULOGIO TORPOCO PERCY WILLIAMS "/>
        <s v="CRIOLLO VEGAS ALEX YVAN"/>
        <s v="DIAZ ARANDA CARLOS "/>
        <s v="GOMEZ HUAMAN MATHIUS MICHAEL"/>
        <s v="CONDORI YANA GRIMALDO EDGAR"/>
        <s v="OGOÑA ORTIZ JOSE IGNACIO "/>
        <s v="CONDORI YANA RENE SANTIAGO"/>
        <s v="IGUISABEL SANDOVAL LUIS ANTONIO"/>
        <s v="SANDOVAL SAMCHEZ CARLOS AUGUSTO"/>
        <s v="MORALES CULLCUSH ALBERTO CARLOS "/>
        <s v="TACURE CALLE JAIME "/>
        <s v="CERAS OREJON MILTHON "/>
        <s v="VARGAS ISIDRO JOSTIN JOEL "/>
        <s v="HUAYTALLA CUYA JORGE LUIS "/>
        <s v="CASTRO ROMERO PERCY LUIS "/>
        <s v=" DANCOURT SALAS CARLOS "/>
        <s v="CALERO ROJAS ROLANDO RUBIN"/>
        <s v="BRAVO MEJIA JACKELINE LEDDY "/>
        <s v="ESCRIBA CERDA MELQUIADES "/>
        <s v=" GAMARRA PANTA IRWIN OSNAR"/>
        <s v=" GARIBAY ORTIZ LISBETH MANIZA"/>
        <s v="GUERRA RIOS CLEBER "/>
        <s v=" GUTIERREZ ROSALES ROLANDO HERMOGENES"/>
        <s v=" LOZANO ESPIRITU JHORDY DAVID"/>
        <s v=" MAMANI CCALLOHUANCA RENE"/>
        <s v="OSNAYO MARCOS ARLINE SALETH "/>
        <s v="PALOMINO CANALES CESAR ALFREDO "/>
        <s v=" RAJO DELGADO ABEL ESEQUIAZ"/>
        <s v="TANTA QUEZADA KEVIN "/>
        <s v=" VARGAS ISIDRO OSCAR GIANCARLO"/>
        <s v=" SANCHEZ PORTILLA OSCAR"/>
        <s v=" PUNIL RIOS FERNANDO JOSEPH"/>
        <s v="ALMONTE SANCHEZ JULIO CESAR "/>
        <s v=" GUERRA MEDRANO ADOLFO JOSE"/>
        <s v="CARRASCO NORIEGA JIMMY ROGER "/>
        <s v=" MUÑOZ SORIANO JAVIER"/>
        <s v=" GUILLEN RENGIFO LEE ALICE STEVENS"/>
        <s v=" MIZA ALVARADO EYSER"/>
        <s v="PAUCAR CAMPOS ROBINSON PAUL "/>
        <s v="VERA CUBA TEOFILO "/>
        <s v="GIL ROCHA JOSE GONZALO "/>
        <s v=" FIDEL VARGAS FRANK"/>
        <s v="GARCIA QUISPE LUIS ALAN "/>
        <s v="HUAMANI LUCERO ANTHONY STEVEN "/>
        <s v="INFANZON CHAVEZ BROLIN EDWIN "/>
        <s v="VELASQUEZ CHERO KAROLA ISABEL "/>
        <s v="MENDEZ QUISPE CRISTHIANS ANDERSON"/>
        <s v="PURISACA SABOYA ERICK OSWALDO"/>
        <s v="ESPINOZA MACURI RICARDO"/>
        <s v="HINOSTROZA MAXIMILIANO MOISES"/>
        <s v="MONTALVO FALCON JUAN ANULFO"/>
        <s v="CALDERON CODEÑA ISAIAS YOFRE"/>
        <s v="HIPOLITO FALCON ALAN GUIOMAR"/>
        <s v="CONCHA ATAURIMA VICTOR"/>
        <s v="CUYUBAMBA TORRES MIGUEL"/>
        <s v="REYES CHAPOÑAN ANGEL RAUL"/>
        <s v="LOPEZ PINEDO ALEX"/>
        <s v="AVILA PUMAHUACRE LUIS"/>
        <s v="RIVERA CARBAJAL JOSE LUIS"/>
        <s v="BERMUDEZ CHAVEZ LUIS ANTHONY"/>
        <s v="AURES PEREZ NORA MARIBEL"/>
        <s v="SANTIAGO NARCISO YALITH"/>
        <s v="MOSCOSO REYES WIDMAN"/>
        <s v="PICON GUTIERREZ GORDANO"/>
        <s v="FERNANDEZ HUAYLLAHUAMAN DANIEL"/>
        <s v="TINTA SALDAÑA JANIO"/>
        <s v="VITE CHARCA PEDRO LUIS"/>
        <s v="CONDORI CHICCHE JUAN ALBERTO"/>
        <s v="CASAS SINARAHUA RICARDO FREDY"/>
        <s v="RUIZ CHOTA JACK CHRISTOPER"/>
        <s v="ENCARNACION PARRA ROY NELVICK"/>
        <s v="TORRES CCENTE DAVID"/>
        <s v="MAYTA CHOQQUE JUNIOR "/>
        <s v="BAUTISTA CANCHARI MARCIAL"/>
        <s v="RIOS ANCCASI MIGUEL"/>
        <s v="BAUTISTA CANCHARI JHONATAN"/>
        <s v="HUAQUI MONJA JUAN JESUS"/>
        <s v="MAYTA SULLCA JAVIER"/>
        <s v="GOMEZ USCA SIMON JESUS"/>
        <s v="CRIOLLO ZEGARRA SEGUNDO GABRIEL"/>
        <s v="LAYA LLOREDA JOSE MARIA"/>
        <s v="NEGRETE PALACIOS MIGUEL ANGEL"/>
        <s v="CCAHUAY HUAMANI EDISON ERNESTO"/>
        <s v="URIBE PEREZ FERNANDO"/>
        <s v="SAGASTEGUI REATEGUI JOSE HONORIO"/>
        <s v="ORCON HERRERA JIMMY "/>
        <s v="ADRIANZEN JUAREZ WALTHER EDUARDO "/>
        <s v="LOVERA VIZARRETA CARLOS ENRIQUE"/>
        <s v="ARIAS PEÑA WILIAM ENRIQUE"/>
        <s v="ROSARIO ARAUJO CESAR AUGUSTO"/>
        <s v="BECHARA VILLAMIZAR LOURDES JOLENNY "/>
        <s v="SANCHEZ JERONIMO CARLOS MARTIN"/>
        <s v="PALOMINO HUAMANI ALEX ALEJANDRO "/>
        <s v="RODRIGUEZ POMAJULCA FERNANDO ROMARIO"/>
        <s v="PAREDES SANCHEZ FELIX FELIPE"/>
        <s v="RODRIGUEZ CARRERA JUAN JOSE"/>
        <s v="OLIVAR QUISPE ALEX MARTIN "/>
        <s v="POMAJULCA HERRERA GABRIEL ADAN"/>
        <s v="SUAREZ REYES ALDO CRISTIAN "/>
        <s v="HUAYTA MENDOZA CARLOS FRANZ"/>
        <s v="ROMAN AYALA JHOANN CHISTIAN "/>
        <s v="AQUINO HOLGUIN  MARBIN ALEX "/>
        <s v="BRONCANO LIVIA GUIDO PEDRO"/>
        <s v="VILLAJUAN AYALA JEFFERSON EDSON "/>
        <s v="MONTERO BERMUDEZ JORGE LUIS"/>
        <s v="RODAS PALOMINO JAIME "/>
        <s v="CUYUBAMBA GUTIERREZ JESUS ANTONIO "/>
        <s v="HINOSTROZA ARIAS ANTONY ALEXANDER "/>
        <s v="RODAS PALOMINO  YOVANY GORDHY "/>
        <s v="PALOMINO ESTRADA LUIS FERNANDO"/>
        <s v="CHURA TINTAYA SAMUEL RICARDO "/>
        <s v="MONTERO ALARCON  LUIS ENRIQUE"/>
        <s v="RIVERA LIVIA JHAN FELIX "/>
        <s v="TADEO CAMONES JORGE LUIS"/>
        <s v="MEGO TAPIA SERGIO "/>
        <s v="LOPEZ ACHATAGUA RONAL"/>
        <s v="BECERRA MOJONERO FRANCISCO"/>
        <s v="COTRINA SANCHEZ JOSE JULIO"/>
        <s v="HUERTAS TOLENTINO JOSE"/>
        <s v="ALIAGA CHAVEZ EDWIN JOHNY"/>
        <s v="ALIAGA CHAVEZ MARCO ANTONIO"/>
        <s v="CAMARENA ARCAYA ABRAHAM"/>
        <s v="LOPEZ APAICO BERTRAND PALMIRO"/>
        <s v="MUÑOZ RAMOS HAROLD RANDY"/>
        <s v="DE LA CRUZ SALCEDO JUAN DIEGO"/>
        <s v="LLANTOY REYES CLEDER ALVARO"/>
        <s v="Abregu Hurtado Ronald Urciso"/>
        <s v="Alarcon Huaman Julio Jose"/>
        <s v="Aldoradin Salinas Luis Alberto "/>
        <s v="Alejos Navarrete Isrrael Grover  "/>
        <s v="Alfaro Mori  Eddy Edmundo"/>
        <s v="Alvino Orellano Jonathan "/>
        <s v="Anchante Garcia Cristian Ivan"/>
        <s v="Arce Marcos Gerardo Agusto "/>
        <s v="Astucuri Ezaguirre Rodolfo Zosimo "/>
        <s v="Avalos Gabriel Alex "/>
        <s v="Avalos Marmanillo Manuel Arturo "/>
        <s v="Balbin De La Cruz Joel Joaquin "/>
        <s v="Barillas Aguirre David Samuel "/>
        <s v="Barillas Aguirre Jaime Dionisio"/>
        <s v="Barillas Aguirre Marco Antonio "/>
        <s v="Belsuzarri Campos  Antony Jonathan"/>
        <s v="Broncano Chavez Rafael Rivelino"/>
        <s v="Burga Olano Jhonatan "/>
        <s v="Bustamante  Gahuallay Jairo"/>
        <s v="Bustamante Gahuallay Pablo Cesar"/>
        <s v="Caballero Munico Carlos Edson"/>
        <s v="Caceres Najarro Angel Nicolas "/>
        <s v="Caceres Peña Andres Felipe"/>
        <s v="Cadillo Adan Jesus Marcelino"/>
        <s v="Callo Leon Percy Ivan "/>
        <s v="Campos Fernandez Daniel"/>
        <s v="Canaquiri Cainamari Aler"/>
        <s v="Carbajal Abanto Luis Antonio"/>
        <s v="Castro Mercado  Edsson Enrique"/>
        <s v="Chacon Pizango Segundo Alfonso"/>
        <s v="Chuchon Maytan  Thony "/>
        <s v="Chuquispuma Chuquispuma Ivan Orlando "/>
        <s v="Cisneros Vargas Freddy Jorge "/>
        <s v="Cordova Hidalgo Arturo Javier "/>
        <s v="Crisologo Torres Wilder Alexander "/>
        <s v="Cruzado Lara  Jose Luis"/>
        <s v="Davalos Poma Eddy Rolando "/>
        <s v="Diaz Abregu Fernando "/>
        <s v="Diaz Abregu Yelson"/>
        <s v="Diaz Ñaupa Reyner Maycol "/>
        <s v="Dimas Mellan Giron Samar "/>
        <s v="Donayre Benavides Oscar Alexander"/>
        <s v="Enciso Chaca Luis Anthony "/>
        <s v="Escamillo Espinoza Josse Luciano"/>
        <s v="Espada Sifuentes Ezequiel Federico"/>
        <s v="Espinoza Gurmendi Romulo Alex"/>
        <s v="Espiritu Leandro Alcides Edelmiro"/>
        <s v="Felipe Ventura Johan Wilson Alejandro"/>
        <s v="Fernandez Fajardo Joseph Manuel"/>
        <s v="Fernandez Naveda Evelyn Patricia"/>
        <s v="Fernandez Quincho Dany Daniel "/>
        <s v="Flores Quispe  Juan Carlos"/>
        <s v="Flores Salvatierra Juan Pablo "/>
        <s v="Garcia Mayta Walter Leopoldo"/>
        <s v="Goitia Utcane Isaias "/>
        <s v="Gomez Barrientos Mauro Jesus "/>
        <s v="Gomez Quesquen, Yuri Kenny"/>
        <s v="Gonzales Huaman Victor Javier "/>
        <s v="Gonzales Martinez Daniel Anthony "/>
        <s v="Gonzales Rivera Pedro Pablo"/>
        <s v="Guerra Tueros Luis Eduardo"/>
        <s v="Guzman Vega Eriberto"/>
        <s v="Huamantica Quispe Jorge"/>
        <s v="Huarote Castilla Hernan"/>
        <s v="Huayllaccahua Gutierrez Ruben"/>
        <s v="Huayra Roman Jhonathan William "/>
        <s v="Huerta Julca Jorge Aurelio"/>
        <s v="Ibañez Primo Miguel Antony"/>
        <s v="Ilave Huamani Carlos Enrrique "/>
        <s v="Infante Vila Ivan Giuliano"/>
        <s v="Ingaroca Velasco Luigi Kenyi "/>
        <s v="Juro Pumahuallca  Cesar Agusto"/>
        <s v="Laura Anchayhua Gino Jampier"/>
        <s v="Laura Cano Jesus Oscar "/>
        <s v="Lavado Rosales Rudy Edwin "/>
        <s v="Lazaro Haro Danny Oswaldo"/>
        <s v="Lazo Molina Leonardo Maximo "/>
        <s v="Leiva Alejandro Homer Victor"/>
        <s v="Levano Ferreyra Jose Carlos "/>
        <s v="Limachi Abregu Rodolfo Manuel "/>
        <s v="Llacza Camargo Julio Basilio"/>
        <s v="Lujan Yupanqui Ronaldo Victor "/>
        <s v="Machuca Vilca Cesar Efrain "/>
        <s v="Mallma Huamani Edie Raul"/>
        <s v="Mariluz Avalos Armando "/>
        <s v="Marquez Terrones Jersson Brayan"/>
        <s v="Martinez Martinez Jonatann Jesus"/>
        <s v="Martinez Moreyra Jemie Francisco "/>
        <s v="Mata Morales Javier"/>
        <s v="Mendoza Carrion Victor Raul"/>
        <s v="Mendoza Rafael Jhon Einstein"/>
        <s v="Merlo Quijano Edwin"/>
        <s v="Meza Chavez Mario Antonio"/>
        <s v="Meza Condori Wilian "/>
        <s v="Mirano Mas Mario"/>
        <s v="Morales Tristan Milciades "/>
        <s v="Moran Correa Julio Segundo"/>
        <s v="Moreno Almeyda Jose Luis"/>
        <s v="Muñante Pachas Walter Elías"/>
        <s v="Navarro Mantari Jhimy Giancarlo "/>
        <s v="Nazario Cruz Juan Carlos"/>
        <s v="Nuñez Espinoza Jean Junior "/>
        <s v="Oliveira Panduro Wilguer Antonio "/>
        <s v="Olortegui Utia Lizeth Elva"/>
        <s v="Ore Villanueva Edwin Cristian "/>
        <s v="Ortega Limaymanta Patricia Sophia "/>
        <s v="Paisig Vasquez Jose Deiber"/>
        <s v="Palomino Ramos Romulo "/>
        <s v="Paquiyauri Tineo Wilber"/>
        <s v="Paredes Cuzcano Ricardo Ivan"/>
        <s v="Peña Mestanza Pedro Jose"/>
        <s v="Peralta Panduro Fernando"/>
        <s v="Perez Cano Yvan Lucas"/>
        <s v="Perez Martinez Jose Luis "/>
        <s v="Pinedo Flores Halder Roler"/>
        <s v="Pretel Casachahua Leonardo Cesar"/>
        <s v="Pretel De La Cruz Cesar Goyo"/>
        <s v="Quispe Albornoz Harny Bryan "/>
        <s v="Quispe Noa Erick Moises"/>
        <s v="Quispe Quispe  Carlos"/>
        <s v="Reategui Hernandez Edwin Leonardo "/>
        <s v="Reyes Baltazar Germias Joel"/>
        <s v="Reyes Barreto Dani Janpier "/>
        <s v="Robles Quispe Jesus Shaid "/>
        <s v="Sanchez Almeyda Luis Angelo "/>
        <s v="Sandoval Cadillo Jairo Luis "/>
        <s v="Santisteban Ynoñan Victor Andres"/>
        <s v="Saravia Anicama, Gleen Jovanny"/>
        <s v="Sedano Chaupis Friedrik David"/>
        <s v="Soto Millan Jimmy Richard "/>
        <s v="Sullca Aguirre Arturo "/>
        <s v="Sullca Ramos Juan Manuel"/>
        <s v="Tasayco Flores Marko Roberto"/>
        <s v="Tornero Olivares Marco Antonio"/>
        <s v="Torres Fernandez Griego Esaul"/>
        <s v="Valentin Veliz Alexander Jesus"/>
        <s v="Valera Sandoval Pierre "/>
        <s v="Vargas Linares Jorge Junior "/>
        <s v="Vilca Ore Gustavo Antonio "/>
        <s v="Villegas Llacsahuache Eder Esly "/>
        <s v="Yataco Tasayco Hugo David"/>
        <s v="Yataco Tasayco Jonathan Joel"/>
        <s v="Zambrano Guerra Marcelo "/>
        <s v="Zambrano Guerra William Eduardo "/>
        <s v="Zambrano Tuanama Roberto Carlos "/>
        <s v="QUISPE ROJAS JOEL"/>
        <s v="AMASIFUEN ROMAYNA TONY ALEXANDER"/>
        <s v="TELLO COLORADO ELMER BENITO"/>
        <s v="MARQUEZ CORONADO MARZOLINI "/>
        <s v="CRISTOBAL RIOS LIZBETH NATALIA"/>
        <s v="INUMA PINZANGO MANOLO"/>
        <s v="CRUZADO  BANCAYAN  ALBERTO"/>
        <s v="AMARO BUITRON  RUBEN PEDRO"/>
        <s v="ANGULO VIVAS HERIBERTO XAVIER "/>
        <s v="BENDEZU ZUMBA WILBERT ANGEL "/>
        <s v="CAMPOMANES RETUERTO STALIN ELIO"/>
        <s v="CARBAJAL BARDALES CARLO FRANCISCO "/>
        <s v="CASTRO PEÑA VICTOR OBED"/>
        <s v="CENTENO YANCE ARTEMIO"/>
        <s v="CHAMORRO ESTACIO ARMANDO PERCY"/>
        <s v="CHUQUILLANQUI CASTAÑEDA JOSE ALEXANDER"/>
        <s v="CORDOVA ARZAPALO CECILIA CHARITO"/>
        <s v="CRUZ DELGADO  JOSE SANTOS"/>
        <s v="CUBA CARBAJAL BRYAN ANTHONY"/>
        <s v="DIAZ PINEDO ERIKA LIZET"/>
        <s v="DIAZ PINEDO JIMMY"/>
        <s v="ECHACCAYA ROMERO JUAN MELANIO"/>
        <s v="ESPIRITU OBREGON ARSENIO "/>
        <s v="ESTELA ALEGRE ALBERTO CAYETANO"/>
        <s v="GONZALES LEDEZMA LILIANA"/>
        <s v="GONZALES MANRIQUE ALEJANDRO"/>
        <s v="HERNANDEZ TACULI LUIS RAFAEL"/>
        <s v="HINOSTROZA ALARCON WILFREDO"/>
        <s v="HUILLCA GONZALES ANTHONY STEVES"/>
        <s v="LARA OLIVOS WILLIAN JOSE "/>
        <s v="LAURENO MEZA MAY MARCIAL"/>
        <s v="LINARES TUANAMA FROYLON"/>
        <s v="MENDOZA NAPA  WILVER ALFREDO "/>
        <s v="MOLINA FIERRO JHON"/>
        <s v="MONTES BUSTAMANTE SEGUNDO JOHAN"/>
        <s v="NAVARRO REYES MARIA DEL PILAR"/>
        <s v="NEYRA HUAMAN PEDRO"/>
        <s v="PONTE ZUMBA JUAN PEDRO "/>
        <s v="PUMAYALLI MENDEZ  JAIME"/>
        <s v="RAMOS YANAC PABLO JOSEPH"/>
        <s v="RONDON LARA JEYSER DAVID"/>
        <s v="ROSADO ARQUIÑEGO JOSE ANIBAL"/>
        <s v="RUMICHE CHAVEZ CARLOS ENRIQUE  "/>
        <s v="SALINAS RAMIREZ ALEXANDER BRYAN "/>
        <s v="SANDOVAL VALENZUELA JASON ANDREE"/>
        <s v="SANTOS RAMIREZ CESAR AUGUSTO "/>
        <s v="SARAVIA MIYAHIRA HIROTADA YOSHIMAR"/>
        <s v="SOTO CASTRO YEISON TEOFILO"/>
        <s v="TACURI CARREÑO JARLY FELIPE"/>
        <s v="TOLEDO RODRIGUEZ GUSTAVO ALFONSO"/>
        <s v="TRILLO MENDOZA RICHARD ALBERTO"/>
        <s v="URBANO FLORES JUAN CARLOS"/>
        <s v="VEGA ORDOÑEZ JIMMY "/>
        <s v="ZEVALLOS CACERES VICTOR MANUEL"/>
        <s v="CALIXTO DA COSTA HUGO"/>
        <s v="CHAMPAC ARIAS RUBI ROSALVA"/>
        <s v="CRUZ ALEJOS EDWIN JEANPIERRE"/>
        <s v="DURAND HUARCAYA MARIO AURELIO"/>
        <s v="FERNANDEZ QUISPE LINCOLN AURELIO"/>
        <s v="GUZMÁN OSORIO JOSÉ ANTONIO"/>
        <s v="HOLGUIN URDAY ADRIAN ALEJANDRO"/>
        <s v="HUAMANI HUAYHUA LIZARDO GUILLERMO"/>
        <s v="GOMEZ VARAS JULIO CESAR "/>
        <s v="LAZARO CAHUAS RICHARD ALDO"/>
        <s v="MARTINEZ VIZCARDO JURGER JESUS"/>
        <s v="MONCADA ESPINOZA JUAN DANIEL"/>
        <s v="MORE CASTILLO DORA ELIZABETH MARGARITA"/>
        <s v="PUMA HUARSAYA LUIS ANGEL"/>
        <s v="QUINTANA MASARI NELIA RAQUEL"/>
        <s v="QUINTANA MISARI SERGIO HENDERSON"/>
        <s v="QUISPE TAYPE ROSEL ENZO"/>
        <s v="SALAZAR REBOLLEDO LUIS ALBERTO"/>
        <s v="TESEN ATENCIA WALTER JUNIOR"/>
        <s v="TITO BARRA FREDY MANUEL"/>
        <s v="VELARDE MONTES KEVIN FISHER"/>
        <s v="VILCAHUAMAN PANIBRA YOJHAN BRANDO NAJHON"/>
        <s v="ZAMBRANO MONTOYA PERCY"/>
        <s v="TICONA MAMANI ROYER ROY"/>
        <s v="CHUMPITAZ GUZMAN ANTONIO IVAN"/>
        <s v="ARCE PORTUGAL JOHN CARLOS"/>
        <s v="YARLEQUE MONTERO GERONIMO"/>
        <s v="PAREDES OLIVOS JOSE ANTONIO"/>
        <s v="SALCEDO SANABRIA DANIEL VALENTIN"/>
        <s v="FLORIAN AVILA JUAN CARLOS"/>
        <s v="BARREDA CABANA VICTOR MANUEL"/>
        <s v="MOROCHO OCAS CRISTHIAN ALEXANDER"/>
        <s v="RUPAY HOSPINAL RICARDO IVAN"/>
        <s v="COTAQUISPE BAEZ JULIO VIDAL"/>
        <s v="ARROYO VALGA WILDER"/>
        <s v="CULLAMPE POQUIOMA MAYKOL"/>
        <s v="JIMENEZ MUÑOZ JESUS ALEXANDER"/>
        <s v="PEREZ SOLORZANO JUAN JONNY"/>
        <s v="CULLAMPE POQUIOMA LEONARDO FABIO"/>
        <s v="ALACHE GARCIA EDUIN MIGUEL"/>
        <s v="CULLAMPE POQUIOMA DARLEY"/>
        <s v="GONZALES RUFINO WILDER EDY"/>
        <s v="ELESPURU CASTILLO HUGO RENATO"/>
        <s v="PINASCO VALERA RODRIGO"/>
        <s v="TAIPE QUISPE JORGE CESAR"/>
        <s v="CAVERO VELASQUEZ JOSE SALVADOR"/>
        <s v="DURAND CASTILLO HGO EDSGARDO"/>
        <s v="DEPAZ CACHA JAVIER PASCUAL"/>
        <s v="HERNANDEZ PEREZ XAVIER ANTONIO"/>
        <s v="ARTEAGA AVALOS PEDRO ALDAIR"/>
        <s v="ANDRADE PAXI ALEJO GENARO"/>
        <s v="GARRIDO GUTIERREZ LUIS EMILIO"/>
        <s v="ALBURQUEQUE GRANDA JACK PETTERSON"/>
        <s v="QUISPE JAYO ISAC JOSE"/>
        <s v="MEZA CHUMPITAZ JULIO JHONATAN"/>
        <s v="AUCCAPUMA LLALLI DAVID EMERSON"/>
        <s v="AUZA LOPEZ RICARDO GIANMARCO"/>
        <s v="ANDRADE ESTELA FRANKLIN YERSON"/>
        <s v="URDAY PANDURO PAUL ANTHONY"/>
        <s v="VASQUEZ LORETO DAMIAN SERAPIO"/>
        <s v="MILLAN VILLALVA KENNEDY"/>
        <s v="QUISPE LAZARO JHOEL ERICK"/>
        <s v="LAVADO AYALA EDGAR DAVID"/>
        <s v="AYALA EUGENIO JUAN PABLO"/>
        <s v="REYES RODRIGUEZ JOSE LUIS"/>
        <s v="CONDORI MAMANI SALUSTIO"/>
        <s v="RODRIGUEZ MENDOZA MANUEL EDER"/>
        <s v="DELGADO SOLIS JOHAN HERNANDO"/>
        <s v="CHINCHAY LEON LAURO AGAPITO"/>
        <s v="RUIZ AUZA FREDY"/>
        <s v="TASILLA JUAREZ RICHARD"/>
        <s v="YALISCO PRUDENCIO DAVID ELISEO"/>
        <s v="URTEAGA ROMERO OSWALDO MIGUEL"/>
        <s v="FARRO GOMEZ CÉSAR MOSIAH SANTIAGO"/>
        <s v="EGUIZABAL ESPINOZA CARLOS ALBERTO"/>
        <s v="CARLOS LOPEZ JOEL NEHEMIAS"/>
        <s v="VILLENA QUINCHO JUAN CARLOS"/>
        <s v="PIZARRO TIZNADO JUAN ANGEL"/>
        <s v="GONZALES VELASQUEZ ANDERSON RAUL"/>
        <s v="BUJAICO MONTES JOSE LUIS"/>
        <s v="RIVERA ASCUÑA CLAUDIO SAUL"/>
        <s v="LEANDRO MANDUJANO RUBEN MARTIN"/>
        <s v="COLUNGA HERRERA ADHEMIR"/>
        <s v="LLANCE GAMBOA YAMIL"/>
        <s v="CARROLLO RIVERA JUAN CARLOS GEMELL"/>
        <s v="MARTINEZ CASANA JESUS CRISANTO"/>
        <s v="HUARCAYA LANAZCA JOSE ANTONIO"/>
        <s v="UTURI QUIZURUCO VICTOR FELIX"/>
        <s v="ROMARIO FARFAN SALVADOR ALVARADO"/>
        <s v="RUIZ MORI VICENTE ADRIAN"/>
        <s v="MENA GOMEZ EFREN ALDEIR"/>
        <s v="REYES ALIAGA LUIS LENIEN"/>
        <s v="Gorrin Rico Alvaro Luis"/>
        <s v="Mendoza Celestino Daniel Elvis"/>
        <s v="PEREZ TORRES WILLIAM IVAN"/>
        <s v="GUZMAN ROJAS YHEYSON JHON"/>
        <s v="COICO MENDOZA ESTHER DEL ROSARIO"/>
        <s v="REYES CHAVEZ BRENGGY PERLITA"/>
        <s v="LLANCCE MONDRAGON HENRY ALEXANDER"/>
        <s v="NUNAYALLE MONTENEGRO HAROLD RAFAEL"/>
        <s v="ARBIETO CAMPOS ARNALDO IVAN"/>
        <s v="PEREZ TORRES HUMBERTO ALIVAN"/>
        <s v="ROMERO CORDERO HOMER ROLANDO"/>
        <s v="SURCO ROCA ROGER"/>
        <s v="DONGO TINCO PASCUAL FIDEL"/>
        <s v="CHAHUA JACINTO LUIS MIGUEL"/>
        <s v="LIZARME GAVINO ROBERTO CARLOS"/>
        <s v="PEÑA REYES CARLOS WILFREDO"/>
        <s v="CALDERON LIMACHE ANGEL RAUL"/>
        <s v="SALAS SILVA ROBERT"/>
        <s v="BARRANCA URIBE ARTURO HERMIAS"/>
        <s v="ALEJOS CORDOVA JORGAN MARLON"/>
        <s v="QUISPE HUAMAN YURI"/>
        <s v="MANIHUARI TENAZOA LIZTER NILO"/>
        <s v="MANIHUARI TENAZOA CARLOS ALBERTO"/>
        <s v="ENCARNACION REVATTA HENVER LUIS"/>
        <s v="HUAMAN RIVERA JOSE LUIS"/>
        <s v="ORCCON VERGARA JOSE MANUEL"/>
        <s v="GUTIERREZ ALAYZA ARIKE EDUARDO"/>
        <s v="COSI TITO MARIO"/>
        <s v="LUCAS TACUNAN HAROLD STEFANO"/>
        <s v="OLIVAR REZA AMADOR"/>
        <s v="ARIAS JURO JOHNNY VALENTIN "/>
        <s v="BIGOTT CORRO JEAN GABRIEL "/>
        <s v="CASTILLO DE LA CRUZ  MAYKOOLD JUNIOR"/>
        <s v="ESPINOZA CARRILLO LEONCIO"/>
        <s v="LA TORRE ZUÑIGA CESAR ERNESTO"/>
        <s v="MARTINEZ VIÑA DIEGO"/>
        <s v="PANDURO CASTILLO JESUS EDEERT"/>
        <s v="PISCO COMETIVOS WEINER"/>
        <s v="POSITO SEMPERTEGUI JHON ANDERSON"/>
        <s v="QUIROZ QUISPE JUAN "/>
        <s v="RAMÍREZ  CARCAUSTO DANTE LADISLAO"/>
        <s v="RIOS TORRES  LEONARDO ANDRES"/>
        <s v="RUIZ ELIAS PEDRO ALEXANDER"/>
        <s v="RUIZ GARNICA JOSE MANUEL "/>
        <s v="PINEDO  MANAMA CARLOS "/>
        <s v="VASQUEZ  GODOS  DENNY "/>
        <s v="ROJAS AYALA MIGUEL ANGEL "/>
        <s v="PLASENCIA RENTERIA LUIS ALBERTO "/>
        <s v="TERREL CARHUARICRA EUGENIO MAXIMILIANO"/>
        <s v="ESCALONA MONTILLA, CARLOS JOSE"/>
        <s v="MATA COTRINA EDWIN HENRY"/>
        <s v="QUISPE PUMALLOCLLA JUAN RICHARD"/>
        <s v="RODRIGUEZ RODRIGUEZ ENMANUEL "/>
        <s v="MONTES QUISPE FELIX"/>
        <s v="DONAIRE ALARCON PETER RAY "/>
        <s v="CARRANZA HINOSTROZA, RUPERTO ISRAEL"/>
        <s v="FLORES HUANCA, NANCI JULIA"/>
        <s v="ORIHUELA HUAMAN, EDGAR HUGO"/>
        <s v="HUAMAN PEÑAHERRERA, VICTOR ANTONIO"/>
        <s v="HERRERA HERRERA, JOSE DAVID"/>
        <s v="CARVALLO OSORIO,EDY EFREN"/>
        <s v="MORAN SERNA JULIO "/>
        <s v="WILFREDO RAMIREZ PORTAL"/>
        <s v="RONY EFRAIN DAVILA BARDALES"/>
        <s v="NICOLAS YSMAEL RANILLA RODRIGUEZ"/>
        <s v="HUERTAS MORE ALEX EDILBRANDO"/>
        <s v="JURADO LANDEO CESAR FERNANDO"/>
        <s v="LUQUE ARAPA WALTER MILAN"/>
        <s v="BAYONA CHIPANE ALEXANDER EFRAIN"/>
        <s v="TUEROS QUISPE TEODORO"/>
        <s v="OLIVERA TERRONEZ JORGE "/>
        <s v="HUAMAN LOPEZ CARLOS JUNIOR "/>
        <s v=" TORRES QUINTO ALEXANDER "/>
        <s v="HUAMAN JURADO YOVER"/>
        <s v="CABEZUDO MAGUIÑA  DENIS FRANKS"/>
        <s v="MASAPE NUÑEZ TITO ANDY "/>
        <s v="GOMES CCORI MOISES "/>
        <s v="Atencio Hermitaño, Ovidio Misael"/>
        <s v="Avalos Castañeda, Renzo Wilfredo"/>
        <s v="Tenorio Calderon Jesus Carlos"/>
        <s v="Medina Rios, Germán"/>
        <s v="Lazo Berrocal, Mauro"/>
        <s v="Gallardo Andrade, Jesús Abenamar"/>
        <s v="Rojas Chanca, Vladimir"/>
        <s v="Carbajal Rugel, Jair Adolfo"/>
        <s v="Meza Veliz, Dula Vertila"/>
        <s v="CHUMPITAZ CUYA JUAN MARTIN"/>
        <s v="DIAZ VALLEJO VICTOR ENRIQUE"/>
        <s v="GONZALES JORGES JUAN JOSE"/>
        <s v="GRANADOS LIZANA CRISTIAN"/>
        <s v="HUAMANI COSINGA LUZVENIA"/>
        <s v="LARA CHUQUIN SAUL MAX"/>
        <s v="MEDIANO CCAIHUARI MARIO DOMINGO"/>
        <s v="NUÑEZ BEJARANO ALBERTO YUNIOR"/>
        <s v="ORTIZ MEDINA OBED SAUL "/>
        <s v="PAIMA LAULATE LANDERSON RESURRECION"/>
        <s v="RIMACHE SANCHEZ JORGE ALBERTO"/>
        <s v="SAJAMI VENANCINO JORGE HUGO"/>
        <s v="SALCEDO VALDEZ JESUS DAVID"/>
        <s v="SEQUERA TORREALBA RAUL ALBERTO"/>
        <s v="VIVAR ZAVALETA JAIR STEFANO"/>
        <s v="GONZALES VEGA OSCAR GABRIEL "/>
        <s v="VASSALLO VASQUEZ DANTE MANUEL "/>
        <s v="SANGAMA FLORES ALEX ORLANDO"/>
        <s v="SANGAMA FLORES MARCOS CAMILO"/>
        <s v="PAREDES MEZA DULIO"/>
        <s v="MUÑOZ GOMEZ LUIS"/>
        <s v="SANCHEZ VARGAS MACHUCA MARK BRYAN "/>
        <s v="GARCIA IZAGUIRRE DANTE ANDRES"/>
        <s v="DIAZ DIAZ JHEMERSON"/>
        <s v="VIZCARDO LINDO CHRISTIAN GERARDO"/>
        <s v="MANCILLA GUILLERMO LUIS ELMER"/>
        <s v="AROTAYPE CONTRERAS MAXIMO JOSE LUIS"/>
        <s v="LOZANO HERNANDEZ ENOC "/>
        <s v="RAMIREZ ESTUPIÑAN FREDY RODOLFO "/>
        <s v="GRANDA MORENO GUMERCINDO "/>
        <s v="PEREZ VELASCO GUSTAVO ANTONIO"/>
        <s v="NEIRA GARCIA YVAN ALFREDO"/>
        <s v="AGURTO MARQUEZ LEONARDO "/>
        <s v="BARDALES PINEDO PAOLO ALFONSO "/>
        <s v="NEYRA FARFAN EDDY MIGUEL "/>
        <s v="FERNANDEZ CUNZA JUNIOR "/>
        <s v="YOVERA PALOMINO MIGUEL ANGEL"/>
        <s v="MEZA ARTEAGA EFRAIN LUIS "/>
        <s v="CARDENAS SOTO JORGE MARTIN "/>
        <s v="HUAMAN HUAMAN ANDRES"/>
        <s v="RENGIFO CRUZ ARIANA ALESSANDRA"/>
        <s v="CHUAN PASTOR SANTOS ROYNER "/>
        <s v="PASTOR CERDAN JUAN OSCAR "/>
        <s v="LOPEZ CASTILLO LUIS MIGUEL "/>
        <s v="ZAPATA SILVA VICTOR "/>
        <s v="EGUSQUIZA OJEDA CARLOS ALBERTO"/>
        <s v="NAVARRO CASTILLO MAYRA FRANCHESCA"/>
        <s v="CASTILLO ESQUIVEL PEDRO LUIS"/>
        <s v="MENDOZA SALGADO JORGE LUIS"/>
        <s v="RUPIRE VELASQUEZ KELLYN"/>
        <s v="SAAVEDRA BERRU YSOE PRIMITIVO"/>
        <s v="CHAVEZ BARRIOS HYNOLDS ALBERTO"/>
        <s v="SOTO TORRES CHRISTOPER ALEXANDER"/>
        <s v="JACINTO FERNANDEZ JOSE LUIS"/>
        <s v="DIAZ CHAYACAÑA VICTOR JHOEEL JOSUE"/>
        <s v="GUERRERO MALAFAYA JIM"/>
        <s v="SANTOS MOZOMBITE JOEL ADAN"/>
        <s v="GOMEZ CARDENAS LUIS ALBERTO"/>
        <s v="DAVILA BARDALES LENNIN"/>
        <s v="MEDINA FLORES CHRISTIAN GABRIEL"/>
        <s v="MATOS GODOY IVAN SEVERO"/>
        <s v="LEON PINEDO JHONATAN OSCAR"/>
        <s v="ZUÑIGA QUISPE NORMAN"/>
        <s v="TAMARIZ CASTRO RONAL"/>
        <s v="PRIETO GARCIA GINO"/>
        <s v="CHOCCÑA JOAQUIN RAFAEL"/>
        <s v="FLORES CORDOVA JOSE"/>
        <s v="GAMARRA RODRIGUEZ GUILLERMO THOMAS"/>
        <s v="SALCEDO BORDA ENRIQUE CLAUDIO"/>
        <s v="SALCEDO SAAVEDRA LUIS ALBERTO"/>
        <s v="YSLA LEAÑO RENZO ARMANDO"/>
        <s v="RIOS BLANCO MARTIN ALONSO"/>
        <s v="PAJUELO BEUNZA VICTOR CLAUDIO"/>
        <s v="RIVERA NOLASCO CARLOS ALFREDO"/>
        <s v="ROJAS GARCIA  ROLANDO"/>
        <s v="VARGAS AHUANARI JORGE AUGUSTO"/>
        <s v="CHUQUILLIN FLORES PERCY"/>
        <s v="VARILLAS URRUTIA JORGE ARMANDO"/>
        <s v="CORDOVA RODRIGUEZ WALTER"/>
        <s v="ESPINO PEREZ WILLIAM ISMAEL"/>
        <s v="RAMIREZ ARANGO CARLOS ALIRIO"/>
        <s v="GHIORZO AVALOS DANIELLA AYME"/>
        <s v="SANTOS VALLE JOEL TONI"/>
        <s v="RUMICHE MONTES JOSE LUIS"/>
        <s v="ATAUCUSI LOPEZ ENRIQUE "/>
        <s v="RAMIREZ CASTAÑEDA CARLOS ALBERTO"/>
        <s v="ADRIANZEN RIOS JOSE ALBERTO"/>
        <s v="MEDINA FLORES JHONATAN FABRISIO"/>
        <s v="SILVA FLORES GEISER "/>
        <s v="ALVARO PONTE ANGEL JAIME"/>
        <s v="JESUS TOVAR JOSE JORGE"/>
        <s v="PINEDA SALDARRIAGA CHRISTIAN WANDERLEY"/>
        <s v="ZORRILLA CARHUAMANTA JOEL GREGORIO"/>
        <s v="GUILLEN CATASI JENNY"/>
        <s v="LAVERIANO ESPINOZA YERSON JAVIER"/>
        <s v="TRILLO CHIRE LUIS ENRIQUE"/>
        <s v="COMBE NICOLAS JEAN "/>
        <s v="ALLCCA ROMAN ISMAEL"/>
        <s v="GUTIERREZ DE LA CRUZ ULISES MAURO"/>
        <s v="VARGAS ALARCON HENRY WILMER "/>
        <s v="BEDON VALENCIA GUILLERMO MILTHIÑO"/>
        <s v="RUPAY AGUILAR JUVER WILLIAM"/>
        <s v="GONZALES CARDENAS GISELA "/>
        <s v="ARIAS CASTILLO ANDI STUAR"/>
        <s v="MEDRANO CAMARENA ENRRIQUE"/>
        <s v="HUAYNATEZ SUERE EDER"/>
        <s v="GONZALES GUARDALES EDUARDO BARTOLOME"/>
        <s v="KATHERINE KHETTY BASTIDAS POMA"/>
        <s v="POMACHAGUA VALDEZ CESAR RAUL"/>
        <s v="SALAZAR ROJAS ANDREA YASMIN"/>
        <s v="RAMIREZ LOPEZ ALEXIS OMAR"/>
        <s v="PINARES ESCALANTE WILLIAM JORDY"/>
        <s v="MOSCOSO GUTIERREZ TONY EDWARD"/>
        <s v="MALLQUI MEDRANO REINHARD VICO"/>
        <s v="YUCRA GASPAR YAN CARLOS"/>
        <s v="MAZA HUAMANI SANDIBEL MARYORY"/>
        <s v="CESPEDES VARGAS LUIS ENRIQUE"/>
        <s v="MALAVER ACUÑA SERGIO HILARIO "/>
        <s v="ALMENDRE SONCCO DAVID GAVINO"/>
        <s v="PAUCAR TOCRA MARIO JULIAN"/>
        <s v="YUPANQUI BAUTISTA JUAN CARLOS"/>
        <s v="ESPIRITU MORENO HENRY COCKLYN"/>
        <s v="BALDEON ALAYO JERRY FRANCES"/>
        <s v="DUARTE MELO CAMILO ANDRES"/>
        <s v="BALDEON CASO EFRAIN ERICK "/>
        <s v="ESPINOZA CARRASCO RICHAR"/>
        <s v="ARIRAMA BARRERA MONICA DELTA"/>
        <s v="ACOSTA BERROSPI ISAAC"/>
        <s v="RENGIFO PEREZ TEODOBERTO"/>
        <s v="YUCRA RODAS SOSIMO"/>
        <s v="CHAMORRO MATAMOROS FELIX HUGO"/>
        <s v="RUIZ RIOS CARLOS ALBERTO"/>
        <s v="FRANCISCO JOSE DA COSTA "/>
        <s v="AGUILAR CABRERAS JHON ALEXANDER"/>
        <s v="BACA SAAVEDA RONALD OMAR"/>
        <s v="TORRES CASAS MARIO FROCTUOSO"/>
        <s v="FLORES VELARDE PATRICK MARCELO"/>
        <s v="OCAÑA QUEREVALU LUIS CARLOS"/>
        <s v="PINTO OVIEDO CARLOS ALBERTO"/>
        <s v="DIAZ ALTAMIRANO EDGAR ANTONIO"/>
        <s v="REYES MOSTACERO GERARDO ERIBERTO"/>
        <s v="VIDAL HERNADEZ PERFECTO"/>
        <s v="LUCENA PALACIO HECTOR JOSE"/>
        <s v="GOMEZ ALVAREZ FRANCISCO MANUEL"/>
        <s v="MEMBRILLO MARTINEZ DANIEL JOSUE"/>
        <s v="IÑIPE CACHAY MICHEL"/>
        <s v="PASHANASI PAREDES RICK ABNER"/>
        <s v="MORALES MALCA JACOBO"/>
        <s v="MEZA MALLQUI JAVIER SAUL"/>
        <s v="GOMEZ CAITIMARI EDWIN PAUL"/>
        <s v="NAVARRO YAYA MARIA GRACIA"/>
        <s v="CHOQUE MERCADO PAOLA MARIELA"/>
        <s v="LOZADA GARCIA STEFANO MICHELL"/>
        <s v="MEZA PARIONA JAIME JUAN"/>
        <s v="GUEVARA MERECI OLENKA MARIANA"/>
        <s v="RAFAELE VILLARREAL JAIRO ORLANDO"/>
        <s v="CAMARA DE LA CRUZ PAUL FERNANDO"/>
        <s v="JAREGUI AVALOS SEBASTIAN FERNANDO"/>
        <s v="PIHUE COMUN WILLIAMS CESAR"/>
        <s v="CHOCCÑA JOAQUIN GILBERTO DEMETRIO"/>
        <s v="TAMARIZ RIVERA ULICES JACKSON"/>
        <s v="MEDINA HUILLCARA PABLO HILARION"/>
        <s v="VILLANUEVA RAMIREZ DEIVI CRISTIAN"/>
        <s v="RAMOS PAZ JOSE MAXIMO"/>
        <s v="SILVANO GALVEZ CARLOS ELY"/>
        <s v="RIVERA CASO YOSELIN CRISTINA"/>
        <s v="IGLESIAS GUZMAN YOEL"/>
        <s v="URBINA LOPEZ JOSE ADOLFO"/>
        <s v="PAITAN CAMASCA DANIEL"/>
        <s v="NEYRA LOZANO MARLON"/>
        <s v="NUÑEZ PATIÑO ANGEL DANGELO"/>
        <s v="PUENTE FUNG OMAR CRISTIAN"/>
        <s v="LUNA CHUNGA MELISSA ANTHUANET"/>
        <s v="INOCENTE RIVERA CASELLY"/>
        <s v="PRECIADO ASCURRA LUCAS ENRRIQUE"/>
        <s v="MADIEDO DEVIA JUAN CARLOS"/>
        <s v="SEÑAS VASQUEZ BRENDA YADIRA"/>
        <s v="FLORES PICOY HUGO OCTAVIO"/>
        <s v="GALVEZ BARDALES XAVIER IGNACIO"/>
        <s v="CCASANE CHAVEZ ROBERTO JEREMIAS"/>
        <s v="CARDENAS ORTIZ PIERO ALEXANDER"/>
        <s v="CENTURION PADILLA ELMER"/>
        <s v="BENITES VILCHEZ HENRRY"/>
        <s v="SOLOGUREN AGAMA DORKA"/>
        <s v="LEON GOMEZ CARLOS JOEL"/>
        <s v="TORREJON RAMOS VICTOR ANDRES"/>
        <s v="ECHENIQUE SOTO HERNÁN AARÓN"/>
        <s v="CESPEDES ROMO PABLO CESAR"/>
        <s v="TINCO IPURRE JESUS ANIBAL"/>
        <s v="ROMERO CAMASCA ABEL ANGEL"/>
        <s v="MENDOZA INGUNZA JEAN PIERRE ENRIQUE"/>
        <s v="RENGIFO SANCHEZ JHON LEWIS"/>
        <s v="PIMENTEL PAUCARCHUCO PERCY CESAR"/>
        <s v="ARGUMEDO PAMPA CARLOS ENRIQUE"/>
        <s v="RIVERA CARAZAS CARLOS ALBERTO"/>
        <s v="CUEVA LUNA MANUEL ALEJANDRO LEONARDO"/>
        <s v="MAMANI RAMOS DELIA"/>
        <s v="VILCA CALERO JONATHAN "/>
        <s v="PINEDA NEGRON JESUS MARTIN"/>
        <s v="ARAMBURU SARDA LUIS GABRIEL"/>
        <s v="DEL AGUILA YUMBATO JUAN CARLOS"/>
        <s v="QUESADA BENAVIDES JONATHAN JESÚS"/>
        <s v="THORNE APARCANA ANGEL WILLY"/>
        <s v="COICCA DE LA CRUZ CESAR POLICARPO"/>
        <s v="LLUNCOR MORE CRIHSTIAN JUAN"/>
        <s v="ESPINOZA OJEDA LARRY MILTON"/>
        <s v="AGUILAR CABRERAS FRANCLIN RICEL"/>
        <s v="PINCE ESPINOZA PATRICK MARBEL DIALESSIO"/>
        <s v="ZAVALETA AMORETTI LISSETE GABRIELA"/>
        <s v="GOMEZ PAREDES LIZ MARIA JOSE"/>
        <s v="MADRID CONTRERAS CLISMAN ROMARIO"/>
        <s v="PEREZ PINO JOSE JORGE"/>
        <s v="DIAZ BUSTAMANTE EDINSON"/>
        <s v="MATOS ROMAN ELVIS JONATAN"/>
        <s v="MALDONADO JIMENEZ EDSON"/>
        <s v="LASTRA LAGUNA LILA"/>
        <s v="PASTOR QUISPE ANGEL DAVID HERNAN"/>
        <s v="RETO LISAMA CARLOS ALBERTO"/>
        <s v="ARAMBURU PALOMINO RICHARD LUIS"/>
        <s v="GOMEZ MONTILLA JORGE OLMEDO "/>
        <s v="DIAZ SOTO CHRISTOFER ROBIN"/>
        <s v="ACHIC ESPINOZA EDUARDO LINDER"/>
        <s v="ESPINOZA SARRIN JOHN RICHARD"/>
        <s v="MAMANI RIVERA ENRIQUE "/>
        <s v="BASTARDO VELAZQUEZ SANTOS RAFAEL"/>
        <s v="ALBUJAR CARRANZA EDGAR ALFREDO"/>
        <s v="ESCOBAR VENEGAS LENIS ANTONIO"/>
        <s v="CERASUOLO TINOCO JAYRO GUISSEPE"/>
        <s v="CARRASCO BARDALES FLORIAN ISAIAS"/>
        <s v="ZENDER POMA KEVIN RONNY"/>
        <s v="GAMARRA SAAVEDRA JUAN CARLOS"/>
        <s v=" SOPLIN ALVARADO RIDER OMAR"/>
        <s v="AGURTO MORENO ESTEBAN"/>
        <s v="ATAO ALANYA EMILIO"/>
        <s v="FERNANDEZ RIVERA HERMES BENEDICTO"/>
        <s v="HINOSTROZA CARRILLO OLIVER"/>
        <s v="HUAMAN SANTOS MARIO"/>
        <s v="LLANOS CHAHUA PEDRO MALAQUIAS "/>
        <s v="LLANOS ESPINOZA ALEX CRISTIAN "/>
        <s v="MANRIQUE ESPINOZA MARLON MANUEL"/>
        <s v="MANUYAMA PACAYA CESAR "/>
        <s v="OLIVAS HUARCAYA EDGAR MICHAELL"/>
        <s v="OCAMPO LAURE DANTE SALOMON "/>
        <s v="PIUNDO QUIROZ DAVID DEYVER"/>
        <s v="TINCOPA BALA VICTOR PEDRO"/>
        <s v="VALDIVIA SANTILLAN MILTON "/>
        <s v="VALENSUELA CHUQUIANO JEAN PAUL"/>
        <s v="VALLE CASTILLO JOSE JULIO"/>
        <s v="VEGA BERNAOLA RICHAR "/>
        <s v="QUISPE MARTINEZ DAVID NICOLAS "/>
        <s v="QUISPE MARTINEZ ISAIAS JONAS "/>
        <s v="FLORES MACAZANA ALBERTO TEODORO"/>
        <s v="FLORES NUÑEZ  ELVIS ANTHONY"/>
        <s v="HINOSTROZA HUANUCO JOSE MIGUEL "/>
        <s v="MARTINEZ RIOS NESTOR MELCHOR"/>
        <s v="MOSQUERA ARIMUYA  JARBAS"/>
        <s v="SARMIENTO QUISPE JULIO CESAR"/>
        <s v="SULCA VILLANUEVA JEREMIAS SANTIAGO "/>
        <s v="TRUJILLO PARICAHUA MARLO GIANPIER"/>
        <s v="ACASIETE CABRERA HAMBER ANGEL"/>
        <s v="ALEJANDRO HILARIO IVAN ANGEL"/>
        <s v="AMASIFUEN PIÑA LEONARDO"/>
        <s v="ANCO CALISAYA ADOLFO ADRIAN "/>
        <s v="ANCO JACHO JERSON ADOLFO"/>
        <s v="ARONE ALACUTI ANTONY RAFAEL "/>
        <s v="ARRIOLA RENGIFO JOHNNY ARMANDO "/>
        <s v="AZABACHE REYNOSO CHRISTIAN ATIN HECTOR"/>
        <s v="BARZOLA GASTELU MARIO FELIX "/>
        <s v="BARZOLA GASTELU RAFAEL VIDAL"/>
        <s v="BARZOLA GASTELU RICARDO ZENON"/>
        <s v="BRAÑES MELITON NIELSSEN DEL ROSARIO"/>
        <s v="BRICEÑO HERNANDEZ GABRIEL ALEXANDER  "/>
        <s v="CASTRO SALAZAR JUAN CARLOS "/>
        <s v="CHOQUE ESCOBAR RAUL "/>
        <s v="CONTRERAS CONTRERAS YENNY MARIA "/>
        <s v="CRUZ GARCIA JORGE LUIS "/>
        <s v="CUCHULA RAMOS JOSEPH ANDRE"/>
        <s v="CUEVA GOMEZ MARCIAL"/>
        <s v="CUYA CONDORI JORGE MANUEL"/>
        <s v="DE LA CRUZ ANCHAYHUA ALIPIO"/>
        <s v="ESPINOZA TECSI JAIME "/>
        <s v="FELIPE ESCALANTE DANNY COLMAN"/>
        <s v="FLORES COTRINA ELMER "/>
        <s v="FLORES NINA WALTER ALIPIO "/>
        <s v="FLORES TORRES FELIX "/>
        <s v="GALLEGOS GIRON GUILLERMO ANTONIO"/>
        <s v="GALVEZ ROJAS JOSE MANUEL"/>
        <s v="GARCIA AGUILAR ERICSSON JOEL "/>
        <s v="GOMEZ GUTIERREZ ERNESTO"/>
        <s v="GOMEZ HINOSTROZA JUAN"/>
        <s v="GUARNIZ BERMUDEZ TOMAS MANUEL"/>
        <s v="GUIZADO GUIA JOHNNY RICHARD "/>
        <s v="HIDALGO RUIZ  JAVIER"/>
        <s v="HUAMANI CHIRINOS HAROLD AROUM"/>
        <s v="IGLESIAS PERFECTO JUAN"/>
        <s v="ISUIZA PAPA  LUDWIG"/>
        <s v="JIMENEZ CRUZ SERGIO "/>
        <s v="JIMENEZ DURAN APOLONIO"/>
        <s v="JIMENEZ DURAN JOSE LUIS "/>
        <s v="JULCA SANGAMA JHERSON ALEXIS"/>
        <s v="LEON GUZMAN RADHLOF MARCELO "/>
        <s v="LIZANA QUISPE ANTENOR"/>
        <s v="LOPEZ CHAVEZ CARLOS DANIEL  "/>
        <s v="LOPEZ CHUMPITAZ JHON LUIS "/>
        <s v="MALPARTIDA OSTOS JOSUE"/>
        <s v="MARTINEZ CALAGUA MARCOS BRUNO JOSE "/>
        <s v="MEDINA TEJADA ALVARO  SALOME  "/>
        <s v="MENDOZA URRUTIA ROBERT NACO"/>
        <s v="MEZA ROCA  YOEL EBER "/>
        <s v="MONCADA VAIS ANAIS STEPHANY"/>
        <s v="MORALES AREVALO YORBI "/>
        <s v="MORALES BAUTISTA PEDRO"/>
        <s v="MORALES MEZA MARCO  ANTONIO"/>
        <s v="MORAN RAMOS JULIO CESAR"/>
        <s v="NONATO BAUTISTA DAVID"/>
        <s v="OJEDA CRISANTO WALTER ENRIQUE "/>
        <s v="PACHECO VILLANO ALEXANDER"/>
        <s v="PADILLA MONTOYA CESAR AUGUSTO "/>
        <s v="PARDO CAMONES CRISTHIAN"/>
        <s v="PARIONA CEGGE ANDRES ROILAND"/>
        <s v="PEREZ  BLAS HENRRY JESUS"/>
        <s v="POMAR HUAMALIANO JHON HERLY "/>
        <s v="PORTAL PEREZ IVAN JASON"/>
        <s v="PRADO HELIO NEY"/>
        <s v="PRADO TOVAR DANIEL JESUS "/>
        <s v="PRIMO CIRIACO HERNAN"/>
        <s v="PUJAY DEL AGUILA FALCKENHEINER"/>
        <s v="PUJAY DEL AGUILA LEWISTON "/>
        <s v="QUEZADA MIRANDA RENZO ANDRE"/>
        <s v="QUISPE UCHUYPOMA RODERICK"/>
        <s v="RAMIREZ  ALBERCA ALEX "/>
        <s v="RAMIREZ HUAMAN VICTOR RAUL "/>
        <s v="RETES SOUZA ANDRES"/>
        <s v="RIGUETTI PAREDES HARVER JOEL "/>
        <s v="RIOJAS OLIVOS MAXIMILIANO"/>
        <s v="RIOS TREJO ALFREDO FELIPE "/>
        <s v="RIVERA SANANCINA DARWIN OSCAR "/>
        <s v="ROJAS BENAVIDES LUIS ALBERTO "/>
        <s v="ROMERO GAMARRA RENZO  ANTONIO"/>
        <s v="RONDAN SUARES JESUS WILFREDO"/>
        <s v="RONDAN VELASQUEZ JOSE CARLOS"/>
        <s v="RONDAN VELASQUEZ PETER JHANELSON"/>
        <s v="SALAS CARDENAS JOSE ALFREDO "/>
        <s v="SALAS GARCIA CLAUDIO "/>
        <s v="SALAZAR IDROGO JESUS NICOLAS"/>
        <s v="SANCHEZ  LEYVA JAVIER  ANTONIO"/>
        <s v="SANTA CRUZ MONTES JHORDAN SEGUNDO"/>
        <s v="TAVARA  RAMIREZ EDUARDO"/>
        <s v="TINEO MUÑOZ ADRIAN ANDRES "/>
        <s v="TORRES TORRES JESUS"/>
        <s v="TOVAR  FERNANDEZ JOSEPH  PIERE  "/>
        <s v="TOVAR CHOQUE DANIEL "/>
        <s v="TOVAR CHOQUE MARCOS"/>
        <s v="TOVAR FERNANDEZ FRANCEESCO "/>
        <s v="TOVAR FERNANDEZ JOSEPH PIERE"/>
        <s v="TOVAR FERNANDEZ SAFET ROBERT "/>
        <s v="TOVAR PEREZ ALEXIS ARTHUR"/>
        <s v="TOVAR PEREZ ROBERT WILLIAM "/>
        <s v="TRUJILLO CASTRO AMED JAZAN"/>
        <s v="VELA FLORES RICHARD "/>
        <s v="VILCHEZ VILLANO JUAN "/>
        <s v="YAÑEZ BALTAZAR WILLIAMS BRIAN "/>
        <s v="ZARATE MEZA CARLOS MANUEL"/>
        <s v="DE LA CRUZ CAYLLAHUA  JOHON RENE "/>
        <s v="EYZAGUIRRE VELASQUEZ CHRISTIAN GIOBANNY"/>
        <s v="HUANCAS PEREZ ARTURO"/>
        <s v="HUBERT ROMERO HEBER PAUL"/>
        <s v="LLECLLISH TAMARA WALTER OSWALDO "/>
        <s v="MIRANDA SILVA EDUARDO ERNESTO"/>
        <s v="NEIRA RAMOS JOSE"/>
        <s v="PINEDO ESPAÑA MULLER "/>
        <s v="ROJAS VILLENA BILLIGRAHAM"/>
        <s v="SANCHEZ SULCA GABRIEL RANCES"/>
        <s v="TOCTO GARCIA MICHAELL"/>
        <s v="TORRES ESPINOZA NESTOR BRIAN"/>
        <s v="VALENCIA HUANCAS MARCOS FRANCISCO"/>
        <s v="VALQUI HUAMANCAYO  CARLOS ALFREDO"/>
        <s v="VASQUEZ LOPEZ ENRIQUE MIGUEL "/>
        <s v="VERAMENDI MIGUEL JULIÑO CAHRTI "/>
        <s v="VIDAL CHUQUIHUANGA FRANK AMBROCIO"/>
        <s v="ZAMORA CABALLERO ALAN BORIS"/>
        <s v="ZARATE ROSAS DANY ROY"/>
        <s v="GOMES DE BARROS FILIPE PEDRO"/>
        <s v="ALANIA CARDENAS ANA CECILIA"/>
        <s v="MENDOZA GIRON MILTON CESAR"/>
        <s v="DE CARVALHO MOURAMA RUI MANUEL"/>
        <s v="TAPIA BREÑA RICHART"/>
        <s v="GARRIDO LOZADA HENRY MANUEL"/>
        <s v="FLOREZ ROJAS JOSE DIEGO"/>
        <s v="ARIAS ARIAS JERSON GONZALO"/>
        <s v="SALAZAR VILLAFANA DANNY RUBEN"/>
        <s v="DIOGO FERREIRA PAULO CESAR"/>
        <s v="PEREZ AÑAZCO CLENER"/>
        <s v="TAPIA VERGARAY NOE ANGEL"/>
        <s v="CEVERINO VILLAFUERTE WILLIAMS JESUS"/>
        <s v="PARRA ALATA GUILLERMO JESUS"/>
        <s v="CERRON IZARRA ROLANDO"/>
        <s v="DELGADO BELIZARIO FRANKLIN MIGUEL"/>
        <s v="TAPIA BREÑA JUDITH EDICIA"/>
        <s v="RUEDA QUINTERO IVAN DARIO"/>
        <s v="FLORES MENDOZA CESAR AUGUSTO"/>
        <s v="DIESTRA BOLAÑOS CARLOS ARTURO"/>
        <s v="CARRASCO CLAVO VICTOR HUGO"/>
        <s v="ALARCON GAYOSO ELAR"/>
        <s v="ÑACCHA ONOFRE AGUSTIN GERMAN"/>
        <s v="PARIONA AMANCCAY SANTOS"/>
        <s v="QUIQUIA PURIS JAIME ROBERTO"/>
        <s v="JULCAHUANGA GARCIA OMAR"/>
        <s v="SANCHEZ APONTE JOEL JHONATAN"/>
        <s v="CASTILLO TORRES MANUEL"/>
        <s v="BERNA MONTOYA LUIS"/>
        <s v="CHUMPITAZI MANTARI DIAEL"/>
        <s v="ARRUNATEGUI URQUIZO VICTOR ANGEL"/>
        <s v="CUADROS ESPINOZA EDGAR PABLO"/>
        <s v="LEONARDO LOPEZ ANDRES"/>
        <s v="HIDALGO BARRERA ALEX MAURILIO"/>
        <s v="BERNA MONTOYA JUAN"/>
        <s v="QUISPE DE LA CRUZ MICHEL FREDI"/>
        <s v="RIOS VASQUEZ ROLANDO JUNIOR´S BENTURA"/>
        <s v="IPANAQUE SOLANO EDGAR IVAN"/>
        <s v="SILVA ORNELAS DUARTE DA"/>
        <s v="ZEGARRA PALOMINO JOHN JIMMY JESUS"/>
        <s v="WARTON SEQUEIROS WILFREDO"/>
        <s v="VILELA HUAMAN RICHARD EDUARDO"/>
        <s v="ROJAS IBARRA ERNESTO"/>
        <s v="FIGUEROA CONSTANTINO ULISES"/>
        <s v="RODRIGUEZ CASTRO WALTER ENRIQUE"/>
        <s v="MEDRANO PORTILLO ENRIQUE VLADIMIR"/>
        <s v="BULEJE ANCCO ALEJANDRO"/>
        <s v="MIRANDA GUERRA ALEJANDRO ERNESTO"/>
        <s v="CUSI SURCO FERNANDO"/>
        <s v="FLORES TORRES EDSON"/>
        <s v="GONZALES CAMPOS KEVIN ROBINSON"/>
        <s v="TEJEDA NAVARRETE ABILIO CIRILO"/>
        <s v="AMOROS LAURA LUIS ALBERTO"/>
        <s v="CARLOS MANRIQUE EDILBERTO NEMESIO"/>
        <s v="VENTOCILLA HERBOZO PERCY"/>
        <s v="FLORES QUISPE TADEO"/>
        <s v="REVOLLAR ORE MOISES"/>
        <s v="ALEJO LOZANO SIXTO RICARDO"/>
        <s v="MONARES BERROCAL RONY"/>
        <s v="MOREANO OLIVERA DANIEL"/>
        <s v="CAMERO CRUZ WILIAM"/>
        <s v="CAYLLAHUA VILCA JULIO CESAR"/>
        <s v="JAUREGUI HUARANGA DANIEL ANGELO"/>
        <s v="MIRANDA GUERRA FREDDY CALIXTO"/>
        <s v="FLOREZ ROJAS JOSE GONZALO"/>
        <s v="QUIÑONES VELASQUEZ GLORIA MARIA"/>
        <s v="SAAVEDRA MARIANO PEDRO MIGUEL"/>
        <s v="MORE INGA JULIO"/>
        <s v="GIRON PERICHE EDWIN JOSUE"/>
        <s v="DE LA CRUZ ALANYA EVA ROSARIO"/>
        <s v="HIDALGO TINEDO ANA MARIA"/>
        <s v="DIAZ MOSTACEROS ALFREDO ROBERTSON"/>
        <s v="LIZAMA CODARLUPO MARIO ALBERTO"/>
        <s v="CALIXTO MORENO JAIME"/>
        <s v="BLANCO ARIAS LUIS AUGUSTO"/>
        <s v="BOCANEGRA CHAQUILA CLAUDIO"/>
        <s v="CASTILLO TORRES JAIRO"/>
        <s v="PIZARRO NOA HERMO INOCENCIO"/>
        <s v="ARIAS JANAMPA JANO ROGERS"/>
        <s v="BERROSPI ZARATE ANTONIO CAMILO"/>
        <s v="GARRIDO MENA CRISTHIAN JAIR"/>
        <s v="TAPIA TERRONES ANGEL RODRIGO"/>
        <s v="ROBLES CORDERO AUGUSTO HIPOLITO"/>
        <s v="HORNA MIRANDA RICHARD "/>
        <s v="SAUCEDO DIAZ JOSE JEINER"/>
        <s v="RAMOS MEDRANO WILLIAM"/>
        <s v="HUACCACHII LUZA YURI"/>
        <s v="CARRASCO LLAMOCCA MODESTO"/>
        <s v="MITMA NINA CESAR"/>
        <s v="CRUZ CUEVA JULIAN DE LA"/>
        <s v="CAPUANO ARANDA ROY BRUNO"/>
        <s v="PALOMINO GUIA RONALD MICHAEL"/>
        <s v="PAREJA ESCALANTE LUIS"/>
        <s v="GUEVARA RIVERA DENNIS RICARDO"/>
        <s v="PEREZ REYNOSO VICTOR ALEXANDER"/>
        <s v="PEREZ REYNOSO MANUEL FERNANDO"/>
        <s v="ESTEBAN CRISPIN JHONNY ARTURO"/>
        <s v="POMIANO CCARHUARUPAY JUAN CARLOS"/>
        <s v="ROJAS VELASQUEZ CRISTHIAN RAUL"/>
        <s v="LLANOS LAURENTE JORGE LUIS"/>
        <s v="ROJAS CORNEJO JOEL"/>
        <s v="HENRY HUGO PARIONA JERONIMO"/>
        <s v="HUAMAN SERRANO MARCOS ANTONIO"/>
        <s v="SANCHEZ PEÑA WILLIE"/>
        <s v="ALVARADO ARELLANO RUFINA"/>
        <s v="GONZALES HUILCA LUIS FERNANDO"/>
        <s v="HIPOLO BERNA EUGENIO"/>
        <s v="HUERTA ESPIRITU CARLOS FLORES "/>
        <s v="PAPA INUMA JACK "/>
        <s v="QUEVEDO DIAZ LUIS ALBERTO "/>
        <s v="CASTRO LEON JAMES WHITMAN "/>
        <s v="ZAÑA LLANOS ANNY LEONELA "/>
        <s v="HERNANDEZ CORTEZ PAUL HANS"/>
        <s v="ZEVALLOS FARFAN JULIO BERNABE "/>
        <s v="FLORES VALENZUELA STEFANY"/>
        <s v="CCENCHO DE LA CRUZ FERNANDO "/>
        <s v="PAREDES GIGLIO GABRIELA SOFIA "/>
        <s v="CACERES HUAMANHORQQUE MARTIN ANTONIO "/>
        <s v="CASTAÑEDA RAMIREZ LAURA NATHALY "/>
        <s v="GUEDEZ MOZOMBITE MANUEL ALEJANDRO"/>
        <s v="FLORES HILARIO MIGUEL ANGEL"/>
        <s v="MIGUEL ANGEL FLORES HILARIO"/>
        <s v="ESCUADRA PECHE JOSIP JULIUS"/>
        <s v="AGUERA VALENCIA FRANCISCO JAVIER"/>
        <s v="AGURTO MA SAN JONATHAN SAUL"/>
        <s v="CARREÑO JUAREZ ROSA MARYLIA"/>
        <s v="CHAVEZ CHUQUILLANQUI,CRISTER JESUS"/>
        <s v="CHAVEZ MUÑOZ, RUBY SUSIBEL"/>
        <s v="CORTEZ FIGUEROA MAXIMO LUIS"/>
        <s v="FERNANDEZ PACHERRES PAUL YVAN"/>
        <s v="GASPAR POMAYALLI LEONCIO"/>
        <s v="LAZO NUÑEZ,ALVARO DIEGO"/>
        <s v="MORENO PUMA JANZ"/>
        <s v="NAVARRO ALLCCA JOSE ARMANDO"/>
        <s v="VASQUEZ GALLEGOS CESAR KIN"/>
        <s v="VASQUEZ GALLEGOS DEYVI"/>
        <s v=" JUAN SANTOS ATAHUALPA GUARNIZ SANTIAGO "/>
        <s v="ACEVEDO TORRES MIGUEL ANGEL"/>
        <s v="AGUIRRE TREJO FERNANDO"/>
        <s v="ALMONACID SULLCA JORGE LUIS"/>
        <s v="ALVARADO ORMEÑO  MIGUEL ANGEL"/>
        <s v="ARANGO HUARANCA JOSE ARMANDO"/>
        <s v="ASCAYA ANDRADE CARLOS LORENZO"/>
        <s v="AZAÑERO RONCAL CIRILO"/>
        <s v="BENDEZU GONZALES JAISON VICTOR"/>
        <s v="BENDEZU GONZALES RONALDIÑO  JESUS "/>
        <s v="BERROCAL INOCENTE  JHON FRANKLIN "/>
        <s v="BUSTOS SERRATO DIEGO ANTONIO"/>
        <s v="CABALLERO CAMARA FREDDY WALTER"/>
        <s v="CACERES PEREZ GIOVANNI"/>
        <s v="CACERES PEREZ JOSE LUIS"/>
        <s v="CALVO ARICA JAVIER FRANCISCO"/>
        <s v="CAMARGO CHIPANA EDURDO MIGUEL"/>
        <s v="CARRANZA ALVIS FRANK BRUNER"/>
        <s v="CARRASCO CASTILLO GIOVANNI"/>
        <s v="CASIMIRO CERNA ANDRES SIMON"/>
        <s v="CCANTO GONZALES  KEVIN JEFFERSON"/>
        <s v="CHAMBI COLQUE LEE ELIBAN"/>
        <s v="CHINCHAY HUAYAMA EDILBERTO"/>
        <s v="CHINCHAY HUAYANA WILFREDO ADOLFO"/>
        <s v="CHURATA CHUQUIJA ELISEO"/>
        <s v="COLETO GUTIERREZ WILMER SAMUEL"/>
        <s v="COLLANTES LOZANO JEREMIAS"/>
        <s v="CONDORI ERASO  JUAN CARLOS"/>
        <s v="CORDOVA RAMIREZ COLLINS"/>
        <s v="CUSTODIO RUIZ  JOSE LUIS"/>
        <s v="DAZA LUNA ROGELIO ENRIQUE"/>
        <s v="DAZA SUAREZ JUAN CARLOS "/>
        <s v="MEZA GARCIA NELZON"/>
        <s v="DE LA CRUZ INGA MIGUEL ANGEL"/>
        <s v="DE MARCO GAMARRA MARCO ALDAIR"/>
        <s v="DE MARCO GAMARRA MIJAID ANDERSON"/>
        <s v="DEL BUSTO ATUSPARIA MANUEL ALFREDO"/>
        <s v="DELGADO REYES  JOSE MANUEL"/>
        <s v="ESPINAL OSCANOA LUIS ALFONSO"/>
        <s v="ESPINAL VILLANUEVA ROGER ALONSO"/>
        <s v="FELIPA CUSIPUMA HUMBERTO ANTONIO"/>
        <s v="FLORES VASQUEZ SEGUNDO AVECIAS"/>
        <s v="FRANCIA TORRES RICARDO ADAN"/>
        <s v="GARCIA NIMA YAIR STALIN"/>
        <s v="GONZALES BENITES JAIR ALBERTO"/>
        <s v="GRADOS MACINES JIMMY ALBERT"/>
        <s v="GUEVARA SOLANO  GERSON ALBERT"/>
        <s v="HERNANDEZ DIAZ ANGEL ALEXIS"/>
        <s v="HERRERA CARDENAS ALEXANDER MALIXTO"/>
        <s v="HONORIO MENDO PERCI EDINSON"/>
        <s v="HUAMAN CAÑARI JAIME PAUL"/>
        <s v="HUAMAN ROJAS CESAR PAUL"/>
        <s v="HUAMANI OCASANI FELICIANO"/>
        <s v="HUATORONGO JURADO JOSE MARCOS"/>
        <s v="INOÑAN CUZO GUILLERMO"/>
        <s v="IRRAZABAL MALLCO WILDE"/>
        <s v="LIMA APAZA ENRIQUE DANIEL"/>
        <s v="LLANQUE GARCIA CESAR AUGUSTO"/>
        <s v="MACAVILCA GUZMAN MIGUEL ANGEL"/>
        <s v="MASIAS CHUMPITAZ  CRISTIAN JAIR"/>
        <s v="MENDEZ VILORIA LEONARDO ENRIQUE"/>
        <s v="MERCADO TORRES LEONARDO RENATO"/>
        <s v="MONCADA MERINO EDWIN JOEL"/>
        <s v="MUÑOZ MARTINEZ FRANKLING ROBERTO"/>
        <s v="MURAYARI TAMANI LARRY"/>
        <s v="NIQUIN NAUPA AYRTON ANTHO"/>
        <s v="NUÑEZ BUSTAMANTE LEEYON MAY"/>
        <s v="NUÑEZ ORE ROLANDO RAMIRO"/>
        <s v="OBREGON SANCHEZ CLINGER RIVELINO"/>
        <s v="OLARTE SUAREZ FREIRE JAVE"/>
        <s v="PACAYA ROBLEDO SGUNDO ALEJANDRO"/>
        <s v="PADILLA MINAYA HECTOR"/>
        <s v="PALOMINO CONDORI JOSE ANTONIO"/>
        <s v="PALOMINO JORGE DAVID"/>
        <s v="PASTOR CUAREZ RICHARD JHONNY"/>
        <s v="PAUCAR LOPEZ EBONY ALBERTO"/>
        <s v="PERALES QUISPE LUCIO ERNESTO"/>
        <s v="PERALES QUISPE MIGUEL ANGEL"/>
        <s v="PERALES QUISPE TAYLOR JUAN"/>
        <s v="PICHARDO ESPINAL WILVER"/>
        <s v="PILCO ARIAS ALEXIS ARTURO"/>
        <s v="PILLACA QUISPE DARIO MOISES"/>
        <s v="RAMIREZ BOLIVAR ABELARDO JESUS"/>
        <s v="RAMIREZ MUÑANTE  ARTURO MIGUEL "/>
        <s v="REGALADO VELA FRANKLIN WILLIAM"/>
        <s v="RILLO"/>
        <s v="RODRIGUEZ PINO DEYVI RONAL"/>
        <s v="RODRIGUEZ RIVERA ROBERTO"/>
        <s v="ROJAS RAMIREZ ISAIAS"/>
        <s v="ROJAS RAMIREZ SAMUEL "/>
        <s v="ROJAS ROSAS CARLOS AUGUSTO"/>
        <s v="ROJAS ROSAS DIEGO NICOLAS"/>
        <s v="ROJAS SANCHEZ  CARLOS ARTURO"/>
        <s v="ROJAS YUYALE DANIEL ENRIQUE"/>
        <s v="ROMANI VILCHEZ SAUL"/>
        <s v="SALDARRIAGA ACO ORLANDO CARLOS"/>
        <s v="SANCHEZ  HILARES FLORENTINO"/>
        <s v="SANCHEZ PAQUIYAURI HERNAN CHRISTIAN"/>
        <s v="SANCHO HUANCOILLO MAXIMO"/>
        <s v="SANDOVAL NARO HARLAN"/>
        <s v="SANDOVAL SANCHEZ VICTOR HUGO"/>
        <s v="SANTIESTEBAN PEREZ  JOSE ALFREDO"/>
        <s v="SAYES TAMARIZ  AARON ERICK SANTIAGO"/>
        <s v="SERPA ALCOSER MAYCOL JHORDAN "/>
        <s v="SOLIS CAMACHO JORGE"/>
        <s v="SOSA PIZARRO RICARDO"/>
        <s v="SUAREZ ACHA LUIS ALBERTO"/>
        <s v="TINOCO ARELLANO EDSON ORESTES"/>
        <s v="TINOCO ARELLANO GLICER EDILBERTO"/>
        <s v="TINOCO ARELLANO JUAN AMILCAR"/>
        <s v="TORRES SALAZAR CONSTANTINO VIDAL"/>
        <s v="TURPO QUISPE RAUL OSCAR"/>
        <s v="VALDIVIEZO PAREDES JOSE ARMANDO"/>
        <s v="VALENCIA LOAYZA ABEN ERIKSON"/>
        <s v="VASQUEZ PATIÑO VICTOR"/>
        <s v="VELASQUEZ RIVERA HAIDER"/>
        <s v="VENTURA PEZO  JOSE MANUEL"/>
        <s v="VIERA CASTRO GIORGIO ANDRE"/>
        <s v="VIZARRESMAGUIÑA RENZO RENATO"/>
        <s v="ZAMBRANO RENTERIA FELIX GUILLERMO"/>
        <s v="SALAS ALVAREZ RAUL VICENTE"/>
        <s v="ZAPATA COELLO LUIS FERNANDO"/>
        <s v="CABELLOS WILLIAMS OSWALDO"/>
        <s v="MARQUEZ MUÑOZ VICTOR ANTONIO"/>
        <s v="FERNANDEZ RODRIGUEZ RONY"/>
        <s v="MONSALVE RIVERA  RONNIE  RAUL"/>
        <s v="ACHER EZETA MOISES"/>
        <s v="PASHANASI AMASIFUEN LISTER"/>
        <s v="ESTRADA ALVARADO JOEL MICHAEL"/>
        <s v="QUESADA BENAVIDES BILLY BRYAN"/>
        <s v="SAMANAMUD MEDINA WALTER FABRIZIO"/>
        <s v="VELIZ INOÑAN ALEX RONALD"/>
        <s v="ASCENCIO BERECHE JUAN EXEQUIEL"/>
        <s v="BARRENECHEA ESTRADA GONZALO"/>
        <s v="CHAVEZ RAYMUNDO ROBINSON JAVIER"/>
        <s v="CORDOVA ZELA WALTER"/>
        <s v="LAPA YUPANQUI, ALFREDO"/>
        <s v="LESCANO CABUDIVO, TONY"/>
        <s v="MURAYARI RICOPA WILDER"/>
        <s v="PEREZ MALLMA, NELSON"/>
        <s v="PUCLLA CUETO, VICTOR OTTO "/>
        <s v="QUISPE CALDERON, GREGORIO"/>
        <s v="SOLIS RAMIREZ ALEJANDRO  NEMESIO"/>
        <s v="AURIS CONISLLA CARLOS IGNACIO"/>
        <s v="CARTY VASQUEZ LUIS MARCEL"/>
        <s v="CHAVEZ JAIMES LUIS ALBERTO"/>
        <s v="CCOLQUEHUANCA MEDINA MARTIN ALONSO"/>
        <s v="MATTOS TUESTA ENZO"/>
        <s v="YUPANQUI HUACRE JHON EMERSON"/>
        <s v="ACOSTA PONCE WILFREDO RAFAEL "/>
        <s v="BAUTISTA MEZA RAPHAEL ARTURO "/>
        <s v="CHANG SILVA KENJI ANDRÉS"/>
        <s v="COLCHADO PUGA JOSUÉ ALEXANDER"/>
        <s v="FLORES SÁNCHEZ MIGUEL "/>
        <s v="MERINO MONDRAGON FRANKLIN"/>
        <s v="RODRIGUEZ TOVAR NICOLAS"/>
        <s v="SILVA SILVA KIARA ALESSANDRA DEL CARMEN "/>
        <s v="CONTRERAS ALARCON JORGE  "/>
        <s v="TORRES SUAREZ LEONIDAS VICTOR RAUL "/>
        <s v="BRITO RANGEL MARIA EUGENIA"/>
        <s v="ADRIANO DIAZ JULIO CESAR "/>
        <s v="AYALA ESPINOZA ENRIQUE CLICERIO "/>
        <s v="ENRIQUEZ DUEÑAS GEORGE GIANFRANCO"/>
        <s v="GARCIA CAMACHO JOEL GIANCARLO"/>
        <s v="JAIME CACERES  FRANK BAKER "/>
        <s v="HIDALGO CRUZ DANIEL EDUARDO"/>
        <s v="CAMACHO MEZA LOURDES ISABEL"/>
        <s v="SAMAME HEREDIA JONATHAN PATRICIO"/>
        <s v="AGUILAR ROSAS NATALY"/>
        <s v="SAMAME HEREDIA EDINSON PATRICIO"/>
        <s v="ADRIANO DIAZ LUIS MAXIMO"/>
        <s v="VEGA VISITACION JORDY JONATHAN"/>
        <s v="CASTILLO NAVARRO ANTHONY JEAN POUL"/>
        <s v="JUAREZ NAVARRO CARLOS DANIEL"/>
        <s v="TIPIANY ZAMBRANO PERCY ANTHONY"/>
        <s v="GOMEZ CAMARGO ROBERTO CARLOS"/>
        <s v="CASAVILCA PEÑARES  MAIK JUNIOR "/>
        <s v="CASAVILCA PEÑARES JHON ANTONY"/>
        <s v="ADANAQUE ZAMATA DALLIN JARED"/>
        <s v="ZABALA CHUQUIN MOISES EDUARDO"/>
        <s v="PEÑALOZA LAZO MAHWO MISAHO"/>
        <s v="MENDOZA HANCCO DANY ALEX"/>
        <s v="GONZALEZ NIETO CHRISTIAN JESUS"/>
        <s v="CUYUBAMBA MAMANI ALEXANDER"/>
        <s v="UCEDA ROMERO EDWIN SAMIR"/>
        <s v="GONZALES NIETO JOSEC"/>
        <s v="CORNELIO LAZARO LENIN ANTONY"/>
        <s v="CUADROS VILLACRES BENJAMIN JOSEPH"/>
        <s v="SILVANO SHAPIANA JOSIAS CALEB"/>
        <s v="ACEVEDO HENRIQUEZ, ENRIQUE CARLOS"/>
        <s v="AGUILAR PAIMA MIGUEL ANGEL "/>
        <s v="ALIAGA CHAVEZ, BERNARD ALAIN"/>
        <s v="ANASTACIO VALLADARES, DAVID ALEXANDER"/>
        <s v="AñAZGO TENORIO, LUIS MIGUEL"/>
        <s v="ARRATIA GUERRA VICTOR ALFONSO "/>
        <s v="AVILA MORAN, BEDE EDGARDO"/>
        <s v="BECERRA AGIP, RICHAR"/>
        <s v="BENITES DIAZ, LUIS EDUARDO"/>
        <s v="CARDENAS ANGELDONIS, JOSUE PERCY"/>
        <s v="CARHUAPOMA ARANGUEZ, EDWARD JESUS"/>
        <s v="CARRASCO QUISPE, MARCO ANTONIO"/>
        <s v="CARRILLO ALBURQUEQUE, LUIS MIGUEL"/>
        <s v="CHAVARRI GARCIA, RICARDO EMILIO"/>
        <s v="CHEVEZ LAVADO OMAR "/>
        <s v="CRUZADO REYES, CARLOS GIOVANNY"/>
        <s v="DIAZ BERAUN, FREDY ALBERTO"/>
        <s v="DOMINGUEZ MORANTE, RONIL NELSON"/>
        <s v="ESPINOZA CORDOVA, EDWARD ANTONIO"/>
        <s v="FIESTAS ALVAN, CRISTHOPER ALEXANDER"/>
        <s v="GALAN BOULANGGER, LUIS ALBERTO"/>
        <s v="GONZALES ALVARADO, RICHARD ALEJANDRO"/>
        <s v="GONZALES MAJIN, HERLYN PIERO"/>
        <s v="GUERRA MARTINEZ, INDER JAVIER"/>
        <s v="GUERRA MARTINEZ, TOMMY ALEXIS"/>
        <s v="GUZMAN SALINAS, JULIO CESAR"/>
        <s v="HUAMAN VALVERDE, CARLOS GUADALUPE"/>
        <s v="JORDAN CORREA, CESAR GIOVANI"/>
        <s v="JORGE CRUZ, EDILBERTO MOISES"/>
        <s v="LA ROSA GUTIERREZ, CESAR AUGUSTO"/>
        <s v="LAGUNA CALDAS, OMAR"/>
        <s v="MENACHO MENACHO, JHON DAVID"/>
        <s v="LLASACA ZARATE, YOLBE HECTOR"/>
        <s v="LOBATON VILCHERREZ, JORGE ANTONIO"/>
        <s v="LOPEZ MERGOZA, WALTER EDUARDO"/>
        <s v="MADUEÑO RIOS, CARLOS ALBERTO"/>
        <s v="MARRUFO MONTOYA, RICHARD SIGIFREDO"/>
        <s v="MASIAS GONZALES, ISAAC RAUL"/>
        <s v="MEZA MALLQUI, POMPEYO ESQUIEL"/>
        <s v="MONJA VALDERA, NORVI ENRIQUE"/>
        <s v="MORENO FAJARDO, JAIME LUIS"/>
        <s v="NECIOSUP DOMENACK, GIANCARLO GILBERTO"/>
        <s v="NUÑEZ RODRIGUEZ, FELIX RUFINO"/>
        <s v="ORDOÑEZ VALENZUELA, ROGER"/>
        <s v="OTRILLAS ZELAYA, RAUL"/>
        <s v="PACAYA TANCHIVA, CARLOS XAVIER"/>
        <s v="PALACIOS GODOS, JOSE RAMON"/>
        <s v="PALOMINO VILLAGOMES, TIELú RAúL"/>
        <s v="PEREZ GONZALES, JOSE ELI"/>
        <s v="RAMIREZ ALLCCA, JULIOS ALEXANDER"/>
        <s v="RAMIREZ RAMIREZ, RICARDO ANGEL"/>
        <s v="RAMOS PORRAS, KEVIN ARMANDO"/>
        <s v="ROJAS ACUÑA, EDUARDO FELICIANO"/>
        <s v="RUIZ MARQUEZ, LUIS MIGUEL"/>
        <s v="SALINAS BARRETO, AUGUSTO FRANCISCO"/>
        <s v="SANCHEZ SALAZAR, DONATILO ALEJANDRO"/>
        <s v="SANTIAGO REYES, JUAN TEODORO"/>
        <s v="SIFUENTES DOMINGUEZ, CELINO ANTONI"/>
        <s v="SIHUIN NARVAEZ, ALFREDO JAVIER"/>
        <s v="TAFUR JARA, JUAN FRANCISCO"/>
        <s v="TANTARICO RINZA, DAVID"/>
        <s v="TELLO REVOLLAR, CARLOS RENZO"/>
        <s v="PEREA CELIZ, MAYCOL BRAYAN"/>
        <s v="VARIAS CHERO, PAUL HERBERT"/>
        <s v="VENTURA PUMARICA, FERNANDO EMILIO"/>
        <s v="VILLANUEVA VALLE, VICTOR AUGUSTO"/>
        <s v="VILLARREAL GALLARDO, EDUARDO TOMAS"/>
        <s v="ESPINO BENDEZU, GIANCARLO MITCHEL CESAR"/>
        <s v="ESPINOZA LUNA, Rafael Alessis"/>
        <s v="AYONA ABARCA, JOHNNY RICHARD"/>
        <s v="LEON HUIZA, LUIS ALBERTO"/>
        <s v="DAVILA GOMEZ, KEITH OMAR"/>
        <s v="URBINA PAJUELO, WILBER EDDY"/>
        <s v="SOSA TESEN, ARTURO SEGUNDO"/>
        <s v="ACARO RUIZ, AQUILES"/>
        <s v="ARBULU VASQUEZ, OMAR ARTURO"/>
        <s v="TORRES BERNAL, MARIO ALBERTO"/>
        <s v="ALEJOS ROJAS, ALEXANDER JOSE"/>
        <s v="OCAS BAZAN, MANUEL ISIDRO"/>
        <s v="ROA GODOS, MANUEL ALBERTO"/>
        <s v="ORE ROMERO, EDUARDO ISRAEL"/>
        <s v="PALOMINO CHIPANA, JOSE LUIS"/>
        <s v="GUERRERO RUIZ, JOFFRE DUSTIN"/>
        <s v="ROMERO WONG, ELIZABETH MILAGROS"/>
        <s v="VIDAURRE CABEZAS, JUANA BERTHA"/>
        <s v="ALVA CALDERON, ANTONIO MANUEL"/>
        <s v="CORREA CHAVEZ, LUIS ALFREDO"/>
        <s v="GUTIERREZ MORAN WILMER"/>
        <s v="LUQUE MULLISACA ANTHONY"/>
        <s v="NAPAN YAYA, JOSE RAUL"/>
        <s v="TELLO VERA, MARCOS PAUL"/>
        <s v="VILLA LUY, ANDRES RAUL"/>
        <s v="VILLAJUAN GONZALES, ARTHUR ALDAIR"/>
        <s v="COLMENARES VELASQUEZ, ALEX INDALECIO"/>
        <s v="CHAUCA QUISPE, FRANT ENLIO"/>
        <s v="FLORIAN CASANA, EDWIN GUILLERMO"/>
        <s v="JAIS CHACON, MARIO DANTE"/>
        <s v="MEGO CRUZ, JOSE KEVIN"/>
        <s v="SALAZAR VIDAURRE, MARCOS STEPHANO"/>
        <s v="SORIANO HERRERA, MAXIMILIANO PEDRO"/>
        <s v="SERNA TELLO FRANK AMADOR"/>
        <s v="GARCIA HIDALGO JONATHAN"/>
        <s v="VILLANUEVA PAJUELO JOHANNA MARYBEL ESTHEFANY "/>
        <s v="VERDECIA MORENO MAYKEL"/>
        <s v="GRATEROL GUZMAN EMYLY JOSE "/>
        <s v="BURGA GARCIA SEGUNDO EBER"/>
        <s v="JUSTANO CAMAC NINO LUIS"/>
        <s v="MORALES TORRES DAVID"/>
        <s v="CUYUBAMBA TOVAR WILMER JHONY"/>
        <s v="BOCANEGRA MIRANDA DENNYS JOSUE"/>
        <s v="AYASTA VILCA JOSE MIGUEL"/>
        <s v="VENTURA HUAMAN EDWIN GERMAN"/>
        <s v="GUERRA APAGUEÑO CELENI KARLITA"/>
        <s v="TAPIA FERNANDEZ ESBER"/>
        <s v="LOYOLA MUERIEL MICHAEL ELIAS"/>
        <s v="LUNA JAKELINNE"/>
        <s v="CAMACHO LACHIRA WILDER ABERTO"/>
        <s v="COBEÑAS WAN SILVIA MEY LIN"/>
        <s v="SANCHEZ DIAZ KLEYVELIS COROMOTO"/>
        <s v="VELASQUEZ RAMOS, LIZARDO ALANSO"/>
        <s v="ROMERO PALIAN ARMANDO"/>
        <s v="IZQUIERDO RAMIREZ EDINSON"/>
        <s v="QUISPE BARRIOS ERNESTO"/>
        <s v="MONTOYA VARGAS LINDER"/>
        <s v="UMPIRE SUCACAHUA BENEDICTO LUIS "/>
        <s v="CAMONES BARDALES BENANCIO"/>
        <s v="CANGRE PAMPAÑAHUPA ANGEL"/>
        <s v="JAHUIN OLIVAR JHONNY"/>
        <s v="BERROCAL CERNA DENIS HANS"/>
        <s v="CHAVEZ MATOS EMILIO MIGUEL"/>
        <s v="CORREA FLORES JESUS RENZO JOSE"/>
        <s v="CUBA INGA MARCO ANTONIO"/>
        <s v="DE BRACAMONTE LLORCA SERGIO EDUARDO"/>
        <s v="GARCIA ARISTA FRANCIS"/>
        <s v="GIL NORABUENA CHRISTIAN JAVIER"/>
        <s v="GOMEZ LEON RAUL ALCIDES"/>
        <s v="GUTIERREZ RODRIGUEZ SUSAN HELEN"/>
        <s v="LOZADA RIVERA JOSE ARTURO"/>
        <s v="MAMANI CALDERON SAUL"/>
        <s v="PACHACAMA ZEVALLOS FERNANDO"/>
        <s v="ROJAS CHANAME JUAN PABLO"/>
        <s v="UVIDIA ABRIL JEAN CARLOS"/>
        <s v="VILLANUEVA ARROYO REMBER ALBERTO"/>
        <s v="YAURI LEIVA ROCIO DEL PILAR"/>
        <s v="FRANCO BROMLEY JAIRZIN ALBERTO"/>
        <s v="UBILLUS REYNA ALEXIS"/>
        <s v="TACAS PALPA WILDER"/>
        <s v="SANDOVAL PAREDES MICHAEL"/>
        <s v="RIVERA RENTERIA  NATHALY VANESSA"/>
        <s v="QUISPICHUCO FERRER ABRAHAM SAMUEL"/>
        <s v="PORTILLA TORRES JOSE LUIS"/>
        <s v="PERONE CASTRO  JHAIR JOSETY"/>
        <s v="PARDAVE PEREZ OMAR GUSTAVO"/>
        <s v="PALHUA PARDAVE OCTAVIO"/>
        <s v="MAURICIO AMASIFUEN DEYVIS TEODORO"/>
        <s v="LOPEZ MONTES ALVARO"/>
        <s v="JESUS GONZALES JOSE"/>
        <s v="GUTIERREZ RUCOBA DANNY DANIEL"/>
        <s v="CUMPEN RUCOBA JORGE MIGUEL"/>
        <s v="CUADROS DE LA CRUZ JORGE ANTONIO"/>
        <s v="CORDOVA ESCOBAR GONZALO RAFAEL"/>
        <s v="CHUNG TARICUARIMA LUIS OSWALDO"/>
        <s v="ARIAS NAVARRO  GUILLERMO"/>
        <s v="NUÑEZ LEGUIA SAUL MARIANO"/>
        <s v="ALCANTARA MANAY GERALD RONALD"/>
        <s v="AGUILAR YAMUNAQUE JAVIER"/>
        <s v="VELASCO SANTIAGO DAVID FERNANDO"/>
        <s v="ALVAREZ PANTIGOSO CRISTHIAN WILFREDO"/>
        <s v="ARCE CUBAS FRANCISCO"/>
        <s v="QUISPE PANTIGOSO JHONN RICHARD"/>
        <s v="BARRAZA MUÑANTE  PABLO FIDEL"/>
        <s v="PANIURA MAMANI JOHAN"/>
        <s v="QUISPE PANTIGOSO SANDRO DANIEL"/>
        <s v="ALVERCA CHANTA MIGUEL ANGEL"/>
        <s v="GOICOCHEA LUCANO HENRY"/>
        <s v="QUISPE PANTIGOSO JORGE ANDRES"/>
        <s v="MERMA SAAVEDRA GUINO"/>
        <s v="SAAVEDRA MERMA ALEX RONAL"/>
        <s v="CHAHUA PANIAGUA JUAN OCTAVIO"/>
        <s v="VELIZ TAYPE JONATHAN"/>
        <s v="URBAY CHAHUAYO OMAR ISHIDO"/>
        <s v="ACOSTA MORALES ALEX FREDY"/>
        <s v="CABANILLAS SANTIESTEBAN MIGUEL ANGEL"/>
        <s v="MACHA INGA BENJAMIN"/>
        <s v="TARAZONA PUA,  WILLI KEVIN"/>
        <s v="DEL AGUILA RAMIREZ , GEORGE JOSEP"/>
        <s v="DEL AGUILA RAMIREZ,  JACK PATRIC"/>
        <s v="ACOSTA CARO , GERONIMO"/>
        <s v="SANTAMARIA GRANADOS MARCOS AUGUSTO"/>
        <s v="ZUTA VEGA CESAR"/>
        <s v="ROJAS RODAS, DEYBER"/>
        <s v="SANCHEZ ESTEBAN"/>
        <s v="ALABAN VENTURA ERNESTO"/>
        <s v="LAVERIAN DE LA CRUZ MARCO"/>
        <s v="JUSTINIANO HUEZA RENZO"/>
        <s v="HARO ANGULO ESTEBAN"/>
        <s v="HUEZA ROSELLO ADRIAN"/>
        <s v="ARAMBULO CHERO MAX"/>
        <s v="HARO ANGULO  DIEGO ROLANDO"/>
        <s v="VARGAS SANCALLI  WILLIAN ALDREDO E27"/>
        <s v="MEZARES BENITES JOSUE E26"/>
        <s v="HARO ANGULO  JOAQUIN DAVID"/>
        <s v="CORDOVA BLANCAS JESUS CARLOS "/>
        <s v="FLORES ASENCIOS SONIA MARIA "/>
        <s v=" FLORES ASENCIOS  MAVILA EUGENIA"/>
        <s v="BERNUI HUAYLLACAYAN MIGUEL ANGEL"/>
        <s v="CORDOVA BLANCAS RAMIRO CARLOS"/>
        <s v="BLANCAS SOTO JESUS JOSUE"/>
        <s v="FARFAN NAVARRO GORJE LUIS"/>
        <s v="VARGAS CARBAJAL ANTONIO"/>
        <s v="VASQUEZ LA CRUZ ALBERTO JOSE"/>
        <s v="AMARO CHAGUA SERAFIN"/>
        <s v="JUANPEDRO CERVANTES TEODORO"/>
        <s v="ARANGO GUTIERREZ SERGIO HUGO"/>
        <s v="BLANCAS SOTO YONSSON JONAS"/>
        <s v="GONZALES HERRERA PEDRO  WALTER "/>
        <s v=" ARISTA GONZALES FRANCIS MICHEL "/>
        <s v=" AMASIFEN VALLES  RIQUER ELMER "/>
        <s v=" AYCACHI JIMENEZ HUGO ROGER  "/>
        <s v=" VIENA GONZALES NEISSER "/>
        <s v="REATEGUI GONZALES JUAN CARLOS "/>
        <s v="GERI PORRAS HENRY CRISENCIO"/>
        <s v="NUÑEZ CASTRO LUIS ALBERTO"/>
        <s v="PURIS REYES ALEX"/>
        <s v="VIENA GONZALES OSWALDO CARLOS"/>
        <s v="CAMPOS CORDOVA LUIGUI XAVIER "/>
        <s v="RUIZ SORIA JESUS ANDRES "/>
        <s v="VALDIVIA DIAZ MARIA ISABEL"/>
        <s v="AVALOS HUAMAN WILMER IVAN"/>
        <s v=" SANCHEZ ALIAGA GABRIELA RUTH"/>
        <s v="BERNAOLA PULIDO JIMMY MICHAEL"/>
        <s v="ARISTA MEZA ELVIS FRANCISCO "/>
        <s v="EGUAVIL ENRIQUEZ DONATO "/>
        <s v="POZO OBISPO CARLOS ANDRES"/>
        <s v="RUESTA SEMINARIO LUIS ANGEL"/>
        <s v="MENDOZA ROMAYNA AQUILES JUNIOR"/>
        <s v="ORIHUELA VILA CELMAN AUGUSTO "/>
        <s v="SUMOSO VICENCIO NAIN ENRIQUE "/>
        <s v="MOLINA MOLINA JUAN"/>
        <s v="MOLINA GONZALES EDY SEBASTIAN "/>
        <s v="VALDIVIA CHAVEZ EDINSON "/>
        <s v="TUCTO CASTRO DARWIN "/>
        <s v="SANCHEZ ALIAGA GABRIELA RUTH"/>
        <s v="CCONISLLA QUISPE BRANDY"/>
        <s v="VALLE SALINAS JAVIER"/>
        <s v="JUAREZ PULACHE JHORLIN JOEL"/>
        <s v="CARRION FLORES REY PAULINO "/>
        <s v="FLORES BRUNO EDWIN ANDERSSON"/>
        <s v="CAQUI MEJIA LUIS MIGUEL"/>
        <s v="TAYPE LIZANA GUSTAVO"/>
        <s v="QUISPE GONZALES ENRIQUE EUSEBIO"/>
        <s v="SUMOZO ANGULO JOSE OMAR"/>
        <s v="SUMOZO ANGULO FERNANDO JHAIR"/>
        <s v="BAZAN MARTINEZ ESUS ELVIS "/>
        <s v="ZEGARRA ZEGARRA MANUEL ENRIQUE"/>
        <s v="VILLALAZ VILELA FERNANDO LUIS"/>
        <s v="ALARCON VELAZQUEZ VLADIMIR"/>
        <s v="REYES OTINIANO SERGIO MARLON"/>
        <s v="LINARES ESCALANTE YENIFER COROMOTO"/>
        <s v="MONTALVAN AMBROSIO VICTOR OSCAR"/>
        <s v="DIAZ CHAPELLIQUEN GIANCARLO JESUS"/>
        <s v="GOICOCHEA LUCANO MARCO ESAU"/>
        <s v="SOTO VALENCIA JORGE ENRIQUE HERNAN"/>
        <s v="ZEVALLOS CASTRO LUIS RICARDO"/>
        <s v="FIGUEROA DE MAITA YETZACRINA DEL VALLE "/>
        <s v="ESCOBAR GOMEZ ABNER ABEL"/>
        <s v="CONTRERAS CASTILLO HECTOR"/>
        <s v="YUPANQUI RIOS DANNY DANIEL "/>
        <s v="FUENTES FLORES BRYAN ALEXANDER "/>
        <s v="ALVARADO RODRIGUEZ OSMAR MAIRR"/>
        <s v="CASHPA YARASCA LUIS ALFREDO"/>
        <s v="CORDOVA MUCHAYPIÑA WALDIR JOSIMAR"/>
        <s v="GALVAN VARGAS ERICK JOEL"/>
        <s v="GUIDOTTI QUISPE DERCY GABRIEL"/>
        <s v="LIMACO ESPINOZA ELEN DINO "/>
        <s v="ORTIZ FLORES LANDER GABRIEL "/>
        <s v="QUISPE MAURTUA ITALO XAVIER"/>
        <s v="RAMIREZ CAMIZAN JOAN ESTIGUER "/>
        <s v="RIVERA PEÑA RONAL"/>
        <s v="ROLDAN FUERTES JOSE ANTONIO "/>
        <s v="RONCEROS CCASANI ABEL"/>
        <s v="ROSALES SECLEN FELIX FERMIN"/>
        <s v="VARGAS HUARCAYA CRISTIAN JOEL"/>
        <s v="VEGA REYES PAUL EDUARDO"/>
        <s v="VILLANUEVA SAYAS CIRILO"/>
        <s v="VILLANUEVA SAYAS EBER"/>
        <s v="VASQUEZ VASQUEZ JORGE HERALDO"/>
        <s v="RIVAS ORTIZ ASTRID CAROLINA"/>
        <s v="NUÑEZ RAFAEL EDISON GERLIS"/>
        <s v="CORREA RODRIGUEZ CARLOS ALFONSO"/>
        <s v="MEJIA SARAVIA ALEX MIGUEL"/>
        <s v="BUSTAMANTE FERNANDEZ CRISTHIAN ARCENIO"/>
        <s v="BUSTAMANTE FERNANDEZ NILTON ROMAIN"/>
        <s v="CORTEZ CHAUPE LUIS EDUARDO"/>
        <s v="PEREZ ESPINOZA ERIK ELMER"/>
        <s v="BERROCAL VENTURA CIRILO"/>
        <s v="HUAMANI CASTRO RICHARD"/>
        <s v="ESQUERRE CHORRES ELISAUL ANTONIO"/>
        <s v="GARCIA VASQUEZ LUIS MARIO"/>
        <s v="PACHECO ALVAREZ JOSE ANTONIO"/>
        <s v="GUTIERREZ PRIETO NORVIS JAVIER"/>
        <s v="HEREDIA GARCIA JOEL"/>
        <s v="ALVAREZ ESPINO JOSE LUIS"/>
        <s v="HERNANDEZ ROJAS PERCY JOEL"/>
        <s v="BELTRAN LLACZA ABEL"/>
        <s v="TORRES YATACO CRISTHIAN"/>
        <s v="MENDOZA RIVEROS ROLANDO"/>
        <s v="SEGURA VELA AURELIO"/>
        <s v="LOPEZ PEZO RICHARD "/>
        <s v="OCAMPO ALVARADO PEDRO SIMON"/>
        <s v="OROZCO RODRIGUEZ CESAR AUGUSTO"/>
        <s v="CANDELA NERVI YURI"/>
        <s v="BATANA LLASHAG EVER"/>
        <s v="BELITO SOTO KAROL MAX"/>
        <s v="CISNEROS CANCHARI WALTER SAMUEL"/>
        <s v="DE LA CRUZ ACHATA FRANCISCO"/>
        <s v="KOU DEL AGUILA LUIS ANTONIO"/>
        <s v="MARTINEZ LEGARIO LUIS IAN"/>
        <s v="PALACIOS DE LA CRUZ DANIEL RIGOBERTO"/>
        <s v="RODRIGUEZ ROMAN RODRIGO ANTHONY"/>
        <s v="ROJAS VASQUEZ EDILBERTO"/>
        <s v="ROMERO HIDALGO RODOLFO SEGUNDO"/>
        <s v="TAPULLIMA PIÑA FELIPE"/>
        <s v="TAVARA LOPEZ ELVIS STEVEN"/>
        <s v="TAVARA LOPEZ JORGE LARRY"/>
        <s v="YLASACA SABOYA BRAJHAN BRAULIO"/>
        <s v="ESPINOZA RIOFRIO JHON JESUS"/>
        <s v="FIGARI GARCIA VICTOR RAUL"/>
        <s v="MONSEFU AMAYA JUAN CARLOS"/>
        <s v="URBANO YARINGANO MIGUEL ANGEL"/>
        <s v="CABEZAS RODRIGUEZ MIGUEL ANGEL"/>
        <s v="COBA HUAMAN LORENZO"/>
        <s v="MARQUEZ IBARRA RIDBERG ALEX"/>
        <s v="PRUDENCIO ALVITES RENZO"/>
        <s v="HIPOLITO CABANILLAS PIERO ALEXANDER"/>
        <s v="PASACHE BANDA CESAR DAVID"/>
        <s v="TOCTO ILATOMA JAVIER"/>
        <s v="PANTALEON AVILA VICTOR HUGO"/>
        <s v="TEJADA PAZ EDWIN SAMUEL"/>
        <s v="TORRES INJANTE JULIO"/>
        <s v="SALAZAR CABAÑAS ESTEÑO"/>
        <s v="SANTANA QUISPE LUIS ARMANDO"/>
        <s v="AVILA DE LA CRUZ JOEL JUNIOR"/>
        <s v="SANCHEZ LOMAS WILMER SALOMON"/>
        <s v="FARIAS MORALES ROBERTO"/>
        <s v="ALLCCA SOLIER MIGUEL"/>
        <s v="CAJALEON CCORPUNA OSCAR LEONARDO"/>
        <s v="CAPCHA FLORES ANDY"/>
        <s v="LIZANA GIRON ANGEL FRANCISCO"/>
        <s v="LLANCARI HUAYLLAS, FRANKLIN"/>
        <s v="ALEGRE RIVERA CESAR KICEMLLER"/>
        <s v="CALERO LUNA VICTOR STANY"/>
        <s v="RUIZ ANDRADE ENRIQUE"/>
        <s v="ESCOBEDO ENCARNACION KENYI JESUS"/>
        <s v="DE LA SOTA VALLEJOS DAVE  STEVE"/>
        <s v="CUADROS HUALLA RICHARD"/>
        <s v="CAULLAHUA GUTIERREZ ZENON ROGGERS"/>
        <s v="RIVERA MEJIA MARCOS ISAAC"/>
        <s v="MENCIA QUISPE TITO PABLITO"/>
        <s v="YAURI UNOCC CARLOS LORENZO"/>
        <s v="ORTECHO SALVADOR ROBERT ALESSANDRO"/>
        <s v="LOPEZ ZAMUDIO GENARO DANIEL "/>
        <s v="BALDEON LLANCO ROY ANTONY "/>
        <s v="FASANANDO TORRES JESUS"/>
        <s v="CARDENAS BARZOLA DONI FRANK"/>
        <s v="MEDINA AMAYA JONATHAN JOEL"/>
        <s v="GARCIA ALVAREZ JOEL"/>
        <s v="COPA QUISPE JORGE EDUARDO"/>
        <s v="GUTIERREZ GUILLEN  EDY SANTIAGO"/>
        <s v="SANDOVAL BANCES, CESAR RUBEN "/>
        <s v="VERA JARA LUIS RICARDO"/>
        <s v="LEYVA ORENCIO ROBERTO"/>
        <s v="ALVARADO CHIPANALUIS  FELIPE "/>
        <s v="YAICATE DEL AGUILA ESTARKI_x000d__x000a_"/>
        <s v="RIOS MOZOMBITE LINDER"/>
        <s v="VILLAFUERTE PAUCAR JOSE LUIS"/>
        <s v="ANDRADE ARTEAGA ITER "/>
        <s v="GARCIA DIAZ EBER GUZMAN"/>
        <s v="SALAS AMASIFEN LLEYSON  EDHUAR"/>
        <s v="ASENJO FARRO VICTOR ALFREDO"/>
        <s v="HUARCAYA PACHECO LUIS MIGUEL "/>
        <s v="GUTIERREZ MANRIQUE HENRYK RAUL"/>
        <s v="PEÑA GERARDO"/>
        <s v="BALBIN TORIBIO LUIS ESTEBAN"/>
        <s v="LUJAN TORRE JUAN CARLOS"/>
        <s v="CANALES TELLO IVAN GREGORY"/>
        <s v="BUSTIOS RUIZ JHONATAN LUIS "/>
        <s v="VILCHEZ JANAMPA RICARDO FREDDY"/>
        <s v="AGUILAR PALOMINO ANGEL ALEXANDER"/>
        <s v="DI PAOLA VILLAVICENCIO ANTONIO PAUL MARTIN"/>
        <s v="ALVARADO ALVARADO, ISAI"/>
        <s v="MENDOZA CAMPOS ALFREDO IRWIN"/>
        <s v="PALOMINO ARROYO DAVID ESTUWAR"/>
        <s v="RODRIGUEZ VILCAPOMA JOSE LUIS"/>
        <s v="CALLE CALLE GONZALO ILDEGARO"/>
        <s v="MORALES ALARCON LINO PAOLO"/>
        <s v="TABARES GONZALEZ FREDDERY EDUARDO"/>
        <s v="TABARES GONZALEZ FREDY JOSE"/>
        <s v="VARGAS BLAS RUBEN JOHN"/>
        <s v="YAURI NAOLA, ROBERT DARIO"/>
        <s v="SANCHEZ RUGEL FERNANDO TOMAS"/>
        <s v="VASQUEZ TANTACHUCO, MARIA ELIZABETH"/>
        <s v="MENDOZA BEDOYA RICARDO BRUNO"/>
        <s v="MARCO TULIO PRECILLA LICET"/>
        <m/>
        <s v="FREDDY UTANI CONDORI"/>
        <s v="PUMARRUMI ESPINOZA WILFREDO"/>
        <s v="VALDEZ GARCIA LUIS ALBERTO "/>
        <s v="VILLARREAL ALVA ERICK CHARLES"/>
        <s v="AGUILAR CASTILLO ALDO ALEXANDER"/>
        <s v="CONDE HUANCA MARIO MARTIN"/>
        <s v="CONDE YAYA JEAN PIER JUNIOR"/>
        <s v="MENENDEZ MUERAS INOCENTE"/>
        <s v="CHAPOÑAN PEREZ JOSSE MARIA MARILENE "/>
        <s v="JUAN GUILLERMO GAMBOA FLORES"/>
        <s v="MAURO CAYCHO CERVANTES"/>
        <s v="NILTON EDILIO CHAVEZ PERALES"/>
        <s v="JULIO FERNANDEZ ROJAS"/>
        <s v="WILLINGTON RIMAPA HERNANDEZ"/>
        <s v="WILDER AYLAS QUISPE "/>
        <s v="ALEJANDRO PEÑA ZEPEDA"/>
        <s v="JUAN PABLO TESSADA LÜSCHER"/>
        <s v="PEDRO ARNALDO ASIAN CASTILLO"/>
        <s v="NEYRA LLERENA JAVIER ERNESTO"/>
        <s v="CRUZ PERICHE CARMEN AMELIA "/>
        <s v="JUÑO CHAUCA PEDRO HERBERT"/>
        <s v="PEÑA ROMERO, CESAR AUGUSTO"/>
        <s v="LEON RAMOS, RICARDO CARLOS"/>
        <s v="SUYCA HUAYA, ALDO RAFAEL"/>
        <s v="NUÑEZ ZAMORA, JOSE LUIS"/>
        <s v="MOSCOSO SANTAMARIA, CARLOS"/>
        <s v="PINEDO CORTEZ, ROMEL LEVI"/>
        <s v="ESPINOZA LUNA, ROGER ARMANDO"/>
        <s v="MENDOZA PILLIHUAMAN, GERARDO"/>
        <s v="BELLIDO ESPINOZA LORENZO MAXIMO"/>
        <s v="CARHUAPOMA LOPEZ SEGUNDO CARLOS"/>
        <s v="FRANCO VAO POLO JESUS"/>
        <s v="HINOSTROZA ESPINOZA EDGAR MARCELO"/>
        <s v="ROJAS CAMASSI LUIS RICARDO"/>
        <s v="ROMERO MAYHUA SERGIO CESAR"/>
        <s v="ALBINO CONDORI AYAR DANNY"/>
        <s v="ALVITES PALOMINO WILIAM RAUL"/>
        <s v="MEJIA TORRES, HERMOGENES YOFRE"/>
        <s v="AZABACHE DIAZ ANGEL FERNANDO"/>
        <s v="CESPEDES VILLEGAS LUIS MAJIN"/>
        <s v="DE LA CRUZ OROPEZA ALAN RICHARD"/>
        <s v="DIAZ MEDINA WALTER"/>
        <s v="GARCIA HOYOS CARLOS ALBERTO"/>
        <s v="JULCAHUANCA ROSILLO CARLOS EDDY"/>
        <s v="MARQUEZ SALAZAR JIMMY JHONNY"/>
        <s v="NAPA ESPINOZA YANCARLO DANILO"/>
        <s v="QUIROZ HERRERA PEDRO URIEL"/>
        <s v="ALVA TOMAS CRISTIAN MARCEL"/>
        <s v="ALVARADO BARRIOS DANY MANUEL"/>
        <s v="ARAUJO GARCIA MIGUEL"/>
        <s v="ASENCIOS ARIZA FERMIN ALEJANDRO"/>
        <s v="ASENCIO FUENTES MARCELINO HERNAN"/>
        <s v="BRAVO ZARATE RICHARD JIMMY"/>
        <s v="CARHUANCHO ÑAUPARI ADLER ANGEL"/>
        <s v="CORONADO MEDINA EDUARDO JAVIER"/>
        <s v="CRUZ CARRASCO JOSE RAUL"/>
        <s v="CUSIRRAMOS SOTO DANITZA YELENA"/>
        <s v="DUARTE RAMIREZ YSRAEL AARON"/>
        <s v="GAMBOA PILLACA MANUEL"/>
        <s v="GASTULO TICLIA CONRADO"/>
        <s v="GUERRERO FANO FIORELLA MILUSKA"/>
        <s v="GUZMAN VASQUEZ JHOSTHINS JONATHAN YURI"/>
        <s v="HUAMAN HERRERA JULIO CESAR"/>
        <s v="LORENZO COZ WUALDER"/>
        <s v="MANCO MARCIAL CESAR ALBERTO"/>
        <s v="MEZA ESPINOZA MARLON SOFONIAS"/>
        <s v="MING FERNANDEZ FRANCISCO JESUS"/>
        <s v="MIRANDA ROJAS PEDRO FRANCISCO"/>
        <s v="MIO GUEVARA VICKY YISELA"/>
        <s v="MUÑOZ GALVEZ PAUL ENRIQUE"/>
        <s v="ORELLANA YUPANQUI ARTURO FERNANDO"/>
        <s v="PAJILLA BOCANEGRA RONALD"/>
        <s v="SANCHEZ PACHAS ALEXANDRA"/>
        <s v="SANTUR CHAMBA ANGEL MARIA"/>
        <s v="SILVA QUISPE JOHANN RAUL "/>
        <s v="URQUIZA ZUMAETA JUAN MANUEL"/>
        <s v="VASQUEZ GONZALES ELBER"/>
        <s v="VALENZUELA TOMALO EDWIN ROLANDO "/>
        <s v="VELARDE ESPEJO FELIPE ALBERTO"/>
        <s v="VILCHEZ CHAFLOQUE JORGE MIGUEL"/>
        <s v="TORRES SANTOS  JOHAN MIGUEL"/>
        <s v="ZUÑIGA TORRES MARCO ANTONIO"/>
        <s v="QUISPE  MARIN EDGAR RUBEN"/>
        <s v="LINO VASQUEZ JESUS MARTIN"/>
        <s v=" HUILLCA ARTEAGA EDDINSON FREDDY"/>
        <s v="CARBAJAL FUENTES JUAN JOSEPH"/>
        <s v="ORMEÑO GUTIERREZ JUANA"/>
        <s v="ACUÑA VALDERRAMA MANUEL ALEXANDER "/>
        <s v="OLIVERA FERNANDEZ JEFERSON SANTOS "/>
        <s v="SILVA ARANA JHONNY WILLIAM "/>
        <s v="TOVAR ECHEVARRIA CARLOS AUGUSTO "/>
        <s v="LOPEZ ROJAS GIOVANNA SHIRLEY"/>
        <s v="APARICIO CUMBA SAUL"/>
        <s v="BARRUETO VARGAS DITHER FRANK"/>
        <s v="CHAUPIS CAMACHO DERIAN LUIGGUI"/>
        <s v="RUCABADO RAMOS LESLIE DIANA"/>
        <s v="BALVIN DE LA CRUZ LUIS ALEXANDER"/>
        <s v="SILLET BLANCO WENDY"/>
        <s v="JIMENEZ CORTEZ KENNY PAUL"/>
        <s v="INFANZON ESPINOZA JOHNNY JAVIER "/>
        <s v="TELLO REVOLLAR BRAYAN MISAEL "/>
        <s v="VERA VASQUEZ JOSE MARIA JESUS "/>
        <s v="SILVA CARREÑO TIRZO"/>
        <s v="BUQUICH VALVERDE EMILIO "/>
        <s v="VARGAS QUISPE LUIS ANDRES "/>
        <s v="CAMPOS MONTALVAN YELSIN ELEXANDER "/>
        <s v="SISA SANABRIA WALTER OSWALDO"/>
        <s v="LUCAR PALACIOS JULIO ALBERTO"/>
        <s v="EDQUEN MUÑOZ VICTOR DOMINIQUE"/>
        <s v="VILORIA LOZANO JOSE MARIA JESUS"/>
        <s v="YNFANZON ESPINOZA RAUL JAIME"/>
        <s v="TUESTA GRANDEZ ESTEFANNY"/>
        <s v="CORDERO PARRA JOSE NICALIS"/>
        <s v="ELIZALDE MORAN IZRI UZUEL"/>
        <s v="LOPEZ ROJAS ALEXIS JOSE"/>
        <s v="MENDOZA CARRERO NELKI ROMARIO"/>
        <s v="NORABUENA MARTICORENA RAUL"/>
        <s v="QUISPE LEON JOSE ALBERTO"/>
        <s v="SULLCA LAURA PERCY ROGER"/>
        <s v="SUSANIBAR HUAMAN JUAN FREDDY"/>
        <s v="ZEVALLOS ANGLAS HAROLD HERNAN"/>
        <s v="HUAMANI SOTO PAUL JORGE"/>
        <s v="CRISPIN LLULUY JESUS ALBERTO"/>
        <s v="ISUIZA RIOS MELCHOR "/>
        <s v="CHAVEZ MACHOA SEGUNDO ROY"/>
        <s v="MARQUEZ CALDERON GENESIS GABRIELA"/>
        <s v="QUISPE REVILLA GUSTAVO ADOLFO"/>
        <s v="TUANAMA ARMAS PEPE "/>
        <s v="NAVARRO PEREZ JACK"/>
        <s v="LINARES AQUITUARI DENNER "/>
        <s v="LINARES AQUITUARI ALEX"/>
        <s v="LEON VILLEGAS PERSI"/>
        <s v="CHAVEZ UPIACHIHAY PIERO"/>
        <s v="OLIVARES PIÑAS WALTER PERCY"/>
        <s v="VILLOSLADA CUBAS HECTOR"/>
        <s v="CHAMORRO GARCIA, LEONEL AGUSTO"/>
        <s v="COTRINA ROBLES EMILIO EDUARDO"/>
        <s v="DURAND  LOPEZ STEPHANY JULIETTE"/>
        <s v="VERA RONCAL ROBIN RENEE"/>
        <s v="CHAVEZ ABARCA FABIAN "/>
        <s v="DIAZ BAZAN JHON BRAYAN"/>
        <s v="FIGUEROA LOPEZ ANTONELLA INGRID"/>
        <s v="HONORES BALCAZAR CESAR FRANCISCO"/>
        <s v="GONZALES LAVADO ROBERTO DANIEL"/>
        <s v="JACOBO SALINAS PAMELA ALEXANDRA"/>
        <s v="LOPEZ MENDEZ VALERIA MARCIA"/>
        <s v="MARTINEZ GUILLEN MORAIMA FELICITA"/>
        <s v="NUÑEZ MACALUPU JEANPIERRE LEONIDAS"/>
        <s v="OYARCE MEDINA JORGE LUIS"/>
        <s v="RAMIREZ SILVA BRYAN JUNIOR"/>
        <s v="RAMIREZ MARTINEZ JUAN"/>
        <s v="RAMIREZ MARTINEZ RONALD"/>
        <s v="ROMERO CORDOVA GERSON TOMAS"/>
        <s v="TRUJILLO HILARES GIANPIERE CESAR"/>
        <s v="VASQUEZ FIGUEROA NOIDER"/>
        <s v="YUYALI SOTOMAYOR MAYCOL ESTIF"/>
        <s v="Galindo Sánchez Sergio Daniel"/>
        <s v="Porras Butiler Deivid Anthony"/>
        <s v="Macahuachi Coquinche Clipster"/>
        <s v="Antunez Montoya Christian Steve"/>
        <s v="Choñocca Risco Jorge Luis"/>
        <s v="Hayqui Romero Luis Angel"/>
        <s v="Durand Apestegui Jhonathan Guilianno"/>
        <s v="Marin Herrera Luis Alberto "/>
        <s v="Rodriguez Quispe Nemesio César "/>
        <s v="Cabrera León Armando Luis "/>
        <s v="Sanchez Rodriguez Luis Alberto"/>
        <s v="Verano Chumbiauca Eduardo Eusebio"/>
        <s v="Castillo Curi Luis"/>
        <s v="Joaquin Vila Samuel "/>
        <s v="Martinez Lozada Juan Rafael"/>
        <s v="Mendoza Morales Miguel Angel"/>
        <s v="Mendoza Montesinos Javier DanIlo "/>
        <s v="Mendoza Montesinos Sergio Norberto "/>
        <s v="Bravo Del Pino Yames Donald"/>
        <s v="Chistama Huanaquiri Carlos "/>
        <s v="Salinas Guevara Manuel Arcadio"/>
        <s v="Damian Rios Gerson Israel "/>
        <s v="Libias Becerra Nicole Brenda "/>
        <s v="Gutierrez Reaño Jorge Luis Antero"/>
        <s v="Oroche Mananita Jeison Clider "/>
        <s v="Ascue Morales Cindy Valerie"/>
        <s v="Alarcon Carbonell José Luis "/>
        <s v="Bejarano Quispe Jorge Ernesto"/>
        <s v="Castro Bellido Felix Fernando"/>
        <s v="Solier Sánchez Joel"/>
        <s v="Velasquez Vallejo José Alberto "/>
        <s v="Zaravia Huacahi Cristhian José"/>
        <s v="Garcia Bustamante Carlos Alfredo"/>
        <s v="Puicon Figueroa Cesar Gustavo"/>
        <s v="Lozada Anccana Eddu Piero"/>
        <s v="Llanos Mullesaca Edwin"/>
        <s v="Hayqui Romero Edward Kevin"/>
        <s v="Heredia Upari Samuel"/>
        <s v="Bobadilla Rojas Jaime David"/>
        <s v="Sosa Dugarte Jimmy Jose"/>
        <s v="Alzamora Palomino Pablo "/>
        <s v="Inga Chuquiyauri Johnatan Josue"/>
        <s v="David Melanio Hernandez Torres "/>
        <s v="VILLAGARAY SUAREZ WILIAN ALEX"/>
        <s v="CHIROQUE ABANTO RICARDO ALFONSO"/>
        <s v="TAPIA LAZARO ZAIN YELTSEN"/>
        <s v="LEON SURCO RUDI MARTIN"/>
        <s v=" CHAMORRO VICENTE EDINSON MARVIN"/>
        <s v="ESPINOZA PARIONA JOEL NESS"/>
        <s v="CARBAJAL CALDERON GUILLERMO DIONICIO"/>
        <s v="VASQUEZ GODOS YORKY SMITH"/>
        <s v="CHOQUE HUAÑEC CELIA"/>
        <s v="CASTILLO SEGURA ROSA LUCIA"/>
        <s v="CLEMENTE HUAMAN ADRIAN"/>
        <s v="ZANTALLA BONIFACIO CLAUDIA MILAGROS"/>
        <s v="VALDERRAMA VEGA MILAGROS MARIBEL"/>
        <s v="ESCUDERO SANCA MARYSOL"/>
        <s v="SILVA PEÑA KETY PATRICIA"/>
        <s v=" CHUMBE SABOYA MIRELA"/>
        <s v="CERVANTES HUAMAN MARGARITA"/>
        <s v="ORTIZ ZAMUDIO MARIA YSABEL"/>
        <s v=" SAAVEDRA RIVAS  MILAGROS"/>
        <s v="MENDOZA FLORES MARIA MILAGROS "/>
        <s v="BRAVO GONZALES GLORIA PATRICIA"/>
        <s v="ANALIA VANESA ACERO QUEZADA"/>
        <s v=" CARDENAS PACHECO GRETI ANNE"/>
        <s v="ALDAMA CABRERA ZORAIDA ALICIA"/>
        <s v="ORTIZ GALLEGOS CATTERINE ASUNCIÓN"/>
        <s v="CHANG PRADO MARIA VICTORIA"/>
        <s v="CHUMPITAZ CUYA SONIA ANGELICA"/>
        <s v="RIVERA GAMBOA  ROSA PAULINA"/>
        <s v="NAVARRO ARRATIA MARIA ZORAIDA"/>
        <s v="ESTRADA TORRES ARALI"/>
        <s v="JIMENEZ PASCO MARCIA GIULIANA"/>
        <s v="CRISTIAN MICHEL AFARAYA ANCCO"/>
        <s v="SUAREZ CARRASCO LISBETH PAOLA"/>
        <s v="HERRERA LLERENA SUSANA LUZ "/>
        <s v="SOTO ACHAHUANCO BASILIA"/>
        <s v="HUAMAN REMUZGO ROSALIN "/>
        <s v="SAYAN RAMIREZ MARIA CECILIA "/>
        <s v="NARVASTA FERNANDEZ MARCELINA LIZ "/>
        <s v="CANTURIN RAMIREZ MILAGROS JEANET"/>
        <s v="HUACHOPOMA CARHUANCHO LOISEL JOSE"/>
        <s v="LABRA CARREÑO MARGOT MAGALI"/>
        <s v="CHOQUE APONTE WILFREDO MARINO"/>
        <s v="DIAZ VELASQUEZ JHULISA"/>
        <s v="PEREZ FRANCIA DAPNEY LAUREN"/>
        <s v="PALACIN VENTURO PAULA ALBERTA"/>
        <s v="ZAMORA GUERRA MARCO ANTONIO"/>
        <s v="POMAR POMAR DAVID JESUS"/>
        <s v="PEREZ FRANCIA SAMIRA"/>
        <s v="OCROSPOMA BRAÑES LEONARDO DANIEL"/>
        <s v="SAYAN RAMIREZ JUAN CARLOS"/>
        <s v="CORONADO BARRETO LUISA GERALDINE"/>
        <s v="MORALES ESCOBEDO MILAGROS ELIZABET"/>
        <s v="FLORES BUITRON ROSSMERY DAISY"/>
        <s v="VERA MORALES KELY GLORIA"/>
        <s v="MARQUEZ TAVARA, FRANCISCO ALFONSO"/>
        <s v="DONAYRE MORAN, JOAQUIN LIZARDO"/>
        <s v="GONZALEZ ORREGO, ADRIANA"/>
        <s v="MARCELO LUZQUIÑOS, ANDREE ALFONSO"/>
        <s v="PINEDO PADILLA JOSE LEANDRO"/>
        <s v="BIANCHI GRANADOS OSCAR GABRIEL"/>
        <s v="VASQUEZ ROSALE, LUIS ALBERTO"/>
        <s v="MUÑOZ LANDAETA ANDRES GREGORIO"/>
        <s v=" CARRERA NAVAS VICTOR ALEJANDRO"/>
        <s v="SANTIANI PAREDES CHRISTOPHER MIGUEL "/>
        <s v="CISTERNA ROMAN JEINER"/>
        <s v="COILA CORA ROGER"/>
        <s v="MEZA ESPINOZA SHULLER"/>
        <s v="GODOY IPANAQUE ANDY"/>
        <s v="GARCIA DE LA CRUZ MARCOS ORLANDO "/>
        <s v="MEDINA TORALES MIGUEL ANGEL "/>
        <s v="MAYTA VEGA JULISSA ALIDA "/>
        <s v="JIMENEZ LLACSAHUANGA, MELISSA"/>
        <s v="SABOGAL ALVAREZ CESAR AUGUSTO "/>
        <s v="DOS SANTOS, JEFERSON HENRIQUE"/>
        <s v="SIFUENTES MENACHO MAX JOEL "/>
        <s v="DOS SANTOS JUAREZ CARLOS "/>
        <s v="BENITO AIRALDI PAUL DANIEL "/>
        <s v="CHAGUA TORRES JORGE LUIS "/>
        <s v="SABOGAL ALVAREZ ANGEL RICARDO "/>
        <s v=" ECHEVARRIA VASQUEZ CHRISTIAM ANDRES"/>
        <s v="YAICATE NASHNATE MARCO ANTONIO CRISTOPER"/>
        <s v="BLAS ESTRELLA HENRY"/>
        <s v="ALVARADO MOLINA ALEX "/>
        <s v="VALVERDE RAMOS PIERO ALEXIS "/>
        <s v="HERNANDEZ NUÑEZ WUILLIAMS "/>
        <s v="PINCHI COMETIVOS JORGE "/>
        <s v="MEZARINA DURAND EDUARDO "/>
        <s v="CAZORLA QUISPE LENIN HUMBERTO "/>
        <s v="NASHNATE FASANANDO JAMES RIVALDO "/>
        <s v=" BENAVIDES HUARIPATA DANIEL MICHAEL"/>
        <s v="FALCON CUBA ROY JANESTON "/>
        <s v="CHINCHANO PRINCE CHRISTIAN "/>
        <s v="NASHNATE FASANANDO LIMBER "/>
        <s v="RAYMUNDO RAMOS OSCAR "/>
        <s v="VALVERDE RAMOS PIERO HUMBERTO "/>
        <s v="PINEDO ALMEYDA CESAR ANDRE"/>
        <s v="PINEDO ALMEYDA EDUARDO JESUS"/>
        <s v="PINEDO ALMEYDA KENNER SANTIAGO"/>
        <s v="MOZOMBITE ARIMUYA NOE DAVID"/>
        <s v="LANDEO TINOCO SAUL JHONATAN"/>
        <s v="TRUJILLO VEGA CHRISTIAN FERNANDO"/>
        <s v="BERNABE SUAREZ JAIRO JAIR"/>
        <s v="PAIPAY SOCA EDGAR JAIROL"/>
        <s v="VIDAL GUTIERREZ  JUAN CARLOS"/>
        <s v="VELASQUEZ PONCE STALIN"/>
        <s v="CORTEZ VEGA VICTOR ABELARDO"/>
        <s v="VASQUEZ ZUÑIGA MIGUEL ANGEL"/>
        <s v="MARUCO CAPCHA DANIEL EDUARDO"/>
        <s v="ALBURQUEQUE CASTILLO WILFREDO"/>
        <s v="DIAZ MOLINA VICTOR HUGO"/>
        <s v="URIARTE TABACO RAUL"/>
        <s v="LLANTOY GARCIA JOEL GIANCARLO"/>
        <s v="SAAVEDRA ABAD CARLOS ROLANDO" u="1"/>
        <s v="LAURENTE FLORES JUAN PEDRO" u="1"/>
        <s v="CANELO  CASTILLO RODRIGO JOSÉ" u="1"/>
        <s v="LUIS VEGA BERMUDEZ" u="1"/>
        <s v="VARAS  HUAPAYA PAULA ESTEFANÍA" u="1"/>
        <s v="VALLE FERREIRA ALBERTO FERNANDO" u="1"/>
        <s v="ACEVEDO CORREA JASSON LUIS" u="1"/>
        <s v="FARACH VELA SAMITH NAYIFF" u="1"/>
        <s v="GARCIA ROMERO KATHERINE ANGELA" u="1"/>
        <s v="CELIS  REVILLA DAVID HUMBERTO" u="1"/>
        <s v="JO GUIVAR ALONSO RENATO" u="1"/>
        <s v="NIÑO DE GUZMAN  TASSO CARLOS ELIAS" u="1"/>
        <s v="RARAZ LOPEZ JOHN LENON" u="1"/>
        <s v="VEINTEMILLA  CASTILLO JORGE JASON" u="1"/>
        <s v="VELARDE PRINCIPE JOSE VICTOR" u="1"/>
        <s v="GONZALES MEDINA ANA STEPHANI" u="1"/>
        <s v="HUANCA GUZMAN JAIME HUMBERTO" u="1"/>
        <s v="CUADROS MACUCACHI GIUSSEPPE EDGAR" u="1"/>
        <s v="ARTEAGA INFANTES ELVIN" u="1"/>
        <s v="LAURA PAUCAR JORGE YDI" u="1"/>
        <s v="COBEÑAS CERNA ANAYELLI DEL ROSARIO" u="1"/>
        <s v="SAETTONE ARIAS SANDRO PAOLO" u="1"/>
        <s v="GONZALES NAVARRO KEVIN FRANCO" u="1"/>
        <s v="GUZMAN BALBIN JOSE MIGUEL" u="1"/>
        <s v="LLANOS SALVADOR BRAYAN ESTIP" u="1"/>
        <s v="RICALDE CARHUACHAGUA ROBERTO" u="1"/>
        <s v="LAIME INGALUQUE WENCESLAO" u="1"/>
        <s v="CORNEJO ZAPATA JHON WILLIAM" u="1"/>
        <s v="GARCIA FEBRES ROMAN" u="1"/>
        <s v="KIN QUISPE VALENTIN" u="1"/>
        <s v="LEONARDO LOPEZ PABLO" u="1"/>
        <s v="NEIRA LOPEZ D'ANGELLO FRANCESCO ANDREE" u="1"/>
        <s v="DE LA CRUZ TOMAYA PEDRO ALBERTO" u="1"/>
        <s v="VILLAVICENCIO APOLINARIO JONATHAN ALEX" u="1"/>
        <s v="PICHILINGUE SALINAS LEISY KAROL" u="1"/>
        <s v="MENDOZA PACHECO MARIO" u="1"/>
        <s v="DIAZ BENDRELL ROSA MICAELA" u="1"/>
        <s v="RAMIREZ CHAVEZ MARIO SAMUEL" u="1"/>
        <s v="ROMANI PEREZ ORLANDO RICHAR" u="1"/>
        <s v="YAURI LOZADA STEVEN JUAN" u="1"/>
        <s v="HUAMAN RUMI KENEDY" u="1"/>
        <s v="EGUSQUIZA EGUSQUIZA CARLOS ALBERTO" u="1"/>
        <s v="BOLAÑOS CHAVEZ IGINIO" u="1"/>
        <s v="JARA MORALES JOSE FELIPE" u="1"/>
        <s v="JIMENEZ HUAMANI INRECH" u="1"/>
        <s v="PASTOR FUENTES ROBERT" u="1"/>
        <s v="CALDERON VILLACORTA LUIS ALBERTO" u="1"/>
        <s v="CARHUARICRA CONDOR ZENON JULIO" u="1"/>
        <s v="CUELLAR RAMOS JONATHAN WILMER " u="1"/>
        <s v="SANDOVAL AGUILAR JOSE MIGUEL " u="1"/>
        <s v="BARAHONA CAÑARI FRANCO ANTONIO" u="1"/>
        <s v="FERNANDEZ URBINA EDGAR RODOLFO" u="1"/>
        <s v="SEDANO VASQUEZ JENRRY EDSON" u="1"/>
        <s v="FACHIN MARICAHUA MAXWELL " u="1"/>
        <s v="Quispe Sicha, Carlos" u="1"/>
        <s v="RUIZ MEDINA EROS IMANOL" u="1"/>
        <s v="MONTOYA GOMEZ JOEL KEVIN" u="1"/>
        <s v="MINAYA LLANCARI BRUCE ANTHONY MANUEL" u="1"/>
        <s v="SILVA CERNAJUAN GROVER " u="1"/>
        <s v="AGUIRRE CRUZ JAQUELINE" u="1"/>
        <s v="JULCAHUANCA ROSILLO GILMER AUGUSTO" u="1"/>
        <s v="ECHEVARRIA QUIÑONES PASCUAL " u="1"/>
        <s v="BORIS VASQUEZ AYACHI" u="1"/>
        <s v="QUIROZ DIAZ FRANCISCO SEGUNDO" u="1"/>
        <s v="LOPEZ JULCA NOLBERTO WENCESLAO" u="1"/>
        <s v="SIFUENTES ESCUDERO DANNY HEIDEGGER" u="1"/>
        <s v="VALENCIA GROVAS HIPOLITO" u="1"/>
        <s v="VERA ESCOBAS MANUEL" u="1"/>
        <s v="BALAREZO FASABI JEFFERSON" u="1"/>
        <s v="VENTURA DIEGO EDBERT WILLIAM" u="1"/>
        <s v="DIAZ CAMPOS JAVIER EDUARDO " u="1"/>
        <s v="BALBIN DE LA CRUZ  LUIS ALEXANDER" u="1"/>
        <s v="CASTAÑEDA GONZALES ELOY LEENIN" u="1"/>
        <s v="RUIZ REYNA FRANCIS ROBERT" u="1"/>
        <s v="MACAHUACHI REYNA CESAR RODRIGO" u="1"/>
        <s v="GUTIERREZ YABAR ADRIAN JEANHAIRO" u="1"/>
        <s v="ACOSTA CARO JUAN DIEGO" u="1"/>
        <s v="Manrique Jeronimo Almendra Rubi " u="1"/>
        <s v="Juarez Purlache Jhorlin Joel " u="1"/>
        <s v="Chuquizuta Vera Joan Manuel" u="1"/>
        <s v="Cartolin Pariona, Williams Alexsandro" u="1"/>
        <s v="De la Cruz Torres, Artemio" u="1"/>
        <s v="Muchotrigo Villar Genaro" u="1"/>
        <s v="Montoya Calderon, Miguel Angel" u="1"/>
        <s v="GUILLERMO TORRES RICHAR ALFREDO" u="1"/>
        <s v="CCACHAINCA HUAMAN YULMER BIRHYU" u="1"/>
        <s v="ALVARADO BELLIDO KENNETH HECTOR " u="1"/>
        <s v="RAMOS FLORES MARCO ANTONIO " u="1"/>
        <s v="SUAREZ YANGUA  JUAN BENNER " u="1"/>
        <s v="YANTAS HERMITAÑO JEFFERSON" u="1"/>
        <s v="SOSA YARLEQUE WILMER " u="1"/>
        <s v="COJONA GABRIEL JAVIER WILFREDO" u="1"/>
        <s v="NUÑONCCA HUALLPA NOEL" u="1"/>
        <s v="MOLINA ESCALANTE MARCIAL BASILLIDES " u="1"/>
        <s v="BARZOLA CAMARENA JESUS ALBERTO" u="1"/>
        <s v="Abarca Guevara Pedro Alberto " u="1"/>
        <s v="Acosta Alvino Jeremias Jesus " u="1"/>
        <s v="Alejos Navarrete Isrrael Grover " u="1"/>
        <s v="Astorga Cabrera Yerson Bernardo " u="1"/>
        <s v="Atencio Chavez Jesus " u="1"/>
        <s v="Boza Huaman Exon Luis" u="1"/>
        <s v="Carrera Castillo Hector Luis " u="1"/>
        <s v="Cavero Levano Rosario Eduardo" u="1"/>
        <s v="Cervera Santa Cruz Walter Junior " u="1"/>
        <s v="Chacon Pizango Segundo Alfonso " u="1"/>
        <s v="Cherrez Carbajal Junior Aldair " u="1"/>
        <s v="Choque Torres Maximo Felix " u="1"/>
        <s v="Conde Tudelano Gregorio " u="1"/>
        <s v="Cordova Gomez Abelardo " u="1"/>
        <s v="Crisostomo Huaman Fabian Cristian " u="1"/>
        <s v="Cruz Melgarejo Marcelino Victor " u="1"/>
        <s v="Davila Gurmendi Alexander Jerson " u="1"/>
        <s v="De La Cruz Solier Roger " u="1"/>
        <s v="Dolores Hidalgo Jorge " u="1"/>
        <s v="Escobar Limo Juan Jose " u="1"/>
        <s v="Espinoza Aguirre Alain Olimpio " u="1"/>
        <s v="Espinoza Gurmendi Romulo Alex " u="1"/>
        <s v="Falconi Sanchez Jaime Humberto " u="1"/>
        <s v="Garay Rojas F. J. Nick Masond " u="1"/>
        <s v="Gutierrez Uchuya Jose Jesus " u="1"/>
        <s v="Hidalgo Gaspar Pablo Benjamin " u="1"/>
        <s v="Huaman Palomino Roberto Natalio " u="1"/>
        <s v="Huayllaccahua Gutierrez Ruben " u="1"/>
        <s v="Lapa Arnesquito Jeferson Michael " u="1"/>
        <s v="Laura Anchayhua Gino Jampier " u="1"/>
        <s v="Lazo Gabriel Oscar " u="1"/>
        <s v="Leon Soria Pablo Francisco " u="1"/>
        <s v="Lizama Ramirez Billy Jhoel " u="1"/>
        <s v="Lopez Cisneros Juan Diego " u="1"/>
        <s v="Macedo Chujutalli Anthony Junior " u="1"/>
        <s v="Maldonado Gonzales Lucas " u="1"/>
        <s v="Mallqui Pariona Ronal " u="1"/>
        <s v="Marcatinco Salcedo Luis Alberto " u="1"/>
        <s v="Menacho Estalla Hector Carlos " u="1"/>
        <s v="Montes Vicaña Jesus Isrrael " u="1"/>
        <s v="Montes Vicaña Kennya " u="1"/>
        <s v="Moran Correa Julio Segundo " u="1"/>
        <s v="Moreno Almeyda Jose Luis " u="1"/>
        <s v="Moreno Quintanilla Rafael Jeanpiere " u="1"/>
        <s v="Paisig Vasquez Jose Deiber " u="1"/>
        <s v="Palomino Ponce Alex Anthony " u="1"/>
        <s v="Paucar Toledo Yeltsin Paul " u="1"/>
        <s v="Perez Coronel Juan Auber " u="1"/>
        <s v="Peve Guerra Jhonny Higinio " u="1"/>
        <s v="Pizango Kuroda Carlos Roberto " u="1"/>
        <s v="Ramirez Blas Hugo Raul " u="1"/>
        <s v="Reyes Baltazar Germias Joel " u="1"/>
        <s v="Rojas Cuellar  Jose Luis " u="1"/>
        <s v="Saavedra Rivera Jaxon Romain " u="1"/>
        <s v="Sanchez Valencia Paul " u="1"/>
        <s v="Sharon Mejia Wilder " u="1"/>
        <s v="Sosa Florián Julio Mariano " u="1"/>
        <s v="Souza Rosero Rafael " u="1"/>
        <s v="Torres Fernandez Pedro Leonel " u="1"/>
        <s v="Torres Herrera Guisela Maribel" u="1"/>
        <s v="Villavicencio Chavez Danny Joseph " u="1"/>
        <s v="Villegas Ubaldo Victor Raul " u="1"/>
        <s v="Villodas Huallpa Yonson Nelson " u="1"/>
        <s v="Zapata Chiroque Ronal" u="1"/>
        <s v="Zorrilla Antezana Yoel " u="1"/>
        <s v="ALBAN BARRIOS HUMBERTO ADRIAN" u="1"/>
        <s v="ESCALANTE QUIVIO JUAN CARLOS" u="1"/>
        <s v="CUAREZ PERALTA  EDISON JOEL" u="1"/>
        <s v="DEL AGUILA BANCES  ALLAN" u="1"/>
        <s v="VENANCIO SALDOVAL JUAN LUIS  " u="1"/>
        <s v="ADAUTO LARA LUCIO " u="1"/>
        <s v="ALACHE RIVERA ALEXIS FOXAYOC" u="1"/>
        <s v="LOPEZ OROZCO MILTHON " u="1"/>
        <s v="MOROCHO MEDINA CRISTHIAN DANNY " u="1"/>
        <s v="BERROCAL MARTINEZ NACIANCINO ALEX " u="1"/>
        <s v="GAONA BUSTAMANTE WALTER JOEL " u="1"/>
        <s v="MAYUNTUPA BANCHO CARLOS ABRAHAM" u="1"/>
        <s v="TOLEDO JANAMPA RAUL MARINO" u="1"/>
        <s v="PASACHE BANDA CESAR DAVID " u="1"/>
        <s v="URETA ALDERETE  JANCARLOS DANIEL" u="1"/>
        <s v="ASPARRIN GUTIERREZ CARLOS ALBERTO" u="1"/>
        <s v="LEON MAYON JHONN ANDRES" u="1"/>
        <s v="ERICK RAFAEL MARCANO CHACOA " u="1"/>
        <s v="AURES PEREZ  NORA MARIBEL " u="1"/>
        <s v=" DELGADO QUISPE DAVID ANGEL " u="1"/>
        <s v="CORREA CELIS ROBERTO" u="1"/>
        <s v="CISNERO LAZARTE WILBER" u="1"/>
        <s v="LEON GUARDIA JORDAN" u="1"/>
        <s v="Adrianzen Guerrero, Oscar Antonio" u="1"/>
        <s v=" PAJUELO LLANTO GILBERTO FAUSTINO" u="1"/>
        <s v="Gomez Barranzuela Luis David " u="1"/>
        <s v="Monteras Rivera José Enrique" u="1"/>
        <s v="Rios Galvez Patrick Andersson" u="1"/>
        <s v="Osorio Linares Johan David" u="1"/>
        <s v="NEIRA SANTOS ARMANDO" u="1"/>
        <s v="NEIRA SANTOS EUSEBIO" u="1"/>
        <s v="TERRONES BECERRA SEGUNDO ARMANDO" u="1"/>
        <s v="CAMPOS DIAZ JESUS RICARDO" u="1"/>
        <s v="BENDEZU MEDINA JONATHAN FERRAR" u="1"/>
        <s v="ARROYO SORIANO HUBER " u="1"/>
        <s v="MENDEZ HINOSTROZA JOSE ANTONIO " u="1"/>
        <s v="VASQUEZ SANCHEZ CARLOS " u="1"/>
        <s v="CORREA ALBAN EDIL YURANDIL " u="1"/>
        <s v="ALEMAN BANCAYAN DANIEL ROBERTO" u="1"/>
        <s v="UBILLUS GOMEZ JUAN EUGENIO" u="1"/>
        <s v="QUISPE HUAMAN ALI QUISPE " u="1"/>
        <s v="VILLON GUZMAN OMAR LUIS" u="1"/>
        <s v="ILLANES ESCOBAR NIKKI ERIKSSON " u="1"/>
        <s v="GARCIA TORRES, DENNIS WAGNER" u="1"/>
        <s v="NUÑEZ VELASQUEZ PEDRO SAMUEL" u="1"/>
        <s v="DIAZ NORIEGA ERICKSON FRANCISCO" u="1"/>
        <s v="SUSANYBAR HUAMAN  JUAN FREDDY" u="1"/>
        <s v="LOPEZ ROJAS  ALEXIS JOSE" u="1"/>
        <s v="CORDERO PARRA  JOSE NICALIS" u="1"/>
        <s v="JORDAN ARENAS  YEISON ALEXIS" u="1"/>
        <s v="MALPARTIDA SOLIS, DAVID MAURICIO" u="1"/>
        <s v="DURAN SANTIAGO JUAN CARLOS" u="1"/>
        <s v="ROMERO VARGAS FRANKLIN NELSON" u="1"/>
        <s v="INGA SAAVEDRA JOHN MARLON" u="1"/>
        <s v="NORABUENA MARTICORENA RAUL GERARDO" u="1"/>
        <s v="MUCHA BAEZ JHEANPIERO ANDERSON" u="1"/>
        <s v="VARGAS ANCALI WILIAN ALFREDO" u="1"/>
        <s v="RAYME ANCCO HAYDE" u="1"/>
        <s v="PRUDENCIO PALMA RICHARD" u="1"/>
        <s v="CHOCCE UNOCC JUAN MIGUEL " u="1"/>
        <s v="CORONEL DIPAS ALEX" u="1"/>
        <s v="HUAMAN VEGA WILDER" u="1"/>
        <s v="Juro Alccahuamani Dario" u="1"/>
        <s v="Vargas Escobar José Luis " u="1"/>
        <s v="Cuculiza Cordova Giuliano Martín" u="1"/>
        <s v="Cuya Fernandez Moises" u="1"/>
        <s v="Miranda Mucha Omar Dany" u="1"/>
        <s v="ROSALES SIÑOS CARLOS ENRIQUE" u="1"/>
        <s v="CHUYES VILLEGAS LUIGGI" u="1"/>
        <s v="BARRERA NINAMANGO MIGUEL ANGEL" u="1"/>
        <s v="MALASQUEZ CHACON LUIS ENRIQUE " u="1"/>
        <s v="ROJAS GASTELO  JONY ERNESTO" u="1"/>
        <s v="PERALES CALDERON ARTHUR FRITZ" u="1"/>
        <s v="GAMBOA VILLANO GRACIANO" u="1"/>
        <s v="PEZO JIMENEZCARLOS BERNANDO" u="1"/>
        <s v="VILLAREAL HERRERA FRANCO DANILO" u="1"/>
        <s v="ESPINOZA VILLEGAS JORGE JEANPIERE" u="1"/>
        <s v="INGUNZA BRAVO LUIS FERNANDO" u="1"/>
        <s v="GOMEZ ACCHO NESTOR" u="1"/>
        <s v="Carhuas Erolito Marcos Custodio" u="1"/>
        <s v="Alejos Blacido Delfor Jameysson" u="1"/>
        <s v="Daza Ahuanari Brian Leon " u="1"/>
        <s v="Ñaña Gonzales Gabriel Raul " u="1"/>
        <s v="Puente Calderon Yoel Ciprian" u="1"/>
        <s v="Condor Huacausi Carlos David Omar" u="1"/>
        <s v="Puicon Vasquez Luis Miguel" u="1"/>
        <s v="CARBAJAL MARTINEZ MICHAEL RONALD" u="1"/>
        <s v="ZULUETA CORDOVA MIGUEL ANGEL" u="1"/>
        <s v="CHUMAN PERALES CESAR JUNIOR LEVEO " u="1"/>
        <s v="CHANG FARFAN BETTY ELIZABET" u="1"/>
        <s v="ARANDA SABOYA GLORIA SOL " u="1"/>
        <s v="MEDINA DE LA CRUZ KIRIA FATIMA" u="1"/>
        <s v="CCOPA CERVANTES CRISTIAN ARTURO" u="1"/>
        <s v="MEZA QUISPE  FERNANDO ANGEL" u="1"/>
        <s v="SANCHEZ ROJAS , JUAN EDUARDO" u="1"/>
        <s v="CUEVA RODRIGUEZ TRINITARIA" u="1"/>
        <s v="QUIJANO COTRINO JUAN CARLOS" u="1"/>
        <s v="QUEREBALU NEVADO RICARDO RUDENCINDO" u="1"/>
        <s v="JIMENEZ ZUBIETA OSCAR ALEXANDER" u="1"/>
        <s v="BERRIOS QUISPE MILBER" u="1"/>
        <s v="SALAZAR BRAN CHRISTIAN FRANCISCO" u="1"/>
        <s v="Nuñez Oropeza Julio Percy" u="1"/>
        <s v="Santamaria Tantavilca Luis Alberto " u="1"/>
        <s v="Onton Moscoso Victor Raul" u="1"/>
        <s v="CUEVA CORDOVA ELDER" u="1"/>
        <s v="ROJAS CALDERON, RONALD" u="1"/>
        <s v="ZURITA CAMIZAN, LUIS ANGEL" u="1"/>
        <s v="BARRETO PAREDES, OSWALDO RAY" u="1"/>
        <s v="BRACAMONTE TELLO, ROLANDO JONATHAN" u="1"/>
        <s v="NEYRA IZQUIERDO, HAROLD GIANCARLO" u="1"/>
        <s v="HUARAJ HUAYLLACAYAN, JOSE LUIS" u="1"/>
        <s v="GUTIERREZ PIRCA, CRISTHIAN JAIR" u="1"/>
        <s v="YAMUNAQUE GUADALUPE, JESUS ERNESTO" u="1"/>
        <s v="VELASQUEZ LLICAN, ERIK STIVENS" u="1"/>
        <s v="GIL PILCO, JOSE ALEXANDER" u="1"/>
        <s v="DE LA CRUZ BLANCAS, ANTHONY RONALD" u="1"/>
        <s v="YAÑEZ VERAMENDI, MIGUEL ANGEL" u="1"/>
        <s v="HINOJO PINTO, JEANFRANCO RUBEN" u="1"/>
        <s v="ACUÑA MEZA, JOHAN JHAEL" u="1"/>
        <s v="CARDENAS CAMPOS, ROMMEL" u="1"/>
        <s v="CASTILLO ELERA ELERA, ALFONSIN" u="1"/>
        <s v="GARCIA MENDOZA, NIKOLSKI SCHNEIDER" u="1"/>
        <s v="MOZOMBITE GREIFA, JHON ANDRES" u="1"/>
        <s v="CABEZUDO  ESTRADA, YAMIR OMAR" u="1"/>
        <s v="CAPCHA OSCANOA, EDWIN ARTURO" u="1"/>
        <s v="QUISPE CORTEZ, VIDAL" u="1"/>
        <s v="DURAND ESPINOZA, ZEUS RONALDO" u="1"/>
        <s v="CORTEZ RIVERA, TEODORO" u="1"/>
        <s v="PIZANGO INUMA, JAMES ANDRES" u="1"/>
        <s v="INGA RAMOS, MERCEDES" u="1"/>
        <s v="SALVATIERRA PEÑA, JUAN JOSE" u="1"/>
        <s v="BAUTISTA SALAZAR, CHARLIE ANDERSON" u="1"/>
        <s v="BERNARDO ANGELES, JOSEPHT" u="1"/>
        <s v="MACHACA YAPO, ARMANDO LUIS" u="1"/>
        <s v="AGUSTIN GONZALES, FRANKLIN" u="1"/>
        <s v="LIRION GARCIA, DEYVIS SAUL" u="1"/>
        <s v="MANCHAY LIZANA, AMADOR" u="1"/>
        <s v="HUANCA ORINTI, SIMON" u="1"/>
        <s v="LEON TUNCAR, CROMER" u="1"/>
        <s v="VELASQUEZ ORTEGA, JORGE ALFREDO ENRIQUE" u="1"/>
        <s v="Dahua Tapullima Herman" u="1"/>
        <s v="Rivera Cristobal Abel Marcelo" u="1"/>
        <s v="Dahua Tapullima Edwin" u="1"/>
        <s v="Dueñas Pio Luis Giancarlos" u="1"/>
        <s v="ZAMORA MAURAGOITIA CARLOS HECTOR" u="1"/>
        <s v="ROMERO QUINDE, STEVEN" u="1"/>
        <s v="GUILLEN FERNANDEZ HECTOR MELKIN" u="1"/>
        <s v="GASPAR MANAYAY DAMAHI JABAN" u="1"/>
        <s v="HINOSTROZA CARRILLO OLIVER JAMIL" u="1"/>
        <s v="MALLMA CACERES DANIEL GIOVANI  " u="1"/>
        <s v="ROJAS FIESTAS DANITZA KATHERINE" u="1"/>
        <s v="MERINO MERINO RAUL ROBINSON" u="1"/>
        <s v="CRUZADA CRISTOBAL RAFAEL" u="1"/>
        <s v="HUACCHA LEON CRISTIAN JHOEL" u="1"/>
        <s v="JORGE GUMERCINDO CANCINES SOLIS " u="1"/>
        <s v="JHONNY WILLIAM MIO LOPEZ" u="1"/>
        <s v="HEVER LUIS SILVA ZAMORA" u="1"/>
        <s v="YHONY VELIZ ZAMORA " u="1"/>
        <s v="LUIS ALBERTO MOREYRA SALAZAR" u="1"/>
        <s v="CARLOS WILFREDO ZUMAETA GONZALES" u="1"/>
        <s v="MILAGROS LUJAN CAPILLO COLANA " u="1"/>
        <s v="DANY DANIEL SANCHEZ PEREZ" u="1"/>
        <s v="ROY ROGGER DIAZ COSME" u="1"/>
        <s v="JHON RONEL QUISPE ZARZO" u="1"/>
        <s v="ELMER ABANTO GALLARDO" u="1"/>
        <s v="MANUEL RICARDO ORTIZ GARCIA" u="1"/>
        <s v="VICTOR ALFREDO SANCHEZ MALDONADO" u="1"/>
        <s v="AGUIRRE CALDERON RONI DANIEL " u="1"/>
        <s v="SANCHEZ TALLEDO ALEXANDER" u="1"/>
        <s v="GUEVARRA ROBLES GASTON ABELADO " u="1"/>
        <s v="MUNIVE PATILLA FRANKLIN " u="1"/>
        <s v="CHURA ZELA JOEL ARMANDO " u="1"/>
        <s v="MOREYRA OSCCO JEFFERSON ERICK " u="1"/>
        <s v="DELGADO CACERESCARLOS ROBERTO" u="1"/>
        <s v="CRUZ PASTOR SONIA " u="1"/>
        <s v="VILLENA CALDERON JORGE LUIS" u="1"/>
        <s v="HURTADO GARCIA JORGE JESUS" u="1"/>
        <s v="RIVERO CARREÑO  JHON RAFAEL" u="1"/>
        <s v="LUJAN HUAYTAHUILLCA HEAVY JOSEPH" u="1"/>
        <s v="CAMPOS AGURTO JUAN HUMBERTO" u="1"/>
        <s v="LIMACHI AGUIRRE JULIO" u="1"/>
        <s v="JORGE LUIS BERNALES YARLEQUE" u="1"/>
        <s v="CORDOVA LOBATO  ESTEBAN MOISES" u="1"/>
        <s v="GAMBOA FLORES JUAN GUILLERMO" u="1"/>
        <s v="CAYCHO CERVANTES MAURO" u="1"/>
        <s v="CHAVEZ PERALES NILTON EDILIO" u="1"/>
        <s v="ROMERO BECERRA ROBERTO NILTON" u="1"/>
        <s v="FERNANDEZ ROJAS JULIO CESAR" u="1"/>
        <s v="RIMAPA HERNANDEZ WILLINGTON" u="1"/>
        <s v="AYLAS QUISPE WILDER" u="1"/>
        <s v="PEÑA ZEPEDA ALEJANDRO" u="1"/>
        <s v="TESSADA LÜSCHER  JUAN PABLO" u="1"/>
        <s v="ASIAN CASTILLO PEDRO ARNALDO" u="1"/>
        <s v="Cabrera Pinedo Alejandro" u="1"/>
        <s v="Cabrera Pinedo Hernan Andres " u="1"/>
        <s v="Carranza Gutierrez Diego Antonio " u="1"/>
        <s v="Chavez Granados Jorge Antonio" u="1"/>
        <s v="Flores Galindo Renzo Alexander" u="1"/>
        <s v="Melgar Ramos Angelo Del Piero" u="1"/>
        <s v="Pineda Casas Cristofer Yampier" u="1"/>
        <s v="Roque Flores Marlon Orlando " u="1"/>
        <s v="Rosales Luyo Juan Carlos" u="1"/>
        <s v="Ruiz Magno Rosendo Segura " u="1"/>
        <s v="Samaniego Vilcachagua Jose Joel" u="1"/>
        <s v="Santamaria Tuñoque  Henry Joel" u="1"/>
        <s v="Saquiray Rios Jose" u="1"/>
        <s v="Torres Aristigue Mario" u="1"/>
        <s v="Vargas Chavez Marco Antonio" u="1"/>
        <s v="Verde Agurto Jimmy Mauro" u="1"/>
        <s v="Zambrano Cortez  Daniel Humberto" u="1"/>
        <s v="ACEVEDO QUISPE REMIGIO" u="1"/>
        <s v="ANDAHUA RODRIGUEZ YELSIN ASTRIT" u="1"/>
        <s v="BENDEZU GONZALES RONALDIÑO JESUS" u="1"/>
        <s v="BERROCAL INOCENTE JHON FRANKLIN" u="1"/>
        <s v="CANALES SAJAMI LUIS ROGGER" u="1"/>
        <s v="CUBA TORRES CARLOS WINSTON" u="1"/>
        <s v="DAZA SUAREZ JUAN CARLOS" u="1"/>
        <s v="DE MATTO GAMARRA MARCO ALDAIR" u="1"/>
        <s v="DE MATTO GAMARRA MIJAID ANDERSON" u="1"/>
        <s v="FLORES JIMENEZ GABRIEL JESUS" u="1"/>
        <s v="HIDALGO BAZALAR JESUS ALBERTO" u="1"/>
        <s v="IRRAZABAL MALLCCO WILDE" u="1"/>
        <s v="LIMA APAZA ENRIQE DANIEL" u="1"/>
        <s v="MANTILLA GAMARRA JEFFERSON ALEXIS" u="1"/>
        <s v="MAYTA NAVARRO JULIO EDGAR" u="1"/>
        <s v="PAIMA ZEBALLOS GEORJE" u="1"/>
        <s v="PILLACA BLAS JHONNATTAN DARIO" u="1"/>
        <s v="QUINTO CARRERA ROSARIO RUBEN" u="1"/>
        <s v="RAMIREZ GAMARRA IDELFONSO ALEJANDRO" u="1"/>
        <s v="REGALADO VELA FRANKLIN WILIAM" u="1"/>
        <s v="ROJAS VELASQUEZ CRISTIAN RAUL" u="1"/>
        <s v="SANCHEZ RAMIREZ FREDDY" u="1"/>
        <s v="SANDOVAL OLIVERA RAFAEL EMANUEL" u="1"/>
        <s v="SERPA ALCOSER MAYKOL JHORDAN" u="1"/>
        <s v="SOLARI ROBLES MAYCOL ESTIBEN" u="1"/>
        <s v="TACYO APAZA JORGE LUIS" u="1"/>
        <s v="TAPULLIMA PISCO TITO" u="1"/>
        <s v="VALDIVIEZO PAREDES LUIS BELISARIO" u="1"/>
        <s v="VENTURA DIEGO EDBERT" u="1"/>
        <s v="ZEVALLOS GARCIA XAVIER JONATHAN" u="1"/>
        <s v="ALVARADO ANGULO MARIO ARTURO" u="1"/>
        <s v="ESPEJO CUYA JUNIOR JESUS" u="1"/>
        <s v="GONZALES BENITE JAIR ALBERTO" u="1"/>
        <s v="GUEVARA SOLANO GERSON ALBERT" u="1"/>
        <s v=" PUCLLA CUETO, VICTOR OTTO " u="1"/>
        <s v="PULUCHE SHAPIAMA BILLY BRANDON" u="1"/>
        <s v="TEJADA SANCHEZ LEONARDO ANDRE" u="1"/>
        <s v="JORGE  CONTRERAS ALARCON " u="1"/>
        <s v="LEONIDAS VICTOR RAUL TORRES SUAREZ" u="1"/>
        <s v="JULIO CESAR ADRIANO DIAZ" u="1"/>
        <s v="ENRIQUE CLICERIO AYALA ESPINOZA" u="1"/>
        <s v="GEORGE GIANFRANCO, ENRIQUEZ DUEÑAS" u="1"/>
        <s v="JOEL GIANCARLO GARCIA CAMACHO" u="1"/>
        <s v=" FRANK BAKER JAIME CACERES" u="1"/>
        <s v="DANIEL EDUARDO HIDALGO CRUZ" u="1"/>
        <s v="CAMACHO MEZA, LOURDES ISABEL" u="1"/>
        <s v="ADRIANO DIAZ, LUIS MAXIMO" u="1"/>
        <s v="TIPIANY ZAMBRANO, PERCY ANTHONY" u="1"/>
        <s v="GOMEZ CAMARGO, ROBERTO CARLOS" u="1"/>
        <s v="CASAVILCA PEÑARES, JHON ANTONY" u="1"/>
        <s v="ADANAQUE ZAMATA, DALLIN JARED" u="1"/>
        <s v="ZABALA CHUQUIN, MOISES EDUARDO" u="1"/>
        <s v="PEÑALOZA LAZO, MAHWO MISAHO" u="1"/>
        <s v="MENDOZA HANCCO, DANY ALEX" u="1"/>
        <s v="CUYUBAMBA MAMANI, ALEXANDER" u="1"/>
        <s v="GONZALES NIETO, JOSEC" u="1"/>
        <s v="CORNELIO LAZARO, LENIN ANTONY" u="1"/>
        <s v="VILA CANALES DILTON" u="1"/>
        <s v="TORRES HERRERA JULIO HERNAN" u="1"/>
        <s v="SOSA SALAZAR JOSE GONZALO" u="1"/>
        <s v="MEDINA CARPIO DAVID ANTONIO" u="1"/>
        <s v="MERINO ENCALADA GABRIELA DANIELA" u="1"/>
        <s v="ENCALADA VALDIVIA ENRIQUE JOSE" u="1"/>
        <s v="MONTORO MEDINA YEAN FREDERICK" u="1"/>
        <s v="GRANDA VASQUEZ VICTOR ALFONSO" u="1"/>
        <s v="MATOS GAMBOA VELERIE GIANNELA" u="1"/>
        <s v="CHUMACERO CISNEROS DIEGO ARMANDO" u="1"/>
        <s v="COA QUISPE VERONICA CECILIA" u="1"/>
        <s v="ESPEJO CUYA, JUNIOR JESÚS " u="1"/>
        <s v="PAUCARCAJA PÉREZ, JOEL JUSTO" u="1"/>
        <s v="SAN MARTÍN GONZALES, DIEGO ARMANDO" u="1"/>
        <s v="ORTIZ CUBAS, GEORGE" u="1"/>
        <s v="RIOFRÍO OLIVERA MIGUEL ANGEL" u="1"/>
        <s v="JOHANNES ANGEL SEAS SOLIS" u="1"/>
        <s v="OSORIO MONTES ANDRE ALIOSHA " u="1"/>
        <s v="ALCANTARA ARBOLEDA EZEQUIEL" u="1"/>
        <s v="CONDORI QUISPE JOSE LUIS" u="1"/>
        <s v="CRISPIN ZAMORA JHONNATAN WILFREDO" u="1"/>
        <s v="GUERRA ASPAJO WALTER OSCAR " u="1"/>
        <s v="MEDINA GARCIA EDGARDO LUIS" u="1"/>
        <s v="TORIBIO PERES CRISTHIAN OCTAVIO" u="1"/>
        <s v="VIERA CABALLERO CARLOS RAUL" u="1"/>
        <s v="QUISPE HINOSTROZA GHERSI WILLIANS" u="1"/>
        <s v="AGUILAR SAENZ DEYVIS JUNIOR" u="1"/>
        <s v="VALLADOLID PEREZ LUIS FERNANDO" u="1"/>
        <s v="CARHUARICRA ATACHAGUA CHRISTIAN ALEXIS" u="1"/>
        <s v="APAZA ESPINOZA JONATHAN " u="1"/>
        <s v="BURGA OLAMO JHONATAN" u="1"/>
        <s v="CAPARACHI LOJA DANILO PEDRO" u="1"/>
        <s v="TAZA ZUÑIGA IVAN" u="1"/>
        <s v="GARATE DEL AGUILA EMILIANO" u="1"/>
        <s v="HUARINGA ERQUINIO DENIS UBER" u="1"/>
        <s v="JIMENES CORTES KENNY PAUL" u="1"/>
        <s v="Reyes Flores Junior Daniel" u="1"/>
        <s v="ADRIANO ESPINOZA HERBERT" u="1"/>
        <s v="VEGA PAULINO JUAN JOSE " u="1"/>
        <s v=" HUARCAYA PACHECO LUIS MIGUEL " u="1"/>
        <s v="PINEDO PADILLA, JOSE LEANDRO" u="1"/>
        <s v="BIANCHI GRANADOS, OSCAR GABRIEL" u="1"/>
        <s v="RUBEN GUSTAVO ANAMPA DE LA CRUZ" u="1"/>
        <s v="VASQUEZ ROSALES, LUIS ALBERTO" u="1"/>
        <s v="MUÑOZ LANDAETA, ANDRES GREGORIO" u="1"/>
        <s v="VICTOR ALEJANDRO CARRERA NAVAS" u="1"/>
        <s v="CHRISTOPHER MIGUEL SANTIANI PAREDES" u="1"/>
        <s v="CISTERNA ROMAN, JEINER" u="1"/>
        <s v="COILA CORA, ROGER" u="1"/>
        <s v="MEZA ESPINOZA, SHULLER" u="1"/>
        <s v="GODOY IPANAQUE, ANDY" u="1"/>
        <s v="GARCIA DE LA CRUZ, MARCOS ORLANDO " u="1"/>
        <s v="MIGUEL ANGEL MEDINA TORALES" u="1"/>
        <s v="CESAR AUGUSTO SABOGAL ALVAREZ" u="1"/>
        <s v="MAX JOEL SIFUENTES MENACHO" u="1"/>
        <s v="JUAREZ CARLOS DOS SANTOS" u="1"/>
        <s v="PAUL DANIEL BENITO AIRALDI" u="1"/>
        <s v="CHAGUA TORRES, JORGE LUIS " u="1"/>
        <s v="ANGEL RICARDO SABOGAL ALVAREZ" u="1"/>
        <s v=" ECHEVARRIA VASQUEZ, CHRISTIAM ANDRES" u="1"/>
        <s v="ALEX ALVARADO MOLINA" u="1"/>
        <s v="PIERO ALEXIS VALVERDE RAMOS" u="1"/>
        <s v="WUILLIAMS HERNANDEZ NUÑEZ" u="1"/>
        <s v="JORGE PINCHI COMETIVOS" u="1"/>
        <s v="EDUARDO MEZARINA DURAND" u="1"/>
        <s v="LENIN HUMBERTO CAZORLA QUISPE" u="1"/>
        <s v="JAMES RIVALDO NASHNATE FASANANDO" u="1"/>
        <s v="DANIEL MICHAEL BENAVIDES HUARIPATA" u="1"/>
        <s v="ROY JANESTON FALCON CUBA" u="1"/>
        <s v="CHRISTIAN CHINCHANO PRINCE" u="1"/>
        <s v="LIMBER NASHNATE FASANANDO" u="1"/>
        <s v="OSCAR RAYMUNDO RAMOS" u="1"/>
        <s v="JOSE ANGEL RODRIGUEZ ROSSI" u="1"/>
        <s v="PIERO HUMBERTO VALVERDE RAMOS" u="1"/>
        <s v="PINEDO ALMEYDA, CESAR ANDRE" u="1"/>
        <s v="PINEDO ALMEYDA, EDUARDO JESUS" u="1"/>
        <s v="PINEDO ALMEYDA, KENNER SANTIAGO" u="1"/>
        <s v="MOZOMBITE ARIMUYA, NOE DAVID" u="1"/>
        <s v="LANDEO TINOCO, SAUL JHONATAN" u="1"/>
        <s v="ARIAS FRANCIA NEWTON" u="1"/>
        <s v="COELLO FLORES LUIS ANGEL" u="1"/>
        <s v="GARCIA CHINCHILLA ITALO DAVID" u="1"/>
        <s v="PAREDES SANTA CRUZ JULIO CESAR" u="1"/>
        <s v="SANCHEZ LOVATO JORGE" u="1"/>
        <s v="Chirinos Puma Roberto Daniel Ricardo" u="1"/>
        <s v="Hinostroza Antonio, Edilberto" u="1"/>
        <s v="Huamán Cajachahua, Luis Enrique" u="1"/>
        <s v="Mamani Hurtado, Nicolas" u="1"/>
        <s v="Estrada Cardenas, Erick Jhony" u="1"/>
        <s v="CABRALES MENITOFE JULITZA ARELIS" u="1"/>
        <s v="CAMONES JULCA BERICK DENIS" u="1"/>
        <s v="CHIPANA HUAYHUAS VICTOR JAIME" u="1"/>
        <s v="LAURA CHUQUIYAURI ALDO" u="1"/>
        <s v="VARGAS YOPLAC ELMER" u="1"/>
        <s v="RAMOS AVILA DANFER YOBETH " u="1"/>
        <s v="FLORES ESPINOZA VIRGINIO" u="1"/>
        <s v="LUIS ANGEL HAYQUI ROMERO" u="1"/>
        <s v="Pinedo Cahique, Milagros" u="1"/>
        <s v="Retamozo Vila Ronald Felipe " u="1"/>
        <s v="Huerta Reynaldo, Angel" u="1"/>
        <s v="JESUS ALBERTO MORAN FLORES" u="1"/>
        <s v="JULIO CESAR MOROCHO LOAYZA" u="1"/>
        <s v="JUVER WILLIAM RUPAY AGUILAR" u="1"/>
        <s v="Pizarro Arellano, Elvis Rafael" u="1"/>
        <s v="ARAUJO SALINAS DIEGO ARMANDO " u="1"/>
        <s v="RAMIREZ OTERO EDUARDO ALEJANDRO " u="1"/>
        <s v="ALIAGA VILA ALEX" u="1"/>
        <s v="PAREDES VALENCIA JOSE ADOLFO" u="1"/>
        <s v="RUIZ MASGO NEILL GIANCARLOS" u="1"/>
        <s v="Cardenas Balbin Miguel Angel " u="1"/>
        <s v="INGARUCA AQUINO JOSE ARMANDO" u="1"/>
        <s v="AGUIRRE FASANANDO OSCAR ARMANDO" u="1"/>
        <s v="CARLOS LEONARDO GONZALES QUISPE " u="1"/>
        <s v="DE LA CRUZ VASQUEZ  DAVID EDISON" u="1"/>
        <s v="MIGUEL VALERIANO AROMI SANCHEZ" u="1"/>
        <s v="YOVANY GORDHY RODAS PALOMINO " u="1"/>
        <s v="Farfan Valverde, David" u="1"/>
        <s v="CUADROS OLORTEGUI RICHARD JUNIOR " u="1"/>
        <s v="BASTIDAS ANTIALON MICAELA" u="1"/>
        <s v="WALTER ENRIQUE RODRIGUEZ CASTRO" u="1"/>
        <s v="OCMIN TORRES RUYTER" u="1"/>
        <s v="Huallpa Canales Rafael " u="1"/>
        <s v="QUINTANA SOSA, RONY PEDRO" u="1"/>
        <s v="GUERRERO YAJAHUANCA CRISTIAN" u="1"/>
        <s v="PINTO BECERRA, EDGARDO ENRIQUE" u="1"/>
        <s v="Fierro Aquino, Jefrey Raul " u="1"/>
        <s v="Gutierrez Julca Jose Karol " u="1"/>
        <s v="VALLADOLID QUISPE JEFFERSON" u="1"/>
        <s v="Rojas Mucha, Carlos Javier " u="1"/>
        <s v="VARGAS OROSCO, DIEGO RODRIGO" u="1"/>
        <s v="Huaroc Rivera Michael Angel " u="1"/>
        <s v=" TERREL PARIONA JHONATAN HUBERT" u="1"/>
        <s v="SOTO VALENCIA, JORGE ENRIQUE HERNAN" u="1"/>
        <s v="DIAZ PINEDO  ERIKA LIZET " u="1"/>
        <s v="Hayqui Romero, Luis Angel" u="1"/>
        <s v="RONY MONARES BERROCAL" u="1"/>
        <s v="VEGA BERNAOLA JAVIER " u="1"/>
        <s v="CESAR CALLE ARMACCANCE" u="1"/>
        <s v="URBANO CCOYLLO, JHON ANTHONY" u="1"/>
        <s v="CHINCHAY PEREZ FRANS ANTONY" u="1"/>
        <s v="ACOSTA NINAHUAMAN  GOOLBERTH TOMAS" u="1"/>
        <s v="RUALES SALAZAR, JULIETA" u="1"/>
        <s v="CUBAS RAMOS TIOFILO SOLANO" u="1"/>
        <s v="SOLIS CHAVEZ PIERO SERGIO" u="1"/>
        <s v="Mauro Lazo Berrocal" u="1"/>
        <s v=" MAURIZ GUZMAN OMAR MADOCO" u="1"/>
        <s v="JUAN JOSE VEGA PAULINO" u="1"/>
        <s v="CAYLLAHUA HUAMAN EDWIN EDGAR" u="1"/>
        <s v="Puicon Figueroa, Luis Miguel " u="1"/>
        <s v="SALAZAR LEIVA KATHERINE STEFANY" u="1"/>
        <s v="Salinas Guevara, Manuel Arcadio" u="1"/>
        <s v="SOTO PAPA BETHUEL " u="1"/>
        <s v="YAURI NAOLA DANIEL JESUS" u="1"/>
        <s v="Contreras Baquerizo Fredy" u="1"/>
        <s v="FRANKLIN MIGUEL DELGADO BELIZARIO" u="1"/>
        <s v="RASMA SABOYA WENINGER " u="1"/>
        <s v="CAMPOS VASQUEZ GUILIANA " u="1"/>
        <s v="EDILBERTO HINOSTROZA ANTONIO" u="1"/>
        <s v="ZEGARRA ZEGARRA, MANUEL ENRIQUE" u="1"/>
        <s v="DANNY CLOVER VELILLE TOLEDO" u="1"/>
        <s v="CESAR LIMA CURO" u="1"/>
        <s v="ROJAS MINAYA PEDRO" u="1"/>
        <s v="CRISOSTOMO CALDERON RENZO JAIRO " u="1"/>
        <s v="ALEX RICHARD AMES MONTESINOS" u="1"/>
        <s v="MARIO FROCTUOSO TORRES CASAS" u="1"/>
        <s v="DAPELLO CORTAZAR ROBERTO MARTIN" u="1"/>
        <s v="ALI OSWALDO NARANJO TORRES" u="1"/>
        <s v="ENERO CHIQUIAN MANUEL ALCIDES" u="1"/>
        <s v="PAZ FASANANDO MIGUEL ANGEL" u="1"/>
        <s v="LLANCE GAMBOA, YAMIL" u="1"/>
        <s v="MIRANDA QUILLAS, BRENDA ROSALUZ" u="1"/>
        <s v="Delgado Contreras Carlos Domingo " u="1"/>
        <s v="MACHADO CHOQUEHUANCA BETSY EVELYN" u="1"/>
        <s v="OMAR JULCAHUANGA GARCIA" u="1"/>
        <s v="ACOSTA CARO GERONIMO" u="1"/>
        <s v="VICENCIO CUCCHI RICHAR" u="1"/>
        <s v="JUAN JOSE MERCADO MANRIQUE" u="1"/>
        <s v="PERALTA GARCIA LUIS ALBERTO" u="1"/>
        <s v="SEGOVIA GARCIA HECTOR EDUARDO " u="1"/>
        <s v="ARTURO POMA AURES" u="1"/>
        <s v="SALINAS RAMIREZ ALEXANDER BRAYAN" u="1"/>
        <s v="MALLMA VELIZ  WILMER WUILIAN" u="1"/>
        <s v="Coello Climaco, Renzo Antonio" u="1"/>
        <s v="LLOCCLLA NAVARRO CESAR DIONICIO" u="1"/>
        <s v="QUISPE FIGUEROA, DOUGLAS ERWIN" u="1"/>
        <s v="CAMILO ANDRES DUARTE MELO " u="1"/>
        <s v="MORENO SANES JEAN PIERRE ALEXIS " u="1"/>
        <s v="REATEGUI GUERRE TITO FELICINDO " u="1"/>
        <s v="HUAMAN SORIANO LUIS " u="1"/>
        <s v="Baldeón Cárdenas Zenon Cirilo" u="1"/>
        <s v="VILELA PLASENCIA, GIANCARLO ALFONSO" u="1"/>
        <s v="Astupiña Quinto, Guisseppe Aaron" u="1"/>
        <s v="ESTRADA MENDOZA ALDAIR ALEXANDER" u="1"/>
        <s v="SAAVEDRA FEBRES VICTOR MANUEL" u="1"/>
        <s v="PUCUHUAYLA CALLUPE, LUIS ALEX" u="1"/>
        <s v="DAVID MARCOS MEDRANO PECHO " u="1"/>
        <s v=" DIEGO ORLANDO SANTOS CABRERA," u="1"/>
        <s v="GUEVARA CRUZADO ELFERES" u="1"/>
        <s v="CANCHARI HUASACCA JHONNY " u="1"/>
        <s v="Huanuco Quispe Rube Victor" u="1"/>
        <s v="AGUIRRE GALARZA JORGE LUIS " u="1"/>
        <s v="PEREZ MESÍAS, MIGUEL ORLANDO" u="1"/>
        <s v="Chaqquere Rea, George" u="1"/>
        <s v="VILCHEZ QUISPE ANIVAL ANIEL" u="1"/>
        <s v="PAREDES VALLES AUGUSTO ANTONIO" u="1"/>
        <s v="MUCHA BAEZ JHEANPIERO ANDERSON " u="1"/>
        <s v="ANAYA RAFAEL MATEO RAUL " u="1"/>
        <s v="GUZMAN ASTUVILCA JORGE LUIS " u="1"/>
        <s v="FLORES RAMIREZ JORGE JUNIOR " u="1"/>
        <s v="Mariche Yzaguirre Roberto Carlos" u="1"/>
        <s v="LUIS BERNA MONTOYA" u="1"/>
        <s v="PALOMINO PEREZ JORGE HUGO " u="1"/>
        <s v="EDAR ESAU LINGAN SANTA CRUZ" u="1"/>
        <s v="PARIONA JERONIMO HENRY HUGO" u="1"/>
        <s v="LEANDRO CHAVEZ MARQUIÑO" u="1"/>
        <s v="MESTANZA COTRINA LIZETH CESIBEL" u="1"/>
        <s v="ANA MARIA HIDALGO TINEDO" u="1"/>
        <s v="SOLES HONORES ROGGER GENARO" u="1"/>
        <s v="RIOS CRISOSTOMO, HERNANDO ROBERTO" u="1"/>
        <s v="DIAZ Alfaro, Bryan" u="1"/>
        <s v="POOL CHRISTIAN BENITES MALLMA" u="1"/>
        <s v="ALTAMIRANO GUERREROS ANABEL DORCAS " u="1"/>
        <s v="Vargas Escobar, José Luis " u="1"/>
        <s v="MEDINA MEZA  JUNIOR LEONARDO" u="1"/>
        <s v="Llanos Camavilca Xavier Keine " u="1"/>
        <s v="CESAR LUIS SANTANDER CUSITITO" u="1"/>
        <s v="ROSALES ARENAZAS, RICARDO" u="1"/>
        <s v="GIANNI LUCKY  MEDINA HUANCA" u="1"/>
        <s v="OBANDO TORRES, RENZO FABRIZIO" u="1"/>
        <s v="TORRES CONDOR TEDDY" u="1"/>
        <s v="PAUL DAVID OTAEGUI LIMBO" u="1"/>
        <s v="LOPEZ CHAVEZ CLAIR ROMEL " u="1"/>
        <s v="HIDALGO ORIHUELA JOSE" u="1"/>
        <s v="MORAN PAZ HECTOR DAVID" u="1"/>
        <s v="AYQUIPA GALINDO WILLIAM SANTIAGO " u="1"/>
        <s v="CASTILLEJO JAVIER NECTALI MAXIMO " u="1"/>
        <s v="TICONA OLIVERA SANDRO WILIAN " u="1"/>
        <s v="MAGALLANES CARHUAVILCA JOSE RISER " u="1"/>
        <s v="ESPINOZA CABEZAS NELSON" u="1"/>
        <s v="RONALD MICHAEL PALOMINO GUIA" u="1"/>
        <s v="MONTALVO TORRE, JORGE GERARDO" u="1"/>
        <s v="CCACHAINCA HUAMAN, YULMER BIRHYU" u="1"/>
        <s v="SULLON RUMICHE LUBESKEY YAROSLAV" u="1"/>
        <s v="CCOSCCO HUAMAN JULIO CESAR" u="1"/>
        <s v="VELARDE PRINCIPE, JOSE VICTOR" u="1"/>
        <s v="GUILLERMO ROSAS GERARDO FLOYRAN " u="1"/>
        <s v="PEÑALOZA LAZO, MAHWO MISAO" u="1"/>
        <s v="CARLOS ALFONSO CORREA RODRIGUEZ" u="1"/>
        <s v="Carnero Rodriguez, Miguel Angel" u="1"/>
        <s v="PEDRO ESTEBAN CUADROS VICENTE" u="1"/>
        <s v="HUILCA DELGADO SELENE" u="1"/>
        <s v="BARRANTES PEREZ, MAX CHRISTOPHER" u="1"/>
        <s v="SALAZAR PILLPE HAROLD" u="1"/>
        <s v="REATEGUI CORDOVA PAULO CESAR" u="1"/>
        <s v="CIPRIAN AGUERO  JOJJAO DE JESUS" u="1"/>
        <s v="HUATAY OCON EDDY NOLBERTO" u="1"/>
        <s v="HUAPAYA TORREALVA ALEX" u="1"/>
        <s v="Valdivia Espinoza Eduardo " u="1"/>
        <s v="PONCE BENAVENTE JONATHAN DANNY " u="1"/>
        <s v="ROSAS OLORTEGUI PAUL" u="1"/>
        <s v="Vargas Llamoza Walter Wilson" u="1"/>
        <s v="AMARU TORRES GUSTAVO ALIPIO" u="1"/>
        <s v="SERNAQUE VILCHEZ MIGUEL ANGEL" u="1"/>
        <s v="Lara Garcia Carlos Enrique " u="1"/>
        <s v="GARCIA MENDOZA GERSON" u="1"/>
        <s v="MALDONADO VALDIVIANO ALFREDO" u="1"/>
        <s v="RIVERA ROSALES MIGUEL " u="1"/>
        <s v="Bolo Purizaca Richard Manfredo " u="1"/>
        <s v="Bobadilla Rojas, Jaime David" u="1"/>
        <s v="OCAÑA  GUEVARA YORDAN" u="1"/>
        <s v="CAMACHO BRITO LESLY IBET" u="1"/>
        <s v="CRUZ DELGADO JOSE SANTOS" u="1"/>
        <s v="JAIME WILLIAMS DE LA CRUZ BERROCAL" u="1"/>
        <s v="HINOJOSABENDEZU EDGARD BRALLAN" u="1"/>
        <s v="Relicario Figueroa, Christopher Leo" u="1"/>
        <s v="MAYHUIRE CHANCAHUAÑA SANTOS FELIPE" u="1"/>
        <s v="HUAMAN HONISMAN RICARDO DIEGO" u="1"/>
        <s v="PALOMINO YPARRAGUIRRE, PIERO ANGHELLO" u="1"/>
        <s v="UBILLA DE LA CRUZ NESTOR" u="1"/>
        <s v="CORNEJO ZAPATA, JOHN WILLIAM" u="1"/>
        <s v="Jesus Alexis Flores Zambrano" u="1"/>
        <s v="LOPEZ PASAPERA, LEODAN PAUL " u="1"/>
        <s v="FARRO GOMEZ CESAR MOSIAH SANTIAGO  " u="1"/>
        <s v="Cuya Chumpitaz Edison Adriel " u="1"/>
        <s v="CASTAÑEDA CALZADA HERMER LENIN" u="1"/>
        <s v="QUISPE UNOCC ARTURO" u="1"/>
        <s v="FELIX HUGO CHAMORRO MATAMOROS " u="1"/>
        <s v="AGÜERO FERNANDEZ EDUARDO JESUS " u="1"/>
        <s v="GOMEZ VERA CESAR" u="1"/>
        <s v="Vladimir Elio Rojas Chanca" u="1"/>
        <s v="BARBOZA LOJA  CARLOS ENRIQUE" u="1"/>
        <s v="ZEVALLOS CASTRO, LUIS RICARDO" u="1"/>
        <s v="TEOFILO ACHIRCANO HUAMAN" u="1"/>
        <s v="SANTOS ROYNER CHUAN PASTOR" u="1"/>
        <s v="ZEGARRA YAÑEZ ALEJANDRO" u="1"/>
        <s v="PERFECTO VIDAL HERNADEZ " u="1"/>
        <s v="MICHEL IÑIPE CACHAY" u="1"/>
        <s v="PACHECO CASTAÑEDA INTI EDILBERTO " u="1"/>
        <s v="COLCA PEÑA FELIX" u="1"/>
        <s v="HUAMANI JUAREZ, ROSMEL" u="1"/>
        <s v="CALDERON Illescas, David Abraham" u="1"/>
        <s v="MONTALVAN CONISLLA ADRIANA ISABEL" u="1"/>
        <s v="MEDINA LLANCARI, ELVIS EDU " u="1"/>
        <s v="MAS CORONADO CRISTIAN ROBERT " u="1"/>
        <s v="CHUYES VILLEGAS LUIGI ALEXANDER" u="1"/>
        <s v="ALVITES ZAVALA GIANCARLO" u="1"/>
        <s v="CARBAJAL SOSA GIOVANNI YOMAR" u="1"/>
        <s v="SILVA SANCHEZ, CHRISTIAM" u="1"/>
        <s v="ALCANTARA SACIGA, HECTOR ROLANDO" u="1"/>
        <s v="Huerta Julca Jorge Aurelio " u="1"/>
        <s v="SAMUEL JOAQUIN VILA" u="1"/>
        <s v="CACERES ANGELES JENNIFER CRISS" u="1"/>
        <s v="ALVEZ AMASIFUEN CARLOS JOSEP" u="1"/>
        <s v="LEDESMA MARTINEZ  MARCO AUGUSTO" u="1"/>
        <s v="LADISLAO DEXTRE LOJAS" u="1"/>
        <s v="Sarmiento Espiritu Ronald " u="1"/>
        <s v="ANGEL EDUARDO MARTINEZ ATENCIA" u="1"/>
        <s v="BERROCAL VENTURA, CIRILO" u="1"/>
        <s v="BARAHONA URIBE WALTER ALEXANDER" u="1"/>
        <s v="AVALOS FAJARDO  CARLOS ALBERTO" u="1"/>
        <s v="FLORES RUIZ ELVIS PLINIO" u="1"/>
        <s v="EDGAR PABLO CUADROS ESPINOZA" u="1"/>
        <s v="PUPUCHE SANCHEZ DENNYS" u="1"/>
        <s v="EDDY MIGUEL NEYRA FARFAN" u="1"/>
        <s v="RENGIFO TARICUARMA CRISTIAN " u="1"/>
        <s v="CARDENAS PEÑA JUAN JULIAN " u="1"/>
        <s v="PUMA SARMIENTO LUIS ANGEL " u="1"/>
        <s v="Rodriguez Correa, Martin Rasch " u="1"/>
        <s v="SANGAMA SALAS, MAX GIVER" u="1"/>
        <s v="GARCIA PUCUHUAYLA DAIVID ANTONNY" u="1"/>
        <s v="OLENKA MARIANA GUEVARA MERECI " u="1"/>
        <s v="GISELA SIGUAS ASURZA" u="1"/>
        <s v="RONALD OMAR BACA SAAVEDA" u="1"/>
        <s v="AREVALO CAMPOS  YORDAN STIVEN" u="1"/>
        <s v="LUIS MARIO GARCIA VASQUEZ" u="1"/>
        <s v="Verano Chumbiauca, Eduardo Eusebio" u="1"/>
        <s v="TRUJILLO PIÑAN JULIO CESAR" u="1"/>
        <s v="TOMAYQUISPE  GUTIERREZ PERCY " u="1"/>
        <s v="PUMATAY FLORES PETTER OMAR" u="1"/>
        <s v="DAMAZO Silvestre, Jose Alberto" u="1"/>
        <s v="RODRIGUEZ RAMIREZ JOSEPH JEFFERSON" u="1"/>
        <s v="JAIME ROBERTO QUIQUIA PURIS" u="1"/>
        <s v="HUAMAN FLORES, HERMAN" u="1"/>
        <s v="ANDREA YASMIN SALAZAR ROJAS" u="1"/>
        <s v="ABARCA MENDOZA, SAMUEL RUBEN" u="1"/>
        <s v="CRISOSTOMO LERMO JUNIOR CHISTIAN " u="1"/>
        <s v="CRISTIAN ALEXANDER VILLALOBOS GUZMAN" u="1"/>
        <s v="BALDEON RAMIREZ MICHAEL OSCAR JONATAN" u="1"/>
        <s v="GARCIA LEON JOSEPH ANTHONY" u="1"/>
        <s v="ALVITES JUAREZ VICTOR MANUEL" u="1"/>
        <s v="GUTIERREZ PRIETO, NORVIS JAVIER" u="1"/>
        <s v=" YERBA ZAPANA YONATHAN" u="1"/>
        <s v="QUESADA BENAVIDES JONATHAN JESÚS " u="1"/>
        <s v="EFRAIN LUIS MEZA ARTEAGA" u="1"/>
        <s v="AHICA PALOMINO JEAN FRANCO" u="1"/>
        <s v="LOBO TOLEDO, ROBERTO CARLOS" u="1"/>
        <s v="Maura Alarcon, Jose Luis Junhayker" u="1"/>
        <s v="FERNANDEZ URBANO, JHONNY FRANK" u="1"/>
        <s v="ACUACHE DE LA CRUZ, WILLIAM REYNALDO" u="1"/>
        <s v="BURGA ALAMO JHONATAN" u="1"/>
        <s v="AMORIN AMAO BRAULIO" u="1"/>
        <s v="SIESQUEN TUÑOQUE CARMEN" u="1"/>
        <s v="AYAUCAN RODRIGUEZ JAVIER" u="1"/>
        <s v="SARMIENTO VARGAS VICTOR IVAN" u="1"/>
        <s v="MIGUEL DIAZ DENNIS DAVID" u="1"/>
        <s v="ESPIRITU MEDRANO JACINTO HUGO " u="1"/>
        <s v="ROJAS HIDALGO, ADOLFO ERASMO" u="1"/>
        <s v="VIGO ARROYO GONZALO" u="1"/>
        <s v="ARIRAMA MERA WILLIAN" u="1"/>
        <s v="TAFUR BERNUY JUAN SILVERIO " u="1"/>
        <s v="MARTINEZ SANTA CRUZ JORGE ANTONIO" u="1"/>
        <s v="CARRASCO DE  LA  CRUZ JUAN  DIONICIO " u="1"/>
        <s v="MODESTO CARRASCO LLAMOCCA" u="1"/>
        <s v="ALEX CORCINO SALCEDO" u="1"/>
        <s v="HUAYHUA CUCHO JULIO JAVIER" u="1"/>
        <s v="MATOS GAMBOA VALERIE GIANNELA" u="1"/>
        <s v="HUAMAN ABAD MILTON ELIAS " u="1"/>
        <s v="BERNUI HUAYLLACAYAN DIEGO ARMANDO" u="1"/>
        <s v="CONTRERAS INGA ROLANDO ELMER" u="1"/>
        <s v="LOPEZ LOPEZ HERMES " u="1"/>
        <s v="Espinoza Roca Juan Cristhian" u="1"/>
        <s v="PALOMINO JURADO ELVIS " u="1"/>
        <s v="RUIZ MOLOCHE RODOLFO JESUS" u="1"/>
        <s v="TAYPE SIMON, WALDIR IGNACIO " u="1"/>
        <s v="DEL ALAMO PEREZ, RAUL" u="1"/>
        <s v="ALINA MAGDALENA OROZCO RAMIREZ" u="1"/>
        <s v="MENDOZA OBREGON JOSE ANTONIO" u="1"/>
        <s v="POCCORPACHI NAVARRO HEBER " u="1"/>
        <s v="CARRION PASTOR  LUIS MIGUEL" u="1"/>
        <s v="DIAZ SALAS ANGGELO PIERE" u="1"/>
        <s v="PINEDO RUIZ CARO RICHARD ARTURO" u="1"/>
        <s v="MENDOZA SABA LUIS JAVIER " u="1"/>
        <s v="CAMASCA DE LA CRUZ JAVIER " u="1"/>
        <s v="SALAZAR AIQUIPA" u="1"/>
        <s v="NUÑEZ ROBLES ISIDRO " u="1"/>
        <s v="DANIEL GIOVANI MALLMA CACERES" u="1"/>
        <s v="LOZANO CISNEROS DIONISIO" u="1"/>
        <s v="Daza Ahuanari, Brian Leon " u="1"/>
        <s v="VASQUEZ PERALTA SEGUNDO AUDINO" u="1"/>
        <s v="PISCO SANGAMA EROHITO " u="1"/>
        <s v="TINOCO BULLON, ROBER" u="1"/>
        <s v="CALDERON CUADROS EDGAR " u="1"/>
        <s v="MENDOZA PAJUELO IVAN GABRIEL" u="1"/>
        <s v="SILVA GARAY,GERSSON ALBERTO" u="1"/>
        <s v="BORDA CECENARRO, KENNY BRYAN" u="1"/>
        <s v="GAMARRA PANCHANO LUIS ADDERLY " u="1"/>
        <s v="TAFUR RUIZ RODIN" u="1"/>
        <s v="Vargas Huarcaya, Cristian Joel" u="1"/>
        <s v="Leiva Saavedra, Kevin Jhony" u="1"/>
        <s v="Perez Huamani, Carlos Ricardo" u="1"/>
        <s v="HUAMANI ARANZAMENDI JOSE LUIS" u="1"/>
        <s v="ALVA HUAMAN INDOLENCIO " u="1"/>
        <s v="GONZALES VELASQUEZ, ANDERSON RAUL" u="1"/>
        <s v="Barrera Coblentz Andres " u="1"/>
        <s v="Roldán Fuertes, José Antonio" u="1"/>
        <s v="KEVIN ROBINSON GONZALES CAMPOS" u="1"/>
        <s v="Taipe Rojas Johnny " u="1"/>
        <s v="ROMEO MALDONADO JOHATHAN JOSE " u="1"/>
        <s v="MONTES TUISIMA JUAN CARLOS" u="1"/>
        <s v="LAMAS RIVERA PEDRO  JOVANNY " u="1"/>
        <s v="NAVARRO BUITORN PAUL" u="1"/>
        <s v="SANDOVAL MEDINA GRIMALDO YTALO " u="1"/>
        <s v="FAUSTINO CHAVEZ LUIS JAVIER" u="1"/>
        <s v="Sangama Solsol Lisbiño" u="1"/>
        <s v="BAZAN MARTIN JESUS ELVIS" u="1"/>
        <s v="BAYONA  SALCEDO SEGUNDO" u="1"/>
        <s v="LEZAMA ESPINOZA, JULIO CESAR" u="1"/>
        <s v="BERNUI MANRIQUE ADRIAN  " u="1"/>
        <s v="Puicon Figueroa, Cesar Gustavo" u="1"/>
        <s v="Bejarano Quispe, Jorge Ernesto" u="1"/>
        <s v="Alzamora Palomino, Pablo " u="1"/>
        <s v="JESSY ALEXANDER PRIETO RODRIGUEZ " u="1"/>
        <s v="ALAN ROBERT CUEVA VASQUEZ" u="1"/>
        <s v="RONDOY MANCHAY FRAY ROOSLAND" u="1"/>
        <s v="Cherres Carbajal Junior Aldair " u="1"/>
        <s v="SILVA PINTO DANIEL ALBERTO" u="1"/>
        <s v="Sanchez Garcia Meinert Winkler" u="1"/>
        <s v="BRAVO QUISPE DIEGO ARMANDO" u="1"/>
        <s v="CRISTIAN GASPAR CARHUALLANQUI" u="1"/>
        <s v="JHON JERLY ZUÑIGA CHAVEZ" u="1"/>
        <s v="SALCEDO SEQUEIROS, NILZON" u="1"/>
        <s v="DELGADO QUISPE DAVID ANGEL " u="1"/>
        <s v="Sanchez Aponte Jose Manrique " u="1"/>
        <s v="WILIAM ENRIQUE ARIAS PEÑA" u="1"/>
        <s v="LEON CASTILLO, GERARDO JOSE" u="1"/>
        <s v="JAIME CALLATA AUCCAPUMA" u="1"/>
        <s v="ALCANTARA MONTENEGRO EDGARDO ALBERTO" u="1"/>
        <s v="CURRO MESA CRISTIAN JESUS" u="1"/>
        <s v="GOMEZ AYALA, EDWIN NESTOR" u="1"/>
        <s v="QUISPE RIMAS ELIAS SATURNINO " u="1"/>
        <s v="SAMAME HEREDIA EDISON PATRICIO" u="1"/>
        <s v="Garcia Bustamante, Carlos Alfredo" u="1"/>
        <s v="FELIX JEAN PIERRE MENDOZA PALACIOS" u="1"/>
        <s v="GOMEZ BUELOT ALAN" u="1"/>
        <s v="CORTEZ RAMIREZ RAFAEL " u="1"/>
        <s v="RAMOS LOARTE ELVIS RODOLFO " u="1"/>
        <s v="Maldonado Cabrejos, Angel Andres Jesus" u="1"/>
        <s v="ROJAS OJEDA JOSE LUIS" u="1"/>
        <s v="SUAREZ CARDENAS LUIS MIGUEL" u="1"/>
        <s v="LOPEZ GUIMARAY REYNALDO JUAN" u="1"/>
        <s v="ROSA OLORTEGUI PAUL" u="1"/>
        <s v="Perez Pinedo Henry Magno" u="1"/>
        <s v="RUI MANUEL DE CARVALHO MOURAMA" u="1"/>
        <s v="Galvez Paucar Juan Ignacio " u="1"/>
        <s v="ROJAS DAVIRAN ANDRES ARTURO " u="1"/>
        <s v="Franco Aguirre Dionicio" u="1"/>
        <s v=" AMASIFUEN SAITA, JORGE LUIS" u="1"/>
        <s v="ORE BALLON MIRLA LUCIA" u="1"/>
        <s v="ALARCON LUDEÑA, LUIS ALFREDO" u="1"/>
        <s v="VEINTEMILLA  CASTILLO, JORGE JASON" u="1"/>
        <s v="CASTILLON CHAVEZ, DIEGO CHRISTOPHER" u="1"/>
        <s v="PORTILLA BENAVENTE EVELYN MILAGROS" u="1"/>
        <s v="SALDARRIAGA CRUS DANIEL" u="1"/>
        <s v="Morales Chavez Ana Edith " u="1"/>
        <s v="Castro Gutierrez, Ronald" u="1"/>
        <s v="VELA MORI JHIM JHONATAN" u="1"/>
        <s v="IPANAQUE SILVA VICTOR" u="1"/>
        <s v="DE LA CRUZ AVILA RAFAEL ISAAC " u="1"/>
        <s v="DURAN FLORES, LUZ FIORELLA" u="1"/>
        <s v="DIAZ URIARTE, WILBER" u="1"/>
        <s v="RAMOS LOARTE ELVIS RODOLFO" u="1"/>
        <s v="Puicon Vasquez, Luis Miguel" u="1"/>
        <s v="PUMAYALLI MENDEZ JAIME " u="1"/>
        <s v="SANCHEZ LOAYZA LUIS JAVIER " u="1"/>
        <s v="Rojas Velasquez, Cristian Raul" u="1"/>
        <s v="ALVARADO ALVARADO GROSPYL ANDERSON" u="1"/>
        <s v="Pacheco Vasquez, Luis Orlando " u="1"/>
        <s v="GERARDO ERIBERTO REYES MOSTACERO" u="1"/>
        <s v="GUISADO NICOLAS MIGUEL" u="1"/>
        <s v="ALEX ALEJANDRO PALOMINO HUAMANI" u="1"/>
        <s v="TORRES ZAMBRANO , JESUS ALFREDO" u="1"/>
        <s v="SOLARI CUETO MOISES " u="1"/>
        <s v="CASTILLO GUERRERO MANUEL" u="1"/>
        <s v="OLORTEGUI AHUANARI DIEGO LUIS" u="1"/>
        <s v="DANIEL RAMIREZ SHUÑA" u="1"/>
        <s v="Damian Rios, Gerson Israel " u="1"/>
        <s v="BENITES MALLMA POOL CHRISTIAN " u="1"/>
        <s v="Cashpa Yarasca, Luis Alfredo" u="1"/>
        <s v="LOPEZ DE LA PAZ OSCAR RAUL" u="1"/>
        <s v="JOSE LUIS GONZALES CORDOVA" u="1"/>
        <s v="RIVERA FLORES DARLY JOE" u="1"/>
        <s v="CASTRO PEREZ, CARLOS ENRIQUE" u="1"/>
        <s v="PEÑA TABOADA BERNARDO ESTEBAN" u="1"/>
        <s v="RAMAYCUNA CARREÑO MARCO ANTONIO " u="1"/>
        <s v="EDGAR HERRERA BRAVO" u="1"/>
        <s v="Montoya Villafuerte Manuel Alberto" u="1"/>
        <s v="Pusari Tello Andres" u="1"/>
        <s v="CHAMPI HUARANCCA, DAVID" u="1"/>
        <s v="DAVID AGUILAR DE LA VEGA" u="1"/>
        <s v="NEISSER VIENA GONZALES" u="1"/>
        <s v="ROMAN PAMPA ANDRES ALEXANDER" u="1"/>
        <s v="FERNANDEZ CHILON DARWIN BENJAMIN " u="1"/>
        <s v="SAMANIEGO VELASQUEZ WILLYAM JESUS" u="1"/>
        <s v="ROMAN GARCIA FEBRES" u="1"/>
        <s v="JUNIOR FERNANDEZ CUNZA" u="1"/>
        <s v="TEJADA FERNANDEZ, DAVID FERNANDO" u="1"/>
        <s v="Monteras Ramos, José" u="1"/>
        <s v="GARRIAZO CARDENAS FREDI" u="1"/>
        <s v="TRUJILLO NICACIO LUIS DAYMER " u="1"/>
        <s v="Rodriguez Reyes, Ederwins Dayan" u="1"/>
        <s v="GUILLERMO TORRES RICHAR ALFREDO " u="1"/>
        <s v="INGA VARGAS, ANDERSEN" u="1"/>
        <s v="GARCIA GUTIERREZ CESAR AUGUSTO " u="1"/>
        <s v="Caceres Najarro Angel Nicolas" u="1"/>
        <s v="HILARIO PASCUAL JONAS LUIS" u="1"/>
        <s v="AÑAZCO AVILA WILFIDO HONORIO" u="1"/>
        <s v="Rosas Vargas, Martin Andres" u="1"/>
        <s v="JUAN CARLOS POMIANO CCARHUARUPAY" u="1"/>
        <s v="POMA ARANGO, RUBEN" u="1"/>
        <s v="MORENO CAMARA PRISCILA " u="1"/>
        <s v="CARLOS DANCOURT " u="1"/>
        <s v="JEREMIAS CEVALLOS FRANCIS DOMINGO" u="1"/>
        <s v="HURTADO GARCIA ISIDRO ENRIQUE" u="1"/>
        <s v="SUAREZ VICENTE RICARDO ALBERTO" u="1"/>
        <s v="SANDOVAL NARO ESTHER NATALY" u="1"/>
        <s v="REYMUNDEZ HERRERA CARLOS MIGUEL" u="1"/>
        <s v="ARANDA TERAN DE LOS ANGELES GREACE KELLY " u="1"/>
        <s v="ALMIDES CHAÑA, DIEGO ALEJANDRO " u="1"/>
        <s v="Mercado Hilario Johan Paul" u="1"/>
        <s v="TALLA OSORES CRISTOPHER GERMAN" u="1"/>
        <s v="VALDERRAMA OROZCO EULALIO JORGE" u="1"/>
        <s v="MALPARTIDA VARGAS, ROBERT LUIS" u="1"/>
        <s v="Galvan Sandoval, Cristhian Fernando" u="1"/>
        <s v="Mendoza Chaupis Luis " u="1"/>
        <s v="OROYA TORRE JESUS MIGUEL" u="1"/>
        <s v="Esteban Crispin, Jhonny Arturo" u="1"/>
        <s v="ARANA ZEVALLOS, HAROLD DANIEL" u="1"/>
        <s v="ESPINOZA SUAREZ, DENIS" u="1"/>
        <s v="CAMPOS HINOSTROZA FIDENCIO" u="1"/>
        <s v="MONCAYO RAMIREZ  BRAULIO MARCELO" u="1"/>
        <s v="OSCAR QUISPE FERNANDEZ" u="1"/>
        <s v="QUEVEDO ZUÑIGA, ANTHONY DANIEL" u="1"/>
        <s v="VICTOR ALEXANDER PEREZ REYNOSO" u="1"/>
        <s v="ALBAN ACARO ROSA DONATILA" u="1"/>
        <s v="RIVERA BORJA HEVER YONNY " u="1"/>
        <s v="Flores Salazar, Raul" u="1"/>
        <s v="FERNANDO ROMARIO RODRIGUEZ POMAJULCA" u="1"/>
        <s v="GAVINO PONCE ANDRES AVELINO " u="1"/>
        <s v="AGUILAR CRISPIN SERGIO ARMANDO" u="1"/>
        <s v="Vasquez Carhuancho David Anthony " u="1"/>
        <s v="JUAN DIEGO LOPEZ CISNEROS" u="1"/>
        <s v="Medina Ríos, Germán" u="1"/>
        <s v="PABLO LEONARDO LOPEZ" u="1"/>
        <s v="Moreno Yengle, Alonso Arturo " u="1"/>
        <s v="ARMAS PEÑA MAYCO " u="1"/>
        <s v="Rodriguez Anticona, Richard Alonso" u="1"/>
        <s v="Pacaya Ramos Walter" u="1"/>
        <s v="RONALD JHONATAN MONTEZA REQUEJO" u="1"/>
        <s v="Inga Chuquiyauri, Johnatan Josue" u="1"/>
        <s v="GALLARDO LAURENCIO MILUSKA KEMBERLY" u="1"/>
        <s v="BERNUI MANRIQUE ADRIAN " u="1"/>
        <s v="Rivera Ari, Carlos Eduardo" u="1"/>
        <s v="PACCO CHUMBIMUNI CRISTHIAN ISRAEL" u="1"/>
        <s v="GÓMEZ  ZAVALETA, ERNESTO" u="1"/>
        <s v="Huamanllalli De La Cruz Jose Antonio" u="1"/>
        <s v="QUISPE ALEGRIA OSCAR " u="1"/>
        <s v="ESCOBAR CANDIOTTI  JAIME CARLOS " u="1"/>
        <s v="JUAN CARLOS BONIFACIO AQUINO" u="1"/>
        <s v="MELCHOR HUAMAN, WILLIAMS LUIS" u="1"/>
        <s v="FREOTH EMILIANO AVELLANEDA PONCE" u="1"/>
        <s v="MONTALVAN GUTIERREZ FERNANDO EMILIO" u="1"/>
        <s v="Galindo Aguirre, Daniel" u="1"/>
        <s v="NIETO CABELLO ALAN  JESUS " u="1"/>
        <s v="Natividad Cantaro Cesar Cosme" u="1"/>
        <s v="David Melanio, Hernandez Torres " u="1"/>
        <s v="LEONARDO LOPEZ PABLO " u="1"/>
        <s v="RIVERA MONTOYA, JULIO  CESAR" u="1"/>
        <s v="YOVANI AZURZA ALLCCARIMA" u="1"/>
        <s v="GUIDO PEDRO BRONCANO LIVIA" u="1"/>
        <s v="PAITAN CONTRERAS JULIO" u="1"/>
        <s v="MUÑOZ AGUILAR LUD DAVOR" u="1"/>
        <s v="Guzman Guerrero, Oscar Enrique" u="1"/>
        <s v="SANCHEZ VILLAVICENCIO JONATHAN IVAN" u="1"/>
        <s v="ROJAS HIMER  DALILA" u="1"/>
        <s v="HUARANCCAY ALCARRAZ EDWIN " u="1"/>
        <s v="RAMOS VIGO BRAHALLAN DAMAZO" u="1"/>
        <s v="TEODORO JUANPEDRO CERVANTES" u="1"/>
        <s v="GARCIA TORRES DENNIS WAGNER " u="1"/>
        <s v="Llauca Quintana, Edmundo Francisco" u="1"/>
        <s v="ESPINOZA YCHACCAYA ENRIQUE" u="1"/>
        <s v="JOE CHARLES AUCAPIÑA CLAUSEN" u="1"/>
        <s v="RAMOS OLIVA JORGE JUAN" u="1"/>
        <s v="JESUS ALEXANDER JIMENEZ MUÑOZ" u="1"/>
        <s v="RUIZ CACHIQUE LUIS ALEJANDRO " u="1"/>
        <s v="MORALES VERA, CRISTOFFER JOEL" u="1"/>
        <s v="MAYTA ROMAN JUAN CARLOS" u="1"/>
        <s v="VILLALAZ VILELA, FERNANDO LUIS" u="1"/>
        <s v="ESPINOZA ROSALES, JAVIER" u="1"/>
        <s v="MARIN LA TORRE AXEL JOSUE " u="1"/>
        <s v="CASTRO PIZARRO KEDIN" u="1"/>
        <s v="QUISPE HUILLCA ANA CAROLINA" u="1"/>
        <s v="JONATHAN ROGER RODRIGUEZ TUNQUE" u="1"/>
        <s v="Donayre Correa Geraldo" u="1"/>
        <s v="ESTELA ALEGRE ALBERTO CAYETANO " u="1"/>
        <s v="LA TORRE FLORES ANTHONY EDWARD" u="1"/>
        <s v="HUAMAN REYES, JOSE ALBERTO" u="1"/>
        <s v="ASTOCONDOR ENCISO MARCOS JOSUE " u="1"/>
        <s v="MIÑANO LAZO LUIS ERNESTO" u="1"/>
        <s v="MIGUEL ANGEL OLIVA NUNJAR" u="1"/>
        <s v="HUAYTALLA  PUMA, ALEXIS TOMAS" u="1"/>
        <s v="ALFREDO FLORIAN ROMERO SOTO" u="1"/>
        <s v="Dextre Calixto, Smith Rommel" u="1"/>
        <s v="VERA MENDOZA, IVAN" u="1"/>
        <s v="YONSSON JONAS BLANCAS SOTO" u="1"/>
        <s v="CASTILLO GONZALES JOSE GREGORIO " u="1"/>
        <s v="EMILIO ALVA ZUMAETA" u="1"/>
        <s v="CHOTA TUANAMA, JUAN JOSE" u="1"/>
        <s v="Quispe Jorge Huamantica " u="1"/>
        <s v="Montoya Cardenas, Marco Antonio" u="1"/>
        <s v="EDISON JAIR CRUZ RODRIGUEZ" u="1"/>
        <s v="ESPINOZA YUPANQUI FREDDY JESUS" u="1"/>
        <s v="NEYRA SANTILLANA CESAR AUGUSTO" u="1"/>
        <s v="JACINTO LEON TITO" u="1"/>
        <s v="ALEGRE PIPA  DANIEL ALBERTO" u="1"/>
        <s v="NAVARRO SALAZAR, JONATHAN ALEX " u="1"/>
        <s v="MARTHA SOFIA EFFIO GUZMAN" u="1"/>
        <s v="JACOBO MORALES MALCA" u="1"/>
        <s v="GUILLERMO JOSE RIOS SEDANO" u="1"/>
        <s v="BONIFACIO AQUINO JUAN CARLOS " u="1"/>
        <s v="VENTURA QUISPE ANGHELO JOSE ALBERTO " u="1"/>
        <s v="YAÑEZ CARDENAS, EVA GIULIANA" u="1"/>
        <s v="MORAN AVARCA NORMA" u="1"/>
        <s v="ALVAREZ BARRETO, YUNIOR" u="1"/>
        <s v="LEON PEREYRA WALTER " u="1"/>
        <s v="CHRISTIAN GABRIEL MEDINA FLORES" u="1"/>
        <s v="CONTRERAS POMA GUILLERMO" u="1"/>
        <s v="HUGO FRANCISCO APARICIO YARLEQUE" u="1"/>
        <s v="Cardenas Maringo, Liszeht Cecilia" u="1"/>
        <s v="GUSTAVO ANTONIO PEREZ VELASCO" u="1"/>
        <s v="MATEO CHANCAS TAIPE" u="1"/>
        <s v="GASPAR FERIL HIPOLITO " u="1"/>
        <s v="SANTIESTEBAN ASALDE ROBIN CHARLES" u="1"/>
        <s v="LEONARDO CHUMIOQUE SANCHEZ" u="1"/>
        <s v="MERINO SALAZAR ANA LUCIA " u="1"/>
        <s v="VICTOR MANUEL LLENQUE CHUNGA" u="1"/>
        <s v="PILCO ESPINOZA, CARLOS ALBERTO " u="1"/>
        <s v="Gutierrez Miranda Tito Alexander " u="1"/>
        <s v="LAZARO CAMPOS PABLO JULIAN" u="1"/>
        <s v="ESTEVEZ MILLAN DEYBIZ ALBERTO " u="1"/>
        <s v="Egües Mendez Diego Eduardo " u="1"/>
        <s v="LOZANO SANCHEZ HENRY IGNACIO " u="1"/>
        <s v="LEONARDO LOPEZ ANSELMO " u="1"/>
        <s v="MEDINA TORALES, MIGUEL ANGEL " u="1"/>
        <s v="TRUJILLO ANYOSA WALTHER JUNIOR" u="1"/>
        <s v="VARGAS OROSCO DIEGO RODRIGO" u="1"/>
        <s v="GARCIA ROMERO, KATHERINE ANGELA" u="1"/>
        <s v="TOLENTINO TIBURCIO, MIGUEL ANGEL" u="1"/>
        <s v="TEODULFO CHAVEZ VILLAGARAY" u="1"/>
        <s v="SALON CHAVEZ ROBERTO " u="1"/>
        <s v="Rivera Buelot, José Manuel" u="1"/>
        <s v="ESPINO GARCIA CARLOS MANUEL" u="1"/>
        <s v="EDGAR ANTONIO DIAZ ALTAMIRANO" u="1"/>
        <s v="LOPEZ MARCATINCO ANGIE VALERY" u="1"/>
        <s v="JAIMITO CANCHANYA AVALOS" u="1"/>
        <s v="SILVA VILCHEZ, PERCY DANIEL" u="1"/>
        <s v="ELISAUL ANTONIO ESQUERRE CHORRES" u="1"/>
        <s v="JEAN PIERRE ENRIQUE MENDOZA INGUNZA" u="1"/>
        <s v="Romero Velasquez Leonardo Victor " u="1"/>
        <s v="LEVANO SULLON LUIS RONALDO " u="1"/>
        <s v="CARRAZCO DOZA CLAUDIO FERNANDO" u="1"/>
        <s v="Olivera Velasquez, Edgardo Heli" u="1"/>
        <s v="Zaravia Huacahi, Cristhian José" u="1"/>
        <s v="MARIO JULIAN PAUCAR TOCRA " u="1"/>
        <s v="VARGAS PADILLA HIPOLITO FELIX" u="1"/>
        <s v="Benites Alarcon, Milthon Aly " u="1"/>
        <s v="BERNALES MAZA CESAR AUGUSTO" u="1"/>
        <s v="VILELA HUAMAN RICHARD EDUARDO " u="1"/>
        <s v="VELASQUE MESARAY, JUAN ALBERTO" u="1"/>
        <s v="CHUQUICHAICO MORALES JEFFRY KMI" u="1"/>
        <s v="QUISPE LOPEZ, EDGAR ADRIAN" u="1"/>
        <s v="CASAS MANCCO, JUAN CARLOS" u="1"/>
        <s v="Monteras Rivera, José Enrique" u="1"/>
        <s v="JOYSIE ARIANA HUAMÁN CÁRDENAS" u="1"/>
        <s v="LAGONES LANAZCA JULIO CESAR" u="1"/>
        <s v="REYES OTINIANO, SERGIO MARLON" u="1"/>
        <s v="ANGEL RODRIGO TAPIA TERRONES" u="1"/>
        <s v="HEREDIA VASQUEZ GEINER " u="1"/>
        <s v="SALCEDO JARA WILLY JACOBO" u="1"/>
        <s v="COLOS CAMPOS JUAN CARLOS" u="1"/>
        <s v="LUIS DE LA CRUZ NACIMIENTO" u="1"/>
        <s v="PEDRO LUIS CASTILLO ESQUIVEL" u="1"/>
        <s v="Sanchez Torres, Jordan Kevin" u="1"/>
        <s v="Rivera Pumar, Jorge Armando" u="1"/>
        <s v="YIMMY ANTHONY MARTEL AQUINO" u="1"/>
        <s v="TRUJILLO  CAYLLAHUA VICTOR" u="1"/>
        <s v="GONZALES  MARQUINA CARLOS  JOAO" u="1"/>
        <s v="BARRIENTOS MAGALLANES RODRIGO JEREMI" u="1"/>
        <s v="RIVERA ACOSTA  RUBERT ANTHONY" u="1"/>
        <s v="TRUJILLO JIMENEZ DAVID KENNET" u="1"/>
        <s v="LOPEZ TELLO, FRANZ HECTOR" u="1"/>
        <s v="TERREROS TRUJILLO MARCO ANTONIO" u="1"/>
        <s v="VARGAS GERI MARCUSA SINAI " u="1"/>
        <s v="KEVIN FRANCO GONZALES NAVARRO" u="1"/>
        <s v="Cabezudo Uriol Walter Ricardo " u="1"/>
        <s v="CARRDENAS SOLANO EDWAR WILFREDO" u="1"/>
        <s v="VARGAS PIZANGO LUIS  " u="1"/>
        <s v="CASTILLO CORTE HENRY JOEL " u="1"/>
        <s v="JULIO MERMA RAMOS" u="1"/>
        <s v="Chilquillo Canales Esau " u="1"/>
        <s v="TRIGOZO SANCHEZ WILDER" u="1"/>
        <s v="GABRIEL ADAN POMAJULCA HERRERA" u="1"/>
        <s v="REYES RENGIFO EDUARDO" u="1"/>
        <s v="Tananta angulo, Geiner" u="1"/>
        <s v="Yauli Delgado Wiliams Mayki" u="1"/>
        <s v="Huaccachi Luza, Kevin Ismael" u="1"/>
        <s v="Gomez Barranzuela, Luis David " u="1"/>
        <s v="AVALOS HUAMAN, ANDERSON KANS" u="1"/>
        <s v="MORALES MENDOZA, EDSON DAVID" u="1"/>
        <s v="DANIEL JOSUE MEMBRILLO MARTINEZ" u="1"/>
        <s v="ANDRES LEONARDO LOPEZ" u="1"/>
        <s v="TORRES INGA JHONATHAN EDWIN" u="1"/>
        <s v="TOCAS CARRERA, DEUNER" u="1"/>
        <s v="HERNAN PAREJA GARCIA " u="1"/>
        <s v="CHOQUE COSSIO VICTOR RAUL" u="1"/>
        <s v="Cahuana Huaman, Raul Eugenio" u="1"/>
        <s v="MONTALVAN AMBROSIO, VICTOR OSCAR" u="1"/>
        <s v="MORA SALAZAR MARCO ANTONIO " u="1"/>
        <s v="KEVIN STIVER MONTERO VALVERDE" u="1"/>
        <s v="HUAYHUAMEZA ALVARADO, JEAN PIERRE" u="1"/>
        <s v="Melendez Estrella, Mitre Abrahan" u="1"/>
        <s v="MANTILLA GAMARRA JEFFERSON ALEXIS " u="1"/>
        <s v="PUSCAN RUIZ, MAXIMO" u="1"/>
        <s v="CESAR AUGUSTO ROSARIO ARAUJO" u="1"/>
        <s v="BARRERA SANCHEZ BRYAN MIGUEL " u="1"/>
        <s v="HERNANDEZ AGÜERO MIRNA ANDREINA " u="1"/>
        <s v="LUIS CARLOS ROMERO CAMASCA" u="1"/>
        <s v="RUIZ QUINTANA LUIS MIGUEL" u="1"/>
        <s v="Sanchez Blaz, Jhancarlos Cesar " u="1"/>
        <s v="PATTI, DAVIDE" u="1"/>
        <s v="Taype Clemente, Abel" u="1"/>
        <s v="MORE LAMAS JOSE ARTURO " u="1"/>
        <s v="ALCEDO TAFUR BRAYAN RAUL " u="1"/>
        <s v="Fernandez Espinoza Eraldo " u="1"/>
        <s v="MORALES MOLINA JAVIER MARTÍN" u="1"/>
        <s v="REYES DE LA CRUZ CHAYANNE GEORGINO " u="1"/>
        <s v="RARAZ LOPEZ, JOHN LENON" u="1"/>
        <s v="PALMA JIMENEZ MARIA MAGALY" u="1"/>
        <s v="GOLAC ICAHUATE JIM WILLIANS" u="1"/>
        <s v="CANELO  CASTILLO, RODRIGO JOSÉ" u="1"/>
        <s v="Rodriguez Gutierrez, Carla Julissa " u="1"/>
        <s v="Sangama Tina, Wakerman Jay" u="1"/>
        <s v="GARCIA LLOCCLLA ALAN YHONATAN" u="1"/>
        <s v="CHASQUIBOL MONTES CARLOS" u="1"/>
        <s v="AYALA MANCILLA MARCO ANTONIO" u="1"/>
        <s v="CORTEGANA TAFUR DIMAS " u="1"/>
        <s v="GERVACIO OBREGON , YAN JULIO" u="1"/>
        <s v="EDSON FLORES TORRES" u="1"/>
        <s v="Lozada Anccana, Eddu Piero" u="1"/>
        <s v="Jesus Abenamar Gallardo Andrade" u="1"/>
        <s v="JEYSER RONDON LARA" u="1"/>
        <s v="SALAZAR PRUDENCIO KEVIN DANIEL" u="1"/>
        <s v="ORDINOLA SALAZAR  VICTOR JESUS " u="1"/>
        <s v="Encalada Niño Gabriel" u="1"/>
        <s v="SAETTONE ARIAS, SANDRO PAOLO" u="1"/>
        <s v="WALTHER EDUARDO ADRIANZEN JUAREZ" u="1"/>
        <s v="Durand Apestegui, Jhonathan Guilianno" u="1"/>
        <s v="CORREA MERINO ELVIA DANNY" u="1"/>
        <s v="VILLAVICENCIO TRUJILLO CRISOSTOMO PAULINO " u="1"/>
        <s v="JOSE ANTONIO HUAYANCA CHELGE" u="1"/>
        <s v="WILLIAM RAMOS MEDRANO" u="1"/>
        <s v="ARIAS JAIMES ARNOLD GUSTAVO" u="1"/>
        <s v="CUBAS TORRES CARLOS WINSTON" u="1"/>
        <s v="CAHUANTE SANTOS YANCEY" u="1"/>
        <s v="AMARO BUITRON RUBEN PEDRO" u="1"/>
        <s v="VIENA GONZALES NEISSER " u="1"/>
        <s v="JERSON GONZALO ARIAS ARIAS" u="1"/>
        <s v="MANIZARI LOZANO PEDRO MANUEL" u="1"/>
        <s v="JORGE HERALDO VASQUEZ VASQUEZ" u="1"/>
        <s v="ROJAS ZAVALA JAVIER ALEJANDRO" u="1"/>
        <s v="Mendoza Celestino, Daniel Elvis" u="1"/>
        <s v="ESPINOZA CUELLAR JAIME " u="1"/>
        <s v="Arata García, Manuel Antonio" u="1"/>
        <s v="VICTOR ANGEL ARRUNATEGUI URQUIZO" u="1"/>
        <s v="RIVERA BORJA HEVER YONNY" u="1"/>
        <s v="MESIAS CHAMPI PIERO GIANCARLO " u="1"/>
        <s v="Yumbato Garihuazairo Eder " u="1"/>
        <s v="VASQUEZ VASQUEZ, JORGE HERALDO" u="1"/>
        <s v="TAQUIRI MONTES JUAN CARLOS " u="1"/>
        <s v="ALEJOS NAVARRETE ISRRAEL GROVER" u="1"/>
        <s v="RAMIREZ OTERO ALEJANDRO " u="1"/>
        <s v="DEL CARPIO AGUIRRE VICTOR HUGO " u="1"/>
        <s v="Acosta Ccanto Alfredo Christofer " u="1"/>
        <s v="HERNANDEZ TACULI LUIS " u="1"/>
        <s v="LIZANA CRUZ MARCO RIGOBERTO" u="1"/>
        <s v="TORIBIO BEJAR CARLOS" u="1"/>
        <s v="MUÑOZ SOLORZANO DANIELA" u="1"/>
        <s v="MONTERO ARICA JAIRO HANIEL" u="1"/>
        <s v="GEISER REYNALDO MONTES VASQUEZ" u="1"/>
        <s v="Sulca Bautista, Rolan" u="1"/>
        <s v="BRAVO ARRASCUE OSCAR NOEL" u="1"/>
        <s v="CÁRDENAS CALLE, EMMY ISABEL STEPHANY" u="1"/>
        <s v=" DIEGO ORLANDO SANTOS CABRERA" u="1"/>
        <s v="AYAY LEIVA MARILU " u="1"/>
        <s v="BAUTISTA MERMA MAMANI" u="1"/>
        <s v="VALDEZ RAMOS AYRTON STEFANO" u="1"/>
        <s v="Carrera Castillo Hector Luis" u="1"/>
        <s v="Alvaro Beltran" u="1"/>
        <s v="Heredia Upari, Samuel" u="1"/>
        <s v="RIVERA ROSALES MIGUEL" u="1"/>
        <s v="CLEYDERMAN HERRERA CHUQUIZUTA" u="1"/>
        <s v="CAMPOS EVANGELISTA, SENON ASTONI" u="1"/>
        <s v="D'ANGELLO FRANCESCO ANDREE NEIRA LOPEZ" u="1"/>
        <s v="MENESES RIOS JAIR ANTHONY" u="1"/>
        <s v="QUIJANDRIA CALLE, JOSE" u="1"/>
        <s v="REYES AVENDAÑO ANTONY" u="1"/>
        <s v="DANNY DANIEL YUPANQUI RIOS" u="1"/>
        <s v="SANCHEZ QUISPE JOSE LUIS ROBERTO" u="1"/>
        <s v="MILIAN SILVA ERICSON PAUL" u="1"/>
        <s v="AYALA SAEZ EFFER KEMUEL" u="1"/>
        <s v="JARAMILLO GOYCOCHEA YASUJI YASUHIRO" u="1"/>
        <s v="GAMBOA PACAYA PAUL HENRY" u="1"/>
        <s v="FARÍAS REY VICTORIA FRANCESKA" u="1"/>
        <s v="Sanchez Miranda, Gorginho Aldair" u="1"/>
        <s v="RUIZ CABRERA  IVAR" u="1"/>
        <s v="Cruz Elorreaga Santos Eufer" u="1"/>
        <s v="FLORES AQUICE JORGE ARMANDO" u="1"/>
        <s v="MONTEJO GARCIA GUILLERMO" u="1"/>
        <s v="PAULO CESAR DIOGO FERREIRA" u="1"/>
        <s v="CABALLERO QUIÑONES. JOSE LUIS" u="1"/>
        <s v="JORGE ARMANDO VARILLAS URRUTIA" u="1"/>
        <s v="JOSE MARIA LAYA LLOREDA" u="1"/>
        <s v="TOCTO DIAZ, NORVIL" u="1"/>
        <s v="CHRISTIAN FRANCISCO CARBAJAL TRILLO " u="1"/>
        <s v="FATAMA SALAS EDGAR " u="1"/>
        <s v="GARRO TORRES JAIME" u="1"/>
        <s v="Castro Bellido, Felix Fernando" u="1"/>
        <s v="CULACA QUISPE PABLO" u="1"/>
        <s v="OBEZO GARCIA DANIEL ARTURO" u="1"/>
        <s v="Cuela Calizaya, Julio César " u="1"/>
        <s v="Hilario Perales Pool Fernando" u="1"/>
        <s v="VEGA CARLOS ROMINA FRANCHESCA " u="1"/>
        <s v="ALVAREZ MEDRANO DANTE" u="1"/>
        <s v="JHOAN RULER RUIZ USSEGLIO" u="1"/>
        <s v="Tasayco Cespedes Kevin Orlando " u="1"/>
        <s v="CHUQUIRAY LEON RICHARD" u="1"/>
        <s v="YANTAS HERMITAÑO JEFFERSON LEONARDO" u="1"/>
        <s v="PAREDES RAMOS MIRKO MANUEL" u="1"/>
        <s v="CHAVEZ ATENCIA PABLO" u="1"/>
        <s v="ORE BALLON, MIRLA LUCIA" u="1"/>
        <s v="Alejos Blacido, Delfor Jameysson" u="1"/>
        <s v="SAN MARTIN GONZALES DIEGO ARMANDO" u="1"/>
        <s v="CAMACHO CARVO JUAN CARLOS " u="1"/>
        <s v="Chuquizuta Vera, Joan Manuel" u="1"/>
        <s v="CORNEJO DIAZ, ROGER HERNAN" u="1"/>
        <s v="Lunarejo Arias, Deiby Oscar" u="1"/>
        <s v="BARRANTES ACHO MOISES MAXIMO " u="1"/>
        <s v="Alvarado Bellido Kenneth Hector" u="1"/>
        <s v="TORRES CABANILLAS WILMER LAZARO" u="1"/>
        <s v="RICHAR ESPINOZA CARRASCO " u="1"/>
        <s v="Ramirez Camizan, Joan Estiguer" u="1"/>
        <s v="TOVAR PEREZ FRITZ JOSE" u="1"/>
        <s v="TICONA FIGUEROA LUIS ALFREDO " u="1"/>
        <s v="ALMIDES CHAÑA DIEGO ALEJANDRO " u="1"/>
        <s v="ALIAGA VILA WILSON" u="1"/>
        <s v="HUAMAN RIVERA IDON ARTURO" u="1"/>
        <s v="MARTIN CHUMPITAZ  ANGEL PEDRO" u="1"/>
        <s v="SACCACO BALDARRAGO DAVID " u="1"/>
        <s v="GARCIA LOPEZ PAUL RONALD" u="1"/>
        <s v="ORIHUELA DURAN JULIO MICHAEL" u="1"/>
        <s v="TEODORO VENTURA PARIONA" u="1"/>
        <s v="CARLOS ENRIQUE ARGUMEDO PAMPA" u="1"/>
        <s v="JAUREGUI AVALOS SEBASTIAN FERNANDO" u="1"/>
        <s v="Castillo Cespedes Jose Luis Enrique " u="1"/>
        <s v="AREVALO MELENDEZ JOHAN CRISOSTOMO" u="1"/>
        <s v="GIUSSEPPE EDGAR CUADROS MACUCACHI" u="1"/>
        <s v="LOBO ORTIZ ISIDRO_x000a_" u="1"/>
        <s v="Garcia Chipana Jose " u="1"/>
        <s v="VALDEZ VALERA GERSON" u="1"/>
        <s v="CONTRERAS INGA EVER" u="1"/>
        <s v="FIDEL SORIA QUISPE " u="1"/>
        <s v="AUQUI LLANTO NICOLAZ JOHVAN " u="1"/>
        <s v="Manrique Jeronimo, Almendra Rubi " u="1"/>
        <s v="OLIVA NUNJAR MIGUEL ANGEL" u="1"/>
        <s v="Ronceros Ccasani, Abel" u="1"/>
        <s v="AVILA CAÑOTE JOHNNY RAUL" u="1"/>
        <s v="ANGELES QUISPE CESAR ANDRES" u="1"/>
        <s v="SERNAQUÉ Loayza, Carlos Javier" u="1"/>
        <s v="Soberanez Rios, Belisario Albino" u="1"/>
        <s v="VITELLA DE LA CRUZ PIERO RENZO" u="1"/>
        <s v="PEREZ PADILLA SANTIAGO" u="1"/>
        <s v="FLORES CORONADO, JEAN CARLOS" u="1"/>
        <s v="ADANAQUE DOMINGUEZ ANDER BEDEL" u="1"/>
        <s v="CLENER PEREZ AÑAZCO" u="1"/>
        <s v="CANCHARI HUASACCA JHONNY" u="1"/>
        <s v="QUISPE ESCALANTE JULIO" u="1"/>
        <s v="Guevara Benavides Eli " u="1"/>
        <s v="HURTADO SABOYA, JHONNATHAN PAOLY" u="1"/>
        <s v="GALVEZ REYES MILICIO " u="1"/>
        <s v="JIMENEZ MUCHO CRISTOBAL" u="1"/>
        <s v="Aguirre Lopez, Clodoaldo Juan" u="1"/>
        <s v="PEREZ MARIN JOEL JESUS" u="1"/>
        <s v="CENTENO ALBAN GIANMARCO JULIO" u="1"/>
        <s v="ROLANDO CERRON IZARRA" u="1"/>
        <s v="JULIO CESAR GOMEZ VARAS" u="1"/>
        <s v="SEBASTIAN FERNANDO JAUREGUI AVALOS" u="1"/>
        <s v="PAITAN ESCOBAR, ALEX" u="1"/>
        <s v="WILSER SANCHEZ CORDOVA" u="1"/>
        <s v="SUCCAR MORI LUIS ADOLFO" u="1"/>
        <s v="CAMPOS FERNANDEZ, ANGEL OMAR" u="1"/>
        <s v="Roque Alejandria Oscar " u="1"/>
        <s v="BEJAR QUISPE RUBEN REMIGIO" u="1"/>
        <s v="KEVIN STHUARD SANCHEZ AYALA " u="1"/>
        <s v="LUIS EDUARDO CORTEZ CHAUPE" u="1"/>
        <s v="LINARES ROMERO, CLAUDIA MILAGROS" u="1"/>
        <s v="JEFFERSON EDSON VILLAJUAN AYALA" u="1"/>
        <s v="JORGE LUYO LAURA" u="1"/>
        <s v="OYAGUE PORTILLO JOSE ELIAS" u="1"/>
        <s v="ORMEÑO CASSANO EDWARD" u="1"/>
        <s v="Luna Garcia Lenin Jefferson " u="1"/>
        <s v="BERROCAL LIZAMA JESUS JHERICO  " u="1"/>
        <s v="PINEDA BERMUDEZ FREDDY ALEJANDRO" u="1"/>
        <s v="GAMARRA LUIS WILLIAM RONELD " u="1"/>
        <s v="HERRERA MENA ERICK KETZELMAN" u="1"/>
        <s v="HUILLCA ARTEAGA EDDINSON FREDDY" u="1"/>
        <s v="PALACIOS CORTEZ, EDWIN LEE" u="1"/>
        <s v="NOE GUTIERREZ, GERSON RAFAEL" u="1"/>
        <s v="ENOC LOZANO HERNANDEZ" u="1"/>
        <s v="VENTURA DIEGO EDBERT WILLIAM " u="1"/>
        <s v="CONDORI BALLENA, DANNI HOMAR" u="1"/>
        <s v="CURILLA PAICO LUIS ALFONSO" u="1"/>
        <s v="DIAEL CHUMPITAZI MANTARI" u="1"/>
        <s v="ENCISO AVELINO, RICARDO ALFREDO " u="1"/>
        <s v="BRAVO HUAMAN  JHOSTIN YAHIR " u="1"/>
        <s v="BARTOLO_x000a_DE LA_x000a_CRUZ _x000a_BRIAN" u="1"/>
        <s v="ORTIZ CUBAS GEORGE" u="1"/>
        <s v="ALCANTARA CONTRERA EDWIN" u="1"/>
        <s v="EDWIN PASCUAL ROJAS ANAYA" u="1"/>
        <s v="LLONTOP GUERRA MIGUEL ALBERTO " u="1"/>
        <s v="CANTARO HUAMAN CRISTHIAN ERCIK " u="1"/>
        <s v="CUADROS OLORTEGUI SHAMIR ANTHONY" u="1"/>
        <s v="Salazar Ruiz Oscar Juan " u="1"/>
        <s v="QUIJADA SANCHEZ ROMARIO ANDERSON" u="1"/>
        <s v="JUAN JOSE RODRIGUEZ CARRERA" u="1"/>
        <s v="RIOFRIO OLIVERA MIGUEL ANGEL" u="1"/>
        <s v="GASTON EDUARDO DURAND PACHECO" u="1"/>
        <s v="DORIA RONDON LUIS ENRIQUE" u="1"/>
        <s v="QUESADA BENAVIDES  JONATHAN JESUS" u="1"/>
        <s v="BANEGAS SANCHEZ RAUL" u="1"/>
        <s v="PERAN GIMENEZ DANIEL" u="1"/>
        <s v="DURAND HUAYHUA JOBER" u="1"/>
        <s v="SAAVEDRA  DAMIAN JORGE  LUIS" u="1"/>
        <s v="RENGIFO TARICUARIMA JAMER" u="1"/>
        <s v="CARHUAMACA HUAYANAY JULIO" u="1"/>
        <s v="CARHUANCHO HUAMAN VICTOR OLGER" u="1"/>
        <s v="Rivera Peña,Ronal" u="1"/>
        <s v="CHAMORRO CHAVEZ VICTORIANO" u="1"/>
        <s v="EVERARDO NARRO VIGO" u="1"/>
        <s v="Vergara Becerra, Carmen Rosa" u="1"/>
        <s v="MONICA DELTA ARIRAMA BARRERA " u="1"/>
        <s v="MANAMA SAHUARICO JULIO LLANGER" u="1"/>
        <s v="JESUS JOSUE BLANCAS SOTO" u="1"/>
        <s v="LUIS ANTHONY ENCISO CHACA" u="1"/>
        <s v="BERROCAL CONDORI JORGE MARTIN" u="1"/>
        <s v="MONTALVO DUBOS HENRY CESAR" u="1"/>
        <s v="IVONE STEFANNY MEJIA ROMANI" u="1"/>
        <s v="JUAN FERNANDO ESPINO MANRIQUE" u="1"/>
        <s v="TARAZONA MIRANDA MOISES VIVIANO" u="1"/>
        <s v="PISCO SANGAMA  JACOB" u="1"/>
        <s v="OYOLA SALVADOR JULIO CESAR" u="1"/>
        <s v="CUEVA TICLLAS WALTER" u="1"/>
        <s v="CANCHARI HUASACCA PEDRO " u="1"/>
        <s v="TUTIVEN CHOCCE, JEAN CARLO ANDRES " u="1"/>
        <s v="JOSE ANTONIO PACHECO ALVAREZ" u="1"/>
        <s v="DIAZ CHAPELLIQUEN, GIANCARLO JESUS" u="1"/>
        <s v="Modragon Narvaez Anderson Richard" u="1"/>
        <s v="Mendoza Montesinos, Sergio Norberto " u="1"/>
        <s v="Nuñez Huaman Niltón Cesar" u="1"/>
        <s v="GRIMALDO BARRETO  ITALO SANTOS" u="1"/>
        <s v="CAMPOS VELASQUEZ JHON ERICK" u="1"/>
        <s v="RIVAS SANCHEZ, ARMANDO VICTOR" u="1"/>
        <s v="NUÑEZ ELIAS JEFFERSON ADRIAN" u="1"/>
        <s v="VICTOR IVAN SARMIENTO VARGAS" u="1"/>
        <s v="Siesquen Santisteban Ricardo Tito" u="1"/>
        <s v="JUAN WILDER NEYRA RAMIREZ " u="1"/>
        <s v="JUAN DE DIOS NOLASCO GABRIEL" u="1"/>
        <s v="Palomino Gutierrez Cristian " u="1"/>
        <s v="Nuñez Huaman, Nilton Cesar" u="1"/>
        <s v="ALEJANDRO TORIBIO ANGEL RAUL" u="1"/>
        <s v="AGUILAR NUÑEZ ABEL" u="1"/>
        <s v="Velazco Aguinaga Elvis Arthur " u="1"/>
        <s v="CACERES AYALA, EDUEN ALEJANDRO" u="1"/>
        <s v="WILLIAM DIAZ PEREZ" u="1"/>
        <s v="VELEZ LEON, SERGIO RAÚL" u="1"/>
        <s v="Romero Huaman Elvis " u="1"/>
        <s v="JHONY OMAR GARCIA CORONADO" u="1"/>
        <s v="BRYAN ALEXANDER FUENTES FLORES" u="1"/>
        <s v="Salazar Ugarte Cesar Alejandro " u="1"/>
        <s v="BAUTISTA GARAMENDI CESAR" u="1"/>
        <s v="Urrutia Berru, Delmer" u="1"/>
        <s v="CARLA GABRIELA BOTERO ALDANA" u="1"/>
        <s v="DANIEL SANTOS NUÑUVERO PUSCAN" u="1"/>
        <s v="RIVAS GALLARDO KENNY JOSE" u="1"/>
        <s v="GARCIA SANDOVAL FERNANDO" u="1"/>
        <s v="ANGULO CONTRERAS MARIA JULIA" u="1"/>
        <s v="SALAZAR UGARTE CESAR ALEJANDRO" u="1"/>
        <s v="CABANA CHICASACA JOSE LUIS " u="1"/>
        <s v="ROJAS CORNEJO JOEL " u="1"/>
        <s v="LEON ARAUJO ALBERTO " u="1"/>
        <s v="JUAN CARLOS TAQUIRI MONTES" u="1"/>
        <s v="ARCOS GOMEZ GEORGE  DAVID" u="1"/>
        <s v="CARBAJAL NOEL KEVIN JHONNER" u="1"/>
        <s v="VILLAFUERTE  MONTAÑEZ JAIME  JAVIER  " u="1"/>
        <s v="HERRERA TAIPE OLINDA FLORA " u="1"/>
        <s v="PALACIOS GARCIA GODOS JUAN MANUEL " u="1"/>
        <s v="MENACHO LUNA DEYVIS ROBERTO " u="1"/>
        <s v="JORGE ANTONIO LUQUE ESCATE" u="1"/>
        <s v="Cueto Cespedes Eduardo Enrique" u="1"/>
        <s v="QUISPE MARTINEZ ROBERT JUSTO " u="1"/>
        <s v="RAMIREZ HUATUCO, OSWALD RICARDO" u="1"/>
        <s v="FERNANDO HUARAYA OCSA" u="1"/>
        <s v="RAMIREZ LLATAS JOSE MARTIN" u="1"/>
        <s v="RAMOS HUAMANTINGO, EDMUNDO ROGER" u="1"/>
        <s v="Velasquez Ramos, Lizardo Alonso" u="1"/>
        <s v="AQUINO HUAMAN EDDY " u="1"/>
        <s v="MENSES ROJAS JESUS ALFREDO" u="1"/>
        <s v="ÑAHUIS MENDOZA CARLOS ALBERTO " u="1"/>
        <s v="VARGAS NAVARRO JHONATAN" u="1"/>
        <s v="Gomez Monteras, Juan Manuel" u="1"/>
        <s v="Malca Tenorio Nilson " u="1"/>
        <s v="CASTRO PICHIHUA, FIDEL" u="1"/>
        <s v="JANAMPA RAMOS BERNABE " u="1"/>
        <s v="Del Valle, Ranilla Ramón" u="1"/>
        <s v="SEMINARIO CAMPOS ALEX EDUARDO" u="1"/>
        <s v="VELASQUEZ  RAMOS, JESUS ALBERTO" u="1"/>
        <s v="MEZA MAURA WASHINGTON JOSEPH" u="1"/>
        <s v="Nevado Cavero José Alfredo" u="1"/>
        <s v="GARCIA RODRIGUEZ JOSE MARTIN" u="1"/>
        <s v="ECHE Reyes, Marcos Antonio" u="1"/>
        <s v="MENDEZ MINGOCHEA ULISES ANTONIO" u="1"/>
        <s v="OLIVA USHIÑAHUA, CHRISTIAN " u="1"/>
        <s v="SAAVEDRA LOPEZ, RODIL WATSON" u="1"/>
        <s v="Regalado Linarez, Miguel Angel" u="1"/>
        <s v="MOISES REVOLLAR ORE" u="1"/>
        <s v="COLLQUE ESPINOZA, CIRO" u="1"/>
        <s v="CASTILLO ATOCHE HENRY LUIS " u="1"/>
        <s v="BARRETO TRINIDAD, DIEGO ANDREE" u="1"/>
        <s v="BUSTAMANTE FERNANDEZ, CRISTHIAN ARCENIO" u="1"/>
        <s v="RICHARD EDUARDO VILELA HUAMAN" u="1"/>
        <s v="PALOMINO LOPEZ JHOMARA ARACELLI" u="1"/>
        <s v="Olivera Fernandez, Carlos Ilver" u="1"/>
        <s v="GONZALES CUMAPA JEAN DUSTIN" u="1"/>
        <s v="RENZO ALEJANDRO GIRON MORENO" u="1"/>
        <s v="CRISTHIAN ROMERO SULLCAHUAMAN" u="1"/>
        <s v="SANTOS PAZ HUGO" u="1"/>
        <s v="DIAZ ROSALES MAYKOL DANIEL" u="1"/>
        <s v="MUNAYLLA AYALA, JACQUELINE" u="1"/>
        <s v="VICTOR HUGO CARRASCO CLAVO" u="1"/>
        <s v="ELAR ALARCON GAYOSO" u="1"/>
        <s v="GUILLEN NORIEGA ROBERTO ANTONIO" u="1"/>
        <s v="VILLACENCIO PAREDES ALDAIR PAREDES" u="1"/>
        <s v="DIAZ MARQUEZ ALFREDO JOSE" u="1"/>
        <s v="CANCHARI HUASACCA PEDRO" u="1"/>
        <s v="JOSE GONZALO FLORES ROJAS" u="1"/>
        <s v="Arbulu Sobrino, Pablo Cesar" u="1"/>
        <s v="PEDRO HUAYASCACHI WILLIAM FERNANDO " u="1"/>
        <s v="Checa Cervantes David Jacob " u="1"/>
        <s v="DIAZ APAZA JHONATAN ALEXANDER " u="1"/>
        <s v="LEYVA FLORES JULIO" u="1"/>
        <s v="LAUREANO MEZA MAY MARCIAL" u="1"/>
        <s v="Torres Luza Gianluigi Omar Stefano" u="1"/>
        <s v="PRADO AYQUIPA CESAR HARRISON" u="1"/>
        <s v="JULIO RUBEN GUTIERREZ NAVARRO" u="1"/>
        <s v="OVIEDO PACASI, LUIS CRISTOFER" u="1"/>
        <s v="JORGE MARTIN CARDENAS SOTO" u="1"/>
        <s v="JENNY GUILLEN CATASI" u="1"/>
        <s v="Luna Espinoza, Wiman Frans" u="1"/>
        <s v="Custodio Camus, Numa Rogelio" u="1"/>
        <s v="RICK ABNER PASHANASI PAREDES" u="1"/>
        <s v="PERCY VENTOCILLA HERBOZO" u="1"/>
        <s v="JUAN CARLOS VILCHEZ TEJADA" u="1"/>
        <s v="OSCAR ALBERTO ZAMUDIO CANTURIN" u="1"/>
        <s v="OBREGON Cardenas, Jose Julio" u="1"/>
        <s v="TORTOREL CHAVEZ ALAN SPENCER" u="1"/>
        <s v="QUISPE VALVERDE JORGE ANTONIO" u="1"/>
        <s v="JOSE HONORIO SAGASTEGUI REATEGUI" u="1"/>
        <s v="JUAN MIGUEL CHOCCE UNOCC" u="1"/>
        <s v="DANIEL CAÑARI ALVARADO" u="1"/>
        <s v="GUTIERREZ TITO SEGUNDINO" u="1"/>
        <s v="LOARTE INGA MONER MERCEDARIO" u="1"/>
        <s v="LLACTAHUAMAN PACHECO VICTOR SHAIRUT " u="1"/>
        <s v="KEITER SATALAYA MOZOMBITE" u="1"/>
        <s v="WALTER OSCAR GUERRA ASPAJO" u="1"/>
        <s v="MEZA ROCA NEHEMIAS JOEL" u="1"/>
        <s v="ROBINSON INUMA ACIPALI" u="1"/>
        <s v="SOTO FLORES MIGUEL ANGEL" u="1"/>
        <s v="HURTADO APAZA MILENA ELIZABET RAQUEL" u="1"/>
        <s v="Urrutia Rojas, Dennis Paul" u="1"/>
        <s v="JESUS KARINA FARRO BUSTAMANTE" u="1"/>
        <s v="MARTIN BENITEZ ARISTIDES EMILIO" u="1"/>
        <s v="BENITES MALLMA  POOL CHRISTIAN" u="1"/>
        <s v="TEODORICO REMIGIO CRUZ " u="1"/>
        <s v="VARGAS TOLENTINO MARIANO" u="1"/>
        <s v="Ruiz Auza, Fredy" u="1"/>
        <s v="BALDERA DAMIAN JHOJAN ALDAIR " u="1"/>
        <s v="Gutierrez Sierra Ever " u="1"/>
        <s v="Sosa Dugarte, Jimmy Jose" u="1"/>
        <s v="HERRERA LOPEZ JUAN CLEMENTE " u="1"/>
        <s v="Robles  Martinez Nils Teofilo" u="1"/>
        <s v="POMA CHOCCELAHUA, RONALD HENRY" u="1"/>
        <s v="LLERENA PACHECO MIGUEL ANGEL" u="1"/>
        <s v="SEDANO VASQUEZ JENRRY EDZON " u="1"/>
        <s v="ALEGRE RIOS DAVID JOSUE " u="1"/>
        <s v="Quinteros Cortez Josimar Antonio" u="1"/>
        <s v="VILLANUEVA IPARRAGUIRRE JULIO ANDRES" u="1"/>
        <s v="LUIS ENRIQUE MOISES SOTO VOLPE" u="1"/>
        <s v="ESPINOZA TACUNAN OSCAR WILFREDO" u="1"/>
        <s v="CHUMACERO CISNEROS DIEGO ARMANDO " u="1"/>
        <s v="RUIZ GALLARDO ARNALDO" u="1"/>
        <s v="REYES GIRON JOSUE ROBINSON " u="1"/>
        <s v="Curi Silva, Miguel Vicente" u="1"/>
        <s v="OLIVER MERINO VALENCIA" u="1"/>
        <s v="POMA AURES FRANKLIN" u="1"/>
        <s v="ROJAR GARCIA  ROLANDO" u="1"/>
        <s v="PABLO ELEAZAR SATURNO HUARACA" u="1"/>
        <s v="RIVERA SIMÓN CRISTIAN FERNANDO" u="1"/>
        <s v="PARDO AGUILAR JUAN" u="1"/>
        <s v="GUANILO RAMIREZ, RAUL EDUARDO" u="1"/>
        <s v="BERROCAL MARTINEZ NACIANCINO ALEX" u="1"/>
        <s v="Cristobal Guerra Paul Marcel" u="1"/>
        <s v="Ochoa Pusari Marco Alberto" u="1"/>
        <s v="CORNELIO FAUSTINO CRISTIAN RAUL" u="1"/>
        <s v="QUISPE LLACTAHUAMAN JULIO" u="1"/>
        <s v="MARICHIN FLORES SHANTALL " u="1"/>
        <s v="JAIRO CASTILLO TORRES" u="1"/>
        <s v="LUIS ENRRIQUE MIRANDA" u="1"/>
        <s v="JUAN JOSE CAVERO MENDOZA" u="1"/>
        <s v="Centeno Farfan  Samuel Sebastian " u="1"/>
        <s v="DIAZ ROBLES ISIDRO" u="1"/>
        <s v="HOLGUIN URDAY, ADRIAN ALEJANDRO" u="1"/>
        <s v="CASTRO JUSTO ANTHONY WILLIAM" u="1"/>
        <s v="FARIAS ALVARADO JHAMPIER OLIVER " u="1"/>
        <s v="FRANCO VALLEJOS, CARLOS DANIEL" u="1"/>
        <s v="BUSTAMANTE FERNANDEZ, NILTON ROMAIN" u="1"/>
        <s v="FLORES CUEVA, EDY" u="1"/>
        <s v="TORRES ORTIZ, ENNIO CESAR" u="1"/>
        <s v="YAICATE DEL AGUILA ESTARKI_x000a_" u="1"/>
        <s v="GONZALES ALEJADRO EDINSON CARLOS" u="1"/>
        <s v="VIRGILIO MARTINEZ HINOSTROZA" u="1"/>
        <s v="RUIZ PEÑA CESAR AUGUSTO " u="1"/>
        <s v="Bailon Jaramillo Kenedy Kethuel" u="1"/>
        <s v="GUTIERREZ VILLANUEVA ROGER RUSBEL " u="1"/>
        <s v="MANRIQUE MOREYRA WILLIAN NOE" u="1"/>
        <s v="MEDINA RIVERA FRANCO RUDIL " u="1"/>
        <s v="FERNANDEZ CAHUAYA JOSELYN VERONICA" u="1"/>
        <s v="HUAMANI CASTRO, RICHARD" u="1"/>
        <s v="FASANANDO CASTRO ELVIN DIEGO" u="1"/>
        <s v="JAVIER ALCOSER JENRRY LEONIDES" u="1"/>
        <s v="JOHN JIMMY JESUS ZEGARRA PALOMINO" u="1"/>
        <s v="MORA RUIZ, SEBASTIAN ALONSO" u="1"/>
        <s v="Mercado Manrique, Juan José " u="1"/>
        <s v="MAYURI DE LA CRUZ EMANUEL JESUS" u="1"/>
        <s v="RETAMOSO MARCATINCO MIGUEL SIXTO" u="1"/>
        <s v="CRISANTO VIERA PEDRO LUIS" u="1"/>
        <s v="SEVILLANO VILLANUEVA EDWIN" u="1"/>
        <s v="Ascue Morales, Cindy Valerie" u="1"/>
        <s v="EVA ROSARIO DE LA CRUZ ALANYA" u="1"/>
        <s v="ALARCON MOSCOSO CARLOS PEDRO" u="1"/>
        <s v="LEGUIA MORENO GABRIEL ALEJANDRO" u="1"/>
        <s v="ARRELUCEA PAREDES SEGUNDO GUZMAN" u="1"/>
        <s v="JORGE ERNESTO BEJARANO QUISPE" u="1"/>
        <s v="INGA QUISPE JOEL GIOVANNI" u="1"/>
        <s v="GARCIA AGUILAR JEAN CARLO" u="1"/>
        <s v="CHÁVEZ GAMBOA MÁXIMO" u="1"/>
        <s v="Lara Reategui Pablo Francisco" u="1"/>
        <s v="PRISCILA MORENO CAMARA" u="1"/>
        <s v="AGAMA Herbozo, Yhojan Alexander" u="1"/>
        <s v="Zambrano Castañeda Max Gary" u="1"/>
        <s v="PINEDO MANAMA, CARLOS" u="1"/>
        <s v="Vera Mori Jorge Junior " u="1"/>
        <s v="MAGARIÑO CASTAÑEDA HOMER EMER " u="1"/>
        <s v="JARA OSORIO ROLANDO EDUARDO" u="1"/>
        <s v="ORDOÑEZ RIVERA, KAREN GERALDINE" u="1"/>
        <s v="SALCEDO MONTALVAN JAIME YAHIR" u="1"/>
        <s v="Fajardo Chavez, Juan Miguel" u="1"/>
        <s v="DE LA TORRE ESPINAL DIOMEDES ELIAS " u="1"/>
        <s v="LULO PUCHURI SILVINO" u="1"/>
        <s v="Taype Espinoza, Yone" u="1"/>
        <s v="CHANAME FERNANDEZ, CARLOS JUAN" u="1"/>
        <s v="EZEQUIEL ALCANTARA ARBOLEDA" u="1"/>
        <s v="DAVID GAVINO ALMENDRE SONCCO " u="1"/>
        <s v="CARLOS ALBERTO RUIZ RIOS " u="1"/>
        <s v="ALBERTO JOSE VASQUEZ LA CRUZ" u="1"/>
        <s v="STUARDO HENRIQUEZ LUIS ALEJANDRO" u="1"/>
        <s v="QUISPE ALMEIDA  JHON" u="1"/>
        <s v="Palacios Zarabia, Juan Nino" u="1"/>
        <s v="JANAMPA RAMOS BERNABE" u="1"/>
        <s v="Calle Atahua Deyvis Angel" u="1"/>
        <s v="CONDOR CANGALAYA, JUAN DE DIOS" u="1"/>
        <s v="Porras Butiler, Deivid Anthony" u="1"/>
        <s v="RAMOS SULCA WILFREDO YHONY" u="1"/>
        <s v="BRANDON DODI CHOLAN CARDENAS" u="1"/>
        <s v="JENIFFER VILLAVICENCIO BARRERA" u="1"/>
        <s v="QUISPE HUAMAN WILFREDO" u="1"/>
        <s v="Roque Silva Gualberto " u="1"/>
        <s v="URETA VASQUEZ, JHONATAN" u="1"/>
        <s v="Trujillo Rojas, Jorge Luis" u="1"/>
        <s v="TAIPE CONDORI, IRWING ANDY" u="1"/>
        <s v="HENRY ALENXANDER LAYA GALLOSO " u="1"/>
        <s v="VLADIMIR DURAN TOVAR" u="1"/>
        <s v="CIRIACO SOTO ELIZABETH " u="1"/>
        <s v="SANDIBEL MARYORY MAZA HUAMANI" u="1"/>
        <s v="PEDRO MIGUEL SAAVEDRA MARIANO" u="1"/>
        <s v="DANIEL ANGELO JAUREGUI HUARANGA" u="1"/>
        <s v="DOMINGUEZ REQUENA, JIMMY DENNYS" u="1"/>
        <s v="TUTIVEN CHOCCE JEAN CARLO ANDRES " u="1"/>
        <s v="JANO ROGERS ARIAS JANAMPA" u="1"/>
        <s v="RICHART TAPIA BREÑA" u="1"/>
        <s v="CALDERON GARCIA OMAR" u="1"/>
        <s v="MICHEL FREDI QUISPE DE LA CRUZ" u="1"/>
        <s v="Millones Reque, Jorge" u="1"/>
        <s v="CARLOS CHUMBILE SALVATIERRA" u="1"/>
        <s v="Huillca Galvan Victor Alberto " u="1"/>
        <s v="DIAZ  RAMOS PERCY ALEX" u="1"/>
        <s v="Castillo Diaz Luis Felipe " u="1"/>
        <s v="PEÑA ATENCIO,  CARLOS LENNIN" u="1"/>
        <s v="RIMER JAVIER OROYA RUMAY" u="1"/>
        <s v="JOEL JHONATAN SANCHEZ APONTE" u="1"/>
        <s v="LUIS FERNANDO NAVARRO MARTINEZ" u="1"/>
        <s v="JAIME RODAS PALOMINO" u="1"/>
        <s v="SERNA DAZA, ELMER MARCELO" u="1"/>
        <s v="NAVARRO BUITORN PAUL ROMEL" u="1"/>
        <s v="VELASQUEZ SALAZAR JUAN MANUEL" u="1"/>
        <s v="AUGUSTO HIPOLITO ROBLES CORDERO" u="1"/>
        <s v="EGUAVIL ENRIQUEZ DONATO" u="1"/>
        <s v="WILFREDO MARTIN GALINDO PALOMINO" u="1"/>
        <s v="Aguilar Olivos Javier" u="1"/>
        <s v="TOLEDO TALLEDO ADRIAN" u="1"/>
        <s v="SURADIO CASTRO MIGUEL ANGEL" u="1"/>
        <s v="JIMENEZ CORTES KENNY PAUL" u="1"/>
        <s v="CUEVA GOMEZ ANTONIO GRABIEL " u="1"/>
        <s v="FREDDY CALIXTO MIRANDA GUERRA" u="1"/>
        <s v="MANCILLA PALACIOS MARCOS LUIS " u="1"/>
        <s v="LABINTO PEREZ  ADRIAN " u="1"/>
        <s v="DANNY RUBEN SALAZAR VILLAFANA" u="1"/>
        <s v="EUGENIO SALAZAR MILTON DARIO " u="1"/>
        <s v="RICHAR VICENCIO CUCCHI" u="1"/>
        <s v="GARCIA TORRES FRANK KEVIN" u="1"/>
        <s v="Marin Herrera, Luis Alberto " u="1"/>
        <s v="MURAYARI YAICATE EDSON JHORDANO" u="1"/>
        <s v="PACO LEGUA, HAROLD ALONSO" u="1"/>
        <s v="AHON RODRIGUEZ, JORGE LUIS" u="1"/>
        <s v="Sanchez Yataco Miguel Hernan" u="1"/>
        <s v="PAJUELO APAZA BRYAN ABEL SPENCER" u="1"/>
        <s v="ERNESTO ROJAS IBARRA" u="1"/>
        <s v="SALAZAR PIÑAS KAROL ZULEMA " u="1"/>
        <s v="SAAVEDRA ABAD, CARLOS ROLANDO" u="1"/>
        <s v="ALEX MAURILIO HIDALGO BARRERA" u="1"/>
        <s v="RUIZ BERNALES JEAN PIERRE" u="1"/>
        <s v="PASTOR VILLANUEVA JUNIOR IVAN" u="1"/>
        <s v="RAJO DELGADO ELY ELIAS" u="1"/>
        <s v="CRUZ PORTOCARRERO, OMAR" u="1"/>
        <s v="Salvador Chavez Samuel " u="1"/>
        <s v="WILLIAM ANDRES DE LA CRUZ VASQUEZ " u="1"/>
        <s v="LOZANO VILCA JUNIOR ALBERTO" u="1"/>
        <s v="Galindo Sánchez, Sergio Daniel" u="1"/>
        <s v="ALIAGA MAXIMILIANO, CAROL IRIS " u="1"/>
        <s v="ERIK ELMER PEREZ ESPINOZA" u="1"/>
        <s v="CHAVEZ CRUZ JULIO CESAR " u="1"/>
        <s v="ALEJANDRO AYRTON ZAMBRANO CINCE " u="1"/>
        <s v="Mendoza Montesinos, Javier DanIlo " u="1"/>
        <s v="RAMOS PARIONA MANUEL " u="1"/>
        <s v="CURAY ARIAS, CLODOMIRA" u="1"/>
        <s v="PEREZ CRUZ JORGE JESUS" u="1"/>
        <s v="REYES VERGARAY IVAN NOE " u="1"/>
        <s v="Huaman Huaman, Andres" u="1"/>
        <s v="LOAYZA REYES, NELI LEONOR" u="1"/>
        <s v="JORGE LUIS MONTERO BERMUDEZ" u="1"/>
        <s v="YANAC MARCOS ISRAEL" u="1"/>
        <s v="ESCOBAR CANDIOTTI SAMUEL " u="1"/>
        <s v="BENANCIO SIXTO  MANUEL WILIAM" u="1"/>
        <s v="ALFREDO ROBERTSON DIAZ MOSTACEROS" u="1"/>
        <s v="CHEEL GARIBALDI, VANESSA" u="1"/>
        <s v="LUNA SANCHEZ KENJI JONEL " u="1"/>
        <s v="DE LA CRUZ CALLAÑAUPA RAFAEL" u="1"/>
        <s v="Carranza Gutierrez Diego Antonio" u="1"/>
        <s v="ESPINAL NAVARRO EMER" u="1"/>
        <s v="GAMERO MORENO JOSE ABRAHAM" u="1"/>
        <s v="GONZALES SAEZ SAYARI RAUL" u="1"/>
        <s v="Sandoval Yamunaque Jose Felix " u="1"/>
        <s v="ASMAT CABALLERO DAMIAN ALEXANDER" u="1"/>
        <s v="Castañeda Flores Jans Nañes " u="1"/>
        <s v="JORGE LUIS TADEO CAMONES" u="1"/>
        <s v="TOLEDO CARDENAS ALEJANDRO SABINO " u="1"/>
        <s v="Hayqui Romero, Edward Kevin" u="1"/>
        <s v="NONATO BAUTISTA HERNAN WUALDE " u="1"/>
        <s v="GUERRA LEON DANIEL HECTOR" u="1"/>
        <s v="CHAVEZ HUAMANI  JONATHAN HECTOR" u="1"/>
        <s v="ONCEBAY QUISPE HERBERT KLAUS" u="1"/>
        <s v="La Torre Aviles, Junior Jesus" u="1"/>
        <s v="MARTINEZ INUMA CARLOS" u="1"/>
        <s v="ROBERTO MALLQUI LEIVA " u="1"/>
        <s v="CRISTHIAN RAUL ROJAS VELASQUEZ" u="1"/>
        <s v="MONTOYA OSCANOA , LUIS ROBERTO" u="1"/>
        <s v="CHÁVEZ GAMBOA, MÁXIMO" u="1"/>
        <s v="CUMPA LLAMOJA EDSON ORLANDO" u="1"/>
        <s v="Cuya Fernandez, Moises" u="1"/>
        <s v="ARMILLON MARGARIÑO YULBER" u="1"/>
        <s v="SALAZAR ESCOBEDO EDVIN IVAN " u="1"/>
        <s v="CANCHAN AMARO JHOLVI JHONATAN " u="1"/>
        <s v="KLEIBER ALEXANDER GONZALES NIETO" u="1"/>
        <s v="MONTIVEROS SANTOS JHON " u="1"/>
        <s v="VARGAS TANG JEAN RITHER" u="1"/>
        <s v="LAGOS SOLIS, JUVENAL ISMAEL" u="1"/>
        <s v="DAYANA ESTEFANY ROMAN BERNAL " u="1"/>
        <s v="OLIVAS PADILLA ROLANDO MAXIMO" u="1"/>
        <s v="DAVISON JULIAN HIDALGO VILLACORTA" u="1"/>
        <s v="SEMINARIO CAMPOS ALEX " u="1"/>
        <s v="RAUL AQUINO LEON FREDDY" u="1"/>
        <s v="HENRY MANUEL GARRIDO LOZADA" u="1"/>
        <s v="RODRIGUEZ RODRIGUEZ JUAN" u="1"/>
        <s v="CARLOS FRANZ HUAYTA MENDOZA" u="1"/>
        <s v="PINEDO SHICA JORGE SANTIAGO" u="1"/>
        <s v="TANG ZEVALLOS JAIR SEBASTIAN" u="1"/>
        <s v="ILLANES BUSTAMANTE DANILO ALBERTO" u="1"/>
        <s v="SAMUEL RICARDO CHURA TINTAYA" u="1"/>
        <s v="ALVAREZ BRACAMONTE BRYAN MARTIN" u="1"/>
        <s v="CHAVEZ MONTUFAR MARICELA" u="1"/>
        <s v="MEIIA SANCHEZ BILL JERRY" u="1"/>
        <s v="NORVIS JAVIER GUTIERREZ PRIETO" u="1"/>
        <s v="DIAZ PINEDO  JIMMY " u="1"/>
        <s v="SANCHEZ VELASQUEZ JUAN CARLOS" u="1"/>
        <s v="CARRERO ACUÑA ALBINO" u="1"/>
        <s v="DENNIS RICARDO GUEVARA RIVERA" u="1"/>
        <s v="LAMAS MIRANDA, ANTONY CRISTOFER" u="1"/>
        <s v="HUACO SILVANO, OSCAR JULIO CESAR" u="1"/>
        <s v="Vite Charca, Pedro Luis " u="1"/>
        <s v="ROMAN BERNAL  DAYANA ESTEFANY " u="1"/>
        <s v="CHURA ARAUJO JOB" u="1"/>
        <s v="ÑAHUINCOPA HILARIO IVAN" u="1"/>
        <s v="Navarro Perdomo, Rudder Stalin" u="1"/>
        <s v="MANUEL CASTILLO TORRES" u="1"/>
        <s v="MALPARTIDA SANTOS RODOLFO" u="1"/>
        <s v="GUTIERREZ NAVARRO, JULIO RUBEN" u="1"/>
        <s v="ALDEMAR HUMBERTO MITTEEN MITTEEN " u="1"/>
        <s v="BARBOZA LOJA  ERWIN" u="1"/>
        <s v="NONALAYA CHACON JUAN" u="1"/>
        <s v="LOPEZ MONTES JORGE" u="1"/>
        <s v="LUYO SALDAÑA EDNA MARCIELO" u="1"/>
        <s v="PINEDO VALLES MANUEL FERNANDO" u="1"/>
        <s v="Pezo Tanchiva Manuel" u="1"/>
        <s v="CRISTHIAN JAIR GARRIDO MENA" u="1"/>
        <s v="MARBIN ALEX AQUINO HOLGUIN " u="1"/>
        <s v="ROMEL GUILLERMO HUARCAYA CANGRE" u="1"/>
        <s v="NINA JUAREZ RUDECINDO" u="1"/>
        <s v="MEDINA MORENO JOSE FRANCISCO" u="1"/>
        <s v="HENRY JOEL CASTILLO CORTE" u="1"/>
        <s v="OLIVEROS  TARAZONA LUIS " u="1"/>
        <s v="BERNAOLA ROJAS. JOSUE ALEXANDER" u="1"/>
        <s v="HILARIO BALLARDO HUGO ANTONIO  " u="1"/>
        <s v="Del Aguila Sanchez, Jerico Alberto" u="1"/>
        <s v="NARCISO QUISPE CARLOS" u="1"/>
        <s v="Osorio Linares, Johan David" u="1"/>
        <s v="ALVARADO CUMPA ANGELO EDUARDO" u="1"/>
        <s v="ESPINOZA TELLO, GERARDO VICENTE" u="1"/>
        <s v="MENDOZA NAPA WILVER ALFREDO" u="1"/>
        <s v="CABRERA ARRIETA JOSE ANTONIO" u="1"/>
        <s v="RUBEN PICHILINGUE VELASQUEZ" u="1"/>
        <s v="AZNARAN ROMERO LUIS FERNANDO" u="1"/>
        <s v="JOSE GONZALO FLOREZ ROJAS" u="1"/>
        <s v="CARTAGENA CAJACURI, ERICK GABRIEL" u="1"/>
        <s v="Vera Rojas Frank Roe " u="1"/>
        <s v="MONTOYA DIEZ, CARLOS DELFIN" u="1"/>
        <s v="GUTIERREZ YABAR ADRIAN JEAN HAIRO " u="1"/>
        <s v="PAUCARCAJA PEREZ JOEL JUSTO" u="1"/>
        <s v="DEL AGUILA RAMIREZ GEORGE JOSEP" u="1"/>
        <s v="Licas Mendoza Victor Roberto " u="1"/>
        <s v="MONTENEGRO LARA RONALD JAIR " u="1"/>
        <s v="CRUZ ALBURQUEQUE, WILMER ELADIO" u="1"/>
        <s v="MEZARES BENITES JOSUE" u="1"/>
        <s v="ELMER SURCO SURCO" u="1"/>
        <s v="CHAMORRO CHAVEZ HERBERT" u="1"/>
        <s v="ALVARO HUMBERTO ESQUIVEL LIÑAN" u="1"/>
        <s v="Acho Davila Alvaro Deyvin" u="1"/>
        <s v="Rodriguez Quispe, Nemesio César " u="1"/>
        <s v="QUINTERO ARAUJO GERONIMO VICENTE" u="1"/>
        <s v="GALVEZ LOPEZ DANIEL ELIAS" u="1"/>
        <s v="DONAR DIAZ PEREZ" u="1"/>
        <s v="BARTOLO DE LA CRUZ  BRIAN" u="1"/>
        <s v="CASTRO PANTOJA JHIMY BRAYAM" u="1"/>
        <s v="Michue Cunya Alberto Nicolas" u="1"/>
        <s v="MORAN SERNA JULIO EDUARDO" u="1"/>
        <s v="MEZA GONZALES CARLOS DARWIN " u="1"/>
        <s v="ROBLES BRAVO DENYN " u="1"/>
        <s v="PRINCIPE BRAÑEZ MIGUEL ANTONIO" u="1"/>
        <s v="CIELO LOPEZ JULIO CESAR" u="1"/>
        <s v=" JONI RAFAEL JAIME RETAMOZO" u="1"/>
        <s v="ALIENDRES VALENTIN LUIS " u="1"/>
        <s v="LUIS DARWIN PONCE LUDEÑA" u="1"/>
        <s v="MILDER CERVANTES AREVALO" u="1"/>
        <s v="Andrade Villanueva, David" u="1"/>
        <s v="CONDE CAHUANA RENZO ALVARO " u="1"/>
        <s v="CARHUAPOMA MALLCCO JENRRY LEANDRO" u="1"/>
        <s v="ESPINOZA HUERTA, ANTHONY" u="1"/>
        <s v="YAHUARCANI ARICARI, MAX RUSWELL" u="1"/>
        <s v="Juro Alccahuamani, Dario" u="1"/>
        <s v="BANEO VARGAS PIPER DAVID " u="1"/>
        <s v="ULISES FIGUEROA CONSTANTINO" u="1"/>
        <s v="BERNABE DE LA CRUZ FLAVIO CESAR" u="1"/>
        <s v="Tasayco Huarote Henry Wilmer " u="1"/>
        <s v="ANDRE ALIOSHA OSORIO MONTES" u="1"/>
        <s v="WILLIE SANCHEZ PEÑA" u="1"/>
        <s v="Ocampo Chavez, Robinson Fernando" u="1"/>
        <s v="BARBOZA Fustamante, Victor Humberto" u="1"/>
        <s v="SERGIO HUGO ARANGO GUTIERREZ" u="1"/>
        <s v="Panta Llamosa Anthony Williams" u="1"/>
        <s v="DE LA CRUZ ROJAS KEVIN STALIN" u="1"/>
        <s v="RICHARD ERNESTO RAU ARELLANO" u="1"/>
        <s v="RENATO ANDRES HUAMANI ALARCON" u="1"/>
        <s v="CLAUDIO BOCANEGRA CHAQUILA" u="1"/>
        <s v="VICTOR SHAIRUT LLACTAHUAMAN PACHECO" u="1"/>
        <s v="FELIX FELIPE PAREDES SANCHEZ" u="1"/>
        <s v="CHUQUILLANQUI TORRECILLA VÍCTOR MANUEL " u="1"/>
        <s v="CESARIO MARIANO CHARRE" u="1"/>
        <s v="MENESES LOPEZ YURI STEFANY" u="1"/>
        <s v="IRON ROSENDO HUAYHUA CHAVEZ" u="1"/>
        <s v="CAMONES BARDALES BENANCIO_x000a_" u="1"/>
        <s v="DAGA PALACIOS HUMBERO" u="1"/>
        <s v="GONZALES NIETO CHRISTIAN JESUS" u="1"/>
        <s v="Dextre Bustamante Sofonias Romel" u="1"/>
        <s v="Arista Macedo Lady  Arlette " u="1"/>
        <s v="CHUMBES SERNA, FELIX JESUS" u="1"/>
        <s v="CRUZ SANGUINETI DIEGO RAFAEL" u="1"/>
        <s v="BADAJUZ MANDUJANO DAMIAN PEPE" u="1"/>
        <s v="ALVARADO MANCHEGO MELANNI " u="1"/>
        <s v="Hernandez Taculi, Luis Rafael" u="1"/>
        <s v="RIOS ALFARO JEFERSON " u="1"/>
        <s v="NELSON JAVIER RODRIGUEZ TUNQUE" u="1"/>
        <s v="TANTACHUCO ACUÑA SEGUNDO WILLIAM" u="1"/>
        <s v="MILLA TAMARIZ, MIGUEL" u="1"/>
        <s v="JAIRO OMAR DAVILA RODRIGUEZ" u="1"/>
        <s v="Muchotrigo Villar, Genaro Alejandro" u="1"/>
        <s v="SALCEDO SALCEDO CESAR VICTOR " u="1"/>
        <s v="SURCO SURCO ELMER " u="1"/>
        <s v="TRIGOSO SANGAMA EDER" u="1"/>
        <s v="Joaquin Vila, Samuel " u="1"/>
        <s v="Yaranga De La Cruz, Marina " u="1"/>
        <s v="JULIAN DE LA CRUZ CUEVA" u="1"/>
        <s v="EDISON ERNESTO CCAHUAY HUAMANI" u="1"/>
        <s v="CASTAÑEDA Becerra, Marco Antonio" u="1"/>
        <s v="VEGA VEGA DANIEL" u="1"/>
        <s v="PANGALIMA SAAVEDRA, AUGUSTO" u="1"/>
        <s v="ROLANDO JUNIOR RIOS VASQUEZ" u="1"/>
        <s v="LARA CORTEZ ALDO FELIX" u="1"/>
        <s v="PARIONA ORIHUELA, STALYM OMAR" u="1"/>
        <s v="PACHECO ORELLANA, JORGE AGUSTIN" u="1"/>
        <s v="GUILLEN BAZAN SERGIO TOMAS " u="1"/>
        <s v="LEONARDO CASTRO, ANDERSON DANIEL" u="1"/>
        <s v="HUAROC TORRES, NESTOR FIDEL" u="1"/>
        <s v="Tolentino Valdivia, José Luis" u="1"/>
        <s v="QUIROZ PORTOCARRERO DENIS PABLO" u="1"/>
        <s v="VERGARA ALARCON, FERNANDO JOSE" u="1"/>
        <s v="Goytizolo Aranda, Misael Nathael" u="1"/>
        <s v="LUIS RAUL VARGAS AVALOS" u="1"/>
        <s v="Ortiz Flores, Lander Gabriel" u="1"/>
        <s v="Mallqui Echia Roly Alexander" u="1"/>
        <s v="REYES RODRIGUEZ, JOSE ANTONIO" u="1"/>
        <s v="MAGALLANES GONZALES JOSUE JOEL " u="1"/>
        <s v="GARCIA LEON ELI MARIBEL" u="1"/>
        <s v="ARBIETO TORREZ SANDY VALENTINA" u="1"/>
        <s v="Mosquera Rosas, Rafael Di′Stefan" u="1"/>
        <s v="CACERES MORAN JHON CRISTHIAN" u="1"/>
        <s v="RENE MAMANI CHEJE" u="1"/>
        <s v="GALAN SULCA JUAN CARLOS" u="1"/>
        <s v="AYBAR SILUPU WALTER IVAN" u="1"/>
        <s v="AGUILAR LEON KELWIN MICHAEL" u="1"/>
        <s v="SOSA ESCRIBANO JOSE ANTONIO" u="1"/>
        <s v="Cotrina Sanchez, Manuel Moises" u="1"/>
        <s v="RIOS GALVEZ JERSON SEGUNDO" u="1"/>
        <s v="WILLIAMS JESUS CEVERINO VILLAFUERTE" u="1"/>
        <s v="Acuy Ramirez Jaiver Andree " u="1"/>
        <s v="MENESES ROJAS JESUS ALFREDO" u="1"/>
        <s v="GONZALES MARCAS WILENTON SIBALLOS " u="1"/>
        <s v="GABIÑO DELGADO  JUNIOR MANUEL" u="1"/>
        <s v="VALENTIN MELENDEZ JAIME ANTONIO" u="1"/>
        <s v="GRANADOS AGAPITO LENIN VALUIS" u="1"/>
        <s v="LUIS AUGUSTO BLANCO ARIAS" u="1"/>
        <s v="GUTIERREZ PACHECO DYLAN CESAR RAPHAEL" u="1"/>
        <s v="MONTES TABORY LUIS CRISTHIAN" u="1"/>
        <s v="SAMANIEGO CONDOR, JHONATHAN BRENER" u="1"/>
        <s v="SIXTO RICARDO ALEJO LOZANO" u="1"/>
        <s v="JACHA VILLANUEVA, ISAIAS" u="1"/>
        <s v="CCOLLAHUACHO PALOMINO, ANGEL ANDRE" u="1"/>
        <s v="RAYGADA ESCALANTE RICARDO RAÚL " u="1"/>
        <s v="LLUQUE VILLACORTA CHRISTIAN ROLANDO" u="1"/>
        <s v="GOMEZ MONTILLA JORGE OLMEDO" u="1"/>
        <s v="LOPEZ  CONTRERAS  LUIS" u="1"/>
        <s v="SIFUENTES VEGA RAMON TOMAS" u="1"/>
        <s v="WALTER MIGUEL YAMUNAQUE PANTA" u="1"/>
        <s v="JHOANN CHISTIAN ROMAN AYALA" u="1"/>
        <s v="QUISPE GALVEZ ENRIQUE ANTONIO " u="1"/>
        <s v="Espinar Valverde, Javier Miguel" u="1"/>
        <s v="HUMBERTO VALLES ROJAS" u="1"/>
        <s v="SIPAN Lopez, Juan Alonzo" u="1"/>
        <s v="FARFAN TORRES DARWIN ARISTIDES" u="1"/>
        <s v="VALLE FERREIRA, ALBERTO FERNANDO" u="1"/>
        <s v="CHOQUE QUISPE FLORENTINO" u="1"/>
        <s v="CALLUCHE GAMARRA RONALD LUIS" u="1"/>
        <s v="CALLUCUE GAMARRA RONALD LUIS" u="1"/>
        <s v="LOPEZ CORDOVA, LUIS MIGUEL " u="1"/>
        <s v="RAMON CASTRO, JOSE INES" u="1"/>
        <s v="Ñontol Cortez José Cesar" u="1"/>
        <s v="Oroche Mananita, Jeison Clider " u="1"/>
        <s v="RIOS NUNTA PABLO" u="1"/>
        <s v="CHAVEZ MAYTA, EDWIN" u="1"/>
        <s v="JOSE JEINER SAUCEDO DIAZ" u="1"/>
        <s v="VERASTEGUI SANCHEZ SAIC JHONATAN" u="1"/>
        <s v="VELASQUE RAMOS, JESUS ALBERTO" u="1"/>
        <s v="Huanca Curro, Carlos Edison" u="1"/>
        <s v="ROBLES GIRON EMANUEL " u="1"/>
        <s v="ESPINOZA HUAMAN ROLANDO " u="1"/>
        <s v="ABILIO CIRILO TEJEDA NAVARRETE" u="1"/>
        <s v="SOUZA MORENO ALBERTO " u="1"/>
        <s v="OBEZO GARCIA EDGAR ANDRES" u="1"/>
        <s v="JO GUIVAR, ALONSO RENATO" u="1"/>
        <s v="CUEVA PEREZ, JAVIER ALEXANDER" u="1"/>
        <s v="ALVA CUBAS ROIBER SIMEON" u="1"/>
        <s v="ACOSTA MORALES PERCY JUNIOR" u="1"/>
        <s v="YURI HUACCACHII LUZA" u="1"/>
        <s v="MAYRONN ANIBAL FIGUEROA BRIONES" u="1"/>
        <s v="SALAZAR SANTAMARIA DANTE RAMIRO" u="1"/>
        <s v="JOHAN SAGITARIO PUENTE FERNANDEZ" u="1"/>
        <s v="SAAVERDRA DAMIAN  ALEX EDUARDO" u="1"/>
        <s v="JHONNY ARTURO ESTEBAN CRISPIN" u="1"/>
        <s v="ANDRES MOISES VILLARROEL VILLARROEL" u="1"/>
        <s v="GOMEZ PEÑALOZA LUIS ANGEL" u="1"/>
        <s v="SICOS ANCCO JOSE ANGEL" u="1"/>
        <s v="RUIZ VALDERA JOSE MANUEL " u="1"/>
        <s v="LUIS HUAMAN SORIANO" u="1"/>
        <s v="LUIS ANGEL PACHERRES BACA" u="1"/>
        <s v="TORRES GOMEZ WILLY CLEVER" u="1"/>
        <s v="QUIQUIN ROJAS JORGE LUIS" u="1"/>
        <s v="Cribillero Ronceros, Jaime Manuel" u="1"/>
        <s v="IMIR BALDER MILLER MORENO" u="1"/>
        <s v="CHIPANA DAVALOS  JOSE LUIS" u="1"/>
        <s v="HUAROC HUAYTA OSCAR ALAIN" u="1"/>
        <s v="Vasquez Torres David Antonio " u="1"/>
        <s v="HAMNBER ANGEL ACASIETE CABRERA" u="1"/>
        <s v="ERICK ANDRES EMILIO GAONA ABANTO" u="1"/>
        <s v="ORTEGA SILVA LUIS ABRAHAM " u="1"/>
        <s v="BONIFAZ TABRA CHRISTIAN NILO " u="1"/>
        <s v="DAVALOS CHUQUISPUMA  JESUS ALBERTO" u="1"/>
        <s v="ROMANI GARCIA RAMON " u="1"/>
        <s v="SALVATIERRA VEGA JHONATAN " u="1"/>
        <s v=" CRUZ CASTILLO HAROLD SMITH" u="1"/>
        <s v="Cárdenas Soto, Jorge Martin" u="1"/>
        <s v="Giron Solis, Cesar Augusto" u="1"/>
        <s v="Torres Fernandez Griego Esaul " u="1"/>
        <s v="SAAVEDRA SALAZAR JOSE ANTONIO" u="1"/>
        <s v="BULEJE TOLENTINO JESUS " u="1"/>
        <s v="Soto Quispialaya Arturo " u="1"/>
        <s v="JUAN PEDRO LAURENTE FLORES" u="1"/>
        <s v="HUILCA DELGADO, SELENE" u="1"/>
        <s v="PIZANGO INUMA, CRISTIAN" u="1"/>
        <s v="FARFAN ROJAS SARA LISET " u="1"/>
        <s v="JOSE ANTONIO GALLO CAMACHO" u="1"/>
        <s v="GAMARRA Vasquez, Miguel Angel" u="1"/>
        <s v="OTERO CACHI RUBEN" u="1"/>
        <s v="FARFAN VILLANUEVA, JHONATAN" u="1"/>
        <s v="GONZALES PUMA, EDWARD " u="1"/>
        <s v="BURGA GRANADOS, RAMON EMILIO" u="1"/>
        <s v="Medina Achante, Anthony Alejandro" u="1"/>
        <s v="TADEO FLORES QUISPE" u="1"/>
        <s v="VILCAYAURI  GONZALES HECTOR JOE" u="1"/>
        <s v="Vizcarra Chata, Santiago" u="1"/>
        <s v="FILIPE PEDRO GOMES DE BARROS" u="1"/>
        <s v="CRISTHIAN ARCENIO BUSTAMANTE FERNANDEZ" u="1"/>
        <s v="Soto Diego Alejandro " u="1"/>
        <s v="EGUSQUIZA SALAS LUCERO DAINE DEL CARMEN " u="1"/>
        <s v="TINCO FERNANDEZ RICARDO" u="1"/>
        <s v="LUIS ALBERTO AMOROS LAURA" u="1"/>
        <s v="Donayre Hernandez, Ayar Miguel" u="1"/>
        <s v="RICHARD HUAMANI CASTRO" u="1"/>
        <s v="FERNANDO ABDIAS HORNA SANCARRANCO" u="1"/>
        <s v="QUISPE ARIRAMA YURI EMERSON" u="1"/>
        <s v="Fernandez Miranda David Emerson" u="1"/>
        <s v="Porlles Gianino Gino Valery " u="1"/>
        <s v="ALVAREZ PILLACA CRISTHIAN LEONARDO" u="1"/>
        <s v="Torres Quispe, Jose Antonio" u="1"/>
        <s v="Avila Collantes, Jorge Rodrigo " u="1"/>
        <s v="PACHECO ROBERTO VIDMAR " u="1"/>
        <s v=" RODRIGUEZ ZEGARRA CLIFFORD" u="1"/>
        <s v="SINGUÑA CARDENAS EMERSON ISAAC" u="1"/>
        <s v="VASQUEZ TANTACHUCO, RICHARD ANTHONY" u="1"/>
        <s v="Miranda Rivera Cintya Roxana" u="1"/>
        <s v="RODRIGUEZ OLIVO JOSE GREGORIO" u="1"/>
        <s v="AYALA LASTRA DEYVI ROMEL" u="1"/>
        <s v="MEZA ROCA YOEL EBER" u="1"/>
        <s v="VARGAS QUISPE, VICTOR GABRIEL" u="1"/>
        <s v="MENDOZA ROJAS PILAR ROCIO" u="1"/>
        <s v="SANTOS CIRIACO SANDALIO" u="1"/>
        <s v="Ortiz Menacho ,Rafael Eduardo" u="1"/>
        <s v="Quintana Rojas Nestor Manuel" u="1"/>
        <s v="CAMPOS GUEVARA JHONNY ELEAZAR " u="1"/>
        <s v="ANGEL WILLY THORNE APARCANA" u="1"/>
        <s v="REGGYNALDO JOAO VILLAVICENCIO ELIAS " u="1"/>
        <s v="SEVERO ALBERTO ZAVALA CASTILLO" u="1"/>
        <s v="JONAS PUNIL GUILLEN" u="1"/>
        <s v="CAPCHA COLQUI CARLOS AMADEO" u="1"/>
        <s v="VEGAS SANCHEZ ANGELA DEL ROSARIO " u="1"/>
        <s v="CHAMORRO AMEZ FAUSTO " u="1"/>
        <s v="SANJINES NOLE HECTOR BENITO " u="1"/>
        <s v="FREDY ROBLES CLAVERIANO" u="1"/>
        <s v="ROY BRUNO CAPUANO ARANDA" u="1"/>
        <s v="LOURDES JOLENNY BECHARA VILLAMIZAR" u="1"/>
        <s v="WILLIAM JORDY PINARES ESCALANTE " u="1"/>
        <s v="ATAPAUCAR PALOMINO WILLINTON VICTOR" u="1"/>
        <s v="ROSAURI BLAS, CAROLINA MERCEDES" u="1"/>
        <s v="RUIZ CARHUALLANQUI, JOSE ALDAIR" u="1"/>
        <s v="VEDAURE SANDOVAL CARLOS " u="1"/>
        <s v="PALOMINO OLARTE, ALEX MANUEL" u="1"/>
        <s v="TORIBIO CARRION  WILFREDO" u="1"/>
        <s v="JULIO CESAR ZANABRIA PEREZ" u="1"/>
        <s v="MENDOZA CAIMATA TONI ALBERTO" u="1"/>
        <s v="YEPEZ HERNANDEZ, JHONKAR JESUS" u="1"/>
        <s v="JOSE CARLOS ZAMUDIO ROJAS" u="1"/>
        <s v="Baltodano Honores Manuel Armando" u="1"/>
        <s v="Cuculiza Cordova, Giuliano Martín" u="1"/>
        <s v="GOMEZ PINGOS, LLAGER" u="1"/>
        <s v="MOLINA Quiroz, German Joesmir" u="1"/>
        <s v=" MONTOYA VARGAS LINDER" u="1"/>
        <s v="ALTAMIRANO LAURA ANDRES" u="1"/>
        <s v="CARBAJAL CHIPANA JAVIER" u="1"/>
        <s v="ANCO  GUEVARA DANKO ETHAN" u="1"/>
        <s v="BANIO CACHIQUE JUAN ANTONIO " u="1"/>
        <s v="RICALDE GONZALES ERNESTO" u="1"/>
        <s v="CORDOBA CALIZAYA GARY FABIAN" u="1"/>
        <s v="QUISPE CORNEJO, RENZO JUNIOR" u="1"/>
        <s v="MAXIMO CHUCHON RIVERA" u="1"/>
        <s v="ISMAEL COTITO CAVALIER " u="1"/>
        <s v="DIONICIO CHIRINOS HEBERT FREDDY" u="1"/>
        <s v="PATRICK MARCELO FLORES VELARDE " u="1"/>
        <s v="JUAN CARLOS VASQUEZ ASTONITAS " u="1"/>
        <s v="NUNTA RAMIREZ, PEDRO" u="1"/>
        <s v="VARGAS NAVARRO JHONATAN " u="1"/>
        <s v="FARRO GOMEZ CESAR MOSIAH SANTIAGO" u="1"/>
        <s v="Villanueva Sayas, Cirilo" u="1"/>
        <s v="Armas Inga Jean Carlos" u="1"/>
        <s v="ZUÑIGA CONDOR CLEYDERMAN RICHARD" u="1"/>
        <s v="JORGE YDI LAURA PAUCAR" u="1"/>
        <s v="ESTRADA DIAZ VIDA FELIX " u="1"/>
        <s v="WILIAM CAMERO CRUZ" u="1"/>
        <s v="ESPINOZA CAJAMARCA, RICHARD ANDRES " u="1"/>
        <s v="FIESTAS CASTRO, LUIS ENRIQUE" u="1"/>
        <s v="ALEX LLAMOCCA SANCHEZ" u="1"/>
        <s v="Gonzales Puma Edward " u="1"/>
        <s v="VELASQUEZ AGAPITO EVER" u="1"/>
        <s v="CISNEROS PAREDES EXSON OMAR " u="1"/>
        <s v="PACHECO ALVAREZ, JOSE ANTONIO" u="1"/>
        <s v="YACTAYO LOAYZA CESAR GABRIEL " u="1"/>
        <s v="Gamarra Yanayaco, Edelmiro Joe" u="1"/>
        <s v="VENTURA PERALTA  JOSE LUIS" u="1"/>
        <s v="ROJAS MOZOMBITE JULIO JESUS" u="1"/>
        <s v="SAUL LANDEO TINOCO" u="1"/>
        <s v="VALENZUELA CHUQUIANO JEAN PAUL" u="1"/>
        <s v="SOPLA CULQUI JILTON " u="1"/>
        <s v="DEIVIS SEGUNDO JUAREZ CALVA" u="1"/>
        <s v="ESPIRITU AMBROSIO JUAN JOSE " u="1"/>
        <s v="SANCHEZ HUACACHI, ELVIS RAFAEL " u="1"/>
        <s v="Zuloeta Davila, Miguel Humberto" u="1"/>
        <s v="BREÑA TARDIO VIRGILIO EDSON DIRCEU" u="1"/>
        <s v="CHAVARRIA ALVA DARWIN " u="1"/>
        <s v="Gomez Zayers Hernan Eusebio" u="1"/>
        <s v="OSCCO MONTALVO MARCO ANTONIO" u="1"/>
        <s v="CARLOS ALBERTO RIVERA CARAZAS " u="1"/>
        <s v="Libias Becerra, Nicole Brenda " u="1"/>
        <s v="Cuadros Aniceto, Maximo Alberto" u="1"/>
        <s v="GALLARDO SANTIVAÑEZ JOSE ANDRES" u="1"/>
        <s v="CHRISTOPHER TOMAS VARGAS MOROTE " u="1"/>
        <s v="RODRIGUEZ VAAMONDE CARLOS ENRIQUE" u="1"/>
        <s v="NINAHUANCA SAMANIEGO, HERBERT CHRISTIAN" u="1"/>
        <s v="ESPINOZA PALMA JHOSEP ANGELO " u="1"/>
        <s v="MEDRANO FUNG KAROLAY FLOR" u="1"/>
        <s v="JHON JUNIOR RUIZ MOGOLLON" u="1"/>
        <s v="Jair Carbajal Rugel" u="1"/>
        <s v="QUINTANILLA ROJAS STEPHANIE TANIA" u="1"/>
        <s v="Nolasco Condori Carlos Alberto " u="1"/>
        <s v="LUCAS MALLQUI" u="1"/>
        <s v="AMASIFUEN ARIMUYA ALPIO " u="1"/>
        <s v="PADILLA CORNEJO JHON RICHARD " u="1"/>
        <s v="MOISES CRUZ BARRERA" u="1"/>
        <s v="MORALES GARCIA ISAAC" u="1"/>
        <s v="ROCA GARAMENDI, MARCOS" u="1"/>
        <s v="AVILA CASTRO, PABLO ANTONIO" u="1"/>
        <s v="ABRIGO PICON, TEOFILO ERNESTO" u="1"/>
        <s v="TANTARICO RINZA, VICTOR ARTURO" u="1"/>
        <s v="YUTO HUANCACURI IGNACIO " u="1"/>
        <s v="Barillas Aguirre David Samuel" u="1"/>
        <s v="BRONCANO ALVARADO MARTIN ALEXANDER" u="1"/>
        <s v="ESCOBAR MONTES FELIMON" u="1"/>
        <s v="VALIENTE TORRES ISSAC BENY" u="1"/>
        <s v="TOMAS QUINTANA ADRIAN EDUARDO" u="1"/>
        <s v="Mesias Placencia Marco Antonio " u="1"/>
        <s v="Nolasco Valladares Rosina Elizabeth " u="1"/>
        <s v="JOSE CARLOS LEONA OLIVARES " u="1"/>
        <s v="EUGENIO SALAZAR MILTON DARIO" u="1"/>
        <s v="PEÑA SOPLOPUCO EDISON SEGUNDO" u="1"/>
        <s v="JIMMY ORCON HERRERA" u="1"/>
        <s v="SILIPU RUBEN GUSTAVO" u="1"/>
        <s v="FLORES CIEZA MIGUEL ANGEL" u="1"/>
        <s v="PUMARRUMI POLANCO JOWIN ANGEL" u="1"/>
        <s v="ESCALANTE ACOSTA BRYAN STEVIE " u="1"/>
        <s v="TARAZONA PUA WILLI KEVIN" u="1"/>
        <s v="JAIME HUMBERTO HUANCA GUZMAN" u="1"/>
        <s v="GUZMAN YLLA LUIS MIGUEL " u="1"/>
        <s v="DELGADO DELGADO JHULISA ESMITH" u="1"/>
        <s v="DAVILA CRUZ, CHRISTIAN MARTIN" u="1"/>
        <s v="SALAZAR  CAVERO RENZO ALEXANDER " u="1"/>
        <s v="FERNANDO URIBE PEREZ " u="1"/>
        <s v="Choñocca Risco, Jorge Luis" u="1"/>
        <s v="MENDOZA MARTINEZ  JANCARLO ANTONIO" u="1"/>
        <s v="COLLAZOS ALVARADO BRIAN" u="1"/>
        <s v="QUISPE CCOLLANA JAIME NEIL" u="1"/>
        <s v="WENCESALAO LAIME INGALUQUE" u="1"/>
        <s v="MOLINA GAVILANO JUAN CARLOS" u="1"/>
        <s v="AGUILAR CHOQUECAHUANA SERGIO JOAO" u="1"/>
        <s v="LUDEÑA SOLIER CESAR AUGUSTO " u="1"/>
        <s v="LEONARDO AGURTO MARQUEZ" u="1"/>
        <s v="RIVEROS VALDIVIA  EUSEBIO" u="1"/>
        <s v="MEDINA SACCACO, ISIDRO RAUL" u="1"/>
        <s v="ANGULO VIVAS HERIBERTO XAVIER" u="1"/>
        <s v=" ANCCO HAYDE  RAYME" u="1"/>
        <s v="LUCANA AUCCATINCO ROSMEL" u="1"/>
        <s v="LUIS ALBERTO SORIA QUISPE" u="1"/>
        <s v="Cavero Levano Rosario Eduardo " u="1"/>
        <s v="SANTOS JUICA LUIS ALBERTO " u="1"/>
        <s v="PIÑATE ESPINOZA ALFREDO ENRIQUE " u="1"/>
        <s v="NIETO SANTOS, JUAN" u="1"/>
        <s v="ACOSTA ASALDE ROBERTO" u="1"/>
        <s v="TAIJIN HUAJUSH CEVERIO " u="1"/>
        <s v="HEINER PAICO RIVERA" u="1"/>
        <s v="Tito Rojas Juan Carlos " u="1"/>
        <s v="SAAVEDRA VARGAS JUAN CARLOS" u="1"/>
        <s v="TERAN HUAMAN, MAXIMO" u="1"/>
        <s v="SECAS TICLIA  AARON JEAN PIERRE ISRAEL" u="1"/>
        <s v="Berrocal Lizama, Jesús Jherico" u="1"/>
        <s v="MAGALLANES CARHUVILCA JOSE RISER " u="1"/>
        <s v="FASABI MURRIETA MILTON CESAR" u="1"/>
        <s v="LLOCCE SANCHEZ MIGUEL ALONZO" u="1"/>
        <s v="LEONCIO GODOY SOTO" u="1"/>
        <s v="CARRIL AGUIRRE CESAR AUGUSTO " u="1"/>
        <s v="INTI ALVA MARCO RUBEN " u="1"/>
        <s v="RAVILLA FELIX, IVAN CESAR" u="1"/>
        <s v="TAPIA GRAOS CESAR AUGUSTO " u="1"/>
        <s v="MONTOYA OSCANOA  LUIS ROBERTO" u="1"/>
        <s v="MECA ALZAMORA MILTON JAVIER" u="1"/>
        <s v="CESAR ERNESTO GONZALES SMITH" u="1"/>
        <s v="SIMOES SARABANDO CARLOS MANUEL" u="1"/>
        <s v="LEIVA GARCIA JOSE FERNANDO" u="1"/>
        <s v="GARAY CAYA  ISLADO LORENZO " u="1"/>
        <s v="Suazo Alan, Miguel Yoselin" u="1"/>
        <s v="Melchor Huamani, Oscar Bernabe" u="1"/>
        <s v="TOM BERNABE FLORES MENDOZA" u="1"/>
        <s v="VENTURA FLORES JOSE LUIS" u="1"/>
        <s v="LINARES TUANAMA FROYLON " u="1"/>
        <s v="PIERO ROCCA ESTRADA" u="1"/>
        <s v="LOPEZ MONTES ALVARO " u="1"/>
        <s v="JOSE ARTURO ANTONNY GUZMAN FUN" u="1"/>
        <s v="LAMAS MONTESINOS ROY " u="1"/>
        <s v="BRYAN JORGE ESTEBAN GUEVARA" u="1"/>
        <s v="RODRIGUEZ CHUNGA JORGE" u="1"/>
        <s v="HECTOR JOSE LUCENA PALACIO " u="1"/>
        <s v="LEANDRO ANAYA YOSTON ANIBAL " u="1"/>
        <s v="MELENDEZ LLANA FELIX" u="1"/>
        <s v="SEVILLANO DAVILA ERLIN YOEL" u="1"/>
        <s v="LOZANO GOMEZ LITMAN MAXIMO" u="1"/>
        <s v="JHON WILLIAM CORNEJO ZAPATA" u="1"/>
        <s v="PAOLO ALFONSO BARDALES PINEDO" u="1"/>
        <s v="CRISOSTOMO LERMO JUNIOR CHISTIAN" u="1"/>
        <s v="Vinces Robles Evelyn Giuliana " u="1"/>
        <s v=" MOGOLLON MENDOZA DARWIN ANTHONY" u="1"/>
        <s v="Molina Murga Beker Irlando" u="1"/>
        <s v="GODOY SOTO LEONCIO " u="1"/>
        <s v="ALFONSO LUIS GOMEZ AYME" u="1"/>
        <s v="MENDEZ YAÑE FLORENCIO" u="1"/>
        <s v="JORGE CRISTOBAL JULIO ELMER" u="1"/>
        <s v="HUAMAN BELLOTA, FROILAN" u="1"/>
        <s v="FLORES CAÑARI  LUIS ENRIQUE" u="1"/>
        <s v="Castillo Rojas, Robert Martin" u="1"/>
        <s v="CHUMPITAZ ARISTIZAVAL, RENZO BRYAN " u="1"/>
        <s v="CHAPOÑAN RIOJAS FELIPE" u="1"/>
        <s v="DANIEL MOREANO OLIVERA" u="1"/>
        <s v="GONZALES PEÑA JUAN ALBERTO" u="1"/>
        <s v="ÑAUPAS ESCRIBA, EDGAR RAUL" u="1"/>
        <s v="Sanjines Santistevan Larry Alcides" u="1"/>
        <s v="CIRILO BERROCAL VENTURA" u="1"/>
        <s v="MORALES CRUZ MANUEL JESUS" u="1"/>
        <s v="Panana Toledo Cesar Luis " u="1"/>
        <s v="VELAZQUES CHAPOÑAN, MANUEL ANGEL" u="1"/>
        <s v="ESPINOZA CARILLO  LEONCIO" u="1"/>
        <s v="HUARANCCA ARTEAGA, CARLOS JUNIOR GUSTAVO" u="1"/>
        <s v="Choccña Raymi Omar" u="1"/>
        <s v="HERNANDEZ BENAVIDES ROLLY" u="1"/>
        <s v="Zavaleta Moya Walter Paul" u="1"/>
        <s v="QUISPE OCHOA, JORGE ARTURO" u="1"/>
        <s v="QUIZPE MESA CARLA CATHERINE" u="1"/>
        <s v="TOMAS CABELLO JESUS" u="1"/>
        <s v="GARRIDO PEREDA ANGEL RAMON" u="1"/>
        <s v="CONDOR CANGALAYA JUAN DE DIOS " u="1"/>
        <s v="Sanchez Aliaga, Gabriela Ruth " u="1"/>
        <s v="VICTOR ALFREDO SANCHEZ MALDONADO " u="1"/>
        <s v="Juarez Purlache, Jhorlin Joel " u="1"/>
        <s v="ROSALES CORDOVA JUAN JOSE" u="1"/>
        <s v="ARONE ELGUERA VERUSHKA LILIANA" u="1"/>
        <s v="Gabiño Huansi Luis Alberto" u="1"/>
        <s v="SALVADOR DAVILA, HECTOR TEODORO" u="1"/>
        <s v="Huamantingo Pascual, Edgar Misael" u="1"/>
        <s v="LLACSA CHUMPE CESAR ALFREDO" u="1"/>
        <s v="LESCANO AYESTA PABLO CESAR" u="1"/>
        <s v="BULLON RUIZ, CAMILA GRACIELA" u="1"/>
        <s v="MAQUERA LAURA YESSENIA JULIANA " u="1"/>
        <s v="RICARDO HUGO RIOS PEÑA" u="1"/>
        <s v="RIVERA NOLAZCO WILLIAM NELSON" u="1"/>
        <s v="NAVARRO SALAZAR, JACK ANTONY" u="1"/>
        <s v="Pacherrez Alvarado Oswaldo De Jesus " u="1"/>
        <s v="Macahuachi Coquinche, Clipster" u="1"/>
        <s v="DE LA PUENTE CABANILLAS  FRANK ALEXANDER" u="1"/>
        <s v="RODRIGUEZ LOZANO OSCAR" u="1"/>
        <s v="AYLAS AYALA, BRUNO SANTIAGO" u="1"/>
        <s v="GOMEZ CHANCASANAMPA ALFREDO" u="1"/>
        <s v="TORREJON PORRAS CARLOS CESAR" u="1"/>
        <s v="HUARANCA MEDINA EHISNOVER RODOLFO " u="1"/>
        <s v="Diaz Shuña, Andrea Alexandra" u="1"/>
        <s v="QUIROZ CHUQUIHUANCA MARTIN JORGE" u="1"/>
        <s v="LAYME ARACA MANUEL" u="1"/>
        <s v="EDWIN JOSUE GIRON ZAPATA" u="1"/>
        <s v="GONZALES RUIZ, ESTEBAN" u="1"/>
        <s v="SOSIMO YUCRA RODAS" u="1"/>
        <s v="HINOSTROZA ANTONIO EDILBERTO " u="1"/>
        <s v="TOSCANO MARTINEZ GIOVANNY JAIRO" u="1"/>
        <s v="LAZO SANCHEZ JAVIER RAUL" u="1"/>
        <s v="HINOSTROZA BELLIDO VIDAL " u="1"/>
        <s v="DÍAZ DEL OLMO ALVARADO EDGARD JONATHAN" u="1"/>
        <s v="BASURTO ILIZARBE  VICTOR RAUL " u="1"/>
        <s v="ATACHAO PAQUIYAURI SEMINARIO AMERICO" u="1"/>
        <s v="REINHARD VICO MALLQUI MEDRANO " u="1"/>
        <s v="CALLE DEL CARPIO, JOSE LUIS" u="1"/>
        <s v="PAREDES RIOS  ALDO" u="1"/>
        <s v="FLORES VIERA LUIS ALBERTO " u="1"/>
        <s v="SERAFIN AMARO CHAHUA" u="1"/>
        <s v="FLORES VERA DEMETRIO" u="1"/>
        <s v="BRYNNER FREDDY SAENZ CHICO" u="1"/>
        <s v="HUAYLINOS CANDIA ROBERTO CARLOS " u="1"/>
        <s v="THORNE VERA ROSTY ALBERTO" u="1"/>
        <s v="HUARCAYA CHACON SAMUEL PERCY" u="1"/>
        <s v="Gutierrez Gamarra Habuc Adolfo " u="1"/>
        <s v="RICHARD ROMAN LIZUNDE MENDOZA" u="1"/>
        <s v="ESPINOZA DUEÑAS ERNESTO ROBERTO" u="1"/>
        <s v="ARIAS CACERES EXALTACION " u="1"/>
        <s v="RIVERA ROCA, RAFAEL ADOLFO" u="1"/>
        <s v="BRAYAN ESTIP LLANOS SALVADOR" u="1"/>
        <s v="Cisneros Vargas Freddy Jorge" u="1"/>
        <s v=" CHILET PACHECO GIUSSEPE GUSTAVO" u="1"/>
        <s v="FLORES CACERES, ALEXIS BENJAMIN" u="1"/>
        <s v="CORREA RODRIGUEZ, CARLOS ALFONSO" u="1"/>
        <s v="MAYURI DE LA CRUZ, EMANUEL JESUS" u="1"/>
        <s v="MAGUIÑA TAIPE, KEVIN ARNOLD" u="1"/>
        <s v="ROJAS FLORES LILIANA " u="1"/>
        <s v="Cerna Depaz, Juan Jose" u="1"/>
        <s v="CRUZ VENTURO IVAN ULISES" u="1"/>
        <s v="ROMERO VALVERDE ROLANDO JUAN" u="1"/>
        <s v="DAMIAN MORI JOSE MELANIO" u="1"/>
        <s v="FLORES VEGA FREDDY ROLAND" u="1"/>
        <s v="MAYOR DIAZ KIMBERLY GABRIELA" u="1"/>
        <s v="Vallejos Tapia , Hilder" u="1"/>
        <s v="Espinoza Caldas, Alex David" u="1"/>
        <s v="CARLOS ARTURO DIESTRA BOLAÑOS" u="1"/>
        <s v="CARDENAS PONCE LUIS" u="1"/>
        <s v="Navarro Orihuela Cesar Augusto" u="1"/>
        <s v="QUISPE NOA ERICK MOISES " u="1"/>
        <s v="ZELADA LOPEZ WALTER ESTEBAN" u="1"/>
        <s v="TUNCAR LOPEZ, BANISTER BRAYAN" u="1"/>
        <s v="LUIS CIRILO DAMIAN SOTELO " u="1"/>
        <s v="JULIO CESAR CAYLLAHUA VILCA" u="1"/>
        <s v="GUTIERREZ TACO MARCELINO " u="1"/>
        <s v="REATEGUI TORREJON HANS CRISTIAN" u="1"/>
        <s v="De La Cruz Solier Roger" u="1"/>
        <s v="ISAAC DANIEL ANTOIMA MADRID" u="1"/>
        <s v="PRESENTACION VARELA  ALEXANDER EDWIN" u="1"/>
        <s v="Armas Mestanza Wilson" u="1"/>
        <s v="MANUEL FERNANDO  PEREZ REYNOSO" u="1"/>
        <s v="DARWIN ANTHONY MOGOLLON MENDPZA" u="1"/>
        <s v="LIZARDO RICARDO LA COTERA CONTRERAS " u="1"/>
        <s v="HUAMAN BAZAN WALTER ENRIQUE" u="1"/>
        <s v="MARIO ALBERTO LIZAMA CODARLUPO" u="1"/>
        <s v="AMASIFEN VALLES RIQUER ELMER " u="1"/>
        <s v="CARLOS ENRIQUE CAMACHO GARAVITO" u="1"/>
        <s v="PEREZ VALDEZ JAHYR BRANDON" u="1"/>
        <s v="CAMPOS RUIZ JOSE ALFREDO " u="1"/>
        <s v="CHAVEZ CHAHUAYO  MARCO ANTONIO" u="1"/>
        <s v="BERNARDINO CAMPOS GUTIERREZ" u="1"/>
        <s v="CARLOS MARTIN SANCHEZ JERONIMO" u="1"/>
        <s v="Torrez Perez Manuel Antonio" u="1"/>
        <s v="PORTAL PEREZ JIMY MARCELINO" u="1"/>
        <s v="Falcon Rios, David Ulises" u="1"/>
        <s v="Vicente Reynaldo, Henry Neycer" u="1"/>
        <s v="Monterroso Borda Zenon Edgar" u="1"/>
        <s v="ROLANDO FREDDY VALIENTE MORALES" u="1"/>
        <s v="CORONADO ROJAS, SEGUNDO JAIME" u="1"/>
        <s v="GORJE LUIS FARFAN NAVARRO" u="1"/>
        <s v="Armas Flores Josias" u="1"/>
        <s v="JERI CASTRO OSCAR ALBERTO " u="1"/>
        <s v="SANCHEZ RONDOY HENRY " u="1"/>
        <s v="Masgo Cano Jefferson Edson " u="1"/>
        <s v="CUNYAS RODRIGUEZ FELIX ANGEL" u="1"/>
        <s v="FLORES CAMONES, MAURINO HENRY " u="1"/>
        <s v="LLACCHUARIMAY BERROCAL JOSE ANTONIO" u="1"/>
        <s v="QUISPE SILVA, JUNIOR DANIEL" u="1"/>
        <s v="Velasquez Vallejo, José Alberto " u="1"/>
        <s v="AMADO ACHULLI OSCAR MAXIMO" u="1"/>
        <s v="CHAVEZ CHINGUEL JORGE LUIS " u="1"/>
        <s v="Mendoza Morales, Miguel Angel" u="1"/>
        <s v="ROJAS JAUREGUI, RICARDO GABRIEL" u="1"/>
        <s v="ELIT OLORTEGUI CHOROCO HUAMAN" u="1"/>
        <s v="Solier Sánchez, Joel" u="1"/>
        <s v="GARCIA RAMIREZ ALEXIS ALFREDO" u="1"/>
        <s v="GRANADOS AGAPITO JENRRY DANI" u="1"/>
        <s v="CAMPOS YUPANQUI JULIO CESAR" u="1"/>
        <s v="MAXWELL FACHIN MARICAHU" u="1"/>
        <s v="POMA JEREMÍAS RAFAEL JESÚS" u="1"/>
        <s v="ACIEGO PURIHUAMAN JEAN PIERRE" u="1"/>
        <s v="TACURI JORGE GREGORY GARY" u="1"/>
        <s v="VASQUEZ PACHECO, LUIS DAKKERJOB " u="1"/>
        <s v="BALDERA DAMIAN ANTONY RUBEN " u="1"/>
        <s v="MEJIA ROMANI IVONE STEFANNY " u="1"/>
        <s v="ALIAGA MAXIMILIANO CAROL IRIS " u="1"/>
        <s v="OLARTE ESPINOZA HECTOR HUGO " u="1"/>
        <s v="SANCHEZ RAMIREZ ELVIS ARTURO " u="1"/>
        <s v="NOE ANGEL TAPIA VERGARAY" u="1"/>
        <s v="NAIOMY LEONOR GARCIA BALLADARES" u="1"/>
        <s v="SANTOS RUEDA UTILIANO" u="1"/>
        <s v="CORDOVA RIVERA JOSE ARCENIO " u="1"/>
        <s v="LUIS FERNANDO PALOMINO ESTRADA" u="1"/>
        <s v="CESAR RAUL POMACHAGUA VALDEZ" u="1"/>
        <s v="Vasquez Velasco, Maria Belen " u="1"/>
        <s v="Ñaña Gonzales, Gabriel Raul " u="1"/>
        <s v="PEREZ ESPINOZA, EIK ELMER" u="1"/>
        <s v="JUAN MANUEL HERNANDEZ CCAHUANA" u="1"/>
        <s v="RIOS VEGA GIANCARLO" u="1"/>
        <s v="JUDITH EDICIA TAPIA BREÑA" u="1"/>
        <s v="EDGAR IVAN IPANAQUE SOLANO" u="1"/>
        <s v="GINO FABRIZIO ROSARIO ARAUJO" u="1"/>
        <s v="GOMEZ LAYNES, RICARDO JESUS" u="1"/>
        <s v="OLIVERA DIAZ LUIS EDIR " u="1"/>
        <s v="HUARANCA VÁSQUEZ EDGAR " u="1"/>
        <s v="QUISPE SANTA MANIOLO " u="1"/>
        <s v="MIGUEL ESTEBAN TAVARA MENDOZA " u="1"/>
        <s v="YANCUNTA PEREYRA, JORGE ALDAIR" u="1"/>
        <s v="PEREZ GERONIMO YOMER NAHUM" u="1"/>
        <s v="NUÑEZ SANDOVAL VALERIA STHEFANI" u="1"/>
        <s v="Piñan Palacios, Ossain" u="1"/>
        <s v="SERRA CONOTO GREGORY JESUS" u="1"/>
        <s v="TEOFILO HUAMAN LEON" u="1"/>
        <s v="CARHUARICRA CONDOR ELMER ELOY " u="1"/>
        <s v="HANCCO IRRIBARREN, JUAN JOSEPH" u="1"/>
        <s v="PEREZ BRAMON LUIS" u="1"/>
        <s v="FRANCISCO FLORES BACON" u="1"/>
        <s v="Vega Reyes, Paul Eduardo" u="1"/>
        <s v="MONTESINOS RIOS MIGUEL ANGEL" u="1"/>
        <s v="CASTRO ESTELA JEYSON FRANCESCOLLY " u="1"/>
        <s v="ENRIQUE VLADIMIR MEDRANO PORTILLO" u="1"/>
        <s v="CARRERA VALENTIN LUIS HERMINIO" u="1"/>
        <s v="CONDOR GARCIA, MARIANO EDUARDO JESUS " u="1"/>
        <s v="QUILCA CANALES KEVIN ALEXANDER" u="1"/>
        <s v="PALACIOS OBREGON  JAVIER FREDY " u="1"/>
        <s v="Mejia Vasquez Alejandro " u="1"/>
        <s v="GARCIA CHAVEZ  WINTON" u="1"/>
        <s v="Sanchez Esteban, Henry Felix" u="1"/>
        <s v="VALENCIA HUAMAN EDWIN " u="1"/>
        <s v="CUEVA GOMEZ ANTONIO GRABIEL" u="1"/>
        <s v="QUIÑONES CARRANZA, JHON BUENAVENTURA" u="1"/>
        <s v="MONTEZA CHAUCA, AARON ALEXANDER" u="1"/>
        <s v="HUAMAN CASTILLO NELSON" u="1"/>
        <s v="CARMEN PILLACA JHONNY MOISES" u="1"/>
        <s v="HUIÑAPI PAIMA, FERNANDO" u="1"/>
        <s v="ALDO CRISTIAN SUAREZ REYES" u="1"/>
        <s v="ELIAS CHANCAS TAIPE" u="1"/>
        <s v="LINARES ESCALANTE, YENIFER COROMOTO" u="1"/>
        <s v="JHONAN ANDERSON MAMANI NINA" u="1"/>
        <s v="JORGE ALARCON CONTRERAS " u="1"/>
        <s v="YERSON JAVIER LAVERIANO ESPINOZA " u="1"/>
        <s v="MONCAYO RAMIREZ  MARLO" u="1"/>
        <s v="EDISON GERLIS NUÑEZ RAFAEL" u="1"/>
        <s v="Cabrera León, Armando Luis " u="1"/>
        <s v="POQUIS GOMEZ, RONAL" u="1"/>
        <s v=" AYME  MELENDEZ FRANCES NAYID" u="1"/>
        <s v="FLORIAN FARFAN, JAIME MODESTO" u="1"/>
        <s v="QUEZADA TRUJILLO, KAREN MIRNA" u="1"/>
        <s v="RAMOS  CLEMENTE, JHONATAN PITTER" u="1"/>
        <s v="PURAY DIAZ, BORI" u="1"/>
        <s v="CASTILLO CORDOVA JOSE " u="1"/>
        <s v="SARANGO  REYES, MARIELA" u="1"/>
        <s v="CABRERA MELLADO PIERO FRANCISCO" u="1"/>
        <s v="ROMERO SOTO DITMAR ROGGER " u="1"/>
        <s v="LUIS CARLOS OCAÑA QUEREVALU" u="1"/>
        <s v="Silva Delgado, Gimes Estiben" u="1"/>
        <s v="DIAZ PALOMINO EUDOSIO " u="1"/>
        <s v="Perez Portuguez Edinson " u="1"/>
        <s v="MICHUY VALERA RONALDO NAOKY" u="1"/>
        <s v="RONDON LARA JEYSER " u="1"/>
        <s v="ANCCO PONCE, MARIO ENRIQUE " u="1"/>
        <s v="Ccoyore Pareja, Christian Emiliano " u="1"/>
        <s v="GAVANCHO PALOMINO LESLY ANTUANE " u="1"/>
        <s v="Infanzon Chavez Brolin Edwin" u="1"/>
        <s v="FERNANDO MEGO OCHOA" u="1"/>
        <s v="CUADROS ESPINOZA, MARCIAL" u="1"/>
        <s v="ARISTA GONZALES FRANCIS MICHEL " u="1"/>
        <s v="Cordova Muchaypiña, Waldir Josimar" u="1"/>
        <s v="RONDAN SUAREZ GUIDO GUINO" u="1"/>
        <s v="FRANCO LEE CARRASCO RAMIREZ" u="1"/>
        <s v="AYALA LASTRA OFNEL TRINIDAD " u="1"/>
        <s v="HERRERA QUISPE JAIME" u="1"/>
        <s v="Bravo Del Pino, Yames Donald" u="1"/>
        <s v="JUAN CARLOS LLANOS FERNANDEZ" u="1"/>
        <s v="Fernandez Abelardo, Williams Klever" u="1"/>
        <s v="ESTRELLA ATENCIO, JHON EDISON" u="1"/>
        <s v="HUAMANI SOTO HARLAM RAUL" u="1"/>
        <s v="SOTO ESPINOZA JORGE LUIS " u="1"/>
        <s v="IBACETA DE LA ROSA, WALTER" u="1"/>
        <s v="CASTILLO GUERRERO DIEGO MARTIN" u="1"/>
        <s v="HOYOS REYNA PANTALEON" u="1"/>
        <s v="AMARO MONDRAGON EDER DAVID" u="1"/>
        <s v="RAFAEL CECILIO ACEBEDO MOLINA" u="1"/>
        <s v="SALDAÑA REVILLA CRISTIAN ALEX" u="1"/>
        <s v="BERNUY ANGELDONES JAIME OCTAVIO " u="1"/>
        <s v="Rodruiguez Suarez Santos Modesto" u="1"/>
        <s v="JANAMPA ANTIZANA ROSMERY ENTEFANIE" u="1"/>
        <s v="HUANCA VILLANO RUDY" u="1"/>
        <s v="CALVAY HUAMAN PABLO JOSEP " u="1"/>
        <s v="PADILLA CELIS, PETER" u="1"/>
        <s v="ECA RAMIREZ  PERCY JAVIER" u="1"/>
        <s v="CRUZ VICUÑA HECTOR " u="1"/>
        <s v="CRUZ DELGADO JOSE SANTOS " u="1"/>
        <s v="MIGUEL ANGEL BENIQUE DIAZ" u="1"/>
        <s v="Bailon Jaramillo Urrs Alex " u="1"/>
        <s v="ALEJANDRO BULEJE ANCCO" u="1"/>
        <s v="MARTINEZ MAGARIÑO ULISES " u="1"/>
        <s v="TOMAIRO SANDOVAL MAYCKEL VITZAEL" u="1"/>
        <s v="Solorzano Hurtado, Luis Alberto" u="1"/>
        <s v="VICTOR PAREDES DIAZ" u="1"/>
        <s v="ANTONY ALEXANDER HINOSTROZA ARIAS" u="1"/>
        <s v="PAULINO DE LA CRUZ ROBERTO PEDRO" u="1"/>
        <s v="CHINGA GUERRERO EUYEN" u="1"/>
        <s v="AZAÑERO VASQUEZ, WILLIAM" u="1"/>
        <s v="Del Carpio Montero, Juan Alejandro " u="1"/>
        <s v="INGA MAZA MIGUEL ANGEL" u="1"/>
        <s v="RIVERA PINTO OMAR PAUL" u="1"/>
        <s v="DUARTE DA SILVA ORTENAS" u="1"/>
        <s v="LOPEZ TORRES AXEL EDUARDO" u="1"/>
        <s v="Arteaga Mercado Jhairo Steven" u="1"/>
        <s v="EDER HUAYNATEZ SUERE " u="1"/>
        <s v="OSCAR MIGUEL MATEO MEZA" u="1"/>
        <s v="FLORES DIAZ REINERIO " u="1"/>
        <s v="VICENTE ARMANDO GALLARDO COLOMA" u="1"/>
        <s v="JOSE ALBERTO PACHECO MONTES " u="1"/>
        <s v="ANDRE JESUS PAREJA MIRANO" u="1"/>
        <s v="ANDRADE PAXI ALEJO GENARO " u="1"/>
        <s v="Fabian Castro Alcides Justino" u="1"/>
        <s v="IZARRA ARGUMEDO, WILLY ROY" u="1"/>
        <s v="COVEÑAS NAVARRO JUNIOR" u="1"/>
        <s v="Rosales Seclen, Felix Fermin" u="1"/>
        <s v="PAREJAS SALOME GIANCARLOS " u="1"/>
        <s v="MONTES TORRES ANGEL GUILLERMO  " u="1"/>
        <s v="YUCRA ARIZANCA YOHNY ARTURO " u="1"/>
        <s v="Hinostroza Alarcon, Wilfredo " u="1"/>
        <s v="YAURI ROSALES, MICHAEL JUNIOR" u="1"/>
        <s v="Benites Rayme, Jaime Hugo" u="1"/>
        <s v="NORIEGA DIAZ, MIGUEL ANGEL" u="1"/>
        <s v="HILARIO BALLARDO, HUGO ANTONIO  " u="1"/>
        <s v="FERRER PARQUE  ERICSON" u="1"/>
        <s v="JHAN FELIX RIVERA LIVIA" u="1"/>
        <s v="LAURENTE FLORES SANTIAGO RICHARD" u="1"/>
        <s v="GUMERCINDO GRANDA MORENO" u="1"/>
        <s v="CAJAHUARINGA SANTOS, GIANCARLO" u="1"/>
        <s v="SANTOS PARIONA AMANCCAY" u="1"/>
        <s v="DIAZ YNFANTE CRISTOPHER ANDREW" u="1"/>
        <s v="AMASIFUEN SAITA, TEDDY " u="1"/>
        <s v="HILARIO BALLARDO HUGO ANTONIO" u="1"/>
        <s v="PAREDES DUCEP, JAIRO CHRISTOPHER" u="1"/>
        <s v="YAICATE NASHNATE, MARCO ANTONIO CRISTOPER " u="1"/>
        <s v="LAGOS CACERES RAMON FALCONI " u="1"/>
        <s v="CAÑOLA VALDIVIEZO, DEYBI DAVID" u="1"/>
        <s v="FLORES YTURBE CARLOS ALDAIR " u="1"/>
        <s v="VILLGARAY PALOMINO WILMER " u="1"/>
        <s v="EDUARDO BARTOLOME GONZALES GUARDALES" u="1"/>
        <s v="FLORES ESCATE EDSON LUIS " u="1"/>
        <s v="BRIGHIT ESTEFANY ORE  TOVAR" u="1"/>
        <s v="BENITO DE LA CRUZ EDWIN  " u="1"/>
        <s v="GOICOCHEA LUCANO, MARCO ESAU" u="1"/>
        <s v="HINOJOSA BENDEZU EDGARD BRALLAN" u="1"/>
        <s v="GUTIERREZ VILLANUEVA ROGER RUSBELL" u="1"/>
        <s v=" DIAZ MARQUEZ ALFREDO JOSE" u="1"/>
        <s v="ALARCON PEREZ GASPAR FREDEGUNDO" u="1"/>
        <s v="TUCTO ROJAS GEYNER" u="1"/>
        <s v=" FERNANDEZ CORDOVA LUIS GABRIEL" u="1"/>
        <s v="PEREA CHAU, HEIDY GIOVANA" u="1"/>
        <s v="OLAYA Luna, Oswaldo Arturo" u="1"/>
        <s v="ARCE VILA JHONN ARNOLD" u="1"/>
        <s v="INOCENTE SALAZAR BRAJHATH ANDERSON" u="1"/>
        <s v="VILLANUEVA MENDOZA RUSBEL RODOLFO" u="1"/>
        <s v="YANTAS HERMITAÑO JEFFERSON " u="1"/>
        <s v="ALVA ZABALETA ROEMER JOSE" u="1"/>
        <s v="HUARCAYA CORONADO ALEX" u="1"/>
        <s v="MARTIN HUMBERTO POZU VASQUEZ " u="1"/>
        <s v="ÑAHUI CERVANTES DILAN ANTHONY" u="1"/>
        <s v="MEZA GONZALES CARLOS DARWIN" u="1"/>
        <s v="CRISOSTOMO BENDEZU, MIGUEL ANGEL" u="1"/>
        <s v="CHOROCO HUAMAN ELIT OLORTEGUI " u="1"/>
        <s v="LITANO LUQUE  JUAN CARLOS" u="1"/>
        <s v="RAFAEL PAUCAR DIEGO DANIEL " u="1"/>
        <s v="Zenozain Rivera Jaime Comvercio" u="1"/>
        <s v="JULIO MORE INGA" u="1"/>
        <s v="JUAN OSCAR PASTOR CERDAN" u="1"/>
        <s v="AQUINO ASTO CESAR MICHAEL" u="1"/>
        <s v="TIPTE  QUISPE JUAN HECTOR " u="1"/>
        <s v="SOBRADO JAIMES, MOISES RUBEN " u="1"/>
        <s v="VALDEZ VALERA GERSON " u="1"/>
        <s v="CAYETANO LUNA PERCY DARWIN " u="1"/>
        <s v="FLORES VEGA, FREDDY ROLAND" u="1"/>
        <s v="Del Rio Soberanes Richard Robert" u="1"/>
        <s v="TORRES ESPINOZA  JHONATAN WILLIAM" u="1"/>
        <s v="VARGAS AGUILAR CARLOS MARCELO" u="1"/>
        <s v="JHON ALEXANDER AGUILAR CABRERAS" u="1"/>
        <s v="Mendizabal Guillen Mario " u="1"/>
        <s v="ROBLES GORA SANTIAGO" u="1"/>
        <s v="CASTRO DUPONT PIERRE " u="1"/>
        <s v="Quispe Perez, Adriano Josue" u="1"/>
        <s v="LEON RIVERA, EDILBERTO" u="1"/>
        <s v="HUAMAN GARCIA SAULO SANTOS " u="1"/>
        <s v="YANA ARANGO HERNAN GUILLERMO " u="1"/>
        <s v="Del Castillo Cantoral, Beatriz " u="1"/>
        <s v="MARCACUZCO LINARES, YANINA  ROSARIO" u="1"/>
        <s v="Gamarra Fernandez Enrique Antonio " u="1"/>
        <s v="SUSANIBAR HUAMAN  JUAN FREDDY" u="1"/>
        <s v="RUIZ GOMEZ CECILIA HAYDEE" u="1"/>
        <s v="WALTER ERICK CAMACHO DIAZ " u="1"/>
        <s v="Quispe Yanac Carlos Antonio" u="1"/>
        <s v="ROMERO FERNANDEZ, JOSE ALBERTO" u="1"/>
        <s v="Vasquez Cardenas, Alvaro Jesús " u="1"/>
        <s v="JAIME ARTURO CAURACURI SANTA MARIA" u="1"/>
        <s v="AQUINO GARAY RAUL JONATHAN" u="1"/>
        <s v="BELTRAN LUNA, MARIO BERLYS" u="1"/>
        <s v="OBREGON MENDOZA ELIZABETH HAYDEE" u="1"/>
        <s v="Huaman Gordillo, Enrique" u="1"/>
        <s v="SANTAMARIA TANTAVILCA LUIS ALBERTO" u="1"/>
        <s v="GARCIA ROCCA GIANCARLO JHIENSO" u="1"/>
        <s v="TORRES SOTO, FRANKLIN ENER" u="1"/>
        <s v="DALILA ESTELA CALIXTO " u="1"/>
        <s v="ROCCA CARLOS DONATO SURCO" u="1"/>
        <s v="EFRAIN ERICK BALDEON CASO" u="1"/>
        <s v="PASCHO SEBASTIAN DAYSELL ISMAEL" u="1"/>
        <s v="ARTETA JARAMILLO, ABRAHAM JUNIOR" u="1"/>
        <s v="SALAZAR FUSTER EVELYN" u="1"/>
        <s v="Valdez Flores Marino Fernando " u="1"/>
        <s v="Tornero Olivares Marco Antonio " u="1"/>
        <s v="PALOMINO BENDEZU ANGEL ELOY" u="1"/>
        <s v="HUAMAN ARREDONDO ENMANUEL JESUS " u="1"/>
        <s v="ALVAREZ GARCIA AZUCENA DEL PILAR " u="1"/>
        <s v="REYES ALIAGA, LUIS LENIEN" u="1"/>
        <s v="LEANDRO CHAVEZ ROJINALDO " u="1"/>
        <s v="Pallarco Araujo, No David " u="1"/>
        <s v="TORRES ESPINOZA NESTOR BRIAN " u="1"/>
        <s v="MILLA TAMARIZ ALEXANDER PASCUAL  " u="1"/>
        <s v="QUIROZ TORRES, JHON JORDY" u="1"/>
        <s v="TUNQUIPA CONDORI JULIAN" u="1"/>
        <s v="CASTRO VILLA, DANTE CAMILO" u="1"/>
        <s v="Cordova Farfan Pedro Fabian " u="1"/>
        <s v="AGUSTIN GERMAN ÑACCHA ONOFRE" u="1"/>
        <s v="FRANCISCO MANUEL GOMEZ ALVAREZ" u="1"/>
        <s v="MARTINEZ MAGARIÑO JAMER JUNIOR " u="1"/>
        <s v="Santiago Narvaja, Yhoshban Cledmir" u="1"/>
        <s v="ISAAC ACOSTA BERROSPI" u="1"/>
        <s v="CHUPICA ORTIZ, LUIS AMARILDO" u="1"/>
        <s v="CISNEROS CERDA MARCO ANTONIO " u="1"/>
        <s v="CARRASCO RAMIREZ ELLERY GIUSEPPE" u="1"/>
        <s v="WILFREDO WARTON SEQUEIROS" u="1"/>
        <s v="THORNE VERA ROSTY ALBERTO " u="1"/>
        <s v="Alvarado Rodriguez, Osmar Mair" u="1"/>
        <s v="RAMIREZ FLORES, JESUS ALBERTO" u="1"/>
        <s v="RAMOS TORRE ANA LUCIA" u="1"/>
        <s v="BARAHONA CAÑARI FRANCO ANTONIO " u="1"/>
        <s v="Quevedo Daviran, Jean Pierre Benito" u="1"/>
        <s v="Becerra Rios Juan Magno" u="1"/>
        <s v="SACHA AGUILAR JOSE EDUARDO" u="1"/>
        <s v="PAREJA GARCIA ANTONIO MARTIN " u="1"/>
        <s v="MILTON CESAR MENDOZA GIRON" u="1"/>
        <s v="Nevado Cavero, José Alfredo" u="1"/>
        <s v="ALARCON VELAZQUEZ, VLADIMIR" u="1"/>
        <s v="CUNIA CHIGUEL ANTERO" u="1"/>
        <s v="Ortiz Quispe, Julio Cesar " u="1"/>
        <s v="Corrales Saavedra Aldo Raul" u="1"/>
        <s v="Uzcategui Ramos, Richard Alexander " u="1"/>
        <s v="GLORIA MARIA QUIÑONES VELASQUEZ" u="1"/>
        <s v="MEJIA SARAVIA, ALEX MIGUEL" u="1"/>
        <s v="Segura Ruiz Magno Rossendo" u="1"/>
        <s v="CARLOS CORDOVA LUIS ALBERTO" u="1"/>
        <s v="ORTIZ ORBEGOZO FRANK ERICK " u="1"/>
        <s v="VARGAS SALAS GETULIO" u="1"/>
        <s v="CHARLES GUSTAVO LIZANA HUAIRA" u="1"/>
        <s v="CARBAJAL SEGURA ANDY WILLIE" u="1"/>
        <s v="SANDOVAL MURO, CARLOS SAMUEL MARTIN" u="1"/>
        <s v="BARDALES MONTES PERCY LUIS " u="1"/>
        <s v="PARRA ESPINOZA CRISTHIAN MIGUEL" u="1"/>
        <s v="ESPINOZA ROJAS WILLIANS GABRIEL " u="1"/>
        <s v="Vargas Yoplac, Elmer" u="1"/>
        <s v="Chavez Rivera Elmer" u="1"/>
        <s v="RENGIFO RICOPA JOHN LENER" u="1"/>
        <s v="TORRES SHAHUANO FRANK ANDY" u="1"/>
        <s v="JIMENEZ CORDOVA JOSE NEXAR " u="1"/>
        <s v="MUÑOZ QUINTO, CARLOS JONATHAN" u="1"/>
        <s v="VERGARA VALENZUELA IVAN" u="1"/>
        <s v="CHOCCE UNOCC, JUAN MIGUEL " u="1"/>
        <s v="LUIS MIGUEL LOPEZ CASTILLO" u="1"/>
        <s v="Fermin Aguilar, Charlie Cristian" u="1"/>
        <s v="PUSCAN  CORTEZ, ESTRELLA ROMINA" u="1"/>
        <s v="CARRION CACERES, FERNANDO ANGELO" u="1"/>
        <s v="RODRIGUEZ JIMENEZ GREGORI BLADIMIR" u="1"/>
        <s v="TICA PAUCAR JULIO MICHAEL" u="1"/>
        <s v="CAHUAZA SAAVEDRA HELAMAN CLINTON" u="1"/>
        <s v="CARLOS ELY SILVANO GALVEZ" u="1"/>
        <s v="HERBERT ADRIANO ESPINOZA" u="1"/>
        <s v="ALVAREZ GARCIA, BENJI ANDREI " u="1"/>
        <s v="JIMMY JEFFERSON JAUREGUI AVALOS" u="1"/>
        <s v="QUINTANA ALEXANDER RAFAEL" u="1"/>
        <s v="Flores Gonzáles, Alex Avelino" u="1"/>
        <s v="ESPIRITU AMBROSIO MARIO NELSON " u="1"/>
        <s v="Roncal Arteaga Ada" u="1"/>
        <s v="Huamanyalli Lopez Abel " u="1"/>
        <s v="LEE HUNG BASURTO GABRIEL" u="1"/>
        <s v="GARCIA VILLAFUERTE, ESTEFANIA MARISOL" u="1"/>
        <s v="Mego Lara Edwin" u="1"/>
        <s v="SÁNCHEZ LAZO, LUIS ALFONSO" u="1"/>
        <s v="ALAYO MEREJILDO RIGOBERTO ALEJANDRO JONATAN" u="1"/>
        <s v="ELVIS PERCY AYALA CHACON" u="1"/>
        <s v="SANTILLAN ALFARO EDER SAUL" u="1"/>
        <s v="PACHECO ROBERTO JOEL FRANKLIN" u="1"/>
        <s v="PEDRO CELESTINO COBEÑAS ZAPATA " u="1"/>
        <s v="CHACCARA VILLALOBOS JONATHAN STALIN" u="1"/>
        <s v="RAMOS YANAC PABLO " u="1"/>
        <s v="VILLALOBOS LIMA JOSE ALBERTO " u="1"/>
        <s v="TAIPE PEREYRA FELIX ISIDRO " u="1"/>
        <s v="CUMPA REQUE  CESAR " u="1"/>
        <s v="ORLANDO ESCOBAR CUSI" u="1"/>
        <s v="Ricra Peña Jesus Manuel " u="1"/>
        <s v="HINOSTROZA MORVELI, MISAEL" u="1"/>
        <s v="MIGUEL ANGEL NEGRETE PALACIOS" u="1"/>
        <s v="HILARIO BALLARDO, HUGO ANTONIO" u="1"/>
        <s v="BARBOZA MENDOZA, EDILBERTO JESUS" u="1"/>
        <s v="MONTEJO CALLE, BLADIMIR LENIN" u="1"/>
        <s v="ARONACA CRUZ, JESUS" u="1"/>
        <s v="Quispe Aquino Juan David" u="1"/>
        <s v="PEREZ ALVARADO JUAN ANTONIO" u="1"/>
        <s v="ALMERCO LOPEZ DAN CORNELIO" u="1"/>
        <s v="EDWIN GERALDO VILLAVICENCIO ESCATE" u="1"/>
        <s v="ALVARADO PIZARRO, GUILLERMO FRANCISCO" u="1"/>
        <s v="Mendoza Quezada Agustin Julio " u="1"/>
        <s v="Mejia Mestanza, Mauricio Jesus" u="1"/>
        <s v="MESONES VELARDE, MARCO ANTONIO" u="1"/>
        <s v="NAVARRO REYES MARIA DEL PILAR " u="1"/>
        <s v="CHAVEZ MARAÑON ROBERTO " u="1"/>
        <s v="HUAMAN VILLANUEVA, EGBERT" u="1"/>
        <s v="DAMIAN SIESQUEN, MIZRAIN ENOC" u="1"/>
        <s v="MEDINA CABRERA MARCO ENRIQUE" u="1"/>
        <s v="Espinoza Pizarro, Jaime Yorks " u="1"/>
        <s v="ESPINAR GONZALES STWARDO MATIAS_x0009_" u="1"/>
        <s v="CAÑAMERO MELGAREJO ZULEIKA " u="1"/>
        <s v="RIVAS ORTIZ, ASTRID CAROLINA" u="1"/>
        <s v="CARLOS ALBERTO SUAÑE FLORES " u="1"/>
        <s v="Lapa Berrocal, Luis" u="1"/>
        <s v="EFFIO GUZMAN MARTHA SOFIA " u="1"/>
        <s v="Ruiz Garcia Luis Alberto " u="1"/>
        <s v="RODRIGUEZ SALCEDO WILLI ANGEL" u="1"/>
        <s v=" ARRIBASPLATA ALATA RENZO ENRIQUE" u="1"/>
        <s v="MERMA JIMENEZ ANDERSON ARNALDO " u="1"/>
        <s v="Chistama Huanaquiri, Carlos " u="1"/>
        <s v="Condor Huacausi, Carlos David Omar" u="1"/>
        <s v="GABRIEL INUMA ASIPALI" u="1"/>
        <s v="CRISTIAN FRANCISCO CHANCAHUAÑA RAMIREZ" u="1"/>
        <s v="Almeyda De La Cruz Cesar Augusto " u="1"/>
        <s v="Cisneros Solorzano Cristhian Andersson" u="1"/>
        <s v="GAMARRA FARROÑAY, ALAN JOEL" u="1"/>
        <s v="Ortega Santana, Jesús Esteban" u="1"/>
        <s v="JESUS RIOS EDER RAUL" u="1"/>
        <s v="Rios Galvez, Patrick Andersson" u="1"/>
        <s v="CARLOS ALBERTO PINTO OVIEDO" u="1"/>
        <s v="ROLANDO ROCHA QUISPE" u="1"/>
        <s v="PISCO SANGAMA CARLOS MAGNO " u="1"/>
        <s v="ACOSTA CCOYLLO, LUIS FERNANDO" u="1"/>
        <s v="VICTOR ZAPATA SILVA" u="1"/>
        <s v="FLORES HUANI, KENNEDY JOSHEPT" u="1"/>
        <s v="JOSE DIEGO FLOREZ ROJAS" u="1"/>
        <s v="HUMAN CARRERA LUIS ALBERTO" u="1"/>
        <s v="GIOVANI ALDAIR VALERIO MIRANDA" u="1"/>
        <s v="JUAN CARLOS YUPANQUI BAUTISTA " u="1"/>
        <s v="ZARAYASI SALVATIERRA, LUIS MIGUEL CESAR" u="1"/>
        <s v="LUIS GUILLERMO CCORI GONZALES" u="1"/>
        <s v="SIGUEÑAS HUANCA , ANTHONY YHONAR " u="1"/>
        <s v="BUENO MENDOZA, ANGELO ALCIDES" u="1"/>
        <s v="CURO BARRETON CARLOS" u="1"/>
        <s v="BARTRA FLORES BRAYAN ANDRE " u="1"/>
        <s v="ANGEL MAX PEÑALOZA ÑOPO" u="1"/>
        <s v="Reyes Flores, Junior Daniel" u="1"/>
        <s v="YVAN ALFREDO NEIRA GARCIA" u="1"/>
        <s v="Ramos Mosqueira Juan Joel " u="1"/>
        <s v="AGUIRRE CALDERON RONI DANIEL" u="1"/>
        <s v="ESTRELLA ATENCIO, RUBEN KENEDYN " u="1"/>
        <s v="VILLARREAL ALALUNA WALTHER GEANCARLOS" u="1"/>
        <s v="ANA CECILIA ALANIA CARDENAS" u="1"/>
        <s v="Aylas Alvites, Luis Angel" u="1"/>
        <s v="PERCY FELIPE ZEVALLOS MANRIQUE " u="1"/>
        <s v="AVILA CANO, ERICSON WILLIAM " u="1"/>
        <s v="FERNANDEZ GUERRA LUIS ALBERTO" u="1"/>
        <s v="JAUREGUI AVALOS  JIMMY JEFFERSON" u="1"/>
        <s v="MENDEZ LOPEZ RAUL" u="1"/>
        <s v="SAENZ CRUZADO JONATHAN" u="1"/>
        <s v="Llanos Mullesaca, Edwin" u="1"/>
        <s v="YOVERA PALACIOS, CARLOS ROBERTO" u="1"/>
        <s v="DANIEL DARIO RIOS PEÑA" u="1"/>
        <s v="ROBERT JAVIER RAMOS RUIZ" u="1"/>
        <s v="SIESQUEN TUÑOQUE PEDRO " u="1"/>
        <s v="RIVERA MERCADO, KEVIN ROBINSON" u="1"/>
        <s v="ROMERO GUERREROS KAREN EVELIN " u="1"/>
        <s v="PEREZ YACOLCA DAVID JUAN" u="1"/>
        <s v="ESPINOZA INGA DAVID" u="1"/>
        <s v="RAMIREZ RENGIFO WILIAM " u="1"/>
        <s v="CHOQUE  MAMANI ANGEL RUBEN " u="1"/>
        <s v="RIVAS ZEVALLOS JAIME" u="1"/>
        <s v="RODRIGO MANUEL SESSAREGO GUTIERREZ" u="1"/>
        <s v="ALTEZ OSORIO ALEJANDRO RICHARD " u="1"/>
        <s v="FLORES ASENCIOS MAVILA EUGENIA " u="1"/>
        <s v="HIDALGO MENDOZA OSCAR ALEXIS " u="1"/>
        <s v="BISMAR MASIAS ROSAS" u="1"/>
        <s v="VEGA MOROTE, JUAN ALONSO" u="1"/>
        <s v="AVALOS MENDOZA ALEXANDER " u="1"/>
        <s v="QUISPE RIMAS JOEL ENRIQUE" u="1"/>
        <s v="CHAVEZ LOZANO IATALA " u="1"/>
        <s v="VICHARRA FERNANDEZ EDWIN JAIME" u="1"/>
        <s v="SALAZAR MESTANZA CARLOS ALBERTO" u="1"/>
        <s v="EDWIN LLANOS MULLESACA" u="1"/>
        <s v="ACOSTA MERA OMAR" u="1"/>
        <s v="LAVERIO SOTELO RUSBEL ABEL " u="1"/>
        <s v="JOHNSTON ANIBAL PAREDES AYRA" u="1"/>
        <s v="GONZALEZ REBON, JUAN JOSE" u="1"/>
        <s v="Herrera Humpire, Jose Antonio" u="1"/>
        <s v="BAUTISTA RAMOS ARTURO " u="1"/>
        <s v="CUYA QUISPE  JORGE LUIS " u="1"/>
        <s v="ASTRID CAROLINA RIVAS ORTIZ" u="1"/>
        <s v="BECERRA TERRONES MARIO JAYLER " u="1"/>
        <s v="RIVERA TORRES FELIX" u="1"/>
        <s v="CELIS  REVILLA, DAVID HUMBERTO" u="1"/>
        <s v="JEIMI JORDAN TINEO EVANGELISTA" u="1"/>
        <s v="EDER TRIGOSO SANGAMA " u="1"/>
        <s v="JOEL GREGORIO ZORRILLA CARHUAMANTA " u="1"/>
        <s v="OMAR ACOSTA MERA" u="1"/>
        <s v="HUILLCA GONZALES JAVIER" u="1"/>
        <s v="Idelfonso Mattos, David" u="1"/>
        <s v="MANZANO CARABALLO CARLOS EDUARDO" u="1"/>
        <s v="Gutierrez Reaño, Jorge Luis Antero" u="1"/>
        <s v="ORTEGA OCAMPO, LUIS HERNAN" u="1"/>
        <s v="BARRIENTOS DE LA CRUZ, JUAN" u="1"/>
        <s v="SALVATIERRA IBAÑEZ, MARVIN RUDDY" u="1"/>
        <s v="CORDOVA CAPRISTAN JOSE LUIS" u="1"/>
        <s v="GONZA VIZARRAGA YESSENIA NOEMI " u="1"/>
        <s v="JUAN BERNA MONTOYA" u="1"/>
        <s v="RAMOS SILVA, CARLOS" u="1"/>
        <s v="MARIA KATIA ROJAS CAMACHO" u="1"/>
        <s v="NEYRA PULGAR PEDRO ALIM " u="1"/>
        <s v="Banda Espinoza Brayan" u="1"/>
        <s v="REYES FLORES ELTON CESAR" u="1"/>
        <s v="HUARINGA CARHUAVILCA MIRIAM ENEDINA" u="1"/>
        <s v="OTINIANO PAREDES SANTOS " u="1"/>
        <s v="ERICK OLIVERA LOZANO" u="1"/>
        <s v="Villanueva Sayas, Eber" u="1"/>
        <s v="HUAMAN ROJAS WALTHER " u="1"/>
        <s v="SORIA ARCENTALES ANTONIO MARTIN" u="1"/>
        <s v="Rivas Huaman Pamela" u="1"/>
        <s v="Antunez Montoya, Christian Steve" u="1"/>
        <s v=" SANTISTEBAN LA CRUZ DELICIA" u="1"/>
        <s v="VELASQUEZ ALVAREZ JONATHAN FRANCISCO" u="1"/>
        <s v="LOZANO HUETT ANGEL GUSTAVO " u="1"/>
        <s v="SANTOS CARTOLIN DANIEL RENATO " u="1"/>
        <s v="RODRIGUEZ ROMAN, RODRIGO ANTHONY" u="1"/>
        <s v="EDILBERTO NEMESIO CARLOS MANRIQUE" u="1"/>
        <s v="VERGARAY VEGA, JUNIOR JEAN PIERRE" u="1"/>
        <s v="Bañez Trujillo, Yerico Alfonso " u="1"/>
        <s v="ALAIN ROGELIO OLAGUIVEL ALZAMORA" u="1"/>
        <s v="CHOQUE ABURTO  GEANCARLO" u="1"/>
        <s v="JAYO RICARDO  GALLEGO GONZALES" u="1"/>
        <s v="DERLY ANTONIO MAURICIO ARELLANO " u="1"/>
        <s v="ESPINOZA MURGA GILBER YONER" u="1"/>
        <s v="ARMAS RIVERA ALEXANDER ANTONY" u="1"/>
        <s v="DE LA CRUZ CONDOR, OSCAR JORGE " u="1"/>
        <s v="SANES RUPAY ABEL VALERIO" u="1"/>
        <s v="JAVIER LLACCTAHUAMAN FRANKLIN JHON " u="1"/>
        <s v="VALLEJOS TAPIA HILDER " u="1"/>
        <s v="FARACH VELA, SAMITH NAYIFF" u="1"/>
        <s v="SALAZAR PRUDENCIO MIGUEL ANGEL " u="1"/>
        <s v="Diaz Ñaupa Reyner Maycol" u="1"/>
        <s v="Centeno Haro, Juan Edinson" u="1"/>
        <s v="LUNA SANTOS ALBERTO " u="1"/>
        <s v="CABALLERO CANTU  DAVID ANGEL " u="1"/>
        <s v="EMILIO DAMIAN MORALES " u="1"/>
        <s v="MARTINEZ  ROSALES JAMIL CLAVER " u="1"/>
        <s v="MANUEL JESUS MURRUGARRA PALOMINO" u="1"/>
        <s v="WILBER PUNIL GUILLEN" u="1"/>
        <s v="BASTIDAS ARRAIZ  JONAS EDUARDO" u="1"/>
        <s v="ALEX ALBERTO MELCHOR JIMENEZ" u="1"/>
        <s v="ALVA JIMENEZ ALFONZO RENATO" u="1"/>
        <s v="Medina Rojas Luiggi Giovanny" u="1"/>
        <s v="REYES ARELLANO, YERSON ESTIBEN" u="1"/>
        <s v="CARDENAS LAZARO MERLIN MANUEL" u="1"/>
        <s v="ARANGO CONDOR EDGAR" u="1"/>
        <s v="HUAPAYA BARRIGA VICTOR MANUEL " u="1"/>
        <s v="MANRIQUE GIL LUIGGI ALEXIS" u="1"/>
        <s v="AGAMA Ostos, Pedro" u="1"/>
        <s v="LOPEZ BALVIN MARCOS LEONARDO" u="1"/>
        <s v="TORRE ONCOY JUVER GELACIO" u="1"/>
        <s v="TORRES  HURTADO VIDAL OCTAVIO" u="1"/>
        <s v="ESPINOZA ECHEGARAY MILTON SERGIO JESUS" u="1"/>
        <s v="NUÑEZ MUNGUIA JUAN JOSE" u="1"/>
        <s v="ROJAS ROJAS ARGENIS JOSE" u="1"/>
        <s v="GUEVARA RIOS GENARO" u="1"/>
        <s v="DE LA TORRE ARRUE, FELIX GONZALO" u="1"/>
        <s v="LEON NEYRA, CAMILA ANDREA" u="1"/>
        <s v="LA TORRE FLORES, ANTHONY EDWARD" u="1"/>
        <s v=" CUCHO BELITO, JOAN FRANCLIN" u="1"/>
        <s v="DAVID RUIZ CHAVEZ" u="1"/>
        <s v="JAVIER SAUL MEZA MALLQUI " u="1"/>
        <s v="NAPANGA CARBAJAL, JOSE ANTONIO" u="1"/>
        <s v="GARRIDO FERNANDEZ RICHARD PABLO" u="1"/>
        <s v="GUILLERMO JESUS PARRA ALATA" u="1"/>
        <s v="GARCIA ARENAS OSWALDO" u="1"/>
        <s v="JAIME CALIXTO MORENO " u="1"/>
        <s v="CLEMENTE CCAÑIHUA QUISPE" u="1"/>
        <s v="RAFAELE VILLARREAL JAIRO ORLANDO " u="1"/>
        <s v="CALERON CODEÑA ISAIAS YOFRE" u="1"/>
        <s v="RAFAEL EDUARDO ORTIZ MENACHO" u="1"/>
        <s v="GONZALES PIZANGO TEDDY" u="1"/>
        <s v="Mori Lopez, Ronald Herbet" u="1"/>
        <s v="GUSTAVO QUISPE CONDORI" u="1"/>
        <s v="CARRION PASTOR CRISTIAN ANDRES " u="1"/>
        <s v="OSCCO HUAYNA JOSE LUIS" u="1"/>
        <s v="CHAVEZ ESPINOZA FERNANDO SIMEON" u="1"/>
        <s v="Sanchez Yataco Miguel Hernan " u="1"/>
        <s v="CASTRO BURGA JAIME " u="1"/>
        <s v="Quiñones Flores, Ricardo Alejandro" u="1"/>
        <s v="ARANGURI LEANDRES ARTURO LEONARDO  " u="1"/>
        <s v="Padilla Yaranga Brayan Junior" u="1"/>
        <s v="Montoya Cardenas, Miguel Angel" u="1"/>
        <s v="ESCALANTE SALVADOR CRISTIAN EDUARDO OMAR " u="1"/>
        <s v="SANCHEZ QUISPE RICARDO " u="1"/>
        <s v="RICHARD HORNA MIRANDA" u="1"/>
        <s v="CUADROS OLORTEGUI, SHAMIR ANTHONY" u="1"/>
        <s v="FIGUEROA CHOMBO BRANDON KEVIN " u="1"/>
        <s v="PALACIOS SANTIAGO RAFAEL EDENSON " u="1"/>
        <s v="Herrera Capa Hansy" u="1"/>
        <s v="MARTIN MARIANO ALARCON CARBAJAL" u="1"/>
        <s v="CHAMPI HUARANCCA, CRISTIAN" u="1"/>
        <s v="MIRANDA ANAYA CARLOS ALBERTO " u="1"/>
        <s v="PEREZ BRAMON RONALD" u="1"/>
        <s v="Armas Inuma Jorge Luis " u="1"/>
        <s v="Gorrin Rico, Alvaro Luis" u="1"/>
        <s v="JESUS ANTONIO CUYUBAMBA GUTIERREZ" u="1"/>
        <s v="ERICK JOSE MEJIA SUAREZ" u="1"/>
        <s v="Castillo Diaz Juan Carlos " u="1"/>
        <s v="RIDER OMAR SOPLIN ALVARADO" u="1"/>
        <s v="BALCAZAR RAMIREZ MESIAS " u="1"/>
        <s v="LAZO NUÑEZ ALVARO DIEGO " u="1"/>
        <s v="CHAVEZ QUISPE GARY " u="1"/>
        <s v="FELIX CELSO HUAYTA MILLA" u="1"/>
        <s v="VASQUEZ SARMIENTO, JESUS JORGE" u="1"/>
        <s v="Castillo Curi, Luis" u="1"/>
        <s v="LOPEZ PEÑA, JOEL ALFREDO" u="1"/>
        <s v="Palomino Calzada Felix Franklin " u="1"/>
        <s v="WILMER SOSA YARLEQUE" u="1"/>
        <s v="Rodriguez Lozano, Jose Luis" u="1"/>
        <s v="YAN CARLOS YUCRA GASPAR" u="1"/>
        <s v="CCOICCA LAURA ODON WILDER" u="1"/>
        <s v="LUIS ENRIQUE MONTERO ALARCON " u="1"/>
        <s v="BARRERA ORMEÑO, SEBASTIAN JOSHUAN" u="1"/>
        <s v="QUIROGA LOPEZ FRANZ MARCO" u="1"/>
        <s v="TAMBRA CONTRERAS, LUIS ROLANDO" u="1"/>
        <s v="OLMEDO MANUEL, ANTONIO" u="1"/>
        <s v="CHAFLOQUE CRUZ , JHONATTAN ALBERTO" u="1"/>
        <s v="JOSE CUBA RAMIREZ" u="1"/>
        <s v="QUIROZ QUIPE JUAN CARLOS" u="1"/>
        <s v="QUISPE ÑAHUINCOPA JAVIER" u="1"/>
        <s v="Condoli Huamani, Jose Luis" u="1"/>
        <s v="EDER JEAN CASTAÑEDA FLORES" u="1"/>
        <s v="HERNANDEZ CHAVEZ JORGE LUIS" u="1"/>
        <s v="ARMAS DOMINGUEZ  WILDER ROY " u="1"/>
        <s v="CRIHSTIAN JUAN LLUNCOR MORE" u="1"/>
        <s v="Ponce Valverde, Alfredo Guillermo" u="1"/>
        <s v="VASQUEZ AYACHI BORIS" u="1"/>
        <s v="MENDOZA PEREZ JULIO LUCAS" u="1"/>
        <s v="Puente Calderon, Yoel Ciprian" u="1"/>
        <s v="HURTADO CORTEJO GIAN CARLOS" u="1"/>
        <s v="AVILA Rodriguez, Gunther" u="1"/>
        <s v="LUIS ALBERTO MENDOZA PUCHURI" u="1"/>
        <s v="DIEGO LUIS OLORTEGUI AHUANARI" u="1"/>
        <s v="CHINCHAY GUILLEN ELVIS MANUEL" u="1"/>
        <s v="Montalvo Dedios Ricardo Andair" u="1"/>
        <s v="DE LA CADENA TAPIA, ANGEL RENAN" u="1"/>
        <s v="TRUJILLO ANYOSA, WALTHER JUNIOR" u="1"/>
        <s v="RIVERA TARAZONA, EDWIN FRANCISCO" u="1"/>
        <s v="BAZAN MARTINEZ JESUS ELVIS " u="1"/>
        <s v="MARIO CESAR SALVIDAR BALLADARES " u="1"/>
        <s v="ORUNA PONCE, JOHMY VICENTE" u="1"/>
        <s v="SANCHEZ SERNA RICHARD JOHN " u="1"/>
        <s v="FLORES SONCCO HIPOLITO " u="1"/>
        <s v="Sanchez Rodriguez, Luis Alberto" u="1"/>
        <s v="ORE  TOVAR BRIGHIT ESTEFANY " u="1"/>
        <s v="RONCAL PASCUAL BILY NELSON" u="1"/>
        <s v="CONTRERAS CORDOVA ALEXANDER" u="1"/>
        <s v="DELGADO SUAREZ JOSE GABRIEL" u="1"/>
        <s v="GONZALES MEDINA, ANA STEPHANI" u="1"/>
        <s v="FRANCISCO ACHO SHAPIAMA" u="1"/>
        <s v="MEJIA SANCHEZ, BILL JERRY " u="1"/>
        <s v="ALFARO MORI EDDY EDMUNDO" u="1"/>
        <s v="Garcia Inuma Eusebio Jefferson " u="1"/>
        <s v="VALENCIA SANTILLAN VALERIA ALEXANDRA" u="1"/>
        <s v="GUILLERMO PUNIL GUILLEN" u="1"/>
        <s v="GARCIA VASQUEZ, LUIS MARIO" u="1"/>
        <s v="GUIVAR MANRIQUE JOSE ANIBAL II" u="1"/>
        <s v="ALEJANDRO ERNESTO MIRANDA GUERRA" u="1"/>
        <s v="PACHECO MONTES JOSE ALBERTO " u="1"/>
        <s v="LOPEZ PUERTA GERLI" u="1"/>
        <s v="OSCAR JESUS MAQUE LLAGAS" u="1"/>
        <s v="CHACCHE ZEBALLOS MARIO CIRILO " u="1"/>
        <s v="VITE MONTES FRANK MARTIN" u="1"/>
        <s v="Granados Villegas Milder Gandy " u="1"/>
        <s v="CELIS  ARELLANO ARELLANO, ELMER" u="1"/>
        <s v="PEBE FRANCO, ELAR MAMERTO" u="1"/>
        <s v="Quispe Maurtua, Italo Xavier" u="1"/>
        <s v="KESADA TRUJILLO KAREN MIRNA" u="1"/>
        <s v="GARAMENDI HUAMANI ENRIQUE" u="1"/>
        <s v="Cardenas Angulo, Malaquias" u="1"/>
        <s v="Martinez Lozada, Juan Rafael" u="1"/>
        <s v="LUCAS PACHECO, HECTOR ELIAS" u="1"/>
        <s v="RAMIREZ MONJE HEDUARDO" u="1"/>
        <s v="OSORIO OTERO, OSCAR OMAR" u="1"/>
        <s v="HUNG VIGO DOMENICO DANIEL" u="1"/>
        <s v="HUACAL CARRANZA DAVID " u="1"/>
        <s v="CESAR AUGUSTO FLORES MENDOZA" u="1"/>
        <s v="ROBERTO CORREA CELIS" u="1"/>
        <s v="LAZURTEGUI PINTADO FERNANDO " u="1"/>
        <s v="Medina Ancho Ana Flor " u="1"/>
        <s v="ESPIRITU MEDRANO JACINTO HUGO" u="1"/>
        <s v="LLATAS ALVARADO HERMES AUGUSTO " u="1"/>
        <s v="ESPINOZA MEJIA LORENZO" u="1"/>
        <s v="GUARDIA ESPINOZA JULIO CESAR " u="1"/>
        <s v="MARCOS ANTONIO HUAMAN SERRANO" u="1"/>
        <s v="GARCIA INUMA EUSEBIO JEFFERSON" u="1"/>
        <s v="MOROCHO MEDINA CRISTHIAN DANNY" u="1"/>
        <s v="Miranda Mucha, Omar Dany" u="1"/>
        <s v="PERCY WILLIAMS EULOGIO TORPOCO" u="1"/>
        <s v="NIÑO DE GUZMAN  TASSO, CARLOS ELIAS" u="1"/>
        <s v="Medina Alberto Dennis Martin" u="1"/>
        <s v="ZEGARRA ALVAREZ FABIANO ARTURO" u="1"/>
        <s v="CARLOS ENRIQUE LOVERA VIZARRETA" u="1"/>
        <s v="DÍAZ SILVA JOSE" u="1"/>
        <s v="ESPIRITU OBREGON ARSENIO ZENOVIO" u="1"/>
        <s v="ADANAQUE DOMINGUEZ YESMY" u="1"/>
        <s v="ROMERO SOTO  ROGER ALEXS " u="1"/>
        <s v="PAREJA GARCIA HERNAN" u="1"/>
        <s v="AURES PEREZ NORA MARIBEL " u="1"/>
        <s v="JORGE LUIS MENDOZA SALGADO" u="1"/>
        <s v="Camacho Garavito, Carlos Enrique" u="1"/>
        <s v="GARAY CERON SANTOS" u="1"/>
        <s v="RAMIREZ PAUCAR DOIBE LEO " u="1"/>
        <s v="JHOSSEL JUSTO MARROQUIN PINO" u="1"/>
        <s v="TTICA CCANA JHON FRANKLIN" u="1"/>
        <s v="GALLO ROMERO, JUAN PABLO" u="1"/>
        <s v="ALEX MIGUEL MEJIA SARAVIA" u="1"/>
        <s v="CESAR MITMA NINA" u="1"/>
        <s v="LEON CUETO, RENE" u="1"/>
        <s v="OROZCO RAMIREZ ALINA MAGDALENA " u="1"/>
        <s v="LUNA DE GARAY JUAN IGNACIO" u="1"/>
        <s v="GIOVANA ARACELI CUEVA REBATTA" u="1"/>
        <s v="AYALA LASTRA ABIMAEL FRANCISCO " u="1"/>
        <s v="YURIVILCA ALARCON, PERCY MANUEL" u="1"/>
        <s v="AVENDAÑO UZCATEGUI  JESUS LEONEL " u="1"/>
        <s v="SAAVEDRA ANTEZANA, MARIO" u="1"/>
        <s v="Guevara Rosas, Luis Andres" u="1"/>
        <s v="CONDOR MARICHI LUIS MIGUEL " u="1"/>
        <s v="ZAMBRANO BOGADO RAMON ALEJANDRO" u="1"/>
        <s v="CARLA XIOMARA BORDA CUEVA" u="1"/>
        <s v="TONY EDWARD MOSCOSO GUTIERREZ " u="1"/>
        <s v="Cevallos Guizado Joaquin" u="1"/>
        <s v="EDWIN PAUL GOMEZ CAITIMARI" u="1"/>
        <s v="JUAN RONALD QUIROZ CAZORLA" u="1"/>
        <s v="GOMEZ SILVA ROBERTO" u="1"/>
        <s v="CERVANTES VILCAPOMA JULIO CESAR" u="1"/>
        <s v="JAIME RIOS PEÑA" u="1"/>
        <s v="QUISPE SANCHEZ EMIL FERNANDO" u="1"/>
        <s v="ESQUERRE CHORRES, ELISAUL ANTONIO" u="1"/>
        <s v="CASTILLON FLORES, BELIZARIO" u="1"/>
        <s v="DIAZ PINEDO JIMMY " u="1"/>
        <s v="Fernandez Melgar, Luis Junior" u="1"/>
        <s v="Carhuas Erolito, Marcos Custodio" u="1"/>
        <s v="SEDANO QUISPE, DIEGO ARMANDO" u="1"/>
        <s v="AYALA LASTRA ABIMAEL FRANCISCO" u="1"/>
        <s v="DIAZ DAVILA EDWIN ROSYSER" u="1"/>
        <s v="Guizar Lopez, Josue Alejandro" u="1"/>
        <s v="MARAVI VASQUEZ, NICOLAS WALTER" u="1"/>
        <s v="MORAN RODRIGUEZ NILTON ANDERSON" u="1"/>
        <s v="NUÑEZ RAFAEL, EDISON GERLIS" u="1"/>
        <s v="Castillo Ronceros, Jose Bryan" u="1"/>
        <s v="CAYCHO ARELLANO PAOLO FABRICIO " u="1"/>
        <s v="BERECHE MORALES CARLOS" u="1"/>
        <s v="DE LA CRUZ SEMIQUE, JHONATHAN JACOB" u="1"/>
        <s v="MOSQUERA IBARRA KLEBER MANUEL      " u="1"/>
        <s v="VARAS  HUAPAYA, PAULA ESTEFANÍA" u="1"/>
        <s v="BERNARDO VALERA ANDRE" u="1"/>
        <s v="PEÑA CALIZAYA, CESAR AUGUSTO" u="1"/>
        <s v="Rivas Arce, Luis Miguel" u="1"/>
        <s v="JONDA GONZALES ALBERTO YOSHINORY " u="1"/>
        <s v="LIZANA CRUZ RUBEN EDGARDO" u="1"/>
        <s v="MEJIA ZAVALA PABLO" u="1"/>
        <s v="DAVILA PEREZ ALEXIS RAUL" u="1"/>
        <s v="FIGUEROA CONDOR JEAN FRANCO" u="1"/>
        <s v="BENITES GUTIERREZ OMAR ALEXIS" u="1"/>
        <s v="CHACHI PARRA, JHONATAN EMER" u="1"/>
        <s v="GALLEGOS SILVA  FAUSTINO MIGUEL " u="1"/>
        <s v="SANCHEZ HUACACHI, RAUL" u="1"/>
        <s v="FREDY RODOLFO RAMIREZ ESTUPIÑAN" u="1"/>
        <s v="PATTI DAVIDE" u="1"/>
        <s v="BALBIN TORIBIO EDUARDO CARLOS " u="1"/>
        <s v="BALBIN VALENCIA, GERMAN ENRIQUE" u="1"/>
        <s v="YALO CASTRO JAVIER" u="1"/>
        <s v="SEDANO HUARCAYA JULIO FREDY " u="1"/>
        <s v="LUIS GABRIEL FERNANDEZ CORDOVA" u="1"/>
        <s v="BERNUY ANGELDONES JAIME OCTAVIO" u="1"/>
        <s v="Lima Arotoma Alejandro " u="1"/>
        <s v="Aguilar Hueza, Elmer Edgar" u="1"/>
        <s v="REYES  CAPILLO, JAVIER GIANMARCO" u="1"/>
        <s v="CANO PALOMINO, GUILLERMO DIONICIO" u="1"/>
        <s v="ANGELES RODRIGUEZ JHONER " u="1"/>
        <s v="SANCHEZ CONISLLA, CARMEN" u="1"/>
        <s v="Quiñones Riveras Jose Luis" u="1"/>
        <s v="ROGER HUAMAN VEGA " u="1"/>
        <s v="ENRIQUE CLICERIO AYALA ESPINZOZA" u="1"/>
        <s v="Alarcon Carbonell, José Luis " u="1"/>
        <s v="Regalado Crisanto Julio Cesar " u="1"/>
        <s v="FULCHI PEREZ MIGUEL ANGEL " u="1"/>
        <s v="JORDAN LEON GUARDIA" u="1"/>
        <s v="ONOCURI FUENTES VICTOR RAUL" u="1"/>
        <s v="TORRES GARAY JUAN CARLOS" u="1"/>
        <s v="Sinche Soto Percy Cristian" u="1"/>
        <s v="RIOS RUIZ, CRISTIAN MICHAEL" u="1"/>
        <s v="APARCANA PALOMINO JOSE JUAN " u="1"/>
        <s v="CORREA HUAMAN PIERO ALEXANDER" u="1"/>
        <s v="ORIZANO PRADO, DANIEL ALFONSO" u="1"/>
        <s v="GONZALES LAZARO LINDER GALINDO" u="1"/>
        <s v="ZAPATA ALBURQUEQUE DIANA MERCEDES" u="1"/>
        <s v="SARAVIA MIYAHIRA HIROATA YOSHIMAR" u="1"/>
        <s v="JONATHAN JESUS QUESADA BENAVIDES" u="1"/>
        <s v="SUAREZ AGUILAR ADRIAN ALDO" u="1"/>
        <s v="MOLLEDA CONDORI ROBERT DANIEL" u="1"/>
        <s v="HUAMAN BAZAN WILLIAN DARIO" u="1"/>
        <s v="SUXE FERNANDEZ LENNIN " u="1"/>
        <s v="DEYNIS ARLEN LOPEZ CASTRO" u="1"/>
        <s v="LUJAN VEGA, JAVIER" u="1"/>
        <s v="HUAMAN MITMA CIRILO" u="1"/>
        <s v="Horna Miranda, David" u="1"/>
        <s v="PANDURO CENEPO PAITO" u="1"/>
        <s v="RODRIGUEZ RAMIREZ JOSEPH " u="1"/>
        <s v="LOPINTA VASQUEZ, MARLON JORGE" u="1"/>
        <s v="Contreras Rodriguez, Gian Carlos" u="1"/>
        <s v="EDWIN MEZA AGUILAR" u="1"/>
        <s v="KEVIN EDUARDO GUILLEN ISIDRO" u="1"/>
        <s v="ANDRES WALTER COLONIO PERALES" u="1"/>
        <s v="OVIEDO MASIAS  FLAVIO JOSE" u="1"/>
        <s v="LLANCARI HUAYLLAS RONALD MICHAEL" u="1"/>
        <s v="Huarcaya Ucharima Victor Edwin" u="1"/>
        <s v="DIAZ VALDEZ, LEVI LEANDRO" u="1"/>
        <s v="OYOLA RAYMONDI ROBERTO ARNOLD" u="1"/>
        <s v="FUENTES VARGAS, HAROLD YONEL" u="1"/>
        <s v="PARVINA AVALOS ALFREDO" u="1"/>
        <s v="Limaco Espinoza, Elen Dino" u="1"/>
        <s v="CANCHARI QUISPE MIGUEL ANGEL " u="1"/>
        <s v="ALDO ALEXANDER GUILLEN ISIDRO" u="1"/>
        <s v="BUSTAMANTE FELIX OSCAR" u="1"/>
        <s v="Cardenas Maringo, Ricardo Roger" u="1"/>
        <s v="VALENTIN KIN QUISPE" u="1"/>
        <s v="SULCA LOZANO ELIAS " u="1"/>
        <s v="MANIZARI LOZANO NORBERTO" u="1"/>
        <s v="YATACO YATACO JOSE ARMANDO" u="1"/>
        <s v="DELFIN ESTEBAN SALINAS ASTOQUILLCA " u="1"/>
        <s v="Mejía Fernandez Jean Luck" u="1"/>
        <s v="MORA FIESTAS  MIGUEL ANGEL " u="1"/>
        <s v="SANDOVAL OLIVERA RAFAEL EMANUEL " u="1"/>
        <s v="ELIZA MOSQUERA LEON" u="1"/>
        <s v="CASTREJON PORTAL JOSE LUIS" u="1"/>
        <s v="COBEÑAS CERNA, ANAYELLI DEL ROSARIO" u="1"/>
        <s v="ZAVALETA EPEQUIN EISNOBER " u="1"/>
        <s v="CORTEZ CHAUPE, LUIS EDUARDO" u="1"/>
        <s v="GARCIA URQUIA OSCAR " u="1"/>
        <s v="SAMUEL ABELARDO ARTEAGA CASIHUE" u="1"/>
        <s v="UNOCC HIJAR KELVIN ALEXANDER " u="1"/>
        <s v="CASTILLO MORALES JACKSON ROBLES" u="1"/>
        <s v="Valencia Waman, Edwin" u="1"/>
        <s v="BERMUDEZ HUARANCA ANDRES VICENTE" u="1"/>
        <s v="CARHUAPOMA MALLCCO JENRRY LEANDRO " u="1"/>
        <s v="CJURO PEÑA JOSE " u="1"/>
        <s v="GILBERTO FAUSTINO PAJUELO LLANTO " u="1"/>
        <s v="SERGIO MEGO TAPIA" u="1"/>
        <s v="CAURURO CASTILLO EVER ANACLETO" u="1"/>
        <s v="UGARTE PANIAGUA, ILICH" u="1"/>
        <s v="PUNDO QUIROZ DAVID DEYVER" u="1"/>
        <s v="TRUJILLO AGUIRRE, MIGUEL EDUARDO" u="1"/>
        <s v="HUAMANI BORDA DOMINGO GUZMAN" u="1"/>
        <s v="JONATHAN CHONG MONTERO" u="1"/>
        <s v="HUMMEL LEE  VICTOR ANDRES" u="1"/>
        <s v="Cardenas Dominguez, Heladio" u="1"/>
        <s v="JOSE MANUEL UNTOL ECHEVERRIA" u="1"/>
        <s v="SOLORZANO VEGA LUCIO VALERIO " u="1"/>
        <s v="HUALLPARIMACHI SUTTA, FRANCISCO" u="1"/>
        <s v="ZAMATA CHAIÑA FRANKLIN" u="1"/>
        <s v="ALEXIS OMAR RAMIREZ LOPEZ" u="1"/>
        <s v="VERASTEGUI SANCHEZ RENZO CESAR " u="1"/>
        <s v="HINOSTROZA CASTAÑÓN DIEGO ALONSO" u="1"/>
        <s v="Silupu Daga, Jean Pool" u="1"/>
        <s v="MILIAN ROJAS, GERSON SEGUNDO" u="1"/>
        <s v="GALARZA QUIÑONES ERINSSON" u="1"/>
        <s v="RODRIGUEZ FRIAS, VICTOR RAFAEL" u="1"/>
        <s v="Garcia Ortiz Carolyn " u="1"/>
        <s v="Palacios Ramirez Juan Brayan" u="1"/>
        <s v="ASCENCIO FUENTES MARCELINO HERNAN" u="1"/>
        <s v="JARA QUISPE RICARDO ALONSO" u="1"/>
        <s v="CARRETERO Chuman, Jose Armando" u="1"/>
        <s v="FEBRES REVOLLAR JOSE ANTONIO" u="1"/>
        <s v="MAYRA YSLA ALEXANDER" u="1"/>
        <s v="FERNANDO CUSI SURCO" u="1"/>
        <s v="LUIS PAREJA ESCALANTE" u="1"/>
        <s v="DEL AGUILA RAMIREZ PATRIC" u="1"/>
        <s v="MEDRANO VARGAS PEDRO LUCAS" u="1"/>
        <s v="NILTON ROMAIN BUSTAMANTE FERNANFEZ" u="1"/>
        <s v="SALAS GALVAN LUCHO " u="1"/>
        <s v="LLUNCOR MORE CRIHSTIAN JUAN " u="1"/>
        <s v="CARBAJAL QUISPE EMILIANO FAUSTO " u="1"/>
        <s v="MALDONADO AGUILAR, JORGE MARTIN" u="1"/>
        <s v="ALEXI BENITO MARIN MUÑOZ" u="1"/>
        <s v="TEODOBERTO RENGIFO PEREZ " u="1"/>
        <s v="TORREJON PEREZ FRANZ ALESSANDRO" u="1"/>
        <s v="ESPINOZA COTRINA  GABRIEL" u="1"/>
        <s v="JESUS MANUEL MAYURI HERNANDEZ" u="1"/>
        <s v="VEGA NICHO, GABRIELA ELIZABETH" u="1"/>
        <s v="Lujan Zarate, Diter Yober" u="1"/>
        <s v="ROMERO GARIBAY, ANDY ZENON" u="1"/>
        <s v="RAUL SORIA QUISPE" u="1"/>
        <s v="CLAVIJO TUME EDGAR  JAIME" u="1"/>
        <s v="CONISLLA CAYETANO, ROY MARTIN" u="1"/>
        <s v=" AGUIRRE CRUZ JAQUELINE" u="1"/>
        <s v="DELGADO CACERES CARLOS ROBERTO " u="1"/>
        <s v="JARA QUISPE, RICARDO ALONSO" u="1"/>
        <s v="MANRIQUE PACCI MARVIN AUGUSTO" u="1"/>
        <s v="GILBERT JOSE DUEÑAS CONGONA" u="1"/>
        <s v="MENDOZA CAYCHO, CARLOS ANDRES " u="1"/>
        <s v="EDUARDO STEVEN CONDE ALANIA" u="1"/>
        <s v="CHACON OSORIO PERCY" u="1"/>
        <s v="ALEX MARTIN OLIVAR QUISPE" u="1"/>
        <s v="DE LA CRUZ DURAND RICHARD" u="1"/>
        <s v="CARRANZA  CRUZ, DANIEL JESUS" u="1"/>
        <s v="SUCCE SULLON NELSON JESUS" u="1"/>
        <s v="JOSELYN PAMELA AMAYA AMAYA " u="1"/>
        <s v="AGUIRRE GALARZA FRANCISCO NICOLÁS" u="1"/>
      </sharedItems>
    </cacheField>
    <cacheField name="FECHA NACIMIENTO" numFmtId="166">
      <sharedItems containsDate="1" containsBlank="1" containsMixedTypes="1" minDate="1900-01-19T00:00:00" maxDate="2023-06-17T00:00:00" count="4978">
        <d v="1973-11-05T00:00:00"/>
        <d v="2003-01-23T00:00:00"/>
        <d v="1978-06-04T00:00:00"/>
        <d v="1964-03-23T00:00:00"/>
        <d v="1994-12-12T00:00:00"/>
        <d v="1992-08-14T00:00:00"/>
        <d v="1981-08-18T00:00:00"/>
        <d v="1996-09-18T00:00:00"/>
        <d v="1977-09-14T00:00:00"/>
        <d v="1988-03-17T00:00:00"/>
        <d v="1998-12-08T00:00:00"/>
        <d v="1987-01-01T00:00:00"/>
        <d v="1988-08-06T00:00:00"/>
        <d v="1999-12-24T00:00:00"/>
        <d v="1978-02-05T00:00:00"/>
        <d v="1997-04-13T00:00:00"/>
        <d v="1992-08-03T00:00:00"/>
        <d v="1989-06-28T00:00:00"/>
        <d v="1985-12-14T00:00:00"/>
        <d v="1994-09-30T00:00:00"/>
        <d v="1994-06-13T00:00:00"/>
        <d v="2004-08-10T00:00:00"/>
        <d v="1996-05-26T00:00:00"/>
        <d v="1998-12-31T00:00:00"/>
        <s v="02/03/1994"/>
        <s v="03/07/2001"/>
        <d v="1968-06-08T00:00:00"/>
        <d v="1996-04-07T00:00:00"/>
        <d v="1999-10-07T00:00:00"/>
        <d v="1974-09-19T00:00:00"/>
        <d v="1976-07-24T00:00:00"/>
        <d v="1984-12-06T00:00:00"/>
        <d v="1989-01-12T00:00:00"/>
        <d v="2001-10-16T00:00:00"/>
        <d v="1991-12-13T00:00:00"/>
        <d v="1993-12-07T00:00:00"/>
        <d v="1997-04-25T00:00:00"/>
        <d v="1993-11-11T00:00:00"/>
        <d v="1974-09-06T00:00:00"/>
        <d v="2001-09-29T00:00:00"/>
        <d v="1991-01-21T00:00:00"/>
        <d v="1986-09-12T00:00:00"/>
        <d v="1982-10-12T00:00:00"/>
        <d v="1970-04-18T00:00:00"/>
        <d v="1960-09-14T00:00:00"/>
        <d v="1994-07-30T00:00:00"/>
        <d v="1985-02-15T00:00:00"/>
        <d v="1970-03-28T00:00:00"/>
        <d v="1988-06-05T00:00:00"/>
        <d v="1983-06-25T00:00:00"/>
        <d v="1973-02-09T00:00:00"/>
        <d v="1983-05-07T00:00:00"/>
        <d v="1988-06-20T00:00:00"/>
        <d v="1991-07-21T00:00:00"/>
        <d v="1989-09-20T00:00:00"/>
        <d v="1988-08-15T00:00:00"/>
        <d v="1967-01-21T00:00:00"/>
        <d v="1964-06-12T00:00:00"/>
        <d v="1983-02-13T00:00:00"/>
        <d v="1969-04-24T00:00:00"/>
        <d v="1998-05-23T00:00:00"/>
        <d v="1969-05-02T00:00:00"/>
        <s v="30/11/1984"/>
        <d v="1975-08-22T00:00:00"/>
        <d v="2001-06-01T00:00:00"/>
        <d v="1973-02-20T00:00:00"/>
        <d v="1995-01-11T00:00:00"/>
        <d v="1964-09-26T00:00:00"/>
        <d v="1989-03-13T00:00:00"/>
        <d v="1995-12-27T00:00:00"/>
        <d v="1997-03-31T00:00:00"/>
        <d v="1973-11-24T00:00:00"/>
        <d v="1985-04-03T00:00:00"/>
        <d v="1992-06-30T00:00:00"/>
        <d v="1970-01-07T00:00:00"/>
        <d v="1971-03-28T00:00:00"/>
        <d v="1983-04-15T00:00:00"/>
        <d v="1973-08-19T00:00:00"/>
        <d v="1976-11-14T00:00:00"/>
        <d v="1980-11-11T00:00:00"/>
        <d v="1995-03-07T00:00:00"/>
        <s v="09/05/1998"/>
        <d v="1976-03-09T00:00:00"/>
        <d v="1986-02-19T00:00:00"/>
        <d v="1986-05-08T00:00:00"/>
        <d v="1983-10-11T00:00:00"/>
        <d v="1999-09-19T00:00:00"/>
        <d v="1995-03-26T00:00:00"/>
        <d v="1997-08-10T00:00:00"/>
        <d v="1975-06-17T00:00:00"/>
        <d v="1992-05-23T00:00:00"/>
        <d v="1994-03-28T00:00:00"/>
        <d v="1991-04-29T00:00:00"/>
        <d v="1998-02-25T00:00:00"/>
        <d v="1978-12-21T00:00:00"/>
        <d v="1987-09-20T00:00:00"/>
        <d v="1981-03-26T00:00:00"/>
        <d v="1991-07-06T00:00:00"/>
        <d v="1988-07-07T00:00:00"/>
        <d v="1983-08-05T00:00:00"/>
        <d v="1990-10-08T00:00:00"/>
        <d v="1990-03-08T00:00:00"/>
        <d v="2002-11-09T00:00:00"/>
        <d v="2002-08-12T00:00:00"/>
        <d v="1982-04-05T00:00:00"/>
        <d v="1989-02-14T00:00:00"/>
        <d v="1999-07-26T00:00:00"/>
        <d v="1987-10-16T00:00:00"/>
        <d v="1996-12-30T00:00:00"/>
        <d v="1982-06-12T00:00:00"/>
        <d v="1978-04-27T00:00:00"/>
        <d v="1977-04-18T00:00:00"/>
        <d v="1993-06-20T00:00:00"/>
        <d v="1973-05-01T00:00:00"/>
        <d v="1994-11-17T00:00:00"/>
        <d v="1983-06-06T00:00:00"/>
        <d v="1986-10-10T00:00:00"/>
        <d v="1982-08-15T00:00:00"/>
        <d v="1991-12-14T00:00:00"/>
        <d v="1995-10-20T00:00:00"/>
        <d v="1994-10-03T00:00:00"/>
        <d v="1995-08-08T00:00:00"/>
        <d v="2004-03-27T00:00:00"/>
        <d v="1979-12-05T00:00:00"/>
        <d v="1987-05-20T00:00:00"/>
        <d v="2003-12-12T00:00:00"/>
        <d v="1991-02-28T00:00:00"/>
        <d v="1989-07-01T00:00:00"/>
        <d v="1990-03-31T00:00:00"/>
        <d v="2000-01-08T00:00:00"/>
        <d v="1999-01-27T00:00:00"/>
        <d v="1964-07-10T00:00:00"/>
        <d v="1969-09-12T00:00:00"/>
        <d v="1972-08-19T00:00:00"/>
        <d v="1972-02-22T00:00:00"/>
        <d v="1993-10-04T00:00:00"/>
        <d v="1962-04-29T00:00:00"/>
        <d v="1998-03-27T00:00:00"/>
        <d v="1973-05-31T00:00:00"/>
        <d v="1975-08-14T00:00:00"/>
        <d v="1991-01-06T00:00:00"/>
        <d v="1989-10-22T00:00:00"/>
        <d v="1984-03-08T00:00:00"/>
        <d v="1988-04-24T00:00:00"/>
        <d v="1998-04-19T00:00:00"/>
        <d v="1987-08-07T00:00:00"/>
        <d v="1985-06-19T00:00:00"/>
        <d v="1983-02-28T00:00:00"/>
        <d v="1984-07-09T00:00:00"/>
        <d v="1976-06-16T00:00:00"/>
        <d v="1980-09-22T00:00:00"/>
        <d v="1994-03-27T00:00:00"/>
        <d v="1977-04-19T00:00:00"/>
        <d v="1985-05-27T00:00:00"/>
        <d v="1982-01-30T00:00:00"/>
        <d v="1985-07-10T00:00:00"/>
        <d v="1993-06-30T00:00:00"/>
        <d v="1975-03-24T00:00:00"/>
        <d v="1990-09-21T00:00:00"/>
        <d v="1989-02-27T00:00:00"/>
        <d v="1982-06-23T00:00:00"/>
        <d v="1971-12-04T00:00:00"/>
        <d v="1963-01-05T00:00:00"/>
        <d v="1961-05-25T00:00:00"/>
        <d v="1973-09-24T00:00:00"/>
        <d v="1983-07-23T00:00:00"/>
        <d v="1998-09-11T00:00:00"/>
        <d v="1971-06-04T00:00:00"/>
        <d v="1969-02-16T00:00:00"/>
        <d v="1986-11-10T00:00:00"/>
        <d v="1998-01-21T00:00:00"/>
        <d v="1993-01-08T00:00:00"/>
        <d v="1977-07-03T00:00:00"/>
        <d v="2002-02-11T00:00:00"/>
        <d v="1978-01-16T00:00:00"/>
        <d v="1981-07-12T00:00:00"/>
        <d v="1982-09-20T00:00:00"/>
        <d v="1966-03-01T00:00:00"/>
        <d v="1991-04-25T00:00:00"/>
        <d v="1981-07-24T00:00:00"/>
        <d v="1997-01-01T00:00:00"/>
        <d v="2000-12-30T00:00:00"/>
        <d v="1955-10-05T00:00:00"/>
        <d v="1997-10-14T00:00:00"/>
        <d v="1984-01-23T00:00:00"/>
        <d v="1991-10-29T00:00:00"/>
        <d v="1993-04-12T00:00:00"/>
        <s v="17/11/1987"/>
        <s v="03/02/1993"/>
        <s v="11/11/1982"/>
        <d v="1995-06-28T00:00:00"/>
        <d v="1986-02-18T00:00:00"/>
        <d v="1994-05-16T00:00:00"/>
        <d v="1984-10-31T00:00:00"/>
        <d v="1992-04-15T00:00:00"/>
        <d v="1977-04-23T00:00:00"/>
        <d v="1981-11-03T00:00:00"/>
        <d v="1985-09-08T00:00:00"/>
        <d v="1969-08-28T00:00:00"/>
        <s v="01/03/1972"/>
        <s v="20/08/1984"/>
        <d v="1981-09-11T00:00:00"/>
        <d v="1978-06-03T00:00:00"/>
        <d v="1995-09-27T00:00:00"/>
        <d v="1998-11-06T00:00:00"/>
        <d v="1997-11-11T00:00:00"/>
        <d v="1982-12-28T00:00:00"/>
        <d v="1990-07-07T00:00:00"/>
        <d v="1987-08-24T00:00:00"/>
        <d v="1978-02-24T00:00:00"/>
        <d v="1983-08-19T00:00:00"/>
        <d v="1999-12-21T00:00:00"/>
        <d v="1996-12-05T00:00:00"/>
        <d v="1979-04-15T00:00:00"/>
        <d v="1989-02-04T00:00:00"/>
        <d v="1986-06-30T00:00:00"/>
        <d v="1975-04-02T00:00:00"/>
        <d v="1979-12-17T00:00:00"/>
        <d v="1987-05-24T00:00:00"/>
        <d v="1982-03-14T00:00:00"/>
        <d v="1986-07-27T00:00:00"/>
        <d v="1994-12-24T00:00:00"/>
        <d v="1986-08-03T00:00:00"/>
        <d v="1982-08-09T00:00:00"/>
        <d v="1979-01-19T00:00:00"/>
        <d v="1986-09-13T00:00:00"/>
        <s v="28/12/1986"/>
        <s v="11/01/2002"/>
        <d v="1952-05-15T00:00:00"/>
        <d v="1971-11-26T00:00:00"/>
        <d v="1979-07-26T00:00:00"/>
        <d v="1993-09-09T00:00:00"/>
        <d v="1995-09-21T00:00:00"/>
        <d v="1988-05-07T00:00:00"/>
        <s v="13/8/1996"/>
        <d v="1979-01-06T00:00:00"/>
        <d v="1984-01-01T00:00:00"/>
        <d v="1977-11-27T00:00:00"/>
        <d v="2001-10-19T00:00:00"/>
        <d v="1986-11-14T00:00:00"/>
        <d v="1990-09-16T00:00:00"/>
        <d v="1974-04-09T00:00:00"/>
        <d v="1980-06-10T00:00:00"/>
        <d v="1982-08-05T00:00:00"/>
        <d v="1977-02-16T00:00:00"/>
        <d v="1977-08-31T00:00:00"/>
        <d v="1972-09-11T00:00:00"/>
        <d v="1987-11-22T00:00:00"/>
        <d v="1991-07-11T00:00:00"/>
        <d v="1996-12-14T00:00:00"/>
        <d v="1978-07-28T00:00:00"/>
        <d v="1988-07-25T00:00:00"/>
        <d v="1992-11-07T00:00:00"/>
        <d v="1994-03-09T00:00:00"/>
        <d v="1988-01-16T00:00:00"/>
        <d v="1998-02-23T00:00:00"/>
        <d v="1994-05-04T00:00:00"/>
        <d v="1995-11-16T00:00:00"/>
        <d v="1993-07-18T00:00:00"/>
        <d v="1994-11-26T00:00:00"/>
        <d v="1990-05-06T00:00:00"/>
        <d v="2001-02-28T00:00:00"/>
        <d v="1985-04-07T00:00:00"/>
        <d v="1997-07-14T00:00:00"/>
        <d v="1996-06-29T00:00:00"/>
        <d v="1993-11-08T00:00:00"/>
        <d v="1990-04-21T00:00:00"/>
        <d v="1998-05-01T00:00:00"/>
        <d v="1999-04-07T00:00:00"/>
        <d v="2002-02-25T00:00:00"/>
        <d v="2003-11-28T00:00:00"/>
        <d v="2002-08-29T00:00:00"/>
        <d v="1994-10-02T00:00:00"/>
        <d v="1987-05-17T00:00:00"/>
        <d v="1992-05-17T00:00:00"/>
        <d v="1991-05-30T00:00:00"/>
        <d v="1985-07-22T00:00:00"/>
        <d v="1983-08-14T00:00:00"/>
        <d v="1996-09-23T00:00:00"/>
        <d v="1996-11-05T00:00:00"/>
        <d v="1992-09-13T00:00:00"/>
        <d v="1987-05-16T00:00:00"/>
        <d v="1979-06-28T00:00:00"/>
        <d v="1996-12-06T00:00:00"/>
        <d v="1990-05-12T00:00:00"/>
        <d v="1980-01-01T00:00:00"/>
        <d v="1997-03-23T00:00:00"/>
        <d v="1963-10-12T00:00:00"/>
        <d v="1979-03-01T00:00:00"/>
        <d v="1976-02-27T00:00:00"/>
        <d v="1988-07-20T00:00:00"/>
        <d v="1971-12-02T00:00:00"/>
        <d v="1984-10-19T00:00:00"/>
        <d v="1979-05-14T00:00:00"/>
        <d v="1984-04-11T00:00:00"/>
        <d v="1986-08-16T00:00:00"/>
        <d v="1966-04-26T00:00:00"/>
        <d v="1986-03-08T00:00:00"/>
        <d v="1960-09-26T00:00:00"/>
        <d v="1985-12-07T00:00:00"/>
        <d v="1996-10-13T00:00:00"/>
        <d v="1981-02-03T00:00:00"/>
        <d v="1982-08-08T00:00:00"/>
        <d v="1979-09-12T00:00:00"/>
        <d v="1999-09-04T00:00:00"/>
        <d v="1978-12-26T00:00:00"/>
        <d v="1972-10-19T00:00:00"/>
        <d v="1981-02-28T00:00:00"/>
        <d v="1974-07-12T00:00:00"/>
        <d v="1981-06-10T00:00:00"/>
        <d v="1980-03-06T00:00:00"/>
        <d v="1987-12-26T00:00:00"/>
        <d v="1978-06-20T00:00:00"/>
        <d v="1972-01-21T00:00:00"/>
        <d v="1983-05-21T00:00:00"/>
        <d v="1988-11-03T00:00:00"/>
        <d v="1984-04-19T00:00:00"/>
        <d v="1974-05-16T00:00:00"/>
        <d v="1976-12-19T00:00:00"/>
        <d v="1978-01-18T00:00:00"/>
        <d v="1973-12-18T00:00:00"/>
        <d v="1977-04-20T00:00:00"/>
        <d v="1973-01-07T00:00:00"/>
        <d v="1993-11-15T00:00:00"/>
        <d v="1975-03-17T00:00:00"/>
        <d v="1967-05-01T00:00:00"/>
        <d v="1979-12-31T00:00:00"/>
        <d v="1991-04-06T00:00:00"/>
        <d v="1974-10-01T00:00:00"/>
        <d v="1977-04-27T00:00:00"/>
        <d v="1987-02-08T00:00:00"/>
        <d v="1980-06-22T00:00:00"/>
        <d v="1976-02-14T00:00:00"/>
        <d v="1990-02-16T00:00:00"/>
        <d v="1976-07-10T00:00:00"/>
        <d v="1967-05-08T00:00:00"/>
        <d v="1993-04-09T00:00:00"/>
        <d v="1984-07-07T00:00:00"/>
        <d v="1971-04-25T00:00:00"/>
        <d v="1967-06-11T00:00:00"/>
        <d v="1976-11-27T00:00:00"/>
        <d v="1989-01-02T00:00:00"/>
        <d v="1989-11-10T00:00:00"/>
        <d v="1972-09-13T00:00:00"/>
        <d v="1982-04-20T00:00:00"/>
        <d v="1978-07-15T00:00:00"/>
        <d v="1981-09-27T00:00:00"/>
        <d v="1971-10-04T00:00:00"/>
        <d v="1991-01-31T00:00:00"/>
        <d v="1968-11-25T00:00:00"/>
        <d v="1983-12-04T00:00:00"/>
        <d v="1973-06-01T00:00:00"/>
        <d v="1971-07-24T00:00:00"/>
        <d v="1987-11-30T00:00:00"/>
        <d v="1981-04-05T00:00:00"/>
        <d v="1975-08-13T00:00:00"/>
        <d v="1981-07-17T00:00:00"/>
        <d v="1983-08-12T00:00:00"/>
        <d v="1984-08-29T00:00:00"/>
        <d v="1979-12-22T00:00:00"/>
        <d v="1982-09-15T00:00:00"/>
        <d v="1983-04-27T00:00:00"/>
        <d v="1979-02-21T00:00:00"/>
        <d v="1990-11-20T00:00:00"/>
        <d v="1992-01-27T00:00:00"/>
        <d v="1983-05-12T00:00:00"/>
        <d v="1983-12-02T00:00:00"/>
        <d v="1971-06-19T00:00:00"/>
        <d v="1979-08-14T00:00:00"/>
        <d v="1991-01-13T00:00:00"/>
        <d v="1970-10-03T00:00:00"/>
        <d v="1971-08-26T00:00:00"/>
        <d v="1976-07-02T00:00:00"/>
        <d v="1977-12-02T00:00:00"/>
        <d v="1987-05-11T00:00:00"/>
        <d v="1992-11-11T00:00:00"/>
        <d v="1985-07-19T00:00:00"/>
        <d v="1982-05-15T00:00:00"/>
        <d v="1995-09-24T00:00:00"/>
        <d v="1994-08-25T00:00:00"/>
        <d v="1983-08-20T00:00:00"/>
        <d v="1978-03-01T00:00:00"/>
        <d v="1977-01-23T00:00:00"/>
        <d v="1974-02-01T00:00:00"/>
        <d v="1974-03-24T00:00:00"/>
        <d v="1984-06-16T00:00:00"/>
        <d v="1994-06-15T00:00:00"/>
        <d v="1980-11-16T00:00:00"/>
        <d v="1985-04-25T00:00:00"/>
        <d v="1996-12-18T00:00:00"/>
        <d v="1989-09-03T00:00:00"/>
        <d v="1974-04-23T00:00:00"/>
        <d v="1974-10-22T00:00:00"/>
        <d v="1970-03-07T00:00:00"/>
        <d v="1980-08-14T00:00:00"/>
        <d v="1971-02-23T00:00:00"/>
        <d v="1989-05-19T00:00:00"/>
        <d v="1973-03-06T00:00:00"/>
        <d v="1989-03-19T00:00:00"/>
        <d v="1986-08-10T00:00:00"/>
        <d v="1989-11-23T00:00:00"/>
        <d v="1971-11-11T00:00:00"/>
        <d v="1990-01-19T00:00:00"/>
        <d v="1980-02-01T00:00:00"/>
        <d v="1974-01-15T00:00:00"/>
        <d v="1977-12-08T00:00:00"/>
        <d v="1985-06-11T00:00:00"/>
        <d v="1968-06-16T00:00:00"/>
        <d v="1972-04-15T00:00:00"/>
        <d v="1968-03-07T00:00:00"/>
        <d v="1979-04-26T00:00:00"/>
        <d v="1975-08-19T00:00:00"/>
        <d v="1991-09-01T00:00:00"/>
        <d v="1990-10-26T00:00:00"/>
        <d v="1982-04-29T00:00:00"/>
        <d v="1988-11-07T00:00:00"/>
        <d v="1987-07-06T00:00:00"/>
        <d v="1988-11-25T00:00:00"/>
        <d v="1978-11-18T00:00:00"/>
        <d v="1996-04-21T00:00:00"/>
        <d v="1974-08-14T00:00:00"/>
        <d v="1973-09-14T00:00:00"/>
        <d v="1988-08-27T00:00:00"/>
        <d v="1979-05-01T00:00:00"/>
        <d v="1993-07-12T00:00:00"/>
        <d v="1991-09-03T00:00:00"/>
        <d v="1981-09-29T00:00:00"/>
        <d v="1988-09-28T00:00:00"/>
        <d v="1997-12-30T00:00:00"/>
        <d v="1984-05-01T00:00:00"/>
        <d v="1988-02-25T00:00:00"/>
        <d v="1978-11-05T00:00:00"/>
        <d v="1971-09-03T00:00:00"/>
        <d v="1969-07-03T00:00:00"/>
        <d v="1984-11-29T00:00:00"/>
        <d v="1997-08-04T00:00:00"/>
        <d v="1988-12-02T00:00:00"/>
        <d v="1991-11-22T00:00:00"/>
        <d v="1991-02-04T00:00:00"/>
        <d v="1979-10-19T00:00:00"/>
        <d v="1992-09-11T00:00:00"/>
        <d v="1965-12-14T00:00:00"/>
        <d v="1976-04-06T00:00:00"/>
        <d v="1982-07-19T00:00:00"/>
        <d v="1978-10-24T00:00:00"/>
        <d v="1993-06-26T00:00:00"/>
        <d v="1993-06-28T00:00:00"/>
        <d v="1971-05-02T00:00:00"/>
        <d v="1972-12-01T00:00:00"/>
        <d v="1996-06-15T00:00:00"/>
        <d v="1958-06-21T00:00:00"/>
        <d v="1983-12-20T00:00:00"/>
        <d v="1984-03-19T00:00:00"/>
        <d v="1982-10-15T00:00:00"/>
        <d v="1985-11-28T00:00:00"/>
        <d v="1974-10-21T00:00:00"/>
        <d v="1969-10-28T00:00:00"/>
        <d v="1979-04-29T00:00:00"/>
        <d v="1975-11-04T00:00:00"/>
        <d v="1987-02-15T00:00:00"/>
        <d v="1980-08-23T00:00:00"/>
        <d v="1985-06-15T00:00:00"/>
        <d v="1973-06-07T00:00:00"/>
        <d v="1979-02-08T00:00:00"/>
        <d v="1984-09-05T00:00:00"/>
        <d v="1970-07-13T00:00:00"/>
        <d v="1967-03-12T00:00:00"/>
        <d v="1977-07-31T00:00:00"/>
        <d v="1964-10-05T00:00:00"/>
        <d v="1979-08-03T00:00:00"/>
        <d v="1973-05-20T00:00:00"/>
        <d v="1985-05-22T00:00:00"/>
        <d v="1988-05-06T00:00:00"/>
        <d v="1996-12-29T00:00:00"/>
        <d v="1973-10-18T00:00:00"/>
        <d v="1991-11-25T00:00:00"/>
        <d v="1998-01-11T00:00:00"/>
        <d v="1975-05-13T00:00:00"/>
        <d v="1986-08-01T00:00:00"/>
        <d v="1963-04-27T00:00:00"/>
        <d v="1961-06-10T00:00:00"/>
        <d v="1977-11-11T00:00:00"/>
        <d v="1972-08-02T00:00:00"/>
        <d v="1969-11-19T00:00:00"/>
        <d v="1993-12-05T00:00:00"/>
        <d v="1997-07-21T00:00:00"/>
        <d v="1987-06-01T00:00:00"/>
        <d v="1993-01-24T00:00:00"/>
        <d v="1995-07-04T00:00:00"/>
        <d v="1985-12-13T00:00:00"/>
        <d v="1987-12-22T00:00:00"/>
        <d v="1992-01-28T00:00:00"/>
        <d v="1977-02-21T00:00:00"/>
        <d v="1964-04-06T00:00:00"/>
        <d v="1992-02-08T00:00:00"/>
        <d v="1988-09-13T00:00:00"/>
        <d v="1993-10-24T00:00:00"/>
        <d v="1983-12-06T00:00:00"/>
        <d v="1961-01-04T00:00:00"/>
        <d v="1983-11-10T00:00:00"/>
        <d v="1970-02-09T00:00:00"/>
        <d v="2001-03-07T00:00:00"/>
        <d v="1970-11-28T00:00:00"/>
        <d v="1990-08-31T00:00:00"/>
        <d v="1986-05-15T00:00:00"/>
        <d v="1998-07-10T00:00:00"/>
        <d v="1977-02-09T00:00:00"/>
        <d v="1987-11-01T00:00:00"/>
        <d v="1994-12-29T00:00:00"/>
        <d v="1971-03-15T00:00:00"/>
        <d v="2002-05-03T00:00:00"/>
        <d v="2005-07-10T00:00:00"/>
        <d v="1999-02-20T00:00:00"/>
        <d v="1997-12-06T00:00:00"/>
        <d v="1979-02-03T00:00:00"/>
        <d v="1970-12-20T00:00:00"/>
        <d v="1972-08-08T00:00:00"/>
        <d v="2001-12-02T00:00:00"/>
        <d v="1999-04-10T00:00:00"/>
        <d v="1966-04-04T00:00:00"/>
        <d v="1980-09-10T00:00:00"/>
        <d v="1982-01-23T00:00:00"/>
        <d v="1993-09-16T00:00:00"/>
        <d v="2000-09-11T00:00:00"/>
        <d v="1997-04-19T00:00:00"/>
        <d v="1997-01-22T00:00:00"/>
        <d v="1986-09-27T00:00:00"/>
        <d v="2002-06-05T00:00:00"/>
        <d v="1977-08-28T00:00:00"/>
        <d v="1982-05-18T00:00:00"/>
        <d v="1999-06-11T00:00:00"/>
        <d v="1971-12-17T00:00:00"/>
        <d v="1998-06-20T00:00:00"/>
        <d v="2002-09-01T00:00:00"/>
        <d v="1998-06-10T00:00:00"/>
        <d v="1995-10-18T00:00:00"/>
        <d v="1996-05-29T00:00:00"/>
        <d v="1980-01-17T00:00:00"/>
        <d v="1993-08-16T00:00:00"/>
        <d v="2002-03-18T00:00:00"/>
        <d v="1999-01-21T00:00:00"/>
        <d v="1980-04-07T00:00:00"/>
        <d v="1970-03-09T00:00:00"/>
        <d v="1974-08-18T00:00:00"/>
        <d v="1997-02-03T00:00:00"/>
        <d v="2000-01-06T00:00:00"/>
        <d v="1975-08-09T00:00:00"/>
        <d v="2002-08-09T00:00:00"/>
        <d v="1992-07-27T00:00:00"/>
        <d v="1974-03-04T00:00:00"/>
        <d v="2001-04-17T00:00:00"/>
        <d v="1992-04-04T00:00:00"/>
        <d v="1962-11-14T00:00:00"/>
        <d v="1983-04-11T00:00:00"/>
        <d v="2000-11-13T00:00:00"/>
        <d v="2000-09-10T00:00:00"/>
        <d v="1999-07-06T00:00:00"/>
        <d v="2000-04-02T00:00:00"/>
        <d v="2002-05-20T00:00:00"/>
        <d v="1991-11-09T00:00:00"/>
        <d v="1981-03-24T00:00:00"/>
        <d v="1959-11-08T00:00:00"/>
        <d v="1986-04-07T00:00:00"/>
        <d v="1969-12-02T00:00:00"/>
        <d v="1997-08-16T00:00:00"/>
        <d v="1993-10-29T00:00:00"/>
        <d v="1976-11-10T00:00:00"/>
        <d v="1999-05-24T00:00:00"/>
        <d v="1996-09-06T00:00:00"/>
        <d v="1991-05-10T00:00:00"/>
        <d v="1994-04-07T00:00:00"/>
        <d v="1987-07-22T00:00:00"/>
        <d v="1996-02-09T00:00:00"/>
        <d v="1975-03-03T00:00:00"/>
        <d v="1976-11-09T00:00:00"/>
        <d v="1957-09-05T00:00:00"/>
        <d v="1994-01-17T00:00:00"/>
        <d v="1995-10-21T00:00:00"/>
        <d v="2000-09-06T00:00:00"/>
        <d v="1992-11-22T00:00:00"/>
        <d v="1990-01-31T00:00:00"/>
        <d v="1960-12-08T00:00:00"/>
        <d v="1975-11-07T00:00:00"/>
        <d v="1988-11-01T00:00:00"/>
        <d v="1997-05-23T00:00:00"/>
        <d v="1992-04-24T00:00:00"/>
        <d v="1989-07-22T00:00:00"/>
        <d v="1979-02-12T00:00:00"/>
        <d v="1999-01-16T00:00:00"/>
        <d v="1971-01-24T00:00:00"/>
        <d v="1998-04-22T00:00:00"/>
        <d v="1977-01-21T00:00:00"/>
        <d v="1979-02-19T00:00:00"/>
        <d v="1974-10-14T00:00:00"/>
        <d v="1964-01-24T00:00:00"/>
        <d v="1970-08-27T00:00:00"/>
        <d v="1975-06-05T00:00:00"/>
        <d v="1972-11-17T00:00:00"/>
        <d v="1999-09-18T00:00:00"/>
        <d v="1999-07-15T00:00:00"/>
        <d v="1988-03-10T00:00:00"/>
        <d v="2003-01-02T00:00:00"/>
        <d v="1970-05-22T00:00:00"/>
        <d v="1991-05-20T00:00:00"/>
        <d v="1994-03-17T00:00:00"/>
        <d v="1997-11-18T00:00:00"/>
        <d v="2001-05-04T00:00:00"/>
        <d v="1984-02-27T00:00:00"/>
        <d v="2002-06-01T00:00:00"/>
        <d v="2001-05-23T00:00:00"/>
        <d v="1995-03-19T00:00:00"/>
        <d v="1992-06-01T00:00:00"/>
        <d v="1990-07-01T00:00:00"/>
        <d v="1989-11-28T00:00:00"/>
        <d v="2002-02-10T00:00:00"/>
        <d v="1971-10-01T00:00:00"/>
        <d v="1959-10-11T00:00:00"/>
        <d v="1992-08-10T00:00:00"/>
        <d v="1969-09-28T00:00:00"/>
        <d v="1975-05-09T00:00:00"/>
        <d v="1970-01-22T00:00:00"/>
        <d v="1969-04-02T00:00:00"/>
        <d v="1968-10-12T00:00:00"/>
        <d v="1965-02-07T00:00:00"/>
        <d v="1997-05-16T00:00:00"/>
        <d v="1987-08-05T00:00:00"/>
        <d v="1980-08-11T00:00:00"/>
        <d v="1994-09-25T00:00:00"/>
        <d v="1964-06-01T00:00:00"/>
        <d v="1965-03-17T00:00:00"/>
        <d v="1964-12-03T00:00:00"/>
        <d v="1977-10-08T00:00:00"/>
        <d v="1994-04-27T00:00:00"/>
        <d v="1985-04-12T00:00:00"/>
        <d v="1971-07-27T00:00:00"/>
        <d v="1998-05-30T00:00:00"/>
        <d v="1995-07-08T00:00:00"/>
        <d v="1995-05-25T00:00:00"/>
        <d v="1986-12-23T00:00:00"/>
        <d v="1983-01-31T00:00:00"/>
        <d v="1998-02-22T00:00:00"/>
        <d v="1997-02-05T00:00:00"/>
        <d v="1963-05-13T00:00:00"/>
        <d v="1996-12-08T00:00:00"/>
        <d v="1962-12-20T00:00:00"/>
        <d v="1971-09-16T00:00:00"/>
        <d v="1995-04-30T00:00:00"/>
        <d v="1992-09-04T00:00:00"/>
        <d v="1986-03-05T00:00:00"/>
        <d v="1978-02-02T00:00:00"/>
        <d v="1996-12-28T00:00:00"/>
        <d v="1980-03-11T00:00:00"/>
        <d v="1992-10-15T00:00:00"/>
        <d v="1975-10-11T00:00:00"/>
        <d v="1958-12-05T00:00:00"/>
        <d v="1960-08-15T00:00:00"/>
        <d v="1996-09-10T00:00:00"/>
        <d v="1987-03-02T00:00:00"/>
        <d v="1966-08-28T00:00:00"/>
        <d v="1972-01-25T00:00:00"/>
        <d v="2000-04-28T00:00:00"/>
        <d v="1999-03-03T00:00:00"/>
        <d v="1981-08-25T00:00:00"/>
        <d v="2002-04-05T00:00:00"/>
        <d v="1987-04-07T00:00:00"/>
        <d v="1999-12-16T00:00:00"/>
        <d v="1995-09-26T00:00:00"/>
        <d v="1969-01-08T00:00:00"/>
        <d v="1999-05-17T00:00:00"/>
        <d v="1981-01-31T00:00:00"/>
        <d v="1975-07-25T00:00:00"/>
        <d v="1980-07-31T00:00:00"/>
        <d v="1988-05-04T00:00:00"/>
        <d v="1995-04-09T00:00:00"/>
        <d v="1990-06-15T00:00:00"/>
        <d v="1965-07-08T00:00:00"/>
        <d v="1975-12-23T00:00:00"/>
        <d v="1989-05-15T00:00:00"/>
        <d v="1991-10-21T00:00:00"/>
        <d v="1971-08-28T00:00:00"/>
        <d v="1997-09-21T00:00:00"/>
        <d v="1971-01-12T00:00:00"/>
        <d v="1988-10-12T00:00:00"/>
        <d v="1994-01-23T00:00:00"/>
        <d v="1979-03-27T00:00:00"/>
        <d v="1964-12-26T00:00:00"/>
        <d v="1959-11-15T00:00:00"/>
        <d v="1956-03-31T00:00:00"/>
        <d v="1962-08-11T00:00:00"/>
        <d v="1999-08-04T00:00:00"/>
        <d v="1974-08-09T00:00:00"/>
        <d v="1979-09-01T00:00:00"/>
        <d v="1993-08-21T00:00:00"/>
        <d v="1991-09-21T00:00:00"/>
        <d v="1995-09-28T00:00:00"/>
        <d v="1986-08-28T00:00:00"/>
        <d v="1987-02-12T00:00:00"/>
        <d v="1999-07-18T00:00:00"/>
        <d v="1978-02-14T00:00:00"/>
        <d v="1988-07-13T00:00:00"/>
        <d v="1988-10-03T00:00:00"/>
        <d v="1986-09-16T00:00:00"/>
        <d v="1997-07-24T00:00:00"/>
        <d v="1984-10-05T00:00:00"/>
        <d v="1984-02-22T00:00:00"/>
        <d v="1962-08-25T00:00:00"/>
        <d v="1980-11-07T00:00:00"/>
        <d v="1995-07-17T00:00:00"/>
        <d v="1977-03-12T00:00:00"/>
        <d v="1990-12-30T00:00:00"/>
        <d v="2001-03-14T00:00:00"/>
        <d v="1963-12-05T00:00:00"/>
        <d v="1954-02-17T00:00:00"/>
        <d v="2001-01-06T00:00:00"/>
        <d v="1990-08-20T00:00:00"/>
        <d v="1972-08-03T00:00:00"/>
        <d v="1979-01-20T00:00:00"/>
        <d v="1979-04-10T00:00:00"/>
        <d v="1977-11-30T00:00:00"/>
        <d v="1971-04-28T00:00:00"/>
        <d v="1973-10-04T00:00:00"/>
        <d v="1974-02-22T00:00:00"/>
        <d v="1971-06-30T00:00:00"/>
        <d v="1995-07-07T00:00:00"/>
        <d v="1998-11-13T00:00:00"/>
        <d v="1993-03-12T00:00:00"/>
        <d v="1996-09-29T00:00:00"/>
        <d v="1996-07-16T00:00:00"/>
        <d v="1999-06-18T00:00:00"/>
        <d v="1979-06-26T00:00:00"/>
        <d v="1980-11-24T00:00:00"/>
        <d v="1987-04-26T00:00:00"/>
        <d v="1987-02-18T00:00:00"/>
        <d v="1992-06-08T00:00:00"/>
        <d v="2002-01-12T00:00:00"/>
        <d v="1980-03-22T00:00:00"/>
        <d v="1969-12-24T00:00:00"/>
        <d v="1981-01-07T00:00:00"/>
        <d v="1982-07-29T00:00:00"/>
        <d v="1995-04-26T00:00:00"/>
        <d v="1976-06-10T00:00:00"/>
        <d v="1980-08-06T00:00:00"/>
        <d v="1985-11-04T00:00:00"/>
        <d v="1960-07-07T00:00:00"/>
        <d v="1979-05-17T00:00:00"/>
        <d v="1981-11-17T00:00:00"/>
        <d v="1999-02-09T00:00:00"/>
        <d v="1980-11-08T00:00:00"/>
        <d v="1990-05-01T00:00:00"/>
        <d v="1997-08-05T00:00:00"/>
        <d v="1980-02-19T00:00:00"/>
        <d v="1996-07-25T00:00:00"/>
        <d v="1995-08-28T00:00:00"/>
        <d v="1999-12-02T00:00:00"/>
        <d v="1993-03-17T00:00:00"/>
        <d v="1987-11-07T00:00:00"/>
        <d v="1966-09-13T00:00:00"/>
        <d v="1963-04-18T00:00:00"/>
        <d v="1998-03-26T00:00:00"/>
        <d v="1968-07-22T00:00:00"/>
        <d v="2001-06-19T00:00:00"/>
        <d v="1953-10-14T00:00:00"/>
        <d v="1980-05-15T00:00:00"/>
        <s v="04/06/1986"/>
        <d v="1985-09-30T00:00:00"/>
        <d v="1983-12-07T00:00:00"/>
        <d v="1983-04-28T00:00:00"/>
        <d v="1988-09-11T00:00:00"/>
        <d v="1976-03-01T00:00:00"/>
        <d v="1987-01-07T00:00:00"/>
        <d v="1983-02-12T00:00:00"/>
        <d v="1967-02-13T00:00:00"/>
        <d v="1995-02-03T00:00:00"/>
        <d v="1976-05-16T00:00:00"/>
        <d v="1973-08-20T00:00:00"/>
        <d v="1996-02-06T00:00:00"/>
        <d v="1974-10-31T00:00:00"/>
        <d v="1982-07-04T00:00:00"/>
        <d v="1994-06-08T00:00:00"/>
        <d v="1987-05-27T00:00:00"/>
        <d v="1978-07-20T00:00:00"/>
        <d v="1992-03-11T00:00:00"/>
        <d v="1992-07-04T00:00:00"/>
        <d v="1985-05-23T00:00:00"/>
        <d v="1986-04-16T00:00:00"/>
        <d v="1987-02-19T00:00:00"/>
        <d v="1988-06-02T00:00:00"/>
        <d v="1992-08-27T00:00:00"/>
        <d v="1997-02-19T00:00:00"/>
        <d v="1979-11-29T00:00:00"/>
        <d v="1981-02-09T00:00:00"/>
        <d v="1978-11-04T00:00:00"/>
        <d v="1971-09-09T00:00:00"/>
        <d v="1988-08-02T00:00:00"/>
        <d v="1983-05-25T00:00:00"/>
        <d v="1977-04-07T00:00:00"/>
        <d v="1994-05-05T00:00:00"/>
        <d v="1982-04-24T00:00:00"/>
        <d v="1993-05-22T00:00:00"/>
        <d v="1967-05-11T00:00:00"/>
        <d v="1975-04-06T00:00:00"/>
        <d v="1995-05-02T00:00:00"/>
        <d v="1982-04-19T00:00:00"/>
        <d v="1978-05-20T00:00:00"/>
        <d v="1993-07-22T00:00:00"/>
        <d v="1984-08-10T00:00:00"/>
        <d v="1991-03-14T00:00:00"/>
        <d v="1993-01-01T00:00:00"/>
        <d v="1991-03-17T00:00:00"/>
        <d v="1994-03-21T00:00:00"/>
        <d v="1991-12-20T00:00:00"/>
        <d v="1993-05-12T00:00:00"/>
        <d v="1992-07-02T00:00:00"/>
        <d v="1981-07-05T00:00:00"/>
        <d v="1985-02-07T00:00:00"/>
        <d v="1987-09-03T00:00:00"/>
        <d v="1985-10-14T00:00:00"/>
        <d v="1987-04-10T00:00:00"/>
        <d v="1986-02-10T00:00:00"/>
        <d v="1992-06-20T00:00:00"/>
        <d v="1968-09-05T00:00:00"/>
        <d v="1995-01-12T00:00:00"/>
        <d v="1989-09-13T00:00:00"/>
        <d v="1992-01-01T00:00:00"/>
        <d v="1976-05-02T00:00:00"/>
        <d v="1997-11-01T00:00:00"/>
        <d v="1993-04-07T00:00:00"/>
        <d v="1985-11-13T00:00:00"/>
        <d v="1974-11-25T00:00:00"/>
        <d v="1979-11-13T00:00:00"/>
        <d v="1979-06-19T00:00:00"/>
        <d v="1974-09-16T00:00:00"/>
        <d v="1996-02-28T00:00:00"/>
        <d v="1980-09-27T00:00:00"/>
        <d v="1976-11-25T00:00:00"/>
        <d v="1994-03-02T00:00:00"/>
        <d v="1984-11-06T00:00:00"/>
        <d v="1992-07-30T00:00:00"/>
        <d v="1986-10-28T00:00:00"/>
        <d v="1990-01-09T00:00:00"/>
        <d v="1999-08-22T00:00:00"/>
        <d v="1992-10-18T00:00:00"/>
        <d v="1972-03-28T00:00:00"/>
        <d v="1985-12-22T00:00:00"/>
        <d v="1993-12-12T00:00:00"/>
        <d v="1978-07-30T00:00:00"/>
        <d v="1981-03-10T00:00:00"/>
        <d v="1987-11-03T00:00:00"/>
        <d v="1980-05-06T00:00:00"/>
        <d v="1996-07-27T00:00:00"/>
        <d v="1990-12-23T00:00:00"/>
        <d v="1991-08-11T00:00:00"/>
        <d v="1993-05-07T00:00:00"/>
        <d v="1992-02-03T00:00:00"/>
        <d v="1989-12-31T00:00:00"/>
        <d v="1992-09-09T00:00:00"/>
        <d v="1987-04-08T00:00:00"/>
        <d v="1989-04-27T00:00:00"/>
        <d v="1991-12-25T00:00:00"/>
        <d v="1979-06-11T00:00:00"/>
        <d v="2002-04-24T00:00:00"/>
        <d v="1995-11-23T00:00:00"/>
        <d v="1992-01-30T00:00:00"/>
        <d v="1985-06-21T00:00:00"/>
        <d v="1985-05-30T00:00:00"/>
        <d v="1967-10-28T00:00:00"/>
        <d v="1981-08-13T00:00:00"/>
        <d v="1989-01-20T00:00:00"/>
        <d v="1990-11-27T00:00:00"/>
        <d v="1983-11-07T00:00:00"/>
        <d v="1996-12-23T00:00:00"/>
        <d v="1995-12-22T00:00:00"/>
        <d v="1993-03-21T00:00:00"/>
        <d v="1977-07-15T00:00:00"/>
        <d v="1991-08-12T00:00:00"/>
        <d v="1985-04-28T00:00:00"/>
        <d v="1991-09-25T00:00:00"/>
        <d v="1995-03-16T00:00:00"/>
        <d v="1982-06-11T00:00:00"/>
        <d v="1974-05-24T00:00:00"/>
        <d v="1991-01-08T00:00:00"/>
        <d v="1993-08-05T00:00:00"/>
        <d v="1990-02-01T00:00:00"/>
        <d v="1994-02-07T00:00:00"/>
        <d v="1982-01-24T00:00:00"/>
        <d v="1988-12-06T00:00:00"/>
        <d v="1981-06-22T00:00:00"/>
        <d v="1990-07-11T00:00:00"/>
        <s v="09/04/1990"/>
        <d v="1981-07-28T00:00:00"/>
        <d v="1983-02-05T00:00:00"/>
        <d v="1996-06-25T00:00:00"/>
        <d v="1983-06-30T00:00:00"/>
        <d v="1996-10-14T00:00:00"/>
        <d v="1993-04-01T00:00:00"/>
        <d v="1995-05-09T00:00:00"/>
        <d v="1990-11-19T00:00:00"/>
        <d v="1992-04-08T00:00:00"/>
        <d v="1990-06-26T00:00:00"/>
        <d v="1985-08-21T00:00:00"/>
        <d v="1993-04-21T00:00:00"/>
        <d v="1988-05-31T00:00:00"/>
        <d v="1989-09-22T00:00:00"/>
        <d v="1990-01-13T00:00:00"/>
        <d v="1995-11-30T00:00:00"/>
        <d v="1990-08-10T00:00:00"/>
        <d v="1985-10-22T00:00:00"/>
        <d v="1992-04-13T00:00:00"/>
        <d v="1990-04-13T00:00:00"/>
        <d v="1994-07-11T00:00:00"/>
        <d v="1989-09-19T00:00:00"/>
        <d v="2004-05-19T00:00:00"/>
        <d v="1982-05-24T00:00:00"/>
        <s v="19/09/1992"/>
        <d v="1968-04-09T00:00:00"/>
        <d v="1981-02-05T00:00:00"/>
        <d v="1991-04-20T00:00:00"/>
        <d v="1983-03-09T00:00:00"/>
        <d v="1990-09-14T00:00:00"/>
        <d v="1991-07-09T00:00:00"/>
        <d v="1998-04-16T00:00:00"/>
        <d v="1995-08-29T00:00:00"/>
        <d v="1999-09-16T00:00:00"/>
        <d v="1996-01-21T00:00:00"/>
        <d v="1988-03-01T00:00:00"/>
        <d v="1999-11-12T00:00:00"/>
        <d v="1998-01-06T00:00:00"/>
        <d v="1962-09-23T00:00:00"/>
        <d v="1996-12-25T00:00:00"/>
        <d v="1984-04-28T00:00:00"/>
        <d v="1989-05-29T00:00:00"/>
        <d v="1988-11-21T00:00:00"/>
        <d v="1982-08-30T00:00:00"/>
        <d v="1995-12-06T00:00:00"/>
        <s v="04/10/1995"/>
        <d v="1984-08-11T00:00:00"/>
        <d v="1988-11-19T00:00:00"/>
        <d v="1989-11-01T00:00:00"/>
        <s v="29/11/1973"/>
        <s v="15/06/1983"/>
        <s v="05/03/1995"/>
        <d v="1968-09-20T00:00:00"/>
        <d v="1993-02-24T00:00:00"/>
        <d v="1993-12-21T00:00:00"/>
        <d v="1987-01-02T00:00:00"/>
        <d v="1981-09-28T00:00:00"/>
        <d v="1982-02-25T00:00:00"/>
        <d v="1991-08-18T00:00:00"/>
        <d v="1992-02-18T00:00:00"/>
        <d v="1981-10-04T00:00:00"/>
        <d v="1973-06-25T00:00:00"/>
        <d v="1975-08-24T00:00:00"/>
        <d v="1978-01-13T00:00:00"/>
        <d v="1992-12-06T00:00:00"/>
        <d v="1987-02-21T00:00:00"/>
        <d v="1988-06-11T00:00:00"/>
        <d v="1977-01-31T00:00:00"/>
        <d v="1972-11-04T00:00:00"/>
        <d v="1979-12-08T00:00:00"/>
        <d v="1971-03-27T00:00:00"/>
        <d v="1977-02-18T00:00:00"/>
        <d v="1993-05-30T00:00:00"/>
        <d v="1997-10-08T00:00:00"/>
        <d v="1992-05-09T00:00:00"/>
        <d v="1981-01-30T00:00:00"/>
        <d v="1989-11-18T00:00:00"/>
        <d v="1962-10-31T00:00:00"/>
        <d v="1970-02-11T00:00:00"/>
        <d v="1986-12-02T00:00:00"/>
        <d v="1978-10-22T00:00:00"/>
        <d v="1993-08-28T00:00:00"/>
        <d v="1986-04-21T00:00:00"/>
        <d v="1968-10-06T00:00:00"/>
        <d v="1976-10-29T00:00:00"/>
        <d v="1993-08-14T00:00:00"/>
        <d v="1981-01-18T00:00:00"/>
        <d v="1987-07-15T00:00:00"/>
        <d v="1989-11-24T00:00:00"/>
        <d v="1979-10-24T00:00:00"/>
        <d v="1992-08-05T00:00:00"/>
        <d v="1976-08-30T00:00:00"/>
        <d v="1980-04-25T00:00:00"/>
        <d v="1989-11-13T00:00:00"/>
        <d v="1990-10-27T00:00:00"/>
        <d v="1985-09-07T00:00:00"/>
        <d v="1976-07-19T00:00:00"/>
        <d v="1990-11-09T00:00:00"/>
        <d v="1964-08-14T00:00:00"/>
        <d v="1985-12-23T00:00:00"/>
        <d v="1988-06-16T00:00:00"/>
        <d v="1978-06-15T00:00:00"/>
        <d v="1986-07-16T00:00:00"/>
        <d v="1986-01-01T00:00:00"/>
        <d v="1976-02-17T00:00:00"/>
        <d v="1974-08-24T00:00:00"/>
        <d v="1988-08-09T00:00:00"/>
        <d v="1979-01-21T00:00:00"/>
        <d v="1983-07-15T00:00:00"/>
        <s v="6/10/1980"/>
        <s v="05/12/1979"/>
        <s v="5/01/1986"/>
        <s v="20/6/1988"/>
        <s v="20/09/1986"/>
        <d v="1990-09-11T00:00:00"/>
        <d v="1991-09-20T00:00:00"/>
        <s v="29/12/1995"/>
        <s v="21/7/1996"/>
        <s v="20/10/1983"/>
        <s v="18/03/1974"/>
        <s v="27/04/1988"/>
        <s v="11/11/1989"/>
        <s v="11/02/1983"/>
        <s v="8/1/1976"/>
        <s v="25/3/1972"/>
        <s v="12/07/1981"/>
        <s v="10/3/1999"/>
        <s v="06/01/1986"/>
        <s v="8/04/2004"/>
        <s v="3/09/1991"/>
        <s v="18/02/1979"/>
        <s v="8/12/1988"/>
        <d v="1995-06-17T00:00:00"/>
        <s v="09/10/1981"/>
        <d v="1983-12-21T00:00:00"/>
        <d v="1988-04-04T00:00:00"/>
        <s v="20/3/1978"/>
        <s v="14/04/1990"/>
        <s v="14/12/1968"/>
        <s v="17/7/1970"/>
        <s v="14/01/1981"/>
        <s v="04/12/1985"/>
        <s v="14/04/1994"/>
        <s v="29/11/1984"/>
        <s v="17/04/1984"/>
        <s v="09/06/1973"/>
        <s v="20/3/1989"/>
        <s v="20/4/1991"/>
        <s v="02/07/1983"/>
        <s v="04/03/1971"/>
        <s v="27/03/1977"/>
        <s v="22/01/1971"/>
        <s v="14/02/1994"/>
        <s v="28/05/1984"/>
        <s v="07/04/1997"/>
        <s v="20/12/1979"/>
        <d v="1996-04-18T00:00:00"/>
        <s v="7/6/1980"/>
        <d v="1986-02-15T00:00:00"/>
        <d v="1981-02-19T00:00:00"/>
        <d v="1996-01-01T00:00:00"/>
        <s v="13/07/1983"/>
        <s v="13/09/1987"/>
        <s v="05/01/1967"/>
        <d v="1977-03-26T00:00:00"/>
        <d v="1978-09-04T00:00:00"/>
        <d v="1979-12-18T00:00:00"/>
        <d v="1970-08-12T00:00:00"/>
        <d v="1975-12-02T00:00:00"/>
        <d v="1983-05-06T00:00:00"/>
        <d v="1978-08-20T00:00:00"/>
        <d v="1983-07-22T00:00:00"/>
        <d v="1979-05-21T00:00:00"/>
        <d v="1987-09-01T00:00:00"/>
        <d v="1995-01-23T00:00:00"/>
        <d v="1994-02-18T00:00:00"/>
        <s v="12/01/1967"/>
        <s v="18/06/1992"/>
        <s v="08/10/1989"/>
        <s v="02/01/1989"/>
        <s v="28/09/1979"/>
        <s v="29/04/1984"/>
        <s v="15/01/1980"/>
        <s v="18/4/1991"/>
        <d v="1986-02-28T00:00:00"/>
        <s v="30/07/1991"/>
        <s v="22/11/1995"/>
        <s v="30/11/1992"/>
        <s v="10/12/1977"/>
        <s v="24/10/1988"/>
        <s v="10/08/1977"/>
        <s v="15/5/1976"/>
        <s v="07/04/1986"/>
        <s v="30/03/1980"/>
        <s v="16/04/1991"/>
        <s v="27/03/1984"/>
        <s v="18/09/1973"/>
        <s v="04/03/1987"/>
        <s v="05/05/1983"/>
        <s v="11/09/1974"/>
        <s v="31/07/1988"/>
        <s v="20/07/1984"/>
        <s v="18/01/2000"/>
        <d v="1975-10-29T00:00:00"/>
        <s v="01/11/1988"/>
        <s v="16/02/1996"/>
        <s v="21/08/1992"/>
        <s v="06/07/1991"/>
        <s v="17/04/1995"/>
        <s v="12/09/1983"/>
        <s v="12/06/1993"/>
        <d v="2000-08-01T00:00:00"/>
        <s v="07/07/1990"/>
        <d v="1982-09-09T00:00:00"/>
        <s v="21/05/1991"/>
        <s v="23/4/1983"/>
        <s v="11/09/1993"/>
        <s v="27/12/2000"/>
        <s v="19/10/1980"/>
        <s v="26/09/1992"/>
        <s v="03/04/1993"/>
        <s v="29/06/1995"/>
        <s v="11/2/1997"/>
        <s v="30/06/1995"/>
        <s v="20/09/2003"/>
        <s v="19/10/1978"/>
        <s v="28/02/1996"/>
        <s v="13/12/1991"/>
        <d v="1988-11-14T00:00:00"/>
        <s v="19/08/1988"/>
        <s v="08/06/1989"/>
        <s v="17/07/1974"/>
        <s v="05/03/1974"/>
        <d v="1975-05-19T00:00:00"/>
        <s v="04/02/1973"/>
        <s v="29/07/1992"/>
        <s v="08/02/1994"/>
        <s v="18/10/1993"/>
        <d v="1980-02-25T00:00:00"/>
        <s v="26/05/1984"/>
        <d v="1981-03-06T00:00:00"/>
        <s v="25/10/1999"/>
        <d v="1990-07-27T00:00:00"/>
        <d v="1973-09-25T00:00:00"/>
        <d v="1984-12-16T00:00:00"/>
        <d v="1979-05-03T00:00:00"/>
        <d v="1966-04-22T00:00:00"/>
        <d v="1965-12-12T00:00:00"/>
        <d v="1993-01-25T00:00:00"/>
        <d v="1992-08-24T00:00:00"/>
        <d v="1985-07-07T00:00:00"/>
        <d v="1995-01-24T00:00:00"/>
        <d v="1990-02-20T00:00:00"/>
        <d v="1992-03-31T00:00:00"/>
        <d v="1991-05-23T00:00:00"/>
        <d v="1995-08-25T00:00:00"/>
        <d v="1988-04-23T00:00:00"/>
        <d v="1994-04-09T00:00:00"/>
        <d v="1991-04-18T00:00:00"/>
        <d v="1997-01-17T00:00:00"/>
        <d v="1994-08-17T00:00:00"/>
        <d v="1986-07-12T00:00:00"/>
        <d v="1989-10-23T00:00:00"/>
        <d v="1985-08-20T00:00:00"/>
        <d v="1981-10-16T00:00:00"/>
        <d v="1996-09-13T00:00:00"/>
        <d v="1996-11-18T00:00:00"/>
        <d v="2000-10-15T00:00:00"/>
        <d v="1999-06-19T00:00:00"/>
        <d v="1992-02-20T00:00:00"/>
        <d v="1994-04-06T00:00:00"/>
        <d v="1985-03-18T00:00:00"/>
        <d v="1978-04-26T00:00:00"/>
        <d v="1995-08-16T00:00:00"/>
        <d v="1991-11-24T00:00:00"/>
        <d v="1995-02-11T00:00:00"/>
        <d v="1996-11-09T00:00:00"/>
        <d v="1989-07-16T00:00:00"/>
        <d v="1986-03-26T00:00:00"/>
        <d v="1996-03-15T00:00:00"/>
        <d v="1999-04-16T00:00:00"/>
        <d v="1999-03-19T00:00:00"/>
        <d v="1999-03-14T00:00:00"/>
        <d v="1995-09-14T00:00:00"/>
        <d v="1996-07-14T00:00:00"/>
        <d v="1998-03-08T00:00:00"/>
        <d v="1997-03-01T00:00:00"/>
        <d v="2000-07-14T00:00:00"/>
        <d v="2000-01-05T00:00:00"/>
        <d v="1988-04-01T00:00:00"/>
        <d v="1993-12-17T00:00:00"/>
        <d v="1996-07-02T00:00:00"/>
        <d v="1991-10-01T00:00:00"/>
        <d v="2004-01-20T00:00:00"/>
        <d v="2000-08-19T00:00:00"/>
        <d v="2000-09-19T00:00:00"/>
        <d v="1998-12-21T00:00:00"/>
        <d v="1994-07-20T00:00:00"/>
        <d v="2000-04-15T00:00:00"/>
        <d v="2001-10-23T00:00:00"/>
        <d v="1998-06-15T00:00:00"/>
        <d v="1996-05-27T00:00:00"/>
        <d v="1999-06-24T00:00:00"/>
        <d v="1992-02-15T00:00:00"/>
        <d v="1993-03-01T00:00:00"/>
        <d v="1997-03-02T00:00:00"/>
        <d v="1999-02-28T00:00:00"/>
        <d v="2003-03-25T00:00:00"/>
        <d v="1993-01-13T00:00:00"/>
        <d v="2002-07-25T00:00:00"/>
        <d v="2001-01-10T00:00:00"/>
        <d v="1997-12-26T00:00:00"/>
        <d v="1970-03-22T00:00:00"/>
        <d v="1986-03-17T00:00:00"/>
        <d v="1975-02-28T00:00:00"/>
        <d v="1987-12-24T00:00:00"/>
        <d v="1991-07-22T00:00:00"/>
        <d v="1984-09-06T00:00:00"/>
        <d v="1981-02-07T00:00:00"/>
        <d v="1983-11-26T00:00:00"/>
        <d v="1992-01-25T00:00:00"/>
        <d v="1990-12-26T00:00:00"/>
        <d v="1996-05-07T00:00:00"/>
        <d v="1982-01-16T00:00:00"/>
        <d v="1971-08-15T00:00:00"/>
        <d v="1998-01-23T00:00:00"/>
        <d v="1974-07-29T00:00:00"/>
        <d v="1988-03-28T00:00:00"/>
        <d v="1985-01-17T00:00:00"/>
        <d v="1966-05-03T00:00:00"/>
        <d v="1996-10-18T00:00:00"/>
        <d v="1970-05-19T00:00:00"/>
        <d v="1959-11-28T00:00:00"/>
        <d v="1976-12-07T00:00:00"/>
        <d v="1994-03-29T00:00:00"/>
        <d v="1998-11-26T00:00:00"/>
        <d v="1993-02-07T00:00:00"/>
        <d v="1995-07-12T00:00:00"/>
        <d v="1976-11-13T00:00:00"/>
        <d v="1961-07-04T00:00:00"/>
        <d v="1985-11-25T00:00:00"/>
        <d v="1971-12-21T00:00:00"/>
        <d v="1996-01-19T00:00:00"/>
        <d v="1997-05-17T00:00:00"/>
        <d v="1995-06-01T00:00:00"/>
        <d v="1979-03-22T00:00:00"/>
        <d v="1988-01-31T00:00:00"/>
        <d v="1992-03-10T00:00:00"/>
        <d v="1996-09-11T00:00:00"/>
        <d v="1995-10-03T00:00:00"/>
        <d v="1957-10-01T00:00:00"/>
        <d v="1986-10-16T00:00:00"/>
        <d v="1979-02-14T00:00:00"/>
        <d v="1980-09-24T00:00:00"/>
        <d v="1998-07-27T00:00:00"/>
        <d v="1999-04-05T00:00:00"/>
        <d v="1976-03-13T00:00:00"/>
        <d v="1991-11-08T00:00:00"/>
        <d v="1995-05-01T00:00:00"/>
        <d v="1985-02-02T00:00:00"/>
        <d v="1989-08-22T00:00:00"/>
        <d v="1986-04-06T00:00:00"/>
        <d v="1986-05-28T00:00:00"/>
        <d v="1995-08-21T00:00:00"/>
        <d v="1988-09-26T00:00:00"/>
        <d v="1996-07-30T00:00:00"/>
        <d v="1978-12-14T00:00:00"/>
        <d v="1961-06-20T00:00:00"/>
        <d v="1994-04-08T00:00:00"/>
        <d v="1989-12-11T00:00:00"/>
        <d v="2000-08-25T00:00:00"/>
        <d v="1985-03-22T00:00:00"/>
        <d v="1980-07-28T00:00:00"/>
        <s v="18/02/1978"/>
        <d v="1997-01-03T00:00:00"/>
        <d v="1983-10-14T00:00:00"/>
        <d v="1994-01-05T00:00:00"/>
        <d v="1998-11-07T00:00:00"/>
        <d v="2004-12-10T00:00:00"/>
        <d v="2004-12-22T00:00:00"/>
        <d v="1995-12-26T00:00:00"/>
        <d v="1996-11-10T00:00:00"/>
        <d v="1977-05-20T00:00:00"/>
        <d v="1970-09-01T00:00:00"/>
        <d v="2003-02-14T00:00:00"/>
        <d v="1967-09-16T00:00:00"/>
        <d v="1983-08-27T00:00:00"/>
        <d v="1981-08-15T00:00:00"/>
        <d v="1984-04-26T00:00:00"/>
        <d v="1994-05-26T00:00:00"/>
        <d v="1992-12-07T00:00:00"/>
        <d v="1982-08-22T00:00:00"/>
        <d v="1977-01-11T00:00:00"/>
        <d v="1990-03-10T00:00:00"/>
        <d v="1985-11-22T00:00:00"/>
        <d v="1991-12-05T00:00:00"/>
        <d v="1974-09-08T00:00:00"/>
        <d v="1992-11-24T00:00:00"/>
        <d v="1979-06-12T00:00:00"/>
        <d v="1993-04-20T00:00:00"/>
        <d v="1978-07-10T00:00:00"/>
        <d v="1992-07-07T00:00:00"/>
        <d v="1973-09-28T00:00:00"/>
        <d v="1973-01-19T00:00:00"/>
        <d v="1990-05-03T00:00:00"/>
        <d v="1984-05-16T00:00:00"/>
        <d v="1998-12-05T00:00:00"/>
        <d v="1992-09-10T00:00:00"/>
        <d v="2000-01-22T00:00:00"/>
        <d v="1988-05-20T00:00:00"/>
        <d v="1979-08-26T00:00:00"/>
        <d v="1995-04-24T00:00:00"/>
        <d v="1991-10-05T00:00:00"/>
        <d v="1991-03-26T00:00:00"/>
        <d v="1965-09-28T00:00:00"/>
        <d v="1992-04-03T00:00:00"/>
        <d v="2001-08-04T00:00:00"/>
        <d v="1998-07-09T00:00:00"/>
        <d v="1986-09-28T00:00:00"/>
        <d v="1994-02-01T00:00:00"/>
        <d v="1998-09-23T00:00:00"/>
        <d v="1979-04-06T00:00:00"/>
        <d v="1985-06-24T00:00:00"/>
        <d v="1996-01-12T00:00:00"/>
        <d v="1991-10-30T00:00:00"/>
        <d v="1978-02-21T00:00:00"/>
        <d v="1986-11-30T00:00:00"/>
        <d v="1987-07-30T00:00:00"/>
        <d v="1984-09-13T00:00:00"/>
        <d v="1994-03-26T00:00:00"/>
        <d v="1977-06-23T00:00:00"/>
        <d v="1991-05-29T00:00:00"/>
        <d v="1973-06-02T00:00:00"/>
        <d v="1975-02-21T00:00:00"/>
        <d v="1988-07-26T00:00:00"/>
        <d v="1976-01-13T00:00:00"/>
        <d v="1987-10-15T00:00:00"/>
        <d v="1966-01-26T00:00:00"/>
        <d v="1993-05-11T00:00:00"/>
        <d v="1979-04-18T00:00:00"/>
        <d v="1985-05-29T00:00:00"/>
        <d v="1995-05-29T00:00:00"/>
        <d v="1968-01-14T00:00:00"/>
        <d v="1963-08-18T00:00:00"/>
        <d v="1974-08-16T00:00:00"/>
        <d v="1982-11-20T00:00:00"/>
        <d v="1973-07-25T00:00:00"/>
        <d v="1967-12-28T00:00:00"/>
        <d v="1984-11-01T00:00:00"/>
        <d v="1989-12-05T00:00:00"/>
        <d v="1970-02-21T00:00:00"/>
        <d v="1972-01-04T00:00:00"/>
        <d v="1977-04-13T00:00:00"/>
        <d v="1993-04-26T00:00:00"/>
        <d v="1995-07-11T00:00:00"/>
        <d v="1987-10-04T00:00:00"/>
        <d v="1991-04-13T00:00:00"/>
        <d v="1977-08-20T00:00:00"/>
        <d v="1992-01-05T00:00:00"/>
        <d v="1980-12-04T00:00:00"/>
        <d v="1996-02-05T00:00:00"/>
        <d v="1989-09-06T00:00:00"/>
        <d v="1987-07-07T00:00:00"/>
        <d v="1993-06-04T00:00:00"/>
        <d v="1983-08-08T00:00:00"/>
        <d v="1991-12-19T00:00:00"/>
        <d v="1976-12-06T00:00:00"/>
        <d v="1984-09-03T00:00:00"/>
        <d v="1996-10-25T00:00:00"/>
        <d v="1983-08-01T00:00:00"/>
        <d v="1973-10-23T00:00:00"/>
        <d v="1980-08-10T00:00:00"/>
        <d v="1974-10-17T00:00:00"/>
        <d v="1977-10-16T00:00:00"/>
        <d v="1992-03-26T00:00:00"/>
        <d v="1999-01-18T00:00:00"/>
        <d v="1983-08-17T00:00:00"/>
        <d v="1968-06-10T00:00:00"/>
        <d v="1977-06-14T00:00:00"/>
        <d v="1998-06-25T00:00:00"/>
        <d v="1990-07-20T00:00:00"/>
        <d v="1992-06-26T00:00:00"/>
        <d v="1989-12-22T00:00:00"/>
        <d v="1986-02-09T00:00:00"/>
        <d v="1992-04-20T00:00:00"/>
        <d v="1990-05-18T00:00:00"/>
        <d v="1995-06-02T00:00:00"/>
        <d v="1980-03-05T00:00:00"/>
        <d v="1994-10-15T00:00:00"/>
        <d v="1990-07-13T00:00:00"/>
        <d v="1963-06-01T00:00:00"/>
        <d v="1985-09-23T00:00:00"/>
        <d v="1985-06-26T00:00:00"/>
        <d v="1997-12-28T00:00:00"/>
        <d v="1981-09-19T00:00:00"/>
        <d v="1987-04-05T00:00:00"/>
        <d v="1984-05-07T00:00:00"/>
        <d v="1992-03-01T00:00:00"/>
        <d v="1993-03-25T00:00:00"/>
        <d v="1994-04-02T00:00:00"/>
        <d v="1984-05-06T00:00:00"/>
        <d v="1986-08-20T00:00:00"/>
        <d v="1983-10-12T00:00:00"/>
        <d v="1978-03-07T00:00:00"/>
        <d v="1974-01-01T00:00:00"/>
        <d v="1986-03-15T00:00:00"/>
        <d v="1981-02-18T00:00:00"/>
        <d v="1963-09-01T00:00:00"/>
        <d v="1977-10-29T00:00:00"/>
        <d v="1983-11-12T00:00:00"/>
        <d v="1964-07-02T00:00:00"/>
        <d v="1988-01-12T00:00:00"/>
        <d v="1970-12-05T00:00:00"/>
        <d v="1961-08-23T00:00:00"/>
        <d v="1985-05-04T00:00:00"/>
        <d v="1983-07-16T00:00:00"/>
        <d v="1975-08-28T00:00:00"/>
        <d v="1986-05-06T00:00:00"/>
        <d v="1980-09-03T00:00:00"/>
        <d v="1973-03-15T00:00:00"/>
        <d v="1982-10-05T00:00:00"/>
        <d v="1997-11-20T00:00:00"/>
        <d v="1968-08-25T00:00:00"/>
        <d v="1979-09-20T00:00:00"/>
        <d v="1987-03-30T00:00:00"/>
        <d v="1989-05-13T00:00:00"/>
        <d v="1991-11-30T00:00:00"/>
        <d v="1986-07-11T00:00:00"/>
        <d v="1966-07-25T00:00:00"/>
        <d v="1984-01-30T00:00:00"/>
        <d v="1982-10-20T00:00:00"/>
        <d v="1978-12-23T00:00:00"/>
        <d v="1998-01-12T00:00:00"/>
        <d v="1979-07-15T00:00:00"/>
        <d v="1977-07-29T00:00:00"/>
        <d v="1992-03-27T00:00:00"/>
        <d v="1999-12-06T00:00:00"/>
        <d v="1980-11-12T00:00:00"/>
        <d v="1984-03-30T00:00:00"/>
        <d v="2004-04-14T00:00:00"/>
        <d v="1999-07-17T00:00:00"/>
        <d v="1995-12-14T00:00:00"/>
        <d v="1973-07-03T00:00:00"/>
        <d v="1983-04-22T00:00:00"/>
        <d v="1984-03-05T00:00:00"/>
        <d v="1984-06-15T00:00:00"/>
        <d v="1993-09-30T00:00:00"/>
        <d v="1973-09-23T00:00:00"/>
        <d v="1991-03-23T00:00:00"/>
        <d v="1997-10-31T00:00:00"/>
        <d v="1988-01-01T00:00:00"/>
        <d v="1998-10-15T00:00:00"/>
        <d v="1996-08-28T00:00:00"/>
        <d v="1985-06-08T00:00:00"/>
        <d v="1999-01-05T00:00:00"/>
        <d v="2003-02-02T00:00:00"/>
        <d v="1996-04-13T00:00:00"/>
        <d v="1990-03-24T00:00:00"/>
        <d v="1974-10-20T00:00:00"/>
        <d v="1983-09-18T00:00:00"/>
        <d v="1990-01-30T00:00:00"/>
        <d v="1977-04-02T00:00:00"/>
        <d v="1987-06-15T00:00:00"/>
        <d v="1982-10-23T00:00:00"/>
        <d v="1986-11-04T00:00:00"/>
        <d v="1997-07-26T00:00:00"/>
        <d v="1994-11-19T00:00:00"/>
        <d v="1996-01-28T00:00:00"/>
        <d v="1995-03-12T00:00:00"/>
        <d v="1975-09-04T00:00:00"/>
        <d v="1980-06-15T00:00:00"/>
        <d v="1989-07-03T00:00:00"/>
        <d v="1975-03-16T00:00:00"/>
        <d v="1963-08-04T00:00:00"/>
        <d v="1967-11-21T00:00:00"/>
        <d v="2005-05-15T00:00:00"/>
        <d v="1993-09-27T00:00:00"/>
        <d v="2000-08-05T00:00:00"/>
        <d v="1991-07-30T00:00:00"/>
        <d v="1995-07-24T00:00:00"/>
        <d v="1979-11-12T00:00:00"/>
        <d v="1996-08-20T00:00:00"/>
        <d v="1978-05-13T00:00:00"/>
        <d v="1963-08-15T00:00:00"/>
        <d v="1980-05-13T00:00:00"/>
        <d v="1968-07-10T00:00:00"/>
        <d v="1971-03-02T00:00:00"/>
        <d v="1981-10-22T00:00:00"/>
        <d v="1979-04-04T00:00:00"/>
        <d v="1997-04-02T00:00:00"/>
        <d v="1981-10-15T00:00:00"/>
        <d v="1988-07-16T00:00:00"/>
        <d v="1998-03-28T00:00:00"/>
        <d v="1990-02-17T00:00:00"/>
        <d v="1983-11-02T00:00:00"/>
        <d v="1996-03-18T00:00:00"/>
        <d v="1995-10-26T00:00:00"/>
        <d v="1997-09-02T00:00:00"/>
        <d v="1982-12-30T00:00:00"/>
        <d v="1985-01-10T00:00:00"/>
        <d v="1972-12-07T00:00:00"/>
        <d v="1982-03-26T00:00:00"/>
        <d v="1990-03-22T00:00:00"/>
        <d v="1981-04-14T00:00:00"/>
        <d v="1975-06-22T00:00:00"/>
        <d v="1996-01-08T00:00:00"/>
        <d v="1996-09-20T00:00:00"/>
        <d v="1972-01-08T00:00:00"/>
        <d v="2000-03-13T00:00:00"/>
        <d v="1984-10-03T00:00:00"/>
        <d v="1976-08-27T00:00:00"/>
        <d v="1973-03-05T00:00:00"/>
        <d v="1984-05-17T00:00:00"/>
        <d v="1976-09-30T00:00:00"/>
        <d v="1955-02-13T00:00:00"/>
        <d v="1969-02-05T00:00:00"/>
        <d v="1976-12-08T00:00:00"/>
        <d v="1960-09-28T00:00:00"/>
        <d v="1990-09-03T00:00:00"/>
        <d v="2000-12-29T00:00:00"/>
        <d v="1991-01-29T00:00:00"/>
        <d v="1992-08-02T00:00:00"/>
        <d v="1986-11-09T00:00:00"/>
        <d v="1999-09-30T00:00:00"/>
        <d v="2003-05-19T00:00:00"/>
        <d v="1974-02-08T00:00:00"/>
        <d v="1981-02-13T00:00:00"/>
        <d v="1981-09-22T00:00:00"/>
        <d v="1994-08-21T00:00:00"/>
        <d v="1973-12-01T00:00:00"/>
        <d v="1997-03-21T00:00:00"/>
        <d v="1984-11-20T00:00:00"/>
        <d v="1992-07-08T00:00:00"/>
        <d v="1984-12-11T00:00:00"/>
        <d v="1994-07-09T00:00:00"/>
        <d v="1993-11-12T00:00:00"/>
        <d v="1982-08-06T00:00:00"/>
        <d v="1992-03-03T00:00:00"/>
        <d v="1989-05-25T00:00:00"/>
        <d v="1989-10-24T00:00:00"/>
        <d v="1974-02-15T00:00:00"/>
        <d v="1990-10-01T00:00:00"/>
        <d v="1990-06-08T00:00:00"/>
        <d v="1995-10-28T00:00:00"/>
        <d v="1990-01-20T00:00:00"/>
        <d v="1987-08-12T00:00:00"/>
        <d v="1989-07-15T00:00:00"/>
        <d v="1977-08-05T00:00:00"/>
        <d v="1993-12-26T00:00:00"/>
        <d v="1993-05-28T00:00:00"/>
        <d v="1999-10-18T00:00:00"/>
        <d v="1984-06-13T00:00:00"/>
        <d v="1991-01-23T00:00:00"/>
        <d v="1995-02-04T00:00:00"/>
        <d v="1985-10-25T00:00:00"/>
        <d v="1996-08-17T00:00:00"/>
        <d v="1997-06-30T00:00:00"/>
        <d v="1976-10-12T00:00:00"/>
        <d v="1991-02-22T00:00:00"/>
        <d v="2002-06-28T00:00:00"/>
        <d v="1993-01-27T00:00:00"/>
        <d v="1979-10-22T00:00:00"/>
        <d v="1974-08-08T00:00:00"/>
        <d v="2000-02-18T00:00:00"/>
        <d v="1981-06-09T00:00:00"/>
        <d v="2000-08-11T00:00:00"/>
        <d v="1996-04-28T00:00:00"/>
        <d v="1997-08-21T00:00:00"/>
        <d v="1974-10-08T00:00:00"/>
        <d v="1982-04-23T00:00:00"/>
        <d v="1985-05-17T00:00:00"/>
        <d v="1968-02-11T00:00:00"/>
        <d v="1962-03-03T00:00:00"/>
        <d v="1965-08-29T00:00:00"/>
        <d v="1979-10-26T00:00:00"/>
        <d v="1967-08-07T00:00:00"/>
        <d v="1955-01-17T00:00:00"/>
        <d v="1956-05-11T00:00:00"/>
        <d v="1962-03-18T00:00:00"/>
        <d v="1960-06-08T00:00:00"/>
        <d v="1971-01-18T00:00:00"/>
        <d v="1960-07-08T00:00:00"/>
        <d v="1986-03-12T00:00:00"/>
        <d v="1972-08-27T00:00:00"/>
        <d v="1979-10-01T00:00:00"/>
        <d v="1984-02-04T00:00:00"/>
        <d v="1980-06-24T00:00:00"/>
        <d v="1982-03-10T00:00:00"/>
        <d v="1979-12-02T00:00:00"/>
        <d v="1989-05-26T00:00:00"/>
        <d v="1978-11-30T00:00:00"/>
        <d v="1978-07-06T00:00:00"/>
        <d v="1974-05-07T00:00:00"/>
        <d v="1987-12-05T00:00:00"/>
        <d v="1980-11-29T00:00:00"/>
        <d v="1986-01-24T00:00:00"/>
        <d v="1987-04-21T00:00:00"/>
        <d v="1997-02-28T00:00:00"/>
        <d v="1978-09-23T00:00:00"/>
        <d v="1981-10-03T00:00:00"/>
        <d v="1971-07-08T00:00:00"/>
        <d v="1985-07-27T00:00:00"/>
        <d v="1974-04-15T00:00:00"/>
        <d v="1981-09-06T00:00:00"/>
        <d v="1988-06-21T00:00:00"/>
        <d v="1995-01-14T00:00:00"/>
        <d v="1980-11-09T00:00:00"/>
        <d v="1962-08-10T00:00:00"/>
        <d v="1976-10-19T00:00:00"/>
        <d v="1987-08-08T00:00:00"/>
        <d v="1981-07-04T00:00:00"/>
        <d v="1984-11-22T00:00:00"/>
        <d v="1978-01-20T00:00:00"/>
        <d v="1994-04-03T00:00:00"/>
        <d v="1978-11-19T00:00:00"/>
        <d v="1985-10-28T00:00:00"/>
        <d v="1989-01-28T00:00:00"/>
        <d v="1972-04-20T00:00:00"/>
        <d v="1969-04-30T00:00:00"/>
        <d v="1988-07-15T00:00:00"/>
        <d v="1992-03-18T00:00:00"/>
        <d v="1982-11-23T00:00:00"/>
        <d v="1977-05-18T00:00:00"/>
        <d v="1986-06-14T00:00:00"/>
        <d v="1988-05-15T00:00:00"/>
        <d v="1978-01-08T00:00:00"/>
        <d v="1983-10-16T00:00:00"/>
        <d v="1972-11-15T00:00:00"/>
        <s v="07/03/1975"/>
        <s v="27/06/1984"/>
        <d v="1988-07-30T00:00:00"/>
        <d v="1970-01-13T00:00:00"/>
        <s v="10/3/76"/>
        <s v="1/2/78"/>
        <d v="1960-08-09T00:00:00"/>
        <d v="1977-02-27T00:00:00"/>
        <d v="1986-06-12T00:00:00"/>
        <d v="1979-07-27T00:00:00"/>
        <d v="1978-03-09T00:00:00"/>
        <d v="1977-07-07T00:00:00"/>
        <d v="1983-12-14T00:00:00"/>
        <d v="1974-10-24T00:00:00"/>
        <d v="1997-01-18T00:00:00"/>
        <s v="21/4/66"/>
        <s v="26/11/1962"/>
        <s v="5/02/1993"/>
        <s v="22/11/1993"/>
        <s v="19/04/1974"/>
        <s v="30/06/1996"/>
        <s v="10/01/1985"/>
        <s v="09/09/1986"/>
        <s v="08/11/1973"/>
        <s v="01/10/1975"/>
        <s v="14/07/1987"/>
        <s v="04/02/1998"/>
        <s v="23/12/1995"/>
        <s v="29/10/1986"/>
        <s v="18/09/1988"/>
        <s v="22/05/1979"/>
        <s v="20/10/1986"/>
        <s v="11/02/1973"/>
        <d v="1975-09-18T00:00:00"/>
        <d v="1993-11-01T00:00:00"/>
        <d v="1975-03-22T00:00:00"/>
        <d v="1977-04-30T00:00:00"/>
        <d v="1965-05-31T00:00:00"/>
        <d v="1980-04-12T00:00:00"/>
        <d v="1991-09-05T00:00:00"/>
        <d v="2002-05-22T00:00:00"/>
        <d v="1992-12-21T00:00:00"/>
        <d v="1982-09-04T00:00:00"/>
        <d v="1998-10-03T00:00:00"/>
        <d v="1994-10-08T00:00:00"/>
        <d v="1987-08-23T00:00:00"/>
        <d v="1987-12-23T00:00:00"/>
        <d v="2002-04-23T00:00:00"/>
        <d v="1989-03-23T00:00:00"/>
        <d v="1988-06-29T00:00:00"/>
        <d v="1997-06-09T00:00:00"/>
        <d v="1984-04-17T00:00:00"/>
        <d v="1992-10-03T00:00:00"/>
        <d v="1980-09-04T00:00:00"/>
        <d v="1998-05-09T00:00:00"/>
        <d v="1977-09-27T00:00:00"/>
        <d v="1992-07-14T00:00:00"/>
        <d v="1985-05-15T00:00:00"/>
        <d v="1982-10-28T00:00:00"/>
        <d v="1991-02-16T00:00:00"/>
        <d v="1988-08-03T00:00:00"/>
        <d v="1985-02-12T00:00:00"/>
        <d v="1981-11-12T00:00:00"/>
        <d v="1990-06-28T00:00:00"/>
        <d v="1997-05-04T00:00:00"/>
        <d v="1990-04-27T00:00:00"/>
        <d v="1985-01-05T00:00:00"/>
        <d v="1984-11-27T00:00:00"/>
        <d v="1983-12-29T00:00:00"/>
        <d v="1968-08-29T00:00:00"/>
        <d v="1978-08-13T00:00:00"/>
        <d v="1984-09-21T00:00:00"/>
        <d v="1975-07-09T00:00:00"/>
        <d v="1977-05-05T00:00:00"/>
        <d v="1981-07-29T00:00:00"/>
        <d v="1994-03-10T00:00:00"/>
        <d v="1970-06-27T00:00:00"/>
        <d v="1968-01-17T00:00:00"/>
        <d v="1980-03-01T00:00:00"/>
        <d v="1998-08-07T00:00:00"/>
        <d v="1998-12-12T00:00:00"/>
        <d v="1972-12-18T00:00:00"/>
        <d v="1986-03-01T00:00:00"/>
        <d v="1987-09-12T00:00:00"/>
        <d v="1986-05-02T00:00:00"/>
        <d v="1977-12-12T00:00:00"/>
        <d v="1987-03-17T00:00:00"/>
        <d v="1994-02-04T00:00:00"/>
        <d v="1970-02-16T00:00:00"/>
        <d v="1995-03-11T00:00:00"/>
        <d v="1993-06-14T00:00:00"/>
        <d v="1988-05-14T00:00:00"/>
        <d v="1979-08-15T00:00:00"/>
        <d v="1983-03-28T00:00:00"/>
        <d v="1973-01-23T00:00:00"/>
        <d v="1981-06-23T00:00:00"/>
        <d v="1995-08-30T00:00:00"/>
        <d v="1985-07-31T00:00:00"/>
        <d v="1974-03-25T00:00:00"/>
        <d v="1978-08-22T00:00:00"/>
        <d v="1982-11-18T00:00:00"/>
        <d v="1981-04-26T00:00:00"/>
        <d v="1988-02-01T00:00:00"/>
        <d v="1979-04-01T00:00:00"/>
        <d v="1993-10-06T00:00:00"/>
        <d v="1988-02-06T00:00:00"/>
        <d v="1967-07-30T00:00:00"/>
        <d v="1980-10-30T00:00:00"/>
        <d v="1965-07-10T00:00:00"/>
        <d v="1986-09-14T00:00:00"/>
        <d v="1978-04-16T00:00:00"/>
        <d v="1993-05-06T00:00:00"/>
        <d v="1991-01-02T00:00:00"/>
        <d v="1976-12-04T00:00:00"/>
        <d v="1974-11-17T00:00:00"/>
        <d v="1984-04-20T00:00:00"/>
        <d v="1973-01-04T00:00:00"/>
        <d v="1980-02-26T00:00:00"/>
        <d v="1974-12-25T00:00:00"/>
        <d v="1989-05-17T00:00:00"/>
        <d v="1970-04-12T00:00:00"/>
        <d v="1998-08-08T00:00:00"/>
        <d v="1986-10-20T00:00:00"/>
        <d v="1976-08-26T00:00:00"/>
        <d v="1973-10-07T00:00:00"/>
        <d v="1991-03-19T00:00:00"/>
        <d v="1988-08-22T00:00:00"/>
        <d v="1987-02-01T00:00:00"/>
        <d v="1987-02-26T00:00:00"/>
        <d v="1986-07-24T00:00:00"/>
        <d v="1965-02-23T00:00:00"/>
        <d v="1968-07-29T00:00:00"/>
        <d v="1975-02-06T00:00:00"/>
        <d v="2001-01-01T00:00:00"/>
        <d v="1980-06-09T00:00:00"/>
        <d v="1991-05-22T00:00:00"/>
        <d v="1980-03-28T00:00:00"/>
        <d v="1970-11-27T00:00:00"/>
        <d v="1980-07-15T00:00:00"/>
        <d v="1989-06-26T00:00:00"/>
        <d v="1997-07-20T00:00:00"/>
        <d v="1979-11-01T00:00:00"/>
        <d v="1975-09-17T00:00:00"/>
        <d v="1992-02-06T00:00:00"/>
        <d v="1986-08-06T00:00:00"/>
        <d v="1978-04-11T00:00:00"/>
        <d v="1985-01-01T00:00:00"/>
        <d v="1991-03-03T00:00:00"/>
        <d v="2001-03-27T00:00:00"/>
        <d v="1985-03-06T00:00:00"/>
        <d v="1973-06-09T00:00:00"/>
        <d v="1989-04-28T00:00:00"/>
        <d v="1983-11-16T00:00:00"/>
        <d v="1976-07-26T00:00:00"/>
        <d v="1974-05-25T00:00:00"/>
        <d v="1981-01-09T00:00:00"/>
        <d v="1988-08-23T00:00:00"/>
        <d v="1981-09-05T00:00:00"/>
        <d v="1993-09-29T00:00:00"/>
        <d v="2000-05-26T00:00:00"/>
        <d v="1994-03-13T00:00:00"/>
        <d v="1998-08-16T00:00:00"/>
        <d v="1986-01-12T00:00:00"/>
        <d v="1981-10-13T00:00:00"/>
        <d v="1997-03-30T00:00:00"/>
        <d v="1964-06-22T00:00:00"/>
        <d v="1985-05-20T00:00:00"/>
        <d v="1987-11-24T00:00:00"/>
        <d v="1981-11-04T00:00:00"/>
        <d v="1987-01-21T00:00:00"/>
        <d v="1988-03-11T00:00:00"/>
        <d v="1992-02-05T00:00:00"/>
        <d v="1995-09-18T00:00:00"/>
        <d v="1996-09-01T00:00:00"/>
        <d v="1988-11-22T00:00:00"/>
        <d v="1985-06-27T00:00:00"/>
        <d v="1991-04-07T00:00:00"/>
        <d v="1994-03-20T00:00:00"/>
        <d v="1986-12-10T00:00:00"/>
        <d v="1986-03-14T00:00:00"/>
        <d v="1978-06-17T00:00:00"/>
        <d v="1986-10-07T00:00:00"/>
        <d v="1969-01-28T00:00:00"/>
        <d v="1985-10-04T00:00:00"/>
        <d v="1990-11-04T00:00:00"/>
        <d v="1990-06-11T00:00:00"/>
        <d v="1997-06-20T00:00:00"/>
        <d v="1989-01-10T00:00:00"/>
        <d v="1991-05-28T00:00:00"/>
        <d v="1969-02-25T00:00:00"/>
        <d v="2001-02-26T00:00:00"/>
        <d v="1987-08-09T00:00:00"/>
        <d v="1985-06-18T00:00:00"/>
        <d v="1979-01-17T00:00:00"/>
        <d v="1977-01-04T00:00:00"/>
        <d v="1976-05-26T00:00:00"/>
        <d v="1989-06-20T00:00:00"/>
        <d v="1990-06-30T00:00:00"/>
        <d v="1981-04-02T00:00:00"/>
        <d v="1986-11-26T00:00:00"/>
        <d v="1996-01-30T00:00:00"/>
        <d v="1978-06-16T00:00:00"/>
        <d v="1997-08-12T00:00:00"/>
        <d v="1974-03-05T00:00:00"/>
        <d v="2002-03-13T00:00:00"/>
        <d v="1985-11-12T00:00:00"/>
        <d v="1987-06-05T00:00:00"/>
        <d v="1990-06-06T00:00:00"/>
        <d v="1972-02-15T00:00:00"/>
        <d v="1987-02-04T00:00:00"/>
        <d v="1992-10-25T00:00:00"/>
        <d v="1989-01-14T00:00:00"/>
        <d v="1967-01-08T00:00:00"/>
        <d v="1987-02-25T00:00:00"/>
        <d v="1989-08-21T00:00:00"/>
        <d v="1994-05-31T00:00:00"/>
        <d v="1988-07-03T00:00:00"/>
        <d v="1973-11-07T00:00:00"/>
        <d v="1998-09-29T00:00:00"/>
        <d v="1978-05-12T00:00:00"/>
        <d v="1980-03-08T00:00:00"/>
        <d v="1983-04-25T00:00:00"/>
        <d v="1976-01-29T00:00:00"/>
        <d v="1990-05-16T00:00:00"/>
        <d v="1959-11-06T00:00:00"/>
        <d v="2001-11-02T00:00:00"/>
        <d v="1986-11-19T00:00:00"/>
        <d v="1965-08-24T00:00:00"/>
        <d v="1993-06-29T00:00:00"/>
        <d v="1979-05-04T00:00:00"/>
        <d v="1964-09-24T00:00:00"/>
        <d v="1979-12-24T00:00:00"/>
        <d v="2000-11-26T00:00:00"/>
        <d v="1994-03-12T00:00:00"/>
        <d v="1997-03-11T00:00:00"/>
        <d v="1976-03-28T00:00:00"/>
        <d v="1974-01-07T00:00:00"/>
        <d v="1992-11-19T00:00:00"/>
        <d v="1990-08-01T00:00:00"/>
        <d v="1985-01-07T00:00:00"/>
        <d v="1971-04-22T00:00:00"/>
        <d v="1981-03-09T00:00:00"/>
        <d v="1986-11-28T00:00:00"/>
        <d v="1992-06-27T00:00:00"/>
        <d v="1997-06-03T00:00:00"/>
        <d v="1981-10-05T00:00:00"/>
        <d v="1982-08-04T00:00:00"/>
        <d v="1972-01-29T00:00:00"/>
        <d v="1986-10-26T00:00:00"/>
        <d v="1981-01-01T00:00:00"/>
        <d v="1981-10-18T00:00:00"/>
        <d v="1978-06-29T00:00:00"/>
        <d v="1972-05-09T00:00:00"/>
        <d v="1972-12-28T00:00:00"/>
        <d v="1965-11-30T00:00:00"/>
        <d v="1978-01-23T00:00:00"/>
        <d v="2000-07-10T00:00:00"/>
        <d v="1999-03-16T00:00:00"/>
        <d v="1986-11-29T00:00:00"/>
        <d v="1986-10-27T00:00:00"/>
        <d v="1996-02-16T00:00:00"/>
        <d v="1993-10-14T00:00:00"/>
        <d v="1974-11-06T00:00:00"/>
        <d v="1990-11-03T00:00:00"/>
        <d v="1997-10-27T00:00:00"/>
        <d v="1984-01-27T00:00:00"/>
        <d v="1988-07-10T00:00:00"/>
        <d v="1984-02-21T00:00:00"/>
        <d v="2002-08-14T00:00:00"/>
        <d v="1977-03-10T00:00:00"/>
        <d v="1977-10-10T00:00:00"/>
        <d v="1968-08-07T00:00:00"/>
        <d v="1977-01-08T00:00:00"/>
        <d v="1972-12-30T00:00:00"/>
        <d v="1966-03-22T00:00:00"/>
        <d v="1977-08-08T00:00:00"/>
        <d v="1996-12-04T00:00:00"/>
        <d v="1970-12-08T00:00:00"/>
        <d v="1989-10-19T00:00:00"/>
        <d v="1987-12-18T00:00:00"/>
        <d v="1982-11-15T00:00:00"/>
        <d v="1990-06-23T00:00:00"/>
        <d v="1956-02-18T00:00:00"/>
        <d v="1998-04-08T00:00:00"/>
        <d v="1998-01-04T00:00:00"/>
        <d v="1995-05-06T00:00:00"/>
        <d v="1982-04-07T00:00:00"/>
        <d v="1992-12-27T00:00:00"/>
        <d v="1997-08-29T00:00:00"/>
        <d v="1995-10-04T00:00:00"/>
        <d v="1959-10-05T00:00:00"/>
        <d v="1985-05-26T00:00:00"/>
        <d v="1983-08-26T00:00:00"/>
        <d v="1995-05-31T00:00:00"/>
        <d v="2003-12-03T00:00:00"/>
        <d v="2001-03-19T00:00:00"/>
        <d v="1988-10-01T00:00:00"/>
        <d v="1984-11-10T00:00:00"/>
        <d v="1995-05-15T00:00:00"/>
        <d v="1999-09-05T00:00:00"/>
        <d v="1992-07-12T00:00:00"/>
        <d v="1976-03-22T00:00:00"/>
        <d v="1987-05-23T00:00:00"/>
        <d v="1965-08-09T00:00:00"/>
        <d v="1958-02-01T00:00:00"/>
        <d v="1990-10-31T00:00:00"/>
        <d v="1996-02-18T00:00:00"/>
        <d v="1966-10-01T00:00:00"/>
        <d v="1974-10-28T00:00:00"/>
        <d v="1986-07-06T00:00:00"/>
        <d v="1980-02-04T00:00:00"/>
        <d v="1974-02-03T00:00:00"/>
        <d v="1992-01-20T00:00:00"/>
        <d v="1983-09-05T00:00:00"/>
        <d v="1974-03-01T00:00:00"/>
        <d v="1978-05-10T00:00:00"/>
        <d v="1989-07-07T00:00:00"/>
        <d v="1976-04-03T00:00:00"/>
        <d v="1977-11-29T00:00:00"/>
        <d v="1970-09-24T00:00:00"/>
        <d v="1959-06-27T00:00:00"/>
        <d v="1993-07-14T00:00:00"/>
        <d v="1987-04-28T00:00:00"/>
        <d v="1986-01-20T00:00:00"/>
        <d v="1988-01-25T00:00:00"/>
        <d v="1982-05-14T00:00:00"/>
        <d v="1987-07-21T00:00:00"/>
        <d v="2000-07-08T00:00:00"/>
        <d v="1975-03-26T00:00:00"/>
        <d v="1979-12-14T00:00:00"/>
        <d v="1966-11-16T00:00:00"/>
        <d v="1973-06-10T00:00:00"/>
        <d v="1991-02-20T00:00:00"/>
        <d v="1965-02-11T00:00:00"/>
        <d v="1998-02-02T00:00:00"/>
        <d v="1986-02-22T00:00:00"/>
        <d v="1981-06-08T00:00:00"/>
        <d v="1985-04-18T00:00:00"/>
        <d v="2002-02-06T00:00:00"/>
        <d v="1997-11-22T00:00:00"/>
        <d v="1989-04-11T00:00:00"/>
        <d v="1983-08-29T00:00:00"/>
        <s v="08/07/1995"/>
        <s v="26/02/1971"/>
        <s v="29/01/1997"/>
        <d v="1993-09-07T00:00:00"/>
        <d v="1986-01-17T00:00:00"/>
        <d v="1983-06-17T00:00:00"/>
        <d v="1996-01-15T00:00:00"/>
        <d v="1995-11-14T00:00:00"/>
        <d v="1989-08-03T00:00:00"/>
        <d v="2000-06-03T00:00:00"/>
        <d v="1980-09-14T00:00:00"/>
        <d v="1976-11-07T00:00:00"/>
        <d v="1987-01-13T00:00:00"/>
        <d v="1987-08-17T00:00:00"/>
        <d v="1992-04-21T00:00:00"/>
        <d v="1984-06-24T00:00:00"/>
        <d v="1971-07-03T00:00:00"/>
        <d v="1974-01-25T00:00:00"/>
        <d v="1970-07-14T00:00:00"/>
        <d v="1985-02-23T00:00:00"/>
        <d v="1992-12-20T00:00:00"/>
        <d v="1981-08-08T00:00:00"/>
        <d v="2000-06-16T00:00:00"/>
        <d v="1981-04-20T00:00:00"/>
        <d v="1977-09-20T00:00:00"/>
        <d v="1981-01-03T00:00:00"/>
        <d v="1998-05-11T00:00:00"/>
        <d v="1988-11-11T00:00:00"/>
        <d v="1989-06-18T00:00:00"/>
        <d v="1987-07-23T00:00:00"/>
        <d v="1982-12-02T00:00:00"/>
        <d v="1984-09-15T00:00:00"/>
        <d v="1986-11-27T00:00:00"/>
        <d v="1985-08-13T00:00:00"/>
        <d v="1997-09-18T00:00:00"/>
        <d v="1987-09-22T00:00:00"/>
        <d v="1975-06-30T00:00:00"/>
        <d v="1979-03-26T00:00:00"/>
        <d v="1993-02-22T00:00:00"/>
        <d v="1975-12-10T00:00:00"/>
        <d v="1992-09-03T00:00:00"/>
        <d v="1985-07-21T00:00:00"/>
        <d v="1972-11-23T00:00:00"/>
        <d v="2003-09-03T00:00:00"/>
        <d v="1994-06-29T00:00:00"/>
        <d v="1996-04-27T00:00:00"/>
        <d v="1995-05-28T00:00:00"/>
        <d v="1996-09-15T00:00:00"/>
        <d v="1977-01-18T00:00:00"/>
        <d v="1996-07-18T00:00:00"/>
        <d v="1971-06-01T00:00:00"/>
        <d v="1984-06-20T00:00:00"/>
        <d v="1979-05-31T00:00:00"/>
        <d v="1978-11-26T00:00:00"/>
        <d v="1979-05-25T00:00:00"/>
        <d v="1998-11-28T00:00:00"/>
        <d v="1993-01-02T00:00:00"/>
        <d v="1995-03-05T00:00:00"/>
        <d v="1988-02-10T00:00:00"/>
        <d v="1985-08-25T00:00:00"/>
        <d v="1988-09-24T00:00:00"/>
        <d v="1994-08-06T00:00:00"/>
        <d v="1988-05-18T00:00:00"/>
        <d v="1994-09-22T00:00:00"/>
        <d v="1981-04-29T00:00:00"/>
        <d v="1968-08-20T00:00:00"/>
        <d v="1990-02-24T00:00:00"/>
        <d v="1971-05-23T00:00:00"/>
        <d v="1975-05-17T00:00:00"/>
        <d v="1971-05-05T00:00:00"/>
        <d v="1992-07-13T00:00:00"/>
        <d v="1977-12-27T00:00:00"/>
        <d v="1977-04-12T00:00:00"/>
        <d v="1998-04-30T00:00:00"/>
        <d v="1986-06-29T00:00:00"/>
        <d v="1991-08-30T00:00:00"/>
        <d v="1969-01-03T00:00:00"/>
        <d v="1980-03-10T00:00:00"/>
        <d v="1998-06-11T00:00:00"/>
        <d v="1974-02-04T00:00:00"/>
        <d v="1977-06-03T00:00:00"/>
        <d v="1975-02-04T00:00:00"/>
        <d v="1979-10-07T00:00:00"/>
        <d v="1995-04-04T00:00:00"/>
        <d v="1984-10-08T00:00:00"/>
        <d v="1981-02-10T00:00:00"/>
        <d v="1995-11-26T00:00:00"/>
        <d v="1971-07-12T00:00:00"/>
        <d v="1989-07-05T00:00:00"/>
        <d v="1966-09-26T00:00:00"/>
        <d v="1981-06-03T00:00:00"/>
        <d v="1985-07-14T00:00:00"/>
        <d v="1993-03-10T00:00:00"/>
        <d v="1981-04-12T00:00:00"/>
        <d v="1991-11-10T00:00:00"/>
        <d v="1974-12-17T00:00:00"/>
        <d v="1975-04-19T00:00:00"/>
        <d v="1995-03-14T00:00:00"/>
        <d v="1981-08-28T00:00:00"/>
        <d v="1989-07-04T00:00:00"/>
        <d v="1998-04-14T00:00:00"/>
        <d v="1994-12-23T00:00:00"/>
        <d v="1980-05-22T00:00:00"/>
        <d v="1983-06-02T00:00:00"/>
        <d v="1991-08-20T00:00:00"/>
        <d v="1998-02-19T00:00:00"/>
        <d v="1993-09-23T00:00:00"/>
        <d v="1994-01-31T00:00:00"/>
        <d v="2000-11-24T00:00:00"/>
        <d v="1996-08-02T00:00:00"/>
        <d v="1992-04-27T00:00:00"/>
        <d v="1997-04-22T00:00:00"/>
        <d v="2001-10-20T00:00:00"/>
        <d v="1997-01-04T00:00:00"/>
        <d v="2000-11-23T00:00:00"/>
        <d v="2000-11-27T00:00:00"/>
        <d v="2000-03-23T00:00:00"/>
        <d v="1990-11-22T00:00:00"/>
        <d v="2005-01-26T00:00:00"/>
        <d v="2001-11-28T00:00:00"/>
        <d v="1999-01-29T00:00:00"/>
        <d v="2001-06-27T00:00:00"/>
        <d v="1983-09-24T00:00:00"/>
        <d v="1960-02-15T00:00:00"/>
        <d v="1980-10-16T00:00:00"/>
        <d v="1970-06-11T00:00:00"/>
        <d v="1979-02-05T00:00:00"/>
        <d v="1964-12-18T00:00:00"/>
        <d v="1986-03-04T00:00:00"/>
        <d v="1987-05-01T00:00:00"/>
        <d v="1998-12-14T00:00:00"/>
        <d v="1970-02-01T00:00:00"/>
        <d v="1987-09-27T00:00:00"/>
        <d v="1980-08-21T00:00:00"/>
        <d v="1996-08-24T00:00:00"/>
        <d v="1986-09-03T00:00:00"/>
        <d v="1986-08-19T00:00:00"/>
        <d v="1993-11-14T00:00:00"/>
        <d v="2003-04-04T00:00:00"/>
        <d v="1982-09-01T00:00:00"/>
        <d v="1978-06-28T00:00:00"/>
        <d v="1989-05-18T00:00:00"/>
        <d v="1987-03-10T00:00:00"/>
        <d v="1978-02-11T00:00:00"/>
        <s v="14/01/1992"/>
        <d v="1993-04-27T00:00:00"/>
        <d v="1986-06-03T00:00:00"/>
        <d v="1987-08-20T00:00:00"/>
        <d v="1992-03-13T00:00:00"/>
        <d v="1993-04-10T00:00:00"/>
        <d v="1990-04-03T00:00:00"/>
        <d v="1986-04-29T00:00:00"/>
        <d v="1987-12-13T00:00:00"/>
        <d v="1983-12-25T00:00:00"/>
        <d v="1980-07-05T00:00:00"/>
        <d v="1992-08-21T00:00:00"/>
        <d v="1996-08-16T00:00:00"/>
        <d v="1976-10-31T00:00:00"/>
        <d v="1981-11-25T00:00:00"/>
        <d v="1987-05-06T00:00:00"/>
        <d v="1981-05-15T00:00:00"/>
        <d v="1992-05-30T00:00:00"/>
        <d v="1992-04-07T00:00:00"/>
        <d v="1994-08-08T00:00:00"/>
        <d v="1995-01-30T00:00:00"/>
        <d v="1969-03-28T00:00:00"/>
        <d v="1982-05-21T00:00:00"/>
        <d v="1998-09-10T00:00:00"/>
        <d v="1975-06-23T00:00:00"/>
        <d v="1982-01-07T00:00:00"/>
        <d v="1982-07-06T00:00:00"/>
        <d v="1989-04-26T00:00:00"/>
        <d v="1981-04-28T00:00:00"/>
        <d v="2001-09-24T00:00:00"/>
        <d v="1990-03-14T00:00:00"/>
        <d v="1985-09-21T00:00:00"/>
        <d v="1982-09-03T00:00:00"/>
        <d v="2001-01-20T00:00:00"/>
        <d v="1987-08-02T00:00:00"/>
        <d v="1993-08-10T00:00:00"/>
        <d v="1970-08-19T00:00:00"/>
        <d v="1981-09-07T00:00:00"/>
        <d v="1994-04-20T00:00:00"/>
        <d v="1978-05-16T00:00:00"/>
        <d v="1986-01-27T00:00:00"/>
        <d v="1988-02-16T00:00:00"/>
        <d v="1981-09-04T00:00:00"/>
        <d v="2003-03-28T00:00:00"/>
        <d v="1990-08-03T00:00:00"/>
        <d v="1985-02-06T00:00:00"/>
        <d v="2001-08-07T00:00:00"/>
        <d v="1974-05-03T00:00:00"/>
        <d v="1982-09-14T00:00:00"/>
        <d v="1982-01-18T00:00:00"/>
        <d v="1993-07-16T00:00:00"/>
        <d v="1981-10-14T00:00:00"/>
        <d v="1983-01-23T00:00:00"/>
        <d v="1974-09-29T00:00:00"/>
        <d v="1965-02-01T00:00:00"/>
        <d v="1996-07-29T00:00:00"/>
        <d v="1959-11-09T00:00:00"/>
        <d v="1993-06-03T00:00:00"/>
        <d v="1993-02-10T00:00:00"/>
        <d v="1994-08-27T00:00:00"/>
        <d v="1987-05-19T00:00:00"/>
        <d v="2001-09-05T00:00:00"/>
        <d v="1982-07-30T00:00:00"/>
        <d v="1980-08-03T00:00:00"/>
        <d v="1990-04-05T00:00:00"/>
        <d v="1988-06-14T00:00:00"/>
        <d v="1997-03-06T00:00:00"/>
        <d v="1991-02-25T00:00:00"/>
        <d v="1986-08-14T00:00:00"/>
        <d v="1980-08-25T00:00:00"/>
        <d v="1994-07-28T00:00:00"/>
        <d v="1988-12-25T00:00:00"/>
        <d v="1966-08-21T00:00:00"/>
        <d v="1991-12-01T00:00:00"/>
        <d v="1986-01-07T00:00:00"/>
        <d v="1994-12-04T00:00:00"/>
        <d v="1988-12-23T00:00:00"/>
        <d v="1996-05-13T00:00:00"/>
        <d v="1986-06-18T00:00:00"/>
        <d v="1996-04-05T00:00:00"/>
        <d v="1980-09-26T00:00:00"/>
        <d v="1992-01-02T00:00:00"/>
        <d v="1998-07-11T00:00:00"/>
        <d v="1968-05-24T00:00:00"/>
        <d v="1971-08-11T00:00:00"/>
        <d v="1996-10-19T00:00:00"/>
        <d v="1990-11-13T00:00:00"/>
        <d v="1968-02-22T00:00:00"/>
        <d v="1987-09-10T00:00:00"/>
        <d v="1980-01-03T00:00:00"/>
        <d v="1987-08-22T00:00:00"/>
        <d v="1993-11-29T00:00:00"/>
        <d v="1994-02-11T00:00:00"/>
        <d v="1993-08-02T00:00:00"/>
        <d v="1994-05-29T00:00:00"/>
        <d v="1997-02-10T00:00:00"/>
        <d v="1980-12-29T00:00:00"/>
        <d v="2000-02-25T00:00:00"/>
        <d v="1997-09-14T00:00:00"/>
        <d v="1988-03-18T00:00:00"/>
        <d v="2000-05-09T00:00:00"/>
        <d v="1989-05-08T00:00:00"/>
        <d v="1988-10-28T00:00:00"/>
        <d v="1995-09-13T00:00:00"/>
        <d v="1974-08-02T00:00:00"/>
        <d v="1993-07-06T00:00:00"/>
        <d v="1999-11-17T00:00:00"/>
        <d v="1999-09-27T00:00:00"/>
        <d v="1997-09-22T00:00:00"/>
        <d v="1984-10-01T00:00:00"/>
        <d v="1991-03-16T00:00:00"/>
        <d v="1983-03-22T00:00:00"/>
        <d v="1998-12-25T00:00:00"/>
        <d v="1990-11-11T00:00:00"/>
        <s v="16/07/1993"/>
        <s v="01/07/1988"/>
        <s v="02/12/2003"/>
        <s v="16/01/1999"/>
        <s v="28/06/1995"/>
        <s v="25/03/1987"/>
        <s v="19/09/2000"/>
        <s v="04/09/1988"/>
        <s v="30/07/2003"/>
        <s v="14/04/1996"/>
        <s v="25/05/1980"/>
        <s v="13/02/1999"/>
        <s v="29/07/1991"/>
        <s v="21/01/1987"/>
        <s v="23/01/1989"/>
        <s v="30/11/1987"/>
        <d v="1987-02-27T00:00:00"/>
        <s v="15/11/1992"/>
        <s v="03/02/1996"/>
        <s v="18/04/1976"/>
        <s v="16/11/1982"/>
        <s v="12/10/1984"/>
        <s v="15/09/1982"/>
        <s v="26/04/1992"/>
        <s v="21/12/1985"/>
        <s v="22/11/1998"/>
        <s v="04/01/1973"/>
        <s v="03/04/1983"/>
        <s v="17/05/1997"/>
        <s v="18/06/1982"/>
        <s v="14/04/2001"/>
        <s v="22/07/1983"/>
        <s v="22/01/1994"/>
        <s v="13/07/1990"/>
        <s v="23/02/1996"/>
        <s v="28/04/1999"/>
        <s v="26/12/1995"/>
        <s v="30/10/1981"/>
        <s v="29/10/2003"/>
        <s v="17/02/1996"/>
        <s v="25/06/1986"/>
        <s v="28/04/1980"/>
        <s v="28/10/2000"/>
        <s v="09/12/1993"/>
        <s v="02/10/1995"/>
        <s v="15/08/1989"/>
        <d v="1998-09-22T00:00:00"/>
        <d v="1990-06-04T00:00:00"/>
        <d v="1993-11-24T00:00:00"/>
        <d v="1972-01-20T00:00:00"/>
        <d v="1971-03-05T00:00:00"/>
        <d v="1995-05-17T00:00:00"/>
        <d v="1985-04-24T00:00:00"/>
        <d v="1991-04-10T00:00:00"/>
        <d v="1971-02-07T00:00:00"/>
        <d v="1998-05-20T00:00:00"/>
        <d v="1993-10-28T00:00:00"/>
        <d v="1989-04-10T00:00:00"/>
        <d v="1992-11-16T00:00:00"/>
        <d v="1983-04-18T00:00:00"/>
        <d v="1985-01-19T00:00:00"/>
        <d v="1994-12-07T00:00:00"/>
        <d v="1978-09-24T00:00:00"/>
        <d v="1990-04-08T00:00:00"/>
        <d v="1974-12-23T00:00:00"/>
        <d v="1996-11-06T00:00:00"/>
        <d v="1995-04-07T00:00:00"/>
        <d v="1973-08-05T00:00:00"/>
        <d v="1993-02-15T00:00:00"/>
        <d v="1969-06-30T00:00:00"/>
        <d v="1987-07-29T00:00:00"/>
        <d v="1988-03-13T00:00:00"/>
        <d v="1980-07-17T00:00:00"/>
        <d v="1984-05-26T00:00:00"/>
        <d v="1995-11-13T00:00:00"/>
        <d v="1995-01-04T00:00:00"/>
        <d v="1983-07-28T00:00:00"/>
        <d v="1977-11-17T00:00:00"/>
        <d v="1999-12-22T00:00:00"/>
        <d v="1999-12-15T00:00:00"/>
        <d v="1982-07-10T00:00:00"/>
        <d v="1986-08-07T00:00:00"/>
        <d v="1983-08-03T00:00:00"/>
        <d v="1995-01-25T00:00:00"/>
        <d v="1995-01-28T00:00:00"/>
        <d v="1993-02-05T00:00:00"/>
        <d v="1974-07-27T00:00:00"/>
        <d v="1992-11-26T00:00:00"/>
        <d v="1992-07-24T00:00:00"/>
        <d v="1989-11-20T00:00:00"/>
        <d v="1999-02-19T00:00:00"/>
        <d v="1971-07-17T00:00:00"/>
        <d v="1984-10-23T00:00:00"/>
        <d v="1992-03-17T00:00:00"/>
        <d v="1991-01-19T00:00:00"/>
        <d v="1992-10-19T00:00:00"/>
        <d v="1979-11-25T00:00:00"/>
        <d v="1998-10-09T00:00:00"/>
        <d v="1995-04-12T00:00:00"/>
        <d v="1976-02-25T00:00:00"/>
        <d v="1979-04-17T00:00:00"/>
        <d v="1997-03-25T00:00:00"/>
        <d v="1994-12-31T00:00:00"/>
        <d v="1981-06-04T00:00:00"/>
        <d v="1988-09-18T00:00:00"/>
        <d v="1981-03-20T00:00:00"/>
        <d v="1982-12-25T00:00:00"/>
        <d v="2002-08-17T00:00:00"/>
        <d v="1972-08-18T00:00:00"/>
        <d v="1979-06-16T00:00:00"/>
        <d v="1989-11-11T00:00:00"/>
        <d v="1988-09-09T00:00:00"/>
        <d v="1976-08-08T00:00:00"/>
        <d v="1977-09-04T00:00:00"/>
        <d v="1996-02-14T00:00:00"/>
        <d v="2003-06-17T00:00:00"/>
        <d v="1984-04-10T00:00:00"/>
        <d v="1965-08-22T00:00:00"/>
        <d v="1978-10-20T00:00:00"/>
        <d v="1974-06-21T00:00:00"/>
        <d v="1986-11-23T00:00:00"/>
        <d v="1978-09-19T00:00:00"/>
        <d v="1990-07-31T00:00:00"/>
        <d v="1998-11-19T00:00:00"/>
        <d v="1996-01-22T00:00:00"/>
        <d v="1983-12-09T00:00:00"/>
        <d v="1998-09-20T00:00:00"/>
        <d v="1993-03-19T00:00:00"/>
        <d v="1987-05-26T00:00:00"/>
        <d v="1995-10-06T00:00:00"/>
        <d v="1974-12-21T00:00:00"/>
        <d v="1966-11-02T00:00:00"/>
        <d v="1982-11-30T00:00:00"/>
        <d v="1984-06-23T00:00:00"/>
        <d v="1964-04-10T00:00:00"/>
        <d v="1985-04-30T00:00:00"/>
        <d v="1984-02-13T00:00:00"/>
        <d v="1969-03-10T00:00:00"/>
        <d v="1977-07-26T00:00:00"/>
        <d v="1987-01-06T00:00:00"/>
        <d v="1984-12-04T00:00:00"/>
        <d v="1980-11-18T00:00:00"/>
        <d v="1983-02-01T00:00:00"/>
        <d v="1995-10-10T00:00:00"/>
        <d v="1989-02-16T00:00:00"/>
        <d v="1976-08-15T00:00:00"/>
        <d v="1997-02-11T00:00:00"/>
        <d v="1967-09-24T00:00:00"/>
        <s v="17/03/1975"/>
        <s v="14/04/1995"/>
        <s v="16/04/1989"/>
        <s v="16/08/1988"/>
        <s v="12/08/1994"/>
        <s v="04/12/1995"/>
        <s v="30/12/2002"/>
        <s v="17/01/1986"/>
        <s v="29/11/1995"/>
        <s v="17/08/1991"/>
        <s v="15/11/1973"/>
        <s v="09/08/1990"/>
        <s v="03/01/1982"/>
        <s v="17/01/1988"/>
        <s v="14/01/1991"/>
        <s v="04/06/1980"/>
        <s v="25/03/1993"/>
        <s v="04/11/1973"/>
        <d v="1965-07-13T00:00:00"/>
        <d v="1988-04-15T00:00:00"/>
        <d v="1973-09-18T00:00:00"/>
        <d v="1974-01-11T00:00:00"/>
        <d v="1991-04-03T00:00:00"/>
        <d v="1983-04-30T00:00:00"/>
        <d v="1982-03-28T00:00:00"/>
        <d v="1995-08-19T00:00:00"/>
        <d v="1971-02-03T00:00:00"/>
        <d v="1996-01-16T00:00:00"/>
        <d v="1980-09-07T00:00:00"/>
        <d v="1960-09-06T00:00:00"/>
        <d v="1969-05-05T00:00:00"/>
        <d v="1994-01-02T00:00:00"/>
        <d v="1997-03-03T00:00:00"/>
        <d v="1955-01-07T00:00:00"/>
        <d v="1977-04-11T00:00:00"/>
        <d v="1992-08-09T00:00:00"/>
        <d v="1986-04-20T00:00:00"/>
        <d v="1975-07-26T00:00:00"/>
        <d v="1983-12-31T00:00:00"/>
        <d v="1979-07-18T00:00:00"/>
        <d v="1986-05-13T00:00:00"/>
        <d v="1970-02-14T00:00:00"/>
        <d v="1962-10-23T00:00:00"/>
        <d v="1967-03-03T00:00:00"/>
        <d v="1989-02-13T00:00:00"/>
        <d v="1985-06-07T00:00:00"/>
        <d v="1990-12-27T00:00:00"/>
        <d v="1976-01-12T00:00:00"/>
        <d v="1982-11-13T00:00:00"/>
        <d v="1971-10-13T00:00:00"/>
        <d v="1992-06-15T00:00:00"/>
        <d v="1982-12-31T00:00:00"/>
        <d v="1980-01-20T00:00:00"/>
        <d v="1979-07-22T00:00:00"/>
        <d v="1969-03-14T00:00:00"/>
        <d v="1980-06-21T00:00:00"/>
        <d v="1973-12-24T00:00:00"/>
        <d v="1990-12-09T00:00:00"/>
        <d v="1970-03-21T00:00:00"/>
        <d v="1983-01-20T00:00:00"/>
        <d v="1987-03-16T00:00:00"/>
        <d v="1996-01-05T00:00:00"/>
        <s v="4/04/1988"/>
        <s v="10/12/1991"/>
        <d v="1992-10-08T00:00:00"/>
        <d v="1974-10-09T00:00:00"/>
        <d v="1987-02-16T00:00:00"/>
        <d v="1987-02-05T00:00:00"/>
        <d v="1976-06-01T00:00:00"/>
        <d v="1983-09-22T00:00:00"/>
        <d v="1972-09-22T00:00:00"/>
        <d v="1974-03-06T00:00:00"/>
        <d v="1982-12-09T00:00:00"/>
        <d v="1983-05-20T00:00:00"/>
        <d v="1985-08-16T00:00:00"/>
        <d v="1995-02-08T00:00:00"/>
        <d v="1989-03-20T00:00:00"/>
        <d v="1994-08-23T00:00:00"/>
        <d v="1968-11-26T00:00:00"/>
        <d v="1954-07-04T00:00:00"/>
        <d v="2001-08-16T00:00:00"/>
        <d v="1995-12-02T00:00:00"/>
        <d v="1988-12-12T00:00:00"/>
        <d v="1989-12-15T00:00:00"/>
        <d v="1981-11-26T00:00:00"/>
        <d v="1991-07-31T00:00:00"/>
        <d v="2001-07-20T00:00:00"/>
        <d v="1971-07-18T00:00:00"/>
        <d v="1991-08-14T00:00:00"/>
        <d v="1988-07-08T00:00:00"/>
        <d v="1983-11-23T00:00:00"/>
        <d v="1991-05-07T00:00:00"/>
        <d v="1984-05-14T00:00:00"/>
        <d v="1975-07-05T00:00:00"/>
        <d v="1974-01-24T00:00:00"/>
        <d v="1995-02-02T00:00:00"/>
        <d v="1979-06-10T00:00:00"/>
        <d v="1978-05-28T00:00:00"/>
        <d v="1992-08-22T00:00:00"/>
        <d v="1988-09-17T00:00:00"/>
        <d v="1982-01-09T00:00:00"/>
        <d v="1986-04-18T00:00:00"/>
        <d v="1984-07-20T00:00:00"/>
        <d v="1991-10-20T00:00:00"/>
        <d v="1983-11-14T00:00:00"/>
        <d v="1984-06-21T00:00:00"/>
        <d v="1981-07-10T00:00:00"/>
        <d v="1978-01-12T00:00:00"/>
        <d v="1960-03-07T00:00:00"/>
        <d v="1989-09-09T00:00:00"/>
        <d v="1979-11-18T00:00:00"/>
        <d v="1997-03-22T00:00:00"/>
        <d v="1998-11-05T00:00:00"/>
        <d v="1981-12-14T00:00:00"/>
        <d v="1990-07-12T00:00:00"/>
        <d v="1991-05-24T00:00:00"/>
        <d v="1989-05-28T00:00:00"/>
        <d v="1998-12-02T00:00:00"/>
        <d v="1998-10-25T00:00:00"/>
        <d v="1997-01-30T00:00:00"/>
        <d v="1985-05-12T00:00:00"/>
        <d v="1994-10-24T00:00:00"/>
        <d v="1990-08-12T00:00:00"/>
        <d v="1989-12-01T00:00:00"/>
        <d v="1990-03-20T00:00:00"/>
        <d v="1983-12-05T00:00:00"/>
        <d v="1976-04-21T00:00:00"/>
        <d v="1976-06-20T00:00:00"/>
        <d v="1980-03-30T00:00:00"/>
        <d v="1984-02-12T00:00:00"/>
        <d v="1995-04-08T00:00:00"/>
        <d v="1979-11-14T00:00:00"/>
        <d v="1987-12-12T00:00:00"/>
        <d v="1963-10-07T00:00:00"/>
        <d v="1991-04-26T00:00:00"/>
        <d v="1986-10-31T00:00:00"/>
        <d v="1995-03-31T00:00:00"/>
        <d v="1989-08-20T00:00:00"/>
        <d v="1987-06-10T00:00:00"/>
        <d v="1980-06-13T00:00:00"/>
        <d v="1970-08-17T00:00:00"/>
        <d v="1995-09-03T00:00:00"/>
        <d v="1977-09-24T00:00:00"/>
        <d v="1989-12-29T00:00:00"/>
        <d v="1988-04-12T00:00:00"/>
        <d v="1992-08-30T00:00:00"/>
        <d v="1995-07-26T00:00:00"/>
        <d v="1987-03-04T00:00:00"/>
        <d v="1988-11-26T00:00:00"/>
        <d v="1999-03-01T00:00:00"/>
        <d v="1981-03-01T00:00:00"/>
        <d v="1981-07-22T00:00:00"/>
        <d v="1996-01-13T00:00:00"/>
        <d v="1995-10-07T00:00:00"/>
        <d v="1965-07-04T00:00:00"/>
        <d v="1989-03-21T00:00:00"/>
        <d v="1990-05-15T00:00:00"/>
        <d v="1997-04-21T00:00:00"/>
        <d v="1986-03-03T00:00:00"/>
        <d v="1982-02-10T00:00:00"/>
        <d v="1987-11-18T00:00:00"/>
        <d v="1984-06-12T00:00:00"/>
        <d v="1978-04-15T00:00:00"/>
        <d v="1980-10-07T00:00:00"/>
        <d v="1971-03-17T00:00:00"/>
        <d v="1993-02-16T00:00:00"/>
        <d v="1991-09-06T00:00:00"/>
        <d v="1982-08-26T00:00:00"/>
        <d v="1992-01-16T00:00:00"/>
        <d v="1997-06-11T00:00:00"/>
        <d v="1999-05-04T00:00:00"/>
        <d v="2003-12-01T00:00:00"/>
        <d v="1959-10-30T00:00:00"/>
        <d v="2001-05-01T00:00:00"/>
        <d v="1994-01-09T00:00:00"/>
        <d v="2003-05-01T00:00:00"/>
        <d v="1989-09-11T00:00:00"/>
        <d v="1978-08-01T00:00:00"/>
        <d v="1992-01-11T00:00:00"/>
        <d v="1980-07-06T00:00:00"/>
        <d v="1987-07-10T00:00:00"/>
        <d v="1995-08-02T00:00:00"/>
        <d v="1980-06-26T00:00:00"/>
        <d v="1982-01-10T00:00:00"/>
        <d v="1993-07-13T00:00:00"/>
        <d v="1996-08-09T00:00:00"/>
        <d v="1985-04-19T00:00:00"/>
        <d v="1989-01-22T00:00:00"/>
        <d v="1994-02-14T00:00:00"/>
        <d v="1980-01-25T00:00:00"/>
        <d v="1995-05-24T00:00:00"/>
        <d v="1999-02-01T00:00:00"/>
        <d v="1989-11-26T00:00:00"/>
        <d v="1982-10-30T00:00:00"/>
        <d v="2000-04-08T00:00:00"/>
        <d v="1972-05-08T00:00:00"/>
        <d v="1977-06-04T00:00:00"/>
        <d v="1979-08-08T00:00:00"/>
        <d v="1994-09-09T00:00:00"/>
        <d v="1985-03-31T00:00:00"/>
        <d v="1993-07-04T00:00:00"/>
        <d v="1979-06-22T00:00:00"/>
        <d v="1996-05-20T00:00:00"/>
        <d v="1988-12-04T00:00:00"/>
        <d v="1994-11-20T00:00:00"/>
        <d v="1988-10-07T00:00:00"/>
        <d v="1992-02-27T00:00:00"/>
        <d v="1973-03-09T00:00:00"/>
        <d v="2000-05-20T00:00:00"/>
        <d v="1992-07-23T00:00:00"/>
        <d v="1992-04-14T00:00:00"/>
        <d v="1981-07-15T00:00:00"/>
        <d v="1996-05-21T00:00:00"/>
        <d v="1989-09-12T00:00:00"/>
        <d v="1995-11-24T00:00:00"/>
        <d v="1993-01-18T00:00:00"/>
        <d v="1977-06-12T00:00:00"/>
        <d v="2000-05-14T00:00:00"/>
        <d v="2003-11-25T00:00:00"/>
        <d v="1988-11-20T00:00:00"/>
        <d v="1997-06-17T00:00:00"/>
        <d v="1995-03-21T00:00:00"/>
        <d v="1982-05-19T00:00:00"/>
        <d v="1975-12-11T00:00:00"/>
        <d v="1994-06-17T00:00:00"/>
        <d v="1992-03-30T00:00:00"/>
        <d v="1978-07-14T00:00:00"/>
        <d v="2000-06-21T00:00:00"/>
        <d v="1973-07-29T00:00:00"/>
        <d v="1970-07-30T00:00:00"/>
        <d v="1992-01-17T00:00:00"/>
        <d v="1989-01-25T00:00:00"/>
        <d v="1989-06-08T00:00:00"/>
        <d v="1981-08-14T00:00:00"/>
        <d v="1983-03-25T00:00:00"/>
        <d v="1997-06-13T00:00:00"/>
        <d v="1982-10-06T00:00:00"/>
        <d v="1977-08-09T00:00:00"/>
        <d v="1967-05-15T00:00:00"/>
        <d v="1973-05-07T00:00:00"/>
        <d v="1985-03-02T00:00:00"/>
        <d v="1978-01-03T00:00:00"/>
        <d v="1996-09-24T00:00:00"/>
        <d v="1993-08-23T00:00:00"/>
        <d v="1975-04-28T00:00:00"/>
        <d v="1993-01-21T00:00:00"/>
        <d v="1959-10-22T00:00:00"/>
        <d v="1996-07-06T00:00:00"/>
        <d v="1985-05-14T00:00:00"/>
        <d v="2000-09-17T00:00:00"/>
        <d v="2002-08-08T00:00:00"/>
        <d v="1983-12-11T00:00:00"/>
        <d v="1986-08-29T00:00:00"/>
        <d v="1976-04-14T00:00:00"/>
        <d v="1964-11-21T00:00:00"/>
        <s v="28/05/2000"/>
        <d v="1997-08-06T00:00:00"/>
        <d v="1976-02-26T00:00:00"/>
        <d v="1996-02-25T00:00:00"/>
        <d v="1998-11-22T00:00:00"/>
        <d v="2003-11-14T00:00:00"/>
        <d v="1999-11-25T00:00:00"/>
        <d v="1971-09-30T00:00:00"/>
        <s v="18/10/1980"/>
        <d v="1972-11-29T00:00:00"/>
        <d v="1966-04-28T00:00:00"/>
        <d v="1996-05-23T00:00:00"/>
        <d v="1999-07-13T00:00:00"/>
        <d v="1986-05-20T00:00:00"/>
        <d v="1979-01-25T00:00:00"/>
        <d v="1973-07-20T00:00:00"/>
        <d v="1981-10-28T00:00:00"/>
        <d v="1979-03-28T00:00:00"/>
        <d v="1992-10-01T00:00:00"/>
        <d v="1998-09-27T00:00:00"/>
        <d v="1983-10-31T00:00:00"/>
        <d v="1988-10-22T00:00:00"/>
        <d v="1993-04-05T00:00:00"/>
        <d v="1999-07-10T00:00:00"/>
        <d v="1990-07-29T00:00:00"/>
        <d v="1980-06-02T00:00:00"/>
        <d v="1975-05-29T00:00:00"/>
        <d v="1974-09-07T00:00:00"/>
        <d v="1965-07-17T00:00:00"/>
        <d v="1977-11-05T00:00:00"/>
        <d v="1981-08-22T00:00:00"/>
        <d v="1975-05-15T00:00:00"/>
        <d v="1971-07-14T00:00:00"/>
        <d v="1976-10-05T00:00:00"/>
        <d v="1986-12-09T00:00:00"/>
        <d v="1978-10-04T00:00:00"/>
        <d v="1982-01-28T00:00:00"/>
        <d v="1998-06-28T00:00:00"/>
        <d v="1994-08-07T00:00:00"/>
        <d v="1983-05-19T00:00:00"/>
        <d v="1986-01-10T00:00:00"/>
        <d v="1973-08-02T00:00:00"/>
        <d v="1982-05-06T00:00:00"/>
        <d v="1994-04-17T00:00:00"/>
        <d v="1986-10-02T00:00:00"/>
        <d v="1961-07-10T00:00:00"/>
        <d v="1977-08-04T00:00:00"/>
        <d v="1985-02-10T00:00:00"/>
        <d v="1987-06-02T00:00:00"/>
        <d v="1992-04-12T00:00:00"/>
        <d v="1993-06-08T00:00:00"/>
        <d v="1988-08-16T00:00:00"/>
        <d v="1971-06-15T00:00:00"/>
        <d v="1991-07-18T00:00:00"/>
        <d v="1982-09-29T00:00:00"/>
        <d v="1971-09-20T00:00:00"/>
        <d v="1962-08-18T00:00:00"/>
        <d v="1983-03-04T00:00:00"/>
        <d v="1977-06-16T00:00:00"/>
        <d v="1978-06-12T00:00:00"/>
        <d v="1976-09-20T00:00:00"/>
        <d v="1976-08-14T00:00:00"/>
        <d v="1986-06-16T00:00:00"/>
        <d v="1994-12-27T00:00:00"/>
        <d v="1974-01-20T00:00:00"/>
        <d v="1973-09-06T00:00:00"/>
        <d v="1994-04-15T00:00:00"/>
        <s v="12/02/1981"/>
        <d v="1992-05-02T00:00:00"/>
        <d v="1984-11-14T00:00:00"/>
        <d v="1981-01-24T00:00:00"/>
        <d v="1997-01-20T00:00:00"/>
        <d v="1969-01-14T00:00:00"/>
        <d v="1962-08-09T00:00:00"/>
        <d v="1979-08-31T00:00:00"/>
        <d v="1990-03-28T00:00:00"/>
        <d v="1990-01-27T00:00:00"/>
        <d v="1985-08-26T00:00:00"/>
        <d v="1977-04-24T00:00:00"/>
        <d v="1992-11-12T00:00:00"/>
        <d v="1961-05-31T00:00:00"/>
        <d v="1985-08-18T00:00:00"/>
        <d v="2001-01-02T00:00:00"/>
        <d v="1981-11-28T00:00:00"/>
        <d v="1989-03-10T00:00:00"/>
        <d v="1978-05-01T00:00:00"/>
        <d v="1971-12-29T00:00:00"/>
        <d v="1984-08-21T00:00:00"/>
        <d v="1971-08-30T00:00:00"/>
        <d v="1991-04-19T00:00:00"/>
        <d v="1979-10-13T00:00:00"/>
        <d v="1982-02-18T00:00:00"/>
        <d v="1989-02-12T00:00:00"/>
        <d v="1988-07-23T00:00:00"/>
        <d v="1987-03-13T00:00:00"/>
        <d v="1995-02-17T00:00:00"/>
        <d v="1994-01-07T00:00:00"/>
        <d v="1994-04-28T00:00:00"/>
        <d v="1980-10-26T00:00:00"/>
        <d v="1991-09-04T00:00:00"/>
        <d v="1996-10-20T00:00:00"/>
        <d v="1992-03-16T00:00:00"/>
        <d v="1985-12-30T00:00:00"/>
        <d v="1979-05-07T00:00:00"/>
        <d v="1981-09-25T00:00:00"/>
        <d v="1978-01-07T00:00:00"/>
        <d v="1973-05-28T00:00:00"/>
        <d v="1967-10-12T00:00:00"/>
        <d v="1973-11-29T00:00:00"/>
        <d v="1990-08-06T00:00:00"/>
        <d v="1989-09-17T00:00:00"/>
        <d v="1979-12-04T00:00:00"/>
        <d v="1972-03-20T00:00:00"/>
        <d v="1975-06-20T00:00:00"/>
        <d v="1981-10-25T00:00:00"/>
        <d v="1979-02-06T00:00:00"/>
        <d v="1978-08-23T00:00:00"/>
        <d v="1979-06-15T00:00:00"/>
        <d v="1975-10-18T00:00:00"/>
        <d v="1997-05-05T00:00:00"/>
        <d v="1987-05-13T00:00:00"/>
        <d v="1978-02-06T00:00:00"/>
        <d v="1982-07-15T00:00:00"/>
        <d v="1980-11-05T00:00:00"/>
        <d v="1971-05-28T00:00:00"/>
        <d v="1980-10-02T00:00:00"/>
        <d v="1984-04-04T00:00:00"/>
        <d v="1999-07-20T00:00:00"/>
        <d v="1988-01-26T00:00:00"/>
        <d v="1966-12-25T00:00:00"/>
        <d v="1994-10-18T00:00:00"/>
        <d v="1986-12-19T00:00:00"/>
        <d v="1959-05-31T00:00:00"/>
        <d v="1969-12-19T00:00:00"/>
        <d v="1973-01-10T00:00:00"/>
        <d v="1990-12-10T00:00:00"/>
        <d v="1982-10-17T00:00:00"/>
        <d v="1981-07-20T00:00:00"/>
        <d v="1978-12-15T00:00:00"/>
        <d v="1981-07-06T00:00:00"/>
        <d v="1973-08-23T00:00:00"/>
        <d v="1969-08-13T00:00:00"/>
        <d v="1992-08-08T00:00:00"/>
        <d v="1984-05-23T00:00:00"/>
        <d v="1985-05-18T00:00:00"/>
        <d v="1971-05-26T00:00:00"/>
        <d v="1994-04-23T00:00:00"/>
        <d v="1962-02-22T00:00:00"/>
        <d v="1982-11-05T00:00:00"/>
        <d v="1974-07-18T00:00:00"/>
        <d v="1973-05-02T00:00:00"/>
        <d v="1975-10-27T00:00:00"/>
        <d v="1965-11-25T00:00:00"/>
        <d v="1975-04-03T00:00:00"/>
        <d v="1997-06-04T00:00:00"/>
        <d v="1973-03-31T00:00:00"/>
        <d v="1979-09-05T00:00:00"/>
        <d v="1968-12-20T00:00:00"/>
        <d v="1978-02-01T00:00:00"/>
        <d v="1987-01-31T00:00:00"/>
        <d v="2002-12-08T00:00:00"/>
        <d v="1985-07-29T00:00:00"/>
        <d v="1993-01-17T00:00:00"/>
        <d v="1977-02-20T00:00:00"/>
        <d v="1980-10-13T00:00:00"/>
        <d v="1983-06-19T00:00:00"/>
        <d v="1997-11-30T00:00:00"/>
        <d v="1984-09-14T00:00:00"/>
        <d v="1981-08-16T00:00:00"/>
        <d v="2002-09-06T00:00:00"/>
        <d v="2000-03-10T00:00:00"/>
        <d v="1967-08-13T00:00:00"/>
        <d v="1990-07-25T00:00:00"/>
        <d v="1986-01-14T00:00:00"/>
        <d v="1985-02-03T00:00:00"/>
        <d v="1992-10-30T00:00:00"/>
        <d v="1988-09-25T00:00:00"/>
        <d v="1990-12-31T00:00:00"/>
        <d v="1993-11-28T00:00:00"/>
        <d v="1987-02-24T00:00:00"/>
        <d v="1969-03-19T00:00:00"/>
        <d v="1976-03-26T00:00:00"/>
        <d v="1980-03-21T00:00:00"/>
        <d v="1992-12-31T00:00:00"/>
        <d v="1989-06-12T00:00:00"/>
        <d v="1978-10-08T00:00:00"/>
        <d v="1980-01-24T00:00:00"/>
        <d v="1992-06-04T00:00:00"/>
        <d v="1990-07-08T00:00:00"/>
        <d v="1980-03-15T00:00:00"/>
        <d v="1998-08-29T00:00:00"/>
        <d v="1991-03-12T00:00:00"/>
        <d v="1999-04-21T00:00:00"/>
        <d v="1975-06-10T00:00:00"/>
        <d v="2003-06-28T00:00:00"/>
        <d v="1994-01-25T00:00:00"/>
        <d v="1991-01-11T00:00:00"/>
        <d v="1976-10-06T00:00:00"/>
        <d v="1990-02-11T00:00:00"/>
        <d v="1978-03-29T00:00:00"/>
        <d v="1965-09-24T00:00:00"/>
        <d v="1984-12-05T00:00:00"/>
        <d v="1984-03-27T00:00:00"/>
        <d v="1989-12-18T00:00:00"/>
        <d v="1990-12-13T00:00:00"/>
        <d v="1970-08-13T00:00:00"/>
        <d v="1986-06-17T00:00:00"/>
        <d v="1966-10-10T00:00:00"/>
        <d v="1991-10-25T00:00:00"/>
        <d v="1994-09-08T00:00:00"/>
        <d v="1985-03-05T00:00:00"/>
        <d v="1992-05-03T00:00:00"/>
        <d v="1988-05-26T00:00:00"/>
        <d v="1970-06-22T00:00:00"/>
        <d v="1984-06-26T00:00:00"/>
        <d v="1987-03-09T00:00:00"/>
        <d v="1973-02-25T00:00:00"/>
        <d v="1974-12-16T00:00:00"/>
        <d v="1962-10-15T00:00:00"/>
        <d v="1986-02-16T00:00:00"/>
        <d v="1997-12-24T00:00:00"/>
        <d v="1997-07-12T00:00:00"/>
        <d v="1984-07-22T00:00:00"/>
        <d v="1987-11-04T00:00:00"/>
        <d v="1973-02-05T00:00:00"/>
        <d v="1979-01-18T00:00:00"/>
        <d v="1994-05-24T00:00:00"/>
        <d v="1993-06-05T00:00:00"/>
        <d v="1964-02-04T00:00:00"/>
        <d v="1997-01-31T00:00:00"/>
        <d v="1982-11-12T00:00:00"/>
        <d v="1979-04-05T00:00:00"/>
        <d v="1997-08-20T00:00:00"/>
        <d v="1989-07-10T00:00:00"/>
        <d v="1993-07-09T00:00:00"/>
        <d v="1997-03-07T00:00:00"/>
        <d v="1989-02-05T00:00:00"/>
        <d v="1989-06-17T00:00:00"/>
        <d v="1996-04-09T00:00:00"/>
        <d v="1985-11-23T00:00:00"/>
        <d v="1993-09-28T00:00:00"/>
        <d v="1996-02-17T00:00:00"/>
        <d v="1994-09-02T00:00:00"/>
        <d v="1992-08-11T00:00:00"/>
        <d v="1983-04-04T00:00:00"/>
        <d v="1977-01-16T00:00:00"/>
        <d v="1988-10-17T00:00:00"/>
        <d v="1984-09-23T00:00:00"/>
        <d v="1986-05-11T00:00:00"/>
        <d v="1978-12-13T00:00:00"/>
        <d v="1993-09-18T00:00:00"/>
        <d v="1995-04-23T00:00:00"/>
        <d v="1988-11-02T00:00:00"/>
        <d v="1996-04-06T00:00:00"/>
        <d v="1983-03-06T00:00:00"/>
        <d v="1983-07-04T00:00:00"/>
        <d v="1983-06-12T00:00:00"/>
        <d v="1982-02-07T00:00:00"/>
        <d v="1987-05-29T00:00:00"/>
        <d v="1987-08-31T00:00:00"/>
        <d v="1986-05-14T00:00:00"/>
        <d v="1989-07-14T00:00:00"/>
        <d v="1986-12-06T00:00:00"/>
        <d v="1983-07-05T00:00:00"/>
        <d v="1984-08-27T00:00:00"/>
        <d v="1989-09-08T00:00:00"/>
        <d v="1980-02-23T00:00:00"/>
        <d v="1987-03-25T00:00:00"/>
        <d v="1982-07-24T00:00:00"/>
        <d v="1984-01-24T00:00:00"/>
        <d v="1984-11-08T00:00:00"/>
        <d v="1974-10-05T00:00:00"/>
        <d v="1987-07-18T00:00:00"/>
        <d v="1991-09-08T00:00:00"/>
        <d v="1981-09-17T00:00:00"/>
        <d v="1990-05-10T00:00:00"/>
        <d v="1993-12-30T00:00:00"/>
        <d v="1990-12-22T00:00:00"/>
        <d v="1974-12-18T00:00:00"/>
        <d v="1990-05-22T00:00:00"/>
        <d v="1971-11-12T00:00:00"/>
        <d v="1995-06-09T00:00:00"/>
        <d v="1998-10-10T00:00:00"/>
        <d v="2000-10-13T00:00:00"/>
        <d v="1973-09-21T00:00:00"/>
        <d v="1989-08-28T00:00:00"/>
        <d v="1994-09-28T00:00:00"/>
        <d v="1966-09-17T00:00:00"/>
        <d v="1979-02-20T00:00:00"/>
        <d v="1985-09-15T00:00:00"/>
        <d v="1984-06-25T00:00:00"/>
        <d v="1991-08-01T00:00:00"/>
        <d v="1993-11-02T00:00:00"/>
        <d v="1999-11-13T00:00:00"/>
        <d v="1977-01-25T00:00:00"/>
        <d v="1974-06-28T00:00:00"/>
        <d v="1972-03-10T00:00:00"/>
        <d v="1970-07-02T00:00:00"/>
        <d v="1966-07-14T00:00:00"/>
        <d v="1992-05-16T00:00:00"/>
        <d v="1988-12-10T00:00:00"/>
        <d v="1988-06-15T00:00:00"/>
        <d v="1974-07-01T00:00:00"/>
        <d v="1980-03-29T00:00:00"/>
        <d v="1968-03-15T00:00:00"/>
        <d v="1984-05-19T00:00:00"/>
        <d v="1989-02-08T00:00:00"/>
        <d v="1972-09-30T00:00:00"/>
        <d v="1993-10-20T00:00:00"/>
        <d v="1994-10-13T00:00:00"/>
        <d v="2004-04-30T00:00:00"/>
        <d v="1988-03-02T00:00:00"/>
        <d v="1976-02-21T00:00:00"/>
        <d v="1987-07-26T00:00:00"/>
        <d v="1990-05-14T00:00:00"/>
        <d v="1993-05-01T00:00:00"/>
        <d v="1989-05-02T00:00:00"/>
        <d v="1970-03-15T00:00:00"/>
        <d v="1992-11-09T00:00:00"/>
        <d v="1991-02-24T00:00:00"/>
        <d v="1992-04-06T00:00:00"/>
        <d v="1998-09-12T00:00:00"/>
        <d v="1994-02-08T00:00:00"/>
        <d v="1974-03-11T00:00:00"/>
        <d v="1988-12-29T00:00:00"/>
        <d v="2000-02-12T00:00:00"/>
        <d v="1958-07-04T00:00:00"/>
        <d v="1966-06-02T00:00:00"/>
        <d v="1971-11-06T00:00:00"/>
        <d v="2000-02-05T00:00:00"/>
        <d v="1990-08-08T00:00:00"/>
        <d v="1992-01-23T00:00:00"/>
        <d v="1998-03-13T00:00:00"/>
        <d v="1989-05-22T00:00:00"/>
        <s v="24/01/1992"/>
        <d v="1994-06-27T00:00:00"/>
        <d v="1976-08-29T00:00:00"/>
        <d v="1993-04-19T00:00:00"/>
        <d v="1994-11-11T00:00:00"/>
        <d v="2000-12-03T00:00:00"/>
        <d v="1996-07-19T00:00:00"/>
        <d v="1978-03-26T00:00:00"/>
        <d v="1998-10-07T00:00:00"/>
        <d v="1996-08-27T00:00:00"/>
        <d v="1976-09-19T00:00:00"/>
        <d v="1996-01-25T00:00:00"/>
        <d v="1995-01-13T00:00:00"/>
        <d v="1998-10-28T00:00:00"/>
        <d v="2003-09-22T00:00:00"/>
        <d v="1991-11-01T00:00:00"/>
        <d v="1998-02-13T00:00:00"/>
        <d v="2003-08-02T00:00:00"/>
        <d v="1977-07-24T00:00:00"/>
        <d v="1985-10-09T00:00:00"/>
        <d v="1990-04-15T00:00:00"/>
        <d v="1998-01-03T00:00:00"/>
        <d v="1960-05-27T00:00:00"/>
        <d v="1995-02-27T00:00:00"/>
        <d v="1968-05-26T00:00:00"/>
        <d v="2001-01-27T00:00:00"/>
        <d v="1968-09-16T00:00:00"/>
        <d v="1970-10-17T00:00:00"/>
        <d v="1957-04-03T00:00:00"/>
        <d v="1977-06-20T00:00:00"/>
        <d v="1993-03-08T00:00:00"/>
        <d v="1965-12-27T00:00:00"/>
        <d v="1997-02-26T00:00:00"/>
        <d v="1961-09-14T00:00:00"/>
        <d v="1973-08-21T00:00:00"/>
        <d v="1999-11-26T00:00:00"/>
        <d v="1994-11-10T00:00:00"/>
        <d v="1996-11-22T00:00:00"/>
        <d v="1980-03-20T00:00:00"/>
        <d v="1959-12-12T00:00:00"/>
        <d v="2001-04-21T00:00:00"/>
        <d v="1965-02-16T00:00:00"/>
        <d v="1975-11-17T00:00:00"/>
        <d v="1966-04-25T00:00:00"/>
        <d v="1998-04-26T00:00:00"/>
        <d v="1962-10-28T00:00:00"/>
        <d v="1973-12-13T00:00:00"/>
        <d v="1958-03-14T00:00:00"/>
        <d v="1983-01-12T00:00:00"/>
        <d v="2000-01-17T00:00:00"/>
        <d v="1965-04-10T00:00:00"/>
        <d v="1975-12-06T00:00:00"/>
        <d v="1973-03-18T00:00:00"/>
        <d v="1984-10-16T00:00:00"/>
        <d v="1962-01-21T00:00:00"/>
        <d v="1973-03-07T00:00:00"/>
        <d v="1956-01-15T00:00:00"/>
        <d v="1989-10-15T00:00:00"/>
        <d v="1972-09-17T00:00:00"/>
        <d v="1969-07-11T00:00:00"/>
        <d v="1999-10-13T00:00:00"/>
        <d v="1989-07-06T00:00:00"/>
        <d v="1965-09-14T00:00:00"/>
        <d v="1967-10-13T00:00:00"/>
        <d v="1970-05-21T00:00:00"/>
        <d v="1959-04-22T00:00:00"/>
        <d v="1962-10-22T00:00:00"/>
        <d v="1961-12-26T00:00:00"/>
        <d v="1997-10-12T00:00:00"/>
        <d v="1980-12-02T00:00:00"/>
        <d v="1988-11-04T00:00:00"/>
        <d v="1996-04-24T00:00:00"/>
        <d v="1967-11-27T00:00:00"/>
        <d v="1966-12-24T00:00:00"/>
        <d v="1982-05-29T00:00:00"/>
        <d v="1963-10-29T00:00:00"/>
        <d v="1959-11-22T00:00:00"/>
        <d v="1982-08-24T00:00:00"/>
        <d v="1970-03-26T00:00:00"/>
        <d v="1987-03-18T00:00:00"/>
        <d v="1981-03-27T00:00:00"/>
        <d v="1974-01-30T00:00:00"/>
        <d v="1995-09-23T00:00:00"/>
        <d v="1992-02-14T00:00:00"/>
        <d v="1974-02-11T00:00:00"/>
        <d v="1988-09-19T00:00:00"/>
        <d v="1987-08-28T00:00:00"/>
        <d v="1983-03-13T00:00:00"/>
        <d v="1998-03-02T00:00:00"/>
        <d v="1975-06-08T00:00:00"/>
        <d v="1975-12-28T00:00:00"/>
        <d v="1989-05-14T00:00:00"/>
        <d v="1960-07-19T00:00:00"/>
        <d v="1995-12-18T00:00:00"/>
        <d v="1997-09-28T00:00:00"/>
        <d v="1955-11-16T00:00:00"/>
        <d v="1971-05-24T00:00:00"/>
        <d v="1999-06-13T00:00:00"/>
        <d v="1979-04-21T00:00:00"/>
        <d v="1994-11-23T00:00:00"/>
        <d v="1985-02-09T00:00:00"/>
        <d v="1972-08-12T00:00:00"/>
        <d v="1997-08-11T00:00:00"/>
        <d v="2001-11-17T00:00:00"/>
        <d v="1972-11-28T00:00:00"/>
        <d v="1992-11-04T00:00:00"/>
        <d v="1986-11-20T00:00:00"/>
        <d v="1992-09-07T00:00:00"/>
        <d v="1973-03-29T00:00:00"/>
        <d v="1974-04-16T00:00:00"/>
        <d v="1984-12-30T00:00:00"/>
        <d v="1991-01-12T00:00:00"/>
        <d v="1985-09-29T00:00:00"/>
        <d v="1974-04-08T00:00:00"/>
        <d v="1996-10-22T00:00:00"/>
        <d v="1972-03-16T00:00:00"/>
        <d v="1985-06-22T00:00:00"/>
        <d v="1992-03-19T00:00:00"/>
        <d v="1980-10-01T00:00:00"/>
        <d v="1992-03-04T00:00:00"/>
        <d v="1984-02-20T00:00:00"/>
        <d v="1963-01-12T00:00:00"/>
        <d v="1996-10-15T00:00:00"/>
        <d v="1968-05-09T00:00:00"/>
        <d v="1982-08-02T00:00:00"/>
        <d v="1981-04-25T00:00:00"/>
        <d v="1978-05-27T00:00:00"/>
        <d v="1993-12-19T00:00:00"/>
        <d v="1969-06-27T00:00:00"/>
        <d v="1983-08-07T00:00:00"/>
        <d v="1978-10-28T00:00:00"/>
        <d v="1982-09-22T00:00:00"/>
        <d v="1983-11-19T00:00:00"/>
        <d v="1984-11-12T00:00:00"/>
        <d v="1988-05-29T00:00:00"/>
        <d v="1968-08-12T00:00:00"/>
        <d v="1991-06-28T00:00:00"/>
        <d v="1995-10-15T00:00:00"/>
        <d v="1988-08-26T00:00:00"/>
        <d v="1988-05-02T00:00:00"/>
        <d v="1995-12-25T00:00:00"/>
        <d v="1985-06-03T00:00:00"/>
        <d v="2000-07-20T00:00:00"/>
        <d v="1968-10-21T00:00:00"/>
        <d v="1992-03-22T00:00:00"/>
        <d v="1991-01-18T00:00:00"/>
        <d v="1978-12-27T00:00:00"/>
        <d v="1983-10-21T00:00:00"/>
        <d v="1981-06-24T00:00:00"/>
        <d v="1994-11-09T00:00:00"/>
        <d v="1989-07-24T00:00:00"/>
        <d v="1993-12-20T00:00:00"/>
        <d v="1984-06-01T00:00:00"/>
        <d v="1987-04-16T00:00:00"/>
        <d v="1992-08-25T00:00:00"/>
        <d v="1992-02-22T00:00:00"/>
        <d v="1987-06-25T00:00:00"/>
        <d v="1981-05-22T00:00:00"/>
        <d v="1985-02-11T00:00:00"/>
        <d v="2002-07-16T00:00:00"/>
        <d v="1982-10-25T00:00:00"/>
        <d v="1995-01-02T00:00:00"/>
        <d v="1988-10-23T00:00:00"/>
        <d v="1989-07-09T00:00:00"/>
        <d v="1990-05-19T00:00:00"/>
        <d v="1984-05-27T00:00:00"/>
        <d v="1979-04-07T00:00:00"/>
        <d v="1997-10-18T00:00:00"/>
        <d v="2002-07-12T00:00:00"/>
        <d v="1993-03-04T00:00:00"/>
        <d v="1989-04-25T00:00:00"/>
        <d v="1997-05-25T00:00:00"/>
        <d v="1985-05-25T00:00:00"/>
        <d v="1991-08-08T00:00:00"/>
        <d v="2003-04-08T00:00:00"/>
        <d v="1976-11-15T00:00:00"/>
        <d v="2003-02-20T00:00:00"/>
        <d v="2001-08-15T00:00:00"/>
        <d v="1993-06-02T00:00:00"/>
        <d v="1972-09-05T00:00:00"/>
        <d v="1983-06-15T00:00:00"/>
        <d v="1987-08-16T00:00:00"/>
        <d v="1964-08-08T00:00:00"/>
        <d v="1990-12-25T00:00:00"/>
        <d v="1987-06-07T00:00:00"/>
        <d v="1980-07-03T00:00:00"/>
        <d v="1975-10-12T00:00:00"/>
        <d v="1974-04-20T00:00:00"/>
        <d v="1968-12-12T00:00:00"/>
        <d v="1993-01-28T00:00:00"/>
        <d v="1964-05-31T00:00:00"/>
        <d v="1986-06-28T00:00:00"/>
        <d v="1990-01-12T00:00:00"/>
        <d v="1994-06-02T00:00:00"/>
        <d v="1978-12-30T00:00:00"/>
        <d v="1979-12-21T00:00:00"/>
        <d v="1968-09-02T00:00:00"/>
        <d v="1996-11-25T00:00:00"/>
        <d v="1991-06-08T00:00:00"/>
        <d v="1996-10-31T00:00:00"/>
        <d v="1991-11-13T00:00:00"/>
        <d v="1992-07-11T00:00:00"/>
        <d v="1992-05-04T00:00:00"/>
        <d v="1960-12-10T00:00:00"/>
        <d v="1980-08-31T00:00:00"/>
        <d v="1979-01-07T00:00:00"/>
        <d v="1984-02-18T00:00:00"/>
        <d v="1961-07-15T00:00:00"/>
        <d v="1986-12-22T00:00:00"/>
        <d v="1999-05-31T00:00:00"/>
        <d v="1981-09-02T00:00:00"/>
        <d v="1993-10-15T00:00:00"/>
        <d v="1996-04-10T00:00:00"/>
        <d v="1991-10-12T00:00:00"/>
        <d v="1992-03-12T00:00:00"/>
        <d v="1991-08-29T00:00:00"/>
        <d v="1966-04-18T00:00:00"/>
        <d v="1983-02-10T00:00:00"/>
        <d v="1966-11-18T00:00:00"/>
        <d v="1987-10-28T00:00:00"/>
        <d v="1979-06-18T00:00:00"/>
        <d v="1982-11-25T00:00:00"/>
        <d v="1974-06-20T00:00:00"/>
        <s v="13/05/1989"/>
        <s v="14/04/1991"/>
        <s v="07/02/1981"/>
        <s v="02/04/1989"/>
        <d v="1979-11-08T00:00:00"/>
        <d v="1994-12-18T00:00:00"/>
        <d v="1974-05-27T00:00:00"/>
        <d v="1998-06-04T00:00:00"/>
        <d v="1996-08-26T00:00:00"/>
        <d v="2002-09-04T00:00:00"/>
        <d v="1984-07-18T00:00:00"/>
        <d v="1995-06-12T00:00:00"/>
        <d v="1999-01-25T00:00:00"/>
        <d v="1982-08-13T00:00:00"/>
        <d v="1993-04-14T00:00:00"/>
        <d v="1995-08-18T00:00:00"/>
        <d v="1989-12-13T00:00:00"/>
        <d v="1974-08-07T00:00:00"/>
        <d v="1989-04-09T00:00:00"/>
        <d v="1983-02-18T00:00:00"/>
        <d v="1983-02-08T00:00:00"/>
        <d v="1981-11-23T00:00:00"/>
        <d v="1992-03-02T00:00:00"/>
        <d v="1992-12-22T00:00:00"/>
        <d v="1996-12-20T00:00:00"/>
        <d v="1999-10-22T00:00:00"/>
        <d v="1996-04-20T00:00:00"/>
        <d v="1986-09-25T00:00:00"/>
        <d v="1982-05-04T00:00:00"/>
        <d v="1967-05-13T00:00:00"/>
        <d v="1990-10-15T00:00:00"/>
        <d v="2003-02-17T00:00:00"/>
        <d v="1975-02-18T00:00:00"/>
        <d v="1984-10-13T00:00:00"/>
        <d v="1986-06-19T00:00:00"/>
        <d v="1987-04-27T00:00:00"/>
        <d v="1984-05-11T00:00:00"/>
        <d v="1977-09-10T00:00:00"/>
        <d v="1983-01-27T00:00:00"/>
        <d v="1981-08-10T00:00:00"/>
        <d v="1974-06-01T00:00:00"/>
        <d v="1986-11-24T00:00:00"/>
        <d v="1999-12-11T00:00:00"/>
        <d v="1971-01-11T00:00:00"/>
        <d v="1981-01-28T00:00:00"/>
        <d v="1986-03-11T00:00:00"/>
        <d v="1992-11-28T00:00:00"/>
        <d v="1995-06-26T00:00:00"/>
        <d v="1985-02-08T00:00:00"/>
        <d v="1999-09-26T00:00:00"/>
        <d v="1990-02-15T00:00:00"/>
        <d v="1980-06-14T00:00:00"/>
        <d v="1998-11-21T00:00:00"/>
        <d v="1979-02-18T00:00:00"/>
        <d v="1980-02-13T00:00:00"/>
        <d v="1978-05-25T00:00:00"/>
        <d v="1996-10-07T00:00:00"/>
        <d v="1981-04-07T00:00:00"/>
        <d v="1984-02-01T00:00:00"/>
        <d v="1966-06-28T00:00:00"/>
        <d v="1978-05-29T00:00:00"/>
        <d v="1995-03-25T00:00:00"/>
        <d v="1990-04-12T00:00:00"/>
        <d v="1999-12-07T00:00:00"/>
        <d v="1986-01-25T00:00:00"/>
        <d v="1992-07-09T00:00:00"/>
        <d v="1979-02-26T00:00:00"/>
        <d v="1991-12-22T00:00:00"/>
        <d v="1987-09-05T00:00:00"/>
        <d v="1989-03-28T00:00:00"/>
        <d v="1983-10-08T00:00:00"/>
        <d v="1964-06-18T00:00:00"/>
        <d v="1991-01-26T00:00:00"/>
        <d v="1981-03-22T00:00:00"/>
        <d v="1981-07-07T00:00:00"/>
        <d v="1984-09-27T00:00:00"/>
        <d v="1989-11-06T00:00:00"/>
        <d v="1994-12-02T00:00:00"/>
        <d v="1993-03-26T00:00:00"/>
        <d v="1992-12-26T00:00:00"/>
        <d v="1997-08-07T00:00:00"/>
        <d v="1994-11-01T00:00:00"/>
        <d v="1992-02-28T00:00:00"/>
        <d v="1991-05-01T00:00:00"/>
        <d v="1982-12-12T00:00:00"/>
        <d v="1975-02-23T00:00:00"/>
        <d v="1963-02-07T00:00:00"/>
        <d v="1988-11-18T00:00:00"/>
        <d v="1994-11-27T00:00:00"/>
        <d v="1975-01-07T00:00:00"/>
        <d v="1983-07-13T00:00:00"/>
        <d v="1975-09-15T00:00:00"/>
        <d v="1966-03-14T00:00:00"/>
        <d v="1967-10-09T00:00:00"/>
        <d v="1978-08-08T00:00:00"/>
        <d v="1976-04-02T00:00:00"/>
        <d v="1994-05-21T00:00:00"/>
        <d v="1968-07-26T00:00:00"/>
        <d v="2003-12-23T00:00:00"/>
        <d v="1978-06-25T00:00:00"/>
        <d v="1990-10-24T00:00:00"/>
        <d v="2001-03-22T00:00:00"/>
        <d v="1990-11-14T00:00:00"/>
        <d v="1961-10-06T00:00:00"/>
        <d v="1998-03-04T00:00:00"/>
        <d v="2003-05-16T00:00:00"/>
        <d v="1999-08-19T00:00:00"/>
        <d v="1972-11-16T00:00:00"/>
        <d v="1992-10-24T00:00:00"/>
        <d v="1987-03-27T00:00:00"/>
        <d v="1984-08-17T00:00:00"/>
        <m/>
        <d v="1984-04-21T00:00:00"/>
        <d v="1973-11-28T00:00:00"/>
        <d v="2001-02-22T00:00:00"/>
        <d v="2000-07-30T00:00:00"/>
        <d v="1976-03-11T00:00:00"/>
        <d v="1978-11-20T00:00:00"/>
        <d v="1969-12-29T00:00:00"/>
        <d v="1990-02-25T00:00:00"/>
        <d v="1955-12-22T00:00:00"/>
        <d v="1953-02-19T00:00:00"/>
        <d v="1959-01-06T00:00:00"/>
        <d v="1981-07-30T00:00:00"/>
        <d v="1982-06-02T00:00:00"/>
        <d v="1965-10-29T00:00:00"/>
        <d v="1984-06-29T00:00:00"/>
        <d v="1950-05-15T00:00:00"/>
        <d v="1952-10-31T00:00:00"/>
        <d v="1980-08-30T00:00:00"/>
        <d v="1975-01-09T00:00:00"/>
        <d v="1979-10-05T00:00:00"/>
        <d v="1980-06-27T00:00:00"/>
        <d v="1980-10-03T00:00:00"/>
        <d v="1971-02-06T00:00:00"/>
        <d v="1984-10-10T00:00:00"/>
        <d v="1975-11-27T00:00:00"/>
        <d v="1975-04-21T00:00:00"/>
        <d v="1982-12-13T00:00:00"/>
        <d v="1976-03-19T00:00:00"/>
        <d v="1990-11-21T00:00:00"/>
        <d v="1982-11-08T00:00:00"/>
        <d v="1992-07-31T00:00:00"/>
        <d v="1978-12-28T00:00:00"/>
        <d v="1978-06-19T00:00:00"/>
        <d v="1976-06-28T00:00:00"/>
        <d v="1983-07-02T00:00:00"/>
        <d v="1988-09-03T00:00:00"/>
        <d v="1981-12-20T00:00:00"/>
        <d v="1990-05-17T00:00:00"/>
        <d v="1960-12-02T00:00:00"/>
        <d v="1972-07-02T00:00:00"/>
        <d v="1972-10-24T00:00:00"/>
        <d v="1982-03-16T00:00:00"/>
        <d v="1981-08-19T00:00:00"/>
        <d v="1984-07-04T00:00:00"/>
        <d v="1992-06-09T00:00:00"/>
        <d v="1985-12-08T00:00:00"/>
        <d v="1988-11-09T00:00:00"/>
        <d v="1991-07-26T00:00:00"/>
        <d v="1982-08-01T00:00:00"/>
        <d v="1994-07-03T00:00:00"/>
        <d v="1987-04-23T00:00:00"/>
        <d v="1984-05-28T00:00:00"/>
        <d v="1990-11-08T00:00:00"/>
        <d v="1995-09-19T00:00:00"/>
        <d v="1978-09-12T00:00:00"/>
        <d v="1980-05-28T00:00:00"/>
        <d v="1981-11-05T00:00:00"/>
        <d v="1986-06-13T00:00:00"/>
        <d v="1993-10-09T00:00:00"/>
        <d v="1991-11-05T00:00:00"/>
        <d v="1978-08-26T00:00:00"/>
        <d v="1982-12-08T00:00:00"/>
        <d v="1982-05-20T00:00:00"/>
        <d v="1987-03-19T00:00:00"/>
        <d v="1985-02-26T00:00:00"/>
        <d v="1966-06-24T00:00:00"/>
        <d v="1992-12-09T00:00:00"/>
        <d v="1983-07-06T00:00:00"/>
        <d v="1983-03-15T00:00:00"/>
        <d v="1997-11-04T00:00:00"/>
        <d v="1995-10-19T00:00:00"/>
        <d v="1999-05-23T00:00:00"/>
        <d v="1995-05-03T00:00:00"/>
        <d v="1982-04-15T00:00:00"/>
        <d v="1992-12-16T00:00:00"/>
        <d v="2002-07-03T00:00:00"/>
        <d v="1971-06-06T00:00:00"/>
        <d v="1995-11-09T00:00:00"/>
        <d v="2002-09-21T00:00:00"/>
        <d v="1997-12-15T00:00:00"/>
        <d v="1982-10-21T00:00:00"/>
        <d v="2000-12-22T00:00:00"/>
        <d v="1997-03-20T00:00:00"/>
        <d v="1975-11-20T00:00:00"/>
        <d v="1987-04-15T00:00:00"/>
        <d v="1997-11-12T00:00:00"/>
        <d v="1987-10-21T00:00:00"/>
        <d v="1998-07-08T00:00:00"/>
        <d v="1990-12-04T00:00:00"/>
        <d v="1987-07-05T00:00:00"/>
        <d v="1984-09-24T00:00:00"/>
        <d v="1991-02-19T00:00:00"/>
        <d v="1986-08-09T00:00:00"/>
        <d v="1993-07-26T00:00:00"/>
        <d v="1980-11-02T00:00:00"/>
        <d v="1977-02-03T00:00:00"/>
        <d v="1996-04-30T00:00:00"/>
        <d v="2002-10-26T00:00:00"/>
        <d v="2004-05-11T00:00:00"/>
        <d v="1976-12-10T00:00:00"/>
        <d v="1988-12-20T00:00:00"/>
        <d v="1993-11-17T00:00:00"/>
        <d v="1984-04-22T00:00:00"/>
        <d v="2000-07-19T00:00:00"/>
        <d v="1964-02-10T00:00:00"/>
        <s v="22/11/1994"/>
        <d v="2002-05-10T00:00:00"/>
        <d v="1980-07-04T00:00:00"/>
        <d v="2001-11-14T00:00:00"/>
        <d v="1999-10-02T00:00:00"/>
        <d v="2002-11-16T00:00:00"/>
        <d v="1999-07-01T00:00:00"/>
        <d v="1997-05-15T00:00:00"/>
        <s v="14/07/2001"/>
        <d v="1996-03-16T00:00:00"/>
        <s v="12/01/1981"/>
        <d v="2002-07-06T00:00:00"/>
        <d v="1999-02-02T00:00:00"/>
        <d v="1977-07-01T00:00:00"/>
        <d v="1984-01-11T00:00:00"/>
        <d v="1966-08-11T00:00:00"/>
        <d v="1989-09-04T00:00:00"/>
        <d v="1991-07-04T00:00:00"/>
        <d v="1979-09-15T00:00:00"/>
        <d v="1986-10-11T00:00:00"/>
        <d v="2002-11-23T00:00:00"/>
        <d v="1987-11-05T00:00:00"/>
        <d v="1993-03-16T00:00:00"/>
        <d v="1982-05-22T00:00:00"/>
        <d v="1984-06-03T00:00:00"/>
        <d v="1987-09-13T00:00:00"/>
        <d v="1982-01-22T00:00:00"/>
        <d v="1986-04-08T00:00:00"/>
        <d v="1991-04-09T00:00:00"/>
        <d v="2004-03-22T00:00:00"/>
        <d v="1989-07-20T00:00:00"/>
        <d v="1971-04-15T00:00:00"/>
        <d v="1997-07-04T00:00:00"/>
        <d v="1995-03-01T00:00:00"/>
        <d v="1989-07-31T00:00:00"/>
        <d v="1991-04-23T00:00:00"/>
        <d v="1998-06-17T00:00:00"/>
        <d v="1972-08-01T00:00:00"/>
        <d v="1993-02-23T00:00:00"/>
        <d v="2002-09-24T00:00:00"/>
        <d v="1980-07-02T00:00:00"/>
        <d v="1996-02-01T00:00:00"/>
        <d v="2004-12-28T00:00:00"/>
        <d v="1985-05-24T00:00:00"/>
        <d v="1980-06-20T00:00:00"/>
        <d v="1998-07-17T00:00:00"/>
        <d v="1979-07-31T00:00:00"/>
        <d v="2000-07-21T00:00:00"/>
        <d v="1970-06-04T00:00:00"/>
        <d v="1967-02-01T00:00:00"/>
        <d v="1977-12-15T00:00:00"/>
        <d v="1982-04-11T00:00:00"/>
        <d v="1968-08-26T00:00:00"/>
        <d v="1978-01-09T00:00:00"/>
        <d v="1968-10-11T00:00:00"/>
        <d v="1978-08-07T00:00:00"/>
        <d v="1992-11-30T00:00:00"/>
        <d v="1978-08-05T00:00:00"/>
        <d v="1969-02-23T00:00:00"/>
        <d v="1984-02-10T00:00:00"/>
        <d v="1991-10-17T00:00:00"/>
        <d v="1986-08-26T00:00:00"/>
        <d v="1966-04-29T00:00:00"/>
        <d v="1974-09-27T00:00:00"/>
        <d v="1981-05-26T00:00:00"/>
        <d v="1968-02-07T00:00:00"/>
        <d v="1992-04-29T00:00:00"/>
        <d v="1976-09-21T00:00:00"/>
        <d v="1970-02-03T00:00:00"/>
        <d v="1984-08-04T00:00:00"/>
        <d v="1965-07-31T00:00:00"/>
        <d v="1966-06-14T00:00:00"/>
        <d v="1981-07-23T00:00:00"/>
        <d v="1982-04-13T00:00:00"/>
        <d v="1987-04-01T00:00:00"/>
        <d v="1992-10-14T00:00:00"/>
        <d v="1987-06-04T00:00:00"/>
        <d v="1974-08-30T00:00:00"/>
        <d v="2003-07-10T00:00:00"/>
        <d v="2001-04-06T00:00:00"/>
        <d v="1992-10-22T00:00:00"/>
        <d v="1978-09-27T00:00:00"/>
        <d v="1979-07-28T00:00:00"/>
        <d v="2002-12-25T00:00:00"/>
        <d v="1999-03-25T00:00:00"/>
        <d v="1979-06-21T00:00:00"/>
        <d v="1982-08-19T00:00:00"/>
        <d v="1980-09-18T00:00:00"/>
        <d v="1964-08-03T00:00:00"/>
        <d v="1981-05-13T00:00:00"/>
        <d v="1983-11-29T00:00:00"/>
        <d v="1989-08-05T00:00:00"/>
        <d v="1997-01-27T00:00:00"/>
        <d v="1977-01-06T00:00:00"/>
        <d v="1986-09-08T00:00:00"/>
        <d v="1981-12-26T00:00:00"/>
        <d v="1983-10-23T00:00:00"/>
        <d v="1994-10-22T00:00:00"/>
        <d v="1979-11-27T00:00:00"/>
        <d v="1974-08-31T00:00:00"/>
        <d v="1978-07-08T00:00:00"/>
        <d v="1980-08-07T00:00:00"/>
        <d v="1993-02-13T00:00:00"/>
        <d v="1967-09-01T00:00:00"/>
        <d v="1988-10-26T00:00:00"/>
        <d v="1977-07-30T00:00:00"/>
        <d v="1986-02-20T00:00:00"/>
        <d v="1981-07-19T00:00:00"/>
        <d v="1988-04-19T00:00:00"/>
        <d v="1989-04-02T00:00:00"/>
        <d v="1994-11-18T00:00:00"/>
        <d v="1977-08-23T00:00:00"/>
        <d v="2002-10-01T00:00:00"/>
        <d v="1981-04-19T00:00:00"/>
        <d v="1987-12-19T00:00:00"/>
        <d v="1994-08-24T00:00:00"/>
        <d v="2002-03-16T00:00:00"/>
        <d v="1980-10-09T00:00:00"/>
        <d v="1990-01-02T00:00:00"/>
        <d v="1994-09-13T00:00:00"/>
        <d v="1992-08-23T00:00:00"/>
        <d v="1984-12-02T00:00:00"/>
        <d v="2002-10-31T00:00:00"/>
        <d v="2004-10-03T00:00:00"/>
        <d v="1998-06-16T00:00:00"/>
        <d v="2001-03-26T00:00:00"/>
        <d v="2003-06-19T00:00:00"/>
        <d v="1997-04-05T00:00:00"/>
        <d v="1998-11-17T00:00:00"/>
        <d v="1989-06-07T00:00:00"/>
        <d v="1976-07-04T00:00:00"/>
        <d v="2003-09-13T00:00:00"/>
        <d v="1982-04-14T00:00:00"/>
        <d v="1969-11-21T00:00:00"/>
        <d v="1970-10-07T00:00:00"/>
        <d v="1972-03-22T00:00:00"/>
        <d v="1988-04-09T00:00:00"/>
        <d v="1985-02-01T00:00:00" u="1"/>
        <d v="1997-01-06T00:00:00" u="1"/>
        <d v="1993-07-24T00:00:00" u="1"/>
        <d v="1985-10-29T00:00:00" u="1"/>
        <d v="2002-08-18T00:00:00" u="1"/>
        <d v="1986-12-05T00:00:00" u="1"/>
        <d v="1990-09-25T00:00:00" u="1"/>
        <d v="1992-05-08T00:00:00" u="1"/>
        <d v="1974-01-21T00:00:00" u="1"/>
        <d v="1982-03-05T00:00:00" u="1"/>
        <d v="1998-03-11T00:00:00" u="1"/>
        <d v="1986-01-22T00:00:00" u="1"/>
        <d v="1997-12-27T00:00:00" u="1"/>
        <d v="1988-10-05T00:00:00" u="1"/>
        <d v="1978-10-17T00:00:00" u="1"/>
        <d v="1992-05-13T00:00:00" u="1"/>
        <d v="1980-02-17T00:00:00" u="1"/>
        <d v="1996-09-07T00:00:00" u="1"/>
        <d v="1977-04-10T00:00:00" u="1"/>
        <d v="1964-09-28T00:00:00" u="1"/>
        <d v="1979-02-10T00:00:00" u="1"/>
        <d v="1974-11-03T00:00:00" u="1"/>
        <d v="1981-06-29T00:00:00" u="1"/>
        <d v="1993-12-02T00:00:00" u="1"/>
        <s v="17/06/1982" u="1"/>
        <d v="1989-12-28T00:00:00" u="1"/>
        <d v="1988-05-23T00:00:00" u="1"/>
        <d v="1969-09-10T00:00:00" u="1"/>
        <d v="1986-10-15T00:00:00" u="1"/>
        <d v="1963-08-22T00:00:00" u="1"/>
        <d v="1994-07-15T00:00:00" u="1"/>
        <d v="1988-09-29T00:00:00" u="1"/>
        <d v="2005-06-24T00:00:00" u="1"/>
        <d v="1985-06-05T00:00:00" u="1"/>
        <s v="01/12/1973" u="1"/>
        <d v="1966-04-12T00:00:00" u="1"/>
        <d v="1998-05-03T00:00:00" u="1"/>
        <d v="1971-07-28T00:00:00" u="1"/>
        <d v="1997-04-29T00:00:00" u="1"/>
        <d v="1988-05-13T00:00:00" u="1"/>
        <d v="2000-02-14T00:00:00" u="1"/>
        <d v="2000-11-07T00:00:00" u="1"/>
        <d v="2000-07-04T00:00:00" u="1"/>
        <d v="1978-05-23T00:00:00" u="1"/>
        <d v="1970-05-31T00:00:00" u="1"/>
        <d v="1996-05-02T00:00:00" u="1"/>
        <d v="1972-01-01T00:00:00" u="1"/>
        <d v="1984-06-22T00:00:00" u="1"/>
        <d v="1978-02-17T00:00:00" u="1"/>
        <d v="1992-12-15T00:00:00" u="1"/>
        <d v="1989-12-06T00:00:00" u="1"/>
        <d v="2003-05-20T00:00:00" u="1"/>
        <d v="2001-04-26T00:00:00" u="1"/>
        <d v="1997-08-14T00:00:00" u="1"/>
        <d v="1995-06-24T00:00:00" u="1"/>
        <d v="1997-11-24T00:00:00" u="1"/>
        <d v="1986-12-12T00:00:00" u="1"/>
        <d v="1987-11-29T00:00:00" u="1"/>
        <d v="1976-05-10T00:00:00" u="1"/>
        <d v="2003-09-01T00:00:00" u="1"/>
        <d v="1978-12-22T00:00:00" u="1"/>
        <d v="1988-04-20T00:00:00" u="1"/>
        <d v="2003-04-05T00:00:00" u="1"/>
        <d v="1959-05-18T00:00:00" u="1"/>
        <d v="1987-03-23T00:00:00" u="1"/>
        <s v="30/06/1970" u="1"/>
        <d v="1991-06-14T00:00:00" u="1"/>
        <d v="1988-09-07T00:00:00" u="1"/>
        <d v="1986-08-05T00:00:00" u="1"/>
        <d v="1992-12-14T00:00:00" u="1"/>
        <d v="1972-01-19T00:00:00" u="1"/>
        <d v="1983-11-18T00:00:00" u="1"/>
        <d v="1996-10-06T00:00:00" u="1"/>
        <d v="1975-04-24T00:00:00" u="1"/>
        <d v="1989-09-02T00:00:00" u="1"/>
        <d v="1976-09-01T00:00:00" u="1"/>
        <d v="1990-09-13T00:00:00" u="1"/>
        <d v="1989-01-05T00:00:00" u="1"/>
        <d v="1997-10-22T00:00:00" u="1"/>
        <d v="1992-03-05T00:00:00" u="1"/>
        <d v="1977-05-12T00:00:00" u="1"/>
        <d v="1996-06-21T00:00:00" u="1"/>
        <d v="1993-10-27T00:00:00" u="1"/>
        <d v="2003-05-18T00:00:00" u="1"/>
        <d v="1994-10-27T00:00:00" u="1"/>
        <d v="2000-07-22T00:00:00" u="1"/>
        <d v="1993-05-19T00:00:00" u="1"/>
        <d v="1978-10-10T00:00:00" u="1"/>
        <d v="1998-04-29T00:00:00" u="1"/>
        <d v="1993-02-11T00:00:00" u="1"/>
        <d v="1997-07-11T00:00:00" u="1"/>
        <d v="1981-05-28T00:00:00" u="1"/>
        <d v="1978-02-16T00:00:00" u="1"/>
        <d v="1987-03-20T00:00:00" u="1"/>
        <d v="1997-10-30T00:00:00" u="1"/>
        <d v="2000-03-14T00:00:00" u="1"/>
        <d v="1998-09-19T00:00:00" u="1"/>
        <d v="1975-02-12T00:00:00" u="1"/>
        <d v="1988-03-31T00:00:00" u="1"/>
        <d v="1988-06-30T00:00:00" u="1"/>
        <d v="1975-05-10T00:00:00" u="1"/>
        <d v="2000-09-14T00:00:00" u="1"/>
        <d v="1996-02-22T00:00:00" u="1"/>
        <d v="1995-07-20T00:00:00" u="1"/>
        <d v="1979-12-11T00:00:00" u="1"/>
        <d v="1987-03-06T00:00:00" u="1"/>
        <d v="1973-09-01T00:00:00" u="1"/>
        <d v="1996-03-10T00:00:00" u="1"/>
        <d v="2002-06-16T00:00:00" u="1"/>
        <d v="1987-02-03T00:00:00" u="1"/>
        <d v="1995-09-08T00:00:00" u="1"/>
        <s v="19/09/1981" u="1"/>
        <d v="1983-01-26T00:00:00" u="1"/>
        <d v="1972-05-01T00:00:00" u="1"/>
        <d v="1982-09-12T00:00:00" u="1"/>
        <d v="1972-10-01T00:00:00" u="1"/>
        <d v="1981-09-30T00:00:00" u="1"/>
        <d v="1998-02-14T00:00:00" u="1"/>
        <d v="1994-08-01T00:00:00" u="1"/>
        <d v="1997-03-04T00:00:00" u="1"/>
        <d v="1994-07-31T00:00:00" u="1"/>
        <d v="1989-03-02T00:00:00" u="1"/>
        <d v="1971-04-17T00:00:00" u="1"/>
        <d v="1975-06-07T00:00:00" u="1"/>
        <d v="1976-04-05T00:00:00" u="1"/>
        <d v="1976-10-26T00:00:00" u="1"/>
        <d v="1987-06-11T00:00:00" u="1"/>
        <d v="1991-10-19T00:00:00" u="1"/>
        <d v="1984-10-20T00:00:00" u="1"/>
        <d v="2000-02-06T00:00:00" u="1"/>
        <d v="1993-07-30T00:00:00" u="1"/>
        <d v="1992-06-11T00:00:00" u="1"/>
        <s v="20/05/1999" u="1"/>
        <d v="1968-11-05T00:00:00" u="1"/>
        <d v="1974-08-17T00:00:00" u="1"/>
        <d v="1978-07-05T00:00:00" u="1"/>
        <d v="1984-10-07T00:00:00" u="1"/>
        <d v="2002-08-30T00:00:00" u="1"/>
        <d v="2001-06-15T00:00:00" u="1"/>
        <d v="1981-06-01T00:00:00" u="1"/>
        <d v="1985-07-24T00:00:00" u="1"/>
        <d v="1999-08-26T00:00:00" u="1"/>
        <d v="1996-09-27T00:00:00" u="1"/>
        <d v="1981-10-29T00:00:00" u="1"/>
        <d v="1987-11-15T00:00:00" u="1"/>
        <d v="1990-05-25T00:00:00" u="1"/>
        <d v="1986-03-19T00:00:00" u="1"/>
        <d v="1973-05-24T00:00:00" u="1"/>
        <d v="1987-10-06T00:00:00" u="1"/>
        <d v="1987-07-24T00:00:00" u="1"/>
        <d v="1997-12-17T00:00:00" u="1"/>
        <d v="1968-09-29T00:00:00" u="1"/>
        <d v="1988-08-31T00:00:00" u="1"/>
        <d v="1980-11-14T00:00:00" u="1"/>
        <d v="1991-06-22T00:00:00" u="1"/>
        <d v="1973-10-17T00:00:00" u="1"/>
        <d v="1990-02-04T00:00:00" u="1"/>
        <d v="1982-03-04T00:00:00" u="1"/>
        <d v="1996-06-19T00:00:00" u="1"/>
        <d v="1985-01-20T00:00:00" u="1"/>
        <d v="1986-06-02T00:00:00" u="1"/>
        <d v="2000-05-18T00:00:00" u="1"/>
        <d v="1993-05-08T00:00:00" u="1"/>
        <d v="1998-07-31T00:00:00" u="1"/>
        <d v="1986-06-23T00:00:00" u="1"/>
        <d v="1992-10-12T00:00:00" u="1"/>
        <d v="1981-12-06T00:00:00" u="1"/>
        <d v="1971-01-04T00:00:00" u="1"/>
        <d v="1983-09-03T00:00:00" u="1"/>
        <d v="1996-04-15T00:00:00" u="1"/>
        <d v="1993-09-25T00:00:00" u="1"/>
        <d v="1977-06-25T00:00:00" u="1"/>
        <d v="1987-07-13T00:00:00" u="1"/>
        <d v="1979-09-10T00:00:00" u="1"/>
        <d v="1994-02-02T00:00:00" u="1"/>
        <d v="1986-12-17T00:00:00" u="1"/>
        <d v="1994-03-24T00:00:00" u="1"/>
        <d v="1992-04-28T00:00:00" u="1"/>
        <d v="1999-01-02T00:00:00" u="1"/>
        <d v="2000-05-08T00:00:00" u="1"/>
        <d v="2001-08-29T00:00:00" u="1"/>
        <d v="1986-02-12T00:00:00" u="1"/>
        <d v="1991-08-06T00:00:00" u="1"/>
        <d v="2002-05-15T00:00:00" u="1"/>
        <d v="1997-05-22T00:00:00" u="1"/>
        <d v="1996-01-17T00:00:00" u="1"/>
        <d v="2002-03-08T00:00:00" u="1"/>
        <d v="2001-04-03T00:00:00" u="1"/>
        <d v="2002-03-17T00:00:00" u="1"/>
        <d v="2003-06-02T00:00:00" u="1"/>
        <d v="1998-03-15T00:00:00" u="1"/>
        <d v="1997-12-03T00:00:00" u="1"/>
        <d v="1998-09-02T00:00:00" u="1"/>
        <d v="1998-08-10T00:00:00" u="1"/>
        <d v="1988-07-19T00:00:00" u="1"/>
        <d v="2001-01-18T00:00:00" u="1"/>
        <d v="1999-09-20T00:00:00" u="1"/>
        <d v="1973-04-06T00:00:00" u="1"/>
        <d v="2002-01-25T00:00:00" u="1"/>
        <d v="1986-08-11T00:00:00" u="1"/>
        <d v="1998-12-29T00:00:00" u="1"/>
        <d v="1990-04-09T00:00:00" u="1"/>
        <s v=" 05/02/1979" u="1"/>
        <s v=" 23/01/1985" u="1"/>
        <d v="1986-09-29T00:00:00" u="1"/>
        <d v="1998-05-02T00:00:00" u="1"/>
        <d v="1994-02-06T00:00:00" u="1"/>
        <d v="1996-06-10T00:00:00" u="1"/>
        <d v="1980-06-11T00:00:00" u="1"/>
        <d v="1993-10-10T00:00:00" u="1"/>
        <d v="2000-01-13T00:00:00" u="1"/>
        <d v="1988-05-24T00:00:00" u="1"/>
        <d v="1994-05-22T00:00:00" u="1"/>
        <d v="1974-12-06T00:00:00" u="1"/>
        <d v="1964-02-15T00:00:00" u="1"/>
        <d v="1996-07-26T00:00:00" u="1"/>
        <d v="2000-01-23T00:00:00" u="1"/>
        <d v="1986-05-04T00:00:00" u="1"/>
        <d v="1981-09-12T00:00:00" u="1"/>
        <s v="08/12/1975" u="1"/>
        <d v="1995-04-02T00:00:00" u="1"/>
        <d v="1982-08-20T00:00:00" u="1"/>
        <d v="1980-12-20T00:00:00" u="1"/>
        <d v="1995-08-04T00:00:00" u="1"/>
        <d v="2001-12-04T00:00:00" u="1"/>
        <d v="1999-11-10T00:00:00" u="1"/>
        <d v="1986-07-22T00:00:00" u="1"/>
        <d v="1973-06-26T00:00:00" u="1"/>
        <d v="1968-08-31T00:00:00" u="1"/>
        <d v="1995-12-08T00:00:00" u="1"/>
        <d v="1985-09-10T00:00:00" u="1"/>
        <d v="1982-12-07T00:00:00" u="1"/>
        <d v="1962-10-01T00:00:00" u="1"/>
        <d v="1992-06-21T00:00:00" u="1"/>
        <d v="1987-07-09T00:00:00" u="1"/>
        <d v="1990-09-29T00:00:00" u="1"/>
        <d v="1972-04-27T00:00:00" u="1"/>
        <d v="1985-08-07T00:00:00" u="1"/>
        <d v="2003-12-25T00:00:00" u="1"/>
        <d v="1996-02-15T00:00:00" u="1"/>
        <d v="1984-04-03T00:00:00" u="1"/>
        <d v="1996-06-20T00:00:00" u="1"/>
        <d v="1989-02-03T00:00:00" u="1"/>
        <d v="1990-01-07T00:00:00" u="1"/>
        <d v="1972-10-20T00:00:00" u="1"/>
        <d v="1990-04-25T00:00:00" u="1"/>
        <d v="1977-08-02T00:00:00" u="1"/>
        <d v="2002-11-05T00:00:00" u="1"/>
        <d v="2003-05-23T00:00:00" u="1"/>
        <d v="1984-05-29T00:00:00" u="1"/>
        <d v="2023-06-16T00:00:00" u="1"/>
        <d v="1982-12-18T00:00:00" u="1"/>
        <d v="2000-06-07T00:00:00" u="1"/>
        <d v="1993-11-22T00:00:00" u="1"/>
        <d v="1994-04-19T00:00:00" u="1"/>
        <d v="2003-09-16T00:00:00" u="1"/>
        <d v="1992-06-14T00:00:00" u="1"/>
        <d v="1965-05-09T00:00:00" u="1"/>
        <d v="1984-01-28T00:00:00" u="1"/>
        <d v="1970-09-12T00:00:00" u="1"/>
        <d v="1971-03-07T00:00:00" u="1"/>
        <d v="1991-09-27T00:00:00" u="1"/>
        <d v="1988-11-29T00:00:00" u="1"/>
        <d v="1980-09-09T00:00:00" u="1"/>
        <d v="1983-09-01T00:00:00" u="1"/>
        <d v="1988-12-22T00:00:00" u="1"/>
        <d v="1983-02-22T00:00:00" u="1"/>
        <d v="1994-08-10T00:00:00" u="1"/>
        <d v="1985-11-09T00:00:00" u="1"/>
        <d v="1992-01-14T00:00:00" u="1"/>
        <d v="1983-10-09T00:00:00" u="1"/>
        <d v="1978-02-04T00:00:00" u="1"/>
        <d v="2004-07-10T00:00:00" u="1"/>
        <d v="1992-10-13T00:00:00" u="1"/>
        <d v="1971-08-14T00:00:00" u="1"/>
        <d v="1988-06-17T00:00:00" u="1"/>
        <d v="1989-09-23T00:00:00" u="1"/>
        <d v="1975-03-04T00:00:00" u="1"/>
        <d v="1989-08-11T00:00:00" u="1"/>
        <d v="1973-07-21T00:00:00" u="1"/>
        <d v="1994-06-18T00:00:00" u="1"/>
        <d v="1988-02-05T00:00:00" u="1"/>
        <d v="1985-03-10T00:00:00" u="1"/>
        <d v="1983-05-10T00:00:00" u="1"/>
        <d v="1984-07-10T00:00:00" u="1"/>
        <d v="1976-05-19T00:00:00" u="1"/>
        <d v="1967-12-19T00:00:00" u="1"/>
        <d v="1956-10-29T00:00:00" u="1"/>
        <d v="1988-10-27T00:00:00" u="1"/>
        <d v="1991-11-23T00:00:00" u="1"/>
        <s v="03/05/1995" u="1"/>
        <d v="1967-11-25T00:00:00" u="1"/>
        <d v="1969-11-25T00:00:00" u="1"/>
        <s v="11/03/1982" u="1"/>
        <d v="1971-01-02T00:00:00" u="1"/>
        <d v="1986-10-29T00:00:00" u="1"/>
        <d v="1985-12-21T00:00:00" u="1"/>
        <d v="1990-10-29T00:00:00" u="1"/>
        <d v="1979-01-02T00:00:00" u="1"/>
        <d v="1985-01-02T00:00:00" u="1"/>
        <d v="1996-12-21T00:00:00" u="1"/>
        <d v="2003-10-29T00:00:00" u="1"/>
        <d v="1974-11-27T00:00:00" u="1"/>
        <d v="1996-01-02T00:00:00" u="1"/>
        <d v="1977-12-23T00:00:00" u="1"/>
        <d v="1979-12-23T00:00:00" u="1"/>
        <d v="1985-10-31T00:00:00" u="1"/>
        <d v="1992-10-31T00:00:00" u="1"/>
        <d v="1993-11-27T00:00:00" u="1"/>
        <d v="1982-01-04T00:00:00" u="1"/>
        <d v="2000-12-23T00:00:00" u="1"/>
        <d v="1993-01-04T00:00:00" u="1"/>
        <d v="1979-12-25T00:00:00" u="1"/>
        <d v="1971-02-02T00:00:00" u="1"/>
        <d v="1987-12-25T00:00:00" u="1"/>
        <d v="1989-12-25T00:00:00" u="1"/>
        <d v="1992-11-29T00:00:00" u="1"/>
        <d v="1986-01-06T00:00:00" u="1"/>
        <d v="1989-01-06T00:00:00" u="1"/>
        <d v="1990-01-06T00:00:00" u="1"/>
        <d v="1992-01-06T00:00:00" u="1"/>
        <d v="1991-02-02T00:00:00" u="1"/>
        <d v="1993-02-02T00:00:00" u="1"/>
        <d v="1968-01-08T00:00:00" u="1"/>
        <d v="1973-02-04T00:00:00" u="1"/>
        <d v="1975-01-08T00:00:00" u="1"/>
        <d v="1976-01-08T00:00:00" u="1"/>
        <d v="1979-01-08T00:00:00" u="1"/>
        <d v="1979-02-04T00:00:00" u="1"/>
        <d v="1952-01-10T00:00:00" u="1"/>
        <d v="1982-02-04T00:00:00" u="1"/>
        <d v="1988-02-04T00:00:00" u="1"/>
        <d v="1990-01-08T00:00:00" u="1"/>
        <d v="2000-12-27T00:00:00" u="1"/>
        <d v="2001-12-27T00:00:00" u="1"/>
        <d v="1959-03-02T00:00:00" u="1"/>
        <d v="1992-02-04T00:00:00" u="1"/>
        <d v="1965-01-10T00:00:00" u="1"/>
        <d v="1975-12-29T00:00:00" u="1"/>
        <d v="1997-02-04T00:00:00" u="1"/>
        <d v="1970-02-06T00:00:00" u="1"/>
        <d v="2004-02-04T00:00:00" u="1"/>
        <d v="1991-12-29T00:00:00" u="1"/>
        <d v="1992-12-29T00:00:00" u="1"/>
        <d v="1995-12-29T00:00:00" u="1"/>
        <d v="1987-01-10T00:00:00" u="1"/>
        <d v="1999-12-29T00:00:00" u="1"/>
        <d v="1990-01-10T00:00:00" u="1"/>
        <d v="2001-12-29T00:00:00" u="1"/>
        <d v="2002-12-29T00:00:00" u="1"/>
        <d v="1990-03-02T00:00:00" u="1"/>
        <d v="1975-12-31T00:00:00" u="1"/>
        <d v="1976-12-31T00:00:00" u="1"/>
        <d v="1967-01-12T00:00:00" u="1"/>
        <d v="1971-03-04T00:00:00" u="1"/>
        <d v="1981-01-12T00:00:00" u="1"/>
        <d v="1984-01-12T00:00:00" u="1"/>
        <d v="1987-01-12T00:00:00" u="1"/>
        <d v="1989-03-04T00:00:00" u="1"/>
        <d v="2000-01-12T00:00:00" u="1"/>
        <d v="1999-02-08T00:00:00" u="1"/>
        <d v="1981-01-14T00:00:00" u="1"/>
        <d v="1978-04-02T00:00:00" u="1"/>
        <d v="1979-04-02T00:00:00" u="1"/>
        <d v="1985-04-02T00:00:00" u="1"/>
        <d v="1991-01-14T00:00:00" u="1"/>
        <d v="1988-03-06T00:00:00" u="1"/>
        <d v="1900-01-19T00:00:00" u="1"/>
        <d v="1993-03-06T00:00:00" u="1"/>
        <d v="1965-04-04T00:00:00" u="1"/>
        <d v="1974-01-16T00:00:00" u="1"/>
        <d v="2001-03-06T00:00:00" u="1"/>
        <d v="2004-02-10T00:00:00" u="1"/>
        <d v="1974-02-12T00:00:00" u="1"/>
        <d v="1975-04-04T00:00:00" u="1"/>
        <d v="1978-03-08T00:00:00" u="1"/>
        <d v="1980-02-12T00:00:00" u="1"/>
        <d v="1981-02-12T00:00:00" u="1"/>
        <d v="1985-01-16T00:00:00" u="1"/>
        <d v="1985-03-08T00:00:00" u="1"/>
        <d v="1987-04-04T00:00:00" u="1"/>
        <d v="1989-04-04T00:00:00" u="1"/>
        <d v="1991-03-08T00:00:00" u="1"/>
        <d v="1990-04-04T00:00:00" u="1"/>
        <d v="1997-01-16T00:00:00" u="1"/>
        <d v="1993-04-04T00:00:00" u="1"/>
        <d v="1999-02-12T00:00:00" u="1"/>
        <d v="1967-03-10T00:00:00" u="1"/>
        <d v="1973-01-18T00:00:00" u="1"/>
        <d v="1998-04-04T00:00:00" u="1"/>
        <d v="2003-02-12T00:00:00" u="1"/>
        <d v="1973-02-14T00:00:00" u="1"/>
        <d v="1976-01-18T00:00:00" u="1"/>
        <d v="2001-04-04T00:00:00" u="1"/>
        <d v="1972-05-02T00:00:00" u="1"/>
        <d v="1976-03-10T00:00:00" u="1"/>
        <d v="1980-01-18T00:00:00" u="1"/>
        <d v="1984-01-18T00:00:00" u="1"/>
        <d v="1985-01-18T00:00:00" u="1"/>
        <d v="1980-04-06T00:00:00" u="1"/>
        <d v="1984-02-14T00:00:00" u="1"/>
        <d v="1979-05-02T00:00:00" u="1"/>
        <d v="1983-03-10T00:00:00" u="1"/>
        <d v="1990-01-18T00:00:00" u="1"/>
        <d v="1992-01-18T00:00:00" u="1"/>
        <d v="1994-01-18T00:00:00" u="1"/>
        <d v="1991-05-02T00:00:00" u="1"/>
        <d v="2000-01-18T00:00:00" u="1"/>
        <d v="1997-04-06T00:00:00" u="1"/>
        <d v="1999-03-10T00:00:00" u="1"/>
        <d v="2001-02-14T00:00:00" u="1"/>
        <d v="1999-04-06T00:00:00" u="1"/>
        <d v="2002-03-10T00:00:00" u="1"/>
        <d v="1970-04-08T00:00:00" u="1"/>
        <d v="1974-02-16T00:00:00" u="1"/>
        <d v="1973-03-12T00:00:00" u="1"/>
        <d v="2000-05-02T00:00:00" u="1"/>
        <d v="1974-05-04T00:00:00" u="1"/>
        <d v="1981-02-16T00:00:00" u="1"/>
        <d v="1978-04-08T00:00:00" u="1"/>
        <d v="1984-02-16T00:00:00" u="1"/>
        <d v="1981-05-04T00:00:00" u="1"/>
        <d v="1993-01-20T00:00:00" u="1"/>
        <d v="1992-02-16T00:00:00" u="1"/>
        <d v="1994-02-16T00:00:00" u="1"/>
        <d v="1964-02-18T00:00:00" u="1"/>
        <d v="1997-02-16T00:00:00" u="1"/>
        <d v="1999-02-16T00:00:00" u="1"/>
        <d v="1971-01-22T00:00:00" u="1"/>
        <d v="2002-02-16T00:00:00" u="1"/>
        <d v="1999-04-08T00:00:00" u="1"/>
        <d v="2003-02-16T00:00:00" u="1"/>
        <d v="2004-04-08T00:00:00" u="1"/>
        <d v="1978-02-18T00:00:00" u="1"/>
        <d v="1975-05-06T00:00:00" u="1"/>
        <d v="1974-06-02T00:00:00" u="1"/>
        <d v="1987-01-22T00:00:00" u="1"/>
        <d v="1984-03-14T00:00:00" u="1"/>
        <d v="1985-04-10T00:00:00" u="1"/>
        <d v="1991-02-18T00:00:00" u="1"/>
        <d v="1990-04-10T00:00:00" u="1"/>
        <d v="1992-03-14T00:00:00" u="1"/>
        <d v="1993-03-14T00:00:00" u="1"/>
        <d v="1994-03-14T00:00:00" u="1"/>
        <d v="1964-03-16T00:00:00" u="1"/>
        <d v="1968-02-20T00:00:00" u="1"/>
        <d v="1997-03-14T00:00:00" u="1"/>
        <d v="1997-04-10T00:00:00" u="1"/>
        <d v="2004-01-22T00:00:00" u="1"/>
        <s v=" 14 /02/2003" u="1"/>
        <d v="1997-06-02T00:00:00" u="1"/>
        <d v="1975-02-20T00:00:00" u="1"/>
        <d v="1972-04-12T00:00:00" u="1"/>
        <d v="2002-06-02T00:00:00" u="1"/>
        <d v="1974-05-08T00:00:00" u="1"/>
        <d v="1979-03-16T00:00:00" u="1"/>
        <d v="1981-02-20T00:00:00" u="1"/>
        <d v="1984-03-16T00:00:00" u="1"/>
        <d v="1985-03-16T00:00:00" u="1"/>
        <d v="1990-01-24T00:00:00" u="1"/>
        <d v="1989-02-20T00:00:00" u="1"/>
        <d v="1988-03-16T00:00:00" u="1"/>
        <d v="1992-01-24T00:00:00" u="1"/>
        <d v="1990-03-16T00:00:00" u="1"/>
        <d v="1993-02-20T00:00:00" u="1"/>
        <d v="1986-06-04T00:00:00" u="1"/>
        <d v="1998-01-24T00:00:00" u="1"/>
        <d v="2000-02-20T00:00:00" u="1"/>
        <d v="1977-01-26T00:00:00" u="1"/>
        <d v="1974-03-18T00:00:00" u="1"/>
        <d v="1978-04-14T00:00:00" u="1"/>
        <d v="1975-06-06T00:00:00" u="1"/>
        <d v="1976-06-06T00:00:00" u="1"/>
        <d v="1986-01-26T00:00:00" u="1"/>
        <d v="1990-02-22T00:00:00" u="1"/>
        <d v="1957-04-16T00:00:00" u="1"/>
        <d v="1990-04-14T00:00:00" u="1"/>
        <d v="1991-04-14T00:00:00" u="1"/>
        <d v="1988-06-06T00:00:00" u="1"/>
        <d v="1994-04-14T00:00:00" u="1"/>
        <d v="1999-02-22T00:00:00" u="1"/>
        <d v="1996-04-14T00:00:00" u="1"/>
        <d v="1998-03-18T00:00:00" u="1"/>
        <d v="1994-06-06T00:00:00" u="1"/>
        <d v="2002-02-22T00:00:00" u="1"/>
        <d v="2003-02-22T00:00:00" u="1"/>
        <d v="1995-07-02T00:00:00" u="1"/>
        <d v="1998-06-06T00:00:00" u="1"/>
        <d v="1972-04-16T00:00:00" u="1"/>
        <d v="2003-04-14T00:00:00" u="1"/>
        <d v="2000-07-02T00:00:00" u="1"/>
        <d v="1978-03-20T00:00:00" u="1"/>
        <d v="1973-06-08T00:00:00" u="1"/>
        <d v="1983-02-24T00:00:00" u="1"/>
        <d v="1976-06-08T00:00:00" u="1"/>
        <d v="1981-05-12T00:00:00" u="1"/>
        <d v="1982-05-12T00:00:00" u="1"/>
        <d v="1986-03-20T00:00:00" u="1"/>
        <d v="1986-05-12T00:00:00" u="1"/>
        <d v="2023-02-22T00:00:00" u="1"/>
        <d v="1991-03-20T00:00:00" u="1"/>
        <d v="1992-03-20T00:00:00" u="1"/>
        <d v="1991-04-16T00:00:00" u="1"/>
        <d v="1998-01-28T00:00:00" u="1"/>
        <d v="1995-04-16T00:00:00" u="1"/>
        <d v="1971-02-26T00:00:00" u="1"/>
        <d v="1968-04-18T00:00:00" u="1"/>
        <d v="1974-02-26T00:00:00" u="1"/>
        <d v="1997-06-08T00:00:00" u="1"/>
        <d v="1971-04-18T00:00:00" u="1"/>
        <d v="1998-06-08T00:00:00" u="1"/>
        <d v="1976-04-18T00:00:00" u="1"/>
        <d v="2001-07-04T00:00:00" u="1"/>
        <d v="1981-02-26T00:00:00" u="1"/>
        <d v="1976-05-14T00:00:00" u="1"/>
        <d v="1983-02-26T00:00:00" u="1"/>
        <d v="1986-02-26T00:00:00" u="1"/>
        <d v="1988-01-30T00:00:00" u="1"/>
        <d v="1988-03-22T00:00:00" u="1"/>
        <d v="1991-02-26T00:00:00" u="1"/>
        <d v="1985-07-06T00:00:00" u="1"/>
        <d v="1996-02-26T00:00:00" u="1"/>
        <d v="1994-04-18T00:00:00" u="1"/>
        <d v="1991-06-10T00:00:00" u="1"/>
        <d v="1993-05-14T00:00:00" u="1"/>
        <d v="1992-07-06T00:00:00" u="1"/>
        <d v="2004-01-30T00:00:00" u="1"/>
        <d v="1973-02-28T00:00:00" u="1"/>
        <d v="1999-08-02T00:00:00" u="1"/>
        <d v="2001-07-06T00:00:00" u="1"/>
        <d v="1975-07-08T00:00:00" u="1"/>
        <d v="1985-03-24T00:00:00" u="1"/>
        <d v="1990-02-28T00:00:00" u="1"/>
        <d v="1986-05-16T00:00:00" u="1"/>
        <d v="1981-08-04T00:00:00" u="1"/>
        <d v="1983-07-08T00:00:00" u="1"/>
        <d v="1985-07-08T00:00:00" u="1"/>
        <d v="1998-02-28T00:00:00" u="1"/>
        <d v="1989-07-08T00:00:00" u="1"/>
        <d v="1993-06-12T00:00:00" u="1"/>
        <d v="1990-08-04T00:00:00" u="1"/>
        <d v="1964-06-14T00:00:00" u="1"/>
        <d v="2004-02-28T00:00:00" u="1"/>
        <d v="1993-08-04T00:00:00" u="1"/>
        <d v="2001-05-16T00:00:00" u="1"/>
        <d v="1996-08-04T00:00:00" u="1"/>
        <d v="2002-06-12T00:00:00" u="1"/>
        <d v="1966-09-02T00:00:00" u="1"/>
        <d v="2004-06-12T00:00:00" u="1"/>
        <d v="1980-03-26T00:00:00" u="1"/>
        <d v="2004-08-04T00:00:00" u="1"/>
        <d v="1974-08-06T00:00:00" u="1"/>
        <d v="1980-07-10T00:00:00" u="1"/>
        <d v="1987-04-22T00:00:00" u="1"/>
        <d v="1984-08-06T00:00:00" u="1"/>
        <d v="1994-05-18T00:00:00" u="1"/>
        <d v="2020-08-04T00:00:00" u="1"/>
        <d v="1997-05-18T00:00:00" u="1"/>
        <d v="1992-08-06T00:00:00" u="1"/>
        <d v="1998-05-18T00:00:00" u="1"/>
        <d v="1993-08-06T00:00:00" u="1"/>
        <d v="1999-05-18T00:00:00" u="1"/>
        <d v="1992-09-02T00:00:00" u="1"/>
        <d v="1972-04-24T00:00:00" u="1"/>
        <d v="1966-08-08T00:00:00" u="1"/>
        <d v="1976-05-20T00:00:00" u="1"/>
        <d v="2002-08-06T00:00:00" u="1"/>
        <d v="1986-04-24T00:00:00" u="1"/>
        <d v="1980-08-08T00:00:00" u="1"/>
        <d v="1983-07-12T00:00:00" u="1"/>
        <d v="1989-04-24T00:00:00" u="1"/>
        <d v="1992-03-28T00:00:00" u="1"/>
        <d v="1984-09-04T00:00:00" u="1"/>
        <d v="1986-08-08T00:00:00" u="1"/>
        <d v="1966-03-30T00:00:00" u="1"/>
        <d v="1989-08-08T00:00:00" u="1"/>
        <d v="1993-06-16T00:00:00" u="1"/>
        <d v="1999-04-24T00:00:00" u="1"/>
        <d v="2001-03-28T00:00:00" u="1"/>
        <d v="1957-10-02T00:00:00" u="1"/>
        <d v="1969-04-26T00:00:00" u="1"/>
        <d v="1990-09-04T00:00:00" u="1"/>
        <d v="1996-06-16T00:00:00" u="1"/>
        <d v="1999-05-20T00:00:00" u="1"/>
        <d v="1973-05-22T00:00:00" u="1"/>
        <d v="1976-04-26T00:00:00" u="1"/>
        <d v="1997-09-04T00:00:00" u="1"/>
        <d v="1977-04-26T00:00:00" u="1"/>
        <d v="1968-09-06T00:00:00" u="1"/>
        <d v="1969-09-06T00:00:00" u="1"/>
        <d v="1981-03-30T00:00:00" u="1"/>
        <d v="1980-04-26T00:00:00" u="1"/>
        <d v="1973-08-10T00:00:00" u="1"/>
        <s v="28/03/1990" u="1"/>
        <d v="1977-08-10T00:00:00" u="1"/>
        <s v="20/11/1992" u="1"/>
        <d v="1978-08-10T00:00:00" u="1"/>
        <d v="1982-06-18T00:00:00" u="1"/>
        <d v="1982-08-10T00:00:00" u="1"/>
        <d v="1983-08-10T00:00:00" u="1"/>
        <d v="1988-06-18T00:00:00" u="1"/>
        <d v="1992-04-26T00:00:00" u="1"/>
        <d v="1987-07-14T00:00:00" u="1"/>
        <d v="1994-04-26T00:00:00" u="1"/>
        <d v="1991-06-18T00:00:00" u="1"/>
        <d v="1992-06-18T00:00:00" u="1"/>
        <d v="1998-03-30T00:00:00" u="1"/>
        <d v="1991-07-14T00:00:00" u="1"/>
        <d v="1995-05-22T00:00:00" u="1"/>
        <d v="2000-03-30T00:00:00" u="1"/>
        <d v="1987-10-02T00:00:00" u="1"/>
        <d v="1991-08-10T00:00:00" u="1"/>
        <d v="1995-06-18T00:00:00" u="1"/>
        <d v="1991-10-02T00:00:00" u="1"/>
        <d v="2003-04-26T00:00:00" u="1"/>
        <d v="2003-05-22T00:00:00" u="1"/>
        <d v="2001-07-14T00:00:00" u="1"/>
        <d v="1996-10-02T00:00:00" u="1"/>
        <d v="2000-08-10T00:00:00" u="1"/>
        <d v="1980-04-28T00:00:00" u="1"/>
        <d v="1976-07-16T00:00:00" u="1"/>
        <d v="2001-10-02T00:00:00" u="1"/>
        <d v="1975-08-12T00:00:00" u="1"/>
        <s v="04/04/1990" u="1"/>
        <d v="1979-08-12T00:00:00" u="1"/>
        <s v="20/11/1991" u="1"/>
        <d v="1986-05-24T00:00:00" u="1"/>
        <d v="1981-08-12T00:00:00" u="1"/>
        <d v="1985-06-20T00:00:00" u="1"/>
        <d v="1982-08-12T00:00:00" u="1"/>
        <d v="1984-07-16T00:00:00" u="1"/>
        <d v="1985-07-16T00:00:00" u="1"/>
        <d v="1984-08-12T00:00:00" u="1"/>
        <d v="1985-08-12T00:00:00" u="1"/>
        <d v="1965-05-26T00:00:00" u="1"/>
        <d v="1992-07-16T00:00:00" u="1"/>
        <d v="1999-04-28T00:00:00" u="1"/>
        <d v="1957-11-02T00:00:00" u="1"/>
        <d v="2001-05-24T00:00:00" u="1"/>
        <d v="1992-10-04T00:00:00" u="1"/>
        <d v="1998-07-16T00:00:00" u="1"/>
        <d v="2003-05-24T00:00:00" u="1"/>
        <d v="1974-05-26T00:00:00" u="1"/>
        <d v="1999-08-12T00:00:00" u="1"/>
        <d v="1970-08-14T00:00:00" u="1"/>
        <s v="24/09/1971" u="1"/>
        <d v="1989-04-30T00:00:00" u="1"/>
        <d v="1987-06-22T00:00:00" u="1"/>
        <d v="1980-10-06T00:00:00" u="1"/>
        <d v="1992-04-30T00:00:00" u="1"/>
        <d v="1985-08-14T00:00:00" u="1"/>
        <d v="1989-06-22T00:00:00" u="1"/>
        <d v="1989-07-18T00:00:00" u="1"/>
        <d v="1993-05-26T00:00:00" u="1"/>
        <d v="1995-05-26T00:00:00" u="1"/>
        <d v="1997-04-30T00:00:00" u="1"/>
        <d v="1994-07-18T00:00:00" u="1"/>
        <d v="1991-09-10T00:00:00" u="1"/>
        <d v="1999-05-26T00:00:00" u="1"/>
        <d v="1993-09-10T00:00:00" u="1"/>
        <d v="1999-06-22T00:00:00" u="1"/>
        <d v="1992-10-06T00:00:00" u="1"/>
        <d v="1972-07-20T00:00:00" u="1"/>
        <d v="1968-11-04T00:00:00" u="1"/>
        <d v="1979-06-24T00:00:00" u="1"/>
        <d v="1971-11-04T00:00:00" u="1"/>
        <d v="1973-10-08T00:00:00" u="1"/>
        <d v="1977-09-12T00:00:00" u="1"/>
        <d v="1982-07-20T00:00:00" u="1"/>
        <d v="1986-06-24T00:00:00" u="1"/>
        <d v="1983-09-12T00:00:00" u="1"/>
        <d v="1987-07-20T00:00:00" u="1"/>
        <d v="1982-10-08T00:00:00" u="1"/>
        <d v="1990-06-24T00:00:00" u="1"/>
        <d v="1994-06-24T00:00:00" u="1"/>
        <d v="1992-08-16T00:00:00" u="1"/>
        <d v="1989-10-08T00:00:00" u="1"/>
        <d v="2000-05-28T00:00:00" u="1"/>
        <d v="1991-10-08T00:00:00" u="1"/>
        <d v="1994-09-12T00:00:00" u="1"/>
        <d v="1995-10-08T00:00:00" u="1"/>
        <d v="1995-11-04T00:00:00" u="1"/>
        <d v="1974-09-14T00:00:00" u="1"/>
        <d v="1981-06-26T00:00:00" u="1"/>
        <d v="1983-06-26T00:00:00" u="1"/>
        <d v="1986-05-30T00:00:00" u="1"/>
        <d v="1973-12-02T00:00:00" u="1"/>
        <d v="1976-11-06T00:00:00" u="1"/>
        <d v="1982-10-10T00:00:00" u="1"/>
        <d v="1990-08-18T00:00:00" u="1"/>
        <d v="1985-11-06T00:00:00" u="1"/>
        <d v="1987-10-10T00:00:00" u="1"/>
        <d v="1994-07-22T00:00:00" u="1"/>
        <d v="1999-05-30T00:00:00" u="1"/>
        <d v="1993-09-14T00:00:00" u="1"/>
        <d v="1997-07-22T00:00:00" u="1"/>
        <d v="1963-09-16T00:00:00" u="1"/>
        <d v="1989-12-02T00:00:00" u="1"/>
        <d v="1997-08-18T00:00:00" u="1"/>
        <d v="1967-08-20T00:00:00" u="1"/>
        <d v="1991-12-02T00:00:00" u="1"/>
        <d v="1994-11-06T00:00:00" u="1"/>
        <d v="1999-09-14T00:00:00" u="1"/>
        <d v="1973-11-08T00:00:00" u="1"/>
        <d v="1984-07-24T00:00:00" u="1"/>
        <d v="1984-08-20T00:00:00" u="1"/>
        <d v="1988-06-28T00:00:00" u="1"/>
        <d v="1988-07-24T00:00:00" u="1"/>
        <d v="1984-10-12T00:00:00" u="1"/>
        <d v="1981-12-04T00:00:00" u="1"/>
        <d v="1987-09-16T00:00:00" u="1"/>
        <d v="1958-09-18T00:00:00" u="1"/>
        <d v="1985-12-04T00:00:00" u="1"/>
        <d v="1988-11-08T00:00:00" u="1"/>
        <d v="1996-09-16T00:00:00" u="1"/>
        <d v="1991-12-04T00:00:00" u="1"/>
        <d v="1995-10-12T00:00:00" u="1"/>
        <d v="1997-09-16T00:00:00" u="1"/>
        <d v="1998-09-16T00:00:00" u="1"/>
        <d v="2000-08-20T00:00:00" u="1"/>
        <d v="1971-08-22T00:00:00" u="1"/>
        <d v="1997-11-08T00:00:00" u="1"/>
        <d v="1967-11-10T00:00:00" u="1"/>
        <d v="1972-10-14T00:00:00" u="1"/>
        <d v="1977-09-18T00:00:00" u="1"/>
        <d v="1978-10-14T00:00:00" u="1"/>
        <d v="1977-12-06T00:00:00" u="1"/>
        <d v="1989-09-18T00:00:00" u="1"/>
        <d v="1991-08-22T00:00:00" u="1"/>
        <d v="1995-06-30T00:00:00" u="1"/>
        <d v="1996-06-30T00:00:00" u="1"/>
        <d v="1993-08-22T00:00:00" u="1"/>
        <d v="1988-11-10T00:00:00" u="1"/>
        <d v="1999-06-30T00:00:00" u="1"/>
        <d v="1995-10-14T00:00:00" u="1"/>
        <d v="1995-11-10T00:00:00" u="1"/>
        <d v="1969-10-16T00:00:00" u="1"/>
        <d v="2002-10-14T00:00:00" u="1"/>
        <d v="1972-10-16T00:00:00" u="1"/>
        <d v="1979-08-24T00:00:00" u="1"/>
        <d v="1980-09-20T00:00:00" u="1"/>
        <d v="1984-07-28T00:00:00" u="1"/>
        <d v="1975-12-08T00:00:00" u="1"/>
        <d v="1978-12-08T00:00:00" u="1"/>
        <d v="1982-10-16T00:00:00" u="1"/>
        <d v="1986-08-24T00:00:00" u="1"/>
        <d v="1986-09-20T00:00:00" u="1"/>
        <d v="1986-12-08T00:00:00" u="1"/>
        <d v="1992-09-20T00:00:00" u="1"/>
        <d v="1996-07-28T00:00:00" u="1"/>
        <d v="1993-09-20T00:00:00" u="1"/>
        <d v="1988-12-08T00:00:00" u="1"/>
        <d v="1989-12-08T00:00:00" u="1"/>
        <d v="1993-10-16T00:00:00" u="1"/>
        <s v="17/04/1975" u="1"/>
        <d v="1999-08-24T00:00:00" u="1"/>
        <d v="1961-12-10T00:00:00" u="1"/>
        <d v="1968-09-22T00:00:00" u="1"/>
        <d v="1993-12-08T00:00:00" u="1"/>
        <d v="1969-10-18T00:00:00" u="1"/>
        <d v="2002-11-12T00:00:00" u="1"/>
        <d v="1975-11-14T00:00:00" u="1"/>
        <d v="1977-10-18T00:00:00" u="1"/>
        <d v="1983-07-30T00:00:00" u="1"/>
        <d v="1974-12-10T00:00:00" u="1"/>
        <d v="1984-07-30T00:00:00" u="1"/>
        <d v="1977-11-14T00:00:00" u="1"/>
        <d v="1978-11-14T00:00:00" u="1"/>
        <d v="1980-10-18T00:00:00" u="1"/>
        <d v="1977-12-10T00:00:00" u="1"/>
        <d v="1979-12-10T00:00:00" u="1"/>
        <d v="1989-08-26T00:00:00" u="1"/>
        <d v="1986-10-18T00:00:00" u="1"/>
        <d v="1984-12-10T00:00:00" u="1"/>
        <d v="1992-08-26T00:00:00" u="1"/>
        <d v="1992-09-22T00:00:00" u="1"/>
        <d v="1989-11-14T00:00:00" u="1"/>
        <d v="1963-09-24T00:00:00" u="1"/>
        <d v="1993-10-18T00:00:00" u="1"/>
        <d v="1966-09-24T00:00:00" u="1"/>
        <d v="1991-12-10T00:00:00" u="1"/>
        <d v="1974-08-28T00:00:00" u="1"/>
        <d v="1999-12-10T00:00:00" u="1"/>
        <d v="2002-11-14T00:00:00" u="1"/>
        <d v="1982-08-28T00:00:00" u="1"/>
        <d v="1979-12-12T00:00:00" u="1"/>
        <d v="1983-10-20T00:00:00" u="1"/>
        <d v="1982-11-16T00:00:00" u="1"/>
        <d v="1988-08-28T00:00:00" u="1"/>
        <d v="1984-11-16T00:00:00" u="1"/>
        <d v="1988-10-20T00:00:00" u="1"/>
        <d v="1992-08-28T00:00:00" u="1"/>
        <d v="1990-10-20T00:00:00" u="1"/>
        <s v="21/03/1998" u="1"/>
        <d v="1994-11-16T00:00:00" u="1"/>
        <d v="1973-09-26T00:00:00" u="1"/>
        <d v="1968-12-14T00:00:00" u="1"/>
        <d v="1985-08-30T00:00:00" u="1"/>
        <d v="1986-08-30T00:00:00" u="1"/>
        <d v="1983-10-22T00:00:00" u="1"/>
        <d v="1984-10-22T00:00:00" u="1"/>
        <d v="1988-08-30T00:00:00" u="1"/>
        <d v="1982-12-14T00:00:00" u="1"/>
        <d v="1986-10-22T00:00:00" u="1"/>
        <d v="1987-10-22T00:00:00" u="1"/>
        <d v="1992-09-26T00:00:00" u="1"/>
        <d v="1987-12-14T00:00:00" u="1"/>
        <d v="1993-10-22T00:00:00" u="1"/>
        <d v="2001-08-30T00:00:00" u="1"/>
        <d v="2000-09-26T00:00:00" u="1"/>
        <d v="2003-08-30T00:00:00" u="1"/>
        <d v="2004-09-26T00:00:00" u="1"/>
        <d v="1970-12-16T00:00:00" u="1"/>
        <d v="1976-10-24T00:00:00" u="1"/>
        <d v="1978-09-28T00:00:00" u="1"/>
        <d v="1979-09-28T00:00:00" u="1"/>
        <d v="1977-11-20T00:00:00" u="1"/>
        <d v="1985-10-24T00:00:00" u="1"/>
        <d v="1988-10-24T00:00:00" u="1"/>
        <d v="1992-09-28T00:00:00" u="1"/>
        <d v="1962-10-26T00:00:00" u="1"/>
        <d v="1991-11-20T00:00:00" u="1"/>
        <d v="1992-11-20T00:00:00" u="1"/>
        <d v="1995-10-24T00:00:00" u="1"/>
        <d v="1998-09-28T00:00:00" u="1"/>
        <d v="1995-11-20T00:00:00" u="1"/>
        <d v="1998-10-24T00:00:00" u="1"/>
        <d v="1995-12-16T00:00:00" u="1"/>
        <d v="1968-11-22T00:00:00" u="1"/>
        <d v="1968-12-18T00:00:00" u="1"/>
        <d v="1978-09-30T00:00:00" u="1"/>
        <d v="1979-09-30T00:00:00" u="1"/>
        <d v="1980-09-30T00:00:00" u="1"/>
        <d v="1982-09-30T00:00:00" u="1"/>
        <d v="1983-11-22T00:00:00" u="1"/>
        <d v="1988-09-30T00:00:00" u="1"/>
        <d v="1986-11-22T00:00:00" u="1"/>
        <d v="1989-11-22T00:00:00" u="1"/>
        <d v="1990-12-18T00:00:00" u="1"/>
        <d v="1996-09-30T00:00:00" u="1"/>
        <d v="1994-11-22T00:00:00" u="1"/>
        <d v="1993-12-18T00:00:00" u="1"/>
        <d v="1995-11-22T00:00:00" u="1"/>
        <s v="01/01/1992" u="1"/>
        <d v="1979-12-20T00:00:00" u="1"/>
        <d v="1981-11-24T00:00:00" u="1"/>
        <d v="1989-10-28T00:00:00" u="1"/>
        <d v="1961-12-22T00:00:00" u="1"/>
        <d v="1982-01-01T00:00:00" u="1"/>
        <d v="2000-10-28T00:00:00" u="1"/>
        <d v="1972-10-30T00:00:00" u="1"/>
        <d v="1970-12-22T00:00:00" u="1"/>
        <d v="1991-01-01T00:00:00" u="1"/>
        <d v="1995-01-01T00:00:00" u="1"/>
        <d v="1975-12-22T00:00:00" u="1"/>
        <d v="1999-01-01T00:00:00" u="1"/>
        <d v="2000-01-01T00:00:00" u="1"/>
        <d v="1971-01-03T00:00:00" u="1"/>
        <d v="1986-10-30T00:00:00" u="1"/>
        <d v="1983-12-22T00:00:00" u="1"/>
        <d v="1987-11-26T00:00:00" u="1"/>
        <d v="1960-11-28T00:00:00" u="1"/>
        <d v="1993-10-30T00:00:00" u="1"/>
        <d v="1994-12-22T00:00:00" u="1"/>
        <d v="1998-10-30T00:00:00" u="1"/>
        <d v="1964-12-24T00:00:00" u="1"/>
        <d v="1966-11-28T00:00:00" u="1"/>
        <d v="1958-01-05T00:00:00" u="1"/>
        <d v="1991-01-03T00:00:00" u="1"/>
        <d v="1994-01-03T00:00:00" u="1"/>
        <d v="1995-01-03T00:00:00" u="1"/>
        <d v="1967-01-05T00:00:00" u="1"/>
        <d v="2001-01-03T00:00:00" u="1"/>
        <d v="1983-11-28T00:00:00" u="1"/>
        <d v="1972-01-05T00:00:00" u="1"/>
        <d v="1995-12-24T00:00:00" u="1"/>
        <d v="1986-01-05T00:00:00" u="1"/>
        <d v="1996-12-24T00:00:00" u="1"/>
        <d v="1966-12-26T00:00:00" u="1"/>
        <d v="1999-11-28T00:00:00" u="1"/>
        <d v="1968-12-26T00:00:00" u="1"/>
        <d v="1990-01-05T00:00:00" u="1"/>
        <d v="1970-12-26T00:00:00" u="1"/>
        <d v="1971-12-26T00:00:00" u="1"/>
        <d v="1973-11-30T00:00:00" u="1"/>
        <d v="1992-02-01T00:00:00" u="1"/>
        <d v="1995-01-05T00:00:00" u="1"/>
        <d v="1968-02-03T00:00:00" u="1"/>
        <d v="1971-01-07T00:00:00" u="1"/>
        <d v="1984-11-30T00:00:00" u="1"/>
        <d v="1984-12-26T00:00:00" u="1"/>
        <d v="1988-11-30T00:00:00" u="1"/>
        <d v="1977-01-07T00:00:00" u="1"/>
        <d v="1966-12-28T00:00:00" u="1"/>
        <d v="1989-01-07T00:00:00" u="1"/>
        <d v="1993-02-03T00:00:00" u="1"/>
        <d v="1996-01-07T00:00:00" u="1"/>
        <d v="1997-01-07T00:00:00" u="1"/>
        <d v="1977-12-28T00:00:00" u="1"/>
        <s v="11/09/1195" u="1"/>
        <d v="1986-02-05T00:00:00" u="1"/>
        <d v="1989-03-01T00:00:00" u="1"/>
        <d v="1998-02-05T00:00:00" u="1"/>
        <d v="2000-01-09T00:00:00" u="1"/>
        <d v="1998-03-01T00:00:00" u="1"/>
        <d v="1977-02-07T00:00:00" u="1"/>
        <d v="1991-12-30T00:00:00" u="1"/>
        <d v="1978-03-03T00:00:00" u="1"/>
        <d v="1986-02-07T00:00:00" u="1"/>
        <d v="1990-01-11T00:00:00" u="1"/>
        <d v="1960-01-13T00:00:00" u="1"/>
        <d v="1988-03-03T00:00:00" u="1"/>
        <d v="1991-02-07T00:00:00" u="1"/>
        <d v="1994-03-03T00:00:00" u="1"/>
        <d v="1996-03-03T00:00:00" u="1"/>
        <d v="2002-01-11T00:00:00" u="1"/>
        <d v="2003-03-03T00:00:00" u="1"/>
        <d v="1982-01-13T00:00:00" u="1"/>
        <d v="1983-03-05T00:00:00" u="1"/>
        <d v="1989-01-13T00:00:00" u="1"/>
        <d v="1990-02-09T00:00:00" u="1"/>
        <d v="1999-01-13T00:00:00" u="1"/>
        <d v="1997-03-05T00:00:00" u="1"/>
        <d v="2002-01-13T00:00:00" u="1"/>
        <d v="1999-03-05T00:00:00" u="1"/>
        <d v="2002-02-09T00:00:00" u="1"/>
        <d v="1999-04-01T00:00:00" u="1"/>
        <d v="1975-02-11T00:00:00" u="1"/>
        <s v="22/10/1978" u="1"/>
        <d v="1975-03-07T00:00:00" u="1"/>
        <d v="1980-01-15T00:00:00" u="1"/>
        <d v="1979-02-11T00:00:00" u="1"/>
        <d v="1982-01-15T00:00:00" u="1"/>
        <d v="1981-02-11T00:00:00" u="1"/>
        <d v="1983-02-11T00:00:00" u="1"/>
        <d v="1984-03-07T00:00:00" u="1"/>
        <d v="1986-02-11T00:00:00" u="1"/>
        <d v="1993-01-15T00:00:00" u="1"/>
        <d v="1988-04-03T00:00:00" u="1"/>
        <d v="1992-03-07T00:00:00" u="1"/>
        <d v="1959-05-01T00:00:00" u="1"/>
        <d v="1995-04-03T00:00:00" u="1"/>
        <d v="1998-03-07T00:00:00" u="1"/>
        <d v="1968-04-05T00:00:00" u="1"/>
        <d v="1971-04-05T00:00:00" u="1"/>
        <d v="2002-04-03T00:00:00" u="1"/>
        <d v="2004-03-07T00:00:00" u="1"/>
        <d v="1974-03-09T00:00:00" u="1"/>
        <d v="1980-04-05T00:00:00" u="1"/>
        <d v="1986-04-05T00:00:00" u="1"/>
        <d v="1985-05-01T00:00:00" u="1"/>
        <d v="1988-04-05T00:00:00" u="1"/>
        <d v="1992-02-13T00:00:00" u="1"/>
        <d v="1994-02-13T00:00:00" u="1"/>
        <d v="1993-03-09T00:00:00" u="1"/>
        <d v="1992-04-05T00:00:00" u="1"/>
        <d v="1996-03-09T00:00:00" u="1"/>
        <d v="1995-04-05T00:00:00" u="1"/>
        <d v="1999-02-13T00:00:00" u="1"/>
        <d v="2001-01-17T00:00:00" u="1"/>
        <d v="1994-05-01T00:00:00" u="1"/>
        <d v="1998-04-05T00:00:00" u="1"/>
        <d v="1976-01-19T00:00:00" u="1"/>
        <d v="1999-05-01T00:00:00" u="1"/>
        <d v="1979-03-11T00:00:00" u="1"/>
        <d v="1978-05-03T00:00:00" u="1"/>
        <d v="1984-02-15T00:00:00" u="1"/>
        <d v="1988-01-19T00:00:00" u="1"/>
        <d v="1985-03-11T00:00:00" u="1"/>
        <d v="1984-04-07T00:00:00" u="1"/>
        <d v="1994-02-15T00:00:00" u="1"/>
        <d v="1994-03-11T00:00:00" u="1"/>
        <d v="1997-04-07T00:00:00" u="1"/>
        <d v="1967-05-05T00:00:00" u="1"/>
        <d v="1970-05-05T00:00:00" u="1"/>
        <d v="1974-03-13T00:00:00" u="1"/>
        <d v="1977-02-17T00:00:00" u="1"/>
        <d v="1981-01-21T00:00:00" u="1"/>
        <d v="1972-06-01T00:00:00" u="1"/>
        <d v="1976-04-09T00:00:00" u="1"/>
        <d v="1983-01-21T00:00:00" u="1"/>
        <d v="1983-02-17T00:00:00" u="1"/>
        <d v="1982-04-09T00:00:00" u="1"/>
        <d v="1987-02-17T00:00:00" u="1"/>
        <d v="1990-01-21T00:00:00" u="1"/>
        <d v="1983-05-05T00:00:00" u="1"/>
        <d v="1989-02-17T00:00:00" u="1"/>
        <d v="1983-06-01T00:00:00" u="1"/>
        <d v="1994-01-21T00:00:00" u="1"/>
        <d v="1991-03-13T00:00:00" u="1"/>
        <d v="1993-03-13T00:00:00" u="1"/>
        <d v="1990-05-05T00:00:00" u="1"/>
        <d v="1990-06-01T00:00:00" u="1"/>
        <d v="1992-05-05T00:00:00" u="1"/>
        <d v="1965-04-11T00:00:00" u="1"/>
        <d v="1999-03-13T00:00:00" u="1"/>
        <d v="1975-01-23T00:00:00" u="1"/>
        <d v="1996-06-01T00:00:00" u="1"/>
        <d v="1999-05-05T00:00:00" u="1"/>
        <d v="2001-04-09T00:00:00" u="1"/>
        <d v="1970-05-07T00:00:00" u="1"/>
        <d v="1975-03-15T00:00:00" u="1"/>
        <d v="1975-04-11T00:00:00" u="1"/>
        <d v="1977-03-15T00:00:00" u="1"/>
        <d v="1981-01-23T00:00:00" u="1"/>
        <d v="1973-06-03T00:00:00" u="1"/>
        <d v="1976-05-07T00:00:00" u="1"/>
        <d v="1985-01-23T00:00:00" u="1"/>
        <d v="1989-01-23T00:00:00" u="1"/>
        <d v="1985-05-07T00:00:00" u="1"/>
        <d v="1991-04-11T00:00:00" u="1"/>
        <d v="1993-03-15T00:00:00" u="1"/>
        <d v="1988-06-03T00:00:00" u="1"/>
        <d v="1994-03-15T00:00:00" u="1"/>
        <d v="1989-06-03T00:00:00" u="1"/>
        <d v="1992-05-07T00:00:00" u="1"/>
        <d v="1997-03-15T00:00:00" u="1"/>
        <d v="2023-06-01T00:00:00" u="1"/>
        <d v="1999-05-07T00:00:00" u="1"/>
        <d v="1998-06-03T00:00:00" u="1"/>
        <d v="1999-06-03T00:00:00" u="1"/>
        <d v="1974-04-13T00:00:00" u="1"/>
        <d v="1981-01-25T00:00:00" u="1"/>
        <d v="1982-01-25T00:00:00" u="1"/>
        <d v="1983-01-25T00:00:00" u="1"/>
        <d v="1984-01-25T00:00:00" u="1"/>
        <d v="1983-02-21T00:00:00" u="1"/>
        <d v="1975-07-01T00:00:00" u="1"/>
        <d v="1981-04-13T00:00:00" u="1"/>
        <d v="1987-01-25T00:00:00" u="1"/>
        <d v="1984-03-17T00:00:00" u="1"/>
        <d v="1984-04-13T00:00:00" u="1"/>
        <d v="1981-06-05T00:00:00" u="1"/>
        <d v="1983-05-09T00:00:00" u="1"/>
        <d v="1980-07-01T00:00:00" u="1"/>
        <d v="1986-04-13T00:00:00" u="1"/>
        <d v="1987-04-13T00:00:00" u="1"/>
        <d v="1987-05-09T00:00:00" u="1"/>
        <d v="1986-06-05T00:00:00" u="1"/>
        <d v="1988-05-09T00:00:00" u="1"/>
        <d v="1995-02-21T00:00:00" u="1"/>
        <d v="1996-02-21T00:00:00" u="1"/>
        <d v="1989-06-05T00:00:00" u="1"/>
        <d v="1994-04-13T00:00:00" u="1"/>
        <d v="1996-03-17T00:00:00" u="1"/>
        <d v="1993-05-09T00:00:00" u="1"/>
        <d v="1995-06-05T00:00:00" u="1"/>
        <d v="1996-07-01T00:00:00" u="1"/>
        <d v="2002-04-13T00:00:00" u="1"/>
        <d v="1974-03-19T00:00:00" u="1"/>
        <d v="1982-01-27T00:00:00" u="1"/>
        <d v="2004-06-05T00:00:00" u="1"/>
        <d v="1972-07-03T00:00:00" u="1"/>
        <d v="1983-03-19T00:00:00" u="1"/>
        <d v="1978-06-07T00:00:00" u="1"/>
        <d v="1979-06-07T00:00:00" u="1"/>
        <d v="1980-06-07T00:00:00" u="1"/>
        <d v="1988-02-23T00:00:00" u="1"/>
        <d v="1986-04-15T00:00:00" u="1"/>
        <d v="1982-07-03T00:00:00" u="1"/>
        <d v="1983-07-03T00:00:00" u="1"/>
        <d v="1988-06-07T00:00:00" u="1"/>
        <d v="1996-02-23T00:00:00" u="1"/>
        <d v="1996-03-19T00:00:00" u="1"/>
        <d v="1968-02-25T00:00:00" u="1"/>
        <d v="1990-07-03T00:00:00" u="1"/>
        <d v="2002-01-27T00:00:00" u="1"/>
        <d v="1968-04-17T00:00:00" u="1"/>
        <d v="2003-02-23T00:00:00" u="1"/>
        <d v="1977-01-29T00:00:00" u="1"/>
        <d v="1996-07-03T00:00:00" u="1"/>
        <d v="2002-04-15T00:00:00" u="1"/>
        <d v="1964-08-01T00:00:00" u="1"/>
        <d v="1978-01-29T00:00:00" u="1"/>
        <d v="1967-07-05T00:00:00" u="1"/>
        <d v="1979-01-29T00:00:00" u="1"/>
        <d v="1980-01-29T00:00:00" u="1"/>
        <d v="2000-07-03T00:00:00" u="1"/>
        <d v="2022-01-27T00:00:00" u="1"/>
        <d v="1986-04-17T00:00:00" u="1"/>
        <d v="1983-06-09T00:00:00" u="1"/>
        <d v="1993-01-29T00:00:00" u="1"/>
        <d v="1990-03-21T00:00:00" u="1"/>
        <d v="1985-06-09T00:00:00" u="1"/>
        <d v="1990-04-17T00:00:00" u="1"/>
        <d v="1997-01-29T00:00:00" u="1"/>
        <d v="1986-07-05T00:00:00" u="1"/>
        <d v="1998-01-29T00:00:00" u="1"/>
        <d v="2000-01-29T00:00:00" u="1"/>
        <d v="1995-04-17T00:00:00" u="1"/>
        <d v="2001-01-29T00:00:00" u="1"/>
        <d v="2020-07-03T00:00:00" u="1"/>
        <d v="1990-07-05T00:00:00" u="1"/>
        <d v="1998-03-21T00:00:00" u="1"/>
        <d v="1966-05-15T00:00:00" u="1"/>
        <d v="1972-03-23T00:00:00" u="1"/>
        <d v="1973-03-23T00:00:00" u="1"/>
        <s v="18/09/1975" u="1"/>
        <d v="1974-04-19T00:00:00" u="1"/>
        <d v="1979-02-27T00:00:00" u="1"/>
        <d v="1978-03-23T00:00:00" u="1"/>
        <d v="2003-06-09T00:00:00" u="1"/>
        <d v="1979-03-23T00:00:00" u="1"/>
        <d v="1981-02-27T00:00:00" u="1"/>
        <d v="1976-05-15T00:00:00" u="1"/>
        <d v="1977-05-15T00:00:00" u="1"/>
        <d v="1990-03-23T00:00:00" u="1"/>
        <d v="1981-08-03T00:00:00" u="1"/>
        <d v="1986-06-11T00:00:00" u="1"/>
        <d v="1992-03-23T00:00:00" u="1"/>
        <d v="1989-06-11T00:00:00" u="1"/>
        <d v="1955-08-05T00:00:00" u="1"/>
        <d v="1968-02-29T00:00:00" u="1"/>
        <d v="1987-08-03T00:00:00" u="1"/>
        <d v="1996-04-19T00:00:00" u="1"/>
        <d v="1966-04-21T00:00:00" u="1"/>
        <d v="1993-06-11T00:00:00" u="1"/>
        <d v="2001-03-23T00:00:00" u="1"/>
        <d v="1971-03-25T00:00:00" u="1"/>
        <d v="1994-07-07T00:00:00" u="1"/>
        <d v="2004-02-27T00:00:00" u="1"/>
        <d v="1960-09-01T00:00:00" u="1"/>
        <d v="1966-06-13T00:00:00" u="1"/>
        <d v="1972-03-25T00:00:00" u="1"/>
        <d v="2001-08-03T00:00:00" u="1"/>
        <d v="1985-04-21T00:00:00" u="1"/>
        <d v="1977-09-01T00:00:00" u="1"/>
        <d v="1983-06-13T00:00:00" u="1"/>
        <d v="1978-09-01T00:00:00" u="1"/>
        <d v="1989-04-21T00:00:00" u="1"/>
        <d v="1989-06-13T00:00:00" u="1"/>
        <d v="1996-03-25T00:00:00" u="1"/>
        <d v="1993-05-17T00:00:00" u="1"/>
        <d v="1988-08-05T00:00:00" u="1"/>
        <d v="2000-02-29T00:00:00" u="1"/>
        <d v="1963-06-15T00:00:00" u="1"/>
        <d v="1996-05-17T00:00:00" u="1"/>
        <d v="1991-08-05T00:00:00" u="1"/>
        <d v="2001-03-25T00:00:00" u="1"/>
        <d v="2002-03-25T00:00:00" u="1"/>
        <d v="1998-06-13T00:00:00" u="1"/>
        <d v="1977-03-27T00:00:00" u="1"/>
        <d v="2000-09-01T00:00:00" u="1"/>
        <d v="1974-07-11T00:00:00" u="1"/>
        <d v="1979-05-19T00:00:00" u="1"/>
        <d v="1983-04-23T00:00:00" u="1"/>
        <d v="1986-03-27T00:00:00" u="1"/>
        <d v="1975-09-03T00:00:00" u="1"/>
        <d v="1988-03-27T00:00:00" u="1"/>
        <d v="1986-05-19T00:00:00" u="1"/>
        <d v="1989-04-23T00:00:00" u="1"/>
        <d v="1984-07-11T00:00:00" u="1"/>
        <d v="1986-06-15T00:00:00" u="1"/>
        <d v="1992-04-23T00:00:00" u="1"/>
        <d v="1960-05-21T00:00:00" u="1"/>
        <d v="1992-05-19T00:00:00" u="1"/>
        <d v="1997-03-27T00:00:00" u="1"/>
        <d v="1989-08-07T00:00:00" u="1"/>
        <d v="1993-09-03T00:00:00" u="1"/>
        <d v="1961-10-01T00:00:00" u="1"/>
        <d v="1996-08-07T00:00:00" u="1"/>
        <d v="1969-07-13T00:00:00" u="1"/>
        <d v="2001-07-11T00:00:00" u="1"/>
        <d v="1998-09-03T00:00:00" u="1"/>
        <d v="1939-08-11T00:00:00" u="1"/>
        <d v="2003-08-07T00:00:00" u="1"/>
        <d v="1982-06-17T00:00:00" u="1"/>
        <d v="1986-04-25T00:00:00" u="1"/>
        <d v="1977-09-05T00:00:00" u="1"/>
        <d v="1988-04-25T00:00:00" u="1"/>
        <d v="1987-05-21T00:00:00" u="1"/>
        <d v="1992-03-29T00:00:00" u="1"/>
        <d v="1987-06-17T00:00:00" u="1"/>
        <d v="1989-05-21T00:00:00" u="1"/>
        <d v="1991-05-21T00:00:00" u="1"/>
        <d v="1985-09-05T00:00:00" u="1"/>
        <d v="1989-07-13T00:00:00" u="1"/>
        <d v="1967-03-31T00:00:00" u="1"/>
        <d v="1998-04-25T00:00:00" u="1"/>
        <d v="1969-04-27T00:00:00" u="1"/>
        <d v="1994-07-13T00:00:00" u="1"/>
        <d v="1994-09-05T00:00:00" u="1"/>
        <d v="1972-05-23T00:00:00" u="1"/>
        <d v="1996-09-05T00:00:00" u="1"/>
        <d v="1971-07-15T00:00:00" u="1"/>
        <d v="1998-10-01T00:00:00" u="1"/>
        <d v="1980-06-19T00:00:00" u="1"/>
        <d v="1977-08-11T00:00:00" u="1"/>
        <d v="1985-04-27T00:00:00" u="1"/>
        <d v="1975-10-03T00:00:00" u="1"/>
        <d v="1978-09-07T00:00:00" u="1"/>
        <d v="1988-04-27T00:00:00" u="1"/>
        <d v="1984-07-15T00:00:00" u="1"/>
        <d v="1994-03-31T00:00:00" u="1"/>
        <d v="1983-10-03T00:00:00" u="1"/>
        <d v="1953-10-05T00:00:00" u="1"/>
        <d v="1995-05-23T00:00:00" u="1"/>
        <d v="1986-10-03T00:00:00" u="1"/>
        <d v="1990-09-07T00:00:00" u="1"/>
        <d v="2002-03-31T00:00:00" u="1"/>
        <d v="1989-10-03T00:00:00" u="1"/>
        <d v="1993-08-11T00:00:00" u="1"/>
        <d v="1957-11-01T00:00:00" u="1"/>
        <d v="1991-10-03T00:00:00" u="1"/>
        <d v="1967-07-17T00:00:00" u="1"/>
        <d v="1971-05-25T00:00:00" u="1"/>
        <d v="1995-09-07T00:00:00" u="1"/>
        <d v="1970-07-17T00:00:00" u="1"/>
        <d v="2004-06-19T00:00:00" u="1"/>
        <d v="1999-09-07T00:00:00" u="1"/>
        <d v="2001-08-11T00:00:00" u="1"/>
        <d v="1966-11-01T00:00:00" u="1"/>
        <d v="1974-07-17T00:00:00" u="1"/>
        <d v="1969-10-05T00:00:00" u="1"/>
        <d v="1980-05-25T00:00:00" u="1"/>
        <d v="1984-04-29T00:00:00" u="1"/>
        <d v="1972-11-01T00:00:00" u="1"/>
        <d v="1976-09-09T00:00:00" u="1"/>
        <d v="1980-08-13T00:00:00" u="1"/>
        <d v="1986-05-25T00:00:00" u="1"/>
        <d v="1989-04-29T00:00:00" u="1"/>
        <d v="1985-07-17T00:00:00" u="1"/>
        <d v="1980-10-05T00:00:00" u="1"/>
        <d v="1984-08-13T00:00:00" u="1"/>
        <d v="1986-07-17T00:00:00" u="1"/>
        <d v="1986-08-13T00:00:00" u="1"/>
        <d v="1983-10-05T00:00:00" u="1"/>
        <d v="1989-07-17T00:00:00" u="1"/>
        <d v="1986-09-09T00:00:00" u="1"/>
        <d v="1990-07-17T00:00:00" u="1"/>
        <d v="1986-10-05T00:00:00" u="1"/>
        <d v="1992-07-17T00:00:00" u="1"/>
        <d v="1987-10-05T00:00:00" u="1"/>
        <d v="1993-07-17T00:00:00" u="1"/>
        <d v="1999-04-29T00:00:00" u="1"/>
        <d v="1992-08-13T00:00:00" u="1"/>
        <d v="1991-09-09T00:00:00" u="1"/>
        <d v="1997-06-21T00:00:00" u="1"/>
        <d v="2000-05-25T00:00:00" u="1"/>
        <d v="2003-04-29T00:00:00" u="1"/>
        <d v="1996-08-13T00:00:00" u="1"/>
        <d v="2001-06-21T00:00:00" u="1"/>
        <d v="2002-06-21T00:00:00" u="1"/>
        <d v="2000-08-13T00:00:00" u="1"/>
        <d v="1970-09-11T00:00:00" u="1"/>
        <d v="1976-06-23T00:00:00" u="1"/>
        <d v="1979-05-27T00:00:00" u="1"/>
        <d v="1978-06-23T00:00:00" u="1"/>
        <d v="1974-09-11T00:00:00" u="1"/>
        <d v="1978-11-03T00:00:00" u="1"/>
        <d v="1981-10-07T00:00:00" u="1"/>
        <d v="1983-09-11T00:00:00" u="1"/>
        <d v="1991-05-27T00:00:00" u="1"/>
        <d v="1982-11-03T00:00:00" u="1"/>
        <d v="1992-06-23T00:00:00" u="1"/>
        <d v="1989-08-15T00:00:00" u="1"/>
        <d v="1991-07-19T00:00:00" u="1"/>
        <d v="1990-08-15T00:00:00" u="1"/>
        <d v="1987-10-07T00:00:00" u="1"/>
        <d v="1991-08-15T00:00:00" u="1"/>
        <d v="1995-06-23T00:00:00" u="1"/>
        <d v="1998-05-27T00:00:00" u="1"/>
        <d v="1960-09-13T00:00:00" u="1"/>
        <d v="1993-08-15T00:00:00" u="1"/>
        <d v="1995-07-19T00:00:00" u="1"/>
        <d v="1998-06-23T00:00:00" u="1"/>
        <d v="1995-08-15T00:00:00" u="1"/>
        <d v="1995-09-11T00:00:00" u="1"/>
        <d v="1965-10-09T00:00:00" u="1"/>
        <d v="1969-08-17T00:00:00" u="1"/>
        <d v="1999-11-03T00:00:00" u="1"/>
        <d v="1980-08-17T00:00:00" u="1"/>
        <d v="1982-07-21T00:00:00" u="1"/>
        <d v="1985-06-25T00:00:00" u="1"/>
        <d v="1984-07-21T00:00:00" u="1"/>
        <d v="1986-06-25T00:00:00" u="1"/>
        <d v="1986-07-21T00:00:00" u="1"/>
        <d v="1988-06-25T00:00:00" u="1"/>
        <d v="1981-10-09T00:00:00" u="1"/>
        <d v="1992-05-29T00:00:00" u="1"/>
        <d v="1993-05-29T00:00:00" u="1"/>
        <d v="1990-07-21T00:00:00" u="1"/>
        <d v="1993-07-21T00:00:00" u="1"/>
        <d v="1994-07-21T00:00:00" u="1"/>
        <d v="1996-07-21T00:00:00" u="1"/>
        <d v="1987-12-01T00:00:00" u="1"/>
        <d v="1994-10-09T00:00:00" u="1"/>
        <d v="1974-05-31T00:00:00" u="1"/>
        <d v="2002-07-21T00:00:00" u="1"/>
        <d v="1969-09-15T00:00:00" u="1"/>
        <d v="1976-06-27T00:00:00" u="1"/>
        <d v="1984-06-27T00:00:00" u="1"/>
        <d v="1984-07-23T00:00:00" u="1"/>
        <d v="1981-10-11T00:00:00" u="1"/>
        <d v="2023-05-29T00:00:00" u="1"/>
        <d v="1981-11-07T00:00:00" u="1"/>
        <d v="1988-08-19T00:00:00" u="1"/>
        <d v="1981-12-03T00:00:00" u="1"/>
        <d v="1982-12-03T00:00:00" u="1"/>
        <d v="1985-11-07T00:00:00" u="1"/>
        <d v="1987-10-11T00:00:00" u="1"/>
        <d v="1997-05-31T00:00:00" u="1"/>
        <d v="1990-09-15T00:00:00" u="1"/>
        <d v="1986-12-03T00:00:00" u="1"/>
        <s v="11/03/1978" u="1"/>
        <d v="1989-11-07T00:00:00" u="1"/>
        <d v="1993-09-15T00:00:00" u="1"/>
        <d v="1994-09-15T00:00:00" u="1"/>
        <d v="1970-07-25T00:00:00" u="1"/>
        <d v="1997-09-15T00:00:00" u="1"/>
        <d v="1996-10-11T00:00:00" u="1"/>
        <d v="1997-10-11T00:00:00" u="1"/>
        <d v="1975-06-29T00:00:00" u="1"/>
        <d v="1997-11-07T00:00:00" u="1"/>
        <d v="1971-12-05T00:00:00" u="1"/>
        <d v="1975-10-13T00:00:00" u="1"/>
        <d v="1981-07-25T00:00:00" u="1"/>
        <d v="1983-06-29T00:00:00" u="1"/>
        <d v="1978-10-13T00:00:00" u="1"/>
        <d v="1985-07-25T00:00:00" u="1"/>
        <d v="1987-06-29T00:00:00" u="1"/>
        <d v="1986-08-21T00:00:00" u="1"/>
        <d v="1983-10-13T00:00:00" u="1"/>
        <d v="1980-12-05T00:00:00" u="1"/>
        <d v="1988-08-21T00:00:00" u="1"/>
        <d v="1983-11-09T00:00:00" u="1"/>
        <d v="1985-10-13T00:00:00" u="1"/>
        <d v="1991-07-25T00:00:00" u="1"/>
        <d v="1982-12-05T00:00:00" u="1"/>
        <d v="1991-08-21T00:00:00" u="1"/>
        <d v="1993-07-25T00:00:00" u="1"/>
        <d v="1995-06-29T00:00:00" u="1"/>
        <d v="1988-10-13T00:00:00" u="1"/>
        <d v="1993-09-17T00:00:00" u="1"/>
        <d v="1997-07-25T00:00:00" u="1"/>
        <d v="1996-08-21T00:00:00" u="1"/>
        <d v="1998-07-25T00:00:00" u="1"/>
        <d v="1993-10-13T00:00:00" u="1"/>
        <d v="2001-06-29T00:00:00" u="1"/>
        <d v="1995-10-13T00:00:00" u="1"/>
        <d v="2000-08-21T00:00:00" u="1"/>
        <d v="1974-08-23T00:00:00" u="1"/>
        <d v="1977-07-27T00:00:00" u="1"/>
        <d v="1972-10-15T00:00:00" u="1"/>
        <d v="1969-12-07T00:00:00" u="1"/>
        <d v="1971-12-07T00:00:00" u="1"/>
        <d v="1981-07-27T00:00:00" u="1"/>
        <d v="1980-09-19T00:00:00" u="1"/>
        <d v="1982-09-19T00:00:00" u="1"/>
        <d v="1983-09-19T00:00:00" u="1"/>
        <d v="1982-11-11T00:00:00" u="1"/>
        <d v="1985-10-15T00:00:00" u="1"/>
        <d v="1989-08-23T00:00:00" u="1"/>
        <d v="1985-11-11T00:00:00" u="1"/>
        <d v="1984-12-07T00:00:00" u="1"/>
        <d v="1988-10-15T00:00:00" u="1"/>
        <d v="1990-09-19T00:00:00" u="1"/>
        <d v="1987-11-11T00:00:00" u="1"/>
        <d v="1991-09-19T00:00:00" u="1"/>
        <d v="1995-07-27T00:00:00" u="1"/>
        <d v="1986-12-07T00:00:00" u="1"/>
        <d v="1992-09-19T00:00:00" u="1"/>
        <d v="1997-07-27T00:00:00" u="1"/>
        <d v="1998-08-23T00:00:00" u="1"/>
        <d v="1997-09-19T00:00:00" u="1"/>
        <d v="1963-11-13T00:00:00" u="1"/>
        <d v="1968-10-17T00:00:00" u="1"/>
        <d v="1976-07-29T00:00:00" u="1"/>
        <d v="1999-11-11T00:00:00" u="1"/>
        <d v="1969-11-13T00:00:00" u="1"/>
        <d v="1975-09-21T00:00:00" u="1"/>
        <d v="1979-08-25T00:00:00" u="1"/>
        <d v="1977-11-13T00:00:00" u="1"/>
        <d v="1981-09-21T00:00:00" u="1"/>
        <d v="1986-07-29T00:00:00" u="1"/>
        <d v="1948-12-11T00:00:00" u="1"/>
        <d v="1986-09-21T00:00:00" u="1"/>
        <d v="1988-08-25T00:00:00" u="1"/>
        <d v="1985-10-17T00:00:00" u="1"/>
        <d v="1991-07-29T00:00:00" u="1"/>
        <d v="1992-07-29T00:00:00" u="1"/>
        <d v="1993-08-25T00:00:00" u="1"/>
        <d v="1995-07-29T00:00:00" u="1"/>
        <d v="1992-09-21T00:00:00" u="1"/>
        <d v="1992-10-17T00:00:00" u="1"/>
        <d v="1996-09-21T00:00:00" u="1"/>
        <d v="1995-10-17T00:00:00" u="1"/>
        <d v="1996-10-17T00:00:00" u="1"/>
        <d v="1966-10-19T00:00:00" u="1"/>
        <d v="1993-12-09T00:00:00" u="1"/>
        <d v="2001-09-21T00:00:00" u="1"/>
        <s v="14/04/2003" u="1"/>
        <d v="1972-09-23T00:00:00" u="1"/>
        <d v="1999-12-09T00:00:00" u="1"/>
        <d v="1971-12-11T00:00:00" u="1"/>
        <d v="2003-12-09T00:00:00" u="1"/>
        <d v="1979-09-23T00:00:00" u="1"/>
        <d v="1978-10-19T00:00:00" u="1"/>
        <d v="1981-09-23T00:00:00" u="1"/>
        <d v="1980-10-19T00:00:00" u="1"/>
        <d v="1987-07-31T00:00:00" u="1"/>
        <d v="1988-07-31T00:00:00" u="1"/>
        <d v="1993-07-31T00:00:00" u="1"/>
        <s v="27/07/1977" u="1"/>
        <d v="1988-11-15T00:00:00" u="1"/>
        <d v="1990-10-19T00:00:00" u="1"/>
        <s v="19/03/1996" u="1"/>
        <d v="1987-12-11T00:00:00" u="1"/>
        <d v="1997-07-31T00:00:00" u="1"/>
        <d v="1990-11-15T00:00:00" u="1"/>
        <d v="1990-12-11T00:00:00" u="1"/>
        <d v="1992-11-15T00:00:00" u="1"/>
        <d v="2001-07-31T00:00:00" u="1"/>
        <d v="1992-12-11T00:00:00" u="1"/>
        <d v="1971-08-29T00:00:00" u="1"/>
        <d v="1999-10-19T00:00:00" u="1"/>
        <d v="1997-12-11T00:00:00" u="1"/>
        <d v="2001-12-11T00:00:00" u="1"/>
        <d v="1978-09-25T00:00:00" u="1"/>
        <d v="2003-12-11T00:00:00" u="1"/>
        <d v="1979-10-21T00:00:00" u="1"/>
        <d v="1976-12-13T00:00:00" u="1"/>
        <d v="1977-12-13T00:00:00" u="1"/>
        <d v="1983-09-25T00:00:00" u="1"/>
        <d v="1983-12-13T00:00:00" u="1"/>
        <d v="1986-11-17T00:00:00" u="1"/>
        <d v="1987-11-17T00:00:00" u="1"/>
        <d v="1992-09-25T00:00:00" u="1"/>
        <d v="1993-10-21T00:00:00" u="1"/>
        <d v="1999-10-21T00:00:00" u="1"/>
        <d v="2001-10-21T00:00:00" u="1"/>
        <d v="2002-12-13T00:00:00" u="1"/>
        <d v="1976-10-23T00:00:00" u="1"/>
        <d v="1975-12-15T00:00:00" u="1"/>
        <d v="1982-12-15T00:00:00" u="1"/>
        <d v="1985-12-15T00:00:00" u="1"/>
        <d v="1991-11-19T00:00:00" u="1"/>
        <d v="1993-10-23T00:00:00" u="1"/>
        <d v="1995-10-23T00:00:00" u="1"/>
        <d v="2000-08-31T00:00:00" u="1"/>
        <d v="2004-09-27T00:00:00" u="1"/>
        <d v="2001-12-15T00:00:00" u="1"/>
        <d v="1979-09-29T00:00:00" u="1"/>
        <d v="1982-11-21T00:00:00" u="1"/>
        <d v="1983-12-17T00:00:00" u="1"/>
        <d v="1985-12-17T00:00:00" u="1"/>
        <d v="1995-09-29T00:00:00" u="1"/>
      </sharedItems>
    </cacheField>
    <cacheField name="TIPO TRABAJADOR" numFmtId="0">
      <sharedItems containsString="0" containsBlank="1" containsNumber="1" containsInteger="1" minValue="1" maxValue="4"/>
    </cacheField>
    <cacheField name="TITULO DE PUESTO/CARGO" numFmtId="0">
      <sharedItems containsBlank="1" count="1475">
        <s v="OFICIAL"/>
        <s v="OFICIAL ALBAÑIL  "/>
        <s v="OPERARIO SOLDADOR"/>
        <s v="SUPERVISOR CAMPO"/>
        <s v="SUPERVISOR DE OBRA "/>
        <s v="PEON"/>
        <s v="RESIDENTE OBRA"/>
        <s v="TECNICO ELECTRICISTA C"/>
        <s v="Supervisor de Obra"/>
        <s v="AVP"/>
        <s v="OPERARIO FIERRERO"/>
        <s v="OPERADOR DE VOLQUETE"/>
        <s v="OPERARIO FIERRERO "/>
        <s v="OFICIAL ELECTRICISTA"/>
        <s v="TOPOGRAFO"/>
        <s v="OFICIAL ALBAÑIL"/>
        <s v="Operario Albañil"/>
        <s v="OPERARIO DRYWALL"/>
        <s v="Oficial -. Albañil"/>
        <s v="PEÓN"/>
        <s v="TECNICO DUCTOS"/>
        <s v="Supervisor SSOMA"/>
        <s v="TOPOGRAFO "/>
        <s v="SUPERVISOR DE OPERACIONES"/>
        <s v="OPERDADOR DE EXCAVADORA"/>
        <s v="ASISTENTE DE RESIDENTE"/>
        <s v="OPERARIO ALABAÑIL"/>
        <s v="INGENIERO DE PRODUCCION"/>
        <s v="Chofer operador de mixer"/>
        <s v="TECNICO DUCTERO"/>
        <s v="SUPERVISOR DE PRODUCCION"/>
        <s v="Conductor de camion "/>
        <s v="Peon de Obra"/>
        <s v="Prevencionista"/>
        <s v="Operario"/>
        <s v="AYUDANTE DE OBRA "/>
        <s v="AYUDANTE DE OBRA"/>
        <s v="RESPONSABLE DE SISTEMA DE GESTION INTEGRADO"/>
        <s v="PREVENCIONISTA DE RIESGO"/>
        <s v="OPERADOR DE RETROEXCAVADORA "/>
        <s v="ALMACENERO"/>
        <s v="CAPATAZ"/>
        <s v="OPERARIO CARPINTERO"/>
        <s v="OPERARIO ELECTRICISTA"/>
        <s v="Supervisor SST"/>
        <s v="PEON ALBAÑIL"/>
        <s v="Operario - Albañil"/>
        <s v="SUPERVISOR SEGURIDAD"/>
        <s v="OFICIAL DE CONSTRUCCIÓN"/>
        <s v="OPEARIO CARPINTERO"/>
        <s v="Operario Enchapador"/>
        <s v="PREVENCIONISTA DE RIESGO Y SEGURIDAD"/>
        <s v="RIGGER"/>
        <s v="AUXILIAR DE CIMENTACIONES"/>
        <s v="SOLDADOR"/>
        <s v="ANALISTA DE CONTROL DE CALIDAD"/>
        <s v="SUPERVISOR  DE OPERACIONES"/>
        <s v="OFICIAL DE IMPERMEABILIZACION "/>
        <s v="OFICIAL FIERRERO"/>
        <s v="OPERARIO ALBAÑIL "/>
        <s v="PDR PREVENCION"/>
        <s v="SUPERVISOR DE SST"/>
        <s v="OFICIAL DE IMPERMEABILIZACIÓN"/>
        <s v="OFICIAL PINTOR"/>
        <s v="SUPERVISOR DE PRODUCCIÓN"/>
        <s v="OFICIAL MONTAJISTA"/>
        <s v="OPERARIO MONTAJISTA"/>
        <s v="CONDUCTOR DE CAMIONETA Y CAMION"/>
        <s v="OPERADOR DE RETROEXVADORA - CARGADOR FRONTAL"/>
        <s v="MECANICO"/>
        <s v="CONDUCTOR DE SEMITRAILER"/>
        <s v="PEON "/>
        <s v="OFICIAL ALBAÑIL "/>
        <s v="OPERARIO CARPINTERO "/>
        <s v="LOGISTICA"/>
        <s v="INGENIERA DE CONTROL DE PROYECTOS"/>
        <s v="OPERADO_x000d__x000a_R DE _x000d__x000a_VOLQUETE"/>
        <s v="OPERADOR DE EXCAVADORA"/>
        <s v="Especialista "/>
        <s v="Oficial - Albañil"/>
        <s v="TECNICO DE INYECCION"/>
        <s v="INGENIERO GEOLOGO "/>
        <s v="TECNICO ESPECIALISTA EN INYECCIONES"/>
        <s v="TECNICO DE INYECCION "/>
        <s v="INGENIERO RESIDENTE"/>
        <s v="ASISTENTE DE CALIDAD"/>
        <s v="Operario - Carpintero"/>
        <s v="OPERARIO EN PLATAFORMA"/>
        <s v="OPERARIO PERFORISTA"/>
        <s v="TECNICO ELECTRICISTA"/>
        <s v="CONDUCTOR DE VEHICULO LIVIANO"/>
        <s v="ASISTENTE DOCUMENTARIO"/>
        <s v="ASISTENTE ADMINISTRATIVO"/>
        <s v="CAPATAZ / ANDAMIERO "/>
        <s v="OFICIAL / ANDAMIERO "/>
        <s v="GERENTE GENERAL"/>
        <s v="JEDE DE PROYECTO"/>
        <s v="JEFE DE SEGURIDAD"/>
        <s v="SUPERVISOR DE CAMPO"/>
        <s v="AUXILIAR DE ALMACÉN"/>
        <s v="TÉCNICO ELECTRICISTA"/>
        <s v="SUPERVISOR DE SEGURIDAD"/>
        <s v="TECNICO ELECTROMECANICO"/>
        <s v="OPERARIO ELECTRICO"/>
        <s v="Mecánico"/>
        <s v="Auxiliar de Bomba"/>
        <s v="Operador de Bomba"/>
        <s v="Chofer operador de bomba"/>
        <s v="Operario Lider de Almacen"/>
        <s v="Coordinador de obra"/>
        <s v="Supervisor de Bombas"/>
        <s v="Administrador de Planta"/>
        <s v="Mecánico Hidraulico"/>
        <s v="Auxiliar de tubería"/>
        <s v="Ingeniero de Operaciones"/>
        <s v="Electricista Automotriz"/>
        <s v="Jefe de Planta"/>
        <s v="Estibador"/>
        <s v="Mecánico Hidráulico"/>
        <s v="Chofer Operador de Plataforma"/>
        <s v="Supervisor HSE"/>
        <s v="Mecánico Automotriz"/>
        <s v="Jefe de Proyecto"/>
        <s v="Tecnico de Trabajo Interno"/>
        <s v="Ayudante Operador de Bomba"/>
        <s v="Operario Lider de Bombas"/>
        <s v="Jefe de HSE"/>
        <s v="Mecánico Automotríz"/>
        <s v="Llantero"/>
        <s v="Auxiliar de Tuberia"/>
        <s v="Electricista Automotríz"/>
        <s v="Jefe de Calidad"/>
        <s v="Gerente gestión de calidad y seguridad "/>
        <s v="Electricista Industrial"/>
        <s v="Ingeniero de Proyectos Especiales"/>
        <s v="Gerente de proyecto"/>
        <s v="CONDUCTOR "/>
        <s v="JEFE DE CUADRILLA"/>
        <s v="OPERARIO MT/BT"/>
        <s v="CHOFER - AYUDANTE"/>
        <s v="OPERARIO CIVIL"/>
        <s v="CHOFER"/>
        <s v="SUPERVISOR HSEQ"/>
        <s v="OPERARIO BT/ MT"/>
        <s v="CHOFER GRUERO"/>
        <s v="CHOFER AYUDANTE"/>
        <s v="CADISTA"/>
        <s v="COORDINADORA DE SEGURIDAD"/>
        <s v="ASESOR POLICIAL"/>
        <s v="AGENTE DE VIGILANCIA PARTICULAR"/>
        <s v="MOTORIZADO"/>
        <s v="AUX. LIMPIEZA"/>
        <s v="JEFE SIG"/>
        <s v="COORDINADORA DE PRODUCCION"/>
        <s v="ASISTENTE ADMINISTRADOR"/>
        <s v="ASISTENTE ADMINISTRACIÓN Y RRHH"/>
        <s v="JEFE DE PRODUCCION"/>
        <s v="COORDINADOR DE PROYECTOS"/>
        <s v="OPERADOR DE PLANTA"/>
        <s v="OPERADOR DE GRUA"/>
        <s v="CONDUCTOR"/>
        <s v="CONDUCTOR DE CARGA PESADA"/>
        <s v="AUXILIAR DE OPERACIONES"/>
        <s v="CONDUCTOR DE CAMION"/>
        <s v="ASISTENTE DE PRODUCCION"/>
        <s v="RESIDENTE DE OBRA"/>
        <s v="AUXILIAR DE TOPOGRAFIA"/>
        <s v="JEFE SSOMA"/>
        <s v="Montajista"/>
        <s v="Técnico eléctrico"/>
        <s v="ENCARGADO GENERAL"/>
        <s v="JEFE DE EQUIPOS"/>
        <s v="SUP.SSOMA"/>
        <s v="ASISTENTE DE ADMINISTRACION"/>
        <s v="ADMINISTRADOR DE CONTRATO"/>
        <s v="DIRECTOR DE OPERACIONES"/>
        <s v="ENFERMERA"/>
        <s v="OPERARIO MECANICO"/>
        <s v="ENCARGADO DE OBRA"/>
        <s v="OPERARIO SOLDADOR "/>
        <s v="OPERARIO ELECTRICISTA/AUXILIAR TOPOGRAFO"/>
        <s v="OPERARIO ALBAÑIL Y MONTAJISTA"/>
        <s v="OPERARIO ALBAÑIL Y GASFITERO"/>
        <s v="OPERADOR MULTIPLE(RETROEXCAVADORA-MINICARGADOR)"/>
        <s v="OPERARIO ALMACENERO/ CONDUCTOR DE CAMIONETA"/>
        <s v="OPERARIO ALBAÑIL Y SOLDADOR"/>
        <s v="CHOFER DE CAMION VOLQUETE"/>
        <s v="OPERADOR DE MONTACARGAS - PLATAFORMA"/>
        <s v="OPERARIO ALMACENERO"/>
        <s v="OFICIAL CARPINTERO"/>
        <s v="OFICIAL HERRERO"/>
        <s v="O.CARPINTERO"/>
        <s v="O.ALBAÑIL"/>
        <s v="OPERADOR DE CAMION BARANDA "/>
        <s v="OPERARIO RETROEXCAVADORA"/>
        <s v="OPERARIO DE TOPOGRAFIA"/>
        <s v="O.EXCAVADORA"/>
        <s v="OPERADOR DE CISTERNA DE COMBUSTIBLE"/>
        <s v="OPERADOR DE CARGADOR FRONTAL, EXCAVADORA Y RETROEXCAVADORA"/>
        <s v="ADMINISTRADOR DE OBRA"/>
        <s v="INSPECTOR DE ULTRA SONIDO"/>
        <s v="JEFE DE OBRA"/>
        <s v="INGENIERO DE CALIDAD"/>
        <s v="OPERARIO RIGGER"/>
        <s v="CONDUCTOR DE CAMIONETA"/>
        <s v="OPERADOR DE MAQUINARIAS MULTIPLES"/>
        <s v="OPERADOR DE RETROEXCAVADORA"/>
        <s v="ASISTENTE  ADMINISTRATIVO"/>
        <s v="OPERADOR CAMION GRUA"/>
        <s v="OFICIAL TOPOGRAFO"/>
        <s v="OPERADOR MANLIFT"/>
        <s v="OPERADOR RIGGER"/>
        <s v="OPERARIO SOLDADOR ALUMINOTERMICO"/>
        <s v="Oficial Perforista"/>
        <s v="Geologo de Proyecto"/>
        <s v="SUPERVISOR DE SEGURIDAD Y SALUD EN EL TRABAJO"/>
        <s v="JEFE DE TOPOGRAFÍA"/>
        <s v="TECNICO ESPECIALISTA EN INSTRUMENTACION"/>
        <s v="AUXILIAR DE TOPOGRAFO"/>
        <s v="TECNICO EN INSTRUMENTACIÓN"/>
        <s v="ASISTENTE DE SEGURIDAD Y SALUD EN EL TRABAJO"/>
        <s v="TECNICO EN INSTRUMENTACION"/>
        <s v="AUXILIAR DE INSTRUMENTACION"/>
        <s v="AUXILIAR EN INSTRUMENTACIÓN"/>
        <s v="AUXILIAR EN INSTRUMENTACION"/>
        <s v="INSTRUMENTISTA"/>
        <s v="ESPECIALISTA EN INSTALACIONES"/>
        <s v="COORDINADORA SSOMA"/>
        <s v="OPERARIO DE IMPERMEABILIZACIÓN"/>
        <s v="ENCARGADA DE COSTOS"/>
        <s v="SUPERVISOR DE CALIDAD"/>
        <s v="INGENIERO DE RESIDENTE"/>
        <s v="TECNICO DE IMPERMEABILIZACIÓN"/>
        <s v="Asistente de Proyectos"/>
        <s v="Jefe de RRCC"/>
        <s v="Jefe de Proyectos"/>
        <s v="Coordinador"/>
        <s v="Analista de logistica"/>
        <s v="Jefe de gestion social"/>
        <s v="CONDUCTOR DE UNIDAD DE CONTINGENCIA"/>
        <s v="AUXILIAR DE RESIDUOS"/>
        <s v="GERENTE DE PRODUCCION"/>
        <s v="INSTALADOR DE VIDRIOS"/>
        <s v="INSTALADORES DE ESTRUCTURAS METALICAS"/>
        <s v="SUPERVISOR DE ESTRUCTURAS METALICAS"/>
        <s v="INGENIERO MECANICO"/>
        <s v="ARMADOR MECANICO"/>
        <s v="SUPERVISOR SSOMA "/>
        <s v="OPERARIO ARMADOR"/>
        <s v="INGENIERO DE PRODUCCIÓN"/>
        <s v="SUPERVISOR PRODUCCION"/>
        <s v="PREVENCIONISTA DE RIESGOS"/>
        <s v="OFICIAL SOLDADOR"/>
        <s v="ING.DE CALIDAD, COSTOS Y PRESUPUESTOS"/>
        <s v=" OPERARIO MONTAJISTA"/>
        <s v="SUPERVISORA DE CALIDAD"/>
        <s v="INGENIERA DE PRODUCCIÓN"/>
        <s v="ASIST. ADMINISTRATIVO"/>
        <s v="SUPERVISOR DE PRODUCCION "/>
        <s v="CONDUCTOR DE CAMIONETA Y CAMIÓN"/>
        <s v="OPERARIO DE MANTENIMIENTO"/>
        <s v="OFICIAL DE MANTENIMIENTO"/>
        <s v="SUPERVISOR DE MANTENIMIENTO"/>
        <s v="JEFE DE OBRA "/>
        <s v="INGENIERO RESIDENTE DE OBRA"/>
        <s v="OPERARIO EXCAVADORA"/>
        <s v="OPERADOR EXCAVADORA"/>
        <s v="OPERARIO ANDAMIERO"/>
        <s v="OPERADOR GRUA"/>
        <s v="INGENIERO DE COSTOS Y PRESUPUESTOS "/>
        <s v="ENCARGADA DE ALMACEN Y LOGISTICA"/>
        <s v="ASISTENTE DE ADMINISTRACIÓN DE OBRA "/>
        <s v="OPERADOR DE CISTERNA"/>
        <s v="OPERADOR"/>
        <s v="OPERADOR DE CAMION GRUA"/>
        <s v="RIGGER DE CAMION GRUA"/>
        <s v="OPERADOR "/>
        <s v="OP DE RETROEXCAVADORA"/>
        <s v="OP DE VOLQUETE"/>
        <s v="OP DE EXCAVADORA"/>
        <s v="OP. DE VOLQUETE"/>
        <s v="OP. DE EXCAVADORA Y CARGADOR FRONTAL"/>
        <s v="OP DE RETROEXCAVADORA Y EXCAVADORA"/>
        <s v="MAESTRO DE OBRA"/>
        <s v="OFICIAL ELECTRICO"/>
        <s v="OPERADOR DE BOMBA DE CONCRETO "/>
        <s v="OPERADOR DE MINICARGADOR "/>
        <s v="OPERADOR DE BOMBA DE CONCRETRO"/>
        <s v="OPERADOR DE VOLQUETE "/>
        <s v="OPERADOR DE EXCAVADORA "/>
        <s v="SUPERVISOR DE SEGURIDAD "/>
        <s v="INGENIERO RESIDENTE "/>
        <s v="SUB. GERENTE GENERAL "/>
        <s v="MAESTRO DE OBRA "/>
        <s v="ASISTENTE DE RESIDENTE "/>
        <s v="CHOFER "/>
        <s v="INGENIERO DE CALIDAD "/>
        <s v="OPERARIO ELECTRICO "/>
        <s v="OFICIAL SOLDADOR "/>
        <s v="OPERADOR DE RODILLO "/>
        <s v="OPERARIO DE MOTONIVELADORA "/>
        <s v="OPERADOR DE MOTONIVELADORA"/>
        <s v="ENFERMERA SALUD OCUPACIONAL "/>
        <s v="JEFE APL SOLER &amp; PALAU PERU"/>
        <s v="GERENTE SOLER &amp; PALAU"/>
        <s v="OPERARIO ELECTROMECANICO"/>
        <s v="OFICIAL ELECTROMECANICO"/>
        <s v="INGENIERO DE OFICINA TECNICA"/>
        <s v="JEFE DE OFICINA TECNICA Y OPERACIONES"/>
        <s v="ASISTENTE DE OFICINA TECNICA"/>
        <s v="INGENIERA DE OFICINA TECNICA"/>
        <s v="AUXILIAR DE CAMPO"/>
        <s v="AUX ADMINISTRATIVO"/>
        <s v="OPERARIO FIERRERO Y ALBAÑIL"/>
        <s v="OPERARIO TOPOGRAFO"/>
        <s v="OPERARIO ALBAÑIL ENCOFRADOR"/>
        <s v="OPERARIO ENCOFRADOR"/>
        <s v="SOLDADOR MECANICO"/>
        <s v="INGENIERO DE CALIDAD Y MEDIO AMBIENTE"/>
        <s v="OPERADOR DE ROBOT, CARGADOR FRONTAL Y TELEHANDLER"/>
        <s v="OPERARIO DE ALMACEN"/>
        <s v="OPERADOR DE GRUA TELESCOPICA"/>
        <s v="OPERADOR DE CAMIÓN GRÚA"/>
        <s v="OPERADOR DE EXCAVADORA, VOLQUETE Y CARGADOR FRONTAL"/>
        <s v="OFICIAL ALMACENERO"/>
        <s v="ASISTENTE DE CAMPO"/>
        <s v="OPERADOR DE ROBOT, TELEHANDLER, CARGADOR FRONTAL Y MINICARGADOR"/>
        <s v="TECNICO ELECTRICO"/>
        <s v="SUPERVISOR EN CAMPO "/>
        <s v="Operador de Manlift"/>
        <s v="Oficial - Bloquetero"/>
        <s v="Oficial - Sanitario"/>
        <s v="Operario - Electricista"/>
        <s v="Oficial - Carpintero"/>
        <s v="Supervisor de Planta de Concreto"/>
        <s v="Ingeniera de Calidad"/>
        <s v="Operario de Manlift "/>
        <s v="Prevencionista de Seguridad"/>
        <s v="Operador Montacarga"/>
        <s v="Oficial - Electricista"/>
        <s v="Operador de Pórtico y Volteadora"/>
        <s v="Operario Bloquetero"/>
        <s v="Operador de Telehandler, _x000d__x000a_Montacarga y Manlift"/>
        <s v="Supervisora de Seguridad"/>
        <s v="Supervisora de Obra"/>
        <s v="Operario - Soldador"/>
        <s v="Operario - Bloquetero"/>
        <s v="Controller de Costos"/>
        <s v="Operario Mecánico"/>
        <s v="Operario - Sanitario"/>
        <s v="Oficial - Montajista"/>
        <s v="Ofical Carpintero"/>
        <s v="Asistente de _x000d__x000a_Supervisor de Seguridad"/>
        <s v="Administradora de Obra"/>
        <s v="Operario - Fierrero"/>
        <s v="Operario de Montacarga"/>
        <s v="Almacen - Logística"/>
        <s v="Oficial  - Albañil"/>
        <s v="Ingeniero de Logística"/>
        <s v="Operador de Montacarga"/>
        <s v="Asistente - Residente"/>
        <s v="Oficial de Rigger"/>
        <s v="Operador de Grua Portico"/>
        <s v="Asistente de Producción"/>
        <s v="Administrador"/>
        <s v="Asistente de Almacen"/>
        <s v="AUXILIAR DE MONTAJE"/>
        <s v="SUPERVISOR DE MONTAJE"/>
        <s v="TECNICO DE INSTALACION"/>
        <s v="INGENIERO DE PROYECTO"/>
        <s v="TECNICO INSTALACIONES"/>
        <s v="ASISTENTE SEGURIDAD Y S."/>
        <s v="VIGIA DE CISTERNA"/>
        <s v="OPERADOR  DE CISTERNA "/>
        <s v="SUPERVISOR EN CAMPO"/>
        <s v="GERENTE DE OPERACIONES"/>
        <s v="TECNICO MECANICO"/>
        <s v="OPERADOR DE CAMION LUBRICADOR E HIDROGRUA"/>
        <s v="OPERADOR DE CARGADOR FRONTAL"/>
        <s v="INGENIERO ASISTENTE"/>
        <s v="GERENTE DEL PROYECTO"/>
        <s v="GERENTE DE LOGISTICA"/>
        <s v=" ASISTENTE ADMINISTRATIVO"/>
        <s v="ASISTENTE DE LOGISTICA"/>
        <s v="OPERADOR MOTONIVELADORA"/>
        <s v="ING CALIDAD"/>
        <s v="CONTROL DOCUMENTARIO"/>
        <s v="OPERADOR DE RODILLO"/>
        <s v="OPERADOR DE EXCAVADORA"/>
        <s v="OPERADOR DE RODILLLO"/>
        <s v="OPERADOR ALBAÑIL"/>
        <s v=" INGENIERA DE PRODUCCION"/>
        <s v="OPERARIO PINTOR"/>
        <s v=" OPERARIO RASTRILLERO"/>
        <s v="HSE"/>
        <s v="ING. RESIDENTE"/>
        <s v="ING. CALIDAD"/>
        <s v="OPERADOR DE MINICARGADOR"/>
        <s v="OFICIAL MOVIMIENTO DE TIERRA"/>
        <s v="GERENCIA"/>
        <s v="TECNICO DE LABORATORIO"/>
        <s v="ENCARGADO"/>
        <s v="DIGITADOR"/>
        <s v="AYUDANTE TECNICO LAB."/>
        <s v="Ayudante de Camion"/>
        <s v="Auxiliar de oficina"/>
        <s v="Ing. Electricista"/>
        <s v="OPERARIO MECANICO SOLDADOR"/>
        <s v="AGENTE DE SEGURIDAD"/>
        <s v="Jefe Oficina Tecnica"/>
        <s v="Coordinador de proyecto"/>
        <s v="ASISTENTE CALIDAD"/>
        <s v="SUPERVISOR ELECTRICISTA"/>
        <s v="Conductor Camiones"/>
        <s v="Especialista Electrónico"/>
        <s v="Ing. Planeamiento"/>
        <s v="OPERADOR DE PLATAFORMA"/>
        <s v="Ing. Planeamiento y Control de Obra"/>
        <s v="SUPERVISOR ELECTRONICO"/>
        <s v="OPERADOR PLATAFORMA"/>
        <s v="Gerente  Subcontratista"/>
        <s v="COORDINADOR DE EQUIPOS ELECTRÓNICOS"/>
        <s v="OFICIAL MECANICO SOLDADOR"/>
        <s v="OFICIAL DE MONTAJE"/>
        <s v="OPERARIO DE CORTE Y PERFORACION"/>
        <s v="OFICIAL DRYWALL"/>
        <s v="OFICIAL MASILLADOR"/>
        <s v="OPERARIO PERFORISTA Y DEMOLICION"/>
        <s v="GERENTE DE PROYECTOS"/>
        <s v="OPERARIO MASILLADOR"/>
        <s v="COORDINADORA DE PROYECTO"/>
        <s v="SUPERVISOR ELECTROMECANICO"/>
        <s v="OPERADOR DE TERMOFUSIÓN"/>
        <s v="   SUPERVISOR DE SEGURIDAD"/>
        <s v="PEON DE CONSTRUCCIÓN"/>
        <s v="PERFORISTA"/>
        <s v="OPERADOR MECANICO"/>
        <s v="OPERADOR CISTERNA"/>
        <s v="CHOFER DE CAMIONETA "/>
        <s v="Electricista"/>
        <s v="SUPERVISORA DE SSOMA"/>
        <s v="ENCARGADA DE RRHH"/>
        <s v="LABORATORISTA DE SUELOS"/>
        <s v="OPERARIO DE MOVIMIENTO DE TIERRAS"/>
        <s v="OFICIAL DE MOVIMIENTO DE TIERRAS"/>
        <s v="OPERARIO DE TUBERIAS HDPE "/>
        <s v="SUPERVISOR DE TENDIDO E IZAJE DE TUBERIAS HDPE"/>
        <s v="OPERARIO DE TERMOFUSION"/>
        <s v="LOGISTICA DOCUMENTACION Y VALORIZACION "/>
        <s v="OP. DE VOLQUETE Y RETROEXCAVADORA"/>
        <s v="OP. DE RETROEXCAVADORA"/>
        <s v="OP. DE RETROEXCAVADORA, EXCAVADORA Y RODILLO"/>
        <s v="CONDUCTOR DE CISTERNA"/>
        <s v="OP. DE RETROEXCAVADORA, EXCAVADORA, MINICARGADOR"/>
        <s v="OPERADOR DE RETROEXACVADORA, RODILLO Y CARGADOR FRONTAL"/>
        <s v="SUPERVISOR "/>
        <s v="Instalador de prefabricados"/>
        <s v="TECNICO ELECTRICISTA B"/>
        <s v="JEFE DE OPERACIONES"/>
        <s v="SUPERVISOR DE PROYECTOS"/>
        <s v="PDR"/>
        <s v="TECNICO ELECTRICISTA A"/>
        <s v="SUPERVISOR DE OBRAS CIVILES"/>
        <s v="JEFE DE PREVENCION DE RIESGOS"/>
        <s v="VIGIA"/>
        <s v="INGENIERA DE PRODUCCION"/>
        <s v="OPERADOR DE EQUIPO ESPECIALIZADO ( BAYA )"/>
        <s v="MANIOBRISTA DE IZAJES Y TREMIE"/>
        <s v="JEFE DE TURNO"/>
        <s v="CENTRALISTA AUXILIAR"/>
        <s v="OPERADOR DE EQUIPO AUXILIAR "/>
        <s v="KELLYMAN DE BAYA"/>
        <s v="TECNICO SOLDADOR"/>
        <s v="CENTRALISTA ESPECIALIZADO EN LODOS"/>
        <s v="TECNICO SOLDADOR "/>
        <s v="TECNICO ELECTRICISTA "/>
        <s v="OPERADOR DE GRUA BAYA "/>
        <s v="ASISTENTE DE PRODUCCION JUNIOR "/>
        <s v="OPERADOR DE PILOTERA"/>
        <s v="JEFE DE CALIDAD "/>
        <s v="OPERADOR DE PERFORADORA "/>
        <s v="GERENTE DE OPERACIONES ADJUNTO"/>
        <s v="MECANICO "/>
        <s v="CONDUCTOR DE CAMIONETA "/>
        <s v="AUXILIAR CENTRALISTA "/>
        <s v="SUPERVISOR DE MECANICA "/>
        <s v="AUXILIAR DE LIMPIEZA"/>
        <s v="ADMINISTRADOR DE OBRA "/>
        <s v="INGENIERO DE PRODUCCION JUNIOR "/>
        <s v="INGENIERO DE PRODUCCION JUNIOR"/>
        <s v="INGENIERO DE MATERIALES"/>
        <s v="AUXILIAR PERFORISTA"/>
        <s v="ASISTENTE DE ADMINISTRACION "/>
        <s v="INGENIERO DE PRODUCCION SEMI JUNIOR"/>
        <s v="AUXILIAR PERFORISTA "/>
        <s v="OPERADOR DE GRUA DE EXCAVACION"/>
        <s v="SUPERVISOR DE HSE"/>
        <s v="MANIOBRISTA DE IZAJE Y TREMIE "/>
        <s v="OPERADOR DE GRUA DE EXCAVACION "/>
        <s v="OPERADOR DE GRUA AUXILIAR"/>
        <s v="VIGILANTE"/>
        <s v="AUXILIAR CENTRALISTA"/>
        <s v="ASISTENTE RRHH"/>
        <s v="OFICIAL DE INYECCION"/>
        <s v="SUPERVISOR DE EQUIPOS"/>
        <s v="ASISTENTE LOGISTICO"/>
        <s v="OPERADOR DE GRUA AUXILIAR "/>
        <s v="AUXILIAR DE ALMACEN"/>
        <s v="GERENTA DE RECURSOS HUMANOS"/>
        <s v="ANALISTA DE RECURSOS HUMANOS"/>
        <s v="GERENTE DE ADMINISTRACION Y FINANZAS"/>
        <s v="GERENTE DE LOGÍSTICA"/>
        <s v="OFICIAL DE PERFORACIÓN"/>
        <s v="PACKERISTA"/>
        <s v="PROGRAMADOR"/>
        <s v="OFICIAL TRAZADOR"/>
        <s v="OPERARIO CAMIÓN"/>
        <s v="SUPERVISOR"/>
        <s v="OFICIAL REGLERO"/>
        <s v="OPERADOR DE EQUIPO DE SUCCION "/>
        <s v="AUXLIAR DE LIMPIEZA"/>
        <s v="OPERADOR DE EQUIPO DE SUCCION"/>
        <s v="OPERARIO  ALBAÑIL"/>
        <s v="OFICIAL  ALBAÑIL"/>
        <s v="ASISTENTE ADMINISTRATIVA "/>
        <s v="SUPERVISOR ELECTRICO"/>
        <s v="ELECTRICISTA SENIOR"/>
        <s v="MECANICO JUNIOR"/>
        <s v="JEFE DE OPERACIONES "/>
        <s v="OFICIAL CARPINTERO "/>
        <s v="OFICIAL DE ALBAÑILERIA"/>
        <s v="JEFE  DE  OPERACIONES"/>
        <s v="OFICIAL CAPINTERO"/>
        <s v="JEFE DE COSTOS Y PRESUPUESTO"/>
        <s v="OFICIAL CARPINTERO / ELECTRICISTA JUNIOR"/>
        <s v="OFICIAL  CARPINTERO"/>
        <s v="OFICIAL FIERRERO "/>
        <s v="SUPERVISOR DE SSOMAC"/>
        <s v="OPERADOR DE EXCAVADORA-RETROEXCAVADORA-MINICARGADOR-CARGADOR FRONTAL-RODILLO-MINIEXCAVADORA-TELEHANDLER - MANLIFT"/>
        <s v="SUPERVISOR DE TOPOGRAFIA"/>
        <s v="OPERADOR DE EXCAVADORA - RETROEXCAVADORA_x000d__x000a_CARGADOR FRONTAL - TELEHANDLER - MINIEXCAVADORA -_x000d__x000a_MINICARGADOR - MANLIFT"/>
        <s v="ASISTENTE DE SEGURIDAD Y SALUD OCUPACIONAL"/>
        <s v="OPERADOR DE ROBOT SHOCRETERO-TELEHANDLER-CARMIX-MINICARGADOR-MINIEXCAVADORA - MALIFT"/>
        <s v="ASISTENTE ADMINISTRATIVO LOGISTICO"/>
        <s v="SUPERVISOR DE EXCAVACION Y PERFORACION"/>
        <s v="OPERADOR DE ROBOT SHOCRETERO - TELEHANDLER -EXCAVADORA - MINICARGADOR - MINIEXCAVADORA - MANLIFT"/>
        <s v="OPERADOR DE TELEHANDLER"/>
        <s v="OFICIAL DE ALMACEN"/>
        <s v="OPERARIO INSTALACIONES SANITARIAS"/>
        <s v="OPERARIO TUNELERO"/>
        <s v="OFICIAL CONDUCTOR DE CAMIONETA"/>
        <s v="INGENIERO DE PRODUCCION "/>
        <s v="ASISTENTE ADMINISTRATIVA"/>
        <s v="OPERADOR MANLIFT - TELEHANDLER - CARGADOR_x000d__x000a_FRONTAL - RETROEXCAVADORA-MINICARGADOR"/>
        <s v="OFICIAL DE TOPOGRAFIA"/>
        <s v="Supervisor SSMA"/>
        <s v="Conductor de camión"/>
        <s v="Tecnico Instalador de PCF"/>
        <s v="Tecnico Pintor de PCF"/>
        <s v="Asistente de Supervisor"/>
        <s v="INGENIERO DE CAMPO"/>
        <s v="ENCARGADO DE SSMA"/>
        <s v="SUPERVISOR DE SSMA"/>
        <s v="CAPATAZ  FIERRERO"/>
        <s v="CAPATAZ SOLDADOR"/>
        <s v="ASISITENTE DE PRODUCCION"/>
        <s v="OPERADOR DE GRUA "/>
        <s v="SUPERVISOR DE INSTALACION"/>
        <s v="AUXILIAR DE LABORATORIO"/>
        <s v="JEFE DE LABORATORIO"/>
        <s v="DIRECTORA DE LABORATORIO"/>
        <s v="LABORATORISTA"/>
        <s v="SUPERVISOR DE LABORATORIO"/>
        <s v="MEDICO GENERAL"/>
        <s v="PILOTO DE AMBULANCIA"/>
        <s v="PARAMEDICO"/>
        <s v="CONDUCTOR VEHÍCULO CISTERNA DE 5M3"/>
        <s v="ESPECIALISTA DE FAJAS"/>
        <s v="SUPERVISOR DE OPERACIONES "/>
        <s v="RESIDENTES"/>
        <s v="OPERARIO SCI"/>
        <s v="OFICIAL SCI"/>
        <s v="ASISTENTE DE PROYECTO"/>
        <s v="CAPATAZ SCI"/>
        <s v="ANALISTA DE PLANOS"/>
        <s v="RESPONSABLE DE PRODUCCION"/>
        <s v="OPERARIO SANITARIO"/>
        <s v="OFICIAL SANITARIO"/>
        <s v="SUPERVISOR TECNICO"/>
        <s v="SUPERVISOR DE MONTAJISTA"/>
        <s v="RESPONSABLE DE LOGISTICA"/>
        <s v="SUPERVISOR DE PRODUCCI{ON"/>
        <s v="OPERARIO PINTOR "/>
        <s v="Coordinador de CTM"/>
        <s v="Operador TCO"/>
        <s v="Ingeniero Electronico/Coordinador Power Supply CTM/TCO"/>
        <s v="Administrador de Sitio"/>
        <s v="Coordinador Power Supply CTM/TCO"/>
        <s v="CONDUCTOR VEHÍCULO AUXILIAR (DAV)"/>
        <s v="CONDUCTOR DEL VEHÍCULO (TREN DE PRUEBA)"/>
        <s v="COORDINADOR SST"/>
        <s v="GERENTE/OPERADOR DE RETROEXCAVADORA "/>
        <s v="OPERADOR DE RETROEXCAVADORA/MANTENIMIENTO"/>
        <s v="PREVENCIONISTA DE OBRA"/>
        <s v="OBRERO"/>
        <s v="JEFE DE MONTAJE"/>
        <s v="ASISTENTE ADM. DE OBRA"/>
        <s v="RESIDENTE"/>
        <s v="TECNICO DE PRESUPUESTOS"/>
        <s v="TECNICO DCTOS"/>
        <s v="RESIDENTE GENERAL"/>
        <s v="TECNIC MECATRONICO"/>
        <s v="DIBUJANTE"/>
        <s v="AYUDANTE DE DRYWALL"/>
        <s v="SUPERVISORA DE PRODUCCION"/>
        <s v="JEFE DE POSTVENTA"/>
        <s v="INGENIERO DE SERVICIOS"/>
        <m/>
        <s v="CAPATAZ DE JARDINERIA"/>
        <s v="JARDINERO"/>
        <s v="CONDUCTOS´R DE CISTERNA"/>
        <s v="ASISTENTE DE PERSONAL Y LOGISTICA"/>
        <s v="OPERADOR HIPERBÁRICO"/>
        <s v="ENFERMERO HIPERBÁRICO"/>
        <s v="SUPERVISOR HIPERBÁRICO"/>
        <s v="Ayudante"/>
        <s v="INYECTORISTA"/>
        <s v="OPERADOR DE MAQUINARIA – GRÚA/ PILOTERA"/>
        <s v="OPERADOR DE MAQUINARIA - GRUA"/>
        <s v="OPERADOR DE MAQUINARIA - PILOTERA"/>
        <s v="TECNICO MECANICO I"/>
        <s v="OPERADOR DE MAQUINARIA - GRÚA"/>
        <s v="MEDICO OCUPACIONAL"/>
        <s v="INGENIERO DE SSMA"/>
        <s v="JEFE DE PROYECTO "/>
        <s v="OPERADOR DE MAQUINARIA - PERFORADORA"/>
        <s v="OPERADOR DE TENSADO"/>
        <s v="OPERADOR DE MAQUINARIA- GRUA /PILOTERA"/>
        <s v="TECNICO ELECTRICO I"/>
        <s v="SUPERVISOR DE SOLDADURA"/>
        <s v="CONDUCTOR DE CISTERNA DE COMBUSTIBLES "/>
        <s v="SUPERVISOR GENERAL "/>
        <s v="SUPERVISOR DE CAMPO "/>
        <s v="Tecnico de Mantenimiento"/>
        <s v="ANALISTA DE CAMPO/CON/CONDUCTOR"/>
        <s v="ANALISTA DE CAMPO"/>
        <s v="SUPERVISOR DE SEGURIDAD/CONDUCTOR"/>
        <s v="ANALISTA DE CAMPO/CONDUCTOR"/>
        <s v="Oficial Enchapador"/>
        <s v="Solador de Terrazo"/>
        <s v="INGENIERO RESIDENTE DE OBRA "/>
        <s v="SUPERVISOR DE SEGURIDAD SSOMA"/>
        <s v="OPERARIO ELÉCTRICISTA "/>
        <s v="OPERARIO  "/>
        <s v="TECNICO PUESTA EN MARCHA"/>
        <s v="ANALISTA DE CALIDAD Y MEDIO AMBIENTE"/>
        <s v="TECNICO DE PRE INSTALACION"/>
        <s v="SUPERVISOR SERVICIOS"/>
        <s v="TECNICO MANTENIMIENTO"/>
        <s v="GERENTE ADMINISTRATIVO"/>
        <s v="MONTADOR MECANICO"/>
        <s v="GERENTE GENERAL SMI PERU"/>
        <s v="OFICIAL ANDAMIERO"/>
        <s v="CHOFER DE CAMIONETA"/>
        <s v="OFICIAL MECANICO"/>
        <s v="OPERARIO MONTADOR DE ASCENSORES"/>
        <s v="OFICIAL MONTADOR DE ASCENSORES"/>
        <s v="OFICIAL MONTADOR DE ASCENSOR"/>
        <s v="OPERARIO MONTADOR DE ASCENSOR"/>
        <s v="SUPERVISOR DE INSTALACION DE ASCENSORES"/>
        <s v="AYUDANTE DE TOPOGRAFIA" u="1"/>
        <s v="OPERADOR EXCAVADORA - RETROEXCAVADORA -_x000d__x000a_TELEHANDLER - MINICARGADOR - MINIEXCAVADORA" u="1"/>
        <s v="Coordinadora de quejas" u="1"/>
        <s v="OPERADOR TELEHANDLER - CARGADOR FRONTAL -_x000d__x000a_MINICARGADOR - MINIEXCAVADORA" u="1"/>
        <s v="OPERADOR MANLIFT - TELEHANDLER" u="1"/>
        <s v="TRABAJADORA SOCIAL" u="1"/>
        <s v="COORDINADOR DE PRODUCCION" u="1"/>
        <s v="COORDINADOR ADMINISTRATIVO" u="1"/>
        <s v="MAESTRO GENERAL" u="1"/>
        <s v="OPERADOR DE CARGADOR FRONTAL " u="1"/>
        <s v="CAPATAS" u="1"/>
        <s v="OP. DE EXCAVADORA Y RETROEXCAVADORA" u="1"/>
        <s v="OFICIAL EN CARPINTERIA METALICA" u="1"/>
        <s v="GEOLOGO INTERMEDIO 3 " u="1"/>
        <s v="ASISTENTE DE CAMPO " u="1"/>
        <s v="GESTOR DE OBRA" u="1"/>
        <s v="ING. SANITARIO" u="1"/>
        <s v="OPERADRO DE MINICARGADOR " u="1"/>
        <s v="OPERADOR HIPERBARICO" u="1"/>
        <s v="ENFERMERO HIPERBARICO" u="1"/>
        <s v="SUPERVISOR HIPERBARICO" u="1"/>
        <s v="PREVENCIONISTA DE SSMA" u="1"/>
        <s v="CAPATAZ FIERRERO" u="1"/>
        <s v="OPERADOR MANLIF " u="1"/>
        <s v="TECNICO" u="1"/>
        <s v="GERENTE" u="1"/>
        <s v="ASISTENTE" u="1"/>
        <s v="ASISTENTE OPERACIONES" u="1"/>
        <s v="ASISTENTE DE TOPOGRAFIA" u="1"/>
        <s v="SUPERVISOR DE SSOMA" u="1"/>
        <s v="EMPLEADO" u="1"/>
        <s v="Ingenierop Residente" u="1"/>
        <s v="OPERARIO DE MONTAJE" u="1"/>
        <s v="AUXILIAR DE INSTALACIÓN" u="1"/>
        <s v="OPERADOR DE MOTOSIERRAS" u="1"/>
        <s v="OFICIAL CARPINERO" u="1"/>
        <s v="Oficial de Enchapado" u="1"/>
        <s v="GEOLOGO INTERMEDIO 3" u="1"/>
        <s v="OPERADOR DE TELEHANDER" u="1"/>
        <s v="TECNICO EN REFRIGERACION" u="1"/>
        <s v="Capataz de Obras Electricas" u="1"/>
        <s v="SUPERVISORA DE COMPRAS Y ADQUISICIONES" u="1"/>
        <s v="AYUDANTE DE OPERACIONES ESPECIALES" u="1"/>
        <s v="TECNICO ESPECIALISTA EN INSTRUMENTACIÓN" u="1"/>
        <s v="OPERADOR DE ROBOT" u="1"/>
        <s v="OPERADOR DE RODILLO TANDEN 12TN" u="1"/>
        <s v="OPERADOR DE RETRO EXCAVADORA , EXCAVADORA HIDRÁULICA Y CARGADOR FRONTAL" u="1"/>
        <s v="MECANICO AUTOMOTRIZ" u="1"/>
        <s v="OPERADOR TELEHANDLER, SCOOP Y MINI CARGADOR" u="1"/>
        <s v="ING DE PRODUCCION JUNIOR " u="1"/>
        <s v="INSPECTOR DE ESTACION" u="1"/>
        <s v="INGENIERO ELECTRICISTA " u="1"/>
        <s v="CONSUCTOR DE CAMIONETA" u="1"/>
        <s v="ING. DE CALIDAD" u="1"/>
        <s v="PREVENCIONISTA " u="1"/>
        <s v="ASISTENTE  DE TOPOGRAFO" u="1"/>
        <s v="OPERARIO – TOPÓGRAFO." u="1"/>
        <s v="TECNICO DE CALIDAD" u="1"/>
        <s v="AUXILIAR DE PERFORACION" u="1"/>
        <s v="OFICIAL DE TERMOFUSION" u="1"/>
        <s v="OPERARIO DE VOLQUETE " u="1"/>
        <s v="OPERADOR DE GRUA TORRE" u="1"/>
        <s v="SUPERVISOR MATPEL" u="1"/>
        <s v="TAMIZADOR" u="1"/>
        <s v="OFICIAL CONSTRUCCION CIVIL" u="1"/>
        <s v="COORDINADORA DE SEGURIDAD, SALUD OCUPACIONAL Y MEDIO AMBIENTE" u="1"/>
        <s v="4-PEON    -" u="1"/>
        <s v="ASISTENTE DE ADMISTRACION" u="1"/>
        <s v="OFIAL ALBAÑIL" u="1"/>
        <s v="OP. DE VOLQUETE, EXC/ CARGADOR FRONTAL Y RODILLO" u="1"/>
        <s v="TÉCNICO SOLDADOR" u="1"/>
        <s v="TECNICO ELECTICISTA" u="1"/>
        <s v="ARQUITECTO" u="1"/>
        <s v="ASISTENTE DE CONTROL DOCUMENTARIO" u="1"/>
        <s v="JEFE DE PROYECTOS " u="1"/>
        <s v="OPERADOR PAVIMENTADORA" u="1"/>
        <s v="RIGGER DE GRUA" u="1"/>
        <s v="Inspector Calidad" u="1"/>
        <s v="OFICIAL- APOYO ADMI" u="1"/>
        <s v="OPERADOR DE ROBOT SHOTCRETERO" u="1"/>
        <s v="CAPATAZ ELECTRICISTA" u="1"/>
        <s v="SSOMA" u="1"/>
        <s v="RETEN" u="1"/>
        <s v="Conserje" u="1"/>
        <s v="OPERADOR GRÚA" u="1"/>
        <s v="SUPERVISOR DE EXCAVACIONES" u="1"/>
        <s v="ING DE CALIDAD" u="1"/>
        <s v="SUPERVISOR DE OBRAS" u="1"/>
        <s v="Tecnico aplicador" u="1"/>
        <s v="Auxiliar Electricista" u="1"/>
        <s v="INGENIERA RESIDENTE" u="1"/>
        <s v="CENTRALISTA AUXILIAR " u="1"/>
        <s v="OPERADOR CAMION GRUA " u="1"/>
        <s v="Especialista Electronico y Comunicaciones/Coordinador de Sitio(Safety)" u="1"/>
        <s v="GERENTE SOLER Y PALAU" u="1"/>
        <s v="OFICIAL -ANDAMIERO" u="1"/>
        <s v="OPERARIO DE DEMOLICIÓN Y PERFORACIÓN" u="1"/>
        <s v="RESIDENTE CIVIL" u="1"/>
        <s v="OPERARIO MAQUINARIA" u="1"/>
        <s v="ASISTENTE  DE  CALIDAD" u="1"/>
        <s v="OPERARIO MONTAJISTA - SOLDADOR" u="1"/>
        <s v="OPERARIO MONTAJISTA Y SOLDADOR" u="1"/>
        <s v="SOLDADOR FIERRERO / SUPERVISOR DE PLANTA DOVELAS" u="1"/>
        <s v="Prevención " u="1"/>
        <s v="ADMINISTRADOR DR OBRA" u="1"/>
        <s v="SUPERVISION DE PRODUCCION" u="1"/>
        <s v="TECNICO ELECTRONICO" u="1"/>
        <s v="OPERADOR DE RETROESCAVADORA" u="1"/>
        <s v="Coordinador Calidad" u="1"/>
        <s v="ENCARGADO DE OBRA PGD" u="1"/>
        <s v="OPERADOR DE TELEHENADLER EXCAVADORA Y CARGADOR" u="1"/>
        <s v="Asistente de logistica y compras" u="1"/>
        <s v="OPERADOR DE MONTACARGAS " u="1"/>
        <s v="INGENIERO SUPERVISOR DE CALIDAD" u="1"/>
        <s v="Dibujante Cadista" u="1"/>
        <s v="OPERARIO CARPNTERO - HYDRA" u="1"/>
        <s v="OPERADOR RODILLO Y EXCAVADORA" u="1"/>
        <s v="Operario BT/MT" u="1"/>
        <s v="AYUDANTE DE TECNICO ELECTRICISTA" u="1"/>
        <s v="OPERARIO RASTRILLERO" u="1"/>
        <s v="OPERARIO PERFORISTA TUNELERO" u="1"/>
        <s v="AYUDANNTE PINTOR" u="1"/>
        <s v="CONDUCTOR VOLQUETE " u="1"/>
        <s v="TECNICO DE SERVICIOS" u="1"/>
        <s v="TECNICO DE INSTALACIONES" u="1"/>
        <s v="TOPÓGRAFO SENIOR" u="1"/>
        <s v="Coordinado de proyecto" u="1"/>
        <s v="SUPERVISORA DE PRODUCCIÓN" u="1"/>
        <s v="OPERADOR DE MAQUINA RETROEXCAVADORA Y EXCAVADORA" u="1"/>
        <s v="OPERADOR ROBOT SHOCRETERO-TELEHANDLER-EXCAVADORA" u="1"/>
        <s v="INGº SEGURIDAD" u="1"/>
        <s v="AUXILIAR TOPOGRAFIA" u="1"/>
        <s v="SUPERVISOR DE SOMA" u="1"/>
        <s v="OPERARIO ALBAÑIL (BLOQUETERO)" u="1"/>
        <s v="OPERARIO GRANALLADOR Y PINTOR" u="1"/>
        <s v="ADMINISTRADORA DE OBRA " u="1"/>
        <s v="TECNICO MECANICO A " u="1"/>
        <s v="OPERARIO ELECTRICISTA " u="1"/>
        <s v="Operador de Telehandler, _x000a_Montacarga y Manlift" u="1"/>
        <s v="OPERADOR ROBOT SHOCRETERO - TELEHANDLER- CARMIX" u="1"/>
        <s v="INGENIERO DE PROYECTO JUNIOR " u="1"/>
        <s v="ELECTRICISTA - OPERARIO" u="1"/>
        <s v="ASISTENTE SSOMA" u="1"/>
        <s v="CHOFER DE FURGON" u="1"/>
        <s v="Oficial Montaista" u="1"/>
        <s v="CHOFER - CONDUCTOR" u="1"/>
        <s v="OPERARIO ALBAÑIL - ENCOFRADOR" u="1"/>
        <s v="OPERADOR DE MAQUINARIA - GRÚA / PILOTERA" u="1"/>
        <s v="OPERADOR DE ROBOT SHOCRETERO - TELEHANDLER -EXCAVADORA - MINICARGADOR - MINIEXCAVADORA" u="1"/>
        <s v="SOLDADOR FIERRERO " u="1"/>
        <s v="                AUXILIAR SSOMA " u="1"/>
        <s v="Tec. Elec" u="1"/>
        <s v="Operario de Limpieza" u="1"/>
        <s v="VIGIA SEÑALERO" u="1"/>
        <s v="G. GENERAL" u="1"/>
        <s v="OPERADOR DE PUENTE GRÚA" u="1"/>
        <s v="OPERADOR DE CORTASETO" u="1"/>
        <s v="ANDAMIERO" u="1"/>
        <s v="AYUDANTE DE BOMBA" u="1"/>
        <s v="Ingeniero  Residente" u="1"/>
        <s v="RESIDENTE DE PROYECTO" u="1"/>
        <s v="OPERADOR DE PILOTERA " u="1"/>
        <s v="Jefe de SSOMA" u="1"/>
        <s v="OPERADOR DE MINICARGADOR / BOMBA DE CONCRETO" u="1"/>
        <s v="OPERADOR DE CARGADOR FRONTAL, EXCAVADORA , RETROEXCAVADORA , TRACTO ORUGA Y RODILLO" u="1"/>
        <s v="OPERADOR DE CAMION " u="1"/>
        <s v="CONDUCTOR DE CAMION FURGON Y BUS" u="1"/>
        <s v="OPERDAOR DE RETROEXCAVADORA" u="1"/>
        <s v="PRACTICANTE DE PROYECTOS" u="1"/>
        <s v="OPERARIO TELEHANDLERS" u="1"/>
        <s v="OPERADOR RETROEXCAVADORA, EXCAVADORA Y RODILLO" u="1"/>
        <s v="SUPERVISOR GENERAL" u="1"/>
        <s v="SUPERVISOR DE PROD." u="1"/>
        <s v="AYUDANTE DE TOPOGRAFIA " u="1"/>
        <s v="OFICIAL DE PERFORACION" u="1"/>
        <s v="AUXILIAR DE INSTRUMENTACIÓN" u="1"/>
        <s v="OPERARIO. MIN" u="1"/>
        <s v="OPERADOR MINICARGADOR" u="1"/>
        <s v="Jefe de sstma" u="1"/>
        <s v="Operador de Pórtico y Ventosa" u="1"/>
        <s v="OPERADOR DE CARGADOR FRONTAL Y RETROEXCAVADORA" u="1"/>
        <s v="ASISTENTE DE SEGURIDAD" u="1"/>
        <s v="Oficial  Albañil (Bloquetero)" u="1"/>
        <s v="CONDUCTOR CAMION FURGON 1.5 TN" u="1"/>
        <s v="Sensibilizadora Social" u="1"/>
        <s v="Operador de Retreoexcavadora" u="1"/>
        <s v="OPERADOR DE RETRO EXCAVADORA" u="1"/>
        <s v="OFICIAL CARPINTERO / MECANICO JUNIOR" u="1"/>
        <s v="2-OPERARIO    -" u="1"/>
        <s v="MANIOBISTA DE IZAJES Y TREMIE" u="1"/>
        <s v="MANIOBRISTA DE IZAJE Y TREMIE" u="1"/>
        <s v="OPERAR DE MAQUINA PINTARRAYA" u="1"/>
        <s v="JEFE ADMINISTRATIVO" u="1"/>
        <s v="PEÓN CONSTRUCCIÓN" u="1"/>
        <s v="MONITOR" u="1"/>
        <s v="VIGILANTE " u="1"/>
        <s v="TECNICO OPERACIONES" u="1"/>
        <s v="TECNICO EN REFRIGERACION " u="1"/>
        <s v="OFICIAL CARPINTERO ENCOFRADOR" u="1"/>
        <s v="OPERADOR TELEHANDLER - EXCAVADORA -CARGADOR FRONTAL" u="1"/>
        <s v="Tecnico Montajista " u="1"/>
        <s v="CHOFER DE CAMION" u="1"/>
        <s v="PREVENSIONISTA DE RIESGO" u="1"/>
        <s v="ING. DE PRODUCCION" u="1"/>
        <s v="OPERARIO CARPINTERO Y FIERRERO" u="1"/>
        <s v="OPERARIO DE VOLQUETE" u="1"/>
        <s v="RESIDENTE DE OBRA " u="1"/>
        <s v="OPERARIO DE PRODUCCIÓN" u="1"/>
        <s v="CENTRALISTA " u="1"/>
        <s v="Analista de Soporte Técnico" u="1"/>
        <s v="OFICIAL ELECTROMECANICO " u="1"/>
        <s v="OPERARIO TERMOFUSION" u="1"/>
        <s v="OPERADOR DE MAQUINARIA" u="1"/>
        <s v="ASISTENTE DE OFICINA TÉCNICA" u="1"/>
        <s v="CAPATAZ DE DEMOLICION" u="1"/>
        <s v="OPERARIO CALDEERO" u="1"/>
        <s v="OPERADOR DE MINICARGADOR Y RODILLO" u="1"/>
        <s v="OPERADOR DE MONTACARGAS/ SOLDADOR - ALBAÑIL" u="1"/>
        <s v="SUPERVISION GENERAL" u="1"/>
        <s v="SUPERVISOR QA-QC" u="1"/>
        <s v="OPERADOR ROBOT SHOCRETERO - TELEHANDLER - CARMIX" u="1"/>
        <s v="OFICIAL INSTALACIONES" u="1"/>
        <s v="OFICIAL ARMADOR" u="1"/>
        <s v="JEFE DE OPERACIONES Y EQUIPOS" u="1"/>
        <s v="ASISTENTE DE ING RESIDENTE" u="1"/>
        <s v="CHOFER – CONDUCTOR CAMION" u="1"/>
        <s v="INGENIERO ADMINISTRATIVO" u="1"/>
        <s v="SUPERVISOR DE PERFORACION" u="1"/>
        <s v="PEÒN" u="1"/>
        <s v="Operiario Soldador" u="1"/>
        <s v="Topógrafo" u="1"/>
        <s v="OFICIAL-INYECTOR" u="1"/>
        <s v="SUPERVISORA SSOMA" u="1"/>
        <s v="OFICIAL TOPOGRAFO " u="1"/>
        <s v="INGENIERO DE CAMPO Y PRODUCCION" u="1"/>
        <s v="OFICIAL ALBAÑIL Y MONTADOR " u="1"/>
        <s v="OPERARIO  CARPINTERO" u="1"/>
        <s v="OPERIARIO CARPINTERO" u="1"/>
        <s v="SUPERVISOR DE PERFORACIONES " u="1"/>
        <s v="ASISTENTE DE CALIDAD Y PRODUCCION" u="1"/>
        <s v="ING. DE COSTOS Y PRODUCTIVIDAD" u="1"/>
        <s v="OPERADOR PERFORISTA " u="1"/>
        <s v="OPERARIO PERFORISTA " u="1"/>
        <s v="OPERARIO RIGGER " u="1"/>
        <s v="SUPERVISOR DE QA/QC" u="1"/>
        <s v="OPERADOR DE TELEHANDLER Y MINICARGADOR " u="1"/>
        <s v="OPERADOR DE MINICARGADOR Y RETROESCAVADORA" u="1"/>
        <s v="TÉCNICO DE IMPERMEABILIZACIÓN" u="1"/>
        <s v="PEON FIERRERO" u="1"/>
        <s v="Auxiliar SSOMA" u="1"/>
        <s v="OPERADOR DE RETROEXCAVADORA, EXCAVADORA, MINICARGADOR" u="1"/>
        <s v="SUPERVISOR DE TENSADO" u="1"/>
        <s v="TOPOGRAFO INTERMEDIO 1" u="1"/>
        <s v="PEON  - AYUDANTE" u="1"/>
        <s v="4-PEON" u="1"/>
        <s v="OPERADOR DE LANZADO Y BOMBA" u="1"/>
        <s v="OPERADOR DE MINI CARGADOR" u="1"/>
        <s v="OPERARIO ALBAÑIL-PERFORISTA" u="1"/>
        <s v="OPERARIO DE DRYWALL" u="1"/>
        <s v="Conductor de unidad de contingencia " u="1"/>
        <s v="OPERADOR PERFORISTA" u="1"/>
        <s v="OPERADOR DE VOLQUETE Y CAMION GRUA" u="1"/>
        <s v="OPERADORES DE VOLQUETES" u="1"/>
        <s v="SUPERVISOR DE OPERACIONES                         " u="1"/>
        <s v="SUPERVISOR DE PROYECTO" u="1"/>
        <s v="ING. DE SEGURIDAD" u="1"/>
        <s v="ASISTENTE  DE  ADMINISTRADOR" u="1"/>
        <s v="OPERARIO ALBAÑIL Y CARPINTERO" u="1"/>
        <s v="OPERADOR DE EXCAVADORA Y CARG. FRONTAL" u="1"/>
        <s v="OPERARIO ALBAÑIL - HYDRA" u="1"/>
        <s v="Jefe de Logistica" u="1"/>
        <s v="TECNICO AYUDANTE" u="1"/>
        <s v="TECNICO ESPECIALISTA UNIMOC" u="1"/>
        <s v="MEDICO" u="1"/>
        <s v="OPERARIO SOLDADOR  DE  TERMOSUFION" u="1"/>
        <s v="OFICIAL DE DEMOLICION Y PERFORACION" u="1"/>
        <s v="OFICIAL PERFORSITA" u="1"/>
        <s v="CONDUCTOR CAMION BARANDA" u="1"/>
        <s v="INGENIERA DE PRODUCCION JUNIOR " u="1"/>
        <s v="TOPOGRÁFO" u="1"/>
        <s v="TECNICO ELECTRICISTA 3" u="1"/>
        <s v="OPERADOR EXCAVADORA, RETROEXCAVADORA Y MINICARGADOR" u="1"/>
        <s v="OPERADOR DE MONTACARGAS Y MINICARGADOR" u="1"/>
        <s v="LICENCIADA ENFERMERA " u="1"/>
        <s v="PEON CARPINTERO" u="1"/>
        <s v="INGENIERO SUPERVISOR" u="1"/>
        <s v="OP. EXCAVADORA, CARGADOR FRONTAL, TRACTOR, MINI EXCAVADORA Y MINI CARGADOR" u="1"/>
        <s v="OPERADOR CAMION CISTERNA" u="1"/>
        <s v="ADMINISTRADOR DE OBRA SEMI SENIOR" u="1"/>
        <s v="OFICIAL MASILLADOR " u="1"/>
        <s v="OPERARIO GRANULADOR Y PINTOR" u="1"/>
        <s v="OPERADOR MULTIPLE" u="1"/>
        <s v="Gerente Operaciones" u="1"/>
        <s v="ASISTENTE DE ADMINISTRACIÓN " u="1"/>
        <s v="OPERARIO EN DRYWALL" u="1"/>
        <s v="OPERADOR PINTOR" u="1"/>
        <s v="ASISTENTE DE  INGENIERIA" u="1"/>
        <s v="Conductor de Vehículo Liviano" u="1"/>
        <s v="Supervisor Técnico" u="1"/>
        <s v="0040      -ENCARGADO DE SSMA" u="1"/>
        <s v="OPERADO_x000a_R DE _x000a_VOLQUETE" u="1"/>
        <s v="OPERADOR DE MANLIF Y ALBAÑIL" u="1"/>
        <s v="OPERADOR DE PAVIMENTADORA Y RODILLO" u="1"/>
        <s v="INGENIERO PRODUCCION" u="1"/>
        <s v="AUXILIAR DE ARMADO" u="1"/>
        <s v="OPERADOR DE RETROEXCAVADORA MULTIPLE" u="1"/>
        <s v="RIGGER " u="1"/>
        <s v="ASISTETE ADMINISTRATIVO" u="1"/>
        <s v="SSOMA -PREVENSIONISTA" u="1"/>
        <s v="PREVENCIONISTA DE RIESGOS " u="1"/>
        <s v="GESTION Y CONTROL" u="1"/>
        <s v="RESPONSABLE OFC. TECNICA" u="1"/>
        <s v="TECNICO DE INSTALACIONES " u="1"/>
        <s v="AUXILIAR DE TOPOGRAFIA " u="1"/>
        <s v="INGENIERO" u="1"/>
        <s v="SUP. SSOMA" u="1"/>
        <s v="OFIACIAL CARPINTERO" u="1"/>
        <s v="AYUDANTE MECANICO" u="1"/>
        <s v="AUXILIAR DE MECANICA " u="1"/>
        <s v="ASISTENTE OFICINA TÉCNICA" u="1"/>
        <s v="GRTE ADM FINANZAS" u="1"/>
        <s v="Asistente de RR.HH." u="1"/>
        <s v="Operario Albanil" u="1"/>
        <s v="SUPERVISOR - CAPATAZ" u="1"/>
        <s v="OFICIAL DE CARPINTERIA" u="1"/>
        <s v="SUPERVISOR  DE  SST" u="1"/>
        <s v="ADMINISTRADORA" u="1"/>
        <s v="Supervisor de Maquinarias " u="1"/>
        <s v="OPERARIOS DE DEMOLICIÓN Y PERFORACIÓN" u="1"/>
        <s v="JEFE DE OPERACIONES EN OBRA" u="1"/>
        <s v="Gerente Comercial" u="1"/>
        <s v="OPERARIO SHOTCRETERO" u="1"/>
        <s v="SUPERVIRSOR DE SEGURIDAD- HYDRA" u="1"/>
        <s v="SUPERVISOR DE SSTMA" u="1"/>
        <s v="TECNICO MONTAJISTA EN IMPERMEALIZACION" u="1"/>
        <s v="OPERADOR TORRE GRUA" u="1"/>
        <s v="INGª PRODUCCIÓN" u="1"/>
        <s v="TÉCNICO MECANICO" u="1"/>
        <s v="JEFE DE CUADRILLA REDES MT/BT" u="1"/>
        <s v="OFICIAL ELECTROMECÁNICO" u="1"/>
        <s v="SUPERVISOR CONTROL CALIDAD" u="1"/>
        <s v="SUPERVISOR JUNIOR DE SEGURIDAD, SALUD OCUPACIONAL Y MEDIO AMBIENTE" u="1"/>
        <s v="ESPECIALISTA SSOMA" u="1"/>
        <s v="AUXILIAR DE LOGÍSTICA" u="1"/>
        <s v="ESPECIALISTA PERFORACIONES " u="1"/>
        <s v="Especialista Sistemas Electronico  /Coordinador de Sitio" u="1"/>
        <s v=" Prevencionista SST / SSOMA" u="1"/>
        <s v="OPERADOR RETROEXCAVADORA Y EXCAVADORA" u="1"/>
        <s v="OPERADOR DE  EXCAVADOOR MULTIPLE" u="1"/>
        <s v="OPERADOR DE TELEHANDLER MULTIPLE" u="1"/>
        <s v="CAPATAZ DE CARPINTERO" u="1"/>
        <s v="SUPERVISOR OBRA" u="1"/>
        <s v="INGENIRO DE SEGURIDAD" u="1"/>
        <s v="OPERADOR DE CAMION BARANDA" u="1"/>
        <s v="INGº CONTROL DE COSTOS" u="1"/>
        <s v="01" u="1"/>
        <s v="CONDUCTOR DE CISTERNA " u="1"/>
        <s v="Supervsior de Obra" u="1"/>
        <s v="OPERDOR DE GRUA" u="1"/>
        <s v="TECNICO MONTAJISTA" u="1"/>
        <s v="OFICIAL PERFORISTA " u="1"/>
        <s v="OPERARIO DE MINICARGADOR" u="1"/>
        <s v="OFICIAL CARPINTERO Y ALBAÑIL" u="1"/>
        <s v="Operador de Retroexcavadora/Gerente" u="1"/>
        <s v="JEFE DE SST" u="1"/>
        <s v="OPERADOR TELEHANDLER" u="1"/>
        <s v="OPERARIO EN MONTAJE Y DESMONTAJE DE ASCENSORES" u="1"/>
        <s v="OPERADOR DE ROBOT SHOCRETERO-TELEHANDLER-CARMIX-MINICARGADOR-MINIEXCAVADORA" u="1"/>
        <s v="OPERARIO MECANICO MONTAJISTA" u="1"/>
        <s v="OPERARIO SOLDADOR MONTAJISTA" u="1"/>
        <s v="PEÓN FIERRERO" u="1"/>
        <s v="TOPOGRAFO JUNIOR " u="1"/>
        <s v="ARMADOR DE PUERTAS" u="1"/>
        <s v="OPERADOR DE MAQUINA PINTARRAYA" u="1"/>
        <s v="Supervisior de Planta de Dovelas" u="1"/>
        <s v="TECNICO DE IMPERMEABILZACIÓN" u="1"/>
        <s v="CONDUCTOR DE CAMUIN GRUA" u="1"/>
        <s v="OPERARIO RIGER" u="1"/>
        <s v="OFICIAL DE INSTALACIÓN" u="1"/>
        <s v="PEON DE DEMOLICION" u="1"/>
        <s v="Coordinador de CTM/TCO" u="1"/>
        <s v="CAPATAZ PRODUCCION " u="1"/>
        <s v="PRACTICANTE ADMINISTRATIVO" u="1"/>
        <s v="OPERADOR RETROEXCAV." u="1"/>
        <s v="ASISTENTE DE PRODUCCIÓN_x000a_" u="1"/>
        <s v="Operario Tubero" u="1"/>
        <s v="OP. DE RETROEXCAVADOR Y EXCAVADORA" u="1"/>
        <s v="Conductor furgoneta" u="1"/>
        <s v="ASISTENTE DE GESTIÓN" u="1"/>
        <s v="SOLDADOR MONTADOR" u="1"/>
        <s v="CONDUCTOR DE CAMION CISTERNA" u="1"/>
        <s v="OPERADOR DE EXCAVADORA - RETROEXCAVADORA - TELEHANDLER" u="1"/>
        <s v="Tecnico Laboratorio" u="1"/>
        <s v="Asistente SST" u="1"/>
        <s v="OPERARIO GRUA TORRE" u="1"/>
        <s v="SUPERVISOR DE MODULARES" u="1"/>
        <s v="OPERARIO DE SERVICIOS MÚLTIPLES" u="1"/>
        <s v="0019      -PREVENCIONISTA DE SSMA" u="1"/>
        <s v="ASISTENTE DE OBRA" u="1"/>
        <s v="CAPATAZ SUPERVISOR" u="1"/>
        <s v="ING. PRODUCCIÓN" u="1"/>
        <s v="OPERADOR DE ROBOT SHOCRETERO - TELEHANDLER - EXCAVADORA" u="1"/>
        <s v="OPERADOR EXCAVADORA, CARGADOR FRONTAL Y RETROEXCAVADORA" u="1"/>
        <s v="ADMINISTRADOR " u="1"/>
        <s v="OPERARIO CARPINTERO Y ALBAÑIL" u="1"/>
        <s v="OPERARIO MONTAJISTA Y ALBAÑIL" u="1"/>
        <s v="AYUDANTE DE PINTURA" u="1"/>
        <s v="Asistente de _x000a_Supervisor de Seguridad" u="1"/>
        <s v="RESPONSABLE DE ALMACEN " u="1"/>
        <s v="OFICIAL ALBAÑIL Y DE MONTAJE" u="1"/>
        <s v="Administrativo" u="1"/>
        <s v="ASISTENTE TOPOGRAFO" u="1"/>
        <s v="INGENIERO DE SSMA " u="1"/>
        <s v="SUPERVISOR TOPOGRAFIA" u="1"/>
        <s v="OPERADOR DE EXCAVADORA - RETROEXCAVADORA -_x000a_MINICARGADOR - CARGADOR FRONTAL - RODILLO -_x000a_MINIEXCAVADORA - TELEHANDLER" u="1"/>
        <s v="TECNICO AIRE ACONDICIONADO" u="1"/>
        <s v="Jefe de Seguridad y Salud" u="1"/>
        <s v=" SUPERVISOR DE PROYECTO" u="1"/>
        <s v="OPERADOR DE GRUA BAYA" u="1"/>
        <s v="OPERADOR DE RODILLO LISO" u="1"/>
        <s v="JEFE DE PRODUCCIÓN" u="1"/>
        <s v="Oficial eléctrico" u="1"/>
        <s v="OPERARIO CARPINTERO/ALBAÑIL" u="1"/>
        <s v="TECNICO ELECTRICO " u="1"/>
        <s v="ING. OFICINA TECNICA" u="1"/>
        <s v="OPERARIO RASTRILLO " u="1"/>
        <s v="TOPÓGRAFO INTERMEDIO 1" u="1"/>
        <s v="CHOFER DE  CAMION VOLQUETE" u="1"/>
        <s v="TOPÓGRAFO INTERMEDIO 2" u="1"/>
        <s v="TOPÓGRAFO INTERMEDIO 3" u="1"/>
        <s v="OPERADOR INST. SANITARIAS" u="1"/>
        <s v="OPERARIO INST. SANITARIAS" u="1"/>
        <s v="OPERADOR DE BOMBA Y TDH" u="1"/>
        <s v="OFICIAL ALBAÑIL Y MONTAJISTA" u="1"/>
        <s v="ING RESIDENTE" u="1"/>
        <s v="Oficial Abañil" u="1"/>
        <s v="OFICIAL ALBAÑIL " u="1"/>
        <s v="OPERARIO ALBAÑIL Y FIERRERO" u="1"/>
        <s v="Prevensionista de riego" u="1"/>
        <s v="OPERARIO - MAESTRO DE OBRA" u="1"/>
        <s v="Gerente Tecnico" u="1"/>
        <s v="OPERAIO" u="1"/>
        <s v="OPERADOR AT" u="1"/>
        <s v="ANALISTA DE PROCESOS" u="1"/>
        <s v="COORDINADOR DE MAQUINARIA" u="1"/>
        <s v="OPERARIO MANLIFT" u="1"/>
        <s v="OPERADOR DE EXCAVADORA, RETROEXCAVADORA Y CARGADOR FRONTAL" u="1"/>
        <s v="OPERADOR DE EXCAVADORA. RETROEXCAVADORA Y CARGADOR FRONTAL" u="1"/>
        <s v="Asistente de planeamiento" u="1"/>
        <s v=" OFICIAL ALBAÑIL" u="1"/>
        <s v="SUPERVISOR DE RUTA" u="1"/>
        <s v="OPERARIO DE CONSTRUCCION" u="1"/>
        <s v="OBRERO - OFICIAL- ALMACENERO" u="1"/>
        <s v="Jefe de Oficina Tecnica " u="1"/>
        <s v="OP DE VOLQUETE Y CARGADOR FRONTAL" u="1"/>
        <s v="Operario de Prefabricado" u="1"/>
        <s v="OFICIAL DE SANEAMINETO" u="1"/>
        <s v="MONITOR SSOMA" u="1"/>
        <s v="INGE DE PRODUCCION JUNIOR " u="1"/>
        <s v="CONDUCTOR DE VOLQUETE " u="1"/>
        <s v="ENCARGADA DE LOGISTICA Y ALMACEN" u="1"/>
        <s v="MECANICO JR" u="1"/>
        <s v="GRTE INGENIERIA PROYECTOS" u="1"/>
        <s v="OPERADOR VOLQUETE" u="1"/>
        <s v="OPERARIO MONTAJE" u="1"/>
        <s v="SUPERVISOR DE CONTROL Y MONITOREO" u="1"/>
        <s v="OPERADOR DE RETROEXCAVADORA Y EXCAVADORA " u="1"/>
        <s v="JEFE DE OFICINA TECNICA" u="1"/>
        <s v="Operador de Bombas" u="1"/>
        <s v="ENFERMERA OCUPACIONAL" u="1"/>
        <s v="SUPERVISOR DE PERFORACIONES" u="1"/>
        <s v="AUXILIAR ADMINISTRATIVO" u="1"/>
        <s v="PREVENCIONSITA" u="1"/>
        <s v="OFICIAL DE  ACERO" u="1"/>
        <s v="Auxiliar mecanico" u="1"/>
        <s v="ADMINISTRATIVO OBRA/ALMACEN" u="1"/>
        <s v="OPERARIO CARGADOR  " u="1"/>
        <s v="OPERARIO PERFORISTA SHOTCRETERO" u="1"/>
        <s v="OFICIAL ALBAÑIL - PINTOR" u="1"/>
        <s v="Asistente de Enfermería Ocupacional" u="1"/>
        <s v="OPERADOR DE CAMION" u="1"/>
        <s v="OPERARIO DE CAMION" u="1"/>
        <s v="Spervisor de Seguridad  y Salud en el Trabajo" u="1"/>
        <s v="CHOFER / AYUDANTE" u="1"/>
        <s v="ING. SSOMA" u="1"/>
        <s v="SUPERVISOS DE SEGURIDAD" u="1"/>
        <s v="2-OPERARIO 001-CAPATAZ-FIERRERO" u="1"/>
        <s v="OPERADOR DE EXCAVADORA -RETROEXCAVADORA-CARGADOR FRONTAL" u="1"/>
        <s v="OPERARIO SANEAMIENTO" u="1"/>
        <s v="TECNICO CALIDAD" u="1"/>
        <s v="ADMINISTRADORA GENERAL" u="1"/>
        <s v="TOPOGRAFO INTERMEDIO 1 " u="1"/>
        <s v="OPERARIO DE SANEAMIENTO" u="1"/>
        <s v="OFICIAL SHOTCRETERO" u="1"/>
        <s v="OFICIAL ALMACEN" u="1"/>
        <s v="ASISTENTE CONTABLE" u="1"/>
        <s v="OFICIAL MONTAJISTA " u="1"/>
        <s v="OPERADOR RETROEXCAVADORA, EXCAVADORA Y CARGADOR" u="1"/>
        <s v="OPERADOR DE FRESADORA" u="1"/>
        <s v="INGENIERO DE SEGURIDAD" u="1"/>
        <s v="OFICIAL TRAZADOR " u="1"/>
        <s v="AXILIAR DE LIMPIEZA" u="1"/>
        <s v="Oficina Tecnica" u="1"/>
        <s v="CONDUCTOR DE CISTERNA DE COMBUSTIBLES" u="1"/>
        <s v="OPERARIO MONTAJISTA - OPERADOR DE MANLIFT" u="1"/>
        <s v="OPERADOR DE MINICARGADOR/MANLIFT" u="1"/>
        <s v="OPERARIO INSTALACIONES" u="1"/>
        <s v="INGENIERO CALIDAD" u="1"/>
        <s v="Operario de rotomartillo" u="1"/>
        <s v="Jefe de Oficina Técnica" u="1"/>
        <s v="OPERADOR DE EXCAVADORA - RETROEXCAVADORA -_x000a_CARGADOR FRONTAL" u="1"/>
        <s v="GEOLOGO INTERMEDIO 2 " u="1"/>
        <s v="CAPATAZ DE OBRA" u="1"/>
        <s v="18      -PREVENCIONISTA DE SSMA" u="1"/>
        <s v="OFICIAL DE DEMOLICION" u="1"/>
        <s v="Supervisor de Inst. de prefabricados" u="1"/>
        <s v="JEFE APL SOLER Y PALAU" u="1"/>
        <s v="OPERARIO PERFORSITA" u="1"/>
        <s v="TECNICOS DE INSTALACIONES" u="1"/>
        <s v="OPERADOR DE HORMIGONERA" u="1"/>
        <s v="Auxiliar de produccion" u="1"/>
        <s v="Operario de Excavadora" u="1"/>
        <s v="OPERARIO CARPINTERO Y MONTADOR DE ANDAMIOS" u="1"/>
        <s v="0014      -INGENIERO DE CAMPO" u="1"/>
        <s v="OPERADOR MANLIFT - TELEHANDLER - CARGADOR_x000a_FRONTAL - RETROEXCAVADORA-MINICARGADOR" u="1"/>
        <s v="OPERADORIO ALBAÑIL" u="1"/>
        <s v=" Auxiliar de saneamiento" u="1"/>
        <s v="CONDUCTOR DE FURGONETA" u="1"/>
        <s v="TÉCNICO MECÁNICO" u="1"/>
        <s v="OPERADOR RODILLO NEUMATICO" u="1"/>
        <s v="OPERARIO CARPINTERO - ALBAÑIL" u="1"/>
        <s v="Operador de camion cisterna de agua" u="1"/>
        <s v="TECNICO DE INYECCIONES IMPERMEABILIZACION" u="1"/>
        <s v="O-88100-O1-L2M - SEGURIDAD" u="1"/>
        <s v="ANALISTA DE PROCESO" u="1"/>
        <s v="PEON / MECANICO JUNIOR" u="1"/>
        <s v="JEFE DE SSMA" u="1"/>
        <s v="OPERARIO CARPINTERO - ANDAMIERO" u="1"/>
        <s v="ASISTENTE DE TOPOGRAFO" u="1"/>
        <s v="TÉCNICO DE BOMBAS" u="1"/>
        <s v="OPERARIO DE MANLIFT" u="1"/>
        <s v="SUPERVISOR QAQC" u="1"/>
        <s v="OPERARIO ELECTROMECÁNICO" u="1"/>
        <s v="OFICIAL - ANDAMIERO" u="1"/>
        <s v="OFICIAL / ANDAMIERO" u="1"/>
        <s v="Asistente de Produccion " u="1"/>
        <s v="SUPERVISOR DESCANSERO" u="1"/>
        <s v="OPERARION DE MANTENIMIENTO" u="1"/>
        <s v="OPERADOR RETROEXCAVADORA, MINICARGADOR Y RODILLO" u="1"/>
        <s v="02" u="1"/>
        <s v="SUPERVISOR DE STT" u="1"/>
        <s v="Ingeniero de Planeamiento y Control" u="1"/>
        <s v="GRTE GENERAL" u="1"/>
        <s v="ANALISTA CONTROL CALIDAD" u="1"/>
        <s v="Asistento Logistico" u="1"/>
        <s v="4-PEON 003-PEON" u="1"/>
        <s v="OP EXCAVADORA, CARGADOR FRONTAL, RETRO EXCAVADORA Y MINI CARGADOR" u="1"/>
        <s v="Asistente de Supervisor de Seguridad" u="1"/>
        <s v="ASISTENTE TECNICO" u="1"/>
        <s v="SUPERVISOR DE MANIOBRAS" u="1"/>
        <s v="OBRERO CONSTRUCCION CIIVL" u="1"/>
        <s v="INSPECTOR TECNICO DE CAMPO" u="1"/>
        <s v="Asistente de Almacén" u="1"/>
        <s v="OPERADOR DE RETROEXCAVADRA Y CARGADOR FRONTAL" u="1"/>
        <s v="OFICIAL SOLDADOR MONTAJISTA" u="1"/>
        <s v="ELECTROMECANICO" u="1"/>
        <s v="TECNICO DE INSTALACION DE ASCENSORES" u="1"/>
        <s v="Coordinador documentario" u="1"/>
        <s v="CONDUCTOR CHOFER - CAMIONCITO" u="1"/>
        <s v="2-OPERARIO 002-FIERRERO" u="1"/>
        <s v="OFICIAL DE TOPOGRAFÍA" u="1"/>
        <s v="COORDINADOR DE CALIDAD 3" u="1"/>
        <s v="INGENIERO ASISTENTE DE CALIDAD Y PRODUCCION" u="1"/>
        <s v="Asistente Residente" u="1"/>
        <s v="GERENTE DE INGENIERIA " u="1"/>
        <s v="OFICIAL DE SANITARIO" u="1"/>
        <s v="INGENIERO DE MONTAJE" u="1"/>
        <s v="OPERADOR DE BOMBA SHOTCRETE" u="1"/>
        <s v="OPERADOR DE PERFORADORA JUMBO" u="1"/>
        <s v="OPERADOR LANZADOR DE SHOTCRETE" u="1"/>
        <s v="RESPONSABLE HSE Y GESTIÓN DE LA CALIDAD DE VARIOS PROYECTOS DE CONSTRUCCIÓN" u="1"/>
        <s v="TÉCNICO: INSTALACIÓN DE ADITIVOS" u="1"/>
        <s v="GEOLOGO JUNIOR " u="1"/>
        <s v="Sup Sssoma" u="1"/>
        <s v="Jefe de Soma" u="1"/>
        <s v="OPERADOR RETROEXCAVADORA, EXCAVADORA, RODILLO Y CARGADOR" u="1"/>
        <s v="COORDINADORA ADMINISTRATIVA" u="1"/>
        <s v="ASISTENTE DE PRODUCCION-PLANNER" u="1"/>
        <s v="Supervisor de Seguridad  y Salud en el Trabajo" u="1"/>
        <s v="Coordinadora" u="1"/>
        <s v="SUPERVISOR DE CAMPO- HYDRA" u="1"/>
        <s v="AUXILIAR DE MANTENIMIENTO" u="1"/>
        <s v="DIGITADORA" u="1"/>
        <s v="INGENIERO / RESIDENTE" u="1"/>
        <s v="Asist. Prodduccion y Calidad" u="1"/>
        <s v="OPERARION CARPINTERO Y ALBAÑIL" u="1"/>
        <s v="2-OPERARIO 004-SOLDADOR" u="1"/>
        <s v="OPERARIO MECANICO " u="1"/>
        <s v="PREVENCIONISTA SST" u="1"/>
        <s v="OPERARIO/OPERADOR MANLIFT" u="1"/>
        <s v="OPERADOR MINICARGADOR " u="1"/>
        <s v="2-OPERARIO" u="1"/>
        <s v="AUXILIAR DE ALMACEN " u="1"/>
        <s v="PERFORISTA JUNIOR " u="1"/>
        <s v="INGENIERO DE CAMPO " u="1"/>
        <s v="ASESOR COMERCIAL" u="1"/>
        <s v="Peón " u="1"/>
        <s v="SOLDADOR ALUMINOTERMICO" u="1"/>
        <s v="1-CAPATAZ 004-SOLDADOR" u="1"/>
        <s v="SUPERVISOR DE  OBRA" u="1"/>
        <s v="INGENIERO QHS PREVENCIONISTA" u="1"/>
        <s v="Administradora-RRHH" u="1"/>
        <s v="INGº DE SEGURIDAD" u="1"/>
        <s v="OPERIARIO" u="1"/>
        <s v="CHOFER DE BOMBA" u="1"/>
        <s v="OPERADOR SOLDADOR" u="1"/>
        <s v=" Operario Carpintero" u="1"/>
        <s v="INSPECTOR DE CALIDAD" u="1"/>
        <s v="Operador de grúa" u="1"/>
        <s v="Asistente de Ingenieria" u="1"/>
        <s v="OPERARIO ALBAÑIL /CARPINTERO " u="1"/>
        <s v="ING. PRODUCCION" u="1"/>
        <s v="OFICIAL DE CIMENTACIONES" u="1"/>
        <s v="OPERARIO DE PINTURA" u="1"/>
        <s v="CHOFER DE CAMION CISTERNA" u="1"/>
        <s v="AYUDANTE DE MECANICO HIDRAULICO" u="1"/>
        <s v="RESP. OFICINA TECNICA" u="1"/>
        <s v="Coordinador de Proyectos 1" u="1"/>
        <s v="INGENIERO DE PROYECTOS" u="1"/>
        <s v="1-CAPATAZ 002-FIERRERO" u="1"/>
        <s v="OFICIAL " u="1"/>
        <s v="MAESTRO DE OBRAS " u="1"/>
        <s v="Coordinador de Proyectos 2" u="1"/>
        <s v="MECANICO SENIOR" u="1"/>
        <s v="SUPERVISOR TECNICO DE PRODUCCIÓN" u="1"/>
        <s v="OPERADOR DE CAMIÓN" u="1"/>
        <s v="Coordinador de Proyectos 3" u="1"/>
        <s v="Asistente de Almacén " u="1"/>
        <s v="Coordinador HSE" u="1"/>
        <s v="INGENIERO DE CAMPO Y PRODUCCIÓN" u="1"/>
        <s v="TECNICO MECANICO II" u="1"/>
        <s v="Operario/ Estructuras en piso " u="1"/>
        <s v="CAPATAZ CARPINTERO" u="1"/>
        <s v="OPERARIO ARENADOR" u="1"/>
        <s v="OPERADOR MANLIFT Y TELEHANDLER" u="1"/>
        <s v="Supervisor Proyecto" u="1"/>
        <s v="ADMINISTRADOR GENERAL" u="1"/>
        <s v="Supervisor de  Campo" u="1"/>
        <s v="OPERADOR TELEHANDLER - CARGADOR FRONTAL -_x000a_MINICARGADOR - MINIEXCAVADORA" u="1"/>
        <s v="TECNICO GRUERO" u="1"/>
        <s v="OFICIAL ELECTRICISTA " u="1"/>
        <s v="ENCARGADO DE ALMACEN" u="1"/>
        <s v="PREVENSIONISTA" u="1"/>
        <s v="OPERARIO OBRAS CIVILES" u="1"/>
        <s v="AGENTE MOTORIZADO" u="1"/>
        <s v="COORDINADOR COSTOS Y PRESUPUESTOS" u="1"/>
        <s v="_x0009_OFICIAL DRYWALL" u="1"/>
        <s v="COORDINADOR DE OPERACIONES" u="1"/>
        <s v="AUXILIAR DE LIMPIEZA " u="1"/>
        <s v="Auxiliar Eléctrico" u="1"/>
        <s v="ING. DE CAMPO Y PRODUCCION" u="1"/>
        <s v="Oficial de cisterna de agua" u="1"/>
        <s v="OPERADOR DE RETROEXCAVADORA BIVIAL" u="1"/>
        <s v="INGENIERO ELECTRICISTA" u="1"/>
        <s v="JEFE DE PROYECTO SENIOR" u="1"/>
        <s v="Supervisor de capa" u="1"/>
        <s v="Residente de Producción" u="1"/>
        <s v="OFICIAL DE MECANICA" u="1"/>
        <s v="COORDINADOR DE CONTROL DE CALIDAD" u="1"/>
        <s v="OPERADOR RETROEXCAVADORA" u="1"/>
        <s v="AUXILIAR DE TOPOGRAFÍA " u="1"/>
        <s v="0026      -SUPERVISOR DE SSMA" u="1"/>
        <s v="CONDUCTOR DE FURGON Y CISTERNA" u="1"/>
        <s v="OPERADOR DE RETROEXCAVADORA Y VOLQUETE " u="1"/>
        <s v="OFICIAL - DRYWALL" u="1"/>
        <s v="0024      -SUPERVISOR DE OBRA" u="1"/>
        <s v="OPERADOR ROBOT - TELEHANDLER" u="1"/>
        <s v="TECNICO MECANICO " u="1"/>
        <s v="MECANICO MONTAJISTA" u="1"/>
        <s v="OFICIAL RASTRILLERO" u="1"/>
        <s v="SUPERVISOR MECANICO" u="1"/>
        <s v="OFICIAL CARPINTERO Y MONTAJISTA" u="1"/>
        <s v="OPERADOR CARGADOR FRONTAL" u="1"/>
        <s v="OPERARIO CARGADOR FRONTAL" u="1"/>
        <s v="Técnico" u="1"/>
        <s v="TECNICO MECATRONICO" u="1"/>
        <s v="SUPERVISOR DE PLANTA DOVELAS" u="1"/>
        <s v="ASISTENTE DE OPERACIONES" u="1"/>
        <s v="OFICIAL CARPINTERO / ELECTRICISTA SENIOR" u="1"/>
        <s v="KELLYMAN" u="1"/>
        <s v="RESPONSABLE SSOMA Y CALIDAD" u="1"/>
        <s v="CONDUCTOR DE CAMION CISTERNA DE COMBUSTIBLE" u="1"/>
        <s v="INGENIERO HIDROGEOLOGO" u="1"/>
        <s v="PINTOR" u="1"/>
        <s v="JEFE DE PRODUCCION DE OBRA" u="1"/>
        <s v="Operario d eLimpieza" u="1"/>
        <s v="SOLADADOR FIERRERO / SUPERVISOR DE PLANTA DOVELAS" u="1"/>
        <s v="OFICIAL DE DRYWALL" u="1"/>
        <s v="OPERARIO CARPITERO" u="1"/>
        <s v="0036      -ENCARGADO DE OBRA" u="1"/>
        <s v="SUPERVISORA DE PREVENCION DE RIESGOS" u="1"/>
        <s v="SUPERVISOR DE PROYECTOS " u="1"/>
        <s v="ASISTENTE DE HSE" u="1"/>
        <s v="OPERADOR DE GRUA MOVIL" u="1"/>
        <s v="OPERADOR DE EXCAVADORA CARGADOR FRONTAL Y RODILLO" u="1"/>
        <s v="COORDINADOR SSOMA" u="1"/>
        <s v="CONDUCTOR CAMION GRUA" u="1"/>
        <s v="OPERADOR DE VOLQUETE, EXCAVADORA, NIVELADORA Y CARGADOR FRONTAL" u="1"/>
        <s v="1-CAPATAZ 001-CAPATAZ-FIERRERO" u="1"/>
        <s v="SUPERVISOR MONTAJISTA" u="1"/>
        <s v="OPERADOR DE EXCAVADORA Y CARGADOR FRONTAL" u="1"/>
        <s v="Operador de Maquinaria - Cargador Frontal" u="1"/>
        <s v="OPERARIO DE TELEHANDLER Y CARGADOR FRONTAL" u="1"/>
        <s v="AUXILIAR DE INSTALACION" u="1"/>
        <s v="Gerente de Finanzas y Adm." u="1"/>
        <s v="TECNICA EN ENFERMERIA" u="1"/>
        <s v=" Peón" u="1"/>
        <s v="Ingeniero Evaluador Estructural" u="1"/>
        <s v="INGENIERO CIVIL" u="1"/>
        <s v="Operador de Bomba de Concreto" u="1"/>
        <s v="Supervisor de Produccción" u="1"/>
        <s v="OPERADOR DE RODILLO Y VOLQUETERO" u="1"/>
        <s v="OPERADOR-MECANICO HIDRAULICO" u="1"/>
        <s v=" OPERARIO DE IMPERMEABILIZACIÓN " u="1"/>
        <s v="OPERARIO ARENADOR " u="1"/>
        <s v="INSTALADOR" u="1"/>
        <s v="OPERADOR RODILLO" u="1"/>
        <s v="INGº PRODUCCIÓN" u="1"/>
        <s v="Técnico Electricista " u="1"/>
        <s v="03" u="1"/>
        <s v="CONDUCTOR CAMION / VAN" u="1"/>
        <s v="TECNICO REGISTRADOR" u="1"/>
        <s v="Tecnica Enfermera" u="1"/>
        <s v="TOPOGRAFO_x000a_" u="1"/>
        <s v="ASISTENTE DMINISTRATIVA" u="1"/>
        <s v="OPERARIO ALBAÑIL Y DE MONTAJE" u="1"/>
        <s v="SUPERVISOR DE SEGURIDAD Y SALUD OCUPACIONAL Y MEDIO AMBIENTE" u="1"/>
        <s v="Jefe de Planeamiento" u="1"/>
        <s v="Operador de Retroetroexcavadora" u="1"/>
        <s v="OPERARIO " u="1"/>
        <s v="ASISTENTE DE ADM Y PROCESOS" u="1"/>
        <s v="OPERARIO MONTAJISTA - MANLIFT" u="1"/>
        <s v="Operador de excavadora y retroexcavadora" u="1"/>
        <s v="OPERADOR MINICARGADOR Y  RETROEXCAVADORA" u="1"/>
        <s v="COORDINADOR DE EQUIPOS" u="1"/>
        <s v="CONDUCTOR DE CISTERNA DE COMBUSTIBLE" u="1"/>
        <s v="CONDUCTOR DE FURGON, CAMIONETA Y CISTERNA" u="1"/>
        <s v="CONDUCTOR DE MODULAR" u="1"/>
        <s v="Supervisor SSOMAC" u="1"/>
        <s v="ASISTENTE ADIMINSTRATIVA" u="1"/>
        <s v="PROYECTISTA" u="1"/>
        <s v="Operador De Volquete, Excavadora Y Retroexcavadora" u="1"/>
        <s v="ING. CONTROL DE CALIDAD" u="1"/>
        <s v="CONDUCTOR DE CISTERNA MATPEL" u="1"/>
        <s v="TECNICO  ELECTRICISTA" u="1"/>
        <s v="SUPERVISOR DE TERRENO" u="1"/>
        <s v="INGENIERO PLANEAMIENTO" u="1"/>
        <s v="INGENIERO DE PORDUCCION" u="1"/>
        <s v="3-OFICIAL" u="1"/>
        <s v="JEFE DE OFICINA TÉCNICA Y OPERACIONES" u="1"/>
        <s v="Enfermera Técnica" u="1"/>
        <s v="Tecnico de fumigacion" u="1"/>
        <s v="ING.RESIDENTE" u="1"/>
        <s v="OPERADOR DE EXCAVADORA  - CARGADOR FRONTAL - MIXER" u="1"/>
        <s v="CAPATAZ ALBAÑIL" u="1"/>
        <s v="CHOFER – CONDUCTOR CAMION GRUA " u="1"/>
        <s v="TOPOFRAFO SENIOR" u="1"/>
        <s v="Ing. Civil " u="1"/>
        <s v="AUXILIAR DE RESIDUOS " u="1"/>
        <s v="OPERADOR EXCAVADORA- RETROEXCAVADORA-MINICARGADORCARGADOR FRONTAL-RODILLO" u="1"/>
        <s v="OPERADOR EXCAVADORA-RETROEXCAVADORA-MINICARGADOR-CARGADOR FRONTAL-RODILLO" u="1"/>
        <s v="OFICIAL DE MECANICA " u="1"/>
        <s v="OPERARIO DE RODILLO" u="1"/>
        <s v="OFICIAL DE SANEAMIENTO" u="1"/>
        <s v="ASISTENTE DE SUPERVISOR OBRA" u="1"/>
        <s v="OBRERO - OFICIAL - APOYO ADM" u="1"/>
        <s v="Agente de Seguridad Privada" u="1"/>
        <s v="OBRERO CONSTRUCCIÓN CIVIL" u="1"/>
        <s v="ASISTENTE DE PRODUCCION JUNIOR" u="1"/>
        <s v="SUPERVISOR EHS" u="1"/>
        <s v="DELEGADO" u="1"/>
        <s v="Gerente " u="1"/>
        <s v=" Prevencionista " u="1"/>
        <s v="OPERADOR ROBOT SHOCRETERO - TELEHANDLER -EXCAVADORA" u="1"/>
        <s v="OPERDOR CISTERNA DE COMBUSTIBLE " u="1"/>
        <s v="Operario eléctrico" u="1"/>
        <s v="INGº RESIDENTE DE OBRA" u="1"/>
        <s v="OFICIAL DE PINTURA" u="1"/>
        <s v="Asistente de logística " u="1"/>
        <s v="ASISTENTE PRODUCCION" u="1"/>
        <s v="Capataz de Estructura" u="1"/>
        <s v="OFICIAL RIGGER" u="1"/>
        <s v="3-OFICIAL 002-FIERRERO" u="1"/>
        <s v="OPERADOR MANLIF" u="1"/>
        <s v="SUPERVISOR CALIDAD" u="1"/>
        <s v="Operario  Sanitario" u="1"/>
        <s v="TAMIZADORA" u="1"/>
        <s v="AUXILIAR DE CAMPO SSOMA" u="1"/>
        <s v="TECNICO DE INYECCIONES" u="1"/>
        <s v="SUPERVISOR OPERATIVO" u="1"/>
        <s v="SUPERVISOR DE PUERTAS" u="1"/>
        <s v="OPERADOR GRUA TELESCOPICA" u="1"/>
        <s v="OPERARIO CAMION GRUA" u="1"/>
        <s v="OPERARIO TOPÓGRAFO" u="1"/>
        <s v="AYUDANTE DE CARGA" u="1"/>
      </sharedItems>
    </cacheField>
    <cacheField name="NOMBRE DE OBRA DONDE ESTA ASIGNADO DURANTE EL MES REPORTADO" numFmtId="0">
      <sharedItems containsBlank="1"/>
    </cacheField>
    <cacheField name="DOMICILIO DE TRABAJADOR" numFmtId="0">
      <sharedItems containsBlank="1"/>
    </cacheField>
    <cacheField name="DISTRITO SEGÚN DNI" numFmtId="0">
      <sharedItems containsDate="1" containsBlank="1" containsMixedTypes="1" minDate="1900-01-09T07:50:04" maxDate="1900-01-10T10:50:04" count="1128">
        <s v="SAN BORJA"/>
        <s v="LORETO - YURIMAGUAS"/>
        <s v="ATE"/>
        <s v="SAN JUAN DE LURIGANCHO"/>
        <s v="VENTANILLA"/>
        <s v="LIMA"/>
        <s v="VILLA MARIA DEL TRIUNFO"/>
        <s v="PIURA"/>
        <s v="SAN MARTIN DE PORRES"/>
        <s v="INDEPENDENCIA"/>
        <s v="LA PERLA"/>
        <s v="LOS OLIVOS"/>
        <s v="CARABAYLLO"/>
        <s v="MIRAFLORES"/>
        <s v="HUAÑEC"/>
        <s v="SANTIAGO DE SURCO"/>
        <s v="RIO TAHUAYO-LORETO"/>
        <s v="NAUTA-LORETO"/>
        <s v="CHORRILLOS"/>
        <s v="CHIMBOTE"/>
        <s v="IHUARI"/>
        <s v="SAN JUAN DE MIRAFLORES"/>
        <s v="SUNAMPE"/>
        <s v="EL AGUSTINO"/>
        <s v="SAN JUAN DE MIRAFLORES "/>
        <s v="RIMAC "/>
        <s v="ATE "/>
        <s v="SAN ISIDRO "/>
        <s v="PACHACAMAC"/>
        <s v="Ventanilla "/>
        <s v="BELLAVISTA"/>
        <s v="CALLAO"/>
        <s v="BREÑA"/>
        <s v="LURIGANCHO"/>
        <s v="VILLA EL SALVADOR "/>
        <s v="ANCON"/>
        <s v="EL AGUSTINO "/>
        <s v="COMAS"/>
        <s v="PIURA-SONDOR"/>
        <s v="PUENTE PIEDRA"/>
        <s v="PUCUSANA"/>
        <s v="Lurigancho - Chosica"/>
        <s v="SURQUILLO"/>
        <s v="LA MOLINA "/>
        <s v="San Miguel"/>
        <s v="VILLA EL SALVADOR"/>
        <s v="RIMAC"/>
        <s v="CERCADO DE  LIMA"/>
        <s v="San Juan de Lurigancho "/>
        <s v="SAN LUIS "/>
        <s v="Chaclacayo"/>
        <s v="JUANJI"/>
        <s v="Rímac"/>
        <s v="CHINCHA"/>
        <s v="ANCO"/>
        <s v="PISCO"/>
        <s v="Trujillo"/>
        <s v="Cajamarca"/>
        <s v="Puno"/>
        <s v="SANTIADO DE SURCO"/>
        <s v="Chosica"/>
        <s v="Ancón"/>
        <s v="CHORILLOS"/>
        <s v="SANTA ANITA"/>
        <s v="Lince"/>
        <s v="Tacna"/>
        <s v=" CARMEN DE LA LEGUA REYNOSO"/>
        <s v="PIMENTEL "/>
        <s v="COMAS "/>
        <s v="SJL"/>
        <s v="LA VICTORIA"/>
        <s v="SAN CLEMENTE"/>
        <s v="SAÑO"/>
        <s v="LA VICTORIA "/>
        <s v="CALLAO "/>
        <s v="PUENTE PIEDRA "/>
        <m/>
        <s v="Arequipa"/>
        <s v="INDEPENDENCIA "/>
        <s v="MANANTAY"/>
        <s v="PACHACAMAC "/>
        <s v="San Luis"/>
        <s v="VILCABAMBA "/>
        <s v="POLVORA "/>
        <s v="ANCON "/>
        <s v="VILLA MARIA DEL TRIUNFO "/>
        <s v="Pachacámac"/>
        <s v="MAJES"/>
        <s v="EL SALVADOR"/>
        <s v="San sebastian"/>
        <s v="La molina"/>
        <s v="Colcabamba - Huancavelica"/>
        <s v="Anta - Huancavelica"/>
        <s v="El Porvenir"/>
        <s v="Punchana"/>
        <s v="Paucarpata"/>
        <s v="Cerro Colorado"/>
        <s v="Socabaya"/>
        <s v="Villamaria del Triunfo"/>
        <s v="SAN JUAN MIRAFLORES"/>
        <s v="ATE VITARTE"/>
        <s v="SAN MARTIN DE PORRAS"/>
        <s v="HUACHO"/>
        <s v="SURCO"/>
        <s v="VILLA EL SALVADO"/>
        <s v="HUAROCHIRI"/>
        <s v="HUANCAYO"/>
        <s v="CAJARURO"/>
        <s v="VES"/>
        <s v="PACHAMACAC"/>
        <s v="SJM"/>
        <s v="MAGDALENA DEL MAR"/>
        <s v="CERCADO LIMA"/>
        <s v="Lurigancho "/>
        <s v="SANTA MARIA-HUAURA"/>
        <s v="SANTA ROSA"/>
        <s v="RICARDO PALMA"/>
        <s v="HUAYCAN"/>
        <s v="HUACHIPA "/>
        <s v="CAMPOY"/>
        <s v="ATE - VITARTE"/>
        <s v="CIENEGUILLA"/>
        <s v="CHACLAYO"/>
        <s v="CERCADO"/>
        <s v="SAN  ANTONIO"/>
        <s v="SAN JUAN LURIGANCHO"/>
        <s v="ATE-VITARTE"/>
        <s v="VITARTE"/>
        <s v="PUEBLO LIBRE"/>
        <s v="RIVA AGÜERO"/>
        <s v="SAN JUA LURIGANCHO"/>
        <s v=" CALLAO"/>
        <s v="CHICAMA"/>
        <s v="BARRIOS ALTOS"/>
        <s v="AYACUCHO"/>
        <s v="ICA"/>
        <s v="LAMBAYEQUE"/>
        <s v="LURIN"/>
        <s v="SAN JUAN NDE LURIGANCHO"/>
        <s v="AMAZONAS"/>
        <s v="CHORRILLOS  "/>
        <s v="HUANUCO"/>
        <s v="HUACHOS"/>
        <s v="VILLA MARIA DEL TRIUNFO "/>
        <s v="LOS OLIVOS "/>
        <s v="SAN MARTIN DE PORRES "/>
        <s v="TAMBO GRANDE"/>
        <s v="COMAS "/>
        <s v="PITIPO"/>
        <s v="ANCASH-SANTO TORIBIO"/>
        <s v="PACHAMAC"/>
        <s v="AYACUCHO-HUANTA"/>
        <s v="JUNIN-LA OROYA"/>
        <s v="SAN  JUAN  DE MIRAFLORES"/>
        <s v="SAN MARTIR DE PORRES"/>
        <s v="C ALLERIA"/>
        <s v="PUNO-PUNO"/>
        <s v="CUSCO-SAN SEBASTIAN"/>
        <s v="BARRANCO"/>
        <s v="VILLA DEL SALVADOR "/>
        <s v="SAN JUAN DE LIRIGANCHO"/>
        <s v="JULIACA"/>
        <s v="CAÑETE"/>
        <s v="CHORRILOS"/>
        <s v="INDEPENDIENCIA"/>
        <s v="SAN ANTONIO"/>
        <s v="FLORIDA"/>
        <s v="TUMAY HUARACA"/>
        <s v="PALCA"/>
        <s v="CAYMA"/>
        <s v="CATACAOS"/>
        <s v="CHILCA"/>
        <s v="SAN JUAND E LURIGANCHO"/>
        <s v="SAN MATEO"/>
        <s v="LA RAMADA"/>
        <s v="SUCRE"/>
        <s v="CHAUPIMARCA"/>
        <s v="LA TINGUIÑA"/>
        <s v="CHICLAYO (CHICLAYO-LAMBAYEQUE)"/>
        <s v="SAN ISIDRO"/>
        <s v="Chancay"/>
        <s v="OYON"/>
        <s v="MALA"/>
        <s v="Jesús María"/>
        <s v="Magdalena"/>
        <s v="LOMAS"/>
        <s v="CURAHUASI"/>
        <s v="SANTIAGO"/>
        <s v="SAN ANDRES"/>
        <s v="PARIÑAS"/>
        <s v="HUARMEY"/>
        <s v="TUPAC AMARU INCA"/>
        <s v="CHINCHA ALTA"/>
        <s v="MORROPON"/>
        <s v="CASTILLA"/>
        <s v="PERENE"/>
        <s v="Santa Elena Alta"/>
        <s v="MARISCAL GAMARRA"/>
        <s v="VICTOR LARCO HERRERA"/>
        <s v="PAPAPLAYA"/>
        <s v="IQUITOS"/>
        <s v=" VILLA EL SALVADOR"/>
        <s v="CHEPEN"/>
        <s v="CHORRILLOS "/>
        <s v="COMAS  "/>
        <s v="HUANCAVELICA"/>
        <s v="JUNIN-CHANCHAMAYO-PICHANAQUI "/>
        <s v="LA LIBERTAD"/>
        <s v="CALLAO-VENTANILLA"/>
        <s v="HUAROCHIRI-SAN ANTONIO  "/>
        <s v="LA ESPERANZA - LA LIBERTAD "/>
        <s v="CALLAO-CALLAO"/>
        <s v="CARABAYLLO - LIMA"/>
        <s v="JAUJA"/>
        <s v="JUNIN "/>
        <s v="BRENA - LIMA "/>
        <s v="MIRAFLORES "/>
        <s v="SAN JUAN DE LURIGANCHO - LIMA"/>
        <s v="BREÑA - LIMA"/>
        <s v="LORETO"/>
        <s v="SAN JUAN DE LUIGANCHO"/>
        <s v="CACHACHI"/>
        <s v="ASIA"/>
        <s v="HUASMIN"/>
        <s v="KIMBIRI"/>
        <s v="LOS OLIVOS "/>
        <s v="SAN JUAN DE LUIRIGANCHO"/>
        <s v="CARABAYLLO "/>
        <s v="HUANUCO "/>
        <s v="ETEN"/>
        <s v="BUENOS AIRES "/>
        <s v="MALA "/>
        <s v="SANTA ANITA "/>
        <s v="SAN MIGUEL "/>
        <s v="LA PERLA "/>
        <s v="CONGALLA "/>
        <s v="CARMEN ALTO"/>
        <s v="LIMA "/>
        <s v="SANTIAGO DE SURCO "/>
        <s v="Pachacutec"/>
        <s v="Caceres del Peru"/>
        <s v="San Martín de Porres"/>
        <s v="SANTIAGO DE CAO LA LIBERTAD"/>
        <s v="EL TAMBO"/>
        <s v="SAN MARTIN"/>
        <s v="LONGOTEA"/>
        <s v="RODRIGUEZ DE MENDOZA"/>
        <s v="LIMA CERCADO"/>
        <s v="REQUE"/>
        <s v="URCAY ANGARAES"/>
        <s v="CHICLA"/>
        <s v="CALLERIA"/>
        <s v="PIMENTEL"/>
        <s v="YANAOCA"/>
        <s v="OLMOS"/>
        <s v="SAN PEDRO"/>
        <s v="JESUS MARIA"/>
        <s v="RUPA-RUPA"/>
        <s v="JAEN"/>
        <s v="CHICLAYO"/>
        <s v="NAZCA"/>
        <s v="CERCADO DE LIMA"/>
        <s v="SAN MARTIN DE PORRES "/>
        <s v="BREÑA "/>
        <s v="Lambeyeque"/>
        <s v="Villa María del Triunfo"/>
        <s v="Amarilis"/>
        <s v="San Pedro de Lloc"/>
        <s v="Moquegua"/>
        <s v="Indepenedencia"/>
        <s v="Paracas"/>
        <s v="Cuzco"/>
        <s v="San Miguel de Acos"/>
        <s v="Luringancho"/>
        <s v="Lagunas Chiclayo"/>
        <s v="Torata"/>
        <s v="Pucará"/>
        <s v="Matucana"/>
        <s v="Pueblo Nuevo"/>
        <s v="Cocharcas"/>
        <s v="Carmen de la Legua Reynoso"/>
        <s v="San Juan de Luringancho"/>
        <s v="Mi Peru"/>
        <s v="Pangoa"/>
        <s v="Tarapoto"/>
        <s v="Chanchamayo"/>
        <s v="La Oroya"/>
        <s v="Cayalti"/>
        <s v="SMP"/>
        <s v="FERNANDO LORES"/>
        <s v="Junin"/>
        <s v="PUNTA HERMOSA"/>
        <s v="CCOCHACCASA"/>
        <s v="PASCO"/>
        <s v="MARIANO MELGAR"/>
        <s v="VIRU"/>
        <s v="CHOTA"/>
        <s v="LOS OLIVOS  "/>
        <s v="IRAZOLA "/>
        <s v="SANTA ROSA  "/>
        <s v="ROSARIO  "/>
        <s v="AMARILIS "/>
        <s v="HUAMACHUCO"/>
        <s v="JUANJUI"/>
        <s v="VILLA SALVADOR"/>
        <s v="TRUJILO"/>
        <s v="VILLA MARIA T."/>
        <s v=" PUENTE PIEDRA "/>
        <s v=" SAN JUAN DE LURIGANCHO "/>
        <s v="HUAROCHIRI "/>
        <s v="CUSCO"/>
        <s v="ALTO LARAN"/>
        <s v="CHAVIN"/>
        <s v="SAN VICENTE DE CAÑETE"/>
        <s v="RIOJA"/>
        <s v="LEONCIO PRADO"/>
        <s v="SANTILLANA"/>
        <s v="SAN AMRTIN DE PORRES"/>
        <s v="BARRANCA"/>
        <s v="CHUPAMARCA"/>
        <s v="CASHAPAMPA"/>
        <s v="FLORENCIA DE MORA"/>
        <s v="NAUTA"/>
        <s v="CUMBA"/>
        <s v="YANACANCHA"/>
        <s v="VILLA RICA"/>
        <s v="GROCIO PRADO"/>
        <s v="SAN JUAN BAUTISTA"/>
        <s v="PASCO "/>
        <s v="LORETO "/>
        <s v="Ancash"/>
        <s v="Moquegua "/>
        <s v="Piura "/>
        <s v="TARICA"/>
        <s v="LA UNION "/>
        <s v="Pilcomayo"/>
        <s v="Lurín"/>
        <s v="NAPO"/>
        <s v="PATIVILCA"/>
        <s v="JOSE SABOGAL"/>
        <s v="BELLAVISTA "/>
        <s v="MACUSANI"/>
        <s v="ANDOAS"/>
        <s v="ALTO SELVA ALEGRE "/>
        <s v="SAN JERONIMO DE TUNAN"/>
        <s v="TALAVERA "/>
        <s v="RONDOS "/>
        <s v="ILO"/>
        <s v="VINCHOS "/>
        <s v="SAN JUAN BAUTISTA "/>
        <s v="CONTAMANA "/>
        <s v="MAGDALENA "/>
        <s v="HUARIACA"/>
        <s v="IQUITOS "/>
        <s v="BARRANCO "/>
        <s v="MATO"/>
        <s v="NUEVO CHIMBOTE"/>
        <s v="SUBTANJALLA"/>
        <s v="UCHUMAYO"/>
        <s v="HUANCAS"/>
        <s v="LURIN "/>
        <s v="SANTA MARIA DEL MAR "/>
        <s v="VILLA  MARIA  DEL  TRIUNFO"/>
        <s v="CHORRILLOS "/>
        <s v="CHONGOYAPE"/>
        <s v="YANAMA "/>
        <s v="HUMALIES - HUANUCO"/>
        <s v="SAN JUAN DE  LURIGANCHO"/>
        <s v="SUBTANJALLA "/>
        <s v="PARIAHUANCA "/>
        <s v="LA  CRUZ"/>
        <s v="TRUJILLO "/>
        <s v="SULLANA"/>
        <s v="Santa Cruz de Flores "/>
        <s v="MARCONA"/>
        <s v="SAN JOSE DE ALTO"/>
        <s v="APATA"/>
        <s v="CHAVIN DE PARIARCA"/>
        <s v="CHILLIA"/>
        <s v="SANTA ROSA DE QUIVES"/>
        <s v="HUARMACA"/>
        <s v="ANGUIA"/>
        <s v="PACASMAYO"/>
        <s v="HUANCABELICA"/>
        <s v="JOSE DE LA RIVA AUGERO EL TREBOL MZ V LT 4 PISO 5"/>
        <s v="CALLE 27 MZ.V LT.4 URB.EL TREBOL 3ERA ETAPA LIMA-LIMA-LOS OLIVOS  "/>
        <s v="TINTAY PUNCU"/>
        <s v="SAN MARTIN DE ORRES"/>
        <s v="SALAMANCA"/>
        <s v="MAYNAS"/>
        <s v="SAN JUAN DE  MIRAFLORES"/>
        <s v="YURIMAGUAS"/>
        <s v="CHOCICA LURIGANCHO"/>
        <s v="HUARAZ"/>
        <s v="Huaycàn"/>
        <s v="SAN JUAN DEL LURIGANCHO"/>
        <s v="CARMEN DE LA LEGUA-REYNOSO"/>
        <s v="TUCUME"/>
        <s v="CHOROS"/>
        <s v="LA PUNTA"/>
        <s v="MOLINA"/>
        <s v="SANTIAGO DE CAO"/>
        <s v="POCOLLAY"/>
        <s v="PONTO"/>
        <s v="SUPE"/>
        <s v="CARAVELI"/>
        <s v="PATAPO"/>
        <s v="NUEVO IMPERIAL"/>
        <s v="JESUS MARÍA "/>
        <s v="HUANCABAMBA"/>
        <s v="CHINCHA BAJA"/>
        <s v="VILLA MARIA DEL TRIUFO"/>
        <s v="AV. PROGRESO 366"/>
        <s v="SAN MARTIN  DE PORRES"/>
        <s v="PARCO"/>
        <s v="HUARAL"/>
        <s v="IGUAIN"/>
        <s v="SAN JOSE DEL ALTO"/>
        <s v="HUAROCHIRI/LIMA"/>
        <s v="Independecia"/>
        <s v="San Juan De Miarflores"/>
        <s v="CAMILACA "/>
        <s v="_x000d__x000a_SAN MARTIN DE PORRES"/>
        <s v="AT E"/>
        <s v="AGUSTINO"/>
        <s v="SAN IGNACIO"/>
        <s v="SANTO DOMINGO DE LOS OLLEROS"/>
        <s v="SAN RAMON" u="1"/>
        <s v="Vellavista" u="1"/>
        <s v="IGNACIO ESCUDERO" u="1"/>
        <s v=" EL AGUSTINO" u="1"/>
        <s v="YAUYA" u="1"/>
        <s v="CHULUCANAS" u="1"/>
        <s v="SARHUA" u="1"/>
        <s v="HUALLANCA" u="1"/>
        <s v="EL CARMEN" u="1"/>
        <s v="OTUCCHO" u="1"/>
        <s v="LO OLIVOS" u="1"/>
        <s v="VILLA MARIA  DEL TRIUNFO" u="1"/>
        <s v="VISTA ALEGRE" u="1"/>
        <s v="HUANCAVELICA - CANGALLA" u="1"/>
        <s v="CHORRILLOS  " u="1"/>
        <s v="SANTA" u="1"/>
        <s v="PIURA - PIURA" u="1"/>
        <s v="SAN JUAN DE LURGANCHO" u="1"/>
        <s v="SAN MARTIN PORRES" u="1"/>
        <s v="LIBERTAD" u="1"/>
        <s v="SAB MARTIN DE PORRES" u="1"/>
        <s v="Jacobo Hunter-" u="1"/>
        <s v="YARINACOCHA" u="1"/>
        <s v="MASISEA" u="1"/>
        <s v="EL AGSTINO" u="1"/>
        <s v="Ucayali" u="1"/>
        <s v="San Juande Lurigancho" u="1"/>
        <s v="" u="1"/>
        <s v="PUNTA " u="1"/>
        <s v="Ambo " u="1"/>
        <s v="PARDO MIGUEL SAN MARTIN" u="1"/>
        <s v="PERENE-CHANCHAMAYO" u="1"/>
        <s v="Huayucachi" u="1"/>
        <s v="AMBO HUANUCO" u="1"/>
        <s v="AGUAS  VERDES " u="1"/>
        <s v="Santo Domingo de la Capilla" u="1"/>
        <s v="SANTOYO" u="1"/>
        <s v="AV. VENEZUELA 1404, URBANIZACIÓN CHACRA COLORADA" u="1"/>
        <n v="44862" u="1"/>
        <n v="44799" u="1"/>
        <s v="ASUNCION" u="1"/>
        <s v="Cujillo" u="1"/>
        <s v="Chavinillo" u="1"/>
        <s v=" PACHACAMAC" u="1"/>
        <s v="Tambo" u="1"/>
        <s v="_x000a_SAN MARTIN DE PORRES" u="1"/>
        <s v="015001022-MIRAFLORES" u="1"/>
        <s v="JR ASTORIA 185" u="1"/>
        <s v="JOSE CRESPO Y CASTILLO" u="1"/>
        <s v="LA BREA" u="1"/>
        <s v="JACOBO HUNTER - AREQUIPA" u="1"/>
        <s v="ATE, LIMA" u="1"/>
        <s v="BELLASVISTA" u="1"/>
        <s v="MZ S LOTE 6 AAHH KUMAMOTO" u="1"/>
        <s v="VEINTISEIS DE OCTUBRE" u="1"/>
        <s v="Cura Mori" u="1"/>
        <s v="SN MARTIN DE PORRES " u="1"/>
        <s v="JULCAN" u="1"/>
        <s v="JESUS MARÍA" u="1"/>
        <s v="LEVANTO AMAZONAS" u="1"/>
        <s v="ZARATE" u="1"/>
        <s v="- JR ANCAHS 1927 " u="1"/>
        <s v="ICA- PISCO" u="1"/>
        <s v="VIGIL 727 7  015-LIMA" u="1"/>
        <s v="Grocio Prado - Chincha - Ica" u="1"/>
        <s v="LA ESPERANZA " u="1"/>
        <s v="PONTEVEDRA" u="1"/>
        <s v="ATE- LIMA" u="1"/>
        <s v="SANTA BARBARA DE CARHUACAYAN" u="1"/>
        <s v="SAN JUAN DE MIRAFLOES" u="1"/>
        <s v=" BREÑA LIMA" u="1"/>
        <s v="ATE VITARTE - LIMA" u="1"/>
        <s v="SAN JUAN DE LURIGANCHO  " u="1"/>
        <s v="SAN VICENTE DE CAÑETE " u="1"/>
        <s v="015001043-VILLA MARIA DEL TRIUNFO" u="1"/>
        <s v="VISTA ALEGRE " u="1"/>
        <s v=" COMAS" u="1"/>
        <s v="La Joya" u="1"/>
        <s v="SURQUILO" u="1"/>
        <s v="VENTANILLA -CALLAO" u="1"/>
        <n v="44992" u="1"/>
        <s v="Colcabamba-Huancavelica" u="1"/>
        <n v="44866" u="1"/>
        <s v="TACABAMBA" u="1"/>
        <s v="LA ESPERANZA" u="1"/>
        <s v="Aurahua" u="1"/>
        <s v="SAN JUAN DE MIRAFLROES" u="1"/>
        <n v="44930" u="1"/>
        <s v="015001002-ANCON" u="1"/>
        <s v="LAMBAYEQUE-CHICLAYO-PIMENTEL" u="1"/>
        <n v="44867" u="1"/>
        <s v="ICA- CHINCHA" u="1"/>
        <s v="SAN JUAN DE LURIGANCHO  " u="1"/>
        <s v="CARMEN DE LA LEGUA" u="1"/>
        <s v="ASENT.H LOS JAZMINES MZ 2" u="1"/>
        <s v="007001-CALLAO" u="1"/>
        <s v="CHORILLOS " u="1"/>
        <s v="007001006-VENTANILLA" u="1"/>
        <s v="CHANCHAS" u="1"/>
        <s v="PASCO, HUAYLLAY" u="1"/>
        <s v="PUERTO BERMUDEZ" u="1"/>
        <s v="YARUSYACAN" u="1"/>
        <s v="Jacobo Hunter" u="1"/>
        <s v="Carmen de la Leguia Reynoso" u="1"/>
        <s v="SAN JUAN DE LURIGACHO" u="1"/>
        <s v="-ATE" u="1"/>
        <s v="ALTOLARAN" u="1"/>
        <s v="Carmen de la Legua - Reynoso" u="1"/>
        <n v="44868" u="1"/>
        <s v="IQUITOS - LORETO" u="1"/>
        <s v="San Luis - Lima" u="1"/>
        <s v="CALLAO-VENTANILLA " u="1"/>
        <s v="SANTIADO DE  SURCO" u="1"/>
        <s v="Indiana" u="1"/>
        <s v="LIMA, EL AGUSTINO" u="1"/>
        <s v="SAN MARTIN DE PORRES  " u="1"/>
        <s v="JORGE CHAVEZ" u="1"/>
        <s v="V.M.Del Triunfo" u="1"/>
        <s v="IMPERIAL    015-LIMA" u="1"/>
        <s v="HERMILIO VALDIZAN" u="1"/>
        <s v=" CIENEGUILLA  " u="1"/>
        <s v="HUANGASCAR" u="1"/>
        <s v=" SAN JUAN DE LURIGANCHO  " u="1"/>
        <s v="BARHUA" u="1"/>
        <s v="Recuay" u="1"/>
        <n v="44933" u="1"/>
        <n v="44807" u="1"/>
        <s v="02-JIRÓN RENOVACION 637 " u="1"/>
        <s v="YANIRACOCHA " u="1"/>
        <s v="CHORIILOS" u="1"/>
        <s v="Soretor" u="1"/>
        <s v="MARIANO MELGAR " u="1"/>
        <s v="JR. MONTEAGUDO 354" u="1"/>
        <s v="MZ Q LÑT 11 JUAN PABLO II    015-LIMA" u="1"/>
        <s v="LIMA, ATE " u="1"/>
        <s v="JR ABRAHAM VALDELOMAR 201    015-LIMA" u="1"/>
        <s v="AV. MARBELLA, 3ERA ETAPA DE MAYORAZGO #111 - ATE" u="1"/>
        <s v="Ascope" u="1"/>
        <s v="Huancan" u="1"/>
        <s v="MZ E Lt4 -AA.HH Santa Rosa" u="1"/>
        <s v="Tarma" u="1"/>
        <s v="LIMA, HUARAL " u="1"/>
        <s v="MZ F LT 4 AAHH SANTA MARIA" u="1"/>
        <s v=" CALLE UMATO 590 DISTRITO EL TAMBO JUNIN" u="1"/>
        <s v="Chachapoyas" u="1"/>
        <s v="Sabandia" u="1"/>
        <s v="- PROLOG. PARINACOCHAS 334 E" u="1"/>
        <s v="VENTANILLA  " u="1"/>
        <s v="CAJATAMBO" u="1"/>
        <n v="44935" u="1"/>
        <n v="44872" u="1"/>
        <s v="PIURA-HUARCABAMBA-HUARMACA" u="1"/>
        <s v="LA BANDA DE SHILCAYO" u="1"/>
        <s v="REQUE " u="1"/>
        <s v="CHEPEN LA LIBERTAD" u="1"/>
        <s v="CHINCHA ALTA " u="1"/>
        <s v="EMILIO SAN MARTIN" u="1"/>
        <s v="MZ 4A LT 6   JOSE CARLOS MARIATEGUI 015-LIMA" u="1"/>
        <s v="LIMA, LIMA" u="1"/>
        <s v="Illimo" u="1"/>
        <s v="015001035-SAN MARTIN DE PORRES" u="1"/>
        <s v="VENTANLLA " u="1"/>
        <n v="44936" u="1"/>
        <n v="44873" u="1"/>
        <s v="LLACANORA" u="1"/>
        <s v="Mochumi" u="1"/>
        <s v="SAN BARTOLO" u="1"/>
        <s v="Jose Luis Bustamante y Rivero" u="1"/>
        <s v="JANJAILLO - JAUJA - JUNIN" u="1"/>
        <s v="AMPLC. SANTA CRUZ MZ Y LT 01" u="1"/>
        <n v="44937" u="1"/>
        <n v="44874" u="1"/>
        <s v="SURCO " u="1"/>
        <s v="AH.LOS DEL SOL. VENTANILLA 345" u="1"/>
        <s v="LIMA-LIMA-ATE" u="1"/>
        <s v="SAN MARETIN DE PORRES" u="1"/>
        <s v="UNIVERSAL 183 MZ B LT 26 -" u="1"/>
        <s v="SAN MARTIN - LA BANDA CHICLAYO" u="1"/>
        <s v="SAYAN " u="1"/>
        <s v="MOYOBAMBA - SAN MARTIN" u="1"/>
        <s v="015001025-PUENTE PIEDRA" u="1"/>
        <s v="LIMA, VILLA MARIA DEL TRIUNFO" u="1"/>
        <n v="44938" u="1"/>
        <s v="AYACUCHO 679 MZ 2 LT 2 JOSE GALVEZ -" u="1"/>
        <s v="JUNIN-SATIPO" u="1"/>
        <s v=" Lima, LIMA" u="1"/>
        <s v="CHACHAPOYAS " u="1"/>
        <s v="PIURA , COLAN" u="1"/>
        <s v="MANGAS" u="1"/>
        <s v="Yura" u="1"/>
        <s v="NICOLAS DE PIEROLA " u="1"/>
        <n v="45002" u="1"/>
        <s v="ATE  " u="1"/>
        <s v="COCHABAMBA" u="1"/>
        <s v="STA ROSA DE QUIVES" u="1"/>
        <s v="Cerro Colorado " u="1"/>
        <s v="RIOJA SAN MARTIN" u="1"/>
        <s v="RODRIGUEZ DE MENDOZA-OMIA" u="1"/>
        <s v="015001042-VILLA EL SALVADOR" u="1"/>
        <s v="Ascension" u="1"/>
        <s v="ACORIA" u="1"/>
        <s v="LAMBAYEQUE-CHICLAYO-" u="1"/>
        <s v="Huanchaco" u="1"/>
        <s v="JOSE CARLOS MARIATEGUI MZ B LT 1  -" u="1"/>
        <n v="44814" u="1"/>
        <s v="MAMACONA ALTA   MZ A LT 12 015-LIMA" u="1"/>
        <s v="San Vicente" u="1"/>
        <s v="Junín" u="1"/>
        <s v="SAN BARTOLO " u="1"/>
        <s v="VILCABAMBA" u="1"/>
        <s v="JESUS MARIA " u="1"/>
        <s v="PJ HUASCAR 146" u="1"/>
        <s v="San Juan de Luriganfo" u="1"/>
        <s v="015001033-SAN JUAN DE MIRAFLORES" u="1"/>
        <s v="ATE  " u="1"/>
        <s v="HUALMAY" u="1"/>
        <s v="Caceres del Perú" u="1"/>
        <s v="Fariñas" u="1"/>
        <s v="PAUCARA" u="1"/>
        <s v="COHISICA" u="1"/>
        <s v="CIUDAD DE LOS CONSTRUCTIORES    015-LIMA" u="1"/>
        <s v="INDENPENDENCIA" u="1"/>
        <s v="Soritor" u="1"/>
        <s v="ASUNCIÓN" u="1"/>
        <s v="CIUDAD DEL PESCADOR    -" u="1"/>
        <s v="JOSE LEONARDO ORTIZ" u="1"/>
        <s v="015001032-SAN JUAN DE LURIGANCHO" u="1"/>
        <s v="LA VICTORIA - CHICLAYO" u="1"/>
        <n v="45005" u="1"/>
        <s v="HUANCAVELIVA" u="1"/>
        <n v="44879" u="1"/>
        <s v="AV. 22 DE JULIO LT. 20" u="1"/>
        <s v="AV. MARBELLA, 3ERA ETAPA DE MAYORAZGO #111" u="1"/>
        <s v="CHAO" u="1"/>
        <n v="44943" u="1"/>
        <n v="44880" u="1"/>
        <s v="26 OCTUBRE" u="1"/>
        <s v="SAN JUAN DE MIRALFORES" u="1"/>
        <s v="CALLE SANTA ROSA S/N " u="1"/>
        <s v="COCHABANBA" u="1"/>
        <s v="Arma" u="1"/>
        <s v="26 DE OCTUBRE PIURA PIURA" u="1"/>
        <s v="CHUMBIVILCAS, CUSCO" u="1"/>
        <n v="45007" u="1"/>
        <s v="SANTA ANA DE TUSI" u="1"/>
        <s v="MADRID" u="1"/>
        <s v="LURGANCHO" u="1"/>
        <s v="BUENOS ARIES" u="1"/>
        <s v="ALTO SELVA ALEGRE-AREQUIPA" u="1"/>
        <s v="Pueblo Nuevo - Chincha - Ica" u="1"/>
        <s v="VEINTE DE OCTUBRE - PIURA" u="1"/>
        <s v="LIMA- LIMA " u="1"/>
        <s v="SAN JOSE DE ALTO CAJAMARCA" u="1"/>
        <s v="CASERIO TANIN SN MZA A LOTE 01" u="1"/>
        <s v="Anra" u="1"/>
        <s v="ANTA" u="1"/>
        <s v="Llipata" u="1"/>
        <n v="44882" u="1"/>
        <s v="Carrabayllo" u="1"/>
        <s v="CUSCO-CANAS-YANAOCA " u="1"/>
        <s v="SAN ANTONIO " u="1"/>
        <s v="015001010-COMAS" u="1"/>
        <s v="CHANCHAMAYO-JUNIN" u="1"/>
        <n v="44946" u="1"/>
        <n v="44883" u="1"/>
        <s v="LIMA, CAÑETE SAN VICENTE " u="1"/>
        <s v="LA LIBERTAD TRUJILLO" u="1"/>
        <s v="LA PERLA - CALLAO" u="1"/>
        <s v="CARBAYLLO" u="1"/>
        <s v="JR. CORICANCHA 360 CESAR VALLEJOS LIMA-LIMA-VILLA MARIA DEL TRIUNFO" u="1"/>
        <s v="LIMA, SANTA ANITA" u="1"/>
        <s v="Coishco" u="1"/>
        <s v="LIMA, YAUYOS " u="1"/>
        <s v="Uchiza" u="1"/>
        <s v="MZ A LT 7    015-LIMA" u="1"/>
        <s v="UTCUBAMBA-CAJARURO " u="1"/>
        <s v="DISTRITO PARIACOTO - PROVINCIA HUARAZ" u="1"/>
        <s v="015001018-LURIGANCHO" u="1"/>
        <s v="PIURA - CASTILLA" u="1"/>
        <s v="Milan" u="1"/>
        <s v="PAIJAN" u="1"/>
        <s v="IMPERIAL" u="1"/>
        <s v="San Ramón" u="1"/>
        <s v="PICSI" u="1"/>
        <s v="Suyo- Piura" u="1"/>
        <s v="PUEBLO NUEVO - CHINCHA" u="1"/>
        <s v="Tupac Amaru Inca - Pisco - Ica" u="1"/>
        <n v="45012" u="1"/>
        <s v="01-AVENIDA BUENOS AIRES 724 " u="1"/>
        <s v=" SAN JUAN DE LURIGANCHO" u="1"/>
        <n v="44886" u="1"/>
        <s v="PICHARI" u="1"/>
        <s v="OLMOS " u="1"/>
        <s v="SANTA ROSA " u="1"/>
        <s v="12 DE AGOSTO  MZ G LT 1    015-LIMA" u="1"/>
        <s v="LORETO-MAYNAS-IQUITOS" u="1"/>
        <s v="PTE PIEDRA" u="1"/>
        <s v="PACORA" u="1"/>
        <s v="CASA GRANDE" u="1"/>
        <s v="CHICHA ALTA" u="1"/>
        <s v="FRANCISCO PIZARRO 253 BELLAVISTA" u="1"/>
        <s v="SAN JUAN  DE LURIGANCHO" u="1"/>
        <s v="LORETO - LAGUNAS" u="1"/>
        <s v="015001017-LOS OLIVOS" u="1"/>
        <s v="015001011-EL AGUSTINO" u="1"/>
        <s v="LIMA, CARABAYLLO" u="1"/>
        <s v="LIMA- Carabayllo" u="1"/>
        <s v="EL TAMBO " u="1"/>
        <s v="CARMENDE LA LEGUA- REYNOSO" u="1"/>
        <s v="015001019-LURIN" u="1"/>
        <s v="HUANUCO-SAN MIGUEL CAURI" u="1"/>
        <s v="SAN BORJA " u="1"/>
        <s v="PAIJAN  - LA LIBERTAD" u="1"/>
        <s v="SAN JUNA DE LURIGANCHO" u="1"/>
        <n v="44888" u="1"/>
        <s v="LURICHANGO " u="1"/>
        <s v="CHUPACA" u="1"/>
        <s v="YANAHUANCA " u="1"/>
        <s v="03-CALLE EL PARAISO DE LA MOLINA MZ A LT 8 COOP DE VIVIENDA" u="1"/>
        <s v="Lampian" u="1"/>
        <s v="Campoverde" u="1"/>
        <s v="LIMA - LIMA" u="1"/>
        <s v="NUEVA CAJAMARCA" u="1"/>
        <s v="POMALCA" u="1"/>
        <s v="- ALMIRANTE MIGUEL GRAU  " u="1"/>
        <s v=" SANTA ANITA" u="1"/>
        <s v="TAPUC" u="1"/>
        <s v="Mi Perú" u="1"/>
        <s v="ASENT H. VIRGEN DE LA ASUNCIÓN MZ.B LT2 " u="1"/>
        <s v="MOYOBAMBA" u="1"/>
        <s v="- AAHH 15 DE ENERO   " u="1"/>
        <s v="SAN JUAN DE IRAFLORES" u="1"/>
        <s v="Pomata" u="1"/>
        <s v="San Juan deLurigancho" u="1"/>
        <s v="VLLA EL SALVADOR" u="1"/>
        <s v="MARIA PARADO DE BELLIDO 1185  UNIVERSAL SEGUNDA ETAPA 015-LIMA" u="1"/>
        <s v="BELLAVISTA CALLAO" u="1"/>
        <s v="MZ K LT 1 H 23 DE OCTUBRE" u="1"/>
        <s v="San Juan de " u="1"/>
        <s v="HUAURA" u="1"/>
        <s v="PIURA AYABACA" u="1"/>
        <s v=" LIMA" u="1"/>
        <s v="015001040-SANTIAGO DE SURCO" u="1"/>
        <s v="EL ALTO" u="1"/>
        <n v="44890" u="1"/>
        <s v="015001015-LA VICTORIA" u="1"/>
        <s v="JAEN POMAHUACA CAJAMARCA" u="1"/>
        <s v="URB 27 DE MARZO MZ T LOTE 01    015-LIMA" u="1"/>
        <s v="SAPILLICA" u="1"/>
        <s v="José Leonardo ortiz" u="1"/>
        <s v="LURIGANCHO  " u="1"/>
        <s v="GOYLLARISQUIZGA" u="1"/>
        <s v="La Cuesta" u="1"/>
        <s v="PIURA, PIURA" u="1"/>
        <s v="JR. GLORIETA 193" u="1"/>
        <s v="MOTUPE" u="1"/>
        <s v="Santa Cruz de Cocachacra" u="1"/>
        <s v="REQUE CHICLAYO" u="1"/>
        <s v="CHANCAY " u="1"/>
        <s v="SANTA MARIA" u="1"/>
        <s v="CANARIS" u="1"/>
        <s v="VENTANILLA, CALLAO" u="1"/>
        <n v="44954" u="1"/>
        <s v="PUENTE  PIEDRA" u="1"/>
        <s v="RAZURI - LA LIBERTAD" u="1"/>
        <s v="JOSE GALVEZ, VMT." u="1"/>
        <s v="SAN MARTN DE PORRES" u="1"/>
        <s v="SAN MATIN DE PORRES" u="1"/>
        <s v="SAN MARTIN DE  PORRES" u="1"/>
        <s v="SANTA CLARA" u="1"/>
        <s v="AYACUCHO " u="1"/>
        <s v="015001006-CARABAYLLO" u="1"/>
        <s v="CALLA" u="1"/>
        <s v="CHICLAYO-JOSE LEONARDO ORTIZ" u="1"/>
        <s v="Independiencia  " u="1"/>
        <s v="ASOC. LAS GARDENIAS MZ D LT 3  015-LIMA" u="1"/>
        <s v="HUAMALI" u="1"/>
        <s v="SAN MARTIN DE SOCABAYA - AREQUIPA" u="1"/>
        <s v="NINABAMBA " u="1"/>
        <s v="BELLAVISTA-CALLAO" u="1"/>
        <s v="JUNIN-TARMA-PALCA" u="1"/>
        <s v="MZ J3 LT 4 AAHH ALMIRANTE GRAU    015-LIMA" u="1"/>
        <s v="CARABAYLLOS" u="1"/>
        <s v="- LION MZ H LT 10  " u="1"/>
        <s v="015001037-SANTA ANITA" u="1"/>
        <s v="AMBO" u="1"/>
        <s v="LA UNION" u="1"/>
        <s v="BELEN - LORETO" u="1"/>
        <s v="Parcona" u="1"/>
        <s v="Santiago de Tuna " u="1"/>
        <s v="LIRCAY" u="1"/>
        <s v="CALLAO  -  LA PERLA" u="1"/>
        <n v="44894" u="1"/>
        <s v=" ATE VITARTE" u="1"/>
        <s v="SANTIAGO DE SURCO  " u="1"/>
        <n v="44831" u="1"/>
        <s v="Alto Selva Alegre" u="1"/>
        <s v="LAS LOMAS" u="1"/>
        <s v="INDEPENDENCIA   " u="1"/>
        <s v="CASMA" u="1"/>
        <s v="TOTORITA    015-LIMA" u="1"/>
        <s v="ASENT H. MICAELA BASTIDAS I, MZ.Q, LT18." u="1"/>
        <s v="CALETA DE CARQUIN " u="1"/>
        <s v="JIRON DIEGO DE LA TORRE 1655 PLANETA – C. LIMA" u="1"/>
        <s v="LURIGANCHO CHOSICA" u="1"/>
        <s v="SANTA CRIZ DE FLORES" u="1"/>
        <s v="SANTA CRUZ DE FLORES" u="1"/>
        <s v="ASENT H. ALAN GARCÍA D-01" u="1"/>
        <s v="SAN  ISIDRO " u="1"/>
        <s v="SAN MIGUEL - LIMA" u="1"/>
        <s v="SALAS" u="1"/>
        <s v="LINCE " u="1"/>
        <s v="MORROPON - PIURA" u="1"/>
        <s v="PUCUBANA" u="1"/>
        <n v="44959" u="1"/>
        <n v="44833" u="1"/>
        <s v="VILLA  EL SALVADOR" u="1"/>
        <s v="Yanahuara" u="1"/>
        <s v="RIMAC  " u="1"/>
        <s v="01-AVENIDA BUENOS AIRES 724 10" u="1"/>
        <s v="SICAYA" u="1"/>
        <s v="Villa Maria el Triunfo" u="1"/>
        <s v="LORETO MAYNAS BELEN" u="1"/>
        <s v="SAN JUAN D EMIRAFLORES" u="1"/>
        <s v="AH S.S. JUAN PABLO II MZ L 8 IT 09" u="1"/>
        <s v="Razuri" u="1"/>
        <n v="44897" u="1"/>
        <n v="44834" u="1"/>
        <s v="VILLA EL SALVADOR " u="1"/>
        <s v="CERCADO DE LIMA " u="1"/>
        <s v="CALETA DE CARQUIN" u="1"/>
        <s v="ELIAS SOPLIN VARGAS " u="1"/>
        <s v="LEIMEBAMBA" u="1"/>
        <s v="- MZ M LT 9 CONSTURUCTORES   " u="1"/>
        <s v="MOLLENDO" u="1"/>
        <s v="RIMAC LIMA" u="1"/>
        <s v="Molendo" u="1"/>
        <s v="Tamburco" u="1"/>
        <s v="CALLE PLUTON 224 URB. OLIMPO" u="1"/>
        <s v="MZ B Lt 22 INCA ASSI, PACHACUTEC-VENTANILLA" u="1"/>
        <s v="RIO NEGRO" u="1"/>
        <s v="Vargas Guerra" u="1"/>
        <s v="SAN JUAN BAUTISTA / CHIMBOTE" u="1"/>
        <s v=" LA PERLA CALLAO" u="1"/>
        <s v="Hunter" u="1"/>
        <s v="JUNIN-HUANCAYO-HUAYUCACHI" u="1"/>
        <s v="TUMBES" u="1"/>
        <s v="ANDAHUAYLAS" u="1"/>
        <s v="- AV BAUSATE Y MEZ 561 " u="1"/>
        <s v="SATIPO" u="1"/>
        <s v="Jesus Nazareno" u="1"/>
        <n v="44900" u="1"/>
        <s v="chuquibambilla" u="1"/>
        <n v="44837" u="1"/>
        <n v="44774" u="1"/>
        <s v="015001023-PACHACAMAC" u="1"/>
        <s v="PASAJE SANTA ROSA ZONA 1 109   015-LIMA" u="1"/>
        <s v="Ica " u="1"/>
        <d v="2023-01-11T00:00:00" u="1"/>
        <s v="SAN TA NITA" u="1"/>
        <s v="EXFUNDO ASESOR - SANTA ANITA" u="1"/>
        <s v="Cahuao" u="1"/>
        <s v="SALAVERRY" u="1"/>
        <s v="LOS OLIVOD" u="1"/>
        <s v="LORETO-TENIENTE CESAR LOPEZ" u="1"/>
        <s v="FEDERICO VILLAREAL 351   -" u="1"/>
        <n v="44901" u="1"/>
        <s v="Punta negra" u="1"/>
        <s v="PACAHACAMAC" u="1"/>
        <s v="OLIVOS" u="1"/>
        <s v="CHANCHAMAYO " u="1"/>
        <s v="CRUZ DE MOTUPO MZ L LT 1 2DA ETAPA GRUPO 5 -" u="1"/>
        <s v="CHAUPIMARCA " u="1"/>
        <s v="LIMA, PUENTE PIEDRA" u="1"/>
        <s v="CARABAILLO- LIMA" u="1"/>
        <s v="ATE VITARE" u="1"/>
        <s v="QUINUABAMBA" u="1"/>
        <n v="44966" u="1"/>
        <s v="SAN FCO DE ASIS YARUSCAYAN-PASCO" u="1"/>
        <s v="    015-LIMA" u="1"/>
        <s v="SAN MATEO DE OTAQ" u="1"/>
        <s v="VILLA EL SALADOR" u="1"/>
        <s v="HUACHO " u="1"/>
        <s v="SAN JUAN MIRAFLORES " u="1"/>
        <s v="HUASCAYA MZ Ñ LT 8  -" u="1"/>
        <s v="CALLERIA- CORONEL PORTILLO-UCAYALI" u="1"/>
        <s v="QUILCAS" u="1"/>
        <s v="RUPA" u="1"/>
        <s v="LIMA, SAN JUAN LUBRIGANCHO" u="1"/>
        <s v="BELEN " u="1"/>
        <s v="Tinguiña" u="1"/>
        <s v="CHINCHAO-HUANUCO" u="1"/>
        <s v="VMT" u="1"/>
        <s v="LAMBAYEQUE-CHICLAYO-POMALCA" u="1"/>
        <s v="JAZAN AMAZONAS" u="1"/>
        <s v="QUEROCOTILLO" u="1"/>
        <s v=" PARAMONGA" u="1"/>
        <s v="MAZAMARI - JUNIN" u="1"/>
        <s v="SMP - LIMA" u="1"/>
        <s v="CALLAO-BELLAVISTA " u="1"/>
        <s v="MOROCOCHA" u="1"/>
        <s v="PUNTA NEGRA " u="1"/>
        <s v="ANCASH-POMABAMBA" u="1"/>
        <s v="SAN MARTIN-RIOJA " u="1"/>
        <s v="CALLO" u="1"/>
        <s v="VILLA MARIA" u="1"/>
        <s v="SAN JOSE DE QUERO" u="1"/>
        <s v="TUMBES - TUMBES" u="1"/>
        <s v="JANGAS" u="1"/>
        <s v="CIENEGUILLA " u="1"/>
        <s v="IGNACIO ESCUDERO -PIURA" u="1"/>
        <s v="AZANGARO LIMA" u="1"/>
        <s v="SAN CARLOS MZ B  PRO VIVIENDA SAN CARLOS -" u="1"/>
        <s v="CARAMPOMA" u="1"/>
        <s v="Puente Piedra." u="1"/>
        <s v="INDEPENDENCIA  " u="1"/>
        <s v="LADERAS DE CHILLON 1 EXPLANADA    015-LIMA" u="1"/>
        <n v="44844" u="1"/>
        <s v="URB.VENECIA MZ.B LT.11 S.M.P. " u="1"/>
        <s v="VICTOR LARCO" u="1"/>
        <s v="El Rimac" u="1"/>
        <s v="SAN JUAN DE LÑUERIGANCHO" u="1"/>
        <s v="Apurimac" u="1"/>
        <s v="Huamay" u="1"/>
        <s v="San Martin De Porres - Lima" u="1"/>
        <n v="44908" u="1"/>
        <s v="Cerro candela, Lima" u="1"/>
        <s v="ANCASH - SANTA" u="1"/>
        <s v="CANTA" u="1"/>
        <s v="RUPA RUPA" u="1"/>
        <s v="Ate Vitarte " u="1"/>
        <s v="CIUDAD NUEVA" u="1"/>
        <s v="TINGO MARIA" u="1"/>
        <s v="  17/02/2023" u="1"/>
        <s v="ALBERTO ABERT 104 URB. MIGUEL GRAU SAN MARTÍN DE PORRES" u="1"/>
        <n v="44846" u="1"/>
        <s v="ALTO NANAY" u="1"/>
        <s v="MANANTAY, UCAYALI" u="1"/>
        <s v="CANTO GRANDE " u="1"/>
        <s v="SAN LURIGANCHO" u="1"/>
        <s v="PSJ. LAS BRISAS 339 URB TUPAC AMARU" u="1"/>
        <s v="JAEN CAJAMARCA" u="1"/>
        <s v="LA  PERLA" u="1"/>
        <s v=" EL SALVADOR" u="1"/>
        <s v="Hural" u="1"/>
        <s v="SAN JUAN DE PORRES" u="1"/>
        <s v="PUINAHUA" u="1"/>
        <s v="LIMA, SAN MARTIN DE PORRES " u="1"/>
        <s v="PACHAS" u="1"/>
        <s v="SANTA CATALINA DE MOSSA" u="1"/>
        <s v="VILLA MARIA DEL TRIUNFO  " u="1"/>
        <s v="Daniel Hernandez" u="1"/>
        <s v=" LIMA-CAÑETE-QUILMANA" u="1"/>
        <s v="NUEVA ARICA" u="1"/>
        <s v="Ubicayos" u="1"/>
        <s v="Bolivar" u="1"/>
        <s v="TOCACHE" u="1"/>
        <s v="SATIPO -JUNIN" u="1"/>
        <s v="Pucala" u="1"/>
        <s v="MZ G LT 32 URB    015-LIMA" u="1"/>
        <s v="VILLA MARIA DE TRIUNFO" u="1"/>
        <s v="Villa María de Triunfo" u="1"/>
        <s v="URB. JARD. DE SAN JUAN MZ D LT 07" u="1"/>
        <s v="Yauli" u="1"/>
        <s v="AN JUAN DE LURIGANCHO" u="1"/>
        <s v="AV EUTERPE 155 SALAMANCA" u="1"/>
        <s v="Miraflores, Lima" u="1"/>
        <s v="PUCUSANA " u="1"/>
        <s v="SAN  JUAN DE  LURIGANCHO" u="1"/>
        <s v="SAN JUAN  DE  LURIGANCHO" u="1"/>
        <s v="SAN JUAN DDE ,LURIGANCHO" u="1"/>
        <s v="San Pablo" u="1"/>
        <s v="RUPA RUPA, HUANUCO" u="1"/>
        <s v="Tablada de Lurin" u="1"/>
        <s v="V.M.T" u="1"/>
        <s v="ALEXANDER VON HUMBOLDT" u="1"/>
        <s v=" SAN JUAN DE MIRAFLORES" u="1"/>
        <s v="PUEBLO LIBRE " u="1"/>
        <s v="SANTIAGO DE ANCHUCAYA" u="1"/>
        <s v="SAN JUAN DE MIRAFLORES  " u="1"/>
        <s v="CUSCO-QUISPICANCHI-HUARO " u="1"/>
        <s v="CALLAO, CALLAO" u="1"/>
        <s v="LA LIBERTAD- TRUJILLO" u="1"/>
        <s v=" ICA " u="1"/>
        <s v="015001028-RIMAC" u="1"/>
        <s v="LIMA, SAN JUAN DE LURIGANCHO" u="1"/>
        <s v="CALLAO CALLAO" u="1"/>
        <s v="BELLAVISTA-SAN MARTIN" u="1"/>
        <s v="CERCADO " u="1"/>
        <s v="JOSE GLAVEZ" u="1"/>
        <s v="Tamarindo" u="1"/>
        <s v="LIMA-HUARAL" u="1"/>
        <n v="44914" u="1"/>
        <s v="PACHAS " u="1"/>
        <n v="44851" u="1"/>
        <s v="QUEHUE - CUSCO" u="1"/>
        <s v="007001001-CALLAO" u="1"/>
        <s v="OXAMARCA" u="1"/>
        <s v="-" u="1"/>
        <s v="PUCALA " u="1"/>
        <s v="CALLAO LA PERLA" u="1"/>
        <n v="44915" u="1"/>
        <s v="CASITAS " u="1"/>
        <s v="SAN MARCOS" u="1"/>
        <s v="MALA - CAÑETE|" u="1"/>
        <s v="San Miguel de Cauri" u="1"/>
        <s v="S.J. LURIGANCHO" u="1"/>
        <s v="JR PUMACAHUA   1563" u="1"/>
        <s v="PARINAS - PIURA" u="1"/>
        <s v="Pariacoto" u="1"/>
        <s v="SANTIAGO DE SURCO " u="1"/>
        <n v="44916" u="1"/>
        <n v="44853" u="1"/>
        <s v="Paccha" u="1"/>
        <s v="LOS ROBLES MZ A LT 3  -" u="1"/>
        <s v="VISCHONGO" u="1"/>
        <s v="CANGALLO" u="1"/>
        <s v="VILLA  MARIA  DEL TRIUNFO" u="1"/>
        <s v="AV. LA PAZ 2127 TORRE C DPTO. 402" u="1"/>
        <s v="Pucara" u="1"/>
        <s v="SUNAMPE " u="1"/>
        <s v="CHACLACAYO " u="1"/>
        <s v="CAJAMARCA-JAEN-POMAHUACA" u="1"/>
        <s v="AHUAC" u="1"/>
        <s v="SAN JUAN LURIGANCHO " u="1"/>
        <s v=" LA LIBERTAD-TRUJILLO " u="1"/>
        <s v="MONSEFU" u="1"/>
        <s v="LAURICOCHA" u="1"/>
        <s v="Matucana Huarochiri" u="1"/>
        <s v="CALLAO-VENTANILLA  " u="1"/>
        <s v="LIMA SAN MARTIN DE PORRES " u="1"/>
        <n v="44918" u="1"/>
        <n v="44855" u="1"/>
        <s v="SANMARTIN DE PORRES" u="1"/>
        <s v="MORO ANCASH" u="1"/>
        <s v="JAZAN" u="1"/>
        <s v="Chincha Alta - chincha - Ica" u="1"/>
        <s v=" LIMA-HUAROCHIRI-MATUCANA" u="1"/>
        <s v="Azangaro" u="1"/>
        <s v="GUADALUPE" u="1"/>
        <s v="JAEN-COLASAY" u="1"/>
        <s v="015001001-LIMA" u="1"/>
        <s v="LOS  OLIVOS" u="1"/>
        <s v="ASENT H. MANZANILLA MZ K 2 LT 29" u="1"/>
        <s v="REQUENA" u="1"/>
        <s v="Moche" u="1"/>
        <s v="PACUCHA" u="1"/>
        <s v="LA  VICTORIA" u="1"/>
        <s v="SANTA RODA " u="1"/>
        <s v="CURA MORI-PIURA" u="1"/>
        <s v="LIMA , LIMA" u="1"/>
        <s v="Belen" u="1"/>
        <s v="HUACHIPA" u="1"/>
        <s v="VILLA MARIA TRIUNFO" u="1"/>
        <s v=" Rimac " u="1"/>
        <s v="Tinyahuarco" u="1"/>
        <s v="PUNETE PIEDRA" u="1"/>
        <s v="Abancay" u="1"/>
        <n v="44984" u="1"/>
        <n v="44921" u="1"/>
        <n v="44858" u="1"/>
        <s v="ULCUMAYO" u="1"/>
        <s v=" AYACUCHO-HUAMANGA-CHIARA" u="1"/>
        <s v="SANTA ANITA, LIMA " u="1"/>
        <s v="3/092022" u="1"/>
        <s v="SANTA ANITA  " u="1"/>
        <s v="LIMA-LIMA-SAN JUAN DE LURIGANCHO" u="1"/>
        <s v="MZ C LT 17 CON HAB. MARISCAL CACERES" u="1"/>
        <s v=" PUENTE PIEDRA" u="1"/>
        <s v="ANCON  " u="1"/>
        <s v="HUMAY" u="1"/>
        <s v="SANTA AULALIA" u="1"/>
        <s v="015001014-LA MOLINA" u="1"/>
        <s v="015001003-ATE" u="1"/>
        <s v="SAN JERONIMO " u="1"/>
        <s v="SAN MARTIN DE PORRRES" u="1"/>
        <s v="HUANUCO-YAROWILCA-CAHUAC" u="1"/>
        <s v="LIMA, LOS OLIVOS " u="1"/>
        <s v="SANTA EULALIA" u="1"/>
        <s v="SAN MARTIM " u="1"/>
        <s v="Huacar" u="1"/>
        <s v="PACANGA" u="1"/>
        <s v="ISLAY" u="1"/>
        <n v="44860" u="1"/>
        <s v=" CUSCO-SAN SEBASTIAN " u="1"/>
        <s v="COCACHACRA " u="1"/>
        <s v="HUARI " u="1"/>
        <s v="JAYANCA" u="1"/>
        <s v="PEBAS" u="1"/>
        <s v="CHICAMA, LA LIBERTAD" u="1"/>
        <s v="015001-LIMA" u="1"/>
        <s v="HUABAL" u="1"/>
        <s v="YANACANCHA " u="1"/>
        <s v="A.H. JOSE CARLOS MARIÁTEGUI MZH, LT16, LA UNIÓN - PIURA" u="1"/>
        <n v="44924" u="1"/>
        <s v="AV. VELÁSCO ASTETE 1841 3ER. PISO SURCO" u="1"/>
        <n v="44861" u="1"/>
        <s v="JAN JUAN DE MIRAFLORES" u="1"/>
        <s v="VILLA MARIA DEL TRINFO" u="1"/>
        <s v="TALARA" u="1"/>
        <s v="ICA-PUEBLO NUEVO" u="1"/>
      </sharedItems>
    </cacheField>
    <cacheField name="GENERO" numFmtId="0">
      <sharedItems containsBlank="1" containsMixedTypes="1" containsNumber="1" containsInteger="1" minValue="1" maxValue="44993" count="15">
        <s v="masculino"/>
        <s v="femenino"/>
        <s v="undefined"/>
        <m/>
        <n v="44883" u="1"/>
        <n v="44923" u="1"/>
        <n v="2" u="1"/>
        <n v="44979" u="1"/>
        <n v="44964" u="1"/>
        <n v="1" u="1"/>
        <n v="44993" u="1"/>
        <n v="44942" u="1"/>
        <n v="44931" u="1"/>
        <n v="44856" u="1"/>
        <n v="4" u="1"/>
      </sharedItems>
    </cacheField>
    <cacheField name="FECHA CESE/BAJA" numFmtId="14">
      <sharedItems containsDate="1" containsBlank="1" containsMixedTypes="1" minDate="2023-08-01T00:00:00" maxDate="2023-09-01T00:00:00"/>
    </cacheField>
    <cacheField name="NACIONALIDAD" numFmtId="165">
      <sharedItems containsBlank="1" containsMixedTypes="1" containsNumber="1" containsInteger="1" minValue="1" maxValue="2" count="25">
        <s v="PERUANO"/>
        <s v="VENEZOLANO"/>
        <s v="Peruana"/>
        <s v="PERUANA "/>
        <s v="VENZOLANA"/>
        <s v="Venezolana"/>
        <s v="PERUAN "/>
        <s v="PORTUGUES"/>
        <s v="ESPAÑOL"/>
        <s v="ESPAÑOLA"/>
        <s v="BRASILERA"/>
        <s v="Brasileña"/>
        <s v="Portuguesa"/>
        <s v="COLOMBIANA"/>
        <s v="FRANCESA"/>
        <s v="MEXICANA "/>
        <s v=" PERUANA "/>
        <s v="BRISILEÑO"/>
        <s v="COLOMBIANO"/>
        <m/>
        <s v="Chilena"/>
        <s v="Ecuatoriano"/>
        <s v="BRASILEÑO"/>
        <n v="2" u="1"/>
        <n v="1" u="1"/>
      </sharedItems>
    </cacheField>
    <cacheField name="FECHA INICIO DE LABORES EN OBRA" numFmtId="14">
      <sharedItems containsDate="1" containsBlank="1" containsMixedTypes="1" minDate="1993-05-01T00:00:00" maxDate="2023-10-20T00:00:00"/>
    </cacheField>
    <cacheField name="ESTADO" numFmtId="0">
      <sharedItems containsString="0" containsBlank="1" containsNumber="1" containsInteger="1" minValue="0" maxValue="44274" count="13">
        <n v="1"/>
        <n v="2"/>
        <n v="3"/>
        <m/>
        <n v="0" u="1"/>
        <n v="44271" u="1"/>
        <n v="44238" u="1"/>
        <n v="44258" u="1"/>
        <n v="44247" u="1"/>
        <n v="44274" u="1"/>
        <n v="43893" u="1"/>
        <n v="44268" u="1"/>
        <n v="44255" u="1"/>
      </sharedItems>
    </cacheField>
    <cacheField name="TIPO DE CONTRATO LABORAL" numFmtId="0">
      <sharedItems containsString="0" containsBlank="1" containsNumber="1" containsInteger="1" minValue="1" maxValue="4"/>
    </cacheField>
    <cacheField name="EPC/CJV" numFmtId="0">
      <sharedItems/>
    </cacheField>
    <cacheField name="Tipo de Empresa" numFmtId="0">
      <sharedItems/>
    </cacheField>
    <cacheField name="Contratistas" numFmtId="43">
      <sharedItems containsSemiMixedTypes="0" containsString="0" containsNumber="1" minValue="0" maxValue="1"/>
    </cacheField>
    <cacheField name="Edad" numFmtId="1">
      <sharedItems containsBlank="1" containsMixedTypes="1" containsNumber="1" containsInteger="1" minValue="18" maxValue="73"/>
    </cacheField>
    <cacheField name="Rango Edades" numFmtId="0">
      <sharedItems containsBlank="1" count="8">
        <s v="41 - 49"/>
        <s v="18 - 23"/>
        <s v="59 +"/>
        <s v="24 - 31"/>
        <s v="32 - 40"/>
        <s v="50 - 58"/>
        <m/>
        <e v="#VALUE!" u="1"/>
      </sharedItems>
    </cacheField>
    <cacheField name="Validar Edad" numFmtId="0">
      <sharedItems containsBlank="1"/>
    </cacheField>
    <cacheField name="Zona de Influencia" numFmtId="43">
      <sharedItems containsBlank="1" count="9">
        <s v="No"/>
        <s v="ATE"/>
        <s v="CALLAO"/>
        <s v="EL AGUSTINO"/>
        <s v="BREÑA"/>
        <s v="SAN LUIS "/>
        <s v="SANTA ANITA"/>
        <s v="LA VICTORIA"/>
        <m/>
      </sharedItems>
    </cacheField>
    <cacheField name="Validar Genero" numFmtId="43">
      <sharedItems containsBlank="1"/>
    </cacheField>
    <cacheField name="ValidarDNI" numFmtId="43">
      <sharedItems containsBlank="1" count="3">
        <s v="OK"/>
        <s v="Corregir"/>
        <m/>
      </sharedItems>
    </cacheField>
    <cacheField name="Trabajador" numFmtId="43">
      <sharedItems containsString="0" containsBlank="1" containsNumber="1" containsInteger="1" minValue="0" maxValue="2" count="4">
        <n v="1"/>
        <n v="2"/>
        <m/>
        <n v="0"/>
      </sharedItems>
    </cacheField>
    <cacheField name="Bajas" numFmtId="0">
      <sharedItems count="3">
        <s v="8-2023"/>
        <s v="No aplica"/>
        <s v="Borrar" u="1"/>
      </sharedItems>
    </cacheField>
    <cacheField name="Altas" numFmtId="0">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08">
  <r>
    <s v="20600535634"/>
    <x v="0"/>
    <x v="0"/>
    <x v="0"/>
    <x v="0"/>
    <x v="0"/>
    <n v="2"/>
    <x v="0"/>
    <s v="IMPERMEABILIZACIÓN DE MANTO ASFALICO E26-E27-E25"/>
    <s v="CALLE RENOIR 201 DPTO 401"/>
    <x v="0"/>
    <x v="0"/>
    <d v="2023-08-01T00:00:00"/>
    <x v="0"/>
    <d v="2022-11-18T00:00:00"/>
    <x v="0"/>
    <n v="4"/>
    <s v="CJV"/>
    <s v="Principal"/>
    <n v="1.2500000000000001E-2"/>
    <n v="49"/>
    <x v="0"/>
    <s v="Ok"/>
    <x v="0"/>
    <s v="OK"/>
    <x v="0"/>
    <x v="0"/>
    <x v="0"/>
    <s v="No Aplica"/>
  </r>
  <r>
    <s v="20600535634"/>
    <x v="0"/>
    <x v="0"/>
    <x v="1"/>
    <x v="1"/>
    <x v="1"/>
    <n v="2"/>
    <x v="0"/>
    <s v="IMPERMEABILIZACIÓN DE MANTO ASFALICO E26-E27-E25"/>
    <s v="MALECON SHANUSI  510"/>
    <x v="1"/>
    <x v="0"/>
    <d v="2023-08-01T00:00:00"/>
    <x v="0"/>
    <d v="2022-11-23T00:00:00"/>
    <x v="0"/>
    <n v="4"/>
    <s v="CJV"/>
    <s v="Principal"/>
    <n v="1.2500000000000001E-2"/>
    <n v="20"/>
    <x v="1"/>
    <s v="Ok"/>
    <x v="0"/>
    <s v="OK"/>
    <x v="0"/>
    <x v="0"/>
    <x v="0"/>
    <s v="No Aplica"/>
  </r>
  <r>
    <s v="20600535634"/>
    <x v="0"/>
    <x v="0"/>
    <x v="2"/>
    <x v="2"/>
    <x v="2"/>
    <n v="2"/>
    <x v="0"/>
    <s v="IMPERMEABILIZACIÓN DE MANTO ASFALICO E26-E27-E25"/>
    <s v="CALLE JOSE QUIÑONEZ GONZALEZ 343 URB VALDIVIEZO"/>
    <x v="2"/>
    <x v="0"/>
    <d v="2023-08-01T00:00:00"/>
    <x v="0"/>
    <d v="2023-01-04T00:00:00"/>
    <x v="0"/>
    <n v="4"/>
    <s v="CJV"/>
    <s v="Principal"/>
    <n v="1.2500000000000001E-2"/>
    <n v="45"/>
    <x v="0"/>
    <s v="Ok"/>
    <x v="1"/>
    <s v="OK"/>
    <x v="0"/>
    <x v="0"/>
    <x v="0"/>
    <s v="No Aplica"/>
  </r>
  <r>
    <s v="20600535634"/>
    <x v="0"/>
    <x v="0"/>
    <x v="3"/>
    <x v="3"/>
    <x v="3"/>
    <n v="2"/>
    <x v="0"/>
    <s v="IMPERMEABILIZACIÓN DE MANTO ASFALICO E26-E27-E25"/>
    <s v="CAJA DEL AGUILA JR LORETO 156"/>
    <x v="3"/>
    <x v="0"/>
    <d v="2023-08-01T00:00:00"/>
    <x v="0"/>
    <d v="2023-01-16T00:00:00"/>
    <x v="0"/>
    <n v="4"/>
    <s v="CJV"/>
    <s v="Principal"/>
    <n v="1.2500000000000001E-2"/>
    <n v="59"/>
    <x v="2"/>
    <s v="Ok"/>
    <x v="0"/>
    <s v="OK"/>
    <x v="0"/>
    <x v="0"/>
    <x v="0"/>
    <s v="No Aplica"/>
  </r>
  <r>
    <s v="20600535634"/>
    <x v="0"/>
    <x v="0"/>
    <x v="4"/>
    <x v="4"/>
    <x v="4"/>
    <n v="2"/>
    <x v="0"/>
    <s v="IMPERMEABILIZACIÓN DE MANTO ASFALICO E26-E27-E25"/>
    <s v="MZ K-12 LTE 7 ANGAMOS RSECTOR"/>
    <x v="4"/>
    <x v="0"/>
    <d v="2023-08-01T00:00:00"/>
    <x v="0"/>
    <d v="2023-03-09T00:00:00"/>
    <x v="0"/>
    <n v="4"/>
    <s v="CJV"/>
    <s v="Principal"/>
    <n v="1.2500000000000001E-2"/>
    <n v="28"/>
    <x v="3"/>
    <s v="Ok"/>
    <x v="2"/>
    <s v="OK"/>
    <x v="0"/>
    <x v="0"/>
    <x v="0"/>
    <s v="No Aplica"/>
  </r>
  <r>
    <s v="20600535634"/>
    <x v="0"/>
    <x v="0"/>
    <x v="5"/>
    <x v="5"/>
    <x v="5"/>
    <n v="2"/>
    <x v="0"/>
    <s v="IMPERMEABILIZACIÓN DE MANTO ASFALICO E26-E27-E25"/>
    <s v="CALLE LOS LAURELES MZ F LTE 11 EL BOSQUE "/>
    <x v="2"/>
    <x v="0"/>
    <d v="2023-08-01T00:00:00"/>
    <x v="0"/>
    <d v="2023-03-09T00:00:00"/>
    <x v="0"/>
    <n v="4"/>
    <s v="CJV"/>
    <s v="Principal"/>
    <n v="1.2500000000000001E-2"/>
    <n v="31"/>
    <x v="3"/>
    <s v="Ok"/>
    <x v="1"/>
    <s v="OK"/>
    <x v="0"/>
    <x v="0"/>
    <x v="0"/>
    <s v="No Aplica"/>
  </r>
  <r>
    <s v="20600535634"/>
    <x v="0"/>
    <x v="0"/>
    <x v="6"/>
    <x v="6"/>
    <x v="6"/>
    <n v="2"/>
    <x v="0"/>
    <s v="IMPERMEABILIZACIÓN DE MANTO ASFALICO E26-E27-E25"/>
    <s v="CALLE EL HABITO 899 MZ 12 LTE 2 URB CANTO GRANDE 5TA ETAPA "/>
    <x v="3"/>
    <x v="0"/>
    <d v="2023-08-01T00:00:00"/>
    <x v="0"/>
    <d v="2023-09-10T00:00:00"/>
    <x v="0"/>
    <n v="4"/>
    <s v="CJV"/>
    <s v="Principal"/>
    <n v="1.2500000000000001E-2"/>
    <n v="42"/>
    <x v="0"/>
    <s v="Ok"/>
    <x v="0"/>
    <s v="OK"/>
    <x v="0"/>
    <x v="0"/>
    <x v="0"/>
    <s v="No Aplica"/>
  </r>
  <r>
    <s v="20600535634"/>
    <x v="0"/>
    <x v="0"/>
    <x v="7"/>
    <x v="7"/>
    <x v="7"/>
    <n v="2"/>
    <x v="0"/>
    <s v="IMPERMEABILIZACIÓN DE MANTO ASFALICO E26-E27-E25"/>
    <s v="PSJ SOLIDARIDAD 150 DEP.2 COOP 27 ABRIL 2ETAPA MZ N-2 LTE 20"/>
    <x v="2"/>
    <x v="0"/>
    <d v="2023-08-01T00:00:00"/>
    <x v="0"/>
    <d v="2022-09-17T00:00:00"/>
    <x v="0"/>
    <n v="4"/>
    <s v="CJV"/>
    <s v="Principal"/>
    <n v="1.2500000000000001E-2"/>
    <n v="26"/>
    <x v="3"/>
    <s v="Ok"/>
    <x v="1"/>
    <s v="OK"/>
    <x v="0"/>
    <x v="1"/>
    <x v="0"/>
    <s v="No Aplica"/>
  </r>
  <r>
    <s v="20600535634"/>
    <x v="0"/>
    <x v="0"/>
    <x v="8"/>
    <x v="8"/>
    <x v="8"/>
    <n v="2"/>
    <x v="0"/>
    <s v="IMPERMEABILIZACIÓN DE MANTO ASFALICO E26-E27-E25"/>
    <s v=" JR. RUFINO TORRICO # 1145 "/>
    <x v="5"/>
    <x v="0"/>
    <d v="2023-08-01T00:00:00"/>
    <x v="0"/>
    <d v="2022-10-13T00:00:00"/>
    <x v="0"/>
    <n v="4"/>
    <s v="CJV"/>
    <s v="Principal"/>
    <n v="1.2500000000000001E-2"/>
    <n v="46"/>
    <x v="0"/>
    <s v="Ok"/>
    <x v="0"/>
    <s v="OK"/>
    <x v="0"/>
    <x v="0"/>
    <x v="0"/>
    <s v="No Aplica"/>
  </r>
  <r>
    <s v="20600535634"/>
    <x v="0"/>
    <x v="0"/>
    <x v="9"/>
    <x v="9"/>
    <x v="9"/>
    <n v="2"/>
    <x v="0"/>
    <s v="IMPERMEABILIZACIÓN DE MANTO ASFALICO E26-E27-E25"/>
    <s v="SAN FRANCISCO DE ASÍS MZ 34 LOTE 2"/>
    <x v="6"/>
    <x v="0"/>
    <d v="2023-08-01T00:00:00"/>
    <x v="0"/>
    <d v="2023-05-17T00:00:00"/>
    <x v="0"/>
    <n v="4"/>
    <s v="CJV"/>
    <s v="Principal"/>
    <n v="1.2500000000000001E-2"/>
    <n v="35"/>
    <x v="4"/>
    <s v="Ok"/>
    <x v="0"/>
    <s v="OK"/>
    <x v="0"/>
    <x v="0"/>
    <x v="0"/>
    <s v="No Aplica"/>
  </r>
  <r>
    <s v="20600535634"/>
    <x v="0"/>
    <x v="0"/>
    <x v="10"/>
    <x v="10"/>
    <x v="10"/>
    <n v="2"/>
    <x v="0"/>
    <s v="IMPERMEABILIZACIÓN DE MANTO ASFALICO E26-E27-E25"/>
    <s v="ASENT HUMANO JOSE OLAYA MZ C LTE 5"/>
    <x v="7"/>
    <x v="0"/>
    <d v="2023-08-01T00:00:00"/>
    <x v="0"/>
    <d v="2023-01-11T00:00:00"/>
    <x v="0"/>
    <n v="4"/>
    <s v="CJV"/>
    <s v="Principal"/>
    <n v="1.2500000000000001E-2"/>
    <n v="24"/>
    <x v="3"/>
    <s v="Ok"/>
    <x v="0"/>
    <s v="OK"/>
    <x v="0"/>
    <x v="0"/>
    <x v="0"/>
    <s v="No Aplica"/>
  </r>
  <r>
    <s v="20600535634"/>
    <x v="0"/>
    <x v="0"/>
    <x v="11"/>
    <x v="11"/>
    <x v="11"/>
    <n v="2"/>
    <x v="0"/>
    <s v="IMPERMEABILIZACIÓN DE MANTO ASFALICO E26-E27-E25"/>
    <s v="APURIMAC 4121"/>
    <x v="8"/>
    <x v="0"/>
    <d v="2023-08-01T00:00:00"/>
    <x v="0"/>
    <d v="2023-03-03T00:00:00"/>
    <x v="0"/>
    <n v="4"/>
    <s v="CJV"/>
    <s v="Principal"/>
    <n v="1.2500000000000001E-2"/>
    <n v="36"/>
    <x v="4"/>
    <s v="Ok"/>
    <x v="0"/>
    <s v="OK"/>
    <x v="0"/>
    <x v="0"/>
    <x v="0"/>
    <s v="No Aplica"/>
  </r>
  <r>
    <s v="20600535634"/>
    <x v="0"/>
    <x v="0"/>
    <x v="12"/>
    <x v="12"/>
    <x v="12"/>
    <n v="2"/>
    <x v="0"/>
    <s v="IMPERMEABILIZACIÓN DE MANTO ASFALICO E26-E27-E25"/>
    <s v="PJ LOS LIMONES 191 URB POPULAR ELK ERMITAÑO "/>
    <x v="9"/>
    <x v="0"/>
    <d v="2023-08-01T00:00:00"/>
    <x v="0"/>
    <d v="2022-08-19T00:00:00"/>
    <x v="0"/>
    <n v="4"/>
    <s v="CJV"/>
    <s v="Principal"/>
    <n v="1.2500000000000001E-2"/>
    <n v="35"/>
    <x v="4"/>
    <s v="Ok"/>
    <x v="0"/>
    <s v="OK"/>
    <x v="0"/>
    <x v="0"/>
    <x v="0"/>
    <s v="No Aplica"/>
  </r>
  <r>
    <s v="20600535634"/>
    <x v="0"/>
    <x v="0"/>
    <x v="13"/>
    <x v="13"/>
    <x v="13"/>
    <n v="2"/>
    <x v="0"/>
    <s v="IMPERMEABILIZACIÓN DE MANTO ASFALICO E26-E27-E25"/>
    <s v="ATAHUALPA 758 DPTO 401"/>
    <x v="10"/>
    <x v="0"/>
    <d v="2023-08-01T00:00:00"/>
    <x v="0"/>
    <d v="2022-09-05T00:00:00"/>
    <x v="0"/>
    <n v="4"/>
    <s v="CJV"/>
    <s v="Principal"/>
    <n v="1.2500000000000001E-2"/>
    <n v="23"/>
    <x v="1"/>
    <s v="Ok"/>
    <x v="2"/>
    <s v="OK"/>
    <x v="0"/>
    <x v="0"/>
    <x v="0"/>
    <s v="No Aplica"/>
  </r>
  <r>
    <s v="20600535634"/>
    <x v="0"/>
    <x v="0"/>
    <x v="14"/>
    <x v="14"/>
    <x v="14"/>
    <n v="2"/>
    <x v="0"/>
    <s v="IMPERMEABILIZACIÓN DE MANTO ASFALICO E26-E27-E25"/>
    <s v="CALLE RAMON CARCAMO AAHH RAMON CARCAMO MZ C2 LTE 6"/>
    <x v="5"/>
    <x v="0"/>
    <d v="2023-08-01T00:00:00"/>
    <x v="0"/>
    <d v="2023-01-11T00:00:00"/>
    <x v="0"/>
    <n v="4"/>
    <s v="CJV"/>
    <s v="Principal"/>
    <n v="1.2500000000000001E-2"/>
    <n v="45"/>
    <x v="0"/>
    <s v="Ok"/>
    <x v="0"/>
    <s v="OK"/>
    <x v="0"/>
    <x v="0"/>
    <x v="0"/>
    <s v="No Aplica"/>
  </r>
  <r>
    <s v="20600535634"/>
    <x v="0"/>
    <x v="0"/>
    <x v="15"/>
    <x v="15"/>
    <x v="15"/>
    <n v="2"/>
    <x v="0"/>
    <s v="IMPERMEABILIZACIÓN DE MANTO ASFALICO E26-E27-E25"/>
    <s v="CALLE PAYET MZ F LTE 1 "/>
    <x v="11"/>
    <x v="0"/>
    <d v="2023-08-01T00:00:00"/>
    <x v="1"/>
    <d v="2023-01-04T00:00:00"/>
    <x v="0"/>
    <n v="4"/>
    <s v="CJV"/>
    <s v="Principal"/>
    <n v="1.2500000000000001E-2"/>
    <n v="26"/>
    <x v="3"/>
    <s v="Ok"/>
    <x v="0"/>
    <s v="OK"/>
    <x v="0"/>
    <x v="0"/>
    <x v="0"/>
    <s v="No Aplica"/>
  </r>
  <r>
    <s v="20600535634"/>
    <x v="0"/>
    <x v="0"/>
    <x v="16"/>
    <x v="16"/>
    <x v="16"/>
    <n v="2"/>
    <x v="0"/>
    <s v="IMPERMEABILIZACIÓN DE MANTO ASFALICO E26-E27-E25"/>
    <s v="PSJ. TUPAC AMARU MZ. L LT. 08"/>
    <x v="9"/>
    <x v="0"/>
    <d v="2023-08-01T00:00:00"/>
    <x v="0"/>
    <d v="2023-03-03T00:00:00"/>
    <x v="0"/>
    <n v="4"/>
    <s v="CJV"/>
    <s v="Principal"/>
    <n v="1.2500000000000001E-2"/>
    <n v="31"/>
    <x v="3"/>
    <s v="Ok"/>
    <x v="0"/>
    <s v="OK"/>
    <x v="0"/>
    <x v="0"/>
    <x v="0"/>
    <s v="No Aplica"/>
  </r>
  <r>
    <s v="20600535634"/>
    <x v="0"/>
    <x v="0"/>
    <x v="17"/>
    <x v="17"/>
    <x v="17"/>
    <n v="2"/>
    <x v="0"/>
    <s v="IMPERMEABILIZACIÓN DE MANTO ASFALICO E26-E27-E25"/>
    <s v="JR. LIMA CUADRA 9 MZ.106 LT.16"/>
    <x v="12"/>
    <x v="0"/>
    <d v="2023-08-01T00:00:00"/>
    <x v="0"/>
    <d v="2023-05-09T00:00:00"/>
    <x v="0"/>
    <n v="4"/>
    <s v="CJV"/>
    <s v="Principal"/>
    <n v="1.2500000000000001E-2"/>
    <n v="34"/>
    <x v="4"/>
    <s v="Ok"/>
    <x v="0"/>
    <s v="OK"/>
    <x v="0"/>
    <x v="0"/>
    <x v="0"/>
    <s v="No Aplica"/>
  </r>
  <r>
    <s v="20600535634"/>
    <x v="0"/>
    <x v="0"/>
    <x v="18"/>
    <x v="18"/>
    <x v="18"/>
    <n v="2"/>
    <x v="0"/>
    <s v="IMPERMEABILIZACIÓN DE MANTO ASFALICO E26-E27-E25"/>
    <s v="MZ C11 LTE 19 SECTOR LEONCIO PRADO PAMPLONA ALTA"/>
    <x v="13"/>
    <x v="0"/>
    <d v="2023-08-01T00:00:00"/>
    <x v="0"/>
    <d v="2023-02-06T00:00:00"/>
    <x v="0"/>
    <n v="4"/>
    <s v="CJV"/>
    <s v="Principal"/>
    <n v="1.2500000000000001E-2"/>
    <n v="37"/>
    <x v="4"/>
    <s v="Ok"/>
    <x v="0"/>
    <s v="OK"/>
    <x v="0"/>
    <x v="0"/>
    <x v="0"/>
    <s v="No Aplica"/>
  </r>
  <r>
    <s v="20600535634"/>
    <x v="0"/>
    <x v="0"/>
    <x v="19"/>
    <x v="19"/>
    <x v="19"/>
    <n v="2"/>
    <x v="0"/>
    <s v="IMPERMEABILIZACIÓN DE MANTO ASFALICO E26-E27-E25"/>
    <s v="AV TUPAC YUPANQUI 111"/>
    <x v="14"/>
    <x v="0"/>
    <d v="2023-08-01T00:00:00"/>
    <x v="0"/>
    <d v="2023-05-30T00:00:00"/>
    <x v="0"/>
    <n v="4"/>
    <s v="CJV"/>
    <s v="Principal"/>
    <n v="1.2500000000000001E-2"/>
    <n v="28"/>
    <x v="3"/>
    <s v="Ok"/>
    <x v="0"/>
    <s v="OK"/>
    <x v="0"/>
    <x v="0"/>
    <x v="0"/>
    <s v="No Aplica"/>
  </r>
  <r>
    <s v="20600535634"/>
    <x v="0"/>
    <x v="0"/>
    <x v="20"/>
    <x v="20"/>
    <x v="20"/>
    <n v="2"/>
    <x v="0"/>
    <s v="IMPERMEABILIZACIÓN DE MANTO ASFALICO E26-E27-E25"/>
    <s v="CALLE LOMA DE LOS PENSAMIENTOS MZ W LT 20"/>
    <x v="15"/>
    <x v="0"/>
    <d v="2023-08-01T00:00:00"/>
    <x v="0"/>
    <d v="2023-05-30T00:00:00"/>
    <x v="0"/>
    <n v="4"/>
    <s v="CJV"/>
    <s v="Principal"/>
    <n v="1.2500000000000001E-2"/>
    <n v="29"/>
    <x v="3"/>
    <s v="Ok"/>
    <x v="0"/>
    <s v="OK"/>
    <x v="0"/>
    <x v="0"/>
    <x v="0"/>
    <s v="No Aplica"/>
  </r>
  <r>
    <s v="20600535634"/>
    <x v="0"/>
    <x v="0"/>
    <x v="21"/>
    <x v="21"/>
    <x v="21"/>
    <n v="2"/>
    <x v="0"/>
    <s v="IMPERMEABILIZACIÓN DE MANTO ASFALICO E26-E27-E25"/>
    <s v="COMUNIDAD EL CHINO "/>
    <x v="16"/>
    <x v="0"/>
    <d v="2023-08-01T00:00:00"/>
    <x v="0"/>
    <d v="2023-05-30T00:00:00"/>
    <x v="0"/>
    <n v="4"/>
    <s v="CJV"/>
    <s v="Principal"/>
    <n v="1.2500000000000001E-2"/>
    <n v="19"/>
    <x v="1"/>
    <s v="Ok"/>
    <x v="0"/>
    <s v="OK"/>
    <x v="0"/>
    <x v="0"/>
    <x v="0"/>
    <s v="No Aplica"/>
  </r>
  <r>
    <s v="20600535634"/>
    <x v="0"/>
    <x v="0"/>
    <x v="22"/>
    <x v="22"/>
    <x v="22"/>
    <n v="2"/>
    <x v="0"/>
    <s v="IMPERMEABILIZACIÓN DE MANTO ASFALICO E26-E27-E25"/>
    <s v="URB RESIDENCIAL LOS JARDINES DE GLORIA BAJA MZ A LTE 09"/>
    <x v="2"/>
    <x v="0"/>
    <d v="2023-08-01T00:00:00"/>
    <x v="0"/>
    <d v="2023-05-30T00:00:00"/>
    <x v="0"/>
    <n v="4"/>
    <s v="CJV"/>
    <s v="Principal"/>
    <n v="1.2500000000000001E-2"/>
    <n v="27"/>
    <x v="3"/>
    <s v="Ok"/>
    <x v="1"/>
    <s v="OK"/>
    <x v="0"/>
    <x v="0"/>
    <x v="0"/>
    <s v="No Aplica"/>
  </r>
  <r>
    <s v="20600535634"/>
    <x v="0"/>
    <x v="0"/>
    <x v="23"/>
    <x v="23"/>
    <x v="23"/>
    <n v="2"/>
    <x v="0"/>
    <s v="IMPERMEABILIZACIÓN DE MANTO ASFALICO E26-E27-E25"/>
    <s v="CASERIO JERUSALEN "/>
    <x v="17"/>
    <x v="0"/>
    <d v="2023-08-01T00:00:00"/>
    <x v="0"/>
    <d v="2023-05-30T00:00:00"/>
    <x v="0"/>
    <n v="4"/>
    <s v="CJV"/>
    <s v="Principal"/>
    <n v="1.2500000000000001E-2"/>
    <n v="24"/>
    <x v="3"/>
    <s v="Ok"/>
    <x v="0"/>
    <s v="OK"/>
    <x v="0"/>
    <x v="0"/>
    <x v="0"/>
    <s v="No Aplica"/>
  </r>
  <r>
    <s v="20600535634"/>
    <x v="0"/>
    <x v="0"/>
    <x v="24"/>
    <x v="24"/>
    <x v="24"/>
    <n v="2"/>
    <x v="0"/>
    <s v="IMPERMEABILIZACIÓN DE MANTO ASFALICO E26-E27-E25"/>
    <s v="AV. 6 MZ.U LT. 3 P. JOVEN SAN JUAN DE LIBERTAD"/>
    <x v="18"/>
    <x v="0"/>
    <d v="2023-08-01T00:00:00"/>
    <x v="0"/>
    <d v="2023-05-02T00:00:00"/>
    <x v="0"/>
    <n v="4"/>
    <s v="CJV"/>
    <s v="Principal"/>
    <n v="1.2500000000000001E-2"/>
    <n v="29"/>
    <x v="3"/>
    <s v="Ok"/>
    <x v="0"/>
    <s v="OK"/>
    <x v="0"/>
    <x v="0"/>
    <x v="0"/>
    <s v="No Aplica"/>
  </r>
  <r>
    <s v="20600535634"/>
    <x v="0"/>
    <x v="0"/>
    <x v="25"/>
    <x v="25"/>
    <x v="25"/>
    <n v="2"/>
    <x v="0"/>
    <s v="IMPERMEABILIZACIÓN DE MANTO ASFALICO E26-E27-E25"/>
    <s v="JR JOSE BALTA 285 PUEBLO MIRABAR BAJO"/>
    <x v="19"/>
    <x v="0"/>
    <d v="2023-08-01T00:00:00"/>
    <x v="0"/>
    <d v="2023-05-02T00:00:00"/>
    <x v="0"/>
    <n v="4"/>
    <s v="CJV"/>
    <s v="Principal"/>
    <n v="1.2500000000000001E-2"/>
    <n v="22"/>
    <x v="1"/>
    <s v="Ok"/>
    <x v="0"/>
    <s v="OK"/>
    <x v="0"/>
    <x v="0"/>
    <x v="0"/>
    <s v="No Aplica"/>
  </r>
  <r>
    <s v="20600535634"/>
    <x v="0"/>
    <x v="0"/>
    <x v="26"/>
    <x v="26"/>
    <x v="26"/>
    <n v="2"/>
    <x v="0"/>
    <s v="IMPERMEABILIZACIÓN DE MANTO ASFALICO E26-E27-E25"/>
    <s v="PLAZA DE ARMAS S/N"/>
    <x v="20"/>
    <x v="0"/>
    <d v="2023-08-01T00:00:00"/>
    <x v="0"/>
    <d v="2023-06-01T00:00:00"/>
    <x v="0"/>
    <n v="4"/>
    <s v="CJV"/>
    <s v="Principal"/>
    <n v="1.2500000000000001E-2"/>
    <n v="55"/>
    <x v="5"/>
    <s v="Ok"/>
    <x v="0"/>
    <s v="OK"/>
    <x v="0"/>
    <x v="0"/>
    <x v="0"/>
    <s v="No Aplica"/>
  </r>
  <r>
    <s v="20600535634"/>
    <x v="0"/>
    <x v="0"/>
    <x v="27"/>
    <x v="27"/>
    <x v="27"/>
    <n v="2"/>
    <x v="0"/>
    <s v="IMPERMEABILIZACIÓN DE MANTO ASFALICO E26-E27-E25"/>
    <s v="CALLE GENERAL MAXIMO ABRIL 691 U POP CIUDAD DE DIOS"/>
    <x v="21"/>
    <x v="0"/>
    <d v="2023-08-01T00:00:00"/>
    <x v="0"/>
    <d v="2023-06-01T00:00:00"/>
    <x v="0"/>
    <n v="4"/>
    <s v="CJV"/>
    <s v="Principal"/>
    <n v="1.2500000000000001E-2"/>
    <n v="27"/>
    <x v="3"/>
    <s v="Ok"/>
    <x v="0"/>
    <s v="OK"/>
    <x v="0"/>
    <x v="0"/>
    <x v="0"/>
    <s v="No Aplica"/>
  </r>
  <r>
    <n v="20538084761"/>
    <x v="1"/>
    <x v="1"/>
    <x v="28"/>
    <x v="28"/>
    <x v="28"/>
    <n v="2"/>
    <x v="1"/>
    <s v="E-26/27"/>
    <s v="PSJ. CASTRO S/N"/>
    <x v="22"/>
    <x v="0"/>
    <d v="2023-08-01T00:00:00"/>
    <x v="2"/>
    <d v="2023-07-13T00:00:00"/>
    <x v="0"/>
    <n v="4"/>
    <s v="CJV"/>
    <s v="Principal"/>
    <n v="8.4033613445378148E-3"/>
    <n v="23"/>
    <x v="1"/>
    <s v="Ok"/>
    <x v="0"/>
    <s v="OK"/>
    <x v="0"/>
    <x v="0"/>
    <x v="0"/>
    <s v="No Aplica"/>
  </r>
  <r>
    <s v="20603245246"/>
    <x v="2"/>
    <x v="2"/>
    <x v="29"/>
    <x v="29"/>
    <x v="29"/>
    <n v="2"/>
    <x v="2"/>
    <s v="E11"/>
    <s v="JR. LOS NOGALES 251 TORRE 4A PISO 4 DPTO 401 "/>
    <x v="23"/>
    <x v="0"/>
    <d v="2023-08-01T00:00:00"/>
    <x v="2"/>
    <d v="2023-07-19T00:00:00"/>
    <x v="1"/>
    <n v="1"/>
    <s v="CJV"/>
    <s v="Principal"/>
    <n v="0.2"/>
    <n v="49"/>
    <x v="0"/>
    <s v="Ok"/>
    <x v="3"/>
    <s v="OK"/>
    <x v="0"/>
    <x v="0"/>
    <x v="0"/>
    <s v="No Aplica"/>
  </r>
  <r>
    <n v="20544798830"/>
    <x v="3"/>
    <x v="3"/>
    <x v="30"/>
    <x v="30"/>
    <x v="30"/>
    <n v="2"/>
    <x v="3"/>
    <s v="ESTACIONES 25/26/27"/>
    <s v="ASENT. H. SOLIDARIDAD MZ Z LT 8, SAN JUAN DE MIRAFLORES - LIMA - LIMA"/>
    <x v="24"/>
    <x v="0"/>
    <d v="2023-08-01T00:00:00"/>
    <x v="2"/>
    <d v="2022-01-19T00:00:00"/>
    <x v="1"/>
    <n v="1"/>
    <s v="CJV"/>
    <s v="Principal"/>
    <n v="5.8823529411764705E-2"/>
    <n v="47"/>
    <x v="0"/>
    <s v="Ok"/>
    <x v="0"/>
    <s v="OK"/>
    <x v="0"/>
    <x v="0"/>
    <x v="0"/>
    <s v="No Aplica"/>
  </r>
  <r>
    <n v="20544798830"/>
    <x v="3"/>
    <x v="3"/>
    <x v="31"/>
    <x v="31"/>
    <x v="31"/>
    <n v="2"/>
    <x v="4"/>
    <s v="ESTACIONES 25/26/27"/>
    <s v="PS ASENT H. MUNICIPAL 3 MZ  X   LT  23, RIMAC -LIMA -LIMA "/>
    <x v="25"/>
    <x v="0"/>
    <d v="2023-08-01T00:00:00"/>
    <x v="2"/>
    <d v="2023-05-02T00:00:00"/>
    <x v="1"/>
    <n v="1"/>
    <s v="CJV"/>
    <s v="Principal"/>
    <n v="5.8823529411764705E-2"/>
    <n v="38"/>
    <x v="4"/>
    <s v="Ok"/>
    <x v="0"/>
    <s v="OK"/>
    <x v="0"/>
    <x v="0"/>
    <x v="0"/>
    <s v="No Aplica"/>
  </r>
  <r>
    <n v="20544798830"/>
    <x v="3"/>
    <x v="3"/>
    <x v="32"/>
    <x v="32"/>
    <x v="32"/>
    <n v="2"/>
    <x v="5"/>
    <s v="ESTACIONES 25/26/27"/>
    <s v="CALLE 10 ASENT. H JAVIER HERAUD . ATE - LIMA - LIMA "/>
    <x v="26"/>
    <x v="0"/>
    <d v="2023-08-01T00:00:00"/>
    <x v="2"/>
    <d v="2023-05-03T00:00:00"/>
    <x v="1"/>
    <n v="4"/>
    <s v="CJV"/>
    <s v="Principal"/>
    <n v="5.8823529411764705E-2"/>
    <n v="34"/>
    <x v="4"/>
    <s v="Ok"/>
    <x v="1"/>
    <s v="OK"/>
    <x v="0"/>
    <x v="0"/>
    <x v="0"/>
    <s v="No Aplica"/>
  </r>
  <r>
    <n v="20544798830"/>
    <x v="3"/>
    <x v="3"/>
    <x v="33"/>
    <x v="33"/>
    <x v="33"/>
    <n v="1"/>
    <x v="6"/>
    <s v="ESTACIONES 25/26/27"/>
    <s v="AV Javier Prado Oeste 2595 Dpto 601, San Isidro "/>
    <x v="27"/>
    <x v="0"/>
    <d v="2023-08-01T00:00:00"/>
    <x v="2"/>
    <d v="2023-05-19T00:00:00"/>
    <x v="1"/>
    <n v="1"/>
    <s v="CJV"/>
    <s v="Principal"/>
    <n v="5.8823529411764705E-2"/>
    <n v="21"/>
    <x v="1"/>
    <s v="Ok"/>
    <x v="0"/>
    <s v="OK"/>
    <x v="0"/>
    <x v="0"/>
    <x v="0"/>
    <s v="No Aplica"/>
  </r>
  <r>
    <n v="20544798830"/>
    <x v="3"/>
    <x v="3"/>
    <x v="34"/>
    <x v="34"/>
    <x v="34"/>
    <n v="2"/>
    <x v="5"/>
    <s v="ESTACIONES 25/26/27"/>
    <s v="MZ G LOTE 3 URB UPIS Corazon de Jesus, Pachacamac Lima - Lima"/>
    <x v="28"/>
    <x v="0"/>
    <d v="2023-08-01T00:00:00"/>
    <x v="2"/>
    <d v="2023-05-23T00:00:00"/>
    <x v="1"/>
    <n v="4"/>
    <s v="CJV"/>
    <s v="Principal"/>
    <n v="5.8823529411764705E-2"/>
    <n v="31"/>
    <x v="3"/>
    <s v="Ok"/>
    <x v="0"/>
    <s v="OK"/>
    <x v="0"/>
    <x v="0"/>
    <x v="0"/>
    <s v="No Aplica"/>
  </r>
  <r>
    <s v="20602213227"/>
    <x v="4"/>
    <x v="4"/>
    <x v="35"/>
    <x v="35"/>
    <x v="35"/>
    <n v="1"/>
    <x v="7"/>
    <s v="E-16"/>
    <s v="Mz. F- Lt 21 AH Victor raul Halla de la Torre"/>
    <x v="29"/>
    <x v="0"/>
    <d v="2023-08-01T00:00:00"/>
    <x v="2"/>
    <d v="2021-12-02T00:00:00"/>
    <x v="1"/>
    <n v="1"/>
    <s v="CJV"/>
    <s v="Principal"/>
    <n v="3.5714285714285712E-2"/>
    <n v="29"/>
    <x v="3"/>
    <s v="Ok"/>
    <x v="2"/>
    <s v="OK"/>
    <x v="0"/>
    <x v="0"/>
    <x v="0"/>
    <s v="No Aplica"/>
  </r>
  <r>
    <n v="20251900842"/>
    <x v="5"/>
    <x v="5"/>
    <x v="36"/>
    <x v="36"/>
    <x v="36"/>
    <n v="1"/>
    <x v="8"/>
    <s v="E25, E26, E27"/>
    <s v="Av. José Santos Chocano N.º 444 Urb. Villa Los Ángeles"/>
    <x v="11"/>
    <x v="1"/>
    <d v="2023-08-01T00:00:00"/>
    <x v="2"/>
    <d v="2023-03-01T00:00:00"/>
    <x v="1"/>
    <n v="1"/>
    <s v="CJV"/>
    <s v="Secundaria"/>
    <n v="5.5555555555555552E-2"/>
    <n v="26"/>
    <x v="3"/>
    <s v="Ok"/>
    <x v="0"/>
    <s v="OK"/>
    <x v="0"/>
    <x v="0"/>
    <x v="0"/>
    <s v="No Aplica"/>
  </r>
  <r>
    <n v="20100901481"/>
    <x v="6"/>
    <x v="6"/>
    <x v="37"/>
    <x v="37"/>
    <x v="37"/>
    <n v="2"/>
    <x v="9"/>
    <s v="POZOS Y ESTACIONES"/>
    <s v="MZ. D LT. 8 P.J. VILLA POLVORIN"/>
    <x v="12"/>
    <x v="0"/>
    <d v="2023-08-01T00:00:00"/>
    <x v="2"/>
    <d v="2023-04-07T00:00:00"/>
    <x v="0"/>
    <n v="1"/>
    <s v="CJV"/>
    <s v="Principal"/>
    <n v="9.0090090090090089E-3"/>
    <n v="29"/>
    <x v="3"/>
    <s v="Ok"/>
    <x v="0"/>
    <s v="OK"/>
    <x v="0"/>
    <x v="0"/>
    <x v="0"/>
    <s v="No Aplica"/>
  </r>
  <r>
    <n v="20100901481"/>
    <x v="6"/>
    <x v="6"/>
    <x v="38"/>
    <x v="38"/>
    <x v="38"/>
    <n v="2"/>
    <x v="9"/>
    <s v="POZOS Y ESTACIONES"/>
    <s v="MZ G1 LT 6 URB CIUDAD DEL PESCADOR"/>
    <x v="30"/>
    <x v="0"/>
    <d v="2023-08-01T00:00:00"/>
    <x v="2"/>
    <d v="2014-03-11T00:00:00"/>
    <x v="0"/>
    <n v="2"/>
    <s v="CJV"/>
    <s v="Principal"/>
    <n v="9.0090090090090089E-3"/>
    <n v="49"/>
    <x v="0"/>
    <s v="Ok"/>
    <x v="2"/>
    <s v="OK"/>
    <x v="0"/>
    <x v="0"/>
    <x v="0"/>
    <s v="No Aplica"/>
  </r>
  <r>
    <n v="20100901481"/>
    <x v="6"/>
    <x v="6"/>
    <x v="39"/>
    <x v="39"/>
    <x v="39"/>
    <n v="2"/>
    <x v="9"/>
    <s v="POZOS Y ESTACIONES"/>
    <s v="PSJ. TUMBES URB. SAN JUAN MASIAS ETAPA 2DA MZ. E-1 LT. 26"/>
    <x v="31"/>
    <x v="0"/>
    <d v="2023-08-01T00:00:00"/>
    <x v="2"/>
    <d v="2023-03-23T00:00:00"/>
    <x v="0"/>
    <n v="1"/>
    <s v="CJV"/>
    <s v="Principal"/>
    <n v="9.0090090090090089E-3"/>
    <n v="21"/>
    <x v="1"/>
    <s v="Ok"/>
    <x v="2"/>
    <s v="OK"/>
    <x v="0"/>
    <x v="0"/>
    <x v="0"/>
    <s v="No Aplica"/>
  </r>
  <r>
    <n v="20100901481"/>
    <x v="6"/>
    <x v="6"/>
    <x v="40"/>
    <x v="40"/>
    <x v="40"/>
    <n v="2"/>
    <x v="9"/>
    <s v="POZOS Y ESTACIONES"/>
    <s v="JR. 4 DE JULIO 234 P.J. EL VOLANTE"/>
    <x v="9"/>
    <x v="0"/>
    <d v="2023-08-01T00:00:00"/>
    <x v="2"/>
    <d v="2023-04-22T00:00:00"/>
    <x v="0"/>
    <n v="1"/>
    <s v="CJV"/>
    <s v="Principal"/>
    <n v="9.0090090090090089E-3"/>
    <n v="32"/>
    <x v="4"/>
    <s v="Ok"/>
    <x v="0"/>
    <s v="OK"/>
    <x v="0"/>
    <x v="0"/>
    <x v="0"/>
    <s v="No Aplica"/>
  </r>
  <r>
    <n v="20100901481"/>
    <x v="6"/>
    <x v="6"/>
    <x v="41"/>
    <x v="41"/>
    <x v="41"/>
    <n v="2"/>
    <x v="9"/>
    <s v="POZOS Y ESTACIONES"/>
    <s v="CALLE SANTA FRANCISCA ROMANA 1010 DPTO 104"/>
    <x v="5"/>
    <x v="0"/>
    <d v="2023-08-01T00:00:00"/>
    <x v="2"/>
    <d v="2016-09-16T00:00:00"/>
    <x v="0"/>
    <n v="2"/>
    <s v="CJV"/>
    <s v="Principal"/>
    <n v="9.0090090090090089E-3"/>
    <n v="37"/>
    <x v="4"/>
    <s v="Ok"/>
    <x v="0"/>
    <s v="OK"/>
    <x v="0"/>
    <x v="0"/>
    <x v="0"/>
    <s v="No Aplica"/>
  </r>
  <r>
    <n v="20100901481"/>
    <x v="6"/>
    <x v="6"/>
    <x v="42"/>
    <x v="42"/>
    <x v="42"/>
    <n v="2"/>
    <x v="9"/>
    <s v="POZOS Y ESTACIONES"/>
    <s v="MZ. S4 LT. 10 DEFENSORES DE LA PATRIA"/>
    <x v="4"/>
    <x v="0"/>
    <d v="2023-08-01T00:00:00"/>
    <x v="2"/>
    <d v="2021-04-24T00:00:00"/>
    <x v="0"/>
    <n v="1"/>
    <s v="CJV"/>
    <s v="Principal"/>
    <n v="9.0090090090090089E-3"/>
    <n v="40"/>
    <x v="4"/>
    <s v="Ok"/>
    <x v="2"/>
    <s v="OK"/>
    <x v="0"/>
    <x v="0"/>
    <x v="0"/>
    <s v="No Aplica"/>
  </r>
  <r>
    <n v="20100901481"/>
    <x v="6"/>
    <x v="6"/>
    <x v="43"/>
    <x v="43"/>
    <x v="43"/>
    <n v="2"/>
    <x v="9"/>
    <s v="POZOS Y ESTACIONES"/>
    <s v="U. VECINAL 3 BLOCK 51 C-4"/>
    <x v="5"/>
    <x v="0"/>
    <d v="2023-08-01T00:00:00"/>
    <x v="2"/>
    <d v="2022-12-03T00:00:00"/>
    <x v="0"/>
    <n v="1"/>
    <s v="CJV"/>
    <s v="Principal"/>
    <n v="9.0090090090090089E-3"/>
    <n v="53"/>
    <x v="5"/>
    <s v="Ok"/>
    <x v="0"/>
    <s v="OK"/>
    <x v="0"/>
    <x v="0"/>
    <x v="0"/>
    <s v="No Aplica"/>
  </r>
  <r>
    <n v="20100901481"/>
    <x v="6"/>
    <x v="6"/>
    <x v="44"/>
    <x v="44"/>
    <x v="44"/>
    <n v="2"/>
    <x v="9"/>
    <s v="POZOS Y ESTACIONES"/>
    <s v="CALLE G.APARICIO Y G.SANCHEZ 276 U.POP.CONDEVILLA DEL SENOR"/>
    <x v="8"/>
    <x v="0"/>
    <d v="2023-08-01T00:00:00"/>
    <x v="2"/>
    <d v="2015-05-31T00:00:00"/>
    <x v="0"/>
    <n v="2"/>
    <s v="CJV"/>
    <s v="Principal"/>
    <n v="9.0090090090090089E-3"/>
    <n v="63"/>
    <x v="2"/>
    <s v="Ok"/>
    <x v="0"/>
    <s v="OK"/>
    <x v="0"/>
    <x v="0"/>
    <x v="0"/>
    <s v="No Aplica"/>
  </r>
  <r>
    <n v="20100901481"/>
    <x v="6"/>
    <x v="6"/>
    <x v="45"/>
    <x v="45"/>
    <x v="45"/>
    <n v="2"/>
    <x v="9"/>
    <s v="DOVELAS"/>
    <s v="AA.HH. KUMAMOTO XX MZ. K LT. 66"/>
    <x v="4"/>
    <x v="0"/>
    <d v="2023-08-01T00:00:00"/>
    <x v="2"/>
    <d v="2023-01-28T00:00:00"/>
    <x v="0"/>
    <n v="1"/>
    <s v="CJV"/>
    <s v="Principal"/>
    <n v="9.0090090090090089E-3"/>
    <n v="29"/>
    <x v="3"/>
    <s v="Ok"/>
    <x v="2"/>
    <s v="OK"/>
    <x v="0"/>
    <x v="0"/>
    <x v="0"/>
    <s v="No Aplica"/>
  </r>
  <r>
    <n v="20100901481"/>
    <x v="6"/>
    <x v="6"/>
    <x v="46"/>
    <x v="46"/>
    <x v="46"/>
    <n v="2"/>
    <x v="9"/>
    <s v="DOVELAS"/>
    <s v="JR. CUZCO 355 DPTO. 1"/>
    <x v="31"/>
    <x v="0"/>
    <d v="2023-08-01T00:00:00"/>
    <x v="2"/>
    <d v="2014-05-12T00:00:00"/>
    <x v="0"/>
    <n v="2"/>
    <s v="CJV"/>
    <s v="Principal"/>
    <n v="9.0090090090090089E-3"/>
    <n v="38"/>
    <x v="4"/>
    <s v="Ok"/>
    <x v="2"/>
    <s v="OK"/>
    <x v="0"/>
    <x v="0"/>
    <x v="0"/>
    <s v="No Aplica"/>
  </r>
  <r>
    <n v="20100901481"/>
    <x v="6"/>
    <x v="6"/>
    <x v="47"/>
    <x v="47"/>
    <x v="47"/>
    <n v="2"/>
    <x v="9"/>
    <s v="POZOS Y ESTACIONES"/>
    <s v="PROGRAMA RES. LAS CASUARINAS 2DA. ETAPA MZ. C  LT. 30"/>
    <x v="8"/>
    <x v="0"/>
    <d v="2023-08-01T00:00:00"/>
    <x v="2"/>
    <d v="2018-03-28T00:00:00"/>
    <x v="0"/>
    <n v="2"/>
    <s v="CJV"/>
    <s v="Principal"/>
    <n v="9.0090090090090089E-3"/>
    <n v="53"/>
    <x v="5"/>
    <s v="Ok"/>
    <x v="0"/>
    <s v="OK"/>
    <x v="0"/>
    <x v="0"/>
    <x v="0"/>
    <s v="No Aplica"/>
  </r>
  <r>
    <n v="20600111354"/>
    <x v="7"/>
    <x v="7"/>
    <x v="48"/>
    <x v="48"/>
    <x v="48"/>
    <n v="2"/>
    <x v="2"/>
    <s v="ESTACION 11"/>
    <s v="JR.FULGENCIO VALDEZ 568 DPTO.102 URB.CHACRA COLORADA"/>
    <x v="32"/>
    <x v="0"/>
    <d v="2023-08-03T00:00:00"/>
    <x v="2"/>
    <d v="2022-08-23T00:00:00"/>
    <x v="1"/>
    <n v="4"/>
    <s v="CJV"/>
    <s v="Principal"/>
    <n v="6.6666666666666671E-3"/>
    <n v="35"/>
    <x v="4"/>
    <s v="Ok"/>
    <x v="4"/>
    <s v="OK"/>
    <x v="0"/>
    <x v="0"/>
    <x v="0"/>
    <s v="No Aplica"/>
  </r>
  <r>
    <n v="20600111354"/>
    <x v="7"/>
    <x v="7"/>
    <x v="49"/>
    <x v="49"/>
    <x v="49"/>
    <n v="2"/>
    <x v="10"/>
    <s v="ESTACION 12 / ESTACION 11"/>
    <s v="JR. ANCASH 1529"/>
    <x v="5"/>
    <x v="0"/>
    <d v="2023-08-03T00:00:00"/>
    <x v="2"/>
    <d v="2023-06-09T00:00:00"/>
    <x v="1"/>
    <n v="4"/>
    <s v="CJV"/>
    <s v="Principal"/>
    <n v="6.6666666666666671E-3"/>
    <n v="40"/>
    <x v="4"/>
    <s v="Ok"/>
    <x v="0"/>
    <s v="OK"/>
    <x v="0"/>
    <x v="0"/>
    <x v="0"/>
    <s v="No Aplica"/>
  </r>
  <r>
    <n v="20419278875"/>
    <x v="8"/>
    <x v="8"/>
    <x v="50"/>
    <x v="50"/>
    <x v="50"/>
    <n v="2"/>
    <x v="11"/>
    <s v="Estacion 08 y 09"/>
    <s v="PROLONG. LIMA NORTE FLORENCIO CHIAPPO NRO. 396"/>
    <x v="33"/>
    <x v="0"/>
    <d v="2023-08-03T00:00:00"/>
    <x v="2"/>
    <d v="2023-06-01T00:00:00"/>
    <x v="0"/>
    <n v="1"/>
    <s v="CJV"/>
    <s v="Principal"/>
    <n v="2.5000000000000001E-2"/>
    <n v="50"/>
    <x v="5"/>
    <s v="Ok"/>
    <x v="0"/>
    <s v="OK"/>
    <x v="0"/>
    <x v="0"/>
    <x v="0"/>
    <s v="No Aplica"/>
  </r>
  <r>
    <n v="20538084761"/>
    <x v="1"/>
    <x v="1"/>
    <x v="51"/>
    <x v="51"/>
    <x v="51"/>
    <n v="2"/>
    <x v="12"/>
    <s v="E-26/27"/>
    <s v="MZ B LT SECTOR 10 GRUPO 1 ASENT. H OASIS DE VILLA "/>
    <x v="34"/>
    <x v="0"/>
    <d v="2023-08-04T00:00:00"/>
    <x v="2"/>
    <d v="2023-07-10T00:00:00"/>
    <x v="0"/>
    <n v="4"/>
    <s v="CJV"/>
    <s v="Principal"/>
    <n v="8.4033613445378148E-3"/>
    <n v="40"/>
    <x v="4"/>
    <s v="Ok"/>
    <x v="0"/>
    <s v="OK"/>
    <x v="0"/>
    <x v="0"/>
    <x v="0"/>
    <s v="No Aplica"/>
  </r>
  <r>
    <s v="20514671592"/>
    <x v="9"/>
    <x v="9"/>
    <x v="52"/>
    <x v="52"/>
    <x v="52"/>
    <n v="2"/>
    <x v="13"/>
    <s v="Estacion 25, 26, 27"/>
    <s v="CA SIN NOMBRE D 02 A.H NUEVO AMANECER CALLE A"/>
    <x v="35"/>
    <x v="0"/>
    <d v="2023-08-04T00:00:00"/>
    <x v="2"/>
    <d v="2023-06-01T00:00:00"/>
    <x v="1"/>
    <n v="4"/>
    <s v="CJV"/>
    <s v="Secundaria"/>
    <n v="6.6666666666666671E-3"/>
    <n v="35"/>
    <x v="4"/>
    <s v="Ok"/>
    <x v="0"/>
    <s v="OK"/>
    <x v="0"/>
    <x v="0"/>
    <x v="0"/>
    <s v="No Aplica"/>
  </r>
  <r>
    <s v="20504138292"/>
    <x v="10"/>
    <x v="10"/>
    <x v="53"/>
    <x v="53"/>
    <x v="53"/>
    <n v="1"/>
    <x v="14"/>
    <s v="E-01"/>
    <s v="AV LOS NOGALES  251 "/>
    <x v="36"/>
    <x v="0"/>
    <d v="2023-08-04T00:00:00"/>
    <x v="2"/>
    <d v="2022-07-14T00:00:00"/>
    <x v="1"/>
    <n v="2"/>
    <s v="CJV"/>
    <s v="Principal"/>
    <n v="6.41025641025641E-3"/>
    <n v="32"/>
    <x v="4"/>
    <s v="Ok"/>
    <x v="3"/>
    <s v="OK"/>
    <x v="0"/>
    <x v="0"/>
    <x v="0"/>
    <s v="No Aplica"/>
  </r>
  <r>
    <s v="20504138292"/>
    <x v="10"/>
    <x v="10"/>
    <x v="54"/>
    <x v="54"/>
    <x v="54"/>
    <n v="2"/>
    <x v="15"/>
    <s v="E-01"/>
    <s v="AAHH  VIRGEN DEL LOURDES CMT 5 SUR A MZ BT 02 "/>
    <x v="6"/>
    <x v="0"/>
    <d v="2023-08-04T00:00:00"/>
    <x v="3"/>
    <d v="2022-06-08T00:00:00"/>
    <x v="1"/>
    <n v="4"/>
    <s v="CJV"/>
    <s v="Principal"/>
    <n v="6.41025641025641E-3"/>
    <n v="33"/>
    <x v="4"/>
    <s v="Ok"/>
    <x v="0"/>
    <s v="OK"/>
    <x v="0"/>
    <x v="0"/>
    <x v="0"/>
    <s v="No Aplica"/>
  </r>
  <r>
    <s v="20600535634"/>
    <x v="0"/>
    <x v="0"/>
    <x v="55"/>
    <x v="55"/>
    <x v="55"/>
    <n v="2"/>
    <x v="0"/>
    <s v="IMPERMEABILIZACIÓN DE MANTO ASFALICO E26-E27-E25"/>
    <s v="MZ-H LT-18 AH. MICAELA BASTIDAS SECTOR II"/>
    <x v="2"/>
    <x v="0"/>
    <d v="2023-08-05T00:00:00"/>
    <x v="0"/>
    <d v="2023-05-02T00:00:00"/>
    <x v="0"/>
    <n v="4"/>
    <s v="CJV"/>
    <s v="Principal"/>
    <n v="1.2500000000000001E-2"/>
    <n v="35"/>
    <x v="4"/>
    <s v="Ok"/>
    <x v="1"/>
    <s v="OK"/>
    <x v="0"/>
    <x v="0"/>
    <x v="0"/>
    <s v="No Aplica"/>
  </r>
  <r>
    <s v="20600535634"/>
    <x v="0"/>
    <x v="0"/>
    <x v="56"/>
    <x v="56"/>
    <x v="56"/>
    <n v="2"/>
    <x v="0"/>
    <s v="IMPERMEABILIZACIÓN DE MANTO ASFALICO E26-E27-E25"/>
    <s v="PIURA 561 LA LIBERTAD"/>
    <x v="37"/>
    <x v="0"/>
    <d v="2023-08-05T00:00:00"/>
    <x v="0"/>
    <d v="2023-02-20T00:00:00"/>
    <x v="0"/>
    <n v="4"/>
    <s v="CJV"/>
    <s v="Principal"/>
    <n v="1.2500000000000001E-2"/>
    <n v="56"/>
    <x v="5"/>
    <s v="Ok"/>
    <x v="0"/>
    <s v="OK"/>
    <x v="0"/>
    <x v="0"/>
    <x v="0"/>
    <s v="No Aplica"/>
  </r>
  <r>
    <s v="20600535634"/>
    <x v="0"/>
    <x v="0"/>
    <x v="57"/>
    <x v="57"/>
    <x v="57"/>
    <n v="2"/>
    <x v="0"/>
    <s v="IMPERMEABILIZACIÓN DE MANTO ASFALICO E26-E27-E25"/>
    <s v="CALLE LOS JAZMINES MZ A LTE 69"/>
    <x v="38"/>
    <x v="0"/>
    <d v="2023-08-05T00:00:00"/>
    <x v="0"/>
    <d v="2023-02-22T00:00:00"/>
    <x v="0"/>
    <n v="4"/>
    <s v="CJV"/>
    <s v="Principal"/>
    <n v="1.2500000000000001E-2"/>
    <n v="59"/>
    <x v="2"/>
    <s v="Ok"/>
    <x v="0"/>
    <s v="OK"/>
    <x v="0"/>
    <x v="0"/>
    <x v="0"/>
    <s v="No Aplica"/>
  </r>
  <r>
    <s v="20600535634"/>
    <x v="0"/>
    <x v="0"/>
    <x v="58"/>
    <x v="58"/>
    <x v="58"/>
    <n v="2"/>
    <x v="0"/>
    <s v="IMPERMEABILIZACIÓN DE MANTO ASFALICO E26-E27-E25"/>
    <s v="ASOC SAN MARTIN DE PORRES MZ Q LTE 01"/>
    <x v="39"/>
    <x v="0"/>
    <d v="2023-08-05T00:00:00"/>
    <x v="0"/>
    <d v="2023-02-27T00:00:00"/>
    <x v="0"/>
    <n v="4"/>
    <s v="CJV"/>
    <s v="Principal"/>
    <n v="1.2500000000000001E-2"/>
    <n v="40"/>
    <x v="4"/>
    <s v="Ok"/>
    <x v="0"/>
    <s v="OK"/>
    <x v="0"/>
    <x v="0"/>
    <x v="0"/>
    <s v="No Aplica"/>
  </r>
  <r>
    <n v="20600172531"/>
    <x v="11"/>
    <x v="11"/>
    <x v="59"/>
    <x v="59"/>
    <x v="59"/>
    <n v="2"/>
    <x v="2"/>
    <s v="E12"/>
    <s v="ASOC. VIV. RAUCANA MANZANA E LOTE 21"/>
    <x v="2"/>
    <x v="0"/>
    <d v="2023-08-05T00:00:00"/>
    <x v="0"/>
    <d v="2023-05-22T00:00:00"/>
    <x v="1"/>
    <n v="4"/>
    <s v="CJV"/>
    <s v="Principal"/>
    <n v="1.282051282051282E-2"/>
    <n v="54"/>
    <x v="5"/>
    <s v="Ok"/>
    <x v="1"/>
    <s v="OK"/>
    <x v="0"/>
    <x v="0"/>
    <x v="0"/>
    <s v="No Aplica"/>
  </r>
  <r>
    <s v="20600375254"/>
    <x v="12"/>
    <x v="12"/>
    <x v="60"/>
    <x v="60"/>
    <x v="60"/>
    <n v="2"/>
    <x v="16"/>
    <s v="Estación 02"/>
    <s v="Calle 03 AAHH 19 DE Mayo Mz. L lote 14"/>
    <x v="11"/>
    <x v="0"/>
    <d v="2023-08-05T00:00:00"/>
    <x v="2"/>
    <d v="2023-03-01T00:00:00"/>
    <x v="0"/>
    <n v="4"/>
    <s v="CJV"/>
    <s v="Principal"/>
    <n v="3.9215686274509803E-3"/>
    <n v="25"/>
    <x v="3"/>
    <s v="Ok"/>
    <x v="0"/>
    <s v="OK"/>
    <x v="0"/>
    <x v="0"/>
    <x v="0"/>
    <s v="No Aplica"/>
  </r>
  <r>
    <n v="20419278875"/>
    <x v="8"/>
    <x v="8"/>
    <x v="61"/>
    <x v="61"/>
    <x v="61"/>
    <n v="2"/>
    <x v="11"/>
    <s v="Estacion 08 y 09"/>
    <s v="MZ. F-13 LOTE 13 SECTOR FRATERNIDAD BOCANEGRA"/>
    <x v="31"/>
    <x v="0"/>
    <d v="2023-08-05T00:00:00"/>
    <x v="2"/>
    <d v="2022-11-07T00:00:00"/>
    <x v="0"/>
    <n v="1"/>
    <s v="CJV"/>
    <s v="Principal"/>
    <n v="2.5000000000000001E-2"/>
    <n v="54"/>
    <x v="5"/>
    <s v="Ok"/>
    <x v="2"/>
    <s v="OK"/>
    <x v="0"/>
    <x v="0"/>
    <x v="0"/>
    <s v="No Aplica"/>
  </r>
  <r>
    <s v="20523802861"/>
    <x v="13"/>
    <x v="13"/>
    <x v="62"/>
    <x v="62"/>
    <x v="62"/>
    <n v="2"/>
    <x v="17"/>
    <s v="E14"/>
    <s v="ASENT. H UPIS HUASCAR DE CANTO GRANDE MZ 26 LT. 25"/>
    <x v="3"/>
    <x v="0"/>
    <d v="2023-08-05T00:00:00"/>
    <x v="2"/>
    <d v="2023-06-26T00:00:00"/>
    <x v="0"/>
    <n v="4"/>
    <s v="CJV"/>
    <s v="Principal"/>
    <n v="0.02"/>
    <n v="38"/>
    <x v="4"/>
    <s v="Ok"/>
    <x v="0"/>
    <s v="OK"/>
    <x v="0"/>
    <x v="0"/>
    <x v="0"/>
    <s v="No Aplica"/>
  </r>
  <r>
    <n v="20506662711"/>
    <x v="14"/>
    <x v="14"/>
    <x v="63"/>
    <x v="63"/>
    <x v="63"/>
    <n v="2"/>
    <x v="11"/>
    <s v="ESTACION 6"/>
    <s v="CUIDAD DE LOS CONSTRUCTORES MZ H LT 21"/>
    <x v="3"/>
    <x v="0"/>
    <d v="2023-08-05T00:00:00"/>
    <x v="2"/>
    <d v="2023-07-14T00:00:00"/>
    <x v="1"/>
    <n v="4"/>
    <s v="CJV"/>
    <s v="Principal"/>
    <n v="2.8571428571428571E-2"/>
    <n v="48"/>
    <x v="0"/>
    <s v="Ok"/>
    <x v="0"/>
    <s v="OK"/>
    <x v="0"/>
    <x v="0"/>
    <x v="0"/>
    <s v="No Aplica"/>
  </r>
  <r>
    <s v="20601724112"/>
    <x v="15"/>
    <x v="15"/>
    <x v="64"/>
    <x v="64"/>
    <x v="64"/>
    <n v="2"/>
    <x v="5"/>
    <s v="3RA VIA OSCAR BENAVIDES"/>
    <s v="MZ. C LT. 29 URB. PEDRO RUIZ GALLO"/>
    <x v="31"/>
    <x v="0"/>
    <d v="2023-08-05T00:00:00"/>
    <x v="2"/>
    <d v="2023-07-10T00:00:00"/>
    <x v="0"/>
    <n v="4"/>
    <s v="CJV"/>
    <s v="Principal"/>
    <n v="8.8495575221238937E-3"/>
    <n v="22"/>
    <x v="1"/>
    <s v="Ok"/>
    <x v="2"/>
    <s v="OK"/>
    <x v="0"/>
    <x v="0"/>
    <x v="0"/>
    <s v="No Aplica"/>
  </r>
  <r>
    <s v="20603387504"/>
    <x v="16"/>
    <x v="16"/>
    <x v="65"/>
    <x v="65"/>
    <x v="65"/>
    <n v="2"/>
    <x v="15"/>
    <s v="EJECUCION DE PISOS DE CONCRETO Y CONTRAPISO E-14 y E-15 "/>
    <s v="MZ N LT 4 AAHH SAN CARLOS PEC PACHACUTEC"/>
    <x v="4"/>
    <x v="0"/>
    <d v="2023-08-05T00:00:00"/>
    <x v="0"/>
    <d v="2023-07-15T00:00:00"/>
    <x v="0"/>
    <n v="4"/>
    <s v="CJV"/>
    <s v="Principal"/>
    <n v="1.4925373134328358E-2"/>
    <n v="50"/>
    <x v="5"/>
    <s v="Ok"/>
    <x v="2"/>
    <s v="OK"/>
    <x v="0"/>
    <x v="0"/>
    <x v="0"/>
    <s v="No Aplica"/>
  </r>
  <r>
    <s v="20603387504"/>
    <x v="16"/>
    <x v="16"/>
    <x v="66"/>
    <x v="66"/>
    <x v="66"/>
    <n v="2"/>
    <x v="17"/>
    <s v="EJECUCION DE TABIQUERÍA DRYWALL (PAREDES Y CIELO RASO) EN LAS ESTACUONES E-01,E-02 y E-03"/>
    <s v="AAHH VILLA FLORIAN MZ E LT 2"/>
    <x v="37"/>
    <x v="0"/>
    <d v="2023-08-05T00:00:00"/>
    <x v="0"/>
    <d v="2023-07-06T00:00:00"/>
    <x v="1"/>
    <n v="4"/>
    <s v="CJV"/>
    <s v="Principal"/>
    <n v="1.4925373134328358E-2"/>
    <n v="28"/>
    <x v="3"/>
    <s v="Ok"/>
    <x v="0"/>
    <s v="OK"/>
    <x v="0"/>
    <x v="0"/>
    <x v="0"/>
    <s v="No Aplica"/>
  </r>
  <r>
    <s v="20600375254"/>
    <x v="12"/>
    <x v="12"/>
    <x v="67"/>
    <x v="67"/>
    <x v="67"/>
    <n v="1"/>
    <x v="18"/>
    <s v="Estación 02"/>
    <s v="JR.LAS AMERICAS 355 KM.13 4TA.ZONA"/>
    <x v="37"/>
    <x v="0"/>
    <d v="2023-08-06T00:00:00"/>
    <x v="2"/>
    <d v="2023-03-18T00:00:00"/>
    <x v="0"/>
    <n v="4"/>
    <s v="CJV"/>
    <s v="Principal"/>
    <n v="3.9215686274509803E-3"/>
    <n v="58"/>
    <x v="5"/>
    <s v="Ok"/>
    <x v="0"/>
    <s v="OK"/>
    <x v="0"/>
    <x v="0"/>
    <x v="0"/>
    <s v="No Aplica"/>
  </r>
  <r>
    <n v="20419278875"/>
    <x v="8"/>
    <x v="8"/>
    <x v="68"/>
    <x v="68"/>
    <x v="68"/>
    <n v="2"/>
    <x v="11"/>
    <s v="Estacion 08 y 09"/>
    <s v="MZ. G LT.11 COOP. DE VIV. SANTA URSULA"/>
    <x v="21"/>
    <x v="0"/>
    <d v="2023-08-06T00:00:00"/>
    <x v="2"/>
    <d v="2023-04-10T00:00:00"/>
    <x v="1"/>
    <n v="1"/>
    <s v="CJV"/>
    <s v="Principal"/>
    <n v="2.5000000000000001E-2"/>
    <n v="34"/>
    <x v="4"/>
    <s v="Ok"/>
    <x v="0"/>
    <s v="OK"/>
    <x v="0"/>
    <x v="0"/>
    <x v="0"/>
    <s v="No Aplica"/>
  </r>
  <r>
    <n v="20393935228"/>
    <x v="17"/>
    <x v="5"/>
    <x v="69"/>
    <x v="69"/>
    <x v="69"/>
    <n v="1"/>
    <x v="8"/>
    <s v="E25, E26, E27"/>
    <s v="Av Merino Reyna 339 Raul Porras Barrenechea"/>
    <x v="12"/>
    <x v="0"/>
    <d v="2023-08-06T00:00:00"/>
    <x v="2"/>
    <d v="2023-02-15T00:00:00"/>
    <x v="1"/>
    <n v="1"/>
    <s v="CJV"/>
    <s v="Secundaria"/>
    <n v="5.5555555555555552E-2"/>
    <n v="27"/>
    <x v="3"/>
    <s v="Ok"/>
    <x v="0"/>
    <s v="OK"/>
    <x v="0"/>
    <x v="0"/>
    <x v="0"/>
    <s v="No Aplica"/>
  </r>
  <r>
    <n v="20600111354"/>
    <x v="7"/>
    <x v="7"/>
    <x v="70"/>
    <x v="70"/>
    <x v="70"/>
    <n v="2"/>
    <x v="19"/>
    <s v="ESTACION 12"/>
    <s v="AV DEL TRABAJO 259"/>
    <x v="5"/>
    <x v="0"/>
    <d v="2023-08-07T00:00:00"/>
    <x v="2"/>
    <d v="2023-02-02T00:00:00"/>
    <x v="1"/>
    <n v="4"/>
    <s v="CJV"/>
    <s v="Principal"/>
    <n v="6.6666666666666671E-3"/>
    <n v="26"/>
    <x v="3"/>
    <s v="Ok"/>
    <x v="0"/>
    <s v="OK"/>
    <x v="0"/>
    <x v="0"/>
    <x v="0"/>
    <s v="No Aplica"/>
  </r>
  <r>
    <s v="20601668018"/>
    <x v="18"/>
    <x v="17"/>
    <x v="71"/>
    <x v="71"/>
    <x v="71"/>
    <n v="3"/>
    <x v="20"/>
    <s v="E-26"/>
    <s v="JR MOQUEGUA 124 NUEVA ESPERANZA"/>
    <x v="6"/>
    <x v="0"/>
    <d v="2023-08-07T00:00:00"/>
    <x v="3"/>
    <d v="2023-03-20T00:00:00"/>
    <x v="1"/>
    <n v="1"/>
    <s v="CJV"/>
    <s v="Secundaria"/>
    <n v="1.2500000000000001E-2"/>
    <n v="49"/>
    <x v="0"/>
    <s v="Ok"/>
    <x v="0"/>
    <s v="OK"/>
    <x v="0"/>
    <x v="0"/>
    <x v="0"/>
    <s v="No Aplica"/>
  </r>
  <r>
    <s v="20602052193"/>
    <x v="19"/>
    <x v="17"/>
    <x v="72"/>
    <x v="72"/>
    <x v="72"/>
    <n v="2"/>
    <x v="5"/>
    <s v="E-25"/>
    <s v="ASENT.H.3 DE MAYO CERRO EL CHOCLO MZ L1 .LT. 5"/>
    <x v="2"/>
    <x v="0"/>
    <d v="2023-08-07T00:00:00"/>
    <x v="2"/>
    <d v="2022-11-25T00:00:00"/>
    <x v="1"/>
    <n v="4"/>
    <s v="CJV"/>
    <s v="Secundaria"/>
    <n v="1.2500000000000001E-2"/>
    <n v="38"/>
    <x v="4"/>
    <s v="Ok"/>
    <x v="1"/>
    <s v="OK"/>
    <x v="0"/>
    <x v="0"/>
    <x v="0"/>
    <s v="No Aplica"/>
  </r>
  <r>
    <s v="20602052193"/>
    <x v="19"/>
    <x v="17"/>
    <x v="73"/>
    <x v="73"/>
    <x v="73"/>
    <n v="2"/>
    <x v="5"/>
    <s v="E-26"/>
    <s v="ASOC. PROP VIV VIQUES MZ A LT 10"/>
    <x v="2"/>
    <x v="0"/>
    <d v="2023-08-07T00:00:00"/>
    <x v="2"/>
    <d v="2023-01-17T00:00:00"/>
    <x v="1"/>
    <n v="4"/>
    <s v="CJV"/>
    <s v="Secundaria"/>
    <n v="1.2500000000000001E-2"/>
    <n v="31"/>
    <x v="3"/>
    <s v="Ok"/>
    <x v="1"/>
    <s v="OK"/>
    <x v="0"/>
    <x v="0"/>
    <x v="0"/>
    <s v="No Aplica"/>
  </r>
  <r>
    <s v="20602052193"/>
    <x v="19"/>
    <x v="17"/>
    <x v="74"/>
    <x v="74"/>
    <x v="74"/>
    <n v="2"/>
    <x v="5"/>
    <s v="E-25"/>
    <s v="CALLA PACHACUTEC"/>
    <x v="40"/>
    <x v="0"/>
    <d v="2023-08-07T00:00:00"/>
    <x v="2"/>
    <d v="2022-12-26T00:00:00"/>
    <x v="1"/>
    <n v="4"/>
    <s v="CJV"/>
    <s v="Secundaria"/>
    <n v="1.2500000000000001E-2"/>
    <n v="53"/>
    <x v="5"/>
    <s v="Ok"/>
    <x v="0"/>
    <s v="OK"/>
    <x v="1"/>
    <x v="0"/>
    <x v="0"/>
    <s v="No Aplica"/>
  </r>
  <r>
    <s v="20519330017"/>
    <x v="20"/>
    <x v="18"/>
    <x v="75"/>
    <x v="75"/>
    <x v="75"/>
    <n v="1"/>
    <x v="21"/>
    <s v="E27"/>
    <s v="Las Vegas Mz. C Lt. 1G"/>
    <x v="41"/>
    <x v="0"/>
    <d v="2023-08-07T00:00:00"/>
    <x v="2"/>
    <d v="2022-11-07T00:00:00"/>
    <x v="0"/>
    <n v="1"/>
    <s v="CJV"/>
    <s v="Principal"/>
    <n v="1.8867924528301886E-2"/>
    <n v="52"/>
    <x v="5"/>
    <s v="Ok"/>
    <x v="0"/>
    <s v="OK"/>
    <x v="0"/>
    <x v="1"/>
    <x v="0"/>
    <s v="No Aplica"/>
  </r>
  <r>
    <n v="20550335795"/>
    <x v="21"/>
    <x v="7"/>
    <x v="76"/>
    <x v="76"/>
    <x v="76"/>
    <n v="2"/>
    <x v="2"/>
    <s v="PLANTA DOVELAS"/>
    <s v="JIRON VICENTE 18 "/>
    <x v="42"/>
    <x v="0"/>
    <d v="2023-08-08T00:00:00"/>
    <x v="2"/>
    <d v="2023-07-18T00:00:00"/>
    <x v="1"/>
    <n v="4"/>
    <s v="CJV"/>
    <s v="Secundaria"/>
    <n v="6.6666666666666671E-3"/>
    <n v="40"/>
    <x v="4"/>
    <s v="Ok"/>
    <x v="0"/>
    <s v="OK"/>
    <x v="0"/>
    <x v="0"/>
    <x v="0"/>
    <s v="No Aplica"/>
  </r>
  <r>
    <n v="20538084761"/>
    <x v="1"/>
    <x v="1"/>
    <x v="77"/>
    <x v="77"/>
    <x v="77"/>
    <n v="2"/>
    <x v="22"/>
    <s v="E-26/27"/>
    <s v="AV. VIÑA DEL MAR 365 URB SOLDE LA MOLINA "/>
    <x v="43"/>
    <x v="0"/>
    <d v="2023-08-08T00:00:00"/>
    <x v="2"/>
    <d v="2023-07-13T00:00:00"/>
    <x v="0"/>
    <n v="4"/>
    <s v="CJV"/>
    <s v="Principal"/>
    <n v="8.4033613445378148E-3"/>
    <n v="50"/>
    <x v="5"/>
    <s v="Ok"/>
    <x v="0"/>
    <s v="OK"/>
    <x v="0"/>
    <x v="0"/>
    <x v="0"/>
    <s v="No Aplica"/>
  </r>
  <r>
    <s v="20549351027    "/>
    <x v="22"/>
    <x v="19"/>
    <x v="78"/>
    <x v="78"/>
    <x v="78"/>
    <n v="1"/>
    <x v="23"/>
    <s v="PV04-01 BIS"/>
    <s v="Av. Teniente Cesar Lopez Rojas 183 Edif. Motion Urb. Maranga Etapa 7"/>
    <x v="44"/>
    <x v="0"/>
    <d v="2023-08-08T00:00:00"/>
    <x v="2"/>
    <d v="2023-06-15T00:00:00"/>
    <x v="0"/>
    <n v="1"/>
    <s v="CJV"/>
    <s v="Secundaria"/>
    <n v="5.9523809523809521E-3"/>
    <n v="46"/>
    <x v="0"/>
    <s v="Ok"/>
    <x v="0"/>
    <s v="OK"/>
    <x v="0"/>
    <x v="0"/>
    <x v="0"/>
    <s v="No Aplica"/>
  </r>
  <r>
    <n v="20506662711"/>
    <x v="14"/>
    <x v="14"/>
    <x v="79"/>
    <x v="79"/>
    <x v="79"/>
    <n v="2"/>
    <x v="24"/>
    <s v="ESTACION 12"/>
    <s v="MZ. D1 LT. 04 SEMI RUSTICA LA ENSENDA - PTE. PIEDRA"/>
    <x v="39"/>
    <x v="0"/>
    <d v="2023-08-08T00:00:00"/>
    <x v="2"/>
    <d v="2023-05-31T00:00:00"/>
    <x v="1"/>
    <n v="4"/>
    <s v="CJV"/>
    <s v="Principal"/>
    <n v="2.8571428571428571E-2"/>
    <n v="42"/>
    <x v="0"/>
    <s v="Ok"/>
    <x v="0"/>
    <s v="OK"/>
    <x v="0"/>
    <x v="0"/>
    <x v="0"/>
    <s v="No Aplica"/>
  </r>
  <r>
    <n v="20605578293"/>
    <x v="23"/>
    <x v="20"/>
    <x v="80"/>
    <x v="80"/>
    <x v="80"/>
    <n v="1"/>
    <x v="8"/>
    <s v="IMPLEMENT DESVÍO TUNEL BN PTBN L4"/>
    <s v="Av. Tomas Marsano 4348 URB. La Virreyna "/>
    <x v="15"/>
    <x v="0"/>
    <d v="2023-08-08T00:00:00"/>
    <x v="2"/>
    <d v="2023-02-08T00:00:00"/>
    <x v="0"/>
    <n v="1"/>
    <s v="CJV"/>
    <s v="Principal"/>
    <n v="0.14285714285714285"/>
    <n v="28"/>
    <x v="3"/>
    <s v="Ok"/>
    <x v="0"/>
    <s v="OK"/>
    <x v="0"/>
    <x v="0"/>
    <x v="0"/>
    <s v="No Aplica"/>
  </r>
  <r>
    <n v="20600579054"/>
    <x v="24"/>
    <x v="21"/>
    <x v="81"/>
    <x v="81"/>
    <x v="81"/>
    <n v="1"/>
    <x v="25"/>
    <s v="ESTACION 14"/>
    <s v="AV. ALIPIO PONCE S/N RESD. HEROES DE SAN JUAN DE MIRAFLORES BLOCK 24 DPTO. 301"/>
    <x v="21"/>
    <x v="0"/>
    <d v="2023-08-09T00:00:00"/>
    <x v="2"/>
    <d v="2023-03-15T00:00:00"/>
    <x v="1"/>
    <n v="2"/>
    <s v="CJV"/>
    <s v="Principal"/>
    <n v="9.7087378640776691E-3"/>
    <n v="25"/>
    <x v="3"/>
    <s v="Ok"/>
    <x v="0"/>
    <s v="OK"/>
    <x v="0"/>
    <x v="0"/>
    <x v="0"/>
    <s v="No Aplica"/>
  </r>
  <r>
    <n v="20600579054"/>
    <x v="24"/>
    <x v="21"/>
    <x v="82"/>
    <x v="82"/>
    <x v="82"/>
    <n v="2"/>
    <x v="16"/>
    <s v="E-26"/>
    <s v="ASOC. DE VIVIENDA LOS SUYOS MZ. G LT. 10 "/>
    <x v="12"/>
    <x v="0"/>
    <d v="2023-08-09T00:00:00"/>
    <x v="2"/>
    <d v="2023-04-11T00:00:00"/>
    <x v="1"/>
    <n v="4"/>
    <s v="CJV"/>
    <s v="Principal"/>
    <n v="9.7087378640776691E-3"/>
    <n v="47"/>
    <x v="0"/>
    <s v="Ok"/>
    <x v="0"/>
    <s v="OK"/>
    <x v="0"/>
    <x v="0"/>
    <x v="0"/>
    <s v="No Aplica"/>
  </r>
  <r>
    <n v="20600579054"/>
    <x v="24"/>
    <x v="21"/>
    <x v="83"/>
    <x v="83"/>
    <x v="83"/>
    <n v="2"/>
    <x v="26"/>
    <s v="ESTACION 14"/>
    <s v=" URB VILLA VITARTE MZ. D LT. 2"/>
    <x v="2"/>
    <x v="0"/>
    <d v="2023-08-09T00:00:00"/>
    <x v="2"/>
    <d v="2023-05-08T00:00:00"/>
    <x v="1"/>
    <n v="4"/>
    <s v="CJV"/>
    <s v="Principal"/>
    <n v="9.7087378640776691E-3"/>
    <n v="37"/>
    <x v="4"/>
    <s v="Ok"/>
    <x v="1"/>
    <s v="OK"/>
    <x v="0"/>
    <x v="0"/>
    <x v="0"/>
    <s v="No Aplica"/>
  </r>
  <r>
    <n v="20600579054"/>
    <x v="24"/>
    <x v="21"/>
    <x v="84"/>
    <x v="84"/>
    <x v="84"/>
    <n v="2"/>
    <x v="16"/>
    <s v="ESTACION 14"/>
    <s v=" MZ.M-15 LT.7 ASENT.H.S.S.JUAN PABLO II"/>
    <x v="3"/>
    <x v="0"/>
    <d v="2023-08-09T00:00:00"/>
    <x v="2"/>
    <d v="2023-05-08T00:00:00"/>
    <x v="1"/>
    <n v="4"/>
    <s v="CJV"/>
    <s v="Principal"/>
    <n v="9.7087378640776691E-3"/>
    <n v="37"/>
    <x v="4"/>
    <s v="Ok"/>
    <x v="0"/>
    <s v="OK"/>
    <x v="0"/>
    <x v="0"/>
    <x v="0"/>
    <s v="No Aplica"/>
  </r>
  <r>
    <n v="20600579054"/>
    <x v="24"/>
    <x v="21"/>
    <x v="85"/>
    <x v="85"/>
    <x v="85"/>
    <n v="2"/>
    <x v="16"/>
    <s v="ESTACION 14"/>
    <s v="GRUPO 3 MZ.R LT.17 ASENT.H.OASIS DE VILLA"/>
    <x v="45"/>
    <x v="0"/>
    <d v="2023-08-09T00:00:00"/>
    <x v="2"/>
    <d v="2023-05-08T00:00:00"/>
    <x v="1"/>
    <n v="4"/>
    <s v="CJV"/>
    <s v="Principal"/>
    <n v="9.7087378640776691E-3"/>
    <n v="39"/>
    <x v="4"/>
    <s v="Ok"/>
    <x v="0"/>
    <s v="OK"/>
    <x v="0"/>
    <x v="0"/>
    <x v="0"/>
    <s v="No Aplica"/>
  </r>
  <r>
    <n v="20600579054"/>
    <x v="24"/>
    <x v="21"/>
    <x v="86"/>
    <x v="86"/>
    <x v="86"/>
    <n v="2"/>
    <x v="15"/>
    <s v="ESTACION 15"/>
    <s v=" ASENT.H. 09 DE OCTUBRE MZ. D LT. 10"/>
    <x v="3"/>
    <x v="0"/>
    <d v="2023-08-09T00:00:00"/>
    <x v="2"/>
    <d v="2023-04-03T00:00:00"/>
    <x v="1"/>
    <n v="4"/>
    <s v="CJV"/>
    <s v="Principal"/>
    <n v="9.7087378640776691E-3"/>
    <n v="23"/>
    <x v="1"/>
    <s v="Ok"/>
    <x v="0"/>
    <s v="OK"/>
    <x v="0"/>
    <x v="0"/>
    <x v="0"/>
    <s v="No Aplica"/>
  </r>
  <r>
    <n v="20600579054"/>
    <x v="24"/>
    <x v="21"/>
    <x v="87"/>
    <x v="87"/>
    <x v="87"/>
    <n v="2"/>
    <x v="15"/>
    <s v="ESTACION 15"/>
    <s v="ASENT.H. 10 DE FEBRERO MZ. Z LT. 6"/>
    <x v="3"/>
    <x v="0"/>
    <d v="2023-08-09T00:00:00"/>
    <x v="2"/>
    <d v="2023-06-12T00:00:00"/>
    <x v="1"/>
    <n v="4"/>
    <s v="CJV"/>
    <s v="Principal"/>
    <n v="9.7087378640776691E-3"/>
    <n v="28"/>
    <x v="3"/>
    <s v="Ok"/>
    <x v="0"/>
    <s v="OK"/>
    <x v="0"/>
    <x v="0"/>
    <x v="0"/>
    <s v="No Aplica"/>
  </r>
  <r>
    <n v="20600579054"/>
    <x v="24"/>
    <x v="21"/>
    <x v="88"/>
    <x v="88"/>
    <x v="88"/>
    <n v="1"/>
    <x v="27"/>
    <s v="ESTACION 15"/>
    <s v="SECTOR 1 GRUPO 23-A MZ. M LT. 24"/>
    <x v="45"/>
    <x v="0"/>
    <d v="2023-08-09T00:00:00"/>
    <x v="2"/>
    <d v="2023-05-01T00:00:00"/>
    <x v="1"/>
    <n v="2"/>
    <s v="CJV"/>
    <s v="Principal"/>
    <n v="9.7087378640776691E-3"/>
    <n v="26"/>
    <x v="3"/>
    <s v="Ok"/>
    <x v="0"/>
    <s v="OK"/>
    <x v="0"/>
    <x v="0"/>
    <x v="0"/>
    <s v="No Aplica"/>
  </r>
  <r>
    <s v="20297543653"/>
    <x v="25"/>
    <x v="22"/>
    <x v="89"/>
    <x v="89"/>
    <x v="89"/>
    <n v="3"/>
    <x v="28"/>
    <s v="Est., Pozos, P. Taller"/>
    <s v="CALLE 29 MZ 2 LT 9 - JUAN PABLO II CANTO GRANDE"/>
    <x v="3"/>
    <x v="0"/>
    <d v="2023-08-09T00:00:00"/>
    <x v="2"/>
    <d v="2022-12-01T00:00:00"/>
    <x v="1"/>
    <n v="1"/>
    <s v="CJV"/>
    <s v="Principal"/>
    <n v="5.0251256281407036E-3"/>
    <n v="48"/>
    <x v="0"/>
    <s v="Ok"/>
    <x v="0"/>
    <s v="OK"/>
    <x v="0"/>
    <x v="0"/>
    <x v="0"/>
    <s v="No Aplica"/>
  </r>
  <r>
    <s v="20604863580"/>
    <x v="26"/>
    <x v="17"/>
    <x v="90"/>
    <x v="90"/>
    <x v="90"/>
    <n v="3"/>
    <x v="29"/>
    <s v="E-25"/>
    <s v="JR.LAS ALHUCEMAS 1371 COOP. LAS FLORES"/>
    <x v="3"/>
    <x v="0"/>
    <d v="2023-08-09T00:00:00"/>
    <x v="0"/>
    <d v="2023-02-09T00:00:00"/>
    <x v="1"/>
    <n v="1"/>
    <s v="CJV"/>
    <s v="Secundaria"/>
    <n v="1.2500000000000001E-2"/>
    <n v="31"/>
    <x v="3"/>
    <s v="Ok"/>
    <x v="0"/>
    <s v="OK"/>
    <x v="0"/>
    <x v="0"/>
    <x v="0"/>
    <s v="No Aplica"/>
  </r>
  <r>
    <s v="20604863580"/>
    <x v="26"/>
    <x v="17"/>
    <x v="91"/>
    <x v="91"/>
    <x v="91"/>
    <n v="3"/>
    <x v="29"/>
    <s v="E-25"/>
    <s v="CALLE JOSE OJAYA 579 PISO 1  P.J LOS ANGELES"/>
    <x v="46"/>
    <x v="0"/>
    <d v="2023-08-09T00:00:00"/>
    <x v="0"/>
    <d v="2023-03-17T00:00:00"/>
    <x v="1"/>
    <n v="1"/>
    <s v="CJV"/>
    <s v="Secundaria"/>
    <n v="1.2500000000000001E-2"/>
    <n v="29"/>
    <x v="3"/>
    <s v="Ok"/>
    <x v="0"/>
    <s v="OK"/>
    <x v="0"/>
    <x v="0"/>
    <x v="0"/>
    <s v="No Aplica"/>
  </r>
  <r>
    <s v="20604863580"/>
    <x v="26"/>
    <x v="17"/>
    <x v="92"/>
    <x v="92"/>
    <x v="92"/>
    <n v="3"/>
    <x v="29"/>
    <s v="E-25"/>
    <s v="PURUCHUCO MZ . B LT 16 AH. LOS PORTALES DE PURUCHUCO"/>
    <x v="2"/>
    <x v="0"/>
    <d v="2023-08-09T00:00:00"/>
    <x v="2"/>
    <d v="2023-01-07T00:00:00"/>
    <x v="1"/>
    <n v="1"/>
    <s v="CJV"/>
    <s v="Secundaria"/>
    <n v="1.2500000000000001E-2"/>
    <n v="32"/>
    <x v="4"/>
    <s v="Ok"/>
    <x v="1"/>
    <s v="OK"/>
    <x v="0"/>
    <x v="0"/>
    <x v="0"/>
    <s v="No Aplica"/>
  </r>
  <r>
    <s v="20604863580"/>
    <x v="26"/>
    <x v="17"/>
    <x v="92"/>
    <x v="93"/>
    <x v="93"/>
    <n v="3"/>
    <x v="29"/>
    <s v="E-25"/>
    <s v="ASENT.H LOS PORTALES DE PURUCHUCO MZ . B LT . 15"/>
    <x v="2"/>
    <x v="0"/>
    <d v="2023-08-09T00:00:00"/>
    <x v="2"/>
    <d v="2023-01-09T00:00:00"/>
    <x v="1"/>
    <n v="1"/>
    <s v="CJV"/>
    <s v="Secundaria"/>
    <n v="1.2500000000000001E-2"/>
    <n v="25"/>
    <x v="3"/>
    <s v="Ok"/>
    <x v="1"/>
    <s v="OK"/>
    <x v="0"/>
    <x v="0"/>
    <x v="0"/>
    <s v="No Aplica"/>
  </r>
  <r>
    <s v="20604863580"/>
    <x v="26"/>
    <x v="17"/>
    <x v="93"/>
    <x v="94"/>
    <x v="94"/>
    <n v="3"/>
    <x v="30"/>
    <s v="E-25"/>
    <s v="JR. QUILCA 461 -CERCADO"/>
    <x v="47"/>
    <x v="0"/>
    <d v="2023-08-09T00:00:00"/>
    <x v="2"/>
    <d v="2022-10-21T00:00:00"/>
    <x v="1"/>
    <n v="1"/>
    <s v="CJV"/>
    <s v="Secundaria"/>
    <n v="1.2500000000000001E-2"/>
    <n v="44"/>
    <x v="0"/>
    <s v="Ok"/>
    <x v="0"/>
    <s v="OK"/>
    <x v="0"/>
    <x v="0"/>
    <x v="0"/>
    <s v="No Aplica"/>
  </r>
  <r>
    <s v="20604863580"/>
    <x v="26"/>
    <x v="17"/>
    <x v="94"/>
    <x v="95"/>
    <x v="95"/>
    <n v="3"/>
    <x v="29"/>
    <s v="E-25"/>
    <s v="AA.HH VILLA EL CARMEN MZ C LOTE 8 "/>
    <x v="9"/>
    <x v="0"/>
    <d v="2023-08-09T00:00:00"/>
    <x v="2"/>
    <d v="2022-10-21T00:00:00"/>
    <x v="1"/>
    <n v="1"/>
    <s v="CJV"/>
    <s v="Secundaria"/>
    <n v="1.2500000000000001E-2"/>
    <n v="35"/>
    <x v="4"/>
    <s v="Ok"/>
    <x v="0"/>
    <s v="OK"/>
    <x v="0"/>
    <x v="0"/>
    <x v="0"/>
    <s v="No Aplica"/>
  </r>
  <r>
    <s v="20602052193"/>
    <x v="19"/>
    <x v="17"/>
    <x v="95"/>
    <x v="96"/>
    <x v="96"/>
    <n v="2"/>
    <x v="5"/>
    <s v="E-27"/>
    <s v="ASENT. H CESAR VALLEJO MZ. C LT. 4"/>
    <x v="2"/>
    <x v="0"/>
    <d v="2023-08-09T00:00:00"/>
    <x v="2"/>
    <d v="2022-11-01T00:00:00"/>
    <x v="1"/>
    <n v="4"/>
    <s v="CJV"/>
    <s v="Secundaria"/>
    <n v="1.2500000000000001E-2"/>
    <n v="42"/>
    <x v="0"/>
    <s v="Ok"/>
    <x v="1"/>
    <s v="OK"/>
    <x v="0"/>
    <x v="0"/>
    <x v="0"/>
    <s v="No Aplica"/>
  </r>
  <r>
    <n v="20605578293"/>
    <x v="23"/>
    <x v="20"/>
    <x v="96"/>
    <x v="97"/>
    <x v="97"/>
    <n v="3"/>
    <x v="31"/>
    <s v="IMPLEMENT DESVÍO TUNEL BN PTBN L4"/>
    <s v="Mz. A-2 LT. 2 AH.AMAUTA"/>
    <x v="48"/>
    <x v="0"/>
    <d v="2023-08-09T00:00:00"/>
    <x v="3"/>
    <d v="2023-02-08T00:00:00"/>
    <x v="0"/>
    <n v="2"/>
    <s v="CJV"/>
    <s v="Principal"/>
    <n v="0.14285714285714285"/>
    <n v="32"/>
    <x v="4"/>
    <s v="Ok"/>
    <x v="0"/>
    <s v="OK"/>
    <x v="0"/>
    <x v="0"/>
    <x v="0"/>
    <s v="No Aplica"/>
  </r>
  <r>
    <n v="20605578293"/>
    <x v="23"/>
    <x v="20"/>
    <x v="97"/>
    <x v="98"/>
    <x v="98"/>
    <n v="3"/>
    <x v="32"/>
    <s v="IMPLEMENT DESVÍO TUNEL BN PTBN L4"/>
    <s v="Av. Los Dominicos URB. Los Cipreses MZ. Z LT.01"/>
    <x v="8"/>
    <x v="0"/>
    <d v="2023-08-09T00:00:00"/>
    <x v="3"/>
    <d v="2023-02-08T00:00:00"/>
    <x v="1"/>
    <n v="1"/>
    <s v="CJV"/>
    <s v="Principal"/>
    <n v="0.14285714285714285"/>
    <n v="35"/>
    <x v="4"/>
    <s v="Ok"/>
    <x v="0"/>
    <s v="OK"/>
    <x v="0"/>
    <x v="0"/>
    <x v="0"/>
    <s v="No Aplica"/>
  </r>
  <r>
    <n v="20605578293"/>
    <x v="23"/>
    <x v="20"/>
    <x v="98"/>
    <x v="99"/>
    <x v="99"/>
    <n v="1"/>
    <x v="33"/>
    <s v="IMPLEMENT DESVÍO TUNEL BN PTBN L4"/>
    <s v="JR. Bernardo Monteaguado 354 Piso 1ER "/>
    <x v="31"/>
    <x v="0"/>
    <d v="2023-08-09T00:00:00"/>
    <x v="3"/>
    <d v="2023-02-08T00:00:00"/>
    <x v="1"/>
    <n v="1"/>
    <s v="CJV"/>
    <s v="Principal"/>
    <n v="0.14285714285714285"/>
    <n v="40"/>
    <x v="4"/>
    <s v="Ok"/>
    <x v="2"/>
    <s v="OK"/>
    <x v="0"/>
    <x v="0"/>
    <x v="0"/>
    <s v="No Aplica"/>
  </r>
  <r>
    <n v="20605578293"/>
    <x v="23"/>
    <x v="20"/>
    <x v="99"/>
    <x v="100"/>
    <x v="100"/>
    <n v="3"/>
    <x v="34"/>
    <s v="IMPLEMENT DESVÍO TUNEL BN PTBN L4"/>
    <s v="Calle Maria Parado de Bellido P.J Mateo Pumacahua MZ. B-1 LT. 17"/>
    <x v="15"/>
    <x v="0"/>
    <d v="2023-08-09T00:00:00"/>
    <x v="3"/>
    <d v="2023-02-08T00:00:00"/>
    <x v="1"/>
    <n v="1"/>
    <s v="CJV"/>
    <s v="Principal"/>
    <n v="0.14285714285714285"/>
    <n v="32"/>
    <x v="4"/>
    <s v="Ok"/>
    <x v="0"/>
    <s v="OK"/>
    <x v="0"/>
    <x v="0"/>
    <x v="0"/>
    <s v="No Aplica"/>
  </r>
  <r>
    <n v="20605578293"/>
    <x v="23"/>
    <x v="20"/>
    <x v="100"/>
    <x v="101"/>
    <x v="101"/>
    <n v="2"/>
    <x v="32"/>
    <s v="IMPLEMENT DESVÍO TUNEL BN PTBN L4"/>
    <s v="Urb. Las Fresas MZ. D LT.13"/>
    <x v="31"/>
    <x v="0"/>
    <d v="2023-08-09T00:00:00"/>
    <x v="3"/>
    <d v="2023-02-08T00:00:00"/>
    <x v="1"/>
    <n v="4"/>
    <s v="CJV"/>
    <s v="Principal"/>
    <n v="0.14285714285714285"/>
    <n v="33"/>
    <x v="4"/>
    <s v="Ok"/>
    <x v="2"/>
    <s v="OK"/>
    <x v="0"/>
    <x v="0"/>
    <x v="0"/>
    <s v="No Aplica"/>
  </r>
  <r>
    <n v="20605578293"/>
    <x v="23"/>
    <x v="20"/>
    <x v="101"/>
    <x v="102"/>
    <x v="102"/>
    <n v="2"/>
    <x v="32"/>
    <s v="IMPLEMENT DESVÍO TUNEL BN PTBN L4"/>
    <s v="Av. Alejandro Bertello Bollati 340 DPTO. 401 Santa Rosa "/>
    <x v="31"/>
    <x v="0"/>
    <d v="2023-08-09T00:00:00"/>
    <x v="3"/>
    <d v="2023-02-08T00:00:00"/>
    <x v="1"/>
    <n v="4"/>
    <s v="CJV"/>
    <s v="Principal"/>
    <n v="0.14285714285714285"/>
    <n v="20"/>
    <x v="1"/>
    <s v="Ok"/>
    <x v="2"/>
    <s v="OK"/>
    <x v="0"/>
    <x v="0"/>
    <x v="0"/>
    <s v="No Aplica"/>
  </r>
  <r>
    <n v="20513530481"/>
    <x v="27"/>
    <x v="23"/>
    <x v="102"/>
    <x v="103"/>
    <x v="103"/>
    <n v="2"/>
    <x v="35"/>
    <s v="Estacion 08"/>
    <s v="CALLE TNTE . ARISTIDES DEL CARPIO MUÑOZ 1950 DPTO. 304 CONJ HAB. PALOMINO"/>
    <x v="5"/>
    <x v="0"/>
    <d v="2023-08-09T00:00:00"/>
    <x v="2"/>
    <d v="2022-05-31T00:00:00"/>
    <x v="1"/>
    <n v="4"/>
    <s v="CJV"/>
    <s v="Principal"/>
    <n v="1.5873015873015872E-2"/>
    <n v="21"/>
    <x v="1"/>
    <s v="Ok"/>
    <x v="0"/>
    <s v="OK"/>
    <x v="0"/>
    <x v="0"/>
    <x v="0"/>
    <s v="No Aplica"/>
  </r>
  <r>
    <n v="20513530481"/>
    <x v="27"/>
    <x v="23"/>
    <x v="103"/>
    <x v="104"/>
    <x v="104"/>
    <n v="2"/>
    <x v="36"/>
    <s v="Estacion 08"/>
    <s v="Jr. JAMAICA 370 V.J.M CARMER DE LA LEGUA REYNOSO"/>
    <x v="31"/>
    <x v="0"/>
    <d v="2023-08-09T00:00:00"/>
    <x v="2"/>
    <d v="2023-05-10T00:00:00"/>
    <x v="1"/>
    <n v="4"/>
    <s v="CJV"/>
    <s v="Principal"/>
    <n v="1.5873015873015872E-2"/>
    <n v="41"/>
    <x v="0"/>
    <s v="Ok"/>
    <x v="2"/>
    <s v="OK"/>
    <x v="0"/>
    <x v="0"/>
    <x v="0"/>
    <s v="No Aplica"/>
  </r>
  <r>
    <s v="20605071407"/>
    <x v="28"/>
    <x v="9"/>
    <x v="104"/>
    <x v="105"/>
    <x v="105"/>
    <n v="2"/>
    <x v="13"/>
    <s v="Estacion 25, 26, 27"/>
    <s v="JR.VENEZUELA 225"/>
    <x v="31"/>
    <x v="0"/>
    <d v="2023-08-10T00:00:00"/>
    <x v="2"/>
    <d v="2023-07-20T00:00:00"/>
    <x v="1"/>
    <n v="4"/>
    <s v="CJV"/>
    <s v="Secundaria"/>
    <n v="6.6666666666666671E-3"/>
    <n v="34"/>
    <x v="4"/>
    <s v="Ok"/>
    <x v="2"/>
    <s v="OK"/>
    <x v="0"/>
    <x v="0"/>
    <x v="0"/>
    <s v="No Aplica"/>
  </r>
  <r>
    <n v="20544798830"/>
    <x v="3"/>
    <x v="3"/>
    <x v="105"/>
    <x v="106"/>
    <x v="106"/>
    <n v="2"/>
    <x v="5"/>
    <s v="POZOS Y TUNELES "/>
    <s v="PSJ.  MIGUEL GRAU 118-B BLOCK URB. JORGE CHAVEZ"/>
    <x v="49"/>
    <x v="0"/>
    <d v="2023-08-10T00:00:00"/>
    <x v="2"/>
    <d v="2022-11-04T00:00:00"/>
    <x v="1"/>
    <n v="4"/>
    <s v="CJV"/>
    <s v="Principal"/>
    <n v="5.8823529411764705E-2"/>
    <n v="24"/>
    <x v="3"/>
    <s v="Ok"/>
    <x v="5"/>
    <s v="OK"/>
    <x v="0"/>
    <x v="0"/>
    <x v="0"/>
    <s v="No Aplica"/>
  </r>
  <r>
    <n v="20544798830"/>
    <x v="3"/>
    <x v="3"/>
    <x v="106"/>
    <x v="107"/>
    <x v="107"/>
    <n v="2"/>
    <x v="5"/>
    <s v="ESTACIONES 25/26/27"/>
    <s v="Mz C Lt 7 Asociacion Prop Zavaleta, Ate Lima - Lima  "/>
    <x v="26"/>
    <x v="0"/>
    <d v="2023-08-10T00:00:00"/>
    <x v="2"/>
    <d v="2023-05-15T00:00:00"/>
    <x v="1"/>
    <n v="4"/>
    <s v="CJV"/>
    <s v="Principal"/>
    <n v="5.8823529411764705E-2"/>
    <n v="35"/>
    <x v="4"/>
    <s v="Ok"/>
    <x v="1"/>
    <s v="OK"/>
    <x v="0"/>
    <x v="0"/>
    <x v="0"/>
    <s v="No Aplica"/>
  </r>
  <r>
    <n v="20544798830"/>
    <x v="3"/>
    <x v="3"/>
    <x v="107"/>
    <x v="108"/>
    <x v="108"/>
    <n v="2"/>
    <x v="5"/>
    <s v="ESTACIONES 25/26/27"/>
    <s v="Calle Rio Branco 130 Int B Urb Peru, San Martin de Porres - Lima Lima  "/>
    <x v="8"/>
    <x v="0"/>
    <d v="2023-08-10T00:00:00"/>
    <x v="2"/>
    <d v="2023-07-04T00:00:00"/>
    <x v="1"/>
    <n v="4"/>
    <s v="CJV"/>
    <s v="Principal"/>
    <n v="5.8823529411764705E-2"/>
    <n v="26"/>
    <x v="3"/>
    <s v="Ok"/>
    <x v="0"/>
    <s v="OK"/>
    <x v="0"/>
    <x v="0"/>
    <x v="0"/>
    <s v="No Aplica"/>
  </r>
  <r>
    <s v="20504138292"/>
    <x v="10"/>
    <x v="10"/>
    <x v="108"/>
    <x v="109"/>
    <x v="109"/>
    <n v="2"/>
    <x v="5"/>
    <s v="E-06"/>
    <s v="CALLE  APOLO 187 URB. OLIMPO"/>
    <x v="5"/>
    <x v="0"/>
    <d v="2023-08-10T00:00:00"/>
    <x v="2"/>
    <d v="2022-05-02T00:00:00"/>
    <x v="1"/>
    <n v="4"/>
    <s v="CJV"/>
    <s v="Principal"/>
    <n v="6.41025641025641E-3"/>
    <n v="41"/>
    <x v="0"/>
    <s v="Ok"/>
    <x v="0"/>
    <s v="OK"/>
    <x v="0"/>
    <x v="1"/>
    <x v="0"/>
    <s v="No Aplica"/>
  </r>
  <r>
    <s v="20601724112"/>
    <x v="15"/>
    <x v="15"/>
    <x v="109"/>
    <x v="110"/>
    <x v="110"/>
    <n v="1"/>
    <x v="37"/>
    <s v="3RA VIA OSCAR BENAVIDES"/>
    <s v="CALLE LAS TIPAS 314 PISO 1 URB. JARDINES VIRU"/>
    <x v="30"/>
    <x v="1"/>
    <d v="2023-08-10T00:00:00"/>
    <x v="2"/>
    <d v="2023-05-11T00:00:00"/>
    <x v="1"/>
    <n v="1"/>
    <s v="CJV"/>
    <s v="Principal"/>
    <n v="8.8495575221238937E-3"/>
    <n v="45"/>
    <x v="0"/>
    <s v="Ok"/>
    <x v="2"/>
    <s v="OK"/>
    <x v="0"/>
    <x v="0"/>
    <x v="0"/>
    <s v="No Aplica"/>
  </r>
  <r>
    <s v="20603387504"/>
    <x v="16"/>
    <x v="16"/>
    <x v="110"/>
    <x v="111"/>
    <x v="111"/>
    <n v="1"/>
    <x v="38"/>
    <s v="SUMINISTRO E INSTALACION DE CIELO RASO DE FCR DE FIBRA MINERAL PARA LAS ESTACIONES E-25, E-26 y E-27"/>
    <s v="AV. NICOLAS AYLLON 2379"/>
    <x v="50"/>
    <x v="0"/>
    <d v="2023-08-10T00:00:00"/>
    <x v="0"/>
    <d v="2023-06-20T00:00:00"/>
    <x v="0"/>
    <n v="1"/>
    <s v="CJV"/>
    <s v="Principal"/>
    <n v="1.4925373134328358E-2"/>
    <n v="46"/>
    <x v="0"/>
    <s v="Ok"/>
    <x v="0"/>
    <s v="OK"/>
    <x v="0"/>
    <x v="0"/>
    <x v="0"/>
    <s v="No Aplica"/>
  </r>
  <r>
    <n v="20550163480"/>
    <x v="29"/>
    <x v="24"/>
    <x v="111"/>
    <x v="112"/>
    <x v="112"/>
    <n v="2"/>
    <x v="39"/>
    <s v="ESTACION 09"/>
    <s v="JR. GUILLERMO PEREZ 216"/>
    <x v="51"/>
    <x v="0"/>
    <d v="2023-08-10T00:00:00"/>
    <x v="2"/>
    <d v="2022-12-01T00:00:00"/>
    <x v="1"/>
    <n v="4"/>
    <s v="CJV"/>
    <s v="Principal"/>
    <n v="5.2631578947368418E-2"/>
    <n v="30"/>
    <x v="3"/>
    <s v="Ok"/>
    <x v="0"/>
    <s v="OK"/>
    <x v="0"/>
    <x v="0"/>
    <x v="0"/>
    <s v="No Aplica"/>
  </r>
  <r>
    <s v="20306273265"/>
    <x v="30"/>
    <x v="25"/>
    <x v="112"/>
    <x v="113"/>
    <x v="113"/>
    <n v="1"/>
    <x v="33"/>
    <s v="Estacion 25"/>
    <s v="MORRO SOLAR 150 DPTO E URB VENTURA ROSSI"/>
    <x v="52"/>
    <x v="0"/>
    <d v="2023-08-10T00:00:00"/>
    <x v="2"/>
    <d v="2023-06-23T00:00:00"/>
    <x v="1"/>
    <n v="1"/>
    <s v="CJV"/>
    <s v="Secundaria"/>
    <n v="1.8181818181818181E-2"/>
    <n v="50"/>
    <x v="5"/>
    <s v="Ok"/>
    <x v="0"/>
    <s v="OK"/>
    <x v="0"/>
    <x v="0"/>
    <x v="0"/>
    <s v="No Aplica"/>
  </r>
  <r>
    <s v="20306273265"/>
    <x v="30"/>
    <x v="25"/>
    <x v="113"/>
    <x v="114"/>
    <x v="114"/>
    <n v="1"/>
    <x v="40"/>
    <s v="Estacion 25,26,27"/>
    <s v="P. JOVEN VIRGEN DEL CARMEN MZ H LT 10"/>
    <x v="23"/>
    <x v="0"/>
    <d v="2023-08-10T00:00:00"/>
    <x v="2"/>
    <d v="2023-07-10T00:00:00"/>
    <x v="1"/>
    <n v="1"/>
    <s v="CJV"/>
    <s v="Secundaria"/>
    <n v="1.8181818181818181E-2"/>
    <n v="28"/>
    <x v="3"/>
    <s v="Ok"/>
    <x v="3"/>
    <s v="OK"/>
    <x v="0"/>
    <x v="0"/>
    <x v="0"/>
    <s v="No Aplica"/>
  </r>
  <r>
    <n v="20600579054"/>
    <x v="24"/>
    <x v="21"/>
    <x v="114"/>
    <x v="115"/>
    <x v="115"/>
    <n v="2"/>
    <x v="10"/>
    <s v="ESTACION 26"/>
    <s v="ASOC. STA MARIA ALTA 2DA ETAPA MZ I LT 1"/>
    <x v="3"/>
    <x v="0"/>
    <d v="2023-08-11T00:00:00"/>
    <x v="2"/>
    <d v="2023-03-05T00:00:00"/>
    <x v="1"/>
    <n v="4"/>
    <s v="CJV"/>
    <s v="Principal"/>
    <n v="9.7087378640776691E-3"/>
    <n v="40"/>
    <x v="4"/>
    <s v="Ok"/>
    <x v="0"/>
    <s v="OK"/>
    <x v="0"/>
    <x v="0"/>
    <x v="0"/>
    <s v="No Aplica"/>
  </r>
  <r>
    <n v="20600579054"/>
    <x v="24"/>
    <x v="21"/>
    <x v="115"/>
    <x v="116"/>
    <x v="116"/>
    <n v="2"/>
    <x v="41"/>
    <s v="ESTACION 26"/>
    <s v="LT. 7 MZ C SANTA MARIA DE HUACHIPA"/>
    <x v="3"/>
    <x v="0"/>
    <d v="2023-08-11T00:00:00"/>
    <x v="2"/>
    <d v="2023-03-06T00:00:00"/>
    <x v="1"/>
    <n v="4"/>
    <s v="CJV"/>
    <s v="Principal"/>
    <n v="9.7087378640776691E-3"/>
    <n v="36"/>
    <x v="4"/>
    <s v="Ok"/>
    <x v="0"/>
    <s v="OK"/>
    <x v="0"/>
    <x v="0"/>
    <x v="0"/>
    <s v="No Aplica"/>
  </r>
  <r>
    <n v="20600579054"/>
    <x v="24"/>
    <x v="21"/>
    <x v="116"/>
    <x v="117"/>
    <x v="117"/>
    <n v="2"/>
    <x v="42"/>
    <s v="PV - 01"/>
    <s v="SECTOR 7 GRUPO 2 MZ. G LT. 21"/>
    <x v="45"/>
    <x v="0"/>
    <d v="2023-08-11T00:00:00"/>
    <x v="2"/>
    <d v="2023-03-13T00:00:00"/>
    <x v="1"/>
    <n v="4"/>
    <s v="CJV"/>
    <s v="Principal"/>
    <n v="9.7087378640776691E-3"/>
    <n v="41"/>
    <x v="0"/>
    <s v="Ok"/>
    <x v="0"/>
    <s v="OK"/>
    <x v="0"/>
    <x v="0"/>
    <x v="0"/>
    <s v="No Aplica"/>
  </r>
  <r>
    <s v="20514671592"/>
    <x v="9"/>
    <x v="9"/>
    <x v="117"/>
    <x v="118"/>
    <x v="118"/>
    <n v="2"/>
    <x v="43"/>
    <s v="Estacion 25, 26, 27"/>
    <s v="CALLE MARAVILLA 220"/>
    <x v="53"/>
    <x v="0"/>
    <d v="2023-08-11T00:00:00"/>
    <x v="2"/>
    <d v="2023-05-08T00:00:00"/>
    <x v="1"/>
    <n v="4"/>
    <s v="CJV"/>
    <s v="Secundaria"/>
    <n v="6.6666666666666671E-3"/>
    <n v="31"/>
    <x v="3"/>
    <s v="Ok"/>
    <x v="0"/>
    <s v="OK"/>
    <x v="0"/>
    <x v="0"/>
    <x v="0"/>
    <s v="No Aplica"/>
  </r>
  <r>
    <s v="20512574212"/>
    <x v="31"/>
    <x v="9"/>
    <x v="118"/>
    <x v="119"/>
    <x v="119"/>
    <n v="1"/>
    <x v="44"/>
    <s v="E20, E21, E22, E23, E24, E25, E26, E27 PTSA"/>
    <s v="ANEXO LARCAY"/>
    <x v="54"/>
    <x v="1"/>
    <d v="2023-08-11T00:00:00"/>
    <x v="2"/>
    <d v="2022-11-25T00:00:00"/>
    <x v="1"/>
    <n v="1"/>
    <s v="CJV"/>
    <s v="Secundaria"/>
    <n v="6.6666666666666671E-3"/>
    <n v="27"/>
    <x v="3"/>
    <s v="Ok"/>
    <x v="0"/>
    <s v="OK"/>
    <x v="0"/>
    <x v="0"/>
    <x v="0"/>
    <s v="No Aplica"/>
  </r>
  <r>
    <s v="20602052193"/>
    <x v="19"/>
    <x v="17"/>
    <x v="119"/>
    <x v="120"/>
    <x v="120"/>
    <n v="2"/>
    <x v="5"/>
    <s v="E-27"/>
    <s v="ATE SOC. LOS CONQUISTADORES MZ. B LT.5"/>
    <x v="2"/>
    <x v="0"/>
    <d v="2023-08-11T00:00:00"/>
    <x v="2"/>
    <d v="2022-11-29T00:00:00"/>
    <x v="1"/>
    <n v="4"/>
    <s v="CJV"/>
    <s v="Secundaria"/>
    <n v="1.2500000000000001E-2"/>
    <n v="28"/>
    <x v="3"/>
    <s v="Ok"/>
    <x v="1"/>
    <s v="OK"/>
    <x v="0"/>
    <x v="0"/>
    <x v="0"/>
    <s v="No Aplica"/>
  </r>
  <r>
    <s v="10258661350"/>
    <x v="32"/>
    <x v="17"/>
    <x v="120"/>
    <x v="121"/>
    <x v="121"/>
    <n v="3"/>
    <x v="29"/>
    <s v="E-26"/>
    <s v="SECTOR 2  GRUPO 20 MZ. M LT.08"/>
    <x v="45"/>
    <x v="0"/>
    <d v="2023-08-11T00:00:00"/>
    <x v="2"/>
    <d v="2023-03-08T00:00:00"/>
    <x v="1"/>
    <n v="1"/>
    <s v="CJV"/>
    <s v="Secundaria"/>
    <n v="1.2500000000000001E-2"/>
    <n v="28"/>
    <x v="3"/>
    <s v="Ok"/>
    <x v="0"/>
    <s v="OK"/>
    <x v="0"/>
    <x v="0"/>
    <x v="0"/>
    <s v="No Aplica"/>
  </r>
  <r>
    <s v="20519330017"/>
    <x v="20"/>
    <x v="18"/>
    <x v="121"/>
    <x v="122"/>
    <x v="122"/>
    <n v="2"/>
    <x v="19"/>
    <s v="E26"/>
    <s v="Asent. H. Micaela Bastidas Mz. I Lt. 18"/>
    <x v="2"/>
    <x v="0"/>
    <d v="2023-08-11T00:00:00"/>
    <x v="2"/>
    <d v="2022-11-18T00:00:00"/>
    <x v="0"/>
    <n v="4"/>
    <s v="CJV"/>
    <s v="Principal"/>
    <n v="1.8867924528301886E-2"/>
    <n v="19"/>
    <x v="1"/>
    <s v="Ok"/>
    <x v="1"/>
    <s v="OK"/>
    <x v="0"/>
    <x v="0"/>
    <x v="0"/>
    <s v="No Aplica"/>
  </r>
  <r>
    <s v="20519330017"/>
    <x v="20"/>
    <x v="18"/>
    <x v="122"/>
    <x v="123"/>
    <x v="123"/>
    <n v="2"/>
    <x v="19"/>
    <s v="E26"/>
    <s v="Av. Lircay 133 AA.HH. 7 de Octubre"/>
    <x v="23"/>
    <x v="0"/>
    <d v="2023-08-11T00:00:00"/>
    <x v="2"/>
    <d v="2022-11-29T00:00:00"/>
    <x v="0"/>
    <n v="4"/>
    <s v="CJV"/>
    <s v="Principal"/>
    <n v="1.8867924528301886E-2"/>
    <n v="43"/>
    <x v="0"/>
    <s v="Ok"/>
    <x v="3"/>
    <s v="OK"/>
    <x v="0"/>
    <x v="0"/>
    <x v="0"/>
    <s v="No Aplica"/>
  </r>
  <r>
    <n v="20538084761"/>
    <x v="1"/>
    <x v="1"/>
    <x v="123"/>
    <x v="124"/>
    <x v="124"/>
    <n v="2"/>
    <x v="45"/>
    <s v="ESTACION 03"/>
    <s v="JR. TUPAC AMARU 210"/>
    <x v="30"/>
    <x v="0"/>
    <d v="2023-08-12T00:00:00"/>
    <x v="2"/>
    <d v="2023-04-20T00:00:00"/>
    <x v="0"/>
    <n v="4"/>
    <s v="CJV"/>
    <s v="Principal"/>
    <n v="8.4033613445378148E-3"/>
    <n v="36"/>
    <x v="4"/>
    <s v="Ok"/>
    <x v="2"/>
    <s v="OK"/>
    <x v="0"/>
    <x v="1"/>
    <x v="0"/>
    <s v="No Aplica"/>
  </r>
  <r>
    <n v="20538084761"/>
    <x v="1"/>
    <x v="1"/>
    <x v="124"/>
    <x v="125"/>
    <x v="125"/>
    <n v="2"/>
    <x v="1"/>
    <s v="ESTACION 03"/>
    <s v="ASENT. H. SAN JUAN BOSCO MZ D LT. 6"/>
    <x v="31"/>
    <x v="0"/>
    <d v="2023-08-12T00:00:00"/>
    <x v="2"/>
    <d v="2023-07-10T00:00:00"/>
    <x v="0"/>
    <n v="4"/>
    <s v="CJV"/>
    <s v="Principal"/>
    <n v="8.4033613445378148E-3"/>
    <n v="19"/>
    <x v="1"/>
    <s v="Ok"/>
    <x v="2"/>
    <s v="OK"/>
    <x v="0"/>
    <x v="0"/>
    <x v="0"/>
    <s v="No Aplica"/>
  </r>
  <r>
    <s v="20600375254"/>
    <x v="12"/>
    <x v="12"/>
    <x v="125"/>
    <x v="126"/>
    <x v="126"/>
    <n v="2"/>
    <x v="46"/>
    <s v="Estación 02"/>
    <s v="MZ.E LT.31 ASENT.H. EL AMAUTA ZONA B"/>
    <x v="2"/>
    <x v="0"/>
    <d v="2023-08-12T00:00:00"/>
    <x v="2"/>
    <s v="13/03/2023"/>
    <x v="0"/>
    <n v="4"/>
    <s v="CJV"/>
    <s v="Principal"/>
    <n v="3.9215686274509803E-3"/>
    <n v="32"/>
    <x v="4"/>
    <s v="Ok"/>
    <x v="1"/>
    <s v="OK"/>
    <x v="0"/>
    <x v="0"/>
    <x v="0"/>
    <s v="No Aplica"/>
  </r>
  <r>
    <s v="20514671592"/>
    <x v="9"/>
    <x v="9"/>
    <x v="126"/>
    <x v="127"/>
    <x v="127"/>
    <n v="2"/>
    <x v="13"/>
    <s v="Estacion 25, 26, 27"/>
    <s v="CALLE CALLAO 480"/>
    <x v="55"/>
    <x v="0"/>
    <d v="2023-08-12T00:00:00"/>
    <x v="2"/>
    <d v="2023-04-06T00:00:00"/>
    <x v="1"/>
    <n v="4"/>
    <s v="CJV"/>
    <s v="Secundaria"/>
    <n v="6.6666666666666671E-3"/>
    <n v="34"/>
    <x v="4"/>
    <s v="Ok"/>
    <x v="0"/>
    <s v="OK"/>
    <x v="0"/>
    <x v="0"/>
    <x v="0"/>
    <s v="No Aplica"/>
  </r>
  <r>
    <s v="20605435620"/>
    <x v="33"/>
    <x v="19"/>
    <x v="127"/>
    <x v="128"/>
    <x v="128"/>
    <n v="1"/>
    <x v="47"/>
    <s v="PV04-BIS"/>
    <s v="CALLE 18 URB EL PARAISO MZ. D LT. 11 LA LIBERTAD-TRUJILLO-MOCHE"/>
    <x v="56"/>
    <x v="0"/>
    <d v="2023-08-12T00:00:00"/>
    <x v="2"/>
    <d v="2023-05-23T00:00:00"/>
    <x v="0"/>
    <n v="1"/>
    <s v="CJV"/>
    <s v="Secundaria"/>
    <n v="5.9523809523809521E-3"/>
    <n v="33"/>
    <x v="4"/>
    <s v="Ok"/>
    <x v="0"/>
    <s v="OK"/>
    <x v="0"/>
    <x v="0"/>
    <x v="0"/>
    <s v="No Aplica"/>
  </r>
  <r>
    <s v="20605435620"/>
    <x v="33"/>
    <x v="19"/>
    <x v="128"/>
    <x v="129"/>
    <x v="129"/>
    <n v="2"/>
    <x v="48"/>
    <s v="PV04-BIS"/>
    <s v="JR. 28 DE JULIO S/N CAJAMARCA-CHOTA-CHADIN"/>
    <x v="57"/>
    <x v="0"/>
    <d v="2023-08-12T00:00:00"/>
    <x v="2"/>
    <d v="2023-05-24T00:00:00"/>
    <x v="0"/>
    <n v="1"/>
    <s v="CJV"/>
    <s v="Secundaria"/>
    <n v="5.9523809523809521E-3"/>
    <n v="23"/>
    <x v="1"/>
    <s v="Ok"/>
    <x v="0"/>
    <s v="OK"/>
    <x v="0"/>
    <x v="0"/>
    <x v="0"/>
    <s v="No Aplica"/>
  </r>
  <r>
    <s v="20605435620"/>
    <x v="33"/>
    <x v="19"/>
    <x v="129"/>
    <x v="130"/>
    <x v="130"/>
    <n v="2"/>
    <x v="48"/>
    <s v="PV04-BIS"/>
    <s v="COM. SAN FRANCISCO CAYRAVIRI PUNO-AZANGARO-AZANGARO"/>
    <x v="58"/>
    <x v="0"/>
    <d v="2023-08-12T00:00:00"/>
    <x v="2"/>
    <d v="2023-06-19T00:00:00"/>
    <x v="2"/>
    <n v="1"/>
    <s v="CJV"/>
    <s v="Secundaria"/>
    <n v="5.9523809523809521E-3"/>
    <n v="24"/>
    <x v="3"/>
    <s v="Ok"/>
    <x v="0"/>
    <s v="OK"/>
    <x v="0"/>
    <x v="0"/>
    <x v="0"/>
    <s v="No Aplica"/>
  </r>
  <r>
    <s v="20601724112"/>
    <x v="15"/>
    <x v="15"/>
    <x v="130"/>
    <x v="131"/>
    <x v="131"/>
    <n v="1"/>
    <x v="8"/>
    <s v="3RA VIA OSCAR BENAVIDES"/>
    <s v="AV. HIGUERETA 563 URB. HIGUERETA"/>
    <x v="59"/>
    <x v="0"/>
    <d v="2023-08-12T00:00:00"/>
    <x v="2"/>
    <d v="2023-04-13T00:00:00"/>
    <x v="1"/>
    <n v="1"/>
    <s v="CJV"/>
    <s v="Principal"/>
    <n v="8.8495575221238937E-3"/>
    <n v="59"/>
    <x v="2"/>
    <s v="Ok"/>
    <x v="0"/>
    <s v="OK"/>
    <x v="0"/>
    <x v="0"/>
    <x v="0"/>
    <s v="No Aplica"/>
  </r>
  <r>
    <s v="20603387504"/>
    <x v="16"/>
    <x v="16"/>
    <x v="131"/>
    <x v="132"/>
    <x v="132"/>
    <n v="2"/>
    <x v="16"/>
    <s v="EJECUCION DE PISOS DE CONCRETO Y CONTRAPISO E-14 y E-15 "/>
    <s v="SAN ANTONIO BASILIO AUQUI ST 5 LT 2 CALLE LAS VEGAS"/>
    <x v="60"/>
    <x v="0"/>
    <d v="2023-08-12T00:00:00"/>
    <x v="0"/>
    <d v="2023-05-16T00:00:00"/>
    <x v="1"/>
    <n v="4"/>
    <s v="CJV"/>
    <s v="Principal"/>
    <n v="1.4925373134328358E-2"/>
    <n v="54"/>
    <x v="5"/>
    <s v="Ok"/>
    <x v="0"/>
    <s v="OK"/>
    <x v="0"/>
    <x v="0"/>
    <x v="0"/>
    <s v="No Aplica"/>
  </r>
  <r>
    <s v="20603387504"/>
    <x v="16"/>
    <x v="16"/>
    <x v="132"/>
    <x v="133"/>
    <x v="133"/>
    <n v="2"/>
    <x v="2"/>
    <s v="EJECUCION DE PISOS DE CONCRETO Y CONTRAPISO E-14 y E-15 "/>
    <s v="LOS JARDINES DE GRECIA ZEVALLLOS"/>
    <x v="2"/>
    <x v="0"/>
    <d v="2023-08-12T00:00:00"/>
    <x v="0"/>
    <d v="2023-05-22T00:00:00"/>
    <x v="0"/>
    <n v="4"/>
    <s v="CJV"/>
    <s v="Principal"/>
    <n v="1.4925373134328358E-2"/>
    <n v="51"/>
    <x v="5"/>
    <s v="Ok"/>
    <x v="1"/>
    <s v="OK"/>
    <x v="0"/>
    <x v="0"/>
    <x v="0"/>
    <s v="No Aplica"/>
  </r>
  <r>
    <s v="20603387504"/>
    <x v="16"/>
    <x v="16"/>
    <x v="133"/>
    <x v="134"/>
    <x v="134"/>
    <n v="2"/>
    <x v="49"/>
    <s v="EJECUCION DE PISOS DE CONCRETO Y CONTRAPISO E-14 y E-15 "/>
    <s v="AAHH CONSTRUCCION CIVIL PACHACUTEC"/>
    <x v="61"/>
    <x v="0"/>
    <d v="2023-08-12T00:00:00"/>
    <x v="0"/>
    <d v="2023-05-16T00:00:00"/>
    <x v="1"/>
    <n v="4"/>
    <s v="CJV"/>
    <s v="Principal"/>
    <n v="1.4925373134328358E-2"/>
    <n v="51"/>
    <x v="5"/>
    <s v="Ok"/>
    <x v="0"/>
    <s v="OK"/>
    <x v="0"/>
    <x v="0"/>
    <x v="0"/>
    <s v="No Aplica"/>
  </r>
  <r>
    <s v="20603387504"/>
    <x v="16"/>
    <x v="16"/>
    <x v="134"/>
    <x v="135"/>
    <x v="135"/>
    <n v="2"/>
    <x v="17"/>
    <s v="EJECUCION DE TABIQUERÍA DRYWALL (PAREDES Y CIELO RASO) EN LAS ESTACUONES E-01,E-02 y E-03"/>
    <s v="MZ X 1 LT 3 DEFENSORES PATRIA"/>
    <x v="4"/>
    <x v="0"/>
    <d v="2023-08-12T00:00:00"/>
    <x v="0"/>
    <d v="2023-07-06T00:00:00"/>
    <x v="1"/>
    <n v="4"/>
    <s v="CJV"/>
    <s v="Principal"/>
    <n v="1.4925373134328358E-2"/>
    <n v="29"/>
    <x v="3"/>
    <s v="Ok"/>
    <x v="2"/>
    <s v="OK"/>
    <x v="0"/>
    <x v="0"/>
    <x v="0"/>
    <s v="No Aplica"/>
  </r>
  <r>
    <n v="20419278875"/>
    <x v="8"/>
    <x v="8"/>
    <x v="135"/>
    <x v="136"/>
    <x v="136"/>
    <n v="2"/>
    <x v="11"/>
    <s v="Estacion 08 y 09"/>
    <s v="AV. GUARDIOLA PERUANA MZ. -Q, L-5 URB. LA CAMPIÑA"/>
    <x v="62"/>
    <x v="0"/>
    <d v="2023-08-13T00:00:00"/>
    <x v="2"/>
    <d v="2022-11-18T00:00:00"/>
    <x v="0"/>
    <n v="1"/>
    <s v="CJV"/>
    <s v="Principal"/>
    <n v="2.5000000000000001E-2"/>
    <n v="61"/>
    <x v="2"/>
    <s v="Ok"/>
    <x v="0"/>
    <s v="OK"/>
    <x v="0"/>
    <x v="0"/>
    <x v="0"/>
    <s v="No Aplica"/>
  </r>
  <r>
    <s v="20519330017"/>
    <x v="20"/>
    <x v="18"/>
    <x v="136"/>
    <x v="137"/>
    <x v="137"/>
    <n v="2"/>
    <x v="19"/>
    <s v="E26"/>
    <s v="Mz. F Lt. 3 Asoc. de Pobladores Los Viñedos de Ate Virate"/>
    <x v="2"/>
    <x v="0"/>
    <d v="2023-08-13T00:00:00"/>
    <x v="2"/>
    <d v="2022-11-26T00:00:00"/>
    <x v="0"/>
    <n v="4"/>
    <s v="CJV"/>
    <s v="Principal"/>
    <n v="1.8867924528301886E-2"/>
    <n v="25"/>
    <x v="3"/>
    <s v="Ok"/>
    <x v="1"/>
    <s v="OK"/>
    <x v="0"/>
    <x v="0"/>
    <x v="0"/>
    <s v="No Aplica"/>
  </r>
  <r>
    <s v="20519330017"/>
    <x v="20"/>
    <x v="18"/>
    <x v="137"/>
    <x v="138"/>
    <x v="138"/>
    <n v="2"/>
    <x v="50"/>
    <s v="E25"/>
    <s v="Urb. Virgen De Las Mercedes Mz. E Lt. 9"/>
    <x v="11"/>
    <x v="0"/>
    <d v="2023-08-13T00:00:00"/>
    <x v="2"/>
    <d v="2023-02-06T00:00:00"/>
    <x v="0"/>
    <n v="4"/>
    <s v="CJV"/>
    <s v="Principal"/>
    <n v="1.8867924528301886E-2"/>
    <n v="50"/>
    <x v="5"/>
    <s v="Ok"/>
    <x v="0"/>
    <s v="OK"/>
    <x v="0"/>
    <x v="0"/>
    <x v="0"/>
    <s v="No Aplica"/>
  </r>
  <r>
    <n v="20600111354"/>
    <x v="7"/>
    <x v="7"/>
    <x v="138"/>
    <x v="139"/>
    <x v="139"/>
    <n v="2"/>
    <x v="19"/>
    <s v="PLANTA DOVELAS-PILOTES"/>
    <s v="JR. MIGUEL GRAU NRO. 589"/>
    <x v="30"/>
    <x v="0"/>
    <d v="2023-08-14T00:00:00"/>
    <x v="2"/>
    <d v="2023-05-22T00:00:00"/>
    <x v="1"/>
    <n v="4"/>
    <s v="CJV"/>
    <s v="Principal"/>
    <n v="6.6666666666666671E-3"/>
    <n v="48"/>
    <x v="0"/>
    <s v="Ok"/>
    <x v="2"/>
    <s v="OK"/>
    <x v="0"/>
    <x v="0"/>
    <x v="0"/>
    <s v="No Aplica"/>
  </r>
  <r>
    <n v="20544798830"/>
    <x v="3"/>
    <x v="3"/>
    <x v="139"/>
    <x v="140"/>
    <x v="140"/>
    <n v="1"/>
    <x v="51"/>
    <s v="ESTACIONES 25/26/27"/>
    <s v="AV Separadora Industrial Mz C Lote 21 Urb Pachacamac, Villa el Salvador - Lima - Lima "/>
    <x v="34"/>
    <x v="1"/>
    <d v="2023-08-14T00:00:00"/>
    <x v="4"/>
    <d v="2023-07-01T00:00:00"/>
    <x v="1"/>
    <n v="1"/>
    <s v="CJV"/>
    <s v="Principal"/>
    <n v="5.8823529411764705E-2"/>
    <n v="32"/>
    <x v="4"/>
    <s v="Ok"/>
    <x v="0"/>
    <s v="OK"/>
    <x v="0"/>
    <x v="0"/>
    <x v="0"/>
    <s v="No Aplica"/>
  </r>
  <r>
    <n v="20513530481"/>
    <x v="27"/>
    <x v="23"/>
    <x v="140"/>
    <x v="141"/>
    <x v="141"/>
    <n v="2"/>
    <x v="52"/>
    <s v="Estacion 08"/>
    <s v="ASOC. DE POSICIONARIO FAMILIAR UNIDAD MZ B4- LOTE 2I- CHILCA"/>
    <x v="18"/>
    <x v="0"/>
    <d v="2023-08-14T00:00:00"/>
    <x v="2"/>
    <d v="2023-02-01T00:00:00"/>
    <x v="1"/>
    <n v="4"/>
    <s v="CJV"/>
    <s v="Principal"/>
    <n v="1.5873015873015872E-2"/>
    <n v="33"/>
    <x v="4"/>
    <s v="Ok"/>
    <x v="0"/>
    <s v="OK"/>
    <x v="0"/>
    <x v="0"/>
    <x v="0"/>
    <s v="No Aplica"/>
  </r>
  <r>
    <n v="20513530481"/>
    <x v="27"/>
    <x v="23"/>
    <x v="141"/>
    <x v="142"/>
    <x v="142"/>
    <n v="2"/>
    <x v="53"/>
    <s v="Estacion 08"/>
    <s v="CALLE GAMMA MZ A21 LOTE 13 AAHH BOCANEGRA - CALLAO"/>
    <x v="31"/>
    <x v="0"/>
    <d v="2023-08-14T00:00:00"/>
    <x v="2"/>
    <d v="2022-06-20T00:00:00"/>
    <x v="1"/>
    <n v="4"/>
    <s v="CJV"/>
    <s v="Principal"/>
    <n v="1.5873015873015872E-2"/>
    <n v="39"/>
    <x v="4"/>
    <s v="Ok"/>
    <x v="2"/>
    <s v="OK"/>
    <x v="0"/>
    <x v="0"/>
    <x v="0"/>
    <s v="No Aplica"/>
  </r>
  <r>
    <n v="20513530481"/>
    <x v="27"/>
    <x v="23"/>
    <x v="142"/>
    <x v="143"/>
    <x v="143"/>
    <n v="2"/>
    <x v="54"/>
    <s v="Estacion 08"/>
    <s v="LAS BEGONIAS JESUS DE NAZARET MZ J LT 15 VILLA MARIA DEL TRIUNFO"/>
    <x v="6"/>
    <x v="0"/>
    <d v="2023-08-14T00:00:00"/>
    <x v="2"/>
    <d v="2022-10-01T00:00:00"/>
    <x v="1"/>
    <n v="4"/>
    <s v="CJV"/>
    <s v="Principal"/>
    <n v="1.5873015873015872E-2"/>
    <n v="35"/>
    <x v="4"/>
    <s v="Ok"/>
    <x v="0"/>
    <s v="OK"/>
    <x v="0"/>
    <x v="0"/>
    <x v="0"/>
    <s v="No Aplica"/>
  </r>
  <r>
    <n v="20513530481"/>
    <x v="27"/>
    <x v="23"/>
    <x v="143"/>
    <x v="144"/>
    <x v="144"/>
    <n v="2"/>
    <x v="52"/>
    <s v="Estacion 08"/>
    <s v="CALLE LOS AVESTRUCES 218 - SANTA ANITA"/>
    <x v="63"/>
    <x v="0"/>
    <d v="2023-08-14T00:00:00"/>
    <x v="2"/>
    <d v="2022-12-01T00:00:00"/>
    <x v="1"/>
    <n v="4"/>
    <s v="CJV"/>
    <s v="Principal"/>
    <n v="1.5873015873015872E-2"/>
    <n v="25"/>
    <x v="3"/>
    <s v="Ok"/>
    <x v="6"/>
    <s v="OK"/>
    <x v="0"/>
    <x v="0"/>
    <x v="0"/>
    <s v="No Aplica"/>
  </r>
  <r>
    <n v="20513530481"/>
    <x v="27"/>
    <x v="23"/>
    <x v="144"/>
    <x v="145"/>
    <x v="145"/>
    <n v="2"/>
    <x v="52"/>
    <s v="Estacion 08"/>
    <s v="AA. HH JESUS DE NAZARET -VMT"/>
    <x v="6"/>
    <x v="0"/>
    <d v="2023-08-14T00:00:00"/>
    <x v="2"/>
    <d v="2023-01-01T00:00:00"/>
    <x v="1"/>
    <n v="4"/>
    <s v="CJV"/>
    <s v="Principal"/>
    <n v="1.5873015873015872E-2"/>
    <n v="36"/>
    <x v="4"/>
    <s v="Ok"/>
    <x v="0"/>
    <s v="OK"/>
    <x v="0"/>
    <x v="0"/>
    <x v="0"/>
    <s v="No Aplica"/>
  </r>
  <r>
    <n v="20513530481"/>
    <x v="27"/>
    <x v="23"/>
    <x v="145"/>
    <x v="146"/>
    <x v="146"/>
    <n v="2"/>
    <x v="53"/>
    <s v="Estacion 08"/>
    <s v="AV KM 22- CARABAYLLO"/>
    <x v="12"/>
    <x v="0"/>
    <d v="2023-08-14T00:00:00"/>
    <x v="2"/>
    <d v="2022-06-20T00:00:00"/>
    <x v="1"/>
    <n v="4"/>
    <s v="CJV"/>
    <s v="Principal"/>
    <n v="1.5873015873015872E-2"/>
    <n v="38"/>
    <x v="4"/>
    <s v="Ok"/>
    <x v="0"/>
    <s v="OK"/>
    <x v="0"/>
    <x v="0"/>
    <x v="0"/>
    <s v="No Aplica"/>
  </r>
  <r>
    <n v="20513530481"/>
    <x v="27"/>
    <x v="23"/>
    <x v="146"/>
    <x v="147"/>
    <x v="147"/>
    <n v="2"/>
    <x v="53"/>
    <s v="Estacion 08"/>
    <s v="JR. HERNANDO MAGALLANES 783"/>
    <x v="37"/>
    <x v="0"/>
    <d v="2023-08-14T00:00:00"/>
    <x v="2"/>
    <d v="2023-01-30T00:00:00"/>
    <x v="1"/>
    <n v="4"/>
    <s v="CJV"/>
    <s v="Principal"/>
    <n v="1.5873015873015872E-2"/>
    <n v="40"/>
    <x v="4"/>
    <s v="Ok"/>
    <x v="0"/>
    <s v="OK"/>
    <x v="0"/>
    <x v="0"/>
    <x v="0"/>
    <s v="No Aplica"/>
  </r>
  <r>
    <n v="20513530481"/>
    <x v="27"/>
    <x v="23"/>
    <x v="147"/>
    <x v="148"/>
    <x v="148"/>
    <n v="2"/>
    <x v="52"/>
    <s v="Estacion 08"/>
    <s v="JR. PATRIOTISMO #584 URB. PRO SECTOR I ETAPA- LOS OLIVOS"/>
    <x v="11"/>
    <x v="0"/>
    <d v="2023-08-14T00:00:00"/>
    <x v="5"/>
    <d v="2023-01-01T00:00:00"/>
    <x v="1"/>
    <n v="4"/>
    <s v="CJV"/>
    <s v="Principal"/>
    <n v="1.5873015873015872E-2"/>
    <n v="39"/>
    <x v="4"/>
    <s v="Ok"/>
    <x v="0"/>
    <s v="OK"/>
    <x v="0"/>
    <x v="0"/>
    <x v="0"/>
    <s v="No Aplica"/>
  </r>
  <r>
    <n v="20513530481"/>
    <x v="27"/>
    <x v="23"/>
    <x v="148"/>
    <x v="149"/>
    <x v="149"/>
    <n v="2"/>
    <x v="52"/>
    <s v="Estacion 08"/>
    <s v="JR. GARCILAZO DE LA VEGA 1980 - LINCE"/>
    <x v="64"/>
    <x v="0"/>
    <d v="2023-08-14T00:00:00"/>
    <x v="2"/>
    <d v="2022-06-03T00:00:00"/>
    <x v="1"/>
    <n v="4"/>
    <s v="CJV"/>
    <s v="Principal"/>
    <n v="1.5873015873015872E-2"/>
    <n v="47"/>
    <x v="0"/>
    <s v="Ok"/>
    <x v="0"/>
    <s v="OK"/>
    <x v="0"/>
    <x v="0"/>
    <x v="0"/>
    <s v="No Aplica"/>
  </r>
  <r>
    <n v="20513530481"/>
    <x v="27"/>
    <x v="23"/>
    <x v="149"/>
    <x v="150"/>
    <x v="150"/>
    <n v="2"/>
    <x v="52"/>
    <s v="Estacion 08"/>
    <s v="AAHH LAS CASUARINAS MZ F LT 05 - PUENTE PIEDRA"/>
    <x v="39"/>
    <x v="0"/>
    <d v="2023-08-14T00:00:00"/>
    <x v="2"/>
    <d v="2022-06-03T00:00:00"/>
    <x v="1"/>
    <n v="4"/>
    <s v="CJV"/>
    <s v="Principal"/>
    <n v="1.5873015873015872E-2"/>
    <n v="42"/>
    <x v="0"/>
    <s v="Ok"/>
    <x v="0"/>
    <s v="OK"/>
    <x v="0"/>
    <x v="0"/>
    <x v="0"/>
    <s v="No Aplica"/>
  </r>
  <r>
    <n v="20513530481"/>
    <x v="27"/>
    <x v="23"/>
    <x v="150"/>
    <x v="151"/>
    <x v="40"/>
    <n v="1"/>
    <x v="55"/>
    <s v="Estacion 08"/>
    <s v="LOS GIRASOLES MZ C TL 13 ASOC. LURIGANCHO - CHOSICA - LIMA"/>
    <x v="3"/>
    <x v="0"/>
    <d v="2023-08-14T00:00:00"/>
    <x v="2"/>
    <d v="2023-02-06T00:00:00"/>
    <x v="1"/>
    <n v="1"/>
    <s v="CJV"/>
    <s v="Principal"/>
    <n v="1.5873015873015872E-2"/>
    <n v="32"/>
    <x v="4"/>
    <s v="Ok"/>
    <x v="0"/>
    <s v="OK"/>
    <x v="0"/>
    <x v="0"/>
    <x v="0"/>
    <s v="No Aplica"/>
  </r>
  <r>
    <s v="20519330017"/>
    <x v="20"/>
    <x v="18"/>
    <x v="151"/>
    <x v="152"/>
    <x v="151"/>
    <n v="1"/>
    <x v="8"/>
    <s v="E25"/>
    <s v="Calle Abelardo Gamarra 1535 Urb. Elio Etapa 3ra"/>
    <x v="5"/>
    <x v="0"/>
    <d v="2023-08-14T00:00:00"/>
    <x v="2"/>
    <d v="2022-11-14T00:00:00"/>
    <x v="0"/>
    <n v="1"/>
    <s v="CJV"/>
    <s v="Principal"/>
    <n v="1.8867924528301886E-2"/>
    <n v="29"/>
    <x v="3"/>
    <s v="Ok"/>
    <x v="0"/>
    <s v="OK"/>
    <x v="0"/>
    <x v="0"/>
    <x v="0"/>
    <s v="No Aplica"/>
  </r>
  <r>
    <n v="20544798830"/>
    <x v="3"/>
    <x v="3"/>
    <x v="152"/>
    <x v="153"/>
    <x v="152"/>
    <n v="1"/>
    <x v="6"/>
    <s v="POZOS Y TUNELES "/>
    <s v="Tomas Marzano N°1628 P2 201"/>
    <x v="13"/>
    <x v="0"/>
    <d v="2023-08-15T00:00:00"/>
    <x v="2"/>
    <d v="2023-03-27T00:00:00"/>
    <x v="1"/>
    <n v="1"/>
    <s v="CJV"/>
    <s v="Principal"/>
    <n v="5.8823529411764705E-2"/>
    <n v="46"/>
    <x v="0"/>
    <s v="Ok"/>
    <x v="0"/>
    <s v="OK"/>
    <x v="0"/>
    <x v="0"/>
    <x v="0"/>
    <s v="No Aplica"/>
  </r>
  <r>
    <s v="20605435620"/>
    <x v="33"/>
    <x v="19"/>
    <x v="153"/>
    <x v="154"/>
    <x v="153"/>
    <n v="1"/>
    <x v="56"/>
    <s v="PV04-BIS"/>
    <s v="C.P.M.CIUDAD NUEVA MZ.03 LT.13 COMITE I TACNA-TACNA-CIUDAD NUEVA"/>
    <x v="65"/>
    <x v="0"/>
    <d v="2023-08-15T00:00:00"/>
    <x v="2"/>
    <d v="2023-05-24T00:00:00"/>
    <x v="0"/>
    <n v="1"/>
    <s v="CJV"/>
    <s v="Secundaria"/>
    <n v="5.9523809523809521E-3"/>
    <n v="38"/>
    <x v="4"/>
    <s v="Ok"/>
    <x v="0"/>
    <s v="OK"/>
    <x v="0"/>
    <x v="0"/>
    <x v="0"/>
    <s v="No Aplica"/>
  </r>
  <r>
    <s v="20504138292"/>
    <x v="10"/>
    <x v="10"/>
    <x v="154"/>
    <x v="155"/>
    <x v="154"/>
    <n v="2"/>
    <x v="57"/>
    <s v="E-01"/>
    <s v="MZ D LT 2 CANTO REY "/>
    <x v="3"/>
    <x v="0"/>
    <d v="2023-08-15T00:00:00"/>
    <x v="2"/>
    <d v="2023-01-19T00:00:00"/>
    <x v="1"/>
    <n v="4"/>
    <s v="CJV"/>
    <s v="Principal"/>
    <n v="6.41025641025641E-3"/>
    <n v="41"/>
    <x v="0"/>
    <s v="Ok"/>
    <x v="0"/>
    <s v="OK"/>
    <x v="0"/>
    <x v="0"/>
    <x v="0"/>
    <s v="No Aplica"/>
  </r>
  <r>
    <s v="20504138292"/>
    <x v="10"/>
    <x v="10"/>
    <x v="155"/>
    <x v="156"/>
    <x v="155"/>
    <n v="2"/>
    <x v="58"/>
    <s v="E-03"/>
    <s v="CALLE TRUJILLO 407 PASAJE POETA JOSE GALVEZ"/>
    <x v="6"/>
    <x v="0"/>
    <d v="2023-08-15T00:00:00"/>
    <x v="2"/>
    <d v="2021-01-19T00:00:00"/>
    <x v="1"/>
    <n v="4"/>
    <s v="CJV"/>
    <s v="Principal"/>
    <n v="6.41025641025641E-3"/>
    <n v="38"/>
    <x v="4"/>
    <s v="Ok"/>
    <x v="0"/>
    <s v="OK"/>
    <x v="0"/>
    <x v="0"/>
    <x v="0"/>
    <s v="No Aplica"/>
  </r>
  <r>
    <s v="20504138292"/>
    <x v="10"/>
    <x v="10"/>
    <x v="156"/>
    <x v="157"/>
    <x v="156"/>
    <n v="2"/>
    <x v="59"/>
    <s v="E-01"/>
    <s v="CALLE S/N P.J. VILLA SR DE LOS MILAGROS MZ R LT 11"/>
    <x v="66"/>
    <x v="0"/>
    <d v="2023-08-15T00:00:00"/>
    <x v="2"/>
    <d v="2023-08-09T00:00:00"/>
    <x v="1"/>
    <n v="4"/>
    <s v="CJV"/>
    <s v="Principal"/>
    <n v="6.41025641025641E-3"/>
    <n v="30"/>
    <x v="3"/>
    <s v="Ok"/>
    <x v="0"/>
    <s v="OK"/>
    <x v="0"/>
    <x v="0"/>
    <x v="0"/>
    <s v="8-2023"/>
  </r>
  <r>
    <s v="20504138292"/>
    <x v="10"/>
    <x v="10"/>
    <x v="157"/>
    <x v="158"/>
    <x v="157"/>
    <n v="1"/>
    <x v="60"/>
    <s v="PV02"/>
    <s v="AH. ELISEA O MOLINA MZ C LOTE 3 PJE. LOS FICUS JOSE GALVEZ"/>
    <x v="6"/>
    <x v="0"/>
    <d v="2023-08-15T00:00:00"/>
    <x v="2"/>
    <d v="2020-01-13T00:00:00"/>
    <x v="1"/>
    <n v="2"/>
    <s v="CJV"/>
    <s v="Principal"/>
    <n v="6.41025641025641E-3"/>
    <n v="48"/>
    <x v="0"/>
    <s v="Ok"/>
    <x v="0"/>
    <s v="OK"/>
    <x v="0"/>
    <x v="0"/>
    <x v="0"/>
    <s v="No Aplica"/>
  </r>
  <r>
    <s v="20504138292"/>
    <x v="10"/>
    <x v="10"/>
    <x v="158"/>
    <x v="159"/>
    <x v="158"/>
    <n v="2"/>
    <x v="61"/>
    <s v="PV03"/>
    <s v="MZ F01 LT 31 PUEBLO JOVEN DE COLLIQUE IV ZONA"/>
    <x v="37"/>
    <x v="1"/>
    <d v="2023-08-15T00:00:00"/>
    <x v="2"/>
    <d v="2020-12-28T00:00:00"/>
    <x v="1"/>
    <n v="2"/>
    <s v="CJV"/>
    <s v="Principal"/>
    <n v="6.41025641025641E-3"/>
    <n v="32"/>
    <x v="4"/>
    <s v="Ok"/>
    <x v="0"/>
    <s v="OK"/>
    <x v="0"/>
    <x v="0"/>
    <x v="0"/>
    <s v="No Aplica"/>
  </r>
  <r>
    <s v="20504138292"/>
    <x v="10"/>
    <x v="10"/>
    <x v="159"/>
    <x v="160"/>
    <x v="159"/>
    <n v="2"/>
    <x v="62"/>
    <s v="E-01"/>
    <s v="URB LA PRADERA MZ A  LT 30 "/>
    <x v="67"/>
    <x v="0"/>
    <d v="2023-08-15T00:00:00"/>
    <x v="2"/>
    <d v="2023-02-03T00:00:00"/>
    <x v="1"/>
    <n v="4"/>
    <s v="CJV"/>
    <s v="Principal"/>
    <n v="6.41025641025641E-3"/>
    <n v="34"/>
    <x v="4"/>
    <s v="Ok"/>
    <x v="0"/>
    <s v="OK"/>
    <x v="0"/>
    <x v="0"/>
    <x v="0"/>
    <s v="No Aplica"/>
  </r>
  <r>
    <s v="20504138292"/>
    <x v="34"/>
    <x v="10"/>
    <x v="160"/>
    <x v="161"/>
    <x v="160"/>
    <n v="2"/>
    <x v="58"/>
    <s v="E-01"/>
    <s v="PSJE LOS ROSALES 107 LA LIBERTAD "/>
    <x v="68"/>
    <x v="0"/>
    <d v="2023-08-15T00:00:00"/>
    <x v="6"/>
    <d v="2023-07-19T00:00:00"/>
    <x v="1"/>
    <n v="4"/>
    <s v="CJV"/>
    <s v="Secundaria"/>
    <n v="6.41025641025641E-3"/>
    <n v="41"/>
    <x v="0"/>
    <s v="Ok"/>
    <x v="0"/>
    <s v="OK"/>
    <x v="0"/>
    <x v="0"/>
    <x v="0"/>
    <s v="No Aplica"/>
  </r>
  <r>
    <n v="20419278875"/>
    <x v="8"/>
    <x v="8"/>
    <x v="161"/>
    <x v="162"/>
    <x v="161"/>
    <n v="1"/>
    <x v="41"/>
    <s v="Estacion 25"/>
    <s v="ASOCOM LAS FLORES DE JICAMARCA"/>
    <x v="3"/>
    <x v="0"/>
    <d v="2023-08-16T00:00:00"/>
    <x v="2"/>
    <d v="2023-08-01T00:00:00"/>
    <x v="1"/>
    <n v="1"/>
    <s v="CJV"/>
    <s v="Principal"/>
    <n v="2.5000000000000001E-2"/>
    <n v="51"/>
    <x v="5"/>
    <s v="Ok"/>
    <x v="0"/>
    <s v="OK"/>
    <x v="0"/>
    <x v="0"/>
    <x v="0"/>
    <s v="8-2023"/>
  </r>
  <r>
    <n v="20506662711"/>
    <x v="14"/>
    <x v="14"/>
    <x v="162"/>
    <x v="163"/>
    <x v="162"/>
    <n v="2"/>
    <x v="11"/>
    <s v="ESTACION 10"/>
    <s v="CALLE 5 ASENT H. JAVIER HERAUD MZ S LT 22"/>
    <x v="2"/>
    <x v="0"/>
    <d v="2023-08-16T00:00:00"/>
    <x v="2"/>
    <d v="2023-06-30T00:00:00"/>
    <x v="1"/>
    <n v="4"/>
    <s v="CJV"/>
    <s v="Principal"/>
    <n v="2.8571428571428571E-2"/>
    <n v="60"/>
    <x v="2"/>
    <s v="Ok"/>
    <x v="1"/>
    <s v="OK"/>
    <x v="0"/>
    <x v="0"/>
    <x v="0"/>
    <s v="No Aplica"/>
  </r>
  <r>
    <n v="20506662711"/>
    <x v="14"/>
    <x v="14"/>
    <x v="163"/>
    <x v="164"/>
    <x v="163"/>
    <n v="2"/>
    <x v="11"/>
    <s v="ESTACION 12"/>
    <s v="URB LAS TERRAZAS MZ D2 LT23"/>
    <x v="3"/>
    <x v="0"/>
    <d v="2023-08-16T00:00:00"/>
    <x v="2"/>
    <d v="2023-07-10T00:00:00"/>
    <x v="1"/>
    <n v="4"/>
    <s v="CJV"/>
    <s v="Principal"/>
    <n v="2.8571428571428571E-2"/>
    <n v="62"/>
    <x v="2"/>
    <s v="Ok"/>
    <x v="0"/>
    <s v="OK"/>
    <x v="0"/>
    <x v="0"/>
    <x v="0"/>
    <s v="No Aplica"/>
  </r>
  <r>
    <n v="20601010128"/>
    <x v="35"/>
    <x v="26"/>
    <x v="164"/>
    <x v="165"/>
    <x v="164"/>
    <n v="2"/>
    <x v="63"/>
    <s v="ESTACION 27"/>
    <s v="MZ. 23 LT. 10 2DA ZN BAYOVAR"/>
    <x v="69"/>
    <x v="0"/>
    <d v="2023-08-17T00:00:00"/>
    <x v="2"/>
    <d v="2023-04-03T00:00:00"/>
    <x v="1"/>
    <n v="4"/>
    <s v="CJV"/>
    <s v="Principal"/>
    <n v="1.8181818181818181E-2"/>
    <n v="49"/>
    <x v="0"/>
    <s v="Ok"/>
    <x v="0"/>
    <s v="OK"/>
    <x v="0"/>
    <x v="0"/>
    <x v="0"/>
    <s v="No Aplica"/>
  </r>
  <r>
    <n v="20601010128"/>
    <x v="35"/>
    <x v="26"/>
    <x v="165"/>
    <x v="166"/>
    <x v="165"/>
    <n v="1"/>
    <x v="64"/>
    <s v="ESTACION 26"/>
    <s v="CALLE LAS AMATISTAS 278 URB. BALCONCILLO"/>
    <x v="70"/>
    <x v="0"/>
    <d v="2023-08-17T00:00:00"/>
    <x v="2"/>
    <d v="2023-04-01T00:00:00"/>
    <x v="1"/>
    <n v="4"/>
    <s v="CJV"/>
    <s v="Principal"/>
    <n v="1.8181818181818181E-2"/>
    <n v="40"/>
    <x v="4"/>
    <s v="Ok"/>
    <x v="7"/>
    <s v="OK"/>
    <x v="0"/>
    <x v="0"/>
    <x v="0"/>
    <s v="No Aplica"/>
  </r>
  <r>
    <n v="20601010128"/>
    <x v="35"/>
    <x v="26"/>
    <x v="166"/>
    <x v="167"/>
    <x v="166"/>
    <n v="2"/>
    <x v="65"/>
    <s v="ESTACION 27"/>
    <s v="C.M. VASQUEZ E-203"/>
    <x v="71"/>
    <x v="0"/>
    <d v="2023-08-17T00:00:00"/>
    <x v="2"/>
    <d v="2023-04-10T00:00:00"/>
    <x v="1"/>
    <n v="4"/>
    <s v="CJV"/>
    <s v="Principal"/>
    <n v="1.8181818181818181E-2"/>
    <n v="25"/>
    <x v="3"/>
    <s v="Ok"/>
    <x v="0"/>
    <s v="OK"/>
    <x v="0"/>
    <x v="0"/>
    <x v="0"/>
    <s v="No Aplica"/>
  </r>
  <r>
    <n v="20601010128"/>
    <x v="35"/>
    <x v="26"/>
    <x v="167"/>
    <x v="168"/>
    <x v="167"/>
    <n v="2"/>
    <x v="66"/>
    <s v="ESTACION 27"/>
    <s v="INCA MANCO CAPAC MZ. B V LT. 30"/>
    <x v="69"/>
    <x v="0"/>
    <d v="2023-08-17T00:00:00"/>
    <x v="2"/>
    <d v="2023-03-28T00:00:00"/>
    <x v="1"/>
    <n v="4"/>
    <s v="CJV"/>
    <s v="Principal"/>
    <n v="1.8181818181818181E-2"/>
    <n v="52"/>
    <x v="5"/>
    <s v="Ok"/>
    <x v="0"/>
    <s v="OK"/>
    <x v="0"/>
    <x v="0"/>
    <x v="0"/>
    <s v="No Aplica"/>
  </r>
  <r>
    <n v="20601010128"/>
    <x v="35"/>
    <x v="26"/>
    <x v="168"/>
    <x v="169"/>
    <x v="168"/>
    <n v="1"/>
    <x v="67"/>
    <s v="ESTACION 17"/>
    <s v="MZ.80 LT.21 SECTOR A GRUPO 10 HUASCAR"/>
    <x v="3"/>
    <x v="0"/>
    <d v="2023-08-17T00:00:00"/>
    <x v="2"/>
    <d v="2023-04-10T00:00:00"/>
    <x v="1"/>
    <n v="4"/>
    <s v="CJV"/>
    <s v="Principal"/>
    <n v="1.8181818181818181E-2"/>
    <n v="54"/>
    <x v="5"/>
    <s v="Ok"/>
    <x v="0"/>
    <s v="OK"/>
    <x v="0"/>
    <x v="0"/>
    <x v="0"/>
    <s v="No Aplica"/>
  </r>
  <r>
    <n v="20601010128"/>
    <x v="35"/>
    <x v="26"/>
    <x v="169"/>
    <x v="170"/>
    <x v="169"/>
    <n v="2"/>
    <x v="43"/>
    <s v="ESTACION 25,26,27"/>
    <s v="MZ H LT 10 LOS CLAVELES ZONA B"/>
    <x v="2"/>
    <x v="0"/>
    <d v="2023-08-17T00:00:00"/>
    <x v="2"/>
    <d v="2023-04-18T00:00:00"/>
    <x v="0"/>
    <n v="4"/>
    <s v="CJV"/>
    <s v="Principal"/>
    <n v="1.8181818181818181E-2"/>
    <n v="36"/>
    <x v="4"/>
    <s v="Ok"/>
    <x v="1"/>
    <s v="OK"/>
    <x v="0"/>
    <x v="0"/>
    <x v="0"/>
    <s v="No Aplica"/>
  </r>
  <r>
    <n v="20601010128"/>
    <x v="35"/>
    <x v="26"/>
    <x v="170"/>
    <x v="171"/>
    <x v="170"/>
    <n v="2"/>
    <x v="2"/>
    <s v="ESTACION 26"/>
    <s v="URB. BALCONCILLO CALLE LOS AMATISTAS 474"/>
    <x v="70"/>
    <x v="0"/>
    <d v="2023-08-17T00:00:00"/>
    <x v="5"/>
    <d v="2023-03-27T00:00:00"/>
    <x v="1"/>
    <n v="4"/>
    <s v="CJV"/>
    <s v="Principal"/>
    <n v="1.8181818181818181E-2"/>
    <n v="25"/>
    <x v="3"/>
    <s v="Ok"/>
    <x v="7"/>
    <s v="OK"/>
    <x v="0"/>
    <x v="0"/>
    <x v="0"/>
    <s v="No Aplica"/>
  </r>
  <r>
    <s v="20604453489"/>
    <x v="36"/>
    <x v="19"/>
    <x v="171"/>
    <x v="172"/>
    <x v="171"/>
    <n v="2"/>
    <x v="16"/>
    <s v="PV04-01 BIS"/>
    <s v="JR. AYACUCHO ASENT.H. SAN PEDRO MZ. F LT. 27"/>
    <x v="31"/>
    <x v="0"/>
    <d v="2023-08-17T00:00:00"/>
    <x v="2"/>
    <d v="2023-08-17T00:00:00"/>
    <x v="1"/>
    <n v="4"/>
    <s v="CJV"/>
    <s v="Secundaria"/>
    <n v="5.9523809523809521E-3"/>
    <n v="30"/>
    <x v="3"/>
    <s v="Ok"/>
    <x v="2"/>
    <s v="OK"/>
    <x v="0"/>
    <x v="0"/>
    <x v="0"/>
    <s v="8-2023"/>
  </r>
  <r>
    <s v="20604453489"/>
    <x v="36"/>
    <x v="19"/>
    <x v="172"/>
    <x v="173"/>
    <x v="172"/>
    <n v="2"/>
    <x v="15"/>
    <s v="PV04-01 BIS"/>
    <s v="PS 3 MZ.D LT.3 A.H. LOS CLAVELES"/>
    <x v="3"/>
    <x v="0"/>
    <d v="2023-08-17T00:00:00"/>
    <x v="2"/>
    <d v="2023-08-17T00:00:00"/>
    <x v="1"/>
    <n v="4"/>
    <s v="CJV"/>
    <s v="Secundaria"/>
    <n v="5.9523809523809521E-3"/>
    <n v="46"/>
    <x v="0"/>
    <s v="Ok"/>
    <x v="0"/>
    <s v="OK"/>
    <x v="0"/>
    <x v="0"/>
    <x v="0"/>
    <s v="8-2023"/>
  </r>
  <r>
    <s v="20604453489"/>
    <x v="36"/>
    <x v="19"/>
    <x v="173"/>
    <x v="174"/>
    <x v="173"/>
    <n v="2"/>
    <x v="5"/>
    <s v="PV04-01 BIS"/>
    <s v="200 MILLAS MZ. L LT. 16 "/>
    <x v="31"/>
    <x v="0"/>
    <d v="2023-08-17T00:00:00"/>
    <x v="2"/>
    <d v="2023-08-17T00:00:00"/>
    <x v="1"/>
    <n v="4"/>
    <s v="CJV"/>
    <s v="Secundaria"/>
    <n v="5.9523809523809521E-3"/>
    <n v="21"/>
    <x v="1"/>
    <s v="Ok"/>
    <x v="2"/>
    <s v="OK"/>
    <x v="0"/>
    <x v="0"/>
    <x v="0"/>
    <s v="8-2023"/>
  </r>
  <r>
    <s v="20297543653"/>
    <x v="25"/>
    <x v="22"/>
    <x v="174"/>
    <x v="175"/>
    <x v="174"/>
    <n v="3"/>
    <x v="28"/>
    <s v="Est., Pozos, P. Taller"/>
    <s v="AV EL SOL N° 310 - URB CIUDAD Y CAMPO "/>
    <x v="46"/>
    <x v="0"/>
    <d v="2023-08-17T00:00:00"/>
    <x v="2"/>
    <d v="2020-10-02T00:00:00"/>
    <x v="1"/>
    <n v="1"/>
    <s v="CJV"/>
    <s v="Principal"/>
    <n v="5.0251256281407036E-3"/>
    <n v="45"/>
    <x v="0"/>
    <s v="Ok"/>
    <x v="0"/>
    <s v="OK"/>
    <x v="0"/>
    <x v="0"/>
    <x v="0"/>
    <s v="No Aplica"/>
  </r>
  <r>
    <s v="20601724112"/>
    <x v="15"/>
    <x v="15"/>
    <x v="175"/>
    <x v="176"/>
    <x v="175"/>
    <n v="2"/>
    <x v="68"/>
    <s v="3RA VIA OSCAR BENAVIDES"/>
    <s v="AV. SAN FRANCISCO C.P. ME SAN PEDRO DE SAÑO"/>
    <x v="72"/>
    <x v="0"/>
    <d v="2023-08-17T00:00:00"/>
    <x v="2"/>
    <d v="2022-12-05T00:00:00"/>
    <x v="1"/>
    <n v="4"/>
    <s v="CJV"/>
    <s v="Principal"/>
    <n v="8.8495575221238937E-3"/>
    <n v="42"/>
    <x v="0"/>
    <s v="Ok"/>
    <x v="0"/>
    <s v="OK"/>
    <x v="0"/>
    <x v="0"/>
    <x v="0"/>
    <s v="No Aplica"/>
  </r>
  <r>
    <s v="20609754843"/>
    <x v="37"/>
    <x v="27"/>
    <x v="176"/>
    <x v="177"/>
    <x v="176"/>
    <n v="1"/>
    <x v="33"/>
    <s v="Estacion 04  - TBM"/>
    <s v="MZ 19 LOTE 13 BUENOS AIRES DE VILLA"/>
    <x v="18"/>
    <x v="0"/>
    <d v="2023-08-17T00:00:00"/>
    <x v="2"/>
    <d v="2022-09-15T00:00:00"/>
    <x v="1"/>
    <n v="1"/>
    <s v="CJV"/>
    <s v="Principal"/>
    <n v="8.3333333333333329E-2"/>
    <n v="40"/>
    <x v="4"/>
    <s v="Ok"/>
    <x v="0"/>
    <s v="OK"/>
    <x v="0"/>
    <x v="0"/>
    <x v="0"/>
    <s v="No Aplica"/>
  </r>
  <r>
    <s v="20477857826    "/>
    <x v="38"/>
    <x v="19"/>
    <x v="177"/>
    <x v="178"/>
    <x v="177"/>
    <n v="2"/>
    <x v="69"/>
    <s v="E-01,E-02,E-03, PV-01 Y PV-01 BIS"/>
    <s v="Calle 6 Pueblo Joven Constanzo Mz.B - Callao"/>
    <x v="5"/>
    <x v="0"/>
    <d v="2023-08-18T00:00:00"/>
    <x v="2"/>
    <d v="2020-08-05T00:00:00"/>
    <x v="0"/>
    <n v="1"/>
    <s v="CJV"/>
    <s v="Secundaria"/>
    <n v="5.9523809523809521E-3"/>
    <n v="57"/>
    <x v="5"/>
    <s v="Ok"/>
    <x v="0"/>
    <s v="OK"/>
    <x v="0"/>
    <x v="0"/>
    <x v="0"/>
    <s v="No Aplica"/>
  </r>
  <r>
    <n v="20521130327"/>
    <x v="39"/>
    <x v="7"/>
    <x v="178"/>
    <x v="179"/>
    <x v="178"/>
    <n v="1"/>
    <x v="70"/>
    <s v="ESTACION 01/ESTACION 09/ESTACION 11/ESTACION 12/DOVELAS/ESTACION 02"/>
    <s v="I SECTOR ASENT H. SAN FRANCISCO - TABLADA DE LURIN MZ 4TA LT 8"/>
    <x v="6"/>
    <x v="0"/>
    <d v="2023-08-19T00:00:00"/>
    <x v="2"/>
    <d v="2023-02-13T00:00:00"/>
    <x v="1"/>
    <n v="1"/>
    <s v="CJV"/>
    <s v="Secundaria"/>
    <n v="6.6666666666666671E-3"/>
    <n v="32"/>
    <x v="4"/>
    <s v="Ok"/>
    <x v="0"/>
    <s v="OK"/>
    <x v="0"/>
    <x v="0"/>
    <x v="0"/>
    <s v="No Aplica"/>
  </r>
  <r>
    <n v="20524172365"/>
    <x v="40"/>
    <x v="28"/>
    <x v="179"/>
    <x v="180"/>
    <x v="179"/>
    <n v="1"/>
    <x v="54"/>
    <s v="REVESTIMIENTO DE EDICULOS E25 26 27"/>
    <s v="URB. AEROPUERTO MZ. C LT. 17 "/>
    <x v="31"/>
    <x v="0"/>
    <d v="2023-08-19T00:00:00"/>
    <x v="2"/>
    <d v="2023-07-31T00:00:00"/>
    <x v="1"/>
    <n v="2"/>
    <s v="CJV"/>
    <s v="Principal"/>
    <n v="4.5454545454545456E-2"/>
    <n v="42"/>
    <x v="0"/>
    <s v="Ok"/>
    <x v="2"/>
    <s v="OK"/>
    <x v="0"/>
    <x v="0"/>
    <x v="0"/>
    <s v="No Aplica"/>
  </r>
  <r>
    <n v="20600172531"/>
    <x v="11"/>
    <x v="11"/>
    <x v="180"/>
    <x v="181"/>
    <x v="180"/>
    <n v="2"/>
    <x v="15"/>
    <s v="E12"/>
    <s v="JR. FEDERICO NORIEGA 404 URB MIGUEL GRAU"/>
    <x v="8"/>
    <x v="0"/>
    <d v="2023-08-19T00:00:00"/>
    <x v="0"/>
    <d v="2022-07-12T00:00:00"/>
    <x v="1"/>
    <n v="4"/>
    <s v="CJV"/>
    <s v="Principal"/>
    <n v="1.282051282051282E-2"/>
    <n v="26"/>
    <x v="3"/>
    <s v="Ok"/>
    <x v="0"/>
    <s v="OK"/>
    <x v="0"/>
    <x v="0"/>
    <x v="0"/>
    <s v="No Aplica"/>
  </r>
  <r>
    <n v="20538084761"/>
    <x v="1"/>
    <x v="1"/>
    <x v="181"/>
    <x v="182"/>
    <x v="181"/>
    <n v="2"/>
    <x v="71"/>
    <s v="ESTACION 03"/>
    <s v="CALLE C MZ. A LT 27 SECTOR IV CIUDAD CHALACO"/>
    <x v="31"/>
    <x v="0"/>
    <d v="2023-08-19T00:00:00"/>
    <x v="2"/>
    <d v="2023-04-20T00:00:00"/>
    <x v="0"/>
    <n v="4"/>
    <s v="CJV"/>
    <s v="Principal"/>
    <n v="8.4033613445378148E-3"/>
    <n v="22"/>
    <x v="1"/>
    <s v="Ok"/>
    <x v="2"/>
    <s v="OK"/>
    <x v="0"/>
    <x v="0"/>
    <x v="0"/>
    <s v="No Aplica"/>
  </r>
  <r>
    <n v="20538084761"/>
    <x v="1"/>
    <x v="1"/>
    <x v="182"/>
    <x v="183"/>
    <x v="182"/>
    <n v="2"/>
    <x v="72"/>
    <s v="E-26/27"/>
    <s v="CALLE CACHAY DIAZ, HORACIO 356 CHALET 1 PISO 1 SECTOR SANTA CATALINA "/>
    <x v="73"/>
    <x v="0"/>
    <d v="2023-08-19T00:00:00"/>
    <x v="2"/>
    <d v="2023-07-13T00:00:00"/>
    <x v="0"/>
    <n v="4"/>
    <s v="CJV"/>
    <s v="Principal"/>
    <n v="8.4033613445378148E-3"/>
    <n v="67"/>
    <x v="2"/>
    <s v="Ok"/>
    <x v="7"/>
    <s v="OK"/>
    <x v="0"/>
    <x v="0"/>
    <x v="0"/>
    <s v="No Aplica"/>
  </r>
  <r>
    <n v="20538084761"/>
    <x v="1"/>
    <x v="1"/>
    <x v="183"/>
    <x v="184"/>
    <x v="183"/>
    <n v="2"/>
    <x v="59"/>
    <s v="ESTACION 03"/>
    <s v="EL CONDOR MZ. N LT. 8"/>
    <x v="74"/>
    <x v="0"/>
    <d v="2023-08-19T00:00:00"/>
    <x v="2"/>
    <d v="2023-07-20T00:00:00"/>
    <x v="0"/>
    <n v="4"/>
    <s v="CJV"/>
    <s v="Principal"/>
    <n v="8.4033613445378148E-3"/>
    <n v="25"/>
    <x v="3"/>
    <s v="Ok"/>
    <x v="2"/>
    <s v="OK"/>
    <x v="0"/>
    <x v="0"/>
    <x v="0"/>
    <s v="No Aplica"/>
  </r>
  <r>
    <s v="20600375254"/>
    <x v="12"/>
    <x v="12"/>
    <x v="184"/>
    <x v="185"/>
    <x v="184"/>
    <n v="2"/>
    <x v="16"/>
    <s v="Estacion 02"/>
    <s v="Mz. D Lt 21 A.H Sol y Mar I Sector PECP"/>
    <x v="4"/>
    <x v="0"/>
    <d v="2023-08-19T00:00:00"/>
    <x v="2"/>
    <s v="25/05/2023"/>
    <x v="0"/>
    <n v="4"/>
    <s v="CJV"/>
    <s v="Principal"/>
    <n v="3.9215686274509803E-3"/>
    <n v="39"/>
    <x v="4"/>
    <s v="Ok"/>
    <x v="2"/>
    <s v="OK"/>
    <x v="0"/>
    <x v="0"/>
    <x v="0"/>
    <s v="No Aplica"/>
  </r>
  <r>
    <n v="20506662711"/>
    <x v="14"/>
    <x v="14"/>
    <x v="185"/>
    <x v="186"/>
    <x v="185"/>
    <n v="2"/>
    <x v="11"/>
    <s v="POZO 01 BIS"/>
    <s v="ASOC LAS DALIAS DE SANTA BARBARA MZB LT 12"/>
    <x v="37"/>
    <x v="0"/>
    <d v="2023-08-19T00:00:00"/>
    <x v="2"/>
    <d v="2023-07-18T00:00:00"/>
    <x v="1"/>
    <n v="4"/>
    <s v="CJV"/>
    <s v="Principal"/>
    <n v="2.8571428571428571E-2"/>
    <n v="31"/>
    <x v="3"/>
    <s v="Ok"/>
    <x v="0"/>
    <s v="OK"/>
    <x v="0"/>
    <x v="0"/>
    <x v="0"/>
    <s v="No Aplica"/>
  </r>
  <r>
    <n v="20513530481"/>
    <x v="27"/>
    <x v="23"/>
    <x v="186"/>
    <x v="187"/>
    <x v="186"/>
    <n v="2"/>
    <x v="52"/>
    <s v="Estacion 08"/>
    <s v="CALLE LAS ANEMONAS 575 PISO 3 LAS FLORES SAN JUAN DE LURIGANCHO"/>
    <x v="3"/>
    <x v="0"/>
    <d v="2023-08-19T00:00:00"/>
    <x v="2"/>
    <d v="2022-06-20T00:00:00"/>
    <x v="1"/>
    <n v="4"/>
    <s v="CJV"/>
    <s v="Principal"/>
    <n v="1.5873015873015872E-2"/>
    <n v="30"/>
    <x v="3"/>
    <s v="Ok"/>
    <x v="0"/>
    <s v="OK"/>
    <x v="0"/>
    <x v="0"/>
    <x v="0"/>
    <s v="No Aplica"/>
  </r>
  <r>
    <n v="20603639520"/>
    <x v="41"/>
    <x v="29"/>
    <x v="187"/>
    <x v="188"/>
    <x v="187"/>
    <n v="2"/>
    <x v="73"/>
    <s v="SUBCONTRATO DE MOVIMIENTO DE TIERRAS Y OBRAS CIVILES PARA 3ERA VIA &quot;PARQUE MURILLO&quot;"/>
    <s v="MZ F LT 16 GRUPO 10"/>
    <x v="45"/>
    <x v="0"/>
    <d v="2023-08-20T00:00:00"/>
    <x v="2"/>
    <d v="2023-01-13T00:00:00"/>
    <x v="1"/>
    <n v="4"/>
    <s v="CJV"/>
    <s v="Principal"/>
    <n v="5.2910052910052907E-3"/>
    <n v="35"/>
    <x v="4"/>
    <s v="Ok"/>
    <x v="0"/>
    <s v="OK"/>
    <x v="0"/>
    <x v="0"/>
    <x v="0"/>
    <s v="No Aplica"/>
  </r>
  <r>
    <n v="20603639520"/>
    <x v="41"/>
    <x v="29"/>
    <x v="188"/>
    <x v="189"/>
    <x v="188"/>
    <n v="2"/>
    <x v="42"/>
    <s v="MOVIMIENTO DE TIERRAS Y OBRAS CIVILES PARA LA ESTACIÓN E-11 “PARQUE MURILLO, ETAPA 2”."/>
    <s v="LOS ARTESANOS 295 3RA ETAPA"/>
    <x v="15"/>
    <x v="0"/>
    <d v="2023-08-20T00:00:00"/>
    <x v="2"/>
    <d v="2023-01-16T00:00:00"/>
    <x v="1"/>
    <n v="4"/>
    <s v="CJV"/>
    <s v="Principal"/>
    <n v="5.2910052910052907E-3"/>
    <n v="30"/>
    <x v="3"/>
    <s v="Ok"/>
    <x v="0"/>
    <s v="OK"/>
    <x v="0"/>
    <x v="0"/>
    <x v="0"/>
    <s v="No Aplica"/>
  </r>
  <r>
    <n v="20603639520"/>
    <x v="41"/>
    <x v="29"/>
    <x v="189"/>
    <x v="190"/>
    <x v="189"/>
    <n v="2"/>
    <x v="16"/>
    <s v="SUBCONTRATO DE MOVIMIENTO DE TIERRAS Y OBRAS CIVILES PARA 3ERA VIA &quot;PARQUE MURILLO&quot;"/>
    <s v="ANDRES A. CACERES ZONA L HUAYCAN "/>
    <x v="2"/>
    <x v="0"/>
    <d v="2023-08-20T00:00:00"/>
    <x v="2"/>
    <d v="2023-02-07T00:00:00"/>
    <x v="1"/>
    <n v="4"/>
    <s v="CJV"/>
    <s v="Principal"/>
    <n v="5.2910052910052907E-3"/>
    <n v="40"/>
    <x v="4"/>
    <s v="Ok"/>
    <x v="1"/>
    <s v="OK"/>
    <x v="0"/>
    <x v="0"/>
    <x v="0"/>
    <s v="No Aplica"/>
  </r>
  <r>
    <n v="20538084761"/>
    <x v="1"/>
    <x v="1"/>
    <x v="190"/>
    <x v="191"/>
    <x v="190"/>
    <n v="2"/>
    <x v="59"/>
    <s v="ESTACION 03"/>
    <s v="SANTIAGO ANTUNEZ DE MAYOLO MZ. A LT. 3"/>
    <x v="75"/>
    <x v="0"/>
    <d v="2023-08-20T00:00:00"/>
    <x v="2"/>
    <d v="2023-07-24T00:00:00"/>
    <x v="0"/>
    <n v="4"/>
    <s v="CJV"/>
    <s v="Principal"/>
    <n v="8.4033613445378148E-3"/>
    <n v="28"/>
    <x v="3"/>
    <s v="Ok"/>
    <x v="0"/>
    <s v="OK"/>
    <x v="0"/>
    <x v="0"/>
    <x v="0"/>
    <s v="No Aplica"/>
  </r>
  <r>
    <s v="20604453489"/>
    <x v="36"/>
    <x v="19"/>
    <x v="191"/>
    <x v="192"/>
    <x v="191"/>
    <n v="1"/>
    <x v="74"/>
    <s v="PV04-01 BIS"/>
    <s v="Malecon Leguia s/n  Huanuco"/>
    <x v="76"/>
    <x v="1"/>
    <d v="2023-08-20T00:00:00"/>
    <x v="2"/>
    <d v="2023-06-15T00:00:00"/>
    <x v="1"/>
    <n v="1"/>
    <s v="CJV"/>
    <s v="Secundaria"/>
    <n v="5.9523809523809521E-3"/>
    <n v="37"/>
    <x v="4"/>
    <s v="Ok"/>
    <x v="0"/>
    <s v="OK"/>
    <x v="0"/>
    <x v="0"/>
    <x v="0"/>
    <s v="No Aplica"/>
  </r>
  <r>
    <s v="20547422407"/>
    <x v="42"/>
    <x v="19"/>
    <x v="192"/>
    <x v="193"/>
    <x v="192"/>
    <n v="1"/>
    <x v="30"/>
    <s v="PV04 01BIS"/>
    <s v="Vigen del Rosario Mz.73 Lt.2 - Arequipa"/>
    <x v="77"/>
    <x v="0"/>
    <d v="2023-08-21T00:00:00"/>
    <x v="2"/>
    <d v="2022-10-04T00:00:00"/>
    <x v="0"/>
    <n v="1"/>
    <s v="CJV"/>
    <s v="Principal"/>
    <n v="5.9523809523809521E-3"/>
    <n v="29"/>
    <x v="3"/>
    <s v="Ok"/>
    <x v="0"/>
    <s v="OK"/>
    <x v="0"/>
    <x v="0"/>
    <x v="0"/>
    <s v="No Aplica"/>
  </r>
  <r>
    <s v="20547422407"/>
    <x v="42"/>
    <x v="19"/>
    <x v="193"/>
    <x v="194"/>
    <x v="193"/>
    <n v="1"/>
    <x v="30"/>
    <s v="PV04 01BIS"/>
    <s v="Ciudad de Dios H-11 - Arequipa"/>
    <x v="77"/>
    <x v="0"/>
    <d v="2023-08-21T00:00:00"/>
    <x v="2"/>
    <d v="2021-01-28T00:00:00"/>
    <x v="0"/>
    <n v="1"/>
    <s v="CJV"/>
    <s v="Principal"/>
    <n v="5.9523809523809521E-3"/>
    <n v="38"/>
    <x v="4"/>
    <s v="Ok"/>
    <x v="0"/>
    <s v="OK"/>
    <x v="0"/>
    <x v="0"/>
    <x v="0"/>
    <s v="No Aplica"/>
  </r>
  <r>
    <s v="20547422407"/>
    <x v="42"/>
    <x v="19"/>
    <x v="194"/>
    <x v="195"/>
    <x v="194"/>
    <n v="1"/>
    <x v="75"/>
    <s v="PV04 01BIS"/>
    <s v="Asent. H Daniel Alcides Carrion MZ. M Lt. 10"/>
    <x v="11"/>
    <x v="1"/>
    <d v="2023-08-21T00:00:00"/>
    <x v="2"/>
    <d v="2023-07-06T00:00:00"/>
    <x v="0"/>
    <n v="2"/>
    <s v="CJV"/>
    <s v="Principal"/>
    <n v="5.9523809523809521E-3"/>
    <n v="31"/>
    <x v="3"/>
    <s v="Ok"/>
    <x v="0"/>
    <s v="OK"/>
    <x v="0"/>
    <x v="0"/>
    <x v="0"/>
    <s v="No Aplica"/>
  </r>
  <r>
    <s v="20297543653"/>
    <x v="25"/>
    <x v="22"/>
    <x v="195"/>
    <x v="196"/>
    <x v="195"/>
    <n v="3"/>
    <x v="28"/>
    <s v="Est., Pozos, P. Taller"/>
    <s v="AV LOS JAZMINES N° 450 EL HERMITAÑO"/>
    <x v="78"/>
    <x v="0"/>
    <d v="2023-08-21T00:00:00"/>
    <x v="2"/>
    <d v="2020-08-12T00:00:00"/>
    <x v="1"/>
    <n v="1"/>
    <s v="CJV"/>
    <s v="Principal"/>
    <n v="5.0251256281407036E-3"/>
    <n v="46"/>
    <x v="0"/>
    <s v="Ok"/>
    <x v="0"/>
    <s v="OK"/>
    <x v="0"/>
    <x v="0"/>
    <x v="0"/>
    <s v="No Aplica"/>
  </r>
  <r>
    <n v="20550163480"/>
    <x v="29"/>
    <x v="24"/>
    <x v="196"/>
    <x v="197"/>
    <x v="196"/>
    <n v="2"/>
    <x v="39"/>
    <s v="ESTACION 1 TBM, ESTACION 08, ESTACION 1, ESTACION 02"/>
    <s v="CALLE 15 URB. CAMPOY MZ. MLT.1E"/>
    <x v="3"/>
    <x v="0"/>
    <d v="2023-08-21T00:00:00"/>
    <x v="2"/>
    <d v="2023-06-20T00:00:00"/>
    <x v="1"/>
    <n v="4"/>
    <s v="CJV"/>
    <s v="Principal"/>
    <n v="5.2631578947368418E-2"/>
    <n v="41"/>
    <x v="0"/>
    <s v="Ok"/>
    <x v="0"/>
    <s v="OK"/>
    <x v="0"/>
    <x v="0"/>
    <x v="0"/>
    <s v="No Aplica"/>
  </r>
  <r>
    <s v="20601724112"/>
    <x v="15"/>
    <x v="15"/>
    <x v="197"/>
    <x v="198"/>
    <x v="197"/>
    <n v="2"/>
    <x v="42"/>
    <s v="3RA VIA OSCAR BENAVIDES"/>
    <s v="CALLE 7 ASOC. LA ENCALADA ETAPA 1 MZ G LT. 43"/>
    <x v="63"/>
    <x v="0"/>
    <d v="2023-08-22T00:00:00"/>
    <x v="2"/>
    <d v="2023-05-25T00:00:00"/>
    <x v="1"/>
    <n v="4"/>
    <s v="CJV"/>
    <s v="Principal"/>
    <n v="8.8495575221238937E-3"/>
    <n v="38"/>
    <x v="4"/>
    <s v="Ok"/>
    <x v="6"/>
    <s v="OK"/>
    <x v="0"/>
    <x v="0"/>
    <x v="0"/>
    <s v="No Aplica"/>
  </r>
  <r>
    <s v="20562668871"/>
    <x v="43"/>
    <x v="29"/>
    <x v="198"/>
    <x v="199"/>
    <x v="198"/>
    <n v="2"/>
    <x v="76"/>
    <s v="MOVIMIENTO DE TIERRAS Y OBRAS CIVILES PARA LA ESTACIÓN E-11 “PARQUE MURILLO, ETAPA 2”."/>
    <s v="JR.RAMON CASTILLA MZ.Ñ LT.04"/>
    <x v="79"/>
    <x v="0"/>
    <d v="2023-08-23T00:00:00"/>
    <x v="2"/>
    <d v="2023-01-26T00:00:00"/>
    <x v="1"/>
    <n v="4"/>
    <s v="CJV"/>
    <s v="Secundaria"/>
    <n v="5.2910052910052907E-3"/>
    <n v="54"/>
    <x v="5"/>
    <s v="Ok"/>
    <x v="0"/>
    <s v="OK"/>
    <x v="0"/>
    <x v="0"/>
    <x v="0"/>
    <s v="No Aplica"/>
  </r>
  <r>
    <s v="20562668871"/>
    <x v="43"/>
    <x v="29"/>
    <x v="199"/>
    <x v="200"/>
    <x v="199"/>
    <n v="2"/>
    <x v="77"/>
    <s v="MOVIMIENTO DE TIERRAS Y OBRAS CIVILES PARA LA ESTACIÓN E-11 “PARQUE MURILLO, ETAPA 2”."/>
    <s v="MZ ULT.18 COOP LA UNION "/>
    <x v="80"/>
    <x v="0"/>
    <d v="2023-08-23T00:00:00"/>
    <x v="2"/>
    <m/>
    <x v="1"/>
    <n v="4"/>
    <s v="CJV"/>
    <s v="Secundaria"/>
    <n v="5.2910052910052907E-3"/>
    <n v="51"/>
    <x v="5"/>
    <s v="Ok"/>
    <x v="0"/>
    <s v="OK"/>
    <x v="0"/>
    <x v="0"/>
    <x v="0"/>
    <s v="No Aplica"/>
  </r>
  <r>
    <n v="20603639520"/>
    <x v="41"/>
    <x v="29"/>
    <x v="200"/>
    <x v="201"/>
    <x v="200"/>
    <n v="2"/>
    <x v="42"/>
    <s v="MOVIMIENTO DE TIERRAS Y OBRAS CIVILES PARA LA ESTACIÓN E-11 “PARQUE MURILLO, ETAPA 2”."/>
    <s v="UCV 149 LT 51 ASENT.H HUAYCAN ZONA J"/>
    <x v="2"/>
    <x v="0"/>
    <d v="2023-08-23T00:00:00"/>
    <x v="2"/>
    <d v="2023-06-05T00:00:00"/>
    <x v="1"/>
    <n v="4"/>
    <s v="CJV"/>
    <s v="Principal"/>
    <n v="5.2910052910052907E-3"/>
    <n v="39"/>
    <x v="4"/>
    <s v="Ok"/>
    <x v="1"/>
    <s v="OK"/>
    <x v="0"/>
    <x v="0"/>
    <x v="0"/>
    <s v="No Aplica"/>
  </r>
  <r>
    <s v="20471333604"/>
    <x v="44"/>
    <x v="30"/>
    <x v="201"/>
    <x v="202"/>
    <x v="201"/>
    <n v="1"/>
    <x v="78"/>
    <s v="OFICINA DE INFORMACIÓN PERMANENTE"/>
    <s v="Pasaje El Carmen 172 Pedregal Alto"/>
    <x v="60"/>
    <x v="0"/>
    <d v="2023-08-23T00:00:00"/>
    <x v="0"/>
    <d v="2023-04-24T00:00:00"/>
    <x v="1"/>
    <n v="1"/>
    <s v="EPC"/>
    <s v="Principal"/>
    <n v="2.564102564102564E-2"/>
    <n v="42"/>
    <x v="0"/>
    <s v="Ok"/>
    <x v="0"/>
    <s v="OK"/>
    <x v="0"/>
    <x v="0"/>
    <x v="0"/>
    <s v="No Aplica"/>
  </r>
  <r>
    <s v="20600375254"/>
    <x v="12"/>
    <x v="12"/>
    <x v="202"/>
    <x v="203"/>
    <x v="202"/>
    <n v="2"/>
    <x v="79"/>
    <s v="Relleno E04-Pozo 01 Bis"/>
    <s v="Jr. Jorge Chavez 343"/>
    <x v="81"/>
    <x v="0"/>
    <d v="2023-08-23T00:00:00"/>
    <x v="2"/>
    <d v="2023-07-13T00:00:00"/>
    <x v="0"/>
    <n v="4"/>
    <s v="CJV"/>
    <s v="Principal"/>
    <n v="3.9215686274509803E-3"/>
    <n v="45"/>
    <x v="0"/>
    <s v="Ok"/>
    <x v="5"/>
    <s v="OK"/>
    <x v="0"/>
    <x v="0"/>
    <x v="0"/>
    <s v="No Aplica"/>
  </r>
  <r>
    <s v="20604453489"/>
    <x v="36"/>
    <x v="19"/>
    <x v="203"/>
    <x v="204"/>
    <x v="203"/>
    <n v="1"/>
    <x v="38"/>
    <s v="PV04-01 BIS"/>
    <s v="JR. LOS ARRAYANES 1060 PISO 2 URB LAS VIOLETAS"/>
    <x v="3"/>
    <x v="1"/>
    <d v="2023-08-23T00:00:00"/>
    <x v="2"/>
    <d v="2023-08-12T00:00:00"/>
    <x v="1"/>
    <n v="1"/>
    <s v="CJV"/>
    <s v="Secundaria"/>
    <n v="5.9523809523809521E-3"/>
    <n v="27"/>
    <x v="3"/>
    <s v="Ok"/>
    <x v="0"/>
    <s v="OK"/>
    <x v="0"/>
    <x v="0"/>
    <x v="0"/>
    <s v="8-2023"/>
  </r>
  <r>
    <n v="20603070446"/>
    <x v="45"/>
    <x v="10"/>
    <x v="204"/>
    <x v="205"/>
    <x v="204"/>
    <n v="1"/>
    <x v="80"/>
    <s v="ESTACION 01 "/>
    <s v="URB ALAMEDA DEL PINAR MZ Z LT 38 "/>
    <x v="68"/>
    <x v="0"/>
    <d v="2023-08-23T00:00:00"/>
    <x v="2"/>
    <d v="2023-02-07T00:00:00"/>
    <x v="1"/>
    <n v="4"/>
    <s v="CJV"/>
    <s v="Secundaria"/>
    <n v="6.41025641025641E-3"/>
    <n v="24"/>
    <x v="3"/>
    <s v="Ok"/>
    <x v="0"/>
    <s v="OK"/>
    <x v="0"/>
    <x v="0"/>
    <x v="0"/>
    <s v="No Aplica"/>
  </r>
  <r>
    <n v="20603070446"/>
    <x v="45"/>
    <x v="10"/>
    <x v="205"/>
    <x v="206"/>
    <x v="205"/>
    <n v="1"/>
    <x v="81"/>
    <s v="ESTACION 01 "/>
    <s v="JR JOSE PARDO 425 P.J. EL PROGRESO 1ER SECTOR "/>
    <x v="12"/>
    <x v="0"/>
    <d v="2023-08-23T00:00:00"/>
    <x v="2"/>
    <d v="2023-01-31T00:00:00"/>
    <x v="1"/>
    <n v="2"/>
    <s v="CJV"/>
    <s v="Secundaria"/>
    <n v="6.41025641025641E-3"/>
    <n v="25"/>
    <x v="3"/>
    <s v="Ok"/>
    <x v="0"/>
    <s v="OK"/>
    <x v="0"/>
    <x v="0"/>
    <x v="0"/>
    <s v="No Aplica"/>
  </r>
  <r>
    <n v="20603070446"/>
    <x v="45"/>
    <x v="10"/>
    <x v="206"/>
    <x v="207"/>
    <x v="206"/>
    <n v="1"/>
    <x v="82"/>
    <s v="ESTACION 01 "/>
    <s v="BAYOVAR MZ 23 LT 18 "/>
    <x v="48"/>
    <x v="0"/>
    <d v="2023-08-23T00:00:00"/>
    <x v="2"/>
    <d v="2022-06-16T00:00:00"/>
    <x v="1"/>
    <n v="2"/>
    <s v="CJV"/>
    <s v="Secundaria"/>
    <n v="6.41025641025641E-3"/>
    <n v="40"/>
    <x v="4"/>
    <s v="Ok"/>
    <x v="0"/>
    <s v="OK"/>
    <x v="0"/>
    <x v="0"/>
    <x v="0"/>
    <s v="No Aplica"/>
  </r>
  <r>
    <n v="20603070446"/>
    <x v="45"/>
    <x v="10"/>
    <x v="207"/>
    <x v="208"/>
    <x v="207"/>
    <n v="1"/>
    <x v="83"/>
    <s v="ESTACION 01 "/>
    <s v="RES BARCELONA MZ F LT 18 "/>
    <x v="12"/>
    <x v="0"/>
    <d v="2023-08-23T00:00:00"/>
    <x v="2"/>
    <d v="2023-01-31T00:00:00"/>
    <x v="1"/>
    <n v="2"/>
    <s v="CJV"/>
    <s v="Secundaria"/>
    <n v="6.41025641025641E-3"/>
    <n v="33"/>
    <x v="4"/>
    <s v="Ok"/>
    <x v="0"/>
    <s v="OK"/>
    <x v="0"/>
    <x v="0"/>
    <x v="0"/>
    <s v="No Aplica"/>
  </r>
  <r>
    <n v="20603070446"/>
    <x v="45"/>
    <x v="10"/>
    <x v="208"/>
    <x v="209"/>
    <x v="208"/>
    <n v="1"/>
    <x v="83"/>
    <s v="ESTACION 01 "/>
    <s v="PSJ LOS WILCAS MZ 13 LT 13 COMUNID. CAMPESINA SAN JUAN VILLA VILCABAMBA"/>
    <x v="82"/>
    <x v="0"/>
    <d v="2023-08-23T00:00:00"/>
    <x v="3"/>
    <d v="2022-09-17T00:00:00"/>
    <x v="1"/>
    <n v="2"/>
    <s v="CJV"/>
    <s v="Secundaria"/>
    <n v="6.41025641025641E-3"/>
    <n v="36"/>
    <x v="4"/>
    <s v="Ok"/>
    <x v="0"/>
    <s v="OK"/>
    <x v="0"/>
    <x v="0"/>
    <x v="0"/>
    <s v="No Aplica"/>
  </r>
  <r>
    <n v="20603070446"/>
    <x v="45"/>
    <x v="10"/>
    <x v="209"/>
    <x v="210"/>
    <x v="209"/>
    <n v="1"/>
    <x v="4"/>
    <s v="ESTACION 01 "/>
    <s v="JR LAS ESTRELLAS 2642 COOP LOS ANGELES "/>
    <x v="48"/>
    <x v="0"/>
    <d v="2023-08-23T00:00:00"/>
    <x v="2"/>
    <d v="2022-06-04T00:00:00"/>
    <x v="1"/>
    <n v="2"/>
    <s v="CJV"/>
    <s v="Secundaria"/>
    <n v="6.41025641025641E-3"/>
    <n v="45"/>
    <x v="0"/>
    <s v="Ok"/>
    <x v="0"/>
    <s v="OK"/>
    <x v="0"/>
    <x v="0"/>
    <x v="0"/>
    <s v="No Aplica"/>
  </r>
  <r>
    <n v="20603070446"/>
    <x v="45"/>
    <x v="10"/>
    <x v="210"/>
    <x v="211"/>
    <x v="210"/>
    <n v="1"/>
    <x v="83"/>
    <s v="ESTACION 01 "/>
    <s v="CAS SAN LUIS "/>
    <x v="83"/>
    <x v="0"/>
    <d v="2023-08-23T00:00:00"/>
    <x v="2"/>
    <d v="2022-09-17T00:00:00"/>
    <x v="1"/>
    <n v="2"/>
    <s v="CJV"/>
    <s v="Secundaria"/>
    <n v="6.41025641025641E-3"/>
    <n v="40"/>
    <x v="4"/>
    <s v="Ok"/>
    <x v="0"/>
    <s v="OK"/>
    <x v="0"/>
    <x v="0"/>
    <x v="0"/>
    <s v="No Aplica"/>
  </r>
  <r>
    <n v="20603070446"/>
    <x v="45"/>
    <x v="10"/>
    <x v="211"/>
    <x v="212"/>
    <x v="211"/>
    <n v="1"/>
    <x v="80"/>
    <s v="ESTACION 01 "/>
    <s v="ASENT H BAYOBAR MZ 16 LT 20 "/>
    <x v="48"/>
    <x v="0"/>
    <d v="2023-08-23T00:00:00"/>
    <x v="2"/>
    <d v="2023-02-01T00:00:00"/>
    <x v="1"/>
    <n v="2"/>
    <s v="CJV"/>
    <s v="Secundaria"/>
    <n v="6.41025641025641E-3"/>
    <n v="23"/>
    <x v="1"/>
    <s v="Ok"/>
    <x v="0"/>
    <s v="OK"/>
    <x v="0"/>
    <x v="0"/>
    <x v="0"/>
    <s v="No Aplica"/>
  </r>
  <r>
    <s v="20504138292"/>
    <x v="10"/>
    <x v="10"/>
    <x v="212"/>
    <x v="213"/>
    <x v="212"/>
    <n v="1"/>
    <x v="30"/>
    <s v="E03"/>
    <s v="CALLE  APOLO 187 URB. OLIMPO"/>
    <x v="2"/>
    <x v="0"/>
    <d v="2023-08-23T00:00:00"/>
    <x v="2"/>
    <d v="2021-02-12T00:00:00"/>
    <x v="1"/>
    <n v="2"/>
    <s v="CJV"/>
    <s v="Principal"/>
    <n v="6.41025641025641E-3"/>
    <n v="26"/>
    <x v="3"/>
    <s v="Ok"/>
    <x v="1"/>
    <s v="OK"/>
    <x v="0"/>
    <x v="0"/>
    <x v="0"/>
    <s v="No Aplica"/>
  </r>
  <r>
    <s v="20504138292"/>
    <x v="10"/>
    <x v="10"/>
    <x v="213"/>
    <x v="214"/>
    <x v="213"/>
    <n v="1"/>
    <x v="84"/>
    <s v="PV02"/>
    <s v="MZ N LOTE 17 URB LLUCYANA"/>
    <x v="12"/>
    <x v="0"/>
    <d v="2023-08-23T00:00:00"/>
    <x v="2"/>
    <d v="2020-11-05T00:00:00"/>
    <x v="1"/>
    <n v="2"/>
    <s v="CJV"/>
    <s v="Principal"/>
    <n v="6.41025641025641E-3"/>
    <n v="44"/>
    <x v="0"/>
    <s v="Ok"/>
    <x v="0"/>
    <s v="OK"/>
    <x v="0"/>
    <x v="0"/>
    <x v="0"/>
    <s v="No Aplica"/>
  </r>
  <r>
    <s v="20504138292"/>
    <x v="10"/>
    <x v="10"/>
    <x v="214"/>
    <x v="215"/>
    <x v="214"/>
    <n v="2"/>
    <x v="15"/>
    <s v="E-01"/>
    <s v="ASENT H LAS PALMERAS MZ D LT 24 "/>
    <x v="84"/>
    <x v="0"/>
    <d v="2023-08-23T00:00:00"/>
    <x v="3"/>
    <d v="2023-07-04T00:00:00"/>
    <x v="1"/>
    <n v="4"/>
    <s v="CJV"/>
    <s v="Principal"/>
    <n v="6.41025641025641E-3"/>
    <n v="34"/>
    <x v="4"/>
    <s v="Ok"/>
    <x v="0"/>
    <s v="OK"/>
    <x v="0"/>
    <x v="0"/>
    <x v="0"/>
    <s v="No Aplica"/>
  </r>
  <r>
    <n v="20601010128"/>
    <x v="35"/>
    <x v="26"/>
    <x v="215"/>
    <x v="216"/>
    <x v="215"/>
    <n v="2"/>
    <x v="5"/>
    <s v="ESTACION 27"/>
    <s v="ASENT. H. JAVIER HERAUD MZ.N LT.12"/>
    <x v="2"/>
    <x v="0"/>
    <d v="2023-08-24T00:00:00"/>
    <x v="2"/>
    <d v="2023-05-01T00:00:00"/>
    <x v="1"/>
    <n v="4"/>
    <s v="CJV"/>
    <s v="Principal"/>
    <n v="1.8181818181818181E-2"/>
    <n v="37"/>
    <x v="4"/>
    <s v="Ok"/>
    <x v="1"/>
    <s v="OK"/>
    <x v="0"/>
    <x v="0"/>
    <x v="0"/>
    <s v="No Aplica"/>
  </r>
  <r>
    <n v="20419278875"/>
    <x v="8"/>
    <x v="8"/>
    <x v="216"/>
    <x v="217"/>
    <x v="216"/>
    <n v="2"/>
    <x v="11"/>
    <s v="Estacion 08 y 09"/>
    <s v="TERRAZAS DE CATALINA HUANCA MZ. S LT 1 COMITÉ 2"/>
    <x v="23"/>
    <x v="0"/>
    <d v="2023-08-24T00:00:00"/>
    <x v="5"/>
    <d v="2022-12-19T00:00:00"/>
    <x v="0"/>
    <n v="1"/>
    <s v="CJV"/>
    <s v="Principal"/>
    <n v="2.5000000000000001E-2"/>
    <n v="48"/>
    <x v="0"/>
    <s v="Ok"/>
    <x v="3"/>
    <s v="OK"/>
    <x v="0"/>
    <x v="0"/>
    <x v="0"/>
    <s v="No Aplica"/>
  </r>
  <r>
    <s v="20504138292"/>
    <x v="10"/>
    <x v="10"/>
    <x v="217"/>
    <x v="218"/>
    <x v="217"/>
    <n v="2"/>
    <x v="16"/>
    <s v="E-01"/>
    <s v="MZ N LT 14 SAN GENARO "/>
    <x v="18"/>
    <x v="0"/>
    <d v="2023-08-24T00:00:00"/>
    <x v="3"/>
    <d v="2023-07-04T00:00:00"/>
    <x v="1"/>
    <n v="4"/>
    <s v="CJV"/>
    <s v="Principal"/>
    <n v="6.41025641025641E-3"/>
    <n v="43"/>
    <x v="0"/>
    <s v="Ok"/>
    <x v="0"/>
    <s v="OK"/>
    <x v="0"/>
    <x v="0"/>
    <x v="0"/>
    <s v="No Aplica"/>
  </r>
  <r>
    <n v="20508430681"/>
    <x v="46"/>
    <x v="31"/>
    <x v="218"/>
    <x v="219"/>
    <x v="218"/>
    <n v="2"/>
    <x v="65"/>
    <s v="SUMINISTRO E INSTALACION DE PANELES VITRIFICADOS EN E1, E2, E3, E14 Y E15"/>
    <s v="ALEJANDRO PERALLA MZ. LL LT.3 "/>
    <x v="42"/>
    <x v="0"/>
    <d v="2023-08-24T00:00:00"/>
    <x v="2"/>
    <d v="2023-08-01T00:00:00"/>
    <x v="1"/>
    <n v="4"/>
    <s v="CJV"/>
    <s v="Principal"/>
    <n v="2.7027027027027029E-2"/>
    <n v="36"/>
    <x v="4"/>
    <s v="Ok"/>
    <x v="0"/>
    <s v="OK"/>
    <x v="0"/>
    <x v="0"/>
    <x v="0"/>
    <s v="8-2023"/>
  </r>
  <r>
    <n v="20521130327"/>
    <x v="39"/>
    <x v="7"/>
    <x v="219"/>
    <x v="220"/>
    <x v="219"/>
    <n v="1"/>
    <x v="70"/>
    <s v="ESTACION 01/ESTACION 09/ESTACION 11/ESTACION 12/DOVELAS/ESTACION 02"/>
    <s v="CULTURA PERUANA MODERNA LOTE 38 Y 39 MZ A 33"/>
    <x v="63"/>
    <x v="0"/>
    <d v="2023-08-25T00:00:00"/>
    <x v="2"/>
    <d v="2023-08-01T00:00:00"/>
    <x v="1"/>
    <n v="1"/>
    <s v="CJV"/>
    <s v="Secundaria"/>
    <n v="6.6666666666666671E-3"/>
    <n v="41"/>
    <x v="0"/>
    <s v="Ok"/>
    <x v="6"/>
    <s v="OK"/>
    <x v="0"/>
    <x v="0"/>
    <x v="0"/>
    <s v="8-2023"/>
  </r>
  <r>
    <s v="20504138292"/>
    <x v="10"/>
    <x v="10"/>
    <x v="220"/>
    <x v="221"/>
    <x v="220"/>
    <n v="2"/>
    <x v="59"/>
    <s v="E-01"/>
    <s v="MZ G LT 1 A.P J BUENOS AIRES DE JOSE CARLOS MARIATEGUI "/>
    <x v="85"/>
    <x v="0"/>
    <d v="2023-08-25T00:00:00"/>
    <x v="2"/>
    <d v="2022-12-26T00:00:00"/>
    <x v="1"/>
    <n v="4"/>
    <s v="CJV"/>
    <s v="Principal"/>
    <n v="6.41025641025641E-3"/>
    <n v="37"/>
    <x v="4"/>
    <s v="Ok"/>
    <x v="0"/>
    <s v="OK"/>
    <x v="0"/>
    <x v="0"/>
    <x v="0"/>
    <s v="No Aplica"/>
  </r>
  <r>
    <s v="20601724112"/>
    <x v="15"/>
    <x v="15"/>
    <x v="221"/>
    <x v="222"/>
    <x v="221"/>
    <n v="1"/>
    <x v="85"/>
    <s v="3RA VIA OSCAR BENAVIDES"/>
    <s v="CALLE S/N URB. PAMPLONA MZ M-1 LT 15"/>
    <x v="21"/>
    <x v="0"/>
    <d v="2023-08-25T00:00:00"/>
    <x v="2"/>
    <d v="2023-04-26T00:00:00"/>
    <x v="1"/>
    <n v="1"/>
    <s v="CJV"/>
    <s v="Principal"/>
    <n v="8.8495575221238937E-3"/>
    <n v="28"/>
    <x v="3"/>
    <s v="Ok"/>
    <x v="0"/>
    <s v="OK"/>
    <x v="0"/>
    <x v="0"/>
    <x v="0"/>
    <s v="No Aplica"/>
  </r>
  <r>
    <s v="20603387504"/>
    <x v="16"/>
    <x v="16"/>
    <x v="222"/>
    <x v="223"/>
    <x v="222"/>
    <n v="2"/>
    <x v="14"/>
    <s v="EJECUCION DE PISOS DE CONCRETO Y CONTRAPISO E-14 y E-15 "/>
    <s v="ASENT. H. LAS AMERICAS MZ. M LT. 3"/>
    <x v="3"/>
    <x v="0"/>
    <d v="2023-08-25T00:00:00"/>
    <x v="0"/>
    <d v="2023-05-15T00:00:00"/>
    <x v="1"/>
    <n v="4"/>
    <s v="CJV"/>
    <s v="Principal"/>
    <n v="1.4925373134328358E-2"/>
    <n v="37"/>
    <x v="4"/>
    <s v="Ok"/>
    <x v="0"/>
    <s v="OK"/>
    <x v="0"/>
    <x v="0"/>
    <x v="0"/>
    <s v="No Aplica"/>
  </r>
  <r>
    <s v="20602052193"/>
    <x v="19"/>
    <x v="17"/>
    <x v="223"/>
    <x v="224"/>
    <x v="223"/>
    <n v="2"/>
    <x v="5"/>
    <s v="E-27"/>
    <s v="P6J. 10 MZ.N LT.10 ASENT.HJAVIER HERAUND"/>
    <x v="2"/>
    <x v="0"/>
    <d v="2023-08-25T00:00:00"/>
    <x v="2"/>
    <d v="2022-11-01T00:00:00"/>
    <x v="1"/>
    <n v="4"/>
    <s v="CJV"/>
    <s v="Secundaria"/>
    <n v="1.2500000000000001E-2"/>
    <n v="41"/>
    <x v="0"/>
    <s v="Ok"/>
    <x v="1"/>
    <s v="OK"/>
    <x v="0"/>
    <x v="0"/>
    <x v="0"/>
    <s v="No Aplica"/>
  </r>
  <r>
    <s v="20602052193"/>
    <x v="19"/>
    <x v="17"/>
    <x v="224"/>
    <x v="225"/>
    <x v="224"/>
    <n v="2"/>
    <x v="5"/>
    <s v="E-25"/>
    <s v="AAHH SAN FRANCISCO DE ATE MZ A LT 59"/>
    <x v="2"/>
    <x v="0"/>
    <d v="2023-08-25T00:00:00"/>
    <x v="2"/>
    <d v="2022-11-25T00:00:00"/>
    <x v="1"/>
    <n v="4"/>
    <s v="CJV"/>
    <s v="Secundaria"/>
    <n v="1.2500000000000001E-2"/>
    <n v="44"/>
    <x v="0"/>
    <s v="Ok"/>
    <x v="1"/>
    <s v="OK"/>
    <x v="0"/>
    <x v="0"/>
    <x v="0"/>
    <s v="No Aplica"/>
  </r>
  <r>
    <s v="20600375254"/>
    <x v="12"/>
    <x v="12"/>
    <x v="225"/>
    <x v="226"/>
    <x v="225"/>
    <n v="2"/>
    <x v="86"/>
    <s v="Planta de Dovelas"/>
    <s v="JR.LOS TACONES 324 ZONA 2 Y 3 VILLA JARDIN"/>
    <x v="6"/>
    <x v="0"/>
    <d v="2023-08-26T00:00:00"/>
    <x v="2"/>
    <d v="2023-02-01T00:00:00"/>
    <x v="0"/>
    <n v="4"/>
    <s v="CJV"/>
    <s v="Principal"/>
    <n v="3.9215686274509803E-3"/>
    <n v="37"/>
    <x v="4"/>
    <s v="Ok"/>
    <x v="0"/>
    <s v="OK"/>
    <x v="0"/>
    <x v="0"/>
    <x v="0"/>
    <s v="No Aplica"/>
  </r>
  <r>
    <s v="20523802861"/>
    <x v="13"/>
    <x v="13"/>
    <x v="226"/>
    <x v="227"/>
    <x v="226"/>
    <n v="1"/>
    <x v="30"/>
    <s v="E14"/>
    <s v="JR. LOS HEREOS 630"/>
    <x v="46"/>
    <x v="0"/>
    <d v="2023-08-26T00:00:00"/>
    <x v="2"/>
    <d v="2022-10-24T00:00:00"/>
    <x v="0"/>
    <n v="1"/>
    <s v="CJV"/>
    <s v="Principal"/>
    <n v="0.02"/>
    <n v="36"/>
    <x v="4"/>
    <s v="Ok"/>
    <x v="0"/>
    <s v="OK"/>
    <x v="0"/>
    <x v="0"/>
    <x v="0"/>
    <s v="No Aplica"/>
  </r>
  <r>
    <s v="20523802861"/>
    <x v="13"/>
    <x v="13"/>
    <x v="227"/>
    <x v="228"/>
    <x v="227"/>
    <n v="2"/>
    <x v="87"/>
    <s v="E14"/>
    <s v="JR. JOSE BALTA 350 PJ EL PROGRESO 1ER SECTOR "/>
    <x v="12"/>
    <x v="0"/>
    <d v="2023-08-26T00:00:00"/>
    <x v="2"/>
    <d v="2023-06-12T00:00:00"/>
    <x v="0"/>
    <n v="4"/>
    <s v="CJV"/>
    <s v="Principal"/>
    <n v="0.02"/>
    <n v="21"/>
    <x v="1"/>
    <s v="Ok"/>
    <x v="0"/>
    <s v="OK"/>
    <x v="0"/>
    <x v="0"/>
    <x v="0"/>
    <s v="No Aplica"/>
  </r>
  <r>
    <s v="20603387504"/>
    <x v="16"/>
    <x v="16"/>
    <x v="228"/>
    <x v="229"/>
    <x v="228"/>
    <n v="2"/>
    <x v="15"/>
    <s v="EJECUCION DE PISOS DE CONCRETO Y CONTRAPISO E-14 y E-15 "/>
    <s v="AV LAS TORRES 104"/>
    <x v="2"/>
    <x v="0"/>
    <d v="2023-08-26T00:00:00"/>
    <x v="0"/>
    <d v="2023-05-15T00:00:00"/>
    <x v="1"/>
    <n v="4"/>
    <s v="CJV"/>
    <s v="Principal"/>
    <n v="1.4925373134328358E-2"/>
    <n v="71"/>
    <x v="2"/>
    <s v="Ok"/>
    <x v="1"/>
    <s v="OK"/>
    <x v="0"/>
    <x v="0"/>
    <x v="0"/>
    <s v="No Aplica"/>
  </r>
  <r>
    <s v="20603387504"/>
    <x v="16"/>
    <x v="16"/>
    <x v="229"/>
    <x v="230"/>
    <x v="229"/>
    <n v="2"/>
    <x v="42"/>
    <s v="EJECUCION DE PISOS DE CONCRETO Y CONTRAPISO E-14 y E-15 "/>
    <s v="AV JOSE BERNARDO ALCEDO 327"/>
    <x v="6"/>
    <x v="0"/>
    <d v="2023-08-26T00:00:00"/>
    <x v="0"/>
    <d v="2023-05-15T00:00:00"/>
    <x v="1"/>
    <n v="4"/>
    <s v="CJV"/>
    <s v="Principal"/>
    <n v="1.4925373134328358E-2"/>
    <n v="51"/>
    <x v="5"/>
    <s v="Ok"/>
    <x v="0"/>
    <s v="OK"/>
    <x v="0"/>
    <x v="0"/>
    <x v="0"/>
    <s v="No Aplica"/>
  </r>
  <r>
    <s v="20603387504"/>
    <x v="16"/>
    <x v="16"/>
    <x v="230"/>
    <x v="231"/>
    <x v="230"/>
    <n v="2"/>
    <x v="42"/>
    <s v="EJECUCION DE PISOS DE CONCRETO Y CONTRAPISO E-14 y E-15 "/>
    <s v="MZ. B LT. 13 ASOC VIV LAS VEGAS"/>
    <x v="63"/>
    <x v="0"/>
    <d v="2023-08-26T00:00:00"/>
    <x v="0"/>
    <d v="2023-05-15T00:00:00"/>
    <x v="1"/>
    <n v="4"/>
    <s v="CJV"/>
    <s v="Principal"/>
    <n v="1.4925373134328358E-2"/>
    <n v="44"/>
    <x v="0"/>
    <s v="Ok"/>
    <x v="6"/>
    <s v="OK"/>
    <x v="0"/>
    <x v="0"/>
    <x v="0"/>
    <s v="No Aplica"/>
  </r>
  <r>
    <s v="20603387504"/>
    <x v="16"/>
    <x v="16"/>
    <x v="231"/>
    <x v="232"/>
    <x v="231"/>
    <n v="2"/>
    <x v="5"/>
    <s v="EJECUCION DE PISOS DE CONCRETO Y CONTRAPISO E-14 y E-15 "/>
    <s v="CONDOMINIO LOS ALAMOS TORRE E"/>
    <x v="23"/>
    <x v="0"/>
    <d v="2023-08-26T00:00:00"/>
    <x v="0"/>
    <d v="2023-06-05T00:00:00"/>
    <x v="1"/>
    <n v="4"/>
    <s v="CJV"/>
    <s v="Principal"/>
    <n v="1.4925373134328358E-2"/>
    <n v="30"/>
    <x v="3"/>
    <s v="Ok"/>
    <x v="3"/>
    <s v="OK"/>
    <x v="0"/>
    <x v="0"/>
    <x v="0"/>
    <s v="No Aplica"/>
  </r>
  <r>
    <s v="20603387504"/>
    <x v="16"/>
    <x v="16"/>
    <x v="232"/>
    <x v="233"/>
    <x v="232"/>
    <n v="2"/>
    <x v="5"/>
    <s v="EJECUCION DE PISOS DE CONCRETO Y CONTRAPISO E-14 y E-15 "/>
    <s v="CHALISTONS 420"/>
    <x v="8"/>
    <x v="0"/>
    <d v="2023-08-26T00:00:00"/>
    <x v="0"/>
    <d v="2023-06-26T00:00:00"/>
    <x v="1"/>
    <n v="4"/>
    <s v="CJV"/>
    <s v="Principal"/>
    <n v="1.4925373134328358E-2"/>
    <n v="27"/>
    <x v="3"/>
    <s v="Ok"/>
    <x v="0"/>
    <s v="OK"/>
    <x v="0"/>
    <x v="0"/>
    <x v="0"/>
    <s v="No Aplica"/>
  </r>
  <r>
    <s v="20603387504"/>
    <x v="16"/>
    <x v="16"/>
    <x v="233"/>
    <x v="234"/>
    <x v="233"/>
    <n v="2"/>
    <x v="17"/>
    <s v="SUMINISTRO E INSTALACION DE CIELO RASO DE FCR DE FIBRA MINERAL PARA LAS ESTACIONES E-25, E-26 y E-27"/>
    <s v="MZ D LT 30"/>
    <x v="86"/>
    <x v="0"/>
    <d v="2023-08-26T00:00:00"/>
    <x v="0"/>
    <d v="2023-06-19T00:00:00"/>
    <x v="1"/>
    <n v="4"/>
    <s v="CJV"/>
    <s v="Principal"/>
    <n v="1.4925373134328358E-2"/>
    <n v="35"/>
    <x v="4"/>
    <s v="Ok"/>
    <x v="0"/>
    <s v="OK"/>
    <x v="0"/>
    <x v="0"/>
    <x v="0"/>
    <s v="No Aplica"/>
  </r>
  <r>
    <n v="20603639520"/>
    <x v="41"/>
    <x v="29"/>
    <x v="234"/>
    <x v="235"/>
    <x v="234"/>
    <n v="2"/>
    <x v="88"/>
    <s v="SUBCONTRATO DE MOVIMIENTO DE TIERRAS Y OBRAS CIVILES PARA 3ERA VIA &quot;PARQUE MURILLO&quot;"/>
    <s v="ASENT H NUEVO PACHACUTEC ETAPA A  MZ G1 LT 4"/>
    <x v="31"/>
    <x v="0"/>
    <d v="2023-08-27T00:00:00"/>
    <x v="2"/>
    <d v="2023-01-04T00:00:00"/>
    <x v="1"/>
    <n v="4"/>
    <s v="CJV"/>
    <s v="Principal"/>
    <n v="5.2910052910052907E-3"/>
    <n v="27"/>
    <x v="3"/>
    <s v="Ok"/>
    <x v="2"/>
    <s v="OK"/>
    <x v="0"/>
    <x v="0"/>
    <x v="0"/>
    <s v="No Aplica"/>
  </r>
  <r>
    <s v="20519330017"/>
    <x v="20"/>
    <x v="18"/>
    <x v="235"/>
    <x v="236"/>
    <x v="235"/>
    <n v="2"/>
    <x v="50"/>
    <s v="E25"/>
    <s v="Mz. 57 Lt. 17 Portales Parcela 3A"/>
    <x v="45"/>
    <x v="0"/>
    <d v="2023-08-27T00:00:00"/>
    <x v="2"/>
    <d v="2023-01-26T00:00:00"/>
    <x v="0"/>
    <n v="4"/>
    <s v="CJV"/>
    <s v="Principal"/>
    <n v="1.8867924528301886E-2"/>
    <n v="44"/>
    <x v="0"/>
    <s v="Ok"/>
    <x v="0"/>
    <s v="OK"/>
    <x v="0"/>
    <x v="0"/>
    <x v="0"/>
    <s v="No Aplica"/>
  </r>
  <r>
    <s v="20519330017"/>
    <x v="20"/>
    <x v="18"/>
    <x v="236"/>
    <x v="237"/>
    <x v="236"/>
    <n v="2"/>
    <x v="19"/>
    <s v="E25"/>
    <s v="AA.HH. Los Portales de Puruchuco Mz. F Lt. 5"/>
    <x v="2"/>
    <x v="0"/>
    <d v="2023-08-27T00:00:00"/>
    <x v="2"/>
    <d v="2023-03-03T00:00:00"/>
    <x v="0"/>
    <n v="4"/>
    <s v="CJV"/>
    <s v="Principal"/>
    <n v="1.8867924528301886E-2"/>
    <n v="39"/>
    <x v="4"/>
    <s v="Ok"/>
    <x v="1"/>
    <s v="OK"/>
    <x v="0"/>
    <x v="0"/>
    <x v="0"/>
    <s v="No Aplica"/>
  </r>
  <r>
    <s v="20519330017"/>
    <x v="20"/>
    <x v="18"/>
    <x v="237"/>
    <x v="238"/>
    <x v="237"/>
    <n v="2"/>
    <x v="50"/>
    <s v="E27"/>
    <s v="Calle 4 de Noviembre 291 P.J. Condorcanqui - Independencia"/>
    <x v="9"/>
    <x v="0"/>
    <d v="2023-08-27T00:00:00"/>
    <x v="2"/>
    <d v="2023-03-09T00:00:00"/>
    <x v="0"/>
    <n v="4"/>
    <s v="CJV"/>
    <s v="Principal"/>
    <n v="1.8867924528301886E-2"/>
    <n v="45"/>
    <x v="0"/>
    <s v="Ok"/>
    <x v="0"/>
    <s v="OK"/>
    <x v="0"/>
    <x v="0"/>
    <x v="0"/>
    <s v="No Aplica"/>
  </r>
  <r>
    <s v="20601668018"/>
    <x v="18"/>
    <x v="17"/>
    <x v="238"/>
    <x v="239"/>
    <x v="238"/>
    <n v="3"/>
    <x v="20"/>
    <s v="E-26"/>
    <s v="ASOC. SR DE LOS MILAGROS MZ.P LT.1"/>
    <x v="8"/>
    <x v="0"/>
    <d v="2023-08-28T00:00:00"/>
    <x v="2"/>
    <d v="2022-11-03T00:00:00"/>
    <x v="1"/>
    <n v="1"/>
    <s v="CJV"/>
    <s v="Secundaria"/>
    <n v="1.2500000000000001E-2"/>
    <n v="21"/>
    <x v="1"/>
    <s v="Ok"/>
    <x v="0"/>
    <s v="OK"/>
    <x v="0"/>
    <x v="0"/>
    <x v="0"/>
    <s v="No Aplica"/>
  </r>
  <r>
    <s v="20101620256"/>
    <x v="47"/>
    <x v="17"/>
    <x v="239"/>
    <x v="240"/>
    <x v="239"/>
    <n v="1"/>
    <x v="89"/>
    <s v="E-25"/>
    <s v="JR.LOS TOMILLOS 139 URB.LOS JARDINES DE SAN JUAN"/>
    <x v="3"/>
    <x v="0"/>
    <d v="2023-08-28T00:00:00"/>
    <x v="2"/>
    <d v="2022-12-20T00:00:00"/>
    <x v="1"/>
    <n v="1"/>
    <s v="CJV"/>
    <s v="Secundaria"/>
    <n v="1.2500000000000001E-2"/>
    <n v="36"/>
    <x v="4"/>
    <s v="Ok"/>
    <x v="0"/>
    <s v="OK"/>
    <x v="0"/>
    <x v="0"/>
    <x v="0"/>
    <s v="No Aplica"/>
  </r>
  <r>
    <s v="20519330017"/>
    <x v="20"/>
    <x v="18"/>
    <x v="240"/>
    <x v="241"/>
    <x v="240"/>
    <n v="2"/>
    <x v="50"/>
    <s v="E26"/>
    <s v="Asent. H. Camino Real Mz. H Lt. 03"/>
    <x v="39"/>
    <x v="0"/>
    <d v="2023-08-28T00:00:00"/>
    <x v="2"/>
    <d v="2022-11-10T00:00:00"/>
    <x v="0"/>
    <n v="4"/>
    <s v="CJV"/>
    <s v="Principal"/>
    <n v="1.8867924528301886E-2"/>
    <n v="32"/>
    <x v="4"/>
    <s v="Ok"/>
    <x v="0"/>
    <s v="OK"/>
    <x v="0"/>
    <x v="0"/>
    <x v="0"/>
    <s v="No Aplica"/>
  </r>
  <r>
    <s v="20600375254"/>
    <x v="12"/>
    <x v="12"/>
    <x v="241"/>
    <x v="242"/>
    <x v="241"/>
    <n v="2"/>
    <x v="16"/>
    <s v="Estación 02"/>
    <s v="JR.CAJAMARCA 155 COLLIQUE 4TA.ETAPA"/>
    <x v="37"/>
    <x v="0"/>
    <d v="2023-08-29T00:00:00"/>
    <x v="2"/>
    <s v="01/03/2023"/>
    <x v="0"/>
    <n v="4"/>
    <s v="CJV"/>
    <s v="Principal"/>
    <n v="3.9215686274509803E-3"/>
    <n v="49"/>
    <x v="0"/>
    <s v="Ok"/>
    <x v="0"/>
    <s v="OK"/>
    <x v="0"/>
    <x v="0"/>
    <x v="0"/>
    <s v="No Aplica"/>
  </r>
  <r>
    <s v="20600375254"/>
    <x v="12"/>
    <x v="12"/>
    <x v="242"/>
    <x v="243"/>
    <x v="242"/>
    <n v="2"/>
    <x v="16"/>
    <s v="Estación 02"/>
    <s v="Av. Industrial Mz. C Lote 07-A AAHH Francisco Bolognesi "/>
    <x v="8"/>
    <x v="0"/>
    <d v="2023-08-29T00:00:00"/>
    <x v="2"/>
    <d v="2023-03-01T00:00:00"/>
    <x v="0"/>
    <n v="4"/>
    <s v="CJV"/>
    <s v="Principal"/>
    <n v="3.9215686274509803E-3"/>
    <n v="43"/>
    <x v="0"/>
    <s v="Ok"/>
    <x v="0"/>
    <s v="OK"/>
    <x v="0"/>
    <x v="0"/>
    <x v="0"/>
    <s v="No Aplica"/>
  </r>
  <r>
    <s v="20600375254"/>
    <x v="12"/>
    <x v="12"/>
    <x v="243"/>
    <x v="244"/>
    <x v="243"/>
    <n v="2"/>
    <x v="16"/>
    <s v="Estación 02"/>
    <s v="Av. Francisco Bolognesi 485 Infantas"/>
    <x v="8"/>
    <x v="0"/>
    <d v="2023-08-29T00:00:00"/>
    <x v="2"/>
    <d v="2023-03-01T00:00:00"/>
    <x v="0"/>
    <n v="4"/>
    <s v="CJV"/>
    <s v="Principal"/>
    <n v="3.9215686274509803E-3"/>
    <n v="41"/>
    <x v="0"/>
    <s v="Ok"/>
    <x v="0"/>
    <s v="OK"/>
    <x v="0"/>
    <x v="0"/>
    <x v="0"/>
    <s v="No Aplica"/>
  </r>
  <r>
    <n v="20419278875"/>
    <x v="8"/>
    <x v="8"/>
    <x v="244"/>
    <x v="245"/>
    <x v="244"/>
    <n v="2"/>
    <x v="16"/>
    <s v="Estacion 25"/>
    <s v="ASOC. DE VIV LAS LOMAS DE AMAUTA MZ. B-2 LT.1"/>
    <x v="2"/>
    <x v="0"/>
    <d v="2023-08-29T00:00:00"/>
    <x v="2"/>
    <d v="2023-08-15T00:00:00"/>
    <x v="1"/>
    <n v="1"/>
    <s v="CJV"/>
    <s v="Principal"/>
    <n v="2.5000000000000001E-2"/>
    <n v="46"/>
    <x v="0"/>
    <s v="Ok"/>
    <x v="1"/>
    <s v="OK"/>
    <x v="0"/>
    <x v="0"/>
    <x v="0"/>
    <s v="8-2023"/>
  </r>
  <r>
    <n v="20506662711"/>
    <x v="14"/>
    <x v="14"/>
    <x v="245"/>
    <x v="246"/>
    <x v="245"/>
    <n v="2"/>
    <x v="11"/>
    <s v="ESTACION 10"/>
    <s v="CALLE LOS MORROS MZ A LT 9 ASOC PRIMAVERA DE ATE"/>
    <x v="2"/>
    <x v="0"/>
    <d v="2023-08-29T00:00:00"/>
    <x v="2"/>
    <d v="2023-06-08T00:00:00"/>
    <x v="1"/>
    <n v="4"/>
    <s v="CJV"/>
    <s v="Principal"/>
    <n v="2.8571428571428571E-2"/>
    <n v="46"/>
    <x v="0"/>
    <s v="Ok"/>
    <x v="1"/>
    <s v="OK"/>
    <x v="0"/>
    <x v="0"/>
    <x v="0"/>
    <s v="No Aplica"/>
  </r>
  <r>
    <n v="20550520002"/>
    <x v="48"/>
    <x v="29"/>
    <x v="246"/>
    <x v="247"/>
    <x v="246"/>
    <n v="1"/>
    <x v="90"/>
    <s v="SUBCONTRATO DE MOVIMIENTO DE TIERRAS Y OBRAS CIVILES PARA 3ERA VIA &quot;PARQUE MURILLO&quot;"/>
    <s v="STA. MARINA SUR BLOCK 37-105"/>
    <x v="5"/>
    <x v="0"/>
    <d v="2023-08-31T00:00:00"/>
    <x v="2"/>
    <d v="2022-11-30T00:00:00"/>
    <x v="1"/>
    <n v="1"/>
    <s v="CJV"/>
    <s v="Secundaria"/>
    <n v="5.2910052910052907E-3"/>
    <n v="51"/>
    <x v="5"/>
    <s v="Ok"/>
    <x v="0"/>
    <s v="OK"/>
    <x v="0"/>
    <x v="0"/>
    <x v="0"/>
    <s v="No Aplica"/>
  </r>
  <r>
    <n v="20524172365"/>
    <x v="40"/>
    <x v="28"/>
    <x v="247"/>
    <x v="248"/>
    <x v="247"/>
    <n v="1"/>
    <x v="33"/>
    <s v="REVESTIMIENTO DE EDICULOS E25 26 27"/>
    <s v="JR. INDEPENDENCIA 279 DPTO 403 "/>
    <x v="44"/>
    <x v="0"/>
    <d v="2023-08-31T00:00:00"/>
    <x v="5"/>
    <d v="2023-06-26T00:00:00"/>
    <x v="1"/>
    <n v="1"/>
    <s v="CJV"/>
    <s v="Principal"/>
    <n v="4.5454545454545456E-2"/>
    <n v="35"/>
    <x v="4"/>
    <s v="Ok"/>
    <x v="0"/>
    <s v="OK"/>
    <x v="0"/>
    <x v="0"/>
    <x v="0"/>
    <s v="No Aplica"/>
  </r>
  <r>
    <n v="20600579054"/>
    <x v="24"/>
    <x v="21"/>
    <x v="248"/>
    <x v="249"/>
    <x v="248"/>
    <n v="2"/>
    <x v="16"/>
    <s v="ESTACION 14"/>
    <s v=" SECTOR 6 GRUPO 11 MZ.H LT.07"/>
    <x v="45"/>
    <x v="0"/>
    <d v="2023-08-31T00:00:00"/>
    <x v="2"/>
    <d v="2023-05-08T00:00:00"/>
    <x v="1"/>
    <n v="4"/>
    <s v="CJV"/>
    <s v="Principal"/>
    <n v="9.7087378640776691E-3"/>
    <n v="32"/>
    <x v="4"/>
    <s v="Ok"/>
    <x v="0"/>
    <s v="OK"/>
    <x v="0"/>
    <x v="0"/>
    <x v="0"/>
    <s v="No Aplica"/>
  </r>
  <r>
    <n v="20600579054"/>
    <x v="24"/>
    <x v="21"/>
    <x v="249"/>
    <x v="250"/>
    <x v="246"/>
    <n v="2"/>
    <x v="5"/>
    <s v="PT BOCANEGRA"/>
    <s v=" TAYACAJA 534 DPTO. 207 "/>
    <x v="5"/>
    <x v="0"/>
    <d v="2023-08-31T00:00:00"/>
    <x v="2"/>
    <d v="2023-07-17T00:00:00"/>
    <x v="1"/>
    <n v="4"/>
    <s v="CJV"/>
    <s v="Principal"/>
    <n v="9.7087378640776691E-3"/>
    <n v="51"/>
    <x v="5"/>
    <s v="Ok"/>
    <x v="0"/>
    <s v="OK"/>
    <x v="0"/>
    <x v="0"/>
    <x v="0"/>
    <s v="No Aplica"/>
  </r>
  <r>
    <n v="20600579054"/>
    <x v="24"/>
    <x v="21"/>
    <x v="250"/>
    <x v="251"/>
    <x v="249"/>
    <n v="1"/>
    <x v="91"/>
    <s v="PT BOCANEGRA"/>
    <s v=" ASOC. DE VIV. TALLER E INDUSTRIA LA NUEVA AREQUIPA DE MAJES ZONA C MZ. M LT. 14"/>
    <x v="87"/>
    <x v="1"/>
    <d v="2023-08-31T00:00:00"/>
    <x v="2"/>
    <d v="2023-07-17T00:00:00"/>
    <x v="1"/>
    <n v="2"/>
    <s v="CJV"/>
    <s v="Principal"/>
    <n v="9.7087378640776691E-3"/>
    <n v="26"/>
    <x v="3"/>
    <s v="Ok"/>
    <x v="0"/>
    <s v="OK"/>
    <x v="0"/>
    <x v="0"/>
    <x v="0"/>
    <s v="No Aplica"/>
  </r>
  <r>
    <s v="20603387504"/>
    <x v="16"/>
    <x v="16"/>
    <x v="251"/>
    <x v="252"/>
    <x v="250"/>
    <n v="1"/>
    <x v="21"/>
    <s v="EJECUCION DE PISOS DE CONCRETO Y CONTRAPISO E-14 y E-15 "/>
    <s v="MZ F1 LT9"/>
    <x v="18"/>
    <x v="1"/>
    <d v="2023-08-31T00:00:00"/>
    <x v="2"/>
    <d v="2023-06-19T00:00:00"/>
    <x v="1"/>
    <n v="1"/>
    <s v="CJV"/>
    <s v="Principal"/>
    <n v="1.4925373134328358E-2"/>
    <n v="45"/>
    <x v="0"/>
    <s v="Ok"/>
    <x v="0"/>
    <s v="OK"/>
    <x v="0"/>
    <x v="0"/>
    <x v="0"/>
    <s v="No Aplica"/>
  </r>
  <r>
    <s v="20101620256"/>
    <x v="47"/>
    <x v="17"/>
    <x v="252"/>
    <x v="253"/>
    <x v="251"/>
    <n v="1"/>
    <x v="89"/>
    <s v="E-27"/>
    <s v="NICOLAS DE PIORALA 2DA ETAPA MZ 114 LTE 15 - QUIRIU"/>
    <x v="33"/>
    <x v="0"/>
    <d v="2023-08-31T00:00:00"/>
    <x v="2"/>
    <d v="2022-10-10T00:00:00"/>
    <x v="0"/>
    <n v="1"/>
    <s v="CJV"/>
    <s v="Secundaria"/>
    <n v="1.2500000000000001E-2"/>
    <n v="35"/>
    <x v="4"/>
    <s v="Ok"/>
    <x v="0"/>
    <s v="OK"/>
    <x v="0"/>
    <x v="0"/>
    <x v="0"/>
    <s v="No Aplica"/>
  </r>
  <r>
    <s v="20101620256"/>
    <x v="47"/>
    <x v="17"/>
    <x v="253"/>
    <x v="254"/>
    <x v="252"/>
    <n v="1"/>
    <x v="92"/>
    <s v="E-25"/>
    <s v="ASOC. SANTA ROSA MZ A LT 11 "/>
    <x v="2"/>
    <x v="0"/>
    <d v="2023-08-31T00:00:00"/>
    <x v="2"/>
    <d v="2022-09-30T00:00:00"/>
    <x v="1"/>
    <n v="1"/>
    <s v="CJV"/>
    <s v="Secundaria"/>
    <n v="1.2500000000000001E-2"/>
    <n v="30"/>
    <x v="3"/>
    <s v="Ok"/>
    <x v="1"/>
    <s v="OK"/>
    <x v="0"/>
    <x v="0"/>
    <x v="0"/>
    <s v="No Aplica"/>
  </r>
  <r>
    <n v="20538306411"/>
    <x v="49"/>
    <x v="17"/>
    <x v="254"/>
    <x v="255"/>
    <x v="253"/>
    <n v="3"/>
    <x v="29"/>
    <s v="E-27"/>
    <s v="CALLE HURTADO DE MENDOZA 343 DTO 201 - URB LA COLONIAL"/>
    <x v="31"/>
    <x v="0"/>
    <d v="2023-08-31T00:00:00"/>
    <x v="2"/>
    <d v="2022-10-19T00:00:00"/>
    <x v="1"/>
    <n v="1"/>
    <s v="CJV"/>
    <s v="Secundaria"/>
    <n v="1.2500000000000001E-2"/>
    <n v="29"/>
    <x v="3"/>
    <s v="Ok"/>
    <x v="2"/>
    <s v="OK"/>
    <x v="0"/>
    <x v="0"/>
    <x v="0"/>
    <s v="No Aplica"/>
  </r>
  <r>
    <n v="20538306411"/>
    <x v="49"/>
    <x v="17"/>
    <x v="255"/>
    <x v="256"/>
    <x v="254"/>
    <n v="3"/>
    <x v="29"/>
    <s v="E-27"/>
    <s v="CALLE 3 HUERTA HUARTA DE SANTA LUCIA MZ.C. LT4"/>
    <x v="2"/>
    <x v="0"/>
    <d v="2023-08-31T00:00:00"/>
    <x v="2"/>
    <d v="2022-11-15T00:00:00"/>
    <x v="1"/>
    <n v="1"/>
    <s v="CJV"/>
    <s v="Secundaria"/>
    <n v="1.2500000000000001E-2"/>
    <n v="35"/>
    <x v="4"/>
    <s v="Ok"/>
    <x v="1"/>
    <s v="OK"/>
    <x v="0"/>
    <x v="0"/>
    <x v="0"/>
    <s v="No Aplica"/>
  </r>
  <r>
    <s v="20538306411"/>
    <x v="49"/>
    <x v="17"/>
    <x v="256"/>
    <x v="257"/>
    <x v="255"/>
    <n v="3"/>
    <x v="29"/>
    <s v="E-27"/>
    <s v="JR. HUANCABAMBA 1480"/>
    <x v="32"/>
    <x v="0"/>
    <d v="2023-08-31T00:00:00"/>
    <x v="2"/>
    <d v="2022-10-19T00:00:00"/>
    <x v="1"/>
    <n v="1"/>
    <s v="CJV"/>
    <s v="Secundaria"/>
    <n v="1.2500000000000001E-2"/>
    <n v="25"/>
    <x v="3"/>
    <s v="Ok"/>
    <x v="4"/>
    <s v="OK"/>
    <x v="0"/>
    <x v="0"/>
    <x v="0"/>
    <s v="No Aplica"/>
  </r>
  <r>
    <s v="10258661350"/>
    <x v="32"/>
    <x v="17"/>
    <x v="257"/>
    <x v="258"/>
    <x v="256"/>
    <n v="3"/>
    <x v="29"/>
    <s v="E-26"/>
    <s v="SECTOR 5 PJ NESTOR GAMBETA BAJA MZ  E LT 7"/>
    <x v="31"/>
    <x v="0"/>
    <d v="2023-08-31T00:00:00"/>
    <x v="2"/>
    <d v="2022-10-26T00:00:00"/>
    <x v="1"/>
    <n v="1"/>
    <s v="CJV"/>
    <s v="Secundaria"/>
    <n v="1.2500000000000001E-2"/>
    <n v="29"/>
    <x v="3"/>
    <s v="Ok"/>
    <x v="2"/>
    <s v="OK"/>
    <x v="0"/>
    <x v="0"/>
    <x v="0"/>
    <s v="No Aplica"/>
  </r>
  <r>
    <s v="10258661350"/>
    <x v="32"/>
    <x v="17"/>
    <x v="258"/>
    <x v="259"/>
    <x v="257"/>
    <n v="3"/>
    <x v="29"/>
    <s v="E-26"/>
    <s v="SECTOR 1 GRUPO 22A MZ . O LT. 12"/>
    <x v="88"/>
    <x v="0"/>
    <d v="2023-08-31T00:00:00"/>
    <x v="2"/>
    <d v="2023-02-27T00:00:00"/>
    <x v="1"/>
    <n v="1"/>
    <s v="CJV"/>
    <s v="Secundaria"/>
    <n v="1.2500000000000001E-2"/>
    <n v="27"/>
    <x v="3"/>
    <s v="Ok"/>
    <x v="0"/>
    <s v="OK"/>
    <x v="0"/>
    <x v="0"/>
    <x v="0"/>
    <s v="No Aplica"/>
  </r>
  <r>
    <s v="20602125361"/>
    <x v="50"/>
    <x v="25"/>
    <x v="259"/>
    <x v="260"/>
    <x v="258"/>
    <n v="1"/>
    <x v="93"/>
    <s v="Estacion 27"/>
    <s v="EX FUNDO OQUENDO  MZ LT 43 ASOC VIV SAN VALETIN"/>
    <x v="31"/>
    <x v="0"/>
    <d v="2023-08-15T00:00:00"/>
    <x v="2"/>
    <d v="2023-06-15T00:00:00"/>
    <x v="1"/>
    <n v="1"/>
    <s v="CJV"/>
    <s v="Secundaria"/>
    <n v="1.8181818181818181E-2"/>
    <n v="30"/>
    <x v="3"/>
    <s v="Ok"/>
    <x v="2"/>
    <s v="OK"/>
    <x v="0"/>
    <x v="0"/>
    <x v="0"/>
    <s v="No Aplica"/>
  </r>
  <r>
    <s v="20602125361"/>
    <x v="50"/>
    <x v="25"/>
    <x v="260"/>
    <x v="261"/>
    <x v="259"/>
    <n v="1"/>
    <x v="94"/>
    <s v="Estacion 27"/>
    <s v="AV GUILLERMO BILLIGHURST 791"/>
    <x v="21"/>
    <x v="0"/>
    <d v="2023-08-15T00:00:00"/>
    <x v="2"/>
    <d v="2023-06-15T00:00:00"/>
    <x v="1"/>
    <n v="1"/>
    <s v="CJV"/>
    <s v="Secundaria"/>
    <n v="1.8181818181818181E-2"/>
    <n v="28"/>
    <x v="3"/>
    <s v="Ok"/>
    <x v="0"/>
    <s v="OK"/>
    <x v="0"/>
    <x v="0"/>
    <x v="0"/>
    <s v="No Aplica"/>
  </r>
  <r>
    <s v="20602125361"/>
    <x v="50"/>
    <x v="25"/>
    <x v="261"/>
    <x v="262"/>
    <x v="260"/>
    <n v="1"/>
    <x v="94"/>
    <s v="Estacion 27"/>
    <s v="UCV 53 LT ZONA C ASENT HUAYCAN"/>
    <x v="2"/>
    <x v="0"/>
    <d v="2023-08-15T00:00:00"/>
    <x v="2"/>
    <d v="2023-06-21T00:00:00"/>
    <x v="1"/>
    <n v="1"/>
    <s v="CJV"/>
    <s v="Secundaria"/>
    <n v="1.8181818181818181E-2"/>
    <n v="33"/>
    <x v="4"/>
    <s v="Ok"/>
    <x v="1"/>
    <s v="OK"/>
    <x v="0"/>
    <x v="0"/>
    <x v="0"/>
    <s v="No Aplica"/>
  </r>
  <r>
    <s v="20602125361"/>
    <x v="50"/>
    <x v="25"/>
    <x v="262"/>
    <x v="263"/>
    <x v="261"/>
    <n v="1"/>
    <x v="94"/>
    <s v="Estacion 27"/>
    <s v="SACASHUAYLLA TICAPATA"/>
    <x v="89"/>
    <x v="0"/>
    <d v="2023-08-15T00:00:00"/>
    <x v="2"/>
    <d v="2023-07-11T00:00:00"/>
    <x v="1"/>
    <n v="1"/>
    <s v="CJV"/>
    <s v="Secundaria"/>
    <n v="1.8181818181818181E-2"/>
    <n v="22"/>
    <x v="1"/>
    <s v="Ok"/>
    <x v="0"/>
    <s v="OK"/>
    <x v="0"/>
    <x v="0"/>
    <x v="0"/>
    <s v="No Aplica"/>
  </r>
  <r>
    <n v="20524465541"/>
    <x v="51"/>
    <x v="32"/>
    <x v="263"/>
    <x v="264"/>
    <x v="262"/>
    <n v="1"/>
    <x v="95"/>
    <s v="ESTACION 10"/>
    <s v="AV. SAN JUAN 460 URB. SAN JUAN"/>
    <x v="21"/>
    <x v="0"/>
    <s v="-"/>
    <x v="0"/>
    <d v="2023-03-25T00:00:00"/>
    <x v="0"/>
    <n v="2"/>
    <s v="CJV"/>
    <s v="Principal"/>
    <n v="0.1"/>
    <n v="38"/>
    <x v="4"/>
    <s v="Ok"/>
    <x v="0"/>
    <s v="OK"/>
    <x v="0"/>
    <x v="0"/>
    <x v="1"/>
    <s v="No Aplica"/>
  </r>
  <r>
    <n v="20524465541"/>
    <x v="51"/>
    <x v="32"/>
    <x v="264"/>
    <x v="265"/>
    <x v="263"/>
    <n v="1"/>
    <x v="96"/>
    <s v="ESTACION 10"/>
    <s v="CALLE LAS HORMIGAS PJ LAS HORMIGAS MZ. C LT. 04"/>
    <x v="90"/>
    <x v="0"/>
    <s v="-"/>
    <x v="0"/>
    <d v="2023-03-25T00:00:00"/>
    <x v="0"/>
    <n v="2"/>
    <s v="CJV"/>
    <s v="Principal"/>
    <n v="0.1"/>
    <n v="26"/>
    <x v="3"/>
    <s v="Ok"/>
    <x v="0"/>
    <s v="OK"/>
    <x v="0"/>
    <x v="0"/>
    <x v="1"/>
    <s v="No Aplica"/>
  </r>
  <r>
    <n v="20524465541"/>
    <x v="51"/>
    <x v="32"/>
    <x v="265"/>
    <x v="266"/>
    <x v="264"/>
    <n v="1"/>
    <x v="97"/>
    <s v="ESTACION 10"/>
    <s v="URB PACHACAMAC 2DA ETAPA MZ. B LT. 43 "/>
    <x v="45"/>
    <x v="0"/>
    <s v="-"/>
    <x v="0"/>
    <d v="2023-03-25T00:00:00"/>
    <x v="0"/>
    <n v="1"/>
    <s v="CJV"/>
    <s v="Principal"/>
    <n v="0.1"/>
    <n v="27"/>
    <x v="3"/>
    <s v="Ok"/>
    <x v="0"/>
    <s v="OK"/>
    <x v="0"/>
    <x v="0"/>
    <x v="1"/>
    <s v="No Aplica"/>
  </r>
  <r>
    <n v="20524465541"/>
    <x v="51"/>
    <x v="32"/>
    <x v="266"/>
    <x v="267"/>
    <x v="265"/>
    <n v="1"/>
    <x v="98"/>
    <s v="ESTACION 10"/>
    <s v="JR. PACHACUTEC P.J. MICAELA BASTIDAS 262 MZ. 28-A LT.24"/>
    <x v="6"/>
    <x v="0"/>
    <s v="-"/>
    <x v="0"/>
    <d v="2023-03-25T00:00:00"/>
    <x v="0"/>
    <n v="1"/>
    <s v="CJV"/>
    <s v="Principal"/>
    <n v="0.1"/>
    <n v="29"/>
    <x v="3"/>
    <s v="Ok"/>
    <x v="0"/>
    <s v="OK"/>
    <x v="0"/>
    <x v="0"/>
    <x v="1"/>
    <s v="No Aplica"/>
  </r>
  <r>
    <n v="20524465541"/>
    <x v="51"/>
    <x v="32"/>
    <x v="267"/>
    <x v="268"/>
    <x v="266"/>
    <n v="3"/>
    <x v="99"/>
    <s v="ESTACION 10"/>
    <s v="SECTOR 2 GRUPO.25 MZ. K LT. 19 "/>
    <x v="45"/>
    <x v="0"/>
    <s v="-"/>
    <x v="0"/>
    <d v="2023-03-25T00:00:00"/>
    <x v="0"/>
    <n v="1"/>
    <s v="CJV"/>
    <s v="Principal"/>
    <n v="0.1"/>
    <n v="33"/>
    <x v="4"/>
    <s v="Ok"/>
    <x v="0"/>
    <s v="OK"/>
    <x v="0"/>
    <x v="0"/>
    <x v="1"/>
    <s v="No Aplica"/>
  </r>
  <r>
    <n v="20524465541"/>
    <x v="51"/>
    <x v="32"/>
    <x v="268"/>
    <x v="269"/>
    <x v="267"/>
    <n v="3"/>
    <x v="100"/>
    <s v="ESTACION 10"/>
    <s v=" URB PACHACAMAC 2DA ETAPA MZ. B LT. 43 "/>
    <x v="45"/>
    <x v="0"/>
    <s v="-"/>
    <x v="0"/>
    <d v="2023-03-25T00:00:00"/>
    <x v="0"/>
    <n v="1"/>
    <s v="CJV"/>
    <s v="Principal"/>
    <n v="0.1"/>
    <n v="25"/>
    <x v="3"/>
    <s v="Ok"/>
    <x v="0"/>
    <s v="OK"/>
    <x v="0"/>
    <x v="0"/>
    <x v="1"/>
    <s v="No Aplica"/>
  </r>
  <r>
    <n v="20524465541"/>
    <x v="51"/>
    <x v="32"/>
    <x v="269"/>
    <x v="270"/>
    <x v="268"/>
    <n v="3"/>
    <x v="100"/>
    <s v="ESTACION 10"/>
    <s v="UCV 135 B LT.65 ASENT.H. HUAYCAN ZONA J"/>
    <x v="2"/>
    <x v="0"/>
    <s v="-"/>
    <x v="0"/>
    <d v="2023-03-25T00:00:00"/>
    <x v="0"/>
    <n v="2"/>
    <s v="CJV"/>
    <s v="Principal"/>
    <n v="0.1"/>
    <n v="24"/>
    <x v="3"/>
    <s v="Ok"/>
    <x v="1"/>
    <s v="OK"/>
    <x v="0"/>
    <x v="0"/>
    <x v="1"/>
    <s v="No Aplica"/>
  </r>
  <r>
    <n v="20524465541"/>
    <x v="51"/>
    <x v="32"/>
    <x v="270"/>
    <x v="271"/>
    <x v="269"/>
    <n v="1"/>
    <x v="98"/>
    <s v="ESTACION 10"/>
    <s v="SECTOR 3 GRUPO 27 MANZANA M LOTE 23"/>
    <x v="45"/>
    <x v="0"/>
    <s v="-"/>
    <x v="0"/>
    <d v="2023-03-25T00:00:00"/>
    <x v="0"/>
    <n v="1"/>
    <s v="CJV"/>
    <s v="Principal"/>
    <n v="0.1"/>
    <n v="21"/>
    <x v="1"/>
    <s v="Ok"/>
    <x v="0"/>
    <s v="OK"/>
    <x v="0"/>
    <x v="0"/>
    <x v="1"/>
    <s v="No Aplica"/>
  </r>
  <r>
    <n v="20524465541"/>
    <x v="51"/>
    <x v="32"/>
    <x v="271"/>
    <x v="272"/>
    <x v="270"/>
    <n v="3"/>
    <x v="100"/>
    <s v="ESTACION 10"/>
    <s v="BARRIO NUEVO S/N HUANCAVELICA-TAYACAJA-COLCABAMBA"/>
    <x v="91"/>
    <x v="0"/>
    <s v="-"/>
    <x v="0"/>
    <d v="2023-03-25T00:00:00"/>
    <x v="0"/>
    <n v="1"/>
    <s v="CJV"/>
    <s v="Principal"/>
    <n v="0.1"/>
    <n v="19"/>
    <x v="1"/>
    <s v="Ok"/>
    <x v="0"/>
    <s v="OK"/>
    <x v="0"/>
    <x v="0"/>
    <x v="1"/>
    <s v="No Aplica"/>
  </r>
  <r>
    <n v="20524465541"/>
    <x v="51"/>
    <x v="32"/>
    <x v="272"/>
    <x v="273"/>
    <x v="271"/>
    <n v="3"/>
    <x v="100"/>
    <s v="ESTACION 10"/>
    <s v="CP SANCAYPAMPA HUANCAVELICA-ACOBAMBA-ANTA"/>
    <x v="92"/>
    <x v="0"/>
    <s v="-"/>
    <x v="0"/>
    <d v="2023-03-25T00:00:00"/>
    <x v="0"/>
    <n v="1"/>
    <s v="CJV"/>
    <s v="Principal"/>
    <n v="0.1"/>
    <n v="21"/>
    <x v="1"/>
    <s v="Ok"/>
    <x v="0"/>
    <s v="OK"/>
    <x v="0"/>
    <x v="0"/>
    <x v="1"/>
    <s v="No Aplica"/>
  </r>
  <r>
    <s v="20547422407"/>
    <x v="42"/>
    <x v="19"/>
    <x v="273"/>
    <x v="274"/>
    <x v="272"/>
    <n v="1"/>
    <x v="101"/>
    <s v="PV04 01BIS"/>
    <s v="Calle Mayta Capac 1012, Trujillo"/>
    <x v="93"/>
    <x v="1"/>
    <s v="-"/>
    <x v="2"/>
    <d v="2021-12-21T00:00:00"/>
    <x v="0"/>
    <n v="1"/>
    <s v="CJV"/>
    <s v="Principal"/>
    <n v="5.9523809523809521E-3"/>
    <n v="28"/>
    <x v="3"/>
    <s v="Ok"/>
    <x v="0"/>
    <s v="OK"/>
    <x v="0"/>
    <x v="0"/>
    <x v="1"/>
    <s v="No Aplica"/>
  </r>
  <r>
    <s v="20547422407"/>
    <x v="42"/>
    <x v="19"/>
    <x v="274"/>
    <x v="275"/>
    <x v="273"/>
    <n v="1"/>
    <x v="102"/>
    <s v="PV04 01BIS"/>
    <s v="Jose Martin 103, Independencia "/>
    <x v="94"/>
    <x v="0"/>
    <s v="-"/>
    <x v="2"/>
    <d v="2021-03-01T00:00:00"/>
    <x v="0"/>
    <n v="1"/>
    <s v="CJV"/>
    <s v="Principal"/>
    <n v="5.9523809523809521E-3"/>
    <n v="36"/>
    <x v="4"/>
    <s v="Ok"/>
    <x v="0"/>
    <s v="OK"/>
    <x v="0"/>
    <x v="0"/>
    <x v="1"/>
    <s v="No Aplica"/>
  </r>
  <r>
    <s v="20547422407"/>
    <x v="42"/>
    <x v="19"/>
    <x v="275"/>
    <x v="276"/>
    <x v="274"/>
    <n v="1"/>
    <x v="64"/>
    <s v="PV04 01BIS"/>
    <s v="Av. Morro de Arica 106"/>
    <x v="95"/>
    <x v="0"/>
    <s v="-"/>
    <x v="2"/>
    <d v="2021-06-01T00:00:00"/>
    <x v="0"/>
    <n v="1"/>
    <s v="CJV"/>
    <s v="Principal"/>
    <n v="5.9523809523809521E-3"/>
    <n v="31"/>
    <x v="3"/>
    <s v="Ok"/>
    <x v="0"/>
    <s v="OK"/>
    <x v="0"/>
    <x v="0"/>
    <x v="1"/>
    <s v="No Aplica"/>
  </r>
  <r>
    <s v="20547422407"/>
    <x v="42"/>
    <x v="19"/>
    <x v="276"/>
    <x v="277"/>
    <x v="275"/>
    <n v="1"/>
    <x v="102"/>
    <s v="PV04 01BIS"/>
    <s v="Agrupacion de vivienda Gloria Baja"/>
    <x v="2"/>
    <x v="0"/>
    <s v="-"/>
    <x v="2"/>
    <d v="2022-01-10T00:00:00"/>
    <x v="0"/>
    <n v="1"/>
    <s v="CJV"/>
    <s v="Principal"/>
    <n v="5.9523809523809521E-3"/>
    <n v="32"/>
    <x v="4"/>
    <s v="Ok"/>
    <x v="1"/>
    <s v="OK"/>
    <x v="0"/>
    <x v="0"/>
    <x v="1"/>
    <s v="No Aplica"/>
  </r>
  <r>
    <s v="20547422407"/>
    <x v="42"/>
    <x v="19"/>
    <x v="277"/>
    <x v="278"/>
    <x v="256"/>
    <n v="1"/>
    <x v="64"/>
    <s v="PV04 01BIS"/>
    <s v="Av.Alberto Barajas 196"/>
    <x v="0"/>
    <x v="0"/>
    <s v="-"/>
    <x v="2"/>
    <d v="2020-10-25T00:00:00"/>
    <x v="0"/>
    <n v="1"/>
    <s v="CJV"/>
    <s v="Principal"/>
    <n v="5.9523809523809521E-3"/>
    <n v="29"/>
    <x v="3"/>
    <s v="Ok"/>
    <x v="0"/>
    <s v="OK"/>
    <x v="0"/>
    <x v="0"/>
    <x v="1"/>
    <s v="No Aplica"/>
  </r>
  <r>
    <s v="20547422407"/>
    <x v="42"/>
    <x v="19"/>
    <x v="278"/>
    <x v="279"/>
    <x v="276"/>
    <n v="1"/>
    <x v="102"/>
    <s v="PV04 01BIS"/>
    <s v="Jiron Simon Grados 731"/>
    <x v="11"/>
    <x v="0"/>
    <s v="-"/>
    <x v="2"/>
    <d v="2021-09-20T00:00:00"/>
    <x v="0"/>
    <n v="1"/>
    <s v="CJV"/>
    <s v="Principal"/>
    <n v="5.9523809523809521E-3"/>
    <n v="38"/>
    <x v="4"/>
    <s v="Ok"/>
    <x v="0"/>
    <s v="OK"/>
    <x v="0"/>
    <x v="0"/>
    <x v="1"/>
    <s v="No Aplica"/>
  </r>
  <r>
    <s v="20547422407"/>
    <x v="42"/>
    <x v="19"/>
    <x v="279"/>
    <x v="280"/>
    <x v="277"/>
    <n v="1"/>
    <x v="102"/>
    <s v="PV04 01BIS"/>
    <s v="Mz.B lore 17 los sureños"/>
    <x v="39"/>
    <x v="1"/>
    <s v="-"/>
    <x v="2"/>
    <d v="2022-04-28T00:00:00"/>
    <x v="0"/>
    <n v="1"/>
    <s v="CJV"/>
    <s v="Principal"/>
    <n v="5.9523809523809521E-3"/>
    <n v="40"/>
    <x v="4"/>
    <s v="Ok"/>
    <x v="0"/>
    <s v="OK"/>
    <x v="0"/>
    <x v="0"/>
    <x v="1"/>
    <s v="No Aplica"/>
  </r>
  <r>
    <s v="20547422407"/>
    <x v="42"/>
    <x v="19"/>
    <x v="280"/>
    <x v="281"/>
    <x v="278"/>
    <n v="1"/>
    <x v="103"/>
    <s v="PV04 01BIS"/>
    <s v="Jiron Santa Rosa 1040"/>
    <x v="31"/>
    <x v="0"/>
    <s v="-"/>
    <x v="2"/>
    <d v="2022-02-12T00:00:00"/>
    <x v="0"/>
    <n v="1"/>
    <s v="CJV"/>
    <s v="Principal"/>
    <n v="5.9523809523809521E-3"/>
    <n v="26"/>
    <x v="3"/>
    <s v="Ok"/>
    <x v="2"/>
    <s v="OK"/>
    <x v="0"/>
    <x v="0"/>
    <x v="1"/>
    <s v="No Aplica"/>
  </r>
  <r>
    <s v="20547422407"/>
    <x v="42"/>
    <x v="19"/>
    <x v="281"/>
    <x v="282"/>
    <x v="279"/>
    <n v="1"/>
    <x v="64"/>
    <s v="PV04 01BIS"/>
    <s v="Jiron Santa Rosa 205 "/>
    <x v="96"/>
    <x v="0"/>
    <s v="-"/>
    <x v="2"/>
    <d v="2021-08-25T00:00:00"/>
    <x v="0"/>
    <n v="1"/>
    <s v="CJV"/>
    <s v="Principal"/>
    <n v="5.9523809523809521E-3"/>
    <n v="26"/>
    <x v="3"/>
    <s v="Ok"/>
    <x v="0"/>
    <s v="OK"/>
    <x v="0"/>
    <x v="0"/>
    <x v="1"/>
    <s v="No Aplica"/>
  </r>
  <r>
    <s v="20547422407"/>
    <x v="42"/>
    <x v="19"/>
    <x v="282"/>
    <x v="283"/>
    <x v="280"/>
    <n v="1"/>
    <x v="101"/>
    <s v="PV04 01BIS"/>
    <s v="Av. Micaela Bastidas Mz.G interior G-11"/>
    <x v="37"/>
    <x v="0"/>
    <s v="-"/>
    <x v="2"/>
    <d v="2022-05-10T00:00:00"/>
    <x v="0"/>
    <n v="1"/>
    <s v="CJV"/>
    <s v="Principal"/>
    <n v="5.9523809523809521E-3"/>
    <n v="31"/>
    <x v="3"/>
    <s v="Ok"/>
    <x v="0"/>
    <s v="OK"/>
    <x v="0"/>
    <x v="0"/>
    <x v="1"/>
    <s v="No Aplica"/>
  </r>
  <r>
    <s v="20547422407"/>
    <x v="42"/>
    <x v="19"/>
    <x v="283"/>
    <x v="284"/>
    <x v="281"/>
    <n v="1"/>
    <x v="102"/>
    <s v="PV04 01BIS"/>
    <s v="Urb. Villa del Norte Mz L1, LT-12"/>
    <x v="11"/>
    <x v="0"/>
    <s v="-"/>
    <x v="2"/>
    <d v="2020-11-25T00:00:00"/>
    <x v="0"/>
    <n v="1"/>
    <s v="CJV"/>
    <s v="Principal"/>
    <n v="5.9523809523809521E-3"/>
    <n v="36"/>
    <x v="4"/>
    <s v="Ok"/>
    <x v="0"/>
    <s v="OK"/>
    <x v="0"/>
    <x v="0"/>
    <x v="1"/>
    <s v="No Aplica"/>
  </r>
  <r>
    <s v="20547422407"/>
    <x v="42"/>
    <x v="19"/>
    <x v="284"/>
    <x v="285"/>
    <x v="282"/>
    <n v="1"/>
    <x v="104"/>
    <s v="PV04 01BIS"/>
    <s v="Jiron Lobitos 162"/>
    <x v="5"/>
    <x v="0"/>
    <s v="-"/>
    <x v="2"/>
    <d v="2021-11-09T00:00:00"/>
    <x v="0"/>
    <n v="1"/>
    <s v="CJV"/>
    <s v="Principal"/>
    <n v="5.9523809523809521E-3"/>
    <n v="44"/>
    <x v="0"/>
    <s v="Ok"/>
    <x v="0"/>
    <s v="OK"/>
    <x v="0"/>
    <x v="0"/>
    <x v="1"/>
    <s v="No Aplica"/>
  </r>
  <r>
    <s v="20547422407"/>
    <x v="42"/>
    <x v="19"/>
    <x v="285"/>
    <x v="286"/>
    <x v="283"/>
    <n v="1"/>
    <x v="64"/>
    <s v="PV04 01BIS"/>
    <s v="Psje. Los Guindos E-14, Sector 4, La Campiña"/>
    <x v="97"/>
    <x v="0"/>
    <s v="-"/>
    <x v="2"/>
    <d v="2021-10-17T00:00:00"/>
    <x v="0"/>
    <n v="1"/>
    <s v="CJV"/>
    <s v="Principal"/>
    <n v="5.9523809523809521E-3"/>
    <n v="26"/>
    <x v="3"/>
    <s v="Ok"/>
    <x v="0"/>
    <s v="OK"/>
    <x v="0"/>
    <x v="0"/>
    <x v="1"/>
    <s v="No Aplica"/>
  </r>
  <r>
    <s v="20547422407"/>
    <x v="42"/>
    <x v="19"/>
    <x v="286"/>
    <x v="287"/>
    <x v="284"/>
    <n v="1"/>
    <x v="101"/>
    <s v="PV04 01BIS"/>
    <s v="Av. Tupac Amaru 450"/>
    <x v="98"/>
    <x v="0"/>
    <s v="-"/>
    <x v="2"/>
    <d v="2022-05-05T00:00:00"/>
    <x v="0"/>
    <n v="1"/>
    <s v="CJV"/>
    <s v="Principal"/>
    <n v="5.9523809523809521E-3"/>
    <n v="33"/>
    <x v="4"/>
    <s v="Ok"/>
    <x v="0"/>
    <s v="OK"/>
    <x v="0"/>
    <x v="0"/>
    <x v="1"/>
    <s v="No Aplica"/>
  </r>
  <r>
    <s v="20297543653"/>
    <x v="25"/>
    <x v="22"/>
    <x v="287"/>
    <x v="288"/>
    <x v="285"/>
    <n v="3"/>
    <x v="28"/>
    <s v="Est., Pozos, P. Taller"/>
    <s v="CALLE SAN JUAN MZ C LT 19 ESQ ALFONSO UGARTE"/>
    <x v="18"/>
    <x v="0"/>
    <s v="-"/>
    <x v="2"/>
    <d v="2023-07-11T00:00:00"/>
    <x v="0"/>
    <n v="1"/>
    <s v="CJV"/>
    <s v="Principal"/>
    <n v="5.0251256281407036E-3"/>
    <n v="43"/>
    <x v="0"/>
    <s v="Ok"/>
    <x v="0"/>
    <s v="OK"/>
    <x v="0"/>
    <x v="0"/>
    <x v="1"/>
    <s v="No Aplica"/>
  </r>
  <r>
    <s v="20297543653"/>
    <x v="25"/>
    <x v="22"/>
    <x v="288"/>
    <x v="289"/>
    <x v="286"/>
    <n v="3"/>
    <x v="105"/>
    <s v="Est., Pozos, P. Taller"/>
    <s v="AA.HH. SAN LORENZO MZ. M LT.11 - SJM - LIMA "/>
    <x v="99"/>
    <x v="0"/>
    <s v="-"/>
    <x v="2"/>
    <d v="2022-11-08T00:00:00"/>
    <x v="0"/>
    <n v="1"/>
    <s v="CJV"/>
    <s v="Principal"/>
    <n v="5.0251256281407036E-3"/>
    <n v="26"/>
    <x v="3"/>
    <s v="Ok"/>
    <x v="0"/>
    <s v="OK"/>
    <x v="0"/>
    <x v="0"/>
    <x v="1"/>
    <s v="No Aplica"/>
  </r>
  <r>
    <s v="20297543653"/>
    <x v="25"/>
    <x v="22"/>
    <x v="289"/>
    <x v="290"/>
    <x v="14"/>
    <n v="3"/>
    <x v="106"/>
    <s v="Est., Pozos, P. Taller"/>
    <s v="PEDRO GENARO DELGADO MZ K1 LT20 URB. EL "/>
    <x v="5"/>
    <x v="0"/>
    <s v="-"/>
    <x v="2"/>
    <d v="2016-12-10T00:00:00"/>
    <x v="0"/>
    <n v="2"/>
    <s v="CJV"/>
    <s v="Principal"/>
    <n v="5.0251256281407036E-3"/>
    <n v="45"/>
    <x v="0"/>
    <s v="Ok"/>
    <x v="0"/>
    <s v="OK"/>
    <x v="0"/>
    <x v="0"/>
    <x v="1"/>
    <s v="No Aplica"/>
  </r>
  <r>
    <s v="20297543653"/>
    <x v="25"/>
    <x v="22"/>
    <x v="290"/>
    <x v="291"/>
    <x v="287"/>
    <n v="3"/>
    <x v="107"/>
    <s v="Est., Pozos, P. Taller"/>
    <s v="CALLE CIRO ALEGRIA 286 COOP UNIV SANTA ANITA"/>
    <x v="63"/>
    <x v="0"/>
    <s v="-"/>
    <x v="2"/>
    <d v="2016-12-10T00:00:00"/>
    <x v="0"/>
    <n v="2"/>
    <s v="CJV"/>
    <s v="Principal"/>
    <n v="5.0251256281407036E-3"/>
    <n v="59"/>
    <x v="2"/>
    <s v="Ok"/>
    <x v="6"/>
    <s v="OK"/>
    <x v="0"/>
    <x v="0"/>
    <x v="1"/>
    <s v="No Aplica"/>
  </r>
  <r>
    <s v="20297543653"/>
    <x v="25"/>
    <x v="22"/>
    <x v="291"/>
    <x v="292"/>
    <x v="288"/>
    <n v="3"/>
    <x v="108"/>
    <s v="Est., Pozos, P. Taller"/>
    <s v="JR. LAS ESMERALDAS 1891 URB. INCA MANCO CAPAC"/>
    <x v="3"/>
    <x v="0"/>
    <s v="-"/>
    <x v="2"/>
    <d v="2020-11-25T00:00:00"/>
    <x v="0"/>
    <n v="2"/>
    <s v="CJV"/>
    <s v="Principal"/>
    <n v="5.0251256281407036E-3"/>
    <n v="44"/>
    <x v="0"/>
    <s v="Ok"/>
    <x v="0"/>
    <s v="OK"/>
    <x v="0"/>
    <x v="0"/>
    <x v="1"/>
    <s v="No Aplica"/>
  </r>
  <r>
    <s v="20297543653"/>
    <x v="25"/>
    <x v="22"/>
    <x v="292"/>
    <x v="293"/>
    <x v="289"/>
    <n v="3"/>
    <x v="28"/>
    <s v="Est., Pozos, P. Taller"/>
    <s v="AV. MERINO REYNA 828 KM 18"/>
    <x v="12"/>
    <x v="0"/>
    <s v="-"/>
    <x v="2"/>
    <d v="2023-08-23T00:00:00"/>
    <x v="0"/>
    <n v="2"/>
    <s v="CJV"/>
    <s v="Principal"/>
    <n v="5.0251256281407036E-3"/>
    <n v="47"/>
    <x v="0"/>
    <s v="Ok"/>
    <x v="0"/>
    <s v="OK"/>
    <x v="0"/>
    <x v="0"/>
    <x v="1"/>
    <s v="8-2023"/>
  </r>
  <r>
    <s v="20297543653"/>
    <x v="25"/>
    <x v="22"/>
    <x v="293"/>
    <x v="294"/>
    <x v="290"/>
    <n v="3"/>
    <x v="28"/>
    <s v="Est., Pozos, P. Taller"/>
    <s v="AV SANTA MARIA LT 36 ETAPA 11"/>
    <x v="12"/>
    <x v="0"/>
    <s v="-"/>
    <x v="2"/>
    <d v="2017-02-10T00:00:00"/>
    <x v="0"/>
    <n v="1"/>
    <s v="CJV"/>
    <s v="Principal"/>
    <n v="5.0251256281407036E-3"/>
    <n v="35"/>
    <x v="4"/>
    <s v="Ok"/>
    <x v="0"/>
    <s v="OK"/>
    <x v="0"/>
    <x v="0"/>
    <x v="1"/>
    <s v="No Aplica"/>
  </r>
  <r>
    <s v="20297543653"/>
    <x v="25"/>
    <x v="22"/>
    <x v="294"/>
    <x v="295"/>
    <x v="291"/>
    <n v="3"/>
    <x v="28"/>
    <s v="Est., Pozos, P. Taller"/>
    <s v="JR MANUEL POLO JIMENEZ N° 425 - URB LA C"/>
    <x v="5"/>
    <x v="0"/>
    <s v="-"/>
    <x v="2"/>
    <d v="2019-09-04T00:00:00"/>
    <x v="0"/>
    <n v="1"/>
    <s v="CJV"/>
    <s v="Principal"/>
    <n v="5.0251256281407036E-3"/>
    <n v="51"/>
    <x v="5"/>
    <s v="Ok"/>
    <x v="0"/>
    <s v="OK"/>
    <x v="0"/>
    <x v="0"/>
    <x v="1"/>
    <s v="No Aplica"/>
  </r>
  <r>
    <s v="20297543653"/>
    <x v="25"/>
    <x v="22"/>
    <x v="295"/>
    <x v="296"/>
    <x v="292"/>
    <n v="3"/>
    <x v="28"/>
    <s v="Est., Pozos, P. Taller"/>
    <s v="PROGRAMA VIV. MALLORCA MZ D LT 28 "/>
    <x v="12"/>
    <x v="0"/>
    <s v="-"/>
    <x v="2"/>
    <d v="2023-08-23T00:00:00"/>
    <x v="0"/>
    <n v="1"/>
    <s v="CJV"/>
    <s v="Principal"/>
    <n v="5.0251256281407036E-3"/>
    <n v="38"/>
    <x v="4"/>
    <s v="Ok"/>
    <x v="0"/>
    <s v="OK"/>
    <x v="0"/>
    <x v="0"/>
    <x v="1"/>
    <s v="8-2023"/>
  </r>
  <r>
    <s v="20297543653"/>
    <x v="25"/>
    <x v="22"/>
    <x v="296"/>
    <x v="297"/>
    <x v="293"/>
    <n v="3"/>
    <x v="28"/>
    <s v="Est., Pozos, P. Taller"/>
    <s v="JR AREQUIPA 101 URB. AÑO NUEVO "/>
    <x v="37"/>
    <x v="0"/>
    <s v="-"/>
    <x v="2"/>
    <d v="2019-09-26T00:00:00"/>
    <x v="0"/>
    <n v="2"/>
    <s v="CJV"/>
    <s v="Principal"/>
    <n v="5.0251256281407036E-3"/>
    <n v="44"/>
    <x v="0"/>
    <s v="Ok"/>
    <x v="0"/>
    <s v="OK"/>
    <x v="0"/>
    <x v="0"/>
    <x v="1"/>
    <s v="No Aplica"/>
  </r>
  <r>
    <s v="20297543653"/>
    <x v="25"/>
    <x v="22"/>
    <x v="297"/>
    <x v="298"/>
    <x v="294"/>
    <n v="3"/>
    <x v="28"/>
    <s v="Est., Pozos, P. Taller"/>
    <s v="JR. VILLAVICENCIO N°211"/>
    <x v="44"/>
    <x v="0"/>
    <s v="-"/>
    <x v="2"/>
    <d v="2022-11-24T00:00:00"/>
    <x v="0"/>
    <n v="1"/>
    <s v="CJV"/>
    <s v="Principal"/>
    <n v="5.0251256281407036E-3"/>
    <n v="39"/>
    <x v="4"/>
    <s v="Ok"/>
    <x v="0"/>
    <s v="OK"/>
    <x v="0"/>
    <x v="0"/>
    <x v="1"/>
    <s v="No Aplica"/>
  </r>
  <r>
    <s v="20297543653"/>
    <x v="25"/>
    <x v="22"/>
    <x v="298"/>
    <x v="299"/>
    <x v="295"/>
    <n v="3"/>
    <x v="28"/>
    <s v="Est., Pozos, P. Taller"/>
    <s v="MZ E LT 25 NUEVA ESPERANZA"/>
    <x v="37"/>
    <x v="0"/>
    <s v="-"/>
    <x v="2"/>
    <d v="2023-07-11T00:00:00"/>
    <x v="0"/>
    <n v="1"/>
    <s v="CJV"/>
    <s v="Principal"/>
    <n v="5.0251256281407036E-3"/>
    <n v="37"/>
    <x v="4"/>
    <s v="Ok"/>
    <x v="0"/>
    <s v="OK"/>
    <x v="0"/>
    <x v="0"/>
    <x v="1"/>
    <s v="No Aplica"/>
  </r>
  <r>
    <s v="20297543653"/>
    <x v="25"/>
    <x v="22"/>
    <x v="299"/>
    <x v="300"/>
    <x v="296"/>
    <n v="3"/>
    <x v="28"/>
    <s v="Est., Pozos, P. Taller"/>
    <s v="AV SAN FERNANDO MZ J LT 3 ALT PARADERP CANTO GRANDE"/>
    <x v="3"/>
    <x v="0"/>
    <s v="-"/>
    <x v="2"/>
    <d v="2016-11-29T00:00:00"/>
    <x v="0"/>
    <n v="2"/>
    <s v="CJV"/>
    <s v="Principal"/>
    <n v="5.0251256281407036E-3"/>
    <n v="57"/>
    <x v="5"/>
    <s v="Ok"/>
    <x v="0"/>
    <s v="OK"/>
    <x v="0"/>
    <x v="0"/>
    <x v="1"/>
    <s v="No Aplica"/>
  </r>
  <r>
    <s v="20297543653"/>
    <x v="25"/>
    <x v="22"/>
    <x v="300"/>
    <x v="301"/>
    <x v="297"/>
    <n v="1"/>
    <x v="109"/>
    <s v="Est., Pozos, P. Taller"/>
    <s v="MZ 65 LT 11 PUEBLO JOVEN BAYOVAR "/>
    <x v="3"/>
    <x v="0"/>
    <s v="-"/>
    <x v="2"/>
    <d v="2019-08-29T00:00:00"/>
    <x v="0"/>
    <n v="1"/>
    <s v="CJV"/>
    <s v="Principal"/>
    <n v="5.0251256281407036E-3"/>
    <n v="37"/>
    <x v="4"/>
    <s v="Ok"/>
    <x v="0"/>
    <s v="OK"/>
    <x v="0"/>
    <x v="0"/>
    <x v="1"/>
    <s v="No Aplica"/>
  </r>
  <r>
    <s v="20297543653"/>
    <x v="52"/>
    <x v="22"/>
    <x v="301"/>
    <x v="302"/>
    <x v="298"/>
    <n v="3"/>
    <x v="16"/>
    <s v="Est., Pozos, P. Taller"/>
    <s v="SECTOR 6 GRUPO 6A MZ P LT 6"/>
    <x v="45"/>
    <x v="0"/>
    <s v="-"/>
    <x v="2"/>
    <d v="2023-08-22T00:00:00"/>
    <x v="0"/>
    <n v="1"/>
    <s v="CJV"/>
    <s v="Secundaria"/>
    <n v="5.0251256281407036E-3"/>
    <n v="62"/>
    <x v="2"/>
    <s v="Ok"/>
    <x v="0"/>
    <s v="OK"/>
    <x v="0"/>
    <x v="0"/>
    <x v="1"/>
    <s v="8-2023"/>
  </r>
  <r>
    <s v="20297543653"/>
    <x v="25"/>
    <x v="22"/>
    <x v="302"/>
    <x v="303"/>
    <x v="299"/>
    <n v="1"/>
    <x v="28"/>
    <s v="Est., Pozos, P. Taller"/>
    <s v="AV. NESTOR GAMBETA MZ 5 LT F GAMBETA BAJA"/>
    <x v="31"/>
    <x v="0"/>
    <s v="-"/>
    <x v="5"/>
    <d v="2023-07-20T00:00:00"/>
    <x v="0"/>
    <n v="1"/>
    <s v="CJV"/>
    <s v="Principal"/>
    <n v="5.0251256281407036E-3"/>
    <n v="37"/>
    <x v="4"/>
    <s v="Ok"/>
    <x v="2"/>
    <s v="OK"/>
    <x v="0"/>
    <x v="0"/>
    <x v="1"/>
    <s v="No Aplica"/>
  </r>
  <r>
    <s v="20297543653"/>
    <x v="25"/>
    <x v="22"/>
    <x v="303"/>
    <x v="304"/>
    <x v="300"/>
    <n v="1"/>
    <x v="110"/>
    <s v="Est., Pozos, P. Taller"/>
    <s v="ASOCIACION MARIA PARADO DE BELLIDO MZG. LT.33"/>
    <x v="100"/>
    <x v="0"/>
    <s v="-"/>
    <x v="2"/>
    <d v="2022-12-30T00:00:00"/>
    <x v="0"/>
    <n v="1"/>
    <s v="CJV"/>
    <s v="Principal"/>
    <n v="5.0251256281407036E-3"/>
    <n v="26"/>
    <x v="3"/>
    <s v="Ok"/>
    <x v="1"/>
    <s v="OK"/>
    <x v="0"/>
    <x v="0"/>
    <x v="1"/>
    <s v="No Aplica"/>
  </r>
  <r>
    <s v="20297543653"/>
    <x v="25"/>
    <x v="22"/>
    <x v="304"/>
    <x v="305"/>
    <x v="301"/>
    <n v="1"/>
    <x v="111"/>
    <s v="Est., Pozos, P. Taller"/>
    <s v="Urb. Residencial Alameda del Norte"/>
    <x v="12"/>
    <x v="0"/>
    <s v="-"/>
    <x v="2"/>
    <d v="2022-11-03T00:00:00"/>
    <x v="0"/>
    <n v="2"/>
    <s v="CJV"/>
    <s v="Principal"/>
    <n v="5.0251256281407036E-3"/>
    <n v="42"/>
    <x v="0"/>
    <s v="Ok"/>
    <x v="0"/>
    <s v="OK"/>
    <x v="0"/>
    <x v="0"/>
    <x v="1"/>
    <s v="No Aplica"/>
  </r>
  <r>
    <s v="20297543653"/>
    <x v="25"/>
    <x v="22"/>
    <x v="305"/>
    <x v="306"/>
    <x v="302"/>
    <n v="3"/>
    <x v="28"/>
    <s v="Est., Pozos, P. Taller"/>
    <s v="MZ. R - 3 LT 12 4TA ZONA - COLLIQUE"/>
    <x v="37"/>
    <x v="0"/>
    <s v="-"/>
    <x v="2"/>
    <d v="2022-12-28T00:00:00"/>
    <x v="0"/>
    <n v="1"/>
    <s v="CJV"/>
    <s v="Principal"/>
    <n v="5.0251256281407036E-3"/>
    <n v="41"/>
    <x v="0"/>
    <s v="Ok"/>
    <x v="0"/>
    <s v="OK"/>
    <x v="0"/>
    <x v="0"/>
    <x v="1"/>
    <s v="No Aplica"/>
  </r>
  <r>
    <s v="20297543653"/>
    <x v="25"/>
    <x v="22"/>
    <x v="306"/>
    <x v="307"/>
    <x v="303"/>
    <n v="3"/>
    <x v="112"/>
    <s v="Est., Pozos, P. Taller"/>
    <s v="JR. TRUJILLO 164 LT 2 GRUPO 4 SECTOR C"/>
    <x v="5"/>
    <x v="0"/>
    <s v="-"/>
    <x v="2"/>
    <d v="2020-11-06T00:00:00"/>
    <x v="0"/>
    <n v="2"/>
    <s v="CJV"/>
    <s v="Principal"/>
    <n v="5.0251256281407036E-3"/>
    <n v="44"/>
    <x v="0"/>
    <s v="Ok"/>
    <x v="0"/>
    <s v="OK"/>
    <x v="0"/>
    <x v="0"/>
    <x v="1"/>
    <s v="No Aplica"/>
  </r>
  <r>
    <s v="20297543653"/>
    <x v="25"/>
    <x v="22"/>
    <x v="307"/>
    <x v="308"/>
    <x v="304"/>
    <n v="3"/>
    <x v="113"/>
    <s v="Est., Pozos, P. Taller"/>
    <s v="JR GUIRNALDAS MZ S LT 34A ASENT H ANCIETA ALTA ETAPA 2DA"/>
    <x v="23"/>
    <x v="0"/>
    <s v="-"/>
    <x v="2"/>
    <d v="2020-11-06T00:00:00"/>
    <x v="0"/>
    <n v="1"/>
    <s v="CJV"/>
    <s v="Principal"/>
    <n v="5.0251256281407036E-3"/>
    <n v="24"/>
    <x v="3"/>
    <s v="Ok"/>
    <x v="3"/>
    <s v="OK"/>
    <x v="0"/>
    <x v="0"/>
    <x v="1"/>
    <s v="No Aplica"/>
  </r>
  <r>
    <s v="20297543653"/>
    <x v="25"/>
    <x v="22"/>
    <x v="308"/>
    <x v="309"/>
    <x v="305"/>
    <n v="3"/>
    <x v="28"/>
    <s v="Est., Pozos, P. Taller"/>
    <s v="MZ 3 LT23 AAHH HORACIO ZEVALLOS"/>
    <x v="5"/>
    <x v="0"/>
    <s v="-"/>
    <x v="2"/>
    <d v="2019-09-02T00:00:00"/>
    <x v="0"/>
    <n v="1"/>
    <s v="CJV"/>
    <s v="Principal"/>
    <n v="5.0251256281407036E-3"/>
    <n v="44"/>
    <x v="0"/>
    <s v="Ok"/>
    <x v="0"/>
    <s v="OK"/>
    <x v="0"/>
    <x v="0"/>
    <x v="1"/>
    <s v="No Aplica"/>
  </r>
  <r>
    <s v="20297543653"/>
    <x v="25"/>
    <x v="22"/>
    <x v="309"/>
    <x v="310"/>
    <x v="306"/>
    <n v="3"/>
    <x v="28"/>
    <s v="Est., Pozos, P. Taller"/>
    <s v="Jr. Ganimedes 243"/>
    <x v="3"/>
    <x v="0"/>
    <s v="-"/>
    <x v="2"/>
    <d v="2020-10-21T00:00:00"/>
    <x v="0"/>
    <n v="1"/>
    <s v="CJV"/>
    <s v="Principal"/>
    <n v="5.0251256281407036E-3"/>
    <n v="50"/>
    <x v="5"/>
    <s v="Ok"/>
    <x v="0"/>
    <s v="OK"/>
    <x v="0"/>
    <x v="0"/>
    <x v="1"/>
    <s v="No Aplica"/>
  </r>
  <r>
    <s v="20297543653"/>
    <x v="25"/>
    <x v="22"/>
    <x v="310"/>
    <x v="311"/>
    <x v="307"/>
    <n v="3"/>
    <x v="28"/>
    <s v="Est., Pozos, P. Taller"/>
    <s v="AV. PACASMAYO MZ D LT 27 PRIMERA ETAPA "/>
    <x v="31"/>
    <x v="0"/>
    <s v="-"/>
    <x v="5"/>
    <d v="2023-05-24T00:00:00"/>
    <x v="0"/>
    <n v="1"/>
    <s v="CJV"/>
    <s v="Principal"/>
    <n v="5.0251256281407036E-3"/>
    <n v="42"/>
    <x v="0"/>
    <s v="Ok"/>
    <x v="2"/>
    <s v="OK"/>
    <x v="0"/>
    <x v="0"/>
    <x v="1"/>
    <s v="No Aplica"/>
  </r>
  <r>
    <s v="20297543653"/>
    <x v="25"/>
    <x v="22"/>
    <x v="311"/>
    <x v="312"/>
    <x v="308"/>
    <n v="3"/>
    <x v="28"/>
    <s v="Est., Pozos, P. Taller"/>
    <s v="URB. ROBLE II MZ E LT 35"/>
    <x v="12"/>
    <x v="0"/>
    <s v="-"/>
    <x v="2"/>
    <d v="2022-11-21T00:00:00"/>
    <x v="0"/>
    <n v="1"/>
    <s v="CJV"/>
    <s v="Principal"/>
    <n v="5.0251256281407036E-3"/>
    <n v="49"/>
    <x v="0"/>
    <s v="Ok"/>
    <x v="0"/>
    <s v="OK"/>
    <x v="0"/>
    <x v="0"/>
    <x v="1"/>
    <s v="No Aplica"/>
  </r>
  <r>
    <s v="20297543653"/>
    <x v="25"/>
    <x v="22"/>
    <x v="312"/>
    <x v="313"/>
    <x v="309"/>
    <n v="3"/>
    <x v="28"/>
    <s v="Est., Pozos, P. Taller"/>
    <s v="JR. NAVARRO DEL AGUILA N-205 CONDEVILLA"/>
    <x v="101"/>
    <x v="0"/>
    <s v="-"/>
    <x v="5"/>
    <d v="2022-11-14T00:00:00"/>
    <x v="0"/>
    <n v="1"/>
    <s v="CJV"/>
    <s v="Principal"/>
    <n v="5.0251256281407036E-3"/>
    <n v="42"/>
    <x v="0"/>
    <s v="Ok"/>
    <x v="0"/>
    <s v="OK"/>
    <x v="0"/>
    <x v="0"/>
    <x v="1"/>
    <s v="No Aplica"/>
  </r>
  <r>
    <s v="20297543653"/>
    <x v="25"/>
    <x v="22"/>
    <x v="313"/>
    <x v="314"/>
    <x v="310"/>
    <n v="3"/>
    <x v="28"/>
    <s v="Est., Pozos, P. Taller"/>
    <s v="MZ A LT 31 LOS ALAMOS"/>
    <x v="31"/>
    <x v="0"/>
    <s v="-"/>
    <x v="2"/>
    <d v="2023-07-10T00:00:00"/>
    <x v="0"/>
    <n v="1"/>
    <s v="CJV"/>
    <s v="Principal"/>
    <n v="5.0251256281407036E-3"/>
    <n v="43"/>
    <x v="0"/>
    <s v="Ok"/>
    <x v="2"/>
    <s v="OK"/>
    <x v="0"/>
    <x v="0"/>
    <x v="1"/>
    <s v="No Aplica"/>
  </r>
  <r>
    <s v="20297543653"/>
    <x v="25"/>
    <x v="22"/>
    <x v="314"/>
    <x v="315"/>
    <x v="311"/>
    <n v="1"/>
    <x v="114"/>
    <s v="Est., Pozos, P. Taller"/>
    <s v="JR CUZCO 1064 MORROPON CHULUCANAS"/>
    <x v="7"/>
    <x v="0"/>
    <s v="-"/>
    <x v="2"/>
    <d v="2023-06-20T00:00:00"/>
    <x v="0"/>
    <n v="1"/>
    <s v="CJV"/>
    <s v="Principal"/>
    <n v="5.0251256281407036E-3"/>
    <n v="35"/>
    <x v="4"/>
    <s v="Ok"/>
    <x v="0"/>
    <s v="OK"/>
    <x v="0"/>
    <x v="0"/>
    <x v="1"/>
    <s v="No Aplica"/>
  </r>
  <r>
    <s v="20297543653"/>
    <x v="25"/>
    <x v="22"/>
    <x v="315"/>
    <x v="316"/>
    <x v="312"/>
    <n v="3"/>
    <x v="28"/>
    <s v="Est., Pozos, P. Taller"/>
    <s v="JR AYAR AUCA 131 SAN AGUSTIN 2° ETAPA"/>
    <x v="37"/>
    <x v="0"/>
    <s v="-"/>
    <x v="2"/>
    <d v="2019-08-20T00:00:00"/>
    <x v="0"/>
    <n v="1"/>
    <s v="CJV"/>
    <s v="Principal"/>
    <n v="5.0251256281407036E-3"/>
    <n v="45"/>
    <x v="0"/>
    <s v="Ok"/>
    <x v="0"/>
    <s v="OK"/>
    <x v="0"/>
    <x v="0"/>
    <x v="1"/>
    <s v="No Aplica"/>
  </r>
  <r>
    <s v="20297543653"/>
    <x v="25"/>
    <x v="22"/>
    <x v="316"/>
    <x v="317"/>
    <x v="313"/>
    <n v="3"/>
    <x v="28"/>
    <s v="Est., Pozos, P. Taller"/>
    <s v="A. H. SOL NACIENTE II ZONA H2"/>
    <x v="12"/>
    <x v="0"/>
    <s v="-"/>
    <x v="2"/>
    <d v="2023-08-29T00:00:00"/>
    <x v="0"/>
    <n v="1"/>
    <s v="CJV"/>
    <s v="Principal"/>
    <n v="5.0251256281407036E-3"/>
    <n v="51"/>
    <x v="5"/>
    <s v="Ok"/>
    <x v="0"/>
    <s v="OK"/>
    <x v="0"/>
    <x v="0"/>
    <x v="1"/>
    <s v="8-2023"/>
  </r>
  <r>
    <s v="20297543653"/>
    <x v="25"/>
    <x v="22"/>
    <x v="317"/>
    <x v="318"/>
    <x v="314"/>
    <n v="3"/>
    <x v="28"/>
    <s v="Est., Pozos, P. Taller"/>
    <s v="MZ D2 LT11 VENTANILLA ALTA"/>
    <x v="4"/>
    <x v="0"/>
    <s v="-"/>
    <x v="2"/>
    <d v="2022-08-25T00:00:00"/>
    <x v="0"/>
    <n v="1"/>
    <s v="CJV"/>
    <s v="Principal"/>
    <n v="5.0251256281407036E-3"/>
    <n v="40"/>
    <x v="4"/>
    <s v="Ok"/>
    <x v="2"/>
    <s v="OK"/>
    <x v="0"/>
    <x v="0"/>
    <x v="1"/>
    <s v="No Aplica"/>
  </r>
  <r>
    <s v="20297543653"/>
    <x v="25"/>
    <x v="22"/>
    <x v="318"/>
    <x v="319"/>
    <x v="315"/>
    <n v="3"/>
    <x v="115"/>
    <s v="Est., Pozos, P. Taller"/>
    <s v="AV CESAR VALLEJO N° 357 P.J. SAN GABRIEL"/>
    <x v="21"/>
    <x v="0"/>
    <s v="-"/>
    <x v="2"/>
    <d v="2017-03-01T00:00:00"/>
    <x v="0"/>
    <n v="2"/>
    <s v="CJV"/>
    <s v="Principal"/>
    <n v="5.0251256281407036E-3"/>
    <n v="34"/>
    <x v="4"/>
    <s v="Ok"/>
    <x v="0"/>
    <s v="OK"/>
    <x v="0"/>
    <x v="0"/>
    <x v="1"/>
    <s v="No Aplica"/>
  </r>
  <r>
    <s v="20297543653"/>
    <x v="25"/>
    <x v="22"/>
    <x v="319"/>
    <x v="320"/>
    <x v="316"/>
    <n v="3"/>
    <x v="28"/>
    <s v="Est., Pozos, P. Taller"/>
    <s v="CALLE 16 PISO 2 ASENT. H. LAURA CALLER 11 LT. 7"/>
    <x v="11"/>
    <x v="0"/>
    <s v="-"/>
    <x v="2"/>
    <d v="2022-09-16T00:00:00"/>
    <x v="0"/>
    <n v="1"/>
    <s v="CJV"/>
    <s v="Principal"/>
    <n v="5.0251256281407036E-3"/>
    <n v="39"/>
    <x v="4"/>
    <s v="Ok"/>
    <x v="0"/>
    <s v="OK"/>
    <x v="0"/>
    <x v="0"/>
    <x v="1"/>
    <s v="No Aplica"/>
  </r>
  <r>
    <s v="20297543653"/>
    <x v="25"/>
    <x v="22"/>
    <x v="320"/>
    <x v="321"/>
    <x v="317"/>
    <n v="3"/>
    <x v="28"/>
    <s v="Est., Pozos, P. Taller"/>
    <s v="A.H.BELLO HORIZONTE PSJE COSMOS MZ C LT "/>
    <x v="5"/>
    <x v="0"/>
    <s v="-"/>
    <x v="2"/>
    <d v="2019-07-11T00:00:00"/>
    <x v="0"/>
    <n v="1"/>
    <s v="CJV"/>
    <s v="Principal"/>
    <n v="5.0251256281407036E-3"/>
    <n v="49"/>
    <x v="0"/>
    <s v="Ok"/>
    <x v="0"/>
    <s v="OK"/>
    <x v="0"/>
    <x v="0"/>
    <x v="1"/>
    <s v="No Aplica"/>
  </r>
  <r>
    <s v="20297543653"/>
    <x v="25"/>
    <x v="22"/>
    <x v="321"/>
    <x v="322"/>
    <x v="318"/>
    <n v="3"/>
    <x v="28"/>
    <s v="Est., Pozos, P. Taller"/>
    <s v="AV. OSCAR R BENAVIDES 298 EL PROGRESO"/>
    <x v="12"/>
    <x v="0"/>
    <s v="-"/>
    <x v="2"/>
    <d v="2017-11-28T00:00:00"/>
    <x v="0"/>
    <n v="2"/>
    <s v="CJV"/>
    <s v="Principal"/>
    <n v="5.0251256281407036E-3"/>
    <n v="46"/>
    <x v="0"/>
    <s v="Ok"/>
    <x v="0"/>
    <s v="OK"/>
    <x v="0"/>
    <x v="0"/>
    <x v="1"/>
    <s v="No Aplica"/>
  </r>
  <r>
    <s v="20297543653"/>
    <x v="25"/>
    <x v="22"/>
    <x v="322"/>
    <x v="323"/>
    <x v="319"/>
    <n v="3"/>
    <x v="107"/>
    <s v="Est., Pozos, P. Taller"/>
    <s v="CALLE ALTO MUNDO 520 MZ Y LT 22A"/>
    <x v="63"/>
    <x v="0"/>
    <s v="-"/>
    <x v="2"/>
    <d v="2020-11-23T00:00:00"/>
    <x v="0"/>
    <n v="2"/>
    <s v="CJV"/>
    <s v="Principal"/>
    <n v="5.0251256281407036E-3"/>
    <n v="45"/>
    <x v="0"/>
    <s v="Ok"/>
    <x v="6"/>
    <s v="OK"/>
    <x v="0"/>
    <x v="0"/>
    <x v="1"/>
    <s v="No Aplica"/>
  </r>
  <r>
    <s v="20297543653"/>
    <x v="25"/>
    <x v="22"/>
    <x v="323"/>
    <x v="324"/>
    <x v="320"/>
    <n v="1"/>
    <x v="116"/>
    <s v="Est., Pozos, P. Taller"/>
    <s v="JR PIURA 425 URB CAJA DE AGUA "/>
    <x v="3"/>
    <x v="0"/>
    <s v="-"/>
    <x v="2"/>
    <d v="2023-01-30T00:00:00"/>
    <x v="0"/>
    <n v="2"/>
    <s v="CJV"/>
    <s v="Principal"/>
    <n v="5.0251256281407036E-3"/>
    <n v="49"/>
    <x v="0"/>
    <s v="Ok"/>
    <x v="0"/>
    <s v="OK"/>
    <x v="0"/>
    <x v="0"/>
    <x v="1"/>
    <s v="No Aplica"/>
  </r>
  <r>
    <s v="20297543653"/>
    <x v="25"/>
    <x v="22"/>
    <x v="324"/>
    <x v="325"/>
    <x v="321"/>
    <n v="3"/>
    <x v="115"/>
    <s v="Est., Pozos, P. Taller"/>
    <s v="SECTOR 7 GRUPO 2 MZ C LT 19"/>
    <x v="45"/>
    <x v="0"/>
    <s v="-"/>
    <x v="2"/>
    <d v="2021-05-27T00:00:00"/>
    <x v="0"/>
    <n v="2"/>
    <s v="CJV"/>
    <s v="Principal"/>
    <n v="5.0251256281407036E-3"/>
    <n v="46"/>
    <x v="0"/>
    <s v="Ok"/>
    <x v="0"/>
    <s v="OK"/>
    <x v="0"/>
    <x v="0"/>
    <x v="1"/>
    <s v="No Aplica"/>
  </r>
  <r>
    <s v="20297543653"/>
    <x v="25"/>
    <x v="22"/>
    <x v="325"/>
    <x v="326"/>
    <x v="322"/>
    <n v="3"/>
    <x v="117"/>
    <s v="Est., Pozos, P. Taller"/>
    <s v="AA. HH. SAN JUDAS TADEO MZ F LT 04"/>
    <x v="31"/>
    <x v="0"/>
    <s v="-"/>
    <x v="2"/>
    <d v="2023-08-03T00:00:00"/>
    <x v="0"/>
    <n v="2"/>
    <s v="CJV"/>
    <s v="Principal"/>
    <n v="5.0251256281407036E-3"/>
    <n v="50"/>
    <x v="5"/>
    <s v="Ok"/>
    <x v="2"/>
    <s v="OK"/>
    <x v="0"/>
    <x v="0"/>
    <x v="1"/>
    <s v="8-2023"/>
  </r>
  <r>
    <s v="20297543653"/>
    <x v="25"/>
    <x v="22"/>
    <x v="326"/>
    <x v="327"/>
    <x v="323"/>
    <n v="3"/>
    <x v="28"/>
    <s v="Est., Pozos, P. Taller"/>
    <s v="M B - L 05 ASOC PRO VIV LOS ANGELES DE PUENTE PIEDRA"/>
    <x v="39"/>
    <x v="0"/>
    <s v="-"/>
    <x v="2"/>
    <d v="2023-07-11T00:00:00"/>
    <x v="0"/>
    <n v="1"/>
    <s v="CJV"/>
    <s v="Principal"/>
    <n v="5.0251256281407036E-3"/>
    <n v="29"/>
    <x v="3"/>
    <s v="Ok"/>
    <x v="0"/>
    <s v="OK"/>
    <x v="0"/>
    <x v="0"/>
    <x v="1"/>
    <s v="No Aplica"/>
  </r>
  <r>
    <s v="20297543653"/>
    <x v="25"/>
    <x v="22"/>
    <x v="327"/>
    <x v="328"/>
    <x v="324"/>
    <n v="3"/>
    <x v="106"/>
    <s v="Est., Pozos, P. Taller"/>
    <s v="CA. SANCHEZ CERRO GRAL. LUIS 503 P.J. PROGRESO 4TO. SECTOR MZ. Q7"/>
    <x v="12"/>
    <x v="0"/>
    <s v="-"/>
    <x v="2"/>
    <d v="2020-11-25T00:00:00"/>
    <x v="0"/>
    <n v="2"/>
    <s v="CJV"/>
    <s v="Principal"/>
    <n v="5.0251256281407036E-3"/>
    <n v="48"/>
    <x v="0"/>
    <s v="Ok"/>
    <x v="0"/>
    <s v="OK"/>
    <x v="0"/>
    <x v="0"/>
    <x v="1"/>
    <s v="No Aplica"/>
  </r>
  <r>
    <s v="20297543653"/>
    <x v="25"/>
    <x v="22"/>
    <x v="328"/>
    <x v="329"/>
    <x v="325"/>
    <n v="3"/>
    <x v="106"/>
    <s v="Est., Pozos, P. Taller"/>
    <s v="A.H. TRES COMPUERTAS CAJA DE AGUA MZ. A LT. 3"/>
    <x v="3"/>
    <x v="0"/>
    <s v="-"/>
    <x v="2"/>
    <d v="2021-06-08T00:00:00"/>
    <x v="0"/>
    <n v="2"/>
    <s v="CJV"/>
    <s v="Principal"/>
    <n v="5.0251256281407036E-3"/>
    <n v="56"/>
    <x v="5"/>
    <s v="Ok"/>
    <x v="0"/>
    <s v="OK"/>
    <x v="0"/>
    <x v="0"/>
    <x v="1"/>
    <s v="No Aplica"/>
  </r>
  <r>
    <s v="20297543653"/>
    <x v="25"/>
    <x v="22"/>
    <x v="329"/>
    <x v="330"/>
    <x v="326"/>
    <n v="3"/>
    <x v="28"/>
    <s v="Est., Pozos, P. Taller"/>
    <s v="MZ I LT 9 AMPLIACION HEROES DEL CENEPA PACHACUTEC"/>
    <x v="4"/>
    <x v="0"/>
    <s v="-"/>
    <x v="2"/>
    <d v="2019-11-22T00:00:00"/>
    <x v="0"/>
    <n v="1"/>
    <s v="CJV"/>
    <s v="Principal"/>
    <n v="5.0251256281407036E-3"/>
    <n v="43"/>
    <x v="0"/>
    <s v="Ok"/>
    <x v="2"/>
    <s v="OK"/>
    <x v="0"/>
    <x v="0"/>
    <x v="1"/>
    <s v="No Aplica"/>
  </r>
  <r>
    <s v="20297543653"/>
    <x v="25"/>
    <x v="22"/>
    <x v="330"/>
    <x v="331"/>
    <x v="327"/>
    <n v="3"/>
    <x v="118"/>
    <s v="Est., Pozos, P. Taller"/>
    <s v="MZ A3  LT 13 A.H. ALBERTO FUJIMORI SCT AGUA DULCE "/>
    <x v="102"/>
    <x v="0"/>
    <s v="-"/>
    <x v="2"/>
    <d v="2023-01-31T00:00:00"/>
    <x v="0"/>
    <n v="2"/>
    <s v="CJV"/>
    <s v="Principal"/>
    <n v="5.0251256281407036E-3"/>
    <n v="32"/>
    <x v="4"/>
    <s v="Ok"/>
    <x v="0"/>
    <s v="OK"/>
    <x v="0"/>
    <x v="0"/>
    <x v="1"/>
    <s v="No Aplica"/>
  </r>
  <r>
    <s v="20297543653"/>
    <x v="25"/>
    <x v="22"/>
    <x v="331"/>
    <x v="332"/>
    <x v="322"/>
    <n v="3"/>
    <x v="28"/>
    <s v="Est., Pozos, P. Taller"/>
    <s v="ASENT. H. SAN LORENZO MZ A LT 13"/>
    <x v="103"/>
    <x v="0"/>
    <s v="-"/>
    <x v="2"/>
    <d v="2023-06-23T00:00:00"/>
    <x v="0"/>
    <n v="1"/>
    <s v="CJV"/>
    <s v="Principal"/>
    <n v="5.0251256281407036E-3"/>
    <n v="50"/>
    <x v="5"/>
    <s v="Ok"/>
    <x v="0"/>
    <s v="OK"/>
    <x v="0"/>
    <x v="0"/>
    <x v="1"/>
    <s v="No Aplica"/>
  </r>
  <r>
    <s v="20297543653"/>
    <x v="25"/>
    <x v="22"/>
    <x v="332"/>
    <x v="333"/>
    <x v="328"/>
    <n v="3"/>
    <x v="119"/>
    <s v="Est., Pozos, P. Taller"/>
    <s v="ASENT. H. 27 DE MARZO MZ. A1 LT 06"/>
    <x v="3"/>
    <x v="0"/>
    <s v="-"/>
    <x v="2"/>
    <d v="2023-08-03T00:00:00"/>
    <x v="0"/>
    <n v="2"/>
    <s v="CJV"/>
    <s v="Principal"/>
    <n v="5.0251256281407036E-3"/>
    <n v="48"/>
    <x v="0"/>
    <s v="Ok"/>
    <x v="0"/>
    <s v="OK"/>
    <x v="0"/>
    <x v="0"/>
    <x v="1"/>
    <s v="8-2023"/>
  </r>
  <r>
    <s v="20297543653"/>
    <x v="25"/>
    <x v="22"/>
    <x v="333"/>
    <x v="334"/>
    <x v="329"/>
    <n v="3"/>
    <x v="28"/>
    <s v="Est., Pozos, P. Taller"/>
    <s v="ASOC. DE VIV PANCHA PAULA MZ B -4 LT27"/>
    <x v="39"/>
    <x v="0"/>
    <s v="-"/>
    <x v="2"/>
    <d v="2022-07-07T00:00:00"/>
    <x v="0"/>
    <n v="1"/>
    <s v="CJV"/>
    <s v="Principal"/>
    <n v="5.0251256281407036E-3"/>
    <n v="46"/>
    <x v="0"/>
    <s v="Ok"/>
    <x v="0"/>
    <s v="OK"/>
    <x v="0"/>
    <x v="0"/>
    <x v="1"/>
    <s v="No Aplica"/>
  </r>
  <r>
    <s v="20297543653"/>
    <x v="25"/>
    <x v="22"/>
    <x v="334"/>
    <x v="335"/>
    <x v="330"/>
    <n v="3"/>
    <x v="119"/>
    <s v="Est., Pozos, P. Taller"/>
    <s v="MZ. G LT 33 A.H. SECTOR BRISAS DEL PACHACAMAC"/>
    <x v="104"/>
    <x v="0"/>
    <s v="-"/>
    <x v="2"/>
    <d v="2023-08-03T00:00:00"/>
    <x v="0"/>
    <n v="2"/>
    <s v="CJV"/>
    <s v="Principal"/>
    <n v="5.0251256281407036E-3"/>
    <n v="36"/>
    <x v="4"/>
    <s v="Ok"/>
    <x v="0"/>
    <s v="OK"/>
    <x v="0"/>
    <x v="0"/>
    <x v="1"/>
    <s v="8-2023"/>
  </r>
  <r>
    <s v="20297543653"/>
    <x v="25"/>
    <x v="22"/>
    <x v="335"/>
    <x v="336"/>
    <x v="331"/>
    <n v="3"/>
    <x v="119"/>
    <s v="Est., Pozos, P. Taller"/>
    <s v="ASOCIACION DE VIVIENDA VILLA TRINIDAD DEL SUR DE LOMO CORVINA"/>
    <x v="104"/>
    <x v="0"/>
    <s v="-"/>
    <x v="2"/>
    <d v="2023-08-07T00:00:00"/>
    <x v="0"/>
    <n v="2"/>
    <s v="CJV"/>
    <s v="Principal"/>
    <n v="5.0251256281407036E-3"/>
    <n v="43"/>
    <x v="0"/>
    <s v="Ok"/>
    <x v="0"/>
    <s v="OK"/>
    <x v="0"/>
    <x v="0"/>
    <x v="1"/>
    <s v="8-2023"/>
  </r>
  <r>
    <s v="20297543653"/>
    <x v="25"/>
    <x v="22"/>
    <x v="336"/>
    <x v="337"/>
    <x v="332"/>
    <n v="3"/>
    <x v="117"/>
    <s v="Est., Pozos, P. Taller"/>
    <s v="SECTOR 1 GRP 25 AMZ I LT 18"/>
    <x v="104"/>
    <x v="0"/>
    <s v="-"/>
    <x v="2"/>
    <d v="2023-08-03T00:00:00"/>
    <x v="0"/>
    <n v="2"/>
    <s v="CJV"/>
    <s v="Principal"/>
    <n v="5.0251256281407036E-3"/>
    <n v="47"/>
    <x v="0"/>
    <s v="Ok"/>
    <x v="0"/>
    <s v="OK"/>
    <x v="0"/>
    <x v="0"/>
    <x v="1"/>
    <s v="8-2023"/>
  </r>
  <r>
    <s v="20297543653"/>
    <x v="25"/>
    <x v="22"/>
    <x v="337"/>
    <x v="338"/>
    <x v="333"/>
    <n v="3"/>
    <x v="119"/>
    <s v="Est., Pozos, P. Taller"/>
    <s v="CALLE LAS MERCEDES 1027 URB. ZARATE"/>
    <x v="3"/>
    <x v="0"/>
    <s v="-"/>
    <x v="2"/>
    <d v="2023-08-03T00:00:00"/>
    <x v="0"/>
    <n v="2"/>
    <s v="CJV"/>
    <s v="Principal"/>
    <n v="5.0251256281407036E-3"/>
    <n v="33"/>
    <x v="4"/>
    <s v="Ok"/>
    <x v="0"/>
    <s v="OK"/>
    <x v="0"/>
    <x v="0"/>
    <x v="1"/>
    <s v="8-2023"/>
  </r>
  <r>
    <s v="20297543653"/>
    <x v="25"/>
    <x v="22"/>
    <x v="338"/>
    <x v="339"/>
    <x v="145"/>
    <n v="3"/>
    <x v="28"/>
    <s v="Est., Pozos, P. Taller"/>
    <s v="CALLE 9 DE OCTUBRE MZ D LT 7 URB. LA RONDA"/>
    <x v="105"/>
    <x v="0"/>
    <s v="-"/>
    <x v="2"/>
    <d v="2019-12-19T00:00:00"/>
    <x v="0"/>
    <n v="1"/>
    <s v="CJV"/>
    <s v="Principal"/>
    <n v="5.0251256281407036E-3"/>
    <n v="36"/>
    <x v="4"/>
    <s v="Ok"/>
    <x v="0"/>
    <s v="OK"/>
    <x v="0"/>
    <x v="0"/>
    <x v="1"/>
    <s v="No Aplica"/>
  </r>
  <r>
    <s v="20297543653"/>
    <x v="25"/>
    <x v="22"/>
    <x v="339"/>
    <x v="340"/>
    <x v="334"/>
    <n v="1"/>
    <x v="120"/>
    <s v="Est., Pozos, P. Taller"/>
    <s v="CALLE LA CORUÑA 265 URB MAYORAZGO 2DA ETAPA"/>
    <x v="2"/>
    <x v="0"/>
    <s v="-"/>
    <x v="2"/>
    <d v="2022-07-12T00:00:00"/>
    <x v="0"/>
    <n v="1"/>
    <s v="CJV"/>
    <s v="Principal"/>
    <n v="5.0251256281407036E-3"/>
    <n v="47"/>
    <x v="0"/>
    <s v="Ok"/>
    <x v="1"/>
    <s v="OK"/>
    <x v="0"/>
    <x v="0"/>
    <x v="1"/>
    <s v="No Aplica"/>
  </r>
  <r>
    <s v="20297543653"/>
    <x v="25"/>
    <x v="22"/>
    <x v="340"/>
    <x v="341"/>
    <x v="335"/>
    <n v="3"/>
    <x v="117"/>
    <s v="Est., Pozos, P. Taller"/>
    <s v="ASENT. H. ACOSTA HERRERA MZ F LT 02"/>
    <x v="23"/>
    <x v="0"/>
    <s v="-"/>
    <x v="2"/>
    <d v="2023-08-07T00:00:00"/>
    <x v="0"/>
    <n v="2"/>
    <s v="CJV"/>
    <s v="Principal"/>
    <n v="5.0251256281407036E-3"/>
    <n v="56"/>
    <x v="5"/>
    <s v="Ok"/>
    <x v="3"/>
    <s v="OK"/>
    <x v="0"/>
    <x v="0"/>
    <x v="1"/>
    <s v="8-2023"/>
  </r>
  <r>
    <s v="20297543653"/>
    <x v="25"/>
    <x v="22"/>
    <x v="341"/>
    <x v="342"/>
    <x v="336"/>
    <n v="3"/>
    <x v="121"/>
    <s v="Est., Pozos, P. Taller"/>
    <s v="LT 15C ASOC UNIDAD AGROP. DEL CERRO LOMO DE CORVINA ASOC UNIDAD LA VILLA LT 15C"/>
    <x v="45"/>
    <x v="0"/>
    <s v="-"/>
    <x v="2"/>
    <d v="2021-06-21T00:00:00"/>
    <x v="0"/>
    <n v="1"/>
    <s v="CJV"/>
    <s v="Principal"/>
    <n v="5.0251256281407036E-3"/>
    <n v="30"/>
    <x v="3"/>
    <s v="Ok"/>
    <x v="0"/>
    <s v="OK"/>
    <x v="0"/>
    <x v="0"/>
    <x v="1"/>
    <s v="No Aplica"/>
  </r>
  <r>
    <s v="20297543653"/>
    <x v="25"/>
    <x v="22"/>
    <x v="342"/>
    <x v="343"/>
    <x v="337"/>
    <n v="3"/>
    <x v="28"/>
    <s v="Est., Pozos, P. Taller"/>
    <s v="JR C VALLEJO 271 TERCERA ZONA DE COLLIQUE"/>
    <x v="37"/>
    <x v="0"/>
    <s v="-"/>
    <x v="2"/>
    <d v="2022-12-29T00:00:00"/>
    <x v="0"/>
    <n v="1"/>
    <s v="CJV"/>
    <s v="Principal"/>
    <n v="5.0251256281407036E-3"/>
    <n v="39"/>
    <x v="4"/>
    <s v="Ok"/>
    <x v="0"/>
    <s v="OK"/>
    <x v="0"/>
    <x v="0"/>
    <x v="1"/>
    <s v="No Aplica"/>
  </r>
  <r>
    <s v="20297543653"/>
    <x v="25"/>
    <x v="22"/>
    <x v="343"/>
    <x v="344"/>
    <x v="338"/>
    <n v="3"/>
    <x v="107"/>
    <s v="Est., Pozos, P. Taller"/>
    <s v="AV CONDEVILLA MZ 43 LT21 URB PREVI - CAL"/>
    <x v="31"/>
    <x v="0"/>
    <s v="-"/>
    <x v="2"/>
    <d v="2017-04-03T00:00:00"/>
    <x v="0"/>
    <n v="2"/>
    <s v="CJV"/>
    <s v="Principal"/>
    <n v="5.0251256281407036E-3"/>
    <n v="52"/>
    <x v="5"/>
    <s v="Ok"/>
    <x v="2"/>
    <s v="OK"/>
    <x v="0"/>
    <x v="0"/>
    <x v="1"/>
    <s v="No Aplica"/>
  </r>
  <r>
    <s v="20297543653"/>
    <x v="25"/>
    <x v="22"/>
    <x v="344"/>
    <x v="345"/>
    <x v="339"/>
    <n v="1"/>
    <x v="116"/>
    <s v="Est., Pozos, P. Taller"/>
    <s v="PSJ. JOSE CARLOS MARIATEGUI 163 DTPO. 2 URB. COVIMA ETAPA MZ. E LT. 38"/>
    <x v="90"/>
    <x v="0"/>
    <s v="-"/>
    <x v="2"/>
    <d v="2022-09-08T00:00:00"/>
    <x v="0"/>
    <n v="1"/>
    <s v="CJV"/>
    <s v="Principal"/>
    <n v="5.0251256281407036E-3"/>
    <n v="56"/>
    <x v="5"/>
    <s v="Ok"/>
    <x v="0"/>
    <s v="OK"/>
    <x v="0"/>
    <x v="0"/>
    <x v="1"/>
    <s v="No Aplica"/>
  </r>
  <r>
    <s v="20297543653"/>
    <x v="25"/>
    <x v="22"/>
    <x v="345"/>
    <x v="346"/>
    <x v="340"/>
    <n v="3"/>
    <x v="107"/>
    <s v="Est., Pozos, P. Taller"/>
    <s v="CALLE TENIENTE JIMENEZ MZB1 L14 INT.501E"/>
    <x v="5"/>
    <x v="0"/>
    <s v="-"/>
    <x v="2"/>
    <d v="2019-12-09T00:00:00"/>
    <x v="0"/>
    <n v="2"/>
    <s v="CJV"/>
    <s v="Principal"/>
    <n v="5.0251256281407036E-3"/>
    <n v="46"/>
    <x v="0"/>
    <s v="Ok"/>
    <x v="0"/>
    <s v="OK"/>
    <x v="0"/>
    <x v="0"/>
    <x v="1"/>
    <s v="No Aplica"/>
  </r>
  <r>
    <s v="20297543653"/>
    <x v="25"/>
    <x v="22"/>
    <x v="346"/>
    <x v="347"/>
    <x v="341"/>
    <n v="3"/>
    <x v="118"/>
    <s v="Est., Pozos, P. Taller"/>
    <s v="PARCELA 3A PACHACAMAC RESIDENCIA ETAPA 4 MZ 60 LT 05"/>
    <x v="45"/>
    <x v="0"/>
    <s v="-"/>
    <x v="2"/>
    <d v="2023-02-06T00:00:00"/>
    <x v="0"/>
    <n v="2"/>
    <s v="CJV"/>
    <s v="Principal"/>
    <n v="5.0251256281407036E-3"/>
    <n v="34"/>
    <x v="4"/>
    <s v="Ok"/>
    <x v="0"/>
    <s v="OK"/>
    <x v="0"/>
    <x v="0"/>
    <x v="1"/>
    <s v="No Aplica"/>
  </r>
  <r>
    <s v="20297543653"/>
    <x v="25"/>
    <x v="22"/>
    <x v="347"/>
    <x v="348"/>
    <x v="342"/>
    <n v="1"/>
    <x v="120"/>
    <s v="Est., Pozos, P. Taller"/>
    <s v="AV. MARSELLA 411 - ATE"/>
    <x v="100"/>
    <x v="1"/>
    <s v="-"/>
    <x v="2"/>
    <d v="2022-04-26T00:00:00"/>
    <x v="0"/>
    <n v="1"/>
    <s v="CJV"/>
    <s v="Principal"/>
    <n v="5.0251256281407036E-3"/>
    <n v="33"/>
    <x v="4"/>
    <s v="Ok"/>
    <x v="1"/>
    <s v="OK"/>
    <x v="0"/>
    <x v="0"/>
    <x v="1"/>
    <s v="No Aplica"/>
  </r>
  <r>
    <s v="20297543653"/>
    <x v="25"/>
    <x v="22"/>
    <x v="348"/>
    <x v="349"/>
    <x v="343"/>
    <n v="3"/>
    <x v="28"/>
    <s v="Est., Pozos, P. Taller"/>
    <s v="LOS ANGELES 131 SANTA LUZMILA ETAPA 1"/>
    <x v="37"/>
    <x v="0"/>
    <s v="-"/>
    <x v="2"/>
    <d v="2022-10-18T00:00:00"/>
    <x v="0"/>
    <n v="1"/>
    <s v="CJV"/>
    <s v="Principal"/>
    <n v="5.0251256281407036E-3"/>
    <n v="51"/>
    <x v="5"/>
    <s v="Ok"/>
    <x v="0"/>
    <s v="OK"/>
    <x v="0"/>
    <x v="0"/>
    <x v="1"/>
    <s v="No Aplica"/>
  </r>
  <r>
    <s v="20297543653"/>
    <x v="25"/>
    <x v="22"/>
    <x v="349"/>
    <x v="350"/>
    <x v="344"/>
    <n v="3"/>
    <x v="28"/>
    <s v="Est., Pozos, P. Taller"/>
    <s v="JR. AMPUERO DE LOS INFANTAS"/>
    <x v="3"/>
    <x v="0"/>
    <s v="-"/>
    <x v="2"/>
    <d v="2022-11-24T00:00:00"/>
    <x v="0"/>
    <n v="1"/>
    <s v="CJV"/>
    <s v="Principal"/>
    <n v="5.0251256281407036E-3"/>
    <n v="41"/>
    <x v="0"/>
    <s v="Ok"/>
    <x v="0"/>
    <s v="OK"/>
    <x v="0"/>
    <x v="0"/>
    <x v="1"/>
    <s v="No Aplica"/>
  </r>
  <r>
    <s v="20297543653"/>
    <x v="25"/>
    <x v="22"/>
    <x v="350"/>
    <x v="351"/>
    <x v="345"/>
    <n v="3"/>
    <x v="28"/>
    <s v="Est., Pozos, P. Taller"/>
    <s v="MZ D LT 10 AGRUP. FAM. LAS VEGAS II ETAPA"/>
    <x v="3"/>
    <x v="0"/>
    <s v="-"/>
    <x v="2"/>
    <d v="2022-03-24T00:00:00"/>
    <x v="0"/>
    <n v="1"/>
    <s v="CJV"/>
    <s v="Principal"/>
    <n v="5.0251256281407036E-3"/>
    <n v="45"/>
    <x v="0"/>
    <s v="Ok"/>
    <x v="0"/>
    <s v="OK"/>
    <x v="0"/>
    <x v="0"/>
    <x v="1"/>
    <s v="No Aplica"/>
  </r>
  <r>
    <s v="20297543653"/>
    <x v="25"/>
    <x v="22"/>
    <x v="351"/>
    <x v="352"/>
    <x v="346"/>
    <n v="3"/>
    <x v="28"/>
    <s v="Est., Pozos, P. Taller"/>
    <s v="AV. ALBERTO SECADA 416"/>
    <x v="31"/>
    <x v="0"/>
    <s v="-"/>
    <x v="5"/>
    <d v="2023-08-08T00:00:00"/>
    <x v="0"/>
    <n v="1"/>
    <s v="CJV"/>
    <s v="Principal"/>
    <n v="5.0251256281407036E-3"/>
    <n v="41"/>
    <x v="0"/>
    <s v="Ok"/>
    <x v="2"/>
    <s v="OK"/>
    <x v="0"/>
    <x v="0"/>
    <x v="1"/>
    <s v="8-2023"/>
  </r>
  <r>
    <s v="20297543653"/>
    <x v="25"/>
    <x v="22"/>
    <x v="352"/>
    <x v="353"/>
    <x v="347"/>
    <n v="3"/>
    <x v="107"/>
    <s v="Est., Pozos, P. Taller"/>
    <s v="JR MARMOL 817 URB. MANCO INCA - SJL - L"/>
    <x v="3"/>
    <x v="0"/>
    <s v="-"/>
    <x v="2"/>
    <d v="2023-01-11T00:00:00"/>
    <x v="0"/>
    <n v="1"/>
    <s v="CJV"/>
    <s v="Principal"/>
    <n v="5.0251256281407036E-3"/>
    <n v="51"/>
    <x v="5"/>
    <s v="Ok"/>
    <x v="0"/>
    <s v="OK"/>
    <x v="0"/>
    <x v="0"/>
    <x v="1"/>
    <s v="No Aplica"/>
  </r>
  <r>
    <s v="20297543653"/>
    <x v="25"/>
    <x v="22"/>
    <x v="353"/>
    <x v="354"/>
    <x v="348"/>
    <n v="1"/>
    <x v="116"/>
    <s v="Est., Pozos, P. Taller"/>
    <s v="CALLE LOS SAUCES MZ G1 LT 10 COOP. UNAMARCA"/>
    <x v="21"/>
    <x v="0"/>
    <s v="-"/>
    <x v="2"/>
    <d v="2017-03-31T00:00:00"/>
    <x v="0"/>
    <n v="2"/>
    <s v="CJV"/>
    <s v="Principal"/>
    <n v="5.0251256281407036E-3"/>
    <n v="32"/>
    <x v="4"/>
    <s v="Ok"/>
    <x v="0"/>
    <s v="OK"/>
    <x v="0"/>
    <x v="0"/>
    <x v="1"/>
    <s v="No Aplica"/>
  </r>
  <r>
    <s v="20297543653"/>
    <x v="25"/>
    <x v="22"/>
    <x v="354"/>
    <x v="355"/>
    <x v="349"/>
    <n v="3"/>
    <x v="28"/>
    <s v="Est., Pozos, P. Taller"/>
    <s v="MZ B 64 LT 4D LOMAS ALTA (JICAMARCA)"/>
    <x v="105"/>
    <x v="0"/>
    <s v="-"/>
    <x v="2"/>
    <d v="2019-09-19T00:00:00"/>
    <x v="0"/>
    <n v="2"/>
    <s v="CJV"/>
    <s v="Principal"/>
    <n v="5.0251256281407036E-3"/>
    <n v="54"/>
    <x v="5"/>
    <s v="Ok"/>
    <x v="0"/>
    <s v="OK"/>
    <x v="0"/>
    <x v="0"/>
    <x v="1"/>
    <s v="No Aplica"/>
  </r>
  <r>
    <s v="20297543653"/>
    <x v="25"/>
    <x v="22"/>
    <x v="355"/>
    <x v="356"/>
    <x v="350"/>
    <n v="3"/>
    <x v="118"/>
    <s v="Est., Pozos, P. Taller"/>
    <s v="MZ K LT 31 ASOC. DE VIVIENDA VILLA EL CARMEN LA ERA CHOSICA "/>
    <x v="33"/>
    <x v="0"/>
    <s v="-"/>
    <x v="2"/>
    <d v="2023-03-04T00:00:00"/>
    <x v="0"/>
    <n v="1"/>
    <s v="CJV"/>
    <s v="Principal"/>
    <n v="5.0251256281407036E-3"/>
    <n v="39"/>
    <x v="4"/>
    <s v="Ok"/>
    <x v="0"/>
    <s v="OK"/>
    <x v="0"/>
    <x v="0"/>
    <x v="1"/>
    <s v="No Aplica"/>
  </r>
  <r>
    <s v="20297543653"/>
    <x v="25"/>
    <x v="22"/>
    <x v="356"/>
    <x v="357"/>
    <x v="351"/>
    <n v="3"/>
    <x v="28"/>
    <s v="Est., Pozos, P. Taller"/>
    <s v="ZONA E UCV 79 LT 43 - HUAYCAN"/>
    <x v="2"/>
    <x v="0"/>
    <s v="-"/>
    <x v="2"/>
    <d v="2019-12-04T00:00:00"/>
    <x v="0"/>
    <n v="1"/>
    <s v="CJV"/>
    <s v="Principal"/>
    <n v="5.0251256281407036E-3"/>
    <n v="50"/>
    <x v="5"/>
    <s v="Ok"/>
    <x v="1"/>
    <s v="OK"/>
    <x v="0"/>
    <x v="0"/>
    <x v="1"/>
    <s v="No Aplica"/>
  </r>
  <r>
    <s v="20297543653"/>
    <x v="25"/>
    <x v="22"/>
    <x v="357"/>
    <x v="358"/>
    <x v="352"/>
    <n v="3"/>
    <x v="115"/>
    <s v="Est., Pozos, P. Taller"/>
    <s v="CALLE ROMERO SALCEDO 241 DPTO 112 MIRAFL"/>
    <x v="13"/>
    <x v="0"/>
    <s v="-"/>
    <x v="2"/>
    <d v="2022-12-26T00:00:00"/>
    <x v="0"/>
    <n v="1"/>
    <s v="CJV"/>
    <s v="Principal"/>
    <n v="5.0251256281407036E-3"/>
    <n v="52"/>
    <x v="5"/>
    <s v="Ok"/>
    <x v="0"/>
    <s v="OK"/>
    <x v="0"/>
    <x v="0"/>
    <x v="1"/>
    <s v="No Aplica"/>
  </r>
  <r>
    <s v="20297543653"/>
    <x v="25"/>
    <x v="22"/>
    <x v="358"/>
    <x v="359"/>
    <x v="353"/>
    <n v="3"/>
    <x v="28"/>
    <s v="Est., Pozos, P. Taller"/>
    <s v="JR RAMON ESPINOZA 668"/>
    <x v="46"/>
    <x v="0"/>
    <s v="-"/>
    <x v="5"/>
    <d v="2023-07-06T00:00:00"/>
    <x v="0"/>
    <n v="1"/>
    <s v="CJV"/>
    <s v="Principal"/>
    <n v="5.0251256281407036E-3"/>
    <n v="35"/>
    <x v="4"/>
    <s v="Ok"/>
    <x v="0"/>
    <s v="OK"/>
    <x v="0"/>
    <x v="0"/>
    <x v="1"/>
    <s v="No Aplica"/>
  </r>
  <r>
    <s v="20297543653"/>
    <x v="25"/>
    <x v="22"/>
    <x v="359"/>
    <x v="360"/>
    <x v="354"/>
    <n v="3"/>
    <x v="28"/>
    <s v="Est., Pozos, P. Taller"/>
    <s v="JR MIGUEL GRAU S/N PILCOMAYO"/>
    <x v="106"/>
    <x v="0"/>
    <s v="-"/>
    <x v="2"/>
    <d v="2023-02-09T00:00:00"/>
    <x v="0"/>
    <n v="2"/>
    <s v="CJV"/>
    <s v="Principal"/>
    <n v="5.0251256281407036E-3"/>
    <n v="42"/>
    <x v="0"/>
    <s v="Ok"/>
    <x v="0"/>
    <s v="OK"/>
    <x v="0"/>
    <x v="0"/>
    <x v="1"/>
    <s v="No Aplica"/>
  </r>
  <r>
    <s v="20297543653"/>
    <x v="25"/>
    <x v="22"/>
    <x v="360"/>
    <x v="361"/>
    <x v="322"/>
    <n v="3"/>
    <x v="28"/>
    <s v="Est., Pozos, P. Taller"/>
    <s v="MZ B LT 11 GRUPO 23 A SECTOR 3"/>
    <x v="45"/>
    <x v="0"/>
    <s v="-"/>
    <x v="2"/>
    <d v="2023-07-13T00:00:00"/>
    <x v="0"/>
    <n v="1"/>
    <s v="CJV"/>
    <s v="Principal"/>
    <n v="5.0251256281407036E-3"/>
    <n v="50"/>
    <x v="5"/>
    <s v="Ok"/>
    <x v="0"/>
    <s v="OK"/>
    <x v="0"/>
    <x v="0"/>
    <x v="1"/>
    <s v="No Aplica"/>
  </r>
  <r>
    <s v="20297543653"/>
    <x v="25"/>
    <x v="22"/>
    <x v="361"/>
    <x v="362"/>
    <x v="355"/>
    <n v="1"/>
    <x v="122"/>
    <s v="Est., Pozos, P. Taller"/>
    <s v="PROLG. LOS FRESNOS 450 DPTO. 302 LAS PRADERAS "/>
    <x v="90"/>
    <x v="0"/>
    <s v="-"/>
    <x v="2"/>
    <d v="2022-12-28T00:00:00"/>
    <x v="0"/>
    <n v="1"/>
    <s v="CJV"/>
    <s v="Principal"/>
    <n v="5.0251256281407036E-3"/>
    <n v="48"/>
    <x v="0"/>
    <s v="Ok"/>
    <x v="0"/>
    <s v="OK"/>
    <x v="0"/>
    <x v="0"/>
    <x v="1"/>
    <s v="No Aplica"/>
  </r>
  <r>
    <s v="20297543653"/>
    <x v="25"/>
    <x v="22"/>
    <x v="362"/>
    <x v="363"/>
    <x v="356"/>
    <n v="3"/>
    <x v="123"/>
    <s v="Est., Pozos, P. Taller"/>
    <s v="URB. SAN CARLOS MZ. Q LT. 48"/>
    <x v="3"/>
    <x v="0"/>
    <s v="-"/>
    <x v="2"/>
    <d v="2019-05-29T00:00:00"/>
    <x v="0"/>
    <n v="1"/>
    <s v="CJV"/>
    <s v="Principal"/>
    <n v="5.0251256281407036E-3"/>
    <n v="42"/>
    <x v="0"/>
    <s v="Ok"/>
    <x v="0"/>
    <s v="OK"/>
    <x v="0"/>
    <x v="0"/>
    <x v="1"/>
    <s v="No Aplica"/>
  </r>
  <r>
    <s v="20297543653"/>
    <x v="25"/>
    <x v="22"/>
    <x v="363"/>
    <x v="364"/>
    <x v="357"/>
    <n v="3"/>
    <x v="121"/>
    <s v="Est., Pozos, P. Taller"/>
    <s v="MZ. N LT. 6 COOP. COVITI - SAN MARTIN DE"/>
    <x v="8"/>
    <x v="0"/>
    <s v="-"/>
    <x v="2"/>
    <d v="2021-06-14T00:00:00"/>
    <x v="0"/>
    <n v="1"/>
    <s v="CJV"/>
    <s v="Principal"/>
    <n v="5.0251256281407036E-3"/>
    <n v="40"/>
    <x v="4"/>
    <s v="Ok"/>
    <x v="0"/>
    <s v="OK"/>
    <x v="0"/>
    <x v="0"/>
    <x v="1"/>
    <s v="No Aplica"/>
  </r>
  <r>
    <s v="20297543653"/>
    <x v="25"/>
    <x v="22"/>
    <x v="364"/>
    <x v="365"/>
    <x v="358"/>
    <n v="3"/>
    <x v="28"/>
    <s v="Est., Pozos, P. Taller"/>
    <s v="PSJE Q MZ V LT 18 - URB SAN HILARION - S"/>
    <x v="5"/>
    <x v="0"/>
    <s v="-"/>
    <x v="2"/>
    <d v="2019-01-07T00:00:00"/>
    <x v="0"/>
    <n v="2"/>
    <s v="CJV"/>
    <s v="Principal"/>
    <n v="5.0251256281407036E-3"/>
    <n v="39"/>
    <x v="4"/>
    <s v="Ok"/>
    <x v="0"/>
    <s v="OK"/>
    <x v="0"/>
    <x v="0"/>
    <x v="1"/>
    <s v="No Aplica"/>
  </r>
  <r>
    <s v="20297543653"/>
    <x v="25"/>
    <x v="22"/>
    <x v="365"/>
    <x v="366"/>
    <x v="359"/>
    <n v="3"/>
    <x v="107"/>
    <s v="Est., Pozos, P. Taller"/>
    <s v="MZ T-1 LT 8-G CAMPOY"/>
    <x v="3"/>
    <x v="0"/>
    <s v="-"/>
    <x v="2"/>
    <d v="2019-07-11T00:00:00"/>
    <x v="0"/>
    <n v="1"/>
    <s v="CJV"/>
    <s v="Principal"/>
    <n v="5.0251256281407036E-3"/>
    <n v="43"/>
    <x v="0"/>
    <s v="Ok"/>
    <x v="0"/>
    <s v="OK"/>
    <x v="0"/>
    <x v="0"/>
    <x v="1"/>
    <s v="No Aplica"/>
  </r>
  <r>
    <s v="20297543653"/>
    <x v="25"/>
    <x v="22"/>
    <x v="366"/>
    <x v="367"/>
    <x v="360"/>
    <n v="3"/>
    <x v="115"/>
    <s v="Est., Pozos, P. Taller"/>
    <s v="URB. PACHACAMAC 2DA ETAPA MZ. O1 LT. 33"/>
    <x v="45"/>
    <x v="0"/>
    <s v="-"/>
    <x v="2"/>
    <d v="2021-07-05T00:00:00"/>
    <x v="0"/>
    <n v="2"/>
    <s v="CJV"/>
    <s v="Principal"/>
    <n v="5.0251256281407036E-3"/>
    <n v="41"/>
    <x v="0"/>
    <s v="Ok"/>
    <x v="0"/>
    <s v="OK"/>
    <x v="0"/>
    <x v="0"/>
    <x v="1"/>
    <s v="No Aplica"/>
  </r>
  <r>
    <s v="20297543653"/>
    <x v="25"/>
    <x v="22"/>
    <x v="367"/>
    <x v="368"/>
    <x v="361"/>
    <n v="3"/>
    <x v="123"/>
    <s v="Est., Pozos, P. Taller"/>
    <s v="JR LOS AMARANTOS N°611 URB. MICAELA BASTIDAS"/>
    <x v="11"/>
    <x v="0"/>
    <s v="-"/>
    <x v="2"/>
    <d v="2022-09-05T00:00:00"/>
    <x v="0"/>
    <n v="1"/>
    <s v="CJV"/>
    <s v="Principal"/>
    <n v="5.0251256281407036E-3"/>
    <n v="40"/>
    <x v="4"/>
    <s v="Ok"/>
    <x v="0"/>
    <s v="OK"/>
    <x v="0"/>
    <x v="0"/>
    <x v="1"/>
    <s v="No Aplica"/>
  </r>
  <r>
    <s v="20297543653"/>
    <x v="25"/>
    <x v="22"/>
    <x v="368"/>
    <x v="369"/>
    <x v="362"/>
    <n v="3"/>
    <x v="28"/>
    <s v="Est., Pozos, P. Taller"/>
    <s v="AH CRSITO SALVADOR MZ A LT 2 "/>
    <x v="6"/>
    <x v="0"/>
    <s v="-"/>
    <x v="2"/>
    <d v="2021-05-27T00:00:00"/>
    <x v="0"/>
    <n v="1"/>
    <s v="CJV"/>
    <s v="Principal"/>
    <n v="5.0251256281407036E-3"/>
    <n v="44"/>
    <x v="0"/>
    <s v="Ok"/>
    <x v="0"/>
    <s v="OK"/>
    <x v="0"/>
    <x v="0"/>
    <x v="1"/>
    <s v="No Aplica"/>
  </r>
  <r>
    <s v="20297543653"/>
    <x v="25"/>
    <x v="22"/>
    <x v="369"/>
    <x v="370"/>
    <x v="363"/>
    <n v="3"/>
    <x v="113"/>
    <s v="Est., Pozos, P. Taller"/>
    <s v="CALLE CARLOS GUTIERREZ 320 DPTO 302 MEJICO"/>
    <x v="70"/>
    <x v="0"/>
    <s v="-"/>
    <x v="2"/>
    <d v="2019-07-11T00:00:00"/>
    <x v="0"/>
    <n v="1"/>
    <s v="CJV"/>
    <s v="Principal"/>
    <n v="5.0251256281407036E-3"/>
    <n v="32"/>
    <x v="4"/>
    <s v="Ok"/>
    <x v="7"/>
    <s v="OK"/>
    <x v="0"/>
    <x v="0"/>
    <x v="1"/>
    <s v="No Aplica"/>
  </r>
  <r>
    <s v="20297543653"/>
    <x v="25"/>
    <x v="22"/>
    <x v="370"/>
    <x v="371"/>
    <x v="364"/>
    <n v="3"/>
    <x v="113"/>
    <s v="Est., Pozos, P. Taller"/>
    <s v="A.H.M. CAMPOY Y HEROES DE BREÑA MZ I LT 07 ETAPA 2"/>
    <x v="3"/>
    <x v="0"/>
    <s v="-"/>
    <x v="2"/>
    <d v="2022-12-14T00:00:00"/>
    <x v="0"/>
    <n v="1"/>
    <s v="CJV"/>
    <s v="Principal"/>
    <n v="5.0251256281407036E-3"/>
    <n v="31"/>
    <x v="3"/>
    <s v="Ok"/>
    <x v="0"/>
    <s v="OK"/>
    <x v="0"/>
    <x v="0"/>
    <x v="1"/>
    <s v="No Aplica"/>
  </r>
  <r>
    <s v="20297543653"/>
    <x v="52"/>
    <x v="22"/>
    <x v="371"/>
    <x v="372"/>
    <x v="365"/>
    <n v="3"/>
    <x v="16"/>
    <s v="Est., Pozos, P. Taller"/>
    <s v="CALLE EL CARMEN 376"/>
    <x v="42"/>
    <x v="0"/>
    <s v="-"/>
    <x v="2"/>
    <d v="2023-08-22T00:00:00"/>
    <x v="0"/>
    <n v="1"/>
    <s v="CJV"/>
    <s v="Secundaria"/>
    <n v="5.0251256281407036E-3"/>
    <n v="40"/>
    <x v="4"/>
    <s v="Ok"/>
    <x v="0"/>
    <s v="OK"/>
    <x v="0"/>
    <x v="0"/>
    <x v="1"/>
    <s v="8-2023"/>
  </r>
  <r>
    <s v="20297543653"/>
    <x v="25"/>
    <x v="22"/>
    <x v="372"/>
    <x v="373"/>
    <x v="366"/>
    <n v="1"/>
    <x v="116"/>
    <s v="Est., Pozos, P. Taller"/>
    <s v="AV. SANTA ROSA MZ F LT 61 URB. LOS PINOS "/>
    <x v="3"/>
    <x v="0"/>
    <s v="-"/>
    <x v="2"/>
    <d v="2022-01-27T00:00:00"/>
    <x v="0"/>
    <n v="1"/>
    <s v="CJV"/>
    <s v="Principal"/>
    <n v="5.0251256281407036E-3"/>
    <n v="39"/>
    <x v="4"/>
    <s v="Ok"/>
    <x v="0"/>
    <s v="OK"/>
    <x v="0"/>
    <x v="0"/>
    <x v="1"/>
    <s v="No Aplica"/>
  </r>
  <r>
    <s v="20297543653"/>
    <x v="25"/>
    <x v="22"/>
    <x v="373"/>
    <x v="374"/>
    <x v="367"/>
    <n v="3"/>
    <x v="28"/>
    <s v="Est., Pozos, P. Taller"/>
    <s v="PROG. D VIVIENDA MARBELLA FUNDO VALLE CHILLON MZ B LT 17"/>
    <x v="12"/>
    <x v="0"/>
    <s v="-"/>
    <x v="2"/>
    <d v="2023-08-08T00:00:00"/>
    <x v="0"/>
    <n v="1"/>
    <s v="CJV"/>
    <s v="Principal"/>
    <n v="5.0251256281407036E-3"/>
    <n v="52"/>
    <x v="5"/>
    <s v="Ok"/>
    <x v="0"/>
    <s v="OK"/>
    <x v="0"/>
    <x v="0"/>
    <x v="1"/>
    <s v="8-2023"/>
  </r>
  <r>
    <s v="20297543653"/>
    <x v="25"/>
    <x v="22"/>
    <x v="374"/>
    <x v="375"/>
    <x v="368"/>
    <n v="3"/>
    <x v="28"/>
    <s v="Est., Pozos, P. Taller"/>
    <s v="ASOC VIV LAS PALMERAS DE HUACHIPA MZ B LT 1B"/>
    <x v="33"/>
    <x v="0"/>
    <s v="-"/>
    <x v="2"/>
    <d v="2019-07-19T00:00:00"/>
    <x v="0"/>
    <n v="1"/>
    <s v="CJV"/>
    <s v="Principal"/>
    <n v="5.0251256281407036E-3"/>
    <n v="44"/>
    <x v="0"/>
    <s v="Ok"/>
    <x v="0"/>
    <s v="OK"/>
    <x v="0"/>
    <x v="0"/>
    <x v="1"/>
    <s v="No Aplica"/>
  </r>
  <r>
    <s v="20297543653"/>
    <x v="25"/>
    <x v="22"/>
    <x v="375"/>
    <x v="376"/>
    <x v="369"/>
    <n v="3"/>
    <x v="124"/>
    <s v="Est., Pozos, P. Taller"/>
    <s v="BENITO LAZO 157 URB. CONDEVILLA"/>
    <x v="8"/>
    <x v="0"/>
    <s v="-"/>
    <x v="2"/>
    <d v="2021-04-16T00:00:00"/>
    <x v="0"/>
    <n v="1"/>
    <s v="CJV"/>
    <s v="Principal"/>
    <n v="5.0251256281407036E-3"/>
    <n v="32"/>
    <x v="4"/>
    <s v="Ok"/>
    <x v="0"/>
    <s v="OK"/>
    <x v="0"/>
    <x v="0"/>
    <x v="1"/>
    <s v="No Aplica"/>
  </r>
  <r>
    <s v="20297543653"/>
    <x v="25"/>
    <x v="22"/>
    <x v="376"/>
    <x v="377"/>
    <x v="370"/>
    <n v="3"/>
    <x v="107"/>
    <s v="Est., Pozos, P. Taller"/>
    <s v="PS FLORILANDIA N°165 LIMA,INDEPENDENCIA"/>
    <x v="9"/>
    <x v="0"/>
    <s v="-"/>
    <x v="2"/>
    <d v="2015-06-12T00:00:00"/>
    <x v="0"/>
    <n v="2"/>
    <s v="CJV"/>
    <s v="Principal"/>
    <n v="5.0251256281407036E-3"/>
    <n v="52"/>
    <x v="5"/>
    <s v="Ok"/>
    <x v="0"/>
    <s v="OK"/>
    <x v="0"/>
    <x v="0"/>
    <x v="1"/>
    <s v="No Aplica"/>
  </r>
  <r>
    <s v="20297543653"/>
    <x v="25"/>
    <x v="22"/>
    <x v="377"/>
    <x v="378"/>
    <x v="371"/>
    <n v="3"/>
    <x v="125"/>
    <s v="Est., Pozos, P. Taller"/>
    <s v="ASENT. H. JAVIER HERAUD MZ. I LT. 9"/>
    <x v="21"/>
    <x v="0"/>
    <s v="-"/>
    <x v="2"/>
    <d v="2021-06-02T00:00:00"/>
    <x v="0"/>
    <n v="2"/>
    <s v="CJV"/>
    <s v="Principal"/>
    <n v="5.0251256281407036E-3"/>
    <n v="52"/>
    <x v="5"/>
    <s v="Ok"/>
    <x v="0"/>
    <s v="OK"/>
    <x v="0"/>
    <x v="0"/>
    <x v="1"/>
    <s v="No Aplica"/>
  </r>
  <r>
    <s v="20297543653"/>
    <x v="25"/>
    <x v="22"/>
    <x v="378"/>
    <x v="379"/>
    <x v="372"/>
    <n v="3"/>
    <x v="28"/>
    <s v="Est., Pozos, P. Taller"/>
    <s v="A.H.  12 DE AGOSTO MZ H LOTE 40 "/>
    <x v="8"/>
    <x v="0"/>
    <s v="-"/>
    <x v="2"/>
    <d v="2021-07-06T00:00:00"/>
    <x v="0"/>
    <n v="1"/>
    <s v="CJV"/>
    <s v="Principal"/>
    <n v="5.0251256281407036E-3"/>
    <n v="47"/>
    <x v="0"/>
    <s v="Ok"/>
    <x v="0"/>
    <s v="OK"/>
    <x v="0"/>
    <x v="0"/>
    <x v="1"/>
    <s v="No Aplica"/>
  </r>
  <r>
    <s v="20297543653"/>
    <x v="25"/>
    <x v="22"/>
    <x v="379"/>
    <x v="380"/>
    <x v="373"/>
    <n v="3"/>
    <x v="28"/>
    <s v="Est., Pozos, P. Taller"/>
    <s v="ASOC. LA FLORIDA DE CAJAMARQUILLA MZ F L"/>
    <x v="5"/>
    <x v="0"/>
    <s v="-"/>
    <x v="2"/>
    <d v="2019-07-11T00:00:00"/>
    <x v="0"/>
    <n v="1"/>
    <s v="CJV"/>
    <s v="Principal"/>
    <n v="5.0251256281407036E-3"/>
    <n v="45"/>
    <x v="0"/>
    <s v="Ok"/>
    <x v="0"/>
    <s v="OK"/>
    <x v="0"/>
    <x v="0"/>
    <x v="1"/>
    <s v="No Aplica"/>
  </r>
  <r>
    <s v="20297543653"/>
    <x v="25"/>
    <x v="22"/>
    <x v="380"/>
    <x v="381"/>
    <x v="374"/>
    <n v="3"/>
    <x v="28"/>
    <s v="Est., Pozos, P. Taller"/>
    <s v="ASENT. H. 19 DE MAYO MZ G LT 20"/>
    <x v="11"/>
    <x v="0"/>
    <s v="-"/>
    <x v="2"/>
    <d v="2023-07-11T00:00:00"/>
    <x v="0"/>
    <n v="1"/>
    <s v="CJV"/>
    <s v="Principal"/>
    <n v="5.0251256281407036E-3"/>
    <n v="36"/>
    <x v="4"/>
    <s v="Ok"/>
    <x v="0"/>
    <s v="OK"/>
    <x v="0"/>
    <x v="0"/>
    <x v="1"/>
    <s v="No Aplica"/>
  </r>
  <r>
    <s v="20297543653"/>
    <x v="25"/>
    <x v="22"/>
    <x v="381"/>
    <x v="382"/>
    <x v="375"/>
    <n v="3"/>
    <x v="105"/>
    <s v="Est., Pozos, P. Taller"/>
    <s v="CALLE 2 - AA.HH LINERACION  MZ.A6 LT.02 -SJL-LIMA"/>
    <x v="3"/>
    <x v="0"/>
    <s v="-"/>
    <x v="2"/>
    <d v="2022-11-08T00:00:00"/>
    <x v="0"/>
    <n v="1"/>
    <s v="CJV"/>
    <s v="Principal"/>
    <n v="5.0251256281407036E-3"/>
    <n v="30"/>
    <x v="3"/>
    <s v="Ok"/>
    <x v="0"/>
    <s v="OK"/>
    <x v="0"/>
    <x v="0"/>
    <x v="1"/>
    <s v="No Aplica"/>
  </r>
  <r>
    <s v="20297543653"/>
    <x v="25"/>
    <x v="22"/>
    <x v="382"/>
    <x v="383"/>
    <x v="376"/>
    <n v="3"/>
    <x v="28"/>
    <s v="Est., Pozos, P. Taller"/>
    <s v="JR CRISNTEMOS N° 318 - BELLAVISTA"/>
    <x v="31"/>
    <x v="0"/>
    <s v="-"/>
    <x v="5"/>
    <d v="2023-07-11T00:00:00"/>
    <x v="0"/>
    <n v="1"/>
    <s v="CJV"/>
    <s v="Principal"/>
    <n v="5.0251256281407036E-3"/>
    <n v="38"/>
    <x v="4"/>
    <s v="Ok"/>
    <x v="2"/>
    <s v="OK"/>
    <x v="0"/>
    <x v="0"/>
    <x v="1"/>
    <s v="No Aplica"/>
  </r>
  <r>
    <s v="20297543653"/>
    <x v="25"/>
    <x v="22"/>
    <x v="383"/>
    <x v="384"/>
    <x v="377"/>
    <n v="3"/>
    <x v="28"/>
    <s v="Est., Pozos, P. Taller"/>
    <s v="MZ W LT 4 URB. 12 DE OCTUBRE VENTANILLA"/>
    <x v="4"/>
    <x v="0"/>
    <s v="-"/>
    <x v="2"/>
    <d v="2021-03-25T00:00:00"/>
    <x v="0"/>
    <n v="1"/>
    <s v="CJV"/>
    <s v="Principal"/>
    <n v="5.0251256281407036E-3"/>
    <n v="41"/>
    <x v="0"/>
    <s v="Ok"/>
    <x v="2"/>
    <s v="OK"/>
    <x v="0"/>
    <x v="0"/>
    <x v="1"/>
    <s v="No Aplica"/>
  </r>
  <r>
    <s v="20297543653"/>
    <x v="25"/>
    <x v="22"/>
    <x v="384"/>
    <x v="385"/>
    <x v="378"/>
    <n v="1"/>
    <x v="110"/>
    <s v="Est., Pozos, P. Taller"/>
    <s v="JR SALAVERRY MZ C-10 LT 34 BOCANEGRA "/>
    <x v="31"/>
    <x v="0"/>
    <s v="-"/>
    <x v="2"/>
    <d v="2022-12-30T00:00:00"/>
    <x v="0"/>
    <n v="1"/>
    <s v="CJV"/>
    <s v="Principal"/>
    <n v="5.0251256281407036E-3"/>
    <n v="27"/>
    <x v="3"/>
    <s v="Ok"/>
    <x v="2"/>
    <s v="OK"/>
    <x v="0"/>
    <x v="0"/>
    <x v="1"/>
    <s v="No Aplica"/>
  </r>
  <r>
    <s v="20297543653"/>
    <x v="25"/>
    <x v="22"/>
    <x v="385"/>
    <x v="386"/>
    <x v="379"/>
    <n v="1"/>
    <x v="109"/>
    <s v="Est., Pozos, P. Taller"/>
    <s v="JR. PACHACUTEC 161 URB TAHUANTISUYO"/>
    <x v="9"/>
    <x v="0"/>
    <s v="-"/>
    <x v="2"/>
    <d v="2023-08-21T00:00:00"/>
    <x v="0"/>
    <n v="1"/>
    <s v="CJV"/>
    <s v="Principal"/>
    <n v="5.0251256281407036E-3"/>
    <n v="29"/>
    <x v="3"/>
    <s v="Ok"/>
    <x v="0"/>
    <s v="OK"/>
    <x v="0"/>
    <x v="0"/>
    <x v="1"/>
    <s v="8-2023"/>
  </r>
  <r>
    <s v="20297543653"/>
    <x v="25"/>
    <x v="22"/>
    <x v="386"/>
    <x v="387"/>
    <x v="380"/>
    <n v="1"/>
    <x v="126"/>
    <s v="Est., Pozos, P. Taller"/>
    <s v="JR SAN MARTIN DE PORRES 259 URB SAN ANDRES"/>
    <x v="56"/>
    <x v="0"/>
    <s v="-"/>
    <x v="2"/>
    <d v="2023-03-02T00:00:00"/>
    <x v="0"/>
    <n v="2"/>
    <s v="CJV"/>
    <s v="Principal"/>
    <n v="5.0251256281407036E-3"/>
    <n v="40"/>
    <x v="4"/>
    <s v="Ok"/>
    <x v="0"/>
    <s v="OK"/>
    <x v="0"/>
    <x v="0"/>
    <x v="1"/>
    <s v="No Aplica"/>
  </r>
  <r>
    <s v="20297543653"/>
    <x v="25"/>
    <x v="22"/>
    <x v="387"/>
    <x v="388"/>
    <x v="381"/>
    <n v="3"/>
    <x v="28"/>
    <s v="Est., Pozos, P. Taller"/>
    <s v="ASC LOS CLAVELES MZ O LT 3 "/>
    <x v="2"/>
    <x v="0"/>
    <s v="-"/>
    <x v="2"/>
    <d v="2018-12-21T00:00:00"/>
    <x v="0"/>
    <n v="1"/>
    <s v="CJV"/>
    <s v="Principal"/>
    <n v="5.0251256281407036E-3"/>
    <n v="45"/>
    <x v="0"/>
    <s v="Ok"/>
    <x v="1"/>
    <s v="OK"/>
    <x v="0"/>
    <x v="0"/>
    <x v="1"/>
    <s v="No Aplica"/>
  </r>
  <r>
    <s v="20297543653"/>
    <x v="25"/>
    <x v="22"/>
    <x v="388"/>
    <x v="389"/>
    <x v="382"/>
    <n v="3"/>
    <x v="28"/>
    <s v="Est., Pozos, P. Taller"/>
    <s v="JR PACAHCUTEC MZ T-3 LT. 5 CMTE 90 4TA ZONA COLLIQUE"/>
    <x v="37"/>
    <x v="0"/>
    <s v="-"/>
    <x v="2"/>
    <d v="2023-02-23T00:00:00"/>
    <x v="0"/>
    <n v="1"/>
    <s v="CJV"/>
    <s v="Principal"/>
    <n v="5.0251256281407036E-3"/>
    <n v="46"/>
    <x v="0"/>
    <s v="Ok"/>
    <x v="0"/>
    <s v="OK"/>
    <x v="0"/>
    <x v="0"/>
    <x v="1"/>
    <s v="No Aplica"/>
  </r>
  <r>
    <s v="20297543653"/>
    <x v="25"/>
    <x v="22"/>
    <x v="389"/>
    <x v="390"/>
    <x v="383"/>
    <n v="3"/>
    <x v="28"/>
    <s v="Est., Pozos, P. Taller"/>
    <s v="JR LARCO HERRERA 258"/>
    <x v="37"/>
    <x v="0"/>
    <s v="-"/>
    <x v="2"/>
    <d v="2022-10-11T00:00:00"/>
    <x v="0"/>
    <n v="1"/>
    <s v="CJV"/>
    <s v="Principal"/>
    <n v="5.0251256281407036E-3"/>
    <n v="49"/>
    <x v="0"/>
    <s v="Ok"/>
    <x v="0"/>
    <s v="OK"/>
    <x v="0"/>
    <x v="0"/>
    <x v="1"/>
    <s v="No Aplica"/>
  </r>
  <r>
    <s v="20297543653"/>
    <x v="52"/>
    <x v="22"/>
    <x v="390"/>
    <x v="391"/>
    <x v="384"/>
    <n v="3"/>
    <x v="15"/>
    <s v="Est., Pozos, P. Taller"/>
    <s v="A.H. NUEVA JERUSALEN II MZ. E LT 24"/>
    <x v="3"/>
    <x v="0"/>
    <s v="-"/>
    <x v="2"/>
    <d v="2021-11-22T00:00:00"/>
    <x v="0"/>
    <n v="1"/>
    <s v="CJV"/>
    <s v="Secundaria"/>
    <n v="5.0251256281407036E-3"/>
    <n v="49"/>
    <x v="0"/>
    <s v="Ok"/>
    <x v="0"/>
    <s v="OK"/>
    <x v="0"/>
    <x v="0"/>
    <x v="1"/>
    <s v="No Aplica"/>
  </r>
  <r>
    <s v="20297543653"/>
    <x v="25"/>
    <x v="22"/>
    <x v="391"/>
    <x v="392"/>
    <x v="385"/>
    <n v="3"/>
    <x v="113"/>
    <s v="Est., Pozos, P. Taller"/>
    <s v="MZ. A LT. 3 TRES COMPUERTAS - CAJA DE AGUA"/>
    <x v="3"/>
    <x v="0"/>
    <s v="-"/>
    <x v="2"/>
    <d v="2022-10-07T00:00:00"/>
    <x v="0"/>
    <n v="1"/>
    <s v="CJV"/>
    <s v="Principal"/>
    <n v="5.0251256281407036E-3"/>
    <n v="39"/>
    <x v="4"/>
    <s v="Ok"/>
    <x v="0"/>
    <s v="OK"/>
    <x v="0"/>
    <x v="0"/>
    <x v="1"/>
    <s v="No Aplica"/>
  </r>
  <r>
    <s v="20297543653"/>
    <x v="25"/>
    <x v="22"/>
    <x v="392"/>
    <x v="393"/>
    <x v="386"/>
    <n v="3"/>
    <x v="127"/>
    <s v="Est., Pozos, P. Taller"/>
    <s v="JR LONDRES MZ N5 LT 14A AA.HH. 05 DE NOVIEMBRE"/>
    <x v="3"/>
    <x v="0"/>
    <s v="-"/>
    <x v="2"/>
    <d v="2023-02-06T00:00:00"/>
    <x v="0"/>
    <n v="1"/>
    <s v="CJV"/>
    <s v="Principal"/>
    <n v="5.0251256281407036E-3"/>
    <n v="29"/>
    <x v="3"/>
    <s v="Ok"/>
    <x v="0"/>
    <s v="OK"/>
    <x v="0"/>
    <x v="0"/>
    <x v="1"/>
    <s v="No Aplica"/>
  </r>
  <r>
    <s v="20297543653"/>
    <x v="25"/>
    <x v="22"/>
    <x v="393"/>
    <x v="394"/>
    <x v="387"/>
    <n v="3"/>
    <x v="28"/>
    <s v="Est., Pozos, P. Taller"/>
    <s v="AV. JUAN ALVARADO S/N"/>
    <x v="107"/>
    <x v="0"/>
    <s v="-"/>
    <x v="2"/>
    <d v="2022-09-27T00:00:00"/>
    <x v="0"/>
    <n v="1"/>
    <s v="CJV"/>
    <s v="Principal"/>
    <n v="5.0251256281407036E-3"/>
    <n v="42"/>
    <x v="0"/>
    <s v="Ok"/>
    <x v="0"/>
    <s v="OK"/>
    <x v="0"/>
    <x v="0"/>
    <x v="1"/>
    <s v="No Aplica"/>
  </r>
  <r>
    <s v="20297543653"/>
    <x v="25"/>
    <x v="22"/>
    <x v="394"/>
    <x v="395"/>
    <x v="388"/>
    <n v="3"/>
    <x v="28"/>
    <s v="Est., Pozos, P. Taller"/>
    <s v="CALLE HONS MUSSO MZ B LOTE 1 URB JORGE CHAVEZ "/>
    <x v="31"/>
    <x v="0"/>
    <s v="-"/>
    <x v="2"/>
    <d v="2021-01-07T00:00:00"/>
    <x v="0"/>
    <n v="1"/>
    <s v="CJV"/>
    <s v="Principal"/>
    <n v="5.0251256281407036E-3"/>
    <n v="38"/>
    <x v="4"/>
    <s v="Ok"/>
    <x v="2"/>
    <s v="OK"/>
    <x v="0"/>
    <x v="0"/>
    <x v="1"/>
    <s v="No Aplica"/>
  </r>
  <r>
    <s v="20297543653"/>
    <x v="25"/>
    <x v="22"/>
    <x v="395"/>
    <x v="396"/>
    <x v="360"/>
    <n v="3"/>
    <x v="107"/>
    <s v="Est., Pozos, P. Taller"/>
    <s v="MZ 1 LT 07 - P.J ARRIBA PERU  - S.J.L. -"/>
    <x v="3"/>
    <x v="0"/>
    <s v="-"/>
    <x v="2"/>
    <d v="2019-06-03T00:00:00"/>
    <x v="0"/>
    <n v="1"/>
    <s v="CJV"/>
    <s v="Principal"/>
    <n v="5.0251256281407036E-3"/>
    <n v="41"/>
    <x v="0"/>
    <s v="Ok"/>
    <x v="0"/>
    <s v="OK"/>
    <x v="0"/>
    <x v="0"/>
    <x v="1"/>
    <s v="No Aplica"/>
  </r>
  <r>
    <s v="20297543653"/>
    <x v="25"/>
    <x v="22"/>
    <x v="396"/>
    <x v="397"/>
    <x v="389"/>
    <n v="3"/>
    <x v="109"/>
    <s v="Est., Pozos, P. Taller"/>
    <s v="CALLE MARQUES DE MANCERA PISO 2 MZ. W LT. 08"/>
    <x v="15"/>
    <x v="0"/>
    <s v="-"/>
    <x v="2"/>
    <d v="2021-04-27T00:00:00"/>
    <x v="0"/>
    <n v="1"/>
    <s v="CJV"/>
    <s v="Principal"/>
    <n v="5.0251256281407036E-3"/>
    <n v="26"/>
    <x v="3"/>
    <s v="Ok"/>
    <x v="0"/>
    <s v="OK"/>
    <x v="0"/>
    <x v="0"/>
    <x v="1"/>
    <s v="No Aplica"/>
  </r>
  <r>
    <s v="20297543653"/>
    <x v="25"/>
    <x v="22"/>
    <x v="397"/>
    <x v="398"/>
    <x v="148"/>
    <n v="3"/>
    <x v="106"/>
    <s v="Est., Pozos, P. Taller"/>
    <s v="JR. LOS ALAMOS 137 - ERMITAÑO - INDEPEND"/>
    <x v="9"/>
    <x v="0"/>
    <s v="-"/>
    <x v="2"/>
    <d v="2017-04-03T00:00:00"/>
    <x v="0"/>
    <n v="2"/>
    <s v="CJV"/>
    <s v="Principal"/>
    <n v="5.0251256281407036E-3"/>
    <n v="39"/>
    <x v="4"/>
    <s v="Ok"/>
    <x v="0"/>
    <s v="OK"/>
    <x v="0"/>
    <x v="0"/>
    <x v="1"/>
    <s v="No Aplica"/>
  </r>
  <r>
    <s v="20297543653"/>
    <x v="25"/>
    <x v="22"/>
    <x v="398"/>
    <x v="399"/>
    <x v="390"/>
    <n v="3"/>
    <x v="112"/>
    <s v="Est., Pozos, P. Taller"/>
    <s v="MZ X-3 LT 22 SEC MIGUEL GRAU - PAMPLONA "/>
    <x v="21"/>
    <x v="0"/>
    <s v="-"/>
    <x v="2"/>
    <d v="2020-10-13T00:00:00"/>
    <x v="0"/>
    <n v="2"/>
    <s v="CJV"/>
    <s v="Principal"/>
    <n v="5.0251256281407036E-3"/>
    <n v="34"/>
    <x v="4"/>
    <s v="Ok"/>
    <x v="0"/>
    <s v="OK"/>
    <x v="0"/>
    <x v="0"/>
    <x v="1"/>
    <s v="No Aplica"/>
  </r>
  <r>
    <s v="20297543653"/>
    <x v="25"/>
    <x v="22"/>
    <x v="399"/>
    <x v="400"/>
    <x v="391"/>
    <n v="3"/>
    <x v="128"/>
    <s v="Est., Pozos, P. Taller"/>
    <s v="AA.HH 1° DE MAYO MZ M LT 1 3° ETAPA - IN"/>
    <x v="9"/>
    <x v="0"/>
    <s v="-"/>
    <x v="2"/>
    <d v="2018-10-29T00:00:00"/>
    <x v="0"/>
    <n v="2"/>
    <s v="CJV"/>
    <s v="Principal"/>
    <n v="5.0251256281407036E-3"/>
    <n v="49"/>
    <x v="0"/>
    <s v="Ok"/>
    <x v="0"/>
    <s v="OK"/>
    <x v="0"/>
    <x v="0"/>
    <x v="1"/>
    <s v="No Aplica"/>
  </r>
  <r>
    <s v="20297543653"/>
    <x v="25"/>
    <x v="22"/>
    <x v="400"/>
    <x v="401"/>
    <x v="392"/>
    <n v="3"/>
    <x v="64"/>
    <s v="Est., Pozos, P. Taller"/>
    <s v="SECTOR 3 GRUPO14 MZ C LOTE 6"/>
    <x v="108"/>
    <x v="0"/>
    <s v="-"/>
    <x v="2"/>
    <d v="2016-12-15T00:00:00"/>
    <x v="0"/>
    <n v="2"/>
    <s v="CJV"/>
    <s v="Principal"/>
    <n v="5.0251256281407036E-3"/>
    <n v="48"/>
    <x v="0"/>
    <s v="Ok"/>
    <x v="0"/>
    <s v="OK"/>
    <x v="0"/>
    <x v="0"/>
    <x v="1"/>
    <s v="No Aplica"/>
  </r>
  <r>
    <s v="20297543653"/>
    <x v="25"/>
    <x v="22"/>
    <x v="401"/>
    <x v="402"/>
    <x v="393"/>
    <n v="3"/>
    <x v="128"/>
    <s v="Est., Pozos, P. Taller"/>
    <s v="N°MZH INT.KL21 LIMA,CHACLACAYO"/>
    <x v="50"/>
    <x v="0"/>
    <s v="-"/>
    <x v="2"/>
    <d v="2018-09-18T00:00:00"/>
    <x v="0"/>
    <n v="2"/>
    <s v="CJV"/>
    <s v="Principal"/>
    <n v="5.0251256281407036E-3"/>
    <n v="53"/>
    <x v="5"/>
    <s v="Ok"/>
    <x v="0"/>
    <s v="OK"/>
    <x v="0"/>
    <x v="0"/>
    <x v="1"/>
    <s v="No Aplica"/>
  </r>
  <r>
    <s v="20297543653"/>
    <x v="25"/>
    <x v="22"/>
    <x v="402"/>
    <x v="403"/>
    <x v="394"/>
    <n v="3"/>
    <x v="28"/>
    <s v="Est., Pozos, P. Taller"/>
    <s v="MZ B1 LOTE 12A HUERTOS DE MANCHAY"/>
    <x v="109"/>
    <x v="0"/>
    <s v="-"/>
    <x v="2"/>
    <d v="2022-06-09T00:00:00"/>
    <x v="0"/>
    <n v="1"/>
    <s v="CJV"/>
    <s v="Principal"/>
    <n v="5.0251256281407036E-3"/>
    <n v="43"/>
    <x v="0"/>
    <s v="Ok"/>
    <x v="0"/>
    <s v="OK"/>
    <x v="0"/>
    <x v="0"/>
    <x v="1"/>
    <s v="No Aplica"/>
  </r>
  <r>
    <s v="20297543653"/>
    <x v="25"/>
    <x v="22"/>
    <x v="403"/>
    <x v="404"/>
    <x v="395"/>
    <n v="3"/>
    <x v="28"/>
    <s v="Est., Pozos, P. Taller"/>
    <s v="JR PUNO 3826 CRUCE CON AV. HUANCAYO"/>
    <x v="8"/>
    <x v="0"/>
    <s v="-"/>
    <x v="2"/>
    <d v="2021-04-20T00:00:00"/>
    <x v="0"/>
    <n v="1"/>
    <s v="CJV"/>
    <s v="Principal"/>
    <n v="5.0251256281407036E-3"/>
    <n v="52"/>
    <x v="5"/>
    <s v="Ok"/>
    <x v="0"/>
    <s v="OK"/>
    <x v="0"/>
    <x v="0"/>
    <x v="1"/>
    <s v="No Aplica"/>
  </r>
  <r>
    <s v="20297543653"/>
    <x v="25"/>
    <x v="22"/>
    <x v="404"/>
    <x v="405"/>
    <x v="396"/>
    <n v="3"/>
    <x v="129"/>
    <s v="Est., Pozos, P. Taller"/>
    <s v="AA.HH. MATAZANGO SECTOR A MZ.U LT.4"/>
    <x v="100"/>
    <x v="0"/>
    <s v="-"/>
    <x v="2"/>
    <d v="2023-02-17T00:00:00"/>
    <x v="0"/>
    <n v="1"/>
    <s v="CJV"/>
    <s v="Principal"/>
    <n v="5.0251256281407036E-3"/>
    <n v="34"/>
    <x v="4"/>
    <s v="Ok"/>
    <x v="1"/>
    <s v="OK"/>
    <x v="0"/>
    <x v="0"/>
    <x v="1"/>
    <s v="No Aplica"/>
  </r>
  <r>
    <s v="20297543653"/>
    <x v="25"/>
    <x v="22"/>
    <x v="405"/>
    <x v="406"/>
    <x v="397"/>
    <n v="3"/>
    <x v="28"/>
    <s v="Est., Pozos, P. Taller"/>
    <s v="JR. LAMBAYEQUE N° 311 CAJA DE AGUA - SJL"/>
    <x v="3"/>
    <x v="0"/>
    <s v="-"/>
    <x v="2"/>
    <d v="2019-12-04T00:00:00"/>
    <x v="0"/>
    <n v="1"/>
    <s v="CJV"/>
    <s v="Principal"/>
    <n v="5.0251256281407036E-3"/>
    <n v="50"/>
    <x v="5"/>
    <s v="Ok"/>
    <x v="0"/>
    <s v="OK"/>
    <x v="0"/>
    <x v="0"/>
    <x v="1"/>
    <s v="No Aplica"/>
  </r>
  <r>
    <s v="20297543653"/>
    <x v="25"/>
    <x v="22"/>
    <x v="406"/>
    <x v="407"/>
    <x v="398"/>
    <n v="3"/>
    <x v="128"/>
    <s v="Est., Pozos, P. Taller"/>
    <s v="MZ. A LT.9 AH 1ERO DE JUNIO"/>
    <x v="110"/>
    <x v="0"/>
    <s v="-"/>
    <x v="2"/>
    <d v="2020-08-14T00:00:00"/>
    <x v="0"/>
    <n v="2"/>
    <s v="CJV"/>
    <s v="Principal"/>
    <n v="5.0251256281407036E-3"/>
    <n v="34"/>
    <x v="4"/>
    <s v="Ok"/>
    <x v="0"/>
    <s v="OK"/>
    <x v="0"/>
    <x v="0"/>
    <x v="1"/>
    <s v="No Aplica"/>
  </r>
  <r>
    <s v="20297543653"/>
    <x v="25"/>
    <x v="22"/>
    <x v="407"/>
    <x v="408"/>
    <x v="399"/>
    <n v="1"/>
    <x v="120"/>
    <s v="Est., Pozos, P. Taller"/>
    <s v="CALLE RODOLFO ESPINAR 349 URB. FORTIS"/>
    <x v="70"/>
    <x v="0"/>
    <s v="-"/>
    <x v="2"/>
    <d v="2021-12-24T00:00:00"/>
    <x v="0"/>
    <n v="1"/>
    <s v="CJV"/>
    <s v="Principal"/>
    <n v="5.0251256281407036E-3"/>
    <n v="37"/>
    <x v="4"/>
    <s v="Ok"/>
    <x v="7"/>
    <s v="OK"/>
    <x v="0"/>
    <x v="0"/>
    <x v="1"/>
    <s v="No Aplica"/>
  </r>
  <r>
    <s v="20297543653"/>
    <x v="25"/>
    <x v="22"/>
    <x v="408"/>
    <x v="409"/>
    <x v="400"/>
    <n v="1"/>
    <x v="109"/>
    <s v="Est., Pozos, P. Taller"/>
    <s v="ASOC. LAS BRISAS DE SANTA CLARA MZ B LT 13"/>
    <x v="2"/>
    <x v="0"/>
    <s v="-"/>
    <x v="2"/>
    <d v="2023-02-09T00:00:00"/>
    <x v="0"/>
    <n v="1"/>
    <s v="CJV"/>
    <s v="Principal"/>
    <n v="5.0251256281407036E-3"/>
    <n v="33"/>
    <x v="4"/>
    <s v="Ok"/>
    <x v="1"/>
    <s v="OK"/>
    <x v="0"/>
    <x v="0"/>
    <x v="1"/>
    <s v="No Aplica"/>
  </r>
  <r>
    <s v="20297543653"/>
    <x v="25"/>
    <x v="22"/>
    <x v="409"/>
    <x v="410"/>
    <x v="41"/>
    <n v="3"/>
    <x v="28"/>
    <s v="Est., Pozos, P. Taller"/>
    <s v="JR. TIAHUANACO 951 - URB ZARATE"/>
    <x v="3"/>
    <x v="0"/>
    <s v="-"/>
    <x v="2"/>
    <d v="2022-07-15T00:00:00"/>
    <x v="0"/>
    <n v="1"/>
    <s v="CJV"/>
    <s v="Principal"/>
    <n v="5.0251256281407036E-3"/>
    <n v="37"/>
    <x v="4"/>
    <s v="Ok"/>
    <x v="0"/>
    <s v="OK"/>
    <x v="0"/>
    <x v="0"/>
    <x v="1"/>
    <s v="No Aplica"/>
  </r>
  <r>
    <s v="20297543653"/>
    <x v="25"/>
    <x v="22"/>
    <x v="410"/>
    <x v="411"/>
    <x v="401"/>
    <n v="3"/>
    <x v="28"/>
    <s v="Est., Pozos, P. Taller"/>
    <s v="PACHACUTEC GRUPO 5 MZ. D3 LT. 15 SECTOR E"/>
    <x v="4"/>
    <x v="0"/>
    <s v="-"/>
    <x v="2"/>
    <d v="2020-11-06T00:00:00"/>
    <x v="0"/>
    <n v="1"/>
    <s v="CJV"/>
    <s v="Principal"/>
    <n v="5.0251256281407036E-3"/>
    <n v="51"/>
    <x v="5"/>
    <s v="Ok"/>
    <x v="2"/>
    <s v="OK"/>
    <x v="0"/>
    <x v="0"/>
    <x v="1"/>
    <s v="No Aplica"/>
  </r>
  <r>
    <s v="20297543653"/>
    <x v="25"/>
    <x v="22"/>
    <x v="411"/>
    <x v="412"/>
    <x v="402"/>
    <n v="3"/>
    <x v="130"/>
    <s v="Est., Pozos, P. Taller"/>
    <s v="CALLE S/N MZ I LT 4 P.J. CONSTANZO"/>
    <x v="31"/>
    <x v="0"/>
    <s v="-"/>
    <x v="2"/>
    <d v="2023-07-21T00:00:00"/>
    <x v="0"/>
    <n v="1"/>
    <s v="CJV"/>
    <s v="Principal"/>
    <n v="5.0251256281407036E-3"/>
    <n v="33"/>
    <x v="4"/>
    <s v="Ok"/>
    <x v="2"/>
    <s v="OK"/>
    <x v="0"/>
    <x v="0"/>
    <x v="1"/>
    <s v="No Aplica"/>
  </r>
  <r>
    <s v="20297543653"/>
    <x v="25"/>
    <x v="22"/>
    <x v="412"/>
    <x v="413"/>
    <x v="403"/>
    <n v="3"/>
    <x v="28"/>
    <s v="Est., Pozos, P. Taller"/>
    <s v="SECTOR 10 GRUPO 2 MZ. N LT. 8 A.H. OASIS DE VILLA"/>
    <x v="45"/>
    <x v="0"/>
    <s v="-"/>
    <x v="2"/>
    <d v="2021-04-16T00:00:00"/>
    <x v="0"/>
    <n v="1"/>
    <s v="CJV"/>
    <s v="Principal"/>
    <n v="5.0251256281407036E-3"/>
    <n v="43"/>
    <x v="0"/>
    <s v="Ok"/>
    <x v="0"/>
    <s v="OK"/>
    <x v="0"/>
    <x v="0"/>
    <x v="1"/>
    <s v="No Aplica"/>
  </r>
  <r>
    <s v="20297543653"/>
    <x v="25"/>
    <x v="22"/>
    <x v="413"/>
    <x v="414"/>
    <x v="404"/>
    <n v="3"/>
    <x v="112"/>
    <s v="Est., Pozos, P. Taller"/>
    <s v="JR. MOQUEGUA 119, CAJA DE AGUA - SAN JUA"/>
    <x v="21"/>
    <x v="0"/>
    <s v="-"/>
    <x v="2"/>
    <d v="2018-11-09T00:00:00"/>
    <x v="0"/>
    <n v="2"/>
    <s v="CJV"/>
    <s v="Principal"/>
    <n v="5.0251256281407036E-3"/>
    <n v="49"/>
    <x v="0"/>
    <s v="Ok"/>
    <x v="0"/>
    <s v="OK"/>
    <x v="0"/>
    <x v="0"/>
    <x v="1"/>
    <s v="No Aplica"/>
  </r>
  <r>
    <s v="20297543653"/>
    <x v="25"/>
    <x v="22"/>
    <x v="414"/>
    <x v="415"/>
    <x v="405"/>
    <n v="3"/>
    <x v="28"/>
    <s v="Est., Pozos, P. Taller"/>
    <s v="LAS CHIRIMOYAS 171 ERMITAÑO MZ Q2 LT 23"/>
    <x v="9"/>
    <x v="0"/>
    <s v="-"/>
    <x v="2"/>
    <d v="2023-06-23T00:00:00"/>
    <x v="0"/>
    <n v="1"/>
    <s v="CJV"/>
    <s v="Principal"/>
    <n v="5.0251256281407036E-3"/>
    <n v="45"/>
    <x v="0"/>
    <s v="Ok"/>
    <x v="0"/>
    <s v="OK"/>
    <x v="0"/>
    <x v="0"/>
    <x v="1"/>
    <s v="No Aplica"/>
  </r>
  <r>
    <s v="20297543653"/>
    <x v="25"/>
    <x v="22"/>
    <x v="415"/>
    <x v="416"/>
    <x v="406"/>
    <n v="3"/>
    <x v="28"/>
    <s v="Est., Pozos, P. Taller"/>
    <s v="JR FILADELFIA N° 1785 - S AN MARTIN DE P"/>
    <x v="8"/>
    <x v="0"/>
    <s v="-"/>
    <x v="2"/>
    <d v="2019-12-30T00:00:00"/>
    <x v="0"/>
    <n v="1"/>
    <s v="CJV"/>
    <s v="Principal"/>
    <n v="5.0251256281407036E-3"/>
    <n v="38"/>
    <x v="4"/>
    <s v="Ok"/>
    <x v="0"/>
    <s v="OK"/>
    <x v="0"/>
    <x v="0"/>
    <x v="1"/>
    <s v="No Aplica"/>
  </r>
  <r>
    <s v="20297543653"/>
    <x v="25"/>
    <x v="22"/>
    <x v="416"/>
    <x v="417"/>
    <x v="407"/>
    <n v="3"/>
    <x v="28"/>
    <s v="Est., Pozos, P. Taller"/>
    <s v="JR. AREQUIPA 161 COOP. LA CALICHERA MZ. N LT 4"/>
    <x v="37"/>
    <x v="0"/>
    <s v="-"/>
    <x v="2"/>
    <d v="2021-07-30T00:00:00"/>
    <x v="0"/>
    <n v="1"/>
    <s v="CJV"/>
    <s v="Principal"/>
    <n v="5.0251256281407036E-3"/>
    <n v="55"/>
    <x v="5"/>
    <s v="Ok"/>
    <x v="0"/>
    <s v="OK"/>
    <x v="0"/>
    <x v="0"/>
    <x v="1"/>
    <s v="No Aplica"/>
  </r>
  <r>
    <s v="20297543653"/>
    <x v="25"/>
    <x v="22"/>
    <x v="417"/>
    <x v="418"/>
    <x v="408"/>
    <n v="3"/>
    <x v="28"/>
    <s v="Est., Pozos, P. Taller"/>
    <s v="COOP UNAMARCA MZ A LT 17 - S.J.M.- LIMA"/>
    <x v="21"/>
    <x v="0"/>
    <s v="-"/>
    <x v="2"/>
    <d v="2023-03-13T00:00:00"/>
    <x v="0"/>
    <n v="2"/>
    <s v="CJV"/>
    <s v="Principal"/>
    <n v="5.0251256281407036E-3"/>
    <n v="51"/>
    <x v="5"/>
    <s v="Ok"/>
    <x v="0"/>
    <s v="OK"/>
    <x v="0"/>
    <x v="0"/>
    <x v="1"/>
    <s v="No Aplica"/>
  </r>
  <r>
    <s v="20297543653"/>
    <x v="25"/>
    <x v="22"/>
    <x v="418"/>
    <x v="419"/>
    <x v="409"/>
    <n v="3"/>
    <x v="28"/>
    <s v="Est., Pozos, P. Taller"/>
    <s v="MZ C LT 57 COOP. HUANCAYO"/>
    <x v="23"/>
    <x v="0"/>
    <s v="-"/>
    <x v="2"/>
    <d v="2023-08-29T00:00:00"/>
    <x v="0"/>
    <n v="2"/>
    <s v="CJV"/>
    <s v="Principal"/>
    <n v="5.0251256281407036E-3"/>
    <n v="55"/>
    <x v="5"/>
    <s v="Ok"/>
    <x v="3"/>
    <s v="OK"/>
    <x v="0"/>
    <x v="0"/>
    <x v="1"/>
    <s v="8-2023"/>
  </r>
  <r>
    <s v="20297543653"/>
    <x v="25"/>
    <x v="22"/>
    <x v="419"/>
    <x v="420"/>
    <x v="410"/>
    <n v="3"/>
    <x v="119"/>
    <s v="Est., Pozos, P. Taller"/>
    <s v="JR. LAS PERSICARIAS MZ J LT2 ASOC. SAN HILARION"/>
    <x v="3"/>
    <x v="0"/>
    <s v="-"/>
    <x v="2"/>
    <d v="2023-08-07T00:00:00"/>
    <x v="0"/>
    <n v="2"/>
    <s v="CJV"/>
    <s v="Principal"/>
    <n v="5.0251256281407036E-3"/>
    <n v="44"/>
    <x v="0"/>
    <s v="Ok"/>
    <x v="0"/>
    <s v="OK"/>
    <x v="0"/>
    <x v="0"/>
    <x v="1"/>
    <s v="8-2023"/>
  </r>
  <r>
    <s v="20297543653"/>
    <x v="25"/>
    <x v="22"/>
    <x v="420"/>
    <x v="421"/>
    <x v="411"/>
    <n v="3"/>
    <x v="28"/>
    <s v="Est., Pozos, P. Taller"/>
    <s v="JR ALBERTO ABERD 674"/>
    <x v="8"/>
    <x v="0"/>
    <s v="-"/>
    <x v="2"/>
    <d v="2022-10-14T00:00:00"/>
    <x v="0"/>
    <n v="1"/>
    <s v="CJV"/>
    <s v="Principal"/>
    <n v="5.0251256281407036E-3"/>
    <n v="48"/>
    <x v="0"/>
    <s v="Ok"/>
    <x v="0"/>
    <s v="OK"/>
    <x v="0"/>
    <x v="0"/>
    <x v="1"/>
    <s v="No Aplica"/>
  </r>
  <r>
    <s v="20297543653"/>
    <x v="25"/>
    <x v="22"/>
    <x v="421"/>
    <x v="422"/>
    <x v="412"/>
    <n v="3"/>
    <x v="129"/>
    <s v="Est., Pozos, P. Taller"/>
    <s v="RESIDENC.CABO MZ.E LT.22"/>
    <x v="8"/>
    <x v="0"/>
    <s v="-"/>
    <x v="2"/>
    <d v="2023-02-17T00:00:00"/>
    <x v="0"/>
    <n v="1"/>
    <s v="CJV"/>
    <s v="Principal"/>
    <n v="5.0251256281407036E-3"/>
    <n v="32"/>
    <x v="4"/>
    <s v="Ok"/>
    <x v="0"/>
    <s v="OK"/>
    <x v="0"/>
    <x v="0"/>
    <x v="1"/>
    <s v="No Aplica"/>
  </r>
  <r>
    <s v="20297543653"/>
    <x v="25"/>
    <x v="22"/>
    <x v="422"/>
    <x v="423"/>
    <x v="413"/>
    <n v="3"/>
    <x v="28"/>
    <s v="Est., Pozos, P. Taller"/>
    <s v="MZ. A LT 5 LOS PEDREGALES CHILLON "/>
    <x v="39"/>
    <x v="0"/>
    <s v="-"/>
    <x v="2"/>
    <d v="2021-05-04T00:00:00"/>
    <x v="0"/>
    <n v="1"/>
    <s v="CJV"/>
    <s v="Principal"/>
    <n v="5.0251256281407036E-3"/>
    <n v="32"/>
    <x v="4"/>
    <s v="Ok"/>
    <x v="0"/>
    <s v="OK"/>
    <x v="0"/>
    <x v="0"/>
    <x v="1"/>
    <s v="No Aplica"/>
  </r>
  <r>
    <s v="20297543653"/>
    <x v="25"/>
    <x v="22"/>
    <x v="423"/>
    <x v="424"/>
    <x v="414"/>
    <n v="3"/>
    <x v="28"/>
    <s v="Est., Pozos, P. Taller"/>
    <s v="AA.HH. MARIANO MELGAR MZ C LT 5"/>
    <x v="9"/>
    <x v="0"/>
    <s v="-"/>
    <x v="2"/>
    <d v="2022-12-20T00:00:00"/>
    <x v="0"/>
    <n v="1"/>
    <s v="CJV"/>
    <s v="Principal"/>
    <n v="5.0251256281407036E-3"/>
    <n v="41"/>
    <x v="0"/>
    <s v="Ok"/>
    <x v="0"/>
    <s v="OK"/>
    <x v="0"/>
    <x v="0"/>
    <x v="1"/>
    <s v="No Aplica"/>
  </r>
  <r>
    <s v="20297543653"/>
    <x v="25"/>
    <x v="22"/>
    <x v="424"/>
    <x v="425"/>
    <x v="415"/>
    <n v="3"/>
    <x v="119"/>
    <s v="Est., Pozos, P. Taller"/>
    <s v="CONJUNTO HABITACIONAL MARISCAL CACERES MZ L1 LT 24"/>
    <x v="3"/>
    <x v="0"/>
    <s v="-"/>
    <x v="2"/>
    <d v="2023-08-11T00:00:00"/>
    <x v="0"/>
    <n v="2"/>
    <s v="CJV"/>
    <s v="Principal"/>
    <n v="5.0251256281407036E-3"/>
    <n v="34"/>
    <x v="4"/>
    <s v="Ok"/>
    <x v="0"/>
    <s v="OK"/>
    <x v="0"/>
    <x v="0"/>
    <x v="1"/>
    <s v="8-2023"/>
  </r>
  <r>
    <s v="20297543653"/>
    <x v="25"/>
    <x v="22"/>
    <x v="425"/>
    <x v="426"/>
    <x v="416"/>
    <n v="1"/>
    <x v="55"/>
    <s v="Est., Pozos, P. Taller"/>
    <s v="JR TRES MARIAS MZ 8X LT 7A"/>
    <x v="6"/>
    <x v="0"/>
    <s v="-"/>
    <x v="2"/>
    <d v="2021-01-29T00:00:00"/>
    <x v="0"/>
    <n v="1"/>
    <s v="CJV"/>
    <s v="Principal"/>
    <n v="5.0251256281407036E-3"/>
    <n v="36"/>
    <x v="4"/>
    <s v="Ok"/>
    <x v="0"/>
    <s v="OK"/>
    <x v="0"/>
    <x v="0"/>
    <x v="1"/>
    <s v="No Aplica"/>
  </r>
  <r>
    <s v="20297543653"/>
    <x v="25"/>
    <x v="22"/>
    <x v="426"/>
    <x v="427"/>
    <x v="417"/>
    <n v="1"/>
    <x v="131"/>
    <s v="Est., Pozos, P. Taller"/>
    <s v="MZ I LT 6 AH 5 DE JULIO "/>
    <x v="3"/>
    <x v="0"/>
    <s v="-"/>
    <x v="2"/>
    <d v="2018-08-21T00:00:00"/>
    <x v="0"/>
    <n v="2"/>
    <s v="CJV"/>
    <s v="Principal"/>
    <n v="5.0251256281407036E-3"/>
    <n v="34"/>
    <x v="4"/>
    <s v="Ok"/>
    <x v="0"/>
    <s v="OK"/>
    <x v="0"/>
    <x v="0"/>
    <x v="1"/>
    <s v="No Aplica"/>
  </r>
  <r>
    <s v="20297543653"/>
    <x v="25"/>
    <x v="22"/>
    <x v="427"/>
    <x v="428"/>
    <x v="418"/>
    <n v="1"/>
    <x v="132"/>
    <s v="Est., Pozos, P. Taller"/>
    <s v="CALLE JUPITER 580 URB LA LUZ CERCADO DE LIMA"/>
    <x v="5"/>
    <x v="1"/>
    <s v="-"/>
    <x v="2"/>
    <d v="2018-10-04T00:00:00"/>
    <x v="0"/>
    <n v="2"/>
    <s v="CJV"/>
    <s v="Principal"/>
    <n v="5.0251256281407036E-3"/>
    <n v="44"/>
    <x v="0"/>
    <s v="Ok"/>
    <x v="0"/>
    <s v="OK"/>
    <x v="0"/>
    <x v="0"/>
    <x v="1"/>
    <s v="No Aplica"/>
  </r>
  <r>
    <s v="20297543653"/>
    <x v="25"/>
    <x v="22"/>
    <x v="428"/>
    <x v="429"/>
    <x v="331"/>
    <n v="1"/>
    <x v="28"/>
    <s v="Est., Pozos, P. Taller"/>
    <s v="CALLE PRIMAVEROA MZ B LT 17 AGRUP. DE VIV. BELLAVISTA"/>
    <x v="12"/>
    <x v="0"/>
    <s v="-"/>
    <x v="2"/>
    <d v="2023-06-14T00:00:00"/>
    <x v="0"/>
    <n v="2"/>
    <s v="CJV"/>
    <s v="Principal"/>
    <n v="5.0251256281407036E-3"/>
    <n v="43"/>
    <x v="0"/>
    <s v="Ok"/>
    <x v="0"/>
    <s v="OK"/>
    <x v="0"/>
    <x v="0"/>
    <x v="1"/>
    <s v="No Aplica"/>
  </r>
  <r>
    <s v="20297543653"/>
    <x v="25"/>
    <x v="22"/>
    <x v="429"/>
    <x v="430"/>
    <x v="419"/>
    <n v="3"/>
    <x v="129"/>
    <s v="Est., Pozos, P. Taller"/>
    <s v="AGRUP.FAM.CORAZON DE JESUS MZ.A.LT.9"/>
    <x v="3"/>
    <x v="0"/>
    <s v="-"/>
    <x v="2"/>
    <d v="2023-02-17T00:00:00"/>
    <x v="0"/>
    <n v="1"/>
    <s v="CJV"/>
    <s v="Principal"/>
    <n v="5.0251256281407036E-3"/>
    <n v="27"/>
    <x v="3"/>
    <s v="Ok"/>
    <x v="0"/>
    <s v="OK"/>
    <x v="0"/>
    <x v="0"/>
    <x v="1"/>
    <s v="No Aplica"/>
  </r>
  <r>
    <s v="20297543653"/>
    <x v="25"/>
    <x v="22"/>
    <x v="430"/>
    <x v="431"/>
    <x v="420"/>
    <n v="3"/>
    <x v="28"/>
    <s v="Est., Pozos, P. Taller"/>
    <s v="MZ 122H LT 08 AH SAN CARLOS VILLA POETA JOSE GALVEZ PARCELA B"/>
    <x v="6"/>
    <x v="0"/>
    <s v="-"/>
    <x v="2"/>
    <d v="2023-08-08T00:00:00"/>
    <x v="0"/>
    <n v="1"/>
    <s v="CJV"/>
    <s v="Principal"/>
    <n v="5.0251256281407036E-3"/>
    <n v="49"/>
    <x v="0"/>
    <s v="Ok"/>
    <x v="0"/>
    <s v="OK"/>
    <x v="0"/>
    <x v="0"/>
    <x v="1"/>
    <s v="8-2023"/>
  </r>
  <r>
    <s v="20297543653"/>
    <x v="25"/>
    <x v="22"/>
    <x v="431"/>
    <x v="432"/>
    <x v="421"/>
    <n v="3"/>
    <x v="28"/>
    <s v="Est., Pozos, P. Taller"/>
    <s v="URB.15 DE ENERO MZ F LT 39 LAS FLORES - "/>
    <x v="21"/>
    <x v="0"/>
    <s v="-"/>
    <x v="2"/>
    <d v="2019-09-02T00:00:00"/>
    <x v="0"/>
    <n v="1"/>
    <s v="CJV"/>
    <s v="Principal"/>
    <n v="5.0251256281407036E-3"/>
    <n v="50"/>
    <x v="5"/>
    <s v="Ok"/>
    <x v="0"/>
    <s v="OK"/>
    <x v="0"/>
    <x v="0"/>
    <x v="1"/>
    <s v="No Aplica"/>
  </r>
  <r>
    <s v="20297543653"/>
    <x v="25"/>
    <x v="22"/>
    <x v="432"/>
    <x v="433"/>
    <x v="422"/>
    <n v="3"/>
    <x v="112"/>
    <s v="Est., Pozos, P. Taller"/>
    <s v="SAN MARTIN 165 MZ 06 LT 9J MARIA T"/>
    <x v="6"/>
    <x v="0"/>
    <s v="-"/>
    <x v="2"/>
    <d v="2020-11-23T00:00:00"/>
    <x v="0"/>
    <n v="2"/>
    <s v="CJV"/>
    <s v="Principal"/>
    <n v="5.0251256281407036E-3"/>
    <n v="35"/>
    <x v="4"/>
    <s v="Ok"/>
    <x v="0"/>
    <s v="OK"/>
    <x v="0"/>
    <x v="0"/>
    <x v="1"/>
    <s v="No Aplica"/>
  </r>
  <r>
    <s v="20297543653"/>
    <x v="25"/>
    <x v="22"/>
    <x v="433"/>
    <x v="434"/>
    <x v="423"/>
    <n v="3"/>
    <x v="28"/>
    <s v="Est., Pozos, P. Taller"/>
    <s v="AV. LAS TORRES MZ. K LT. 4 HUACHIPA"/>
    <x v="33"/>
    <x v="0"/>
    <s v="-"/>
    <x v="2"/>
    <d v="2022-09-16T00:00:00"/>
    <x v="0"/>
    <n v="2"/>
    <s v="CJV"/>
    <s v="Principal"/>
    <n v="5.0251256281407036E-3"/>
    <n v="44"/>
    <x v="0"/>
    <s v="Ok"/>
    <x v="0"/>
    <s v="OK"/>
    <x v="0"/>
    <x v="0"/>
    <x v="1"/>
    <s v="No Aplica"/>
  </r>
  <r>
    <s v="20297543653"/>
    <x v="25"/>
    <x v="22"/>
    <x v="434"/>
    <x v="435"/>
    <x v="424"/>
    <n v="3"/>
    <x v="28"/>
    <s v="Est., Pozos, P. Taller"/>
    <s v="SECTOR 2 GRUPO 25-A MZ M LT 19"/>
    <x v="45"/>
    <x v="0"/>
    <s v="-"/>
    <x v="2"/>
    <d v="2023-03-28T00:00:00"/>
    <x v="0"/>
    <n v="1"/>
    <s v="CJV"/>
    <s v="Principal"/>
    <n v="5.0251256281407036E-3"/>
    <n v="30"/>
    <x v="3"/>
    <s v="Ok"/>
    <x v="0"/>
    <s v="OK"/>
    <x v="0"/>
    <x v="0"/>
    <x v="1"/>
    <s v="No Aplica"/>
  </r>
  <r>
    <s v="20297543653"/>
    <x v="25"/>
    <x v="22"/>
    <x v="435"/>
    <x v="436"/>
    <x v="425"/>
    <n v="3"/>
    <x v="28"/>
    <s v="Est., Pozos, P. Taller"/>
    <s v="MZ. B15 LT11 PJ VIRGEN DEL BUEN PASO PAMPLONA ALTA"/>
    <x v="21"/>
    <x v="0"/>
    <s v="-"/>
    <x v="2"/>
    <d v="2020-07-27T00:00:00"/>
    <x v="0"/>
    <n v="1"/>
    <s v="CJV"/>
    <s v="Principal"/>
    <n v="5.0251256281407036E-3"/>
    <n v="32"/>
    <x v="4"/>
    <s v="Ok"/>
    <x v="0"/>
    <s v="OK"/>
    <x v="0"/>
    <x v="0"/>
    <x v="1"/>
    <s v="No Aplica"/>
  </r>
  <r>
    <s v="20297543653"/>
    <x v="25"/>
    <x v="22"/>
    <x v="436"/>
    <x v="437"/>
    <x v="63"/>
    <n v="3"/>
    <x v="64"/>
    <s v="Est., Pozos, P. Taller"/>
    <s v="MZ L LOTE 18 LOS LAURELES DE OQUENDO"/>
    <x v="31"/>
    <x v="0"/>
    <s v="-"/>
    <x v="2"/>
    <d v="2018-12-17T00:00:00"/>
    <x v="0"/>
    <n v="2"/>
    <s v="CJV"/>
    <s v="Principal"/>
    <n v="5.0251256281407036E-3"/>
    <n v="48"/>
    <x v="0"/>
    <s v="Ok"/>
    <x v="2"/>
    <s v="OK"/>
    <x v="0"/>
    <x v="0"/>
    <x v="1"/>
    <s v="No Aplica"/>
  </r>
  <r>
    <s v="20297543653"/>
    <x v="25"/>
    <x v="22"/>
    <x v="437"/>
    <x v="438"/>
    <x v="426"/>
    <n v="3"/>
    <x v="28"/>
    <s v="Est., Pozos, P. Taller"/>
    <s v="JR TACNA 1065"/>
    <x v="111"/>
    <x v="0"/>
    <s v="-"/>
    <x v="2"/>
    <d v="2022-10-14T00:00:00"/>
    <x v="0"/>
    <n v="1"/>
    <s v="CJV"/>
    <s v="Principal"/>
    <n v="5.0251256281407036E-3"/>
    <n v="41"/>
    <x v="0"/>
    <s v="Ok"/>
    <x v="0"/>
    <s v="OK"/>
    <x v="0"/>
    <x v="0"/>
    <x v="1"/>
    <s v="No Aplica"/>
  </r>
  <r>
    <s v="20297543653"/>
    <x v="25"/>
    <x v="22"/>
    <x v="438"/>
    <x v="439"/>
    <x v="427"/>
    <n v="3"/>
    <x v="107"/>
    <s v="Est., Pozos, P. Taller"/>
    <s v="CALLE ASOC.TRABAJADORES SANTA CATHERINE A-26"/>
    <x v="28"/>
    <x v="0"/>
    <s v="-"/>
    <x v="2"/>
    <d v="2022-12-21T00:00:00"/>
    <x v="0"/>
    <n v="2"/>
    <s v="CJV"/>
    <s v="Principal"/>
    <n v="5.0251256281407036E-3"/>
    <n v="34"/>
    <x v="4"/>
    <s v="Ok"/>
    <x v="0"/>
    <s v="OK"/>
    <x v="0"/>
    <x v="0"/>
    <x v="1"/>
    <s v="No Aplica"/>
  </r>
  <r>
    <s v="20297543653"/>
    <x v="25"/>
    <x v="22"/>
    <x v="439"/>
    <x v="440"/>
    <x v="428"/>
    <n v="3"/>
    <x v="130"/>
    <s v="Est., Pozos, P. Taller"/>
    <s v="CENTRO POBLADO LOS EUCALIPTOS ETAPA 3 MZ B LT 04"/>
    <x v="39"/>
    <x v="0"/>
    <s v="-"/>
    <x v="2"/>
    <d v="2023-01-31T00:00:00"/>
    <x v="0"/>
    <n v="1"/>
    <s v="CJV"/>
    <s v="Principal"/>
    <n v="5.0251256281407036E-3"/>
    <n v="25"/>
    <x v="3"/>
    <s v="Ok"/>
    <x v="0"/>
    <s v="OK"/>
    <x v="0"/>
    <x v="0"/>
    <x v="1"/>
    <s v="No Aplica"/>
  </r>
  <r>
    <s v="20297543653"/>
    <x v="25"/>
    <x v="22"/>
    <x v="440"/>
    <x v="441"/>
    <x v="429"/>
    <n v="3"/>
    <x v="28"/>
    <s v="Est., Pozos, P. Taller"/>
    <s v="A.H. TIWINZA MZ U LT 17"/>
    <x v="39"/>
    <x v="0"/>
    <s v="-"/>
    <x v="2"/>
    <d v="2022-11-24T00:00:00"/>
    <x v="0"/>
    <n v="2"/>
    <s v="CJV"/>
    <s v="Principal"/>
    <n v="5.0251256281407036E-3"/>
    <n v="39"/>
    <x v="4"/>
    <s v="Ok"/>
    <x v="0"/>
    <s v="OK"/>
    <x v="0"/>
    <x v="0"/>
    <x v="1"/>
    <s v="No Aplica"/>
  </r>
  <r>
    <s v="20297543653"/>
    <x v="25"/>
    <x v="22"/>
    <x v="441"/>
    <x v="442"/>
    <x v="430"/>
    <n v="3"/>
    <x v="28"/>
    <s v="Est., Pozos, P. Taller"/>
    <s v="AV. ASENT. H. 24 DE JUNIOMZ D LT 13 "/>
    <x v="4"/>
    <x v="0"/>
    <s v="-"/>
    <x v="2"/>
    <d v="2018-08-16T00:00:00"/>
    <x v="0"/>
    <n v="1"/>
    <s v="CJV"/>
    <s v="Principal"/>
    <n v="5.0251256281407036E-3"/>
    <n v="35"/>
    <x v="4"/>
    <s v="Ok"/>
    <x v="2"/>
    <s v="OK"/>
    <x v="0"/>
    <x v="0"/>
    <x v="1"/>
    <s v="No Aplica"/>
  </r>
  <r>
    <s v="20297543653"/>
    <x v="25"/>
    <x v="22"/>
    <x v="442"/>
    <x v="443"/>
    <x v="431"/>
    <n v="3"/>
    <x v="28"/>
    <s v="Est., Pozos, P. Taller"/>
    <s v="UCV 139 C LT 9 - ZONA I A.H. HUAYCAN - A"/>
    <x v="100"/>
    <x v="0"/>
    <s v="-"/>
    <x v="2"/>
    <d v="2019-09-04T00:00:00"/>
    <x v="0"/>
    <n v="1"/>
    <s v="CJV"/>
    <s v="Principal"/>
    <n v="5.0251256281407036E-3"/>
    <n v="44"/>
    <x v="0"/>
    <s v="Ok"/>
    <x v="1"/>
    <s v="OK"/>
    <x v="0"/>
    <x v="0"/>
    <x v="1"/>
    <s v="No Aplica"/>
  </r>
  <r>
    <s v="20297543653"/>
    <x v="25"/>
    <x v="22"/>
    <x v="443"/>
    <x v="444"/>
    <x v="432"/>
    <n v="3"/>
    <x v="133"/>
    <s v="Est., Pozos, P. Taller"/>
    <s v="URB COMPRADORES MZ C LOTE 8B 2 ETAPA -CA"/>
    <x v="5"/>
    <x v="0"/>
    <s v="-"/>
    <x v="2"/>
    <d v="2018-11-09T00:00:00"/>
    <x v="0"/>
    <n v="2"/>
    <s v="CJV"/>
    <s v="Principal"/>
    <n v="5.0251256281407036E-3"/>
    <n v="52"/>
    <x v="5"/>
    <s v="Ok"/>
    <x v="0"/>
    <s v="OK"/>
    <x v="0"/>
    <x v="0"/>
    <x v="1"/>
    <s v="No Aplica"/>
  </r>
  <r>
    <s v="20297543653"/>
    <x v="25"/>
    <x v="22"/>
    <x v="444"/>
    <x v="445"/>
    <x v="433"/>
    <n v="3"/>
    <x v="28"/>
    <s v="Est., Pozos, P. Taller"/>
    <s v="CALLE MONTE DE LOS OLIVOS MZ D LT 17"/>
    <x v="8"/>
    <x v="0"/>
    <s v="-"/>
    <x v="5"/>
    <d v="2023-07-06T00:00:00"/>
    <x v="0"/>
    <n v="1"/>
    <s v="CJV"/>
    <s v="Principal"/>
    <n v="5.0251256281407036E-3"/>
    <n v="54"/>
    <x v="5"/>
    <s v="Ok"/>
    <x v="0"/>
    <s v="OK"/>
    <x v="0"/>
    <x v="0"/>
    <x v="1"/>
    <s v="No Aplica"/>
  </r>
  <r>
    <s v="20297543653"/>
    <x v="25"/>
    <x v="22"/>
    <x v="445"/>
    <x v="446"/>
    <x v="434"/>
    <n v="3"/>
    <x v="28"/>
    <s v="Est., Pozos, P. Taller"/>
    <s v="AV.24 DE JUNIO SAN JUAN DE AMANCAES MZ. 05 LT. 04"/>
    <x v="46"/>
    <x v="0"/>
    <s v="-"/>
    <x v="2"/>
    <d v="2022-12-20T00:00:00"/>
    <x v="0"/>
    <n v="1"/>
    <s v="CJV"/>
    <s v="Principal"/>
    <n v="5.0251256281407036E-3"/>
    <n v="38"/>
    <x v="4"/>
    <s v="Ok"/>
    <x v="0"/>
    <s v="OK"/>
    <x v="0"/>
    <x v="0"/>
    <x v="1"/>
    <s v="No Aplica"/>
  </r>
  <r>
    <s v="20297543653"/>
    <x v="25"/>
    <x v="22"/>
    <x v="446"/>
    <x v="447"/>
    <x v="435"/>
    <n v="3"/>
    <x v="130"/>
    <s v="Est., Pozos, P. Taller"/>
    <s v="MZ F4 LT9 PJ TUPAC AMARU DE VILLA"/>
    <x v="18"/>
    <x v="0"/>
    <s v="-"/>
    <x v="2"/>
    <d v="2023-03-04T00:00:00"/>
    <x v="0"/>
    <n v="1"/>
    <s v="CJV"/>
    <s v="Principal"/>
    <n v="5.0251256281407036E-3"/>
    <n v="26"/>
    <x v="3"/>
    <s v="Ok"/>
    <x v="0"/>
    <s v="OK"/>
    <x v="0"/>
    <x v="0"/>
    <x v="1"/>
    <s v="No Aplica"/>
  </r>
  <r>
    <s v="20297543653"/>
    <x v="25"/>
    <x v="22"/>
    <x v="447"/>
    <x v="448"/>
    <x v="436"/>
    <n v="1"/>
    <x v="134"/>
    <s v="Est., Pozos, P. Taller"/>
    <s v="AV. TUPAC AMARU 119 INGENIERIA "/>
    <x v="8"/>
    <x v="0"/>
    <s v="-"/>
    <x v="2"/>
    <d v="2023-02-09T00:00:00"/>
    <x v="0"/>
    <n v="1"/>
    <s v="CJV"/>
    <s v="Principal"/>
    <n v="5.0251256281407036E-3"/>
    <n v="34"/>
    <x v="4"/>
    <s v="Ok"/>
    <x v="0"/>
    <s v="OK"/>
    <x v="0"/>
    <x v="0"/>
    <x v="1"/>
    <s v="No Aplica"/>
  </r>
  <r>
    <s v="20297543653"/>
    <x v="25"/>
    <x v="22"/>
    <x v="448"/>
    <x v="449"/>
    <x v="437"/>
    <n v="3"/>
    <x v="28"/>
    <s v="Est., Pozos, P. Taller"/>
    <s v="ASOC. VIV. STA. ROSA DE HUACHIPA MZ J LT 4 "/>
    <x v="33"/>
    <x v="0"/>
    <s v="-"/>
    <x v="2"/>
    <d v="2023-06-19T00:00:00"/>
    <x v="0"/>
    <n v="1"/>
    <s v="CJV"/>
    <s v="Principal"/>
    <n v="5.0251256281407036E-3"/>
    <n v="31"/>
    <x v="3"/>
    <s v="Ok"/>
    <x v="0"/>
    <s v="OK"/>
    <x v="0"/>
    <x v="0"/>
    <x v="1"/>
    <s v="No Aplica"/>
  </r>
  <r>
    <s v="20297543653"/>
    <x v="25"/>
    <x v="22"/>
    <x v="449"/>
    <x v="450"/>
    <x v="438"/>
    <n v="3"/>
    <x v="28"/>
    <s v="Est., Pozos, P. Taller"/>
    <s v="URB NUEVO SOL DE ATE MZ B LT 3 - ATE - L"/>
    <x v="100"/>
    <x v="0"/>
    <s v="-"/>
    <x v="2"/>
    <d v="2019-11-27T00:00:00"/>
    <x v="0"/>
    <n v="1"/>
    <s v="CJV"/>
    <s v="Principal"/>
    <n v="5.0251256281407036E-3"/>
    <n v="32"/>
    <x v="4"/>
    <s v="Ok"/>
    <x v="1"/>
    <s v="OK"/>
    <x v="0"/>
    <x v="0"/>
    <x v="1"/>
    <s v="No Aplica"/>
  </r>
  <r>
    <s v="20297543653"/>
    <x v="25"/>
    <x v="22"/>
    <x v="450"/>
    <x v="451"/>
    <x v="439"/>
    <n v="3"/>
    <x v="28"/>
    <s v="Est., Pozos, P. Taller"/>
    <s v="CALLE SANTA ROSA DE LIMA MZ E LT 18"/>
    <x v="102"/>
    <x v="0"/>
    <s v="-"/>
    <x v="5"/>
    <d v="2023-07-06T00:00:00"/>
    <x v="0"/>
    <n v="1"/>
    <s v="CJV"/>
    <s v="Principal"/>
    <n v="5.0251256281407036E-3"/>
    <n v="43"/>
    <x v="0"/>
    <s v="Ok"/>
    <x v="0"/>
    <s v="OK"/>
    <x v="0"/>
    <x v="0"/>
    <x v="1"/>
    <s v="No Aplica"/>
  </r>
  <r>
    <s v="20297543653"/>
    <x v="25"/>
    <x v="22"/>
    <x v="451"/>
    <x v="452"/>
    <x v="440"/>
    <n v="3"/>
    <x v="124"/>
    <s v="Est., Pozos, P. Taller"/>
    <s v="SECTOR 1 GRUPO4 MZ.H LT.2"/>
    <x v="45"/>
    <x v="0"/>
    <s v="-"/>
    <x v="2"/>
    <d v="2022-12-21T00:00:00"/>
    <x v="0"/>
    <n v="1"/>
    <s v="CJV"/>
    <s v="Principal"/>
    <n v="5.0251256281407036E-3"/>
    <n v="31"/>
    <x v="3"/>
    <s v="Ok"/>
    <x v="0"/>
    <s v="OK"/>
    <x v="0"/>
    <x v="0"/>
    <x v="1"/>
    <s v="No Aplica"/>
  </r>
  <r>
    <s v="20297543653"/>
    <x v="25"/>
    <x v="22"/>
    <x v="452"/>
    <x v="453"/>
    <x v="441"/>
    <n v="3"/>
    <x v="28"/>
    <s v="Est., Pozos, P. Taller"/>
    <s v="9 DE OCTUBRE N° 500 AAHH VILLA ESPERANZA"/>
    <x v="12"/>
    <x v="0"/>
    <s v="-"/>
    <x v="2"/>
    <d v="2022-02-15T00:00:00"/>
    <x v="0"/>
    <n v="1"/>
    <s v="CJV"/>
    <s v="Principal"/>
    <n v="5.0251256281407036E-3"/>
    <n v="57"/>
    <x v="5"/>
    <s v="Ok"/>
    <x v="0"/>
    <s v="OK"/>
    <x v="0"/>
    <x v="0"/>
    <x v="1"/>
    <s v="No Aplica"/>
  </r>
  <r>
    <s v="20297543653"/>
    <x v="25"/>
    <x v="22"/>
    <x v="453"/>
    <x v="454"/>
    <x v="442"/>
    <n v="3"/>
    <x v="28"/>
    <s v="Est., Pozos, P. Taller"/>
    <s v="Mz T3 LT11 NESTOR GAMBETA BAJA ESTE"/>
    <x v="31"/>
    <x v="0"/>
    <s v="-"/>
    <x v="2"/>
    <d v="2020-10-21T00:00:00"/>
    <x v="0"/>
    <n v="1"/>
    <s v="CJV"/>
    <s v="Principal"/>
    <n v="5.0251256281407036E-3"/>
    <n v="47"/>
    <x v="0"/>
    <s v="Ok"/>
    <x v="2"/>
    <s v="OK"/>
    <x v="0"/>
    <x v="0"/>
    <x v="1"/>
    <s v="No Aplica"/>
  </r>
  <r>
    <s v="20297543653"/>
    <x v="25"/>
    <x v="22"/>
    <x v="454"/>
    <x v="455"/>
    <x v="443"/>
    <n v="3"/>
    <x v="28"/>
    <s v="Est., Pozos, P. Taller"/>
    <s v="UCV 78 LT 46 ZONA E HUAYCAN"/>
    <x v="2"/>
    <x v="0"/>
    <s v="-"/>
    <x v="2"/>
    <d v="2020-11-06T00:00:00"/>
    <x v="0"/>
    <n v="1"/>
    <s v="CJV"/>
    <s v="Principal"/>
    <n v="5.0251256281407036E-3"/>
    <n v="41"/>
    <x v="0"/>
    <s v="Ok"/>
    <x v="1"/>
    <s v="OK"/>
    <x v="0"/>
    <x v="0"/>
    <x v="1"/>
    <s v="No Aplica"/>
  </r>
  <r>
    <s v="20297543653"/>
    <x v="52"/>
    <x v="22"/>
    <x v="455"/>
    <x v="456"/>
    <x v="444"/>
    <n v="3"/>
    <x v="15"/>
    <s v="Est., Pozos, P. Taller"/>
    <s v="AV. JOSE TORRES PAZ 199"/>
    <x v="21"/>
    <x v="0"/>
    <s v="-"/>
    <x v="2"/>
    <d v="2021-11-22T00:00:00"/>
    <x v="0"/>
    <n v="1"/>
    <s v="CJV"/>
    <s v="Secundaria"/>
    <n v="5.0251256281407036E-3"/>
    <n v="44"/>
    <x v="0"/>
    <s v="Ok"/>
    <x v="0"/>
    <s v="OK"/>
    <x v="0"/>
    <x v="0"/>
    <x v="1"/>
    <s v="No Aplica"/>
  </r>
  <r>
    <s v="20297543653"/>
    <x v="25"/>
    <x v="22"/>
    <x v="456"/>
    <x v="457"/>
    <x v="445"/>
    <n v="3"/>
    <x v="109"/>
    <s v="Est., Pozos, P. Taller"/>
    <s v="AV. 28 DE JULIO 1327 INT. 21"/>
    <x v="70"/>
    <x v="0"/>
    <s v="-"/>
    <x v="2"/>
    <d v="2021-10-27T00:00:00"/>
    <x v="0"/>
    <n v="1"/>
    <s v="CJV"/>
    <s v="Principal"/>
    <n v="5.0251256281407036E-3"/>
    <n v="30"/>
    <x v="3"/>
    <s v="Ok"/>
    <x v="7"/>
    <s v="OK"/>
    <x v="0"/>
    <x v="0"/>
    <x v="1"/>
    <s v="No Aplica"/>
  </r>
  <r>
    <s v="20297543653"/>
    <x v="25"/>
    <x v="22"/>
    <x v="457"/>
    <x v="458"/>
    <x v="446"/>
    <n v="1"/>
    <x v="120"/>
    <s v="Est., Pozos, P. Taller"/>
    <s v="AV. GERARDO UNGER 1523 PISO 3 DPTO. 301 URB. LOS JARDINES"/>
    <x v="8"/>
    <x v="0"/>
    <s v="-"/>
    <x v="2"/>
    <d v="2022-10-05T00:00:00"/>
    <x v="0"/>
    <n v="1"/>
    <s v="CJV"/>
    <s v="Principal"/>
    <n v="5.0251256281407036E-3"/>
    <n v="30"/>
    <x v="3"/>
    <s v="Ok"/>
    <x v="0"/>
    <s v="OK"/>
    <x v="0"/>
    <x v="0"/>
    <x v="1"/>
    <s v="No Aplica"/>
  </r>
  <r>
    <s v="20297543653"/>
    <x v="25"/>
    <x v="22"/>
    <x v="458"/>
    <x v="459"/>
    <x v="447"/>
    <n v="3"/>
    <x v="28"/>
    <s v="Est., Pozos, P. Taller"/>
    <s v="JOSE BOTERIN MZ J2 LT 8 CALLE MADRE SELVA"/>
    <x v="31"/>
    <x v="0"/>
    <s v="-"/>
    <x v="2"/>
    <d v="2022-02-15T00:00:00"/>
    <x v="0"/>
    <n v="1"/>
    <s v="CJV"/>
    <s v="Principal"/>
    <n v="5.0251256281407036E-3"/>
    <n v="52"/>
    <x v="5"/>
    <s v="Ok"/>
    <x v="2"/>
    <s v="OK"/>
    <x v="0"/>
    <x v="0"/>
    <x v="1"/>
    <s v="No Aplica"/>
  </r>
  <r>
    <s v="20297543653"/>
    <x v="25"/>
    <x v="22"/>
    <x v="459"/>
    <x v="460"/>
    <x v="448"/>
    <n v="3"/>
    <x v="107"/>
    <s v="Est., Pozos, P. Taller"/>
    <s v="CALLE 54 MZ. VV5 LT. 11 URB. PRO"/>
    <x v="11"/>
    <x v="0"/>
    <s v="-"/>
    <x v="2"/>
    <d v="2021-07-05T00:00:00"/>
    <x v="0"/>
    <n v="2"/>
    <s v="CJV"/>
    <s v="Principal"/>
    <n v="5.0251256281407036E-3"/>
    <n v="50"/>
    <x v="5"/>
    <s v="Ok"/>
    <x v="0"/>
    <s v="OK"/>
    <x v="0"/>
    <x v="0"/>
    <x v="1"/>
    <s v="No Aplica"/>
  </r>
  <r>
    <s v="20297543653"/>
    <x v="25"/>
    <x v="22"/>
    <x v="460"/>
    <x v="461"/>
    <x v="449"/>
    <n v="3"/>
    <x v="124"/>
    <s v="Est., Pozos, P. Taller"/>
    <s v="AA.HH. LOS PINOS II MZ.C LT.2 "/>
    <x v="21"/>
    <x v="0"/>
    <s v="-"/>
    <x v="2"/>
    <d v="2022-12-21T00:00:00"/>
    <x v="0"/>
    <n v="1"/>
    <s v="CJV"/>
    <s v="Principal"/>
    <n v="5.0251256281407036E-3"/>
    <n v="27"/>
    <x v="3"/>
    <s v="Ok"/>
    <x v="0"/>
    <s v="OK"/>
    <x v="0"/>
    <x v="0"/>
    <x v="1"/>
    <s v="No Aplica"/>
  </r>
  <r>
    <s v="20297543653"/>
    <x v="52"/>
    <x v="22"/>
    <x v="461"/>
    <x v="462"/>
    <x v="450"/>
    <n v="3"/>
    <x v="16"/>
    <s v="Est., Pozos, P. Taller"/>
    <s v="CALLE 16 DE DICIEMBRE CIUDAD NAVIDAD DE VILLA MZ C LT 21"/>
    <x v="18"/>
    <x v="0"/>
    <s v="-"/>
    <x v="2"/>
    <d v="2021-11-22T00:00:00"/>
    <x v="0"/>
    <n v="1"/>
    <s v="CJV"/>
    <s v="Secundaria"/>
    <n v="5.0251256281407036E-3"/>
    <n v="65"/>
    <x v="2"/>
    <s v="Ok"/>
    <x v="0"/>
    <s v="OK"/>
    <x v="0"/>
    <x v="0"/>
    <x v="1"/>
    <s v="No Aplica"/>
  </r>
  <r>
    <s v="20297543653"/>
    <x v="25"/>
    <x v="22"/>
    <x v="462"/>
    <x v="463"/>
    <x v="451"/>
    <n v="1"/>
    <x v="116"/>
    <s v="Est., Pozos, P. Taller"/>
    <s v="AV. CAJATAMBO 1491 DPTO 200 URB SAN RAFAEL "/>
    <x v="112"/>
    <x v="0"/>
    <s v="-"/>
    <x v="2"/>
    <d v="2017-03-23T00:00:00"/>
    <x v="0"/>
    <n v="1"/>
    <s v="CJV"/>
    <s v="Principal"/>
    <n v="5.0251256281407036E-3"/>
    <n v="39"/>
    <x v="4"/>
    <s v="Ok"/>
    <x v="0"/>
    <s v="OK"/>
    <x v="0"/>
    <x v="0"/>
    <x v="1"/>
    <s v="No Aplica"/>
  </r>
  <r>
    <s v="20297543653"/>
    <x v="25"/>
    <x v="22"/>
    <x v="463"/>
    <x v="464"/>
    <x v="452"/>
    <n v="3"/>
    <x v="28"/>
    <s v="Est., Pozos, P. Taller"/>
    <s v="4TA ZONA COLLIQUE ASENT. H. LOS PEDREGALES MZ D LT 2"/>
    <x v="37"/>
    <x v="0"/>
    <s v="-"/>
    <x v="2"/>
    <d v="2023-07-10T00:00:00"/>
    <x v="0"/>
    <n v="1"/>
    <s v="CJV"/>
    <s v="Principal"/>
    <n v="5.0251256281407036E-3"/>
    <n v="39"/>
    <x v="4"/>
    <s v="Ok"/>
    <x v="0"/>
    <s v="OK"/>
    <x v="0"/>
    <x v="0"/>
    <x v="1"/>
    <s v="No Aplica"/>
  </r>
  <r>
    <s v="20297543653"/>
    <x v="25"/>
    <x v="22"/>
    <x v="464"/>
    <x v="465"/>
    <x v="453"/>
    <n v="3"/>
    <x v="28"/>
    <s v="Est., Pozos, P. Taller"/>
    <s v="MZ M LOTE 39 LOMAS DE ZAPALLAL"/>
    <x v="39"/>
    <x v="0"/>
    <s v="-"/>
    <x v="2"/>
    <d v="2019-12-09T00:00:00"/>
    <x v="0"/>
    <n v="1"/>
    <s v="CJV"/>
    <s v="Principal"/>
    <n v="5.0251256281407036E-3"/>
    <n v="40"/>
    <x v="4"/>
    <s v="Ok"/>
    <x v="0"/>
    <s v="OK"/>
    <x v="0"/>
    <x v="0"/>
    <x v="1"/>
    <s v="No Aplica"/>
  </r>
  <r>
    <s v="20297543653"/>
    <x v="25"/>
    <x v="22"/>
    <x v="465"/>
    <x v="466"/>
    <x v="454"/>
    <n v="3"/>
    <x v="28"/>
    <s v="Est., Pozos, P. Taller"/>
    <s v="PS E2 MZ 01  LT  04  PJ NUEVO HORIZONTE PAMPLONA ALTA"/>
    <x v="21"/>
    <x v="0"/>
    <s v="-"/>
    <x v="2"/>
    <d v="2022-08-25T00:00:00"/>
    <x v="0"/>
    <n v="1"/>
    <s v="CJV"/>
    <s v="Principal"/>
    <n v="5.0251256281407036E-3"/>
    <n v="37"/>
    <x v="4"/>
    <s v="Ok"/>
    <x v="0"/>
    <s v="OK"/>
    <x v="0"/>
    <x v="0"/>
    <x v="1"/>
    <s v="No Aplica"/>
  </r>
  <r>
    <s v="20297543653"/>
    <x v="25"/>
    <x v="22"/>
    <x v="466"/>
    <x v="467"/>
    <x v="455"/>
    <n v="3"/>
    <x v="28"/>
    <s v="Est., Pozos, P. Taller"/>
    <s v="SECTOR 7 GRUPO 01 B120 D2 - VILLA EL SAL"/>
    <x v="45"/>
    <x v="0"/>
    <s v="-"/>
    <x v="2"/>
    <d v="2019-09-05T00:00:00"/>
    <x v="0"/>
    <n v="1"/>
    <s v="CJV"/>
    <s v="Principal"/>
    <n v="5.0251256281407036E-3"/>
    <n v="48"/>
    <x v="0"/>
    <s v="Ok"/>
    <x v="0"/>
    <s v="OK"/>
    <x v="0"/>
    <x v="0"/>
    <x v="1"/>
    <s v="No Aplica"/>
  </r>
  <r>
    <s v="20297543653"/>
    <x v="25"/>
    <x v="22"/>
    <x v="467"/>
    <x v="468"/>
    <x v="456"/>
    <n v="3"/>
    <x v="28"/>
    <s v="Est., Pozos, P. Taller"/>
    <s v="JR CAJAMARCA 3831 "/>
    <x v="8"/>
    <x v="0"/>
    <s v="-"/>
    <x v="2"/>
    <d v="2023-02-15T00:00:00"/>
    <x v="0"/>
    <n v="1"/>
    <s v="CJV"/>
    <s v="Principal"/>
    <n v="5.0251256281407036E-3"/>
    <n v="53"/>
    <x v="5"/>
    <s v="Ok"/>
    <x v="0"/>
    <s v="OK"/>
    <x v="0"/>
    <x v="0"/>
    <x v="1"/>
    <s v="No Aplica"/>
  </r>
  <r>
    <s v="20297543653"/>
    <x v="25"/>
    <x v="22"/>
    <x v="468"/>
    <x v="469"/>
    <x v="457"/>
    <n v="3"/>
    <x v="124"/>
    <s v="Est., Pozos, P. Taller"/>
    <s v="MZ. C LT. 16 SAN HILARION CAMPOY"/>
    <x v="3"/>
    <x v="0"/>
    <s v="-"/>
    <x v="2"/>
    <d v="2020-11-23T00:00:00"/>
    <x v="0"/>
    <n v="1"/>
    <s v="CJV"/>
    <s v="Principal"/>
    <n v="5.0251256281407036E-3"/>
    <n v="44"/>
    <x v="0"/>
    <s v="Ok"/>
    <x v="0"/>
    <s v="OK"/>
    <x v="0"/>
    <x v="0"/>
    <x v="1"/>
    <s v="No Aplica"/>
  </r>
  <r>
    <s v="20297543653"/>
    <x v="25"/>
    <x v="22"/>
    <x v="469"/>
    <x v="470"/>
    <x v="458"/>
    <n v="3"/>
    <x v="107"/>
    <s v="Est., Pozos, P. Taller"/>
    <s v="OT MICAELA BASTIDAS N°MZE INT.LT1 ATE"/>
    <x v="100"/>
    <x v="0"/>
    <s v="-"/>
    <x v="2"/>
    <d v="2019-05-30T00:00:00"/>
    <x v="0"/>
    <n v="2"/>
    <s v="CJV"/>
    <s v="Principal"/>
    <n v="5.0251256281407036E-3"/>
    <n v="47"/>
    <x v="0"/>
    <s v="Ok"/>
    <x v="1"/>
    <s v="OK"/>
    <x v="0"/>
    <x v="0"/>
    <x v="1"/>
    <s v="No Aplica"/>
  </r>
  <r>
    <s v="20297543653"/>
    <x v="25"/>
    <x v="22"/>
    <x v="470"/>
    <x v="471"/>
    <x v="459"/>
    <n v="3"/>
    <x v="28"/>
    <s v="Est., Pozos, P. Taller"/>
    <s v="ASENT. H. SAGRADA FAMILIA MZ B LT 16"/>
    <x v="37"/>
    <x v="0"/>
    <s v="-"/>
    <x v="2"/>
    <d v="2023-07-11T00:00:00"/>
    <x v="0"/>
    <n v="1"/>
    <s v="CJV"/>
    <s v="Principal"/>
    <n v="5.0251256281407036E-3"/>
    <n v="36"/>
    <x v="4"/>
    <s v="Ok"/>
    <x v="0"/>
    <s v="OK"/>
    <x v="0"/>
    <x v="0"/>
    <x v="1"/>
    <s v="No Aplica"/>
  </r>
  <r>
    <s v="20297543653"/>
    <x v="25"/>
    <x v="22"/>
    <x v="471"/>
    <x v="472"/>
    <x v="460"/>
    <n v="3"/>
    <x v="106"/>
    <s v="Est., Pozos, P. Taller"/>
    <s v="AV  TRABAJADORES TEXTIL VITARTE- MZ C LT"/>
    <x v="100"/>
    <x v="0"/>
    <s v="-"/>
    <x v="2"/>
    <d v="2019-04-30T00:00:00"/>
    <x v="0"/>
    <n v="2"/>
    <s v="CJV"/>
    <s v="Principal"/>
    <n v="5.0251256281407036E-3"/>
    <n v="43"/>
    <x v="0"/>
    <s v="Ok"/>
    <x v="1"/>
    <s v="OK"/>
    <x v="0"/>
    <x v="0"/>
    <x v="1"/>
    <s v="No Aplica"/>
  </r>
  <r>
    <s v="20297543653"/>
    <x v="25"/>
    <x v="22"/>
    <x v="472"/>
    <x v="473"/>
    <x v="461"/>
    <n v="1"/>
    <x v="120"/>
    <s v="Est., Pozos, P. Taller"/>
    <s v="ASENT. H. C. CUETO FERNANDINI MZ. E LT. 14"/>
    <x v="11"/>
    <x v="0"/>
    <s v="-"/>
    <x v="2"/>
    <d v="2021-05-27T00:00:00"/>
    <x v="0"/>
    <n v="1"/>
    <s v="CJV"/>
    <s v="Principal"/>
    <n v="5.0251256281407036E-3"/>
    <n v="38"/>
    <x v="4"/>
    <s v="Ok"/>
    <x v="0"/>
    <s v="OK"/>
    <x v="0"/>
    <x v="0"/>
    <x v="1"/>
    <s v="No Aplica"/>
  </r>
  <r>
    <s v="20297543653"/>
    <x v="25"/>
    <x v="22"/>
    <x v="473"/>
    <x v="474"/>
    <x v="462"/>
    <n v="3"/>
    <x v="28"/>
    <s v="Est., Pozos, P. Taller"/>
    <s v="AV CIRO ALEGRIA 166 4TA ZONA COLLIQUE"/>
    <x v="37"/>
    <x v="0"/>
    <s v="-"/>
    <x v="2"/>
    <d v="2022-12-01T00:00:00"/>
    <x v="0"/>
    <n v="1"/>
    <s v="CJV"/>
    <s v="Principal"/>
    <n v="5.0251256281407036E-3"/>
    <n v="50"/>
    <x v="5"/>
    <s v="Ok"/>
    <x v="0"/>
    <s v="OK"/>
    <x v="0"/>
    <x v="0"/>
    <x v="1"/>
    <s v="No Aplica"/>
  </r>
  <r>
    <s v="20297543653"/>
    <x v="25"/>
    <x v="22"/>
    <x v="474"/>
    <x v="475"/>
    <x v="463"/>
    <n v="3"/>
    <x v="107"/>
    <s v="Est., Pozos, P. Taller"/>
    <s v="MZ D LT 19 - HEROES DEL PACIFICO - CHORR"/>
    <x v="18"/>
    <x v="0"/>
    <s v="-"/>
    <x v="2"/>
    <d v="2020-10-16T00:00:00"/>
    <x v="0"/>
    <n v="2"/>
    <s v="CJV"/>
    <s v="Principal"/>
    <n v="5.0251256281407036E-3"/>
    <n v="44"/>
    <x v="0"/>
    <s v="Ok"/>
    <x v="0"/>
    <s v="OK"/>
    <x v="0"/>
    <x v="0"/>
    <x v="1"/>
    <s v="No Aplica"/>
  </r>
  <r>
    <s v="20297543653"/>
    <x v="25"/>
    <x v="22"/>
    <x v="475"/>
    <x v="476"/>
    <x v="464"/>
    <n v="3"/>
    <x v="124"/>
    <s v="Est., Pozos, P. Taller"/>
    <s v="AV COLECTORA MZ B LT 04 - STA ANITA - LI"/>
    <x v="63"/>
    <x v="0"/>
    <s v="-"/>
    <x v="2"/>
    <d v="2019-12-09T00:00:00"/>
    <x v="0"/>
    <n v="1"/>
    <s v="CJV"/>
    <s v="Principal"/>
    <n v="5.0251256281407036E-3"/>
    <n v="39"/>
    <x v="4"/>
    <s v="Ok"/>
    <x v="6"/>
    <s v="OK"/>
    <x v="0"/>
    <x v="0"/>
    <x v="1"/>
    <s v="No Aplica"/>
  </r>
  <r>
    <s v="20297543653"/>
    <x v="25"/>
    <x v="22"/>
    <x v="476"/>
    <x v="477"/>
    <x v="465"/>
    <n v="3"/>
    <x v="28"/>
    <s v="Est., Pozos, P. Taller"/>
    <s v="CALLE LOS EUCALIPTOS MZ J LT 36 ASOC. VILLA MARIA"/>
    <x v="12"/>
    <x v="0"/>
    <s v="-"/>
    <x v="2"/>
    <d v="2022-11-14T00:00:00"/>
    <x v="0"/>
    <n v="1"/>
    <s v="CJV"/>
    <s v="Principal"/>
    <n v="5.0251256281407036E-3"/>
    <n v="53"/>
    <x v="5"/>
    <s v="Ok"/>
    <x v="0"/>
    <s v="OK"/>
    <x v="0"/>
    <x v="0"/>
    <x v="1"/>
    <s v="No Aplica"/>
  </r>
  <r>
    <s v="20297543653"/>
    <x v="25"/>
    <x v="22"/>
    <x v="477"/>
    <x v="478"/>
    <x v="466"/>
    <n v="1"/>
    <x v="135"/>
    <s v="Est., Pozos, P. Taller"/>
    <s v="AV. DEL PARQUE SUR No. 630, DPTO. 503 - "/>
    <x v="103"/>
    <x v="0"/>
    <s v="-"/>
    <x v="2"/>
    <d v="2016-11-20T00:00:00"/>
    <x v="0"/>
    <n v="2"/>
    <s v="CJV"/>
    <s v="Principal"/>
    <n v="5.0251256281407036E-3"/>
    <n v="56"/>
    <x v="5"/>
    <s v="Ok"/>
    <x v="0"/>
    <s v="OK"/>
    <x v="0"/>
    <x v="0"/>
    <x v="1"/>
    <s v="No Aplica"/>
  </r>
  <r>
    <s v="20297543653"/>
    <x v="25"/>
    <x v="22"/>
    <x v="478"/>
    <x v="479"/>
    <x v="467"/>
    <n v="3"/>
    <x v="28"/>
    <s v="Est., Pozos, P. Taller"/>
    <s v="MZ B3 LT 01 ASOC. PRODUC. Y POSES AAPYP"/>
    <x v="4"/>
    <x v="0"/>
    <s v="-"/>
    <x v="2"/>
    <d v="2023-06-14T00:00:00"/>
    <x v="0"/>
    <n v="1"/>
    <s v="CJV"/>
    <s v="Principal"/>
    <n v="5.0251256281407036E-3"/>
    <n v="46"/>
    <x v="0"/>
    <s v="Ok"/>
    <x v="2"/>
    <s v="OK"/>
    <x v="0"/>
    <x v="0"/>
    <x v="1"/>
    <s v="No Aplica"/>
  </r>
  <r>
    <s v="20297543653"/>
    <x v="25"/>
    <x v="22"/>
    <x v="479"/>
    <x v="480"/>
    <x v="6"/>
    <n v="3"/>
    <x v="28"/>
    <s v="Est., Pozos, P. Taller"/>
    <s v="HANAN CUZCO 974 TAHUANTISUYO"/>
    <x v="9"/>
    <x v="0"/>
    <s v="-"/>
    <x v="2"/>
    <d v="2023-08-29T00:00:00"/>
    <x v="0"/>
    <n v="1"/>
    <s v="CJV"/>
    <s v="Principal"/>
    <n v="5.0251256281407036E-3"/>
    <n v="42"/>
    <x v="0"/>
    <s v="Ok"/>
    <x v="0"/>
    <s v="OK"/>
    <x v="0"/>
    <x v="0"/>
    <x v="1"/>
    <s v="8-2023"/>
  </r>
  <r>
    <s v="20297543653"/>
    <x v="25"/>
    <x v="22"/>
    <x v="480"/>
    <x v="481"/>
    <x v="468"/>
    <n v="3"/>
    <x v="107"/>
    <s v="Est., Pozos, P. Taller"/>
    <s v="SECTOR ALFONSO UGARTE MZ. Y1 LT. 30, PAM"/>
    <x v="21"/>
    <x v="0"/>
    <s v="-"/>
    <x v="2"/>
    <d v="2017-06-08T00:00:00"/>
    <x v="0"/>
    <n v="2"/>
    <s v="CJV"/>
    <s v="Principal"/>
    <n v="5.0251256281407036E-3"/>
    <n v="58"/>
    <x v="5"/>
    <s v="Ok"/>
    <x v="0"/>
    <s v="OK"/>
    <x v="0"/>
    <x v="0"/>
    <x v="1"/>
    <s v="No Aplica"/>
  </r>
  <r>
    <s v="20297543653"/>
    <x v="25"/>
    <x v="22"/>
    <x v="481"/>
    <x v="482"/>
    <x v="469"/>
    <n v="1"/>
    <x v="101"/>
    <s v="Est., Pozos, P. Taller"/>
    <s v="JR AYABACA 657 - TAMBO GRANDE"/>
    <x v="7"/>
    <x v="0"/>
    <s v="-"/>
    <x v="2"/>
    <d v="2023-06-14T00:00:00"/>
    <x v="0"/>
    <n v="1"/>
    <s v="CJV"/>
    <s v="Principal"/>
    <n v="5.0251256281407036E-3"/>
    <n v="44"/>
    <x v="0"/>
    <s v="Ok"/>
    <x v="0"/>
    <s v="OK"/>
    <x v="0"/>
    <x v="0"/>
    <x v="1"/>
    <s v="No Aplica"/>
  </r>
  <r>
    <s v="20297543653"/>
    <x v="25"/>
    <x v="22"/>
    <x v="482"/>
    <x v="483"/>
    <x v="470"/>
    <n v="3"/>
    <x v="28"/>
    <s v="Est., Pozos, P. Taller"/>
    <s v="AH 7 DE NOVIEMBRE MZ C LT 7"/>
    <x v="2"/>
    <x v="0"/>
    <s v="-"/>
    <x v="2"/>
    <d v="2019-12-30T00:00:00"/>
    <x v="0"/>
    <n v="1"/>
    <s v="CJV"/>
    <s v="Principal"/>
    <n v="5.0251256281407036E-3"/>
    <n v="50"/>
    <x v="5"/>
    <s v="Ok"/>
    <x v="1"/>
    <s v="OK"/>
    <x v="0"/>
    <x v="0"/>
    <x v="1"/>
    <s v="No Aplica"/>
  </r>
  <r>
    <n v="20557447181"/>
    <x v="53"/>
    <x v="33"/>
    <x v="483"/>
    <x v="484"/>
    <x v="471"/>
    <n v="1"/>
    <x v="136"/>
    <s v="Patio Taller - Santa Anita"/>
    <s v="AV. LAS TORRES ASOC.MIGUEL GRAU SEMINARIO MZ A.LT.3"/>
    <x v="113"/>
    <x v="0"/>
    <s v="-"/>
    <x v="0"/>
    <d v="2022-09-01T00:00:00"/>
    <x v="0"/>
    <n v="1"/>
    <s v="CJV"/>
    <s v="Principal"/>
    <n v="0.14285714285714285"/>
    <n v="38"/>
    <x v="4"/>
    <s v="Ok"/>
    <x v="0"/>
    <s v="OK"/>
    <x v="0"/>
    <x v="0"/>
    <x v="1"/>
    <s v="No Aplica"/>
  </r>
  <r>
    <n v="20557447181"/>
    <x v="53"/>
    <x v="33"/>
    <x v="484"/>
    <x v="485"/>
    <x v="472"/>
    <n v="1"/>
    <x v="136"/>
    <s v="Patio Taller - Santa Anita"/>
    <s v="MZ .N LT27 ASOC. VIVI. LA FLORIDA"/>
    <x v="33"/>
    <x v="0"/>
    <s v="-"/>
    <x v="0"/>
    <d v="2022-09-01T00:00:00"/>
    <x v="0"/>
    <n v="1"/>
    <s v="CJV"/>
    <s v="Principal"/>
    <n v="0.14285714285714285"/>
    <n v="35"/>
    <x v="4"/>
    <s v="Ok"/>
    <x v="0"/>
    <s v="OK"/>
    <x v="0"/>
    <x v="0"/>
    <x v="1"/>
    <s v="No Aplica"/>
  </r>
  <r>
    <n v="20557447181"/>
    <x v="53"/>
    <x v="33"/>
    <x v="485"/>
    <x v="486"/>
    <x v="473"/>
    <n v="1"/>
    <x v="136"/>
    <s v="Estacion 4"/>
    <s v="AGRUPAMIENTO SEÑOR DE HUANCA MZ D LT4"/>
    <x v="33"/>
    <x v="0"/>
    <s v="-"/>
    <x v="0"/>
    <d v="2022-10-29T00:00:00"/>
    <x v="0"/>
    <n v="1"/>
    <s v="CJV"/>
    <s v="Principal"/>
    <n v="0.14285714285714285"/>
    <n v="26"/>
    <x v="3"/>
    <s v="Ok"/>
    <x v="0"/>
    <s v="OK"/>
    <x v="0"/>
    <x v="0"/>
    <x v="1"/>
    <s v="No Aplica"/>
  </r>
  <r>
    <n v="20557447181"/>
    <x v="53"/>
    <x v="33"/>
    <x v="486"/>
    <x v="487"/>
    <x v="474"/>
    <n v="1"/>
    <x v="136"/>
    <s v="Estacion 4"/>
    <s v="ASOC. LOS PINOS DE ATE MZ F LOTE 3"/>
    <x v="2"/>
    <x v="0"/>
    <s v="-"/>
    <x v="0"/>
    <d v="2023-02-01T00:00:00"/>
    <x v="0"/>
    <n v="1"/>
    <s v="CJV"/>
    <s v="Principal"/>
    <n v="0.14285714285714285"/>
    <n v="49"/>
    <x v="0"/>
    <s v="Ok"/>
    <x v="1"/>
    <s v="OK"/>
    <x v="0"/>
    <x v="0"/>
    <x v="1"/>
    <s v="No Aplica"/>
  </r>
  <r>
    <n v="20557447181"/>
    <x v="53"/>
    <x v="33"/>
    <x v="487"/>
    <x v="488"/>
    <x v="475"/>
    <n v="1"/>
    <x v="136"/>
    <s v="OFICINA CENTRAL"/>
    <s v="CASA HUERTA LA CAMPIÑA.SEC.B. MZ. B1 LT. 10"/>
    <x v="33"/>
    <x v="0"/>
    <s v="-"/>
    <x v="0"/>
    <d v="2023-07-01T00:00:00"/>
    <x v="0"/>
    <n v="1"/>
    <s v="CJV"/>
    <s v="Principal"/>
    <n v="0.14285714285714285"/>
    <n v="31"/>
    <x v="3"/>
    <s v="Ok"/>
    <x v="0"/>
    <s v="OK"/>
    <x v="0"/>
    <x v="0"/>
    <x v="1"/>
    <s v="No Aplica"/>
  </r>
  <r>
    <n v="20557447181"/>
    <x v="53"/>
    <x v="33"/>
    <x v="488"/>
    <x v="489"/>
    <x v="476"/>
    <n v="1"/>
    <x v="136"/>
    <s v="Estacion 1"/>
    <s v="PARCEÑA 6 ZONA I ASOC. HUERTA GRANJA EL AYLLU LT. 10"/>
    <x v="33"/>
    <x v="0"/>
    <s v="-"/>
    <x v="0"/>
    <d v="2023-08-01T00:00:00"/>
    <x v="0"/>
    <n v="1"/>
    <s v="CJV"/>
    <s v="Principal"/>
    <n v="0.14285714285714285"/>
    <n v="25"/>
    <x v="3"/>
    <s v="Ok"/>
    <x v="0"/>
    <s v="OK"/>
    <x v="0"/>
    <x v="0"/>
    <x v="1"/>
    <s v="8-2023"/>
  </r>
  <r>
    <n v="20557447181"/>
    <x v="53"/>
    <x v="33"/>
    <x v="489"/>
    <x v="490"/>
    <x v="477"/>
    <n v="1"/>
    <x v="136"/>
    <s v="Estacion 4"/>
    <s v="ASOC. AGRUPACION FAMILIAR LOS PINOS SEGUNDA ETAPA L-19"/>
    <x v="114"/>
    <x v="0"/>
    <s v="-"/>
    <x v="0"/>
    <d v="2023-08-02T00:00:00"/>
    <x v="0"/>
    <n v="1"/>
    <s v="CJV"/>
    <s v="Principal"/>
    <n v="0.14285714285714285"/>
    <n v="48"/>
    <x v="0"/>
    <s v="Ok"/>
    <x v="0"/>
    <s v="OK"/>
    <x v="0"/>
    <x v="0"/>
    <x v="1"/>
    <s v="8-2023"/>
  </r>
  <r>
    <n v="20547132158"/>
    <x v="54"/>
    <x v="34"/>
    <x v="490"/>
    <x v="491"/>
    <x v="478"/>
    <n v="1"/>
    <x v="137"/>
    <s v="ESTACION 8 Y 9"/>
    <s v="MZ. 82 LT. 16 A.H. JUAN PABLO II"/>
    <x v="11"/>
    <x v="0"/>
    <s v="-"/>
    <x v="2"/>
    <d v="2023-06-23T00:00:00"/>
    <x v="0"/>
    <n v="1"/>
    <s v="CJV"/>
    <s v="Secundaria"/>
    <n v="5.2631578947368418E-2"/>
    <n v="37"/>
    <x v="4"/>
    <s v="Ok"/>
    <x v="0"/>
    <s v="OK"/>
    <x v="0"/>
    <x v="0"/>
    <x v="1"/>
    <s v="No Aplica"/>
  </r>
  <r>
    <n v="20547132158"/>
    <x v="54"/>
    <x v="34"/>
    <x v="491"/>
    <x v="492"/>
    <x v="479"/>
    <n v="1"/>
    <x v="138"/>
    <s v="ESTACION 8 Y 9"/>
    <s v="AAHH. JUAN PABLO II MZ. I LOT. 11 CMTE. 18"/>
    <x v="11"/>
    <x v="0"/>
    <s v="-"/>
    <x v="2"/>
    <d v="2023-06-23T00:00:00"/>
    <x v="0"/>
    <n v="1"/>
    <s v="CJV"/>
    <s v="Secundaria"/>
    <n v="5.2631578947368418E-2"/>
    <n v="60"/>
    <x v="2"/>
    <s v="Ok"/>
    <x v="0"/>
    <s v="OK"/>
    <x v="0"/>
    <x v="0"/>
    <x v="1"/>
    <s v="No Aplica"/>
  </r>
  <r>
    <n v="20547132158"/>
    <x v="54"/>
    <x v="34"/>
    <x v="492"/>
    <x v="493"/>
    <x v="480"/>
    <n v="1"/>
    <x v="138"/>
    <s v="ESTACION 8 Y 9"/>
    <s v="CALLE SIN NOMBRE MZ H1 LT 05B ASOC. DE PROP 1. MAYO SECTOR GRAMADAL"/>
    <x v="39"/>
    <x v="0"/>
    <s v="-"/>
    <x v="2"/>
    <d v="2023-06-23T00:00:00"/>
    <x v="0"/>
    <n v="1"/>
    <s v="CJV"/>
    <s v="Secundaria"/>
    <n v="5.2631578947368418E-2"/>
    <n v="62"/>
    <x v="2"/>
    <s v="Ok"/>
    <x v="0"/>
    <s v="OK"/>
    <x v="0"/>
    <x v="0"/>
    <x v="1"/>
    <s v="No Aplica"/>
  </r>
  <r>
    <n v="20547132158"/>
    <x v="54"/>
    <x v="34"/>
    <x v="493"/>
    <x v="494"/>
    <x v="481"/>
    <n v="1"/>
    <x v="138"/>
    <s v="ESTACION 8 Y 9"/>
    <s v="ASOC. LAS GARDENIAS MZ. H LOT. 6"/>
    <x v="11"/>
    <x v="0"/>
    <s v="-"/>
    <x v="2"/>
    <d v="2023-06-01T00:00:00"/>
    <x v="0"/>
    <n v="1"/>
    <s v="CJV"/>
    <s v="Secundaria"/>
    <n v="5.2631578947368418E-2"/>
    <n v="45"/>
    <x v="0"/>
    <s v="Ok"/>
    <x v="0"/>
    <s v="OK"/>
    <x v="0"/>
    <x v="0"/>
    <x v="1"/>
    <s v="No Aplica"/>
  </r>
  <r>
    <n v="20547132158"/>
    <x v="54"/>
    <x v="34"/>
    <x v="494"/>
    <x v="495"/>
    <x v="482"/>
    <n v="1"/>
    <x v="138"/>
    <s v="ESTACION 8 Y 9"/>
    <s v="AV. ARENALES 431 BLOCK &quot;B&quot; PISO 10 INT. &quot;A&quot; URB. SANTA BEATRIZ"/>
    <x v="5"/>
    <x v="0"/>
    <s v="-"/>
    <x v="2"/>
    <d v="2023-06-01T00:00:00"/>
    <x v="0"/>
    <n v="1"/>
    <s v="CJV"/>
    <s v="Secundaria"/>
    <n v="5.2631578947368418E-2"/>
    <n v="51"/>
    <x v="5"/>
    <s v="Ok"/>
    <x v="0"/>
    <s v="OK"/>
    <x v="0"/>
    <x v="0"/>
    <x v="1"/>
    <s v="No Aplica"/>
  </r>
  <r>
    <n v="20547132158"/>
    <x v="54"/>
    <x v="34"/>
    <x v="495"/>
    <x v="496"/>
    <x v="483"/>
    <n v="1"/>
    <x v="139"/>
    <s v="ESTACION 8 Y 9"/>
    <s v="ASENT H. PAMPAS LOS OLIVARES VILLA LETICIA MZ E LT 10 ICA"/>
    <x v="33"/>
    <x v="0"/>
    <s v="-"/>
    <x v="2"/>
    <d v="2023-06-30T00:00:00"/>
    <x v="0"/>
    <n v="1"/>
    <s v="CJV"/>
    <s v="Secundaria"/>
    <n v="5.2631578947368418E-2"/>
    <n v="53"/>
    <x v="5"/>
    <s v="Ok"/>
    <x v="0"/>
    <s v="OK"/>
    <x v="0"/>
    <x v="0"/>
    <x v="1"/>
    <s v="No Aplica"/>
  </r>
  <r>
    <n v="20547132158"/>
    <x v="54"/>
    <x v="34"/>
    <x v="496"/>
    <x v="497"/>
    <x v="484"/>
    <n v="1"/>
    <x v="140"/>
    <s v="ESTACION 8 Y 9"/>
    <s v="MZ. C LT. 15 ASOC. DE VIV PRODUCTIVA LA ARBOLEDA"/>
    <x v="115"/>
    <x v="0"/>
    <s v="-"/>
    <x v="2"/>
    <d v="2023-06-01T00:00:00"/>
    <x v="0"/>
    <n v="1"/>
    <s v="CJV"/>
    <s v="Secundaria"/>
    <n v="5.2631578947368418E-2"/>
    <n v="29"/>
    <x v="3"/>
    <s v="Ok"/>
    <x v="0"/>
    <s v="OK"/>
    <x v="0"/>
    <x v="0"/>
    <x v="1"/>
    <s v="No Aplica"/>
  </r>
  <r>
    <n v="20547132158"/>
    <x v="54"/>
    <x v="34"/>
    <x v="497"/>
    <x v="498"/>
    <x v="485"/>
    <n v="1"/>
    <x v="141"/>
    <s v="ESTACION 8 Y 9"/>
    <s v="DONACION DE NIEVERIA LT 68"/>
    <x v="33"/>
    <x v="0"/>
    <s v="-"/>
    <x v="2"/>
    <d v="2023-06-30T00:00:00"/>
    <x v="0"/>
    <n v="1"/>
    <s v="CJV"/>
    <s v="Secundaria"/>
    <n v="5.2631578947368418E-2"/>
    <n v="26"/>
    <x v="3"/>
    <s v="Ok"/>
    <x v="0"/>
    <s v="OK"/>
    <x v="0"/>
    <x v="0"/>
    <x v="1"/>
    <s v="No Aplica"/>
  </r>
  <r>
    <n v="20547132158"/>
    <x v="54"/>
    <x v="34"/>
    <x v="498"/>
    <x v="499"/>
    <x v="486"/>
    <n v="1"/>
    <x v="137"/>
    <s v="ESTACION 8 Y 9"/>
    <s v="ASOC. PROP. CMTE. OBRAS PUB. LA GRAMA ARCOP. CA. LAS HIGUERAS"/>
    <x v="39"/>
    <x v="0"/>
    <s v="-"/>
    <x v="2"/>
    <d v="2023-06-01T00:00:00"/>
    <x v="0"/>
    <n v="1"/>
    <s v="CJV"/>
    <s v="Secundaria"/>
    <n v="5.2631578947368418E-2"/>
    <n v="36"/>
    <x v="4"/>
    <s v="Ok"/>
    <x v="0"/>
    <s v="OK"/>
    <x v="0"/>
    <x v="0"/>
    <x v="1"/>
    <s v="No Aplica"/>
  </r>
  <r>
    <n v="20547132158"/>
    <x v="54"/>
    <x v="34"/>
    <x v="499"/>
    <x v="500"/>
    <x v="487"/>
    <n v="1"/>
    <x v="142"/>
    <s v="ESTACION 8 Y 9"/>
    <s v="JR. GÉMINIS 800 URB. MERCURIO"/>
    <x v="11"/>
    <x v="0"/>
    <s v="-"/>
    <x v="2"/>
    <d v="2023-06-16T00:00:00"/>
    <x v="0"/>
    <n v="1"/>
    <s v="CJV"/>
    <s v="Secundaria"/>
    <n v="5.2631578947368418E-2"/>
    <n v="30"/>
    <x v="3"/>
    <s v="Ok"/>
    <x v="0"/>
    <s v="OK"/>
    <x v="0"/>
    <x v="0"/>
    <x v="1"/>
    <s v="No Aplica"/>
  </r>
  <r>
    <n v="20547132158"/>
    <x v="54"/>
    <x v="34"/>
    <x v="500"/>
    <x v="501"/>
    <x v="488"/>
    <n v="1"/>
    <x v="140"/>
    <s v="ESTACION 8 Y 9"/>
    <s v="ASENT. H. 01 DE JUNIO MZ. Y LT.20"/>
    <x v="21"/>
    <x v="0"/>
    <s v="-"/>
    <x v="2"/>
    <d v="2023-06-30T00:00:00"/>
    <x v="0"/>
    <n v="1"/>
    <s v="CJV"/>
    <s v="Secundaria"/>
    <n v="5.2631578947368418E-2"/>
    <n v="28"/>
    <x v="3"/>
    <s v="Ok"/>
    <x v="0"/>
    <s v="OK"/>
    <x v="0"/>
    <x v="0"/>
    <x v="1"/>
    <s v="No Aplica"/>
  </r>
  <r>
    <n v="20547132158"/>
    <x v="54"/>
    <x v="34"/>
    <x v="501"/>
    <x v="502"/>
    <x v="489"/>
    <n v="1"/>
    <x v="140"/>
    <s v="ESTACION 8 Y 9"/>
    <s v="MZ. D LT 19 URB. PACHACAMAC BARRIO 3 SECTOR II"/>
    <x v="45"/>
    <x v="0"/>
    <s v="-"/>
    <x v="2"/>
    <d v="2023-06-30T00:00:00"/>
    <x v="0"/>
    <n v="1"/>
    <s v="CJV"/>
    <s v="Secundaria"/>
    <n v="5.2631578947368418E-2"/>
    <n v="37"/>
    <x v="4"/>
    <s v="Ok"/>
    <x v="0"/>
    <s v="OK"/>
    <x v="0"/>
    <x v="0"/>
    <x v="1"/>
    <s v="No Aplica"/>
  </r>
  <r>
    <n v="20547132158"/>
    <x v="54"/>
    <x v="34"/>
    <x v="502"/>
    <x v="503"/>
    <x v="490"/>
    <n v="1"/>
    <x v="143"/>
    <s v="ESTACION 8 Y 9"/>
    <s v="MZ A. LT 39 C.P. JUAN VELASCO ALVARADO"/>
    <x v="116"/>
    <x v="0"/>
    <s v="-"/>
    <x v="2"/>
    <d v="2023-06-30T00:00:00"/>
    <x v="0"/>
    <n v="1"/>
    <s v="CJV"/>
    <s v="Secundaria"/>
    <n v="5.2631578947368418E-2"/>
    <n v="35"/>
    <x v="4"/>
    <s v="Ok"/>
    <x v="0"/>
    <s v="OK"/>
    <x v="0"/>
    <x v="0"/>
    <x v="1"/>
    <s v="No Aplica"/>
  </r>
  <r>
    <n v="20547132158"/>
    <x v="54"/>
    <x v="34"/>
    <x v="503"/>
    <x v="504"/>
    <x v="491"/>
    <n v="1"/>
    <x v="137"/>
    <s v="ESTACION 8 Y 9"/>
    <s v="AV. EL ROSEDAL S-N MZ 9 LT 6 PISO 1 AA.HH SANTA ROSA DE LAS CONCHITA"/>
    <x v="6"/>
    <x v="0"/>
    <s v="-"/>
    <x v="2"/>
    <d v="2023-06-30T00:00:00"/>
    <x v="0"/>
    <n v="1"/>
    <s v="CJV"/>
    <s v="Secundaria"/>
    <n v="5.2631578947368418E-2"/>
    <n v="31"/>
    <x v="3"/>
    <s v="Ok"/>
    <x v="0"/>
    <s v="OK"/>
    <x v="0"/>
    <x v="0"/>
    <x v="1"/>
    <s v="No Aplica"/>
  </r>
  <r>
    <n v="20547132158"/>
    <x v="54"/>
    <x v="34"/>
    <x v="504"/>
    <x v="505"/>
    <x v="492"/>
    <n v="1"/>
    <x v="144"/>
    <s v="ESTACION 8 Y 9"/>
    <s v="PROG. VIV LA FLORES DE OQUENDO MZ. C LT. 1"/>
    <x v="31"/>
    <x v="0"/>
    <s v="-"/>
    <x v="2"/>
    <d v="2023-06-30T00:00:00"/>
    <x v="0"/>
    <n v="1"/>
    <s v="CJV"/>
    <s v="Secundaria"/>
    <n v="5.2631578947368418E-2"/>
    <n v="46"/>
    <x v="0"/>
    <s v="Ok"/>
    <x v="2"/>
    <s v="OK"/>
    <x v="0"/>
    <x v="0"/>
    <x v="1"/>
    <s v="No Aplica"/>
  </r>
  <r>
    <n v="20547132158"/>
    <x v="54"/>
    <x v="34"/>
    <x v="505"/>
    <x v="506"/>
    <x v="493"/>
    <n v="1"/>
    <x v="145"/>
    <s v="ESTACION 8 Y 9"/>
    <s v="RESIDENCIAL LA FORTALEZA 1 ETAPA MZ. C LT. 06"/>
    <x v="39"/>
    <x v="0"/>
    <s v="-"/>
    <x v="2"/>
    <d v="2023-06-01T00:00:00"/>
    <x v="0"/>
    <n v="1"/>
    <s v="CJV"/>
    <s v="Secundaria"/>
    <n v="5.2631578947368418E-2"/>
    <n v="59"/>
    <x v="2"/>
    <s v="Ok"/>
    <x v="0"/>
    <s v="OK"/>
    <x v="0"/>
    <x v="0"/>
    <x v="1"/>
    <s v="No Aplica"/>
  </r>
  <r>
    <n v="20547132158"/>
    <x v="54"/>
    <x v="34"/>
    <x v="506"/>
    <x v="507"/>
    <x v="494"/>
    <n v="1"/>
    <x v="143"/>
    <s v="ESTACION 8 Y 9"/>
    <s v="MZ A2 LT 4 AGR. FAM EL MIRADOR II"/>
    <x v="21"/>
    <x v="0"/>
    <s v="-"/>
    <x v="2"/>
    <d v="2023-06-30T00:00:00"/>
    <x v="0"/>
    <n v="1"/>
    <s v="CJV"/>
    <s v="Secundaria"/>
    <n v="5.2631578947368418E-2"/>
    <n v="31"/>
    <x v="3"/>
    <s v="Ok"/>
    <x v="0"/>
    <s v="OK"/>
    <x v="0"/>
    <x v="0"/>
    <x v="1"/>
    <s v="No Aplica"/>
  </r>
  <r>
    <n v="20547132158"/>
    <x v="54"/>
    <x v="34"/>
    <x v="507"/>
    <x v="508"/>
    <x v="495"/>
    <n v="1"/>
    <x v="140"/>
    <s v="ESTACION 8 Y 9"/>
    <s v="URB. EXFUNDO LA ESTRELLA MZ. C LT. 23"/>
    <x v="2"/>
    <x v="0"/>
    <s v="-"/>
    <x v="2"/>
    <d v="2023-06-30T00:00:00"/>
    <x v="0"/>
    <n v="1"/>
    <s v="CJV"/>
    <s v="Secundaria"/>
    <n v="5.2631578947368418E-2"/>
    <n v="35"/>
    <x v="4"/>
    <s v="Ok"/>
    <x v="1"/>
    <s v="OK"/>
    <x v="0"/>
    <x v="0"/>
    <x v="1"/>
    <s v="No Aplica"/>
  </r>
  <r>
    <n v="20547132158"/>
    <x v="54"/>
    <x v="34"/>
    <x v="508"/>
    <x v="509"/>
    <x v="496"/>
    <n v="1"/>
    <x v="146"/>
    <s v="ESTACION 8 Y 9"/>
    <s v="CA. 13 MZ. K1 LT. 12 COOP. PRIMAVERA"/>
    <x v="37"/>
    <x v="0"/>
    <s v="-"/>
    <x v="2"/>
    <d v="2023-06-01T00:00:00"/>
    <x v="0"/>
    <n v="1"/>
    <s v="CJV"/>
    <s v="Secundaria"/>
    <n v="5.2631578947368418E-2"/>
    <n v="29"/>
    <x v="3"/>
    <s v="Ok"/>
    <x v="0"/>
    <s v="OK"/>
    <x v="0"/>
    <x v="0"/>
    <x v="1"/>
    <s v="No Aplica"/>
  </r>
  <r>
    <n v="20101155588"/>
    <x v="55"/>
    <x v="35"/>
    <x v="509"/>
    <x v="510"/>
    <x v="497"/>
    <n v="1"/>
    <x v="147"/>
    <s v="PATIO TALLER SANTA ANITA"/>
    <s v="Urb. Santa Rosita Mzh Lote 14"/>
    <x v="100"/>
    <x v="1"/>
    <s v=" - "/>
    <x v="2"/>
    <d v="2018-02-09T00:00:00"/>
    <x v="0"/>
    <n v="1"/>
    <s v="EPC"/>
    <s v="Principal"/>
    <n v="3.5714285714285713E-3"/>
    <n v="39"/>
    <x v="4"/>
    <s v="Ok"/>
    <x v="1"/>
    <s v="OK"/>
    <x v="0"/>
    <x v="0"/>
    <x v="1"/>
    <s v="No Aplica"/>
  </r>
  <r>
    <n v="20101155588"/>
    <x v="55"/>
    <x v="35"/>
    <x v="510"/>
    <x v="511"/>
    <x v="498"/>
    <n v="1"/>
    <x v="148"/>
    <s v="PATIO TALLER SANTA ANITA"/>
    <s v="JR SIMON BOLIVAR S7N "/>
    <x v="31"/>
    <x v="0"/>
    <s v=" - "/>
    <x v="2"/>
    <d v="2018-04-01T00:00:00"/>
    <x v="0"/>
    <n v="1"/>
    <s v="EPC"/>
    <s v="Principal"/>
    <n v="3.5714285714285713E-3"/>
    <m/>
    <x v="6"/>
    <m/>
    <x v="8"/>
    <m/>
    <x v="2"/>
    <x v="2"/>
    <x v="1"/>
    <s v="No Aplica"/>
  </r>
  <r>
    <n v="20101155588"/>
    <x v="55"/>
    <x v="35"/>
    <x v="511"/>
    <x v="512"/>
    <x v="499"/>
    <n v="1"/>
    <x v="92"/>
    <s v="PATIO TALLER SANTA ANITA"/>
    <s v="SATURNO 275 RESIDENCIAL . AEROPUERTO"/>
    <x v="31"/>
    <x v="0"/>
    <s v=" - "/>
    <x v="2"/>
    <d v="2019-08-07T00:00:00"/>
    <x v="0"/>
    <n v="1"/>
    <s v="EPC"/>
    <s v="Principal"/>
    <n v="3.5714285714285713E-3"/>
    <n v="39"/>
    <x v="4"/>
    <s v="Ok"/>
    <x v="2"/>
    <s v="OK"/>
    <x v="0"/>
    <x v="0"/>
    <x v="1"/>
    <s v="No Aplica"/>
  </r>
  <r>
    <n v="20101155588"/>
    <x v="55"/>
    <x v="35"/>
    <x v="512"/>
    <x v="513"/>
    <x v="500"/>
    <n v="1"/>
    <x v="101"/>
    <s v="PATIO TALLER SANTA ANITA"/>
    <s v="COOP. DE VIVIENDA DE HUANCAYO 2 ETAPA MZ.D LT.2 "/>
    <x v="23"/>
    <x v="0"/>
    <s v=" - "/>
    <x v="2"/>
    <d v="2018-04-01T00:00:00"/>
    <x v="0"/>
    <n v="1"/>
    <s v="EPC"/>
    <s v="Principal"/>
    <n v="3.5714285714285713E-3"/>
    <n v="53"/>
    <x v="5"/>
    <s v="Ok"/>
    <x v="3"/>
    <s v="OK"/>
    <x v="0"/>
    <x v="0"/>
    <x v="1"/>
    <s v="No Aplica"/>
  </r>
  <r>
    <n v="20101155588"/>
    <x v="55"/>
    <x v="35"/>
    <x v="513"/>
    <x v="514"/>
    <x v="501"/>
    <n v="1"/>
    <x v="149"/>
    <s v="PATIO TALLER SANTA ANITA"/>
    <s v="Las Violetas"/>
    <x v="9"/>
    <x v="0"/>
    <s v=" - "/>
    <x v="2"/>
    <d v="2023-05-27T00:00:00"/>
    <x v="0"/>
    <n v="1"/>
    <s v="EPC"/>
    <s v="Principal"/>
    <n v="3.5714285714285713E-3"/>
    <n v="22"/>
    <x v="1"/>
    <s v="Ok"/>
    <x v="0"/>
    <s v="OK"/>
    <x v="0"/>
    <x v="0"/>
    <x v="1"/>
    <s v="No Aplica"/>
  </r>
  <r>
    <n v="20101155588"/>
    <x v="55"/>
    <x v="35"/>
    <x v="514"/>
    <x v="515"/>
    <x v="502"/>
    <n v="1"/>
    <x v="149"/>
    <s v="PATIO TALLER SANTA ANITA"/>
    <s v="UCV 22 LT10 ZONA A "/>
    <x v="117"/>
    <x v="0"/>
    <s v=" - "/>
    <x v="2"/>
    <d v="2018-04-01T00:00:00"/>
    <x v="0"/>
    <n v="1"/>
    <s v="EPC"/>
    <s v="Principal"/>
    <n v="3.5714285714285713E-3"/>
    <n v="52"/>
    <x v="5"/>
    <s v="Ok"/>
    <x v="0"/>
    <s v="OK"/>
    <x v="0"/>
    <x v="0"/>
    <x v="1"/>
    <s v="No Aplica"/>
  </r>
  <r>
    <n v="20101155588"/>
    <x v="55"/>
    <x v="35"/>
    <x v="515"/>
    <x v="516"/>
    <x v="503"/>
    <n v="1"/>
    <x v="149"/>
    <s v="PATIO TALLER SANTA ANITA"/>
    <s v="AV. LOS EUCALIPTOS "/>
    <x v="63"/>
    <x v="0"/>
    <s v=" - "/>
    <x v="2"/>
    <d v="2018-12-22T00:00:00"/>
    <x v="0"/>
    <n v="1"/>
    <s v="EPC"/>
    <s v="Principal"/>
    <n v="3.5714285714285713E-3"/>
    <n v="33"/>
    <x v="4"/>
    <s v="Ok"/>
    <x v="6"/>
    <s v="OK"/>
    <x v="0"/>
    <x v="0"/>
    <x v="1"/>
    <s v="No Aplica"/>
  </r>
  <r>
    <n v="20101155588"/>
    <x v="55"/>
    <x v="35"/>
    <x v="516"/>
    <x v="517"/>
    <x v="504"/>
    <n v="1"/>
    <x v="149"/>
    <s v="PATIO TALLER SANTA ANITA"/>
    <s v="BAYOVAR"/>
    <x v="3"/>
    <x v="0"/>
    <s v=" - "/>
    <x v="2"/>
    <d v="2023-08-07T00:00:00"/>
    <x v="0"/>
    <n v="1"/>
    <s v="EPC"/>
    <s v="Principal"/>
    <n v="3.5714285714285713E-3"/>
    <n v="37"/>
    <x v="4"/>
    <s v="Ok"/>
    <x v="0"/>
    <s v="OK"/>
    <x v="0"/>
    <x v="0"/>
    <x v="1"/>
    <s v="8-2023"/>
  </r>
  <r>
    <n v="20101155588"/>
    <x v="55"/>
    <x v="35"/>
    <x v="517"/>
    <x v="518"/>
    <x v="505"/>
    <n v="1"/>
    <x v="149"/>
    <s v="PATIO TALLER SANTA ANITA"/>
    <s v="Av. Los Alisos"/>
    <x v="8"/>
    <x v="0"/>
    <s v=" - "/>
    <x v="2"/>
    <d v="2023-04-26T00:00:00"/>
    <x v="0"/>
    <n v="1"/>
    <s v="EPC"/>
    <s v="Principal"/>
    <n v="3.5714285714285713E-3"/>
    <n v="25"/>
    <x v="3"/>
    <s v="Ok"/>
    <x v="0"/>
    <s v="OK"/>
    <x v="0"/>
    <x v="0"/>
    <x v="1"/>
    <s v="No Aplica"/>
  </r>
  <r>
    <n v="20101155588"/>
    <x v="55"/>
    <x v="35"/>
    <x v="518"/>
    <x v="519"/>
    <x v="506"/>
    <n v="1"/>
    <x v="149"/>
    <s v="PATIO TALLER SANTA ANITA"/>
    <s v="Av. San Martin 242"/>
    <x v="2"/>
    <x v="0"/>
    <s v=" - "/>
    <x v="2"/>
    <d v="2023-07-22T00:00:00"/>
    <x v="0"/>
    <n v="1"/>
    <s v="EPC"/>
    <s v="Principal"/>
    <n v="3.5714285714285713E-3"/>
    <n v="46"/>
    <x v="0"/>
    <s v="Ok"/>
    <x v="1"/>
    <s v="OK"/>
    <x v="0"/>
    <x v="0"/>
    <x v="1"/>
    <s v="No Aplica"/>
  </r>
  <r>
    <n v="20101155588"/>
    <x v="55"/>
    <x v="35"/>
    <x v="519"/>
    <x v="520"/>
    <x v="217"/>
    <n v="1"/>
    <x v="149"/>
    <s v="PATIO TALLER SANTA ANITA"/>
    <s v="A. El Angel"/>
    <x v="23"/>
    <x v="0"/>
    <s v=" - "/>
    <x v="2"/>
    <d v="2023-03-23T00:00:00"/>
    <x v="0"/>
    <n v="1"/>
    <s v="EPC"/>
    <s v="Principal"/>
    <n v="3.5714285714285713E-3"/>
    <n v="43"/>
    <x v="0"/>
    <s v="Ok"/>
    <x v="3"/>
    <s v="OK"/>
    <x v="0"/>
    <x v="0"/>
    <x v="1"/>
    <s v="No Aplica"/>
  </r>
  <r>
    <n v="20101155588"/>
    <x v="55"/>
    <x v="35"/>
    <x v="520"/>
    <x v="521"/>
    <x v="507"/>
    <n v="1"/>
    <x v="149"/>
    <s v="PATIO TALLER SANTA ANITA"/>
    <s v="San Gregorio"/>
    <x v="2"/>
    <x v="0"/>
    <s v=" - "/>
    <x v="2"/>
    <d v="2023-03-18T00:00:00"/>
    <x v="0"/>
    <n v="1"/>
    <s v="EPC"/>
    <s v="Principal"/>
    <n v="3.5714285714285713E-3"/>
    <n v="35"/>
    <x v="4"/>
    <s v="Ok"/>
    <x v="1"/>
    <s v="OK"/>
    <x v="0"/>
    <x v="0"/>
    <x v="1"/>
    <s v="No Aplica"/>
  </r>
  <r>
    <n v="20101155588"/>
    <x v="55"/>
    <x v="35"/>
    <x v="521"/>
    <x v="522"/>
    <x v="508"/>
    <n v="1"/>
    <x v="149"/>
    <s v="PATIO TALLER SANTA ANITA"/>
    <s v="Av. Parinacochas"/>
    <x v="70"/>
    <x v="0"/>
    <s v=" - "/>
    <x v="2"/>
    <d v="2023-03-14T00:00:00"/>
    <x v="0"/>
    <n v="1"/>
    <s v="EPC"/>
    <s v="Principal"/>
    <n v="3.5714285714285713E-3"/>
    <n v="28"/>
    <x v="3"/>
    <s v="Ok"/>
    <x v="7"/>
    <s v="OK"/>
    <x v="0"/>
    <x v="0"/>
    <x v="1"/>
    <s v="No Aplica"/>
  </r>
  <r>
    <n v="20101155588"/>
    <x v="55"/>
    <x v="35"/>
    <x v="522"/>
    <x v="523"/>
    <x v="509"/>
    <n v="1"/>
    <x v="149"/>
    <s v="PATIO TALLER SANTA ANITA"/>
    <s v="Los Robles"/>
    <x v="60"/>
    <x v="0"/>
    <s v=" - "/>
    <x v="2"/>
    <d v="2023-04-10T00:00:00"/>
    <x v="0"/>
    <n v="1"/>
    <s v="EPC"/>
    <s v="Principal"/>
    <n v="3.5714285714285713E-3"/>
    <n v="52"/>
    <x v="5"/>
    <s v="Ok"/>
    <x v="0"/>
    <s v="OK"/>
    <x v="0"/>
    <x v="0"/>
    <x v="1"/>
    <s v="No Aplica"/>
  </r>
  <r>
    <n v="20101155588"/>
    <x v="55"/>
    <x v="35"/>
    <x v="523"/>
    <x v="524"/>
    <x v="510"/>
    <n v="1"/>
    <x v="149"/>
    <s v="PATIO TALLER SANTA ANITA"/>
    <s v="Calle San Alberto"/>
    <x v="42"/>
    <x v="0"/>
    <s v=" - "/>
    <x v="2"/>
    <d v="2023-07-22T00:00:00"/>
    <x v="0"/>
    <n v="1"/>
    <s v="EPC"/>
    <s v="Principal"/>
    <n v="3.5714285714285713E-3"/>
    <n v="21"/>
    <x v="1"/>
    <s v="Ok"/>
    <x v="0"/>
    <s v="OK"/>
    <x v="0"/>
    <x v="0"/>
    <x v="1"/>
    <s v="No Aplica"/>
  </r>
  <r>
    <n v="20101155588"/>
    <x v="55"/>
    <x v="35"/>
    <x v="524"/>
    <x v="525"/>
    <x v="511"/>
    <n v="1"/>
    <x v="149"/>
    <s v="PATIO TALLER SANTA ANITA"/>
    <s v="Los Cedros"/>
    <x v="118"/>
    <x v="0"/>
    <s v=" - "/>
    <x v="2"/>
    <d v="2023-08-05T00:00:00"/>
    <x v="0"/>
    <n v="1"/>
    <s v="EPC"/>
    <s v="Principal"/>
    <n v="3.5714285714285713E-3"/>
    <n v="18"/>
    <x v="1"/>
    <s v="Ok"/>
    <x v="0"/>
    <s v="OK"/>
    <x v="0"/>
    <x v="0"/>
    <x v="1"/>
    <s v="8-2023"/>
  </r>
  <r>
    <n v="20101155588"/>
    <x v="55"/>
    <x v="35"/>
    <x v="525"/>
    <x v="526"/>
    <x v="512"/>
    <n v="1"/>
    <x v="149"/>
    <s v="PATIO TALLER SANTA ANITA"/>
    <s v="Av. Separadora Industrial"/>
    <x v="2"/>
    <x v="0"/>
    <s v=" - "/>
    <x v="2"/>
    <d v="2023-02-16T00:00:00"/>
    <x v="0"/>
    <n v="1"/>
    <s v="EPC"/>
    <s v="Principal"/>
    <n v="3.5714285714285713E-3"/>
    <n v="24"/>
    <x v="3"/>
    <s v="Ok"/>
    <x v="1"/>
    <s v="OK"/>
    <x v="0"/>
    <x v="0"/>
    <x v="1"/>
    <s v="No Aplica"/>
  </r>
  <r>
    <n v="20101155588"/>
    <x v="55"/>
    <x v="35"/>
    <x v="526"/>
    <x v="527"/>
    <x v="513"/>
    <n v="1"/>
    <x v="149"/>
    <s v="PATIO TALLER SANTA ANITA"/>
    <s v="Urb. Mesa Redondo"/>
    <x v="3"/>
    <x v="0"/>
    <s v=" - "/>
    <x v="2"/>
    <d v="2023-08-04T00:00:00"/>
    <x v="0"/>
    <n v="1"/>
    <s v="EPC"/>
    <s v="Principal"/>
    <n v="3.5714285714285713E-3"/>
    <n v="25"/>
    <x v="3"/>
    <s v="Ok"/>
    <x v="0"/>
    <s v="OK"/>
    <x v="0"/>
    <x v="0"/>
    <x v="1"/>
    <s v="8-2023"/>
  </r>
  <r>
    <n v="20101155588"/>
    <x v="55"/>
    <x v="35"/>
    <x v="527"/>
    <x v="528"/>
    <x v="514"/>
    <n v="1"/>
    <x v="149"/>
    <s v="PATIO TALLER SANTA ANITA"/>
    <s v="MZQ LT14 ASOC SANTA CRUZ"/>
    <x v="60"/>
    <x v="0"/>
    <s v=" - "/>
    <x v="2"/>
    <d v="2018-01-05T00:00:00"/>
    <x v="0"/>
    <n v="1"/>
    <s v="EPC"/>
    <s v="Principal"/>
    <n v="3.5714285714285713E-3"/>
    <n v="44"/>
    <x v="0"/>
    <s v="Ok"/>
    <x v="0"/>
    <s v="OK"/>
    <x v="0"/>
    <x v="0"/>
    <x v="1"/>
    <s v="No Aplica"/>
  </r>
  <r>
    <n v="20101155588"/>
    <x v="55"/>
    <x v="35"/>
    <x v="528"/>
    <x v="529"/>
    <x v="515"/>
    <n v="1"/>
    <x v="149"/>
    <s v="PATIO TALLER SANTA ANITA"/>
    <s v="AV. SAN MARTIN "/>
    <x v="3"/>
    <x v="0"/>
    <s v=" - "/>
    <x v="2"/>
    <d v="2022-02-25T00:00:00"/>
    <x v="0"/>
    <n v="1"/>
    <s v="EPC"/>
    <s v="Principal"/>
    <n v="3.5714285714285713E-3"/>
    <n v="52"/>
    <x v="5"/>
    <s v="Ok"/>
    <x v="0"/>
    <s v="OK"/>
    <x v="0"/>
    <x v="0"/>
    <x v="1"/>
    <s v="No Aplica"/>
  </r>
  <r>
    <n v="20101155588"/>
    <x v="55"/>
    <x v="35"/>
    <x v="529"/>
    <x v="530"/>
    <x v="516"/>
    <n v="1"/>
    <x v="149"/>
    <s v="PATIO TALLER SANTA ANITA"/>
    <s v="AA.VV SAN ROQUE "/>
    <x v="119"/>
    <x v="1"/>
    <s v=" - "/>
    <x v="2"/>
    <d v="2021-02-05T00:00:00"/>
    <x v="0"/>
    <n v="1"/>
    <s v="EPC"/>
    <s v="Principal"/>
    <n v="3.5714285714285713E-3"/>
    <n v="51"/>
    <x v="5"/>
    <s v="Ok"/>
    <x v="0"/>
    <s v="OK"/>
    <x v="0"/>
    <x v="0"/>
    <x v="1"/>
    <s v="No Aplica"/>
  </r>
  <r>
    <n v="20101155588"/>
    <x v="55"/>
    <x v="35"/>
    <x v="530"/>
    <x v="531"/>
    <x v="517"/>
    <n v="1"/>
    <x v="149"/>
    <s v="PATIO TALLER SANTA ANITA"/>
    <s v="AV. TACNA"/>
    <x v="5"/>
    <x v="0"/>
    <s v=" - "/>
    <x v="2"/>
    <d v="2023-06-24T00:00:00"/>
    <x v="0"/>
    <n v="1"/>
    <s v="EPC"/>
    <s v="Principal"/>
    <n v="3.5714285714285713E-3"/>
    <n v="21"/>
    <x v="1"/>
    <s v="Ok"/>
    <x v="0"/>
    <s v="OK"/>
    <x v="0"/>
    <x v="0"/>
    <x v="1"/>
    <s v="No Aplica"/>
  </r>
  <r>
    <n v="20101155588"/>
    <x v="55"/>
    <x v="35"/>
    <x v="531"/>
    <x v="532"/>
    <x v="518"/>
    <n v="1"/>
    <x v="149"/>
    <s v="PATIO TALLER SANTA ANITA"/>
    <s v="VISTA ALEGRE MZG LT 12"/>
    <x v="50"/>
    <x v="0"/>
    <s v=" - "/>
    <x v="2"/>
    <d v="2019-12-06T00:00:00"/>
    <x v="0"/>
    <n v="1"/>
    <s v="EPC"/>
    <s v="Principal"/>
    <n v="3.5714285714285713E-3"/>
    <n v="24"/>
    <x v="3"/>
    <s v="Ok"/>
    <x v="0"/>
    <s v="OK"/>
    <x v="0"/>
    <x v="0"/>
    <x v="1"/>
    <s v="No Aplica"/>
  </r>
  <r>
    <n v="20101155588"/>
    <x v="55"/>
    <x v="35"/>
    <x v="532"/>
    <x v="533"/>
    <x v="519"/>
    <n v="1"/>
    <x v="149"/>
    <s v="PATIO TALLER SANTA ANITA"/>
    <s v="AA.HH ALTO HUAMPANI 2DA ZONA MZ B1 LT 04 PSJA ARICA "/>
    <x v="60"/>
    <x v="0"/>
    <s v=" - "/>
    <x v="2"/>
    <d v="2020-07-30T00:00:00"/>
    <x v="0"/>
    <n v="1"/>
    <s v="EPC"/>
    <s v="Principal"/>
    <n v="3.5714285714285713E-3"/>
    <n v="57"/>
    <x v="5"/>
    <s v="Ok"/>
    <x v="0"/>
    <s v="OK"/>
    <x v="0"/>
    <x v="0"/>
    <x v="1"/>
    <s v="No Aplica"/>
  </r>
  <r>
    <n v="20101155588"/>
    <x v="55"/>
    <x v="35"/>
    <x v="533"/>
    <x v="534"/>
    <x v="520"/>
    <n v="1"/>
    <x v="149"/>
    <s v="PATIO TALLER SANTA ANITA"/>
    <s v="ASOC. RECIDENCIAL ARENA MZ.K1 LT. 6  SECTOR 7"/>
    <x v="100"/>
    <x v="0"/>
    <s v=" - "/>
    <x v="2"/>
    <d v="2019-09-28T00:00:00"/>
    <x v="0"/>
    <n v="1"/>
    <s v="EPC"/>
    <s v="Principal"/>
    <n v="3.5714285714285713E-3"/>
    <n v="43"/>
    <x v="0"/>
    <s v="Ok"/>
    <x v="1"/>
    <s v="OK"/>
    <x v="0"/>
    <x v="0"/>
    <x v="1"/>
    <s v="No Aplica"/>
  </r>
  <r>
    <n v="20101155588"/>
    <x v="55"/>
    <x v="35"/>
    <x v="534"/>
    <x v="535"/>
    <x v="521"/>
    <n v="1"/>
    <x v="149"/>
    <s v="PATIO TALLER SANTA ANITA"/>
    <s v="AAHH CERRO LA CALAVERA "/>
    <x v="9"/>
    <x v="0"/>
    <s v=" - "/>
    <x v="2"/>
    <d v="2021-01-01T00:00:00"/>
    <x v="0"/>
    <n v="1"/>
    <s v="EPC"/>
    <s v="Principal"/>
    <n v="3.5714285714285713E-3"/>
    <n v="41"/>
    <x v="0"/>
    <s v="Ok"/>
    <x v="0"/>
    <s v="OK"/>
    <x v="0"/>
    <x v="0"/>
    <x v="1"/>
    <s v="No Aplica"/>
  </r>
  <r>
    <n v="20101155588"/>
    <x v="55"/>
    <x v="35"/>
    <x v="535"/>
    <x v="536"/>
    <x v="522"/>
    <n v="1"/>
    <x v="149"/>
    <s v="PATIO TALLER SANTA ANITA"/>
    <s v="CALLE LAS VIOLETAS "/>
    <x v="60"/>
    <x v="0"/>
    <s v=" - "/>
    <x v="2"/>
    <d v="2022-11-30T00:00:00"/>
    <x v="0"/>
    <n v="1"/>
    <s v="EPC"/>
    <s v="Principal"/>
    <n v="3.5714285714285713E-3"/>
    <n v="29"/>
    <x v="3"/>
    <s v="Ok"/>
    <x v="0"/>
    <s v="OK"/>
    <x v="0"/>
    <x v="0"/>
    <x v="1"/>
    <s v="No Aplica"/>
  </r>
  <r>
    <n v="20101155588"/>
    <x v="55"/>
    <x v="35"/>
    <x v="536"/>
    <x v="537"/>
    <x v="523"/>
    <n v="1"/>
    <x v="149"/>
    <s v="PATIO TALLER SANTA ANITA"/>
    <s v="AV. Pacífico"/>
    <x v="9"/>
    <x v="0"/>
    <s v=" - "/>
    <x v="2"/>
    <d v="2023-05-04T00:00:00"/>
    <x v="0"/>
    <n v="1"/>
    <s v="EPC"/>
    <s v="Principal"/>
    <n v="3.5714285714285713E-3"/>
    <n v="23"/>
    <x v="1"/>
    <s v="Ok"/>
    <x v="0"/>
    <s v="OK"/>
    <x v="0"/>
    <x v="0"/>
    <x v="1"/>
    <s v="No Aplica"/>
  </r>
  <r>
    <n v="20101155588"/>
    <x v="55"/>
    <x v="35"/>
    <x v="537"/>
    <x v="538"/>
    <x v="524"/>
    <n v="1"/>
    <x v="149"/>
    <s v="PATIO TALLER SANTA ANITA"/>
    <s v="AV. NICOLAS AYLLON"/>
    <x v="2"/>
    <x v="0"/>
    <s v=" - "/>
    <x v="2"/>
    <d v="2023-06-24T00:00:00"/>
    <x v="0"/>
    <n v="1"/>
    <s v="EPC"/>
    <s v="Principal"/>
    <n v="3.5714285714285713E-3"/>
    <n v="26"/>
    <x v="3"/>
    <s v="Ok"/>
    <x v="1"/>
    <s v="OK"/>
    <x v="0"/>
    <x v="0"/>
    <x v="1"/>
    <s v="No Aplica"/>
  </r>
  <r>
    <n v="20101155588"/>
    <x v="55"/>
    <x v="35"/>
    <x v="538"/>
    <x v="539"/>
    <x v="525"/>
    <n v="1"/>
    <x v="149"/>
    <s v="PATIO TALLER SANTA ANITA"/>
    <s v="URB. LOS SAUCES"/>
    <x v="70"/>
    <x v="0"/>
    <s v=" - "/>
    <x v="2"/>
    <d v="2023-04-15T00:00:00"/>
    <x v="0"/>
    <n v="1"/>
    <s v="EPC"/>
    <s v="Principal"/>
    <n v="3.5714285714285713E-3"/>
    <n v="26"/>
    <x v="3"/>
    <s v="Ok"/>
    <x v="7"/>
    <s v="OK"/>
    <x v="0"/>
    <x v="0"/>
    <x v="1"/>
    <s v="No Aplica"/>
  </r>
  <r>
    <n v="20101155588"/>
    <x v="55"/>
    <x v="35"/>
    <x v="539"/>
    <x v="540"/>
    <x v="526"/>
    <n v="1"/>
    <x v="149"/>
    <s v="PATIO TALLER SANTA ANITA"/>
    <s v="AV. GRAN CHIMU"/>
    <x v="3"/>
    <x v="0"/>
    <s v=" - "/>
    <x v="2"/>
    <d v="2023-03-28T00:00:00"/>
    <x v="0"/>
    <n v="1"/>
    <s v="EPC"/>
    <s v="Principal"/>
    <n v="3.5714285714285713E-3"/>
    <n v="36"/>
    <x v="4"/>
    <s v="Ok"/>
    <x v="0"/>
    <s v="OK"/>
    <x v="0"/>
    <x v="0"/>
    <x v="1"/>
    <s v="No Aplica"/>
  </r>
  <r>
    <n v="20101155588"/>
    <x v="55"/>
    <x v="35"/>
    <x v="540"/>
    <x v="541"/>
    <x v="527"/>
    <n v="1"/>
    <x v="149"/>
    <s v="PATIO TALLER SANTA ANITA"/>
    <s v="Av. Productores "/>
    <x v="63"/>
    <x v="0"/>
    <s v=" - "/>
    <x v="2"/>
    <d v="2023-06-24T00:00:00"/>
    <x v="0"/>
    <n v="1"/>
    <s v="EPC"/>
    <s v="Principal"/>
    <n v="3.5714285714285713E-3"/>
    <n v="21"/>
    <x v="1"/>
    <s v="Ok"/>
    <x v="6"/>
    <s v="OK"/>
    <x v="0"/>
    <x v="0"/>
    <x v="1"/>
    <s v="No Aplica"/>
  </r>
  <r>
    <n v="20101155588"/>
    <x v="55"/>
    <x v="35"/>
    <x v="541"/>
    <x v="542"/>
    <x v="528"/>
    <n v="1"/>
    <x v="149"/>
    <s v="PATIO TALLER SANTA ANITA"/>
    <s v="AV. CENTRAL "/>
    <x v="11"/>
    <x v="0"/>
    <s v=" - "/>
    <x v="2"/>
    <d v="2023-05-18T00:00:00"/>
    <x v="0"/>
    <n v="1"/>
    <s v="EPC"/>
    <s v="Principal"/>
    <n v="3.5714285714285713E-3"/>
    <n v="46"/>
    <x v="0"/>
    <s v="Ok"/>
    <x v="0"/>
    <s v="OK"/>
    <x v="0"/>
    <x v="0"/>
    <x v="1"/>
    <s v="No Aplica"/>
  </r>
  <r>
    <n v="20101155588"/>
    <x v="55"/>
    <x v="35"/>
    <x v="542"/>
    <x v="543"/>
    <x v="529"/>
    <n v="1"/>
    <x v="149"/>
    <s v="PATIO TALLER SANTA ANITA"/>
    <s v="AV. LOS ALISOS"/>
    <x v="8"/>
    <x v="0"/>
    <s v=" - "/>
    <x v="2"/>
    <d v="2023-04-15T00:00:00"/>
    <x v="0"/>
    <n v="1"/>
    <s v="EPC"/>
    <s v="Principal"/>
    <n v="3.5714285714285713E-3"/>
    <n v="41"/>
    <x v="0"/>
    <s v="Ok"/>
    <x v="0"/>
    <s v="OK"/>
    <x v="0"/>
    <x v="0"/>
    <x v="1"/>
    <s v="No Aplica"/>
  </r>
  <r>
    <n v="20101155588"/>
    <x v="55"/>
    <x v="35"/>
    <x v="543"/>
    <x v="544"/>
    <x v="530"/>
    <n v="1"/>
    <x v="149"/>
    <s v="PATIO TALLER SANTA ANITA"/>
    <s v="AV. SANTA ROSA"/>
    <x v="11"/>
    <x v="0"/>
    <s v=" - "/>
    <x v="2"/>
    <d v="2023-04-05T00:00:00"/>
    <x v="0"/>
    <n v="1"/>
    <s v="EPC"/>
    <s v="Principal"/>
    <n v="3.5714285714285713E-3"/>
    <n v="24"/>
    <x v="3"/>
    <s v="Ok"/>
    <x v="0"/>
    <s v="OK"/>
    <x v="0"/>
    <x v="0"/>
    <x v="1"/>
    <s v="No Aplica"/>
  </r>
  <r>
    <n v="20101155588"/>
    <x v="55"/>
    <x v="35"/>
    <x v="544"/>
    <x v="545"/>
    <x v="531"/>
    <n v="1"/>
    <x v="149"/>
    <s v="PATIO TALLER SANTA ANITA"/>
    <s v="LOS CEDROS"/>
    <x v="60"/>
    <x v="0"/>
    <s v=" - "/>
    <x v="2"/>
    <d v="2021-10-21T00:00:00"/>
    <x v="0"/>
    <n v="1"/>
    <s v="EPC"/>
    <s v="Principal"/>
    <n v="3.5714285714285713E-3"/>
    <n v="51"/>
    <x v="5"/>
    <s v="Ok"/>
    <x v="0"/>
    <s v="OK"/>
    <x v="0"/>
    <x v="0"/>
    <x v="1"/>
    <s v="No Aplica"/>
  </r>
  <r>
    <n v="20101155588"/>
    <x v="55"/>
    <x v="35"/>
    <x v="545"/>
    <x v="546"/>
    <x v="532"/>
    <n v="1"/>
    <x v="149"/>
    <s v="PATIO TALLER SANTA ANITA"/>
    <s v="LA COLECTORA "/>
    <x v="63"/>
    <x v="0"/>
    <s v=" - "/>
    <x v="2"/>
    <d v="2023-06-15T00:00:00"/>
    <x v="0"/>
    <n v="1"/>
    <s v="EPC"/>
    <s v="Principal"/>
    <n v="3.5714285714285713E-3"/>
    <n v="25"/>
    <x v="3"/>
    <s v="Ok"/>
    <x v="6"/>
    <s v="OK"/>
    <x v="0"/>
    <x v="0"/>
    <x v="1"/>
    <s v="No Aplica"/>
  </r>
  <r>
    <n v="20101155588"/>
    <x v="55"/>
    <x v="35"/>
    <x v="546"/>
    <x v="547"/>
    <x v="533"/>
    <n v="1"/>
    <x v="149"/>
    <s v="PATIO TALLER SANTA ANITA"/>
    <s v="VILLA EL COLLAR "/>
    <x v="3"/>
    <x v="0"/>
    <s v=" - "/>
    <x v="2"/>
    <d v="2023-04-14T00:00:00"/>
    <x v="0"/>
    <n v="1"/>
    <s v="EPC"/>
    <s v="Principal"/>
    <n v="3.5714285714285713E-3"/>
    <n v="21"/>
    <x v="1"/>
    <s v="Ok"/>
    <x v="0"/>
    <s v="OK"/>
    <x v="0"/>
    <x v="0"/>
    <x v="1"/>
    <s v="No Aplica"/>
  </r>
  <r>
    <n v="20101155588"/>
    <x v="55"/>
    <x v="35"/>
    <x v="547"/>
    <x v="548"/>
    <x v="534"/>
    <n v="1"/>
    <x v="149"/>
    <s v="PATIO TALLER SANTA ANITA"/>
    <s v="BAYOVAR 3ERA ONA"/>
    <x v="3"/>
    <x v="0"/>
    <s v=" - "/>
    <x v="2"/>
    <d v="2023-04-01T00:00:00"/>
    <x v="0"/>
    <n v="1"/>
    <s v="EPC"/>
    <s v="Principal"/>
    <n v="3.5714285714285713E-3"/>
    <n v="25"/>
    <x v="3"/>
    <s v="Ok"/>
    <x v="0"/>
    <s v="OK"/>
    <x v="0"/>
    <x v="0"/>
    <x v="1"/>
    <s v="No Aplica"/>
  </r>
  <r>
    <n v="20101155588"/>
    <x v="55"/>
    <x v="35"/>
    <x v="548"/>
    <x v="549"/>
    <x v="535"/>
    <n v="1"/>
    <x v="149"/>
    <s v="PATIO TALLER SANTA ANITA"/>
    <s v="Calle 23 de diciembre"/>
    <x v="9"/>
    <x v="0"/>
    <s v=" - "/>
    <x v="2"/>
    <d v="2022-01-26T00:00:00"/>
    <x v="0"/>
    <n v="1"/>
    <s v="EPC"/>
    <s v="Principal"/>
    <n v="3.5714285714285713E-3"/>
    <n v="27"/>
    <x v="3"/>
    <s v="Ok"/>
    <x v="0"/>
    <s v="OK"/>
    <x v="0"/>
    <x v="0"/>
    <x v="1"/>
    <s v="No Aplica"/>
  </r>
  <r>
    <n v="20101155588"/>
    <x v="55"/>
    <x v="35"/>
    <x v="549"/>
    <x v="550"/>
    <x v="536"/>
    <n v="1"/>
    <x v="149"/>
    <s v="PATIO TALLER SANTA ANITA"/>
    <s v="Av. Naranjal"/>
    <x v="9"/>
    <x v="0"/>
    <s v=" - "/>
    <x v="2"/>
    <d v="2023-06-15T00:00:00"/>
    <x v="0"/>
    <n v="1"/>
    <s v="EPC"/>
    <s v="Principal"/>
    <n v="3.5714285714285713E-3"/>
    <n v="27"/>
    <x v="3"/>
    <s v="Ok"/>
    <x v="0"/>
    <s v="OK"/>
    <x v="0"/>
    <x v="0"/>
    <x v="1"/>
    <s v="No Aplica"/>
  </r>
  <r>
    <n v="20101155588"/>
    <x v="55"/>
    <x v="35"/>
    <x v="550"/>
    <x v="551"/>
    <x v="537"/>
    <n v="1"/>
    <x v="149"/>
    <s v="PATIO TALLER SANTA ANITA"/>
    <s v="Urb. San Elias"/>
    <x v="11"/>
    <x v="0"/>
    <s v=" - "/>
    <x v="2"/>
    <d v="2023-05-13T00:00:00"/>
    <x v="0"/>
    <n v="1"/>
    <s v="EPC"/>
    <s v="Principal"/>
    <n v="3.5714285714285713E-3"/>
    <n v="43"/>
    <x v="0"/>
    <s v="Ok"/>
    <x v="0"/>
    <s v="OK"/>
    <x v="0"/>
    <x v="0"/>
    <x v="1"/>
    <s v="No Aplica"/>
  </r>
  <r>
    <n v="20101155588"/>
    <x v="55"/>
    <x v="35"/>
    <x v="551"/>
    <x v="552"/>
    <x v="538"/>
    <n v="1"/>
    <x v="149"/>
    <s v="PATIO TALLER SANTA ANITA"/>
    <s v="AV. ARICA "/>
    <x v="32"/>
    <x v="0"/>
    <s v=" - "/>
    <x v="2"/>
    <d v="2023-06-06T00:00:00"/>
    <x v="0"/>
    <n v="1"/>
    <s v="EPC"/>
    <s v="Principal"/>
    <n v="3.5714285714285713E-3"/>
    <n v="30"/>
    <x v="3"/>
    <s v="Ok"/>
    <x v="4"/>
    <s v="OK"/>
    <x v="0"/>
    <x v="0"/>
    <x v="1"/>
    <s v="No Aplica"/>
  </r>
  <r>
    <n v="20101155588"/>
    <x v="55"/>
    <x v="35"/>
    <x v="552"/>
    <x v="553"/>
    <x v="539"/>
    <n v="1"/>
    <x v="149"/>
    <s v="PATIO TALLER SANTA ANITA"/>
    <s v="Av. Nicolás Arriola"/>
    <x v="70"/>
    <x v="0"/>
    <s v=" - "/>
    <x v="2"/>
    <d v="2023-06-01T00:00:00"/>
    <x v="0"/>
    <n v="1"/>
    <s v="EPC"/>
    <s v="Principal"/>
    <n v="3.5714285714285713E-3"/>
    <n v="21"/>
    <x v="1"/>
    <s v="Ok"/>
    <x v="7"/>
    <s v="OK"/>
    <x v="0"/>
    <x v="0"/>
    <x v="1"/>
    <s v="No Aplica"/>
  </r>
  <r>
    <n v="20101155588"/>
    <x v="55"/>
    <x v="35"/>
    <x v="553"/>
    <x v="554"/>
    <x v="540"/>
    <n v="1"/>
    <x v="149"/>
    <s v="PATIO TALLER SANTA ANITA"/>
    <s v="Av. El Bosque"/>
    <x v="50"/>
    <x v="0"/>
    <s v=" - "/>
    <x v="2"/>
    <d v="2023-05-25T00:00:00"/>
    <x v="0"/>
    <n v="1"/>
    <s v="EPC"/>
    <s v="Principal"/>
    <n v="3.5714285714285713E-3"/>
    <n v="24"/>
    <x v="3"/>
    <s v="Ok"/>
    <x v="0"/>
    <s v="OK"/>
    <x v="0"/>
    <x v="0"/>
    <x v="1"/>
    <s v="No Aplica"/>
  </r>
  <r>
    <n v="20101155588"/>
    <x v="55"/>
    <x v="35"/>
    <x v="554"/>
    <x v="555"/>
    <x v="541"/>
    <n v="1"/>
    <x v="149"/>
    <s v="PATIO TALLER SANTA ANITA"/>
    <s v="BAYOVAR"/>
    <x v="3"/>
    <x v="1"/>
    <s v=" - "/>
    <x v="2"/>
    <d v="2023-02-14T00:00:00"/>
    <x v="0"/>
    <n v="1"/>
    <s v="EPC"/>
    <s v="Principal"/>
    <n v="3.5714285714285713E-3"/>
    <n v="43"/>
    <x v="0"/>
    <s v="Ok"/>
    <x v="0"/>
    <s v="OK"/>
    <x v="0"/>
    <x v="0"/>
    <x v="1"/>
    <s v="No Aplica"/>
  </r>
  <r>
    <n v="20101155588"/>
    <x v="55"/>
    <x v="35"/>
    <x v="555"/>
    <x v="556"/>
    <x v="319"/>
    <n v="1"/>
    <x v="149"/>
    <s v="PATIO TALLER SANTA ANITA"/>
    <s v="ZONA B - HUAYCAN"/>
    <x v="2"/>
    <x v="1"/>
    <s v=" - "/>
    <x v="2"/>
    <d v="2022-11-04T00:00:00"/>
    <x v="0"/>
    <n v="1"/>
    <s v="EPC"/>
    <s v="Principal"/>
    <n v="3.5714285714285713E-3"/>
    <n v="45"/>
    <x v="0"/>
    <s v="Ok"/>
    <x v="1"/>
    <s v="OK"/>
    <x v="0"/>
    <x v="0"/>
    <x v="1"/>
    <s v="No Aplica"/>
  </r>
  <r>
    <n v="20101155588"/>
    <x v="55"/>
    <x v="35"/>
    <x v="556"/>
    <x v="557"/>
    <x v="542"/>
    <n v="1"/>
    <x v="149"/>
    <s v="PATIO TALLER SANTA ANITA"/>
    <s v="Av. La Cultura"/>
    <x v="63"/>
    <x v="1"/>
    <s v=" - "/>
    <x v="2"/>
    <d v="2022-11-21T00:00:00"/>
    <x v="0"/>
    <n v="1"/>
    <s v="EPC"/>
    <s v="Principal"/>
    <n v="3.5714285714285713E-3"/>
    <n v="53"/>
    <x v="5"/>
    <s v="Ok"/>
    <x v="6"/>
    <s v="OK"/>
    <x v="0"/>
    <x v="0"/>
    <x v="1"/>
    <s v="No Aplica"/>
  </r>
  <r>
    <n v="20101155588"/>
    <x v="55"/>
    <x v="35"/>
    <x v="557"/>
    <x v="558"/>
    <x v="543"/>
    <n v="1"/>
    <x v="149"/>
    <s v="PATIO TALLER SANTA ANITA"/>
    <s v="Parques de El Agustino"/>
    <x v="23"/>
    <x v="1"/>
    <s v=" - "/>
    <x v="2"/>
    <d v="2022-12-30T00:00:00"/>
    <x v="0"/>
    <n v="1"/>
    <s v="EPC"/>
    <s v="Principal"/>
    <n v="3.5714285714285713E-3"/>
    <n v="49"/>
    <x v="0"/>
    <s v="Ok"/>
    <x v="3"/>
    <s v="OK"/>
    <x v="0"/>
    <x v="0"/>
    <x v="1"/>
    <s v="No Aplica"/>
  </r>
  <r>
    <n v="20101155588"/>
    <x v="55"/>
    <x v="35"/>
    <x v="558"/>
    <x v="559"/>
    <x v="544"/>
    <n v="1"/>
    <x v="149"/>
    <s v="PATIO TALLER SANTA ANITA"/>
    <s v="Av. Santa Ana"/>
    <x v="63"/>
    <x v="0"/>
    <s v=" - "/>
    <x v="2"/>
    <d v="2023-06-15T00:00:00"/>
    <x v="0"/>
    <n v="1"/>
    <s v="EPC"/>
    <s v="Principal"/>
    <n v="3.5714285714285713E-3"/>
    <n v="26"/>
    <x v="3"/>
    <s v="Ok"/>
    <x v="6"/>
    <s v="OK"/>
    <x v="0"/>
    <x v="0"/>
    <x v="1"/>
    <s v="No Aplica"/>
  </r>
  <r>
    <n v="20101155588"/>
    <x v="55"/>
    <x v="35"/>
    <x v="559"/>
    <x v="560"/>
    <x v="120"/>
    <n v="1"/>
    <x v="149"/>
    <s v="PATIO TALLER SANTA ANITA"/>
    <s v="AV. CESAR VALLEJO "/>
    <x v="11"/>
    <x v="1"/>
    <s v=" - "/>
    <x v="2"/>
    <d v="2022-11-09T00:00:00"/>
    <x v="0"/>
    <n v="1"/>
    <s v="EPC"/>
    <s v="Principal"/>
    <n v="3.5714285714285713E-3"/>
    <n v="28"/>
    <x v="3"/>
    <s v="Ok"/>
    <x v="0"/>
    <s v="OK"/>
    <x v="0"/>
    <x v="0"/>
    <x v="1"/>
    <s v="No Aplica"/>
  </r>
  <r>
    <n v="20101155588"/>
    <x v="55"/>
    <x v="35"/>
    <x v="560"/>
    <x v="561"/>
    <x v="545"/>
    <n v="1"/>
    <x v="149"/>
    <s v="PATIO TALLER SANTA ANITA"/>
    <s v="Jr. Italia"/>
    <x v="70"/>
    <x v="0"/>
    <s v=" - "/>
    <x v="2"/>
    <d v="2023-05-13T00:00:00"/>
    <x v="0"/>
    <n v="1"/>
    <s v="EPC"/>
    <s v="Principal"/>
    <n v="3.5714285714285713E-3"/>
    <n v="23"/>
    <x v="1"/>
    <s v="Ok"/>
    <x v="7"/>
    <s v="OK"/>
    <x v="0"/>
    <x v="0"/>
    <x v="1"/>
    <s v="No Aplica"/>
  </r>
  <r>
    <n v="20101155588"/>
    <x v="55"/>
    <x v="35"/>
    <x v="561"/>
    <x v="562"/>
    <x v="546"/>
    <n v="1"/>
    <x v="149"/>
    <s v="PATIO TALLER SANTA ANITA"/>
    <s v="Av. Parinacochas"/>
    <x v="70"/>
    <x v="0"/>
    <s v=" - "/>
    <x v="2"/>
    <d v="2023-06-10T00:00:00"/>
    <x v="0"/>
    <n v="1"/>
    <s v="EPC"/>
    <s v="Principal"/>
    <n v="3.5714285714285713E-3"/>
    <n v="48"/>
    <x v="0"/>
    <s v="Ok"/>
    <x v="7"/>
    <s v="OK"/>
    <x v="0"/>
    <x v="0"/>
    <x v="1"/>
    <s v="No Aplica"/>
  </r>
  <r>
    <n v="20101155588"/>
    <x v="55"/>
    <x v="35"/>
    <x v="562"/>
    <x v="563"/>
    <x v="547"/>
    <n v="1"/>
    <x v="149"/>
    <s v="PATIO TALLER SANTA ANITA"/>
    <s v="Jr. Moquegua"/>
    <x v="5"/>
    <x v="0"/>
    <s v=" - "/>
    <x v="2"/>
    <d v="2023-06-10T00:00:00"/>
    <x v="0"/>
    <n v="1"/>
    <s v="EPC"/>
    <s v="Principal"/>
    <n v="3.5714285714285713E-3"/>
    <n v="21"/>
    <x v="1"/>
    <s v="Ok"/>
    <x v="0"/>
    <s v="OK"/>
    <x v="0"/>
    <x v="0"/>
    <x v="1"/>
    <s v="No Aplica"/>
  </r>
  <r>
    <n v="20101155588"/>
    <x v="55"/>
    <x v="35"/>
    <x v="563"/>
    <x v="564"/>
    <x v="548"/>
    <n v="1"/>
    <x v="149"/>
    <s v="PATIO TALLER SANTA ANITA"/>
    <s v="AV. RETABLO"/>
    <x v="37"/>
    <x v="0"/>
    <s v=" - "/>
    <x v="2"/>
    <d v="2023-04-04T00:00:00"/>
    <x v="0"/>
    <n v="1"/>
    <s v="EPC"/>
    <s v="Principal"/>
    <n v="3.5714285714285713E-3"/>
    <n v="31"/>
    <x v="3"/>
    <s v="Ok"/>
    <x v="0"/>
    <s v="OK"/>
    <x v="0"/>
    <x v="0"/>
    <x v="1"/>
    <s v="No Aplica"/>
  </r>
  <r>
    <n v="20101155588"/>
    <x v="55"/>
    <x v="35"/>
    <x v="564"/>
    <x v="565"/>
    <x v="549"/>
    <n v="1"/>
    <x v="149"/>
    <s v="PATIO TALLER SANTA ANITA"/>
    <s v="EL PROGRESO"/>
    <x v="12"/>
    <x v="0"/>
    <s v=" - "/>
    <x v="2"/>
    <d v="2023-04-14T00:00:00"/>
    <x v="0"/>
    <n v="1"/>
    <s v="EPC"/>
    <s v="Principal"/>
    <n v="3.5714285714285713E-3"/>
    <n v="49"/>
    <x v="0"/>
    <s v="Ok"/>
    <x v="0"/>
    <s v="OK"/>
    <x v="0"/>
    <x v="0"/>
    <x v="1"/>
    <s v="No Aplica"/>
  </r>
  <r>
    <n v="20101155588"/>
    <x v="55"/>
    <x v="35"/>
    <x v="565"/>
    <x v="566"/>
    <x v="550"/>
    <n v="1"/>
    <x v="149"/>
    <s v="PATIO TALLER SANTA ANITA"/>
    <s v="JR. MARIANO MELGAR"/>
    <x v="9"/>
    <x v="0"/>
    <s v=" - "/>
    <x v="2"/>
    <d v="2022-09-09T00:00:00"/>
    <x v="0"/>
    <n v="1"/>
    <s v="EPC"/>
    <s v="Principal"/>
    <n v="3.5714285714285713E-3"/>
    <n v="22"/>
    <x v="1"/>
    <s v="Ok"/>
    <x v="0"/>
    <s v="OK"/>
    <x v="0"/>
    <x v="0"/>
    <x v="1"/>
    <s v="No Aplica"/>
  </r>
  <r>
    <n v="20101155588"/>
    <x v="55"/>
    <x v="35"/>
    <x v="566"/>
    <x v="567"/>
    <x v="551"/>
    <n v="1"/>
    <x v="149"/>
    <s v="PATIO TALLER SANTA ANITA"/>
    <s v="COOPERATIVA LOS HUANCAS"/>
    <x v="23"/>
    <x v="0"/>
    <s v=" - "/>
    <x v="2"/>
    <d v="2023-04-10T00:00:00"/>
    <x v="0"/>
    <n v="1"/>
    <s v="EPC"/>
    <s v="Principal"/>
    <n v="3.5714285714285713E-3"/>
    <n v="31"/>
    <x v="3"/>
    <s v="Ok"/>
    <x v="3"/>
    <s v="OK"/>
    <x v="0"/>
    <x v="0"/>
    <x v="1"/>
    <s v="No Aplica"/>
  </r>
  <r>
    <n v="20101155588"/>
    <x v="55"/>
    <x v="35"/>
    <x v="567"/>
    <x v="568"/>
    <x v="15"/>
    <n v="1"/>
    <x v="149"/>
    <s v="PATIO TALLER SANTA ANITA"/>
    <s v="AV. LOS RUISEÑORES"/>
    <x v="63"/>
    <x v="0"/>
    <s v=" - "/>
    <x v="2"/>
    <d v="2023-04-14T00:00:00"/>
    <x v="0"/>
    <n v="1"/>
    <s v="EPC"/>
    <s v="Principal"/>
    <n v="3.5714285714285713E-3"/>
    <n v="26"/>
    <x v="3"/>
    <s v="Ok"/>
    <x v="6"/>
    <s v="OK"/>
    <x v="0"/>
    <x v="0"/>
    <x v="1"/>
    <s v="No Aplica"/>
  </r>
  <r>
    <n v="20101155588"/>
    <x v="55"/>
    <x v="35"/>
    <x v="568"/>
    <x v="569"/>
    <x v="552"/>
    <n v="1"/>
    <x v="149"/>
    <s v="PATIO TALLER SANTA ANITA"/>
    <s v="AV. AGUARICO"/>
    <x v="32"/>
    <x v="0"/>
    <s v=" - "/>
    <x v="2"/>
    <d v="2023-04-01T00:00:00"/>
    <x v="0"/>
    <n v="1"/>
    <s v="EPC"/>
    <s v="Principal"/>
    <n v="3.5714285714285713E-3"/>
    <n v="60"/>
    <x v="2"/>
    <s v="Ok"/>
    <x v="4"/>
    <s v="OK"/>
    <x v="0"/>
    <x v="0"/>
    <x v="1"/>
    <s v="No Aplica"/>
  </r>
  <r>
    <n v="20101155588"/>
    <x v="55"/>
    <x v="35"/>
    <x v="569"/>
    <x v="570"/>
    <x v="553"/>
    <n v="1"/>
    <x v="149"/>
    <s v="PATIO TALLER SANTA ANITA"/>
    <s v="AV. BOLIVIA"/>
    <x v="5"/>
    <x v="0"/>
    <s v=" - "/>
    <x v="2"/>
    <d v="2023-03-31T00:00:00"/>
    <x v="0"/>
    <n v="1"/>
    <s v="EPC"/>
    <s v="Principal"/>
    <n v="3.5714285714285713E-3"/>
    <n v="40"/>
    <x v="4"/>
    <s v="Ok"/>
    <x v="0"/>
    <s v="OK"/>
    <x v="0"/>
    <x v="0"/>
    <x v="1"/>
    <s v="No Aplica"/>
  </r>
  <r>
    <n v="20101155588"/>
    <x v="55"/>
    <x v="35"/>
    <x v="570"/>
    <x v="571"/>
    <x v="554"/>
    <n v="1"/>
    <x v="149"/>
    <s v="PATIO TALLER SANTA ANITA"/>
    <s v="SANTA CATALINA"/>
    <x v="70"/>
    <x v="0"/>
    <s v=" - "/>
    <x v="2"/>
    <d v="2023-03-28T00:00:00"/>
    <x v="0"/>
    <n v="1"/>
    <s v="EPC"/>
    <s v="Principal"/>
    <n v="3.5714285714285713E-3"/>
    <n v="22"/>
    <x v="1"/>
    <s v="Ok"/>
    <x v="7"/>
    <s v="OK"/>
    <x v="0"/>
    <x v="0"/>
    <x v="1"/>
    <s v="No Aplica"/>
  </r>
  <r>
    <n v="20101155588"/>
    <x v="55"/>
    <x v="35"/>
    <x v="571"/>
    <x v="572"/>
    <x v="555"/>
    <n v="1"/>
    <x v="149"/>
    <s v="PATIO TALLER SANTA ANITA"/>
    <s v="URN. LOS JARDINES DE ÑAÑA"/>
    <x v="50"/>
    <x v="0"/>
    <s v=" - "/>
    <x v="2"/>
    <d v="2023-04-13T00:00:00"/>
    <x v="0"/>
    <n v="1"/>
    <s v="EPC"/>
    <s v="Principal"/>
    <n v="3.5714285714285713E-3"/>
    <n v="23"/>
    <x v="1"/>
    <s v="Ok"/>
    <x v="0"/>
    <s v="OK"/>
    <x v="0"/>
    <x v="0"/>
    <x v="1"/>
    <s v="No Aplica"/>
  </r>
  <r>
    <n v="20101155588"/>
    <x v="55"/>
    <x v="35"/>
    <x v="572"/>
    <x v="573"/>
    <x v="556"/>
    <n v="1"/>
    <x v="149"/>
    <s v="PATIO TALLER SANTA ANITA"/>
    <s v="AV. LOS GERANIOS "/>
    <x v="60"/>
    <x v="0"/>
    <s v=" - "/>
    <x v="2"/>
    <d v="2023-04-14T00:00:00"/>
    <x v="0"/>
    <n v="1"/>
    <s v="EPC"/>
    <s v="Principal"/>
    <n v="3.5714285714285713E-3"/>
    <n v="24"/>
    <x v="3"/>
    <s v="Ok"/>
    <x v="0"/>
    <s v="OK"/>
    <x v="0"/>
    <x v="0"/>
    <x v="1"/>
    <s v="No Aplica"/>
  </r>
  <r>
    <n v="20101155588"/>
    <x v="55"/>
    <x v="35"/>
    <x v="573"/>
    <x v="574"/>
    <x v="557"/>
    <n v="1"/>
    <x v="149"/>
    <s v="PATIO TALLER SANTA ANITA"/>
    <s v="PROL. 15 DE JULIO"/>
    <x v="50"/>
    <x v="0"/>
    <s v=" - "/>
    <x v="2"/>
    <d v="2023-04-01T00:00:00"/>
    <x v="0"/>
    <n v="1"/>
    <s v="EPC"/>
    <s v="Principal"/>
    <n v="3.5714285714285713E-3"/>
    <n v="23"/>
    <x v="1"/>
    <s v="Ok"/>
    <x v="0"/>
    <s v="OK"/>
    <x v="0"/>
    <x v="0"/>
    <x v="1"/>
    <s v="No Aplica"/>
  </r>
  <r>
    <n v="20101155588"/>
    <x v="55"/>
    <x v="35"/>
    <x v="574"/>
    <x v="575"/>
    <x v="558"/>
    <n v="1"/>
    <x v="149"/>
    <s v="PATIO TALLER SANTA ANITA"/>
    <s v="AV. FERROCARRIL"/>
    <x v="63"/>
    <x v="0"/>
    <s v=" - "/>
    <x v="2"/>
    <d v="2023-03-21T00:00:00"/>
    <x v="0"/>
    <n v="1"/>
    <s v="EPC"/>
    <s v="Principal"/>
    <n v="3.5714285714285713E-3"/>
    <n v="21"/>
    <x v="1"/>
    <s v="Ok"/>
    <x v="6"/>
    <s v="OK"/>
    <x v="0"/>
    <x v="0"/>
    <x v="1"/>
    <s v="No Aplica"/>
  </r>
  <r>
    <n v="20101155588"/>
    <x v="55"/>
    <x v="35"/>
    <x v="575"/>
    <x v="576"/>
    <x v="559"/>
    <n v="1"/>
    <x v="149"/>
    <s v="PATIO TALLER SANTA ANITA"/>
    <s v="URB. ALTO FICUS"/>
    <x v="63"/>
    <x v="0"/>
    <s v=" - "/>
    <x v="2"/>
    <d v="2023-04-14T00:00:00"/>
    <x v="0"/>
    <n v="1"/>
    <s v="EPC"/>
    <s v="Principal"/>
    <n v="3.5714285714285713E-3"/>
    <n v="31"/>
    <x v="3"/>
    <s v="Ok"/>
    <x v="6"/>
    <s v="OK"/>
    <x v="0"/>
    <x v="0"/>
    <x v="1"/>
    <s v="No Aplica"/>
  </r>
  <r>
    <n v="20101155588"/>
    <x v="55"/>
    <x v="35"/>
    <x v="576"/>
    <x v="577"/>
    <x v="560"/>
    <n v="1"/>
    <x v="149"/>
    <s v="PATIO TALLER SANTA ANITA"/>
    <s v="AA.HH SANTA MARIA ALTA"/>
    <x v="60"/>
    <x v="0"/>
    <s v=" - "/>
    <x v="2"/>
    <d v="2023-04-05T00:00:00"/>
    <x v="0"/>
    <n v="1"/>
    <s v="EPC"/>
    <s v="Principal"/>
    <n v="3.5714285714285713E-3"/>
    <n v="42"/>
    <x v="0"/>
    <s v="Ok"/>
    <x v="0"/>
    <s v="OK"/>
    <x v="0"/>
    <x v="0"/>
    <x v="1"/>
    <s v="No Aplica"/>
  </r>
  <r>
    <n v="20101155588"/>
    <x v="55"/>
    <x v="35"/>
    <x v="577"/>
    <x v="578"/>
    <x v="561"/>
    <n v="1"/>
    <x v="149"/>
    <s v="PATIO TALLER SANTA ANITA"/>
    <s v="Jr. Chancay"/>
    <x v="5"/>
    <x v="0"/>
    <s v=" - "/>
    <x v="2"/>
    <d v="2016-12-01T00:00:00"/>
    <x v="0"/>
    <n v="1"/>
    <s v="EPC"/>
    <s v="Principal"/>
    <n v="3.5714285714285713E-3"/>
    <n v="63"/>
    <x v="2"/>
    <s v="Ok"/>
    <x v="0"/>
    <s v="OK"/>
    <x v="0"/>
    <x v="0"/>
    <x v="1"/>
    <s v="No Aplica"/>
  </r>
  <r>
    <n v="20101155588"/>
    <x v="55"/>
    <x v="35"/>
    <x v="578"/>
    <x v="579"/>
    <x v="562"/>
    <n v="1"/>
    <x v="149"/>
    <s v="PATIO TALLER SANTA ANITA"/>
    <s v="Av. Industrial"/>
    <x v="11"/>
    <x v="0"/>
    <s v=" - "/>
    <x v="2"/>
    <d v="2023-05-18T00:00:00"/>
    <x v="0"/>
    <n v="1"/>
    <s v="EPC"/>
    <s v="Principal"/>
    <n v="3.5714285714285713E-3"/>
    <n v="37"/>
    <x v="4"/>
    <s v="Ok"/>
    <x v="0"/>
    <s v="OK"/>
    <x v="0"/>
    <x v="0"/>
    <x v="1"/>
    <s v="No Aplica"/>
  </r>
  <r>
    <n v="20101155588"/>
    <x v="55"/>
    <x v="35"/>
    <x v="579"/>
    <x v="580"/>
    <x v="563"/>
    <n v="1"/>
    <x v="149"/>
    <s v="PATIO TALLER SANTA ANITA"/>
    <s v="AV. SANTA ANA"/>
    <x v="63"/>
    <x v="0"/>
    <s v=" - "/>
    <x v="2"/>
    <d v="2023-04-09T00:00:00"/>
    <x v="0"/>
    <n v="1"/>
    <s v="EPC"/>
    <s v="Principal"/>
    <n v="3.5714285714285713E-3"/>
    <n v="53"/>
    <x v="5"/>
    <s v="Ok"/>
    <x v="6"/>
    <s v="OK"/>
    <x v="0"/>
    <x v="0"/>
    <x v="1"/>
    <s v="No Aplica"/>
  </r>
  <r>
    <n v="20101155588"/>
    <x v="55"/>
    <x v="35"/>
    <x v="580"/>
    <x v="581"/>
    <x v="564"/>
    <n v="1"/>
    <x v="149"/>
    <s v="PATIO TALLER SANTA ANITA"/>
    <s v="COOPERATIVA HUANCAYO"/>
    <x v="23"/>
    <x v="0"/>
    <s v=" - "/>
    <x v="2"/>
    <d v="2023-05-13T00:00:00"/>
    <x v="0"/>
    <n v="1"/>
    <s v="EPC"/>
    <s v="Principal"/>
    <n v="3.5714285714285713E-3"/>
    <n v="26"/>
    <x v="3"/>
    <s v="Ok"/>
    <x v="3"/>
    <s v="OK"/>
    <x v="0"/>
    <x v="0"/>
    <x v="1"/>
    <s v="No Aplica"/>
  </r>
  <r>
    <n v="20101155588"/>
    <x v="55"/>
    <x v="35"/>
    <x v="581"/>
    <x v="582"/>
    <x v="565"/>
    <n v="1"/>
    <x v="149"/>
    <s v="PATIO TALLER SANTA ANITA"/>
    <s v="AV. WIESE"/>
    <x v="3"/>
    <x v="0"/>
    <s v=" - "/>
    <x v="2"/>
    <d v="2023-04-15T00:00:00"/>
    <x v="0"/>
    <n v="1"/>
    <s v="EPC"/>
    <s v="Principal"/>
    <n v="3.5714285714285713E-3"/>
    <n v="29"/>
    <x v="3"/>
    <s v="Ok"/>
    <x v="0"/>
    <s v="OK"/>
    <x v="0"/>
    <x v="0"/>
    <x v="1"/>
    <s v="No Aplica"/>
  </r>
  <r>
    <n v="20101155588"/>
    <x v="55"/>
    <x v="35"/>
    <x v="582"/>
    <x v="583"/>
    <x v="566"/>
    <n v="1"/>
    <x v="149"/>
    <s v="PATIO TALLER SANTA ANITA"/>
    <s v="AV. PALERMO"/>
    <x v="70"/>
    <x v="0"/>
    <s v=" - "/>
    <x v="2"/>
    <d v="2023-03-27T00:00:00"/>
    <x v="0"/>
    <n v="1"/>
    <s v="EPC"/>
    <s v="Principal"/>
    <n v="3.5714285714285713E-3"/>
    <n v="46"/>
    <x v="0"/>
    <s v="Ok"/>
    <x v="7"/>
    <s v="OK"/>
    <x v="0"/>
    <x v="0"/>
    <x v="1"/>
    <s v="No Aplica"/>
  </r>
  <r>
    <n v="20101155588"/>
    <x v="55"/>
    <x v="35"/>
    <x v="583"/>
    <x v="584"/>
    <x v="567"/>
    <n v="1"/>
    <x v="149"/>
    <s v="PATIO TALLER SANTA ANITA"/>
    <s v="URB. MIRONES"/>
    <x v="5"/>
    <x v="0"/>
    <s v=" - "/>
    <x v="2"/>
    <d v="2023-03-28T00:00:00"/>
    <x v="0"/>
    <n v="1"/>
    <s v="EPC"/>
    <s v="Principal"/>
    <n v="3.5714285714285713E-3"/>
    <n v="24"/>
    <x v="3"/>
    <s v="Ok"/>
    <x v="0"/>
    <s v="OK"/>
    <x v="0"/>
    <x v="0"/>
    <x v="1"/>
    <s v="No Aplica"/>
  </r>
  <r>
    <n v="20101155588"/>
    <x v="55"/>
    <x v="35"/>
    <x v="584"/>
    <x v="585"/>
    <x v="568"/>
    <n v="1"/>
    <x v="149"/>
    <s v="PATIO TALLER SANTA ANITA"/>
    <s v="Av. Los Alisos"/>
    <x v="8"/>
    <x v="0"/>
    <s v=" - "/>
    <x v="2"/>
    <d v="2023-06-10T00:00:00"/>
    <x v="0"/>
    <n v="1"/>
    <s v="EPC"/>
    <s v="Principal"/>
    <n v="3.5714285714285713E-3"/>
    <n v="27"/>
    <x v="3"/>
    <s v="Ok"/>
    <x v="0"/>
    <s v="OK"/>
    <x v="0"/>
    <x v="0"/>
    <x v="1"/>
    <s v="No Aplica"/>
  </r>
  <r>
    <n v="20101155588"/>
    <x v="55"/>
    <x v="35"/>
    <x v="585"/>
    <x v="586"/>
    <x v="569"/>
    <n v="1"/>
    <x v="149"/>
    <s v="PATIO TALLER SANTA ANITA"/>
    <s v="Calle Los Queros"/>
    <x v="9"/>
    <x v="0"/>
    <s v=" - "/>
    <x v="2"/>
    <d v="2023-05-18T00:00:00"/>
    <x v="0"/>
    <n v="1"/>
    <s v="EPC"/>
    <s v="Principal"/>
    <n v="3.5714285714285713E-3"/>
    <n v="32"/>
    <x v="4"/>
    <s v="Ok"/>
    <x v="0"/>
    <s v="OK"/>
    <x v="0"/>
    <x v="0"/>
    <x v="1"/>
    <s v="No Aplica"/>
  </r>
  <r>
    <n v="20101155588"/>
    <x v="55"/>
    <x v="35"/>
    <x v="586"/>
    <x v="587"/>
    <x v="570"/>
    <n v="1"/>
    <x v="149"/>
    <s v="PATIO TALLER SANTA ANITA"/>
    <s v="Av. De las Américas"/>
    <x v="70"/>
    <x v="0"/>
    <s v=" - "/>
    <x v="2"/>
    <d v="2023-04-27T00:00:00"/>
    <x v="0"/>
    <n v="1"/>
    <s v="EPC"/>
    <s v="Principal"/>
    <n v="3.5714285714285713E-3"/>
    <n v="29"/>
    <x v="3"/>
    <s v="Ok"/>
    <x v="7"/>
    <s v="OK"/>
    <x v="0"/>
    <x v="0"/>
    <x v="1"/>
    <s v="No Aplica"/>
  </r>
  <r>
    <n v="20101155588"/>
    <x v="55"/>
    <x v="35"/>
    <x v="587"/>
    <x v="588"/>
    <x v="571"/>
    <n v="1"/>
    <x v="149"/>
    <s v="PATIO TALLER SANTA ANITA"/>
    <s v="Av. 28 de Julio"/>
    <x v="5"/>
    <x v="0"/>
    <s v=" - "/>
    <x v="2"/>
    <d v="2023-04-26T00:00:00"/>
    <x v="0"/>
    <n v="1"/>
    <s v="EPC"/>
    <s v="Principal"/>
    <n v="3.5714285714285713E-3"/>
    <n v="36"/>
    <x v="4"/>
    <s v="Ok"/>
    <x v="0"/>
    <s v="OK"/>
    <x v="0"/>
    <x v="0"/>
    <x v="1"/>
    <s v="No Aplica"/>
  </r>
  <r>
    <n v="20101155588"/>
    <x v="55"/>
    <x v="35"/>
    <x v="588"/>
    <x v="589"/>
    <x v="572"/>
    <n v="1"/>
    <x v="149"/>
    <s v="PATIO TALLER SANTA ANITA"/>
    <s v="UNIDAD VECINAL MATUTE"/>
    <x v="70"/>
    <x v="0"/>
    <s v=" - "/>
    <x v="2"/>
    <d v="2023-04-07T00:00:00"/>
    <x v="0"/>
    <n v="1"/>
    <s v="EPC"/>
    <s v="Principal"/>
    <n v="3.5714285714285713E-3"/>
    <n v="27"/>
    <x v="3"/>
    <s v="Ok"/>
    <x v="7"/>
    <s v="OK"/>
    <x v="0"/>
    <x v="0"/>
    <x v="1"/>
    <s v="No Aplica"/>
  </r>
  <r>
    <n v="20101155588"/>
    <x v="55"/>
    <x v="35"/>
    <x v="589"/>
    <x v="590"/>
    <x v="573"/>
    <n v="1"/>
    <x v="149"/>
    <s v="PATIO TALLER SANTA ANITA"/>
    <s v="CALLE  LAS ASUCENAS MZ.H LT.14 25 DE JULIO"/>
    <x v="2"/>
    <x v="0"/>
    <s v=" - "/>
    <x v="2"/>
    <d v="2020-06-01T00:00:00"/>
    <x v="0"/>
    <n v="1"/>
    <s v="EPC"/>
    <s v="Principal"/>
    <n v="3.5714285714285713E-3"/>
    <n v="48"/>
    <x v="0"/>
    <s v="Ok"/>
    <x v="1"/>
    <s v="OK"/>
    <x v="0"/>
    <x v="0"/>
    <x v="1"/>
    <s v="No Aplica"/>
  </r>
  <r>
    <n v="20101155588"/>
    <x v="55"/>
    <x v="35"/>
    <x v="590"/>
    <x v="591"/>
    <x v="574"/>
    <n v="1"/>
    <x v="149"/>
    <s v="PATIO TALLER SANTA ANITA"/>
    <s v="AA.HH, JAVIER HERAGUD "/>
    <x v="100"/>
    <x v="0"/>
    <s v=" - "/>
    <x v="2"/>
    <d v="2021-03-26T00:00:00"/>
    <x v="0"/>
    <n v="1"/>
    <s v="EPC"/>
    <s v="Principal"/>
    <n v="3.5714285714285713E-3"/>
    <n v="46"/>
    <x v="0"/>
    <s v="Ok"/>
    <x v="1"/>
    <s v="OK"/>
    <x v="0"/>
    <x v="0"/>
    <x v="1"/>
    <s v="No Aplica"/>
  </r>
  <r>
    <n v="20101155588"/>
    <x v="55"/>
    <x v="35"/>
    <x v="591"/>
    <x v="592"/>
    <x v="575"/>
    <n v="1"/>
    <x v="149"/>
    <s v="PATIO TALLER SANTA ANITA"/>
    <s v="Jr. Tumbes 190 int. 18B"/>
    <x v="25"/>
    <x v="0"/>
    <s v=" - "/>
    <x v="2"/>
    <d v="2018-04-01T00:00:00"/>
    <x v="0"/>
    <n v="1"/>
    <s v="EPC"/>
    <s v="Principal"/>
    <n v="3.5714285714285713E-3"/>
    <n v="66"/>
    <x v="2"/>
    <s v="Ok"/>
    <x v="0"/>
    <s v="OK"/>
    <x v="0"/>
    <x v="0"/>
    <x v="1"/>
    <s v="No Aplica"/>
  </r>
  <r>
    <n v="20101155588"/>
    <x v="55"/>
    <x v="35"/>
    <x v="592"/>
    <x v="593"/>
    <x v="576"/>
    <n v="1"/>
    <x v="149"/>
    <s v="PATIO TALLER SANTA ANITA"/>
    <s v="JR. TACNA 1010"/>
    <x v="8"/>
    <x v="0"/>
    <s v=" - "/>
    <x v="2"/>
    <d v="2020-10-04T00:00:00"/>
    <x v="0"/>
    <n v="1"/>
    <s v="EPC"/>
    <s v="Principal"/>
    <n v="3.5714285714285713E-3"/>
    <n v="29"/>
    <x v="3"/>
    <s v="Ok"/>
    <x v="0"/>
    <s v="OK"/>
    <x v="0"/>
    <x v="0"/>
    <x v="1"/>
    <s v="No Aplica"/>
  </r>
  <r>
    <n v="20101155588"/>
    <x v="55"/>
    <x v="35"/>
    <x v="593"/>
    <x v="594"/>
    <x v="577"/>
    <n v="1"/>
    <x v="149"/>
    <s v="PATIO TALLER SANTA ANITA"/>
    <s v="CALLE VESTA 410- RIMAC"/>
    <x v="46"/>
    <x v="0"/>
    <s v=" - "/>
    <x v="2"/>
    <d v="2019-12-23T00:00:00"/>
    <x v="0"/>
    <n v="1"/>
    <s v="EPC"/>
    <s v="Principal"/>
    <n v="3.5714285714285713E-3"/>
    <n v="27"/>
    <x v="3"/>
    <s v="Ok"/>
    <x v="0"/>
    <s v="OK"/>
    <x v="0"/>
    <x v="0"/>
    <x v="1"/>
    <s v="No Aplica"/>
  </r>
  <r>
    <n v="20101155588"/>
    <x v="55"/>
    <x v="35"/>
    <x v="594"/>
    <x v="595"/>
    <x v="578"/>
    <n v="1"/>
    <x v="149"/>
    <s v="PATIO TALLER SANTA ANITA"/>
    <s v="Av. Parinacochas"/>
    <x v="70"/>
    <x v="0"/>
    <s v=" - "/>
    <x v="2"/>
    <d v="2023-05-15T00:00:00"/>
    <x v="0"/>
    <n v="1"/>
    <s v="EPC"/>
    <s v="Principal"/>
    <n v="3.5714285714285713E-3"/>
    <n v="23"/>
    <x v="1"/>
    <s v="Ok"/>
    <x v="7"/>
    <s v="OK"/>
    <x v="0"/>
    <x v="0"/>
    <x v="1"/>
    <s v="No Aplica"/>
  </r>
  <r>
    <n v="20101155588"/>
    <x v="55"/>
    <x v="35"/>
    <x v="595"/>
    <x v="596"/>
    <x v="579"/>
    <n v="1"/>
    <x v="149"/>
    <s v="PATIO TALLER SANTA ANITA"/>
    <s v="JR. PILCOMAYO"/>
    <x v="32"/>
    <x v="1"/>
    <s v=" - "/>
    <x v="2"/>
    <d v="2022-06-16T00:00:00"/>
    <x v="0"/>
    <n v="1"/>
    <s v="EPC"/>
    <s v="Principal"/>
    <n v="3.5714285714285713E-3"/>
    <n v="30"/>
    <x v="3"/>
    <s v="Ok"/>
    <x v="4"/>
    <s v="OK"/>
    <x v="0"/>
    <x v="0"/>
    <x v="1"/>
    <s v="No Aplica"/>
  </r>
  <r>
    <n v="20101155588"/>
    <x v="55"/>
    <x v="35"/>
    <x v="596"/>
    <x v="597"/>
    <x v="580"/>
    <n v="1"/>
    <x v="149"/>
    <s v="PATIO TALLER SANTA ANITA"/>
    <s v="AV NICLOAS AYLLON 2519"/>
    <x v="120"/>
    <x v="0"/>
    <s v=" - "/>
    <x v="2"/>
    <d v="2018-01-02T00:00:00"/>
    <x v="0"/>
    <n v="1"/>
    <s v="EPC"/>
    <s v="Principal"/>
    <n v="3.5714285714285713E-3"/>
    <n v="33"/>
    <x v="4"/>
    <s v="Ok"/>
    <x v="1"/>
    <s v="OK"/>
    <x v="0"/>
    <x v="0"/>
    <x v="1"/>
    <s v="No Aplica"/>
  </r>
  <r>
    <n v="20101155588"/>
    <x v="55"/>
    <x v="35"/>
    <x v="597"/>
    <x v="598"/>
    <x v="581"/>
    <n v="1"/>
    <x v="149"/>
    <s v="PATIO TALLER SANTA ANITA"/>
    <s v="Av. Los Algarrobos"/>
    <x v="63"/>
    <x v="0"/>
    <s v=" - "/>
    <x v="2"/>
    <d v="2023-05-15T00:00:00"/>
    <x v="0"/>
    <n v="1"/>
    <s v="EPC"/>
    <s v="Principal"/>
    <n v="3.5714285714285713E-3"/>
    <n v="62"/>
    <x v="2"/>
    <s v="Ok"/>
    <x v="6"/>
    <s v="OK"/>
    <x v="0"/>
    <x v="0"/>
    <x v="1"/>
    <s v="No Aplica"/>
  </r>
  <r>
    <n v="20101155588"/>
    <x v="55"/>
    <x v="35"/>
    <x v="598"/>
    <x v="599"/>
    <x v="582"/>
    <n v="1"/>
    <x v="149"/>
    <s v="PATIO TALLER SANTA ANITA"/>
    <s v="LOS ALTOS DE CIENEGUILLA MZ D LT 10"/>
    <x v="121"/>
    <x v="0"/>
    <s v=" - "/>
    <x v="2"/>
    <d v="2021-03-31T00:00:00"/>
    <x v="0"/>
    <n v="1"/>
    <s v="EPC"/>
    <s v="Principal"/>
    <n v="3.5714285714285713E-3"/>
    <n v="47"/>
    <x v="0"/>
    <s v="Ok"/>
    <x v="0"/>
    <s v="OK"/>
    <x v="0"/>
    <x v="0"/>
    <x v="1"/>
    <s v="No Aplica"/>
  </r>
  <r>
    <n v="20101155588"/>
    <x v="55"/>
    <x v="35"/>
    <x v="599"/>
    <x v="600"/>
    <x v="583"/>
    <n v="1"/>
    <x v="149"/>
    <s v="PATIO TALLER SANTA ANITA"/>
    <s v="Av. 7 de junio"/>
    <x v="63"/>
    <x v="0"/>
    <s v=" - "/>
    <x v="2"/>
    <d v="2023-05-13T00:00:00"/>
    <x v="0"/>
    <n v="1"/>
    <s v="EPC"/>
    <s v="Principal"/>
    <n v="3.5714285714285713E-3"/>
    <n v="34"/>
    <x v="4"/>
    <s v="Ok"/>
    <x v="6"/>
    <s v="OK"/>
    <x v="0"/>
    <x v="0"/>
    <x v="1"/>
    <s v="No Aplica"/>
  </r>
  <r>
    <n v="20101155588"/>
    <x v="55"/>
    <x v="35"/>
    <x v="600"/>
    <x v="601"/>
    <x v="584"/>
    <n v="1"/>
    <x v="149"/>
    <s v="PATIO TALLER SANTA ANITA"/>
    <s v="CALLE ANTAN N° 299 URB. 27 DE ABRIL"/>
    <x v="63"/>
    <x v="0"/>
    <s v=" - "/>
    <x v="2"/>
    <d v="2019-02-10T00:00:00"/>
    <x v="0"/>
    <n v="1"/>
    <s v="EPC"/>
    <s v="Principal"/>
    <n v="3.5714285714285713E-3"/>
    <n v="26"/>
    <x v="3"/>
    <s v="Ok"/>
    <x v="6"/>
    <s v="OK"/>
    <x v="0"/>
    <x v="0"/>
    <x v="1"/>
    <s v="No Aplica"/>
  </r>
  <r>
    <n v="20101155588"/>
    <x v="55"/>
    <x v="35"/>
    <x v="601"/>
    <x v="602"/>
    <x v="585"/>
    <n v="1"/>
    <x v="149"/>
    <s v="PATIO TALLER SANTA ANITA"/>
    <s v="AV. FERROCARRIL"/>
    <x v="63"/>
    <x v="0"/>
    <s v=" - "/>
    <x v="2"/>
    <d v="2023-04-26T00:00:00"/>
    <x v="0"/>
    <n v="1"/>
    <s v="EPC"/>
    <s v="Principal"/>
    <n v="3.5714285714285713E-3"/>
    <n v="31"/>
    <x v="3"/>
    <s v="Ok"/>
    <x v="6"/>
    <s v="OK"/>
    <x v="0"/>
    <x v="0"/>
    <x v="1"/>
    <s v="No Aplica"/>
  </r>
  <r>
    <n v="20101155588"/>
    <x v="55"/>
    <x v="35"/>
    <x v="602"/>
    <x v="603"/>
    <x v="586"/>
    <n v="1"/>
    <x v="149"/>
    <s v="PATIO TALLER SANTA ANITA"/>
    <s v="LA COLECTORA "/>
    <x v="63"/>
    <x v="0"/>
    <s v=" - "/>
    <x v="2"/>
    <d v="2023-05-20T00:00:00"/>
    <x v="0"/>
    <n v="1"/>
    <s v="EPC"/>
    <s v="Principal"/>
    <n v="3.5714285714285713E-3"/>
    <n v="34"/>
    <x v="4"/>
    <s v="Ok"/>
    <x v="6"/>
    <s v="OK"/>
    <x v="0"/>
    <x v="0"/>
    <x v="1"/>
    <s v="No Aplica"/>
  </r>
  <r>
    <n v="20101155588"/>
    <x v="55"/>
    <x v="35"/>
    <x v="603"/>
    <x v="604"/>
    <x v="587"/>
    <n v="1"/>
    <x v="149"/>
    <s v="PATIO TALLER SANTA ANITA"/>
    <s v="JR. TACNA 1020"/>
    <x v="8"/>
    <x v="0"/>
    <s v=" - "/>
    <x v="2"/>
    <d v="2015-04-01T00:00:00"/>
    <x v="0"/>
    <n v="1"/>
    <s v="EPC"/>
    <s v="Principal"/>
    <n v="3.5714285714285713E-3"/>
    <n v="44"/>
    <x v="0"/>
    <s v="Ok"/>
    <x v="0"/>
    <s v="OK"/>
    <x v="0"/>
    <x v="0"/>
    <x v="1"/>
    <s v="No Aplica"/>
  </r>
  <r>
    <n v="20101155588"/>
    <x v="55"/>
    <x v="35"/>
    <x v="604"/>
    <x v="605"/>
    <x v="588"/>
    <n v="1"/>
    <x v="149"/>
    <s v="PATIO TALLER SANTA ANITA"/>
    <s v="AV. ABANCAY"/>
    <x v="5"/>
    <x v="0"/>
    <s v=" - "/>
    <x v="2"/>
    <d v="2022-11-24T00:00:00"/>
    <x v="0"/>
    <n v="1"/>
    <s v="EPC"/>
    <s v="Principal"/>
    <n v="3.5714285714285713E-3"/>
    <n v="24"/>
    <x v="3"/>
    <s v="Ok"/>
    <x v="0"/>
    <s v="OK"/>
    <x v="0"/>
    <x v="0"/>
    <x v="1"/>
    <s v="No Aplica"/>
  </r>
  <r>
    <n v="20101155588"/>
    <x v="55"/>
    <x v="35"/>
    <x v="605"/>
    <x v="606"/>
    <x v="589"/>
    <n v="1"/>
    <x v="149"/>
    <s v="PATIO TALLER SANTA ANITA"/>
    <s v="AV. NICOLAS AYLLON"/>
    <x v="2"/>
    <x v="0"/>
    <s v=" - "/>
    <x v="2"/>
    <d v="2022-12-28T00:00:00"/>
    <x v="0"/>
    <n v="1"/>
    <s v="EPC"/>
    <s v="Principal"/>
    <n v="3.5714285714285713E-3"/>
    <n v="52"/>
    <x v="5"/>
    <s v="Ok"/>
    <x v="1"/>
    <s v="OK"/>
    <x v="0"/>
    <x v="0"/>
    <x v="1"/>
    <s v="No Aplica"/>
  </r>
  <r>
    <n v="20101155588"/>
    <x v="55"/>
    <x v="35"/>
    <x v="606"/>
    <x v="607"/>
    <x v="481"/>
    <n v="1"/>
    <x v="149"/>
    <s v="PATIO TALLER SANTA ANITA"/>
    <s v="ASOC. LOS PALTOS MZ1 LT20"/>
    <x v="122"/>
    <x v="0"/>
    <s v=" - "/>
    <x v="2"/>
    <d v="2018-01-26T00:00:00"/>
    <x v="0"/>
    <n v="1"/>
    <s v="EPC"/>
    <s v="Principal"/>
    <n v="3.5714285714285713E-3"/>
    <n v="45"/>
    <x v="0"/>
    <s v="Ok"/>
    <x v="0"/>
    <s v="OK"/>
    <x v="0"/>
    <x v="0"/>
    <x v="1"/>
    <s v="No Aplica"/>
  </r>
  <r>
    <n v="20101155588"/>
    <x v="55"/>
    <x v="35"/>
    <x v="607"/>
    <x v="608"/>
    <x v="590"/>
    <n v="1"/>
    <x v="149"/>
    <s v="PATIO TALLER SANTA ANITA"/>
    <s v="JR. JUNIN S/N"/>
    <x v="111"/>
    <x v="0"/>
    <s v=" - "/>
    <x v="2"/>
    <d v="2023-02-18T00:00:00"/>
    <x v="0"/>
    <n v="1"/>
    <s v="EPC"/>
    <s v="Principal"/>
    <n v="3.5714285714285713E-3"/>
    <n v="25"/>
    <x v="3"/>
    <s v="Ok"/>
    <x v="0"/>
    <s v="OK"/>
    <x v="0"/>
    <x v="0"/>
    <x v="1"/>
    <s v="No Aplica"/>
  </r>
  <r>
    <n v="20101155588"/>
    <x v="55"/>
    <x v="35"/>
    <x v="608"/>
    <x v="609"/>
    <x v="591"/>
    <n v="1"/>
    <x v="149"/>
    <s v="PATIO TALLER SANTA ANITA"/>
    <s v="JR. SAN MARTIN 420"/>
    <x v="23"/>
    <x v="1"/>
    <s v=" - "/>
    <x v="2"/>
    <d v="2021-04-12T00:00:00"/>
    <x v="0"/>
    <n v="1"/>
    <s v="EPC"/>
    <s v="Principal"/>
    <n v="3.5714285714285713E-3"/>
    <n v="46"/>
    <x v="0"/>
    <s v="Ok"/>
    <x v="3"/>
    <s v="OK"/>
    <x v="0"/>
    <x v="0"/>
    <x v="1"/>
    <s v="No Aplica"/>
  </r>
  <r>
    <n v="20101155588"/>
    <x v="55"/>
    <x v="35"/>
    <x v="609"/>
    <x v="610"/>
    <x v="592"/>
    <n v="1"/>
    <x v="149"/>
    <s v="PATIO TALLER SANTA ANITA"/>
    <s v=" URBN. 27 DE MARZO"/>
    <x v="3"/>
    <x v="0"/>
    <s v=" - "/>
    <x v="2"/>
    <d v="2022-11-26T00:00:00"/>
    <x v="0"/>
    <n v="1"/>
    <s v="EPC"/>
    <s v="Principal"/>
    <n v="3.5714285714285713E-3"/>
    <n v="44"/>
    <x v="0"/>
    <s v="Ok"/>
    <x v="0"/>
    <s v="OK"/>
    <x v="0"/>
    <x v="0"/>
    <x v="1"/>
    <s v="No Aplica"/>
  </r>
  <r>
    <n v="20101155588"/>
    <x v="55"/>
    <x v="35"/>
    <x v="610"/>
    <x v="611"/>
    <x v="593"/>
    <n v="1"/>
    <x v="149"/>
    <s v="PATIO TALLER SANTA ANITA"/>
    <s v="URB. SANTA MARIA  AV. LOS EUCALIPOS  S/N "/>
    <x v="118"/>
    <x v="0"/>
    <s v=" - "/>
    <x v="2"/>
    <d v="2019-11-15T00:00:00"/>
    <x v="0"/>
    <n v="1"/>
    <s v="EPC"/>
    <s v="Principal"/>
    <n v="3.5714285714285713E-3"/>
    <n v="48"/>
    <x v="0"/>
    <s v="Ok"/>
    <x v="0"/>
    <s v="OK"/>
    <x v="0"/>
    <x v="0"/>
    <x v="1"/>
    <s v="No Aplica"/>
  </r>
  <r>
    <n v="20101155588"/>
    <x v="55"/>
    <x v="35"/>
    <x v="611"/>
    <x v="612"/>
    <x v="594"/>
    <n v="1"/>
    <x v="149"/>
    <s v="PATIO TALLER SANTA ANITA"/>
    <s v="JR. SAN MARTIN 630"/>
    <x v="23"/>
    <x v="0"/>
    <s v=" - "/>
    <x v="2"/>
    <d v="2020-12-07T00:00:00"/>
    <x v="0"/>
    <n v="1"/>
    <s v="EPC"/>
    <s v="Principal"/>
    <n v="3.5714285714285713E-3"/>
    <n v="59"/>
    <x v="2"/>
    <s v="Ok"/>
    <x v="3"/>
    <s v="OK"/>
    <x v="0"/>
    <x v="0"/>
    <x v="1"/>
    <s v="No Aplica"/>
  </r>
  <r>
    <n v="20101155588"/>
    <x v="55"/>
    <x v="35"/>
    <x v="612"/>
    <x v="613"/>
    <x v="595"/>
    <n v="1"/>
    <x v="149"/>
    <s v="PATIO TALLER SANTA ANITA"/>
    <s v="CALLE LAS PONCIANAS 248"/>
    <x v="60"/>
    <x v="0"/>
    <s v=" - "/>
    <x v="2"/>
    <d v="2019-05-13T00:00:00"/>
    <x v="0"/>
    <n v="1"/>
    <s v="EPC"/>
    <s v="Principal"/>
    <n v="3.5714285714285713E-3"/>
    <n v="53"/>
    <x v="5"/>
    <s v="Ok"/>
    <x v="0"/>
    <s v="OK"/>
    <x v="0"/>
    <x v="0"/>
    <x v="1"/>
    <s v="No Aplica"/>
  </r>
  <r>
    <n v="20101155588"/>
    <x v="55"/>
    <x v="35"/>
    <x v="613"/>
    <x v="614"/>
    <x v="596"/>
    <n v="1"/>
    <x v="149"/>
    <s v="PATIO TALLER SANTA ANITA"/>
    <s v="URB. SAN PEDRO"/>
    <x v="12"/>
    <x v="0"/>
    <s v=" - "/>
    <x v="2"/>
    <d v="2018-07-02T00:00:00"/>
    <x v="0"/>
    <n v="1"/>
    <s v="EPC"/>
    <s v="Principal"/>
    <n v="3.5714285714285713E-3"/>
    <n v="48"/>
    <x v="0"/>
    <s v="Ok"/>
    <x v="0"/>
    <s v="OK"/>
    <x v="0"/>
    <x v="0"/>
    <x v="1"/>
    <s v="No Aplica"/>
  </r>
  <r>
    <n v="20101155588"/>
    <x v="55"/>
    <x v="35"/>
    <x v="614"/>
    <x v="615"/>
    <x v="597"/>
    <n v="1"/>
    <x v="149"/>
    <s v="PATIO TALLER SANTA ANITA"/>
    <s v="CAJA DE AGUA"/>
    <x v="3"/>
    <x v="0"/>
    <s v=" - "/>
    <x v="2"/>
    <d v="2023-05-20T00:00:00"/>
    <x v="0"/>
    <n v="1"/>
    <s v="EPC"/>
    <s v="Principal"/>
    <n v="3.5714285714285713E-3"/>
    <n v="50"/>
    <x v="5"/>
    <s v="Ok"/>
    <x v="0"/>
    <s v="OK"/>
    <x v="0"/>
    <x v="0"/>
    <x v="1"/>
    <s v="No Aplica"/>
  </r>
  <r>
    <n v="20101155588"/>
    <x v="55"/>
    <x v="35"/>
    <x v="615"/>
    <x v="616"/>
    <x v="598"/>
    <n v="1"/>
    <x v="149"/>
    <s v="PATIO TALLER SANTA ANITA"/>
    <s v="AV. LA RIEL "/>
    <x v="100"/>
    <x v="0"/>
    <s v=" - "/>
    <x v="2"/>
    <d v="2023-02-10T00:00:00"/>
    <x v="0"/>
    <n v="1"/>
    <s v="EPC"/>
    <s v="Principal"/>
    <n v="3.5714285714285713E-3"/>
    <n v="23"/>
    <x v="1"/>
    <s v="Ok"/>
    <x v="1"/>
    <s v="OK"/>
    <x v="0"/>
    <x v="0"/>
    <x v="1"/>
    <s v="No Aplica"/>
  </r>
  <r>
    <n v="20101155588"/>
    <x v="55"/>
    <x v="35"/>
    <x v="616"/>
    <x v="617"/>
    <x v="599"/>
    <n v="1"/>
    <x v="149"/>
    <s v="PATIO TALLER SANTA ANITA"/>
    <s v="LA COLECTORA "/>
    <x v="63"/>
    <x v="0"/>
    <s v=" - "/>
    <x v="2"/>
    <d v="2023-03-15T00:00:00"/>
    <x v="0"/>
    <n v="1"/>
    <s v="EPC"/>
    <s v="Principal"/>
    <n v="3.5714285714285713E-3"/>
    <n v="24"/>
    <x v="3"/>
    <s v="Ok"/>
    <x v="6"/>
    <s v="OK"/>
    <x v="0"/>
    <x v="0"/>
    <x v="1"/>
    <s v="No Aplica"/>
  </r>
  <r>
    <n v="20101155588"/>
    <x v="55"/>
    <x v="35"/>
    <x v="617"/>
    <x v="618"/>
    <x v="600"/>
    <n v="1"/>
    <x v="149"/>
    <s v="PATIO TALLER SANTA ANITA"/>
    <s v="CALLE ATENAS"/>
    <x v="11"/>
    <x v="0"/>
    <s v=" - "/>
    <x v="2"/>
    <d v="2023-03-02T00:00:00"/>
    <x v="0"/>
    <n v="1"/>
    <s v="EPC"/>
    <s v="Principal"/>
    <n v="3.5714285714285713E-3"/>
    <n v="35"/>
    <x v="4"/>
    <s v="Ok"/>
    <x v="0"/>
    <s v="OK"/>
    <x v="0"/>
    <x v="0"/>
    <x v="1"/>
    <s v="No Aplica"/>
  </r>
  <r>
    <n v="20101155588"/>
    <x v="55"/>
    <x v="35"/>
    <x v="618"/>
    <x v="619"/>
    <x v="601"/>
    <n v="1"/>
    <x v="149"/>
    <s v="PATIO TALLER SANTA ANITA"/>
    <s v="PSJ LAS LOMAS"/>
    <x v="12"/>
    <x v="0"/>
    <s v=" - "/>
    <x v="2"/>
    <d v="2023-03-16T00:00:00"/>
    <x v="0"/>
    <n v="1"/>
    <s v="EPC"/>
    <s v="Principal"/>
    <n v="3.5714285714285713E-3"/>
    <n v="20"/>
    <x v="1"/>
    <s v="Ok"/>
    <x v="0"/>
    <s v="OK"/>
    <x v="0"/>
    <x v="0"/>
    <x v="1"/>
    <s v="No Aplica"/>
  </r>
  <r>
    <n v="20101155588"/>
    <x v="55"/>
    <x v="35"/>
    <x v="619"/>
    <x v="620"/>
    <x v="602"/>
    <n v="1"/>
    <x v="149"/>
    <s v="PATIO TALLER SANTA ANITA"/>
    <s v="AV. ELEODORO ZEVALLOS "/>
    <x v="11"/>
    <x v="0"/>
    <s v=" - "/>
    <x v="2"/>
    <d v="2023-03-01T00:00:00"/>
    <x v="0"/>
    <n v="1"/>
    <s v="EPC"/>
    <s v="Principal"/>
    <n v="3.5714285714285713E-3"/>
    <n v="53"/>
    <x v="5"/>
    <s v="Ok"/>
    <x v="0"/>
    <s v="OK"/>
    <x v="0"/>
    <x v="0"/>
    <x v="1"/>
    <s v="No Aplica"/>
  </r>
  <r>
    <n v="20101155588"/>
    <x v="55"/>
    <x v="35"/>
    <x v="620"/>
    <x v="621"/>
    <x v="603"/>
    <n v="1"/>
    <x v="149"/>
    <s v="PATIO TALLER SANTA ANITA"/>
    <s v="JR. CHAMAYA "/>
    <x v="32"/>
    <x v="0"/>
    <s v=" - "/>
    <x v="2"/>
    <d v="2023-02-16T00:00:00"/>
    <x v="0"/>
    <n v="1"/>
    <s v="EPC"/>
    <s v="Principal"/>
    <n v="3.5714285714285713E-3"/>
    <n v="32"/>
    <x v="4"/>
    <s v="Ok"/>
    <x v="4"/>
    <s v="OK"/>
    <x v="0"/>
    <x v="0"/>
    <x v="1"/>
    <s v="No Aplica"/>
  </r>
  <r>
    <n v="20101155588"/>
    <x v="55"/>
    <x v="35"/>
    <x v="621"/>
    <x v="622"/>
    <x v="604"/>
    <n v="1"/>
    <x v="149"/>
    <s v="PATIO TALLER SANTA ANITA"/>
    <s v="JR. LOS PINARES"/>
    <x v="8"/>
    <x v="0"/>
    <s v=" - "/>
    <x v="2"/>
    <d v="2023-02-18T00:00:00"/>
    <x v="0"/>
    <n v="1"/>
    <s v="EPC"/>
    <s v="Principal"/>
    <n v="3.5714285714285713E-3"/>
    <n v="29"/>
    <x v="3"/>
    <s v="Ok"/>
    <x v="0"/>
    <s v="OK"/>
    <x v="0"/>
    <x v="0"/>
    <x v="1"/>
    <s v="No Aplica"/>
  </r>
  <r>
    <n v="20101155588"/>
    <x v="55"/>
    <x v="35"/>
    <x v="622"/>
    <x v="623"/>
    <x v="605"/>
    <n v="1"/>
    <x v="149"/>
    <s v="PATIO TALLER SANTA ANITA"/>
    <s v="AV. ARICA "/>
    <x v="32"/>
    <x v="0"/>
    <s v=" - "/>
    <x v="2"/>
    <d v="2023-02-25T00:00:00"/>
    <x v="0"/>
    <n v="1"/>
    <s v="EPC"/>
    <s v="Principal"/>
    <n v="3.5714285714285713E-3"/>
    <n v="25"/>
    <x v="3"/>
    <s v="Ok"/>
    <x v="4"/>
    <s v="OK"/>
    <x v="0"/>
    <x v="0"/>
    <x v="1"/>
    <s v="No Aplica"/>
  </r>
  <r>
    <n v="20101155588"/>
    <x v="55"/>
    <x v="35"/>
    <x v="623"/>
    <x v="624"/>
    <x v="606"/>
    <n v="1"/>
    <x v="149"/>
    <s v="PATIO TALLER SANTA ANITA"/>
    <s v="JR. SAN MARTIN 930"/>
    <x v="23"/>
    <x v="0"/>
    <s v=" - "/>
    <x v="2"/>
    <d v="2023-03-11T00:00:00"/>
    <x v="0"/>
    <n v="1"/>
    <s v="EPC"/>
    <s v="Principal"/>
    <n v="3.5714285714285713E-3"/>
    <n v="22"/>
    <x v="1"/>
    <s v="Ok"/>
    <x v="3"/>
    <s v="OK"/>
    <x v="0"/>
    <x v="0"/>
    <x v="1"/>
    <s v="No Aplica"/>
  </r>
  <r>
    <n v="20101155588"/>
    <x v="55"/>
    <x v="35"/>
    <x v="624"/>
    <x v="625"/>
    <x v="607"/>
    <n v="1"/>
    <x v="149"/>
    <s v="PATIO TALLER SANTA ANITA"/>
    <s v="JR SIMON BOLIVAR S/N"/>
    <x v="31"/>
    <x v="0"/>
    <s v=" - "/>
    <x v="2"/>
    <d v="2023-03-12T00:00:00"/>
    <x v="0"/>
    <n v="1"/>
    <s v="EPC"/>
    <s v="Principal"/>
    <n v="3.5714285714285713E-3"/>
    <n v="39"/>
    <x v="4"/>
    <s v="Ok"/>
    <x v="2"/>
    <s v="OK"/>
    <x v="0"/>
    <x v="0"/>
    <x v="1"/>
    <s v="No Aplica"/>
  </r>
  <r>
    <n v="20101155588"/>
    <x v="55"/>
    <x v="35"/>
    <x v="625"/>
    <x v="626"/>
    <x v="608"/>
    <n v="1"/>
    <x v="149"/>
    <s v="PATIO TALLER SANTA ANITA"/>
    <s v="AV. CENTRAL "/>
    <x v="11"/>
    <x v="0"/>
    <s v=" - "/>
    <x v="2"/>
    <d v="2023-03-11T00:00:00"/>
    <x v="0"/>
    <n v="1"/>
    <s v="EPC"/>
    <s v="Principal"/>
    <n v="3.5714285714285713E-3"/>
    <n v="21"/>
    <x v="1"/>
    <s v="Ok"/>
    <x v="0"/>
    <s v="OK"/>
    <x v="0"/>
    <x v="0"/>
    <x v="1"/>
    <s v="No Aplica"/>
  </r>
  <r>
    <n v="20101155588"/>
    <x v="55"/>
    <x v="35"/>
    <x v="626"/>
    <x v="627"/>
    <x v="609"/>
    <n v="1"/>
    <x v="149"/>
    <s v="PATIO TALLER SANTA ANITA"/>
    <s v="AV. CESAR VALLEJO "/>
    <x v="45"/>
    <x v="0"/>
    <s v=" - "/>
    <x v="2"/>
    <d v="2023-03-11T00:00:00"/>
    <x v="0"/>
    <n v="1"/>
    <s v="EPC"/>
    <s v="Principal"/>
    <n v="3.5714285714285713E-3"/>
    <n v="22"/>
    <x v="1"/>
    <s v="Ok"/>
    <x v="0"/>
    <s v="OK"/>
    <x v="0"/>
    <x v="0"/>
    <x v="1"/>
    <s v="No Aplica"/>
  </r>
  <r>
    <n v="20101155588"/>
    <x v="55"/>
    <x v="35"/>
    <x v="627"/>
    <x v="628"/>
    <x v="610"/>
    <n v="1"/>
    <x v="149"/>
    <s v="PATIO TALLER SANTA ANITA"/>
    <s v="SAN LORENZO "/>
    <x v="123"/>
    <x v="0"/>
    <s v=" - "/>
    <x v="2"/>
    <d v="2023-02-21T00:00:00"/>
    <x v="0"/>
    <n v="1"/>
    <s v="EPC"/>
    <s v="Principal"/>
    <n v="3.5714285714285713E-3"/>
    <n v="28"/>
    <x v="3"/>
    <s v="Ok"/>
    <x v="0"/>
    <s v="OK"/>
    <x v="0"/>
    <x v="0"/>
    <x v="1"/>
    <s v="No Aplica"/>
  </r>
  <r>
    <n v="20101155588"/>
    <x v="55"/>
    <x v="35"/>
    <x v="628"/>
    <x v="629"/>
    <x v="611"/>
    <n v="1"/>
    <x v="150"/>
    <s v="PATIO TALLER SANTA ANITA"/>
    <s v="LAS PRADERAS DE PARIACHI MZ 04 LT 28"/>
    <x v="100"/>
    <x v="0"/>
    <s v=" - "/>
    <x v="2"/>
    <d v="2018-01-12T00:00:00"/>
    <x v="0"/>
    <n v="1"/>
    <s v="EPC"/>
    <s v="Principal"/>
    <n v="3.5714285714285713E-3"/>
    <n v="31"/>
    <x v="3"/>
    <s v="Ok"/>
    <x v="1"/>
    <s v="OK"/>
    <x v="0"/>
    <x v="0"/>
    <x v="1"/>
    <s v="No Aplica"/>
  </r>
  <r>
    <n v="20101155588"/>
    <x v="55"/>
    <x v="35"/>
    <x v="629"/>
    <x v="630"/>
    <x v="612"/>
    <n v="1"/>
    <x v="150"/>
    <s v="PATIO TALLER SANTA ANITA"/>
    <s v="AV. ENCALADA 483"/>
    <x v="63"/>
    <x v="0"/>
    <s v=" - "/>
    <x v="2"/>
    <d v="2019-04-30T00:00:00"/>
    <x v="0"/>
    <n v="1"/>
    <s v="EPC"/>
    <s v="Principal"/>
    <n v="3.5714285714285713E-3"/>
    <n v="33"/>
    <x v="4"/>
    <s v="Ok"/>
    <x v="6"/>
    <s v="OK"/>
    <x v="0"/>
    <x v="0"/>
    <x v="1"/>
    <s v="No Aplica"/>
  </r>
  <r>
    <n v="20101155588"/>
    <x v="55"/>
    <x v="35"/>
    <x v="630"/>
    <x v="631"/>
    <x v="613"/>
    <n v="1"/>
    <x v="150"/>
    <s v="PATIO TALLER SANTA ANITA"/>
    <s v="URB. LAS VIOLETAS "/>
    <x v="9"/>
    <x v="0"/>
    <s v=" - "/>
    <x v="2"/>
    <d v="2023-02-02T00:00:00"/>
    <x v="0"/>
    <n v="1"/>
    <s v="EPC"/>
    <s v="Principal"/>
    <n v="3.5714285714285713E-3"/>
    <n v="33"/>
    <x v="4"/>
    <s v="Ok"/>
    <x v="0"/>
    <s v="OK"/>
    <x v="0"/>
    <x v="0"/>
    <x v="1"/>
    <s v="No Aplica"/>
  </r>
  <r>
    <n v="20101155588"/>
    <x v="55"/>
    <x v="35"/>
    <x v="631"/>
    <x v="632"/>
    <x v="614"/>
    <n v="1"/>
    <x v="150"/>
    <s v="PATIO TALLER SANTA ANITA"/>
    <s v="Av. La Cultura"/>
    <x v="63"/>
    <x v="0"/>
    <s v=" - "/>
    <x v="2"/>
    <d v="2023-03-04T00:00:00"/>
    <x v="0"/>
    <n v="1"/>
    <s v="EPC"/>
    <s v="Principal"/>
    <n v="3.5714285714285713E-3"/>
    <n v="21"/>
    <x v="1"/>
    <s v="Ok"/>
    <x v="6"/>
    <s v="OK"/>
    <x v="0"/>
    <x v="0"/>
    <x v="1"/>
    <s v="No Aplica"/>
  </r>
  <r>
    <n v="20101155588"/>
    <x v="55"/>
    <x v="35"/>
    <x v="632"/>
    <x v="633"/>
    <x v="615"/>
    <n v="1"/>
    <x v="149"/>
    <s v="POZO 09"/>
    <s v="AV. SANTA MARÍA"/>
    <x v="3"/>
    <x v="1"/>
    <s v=" - "/>
    <x v="2"/>
    <d v="2021-09-16T00:00:00"/>
    <x v="0"/>
    <n v="1"/>
    <s v="EPC"/>
    <s v="Principal"/>
    <n v="3.5714285714285713E-3"/>
    <n v="51"/>
    <x v="5"/>
    <s v="Ok"/>
    <x v="0"/>
    <s v="OK"/>
    <x v="0"/>
    <x v="0"/>
    <x v="1"/>
    <s v="No Aplica"/>
  </r>
  <r>
    <n v="20101155588"/>
    <x v="55"/>
    <x v="35"/>
    <x v="633"/>
    <x v="634"/>
    <x v="616"/>
    <n v="1"/>
    <x v="149"/>
    <s v="POZO 15"/>
    <s v="AV. L MZ-B1-Lt-40-8  QUINTA ETAPA SANTO DOMINGO - CARABAYLLO"/>
    <x v="12"/>
    <x v="0"/>
    <s v=" - "/>
    <x v="2"/>
    <d v="2021-06-01T00:00:00"/>
    <x v="0"/>
    <n v="1"/>
    <s v="EPC"/>
    <s v="Principal"/>
    <n v="3.5714285714285713E-3"/>
    <n v="63"/>
    <x v="2"/>
    <s v="Ok"/>
    <x v="0"/>
    <s v="OK"/>
    <x v="0"/>
    <x v="0"/>
    <x v="1"/>
    <s v="No Aplica"/>
  </r>
  <r>
    <n v="20101155588"/>
    <x v="55"/>
    <x v="35"/>
    <x v="634"/>
    <x v="635"/>
    <x v="617"/>
    <n v="1"/>
    <x v="149"/>
    <s v="POZO 15"/>
    <s v="AV. LOS EUCALIPTOS "/>
    <x v="60"/>
    <x v="0"/>
    <s v=" - "/>
    <x v="2"/>
    <d v="2021-12-06T00:00:00"/>
    <x v="0"/>
    <n v="1"/>
    <s v="EPC"/>
    <s v="Principal"/>
    <n v="3.5714285714285713E-3"/>
    <n v="31"/>
    <x v="3"/>
    <s v="Ok"/>
    <x v="0"/>
    <s v="OK"/>
    <x v="0"/>
    <x v="0"/>
    <x v="1"/>
    <s v="No Aplica"/>
  </r>
  <r>
    <n v="20101155588"/>
    <x v="55"/>
    <x v="35"/>
    <x v="635"/>
    <x v="636"/>
    <x v="618"/>
    <n v="1"/>
    <x v="149"/>
    <s v="POZO 16"/>
    <s v="CALLE AYMARAS"/>
    <x v="63"/>
    <x v="0"/>
    <s v=" - "/>
    <x v="2"/>
    <d v="2022-11-11T00:00:00"/>
    <x v="0"/>
    <n v="1"/>
    <s v="EPC"/>
    <s v="Principal"/>
    <n v="3.5714285714285713E-3"/>
    <n v="53"/>
    <x v="5"/>
    <s v="Ok"/>
    <x v="6"/>
    <s v="OK"/>
    <x v="0"/>
    <x v="0"/>
    <x v="1"/>
    <s v="No Aplica"/>
  </r>
  <r>
    <n v="20101155588"/>
    <x v="55"/>
    <x v="35"/>
    <x v="636"/>
    <x v="637"/>
    <x v="619"/>
    <n v="1"/>
    <x v="149"/>
    <s v="POZO 16.B"/>
    <s v="NIÑOS MÁRTIRES "/>
    <x v="11"/>
    <x v="0"/>
    <s v=" - "/>
    <x v="2"/>
    <d v="2022-11-09T00:00:00"/>
    <x v="0"/>
    <n v="1"/>
    <s v="EPC"/>
    <s v="Principal"/>
    <n v="3.5714285714285713E-3"/>
    <n v="48"/>
    <x v="0"/>
    <s v="Ok"/>
    <x v="0"/>
    <s v="OK"/>
    <x v="0"/>
    <x v="0"/>
    <x v="1"/>
    <s v="No Aplica"/>
  </r>
  <r>
    <n v="20101155588"/>
    <x v="55"/>
    <x v="35"/>
    <x v="637"/>
    <x v="638"/>
    <x v="620"/>
    <n v="1"/>
    <x v="149"/>
    <s v="POZO 17,A"/>
    <s v="URB. SANTA MARIA  AV. LOS EUCALIPOS  S/N "/>
    <x v="118"/>
    <x v="0"/>
    <s v=" - "/>
    <x v="2"/>
    <d v="2019-07-15T00:00:00"/>
    <x v="0"/>
    <n v="1"/>
    <s v="EPC"/>
    <s v="Principal"/>
    <n v="3.5714285714285713E-3"/>
    <n v="53"/>
    <x v="5"/>
    <s v="Ok"/>
    <x v="0"/>
    <s v="OK"/>
    <x v="0"/>
    <x v="0"/>
    <x v="1"/>
    <s v="No Aplica"/>
  </r>
  <r>
    <n v="20101155588"/>
    <x v="55"/>
    <x v="35"/>
    <x v="638"/>
    <x v="639"/>
    <x v="621"/>
    <n v="1"/>
    <x v="149"/>
    <s v="POZO 17,A"/>
    <s v="AV NICLOAS AYLLON 740"/>
    <x v="123"/>
    <x v="0"/>
    <s v=" - "/>
    <x v="2"/>
    <d v="2020-11-16T00:00:00"/>
    <x v="0"/>
    <n v="1"/>
    <s v="EPC"/>
    <s v="Principal"/>
    <n v="3.5714285714285713E-3"/>
    <n v="54"/>
    <x v="5"/>
    <s v="Ok"/>
    <x v="0"/>
    <s v="OK"/>
    <x v="0"/>
    <x v="0"/>
    <x v="1"/>
    <s v="No Aplica"/>
  </r>
  <r>
    <n v="20101155588"/>
    <x v="55"/>
    <x v="35"/>
    <x v="639"/>
    <x v="640"/>
    <x v="622"/>
    <n v="1"/>
    <x v="149"/>
    <s v="POZO 17, B"/>
    <s v="AV. METROPOLIANA"/>
    <x v="63"/>
    <x v="0"/>
    <s v=" - "/>
    <x v="2"/>
    <d v="2021-10-11T00:00:00"/>
    <x v="0"/>
    <n v="1"/>
    <s v="EPC"/>
    <s v="Principal"/>
    <n v="3.5714285714285713E-3"/>
    <n v="54"/>
    <x v="5"/>
    <s v="Ok"/>
    <x v="6"/>
    <s v="OK"/>
    <x v="0"/>
    <x v="0"/>
    <x v="1"/>
    <s v="No Aplica"/>
  </r>
  <r>
    <n v="20101155588"/>
    <x v="55"/>
    <x v="35"/>
    <x v="640"/>
    <x v="641"/>
    <x v="623"/>
    <n v="1"/>
    <x v="149"/>
    <s v="POZO 17, B"/>
    <s v="PSJ CIELO AZUL"/>
    <x v="9"/>
    <x v="0"/>
    <s v=" - "/>
    <x v="2"/>
    <d v="2022-11-11T00:00:00"/>
    <x v="0"/>
    <n v="1"/>
    <s v="EPC"/>
    <s v="Principal"/>
    <n v="3.5714285714285713E-3"/>
    <n v="58"/>
    <x v="5"/>
    <s v="Ok"/>
    <x v="0"/>
    <s v="OK"/>
    <x v="0"/>
    <x v="0"/>
    <x v="1"/>
    <s v="No Aplica"/>
  </r>
  <r>
    <n v="20101155588"/>
    <x v="55"/>
    <x v="35"/>
    <x v="641"/>
    <x v="642"/>
    <x v="534"/>
    <n v="1"/>
    <x v="149"/>
    <s v="POZO 17, C"/>
    <s v="AV. VENEZUELA"/>
    <x v="32"/>
    <x v="0"/>
    <s v=" - "/>
    <x v="2"/>
    <d v="2023-01-26T00:00:00"/>
    <x v="0"/>
    <n v="1"/>
    <s v="EPC"/>
    <s v="Principal"/>
    <n v="3.5714285714285713E-3"/>
    <n v="25"/>
    <x v="3"/>
    <s v="Ok"/>
    <x v="4"/>
    <s v="OK"/>
    <x v="0"/>
    <x v="0"/>
    <x v="1"/>
    <s v="No Aplica"/>
  </r>
  <r>
    <n v="20101155588"/>
    <x v="55"/>
    <x v="35"/>
    <x v="642"/>
    <x v="643"/>
    <x v="624"/>
    <n v="1"/>
    <x v="149"/>
    <s v="POZO 17, C"/>
    <s v="BAYOVAR"/>
    <x v="3"/>
    <x v="0"/>
    <s v=" - "/>
    <x v="2"/>
    <d v="2023-01-26T00:00:00"/>
    <x v="0"/>
    <n v="1"/>
    <s v="EPC"/>
    <s v="Principal"/>
    <n v="3.5714285714285713E-3"/>
    <n v="26"/>
    <x v="3"/>
    <s v="Ok"/>
    <x v="0"/>
    <s v="OK"/>
    <x v="0"/>
    <x v="0"/>
    <x v="1"/>
    <s v="No Aplica"/>
  </r>
  <r>
    <n v="20101155588"/>
    <x v="55"/>
    <x v="35"/>
    <x v="643"/>
    <x v="644"/>
    <x v="625"/>
    <n v="1"/>
    <x v="149"/>
    <s v="POZO 18"/>
    <s v="JR. SAN MARTIN 930"/>
    <x v="23"/>
    <x v="0"/>
    <s v=" - "/>
    <x v="2"/>
    <d v="2022-11-18T00:00:00"/>
    <x v="0"/>
    <n v="1"/>
    <s v="EPC"/>
    <s v="Principal"/>
    <n v="3.5714285714285713E-3"/>
    <n v="36"/>
    <x v="4"/>
    <s v="Ok"/>
    <x v="3"/>
    <s v="OK"/>
    <x v="0"/>
    <x v="0"/>
    <x v="1"/>
    <s v="No Aplica"/>
  </r>
  <r>
    <n v="20101155588"/>
    <x v="55"/>
    <x v="35"/>
    <x v="644"/>
    <x v="645"/>
    <x v="626"/>
    <n v="1"/>
    <x v="149"/>
    <s v="POZO 18.B"/>
    <s v="SAN PEDRO DE CARABAYLLO"/>
    <x v="12"/>
    <x v="0"/>
    <s v=" - "/>
    <x v="2"/>
    <d v="2022-05-01T00:00:00"/>
    <x v="0"/>
    <n v="1"/>
    <s v="EPC"/>
    <s v="Principal"/>
    <n v="3.5714285714285713E-3"/>
    <n v="43"/>
    <x v="0"/>
    <s v="Ok"/>
    <x v="0"/>
    <s v="OK"/>
    <x v="0"/>
    <x v="0"/>
    <x v="1"/>
    <s v="No Aplica"/>
  </r>
  <r>
    <n v="20101155588"/>
    <x v="55"/>
    <x v="35"/>
    <x v="645"/>
    <x v="646"/>
    <x v="627"/>
    <n v="1"/>
    <x v="149"/>
    <s v="POZO 18.B"/>
    <s v="LA COLECTORA "/>
    <x v="63"/>
    <x v="0"/>
    <s v=" - "/>
    <x v="2"/>
    <d v="2022-11-28T00:00:00"/>
    <x v="0"/>
    <n v="1"/>
    <s v="EPC"/>
    <s v="Principal"/>
    <n v="3.5714285714285713E-3"/>
    <n v="28"/>
    <x v="3"/>
    <s v="Ok"/>
    <x v="6"/>
    <s v="OK"/>
    <x v="0"/>
    <x v="0"/>
    <x v="1"/>
    <s v="No Aplica"/>
  </r>
  <r>
    <n v="20101155588"/>
    <x v="55"/>
    <x v="35"/>
    <x v="646"/>
    <x v="647"/>
    <x v="137"/>
    <n v="1"/>
    <x v="149"/>
    <s v="POZO 19"/>
    <s v="PSJ LAS LOMAS"/>
    <x v="12"/>
    <x v="0"/>
    <s v=" - "/>
    <x v="2"/>
    <d v="2022-04-26T00:00:00"/>
    <x v="0"/>
    <n v="1"/>
    <s v="EPC"/>
    <s v="Principal"/>
    <n v="3.5714285714285713E-3"/>
    <n v="25"/>
    <x v="3"/>
    <s v="Ok"/>
    <x v="0"/>
    <s v="OK"/>
    <x v="0"/>
    <x v="0"/>
    <x v="1"/>
    <s v="No Aplica"/>
  </r>
  <r>
    <n v="20101155588"/>
    <x v="55"/>
    <x v="35"/>
    <x v="647"/>
    <x v="648"/>
    <x v="628"/>
    <n v="1"/>
    <x v="149"/>
    <s v="POZO 19 B"/>
    <s v="PARAGE PURUCHUCA MZ A LT 23B "/>
    <x v="2"/>
    <x v="0"/>
    <s v=" - "/>
    <x v="2"/>
    <d v="2018-10-18T00:00:00"/>
    <x v="0"/>
    <n v="1"/>
    <s v="EPC"/>
    <s v="Principal"/>
    <n v="3.5714285714285713E-3"/>
    <n v="59"/>
    <x v="2"/>
    <s v="Ok"/>
    <x v="1"/>
    <s v="OK"/>
    <x v="0"/>
    <x v="0"/>
    <x v="1"/>
    <s v="No Aplica"/>
  </r>
  <r>
    <n v="20101155588"/>
    <x v="55"/>
    <x v="35"/>
    <x v="648"/>
    <x v="649"/>
    <x v="629"/>
    <n v="1"/>
    <x v="149"/>
    <s v="POZO 19 B"/>
    <s v="Sector Valle Grupo Jasmines  mz.tq5 Lt. 06  ( Jicamarca Anexo 22 )"/>
    <x v="124"/>
    <x v="0"/>
    <s v=" - "/>
    <x v="2"/>
    <d v="2018-03-02T00:00:00"/>
    <x v="0"/>
    <n v="1"/>
    <s v="EPC"/>
    <s v="Principal"/>
    <n v="3.5714285714285713E-3"/>
    <n v="58"/>
    <x v="5"/>
    <s v="Ok"/>
    <x v="0"/>
    <s v="OK"/>
    <x v="0"/>
    <x v="0"/>
    <x v="1"/>
    <s v="No Aplica"/>
  </r>
  <r>
    <n v="20101155588"/>
    <x v="55"/>
    <x v="35"/>
    <x v="649"/>
    <x v="650"/>
    <x v="630"/>
    <n v="1"/>
    <x v="149"/>
    <s v="POZO 19 C"/>
    <s v="URB. LAS VIOLETAS "/>
    <x v="9"/>
    <x v="0"/>
    <s v=" - "/>
    <x v="2"/>
    <d v="2022-04-16T00:00:00"/>
    <x v="0"/>
    <n v="1"/>
    <s v="EPC"/>
    <s v="Principal"/>
    <n v="3.5714285714285713E-3"/>
    <n v="58"/>
    <x v="5"/>
    <s v="Ok"/>
    <x v="0"/>
    <s v="OK"/>
    <x v="0"/>
    <x v="0"/>
    <x v="1"/>
    <s v="No Aplica"/>
  </r>
  <r>
    <n v="20101155588"/>
    <x v="55"/>
    <x v="35"/>
    <x v="650"/>
    <x v="651"/>
    <x v="631"/>
    <n v="1"/>
    <x v="149"/>
    <s v="POZO 19 BIS"/>
    <s v="JR. MANUEL LARA"/>
    <x v="11"/>
    <x v="0"/>
    <s v=" - "/>
    <x v="2"/>
    <d v="2021-11-08T00:00:00"/>
    <x v="0"/>
    <n v="1"/>
    <s v="EPC"/>
    <s v="Principal"/>
    <n v="3.5714285714285713E-3"/>
    <n v="45"/>
    <x v="0"/>
    <s v="Ok"/>
    <x v="0"/>
    <s v="OK"/>
    <x v="0"/>
    <x v="0"/>
    <x v="1"/>
    <s v="No Aplica"/>
  </r>
  <r>
    <n v="20101155588"/>
    <x v="55"/>
    <x v="35"/>
    <x v="651"/>
    <x v="652"/>
    <x v="632"/>
    <n v="1"/>
    <x v="149"/>
    <s v="POZO 19 BIS"/>
    <s v="MZD LT4 URBN. 27 DE MARZO"/>
    <x v="3"/>
    <x v="0"/>
    <s v=" - "/>
    <x v="2"/>
    <d v="2018-03-27T00:00:00"/>
    <x v="0"/>
    <n v="1"/>
    <s v="EPC"/>
    <s v="Principal"/>
    <n v="3.5714285714285713E-3"/>
    <n v="29"/>
    <x v="3"/>
    <s v="Ok"/>
    <x v="0"/>
    <s v="OK"/>
    <x v="0"/>
    <x v="0"/>
    <x v="1"/>
    <s v="No Aplica"/>
  </r>
  <r>
    <n v="20101155588"/>
    <x v="55"/>
    <x v="35"/>
    <x v="652"/>
    <x v="653"/>
    <x v="633"/>
    <n v="1"/>
    <x v="149"/>
    <s v="POZO 20.A"/>
    <s v="SAN LORENZO "/>
    <x v="123"/>
    <x v="0"/>
    <s v=" - "/>
    <x v="2"/>
    <d v="2018-03-26T00:00:00"/>
    <x v="0"/>
    <n v="1"/>
    <s v="EPC"/>
    <s v="Principal"/>
    <n v="3.5714285714285713E-3"/>
    <n v="38"/>
    <x v="4"/>
    <s v="Ok"/>
    <x v="0"/>
    <s v="OK"/>
    <x v="0"/>
    <x v="0"/>
    <x v="1"/>
    <s v="No Aplica"/>
  </r>
  <r>
    <n v="20101155588"/>
    <x v="55"/>
    <x v="35"/>
    <x v="653"/>
    <x v="654"/>
    <x v="634"/>
    <n v="1"/>
    <x v="149"/>
    <s v="POZO 20.B"/>
    <s v="SAN LORENZO "/>
    <x v="123"/>
    <x v="1"/>
    <s v=" - "/>
    <x v="2"/>
    <d v="2020-12-06T00:00:00"/>
    <x v="0"/>
    <n v="1"/>
    <s v="EPC"/>
    <s v="Principal"/>
    <n v="3.5714285714285713E-3"/>
    <n v="52"/>
    <x v="5"/>
    <s v="Ok"/>
    <x v="0"/>
    <s v="OK"/>
    <x v="0"/>
    <x v="0"/>
    <x v="1"/>
    <s v="No Aplica"/>
  </r>
  <r>
    <n v="20101155588"/>
    <x v="55"/>
    <x v="35"/>
    <x v="654"/>
    <x v="655"/>
    <x v="635"/>
    <n v="1"/>
    <x v="149"/>
    <s v="POZO 20 C"/>
    <s v="AV. LOS VIRREYES"/>
    <x v="63"/>
    <x v="0"/>
    <s v=" - "/>
    <x v="2"/>
    <d v="2022-11-25T00:00:00"/>
    <x v="0"/>
    <n v="1"/>
    <s v="EPC"/>
    <s v="Principal"/>
    <n v="3.5714285714285713E-3"/>
    <n v="25"/>
    <x v="3"/>
    <s v="Ok"/>
    <x v="6"/>
    <s v="OK"/>
    <x v="0"/>
    <x v="0"/>
    <x v="1"/>
    <s v="No Aplica"/>
  </r>
  <r>
    <n v="20101155588"/>
    <x v="55"/>
    <x v="35"/>
    <x v="655"/>
    <x v="656"/>
    <x v="636"/>
    <n v="1"/>
    <x v="149"/>
    <s v="POZO 21"/>
    <s v="AV. REPUBLICA DE POLONIA "/>
    <x v="3"/>
    <x v="0"/>
    <s v=" - "/>
    <x v="2"/>
    <d v="2022-04-17T00:00:00"/>
    <x v="0"/>
    <n v="1"/>
    <s v="EPC"/>
    <s v="Principal"/>
    <n v="3.5714285714285713E-3"/>
    <n v="28"/>
    <x v="3"/>
    <s v="Ok"/>
    <x v="0"/>
    <s v="OK"/>
    <x v="0"/>
    <x v="0"/>
    <x v="1"/>
    <s v="No Aplica"/>
  </r>
  <r>
    <n v="20101155588"/>
    <x v="55"/>
    <x v="35"/>
    <x v="656"/>
    <x v="657"/>
    <x v="637"/>
    <n v="1"/>
    <x v="149"/>
    <s v="POZO 21 B"/>
    <s v="AV. CENTRAL "/>
    <x v="11"/>
    <x v="0"/>
    <s v=" - "/>
    <x v="2"/>
    <d v="2022-01-04T00:00:00"/>
    <x v="0"/>
    <n v="1"/>
    <s v="EPC"/>
    <s v="Principal"/>
    <n v="3.5714285714285713E-3"/>
    <n v="28"/>
    <x v="3"/>
    <s v="Ok"/>
    <x v="0"/>
    <s v="OK"/>
    <x v="0"/>
    <x v="0"/>
    <x v="1"/>
    <s v="No Aplica"/>
  </r>
  <r>
    <n v="20101155588"/>
    <x v="55"/>
    <x v="35"/>
    <x v="657"/>
    <x v="658"/>
    <x v="638"/>
    <n v="1"/>
    <x v="149"/>
    <s v="POZO  21  C"/>
    <s v="AV. LAS FLORES "/>
    <x v="60"/>
    <x v="0"/>
    <s v=" - "/>
    <x v="2"/>
    <d v="2022-04-21T00:00:00"/>
    <x v="0"/>
    <n v="1"/>
    <s v="EPC"/>
    <s v="Principal"/>
    <n v="3.5714285714285713E-3"/>
    <n v="36"/>
    <x v="4"/>
    <s v="Ok"/>
    <x v="0"/>
    <s v="OK"/>
    <x v="0"/>
    <x v="0"/>
    <x v="1"/>
    <s v="No Aplica"/>
  </r>
  <r>
    <n v="20101155588"/>
    <x v="55"/>
    <x v="35"/>
    <x v="658"/>
    <x v="659"/>
    <x v="639"/>
    <n v="1"/>
    <x v="149"/>
    <s v="POZO  21  C"/>
    <s v="JR. ALBARICOQUE"/>
    <x v="60"/>
    <x v="0"/>
    <s v=" - "/>
    <x v="2"/>
    <d v="2022-11-11T00:00:00"/>
    <x v="0"/>
    <n v="1"/>
    <s v="EPC"/>
    <s v="Principal"/>
    <n v="3.5714285714285713E-3"/>
    <n v="40"/>
    <x v="4"/>
    <s v="Ok"/>
    <x v="0"/>
    <s v="OK"/>
    <x v="0"/>
    <x v="0"/>
    <x v="1"/>
    <s v="No Aplica"/>
  </r>
  <r>
    <n v="20101155588"/>
    <x v="55"/>
    <x v="35"/>
    <x v="659"/>
    <x v="660"/>
    <x v="640"/>
    <n v="1"/>
    <x v="149"/>
    <s v="POZO 22"/>
    <s v="CAJA DE AGUA"/>
    <x v="3"/>
    <x v="0"/>
    <s v=" - "/>
    <x v="2"/>
    <d v="2022-10-26T00:00:00"/>
    <x v="0"/>
    <n v="1"/>
    <s v="EPC"/>
    <s v="Principal"/>
    <n v="3.5714285714285713E-3"/>
    <n v="25"/>
    <x v="3"/>
    <s v="Ok"/>
    <x v="0"/>
    <s v="OK"/>
    <x v="0"/>
    <x v="0"/>
    <x v="1"/>
    <s v="No Aplica"/>
  </r>
  <r>
    <n v="20101155588"/>
    <x v="55"/>
    <x v="35"/>
    <x v="660"/>
    <x v="661"/>
    <x v="641"/>
    <n v="1"/>
    <x v="149"/>
    <s v="POZO 22"/>
    <s v="MZL LOTE7 VALLE GRANDE "/>
    <x v="3"/>
    <x v="0"/>
    <s v=" - "/>
    <x v="2"/>
    <d v="2018-09-01T00:00:00"/>
    <x v="0"/>
    <n v="1"/>
    <s v="EPC"/>
    <s v="Principal"/>
    <n v="3.5714285714285713E-3"/>
    <n v="26"/>
    <x v="3"/>
    <s v="Ok"/>
    <x v="0"/>
    <s v="OK"/>
    <x v="0"/>
    <x v="0"/>
    <x v="1"/>
    <s v="No Aplica"/>
  </r>
  <r>
    <n v="20101155588"/>
    <x v="55"/>
    <x v="35"/>
    <x v="661"/>
    <x v="662"/>
    <x v="642"/>
    <n v="1"/>
    <x v="149"/>
    <s v="POZO 22 B"/>
    <s v="AGUSTIN DE JAUREGUI 457 DPT 04 CDRA 19 MEXICO"/>
    <x v="70"/>
    <x v="0"/>
    <s v=" - "/>
    <x v="2"/>
    <d v="2020-07-02T00:00:00"/>
    <x v="0"/>
    <n v="1"/>
    <s v="EPC"/>
    <s v="Principal"/>
    <n v="3.5714285714285713E-3"/>
    <n v="60"/>
    <x v="2"/>
    <s v="Ok"/>
    <x v="7"/>
    <s v="OK"/>
    <x v="0"/>
    <x v="0"/>
    <x v="1"/>
    <s v="No Aplica"/>
  </r>
  <r>
    <n v="20101155588"/>
    <x v="55"/>
    <x v="35"/>
    <x v="662"/>
    <x v="663"/>
    <x v="643"/>
    <n v="1"/>
    <x v="149"/>
    <s v="POZO 22 B"/>
    <s v="JR. CHAMAYA "/>
    <x v="32"/>
    <x v="0"/>
    <s v=" - "/>
    <x v="2"/>
    <d v="2022-05-28T00:00:00"/>
    <x v="0"/>
    <n v="1"/>
    <s v="EPC"/>
    <s v="Principal"/>
    <n v="3.5714285714285713E-3"/>
    <n v="26"/>
    <x v="3"/>
    <s v="Ok"/>
    <x v="4"/>
    <s v="OK"/>
    <x v="0"/>
    <x v="0"/>
    <x v="1"/>
    <s v="No Aplica"/>
  </r>
  <r>
    <n v="20101155588"/>
    <x v="55"/>
    <x v="35"/>
    <x v="663"/>
    <x v="664"/>
    <x v="644"/>
    <n v="1"/>
    <x v="149"/>
    <s v="POZO 22 C"/>
    <s v="LA COLECTORA "/>
    <x v="63"/>
    <x v="0"/>
    <s v=" - "/>
    <x v="2"/>
    <d v="2020-11-05T00:00:00"/>
    <x v="0"/>
    <n v="1"/>
    <s v="EPC"/>
    <s v="Principal"/>
    <n v="3.5714285714285713E-3"/>
    <n v="60"/>
    <x v="2"/>
    <s v="Ok"/>
    <x v="6"/>
    <s v="OK"/>
    <x v="0"/>
    <x v="0"/>
    <x v="1"/>
    <s v="No Aplica"/>
  </r>
  <r>
    <n v="20101155588"/>
    <x v="55"/>
    <x v="35"/>
    <x v="664"/>
    <x v="665"/>
    <x v="645"/>
    <n v="1"/>
    <x v="149"/>
    <s v="POZO 22 C"/>
    <s v="PASAJE CHURIN 687 SANTOYO ( ESTACION EL ANGEL)"/>
    <x v="23"/>
    <x v="0"/>
    <s v=" - "/>
    <x v="2"/>
    <d v="2019-10-02T00:00:00"/>
    <x v="0"/>
    <n v="1"/>
    <s v="EPC"/>
    <s v="Principal"/>
    <n v="3.5714285714285713E-3"/>
    <n v="52"/>
    <x v="5"/>
    <s v="Ok"/>
    <x v="3"/>
    <s v="OK"/>
    <x v="0"/>
    <x v="0"/>
    <x v="1"/>
    <s v="No Aplica"/>
  </r>
  <r>
    <n v="20101155588"/>
    <x v="55"/>
    <x v="35"/>
    <x v="665"/>
    <x v="666"/>
    <x v="646"/>
    <n v="1"/>
    <x v="149"/>
    <s v="POZO 23 A"/>
    <s v="AAHH LAS AMERICAS"/>
    <x v="9"/>
    <x v="0"/>
    <s v=" - "/>
    <x v="2"/>
    <d v="2022-04-13T00:00:00"/>
    <x v="0"/>
    <n v="1"/>
    <s v="EPC"/>
    <s v="Principal"/>
    <n v="3.5714285714285713E-3"/>
    <n v="28"/>
    <x v="3"/>
    <s v="Ok"/>
    <x v="0"/>
    <s v="OK"/>
    <x v="0"/>
    <x v="0"/>
    <x v="1"/>
    <s v="No Aplica"/>
  </r>
  <r>
    <n v="20101155588"/>
    <x v="55"/>
    <x v="35"/>
    <x v="666"/>
    <x v="667"/>
    <x v="647"/>
    <n v="1"/>
    <x v="149"/>
    <s v="POZO 23 A"/>
    <s v="CALLE RAMON SAVAL 1034 INT.200 URB.MORERAS"/>
    <x v="31"/>
    <x v="0"/>
    <s v=" - "/>
    <x v="2"/>
    <d v="2020-07-10T00:00:00"/>
    <x v="0"/>
    <n v="1"/>
    <s v="EPC"/>
    <s v="Principal"/>
    <n v="3.5714285714285713E-3"/>
    <n v="31"/>
    <x v="3"/>
    <s v="Ok"/>
    <x v="2"/>
    <s v="OK"/>
    <x v="0"/>
    <x v="0"/>
    <x v="1"/>
    <s v="No Aplica"/>
  </r>
  <r>
    <n v="20101155588"/>
    <x v="55"/>
    <x v="35"/>
    <x v="667"/>
    <x v="668"/>
    <x v="648"/>
    <n v="1"/>
    <x v="149"/>
    <s v="POZO 23 B"/>
    <s v="AV. TINGO MARIA "/>
    <x v="32"/>
    <x v="0"/>
    <s v=" - "/>
    <x v="2"/>
    <d v="2022-11-14T00:00:00"/>
    <x v="0"/>
    <n v="1"/>
    <s v="EPC"/>
    <s v="Principal"/>
    <n v="3.5714285714285713E-3"/>
    <n v="37"/>
    <x v="4"/>
    <s v="Ok"/>
    <x v="4"/>
    <s v="OK"/>
    <x v="0"/>
    <x v="0"/>
    <x v="1"/>
    <s v="No Aplica"/>
  </r>
  <r>
    <n v="20101155588"/>
    <x v="55"/>
    <x v="35"/>
    <x v="668"/>
    <x v="669"/>
    <x v="649"/>
    <n v="1"/>
    <x v="149"/>
    <s v="POZO 24 A"/>
    <s v="ASOC.HAYA DE LA TORRE"/>
    <x v="9"/>
    <x v="0"/>
    <s v=" - "/>
    <x v="2"/>
    <d v="2021-11-24T00:00:00"/>
    <x v="0"/>
    <n v="1"/>
    <s v="EPC"/>
    <s v="Principal"/>
    <n v="3.5714285714285713E-3"/>
    <n v="45"/>
    <x v="0"/>
    <s v="Ok"/>
    <x v="0"/>
    <s v="OK"/>
    <x v="0"/>
    <x v="0"/>
    <x v="1"/>
    <s v="No Aplica"/>
  </r>
  <r>
    <n v="20101155588"/>
    <x v="55"/>
    <x v="35"/>
    <x v="669"/>
    <x v="670"/>
    <x v="650"/>
    <n v="1"/>
    <x v="149"/>
    <s v="POZO 24 A"/>
    <s v="LAS PRADERAS DE PARIACHI MZ 03 LT 25"/>
    <x v="100"/>
    <x v="0"/>
    <s v=" - "/>
    <x v="2"/>
    <d v="2019-11-29T00:00:00"/>
    <x v="0"/>
    <n v="1"/>
    <s v="EPC"/>
    <s v="Principal"/>
    <n v="3.5714285714285713E-3"/>
    <n v="26"/>
    <x v="3"/>
    <s v="Ok"/>
    <x v="1"/>
    <s v="OK"/>
    <x v="0"/>
    <x v="0"/>
    <x v="1"/>
    <s v="No Aplica"/>
  </r>
  <r>
    <n v="20101155588"/>
    <x v="55"/>
    <x v="35"/>
    <x v="670"/>
    <x v="671"/>
    <x v="327"/>
    <n v="1"/>
    <x v="149"/>
    <s v="POZO 24 B"/>
    <s v="AV HUAROCHIRI LT 17 URB. PORTADA DE CERES"/>
    <x v="63"/>
    <x v="0"/>
    <s v=" - "/>
    <x v="2"/>
    <d v="2020-07-11T00:00:00"/>
    <x v="0"/>
    <n v="1"/>
    <s v="EPC"/>
    <s v="Principal"/>
    <n v="3.5714285714285713E-3"/>
    <n v="32"/>
    <x v="4"/>
    <s v="Ok"/>
    <x v="6"/>
    <s v="OK"/>
    <x v="0"/>
    <x v="0"/>
    <x v="1"/>
    <s v="No Aplica"/>
  </r>
  <r>
    <n v="20101155588"/>
    <x v="55"/>
    <x v="35"/>
    <x v="671"/>
    <x v="672"/>
    <x v="651"/>
    <n v="1"/>
    <x v="149"/>
    <s v="POZO 25.A"/>
    <s v="AA.HH LOS PORTALES DE BASILIO"/>
    <x v="60"/>
    <x v="0"/>
    <s v=" - "/>
    <x v="2"/>
    <d v="2018-02-09T00:00:00"/>
    <x v="0"/>
    <n v="1"/>
    <s v="EPC"/>
    <s v="Principal"/>
    <n v="3.5714285714285713E-3"/>
    <n v="43"/>
    <x v="0"/>
    <s v="Ok"/>
    <x v="0"/>
    <s v="OK"/>
    <x v="0"/>
    <x v="0"/>
    <x v="1"/>
    <s v="No Aplica"/>
  </r>
  <r>
    <n v="20101155588"/>
    <x v="55"/>
    <x v="35"/>
    <x v="672"/>
    <x v="673"/>
    <x v="652"/>
    <n v="1"/>
    <x v="149"/>
    <s v="POZO 25.A"/>
    <s v="LA COLECTORA "/>
    <x v="63"/>
    <x v="0"/>
    <s v=" - "/>
    <x v="2"/>
    <d v="2020-02-15T00:00:00"/>
    <x v="0"/>
    <n v="1"/>
    <s v="EPC"/>
    <s v="Principal"/>
    <n v="3.5714285714285713E-3"/>
    <n v="30"/>
    <x v="3"/>
    <s v="Ok"/>
    <x v="6"/>
    <s v="OK"/>
    <x v="0"/>
    <x v="0"/>
    <x v="1"/>
    <s v="No Aplica"/>
  </r>
  <r>
    <n v="20101155588"/>
    <x v="55"/>
    <x v="35"/>
    <x v="673"/>
    <x v="674"/>
    <x v="653"/>
    <n v="1"/>
    <x v="149"/>
    <s v="POZO 26.A"/>
    <s v="AA.HH. VIA SAN LUIS  MZ.B LT. 16  ( SANTA CLARA "/>
    <x v="100"/>
    <x v="0"/>
    <s v=" - "/>
    <x v="2"/>
    <d v="2019-02-10T00:00:00"/>
    <x v="0"/>
    <n v="1"/>
    <s v="EPC"/>
    <s v="Principal"/>
    <n v="3.5714285714285713E-3"/>
    <n v="47"/>
    <x v="0"/>
    <s v="Ok"/>
    <x v="1"/>
    <s v="OK"/>
    <x v="0"/>
    <x v="0"/>
    <x v="1"/>
    <s v="No Aplica"/>
  </r>
  <r>
    <n v="20101155588"/>
    <x v="55"/>
    <x v="35"/>
    <x v="674"/>
    <x v="675"/>
    <x v="624"/>
    <n v="1"/>
    <x v="149"/>
    <s v="POZO 26.B"/>
    <s v="AV NICLOAS AYLLON "/>
    <x v="2"/>
    <x v="0"/>
    <s v=" - "/>
    <x v="2"/>
    <d v="2021-09-17T00:00:00"/>
    <x v="0"/>
    <n v="1"/>
    <s v="EPC"/>
    <s v="Principal"/>
    <n v="3.5714285714285713E-3"/>
    <n v="26"/>
    <x v="3"/>
    <s v="Ok"/>
    <x v="1"/>
    <s v="OK"/>
    <x v="0"/>
    <x v="0"/>
    <x v="1"/>
    <s v="No Aplica"/>
  </r>
  <r>
    <n v="20101155588"/>
    <x v="55"/>
    <x v="35"/>
    <x v="675"/>
    <x v="676"/>
    <x v="654"/>
    <n v="1"/>
    <x v="149"/>
    <s v="ESTACION 09"/>
    <s v="AV 16 DE ENERO"/>
    <x v="60"/>
    <x v="0"/>
    <s v=" - "/>
    <x v="2"/>
    <d v="2022-03-01T00:00:00"/>
    <x v="0"/>
    <n v="1"/>
    <s v="EPC"/>
    <s v="Principal"/>
    <n v="3.5714285714285713E-3"/>
    <n v="64"/>
    <x v="2"/>
    <s v="Ok"/>
    <x v="0"/>
    <s v="OK"/>
    <x v="0"/>
    <x v="0"/>
    <x v="1"/>
    <s v="No Aplica"/>
  </r>
  <r>
    <n v="20101155588"/>
    <x v="55"/>
    <x v="35"/>
    <x v="676"/>
    <x v="677"/>
    <x v="655"/>
    <n v="1"/>
    <x v="149"/>
    <s v="ESTACION 10.A"/>
    <s v="AA.HH LAS ROCAS DE BELLAVISTA"/>
    <x v="125"/>
    <x v="0"/>
    <s v=" - "/>
    <x v="2"/>
    <d v="2020-11-01T00:00:00"/>
    <x v="0"/>
    <n v="1"/>
    <s v="EPC"/>
    <s v="Principal"/>
    <n v="3.5714285714285713E-3"/>
    <n v="63"/>
    <x v="2"/>
    <s v="Ok"/>
    <x v="0"/>
    <s v="OK"/>
    <x v="0"/>
    <x v="0"/>
    <x v="1"/>
    <s v="No Aplica"/>
  </r>
  <r>
    <n v="20101155588"/>
    <x v="55"/>
    <x v="35"/>
    <x v="677"/>
    <x v="678"/>
    <x v="656"/>
    <n v="1"/>
    <x v="149"/>
    <s v="ESTACION 10.A"/>
    <s v="AA.HH 5 DE MARZO"/>
    <x v="9"/>
    <x v="0"/>
    <s v=" - "/>
    <x v="2"/>
    <d v="2022-02-03T00:00:00"/>
    <x v="0"/>
    <n v="1"/>
    <s v="EPC"/>
    <s v="Principal"/>
    <n v="3.5714285714285713E-3"/>
    <n v="27"/>
    <x v="3"/>
    <s v="Ok"/>
    <x v="0"/>
    <s v="OK"/>
    <x v="0"/>
    <x v="0"/>
    <x v="1"/>
    <s v="No Aplica"/>
  </r>
  <r>
    <n v="20101155588"/>
    <x v="55"/>
    <x v="35"/>
    <x v="678"/>
    <x v="679"/>
    <x v="657"/>
    <n v="1"/>
    <x v="149"/>
    <s v="ESTACION 10.B"/>
    <s v=" URBN. 27 DE MARZO"/>
    <x v="3"/>
    <x v="0"/>
    <s v=" - "/>
    <x v="2"/>
    <d v="2021-12-19T00:00:00"/>
    <x v="0"/>
    <n v="1"/>
    <s v="EPC"/>
    <s v="Principal"/>
    <n v="3.5714285714285713E-3"/>
    <n v="36"/>
    <x v="4"/>
    <s v="Ok"/>
    <x v="0"/>
    <s v="OK"/>
    <x v="0"/>
    <x v="0"/>
    <x v="1"/>
    <s v="No Aplica"/>
  </r>
  <r>
    <n v="20101155588"/>
    <x v="55"/>
    <x v="35"/>
    <x v="679"/>
    <x v="680"/>
    <x v="658"/>
    <n v="1"/>
    <x v="149"/>
    <s v="ESTACION 10.C"/>
    <s v="ZONA B - HUAYCAN"/>
    <x v="2"/>
    <x v="0"/>
    <s v=" - "/>
    <x v="2"/>
    <d v="2021-01-04T00:00:00"/>
    <x v="0"/>
    <n v="1"/>
    <s v="EPC"/>
    <s v="Principal"/>
    <n v="3.5714285714285713E-3"/>
    <n v="57"/>
    <x v="5"/>
    <s v="Ok"/>
    <x v="1"/>
    <s v="OK"/>
    <x v="0"/>
    <x v="0"/>
    <x v="1"/>
    <s v="No Aplica"/>
  </r>
  <r>
    <n v="20101155588"/>
    <x v="55"/>
    <x v="35"/>
    <x v="680"/>
    <x v="681"/>
    <x v="659"/>
    <n v="1"/>
    <x v="149"/>
    <s v="ESTACION 11.A"/>
    <s v="PSJ EL PROGRESO"/>
    <x v="9"/>
    <x v="0"/>
    <s v=" - "/>
    <x v="2"/>
    <d v="2021-11-11T00:00:00"/>
    <x v="0"/>
    <n v="1"/>
    <s v="EPC"/>
    <s v="Principal"/>
    <n v="3.5714285714285713E-3"/>
    <n v="51"/>
    <x v="5"/>
    <s v="Ok"/>
    <x v="0"/>
    <s v="OK"/>
    <x v="0"/>
    <x v="0"/>
    <x v="1"/>
    <s v="No Aplica"/>
  </r>
  <r>
    <n v="20101155588"/>
    <x v="55"/>
    <x v="35"/>
    <x v="681"/>
    <x v="682"/>
    <x v="660"/>
    <n v="1"/>
    <x v="149"/>
    <s v="ESTACION 11.C"/>
    <s v="CALLE 15 MZ O LOTE 20 ASOC. LA ENCALADA"/>
    <x v="63"/>
    <x v="0"/>
    <s v=" - "/>
    <x v="2"/>
    <d v="2022-08-04T00:00:00"/>
    <x v="0"/>
    <n v="1"/>
    <s v="EPC"/>
    <s v="Principal"/>
    <n v="3.5714285714285713E-3"/>
    <n v="23"/>
    <x v="1"/>
    <s v="Ok"/>
    <x v="6"/>
    <s v="OK"/>
    <x v="0"/>
    <x v="0"/>
    <x v="1"/>
    <s v="No Aplica"/>
  </r>
  <r>
    <n v="20101155588"/>
    <x v="55"/>
    <x v="35"/>
    <x v="682"/>
    <x v="683"/>
    <x v="661"/>
    <n v="1"/>
    <x v="149"/>
    <s v="ESTACION 11.C"/>
    <s v="AV TUPAC AMARU 610"/>
    <x v="63"/>
    <x v="0"/>
    <s v=" - "/>
    <x v="2"/>
    <d v="2021-06-10T00:00:00"/>
    <x v="0"/>
    <n v="1"/>
    <s v="EPC"/>
    <s v="Principal"/>
    <n v="3.5714285714285713E-3"/>
    <n v="24"/>
    <x v="3"/>
    <s v="Ok"/>
    <x v="6"/>
    <s v="OK"/>
    <x v="0"/>
    <x v="0"/>
    <x v="1"/>
    <s v="No Aplica"/>
  </r>
  <r>
    <n v="20101155588"/>
    <x v="55"/>
    <x v="35"/>
    <x v="683"/>
    <x v="684"/>
    <x v="662"/>
    <n v="1"/>
    <x v="149"/>
    <s v="ESTACION 12 D"/>
    <s v="ZONA 07 MZK LT 15  PAYET"/>
    <x v="9"/>
    <x v="0"/>
    <s v=" - "/>
    <x v="2"/>
    <d v="2020-03-04T00:00:00"/>
    <x v="0"/>
    <n v="1"/>
    <s v="EPC"/>
    <s v="Principal"/>
    <n v="3.5714285714285713E-3"/>
    <n v="42"/>
    <x v="0"/>
    <s v="Ok"/>
    <x v="0"/>
    <s v="OK"/>
    <x v="0"/>
    <x v="0"/>
    <x v="1"/>
    <s v="No Aplica"/>
  </r>
  <r>
    <n v="20101155588"/>
    <x v="55"/>
    <x v="35"/>
    <x v="684"/>
    <x v="685"/>
    <x v="663"/>
    <n v="1"/>
    <x v="149"/>
    <s v="ESTACION 12 D"/>
    <s v="AV. RIVA AGÜERO"/>
    <x v="23"/>
    <x v="0"/>
    <s v=" - "/>
    <x v="2"/>
    <d v="2022-11-30T00:00:00"/>
    <x v="0"/>
    <n v="1"/>
    <s v="EPC"/>
    <s v="Principal"/>
    <n v="3.5714285714285713E-3"/>
    <n v="21"/>
    <x v="1"/>
    <s v="Ok"/>
    <x v="3"/>
    <s v="OK"/>
    <x v="0"/>
    <x v="0"/>
    <x v="1"/>
    <s v="No Aplica"/>
  </r>
  <r>
    <n v="20101155588"/>
    <x v="55"/>
    <x v="35"/>
    <x v="685"/>
    <x v="686"/>
    <x v="664"/>
    <n v="1"/>
    <x v="149"/>
    <s v="ESTACION 12 E"/>
    <s v="AV. MICAELA BASTIDAS "/>
    <x v="9"/>
    <x v="0"/>
    <s v=" - "/>
    <x v="2"/>
    <d v="2021-11-01T00:00:00"/>
    <x v="0"/>
    <n v="1"/>
    <s v="EPC"/>
    <s v="Principal"/>
    <n v="3.5714285714285713E-3"/>
    <n v="36"/>
    <x v="4"/>
    <s v="Ok"/>
    <x v="0"/>
    <s v="OK"/>
    <x v="0"/>
    <x v="0"/>
    <x v="1"/>
    <s v="No Aplica"/>
  </r>
  <r>
    <n v="20101155588"/>
    <x v="55"/>
    <x v="35"/>
    <x v="686"/>
    <x v="687"/>
    <x v="665"/>
    <n v="1"/>
    <x v="149"/>
    <s v="ESTACION 14 A"/>
    <s v="AV. LOS GERANIOS "/>
    <x v="8"/>
    <x v="0"/>
    <s v=" - "/>
    <x v="2"/>
    <d v="2022-03-12T00:00:00"/>
    <x v="0"/>
    <n v="1"/>
    <s v="EPC"/>
    <s v="Principal"/>
    <n v="3.5714285714285713E-3"/>
    <n v="23"/>
    <x v="1"/>
    <s v="Ok"/>
    <x v="0"/>
    <s v="OK"/>
    <x v="0"/>
    <x v="0"/>
    <x v="1"/>
    <s v="No Aplica"/>
  </r>
  <r>
    <n v="20101155588"/>
    <x v="55"/>
    <x v="35"/>
    <x v="687"/>
    <x v="688"/>
    <x v="666"/>
    <n v="1"/>
    <x v="149"/>
    <s v="ESTACION 14 B"/>
    <s v="JR. SAN MARTIN 930"/>
    <x v="23"/>
    <x v="0"/>
    <s v=" - "/>
    <x v="2"/>
    <d v="2021-05-05T00:00:00"/>
    <x v="0"/>
    <n v="1"/>
    <s v="EPC"/>
    <s v="Principal"/>
    <n v="3.5714285714285713E-3"/>
    <n v="27"/>
    <x v="3"/>
    <s v="Ok"/>
    <x v="3"/>
    <s v="OK"/>
    <x v="0"/>
    <x v="0"/>
    <x v="1"/>
    <s v="No Aplica"/>
  </r>
  <r>
    <n v="20101155588"/>
    <x v="55"/>
    <x v="35"/>
    <x v="688"/>
    <x v="689"/>
    <x v="667"/>
    <n v="1"/>
    <x v="149"/>
    <s v="ESTACION 14 C"/>
    <s v="MZ.42 A2 LT. 08 3era   ZONA BAYOBAR"/>
    <x v="3"/>
    <x v="0"/>
    <s v=" - "/>
    <x v="2"/>
    <d v="2018-11-01T00:00:00"/>
    <x v="0"/>
    <n v="1"/>
    <s v="EPC"/>
    <s v="Principal"/>
    <n v="3.5714285714285713E-3"/>
    <n v="54"/>
    <x v="5"/>
    <s v="Ok"/>
    <x v="0"/>
    <s v="OK"/>
    <x v="0"/>
    <x v="0"/>
    <x v="1"/>
    <s v="No Aplica"/>
  </r>
  <r>
    <n v="20101155588"/>
    <x v="55"/>
    <x v="35"/>
    <x v="689"/>
    <x v="690"/>
    <x v="668"/>
    <n v="1"/>
    <x v="149"/>
    <s v="ESTACION 15 A"/>
    <s v="CALLE MICAELA BASTIDAS "/>
    <x v="60"/>
    <x v="0"/>
    <s v=" - "/>
    <x v="2"/>
    <d v="2022-03-04T00:00:00"/>
    <x v="0"/>
    <n v="1"/>
    <s v="EPC"/>
    <s v="Principal"/>
    <n v="3.5714285714285713E-3"/>
    <n v="24"/>
    <x v="3"/>
    <s v="Ok"/>
    <x v="0"/>
    <s v="OK"/>
    <x v="0"/>
    <x v="0"/>
    <x v="1"/>
    <s v="No Aplica"/>
  </r>
  <r>
    <n v="20101155588"/>
    <x v="55"/>
    <x v="35"/>
    <x v="690"/>
    <x v="691"/>
    <x v="669"/>
    <n v="1"/>
    <x v="149"/>
    <s v="ESTACION 15 A"/>
    <s v="AV. ALCAZAR "/>
    <x v="46"/>
    <x v="0"/>
    <s v=" - "/>
    <x v="2"/>
    <d v="2021-01-01T00:00:00"/>
    <x v="0"/>
    <n v="1"/>
    <s v="EPC"/>
    <s v="Principal"/>
    <n v="3.5714285714285713E-3"/>
    <n v="42"/>
    <x v="0"/>
    <s v="Ok"/>
    <x v="0"/>
    <s v="OK"/>
    <x v="0"/>
    <x v="0"/>
    <x v="1"/>
    <s v="No Aplica"/>
  </r>
  <r>
    <n v="20101155588"/>
    <x v="55"/>
    <x v="35"/>
    <x v="691"/>
    <x v="692"/>
    <x v="670"/>
    <n v="1"/>
    <x v="149"/>
    <s v="ESTACION 15 B"/>
    <s v="RIO MAJES CDRA.37 AV. PROCERES DE LA INDEPEDENCIAS"/>
    <x v="3"/>
    <x v="0"/>
    <s v=" - "/>
    <x v="2"/>
    <d v="2019-07-15T00:00:00"/>
    <x v="0"/>
    <n v="1"/>
    <s v="EPC"/>
    <s v="Principal"/>
    <n v="3.5714285714285713E-3"/>
    <n v="48"/>
    <x v="0"/>
    <s v="Ok"/>
    <x v="0"/>
    <s v="OK"/>
    <x v="0"/>
    <x v="0"/>
    <x v="1"/>
    <s v="No Aplica"/>
  </r>
  <r>
    <n v="20101155588"/>
    <x v="55"/>
    <x v="35"/>
    <x v="692"/>
    <x v="693"/>
    <x v="671"/>
    <n v="1"/>
    <x v="149"/>
    <s v="ESTACION 15 B"/>
    <s v="AV. INDEPENDENCIA 804"/>
    <x v="60"/>
    <x v="0"/>
    <s v=" - "/>
    <x v="2"/>
    <d v="2021-08-10T00:00:00"/>
    <x v="0"/>
    <n v="1"/>
    <s v="EPC"/>
    <s v="Principal"/>
    <n v="3.5714285714285713E-3"/>
    <n v="43"/>
    <x v="0"/>
    <s v="Ok"/>
    <x v="0"/>
    <s v="OK"/>
    <x v="0"/>
    <x v="0"/>
    <x v="1"/>
    <s v="No Aplica"/>
  </r>
  <r>
    <n v="20101155588"/>
    <x v="55"/>
    <x v="35"/>
    <x v="693"/>
    <x v="694"/>
    <x v="215"/>
    <n v="1"/>
    <x v="149"/>
    <s v="ESTACION 16 B"/>
    <s v="MZ.10 A2 LT. 17 3era   ZONA BAYOBAR"/>
    <x v="3"/>
    <x v="0"/>
    <s v=" - "/>
    <x v="2"/>
    <d v="2021-06-12T00:00:00"/>
    <x v="0"/>
    <n v="1"/>
    <s v="EPC"/>
    <s v="Principal"/>
    <n v="3.5714285714285713E-3"/>
    <n v="37"/>
    <x v="4"/>
    <s v="Ok"/>
    <x v="0"/>
    <s v="OK"/>
    <x v="0"/>
    <x v="0"/>
    <x v="1"/>
    <s v="No Aplica"/>
  </r>
  <r>
    <n v="20101155588"/>
    <x v="55"/>
    <x v="35"/>
    <x v="694"/>
    <x v="695"/>
    <x v="672"/>
    <n v="1"/>
    <x v="149"/>
    <s v="ESTACION 16 B"/>
    <s v="MZ D LT 02 RESIDENCIAL HUANCAYO . "/>
    <x v="23"/>
    <x v="0"/>
    <s v=" - "/>
    <x v="2"/>
    <d v="2019-10-11T00:00:00"/>
    <x v="0"/>
    <n v="1"/>
    <s v="EPC"/>
    <s v="Principal"/>
    <n v="3.5714285714285713E-3"/>
    <n v="35"/>
    <x v="4"/>
    <s v="Ok"/>
    <x v="3"/>
    <s v="OK"/>
    <x v="0"/>
    <x v="0"/>
    <x v="1"/>
    <s v="No Aplica"/>
  </r>
  <r>
    <n v="20101155588"/>
    <x v="55"/>
    <x v="35"/>
    <x v="695"/>
    <x v="696"/>
    <x v="673"/>
    <n v="1"/>
    <x v="149"/>
    <s v="ESTACION 16 D"/>
    <s v="JR. JUNIN 690"/>
    <x v="111"/>
    <x v="0"/>
    <s v=" - "/>
    <x v="2"/>
    <d v="2021-02-10T00:00:00"/>
    <x v="0"/>
    <n v="1"/>
    <s v="EPC"/>
    <s v="Principal"/>
    <n v="3.5714285714285713E-3"/>
    <n v="28"/>
    <x v="3"/>
    <s v="Ok"/>
    <x v="0"/>
    <s v="OK"/>
    <x v="0"/>
    <x v="0"/>
    <x v="1"/>
    <s v="No Aplica"/>
  </r>
  <r>
    <n v="20101155588"/>
    <x v="55"/>
    <x v="35"/>
    <x v="696"/>
    <x v="697"/>
    <x v="674"/>
    <n v="1"/>
    <x v="149"/>
    <s v="ESTACION 16 E"/>
    <s v="JICAMARCA ANEXO 22"/>
    <x v="3"/>
    <x v="0"/>
    <s v=" - "/>
    <x v="2"/>
    <d v="2022-04-07T00:00:00"/>
    <x v="0"/>
    <n v="1"/>
    <s v="EPC"/>
    <s v="Principal"/>
    <n v="3.5714285714285713E-3"/>
    <n v="33"/>
    <x v="4"/>
    <s v="Ok"/>
    <x v="0"/>
    <s v="OK"/>
    <x v="0"/>
    <x v="0"/>
    <x v="1"/>
    <s v="No Aplica"/>
  </r>
  <r>
    <n v="20101155588"/>
    <x v="55"/>
    <x v="35"/>
    <x v="697"/>
    <x v="698"/>
    <x v="675"/>
    <n v="1"/>
    <x v="149"/>
    <s v="ESTACION 17 A"/>
    <s v="AA.HH. 1 DE MAYO MZ.H  LT. 04"/>
    <x v="3"/>
    <x v="0"/>
    <s v=" - "/>
    <x v="2"/>
    <d v="2018-09-25T00:00:00"/>
    <x v="0"/>
    <n v="1"/>
    <s v="EPC"/>
    <s v="Principal"/>
    <n v="3.5714285714285713E-3"/>
    <n v="58"/>
    <x v="5"/>
    <s v="Ok"/>
    <x v="0"/>
    <s v="OK"/>
    <x v="0"/>
    <x v="0"/>
    <x v="1"/>
    <s v="No Aplica"/>
  </r>
  <r>
    <n v="20101155588"/>
    <x v="55"/>
    <x v="35"/>
    <x v="698"/>
    <x v="699"/>
    <x v="676"/>
    <n v="1"/>
    <x v="149"/>
    <s v="ESTACION 17 A"/>
    <s v="AV. SANTA ROSA S/N."/>
    <x v="63"/>
    <x v="0"/>
    <s v=" - "/>
    <x v="2"/>
    <d v="2021-01-15T00:00:00"/>
    <x v="0"/>
    <n v="1"/>
    <s v="EPC"/>
    <s v="Principal"/>
    <n v="3.5714285714285713E-3"/>
    <n v="47"/>
    <x v="0"/>
    <s v="Ok"/>
    <x v="6"/>
    <s v="OK"/>
    <x v="0"/>
    <x v="0"/>
    <x v="1"/>
    <s v="No Aplica"/>
  </r>
  <r>
    <n v="20101155588"/>
    <x v="55"/>
    <x v="35"/>
    <x v="699"/>
    <x v="700"/>
    <x v="677"/>
    <n v="1"/>
    <x v="149"/>
    <s v="ESTACION 17B"/>
    <s v="PARAGE PURUCHUCA MZ A LT 23B "/>
    <x v="2"/>
    <x v="0"/>
    <s v=" - "/>
    <x v="2"/>
    <d v="2020-07-10T00:00:00"/>
    <x v="0"/>
    <n v="1"/>
    <s v="EPC"/>
    <s v="Principal"/>
    <n v="3.5714285714285713E-3"/>
    <n v="34"/>
    <x v="4"/>
    <s v="Ok"/>
    <x v="1"/>
    <s v="OK"/>
    <x v="0"/>
    <x v="0"/>
    <x v="1"/>
    <s v="No Aplica"/>
  </r>
  <r>
    <n v="20101155588"/>
    <x v="55"/>
    <x v="35"/>
    <x v="700"/>
    <x v="701"/>
    <x v="678"/>
    <n v="1"/>
    <x v="149"/>
    <s v="ESTACION 17B"/>
    <s v="25 DE ABRIL LOTE 35"/>
    <x v="117"/>
    <x v="0"/>
    <s v=" - "/>
    <x v="2"/>
    <d v="2021-04-15T00:00:00"/>
    <x v="0"/>
    <n v="1"/>
    <s v="EPC"/>
    <s v="Principal"/>
    <n v="3.5714285714285713E-3"/>
    <n v="31"/>
    <x v="3"/>
    <s v="Ok"/>
    <x v="0"/>
    <s v="OK"/>
    <x v="0"/>
    <x v="0"/>
    <x v="1"/>
    <s v="No Aplica"/>
  </r>
  <r>
    <n v="20101155588"/>
    <x v="55"/>
    <x v="35"/>
    <x v="701"/>
    <x v="702"/>
    <x v="520"/>
    <n v="1"/>
    <x v="149"/>
    <s v="ESTACION 17 C"/>
    <s v="URB. LOS ALAMOS MZ J LT 14"/>
    <x v="125"/>
    <x v="0"/>
    <s v=" - "/>
    <x v="2"/>
    <d v="2020-10-15T00:00:00"/>
    <x v="0"/>
    <n v="1"/>
    <s v="EPC"/>
    <s v="Principal"/>
    <n v="3.5714285714285713E-3"/>
    <n v="43"/>
    <x v="0"/>
    <s v="Ok"/>
    <x v="0"/>
    <s v="OK"/>
    <x v="0"/>
    <x v="0"/>
    <x v="1"/>
    <s v="No Aplica"/>
  </r>
  <r>
    <n v="20101155588"/>
    <x v="55"/>
    <x v="35"/>
    <x v="702"/>
    <x v="703"/>
    <x v="679"/>
    <n v="1"/>
    <x v="149"/>
    <s v="ESTACION 18.A"/>
    <s v="CA. MIGUEL GRAU 157 "/>
    <x v="23"/>
    <x v="0"/>
    <s v=" - "/>
    <x v="2"/>
    <d v="2018-01-30T00:00:00"/>
    <x v="0"/>
    <n v="1"/>
    <s v="EPC"/>
    <s v="Principal"/>
    <n v="3.5714285714285713E-3"/>
    <n v="52"/>
    <x v="5"/>
    <s v="Ok"/>
    <x v="3"/>
    <s v="OK"/>
    <x v="0"/>
    <x v="0"/>
    <x v="1"/>
    <s v="No Aplica"/>
  </r>
  <r>
    <n v="20101155588"/>
    <x v="55"/>
    <x v="35"/>
    <x v="703"/>
    <x v="704"/>
    <x v="680"/>
    <n v="1"/>
    <x v="149"/>
    <s v="ESTACION 18.A"/>
    <s v="AV 16 DE ENERO"/>
    <x v="60"/>
    <x v="0"/>
    <s v=" - "/>
    <x v="2"/>
    <d v="2021-03-20T00:00:00"/>
    <x v="0"/>
    <n v="1"/>
    <s v="EPC"/>
    <s v="Principal"/>
    <n v="3.5714285714285713E-3"/>
    <n v="25"/>
    <x v="3"/>
    <s v="Ok"/>
    <x v="0"/>
    <s v="OK"/>
    <x v="0"/>
    <x v="0"/>
    <x v="1"/>
    <s v="No Aplica"/>
  </r>
  <r>
    <n v="20101155588"/>
    <x v="55"/>
    <x v="35"/>
    <x v="704"/>
    <x v="705"/>
    <x v="681"/>
    <n v="1"/>
    <x v="149"/>
    <s v="ESTACION 18.B"/>
    <s v="CALLE 23 DE DICIEMBRE"/>
    <x v="9"/>
    <x v="0"/>
    <s v=" - "/>
    <x v="2"/>
    <d v="2022-05-23T00:00:00"/>
    <x v="0"/>
    <n v="1"/>
    <s v="EPC"/>
    <s v="Principal"/>
    <n v="3.5714285714285713E-3"/>
    <n v="52"/>
    <x v="5"/>
    <s v="Ok"/>
    <x v="0"/>
    <s v="OK"/>
    <x v="0"/>
    <x v="0"/>
    <x v="1"/>
    <s v="No Aplica"/>
  </r>
  <r>
    <n v="20101155588"/>
    <x v="55"/>
    <x v="35"/>
    <x v="705"/>
    <x v="706"/>
    <x v="682"/>
    <n v="1"/>
    <x v="149"/>
    <s v="ESTACION 18.C"/>
    <s v="USB 85 - LOTE 56 - ZONA E - HUAYCAN"/>
    <x v="2"/>
    <x v="0"/>
    <s v=" - "/>
    <x v="2"/>
    <d v="2018-08-24T00:00:00"/>
    <x v="0"/>
    <n v="1"/>
    <s v="EPC"/>
    <s v="Principal"/>
    <n v="3.5714285714285713E-3"/>
    <n v="34"/>
    <x v="4"/>
    <s v="Ok"/>
    <x v="1"/>
    <s v="OK"/>
    <x v="0"/>
    <x v="0"/>
    <x v="1"/>
    <s v="No Aplica"/>
  </r>
  <r>
    <n v="20101155588"/>
    <x v="55"/>
    <x v="35"/>
    <x v="706"/>
    <x v="707"/>
    <x v="683"/>
    <n v="1"/>
    <x v="149"/>
    <s v="ESTACION 18.D"/>
    <s v="JR. ZORRITOS"/>
    <x v="32"/>
    <x v="0"/>
    <s v=" - "/>
    <x v="2"/>
    <d v="2022-11-23T00:00:00"/>
    <x v="0"/>
    <n v="1"/>
    <s v="EPC"/>
    <s v="Principal"/>
    <n v="3.5714285714285713E-3"/>
    <n v="29"/>
    <x v="3"/>
    <s v="Ok"/>
    <x v="4"/>
    <s v="OK"/>
    <x v="0"/>
    <x v="0"/>
    <x v="1"/>
    <s v="No Aplica"/>
  </r>
  <r>
    <n v="20101155588"/>
    <x v="55"/>
    <x v="35"/>
    <x v="707"/>
    <x v="708"/>
    <x v="684"/>
    <n v="1"/>
    <x v="149"/>
    <s v="ESTACION 18.E"/>
    <s v="JR. LOS PINARES"/>
    <x v="8"/>
    <x v="0"/>
    <s v=" - "/>
    <x v="2"/>
    <d v="2021-12-01T00:00:00"/>
    <x v="0"/>
    <n v="1"/>
    <s v="EPC"/>
    <s v="Principal"/>
    <n v="3.5714285714285713E-3"/>
    <n v="44"/>
    <x v="0"/>
    <s v="Ok"/>
    <x v="0"/>
    <s v="OK"/>
    <x v="0"/>
    <x v="0"/>
    <x v="1"/>
    <s v="No Aplica"/>
  </r>
  <r>
    <n v="20101155588"/>
    <x v="55"/>
    <x v="35"/>
    <x v="708"/>
    <x v="709"/>
    <x v="568"/>
    <n v="1"/>
    <x v="149"/>
    <s v="ESTACION 19 A"/>
    <s v="AV. FERROCARRIL "/>
    <x v="63"/>
    <x v="0"/>
    <s v=" - "/>
    <x v="2"/>
    <d v="2021-12-31T00:00:00"/>
    <x v="0"/>
    <n v="1"/>
    <s v="EPC"/>
    <s v="Principal"/>
    <n v="3.5714285714285713E-3"/>
    <n v="27"/>
    <x v="3"/>
    <s v="Ok"/>
    <x v="6"/>
    <s v="OK"/>
    <x v="0"/>
    <x v="0"/>
    <x v="1"/>
    <s v="No Aplica"/>
  </r>
  <r>
    <n v="20101155588"/>
    <x v="55"/>
    <x v="35"/>
    <x v="709"/>
    <x v="710"/>
    <x v="500"/>
    <n v="1"/>
    <x v="149"/>
    <s v="ESTACION 19.A"/>
    <s v="MZ. N15 LT. 40 ASOC. VIV, CASABLANCA"/>
    <x v="3"/>
    <x v="0"/>
    <s v=" - "/>
    <x v="2"/>
    <d v="2019-02-01T00:00:00"/>
    <x v="0"/>
    <n v="1"/>
    <s v="EPC"/>
    <s v="Principal"/>
    <n v="3.5714285714285713E-3"/>
    <n v="53"/>
    <x v="5"/>
    <s v="Ok"/>
    <x v="0"/>
    <s v="OK"/>
    <x v="0"/>
    <x v="0"/>
    <x v="1"/>
    <s v="No Aplica"/>
  </r>
  <r>
    <n v="20101155588"/>
    <x v="55"/>
    <x v="35"/>
    <x v="710"/>
    <x v="711"/>
    <x v="685"/>
    <n v="1"/>
    <x v="149"/>
    <s v="ESTACION 19 B"/>
    <s v="C. DE LA REPUBLICA"/>
    <x v="45"/>
    <x v="0"/>
    <s v=" - "/>
    <x v="2"/>
    <d v="2022-03-04T00:00:00"/>
    <x v="0"/>
    <n v="1"/>
    <s v="EPC"/>
    <s v="Principal"/>
    <n v="3.5714285714285713E-3"/>
    <n v="58"/>
    <x v="5"/>
    <s v="Ok"/>
    <x v="0"/>
    <s v="OK"/>
    <x v="0"/>
    <x v="0"/>
    <x v="1"/>
    <s v="No Aplica"/>
  </r>
  <r>
    <n v="20101155588"/>
    <x v="55"/>
    <x v="35"/>
    <x v="711"/>
    <x v="712"/>
    <x v="686"/>
    <n v="1"/>
    <x v="149"/>
    <s v="ESTACION 19 C"/>
    <s v="MZ G1 LT 08 AMPLIACION Q 26 SECTOR PERUANOS UNIDOS"/>
    <x v="69"/>
    <x v="0"/>
    <s v=" - "/>
    <x v="2"/>
    <d v="2020-12-06T00:00:00"/>
    <x v="0"/>
    <n v="1"/>
    <s v="EPC"/>
    <s v="Principal"/>
    <n v="3.5714285714285713E-3"/>
    <n v="63"/>
    <x v="2"/>
    <s v="Ok"/>
    <x v="0"/>
    <s v="OK"/>
    <x v="0"/>
    <x v="0"/>
    <x v="1"/>
    <s v="No Aplica"/>
  </r>
  <r>
    <n v="20101155588"/>
    <x v="55"/>
    <x v="35"/>
    <x v="712"/>
    <x v="713"/>
    <x v="687"/>
    <n v="1"/>
    <x v="149"/>
    <s v="ESTACION 19 D"/>
    <s v="JR. 26 DE MAYO "/>
    <x v="2"/>
    <x v="0"/>
    <s v=" - "/>
    <x v="2"/>
    <d v="2022-04-11T00:00:00"/>
    <x v="0"/>
    <n v="1"/>
    <s v="EPC"/>
    <s v="Principal"/>
    <n v="3.5714285714285713E-3"/>
    <n v="67"/>
    <x v="2"/>
    <s v="Ok"/>
    <x v="1"/>
    <s v="OK"/>
    <x v="0"/>
    <x v="0"/>
    <x v="1"/>
    <s v="No Aplica"/>
  </r>
  <r>
    <n v="20101155588"/>
    <x v="55"/>
    <x v="35"/>
    <x v="713"/>
    <x v="714"/>
    <x v="688"/>
    <n v="1"/>
    <x v="149"/>
    <s v="ESTACION 19 E"/>
    <s v="AV. FERROCARRIL "/>
    <x v="63"/>
    <x v="0"/>
    <s v=" - "/>
    <x v="2"/>
    <d v="2021-03-01T00:00:00"/>
    <x v="0"/>
    <n v="1"/>
    <s v="EPC"/>
    <s v="Principal"/>
    <n v="3.5714285714285713E-3"/>
    <n v="61"/>
    <x v="2"/>
    <s v="Ok"/>
    <x v="6"/>
    <s v="OK"/>
    <x v="0"/>
    <x v="0"/>
    <x v="1"/>
    <s v="No Aplica"/>
  </r>
  <r>
    <n v="20101155588"/>
    <x v="55"/>
    <x v="35"/>
    <x v="714"/>
    <x v="715"/>
    <x v="689"/>
    <n v="1"/>
    <x v="149"/>
    <s v="ESTACION 19 E"/>
    <s v="CALLE JOSÉ MARTI"/>
    <x v="9"/>
    <x v="0"/>
    <s v=" - "/>
    <x v="2"/>
    <d v="2022-07-08T00:00:00"/>
    <x v="0"/>
    <n v="1"/>
    <s v="EPC"/>
    <s v="Principal"/>
    <n v="3.5714285714285713E-3"/>
    <n v="24"/>
    <x v="3"/>
    <s v="Ok"/>
    <x v="0"/>
    <s v="OK"/>
    <x v="0"/>
    <x v="0"/>
    <x v="1"/>
    <s v="No Aplica"/>
  </r>
  <r>
    <n v="20101155588"/>
    <x v="55"/>
    <x v="35"/>
    <x v="715"/>
    <x v="716"/>
    <x v="690"/>
    <n v="1"/>
    <x v="149"/>
    <s v="ESTACION 20.A"/>
    <s v="Av. Santa rosa n°406"/>
    <x v="63"/>
    <x v="0"/>
    <s v=" - "/>
    <x v="2"/>
    <d v="2018-04-27T00:00:00"/>
    <x v="0"/>
    <n v="1"/>
    <s v="EPC"/>
    <s v="Principal"/>
    <n v="3.5714285714285713E-3"/>
    <n v="49"/>
    <x v="0"/>
    <s v="Ok"/>
    <x v="6"/>
    <s v="OK"/>
    <x v="0"/>
    <x v="0"/>
    <x v="1"/>
    <s v="No Aplica"/>
  </r>
  <r>
    <n v="20101155588"/>
    <x v="55"/>
    <x v="35"/>
    <x v="716"/>
    <x v="717"/>
    <x v="691"/>
    <n v="1"/>
    <x v="149"/>
    <s v="ESTACION 20.A"/>
    <s v="JR. JATUN COLLA 1010 URB. MANGOMARCA"/>
    <x v="69"/>
    <x v="0"/>
    <s v=" - "/>
    <x v="2"/>
    <d v="2020-06-20T00:00:00"/>
    <x v="0"/>
    <n v="1"/>
    <s v="EPC"/>
    <s v="Principal"/>
    <n v="3.5714285714285713E-3"/>
    <n v="44"/>
    <x v="0"/>
    <s v="Ok"/>
    <x v="0"/>
    <s v="OK"/>
    <x v="0"/>
    <x v="0"/>
    <x v="1"/>
    <s v="No Aplica"/>
  </r>
  <r>
    <n v="20101155588"/>
    <x v="55"/>
    <x v="35"/>
    <x v="717"/>
    <x v="718"/>
    <x v="692"/>
    <n v="1"/>
    <x v="149"/>
    <s v="ESTACION 20.C"/>
    <s v="CALLE LOS CHASQUIS 430"/>
    <x v="60"/>
    <x v="0"/>
    <s v=" - "/>
    <x v="2"/>
    <d v="2022-04-17T00:00:00"/>
    <x v="0"/>
    <n v="1"/>
    <s v="EPC"/>
    <s v="Principal"/>
    <n v="3.5714285714285713E-3"/>
    <n v="30"/>
    <x v="3"/>
    <s v="Ok"/>
    <x v="0"/>
    <s v="OK"/>
    <x v="0"/>
    <x v="0"/>
    <x v="1"/>
    <s v="No Aplica"/>
  </r>
  <r>
    <n v="20101155588"/>
    <x v="55"/>
    <x v="35"/>
    <x v="718"/>
    <x v="719"/>
    <x v="693"/>
    <n v="1"/>
    <x v="149"/>
    <s v="ESTACION 20.C"/>
    <s v="AV 13 DE ENERO 1839"/>
    <x v="60"/>
    <x v="0"/>
    <s v=" - "/>
    <x v="2"/>
    <d v="2019-05-19T00:00:00"/>
    <x v="0"/>
    <n v="1"/>
    <s v="EPC"/>
    <s v="Principal"/>
    <n v="3.5714285714285713E-3"/>
    <n v="31"/>
    <x v="3"/>
    <s v="Ok"/>
    <x v="0"/>
    <s v="OK"/>
    <x v="0"/>
    <x v="0"/>
    <x v="1"/>
    <s v="No Aplica"/>
  </r>
  <r>
    <n v="20101155588"/>
    <x v="55"/>
    <x v="35"/>
    <x v="719"/>
    <x v="720"/>
    <x v="694"/>
    <n v="1"/>
    <x v="149"/>
    <s v="ESTACION 21.A"/>
    <s v="AV LIMA NORTE 153"/>
    <x v="60"/>
    <x v="0"/>
    <s v=" - "/>
    <x v="2"/>
    <d v="2021-05-21T00:00:00"/>
    <x v="0"/>
    <n v="1"/>
    <s v="EPC"/>
    <s v="Principal"/>
    <n v="3.5714285714285713E-3"/>
    <n v="27"/>
    <x v="3"/>
    <s v="Ok"/>
    <x v="0"/>
    <s v="OK"/>
    <x v="0"/>
    <x v="0"/>
    <x v="1"/>
    <s v="No Aplica"/>
  </r>
  <r>
    <n v="20101155588"/>
    <x v="55"/>
    <x v="35"/>
    <x v="720"/>
    <x v="721"/>
    <x v="695"/>
    <n v="1"/>
    <x v="149"/>
    <s v="ESTACION 21.A"/>
    <s v="CALLE ALELIES 630"/>
    <x v="23"/>
    <x v="0"/>
    <s v=" - "/>
    <x v="2"/>
    <d v="2018-03-02T00:00:00"/>
    <x v="0"/>
    <n v="1"/>
    <s v="EPC"/>
    <s v="Principal"/>
    <n v="3.5714285714285713E-3"/>
    <n v="37"/>
    <x v="4"/>
    <s v="Ok"/>
    <x v="3"/>
    <s v="OK"/>
    <x v="0"/>
    <x v="0"/>
    <x v="1"/>
    <s v="No Aplica"/>
  </r>
  <r>
    <n v="20101155588"/>
    <x v="55"/>
    <x v="35"/>
    <x v="721"/>
    <x v="722"/>
    <x v="696"/>
    <n v="1"/>
    <x v="149"/>
    <s v="ESTACION 21.B"/>
    <s v="URB. SAN JOSE"/>
    <x v="12"/>
    <x v="0"/>
    <s v=" - "/>
    <x v="2"/>
    <d v="2022-10-05T00:00:00"/>
    <x v="0"/>
    <n v="1"/>
    <s v="EPC"/>
    <s v="Principal"/>
    <n v="3.5714285714285713E-3"/>
    <n v="36"/>
    <x v="4"/>
    <s v="Ok"/>
    <x v="0"/>
    <s v="OK"/>
    <x v="0"/>
    <x v="0"/>
    <x v="1"/>
    <s v="No Aplica"/>
  </r>
  <r>
    <n v="20101155588"/>
    <x v="55"/>
    <x v="35"/>
    <x v="722"/>
    <x v="723"/>
    <x v="697"/>
    <n v="1"/>
    <x v="149"/>
    <s v="ESTACION 22.A"/>
    <s v="AV. TACNA"/>
    <x v="5"/>
    <x v="0"/>
    <s v=" - "/>
    <x v="2"/>
    <d v="2022-12-30T00:00:00"/>
    <x v="0"/>
    <n v="1"/>
    <s v="EPC"/>
    <s v="Principal"/>
    <n v="3.5714285714285713E-3"/>
    <n v="24"/>
    <x v="3"/>
    <s v="Ok"/>
    <x v="0"/>
    <s v="OK"/>
    <x v="0"/>
    <x v="0"/>
    <x v="1"/>
    <s v="No Aplica"/>
  </r>
  <r>
    <n v="20101155588"/>
    <x v="55"/>
    <x v="35"/>
    <x v="723"/>
    <x v="724"/>
    <x v="698"/>
    <n v="1"/>
    <x v="149"/>
    <s v="ESTACION 22.C"/>
    <s v="AA.HH LOS PORTALES DE BASILIO"/>
    <x v="60"/>
    <x v="0"/>
    <s v=" - "/>
    <x v="2"/>
    <d v="2020-09-01T00:00:00"/>
    <x v="0"/>
    <n v="1"/>
    <s v="EPC"/>
    <s v="Principal"/>
    <n v="3.5714285714285713E-3"/>
    <n v="45"/>
    <x v="0"/>
    <s v="Ok"/>
    <x v="0"/>
    <s v="OK"/>
    <x v="0"/>
    <x v="0"/>
    <x v="1"/>
    <s v="No Aplica"/>
  </r>
  <r>
    <n v="20101155588"/>
    <x v="55"/>
    <x v="35"/>
    <x v="693"/>
    <x v="725"/>
    <x v="699"/>
    <n v="1"/>
    <x v="149"/>
    <s v="ESTACION 23A"/>
    <s v="AA.VV SAN ROQUE "/>
    <x v="119"/>
    <x v="0"/>
    <s v=" - "/>
    <x v="2"/>
    <d v="2021-06-11T00:00:00"/>
    <x v="0"/>
    <n v="1"/>
    <s v="EPC"/>
    <s v="Principal"/>
    <n v="3.5714285714285713E-3"/>
    <n v="35"/>
    <x v="4"/>
    <s v="Ok"/>
    <x v="0"/>
    <s v="OK"/>
    <x v="0"/>
    <x v="0"/>
    <x v="1"/>
    <s v="No Aplica"/>
  </r>
  <r>
    <n v="20101155588"/>
    <x v="55"/>
    <x v="35"/>
    <x v="724"/>
    <x v="726"/>
    <x v="700"/>
    <n v="1"/>
    <x v="149"/>
    <s v="ESTACION 23A"/>
    <s v="CALLE LOS LIRIOS 248"/>
    <x v="8"/>
    <x v="0"/>
    <s v=" - "/>
    <x v="2"/>
    <d v="2022-03-30T00:00:00"/>
    <x v="0"/>
    <n v="1"/>
    <s v="EPC"/>
    <s v="Principal"/>
    <n v="3.5714285714285713E-3"/>
    <n v="34"/>
    <x v="4"/>
    <s v="Ok"/>
    <x v="0"/>
    <s v="OK"/>
    <x v="0"/>
    <x v="0"/>
    <x v="1"/>
    <s v="No Aplica"/>
  </r>
  <r>
    <n v="20101155588"/>
    <x v="55"/>
    <x v="35"/>
    <x v="725"/>
    <x v="727"/>
    <x v="701"/>
    <n v="1"/>
    <x v="149"/>
    <s v="ESTACION 24 A"/>
    <s v="AMAUTA 02 MZ I LT 03 "/>
    <x v="100"/>
    <x v="0"/>
    <s v=" - "/>
    <x v="2"/>
    <d v="2020-03-01T00:00:00"/>
    <x v="0"/>
    <n v="1"/>
    <s v="EPC"/>
    <s v="Principal"/>
    <n v="3.5714285714285713E-3"/>
    <n v="37"/>
    <x v="4"/>
    <s v="Ok"/>
    <x v="1"/>
    <s v="OK"/>
    <x v="0"/>
    <x v="0"/>
    <x v="1"/>
    <s v="No Aplica"/>
  </r>
  <r>
    <n v="20101155588"/>
    <x v="55"/>
    <x v="35"/>
    <x v="726"/>
    <x v="728"/>
    <x v="702"/>
    <n v="1"/>
    <x v="149"/>
    <s v="ESTACION 24 B"/>
    <s v="URB. SAN ANTONIO DE CARAPONGO"/>
    <x v="60"/>
    <x v="0"/>
    <s v=" - "/>
    <x v="2"/>
    <d v="2020-10-14T00:00:00"/>
    <x v="0"/>
    <n v="1"/>
    <s v="EPC"/>
    <s v="Principal"/>
    <n v="3.5714285714285713E-3"/>
    <n v="26"/>
    <x v="3"/>
    <s v="Ok"/>
    <x v="0"/>
    <s v="OK"/>
    <x v="0"/>
    <x v="0"/>
    <x v="1"/>
    <s v="No Aplica"/>
  </r>
  <r>
    <n v="20101155588"/>
    <x v="55"/>
    <x v="35"/>
    <x v="727"/>
    <x v="729"/>
    <x v="703"/>
    <n v="1"/>
    <x v="149"/>
    <s v="ESTACION 24 C"/>
    <s v="CALLE 13 DE SETIEMBRE"/>
    <x v="60"/>
    <x v="0"/>
    <s v=" - "/>
    <x v="2"/>
    <d v="2021-10-22T00:00:00"/>
    <x v="0"/>
    <n v="1"/>
    <s v="EPC"/>
    <s v="Principal"/>
    <n v="3.5714285714285713E-3"/>
    <n v="38"/>
    <x v="4"/>
    <s v="Ok"/>
    <x v="0"/>
    <s v="OK"/>
    <x v="0"/>
    <x v="0"/>
    <x v="1"/>
    <s v="No Aplica"/>
  </r>
  <r>
    <n v="20101155588"/>
    <x v="55"/>
    <x v="35"/>
    <x v="728"/>
    <x v="730"/>
    <x v="704"/>
    <n v="1"/>
    <x v="149"/>
    <s v="ESTACION 24 C"/>
    <s v="CALLE LOS TULIPANES"/>
    <x v="60"/>
    <x v="0"/>
    <s v=" - "/>
    <x v="2"/>
    <d v="2022-05-15T00:00:00"/>
    <x v="0"/>
    <n v="1"/>
    <s v="EPC"/>
    <s v="Principal"/>
    <n v="3.5714285714285713E-3"/>
    <n v="39"/>
    <x v="4"/>
    <s v="Ok"/>
    <x v="0"/>
    <s v="OK"/>
    <x v="0"/>
    <x v="0"/>
    <x v="1"/>
    <s v="No Aplica"/>
  </r>
  <r>
    <n v="20101155588"/>
    <x v="55"/>
    <x v="35"/>
    <x v="729"/>
    <x v="731"/>
    <x v="705"/>
    <n v="1"/>
    <x v="149"/>
    <s v="ESTACION 25 A"/>
    <s v="URB. SANTA MARIA  AV. LOS EUCALIPOS  S/N "/>
    <x v="118"/>
    <x v="0"/>
    <s v=" - "/>
    <x v="2"/>
    <d v="2018-04-01T00:00:00"/>
    <x v="0"/>
    <n v="1"/>
    <s v="EPC"/>
    <s v="Principal"/>
    <n v="3.5714285714285713E-3"/>
    <n v="61"/>
    <x v="2"/>
    <s v="Ok"/>
    <x v="0"/>
    <s v="OK"/>
    <x v="0"/>
    <x v="0"/>
    <x v="1"/>
    <s v="No Aplica"/>
  </r>
  <r>
    <n v="20101155588"/>
    <x v="55"/>
    <x v="35"/>
    <x v="730"/>
    <x v="732"/>
    <x v="706"/>
    <n v="1"/>
    <x v="149"/>
    <s v="ESTACION 25 B"/>
    <s v="URB. SANTA MARIA  AV. LOS EUCALIPOS  S/N "/>
    <x v="118"/>
    <x v="0"/>
    <s v=" - "/>
    <x v="2"/>
    <d v="2019-10-15T00:00:00"/>
    <x v="0"/>
    <n v="1"/>
    <s v="EPC"/>
    <s v="Principal"/>
    <n v="3.5714285714285713E-3"/>
    <n v="42"/>
    <x v="0"/>
    <s v="Ok"/>
    <x v="0"/>
    <s v="OK"/>
    <x v="0"/>
    <x v="0"/>
    <x v="1"/>
    <s v="No Aplica"/>
  </r>
  <r>
    <n v="20101155588"/>
    <x v="55"/>
    <x v="35"/>
    <x v="731"/>
    <x v="733"/>
    <x v="707"/>
    <n v="1"/>
    <x v="149"/>
    <s v="ESTACION 25 B"/>
    <s v="AV. LA RIEL "/>
    <x v="100"/>
    <x v="0"/>
    <s v=" - "/>
    <x v="2"/>
    <d v="2021-08-13T00:00:00"/>
    <x v="0"/>
    <n v="1"/>
    <s v="EPC"/>
    <s v="Principal"/>
    <n v="3.5714285714285713E-3"/>
    <n v="28"/>
    <x v="3"/>
    <s v="Ok"/>
    <x v="1"/>
    <s v="OK"/>
    <x v="0"/>
    <x v="0"/>
    <x v="1"/>
    <s v="No Aplica"/>
  </r>
  <r>
    <n v="20101155588"/>
    <x v="55"/>
    <x v="35"/>
    <x v="732"/>
    <x v="734"/>
    <x v="708"/>
    <n v="1"/>
    <x v="149"/>
    <s v="ESTACION 25 C"/>
    <s v="CALLE CHAVIN 277 ANDAHUAYLAS"/>
    <x v="63"/>
    <x v="0"/>
    <s v=" - "/>
    <x v="2"/>
    <d v="2020-02-04T00:00:00"/>
    <x v="0"/>
    <n v="1"/>
    <s v="EPC"/>
    <s v="Principal"/>
    <n v="3.5714285714285713E-3"/>
    <n v="46"/>
    <x v="0"/>
    <s v="Ok"/>
    <x v="6"/>
    <s v="OK"/>
    <x v="0"/>
    <x v="0"/>
    <x v="1"/>
    <s v="No Aplica"/>
  </r>
  <r>
    <n v="20101155588"/>
    <x v="55"/>
    <x v="35"/>
    <x v="733"/>
    <x v="735"/>
    <x v="709"/>
    <n v="1"/>
    <x v="149"/>
    <s v="ESTACION 26.A"/>
    <s v="AV. 26 DE MAYO "/>
    <x v="2"/>
    <x v="0"/>
    <s v=" - "/>
    <x v="2"/>
    <d v="2022-01-31T00:00:00"/>
    <x v="0"/>
    <n v="1"/>
    <s v="EPC"/>
    <s v="Principal"/>
    <n v="3.5714285714285713E-3"/>
    <n v="32"/>
    <x v="4"/>
    <s v="Ok"/>
    <x v="1"/>
    <s v="OK"/>
    <x v="0"/>
    <x v="0"/>
    <x v="1"/>
    <s v="No Aplica"/>
  </r>
  <r>
    <n v="20101155588"/>
    <x v="55"/>
    <x v="35"/>
    <x v="734"/>
    <x v="736"/>
    <x v="710"/>
    <n v="1"/>
    <x v="149"/>
    <s v="ESTACION 26.A"/>
    <s v="AV. BOLIVIA"/>
    <x v="32"/>
    <x v="0"/>
    <s v=" - "/>
    <x v="2"/>
    <d v="2022-05-01T00:00:00"/>
    <x v="0"/>
    <n v="1"/>
    <s v="EPC"/>
    <s v="Principal"/>
    <n v="3.5714285714285713E-3"/>
    <n v="22"/>
    <x v="1"/>
    <s v="Ok"/>
    <x v="4"/>
    <s v="OK"/>
    <x v="0"/>
    <x v="0"/>
    <x v="1"/>
    <s v="No Aplica"/>
  </r>
  <r>
    <n v="20101155588"/>
    <x v="55"/>
    <x v="35"/>
    <x v="735"/>
    <x v="737"/>
    <x v="711"/>
    <n v="1"/>
    <x v="149"/>
    <s v="ESTACION 26. B"/>
    <s v="STA ISABEL 248"/>
    <x v="8"/>
    <x v="0"/>
    <s v=" - "/>
    <x v="2"/>
    <d v="2022-03-11T00:00:00"/>
    <x v="0"/>
    <n v="1"/>
    <s v="EPC"/>
    <s v="Principal"/>
    <n v="3.5714285714285713E-3"/>
    <n v="59"/>
    <x v="2"/>
    <s v="Ok"/>
    <x v="0"/>
    <s v="OK"/>
    <x v="0"/>
    <x v="0"/>
    <x v="1"/>
    <s v="No Aplica"/>
  </r>
  <r>
    <n v="20101155588"/>
    <x v="55"/>
    <x v="35"/>
    <x v="736"/>
    <x v="738"/>
    <x v="712"/>
    <n v="1"/>
    <x v="149"/>
    <s v="ESTACION 26. C"/>
    <s v="22 DE ABRIL LOTE 67"/>
    <x v="117"/>
    <x v="0"/>
    <s v=" - "/>
    <x v="2"/>
    <d v="2018-01-25T00:00:00"/>
    <x v="0"/>
    <n v="1"/>
    <s v="EPC"/>
    <s v="Principal"/>
    <n v="3.5714285714285713E-3"/>
    <n v="69"/>
    <x v="2"/>
    <s v="Ok"/>
    <x v="0"/>
    <s v="OK"/>
    <x v="0"/>
    <x v="0"/>
    <x v="1"/>
    <s v="No Aplica"/>
  </r>
  <r>
    <n v="20101155588"/>
    <x v="55"/>
    <x v="35"/>
    <x v="737"/>
    <x v="739"/>
    <x v="713"/>
    <n v="1"/>
    <x v="149"/>
    <s v="ESTACION 26 NORTE"/>
    <s v="AV. FERROCARRIL"/>
    <x v="100"/>
    <x v="0"/>
    <s v=" - "/>
    <x v="2"/>
    <d v="2022-01-07T00:00:00"/>
    <x v="0"/>
    <n v="1"/>
    <s v="EPC"/>
    <s v="Principal"/>
    <n v="3.5714285714285713E-3"/>
    <n v="22"/>
    <x v="1"/>
    <s v="Ok"/>
    <x v="1"/>
    <s v="OK"/>
    <x v="0"/>
    <x v="0"/>
    <x v="1"/>
    <s v="No Aplica"/>
  </r>
  <r>
    <n v="20101155588"/>
    <x v="55"/>
    <x v="35"/>
    <x v="738"/>
    <x v="740"/>
    <x v="714"/>
    <n v="1"/>
    <x v="149"/>
    <s v="ESTACION 26 NORTE"/>
    <s v="CALLE LOS GIRASOLES"/>
    <x v="63"/>
    <x v="0"/>
    <s v=" - "/>
    <x v="2"/>
    <d v="2021-11-08T00:00:00"/>
    <x v="0"/>
    <n v="1"/>
    <s v="EPC"/>
    <s v="Principal"/>
    <n v="3.5714285714285713E-3"/>
    <n v="33"/>
    <x v="4"/>
    <s v="Ok"/>
    <x v="6"/>
    <s v="OK"/>
    <x v="0"/>
    <x v="0"/>
    <x v="1"/>
    <s v="No Aplica"/>
  </r>
  <r>
    <n v="20101155588"/>
    <x v="55"/>
    <x v="35"/>
    <x v="739"/>
    <x v="741"/>
    <x v="715"/>
    <n v="1"/>
    <x v="149"/>
    <s v="ESTACION 26 SALIDA SUR"/>
    <s v="AV NICLOAS AYLLON 310"/>
    <x v="123"/>
    <x v="0"/>
    <s v=" - "/>
    <x v="2"/>
    <d v="2021-06-04T00:00:00"/>
    <x v="0"/>
    <n v="1"/>
    <s v="EPC"/>
    <s v="Principal"/>
    <n v="3.5714285714285713E-3"/>
    <n v="51"/>
    <x v="5"/>
    <s v="Ok"/>
    <x v="0"/>
    <s v="OK"/>
    <x v="0"/>
    <x v="0"/>
    <x v="1"/>
    <s v="No Aplica"/>
  </r>
  <r>
    <n v="20101155588"/>
    <x v="55"/>
    <x v="35"/>
    <x v="740"/>
    <x v="742"/>
    <x v="716"/>
    <n v="1"/>
    <x v="149"/>
    <s v="ESTACION 26 SALIDA SUR"/>
    <s v="CALLE RIBEYRO"/>
    <x v="23"/>
    <x v="0"/>
    <s v=" - "/>
    <x v="2"/>
    <d v="2005-10-04T00:00:00"/>
    <x v="0"/>
    <n v="1"/>
    <s v="EPC"/>
    <s v="Principal"/>
    <n v="3.5714285714285713E-3"/>
    <n v="44"/>
    <x v="0"/>
    <s v="Ok"/>
    <x v="3"/>
    <s v="OK"/>
    <x v="0"/>
    <x v="0"/>
    <x v="1"/>
    <s v="No Aplica"/>
  </r>
  <r>
    <n v="20101155588"/>
    <x v="55"/>
    <x v="35"/>
    <x v="741"/>
    <x v="743"/>
    <x v="717"/>
    <n v="1"/>
    <x v="149"/>
    <s v="ESTACION 27 A"/>
    <s v="AV. PRÓCERES "/>
    <x v="11"/>
    <x v="0"/>
    <s v=" - "/>
    <x v="2"/>
    <d v="2021-12-31T00:00:00"/>
    <x v="0"/>
    <n v="1"/>
    <s v="EPC"/>
    <s v="Principal"/>
    <n v="3.5714285714285713E-3"/>
    <n v="44"/>
    <x v="0"/>
    <s v="Ok"/>
    <x v="0"/>
    <s v="OK"/>
    <x v="0"/>
    <x v="0"/>
    <x v="1"/>
    <s v="No Aplica"/>
  </r>
  <r>
    <n v="20101155588"/>
    <x v="55"/>
    <x v="35"/>
    <x v="742"/>
    <x v="744"/>
    <x v="164"/>
    <n v="1"/>
    <x v="149"/>
    <s v="ESTACION 27 A"/>
    <s v="UCV LOTE 25 ZONA L - HUAYCAN "/>
    <x v="100"/>
    <x v="0"/>
    <s v=" - "/>
    <x v="2"/>
    <d v="2021-08-10T00:00:00"/>
    <x v="0"/>
    <n v="1"/>
    <s v="EPC"/>
    <s v="Principal"/>
    <n v="3.5714285714285713E-3"/>
    <n v="49"/>
    <x v="0"/>
    <s v="Ok"/>
    <x v="1"/>
    <s v="OK"/>
    <x v="0"/>
    <x v="0"/>
    <x v="1"/>
    <s v="No Aplica"/>
  </r>
  <r>
    <n v="20101155588"/>
    <x v="55"/>
    <x v="35"/>
    <x v="743"/>
    <x v="745"/>
    <x v="718"/>
    <n v="1"/>
    <x v="149"/>
    <s v="ESTACION 27 B"/>
    <s v="MZCALT2 P PINOCHETO"/>
    <x v="63"/>
    <x v="0"/>
    <s v=" - "/>
    <x v="2"/>
    <d v="2019-09-01T00:00:00"/>
    <x v="0"/>
    <n v="1"/>
    <s v="EPC"/>
    <s v="Principal"/>
    <n v="3.5714285714285713E-3"/>
    <n v="45"/>
    <x v="0"/>
    <s v="Ok"/>
    <x v="6"/>
    <s v="OK"/>
    <x v="0"/>
    <x v="0"/>
    <x v="1"/>
    <s v="No Aplica"/>
  </r>
  <r>
    <n v="20101155588"/>
    <x v="55"/>
    <x v="35"/>
    <x v="744"/>
    <x v="746"/>
    <x v="719"/>
    <n v="1"/>
    <x v="149"/>
    <s v="ESTACION 27 B"/>
    <s v="UCV - 129 LOTE 43 ZONA H - HUAYCAN"/>
    <x v="126"/>
    <x v="0"/>
    <s v=" - "/>
    <x v="2"/>
    <d v="2018-06-29T00:00:00"/>
    <x v="0"/>
    <n v="1"/>
    <s v="EPC"/>
    <s v="Principal"/>
    <n v="3.5714285714285713E-3"/>
    <n v="52"/>
    <x v="5"/>
    <s v="Ok"/>
    <x v="1"/>
    <s v="OK"/>
    <x v="0"/>
    <x v="0"/>
    <x v="1"/>
    <s v="No Aplica"/>
  </r>
  <r>
    <n v="20101155588"/>
    <x v="55"/>
    <x v="35"/>
    <x v="745"/>
    <x v="747"/>
    <x v="720"/>
    <n v="1"/>
    <x v="149"/>
    <s v="OIP"/>
    <s v="MZL LOTE7 VALLE GRANDE "/>
    <x v="3"/>
    <x v="0"/>
    <s v=" - "/>
    <x v="2"/>
    <d v="2021-05-05T00:00:00"/>
    <x v="0"/>
    <n v="1"/>
    <s v="EPC"/>
    <s v="Principal"/>
    <n v="3.5714285714285713E-3"/>
    <n v="49"/>
    <x v="0"/>
    <s v="Ok"/>
    <x v="0"/>
    <s v="OK"/>
    <x v="0"/>
    <x v="0"/>
    <x v="1"/>
    <s v="No Aplica"/>
  </r>
  <r>
    <n v="20101155588"/>
    <x v="55"/>
    <x v="35"/>
    <x v="746"/>
    <x v="748"/>
    <x v="721"/>
    <n v="1"/>
    <x v="149"/>
    <s v="OIP"/>
    <s v="CALLE RAMON SAVAL 2014 INT.100 URB.MORERAS"/>
    <x v="31"/>
    <x v="1"/>
    <s v=" - "/>
    <x v="2"/>
    <d v="2020-08-07T00:00:00"/>
    <x v="0"/>
    <n v="1"/>
    <s v="EPC"/>
    <s v="Principal"/>
    <n v="3.5714285714285713E-3"/>
    <n v="49"/>
    <x v="0"/>
    <s v="Ok"/>
    <x v="2"/>
    <s v="OK"/>
    <x v="0"/>
    <x v="0"/>
    <x v="1"/>
    <s v="No Aplica"/>
  </r>
  <r>
    <n v="20101155588"/>
    <x v="55"/>
    <x v="35"/>
    <x v="747"/>
    <x v="749"/>
    <x v="722"/>
    <n v="1"/>
    <x v="149"/>
    <s v="ALMACEN DESVIOS"/>
    <s v="CALLE 20 DE AGOSTO MZ.M LT. 11 ASOC. FORTALEZA"/>
    <x v="100"/>
    <x v="0"/>
    <s v=" - "/>
    <x v="2"/>
    <d v="2022-09-21T00:00:00"/>
    <x v="0"/>
    <n v="1"/>
    <s v="EPC"/>
    <s v="Principal"/>
    <n v="3.5714285714285713E-3"/>
    <n v="52"/>
    <x v="5"/>
    <s v="Ok"/>
    <x v="1"/>
    <s v="OK"/>
    <x v="0"/>
    <x v="0"/>
    <x v="1"/>
    <s v="No Aplica"/>
  </r>
  <r>
    <n v="20101155588"/>
    <x v="55"/>
    <x v="35"/>
    <x v="748"/>
    <x v="750"/>
    <x v="723"/>
    <n v="1"/>
    <x v="149"/>
    <s v="ALMACEN DESVIOS"/>
    <s v="Av. Santa rosa n°618"/>
    <x v="63"/>
    <x v="0"/>
    <s v=" - "/>
    <x v="2"/>
    <d v="2022-06-25T00:00:00"/>
    <x v="0"/>
    <n v="1"/>
    <s v="EPC"/>
    <s v="Principal"/>
    <n v="3.5714285714285713E-3"/>
    <n v="28"/>
    <x v="3"/>
    <s v="Ok"/>
    <x v="6"/>
    <s v="OK"/>
    <x v="0"/>
    <x v="0"/>
    <x v="1"/>
    <s v="No Aplica"/>
  </r>
  <r>
    <n v="20101155588"/>
    <x v="55"/>
    <x v="35"/>
    <x v="749"/>
    <x v="751"/>
    <x v="724"/>
    <n v="1"/>
    <x v="149"/>
    <s v="DESCANSERO"/>
    <s v="URB. SAN ANTONIO DE CARAPONGO"/>
    <x v="60"/>
    <x v="0"/>
    <s v=" - "/>
    <x v="2"/>
    <d v="2021-09-10T00:00:00"/>
    <x v="0"/>
    <n v="1"/>
    <s v="EPC"/>
    <s v="Principal"/>
    <n v="3.5714285714285713E-3"/>
    <n v="24"/>
    <x v="3"/>
    <s v="Ok"/>
    <x v="0"/>
    <s v="OK"/>
    <x v="0"/>
    <x v="0"/>
    <x v="1"/>
    <s v="No Aplica"/>
  </r>
  <r>
    <n v="20101155588"/>
    <x v="55"/>
    <x v="35"/>
    <x v="750"/>
    <x v="752"/>
    <x v="725"/>
    <n v="1"/>
    <x v="149"/>
    <s v="DESCANSERO"/>
    <s v="URB. SAN ANTONIO DE CARAPONGO"/>
    <x v="60"/>
    <x v="0"/>
    <s v=" - "/>
    <x v="2"/>
    <d v="2018-09-14T00:00:00"/>
    <x v="0"/>
    <n v="1"/>
    <s v="EPC"/>
    <s v="Principal"/>
    <n v="3.5714285714285713E-3"/>
    <n v="30"/>
    <x v="3"/>
    <s v="Ok"/>
    <x v="0"/>
    <s v="OK"/>
    <x v="0"/>
    <x v="0"/>
    <x v="1"/>
    <s v="No Aplica"/>
  </r>
  <r>
    <n v="20101155588"/>
    <x v="55"/>
    <x v="35"/>
    <x v="751"/>
    <x v="753"/>
    <x v="726"/>
    <n v="1"/>
    <x v="149"/>
    <s v="DESCANSERO"/>
    <s v="AV. JORGE CHAVEZ"/>
    <x v="45"/>
    <x v="0"/>
    <s v=" - "/>
    <x v="2"/>
    <d v="2021-12-04T00:00:00"/>
    <x v="0"/>
    <n v="1"/>
    <s v="EPC"/>
    <s v="Principal"/>
    <n v="3.5714285714285713E-3"/>
    <n v="26"/>
    <x v="3"/>
    <s v="Ok"/>
    <x v="0"/>
    <s v="OK"/>
    <x v="0"/>
    <x v="0"/>
    <x v="1"/>
    <s v="No Aplica"/>
  </r>
  <r>
    <n v="20101155588"/>
    <x v="55"/>
    <x v="35"/>
    <x v="752"/>
    <x v="754"/>
    <x v="727"/>
    <n v="1"/>
    <x v="149"/>
    <s v="DESCANSERO"/>
    <s v="CALLE EL OLIMPO"/>
    <x v="11"/>
    <x v="0"/>
    <s v=" - "/>
    <x v="2"/>
    <d v="2022-03-28T00:00:00"/>
    <x v="0"/>
    <n v="1"/>
    <s v="EPC"/>
    <s v="Principal"/>
    <n v="3.5714285714285713E-3"/>
    <n v="27"/>
    <x v="3"/>
    <s v="Ok"/>
    <x v="0"/>
    <s v="OK"/>
    <x v="0"/>
    <x v="0"/>
    <x v="1"/>
    <s v="No Aplica"/>
  </r>
  <r>
    <n v="20101155588"/>
    <x v="55"/>
    <x v="35"/>
    <x v="753"/>
    <x v="755"/>
    <x v="728"/>
    <n v="1"/>
    <x v="149"/>
    <s v="DESCANSERO"/>
    <s v="AV. PRÓCERES "/>
    <x v="11"/>
    <x v="0"/>
    <s v=" - "/>
    <x v="2"/>
    <d v="2022-10-13T00:00:00"/>
    <x v="0"/>
    <n v="1"/>
    <s v="EPC"/>
    <s v="Principal"/>
    <n v="3.5714285714285713E-3"/>
    <n v="24"/>
    <x v="3"/>
    <s v="Ok"/>
    <x v="0"/>
    <s v="OK"/>
    <x v="0"/>
    <x v="0"/>
    <x v="1"/>
    <s v="No Aplica"/>
  </r>
  <r>
    <n v="20101155588"/>
    <x v="55"/>
    <x v="35"/>
    <x v="754"/>
    <x v="756"/>
    <x v="729"/>
    <n v="1"/>
    <x v="149"/>
    <s v="DESCANSERO"/>
    <s v="AA.HH LAS ROCAS DE BELLAVISTA"/>
    <x v="125"/>
    <x v="0"/>
    <s v=" - "/>
    <x v="2"/>
    <d v="2019-11-01T00:00:00"/>
    <x v="0"/>
    <n v="1"/>
    <s v="EPC"/>
    <s v="Principal"/>
    <n v="3.5714285714285713E-3"/>
    <n v="44"/>
    <x v="0"/>
    <s v="Ok"/>
    <x v="0"/>
    <s v="OK"/>
    <x v="0"/>
    <x v="0"/>
    <x v="1"/>
    <s v="No Aplica"/>
  </r>
  <r>
    <n v="20101155588"/>
    <x v="55"/>
    <x v="35"/>
    <x v="755"/>
    <x v="757"/>
    <x v="730"/>
    <n v="1"/>
    <x v="149"/>
    <s v="DESCANSERO"/>
    <s v="AV. BOSQUE HUANCA"/>
    <x v="23"/>
    <x v="0"/>
    <s v=" - "/>
    <x v="2"/>
    <d v="2021-11-05T00:00:00"/>
    <x v="0"/>
    <n v="1"/>
    <s v="EPC"/>
    <s v="Principal"/>
    <n v="3.5714285714285713E-3"/>
    <n v="42"/>
    <x v="0"/>
    <s v="Ok"/>
    <x v="3"/>
    <s v="OK"/>
    <x v="0"/>
    <x v="0"/>
    <x v="1"/>
    <s v="No Aplica"/>
  </r>
  <r>
    <n v="20101155588"/>
    <x v="55"/>
    <x v="35"/>
    <x v="756"/>
    <x v="758"/>
    <x v="731"/>
    <n v="1"/>
    <x v="149"/>
    <s v="DESCANSERO"/>
    <s v="CALLE ATENAS"/>
    <x v="11"/>
    <x v="0"/>
    <s v=" - "/>
    <x v="2"/>
    <d v="2018-02-01T00:00:00"/>
    <x v="0"/>
    <n v="1"/>
    <s v="EPC"/>
    <s v="Principal"/>
    <n v="3.5714285714285713E-3"/>
    <n v="36"/>
    <x v="4"/>
    <s v="Ok"/>
    <x v="0"/>
    <s v="OK"/>
    <x v="0"/>
    <x v="0"/>
    <x v="1"/>
    <s v="No Aplica"/>
  </r>
  <r>
    <n v="20101155588"/>
    <x v="55"/>
    <x v="35"/>
    <x v="757"/>
    <x v="759"/>
    <x v="732"/>
    <n v="1"/>
    <x v="149"/>
    <s v="DESCANSERO"/>
    <s v="AV. ALCAZAR 320"/>
    <x v="46"/>
    <x v="0"/>
    <s v=" - "/>
    <x v="2"/>
    <d v="2020-10-16T00:00:00"/>
    <x v="0"/>
    <n v="1"/>
    <s v="EPC"/>
    <s v="Principal"/>
    <n v="3.5714285714285713E-3"/>
    <n v="36"/>
    <x v="4"/>
    <s v="Ok"/>
    <x v="0"/>
    <s v="OK"/>
    <x v="0"/>
    <x v="0"/>
    <x v="1"/>
    <s v="No Aplica"/>
  </r>
  <r>
    <n v="20101155588"/>
    <x v="55"/>
    <x v="35"/>
    <x v="758"/>
    <x v="760"/>
    <x v="733"/>
    <n v="1"/>
    <x v="149"/>
    <s v="DESCANSERO"/>
    <s v="AV. LOS RUISEÑORES 222"/>
    <x v="63"/>
    <x v="0"/>
    <s v=" - "/>
    <x v="2"/>
    <d v="2022-11-16T00:00:00"/>
    <x v="0"/>
    <n v="1"/>
    <s v="EPC"/>
    <s v="Principal"/>
    <n v="3.5714285714285713E-3"/>
    <n v="31"/>
    <x v="3"/>
    <s v="Ok"/>
    <x v="6"/>
    <s v="OK"/>
    <x v="0"/>
    <x v="0"/>
    <x v="1"/>
    <s v="No Aplica"/>
  </r>
  <r>
    <n v="20101155588"/>
    <x v="55"/>
    <x v="35"/>
    <x v="759"/>
    <x v="761"/>
    <x v="734"/>
    <n v="1"/>
    <x v="149"/>
    <s v="DESCANSERO"/>
    <s v="CALLE EL CACTUS"/>
    <x v="23"/>
    <x v="0"/>
    <s v=" - "/>
    <x v="2"/>
    <d v="2022-01-14T00:00:00"/>
    <x v="0"/>
    <n v="1"/>
    <s v="EPC"/>
    <s v="Principal"/>
    <n v="3.5714285714285713E-3"/>
    <n v="21"/>
    <x v="1"/>
    <s v="Ok"/>
    <x v="3"/>
    <s v="OK"/>
    <x v="0"/>
    <x v="0"/>
    <x v="1"/>
    <s v="No Aplica"/>
  </r>
  <r>
    <n v="20101155588"/>
    <x v="55"/>
    <x v="35"/>
    <x v="760"/>
    <x v="762"/>
    <x v="735"/>
    <n v="1"/>
    <x v="149"/>
    <s v="DESCANSERO"/>
    <s v="AV. LA RIEL "/>
    <x v="127"/>
    <x v="1"/>
    <s v=" - "/>
    <x v="2"/>
    <d v="2018-11-05T00:00:00"/>
    <x v="0"/>
    <n v="1"/>
    <s v="EPC"/>
    <s v="Principal"/>
    <n v="3.5714285714285713E-3"/>
    <n v="43"/>
    <x v="0"/>
    <s v="Ok"/>
    <x v="1"/>
    <s v="OK"/>
    <x v="0"/>
    <x v="0"/>
    <x v="1"/>
    <s v="No Aplica"/>
  </r>
  <r>
    <n v="20101155588"/>
    <x v="55"/>
    <x v="35"/>
    <x v="761"/>
    <x v="763"/>
    <x v="736"/>
    <n v="1"/>
    <x v="149"/>
    <s v="DESCANSERO"/>
    <s v="CALLE ATENAS"/>
    <x v="11"/>
    <x v="0"/>
    <s v=" - "/>
    <x v="2"/>
    <d v="2022-11-09T00:00:00"/>
    <x v="0"/>
    <n v="1"/>
    <s v="EPC"/>
    <s v="Principal"/>
    <n v="3.5714285714285713E-3"/>
    <n v="53"/>
    <x v="5"/>
    <s v="Ok"/>
    <x v="0"/>
    <s v="OK"/>
    <x v="0"/>
    <x v="0"/>
    <x v="1"/>
    <s v="No Aplica"/>
  </r>
  <r>
    <n v="20101155588"/>
    <x v="55"/>
    <x v="35"/>
    <x v="762"/>
    <x v="764"/>
    <x v="737"/>
    <n v="1"/>
    <x v="149"/>
    <s v="DESCANSERO"/>
    <s v="AA.HH HIJO DE PERALES MZ K LT 16 "/>
    <x v="63"/>
    <x v="0"/>
    <s v=" - "/>
    <x v="2"/>
    <d v="2020-10-08T00:00:00"/>
    <x v="0"/>
    <n v="1"/>
    <s v="EPC"/>
    <s v="Principal"/>
    <n v="3.5714285714285713E-3"/>
    <n v="42"/>
    <x v="0"/>
    <s v="Ok"/>
    <x v="6"/>
    <s v="OK"/>
    <x v="0"/>
    <x v="0"/>
    <x v="1"/>
    <s v="No Aplica"/>
  </r>
  <r>
    <n v="20101155588"/>
    <x v="55"/>
    <x v="35"/>
    <x v="763"/>
    <x v="765"/>
    <x v="738"/>
    <n v="1"/>
    <x v="149"/>
    <s v="DESCANSERO"/>
    <s v="AV. METROPOLITANA"/>
    <x v="63"/>
    <x v="0"/>
    <s v=" - "/>
    <x v="2"/>
    <d v="2022-09-01T00:00:00"/>
    <x v="0"/>
    <n v="1"/>
    <s v="EPC"/>
    <s v="Principal"/>
    <n v="3.5714285714285713E-3"/>
    <n v="41"/>
    <x v="0"/>
    <s v="Ok"/>
    <x v="6"/>
    <s v="OK"/>
    <x v="0"/>
    <x v="0"/>
    <x v="1"/>
    <s v="No Aplica"/>
  </r>
  <r>
    <n v="20101155588"/>
    <x v="55"/>
    <x v="35"/>
    <x v="764"/>
    <x v="766"/>
    <x v="739"/>
    <n v="1"/>
    <x v="149"/>
    <s v="DESCANSERO"/>
    <s v="AV. ALCAZAR"/>
    <x v="52"/>
    <x v="0"/>
    <s v=" - "/>
    <x v="2"/>
    <d v="2023-01-11T00:00:00"/>
    <x v="0"/>
    <n v="1"/>
    <s v="EPC"/>
    <s v="Principal"/>
    <n v="3.5714285714285713E-3"/>
    <n v="28"/>
    <x v="3"/>
    <s v="Ok"/>
    <x v="0"/>
    <s v="OK"/>
    <x v="0"/>
    <x v="0"/>
    <x v="1"/>
    <s v="No Aplica"/>
  </r>
  <r>
    <n v="20101155588"/>
    <x v="55"/>
    <x v="35"/>
    <x v="765"/>
    <x v="767"/>
    <x v="740"/>
    <n v="1"/>
    <x v="149"/>
    <s v="GUILLERMO DANSEY"/>
    <s v="MZ L LT 3 AAHH PROG. VIV. DESARROLLO 2000"/>
    <x v="4"/>
    <x v="0"/>
    <s v=" - "/>
    <x v="2"/>
    <d v="2019-12-07T00:00:00"/>
    <x v="0"/>
    <n v="1"/>
    <s v="EPC"/>
    <s v="Principal"/>
    <n v="3.5714285714285713E-3"/>
    <n v="47"/>
    <x v="0"/>
    <s v="Ok"/>
    <x v="2"/>
    <s v="OK"/>
    <x v="0"/>
    <x v="0"/>
    <x v="1"/>
    <s v="No Aplica"/>
  </r>
  <r>
    <n v="20101155588"/>
    <x v="55"/>
    <x v="35"/>
    <x v="766"/>
    <x v="768"/>
    <x v="741"/>
    <n v="1"/>
    <x v="149"/>
    <s v="GUILLERMO DANSEY"/>
    <s v="CALLE LOS CONQUISTADORES AA.HH FRANCISCO BOLOGNESI MZ J LT 16"/>
    <x v="31"/>
    <x v="0"/>
    <s v=" - "/>
    <x v="2"/>
    <d v="2018-04-01T00:00:00"/>
    <x v="0"/>
    <n v="1"/>
    <s v="EPC"/>
    <s v="Principal"/>
    <n v="3.5714285714285713E-3"/>
    <n v="43"/>
    <x v="0"/>
    <s v="Ok"/>
    <x v="2"/>
    <s v="OK"/>
    <x v="0"/>
    <x v="0"/>
    <x v="1"/>
    <s v="No Aplica"/>
  </r>
  <r>
    <n v="20101155588"/>
    <x v="55"/>
    <x v="35"/>
    <x v="767"/>
    <x v="769"/>
    <x v="742"/>
    <n v="1"/>
    <x v="101"/>
    <s v="GUILLERMO DANSEY"/>
    <s v="AVENIDA MARIANO CORNEJO 623"/>
    <x v="128"/>
    <x v="0"/>
    <s v=" - "/>
    <x v="2"/>
    <s v="08//01/2018"/>
    <x v="0"/>
    <n v="1"/>
    <s v="EPC"/>
    <s v="Principal"/>
    <n v="3.5714285714285713E-3"/>
    <n v="37"/>
    <x v="4"/>
    <s v="Ok"/>
    <x v="0"/>
    <s v="OK"/>
    <x v="0"/>
    <x v="0"/>
    <x v="1"/>
    <s v="No Aplica"/>
  </r>
  <r>
    <n v="20101155588"/>
    <x v="55"/>
    <x v="35"/>
    <x v="768"/>
    <x v="770"/>
    <x v="473"/>
    <n v="1"/>
    <x v="149"/>
    <s v="GUILLERMO DANSEY"/>
    <s v="CALLE STA MARIA JICAMARCA"/>
    <x v="60"/>
    <x v="0"/>
    <s v=" - "/>
    <x v="2"/>
    <d v="2021-10-07T00:00:00"/>
    <x v="0"/>
    <n v="1"/>
    <s v="EPC"/>
    <s v="Principal"/>
    <n v="3.5714285714285713E-3"/>
    <n v="26"/>
    <x v="3"/>
    <s v="Ok"/>
    <x v="0"/>
    <s v="OK"/>
    <x v="0"/>
    <x v="0"/>
    <x v="1"/>
    <s v="No Aplica"/>
  </r>
  <r>
    <n v="20101155588"/>
    <x v="55"/>
    <x v="35"/>
    <x v="769"/>
    <x v="771"/>
    <x v="743"/>
    <n v="1"/>
    <x v="149"/>
    <s v="GUILLERMO DANSEY"/>
    <s v="CASA BLANCA"/>
    <x v="3"/>
    <x v="0"/>
    <s v=" - "/>
    <x v="2"/>
    <d v="2021-09-16T00:00:00"/>
    <x v="0"/>
    <n v="1"/>
    <s v="EPC"/>
    <s v="Principal"/>
    <n v="3.5714285714285713E-3"/>
    <n v="63"/>
    <x v="2"/>
    <s v="Ok"/>
    <x v="0"/>
    <s v="OK"/>
    <x v="0"/>
    <x v="0"/>
    <x v="1"/>
    <s v="No Aplica"/>
  </r>
  <r>
    <n v="20101155588"/>
    <x v="55"/>
    <x v="35"/>
    <x v="770"/>
    <x v="772"/>
    <x v="744"/>
    <n v="1"/>
    <x v="149"/>
    <s v="GUILLERMO DANSEY"/>
    <s v="CALLE LOS CIPRECES"/>
    <x v="60"/>
    <x v="0"/>
    <s v=" - "/>
    <x v="2"/>
    <d v="2022-05-01T00:00:00"/>
    <x v="0"/>
    <n v="1"/>
    <s v="EPC"/>
    <s v="Principal"/>
    <n v="3.5714285714285713E-3"/>
    <n v="44"/>
    <x v="0"/>
    <s v="Ok"/>
    <x v="0"/>
    <s v="OK"/>
    <x v="0"/>
    <x v="0"/>
    <x v="1"/>
    <s v="No Aplica"/>
  </r>
  <r>
    <n v="20101155588"/>
    <x v="55"/>
    <x v="35"/>
    <x v="771"/>
    <x v="773"/>
    <x v="745"/>
    <n v="1"/>
    <x v="149"/>
    <s v="ESTACION 20.A VESTIBULO"/>
    <s v="AAHH VALLE HERMOSO"/>
    <x v="9"/>
    <x v="1"/>
    <s v=" - "/>
    <x v="2"/>
    <d v="2021-10-09T00:00:00"/>
    <x v="0"/>
    <n v="1"/>
    <s v="EPC"/>
    <s v="Principal"/>
    <n v="3.5714285714285713E-3"/>
    <n v="41"/>
    <x v="0"/>
    <s v="Ok"/>
    <x v="0"/>
    <s v="OK"/>
    <x v="0"/>
    <x v="0"/>
    <x v="1"/>
    <s v="No Aplica"/>
  </r>
  <r>
    <n v="20101155588"/>
    <x v="55"/>
    <x v="35"/>
    <x v="772"/>
    <x v="774"/>
    <x v="746"/>
    <n v="1"/>
    <x v="149"/>
    <s v="ESTACION 20.A VESTIBULO"/>
    <s v="Av. Santa rosa n°618"/>
    <x v="63"/>
    <x v="0"/>
    <s v=" - "/>
    <x v="2"/>
    <d v="2022-02-10T00:00:00"/>
    <x v="0"/>
    <n v="1"/>
    <s v="EPC"/>
    <s v="Principal"/>
    <n v="3.5714285714285713E-3"/>
    <n v="24"/>
    <x v="3"/>
    <s v="Ok"/>
    <x v="6"/>
    <s v="OK"/>
    <x v="0"/>
    <x v="0"/>
    <x v="1"/>
    <s v="No Aplica"/>
  </r>
  <r>
    <n v="20101155588"/>
    <x v="55"/>
    <x v="35"/>
    <x v="773"/>
    <x v="775"/>
    <x v="747"/>
    <n v="1"/>
    <x v="149"/>
    <s v="ESTACION 21.A VESTIBULO"/>
    <s v="1RA ETAPA EL PORTILLO MZ R LT 20 "/>
    <x v="60"/>
    <x v="0"/>
    <s v=" - "/>
    <x v="2"/>
    <d v="2021-05-22T00:00:00"/>
    <x v="0"/>
    <n v="1"/>
    <s v="EPC"/>
    <s v="Principal"/>
    <n v="3.5714285714285713E-3"/>
    <n v="42"/>
    <x v="0"/>
    <s v="Ok"/>
    <x v="0"/>
    <s v="OK"/>
    <x v="0"/>
    <x v="0"/>
    <x v="1"/>
    <s v="No Aplica"/>
  </r>
  <r>
    <n v="20101155588"/>
    <x v="55"/>
    <x v="35"/>
    <x v="774"/>
    <x v="776"/>
    <x v="748"/>
    <n v="1"/>
    <x v="149"/>
    <s v="ESTACION 21.B VESTIBULO"/>
    <s v="URB. SAN ANTONIO DE CARAPONGO"/>
    <x v="60"/>
    <x v="0"/>
    <s v=" - "/>
    <x v="2"/>
    <d v="2021-06-01T00:00:00"/>
    <x v="0"/>
    <n v="1"/>
    <s v="EPC"/>
    <s v="Principal"/>
    <n v="3.5714285714285713E-3"/>
    <n v="33"/>
    <x v="4"/>
    <s v="Ok"/>
    <x v="0"/>
    <s v="OK"/>
    <x v="0"/>
    <x v="0"/>
    <x v="1"/>
    <s v="No Aplica"/>
  </r>
  <r>
    <n v="20101155588"/>
    <x v="55"/>
    <x v="35"/>
    <x v="775"/>
    <x v="777"/>
    <x v="312"/>
    <n v="1"/>
    <x v="149"/>
    <s v="ESTACION 22.A VESTIBULO"/>
    <s v="CAJA DE AGUA"/>
    <x v="3"/>
    <x v="0"/>
    <s v=" - "/>
    <x v="2"/>
    <d v="2022-06-15T00:00:00"/>
    <x v="0"/>
    <n v="1"/>
    <s v="EPC"/>
    <s v="Principal"/>
    <n v="3.5714285714285713E-3"/>
    <n v="45"/>
    <x v="0"/>
    <s v="Ok"/>
    <x v="0"/>
    <s v="OK"/>
    <x v="0"/>
    <x v="0"/>
    <x v="1"/>
    <s v="No Aplica"/>
  </r>
  <r>
    <n v="20101155588"/>
    <x v="55"/>
    <x v="35"/>
    <x v="776"/>
    <x v="778"/>
    <x v="749"/>
    <n v="1"/>
    <x v="149"/>
    <s v="ESTACION 22.B VESTIBULO"/>
    <s v="JR. TACNA 240"/>
    <x v="8"/>
    <x v="0"/>
    <s v=" - "/>
    <x v="2"/>
    <d v="2021-08-10T00:00:00"/>
    <x v="0"/>
    <n v="1"/>
    <s v="EPC"/>
    <s v="Principal"/>
    <n v="3.5714285714285713E-3"/>
    <n v="26"/>
    <x v="3"/>
    <s v="Ok"/>
    <x v="0"/>
    <s v="OK"/>
    <x v="0"/>
    <x v="0"/>
    <x v="1"/>
    <s v="No Aplica"/>
  </r>
  <r>
    <n v="20101155588"/>
    <x v="55"/>
    <x v="35"/>
    <x v="777"/>
    <x v="779"/>
    <x v="750"/>
    <n v="1"/>
    <x v="149"/>
    <s v="ESTACION 23.A VESTIBULO"/>
    <s v="URB. SANTA MARIA  AV. LOS EUCALIPOS  S/N "/>
    <x v="118"/>
    <x v="0"/>
    <s v=" - "/>
    <x v="2"/>
    <d v="2020-10-10T00:00:00"/>
    <x v="0"/>
    <n v="1"/>
    <s v="EPC"/>
    <s v="Principal"/>
    <n v="3.5714285714285713E-3"/>
    <n v="43"/>
    <x v="0"/>
    <s v="Ok"/>
    <x v="0"/>
    <s v="OK"/>
    <x v="0"/>
    <x v="0"/>
    <x v="1"/>
    <s v="No Aplica"/>
  </r>
  <r>
    <n v="20101155588"/>
    <x v="55"/>
    <x v="35"/>
    <x v="778"/>
    <x v="780"/>
    <x v="751"/>
    <n v="1"/>
    <x v="149"/>
    <s v="ESTACION 23.A VESTIBULO"/>
    <s v="AV. ALCAZAR "/>
    <x v="52"/>
    <x v="0"/>
    <s v=" - "/>
    <x v="2"/>
    <d v="2022-02-04T00:00:00"/>
    <x v="0"/>
    <n v="1"/>
    <s v="EPC"/>
    <s v="Principal"/>
    <n v="3.5714285714285713E-3"/>
    <n v="27"/>
    <x v="3"/>
    <s v="Ok"/>
    <x v="0"/>
    <s v="OK"/>
    <x v="0"/>
    <x v="0"/>
    <x v="1"/>
    <s v="No Aplica"/>
  </r>
  <r>
    <n v="20101155588"/>
    <x v="55"/>
    <x v="35"/>
    <x v="779"/>
    <x v="781"/>
    <x v="752"/>
    <n v="1"/>
    <x v="149"/>
    <s v="ESTACION 24.A VESTIBULO"/>
    <s v="SAN LORENZO "/>
    <x v="123"/>
    <x v="0"/>
    <s v=" - "/>
    <x v="2"/>
    <d v="2022-11-21T00:00:00"/>
    <x v="0"/>
    <n v="1"/>
    <s v="EPC"/>
    <s v="Principal"/>
    <n v="3.5714285714285713E-3"/>
    <n v="28"/>
    <x v="3"/>
    <s v="Ok"/>
    <x v="0"/>
    <s v="OK"/>
    <x v="0"/>
    <x v="0"/>
    <x v="1"/>
    <s v="No Aplica"/>
  </r>
  <r>
    <n v="20101155588"/>
    <x v="55"/>
    <x v="35"/>
    <x v="780"/>
    <x v="782"/>
    <x v="753"/>
    <n v="1"/>
    <x v="149"/>
    <s v="ESTACION 24.A VESTIBULO"/>
    <s v="AV. LOS EUCALIPTOS "/>
    <x v="63"/>
    <x v="0"/>
    <s v=" - "/>
    <x v="2"/>
    <d v="2022-11-13T00:00:00"/>
    <x v="0"/>
    <n v="1"/>
    <s v="EPC"/>
    <s v="Principal"/>
    <n v="3.5714285714285713E-3"/>
    <n v="23"/>
    <x v="1"/>
    <s v="Ok"/>
    <x v="6"/>
    <s v="OK"/>
    <x v="0"/>
    <x v="0"/>
    <x v="1"/>
    <s v="No Aplica"/>
  </r>
  <r>
    <n v="20101155588"/>
    <x v="55"/>
    <x v="35"/>
    <x v="781"/>
    <x v="783"/>
    <x v="754"/>
    <n v="1"/>
    <x v="149"/>
    <s v="ESTACION 24.B VESTIBULO"/>
    <s v="AV. LOS EUCALIPOS  S/N "/>
    <x v="118"/>
    <x v="0"/>
    <s v=" - "/>
    <x v="2"/>
    <d v="2022-11-30T00:00:00"/>
    <x v="0"/>
    <n v="1"/>
    <s v="EPC"/>
    <s v="Principal"/>
    <n v="3.5714285714285713E-3"/>
    <n v="30"/>
    <x v="3"/>
    <s v="Ok"/>
    <x v="0"/>
    <s v="OK"/>
    <x v="0"/>
    <x v="0"/>
    <x v="1"/>
    <s v="No Aplica"/>
  </r>
  <r>
    <n v="20101155588"/>
    <x v="55"/>
    <x v="35"/>
    <x v="782"/>
    <x v="784"/>
    <x v="755"/>
    <n v="1"/>
    <x v="149"/>
    <s v="ESTACION 24.B VESTIBULO"/>
    <s v="SAN LORENZO "/>
    <x v="129"/>
    <x v="0"/>
    <s v=" - "/>
    <x v="2"/>
    <d v="2021-08-22T00:00:00"/>
    <x v="0"/>
    <n v="1"/>
    <s v="EPC"/>
    <s v="Principal"/>
    <n v="3.5714285714285713E-3"/>
    <n v="35"/>
    <x v="4"/>
    <s v="Ok"/>
    <x v="1"/>
    <s v="OK"/>
    <x v="0"/>
    <x v="0"/>
    <x v="1"/>
    <s v="No Aplica"/>
  </r>
  <r>
    <n v="20101155588"/>
    <x v="55"/>
    <x v="35"/>
    <x v="783"/>
    <x v="785"/>
    <x v="756"/>
    <n v="1"/>
    <x v="149"/>
    <s v="ANDEN 21"/>
    <s v="AV NICLOAS AYLLON 1020"/>
    <x v="123"/>
    <x v="0"/>
    <s v=" - "/>
    <x v="2"/>
    <d v="2020-11-09T00:00:00"/>
    <x v="0"/>
    <n v="1"/>
    <s v="EPC"/>
    <s v="Principal"/>
    <n v="3.5714285714285713E-3"/>
    <n v="57"/>
    <x v="5"/>
    <s v="Ok"/>
    <x v="0"/>
    <s v="OK"/>
    <x v="0"/>
    <x v="0"/>
    <x v="1"/>
    <s v="No Aplica"/>
  </r>
  <r>
    <n v="20101155588"/>
    <x v="55"/>
    <x v="35"/>
    <x v="784"/>
    <x v="786"/>
    <x v="757"/>
    <n v="1"/>
    <x v="149"/>
    <s v="ANDEN 22"/>
    <s v="URB. SAN ANTONIO DE CARAPONGO"/>
    <x v="60"/>
    <x v="0"/>
    <s v=" - "/>
    <x v="2"/>
    <d v="2021-04-12T00:00:00"/>
    <x v="0"/>
    <n v="1"/>
    <s v="EPC"/>
    <s v="Principal"/>
    <n v="3.5714285714285713E-3"/>
    <n v="60"/>
    <x v="2"/>
    <s v="Ok"/>
    <x v="0"/>
    <s v="OK"/>
    <x v="0"/>
    <x v="0"/>
    <x v="1"/>
    <s v="No Aplica"/>
  </r>
  <r>
    <n v="20101155588"/>
    <x v="55"/>
    <x v="35"/>
    <x v="785"/>
    <x v="787"/>
    <x v="758"/>
    <n v="1"/>
    <x v="149"/>
    <s v="ANDEN 23"/>
    <s v="2DA ETAPA EL PORTILLO MZ B LT 15 "/>
    <x v="60"/>
    <x v="0"/>
    <s v=" - "/>
    <x v="2"/>
    <d v="2020-03-06T00:00:00"/>
    <x v="0"/>
    <n v="1"/>
    <s v="EPC"/>
    <s v="Principal"/>
    <n v="3.5714285714285713E-3"/>
    <n v="25"/>
    <x v="3"/>
    <s v="Ok"/>
    <x v="0"/>
    <s v="OK"/>
    <x v="0"/>
    <x v="0"/>
    <x v="1"/>
    <s v="No Aplica"/>
  </r>
  <r>
    <n v="20101155588"/>
    <x v="55"/>
    <x v="35"/>
    <x v="786"/>
    <x v="788"/>
    <x v="759"/>
    <n v="1"/>
    <x v="149"/>
    <s v="ESTACION 20 -PLATAFORMA"/>
    <s v="AAHH SOL Y PROGRESO "/>
    <x v="130"/>
    <x v="0"/>
    <s v=" - "/>
    <x v="2"/>
    <d v="2021-02-01T00:00:00"/>
    <x v="0"/>
    <n v="1"/>
    <s v="EPC"/>
    <s v="Principal"/>
    <n v="3.5714285714285713E-3"/>
    <n v="55"/>
    <x v="5"/>
    <s v="Ok"/>
    <x v="0"/>
    <s v="OK"/>
    <x v="0"/>
    <x v="0"/>
    <x v="1"/>
    <s v="No Aplica"/>
  </r>
  <r>
    <n v="20101155588"/>
    <x v="55"/>
    <x v="35"/>
    <x v="787"/>
    <x v="789"/>
    <x v="760"/>
    <n v="2"/>
    <x v="149"/>
    <s v="ESTACION 24 -PLATAFORMA"/>
    <s v="PSJ LEONCIO PRADO"/>
    <x v="9"/>
    <x v="1"/>
    <s v=" - "/>
    <x v="2"/>
    <d v="2022-06-16T00:00:00"/>
    <x v="0"/>
    <n v="1"/>
    <s v="EPC"/>
    <s v="Principal"/>
    <n v="3.5714285714285713E-3"/>
    <n v="22"/>
    <x v="1"/>
    <s v="Ok"/>
    <x v="0"/>
    <s v="OK"/>
    <x v="0"/>
    <x v="0"/>
    <x v="1"/>
    <s v="No Aplica"/>
  </r>
  <r>
    <s v="20603245246"/>
    <x v="2"/>
    <x v="2"/>
    <x v="788"/>
    <x v="790"/>
    <x v="761"/>
    <n v="1"/>
    <x v="95"/>
    <s v="E-10,  E-11"/>
    <s v="Alejandro Deustua 159"/>
    <x v="13"/>
    <x v="0"/>
    <s v="Vigente"/>
    <x v="2"/>
    <d v="2020-12-09T00:00:00"/>
    <x v="0"/>
    <n v="2"/>
    <s v="CJV"/>
    <s v="Principal"/>
    <n v="0.2"/>
    <n v="69"/>
    <x v="2"/>
    <s v="Ok"/>
    <x v="0"/>
    <s v="OK"/>
    <x v="0"/>
    <x v="0"/>
    <x v="1"/>
    <s v="No Aplica"/>
  </r>
  <r>
    <s v="20603245246"/>
    <x v="2"/>
    <x v="2"/>
    <x v="789"/>
    <x v="791"/>
    <x v="762"/>
    <n v="1"/>
    <x v="98"/>
    <s v="E-04, E-09, E-11, PATIO TALLER,  PLANTA DOVELAS"/>
    <s v="Calle 25 MZ E Prim Etapa Lt 18 AH Los Jasminez de Naranjal Etap 1"/>
    <x v="11"/>
    <x v="0"/>
    <s v="Vigente"/>
    <x v="2"/>
    <d v="2022-03-01T00:00:00"/>
    <x v="0"/>
    <n v="2"/>
    <s v="CJV"/>
    <s v="Principal"/>
    <n v="0.2"/>
    <n v="43"/>
    <x v="0"/>
    <s v="Ok"/>
    <x v="0"/>
    <s v="OK"/>
    <x v="0"/>
    <x v="0"/>
    <x v="1"/>
    <s v="No Aplica"/>
  </r>
  <r>
    <s v="20603245246"/>
    <x v="2"/>
    <x v="2"/>
    <x v="790"/>
    <x v="792"/>
    <x v="763"/>
    <n v="1"/>
    <x v="23"/>
    <s v="E-06, PV04 - 1 B  RAMAL04"/>
    <s v="Av. Las Gaviotas Mz 8  Lt 1-D"/>
    <x v="18"/>
    <x v="0"/>
    <s v="Vigente"/>
    <x v="2"/>
    <d v="2020-12-09T00:00:00"/>
    <x v="0"/>
    <n v="2"/>
    <s v="CJV"/>
    <s v="Principal"/>
    <n v="0.2"/>
    <n v="37"/>
    <x v="4"/>
    <s v="Ok"/>
    <x v="0"/>
    <s v="OK"/>
    <x v="0"/>
    <x v="0"/>
    <x v="1"/>
    <s v="No Aplica"/>
  </r>
  <r>
    <s v="20600599829"/>
    <x v="56"/>
    <x v="2"/>
    <x v="791"/>
    <x v="793"/>
    <x v="764"/>
    <n v="1"/>
    <x v="27"/>
    <s v="E-10,  E-11"/>
    <s v="Jr. Parque Madre de Dios 353"/>
    <x v="5"/>
    <x v="0"/>
    <s v="Vigente"/>
    <x v="2"/>
    <d v="2023-07-11T00:00:00"/>
    <x v="0"/>
    <n v="1"/>
    <s v="CJV"/>
    <s v="Secundaria"/>
    <n v="0.2"/>
    <n v="37"/>
    <x v="4"/>
    <s v="Ok"/>
    <x v="0"/>
    <s v="OK"/>
    <x v="0"/>
    <x v="0"/>
    <x v="1"/>
    <s v="No Aplica"/>
  </r>
  <r>
    <n v="20600111354"/>
    <x v="7"/>
    <x v="7"/>
    <x v="792"/>
    <x v="794"/>
    <x v="765"/>
    <n v="2"/>
    <x v="10"/>
    <s v=" ESTACION 12/ESTACION 09"/>
    <s v="MZ I LT 6 SECTOR 2 GRUPO 23-A"/>
    <x v="45"/>
    <x v="0"/>
    <m/>
    <x v="2"/>
    <d v="2019-08-10T00:00:00"/>
    <x v="0"/>
    <n v="4"/>
    <s v="CJV"/>
    <s v="Principal"/>
    <n v="6.6666666666666671E-3"/>
    <n v="39"/>
    <x v="4"/>
    <s v="Ok"/>
    <x v="0"/>
    <s v="OK"/>
    <x v="0"/>
    <x v="0"/>
    <x v="1"/>
    <s v="No Aplica"/>
  </r>
  <r>
    <n v="20600111354"/>
    <x v="7"/>
    <x v="7"/>
    <x v="793"/>
    <x v="795"/>
    <x v="766"/>
    <n v="1"/>
    <x v="64"/>
    <s v="ESTACION11/TVPM"/>
    <s v="CACERIO VILLA TANIN"/>
    <x v="63"/>
    <x v="0"/>
    <m/>
    <x v="2"/>
    <d v="2019-08-06T00:00:00"/>
    <x v="0"/>
    <n v="1"/>
    <s v="CJV"/>
    <s v="Principal"/>
    <n v="6.6666666666666671E-3"/>
    <n v="40"/>
    <x v="4"/>
    <s v="Ok"/>
    <x v="6"/>
    <s v="OK"/>
    <x v="0"/>
    <x v="0"/>
    <x v="1"/>
    <s v="No Aplica"/>
  </r>
  <r>
    <n v="20600111354"/>
    <x v="7"/>
    <x v="7"/>
    <x v="794"/>
    <x v="796"/>
    <x v="767"/>
    <n v="2"/>
    <x v="10"/>
    <s v="ESTACION 09 / ESTACION 11"/>
    <s v="MZ K LT 16 DISTRITO DE PACHACAMAC"/>
    <x v="28"/>
    <x v="0"/>
    <m/>
    <x v="2"/>
    <d v="2020-07-18T00:00:00"/>
    <x v="0"/>
    <n v="4"/>
    <s v="CJV"/>
    <s v="Principal"/>
    <n v="6.6666666666666671E-3"/>
    <n v="35"/>
    <x v="4"/>
    <s v="Ok"/>
    <x v="0"/>
    <s v="OK"/>
    <x v="0"/>
    <x v="0"/>
    <x v="1"/>
    <s v="No Aplica"/>
  </r>
  <r>
    <n v="20600111354"/>
    <x v="7"/>
    <x v="7"/>
    <x v="795"/>
    <x v="797"/>
    <x v="768"/>
    <n v="2"/>
    <x v="10"/>
    <s v=" ESTACION 11 / TVPM / ESTACION 09"/>
    <s v="MZ J LT 02 LA PASCANA - DISTRITO DE COMAS"/>
    <x v="37"/>
    <x v="0"/>
    <m/>
    <x v="2"/>
    <d v="2020-07-18T00:00:00"/>
    <x v="0"/>
    <n v="4"/>
    <s v="CJV"/>
    <s v="Principal"/>
    <n v="6.6666666666666671E-3"/>
    <n v="47"/>
    <x v="0"/>
    <s v="Ok"/>
    <x v="0"/>
    <s v="OK"/>
    <x v="0"/>
    <x v="0"/>
    <x v="1"/>
    <s v="No Aplica"/>
  </r>
  <r>
    <n v="20600111354"/>
    <x v="7"/>
    <x v="7"/>
    <x v="796"/>
    <x v="798"/>
    <x v="769"/>
    <n v="1"/>
    <x v="64"/>
    <s v="DOVELAS"/>
    <s v="LADERAS DE VILLA MZ N LT 4"/>
    <x v="21"/>
    <x v="0"/>
    <m/>
    <x v="2"/>
    <d v="2019-08-06T00:00:00"/>
    <x v="0"/>
    <n v="1"/>
    <s v="CJV"/>
    <s v="Principal"/>
    <n v="6.6666666666666671E-3"/>
    <n v="36"/>
    <x v="4"/>
    <s v="Ok"/>
    <x v="0"/>
    <s v="OK"/>
    <x v="0"/>
    <x v="0"/>
    <x v="1"/>
    <s v="No Aplica"/>
  </r>
  <r>
    <n v="20600111354"/>
    <x v="7"/>
    <x v="7"/>
    <x v="797"/>
    <x v="799"/>
    <x v="770"/>
    <n v="1"/>
    <x v="2"/>
    <s v="DOVELAS"/>
    <s v="A.H. HIJOS DE MIGUEL GRAU II MZ. C LT. 11"/>
    <x v="61"/>
    <x v="0"/>
    <m/>
    <x v="2"/>
    <d v="2019-08-06T00:00:00"/>
    <x v="0"/>
    <n v="4"/>
    <s v="CJV"/>
    <s v="Principal"/>
    <n v="6.6666666666666671E-3"/>
    <n v="40"/>
    <x v="4"/>
    <s v="Ok"/>
    <x v="0"/>
    <s v="OK"/>
    <x v="0"/>
    <x v="0"/>
    <x v="1"/>
    <s v="No Aplica"/>
  </r>
  <r>
    <n v="20600111354"/>
    <x v="7"/>
    <x v="7"/>
    <x v="798"/>
    <x v="800"/>
    <x v="771"/>
    <n v="2"/>
    <x v="10"/>
    <s v="ESTACION 01/DOVELAS/ ESTACION 02"/>
    <s v="CALLE FRANCISCO BOLOGNESI MZ. B LT. 21 URB. SANTA CRUZ"/>
    <x v="31"/>
    <x v="0"/>
    <m/>
    <x v="2"/>
    <d v="2019-08-07T00:00:00"/>
    <x v="0"/>
    <n v="4"/>
    <s v="CJV"/>
    <s v="Principal"/>
    <n v="6.6666666666666671E-3"/>
    <n v="56"/>
    <x v="5"/>
    <s v="Ok"/>
    <x v="2"/>
    <s v="OK"/>
    <x v="0"/>
    <x v="0"/>
    <x v="1"/>
    <s v="No Aplica"/>
  </r>
  <r>
    <n v="20600111354"/>
    <x v="7"/>
    <x v="7"/>
    <x v="799"/>
    <x v="801"/>
    <x v="772"/>
    <n v="2"/>
    <x v="2"/>
    <s v="TVPM/DOVELAS"/>
    <s v="PASSAJE 2 MZ D LT 20 AA.HH MICAELA BASTIDAS N° 03 -  ATE"/>
    <x v="2"/>
    <x v="0"/>
    <m/>
    <x v="2"/>
    <d v="2020-08-20T00:00:00"/>
    <x v="0"/>
    <n v="4"/>
    <s v="CJV"/>
    <s v="Principal"/>
    <n v="6.6666666666666671E-3"/>
    <n v="28"/>
    <x v="3"/>
    <s v="Ok"/>
    <x v="1"/>
    <s v="OK"/>
    <x v="0"/>
    <x v="0"/>
    <x v="1"/>
    <s v="No Aplica"/>
  </r>
  <r>
    <n v="20600111354"/>
    <x v="7"/>
    <x v="7"/>
    <x v="800"/>
    <x v="802"/>
    <x v="773"/>
    <n v="1"/>
    <x v="151"/>
    <s v=" ESTACION 01 /DOVELAS"/>
    <s v="JR. ALMIRANTE MARTIN JORGE GUISEN 484-CERCADO MZ G LT 6 -  CALLAO"/>
    <x v="131"/>
    <x v="1"/>
    <m/>
    <x v="2"/>
    <d v="2020-08-19T00:00:00"/>
    <x v="0"/>
    <n v="1"/>
    <s v="CJV"/>
    <s v="Principal"/>
    <n v="6.6666666666666671E-3"/>
    <n v="47"/>
    <x v="0"/>
    <s v="Ok"/>
    <x v="2"/>
    <s v="OK"/>
    <x v="0"/>
    <x v="0"/>
    <x v="1"/>
    <s v="No Aplica"/>
  </r>
  <r>
    <n v="20600111354"/>
    <x v="7"/>
    <x v="7"/>
    <x v="801"/>
    <x v="803"/>
    <x v="214"/>
    <n v="1"/>
    <x v="64"/>
    <s v=" ESTACION 01 / ESTACION 02"/>
    <s v="CALLE  19 DE MARZO 107 URB. SANTA ROSA -  RIMAC"/>
    <x v="52"/>
    <x v="0"/>
    <m/>
    <x v="2"/>
    <d v="2020-08-01T00:00:00"/>
    <x v="0"/>
    <n v="1"/>
    <s v="CJV"/>
    <s v="Principal"/>
    <n v="6.6666666666666671E-3"/>
    <n v="34"/>
    <x v="4"/>
    <s v="Ok"/>
    <x v="0"/>
    <s v="OK"/>
    <x v="0"/>
    <x v="0"/>
    <x v="1"/>
    <s v="No Aplica"/>
  </r>
  <r>
    <n v="20600111354"/>
    <x v="7"/>
    <x v="7"/>
    <x v="802"/>
    <x v="804"/>
    <x v="774"/>
    <n v="1"/>
    <x v="64"/>
    <s v=" ESTACION 09/ESTACION 12"/>
    <s v="SECTOR 17-LT 18 EL PINO"/>
    <x v="70"/>
    <x v="0"/>
    <m/>
    <x v="2"/>
    <d v="2020-09-25T00:00:00"/>
    <x v="0"/>
    <n v="1"/>
    <s v="CJV"/>
    <s v="Principal"/>
    <n v="6.6666666666666671E-3"/>
    <n v="50"/>
    <x v="5"/>
    <s v="Ok"/>
    <x v="7"/>
    <s v="OK"/>
    <x v="0"/>
    <x v="0"/>
    <x v="1"/>
    <s v="No Aplica"/>
  </r>
  <r>
    <n v="20600111354"/>
    <x v="7"/>
    <x v="7"/>
    <x v="803"/>
    <x v="805"/>
    <x v="775"/>
    <n v="1"/>
    <x v="64"/>
    <s v="ESTACION 01 / ESTACION 03/ESTACION 11 "/>
    <s v="SAN LUIS-DISTRITO DE SAN LUIS-DEPARTAMENTTO DE ANCASH"/>
    <x v="81"/>
    <x v="0"/>
    <m/>
    <x v="2"/>
    <d v="2020-09-25T00:00:00"/>
    <x v="0"/>
    <n v="1"/>
    <s v="CJV"/>
    <s v="Principal"/>
    <n v="6.6666666666666671E-3"/>
    <n v="27"/>
    <x v="3"/>
    <s v="Ok"/>
    <x v="5"/>
    <s v="OK"/>
    <x v="0"/>
    <x v="0"/>
    <x v="1"/>
    <s v="No Aplica"/>
  </r>
  <r>
    <n v="20600111354"/>
    <x v="7"/>
    <x v="7"/>
    <x v="804"/>
    <x v="806"/>
    <x v="776"/>
    <n v="2"/>
    <x v="10"/>
    <s v="ESTACION 12/ESTACION 11"/>
    <s v="PSJ. LOS TULIPANES NUEVA PRIMAVERA 30 DE SETIEMBRE MZ F LT 14"/>
    <x v="39"/>
    <x v="0"/>
    <m/>
    <x v="2"/>
    <d v="2020-09-25T00:00:00"/>
    <x v="0"/>
    <n v="4"/>
    <s v="CJV"/>
    <s v="Principal"/>
    <n v="6.6666666666666671E-3"/>
    <n v="48"/>
    <x v="0"/>
    <s v="Ok"/>
    <x v="0"/>
    <s v="OK"/>
    <x v="0"/>
    <x v="0"/>
    <x v="1"/>
    <s v="No Aplica"/>
  </r>
  <r>
    <n v="20600111354"/>
    <x v="7"/>
    <x v="7"/>
    <x v="805"/>
    <x v="807"/>
    <x v="777"/>
    <n v="1"/>
    <x v="64"/>
    <s v="ESTACION 01 /ESTACION 02"/>
    <s v="MZ - D LT 3 PROGRAMA MIRADOR II- "/>
    <x v="8"/>
    <x v="0"/>
    <m/>
    <x v="2"/>
    <d v="2020-09-25T00:00:00"/>
    <x v="0"/>
    <n v="1"/>
    <s v="CJV"/>
    <s v="Principal"/>
    <n v="6.6666666666666671E-3"/>
    <n v="41"/>
    <x v="0"/>
    <s v="Ok"/>
    <x v="0"/>
    <s v="OK"/>
    <x v="0"/>
    <x v="0"/>
    <x v="1"/>
    <s v="No Aplica"/>
  </r>
  <r>
    <n v="20600111354"/>
    <x v="7"/>
    <x v="7"/>
    <x v="806"/>
    <x v="808"/>
    <x v="778"/>
    <n v="2"/>
    <x v="10"/>
    <s v="ESTACION 11/ ESTACION 09"/>
    <s v="AV. PERIFERICA MELENDES LOAYZZA I2-07 AA.HH 03 DE MAYO-SAN MARTIN DE PORRES"/>
    <x v="8"/>
    <x v="0"/>
    <m/>
    <x v="2"/>
    <d v="2020-10-01T00:00:00"/>
    <x v="0"/>
    <n v="4"/>
    <s v="CJV"/>
    <s v="Principal"/>
    <n v="6.6666666666666671E-3"/>
    <n v="29"/>
    <x v="3"/>
    <s v="Ok"/>
    <x v="0"/>
    <s v="OK"/>
    <x v="0"/>
    <x v="0"/>
    <x v="1"/>
    <s v="No Aplica"/>
  </r>
  <r>
    <n v="20600111354"/>
    <x v="7"/>
    <x v="7"/>
    <x v="807"/>
    <x v="809"/>
    <x v="779"/>
    <n v="2"/>
    <x v="2"/>
    <s v="ESTACION 09"/>
    <s v="CALLE .CAMINO REAL MATASANGO MZ 1U LT.20 "/>
    <x v="2"/>
    <x v="0"/>
    <m/>
    <x v="2"/>
    <d v="2020-10-23T00:00:00"/>
    <x v="0"/>
    <n v="4"/>
    <s v="CJV"/>
    <s v="Principal"/>
    <n v="6.6666666666666671E-3"/>
    <n v="36"/>
    <x v="4"/>
    <s v="Ok"/>
    <x v="1"/>
    <s v="OK"/>
    <x v="0"/>
    <x v="0"/>
    <x v="1"/>
    <s v="No Aplica"/>
  </r>
  <r>
    <n v="20600111354"/>
    <x v="7"/>
    <x v="7"/>
    <x v="808"/>
    <x v="810"/>
    <x v="780"/>
    <n v="1"/>
    <x v="8"/>
    <s v="ESTACION 01 / ESTACION 2 / ESTACION 03/ ESTACIÓN 12/ TVPM / PV1"/>
    <s v="CALLE LAS MANDARINAS 134 - DPRO 301"/>
    <x v="90"/>
    <x v="0"/>
    <m/>
    <x v="7"/>
    <d v="2019-04-03T00:00:00"/>
    <x v="0"/>
    <n v="3"/>
    <s v="CJV"/>
    <s v="Principal"/>
    <n v="6.6666666666666671E-3"/>
    <n v="45"/>
    <x v="0"/>
    <s v="Ok"/>
    <x v="0"/>
    <s v="OK"/>
    <x v="0"/>
    <x v="0"/>
    <x v="1"/>
    <s v="No Aplica"/>
  </r>
  <r>
    <n v="20600111354"/>
    <x v="7"/>
    <x v="7"/>
    <x v="809"/>
    <x v="811"/>
    <x v="781"/>
    <n v="1"/>
    <x v="152"/>
    <s v="ESTACION 01 / ESTACION 2 / ESTACION 03/ ESTACIÓN 12/ TVPM / PV1"/>
    <s v="JR. JUAN VALELNCIA N°335 AÑO NUEVO - COMAS"/>
    <x v="37"/>
    <x v="1"/>
    <m/>
    <x v="2"/>
    <d v="2019-07-02T00:00:00"/>
    <x v="0"/>
    <n v="1"/>
    <s v="CJV"/>
    <s v="Principal"/>
    <n v="6.6666666666666671E-3"/>
    <n v="31"/>
    <x v="3"/>
    <s v="Ok"/>
    <x v="0"/>
    <s v="OK"/>
    <x v="0"/>
    <x v="0"/>
    <x v="1"/>
    <s v="No Aplica"/>
  </r>
  <r>
    <n v="20600111354"/>
    <x v="7"/>
    <x v="7"/>
    <x v="810"/>
    <x v="812"/>
    <x v="782"/>
    <n v="1"/>
    <x v="44"/>
    <s v="ESTACION 01 / ESTACION 2 / ESTACION 03/ ESTACIÓN 12/ TVPM / PV1"/>
    <s v="AV. LA PAZ 769"/>
    <x v="44"/>
    <x v="0"/>
    <m/>
    <x v="2"/>
    <d v="2019-09-13T00:00:00"/>
    <x v="0"/>
    <n v="1"/>
    <s v="CJV"/>
    <s v="Principal"/>
    <n v="6.6666666666666671E-3"/>
    <n v="31"/>
    <x v="3"/>
    <s v="Ok"/>
    <x v="0"/>
    <s v="OK"/>
    <x v="0"/>
    <x v="0"/>
    <x v="1"/>
    <s v="No Aplica"/>
  </r>
  <r>
    <n v="20600111354"/>
    <x v="7"/>
    <x v="7"/>
    <x v="811"/>
    <x v="813"/>
    <x v="783"/>
    <n v="1"/>
    <x v="153"/>
    <s v="ESTACION 01 / ESTACION 2 / ESTACION 03/ ESTACIÓN 12/ TVPM / PV1"/>
    <s v="JR. TOMAS MOLLA 168"/>
    <x v="52"/>
    <x v="1"/>
    <m/>
    <x v="2"/>
    <d v="2019-09-25T00:00:00"/>
    <x v="0"/>
    <n v="2"/>
    <s v="CJV"/>
    <s v="Principal"/>
    <n v="6.6666666666666671E-3"/>
    <n v="38"/>
    <x v="4"/>
    <s v="Ok"/>
    <x v="0"/>
    <s v="OK"/>
    <x v="0"/>
    <x v="0"/>
    <x v="1"/>
    <s v="No Aplica"/>
  </r>
  <r>
    <n v="20600111354"/>
    <x v="7"/>
    <x v="7"/>
    <x v="812"/>
    <x v="814"/>
    <x v="784"/>
    <n v="1"/>
    <x v="10"/>
    <s v="DOVELAS"/>
    <s v="MZ-A1-LT 32 3PS COOP. CÉSAR VALLEJO"/>
    <x v="8"/>
    <x v="0"/>
    <m/>
    <x v="2"/>
    <d v="2019-09-25T00:00:00"/>
    <x v="0"/>
    <n v="2"/>
    <s v="CJV"/>
    <s v="Principal"/>
    <n v="6.6666666666666671E-3"/>
    <n v="37"/>
    <x v="4"/>
    <s v="Ok"/>
    <x v="0"/>
    <s v="OK"/>
    <x v="0"/>
    <x v="0"/>
    <x v="1"/>
    <s v="No Aplica"/>
  </r>
  <r>
    <n v="20600111354"/>
    <x v="7"/>
    <x v="7"/>
    <x v="813"/>
    <x v="815"/>
    <x v="785"/>
    <n v="1"/>
    <x v="154"/>
    <s v="ESTACION 01 / ESTACION 2 / ESTACION 03/ ESTACIÓN 12/ TVPM / PV1"/>
    <s v="MZ 2 LT 4 SECTOR NIÑO JESUS AH 25 DE DICIEMBRE SAN GABRIEL ALTO"/>
    <x v="6"/>
    <x v="1"/>
    <m/>
    <x v="2"/>
    <d v="2019-10-29T00:00:00"/>
    <x v="0"/>
    <n v="1"/>
    <s v="CJV"/>
    <s v="Principal"/>
    <n v="6.6666666666666671E-3"/>
    <n v="36"/>
    <x v="4"/>
    <s v="Ok"/>
    <x v="0"/>
    <s v="OK"/>
    <x v="0"/>
    <x v="0"/>
    <x v="1"/>
    <s v="No Aplica"/>
  </r>
  <r>
    <n v="20600111354"/>
    <x v="7"/>
    <x v="7"/>
    <x v="814"/>
    <x v="816"/>
    <x v="786"/>
    <n v="1"/>
    <x v="116"/>
    <s v="ESTACION 01 / ESTACION 2 / ESTACION 03/ ESTACIÓN 12/ TVPM / PV1"/>
    <s v="CALLE LAS MANDARINAS 134 DPTO 102 LIMA-LIMA-LA MOLINA"/>
    <x v="90"/>
    <x v="0"/>
    <m/>
    <x v="8"/>
    <d v="2019-11-14T00:00:00"/>
    <x v="0"/>
    <n v="2"/>
    <s v="CJV"/>
    <s v="Principal"/>
    <n v="6.6666666666666671E-3"/>
    <n v="35"/>
    <x v="4"/>
    <s v="Ok"/>
    <x v="0"/>
    <s v="OK"/>
    <x v="0"/>
    <x v="0"/>
    <x v="1"/>
    <s v="No Aplica"/>
  </r>
  <r>
    <n v="20600111354"/>
    <x v="7"/>
    <x v="7"/>
    <x v="815"/>
    <x v="817"/>
    <x v="787"/>
    <n v="1"/>
    <x v="155"/>
    <s v="ESTACION 01 / ESTACION 2 / ESTACION 03/ ESTACIÓN 12/ TVPM / PV1"/>
    <s v="URB. VIRGEN DEL ROSARIO MZ.K1 LT.47"/>
    <x v="8"/>
    <x v="1"/>
    <m/>
    <x v="2"/>
    <d v="2020-09-11T00:00:00"/>
    <x v="0"/>
    <n v="1"/>
    <s v="CJV"/>
    <s v="Principal"/>
    <n v="6.6666666666666671E-3"/>
    <n v="31"/>
    <x v="3"/>
    <s v="Ok"/>
    <x v="0"/>
    <s v="OK"/>
    <x v="0"/>
    <x v="0"/>
    <x v="1"/>
    <s v="No Aplica"/>
  </r>
  <r>
    <n v="20600111354"/>
    <x v="7"/>
    <x v="7"/>
    <x v="816"/>
    <x v="818"/>
    <x v="194"/>
    <n v="2"/>
    <x v="2"/>
    <s v="ESTACION 11/ESTACION 12"/>
    <s v="AAHH MATAZANGO MZ U LTE 13A"/>
    <x v="2"/>
    <x v="0"/>
    <m/>
    <x v="2"/>
    <d v="2021-03-12T00:00:00"/>
    <x v="0"/>
    <n v="4"/>
    <s v="CJV"/>
    <s v="Principal"/>
    <n v="6.6666666666666671E-3"/>
    <n v="31"/>
    <x v="3"/>
    <s v="Ok"/>
    <x v="1"/>
    <s v="OK"/>
    <x v="0"/>
    <x v="0"/>
    <x v="1"/>
    <s v="No Aplica"/>
  </r>
  <r>
    <n v="20600111354"/>
    <x v="7"/>
    <x v="7"/>
    <x v="817"/>
    <x v="819"/>
    <x v="788"/>
    <n v="2"/>
    <x v="58"/>
    <s v="ESTACION 09"/>
    <s v="URB. PEDRO RUIZ GALLO MC. LTE 29"/>
    <x v="31"/>
    <x v="0"/>
    <m/>
    <x v="2"/>
    <d v="2021-03-19T00:00:00"/>
    <x v="0"/>
    <n v="4"/>
    <s v="CJV"/>
    <s v="Principal"/>
    <n v="6.6666666666666671E-3"/>
    <n v="26"/>
    <x v="3"/>
    <s v="Ok"/>
    <x v="2"/>
    <s v="OK"/>
    <x v="0"/>
    <x v="0"/>
    <x v="1"/>
    <s v="No Aplica"/>
  </r>
  <r>
    <n v="20600111354"/>
    <x v="7"/>
    <x v="7"/>
    <x v="818"/>
    <x v="820"/>
    <x v="789"/>
    <n v="2"/>
    <x v="10"/>
    <s v="ESTACION 09"/>
    <s v="Jr. Juan Luis Hague 3590"/>
    <x v="8"/>
    <x v="0"/>
    <m/>
    <x v="2"/>
    <d v="2021-03-23T00:00:00"/>
    <x v="0"/>
    <n v="4"/>
    <s v="CJV"/>
    <s v="Principal"/>
    <n v="6.6666666666666671E-3"/>
    <n v="43"/>
    <x v="0"/>
    <s v="Ok"/>
    <x v="0"/>
    <s v="OK"/>
    <x v="0"/>
    <x v="0"/>
    <x v="1"/>
    <s v="No Aplica"/>
  </r>
  <r>
    <n v="20600111354"/>
    <x v="7"/>
    <x v="7"/>
    <x v="819"/>
    <x v="821"/>
    <x v="790"/>
    <n v="2"/>
    <x v="10"/>
    <s v="ESTACION 09"/>
    <s v="JR.TUPAC AMARU 179 COLLIQUE "/>
    <x v="37"/>
    <x v="0"/>
    <m/>
    <x v="2"/>
    <d v="2021-04-05T00:00:00"/>
    <x v="0"/>
    <n v="4"/>
    <s v="CJV"/>
    <s v="Principal"/>
    <n v="6.6666666666666671E-3"/>
    <n v="42"/>
    <x v="0"/>
    <s v="Ok"/>
    <x v="0"/>
    <s v="OK"/>
    <x v="0"/>
    <x v="0"/>
    <x v="1"/>
    <s v="No Aplica"/>
  </r>
  <r>
    <n v="20600111354"/>
    <x v="7"/>
    <x v="7"/>
    <x v="820"/>
    <x v="822"/>
    <x v="791"/>
    <n v="2"/>
    <x v="58"/>
    <s v="ESTACION 02/ESTACIÓN 01"/>
    <s v="MZ.I-4 LT.18 CIUDAD DEL PESCADOR -CALLAO-BELLAVISTA"/>
    <x v="31"/>
    <x v="0"/>
    <m/>
    <x v="2"/>
    <d v="2021-04-09T00:00:00"/>
    <x v="0"/>
    <n v="4"/>
    <s v="CJV"/>
    <s v="Principal"/>
    <n v="6.6666666666666671E-3"/>
    <n v="44"/>
    <x v="0"/>
    <s v="Ok"/>
    <x v="2"/>
    <s v="OK"/>
    <x v="0"/>
    <x v="0"/>
    <x v="1"/>
    <s v="No Aplica"/>
  </r>
  <r>
    <n v="20600111354"/>
    <x v="7"/>
    <x v="7"/>
    <x v="821"/>
    <x v="823"/>
    <x v="792"/>
    <n v="2"/>
    <x v="10"/>
    <s v="ESTACION 11/ TVPM"/>
    <s v="COOP LA FORTALEZA MZ. I LTE 3"/>
    <x v="21"/>
    <x v="0"/>
    <m/>
    <x v="2"/>
    <d v="2021-10-20T00:00:00"/>
    <x v="0"/>
    <n v="4"/>
    <s v="CJV"/>
    <s v="Principal"/>
    <n v="6.6666666666666671E-3"/>
    <n v="52"/>
    <x v="5"/>
    <s v="Ok"/>
    <x v="0"/>
    <s v="OK"/>
    <x v="0"/>
    <x v="0"/>
    <x v="1"/>
    <s v="No Aplica"/>
  </r>
  <r>
    <n v="20600111354"/>
    <x v="7"/>
    <x v="7"/>
    <x v="822"/>
    <x v="824"/>
    <x v="793"/>
    <n v="2"/>
    <x v="2"/>
    <s v="TVPM/ DOVELAS PILOTES"/>
    <s v="MZ S LTE 6ASENT H. MARTIRES DEL PERIODISMO"/>
    <x v="3"/>
    <x v="0"/>
    <m/>
    <x v="2"/>
    <d v="2021-10-15T00:00:00"/>
    <x v="0"/>
    <n v="4"/>
    <s v="CJV"/>
    <s v="Principal"/>
    <n v="6.6666666666666671E-3"/>
    <n v="35"/>
    <x v="4"/>
    <s v="Ok"/>
    <x v="0"/>
    <s v="OK"/>
    <x v="0"/>
    <x v="0"/>
    <x v="1"/>
    <s v="No Aplica"/>
  </r>
  <r>
    <n v="20600111354"/>
    <x v="7"/>
    <x v="7"/>
    <x v="823"/>
    <x v="825"/>
    <x v="794"/>
    <n v="2"/>
    <x v="10"/>
    <s v="ESTACION 01/ ESTACION 02"/>
    <s v="MZ M LTE 3 PSJ. VILLA POETA JOSE GALVEZ PARCELA B"/>
    <x v="6"/>
    <x v="0"/>
    <m/>
    <x v="2"/>
    <d v="2021-10-18T00:00:00"/>
    <x v="0"/>
    <n v="4"/>
    <s v="CJV"/>
    <s v="Principal"/>
    <n v="6.6666666666666671E-3"/>
    <n v="40"/>
    <x v="4"/>
    <s v="Ok"/>
    <x v="0"/>
    <s v="OK"/>
    <x v="0"/>
    <x v="0"/>
    <x v="1"/>
    <s v="No Aplica"/>
  </r>
  <r>
    <n v="20600111354"/>
    <x v="7"/>
    <x v="7"/>
    <x v="824"/>
    <x v="826"/>
    <x v="795"/>
    <n v="2"/>
    <x v="10"/>
    <s v=" DOVELAS"/>
    <s v="PROLONGACIÓN JOSE GALVEZ 168"/>
    <x v="31"/>
    <x v="0"/>
    <m/>
    <x v="2"/>
    <d v="2021-11-12T00:00:00"/>
    <x v="0"/>
    <n v="4"/>
    <s v="CJV"/>
    <s v="Principal"/>
    <n v="6.6666666666666671E-3"/>
    <n v="46"/>
    <x v="0"/>
    <s v="Ok"/>
    <x v="2"/>
    <s v="OK"/>
    <x v="0"/>
    <x v="0"/>
    <x v="1"/>
    <s v="No Aplica"/>
  </r>
  <r>
    <n v="20600111354"/>
    <x v="7"/>
    <x v="7"/>
    <x v="825"/>
    <x v="827"/>
    <x v="796"/>
    <n v="2"/>
    <x v="19"/>
    <s v="ESTACION 02"/>
    <s v="CALLE ALBERTO SANCHEZ ASENT H. ACAPULCO MZ B LTE 18"/>
    <x v="31"/>
    <x v="0"/>
    <m/>
    <x v="2"/>
    <d v="2021-11-23T00:00:00"/>
    <x v="0"/>
    <n v="4"/>
    <s v="CJV"/>
    <s v="Principal"/>
    <n v="6.6666666666666671E-3"/>
    <n v="29"/>
    <x v="3"/>
    <s v="Ok"/>
    <x v="2"/>
    <s v="OK"/>
    <x v="0"/>
    <x v="0"/>
    <x v="1"/>
    <s v="No Aplica"/>
  </r>
  <r>
    <n v="20600111354"/>
    <x v="7"/>
    <x v="7"/>
    <x v="826"/>
    <x v="828"/>
    <x v="797"/>
    <n v="2"/>
    <x v="10"/>
    <s v="ESTACION 09"/>
    <s v="JOSE MORALES CHICARA 14"/>
    <x v="132"/>
    <x v="0"/>
    <m/>
    <x v="2"/>
    <d v="2021-10-26T00:00:00"/>
    <x v="0"/>
    <n v="4"/>
    <s v="CJV"/>
    <s v="Principal"/>
    <n v="6.6666666666666671E-3"/>
    <n v="41"/>
    <x v="0"/>
    <s v="Ok"/>
    <x v="0"/>
    <s v="OK"/>
    <x v="0"/>
    <x v="0"/>
    <x v="1"/>
    <s v="No Aplica"/>
  </r>
  <r>
    <n v="20600111354"/>
    <x v="7"/>
    <x v="7"/>
    <x v="827"/>
    <x v="829"/>
    <x v="798"/>
    <n v="1"/>
    <x v="44"/>
    <s v="ESTACION 01 / ESTACION 2 / ESTACION 03/ ESTACIÓN 12/ TVPM / PV1"/>
    <s v="Avenida Conde de Lemos 543"/>
    <x v="31"/>
    <x v="0"/>
    <m/>
    <x v="2"/>
    <d v="2022-01-03T00:00:00"/>
    <x v="0"/>
    <n v="1"/>
    <s v="CJV"/>
    <s v="Principal"/>
    <n v="6.6666666666666671E-3"/>
    <n v="30"/>
    <x v="3"/>
    <s v="Ok"/>
    <x v="2"/>
    <s v="OK"/>
    <x v="0"/>
    <x v="0"/>
    <x v="1"/>
    <s v="No Aplica"/>
  </r>
  <r>
    <n v="20600111354"/>
    <x v="7"/>
    <x v="7"/>
    <x v="828"/>
    <x v="830"/>
    <x v="799"/>
    <n v="1"/>
    <x v="156"/>
    <s v="ESTACION 01 / ESTACION 2 / ESTACION 03/ ESTACIÓN 12/ TVPM / PV1"/>
    <s v="CALLE HIGUERAS 175 DPTO. 207"/>
    <x v="90"/>
    <x v="0"/>
    <m/>
    <x v="9"/>
    <d v="2022-02-09T00:00:00"/>
    <x v="0"/>
    <n v="3"/>
    <s v="CJV"/>
    <s v="Principal"/>
    <n v="6.6666666666666671E-3"/>
    <n v="56"/>
    <x v="5"/>
    <s v="Ok"/>
    <x v="0"/>
    <s v="OK"/>
    <x v="0"/>
    <x v="0"/>
    <x v="1"/>
    <s v="No Aplica"/>
  </r>
  <r>
    <n v="20600111354"/>
    <x v="7"/>
    <x v="7"/>
    <x v="829"/>
    <x v="831"/>
    <x v="800"/>
    <n v="1"/>
    <x v="44"/>
    <s v="ESTACION 01 / ESTACION 2 / ESTACION 03/ ESTACIÓN 12/ TVPM / PV1"/>
    <s v="AV.PROLONG.SALAVERRY NRO.157 CONDEVILLA"/>
    <x v="8"/>
    <x v="0"/>
    <m/>
    <x v="2"/>
    <d v="2022-03-09T00:00:00"/>
    <x v="0"/>
    <n v="1"/>
    <s v="CJV"/>
    <s v="Principal"/>
    <n v="6.6666666666666671E-3"/>
    <n v="48"/>
    <x v="0"/>
    <s v="Ok"/>
    <x v="0"/>
    <s v="OK"/>
    <x v="0"/>
    <x v="0"/>
    <x v="1"/>
    <s v="No Aplica"/>
  </r>
  <r>
    <n v="20600111354"/>
    <x v="7"/>
    <x v="7"/>
    <x v="830"/>
    <x v="832"/>
    <x v="801"/>
    <n v="1"/>
    <x v="92"/>
    <s v="ESTACION 01 / ESTACION 2 / ESTACION 03/ ESTACIÓN 12/ TVPM / PV1"/>
    <s v="SECTOR 3 GRUPO 27 MANZANA C LOTE 19"/>
    <x v="45"/>
    <x v="1"/>
    <m/>
    <x v="2"/>
    <d v="2022-03-21T00:00:00"/>
    <x v="0"/>
    <n v="1"/>
    <s v="CJV"/>
    <s v="Principal"/>
    <n v="6.6666666666666671E-3"/>
    <n v="28"/>
    <x v="3"/>
    <s v="Ok"/>
    <x v="0"/>
    <s v="OK"/>
    <x v="0"/>
    <x v="0"/>
    <x v="1"/>
    <s v="No Aplica"/>
  </r>
  <r>
    <n v="20600111354"/>
    <x v="7"/>
    <x v="7"/>
    <x v="831"/>
    <x v="833"/>
    <x v="802"/>
    <n v="2"/>
    <x v="58"/>
    <s v="TVPM/ESTACION 09"/>
    <s v="PSJ.RAYMONDI 370 INT.23"/>
    <x v="70"/>
    <x v="0"/>
    <m/>
    <x v="2"/>
    <d v="2022-03-22T00:00:00"/>
    <x v="0"/>
    <n v="4"/>
    <s v="CJV"/>
    <s v="Principal"/>
    <n v="6.6666666666666671E-3"/>
    <n v="41"/>
    <x v="0"/>
    <s v="Ok"/>
    <x v="7"/>
    <s v="OK"/>
    <x v="0"/>
    <x v="0"/>
    <x v="1"/>
    <s v="No Aplica"/>
  </r>
  <r>
    <n v="20600111354"/>
    <x v="7"/>
    <x v="7"/>
    <x v="832"/>
    <x v="834"/>
    <x v="803"/>
    <n v="1"/>
    <x v="64"/>
    <s v="TVPM/ DOVELAS PILOTES"/>
    <s v="MZ.K LT.4 LOS PERALES "/>
    <x v="63"/>
    <x v="0"/>
    <m/>
    <x v="2"/>
    <d v="2022-06-09T00:00:00"/>
    <x v="0"/>
    <n v="1"/>
    <s v="CJV"/>
    <s v="Principal"/>
    <n v="6.6666666666666671E-3"/>
    <n v="45"/>
    <x v="0"/>
    <s v="Ok"/>
    <x v="6"/>
    <s v="OK"/>
    <x v="0"/>
    <x v="0"/>
    <x v="1"/>
    <s v="No Aplica"/>
  </r>
  <r>
    <n v="20600111354"/>
    <x v="7"/>
    <x v="7"/>
    <x v="833"/>
    <x v="835"/>
    <x v="804"/>
    <n v="2"/>
    <x v="10"/>
    <s v="TVPM/ DOVELAS PILOTES"/>
    <s v="ASOC. DE VIVIENDA LIVOMARKET MZ. H LT. 16"/>
    <x v="2"/>
    <x v="0"/>
    <m/>
    <x v="2"/>
    <d v="2022-06-06T00:00:00"/>
    <x v="0"/>
    <n v="4"/>
    <s v="CJV"/>
    <s v="Principal"/>
    <n v="6.6666666666666671E-3"/>
    <n v="30"/>
    <x v="3"/>
    <s v="Ok"/>
    <x v="1"/>
    <s v="OK"/>
    <x v="0"/>
    <x v="0"/>
    <x v="1"/>
    <s v="No Aplica"/>
  </r>
  <r>
    <n v="20600111354"/>
    <x v="7"/>
    <x v="7"/>
    <x v="834"/>
    <x v="836"/>
    <x v="805"/>
    <n v="2"/>
    <x v="10"/>
    <s v="TVPM / DOVELAS PILOTES"/>
    <s v="JR. TUPAC AMARU 151 URB COLLIQUE I ZONA"/>
    <x v="37"/>
    <x v="0"/>
    <m/>
    <x v="2"/>
    <d v="2022-06-23T00:00:00"/>
    <x v="0"/>
    <n v="4"/>
    <s v="CJV"/>
    <s v="Principal"/>
    <n v="6.6666666666666671E-3"/>
    <n v="39"/>
    <x v="4"/>
    <s v="Ok"/>
    <x v="0"/>
    <s v="OK"/>
    <x v="0"/>
    <x v="0"/>
    <x v="1"/>
    <s v="No Aplica"/>
  </r>
  <r>
    <n v="20600111354"/>
    <x v="7"/>
    <x v="7"/>
    <x v="835"/>
    <x v="837"/>
    <x v="806"/>
    <n v="2"/>
    <x v="19"/>
    <s v="ESTACION 11"/>
    <s v="JR TARAPOTO 1036 URB AZCONA "/>
    <x v="32"/>
    <x v="0"/>
    <m/>
    <x v="2"/>
    <d v="2022-07-12T00:00:00"/>
    <x v="0"/>
    <n v="4"/>
    <s v="CJV"/>
    <s v="Principal"/>
    <n v="6.6666666666666671E-3"/>
    <n v="32"/>
    <x v="4"/>
    <s v="Ok"/>
    <x v="4"/>
    <s v="OK"/>
    <x v="0"/>
    <x v="0"/>
    <x v="1"/>
    <s v="No Aplica"/>
  </r>
  <r>
    <n v="20600111354"/>
    <x v="7"/>
    <x v="7"/>
    <x v="836"/>
    <x v="838"/>
    <x v="807"/>
    <n v="1"/>
    <x v="156"/>
    <s v="ESTACION 01 / ESTACION 2 / ESTACION 03/ ESTACIÓN 12/ TVPM / ESTACION 09"/>
    <s v="CALLE LAS HIGUERAS 175 DPTO 207"/>
    <x v="90"/>
    <x v="0"/>
    <m/>
    <x v="9"/>
    <d v="2022-07-22T00:00:00"/>
    <x v="0"/>
    <n v="3"/>
    <s v="CJV"/>
    <s v="Principal"/>
    <n v="6.6666666666666671E-3"/>
    <n v="30"/>
    <x v="3"/>
    <s v="Ok"/>
    <x v="0"/>
    <s v="OK"/>
    <x v="0"/>
    <x v="0"/>
    <x v="1"/>
    <s v="No Aplica"/>
  </r>
  <r>
    <n v="20600111354"/>
    <x v="7"/>
    <x v="7"/>
    <x v="837"/>
    <x v="839"/>
    <x v="808"/>
    <n v="2"/>
    <x v="2"/>
    <s v="ESTACION 09 / ESTACION 11/ DOVELAS PILOTES"/>
    <s v="CALLE D URB LOS CLAVELES DE JAVIER PRADO MZ. D LT. 31"/>
    <x v="2"/>
    <x v="0"/>
    <m/>
    <x v="2"/>
    <d v="2022-08-16T00:00:00"/>
    <x v="0"/>
    <n v="4"/>
    <s v="CJV"/>
    <s v="Principal"/>
    <n v="6.6666666666666671E-3"/>
    <n v="32"/>
    <x v="4"/>
    <s v="Ok"/>
    <x v="1"/>
    <s v="OK"/>
    <x v="0"/>
    <x v="0"/>
    <x v="1"/>
    <s v="No Aplica"/>
  </r>
  <r>
    <n v="20600111354"/>
    <x v="7"/>
    <x v="7"/>
    <x v="838"/>
    <x v="840"/>
    <x v="809"/>
    <n v="2"/>
    <x v="10"/>
    <s v="ESTACION 12/ ESTACION 09"/>
    <s v="ASOC PROG DE VIV EL ROSARIO MZ. A LT. 31"/>
    <x v="2"/>
    <x v="0"/>
    <m/>
    <x v="2"/>
    <d v="2022-08-18T00:00:00"/>
    <x v="0"/>
    <n v="4"/>
    <s v="CJV"/>
    <s v="Principal"/>
    <n v="6.6666666666666671E-3"/>
    <n v="29"/>
    <x v="3"/>
    <s v="Ok"/>
    <x v="1"/>
    <s v="OK"/>
    <x v="0"/>
    <x v="0"/>
    <x v="1"/>
    <s v="No Aplica"/>
  </r>
  <r>
    <n v="20600111354"/>
    <x v="7"/>
    <x v="7"/>
    <x v="839"/>
    <x v="841"/>
    <x v="810"/>
    <n v="2"/>
    <x v="10"/>
    <s v="ESTACION 01/TVPM/ESTACION 09"/>
    <s v="MZ.04 LT.13 ASENT.H ARRIBA"/>
    <x v="3"/>
    <x v="0"/>
    <m/>
    <x v="2"/>
    <d v="2022-08-18T00:00:00"/>
    <x v="0"/>
    <n v="4"/>
    <s v="CJV"/>
    <s v="Principal"/>
    <n v="6.6666666666666671E-3"/>
    <n v="31"/>
    <x v="3"/>
    <s v="Ok"/>
    <x v="0"/>
    <s v="OK"/>
    <x v="0"/>
    <x v="0"/>
    <x v="1"/>
    <s v="No Aplica"/>
  </r>
  <r>
    <n v="20600111354"/>
    <x v="7"/>
    <x v="7"/>
    <x v="840"/>
    <x v="842"/>
    <x v="811"/>
    <n v="2"/>
    <x v="10"/>
    <s v="ESTACION 01/TVPM / ESTACION  03"/>
    <s v="AV. IZAGISA ASOC. LOS MANANTIALES DEL PINAR MZ. A LT. 20"/>
    <x v="37"/>
    <x v="0"/>
    <m/>
    <x v="2"/>
    <d v="2022-08-18T00:00:00"/>
    <x v="0"/>
    <n v="4"/>
    <s v="CJV"/>
    <s v="Principal"/>
    <n v="6.6666666666666671E-3"/>
    <n v="30"/>
    <x v="3"/>
    <s v="Ok"/>
    <x v="0"/>
    <s v="OK"/>
    <x v="0"/>
    <x v="0"/>
    <x v="1"/>
    <s v="No Aplica"/>
  </r>
  <r>
    <n v="20600111354"/>
    <x v="7"/>
    <x v="7"/>
    <x v="841"/>
    <x v="843"/>
    <x v="812"/>
    <n v="2"/>
    <x v="10"/>
    <s v="ESTACION 12/ ESTACION 11"/>
    <s v="PS 2 S-21 BARR PIEDRA LIZA"/>
    <x v="52"/>
    <x v="0"/>
    <m/>
    <x v="2"/>
    <d v="2022-08-18T00:00:00"/>
    <x v="0"/>
    <n v="4"/>
    <s v="CJV"/>
    <s v="Principal"/>
    <n v="6.6666666666666671E-3"/>
    <n v="31"/>
    <x v="3"/>
    <s v="Ok"/>
    <x v="0"/>
    <s v="OK"/>
    <x v="0"/>
    <x v="0"/>
    <x v="1"/>
    <s v="No Aplica"/>
  </r>
  <r>
    <n v="20600111354"/>
    <x v="7"/>
    <x v="7"/>
    <x v="842"/>
    <x v="844"/>
    <x v="813"/>
    <n v="2"/>
    <x v="10"/>
    <s v="ESTACION 02"/>
    <s v="ASENT.H. AMPLI. LOS ALAMOS B3 TERCERA"/>
    <x v="61"/>
    <x v="0"/>
    <m/>
    <x v="2"/>
    <d v="2022-08-18T00:00:00"/>
    <x v="0"/>
    <n v="4"/>
    <s v="CJV"/>
    <s v="Principal"/>
    <n v="6.6666666666666671E-3"/>
    <n v="42"/>
    <x v="0"/>
    <s v="Ok"/>
    <x v="0"/>
    <s v="OK"/>
    <x v="0"/>
    <x v="0"/>
    <x v="1"/>
    <s v="No Aplica"/>
  </r>
  <r>
    <n v="20600111354"/>
    <x v="7"/>
    <x v="7"/>
    <x v="843"/>
    <x v="845"/>
    <x v="814"/>
    <n v="2"/>
    <x v="10"/>
    <s v="ESTACION 12/ ESTACION 11 / DOVELAS PILOTES"/>
    <s v="MZ. I LT. 13 ASENT. H. 13 DE OCTUBRE"/>
    <x v="21"/>
    <x v="0"/>
    <m/>
    <x v="2"/>
    <d v="2022-08-19T00:00:00"/>
    <x v="0"/>
    <n v="4"/>
    <s v="CJV"/>
    <s v="Principal"/>
    <n v="6.6666666666666671E-3"/>
    <n v="38"/>
    <x v="4"/>
    <s v="Ok"/>
    <x v="0"/>
    <s v="OK"/>
    <x v="0"/>
    <x v="0"/>
    <x v="1"/>
    <s v="No Aplica"/>
  </r>
  <r>
    <n v="20600111354"/>
    <x v="7"/>
    <x v="7"/>
    <x v="844"/>
    <x v="846"/>
    <x v="815"/>
    <n v="2"/>
    <x v="10"/>
    <s v="ESTACION 12/ ESTACION 11 / DOVELAS PINTADO"/>
    <s v="CORONEL ALTHAUS MZ.Q11 LT.16 URB. MRCAL CACERES"/>
    <x v="3"/>
    <x v="0"/>
    <m/>
    <x v="2"/>
    <d v="2022-08-19T00:00:00"/>
    <x v="0"/>
    <n v="4"/>
    <s v="CJV"/>
    <s v="Principal"/>
    <n v="6.6666666666666671E-3"/>
    <n v="36"/>
    <x v="4"/>
    <s v="Ok"/>
    <x v="0"/>
    <s v="OK"/>
    <x v="0"/>
    <x v="0"/>
    <x v="1"/>
    <s v="No Aplica"/>
  </r>
  <r>
    <n v="20600111354"/>
    <x v="7"/>
    <x v="7"/>
    <x v="845"/>
    <x v="847"/>
    <x v="816"/>
    <n v="2"/>
    <x v="10"/>
    <s v="TVPM/ ESTACION 11/ESTACION 01/PV1/ESTACION 03"/>
    <s v="SECTOR G MZ J LT 6 COOP. SOL DE VITARTE"/>
    <x v="2"/>
    <x v="0"/>
    <m/>
    <x v="2"/>
    <d v="2022-09-02T00:00:00"/>
    <x v="0"/>
    <n v="4"/>
    <s v="CJV"/>
    <s v="Principal"/>
    <n v="6.6666666666666671E-3"/>
    <n v="37"/>
    <x v="4"/>
    <s v="Ok"/>
    <x v="1"/>
    <s v="OK"/>
    <x v="0"/>
    <x v="0"/>
    <x v="1"/>
    <s v="No Aplica"/>
  </r>
  <r>
    <n v="20600111354"/>
    <x v="7"/>
    <x v="7"/>
    <x v="846"/>
    <x v="848"/>
    <x v="817"/>
    <n v="2"/>
    <x v="10"/>
    <s v="ESTACION 11/PV01 BISS/E03/TVPM"/>
    <s v="ASENT. H. PESQUERO II - PACHACUTEC MZ. A LT. 1"/>
    <x v="4"/>
    <x v="0"/>
    <m/>
    <x v="2"/>
    <d v="2022-09-10T00:00:00"/>
    <x v="0"/>
    <n v="4"/>
    <s v="CJV"/>
    <s v="Principal"/>
    <n v="6.6666666666666671E-3"/>
    <n v="36"/>
    <x v="4"/>
    <s v="Ok"/>
    <x v="2"/>
    <s v="OK"/>
    <x v="0"/>
    <x v="0"/>
    <x v="1"/>
    <s v="No Aplica"/>
  </r>
  <r>
    <n v="20600111354"/>
    <x v="7"/>
    <x v="7"/>
    <x v="847"/>
    <x v="849"/>
    <x v="818"/>
    <n v="2"/>
    <x v="10"/>
    <s v="ESTACION 11 / DOVELAS PILOTES"/>
    <s v="CALLA JUVENTUD UCV 139 D LT. 68 ZONA I ASENT. HUAYCAN"/>
    <x v="2"/>
    <x v="0"/>
    <m/>
    <x v="2"/>
    <d v="2022-09-16T00:00:00"/>
    <x v="0"/>
    <n v="4"/>
    <s v="CJV"/>
    <s v="Principal"/>
    <n v="6.6666666666666671E-3"/>
    <n v="37"/>
    <x v="4"/>
    <s v="Ok"/>
    <x v="1"/>
    <s v="OK"/>
    <x v="0"/>
    <x v="0"/>
    <x v="1"/>
    <s v="No Aplica"/>
  </r>
  <r>
    <n v="20600111354"/>
    <x v="7"/>
    <x v="7"/>
    <x v="848"/>
    <x v="850"/>
    <x v="819"/>
    <n v="2"/>
    <x v="10"/>
    <s v="ESTACION 09/ESTACION 01/ ESTACION 12"/>
    <s v="CALLE 2 P.V. RESIDENCIAL LAS BEGONIAS ETAPA I MZ. E LT 4"/>
    <x v="8"/>
    <x v="0"/>
    <m/>
    <x v="2"/>
    <d v="2022-09-22T00:00:00"/>
    <x v="0"/>
    <n v="4"/>
    <s v="CJV"/>
    <s v="Principal"/>
    <n v="6.6666666666666671E-3"/>
    <n v="31"/>
    <x v="3"/>
    <s v="Ok"/>
    <x v="0"/>
    <s v="OK"/>
    <x v="0"/>
    <x v="0"/>
    <x v="1"/>
    <s v="No Aplica"/>
  </r>
  <r>
    <n v="20600111354"/>
    <x v="7"/>
    <x v="7"/>
    <x v="849"/>
    <x v="851"/>
    <x v="820"/>
    <n v="1"/>
    <x v="151"/>
    <s v="ESTACION 11/ ESTACION 12"/>
    <s v="JR. MAYNAS 719 INT 26 BARRIOS ALTOS"/>
    <x v="133"/>
    <x v="1"/>
    <m/>
    <x v="2"/>
    <d v="2022-10-05T00:00:00"/>
    <x v="0"/>
    <n v="1"/>
    <s v="CJV"/>
    <s v="Principal"/>
    <n v="6.6666666666666671E-3"/>
    <n v="55"/>
    <x v="5"/>
    <s v="Ok"/>
    <x v="0"/>
    <s v="OK"/>
    <x v="0"/>
    <x v="0"/>
    <x v="1"/>
    <s v="No Aplica"/>
  </r>
  <r>
    <n v="20600111354"/>
    <x v="7"/>
    <x v="7"/>
    <x v="850"/>
    <x v="852"/>
    <x v="821"/>
    <n v="2"/>
    <x v="10"/>
    <s v="ESTACION 11/ESTACION 12"/>
    <s v="ASENT. H. PAMPAS LOS OLIVARES V. LETICIA MZ. I LT. 13"/>
    <x v="33"/>
    <x v="0"/>
    <m/>
    <x v="2"/>
    <d v="2022-10-22T00:00:00"/>
    <x v="0"/>
    <n v="4"/>
    <s v="CJV"/>
    <s v="Principal"/>
    <n v="6.6666666666666671E-3"/>
    <n v="28"/>
    <x v="3"/>
    <s v="Ok"/>
    <x v="0"/>
    <s v="OK"/>
    <x v="0"/>
    <x v="0"/>
    <x v="1"/>
    <s v="No Aplica"/>
  </r>
  <r>
    <n v="20600111354"/>
    <x v="7"/>
    <x v="7"/>
    <x v="851"/>
    <x v="853"/>
    <x v="822"/>
    <n v="1"/>
    <x v="44"/>
    <s v="ESTACION 12 "/>
    <s v="JR BERLIN MZ M2 LT 9 ASENT H. HORACIO ZEVALLOS"/>
    <x v="3"/>
    <x v="1"/>
    <m/>
    <x v="2"/>
    <d v="2022-11-17T00:00:00"/>
    <x v="0"/>
    <n v="1"/>
    <s v="CJV"/>
    <s v="Principal"/>
    <n v="6.6666666666666671E-3"/>
    <n v="34"/>
    <x v="4"/>
    <s v="Ok"/>
    <x v="0"/>
    <s v="OK"/>
    <x v="0"/>
    <x v="0"/>
    <x v="1"/>
    <s v="No Aplica"/>
  </r>
  <r>
    <n v="20600111354"/>
    <x v="7"/>
    <x v="7"/>
    <x v="852"/>
    <x v="854"/>
    <x v="823"/>
    <n v="2"/>
    <x v="10"/>
    <s v="TVPM / ESTACION 11"/>
    <s v="ASOC STA. ROSA DE VALLE GRANDE MZ F-19"/>
    <x v="2"/>
    <x v="0"/>
    <m/>
    <x v="2"/>
    <d v="2022-11-15T00:00:00"/>
    <x v="0"/>
    <n v="4"/>
    <s v="CJV"/>
    <s v="Principal"/>
    <n v="6.6666666666666671E-3"/>
    <n v="31"/>
    <x v="3"/>
    <s v="Ok"/>
    <x v="1"/>
    <s v="OK"/>
    <x v="0"/>
    <x v="0"/>
    <x v="1"/>
    <s v="No Aplica"/>
  </r>
  <r>
    <n v="20600111354"/>
    <x v="7"/>
    <x v="7"/>
    <x v="853"/>
    <x v="855"/>
    <x v="824"/>
    <n v="2"/>
    <x v="10"/>
    <s v="ESTACION 12"/>
    <s v="PSJ PUNO 115 URB CAJA DE AGUA "/>
    <x v="3"/>
    <x v="0"/>
    <m/>
    <x v="2"/>
    <d v="2022-11-28T00:00:00"/>
    <x v="0"/>
    <n v="4"/>
    <s v="CJV"/>
    <s v="Principal"/>
    <n v="6.6666666666666671E-3"/>
    <n v="47"/>
    <x v="0"/>
    <s v="Ok"/>
    <x v="0"/>
    <s v="OK"/>
    <x v="0"/>
    <x v="0"/>
    <x v="1"/>
    <s v="No Aplica"/>
  </r>
  <r>
    <n v="20600111354"/>
    <x v="7"/>
    <x v="7"/>
    <x v="854"/>
    <x v="856"/>
    <x v="825"/>
    <n v="2"/>
    <x v="10"/>
    <s v="ESTACION 02/ESTACION 01/ ESTACION 11"/>
    <s v="ASENT. H. HUAYCAN UCV 1398 ZONA L LT 3"/>
    <x v="2"/>
    <x v="0"/>
    <m/>
    <x v="2"/>
    <d v="2022-11-28T00:00:00"/>
    <x v="0"/>
    <n v="4"/>
    <s v="CJV"/>
    <s v="Principal"/>
    <n v="6.6666666666666671E-3"/>
    <n v="25"/>
    <x v="3"/>
    <s v="Ok"/>
    <x v="1"/>
    <s v="OK"/>
    <x v="0"/>
    <x v="0"/>
    <x v="1"/>
    <s v="No Aplica"/>
  </r>
  <r>
    <n v="20600111354"/>
    <x v="7"/>
    <x v="7"/>
    <x v="855"/>
    <x v="857"/>
    <x v="826"/>
    <n v="2"/>
    <x v="10"/>
    <s v="ESTACION 12/ESTACION 01/ESTACION 09"/>
    <s v="MZ C LT 24 PROVIV. RESIDENCIAL PRIMAVERA"/>
    <x v="8"/>
    <x v="0"/>
    <m/>
    <x v="2"/>
    <d v="2022-11-28T00:00:00"/>
    <x v="0"/>
    <n v="4"/>
    <s v="CJV"/>
    <s v="Principal"/>
    <n v="6.6666666666666671E-3"/>
    <n v="30"/>
    <x v="3"/>
    <s v="Ok"/>
    <x v="0"/>
    <s v="OK"/>
    <x v="0"/>
    <x v="0"/>
    <x v="1"/>
    <s v="No Aplica"/>
  </r>
  <r>
    <n v="20600111354"/>
    <x v="7"/>
    <x v="7"/>
    <x v="856"/>
    <x v="858"/>
    <x v="827"/>
    <n v="2"/>
    <x v="10"/>
    <s v="ESTACION 11/ ESTACION 09 "/>
    <s v="PSJ. VILLA POETA JOSE GALVEZ MZ 185 LT 10"/>
    <x v="6"/>
    <x v="0"/>
    <m/>
    <x v="2"/>
    <d v="2022-11-28T00:00:00"/>
    <x v="0"/>
    <n v="4"/>
    <s v="CJV"/>
    <s v="Principal"/>
    <n v="6.6666666666666671E-3"/>
    <n v="37"/>
    <x v="4"/>
    <s v="Ok"/>
    <x v="0"/>
    <s v="OK"/>
    <x v="0"/>
    <x v="0"/>
    <x v="1"/>
    <s v="No Aplica"/>
  </r>
  <r>
    <n v="20600111354"/>
    <x v="7"/>
    <x v="7"/>
    <x v="857"/>
    <x v="859"/>
    <x v="828"/>
    <n v="2"/>
    <x v="10"/>
    <s v="ESTACION 12/ESTACION 09"/>
    <s v="CALLE 7 ASENT H. 9 DE OCTUBRE MZ M LT 19"/>
    <x v="3"/>
    <x v="0"/>
    <m/>
    <x v="2"/>
    <d v="2022-11-28T00:00:00"/>
    <x v="0"/>
    <n v="4"/>
    <s v="CJV"/>
    <s v="Principal"/>
    <n v="6.6666666666666671E-3"/>
    <n v="48"/>
    <x v="0"/>
    <s v="Ok"/>
    <x v="0"/>
    <s v="OK"/>
    <x v="0"/>
    <x v="0"/>
    <x v="1"/>
    <s v="No Aplica"/>
  </r>
  <r>
    <n v="20600111354"/>
    <x v="7"/>
    <x v="7"/>
    <x v="858"/>
    <x v="860"/>
    <x v="829"/>
    <n v="2"/>
    <x v="2"/>
    <s v="ESTACION 09"/>
    <s v="MZ L LT 15 PRO V R HAYA DE LA TORRE "/>
    <x v="9"/>
    <x v="0"/>
    <m/>
    <x v="2"/>
    <d v="2022-11-30T00:00:00"/>
    <x v="0"/>
    <n v="4"/>
    <s v="CJV"/>
    <s v="Principal"/>
    <n v="6.6666666666666671E-3"/>
    <n v="43"/>
    <x v="0"/>
    <s v="Ok"/>
    <x v="0"/>
    <s v="OK"/>
    <x v="0"/>
    <x v="0"/>
    <x v="1"/>
    <s v="No Aplica"/>
  </r>
  <r>
    <n v="20600111354"/>
    <x v="7"/>
    <x v="7"/>
    <x v="859"/>
    <x v="861"/>
    <x v="830"/>
    <n v="2"/>
    <x v="10"/>
    <s v="ESTACION 12/ESTACION 03"/>
    <s v="ANEXO HUAYRAPATA S/N"/>
    <x v="134"/>
    <x v="0"/>
    <m/>
    <x v="2"/>
    <d v="2022-12-07T00:00:00"/>
    <x v="0"/>
    <n v="4"/>
    <s v="CJV"/>
    <s v="Principal"/>
    <n v="6.6666666666666671E-3"/>
    <n v="44"/>
    <x v="0"/>
    <s v="Ok"/>
    <x v="0"/>
    <s v="OK"/>
    <x v="0"/>
    <x v="0"/>
    <x v="1"/>
    <s v="No Aplica"/>
  </r>
  <r>
    <n v="20600111354"/>
    <x v="7"/>
    <x v="7"/>
    <x v="860"/>
    <x v="862"/>
    <x v="831"/>
    <n v="2"/>
    <x v="10"/>
    <s v="ESTACION 11"/>
    <s v="AV PERIFERICA MELENDEZ MZ I2 LT 07 03 DE MAYO"/>
    <x v="8"/>
    <x v="0"/>
    <m/>
    <x v="2"/>
    <d v="2022-12-07T00:00:00"/>
    <x v="0"/>
    <n v="4"/>
    <s v="CJV"/>
    <s v="Principal"/>
    <n v="6.6666666666666671E-3"/>
    <n v="49"/>
    <x v="0"/>
    <s v="Ok"/>
    <x v="0"/>
    <s v="OK"/>
    <x v="0"/>
    <x v="0"/>
    <x v="1"/>
    <s v="No Aplica"/>
  </r>
  <r>
    <n v="20600111354"/>
    <x v="7"/>
    <x v="7"/>
    <x v="861"/>
    <x v="863"/>
    <x v="832"/>
    <n v="2"/>
    <x v="2"/>
    <s v="ESTACION 09/ESTACION 12"/>
    <s v="SECTOR 07 GRUPO 2 MZ J LT 3"/>
    <x v="45"/>
    <x v="0"/>
    <m/>
    <x v="2"/>
    <d v="2022-12-07T00:00:00"/>
    <x v="0"/>
    <n v="4"/>
    <s v="CJV"/>
    <s v="Principal"/>
    <n v="6.6666666666666671E-3"/>
    <n v="27"/>
    <x v="3"/>
    <s v="Ok"/>
    <x v="0"/>
    <s v="OK"/>
    <x v="0"/>
    <x v="0"/>
    <x v="1"/>
    <s v="No Aplica"/>
  </r>
  <r>
    <n v="20600111354"/>
    <x v="7"/>
    <x v="7"/>
    <x v="862"/>
    <x v="864"/>
    <x v="833"/>
    <n v="2"/>
    <x v="10"/>
    <s v=" ESTACION 11"/>
    <s v="ASENT. H. 09 DE FEBRERO MZ 22 LT 05"/>
    <x v="3"/>
    <x v="0"/>
    <m/>
    <x v="2"/>
    <d v="2022-12-03T00:00:00"/>
    <x v="0"/>
    <n v="4"/>
    <s v="CJV"/>
    <s v="Principal"/>
    <n v="6.6666666666666671E-3"/>
    <n v="42"/>
    <x v="0"/>
    <s v="Ok"/>
    <x v="0"/>
    <s v="OK"/>
    <x v="0"/>
    <x v="0"/>
    <x v="1"/>
    <s v="No Aplica"/>
  </r>
  <r>
    <n v="20600111354"/>
    <x v="7"/>
    <x v="7"/>
    <x v="863"/>
    <x v="865"/>
    <x v="834"/>
    <n v="2"/>
    <x v="10"/>
    <s v="ESTACION 11/ESTACION 03"/>
    <s v="HUAYCAN UCV 23 LT 29 ZONA A"/>
    <x v="2"/>
    <x v="0"/>
    <m/>
    <x v="2"/>
    <d v="2022-12-03T00:00:00"/>
    <x v="0"/>
    <n v="4"/>
    <s v="CJV"/>
    <s v="Principal"/>
    <n v="6.6666666666666671E-3"/>
    <n v="46"/>
    <x v="0"/>
    <s v="Ok"/>
    <x v="1"/>
    <s v="OK"/>
    <x v="0"/>
    <x v="0"/>
    <x v="1"/>
    <s v="No Aplica"/>
  </r>
  <r>
    <n v="20600111354"/>
    <x v="7"/>
    <x v="7"/>
    <x v="864"/>
    <x v="866"/>
    <x v="835"/>
    <n v="2"/>
    <x v="19"/>
    <s v="ESTACION 01"/>
    <s v="CALLE 27 MZ E2 LT 14 URB CIUDAD DEL PESCADOR"/>
    <x v="31"/>
    <x v="0"/>
    <m/>
    <x v="2"/>
    <d v="2022-12-27T00:00:00"/>
    <x v="0"/>
    <n v="4"/>
    <s v="CJV"/>
    <s v="Principal"/>
    <n v="6.6666666666666671E-3"/>
    <n v="29"/>
    <x v="3"/>
    <s v="Ok"/>
    <x v="2"/>
    <s v="OK"/>
    <x v="0"/>
    <x v="0"/>
    <x v="1"/>
    <s v="No Aplica"/>
  </r>
  <r>
    <n v="20600111354"/>
    <x v="7"/>
    <x v="7"/>
    <x v="865"/>
    <x v="867"/>
    <x v="836"/>
    <n v="2"/>
    <x v="19"/>
    <s v="PLANTA DOVELAS"/>
    <s v="BLOCK 12 CASA 24 BARRIO FISCAL NRO 3"/>
    <x v="31"/>
    <x v="0"/>
    <m/>
    <x v="2"/>
    <d v="2023-02-16T00:00:00"/>
    <x v="0"/>
    <n v="4"/>
    <s v="CJV"/>
    <s v="Principal"/>
    <n v="6.6666666666666671E-3"/>
    <n v="38"/>
    <x v="4"/>
    <s v="Ok"/>
    <x v="2"/>
    <s v="OK"/>
    <x v="0"/>
    <x v="0"/>
    <x v="1"/>
    <s v="No Aplica"/>
  </r>
  <r>
    <n v="20600111354"/>
    <x v="7"/>
    <x v="7"/>
    <x v="866"/>
    <x v="868"/>
    <x v="837"/>
    <n v="1"/>
    <x v="157"/>
    <s v="ESTACION 01/ESTACION 3/ ESTACION 11/ ESTACION 12/TVPM/DOVELAS"/>
    <s v="JR SANTA ROSA 580"/>
    <x v="135"/>
    <x v="1"/>
    <m/>
    <x v="2"/>
    <d v="2023-02-27T00:00:00"/>
    <x v="0"/>
    <n v="1"/>
    <s v="CJV"/>
    <s v="Principal"/>
    <n v="6.6666666666666671E-3"/>
    <n v="31"/>
    <x v="3"/>
    <s v="Ok"/>
    <x v="0"/>
    <s v="OK"/>
    <x v="0"/>
    <x v="0"/>
    <x v="1"/>
    <s v="No Aplica"/>
  </r>
  <r>
    <n v="20600111354"/>
    <x v="7"/>
    <x v="7"/>
    <x v="867"/>
    <x v="869"/>
    <x v="838"/>
    <n v="2"/>
    <x v="10"/>
    <s v="PLANTA DOVELAS"/>
    <s v="MZ A-1 LT 32 3PS COOP. CESAR VALLEJO"/>
    <x v="8"/>
    <x v="0"/>
    <m/>
    <x v="2"/>
    <d v="2023-02-15T00:00:00"/>
    <x v="0"/>
    <n v="2"/>
    <s v="CJV"/>
    <s v="Principal"/>
    <n v="6.6666666666666671E-3"/>
    <n v="36"/>
    <x v="4"/>
    <s v="Ok"/>
    <x v="0"/>
    <s v="OK"/>
    <x v="0"/>
    <x v="0"/>
    <x v="1"/>
    <s v="No Aplica"/>
  </r>
  <r>
    <n v="20600111354"/>
    <x v="7"/>
    <x v="7"/>
    <x v="868"/>
    <x v="870"/>
    <x v="839"/>
    <n v="2"/>
    <x v="19"/>
    <s v="TVPM"/>
    <s v="JR PASTAZA 787-791 DPTO 38"/>
    <x v="32"/>
    <x v="0"/>
    <m/>
    <x v="2"/>
    <d v="2023-02-28T00:00:00"/>
    <x v="0"/>
    <n v="4"/>
    <s v="CJV"/>
    <s v="Principal"/>
    <n v="6.6666666666666671E-3"/>
    <n v="33"/>
    <x v="4"/>
    <s v="Ok"/>
    <x v="4"/>
    <s v="OK"/>
    <x v="0"/>
    <x v="0"/>
    <x v="1"/>
    <s v="No Aplica"/>
  </r>
  <r>
    <n v="20600111354"/>
    <x v="7"/>
    <x v="7"/>
    <x v="869"/>
    <x v="871"/>
    <x v="840"/>
    <n v="2"/>
    <x v="10"/>
    <s v="DOVELAS"/>
    <s v="COOP. CESAR VALLEJO MZ S LT 15"/>
    <x v="8"/>
    <x v="0"/>
    <m/>
    <x v="2"/>
    <d v="2023-03-01T00:00:00"/>
    <x v="0"/>
    <n v="4"/>
    <s v="CJV"/>
    <s v="Principal"/>
    <n v="6.6666666666666671E-3"/>
    <n v="24"/>
    <x v="3"/>
    <s v="Ok"/>
    <x v="0"/>
    <s v="OK"/>
    <x v="0"/>
    <x v="0"/>
    <x v="1"/>
    <s v="No Aplica"/>
  </r>
  <r>
    <n v="20600111354"/>
    <x v="7"/>
    <x v="7"/>
    <x v="870"/>
    <x v="872"/>
    <x v="841"/>
    <n v="2"/>
    <x v="19"/>
    <s v="ESTACION 12"/>
    <s v="CALLE CASTROVIRREYNA 342 INT 105"/>
    <x v="32"/>
    <x v="0"/>
    <m/>
    <x v="2"/>
    <d v="2023-03-10T00:00:00"/>
    <x v="0"/>
    <n v="4"/>
    <s v="CJV"/>
    <s v="Principal"/>
    <n v="6.6666666666666671E-3"/>
    <n v="30"/>
    <x v="3"/>
    <s v="Ok"/>
    <x v="4"/>
    <s v="OK"/>
    <x v="0"/>
    <x v="0"/>
    <x v="1"/>
    <s v="No Aplica"/>
  </r>
  <r>
    <n v="20600111354"/>
    <x v="7"/>
    <x v="7"/>
    <x v="871"/>
    <x v="873"/>
    <x v="842"/>
    <n v="1"/>
    <x v="158"/>
    <s v="PLANTA DOVELAS"/>
    <s v="ASENT. H. ESTRELLA DE SIMON BOLIVAR MZ M LT 19"/>
    <x v="39"/>
    <x v="0"/>
    <m/>
    <x v="2"/>
    <d v="2023-05-26T00:00:00"/>
    <x v="0"/>
    <n v="1"/>
    <s v="CJV"/>
    <s v="Principal"/>
    <n v="6.6666666666666671E-3"/>
    <n v="51"/>
    <x v="5"/>
    <s v="Ok"/>
    <x v="0"/>
    <s v="OK"/>
    <x v="0"/>
    <x v="0"/>
    <x v="1"/>
    <s v="No Aplica"/>
  </r>
  <r>
    <n v="20600111354"/>
    <x v="7"/>
    <x v="7"/>
    <x v="872"/>
    <x v="874"/>
    <x v="76"/>
    <n v="2"/>
    <x v="10"/>
    <s v="ESTACION 12 / ESTACION 11"/>
    <s v="CALLE LA CULTURA EDIF AYAR WUAKA DPTO 101 URB TUPAC AMARU"/>
    <x v="81"/>
    <x v="0"/>
    <m/>
    <x v="2"/>
    <d v="2023-06-22T00:00:00"/>
    <x v="0"/>
    <n v="4"/>
    <s v="CJV"/>
    <s v="Principal"/>
    <n v="6.6666666666666671E-3"/>
    <n v="40"/>
    <x v="4"/>
    <s v="Ok"/>
    <x v="5"/>
    <s v="OK"/>
    <x v="0"/>
    <x v="0"/>
    <x v="1"/>
    <s v="No Aplica"/>
  </r>
  <r>
    <n v="20600111354"/>
    <x v="7"/>
    <x v="7"/>
    <x v="873"/>
    <x v="875"/>
    <x v="843"/>
    <n v="2"/>
    <x v="10"/>
    <s v="ESTACION 12 / ESTACION 11"/>
    <s v="PSJ SAN MATEO MZ N LT 7 SECTOR EL NAZARENO PAMPLONA ALTA "/>
    <x v="21"/>
    <x v="0"/>
    <m/>
    <x v="2"/>
    <d v="2023-06-13T00:00:00"/>
    <x v="0"/>
    <n v="4"/>
    <s v="CJV"/>
    <s v="Principal"/>
    <n v="6.6666666666666671E-3"/>
    <n v="37"/>
    <x v="4"/>
    <s v="Ok"/>
    <x v="0"/>
    <s v="OK"/>
    <x v="0"/>
    <x v="0"/>
    <x v="1"/>
    <s v="No Aplica"/>
  </r>
  <r>
    <n v="20600111354"/>
    <x v="7"/>
    <x v="7"/>
    <x v="874"/>
    <x v="876"/>
    <x v="844"/>
    <n v="2"/>
    <x v="10"/>
    <s v="ESTACION 12 / ESTACION 11"/>
    <s v="JR MENDOZA MERINO 732 INT 8"/>
    <x v="70"/>
    <x v="0"/>
    <m/>
    <x v="2"/>
    <d v="2023-06-22T00:00:00"/>
    <x v="0"/>
    <n v="4"/>
    <s v="CJV"/>
    <s v="Principal"/>
    <n v="6.6666666666666671E-3"/>
    <n v="29"/>
    <x v="3"/>
    <s v="Ok"/>
    <x v="7"/>
    <s v="OK"/>
    <x v="0"/>
    <x v="0"/>
    <x v="1"/>
    <s v="No Aplica"/>
  </r>
  <r>
    <n v="20600111354"/>
    <x v="7"/>
    <x v="7"/>
    <x v="875"/>
    <x v="877"/>
    <x v="845"/>
    <n v="2"/>
    <x v="10"/>
    <s v="ESTACION 12 / ESTACION 11"/>
    <s v="SC. VIRGEN BUEN PASO MZ. W5 LT. 1 PAMPLONA ALTA"/>
    <x v="21"/>
    <x v="0"/>
    <m/>
    <x v="2"/>
    <d v="2023-06-13T00:00:00"/>
    <x v="0"/>
    <n v="4"/>
    <s v="CJV"/>
    <s v="Principal"/>
    <n v="6.6666666666666671E-3"/>
    <n v="45"/>
    <x v="0"/>
    <s v="Ok"/>
    <x v="0"/>
    <s v="OK"/>
    <x v="0"/>
    <x v="0"/>
    <x v="1"/>
    <s v="No Aplica"/>
  </r>
  <r>
    <n v="20600111354"/>
    <x v="7"/>
    <x v="7"/>
    <x v="876"/>
    <x v="878"/>
    <x v="846"/>
    <n v="2"/>
    <x v="10"/>
    <s v="ESTACION 12 / ESTACION 11"/>
    <s v="JR. COTOSH MZ Ñ-1 LT 59 "/>
    <x v="3"/>
    <x v="0"/>
    <m/>
    <x v="2"/>
    <d v="2023-06-22T00:00:00"/>
    <x v="0"/>
    <n v="4"/>
    <s v="CJV"/>
    <s v="Principal"/>
    <n v="6.6666666666666671E-3"/>
    <n v="42"/>
    <x v="0"/>
    <s v="Ok"/>
    <x v="0"/>
    <s v="OK"/>
    <x v="0"/>
    <x v="0"/>
    <x v="1"/>
    <s v="No Aplica"/>
  </r>
  <r>
    <n v="20600111354"/>
    <x v="7"/>
    <x v="7"/>
    <x v="877"/>
    <x v="879"/>
    <x v="847"/>
    <n v="2"/>
    <x v="10"/>
    <s v="ESTACION 12 / ESTACION 11"/>
    <s v="PSJ. 01 ASENT. H. LAS FLORES DE LIMATAMBO MZ A LT 2 "/>
    <x v="6"/>
    <x v="0"/>
    <m/>
    <x v="2"/>
    <d v="2023-06-22T00:00:00"/>
    <x v="0"/>
    <n v="4"/>
    <s v="CJV"/>
    <s v="Principal"/>
    <n v="6.6666666666666671E-3"/>
    <n v="35"/>
    <x v="4"/>
    <s v="Ok"/>
    <x v="0"/>
    <s v="OK"/>
    <x v="0"/>
    <x v="0"/>
    <x v="1"/>
    <s v="No Aplica"/>
  </r>
  <r>
    <n v="20600111354"/>
    <x v="7"/>
    <x v="7"/>
    <x v="878"/>
    <x v="880"/>
    <x v="848"/>
    <n v="2"/>
    <x v="10"/>
    <s v="ESTACION 12 / ESTACION 11"/>
    <s v="MZ. S LT 09 AGRP. FAM. CASUARINAS DE MARTIRES "/>
    <x v="3"/>
    <x v="0"/>
    <m/>
    <x v="2"/>
    <d v="2023-06-13T00:00:00"/>
    <x v="0"/>
    <n v="4"/>
    <s v="CJV"/>
    <s v="Principal"/>
    <n v="6.6666666666666671E-3"/>
    <n v="43"/>
    <x v="0"/>
    <s v="Ok"/>
    <x v="0"/>
    <s v="OK"/>
    <x v="0"/>
    <x v="0"/>
    <x v="1"/>
    <s v="No Aplica"/>
  </r>
  <r>
    <n v="20600111354"/>
    <x v="7"/>
    <x v="7"/>
    <x v="879"/>
    <x v="881"/>
    <x v="849"/>
    <n v="2"/>
    <x v="10"/>
    <s v="ESTACION 12 / ESTACION 11"/>
    <s v="CALLE BEATITA DE HUMAY 165"/>
    <x v="135"/>
    <x v="0"/>
    <m/>
    <x v="2"/>
    <d v="2023-06-12T00:00:00"/>
    <x v="0"/>
    <n v="4"/>
    <s v="CJV"/>
    <s v="Principal"/>
    <n v="6.6666666666666671E-3"/>
    <n v="27"/>
    <x v="3"/>
    <s v="Ok"/>
    <x v="0"/>
    <s v="OK"/>
    <x v="0"/>
    <x v="0"/>
    <x v="1"/>
    <s v="No Aplica"/>
  </r>
  <r>
    <n v="20600111354"/>
    <x v="7"/>
    <x v="7"/>
    <x v="880"/>
    <x v="882"/>
    <x v="850"/>
    <n v="2"/>
    <x v="10"/>
    <s v="ESTACION 12 / ESTACION 11"/>
    <s v="ASET. H. VIRGEN DEL CARMEN MZ I LT 1"/>
    <x v="23"/>
    <x v="0"/>
    <m/>
    <x v="2"/>
    <d v="2023-06-22T00:00:00"/>
    <x v="0"/>
    <n v="4"/>
    <s v="CJV"/>
    <s v="Principal"/>
    <n v="6.6666666666666671E-3"/>
    <n v="32"/>
    <x v="4"/>
    <s v="Ok"/>
    <x v="3"/>
    <s v="OK"/>
    <x v="0"/>
    <x v="0"/>
    <x v="1"/>
    <s v="No Aplica"/>
  </r>
  <r>
    <n v="20600111354"/>
    <x v="7"/>
    <x v="7"/>
    <x v="881"/>
    <x v="883"/>
    <x v="851"/>
    <n v="2"/>
    <x v="10"/>
    <s v="ESTACION 12 / ESTACION 11"/>
    <s v="CALLE BOGOTA 272 URB EL PARRAL"/>
    <x v="37"/>
    <x v="0"/>
    <m/>
    <x v="2"/>
    <d v="2023-06-13T00:00:00"/>
    <x v="0"/>
    <n v="4"/>
    <s v="CJV"/>
    <s v="Principal"/>
    <n v="6.6666666666666671E-3"/>
    <n v="32"/>
    <x v="4"/>
    <s v="Ok"/>
    <x v="0"/>
    <s v="OK"/>
    <x v="0"/>
    <x v="0"/>
    <x v="1"/>
    <s v="No Aplica"/>
  </r>
  <r>
    <n v="20600111354"/>
    <x v="7"/>
    <x v="7"/>
    <x v="882"/>
    <x v="884"/>
    <x v="852"/>
    <n v="2"/>
    <x v="10"/>
    <s v="ESTACION 12 / ESTACION 11"/>
    <s v="CALLE BOGOTA 272 URB EL PARRAL"/>
    <x v="37"/>
    <x v="0"/>
    <m/>
    <x v="2"/>
    <d v="2023-06-21T00:00:00"/>
    <x v="0"/>
    <n v="4"/>
    <s v="CJV"/>
    <s v="Principal"/>
    <n v="6.6666666666666671E-3"/>
    <n v="30"/>
    <x v="3"/>
    <s v="Ok"/>
    <x v="0"/>
    <s v="OK"/>
    <x v="0"/>
    <x v="0"/>
    <x v="1"/>
    <s v="No Aplica"/>
  </r>
  <r>
    <n v="20600111354"/>
    <x v="7"/>
    <x v="7"/>
    <x v="883"/>
    <x v="885"/>
    <x v="853"/>
    <n v="2"/>
    <x v="10"/>
    <s v="ESTACION 12 / ESTACION 11"/>
    <s v="UPIS PAISAJISTA MZ LT 13 "/>
    <x v="77"/>
    <x v="0"/>
    <m/>
    <x v="2"/>
    <d v="2023-06-21T00:00:00"/>
    <x v="0"/>
    <n v="4"/>
    <s v="CJV"/>
    <s v="Principal"/>
    <n v="6.6666666666666671E-3"/>
    <n v="31"/>
    <x v="3"/>
    <s v="Ok"/>
    <x v="0"/>
    <s v="OK"/>
    <x v="0"/>
    <x v="0"/>
    <x v="1"/>
    <s v="No Aplica"/>
  </r>
  <r>
    <n v="20600111354"/>
    <x v="7"/>
    <x v="7"/>
    <x v="884"/>
    <x v="886"/>
    <x v="854"/>
    <n v="2"/>
    <x v="10"/>
    <s v="ESTACION 12 / ESTACION 11"/>
    <s v="CL TUPAC AMARU 340 "/>
    <x v="136"/>
    <x v="0"/>
    <m/>
    <x v="2"/>
    <d v="2023-06-19T00:00:00"/>
    <x v="0"/>
    <n v="4"/>
    <s v="CJV"/>
    <s v="Principal"/>
    <n v="6.6666666666666671E-3"/>
    <n v="33"/>
    <x v="4"/>
    <s v="Ok"/>
    <x v="0"/>
    <s v="OK"/>
    <x v="0"/>
    <x v="0"/>
    <x v="1"/>
    <s v="No Aplica"/>
  </r>
  <r>
    <n v="20600111354"/>
    <x v="7"/>
    <x v="7"/>
    <x v="885"/>
    <x v="887"/>
    <x v="855"/>
    <n v="2"/>
    <x v="10"/>
    <s v="ESTACION 12 / ESTACION 11"/>
    <s v="ASTN. H. NUEVA CANADA MZ A LT 6"/>
    <x v="39"/>
    <x v="0"/>
    <m/>
    <x v="2"/>
    <d v="2023-06-22T00:00:00"/>
    <x v="0"/>
    <n v="4"/>
    <s v="CJV"/>
    <s v="Principal"/>
    <n v="6.6666666666666671E-3"/>
    <n v="31"/>
    <x v="3"/>
    <s v="Ok"/>
    <x v="0"/>
    <s v="OK"/>
    <x v="0"/>
    <x v="0"/>
    <x v="1"/>
    <s v="No Aplica"/>
  </r>
  <r>
    <n v="20600111354"/>
    <x v="7"/>
    <x v="7"/>
    <x v="886"/>
    <x v="888"/>
    <x v="856"/>
    <n v="2"/>
    <x v="10"/>
    <s v="ESTACION 12 / ESTACION 11"/>
    <s v="CENTRO POBLADO 10 OCTUBRE MZ C-1 LT. 35"/>
    <x v="3"/>
    <x v="0"/>
    <m/>
    <x v="2"/>
    <d v="2023-06-23T00:00:00"/>
    <x v="0"/>
    <n v="4"/>
    <s v="CJV"/>
    <s v="Principal"/>
    <n v="6.6666666666666671E-3"/>
    <n v="36"/>
    <x v="4"/>
    <s v="Ok"/>
    <x v="0"/>
    <s v="OK"/>
    <x v="0"/>
    <x v="0"/>
    <x v="1"/>
    <s v="No Aplica"/>
  </r>
  <r>
    <n v="20600111354"/>
    <x v="7"/>
    <x v="7"/>
    <x v="887"/>
    <x v="889"/>
    <x v="857"/>
    <n v="2"/>
    <x v="10"/>
    <s v="ESTACION 02"/>
    <s v="ASENT. H. JOSE OLAYA MZ G. LT. 9"/>
    <x v="137"/>
    <x v="0"/>
    <m/>
    <x v="2"/>
    <d v="2023-06-28T00:00:00"/>
    <x v="0"/>
    <n v="4"/>
    <s v="CJV"/>
    <s v="Principal"/>
    <n v="6.6666666666666671E-3"/>
    <n v="34"/>
    <x v="4"/>
    <s v="Ok"/>
    <x v="0"/>
    <s v="OK"/>
    <x v="0"/>
    <x v="0"/>
    <x v="1"/>
    <s v="No Aplica"/>
  </r>
  <r>
    <n v="20600111354"/>
    <x v="7"/>
    <x v="7"/>
    <x v="888"/>
    <x v="890"/>
    <x v="858"/>
    <n v="2"/>
    <x v="10"/>
    <s v="ESTACION 03 / ESTACION 12"/>
    <s v="PSJ. 2 MZ CA LT 3 PSJ VILLA SAN LUIS"/>
    <x v="21"/>
    <x v="0"/>
    <m/>
    <x v="2"/>
    <d v="2023-07-05T00:00:00"/>
    <x v="0"/>
    <n v="4"/>
    <s v="CJV"/>
    <s v="Principal"/>
    <n v="6.6666666666666671E-3"/>
    <n v="31"/>
    <x v="3"/>
    <s v="Ok"/>
    <x v="0"/>
    <s v="OK"/>
    <x v="0"/>
    <x v="0"/>
    <x v="1"/>
    <s v="No Aplica"/>
  </r>
  <r>
    <n v="20600111354"/>
    <x v="7"/>
    <x v="7"/>
    <x v="889"/>
    <x v="891"/>
    <x v="859"/>
    <n v="2"/>
    <x v="10"/>
    <s v="ESTACION 02 / ESTACION 12"/>
    <s v="JR. LAS PALMERAS 191"/>
    <x v="37"/>
    <x v="0"/>
    <m/>
    <x v="2"/>
    <d v="2023-06-30T00:00:00"/>
    <x v="0"/>
    <n v="4"/>
    <s v="CJV"/>
    <s v="Principal"/>
    <n v="6.6666666666666671E-3"/>
    <n v="44"/>
    <x v="0"/>
    <s v="Ok"/>
    <x v="0"/>
    <s v="OK"/>
    <x v="0"/>
    <x v="0"/>
    <x v="1"/>
    <s v="No Aplica"/>
  </r>
  <r>
    <n v="20600111354"/>
    <x v="7"/>
    <x v="7"/>
    <x v="890"/>
    <x v="892"/>
    <x v="860"/>
    <n v="2"/>
    <x v="19"/>
    <s v="PLANTA DOVELAS"/>
    <s v="ASENT H. BOCANEGRA MZ A37 LT 1"/>
    <x v="31"/>
    <x v="0"/>
    <m/>
    <x v="2"/>
    <d v="2023-07-21T00:00:00"/>
    <x v="0"/>
    <n v="4"/>
    <s v="CJV"/>
    <s v="Principal"/>
    <n v="6.6666666666666671E-3"/>
    <n v="21"/>
    <x v="1"/>
    <s v="Ok"/>
    <x v="2"/>
    <s v="OK"/>
    <x v="0"/>
    <x v="0"/>
    <x v="1"/>
    <s v="No Aplica"/>
  </r>
  <r>
    <n v="20600111355"/>
    <x v="7"/>
    <x v="7"/>
    <x v="891"/>
    <x v="893"/>
    <x v="861"/>
    <n v="1"/>
    <x v="33"/>
    <s v="PLANTA DOVELAS"/>
    <s v="CALLE CHILOE MZ D2 LT 6 URB LOS CEDROS DE VILLA"/>
    <x v="18"/>
    <x v="0"/>
    <m/>
    <x v="2"/>
    <s v="10/08/203"/>
    <x v="0"/>
    <n v="1"/>
    <s v="CJV"/>
    <s v="Principal"/>
    <n v="6.6666666666666671E-3"/>
    <n v="27"/>
    <x v="3"/>
    <s v="Ok"/>
    <x v="0"/>
    <s v="OK"/>
    <x v="0"/>
    <x v="0"/>
    <x v="1"/>
    <s v="No Aplica"/>
  </r>
  <r>
    <n v="20600111354"/>
    <x v="7"/>
    <x v="7"/>
    <x v="892"/>
    <x v="894"/>
    <x v="862"/>
    <n v="1"/>
    <x v="64"/>
    <s v="ESTACION 12 / ESTACION 11 / ESTACION 01 / ESTACION 02"/>
    <s v="MZ BA 2 LT 11 JOSE CARLOS MARIATEGUI"/>
    <x v="3"/>
    <x v="0"/>
    <m/>
    <x v="2"/>
    <d v="2023-08-31T00:00:00"/>
    <x v="0"/>
    <n v="1"/>
    <s v="CJV"/>
    <s v="Principal"/>
    <n v="6.6666666666666671E-3"/>
    <n v="31"/>
    <x v="3"/>
    <s v="Ok"/>
    <x v="0"/>
    <s v="OK"/>
    <x v="0"/>
    <x v="0"/>
    <x v="1"/>
    <s v="8-2023"/>
  </r>
  <r>
    <n v="20550335795"/>
    <x v="21"/>
    <x v="7"/>
    <x v="893"/>
    <x v="895"/>
    <x v="762"/>
    <n v="2"/>
    <x v="10"/>
    <s v="PLANTA DOVELAS"/>
    <s v="BARRIO FRIG.C-71 -CALLAO-CALLAO"/>
    <x v="31"/>
    <x v="0"/>
    <m/>
    <x v="2"/>
    <d v="2019-10-22T00:00:00"/>
    <x v="0"/>
    <n v="4"/>
    <s v="CJV"/>
    <s v="Secundaria"/>
    <n v="6.6666666666666671E-3"/>
    <n v="43"/>
    <x v="0"/>
    <s v="Ok"/>
    <x v="2"/>
    <s v="OK"/>
    <x v="0"/>
    <x v="0"/>
    <x v="1"/>
    <s v="No Aplica"/>
  </r>
  <r>
    <n v="20550335795"/>
    <x v="21"/>
    <x v="7"/>
    <x v="894"/>
    <x v="896"/>
    <x v="863"/>
    <n v="2"/>
    <x v="10"/>
    <s v="PLANTA DOVELAS"/>
    <s v="JR. TAHUANTINSUYO 1499 URB ZARATE"/>
    <x v="138"/>
    <x v="0"/>
    <m/>
    <x v="2"/>
    <d v="2023-02-20T00:00:00"/>
    <x v="0"/>
    <n v="4"/>
    <s v="CJV"/>
    <s v="Secundaria"/>
    <n v="6.6666666666666671E-3"/>
    <n v="38"/>
    <x v="4"/>
    <s v="Ok"/>
    <x v="0"/>
    <s v="OK"/>
    <x v="0"/>
    <x v="0"/>
    <x v="1"/>
    <s v="No Aplica"/>
  </r>
  <r>
    <n v="20550335795"/>
    <x v="21"/>
    <x v="7"/>
    <x v="895"/>
    <x v="897"/>
    <x v="864"/>
    <n v="2"/>
    <x v="2"/>
    <s v="PLANTA DOVELAS"/>
    <s v="CALLE HUANUCO 0038 URBANIZACION PALERMO INT. 0301"/>
    <x v="5"/>
    <x v="0"/>
    <m/>
    <x v="2"/>
    <d v="2023-04-20T00:00:00"/>
    <x v="0"/>
    <n v="4"/>
    <s v="CJV"/>
    <s v="Secundaria"/>
    <n v="6.6666666666666671E-3"/>
    <n v="38"/>
    <x v="4"/>
    <s v="Ok"/>
    <x v="0"/>
    <s v="OK"/>
    <x v="0"/>
    <x v="0"/>
    <x v="1"/>
    <s v="No Aplica"/>
  </r>
  <r>
    <n v="20550335795"/>
    <x v="21"/>
    <x v="7"/>
    <x v="896"/>
    <x v="898"/>
    <x v="865"/>
    <n v="2"/>
    <x v="10"/>
    <s v="PLANTA DOVELAS"/>
    <s v="JR. TUPAC AMARU 216"/>
    <x v="6"/>
    <x v="0"/>
    <m/>
    <x v="2"/>
    <d v="2023-02-20T00:00:00"/>
    <x v="0"/>
    <n v="4"/>
    <s v="CJV"/>
    <s v="Secundaria"/>
    <n v="6.6666666666666671E-3"/>
    <n v="55"/>
    <x v="5"/>
    <s v="Ok"/>
    <x v="0"/>
    <s v="OK"/>
    <x v="0"/>
    <x v="0"/>
    <x v="1"/>
    <s v="No Aplica"/>
  </r>
  <r>
    <n v="20550335795"/>
    <x v="21"/>
    <x v="7"/>
    <x v="897"/>
    <x v="899"/>
    <x v="866"/>
    <n v="2"/>
    <x v="10"/>
    <s v="PLANTA DOVELAS"/>
    <s v="ASOC. PROP. DE LA URB ROSA LUZ I ETP AMP I MZ O-02 LT."/>
    <x v="5"/>
    <x v="0"/>
    <m/>
    <x v="2"/>
    <d v="2023-05-22T00:00:00"/>
    <x v="0"/>
    <n v="4"/>
    <s v="CJV"/>
    <s v="Secundaria"/>
    <n v="6.6666666666666671E-3"/>
    <n v="42"/>
    <x v="0"/>
    <s v="Ok"/>
    <x v="0"/>
    <s v="OK"/>
    <x v="0"/>
    <x v="0"/>
    <x v="1"/>
    <s v="No Aplica"/>
  </r>
  <r>
    <n v="20550335795"/>
    <x v="21"/>
    <x v="7"/>
    <x v="898"/>
    <x v="900"/>
    <x v="867"/>
    <n v="2"/>
    <x v="2"/>
    <s v="PLANTA DOVELAS"/>
    <s v="SANTA ANITA MZ.A-1 LT.13-A URB.VILLA MARINA"/>
    <x v="18"/>
    <x v="0"/>
    <m/>
    <x v="2"/>
    <d v="2023-07-18T00:00:00"/>
    <x v="0"/>
    <n v="4"/>
    <s v="CJV"/>
    <s v="Secundaria"/>
    <n v="6.6666666666666671E-3"/>
    <n v="34"/>
    <x v="4"/>
    <s v="Ok"/>
    <x v="0"/>
    <s v="OK"/>
    <x v="0"/>
    <x v="0"/>
    <x v="1"/>
    <s v="No Aplica"/>
  </r>
  <r>
    <n v="20550335795"/>
    <x v="21"/>
    <x v="7"/>
    <x v="899"/>
    <x v="901"/>
    <x v="868"/>
    <n v="2"/>
    <x v="10"/>
    <s v="PLANTA DOVELAS"/>
    <s v="JOSE CARLOS MARIATEGUI MZ. V2B LT. 14 LIMA-LIMA-SAN JUAN DE LURIGANCHO "/>
    <x v="5"/>
    <x v="0"/>
    <m/>
    <x v="2"/>
    <d v="2023-06-14T00:00:00"/>
    <x v="0"/>
    <n v="4"/>
    <s v="CJV"/>
    <s v="Secundaria"/>
    <n v="6.6666666666666671E-3"/>
    <n v="32"/>
    <x v="4"/>
    <s v="Ok"/>
    <x v="0"/>
    <s v="OK"/>
    <x v="0"/>
    <x v="0"/>
    <x v="1"/>
    <s v="No Aplica"/>
  </r>
  <r>
    <n v="20550335795"/>
    <x v="21"/>
    <x v="7"/>
    <x v="900"/>
    <x v="902"/>
    <x v="869"/>
    <n v="2"/>
    <x v="10"/>
    <s v="PLANTA DOVELAS"/>
    <s v="MZ.B 8 LT.20 VIRGEN DEL BUEN PASO PAMPLONA ALTA "/>
    <x v="21"/>
    <x v="0"/>
    <m/>
    <x v="2"/>
    <d v="2023-02-20T00:00:00"/>
    <x v="0"/>
    <n v="4"/>
    <s v="CJV"/>
    <s v="Secundaria"/>
    <n v="6.6666666666666671E-3"/>
    <n v="39"/>
    <x v="4"/>
    <s v="Ok"/>
    <x v="0"/>
    <s v="OK"/>
    <x v="0"/>
    <x v="0"/>
    <x v="1"/>
    <s v="No Aplica"/>
  </r>
  <r>
    <n v="20550335795"/>
    <x v="21"/>
    <x v="7"/>
    <x v="901"/>
    <x v="903"/>
    <x v="870"/>
    <n v="2"/>
    <x v="2"/>
    <s v="PLANTA DOVELAS"/>
    <s v="CASA HUERTAS MZ. C LT. 06"/>
    <x v="35"/>
    <x v="0"/>
    <m/>
    <x v="2"/>
    <d v="2023-02-20T00:00:00"/>
    <x v="0"/>
    <n v="4"/>
    <s v="CJV"/>
    <s v="Secundaria"/>
    <n v="6.6666666666666671E-3"/>
    <n v="26"/>
    <x v="3"/>
    <s v="Ok"/>
    <x v="0"/>
    <s v="OK"/>
    <x v="0"/>
    <x v="0"/>
    <x v="1"/>
    <s v="No Aplica"/>
  </r>
  <r>
    <n v="20550335795"/>
    <x v="21"/>
    <x v="7"/>
    <x v="902"/>
    <x v="904"/>
    <x v="871"/>
    <n v="2"/>
    <x v="2"/>
    <s v="PLANTA DOVELAS"/>
    <s v="ANEXO DOS DE MAYO"/>
    <x v="139"/>
    <x v="0"/>
    <m/>
    <x v="2"/>
    <d v="2023-03-08T00:00:00"/>
    <x v="0"/>
    <n v="4"/>
    <s v="CJV"/>
    <s v="Secundaria"/>
    <n v="6.6666666666666671E-3"/>
    <n v="27"/>
    <x v="3"/>
    <s v="Ok"/>
    <x v="0"/>
    <s v="OK"/>
    <x v="0"/>
    <x v="0"/>
    <x v="1"/>
    <s v="No Aplica"/>
  </r>
  <r>
    <n v="20550335795"/>
    <x v="21"/>
    <x v="7"/>
    <x v="903"/>
    <x v="905"/>
    <x v="872"/>
    <n v="2"/>
    <x v="10"/>
    <s v="PLANTA DOVELAS"/>
    <s v="URB. PROSPERIDAD DE VILLA MZ. G LT. 21"/>
    <x v="140"/>
    <x v="0"/>
    <m/>
    <x v="2"/>
    <d v="2023-02-20T00:00:00"/>
    <x v="0"/>
    <n v="4"/>
    <s v="CJV"/>
    <s v="Secundaria"/>
    <n v="6.6666666666666671E-3"/>
    <n v="30"/>
    <x v="3"/>
    <s v="Ok"/>
    <x v="0"/>
    <s v="OK"/>
    <x v="0"/>
    <x v="0"/>
    <x v="1"/>
    <s v="No Aplica"/>
  </r>
  <r>
    <n v="20550335795"/>
    <x v="21"/>
    <x v="7"/>
    <x v="904"/>
    <x v="906"/>
    <x v="873"/>
    <n v="2"/>
    <x v="2"/>
    <s v="PLANTA DOVELAS"/>
    <s v="CONJ.RESIDENCIAL SANTISIMO SALVADOR LAS PALMAS MZ.W LT.10"/>
    <x v="28"/>
    <x v="0"/>
    <m/>
    <x v="2"/>
    <d v="2023-05-22T00:00:00"/>
    <x v="0"/>
    <n v="4"/>
    <s v="CJV"/>
    <s v="Secundaria"/>
    <n v="6.6666666666666671E-3"/>
    <n v="46"/>
    <x v="0"/>
    <s v="Ok"/>
    <x v="0"/>
    <s v="OK"/>
    <x v="0"/>
    <x v="0"/>
    <x v="1"/>
    <s v="No Aplica"/>
  </r>
  <r>
    <n v="20550335795"/>
    <x v="21"/>
    <x v="7"/>
    <x v="905"/>
    <x v="907"/>
    <x v="874"/>
    <n v="2"/>
    <x v="10"/>
    <s v="PLANTA DOVELAS"/>
    <s v="PSJ. SAN MATEO MZ.B2 LT.5 3 ZONA ASOC.RURAL AGROP.LAS DELICIAS"/>
    <x v="18"/>
    <x v="0"/>
    <m/>
    <x v="2"/>
    <d v="2023-02-20T00:00:00"/>
    <x v="0"/>
    <n v="4"/>
    <s v="CJV"/>
    <s v="Secundaria"/>
    <n v="6.6666666666666671E-3"/>
    <n v="32"/>
    <x v="4"/>
    <s v="Ok"/>
    <x v="0"/>
    <s v="OK"/>
    <x v="0"/>
    <x v="0"/>
    <x v="1"/>
    <s v="No Aplica"/>
  </r>
  <r>
    <n v="20550335795"/>
    <x v="21"/>
    <x v="7"/>
    <x v="906"/>
    <x v="908"/>
    <x v="875"/>
    <n v="2"/>
    <x v="10"/>
    <s v="PLANTA DOVELAS"/>
    <s v="URB JAHUAY MZ. Ñ LT. 04-A LIMA-LIMA-LURIN"/>
    <x v="137"/>
    <x v="0"/>
    <m/>
    <x v="2"/>
    <d v="2020-02-25T00:00:00"/>
    <x v="0"/>
    <n v="4"/>
    <s v="CJV"/>
    <s v="Secundaria"/>
    <n v="6.6666666666666671E-3"/>
    <n v="38"/>
    <x v="4"/>
    <s v="Ok"/>
    <x v="0"/>
    <s v="OK"/>
    <x v="0"/>
    <x v="0"/>
    <x v="1"/>
    <s v="No Aplica"/>
  </r>
  <r>
    <n v="20550335795"/>
    <x v="21"/>
    <x v="7"/>
    <x v="907"/>
    <x v="909"/>
    <x v="876"/>
    <n v="2"/>
    <x v="10"/>
    <s v="PLANTA DOVELAS"/>
    <s v="PICHIPANPA "/>
    <x v="141"/>
    <x v="0"/>
    <m/>
    <x v="2"/>
    <d v="2023-02-20T00:00:00"/>
    <x v="0"/>
    <n v="4"/>
    <s v="CJV"/>
    <s v="Secundaria"/>
    <n v="6.6666666666666671E-3"/>
    <n v="31"/>
    <x v="3"/>
    <s v="Ok"/>
    <x v="0"/>
    <s v="OK"/>
    <x v="0"/>
    <x v="0"/>
    <x v="1"/>
    <s v="No Aplica"/>
  </r>
  <r>
    <n v="20550335795"/>
    <x v="21"/>
    <x v="7"/>
    <x v="908"/>
    <x v="910"/>
    <x v="877"/>
    <n v="2"/>
    <x v="33"/>
    <s v="PLANTA DOVELAS"/>
    <s v="PSJ. VILLA CANTA MZ. H LT. 3"/>
    <x v="9"/>
    <x v="1"/>
    <m/>
    <x v="2"/>
    <d v="2023-02-20T00:00:00"/>
    <x v="0"/>
    <n v="1"/>
    <s v="CJV"/>
    <s v="Secundaria"/>
    <n v="6.6666666666666671E-3"/>
    <n v="28"/>
    <x v="3"/>
    <s v="Ok"/>
    <x v="0"/>
    <s v="OK"/>
    <x v="0"/>
    <x v="0"/>
    <x v="1"/>
    <s v="No Aplica"/>
  </r>
  <r>
    <n v="20550335795"/>
    <x v="21"/>
    <x v="7"/>
    <x v="909"/>
    <x v="911"/>
    <x v="878"/>
    <n v="2"/>
    <x v="10"/>
    <s v="PLANTA DOVELAS"/>
    <s v="SECTOR 6 GRUPO 5 MZ.J LT.15 "/>
    <x v="45"/>
    <x v="0"/>
    <m/>
    <x v="2"/>
    <d v="2023-02-20T00:00:00"/>
    <x v="0"/>
    <n v="4"/>
    <s v="CJV"/>
    <s v="Secundaria"/>
    <n v="6.6666666666666671E-3"/>
    <n v="41"/>
    <x v="0"/>
    <s v="Ok"/>
    <x v="0"/>
    <s v="OK"/>
    <x v="0"/>
    <x v="0"/>
    <x v="1"/>
    <s v="No Aplica"/>
  </r>
  <r>
    <n v="20550335795"/>
    <x v="21"/>
    <x v="7"/>
    <x v="910"/>
    <x v="912"/>
    <x v="879"/>
    <n v="2"/>
    <x v="30"/>
    <s v="PLANTA DOVELAS"/>
    <s v="AVENIDA JAVIER PRADO 488 DPTO. 2124 EDIFICIO TORRES ORQUIDEAS"/>
    <x v="5"/>
    <x v="0"/>
    <m/>
    <x v="2"/>
    <d v="2023-04-12T00:00:00"/>
    <x v="0"/>
    <n v="1"/>
    <s v="CJV"/>
    <s v="Secundaria"/>
    <n v="6.6666666666666671E-3"/>
    <n v="49"/>
    <x v="0"/>
    <s v="Ok"/>
    <x v="0"/>
    <s v="OK"/>
    <x v="0"/>
    <x v="0"/>
    <x v="1"/>
    <s v="No Aplica"/>
  </r>
  <r>
    <n v="20550335795"/>
    <x v="21"/>
    <x v="7"/>
    <x v="911"/>
    <x v="913"/>
    <x v="880"/>
    <n v="2"/>
    <x v="10"/>
    <s v="PLANTA DOVELAS"/>
    <s v="ANEXO PICHUTA HUANCAVELICA-CASTROVIRREYNA-HUACHOS"/>
    <x v="142"/>
    <x v="0"/>
    <m/>
    <x v="2"/>
    <d v="2019-10-22T00:00:00"/>
    <x v="0"/>
    <n v="4"/>
    <s v="CJV"/>
    <s v="Secundaria"/>
    <n v="6.6666666666666671E-3"/>
    <n v="32"/>
    <x v="4"/>
    <s v="Ok"/>
    <x v="0"/>
    <s v="OK"/>
    <x v="0"/>
    <x v="0"/>
    <x v="1"/>
    <s v="No Aplica"/>
  </r>
  <r>
    <n v="20550335795"/>
    <x v="21"/>
    <x v="7"/>
    <x v="912"/>
    <x v="914"/>
    <x v="881"/>
    <n v="2"/>
    <x v="10"/>
    <s v="PLANTA DOVELAS"/>
    <s v="JULIO C. TELLO SECTOR 9 MZ. P-2 LT. 1-A LIMA-LIMA-LURIN"/>
    <x v="5"/>
    <x v="0"/>
    <m/>
    <x v="2"/>
    <d v="2023-06-14T00:00:00"/>
    <x v="0"/>
    <n v="4"/>
    <s v="CJV"/>
    <s v="Secundaria"/>
    <n v="6.6666666666666671E-3"/>
    <n v="30"/>
    <x v="3"/>
    <s v="Ok"/>
    <x v="0"/>
    <s v="OK"/>
    <x v="0"/>
    <x v="0"/>
    <x v="1"/>
    <s v="No Aplica"/>
  </r>
  <r>
    <n v="20550335795"/>
    <x v="21"/>
    <x v="7"/>
    <x v="913"/>
    <x v="915"/>
    <x v="882"/>
    <n v="2"/>
    <x v="10"/>
    <s v="PLANTA DOVELAS"/>
    <s v="SANTA ROSA 1102 ASOC CENTRAL UNIFICADA"/>
    <x v="143"/>
    <x v="0"/>
    <m/>
    <x v="2"/>
    <d v="2023-02-20T00:00:00"/>
    <x v="0"/>
    <n v="4"/>
    <s v="CJV"/>
    <s v="Secundaria"/>
    <n v="6.6666666666666671E-3"/>
    <n v="33"/>
    <x v="4"/>
    <s v="Ok"/>
    <x v="0"/>
    <s v="OK"/>
    <x v="0"/>
    <x v="0"/>
    <x v="1"/>
    <s v="No Aplica"/>
  </r>
  <r>
    <n v="20550335795"/>
    <x v="21"/>
    <x v="7"/>
    <x v="914"/>
    <x v="916"/>
    <x v="883"/>
    <n v="2"/>
    <x v="10"/>
    <s v="PLANTA DOVELAS"/>
    <s v="MZ.L LT.23 SN.JUAN DE DIOS 1 ETAPA"/>
    <x v="5"/>
    <x v="0"/>
    <m/>
    <x v="2"/>
    <d v="2023-04-20T00:00:00"/>
    <x v="0"/>
    <n v="4"/>
    <s v="CJV"/>
    <s v="Secundaria"/>
    <n v="6.6666666666666671E-3"/>
    <n v="29"/>
    <x v="3"/>
    <s v="Ok"/>
    <x v="0"/>
    <s v="OK"/>
    <x v="0"/>
    <x v="0"/>
    <x v="1"/>
    <s v="No Aplica"/>
  </r>
  <r>
    <n v="20550335795"/>
    <x v="21"/>
    <x v="7"/>
    <x v="915"/>
    <x v="917"/>
    <x v="884"/>
    <n v="2"/>
    <x v="10"/>
    <s v="PLANTA DOVELAS"/>
    <s v="AV.27 DE DICIEMBRE MZ.105 LT.6 COMITE 17 LIMA-LIMA-VILLA MARIA DEL TRIUNFO"/>
    <x v="6"/>
    <x v="0"/>
    <m/>
    <x v="2"/>
    <d v="2021-03-26T00:00:00"/>
    <x v="0"/>
    <n v="4"/>
    <s v="CJV"/>
    <s v="Secundaria"/>
    <n v="6.6666666666666671E-3"/>
    <n v="41"/>
    <x v="0"/>
    <s v="Ok"/>
    <x v="0"/>
    <s v="OK"/>
    <x v="0"/>
    <x v="0"/>
    <x v="1"/>
    <s v="No Aplica"/>
  </r>
  <r>
    <n v="20550335795"/>
    <x v="21"/>
    <x v="7"/>
    <x v="916"/>
    <x v="918"/>
    <x v="885"/>
    <n v="2"/>
    <x v="159"/>
    <s v="PLANTA DOVELAS"/>
    <s v="AV. PERU MZ. 10S LT. 06 P. JOVEN TABLADA"/>
    <x v="6"/>
    <x v="0"/>
    <m/>
    <x v="2"/>
    <d v="2023-02-20T00:00:00"/>
    <x v="0"/>
    <n v="4"/>
    <s v="CJV"/>
    <s v="Secundaria"/>
    <n v="6.6666666666666671E-3"/>
    <n v="34"/>
    <x v="4"/>
    <s v="Ok"/>
    <x v="0"/>
    <s v="OK"/>
    <x v="0"/>
    <x v="0"/>
    <x v="1"/>
    <s v="No Aplica"/>
  </r>
  <r>
    <n v="20550335795"/>
    <x v="21"/>
    <x v="7"/>
    <x v="917"/>
    <x v="919"/>
    <x v="886"/>
    <n v="2"/>
    <x v="10"/>
    <s v="PLANTA DOVELAS"/>
    <s v="MONTE ZARUMO S/N LACRAMARCA ALTA ANCASH-SANTA-CHIMBOTE "/>
    <x v="5"/>
    <x v="0"/>
    <m/>
    <x v="2"/>
    <d v="2023-06-10T00:00:00"/>
    <x v="0"/>
    <n v="4"/>
    <s v="CJV"/>
    <s v="Secundaria"/>
    <n v="6.6666666666666671E-3"/>
    <n v="42"/>
    <x v="0"/>
    <s v="Ok"/>
    <x v="0"/>
    <s v="OK"/>
    <x v="0"/>
    <x v="0"/>
    <x v="1"/>
    <s v="No Aplica"/>
  </r>
  <r>
    <n v="20550335795"/>
    <x v="21"/>
    <x v="7"/>
    <x v="918"/>
    <x v="920"/>
    <x v="887"/>
    <n v="2"/>
    <x v="10"/>
    <s v="PLANTA DOVELAS"/>
    <s v="JR. RICARDO PALMA MZ E LT 5 ASOC. EL MOLINO"/>
    <x v="144"/>
    <x v="0"/>
    <m/>
    <x v="2"/>
    <d v="2023-02-20T00:00:00"/>
    <x v="0"/>
    <n v="4"/>
    <s v="CJV"/>
    <s v="Secundaria"/>
    <n v="6.6666666666666671E-3"/>
    <n v="33"/>
    <x v="4"/>
    <s v="Ok"/>
    <x v="0"/>
    <s v="OK"/>
    <x v="0"/>
    <x v="0"/>
    <x v="1"/>
    <s v="No Aplica"/>
  </r>
  <r>
    <n v="20550335795"/>
    <x v="21"/>
    <x v="7"/>
    <x v="919"/>
    <x v="921"/>
    <x v="888"/>
    <n v="2"/>
    <x v="30"/>
    <s v="PLANTA DOVELAS"/>
    <s v="ASENT.H. ALFONSO UGARTE MZ. Q LT. 02 LIMA-LIMA-PUENTE PIEDRA"/>
    <x v="39"/>
    <x v="0"/>
    <m/>
    <x v="2"/>
    <s v="03/09/2021"/>
    <x v="0"/>
    <n v="1"/>
    <s v="CJV"/>
    <s v="Secundaria"/>
    <n v="6.6666666666666671E-3"/>
    <n v="33"/>
    <x v="4"/>
    <s v="Ok"/>
    <x v="0"/>
    <s v="OK"/>
    <x v="0"/>
    <x v="0"/>
    <x v="1"/>
    <s v="No Aplica"/>
  </r>
  <r>
    <n v="20550335795"/>
    <x v="21"/>
    <x v="7"/>
    <x v="920"/>
    <x v="922"/>
    <x v="889"/>
    <n v="2"/>
    <x v="10"/>
    <s v="PLANTA DOVELAS"/>
    <s v="ASOC. PROP. LAS MERCEDES MZ. C04"/>
    <x v="8"/>
    <x v="0"/>
    <m/>
    <x v="2"/>
    <d v="2023-02-20T00:00:00"/>
    <x v="0"/>
    <n v="4"/>
    <s v="CJV"/>
    <s v="Secundaria"/>
    <n v="6.6666666666666671E-3"/>
    <n v="42"/>
    <x v="0"/>
    <s v="Ok"/>
    <x v="0"/>
    <s v="OK"/>
    <x v="0"/>
    <x v="0"/>
    <x v="1"/>
    <s v="No Aplica"/>
  </r>
  <r>
    <n v="20550335795"/>
    <x v="21"/>
    <x v="7"/>
    <x v="921"/>
    <x v="923"/>
    <x v="890"/>
    <n v="2"/>
    <x v="2"/>
    <s v="PLANTA DOVELAS"/>
    <s v="JIRON PACIFICO 248"/>
    <x v="31"/>
    <x v="0"/>
    <m/>
    <x v="2"/>
    <d v="2023-02-20T00:00:00"/>
    <x v="0"/>
    <n v="4"/>
    <s v="CJV"/>
    <s v="Secundaria"/>
    <n v="6.6666666666666671E-3"/>
    <n v="40"/>
    <x v="4"/>
    <s v="Ok"/>
    <x v="2"/>
    <s v="OK"/>
    <x v="0"/>
    <x v="0"/>
    <x v="1"/>
    <s v="No Aplica"/>
  </r>
  <r>
    <n v="20550335795"/>
    <x v="21"/>
    <x v="7"/>
    <x v="922"/>
    <x v="924"/>
    <x v="891"/>
    <n v="2"/>
    <x v="2"/>
    <s v="PLANTA DOVELAS"/>
    <s v="ASENT.H. LOS ROSALES DE PRO MZ. H LT. 19"/>
    <x v="11"/>
    <x v="0"/>
    <m/>
    <x v="2"/>
    <d v="2023-02-20T00:00:00"/>
    <x v="0"/>
    <n v="4"/>
    <s v="CJV"/>
    <s v="Secundaria"/>
    <n v="6.6666666666666671E-3"/>
    <n v="27"/>
    <x v="3"/>
    <s v="Ok"/>
    <x v="0"/>
    <s v="OK"/>
    <x v="0"/>
    <x v="0"/>
    <x v="1"/>
    <s v="No Aplica"/>
  </r>
  <r>
    <n v="20550335795"/>
    <x v="21"/>
    <x v="7"/>
    <x v="923"/>
    <x v="925"/>
    <x v="892"/>
    <n v="2"/>
    <x v="10"/>
    <s v="PLANTA DOVELAS"/>
    <s v="ASENT.H.VILLA ESPERANZA MZ.J-1 LT.10 LIMA-LIMA-CARABAYLLO"/>
    <x v="12"/>
    <x v="0"/>
    <m/>
    <x v="2"/>
    <d v="2021-03-26T00:00:00"/>
    <x v="0"/>
    <n v="4"/>
    <s v="CJV"/>
    <s v="Secundaria"/>
    <n v="6.6666666666666671E-3"/>
    <n v="40"/>
    <x v="4"/>
    <s v="Ok"/>
    <x v="0"/>
    <s v="OK"/>
    <x v="0"/>
    <x v="0"/>
    <x v="1"/>
    <s v="No Aplica"/>
  </r>
  <r>
    <n v="20550335795"/>
    <x v="21"/>
    <x v="7"/>
    <x v="924"/>
    <x v="926"/>
    <x v="893"/>
    <n v="2"/>
    <x v="2"/>
    <s v="PLANTA DOVELAS"/>
    <s v="CALLE LAS CUCARDAS URB LOS JAZMINES DE NARANJAL MZ. D1 LT. 11"/>
    <x v="145"/>
    <x v="0"/>
    <m/>
    <x v="2"/>
    <d v="2023-02-20T00:00:00"/>
    <x v="0"/>
    <n v="4"/>
    <s v="CJV"/>
    <s v="Secundaria"/>
    <n v="6.6666666666666671E-3"/>
    <n v="26"/>
    <x v="3"/>
    <s v="Ok"/>
    <x v="0"/>
    <s v="OK"/>
    <x v="0"/>
    <x v="0"/>
    <x v="1"/>
    <s v="No Aplica"/>
  </r>
  <r>
    <n v="20550335795"/>
    <x v="21"/>
    <x v="7"/>
    <x v="925"/>
    <x v="927"/>
    <x v="894"/>
    <n v="2"/>
    <x v="10"/>
    <s v="PLANTA DOVELAS"/>
    <s v="C.POBLADO CRUCETA MZ. 55"/>
    <x v="146"/>
    <x v="0"/>
    <m/>
    <x v="2"/>
    <d v="2023-02-20T00:00:00"/>
    <x v="0"/>
    <n v="4"/>
    <s v="CJV"/>
    <s v="Secundaria"/>
    <n v="6.6666666666666671E-3"/>
    <n v="30"/>
    <x v="3"/>
    <s v="Ok"/>
    <x v="0"/>
    <s v="OK"/>
    <x v="0"/>
    <x v="0"/>
    <x v="1"/>
    <s v="No Aplica"/>
  </r>
  <r>
    <n v="20550335795"/>
    <x v="21"/>
    <x v="7"/>
    <x v="926"/>
    <x v="928"/>
    <x v="895"/>
    <n v="2"/>
    <x v="10"/>
    <s v="PLANTA DOVELAS"/>
    <s v="R. PABLO CHAVEZ 109 CONDEVILLA"/>
    <x v="8"/>
    <x v="0"/>
    <m/>
    <x v="2"/>
    <d v="2023-08-02T00:00:00"/>
    <x v="0"/>
    <n v="4"/>
    <s v="CJV"/>
    <s v="Secundaria"/>
    <n v="6.6666666666666671E-3"/>
    <n v="28"/>
    <x v="3"/>
    <s v="Ok"/>
    <x v="0"/>
    <s v="OK"/>
    <x v="0"/>
    <x v="0"/>
    <x v="1"/>
    <s v="8-2023"/>
  </r>
  <r>
    <n v="20550335795"/>
    <x v="21"/>
    <x v="7"/>
    <x v="927"/>
    <x v="929"/>
    <x v="896"/>
    <n v="2"/>
    <x v="10"/>
    <s v="PLANTA DOVELAS"/>
    <s v="MZ.H LT.20 ASENT.H. MANOLO CASTILLO"/>
    <x v="6"/>
    <x v="0"/>
    <m/>
    <x v="2"/>
    <d v="2023-08-02T00:00:00"/>
    <x v="0"/>
    <n v="4"/>
    <s v="CJV"/>
    <s v="Secundaria"/>
    <n v="6.6666666666666671E-3"/>
    <n v="32"/>
    <x v="4"/>
    <s v="Ok"/>
    <x v="0"/>
    <s v="OK"/>
    <x v="0"/>
    <x v="0"/>
    <x v="1"/>
    <s v="8-2023"/>
  </r>
  <r>
    <n v="20550335795"/>
    <x v="21"/>
    <x v="7"/>
    <x v="928"/>
    <x v="930"/>
    <x v="897"/>
    <n v="2"/>
    <x v="10"/>
    <s v="PLANTA DOVELAS"/>
    <s v="PSJ. BELLAVISTA MZ. 83G LT. 03 COMITE VEC. 65"/>
    <x v="147"/>
    <x v="0"/>
    <m/>
    <x v="2"/>
    <d v="2023-08-02T00:00:00"/>
    <x v="0"/>
    <n v="4"/>
    <s v="CJV"/>
    <s v="Secundaria"/>
    <n v="6.6666666666666671E-3"/>
    <n v="31"/>
    <x v="3"/>
    <s v="Ok"/>
    <x v="0"/>
    <s v="OK"/>
    <x v="0"/>
    <x v="0"/>
    <x v="1"/>
    <s v="8-2023"/>
  </r>
  <r>
    <n v="20550335795"/>
    <x v="21"/>
    <x v="7"/>
    <x v="929"/>
    <x v="931"/>
    <x v="898"/>
    <n v="2"/>
    <x v="10"/>
    <s v="PLANTA DOVELAS"/>
    <s v="CASERIO JUAN PABLO II"/>
    <x v="148"/>
    <x v="0"/>
    <m/>
    <x v="2"/>
    <d v="2023-08-02T00:00:00"/>
    <x v="0"/>
    <n v="4"/>
    <s v="CJV"/>
    <s v="Secundaria"/>
    <n v="6.6666666666666671E-3"/>
    <n v="33"/>
    <x v="4"/>
    <s v="Ok"/>
    <x v="0"/>
    <s v="OK"/>
    <x v="0"/>
    <x v="0"/>
    <x v="1"/>
    <s v="8-2023"/>
  </r>
  <r>
    <n v="20521130327"/>
    <x v="39"/>
    <x v="7"/>
    <x v="930"/>
    <x v="932"/>
    <x v="700"/>
    <n v="1"/>
    <x v="160"/>
    <s v="ESTACION 01/ESTACION 09/ESTACION 11/ESTACION 12/DOVELAS/ESTACION 02"/>
    <s v="CALLE LOS NOGALES 604 URB LOS FICUS"/>
    <x v="63"/>
    <x v="0"/>
    <m/>
    <x v="2"/>
    <d v="2022-11-28T00:00:00"/>
    <x v="0"/>
    <n v="1"/>
    <s v="CJV"/>
    <s v="Secundaria"/>
    <n v="6.6666666666666671E-3"/>
    <n v="34"/>
    <x v="4"/>
    <s v="Ok"/>
    <x v="6"/>
    <s v="OK"/>
    <x v="0"/>
    <x v="0"/>
    <x v="1"/>
    <s v="No Aplica"/>
  </r>
  <r>
    <n v="20521130327"/>
    <x v="39"/>
    <x v="7"/>
    <x v="931"/>
    <x v="933"/>
    <x v="899"/>
    <n v="1"/>
    <x v="161"/>
    <s v="ESTACION 01/ESTACION 09/ESTACION 11/ESTACION 12/DOVELAS/ESTACION 02"/>
    <s v="MZ P  LOTE 25 COOP ANDAHUAYLAS"/>
    <x v="63"/>
    <x v="0"/>
    <m/>
    <x v="2"/>
    <d v="2022-12-30T00:00:00"/>
    <x v="0"/>
    <n v="1"/>
    <s v="CJV"/>
    <s v="Secundaria"/>
    <n v="6.6666666666666671E-3"/>
    <n v="38"/>
    <x v="4"/>
    <s v="Ok"/>
    <x v="6"/>
    <s v="OK"/>
    <x v="0"/>
    <x v="0"/>
    <x v="1"/>
    <s v="No Aplica"/>
  </r>
  <r>
    <n v="20521130327"/>
    <x v="39"/>
    <x v="7"/>
    <x v="932"/>
    <x v="934"/>
    <x v="900"/>
    <n v="1"/>
    <x v="70"/>
    <s v="ESTACION 01/ESTACION 09/ESTACION 11/ESTACION 12/DOVELAS/ESTACION 02"/>
    <s v="JE LUIS PARDO SECTOR  ESTE ANEXO 08 JICAMARCA MZ R LOTE 23"/>
    <x v="5"/>
    <x v="0"/>
    <m/>
    <x v="2"/>
    <d v="2023-07-07T00:00:00"/>
    <x v="0"/>
    <n v="1"/>
    <s v="CJV"/>
    <s v="Secundaria"/>
    <n v="6.6666666666666671E-3"/>
    <n v="30"/>
    <x v="3"/>
    <s v="Ok"/>
    <x v="0"/>
    <s v="OK"/>
    <x v="0"/>
    <x v="0"/>
    <x v="1"/>
    <s v="No Aplica"/>
  </r>
  <r>
    <s v="20507867228"/>
    <x v="57"/>
    <x v="7"/>
    <x v="933"/>
    <x v="935"/>
    <x v="901"/>
    <n v="1"/>
    <x v="162"/>
    <s v="PLANTA DOVELAS"/>
    <s v="LOS INGENIEROS 685 DPTO 302. URB VALLE HERMOSO"/>
    <x v="103"/>
    <x v="0"/>
    <m/>
    <x v="2"/>
    <d v="2023-06-01T00:00:00"/>
    <x v="0"/>
    <n v="1"/>
    <s v="CJV"/>
    <s v="Secundaria"/>
    <n v="6.6666666666666671E-3"/>
    <n v="35"/>
    <x v="4"/>
    <s v="Ok"/>
    <x v="0"/>
    <s v="OK"/>
    <x v="0"/>
    <x v="0"/>
    <x v="1"/>
    <s v="No Aplica"/>
  </r>
  <r>
    <s v="20507867228"/>
    <x v="57"/>
    <x v="7"/>
    <x v="934"/>
    <x v="936"/>
    <x v="902"/>
    <n v="1"/>
    <x v="163"/>
    <s v="PLANTA DOVELAS"/>
    <s v="CALLE KUKAMOTO MZ O LOTE 52 ASENTAMIENTO HUMANO KUKAMOTO"/>
    <x v="4"/>
    <x v="0"/>
    <m/>
    <x v="2"/>
    <d v="2023-03-25T00:00:00"/>
    <x v="0"/>
    <n v="1"/>
    <s v="CJV"/>
    <s v="Secundaria"/>
    <n v="6.6666666666666671E-3"/>
    <n v="33"/>
    <x v="4"/>
    <s v="Ok"/>
    <x v="2"/>
    <s v="OK"/>
    <x v="0"/>
    <x v="0"/>
    <x v="1"/>
    <s v="No Aplica"/>
  </r>
  <r>
    <s v="20600535634"/>
    <x v="0"/>
    <x v="0"/>
    <x v="935"/>
    <x v="937"/>
    <x v="903"/>
    <n v="2"/>
    <x v="164"/>
    <s v="IMPERMEABILIZACIÓN DE MANTO ASFALICO E26-E27-E25"/>
    <s v="AV. PRINCIPAL ASENT. CERRO PACIFICO LOS LADRILLEROS MZ D LTE 07"/>
    <x v="11"/>
    <x v="0"/>
    <m/>
    <x v="0"/>
    <d v="2022-08-01T00:00:00"/>
    <x v="0"/>
    <n v="4"/>
    <s v="CJV"/>
    <s v="Principal"/>
    <n v="1.2500000000000001E-2"/>
    <n v="33"/>
    <x v="4"/>
    <s v="Ok"/>
    <x v="0"/>
    <s v="OK"/>
    <x v="0"/>
    <x v="0"/>
    <x v="1"/>
    <s v="No Aplica"/>
  </r>
  <r>
    <s v="20600535634"/>
    <x v="0"/>
    <x v="0"/>
    <x v="936"/>
    <x v="938"/>
    <x v="904"/>
    <n v="2"/>
    <x v="5"/>
    <s v="IMPERMEABILIZACIÓN DE MANTO ASFALICO E26-E27-E25"/>
    <s v="A.H. TUPAC AMARU MZ. K1 LT. 22"/>
    <x v="2"/>
    <x v="0"/>
    <m/>
    <x v="0"/>
    <d v="2022-09-20T00:00:00"/>
    <x v="0"/>
    <n v="4"/>
    <s v="CJV"/>
    <s v="Principal"/>
    <n v="1.2500000000000001E-2"/>
    <n v="27"/>
    <x v="3"/>
    <s v="Ok"/>
    <x v="1"/>
    <s v="OK"/>
    <x v="0"/>
    <x v="0"/>
    <x v="1"/>
    <s v="No Aplica"/>
  </r>
  <r>
    <s v="20600535634"/>
    <x v="0"/>
    <x v="0"/>
    <x v="937"/>
    <x v="939"/>
    <x v="905"/>
    <n v="2"/>
    <x v="5"/>
    <s v="IMPERMEABILIZACIÓN DE MANTO ASFALICO E26-E27-E25"/>
    <s v="ASENT. H. 25 DE JULIO MZ. I- LOT. 11"/>
    <x v="2"/>
    <x v="0"/>
    <m/>
    <x v="0"/>
    <d v="2022-10-18T00:00:00"/>
    <x v="0"/>
    <n v="4"/>
    <s v="CJV"/>
    <s v="Principal"/>
    <n v="1.2500000000000001E-2"/>
    <n v="33"/>
    <x v="4"/>
    <s v="Ok"/>
    <x v="1"/>
    <s v="OK"/>
    <x v="0"/>
    <x v="0"/>
    <x v="1"/>
    <s v="No Aplica"/>
  </r>
  <r>
    <s v="20600535634"/>
    <x v="0"/>
    <x v="0"/>
    <x v="938"/>
    <x v="940"/>
    <x v="906"/>
    <n v="2"/>
    <x v="0"/>
    <s v="IMPERMEABILIZACIÓN DE MANTO ASFALICO E26-E27-E25"/>
    <s v="AA HH CERRO PRIMAVERA MZ J LTE 10"/>
    <x v="39"/>
    <x v="0"/>
    <m/>
    <x v="0"/>
    <d v="2022-11-21T00:00:00"/>
    <x v="0"/>
    <n v="4"/>
    <s v="CJV"/>
    <s v="Principal"/>
    <n v="1.2500000000000001E-2"/>
    <n v="37"/>
    <x v="4"/>
    <s v="Ok"/>
    <x v="0"/>
    <s v="OK"/>
    <x v="0"/>
    <x v="0"/>
    <x v="1"/>
    <s v="No Aplica"/>
  </r>
  <r>
    <s v="20600535634"/>
    <x v="0"/>
    <x v="0"/>
    <x v="939"/>
    <x v="941"/>
    <x v="907"/>
    <n v="2"/>
    <x v="0"/>
    <s v="IMPERMEABILIZACIÓN DE MANTO ASFALICO E26-E27-E25"/>
    <s v="EL BUCARE 125 CAMACHO 3RA ETAPA MZ E LTE 20"/>
    <x v="90"/>
    <x v="0"/>
    <m/>
    <x v="0"/>
    <d v="2022-11-21T00:00:00"/>
    <x v="0"/>
    <n v="4"/>
    <s v="CJV"/>
    <s v="Principal"/>
    <n v="1.2500000000000001E-2"/>
    <n v="31"/>
    <x v="3"/>
    <s v="Ok"/>
    <x v="0"/>
    <s v="OK"/>
    <x v="0"/>
    <x v="0"/>
    <x v="1"/>
    <s v="No Aplica"/>
  </r>
  <r>
    <s v="20600535634"/>
    <x v="0"/>
    <x v="0"/>
    <x v="940"/>
    <x v="942"/>
    <x v="908"/>
    <n v="2"/>
    <x v="0"/>
    <s v="IMPERMEABILIZACIÓN DE MANTO ASFALICO E26-E27-E25"/>
    <s v="JR LOS LAURELES 301 ASOC BOSQUE"/>
    <x v="2"/>
    <x v="0"/>
    <m/>
    <x v="0"/>
    <d v="2022-11-21T00:00:00"/>
    <x v="0"/>
    <n v="4"/>
    <s v="CJV"/>
    <s v="Principal"/>
    <n v="1.2500000000000001E-2"/>
    <n v="33"/>
    <x v="4"/>
    <s v="Ok"/>
    <x v="1"/>
    <s v="OK"/>
    <x v="0"/>
    <x v="0"/>
    <x v="1"/>
    <s v="No Aplica"/>
  </r>
  <r>
    <s v="20600535634"/>
    <x v="0"/>
    <x v="0"/>
    <x v="941"/>
    <x v="943"/>
    <x v="909"/>
    <n v="2"/>
    <x v="0"/>
    <s v="IMPERMEABILIZACIÓN DE MANTO ASFALICO E26-E27-E25"/>
    <s v="BARRIO DE QUECUAS"/>
    <x v="149"/>
    <x v="0"/>
    <m/>
    <x v="0"/>
    <d v="2023-01-04T00:00:00"/>
    <x v="0"/>
    <n v="4"/>
    <s v="CJV"/>
    <s v="Principal"/>
    <n v="1.2500000000000001E-2"/>
    <n v="29"/>
    <x v="3"/>
    <s v="Ok"/>
    <x v="0"/>
    <s v="OK"/>
    <x v="0"/>
    <x v="0"/>
    <x v="1"/>
    <s v="No Aplica"/>
  </r>
  <r>
    <s v="20600535634"/>
    <x v="0"/>
    <x v="0"/>
    <x v="942"/>
    <x v="944"/>
    <x v="910"/>
    <n v="2"/>
    <x v="0"/>
    <s v="IMPERMEABILIZACIÓN DE MANTO ASFALICO E26-E27-E25"/>
    <s v="JR MOORE 139 INT 139 INT 2 PISO 3 "/>
    <x v="44"/>
    <x v="0"/>
    <m/>
    <x v="1"/>
    <d v="2023-03-09T00:00:00"/>
    <x v="0"/>
    <n v="4"/>
    <s v="CJV"/>
    <s v="Principal"/>
    <n v="1.2500000000000001E-2"/>
    <n v="33"/>
    <x v="4"/>
    <s v="Ok"/>
    <x v="0"/>
    <s v="OK"/>
    <x v="0"/>
    <x v="0"/>
    <x v="1"/>
    <s v="No Aplica"/>
  </r>
  <r>
    <s v="20600535634"/>
    <x v="0"/>
    <x v="0"/>
    <x v="943"/>
    <x v="945"/>
    <x v="911"/>
    <n v="2"/>
    <x v="0"/>
    <s v="IMPERMEABILIZACIÓN DE MANTO ASFALICO E26-E27-E25"/>
    <s v="MZ.X LT.41 BARRIO 4 4TA. ETAPA URB.PACHACAMAC"/>
    <x v="150"/>
    <x v="0"/>
    <m/>
    <x v="0"/>
    <d v="2022-10-03T00:00:00"/>
    <x v="0"/>
    <n v="4"/>
    <s v="CJV"/>
    <s v="Principal"/>
    <n v="1.2500000000000001E-2"/>
    <n v="19"/>
    <x v="1"/>
    <s v="Ok"/>
    <x v="0"/>
    <s v="OK"/>
    <x v="0"/>
    <x v="0"/>
    <x v="1"/>
    <s v="No Aplica"/>
  </r>
  <r>
    <s v="20600535634"/>
    <x v="0"/>
    <x v="0"/>
    <x v="944"/>
    <x v="946"/>
    <x v="912"/>
    <n v="2"/>
    <x v="0"/>
    <s v="IMPERMEABILIZACIÓN DE MANTO ASFALICO E26-E27-E25"/>
    <s v="PASAJE BUENA AVENTU LT 22 SANTIAGO DE SURCO-N°2-INT.B-PISO 2-MZ.A-LT22-KM1."/>
    <x v="15"/>
    <x v="0"/>
    <m/>
    <x v="1"/>
    <d v="2023-03-21T00:00:00"/>
    <x v="0"/>
    <n v="4"/>
    <s v="CJV"/>
    <s v="Principal"/>
    <n v="1.2500000000000001E-2"/>
    <n v="41"/>
    <x v="0"/>
    <s v="Ok"/>
    <x v="0"/>
    <s v="OK"/>
    <x v="0"/>
    <x v="0"/>
    <x v="1"/>
    <s v="No Aplica"/>
  </r>
  <r>
    <s v="20600535634"/>
    <x v="0"/>
    <x v="0"/>
    <x v="945"/>
    <x v="947"/>
    <x v="913"/>
    <n v="2"/>
    <x v="0"/>
    <s v="IMPERMEABILIZACIÓN DE MANTO ASFALICO E26-E27-E25"/>
    <s v="JR. RECAREDO ALVARADO 0 3RA CERCADO"/>
    <x v="151"/>
    <x v="0"/>
    <m/>
    <x v="0"/>
    <d v="2023-05-02T00:00:00"/>
    <x v="0"/>
    <n v="4"/>
    <s v="CJV"/>
    <s v="Principal"/>
    <n v="1.2500000000000001E-2"/>
    <n v="30"/>
    <x v="3"/>
    <s v="Ok"/>
    <x v="0"/>
    <s v="OK"/>
    <x v="0"/>
    <x v="0"/>
    <x v="1"/>
    <s v="No Aplica"/>
  </r>
  <r>
    <s v="20600535634"/>
    <x v="0"/>
    <x v="0"/>
    <x v="946"/>
    <x v="948"/>
    <x v="914"/>
    <n v="2"/>
    <x v="0"/>
    <s v="IMPERMEABILIZACIÓN DE MANTO ASFALICO E26-E27-E25"/>
    <s v="ASENT H JUAN PABLO II MZ O LTE 2 "/>
    <x v="152"/>
    <x v="0"/>
    <m/>
    <x v="0"/>
    <d v="2023-05-09T00:00:00"/>
    <x v="0"/>
    <n v="4"/>
    <s v="CJV"/>
    <s v="Principal"/>
    <n v="1.2500000000000001E-2"/>
    <n v="55"/>
    <x v="5"/>
    <s v="Ok"/>
    <x v="0"/>
    <s v="OK"/>
    <x v="0"/>
    <x v="0"/>
    <x v="1"/>
    <s v="No Aplica"/>
  </r>
  <r>
    <s v="20600535634"/>
    <x v="0"/>
    <x v="0"/>
    <x v="947"/>
    <x v="949"/>
    <x v="915"/>
    <n v="2"/>
    <x v="0"/>
    <s v="IMPERMEABILIZACIÓN DE MANTO ASFALICO E26-E27-E25"/>
    <s v="MZ E1 LT 20 URB MAYORAZGO SEGUNDA ETAPA AV SAN JOSE "/>
    <x v="8"/>
    <x v="0"/>
    <m/>
    <x v="0"/>
    <d v="2023-05-11T00:00:00"/>
    <x v="0"/>
    <n v="4"/>
    <s v="CJV"/>
    <s v="Principal"/>
    <n v="1.2500000000000001E-2"/>
    <n v="42"/>
    <x v="0"/>
    <s v="Ok"/>
    <x v="0"/>
    <s v="OK"/>
    <x v="0"/>
    <x v="0"/>
    <x v="1"/>
    <s v="No Aplica"/>
  </r>
  <r>
    <s v="20600535634"/>
    <x v="0"/>
    <x v="0"/>
    <x v="948"/>
    <x v="950"/>
    <x v="916"/>
    <n v="2"/>
    <x v="0"/>
    <s v="IMPERMEABILIZACIÓN DE MANTO ASFALICO E26-E27-E25"/>
    <s v="MZ E4 LTE 39 ST 12 DE NOVIEMBRE PAMPLONA ALTA "/>
    <x v="153"/>
    <x v="0"/>
    <m/>
    <x v="0"/>
    <d v="2023-05-16T00:00:00"/>
    <x v="0"/>
    <n v="4"/>
    <s v="CJV"/>
    <s v="Principal"/>
    <n v="1.2500000000000001E-2"/>
    <n v="32"/>
    <x v="4"/>
    <s v="Ok"/>
    <x v="0"/>
    <s v="OK"/>
    <x v="0"/>
    <x v="0"/>
    <x v="1"/>
    <s v="No Aplica"/>
  </r>
  <r>
    <s v="20600535634"/>
    <x v="0"/>
    <x v="0"/>
    <x v="949"/>
    <x v="951"/>
    <x v="917"/>
    <n v="2"/>
    <x v="5"/>
    <s v="IMPERMEABILIZACIÓN DE MANTO ASFALICO E25"/>
    <s v="AV LO VIRREYES 3363 PS 2 ASOC VIVIENDA LAS BEGONIAS"/>
    <x v="2"/>
    <x v="0"/>
    <m/>
    <x v="0"/>
    <d v="2023-07-01T00:00:00"/>
    <x v="0"/>
    <n v="4"/>
    <s v="CJV"/>
    <s v="Principal"/>
    <n v="1.2500000000000001E-2"/>
    <n v="40"/>
    <x v="4"/>
    <s v="Ok"/>
    <x v="1"/>
    <s v="OK"/>
    <x v="0"/>
    <x v="0"/>
    <x v="1"/>
    <s v="No Aplica"/>
  </r>
  <r>
    <s v="20600535634"/>
    <x v="0"/>
    <x v="0"/>
    <x v="950"/>
    <x v="952"/>
    <x v="918"/>
    <n v="2"/>
    <x v="0"/>
    <s v="IMPERMEABILIZACIÓN DE MANTO ASFALICO E26-E27-E25"/>
    <s v="MZ. F  LT 10 URB. ROSARIO  DEL  NORTE "/>
    <x v="154"/>
    <x v="0"/>
    <m/>
    <x v="0"/>
    <d v="2023-05-17T00:00:00"/>
    <x v="0"/>
    <n v="4"/>
    <s v="CJV"/>
    <s v="Principal"/>
    <n v="1.2500000000000001E-2"/>
    <n v="33"/>
    <x v="4"/>
    <s v="Ok"/>
    <x v="0"/>
    <s v="OK"/>
    <x v="0"/>
    <x v="0"/>
    <x v="1"/>
    <s v="No Aplica"/>
  </r>
  <r>
    <s v="20600535634"/>
    <x v="0"/>
    <x v="0"/>
    <x v="951"/>
    <x v="953"/>
    <x v="919"/>
    <n v="2"/>
    <x v="0"/>
    <s v="IMPERMEABILIZACIÓN DE MANTO ASFALICO E26-E27-E25"/>
    <s v="CALLE FELIPE ALIAGA MZ N LTE10"/>
    <x v="44"/>
    <x v="0"/>
    <m/>
    <x v="1"/>
    <d v="2022-11-08T00:00:00"/>
    <x v="0"/>
    <n v="4"/>
    <s v="CJV"/>
    <s v="Principal"/>
    <n v="1.2500000000000001E-2"/>
    <n v="32"/>
    <x v="4"/>
    <s v="Ok"/>
    <x v="0"/>
    <s v="OK"/>
    <x v="0"/>
    <x v="0"/>
    <x v="1"/>
    <s v="No Aplica"/>
  </r>
  <r>
    <s v="20600535634"/>
    <x v="0"/>
    <x v="0"/>
    <x v="952"/>
    <x v="954"/>
    <x v="920"/>
    <n v="2"/>
    <x v="5"/>
    <s v="IMPERMEABILIZACIÓN DE MANTO ASFALICO E25"/>
    <s v="CALLE RIO BRANCO INT. B PERU"/>
    <x v="8"/>
    <x v="0"/>
    <m/>
    <x v="0"/>
    <d v="2023-05-02T00:00:00"/>
    <x v="0"/>
    <n v="4"/>
    <s v="CJV"/>
    <s v="Principal"/>
    <n v="1.2500000000000001E-2"/>
    <n v="25"/>
    <x v="3"/>
    <s v="Ok"/>
    <x v="0"/>
    <s v="OK"/>
    <x v="0"/>
    <x v="0"/>
    <x v="1"/>
    <s v="No Aplica"/>
  </r>
  <r>
    <s v="20600535634"/>
    <x v="0"/>
    <x v="0"/>
    <x v="953"/>
    <x v="955"/>
    <x v="921"/>
    <n v="2"/>
    <x v="0"/>
    <s v="IMPERMEABILIZACIÓN DE MANTO ASFALICO E26-E27-E25"/>
    <s v="JR AREQUIPA 4237 URB PERU "/>
    <x v="8"/>
    <x v="0"/>
    <m/>
    <x v="0"/>
    <d v="2022-11-02T00:00:00"/>
    <x v="0"/>
    <n v="4"/>
    <s v="CJV"/>
    <s v="Principal"/>
    <n v="1.2500000000000001E-2"/>
    <n v="28"/>
    <x v="3"/>
    <s v="Ok"/>
    <x v="0"/>
    <s v="OK"/>
    <x v="0"/>
    <x v="0"/>
    <x v="1"/>
    <s v="No Aplica"/>
  </r>
  <r>
    <s v="20600535634"/>
    <x v="0"/>
    <x v="0"/>
    <x v="954"/>
    <x v="956"/>
    <x v="922"/>
    <n v="1"/>
    <x v="165"/>
    <s v="IMPERMEABILIZACIÓN DE MANTO ASFALICO E26-E27-E25"/>
    <s v="CALLE AYACUCHO 1192 PJ JOSE GALVEZ"/>
    <x v="6"/>
    <x v="0"/>
    <m/>
    <x v="0"/>
    <d v="2023-01-11T00:00:00"/>
    <x v="0"/>
    <n v="1"/>
    <s v="CJV"/>
    <s v="Principal"/>
    <n v="1.2500000000000001E-2"/>
    <n v="23"/>
    <x v="1"/>
    <s v="Ok"/>
    <x v="0"/>
    <s v="OK"/>
    <x v="0"/>
    <x v="0"/>
    <x v="1"/>
    <s v="No Aplica"/>
  </r>
  <r>
    <s v="20600535634"/>
    <x v="0"/>
    <x v="0"/>
    <x v="955"/>
    <x v="957"/>
    <x v="923"/>
    <n v="1"/>
    <x v="30"/>
    <s v="IMPERMEABILIZACIÓN DE MANTO ASFALICO E26-E27-E25"/>
    <s v="PROLONGACION MARISCAL NIETO 390 URB LOS SAUCES"/>
    <x v="2"/>
    <x v="0"/>
    <m/>
    <x v="0"/>
    <d v="2023-02-09T00:00:00"/>
    <x v="0"/>
    <n v="1"/>
    <s v="CJV"/>
    <s v="Principal"/>
    <n v="1.2500000000000001E-2"/>
    <n v="27"/>
    <x v="3"/>
    <s v="Ok"/>
    <x v="1"/>
    <s v="OK"/>
    <x v="0"/>
    <x v="0"/>
    <x v="1"/>
    <s v="No Aplica"/>
  </r>
  <r>
    <s v="20600535634"/>
    <x v="0"/>
    <x v="0"/>
    <x v="956"/>
    <x v="958"/>
    <x v="924"/>
    <n v="1"/>
    <x v="21"/>
    <s v="IMPERMEABILIZACIÓN DE MANTO ASFALICO E26-E27-E25"/>
    <s v="CARRET. FEDERICO BASADRE KM 7.000"/>
    <x v="155"/>
    <x v="0"/>
    <m/>
    <x v="0"/>
    <d v="2023-02-20T00:00:00"/>
    <x v="0"/>
    <n v="1"/>
    <s v="CJV"/>
    <s v="Principal"/>
    <n v="1.2500000000000001E-2"/>
    <n v="35"/>
    <x v="4"/>
    <s v="Ok"/>
    <x v="0"/>
    <s v="OK"/>
    <x v="0"/>
    <x v="0"/>
    <x v="1"/>
    <s v="No Aplica"/>
  </r>
  <r>
    <s v="20600535634"/>
    <x v="0"/>
    <x v="0"/>
    <x v="957"/>
    <x v="959"/>
    <x v="925"/>
    <n v="2"/>
    <x v="0"/>
    <s v="IMPERMEABILIZACIÓN DE MANTO ASFALICO E26-E27-E25"/>
    <s v="URB. ALAMEDA DE ATE 2DA ETAPA MZ L LTE 31"/>
    <x v="2"/>
    <x v="0"/>
    <m/>
    <x v="0"/>
    <d v="2023-01-12T00:00:00"/>
    <x v="0"/>
    <n v="4"/>
    <s v="CJV"/>
    <s v="Principal"/>
    <n v="1.2500000000000001E-2"/>
    <n v="23"/>
    <x v="1"/>
    <s v="Ok"/>
    <x v="1"/>
    <s v="OK"/>
    <x v="0"/>
    <x v="0"/>
    <x v="1"/>
    <s v="No Aplica"/>
  </r>
  <r>
    <s v="20600535634"/>
    <x v="0"/>
    <x v="0"/>
    <x v="958"/>
    <x v="960"/>
    <x v="926"/>
    <n v="1"/>
    <x v="30"/>
    <s v="IMPERMEABILIZACIÓN DE MANTO ASFALICO E26-E27-E25"/>
    <s v="JR ANCASH 458"/>
    <x v="156"/>
    <x v="0"/>
    <m/>
    <x v="0"/>
    <d v="2023-03-08T00:00:00"/>
    <x v="0"/>
    <n v="1"/>
    <s v="CJV"/>
    <s v="Principal"/>
    <n v="1.2500000000000001E-2"/>
    <n v="25"/>
    <x v="3"/>
    <s v="Ok"/>
    <x v="0"/>
    <s v="OK"/>
    <x v="0"/>
    <x v="0"/>
    <x v="1"/>
    <s v="No Aplica"/>
  </r>
  <r>
    <s v="20600535634"/>
    <x v="0"/>
    <x v="0"/>
    <x v="959"/>
    <x v="961"/>
    <x v="927"/>
    <n v="1"/>
    <x v="14"/>
    <s v="IMPERMEABILIZACIÓN DE MANTO ASFALICO E26-E27-E25"/>
    <s v="JR.JOSE GONZALES 257 AÑO NUEVO"/>
    <x v="37"/>
    <x v="0"/>
    <m/>
    <x v="0"/>
    <d v="2023-03-01T00:00:00"/>
    <x v="0"/>
    <n v="1"/>
    <s v="CJV"/>
    <s v="Principal"/>
    <n v="1.2500000000000001E-2"/>
    <n v="60"/>
    <x v="2"/>
    <s v="Ok"/>
    <x v="0"/>
    <s v="OK"/>
    <x v="0"/>
    <x v="0"/>
    <x v="1"/>
    <s v="No Aplica"/>
  </r>
  <r>
    <s v="20600535634"/>
    <x v="0"/>
    <x v="0"/>
    <x v="960"/>
    <x v="962"/>
    <x v="928"/>
    <n v="1"/>
    <x v="166"/>
    <s v="IMPERMEABILIZACIÓN DE MANTO ASFALICO E26-E27-E25"/>
    <s v="PJ DEL OBRERO AAH MICAELA NASTIDAS SECTOR I MA A1 LTE 22"/>
    <x v="2"/>
    <x v="0"/>
    <m/>
    <x v="0"/>
    <d v="2023-02-02T00:00:00"/>
    <x v="0"/>
    <n v="1"/>
    <s v="CJV"/>
    <s v="Principal"/>
    <n v="1.2500000000000001E-2"/>
    <n v="26"/>
    <x v="3"/>
    <s v="Ok"/>
    <x v="1"/>
    <s v="OK"/>
    <x v="0"/>
    <x v="0"/>
    <x v="1"/>
    <s v="No Aplica"/>
  </r>
  <r>
    <s v="20600535634"/>
    <x v="0"/>
    <x v="0"/>
    <x v="961"/>
    <x v="963"/>
    <x v="903"/>
    <n v="1"/>
    <x v="21"/>
    <s v="IMPERMEABILIZACIÓN DE MANTO ASFALICO E26-E27-E25"/>
    <s v="URB MRCAL CACERES MZ. T16 LT. 1 LIMA-LIMA-SAN JUAN DE LURIGANCHO "/>
    <x v="3"/>
    <x v="1"/>
    <m/>
    <x v="0"/>
    <d v="2023-03-01T00:00:00"/>
    <x v="0"/>
    <n v="1"/>
    <s v="CJV"/>
    <s v="Principal"/>
    <n v="1.2500000000000001E-2"/>
    <n v="33"/>
    <x v="4"/>
    <s v="Ok"/>
    <x v="0"/>
    <s v="OK"/>
    <x v="0"/>
    <x v="0"/>
    <x v="1"/>
    <s v="No Aplica"/>
  </r>
  <r>
    <s v="20600535634"/>
    <x v="0"/>
    <x v="0"/>
    <x v="962"/>
    <x v="964"/>
    <x v="929"/>
    <n v="2"/>
    <x v="0"/>
    <s v="IMPERMEABILIZACIÓN DE MANTO ASFALICO E26-E27-E25"/>
    <s v="MZ A LTE 17 ASENT.H ROSEDAL"/>
    <x v="8"/>
    <x v="0"/>
    <m/>
    <x v="0"/>
    <d v="2022-08-03T00:00:00"/>
    <x v="0"/>
    <n v="4"/>
    <s v="CJV"/>
    <s v="Principal"/>
    <n v="1.2500000000000001E-2"/>
    <n v="39"/>
    <x v="4"/>
    <s v="Ok"/>
    <x v="0"/>
    <s v="OK"/>
    <x v="0"/>
    <x v="0"/>
    <x v="1"/>
    <s v="No Aplica"/>
  </r>
  <r>
    <s v="20600535634"/>
    <x v="0"/>
    <x v="0"/>
    <x v="963"/>
    <x v="965"/>
    <x v="930"/>
    <n v="2"/>
    <x v="0"/>
    <s v="IMPERMEABILIZACIÓN DE MANTO ASFALICO E26-E27-E25"/>
    <s v="AV PERU CDRA 32 JR CUSCO 3286"/>
    <x v="8"/>
    <x v="0"/>
    <m/>
    <x v="1"/>
    <d v="2022-10-05T00:00:00"/>
    <x v="0"/>
    <n v="4"/>
    <s v="CJV"/>
    <s v="Principal"/>
    <n v="1.2500000000000001E-2"/>
    <n v="34"/>
    <x v="4"/>
    <s v="Ok"/>
    <x v="0"/>
    <s v="OK"/>
    <x v="0"/>
    <x v="0"/>
    <x v="1"/>
    <s v="No Aplica"/>
  </r>
  <r>
    <s v="20600535634"/>
    <x v="0"/>
    <x v="0"/>
    <x v="964"/>
    <x v="966"/>
    <x v="931"/>
    <n v="2"/>
    <x v="0"/>
    <s v="IMPERMEABILIZACIÓN DE MANTO ASFALICO E26-E27-E25"/>
    <s v="JR. SALVADOR 516"/>
    <x v="8"/>
    <x v="0"/>
    <m/>
    <x v="0"/>
    <d v="2023-01-11T00:00:00"/>
    <x v="0"/>
    <n v="4"/>
    <s v="CJV"/>
    <s v="Principal"/>
    <n v="1.2500000000000001E-2"/>
    <n v="34"/>
    <x v="4"/>
    <s v="Ok"/>
    <x v="0"/>
    <s v="OK"/>
    <x v="0"/>
    <x v="0"/>
    <x v="1"/>
    <s v="No Aplica"/>
  </r>
  <r>
    <s v="20600535634"/>
    <x v="0"/>
    <x v="0"/>
    <x v="965"/>
    <x v="967"/>
    <x v="932"/>
    <n v="2"/>
    <x v="0"/>
    <s v="IMPERMEABILIZACIÓN DE MANTO ASFALICO E26-E27-E25"/>
    <s v="AA HH VILLA HERMOSA MZ N LTE 13"/>
    <x v="7"/>
    <x v="0"/>
    <m/>
    <x v="0"/>
    <d v="2023-02-24T00:00:00"/>
    <x v="0"/>
    <n v="4"/>
    <s v="CJV"/>
    <s v="Principal"/>
    <n v="1.2500000000000001E-2"/>
    <n v="41"/>
    <x v="0"/>
    <s v="Ok"/>
    <x v="0"/>
    <s v="OK"/>
    <x v="0"/>
    <x v="0"/>
    <x v="1"/>
    <s v="No Aplica"/>
  </r>
  <r>
    <s v="20600535634"/>
    <x v="0"/>
    <x v="0"/>
    <x v="966"/>
    <x v="968"/>
    <x v="884"/>
    <n v="2"/>
    <x v="0"/>
    <s v="IMPERMEABILIZACIÓN DE MANTO ASFALICO E26-E27-E25"/>
    <s v="CALLE SAN MARTIN 229 "/>
    <x v="2"/>
    <x v="0"/>
    <m/>
    <x v="0"/>
    <d v="2023-03-03T00:00:00"/>
    <x v="0"/>
    <n v="4"/>
    <s v="CJV"/>
    <s v="Principal"/>
    <n v="1.2500000000000001E-2"/>
    <n v="41"/>
    <x v="0"/>
    <s v="Ok"/>
    <x v="1"/>
    <s v="OK"/>
    <x v="0"/>
    <x v="0"/>
    <x v="1"/>
    <s v="No Aplica"/>
  </r>
  <r>
    <s v="20600535634"/>
    <x v="0"/>
    <x v="0"/>
    <x v="967"/>
    <x v="969"/>
    <x v="933"/>
    <n v="2"/>
    <x v="5"/>
    <s v="IMPERMEABILIZACIÓN DE MANTO ASFALICO E26-E27-E25"/>
    <s v="PJ 10 AAHH JUAN GONZALES BERROSPI MZ L LTE 02"/>
    <x v="2"/>
    <x v="0"/>
    <m/>
    <x v="0"/>
    <d v="2023-03-14T00:00:00"/>
    <x v="0"/>
    <n v="4"/>
    <s v="CJV"/>
    <s v="Principal"/>
    <n v="1.2500000000000001E-2"/>
    <n v="27"/>
    <x v="3"/>
    <s v="Ok"/>
    <x v="1"/>
    <s v="OK"/>
    <x v="0"/>
    <x v="0"/>
    <x v="1"/>
    <s v="No Aplica"/>
  </r>
  <r>
    <s v="20600535634"/>
    <x v="0"/>
    <x v="0"/>
    <x v="968"/>
    <x v="970"/>
    <x v="934"/>
    <n v="2"/>
    <x v="0"/>
    <s v="IMPERMEABILIZACIÓN DE MANTO ASFALICO E26-E27-E25"/>
    <s v="ASENT.H. NUEVO TALARITA Y SUS JAZMINES MZ. Ñ LT. 04"/>
    <x v="7"/>
    <x v="0"/>
    <m/>
    <x v="0"/>
    <d v="2023-03-01T00:00:00"/>
    <x v="0"/>
    <n v="4"/>
    <s v="CJV"/>
    <s v="Principal"/>
    <n v="1.2500000000000001E-2"/>
    <n v="27"/>
    <x v="3"/>
    <s v="Ok"/>
    <x v="0"/>
    <s v="OK"/>
    <x v="0"/>
    <x v="0"/>
    <x v="1"/>
    <s v="No Aplica"/>
  </r>
  <r>
    <s v="20600535634"/>
    <x v="0"/>
    <x v="0"/>
    <x v="969"/>
    <x v="971"/>
    <x v="935"/>
    <n v="2"/>
    <x v="0"/>
    <s v="IMPERMEABILIZACIÓN DE MANTO ASFALICO E26-E27-E25"/>
    <s v="MZ. T - 16 LOTE 01 URB. MARISCAL CACERES"/>
    <x v="3"/>
    <x v="0"/>
    <m/>
    <x v="0"/>
    <d v="2023-05-09T00:00:00"/>
    <x v="0"/>
    <n v="4"/>
    <s v="CJV"/>
    <s v="Principal"/>
    <n v="1.2500000000000001E-2"/>
    <n v="39"/>
    <x v="4"/>
    <s v="Ok"/>
    <x v="0"/>
    <s v="OK"/>
    <x v="0"/>
    <x v="0"/>
    <x v="1"/>
    <s v="No Aplica"/>
  </r>
  <r>
    <s v="20600535634"/>
    <x v="0"/>
    <x v="0"/>
    <x v="970"/>
    <x v="972"/>
    <x v="762"/>
    <n v="2"/>
    <x v="95"/>
    <s v="IMPERMEABILIZACIÓN DE MANTO ASFALICO E26-E27-E25"/>
    <s v="MONTERO ROSAS 1262 SANTA BEATRIZ"/>
    <x v="5"/>
    <x v="1"/>
    <m/>
    <x v="0"/>
    <d v="2023-05-11T00:00:00"/>
    <x v="0"/>
    <n v="2"/>
    <s v="CJV"/>
    <s v="Principal"/>
    <n v="1.2500000000000001E-2"/>
    <n v="43"/>
    <x v="0"/>
    <s v="Ok"/>
    <x v="0"/>
    <s v="OK"/>
    <x v="0"/>
    <x v="0"/>
    <x v="1"/>
    <s v="No Aplica"/>
  </r>
  <r>
    <s v="20600535634"/>
    <x v="0"/>
    <x v="0"/>
    <x v="971"/>
    <x v="973"/>
    <x v="936"/>
    <n v="2"/>
    <x v="0"/>
    <s v="IMPERMEABILIZACIÓN DE MANTO ASFALICO E26-E27-E25"/>
    <s v="AA HH INMACULADA CONCEPSION SEC 2 MZ Q LTE 6"/>
    <x v="2"/>
    <x v="0"/>
    <m/>
    <x v="0"/>
    <d v="2023-05-27T00:00:00"/>
    <x v="0"/>
    <n v="4"/>
    <s v="CJV"/>
    <s v="Principal"/>
    <n v="1.2500000000000001E-2"/>
    <n v="34"/>
    <x v="4"/>
    <s v="Ok"/>
    <x v="1"/>
    <s v="OK"/>
    <x v="0"/>
    <x v="0"/>
    <x v="1"/>
    <s v="No Aplica"/>
  </r>
  <r>
    <s v="20600535634"/>
    <x v="0"/>
    <x v="0"/>
    <x v="262"/>
    <x v="974"/>
    <x v="261"/>
    <n v="2"/>
    <x v="0"/>
    <s v="IMPERMEABILIZACIÓN DE MANTO ASFALICO E26-E27-E25"/>
    <s v="SACASHUAYLLA TICAPATA S/N "/>
    <x v="157"/>
    <x v="0"/>
    <m/>
    <x v="0"/>
    <d v="2023-02-22T00:00:00"/>
    <x v="0"/>
    <n v="4"/>
    <s v="CJV"/>
    <s v="Principal"/>
    <n v="1.2500000000000001E-2"/>
    <n v="22"/>
    <x v="1"/>
    <s v="Ok"/>
    <x v="0"/>
    <s v="OK"/>
    <x v="0"/>
    <x v="0"/>
    <x v="1"/>
    <s v="No Aplica"/>
  </r>
  <r>
    <s v="20600535634"/>
    <x v="0"/>
    <x v="0"/>
    <x v="972"/>
    <x v="975"/>
    <x v="937"/>
    <n v="2"/>
    <x v="0"/>
    <s v="IMPERMEABILIZACIÓN DE MANTO ASFALICO E26-E27-E25"/>
    <s v="ASOC VIV PARDERA DE CARBAYLLO  Mz G Lote 5"/>
    <x v="12"/>
    <x v="0"/>
    <m/>
    <x v="0"/>
    <d v="2023-05-02T00:00:00"/>
    <x v="0"/>
    <n v="4"/>
    <s v="CJV"/>
    <s v="Principal"/>
    <n v="1.2500000000000001E-2"/>
    <n v="33"/>
    <x v="4"/>
    <s v="Ok"/>
    <x v="0"/>
    <s v="OK"/>
    <x v="0"/>
    <x v="0"/>
    <x v="1"/>
    <s v="No Aplica"/>
  </r>
  <r>
    <s v="20600535634"/>
    <x v="0"/>
    <x v="0"/>
    <x v="973"/>
    <x v="976"/>
    <x v="736"/>
    <n v="2"/>
    <x v="0"/>
    <s v="IMPERMEABILIZACIÓN DE MANTO ASFALICO E26-E27-E25"/>
    <s v="PSJE MORRO DE ARICA MZ N1 LTE 50 URB LUCANYA"/>
    <x v="12"/>
    <x v="0"/>
    <m/>
    <x v="0"/>
    <d v="2023-05-02T00:00:00"/>
    <x v="0"/>
    <n v="4"/>
    <s v="CJV"/>
    <s v="Principal"/>
    <n v="1.2500000000000001E-2"/>
    <n v="53"/>
    <x v="5"/>
    <s v="Ok"/>
    <x v="0"/>
    <s v="OK"/>
    <x v="0"/>
    <x v="0"/>
    <x v="1"/>
    <s v="No Aplica"/>
  </r>
  <r>
    <s v="20600535634"/>
    <x v="0"/>
    <x v="0"/>
    <x v="974"/>
    <x v="977"/>
    <x v="938"/>
    <n v="2"/>
    <x v="0"/>
    <s v="IMPERMEABILIZACIÓN DE MANTO ASFALICO E26-E27-E25"/>
    <s v="JR. UNION 371 P.J. LA LIBERTAD"/>
    <x v="37"/>
    <x v="0"/>
    <m/>
    <x v="0"/>
    <d v="2023-05-02T00:00:00"/>
    <x v="0"/>
    <n v="4"/>
    <s v="CJV"/>
    <s v="Principal"/>
    <n v="1.2500000000000001E-2"/>
    <n v="49"/>
    <x v="0"/>
    <s v="Ok"/>
    <x v="0"/>
    <s v="OK"/>
    <x v="0"/>
    <x v="0"/>
    <x v="1"/>
    <s v="No Aplica"/>
  </r>
  <r>
    <s v="20600535634"/>
    <x v="0"/>
    <x v="0"/>
    <x v="975"/>
    <x v="978"/>
    <x v="939"/>
    <n v="2"/>
    <x v="0"/>
    <s v="IMPERMEABILIZACIÓN DE MANTO ASFALICO E26-E27-E25"/>
    <s v="JR PIURA 106-12 P.J RAUL PORRAS BARRENECHEA"/>
    <x v="12"/>
    <x v="0"/>
    <m/>
    <x v="0"/>
    <d v="2023-05-02T00:00:00"/>
    <x v="0"/>
    <n v="4"/>
    <s v="CJV"/>
    <s v="Principal"/>
    <n v="1.2500000000000001E-2"/>
    <n v="40"/>
    <x v="4"/>
    <s v="Ok"/>
    <x v="0"/>
    <s v="OK"/>
    <x v="0"/>
    <x v="0"/>
    <x v="1"/>
    <s v="No Aplica"/>
  </r>
  <r>
    <s v="20600535634"/>
    <x v="0"/>
    <x v="0"/>
    <x v="976"/>
    <x v="979"/>
    <x v="940"/>
    <n v="2"/>
    <x v="0"/>
    <s v="IMPERMEABILIZACIÓN DE MANTO ASFALICO E26-E27-E25"/>
    <s v="JR. GRAL.VIDAL MZ.18-B LT.15-16"/>
    <x v="46"/>
    <x v="0"/>
    <m/>
    <x v="0"/>
    <d v="2023-05-02T00:00:00"/>
    <x v="0"/>
    <n v="4"/>
    <s v="CJV"/>
    <s v="Principal"/>
    <n v="1.2500000000000001E-2"/>
    <n v="28"/>
    <x v="3"/>
    <s v="Ok"/>
    <x v="0"/>
    <s v="OK"/>
    <x v="0"/>
    <x v="0"/>
    <x v="1"/>
    <s v="No Aplica"/>
  </r>
  <r>
    <s v="20600535634"/>
    <x v="0"/>
    <x v="0"/>
    <x v="977"/>
    <x v="980"/>
    <x v="941"/>
    <n v="2"/>
    <x v="5"/>
    <s v="IMPERMEABILIZACIÓN DE MANTO ASFALICO E27"/>
    <s v="AV LOS VIRREYES 3363 ASOC VIV LAS BEGONIAS DE ATE"/>
    <x v="2"/>
    <x v="0"/>
    <m/>
    <x v="0"/>
    <d v="2023-06-05T00:00:00"/>
    <x v="0"/>
    <n v="4"/>
    <s v="CJV"/>
    <s v="Principal"/>
    <n v="1.2500000000000001E-2"/>
    <n v="55"/>
    <x v="5"/>
    <s v="Ok"/>
    <x v="1"/>
    <s v="OK"/>
    <x v="0"/>
    <x v="0"/>
    <x v="1"/>
    <s v="No Aplica"/>
  </r>
  <r>
    <s v="20600535634"/>
    <x v="0"/>
    <x v="0"/>
    <x v="978"/>
    <x v="981"/>
    <x v="942"/>
    <n v="2"/>
    <x v="0"/>
    <s v="IMPERMEABILIZACIÓN DE MANTO ASFALICO E26-E27-E25"/>
    <s v="URB CONSTANZO MZ B LTE 17"/>
    <x v="31"/>
    <x v="0"/>
    <m/>
    <x v="0"/>
    <d v="2023-06-08T00:00:00"/>
    <x v="0"/>
    <n v="4"/>
    <s v="CJV"/>
    <s v="Principal"/>
    <n v="1.2500000000000001E-2"/>
    <n v="30"/>
    <x v="3"/>
    <s v="Ok"/>
    <x v="2"/>
    <s v="OK"/>
    <x v="0"/>
    <x v="0"/>
    <x v="1"/>
    <s v="No Aplica"/>
  </r>
  <r>
    <s v="20600535634"/>
    <x v="0"/>
    <x v="0"/>
    <x v="979"/>
    <x v="982"/>
    <x v="943"/>
    <n v="1"/>
    <x v="21"/>
    <s v="IMPERMEABILIZACIÓN DE MANTO ASFALICO E26-E27-E25"/>
    <s v="PASAJE MAESTRE REDENTOR ASENT H ONMACULADA CONCEPCION MZ Q LTE 06 "/>
    <x v="2"/>
    <x v="0"/>
    <m/>
    <x v="0"/>
    <d v="2023-06-09T00:00:00"/>
    <x v="0"/>
    <n v="1"/>
    <s v="CJV"/>
    <s v="Principal"/>
    <n v="1.2500000000000001E-2"/>
    <n v="29"/>
    <x v="3"/>
    <s v="Ok"/>
    <x v="1"/>
    <s v="OK"/>
    <x v="0"/>
    <x v="0"/>
    <x v="1"/>
    <s v="No Aplica"/>
  </r>
  <r>
    <n v="20546594077"/>
    <x v="58"/>
    <x v="0"/>
    <x v="980"/>
    <x v="983"/>
    <x v="944"/>
    <n v="1"/>
    <x v="167"/>
    <s v="IMPERMEABILIZACIÓN DE MANTO ASFALICO E26-E27-E25"/>
    <s v="ML CHECA EGUIGUREN 1719 DPT 227 SEOANE ROSS"/>
    <x v="3"/>
    <x v="0"/>
    <m/>
    <x v="0"/>
    <d v="2023-07-03T00:00:00"/>
    <x v="0"/>
    <n v="1"/>
    <s v="CJV"/>
    <s v="Secundaria"/>
    <n v="1.2500000000000001E-2"/>
    <n v="36"/>
    <x v="4"/>
    <s v="Ok"/>
    <x v="0"/>
    <s v="OK"/>
    <x v="0"/>
    <x v="0"/>
    <x v="1"/>
    <s v="No Aplica"/>
  </r>
  <r>
    <n v="20550887054"/>
    <x v="59"/>
    <x v="0"/>
    <x v="981"/>
    <x v="984"/>
    <x v="945"/>
    <n v="1"/>
    <x v="160"/>
    <s v="IMPERMEABILIZACIÓN DE MANTO ASFALICO E26-E27-E25"/>
    <s v="ASOC VIV VILLA SAN CARLOS MZ R LTE 18"/>
    <x v="63"/>
    <x v="0"/>
    <m/>
    <x v="0"/>
    <d v="2023-07-04T00:00:00"/>
    <x v="0"/>
    <n v="1"/>
    <s v="CJV"/>
    <s v="Secundaria"/>
    <n v="1.2500000000000001E-2"/>
    <n v="41"/>
    <x v="0"/>
    <s v="Ok"/>
    <x v="6"/>
    <s v="OK"/>
    <x v="0"/>
    <x v="0"/>
    <x v="1"/>
    <s v="No Aplica"/>
  </r>
  <r>
    <n v="20603315201"/>
    <x v="60"/>
    <x v="36"/>
    <x v="982"/>
    <x v="985"/>
    <x v="946"/>
    <n v="1"/>
    <x v="8"/>
    <s v="Estaciones 1 A "/>
    <s v="AV.GuardiaCivil551"/>
    <x v="18"/>
    <x v="0"/>
    <m/>
    <x v="2"/>
    <d v="2019-05-16T00:00:00"/>
    <x v="0"/>
    <n v="1"/>
    <s v="CJV"/>
    <s v="Principal"/>
    <n v="8.3333333333333329E-2"/>
    <n v="41"/>
    <x v="0"/>
    <s v="Ok"/>
    <x v="0"/>
    <s v="OK"/>
    <x v="0"/>
    <x v="0"/>
    <x v="1"/>
    <s v="No Aplica"/>
  </r>
  <r>
    <n v="20603315201"/>
    <x v="60"/>
    <x v="36"/>
    <x v="983"/>
    <x v="986"/>
    <x v="947"/>
    <n v="1"/>
    <x v="21"/>
    <s v="Estaciones 1 A "/>
    <s v="MZ. A Lt. 17 AAHH Victor Raul Haya de la Torre "/>
    <x v="4"/>
    <x v="0"/>
    <m/>
    <x v="2"/>
    <d v="2019-05-16T00:00:00"/>
    <x v="0"/>
    <n v="1"/>
    <s v="CJV"/>
    <s v="Principal"/>
    <n v="8.3333333333333329E-2"/>
    <n v="32"/>
    <x v="4"/>
    <s v="Ok"/>
    <x v="2"/>
    <s v="OK"/>
    <x v="0"/>
    <x v="0"/>
    <x v="1"/>
    <s v="No Aplica"/>
  </r>
  <r>
    <n v="20603315201"/>
    <x v="60"/>
    <x v="36"/>
    <x v="984"/>
    <x v="987"/>
    <x v="948"/>
    <n v="3"/>
    <x v="168"/>
    <s v="Estaciones 1 A "/>
    <s v="Estaciones 1 A"/>
    <x v="18"/>
    <x v="0"/>
    <m/>
    <x v="2"/>
    <d v="2023-05-15T00:00:00"/>
    <x v="0"/>
    <n v="1"/>
    <s v="CJV"/>
    <s v="Principal"/>
    <n v="8.3333333333333329E-2"/>
    <n v="31"/>
    <x v="3"/>
    <s v="Ok"/>
    <x v="0"/>
    <s v="OK"/>
    <x v="0"/>
    <x v="0"/>
    <x v="1"/>
    <s v="No Aplica"/>
  </r>
  <r>
    <n v="20603315201"/>
    <x v="60"/>
    <x v="36"/>
    <x v="985"/>
    <x v="988"/>
    <x v="949"/>
    <n v="1"/>
    <x v="21"/>
    <s v="Estaciones 1 A "/>
    <s v="Jr.Loreto 152 Jose Galvez"/>
    <x v="6"/>
    <x v="0"/>
    <m/>
    <x v="2"/>
    <d v="2021-01-25T00:00:00"/>
    <x v="0"/>
    <n v="1"/>
    <s v="CJV"/>
    <s v="Principal"/>
    <n v="8.3333333333333329E-2"/>
    <n v="41"/>
    <x v="0"/>
    <s v="Ok"/>
    <x v="0"/>
    <s v="OK"/>
    <x v="0"/>
    <x v="0"/>
    <x v="1"/>
    <s v="No Aplica"/>
  </r>
  <r>
    <n v="20603315201"/>
    <x v="60"/>
    <x v="36"/>
    <x v="986"/>
    <x v="989"/>
    <x v="950"/>
    <n v="3"/>
    <x v="169"/>
    <s v="Estaciones 1 A "/>
    <s v="Jr. pinar del rio 2947 "/>
    <x v="8"/>
    <x v="0"/>
    <m/>
    <x v="2"/>
    <d v="2019-05-16T00:00:00"/>
    <x v="0"/>
    <n v="1"/>
    <s v="CJV"/>
    <s v="Principal"/>
    <n v="8.3333333333333329E-2"/>
    <n v="50"/>
    <x v="5"/>
    <s v="Ok"/>
    <x v="0"/>
    <s v="OK"/>
    <x v="0"/>
    <x v="0"/>
    <x v="1"/>
    <s v="No Aplica"/>
  </r>
  <r>
    <n v="20600507355"/>
    <x v="61"/>
    <x v="36"/>
    <x v="987"/>
    <x v="990"/>
    <x v="951"/>
    <n v="3"/>
    <x v="168"/>
    <s v="Estaciones 1 A "/>
    <s v="Calle Los Rosales Puerta 136 Cercado Pisco "/>
    <x v="55"/>
    <x v="0"/>
    <m/>
    <x v="2"/>
    <d v="2020-03-15T00:00:00"/>
    <x v="0"/>
    <n v="1"/>
    <s v="CJV"/>
    <s v="Secundaria"/>
    <n v="8.3333333333333329E-2"/>
    <n v="48"/>
    <x v="0"/>
    <s v="Ok"/>
    <x v="0"/>
    <s v="OK"/>
    <x v="0"/>
    <x v="0"/>
    <x v="1"/>
    <s v="No Aplica"/>
  </r>
  <r>
    <n v="20600507355"/>
    <x v="61"/>
    <x v="36"/>
    <x v="988"/>
    <x v="991"/>
    <x v="952"/>
    <n v="3"/>
    <x v="8"/>
    <s v="Estaciones 1 A "/>
    <s v="Jr. Parobamba635-A "/>
    <x v="8"/>
    <x v="0"/>
    <m/>
    <x v="2"/>
    <d v="2020-03-15T00:00:00"/>
    <x v="0"/>
    <n v="1"/>
    <s v="CJV"/>
    <s v="Secundaria"/>
    <n v="8.3333333333333329E-2"/>
    <n v="45"/>
    <x v="0"/>
    <s v="Ok"/>
    <x v="0"/>
    <s v="OK"/>
    <x v="0"/>
    <x v="0"/>
    <x v="1"/>
    <s v="No Aplica"/>
  </r>
  <r>
    <n v="20600507355"/>
    <x v="61"/>
    <x v="36"/>
    <x v="989"/>
    <x v="992"/>
    <x v="953"/>
    <n v="3"/>
    <x v="168"/>
    <s v="Estaciones 1 A "/>
    <s v="Av. Los Dominicos Mz W Lt.  31A"/>
    <x v="8"/>
    <x v="0"/>
    <m/>
    <x v="2"/>
    <d v="2019-05-16T00:00:00"/>
    <x v="0"/>
    <n v="1"/>
    <s v="CJV"/>
    <s v="Secundaria"/>
    <n v="8.3333333333333329E-2"/>
    <n v="30"/>
    <x v="3"/>
    <s v="Ok"/>
    <x v="0"/>
    <s v="OK"/>
    <x v="0"/>
    <x v="0"/>
    <x v="1"/>
    <s v="No Aplica"/>
  </r>
  <r>
    <n v="20600507355"/>
    <x v="61"/>
    <x v="36"/>
    <x v="990"/>
    <x v="993"/>
    <x v="954"/>
    <n v="3"/>
    <x v="168"/>
    <s v="Estaciones 1 A "/>
    <s v="Pasaje San Juan de Dios 03-48 "/>
    <x v="55"/>
    <x v="0"/>
    <m/>
    <x v="2"/>
    <d v="2019-05-16T00:00:00"/>
    <x v="0"/>
    <n v="1"/>
    <s v="CJV"/>
    <s v="Secundaria"/>
    <n v="8.3333333333333329E-2"/>
    <n v="36"/>
    <x v="4"/>
    <s v="Ok"/>
    <x v="0"/>
    <s v="OK"/>
    <x v="0"/>
    <x v="0"/>
    <x v="1"/>
    <s v="No Aplica"/>
  </r>
  <r>
    <n v="20600507355"/>
    <x v="61"/>
    <x v="36"/>
    <x v="991"/>
    <x v="994"/>
    <x v="955"/>
    <n v="3"/>
    <x v="168"/>
    <s v="Estaciones 1 A "/>
    <s v="Jr. Crespo y Castillo # 3335"/>
    <x v="5"/>
    <x v="0"/>
    <m/>
    <x v="2"/>
    <d v="2019-07-17T00:00:00"/>
    <x v="0"/>
    <n v="1"/>
    <s v="CJV"/>
    <s v="Secundaria"/>
    <n v="8.3333333333333329E-2"/>
    <n v="35"/>
    <x v="4"/>
    <s v="Ok"/>
    <x v="0"/>
    <s v="OK"/>
    <x v="0"/>
    <x v="0"/>
    <x v="1"/>
    <s v="No Aplica"/>
  </r>
  <r>
    <n v="20600507355"/>
    <x v="61"/>
    <x v="36"/>
    <x v="992"/>
    <x v="995"/>
    <x v="956"/>
    <n v="3"/>
    <x v="168"/>
    <s v="Estaciones 1 A "/>
    <s v="COOP. VIV.SIMA MZ. G LT. 28"/>
    <x v="8"/>
    <x v="0"/>
    <m/>
    <x v="2"/>
    <d v="2020-03-15T00:00:00"/>
    <x v="0"/>
    <n v="1"/>
    <s v="CJV"/>
    <s v="Secundaria"/>
    <n v="8.3333333333333329E-2"/>
    <n v="46"/>
    <x v="0"/>
    <s v="Ok"/>
    <x v="0"/>
    <s v="OK"/>
    <x v="0"/>
    <x v="0"/>
    <x v="1"/>
    <s v="No Aplica"/>
  </r>
  <r>
    <n v="20600507355"/>
    <x v="61"/>
    <x v="36"/>
    <x v="993"/>
    <x v="996"/>
    <x v="957"/>
    <n v="3"/>
    <x v="168"/>
    <s v="Estaciones 1 A "/>
    <s v="Mz G Lt. 14 Coop. Virgen de Fatima"/>
    <x v="8"/>
    <x v="0"/>
    <m/>
    <x v="2"/>
    <d v="2019-05-16T00:00:00"/>
    <x v="0"/>
    <n v="1"/>
    <s v="CJV"/>
    <s v="Secundaria"/>
    <n v="8.3333333333333329E-2"/>
    <n v="50"/>
    <x v="5"/>
    <s v="Ok"/>
    <x v="0"/>
    <s v="OK"/>
    <x v="0"/>
    <x v="0"/>
    <x v="1"/>
    <s v="No Aplica"/>
  </r>
  <r>
    <s v="20550520002"/>
    <x v="41"/>
    <x v="29"/>
    <x v="994"/>
    <x v="997"/>
    <x v="958"/>
    <n v="1"/>
    <x v="131"/>
    <s v="SUBCONTRATO DE MOVIMIENTO DE TIERRAS Y OBRAS CIVILES PARA 3ERA VIA &quot;PARQUE MURILLO&quot;"/>
    <s v="SECTOR 1 GRUPO 2 MZ B LT. 12"/>
    <x v="45"/>
    <x v="0"/>
    <m/>
    <x v="2"/>
    <d v="2019-02-25T00:00:00"/>
    <x v="0"/>
    <n v="1"/>
    <s v="CJV"/>
    <s v="Principal"/>
    <n v="5.2910052910052907E-3"/>
    <n v="43"/>
    <x v="0"/>
    <s v="Ok"/>
    <x v="0"/>
    <s v="OK"/>
    <x v="0"/>
    <x v="0"/>
    <x v="1"/>
    <s v="No Aplica"/>
  </r>
  <r>
    <n v="20550520002"/>
    <x v="48"/>
    <x v="29"/>
    <x v="995"/>
    <x v="998"/>
    <x v="959"/>
    <n v="1"/>
    <x v="41"/>
    <s v="SUBCONTRATO PARA EL MANTENIMIENTO DE LA VIA FERREA EN PATIO TALLER SANTA ANITA"/>
    <s v="GENERAL VARELA 1768"/>
    <x v="32"/>
    <x v="0"/>
    <m/>
    <x v="2"/>
    <d v="2019-04-01T00:00:00"/>
    <x v="0"/>
    <n v="1"/>
    <s v="CJV"/>
    <s v="Secundaria"/>
    <n v="5.2910052910052907E-3"/>
    <n v="52"/>
    <x v="5"/>
    <s v="Ok"/>
    <x v="4"/>
    <s v="OK"/>
    <x v="0"/>
    <x v="0"/>
    <x v="1"/>
    <s v="No Aplica"/>
  </r>
  <r>
    <n v="20550520002"/>
    <x v="48"/>
    <x v="29"/>
    <x v="996"/>
    <x v="999"/>
    <x v="960"/>
    <n v="1"/>
    <x v="170"/>
    <s v="SUBCONTRATO DE MOVIMIENTO DE TIERRAS Y OBRAS CIVILES PARA 3ERA VIA &quot;PARQUE MURILLO&quot;"/>
    <s v="AV. JOSE PARDO 570 DPTO. 1102"/>
    <x v="13"/>
    <x v="0"/>
    <m/>
    <x v="9"/>
    <d v="2019-04-01T00:00:00"/>
    <x v="0"/>
    <n v="2"/>
    <s v="CJV"/>
    <s v="Secundaria"/>
    <n v="5.2910052910052907E-3"/>
    <n v="46"/>
    <x v="0"/>
    <s v="Ok"/>
    <x v="0"/>
    <s v="OK"/>
    <x v="0"/>
    <x v="0"/>
    <x v="1"/>
    <s v="No Aplica"/>
  </r>
  <r>
    <n v="20550520002"/>
    <x v="48"/>
    <x v="29"/>
    <x v="997"/>
    <x v="1000"/>
    <x v="961"/>
    <n v="1"/>
    <x v="171"/>
    <s v="SUBCONTRATO DE MOVIMIENTO DE TIERRAS Y OBRAS CIVILES PARA 3ERA VIA &quot;PARQUE MURILLO&quot;"/>
    <s v="AV LIMA S/N"/>
    <x v="5"/>
    <x v="0"/>
    <m/>
    <x v="2"/>
    <d v="2021-01-01T00:00:00"/>
    <x v="2"/>
    <n v="4"/>
    <s v="CJV"/>
    <s v="Secundaria"/>
    <n v="5.2910052910052907E-3"/>
    <n v="30"/>
    <x v="3"/>
    <s v="Ok"/>
    <x v="0"/>
    <s v="OK"/>
    <x v="0"/>
    <x v="0"/>
    <x v="1"/>
    <s v="No Aplica"/>
  </r>
  <r>
    <n v="20556570681"/>
    <x v="62"/>
    <x v="29"/>
    <x v="998"/>
    <x v="1001"/>
    <x v="651"/>
    <n v="1"/>
    <x v="172"/>
    <s v="SUBCONTRATO DE MOVIMIENTO DE TIERRAS Y OBRAS CIVILES PARA 3ERA VIA &quot;PARQUE MURILLO&quot;"/>
    <s v="AV LIMA S/N"/>
    <x v="5"/>
    <x v="1"/>
    <m/>
    <x v="2"/>
    <d v="2022-01-31T00:00:00"/>
    <x v="0"/>
    <n v="1"/>
    <s v="CJV"/>
    <s v="Secundaria"/>
    <n v="5.2910052910052907E-3"/>
    <n v="43"/>
    <x v="0"/>
    <s v="Ok"/>
    <x v="0"/>
    <s v="OK"/>
    <x v="0"/>
    <x v="0"/>
    <x v="1"/>
    <s v="No Aplica"/>
  </r>
  <r>
    <n v="20550520002"/>
    <x v="48"/>
    <x v="29"/>
    <x v="999"/>
    <x v="1002"/>
    <x v="962"/>
    <n v="1"/>
    <x v="173"/>
    <s v="SUBCONTRATO DE MOVIMIENTO DE TIERRAS Y OBRAS CIVILES PARA 3ERA VIA &quot;PARQUE MURILLO&quot;"/>
    <s v="JR. CARLOS MOORE 684 PJ. AÑO NUEVO"/>
    <x v="37"/>
    <x v="0"/>
    <m/>
    <x v="2"/>
    <d v="2022-06-06T00:00:00"/>
    <x v="0"/>
    <n v="1"/>
    <s v="CJV"/>
    <s v="Secundaria"/>
    <n v="5.2910052910052907E-3"/>
    <n v="25"/>
    <x v="3"/>
    <s v="Ok"/>
    <x v="0"/>
    <s v="OK"/>
    <x v="0"/>
    <x v="0"/>
    <x v="1"/>
    <s v="No Aplica"/>
  </r>
  <r>
    <n v="20550520002"/>
    <x v="48"/>
    <x v="29"/>
    <x v="1000"/>
    <x v="1003"/>
    <x v="963"/>
    <n v="1"/>
    <x v="174"/>
    <s v="SUBCONTRATO DE MOVIMIENTO DE TIERRAS Y OBRAS CIVILES PARA 3ERA VIA &quot;PARQUE MURILLO&quot;"/>
    <s v="MANUEL CARBAJAL MZ F LOTE 2"/>
    <x v="103"/>
    <x v="1"/>
    <m/>
    <x v="2"/>
    <d v="2022-12-01T00:00:00"/>
    <x v="0"/>
    <n v="1"/>
    <s v="CJV"/>
    <s v="Secundaria"/>
    <n v="5.2910052910052907E-3"/>
    <n v="31"/>
    <x v="3"/>
    <s v="Ok"/>
    <x v="0"/>
    <s v="OK"/>
    <x v="0"/>
    <x v="0"/>
    <x v="1"/>
    <s v="No Aplica"/>
  </r>
  <r>
    <n v="20550520002"/>
    <x v="48"/>
    <x v="29"/>
    <x v="1001"/>
    <x v="1004"/>
    <x v="964"/>
    <n v="1"/>
    <x v="175"/>
    <s v="SUBCONTRATO DE MOVIMIENTO DE TIERRAS Y OBRAS CIVILES PARA 3ERA VIA &quot;PARQUE MURILLO&quot;"/>
    <s v="FRANCISCO DEL CASTILLO 627 DPTO 608"/>
    <x v="158"/>
    <x v="0"/>
    <m/>
    <x v="9"/>
    <d v="2023-01-23T00:00:00"/>
    <x v="0"/>
    <n v="3"/>
    <s v="CJV"/>
    <s v="Secundaria"/>
    <n v="5.2910052910052907E-3"/>
    <n v="42"/>
    <x v="0"/>
    <s v="Ok"/>
    <x v="0"/>
    <s v="OK"/>
    <x v="0"/>
    <x v="0"/>
    <x v="1"/>
    <s v="No Aplica"/>
  </r>
  <r>
    <n v="20550520002"/>
    <x v="48"/>
    <x v="29"/>
    <x v="1002"/>
    <x v="1005"/>
    <x v="965"/>
    <n v="1"/>
    <x v="176"/>
    <s v="SUBCONTRATO DE MOVIMIENTO DE TIERRAS Y OBRAS CIVILES PARA 3ERA VIA &quot;PARQUE MURILLO&quot;"/>
    <s v="AV VIRGEN DEL CARMEN MZ M LT 30 URB PRO 7MO SECTOR"/>
    <x v="101"/>
    <x v="0"/>
    <m/>
    <x v="2"/>
    <d v="2023-02-17T00:00:00"/>
    <x v="0"/>
    <n v="1"/>
    <s v="CJV"/>
    <s v="Secundaria"/>
    <n v="5.2910052910052907E-3"/>
    <n v="33"/>
    <x v="4"/>
    <s v="Ok"/>
    <x v="0"/>
    <s v="OK"/>
    <x v="0"/>
    <x v="0"/>
    <x v="1"/>
    <s v="No Aplica"/>
  </r>
  <r>
    <n v="20603639520"/>
    <x v="41"/>
    <x v="29"/>
    <x v="1003"/>
    <x v="1006"/>
    <x v="966"/>
    <n v="2"/>
    <x v="177"/>
    <s v="MOVIMIENTO DE TIERRAS Y OBRAS CIVILES PARA LA ESTACIÓN E-11 “PARQUE MURILLO, ETAPA 2”."/>
    <s v="AV. ABANCAY 1176 DPTO 708 "/>
    <x v="5"/>
    <x v="0"/>
    <m/>
    <x v="2"/>
    <d v="2019-02-14T00:00:00"/>
    <x v="0"/>
    <n v="4"/>
    <s v="CJV"/>
    <s v="Principal"/>
    <n v="5.2910052910052907E-3"/>
    <n v="60"/>
    <x v="2"/>
    <s v="Ok"/>
    <x v="0"/>
    <s v="OK"/>
    <x v="0"/>
    <x v="0"/>
    <x v="1"/>
    <s v="No Aplica"/>
  </r>
  <r>
    <n v="20603639520"/>
    <x v="41"/>
    <x v="29"/>
    <x v="1004"/>
    <x v="1007"/>
    <x v="967"/>
    <n v="1"/>
    <x v="178"/>
    <s v="SUBCONTRATO PARA EL MANTENIMIENTO DE LA VIA FERREA EN PATIO TALLER SANTA ANITA"/>
    <s v="AV. ARBOLEDA LT 21 DPTO. 301 "/>
    <x v="2"/>
    <x v="0"/>
    <m/>
    <x v="5"/>
    <d v="2019-04-01T00:00:00"/>
    <x v="0"/>
    <n v="1"/>
    <s v="CJV"/>
    <s v="Principal"/>
    <n v="5.2910052910052907E-3"/>
    <n v="53"/>
    <x v="5"/>
    <s v="Ok"/>
    <x v="1"/>
    <s v="OK"/>
    <x v="0"/>
    <x v="0"/>
    <x v="1"/>
    <s v="No Aplica"/>
  </r>
  <r>
    <n v="20603639520"/>
    <x v="41"/>
    <x v="29"/>
    <x v="1005"/>
    <x v="1008"/>
    <x v="968"/>
    <n v="2"/>
    <x v="179"/>
    <s v="MOVIMIENTO DE TIERRAS Y OBRAS CIVILES PARA LA ESTACIÓN E-11 “PARQUE MURILLO, ETAPA 2”."/>
    <s v="MZ. C LT 1 AA.FF SRA. DE LOS MILAGROS BAYOVAR "/>
    <x v="24"/>
    <x v="0"/>
    <m/>
    <x v="3"/>
    <d v="2019-04-15T00:00:00"/>
    <x v="0"/>
    <n v="4"/>
    <s v="CJV"/>
    <s v="Principal"/>
    <n v="5.2910052910052907E-3"/>
    <n v="36"/>
    <x v="4"/>
    <s v="Ok"/>
    <x v="0"/>
    <s v="OK"/>
    <x v="0"/>
    <x v="0"/>
    <x v="1"/>
    <s v="No Aplica"/>
  </r>
  <r>
    <n v="20603639520"/>
    <x v="41"/>
    <x v="29"/>
    <x v="1006"/>
    <x v="1009"/>
    <x v="969"/>
    <n v="2"/>
    <x v="66"/>
    <s v="SUBCONTRATO PARA EL MANTENIMIENTO DE LA VIA FERREA EN PATIO TALLER SANTA ANITA"/>
    <s v="CALLE LOS DISEÑADORES MZ. 1 LT 2 "/>
    <x v="159"/>
    <x v="0"/>
    <m/>
    <x v="2"/>
    <d v="2021-04-06T00:00:00"/>
    <x v="0"/>
    <n v="1"/>
    <s v="CJV"/>
    <s v="Principal"/>
    <n v="5.2910052910052907E-3"/>
    <n v="44"/>
    <x v="0"/>
    <s v="Ok"/>
    <x v="0"/>
    <s v="OK"/>
    <x v="0"/>
    <x v="0"/>
    <x v="1"/>
    <s v="No Aplica"/>
  </r>
  <r>
    <n v="20603639520"/>
    <x v="41"/>
    <x v="29"/>
    <x v="1007"/>
    <x v="1010"/>
    <x v="970"/>
    <n v="2"/>
    <x v="180"/>
    <s v="MOVIMIENTO DE TIERRAS Y OBRAS CIVILES PARA LA ESTACIÓN E-11 “PARQUE MURILLO, ETAPA 2”."/>
    <s v="CALLE SAN FRANCISCO ASEN. H. SAN FRANCISCO MZ A LOTE 110"/>
    <x v="2"/>
    <x v="0"/>
    <m/>
    <x v="3"/>
    <d v="2021-04-06T00:00:00"/>
    <x v="0"/>
    <n v="4"/>
    <s v="CJV"/>
    <s v="Principal"/>
    <n v="5.2910052910052907E-3"/>
    <n v="30"/>
    <x v="3"/>
    <s v="Ok"/>
    <x v="1"/>
    <s v="OK"/>
    <x v="0"/>
    <x v="0"/>
    <x v="1"/>
    <s v="No Aplica"/>
  </r>
  <r>
    <n v="20603639520"/>
    <x v="41"/>
    <x v="29"/>
    <x v="1008"/>
    <x v="1011"/>
    <x v="971"/>
    <n v="2"/>
    <x v="181"/>
    <s v="SUBCONTRATO PARA EL MANTENIMIENTO DE LA VIA FERREA EN PATIO TALLER SANTA ANITA"/>
    <s v="CALLE JORGE CHAVEZ MZ LOTE 10"/>
    <x v="3"/>
    <x v="0"/>
    <m/>
    <x v="2"/>
    <d v="2021-04-07T00:00:00"/>
    <x v="0"/>
    <n v="4"/>
    <s v="CJV"/>
    <s v="Principal"/>
    <n v="5.2910052910052907E-3"/>
    <n v="37"/>
    <x v="4"/>
    <s v="Ok"/>
    <x v="0"/>
    <s v="OK"/>
    <x v="0"/>
    <x v="0"/>
    <x v="1"/>
    <s v="No Aplica"/>
  </r>
  <r>
    <n v="20603639520"/>
    <x v="41"/>
    <x v="29"/>
    <x v="1009"/>
    <x v="1012"/>
    <x v="972"/>
    <n v="2"/>
    <x v="34"/>
    <s v="SUBCONTRATO PARA EL MANTENIMIENTO DE LA VIA FERREA EN PATIO TALLER SANTA ANITA"/>
    <s v="LAS GARDENIAS MZ 12 LOTE 9"/>
    <x v="2"/>
    <x v="0"/>
    <m/>
    <x v="5"/>
    <d v="2021-04-12T00:00:00"/>
    <x v="0"/>
    <n v="4"/>
    <s v="CJV"/>
    <s v="Principal"/>
    <n v="5.2910052910052907E-3"/>
    <n v="54"/>
    <x v="5"/>
    <s v="Ok"/>
    <x v="1"/>
    <s v="OK"/>
    <x v="0"/>
    <x v="0"/>
    <x v="1"/>
    <s v="No Aplica"/>
  </r>
  <r>
    <n v="20603639520"/>
    <x v="41"/>
    <x v="29"/>
    <x v="1010"/>
    <x v="1013"/>
    <x v="973"/>
    <n v="2"/>
    <x v="182"/>
    <s v="SUBCONTRATO DE MOVIMIENTO DE TIERRAS Y OBRAS CIVILES PARA 3ERA VIA &quot;PARQUE MURILLO&quot;"/>
    <s v="MZ X LOTE 1S"/>
    <x v="5"/>
    <x v="0"/>
    <m/>
    <x v="2"/>
    <d v="2021-04-12T00:00:00"/>
    <x v="0"/>
    <n v="4"/>
    <s v="CJV"/>
    <s v="Principal"/>
    <n v="5.2910052910052907E-3"/>
    <n v="46"/>
    <x v="0"/>
    <s v="Ok"/>
    <x v="0"/>
    <s v="OK"/>
    <x v="0"/>
    <x v="0"/>
    <x v="1"/>
    <s v="No Aplica"/>
  </r>
  <r>
    <n v="20603639520"/>
    <x v="41"/>
    <x v="29"/>
    <x v="1011"/>
    <x v="1014"/>
    <x v="5"/>
    <n v="2"/>
    <x v="183"/>
    <s v="SUBCONTRATO PARA EL MANTENIMIENTO DE LA VIA FERREA EN PATIO TALLER SANTA ANITA"/>
    <s v="SANTA CLARA ASOCIACION VIVIENDA LAS LOMAS DEL GOLF MZ E LOTE 8"/>
    <x v="2"/>
    <x v="0"/>
    <m/>
    <x v="2"/>
    <d v="2021-04-27T00:00:00"/>
    <x v="0"/>
    <n v="4"/>
    <s v="CJV"/>
    <s v="Principal"/>
    <n v="5.2910052910052907E-3"/>
    <n v="31"/>
    <x v="3"/>
    <s v="Ok"/>
    <x v="1"/>
    <s v="OK"/>
    <x v="0"/>
    <x v="0"/>
    <x v="1"/>
    <s v="No Aplica"/>
  </r>
  <r>
    <n v="20603639520"/>
    <x v="41"/>
    <x v="29"/>
    <x v="1012"/>
    <x v="1015"/>
    <x v="974"/>
    <n v="2"/>
    <x v="181"/>
    <s v="SUBCONTRATO PARA EL MANTENIMIENTO DE LA VIA FERREA EN PATIO TALLER SANTA ANITA"/>
    <s v="MZ 55A2 LOTE 9 ASENTAMIENTO HUMANO BAYOVAR III SECTOR "/>
    <x v="3"/>
    <x v="0"/>
    <m/>
    <x v="2"/>
    <d v="2021-05-05T00:00:00"/>
    <x v="0"/>
    <n v="4"/>
    <s v="CJV"/>
    <s v="Principal"/>
    <n v="5.2910052910052907E-3"/>
    <n v="30"/>
    <x v="3"/>
    <s v="Ok"/>
    <x v="0"/>
    <s v="OK"/>
    <x v="0"/>
    <x v="0"/>
    <x v="1"/>
    <s v="No Aplica"/>
  </r>
  <r>
    <n v="20603639520"/>
    <x v="41"/>
    <x v="29"/>
    <x v="1013"/>
    <x v="1016"/>
    <x v="975"/>
    <n v="2"/>
    <x v="184"/>
    <s v="MOVIMIENTO DE TIERRAS Y OBRAS CIVILES PARA LA ESTACIÓN E-11 “PARQUE MURILLO, ETAPA 2”."/>
    <s v="CALLE CALVINO 187"/>
    <x v="42"/>
    <x v="0"/>
    <m/>
    <x v="5"/>
    <d v="2021-05-06T00:00:00"/>
    <x v="0"/>
    <n v="4"/>
    <s v="CJV"/>
    <s v="Principal"/>
    <n v="5.2910052910052907E-3"/>
    <n v="42"/>
    <x v="0"/>
    <s v="Ok"/>
    <x v="0"/>
    <s v="OK"/>
    <x v="0"/>
    <x v="0"/>
    <x v="1"/>
    <s v="No Aplica"/>
  </r>
  <r>
    <n v="20603639520"/>
    <x v="41"/>
    <x v="29"/>
    <x v="1014"/>
    <x v="1017"/>
    <x v="976"/>
    <n v="1"/>
    <x v="41"/>
    <s v="SUBCONTRATO DE MOVIMIENTO DE TIERRAS Y OBRAS CIVILES PARA 3ERA VIA &quot;PARQUE MURILLO&quot;"/>
    <s v="AV. EL PARQUE ASOC. LAS GARDENIAS III ETAPA MZ. B-18 LT. 26"/>
    <x v="2"/>
    <x v="0"/>
    <m/>
    <x v="2"/>
    <d v="2021-05-13T00:00:00"/>
    <x v="0"/>
    <n v="1"/>
    <s v="CJV"/>
    <s v="Principal"/>
    <n v="5.2910052910052907E-3"/>
    <n v="36"/>
    <x v="4"/>
    <s v="Ok"/>
    <x v="1"/>
    <s v="OK"/>
    <x v="0"/>
    <x v="0"/>
    <x v="1"/>
    <s v="No Aplica"/>
  </r>
  <r>
    <n v="20603639520"/>
    <x v="41"/>
    <x v="29"/>
    <x v="1015"/>
    <x v="1018"/>
    <x v="977"/>
    <n v="2"/>
    <x v="185"/>
    <s v="MOVIMIENTO DE TIERRAS Y OBRAS CIVILES PARA LA ESTACIÓN E-11 “PARQUE MURILLO, ETAPA 2”."/>
    <s v="AV. FRANCISCO FLORES S/N"/>
    <x v="5"/>
    <x v="0"/>
    <m/>
    <x v="2"/>
    <d v="2021-05-17T00:00:00"/>
    <x v="0"/>
    <n v="4"/>
    <s v="CJV"/>
    <s v="Principal"/>
    <n v="5.2910052910052907E-3"/>
    <n v="33"/>
    <x v="4"/>
    <s v="Ok"/>
    <x v="0"/>
    <s v="OK"/>
    <x v="0"/>
    <x v="0"/>
    <x v="1"/>
    <s v="No Aplica"/>
  </r>
  <r>
    <n v="20603639520"/>
    <x v="41"/>
    <x v="29"/>
    <x v="1016"/>
    <x v="1019"/>
    <x v="978"/>
    <n v="2"/>
    <x v="186"/>
    <s v="SUBCONTRATO PARA EL MANTENIMIENTO DE LA VIA FERREA EN PATIO TALLER SANTA ANITA"/>
    <s v="AV. SANTA ROSA 608 2DA. ZONA DE COLLIQUE"/>
    <x v="37"/>
    <x v="0"/>
    <m/>
    <x v="2"/>
    <d v="2021-05-23T00:00:00"/>
    <x v="0"/>
    <n v="4"/>
    <s v="CJV"/>
    <s v="Principal"/>
    <n v="5.2910052910052907E-3"/>
    <n v="43"/>
    <x v="0"/>
    <s v="Ok"/>
    <x v="0"/>
    <s v="OK"/>
    <x v="0"/>
    <x v="0"/>
    <x v="1"/>
    <s v="No Aplica"/>
  </r>
  <r>
    <n v="20603639520"/>
    <x v="41"/>
    <x v="29"/>
    <x v="1017"/>
    <x v="1020"/>
    <x v="979"/>
    <n v="1"/>
    <x v="14"/>
    <s v="SUBCONTRATO PARA EL MANTENIMIENTO DE LA VIA FERREA EN PATIO TALLER SANTA ANITA"/>
    <s v="CALLE LAS DALIGAS MZ LOTE 5 ASOCIACION SEÑOR DE MURUHUAY"/>
    <x v="2"/>
    <x v="0"/>
    <m/>
    <x v="2"/>
    <d v="2021-05-25T00:00:00"/>
    <x v="0"/>
    <n v="1"/>
    <s v="CJV"/>
    <s v="Principal"/>
    <n v="5.2910052910052907E-3"/>
    <n v="31"/>
    <x v="3"/>
    <s v="Ok"/>
    <x v="1"/>
    <s v="OK"/>
    <x v="0"/>
    <x v="0"/>
    <x v="1"/>
    <s v="No Aplica"/>
  </r>
  <r>
    <n v="20603639520"/>
    <x v="41"/>
    <x v="29"/>
    <x v="1018"/>
    <x v="1021"/>
    <x v="980"/>
    <n v="2"/>
    <x v="187"/>
    <s v="MOVIMIENTO DE TIERRAS Y OBRAS CIVILES PARA LA ESTACIÓN E-11 “PARQUE MURILLO, ETAPA 2”."/>
    <s v="JR. NICOLAS DE PIEROLA 914"/>
    <x v="5"/>
    <x v="0"/>
    <m/>
    <x v="2"/>
    <d v="2021-05-27T00:00:00"/>
    <x v="0"/>
    <n v="4"/>
    <s v="CJV"/>
    <s v="Principal"/>
    <n v="5.2910052910052907E-3"/>
    <n v="47"/>
    <x v="0"/>
    <s v="Ok"/>
    <x v="0"/>
    <s v="OK"/>
    <x v="0"/>
    <x v="0"/>
    <x v="1"/>
    <s v="No Aplica"/>
  </r>
  <r>
    <n v="20603639520"/>
    <x v="41"/>
    <x v="29"/>
    <x v="1019"/>
    <x v="1022"/>
    <x v="981"/>
    <n v="1"/>
    <x v="38"/>
    <s v="MOVIMIENTO DE TIERRAS Y OBRAS CIVILES PARA LA ESTACIÓN E-11 “PARQUE MURILLO, ETAPA 2”."/>
    <s v="ASENTAMIENTO HUMANO JOSE MARIA ARGUEDAS MZ LOTE 35"/>
    <x v="45"/>
    <x v="0"/>
    <m/>
    <x v="2"/>
    <d v="2021-07-07T00:00:00"/>
    <x v="0"/>
    <n v="1"/>
    <s v="CJV"/>
    <s v="Principal"/>
    <n v="5.2910052910052907E-3"/>
    <n v="43"/>
    <x v="0"/>
    <s v="Ok"/>
    <x v="0"/>
    <s v="OK"/>
    <x v="0"/>
    <x v="0"/>
    <x v="1"/>
    <s v="No Aplica"/>
  </r>
  <r>
    <n v="20603639520"/>
    <x v="41"/>
    <x v="29"/>
    <x v="1020"/>
    <x v="1023"/>
    <x v="982"/>
    <n v="2"/>
    <x v="34"/>
    <s v="SUBCONTRATO PARA EL MANTENIMIENTO DE LA VIA FERREA EN PATIO TALLER SANTA ANITA"/>
    <s v="JR. MAR DE FILIPINAS ESTE MZ.A LT.18 ASENT.H. CRUZ DE MOTUPE GRUPO 3"/>
    <x v="160"/>
    <x v="0"/>
    <m/>
    <x v="3"/>
    <d v="2021-07-31T00:00:00"/>
    <x v="0"/>
    <n v="4"/>
    <s v="CJV"/>
    <s v="Principal"/>
    <n v="5.2910052910052907E-3"/>
    <n v="33"/>
    <x v="4"/>
    <s v="Ok"/>
    <x v="0"/>
    <s v="OK"/>
    <x v="0"/>
    <x v="0"/>
    <x v="1"/>
    <s v="No Aplica"/>
  </r>
  <r>
    <n v="20603639520"/>
    <x v="41"/>
    <x v="29"/>
    <x v="1021"/>
    <x v="1024"/>
    <x v="983"/>
    <n v="1"/>
    <x v="156"/>
    <s v="MOVIMIENTO DE TIERRAS Y OBRAS CIVILES PARA LA ESTACIÓN E-11 “PARQUE MURILLO, ETAPA 2”."/>
    <s v="JR.12 DE AGOSTO MZ.F LT.07-B URB.MARIANO MELGAR"/>
    <x v="161"/>
    <x v="0"/>
    <m/>
    <x v="2"/>
    <d v="2021-12-07T00:00:00"/>
    <x v="0"/>
    <n v="1"/>
    <s v="CJV"/>
    <s v="Principal"/>
    <n v="5.2910052910052907E-3"/>
    <n v="32"/>
    <x v="4"/>
    <s v="Ok"/>
    <x v="0"/>
    <s v="OK"/>
    <x v="0"/>
    <x v="0"/>
    <x v="1"/>
    <s v="No Aplica"/>
  </r>
  <r>
    <n v="20603639520"/>
    <x v="41"/>
    <x v="29"/>
    <x v="1022"/>
    <x v="1025"/>
    <x v="984"/>
    <n v="2"/>
    <x v="69"/>
    <s v="SUBCONTRATO PARA EL MANTENIMIENTO DE LA VIA FERREA EN PATIO TALLER SANTA ANITA"/>
    <s v="MZ.G LT.15 ASOC.VIV.RES.SANTA CLARA"/>
    <x v="2"/>
    <x v="0"/>
    <m/>
    <x v="2"/>
    <d v="2022-11-12T00:00:00"/>
    <x v="0"/>
    <n v="4"/>
    <s v="CJV"/>
    <s v="Principal"/>
    <n v="5.2910052910052907E-3"/>
    <n v="38"/>
    <x v="4"/>
    <s v="Ok"/>
    <x v="1"/>
    <s v="OK"/>
    <x v="0"/>
    <x v="0"/>
    <x v="1"/>
    <s v="No Aplica"/>
  </r>
  <r>
    <n v="20603639520"/>
    <x v="41"/>
    <x v="29"/>
    <x v="1023"/>
    <x v="1026"/>
    <x v="985"/>
    <n v="2"/>
    <x v="16"/>
    <s v="SUBCONTRATO DE MOVIMIENTO DE TIERRAS Y OBRAS CIVILES PARA 3ERA VIA &quot;PARQUE MURILLO&quot;"/>
    <s v="PSJ.04-MZ.G LT.03 COOP. LOS CONSTRUCTORES"/>
    <x v="90"/>
    <x v="0"/>
    <m/>
    <x v="2"/>
    <d v="2022-12-12T00:00:00"/>
    <x v="0"/>
    <n v="4"/>
    <s v="CJV"/>
    <s v="Principal"/>
    <n v="5.2910052910052907E-3"/>
    <n v="47"/>
    <x v="0"/>
    <s v="Ok"/>
    <x v="0"/>
    <s v="OK"/>
    <x v="0"/>
    <x v="0"/>
    <x v="1"/>
    <s v="No Aplica"/>
  </r>
  <r>
    <n v="20603639520"/>
    <x v="41"/>
    <x v="29"/>
    <x v="1024"/>
    <x v="1027"/>
    <x v="986"/>
    <n v="2"/>
    <x v="16"/>
    <s v="SUBCONTRATO DE MOVIMIENTO DE TIERRAS Y OBRAS CIVILES PARA 3ERA VIA &quot;PARQUE MURILLO&quot;"/>
    <s v="ASENT.H.EL AMAUTA ZONA B MZ E LT.34"/>
    <x v="2"/>
    <x v="0"/>
    <m/>
    <x v="2"/>
    <d v="2022-12-12T00:00:00"/>
    <x v="0"/>
    <n v="4"/>
    <s v="CJV"/>
    <s v="Principal"/>
    <n v="5.2910052910052907E-3"/>
    <n v="32"/>
    <x v="4"/>
    <s v="Ok"/>
    <x v="1"/>
    <s v="OK"/>
    <x v="0"/>
    <x v="0"/>
    <x v="1"/>
    <s v="No Aplica"/>
  </r>
  <r>
    <n v="20603639520"/>
    <x v="41"/>
    <x v="29"/>
    <x v="1025"/>
    <x v="1028"/>
    <x v="987"/>
    <n v="2"/>
    <x v="10"/>
    <s v="MOVIMIENTO DE TIERRAS Y OBRAS CIVILES PARA LA ESTACIÓN E-11 “PARQUE MURILLO, ETAPA 2”."/>
    <s v="CALLE 57 ASENT.H.SECTOR VIRGEN DEL CARMEN MZ.M5 LT.10"/>
    <x v="28"/>
    <x v="0"/>
    <m/>
    <x v="2"/>
    <d v="2022-12-13T00:00:00"/>
    <x v="0"/>
    <n v="4"/>
    <s v="CJV"/>
    <s v="Principal"/>
    <n v="5.2910052910052907E-3"/>
    <n v="59"/>
    <x v="2"/>
    <s v="Ok"/>
    <x v="0"/>
    <s v="OK"/>
    <x v="0"/>
    <x v="0"/>
    <x v="1"/>
    <s v="No Aplica"/>
  </r>
  <r>
    <n v="20603639520"/>
    <x v="41"/>
    <x v="29"/>
    <x v="1026"/>
    <x v="1029"/>
    <x v="988"/>
    <n v="2"/>
    <x v="16"/>
    <s v="MOVIMIENTO DE TIERRAS Y OBRAS CIVILES PARA LA ESTACIÓN E-11 “PARQUE MURILLO, ETAPA 2”."/>
    <s v="JR.ICA 768 INT.117 LIMA CERCADO"/>
    <x v="5"/>
    <x v="0"/>
    <m/>
    <x v="2"/>
    <d v="2022-12-13T00:00:00"/>
    <x v="0"/>
    <n v="4"/>
    <s v="CJV"/>
    <s v="Principal"/>
    <n v="5.2910052910052907E-3"/>
    <n v="37"/>
    <x v="4"/>
    <s v="Ok"/>
    <x v="0"/>
    <s v="OK"/>
    <x v="0"/>
    <x v="0"/>
    <x v="1"/>
    <s v="No Aplica"/>
  </r>
  <r>
    <n v="20603639520"/>
    <x v="41"/>
    <x v="29"/>
    <x v="1027"/>
    <x v="1030"/>
    <x v="989"/>
    <n v="2"/>
    <x v="42"/>
    <s v="SUBCONTRATO DE MOVIMIENTO DE TIERRAS Y OBRAS CIVILES PARA 3ERA VIA &quot;PARQUE MURILLO&quot;"/>
    <s v="MZ A LOTE 2 RESIDENCIAL SAN ANDRES"/>
    <x v="39"/>
    <x v="0"/>
    <m/>
    <x v="2"/>
    <d v="2022-12-14T00:00:00"/>
    <x v="0"/>
    <n v="4"/>
    <s v="CJV"/>
    <s v="Principal"/>
    <n v="5.2910052910052907E-3"/>
    <n v="35"/>
    <x v="4"/>
    <s v="Ok"/>
    <x v="0"/>
    <s v="OK"/>
    <x v="0"/>
    <x v="0"/>
    <x v="1"/>
    <s v="No Aplica"/>
  </r>
  <r>
    <n v="20603639520"/>
    <x v="41"/>
    <x v="29"/>
    <x v="1028"/>
    <x v="1031"/>
    <x v="990"/>
    <n v="2"/>
    <x v="16"/>
    <s v="MOVIMIENTO DE TIERRAS Y OBRAS CIVILES PARA LA ESTACIÓN E-11 “PARQUE MURILLO, ETAPA 2”."/>
    <s v="UCV 94 LT 52 ZN F CON AUTOGEST DE HUAYCAN"/>
    <x v="2"/>
    <x v="0"/>
    <m/>
    <x v="2"/>
    <d v="2022-12-14T00:00:00"/>
    <x v="0"/>
    <n v="4"/>
    <s v="CJV"/>
    <s v="Principal"/>
    <n v="5.2910052910052907E-3"/>
    <n v="45"/>
    <x v="0"/>
    <s v="Ok"/>
    <x v="1"/>
    <s v="OK"/>
    <x v="0"/>
    <x v="0"/>
    <x v="1"/>
    <s v="No Aplica"/>
  </r>
  <r>
    <n v="20603639520"/>
    <x v="41"/>
    <x v="29"/>
    <x v="1029"/>
    <x v="1032"/>
    <x v="991"/>
    <n v="2"/>
    <x v="42"/>
    <s v="SUBCONTRATO DE MOVIMIENTO DE TIERRAS Y OBRAS CIVILES PARA 3ERA VIA &quot;PARQUE MURILLO&quot;"/>
    <s v="MZ.J LT.12 A.H.VILLA SOL"/>
    <x v="6"/>
    <x v="0"/>
    <m/>
    <x v="2"/>
    <d v="2022-12-14T00:00:00"/>
    <x v="0"/>
    <n v="4"/>
    <s v="CJV"/>
    <s v="Principal"/>
    <n v="5.2910052910052907E-3"/>
    <n v="37"/>
    <x v="4"/>
    <s v="Ok"/>
    <x v="0"/>
    <s v="OK"/>
    <x v="0"/>
    <x v="0"/>
    <x v="1"/>
    <s v="No Aplica"/>
  </r>
  <r>
    <n v="20603639520"/>
    <x v="41"/>
    <x v="29"/>
    <x v="1030"/>
    <x v="1033"/>
    <x v="440"/>
    <n v="2"/>
    <x v="42"/>
    <s v="SUBCONTRATO DE MOVIMIENTO DE TIERRAS Y OBRAS CIVILES PARA 3ERA VIA &quot;PARQUE MURILLO&quot;"/>
    <s v="CALLE G. ASENT.H. VICENTILENO BAJO MZ.G LT.20"/>
    <x v="23"/>
    <x v="0"/>
    <m/>
    <x v="2"/>
    <d v="2022-12-14T00:00:00"/>
    <x v="0"/>
    <n v="4"/>
    <s v="CJV"/>
    <s v="Principal"/>
    <n v="5.2910052910052907E-3"/>
    <n v="31"/>
    <x v="3"/>
    <s v="Ok"/>
    <x v="3"/>
    <s v="OK"/>
    <x v="0"/>
    <x v="0"/>
    <x v="1"/>
    <s v="No Aplica"/>
  </r>
  <r>
    <n v="20603639520"/>
    <x v="41"/>
    <x v="29"/>
    <x v="1031"/>
    <x v="1034"/>
    <x v="607"/>
    <n v="2"/>
    <x v="66"/>
    <s v="MOVIMIENTO DE TIERRAS Y OBRAS CIVILES PARA LA ESTACIÓN E-11 “PARQUE MURILLO, ETAPA 2”."/>
    <s v="JR.ANDAHUAYLAS MZ E2 LT 23 URB STA ROSA "/>
    <x v="31"/>
    <x v="0"/>
    <m/>
    <x v="5"/>
    <d v="2022-12-14T00:00:00"/>
    <x v="0"/>
    <n v="4"/>
    <s v="CJV"/>
    <s v="Principal"/>
    <n v="5.2910052910052907E-3"/>
    <n v="39"/>
    <x v="4"/>
    <s v="Ok"/>
    <x v="2"/>
    <s v="OK"/>
    <x v="0"/>
    <x v="0"/>
    <x v="1"/>
    <s v="No Aplica"/>
  </r>
  <r>
    <n v="20603639520"/>
    <x v="41"/>
    <x v="29"/>
    <x v="1032"/>
    <x v="1035"/>
    <x v="992"/>
    <n v="2"/>
    <x v="16"/>
    <s v="SUBCONTRATO DE MOVIMIENTO DE TIERRAS Y OBRAS CIVILES PARA 3ERA VIA &quot;PARQUE MURILLO&quot;"/>
    <s v="MZ. E LOTE 10 SIETE DE JUNIO"/>
    <x v="128"/>
    <x v="0"/>
    <m/>
    <x v="2"/>
    <d v="2022-12-19T00:00:00"/>
    <x v="0"/>
    <n v="4"/>
    <s v="CJV"/>
    <s v="Principal"/>
    <n v="5.2910052910052907E-3"/>
    <n v="37"/>
    <x v="4"/>
    <s v="Ok"/>
    <x v="0"/>
    <s v="OK"/>
    <x v="0"/>
    <x v="0"/>
    <x v="1"/>
    <s v="No Aplica"/>
  </r>
  <r>
    <n v="20603639520"/>
    <x v="41"/>
    <x v="29"/>
    <x v="1033"/>
    <x v="1036"/>
    <x v="123"/>
    <n v="2"/>
    <x v="188"/>
    <s v="MOVIMIENTO DE TIERRAS Y OBRAS CIVILES PARA LA ESTACIÓN E-11 “PARQUE MURILLO, ETAPA 2”."/>
    <s v="MZ.K-2 LT 21 ANGAMOS"/>
    <x v="4"/>
    <x v="0"/>
    <m/>
    <x v="2"/>
    <d v="2022-12-19T00:00:00"/>
    <x v="0"/>
    <n v="4"/>
    <s v="CJV"/>
    <s v="Principal"/>
    <n v="5.2910052910052907E-3"/>
    <n v="43"/>
    <x v="0"/>
    <s v="Ok"/>
    <x v="2"/>
    <s v="OK"/>
    <x v="0"/>
    <x v="0"/>
    <x v="1"/>
    <s v="No Aplica"/>
  </r>
  <r>
    <n v="20603639520"/>
    <x v="41"/>
    <x v="29"/>
    <x v="1034"/>
    <x v="1037"/>
    <x v="993"/>
    <n v="2"/>
    <x v="15"/>
    <s v="SUBCONTRATO DE MOVIMIENTO DE TIERRAS Y OBRAS CIVILES PARA 3ERA VIA &quot;PARQUE MURILLO&quot;"/>
    <s v="URB.MRCL.CACERES MZ.R-11 LT.2 CANTO GRANDE"/>
    <x v="3"/>
    <x v="0"/>
    <m/>
    <x v="2"/>
    <d v="2022-12-19T00:00:00"/>
    <x v="0"/>
    <n v="4"/>
    <s v="CJV"/>
    <s v="Principal"/>
    <n v="5.2910052910052907E-3"/>
    <n v="47"/>
    <x v="0"/>
    <s v="Ok"/>
    <x v="0"/>
    <s v="OK"/>
    <x v="0"/>
    <x v="0"/>
    <x v="1"/>
    <s v="No Aplica"/>
  </r>
  <r>
    <n v="20603639520"/>
    <x v="41"/>
    <x v="29"/>
    <x v="1035"/>
    <x v="1038"/>
    <x v="994"/>
    <n v="2"/>
    <x v="16"/>
    <s v="MOVIMIENTO DE TIERRAS Y OBRAS CIVILES PARA LA ESTACIÓN E-11 “PARQUE MURILLO, ETAPA 2”."/>
    <s v="URB. MELCHORITA MZ. B LOTE 11"/>
    <x v="162"/>
    <x v="0"/>
    <m/>
    <x v="2"/>
    <d v="2022-12-22T00:00:00"/>
    <x v="0"/>
    <n v="4"/>
    <s v="CJV"/>
    <s v="Principal"/>
    <n v="5.2910052910052907E-3"/>
    <n v="49"/>
    <x v="0"/>
    <s v="Ok"/>
    <x v="0"/>
    <s v="OK"/>
    <x v="0"/>
    <x v="0"/>
    <x v="1"/>
    <s v="No Aplica"/>
  </r>
  <r>
    <n v="20603639520"/>
    <x v="41"/>
    <x v="29"/>
    <x v="1036"/>
    <x v="1039"/>
    <x v="995"/>
    <n v="2"/>
    <x v="5"/>
    <s v="SUBCONTRATO DE MOVIMIENTO DE TIERRAS Y OBRAS CIVILES PARA 3ERA VIA &quot;PARQUE MURILLO&quot;"/>
    <s v="PSJ.4 NRO.182 URB.NOSIGLIA"/>
    <x v="32"/>
    <x v="0"/>
    <m/>
    <x v="2"/>
    <d v="2022-12-22T00:00:00"/>
    <x v="0"/>
    <n v="4"/>
    <s v="CJV"/>
    <s v="Principal"/>
    <n v="5.2910052910052907E-3"/>
    <n v="35"/>
    <x v="4"/>
    <s v="Ok"/>
    <x v="4"/>
    <s v="OK"/>
    <x v="0"/>
    <x v="0"/>
    <x v="1"/>
    <s v="No Aplica"/>
  </r>
  <r>
    <n v="20603639520"/>
    <x v="41"/>
    <x v="29"/>
    <x v="1037"/>
    <x v="1040"/>
    <x v="996"/>
    <n v="2"/>
    <x v="5"/>
    <s v="MOVIMIENTO DE TIERRAS Y OBRAS CIVILES PARA LA ESTACIÓN E-11 “PARQUE MURILLO, ETAPA 2”."/>
    <s v="MZ.B LT.3 A.H.BELLAVISTA DEL PARAISO ALTO"/>
    <x v="6"/>
    <x v="0"/>
    <m/>
    <x v="2"/>
    <d v="2022-12-22T00:00:00"/>
    <x v="0"/>
    <n v="4"/>
    <s v="CJV"/>
    <s v="Principal"/>
    <n v="5.2910052910052907E-3"/>
    <n v="44"/>
    <x v="0"/>
    <s v="Ok"/>
    <x v="0"/>
    <s v="OK"/>
    <x v="0"/>
    <x v="0"/>
    <x v="1"/>
    <s v="No Aplica"/>
  </r>
  <r>
    <n v="20603639520"/>
    <x v="41"/>
    <x v="29"/>
    <x v="1038"/>
    <x v="1041"/>
    <x v="962"/>
    <n v="2"/>
    <x v="189"/>
    <s v="SUBCONTRATO DE MOVIMIENTO DE TIERRAS Y OBRAS CIVILES PARA 3ERA VIA &quot;PARQUE MURILLO&quot;"/>
    <s v="JR.ANDAHUAYLAS MZ E2 LT 24 URB STA ROSA "/>
    <x v="31"/>
    <x v="0"/>
    <m/>
    <x v="5"/>
    <d v="2022-12-26T00:00:00"/>
    <x v="0"/>
    <n v="4"/>
    <s v="CJV"/>
    <s v="Principal"/>
    <n v="5.2910052910052907E-3"/>
    <n v="25"/>
    <x v="3"/>
    <s v="Ok"/>
    <x v="2"/>
    <s v="OK"/>
    <x v="0"/>
    <x v="0"/>
    <x v="1"/>
    <s v="No Aplica"/>
  </r>
  <r>
    <n v="20603639520"/>
    <x v="41"/>
    <x v="29"/>
    <x v="1039"/>
    <x v="1042"/>
    <x v="997"/>
    <n v="2"/>
    <x v="190"/>
    <s v="MOVIMIENTO DE TIERRAS Y OBRAS CIVILES PARA LA ESTACIÓN E-11 “PARQUE MURILLO, ETAPA 2”."/>
    <s v="MZ.A22 LT.18 ASOC. DE VIVIENDA PROFAM-PERU"/>
    <x v="115"/>
    <x v="0"/>
    <m/>
    <x v="2"/>
    <d v="2022-12-26T00:00:00"/>
    <x v="0"/>
    <n v="4"/>
    <s v="CJV"/>
    <s v="Principal"/>
    <n v="5.2910052910052907E-3"/>
    <n v="40"/>
    <x v="4"/>
    <s v="Ok"/>
    <x v="0"/>
    <s v="OK"/>
    <x v="0"/>
    <x v="0"/>
    <x v="1"/>
    <s v="No Aplica"/>
  </r>
  <r>
    <n v="20603639520"/>
    <x v="41"/>
    <x v="29"/>
    <x v="1040"/>
    <x v="1043"/>
    <x v="998"/>
    <n v="2"/>
    <x v="16"/>
    <s v="SUBCONTRATO DE MOVIMIENTO DE TIERRAS Y OBRAS CIVILES PARA 3ERA VIA &quot;PARQUE MURILLO&quot;"/>
    <s v="JR. PEDRO MUJICA 104 URB. MARCAVILCA"/>
    <x v="163"/>
    <x v="0"/>
    <m/>
    <x v="2"/>
    <d v="2022-12-29T00:00:00"/>
    <x v="0"/>
    <n v="4"/>
    <s v="CJV"/>
    <s v="Principal"/>
    <n v="5.2910052910052907E-3"/>
    <n v="42"/>
    <x v="0"/>
    <s v="Ok"/>
    <x v="0"/>
    <s v="OK"/>
    <x v="0"/>
    <x v="0"/>
    <x v="1"/>
    <s v="No Aplica"/>
  </r>
  <r>
    <n v="20603639520"/>
    <x v="41"/>
    <x v="29"/>
    <x v="1041"/>
    <x v="1044"/>
    <x v="999"/>
    <n v="2"/>
    <x v="179"/>
    <s v="MOVIMIENTO DE TIERRAS Y OBRAS CIVILES PARA LA ESTACIÓN E-11 “PARQUE MURILLO, ETAPA 2”."/>
    <s v="SV Mz A LT 13 AGRUP FAMI SEÑOR DE LOS MILAGROS"/>
    <x v="3"/>
    <x v="0"/>
    <m/>
    <x v="2"/>
    <d v="2022-12-29T00:00:00"/>
    <x v="0"/>
    <n v="4"/>
    <s v="CJV"/>
    <s v="Principal"/>
    <n v="5.2910052910052907E-3"/>
    <n v="43"/>
    <x v="0"/>
    <s v="Ok"/>
    <x v="0"/>
    <s v="OK"/>
    <x v="0"/>
    <x v="0"/>
    <x v="1"/>
    <s v="No Aplica"/>
  </r>
  <r>
    <n v="20603639520"/>
    <x v="41"/>
    <x v="29"/>
    <x v="1042"/>
    <x v="1045"/>
    <x v="1000"/>
    <n v="2"/>
    <x v="16"/>
    <s v="SUBCONTRATO DE MOVIMIENTO DE TIERRAS Y OBRAS CIVILES PARA 3ERA VIA &quot;PARQUE MURILLO&quot;"/>
    <s v="Q UCV 199 LOTE 28"/>
    <x v="2"/>
    <x v="0"/>
    <m/>
    <x v="2"/>
    <d v="2023-01-02T00:00:00"/>
    <x v="0"/>
    <n v="4"/>
    <s v="CJV"/>
    <s v="Principal"/>
    <n v="5.2910052910052907E-3"/>
    <n v="37"/>
    <x v="4"/>
    <s v="Ok"/>
    <x v="1"/>
    <s v="OK"/>
    <x v="0"/>
    <x v="0"/>
    <x v="1"/>
    <s v="No Aplica"/>
  </r>
  <r>
    <n v="20603639520"/>
    <x v="41"/>
    <x v="29"/>
    <x v="1043"/>
    <x v="1046"/>
    <x v="1001"/>
    <n v="2"/>
    <x v="42"/>
    <s v="SUBCONTRATO DE MOVIMIENTO DE TIERRAS Y OBRAS CIVILES PARA 3ERA VIA &quot;PARQUE MURILLO&quot;"/>
    <s v="ASENT SEÑOR DE LA SOLEDAD MZ. C LT. 11"/>
    <x v="39"/>
    <x v="0"/>
    <m/>
    <x v="2"/>
    <d v="2023-01-04T00:00:00"/>
    <x v="0"/>
    <n v="4"/>
    <s v="CJV"/>
    <s v="Principal"/>
    <n v="5.2910052910052907E-3"/>
    <n v="35"/>
    <x v="4"/>
    <s v="Ok"/>
    <x v="0"/>
    <s v="OK"/>
    <x v="0"/>
    <x v="0"/>
    <x v="1"/>
    <s v="No Aplica"/>
  </r>
  <r>
    <n v="20603639520"/>
    <x v="41"/>
    <x v="29"/>
    <x v="1044"/>
    <x v="1047"/>
    <x v="1002"/>
    <n v="2"/>
    <x v="191"/>
    <s v="MOVIMIENTO DE TIERRAS Y OBRAS CIVILES PARA LA ESTACIÓN E-11 “PARQUE MURILLO, ETAPA 2”."/>
    <s v="CALLE RIO PAUCARTAMBO MZ.M LT.14"/>
    <x v="11"/>
    <x v="0"/>
    <m/>
    <x v="2"/>
    <d v="2023-01-04T00:00:00"/>
    <x v="0"/>
    <n v="4"/>
    <s v="CJV"/>
    <s v="Principal"/>
    <n v="5.2910052910052907E-3"/>
    <n v="36"/>
    <x v="4"/>
    <s v="Ok"/>
    <x v="0"/>
    <s v="OK"/>
    <x v="0"/>
    <x v="0"/>
    <x v="1"/>
    <s v="No Aplica"/>
  </r>
  <r>
    <n v="20603639520"/>
    <x v="41"/>
    <x v="29"/>
    <x v="1045"/>
    <x v="1048"/>
    <x v="1003"/>
    <n v="2"/>
    <x v="192"/>
    <s v="SUBCONTRATO DE MOVIMIENTO DE TIERRAS Y OBRAS CIVILES PARA 3ERA VIA &quot;PARQUE MURILLO&quot;"/>
    <s v="CALLE ARGENTINA  MZ T1 LT 01 "/>
    <x v="4"/>
    <x v="0"/>
    <m/>
    <x v="2"/>
    <d v="2023-01-04T00:00:00"/>
    <x v="0"/>
    <n v="4"/>
    <s v="CJV"/>
    <s v="Principal"/>
    <n v="5.2910052910052907E-3"/>
    <n v="33"/>
    <x v="4"/>
    <s v="Ok"/>
    <x v="2"/>
    <s v="OK"/>
    <x v="0"/>
    <x v="0"/>
    <x v="1"/>
    <s v="No Aplica"/>
  </r>
  <r>
    <n v="20603639520"/>
    <x v="41"/>
    <x v="29"/>
    <x v="1046"/>
    <x v="1049"/>
    <x v="1004"/>
    <n v="2"/>
    <x v="16"/>
    <s v="SUBCONTRATO DE MOVIMIENTO DE TIERRAS Y OBRAS CIVILES PARA 3ERA VIA &quot;PARQUE MURILLO&quot;"/>
    <s v="MZ H LT 8 AH LAS PRADERAS"/>
    <x v="6"/>
    <x v="0"/>
    <m/>
    <x v="2"/>
    <d v="2023-01-09T00:00:00"/>
    <x v="0"/>
    <n v="4"/>
    <s v="CJV"/>
    <s v="Principal"/>
    <n v="5.2910052910052907E-3"/>
    <n v="31"/>
    <x v="3"/>
    <s v="Ok"/>
    <x v="0"/>
    <s v="OK"/>
    <x v="0"/>
    <x v="0"/>
    <x v="1"/>
    <s v="No Aplica"/>
  </r>
  <r>
    <n v="20603639520"/>
    <x v="41"/>
    <x v="29"/>
    <x v="1047"/>
    <x v="1050"/>
    <x v="1005"/>
    <n v="1"/>
    <x v="38"/>
    <s v="SUBCONTRATO DE MOVIMIENTO DE TIERRAS Y OBRAS CIVILES PARA 3ERA VIA &quot;PARQUE MURILLO&quot;"/>
    <s v="AV TUPAC AMARU 4670 ASOC JOSE ABELARDO QUIÑONES"/>
    <x v="164"/>
    <x v="0"/>
    <m/>
    <x v="2"/>
    <d v="2023-01-09T00:00:00"/>
    <x v="0"/>
    <n v="1"/>
    <s v="CJV"/>
    <s v="Principal"/>
    <n v="5.2910052910052907E-3"/>
    <n v="27"/>
    <x v="3"/>
    <s v="Ok"/>
    <x v="0"/>
    <s v="OK"/>
    <x v="0"/>
    <x v="0"/>
    <x v="1"/>
    <s v="No Aplica"/>
  </r>
  <r>
    <n v="20603639520"/>
    <x v="41"/>
    <x v="29"/>
    <x v="1048"/>
    <x v="1051"/>
    <x v="1006"/>
    <n v="2"/>
    <x v="42"/>
    <s v="SUBCONTRATO DE MOVIMIENTO DE TIERRAS Y OBRAS CIVILES PARA 3ERA VIA &quot;PARQUE MURILLO&quot;"/>
    <s v="ASOC DE POSESIONARIOS DE VIV PRODUCTIVA SAN MARTIN DE PORRES DE PP MZ E LT 3"/>
    <x v="39"/>
    <x v="0"/>
    <m/>
    <x v="2"/>
    <d v="2023-01-09T00:00:00"/>
    <x v="0"/>
    <n v="4"/>
    <s v="CJV"/>
    <s v="Principal"/>
    <n v="5.2910052910052907E-3"/>
    <n v="27"/>
    <x v="3"/>
    <s v="Ok"/>
    <x v="0"/>
    <s v="OK"/>
    <x v="0"/>
    <x v="0"/>
    <x v="1"/>
    <s v="No Aplica"/>
  </r>
  <r>
    <n v="20603639520"/>
    <x v="41"/>
    <x v="29"/>
    <x v="1049"/>
    <x v="1052"/>
    <x v="1007"/>
    <n v="2"/>
    <x v="42"/>
    <s v="SUBCONTRATO DE MOVIMIENTO DE TIERRAS Y OBRAS CIVILES PARA 3ERA VIA &quot;PARQUE MURILLO&quot;"/>
    <s v="COOPERATIVA DE VIVIENDA SANTA FE MZ.G LT. 16"/>
    <x v="4"/>
    <x v="0"/>
    <m/>
    <x v="2"/>
    <d v="2023-01-09T00:00:00"/>
    <x v="0"/>
    <n v="4"/>
    <s v="CJV"/>
    <s v="Principal"/>
    <n v="5.2910052910052907E-3"/>
    <n v="39"/>
    <x v="4"/>
    <s v="Ok"/>
    <x v="2"/>
    <s v="OK"/>
    <x v="0"/>
    <x v="0"/>
    <x v="1"/>
    <s v="No Aplica"/>
  </r>
  <r>
    <n v="20603639520"/>
    <x v="41"/>
    <x v="29"/>
    <x v="1050"/>
    <x v="1053"/>
    <x v="1008"/>
    <n v="2"/>
    <x v="189"/>
    <s v="SUBCONTRATO DE MOVIMIENTO DE TIERRAS Y OBRAS CIVILES PARA 3ERA VIA &quot;PARQUE MURILLO&quot;"/>
    <s v="RINCONADA MZ T LT 7 CONSTRUCTORES"/>
    <x v="3"/>
    <x v="0"/>
    <m/>
    <x v="2"/>
    <d v="2023-01-12T00:00:00"/>
    <x v="0"/>
    <n v="4"/>
    <s v="CJV"/>
    <s v="Principal"/>
    <n v="5.2910052910052907E-3"/>
    <n v="49"/>
    <x v="0"/>
    <s v="Ok"/>
    <x v="0"/>
    <s v="OK"/>
    <x v="0"/>
    <x v="0"/>
    <x v="1"/>
    <s v="No Aplica"/>
  </r>
  <r>
    <n v="20603639520"/>
    <x v="41"/>
    <x v="29"/>
    <x v="1051"/>
    <x v="1054"/>
    <x v="1009"/>
    <n v="2"/>
    <x v="2"/>
    <s v="SUBCONTRATO DE MOVIMIENTO DE TIERRAS Y OBRAS CIVILES PARA 3ERA VIA &quot;PARQUE MURILLO&quot;"/>
    <s v="AV AVIACION 1370"/>
    <x v="70"/>
    <x v="0"/>
    <m/>
    <x v="2"/>
    <d v="2023-01-12T00:00:00"/>
    <x v="0"/>
    <n v="4"/>
    <s v="CJV"/>
    <s v="Principal"/>
    <n v="5.2910052910052907E-3"/>
    <n v="35"/>
    <x v="4"/>
    <s v="Ok"/>
    <x v="7"/>
    <s v="OK"/>
    <x v="0"/>
    <x v="0"/>
    <x v="1"/>
    <s v="No Aplica"/>
  </r>
  <r>
    <n v="20603639520"/>
    <x v="41"/>
    <x v="29"/>
    <x v="1052"/>
    <x v="1055"/>
    <x v="1010"/>
    <n v="2"/>
    <x v="42"/>
    <s v="SUBCONTRATO DE MOVIMIENTO DE TIERRAS Y OBRAS CIVILES PARA 3ERA VIA &quot;PARQUE MURILLO&quot;"/>
    <s v="JTA DE POBL POS DEL SCT EL VAL MZ BZ LT 14"/>
    <x v="165"/>
    <x v="0"/>
    <m/>
    <x v="2"/>
    <d v="2023-01-12T00:00:00"/>
    <x v="0"/>
    <n v="4"/>
    <s v="CJV"/>
    <s v="Principal"/>
    <n v="5.2910052910052907E-3"/>
    <n v="33"/>
    <x v="4"/>
    <s v="Ok"/>
    <x v="0"/>
    <s v="OK"/>
    <x v="0"/>
    <x v="0"/>
    <x v="1"/>
    <s v="No Aplica"/>
  </r>
  <r>
    <n v="20603639520"/>
    <x v="41"/>
    <x v="29"/>
    <x v="1053"/>
    <x v="1056"/>
    <x v="1011"/>
    <n v="2"/>
    <x v="15"/>
    <s v="SUBCONTRATO DE MOVIMIENTO DE TIERRAS Y OBRAS CIVILES PARA 3ERA VIA &quot;PARQUE MURILLO&quot;"/>
    <s v="MZ.V LT.05 HAB.URB.CIUDAD MCAL CACERES"/>
    <x v="3"/>
    <x v="0"/>
    <m/>
    <x v="2"/>
    <d v="2023-01-12T00:00:00"/>
    <x v="0"/>
    <n v="4"/>
    <s v="CJV"/>
    <s v="Principal"/>
    <n v="5.2910052910052907E-3"/>
    <n v="40"/>
    <x v="4"/>
    <s v="Ok"/>
    <x v="0"/>
    <s v="OK"/>
    <x v="0"/>
    <x v="0"/>
    <x v="1"/>
    <s v="No Aplica"/>
  </r>
  <r>
    <n v="20603639520"/>
    <x v="41"/>
    <x v="29"/>
    <x v="1054"/>
    <x v="1057"/>
    <x v="1012"/>
    <n v="2"/>
    <x v="16"/>
    <s v="MOVIMIENTO DE TIERRAS Y OBRAS CIVILES PARA LA ESTACIÓN E-11 “PARQUE MURILLO, ETAPA 2”."/>
    <s v="AV. VICTOR MALASQUEZ A3 06A C.P.R.H. DE MANCHAY SECT LOS EUCALIPTOS"/>
    <x v="28"/>
    <x v="0"/>
    <m/>
    <x v="2"/>
    <d v="2023-01-12T00:00:00"/>
    <x v="0"/>
    <n v="4"/>
    <s v="CJV"/>
    <s v="Principal"/>
    <n v="5.2910052910052907E-3"/>
    <n v="47"/>
    <x v="0"/>
    <s v="Ok"/>
    <x v="0"/>
    <s v="OK"/>
    <x v="0"/>
    <x v="0"/>
    <x v="1"/>
    <s v="No Aplica"/>
  </r>
  <r>
    <n v="20603639520"/>
    <x v="41"/>
    <x v="29"/>
    <x v="1055"/>
    <x v="1058"/>
    <x v="1013"/>
    <n v="2"/>
    <x v="10"/>
    <s v="MOVIMIENTO DE TIERRAS Y OBRAS CIVILES PARA LA ESTACIÓN E-11 “PARQUE MURILLO, ETAPA 2”."/>
    <s v="ASOC CASA HUERTA EL DORADO PRE URBANA BARBADILLO MZ I LT 04"/>
    <x v="2"/>
    <x v="0"/>
    <m/>
    <x v="2"/>
    <d v="2023-01-12T00:00:00"/>
    <x v="0"/>
    <n v="4"/>
    <s v="CJV"/>
    <s v="Principal"/>
    <n v="5.2910052910052907E-3"/>
    <n v="51"/>
    <x v="5"/>
    <s v="Ok"/>
    <x v="1"/>
    <s v="OK"/>
    <x v="0"/>
    <x v="0"/>
    <x v="1"/>
    <s v="No Aplica"/>
  </r>
  <r>
    <n v="20603639520"/>
    <x v="41"/>
    <x v="29"/>
    <x v="1056"/>
    <x v="1059"/>
    <x v="1014"/>
    <n v="2"/>
    <x v="193"/>
    <s v="MOVIMIENTO DE TIERRAS Y OBRAS CIVILES PARA LA ESTACIÓN E-11 “PARQUE MURILLO, ETAPA 2”."/>
    <s v="ANEXO MIRAFLORES DE LEVANTO"/>
    <x v="166"/>
    <x v="0"/>
    <m/>
    <x v="2"/>
    <d v="2023-01-13T00:00:00"/>
    <x v="0"/>
    <n v="4"/>
    <s v="CJV"/>
    <s v="Principal"/>
    <n v="5.2910052910052907E-3"/>
    <n v="42"/>
    <x v="0"/>
    <s v="Ok"/>
    <x v="0"/>
    <s v="OK"/>
    <x v="0"/>
    <x v="0"/>
    <x v="1"/>
    <s v="No Aplica"/>
  </r>
  <r>
    <n v="20603639520"/>
    <x v="41"/>
    <x v="29"/>
    <x v="1057"/>
    <x v="1060"/>
    <x v="1015"/>
    <n v="1"/>
    <x v="14"/>
    <s v="MOVIMIENTO DE TIERRAS Y OBRAS CIVILES PARA LA ESTACIÓN E-11 “PARQUE MURILLO, ETAPA 2”."/>
    <s v="JICAMARCA - ANEXO 22 - PAMPA CTO. GRANDE"/>
    <x v="165"/>
    <x v="0"/>
    <m/>
    <x v="2"/>
    <d v="2023-01-13T00:00:00"/>
    <x v="0"/>
    <n v="1"/>
    <s v="CJV"/>
    <s v="Principal"/>
    <n v="5.2910052910052907E-3"/>
    <n v="24"/>
    <x v="3"/>
    <s v="Ok"/>
    <x v="0"/>
    <s v="OK"/>
    <x v="0"/>
    <x v="0"/>
    <x v="1"/>
    <s v="No Aplica"/>
  </r>
  <r>
    <n v="20603639520"/>
    <x v="41"/>
    <x v="29"/>
    <x v="1058"/>
    <x v="1061"/>
    <x v="1016"/>
    <n v="2"/>
    <x v="42"/>
    <s v="SUBCONTRATO DE MOVIMIENTO DE TIERRAS Y OBRAS CIVILES PARA 3ERA VIA &quot;PARQUE MURILLO&quot;"/>
    <s v="MZ O LT 8A GRUPO 11"/>
    <x v="45"/>
    <x v="0"/>
    <m/>
    <x v="2"/>
    <d v="2023-01-13T00:00:00"/>
    <x v="0"/>
    <n v="4"/>
    <s v="CJV"/>
    <s v="Principal"/>
    <n v="5.2910052910052907E-3"/>
    <n v="37"/>
    <x v="4"/>
    <s v="Ok"/>
    <x v="0"/>
    <s v="OK"/>
    <x v="0"/>
    <x v="0"/>
    <x v="1"/>
    <s v="No Aplica"/>
  </r>
  <r>
    <n v="20603639520"/>
    <x v="41"/>
    <x v="29"/>
    <x v="1059"/>
    <x v="1062"/>
    <x v="1017"/>
    <n v="2"/>
    <x v="5"/>
    <s v="MOVIMIENTO DE TIERRAS Y OBRAS CIVILES PARA LA ESTACIÓN E-11 “PARQUE MURILLO, ETAPA 2”."/>
    <s v="CA CHAMAYA 1087"/>
    <x v="32"/>
    <x v="0"/>
    <m/>
    <x v="2"/>
    <d v="2023-01-14T00:00:00"/>
    <x v="0"/>
    <n v="4"/>
    <s v="CJV"/>
    <s v="Principal"/>
    <n v="5.2910052910052907E-3"/>
    <n v="19"/>
    <x v="1"/>
    <s v="Ok"/>
    <x v="4"/>
    <s v="OK"/>
    <x v="0"/>
    <x v="0"/>
    <x v="1"/>
    <s v="No Aplica"/>
  </r>
  <r>
    <n v="20603639520"/>
    <x v="41"/>
    <x v="29"/>
    <x v="1060"/>
    <x v="1063"/>
    <x v="1018"/>
    <n v="2"/>
    <x v="5"/>
    <s v="SUBCONTRATO DE MOVIMIENTO DE TIERRAS Y OBRAS CIVILES PARA 3ERA VIA &quot;PARQUE MURILLO&quot;"/>
    <s v="JR. AMPUERO DE LOS INFANTES MZ C5 LT 01 AH 10 DE OCTUBRE"/>
    <x v="3"/>
    <x v="0"/>
    <m/>
    <x v="2"/>
    <d v="2023-01-16T00:00:00"/>
    <x v="0"/>
    <n v="4"/>
    <s v="CJV"/>
    <s v="Principal"/>
    <n v="5.2910052910052907E-3"/>
    <n v="32"/>
    <x v="4"/>
    <s v="Ok"/>
    <x v="0"/>
    <s v="OK"/>
    <x v="0"/>
    <x v="0"/>
    <x v="1"/>
    <s v="No Aplica"/>
  </r>
  <r>
    <n v="20603639520"/>
    <x v="41"/>
    <x v="29"/>
    <x v="1061"/>
    <x v="1064"/>
    <x v="1019"/>
    <n v="2"/>
    <x v="16"/>
    <s v="SUBCONTRATO DE MOVIMIENTO DE TIERRAS Y OBRAS CIVILES PARA 3ERA VIA &quot;PARQUE MURILLO&quot;"/>
    <s v="MZ T LT 34 AA.HH. MANCHAY UPIS "/>
    <x v="28"/>
    <x v="0"/>
    <m/>
    <x v="2"/>
    <d v="2023-01-17T00:00:00"/>
    <x v="0"/>
    <n v="4"/>
    <s v="CJV"/>
    <s v="Principal"/>
    <n v="5.2910052910052907E-3"/>
    <n v="44"/>
    <x v="0"/>
    <s v="Ok"/>
    <x v="0"/>
    <s v="OK"/>
    <x v="0"/>
    <x v="0"/>
    <x v="1"/>
    <s v="No Aplica"/>
  </r>
  <r>
    <n v="20603639520"/>
    <x v="41"/>
    <x v="29"/>
    <x v="1062"/>
    <x v="1065"/>
    <x v="1020"/>
    <n v="2"/>
    <x v="16"/>
    <s v="SUBCONTRATO DE MOVIMIENTO DE TIERRAS Y OBRAS CIVILES PARA 3ERA VIA &quot;PARQUE MURILLO&quot;"/>
    <s v="CA TRECE LAS LOMAS MZ. D1 LT. 02"/>
    <x v="4"/>
    <x v="0"/>
    <m/>
    <x v="2"/>
    <d v="2023-01-17T00:00:00"/>
    <x v="0"/>
    <n v="4"/>
    <s v="CJV"/>
    <s v="Principal"/>
    <n v="5.2910052910052907E-3"/>
    <n v="34"/>
    <x v="4"/>
    <s v="Ok"/>
    <x v="2"/>
    <s v="OK"/>
    <x v="0"/>
    <x v="0"/>
    <x v="1"/>
    <s v="No Aplica"/>
  </r>
  <r>
    <n v="20603639520"/>
    <x v="41"/>
    <x v="29"/>
    <x v="1063"/>
    <x v="1066"/>
    <x v="1021"/>
    <n v="2"/>
    <x v="194"/>
    <s v="SUBCONTRATO DE MOVIMIENTO DE TIERRAS Y OBRAS CIVILES PARA 3ERA VIA &quot;PARQUE MURILLO&quot;"/>
    <s v="JR. LUCANAS S/N"/>
    <x v="167"/>
    <x v="0"/>
    <m/>
    <x v="2"/>
    <d v="2022-12-28T00:00:00"/>
    <x v="0"/>
    <n v="4"/>
    <s v="CJV"/>
    <s v="Principal"/>
    <n v="5.2910052910052907E-3"/>
    <n v="28"/>
    <x v="3"/>
    <s v="Ok"/>
    <x v="0"/>
    <s v="OK"/>
    <x v="0"/>
    <x v="0"/>
    <x v="1"/>
    <s v="No Aplica"/>
  </r>
  <r>
    <n v="20603639520"/>
    <x v="41"/>
    <x v="29"/>
    <x v="1064"/>
    <x v="1067"/>
    <x v="1022"/>
    <n v="2"/>
    <x v="15"/>
    <s v="SUBCONTRATO DE MOVIMIENTO DE TIERRAS Y OBRAS CIVILES PARA 3ERA VIA &quot;PARQUE MURILLO&quot;"/>
    <s v="PASAJE GERONIMO 142 URB. NOSIGLIA"/>
    <x v="32"/>
    <x v="0"/>
    <m/>
    <x v="2"/>
    <d v="2023-01-21T00:00:00"/>
    <x v="0"/>
    <n v="4"/>
    <s v="CJV"/>
    <s v="Principal"/>
    <n v="5.2910052910052907E-3"/>
    <n v="41"/>
    <x v="0"/>
    <s v="Ok"/>
    <x v="4"/>
    <s v="OK"/>
    <x v="0"/>
    <x v="0"/>
    <x v="1"/>
    <s v="No Aplica"/>
  </r>
  <r>
    <n v="20603639520"/>
    <x v="41"/>
    <x v="29"/>
    <x v="1065"/>
    <x v="1068"/>
    <x v="1023"/>
    <n v="2"/>
    <x v="5"/>
    <s v="MOVIMIENTO DE TIERRAS Y OBRAS CIVILES PARA LA ESTACIÓN E-11 “PARQUE MURILLO, ETAPA 2”."/>
    <s v="JR. TICAPAMPA 407 URB. CHACRA COLORADA"/>
    <x v="32"/>
    <x v="0"/>
    <m/>
    <x v="2"/>
    <d v="2023-01-26T00:00:00"/>
    <x v="0"/>
    <n v="4"/>
    <s v="CJV"/>
    <s v="Principal"/>
    <n v="5.2910052910052907E-3"/>
    <n v="39"/>
    <x v="4"/>
    <s v="Ok"/>
    <x v="4"/>
    <s v="OK"/>
    <x v="0"/>
    <x v="0"/>
    <x v="1"/>
    <s v="No Aplica"/>
  </r>
  <r>
    <n v="20603639520"/>
    <x v="41"/>
    <x v="29"/>
    <x v="1066"/>
    <x v="1069"/>
    <x v="1024"/>
    <n v="2"/>
    <x v="195"/>
    <s v="SUBCONTRATO DE MOVIMIENTO DE TIERRAS Y OBRAS CIVILES PARA 3ERA VIA &quot;PARQUE MURILLO&quot;"/>
    <s v="JR. MANUEL ODRIA 463 EL PROGRESO"/>
    <x v="12"/>
    <x v="0"/>
    <m/>
    <x v="2"/>
    <d v="2023-01-26T00:00:00"/>
    <x v="0"/>
    <n v="4"/>
    <s v="CJV"/>
    <s v="Principal"/>
    <n v="5.2910052910052907E-3"/>
    <n v="35"/>
    <x v="4"/>
    <s v="Ok"/>
    <x v="0"/>
    <s v="OK"/>
    <x v="0"/>
    <x v="0"/>
    <x v="1"/>
    <s v="No Aplica"/>
  </r>
  <r>
    <n v="20603639520"/>
    <x v="41"/>
    <x v="29"/>
    <x v="1067"/>
    <x v="1070"/>
    <x v="1025"/>
    <n v="1"/>
    <x v="98"/>
    <s v="SUBCONTRATO DE MOVIMIENTO DE TIERRAS Y OBRAS CIVILES PARA 3ERA VIA &quot;PARQUE MURILLO&quot;"/>
    <s v="CALLE SANTA ROSA SECTOR OESTE ANEXO 8 MZ A2 LT3A"/>
    <x v="33"/>
    <x v="0"/>
    <m/>
    <x v="2"/>
    <d v="2023-03-14T00:00:00"/>
    <x v="0"/>
    <n v="1"/>
    <s v="CJV"/>
    <s v="Principal"/>
    <n v="5.2910052910052907E-3"/>
    <n v="45"/>
    <x v="0"/>
    <s v="Ok"/>
    <x v="0"/>
    <s v="OK"/>
    <x v="0"/>
    <x v="0"/>
    <x v="1"/>
    <s v="No Aplica"/>
  </r>
  <r>
    <n v="20603639520"/>
    <x v="41"/>
    <x v="29"/>
    <x v="1068"/>
    <x v="1071"/>
    <x v="1026"/>
    <n v="2"/>
    <x v="5"/>
    <s v="MOVIMIENTO DE TIERRAS Y OBRAS CIVILES PARA LA ESTACIÓN E-11 “PARQUE MURILLO, ETAPA 2”."/>
    <s v="JR. AGUARICO 1423 URB.NOSIGLIA"/>
    <x v="32"/>
    <x v="0"/>
    <m/>
    <x v="2"/>
    <d v="2023-03-09T00:00:00"/>
    <x v="0"/>
    <n v="4"/>
    <s v="CJV"/>
    <s v="Principal"/>
    <n v="5.2910052910052907E-3"/>
    <n v="33"/>
    <x v="4"/>
    <s v="Ok"/>
    <x v="4"/>
    <s v="OK"/>
    <x v="0"/>
    <x v="0"/>
    <x v="1"/>
    <s v="No Aplica"/>
  </r>
  <r>
    <n v="20603639520"/>
    <x v="41"/>
    <x v="29"/>
    <x v="1069"/>
    <x v="1072"/>
    <x v="1027"/>
    <n v="2"/>
    <x v="5"/>
    <s v="SUBCONTRATO DE MOVIMIENTO DE TIERRAS Y OBRAS CIVILES PARA 3ERA VIA &quot;PARQUE MURILLO&quot;"/>
    <s v="CALLLE 28 DE JULIO 318 JOSE C"/>
    <x v="6"/>
    <x v="1"/>
    <m/>
    <x v="2"/>
    <d v="2023-03-20T00:00:00"/>
    <x v="0"/>
    <n v="4"/>
    <s v="CJV"/>
    <s v="Principal"/>
    <n v="5.2910052910052907E-3"/>
    <n v="54"/>
    <x v="5"/>
    <s v="Ok"/>
    <x v="0"/>
    <s v="OK"/>
    <x v="0"/>
    <x v="0"/>
    <x v="1"/>
    <s v="No Aplica"/>
  </r>
  <r>
    <n v="20603639520"/>
    <x v="41"/>
    <x v="29"/>
    <x v="1070"/>
    <x v="1073"/>
    <x v="1028"/>
    <n v="2"/>
    <x v="15"/>
    <s v="SUBCONTRATO DE MOVIMIENTO DE TIERRAS Y OBRAS CIVILES PARA 3ERA VIA &quot;PARQUE MURILLO&quot;"/>
    <s v="PSJ 1AN 110 URB NOSIGLIA"/>
    <x v="32"/>
    <x v="0"/>
    <m/>
    <x v="2"/>
    <d v="2023-03-23T00:00:00"/>
    <x v="0"/>
    <n v="4"/>
    <s v="CJV"/>
    <s v="Principal"/>
    <n v="5.2910052910052907E-3"/>
    <n v="53"/>
    <x v="5"/>
    <s v="Ok"/>
    <x v="4"/>
    <s v="OK"/>
    <x v="0"/>
    <x v="0"/>
    <x v="1"/>
    <s v="No Aplica"/>
  </r>
  <r>
    <s v="20562668871"/>
    <x v="43"/>
    <x v="29"/>
    <x v="1071"/>
    <x v="1074"/>
    <x v="1029"/>
    <n v="2"/>
    <x v="11"/>
    <s v="MOVIMIENTO DE TIERRAS Y OBRAS CIVILES PARA LA ESTACIÓN E-11 “PARQUE MURILLO, ETAPA 2”."/>
    <s v="CALLE BRASIL 141 P.JOVEN NOCHETO"/>
    <x v="63"/>
    <x v="0"/>
    <m/>
    <x v="2"/>
    <d v="2022-12-30T00:00:00"/>
    <x v="0"/>
    <n v="4"/>
    <s v="CJV"/>
    <s v="Secundaria"/>
    <n v="5.2910052910052907E-3"/>
    <n v="42"/>
    <x v="0"/>
    <s v="Ok"/>
    <x v="6"/>
    <s v="OK"/>
    <x v="0"/>
    <x v="0"/>
    <x v="1"/>
    <s v="No Aplica"/>
  </r>
  <r>
    <s v="20562668871"/>
    <x v="43"/>
    <x v="29"/>
    <x v="1072"/>
    <x v="1075"/>
    <x v="1030"/>
    <n v="2"/>
    <x v="196"/>
    <s v="MOVIMIENTO DE TIERRAS Y OBRAS CIVILES PARA LA ESTACIÓN E-11 “PARQUE MURILLO, ETAPA 2”."/>
    <s v="MZ. LT ASENT.H 22 DE OCTUBRE"/>
    <x v="163"/>
    <x v="0"/>
    <m/>
    <x v="2"/>
    <d v="2022-12-30T00:00:00"/>
    <x v="0"/>
    <n v="4"/>
    <s v="CJV"/>
    <s v="Secundaria"/>
    <n v="5.2910052910052907E-3"/>
    <n v="37"/>
    <x v="4"/>
    <s v="Ok"/>
    <x v="0"/>
    <s v="OK"/>
    <x v="0"/>
    <x v="0"/>
    <x v="1"/>
    <s v="No Aplica"/>
  </r>
  <r>
    <s v="20562668871"/>
    <x v="43"/>
    <x v="29"/>
    <x v="1073"/>
    <x v="1076"/>
    <x v="1031"/>
    <n v="2"/>
    <x v="11"/>
    <s v="MOVIMIENTO DE TIERRAS Y OBRAS CIVILES PARA LA ESTACIÓN E-11 “PARQUE MURILLO, ETAPA 2”."/>
    <s v="CAJAMARQUILLA CHOSICA"/>
    <x v="33"/>
    <x v="0"/>
    <m/>
    <x v="2"/>
    <d v="2023-01-03T00:00:00"/>
    <x v="0"/>
    <n v="4"/>
    <s v="CJV"/>
    <s v="Secundaria"/>
    <n v="5.2910052910052907E-3"/>
    <n v="29"/>
    <x v="3"/>
    <s v="Ok"/>
    <x v="0"/>
    <s v="OK"/>
    <x v="0"/>
    <x v="0"/>
    <x v="1"/>
    <s v="No Aplica"/>
  </r>
  <r>
    <s v="20562668871"/>
    <x v="43"/>
    <x v="29"/>
    <x v="1074"/>
    <x v="1077"/>
    <x v="1032"/>
    <n v="2"/>
    <x v="197"/>
    <s v="MOVIMIENTO DE TIERRAS Y OBRAS CIVILES PARA LA ESTACIÓN E-11 “PARQUE MURILLO, ETAPA 2”."/>
    <s v="SAN ANDRES 150 VIRGEN DE LOURDES"/>
    <x v="6"/>
    <x v="0"/>
    <m/>
    <x v="2"/>
    <d v="2023-01-03T00:00:00"/>
    <x v="0"/>
    <n v="4"/>
    <s v="CJV"/>
    <s v="Secundaria"/>
    <n v="5.2910052910052907E-3"/>
    <n v="38"/>
    <x v="4"/>
    <s v="Ok"/>
    <x v="0"/>
    <s v="OK"/>
    <x v="0"/>
    <x v="0"/>
    <x v="1"/>
    <s v="No Aplica"/>
  </r>
  <r>
    <s v="20562668871"/>
    <x v="43"/>
    <x v="29"/>
    <x v="1075"/>
    <x v="1078"/>
    <x v="1033"/>
    <n v="1"/>
    <x v="30"/>
    <s v="MOVIMIENTO DE TIERRAS Y OBRAS CIVILES PARA LA ESTACIÓN E-11 “PARQUE MURILLO, ETAPA 2”."/>
    <s v="CALLE BRASIL 141 P.JOVEN NOCHETO"/>
    <x v="63"/>
    <x v="0"/>
    <m/>
    <x v="2"/>
    <d v="2023-01-03T00:00:00"/>
    <x v="0"/>
    <n v="1"/>
    <s v="CJV"/>
    <s v="Secundaria"/>
    <n v="5.2910052910052907E-3"/>
    <n v="39"/>
    <x v="4"/>
    <s v="Ok"/>
    <x v="6"/>
    <s v="OK"/>
    <x v="0"/>
    <x v="0"/>
    <x v="1"/>
    <s v="No Aplica"/>
  </r>
  <r>
    <s v="20562668871"/>
    <x v="43"/>
    <x v="29"/>
    <x v="1076"/>
    <x v="1079"/>
    <x v="1034"/>
    <n v="2"/>
    <x v="11"/>
    <s v="MOVIMIENTO DE TIERRAS Y OBRAS CIVILES PARA LA ESTACIÓN E-11 “PARQUE MURILLO, ETAPA 2”."/>
    <s v="PSJ. LAS TRAQUITAS MZ.P LT.17 SAN MIGUEL DE PEDREGAL CHOSICA"/>
    <x v="33"/>
    <x v="0"/>
    <m/>
    <x v="2"/>
    <d v="2023-01-03T00:00:00"/>
    <x v="0"/>
    <n v="4"/>
    <s v="CJV"/>
    <s v="Secundaria"/>
    <n v="5.2910052910052907E-3"/>
    <n v="50"/>
    <x v="5"/>
    <s v="Ok"/>
    <x v="0"/>
    <s v="OK"/>
    <x v="0"/>
    <x v="0"/>
    <x v="1"/>
    <s v="No Aplica"/>
  </r>
  <r>
    <s v="20562668871"/>
    <x v="43"/>
    <x v="29"/>
    <x v="1077"/>
    <x v="1080"/>
    <x v="1035"/>
    <n v="1"/>
    <x v="30"/>
    <s v="MOVIMIENTO DE TIERRAS Y OBRAS CIVILES PARA LA ESTACIÓN E-11 “PARQUE MURILLO, ETAPA 2”."/>
    <s v="MZ E LT 9 ASENT H EL TREBOL"/>
    <x v="63"/>
    <x v="0"/>
    <m/>
    <x v="2"/>
    <d v="2023-01-03T00:00:00"/>
    <x v="0"/>
    <n v="1"/>
    <s v="CJV"/>
    <s v="Secundaria"/>
    <n v="5.2910052910052907E-3"/>
    <n v="34"/>
    <x v="4"/>
    <s v="Ok"/>
    <x v="6"/>
    <s v="OK"/>
    <x v="0"/>
    <x v="0"/>
    <x v="1"/>
    <s v="No Aplica"/>
  </r>
  <r>
    <s v="20562668871"/>
    <x v="43"/>
    <x v="29"/>
    <x v="1078"/>
    <x v="1081"/>
    <x v="1036"/>
    <n v="1"/>
    <x v="30"/>
    <s v="MOVIMIENTO DE TIERRAS Y OBRAS CIVILES PARA LA ESTACIÓN E-11 “PARQUE MURILLO, ETAPA 2”."/>
    <s v="EL OLIVAR MZ. I LT. 24"/>
    <x v="2"/>
    <x v="0"/>
    <m/>
    <x v="2"/>
    <d v="2023-01-03T00:00:00"/>
    <x v="0"/>
    <n v="1"/>
    <s v="CJV"/>
    <s v="Secundaria"/>
    <n v="5.2910052910052907E-3"/>
    <n v="32"/>
    <x v="4"/>
    <s v="Ok"/>
    <x v="1"/>
    <s v="OK"/>
    <x v="0"/>
    <x v="0"/>
    <x v="1"/>
    <s v="No Aplica"/>
  </r>
  <r>
    <s v="20562668871"/>
    <x v="43"/>
    <x v="29"/>
    <x v="1079"/>
    <x v="1082"/>
    <x v="1037"/>
    <n v="2"/>
    <x v="11"/>
    <s v="MOVIMIENTO DE TIERRAS Y OBRAS CIVILES PARA LA ESTACIÓN E-11 “PARQUE MURILLO, ETAPA 2”."/>
    <s v="SAN ANTONIO PEDREGAL ALTO BOSQUE CONCORDIA COMITÉ 4A"/>
    <x v="33"/>
    <x v="0"/>
    <m/>
    <x v="2"/>
    <d v="2023-01-03T00:00:00"/>
    <x v="0"/>
    <n v="4"/>
    <s v="CJV"/>
    <s v="Secundaria"/>
    <n v="5.2910052910052907E-3"/>
    <n v="40"/>
    <x v="4"/>
    <s v="Ok"/>
    <x v="0"/>
    <s v="OK"/>
    <x v="0"/>
    <x v="0"/>
    <x v="1"/>
    <s v="No Aplica"/>
  </r>
  <r>
    <s v="20562668871"/>
    <x v="43"/>
    <x v="29"/>
    <x v="1080"/>
    <x v="1083"/>
    <x v="1038"/>
    <n v="2"/>
    <x v="11"/>
    <s v="MOVIMIENTO DE TIERRAS Y OBRAS CIVILES PARA LA ESTACIÓN E-11 “PARQUE MURILLO, ETAPA 2”."/>
    <s v="ASENT.H EL TREBOL MZ.D LT.12"/>
    <x v="63"/>
    <x v="0"/>
    <m/>
    <x v="2"/>
    <d v="2023-01-07T00:00:00"/>
    <x v="0"/>
    <n v="4"/>
    <s v="CJV"/>
    <s v="Secundaria"/>
    <n v="5.2910052910052907E-3"/>
    <n v="52"/>
    <x v="5"/>
    <s v="Ok"/>
    <x v="6"/>
    <s v="OK"/>
    <x v="0"/>
    <x v="0"/>
    <x v="1"/>
    <s v="No Aplica"/>
  </r>
  <r>
    <s v="20562668871"/>
    <x v="43"/>
    <x v="29"/>
    <x v="1081"/>
    <x v="1084"/>
    <x v="1039"/>
    <n v="2"/>
    <x v="11"/>
    <s v="MOVIMIENTO DE TIERRAS Y OBRAS CIVILES PARA LA ESTACIÓN E-11 “PARQUE MURILLO, ETAPA 2”."/>
    <s v="ATE ASENT.H HUAYCAN UCV. 139 E.ZONA I MZ D LT 6"/>
    <x v="2"/>
    <x v="0"/>
    <m/>
    <x v="2"/>
    <d v="2023-01-07T00:00:00"/>
    <x v="0"/>
    <n v="4"/>
    <s v="CJV"/>
    <s v="Secundaria"/>
    <n v="5.2910052910052907E-3"/>
    <n v="46"/>
    <x v="0"/>
    <s v="Ok"/>
    <x v="1"/>
    <s v="OK"/>
    <x v="0"/>
    <x v="0"/>
    <x v="1"/>
    <s v="No Aplica"/>
  </r>
  <r>
    <s v="20562668871"/>
    <x v="43"/>
    <x v="29"/>
    <x v="1082"/>
    <x v="1085"/>
    <x v="1040"/>
    <n v="2"/>
    <x v="11"/>
    <s v="MOVIMIENTO DE TIERRAS Y OBRAS CIVILES PARA LA ESTACIÓN E-11 “PARQUE MURILLO, ETAPA 2”."/>
    <s v="ASOC. EL OLIVAR DE VITARTE MZ. I LT. 24"/>
    <x v="2"/>
    <x v="0"/>
    <m/>
    <x v="2"/>
    <d v="2023-01-07T00:00:00"/>
    <x v="0"/>
    <n v="4"/>
    <s v="CJV"/>
    <s v="Secundaria"/>
    <n v="5.2910052910052907E-3"/>
    <n v="52"/>
    <x v="5"/>
    <s v="Ok"/>
    <x v="1"/>
    <s v="OK"/>
    <x v="0"/>
    <x v="0"/>
    <x v="1"/>
    <s v="No Aplica"/>
  </r>
  <r>
    <s v="20562668871"/>
    <x v="43"/>
    <x v="29"/>
    <x v="1083"/>
    <x v="1086"/>
    <x v="1041"/>
    <n v="2"/>
    <x v="198"/>
    <s v="MOVIMIENTO DE TIERRAS Y OBRAS CIVILES PARA LA ESTACIÓN E-11 “PARQUE MURILLO, ETAPA 2”."/>
    <s v="CAAMAZONAS 284 A.H PERALES, LOS SANTA"/>
    <x v="63"/>
    <x v="0"/>
    <m/>
    <x v="2"/>
    <d v="2023-01-09T00:00:00"/>
    <x v="0"/>
    <n v="4"/>
    <s v="CJV"/>
    <s v="Secundaria"/>
    <n v="5.2910052910052907E-3"/>
    <n v="29"/>
    <x v="3"/>
    <s v="Ok"/>
    <x v="6"/>
    <s v="OK"/>
    <x v="0"/>
    <x v="0"/>
    <x v="1"/>
    <s v="No Aplica"/>
  </r>
  <r>
    <s v="20562668871"/>
    <x v="43"/>
    <x v="29"/>
    <x v="1084"/>
    <x v="1087"/>
    <x v="1042"/>
    <n v="2"/>
    <x v="11"/>
    <s v="MOVIMIENTO DE TIERRAS Y OBRAS CIVILES PARA LA ESTACIÓN E-11 “PARQUE MURILLO, ETAPA 2”."/>
    <s v="CALLE LOS LIRIOS MZ.O LT.2 ASENT.H. INMACULADA CONCEPCION"/>
    <x v="2"/>
    <x v="0"/>
    <m/>
    <x v="2"/>
    <d v="2023-01-10T00:00:00"/>
    <x v="0"/>
    <n v="4"/>
    <s v="CJV"/>
    <s v="Secundaria"/>
    <n v="5.2910052910052907E-3"/>
    <n v="39"/>
    <x v="4"/>
    <s v="Ok"/>
    <x v="1"/>
    <s v="OK"/>
    <x v="0"/>
    <x v="0"/>
    <x v="1"/>
    <s v="No Aplica"/>
  </r>
  <r>
    <s v="20562668871"/>
    <x v="43"/>
    <x v="29"/>
    <x v="1085"/>
    <x v="1088"/>
    <x v="1043"/>
    <n v="2"/>
    <x v="198"/>
    <s v="MOVIMIENTO DE TIERRAS Y OBRAS CIVILES PARA LA ESTACIÓN E-11 “PARQUE MURILLO, ETAPA 2”."/>
    <s v="CALLE PUERTO PIZARRO 274 PISO 2 URB.LOS REYES"/>
    <x v="81"/>
    <x v="0"/>
    <m/>
    <x v="2"/>
    <d v="2023-01-10T00:00:00"/>
    <x v="0"/>
    <n v="4"/>
    <s v="CJV"/>
    <s v="Secundaria"/>
    <n v="5.2910052910052907E-3"/>
    <n v="26"/>
    <x v="3"/>
    <s v="Ok"/>
    <x v="5"/>
    <s v="OK"/>
    <x v="0"/>
    <x v="0"/>
    <x v="1"/>
    <s v="No Aplica"/>
  </r>
  <r>
    <s v="20562668871"/>
    <x v="43"/>
    <x v="29"/>
    <x v="1086"/>
    <x v="1089"/>
    <x v="1044"/>
    <n v="2"/>
    <x v="11"/>
    <s v="MOVIMIENTO DE TIERRAS Y OBRAS CIVILES PARA LA ESTACIÓN E-11 “PARQUE MURILLO, ETAPA 2”."/>
    <s v="JR.20 DE MAYO NRO 288 SIERRA LIMEÑA"/>
    <x v="33"/>
    <x v="0"/>
    <m/>
    <x v="2"/>
    <d v="2023-01-14T00:00:00"/>
    <x v="0"/>
    <n v="4"/>
    <s v="CJV"/>
    <s v="Secundaria"/>
    <n v="5.2910052910052907E-3"/>
    <n v="43"/>
    <x v="0"/>
    <s v="Ok"/>
    <x v="0"/>
    <s v="OK"/>
    <x v="0"/>
    <x v="0"/>
    <x v="1"/>
    <s v="No Aplica"/>
  </r>
  <r>
    <s v="20562668871"/>
    <x v="43"/>
    <x v="29"/>
    <x v="1087"/>
    <x v="1090"/>
    <x v="1045"/>
    <n v="2"/>
    <x v="76"/>
    <s v="MOVIMIENTO DE TIERRAS Y OBRAS CIVILES PARA LA ESTACIÓN E-11 “PARQUE MURILLO, ETAPA 2”."/>
    <s v="URB. SAN ANTONIO DE CARAPONGO ESTAPA 3ERA MZ Y1. LT81"/>
    <x v="33"/>
    <x v="0"/>
    <m/>
    <x v="2"/>
    <d v="2023-01-14T00:00:00"/>
    <x v="0"/>
    <n v="4"/>
    <s v="CJV"/>
    <s v="Secundaria"/>
    <n v="5.2910052910052907E-3"/>
    <n v="27"/>
    <x v="3"/>
    <s v="Ok"/>
    <x v="0"/>
    <s v="OK"/>
    <x v="0"/>
    <x v="0"/>
    <x v="1"/>
    <s v="No Aplica"/>
  </r>
  <r>
    <s v="20562668871"/>
    <x v="43"/>
    <x v="29"/>
    <x v="1088"/>
    <x v="1091"/>
    <x v="1046"/>
    <n v="2"/>
    <x v="76"/>
    <s v="MOVIMIENTO DE TIERRAS Y OBRAS CIVILES PARA LA ESTACIÓN E-11 “PARQUE MURILLO, ETAPA 2”."/>
    <s v="CA LAS PRADERAS MZ 23B LT 1 ASOC SERV LAS FUERZAS POLICIALES"/>
    <x v="2"/>
    <x v="0"/>
    <m/>
    <x v="2"/>
    <d v="2023-01-18T00:00:00"/>
    <x v="0"/>
    <n v="4"/>
    <s v="CJV"/>
    <s v="Secundaria"/>
    <n v="5.2910052910052907E-3"/>
    <n v="43"/>
    <x v="0"/>
    <s v="Ok"/>
    <x v="1"/>
    <s v="OK"/>
    <x v="0"/>
    <x v="0"/>
    <x v="1"/>
    <s v="No Aplica"/>
  </r>
  <r>
    <s v="20562668871"/>
    <x v="43"/>
    <x v="29"/>
    <x v="1089"/>
    <x v="1092"/>
    <x v="1047"/>
    <n v="2"/>
    <x v="76"/>
    <s v="MOVIMIENTO DE TIERRAS Y OBRAS CIVILES PARA LA ESTACIÓN E-11 “PARQUE MURILLO, ETAPA 2”."/>
    <s v="AV LIMA NORTE 229 - MOYOPAMPA"/>
    <x v="33"/>
    <x v="0"/>
    <m/>
    <x v="2"/>
    <d v="2023-01-23T00:00:00"/>
    <x v="0"/>
    <n v="4"/>
    <s v="CJV"/>
    <s v="Secundaria"/>
    <n v="5.2910052910052907E-3"/>
    <n v="37"/>
    <x v="4"/>
    <s v="Ok"/>
    <x v="0"/>
    <s v="OK"/>
    <x v="0"/>
    <x v="0"/>
    <x v="1"/>
    <s v="No Aplica"/>
  </r>
  <r>
    <s v="20562668871"/>
    <x v="43"/>
    <x v="29"/>
    <x v="1090"/>
    <x v="1093"/>
    <x v="1048"/>
    <n v="2"/>
    <x v="76"/>
    <s v="MOVIMIENTO DE TIERRAS Y OBRAS CIVILES PARA LA ESTACIÓN E-11 “PARQUE MURILLO, ETAPA 2”."/>
    <s v="CALLE JULIACA ASENT H MONITOR HUASCAR MZ 96 LT23 "/>
    <x v="3"/>
    <x v="0"/>
    <m/>
    <x v="2"/>
    <d v="2023-01-26T00:00:00"/>
    <x v="0"/>
    <n v="4"/>
    <s v="CJV"/>
    <s v="Secundaria"/>
    <n v="5.2910052910052907E-3"/>
    <n v="42"/>
    <x v="0"/>
    <s v="Ok"/>
    <x v="0"/>
    <s v="OK"/>
    <x v="0"/>
    <x v="0"/>
    <x v="1"/>
    <s v="No Aplica"/>
  </r>
  <r>
    <s v="20562668871"/>
    <x v="43"/>
    <x v="29"/>
    <x v="1091"/>
    <x v="1094"/>
    <x v="1049"/>
    <n v="2"/>
    <x v="76"/>
    <s v="MOVIMIENTO DE TIERRAS Y OBRAS CIVILES PARA LA ESTACIÓN E-11 “PARQUE MURILLO, ETAPA 2”."/>
    <s v="CALLE PROGRESO 149BARRIO RIMAC CHOSICA"/>
    <x v="3"/>
    <x v="0"/>
    <m/>
    <x v="2"/>
    <d v="2023-02-03T00:00:00"/>
    <x v="0"/>
    <n v="4"/>
    <s v="CJV"/>
    <s v="Secundaria"/>
    <n v="5.2910052910052907E-3"/>
    <n v="27"/>
    <x v="3"/>
    <s v="Ok"/>
    <x v="0"/>
    <s v="OK"/>
    <x v="0"/>
    <x v="0"/>
    <x v="1"/>
    <s v="No Aplica"/>
  </r>
  <r>
    <s v="20562668871"/>
    <x v="43"/>
    <x v="29"/>
    <x v="1092"/>
    <x v="1095"/>
    <x v="1050"/>
    <n v="2"/>
    <x v="76"/>
    <s v="MOVIMIENTO DE TIERRAS Y OBRAS CIVILES PARA LA ESTACIÓN E-11 “PARQUE MURILLO, ETAPA 2”."/>
    <s v="CARRETERA CENTRAL KM10 500 SANTA CLARA"/>
    <x v="2"/>
    <x v="0"/>
    <m/>
    <x v="2"/>
    <d v="2023-04-28T00:00:00"/>
    <x v="0"/>
    <n v="4"/>
    <s v="CJV"/>
    <s v="Secundaria"/>
    <n v="5.2910052910052907E-3"/>
    <n v="40"/>
    <x v="4"/>
    <s v="Ok"/>
    <x v="1"/>
    <s v="OK"/>
    <x v="0"/>
    <x v="0"/>
    <x v="1"/>
    <s v="No Aplica"/>
  </r>
  <r>
    <s v="20562668871"/>
    <x v="43"/>
    <x v="29"/>
    <x v="1093"/>
    <x v="1096"/>
    <x v="1051"/>
    <n v="2"/>
    <x v="11"/>
    <s v="MOVIMIENTO DE TIERRAS Y OBRAS CIVILES PARA LA ESTACIÓN E-11 “PARQUE MURILLO, ETAPA 2”."/>
    <s v="CASA HUERTA LA CAMPIÑA SECTOR A MZ G.L.T9"/>
    <x v="33"/>
    <x v="0"/>
    <m/>
    <x v="2"/>
    <d v="2023-07-17T00:00:00"/>
    <x v="0"/>
    <n v="4"/>
    <s v="CJV"/>
    <s v="Secundaria"/>
    <n v="5.2910052910052907E-3"/>
    <n v="36"/>
    <x v="4"/>
    <s v="Ok"/>
    <x v="0"/>
    <s v="OK"/>
    <x v="0"/>
    <x v="0"/>
    <x v="1"/>
    <s v="No Aplica"/>
  </r>
  <r>
    <s v="20562668871"/>
    <x v="43"/>
    <x v="29"/>
    <x v="1094"/>
    <x v="1097"/>
    <x v="1052"/>
    <n v="2"/>
    <x v="11"/>
    <s v="MOVIMIENTO DE TIERRAS Y OBRAS CIVILES PARA LA ESTACIÓN E-11 “PARQUE MURILLO, ETAPA 2”."/>
    <s v="COOP DE VIV LA FLORESTA MZB LOTE 5"/>
    <x v="50"/>
    <x v="0"/>
    <m/>
    <x v="2"/>
    <d v="2023-07-11T00:00:00"/>
    <x v="0"/>
    <n v="4"/>
    <s v="CJV"/>
    <s v="Secundaria"/>
    <n v="5.2910052910052907E-3"/>
    <n v="56"/>
    <x v="5"/>
    <s v="Ok"/>
    <x v="0"/>
    <s v="OK"/>
    <x v="0"/>
    <x v="0"/>
    <x v="1"/>
    <s v="No Aplica"/>
  </r>
  <r>
    <s v="20562668871"/>
    <x v="43"/>
    <x v="29"/>
    <x v="1095"/>
    <x v="1098"/>
    <x v="1053"/>
    <n v="2"/>
    <x v="11"/>
    <s v="MOVIMIENTO DE TIERRAS Y OBRAS CIVILES PARA LA ESTACIÓN E-11 “PARQUE MURILLO, ETAPA 2”."/>
    <s v="ASOC. CIV. DE VIV. PARIACHI ETAPA 3ERA MZ. S LT. 2"/>
    <x v="2"/>
    <x v="0"/>
    <m/>
    <x v="2"/>
    <d v="2023-07-17T00:00:00"/>
    <x v="0"/>
    <n v="4"/>
    <s v="CJV"/>
    <s v="Secundaria"/>
    <n v="5.2910052910052907E-3"/>
    <n v="46"/>
    <x v="0"/>
    <s v="Ok"/>
    <x v="1"/>
    <s v="OK"/>
    <x v="0"/>
    <x v="0"/>
    <x v="1"/>
    <s v="No Aplica"/>
  </r>
  <r>
    <s v="20562668871"/>
    <x v="43"/>
    <x v="29"/>
    <x v="1096"/>
    <x v="1099"/>
    <x v="1054"/>
    <n v="2"/>
    <x v="11"/>
    <s v="MOVIMIENTO DE TIERRAS Y OBRAS CIVILES PARA LA ESTACIÓN E-11 “PARQUE MURILLO, ETAPA 2”."/>
    <s v="ASOC VIRGEN DEL CARMEN MZ D-1 LT3 "/>
    <x v="2"/>
    <x v="0"/>
    <m/>
    <x v="2"/>
    <d v="2023-07-31T00:00:00"/>
    <x v="0"/>
    <n v="4"/>
    <s v="CJV"/>
    <s v="Secundaria"/>
    <n v="5.2910052910052907E-3"/>
    <n v="45"/>
    <x v="0"/>
    <s v="Ok"/>
    <x v="1"/>
    <s v="OK"/>
    <x v="0"/>
    <x v="0"/>
    <x v="1"/>
    <s v="No Aplica"/>
  </r>
  <r>
    <s v="20562668871"/>
    <x v="43"/>
    <x v="29"/>
    <x v="1097"/>
    <x v="1100"/>
    <x v="1055"/>
    <n v="2"/>
    <x v="11"/>
    <s v="MOVIMIENTO DE TIERRAS Y OBRAS CIVILES PARA LA ESTACIÓN E-11 “PARQUE MURILLO, ETAPA 2”."/>
    <s v="ASOC 5 DE ENERO MZ A LT 7"/>
    <x v="2"/>
    <x v="0"/>
    <m/>
    <x v="2"/>
    <d v="2023-08-31T00:00:00"/>
    <x v="0"/>
    <n v="4"/>
    <s v="CJV"/>
    <s v="Secundaria"/>
    <n v="5.2910052910052907E-3"/>
    <n v="43"/>
    <x v="0"/>
    <s v="Ok"/>
    <x v="1"/>
    <s v="OK"/>
    <x v="0"/>
    <x v="0"/>
    <x v="1"/>
    <s v="8-2023"/>
  </r>
  <r>
    <s v="20338936398"/>
    <x v="63"/>
    <x v="29"/>
    <x v="1098"/>
    <x v="1101"/>
    <x v="1056"/>
    <n v="1"/>
    <x v="199"/>
    <s v="SUBCONTRATO DE MOVIMIENTO DE TIERRAS Y OBRAS CIVILES PARA 3ERA VIA &quot;PARQUE MURILLO&quot;"/>
    <s v="URB.LAS PIEDRAS DE SURCO MZ. E LOTE 16"/>
    <x v="15"/>
    <x v="0"/>
    <m/>
    <x v="2"/>
    <d v="2021-05-15T00:00:00"/>
    <x v="2"/>
    <n v="1"/>
    <s v="CJV"/>
    <s v="Secundaria"/>
    <n v="5.2910052910052907E-3"/>
    <n v="53"/>
    <x v="5"/>
    <s v="Ok"/>
    <x v="0"/>
    <s v="OK"/>
    <x v="0"/>
    <x v="0"/>
    <x v="1"/>
    <s v="No Aplica"/>
  </r>
  <r>
    <n v="20475089244"/>
    <x v="64"/>
    <x v="29"/>
    <x v="1099"/>
    <x v="1102"/>
    <x v="1057"/>
    <n v="1"/>
    <x v="200"/>
    <s v="SUBCONTRATO PARA EL MANTENIMIENTO DE LA VIA FERREA EN PATIO TALLER SANTA ANITA"/>
    <s v="MZ B LT 4 AH LA CANTUTA CHOSICA"/>
    <x v="33"/>
    <x v="0"/>
    <m/>
    <x v="2"/>
    <d v="2019-05-23T00:00:00"/>
    <x v="2"/>
    <n v="1"/>
    <s v="CJV"/>
    <s v="Secundaria"/>
    <n v="5.2910052910052907E-3"/>
    <n v="47"/>
    <x v="0"/>
    <s v="Ok"/>
    <x v="0"/>
    <s v="OK"/>
    <x v="0"/>
    <x v="0"/>
    <x v="1"/>
    <s v="No Aplica"/>
  </r>
  <r>
    <n v="20475089244"/>
    <x v="64"/>
    <x v="29"/>
    <x v="1100"/>
    <x v="1103"/>
    <x v="1058"/>
    <n v="1"/>
    <x v="200"/>
    <s v="SUBCONTRATO PARA EL MANTENIMIENTO DE LA VIA FERREA EN PATIO TALLER SANTA ANITA"/>
    <s v="AAHH. JOSE C. MARIATEGUI MZ G-8 LT 31"/>
    <x v="3"/>
    <x v="0"/>
    <m/>
    <x v="2"/>
    <d v="2019-05-23T00:00:00"/>
    <x v="2"/>
    <n v="1"/>
    <s v="CJV"/>
    <s v="Secundaria"/>
    <n v="5.2910052910052907E-3"/>
    <n v="40"/>
    <x v="4"/>
    <s v="Ok"/>
    <x v="0"/>
    <s v="OK"/>
    <x v="0"/>
    <x v="0"/>
    <x v="1"/>
    <s v="No Aplica"/>
  </r>
  <r>
    <n v="20475089244"/>
    <x v="64"/>
    <x v="29"/>
    <x v="1101"/>
    <x v="1104"/>
    <x v="1059"/>
    <n v="1"/>
    <x v="200"/>
    <s v="SUBCONTRATO PARA EL MANTENIMIENTO DE LA VIA FERREA EN PATIO TALLER SANTA ANITA"/>
    <s v="AV LIMA S/N"/>
    <x v="5"/>
    <x v="0"/>
    <m/>
    <x v="2"/>
    <d v="2021-08-11T00:00:00"/>
    <x v="2"/>
    <n v="1"/>
    <s v="CJV"/>
    <s v="Secundaria"/>
    <n v="5.2910052910052907E-3"/>
    <n v="45"/>
    <x v="0"/>
    <s v="Ok"/>
    <x v="0"/>
    <s v="OK"/>
    <x v="0"/>
    <x v="0"/>
    <x v="1"/>
    <s v="No Aplica"/>
  </r>
  <r>
    <n v="20475089244"/>
    <x v="64"/>
    <x v="29"/>
    <x v="1102"/>
    <x v="1105"/>
    <x v="1060"/>
    <n v="1"/>
    <x v="200"/>
    <s v="SUBCONTRATO PARA EL MANTENIMIENTO DE LA VIA FERREA EN PATIO TALLER SANTA ANITA"/>
    <s v="HUAYCAN UCV A. PROD TALLER Y VIV 22 DE ABRIL "/>
    <x v="2"/>
    <x v="0"/>
    <m/>
    <x v="2"/>
    <d v="2021-08-11T00:00:00"/>
    <x v="2"/>
    <n v="1"/>
    <s v="CJV"/>
    <s v="Secundaria"/>
    <n v="5.2910052910052907E-3"/>
    <n v="40"/>
    <x v="4"/>
    <s v="Ok"/>
    <x v="1"/>
    <s v="OK"/>
    <x v="0"/>
    <x v="0"/>
    <x v="1"/>
    <s v="No Aplica"/>
  </r>
  <r>
    <n v="20556570681"/>
    <x v="62"/>
    <x v="29"/>
    <x v="1103"/>
    <x v="1106"/>
    <x v="1061"/>
    <n v="1"/>
    <x v="201"/>
    <s v="SUBCONTRATO DE MOVIMIENTO DE TIERRAS Y OBRAS CIVILES PARA 3ERA VIA &quot;PARQUE MURILLO&quot;"/>
    <s v="JR. JUNIN 134 DPTO. 302E "/>
    <x v="111"/>
    <x v="0"/>
    <m/>
    <x v="5"/>
    <d v="2019-04-01T00:00:00"/>
    <x v="0"/>
    <n v="3"/>
    <s v="CJV"/>
    <s v="Secundaria"/>
    <n v="5.2910052910052907E-3"/>
    <n v="44"/>
    <x v="0"/>
    <s v="Ok"/>
    <x v="0"/>
    <s v="OK"/>
    <x v="0"/>
    <x v="0"/>
    <x v="1"/>
    <s v="No Aplica"/>
  </r>
  <r>
    <n v="20556570681"/>
    <x v="41"/>
    <x v="29"/>
    <x v="1104"/>
    <x v="1107"/>
    <x v="1062"/>
    <n v="1"/>
    <x v="202"/>
    <s v="SUBCONTRATO DE MOVIMIENTO DE TIERRAS Y OBRAS CIVILES PARA 3ERA VIA &quot;PARQUE MURILLO&quot;"/>
    <s v="AV. HUAROCHIRI 182"/>
    <x v="2"/>
    <x v="1"/>
    <m/>
    <x v="5"/>
    <d v="2021-03-25T00:00:00"/>
    <x v="0"/>
    <n v="1"/>
    <s v="CJV"/>
    <s v="Principal"/>
    <n v="5.2910052910052907E-3"/>
    <n v="36"/>
    <x v="4"/>
    <s v="Ok"/>
    <x v="1"/>
    <s v="OK"/>
    <x v="0"/>
    <x v="0"/>
    <x v="1"/>
    <s v="No Aplica"/>
  </r>
  <r>
    <n v="20556570681"/>
    <x v="62"/>
    <x v="29"/>
    <x v="1105"/>
    <x v="1108"/>
    <x v="858"/>
    <n v="1"/>
    <x v="84"/>
    <s v="SUBCONTRATO DE MOVIMIENTO DE TIERRAS Y OBRAS CIVILES PARA 3ERA VIA &quot;PARQUE MURILLO&quot;"/>
    <s v="MZ N LOTE 9  URB. SAN ILDEFONSO III"/>
    <x v="5"/>
    <x v="0"/>
    <m/>
    <x v="2"/>
    <d v="2021-04-29T00:00:00"/>
    <x v="0"/>
    <n v="1"/>
    <s v="CJV"/>
    <s v="Secundaria"/>
    <n v="5.2910052910052907E-3"/>
    <n v="31"/>
    <x v="3"/>
    <s v="Ok"/>
    <x v="0"/>
    <s v="OK"/>
    <x v="0"/>
    <x v="0"/>
    <x v="1"/>
    <s v="No Aplica"/>
  </r>
  <r>
    <n v="20556570681"/>
    <x v="62"/>
    <x v="29"/>
    <x v="1106"/>
    <x v="1109"/>
    <x v="1063"/>
    <n v="1"/>
    <x v="27"/>
    <s v="SUBCONTRATO PARA EL MANTENIMIENTO DE LA VIA FERREA EN PATIO TALLER SANTA ANITA"/>
    <s v="AV. LIMA S/N"/>
    <x v="5"/>
    <x v="0"/>
    <m/>
    <x v="2"/>
    <d v="2022-11-30T00:00:00"/>
    <x v="0"/>
    <n v="1"/>
    <s v="CJV"/>
    <s v="Secundaria"/>
    <n v="5.2910052910052907E-3"/>
    <n v="28"/>
    <x v="3"/>
    <s v="Ok"/>
    <x v="0"/>
    <s v="OK"/>
    <x v="0"/>
    <x v="0"/>
    <x v="1"/>
    <s v="No Aplica"/>
  </r>
  <r>
    <n v="20603639520"/>
    <x v="41"/>
    <x v="29"/>
    <x v="1107"/>
    <x v="1110"/>
    <x v="1064"/>
    <n v="2"/>
    <x v="203"/>
    <s v="MOVIMIENTO DE TIERRAS Y OBRAS CIVILES PARA LA ESTACIÓN E-11 “PARQUE MURILLO, ETAPA 2”."/>
    <s v="AV.SAN MARTIN 866"/>
    <x v="168"/>
    <x v="0"/>
    <m/>
    <x v="2"/>
    <d v="2023-01-02T00:00:00"/>
    <x v="0"/>
    <n v="4"/>
    <s v="CJV"/>
    <s v="Principal"/>
    <n v="5.2910052910052907E-3"/>
    <n v="29"/>
    <x v="3"/>
    <s v="Ok"/>
    <x v="0"/>
    <s v="OK"/>
    <x v="0"/>
    <x v="0"/>
    <x v="1"/>
    <s v="No Aplica"/>
  </r>
  <r>
    <n v="20603639520"/>
    <x v="41"/>
    <x v="29"/>
    <x v="1108"/>
    <x v="1111"/>
    <x v="1065"/>
    <n v="1"/>
    <x v="38"/>
    <s v="SUBCONTRATO DE MOVIMIENTO DE TIERRAS Y OBRAS CIVILES PARA 3ERA VIA &quot;PARQUE MURILLO&quot;"/>
    <s v="LOS ARTESANOS 295 3RA ETAPA"/>
    <x v="15"/>
    <x v="0"/>
    <m/>
    <x v="2"/>
    <d v="2023-01-16T00:00:00"/>
    <x v="0"/>
    <n v="1"/>
    <s v="CJV"/>
    <s v="Principal"/>
    <n v="5.2910052910052907E-3"/>
    <n v="56"/>
    <x v="5"/>
    <s v="Ok"/>
    <x v="0"/>
    <s v="OK"/>
    <x v="0"/>
    <x v="0"/>
    <x v="1"/>
    <s v="No Aplica"/>
  </r>
  <r>
    <n v="20603639520"/>
    <x v="41"/>
    <x v="29"/>
    <x v="1109"/>
    <x v="1112"/>
    <x v="1066"/>
    <n v="2"/>
    <x v="42"/>
    <s v="SUBCONTRATO PARA EL MANTENIMIENTO DE LA VIA FERREA EN PATIO TALLER SANTA ANITA"/>
    <s v="AV. CANADA 2069 DPTO.29 URB. LIMA TAMBO NORTE"/>
    <x v="81"/>
    <x v="0"/>
    <m/>
    <x v="2"/>
    <d v="2023-02-06T00:00:00"/>
    <x v="0"/>
    <n v="4"/>
    <s v="CJV"/>
    <s v="Principal"/>
    <n v="5.2910052910052907E-3"/>
    <n v="31"/>
    <x v="3"/>
    <s v="Ok"/>
    <x v="5"/>
    <s v="OK"/>
    <x v="0"/>
    <x v="0"/>
    <x v="1"/>
    <s v="No Aplica"/>
  </r>
  <r>
    <n v="20603639520"/>
    <x v="41"/>
    <x v="29"/>
    <x v="1110"/>
    <x v="1113"/>
    <x v="1067"/>
    <n v="2"/>
    <x v="66"/>
    <s v="SUBCONTRATO DE MOVIMIENTO DE TIERRAS Y OBRAS CIVILES PARA 3ERA VIA &quot;PARQUE MURILLO&quot;"/>
    <s v="ASENT.H LOS JAZMINES MZ.A LT.08"/>
    <x v="3"/>
    <x v="0"/>
    <m/>
    <x v="2"/>
    <d v="2023-02-07T00:00:00"/>
    <x v="0"/>
    <n v="4"/>
    <s v="CJV"/>
    <s v="Principal"/>
    <n v="5.2910052910052907E-3"/>
    <n v="33"/>
    <x v="4"/>
    <s v="Ok"/>
    <x v="0"/>
    <s v="OK"/>
    <x v="0"/>
    <x v="0"/>
    <x v="1"/>
    <s v="No Aplica"/>
  </r>
  <r>
    <n v="20603639520"/>
    <x v="41"/>
    <x v="29"/>
    <x v="1111"/>
    <x v="1114"/>
    <x v="1068"/>
    <n v="2"/>
    <x v="66"/>
    <s v="SUBCONTRATO PARA EL MANTENIMIENTO DE LA VIA FERREA EN PATIO TALLER SANTA ANITA"/>
    <s v="PSJ. LOS CLAVELES SANTA ROSA MZ. C LT. 06"/>
    <x v="2"/>
    <x v="0"/>
    <m/>
    <x v="2"/>
    <d v="2023-02-09T00:00:00"/>
    <x v="0"/>
    <n v="4"/>
    <s v="CJV"/>
    <s v="Principal"/>
    <n v="5.2910052910052907E-3"/>
    <n v="34"/>
    <x v="4"/>
    <s v="Ok"/>
    <x v="1"/>
    <s v="OK"/>
    <x v="0"/>
    <x v="0"/>
    <x v="1"/>
    <s v="No Aplica"/>
  </r>
  <r>
    <n v="20603639520"/>
    <x v="41"/>
    <x v="29"/>
    <x v="1112"/>
    <x v="1115"/>
    <x v="1069"/>
    <n v="2"/>
    <x v="66"/>
    <s v="SUBCONTRATO DE MOVIMIENTO DE TIERRAS Y OBRAS CIVILES PARA 3ERA VIA &quot;PARQUE MURILLO&quot;"/>
    <s v="JR LOS CHANCAS 524 DPTO 35"/>
    <x v="70"/>
    <x v="0"/>
    <m/>
    <x v="2"/>
    <d v="2023-02-09T00:00:00"/>
    <x v="0"/>
    <n v="4"/>
    <s v="CJV"/>
    <s v="Principal"/>
    <n v="5.2910052910052907E-3"/>
    <n v="43"/>
    <x v="0"/>
    <s v="Ok"/>
    <x v="7"/>
    <s v="OK"/>
    <x v="0"/>
    <x v="0"/>
    <x v="1"/>
    <s v="No Aplica"/>
  </r>
  <r>
    <n v="20603639520"/>
    <x v="41"/>
    <x v="29"/>
    <x v="1113"/>
    <x v="1116"/>
    <x v="1070"/>
    <n v="2"/>
    <x v="66"/>
    <s v="MOVIMIENTO DE TIERRAS Y OBRAS CIVILES PARA LA ESTACIÓN E-11 “PARQUE MURILLO, ETAPA 2”."/>
    <s v="CALLE LAS AGATAS MZ.X2 LT.8A C.P H DE MANCHAY SECT PEDREGAL"/>
    <x v="28"/>
    <x v="0"/>
    <m/>
    <x v="2"/>
    <d v="2023-02-09T00:00:00"/>
    <x v="0"/>
    <n v="4"/>
    <s v="CJV"/>
    <s v="Principal"/>
    <n v="5.2910052910052907E-3"/>
    <n v="39"/>
    <x v="4"/>
    <s v="Ok"/>
    <x v="0"/>
    <s v="OK"/>
    <x v="0"/>
    <x v="0"/>
    <x v="1"/>
    <s v="No Aplica"/>
  </r>
  <r>
    <n v="20603639520"/>
    <x v="41"/>
    <x v="29"/>
    <x v="1114"/>
    <x v="1117"/>
    <x v="1071"/>
    <n v="2"/>
    <x v="41"/>
    <s v="SUBCONTRATO PARA EL MANTENIMIENTO DE LA VIA FERREA EN PATIO TALLER SANTA ANITA"/>
    <s v="AV. HUAROCHIRI MZ.O LT.31 DPTO 301 URB.MAYORAZGO IV ETAPA"/>
    <x v="2"/>
    <x v="0"/>
    <m/>
    <x v="2"/>
    <d v="2023-02-15T00:00:00"/>
    <x v="0"/>
    <n v="4"/>
    <s v="CJV"/>
    <s v="Principal"/>
    <n v="5.2910052910052907E-3"/>
    <n v="43"/>
    <x v="0"/>
    <s v="Ok"/>
    <x v="1"/>
    <s v="OK"/>
    <x v="0"/>
    <x v="0"/>
    <x v="1"/>
    <s v="No Aplica"/>
  </r>
  <r>
    <n v="20603639520"/>
    <x v="41"/>
    <x v="29"/>
    <x v="1115"/>
    <x v="1118"/>
    <x v="1072"/>
    <n v="1"/>
    <x v="156"/>
    <s v="SUBCONTRATO DE MOVIMIENTO DE TIERRAS Y OBRAS CIVILES PARA 3ERA VIA &quot;PARQUE MURILLO&quot;"/>
    <s v="URB SOL DEL ICA LOS PORTALES 10 ET C07"/>
    <x v="135"/>
    <x v="0"/>
    <m/>
    <x v="2"/>
    <d v="2023-04-03T00:00:00"/>
    <x v="0"/>
    <n v="1"/>
    <s v="CJV"/>
    <s v="Principal"/>
    <n v="5.2910052910052907E-3"/>
    <n v="32"/>
    <x v="4"/>
    <s v="Ok"/>
    <x v="0"/>
    <s v="OK"/>
    <x v="0"/>
    <x v="0"/>
    <x v="1"/>
    <s v="No Aplica"/>
  </r>
  <r>
    <n v="20550520002"/>
    <x v="48"/>
    <x v="29"/>
    <x v="1116"/>
    <x v="1119"/>
    <x v="1073"/>
    <n v="1"/>
    <x v="204"/>
    <s v="SUBCONTRATO DE MOVIMIENTO DE TIERRAS Y OBRAS CIVILES PARA 3ERA VIA &quot;PARQUE MURILLO&quot;"/>
    <s v="MZ I LT 23 3RA ETAPA PACHACAMAC"/>
    <x v="45"/>
    <x v="0"/>
    <m/>
    <x v="2"/>
    <d v="2023-05-03T00:00:00"/>
    <x v="0"/>
    <n v="1"/>
    <s v="CJV"/>
    <s v="Secundaria"/>
    <n v="5.2910052910052907E-3"/>
    <n v="37"/>
    <x v="4"/>
    <s v="Ok"/>
    <x v="0"/>
    <s v="OK"/>
    <x v="0"/>
    <x v="0"/>
    <x v="1"/>
    <s v="No Aplica"/>
  </r>
  <r>
    <n v="20550520002"/>
    <x v="41"/>
    <x v="29"/>
    <x v="1117"/>
    <x v="1120"/>
    <x v="1074"/>
    <n v="2"/>
    <x v="5"/>
    <s v="SUBCONTRATO DE MOVIMIENTO DE TIERRAS Y OBRAS CIVILES PARA 3ERA VIA &quot;PARQUE MURILLO&quot;"/>
    <s v="JR SUCCHA 155"/>
    <x v="32"/>
    <x v="0"/>
    <m/>
    <x v="2"/>
    <d v="2023-05-27T00:00:00"/>
    <x v="0"/>
    <n v="4"/>
    <s v="CJV"/>
    <s v="Principal"/>
    <n v="5.2910052910052907E-3"/>
    <n v="32"/>
    <x v="4"/>
    <s v="Ok"/>
    <x v="4"/>
    <s v="OK"/>
    <x v="0"/>
    <x v="0"/>
    <x v="1"/>
    <s v="No Aplica"/>
  </r>
  <r>
    <n v="20603639520"/>
    <x v="41"/>
    <x v="29"/>
    <x v="1118"/>
    <x v="1121"/>
    <x v="1075"/>
    <n v="2"/>
    <x v="15"/>
    <s v="SUBCONTRATO DE MOVIMIENTO DE TIERRAS Y OBRAS CIVILES PARA 3ERA VIA &quot;PARQUE MURILLO&quot;"/>
    <s v="SECTOR EL PEDREGAL HUERTOS DE MANCANY MZ Z 12 LT 13"/>
    <x v="28"/>
    <x v="0"/>
    <m/>
    <x v="2"/>
    <d v="2023-05-03T00:00:00"/>
    <x v="0"/>
    <n v="4"/>
    <s v="CJV"/>
    <s v="Principal"/>
    <n v="5.2910052910052907E-3"/>
    <n v="27"/>
    <x v="3"/>
    <s v="Ok"/>
    <x v="0"/>
    <s v="OK"/>
    <x v="0"/>
    <x v="0"/>
    <x v="1"/>
    <s v="No Aplica"/>
  </r>
  <r>
    <n v="20603639520"/>
    <x v="41"/>
    <x v="29"/>
    <x v="1119"/>
    <x v="1122"/>
    <x v="1076"/>
    <n v="2"/>
    <x v="42"/>
    <s v="MOVIMIENTO DE TIERRAS Y OBRAS CIVILES PARA LA ESTACIÓN E-11 “PARQUE MURILLO, ETAPA 2”."/>
    <s v="AV ALAMEDA SUR MZ J12 LT 41 URB LOS CEDROS DE VILLA SECTOR 1 ZONA B"/>
    <x v="18"/>
    <x v="0"/>
    <m/>
    <x v="2"/>
    <d v="2023-05-08T00:00:00"/>
    <x v="0"/>
    <n v="4"/>
    <s v="CJV"/>
    <s v="Principal"/>
    <n v="5.2910052910052907E-3"/>
    <n v="30"/>
    <x v="3"/>
    <s v="Ok"/>
    <x v="0"/>
    <s v="OK"/>
    <x v="0"/>
    <x v="0"/>
    <x v="1"/>
    <s v="No Aplica"/>
  </r>
  <r>
    <n v="20603639520"/>
    <x v="41"/>
    <x v="29"/>
    <x v="1120"/>
    <x v="1123"/>
    <x v="1077"/>
    <n v="2"/>
    <x v="16"/>
    <s v="MOVIMIENTO DE TIERRAS Y OBRAS CIVILES PARA LA ESTACIÓN E-11 “PARQUE MURILLO, ETAPA 2”."/>
    <s v="ASOC DE VIV LAS LADERAS DE JICAMARCA ANEXO 8 CHOSICA MZ S LT 1"/>
    <x v="33"/>
    <x v="0"/>
    <m/>
    <x v="2"/>
    <d v="2023-05-29T00:00:00"/>
    <x v="0"/>
    <n v="4"/>
    <s v="CJV"/>
    <s v="Principal"/>
    <n v="5.2910052910052907E-3"/>
    <n v="45"/>
    <x v="0"/>
    <s v="Ok"/>
    <x v="0"/>
    <s v="OK"/>
    <x v="0"/>
    <x v="0"/>
    <x v="1"/>
    <s v="No Aplica"/>
  </r>
  <r>
    <n v="20603639520"/>
    <x v="41"/>
    <x v="29"/>
    <x v="1121"/>
    <x v="1124"/>
    <x v="1078"/>
    <n v="2"/>
    <x v="205"/>
    <s v="SUBCONTRATO DE MOVIMIENTO DE TIERRAS Y OBRAS CIVILES PARA 3ERA VIA &quot;PARQUE MURILLO&quot;"/>
    <s v="CONJ HAB J.C.TELLO BLOCK 6 DPTO 204"/>
    <x v="44"/>
    <x v="0"/>
    <m/>
    <x v="2"/>
    <d v="2023-05-03T00:00:00"/>
    <x v="0"/>
    <n v="4"/>
    <s v="CJV"/>
    <s v="Principal"/>
    <n v="5.2910052910052907E-3"/>
    <n v="34"/>
    <x v="4"/>
    <s v="Ok"/>
    <x v="0"/>
    <s v="OK"/>
    <x v="0"/>
    <x v="0"/>
    <x v="1"/>
    <s v="No Aplica"/>
  </r>
  <r>
    <n v="20603639520"/>
    <x v="41"/>
    <x v="29"/>
    <x v="1122"/>
    <x v="1125"/>
    <x v="1079"/>
    <n v="2"/>
    <x v="16"/>
    <s v="MOVIMIENTO DE TIERRAS Y OBRAS CIVILES PARA LA ESTACIÓN E-11 “PARQUE MURILLO, ETAPA 2”."/>
    <s v="COOP VIV LOS CHANCAS DE ANDAHUAYLAS MZ JB LT 32 I ETAPA"/>
    <x v="63"/>
    <x v="0"/>
    <m/>
    <x v="2"/>
    <d v="2023-05-25T00:00:00"/>
    <x v="0"/>
    <n v="4"/>
    <s v="CJV"/>
    <s v="Principal"/>
    <n v="5.2910052910052907E-3"/>
    <n v="46"/>
    <x v="0"/>
    <s v="Ok"/>
    <x v="6"/>
    <s v="OK"/>
    <x v="0"/>
    <x v="0"/>
    <x v="1"/>
    <s v="No Aplica"/>
  </r>
  <r>
    <n v="20603639520"/>
    <x v="41"/>
    <x v="29"/>
    <x v="1123"/>
    <x v="1126"/>
    <x v="1080"/>
    <n v="1"/>
    <x v="41"/>
    <s v="MOVIMIENTO DE TIERRAS Y OBRAS CIVILES PARA LA ESTACIÓN E-11 “PARQUE MURILLO, ETAPA 2”."/>
    <s v="ASOCIACION PRIMERO DE JUNIO MZ 13 LT 8 ZONA II ALTO CAYMA"/>
    <x v="169"/>
    <x v="0"/>
    <m/>
    <x v="2"/>
    <d v="2023-05-03T00:00:00"/>
    <x v="0"/>
    <n v="1"/>
    <s v="CJV"/>
    <s v="Principal"/>
    <n v="5.2910052910052907E-3"/>
    <n v="47"/>
    <x v="0"/>
    <s v="Ok"/>
    <x v="0"/>
    <s v="OK"/>
    <x v="0"/>
    <x v="0"/>
    <x v="1"/>
    <s v="No Aplica"/>
  </r>
  <r>
    <n v="20603639520"/>
    <x v="41"/>
    <x v="29"/>
    <x v="1124"/>
    <x v="1127"/>
    <x v="1081"/>
    <n v="2"/>
    <x v="42"/>
    <s v="MOVIMIENTO DE TIERRAS Y OBRAS CIVILES PARA LA ESTACIÓN E-11 “PARQUE MURILLO, ETAPA 2”."/>
    <s v="CALLE PRINCIPAL 692 CASERIO LA LEGUA"/>
    <x v="170"/>
    <x v="0"/>
    <m/>
    <x v="2"/>
    <d v="2023-05-03T00:00:00"/>
    <x v="0"/>
    <n v="4"/>
    <s v="CJV"/>
    <s v="Principal"/>
    <n v="5.2910052910052907E-3"/>
    <n v="37"/>
    <x v="4"/>
    <s v="Ok"/>
    <x v="0"/>
    <s v="OK"/>
    <x v="0"/>
    <x v="0"/>
    <x v="1"/>
    <s v="No Aplica"/>
  </r>
  <r>
    <n v="20603639520"/>
    <x v="41"/>
    <x v="29"/>
    <x v="1125"/>
    <x v="1128"/>
    <x v="1082"/>
    <n v="2"/>
    <x v="16"/>
    <s v="MOVIMIENTO DE TIERRAS Y OBRAS CIVILES PARA LA ESTACIÓN E-11 “PARQUE MURILLO, ETAPA 2”."/>
    <s v="AV MARIANO PASTOR SEVILLA ASENT H HEROES DE SAN JUAN SECTOR 5 MZ B LT 22"/>
    <x v="21"/>
    <x v="0"/>
    <m/>
    <x v="2"/>
    <d v="2023-05-19T00:00:00"/>
    <x v="0"/>
    <n v="4"/>
    <s v="CJV"/>
    <s v="Principal"/>
    <n v="5.2910052910052907E-3"/>
    <n v="43"/>
    <x v="0"/>
    <s v="Ok"/>
    <x v="0"/>
    <s v="OK"/>
    <x v="0"/>
    <x v="0"/>
    <x v="1"/>
    <s v="No Aplica"/>
  </r>
  <r>
    <n v="20603639520"/>
    <x v="41"/>
    <x v="29"/>
    <x v="1126"/>
    <x v="1129"/>
    <x v="1083"/>
    <n v="2"/>
    <x v="16"/>
    <s v="MOVIMIENTO DE TIERRAS Y OBRAS CIVILES PARA LA ESTACIÓN E-11 “PARQUE MURILLO, ETAPA 2”."/>
    <s v="AV RAMON CASTILLA DE CHILCA MZ 80 LT 44"/>
    <x v="171"/>
    <x v="0"/>
    <m/>
    <x v="2"/>
    <d v="2023-05-22T00:00:00"/>
    <x v="0"/>
    <n v="4"/>
    <s v="CJV"/>
    <s v="Principal"/>
    <n v="5.2910052910052907E-3"/>
    <n v="32"/>
    <x v="4"/>
    <s v="Ok"/>
    <x v="0"/>
    <s v="OK"/>
    <x v="0"/>
    <x v="0"/>
    <x v="1"/>
    <s v="No Aplica"/>
  </r>
  <r>
    <n v="20603639520"/>
    <x v="41"/>
    <x v="29"/>
    <x v="1127"/>
    <x v="1130"/>
    <x v="1084"/>
    <n v="2"/>
    <x v="16"/>
    <s v="MOVIMIENTO DE TIERRAS Y OBRAS CIVILES PARA LA ESTACIÓN E-11 “PARQUE MURILLO, ETAPA 2”."/>
    <s v="PS SIN NOMBRE MZ N LT 2 AH JC MARIATEGUI AMPL W3"/>
    <x v="3"/>
    <x v="0"/>
    <m/>
    <x v="2"/>
    <d v="2023-05-19T00:00:00"/>
    <x v="0"/>
    <n v="4"/>
    <s v="CJV"/>
    <s v="Principal"/>
    <n v="5.2910052910052907E-3"/>
    <n v="39"/>
    <x v="4"/>
    <s v="Ok"/>
    <x v="0"/>
    <s v="OK"/>
    <x v="0"/>
    <x v="0"/>
    <x v="1"/>
    <s v="No Aplica"/>
  </r>
  <r>
    <n v="20603639520"/>
    <x v="41"/>
    <x v="29"/>
    <x v="1128"/>
    <x v="1131"/>
    <x v="1085"/>
    <n v="2"/>
    <x v="42"/>
    <s v="MOVIMIENTO DE TIERRAS Y OBRAS CIVILES PARA LA ESTACIÓN E-11 “PARQUE MURILLO, ETAPA 2”."/>
    <s v="PP JJ SANTA ROSITA MZ 7 LT 1"/>
    <x v="172"/>
    <x v="0"/>
    <m/>
    <x v="2"/>
    <d v="2023-05-08T00:00:00"/>
    <x v="0"/>
    <n v="4"/>
    <s v="CJV"/>
    <s v="Principal"/>
    <n v="5.2910052910052907E-3"/>
    <n v="50"/>
    <x v="5"/>
    <s v="Ok"/>
    <x v="0"/>
    <s v="OK"/>
    <x v="0"/>
    <x v="0"/>
    <x v="1"/>
    <s v="No Aplica"/>
  </r>
  <r>
    <n v="20603639520"/>
    <x v="41"/>
    <x v="29"/>
    <x v="1129"/>
    <x v="1132"/>
    <x v="1086"/>
    <n v="2"/>
    <x v="5"/>
    <s v="MOVIMIENTO DE TIERRAS Y OBRAS CIVILES PARA LA ESTACIÓN E-11 “PARQUE MURILLO, ETAPA 2”."/>
    <s v="JR PILCOMAYO 719 DPTO 504"/>
    <x v="32"/>
    <x v="0"/>
    <m/>
    <x v="2"/>
    <d v="2023-05-13T00:00:00"/>
    <x v="0"/>
    <n v="4"/>
    <s v="CJV"/>
    <s v="Principal"/>
    <n v="5.2910052910052907E-3"/>
    <n v="36"/>
    <x v="4"/>
    <s v="Ok"/>
    <x v="4"/>
    <s v="OK"/>
    <x v="0"/>
    <x v="0"/>
    <x v="1"/>
    <s v="No Aplica"/>
  </r>
  <r>
    <n v="20603639520"/>
    <x v="41"/>
    <x v="29"/>
    <x v="1130"/>
    <x v="1133"/>
    <x v="1087"/>
    <n v="2"/>
    <x v="42"/>
    <s v="MOVIMIENTO DE TIERRAS Y OBRAS CIVILES PARA LA ESTACIÓN E-11 “PARQUE MURILLO, ETAPA 2”."/>
    <s v="MZ. T LT 6 ASENT H. 6 DE AGOSTO"/>
    <x v="46"/>
    <x v="0"/>
    <m/>
    <x v="2"/>
    <d v="2023-05-15T00:00:00"/>
    <x v="0"/>
    <n v="4"/>
    <s v="CJV"/>
    <s v="Principal"/>
    <n v="5.2910052910052907E-3"/>
    <n v="40"/>
    <x v="4"/>
    <s v="Ok"/>
    <x v="0"/>
    <s v="OK"/>
    <x v="0"/>
    <x v="0"/>
    <x v="1"/>
    <s v="No Aplica"/>
  </r>
  <r>
    <n v="20603639520"/>
    <x v="41"/>
    <x v="29"/>
    <x v="1131"/>
    <x v="1134"/>
    <x v="1088"/>
    <n v="2"/>
    <x v="42"/>
    <s v="SUBCONTRATO DE MOVIMIENTO DE TIERRAS Y OBRAS CIVILES PARA 3ERA VIA &quot;PARQUE MURILLO&quot;"/>
    <s v="ASENT. H CIUDAD DE GOSEN MZF LT. 07"/>
    <x v="6"/>
    <x v="0"/>
    <m/>
    <x v="2"/>
    <d v="2023-05-15T00:00:00"/>
    <x v="0"/>
    <n v="4"/>
    <s v="CJV"/>
    <s v="Principal"/>
    <n v="5.2910052910052907E-3"/>
    <n v="49"/>
    <x v="0"/>
    <s v="Ok"/>
    <x v="0"/>
    <s v="OK"/>
    <x v="0"/>
    <x v="0"/>
    <x v="1"/>
    <s v="No Aplica"/>
  </r>
  <r>
    <n v="20603639520"/>
    <x v="41"/>
    <x v="29"/>
    <x v="1132"/>
    <x v="1135"/>
    <x v="1089"/>
    <n v="2"/>
    <x v="42"/>
    <s v="SUBCONTRATO DE MOVIMIENTO DE TIERRAS Y OBRAS CIVILES PARA 3ERA VIA &quot;PARQUE MURILLO&quot;"/>
    <s v="CALLE RIO HULLAGA 487 URB CANTO REY"/>
    <x v="3"/>
    <x v="0"/>
    <m/>
    <x v="2"/>
    <d v="2023-05-15T00:00:00"/>
    <x v="0"/>
    <n v="4"/>
    <s v="CJV"/>
    <s v="Principal"/>
    <n v="5.2910052910052907E-3"/>
    <n v="35"/>
    <x v="4"/>
    <s v="Ok"/>
    <x v="0"/>
    <s v="OK"/>
    <x v="0"/>
    <x v="0"/>
    <x v="1"/>
    <s v="No Aplica"/>
  </r>
  <r>
    <n v="20603639520"/>
    <x v="41"/>
    <x v="29"/>
    <x v="1133"/>
    <x v="1136"/>
    <x v="1090"/>
    <n v="2"/>
    <x v="16"/>
    <s v="MOVIMIENTO DE TIERRAS Y OBRAS CIVILES PARA LA ESTACIÓN E-11 “PARQUE MURILLO, ETAPA 2”."/>
    <s v="MZ E LOTE 3 PJ NUEVA ESPRANZA"/>
    <x v="6"/>
    <x v="0"/>
    <m/>
    <x v="2"/>
    <d v="2023-05-25T00:00:00"/>
    <x v="0"/>
    <n v="4"/>
    <s v="CJV"/>
    <s v="Principal"/>
    <n v="5.2910052910052907E-3"/>
    <n v="39"/>
    <x v="4"/>
    <s v="Ok"/>
    <x v="0"/>
    <s v="OK"/>
    <x v="0"/>
    <x v="0"/>
    <x v="1"/>
    <s v="No Aplica"/>
  </r>
  <r>
    <n v="20603639520"/>
    <x v="48"/>
    <x v="29"/>
    <x v="1134"/>
    <x v="1137"/>
    <x v="1091"/>
    <n v="1"/>
    <x v="164"/>
    <s v="MOVIMIENTO DE TIERRAS Y OBRAS CIVILES PARA LA ESTACIÓN E-11 “PARQUE MURILLO, ETAPA 2”."/>
    <s v="CALLE BRONSINO 429 URB SAN BORJA"/>
    <x v="0"/>
    <x v="0"/>
    <m/>
    <x v="2"/>
    <d v="2023-05-29T00:00:00"/>
    <x v="0"/>
    <n v="4"/>
    <s v="CJV"/>
    <s v="Secundaria"/>
    <n v="5.2910052910052907E-3"/>
    <n v="23"/>
    <x v="1"/>
    <s v="Ok"/>
    <x v="0"/>
    <s v="OK"/>
    <x v="0"/>
    <x v="0"/>
    <x v="1"/>
    <s v="No Aplica"/>
  </r>
  <r>
    <n v="20603639520"/>
    <x v="41"/>
    <x v="29"/>
    <x v="1135"/>
    <x v="1138"/>
    <x v="1092"/>
    <n v="2"/>
    <x v="5"/>
    <s v="SUBCONTRATO PARA EL MANTENIMIENTO DE LA VIA FERREA EN PATIO TALLER SANTA ANITA"/>
    <s v="AV. SANTA ROSA MZ D LOTE 1 ASOC. 23 DE SETIEMBRE"/>
    <x v="63"/>
    <x v="0"/>
    <m/>
    <x v="2"/>
    <d v="2023-05-10T00:00:00"/>
    <x v="0"/>
    <n v="4"/>
    <s v="CJV"/>
    <s v="Principal"/>
    <n v="5.2910052910052907E-3"/>
    <n v="47"/>
    <x v="0"/>
    <s v="Ok"/>
    <x v="6"/>
    <s v="OK"/>
    <x v="0"/>
    <x v="0"/>
    <x v="1"/>
    <s v="No Aplica"/>
  </r>
  <r>
    <n v="20603639520"/>
    <x v="41"/>
    <x v="29"/>
    <x v="1136"/>
    <x v="1139"/>
    <x v="726"/>
    <n v="2"/>
    <x v="2"/>
    <s v="SUBCONTRATO PARA EL MANTENIMIENTO DE LA VIA FERREA EN PATIO TALLER SANTA ANITA"/>
    <s v="CENTRO POBLADO MARPA MZ 8 LT 12"/>
    <x v="173"/>
    <x v="0"/>
    <m/>
    <x v="2"/>
    <d v="2023-05-10T00:00:00"/>
    <x v="0"/>
    <n v="4"/>
    <s v="CJV"/>
    <s v="Principal"/>
    <n v="5.2910052910052907E-3"/>
    <n v="26"/>
    <x v="3"/>
    <s v="Ok"/>
    <x v="0"/>
    <s v="OK"/>
    <x v="0"/>
    <x v="0"/>
    <x v="1"/>
    <s v="No Aplica"/>
  </r>
  <r>
    <n v="20603639520"/>
    <x v="41"/>
    <x v="29"/>
    <x v="1137"/>
    <x v="1140"/>
    <x v="1093"/>
    <n v="2"/>
    <x v="42"/>
    <s v="MOVIMIENTO DE TIERRAS Y OBRAS CIVILES PARA LA ESTACIÓN E-11 “PARQUE MURILLO, ETAPA 2”."/>
    <s v="CALLE MARCA 121 PARQUE NARANJAL"/>
    <x v="11"/>
    <x v="0"/>
    <m/>
    <x v="5"/>
    <d v="2023-05-31T00:00:00"/>
    <x v="0"/>
    <n v="4"/>
    <s v="CJV"/>
    <s v="Principal"/>
    <n v="5.2910052910052907E-3"/>
    <n v="34"/>
    <x v="4"/>
    <s v="Ok"/>
    <x v="0"/>
    <s v="OK"/>
    <x v="0"/>
    <x v="0"/>
    <x v="1"/>
    <s v="No Aplica"/>
  </r>
  <r>
    <n v="20603639520"/>
    <x v="41"/>
    <x v="29"/>
    <x v="1138"/>
    <x v="1141"/>
    <x v="1094"/>
    <n v="2"/>
    <x v="42"/>
    <s v="SUBCONTRATO DE MOVIMIENTO DE TIERRAS Y OBRAS CIVILES PARA 3ERA VIA &quot;PARQUE MURILLO&quot;"/>
    <s v="CASERIO CORRALCUCHO"/>
    <x v="174"/>
    <x v="0"/>
    <m/>
    <x v="2"/>
    <d v="2023-06-12T00:00:00"/>
    <x v="0"/>
    <n v="4"/>
    <s v="CJV"/>
    <s v="Principal"/>
    <n v="5.2910052910052907E-3"/>
    <n v="27"/>
    <x v="3"/>
    <s v="Ok"/>
    <x v="0"/>
    <s v="OK"/>
    <x v="0"/>
    <x v="0"/>
    <x v="1"/>
    <s v="No Aplica"/>
  </r>
  <r>
    <n v="20603639520"/>
    <x v="41"/>
    <x v="29"/>
    <x v="1139"/>
    <x v="1142"/>
    <x v="1095"/>
    <n v="2"/>
    <x v="16"/>
    <s v="MOVIMIENTO DE TIERRAS Y OBRAS CIVILES PARA LA ESTACIÓN E-11 “PARQUE MURILLO, ETAPA 2”."/>
    <s v="ASENT.H PROY.INT.QUEBRADA DEL NEVO HORIZONTE MZ.A LT.32"/>
    <x v="45"/>
    <x v="0"/>
    <m/>
    <x v="2"/>
    <d v="2023-06-12T00:00:00"/>
    <x v="0"/>
    <n v="4"/>
    <s v="CJV"/>
    <s v="Principal"/>
    <n v="5.2910052910052907E-3"/>
    <n v="31"/>
    <x v="3"/>
    <s v="Ok"/>
    <x v="0"/>
    <s v="OK"/>
    <x v="0"/>
    <x v="0"/>
    <x v="1"/>
    <s v="No Aplica"/>
  </r>
  <r>
    <n v="20603639520"/>
    <x v="41"/>
    <x v="29"/>
    <x v="1140"/>
    <x v="1143"/>
    <x v="1096"/>
    <n v="2"/>
    <x v="42"/>
    <s v="SUBCONTRATO DE MOVIMIENTO DE TIERRAS Y OBRAS CIVILES PARA 3ERA VIA &quot;PARQUE MURILLO&quot;"/>
    <s v="CAS LA LAGUNA"/>
    <x v="175"/>
    <x v="0"/>
    <m/>
    <x v="2"/>
    <d v="2023-06-12T00:00:00"/>
    <x v="0"/>
    <n v="4"/>
    <s v="CJV"/>
    <s v="Principal"/>
    <n v="5.2910052910052907E-3"/>
    <n v="32"/>
    <x v="4"/>
    <s v="Ok"/>
    <x v="0"/>
    <s v="OK"/>
    <x v="0"/>
    <x v="0"/>
    <x v="1"/>
    <s v="No Aplica"/>
  </r>
  <r>
    <n v="20603639520"/>
    <x v="41"/>
    <x v="29"/>
    <x v="1141"/>
    <x v="1144"/>
    <x v="1097"/>
    <n v="2"/>
    <x v="88"/>
    <s v="MOVIMIENTO DE TIERRAS Y OBRAS CIVILES PARA LA ESTACIÓN E-11 “PARQUE MURILLO, ETAPA 2”."/>
    <s v="CALLE EL MIRADOR MZ 37 LT 03"/>
    <x v="176"/>
    <x v="0"/>
    <m/>
    <x v="2"/>
    <d v="2023-06-12T00:00:00"/>
    <x v="0"/>
    <n v="4"/>
    <s v="CJV"/>
    <s v="Principal"/>
    <n v="5.2910052910052907E-3"/>
    <n v="28"/>
    <x v="3"/>
    <s v="Ok"/>
    <x v="0"/>
    <s v="OK"/>
    <x v="0"/>
    <x v="0"/>
    <x v="1"/>
    <s v="No Aplica"/>
  </r>
  <r>
    <n v="20603639520"/>
    <x v="41"/>
    <x v="29"/>
    <x v="1142"/>
    <x v="1145"/>
    <x v="1098"/>
    <n v="2"/>
    <x v="5"/>
    <s v="MOVIMIENTO DE TIERRAS Y OBRAS CIVILES PARA LA ESTACIÓN E-11 “PARQUE MURILLO, ETAPA 2”."/>
    <s v="YAVARI 266"/>
    <x v="32"/>
    <x v="0"/>
    <m/>
    <x v="2"/>
    <d v="2023-06-12T00:00:00"/>
    <x v="0"/>
    <n v="4"/>
    <s v="CJV"/>
    <s v="Principal"/>
    <n v="5.2910052910052907E-3"/>
    <n v="40"/>
    <x v="4"/>
    <s v="Ok"/>
    <x v="4"/>
    <s v="OK"/>
    <x v="0"/>
    <x v="0"/>
    <x v="1"/>
    <s v="No Aplica"/>
  </r>
  <r>
    <n v="20603639520"/>
    <x v="41"/>
    <x v="29"/>
    <x v="1143"/>
    <x v="1146"/>
    <x v="1099"/>
    <n v="2"/>
    <x v="42"/>
    <s v="SUBCONTRATO DE MOVIMIENTO DE TIERRAS Y OBRAS CIVILES PARA 3ERA VIA &quot;PARQUE MURILLO&quot;"/>
    <s v="CASERIO VALLE GRANDE"/>
    <x v="174"/>
    <x v="0"/>
    <m/>
    <x v="2"/>
    <d v="2023-06-12T00:00:00"/>
    <x v="0"/>
    <n v="4"/>
    <s v="CJV"/>
    <s v="Principal"/>
    <n v="5.2910052910052907E-3"/>
    <n v="30"/>
    <x v="3"/>
    <s v="Ok"/>
    <x v="0"/>
    <s v="OK"/>
    <x v="0"/>
    <x v="0"/>
    <x v="1"/>
    <s v="No Aplica"/>
  </r>
  <r>
    <n v="20603639520"/>
    <x v="41"/>
    <x v="29"/>
    <x v="1144"/>
    <x v="1147"/>
    <x v="1100"/>
    <n v="2"/>
    <x v="15"/>
    <s v="MOVIMIENTO DE TIERRAS Y OBRAS CIVILES PARA LA ESTACIÓN E-11 “PARQUE MURILLO, ETAPA 2”."/>
    <s v="CALLE MISIONERO MANCINI BLOCK B3 DPTO.104 CIUDAD SATELITE STA ROSA"/>
    <x v="31"/>
    <x v="0"/>
    <m/>
    <x v="2"/>
    <d v="2023-06-14T00:00:00"/>
    <x v="0"/>
    <n v="4"/>
    <s v="CJV"/>
    <s v="Principal"/>
    <n v="5.2910052910052907E-3"/>
    <n v="23"/>
    <x v="1"/>
    <s v="Ok"/>
    <x v="2"/>
    <s v="OK"/>
    <x v="0"/>
    <x v="0"/>
    <x v="1"/>
    <s v="No Aplica"/>
  </r>
  <r>
    <n v="20603639520"/>
    <x v="41"/>
    <x v="29"/>
    <x v="1145"/>
    <x v="1148"/>
    <x v="1101"/>
    <n v="2"/>
    <x v="206"/>
    <s v="MOVIMIENTO DE TIERRAS Y OBRAS CIVILES PARA LA ESTACIÓN E-11 “PARQUE MURILLO, ETAPA 2”."/>
    <s v="URB. SAN ILDEFONSO III ETAPA MZ NI LT 03"/>
    <x v="177"/>
    <x v="0"/>
    <m/>
    <x v="2"/>
    <d v="2023-06-17T00:00:00"/>
    <x v="0"/>
    <n v="4"/>
    <s v="CJV"/>
    <s v="Principal"/>
    <n v="5.2910052910052907E-3"/>
    <n v="33"/>
    <x v="4"/>
    <s v="Ok"/>
    <x v="0"/>
    <s v="OK"/>
    <x v="0"/>
    <x v="0"/>
    <x v="1"/>
    <s v="No Aplica"/>
  </r>
  <r>
    <n v="20603639520"/>
    <x v="41"/>
    <x v="29"/>
    <x v="1146"/>
    <x v="1149"/>
    <x v="1102"/>
    <n v="2"/>
    <x v="16"/>
    <s v="MOVIMIENTO DE TIERRAS Y OBRAS CIVILES PARA LA ESTACIÓN E-11 “PARQUE MURILLO, ETAPA 2”."/>
    <s v="ASOC.COMUNIDAD RESID.SAN AGUSTINDE CANIN MZA.LT 13"/>
    <x v="39"/>
    <x v="0"/>
    <m/>
    <x v="2"/>
    <d v="2023-06-26T00:00:00"/>
    <x v="0"/>
    <n v="4"/>
    <s v="CJV"/>
    <s v="Principal"/>
    <n v="5.2910052910052907E-3"/>
    <n v="41"/>
    <x v="0"/>
    <s v="Ok"/>
    <x v="0"/>
    <s v="OK"/>
    <x v="0"/>
    <x v="0"/>
    <x v="1"/>
    <s v="No Aplica"/>
  </r>
  <r>
    <n v="20603639520"/>
    <x v="41"/>
    <x v="29"/>
    <x v="1147"/>
    <x v="1150"/>
    <x v="1103"/>
    <n v="2"/>
    <x v="16"/>
    <s v="MOVIMIENTO DE TIERRAS Y OBRAS CIVILES PARA LA ESTACIÓN E-11 “PARQUE MURILLO, ETAPA 2”."/>
    <s v="CALLE CIRO ALEGRIA S/N MZ E LT10"/>
    <x v="21"/>
    <x v="0"/>
    <m/>
    <x v="2"/>
    <d v="2023-06-26T00:00:00"/>
    <x v="0"/>
    <n v="4"/>
    <s v="CJV"/>
    <s v="Principal"/>
    <n v="5.2910052910052907E-3"/>
    <n v="32"/>
    <x v="4"/>
    <s v="Ok"/>
    <x v="0"/>
    <s v="OK"/>
    <x v="0"/>
    <x v="0"/>
    <x v="1"/>
    <s v="No Aplica"/>
  </r>
  <r>
    <n v="20603639520"/>
    <x v="41"/>
    <x v="29"/>
    <x v="1148"/>
    <x v="1151"/>
    <x v="1104"/>
    <n v="1"/>
    <x v="14"/>
    <s v="SUBCONTRATO DE MOVIMIENTO DE TIERRAS Y OBRAS CIVILES PARA 3ERA VIA &quot;PARQUE MURILLO&quot;"/>
    <s v="CA LOS TULIPANES 692 URB. LA PRIMAVERA"/>
    <x v="23"/>
    <x v="0"/>
    <m/>
    <x v="2"/>
    <d v="2023-06-07T00:00:00"/>
    <x v="0"/>
    <n v="4"/>
    <s v="CJV"/>
    <s v="Principal"/>
    <n v="5.2910052910052907E-3"/>
    <n v="40"/>
    <x v="4"/>
    <s v="Ok"/>
    <x v="3"/>
    <s v="OK"/>
    <x v="0"/>
    <x v="0"/>
    <x v="1"/>
    <s v="No Aplica"/>
  </r>
  <r>
    <n v="20603639520"/>
    <x v="41"/>
    <x v="29"/>
    <x v="1149"/>
    <x v="1152"/>
    <x v="1105"/>
    <n v="2"/>
    <x v="16"/>
    <s v="MOVIMIENTO DE TIERRAS Y OBRAS CIVILES PARA LA ESTACIÓN E-11 “PARQUE MURILLO, ETAPA 2”."/>
    <s v="CALLE CIRO ALEGRIA S/N MZ E LT10"/>
    <x v="21"/>
    <x v="0"/>
    <m/>
    <x v="2"/>
    <d v="2023-07-05T00:00:00"/>
    <x v="0"/>
    <n v="4"/>
    <s v="CJV"/>
    <s v="Principal"/>
    <n v="5.2910052910052907E-3"/>
    <n v="30"/>
    <x v="3"/>
    <s v="Ok"/>
    <x v="0"/>
    <s v="OK"/>
    <x v="0"/>
    <x v="0"/>
    <x v="1"/>
    <s v="No Aplica"/>
  </r>
  <r>
    <n v="20603639520"/>
    <x v="41"/>
    <x v="29"/>
    <x v="1150"/>
    <x v="1153"/>
    <x v="1106"/>
    <n v="1"/>
    <x v="207"/>
    <s v="MOVIMIENTO DE TIERRAS Y OBRAS CIVILES PARA LA ESTACIÓN E-11 “PARQUE MURILLO, ETAPA 2”."/>
    <s v="AV.GENERAL CORDOVA 515 DPTO 302 URB SANTA CRUZ"/>
    <x v="13"/>
    <x v="0"/>
    <m/>
    <x v="2"/>
    <d v="2023-07-01T00:00:00"/>
    <x v="0"/>
    <n v="1"/>
    <s v="CJV"/>
    <s v="Principal"/>
    <n v="5.2910052910052907E-3"/>
    <n v="22"/>
    <x v="1"/>
    <s v="Ok"/>
    <x v="0"/>
    <s v="OK"/>
    <x v="0"/>
    <x v="0"/>
    <x v="1"/>
    <s v="No Aplica"/>
  </r>
  <r>
    <n v="20603639520"/>
    <x v="41"/>
    <x v="29"/>
    <x v="1151"/>
    <x v="1154"/>
    <x v="1107"/>
    <n v="2"/>
    <x v="208"/>
    <s v="MOVIMIENTO DE TIERRAS Y OBRAS CIVILES PARA LA ESTACIÓN E-11 “PARQUE MURILLO, ETAPA 2”."/>
    <s v="CALLE 3.MZ A LT.18"/>
    <x v="2"/>
    <x v="0"/>
    <m/>
    <x v="2"/>
    <d v="2023-07-03T00:00:00"/>
    <x v="0"/>
    <n v="4"/>
    <s v="CJV"/>
    <s v="Principal"/>
    <n v="5.2910052910052907E-3"/>
    <n v="42"/>
    <x v="0"/>
    <s v="Ok"/>
    <x v="1"/>
    <s v="OK"/>
    <x v="0"/>
    <x v="0"/>
    <x v="1"/>
    <s v="No Aplica"/>
  </r>
  <r>
    <n v="20603639520"/>
    <x v="41"/>
    <x v="29"/>
    <x v="1152"/>
    <x v="1155"/>
    <x v="1108"/>
    <n v="2"/>
    <x v="209"/>
    <s v="MOVIMIENTO DE TIERRAS Y OBRAS CIVILES PARA LA ESTACIÓN E-11 “PARQUE MURILLO, ETAPA 2”."/>
    <s v="SECTOR 7 GRUPO 1 MZ.H LT.11"/>
    <x v="34"/>
    <x v="0"/>
    <m/>
    <x v="2"/>
    <d v="2023-07-03T00:00:00"/>
    <x v="0"/>
    <n v="4"/>
    <s v="CJV"/>
    <s v="Principal"/>
    <n v="5.2910052910052907E-3"/>
    <n v="30"/>
    <x v="3"/>
    <s v="Ok"/>
    <x v="0"/>
    <s v="OK"/>
    <x v="0"/>
    <x v="0"/>
    <x v="1"/>
    <s v="No Aplica"/>
  </r>
  <r>
    <n v="20603639520"/>
    <x v="41"/>
    <x v="29"/>
    <x v="1153"/>
    <x v="1156"/>
    <x v="1109"/>
    <n v="2"/>
    <x v="210"/>
    <s v="MOVIMIENTO DE TIERRAS Y OBRAS CIVILES PARA LA ESTACIÓN E-11 “PARQUE MURILLO, ETAPA 2”."/>
    <s v="AV AUGUSTO B LEGUIA 1169 "/>
    <x v="178"/>
    <x v="0"/>
    <m/>
    <x v="2"/>
    <d v="2023-07-24T00:00:00"/>
    <x v="0"/>
    <n v="4"/>
    <s v="CJV"/>
    <s v="Principal"/>
    <n v="5.2910052910052907E-3"/>
    <n v="30"/>
    <x v="3"/>
    <s v="Ok"/>
    <x v="0"/>
    <s v="OK"/>
    <x v="0"/>
    <x v="0"/>
    <x v="1"/>
    <s v="No Aplica"/>
  </r>
  <r>
    <n v="20603639520"/>
    <x v="41"/>
    <x v="29"/>
    <x v="1154"/>
    <x v="1157"/>
    <x v="1110"/>
    <n v="2"/>
    <x v="211"/>
    <s v="MOVIMIENTO DE TIERRAS Y OBRAS CIVILES PARA LA ESTACIÓN E-11 “PARQUE MURILLO, ETAPA 2”."/>
    <s v="ASOC LA CONCORDIA MZ B LT 8B"/>
    <x v="45"/>
    <x v="0"/>
    <m/>
    <x v="2"/>
    <d v="2023-07-27T00:00:00"/>
    <x v="0"/>
    <n v="4"/>
    <s v="CJV"/>
    <s v="Principal"/>
    <n v="5.2910052910052907E-3"/>
    <n v="28"/>
    <x v="3"/>
    <s v="Ok"/>
    <x v="0"/>
    <s v="OK"/>
    <x v="0"/>
    <x v="0"/>
    <x v="1"/>
    <s v="No Aplica"/>
  </r>
  <r>
    <n v="20603639520"/>
    <x v="41"/>
    <x v="29"/>
    <x v="1155"/>
    <x v="1158"/>
    <x v="1111"/>
    <n v="2"/>
    <x v="5"/>
    <s v="MOVIMIENTO DE TIERRAS Y OBRAS CIVILES PARA LA ESTACIÓN E-11 “PARQUE MURILLO, ETAPA 2”."/>
    <s v="2 DE MAYO 1422 P.J NUEVA ESPERANZA "/>
    <x v="6"/>
    <x v="0"/>
    <m/>
    <x v="2"/>
    <d v="2023-08-07T00:00:00"/>
    <x v="0"/>
    <n v="4"/>
    <s v="CJV"/>
    <s v="Principal"/>
    <n v="5.2910052910052907E-3"/>
    <n v="26"/>
    <x v="3"/>
    <s v="Ok"/>
    <x v="0"/>
    <s v="OK"/>
    <x v="0"/>
    <x v="0"/>
    <x v="1"/>
    <s v="8-2023"/>
  </r>
  <r>
    <n v="20603639520"/>
    <x v="41"/>
    <x v="29"/>
    <x v="1156"/>
    <x v="1159"/>
    <x v="1112"/>
    <n v="2"/>
    <x v="42"/>
    <s v="MOVIMIENTO DE TIERRAS Y OBRAS CIVILES PARA LA ESTACIÓN E-11 “PARQUE MURILLO, ETAPA 2”."/>
    <s v="AA.HH JAVIER PEREZ DE CUELLAR MZ A LT 2"/>
    <x v="3"/>
    <x v="0"/>
    <m/>
    <x v="2"/>
    <d v="2023-08-07T00:00:00"/>
    <x v="0"/>
    <n v="4"/>
    <s v="CJV"/>
    <s v="Principal"/>
    <n v="5.2910052910052907E-3"/>
    <n v="28"/>
    <x v="3"/>
    <s v="Ok"/>
    <x v="0"/>
    <s v="OK"/>
    <x v="0"/>
    <x v="0"/>
    <x v="1"/>
    <s v="8-2023"/>
  </r>
  <r>
    <n v="20603639520"/>
    <x v="41"/>
    <x v="29"/>
    <x v="1157"/>
    <x v="1160"/>
    <x v="1113"/>
    <n v="2"/>
    <x v="5"/>
    <s v="MOVIMIENTO DE TIERRAS Y OBRAS CIVILES PARA LA ESTACIÓN E-11 “PARQUE MURILLO, ETAPA 2”."/>
    <s v="PSJE 2 NRO 123 URB NOSIGLIA"/>
    <x v="32"/>
    <x v="0"/>
    <m/>
    <x v="2"/>
    <d v="2023-08-14T00:00:00"/>
    <x v="0"/>
    <n v="4"/>
    <s v="CJV"/>
    <s v="Principal"/>
    <n v="5.2910052910052907E-3"/>
    <n v="19"/>
    <x v="1"/>
    <s v="Ok"/>
    <x v="4"/>
    <s v="OK"/>
    <x v="0"/>
    <x v="0"/>
    <x v="1"/>
    <s v="8-2023"/>
  </r>
  <r>
    <n v="20603639520"/>
    <x v="41"/>
    <x v="29"/>
    <x v="1158"/>
    <x v="1161"/>
    <x v="1114"/>
    <n v="2"/>
    <x v="15"/>
    <s v="MOVIMIENTO DE TIERRAS Y OBRAS CIVILES PARA LA ESTACIÓN E-11 “PARQUE MURILLO, ETAPA 2”."/>
    <s v="JR PILCOMAYO 719 DPTO 302"/>
    <x v="32"/>
    <x v="0"/>
    <m/>
    <x v="2"/>
    <d v="2023-08-14T00:00:00"/>
    <x v="0"/>
    <n v="4"/>
    <s v="CJV"/>
    <s v="Principal"/>
    <n v="5.2910052910052907E-3"/>
    <n v="44"/>
    <x v="0"/>
    <s v="Ok"/>
    <x v="4"/>
    <s v="OK"/>
    <x v="0"/>
    <x v="0"/>
    <x v="1"/>
    <s v="8-2023"/>
  </r>
  <r>
    <n v="20603639520"/>
    <x v="41"/>
    <x v="29"/>
    <x v="1159"/>
    <x v="1162"/>
    <x v="1115"/>
    <n v="2"/>
    <x v="5"/>
    <s v="MOVIMIENTO DE TIERRAS Y OBRAS CIVILES PARA LA ESTACIÓN E-11 “PARQUE MURILLO, ETAPA 2”."/>
    <s v="CALLE IGNACIO ALVAREZ THOMAS 1519 URB CHACRA RIOS NORTE"/>
    <x v="5"/>
    <x v="0"/>
    <m/>
    <x v="2"/>
    <d v="2023-08-14T00:00:00"/>
    <x v="0"/>
    <n v="4"/>
    <s v="CJV"/>
    <s v="Principal"/>
    <n v="5.2910052910052907E-3"/>
    <n v="27"/>
    <x v="3"/>
    <s v="Ok"/>
    <x v="0"/>
    <s v="OK"/>
    <x v="0"/>
    <x v="0"/>
    <x v="1"/>
    <s v="8-2023"/>
  </r>
  <r>
    <n v="20603639520"/>
    <x v="41"/>
    <x v="29"/>
    <x v="1160"/>
    <x v="1163"/>
    <x v="1116"/>
    <n v="1"/>
    <x v="156"/>
    <s v="MOVIMIENTO DE TIERRAS Y OBRAS CIVILES PARA LA ESTACIÓN E-11 “PARQUE MURILLO, ETAPA 2”."/>
    <s v="AV JAVIER PRADO OESTE 2595 INT 601 "/>
    <x v="179"/>
    <x v="0"/>
    <m/>
    <x v="2"/>
    <d v="2023-08-01T00:00:00"/>
    <x v="0"/>
    <n v="1"/>
    <s v="CJV"/>
    <s v="Principal"/>
    <n v="5.2910052910052907E-3"/>
    <n v="31"/>
    <x v="3"/>
    <s v="Ok"/>
    <x v="0"/>
    <s v="OK"/>
    <x v="0"/>
    <x v="0"/>
    <x v="1"/>
    <s v="8-2023"/>
  </r>
  <r>
    <n v="20603639520"/>
    <x v="41"/>
    <x v="29"/>
    <x v="1161"/>
    <x v="1164"/>
    <x v="1117"/>
    <n v="2"/>
    <x v="16"/>
    <s v="SUBCONTRATO PARA EL MANTENIMIENTO DE LA VIA FERREA EN PATIO TALLER SANTA ANITA"/>
    <s v="CALLE LOS QUIPUS 175 COOP CHANCAS DE ANDAHUAYLAS MZ E LT 33"/>
    <x v="63"/>
    <x v="0"/>
    <m/>
    <x v="2"/>
    <d v="2023-08-10T00:00:00"/>
    <x v="0"/>
    <n v="4"/>
    <s v="CJV"/>
    <s v="Principal"/>
    <n v="5.2910052910052907E-3"/>
    <n v="34"/>
    <x v="4"/>
    <s v="Ok"/>
    <x v="6"/>
    <s v="OK"/>
    <x v="0"/>
    <x v="0"/>
    <x v="1"/>
    <s v="8-2023"/>
  </r>
  <r>
    <n v="20603639520"/>
    <x v="41"/>
    <x v="29"/>
    <x v="1162"/>
    <x v="1165"/>
    <x v="1118"/>
    <n v="2"/>
    <x v="42"/>
    <s v="MOVIMIENTO DE TIERRAS Y OBRAS CIVILES PARA LA ESTACIÓN E-11 “PARQUE MURILLO, ETAPA 2”."/>
    <s v="CALLE LAS DELICIASMZ C LT 42-A P.J EL CARMEN ALTO"/>
    <x v="37"/>
    <x v="0"/>
    <m/>
    <x v="2"/>
    <d v="2023-06-06T00:00:00"/>
    <x v="2"/>
    <n v="4"/>
    <s v="CJV"/>
    <s v="Principal"/>
    <n v="5.2910052910052907E-3"/>
    <n v="35"/>
    <x v="4"/>
    <s v="Ok"/>
    <x v="0"/>
    <s v="OK"/>
    <x v="0"/>
    <x v="0"/>
    <x v="1"/>
    <s v="No Aplica"/>
  </r>
  <r>
    <n v="20603639520"/>
    <x v="41"/>
    <x v="29"/>
    <x v="1163"/>
    <x v="1166"/>
    <x v="1119"/>
    <n v="2"/>
    <x v="42"/>
    <s v="MOVIMIENTO DE TIERRAS Y OBRAS CIVILES PARA LA ESTACIÓN E-11 “PARQUE MURILLO, ETAPA 2”."/>
    <s v="CALLE LOS GIRASOLES ASOC. TRES PIRAMIDES MZ C LT 15"/>
    <x v="12"/>
    <x v="0"/>
    <m/>
    <x v="2"/>
    <d v="2023-06-06T00:00:00"/>
    <x v="2"/>
    <n v="4"/>
    <s v="CJV"/>
    <s v="Principal"/>
    <n v="5.2910052910052907E-3"/>
    <n v="34"/>
    <x v="4"/>
    <s v="Ok"/>
    <x v="0"/>
    <s v="OK"/>
    <x v="0"/>
    <x v="0"/>
    <x v="1"/>
    <s v="No Aplica"/>
  </r>
  <r>
    <n v="20603639520"/>
    <x v="41"/>
    <x v="29"/>
    <x v="1164"/>
    <x v="1167"/>
    <x v="1120"/>
    <n v="2"/>
    <x v="42"/>
    <s v="MOVIMIENTO DE TIERRAS Y OBRAS CIVILES PARA LA ESTACIÓN E-11 “PARQUE MURILLO, ETAPA 2”."/>
    <s v="AH VILLA SANTA ROSA II AMPLIACION MZ. T LT. 9"/>
    <x v="6"/>
    <x v="0"/>
    <m/>
    <x v="2"/>
    <d v="2023-06-05T00:00:00"/>
    <x v="2"/>
    <n v="4"/>
    <s v="CJV"/>
    <s v="Principal"/>
    <n v="5.2910052910052907E-3"/>
    <n v="49"/>
    <x v="0"/>
    <s v="Ok"/>
    <x v="0"/>
    <s v="OK"/>
    <x v="0"/>
    <x v="0"/>
    <x v="1"/>
    <s v="No Aplica"/>
  </r>
  <r>
    <n v="20603639520"/>
    <x v="41"/>
    <x v="29"/>
    <x v="1165"/>
    <x v="1168"/>
    <x v="1121"/>
    <n v="2"/>
    <x v="16"/>
    <s v="MOVIMIENTO DE TIERRAS Y OBRAS CIVILES PARA LA ESTACIÓN E-11 “PARQUE MURILLO, ETAPA 2”."/>
    <s v="ASOC LOS ARTESANO DEL PARQUE INDUSTRIAL MZ F LT 20"/>
    <x v="2"/>
    <x v="0"/>
    <m/>
    <x v="2"/>
    <d v="2023-06-08T00:00:00"/>
    <x v="2"/>
    <n v="4"/>
    <s v="CJV"/>
    <s v="Principal"/>
    <n v="5.2910052910052907E-3"/>
    <n v="49"/>
    <x v="0"/>
    <s v="Ok"/>
    <x v="1"/>
    <s v="OK"/>
    <x v="0"/>
    <x v="0"/>
    <x v="1"/>
    <s v="No Aplica"/>
  </r>
  <r>
    <n v="20603639520"/>
    <x v="41"/>
    <x v="29"/>
    <x v="1166"/>
    <x v="1169"/>
    <x v="1122"/>
    <n v="2"/>
    <x v="16"/>
    <s v="MOVIMIENTO DE TIERRAS Y OBRAS CIVILES PARA LA ESTACIÓN E-11 “PARQUE MURILLO, ETAPA 2”."/>
    <s v="AMPL. NUEVO AMANECER MZ. E LT. 09"/>
    <x v="6"/>
    <x v="0"/>
    <m/>
    <x v="2"/>
    <d v="2023-06-08T00:00:00"/>
    <x v="2"/>
    <n v="4"/>
    <s v="CJV"/>
    <s v="Principal"/>
    <n v="5.2910052910052907E-3"/>
    <n v="48"/>
    <x v="0"/>
    <s v="Ok"/>
    <x v="0"/>
    <s v="OK"/>
    <x v="0"/>
    <x v="0"/>
    <x v="1"/>
    <s v="No Aplica"/>
  </r>
  <r>
    <n v="20603639520"/>
    <x v="41"/>
    <x v="29"/>
    <x v="1167"/>
    <x v="1170"/>
    <x v="1123"/>
    <n v="2"/>
    <x v="42"/>
    <s v="MOVIMIENTO DE TIERRAS Y OBRAS CIVILES PARA LA ESTACIÓN E-11 “PARQUE MURILLO, ETAPA 2”."/>
    <s v="CALLE VIRGEN DEL CARMEN COOP.VIRGEN DE LAS NIEVES MZ A2"/>
    <x v="63"/>
    <x v="0"/>
    <m/>
    <x v="2"/>
    <d v="2023-06-22T00:00:00"/>
    <x v="2"/>
    <n v="4"/>
    <s v="CJV"/>
    <s v="Principal"/>
    <n v="5.2910052910052907E-3"/>
    <n v="50"/>
    <x v="5"/>
    <s v="Ok"/>
    <x v="6"/>
    <s v="OK"/>
    <x v="0"/>
    <x v="0"/>
    <x v="1"/>
    <s v="No Aplica"/>
  </r>
  <r>
    <n v="20603639520"/>
    <x v="41"/>
    <x v="29"/>
    <x v="1168"/>
    <x v="1171"/>
    <x v="1124"/>
    <n v="2"/>
    <x v="42"/>
    <s v="MOVIMIENTO DE TIERRAS Y OBRAS CIVILES PARA LA ESTACIÓN E-11 “PARQUE MURILLO, ETAPA 2”."/>
    <s v="A.H LA GRUTA DE SANTA MARIA AMP MZ.F1 L.01"/>
    <x v="3"/>
    <x v="0"/>
    <m/>
    <x v="2"/>
    <d v="2023-06-06T00:00:00"/>
    <x v="2"/>
    <n v="4"/>
    <s v="CJV"/>
    <s v="Principal"/>
    <n v="5.2910052910052907E-3"/>
    <n v="31"/>
    <x v="3"/>
    <s v="Ok"/>
    <x v="0"/>
    <s v="OK"/>
    <x v="0"/>
    <x v="0"/>
    <x v="1"/>
    <s v="No Aplica"/>
  </r>
  <r>
    <n v="20603639520"/>
    <x v="41"/>
    <x v="29"/>
    <x v="1169"/>
    <x v="1172"/>
    <x v="1125"/>
    <n v="2"/>
    <x v="16"/>
    <s v="MOVIMIENTO DE TIERRAS Y OBRAS CIVILES PARA LA ESTACIÓN E-11 “PARQUE MURILLO, ETAPA 2”."/>
    <s v="ASENT.H INTEGRACION MZ A LT7"/>
    <x v="18"/>
    <x v="0"/>
    <m/>
    <x v="2"/>
    <d v="2023-06-09T00:00:00"/>
    <x v="2"/>
    <n v="4"/>
    <s v="CJV"/>
    <s v="Principal"/>
    <n v="5.2910052910052907E-3"/>
    <n v="29"/>
    <x v="3"/>
    <s v="Ok"/>
    <x v="0"/>
    <s v="OK"/>
    <x v="0"/>
    <x v="0"/>
    <x v="1"/>
    <s v="No Aplica"/>
  </r>
  <r>
    <n v="20603639520"/>
    <x v="41"/>
    <x v="29"/>
    <x v="1170"/>
    <x v="1173"/>
    <x v="1126"/>
    <n v="2"/>
    <x v="42"/>
    <s v="MOVIMIENTO DE TIERRAS Y OBRAS CIVILES PARA LA ESTACIÓN E-11 “PARQUE MURILLO, ETAPA 2”."/>
    <s v="JR. CHANCAY 110 MZ.84 LET.2 A.H SANTA ROSA DE LIMA"/>
    <x v="46"/>
    <x v="0"/>
    <m/>
    <x v="2"/>
    <d v="2023-06-05T00:00:00"/>
    <x v="2"/>
    <n v="4"/>
    <s v="CJV"/>
    <s v="Principal"/>
    <n v="5.2910052910052907E-3"/>
    <n v="29"/>
    <x v="3"/>
    <s v="Ok"/>
    <x v="0"/>
    <s v="OK"/>
    <x v="0"/>
    <x v="0"/>
    <x v="1"/>
    <s v="No Aplica"/>
  </r>
  <r>
    <n v="20603639520"/>
    <x v="41"/>
    <x v="29"/>
    <x v="1171"/>
    <x v="1174"/>
    <x v="1127"/>
    <n v="2"/>
    <x v="16"/>
    <s v="MOVIMIENTO DE TIERRAS Y OBRAS CIVILES PARA LA ESTACIÓN E-11 “PARQUE MURILLO, ETAPA 2”."/>
    <s v="MZ D LT 44 ASOC VIV RES SOL Y CAMPO SANTA CLARA"/>
    <x v="2"/>
    <x v="0"/>
    <m/>
    <x v="2"/>
    <d v="2023-06-13T00:00:00"/>
    <x v="2"/>
    <n v="4"/>
    <s v="CJV"/>
    <s v="Principal"/>
    <n v="5.2910052910052907E-3"/>
    <n v="43"/>
    <x v="0"/>
    <s v="Ok"/>
    <x v="1"/>
    <s v="OK"/>
    <x v="0"/>
    <x v="0"/>
    <x v="1"/>
    <s v="No Aplica"/>
  </r>
  <r>
    <n v="20603639520"/>
    <x v="41"/>
    <x v="29"/>
    <x v="1172"/>
    <x v="1175"/>
    <x v="1128"/>
    <n v="2"/>
    <x v="42"/>
    <s v="MOVIMIENTO DE TIERRAS Y OBRAS CIVILES PARA LA ESTACIÓN E-11 “PARQUE MURILLO, ETAPA 2”."/>
    <s v="MZ B LT 12 ASENT.H ALFONSO UGARTE"/>
    <x v="4"/>
    <x v="0"/>
    <m/>
    <x v="2"/>
    <d v="2023-06-26T00:00:00"/>
    <x v="2"/>
    <n v="4"/>
    <s v="CJV"/>
    <s v="Principal"/>
    <n v="5.2910052910052907E-3"/>
    <n v="39"/>
    <x v="4"/>
    <s v="Ok"/>
    <x v="2"/>
    <s v="OK"/>
    <x v="0"/>
    <x v="0"/>
    <x v="1"/>
    <s v="No Aplica"/>
  </r>
  <r>
    <n v="20603639520"/>
    <x v="41"/>
    <x v="29"/>
    <x v="1173"/>
    <x v="1176"/>
    <x v="1129"/>
    <n v="2"/>
    <x v="212"/>
    <s v="MOVIMIENTO DE TIERRAS Y OBRAS CIVILES PARA LA ESTACIÓN E-11 “PARQUE MURILLO, ETAPA 2”."/>
    <s v="Campamento San Fernando Bajo Nr 24 Chosica"/>
    <x v="3"/>
    <x v="0"/>
    <m/>
    <x v="2"/>
    <d v="2023-06-27T00:00:00"/>
    <x v="2"/>
    <n v="4"/>
    <s v="CJV"/>
    <s v="Principal"/>
    <n v="5.2910052910052907E-3"/>
    <n v="42"/>
    <x v="0"/>
    <s v="Ok"/>
    <x v="0"/>
    <s v="OK"/>
    <x v="0"/>
    <x v="0"/>
    <x v="1"/>
    <s v="No Aplica"/>
  </r>
  <r>
    <n v="20603639520"/>
    <x v="41"/>
    <x v="29"/>
    <x v="1174"/>
    <x v="1177"/>
    <x v="1130"/>
    <n v="1"/>
    <x v="164"/>
    <s v="MOVIMIENTO DE TIERRAS Y OBRAS CIVILES PARA LA ESTACIÓN E-11 “PARQUE MURILLO, ETAPA 2”."/>
    <s v="MZ I2 LT 22 AGRU PACHACAMAC SECTOR 2 PARCELA A BARRIO 1"/>
    <x v="45"/>
    <x v="0"/>
    <m/>
    <x v="2"/>
    <d v="2023-09-01T00:00:00"/>
    <x v="0"/>
    <n v="4"/>
    <s v="CJV"/>
    <s v="Principal"/>
    <n v="5.2910052910052907E-3"/>
    <n v="23"/>
    <x v="1"/>
    <s v="Ok"/>
    <x v="0"/>
    <s v="OK"/>
    <x v="0"/>
    <x v="0"/>
    <x v="1"/>
    <s v="No Aplica"/>
  </r>
  <r>
    <n v="20602487751"/>
    <x v="65"/>
    <x v="37"/>
    <x v="1175"/>
    <x v="1178"/>
    <x v="1131"/>
    <n v="1"/>
    <x v="33"/>
    <s v="Patio Taller Bocanegra"/>
    <s v="Calle 22 Mz H Lt 5 Asoc. Montecarlos "/>
    <x v="8"/>
    <x v="1"/>
    <m/>
    <x v="2"/>
    <d v="2022-10-07T00:00:00"/>
    <x v="0"/>
    <n v="1"/>
    <s v="CJV"/>
    <s v="Principal"/>
    <n v="0.1111111111111111"/>
    <n v="33"/>
    <x v="4"/>
    <s v="Ok"/>
    <x v="0"/>
    <s v="OK"/>
    <x v="0"/>
    <x v="0"/>
    <x v="1"/>
    <s v="No Aplica"/>
  </r>
  <r>
    <n v="20602487751"/>
    <x v="65"/>
    <x v="37"/>
    <x v="1176"/>
    <x v="1179"/>
    <x v="1132"/>
    <n v="1"/>
    <x v="98"/>
    <s v="Patio Taller Bocanegra"/>
    <s v="Calle Los Nardos Mz H Lt 07"/>
    <x v="39"/>
    <x v="0"/>
    <m/>
    <x v="2"/>
    <d v="2022-04-20T00:00:00"/>
    <x v="0"/>
    <n v="1"/>
    <s v="CJV"/>
    <s v="Principal"/>
    <n v="0.1111111111111111"/>
    <n v="49"/>
    <x v="0"/>
    <s v="Ok"/>
    <x v="0"/>
    <s v="OK"/>
    <x v="0"/>
    <x v="0"/>
    <x v="1"/>
    <s v="No Aplica"/>
  </r>
  <r>
    <n v="20602487751"/>
    <x v="65"/>
    <x v="37"/>
    <x v="1177"/>
    <x v="1180"/>
    <x v="1133"/>
    <n v="2"/>
    <x v="88"/>
    <s v="Patio Taller Bocanegra"/>
    <s v="AAHH Jesus Oropeza Chonta Mz. A Lt. 15"/>
    <x v="39"/>
    <x v="0"/>
    <m/>
    <x v="2"/>
    <d v="2022-04-20T00:00:00"/>
    <x v="0"/>
    <n v="4"/>
    <s v="CJV"/>
    <s v="Principal"/>
    <n v="0.1111111111111111"/>
    <n v="38"/>
    <x v="4"/>
    <s v="Ok"/>
    <x v="0"/>
    <s v="OK"/>
    <x v="0"/>
    <x v="0"/>
    <x v="1"/>
    <s v="No Aplica"/>
  </r>
  <r>
    <n v="20602487751"/>
    <x v="65"/>
    <x v="37"/>
    <x v="1178"/>
    <x v="1181"/>
    <x v="1134"/>
    <n v="2"/>
    <x v="213"/>
    <s v="Patio Taller Bocanegra"/>
    <s v="Pasaje Santa Marina 108"/>
    <x v="11"/>
    <x v="0"/>
    <m/>
    <x v="1"/>
    <d v="2022-08-17T00:00:00"/>
    <x v="0"/>
    <n v="4"/>
    <s v="CJV"/>
    <s v="Principal"/>
    <n v="0.1111111111111111"/>
    <n v="44"/>
    <x v="0"/>
    <s v="Ok"/>
    <x v="0"/>
    <s v="OK"/>
    <x v="0"/>
    <x v="0"/>
    <x v="1"/>
    <s v="No Aplica"/>
  </r>
  <r>
    <n v="20602487751"/>
    <x v="65"/>
    <x v="37"/>
    <x v="1179"/>
    <x v="1182"/>
    <x v="1135"/>
    <n v="2"/>
    <x v="213"/>
    <s v="Patio Taller Bocanegra"/>
    <s v="AAHH Jesus Oropesa Chonta Mz K Lt 4"/>
    <x v="39"/>
    <x v="0"/>
    <m/>
    <x v="2"/>
    <d v="2023-07-18T00:00:00"/>
    <x v="0"/>
    <n v="4"/>
    <s v="CJV"/>
    <s v="Principal"/>
    <n v="0.1111111111111111"/>
    <n v="57"/>
    <x v="5"/>
    <s v="Ok"/>
    <x v="0"/>
    <s v="OK"/>
    <x v="0"/>
    <x v="0"/>
    <x v="1"/>
    <s v="No Aplica"/>
  </r>
  <r>
    <n v="20602487751"/>
    <x v="65"/>
    <x v="37"/>
    <x v="1180"/>
    <x v="1183"/>
    <x v="1136"/>
    <n v="2"/>
    <x v="213"/>
    <s v="Patio Taller Bocanegra"/>
    <s v="Calle L De Zuñiga 564"/>
    <x v="180"/>
    <x v="0"/>
    <m/>
    <x v="2"/>
    <d v="2023-08-28T00:00:00"/>
    <x v="0"/>
    <n v="4"/>
    <s v="CJV"/>
    <s v="Principal"/>
    <n v="0.1111111111111111"/>
    <n v="57"/>
    <x v="5"/>
    <s v="Ok"/>
    <x v="0"/>
    <s v="OK"/>
    <x v="0"/>
    <x v="0"/>
    <x v="1"/>
    <s v="8-2023"/>
  </r>
  <r>
    <n v="20602487751"/>
    <x v="65"/>
    <x v="37"/>
    <x v="1181"/>
    <x v="1184"/>
    <x v="1137"/>
    <n v="2"/>
    <x v="213"/>
    <s v="Patio Taller Bocanegra"/>
    <s v="Jr Aymaras Mz D Lt 4"/>
    <x v="161"/>
    <x v="0"/>
    <m/>
    <x v="2"/>
    <d v="2023-08-28T00:00:00"/>
    <x v="0"/>
    <n v="4"/>
    <s v="CJV"/>
    <s v="Principal"/>
    <n v="0.1111111111111111"/>
    <n v="30"/>
    <x v="3"/>
    <s v="Ok"/>
    <x v="0"/>
    <s v="OK"/>
    <x v="0"/>
    <x v="0"/>
    <x v="1"/>
    <s v="8-2023"/>
  </r>
  <r>
    <n v="20602487751"/>
    <x v="65"/>
    <x v="37"/>
    <x v="1182"/>
    <x v="1185"/>
    <x v="1138"/>
    <n v="1"/>
    <x v="214"/>
    <s v="Patio Taller Bocanegra"/>
    <s v="Calle Armando Blondet 271"/>
    <x v="179"/>
    <x v="0"/>
    <m/>
    <x v="2"/>
    <d v="2023-08-10T00:00:00"/>
    <x v="0"/>
    <n v="1"/>
    <s v="CJV"/>
    <s v="Principal"/>
    <n v="0.1111111111111111"/>
    <n v="31"/>
    <x v="3"/>
    <s v="Ok"/>
    <x v="0"/>
    <s v="OK"/>
    <x v="0"/>
    <x v="0"/>
    <x v="1"/>
    <s v="8-2023"/>
  </r>
  <r>
    <n v="20602487751"/>
    <x v="65"/>
    <x v="37"/>
    <x v="1183"/>
    <x v="1186"/>
    <x v="1139"/>
    <n v="2"/>
    <x v="213"/>
    <s v="Patio Taller Bocanegra"/>
    <s v="Calle 46 Urb. Ciudad del Pescador Mz R2 Lt 09"/>
    <x v="30"/>
    <x v="0"/>
    <m/>
    <x v="2"/>
    <d v="2023-08-28T00:00:00"/>
    <x v="0"/>
    <n v="4"/>
    <s v="CJV"/>
    <s v="Principal"/>
    <n v="0.1111111111111111"/>
    <n v="38"/>
    <x v="4"/>
    <s v="Ok"/>
    <x v="2"/>
    <s v="OK"/>
    <x v="0"/>
    <x v="0"/>
    <x v="1"/>
    <s v="8-2023"/>
  </r>
  <r>
    <s v="20554579133"/>
    <x v="66"/>
    <x v="38"/>
    <x v="1184"/>
    <x v="1187"/>
    <x v="1140"/>
    <n v="1"/>
    <x v="215"/>
    <s v="E12"/>
    <s v="CALLE DOS DE MAYO 450-462 TORRE A DPTO. 103"/>
    <x v="13"/>
    <x v="0"/>
    <m/>
    <x v="2"/>
    <d v="2019-08-26T00:00:00"/>
    <x v="0"/>
    <n v="1"/>
    <s v="CJV"/>
    <s v="Principal"/>
    <n v="1.4492753623188406E-2"/>
    <n v="28"/>
    <x v="3"/>
    <s v="Ok"/>
    <x v="0"/>
    <s v="OK"/>
    <x v="0"/>
    <x v="0"/>
    <x v="1"/>
    <s v="No Aplica"/>
  </r>
  <r>
    <s v="20554579133"/>
    <x v="66"/>
    <x v="38"/>
    <x v="1185"/>
    <x v="1188"/>
    <x v="1141"/>
    <n v="1"/>
    <x v="216"/>
    <s v="E12"/>
    <s v="CALLE TABATINGA NRO 10"/>
    <x v="13"/>
    <x v="0"/>
    <m/>
    <x v="9"/>
    <d v="2019-08-26T00:00:00"/>
    <x v="0"/>
    <n v="3"/>
    <s v="CJV"/>
    <s v="Principal"/>
    <n v="1.4492753623188406E-2"/>
    <n v="33"/>
    <x v="4"/>
    <s v="Ok"/>
    <x v="0"/>
    <s v="OK"/>
    <x v="0"/>
    <x v="0"/>
    <x v="1"/>
    <s v="No Aplica"/>
  </r>
  <r>
    <s v="20554579133"/>
    <x v="66"/>
    <x v="38"/>
    <x v="1186"/>
    <x v="1189"/>
    <x v="1142"/>
    <n v="1"/>
    <x v="14"/>
    <s v="E11"/>
    <s v="PROLONGACION CARLOS ALBERTO IZAGUIRRE MZ C LT 10 APV LOS NISPEROS"/>
    <x v="8"/>
    <x v="0"/>
    <m/>
    <x v="2"/>
    <d v="2020-02-20T00:00:00"/>
    <x v="0"/>
    <n v="1"/>
    <s v="CJV"/>
    <s v="Principal"/>
    <n v="1.4492753623188406E-2"/>
    <n v="31"/>
    <x v="3"/>
    <s v="Ok"/>
    <x v="0"/>
    <s v="OK"/>
    <x v="0"/>
    <x v="0"/>
    <x v="1"/>
    <s v="No Aplica"/>
  </r>
  <r>
    <s v="20554579133"/>
    <x v="66"/>
    <x v="38"/>
    <x v="1187"/>
    <x v="1190"/>
    <x v="1143"/>
    <n v="1"/>
    <x v="217"/>
    <s v="E08"/>
    <s v="MZ. G LT. 14 COOP. SAN JUAN DE SALINAS"/>
    <x v="8"/>
    <x v="0"/>
    <m/>
    <x v="2"/>
    <d v="2020-03-10T00:00:00"/>
    <x v="0"/>
    <n v="1"/>
    <s v="CJV"/>
    <s v="Principal"/>
    <n v="1.4492753623188406E-2"/>
    <n v="32"/>
    <x v="4"/>
    <s v="Ok"/>
    <x v="0"/>
    <s v="OK"/>
    <x v="0"/>
    <x v="0"/>
    <x v="1"/>
    <s v="No Aplica"/>
  </r>
  <r>
    <s v="20554579133"/>
    <x v="66"/>
    <x v="38"/>
    <x v="1188"/>
    <x v="1191"/>
    <x v="1144"/>
    <n v="1"/>
    <x v="14"/>
    <s v="E11"/>
    <s v="ASENT. H. VILLA MERCEDEZ MZ. F LT. 8"/>
    <x v="5"/>
    <x v="0"/>
    <m/>
    <x v="2"/>
    <d v="2020-07-13T00:00:00"/>
    <x v="0"/>
    <n v="1"/>
    <s v="CJV"/>
    <s v="Principal"/>
    <n v="1.4492753623188406E-2"/>
    <n v="28"/>
    <x v="3"/>
    <s v="Ok"/>
    <x v="0"/>
    <s v="OK"/>
    <x v="0"/>
    <x v="0"/>
    <x v="1"/>
    <s v="No Aplica"/>
  </r>
  <r>
    <s v="20554579133"/>
    <x v="66"/>
    <x v="38"/>
    <x v="1189"/>
    <x v="1192"/>
    <x v="1145"/>
    <n v="1"/>
    <x v="218"/>
    <s v="E04"/>
    <s v="CALLE 2 URB. 200 MILLAS MZ. L LT. 26"/>
    <x v="31"/>
    <x v="0"/>
    <m/>
    <x v="2"/>
    <d v="2020-07-13T00:00:00"/>
    <x v="0"/>
    <n v="1"/>
    <s v="CJV"/>
    <s v="Principal"/>
    <n v="1.4492753623188406E-2"/>
    <n v="35"/>
    <x v="4"/>
    <s v="Ok"/>
    <x v="2"/>
    <s v="OK"/>
    <x v="0"/>
    <x v="0"/>
    <x v="1"/>
    <s v="No Aplica"/>
  </r>
  <r>
    <s v="20554579133"/>
    <x v="66"/>
    <x v="38"/>
    <x v="1190"/>
    <x v="1193"/>
    <x v="1146"/>
    <n v="1"/>
    <x v="219"/>
    <s v="E17"/>
    <s v="CALLE TRES MZ. LT. 11 COOP. V. HUERTOS DE SANTA ROSA"/>
    <x v="5"/>
    <x v="0"/>
    <m/>
    <x v="2"/>
    <d v="2020-07-13T00:00:00"/>
    <x v="0"/>
    <n v="1"/>
    <s v="CJV"/>
    <s v="Principal"/>
    <n v="1.4492753623188406E-2"/>
    <n v="29"/>
    <x v="3"/>
    <s v="Ok"/>
    <x v="0"/>
    <s v="OK"/>
    <x v="0"/>
    <x v="0"/>
    <x v="1"/>
    <s v="No Aplica"/>
  </r>
  <r>
    <s v="20554579133"/>
    <x v="66"/>
    <x v="38"/>
    <x v="1191"/>
    <x v="1194"/>
    <x v="1147"/>
    <n v="1"/>
    <x v="217"/>
    <s v="E27"/>
    <s v="URB. MARISCAL CACERES MZ K-9 LT. 18"/>
    <x v="3"/>
    <x v="0"/>
    <m/>
    <x v="2"/>
    <d v="2020-10-21T00:00:00"/>
    <x v="0"/>
    <n v="1"/>
    <s v="CJV"/>
    <s v="Principal"/>
    <n v="1.4492753623188406E-2"/>
    <n v="32"/>
    <x v="4"/>
    <s v="Ok"/>
    <x v="0"/>
    <s v="OK"/>
    <x v="0"/>
    <x v="0"/>
    <x v="1"/>
    <s v="No Aplica"/>
  </r>
  <r>
    <s v="20554579133"/>
    <x v="66"/>
    <x v="38"/>
    <x v="1192"/>
    <x v="1195"/>
    <x v="1148"/>
    <n v="1"/>
    <x v="220"/>
    <s v="E04"/>
    <s v="GRUPO III SECTOR C HUASCAR CANTO GRANDE MZ. 157 LT. 17"/>
    <x v="3"/>
    <x v="0"/>
    <m/>
    <x v="2"/>
    <d v="2021-03-25T00:00:00"/>
    <x v="0"/>
    <n v="1"/>
    <s v="CJV"/>
    <s v="Principal"/>
    <n v="1.4492753623188406E-2"/>
    <n v="26"/>
    <x v="3"/>
    <s v="Ok"/>
    <x v="0"/>
    <s v="OK"/>
    <x v="0"/>
    <x v="0"/>
    <x v="1"/>
    <s v="No Aplica"/>
  </r>
  <r>
    <s v="20554579133"/>
    <x v="66"/>
    <x v="38"/>
    <x v="1193"/>
    <x v="1196"/>
    <x v="1149"/>
    <n v="1"/>
    <x v="218"/>
    <s v="E19, E18"/>
    <s v="MZ H LT 2 ASOCIACION PROMURBAN  LAS TERRAZAS DEL PUEBLO"/>
    <x v="2"/>
    <x v="0"/>
    <m/>
    <x v="2"/>
    <d v="2021-04-03T00:00:00"/>
    <x v="0"/>
    <n v="1"/>
    <s v="CJV"/>
    <s v="Principal"/>
    <n v="1.4492753623188406E-2"/>
    <n v="29"/>
    <x v="3"/>
    <s v="Ok"/>
    <x v="1"/>
    <s v="OK"/>
    <x v="0"/>
    <x v="0"/>
    <x v="1"/>
    <s v="No Aplica"/>
  </r>
  <r>
    <s v="20554579133"/>
    <x v="66"/>
    <x v="38"/>
    <x v="1194"/>
    <x v="1197"/>
    <x v="1150"/>
    <n v="1"/>
    <x v="14"/>
    <s v="E27"/>
    <s v="MZ. D4 LT. 41 URB. MARISCAL CACERES"/>
    <x v="3"/>
    <x v="0"/>
    <m/>
    <x v="2"/>
    <d v="2021-04-03T00:00:00"/>
    <x v="0"/>
    <n v="1"/>
    <s v="CJV"/>
    <s v="Principal"/>
    <n v="1.4492753623188406E-2"/>
    <n v="37"/>
    <x v="4"/>
    <s v="Ok"/>
    <x v="0"/>
    <s v="OK"/>
    <x v="0"/>
    <x v="0"/>
    <x v="1"/>
    <s v="No Aplica"/>
  </r>
  <r>
    <s v="20554579133"/>
    <x v="66"/>
    <x v="38"/>
    <x v="1195"/>
    <x v="1198"/>
    <x v="1151"/>
    <n v="1"/>
    <x v="14"/>
    <s v="E19,E18"/>
    <s v="ASENT. H LOS OLIVOS DE PRO MZ. R LT. 34"/>
    <x v="11"/>
    <x v="0"/>
    <m/>
    <x v="2"/>
    <d v="2021-04-05T00:00:00"/>
    <x v="0"/>
    <n v="1"/>
    <s v="CJV"/>
    <s v="Principal"/>
    <n v="1.4492753623188406E-2"/>
    <n v="33"/>
    <x v="4"/>
    <s v="Ok"/>
    <x v="0"/>
    <s v="OK"/>
    <x v="0"/>
    <x v="0"/>
    <x v="1"/>
    <s v="No Aplica"/>
  </r>
  <r>
    <s v="20554579133"/>
    <x v="66"/>
    <x v="38"/>
    <x v="1196"/>
    <x v="1199"/>
    <x v="1152"/>
    <n v="1"/>
    <x v="14"/>
    <s v="E19"/>
    <s v="CALLE 6 URB.  PRO 7MO  SACT. 31  MZ. Y LT. 13A"/>
    <x v="11"/>
    <x v="0"/>
    <m/>
    <x v="2"/>
    <d v="2021-04-12T00:00:00"/>
    <x v="0"/>
    <n v="1"/>
    <s v="CJV"/>
    <s v="Principal"/>
    <n v="1.4492753623188406E-2"/>
    <n v="38"/>
    <x v="4"/>
    <s v="Ok"/>
    <x v="0"/>
    <s v="OK"/>
    <x v="0"/>
    <x v="0"/>
    <x v="1"/>
    <s v="No Aplica"/>
  </r>
  <r>
    <s v="20554579133"/>
    <x v="66"/>
    <x v="38"/>
    <x v="1197"/>
    <x v="1200"/>
    <x v="1153"/>
    <n v="1"/>
    <x v="215"/>
    <s v="E27,E26"/>
    <s v="MZ. G LT. 17 A.H. KENJI FUJIMORI"/>
    <x v="4"/>
    <x v="1"/>
    <m/>
    <x v="2"/>
    <d v="2021-04-27T00:00:00"/>
    <x v="0"/>
    <n v="1"/>
    <s v="CJV"/>
    <s v="Principal"/>
    <n v="1.4492753623188406E-2"/>
    <n v="41"/>
    <x v="0"/>
    <s v="Ok"/>
    <x v="2"/>
    <s v="OK"/>
    <x v="0"/>
    <x v="0"/>
    <x v="1"/>
    <s v="No Aplica"/>
  </r>
  <r>
    <s v="20554579133"/>
    <x v="66"/>
    <x v="38"/>
    <x v="1198"/>
    <x v="1201"/>
    <x v="1154"/>
    <n v="1"/>
    <x v="221"/>
    <s v="COLA DE MANIOBRAS"/>
    <s v="CALLE LA HUAQUILLA 572 HUARAL"/>
    <x v="21"/>
    <x v="0"/>
    <m/>
    <x v="2"/>
    <d v="2021-06-28T00:00:00"/>
    <x v="0"/>
    <n v="1"/>
    <s v="CJV"/>
    <s v="Principal"/>
    <n v="1.4492753623188406E-2"/>
    <n v="27"/>
    <x v="3"/>
    <s v="Ok"/>
    <x v="0"/>
    <s v="OK"/>
    <x v="0"/>
    <x v="0"/>
    <x v="1"/>
    <s v="No Aplica"/>
  </r>
  <r>
    <s v="20554579133"/>
    <x v="66"/>
    <x v="38"/>
    <x v="1199"/>
    <x v="1202"/>
    <x v="1155"/>
    <n v="1"/>
    <x v="218"/>
    <s v="E25, E26, COLA DE MANIOBRAS"/>
    <s v="CALLE SAN LUIS GONZAGA 722"/>
    <x v="3"/>
    <x v="1"/>
    <m/>
    <x v="2"/>
    <d v="2021-07-01T00:00:00"/>
    <x v="0"/>
    <n v="1"/>
    <s v="CJV"/>
    <s v="Principal"/>
    <n v="1.4492753623188406E-2"/>
    <n v="26"/>
    <x v="3"/>
    <s v="Ok"/>
    <x v="0"/>
    <s v="OK"/>
    <x v="0"/>
    <x v="0"/>
    <x v="1"/>
    <s v="No Aplica"/>
  </r>
  <r>
    <s v="20554579133"/>
    <x v="66"/>
    <x v="38"/>
    <x v="1200"/>
    <x v="1203"/>
    <x v="1156"/>
    <n v="1"/>
    <x v="218"/>
    <s v="E18, E19"/>
    <s v="AV. AMAZONAS 735 VALLE ALTO URB. SAN GABRIEL"/>
    <x v="6"/>
    <x v="0"/>
    <m/>
    <x v="2"/>
    <d v="2021-07-01T00:00:00"/>
    <x v="0"/>
    <n v="1"/>
    <s v="CJV"/>
    <s v="Principal"/>
    <n v="1.4492753623188406E-2"/>
    <n v="22"/>
    <x v="1"/>
    <s v="Ok"/>
    <x v="0"/>
    <s v="OK"/>
    <x v="0"/>
    <x v="0"/>
    <x v="1"/>
    <s v="No Aplica"/>
  </r>
  <r>
    <s v="20554579133"/>
    <x v="66"/>
    <x v="38"/>
    <x v="1201"/>
    <x v="1204"/>
    <x v="1157"/>
    <n v="1"/>
    <x v="218"/>
    <s v="PV26"/>
    <s v="ASENT. H. LA ALBORADA II ETAPA A MZ 27 LT 5"/>
    <x v="39"/>
    <x v="0"/>
    <m/>
    <x v="2"/>
    <d v="2021-07-01T00:00:00"/>
    <x v="0"/>
    <n v="1"/>
    <s v="CJV"/>
    <s v="Principal"/>
    <n v="1.4492753623188406E-2"/>
    <n v="24"/>
    <x v="3"/>
    <s v="Ok"/>
    <x v="0"/>
    <s v="OK"/>
    <x v="0"/>
    <x v="0"/>
    <x v="1"/>
    <s v="No Aplica"/>
  </r>
  <r>
    <s v="20554579133"/>
    <x v="66"/>
    <x v="38"/>
    <x v="1202"/>
    <x v="1205"/>
    <x v="1158"/>
    <n v="1"/>
    <x v="218"/>
    <s v="E02"/>
    <s v="MZ E LOTE 18 URBANIZACIÓN FAUCETT"/>
    <x v="31"/>
    <x v="0"/>
    <m/>
    <x v="2"/>
    <d v="2021-07-21T00:00:00"/>
    <x v="0"/>
    <n v="1"/>
    <s v="CJV"/>
    <s v="Principal"/>
    <n v="1.4492753623188406E-2"/>
    <n v="31"/>
    <x v="3"/>
    <s v="Ok"/>
    <x v="2"/>
    <s v="OK"/>
    <x v="0"/>
    <x v="0"/>
    <x v="1"/>
    <s v="No Aplica"/>
  </r>
  <r>
    <s v="20554579133"/>
    <x v="66"/>
    <x v="38"/>
    <x v="1203"/>
    <x v="1206"/>
    <x v="1159"/>
    <n v="1"/>
    <x v="218"/>
    <s v="E23, PV23"/>
    <s v="JR. AMARU YUPANQUI #173"/>
    <x v="6"/>
    <x v="0"/>
    <m/>
    <x v="2"/>
    <d v="2021-07-22T00:00:00"/>
    <x v="0"/>
    <n v="1"/>
    <s v="CJV"/>
    <s v="Principal"/>
    <n v="1.4492753623188406E-2"/>
    <n v="29"/>
    <x v="3"/>
    <s v="Ok"/>
    <x v="0"/>
    <s v="OK"/>
    <x v="0"/>
    <x v="0"/>
    <x v="1"/>
    <s v="No Aplica"/>
  </r>
  <r>
    <s v="20554579133"/>
    <x v="66"/>
    <x v="38"/>
    <x v="1204"/>
    <x v="1207"/>
    <x v="1160"/>
    <n v="1"/>
    <x v="14"/>
    <s v="E25, E26"/>
    <s v="SECTOR 2 GRUPO 21 MZ J LTE 11"/>
    <x v="45"/>
    <x v="0"/>
    <m/>
    <x v="2"/>
    <d v="2021-07-22T00:00:00"/>
    <x v="0"/>
    <n v="1"/>
    <s v="CJV"/>
    <s v="Principal"/>
    <n v="1.4492753623188406E-2"/>
    <n v="38"/>
    <x v="4"/>
    <s v="Ok"/>
    <x v="0"/>
    <s v="OK"/>
    <x v="0"/>
    <x v="0"/>
    <x v="1"/>
    <s v="No Aplica"/>
  </r>
  <r>
    <s v="20554579133"/>
    <x v="66"/>
    <x v="38"/>
    <x v="1205"/>
    <x v="1208"/>
    <x v="1161"/>
    <n v="1"/>
    <x v="122"/>
    <s v="OFICINA"/>
    <s v="AV. MALECÓN DE LA MARINA 1080"/>
    <x v="13"/>
    <x v="0"/>
    <m/>
    <x v="9"/>
    <d v="2021-08-15T00:00:00"/>
    <x v="0"/>
    <n v="3"/>
    <s v="CJV"/>
    <s v="Principal"/>
    <n v="1.4492753623188406E-2"/>
    <n v="45"/>
    <x v="0"/>
    <s v="Ok"/>
    <x v="0"/>
    <s v="OK"/>
    <x v="0"/>
    <x v="0"/>
    <x v="1"/>
    <s v="No Aplica"/>
  </r>
  <r>
    <s v="20554579133"/>
    <x v="66"/>
    <x v="38"/>
    <x v="1206"/>
    <x v="1209"/>
    <x v="1162"/>
    <n v="1"/>
    <x v="218"/>
    <s v="PV23"/>
    <s v="ZONA &quot;A&quot; AA.HH. EL AMAUTA MZ. P LT.5"/>
    <x v="2"/>
    <x v="0"/>
    <m/>
    <x v="2"/>
    <d v="2021-09-04T00:00:00"/>
    <x v="0"/>
    <n v="1"/>
    <s v="CJV"/>
    <s v="Principal"/>
    <n v="1.4492753623188406E-2"/>
    <n v="28"/>
    <x v="3"/>
    <s v="Ok"/>
    <x v="1"/>
    <s v="OK"/>
    <x v="0"/>
    <x v="0"/>
    <x v="1"/>
    <s v="No Aplica"/>
  </r>
  <r>
    <s v="20554579133"/>
    <x v="66"/>
    <x v="38"/>
    <x v="1207"/>
    <x v="1210"/>
    <x v="259"/>
    <n v="1"/>
    <x v="14"/>
    <s v="E23, PV23"/>
    <s v="MZ. A LT. 4 ASOC. COMUNAL LAS FLORES I ETAPA"/>
    <x v="3"/>
    <x v="0"/>
    <m/>
    <x v="2"/>
    <d v="2021-09-04T00:00:00"/>
    <x v="0"/>
    <n v="1"/>
    <s v="CJV"/>
    <s v="Principal"/>
    <n v="1.4492753623188406E-2"/>
    <n v="28"/>
    <x v="3"/>
    <s v="Ok"/>
    <x v="0"/>
    <s v="OK"/>
    <x v="0"/>
    <x v="0"/>
    <x v="1"/>
    <s v="No Aplica"/>
  </r>
  <r>
    <s v="20554579133"/>
    <x v="66"/>
    <x v="38"/>
    <x v="1208"/>
    <x v="1211"/>
    <x v="1163"/>
    <n v="1"/>
    <x v="221"/>
    <s v="E14, E15, E17, E18, E19, TBM"/>
    <s v="ASENT. H. LOS OLIVOS DE PRO MZ. F2 LT.14"/>
    <x v="11"/>
    <x v="0"/>
    <m/>
    <x v="2"/>
    <d v="2021-11-04T00:00:00"/>
    <x v="0"/>
    <n v="1"/>
    <s v="CJV"/>
    <s v="Principal"/>
    <n v="1.4492753623188406E-2"/>
    <n v="31"/>
    <x v="3"/>
    <s v="Ok"/>
    <x v="0"/>
    <s v="OK"/>
    <x v="0"/>
    <x v="0"/>
    <x v="1"/>
    <s v="No Aplica"/>
  </r>
  <r>
    <s v="20554579133"/>
    <x v="66"/>
    <x v="38"/>
    <x v="1209"/>
    <x v="1212"/>
    <x v="1164"/>
    <n v="1"/>
    <x v="14"/>
    <s v="E04, E03, E02, E01, E19, E18, E17, E14, E15"/>
    <s v="CA. H MZ. C LT. 01 AGRUP. FAM. LOS PORTALES DE SANTA MARIA"/>
    <x v="3"/>
    <x v="0"/>
    <m/>
    <x v="2"/>
    <d v="2021-12-21T00:00:00"/>
    <x v="0"/>
    <n v="1"/>
    <s v="CJV"/>
    <s v="Principal"/>
    <n v="1.4492753623188406E-2"/>
    <n v="28"/>
    <x v="3"/>
    <s v="Ok"/>
    <x v="0"/>
    <s v="OK"/>
    <x v="0"/>
    <x v="0"/>
    <x v="1"/>
    <s v="No Aplica"/>
  </r>
  <r>
    <s v="20554579133"/>
    <x v="66"/>
    <x v="38"/>
    <x v="1210"/>
    <x v="1213"/>
    <x v="1165"/>
    <n v="1"/>
    <x v="14"/>
    <s v="E14, E17"/>
    <s v="AV. GRAL VIDAL 520 TABLADA DE LURIN"/>
    <x v="6"/>
    <x v="0"/>
    <m/>
    <x v="2"/>
    <d v="2022-01-27T00:00:00"/>
    <x v="0"/>
    <n v="1"/>
    <s v="CJV"/>
    <s v="Principal"/>
    <n v="1.4492753623188406E-2"/>
    <n v="26"/>
    <x v="3"/>
    <s v="Ok"/>
    <x v="0"/>
    <s v="OK"/>
    <x v="0"/>
    <x v="0"/>
    <x v="1"/>
    <s v="No Aplica"/>
  </r>
  <r>
    <s v="20554579133"/>
    <x v="66"/>
    <x v="38"/>
    <x v="1211"/>
    <x v="1214"/>
    <x v="1166"/>
    <n v="1"/>
    <x v="14"/>
    <s v="E14, E17"/>
    <s v="ASOC. TRADICIONES RICARDO PALMA MZ. H LT. 28"/>
    <x v="21"/>
    <x v="0"/>
    <m/>
    <x v="2"/>
    <d v="2022-01-27T00:00:00"/>
    <x v="0"/>
    <n v="1"/>
    <s v="CJV"/>
    <s v="Principal"/>
    <n v="1.4492753623188406E-2"/>
    <n v="34"/>
    <x v="4"/>
    <s v="Ok"/>
    <x v="0"/>
    <s v="OK"/>
    <x v="0"/>
    <x v="0"/>
    <x v="1"/>
    <s v="No Aplica"/>
  </r>
  <r>
    <s v="20554579133"/>
    <x v="66"/>
    <x v="38"/>
    <x v="1212"/>
    <x v="1215"/>
    <x v="1167"/>
    <n v="1"/>
    <x v="222"/>
    <s v="E14, E17, E18, E19"/>
    <s v="AV. 34 DE ENERO MZ Y LOT 1 MONTECRISTO DEL PARAISO"/>
    <x v="3"/>
    <x v="0"/>
    <m/>
    <x v="2"/>
    <d v="2022-02-18T00:00:00"/>
    <x v="0"/>
    <n v="1"/>
    <s v="CJV"/>
    <s v="Principal"/>
    <n v="1.4492753623188406E-2"/>
    <n v="37"/>
    <x v="4"/>
    <s v="Ok"/>
    <x v="0"/>
    <s v="OK"/>
    <x v="0"/>
    <x v="0"/>
    <x v="1"/>
    <s v="No Aplica"/>
  </r>
  <r>
    <s v="20554579133"/>
    <x v="66"/>
    <x v="38"/>
    <x v="1213"/>
    <x v="1216"/>
    <x v="1168"/>
    <n v="1"/>
    <x v="218"/>
    <s v="E11, E14, E15"/>
    <s v="MZ L LT 02 A.H. 18 DE OCTUBRE"/>
    <x v="4"/>
    <x v="0"/>
    <m/>
    <x v="2"/>
    <d v="2022-05-01T00:00:00"/>
    <x v="0"/>
    <n v="1"/>
    <s v="CJV"/>
    <s v="Principal"/>
    <n v="1.4492753623188406E-2"/>
    <n v="27"/>
    <x v="3"/>
    <s v="Ok"/>
    <x v="2"/>
    <s v="OK"/>
    <x v="0"/>
    <x v="0"/>
    <x v="1"/>
    <s v="No Aplica"/>
  </r>
  <r>
    <s v="20554579133"/>
    <x v="66"/>
    <x v="38"/>
    <x v="1213"/>
    <x v="1217"/>
    <x v="1169"/>
    <n v="1"/>
    <x v="221"/>
    <s v="E25, E14, E15"/>
    <s v="PSJ LOS BOSQUES AGR. HACIA EL DESARROLLO MZ- M LT- 05"/>
    <x v="3"/>
    <x v="0"/>
    <m/>
    <x v="2"/>
    <d v="2022-05-24T00:00:00"/>
    <x v="0"/>
    <n v="1"/>
    <s v="CJV"/>
    <s v="Principal"/>
    <n v="1.4492753623188406E-2"/>
    <n v="24"/>
    <x v="3"/>
    <s v="Ok"/>
    <x v="0"/>
    <s v="OK"/>
    <x v="0"/>
    <x v="0"/>
    <x v="1"/>
    <s v="No Aplica"/>
  </r>
  <r>
    <s v="20554579133"/>
    <x v="66"/>
    <x v="38"/>
    <x v="1214"/>
    <x v="1218"/>
    <x v="70"/>
    <n v="1"/>
    <x v="218"/>
    <s v="E17, TBM"/>
    <s v="SECTOR 3 ASENT H. ANGAMOS MZ. N-2 LT.1"/>
    <x v="4"/>
    <x v="1"/>
    <m/>
    <x v="2"/>
    <d v="2022-06-22T00:00:00"/>
    <x v="0"/>
    <n v="1"/>
    <s v="CJV"/>
    <s v="Principal"/>
    <n v="1.4492753623188406E-2"/>
    <n v="26"/>
    <x v="3"/>
    <s v="Ok"/>
    <x v="2"/>
    <s v="OK"/>
    <x v="0"/>
    <x v="0"/>
    <x v="1"/>
    <s v="No Aplica"/>
  </r>
  <r>
    <s v="20554579133"/>
    <x v="66"/>
    <x v="38"/>
    <x v="1215"/>
    <x v="1219"/>
    <x v="1170"/>
    <n v="1"/>
    <x v="218"/>
    <s v="E17, TBM"/>
    <s v="ASENT H. 13 DE ENERO MZ. A LT. 2"/>
    <x v="37"/>
    <x v="1"/>
    <m/>
    <x v="2"/>
    <d v="2022-06-22T00:00:00"/>
    <x v="0"/>
    <n v="1"/>
    <s v="CJV"/>
    <s v="Principal"/>
    <n v="1.4492753623188406E-2"/>
    <n v="24"/>
    <x v="3"/>
    <s v="Ok"/>
    <x v="0"/>
    <s v="OK"/>
    <x v="0"/>
    <x v="0"/>
    <x v="1"/>
    <s v="No Aplica"/>
  </r>
  <r>
    <s v="20554579133"/>
    <x v="66"/>
    <x v="38"/>
    <x v="1216"/>
    <x v="1220"/>
    <x v="1152"/>
    <n v="1"/>
    <x v="221"/>
    <s v="E04, E03, E02, E01, E16, E17, E18"/>
    <s v="CA. ALMIRANTE MIGUEL GRAU 246 COOP LAS FLORES"/>
    <x v="3"/>
    <x v="0"/>
    <m/>
    <x v="2"/>
    <d v="2022-07-13T00:00:00"/>
    <x v="0"/>
    <n v="1"/>
    <s v="CJV"/>
    <s v="Principal"/>
    <n v="1.4492753623188406E-2"/>
    <n v="38"/>
    <x v="4"/>
    <s v="Ok"/>
    <x v="0"/>
    <s v="OK"/>
    <x v="0"/>
    <x v="0"/>
    <x v="1"/>
    <s v="No Aplica"/>
  </r>
  <r>
    <s v="20554579133"/>
    <x v="66"/>
    <x v="38"/>
    <x v="1217"/>
    <x v="1221"/>
    <x v="1171"/>
    <n v="1"/>
    <x v="223"/>
    <s v="PV01BIS, E01, E02"/>
    <s v="JR. PEDRO CHAMOCHUMBE 497"/>
    <x v="23"/>
    <x v="0"/>
    <m/>
    <x v="2"/>
    <d v="2022-12-14T00:00:00"/>
    <x v="0"/>
    <n v="1"/>
    <s v="CJV"/>
    <s v="Principal"/>
    <n v="1.4492753623188406E-2"/>
    <n v="24"/>
    <x v="3"/>
    <s v="Ok"/>
    <x v="3"/>
    <s v="OK"/>
    <x v="0"/>
    <x v="0"/>
    <x v="1"/>
    <s v="No Aplica"/>
  </r>
  <r>
    <s v="20554579133"/>
    <x v="66"/>
    <x v="38"/>
    <x v="1218"/>
    <x v="1222"/>
    <x v="1172"/>
    <n v="1"/>
    <x v="218"/>
    <s v="E25"/>
    <s v="CALLE 12 MZ J LT. 36 URB. TILDA"/>
    <x v="2"/>
    <x v="0"/>
    <m/>
    <x v="2"/>
    <d v="2022-12-19T00:00:00"/>
    <x v="0"/>
    <n v="1"/>
    <s v="CJV"/>
    <s v="Principal"/>
    <n v="1.4492753623188406E-2"/>
    <n v="28"/>
    <x v="3"/>
    <s v="Ok"/>
    <x v="1"/>
    <s v="OK"/>
    <x v="0"/>
    <x v="0"/>
    <x v="1"/>
    <s v="No Aplica"/>
  </r>
  <r>
    <s v="20554579133"/>
    <x v="66"/>
    <x v="38"/>
    <x v="1219"/>
    <x v="1223"/>
    <x v="1173"/>
    <n v="1"/>
    <x v="222"/>
    <s v="E11, E12, E14, E15"/>
    <s v="ASENT. H. UNION Y PAZ MZ.G LT. 2"/>
    <x v="21"/>
    <x v="0"/>
    <m/>
    <x v="2"/>
    <d v="2023-01-02T00:00:00"/>
    <x v="0"/>
    <n v="1"/>
    <s v="CJV"/>
    <s v="Principal"/>
    <n v="1.4492753623188406E-2"/>
    <n v="27"/>
    <x v="3"/>
    <s v="Ok"/>
    <x v="0"/>
    <s v="OK"/>
    <x v="0"/>
    <x v="0"/>
    <x v="1"/>
    <s v="No Aplica"/>
  </r>
  <r>
    <s v="20554579133"/>
    <x v="66"/>
    <x v="38"/>
    <x v="1220"/>
    <x v="1224"/>
    <x v="1174"/>
    <n v="1"/>
    <x v="222"/>
    <s v="E11, E12, E14, E15"/>
    <s v="JR. SANTA ROSA KM. 12 170"/>
    <x v="37"/>
    <x v="0"/>
    <m/>
    <x v="2"/>
    <d v="2023-01-02T00:00:00"/>
    <x v="0"/>
    <n v="1"/>
    <s v="CJV"/>
    <s v="Principal"/>
    <n v="1.4492753623188406E-2"/>
    <n v="25"/>
    <x v="3"/>
    <s v="Ok"/>
    <x v="0"/>
    <s v="OK"/>
    <x v="0"/>
    <x v="0"/>
    <x v="1"/>
    <s v="No Aplica"/>
  </r>
  <r>
    <s v="20554579133"/>
    <x v="66"/>
    <x v="38"/>
    <x v="1221"/>
    <x v="1225"/>
    <x v="1175"/>
    <n v="1"/>
    <x v="218"/>
    <s v="E11, E12, E14, E17"/>
    <s v="JR. INCA MANCO CAPAC MZ. V-III LT. 17"/>
    <x v="3"/>
    <x v="0"/>
    <m/>
    <x v="2"/>
    <d v="2023-01-02T00:00:00"/>
    <x v="0"/>
    <n v="1"/>
    <s v="CJV"/>
    <s v="Principal"/>
    <n v="1.4492753623188406E-2"/>
    <n v="26"/>
    <x v="3"/>
    <s v="Ok"/>
    <x v="0"/>
    <s v="OK"/>
    <x v="0"/>
    <x v="0"/>
    <x v="1"/>
    <s v="No Aplica"/>
  </r>
  <r>
    <s v="20554579133"/>
    <x v="66"/>
    <x v="38"/>
    <x v="1222"/>
    <x v="1226"/>
    <x v="1176"/>
    <n v="1"/>
    <x v="218"/>
    <s v="E11, E12, E14, E18"/>
    <s v="URB. EL MPROGRESO F-02"/>
    <x v="2"/>
    <x v="1"/>
    <m/>
    <x v="2"/>
    <d v="2023-01-02T00:00:00"/>
    <x v="0"/>
    <n v="1"/>
    <s v="CJV"/>
    <s v="Principal"/>
    <n v="1.4492753623188406E-2"/>
    <n v="23"/>
    <x v="1"/>
    <s v="Ok"/>
    <x v="1"/>
    <s v="OK"/>
    <x v="0"/>
    <x v="0"/>
    <x v="1"/>
    <s v="No Aplica"/>
  </r>
  <r>
    <s v="20554579133"/>
    <x v="66"/>
    <x v="38"/>
    <x v="1223"/>
    <x v="1227"/>
    <x v="1177"/>
    <n v="1"/>
    <x v="218"/>
    <s v="E11, E12, E14, E20"/>
    <s v="URB. PACHACAMAC SECTOR 2 BARRIO 3 MZ. F LT. 18"/>
    <x v="45"/>
    <x v="1"/>
    <m/>
    <x v="2"/>
    <d v="2023-01-02T00:00:00"/>
    <x v="0"/>
    <n v="1"/>
    <s v="CJV"/>
    <s v="Principal"/>
    <n v="1.4492753623188406E-2"/>
    <n v="23"/>
    <x v="1"/>
    <s v="Ok"/>
    <x v="0"/>
    <s v="OK"/>
    <x v="0"/>
    <x v="0"/>
    <x v="1"/>
    <s v="No Aplica"/>
  </r>
  <r>
    <s v="20554579133"/>
    <x v="66"/>
    <x v="38"/>
    <x v="1224"/>
    <x v="1228"/>
    <x v="1178"/>
    <n v="1"/>
    <x v="221"/>
    <s v="E04, E03, E02, E01"/>
    <s v="JR. LAS MARGARITAS MZ W4 LOTE 26 URB. INCA MANCO CAPAC"/>
    <x v="3"/>
    <x v="0"/>
    <m/>
    <x v="2"/>
    <d v="2023-02-10T00:00:00"/>
    <x v="0"/>
    <n v="1"/>
    <s v="CJV"/>
    <s v="Principal"/>
    <n v="1.4492753623188406E-2"/>
    <n v="35"/>
    <x v="4"/>
    <s v="Ok"/>
    <x v="0"/>
    <s v="OK"/>
    <x v="0"/>
    <x v="0"/>
    <x v="1"/>
    <s v="No Aplica"/>
  </r>
  <r>
    <s v="20554579133"/>
    <x v="66"/>
    <x v="38"/>
    <x v="1225"/>
    <x v="1229"/>
    <x v="1179"/>
    <n v="1"/>
    <x v="221"/>
    <s v="E04, E03, E02, E01"/>
    <s v="JR. FCO. GONZALES PAVON 761"/>
    <x v="111"/>
    <x v="0"/>
    <m/>
    <x v="2"/>
    <d v="2023-02-16T00:00:00"/>
    <x v="0"/>
    <n v="1"/>
    <s v="CJV"/>
    <s v="Principal"/>
    <n v="1.4492753623188406E-2"/>
    <n v="29"/>
    <x v="3"/>
    <s v="Ok"/>
    <x v="0"/>
    <s v="OK"/>
    <x v="0"/>
    <x v="0"/>
    <x v="1"/>
    <s v="No Aplica"/>
  </r>
  <r>
    <s v="20554579133"/>
    <x v="66"/>
    <x v="38"/>
    <x v="1226"/>
    <x v="1230"/>
    <x v="1180"/>
    <n v="1"/>
    <x v="222"/>
    <s v="PV18, PV17, PV16, E16, E18, E19"/>
    <s v="JR. LAS BELLOTITAS 1140 URB. LAS VIOLETAS"/>
    <x v="3"/>
    <x v="0"/>
    <m/>
    <x v="2"/>
    <d v="2023-02-16T00:00:00"/>
    <x v="0"/>
    <n v="1"/>
    <s v="CJV"/>
    <s v="Principal"/>
    <n v="1.4492753623188406E-2"/>
    <n v="27"/>
    <x v="3"/>
    <s v="Ok"/>
    <x v="0"/>
    <s v="OK"/>
    <x v="0"/>
    <x v="0"/>
    <x v="1"/>
    <s v="No Aplica"/>
  </r>
  <r>
    <s v="20554579133"/>
    <x v="66"/>
    <x v="38"/>
    <x v="1227"/>
    <x v="1231"/>
    <x v="1181"/>
    <n v="1"/>
    <x v="222"/>
    <s v="E04, E03, E02, E01, PV01 BIS"/>
    <s v="MZ. I LT 5 ASOC GRAMADALES"/>
    <x v="39"/>
    <x v="0"/>
    <m/>
    <x v="2"/>
    <d v="2023-02-10T00:00:00"/>
    <x v="0"/>
    <n v="1"/>
    <s v="CJV"/>
    <s v="Principal"/>
    <n v="1.4492753623188406E-2"/>
    <n v="31"/>
    <x v="3"/>
    <s v="Ok"/>
    <x v="0"/>
    <s v="OK"/>
    <x v="0"/>
    <x v="0"/>
    <x v="1"/>
    <s v="No Aplica"/>
  </r>
  <r>
    <s v="20554579133"/>
    <x v="66"/>
    <x v="38"/>
    <x v="1228"/>
    <x v="1232"/>
    <x v="1182"/>
    <n v="1"/>
    <x v="218"/>
    <s v="E04, E03, E02, E01, TUNEL EPB, TUNEL PBM"/>
    <s v="ASENT. H. DEFENSORES DE LA PATRIA MZ. F4 LT. 11"/>
    <x v="4"/>
    <x v="1"/>
    <m/>
    <x v="2"/>
    <d v="2023-02-15T00:00:00"/>
    <x v="0"/>
    <n v="1"/>
    <s v="CJV"/>
    <s v="Principal"/>
    <n v="1.4492753623188406E-2"/>
    <n v="19"/>
    <x v="1"/>
    <s v="Ok"/>
    <x v="2"/>
    <s v="OK"/>
    <x v="0"/>
    <x v="0"/>
    <x v="1"/>
    <s v="No Aplica"/>
  </r>
  <r>
    <s v="20554579133"/>
    <x v="66"/>
    <x v="38"/>
    <x v="1229"/>
    <x v="1233"/>
    <x v="1183"/>
    <n v="1"/>
    <x v="222"/>
    <s v="E04, E03, E02, E01, PV01 BIS"/>
    <s v="A.H. Anexo Kenyi Fujimori MZ. A Lt 6"/>
    <x v="4"/>
    <x v="0"/>
    <m/>
    <x v="2"/>
    <d v="2023-02-17T00:00:00"/>
    <x v="0"/>
    <n v="1"/>
    <s v="CJV"/>
    <s v="Principal"/>
    <n v="1.4492753623188406E-2"/>
    <n v="23"/>
    <x v="1"/>
    <s v="Ok"/>
    <x v="2"/>
    <s v="OK"/>
    <x v="0"/>
    <x v="0"/>
    <x v="1"/>
    <s v="No Aplica"/>
  </r>
  <r>
    <s v="20554579133"/>
    <x v="66"/>
    <x v="38"/>
    <x v="1230"/>
    <x v="1234"/>
    <x v="1184"/>
    <n v="1"/>
    <x v="222"/>
    <s v="E04, E03, E02, E01, PV01 BIS"/>
    <s v="Ciudad del Pescador Mz H Lt 5"/>
    <x v="31"/>
    <x v="1"/>
    <m/>
    <x v="2"/>
    <d v="2023-02-17T00:00:00"/>
    <x v="0"/>
    <n v="1"/>
    <s v="CJV"/>
    <s v="Principal"/>
    <n v="1.4492753623188406E-2"/>
    <n v="22"/>
    <x v="1"/>
    <s v="Ok"/>
    <x v="2"/>
    <s v="OK"/>
    <x v="0"/>
    <x v="0"/>
    <x v="1"/>
    <s v="No Aplica"/>
  </r>
  <r>
    <s v="20554579133"/>
    <x v="66"/>
    <x v="38"/>
    <x v="1231"/>
    <x v="1235"/>
    <x v="1185"/>
    <n v="1"/>
    <x v="222"/>
    <s v="E11, E12, E16, PV16, PV17, PV18"/>
    <s v="AV. AVIACION 2358"/>
    <x v="0"/>
    <x v="0"/>
    <m/>
    <x v="2"/>
    <d v="2023-03-16T00:00:00"/>
    <x v="0"/>
    <n v="1"/>
    <s v="CJV"/>
    <s v="Principal"/>
    <n v="1.4492753623188406E-2"/>
    <n v="24"/>
    <x v="3"/>
    <s v="Ok"/>
    <x v="0"/>
    <s v="OK"/>
    <x v="0"/>
    <x v="0"/>
    <x v="1"/>
    <s v="No Aplica"/>
  </r>
  <r>
    <s v="20554579133"/>
    <x v="66"/>
    <x v="38"/>
    <x v="1232"/>
    <x v="1236"/>
    <x v="1186"/>
    <n v="1"/>
    <x v="222"/>
    <s v="E08, E09, E12, E16"/>
    <s v="CERRO CANDELA MZ. B LT. 07"/>
    <x v="2"/>
    <x v="0"/>
    <m/>
    <x v="2"/>
    <d v="2023-03-20T00:00:00"/>
    <x v="0"/>
    <n v="1"/>
    <s v="CJV"/>
    <s v="Principal"/>
    <n v="1.4492753623188406E-2"/>
    <n v="29"/>
    <x v="3"/>
    <s v="Ok"/>
    <x v="1"/>
    <s v="OK"/>
    <x v="0"/>
    <x v="0"/>
    <x v="1"/>
    <s v="No Aplica"/>
  </r>
  <r>
    <s v="20554579133"/>
    <x v="66"/>
    <x v="38"/>
    <x v="1233"/>
    <x v="1237"/>
    <x v="707"/>
    <n v="1"/>
    <x v="224"/>
    <s v="E04, E03, E02, E01, PV01 BIS"/>
    <s v="CALLE CHAVIN DE HUANTAR ZARATE"/>
    <x v="3"/>
    <x v="0"/>
    <m/>
    <x v="2"/>
    <d v="2023-04-01T00:00:00"/>
    <x v="0"/>
    <n v="1"/>
    <s v="CJV"/>
    <s v="Principal"/>
    <n v="1.4492753623188406E-2"/>
    <n v="28"/>
    <x v="3"/>
    <s v="Ok"/>
    <x v="0"/>
    <s v="OK"/>
    <x v="0"/>
    <x v="0"/>
    <x v="1"/>
    <s v="No Aplica"/>
  </r>
  <r>
    <s v="20554579133"/>
    <x v="66"/>
    <x v="38"/>
    <x v="1234"/>
    <x v="1238"/>
    <x v="1187"/>
    <n v="1"/>
    <x v="166"/>
    <s v="E04, E03, E02, E01, PV01 BIS"/>
    <s v="PSJ. LORENZO LOTTO MZ. G LT. 03 ASENT. H. LOS VIÑEDOS"/>
    <x v="15"/>
    <x v="0"/>
    <m/>
    <x v="2"/>
    <d v="2023-04-10T00:00:00"/>
    <x v="0"/>
    <n v="1"/>
    <s v="CJV"/>
    <s v="Principal"/>
    <n v="1.4492753623188406E-2"/>
    <n v="23"/>
    <x v="1"/>
    <s v="Ok"/>
    <x v="0"/>
    <s v="OK"/>
    <x v="0"/>
    <x v="0"/>
    <x v="1"/>
    <s v="No Aplica"/>
  </r>
  <r>
    <s v="20554579133"/>
    <x v="66"/>
    <x v="38"/>
    <x v="1235"/>
    <x v="1239"/>
    <x v="1188"/>
    <n v="1"/>
    <x v="166"/>
    <s v="E04, E03, E02, E01, PV01 BIS"/>
    <s v="JR. LIBERACION 15 LT. 14"/>
    <x v="3"/>
    <x v="0"/>
    <m/>
    <x v="2"/>
    <d v="2023-04-10T00:00:00"/>
    <x v="0"/>
    <n v="1"/>
    <s v="CJV"/>
    <s v="Principal"/>
    <n v="1.4492753623188406E-2"/>
    <n v="21"/>
    <x v="1"/>
    <s v="Ok"/>
    <x v="0"/>
    <s v="OK"/>
    <x v="0"/>
    <x v="0"/>
    <x v="1"/>
    <s v="No Aplica"/>
  </r>
  <r>
    <s v="20554579133"/>
    <x v="66"/>
    <x v="38"/>
    <x v="1236"/>
    <x v="1240"/>
    <x v="1189"/>
    <n v="1"/>
    <x v="166"/>
    <s v="TUNEL PBM"/>
    <s v="PORTADA II MANCHAY MZ B2 LT 4"/>
    <x v="86"/>
    <x v="0"/>
    <m/>
    <x v="2"/>
    <d v="2023-05-05T00:00:00"/>
    <x v="0"/>
    <n v="1"/>
    <s v="CJV"/>
    <s v="Principal"/>
    <n v="1.4492753623188406E-2"/>
    <n v="25"/>
    <x v="3"/>
    <s v="Ok"/>
    <x v="0"/>
    <s v="OK"/>
    <x v="0"/>
    <x v="0"/>
    <x v="1"/>
    <s v="No Aplica"/>
  </r>
  <r>
    <s v="20554579133"/>
    <x v="66"/>
    <x v="38"/>
    <x v="1237"/>
    <x v="1241"/>
    <x v="1190"/>
    <n v="1"/>
    <x v="222"/>
    <s v="E08, E09, E10, TVPM"/>
    <s v="AV. PASEO LA CASTELLANA 1080"/>
    <x v="15"/>
    <x v="0"/>
    <m/>
    <x v="2"/>
    <d v="2023-05-22T00:00:00"/>
    <x v="0"/>
    <n v="1"/>
    <s v="CJV"/>
    <s v="Principal"/>
    <n v="1.4492753623188406E-2"/>
    <n v="27"/>
    <x v="3"/>
    <s v="Ok"/>
    <x v="0"/>
    <s v="OK"/>
    <x v="0"/>
    <x v="0"/>
    <x v="1"/>
    <s v="No Aplica"/>
  </r>
  <r>
    <s v="20554579133"/>
    <x v="66"/>
    <x v="38"/>
    <x v="1238"/>
    <x v="1242"/>
    <x v="862"/>
    <n v="1"/>
    <x v="222"/>
    <s v="E08, E09, E10, TVPM"/>
    <s v="JR. DEAN VALDIVIA 697 DPTO. 103"/>
    <x v="32"/>
    <x v="0"/>
    <m/>
    <x v="2"/>
    <d v="2023-05-22T00:00:00"/>
    <x v="0"/>
    <n v="1"/>
    <s v="CJV"/>
    <s v="Principal"/>
    <n v="1.4492753623188406E-2"/>
    <n v="31"/>
    <x v="3"/>
    <s v="Ok"/>
    <x v="4"/>
    <s v="OK"/>
    <x v="0"/>
    <x v="0"/>
    <x v="1"/>
    <s v="No Aplica"/>
  </r>
  <r>
    <s v="20554579133"/>
    <x v="66"/>
    <x v="38"/>
    <x v="1239"/>
    <x v="1243"/>
    <x v="1191"/>
    <n v="1"/>
    <x v="166"/>
    <s v="E08, E09, E10, TVPM"/>
    <s v="PSJ 7 MZ G LT 16 ASENT H. SANTA MARIA AMPL SECT PARCELA"/>
    <x v="3"/>
    <x v="0"/>
    <m/>
    <x v="2"/>
    <d v="2023-05-22T00:00:00"/>
    <x v="0"/>
    <n v="1"/>
    <s v="CJV"/>
    <s v="Principal"/>
    <n v="1.4492753623188406E-2"/>
    <n v="24"/>
    <x v="3"/>
    <s v="Ok"/>
    <x v="0"/>
    <s v="OK"/>
    <x v="0"/>
    <x v="0"/>
    <x v="1"/>
    <s v="No Aplica"/>
  </r>
  <r>
    <s v="20554579133"/>
    <x v="66"/>
    <x v="38"/>
    <x v="1240"/>
    <x v="1244"/>
    <x v="1192"/>
    <n v="1"/>
    <x v="166"/>
    <s v="E08, E09, E10, TVPM"/>
    <s v="ASENT. H. MICAELA BASTIDAS MZ. A-1 LT. 17"/>
    <x v="2"/>
    <x v="0"/>
    <m/>
    <x v="2"/>
    <d v="2023-05-22T00:00:00"/>
    <x v="0"/>
    <n v="1"/>
    <s v="CJV"/>
    <s v="Principal"/>
    <n v="1.4492753623188406E-2"/>
    <n v="31"/>
    <x v="3"/>
    <s v="Ok"/>
    <x v="1"/>
    <s v="OK"/>
    <x v="0"/>
    <x v="0"/>
    <x v="1"/>
    <s v="No Aplica"/>
  </r>
  <r>
    <s v="20554579133"/>
    <x v="66"/>
    <x v="38"/>
    <x v="1241"/>
    <x v="1245"/>
    <x v="1193"/>
    <n v="1"/>
    <x v="166"/>
    <s v="PV01BIS-L4, TBM"/>
    <s v="ASOC. VIV. MAGDA PORTAL MZ. M LT. 24"/>
    <x v="121"/>
    <x v="1"/>
    <m/>
    <x v="2"/>
    <d v="2023-06-05T00:00:00"/>
    <x v="0"/>
    <n v="1"/>
    <s v="CJV"/>
    <s v="Principal"/>
    <n v="1.4492753623188406E-2"/>
    <n v="30"/>
    <x v="3"/>
    <s v="Ok"/>
    <x v="0"/>
    <s v="OK"/>
    <x v="0"/>
    <x v="0"/>
    <x v="1"/>
    <s v="No Aplica"/>
  </r>
  <r>
    <s v="20554579133"/>
    <x v="66"/>
    <x v="38"/>
    <x v="1242"/>
    <x v="1246"/>
    <x v="1194"/>
    <n v="1"/>
    <x v="166"/>
    <s v="PV01BIS-L4, TBM"/>
    <s v="PSJ 3 DE OCTUBRE 275 PUEBLO JOVEN"/>
    <x v="23"/>
    <x v="0"/>
    <m/>
    <x v="2"/>
    <d v="2023-06-05T00:00:00"/>
    <x v="0"/>
    <n v="1"/>
    <s v="CJV"/>
    <s v="Principal"/>
    <n v="1.4492753623188406E-2"/>
    <n v="26"/>
    <x v="3"/>
    <s v="Ok"/>
    <x v="3"/>
    <s v="OK"/>
    <x v="0"/>
    <x v="0"/>
    <x v="1"/>
    <s v="No Aplica"/>
  </r>
  <r>
    <s v="20554579133"/>
    <x v="66"/>
    <x v="38"/>
    <x v="1243"/>
    <x v="1247"/>
    <x v="1195"/>
    <n v="1"/>
    <x v="166"/>
    <s v="PV01BIS-L4, TBM"/>
    <s v="MZ F LT- 2 ASENT H. PRIMERO DE MAYO"/>
    <x v="3"/>
    <x v="0"/>
    <m/>
    <x v="2"/>
    <d v="2023-06-05T00:00:00"/>
    <x v="0"/>
    <n v="1"/>
    <s v="CJV"/>
    <s v="Principal"/>
    <n v="1.4492753623188406E-2"/>
    <n v="24"/>
    <x v="3"/>
    <s v="Ok"/>
    <x v="0"/>
    <s v="OK"/>
    <x v="0"/>
    <x v="0"/>
    <x v="1"/>
    <s v="No Aplica"/>
  </r>
  <r>
    <s v="20554579133"/>
    <x v="66"/>
    <x v="38"/>
    <x v="1244"/>
    <x v="1248"/>
    <x v="1196"/>
    <n v="1"/>
    <x v="166"/>
    <s v="E08, E09, E10, TVPM"/>
    <s v="URB. PACHACAMAC SECTOR 4 ETAPA MZ. L LT 17"/>
    <x v="45"/>
    <x v="1"/>
    <m/>
    <x v="2"/>
    <d v="2023-06-08T00:00:00"/>
    <x v="0"/>
    <n v="1"/>
    <s v="CJV"/>
    <s v="Principal"/>
    <n v="1.4492753623188406E-2"/>
    <n v="20"/>
    <x v="1"/>
    <s v="Ok"/>
    <x v="0"/>
    <s v="OK"/>
    <x v="0"/>
    <x v="0"/>
    <x v="1"/>
    <s v="No Aplica"/>
  </r>
  <r>
    <s v="20554579133"/>
    <x v="66"/>
    <x v="38"/>
    <x v="1245"/>
    <x v="1249"/>
    <x v="1197"/>
    <n v="1"/>
    <x v="166"/>
    <s v="E08, E09, E10, E11, E12, TUNEL"/>
    <s v="AV PIRAMIDE DEL SOL 419 URB. ZARATE"/>
    <x v="3"/>
    <x v="0"/>
    <m/>
    <x v="2"/>
    <d v="2023-07-06T00:00:00"/>
    <x v="0"/>
    <n v="1"/>
    <s v="CJV"/>
    <s v="Principal"/>
    <n v="1.4492753623188406E-2"/>
    <n v="30"/>
    <x v="3"/>
    <s v="Ok"/>
    <x v="0"/>
    <s v="OK"/>
    <x v="0"/>
    <x v="0"/>
    <x v="1"/>
    <s v="No Aplica"/>
  </r>
  <r>
    <s v="20554579133"/>
    <x v="66"/>
    <x v="38"/>
    <x v="1246"/>
    <x v="1250"/>
    <x v="1198"/>
    <n v="1"/>
    <x v="166"/>
    <s v="E08, E09, E10, E11, E12, TUNEL"/>
    <s v="VIROC SN"/>
    <x v="181"/>
    <x v="0"/>
    <m/>
    <x v="2"/>
    <d v="2023-07-07T00:00:00"/>
    <x v="0"/>
    <n v="1"/>
    <s v="CJV"/>
    <s v="Principal"/>
    <n v="1.4492753623188406E-2"/>
    <n v="21"/>
    <x v="1"/>
    <s v="Ok"/>
    <x v="0"/>
    <s v="OK"/>
    <x v="0"/>
    <x v="0"/>
    <x v="1"/>
    <s v="No Aplica"/>
  </r>
  <r>
    <s v="20554579133"/>
    <x v="66"/>
    <x v="38"/>
    <x v="1247"/>
    <x v="1251"/>
    <x v="841"/>
    <n v="1"/>
    <x v="166"/>
    <s v="E08, E09, E10, E11, E12, TUNEL"/>
    <s v="CASERIO DE COCHAYAN"/>
    <x v="3"/>
    <x v="0"/>
    <m/>
    <x v="2"/>
    <d v="2023-07-14T00:00:00"/>
    <x v="0"/>
    <n v="1"/>
    <s v="CJV"/>
    <s v="Principal"/>
    <n v="1.4492753623188406E-2"/>
    <n v="30"/>
    <x v="3"/>
    <s v="Ok"/>
    <x v="0"/>
    <s v="OK"/>
    <x v="0"/>
    <x v="0"/>
    <x v="1"/>
    <s v="No Aplica"/>
  </r>
  <r>
    <s v="20554579133"/>
    <x v="66"/>
    <x v="38"/>
    <x v="1248"/>
    <x v="1252"/>
    <x v="532"/>
    <n v="1"/>
    <x v="166"/>
    <s v="E08, E09, E10, E11, E12, TUNEL"/>
    <s v="ASENT. H. SS. JUAN PABLO II MZ. LT. 11"/>
    <x v="3"/>
    <x v="1"/>
    <m/>
    <x v="2"/>
    <d v="2023-07-17T00:00:00"/>
    <x v="0"/>
    <n v="1"/>
    <s v="CJV"/>
    <s v="Principal"/>
    <n v="1.4492753623188406E-2"/>
    <n v="25"/>
    <x v="3"/>
    <s v="Ok"/>
    <x v="0"/>
    <s v="OK"/>
    <x v="0"/>
    <x v="0"/>
    <x v="1"/>
    <s v="No Aplica"/>
  </r>
  <r>
    <s v="20554579133"/>
    <x v="66"/>
    <x v="38"/>
    <x v="1249"/>
    <x v="1253"/>
    <x v="1199"/>
    <n v="1"/>
    <x v="166"/>
    <s v="E08, E09, E10, E11, E12, TUNEL"/>
    <s v="AGR.  FAM. NUEVA ESPERANZA MZ. A LT. 41"/>
    <x v="182"/>
    <x v="0"/>
    <m/>
    <x v="2"/>
    <d v="2023-07-14T00:00:00"/>
    <x v="0"/>
    <n v="1"/>
    <s v="CJV"/>
    <s v="Principal"/>
    <n v="1.4492753623188406E-2"/>
    <n v="22"/>
    <x v="1"/>
    <s v="Ok"/>
    <x v="0"/>
    <s v="OK"/>
    <x v="0"/>
    <x v="0"/>
    <x v="1"/>
    <s v="No Aplica"/>
  </r>
  <r>
    <s v="20554579133"/>
    <x v="66"/>
    <x v="38"/>
    <x v="1250"/>
    <x v="1254"/>
    <x v="487"/>
    <n v="1"/>
    <x v="225"/>
    <s v="E02, TVOB, TVPM, TUNEL"/>
    <s v="ASOC. VIV. PARAISO DEL NORTE MZ. B LT. 17"/>
    <x v="39"/>
    <x v="0"/>
    <m/>
    <x v="2"/>
    <d v="2023-07-21T00:00:00"/>
    <x v="0"/>
    <n v="1"/>
    <s v="CJV"/>
    <s v="Principal"/>
    <n v="1.4492753623188406E-2"/>
    <n v="30"/>
    <x v="3"/>
    <s v="Ok"/>
    <x v="0"/>
    <s v="OK"/>
    <x v="0"/>
    <x v="0"/>
    <x v="1"/>
    <s v="No Aplica"/>
  </r>
  <r>
    <s v="20554579133"/>
    <x v="66"/>
    <x v="38"/>
    <x v="1251"/>
    <x v="1255"/>
    <x v="1200"/>
    <n v="1"/>
    <x v="226"/>
    <s v="E27, E26, E25, E15, E14, TUNEL, E01, E02, E03"/>
    <s v="RESIDENCIAL PARIACHI MZ H LT 31"/>
    <x v="2"/>
    <x v="0"/>
    <m/>
    <x v="2"/>
    <d v="2023-08-02T00:00:00"/>
    <x v="0"/>
    <n v="1"/>
    <s v="CJV"/>
    <s v="Principal"/>
    <n v="1.4492753623188406E-2"/>
    <n v="25"/>
    <x v="3"/>
    <s v="Ok"/>
    <x v="1"/>
    <s v="OK"/>
    <x v="0"/>
    <x v="0"/>
    <x v="1"/>
    <s v="8-2023"/>
  </r>
  <r>
    <s v="20602677126 "/>
    <x v="67"/>
    <x v="39"/>
    <x v="1252"/>
    <x v="1256"/>
    <x v="1201"/>
    <n v="1"/>
    <x v="64"/>
    <s v="ESTACIÓN 27"/>
    <s v="CONDOMINIO CIUDAD NUEVA &quot;L&quot; - 308"/>
    <x v="31"/>
    <x v="0"/>
    <m/>
    <x v="10"/>
    <d v="2021-12-07T00:00:00"/>
    <x v="0"/>
    <n v="2"/>
    <s v="CJV"/>
    <s v="Principal"/>
    <n v="4.7619047619047616E-2"/>
    <n v="53"/>
    <x v="5"/>
    <s v="Ok"/>
    <x v="2"/>
    <s v="OK"/>
    <x v="0"/>
    <x v="0"/>
    <x v="1"/>
    <s v="No Aplica"/>
  </r>
  <r>
    <s v="20602677126 "/>
    <x v="67"/>
    <x v="39"/>
    <x v="1253"/>
    <x v="1257"/>
    <x v="1202"/>
    <n v="1"/>
    <x v="227"/>
    <s v="ESTACIÓN 2"/>
    <s v="CALLE FELIPE DE ZELA 522 URB. LOS FICUS "/>
    <x v="63"/>
    <x v="1"/>
    <m/>
    <x v="3"/>
    <d v="2021-12-23T00:00:00"/>
    <x v="0"/>
    <n v="2"/>
    <s v="CJV"/>
    <s v="Principal"/>
    <n v="4.7619047619047616E-2"/>
    <n v="37"/>
    <x v="4"/>
    <s v="Ok"/>
    <x v="6"/>
    <s v="OK"/>
    <x v="0"/>
    <x v="0"/>
    <x v="1"/>
    <s v="No Aplica"/>
  </r>
  <r>
    <s v="20602677126 "/>
    <x v="67"/>
    <x v="39"/>
    <x v="1254"/>
    <x v="1258"/>
    <x v="1203"/>
    <n v="1"/>
    <x v="64"/>
    <s v="ESTACIÓN 2"/>
    <s v="PSJ. SECTOR 1 GRUPO 19 MZ C LT. 4 "/>
    <x v="45"/>
    <x v="0"/>
    <m/>
    <x v="3"/>
    <d v="2021-12-15T00:00:00"/>
    <x v="0"/>
    <n v="2"/>
    <s v="CJV"/>
    <s v="Principal"/>
    <n v="4.7619047619047616E-2"/>
    <n v="48"/>
    <x v="0"/>
    <s v="Ok"/>
    <x v="0"/>
    <s v="OK"/>
    <x v="0"/>
    <x v="0"/>
    <x v="1"/>
    <s v="No Aplica"/>
  </r>
  <r>
    <s v="20602677126 "/>
    <x v="67"/>
    <x v="39"/>
    <x v="1255"/>
    <x v="1259"/>
    <x v="847"/>
    <n v="2"/>
    <x v="228"/>
    <s v="ESTACIÓN 27"/>
    <s v="CALLE D MZ. U LT. 2 ASENT H. CIUDAD DE LOS CONSTRUCTORES"/>
    <x v="3"/>
    <x v="0"/>
    <m/>
    <x v="3"/>
    <d v="2022-12-05T00:00:00"/>
    <x v="0"/>
    <n v="4"/>
    <s v="CJV"/>
    <s v="Principal"/>
    <n v="4.7619047619047616E-2"/>
    <n v="35"/>
    <x v="4"/>
    <s v="Ok"/>
    <x v="0"/>
    <s v="OK"/>
    <x v="0"/>
    <x v="0"/>
    <x v="1"/>
    <s v="No Aplica"/>
  </r>
  <r>
    <s v="20602677126 "/>
    <x v="67"/>
    <x v="39"/>
    <x v="1256"/>
    <x v="1260"/>
    <x v="1204"/>
    <n v="2"/>
    <x v="228"/>
    <s v="ESTACIÓN 2"/>
    <s v="MZ. C LT-34 CIUDADELA CHALACA"/>
    <x v="5"/>
    <x v="0"/>
    <m/>
    <x v="3"/>
    <d v="2022-11-25T00:00:00"/>
    <x v="0"/>
    <n v="4"/>
    <s v="CJV"/>
    <s v="Principal"/>
    <n v="4.7619047619047616E-2"/>
    <n v="35"/>
    <x v="4"/>
    <s v="Ok"/>
    <x v="0"/>
    <s v="OK"/>
    <x v="0"/>
    <x v="0"/>
    <x v="1"/>
    <s v="No Aplica"/>
  </r>
  <r>
    <s v="20602677126 "/>
    <x v="67"/>
    <x v="39"/>
    <x v="1257"/>
    <x v="1261"/>
    <x v="1205"/>
    <n v="1"/>
    <x v="229"/>
    <s v="-"/>
    <s v="CALLE LOS ALCATRACES 148 URB LIMATAMBO"/>
    <x v="179"/>
    <x v="1"/>
    <m/>
    <x v="3"/>
    <d v="2023-06-08T00:00:00"/>
    <x v="2"/>
    <n v="1"/>
    <s v="CJV"/>
    <s v="Principal"/>
    <n v="4.7619047619047616E-2"/>
    <n v="32"/>
    <x v="4"/>
    <s v="Ok"/>
    <x v="0"/>
    <s v="OK"/>
    <x v="0"/>
    <x v="0"/>
    <x v="1"/>
    <s v="No Aplica"/>
  </r>
  <r>
    <s v="20602677126 "/>
    <x v="67"/>
    <x v="39"/>
    <x v="1258"/>
    <x v="1262"/>
    <x v="1206"/>
    <n v="2"/>
    <x v="228"/>
    <s v="ESTACIÓN 2"/>
    <s v="CALLE SANTA PATRICIA URB. SANTA ROSA DE LIMA MZ. F LT. 04"/>
    <x v="11"/>
    <x v="0"/>
    <m/>
    <x v="3"/>
    <d v="2022-12-12T00:00:00"/>
    <x v="0"/>
    <n v="4"/>
    <s v="CJV"/>
    <s v="Principal"/>
    <n v="4.7619047619047616E-2"/>
    <n v="39"/>
    <x v="4"/>
    <s v="Ok"/>
    <x v="0"/>
    <s v="OK"/>
    <x v="0"/>
    <x v="0"/>
    <x v="1"/>
    <s v="No Aplica"/>
  </r>
  <r>
    <s v="20602677126 "/>
    <x v="67"/>
    <x v="39"/>
    <x v="1259"/>
    <x v="1263"/>
    <x v="1207"/>
    <n v="1"/>
    <x v="230"/>
    <s v="ESTACIÓN 2"/>
    <s v="MZ. H 18 LT. 28 URB. LOS ROSALES MI PERÚ"/>
    <x v="4"/>
    <x v="0"/>
    <m/>
    <x v="3"/>
    <d v="2021-12-07T00:00:00"/>
    <x v="0"/>
    <n v="2"/>
    <s v="CJV"/>
    <s v="Principal"/>
    <n v="4.7619047619047616E-2"/>
    <n v="42"/>
    <x v="0"/>
    <s v="Ok"/>
    <x v="2"/>
    <s v="OK"/>
    <x v="0"/>
    <x v="0"/>
    <x v="1"/>
    <s v="No Aplica"/>
  </r>
  <r>
    <s v="20602677126 "/>
    <x v="67"/>
    <x v="39"/>
    <x v="1260"/>
    <x v="1264"/>
    <x v="1208"/>
    <n v="2"/>
    <x v="228"/>
    <s v="ESTACIÓN 1"/>
    <s v="ASENT. HUMANO SANTA ROSA MZ. E LT. 19 "/>
    <x v="31"/>
    <x v="0"/>
    <m/>
    <x v="3"/>
    <d v="2023-02-16T00:00:00"/>
    <x v="0"/>
    <n v="4"/>
    <s v="CJV"/>
    <s v="Principal"/>
    <n v="4.7619047619047616E-2"/>
    <n v="39"/>
    <x v="4"/>
    <s v="Ok"/>
    <x v="2"/>
    <s v="OK"/>
    <x v="0"/>
    <x v="0"/>
    <x v="1"/>
    <s v="No Aplica"/>
  </r>
  <r>
    <s v="20602677126 "/>
    <x v="67"/>
    <x v="39"/>
    <x v="1261"/>
    <x v="1265"/>
    <x v="1209"/>
    <n v="1"/>
    <x v="231"/>
    <s v="-"/>
    <s v="CALLE CHINCHAYSUYO DPTO. 403 MZ. F-A LT. 04"/>
    <x v="44"/>
    <x v="0"/>
    <m/>
    <x v="3"/>
    <d v="2021-12-07T00:00:00"/>
    <x v="0"/>
    <n v="1"/>
    <s v="CJV"/>
    <s v="Principal"/>
    <n v="4.7619047619047616E-2"/>
    <n v="31"/>
    <x v="3"/>
    <s v="Ok"/>
    <x v="0"/>
    <s v="OK"/>
    <x v="0"/>
    <x v="0"/>
    <x v="1"/>
    <s v="No Aplica"/>
  </r>
  <r>
    <s v="20602677126 "/>
    <x v="67"/>
    <x v="39"/>
    <x v="1262"/>
    <x v="1266"/>
    <x v="1210"/>
    <n v="2"/>
    <x v="228"/>
    <s v="ESTACIÓN 1"/>
    <s v="CALLE 9 ASOC. DE PROP. BRISAS DEL UNIVERSO MZ. A LT. 30"/>
    <x v="8"/>
    <x v="0"/>
    <m/>
    <x v="3"/>
    <d v="2023-02-16T00:00:00"/>
    <x v="0"/>
    <n v="4"/>
    <s v="CJV"/>
    <s v="Principal"/>
    <n v="4.7619047619047616E-2"/>
    <n v="32"/>
    <x v="4"/>
    <s v="Ok"/>
    <x v="0"/>
    <s v="OK"/>
    <x v="0"/>
    <x v="0"/>
    <x v="1"/>
    <s v="No Aplica"/>
  </r>
  <r>
    <s v="20602677126 "/>
    <x v="67"/>
    <x v="39"/>
    <x v="1263"/>
    <x v="1267"/>
    <x v="1211"/>
    <n v="1"/>
    <x v="33"/>
    <s v="ESTACIÓN 27"/>
    <s v="URB PACHACAMAC 3RA ETAPA MZ. Q LT. 67"/>
    <x v="45"/>
    <x v="0"/>
    <m/>
    <x v="3"/>
    <d v="2023-06-03T00:00:00"/>
    <x v="0"/>
    <n v="1"/>
    <s v="CJV"/>
    <s v="Principal"/>
    <n v="4.7619047619047616E-2"/>
    <n v="27"/>
    <x v="3"/>
    <s v="Ok"/>
    <x v="0"/>
    <s v="OK"/>
    <x v="0"/>
    <x v="0"/>
    <x v="1"/>
    <s v="No Aplica"/>
  </r>
  <r>
    <s v="20602677126 "/>
    <x v="67"/>
    <x v="39"/>
    <x v="1264"/>
    <x v="1268"/>
    <x v="1073"/>
    <n v="2"/>
    <x v="228"/>
    <s v="ESTACIÓN 2"/>
    <s v="A-H- EL AYLLU EXHACIENDA SAN AGUSTIN"/>
    <x v="31"/>
    <x v="0"/>
    <m/>
    <x v="3"/>
    <d v="2022-11-25T00:00:00"/>
    <x v="0"/>
    <n v="4"/>
    <s v="CJV"/>
    <s v="Principal"/>
    <n v="4.7619047619047616E-2"/>
    <n v="37"/>
    <x v="4"/>
    <s v="Ok"/>
    <x v="2"/>
    <s v="OK"/>
    <x v="0"/>
    <x v="0"/>
    <x v="1"/>
    <s v="No Aplica"/>
  </r>
  <r>
    <s v="20602677126 "/>
    <x v="67"/>
    <x v="39"/>
    <x v="1265"/>
    <x v="1269"/>
    <x v="1212"/>
    <n v="1"/>
    <x v="33"/>
    <s v="ESTACIÓN 1"/>
    <s v="MI PERU MZ.E-2 LT.9 -CALLAO-MI PERU"/>
    <x v="4"/>
    <x v="0"/>
    <m/>
    <x v="3"/>
    <d v="2022-12-01T00:00:00"/>
    <x v="0"/>
    <n v="1"/>
    <s v="CJV"/>
    <s v="Principal"/>
    <n v="4.7619047619047616E-2"/>
    <n v="41"/>
    <x v="0"/>
    <s v="Ok"/>
    <x v="2"/>
    <s v="OK"/>
    <x v="0"/>
    <x v="0"/>
    <x v="1"/>
    <s v="No Aplica"/>
  </r>
  <r>
    <s v="20602677126 "/>
    <x v="67"/>
    <x v="39"/>
    <x v="1266"/>
    <x v="1270"/>
    <x v="1213"/>
    <n v="2"/>
    <x v="228"/>
    <s v="ESTACIÓN 2"/>
    <s v="MZ. G LT. 10 P JOVEN NESTOR GAMBETTA BAJA OESTE"/>
    <x v="31"/>
    <x v="0"/>
    <m/>
    <x v="3"/>
    <d v="2022-06-08T00:00:00"/>
    <x v="0"/>
    <n v="4"/>
    <s v="CJV"/>
    <s v="Principal"/>
    <n v="4.7619047619047616E-2"/>
    <n v="52"/>
    <x v="5"/>
    <s v="Ok"/>
    <x v="2"/>
    <s v="OK"/>
    <x v="0"/>
    <x v="0"/>
    <x v="1"/>
    <s v="No Aplica"/>
  </r>
  <r>
    <s v="20602677126 "/>
    <x v="67"/>
    <x v="39"/>
    <x v="1267"/>
    <x v="1271"/>
    <x v="1214"/>
    <n v="2"/>
    <x v="228"/>
    <s v="ESTACIÓN 1"/>
    <s v="CALLE MATEO AGUILAR 174-188 PJ. MIRONES BAJO"/>
    <x v="5"/>
    <x v="0"/>
    <m/>
    <x v="3"/>
    <d v="2022-12-21T00:00:00"/>
    <x v="0"/>
    <n v="4"/>
    <s v="CJV"/>
    <s v="Principal"/>
    <n v="4.7619047619047616E-2"/>
    <n v="25"/>
    <x v="3"/>
    <s v="Ok"/>
    <x v="0"/>
    <s v="OK"/>
    <x v="0"/>
    <x v="0"/>
    <x v="1"/>
    <s v="No Aplica"/>
  </r>
  <r>
    <s v="20602677126 "/>
    <x v="67"/>
    <x v="39"/>
    <x v="1268"/>
    <x v="1272"/>
    <x v="1215"/>
    <n v="1"/>
    <x v="41"/>
    <s v="ESTACIÓN 2"/>
    <s v="JR. MATEO AGUILAR NRO. 174 MIRONES BAJO"/>
    <x v="5"/>
    <x v="0"/>
    <m/>
    <x v="3"/>
    <d v="2021-12-07T00:00:00"/>
    <x v="0"/>
    <n v="2"/>
    <s v="CJV"/>
    <s v="Principal"/>
    <n v="4.7619047619047616E-2"/>
    <n v="49"/>
    <x v="0"/>
    <s v="Ok"/>
    <x v="0"/>
    <s v="OK"/>
    <x v="0"/>
    <x v="0"/>
    <x v="1"/>
    <s v="No Aplica"/>
  </r>
  <r>
    <s v="20602677126 "/>
    <x v="67"/>
    <x v="39"/>
    <x v="1269"/>
    <x v="1273"/>
    <x v="1216"/>
    <n v="2"/>
    <x v="43"/>
    <s v="ESTACIÓN 2"/>
    <s v="CALLE TIAHUNACO 448 URB. RESID ZARATE"/>
    <x v="3"/>
    <x v="0"/>
    <m/>
    <x v="3"/>
    <d v="2022-03-01T00:00:00"/>
    <x v="0"/>
    <n v="4"/>
    <s v="CJV"/>
    <s v="Principal"/>
    <n v="4.7619047619047616E-2"/>
    <n v="35"/>
    <x v="4"/>
    <s v="Ok"/>
    <x v="0"/>
    <s v="OK"/>
    <x v="0"/>
    <x v="0"/>
    <x v="1"/>
    <s v="No Aplica"/>
  </r>
  <r>
    <s v="20602677126 "/>
    <x v="67"/>
    <x v="39"/>
    <x v="1270"/>
    <x v="1274"/>
    <x v="1217"/>
    <n v="1"/>
    <x v="232"/>
    <s v="ESTACIÓN 2"/>
    <s v="ASOC. VALLE CHILLON MZ. F LT. 40"/>
    <x v="39"/>
    <x v="0"/>
    <m/>
    <x v="3"/>
    <d v="2021-12-07T00:00:00"/>
    <x v="0"/>
    <n v="1"/>
    <s v="CJV"/>
    <s v="Principal"/>
    <n v="4.7619047619047616E-2"/>
    <n v="38"/>
    <x v="4"/>
    <s v="Ok"/>
    <x v="0"/>
    <s v="OK"/>
    <x v="0"/>
    <x v="0"/>
    <x v="1"/>
    <s v="No Aplica"/>
  </r>
  <r>
    <s v="20602677126 "/>
    <x v="67"/>
    <x v="39"/>
    <x v="1271"/>
    <x v="1275"/>
    <x v="1218"/>
    <n v="2"/>
    <x v="19"/>
    <s v="ESTACIÓN 2"/>
    <s v="URB.CONSTANZA MZ.F LT.20 -CALLAO-CALLAO"/>
    <x v="31"/>
    <x v="0"/>
    <m/>
    <x v="3"/>
    <d v="2022-12-05T00:00:00"/>
    <x v="0"/>
    <n v="4"/>
    <s v="CJV"/>
    <s v="Principal"/>
    <n v="4.7619047619047616E-2"/>
    <n v="57"/>
    <x v="5"/>
    <s v="Ok"/>
    <x v="2"/>
    <s v="OK"/>
    <x v="0"/>
    <x v="0"/>
    <x v="1"/>
    <s v="No Aplica"/>
  </r>
  <r>
    <s v="20602677126 "/>
    <x v="67"/>
    <x v="39"/>
    <x v="1272"/>
    <x v="1276"/>
    <x v="1219"/>
    <n v="2"/>
    <x v="228"/>
    <s v="ESTACIÓN 2"/>
    <s v="LOS OLIVOS  MZA. 1 LOTE. 31 MC1 31 PROVIV LOS OLIVOS"/>
    <x v="39"/>
    <x v="0"/>
    <m/>
    <x v="3"/>
    <d v="2021-12-16T00:00:00"/>
    <x v="0"/>
    <n v="4"/>
    <s v="CJV"/>
    <s v="Principal"/>
    <n v="4.7619047619047616E-2"/>
    <n v="26"/>
    <x v="3"/>
    <s v="Ok"/>
    <x v="0"/>
    <s v="OK"/>
    <x v="0"/>
    <x v="0"/>
    <x v="1"/>
    <s v="No Aplica"/>
  </r>
  <r>
    <s v="20471333604"/>
    <x v="44"/>
    <x v="30"/>
    <x v="1273"/>
    <x v="1277"/>
    <x v="1220"/>
    <n v="1"/>
    <x v="78"/>
    <s v="OFICINA DE INFORMACIÓN PERMANENTE"/>
    <s v="Psje. República 115 Urb. Pedregal  Alto."/>
    <x v="8"/>
    <x v="0"/>
    <m/>
    <x v="0"/>
    <d v="2019-05-15T00:00:00"/>
    <x v="0"/>
    <n v="1"/>
    <s v="EPC"/>
    <s v="Principal"/>
    <n v="2.564102564102564E-2"/>
    <n v="53"/>
    <x v="5"/>
    <s v="Ok"/>
    <x v="0"/>
    <s v="OK"/>
    <x v="0"/>
    <x v="0"/>
    <x v="1"/>
    <s v="No Aplica"/>
  </r>
  <r>
    <s v="20471333604"/>
    <x v="44"/>
    <x v="30"/>
    <x v="1274"/>
    <x v="1278"/>
    <x v="1221"/>
    <n v="1"/>
    <x v="160"/>
    <s v="OFICINA DE INFORMACIÓN PERMANENTE"/>
    <s v="Calle Meliton Carbajal 174"/>
    <x v="6"/>
    <x v="0"/>
    <m/>
    <x v="0"/>
    <d v="2021-10-29T00:00:00"/>
    <x v="0"/>
    <n v="1"/>
    <s v="EPC"/>
    <s v="Principal"/>
    <n v="2.564102564102564E-2"/>
    <n v="63"/>
    <x v="2"/>
    <s v="Ok"/>
    <x v="0"/>
    <s v="OK"/>
    <x v="0"/>
    <x v="0"/>
    <x v="1"/>
    <s v="No Aplica"/>
  </r>
  <r>
    <s v="20471333604"/>
    <x v="44"/>
    <x v="30"/>
    <x v="1275"/>
    <x v="1279"/>
    <x v="1222"/>
    <n v="1"/>
    <x v="78"/>
    <s v="OFICINA DE INFORMACIÓN PERMANENTE"/>
    <s v="Av. Cayetano Heredia 829 Jesus Maria"/>
    <x v="183"/>
    <x v="0"/>
    <m/>
    <x v="0"/>
    <d v="2021-10-01T00:00:00"/>
    <x v="0"/>
    <n v="2"/>
    <s v="EPC"/>
    <s v="Principal"/>
    <n v="2.564102564102564E-2"/>
    <n v="46"/>
    <x v="0"/>
    <s v="Ok"/>
    <x v="0"/>
    <s v="OK"/>
    <x v="0"/>
    <x v="0"/>
    <x v="1"/>
    <s v="No Aplica"/>
  </r>
  <r>
    <s v="20471333604"/>
    <x v="44"/>
    <x v="30"/>
    <x v="1276"/>
    <x v="1280"/>
    <x v="1223"/>
    <n v="1"/>
    <x v="78"/>
    <s v="OFICINA DE INFORMACIÓN PERMANENTE"/>
    <s v="Av. Salaverry 2955 Dpto 202"/>
    <x v="179"/>
    <x v="0"/>
    <m/>
    <x v="0"/>
    <d v="2022-03-16T00:00:00"/>
    <x v="0"/>
    <n v="1"/>
    <s v="EPC"/>
    <s v="Principal"/>
    <n v="2.564102564102564E-2"/>
    <n v="29"/>
    <x v="3"/>
    <s v="Ok"/>
    <x v="0"/>
    <s v="OK"/>
    <x v="0"/>
    <x v="0"/>
    <x v="1"/>
    <s v="No Aplica"/>
  </r>
  <r>
    <s v="20471333604"/>
    <x v="44"/>
    <x v="30"/>
    <x v="1277"/>
    <x v="1281"/>
    <x v="1224"/>
    <n v="1"/>
    <x v="233"/>
    <s v="OFICINA DE INFORMACIÓN PERMANENTE"/>
    <s v="Urb. Previ Mz. 37 Lt. 6"/>
    <x v="11"/>
    <x v="1"/>
    <m/>
    <x v="0"/>
    <d v="2022-03-16T00:00:00"/>
    <x v="0"/>
    <n v="1"/>
    <s v="EPC"/>
    <s v="Principal"/>
    <n v="2.564102564102564E-2"/>
    <n v="24"/>
    <x v="3"/>
    <s v="Ok"/>
    <x v="0"/>
    <s v="OK"/>
    <x v="0"/>
    <x v="0"/>
    <x v="1"/>
    <s v="No Aplica"/>
  </r>
  <r>
    <s v="20471333604"/>
    <x v="44"/>
    <x v="30"/>
    <x v="1278"/>
    <x v="1282"/>
    <x v="1225"/>
    <n v="1"/>
    <x v="78"/>
    <s v="OFICINA DE INFORMACIÓN PERMANENTE"/>
    <s v="Jr, Enrique Salazar Barreto"/>
    <x v="15"/>
    <x v="1"/>
    <m/>
    <x v="0"/>
    <d v="2021-03-09T00:00:00"/>
    <x v="0"/>
    <n v="1"/>
    <s v="EPC"/>
    <s v="Principal"/>
    <n v="2.564102564102564E-2"/>
    <n v="30"/>
    <x v="3"/>
    <s v="Ok"/>
    <x v="0"/>
    <s v="OK"/>
    <x v="0"/>
    <x v="0"/>
    <x v="1"/>
    <s v="No Aplica"/>
  </r>
  <r>
    <s v="20471333604"/>
    <x v="44"/>
    <x v="30"/>
    <x v="1279"/>
    <x v="1283"/>
    <x v="1226"/>
    <n v="1"/>
    <x v="233"/>
    <s v="OFICINA DE INFORMACIÓN PERMANENTE"/>
    <s v="Pablo De Olavide 296 Urb. La Colonial"/>
    <x v="31"/>
    <x v="0"/>
    <m/>
    <x v="0"/>
    <d v="2020-07-01T00:00:00"/>
    <x v="0"/>
    <n v="1"/>
    <s v="EPC"/>
    <s v="Principal"/>
    <n v="2.564102564102564E-2"/>
    <n v="28"/>
    <x v="3"/>
    <s v="Ok"/>
    <x v="2"/>
    <s v="OK"/>
    <x v="0"/>
    <x v="0"/>
    <x v="1"/>
    <s v="No Aplica"/>
  </r>
  <r>
    <s v="20471333604"/>
    <x v="44"/>
    <x v="30"/>
    <x v="1280"/>
    <x v="1284"/>
    <x v="1227"/>
    <n v="1"/>
    <x v="234"/>
    <s v="OFICINA DE INFORMACIÓN PERMANENTE"/>
    <s v="Av. Andres Avelino  Caceres 400 Dpto 17 Urb. San Antonio"/>
    <x v="13"/>
    <x v="1"/>
    <m/>
    <x v="0"/>
    <d v="2015-06-23T00:00:00"/>
    <x v="0"/>
    <n v="2"/>
    <s v="EPC"/>
    <s v="Principal"/>
    <n v="2.564102564102564E-2"/>
    <n v="46"/>
    <x v="0"/>
    <s v="Ok"/>
    <x v="0"/>
    <s v="OK"/>
    <x v="0"/>
    <x v="0"/>
    <x v="1"/>
    <s v="No Aplica"/>
  </r>
  <r>
    <s v="20471333604"/>
    <x v="44"/>
    <x v="30"/>
    <x v="1281"/>
    <x v="1285"/>
    <x v="1228"/>
    <n v="1"/>
    <x v="160"/>
    <s v="OFICINA DE INFORMACIÓN PERMANENTE"/>
    <s v="Av. Oscar R. Benavides 2730 Dpto. 302 Urb. Stella Maris"/>
    <x v="31"/>
    <x v="0"/>
    <m/>
    <x v="0"/>
    <d v="2021-11-03T00:00:00"/>
    <x v="0"/>
    <n v="1"/>
    <s v="EPC"/>
    <s v="Principal"/>
    <n v="2.564102564102564E-2"/>
    <n v="62"/>
    <x v="2"/>
    <s v="Ok"/>
    <x v="2"/>
    <s v="OK"/>
    <x v="0"/>
    <x v="0"/>
    <x v="1"/>
    <s v="No Aplica"/>
  </r>
  <r>
    <s v="20471333604"/>
    <x v="44"/>
    <x v="30"/>
    <x v="1282"/>
    <x v="1286"/>
    <x v="1229"/>
    <n v="1"/>
    <x v="235"/>
    <s v="OFICINA DE INFORMACIÓN PERMANENTE"/>
    <s v="Calle Santa Isabel 294"/>
    <x v="128"/>
    <x v="1"/>
    <m/>
    <x v="0"/>
    <d v="2021-05-05T00:00:00"/>
    <x v="0"/>
    <n v="1"/>
    <s v="EPC"/>
    <s v="Principal"/>
    <n v="2.564102564102564E-2"/>
    <n v="37"/>
    <x v="4"/>
    <s v="Ok"/>
    <x v="0"/>
    <s v="OK"/>
    <x v="0"/>
    <x v="0"/>
    <x v="1"/>
    <s v="No Aplica"/>
  </r>
  <r>
    <s v="20471333604"/>
    <x v="44"/>
    <x v="30"/>
    <x v="1283"/>
    <x v="1287"/>
    <x v="1230"/>
    <n v="1"/>
    <x v="160"/>
    <s v="OFICINA DE INFORMACIÓN PERMANENTE"/>
    <s v="Esmeralda De Los Andes  Mz K10 Lt 12"/>
    <x v="3"/>
    <x v="0"/>
    <m/>
    <x v="0"/>
    <d v="2018-08-22T00:00:00"/>
    <x v="0"/>
    <n v="1"/>
    <s v="EPC"/>
    <s v="Principal"/>
    <n v="2.564102564102564E-2"/>
    <n v="51"/>
    <x v="5"/>
    <s v="Ok"/>
    <x v="0"/>
    <s v="OK"/>
    <x v="0"/>
    <x v="0"/>
    <x v="1"/>
    <s v="No Aplica"/>
  </r>
  <r>
    <s v="20471333604"/>
    <x v="44"/>
    <x v="30"/>
    <x v="1284"/>
    <x v="1288"/>
    <x v="1231"/>
    <n v="1"/>
    <x v="233"/>
    <s v="OFICINA DE INFORMACIÓN PERMANENTE"/>
    <s v="Av Juan Pablo Fernandini 1346"/>
    <x v="128"/>
    <x v="0"/>
    <m/>
    <x v="0"/>
    <d v="2021-02-24T00:00:00"/>
    <x v="0"/>
    <n v="1"/>
    <s v="EPC"/>
    <s v="Principal"/>
    <n v="2.564102564102564E-2"/>
    <n v="27"/>
    <x v="3"/>
    <s v="Ok"/>
    <x v="0"/>
    <s v="OK"/>
    <x v="0"/>
    <x v="0"/>
    <x v="1"/>
    <s v="No Aplica"/>
  </r>
  <r>
    <s v="20471333604"/>
    <x v="44"/>
    <x v="30"/>
    <x v="1285"/>
    <x v="1289"/>
    <x v="1232"/>
    <n v="1"/>
    <x v="233"/>
    <s v="OFICINA DE INFORMACIÓN PERMANENTE"/>
    <s v="Jr. La Merced 410 Aa.Hh. Cesar Vellejo"/>
    <x v="6"/>
    <x v="1"/>
    <m/>
    <x v="0"/>
    <d v="2022-12-12T00:00:00"/>
    <x v="0"/>
    <n v="1"/>
    <s v="EPC"/>
    <s v="Principal"/>
    <n v="2.564102564102564E-2"/>
    <n v="26"/>
    <x v="3"/>
    <s v="Ok"/>
    <x v="0"/>
    <s v="OK"/>
    <x v="0"/>
    <x v="0"/>
    <x v="1"/>
    <s v="No Aplica"/>
  </r>
  <r>
    <s v="20471333604"/>
    <x v="44"/>
    <x v="30"/>
    <x v="1286"/>
    <x v="1290"/>
    <x v="1233"/>
    <n v="1"/>
    <x v="233"/>
    <s v="OFICINA DE INFORMACIÓN PERMANENTE"/>
    <s v="Av. Fray Bartolomé De Las Casas 478"/>
    <x v="8"/>
    <x v="0"/>
    <m/>
    <x v="0"/>
    <d v="2022-11-02T00:00:00"/>
    <x v="0"/>
    <n v="1"/>
    <s v="EPC"/>
    <s v="Principal"/>
    <n v="2.564102564102564E-2"/>
    <n v="28"/>
    <x v="3"/>
    <s v="Ok"/>
    <x v="0"/>
    <s v="OK"/>
    <x v="0"/>
    <x v="0"/>
    <x v="1"/>
    <s v="No Aplica"/>
  </r>
  <r>
    <s v="20471333604"/>
    <x v="44"/>
    <x v="30"/>
    <x v="1287"/>
    <x v="1291"/>
    <x v="1234"/>
    <n v="1"/>
    <x v="160"/>
    <s v="OFICINA DE INFORMACIÓN PERMANENTE"/>
    <s v="Ucv 10 Lt 47 Zona A Huaycan"/>
    <x v="2"/>
    <x v="0"/>
    <m/>
    <x v="0"/>
    <d v="2023-02-03T00:00:00"/>
    <x v="0"/>
    <n v="1"/>
    <s v="EPC"/>
    <s v="Principal"/>
    <n v="2.564102564102564E-2"/>
    <n v="44"/>
    <x v="0"/>
    <s v="Ok"/>
    <x v="1"/>
    <s v="OK"/>
    <x v="0"/>
    <x v="0"/>
    <x v="1"/>
    <s v="No Aplica"/>
  </r>
  <r>
    <s v="20471333604"/>
    <x v="44"/>
    <x v="30"/>
    <x v="1288"/>
    <x v="1292"/>
    <x v="1235"/>
    <n v="1"/>
    <x v="78"/>
    <s v="OFICINA DE INFORMACIÓN PERMANENTE"/>
    <s v="Cristóbal De Peralta Sur 825"/>
    <x v="15"/>
    <x v="1"/>
    <m/>
    <x v="0"/>
    <d v="2021-05-17T00:00:00"/>
    <x v="0"/>
    <n v="1"/>
    <s v="EPC"/>
    <s v="Principal"/>
    <n v="2.564102564102564E-2"/>
    <n v="35"/>
    <x v="4"/>
    <s v="Ok"/>
    <x v="0"/>
    <s v="OK"/>
    <x v="0"/>
    <x v="0"/>
    <x v="1"/>
    <s v="No Aplica"/>
  </r>
  <r>
    <s v="20471333604"/>
    <x v="44"/>
    <x v="30"/>
    <x v="1289"/>
    <x v="1293"/>
    <x v="755"/>
    <n v="1"/>
    <x v="235"/>
    <s v="OFICINA DE INFORMACIÓN PERMANENTE"/>
    <s v="Calle Changoya 226 Dpto. 226"/>
    <x v="44"/>
    <x v="1"/>
    <m/>
    <x v="0"/>
    <d v="2022-12-05T00:00:00"/>
    <x v="0"/>
    <n v="2"/>
    <s v="EPC"/>
    <s v="Principal"/>
    <n v="2.564102564102564E-2"/>
    <n v="35"/>
    <x v="4"/>
    <s v="Ok"/>
    <x v="0"/>
    <s v="OK"/>
    <x v="0"/>
    <x v="0"/>
    <x v="1"/>
    <s v="No Aplica"/>
  </r>
  <r>
    <s v="20471333604"/>
    <x v="44"/>
    <x v="30"/>
    <x v="1290"/>
    <x v="1294"/>
    <x v="1236"/>
    <n v="1"/>
    <x v="78"/>
    <s v="OFICINA DE INFORMACIÓN PERMANENTE"/>
    <s v="Trebol De Villa Mz B Lt 19"/>
    <x v="21"/>
    <x v="1"/>
    <m/>
    <x v="0"/>
    <d v="2022-09-28T00:00:00"/>
    <x v="0"/>
    <n v="1"/>
    <s v="EPC"/>
    <s v="Principal"/>
    <n v="2.564102564102564E-2"/>
    <n v="31"/>
    <x v="3"/>
    <s v="Ok"/>
    <x v="0"/>
    <s v="OK"/>
    <x v="0"/>
    <x v="0"/>
    <x v="1"/>
    <s v="No Aplica"/>
  </r>
  <r>
    <s v="20471333604"/>
    <x v="44"/>
    <x v="30"/>
    <x v="1291"/>
    <x v="1295"/>
    <x v="1237"/>
    <n v="1"/>
    <x v="233"/>
    <s v="OFICINA DE INFORMACIÓN PERMANENTE"/>
    <s v="Calle Sevilla 323 Dpto 40, La Perla"/>
    <x v="31"/>
    <x v="0"/>
    <m/>
    <x v="0"/>
    <d v="2022-09-05T00:00:00"/>
    <x v="0"/>
    <n v="1"/>
    <s v="EPC"/>
    <s v="Principal"/>
    <n v="2.564102564102564E-2"/>
    <n v="27"/>
    <x v="3"/>
    <s v="Ok"/>
    <x v="2"/>
    <s v="OK"/>
    <x v="0"/>
    <x v="0"/>
    <x v="1"/>
    <s v="No Aplica"/>
  </r>
  <r>
    <s v="20471333604"/>
    <x v="44"/>
    <x v="30"/>
    <x v="1292"/>
    <x v="1296"/>
    <x v="1238"/>
    <n v="1"/>
    <x v="78"/>
    <s v="OFICINA DE INFORMACIÓN PERMANENTE"/>
    <s v="Av. Ingenieros 994, Dpto. 606, Valle Hermoso/"/>
    <x v="15"/>
    <x v="1"/>
    <m/>
    <x v="0"/>
    <d v="2022-03-16T00:00:00"/>
    <x v="0"/>
    <n v="1"/>
    <s v="EPC"/>
    <s v="Principal"/>
    <n v="2.564102564102564E-2"/>
    <n v="27"/>
    <x v="3"/>
    <s v="Ok"/>
    <x v="0"/>
    <s v="OK"/>
    <x v="0"/>
    <x v="0"/>
    <x v="1"/>
    <s v="No Aplica"/>
  </r>
  <r>
    <s v="20471333604"/>
    <x v="44"/>
    <x v="30"/>
    <x v="1293"/>
    <x v="1297"/>
    <x v="1239"/>
    <n v="1"/>
    <x v="78"/>
    <s v="OFICINA DE INFORMACIÓN PERMANENTE"/>
    <s v="Calle Padre Urraca 345 Dpto. 403, Alt. Cuadra 26 De Av. La Marina"/>
    <x v="44"/>
    <x v="0"/>
    <m/>
    <x v="0"/>
    <d v="2019-09-16T00:00:00"/>
    <x v="0"/>
    <n v="1"/>
    <s v="EPC"/>
    <s v="Principal"/>
    <n v="2.564102564102564E-2"/>
    <n v="65"/>
    <x v="2"/>
    <s v="Ok"/>
    <x v="0"/>
    <s v="OK"/>
    <x v="0"/>
    <x v="0"/>
    <x v="1"/>
    <s v="No Aplica"/>
  </r>
  <r>
    <s v="20471333604"/>
    <x v="44"/>
    <x v="30"/>
    <x v="1294"/>
    <x v="1298"/>
    <x v="1240"/>
    <n v="1"/>
    <x v="236"/>
    <s v="OFICINA DE INFORMACIÓN PERMANENTE"/>
    <s v="Jr. M.Bonemaison Nro. 192 Urb. Valdiviezo"/>
    <x v="5"/>
    <x v="0"/>
    <m/>
    <x v="0"/>
    <d v="2020-09-08T00:00:00"/>
    <x v="0"/>
    <n v="1"/>
    <s v="EPC"/>
    <s v="Principal"/>
    <n v="2.564102564102564E-2"/>
    <n v="36"/>
    <x v="4"/>
    <s v="Ok"/>
    <x v="0"/>
    <s v="OK"/>
    <x v="0"/>
    <x v="0"/>
    <x v="1"/>
    <s v="No Aplica"/>
  </r>
  <r>
    <s v="20471333604"/>
    <x v="44"/>
    <x v="30"/>
    <x v="1295"/>
    <x v="1299"/>
    <x v="1241"/>
    <n v="1"/>
    <x v="237"/>
    <s v="OFICINA DE INFORMACIÓN PERMANENTE"/>
    <s v="Nicolas Alcazar 629"/>
    <x v="128"/>
    <x v="1"/>
    <m/>
    <x v="0"/>
    <d v="2021-09-03T00:00:00"/>
    <x v="0"/>
    <n v="1"/>
    <s v="EPC"/>
    <s v="Principal"/>
    <n v="2.564102564102564E-2"/>
    <n v="44"/>
    <x v="0"/>
    <s v="Ok"/>
    <x v="0"/>
    <s v="OK"/>
    <x v="0"/>
    <x v="0"/>
    <x v="1"/>
    <s v="No Aplica"/>
  </r>
  <r>
    <s v="20471333604"/>
    <x v="44"/>
    <x v="30"/>
    <x v="1296"/>
    <x v="1300"/>
    <x v="1242"/>
    <n v="1"/>
    <x v="238"/>
    <s v="CJV"/>
    <s v="Av. Prolongacion San Martin 231, Dpto. 403"/>
    <x v="158"/>
    <x v="0"/>
    <m/>
    <x v="0"/>
    <d v="2015-10-09T00:00:00"/>
    <x v="0"/>
    <n v="2"/>
    <s v="EPC"/>
    <s v="Principal"/>
    <n v="2.564102564102564E-2"/>
    <n v="42"/>
    <x v="0"/>
    <s v="Ok"/>
    <x v="0"/>
    <s v="OK"/>
    <x v="0"/>
    <x v="0"/>
    <x v="1"/>
    <s v="No Aplica"/>
  </r>
  <r>
    <s v="20471333604"/>
    <x v="44"/>
    <x v="30"/>
    <x v="1297"/>
    <x v="1301"/>
    <x v="1243"/>
    <n v="1"/>
    <x v="233"/>
    <s v="OFICINA DE INFORMACIÓN PERMANENTE"/>
    <s v="Av. Enrique Meigss 3008 Ricardo Palma Mirones Bajos"/>
    <x v="5"/>
    <x v="1"/>
    <m/>
    <x v="0"/>
    <d v="2022-09-27T00:00:00"/>
    <x v="0"/>
    <n v="1"/>
    <s v="EPC"/>
    <s v="Principal"/>
    <n v="2.564102564102564E-2"/>
    <n v="25"/>
    <x v="3"/>
    <s v="Ok"/>
    <x v="0"/>
    <s v="OK"/>
    <x v="0"/>
    <x v="0"/>
    <x v="1"/>
    <s v="No Aplica"/>
  </r>
  <r>
    <s v="20471333604"/>
    <x v="44"/>
    <x v="30"/>
    <x v="1298"/>
    <x v="1302"/>
    <x v="891"/>
    <n v="1"/>
    <x v="78"/>
    <s v="OFICINA DE INFORMACIÓN PERMANENTE"/>
    <s v="Mz F Lt 4 Motupe "/>
    <x v="3"/>
    <x v="0"/>
    <m/>
    <x v="0"/>
    <d v="2022-09-28T00:00:00"/>
    <x v="0"/>
    <n v="1"/>
    <s v="EPC"/>
    <s v="Principal"/>
    <n v="2.564102564102564E-2"/>
    <n v="27"/>
    <x v="3"/>
    <s v="Ok"/>
    <x v="0"/>
    <s v="OK"/>
    <x v="0"/>
    <x v="0"/>
    <x v="1"/>
    <s v="No Aplica"/>
  </r>
  <r>
    <s v="20471333604"/>
    <x v="44"/>
    <x v="30"/>
    <x v="1299"/>
    <x v="1303"/>
    <x v="1244"/>
    <n v="1"/>
    <x v="233"/>
    <s v="OFICINA DE INFORMACIÓN PERMANENTE"/>
    <s v="Calle Antonio Lisher 1798 Torre D / Dpto 302"/>
    <x v="5"/>
    <x v="0"/>
    <m/>
    <x v="0"/>
    <d v="2022-03-16T00:00:00"/>
    <x v="0"/>
    <n v="1"/>
    <s v="EPC"/>
    <s v="Principal"/>
    <n v="2.564102564102564E-2"/>
    <n v="24"/>
    <x v="3"/>
    <s v="Ok"/>
    <x v="0"/>
    <s v="OK"/>
    <x v="0"/>
    <x v="0"/>
    <x v="1"/>
    <s v="No Aplica"/>
  </r>
  <r>
    <s v="20471333604"/>
    <x v="44"/>
    <x v="30"/>
    <x v="1300"/>
    <x v="1304"/>
    <x v="1143"/>
    <n v="1"/>
    <x v="233"/>
    <s v="OFICINA DE INFORMACIÓN PERMANENTE"/>
    <s v="Calle Santa Nicerata 227"/>
    <x v="5"/>
    <x v="0"/>
    <m/>
    <x v="0"/>
    <d v="2021-10-18T00:00:00"/>
    <x v="0"/>
    <n v="1"/>
    <s v="EPC"/>
    <s v="Principal"/>
    <n v="2.564102564102564E-2"/>
    <n v="32"/>
    <x v="4"/>
    <s v="Ok"/>
    <x v="0"/>
    <s v="OK"/>
    <x v="0"/>
    <x v="0"/>
    <x v="1"/>
    <s v="No Aplica"/>
  </r>
  <r>
    <s v="20471333604"/>
    <x v="44"/>
    <x v="30"/>
    <x v="1301"/>
    <x v="1305"/>
    <x v="1245"/>
    <n v="1"/>
    <x v="160"/>
    <s v="OFICINA DE INFORMACIÓN PERMANENTE"/>
    <s v="Sector 03, Grupo 21, Manzana I, Lote 22."/>
    <x v="6"/>
    <x v="0"/>
    <m/>
    <x v="0"/>
    <d v="2023-01-24T00:00:00"/>
    <x v="0"/>
    <n v="1"/>
    <s v="EPC"/>
    <s v="Principal"/>
    <n v="2.564102564102564E-2"/>
    <n v="47"/>
    <x v="0"/>
    <s v="Ok"/>
    <x v="0"/>
    <s v="OK"/>
    <x v="0"/>
    <x v="0"/>
    <x v="1"/>
    <s v="No Aplica"/>
  </r>
  <r>
    <s v="20471333604"/>
    <x v="44"/>
    <x v="30"/>
    <x v="1302"/>
    <x v="1306"/>
    <x v="1246"/>
    <n v="1"/>
    <x v="78"/>
    <s v="OFICINA DE INFORMACIÓN PERMANENTE"/>
    <s v="Av. Casimiro Ulloa N° 317 Dpto. 401"/>
    <x v="13"/>
    <x v="0"/>
    <m/>
    <x v="0"/>
    <d v="2021-06-07T00:00:00"/>
    <x v="0"/>
    <n v="1"/>
    <s v="EPC"/>
    <s v="Principal"/>
    <n v="2.564102564102564E-2"/>
    <n v="31"/>
    <x v="3"/>
    <s v="Ok"/>
    <x v="0"/>
    <s v="OK"/>
    <x v="0"/>
    <x v="0"/>
    <x v="1"/>
    <s v="No Aplica"/>
  </r>
  <r>
    <s v="20471333604"/>
    <x v="44"/>
    <x v="30"/>
    <x v="1303"/>
    <x v="1307"/>
    <x v="1247"/>
    <n v="1"/>
    <x v="233"/>
    <s v="OFICINA DE INFORMACIÓN PERMANENTE"/>
    <s v="Ah 31 De Diciembre Mz.D Lt1"/>
    <x v="9"/>
    <x v="0"/>
    <m/>
    <x v="0"/>
    <d v="2022-09-28T00:00:00"/>
    <x v="0"/>
    <n v="1"/>
    <s v="EPC"/>
    <s v="Principal"/>
    <n v="2.564102564102564E-2"/>
    <n v="28"/>
    <x v="3"/>
    <s v="Ok"/>
    <x v="0"/>
    <s v="OK"/>
    <x v="0"/>
    <x v="0"/>
    <x v="1"/>
    <s v="No Aplica"/>
  </r>
  <r>
    <s v="20471333604"/>
    <x v="44"/>
    <x v="30"/>
    <x v="1304"/>
    <x v="1308"/>
    <x v="1248"/>
    <n v="1"/>
    <x v="78"/>
    <s v="OFICINA DE INFORMACIÓN PERMANENTE"/>
    <s v="Av. Alvarez Calderón 410"/>
    <x v="0"/>
    <x v="0"/>
    <m/>
    <x v="0"/>
    <d v="2019-05-13T00:00:00"/>
    <x v="0"/>
    <n v="1"/>
    <s v="EPC"/>
    <s v="Principal"/>
    <n v="2.564102564102564E-2"/>
    <n v="38"/>
    <x v="4"/>
    <s v="Ok"/>
    <x v="0"/>
    <s v="OK"/>
    <x v="0"/>
    <x v="0"/>
    <x v="1"/>
    <s v="No Aplica"/>
  </r>
  <r>
    <s v="20471333604"/>
    <x v="44"/>
    <x v="30"/>
    <x v="1305"/>
    <x v="1309"/>
    <x v="1249"/>
    <n v="1"/>
    <x v="78"/>
    <s v="OFICINA DE INFORMACIÓN PERMANENTE"/>
    <s v="Residencial Marbella Block 501"/>
    <x v="184"/>
    <x v="1"/>
    <m/>
    <x v="0"/>
    <d v="2022-03-16T00:00:00"/>
    <x v="0"/>
    <n v="1"/>
    <s v="EPC"/>
    <s v="Principal"/>
    <n v="2.564102564102564E-2"/>
    <n v="34"/>
    <x v="4"/>
    <s v="Ok"/>
    <x v="0"/>
    <s v="OK"/>
    <x v="0"/>
    <x v="0"/>
    <x v="1"/>
    <s v="No Aplica"/>
  </r>
  <r>
    <s v="20471333604"/>
    <x v="44"/>
    <x v="30"/>
    <x v="1306"/>
    <x v="1310"/>
    <x v="1250"/>
    <n v="1"/>
    <x v="78"/>
    <s v="OFICINA DE INFORMACIÓN PERMANENTE"/>
    <s v="Jr. Don Bosco 183"/>
    <x v="32"/>
    <x v="1"/>
    <m/>
    <x v="0"/>
    <d v="2017-06-01T00:00:00"/>
    <x v="0"/>
    <n v="1"/>
    <s v="EPC"/>
    <s v="Principal"/>
    <n v="2.564102564102564E-2"/>
    <n v="37"/>
    <x v="4"/>
    <s v="Ok"/>
    <x v="4"/>
    <s v="OK"/>
    <x v="0"/>
    <x v="0"/>
    <x v="1"/>
    <s v="No Aplica"/>
  </r>
  <r>
    <s v="20471333604"/>
    <x v="44"/>
    <x v="30"/>
    <x v="1307"/>
    <x v="1311"/>
    <x v="1251"/>
    <n v="1"/>
    <x v="160"/>
    <s v="OFICINA DE INFORMACIÓN PERMANENTE"/>
    <s v="Avenida Julio C.Tello Mz H1 Lote 6b Rinconada- Villa Sol Huarochiri, San Antonio, Huarochiri"/>
    <x v="5"/>
    <x v="0"/>
    <m/>
    <x v="0"/>
    <d v="2021-10-18T00:00:00"/>
    <x v="0"/>
    <n v="1"/>
    <s v="EPC"/>
    <s v="Principal"/>
    <n v="2.564102564102564E-2"/>
    <n v="37"/>
    <x v="4"/>
    <s v="Ok"/>
    <x v="0"/>
    <s v="OK"/>
    <x v="0"/>
    <x v="0"/>
    <x v="1"/>
    <s v="No Aplica"/>
  </r>
  <r>
    <s v="20471333604"/>
    <x v="44"/>
    <x v="30"/>
    <x v="1308"/>
    <x v="1312"/>
    <x v="1252"/>
    <n v="1"/>
    <x v="233"/>
    <s v="OFICINA DE INFORMACIÓN PERMANENTE"/>
    <s v="Mz. W1 Lt. 38 Aahh. Santa María"/>
    <x v="3"/>
    <x v="0"/>
    <m/>
    <x v="0"/>
    <d v="2023-05-03T00:00:00"/>
    <x v="0"/>
    <n v="1"/>
    <s v="EPC"/>
    <s v="Principal"/>
    <n v="2.564102564102564E-2"/>
    <n v="28"/>
    <x v="3"/>
    <s v="Ok"/>
    <x v="0"/>
    <s v="OK"/>
    <x v="0"/>
    <x v="0"/>
    <x v="1"/>
    <s v="No Aplica"/>
  </r>
  <r>
    <s v="20471333604"/>
    <x v="44"/>
    <x v="30"/>
    <x v="1309"/>
    <x v="1313"/>
    <x v="1253"/>
    <n v="1"/>
    <x v="160"/>
    <s v="OFICINA DE INFORMACIÓN PERMANENTE"/>
    <s v="Aahh. San Juan De Amancaes Mz. 13a Lt. 4"/>
    <x v="52"/>
    <x v="0"/>
    <m/>
    <x v="0"/>
    <d v="2023-05-08T00:00:00"/>
    <x v="0"/>
    <n v="1"/>
    <s v="EPC"/>
    <s v="Principal"/>
    <n v="2.564102564102564E-2"/>
    <n v="34"/>
    <x v="4"/>
    <s v="Ok"/>
    <x v="0"/>
    <s v="OK"/>
    <x v="0"/>
    <x v="0"/>
    <x v="1"/>
    <s v="No Aplica"/>
  </r>
  <r>
    <s v="20471333604"/>
    <x v="44"/>
    <x v="30"/>
    <x v="1310"/>
    <x v="1314"/>
    <x v="1254"/>
    <n v="1"/>
    <x v="233"/>
    <s v="OFICINA DE INFORMACIÓN PERMANENTE"/>
    <s v="Av. José Ugarteche 201 Urb. Grumete Medina"/>
    <x v="2"/>
    <x v="1"/>
    <m/>
    <x v="0"/>
    <d v="2023-07-03T00:00:00"/>
    <x v="0"/>
    <n v="1"/>
    <s v="EPC"/>
    <s v="Principal"/>
    <n v="2.564102564102564E-2"/>
    <n v="27"/>
    <x v="3"/>
    <s v="Ok"/>
    <x v="1"/>
    <s v="OK"/>
    <x v="0"/>
    <x v="0"/>
    <x v="1"/>
    <s v="No Aplica"/>
  </r>
  <r>
    <n v="2055163079"/>
    <x v="68"/>
    <x v="40"/>
    <x v="1311"/>
    <x v="1315"/>
    <x v="1255"/>
    <n v="3"/>
    <x v="239"/>
    <s v="ESTACIONES Y PATIO TALLER"/>
    <s v="MZ. F LOTE 10 ASENT. H MARCAVILCA"/>
    <x v="18"/>
    <x v="0"/>
    <m/>
    <x v="2"/>
    <d v="2023-07-04T00:00:00"/>
    <x v="0"/>
    <n v="1"/>
    <s v="CJV"/>
    <s v="Principal"/>
    <n v="0.125"/>
    <n v="44"/>
    <x v="0"/>
    <s v="Ok"/>
    <x v="0"/>
    <s v="OK"/>
    <x v="0"/>
    <x v="0"/>
    <x v="1"/>
    <s v="No Aplica"/>
  </r>
  <r>
    <n v="2055163079"/>
    <x v="68"/>
    <x v="40"/>
    <x v="1312"/>
    <x v="1316"/>
    <x v="1256"/>
    <n v="1"/>
    <x v="23"/>
    <s v="ESTACIONES Y PATIO TALLER"/>
    <s v="CALLE MANUEL FUENTES A. 915 URB. CHACARILLA DE SANTA CRUZ"/>
    <x v="179"/>
    <x v="0"/>
    <m/>
    <x v="2"/>
    <d v="2017-04-19T00:00:00"/>
    <x v="0"/>
    <n v="2"/>
    <s v="CJV"/>
    <s v="Principal"/>
    <n v="0.125"/>
    <n v="62"/>
    <x v="2"/>
    <s v="Ok"/>
    <x v="0"/>
    <s v="OK"/>
    <x v="0"/>
    <x v="0"/>
    <x v="1"/>
    <s v="No Aplica"/>
  </r>
  <r>
    <n v="2055163079"/>
    <x v="68"/>
    <x v="40"/>
    <x v="1313"/>
    <x v="1317"/>
    <x v="1257"/>
    <n v="1"/>
    <x v="23"/>
    <s v="ESTACIONES Y PATIO TALLER"/>
    <s v="AV. GUARDIA PERUANA 350 URB. MATELLINI"/>
    <x v="18"/>
    <x v="0"/>
    <m/>
    <x v="2"/>
    <d v="2023-04-04T00:00:00"/>
    <x v="0"/>
    <n v="1"/>
    <s v="CJV"/>
    <s v="Principal"/>
    <n v="0.125"/>
    <n v="29"/>
    <x v="3"/>
    <s v="Ok"/>
    <x v="0"/>
    <s v="OK"/>
    <x v="0"/>
    <x v="0"/>
    <x v="1"/>
    <s v="No Aplica"/>
  </r>
  <r>
    <n v="2055163079"/>
    <x v="68"/>
    <x v="40"/>
    <x v="1314"/>
    <x v="1318"/>
    <x v="1258"/>
    <n v="1"/>
    <x v="23"/>
    <s v="ESTACIONES Y PATIO TALLER"/>
    <s v="COOPERATIVA LAS VERTIENTES MZ Y LOTE 7"/>
    <x v="45"/>
    <x v="0"/>
    <m/>
    <x v="2"/>
    <d v="2021-05-14T00:00:00"/>
    <x v="0"/>
    <n v="2"/>
    <s v="CJV"/>
    <s v="Principal"/>
    <n v="0.125"/>
    <n v="33"/>
    <x v="4"/>
    <s v="Ok"/>
    <x v="0"/>
    <s v="OK"/>
    <x v="0"/>
    <x v="0"/>
    <x v="1"/>
    <s v="No Aplica"/>
  </r>
  <r>
    <n v="2055163079"/>
    <x v="68"/>
    <x v="40"/>
    <x v="1315"/>
    <x v="1319"/>
    <x v="1259"/>
    <n v="3"/>
    <x v="240"/>
    <s v="ESTACIONES Y PATIO TALLER"/>
    <s v="SECTOR 6 GRUPO 8-A MZ. N LT 23"/>
    <x v="45"/>
    <x v="0"/>
    <m/>
    <x v="2"/>
    <d v="2023-04-04T00:00:00"/>
    <x v="0"/>
    <n v="1"/>
    <s v="CJV"/>
    <s v="Principal"/>
    <n v="0.125"/>
    <n v="23"/>
    <x v="1"/>
    <s v="Ok"/>
    <x v="0"/>
    <s v="OK"/>
    <x v="0"/>
    <x v="0"/>
    <x v="1"/>
    <s v="No Aplica"/>
  </r>
  <r>
    <n v="2055163079"/>
    <x v="68"/>
    <x v="40"/>
    <x v="1316"/>
    <x v="1320"/>
    <x v="1260"/>
    <n v="3"/>
    <x v="240"/>
    <s v="ESTACIONES Y PATIO TALLER"/>
    <s v="CALLE LOS EUCALIPTOS MZ L2 LT 22"/>
    <x v="3"/>
    <x v="0"/>
    <m/>
    <x v="2"/>
    <d v="2023-03-31T00:00:00"/>
    <x v="0"/>
    <n v="1"/>
    <s v="CJV"/>
    <s v="Principal"/>
    <n v="0.125"/>
    <n v="38"/>
    <x v="4"/>
    <s v="Ok"/>
    <x v="0"/>
    <s v="OK"/>
    <x v="0"/>
    <x v="0"/>
    <x v="1"/>
    <s v="No Aplica"/>
  </r>
  <r>
    <n v="2055163079"/>
    <x v="68"/>
    <x v="40"/>
    <x v="1317"/>
    <x v="1321"/>
    <x v="1261"/>
    <n v="3"/>
    <x v="239"/>
    <s v="ESTACIONES Y PATIO TALLER"/>
    <s v="CALLE LOS CAMPESINOS MZ Z LT 36"/>
    <x v="3"/>
    <x v="0"/>
    <m/>
    <x v="2"/>
    <d v="2023-03-31T00:00:00"/>
    <x v="0"/>
    <n v="1"/>
    <s v="CJV"/>
    <s v="Principal"/>
    <n v="0.125"/>
    <n v="43"/>
    <x v="0"/>
    <s v="Ok"/>
    <x v="0"/>
    <s v="OK"/>
    <x v="0"/>
    <x v="0"/>
    <x v="1"/>
    <s v="No Aplica"/>
  </r>
  <r>
    <n v="2055163079"/>
    <x v="68"/>
    <x v="40"/>
    <x v="1318"/>
    <x v="1322"/>
    <x v="1262"/>
    <n v="3"/>
    <x v="240"/>
    <s v="ESTACIONES Y PATIO TALLER"/>
    <s v="MZ. 35 LT.7 P.J. CESAR VALLEJO"/>
    <x v="6"/>
    <x v="0"/>
    <m/>
    <x v="2"/>
    <d v="2021-12-21T00:00:00"/>
    <x v="0"/>
    <n v="2"/>
    <s v="CJV"/>
    <s v="Principal"/>
    <n v="0.125"/>
    <n v="45"/>
    <x v="0"/>
    <s v="Ok"/>
    <x v="0"/>
    <s v="OK"/>
    <x v="0"/>
    <x v="0"/>
    <x v="1"/>
    <s v="No Aplica"/>
  </r>
  <r>
    <n v="20524172365"/>
    <x v="40"/>
    <x v="28"/>
    <x v="1319"/>
    <x v="1323"/>
    <x v="1263"/>
    <n v="1"/>
    <x v="241"/>
    <s v="REVESTIMIENTO DE EDICULOS E25 26 27"/>
    <s v="AV. LOS RISCOS 145. LOS HALCONES"/>
    <x v="50"/>
    <x v="0"/>
    <m/>
    <x v="2"/>
    <d v="2023-06-26T00:00:00"/>
    <x v="0"/>
    <n v="2"/>
    <s v="CJV"/>
    <s v="Principal"/>
    <n v="4.5454545454545456E-2"/>
    <n v="26"/>
    <x v="3"/>
    <s v="Ok"/>
    <x v="0"/>
    <s v="OK"/>
    <x v="0"/>
    <x v="0"/>
    <x v="1"/>
    <s v="No Aplica"/>
  </r>
  <r>
    <n v="20524172365"/>
    <x v="40"/>
    <x v="28"/>
    <x v="1320"/>
    <x v="1324"/>
    <x v="1264"/>
    <n v="1"/>
    <x v="242"/>
    <s v="REVESTIMIENTO DE EDICULOS E25 26 27"/>
    <s v="AH. EL PACIFICO.  II ETAPA. MZ L. LOTE 3."/>
    <x v="21"/>
    <x v="0"/>
    <m/>
    <x v="2"/>
    <d v="2023-06-26T00:00:00"/>
    <x v="0"/>
    <n v="2"/>
    <s v="CJV"/>
    <s v="Principal"/>
    <n v="4.5454545454545456E-2"/>
    <n v="39"/>
    <x v="4"/>
    <s v="Ok"/>
    <x v="0"/>
    <s v="OK"/>
    <x v="0"/>
    <x v="0"/>
    <x v="1"/>
    <s v="No Aplica"/>
  </r>
  <r>
    <n v="20524172365"/>
    <x v="40"/>
    <x v="28"/>
    <x v="1321"/>
    <x v="1325"/>
    <x v="1265"/>
    <n v="1"/>
    <x v="242"/>
    <s v="REVESTIMIENTO DE EDICULOS E25 26 27"/>
    <s v="LAS GRAVAS URB. SAN HILARION 2094"/>
    <x v="3"/>
    <x v="0"/>
    <m/>
    <x v="2"/>
    <d v="2023-06-26T00:00:00"/>
    <x v="0"/>
    <n v="2"/>
    <s v="CJV"/>
    <s v="Principal"/>
    <n v="4.5454545454545456E-2"/>
    <n v="29"/>
    <x v="3"/>
    <s v="Ok"/>
    <x v="0"/>
    <s v="OK"/>
    <x v="0"/>
    <x v="0"/>
    <x v="1"/>
    <s v="No Aplica"/>
  </r>
  <r>
    <n v="20524172365"/>
    <x v="40"/>
    <x v="28"/>
    <x v="1322"/>
    <x v="1326"/>
    <x v="1266"/>
    <n v="1"/>
    <x v="243"/>
    <s v="REVESTIMIENTO DE EDICULOS E25 26 27"/>
    <s v="CALLE COSTA AZUL SN"/>
    <x v="185"/>
    <x v="0"/>
    <m/>
    <x v="2"/>
    <d v="2023-06-26T00:00:00"/>
    <x v="0"/>
    <n v="2"/>
    <s v="CJV"/>
    <s v="Principal"/>
    <n v="4.5454545454545456E-2"/>
    <n v="24"/>
    <x v="3"/>
    <s v="Ok"/>
    <x v="0"/>
    <s v="OK"/>
    <x v="0"/>
    <x v="0"/>
    <x v="1"/>
    <s v="No Aplica"/>
  </r>
  <r>
    <n v="20524172365"/>
    <x v="40"/>
    <x v="28"/>
    <x v="1323"/>
    <x v="1327"/>
    <x v="1267"/>
    <n v="1"/>
    <x v="243"/>
    <s v="REVESTIMIENTO DE EDICULOS E25 26 27"/>
    <s v="COMUNIDAD TRIGOHORCCO ANTILLA"/>
    <x v="186"/>
    <x v="0"/>
    <m/>
    <x v="2"/>
    <d v="2023-08-04T00:00:00"/>
    <x v="0"/>
    <n v="2"/>
    <s v="CJV"/>
    <s v="Principal"/>
    <n v="4.5454545454545456E-2"/>
    <n v="18"/>
    <x v="1"/>
    <s v="Ok"/>
    <x v="0"/>
    <s v="OK"/>
    <x v="0"/>
    <x v="0"/>
    <x v="1"/>
    <s v="8-2023"/>
  </r>
  <r>
    <n v="20524172365"/>
    <x v="40"/>
    <x v="28"/>
    <x v="1324"/>
    <x v="1328"/>
    <x v="1268"/>
    <n v="1"/>
    <x v="243"/>
    <s v="REVESTIMIENTO DE EDICULOS E25 26 27"/>
    <s v="PARQUE CHICAMA BALCONCILLO"/>
    <x v="70"/>
    <x v="0"/>
    <m/>
    <x v="2"/>
    <d v="2023-08-04T00:00:00"/>
    <x v="0"/>
    <n v="2"/>
    <s v="CJV"/>
    <s v="Principal"/>
    <n v="4.5454545454545456E-2"/>
    <n v="18"/>
    <x v="1"/>
    <s v="Ok"/>
    <x v="7"/>
    <s v="OK"/>
    <x v="0"/>
    <x v="0"/>
    <x v="1"/>
    <s v="8-2023"/>
  </r>
  <r>
    <n v="20524172365"/>
    <x v="40"/>
    <x v="28"/>
    <x v="1325"/>
    <x v="1329"/>
    <x v="1269"/>
    <n v="1"/>
    <x v="243"/>
    <s v="REVESTIMIENTO DE EDICULOS E25 26 27"/>
    <s v="CALLE BUSTAMANTE Y RIVERO PJ. EL PROGRESO ETAPA 3"/>
    <x v="12"/>
    <x v="0"/>
    <m/>
    <x v="2"/>
    <d v="2023-06-26T00:00:00"/>
    <x v="0"/>
    <n v="2"/>
    <s v="CJV"/>
    <s v="Principal"/>
    <n v="4.5454545454545456E-2"/>
    <n v="27"/>
    <x v="3"/>
    <s v="Ok"/>
    <x v="0"/>
    <s v="OK"/>
    <x v="0"/>
    <x v="0"/>
    <x v="1"/>
    <s v="No Aplica"/>
  </r>
  <r>
    <n v="20524172365"/>
    <x v="40"/>
    <x v="28"/>
    <x v="1326"/>
    <x v="1330"/>
    <x v="1196"/>
    <n v="1"/>
    <x v="243"/>
    <s v="REVESTIMIENTO DE EDICULOS E25 26 27"/>
    <s v="A.H. LOMAS DE SANTA CLARA MZ U LT 05"/>
    <x v="2"/>
    <x v="0"/>
    <m/>
    <x v="2"/>
    <d v="2023-06-26T00:00:00"/>
    <x v="0"/>
    <n v="2"/>
    <s v="CJV"/>
    <s v="Principal"/>
    <n v="4.5454545454545456E-2"/>
    <n v="20"/>
    <x v="1"/>
    <s v="Ok"/>
    <x v="1"/>
    <s v="OK"/>
    <x v="0"/>
    <x v="0"/>
    <x v="1"/>
    <s v="No Aplica"/>
  </r>
  <r>
    <n v="20524172365"/>
    <x v="40"/>
    <x v="28"/>
    <x v="1327"/>
    <x v="1331"/>
    <x v="1270"/>
    <n v="1"/>
    <x v="54"/>
    <s v="REVESTIMIENTO DE EDICULOS E25 26 27"/>
    <s v="ASOC. VIV. RESID. SANTA CLARA MZ. K LT. 14"/>
    <x v="2"/>
    <x v="0"/>
    <m/>
    <x v="2"/>
    <d v="2023-07-03T00:00:00"/>
    <x v="0"/>
    <n v="2"/>
    <s v="CJV"/>
    <s v="Principal"/>
    <n v="4.5454545454545456E-2"/>
    <n v="26"/>
    <x v="3"/>
    <s v="Ok"/>
    <x v="1"/>
    <s v="OK"/>
    <x v="0"/>
    <x v="0"/>
    <x v="1"/>
    <s v="No Aplica"/>
  </r>
  <r>
    <n v="20524172365"/>
    <x v="40"/>
    <x v="28"/>
    <x v="1328"/>
    <x v="1332"/>
    <x v="1271"/>
    <n v="1"/>
    <x v="244"/>
    <s v="REVESTIMIENTO DE EDICULOS E25 26 27"/>
    <s v="JR. CUZCO 193 URB PALERMO"/>
    <x v="56"/>
    <x v="0"/>
    <m/>
    <x v="2"/>
    <d v="2023-07-27T00:00:00"/>
    <x v="0"/>
    <n v="2"/>
    <s v="CJV"/>
    <s v="Principal"/>
    <n v="4.5454545454545456E-2"/>
    <n v="46"/>
    <x v="0"/>
    <s v="Ok"/>
    <x v="0"/>
    <s v="OK"/>
    <x v="0"/>
    <x v="0"/>
    <x v="1"/>
    <s v="No Aplica"/>
  </r>
  <r>
    <n v="20524172365"/>
    <x v="40"/>
    <x v="28"/>
    <x v="1329"/>
    <x v="1333"/>
    <x v="1272"/>
    <n v="1"/>
    <x v="245"/>
    <s v="REVESTIMIENTO DE EDICULOS E25 26 27"/>
    <s v="CALLE 28 DE JULIO 384 DPTO 903. CONJ. RES. OYAGUE"/>
    <x v="111"/>
    <x v="0"/>
    <m/>
    <x v="2"/>
    <d v="2023-07-27T00:00:00"/>
    <x v="0"/>
    <n v="2"/>
    <s v="CJV"/>
    <s v="Principal"/>
    <n v="4.5454545454545456E-2"/>
    <n v="53"/>
    <x v="5"/>
    <s v="Ok"/>
    <x v="0"/>
    <s v="OK"/>
    <x v="0"/>
    <x v="0"/>
    <x v="1"/>
    <s v="No Aplica"/>
  </r>
  <r>
    <n v="20524172365"/>
    <x v="40"/>
    <x v="28"/>
    <x v="1330"/>
    <x v="1334"/>
    <x v="1240"/>
    <n v="1"/>
    <x v="242"/>
    <s v="REVESTIMIENTO DE EDICULOS E25 26 27"/>
    <s v="CALLE LAS VIOLETA URB. VILLA SANTA ANITA MZ. I LT. 3"/>
    <x v="63"/>
    <x v="0"/>
    <m/>
    <x v="2"/>
    <d v="2023-07-27T00:00:00"/>
    <x v="0"/>
    <n v="2"/>
    <s v="CJV"/>
    <s v="Principal"/>
    <n v="4.5454545454545456E-2"/>
    <n v="36"/>
    <x v="4"/>
    <s v="Ok"/>
    <x v="6"/>
    <s v="OK"/>
    <x v="0"/>
    <x v="0"/>
    <x v="1"/>
    <s v="No Aplica"/>
  </r>
  <r>
    <n v="20524172365"/>
    <x v="40"/>
    <x v="28"/>
    <x v="1331"/>
    <x v="1335"/>
    <x v="1273"/>
    <n v="3"/>
    <x v="5"/>
    <s v="REVESTIMIENTO DE EDICULOS E25 26 27"/>
    <s v="ASENT. H. SANTA ROSA DE LIMA ICA MAZ. H"/>
    <x v="135"/>
    <x v="0"/>
    <m/>
    <x v="2"/>
    <d v="2023-07-17T00:00:00"/>
    <x v="0"/>
    <n v="1"/>
    <s v="CJV"/>
    <s v="Principal"/>
    <n v="4.5454545454545456E-2"/>
    <n v="20"/>
    <x v="1"/>
    <s v="Ok"/>
    <x v="0"/>
    <s v="OK"/>
    <x v="0"/>
    <x v="0"/>
    <x v="1"/>
    <s v="No Aplica"/>
  </r>
  <r>
    <n v="20524172365"/>
    <x v="40"/>
    <x v="28"/>
    <x v="1332"/>
    <x v="1336"/>
    <x v="1274"/>
    <n v="1"/>
    <x v="246"/>
    <s v="REVESTIMIENTO DE EDICULOS E25 26 27"/>
    <s v="CALLE PRINCIPAL MZ.C6 LT.65 URB. EX ZONA COMERCIAL"/>
    <x v="4"/>
    <x v="0"/>
    <m/>
    <x v="5"/>
    <d v="2023-07-27T00:00:00"/>
    <x v="0"/>
    <n v="2"/>
    <s v="CJV"/>
    <s v="Principal"/>
    <n v="4.5454545454545456E-2"/>
    <n v="56"/>
    <x v="5"/>
    <s v="Ok"/>
    <x v="2"/>
    <s v="OK"/>
    <x v="0"/>
    <x v="0"/>
    <x v="1"/>
    <s v="No Aplica"/>
  </r>
  <r>
    <n v="20524172365"/>
    <x v="40"/>
    <x v="28"/>
    <x v="1333"/>
    <x v="1337"/>
    <x v="1275"/>
    <n v="1"/>
    <x v="98"/>
    <s v="REVESTIMIENTO DE EDICULOS E25 26 27"/>
    <s v="AV. 5 DE SETIEMBRE NRO. 112-A"/>
    <x v="116"/>
    <x v="0"/>
    <m/>
    <x v="2"/>
    <d v="2023-07-31T00:00:00"/>
    <x v="0"/>
    <n v="2"/>
    <s v="CJV"/>
    <s v="Principal"/>
    <n v="4.5454545454545456E-2"/>
    <n v="40"/>
    <x v="4"/>
    <s v="Ok"/>
    <x v="0"/>
    <s v="OK"/>
    <x v="0"/>
    <x v="0"/>
    <x v="1"/>
    <s v="No Aplica"/>
  </r>
  <r>
    <n v="20524172365"/>
    <x v="40"/>
    <x v="28"/>
    <x v="1334"/>
    <x v="1338"/>
    <x v="1276"/>
    <n v="1"/>
    <x v="242"/>
    <s v="REVESTIMIENTO DE EDICULOS E25 26 27"/>
    <s v="CALLE 20 MZ. 24 LT. 16 A.H. LAURA CALLER"/>
    <x v="11"/>
    <x v="0"/>
    <m/>
    <x v="2"/>
    <d v="2023-07-31T00:00:00"/>
    <x v="0"/>
    <n v="2"/>
    <s v="CJV"/>
    <s v="Principal"/>
    <n v="4.5454545454545456E-2"/>
    <n v="42"/>
    <x v="0"/>
    <s v="Ok"/>
    <x v="0"/>
    <s v="OK"/>
    <x v="0"/>
    <x v="0"/>
    <x v="1"/>
    <s v="No Aplica"/>
  </r>
  <r>
    <n v="20524172365"/>
    <x v="40"/>
    <x v="28"/>
    <x v="1335"/>
    <x v="1339"/>
    <x v="1277"/>
    <n v="1"/>
    <x v="242"/>
    <s v="REVESTIMIENTO DE EDICULOS E25 26 27"/>
    <s v="mz. R lt. 3 urb. Coop. De viv. San francisco"/>
    <x v="63"/>
    <x v="0"/>
    <m/>
    <x v="2"/>
    <d v="2023-07-31T00:00:00"/>
    <x v="0"/>
    <n v="2"/>
    <s v="CJV"/>
    <s v="Principal"/>
    <n v="4.5454545454545456E-2"/>
    <n v="39"/>
    <x v="4"/>
    <s v="Ok"/>
    <x v="6"/>
    <s v="OK"/>
    <x v="0"/>
    <x v="0"/>
    <x v="1"/>
    <s v="No Aplica"/>
  </r>
  <r>
    <n v="20524172365"/>
    <x v="40"/>
    <x v="28"/>
    <x v="1336"/>
    <x v="1340"/>
    <x v="1278"/>
    <n v="1"/>
    <x v="98"/>
    <s v="REVESTIMIENTO DE EDICULOS E25 26 27"/>
    <s v="AV. LOS RISCOS 145. LOS HALCONES"/>
    <x v="50"/>
    <x v="0"/>
    <m/>
    <x v="2"/>
    <d v="2023-08-21T00:00:00"/>
    <x v="0"/>
    <n v="2"/>
    <s v="CJV"/>
    <s v="Principal"/>
    <n v="4.5454545454545456E-2"/>
    <n v="29"/>
    <x v="3"/>
    <s v="Ok"/>
    <x v="0"/>
    <s v="OK"/>
    <x v="0"/>
    <x v="0"/>
    <x v="1"/>
    <s v="8-2023"/>
  </r>
  <r>
    <n v="20524172365"/>
    <x v="40"/>
    <x v="28"/>
    <x v="1337"/>
    <x v="1341"/>
    <x v="1279"/>
    <n v="1"/>
    <x v="54"/>
    <s v="REVESTIMIENTO DE EDICULOS E25 26 27"/>
    <s v="PSJ. AUGUSTO TAMAYO MZ F LT. 06 AF. JOSE CARLOS MAREATEGUI ETP. II"/>
    <x v="8"/>
    <x v="0"/>
    <m/>
    <x v="2"/>
    <d v="2023-08-21T00:00:00"/>
    <x v="0"/>
    <n v="2"/>
    <s v="CJV"/>
    <s v="Principal"/>
    <n v="4.5454545454545456E-2"/>
    <n v="30"/>
    <x v="3"/>
    <s v="Ok"/>
    <x v="0"/>
    <s v="OK"/>
    <x v="0"/>
    <x v="0"/>
    <x v="1"/>
    <s v="8-2023"/>
  </r>
  <r>
    <n v="20524172365"/>
    <x v="40"/>
    <x v="28"/>
    <x v="139"/>
    <x v="1342"/>
    <x v="401"/>
    <n v="1"/>
    <x v="33"/>
    <s v="REVESTIMIENTO DE EDICULOS E25 26 27"/>
    <s v="AV. SEPARADORA INDUSTRIAL MZ. C LOTE 21 URB. PACHACAMAC"/>
    <x v="45"/>
    <x v="1"/>
    <m/>
    <x v="5"/>
    <d v="2023-08-16T00:00:00"/>
    <x v="0"/>
    <n v="1"/>
    <s v="CJV"/>
    <s v="Principal"/>
    <n v="4.5454545454545456E-2"/>
    <n v="51"/>
    <x v="5"/>
    <s v="Ok"/>
    <x v="0"/>
    <s v="OK"/>
    <x v="0"/>
    <x v="0"/>
    <x v="1"/>
    <s v="8-2023"/>
  </r>
  <r>
    <n v="20601010128"/>
    <x v="35"/>
    <x v="26"/>
    <x v="1338"/>
    <x v="1343"/>
    <x v="1173"/>
    <n v="1"/>
    <x v="64"/>
    <s v="ESTACION 26"/>
    <s v="LA VENTA S/N"/>
    <x v="187"/>
    <x v="0"/>
    <m/>
    <x v="2"/>
    <d v="2023-04-01T00:00:00"/>
    <x v="0"/>
    <n v="2"/>
    <s v="CJV"/>
    <s v="Principal"/>
    <n v="1.8181818181818181E-2"/>
    <n v="27"/>
    <x v="3"/>
    <s v="Ok"/>
    <x v="0"/>
    <s v="OK"/>
    <x v="0"/>
    <x v="0"/>
    <x v="1"/>
    <s v="No Aplica"/>
  </r>
  <r>
    <n v="20601010128"/>
    <x v="35"/>
    <x v="26"/>
    <x v="1339"/>
    <x v="1344"/>
    <x v="699"/>
    <n v="2"/>
    <x v="65"/>
    <s v="ESTACION 26"/>
    <s v="ASENT.H CARLOS TIZON PACHECOMZ.U LT.22"/>
    <x v="188"/>
    <x v="0"/>
    <m/>
    <x v="2"/>
    <d v="2023-03-01T00:00:00"/>
    <x v="0"/>
    <n v="4"/>
    <s v="CJV"/>
    <s v="Principal"/>
    <n v="1.8181818181818181E-2"/>
    <n v="35"/>
    <x v="4"/>
    <s v="Ok"/>
    <x v="0"/>
    <s v="OK"/>
    <x v="0"/>
    <x v="0"/>
    <x v="1"/>
    <s v="No Aplica"/>
  </r>
  <r>
    <n v="20601010128"/>
    <x v="35"/>
    <x v="26"/>
    <x v="1340"/>
    <x v="1345"/>
    <x v="1280"/>
    <n v="1"/>
    <x v="21"/>
    <s v="ESTACION 27"/>
    <s v="AV.PACHACUTEC 4053 CESAR VALLEJOS"/>
    <x v="6"/>
    <x v="0"/>
    <m/>
    <x v="2"/>
    <d v="2023-03-07T00:00:00"/>
    <x v="0"/>
    <n v="2"/>
    <s v="CJV"/>
    <s v="Principal"/>
    <n v="1.8181818181818181E-2"/>
    <n v="41"/>
    <x v="0"/>
    <s v="Ok"/>
    <x v="0"/>
    <s v="OK"/>
    <x v="0"/>
    <x v="0"/>
    <x v="1"/>
    <s v="No Aplica"/>
  </r>
  <r>
    <n v="20601010128"/>
    <x v="35"/>
    <x v="26"/>
    <x v="1341"/>
    <x v="1346"/>
    <x v="1281"/>
    <n v="2"/>
    <x v="2"/>
    <s v="ESTACION 26"/>
    <s v="ASENT.H.M. JOSE CARLOS MARIATEGUI ETAPA V MZ. W-6 LT. 24"/>
    <x v="3"/>
    <x v="0"/>
    <m/>
    <x v="2"/>
    <d v="2023-03-29T00:00:00"/>
    <x v="0"/>
    <n v="4"/>
    <s v="CJV"/>
    <s v="Principal"/>
    <n v="1.8181818181818181E-2"/>
    <n v="46"/>
    <x v="0"/>
    <s v="Ok"/>
    <x v="0"/>
    <s v="OK"/>
    <x v="0"/>
    <x v="0"/>
    <x v="1"/>
    <s v="No Aplica"/>
  </r>
  <r>
    <n v="20601010128"/>
    <x v="35"/>
    <x v="26"/>
    <x v="75"/>
    <x v="75"/>
    <x v="75"/>
    <n v="1"/>
    <x v="247"/>
    <s v="POZOS 24"/>
    <s v="LAS VEGAS MZ. C LT. 1G"/>
    <x v="33"/>
    <x v="0"/>
    <m/>
    <x v="2"/>
    <d v="2023-08-16T00:00:00"/>
    <x v="0"/>
    <n v="2"/>
    <s v="CJV"/>
    <s v="Principal"/>
    <n v="1.8181818181818181E-2"/>
    <n v="52"/>
    <x v="5"/>
    <s v="Ok"/>
    <x v="0"/>
    <s v="OK"/>
    <x v="0"/>
    <x v="1"/>
    <x v="1"/>
    <s v="8-2023"/>
  </r>
  <r>
    <n v="20601010128"/>
    <x v="35"/>
    <x v="26"/>
    <x v="1342"/>
    <x v="1347"/>
    <x v="1282"/>
    <n v="2"/>
    <x v="248"/>
    <s v="ESTACION 27"/>
    <s v="ASENT. H. JESUS DE NAZARETH MZ. A 27"/>
    <x v="189"/>
    <x v="0"/>
    <m/>
    <x v="2"/>
    <d v="2023-04-10T00:00:00"/>
    <x v="0"/>
    <n v="4"/>
    <s v="CJV"/>
    <s v="Principal"/>
    <n v="1.8181818181818181E-2"/>
    <n v="33"/>
    <x v="4"/>
    <s v="Ok"/>
    <x v="0"/>
    <s v="OK"/>
    <x v="0"/>
    <x v="0"/>
    <x v="1"/>
    <s v="No Aplica"/>
  </r>
  <r>
    <n v="20601010128"/>
    <x v="35"/>
    <x v="26"/>
    <x v="1343"/>
    <x v="1348"/>
    <x v="1283"/>
    <n v="1"/>
    <x v="249"/>
    <s v="ESTACION 27"/>
    <s v="PJE RAYMONDI 370 P3 DP44"/>
    <x v="70"/>
    <x v="0"/>
    <m/>
    <x v="2"/>
    <d v="2023-03-27T00:00:00"/>
    <x v="0"/>
    <n v="2"/>
    <s v="CJV"/>
    <s v="Principal"/>
    <n v="1.8181818181818181E-2"/>
    <n v="37"/>
    <x v="4"/>
    <s v="Ok"/>
    <x v="7"/>
    <s v="OK"/>
    <x v="0"/>
    <x v="0"/>
    <x v="1"/>
    <s v="No Aplica"/>
  </r>
  <r>
    <n v="20601010128"/>
    <x v="35"/>
    <x v="26"/>
    <x v="1344"/>
    <x v="1349"/>
    <x v="48"/>
    <n v="2"/>
    <x v="5"/>
    <s v="ESTACION 25"/>
    <s v="CALLE A ASENT.H. SANTA MARIA DE VITARTE MZ. C LT.11"/>
    <x v="2"/>
    <x v="0"/>
    <m/>
    <x v="2"/>
    <d v="2023-05-10T00:00:00"/>
    <x v="0"/>
    <n v="4"/>
    <s v="CJV"/>
    <s v="Principal"/>
    <n v="1.8181818181818181E-2"/>
    <n v="35"/>
    <x v="4"/>
    <s v="Ok"/>
    <x v="1"/>
    <s v="OK"/>
    <x v="0"/>
    <x v="0"/>
    <x v="1"/>
    <s v="No Aplica"/>
  </r>
  <r>
    <n v="20601010128"/>
    <x v="35"/>
    <x v="26"/>
    <x v="1345"/>
    <x v="1350"/>
    <x v="1284"/>
    <n v="1"/>
    <x v="14"/>
    <s v="ESTACION 25,26,27"/>
    <s v="AV. SANTA ROSA DE LIMA 1535"/>
    <x v="3"/>
    <x v="0"/>
    <m/>
    <x v="2"/>
    <d v="2023-01-02T00:00:00"/>
    <x v="0"/>
    <n v="2"/>
    <s v="CJV"/>
    <s v="Principal"/>
    <n v="1.8181818181818181E-2"/>
    <n v="31"/>
    <x v="3"/>
    <s v="Ok"/>
    <x v="0"/>
    <s v="OK"/>
    <x v="0"/>
    <x v="0"/>
    <x v="1"/>
    <s v="No Aplica"/>
  </r>
  <r>
    <n v="20601010128"/>
    <x v="35"/>
    <x v="26"/>
    <x v="1346"/>
    <x v="1351"/>
    <x v="1285"/>
    <n v="1"/>
    <x v="250"/>
    <s v="ESTACION 25"/>
    <s v="AV. MICAELA BASTIDAS 152"/>
    <x v="177"/>
    <x v="0"/>
    <m/>
    <x v="2"/>
    <d v="2023-01-02T00:00:00"/>
    <x v="0"/>
    <n v="2"/>
    <s v="CJV"/>
    <s v="Principal"/>
    <n v="1.8181818181818181E-2"/>
    <n v="49"/>
    <x v="0"/>
    <s v="Ok"/>
    <x v="0"/>
    <s v="OK"/>
    <x v="0"/>
    <x v="0"/>
    <x v="1"/>
    <s v="No Aplica"/>
  </r>
  <r>
    <n v="20601010128"/>
    <x v="35"/>
    <x v="26"/>
    <x v="1347"/>
    <x v="1352"/>
    <x v="815"/>
    <n v="1"/>
    <x v="251"/>
    <s v="ESTACION 25"/>
    <s v="JR. LOS ECONOMISTAS ASENT. H. ATUSPARIA MZ. K1 LT.25"/>
    <x v="3"/>
    <x v="0"/>
    <m/>
    <x v="2"/>
    <d v="2023-04-19T00:00:00"/>
    <x v="0"/>
    <n v="2"/>
    <s v="CJV"/>
    <s v="Principal"/>
    <n v="1.8181818181818181E-2"/>
    <n v="36"/>
    <x v="4"/>
    <s v="Ok"/>
    <x v="0"/>
    <s v="OK"/>
    <x v="0"/>
    <x v="0"/>
    <x v="1"/>
    <s v="No Aplica"/>
  </r>
  <r>
    <n v="20601010128"/>
    <x v="35"/>
    <x v="26"/>
    <x v="1348"/>
    <x v="1353"/>
    <x v="1286"/>
    <n v="2"/>
    <x v="252"/>
    <s v="ESTACION 25"/>
    <s v="RESID. EL ROSARIO MZ. B LT.38"/>
    <x v="2"/>
    <x v="0"/>
    <m/>
    <x v="2"/>
    <d v="2023-01-02T00:00:00"/>
    <x v="0"/>
    <n v="4"/>
    <s v="CJV"/>
    <s v="Principal"/>
    <n v="1.8181818181818181E-2"/>
    <n v="30"/>
    <x v="3"/>
    <s v="Ok"/>
    <x v="1"/>
    <s v="OK"/>
    <x v="0"/>
    <x v="0"/>
    <x v="1"/>
    <s v="No Aplica"/>
  </r>
  <r>
    <n v="20601010128"/>
    <x v="35"/>
    <x v="26"/>
    <x v="1349"/>
    <x v="1354"/>
    <x v="1287"/>
    <n v="2"/>
    <x v="65"/>
    <s v="ESTACION 02"/>
    <s v="ORG. VEC. LAS GALERAS SECTOR 3 Y 4 MZ. Q-13 LT. 31"/>
    <x v="3"/>
    <x v="0"/>
    <m/>
    <x v="2"/>
    <d v="2023-03-29T00:00:00"/>
    <x v="0"/>
    <n v="4"/>
    <s v="CJV"/>
    <s v="Principal"/>
    <n v="1.8181818181818181E-2"/>
    <n v="44"/>
    <x v="0"/>
    <s v="Ok"/>
    <x v="0"/>
    <s v="OK"/>
    <x v="0"/>
    <x v="0"/>
    <x v="1"/>
    <s v="No Aplica"/>
  </r>
  <r>
    <n v="20601010128"/>
    <x v="35"/>
    <x v="26"/>
    <x v="1350"/>
    <x v="1355"/>
    <x v="1288"/>
    <n v="1"/>
    <x v="253"/>
    <s v="ESTACION 25,26,27"/>
    <s v="JR. SAN MARTIN MZ.T LT. 20"/>
    <x v="190"/>
    <x v="0"/>
    <m/>
    <x v="2"/>
    <d v="2023-01-02T00:00:00"/>
    <x v="0"/>
    <n v="2"/>
    <s v="CJV"/>
    <s v="Principal"/>
    <n v="1.8181818181818181E-2"/>
    <n v="30"/>
    <x v="3"/>
    <s v="Ok"/>
    <x v="0"/>
    <s v="OK"/>
    <x v="0"/>
    <x v="0"/>
    <x v="1"/>
    <s v="No Aplica"/>
  </r>
  <r>
    <n v="20601010128"/>
    <x v="35"/>
    <x v="26"/>
    <x v="1351"/>
    <x v="1356"/>
    <x v="1289"/>
    <n v="2"/>
    <x v="65"/>
    <s v="ESTACION 02"/>
    <s v="CALLE LOS GERANIOS A1 1A AH LOS JAZMINES DEL NARANJAL"/>
    <x v="8"/>
    <x v="0"/>
    <m/>
    <x v="5"/>
    <d v="2023-04-24T00:00:00"/>
    <x v="0"/>
    <n v="4"/>
    <s v="CJV"/>
    <s v="Principal"/>
    <n v="1.8181818181818181E-2"/>
    <n v="45"/>
    <x v="0"/>
    <s v="Ok"/>
    <x v="0"/>
    <s v="OK"/>
    <x v="0"/>
    <x v="0"/>
    <x v="1"/>
    <s v="No Aplica"/>
  </r>
  <r>
    <n v="20601010128"/>
    <x v="35"/>
    <x v="26"/>
    <x v="1352"/>
    <x v="1357"/>
    <x v="1290"/>
    <n v="2"/>
    <x v="2"/>
    <s v="ESTACION 25"/>
    <s v="JR. MAYTA CAPAC MZ. 33 LT. 02"/>
    <x v="191"/>
    <x v="0"/>
    <m/>
    <x v="2"/>
    <d v="2019-03-15T00:00:00"/>
    <x v="0"/>
    <n v="4"/>
    <s v="CJV"/>
    <s v="Principal"/>
    <n v="1.8181818181818181E-2"/>
    <n v="31"/>
    <x v="3"/>
    <s v="Ok"/>
    <x v="0"/>
    <s v="OK"/>
    <x v="0"/>
    <x v="0"/>
    <x v="1"/>
    <s v="No Aplica"/>
  </r>
  <r>
    <n v="20601010128"/>
    <x v="35"/>
    <x v="26"/>
    <x v="1353"/>
    <x v="1358"/>
    <x v="1291"/>
    <n v="2"/>
    <x v="254"/>
    <s v="ESTACION 25"/>
    <s v="TUPAC AMARU 131 CALLE MANCO CAPAC MZ E LT 13"/>
    <x v="192"/>
    <x v="0"/>
    <m/>
    <x v="2"/>
    <d v="2022-02-25T00:00:00"/>
    <x v="0"/>
    <n v="4"/>
    <s v="CJV"/>
    <s v="Principal"/>
    <n v="1.8181818181818181E-2"/>
    <n v="49"/>
    <x v="0"/>
    <s v="Ok"/>
    <x v="0"/>
    <s v="OK"/>
    <x v="0"/>
    <x v="0"/>
    <x v="1"/>
    <s v="No Aplica"/>
  </r>
  <r>
    <n v="20601010128"/>
    <x v="35"/>
    <x v="26"/>
    <x v="1354"/>
    <x v="1359"/>
    <x v="1292"/>
    <n v="2"/>
    <x v="5"/>
    <s v="POZOS 17"/>
    <s v="JR. 15 DE ABRIL 511"/>
    <x v="23"/>
    <x v="0"/>
    <m/>
    <x v="2"/>
    <d v="2023-08-29T00:00:00"/>
    <x v="0"/>
    <n v="4"/>
    <s v="CJV"/>
    <s v="Principal"/>
    <n v="1.8181818181818181E-2"/>
    <n v="50"/>
    <x v="5"/>
    <s v="Ok"/>
    <x v="3"/>
    <s v="OK"/>
    <x v="0"/>
    <x v="0"/>
    <x v="1"/>
    <s v="8-2023"/>
  </r>
  <r>
    <n v="20601010128"/>
    <x v="35"/>
    <x v="26"/>
    <x v="1355"/>
    <x v="1360"/>
    <x v="1293"/>
    <n v="2"/>
    <x v="66"/>
    <s v="ESTACION 25"/>
    <s v="JR. EL NAVEGANTE, MZ. J-10, LT. 4 , ASENT. H. SAN MIGUEL"/>
    <x v="3"/>
    <x v="0"/>
    <m/>
    <x v="2"/>
    <d v="2023-06-01T00:00:00"/>
    <x v="0"/>
    <n v="4"/>
    <s v="CJV"/>
    <s v="Principal"/>
    <n v="1.8181818181818181E-2"/>
    <n v="33"/>
    <x v="4"/>
    <s v="Ok"/>
    <x v="0"/>
    <s v="OK"/>
    <x v="0"/>
    <x v="0"/>
    <x v="1"/>
    <s v="No Aplica"/>
  </r>
  <r>
    <n v="20601010128"/>
    <x v="35"/>
    <x v="26"/>
    <x v="1356"/>
    <x v="1361"/>
    <x v="1294"/>
    <n v="2"/>
    <x v="66"/>
    <s v="ESTACION 27"/>
    <s v="ASOC. VIV. LOS JARDINES DE LA ENCALADA MZ.1 LT.5"/>
    <x v="23"/>
    <x v="0"/>
    <m/>
    <x v="2"/>
    <d v="2023-03-27T00:00:00"/>
    <x v="0"/>
    <n v="4"/>
    <s v="CJV"/>
    <s v="Principal"/>
    <n v="1.8181818181818181E-2"/>
    <n v="39"/>
    <x v="4"/>
    <s v="Ok"/>
    <x v="3"/>
    <s v="OK"/>
    <x v="0"/>
    <x v="0"/>
    <x v="1"/>
    <s v="No Aplica"/>
  </r>
  <r>
    <n v="20601010128"/>
    <x v="35"/>
    <x v="26"/>
    <x v="1357"/>
    <x v="1362"/>
    <x v="1295"/>
    <n v="1"/>
    <x v="255"/>
    <s v="POZOS 18"/>
    <s v="CALLE HUMBERTO CABRERA CACERES, MZ. X, LT.07 URB. RESIDENCIAL HONOR Y LEALTAD"/>
    <x v="15"/>
    <x v="1"/>
    <m/>
    <x v="2"/>
    <d v="2023-07-24T00:00:00"/>
    <x v="0"/>
    <n v="2"/>
    <s v="CJV"/>
    <s v="Principal"/>
    <n v="1.8181818181818181E-2"/>
    <n v="24"/>
    <x v="3"/>
    <s v="Ok"/>
    <x v="0"/>
    <s v="OK"/>
    <x v="0"/>
    <x v="0"/>
    <x v="1"/>
    <s v="No Aplica"/>
  </r>
  <r>
    <n v="20601010128"/>
    <x v="35"/>
    <x v="26"/>
    <x v="1358"/>
    <x v="1363"/>
    <x v="1296"/>
    <n v="2"/>
    <x v="65"/>
    <s v="ESTACION 25"/>
    <s v="CALLE PROGRESO P.J CAP. QUIÑONES MZ.E LT.18"/>
    <x v="193"/>
    <x v="0"/>
    <m/>
    <x v="2"/>
    <d v="2023-03-01T00:00:00"/>
    <x v="0"/>
    <n v="4"/>
    <s v="CJV"/>
    <s v="Principal"/>
    <n v="1.8181818181818181E-2"/>
    <n v="31"/>
    <x v="3"/>
    <s v="Ok"/>
    <x v="0"/>
    <s v="OK"/>
    <x v="0"/>
    <x v="0"/>
    <x v="1"/>
    <s v="No Aplica"/>
  </r>
  <r>
    <n v="20601010128"/>
    <x v="35"/>
    <x v="26"/>
    <x v="1359"/>
    <x v="1364"/>
    <x v="1297"/>
    <n v="2"/>
    <x v="65"/>
    <s v="ESTACION 27"/>
    <s v="C.P. VILLA LOS ANGELES A-12"/>
    <x v="55"/>
    <x v="0"/>
    <m/>
    <x v="2"/>
    <d v="2023-04-10T00:00:00"/>
    <x v="0"/>
    <n v="4"/>
    <s v="CJV"/>
    <s v="Principal"/>
    <n v="1.8181818181818181E-2"/>
    <n v="23"/>
    <x v="1"/>
    <s v="Ok"/>
    <x v="0"/>
    <s v="OK"/>
    <x v="0"/>
    <x v="0"/>
    <x v="1"/>
    <s v="No Aplica"/>
  </r>
  <r>
    <n v="20601010128"/>
    <x v="35"/>
    <x v="26"/>
    <x v="1360"/>
    <x v="1365"/>
    <x v="1298"/>
    <n v="2"/>
    <x v="66"/>
    <s v="ESTACION 02"/>
    <s v="CALLE MANUEL CELEDONIO DE LA TORRE 625"/>
    <x v="63"/>
    <x v="0"/>
    <m/>
    <x v="2"/>
    <d v="2023-01-02T00:00:00"/>
    <x v="0"/>
    <n v="4"/>
    <s v="CJV"/>
    <s v="Principal"/>
    <n v="1.8181818181818181E-2"/>
    <n v="35"/>
    <x v="4"/>
    <s v="Ok"/>
    <x v="6"/>
    <s v="OK"/>
    <x v="0"/>
    <x v="0"/>
    <x v="1"/>
    <s v="No Aplica"/>
  </r>
  <r>
    <n v="20601010128"/>
    <x v="35"/>
    <x v="26"/>
    <x v="1361"/>
    <x v="1366"/>
    <x v="1287"/>
    <n v="2"/>
    <x v="2"/>
    <s v="ESTACION 26"/>
    <s v="SECTOR 01 GRUPO 18 MZ K. LT 15"/>
    <x v="45"/>
    <x v="0"/>
    <m/>
    <x v="2"/>
    <d v="2023-03-01T00:00:00"/>
    <x v="0"/>
    <n v="4"/>
    <s v="CJV"/>
    <s v="Principal"/>
    <n v="1.8181818181818181E-2"/>
    <n v="44"/>
    <x v="0"/>
    <s v="Ok"/>
    <x v="0"/>
    <s v="OK"/>
    <x v="0"/>
    <x v="0"/>
    <x v="1"/>
    <s v="No Aplica"/>
  </r>
  <r>
    <n v="20601010128"/>
    <x v="35"/>
    <x v="26"/>
    <x v="1362"/>
    <x v="1367"/>
    <x v="1299"/>
    <n v="2"/>
    <x v="65"/>
    <s v="ESTACION 02"/>
    <s v="CALLE 4 URB. NUEVO LURIN ETAPA I MZ. T LT. 07"/>
    <x v="137"/>
    <x v="0"/>
    <m/>
    <x v="2"/>
    <d v="2023-03-30T00:00:00"/>
    <x v="0"/>
    <n v="4"/>
    <s v="CJV"/>
    <s v="Principal"/>
    <n v="1.8181818181818181E-2"/>
    <n v="44"/>
    <x v="0"/>
    <s v="Ok"/>
    <x v="0"/>
    <s v="OK"/>
    <x v="0"/>
    <x v="0"/>
    <x v="1"/>
    <s v="No Aplica"/>
  </r>
  <r>
    <n v="20601010128"/>
    <x v="35"/>
    <x v="26"/>
    <x v="1363"/>
    <x v="1368"/>
    <x v="1300"/>
    <n v="2"/>
    <x v="5"/>
    <s v="ESTACION 27"/>
    <s v="CALLE LAS BEGONIAS URB. VIRGEN DEL CARMEN MZ. L. LT.29"/>
    <x v="2"/>
    <x v="0"/>
    <m/>
    <x v="2"/>
    <d v="2023-03-30T00:00:00"/>
    <x v="0"/>
    <n v="4"/>
    <s v="CJV"/>
    <s v="Principal"/>
    <n v="1.8181818181818181E-2"/>
    <n v="28"/>
    <x v="3"/>
    <s v="Ok"/>
    <x v="1"/>
    <s v="OK"/>
    <x v="0"/>
    <x v="0"/>
    <x v="1"/>
    <s v="No Aplica"/>
  </r>
  <r>
    <n v="20601010128"/>
    <x v="35"/>
    <x v="26"/>
    <x v="1364"/>
    <x v="1369"/>
    <x v="1301"/>
    <n v="2"/>
    <x v="5"/>
    <s v="ESTACION 16"/>
    <s v="AV. 28 DE JULIO 2970 INT. 13 URB. SAN PABLO"/>
    <x v="70"/>
    <x v="0"/>
    <m/>
    <x v="2"/>
    <d v="2023-08-26T00:00:00"/>
    <x v="0"/>
    <n v="1"/>
    <s v="CJV"/>
    <s v="Principal"/>
    <n v="1.8181818181818181E-2"/>
    <n v="31"/>
    <x v="3"/>
    <s v="Ok"/>
    <x v="7"/>
    <s v="OK"/>
    <x v="0"/>
    <x v="0"/>
    <x v="1"/>
    <s v="8-2023"/>
  </r>
  <r>
    <n v="20601010128"/>
    <x v="35"/>
    <x v="26"/>
    <x v="1365"/>
    <x v="1370"/>
    <x v="1302"/>
    <n v="2"/>
    <x v="66"/>
    <s v="ESTACION 26"/>
    <s v="AV. INCA ROCA 29-12"/>
    <x v="191"/>
    <x v="0"/>
    <m/>
    <x v="2"/>
    <d v="2023-05-16T00:00:00"/>
    <x v="0"/>
    <n v="4"/>
    <s v="CJV"/>
    <s v="Principal"/>
    <n v="1.8181818181818181E-2"/>
    <n v="32"/>
    <x v="4"/>
    <s v="Ok"/>
    <x v="0"/>
    <s v="OK"/>
    <x v="0"/>
    <x v="0"/>
    <x v="1"/>
    <s v="No Aplica"/>
  </r>
  <r>
    <n v="20601010128"/>
    <x v="35"/>
    <x v="26"/>
    <x v="1366"/>
    <x v="1371"/>
    <x v="1303"/>
    <n v="2"/>
    <x v="177"/>
    <s v="ESTACION 25"/>
    <s v="CALLE HUAYNA CAPAC 1303"/>
    <x v="194"/>
    <x v="0"/>
    <m/>
    <x v="2"/>
    <d v="2023-08-02T00:00:00"/>
    <x v="0"/>
    <n v="4"/>
    <s v="CJV"/>
    <s v="Principal"/>
    <n v="1.8181818181818181E-2"/>
    <n v="57"/>
    <x v="5"/>
    <s v="Ok"/>
    <x v="0"/>
    <s v="OK"/>
    <x v="0"/>
    <x v="0"/>
    <x v="1"/>
    <s v="8-2023"/>
  </r>
  <r>
    <n v="20601010128"/>
    <x v="35"/>
    <x v="26"/>
    <x v="1367"/>
    <x v="1372"/>
    <x v="1304"/>
    <n v="2"/>
    <x v="66"/>
    <s v="ESTACION 26"/>
    <s v="CA LOS BOSQUES C.P.M SANTA ROSA"/>
    <x v="195"/>
    <x v="0"/>
    <m/>
    <x v="2"/>
    <d v="2023-03-01T00:00:00"/>
    <x v="0"/>
    <n v="4"/>
    <s v="CJV"/>
    <s v="Principal"/>
    <n v="1.8181818181818181E-2"/>
    <n v="31"/>
    <x v="3"/>
    <s v="Ok"/>
    <x v="0"/>
    <s v="OK"/>
    <x v="0"/>
    <x v="0"/>
    <x v="1"/>
    <s v="No Aplica"/>
  </r>
  <r>
    <n v="20601010128"/>
    <x v="35"/>
    <x v="26"/>
    <x v="1368"/>
    <x v="1373"/>
    <x v="1305"/>
    <n v="1"/>
    <x v="256"/>
    <s v="ESTACION 27"/>
    <s v="PSJ. 2 FUNDO PLATANAL DE LA MERCED MZ. E LT. 11"/>
    <x v="2"/>
    <x v="1"/>
    <m/>
    <x v="2"/>
    <d v="2023-04-01T00:00:00"/>
    <x v="0"/>
    <n v="2"/>
    <s v="CJV"/>
    <s v="Principal"/>
    <n v="1.8181818181818181E-2"/>
    <n v="22"/>
    <x v="1"/>
    <s v="Ok"/>
    <x v="1"/>
    <s v="OK"/>
    <x v="0"/>
    <x v="0"/>
    <x v="1"/>
    <s v="No Aplica"/>
  </r>
  <r>
    <n v="20601010128"/>
    <x v="35"/>
    <x v="26"/>
    <x v="1369"/>
    <x v="1374"/>
    <x v="1306"/>
    <n v="1"/>
    <x v="257"/>
    <s v="ESTACION 25,26,27"/>
    <s v="ASOC. VIV. CANADA, MZ A LT 05"/>
    <x v="3"/>
    <x v="1"/>
    <m/>
    <x v="2"/>
    <d v="2022-07-15T00:00:00"/>
    <x v="0"/>
    <n v="2"/>
    <s v="CJV"/>
    <s v="Principal"/>
    <n v="1.8181818181818181E-2"/>
    <n v="25"/>
    <x v="3"/>
    <s v="Ok"/>
    <x v="0"/>
    <s v="OK"/>
    <x v="0"/>
    <x v="0"/>
    <x v="1"/>
    <s v="No Aplica"/>
  </r>
  <r>
    <n v="20601010128"/>
    <x v="35"/>
    <x v="26"/>
    <x v="1370"/>
    <x v="1375"/>
    <x v="1307"/>
    <n v="1"/>
    <x v="235"/>
    <s v="ESTACION 25,26,27"/>
    <s v="ASOC. VIV. CANADA, MZ A LT 06"/>
    <x v="3"/>
    <x v="0"/>
    <m/>
    <x v="2"/>
    <d v="2019-03-15T00:00:00"/>
    <x v="0"/>
    <n v="2"/>
    <s v="CJV"/>
    <s v="Principal"/>
    <n v="1.8181818181818181E-2"/>
    <n v="36"/>
    <x v="4"/>
    <s v="Ok"/>
    <x v="0"/>
    <s v="OK"/>
    <x v="0"/>
    <x v="0"/>
    <x v="1"/>
    <s v="No Aplica"/>
  </r>
  <r>
    <n v="20601010128"/>
    <x v="35"/>
    <x v="26"/>
    <x v="1371"/>
    <x v="1376"/>
    <x v="1308"/>
    <n v="2"/>
    <x v="65"/>
    <s v="ESTACION 27"/>
    <s v="CALLE LAS MAGNOLIAS 121"/>
    <x v="55"/>
    <x v="0"/>
    <m/>
    <x v="2"/>
    <d v="2023-04-10T00:00:00"/>
    <x v="0"/>
    <n v="4"/>
    <s v="CJV"/>
    <s v="Principal"/>
    <n v="1.8181818181818181E-2"/>
    <n v="29"/>
    <x v="3"/>
    <s v="Ok"/>
    <x v="0"/>
    <s v="OK"/>
    <x v="0"/>
    <x v="0"/>
    <x v="1"/>
    <s v="No Aplica"/>
  </r>
  <r>
    <n v="20601010128"/>
    <x v="35"/>
    <x v="26"/>
    <x v="1372"/>
    <x v="1377"/>
    <x v="1309"/>
    <n v="2"/>
    <x v="252"/>
    <s v="ESTACION 27"/>
    <s v="MICAELA BASTIDAS MZ. D LT.13"/>
    <x v="191"/>
    <x v="0"/>
    <m/>
    <x v="2"/>
    <d v="2023-04-11T00:00:00"/>
    <x v="0"/>
    <n v="4"/>
    <s v="CJV"/>
    <s v="Principal"/>
    <n v="1.8181818181818181E-2"/>
    <n v="24"/>
    <x v="3"/>
    <s v="Ok"/>
    <x v="0"/>
    <s v="OK"/>
    <x v="0"/>
    <x v="0"/>
    <x v="1"/>
    <s v="No Aplica"/>
  </r>
  <r>
    <n v="20601010128"/>
    <x v="35"/>
    <x v="26"/>
    <x v="1373"/>
    <x v="1378"/>
    <x v="1310"/>
    <n v="2"/>
    <x v="43"/>
    <s v="ESTACION 25,26,27"/>
    <s v="CA. LAS DALIAS MZ. D LT. 11"/>
    <x v="2"/>
    <x v="0"/>
    <m/>
    <x v="5"/>
    <d v="2023-08-08T00:00:00"/>
    <x v="0"/>
    <n v="4"/>
    <s v="CJV"/>
    <s v="Principal"/>
    <n v="1.8181818181818181E-2"/>
    <n v="44"/>
    <x v="0"/>
    <s v="Ok"/>
    <x v="1"/>
    <s v="OK"/>
    <x v="0"/>
    <x v="1"/>
    <x v="1"/>
    <s v="8-2023"/>
  </r>
  <r>
    <n v="20601010128"/>
    <x v="35"/>
    <x v="26"/>
    <x v="1374"/>
    <x v="1379"/>
    <x v="1311"/>
    <n v="2"/>
    <x v="15"/>
    <s v="POZOS 18"/>
    <s v="PASAJE 8 MZ.Q LT.8 A.H. JAVIER HERAUD"/>
    <x v="2"/>
    <x v="0"/>
    <m/>
    <x v="2"/>
    <d v="2023-02-27T00:00:00"/>
    <x v="0"/>
    <n v="4"/>
    <s v="CJV"/>
    <s v="Principal"/>
    <n v="1.8181818181818181E-2"/>
    <n v="38"/>
    <x v="4"/>
    <s v="Ok"/>
    <x v="1"/>
    <s v="OK"/>
    <x v="0"/>
    <x v="0"/>
    <x v="1"/>
    <s v="No Aplica"/>
  </r>
  <r>
    <n v="20601010128"/>
    <x v="35"/>
    <x v="26"/>
    <x v="1375"/>
    <x v="1380"/>
    <x v="876"/>
    <n v="1"/>
    <x v="21"/>
    <s v="ESTACION 02"/>
    <s v="PROLONG.PETATEROS 2327A BR.SANTA ELENA"/>
    <x v="196"/>
    <x v="1"/>
    <m/>
    <x v="2"/>
    <d v="2023-03-07T00:00:00"/>
    <x v="0"/>
    <n v="2"/>
    <s v="CJV"/>
    <s v="Principal"/>
    <n v="1.8181818181818181E-2"/>
    <n v="31"/>
    <x v="3"/>
    <s v="Ok"/>
    <x v="0"/>
    <s v="OK"/>
    <x v="0"/>
    <x v="0"/>
    <x v="1"/>
    <s v="No Aplica"/>
  </r>
  <r>
    <n v="20601010128"/>
    <x v="35"/>
    <x v="26"/>
    <x v="1376"/>
    <x v="1381"/>
    <x v="1312"/>
    <n v="2"/>
    <x v="0"/>
    <s v="ESTACION 02"/>
    <s v="COMUNIDAD PACCAYPATA"/>
    <x v="197"/>
    <x v="0"/>
    <m/>
    <x v="2"/>
    <d v="2023-03-27T00:00:00"/>
    <x v="0"/>
    <n v="4"/>
    <s v="CJV"/>
    <s v="Principal"/>
    <n v="1.8181818181818181E-2"/>
    <n v="27"/>
    <x v="3"/>
    <s v="Ok"/>
    <x v="0"/>
    <s v="OK"/>
    <x v="0"/>
    <x v="0"/>
    <x v="1"/>
    <s v="No Aplica"/>
  </r>
  <r>
    <n v="20601010128"/>
    <x v="35"/>
    <x v="26"/>
    <x v="1377"/>
    <x v="1382"/>
    <x v="1313"/>
    <n v="2"/>
    <x v="65"/>
    <s v="ESTACION 27"/>
    <s v="AV. 2 DE MAYO 589 PPJJ. VISTA ALEGRE"/>
    <x v="198"/>
    <x v="0"/>
    <m/>
    <x v="2"/>
    <d v="2023-03-27T00:00:00"/>
    <x v="0"/>
    <n v="4"/>
    <s v="CJV"/>
    <s v="Principal"/>
    <n v="1.8181818181818181E-2"/>
    <n v="31"/>
    <x v="3"/>
    <s v="Ok"/>
    <x v="0"/>
    <s v="OK"/>
    <x v="0"/>
    <x v="0"/>
    <x v="1"/>
    <s v="No Aplica"/>
  </r>
  <r>
    <n v="20601010128"/>
    <x v="35"/>
    <x v="26"/>
    <x v="1378"/>
    <x v="1383"/>
    <x v="954"/>
    <n v="1"/>
    <x v="258"/>
    <s v="ESTACION 02"/>
    <s v="MZ. A, LT.02, ASOC. VIVIENDA CANADA"/>
    <x v="3"/>
    <x v="0"/>
    <m/>
    <x v="2"/>
    <d v="2023-01-02T00:00:00"/>
    <x v="0"/>
    <n v="2"/>
    <s v="CJV"/>
    <s v="Principal"/>
    <n v="1.8181818181818181E-2"/>
    <n v="36"/>
    <x v="4"/>
    <s v="Ok"/>
    <x v="0"/>
    <s v="OK"/>
    <x v="0"/>
    <x v="0"/>
    <x v="1"/>
    <s v="No Aplica"/>
  </r>
  <r>
    <n v="20601010128"/>
    <x v="35"/>
    <x v="26"/>
    <x v="1379"/>
    <x v="1384"/>
    <x v="1314"/>
    <n v="1"/>
    <x v="259"/>
    <s v="ESTACION 25,26,27"/>
    <s v="MZ. A, LT.02, ASOC. VIVIENDA CANADA"/>
    <x v="3"/>
    <x v="0"/>
    <m/>
    <x v="2"/>
    <d v="2023-01-02T00:00:00"/>
    <x v="0"/>
    <n v="2"/>
    <s v="CJV"/>
    <s v="Principal"/>
    <n v="1.8181818181818181E-2"/>
    <n v="45"/>
    <x v="0"/>
    <s v="Ok"/>
    <x v="0"/>
    <s v="OK"/>
    <x v="0"/>
    <x v="0"/>
    <x v="1"/>
    <s v="No Aplica"/>
  </r>
  <r>
    <n v="20601010128"/>
    <x v="35"/>
    <x v="26"/>
    <x v="1380"/>
    <x v="1385"/>
    <x v="954"/>
    <n v="2"/>
    <x v="65"/>
    <s v="ESTACION 02"/>
    <s v="VITARTE ASOC. DE VIV EL MONUMENTAL DE ATE MZ.FI LT. 10"/>
    <x v="2"/>
    <x v="0"/>
    <m/>
    <x v="2"/>
    <d v="2023-03-06T00:00:00"/>
    <x v="0"/>
    <n v="4"/>
    <s v="CJV"/>
    <s v="Principal"/>
    <n v="1.8181818181818181E-2"/>
    <n v="36"/>
    <x v="4"/>
    <s v="Ok"/>
    <x v="1"/>
    <s v="OK"/>
    <x v="0"/>
    <x v="0"/>
    <x v="1"/>
    <s v="No Aplica"/>
  </r>
  <r>
    <n v="20601010128"/>
    <x v="35"/>
    <x v="26"/>
    <x v="1381"/>
    <x v="1386"/>
    <x v="1315"/>
    <n v="2"/>
    <x v="5"/>
    <s v="ESTACION 02"/>
    <s v="JR. AYACUCHO ASENT.H. CERRO SAN COSME MZ. Q, LT. 02"/>
    <x v="70"/>
    <x v="0"/>
    <m/>
    <x v="2"/>
    <d v="2023-08-26T00:00:00"/>
    <x v="0"/>
    <n v="4"/>
    <s v="CJV"/>
    <s v="Principal"/>
    <n v="1.8181818181818181E-2"/>
    <n v="36"/>
    <x v="4"/>
    <s v="Ok"/>
    <x v="7"/>
    <s v="OK"/>
    <x v="0"/>
    <x v="0"/>
    <x v="1"/>
    <s v="8-2023"/>
  </r>
  <r>
    <n v="20601010128"/>
    <x v="35"/>
    <x v="26"/>
    <x v="1382"/>
    <x v="1387"/>
    <x v="1316"/>
    <n v="2"/>
    <x v="65"/>
    <s v="ESTACION 25"/>
    <s v="JR. 20 DE ENERO S/N"/>
    <x v="199"/>
    <x v="0"/>
    <m/>
    <x v="2"/>
    <d v="2023-03-01T00:00:00"/>
    <x v="0"/>
    <n v="4"/>
    <s v="CJV"/>
    <s v="Principal"/>
    <n v="1.8181818181818181E-2"/>
    <n v="36"/>
    <x v="4"/>
    <s v="Ok"/>
    <x v="0"/>
    <s v="OK"/>
    <x v="0"/>
    <x v="0"/>
    <x v="1"/>
    <s v="No Aplica"/>
  </r>
  <r>
    <n v="20601010128"/>
    <x v="35"/>
    <x v="26"/>
    <x v="1383"/>
    <x v="1388"/>
    <x v="1317"/>
    <n v="2"/>
    <x v="252"/>
    <s v="ESTACION 02"/>
    <s v="CASERIO MANACAMIRI - RIO MANAY"/>
    <x v="200"/>
    <x v="0"/>
    <m/>
    <x v="2"/>
    <d v="2023-03-30T00:00:00"/>
    <x v="0"/>
    <n v="4"/>
    <s v="CJV"/>
    <s v="Principal"/>
    <n v="1.8181818181818181E-2"/>
    <n v="39"/>
    <x v="4"/>
    <s v="Ok"/>
    <x v="0"/>
    <s v="OK"/>
    <x v="0"/>
    <x v="0"/>
    <x v="1"/>
    <s v="No Aplica"/>
  </r>
  <r>
    <n v="20253881438"/>
    <x v="69"/>
    <x v="41"/>
    <x v="1384"/>
    <x v="1389"/>
    <x v="1318"/>
    <n v="2"/>
    <x v="260"/>
    <s v="PATIO TALLER"/>
    <s v="MZ. E LOTE 3 VILLA EMILIA - MI PERU"/>
    <x v="31"/>
    <x v="0"/>
    <m/>
    <x v="2"/>
    <d v="2023-03-21T00:00:00"/>
    <x v="0"/>
    <n v="4"/>
    <s v="CJV"/>
    <s v="Principal"/>
    <n v="0.1111111111111111"/>
    <n v="29"/>
    <x v="3"/>
    <s v="Ok"/>
    <x v="2"/>
    <s v="OK"/>
    <x v="0"/>
    <x v="0"/>
    <x v="1"/>
    <s v="No Aplica"/>
  </r>
  <r>
    <n v="20253881438"/>
    <x v="69"/>
    <x v="41"/>
    <x v="1385"/>
    <x v="1390"/>
    <x v="1160"/>
    <n v="2"/>
    <x v="261"/>
    <s v="PATIO TALLER"/>
    <s v=" QUINTO TERRITORIO    ASOC. VIV. VILLA  TRINIDAD DEL SUR MZ R LT 7 "/>
    <x v="201"/>
    <x v="0"/>
    <m/>
    <x v="2"/>
    <d v="2023-03-21T00:00:00"/>
    <x v="0"/>
    <n v="4"/>
    <s v="CJV"/>
    <s v="Principal"/>
    <n v="0.1111111111111111"/>
    <n v="38"/>
    <x v="4"/>
    <s v="Ok"/>
    <x v="0"/>
    <s v="OK"/>
    <x v="0"/>
    <x v="0"/>
    <x v="1"/>
    <s v="No Aplica"/>
  </r>
  <r>
    <n v="20253881438"/>
    <x v="69"/>
    <x v="41"/>
    <x v="1386"/>
    <x v="1391"/>
    <x v="1319"/>
    <n v="2"/>
    <x v="260"/>
    <s v="PATIO TALLER"/>
    <s v="AV. LAS GAVIOTAS MZNA B1A LOTE 20 - ATE"/>
    <x v="19"/>
    <x v="0"/>
    <m/>
    <x v="2"/>
    <d v="2023-03-21T00:00:00"/>
    <x v="0"/>
    <n v="4"/>
    <s v="CJV"/>
    <s v="Principal"/>
    <n v="0.1111111111111111"/>
    <n v="46"/>
    <x v="0"/>
    <s v="Ok"/>
    <x v="0"/>
    <s v="OK"/>
    <x v="0"/>
    <x v="0"/>
    <x v="1"/>
    <s v="No Aplica"/>
  </r>
  <r>
    <n v="20253881438"/>
    <x v="69"/>
    <x v="41"/>
    <x v="1387"/>
    <x v="1392"/>
    <x v="1320"/>
    <n v="2"/>
    <x v="261"/>
    <s v="PATIO TALLER"/>
    <s v="MZA D LOT 16 AV EL ROSAL DE SAN FELIPE LIMA"/>
    <x v="37"/>
    <x v="0"/>
    <m/>
    <x v="2"/>
    <d v="2023-03-21T00:00:00"/>
    <x v="0"/>
    <n v="4"/>
    <s v="CJV"/>
    <s v="Principal"/>
    <n v="0.1111111111111111"/>
    <n v="32"/>
    <x v="4"/>
    <s v="Ok"/>
    <x v="0"/>
    <s v="OK"/>
    <x v="0"/>
    <x v="0"/>
    <x v="1"/>
    <s v="No Aplica"/>
  </r>
  <r>
    <n v="20253881438"/>
    <x v="69"/>
    <x v="41"/>
    <x v="1388"/>
    <x v="1393"/>
    <x v="1321"/>
    <n v="2"/>
    <x v="261"/>
    <s v="PATIO TALLER"/>
    <s v="SAN RAFAEL 140 B VILLA HERMOZA"/>
    <x v="202"/>
    <x v="0"/>
    <m/>
    <x v="2"/>
    <d v="2023-03-21T00:00:00"/>
    <x v="0"/>
    <n v="4"/>
    <s v="CJV"/>
    <s v="Principal"/>
    <n v="0.1111111111111111"/>
    <n v="50"/>
    <x v="5"/>
    <s v="Ok"/>
    <x v="0"/>
    <s v="OK"/>
    <x v="0"/>
    <x v="0"/>
    <x v="1"/>
    <s v="No Aplica"/>
  </r>
  <r>
    <n v="20253881438"/>
    <x v="69"/>
    <x v="41"/>
    <x v="1389"/>
    <x v="1394"/>
    <x v="1322"/>
    <n v="2"/>
    <x v="261"/>
    <s v="PATIO TALLER"/>
    <s v="CJTO HABILTACIONAL A. VALDELOMAR A403"/>
    <x v="135"/>
    <x v="0"/>
    <m/>
    <x v="2"/>
    <d v="2023-03-21T00:00:00"/>
    <x v="0"/>
    <n v="4"/>
    <s v="CJV"/>
    <s v="Principal"/>
    <n v="0.1111111111111111"/>
    <n v="48"/>
    <x v="0"/>
    <s v="Ok"/>
    <x v="0"/>
    <s v="OK"/>
    <x v="0"/>
    <x v="0"/>
    <x v="1"/>
    <s v="No Aplica"/>
  </r>
  <r>
    <n v="20253881438"/>
    <x v="69"/>
    <x v="41"/>
    <x v="1390"/>
    <x v="1395"/>
    <x v="1323"/>
    <n v="1"/>
    <x v="262"/>
    <s v="PATIO TALLER"/>
    <s v="JR. CHAVIN 175 COOP. LOS CHANCAS DE ANDAHUAYLAS 1RA ETAPA"/>
    <x v="63"/>
    <x v="0"/>
    <m/>
    <x v="2"/>
    <d v="2023-03-21T00:00:00"/>
    <x v="0"/>
    <n v="1"/>
    <s v="CJV"/>
    <s v="Principal"/>
    <n v="0.1111111111111111"/>
    <n v="35"/>
    <x v="4"/>
    <s v="Ok"/>
    <x v="6"/>
    <s v="OK"/>
    <x v="0"/>
    <x v="0"/>
    <x v="1"/>
    <s v="No Aplica"/>
  </r>
  <r>
    <n v="20253881438"/>
    <x v="69"/>
    <x v="41"/>
    <x v="1391"/>
    <x v="1396"/>
    <x v="1324"/>
    <n v="1"/>
    <x v="263"/>
    <s v="PATIO TALLER"/>
    <s v="JR. ALMIRANTE GUISSE 1750 DPTO. 107"/>
    <x v="64"/>
    <x v="0"/>
    <m/>
    <x v="2"/>
    <d v="2023-03-21T00:00:00"/>
    <x v="0"/>
    <n v="1"/>
    <s v="CJV"/>
    <s v="Principal"/>
    <n v="0.1111111111111111"/>
    <n v="47"/>
    <x v="0"/>
    <s v="Ok"/>
    <x v="0"/>
    <s v="OK"/>
    <x v="0"/>
    <x v="0"/>
    <x v="1"/>
    <s v="No Aplica"/>
  </r>
  <r>
    <n v="20253881438"/>
    <x v="69"/>
    <x v="41"/>
    <x v="1392"/>
    <x v="1397"/>
    <x v="1325"/>
    <n v="1"/>
    <x v="21"/>
    <s v="PATIO TALLER"/>
    <s v="PASAJE CUZCO 130 - SALAMANCA"/>
    <x v="106"/>
    <x v="0"/>
    <m/>
    <x v="2"/>
    <d v="2023-04-17T00:00:00"/>
    <x v="0"/>
    <n v="1"/>
    <s v="CJV"/>
    <s v="Principal"/>
    <n v="0.1111111111111111"/>
    <n v="35"/>
    <x v="4"/>
    <s v="Ok"/>
    <x v="0"/>
    <s v="OK"/>
    <x v="0"/>
    <x v="0"/>
    <x v="1"/>
    <s v="No Aplica"/>
  </r>
  <r>
    <n v="20600172531"/>
    <x v="11"/>
    <x v="11"/>
    <x v="1393"/>
    <x v="1398"/>
    <x v="1326"/>
    <n v="1"/>
    <x v="235"/>
    <s v="E12"/>
    <s v="JIRON LA PAZ 231 URBANIZACION SANTA PATRICIA LIMA-LIMA-LA MOLINA"/>
    <x v="90"/>
    <x v="0"/>
    <m/>
    <x v="8"/>
    <d v="2015-11-11T00:00:00"/>
    <x v="0"/>
    <n v="1"/>
    <s v="CJV"/>
    <s v="Principal"/>
    <n v="1.282051282051282E-2"/>
    <n v="57"/>
    <x v="5"/>
    <s v="Ok"/>
    <x v="0"/>
    <s v="OK"/>
    <x v="0"/>
    <x v="0"/>
    <x v="1"/>
    <s v="No Aplica"/>
  </r>
  <r>
    <n v="20600172531"/>
    <x v="11"/>
    <x v="11"/>
    <x v="1394"/>
    <x v="1399"/>
    <x v="1327"/>
    <n v="1"/>
    <x v="264"/>
    <s v="E12"/>
    <s v="CALLE 7 MZ Q LT 25 ASOC. LOS INCAS LIMA"/>
    <x v="203"/>
    <x v="0"/>
    <m/>
    <x v="0"/>
    <d v="2018-08-01T00:00:00"/>
    <x v="0"/>
    <n v="1"/>
    <s v="CJV"/>
    <s v="Principal"/>
    <n v="1.282051282051282E-2"/>
    <n v="30"/>
    <x v="3"/>
    <s v="Ok"/>
    <x v="0"/>
    <s v="OK"/>
    <x v="0"/>
    <x v="0"/>
    <x v="1"/>
    <s v="No Aplica"/>
  </r>
  <r>
    <n v="20600172531"/>
    <x v="11"/>
    <x v="11"/>
    <x v="1395"/>
    <x v="1400"/>
    <x v="1328"/>
    <n v="1"/>
    <x v="21"/>
    <s v="E12"/>
    <s v="CALLE PLUTON 177 URB. SAN ROQUE SANTIAGO DE SURCO"/>
    <x v="15"/>
    <x v="0"/>
    <m/>
    <x v="0"/>
    <d v="2018-08-21T00:00:00"/>
    <x v="0"/>
    <n v="1"/>
    <s v="CJV"/>
    <s v="Principal"/>
    <n v="1.282051282051282E-2"/>
    <n v="44"/>
    <x v="0"/>
    <s v="Ok"/>
    <x v="0"/>
    <s v="OK"/>
    <x v="0"/>
    <x v="0"/>
    <x v="1"/>
    <s v="No Aplica"/>
  </r>
  <r>
    <n v="20600172531"/>
    <x v="11"/>
    <x v="11"/>
    <x v="1396"/>
    <x v="1401"/>
    <x v="1329"/>
    <n v="1"/>
    <x v="199"/>
    <s v="E12"/>
    <s v="BALTAZAR LAVALLE 385 AÑO NUEVO LIMA-LIMA-"/>
    <x v="204"/>
    <x v="0"/>
    <m/>
    <x v="0"/>
    <d v="2019-01-10T00:00:00"/>
    <x v="0"/>
    <n v="1"/>
    <s v="CJV"/>
    <s v="Principal"/>
    <n v="1.282051282051282E-2"/>
    <n v="38"/>
    <x v="4"/>
    <s v="Ok"/>
    <x v="0"/>
    <s v="OK"/>
    <x v="0"/>
    <x v="0"/>
    <x v="1"/>
    <s v="No Aplica"/>
  </r>
  <r>
    <n v="20600172531"/>
    <x v="11"/>
    <x v="11"/>
    <x v="1397"/>
    <x v="1402"/>
    <x v="1330"/>
    <n v="2"/>
    <x v="8"/>
    <s v="E12"/>
    <s v="CALLE 3 URBANIZACION LOS PRODUCTORES MZA. J LOTE. 5 SANTA ANITA  "/>
    <x v="63"/>
    <x v="0"/>
    <m/>
    <x v="1"/>
    <d v="2019-07-06T00:00:00"/>
    <x v="0"/>
    <n v="1"/>
    <s v="CJV"/>
    <s v="Principal"/>
    <n v="1.282051282051282E-2"/>
    <n v="28"/>
    <x v="3"/>
    <s v="Ok"/>
    <x v="6"/>
    <s v="OK"/>
    <x v="0"/>
    <x v="0"/>
    <x v="1"/>
    <s v="No Aplica"/>
  </r>
  <r>
    <n v="20600172531"/>
    <x v="11"/>
    <x v="11"/>
    <x v="1398"/>
    <x v="1403"/>
    <x v="1331"/>
    <n v="2"/>
    <x v="265"/>
    <s v="E12"/>
    <s v="BARRIO CENTRO L44 C. POBLADO HUAYLLARACCRA - HUANCAVELICA"/>
    <x v="205"/>
    <x v="0"/>
    <m/>
    <x v="0"/>
    <d v="2023-06-10T00:00:00"/>
    <x v="0"/>
    <n v="4"/>
    <s v="CJV"/>
    <s v="Principal"/>
    <n v="1.282051282051282E-2"/>
    <n v="55"/>
    <x v="5"/>
    <s v="Ok"/>
    <x v="0"/>
    <s v="OK"/>
    <x v="0"/>
    <x v="0"/>
    <x v="1"/>
    <s v="No Aplica"/>
  </r>
  <r>
    <n v="20600172531"/>
    <x v="11"/>
    <x v="11"/>
    <x v="1399"/>
    <x v="1404"/>
    <x v="467"/>
    <n v="2"/>
    <x v="211"/>
    <s v="E12"/>
    <s v="AV. ISABEL LA CATOLICA 924 DPTO. 1E "/>
    <x v="73"/>
    <x v="0"/>
    <m/>
    <x v="0"/>
    <d v="2020-06-18T00:00:00"/>
    <x v="0"/>
    <n v="4"/>
    <s v="CJV"/>
    <s v="Principal"/>
    <n v="1.282051282051282E-2"/>
    <n v="46"/>
    <x v="0"/>
    <s v="Ok"/>
    <x v="7"/>
    <s v="OK"/>
    <x v="0"/>
    <x v="0"/>
    <x v="1"/>
    <s v="No Aplica"/>
  </r>
  <r>
    <n v="20600172531"/>
    <x v="11"/>
    <x v="11"/>
    <x v="1400"/>
    <x v="1405"/>
    <x v="1332"/>
    <n v="2"/>
    <x v="42"/>
    <s v="E12"/>
    <s v="P.JOVEN VIRGEN DEL CARMEN MZ.L LT.6 "/>
    <x v="23"/>
    <x v="0"/>
    <m/>
    <x v="0"/>
    <d v="2020-06-20T00:00:00"/>
    <x v="0"/>
    <n v="4"/>
    <s v="CJV"/>
    <s v="Principal"/>
    <n v="1.282051282051282E-2"/>
    <n v="60"/>
    <x v="2"/>
    <s v="Ok"/>
    <x v="3"/>
    <s v="OK"/>
    <x v="0"/>
    <x v="0"/>
    <x v="1"/>
    <s v="No Aplica"/>
  </r>
  <r>
    <n v="20600172531"/>
    <x v="11"/>
    <x v="11"/>
    <x v="1401"/>
    <x v="1406"/>
    <x v="1333"/>
    <n v="2"/>
    <x v="16"/>
    <s v="E12"/>
    <s v="CALLE 3 URBANIZACION LOS PRODUCTORES MZA. J LOTE. 5 SANTA ANITA  "/>
    <x v="63"/>
    <x v="0"/>
    <m/>
    <x v="1"/>
    <d v="2020-06-20T00:00:00"/>
    <x v="0"/>
    <n v="4"/>
    <s v="CJV"/>
    <s v="Principal"/>
    <n v="1.282051282051282E-2"/>
    <n v="49"/>
    <x v="0"/>
    <s v="Ok"/>
    <x v="6"/>
    <s v="OK"/>
    <x v="0"/>
    <x v="0"/>
    <x v="1"/>
    <s v="No Aplica"/>
  </r>
  <r>
    <n v="20600172531"/>
    <x v="11"/>
    <x v="11"/>
    <x v="1402"/>
    <x v="1407"/>
    <x v="1334"/>
    <n v="2"/>
    <x v="42"/>
    <s v="E12"/>
    <s v="RESIDENCIAL 1 PILOTO PACHACUTEC MZ. W1 LT. 15 SECTOR D"/>
    <x v="4"/>
    <x v="0"/>
    <m/>
    <x v="0"/>
    <d v="2020-06-22T00:00:00"/>
    <x v="0"/>
    <n v="4"/>
    <s v="CJV"/>
    <s v="Principal"/>
    <n v="1.282051282051282E-2"/>
    <n v="40"/>
    <x v="4"/>
    <s v="Ok"/>
    <x v="2"/>
    <s v="OK"/>
    <x v="0"/>
    <x v="0"/>
    <x v="1"/>
    <s v="No Aplica"/>
  </r>
  <r>
    <n v="20600172531"/>
    <x v="11"/>
    <x v="11"/>
    <x v="1403"/>
    <x v="1408"/>
    <x v="459"/>
    <n v="2"/>
    <x v="73"/>
    <s v="E12"/>
    <s v="AV HERMES 236 URB OLIMPO"/>
    <x v="2"/>
    <x v="0"/>
    <m/>
    <x v="0"/>
    <d v="2020-06-22T00:00:00"/>
    <x v="0"/>
    <n v="4"/>
    <s v="CJV"/>
    <s v="Principal"/>
    <n v="1.282051282051282E-2"/>
    <n v="36"/>
    <x v="4"/>
    <s v="Ok"/>
    <x v="1"/>
    <s v="OK"/>
    <x v="0"/>
    <x v="0"/>
    <x v="1"/>
    <s v="No Aplica"/>
  </r>
  <r>
    <n v="20600172531"/>
    <x v="11"/>
    <x v="11"/>
    <x v="1404"/>
    <x v="1409"/>
    <x v="1335"/>
    <n v="2"/>
    <x v="16"/>
    <s v="E12"/>
    <s v="JR.RAMON CASTILLA S/N  "/>
    <x v="206"/>
    <x v="0"/>
    <m/>
    <x v="0"/>
    <d v="2023-03-15T00:00:00"/>
    <x v="0"/>
    <n v="4"/>
    <s v="CJV"/>
    <s v="Principal"/>
    <n v="1.282051282051282E-2"/>
    <n v="50"/>
    <x v="5"/>
    <s v="Ok"/>
    <x v="0"/>
    <s v="OK"/>
    <x v="0"/>
    <x v="0"/>
    <x v="1"/>
    <s v="No Aplica"/>
  </r>
  <r>
    <n v="20600172531"/>
    <x v="11"/>
    <x v="11"/>
    <x v="1405"/>
    <x v="1410"/>
    <x v="1336"/>
    <n v="2"/>
    <x v="42"/>
    <s v="E12"/>
    <s v="A.H. LOS CEDROS 3ER SECTOR MZ M-1 LT18"/>
    <x v="4"/>
    <x v="0"/>
    <m/>
    <x v="0"/>
    <d v="2020-06-22T00:00:00"/>
    <x v="0"/>
    <n v="4"/>
    <s v="CJV"/>
    <s v="Principal"/>
    <n v="1.282051282051282E-2"/>
    <n v="55"/>
    <x v="5"/>
    <s v="Ok"/>
    <x v="2"/>
    <s v="OK"/>
    <x v="0"/>
    <x v="0"/>
    <x v="1"/>
    <s v="No Aplica"/>
  </r>
  <r>
    <n v="20600172531"/>
    <x v="11"/>
    <x v="11"/>
    <x v="1406"/>
    <x v="1411"/>
    <x v="885"/>
    <n v="2"/>
    <x v="16"/>
    <s v="E12"/>
    <s v=" CALLE 3 URBANIZACION LOS PRODUCTORES MZA. L LOTE. 3 "/>
    <x v="63"/>
    <x v="0"/>
    <m/>
    <x v="1"/>
    <d v="2020-06-22T00:00:00"/>
    <x v="0"/>
    <n v="4"/>
    <s v="CJV"/>
    <s v="Principal"/>
    <n v="1.282051282051282E-2"/>
    <n v="34"/>
    <x v="4"/>
    <s v="Ok"/>
    <x v="6"/>
    <s v="OK"/>
    <x v="0"/>
    <x v="0"/>
    <x v="1"/>
    <s v="No Aplica"/>
  </r>
  <r>
    <n v="20600172531"/>
    <x v="11"/>
    <x v="11"/>
    <x v="1407"/>
    <x v="1412"/>
    <x v="1337"/>
    <n v="2"/>
    <x v="43"/>
    <s v="E12"/>
    <s v=" C.H.ANGOSTURA IV ET.I PARC.F-03 ICA-ICA-SUBTANJALLA"/>
    <x v="135"/>
    <x v="0"/>
    <m/>
    <x v="0"/>
    <d v="2020-06-22T00:00:00"/>
    <x v="0"/>
    <n v="4"/>
    <s v="CJV"/>
    <s v="Principal"/>
    <n v="1.282051282051282E-2"/>
    <n v="38"/>
    <x v="4"/>
    <s v="Ok"/>
    <x v="0"/>
    <s v="OK"/>
    <x v="0"/>
    <x v="0"/>
    <x v="1"/>
    <s v="No Aplica"/>
  </r>
  <r>
    <n v="20600172531"/>
    <x v="11"/>
    <x v="11"/>
    <x v="1408"/>
    <x v="1413"/>
    <x v="1338"/>
    <n v="2"/>
    <x v="42"/>
    <s v="E12"/>
    <s v="AHM SANTA CRUZ MZ N LOTE 6 "/>
    <x v="9"/>
    <x v="0"/>
    <m/>
    <x v="0"/>
    <d v="2020-06-23T00:00:00"/>
    <x v="0"/>
    <n v="4"/>
    <s v="CJV"/>
    <s v="Principal"/>
    <n v="1.282051282051282E-2"/>
    <n v="33"/>
    <x v="4"/>
    <s v="Ok"/>
    <x v="0"/>
    <s v="OK"/>
    <x v="0"/>
    <x v="0"/>
    <x v="1"/>
    <s v="No Aplica"/>
  </r>
  <r>
    <n v="20600172531"/>
    <x v="11"/>
    <x v="11"/>
    <x v="1409"/>
    <x v="1414"/>
    <x v="1339"/>
    <n v="2"/>
    <x v="16"/>
    <s v="E12"/>
    <s v="MZ.B LT.9 ASENT.H. ARMANDO VILLANUEVA DEL CAMPO"/>
    <x v="207"/>
    <x v="0"/>
    <m/>
    <x v="0"/>
    <d v="2020-06-25T00:00:00"/>
    <x v="0"/>
    <n v="4"/>
    <s v="CJV"/>
    <s v="Principal"/>
    <n v="1.282051282051282E-2"/>
    <n v="53"/>
    <x v="5"/>
    <s v="Ok"/>
    <x v="0"/>
    <s v="OK"/>
    <x v="0"/>
    <x v="0"/>
    <x v="1"/>
    <s v="No Aplica"/>
  </r>
  <r>
    <n v="20600172531"/>
    <x v="11"/>
    <x v="11"/>
    <x v="1410"/>
    <x v="1415"/>
    <x v="1340"/>
    <n v="2"/>
    <x v="42"/>
    <s v="E12"/>
    <s v="JR. 30 DE SETIEMBRE 239 2DA ZONA HOGAR POLICIAL"/>
    <x v="6"/>
    <x v="0"/>
    <m/>
    <x v="0"/>
    <d v="2020-07-01T00:00:00"/>
    <x v="0"/>
    <n v="4"/>
    <s v="CJV"/>
    <s v="Principal"/>
    <n v="1.282051282051282E-2"/>
    <n v="51"/>
    <x v="5"/>
    <s v="Ok"/>
    <x v="0"/>
    <s v="OK"/>
    <x v="0"/>
    <x v="0"/>
    <x v="1"/>
    <s v="No Aplica"/>
  </r>
  <r>
    <n v="20600172531"/>
    <x v="11"/>
    <x v="11"/>
    <x v="1411"/>
    <x v="1416"/>
    <x v="1341"/>
    <n v="2"/>
    <x v="42"/>
    <s v="E12"/>
    <s v="MZ B LOTE 24 ASOC DE VIVIENDA VIÑAS DEL OLIVAR "/>
    <x v="39"/>
    <x v="0"/>
    <m/>
    <x v="0"/>
    <d v="2020-07-01T00:00:00"/>
    <x v="0"/>
    <n v="4"/>
    <s v="CJV"/>
    <s v="Principal"/>
    <n v="1.282051282051282E-2"/>
    <n v="46"/>
    <x v="0"/>
    <s v="Ok"/>
    <x v="0"/>
    <s v="OK"/>
    <x v="0"/>
    <x v="0"/>
    <x v="1"/>
    <s v="No Aplica"/>
  </r>
  <r>
    <n v="20600172531"/>
    <x v="11"/>
    <x v="11"/>
    <x v="1412"/>
    <x v="1417"/>
    <x v="482"/>
    <n v="2"/>
    <x v="16"/>
    <s v="E12"/>
    <s v="ASENT.H. 6 DE DICIEMBRE PEC PACHACUTEC MZ. H LT. 9 "/>
    <x v="208"/>
    <x v="0"/>
    <m/>
    <x v="0"/>
    <d v="2020-07-01T00:00:00"/>
    <x v="0"/>
    <n v="4"/>
    <s v="CJV"/>
    <s v="Principal"/>
    <n v="1.282051282051282E-2"/>
    <n v="51"/>
    <x v="5"/>
    <s v="Ok"/>
    <x v="2"/>
    <s v="OK"/>
    <x v="0"/>
    <x v="0"/>
    <x v="1"/>
    <s v="No Aplica"/>
  </r>
  <r>
    <n v="20600172531"/>
    <x v="11"/>
    <x v="11"/>
    <x v="1413"/>
    <x v="1418"/>
    <x v="1342"/>
    <n v="2"/>
    <x v="266"/>
    <s v="E12"/>
    <s v="MZ.BJ.LT.13A SCT.UNION BELLAVISTA ANX.22 JICAMARCA "/>
    <x v="209"/>
    <x v="0"/>
    <m/>
    <x v="0"/>
    <d v="2020-07-03T00:00:00"/>
    <x v="0"/>
    <n v="4"/>
    <s v="CJV"/>
    <s v="Principal"/>
    <n v="1.282051282051282E-2"/>
    <n v="30"/>
    <x v="3"/>
    <s v="Ok"/>
    <x v="0"/>
    <s v="OK"/>
    <x v="0"/>
    <x v="0"/>
    <x v="1"/>
    <s v="No Aplica"/>
  </r>
  <r>
    <n v="20600172531"/>
    <x v="11"/>
    <x v="11"/>
    <x v="1414"/>
    <x v="1419"/>
    <x v="1343"/>
    <n v="1"/>
    <x v="264"/>
    <s v="E12"/>
    <s v="URBA. PARQUE INDUSTRIAL MZ. E LT. 9"/>
    <x v="210"/>
    <x v="0"/>
    <m/>
    <x v="0"/>
    <d v="2023-05-09T00:00:00"/>
    <x v="0"/>
    <n v="1"/>
    <s v="CJV"/>
    <s v="Principal"/>
    <n v="1.282051282051282E-2"/>
    <n v="28"/>
    <x v="3"/>
    <s v="Ok"/>
    <x v="0"/>
    <s v="OK"/>
    <x v="0"/>
    <x v="0"/>
    <x v="1"/>
    <s v="No Aplica"/>
  </r>
  <r>
    <n v="20600172531"/>
    <x v="11"/>
    <x v="11"/>
    <x v="1415"/>
    <x v="1420"/>
    <x v="1344"/>
    <n v="1"/>
    <x v="40"/>
    <s v="E12"/>
    <s v="URBANIZACION VICTOR RAUL MANZANA L LOTE 5 - VENTANILLA"/>
    <x v="31"/>
    <x v="0"/>
    <m/>
    <x v="0"/>
    <d v="2020-10-02T00:00:00"/>
    <x v="0"/>
    <n v="1"/>
    <s v="CJV"/>
    <s v="Principal"/>
    <n v="1.282051282051282E-2"/>
    <n v="35"/>
    <x v="4"/>
    <s v="Ok"/>
    <x v="2"/>
    <s v="OK"/>
    <x v="0"/>
    <x v="0"/>
    <x v="1"/>
    <s v="No Aplica"/>
  </r>
  <r>
    <n v="20600172531"/>
    <x v="11"/>
    <x v="11"/>
    <x v="1416"/>
    <x v="1421"/>
    <x v="1345"/>
    <n v="1"/>
    <x v="14"/>
    <s v="E12"/>
    <s v="SECTOR 7 GRUPO 4 MANZANA J LOTE 4"/>
    <x v="45"/>
    <x v="0"/>
    <m/>
    <x v="0"/>
    <d v="2020-07-21T00:00:00"/>
    <x v="0"/>
    <n v="1"/>
    <s v="CJV"/>
    <s v="Principal"/>
    <n v="1.282051282051282E-2"/>
    <n v="32"/>
    <x v="4"/>
    <s v="Ok"/>
    <x v="0"/>
    <s v="OK"/>
    <x v="0"/>
    <x v="0"/>
    <x v="1"/>
    <s v="No Aplica"/>
  </r>
  <r>
    <n v="20600172531"/>
    <x v="11"/>
    <x v="11"/>
    <x v="1417"/>
    <x v="1422"/>
    <x v="1346"/>
    <n v="2"/>
    <x v="16"/>
    <s v="E12"/>
    <s v="CALLE MANCO INCA 235 URB SAN AGUSTIN 2DA ETAPA "/>
    <x v="37"/>
    <x v="0"/>
    <m/>
    <x v="0"/>
    <d v="2023-04-17T00:00:00"/>
    <x v="0"/>
    <n v="4"/>
    <s v="CJV"/>
    <s v="Principal"/>
    <n v="1.282051282051282E-2"/>
    <n v="46"/>
    <x v="0"/>
    <s v="Ok"/>
    <x v="0"/>
    <s v="OK"/>
    <x v="0"/>
    <x v="0"/>
    <x v="1"/>
    <s v="No Aplica"/>
  </r>
  <r>
    <n v="20600172531"/>
    <x v="11"/>
    <x v="11"/>
    <x v="1418"/>
    <x v="1423"/>
    <x v="1347"/>
    <n v="2"/>
    <x v="202"/>
    <s v="E12"/>
    <s v="ASOC. VIV.LA PERA MZ. E LT. 09"/>
    <x v="35"/>
    <x v="0"/>
    <m/>
    <x v="0"/>
    <d v="2021-12-04T00:00:00"/>
    <x v="0"/>
    <n v="1"/>
    <s v="CJV"/>
    <s v="Principal"/>
    <n v="1.282051282051282E-2"/>
    <n v="31"/>
    <x v="3"/>
    <s v="Ok"/>
    <x v="0"/>
    <s v="OK"/>
    <x v="0"/>
    <x v="0"/>
    <x v="1"/>
    <s v="No Aplica"/>
  </r>
  <r>
    <n v="20600172531"/>
    <x v="11"/>
    <x v="11"/>
    <x v="1419"/>
    <x v="1424"/>
    <x v="425"/>
    <n v="2"/>
    <x v="8"/>
    <s v="E12"/>
    <s v="CALLE NUMERO 3 318 URBANIZACION EL ASESOR"/>
    <x v="63"/>
    <x v="0"/>
    <m/>
    <x v="1"/>
    <d v="2022-01-01T00:00:00"/>
    <x v="0"/>
    <n v="1"/>
    <s v="CJV"/>
    <s v="Principal"/>
    <n v="1.282051282051282E-2"/>
    <n v="32"/>
    <x v="4"/>
    <s v="Ok"/>
    <x v="6"/>
    <s v="OK"/>
    <x v="0"/>
    <x v="0"/>
    <x v="1"/>
    <s v="No Aplica"/>
  </r>
  <r>
    <n v="20600172531"/>
    <x v="11"/>
    <x v="11"/>
    <x v="1420"/>
    <x v="1425"/>
    <x v="1348"/>
    <n v="2"/>
    <x v="16"/>
    <s v="E12"/>
    <s v="ASOC. VIV. LAS FRESAS MZ. R LT. 2 -CALLAO-CALLAO"/>
    <x v="211"/>
    <x v="0"/>
    <m/>
    <x v="0"/>
    <d v="2022-06-10T00:00:00"/>
    <x v="0"/>
    <n v="4"/>
    <s v="CJV"/>
    <s v="Principal"/>
    <n v="1.282051282051282E-2"/>
    <n v="42"/>
    <x v="0"/>
    <s v="Ok"/>
    <x v="2"/>
    <s v="OK"/>
    <x v="0"/>
    <x v="0"/>
    <x v="1"/>
    <s v="No Aplica"/>
  </r>
  <r>
    <n v="20600172531"/>
    <x v="11"/>
    <x v="11"/>
    <x v="1421"/>
    <x v="1426"/>
    <x v="172"/>
    <n v="2"/>
    <x v="16"/>
    <s v="E12"/>
    <s v="MZ. A LT. 10 PROVIV. SAN JOSE DE CARABAYLLO"/>
    <x v="212"/>
    <x v="0"/>
    <m/>
    <x v="0"/>
    <d v="2022-06-10T00:00:00"/>
    <x v="0"/>
    <n v="4"/>
    <s v="CJV"/>
    <s v="Principal"/>
    <n v="1.282051282051282E-2"/>
    <n v="46"/>
    <x v="0"/>
    <s v="Ok"/>
    <x v="0"/>
    <s v="OK"/>
    <x v="0"/>
    <x v="0"/>
    <x v="1"/>
    <s v="No Aplica"/>
  </r>
  <r>
    <n v="20600172531"/>
    <x v="11"/>
    <x v="11"/>
    <x v="1422"/>
    <x v="1427"/>
    <x v="1349"/>
    <n v="2"/>
    <x v="15"/>
    <s v="E12"/>
    <s v="CALLE SANTA ROSA MZA. C1 LOTE. 13 NARANJAL"/>
    <x v="11"/>
    <x v="0"/>
    <m/>
    <x v="1"/>
    <d v="2022-06-10T00:00:00"/>
    <x v="0"/>
    <n v="4"/>
    <s v="CJV"/>
    <s v="Principal"/>
    <n v="1.282051282051282E-2"/>
    <n v="27"/>
    <x v="3"/>
    <s v="Ok"/>
    <x v="0"/>
    <s v="OK"/>
    <x v="0"/>
    <x v="0"/>
    <x v="1"/>
    <s v="No Aplica"/>
  </r>
  <r>
    <n v="20600172531"/>
    <x v="11"/>
    <x v="11"/>
    <x v="1423"/>
    <x v="1428"/>
    <x v="1350"/>
    <n v="2"/>
    <x v="267"/>
    <s v="E12"/>
    <s v="PJE. GARIBALDI 114"/>
    <x v="70"/>
    <x v="0"/>
    <m/>
    <x v="0"/>
    <d v="2022-06-13T00:00:00"/>
    <x v="0"/>
    <n v="4"/>
    <s v="CJV"/>
    <s v="Principal"/>
    <n v="1.282051282051282E-2"/>
    <n v="34"/>
    <x v="4"/>
    <s v="Ok"/>
    <x v="7"/>
    <s v="OK"/>
    <x v="0"/>
    <x v="0"/>
    <x v="1"/>
    <s v="No Aplica"/>
  </r>
  <r>
    <n v="20600172531"/>
    <x v="11"/>
    <x v="11"/>
    <x v="1424"/>
    <x v="1429"/>
    <x v="1351"/>
    <n v="2"/>
    <x v="21"/>
    <s v="E12"/>
    <s v="MZ. X LT. 53 ASENT. H. ANCIETA ALTA"/>
    <x v="23"/>
    <x v="0"/>
    <m/>
    <x v="0"/>
    <d v="2022-06-08T00:00:00"/>
    <x v="0"/>
    <n v="1"/>
    <s v="CJV"/>
    <s v="Principal"/>
    <n v="1.282051282051282E-2"/>
    <n v="36"/>
    <x v="4"/>
    <s v="Ok"/>
    <x v="3"/>
    <s v="OK"/>
    <x v="0"/>
    <x v="0"/>
    <x v="1"/>
    <s v="No Aplica"/>
  </r>
  <r>
    <n v="20600172531"/>
    <x v="11"/>
    <x v="11"/>
    <x v="1425"/>
    <x v="1430"/>
    <x v="1352"/>
    <n v="1"/>
    <x v="165"/>
    <s v="E12"/>
    <s v="AVENIDA BRASIL 2199"/>
    <x v="5"/>
    <x v="0"/>
    <m/>
    <x v="0"/>
    <d v="2022-06-30T00:00:00"/>
    <x v="0"/>
    <n v="1"/>
    <s v="CJV"/>
    <s v="Principal"/>
    <n v="1.282051282051282E-2"/>
    <n v="30"/>
    <x v="3"/>
    <s v="Ok"/>
    <x v="0"/>
    <s v="OK"/>
    <x v="0"/>
    <x v="0"/>
    <x v="1"/>
    <s v="No Aplica"/>
  </r>
  <r>
    <n v="20600172531"/>
    <x v="11"/>
    <x v="11"/>
    <x v="1426"/>
    <x v="1431"/>
    <x v="1353"/>
    <n v="2"/>
    <x v="15"/>
    <s v="E12"/>
    <s v="MZ. Q5 LT. 7 CONJ HAB. MCAL. CACERES"/>
    <x v="3"/>
    <x v="0"/>
    <m/>
    <x v="0"/>
    <d v="2022-07-12T00:00:00"/>
    <x v="0"/>
    <n v="4"/>
    <s v="CJV"/>
    <s v="Principal"/>
    <n v="1.282051282051282E-2"/>
    <n v="40"/>
    <x v="4"/>
    <s v="Ok"/>
    <x v="0"/>
    <s v="OK"/>
    <x v="0"/>
    <x v="0"/>
    <x v="1"/>
    <s v="No Aplica"/>
  </r>
  <r>
    <n v="20600172531"/>
    <x v="11"/>
    <x v="11"/>
    <x v="1427"/>
    <x v="1432"/>
    <x v="1354"/>
    <n v="2"/>
    <x v="42"/>
    <s v="E12"/>
    <s v="JR. 3 DE OCTUBRE 220"/>
    <x v="213"/>
    <x v="0"/>
    <m/>
    <x v="0"/>
    <d v="2022-07-12T00:00:00"/>
    <x v="0"/>
    <n v="4"/>
    <s v="CJV"/>
    <s v="Principal"/>
    <n v="1.282051282051282E-2"/>
    <n v="31"/>
    <x v="3"/>
    <s v="Ok"/>
    <x v="0"/>
    <s v="OK"/>
    <x v="0"/>
    <x v="0"/>
    <x v="1"/>
    <s v="No Aplica"/>
  </r>
  <r>
    <n v="20600172531"/>
    <x v="11"/>
    <x v="11"/>
    <x v="1428"/>
    <x v="1433"/>
    <x v="822"/>
    <n v="2"/>
    <x v="15"/>
    <s v="E12"/>
    <s v="JR. LOS AZULEJOS 418 URB SAN CARLOS"/>
    <x v="3"/>
    <x v="0"/>
    <m/>
    <x v="0"/>
    <d v="2022-07-12T00:00:00"/>
    <x v="0"/>
    <n v="4"/>
    <s v="CJV"/>
    <s v="Principal"/>
    <n v="1.282051282051282E-2"/>
    <n v="34"/>
    <x v="4"/>
    <s v="Ok"/>
    <x v="0"/>
    <s v="OK"/>
    <x v="0"/>
    <x v="0"/>
    <x v="1"/>
    <s v="No Aplica"/>
  </r>
  <r>
    <n v="20600172531"/>
    <x v="11"/>
    <x v="11"/>
    <x v="1429"/>
    <x v="1434"/>
    <x v="1355"/>
    <n v="2"/>
    <x v="42"/>
    <s v="E12"/>
    <s v="JR ALMIRANTE MIGUEL GRAU MZ Ñ LOTE 1A PUEBLO JOVEN 15 DE ENERO"/>
    <x v="3"/>
    <x v="0"/>
    <m/>
    <x v="0"/>
    <d v="2022-07-18T00:00:00"/>
    <x v="0"/>
    <n v="4"/>
    <s v="CJV"/>
    <s v="Principal"/>
    <n v="1.282051282051282E-2"/>
    <n v="46"/>
    <x v="0"/>
    <s v="Ok"/>
    <x v="0"/>
    <s v="OK"/>
    <x v="0"/>
    <x v="0"/>
    <x v="1"/>
    <s v="No Aplica"/>
  </r>
  <r>
    <n v="20600172531"/>
    <x v="11"/>
    <x v="11"/>
    <x v="1430"/>
    <x v="1435"/>
    <x v="1356"/>
    <n v="2"/>
    <x v="43"/>
    <s v="E12"/>
    <s v="MZ.D LT.18 ASOC.VIV.13 DE FEBRERO"/>
    <x v="2"/>
    <x v="0"/>
    <m/>
    <x v="0"/>
    <d v="2022-08-15T00:00:00"/>
    <x v="0"/>
    <n v="4"/>
    <s v="CJV"/>
    <s v="Principal"/>
    <n v="1.282051282051282E-2"/>
    <n v="39"/>
    <x v="4"/>
    <s v="Ok"/>
    <x v="1"/>
    <s v="OK"/>
    <x v="0"/>
    <x v="0"/>
    <x v="1"/>
    <s v="No Aplica"/>
  </r>
  <r>
    <n v="20600172531"/>
    <x v="11"/>
    <x v="11"/>
    <x v="1431"/>
    <x v="1436"/>
    <x v="1357"/>
    <n v="2"/>
    <x v="189"/>
    <s v="E12"/>
    <s v=" JR.VERACRUZ 648 "/>
    <x v="8"/>
    <x v="0"/>
    <m/>
    <x v="0"/>
    <d v="2022-08-15T00:00:00"/>
    <x v="0"/>
    <n v="4"/>
    <s v="CJV"/>
    <s v="Principal"/>
    <n v="1.282051282051282E-2"/>
    <n v="26"/>
    <x v="3"/>
    <s v="Ok"/>
    <x v="0"/>
    <s v="OK"/>
    <x v="0"/>
    <x v="0"/>
    <x v="1"/>
    <s v="No Aplica"/>
  </r>
  <r>
    <n v="20600172531"/>
    <x v="11"/>
    <x v="11"/>
    <x v="1432"/>
    <x v="1437"/>
    <x v="1358"/>
    <n v="2"/>
    <x v="88"/>
    <s v="E12"/>
    <s v=" LOS TERRAZOS MZ. I IV4 LT. 18 INCA MANCO CAPAC"/>
    <x v="3"/>
    <x v="0"/>
    <m/>
    <x v="0"/>
    <d v="2022-08-15T00:00:00"/>
    <x v="0"/>
    <n v="4"/>
    <s v="CJV"/>
    <s v="Principal"/>
    <n v="1.282051282051282E-2"/>
    <n v="40"/>
    <x v="4"/>
    <s v="Ok"/>
    <x v="0"/>
    <s v="OK"/>
    <x v="0"/>
    <x v="0"/>
    <x v="1"/>
    <s v="No Aplica"/>
  </r>
  <r>
    <n v="20600172531"/>
    <x v="11"/>
    <x v="11"/>
    <x v="1433"/>
    <x v="1438"/>
    <x v="1359"/>
    <n v="2"/>
    <x v="42"/>
    <s v="E12"/>
    <s v="PS 24 MZ.M - LT.8 1RA ZONA PARTE ALTA A.H. SAN JUAN DE "/>
    <x v="46"/>
    <x v="0"/>
    <m/>
    <x v="0"/>
    <d v="2022-08-22T00:00:00"/>
    <x v="0"/>
    <n v="4"/>
    <s v="CJV"/>
    <s v="Principal"/>
    <n v="1.282051282051282E-2"/>
    <n v="49"/>
    <x v="0"/>
    <s v="Ok"/>
    <x v="0"/>
    <s v="OK"/>
    <x v="0"/>
    <x v="0"/>
    <x v="1"/>
    <s v="No Aplica"/>
  </r>
  <r>
    <n v="20600172531"/>
    <x v="11"/>
    <x v="11"/>
    <x v="1434"/>
    <x v="1439"/>
    <x v="1360"/>
    <n v="2"/>
    <x v="42"/>
    <s v="E12"/>
    <s v=" PISO 2 ASOC. DE VIVIENDA LA MENACHO II MZ. K LT. 1"/>
    <x v="23"/>
    <x v="0"/>
    <m/>
    <x v="0"/>
    <d v="2022-08-22T00:00:00"/>
    <x v="0"/>
    <n v="4"/>
    <s v="CJV"/>
    <s v="Principal"/>
    <n v="1.282051282051282E-2"/>
    <n v="43"/>
    <x v="0"/>
    <s v="Ok"/>
    <x v="3"/>
    <s v="OK"/>
    <x v="0"/>
    <x v="0"/>
    <x v="1"/>
    <s v="No Aplica"/>
  </r>
  <r>
    <n v="20600172531"/>
    <x v="11"/>
    <x v="11"/>
    <x v="1435"/>
    <x v="1440"/>
    <x v="1361"/>
    <n v="2"/>
    <x v="16"/>
    <s v="E12"/>
    <s v="RAMON CASTILLA MZ 80 LT 32 CHILCA CENTRAL"/>
    <x v="171"/>
    <x v="0"/>
    <m/>
    <x v="0"/>
    <d v="2022-09-19T00:00:00"/>
    <x v="0"/>
    <n v="4"/>
    <s v="CJV"/>
    <s v="Principal"/>
    <n v="1.282051282051282E-2"/>
    <n v="48"/>
    <x v="0"/>
    <s v="Ok"/>
    <x v="0"/>
    <s v="OK"/>
    <x v="0"/>
    <x v="0"/>
    <x v="1"/>
    <s v="No Aplica"/>
  </r>
  <r>
    <n v="20600172531"/>
    <x v="11"/>
    <x v="11"/>
    <x v="1436"/>
    <x v="1441"/>
    <x v="1362"/>
    <n v="2"/>
    <x v="16"/>
    <s v="E12"/>
    <s v="MZ J LT 11 ASENT H COMBATE DE ANGAMOS"/>
    <x v="3"/>
    <x v="0"/>
    <m/>
    <x v="0"/>
    <d v="2022-09-19T00:00:00"/>
    <x v="0"/>
    <n v="4"/>
    <s v="CJV"/>
    <s v="Principal"/>
    <n v="1.282051282051282E-2"/>
    <n v="45"/>
    <x v="0"/>
    <s v="Ok"/>
    <x v="0"/>
    <s v="OK"/>
    <x v="0"/>
    <x v="0"/>
    <x v="1"/>
    <s v="No Aplica"/>
  </r>
  <r>
    <n v="20600172531"/>
    <x v="11"/>
    <x v="11"/>
    <x v="1437"/>
    <x v="1442"/>
    <x v="1363"/>
    <n v="2"/>
    <x v="16"/>
    <s v="E12"/>
    <s v="AÑO NUEVO MZ. 26 LT. 08"/>
    <x v="37"/>
    <x v="0"/>
    <m/>
    <x v="0"/>
    <d v="2022-09-19T00:00:00"/>
    <x v="0"/>
    <n v="4"/>
    <s v="CJV"/>
    <s v="Principal"/>
    <n v="1.282051282051282E-2"/>
    <n v="31"/>
    <x v="3"/>
    <s v="Ok"/>
    <x v="0"/>
    <s v="OK"/>
    <x v="0"/>
    <x v="0"/>
    <x v="1"/>
    <s v="No Aplica"/>
  </r>
  <r>
    <n v="20600172531"/>
    <x v="11"/>
    <x v="11"/>
    <x v="1438"/>
    <x v="1443"/>
    <x v="413"/>
    <n v="2"/>
    <x v="15"/>
    <s v="E12"/>
    <s v="AV. 1 ASENT.H. SANTA MARIA DE VITARTE MZ. E1 LT. 02"/>
    <x v="2"/>
    <x v="0"/>
    <m/>
    <x v="0"/>
    <d v="2022-10-18T00:00:00"/>
    <x v="0"/>
    <n v="4"/>
    <s v="CJV"/>
    <s v="Principal"/>
    <n v="1.282051282051282E-2"/>
    <n v="32"/>
    <x v="4"/>
    <s v="Ok"/>
    <x v="1"/>
    <s v="OK"/>
    <x v="0"/>
    <x v="0"/>
    <x v="1"/>
    <s v="No Aplica"/>
  </r>
  <r>
    <n v="20600172531"/>
    <x v="11"/>
    <x v="11"/>
    <x v="1439"/>
    <x v="1444"/>
    <x v="1364"/>
    <n v="2"/>
    <x v="15"/>
    <s v="E12"/>
    <s v="MZ A LT 04 ASOC DE VIV LAS PODEROSAS VALLE AMAUTA"/>
    <x v="2"/>
    <x v="0"/>
    <m/>
    <x v="0"/>
    <d v="2022-10-18T00:00:00"/>
    <x v="0"/>
    <n v="4"/>
    <s v="CJV"/>
    <s v="Principal"/>
    <n v="1.282051282051282E-2"/>
    <n v="24"/>
    <x v="3"/>
    <s v="Ok"/>
    <x v="1"/>
    <s v="OK"/>
    <x v="0"/>
    <x v="0"/>
    <x v="1"/>
    <s v="No Aplica"/>
  </r>
  <r>
    <n v="20600172531"/>
    <x v="11"/>
    <x v="11"/>
    <x v="1440"/>
    <x v="1445"/>
    <x v="1365"/>
    <n v="2"/>
    <x v="16"/>
    <s v="E12"/>
    <s v="MZ.N2 LT.7 COOP.VIV.MUSA V ETAPA"/>
    <x v="90"/>
    <x v="0"/>
    <m/>
    <x v="0"/>
    <d v="2022-10-26T00:00:00"/>
    <x v="0"/>
    <n v="4"/>
    <s v="CJV"/>
    <s v="Principal"/>
    <n v="1.282051282051282E-2"/>
    <n v="40"/>
    <x v="4"/>
    <s v="Ok"/>
    <x v="0"/>
    <s v="OK"/>
    <x v="0"/>
    <x v="0"/>
    <x v="1"/>
    <s v="No Aplica"/>
  </r>
  <r>
    <n v="20600172531"/>
    <x v="11"/>
    <x v="11"/>
    <x v="1441"/>
    <x v="1446"/>
    <x v="1366"/>
    <n v="2"/>
    <x v="15"/>
    <s v="E12"/>
    <s v="AVENIDA LOS NOGALES 14 DPTO. 17 INT. 05"/>
    <x v="23"/>
    <x v="0"/>
    <m/>
    <x v="0"/>
    <d v="2022-11-14T00:00:00"/>
    <x v="0"/>
    <n v="4"/>
    <s v="CJV"/>
    <s v="Principal"/>
    <n v="1.282051282051282E-2"/>
    <n v="55"/>
    <x v="5"/>
    <s v="Ok"/>
    <x v="3"/>
    <s v="OK"/>
    <x v="0"/>
    <x v="0"/>
    <x v="1"/>
    <s v="No Aplica"/>
  </r>
  <r>
    <n v="20600172531"/>
    <x v="11"/>
    <x v="11"/>
    <x v="1442"/>
    <x v="1447"/>
    <x v="1367"/>
    <n v="2"/>
    <x v="15"/>
    <s v="E12"/>
    <s v="AV. INDUSTRIAL N°209 - URB. CENTRO POBLAD SECT. 20"/>
    <x v="2"/>
    <x v="0"/>
    <m/>
    <x v="0"/>
    <d v="2023-04-17T00:00:00"/>
    <x v="0"/>
    <n v="4"/>
    <s v="CJV"/>
    <s v="Principal"/>
    <n v="1.282051282051282E-2"/>
    <n v="46"/>
    <x v="0"/>
    <s v="Ok"/>
    <x v="1"/>
    <s v="OK"/>
    <x v="0"/>
    <x v="0"/>
    <x v="1"/>
    <s v="No Aplica"/>
  </r>
  <r>
    <n v="20600172531"/>
    <x v="11"/>
    <x v="11"/>
    <x v="1443"/>
    <x v="1448"/>
    <x v="1368"/>
    <n v="1"/>
    <x v="27"/>
    <s v="E12"/>
    <s v="CALLE 27 MZ. V1 LT. 01 ASENT. H. TUPAC AMARU"/>
    <x v="2"/>
    <x v="1"/>
    <m/>
    <x v="0"/>
    <d v="2023-04-14T00:00:00"/>
    <x v="0"/>
    <n v="1"/>
    <s v="CJV"/>
    <s v="Principal"/>
    <n v="1.282051282051282E-2"/>
    <n v="25"/>
    <x v="3"/>
    <s v="Ok"/>
    <x v="1"/>
    <s v="OK"/>
    <x v="0"/>
    <x v="0"/>
    <x v="1"/>
    <s v="No Aplica"/>
  </r>
  <r>
    <n v="20600172531"/>
    <x v="11"/>
    <x v="11"/>
    <x v="1444"/>
    <x v="1449"/>
    <x v="1369"/>
    <n v="2"/>
    <x v="268"/>
    <s v="E12"/>
    <s v="MP-L 13 A.H. 23 DE ENERO "/>
    <x v="37"/>
    <x v="0"/>
    <m/>
    <x v="0"/>
    <d v="2023-05-10T00:00:00"/>
    <x v="0"/>
    <n v="4"/>
    <s v="CJV"/>
    <s v="Principal"/>
    <n v="1.282051282051282E-2"/>
    <n v="33"/>
    <x v="4"/>
    <s v="Ok"/>
    <x v="0"/>
    <s v="OK"/>
    <x v="0"/>
    <x v="0"/>
    <x v="1"/>
    <s v="No Aplica"/>
  </r>
  <r>
    <n v="20600172531"/>
    <x v="11"/>
    <x v="11"/>
    <x v="1445"/>
    <x v="1450"/>
    <x v="1370"/>
    <n v="1"/>
    <x v="269"/>
    <s v="E12"/>
    <s v="U. VECINAL N° 3 CHALET 27 A "/>
    <x v="5"/>
    <x v="0"/>
    <m/>
    <x v="0"/>
    <d v="2023-05-22T00:00:00"/>
    <x v="0"/>
    <n v="4"/>
    <s v="CJV"/>
    <s v="Principal"/>
    <n v="1.282051282051282E-2"/>
    <n v="31"/>
    <x v="3"/>
    <s v="Ok"/>
    <x v="0"/>
    <s v="OK"/>
    <x v="0"/>
    <x v="0"/>
    <x v="1"/>
    <s v="No Aplica"/>
  </r>
  <r>
    <n v="20600172531"/>
    <x v="11"/>
    <x v="11"/>
    <x v="1446"/>
    <x v="1451"/>
    <x v="1371"/>
    <n v="2"/>
    <x v="5"/>
    <s v="E12"/>
    <s v="PLG. PARINOCOCHAS N°566- DPTO. 5 PISO 2"/>
    <x v="70"/>
    <x v="0"/>
    <m/>
    <x v="0"/>
    <d v="2023-05-22T00:00:00"/>
    <x v="0"/>
    <n v="4"/>
    <s v="CJV"/>
    <s v="Principal"/>
    <n v="1.282051282051282E-2"/>
    <n v="33"/>
    <x v="4"/>
    <s v="Ok"/>
    <x v="7"/>
    <s v="OK"/>
    <x v="0"/>
    <x v="0"/>
    <x v="1"/>
    <s v="No Aplica"/>
  </r>
  <r>
    <n v="20600172531"/>
    <x v="11"/>
    <x v="11"/>
    <x v="1447"/>
    <x v="1452"/>
    <x v="1372"/>
    <n v="2"/>
    <x v="5"/>
    <s v="E12"/>
    <s v="JR. CHAMAYA N°1114"/>
    <x v="32"/>
    <x v="0"/>
    <m/>
    <x v="0"/>
    <d v="2023-05-22T00:00:00"/>
    <x v="0"/>
    <n v="4"/>
    <s v="CJV"/>
    <s v="Principal"/>
    <n v="1.282051282051282E-2"/>
    <n v="37"/>
    <x v="4"/>
    <s v="Ok"/>
    <x v="4"/>
    <s v="OK"/>
    <x v="0"/>
    <x v="0"/>
    <x v="1"/>
    <s v="No Aplica"/>
  </r>
  <r>
    <n v="20600172531"/>
    <x v="11"/>
    <x v="11"/>
    <x v="1448"/>
    <x v="1453"/>
    <x v="1373"/>
    <n v="2"/>
    <x v="5"/>
    <s v="E12"/>
    <s v="JR. JORGE CHAVEZ 1254 DPTO. 202"/>
    <x v="32"/>
    <x v="0"/>
    <m/>
    <x v="0"/>
    <d v="2023-05-22T00:00:00"/>
    <x v="0"/>
    <n v="4"/>
    <s v="CJV"/>
    <s v="Principal"/>
    <n v="1.282051282051282E-2"/>
    <n v="31"/>
    <x v="3"/>
    <s v="Ok"/>
    <x v="4"/>
    <s v="OK"/>
    <x v="0"/>
    <x v="0"/>
    <x v="1"/>
    <s v="No Aplica"/>
  </r>
  <r>
    <n v="20600172531"/>
    <x v="11"/>
    <x v="11"/>
    <x v="1449"/>
    <x v="1454"/>
    <x v="1374"/>
    <n v="1"/>
    <x v="270"/>
    <s v="E12"/>
    <s v="AV. CIRCUNVALACIÓN S/N - CHANCHAMAYO "/>
    <x v="214"/>
    <x v="1"/>
    <m/>
    <x v="0"/>
    <d v="2023-08-08T00:00:00"/>
    <x v="0"/>
    <n v="4"/>
    <s v="CJV"/>
    <s v="Principal"/>
    <n v="1.282051282051282E-2"/>
    <n v="33"/>
    <x v="4"/>
    <s v="Ok"/>
    <x v="0"/>
    <s v="OK"/>
    <x v="0"/>
    <x v="0"/>
    <x v="1"/>
    <s v="8-2023"/>
  </r>
  <r>
    <n v="20600172531"/>
    <x v="11"/>
    <x v="11"/>
    <x v="1450"/>
    <x v="1455"/>
    <x v="1375"/>
    <n v="1"/>
    <x v="271"/>
    <s v="E12"/>
    <s v="JR. LUCANAS N° 575 - LIMA "/>
    <x v="5"/>
    <x v="1"/>
    <m/>
    <x v="0"/>
    <d v="2023-06-01T00:00:00"/>
    <x v="0"/>
    <n v="4"/>
    <s v="CJV"/>
    <s v="Principal"/>
    <n v="1.282051282051282E-2"/>
    <n v="28"/>
    <x v="3"/>
    <s v="Ok"/>
    <x v="0"/>
    <s v="OK"/>
    <x v="0"/>
    <x v="0"/>
    <x v="1"/>
    <s v="No Aplica"/>
  </r>
  <r>
    <n v="20600172531"/>
    <x v="11"/>
    <x v="11"/>
    <x v="1451"/>
    <x v="1456"/>
    <x v="1376"/>
    <n v="2"/>
    <x v="5"/>
    <s v="E12"/>
    <s v="CALLE TARAPOTO N°1036 INT. 102 - URB. AZCONA"/>
    <x v="215"/>
    <x v="0"/>
    <m/>
    <x v="0"/>
    <d v="2023-06-12T00:00:00"/>
    <x v="0"/>
    <n v="4"/>
    <s v="CJV"/>
    <s v="Principal"/>
    <n v="1.282051282051282E-2"/>
    <n v="43"/>
    <x v="0"/>
    <s v="Ok"/>
    <x v="4"/>
    <s v="OK"/>
    <x v="0"/>
    <x v="0"/>
    <x v="1"/>
    <s v="No Aplica"/>
  </r>
  <r>
    <n v="20600172531"/>
    <x v="11"/>
    <x v="11"/>
    <x v="1452"/>
    <x v="1457"/>
    <x v="1377"/>
    <n v="2"/>
    <x v="5"/>
    <s v="E12"/>
    <s v="PASAJE JOSE OLAYA 1ERO DE OCTUBRE MZ. A3 LT. 3"/>
    <x v="5"/>
    <x v="0"/>
    <m/>
    <x v="0"/>
    <d v="2023-06-12T00:00:00"/>
    <x v="0"/>
    <n v="4"/>
    <s v="CJV"/>
    <s v="Principal"/>
    <n v="1.282051282051282E-2"/>
    <n v="28"/>
    <x v="3"/>
    <s v="Ok"/>
    <x v="0"/>
    <s v="OK"/>
    <x v="0"/>
    <x v="0"/>
    <x v="1"/>
    <s v="No Aplica"/>
  </r>
  <r>
    <n v="20600172531"/>
    <x v="11"/>
    <x v="11"/>
    <x v="1453"/>
    <x v="1458"/>
    <x v="1378"/>
    <n v="1"/>
    <x v="8"/>
    <s v="E12"/>
    <s v="AVENIDA JOSE PARDO 1110 URBANIZACION JOSE PARDO INT. 18 MIRAFLORES LIMA-LIMA-MIRAFLORES"/>
    <x v="216"/>
    <x v="0"/>
    <m/>
    <x v="8"/>
    <d v="2023-06-19T00:00:00"/>
    <x v="0"/>
    <n v="2"/>
    <s v="CJV"/>
    <s v="Principal"/>
    <n v="1.282051282051282E-2"/>
    <n v="33"/>
    <x v="4"/>
    <s v="Ok"/>
    <x v="0"/>
    <s v="OK"/>
    <x v="0"/>
    <x v="0"/>
    <x v="1"/>
    <s v="No Aplica"/>
  </r>
  <r>
    <n v="20600172531"/>
    <x v="11"/>
    <x v="11"/>
    <x v="1454"/>
    <x v="1459"/>
    <x v="1379"/>
    <n v="2"/>
    <x v="5"/>
    <s v="E12"/>
    <s v="AV. J. OLAYA 419 P. JOVEN SAN GABRIEL SECTOR VALLECITO ALTO"/>
    <x v="6"/>
    <x v="0"/>
    <m/>
    <x v="0"/>
    <d v="2023-06-22T00:00:00"/>
    <x v="0"/>
    <n v="2"/>
    <s v="CJV"/>
    <s v="Principal"/>
    <n v="1.282051282051282E-2"/>
    <n v="60"/>
    <x v="2"/>
    <s v="Ok"/>
    <x v="0"/>
    <s v="OK"/>
    <x v="0"/>
    <x v="0"/>
    <x v="1"/>
    <s v="No Aplica"/>
  </r>
  <r>
    <n v="20600172531"/>
    <x v="11"/>
    <x v="11"/>
    <x v="1455"/>
    <x v="1460"/>
    <x v="1380"/>
    <n v="2"/>
    <x v="16"/>
    <s v="E12"/>
    <s v="MZ A LT 7 A.H MARIELITA PRIMO"/>
    <x v="208"/>
    <x v="0"/>
    <m/>
    <x v="0"/>
    <d v="2023-08-03T00:00:00"/>
    <x v="0"/>
    <n v="4"/>
    <s v="CJV"/>
    <s v="Principal"/>
    <n v="1.282051282051282E-2"/>
    <n v="37"/>
    <x v="4"/>
    <s v="Ok"/>
    <x v="2"/>
    <s v="OK"/>
    <x v="0"/>
    <x v="0"/>
    <x v="1"/>
    <s v="8-2023"/>
  </r>
  <r>
    <n v="20600172531"/>
    <x v="11"/>
    <x v="11"/>
    <x v="1456"/>
    <x v="1461"/>
    <x v="1381"/>
    <n v="2"/>
    <x v="2"/>
    <s v="E12"/>
    <s v="MZ O LT 7 AH 23 DE OCTUBRE"/>
    <x v="217"/>
    <x v="0"/>
    <m/>
    <x v="0"/>
    <d v="2023-08-07T00:00:00"/>
    <x v="0"/>
    <n v="4"/>
    <s v="CJV"/>
    <s v="Principal"/>
    <n v="1.282051282051282E-2"/>
    <n v="38"/>
    <x v="4"/>
    <s v="Ok"/>
    <x v="0"/>
    <s v="OK"/>
    <x v="0"/>
    <x v="1"/>
    <x v="1"/>
    <s v="8-2023"/>
  </r>
  <r>
    <n v="20600172531"/>
    <x v="11"/>
    <x v="11"/>
    <x v="1457"/>
    <x v="1462"/>
    <x v="1382"/>
    <n v="2"/>
    <x v="5"/>
    <s v="E12"/>
    <s v="AV. BOLIVIA 981 DPTO. 104"/>
    <x v="218"/>
    <x v="0"/>
    <m/>
    <x v="0"/>
    <d v="2023-08-07T00:00:00"/>
    <x v="0"/>
    <n v="4"/>
    <s v="CJV"/>
    <s v="Principal"/>
    <n v="1.282051282051282E-2"/>
    <n v="25"/>
    <x v="3"/>
    <s v="Ok"/>
    <x v="4"/>
    <s v="OK"/>
    <x v="0"/>
    <x v="0"/>
    <x v="1"/>
    <s v="8-2023"/>
  </r>
  <r>
    <n v="20600172531"/>
    <x v="11"/>
    <x v="11"/>
    <x v="1458"/>
    <x v="1463"/>
    <x v="1383"/>
    <n v="1"/>
    <x v="8"/>
    <s v="E09"/>
    <s v="CALLE GIUSEPPE PIAZZI G-14 URB. VIÑSS DE SAN ANTONIO "/>
    <x v="15"/>
    <x v="0"/>
    <m/>
    <x v="0"/>
    <d v="2023-08-28T00:00:00"/>
    <x v="0"/>
    <n v="4"/>
    <s v="CJV"/>
    <s v="Principal"/>
    <n v="1.282051282051282E-2"/>
    <n v="41"/>
    <x v="0"/>
    <s v="Ok"/>
    <x v="0"/>
    <s v="OK"/>
    <x v="0"/>
    <x v="0"/>
    <x v="1"/>
    <s v="8-2023"/>
  </r>
  <r>
    <n v="20563150808"/>
    <x v="70"/>
    <x v="11"/>
    <x v="1459"/>
    <x v="1464"/>
    <x v="797"/>
    <n v="1"/>
    <x v="272"/>
    <s v="E12"/>
    <s v="CALLE 26 F1 - 37 ASOC SAN FRANCISCO DE CAYRAN"/>
    <x v="8"/>
    <x v="0"/>
    <m/>
    <x v="0"/>
    <d v="2020-03-01T00:00:00"/>
    <x v="0"/>
    <n v="2"/>
    <s v="CJV"/>
    <s v="Secundaria"/>
    <n v="1.282051282051282E-2"/>
    <n v="41"/>
    <x v="0"/>
    <s v="Ok"/>
    <x v="0"/>
    <s v="OK"/>
    <x v="0"/>
    <x v="0"/>
    <x v="1"/>
    <s v="No Aplica"/>
  </r>
  <r>
    <n v="20562668871"/>
    <x v="71"/>
    <x v="11"/>
    <x v="1460"/>
    <x v="1465"/>
    <x v="1384"/>
    <n v="1"/>
    <x v="273"/>
    <s v="E12"/>
    <s v="ANDRES AVELINO CACERES 381 MOYOPAMPA CHOSICA"/>
    <x v="33"/>
    <x v="0"/>
    <m/>
    <x v="0"/>
    <d v="2023-07-10T00:00:00"/>
    <x v="0"/>
    <n v="4"/>
    <s v="CJV"/>
    <s v="Secundaria"/>
    <n v="1.282051282051282E-2"/>
    <n v="36"/>
    <x v="4"/>
    <s v="Ok"/>
    <x v="0"/>
    <s v="OK"/>
    <x v="0"/>
    <x v="0"/>
    <x v="1"/>
    <s v="No Aplica"/>
  </r>
  <r>
    <n v="20562668871"/>
    <x v="71"/>
    <x v="11"/>
    <x v="1461"/>
    <x v="1466"/>
    <x v="1385"/>
    <n v="1"/>
    <x v="273"/>
    <s v="E12"/>
    <s v="MZ E LT 3 A.H SR DE LOS MILAGROS SECT C"/>
    <x v="3"/>
    <x v="0"/>
    <m/>
    <x v="0"/>
    <d v="2023-07-14T00:00:00"/>
    <x v="0"/>
    <n v="4"/>
    <s v="CJV"/>
    <s v="Secundaria"/>
    <n v="1.282051282051282E-2"/>
    <n v="39"/>
    <x v="4"/>
    <s v="Ok"/>
    <x v="0"/>
    <s v="OK"/>
    <x v="0"/>
    <x v="0"/>
    <x v="1"/>
    <s v="No Aplica"/>
  </r>
  <r>
    <n v="20562668871"/>
    <x v="71"/>
    <x v="11"/>
    <x v="1462"/>
    <x v="1467"/>
    <x v="1386"/>
    <n v="1"/>
    <x v="273"/>
    <s v="E12"/>
    <s v="AV. VIRGEN DEL CARMEN MZ. C LT. 13"/>
    <x v="192"/>
    <x v="0"/>
    <m/>
    <x v="0"/>
    <d v="2023-07-07T00:00:00"/>
    <x v="0"/>
    <n v="4"/>
    <s v="CJV"/>
    <s v="Secundaria"/>
    <n v="1.282051282051282E-2"/>
    <n v="31"/>
    <x v="3"/>
    <s v="Ok"/>
    <x v="0"/>
    <s v="OK"/>
    <x v="0"/>
    <x v="0"/>
    <x v="1"/>
    <s v="No Aplica"/>
  </r>
  <r>
    <n v="20562668871"/>
    <x v="71"/>
    <x v="11"/>
    <x v="1463"/>
    <x v="1468"/>
    <x v="1387"/>
    <n v="1"/>
    <x v="273"/>
    <s v="E12"/>
    <s v="MZ. A LT. 02 ASENT. H. PARAISO DE CAJAMARQUILLA"/>
    <x v="33"/>
    <x v="0"/>
    <m/>
    <x v="0"/>
    <d v="2023-07-11T00:00:00"/>
    <x v="0"/>
    <n v="4"/>
    <s v="CJV"/>
    <s v="Secundaria"/>
    <n v="1.282051282051282E-2"/>
    <n v="30"/>
    <x v="3"/>
    <s v="Ok"/>
    <x v="0"/>
    <s v="OK"/>
    <x v="0"/>
    <x v="0"/>
    <x v="1"/>
    <s v="No Aplica"/>
  </r>
  <r>
    <n v="20562668871"/>
    <x v="71"/>
    <x v="11"/>
    <x v="1464"/>
    <x v="1469"/>
    <x v="1388"/>
    <n v="1"/>
    <x v="273"/>
    <s v="E12"/>
    <s v="AV. LA REFORMA SECTOR LEONCIO PRADO PAMPLONA ALTA MZ. M. M10 LT. 19"/>
    <x v="21"/>
    <x v="0"/>
    <m/>
    <x v="0"/>
    <d v="2023-06-07T00:00:00"/>
    <x v="0"/>
    <n v="4"/>
    <s v="CJV"/>
    <s v="Secundaria"/>
    <n v="1.282051282051282E-2"/>
    <n v="29"/>
    <x v="3"/>
    <s v="Ok"/>
    <x v="0"/>
    <s v="OK"/>
    <x v="0"/>
    <x v="0"/>
    <x v="1"/>
    <s v="No Aplica"/>
  </r>
  <r>
    <n v="20562668871"/>
    <x v="71"/>
    <x v="11"/>
    <x v="1465"/>
    <x v="1470"/>
    <x v="1389"/>
    <n v="1"/>
    <x v="273"/>
    <s v="E12"/>
    <s v="MZ H LT. 9 A ASC RESID LA ENCALADA "/>
    <x v="63"/>
    <x v="0"/>
    <m/>
    <x v="0"/>
    <d v="2023-07-14T00:00:00"/>
    <x v="0"/>
    <n v="4"/>
    <s v="CJV"/>
    <s v="Secundaria"/>
    <n v="1.282051282051282E-2"/>
    <n v="39"/>
    <x v="4"/>
    <s v="Ok"/>
    <x v="6"/>
    <s v="OK"/>
    <x v="0"/>
    <x v="0"/>
    <x v="1"/>
    <s v="No Aplica"/>
  </r>
  <r>
    <n v="20547787839"/>
    <x v="72"/>
    <x v="11"/>
    <x v="1466"/>
    <x v="1471"/>
    <x v="1390"/>
    <n v="2"/>
    <x v="274"/>
    <s v="E12"/>
    <s v="MZ. J LT.8 URB. ALAMEDA DE LA RIVERA "/>
    <x v="2"/>
    <x v="0"/>
    <m/>
    <x v="0"/>
    <d v="2022-10-17T00:00:00"/>
    <x v="0"/>
    <n v="4"/>
    <s v="CJV"/>
    <s v="Secundaria"/>
    <n v="1.282051282051282E-2"/>
    <n v="37"/>
    <x v="4"/>
    <s v="Ok"/>
    <x v="1"/>
    <s v="OK"/>
    <x v="0"/>
    <x v="0"/>
    <x v="1"/>
    <s v="No Aplica"/>
  </r>
  <r>
    <n v="20547787839"/>
    <x v="72"/>
    <x v="11"/>
    <x v="1467"/>
    <x v="1472"/>
    <x v="1391"/>
    <n v="2"/>
    <x v="275"/>
    <s v="E12"/>
    <s v="PSJ. FELIPE SALAVERRY 152 URB. EL RETABLO."/>
    <x v="37"/>
    <x v="0"/>
    <m/>
    <x v="0"/>
    <d v="2022-10-17T00:00:00"/>
    <x v="0"/>
    <n v="4"/>
    <s v="CJV"/>
    <s v="Secundaria"/>
    <n v="1.282051282051282E-2"/>
    <n v="39"/>
    <x v="4"/>
    <s v="Ok"/>
    <x v="0"/>
    <s v="OK"/>
    <x v="0"/>
    <x v="0"/>
    <x v="1"/>
    <s v="No Aplica"/>
  </r>
  <r>
    <n v="20547787839"/>
    <x v="72"/>
    <x v="11"/>
    <x v="1468"/>
    <x v="1473"/>
    <x v="1392"/>
    <n v="2"/>
    <x v="276"/>
    <s v="E12"/>
    <s v="CALLE SANCHEZ CERRO 518 A.H. CARDOZO - SAN JUAN BAUTISTA "/>
    <x v="219"/>
    <x v="0"/>
    <m/>
    <x v="0"/>
    <d v="2023-08-01T00:00:00"/>
    <x v="0"/>
    <n v="4"/>
    <s v="CJV"/>
    <s v="Secundaria"/>
    <n v="1.282051282051282E-2"/>
    <n v="45"/>
    <x v="0"/>
    <s v="Ok"/>
    <x v="0"/>
    <s v="OK"/>
    <x v="0"/>
    <x v="0"/>
    <x v="1"/>
    <s v="8-2023"/>
  </r>
  <r>
    <n v="20554431578"/>
    <x v="73"/>
    <x v="42"/>
    <x v="1469"/>
    <x v="1474"/>
    <x v="1393"/>
    <n v="2"/>
    <x v="277"/>
    <s v="TBM"/>
    <s v="Psj. Nueva Esperanza 009 Cacachaqui"/>
    <x v="3"/>
    <x v="0"/>
    <m/>
    <x v="2"/>
    <d v="2020-06-22T00:00:00"/>
    <x v="0"/>
    <n v="4"/>
    <s v="CJV"/>
    <s v="Principal"/>
    <n v="3.2258064516129031E-2"/>
    <n v="49"/>
    <x v="0"/>
    <s v="Ok"/>
    <x v="0"/>
    <s v="OK"/>
    <x v="0"/>
    <x v="0"/>
    <x v="1"/>
    <s v="No Aplica"/>
  </r>
  <r>
    <n v="20554431578"/>
    <x v="73"/>
    <x v="42"/>
    <x v="1470"/>
    <x v="1475"/>
    <x v="1394"/>
    <n v="2"/>
    <x v="277"/>
    <s v="TBM"/>
    <s v="ASENT.  H HORIZONTE  MZ P4 LT 8"/>
    <x v="12"/>
    <x v="0"/>
    <m/>
    <x v="2"/>
    <d v="2022-05-13T00:00:00"/>
    <x v="0"/>
    <n v="4"/>
    <s v="CJV"/>
    <s v="Principal"/>
    <n v="3.2258064516129031E-2"/>
    <n v="37"/>
    <x v="4"/>
    <s v="Ok"/>
    <x v="0"/>
    <s v="OK"/>
    <x v="0"/>
    <x v="0"/>
    <x v="1"/>
    <s v="No Aplica"/>
  </r>
  <r>
    <n v="20554431578"/>
    <x v="73"/>
    <x v="42"/>
    <x v="1471"/>
    <x v="1476"/>
    <x v="1395"/>
    <n v="2"/>
    <x v="278"/>
    <s v="TBM"/>
    <s v="AA.HH LAS VIÑAS MZ I LT 02 - ICA"/>
    <x v="135"/>
    <x v="0"/>
    <m/>
    <x v="2"/>
    <d v="2023-02-22T00:00:00"/>
    <x v="0"/>
    <n v="4"/>
    <s v="CJV"/>
    <s v="Principal"/>
    <n v="3.2258064516129031E-2"/>
    <n v="42"/>
    <x v="0"/>
    <s v="Ok"/>
    <x v="0"/>
    <s v="OK"/>
    <x v="0"/>
    <x v="0"/>
    <x v="1"/>
    <s v="No Aplica"/>
  </r>
  <r>
    <n v="20554431578"/>
    <x v="73"/>
    <x v="42"/>
    <x v="1472"/>
    <x v="1477"/>
    <x v="1396"/>
    <n v="2"/>
    <x v="279"/>
    <s v="TBM"/>
    <s v="Calle 104 MZ J LT 6 P QUEBRADA NUEVO HORIZONTE "/>
    <x v="45"/>
    <x v="0"/>
    <m/>
    <x v="2"/>
    <d v="2019-10-13T00:00:00"/>
    <x v="0"/>
    <n v="4"/>
    <s v="CJV"/>
    <s v="Principal"/>
    <n v="3.2258064516129031E-2"/>
    <n v="60"/>
    <x v="2"/>
    <s v="Ok"/>
    <x v="0"/>
    <s v="OK"/>
    <x v="0"/>
    <x v="0"/>
    <x v="1"/>
    <s v="No Aplica"/>
  </r>
  <r>
    <n v="20554431578"/>
    <x v="73"/>
    <x v="42"/>
    <x v="1473"/>
    <x v="1478"/>
    <x v="1397"/>
    <n v="2"/>
    <x v="278"/>
    <s v="TBM"/>
    <s v="JR. RIO TUMBES MZ D LOTE  17 COOP. MARISCAL LUZURIAGA"/>
    <x v="220"/>
    <x v="0"/>
    <m/>
    <x v="2"/>
    <d v="2020-07-10T00:00:00"/>
    <x v="0"/>
    <n v="4"/>
    <s v="CJV"/>
    <s v="Principal"/>
    <n v="3.2258064516129031E-2"/>
    <n v="45"/>
    <x v="0"/>
    <s v="Ok"/>
    <x v="0"/>
    <s v="OK"/>
    <x v="0"/>
    <x v="0"/>
    <x v="1"/>
    <s v="No Aplica"/>
  </r>
  <r>
    <n v="20554431578"/>
    <x v="73"/>
    <x v="42"/>
    <x v="1474"/>
    <x v="1479"/>
    <x v="1398"/>
    <n v="2"/>
    <x v="278"/>
    <s v="TBM"/>
    <s v="ASENT.  H AMAUTA ZONA B MZ F LOTE  62"/>
    <x v="2"/>
    <x v="0"/>
    <m/>
    <x v="2"/>
    <d v="2020-07-10T00:00:00"/>
    <x v="0"/>
    <n v="4"/>
    <s v="CJV"/>
    <s v="Principal"/>
    <n v="3.2258064516129031E-2"/>
    <n v="39"/>
    <x v="4"/>
    <s v="Ok"/>
    <x v="1"/>
    <s v="OK"/>
    <x v="0"/>
    <x v="0"/>
    <x v="1"/>
    <s v="No Aplica"/>
  </r>
  <r>
    <n v="20554431578"/>
    <x v="73"/>
    <x v="42"/>
    <x v="1475"/>
    <x v="1480"/>
    <x v="1399"/>
    <n v="2"/>
    <x v="69"/>
    <s v="TBM"/>
    <s v="URB. ALEJANDRO ALVAREZ  MZ G LT 5A"/>
    <x v="2"/>
    <x v="0"/>
    <m/>
    <x v="2"/>
    <d v="2020-07-08T00:00:00"/>
    <x v="0"/>
    <n v="4"/>
    <s v="CJV"/>
    <s v="Principal"/>
    <n v="3.2258064516129031E-2"/>
    <n v="59"/>
    <x v="2"/>
    <s v="Ok"/>
    <x v="1"/>
    <s v="OK"/>
    <x v="0"/>
    <x v="0"/>
    <x v="1"/>
    <s v="No Aplica"/>
  </r>
  <r>
    <n v="20554431578"/>
    <x v="73"/>
    <x v="42"/>
    <x v="1476"/>
    <x v="1481"/>
    <x v="1400"/>
    <n v="2"/>
    <x v="278"/>
    <s v="TBM"/>
    <s v="AOC FUERZAS POLICIALES SECTOR O LT 28"/>
    <x v="2"/>
    <x v="0"/>
    <m/>
    <x v="2"/>
    <d v="2021-03-01T00:00:00"/>
    <x v="0"/>
    <n v="4"/>
    <s v="CJV"/>
    <s v="Principal"/>
    <n v="3.2258064516129031E-2"/>
    <n v="35"/>
    <x v="4"/>
    <s v="Ok"/>
    <x v="1"/>
    <s v="OK"/>
    <x v="0"/>
    <x v="0"/>
    <x v="1"/>
    <s v="No Aplica"/>
  </r>
  <r>
    <n v="20554431578"/>
    <x v="73"/>
    <x v="42"/>
    <x v="1477"/>
    <x v="1482"/>
    <x v="1401"/>
    <n v="2"/>
    <x v="278"/>
    <s v="TBM"/>
    <s v="MZ  A LOTE  55 CP  LAS CUMBRES DE COLLANAC"/>
    <x v="121"/>
    <x v="0"/>
    <m/>
    <x v="2"/>
    <d v="2021-03-01T00:00:00"/>
    <x v="0"/>
    <n v="4"/>
    <s v="CJV"/>
    <s v="Principal"/>
    <n v="3.2258064516129031E-2"/>
    <n v="52"/>
    <x v="5"/>
    <s v="Ok"/>
    <x v="0"/>
    <s v="OK"/>
    <x v="0"/>
    <x v="0"/>
    <x v="1"/>
    <s v="No Aplica"/>
  </r>
  <r>
    <n v="20554431578"/>
    <x v="73"/>
    <x v="42"/>
    <x v="1478"/>
    <x v="1483"/>
    <x v="1402"/>
    <n v="1"/>
    <x v="250"/>
    <s v="TBM"/>
    <s v="MZ 0 LT 8P JOVEN SAN ALBINO"/>
    <x v="9"/>
    <x v="0"/>
    <m/>
    <x v="2"/>
    <d v="2022-10-01T00:00:00"/>
    <x v="0"/>
    <n v="1"/>
    <s v="CJV"/>
    <s v="Principal"/>
    <n v="3.2258064516129031E-2"/>
    <n v="62"/>
    <x v="2"/>
    <s v="Ok"/>
    <x v="0"/>
    <s v="OK"/>
    <x v="0"/>
    <x v="0"/>
    <x v="1"/>
    <s v="No Aplica"/>
  </r>
  <r>
    <n v="20554431578"/>
    <x v="73"/>
    <x v="42"/>
    <x v="1479"/>
    <x v="1484"/>
    <x v="357"/>
    <n v="2"/>
    <x v="280"/>
    <s v="TBM"/>
    <s v="UCV 117 LT 17 ZONA G PJ  PROYECTO ESPECIAL DE HUAYCAN"/>
    <x v="2"/>
    <x v="0"/>
    <m/>
    <x v="2"/>
    <d v="2022-09-30T00:00:00"/>
    <x v="0"/>
    <n v="4"/>
    <s v="CJV"/>
    <s v="Principal"/>
    <n v="3.2258064516129031E-2"/>
    <n v="40"/>
    <x v="4"/>
    <s v="Ok"/>
    <x v="1"/>
    <s v="OK"/>
    <x v="0"/>
    <x v="0"/>
    <x v="1"/>
    <s v="No Aplica"/>
  </r>
  <r>
    <n v="20554431578"/>
    <x v="73"/>
    <x v="42"/>
    <x v="1480"/>
    <x v="1485"/>
    <x v="1403"/>
    <n v="2"/>
    <x v="69"/>
    <s v="TBM"/>
    <s v="UCV 10 LT 54 ZONA DE ASENTAMIENTO HH HUAYCAN "/>
    <x v="2"/>
    <x v="0"/>
    <m/>
    <x v="2"/>
    <d v="2022-09-30T00:00:00"/>
    <x v="0"/>
    <n v="4"/>
    <s v="CJV"/>
    <s v="Principal"/>
    <n v="3.2258064516129031E-2"/>
    <n v="38"/>
    <x v="4"/>
    <s v="Ok"/>
    <x v="1"/>
    <s v="OK"/>
    <x v="0"/>
    <x v="0"/>
    <x v="1"/>
    <s v="No Aplica"/>
  </r>
  <r>
    <n v="20554431578"/>
    <x v="73"/>
    <x v="42"/>
    <x v="1481"/>
    <x v="1486"/>
    <x v="1404"/>
    <n v="2"/>
    <x v="280"/>
    <s v="TBM"/>
    <s v="ZONA  K UCV  163 LOTE  35  HUAYCAN"/>
    <x v="2"/>
    <x v="0"/>
    <m/>
    <x v="2"/>
    <d v="2021-11-06T00:00:00"/>
    <x v="0"/>
    <n v="4"/>
    <s v="CJV"/>
    <s v="Principal"/>
    <n v="3.2258064516129031E-2"/>
    <n v="40"/>
    <x v="4"/>
    <s v="Ok"/>
    <x v="1"/>
    <s v="OK"/>
    <x v="0"/>
    <x v="0"/>
    <x v="1"/>
    <s v="No Aplica"/>
  </r>
  <r>
    <n v="20554431578"/>
    <x v="73"/>
    <x v="42"/>
    <x v="1482"/>
    <x v="1487"/>
    <x v="580"/>
    <n v="2"/>
    <x v="280"/>
    <s v="TBM"/>
    <s v="COMUNIDAD  CAMPESINA   JICAMARCA  ANEXO  8 MZ U1 LOTE 07A"/>
    <x v="115"/>
    <x v="0"/>
    <m/>
    <x v="2"/>
    <d v="2021-11-03T00:00:00"/>
    <x v="0"/>
    <n v="4"/>
    <s v="CJV"/>
    <s v="Principal"/>
    <n v="3.2258064516129031E-2"/>
    <n v="33"/>
    <x v="4"/>
    <s v="Ok"/>
    <x v="0"/>
    <s v="OK"/>
    <x v="0"/>
    <x v="0"/>
    <x v="1"/>
    <s v="No Aplica"/>
  </r>
  <r>
    <n v="20554431578"/>
    <x v="73"/>
    <x v="42"/>
    <x v="1483"/>
    <x v="1488"/>
    <x v="1405"/>
    <n v="2"/>
    <x v="280"/>
    <s v="TBM"/>
    <s v="CALLE ERNESTO KRUMBIECK  345 URB SANTA  CATALINA"/>
    <x v="70"/>
    <x v="0"/>
    <m/>
    <x v="2"/>
    <d v="2021-11-03T00:00:00"/>
    <x v="0"/>
    <n v="4"/>
    <s v="CJV"/>
    <s v="Principal"/>
    <n v="3.2258064516129031E-2"/>
    <n v="48"/>
    <x v="0"/>
    <s v="Ok"/>
    <x v="7"/>
    <s v="OK"/>
    <x v="0"/>
    <x v="0"/>
    <x v="1"/>
    <s v="No Aplica"/>
  </r>
  <r>
    <n v="20554431578"/>
    <x v="73"/>
    <x v="42"/>
    <x v="1484"/>
    <x v="1489"/>
    <x v="1406"/>
    <n v="2"/>
    <x v="280"/>
    <s v="TBM"/>
    <s v="CALLE  BERLIN 207  URB. VIEGEN DEL CARMEN "/>
    <x v="2"/>
    <x v="0"/>
    <m/>
    <x v="2"/>
    <d v="2021-11-03T00:00:00"/>
    <x v="0"/>
    <n v="4"/>
    <s v="CJV"/>
    <s v="Principal"/>
    <n v="3.2258064516129031E-2"/>
    <n v="37"/>
    <x v="4"/>
    <s v="Ok"/>
    <x v="1"/>
    <s v="OK"/>
    <x v="0"/>
    <x v="0"/>
    <x v="1"/>
    <s v="No Aplica"/>
  </r>
  <r>
    <n v="20554431578"/>
    <x v="73"/>
    <x v="42"/>
    <x v="1485"/>
    <x v="1490"/>
    <x v="1407"/>
    <n v="2"/>
    <x v="280"/>
    <s v="TBM"/>
    <s v="DEL PARQUE  URB. KAS  GARDNIAS MZ  B14  LT 46"/>
    <x v="2"/>
    <x v="0"/>
    <m/>
    <x v="2"/>
    <d v="2021-11-03T00:00:00"/>
    <x v="0"/>
    <n v="4"/>
    <s v="CJV"/>
    <s v="Principal"/>
    <n v="3.2258064516129031E-2"/>
    <n v="43"/>
    <x v="0"/>
    <s v="Ok"/>
    <x v="1"/>
    <s v="OK"/>
    <x v="0"/>
    <x v="0"/>
    <x v="1"/>
    <s v="No Aplica"/>
  </r>
  <r>
    <n v="20554431578"/>
    <x v="73"/>
    <x v="42"/>
    <x v="1486"/>
    <x v="1491"/>
    <x v="1408"/>
    <n v="2"/>
    <x v="280"/>
    <s v="TBM"/>
    <s v="MZ L LOTE 5 UBR UPIS CORAZON DE JESUS"/>
    <x v="86"/>
    <x v="0"/>
    <m/>
    <x v="2"/>
    <d v="2022-07-04T00:00:00"/>
    <x v="0"/>
    <n v="4"/>
    <s v="CJV"/>
    <s v="Principal"/>
    <n v="3.2258064516129031E-2"/>
    <n v="50"/>
    <x v="5"/>
    <s v="Ok"/>
    <x v="0"/>
    <s v="OK"/>
    <x v="0"/>
    <x v="0"/>
    <x v="1"/>
    <s v="No Aplica"/>
  </r>
  <r>
    <n v="20554431578"/>
    <x v="73"/>
    <x v="42"/>
    <x v="1487"/>
    <x v="1492"/>
    <x v="1409"/>
    <n v="2"/>
    <x v="280"/>
    <s v="TBM"/>
    <s v="COOP SAN JOSE MANGOMARCA MZ. C LT 26"/>
    <x v="63"/>
    <x v="0"/>
    <m/>
    <x v="2"/>
    <d v="2022-01-13T00:00:00"/>
    <x v="0"/>
    <n v="4"/>
    <s v="CJV"/>
    <s v="Principal"/>
    <n v="3.2258064516129031E-2"/>
    <n v="40"/>
    <x v="4"/>
    <s v="Ok"/>
    <x v="6"/>
    <s v="OK"/>
    <x v="0"/>
    <x v="0"/>
    <x v="1"/>
    <s v="No Aplica"/>
  </r>
  <r>
    <n v="20554431578"/>
    <x v="73"/>
    <x v="42"/>
    <x v="1488"/>
    <x v="1493"/>
    <x v="1410"/>
    <n v="2"/>
    <x v="281"/>
    <s v="TBM"/>
    <s v="URB. ALEJANDRO ALVAREZ  MZ G LT 5A"/>
    <x v="2"/>
    <x v="0"/>
    <m/>
    <x v="2"/>
    <d v="2021-07-09T00:00:00"/>
    <x v="0"/>
    <n v="4"/>
    <s v="CJV"/>
    <s v="Principal"/>
    <n v="3.2258064516129031E-2"/>
    <n v="25"/>
    <x v="3"/>
    <s v="Ok"/>
    <x v="1"/>
    <s v="OK"/>
    <x v="0"/>
    <x v="0"/>
    <x v="1"/>
    <s v="No Aplica"/>
  </r>
  <r>
    <n v="20554431578"/>
    <x v="73"/>
    <x v="42"/>
    <x v="1489"/>
    <x v="1494"/>
    <x v="1411"/>
    <n v="2"/>
    <x v="280"/>
    <s v="TBM"/>
    <s v="CALLE NICOLAS DE PIEROLA "/>
    <x v="37"/>
    <x v="0"/>
    <m/>
    <x v="2"/>
    <d v="2022-10-03T00:00:00"/>
    <x v="0"/>
    <n v="4"/>
    <s v="CJV"/>
    <s v="Principal"/>
    <n v="3.2258064516129031E-2"/>
    <n v="55"/>
    <x v="5"/>
    <s v="Ok"/>
    <x v="0"/>
    <s v="OK"/>
    <x v="0"/>
    <x v="0"/>
    <x v="1"/>
    <s v="No Aplica"/>
  </r>
  <r>
    <n v="20554431578"/>
    <x v="73"/>
    <x v="42"/>
    <x v="1490"/>
    <x v="1495"/>
    <x v="1412"/>
    <n v="2"/>
    <x v="280"/>
    <s v="TBM"/>
    <s v="CALLE E URB.  VILLA VITARTE MZ H LT 12"/>
    <x v="2"/>
    <x v="0"/>
    <m/>
    <x v="2"/>
    <d v="2023-06-12T00:00:00"/>
    <x v="0"/>
    <n v="4"/>
    <s v="CJV"/>
    <s v="Principal"/>
    <n v="3.2258064516129031E-2"/>
    <n v="43"/>
    <x v="0"/>
    <s v="Ok"/>
    <x v="1"/>
    <s v="OK"/>
    <x v="0"/>
    <x v="0"/>
    <x v="1"/>
    <s v="No Aplica"/>
  </r>
  <r>
    <n v="20554431578"/>
    <x v="73"/>
    <x v="42"/>
    <x v="1491"/>
    <x v="1496"/>
    <x v="1413"/>
    <n v="2"/>
    <x v="280"/>
    <s v="TBM"/>
    <s v="MZ C LOTE 3 ASET. H LOS PROGRESISTAS "/>
    <x v="2"/>
    <x v="0"/>
    <m/>
    <x v="2"/>
    <d v="2023-06-12T00:00:00"/>
    <x v="0"/>
    <n v="4"/>
    <s v="CJV"/>
    <s v="Principal"/>
    <n v="3.2258064516129031E-2"/>
    <n v="36"/>
    <x v="4"/>
    <s v="Ok"/>
    <x v="1"/>
    <s v="OK"/>
    <x v="0"/>
    <x v="0"/>
    <x v="1"/>
    <s v="No Aplica"/>
  </r>
  <r>
    <n v="20554431578"/>
    <x v="73"/>
    <x v="42"/>
    <x v="1492"/>
    <x v="1497"/>
    <x v="1414"/>
    <n v="2"/>
    <x v="280"/>
    <s v="TBM"/>
    <s v="ASENTAMIENTO H. SECTOR NORTE LAS FLORES"/>
    <x v="3"/>
    <x v="0"/>
    <m/>
    <x v="2"/>
    <d v="2022-12-12T00:00:00"/>
    <x v="0"/>
    <n v="4"/>
    <s v="CJV"/>
    <s v="Principal"/>
    <n v="3.2258064516129031E-2"/>
    <n v="34"/>
    <x v="4"/>
    <s v="Ok"/>
    <x v="0"/>
    <s v="OK"/>
    <x v="0"/>
    <x v="0"/>
    <x v="1"/>
    <s v="No Aplica"/>
  </r>
  <r>
    <n v="20554431578"/>
    <x v="73"/>
    <x v="42"/>
    <x v="1493"/>
    <x v="1498"/>
    <x v="1413"/>
    <n v="2"/>
    <x v="280"/>
    <s v="TBM"/>
    <s v="LOS ROBLES DE ATE II"/>
    <x v="2"/>
    <x v="0"/>
    <m/>
    <x v="2"/>
    <d v="2022-12-20T00:00:00"/>
    <x v="0"/>
    <n v="4"/>
    <s v="CJV"/>
    <s v="Principal"/>
    <n v="3.2258064516129031E-2"/>
    <n v="36"/>
    <x v="4"/>
    <s v="Ok"/>
    <x v="1"/>
    <s v="OK"/>
    <x v="0"/>
    <x v="0"/>
    <x v="1"/>
    <s v="No Aplica"/>
  </r>
  <r>
    <n v="20554431578"/>
    <x v="73"/>
    <x v="42"/>
    <x v="1494"/>
    <x v="1499"/>
    <x v="1415"/>
    <n v="2"/>
    <x v="280"/>
    <s v="TBM"/>
    <s v="ASENT. H. LOS JAZMINES MZ A LT ZO4 - LURIGANCHO"/>
    <x v="60"/>
    <x v="0"/>
    <m/>
    <x v="2"/>
    <d v="2023-02-17T00:00:00"/>
    <x v="0"/>
    <n v="4"/>
    <s v="CJV"/>
    <s v="Principal"/>
    <n v="3.2258064516129031E-2"/>
    <n v="31"/>
    <x v="3"/>
    <s v="Ok"/>
    <x v="0"/>
    <s v="OK"/>
    <x v="0"/>
    <x v="0"/>
    <x v="1"/>
    <s v="No Aplica"/>
  </r>
  <r>
    <n v="20554431578"/>
    <x v="73"/>
    <x v="42"/>
    <x v="1495"/>
    <x v="1500"/>
    <x v="1416"/>
    <n v="2"/>
    <x v="282"/>
    <s v="TBM"/>
    <s v="CA. MARIA REICHE CP RESID. ZARAGOZA MZ D LT 11"/>
    <x v="37"/>
    <x v="0"/>
    <m/>
    <x v="2"/>
    <d v="2023-02-20T00:00:00"/>
    <x v="0"/>
    <n v="4"/>
    <s v="CJV"/>
    <s v="Principal"/>
    <n v="3.2258064516129031E-2"/>
    <n v="37"/>
    <x v="4"/>
    <s v="Ok"/>
    <x v="0"/>
    <s v="OK"/>
    <x v="0"/>
    <x v="0"/>
    <x v="1"/>
    <s v="No Aplica"/>
  </r>
  <r>
    <n v="20554431578"/>
    <x v="73"/>
    <x v="42"/>
    <x v="1496"/>
    <x v="1501"/>
    <x v="1417"/>
    <n v="1"/>
    <x v="250"/>
    <s v="TBM"/>
    <s v="COOPERATIVA LAS PALMERAS MZ B LT 12"/>
    <x v="2"/>
    <x v="0"/>
    <m/>
    <x v="2"/>
    <d v="2023-06-14T00:00:00"/>
    <x v="0"/>
    <n v="1"/>
    <s v="CJV"/>
    <s v="Principal"/>
    <n v="3.2258064516129031E-2"/>
    <n v="57"/>
    <x v="5"/>
    <s v="Ok"/>
    <x v="1"/>
    <s v="OK"/>
    <x v="0"/>
    <x v="0"/>
    <x v="1"/>
    <s v="No Aplica"/>
  </r>
  <r>
    <n v="20554431578"/>
    <x v="73"/>
    <x v="42"/>
    <x v="1497"/>
    <x v="1502"/>
    <x v="1418"/>
    <n v="2"/>
    <x v="280"/>
    <s v="TBM"/>
    <s v="JR BUENOS AIRES ASENT.H.SICUNAI MZD 6T 13"/>
    <x v="2"/>
    <x v="0"/>
    <m/>
    <x v="2"/>
    <d v="2023-08-01T00:00:00"/>
    <x v="0"/>
    <n v="1"/>
    <s v="CJV"/>
    <s v="Principal"/>
    <n v="3.2258064516129031E-2"/>
    <n v="39"/>
    <x v="4"/>
    <s v="Ok"/>
    <x v="1"/>
    <s v="OK"/>
    <x v="0"/>
    <x v="0"/>
    <x v="1"/>
    <s v="8-2023"/>
  </r>
  <r>
    <n v="20554431578"/>
    <x v="73"/>
    <x v="42"/>
    <x v="1498"/>
    <x v="1503"/>
    <x v="1419"/>
    <n v="2"/>
    <x v="280"/>
    <s v="TBM"/>
    <s v="JR. LOS DURAZNO 469 URB. CANTO GRANDE MZ C LT 16"/>
    <x v="3"/>
    <x v="0"/>
    <m/>
    <x v="2"/>
    <d v="2023-08-01T00:00:00"/>
    <x v="0"/>
    <n v="1"/>
    <s v="CJV"/>
    <s v="Principal"/>
    <n v="3.2258064516129031E-2"/>
    <n v="40"/>
    <x v="4"/>
    <s v="Ok"/>
    <x v="0"/>
    <s v="OK"/>
    <x v="0"/>
    <x v="0"/>
    <x v="1"/>
    <s v="8-2023"/>
  </r>
  <r>
    <n v="20554431578"/>
    <x v="73"/>
    <x v="42"/>
    <x v="1499"/>
    <x v="1504"/>
    <x v="1420"/>
    <n v="2"/>
    <x v="280"/>
    <s v="TBM"/>
    <s v="MZ.NB LT 1. AH. CASA HUERTA LA CAMPIÑA"/>
    <x v="33"/>
    <x v="0"/>
    <m/>
    <x v="2"/>
    <d v="2023-08-01T00:00:00"/>
    <x v="0"/>
    <n v="1"/>
    <s v="CJV"/>
    <s v="Principal"/>
    <n v="3.2258064516129031E-2"/>
    <n v="44"/>
    <x v="0"/>
    <s v="Ok"/>
    <x v="0"/>
    <s v="OK"/>
    <x v="0"/>
    <x v="0"/>
    <x v="1"/>
    <s v="8-2023"/>
  </r>
  <r>
    <n v="20538084761"/>
    <x v="1"/>
    <x v="1"/>
    <x v="1500"/>
    <x v="1505"/>
    <x v="1421"/>
    <n v="1"/>
    <x v="84"/>
    <s v="ESTACION 03"/>
    <s v="PROVIV. VALLE AZUL DE SAN DIEGO ETAPA I MZ. E LT. 13"/>
    <x v="8"/>
    <x v="0"/>
    <m/>
    <x v="2"/>
    <d v="2022-08-01T00:00:00"/>
    <x v="0"/>
    <n v="1"/>
    <s v="CJV"/>
    <s v="Principal"/>
    <n v="8.4033613445378148E-3"/>
    <n v="25"/>
    <x v="3"/>
    <s v="Ok"/>
    <x v="0"/>
    <s v="OK"/>
    <x v="0"/>
    <x v="0"/>
    <x v="1"/>
    <s v="No Aplica"/>
  </r>
  <r>
    <n v="20538084761"/>
    <x v="1"/>
    <x v="1"/>
    <x v="1501"/>
    <x v="1506"/>
    <x v="1422"/>
    <n v="2"/>
    <x v="16"/>
    <s v="ESTACION 03"/>
    <s v="ASENT. H. CRUZ DEL NORTE ETAPA II MZ. L1. LT 1"/>
    <x v="12"/>
    <x v="0"/>
    <m/>
    <x v="2"/>
    <d v="2023-04-13T00:00:00"/>
    <x v="0"/>
    <n v="4"/>
    <s v="CJV"/>
    <s v="Principal"/>
    <n v="8.4033613445378148E-3"/>
    <n v="44"/>
    <x v="0"/>
    <s v="Ok"/>
    <x v="0"/>
    <s v="OK"/>
    <x v="0"/>
    <x v="0"/>
    <x v="1"/>
    <s v="No Aplica"/>
  </r>
  <r>
    <n v="20538084761"/>
    <x v="1"/>
    <x v="1"/>
    <x v="1502"/>
    <x v="1507"/>
    <x v="1423"/>
    <n v="2"/>
    <x v="16"/>
    <s v="ESTACION 03"/>
    <s v="CIUDAD SATEUTE PACHACUTEC SECTOR B AMPLIC MZ. G LT.20"/>
    <x v="4"/>
    <x v="0"/>
    <m/>
    <x v="2"/>
    <d v="2023-04-13T00:00:00"/>
    <x v="0"/>
    <n v="4"/>
    <s v="CJV"/>
    <s v="Principal"/>
    <n v="8.4033613445378148E-3"/>
    <n v="46"/>
    <x v="0"/>
    <s v="Ok"/>
    <x v="2"/>
    <s v="OK"/>
    <x v="0"/>
    <x v="0"/>
    <x v="1"/>
    <s v="No Aplica"/>
  </r>
  <r>
    <n v="20538084761"/>
    <x v="1"/>
    <x v="1"/>
    <x v="1503"/>
    <x v="1508"/>
    <x v="1424"/>
    <n v="2"/>
    <x v="15"/>
    <s v="ESTACION 03"/>
    <s v="MZ. J LT.12 A. H. LA MERCED - SIMON BOLIVAR"/>
    <x v="39"/>
    <x v="0"/>
    <m/>
    <x v="2"/>
    <d v="2023-04-10T00:00:00"/>
    <x v="0"/>
    <n v="4"/>
    <s v="CJV"/>
    <s v="Principal"/>
    <n v="8.4033613445378148E-3"/>
    <n v="31"/>
    <x v="3"/>
    <s v="Ok"/>
    <x v="0"/>
    <s v="OK"/>
    <x v="0"/>
    <x v="0"/>
    <x v="1"/>
    <s v="No Aplica"/>
  </r>
  <r>
    <n v="20538084761"/>
    <x v="1"/>
    <x v="1"/>
    <x v="1504"/>
    <x v="1509"/>
    <x v="1425"/>
    <n v="1"/>
    <x v="85"/>
    <s v="ESTACION 03"/>
    <s v="ASENT. H. LA MERCED MZ. J LT.10"/>
    <x v="39"/>
    <x v="1"/>
    <m/>
    <x v="2"/>
    <d v="2023-04-17T00:00:00"/>
    <x v="0"/>
    <n v="1"/>
    <s v="CJV"/>
    <s v="Principal"/>
    <n v="8.4033613445378148E-3"/>
    <n v="23"/>
    <x v="1"/>
    <s v="Ok"/>
    <x v="0"/>
    <s v="OK"/>
    <x v="0"/>
    <x v="0"/>
    <x v="1"/>
    <s v="No Aplica"/>
  </r>
  <r>
    <n v="20538084761"/>
    <x v="1"/>
    <x v="1"/>
    <x v="1505"/>
    <x v="1510"/>
    <x v="1426"/>
    <n v="1"/>
    <x v="95"/>
    <s v="ESTACION 03"/>
    <s v="AV. DANIEL ALCIDES CARRION ASOC. RESID MONTECARLO ETAPA 1 MZ.A LT.09"/>
    <x v="8"/>
    <x v="0"/>
    <m/>
    <x v="2"/>
    <d v="2023-04-10T00:00:00"/>
    <x v="0"/>
    <n v="1"/>
    <s v="CJV"/>
    <s v="Principal"/>
    <n v="8.4033613445378148E-3"/>
    <n v="42"/>
    <x v="0"/>
    <s v="Ok"/>
    <x v="0"/>
    <s v="OK"/>
    <x v="0"/>
    <x v="0"/>
    <x v="1"/>
    <s v="No Aplica"/>
  </r>
  <r>
    <n v="20538084761"/>
    <x v="1"/>
    <x v="1"/>
    <x v="1506"/>
    <x v="1511"/>
    <x v="1427"/>
    <n v="2"/>
    <x v="283"/>
    <s v="ESTACION 03"/>
    <s v="ASENT. H. LA MERCED MZ. J LT.12"/>
    <x v="39"/>
    <x v="0"/>
    <m/>
    <x v="2"/>
    <d v="2023-04-10T00:00:00"/>
    <x v="0"/>
    <n v="4"/>
    <s v="CJV"/>
    <s v="Principal"/>
    <n v="8.4033613445378148E-3"/>
    <n v="39"/>
    <x v="4"/>
    <s v="Ok"/>
    <x v="0"/>
    <s v="OK"/>
    <x v="0"/>
    <x v="0"/>
    <x v="1"/>
    <s v="No Aplica"/>
  </r>
  <r>
    <n v="20538084761"/>
    <x v="1"/>
    <x v="1"/>
    <x v="1507"/>
    <x v="1512"/>
    <x v="1428"/>
    <n v="2"/>
    <x v="15"/>
    <s v="ESTACION 03"/>
    <s v="CASERIO SHAHUINDO"/>
    <x v="221"/>
    <x v="0"/>
    <m/>
    <x v="2"/>
    <d v="2023-04-13T00:00:00"/>
    <x v="0"/>
    <n v="4"/>
    <s v="CJV"/>
    <s v="Principal"/>
    <n v="8.4033613445378148E-3"/>
    <n v="19"/>
    <x v="1"/>
    <s v="Ok"/>
    <x v="0"/>
    <s v="OK"/>
    <x v="0"/>
    <x v="0"/>
    <x v="1"/>
    <s v="No Aplica"/>
  </r>
  <r>
    <n v="20538084761"/>
    <x v="1"/>
    <x v="1"/>
    <x v="1508"/>
    <x v="1513"/>
    <x v="1429"/>
    <n v="2"/>
    <x v="15"/>
    <s v="ESTACION 03"/>
    <s v="UCV.233B LT.168 ZONA Z HUAYCAN"/>
    <x v="2"/>
    <x v="0"/>
    <m/>
    <x v="2"/>
    <d v="2023-04-17T00:00:00"/>
    <x v="0"/>
    <n v="4"/>
    <s v="CJV"/>
    <s v="Principal"/>
    <n v="8.4033613445378148E-3"/>
    <n v="24"/>
    <x v="3"/>
    <s v="Ok"/>
    <x v="1"/>
    <s v="OK"/>
    <x v="0"/>
    <x v="0"/>
    <x v="1"/>
    <s v="No Aplica"/>
  </r>
  <r>
    <n v="20538084761"/>
    <x v="1"/>
    <x v="1"/>
    <x v="1509"/>
    <x v="1514"/>
    <x v="1430"/>
    <n v="2"/>
    <x v="16"/>
    <s v="ESTACION 03"/>
    <s v="ASENT. H. VILLAS DEL SOL MZ. A LT. 05"/>
    <x v="35"/>
    <x v="0"/>
    <m/>
    <x v="2"/>
    <d v="2023-04-17T00:00:00"/>
    <x v="0"/>
    <n v="4"/>
    <s v="CJV"/>
    <s v="Principal"/>
    <n v="8.4033613445378148E-3"/>
    <n v="27"/>
    <x v="3"/>
    <s v="Ok"/>
    <x v="0"/>
    <s v="OK"/>
    <x v="0"/>
    <x v="0"/>
    <x v="1"/>
    <s v="No Aplica"/>
  </r>
  <r>
    <n v="20538084761"/>
    <x v="1"/>
    <x v="1"/>
    <x v="1510"/>
    <x v="1515"/>
    <x v="1431"/>
    <n v="2"/>
    <x v="16"/>
    <s v="ESTACION 03"/>
    <s v="ANEXO ROSARIO DE ASIA S/N"/>
    <x v="222"/>
    <x v="0"/>
    <m/>
    <x v="2"/>
    <d v="2023-04-17T00:00:00"/>
    <x v="0"/>
    <n v="4"/>
    <s v="CJV"/>
    <s v="Principal"/>
    <n v="8.4033613445378148E-3"/>
    <n v="50"/>
    <x v="5"/>
    <s v="Ok"/>
    <x v="0"/>
    <s v="OK"/>
    <x v="0"/>
    <x v="0"/>
    <x v="1"/>
    <s v="No Aplica"/>
  </r>
  <r>
    <n v="20538084761"/>
    <x v="1"/>
    <x v="1"/>
    <x v="1511"/>
    <x v="1516"/>
    <x v="1432"/>
    <n v="2"/>
    <x v="16"/>
    <s v="ESTACION 03"/>
    <s v="CAS. JERES S/N MZ. A"/>
    <x v="223"/>
    <x v="0"/>
    <m/>
    <x v="2"/>
    <d v="2023-04-15T00:00:00"/>
    <x v="0"/>
    <n v="4"/>
    <s v="CJV"/>
    <s v="Principal"/>
    <n v="8.4033613445378148E-3"/>
    <n v="40"/>
    <x v="4"/>
    <s v="Ok"/>
    <x v="0"/>
    <s v="OK"/>
    <x v="0"/>
    <x v="0"/>
    <x v="1"/>
    <s v="No Aplica"/>
  </r>
  <r>
    <n v="20538084761"/>
    <x v="1"/>
    <x v="1"/>
    <x v="1512"/>
    <x v="1517"/>
    <x v="1433"/>
    <n v="2"/>
    <x v="16"/>
    <s v="ESTACION 03"/>
    <s v="LT. 39 UCV 232HUAYCAN ZONA Z VITARTE"/>
    <x v="2"/>
    <x v="0"/>
    <m/>
    <x v="2"/>
    <d v="2023-04-17T00:00:00"/>
    <x v="0"/>
    <n v="4"/>
    <s v="CJV"/>
    <s v="Principal"/>
    <n v="8.4033613445378148E-3"/>
    <n v="39"/>
    <x v="4"/>
    <s v="Ok"/>
    <x v="1"/>
    <s v="OK"/>
    <x v="0"/>
    <x v="0"/>
    <x v="1"/>
    <s v="No Aplica"/>
  </r>
  <r>
    <n v="20538084761"/>
    <x v="1"/>
    <x v="1"/>
    <x v="1513"/>
    <x v="1518"/>
    <x v="1434"/>
    <n v="2"/>
    <x v="16"/>
    <s v="ESTACION 03"/>
    <s v="MZ. B-2 LT 18 ASOC. MICAELA BASTIDAS"/>
    <x v="39"/>
    <x v="0"/>
    <m/>
    <x v="2"/>
    <d v="2023-04-15T00:00:00"/>
    <x v="0"/>
    <n v="4"/>
    <s v="CJV"/>
    <s v="Principal"/>
    <n v="8.4033613445378148E-3"/>
    <n v="39"/>
    <x v="4"/>
    <s v="Ok"/>
    <x v="0"/>
    <s v="OK"/>
    <x v="0"/>
    <x v="0"/>
    <x v="1"/>
    <s v="No Aplica"/>
  </r>
  <r>
    <n v="20538084761"/>
    <x v="1"/>
    <x v="1"/>
    <x v="1514"/>
    <x v="1519"/>
    <x v="1435"/>
    <n v="2"/>
    <x v="15"/>
    <s v="ESTACION 03"/>
    <s v="COM. LOS ANGELES"/>
    <x v="224"/>
    <x v="0"/>
    <m/>
    <x v="2"/>
    <d v="2023-04-15T00:00:00"/>
    <x v="0"/>
    <n v="4"/>
    <s v="CJV"/>
    <s v="Principal"/>
    <n v="8.4033613445378148E-3"/>
    <n v="29"/>
    <x v="3"/>
    <s v="Ok"/>
    <x v="0"/>
    <s v="OK"/>
    <x v="0"/>
    <x v="0"/>
    <x v="1"/>
    <s v="No Aplica"/>
  </r>
  <r>
    <n v="20538084761"/>
    <x v="1"/>
    <x v="1"/>
    <x v="1515"/>
    <x v="1520"/>
    <x v="1436"/>
    <n v="2"/>
    <x v="16"/>
    <s v="ESTACION 03"/>
    <s v="MZ.F LT.06 SAN FRANCISCO DE PARIACHI"/>
    <x v="2"/>
    <x v="0"/>
    <m/>
    <x v="2"/>
    <d v="2023-04-17T00:00:00"/>
    <x v="0"/>
    <n v="4"/>
    <s v="CJV"/>
    <s v="Principal"/>
    <n v="8.4033613445378148E-3"/>
    <n v="49"/>
    <x v="0"/>
    <s v="Ok"/>
    <x v="1"/>
    <s v="OK"/>
    <x v="0"/>
    <x v="0"/>
    <x v="1"/>
    <s v="No Aplica"/>
  </r>
  <r>
    <n v="20538084761"/>
    <x v="1"/>
    <x v="1"/>
    <x v="1516"/>
    <x v="1521"/>
    <x v="1437"/>
    <n v="2"/>
    <x v="16"/>
    <s v="ESTACION 03"/>
    <s v="ASOC. POPULAR VILLAMAR DE ANCON MZ. 03B LT. 01"/>
    <x v="35"/>
    <x v="0"/>
    <m/>
    <x v="2"/>
    <d v="2023-04-15T00:00:00"/>
    <x v="0"/>
    <n v="4"/>
    <s v="CJV"/>
    <s v="Principal"/>
    <n v="8.4033613445378148E-3"/>
    <n v="32"/>
    <x v="4"/>
    <s v="Ok"/>
    <x v="0"/>
    <s v="OK"/>
    <x v="0"/>
    <x v="0"/>
    <x v="1"/>
    <s v="No Aplica"/>
  </r>
  <r>
    <n v="20538084761"/>
    <x v="1"/>
    <x v="1"/>
    <x v="1517"/>
    <x v="1522"/>
    <x v="1438"/>
    <n v="2"/>
    <x v="16"/>
    <s v="ESTACION 03"/>
    <s v="ASOC. MONTE SINAI MZ. B LT. 14"/>
    <x v="39"/>
    <x v="0"/>
    <m/>
    <x v="2"/>
    <d v="2023-04-15T00:00:00"/>
    <x v="0"/>
    <n v="4"/>
    <s v="CJV"/>
    <s v="Principal"/>
    <n v="8.4033613445378148E-3"/>
    <n v="25"/>
    <x v="3"/>
    <s v="Ok"/>
    <x v="0"/>
    <s v="OK"/>
    <x v="0"/>
    <x v="0"/>
    <x v="1"/>
    <s v="No Aplica"/>
  </r>
  <r>
    <n v="20538084761"/>
    <x v="1"/>
    <x v="1"/>
    <x v="1518"/>
    <x v="1523"/>
    <x v="484"/>
    <n v="2"/>
    <x v="15"/>
    <s v="ESTACION 03"/>
    <s v="AV 9 DE OCTUBRE MZ. R. LT 04 ASENT. H. DIGNIDAD NACIONAL"/>
    <x v="182"/>
    <x v="0"/>
    <m/>
    <x v="2"/>
    <d v="2023-04-20T00:00:00"/>
    <x v="0"/>
    <n v="4"/>
    <s v="CJV"/>
    <s v="Principal"/>
    <n v="8.4033613445378148E-3"/>
    <n v="29"/>
    <x v="3"/>
    <s v="Ok"/>
    <x v="0"/>
    <s v="OK"/>
    <x v="0"/>
    <x v="0"/>
    <x v="1"/>
    <s v="No Aplica"/>
  </r>
  <r>
    <n v="20538084761"/>
    <x v="1"/>
    <x v="1"/>
    <x v="1519"/>
    <x v="1524"/>
    <x v="1439"/>
    <n v="2"/>
    <x v="16"/>
    <s v="ESTACION 03"/>
    <s v="ASENT. H. CESAR VALLEJO ENSANADA MZ. C. LT. 1"/>
    <x v="39"/>
    <x v="0"/>
    <m/>
    <x v="2"/>
    <d v="2023-04-24T00:00:00"/>
    <x v="0"/>
    <n v="4"/>
    <s v="CJV"/>
    <s v="Principal"/>
    <n v="8.4033613445378148E-3"/>
    <n v="35"/>
    <x v="4"/>
    <s v="Ok"/>
    <x v="0"/>
    <s v="OK"/>
    <x v="0"/>
    <x v="0"/>
    <x v="1"/>
    <s v="No Aplica"/>
  </r>
  <r>
    <n v="20538084761"/>
    <x v="1"/>
    <x v="1"/>
    <x v="1520"/>
    <x v="1525"/>
    <x v="1440"/>
    <n v="2"/>
    <x v="284"/>
    <s v="ESTACION 03"/>
    <s v="CALLE PARIS 471"/>
    <x v="37"/>
    <x v="0"/>
    <m/>
    <x v="2"/>
    <d v="2023-04-17T00:00:00"/>
    <x v="0"/>
    <n v="4"/>
    <s v="CJV"/>
    <s v="Principal"/>
    <n v="8.4033613445378148E-3"/>
    <n v="24"/>
    <x v="3"/>
    <s v="Ok"/>
    <x v="0"/>
    <s v="OK"/>
    <x v="0"/>
    <x v="0"/>
    <x v="1"/>
    <s v="No Aplica"/>
  </r>
  <r>
    <n v="20538084761"/>
    <x v="1"/>
    <x v="1"/>
    <x v="1521"/>
    <x v="1526"/>
    <x v="1441"/>
    <n v="2"/>
    <x v="45"/>
    <s v="ESTACION 03"/>
    <s v="CALLE 13 URB. CIUDAD DEL PESCADOR MZ. A1 LT.29"/>
    <x v="30"/>
    <x v="0"/>
    <m/>
    <x v="2"/>
    <d v="2023-04-21T00:00:00"/>
    <x v="0"/>
    <n v="4"/>
    <s v="CJV"/>
    <s v="Principal"/>
    <n v="8.4033613445378148E-3"/>
    <n v="27"/>
    <x v="3"/>
    <s v="Ok"/>
    <x v="2"/>
    <s v="OK"/>
    <x v="0"/>
    <x v="0"/>
    <x v="1"/>
    <s v="No Aplica"/>
  </r>
  <r>
    <n v="20538084761"/>
    <x v="1"/>
    <x v="1"/>
    <x v="1522"/>
    <x v="1527"/>
    <x v="1442"/>
    <n v="2"/>
    <x v="103"/>
    <s v="ESTACION 03"/>
    <s v="URB. PACHACAMAC 4TA ETAPA BARRIO 2 MZ. N LT.14"/>
    <x v="45"/>
    <x v="0"/>
    <m/>
    <x v="2"/>
    <d v="2023-04-17T00:00:00"/>
    <x v="0"/>
    <n v="4"/>
    <s v="CJV"/>
    <s v="Principal"/>
    <n v="8.4033613445378148E-3"/>
    <n v="38"/>
    <x v="4"/>
    <s v="Ok"/>
    <x v="0"/>
    <s v="OK"/>
    <x v="0"/>
    <x v="0"/>
    <x v="1"/>
    <s v="No Aplica"/>
  </r>
  <r>
    <n v="20538084761"/>
    <x v="1"/>
    <x v="1"/>
    <x v="1523"/>
    <x v="1528"/>
    <x v="1443"/>
    <n v="2"/>
    <x v="15"/>
    <s v="ESTACION 03"/>
    <s v="AV. 29 DE JULIO PARCELA ALTA MZ. Ñ6 LT.07"/>
    <x v="33"/>
    <x v="0"/>
    <m/>
    <x v="2"/>
    <d v="2023-04-20T00:00:00"/>
    <x v="0"/>
    <n v="4"/>
    <s v="CJV"/>
    <s v="Principal"/>
    <n v="8.4033613445378148E-3"/>
    <n v="24"/>
    <x v="3"/>
    <s v="Ok"/>
    <x v="0"/>
    <s v="OK"/>
    <x v="0"/>
    <x v="0"/>
    <x v="1"/>
    <s v="No Aplica"/>
  </r>
  <r>
    <n v="20538084761"/>
    <x v="1"/>
    <x v="1"/>
    <x v="1524"/>
    <x v="1529"/>
    <x v="1444"/>
    <n v="2"/>
    <x v="15"/>
    <s v="ESTACION 03"/>
    <s v="JR. SAN PEDRO ZONA II PJ PRIMER HOGAR POLICIAL MZ. W2. LT.06"/>
    <x v="6"/>
    <x v="0"/>
    <m/>
    <x v="2"/>
    <d v="2023-04-25T00:00:00"/>
    <x v="0"/>
    <n v="4"/>
    <s v="CJV"/>
    <s v="Principal"/>
    <n v="8.4033613445378148E-3"/>
    <n v="20"/>
    <x v="1"/>
    <s v="Ok"/>
    <x v="0"/>
    <s v="OK"/>
    <x v="0"/>
    <x v="0"/>
    <x v="1"/>
    <s v="No Aplica"/>
  </r>
  <r>
    <n v="20538084761"/>
    <x v="1"/>
    <x v="1"/>
    <x v="1525"/>
    <x v="1530"/>
    <x v="1445"/>
    <n v="2"/>
    <x v="14"/>
    <s v="ESTACION 03"/>
    <s v="CALLE SIN NOMBRE MZ. O  LT 19 ASENT H. RAMIRO PRIALE"/>
    <x v="39"/>
    <x v="0"/>
    <m/>
    <x v="2"/>
    <d v="2023-04-25T00:00:00"/>
    <x v="0"/>
    <n v="4"/>
    <s v="CJV"/>
    <s v="Principal"/>
    <n v="8.4033613445378148E-3"/>
    <n v="27"/>
    <x v="3"/>
    <s v="Ok"/>
    <x v="0"/>
    <s v="OK"/>
    <x v="0"/>
    <x v="0"/>
    <x v="1"/>
    <s v="No Aplica"/>
  </r>
  <r>
    <n v="20538084761"/>
    <x v="1"/>
    <x v="1"/>
    <x v="1526"/>
    <x v="1531"/>
    <x v="1446"/>
    <n v="2"/>
    <x v="15"/>
    <s v="ESTACION 03"/>
    <s v=" ASENTH H LA MERCED MZ. E LT 01"/>
    <x v="39"/>
    <x v="0"/>
    <m/>
    <x v="2"/>
    <d v="2023-05-03T00:00:00"/>
    <x v="0"/>
    <n v="4"/>
    <s v="CJV"/>
    <s v="Principal"/>
    <n v="8.4033613445378148E-3"/>
    <n v="33"/>
    <x v="4"/>
    <s v="Ok"/>
    <x v="0"/>
    <s v="OK"/>
    <x v="0"/>
    <x v="0"/>
    <x v="1"/>
    <s v="No Aplica"/>
  </r>
  <r>
    <n v="20538084761"/>
    <x v="1"/>
    <x v="1"/>
    <x v="1527"/>
    <x v="1532"/>
    <x v="1447"/>
    <n v="2"/>
    <x v="15"/>
    <s v="ESTACION 03"/>
    <s v="MZ B LT 06 ASENTH H LA MERCED"/>
    <x v="39"/>
    <x v="0"/>
    <m/>
    <x v="2"/>
    <d v="2023-05-03T00:00:00"/>
    <x v="0"/>
    <n v="4"/>
    <s v="CJV"/>
    <s v="Principal"/>
    <n v="8.4033613445378148E-3"/>
    <n v="48"/>
    <x v="0"/>
    <s v="Ok"/>
    <x v="0"/>
    <s v="OK"/>
    <x v="0"/>
    <x v="0"/>
    <x v="1"/>
    <s v="No Aplica"/>
  </r>
  <r>
    <n v="20538084761"/>
    <x v="1"/>
    <x v="1"/>
    <x v="1528"/>
    <x v="1533"/>
    <x v="1448"/>
    <n v="2"/>
    <x v="15"/>
    <s v="ESTACION 03"/>
    <s v="CALLE SIN NOMBRE MZ P LT 21 PJ LADERAS DE CHILLON 1ER EXPLANADA"/>
    <x v="39"/>
    <x v="0"/>
    <m/>
    <x v="2"/>
    <d v="2023-05-04T00:00:00"/>
    <x v="0"/>
    <n v="4"/>
    <s v="CJV"/>
    <s v="Principal"/>
    <n v="8.4033613445378148E-3"/>
    <n v="39"/>
    <x v="4"/>
    <s v="Ok"/>
    <x v="0"/>
    <s v="OK"/>
    <x v="0"/>
    <x v="0"/>
    <x v="1"/>
    <s v="No Aplica"/>
  </r>
  <r>
    <n v="20538084761"/>
    <x v="1"/>
    <x v="1"/>
    <x v="1529"/>
    <x v="1534"/>
    <x v="1449"/>
    <n v="2"/>
    <x v="15"/>
    <s v="ESTACION 03"/>
    <s v="ASENT. H. FRAY. MARTIN DE PORRES MZD LT 3"/>
    <x v="48"/>
    <x v="0"/>
    <m/>
    <x v="2"/>
    <d v="2023-05-04T00:00:00"/>
    <x v="0"/>
    <n v="4"/>
    <s v="CJV"/>
    <s v="Principal"/>
    <n v="8.4033613445378148E-3"/>
    <n v="33"/>
    <x v="4"/>
    <s v="Ok"/>
    <x v="0"/>
    <s v="OK"/>
    <x v="0"/>
    <x v="0"/>
    <x v="1"/>
    <s v="No Aplica"/>
  </r>
  <r>
    <n v="20538084761"/>
    <x v="1"/>
    <x v="1"/>
    <x v="1530"/>
    <x v="1535"/>
    <x v="1450"/>
    <n v="2"/>
    <x v="16"/>
    <s v="ESTACION 03"/>
    <s v="MZ. A1 LT 17 PORTALES DE CHILLON"/>
    <x v="39"/>
    <x v="0"/>
    <m/>
    <x v="2"/>
    <d v="2023-05-04T00:00:00"/>
    <x v="0"/>
    <n v="4"/>
    <s v="CJV"/>
    <s v="Principal"/>
    <n v="8.4033613445378148E-3"/>
    <n v="46"/>
    <x v="0"/>
    <s v="Ok"/>
    <x v="0"/>
    <s v="OK"/>
    <x v="0"/>
    <x v="0"/>
    <x v="1"/>
    <s v="No Aplica"/>
  </r>
  <r>
    <n v="20538084761"/>
    <x v="1"/>
    <x v="1"/>
    <x v="1531"/>
    <x v="1536"/>
    <x v="1451"/>
    <n v="2"/>
    <x v="285"/>
    <s v="ESTACION 03"/>
    <s v="MZ. H LT ASOC DE VIV LAS PALMERAS DE MOTOCROS DE MANCHAY DE ZN5"/>
    <x v="28"/>
    <x v="0"/>
    <m/>
    <x v="2"/>
    <d v="2023-05-10T00:00:00"/>
    <x v="0"/>
    <n v="4"/>
    <s v="CJV"/>
    <s v="Principal"/>
    <n v="8.4033613445378148E-3"/>
    <n v="36"/>
    <x v="4"/>
    <s v="Ok"/>
    <x v="0"/>
    <s v="OK"/>
    <x v="0"/>
    <x v="0"/>
    <x v="1"/>
    <s v="No Aplica"/>
  </r>
  <r>
    <n v="20538084761"/>
    <x v="1"/>
    <x v="1"/>
    <x v="1532"/>
    <x v="1537"/>
    <x v="1452"/>
    <n v="2"/>
    <x v="285"/>
    <s v="ESTACION 03"/>
    <s v="ASENT.H LAS LOMAS MZ C2 LT 1"/>
    <x v="21"/>
    <x v="0"/>
    <m/>
    <x v="2"/>
    <d v="2023-05-10T00:00:00"/>
    <x v="0"/>
    <n v="4"/>
    <s v="CJV"/>
    <s v="Principal"/>
    <n v="8.4033613445378148E-3"/>
    <n v="40"/>
    <x v="4"/>
    <s v="Ok"/>
    <x v="0"/>
    <s v="OK"/>
    <x v="0"/>
    <x v="0"/>
    <x v="1"/>
    <s v="No Aplica"/>
  </r>
  <r>
    <n v="20538084761"/>
    <x v="1"/>
    <x v="1"/>
    <x v="1533"/>
    <x v="1538"/>
    <x v="1453"/>
    <n v="2"/>
    <x v="286"/>
    <s v="ESTACION 03"/>
    <s v="CALLE JOSE SANTOS CHOCANO MZ R LT 02 ASENT H AMAUTA 2DO SECTOR "/>
    <x v="23"/>
    <x v="0"/>
    <m/>
    <x v="2"/>
    <d v="2023-05-10T00:00:00"/>
    <x v="0"/>
    <n v="4"/>
    <s v="CJV"/>
    <s v="Principal"/>
    <n v="8.4033613445378148E-3"/>
    <n v="36"/>
    <x v="4"/>
    <s v="Ok"/>
    <x v="3"/>
    <s v="OK"/>
    <x v="0"/>
    <x v="0"/>
    <x v="1"/>
    <s v="No Aplica"/>
  </r>
  <r>
    <n v="20538084761"/>
    <x v="1"/>
    <x v="1"/>
    <x v="1534"/>
    <x v="1539"/>
    <x v="1454"/>
    <n v="2"/>
    <x v="15"/>
    <s v="ESTACION 03"/>
    <s v="SAN DIEGO ETAPA 2 MZ A5 LT 16"/>
    <x v="225"/>
    <x v="0"/>
    <m/>
    <x v="2"/>
    <d v="2023-05-10T00:00:00"/>
    <x v="0"/>
    <n v="4"/>
    <s v="CJV"/>
    <s v="Principal"/>
    <n v="8.4033613445378148E-3"/>
    <n v="26"/>
    <x v="3"/>
    <s v="Ok"/>
    <x v="0"/>
    <s v="OK"/>
    <x v="0"/>
    <x v="0"/>
    <x v="1"/>
    <s v="No Aplica"/>
  </r>
  <r>
    <n v="20538084761"/>
    <x v="1"/>
    <x v="1"/>
    <x v="1535"/>
    <x v="1540"/>
    <x v="1455"/>
    <n v="2"/>
    <x v="101"/>
    <s v="ESTACION 03"/>
    <s v="ASENT. H. CIUDADELA CHALACA MZ. M LT. 24"/>
    <x v="74"/>
    <x v="1"/>
    <m/>
    <x v="2"/>
    <d v="2023-05-25T00:00:00"/>
    <x v="0"/>
    <n v="4"/>
    <s v="CJV"/>
    <s v="Principal"/>
    <n v="8.4033613445378148E-3"/>
    <n v="28"/>
    <x v="3"/>
    <s v="Ok"/>
    <x v="2"/>
    <s v="OK"/>
    <x v="0"/>
    <x v="0"/>
    <x v="1"/>
    <s v="No Aplica"/>
  </r>
  <r>
    <n v="20538084761"/>
    <x v="1"/>
    <x v="1"/>
    <x v="1536"/>
    <x v="1541"/>
    <x v="1456"/>
    <n v="2"/>
    <x v="287"/>
    <s v="ESTACION 03"/>
    <s v="AV. COMP. TERRENO CAMPOY MZ. W LT. 6-C"/>
    <x v="48"/>
    <x v="0"/>
    <m/>
    <x v="2"/>
    <d v="2023-05-29T00:00:00"/>
    <x v="0"/>
    <n v="4"/>
    <s v="CJV"/>
    <s v="Principal"/>
    <n v="8.4033613445378148E-3"/>
    <n v="27"/>
    <x v="3"/>
    <s v="Ok"/>
    <x v="0"/>
    <s v="OK"/>
    <x v="0"/>
    <x v="0"/>
    <x v="1"/>
    <s v="No Aplica"/>
  </r>
  <r>
    <n v="20538084761"/>
    <x v="1"/>
    <x v="1"/>
    <x v="1537"/>
    <x v="1542"/>
    <x v="1457"/>
    <n v="1"/>
    <x v="84"/>
    <s v="ESTACION 03"/>
    <s v="ASOC. 07 DE AGOSTO - CIUDAD SATELITE MZ H LT.10"/>
    <x v="102"/>
    <x v="0"/>
    <m/>
    <x v="2"/>
    <d v="2023-04-25T00:00:00"/>
    <x v="0"/>
    <n v="1"/>
    <s v="CJV"/>
    <s v="Principal"/>
    <n v="8.4033613445378148E-3"/>
    <n v="28"/>
    <x v="3"/>
    <s v="Ok"/>
    <x v="0"/>
    <s v="OK"/>
    <x v="0"/>
    <x v="0"/>
    <x v="1"/>
    <s v="No Aplica"/>
  </r>
  <r>
    <n v="20538084761"/>
    <x v="1"/>
    <x v="1"/>
    <x v="1538"/>
    <x v="1543"/>
    <x v="929"/>
    <n v="2"/>
    <x v="288"/>
    <s v="ESTACION 03"/>
    <s v="JR. SAN JACIENTO U POP SAN JUAN BAUTISTA MZ. E LT 18"/>
    <x v="37"/>
    <x v="0"/>
    <m/>
    <x v="2"/>
    <d v="2023-07-03T00:00:00"/>
    <x v="0"/>
    <n v="4"/>
    <s v="CJV"/>
    <s v="Principal"/>
    <n v="8.4033613445378148E-3"/>
    <n v="39"/>
    <x v="4"/>
    <s v="Ok"/>
    <x v="0"/>
    <s v="OK"/>
    <x v="0"/>
    <x v="0"/>
    <x v="1"/>
    <s v="No Aplica"/>
  </r>
  <r>
    <n v="20538084761"/>
    <x v="1"/>
    <x v="1"/>
    <x v="1539"/>
    <x v="1544"/>
    <x v="1458"/>
    <n v="2"/>
    <x v="288"/>
    <s v="ESTACION 03"/>
    <s v="COOP. SOL DE VITARTE MZ. I LT. 23"/>
    <x v="2"/>
    <x v="0"/>
    <m/>
    <x v="2"/>
    <d v="2023-07-03T00:00:00"/>
    <x v="0"/>
    <n v="4"/>
    <s v="CJV"/>
    <s v="Principal"/>
    <n v="8.4033613445378148E-3"/>
    <n v="48"/>
    <x v="0"/>
    <s v="Ok"/>
    <x v="1"/>
    <s v="OK"/>
    <x v="0"/>
    <x v="0"/>
    <x v="1"/>
    <s v="No Aplica"/>
  </r>
  <r>
    <n v="20538084761"/>
    <x v="1"/>
    <x v="1"/>
    <x v="1540"/>
    <x v="1545"/>
    <x v="1459"/>
    <n v="2"/>
    <x v="288"/>
    <s v="ESTACION 03"/>
    <s v="AH. EL AMAUTA ZONA B VITARTE MZ. E LT 5"/>
    <x v="2"/>
    <x v="0"/>
    <m/>
    <x v="2"/>
    <d v="2023-07-03T00:00:00"/>
    <x v="0"/>
    <n v="4"/>
    <s v="CJV"/>
    <s v="Principal"/>
    <n v="8.4033613445378148E-3"/>
    <n v="43"/>
    <x v="0"/>
    <s v="Ok"/>
    <x v="1"/>
    <s v="OK"/>
    <x v="0"/>
    <x v="0"/>
    <x v="1"/>
    <s v="No Aplica"/>
  </r>
  <r>
    <n v="20538084761"/>
    <x v="1"/>
    <x v="1"/>
    <x v="1541"/>
    <x v="1546"/>
    <x v="1460"/>
    <n v="2"/>
    <x v="288"/>
    <s v="ESTACION 03"/>
    <s v="C.POBLADO JICAMARCA ANEXO B MZ A LT.05"/>
    <x v="113"/>
    <x v="0"/>
    <m/>
    <x v="2"/>
    <d v="2023-07-03T00:00:00"/>
    <x v="0"/>
    <n v="4"/>
    <s v="CJV"/>
    <s v="Principal"/>
    <n v="8.4033613445378148E-3"/>
    <n v="34"/>
    <x v="4"/>
    <s v="Ok"/>
    <x v="0"/>
    <s v="OK"/>
    <x v="0"/>
    <x v="0"/>
    <x v="1"/>
    <s v="No Aplica"/>
  </r>
  <r>
    <n v="20538084761"/>
    <x v="1"/>
    <x v="1"/>
    <x v="1542"/>
    <x v="1547"/>
    <x v="1461"/>
    <n v="2"/>
    <x v="73"/>
    <s v="ESTACION 03"/>
    <s v="PSJ. LAS LAGUNAS 132 ASENT.H. VILLA HERMOSA"/>
    <x v="23"/>
    <x v="0"/>
    <m/>
    <x v="2"/>
    <d v="2023-07-05T00:00:00"/>
    <x v="0"/>
    <n v="4"/>
    <s v="CJV"/>
    <s v="Principal"/>
    <n v="8.4033613445378148E-3"/>
    <n v="48"/>
    <x v="0"/>
    <s v="Ok"/>
    <x v="3"/>
    <s v="OK"/>
    <x v="0"/>
    <x v="0"/>
    <x v="1"/>
    <s v="No Aplica"/>
  </r>
  <r>
    <n v="20538084761"/>
    <x v="1"/>
    <x v="1"/>
    <x v="1543"/>
    <x v="1548"/>
    <x v="1462"/>
    <n v="2"/>
    <x v="289"/>
    <s v="ESTACION 03"/>
    <s v="AV. 26 DE MAYO ASOC. VIV LOS ROSALES SUBLT 12 C PS MZ B"/>
    <x v="2"/>
    <x v="0"/>
    <m/>
    <x v="2"/>
    <d v="2023-07-03T00:00:00"/>
    <x v="0"/>
    <n v="4"/>
    <s v="CJV"/>
    <s v="Principal"/>
    <n v="8.4033613445378148E-3"/>
    <n v="60"/>
    <x v="2"/>
    <s v="Ok"/>
    <x v="1"/>
    <s v="OK"/>
    <x v="0"/>
    <x v="0"/>
    <x v="1"/>
    <s v="No Aplica"/>
  </r>
  <r>
    <n v="20538084761"/>
    <x v="1"/>
    <x v="1"/>
    <x v="1544"/>
    <x v="1549"/>
    <x v="1463"/>
    <n v="2"/>
    <x v="288"/>
    <s v="ESTACION 03"/>
    <s v="JR. COLMENA 985 LA LIBERTAD"/>
    <x v="37"/>
    <x v="0"/>
    <m/>
    <x v="2"/>
    <d v="2023-07-03T00:00:00"/>
    <x v="0"/>
    <n v="4"/>
    <s v="CJV"/>
    <s v="Principal"/>
    <n v="8.4033613445378148E-3"/>
    <n v="55"/>
    <x v="5"/>
    <s v="Ok"/>
    <x v="0"/>
    <s v="OK"/>
    <x v="0"/>
    <x v="0"/>
    <x v="1"/>
    <s v="No Aplica"/>
  </r>
  <r>
    <n v="20538084761"/>
    <x v="1"/>
    <x v="1"/>
    <x v="1545"/>
    <x v="1550"/>
    <x v="1464"/>
    <n v="2"/>
    <x v="15"/>
    <s v="ESTACION 03"/>
    <s v="SEC. B4 MZ G2 LT 28 PACHACUTEC"/>
    <x v="4"/>
    <x v="0"/>
    <m/>
    <x v="2"/>
    <d v="2023-06-28T00:00:00"/>
    <x v="0"/>
    <n v="4"/>
    <s v="CJV"/>
    <s v="Principal"/>
    <n v="8.4033613445378148E-3"/>
    <n v="18"/>
    <x v="1"/>
    <s v="Ok"/>
    <x v="2"/>
    <s v="OK"/>
    <x v="0"/>
    <x v="0"/>
    <x v="1"/>
    <s v="No Aplica"/>
  </r>
  <r>
    <n v="20538084761"/>
    <x v="1"/>
    <x v="1"/>
    <x v="1546"/>
    <x v="1551"/>
    <x v="1465"/>
    <n v="2"/>
    <x v="15"/>
    <s v="ESTACION 03"/>
    <s v="PJ. AÑO NUEVO AMP.ZONA A MZ. 03 LT.10"/>
    <x v="37"/>
    <x v="0"/>
    <m/>
    <x v="2"/>
    <d v="2023-05-05T00:00:00"/>
    <x v="0"/>
    <n v="4"/>
    <s v="CJV"/>
    <s v="Principal"/>
    <n v="8.4033613445378148E-3"/>
    <n v="29"/>
    <x v="3"/>
    <s v="Ok"/>
    <x v="0"/>
    <s v="OK"/>
    <x v="0"/>
    <x v="0"/>
    <x v="1"/>
    <s v="No Aplica"/>
  </r>
  <r>
    <n v="20538084761"/>
    <x v="1"/>
    <x v="1"/>
    <x v="1547"/>
    <x v="1552"/>
    <x v="1466"/>
    <n v="1"/>
    <x v="290"/>
    <s v="ESTACION 03"/>
    <s v="COOP.7 DE AGOSTO MZ. B LT. 02"/>
    <x v="31"/>
    <x v="1"/>
    <m/>
    <x v="2"/>
    <d v="2023-05-11T00:00:00"/>
    <x v="0"/>
    <n v="1"/>
    <s v="CJV"/>
    <s v="Principal"/>
    <n v="8.4033613445378148E-3"/>
    <n v="23"/>
    <x v="1"/>
    <s v="Ok"/>
    <x v="2"/>
    <s v="OK"/>
    <x v="0"/>
    <x v="0"/>
    <x v="1"/>
    <s v="No Aplica"/>
  </r>
  <r>
    <n v="20538084761"/>
    <x v="1"/>
    <x v="1"/>
    <x v="1548"/>
    <x v="1553"/>
    <x v="1467"/>
    <n v="2"/>
    <x v="5"/>
    <s v="ESTACION 03"/>
    <s v="CALLE QUINTA 251 PISO 2"/>
    <x v="31"/>
    <x v="0"/>
    <m/>
    <x v="2"/>
    <d v="2023-07-10T00:00:00"/>
    <x v="0"/>
    <n v="4"/>
    <s v="CJV"/>
    <s v="Principal"/>
    <n v="8.4033613445378148E-3"/>
    <n v="32"/>
    <x v="4"/>
    <s v="Ok"/>
    <x v="2"/>
    <s v="OK"/>
    <x v="0"/>
    <x v="0"/>
    <x v="1"/>
    <s v="No Aplica"/>
  </r>
  <r>
    <n v="20538084761"/>
    <x v="1"/>
    <x v="1"/>
    <x v="1549"/>
    <x v="1554"/>
    <x v="1468"/>
    <n v="1"/>
    <x v="84"/>
    <s v="PV01 BIS"/>
    <s v="PSJ.4 MZ. E LT 07 ASENT. H. LOS PALOMARES"/>
    <x v="3"/>
    <x v="0"/>
    <m/>
    <x v="2"/>
    <d v="2023-04-25T00:00:00"/>
    <x v="0"/>
    <n v="1"/>
    <s v="CJV"/>
    <s v="Principal"/>
    <n v="8.4033613445378148E-3"/>
    <n v="28"/>
    <x v="3"/>
    <s v="Ok"/>
    <x v="0"/>
    <s v="OK"/>
    <x v="0"/>
    <x v="0"/>
    <x v="1"/>
    <s v="No Aplica"/>
  </r>
  <r>
    <n v="20538084761"/>
    <x v="1"/>
    <x v="1"/>
    <x v="1550"/>
    <x v="1555"/>
    <x v="1469"/>
    <n v="2"/>
    <x v="42"/>
    <s v="PV01 BIS"/>
    <s v="MZ F LT 6 VIRGEN DEL CARMEN"/>
    <x v="23"/>
    <x v="0"/>
    <m/>
    <x v="2"/>
    <d v="2023-05-05T00:00:00"/>
    <x v="0"/>
    <n v="4"/>
    <s v="CJV"/>
    <s v="Principal"/>
    <n v="8.4033613445378148E-3"/>
    <n v="43"/>
    <x v="0"/>
    <s v="Ok"/>
    <x v="3"/>
    <s v="OK"/>
    <x v="0"/>
    <x v="0"/>
    <x v="1"/>
    <s v="No Aplica"/>
  </r>
  <r>
    <n v="20538084761"/>
    <x v="1"/>
    <x v="1"/>
    <x v="1551"/>
    <x v="1556"/>
    <x v="592"/>
    <n v="2"/>
    <x v="189"/>
    <s v="PV01 BIS"/>
    <s v="PS 4 MZ E LT 7 A.H  LOS  PALOMARES"/>
    <x v="226"/>
    <x v="0"/>
    <m/>
    <x v="2"/>
    <d v="2023-05-05T00:00:00"/>
    <x v="0"/>
    <n v="4"/>
    <s v="CJV"/>
    <s v="Principal"/>
    <n v="8.4033613445378148E-3"/>
    <n v="44"/>
    <x v="0"/>
    <s v="Ok"/>
    <x v="0"/>
    <s v="OK"/>
    <x v="0"/>
    <x v="0"/>
    <x v="1"/>
    <s v="No Aplica"/>
  </r>
  <r>
    <n v="20538084761"/>
    <x v="1"/>
    <x v="1"/>
    <x v="1552"/>
    <x v="1557"/>
    <x v="1470"/>
    <n v="2"/>
    <x v="59"/>
    <s v="E-26/27"/>
    <s v="MZ 83 LT. 13 AH.ENRIQUE MILLA OCHOA SECT. LAS FLORES "/>
    <x v="225"/>
    <x v="0"/>
    <m/>
    <x v="2"/>
    <d v="2023-07-10T00:00:00"/>
    <x v="0"/>
    <n v="4"/>
    <s v="CJV"/>
    <s v="Principal"/>
    <n v="8.4033613445378148E-3"/>
    <n v="27"/>
    <x v="3"/>
    <s v="Ok"/>
    <x v="0"/>
    <s v="OK"/>
    <x v="0"/>
    <x v="0"/>
    <x v="1"/>
    <s v="No Aplica"/>
  </r>
  <r>
    <n v="20538084761"/>
    <x v="1"/>
    <x v="1"/>
    <x v="1553"/>
    <x v="1558"/>
    <x v="1471"/>
    <n v="2"/>
    <x v="15"/>
    <s v="E-26/27"/>
    <s v="JR. MATEO AGUILAR 215 MIRONES BAJO "/>
    <x v="5"/>
    <x v="0"/>
    <m/>
    <x v="2"/>
    <d v="2023-07-10T00:00:00"/>
    <x v="0"/>
    <n v="4"/>
    <s v="CJV"/>
    <s v="Principal"/>
    <n v="8.4033613445378148E-3"/>
    <n v="45"/>
    <x v="0"/>
    <s v="Ok"/>
    <x v="0"/>
    <s v="OK"/>
    <x v="0"/>
    <x v="0"/>
    <x v="1"/>
    <s v="No Aplica"/>
  </r>
  <r>
    <n v="20538084761"/>
    <x v="1"/>
    <x v="1"/>
    <x v="1554"/>
    <x v="1559"/>
    <x v="1472"/>
    <n v="2"/>
    <x v="41"/>
    <s v="E-26/27"/>
    <s v="AH. ENRIQUE MILLA OCHOA COMT. 3 MZ 83 LT 13 SECT LAS FLORES"/>
    <x v="225"/>
    <x v="0"/>
    <m/>
    <x v="2"/>
    <d v="2023-07-10T00:00:00"/>
    <x v="0"/>
    <n v="4"/>
    <s v="CJV"/>
    <s v="Principal"/>
    <n v="8.4033613445378148E-3"/>
    <n v="60"/>
    <x v="2"/>
    <s v="Ok"/>
    <x v="0"/>
    <s v="OK"/>
    <x v="0"/>
    <x v="0"/>
    <x v="1"/>
    <s v="No Aplica"/>
  </r>
  <r>
    <n v="20538084761"/>
    <x v="1"/>
    <x v="1"/>
    <x v="1555"/>
    <x v="1560"/>
    <x v="399"/>
    <n v="1"/>
    <x v="22"/>
    <s v="E-26/27"/>
    <s v="PSJE. FLOR DE MARIA MZ. M LT 9 PAMPLONA ALTA "/>
    <x v="21"/>
    <x v="0"/>
    <m/>
    <x v="2"/>
    <d v="2023-07-10T00:00:00"/>
    <x v="0"/>
    <n v="1"/>
    <s v="CJV"/>
    <s v="Principal"/>
    <n v="8.4033613445378148E-3"/>
    <n v="37"/>
    <x v="4"/>
    <s v="Ok"/>
    <x v="0"/>
    <s v="OK"/>
    <x v="0"/>
    <x v="0"/>
    <x v="1"/>
    <s v="No Aplica"/>
  </r>
  <r>
    <n v="20538084761"/>
    <x v="1"/>
    <x v="1"/>
    <x v="1556"/>
    <x v="1561"/>
    <x v="1473"/>
    <n v="2"/>
    <x v="73"/>
    <s v="E-26/27"/>
    <s v="JR.RENOVACION 678"/>
    <x v="73"/>
    <x v="0"/>
    <m/>
    <x v="2"/>
    <d v="2023-07-10T00:00:00"/>
    <x v="0"/>
    <n v="4"/>
    <s v="CJV"/>
    <s v="Principal"/>
    <n v="8.4033613445378148E-3"/>
    <n v="43"/>
    <x v="0"/>
    <s v="Ok"/>
    <x v="7"/>
    <s v="OK"/>
    <x v="0"/>
    <x v="0"/>
    <x v="1"/>
    <s v="No Aplica"/>
  </r>
  <r>
    <n v="20538084761"/>
    <x v="1"/>
    <x v="1"/>
    <x v="1557"/>
    <x v="1562"/>
    <x v="1474"/>
    <n v="1"/>
    <x v="291"/>
    <s v="E-26/27"/>
    <s v="JR. AREQUIPA 131 URB. SAN FELIPE ETAPA 2DA"/>
    <x v="37"/>
    <x v="0"/>
    <m/>
    <x v="2"/>
    <d v="2023-07-10T00:00:00"/>
    <x v="0"/>
    <n v="1"/>
    <s v="CJV"/>
    <s v="Principal"/>
    <n v="8.4033613445378148E-3"/>
    <n v="55"/>
    <x v="5"/>
    <s v="Ok"/>
    <x v="0"/>
    <s v="OK"/>
    <x v="0"/>
    <x v="0"/>
    <x v="1"/>
    <s v="No Aplica"/>
  </r>
  <r>
    <n v="20538084761"/>
    <x v="1"/>
    <x v="1"/>
    <x v="1558"/>
    <x v="1563"/>
    <x v="1475"/>
    <n v="1"/>
    <x v="292"/>
    <s v="E-26/27"/>
    <s v="MZ J LT 10 LA MERCED ENSENADA "/>
    <x v="39"/>
    <x v="0"/>
    <m/>
    <x v="2"/>
    <d v="2023-07-10T00:00:00"/>
    <x v="0"/>
    <n v="1"/>
    <s v="CJV"/>
    <s v="Principal"/>
    <n v="8.4033613445378148E-3"/>
    <n v="52"/>
    <x v="5"/>
    <s v="Ok"/>
    <x v="0"/>
    <s v="OK"/>
    <x v="0"/>
    <x v="0"/>
    <x v="1"/>
    <s v="No Aplica"/>
  </r>
  <r>
    <n v="20538084761"/>
    <x v="1"/>
    <x v="1"/>
    <x v="1559"/>
    <x v="1564"/>
    <x v="272"/>
    <n v="2"/>
    <x v="59"/>
    <s v="ESTACION 03"/>
    <s v="PSJ. ASOC LA GRAMA MZ A LT 5B"/>
    <x v="12"/>
    <x v="0"/>
    <m/>
    <x v="2"/>
    <d v="2023-07-10T00:00:00"/>
    <x v="0"/>
    <n v="4"/>
    <s v="CJV"/>
    <s v="Principal"/>
    <n v="8.4033613445378148E-3"/>
    <n v="28"/>
    <x v="3"/>
    <s v="Ok"/>
    <x v="0"/>
    <s v="OK"/>
    <x v="0"/>
    <x v="0"/>
    <x v="1"/>
    <s v="No Aplica"/>
  </r>
  <r>
    <n v="20538084761"/>
    <x v="1"/>
    <x v="1"/>
    <x v="1560"/>
    <x v="1565"/>
    <x v="1476"/>
    <n v="2"/>
    <x v="59"/>
    <s v="E-26/27"/>
    <s v="MZ. 138 LT. 2 GRUPO 16 HUASCAR"/>
    <x v="48"/>
    <x v="0"/>
    <m/>
    <x v="2"/>
    <d v="2023-07-10T00:00:00"/>
    <x v="0"/>
    <n v="4"/>
    <s v="CJV"/>
    <s v="Principal"/>
    <n v="8.4033613445378148E-3"/>
    <n v="41"/>
    <x v="0"/>
    <s v="Ok"/>
    <x v="0"/>
    <s v="OK"/>
    <x v="0"/>
    <x v="0"/>
    <x v="1"/>
    <s v="No Aplica"/>
  </r>
  <r>
    <n v="20538084761"/>
    <x v="1"/>
    <x v="1"/>
    <x v="1561"/>
    <x v="1566"/>
    <x v="1477"/>
    <n v="2"/>
    <x v="59"/>
    <s v="E-26/27"/>
    <s v="ASENT. H ASOC. AUTOG. SAN BENITO MZ E-2 LT.04"/>
    <x v="227"/>
    <x v="0"/>
    <m/>
    <x v="2"/>
    <d v="2023-07-10T00:00:00"/>
    <x v="0"/>
    <n v="4"/>
    <s v="CJV"/>
    <s v="Principal"/>
    <n v="8.4033613445378148E-3"/>
    <n v="44"/>
    <x v="0"/>
    <s v="Ok"/>
    <x v="0"/>
    <s v="OK"/>
    <x v="0"/>
    <x v="0"/>
    <x v="1"/>
    <s v="No Aplica"/>
  </r>
  <r>
    <n v="20538084761"/>
    <x v="1"/>
    <x v="1"/>
    <x v="1562"/>
    <x v="1567"/>
    <x v="1478"/>
    <n v="2"/>
    <x v="293"/>
    <s v="E-26/27"/>
    <s v="ASENT. H. LA MERCED MZ K LT 10"/>
    <x v="75"/>
    <x v="0"/>
    <m/>
    <x v="2"/>
    <d v="2023-07-10T00:00:00"/>
    <x v="0"/>
    <n v="4"/>
    <s v="CJV"/>
    <s v="Principal"/>
    <n v="8.4033613445378148E-3"/>
    <n v="26"/>
    <x v="3"/>
    <s v="Ok"/>
    <x v="0"/>
    <s v="OK"/>
    <x v="0"/>
    <x v="0"/>
    <x v="1"/>
    <s v="No Aplica"/>
  </r>
  <r>
    <n v="20538084761"/>
    <x v="1"/>
    <x v="1"/>
    <x v="1563"/>
    <x v="1568"/>
    <x v="1479"/>
    <n v="2"/>
    <x v="73"/>
    <s v="E-26/27"/>
    <s v="PSJ. SAN PEDRO MZ E1 LT 13 SEÑOR DE LOS MILAGROS "/>
    <x v="23"/>
    <x v="0"/>
    <m/>
    <x v="2"/>
    <d v="2023-07-10T00:00:00"/>
    <x v="0"/>
    <n v="4"/>
    <s v="CJV"/>
    <s v="Principal"/>
    <n v="8.4033613445378148E-3"/>
    <n v="41"/>
    <x v="0"/>
    <s v="Ok"/>
    <x v="3"/>
    <s v="OK"/>
    <x v="0"/>
    <x v="0"/>
    <x v="1"/>
    <s v="No Aplica"/>
  </r>
  <r>
    <n v="20538084761"/>
    <x v="1"/>
    <x v="1"/>
    <x v="1564"/>
    <x v="1569"/>
    <x v="1480"/>
    <n v="2"/>
    <x v="12"/>
    <s v="E-26/27"/>
    <s v="AV. LAS GAVIOTAS MZ A6 LT 09 ASOC ROSAL DE SANTA ANITA 1RA ET"/>
    <x v="2"/>
    <x v="0"/>
    <m/>
    <x v="2"/>
    <d v="2023-07-10T00:00:00"/>
    <x v="0"/>
    <n v="4"/>
    <s v="CJV"/>
    <s v="Principal"/>
    <n v="8.4033613445378148E-3"/>
    <n v="35"/>
    <x v="4"/>
    <s v="Ok"/>
    <x v="1"/>
    <s v="OK"/>
    <x v="0"/>
    <x v="0"/>
    <x v="1"/>
    <s v="No Aplica"/>
  </r>
  <r>
    <n v="20538084761"/>
    <x v="1"/>
    <x v="1"/>
    <x v="1565"/>
    <x v="1570"/>
    <x v="1481"/>
    <n v="1"/>
    <x v="294"/>
    <s v="E-26/27"/>
    <s v="CALLE 7 ASOC VIV. LOS PORTALES DE CHILLON MZ A1LT16"/>
    <x v="39"/>
    <x v="0"/>
    <m/>
    <x v="2"/>
    <d v="2023-05-03T00:00:00"/>
    <x v="0"/>
    <n v="1"/>
    <s v="CJV"/>
    <s v="Principal"/>
    <n v="8.4033613445378148E-3"/>
    <n v="25"/>
    <x v="3"/>
    <s v="Ok"/>
    <x v="0"/>
    <s v="OK"/>
    <x v="0"/>
    <x v="0"/>
    <x v="1"/>
    <s v="No Aplica"/>
  </r>
  <r>
    <n v="20538084761"/>
    <x v="1"/>
    <x v="1"/>
    <x v="1566"/>
    <x v="1571"/>
    <x v="1482"/>
    <n v="2"/>
    <x v="12"/>
    <s v="E-26/27"/>
    <s v="PROVIV. SANTA JOSEFINA MZ A LT.27"/>
    <x v="39"/>
    <x v="0"/>
    <m/>
    <x v="2"/>
    <d v="2023-07-12T00:00:00"/>
    <x v="0"/>
    <n v="4"/>
    <s v="CJV"/>
    <s v="Principal"/>
    <n v="8.4033613445378148E-3"/>
    <n v="33"/>
    <x v="4"/>
    <s v="Ok"/>
    <x v="0"/>
    <s v="OK"/>
    <x v="0"/>
    <x v="0"/>
    <x v="1"/>
    <s v="No Aplica"/>
  </r>
  <r>
    <n v="20538084761"/>
    <x v="1"/>
    <x v="1"/>
    <x v="1567"/>
    <x v="1572"/>
    <x v="1483"/>
    <n v="2"/>
    <x v="295"/>
    <s v="E-26/27"/>
    <s v="MZ. H LT.04 ASEN. H LA MERCED"/>
    <x v="75"/>
    <x v="0"/>
    <m/>
    <x v="2"/>
    <d v="2023-07-12T00:00:00"/>
    <x v="0"/>
    <n v="4"/>
    <s v="CJV"/>
    <s v="Principal"/>
    <n v="8.4033613445378148E-3"/>
    <n v="39"/>
    <x v="4"/>
    <s v="Ok"/>
    <x v="0"/>
    <s v="OK"/>
    <x v="0"/>
    <x v="0"/>
    <x v="1"/>
    <s v="No Aplica"/>
  </r>
  <r>
    <n v="20538084761"/>
    <x v="1"/>
    <x v="1"/>
    <x v="1568"/>
    <x v="1573"/>
    <x v="1484"/>
    <n v="1"/>
    <x v="290"/>
    <s v="E-26/27"/>
    <s v="JR. JUNIN 383 PISO 2"/>
    <x v="228"/>
    <x v="1"/>
    <m/>
    <x v="2"/>
    <d v="2023-07-10T00:00:00"/>
    <x v="0"/>
    <n v="1"/>
    <s v="CJV"/>
    <s v="Principal"/>
    <n v="8.4033613445378148E-3"/>
    <n v="27"/>
    <x v="3"/>
    <s v="Ok"/>
    <x v="0"/>
    <s v="OK"/>
    <x v="0"/>
    <x v="0"/>
    <x v="1"/>
    <s v="No Aplica"/>
  </r>
  <r>
    <n v="20538084761"/>
    <x v="1"/>
    <x v="1"/>
    <x v="1569"/>
    <x v="1574"/>
    <x v="1485"/>
    <n v="1"/>
    <x v="296"/>
    <s v="E-26/27"/>
    <s v="CALLE LIMA 446"/>
    <x v="229"/>
    <x v="0"/>
    <m/>
    <x v="2"/>
    <d v="2023-07-10T00:00:00"/>
    <x v="0"/>
    <n v="1"/>
    <s v="CJV"/>
    <s v="Principal"/>
    <n v="8.4033613445378148E-3"/>
    <n v="27"/>
    <x v="3"/>
    <s v="Ok"/>
    <x v="0"/>
    <s v="OK"/>
    <x v="0"/>
    <x v="0"/>
    <x v="1"/>
    <s v="No Aplica"/>
  </r>
  <r>
    <n v="20538084761"/>
    <x v="1"/>
    <x v="1"/>
    <x v="1570"/>
    <x v="1575"/>
    <x v="1486"/>
    <n v="2"/>
    <x v="1"/>
    <s v="E-26/27"/>
    <s v="ASENT. H.PACHACUTEC MZ. Q2 LT. 07"/>
    <x v="29"/>
    <x v="0"/>
    <m/>
    <x v="2"/>
    <d v="2023-07-13T00:00:00"/>
    <x v="0"/>
    <n v="4"/>
    <s v="CJV"/>
    <s v="Principal"/>
    <n v="8.4033613445378148E-3"/>
    <n v="26"/>
    <x v="3"/>
    <s v="Ok"/>
    <x v="2"/>
    <s v="OK"/>
    <x v="0"/>
    <x v="0"/>
    <x v="1"/>
    <s v="No Aplica"/>
  </r>
  <r>
    <n v="20538084761"/>
    <x v="1"/>
    <x v="1"/>
    <x v="1571"/>
    <x v="1576"/>
    <x v="1487"/>
    <n v="1"/>
    <x v="291"/>
    <s v="E-26/27"/>
    <s v="AV. COSTANERA 1200 BLOCK B DPTO. 504 URB. MIRAMAR "/>
    <x v="44"/>
    <x v="0"/>
    <m/>
    <x v="2"/>
    <d v="2023-07-13T00:00:00"/>
    <x v="0"/>
    <n v="1"/>
    <s v="CJV"/>
    <s v="Principal"/>
    <n v="8.4033613445378148E-3"/>
    <n v="40"/>
    <x v="4"/>
    <s v="Ok"/>
    <x v="0"/>
    <s v="OK"/>
    <x v="0"/>
    <x v="0"/>
    <x v="1"/>
    <s v="No Aplica"/>
  </r>
  <r>
    <n v="20538084761"/>
    <x v="1"/>
    <x v="1"/>
    <x v="1572"/>
    <x v="1577"/>
    <x v="1488"/>
    <n v="2"/>
    <x v="71"/>
    <s v="ESTACION 03"/>
    <s v="CUZCO 847 INT. A"/>
    <x v="31"/>
    <x v="0"/>
    <m/>
    <x v="2"/>
    <d v="2023-07-15T00:00:00"/>
    <x v="0"/>
    <n v="4"/>
    <s v="CJV"/>
    <s v="Principal"/>
    <n v="8.4033613445378148E-3"/>
    <n v="38"/>
    <x v="4"/>
    <s v="Ok"/>
    <x v="2"/>
    <s v="OK"/>
    <x v="0"/>
    <x v="0"/>
    <x v="1"/>
    <s v="No Aplica"/>
  </r>
  <r>
    <n v="20538084761"/>
    <x v="1"/>
    <x v="1"/>
    <x v="1573"/>
    <x v="1578"/>
    <x v="1489"/>
    <n v="2"/>
    <x v="297"/>
    <s v="E-26/27"/>
    <s v="AV. BOLIVAR SECTOR 6 GRUPO 7 MZ. M LT. 23"/>
    <x v="34"/>
    <x v="0"/>
    <m/>
    <x v="2"/>
    <d v="2023-07-17T00:00:00"/>
    <x v="0"/>
    <n v="4"/>
    <s v="CJV"/>
    <s v="Principal"/>
    <n v="8.4033613445378148E-3"/>
    <n v="50"/>
    <x v="5"/>
    <s v="Ok"/>
    <x v="0"/>
    <s v="OK"/>
    <x v="0"/>
    <x v="0"/>
    <x v="1"/>
    <s v="No Aplica"/>
  </r>
  <r>
    <n v="20538084761"/>
    <x v="1"/>
    <x v="1"/>
    <x v="1574"/>
    <x v="1579"/>
    <x v="1490"/>
    <n v="2"/>
    <x v="72"/>
    <s v="E-26/27"/>
    <s v="MZ. D LT 19 A.H.M.L ESTRELLA SIMON BOLIVAR - LA ENSENADA "/>
    <x v="75"/>
    <x v="0"/>
    <m/>
    <x v="2"/>
    <d v="2023-07-17T00:00:00"/>
    <x v="0"/>
    <n v="4"/>
    <s v="CJV"/>
    <s v="Principal"/>
    <n v="8.4033613445378148E-3"/>
    <n v="41"/>
    <x v="0"/>
    <s v="Ok"/>
    <x v="0"/>
    <s v="OK"/>
    <x v="0"/>
    <x v="0"/>
    <x v="1"/>
    <s v="No Aplica"/>
  </r>
  <r>
    <n v="20538084761"/>
    <x v="1"/>
    <x v="1"/>
    <x v="1575"/>
    <x v="1580"/>
    <x v="1491"/>
    <n v="2"/>
    <x v="71"/>
    <s v="E-26/27"/>
    <s v="ASENT. H JAVIER HERAUD MZ P LT. 11"/>
    <x v="2"/>
    <x v="0"/>
    <m/>
    <x v="2"/>
    <d v="2023-07-17T00:00:00"/>
    <x v="0"/>
    <n v="4"/>
    <s v="CJV"/>
    <s v="Principal"/>
    <n v="8.4033613445378148E-3"/>
    <n v="33"/>
    <x v="4"/>
    <s v="Ok"/>
    <x v="1"/>
    <s v="OK"/>
    <x v="0"/>
    <x v="0"/>
    <x v="1"/>
    <s v="No Aplica"/>
  </r>
  <r>
    <n v="20538084761"/>
    <x v="1"/>
    <x v="1"/>
    <x v="1576"/>
    <x v="1581"/>
    <x v="1491"/>
    <n v="2"/>
    <x v="71"/>
    <s v="E-26/27"/>
    <s v="ASENT. H. HORACION ZEBALLOS GP J MZ D LT 8 ATE "/>
    <x v="26"/>
    <x v="0"/>
    <m/>
    <x v="2"/>
    <d v="2023-07-19T00:00:00"/>
    <x v="0"/>
    <n v="4"/>
    <s v="CJV"/>
    <s v="Principal"/>
    <n v="8.4033613445378148E-3"/>
    <n v="33"/>
    <x v="4"/>
    <s v="Ok"/>
    <x v="1"/>
    <s v="OK"/>
    <x v="0"/>
    <x v="0"/>
    <x v="1"/>
    <s v="No Aplica"/>
  </r>
  <r>
    <n v="20538084761"/>
    <x v="1"/>
    <x v="1"/>
    <x v="1577"/>
    <x v="1582"/>
    <x v="1492"/>
    <n v="2"/>
    <x v="71"/>
    <s v="E-26/27"/>
    <s v="HUMDURAS 5648 PISO 1 ALTO PALERMO"/>
    <x v="230"/>
    <x v="0"/>
    <m/>
    <x v="2"/>
    <d v="2023-07-19T00:00:00"/>
    <x v="0"/>
    <n v="4"/>
    <s v="CJV"/>
    <s v="Principal"/>
    <n v="8.4033613445378148E-3"/>
    <n v="42"/>
    <x v="0"/>
    <s v="Ok"/>
    <x v="0"/>
    <s v="OK"/>
    <x v="0"/>
    <x v="0"/>
    <x v="1"/>
    <s v="No Aplica"/>
  </r>
  <r>
    <n v="20538084761"/>
    <x v="1"/>
    <x v="1"/>
    <x v="1578"/>
    <x v="1583"/>
    <x v="1493"/>
    <n v="2"/>
    <x v="71"/>
    <s v="E-26/27"/>
    <s v="CALLE. LOS LLANOS MZ. C LT 8 ASOC. LOS VIQUES"/>
    <x v="26"/>
    <x v="0"/>
    <m/>
    <x v="2"/>
    <d v="2023-07-19T00:00:00"/>
    <x v="0"/>
    <n v="4"/>
    <s v="CJV"/>
    <s v="Principal"/>
    <n v="8.4033613445378148E-3"/>
    <n v="48"/>
    <x v="0"/>
    <s v="Ok"/>
    <x v="1"/>
    <s v="OK"/>
    <x v="0"/>
    <x v="0"/>
    <x v="1"/>
    <s v="No Aplica"/>
  </r>
  <r>
    <n v="20538084761"/>
    <x v="1"/>
    <x v="1"/>
    <x v="1579"/>
    <x v="1584"/>
    <x v="1494"/>
    <n v="2"/>
    <x v="286"/>
    <s v="E-26/27"/>
    <s v="ASENT. H LOMAS DE SAN FELIPE MZ. C LT 1"/>
    <x v="68"/>
    <x v="0"/>
    <m/>
    <x v="2"/>
    <d v="2023-07-17T00:00:00"/>
    <x v="0"/>
    <n v="4"/>
    <s v="CJV"/>
    <s v="Principal"/>
    <n v="8.4033613445378148E-3"/>
    <n v="27"/>
    <x v="3"/>
    <s v="Ok"/>
    <x v="0"/>
    <s v="OK"/>
    <x v="0"/>
    <x v="0"/>
    <x v="1"/>
    <s v="No Aplica"/>
  </r>
  <r>
    <n v="20538084761"/>
    <x v="1"/>
    <x v="1"/>
    <x v="1580"/>
    <x v="1585"/>
    <x v="1495"/>
    <n v="2"/>
    <x v="72"/>
    <s v="E-26/27"/>
    <s v="AV. 9 DE OCTUBRE MZ R LT 04 ASENT. H DIGNIDAD NACIONAL "/>
    <x v="231"/>
    <x v="0"/>
    <m/>
    <x v="2"/>
    <d v="2023-07-17T00:00:00"/>
    <x v="0"/>
    <n v="4"/>
    <s v="CJV"/>
    <s v="Principal"/>
    <n v="8.4033613445378148E-3"/>
    <n v="26"/>
    <x v="3"/>
    <s v="Ok"/>
    <x v="0"/>
    <s v="OK"/>
    <x v="0"/>
    <x v="0"/>
    <x v="1"/>
    <s v="No Aplica"/>
  </r>
  <r>
    <n v="20538084761"/>
    <x v="1"/>
    <x v="1"/>
    <x v="1581"/>
    <x v="1586"/>
    <x v="1496"/>
    <n v="2"/>
    <x v="59"/>
    <s v="ESTACION 03"/>
    <s v="PSJE. MRCAL CASTILLA 115 A.H CERRO EL INDEPENDIENTE "/>
    <x v="36"/>
    <x v="0"/>
    <m/>
    <x v="2"/>
    <d v="2023-07-19T00:00:00"/>
    <x v="0"/>
    <n v="4"/>
    <s v="CJV"/>
    <s v="Principal"/>
    <n v="8.4033613445378148E-3"/>
    <n v="51"/>
    <x v="5"/>
    <s v="Ok"/>
    <x v="3"/>
    <s v="OK"/>
    <x v="0"/>
    <x v="0"/>
    <x v="1"/>
    <s v="No Aplica"/>
  </r>
  <r>
    <n v="20538084761"/>
    <x v="1"/>
    <x v="1"/>
    <x v="1582"/>
    <x v="1587"/>
    <x v="1497"/>
    <n v="2"/>
    <x v="298"/>
    <s v="ESTACION 03"/>
    <s v=" LA MERCED MZ. K LT. 07"/>
    <x v="39"/>
    <x v="0"/>
    <m/>
    <x v="2"/>
    <d v="2023-07-20T00:00:00"/>
    <x v="0"/>
    <n v="4"/>
    <s v="CJV"/>
    <s v="Principal"/>
    <n v="8.4033613445378148E-3"/>
    <n v="23"/>
    <x v="1"/>
    <s v="Ok"/>
    <x v="0"/>
    <s v="OK"/>
    <x v="0"/>
    <x v="0"/>
    <x v="1"/>
    <s v="No Aplica"/>
  </r>
  <r>
    <n v="20538084761"/>
    <x v="1"/>
    <x v="1"/>
    <x v="1583"/>
    <x v="1588"/>
    <x v="1498"/>
    <n v="2"/>
    <x v="59"/>
    <s v="E-26/27"/>
    <s v="MZ.P2 LT.5 A.H. CMTE 36A AMPL. NUEVA ESPERANZA"/>
    <x v="85"/>
    <x v="0"/>
    <m/>
    <x v="2"/>
    <d v="2023-07-21T00:00:00"/>
    <x v="0"/>
    <n v="4"/>
    <s v="CJV"/>
    <s v="Principal"/>
    <n v="8.4033613445378148E-3"/>
    <n v="38"/>
    <x v="4"/>
    <s v="Ok"/>
    <x v="0"/>
    <s v="OK"/>
    <x v="0"/>
    <x v="0"/>
    <x v="1"/>
    <s v="No Aplica"/>
  </r>
  <r>
    <n v="20538084761"/>
    <x v="1"/>
    <x v="1"/>
    <x v="1584"/>
    <x v="1589"/>
    <x v="1499"/>
    <n v="2"/>
    <x v="59"/>
    <s v="ESTACION 03"/>
    <s v="JR. LOS ASBESTOS 456 COOP. LA HUAYRONA MZ. J LT. 8"/>
    <x v="48"/>
    <x v="0"/>
    <m/>
    <x v="2"/>
    <d v="2023-07-21T00:00:00"/>
    <x v="0"/>
    <n v="4"/>
    <s v="CJV"/>
    <s v="Principal"/>
    <n v="8.4033613445378148E-3"/>
    <n v="47"/>
    <x v="0"/>
    <s v="Ok"/>
    <x v="0"/>
    <s v="OK"/>
    <x v="0"/>
    <x v="0"/>
    <x v="1"/>
    <s v="No Aplica"/>
  </r>
  <r>
    <n v="20538084761"/>
    <x v="1"/>
    <x v="1"/>
    <x v="1585"/>
    <x v="1590"/>
    <x v="1329"/>
    <n v="2"/>
    <x v="59"/>
    <s v="ESTACION 03"/>
    <s v="GRIPO UCV 100 LT.54 ZONA F HUAYCAN"/>
    <x v="2"/>
    <x v="0"/>
    <m/>
    <x v="2"/>
    <d v="2023-05-21T00:00:00"/>
    <x v="0"/>
    <n v="4"/>
    <s v="CJV"/>
    <s v="Principal"/>
    <n v="8.4033613445378148E-3"/>
    <n v="38"/>
    <x v="4"/>
    <s v="Ok"/>
    <x v="1"/>
    <s v="OK"/>
    <x v="0"/>
    <x v="0"/>
    <x v="1"/>
    <s v="No Aplica"/>
  </r>
  <r>
    <n v="20538084761"/>
    <x v="1"/>
    <x v="1"/>
    <x v="1586"/>
    <x v="1591"/>
    <x v="1500"/>
    <n v="2"/>
    <x v="59"/>
    <s v="ESTACION 03"/>
    <s v="PSJ. MARIANO MELGAR MZ. C LT. 18"/>
    <x v="37"/>
    <x v="0"/>
    <m/>
    <x v="2"/>
    <d v="2023-07-20T00:00:00"/>
    <x v="0"/>
    <n v="4"/>
    <s v="CJV"/>
    <s v="Principal"/>
    <n v="8.4033613445378148E-3"/>
    <n v="50"/>
    <x v="5"/>
    <s v="Ok"/>
    <x v="0"/>
    <s v="OK"/>
    <x v="0"/>
    <x v="0"/>
    <x v="1"/>
    <s v="No Aplica"/>
  </r>
  <r>
    <n v="20538084761"/>
    <x v="1"/>
    <x v="1"/>
    <x v="1587"/>
    <x v="1592"/>
    <x v="1501"/>
    <n v="2"/>
    <x v="59"/>
    <s v="ESTACION 03"/>
    <s v=" ASOC. RESIDENCIAL SANTA ANITA MZ. B9 LT. 10"/>
    <x v="232"/>
    <x v="0"/>
    <m/>
    <x v="2"/>
    <d v="2023-07-20T00:00:00"/>
    <x v="0"/>
    <n v="4"/>
    <s v="CJV"/>
    <s v="Principal"/>
    <n v="8.4033613445378148E-3"/>
    <n v="39"/>
    <x v="4"/>
    <s v="Ok"/>
    <x v="6"/>
    <s v="OK"/>
    <x v="0"/>
    <x v="0"/>
    <x v="1"/>
    <s v="No Aplica"/>
  </r>
  <r>
    <n v="20538084761"/>
    <x v="1"/>
    <x v="1"/>
    <x v="1588"/>
    <x v="1593"/>
    <x v="1502"/>
    <n v="2"/>
    <x v="299"/>
    <s v="ESTACION 03"/>
    <s v="NUEVA AMPLIACION PACIFICO I MZ. D LT. 2"/>
    <x v="24"/>
    <x v="0"/>
    <m/>
    <x v="2"/>
    <d v="2023-07-24T00:00:00"/>
    <x v="0"/>
    <n v="4"/>
    <s v="CJV"/>
    <s v="Principal"/>
    <n v="8.4033613445378148E-3"/>
    <n v="46"/>
    <x v="0"/>
    <s v="Ok"/>
    <x v="0"/>
    <s v="OK"/>
    <x v="0"/>
    <x v="0"/>
    <x v="1"/>
    <s v="No Aplica"/>
  </r>
  <r>
    <n v="20538084761"/>
    <x v="1"/>
    <x v="1"/>
    <x v="1589"/>
    <x v="1594"/>
    <x v="1503"/>
    <n v="2"/>
    <x v="300"/>
    <s v="ESTACION 03"/>
    <s v="CALLE LAS ORQUIDEAS 121"/>
    <x v="85"/>
    <x v="0"/>
    <m/>
    <x v="2"/>
    <d v="2023-07-24T00:00:00"/>
    <x v="0"/>
    <n v="4"/>
    <s v="CJV"/>
    <s v="Principal"/>
    <n v="8.4033613445378148E-3"/>
    <n v="68"/>
    <x v="2"/>
    <s v="Ok"/>
    <x v="0"/>
    <s v="OK"/>
    <x v="0"/>
    <x v="0"/>
    <x v="1"/>
    <s v="No Aplica"/>
  </r>
  <r>
    <n v="20538084761"/>
    <x v="1"/>
    <x v="1"/>
    <x v="1590"/>
    <x v="1595"/>
    <x v="858"/>
    <n v="2"/>
    <x v="59"/>
    <s v="ESTACION 03"/>
    <s v=": LOS ROSALES S/N"/>
    <x v="94"/>
    <x v="0"/>
    <m/>
    <x v="2"/>
    <d v="2023-07-24T00:00:00"/>
    <x v="0"/>
    <n v="4"/>
    <s v="CJV"/>
    <s v="Principal"/>
    <n v="8.4033613445378148E-3"/>
    <n v="31"/>
    <x v="3"/>
    <s v="Ok"/>
    <x v="0"/>
    <s v="OK"/>
    <x v="0"/>
    <x v="0"/>
    <x v="1"/>
    <s v="No Aplica"/>
  </r>
  <r>
    <n v="20538084761"/>
    <x v="1"/>
    <x v="1"/>
    <x v="1591"/>
    <x v="1596"/>
    <x v="1434"/>
    <n v="2"/>
    <x v="59"/>
    <s v="E-26/27"/>
    <s v=" ADEDUL VIRGEN DE FATIMA MZ. E LT. 14"/>
    <x v="75"/>
    <x v="0"/>
    <m/>
    <x v="2"/>
    <d v="2023-07-24T00:00:00"/>
    <x v="0"/>
    <n v="4"/>
    <s v="CJV"/>
    <s v="Principal"/>
    <n v="8.4033613445378148E-3"/>
    <n v="39"/>
    <x v="4"/>
    <s v="Ok"/>
    <x v="0"/>
    <s v="OK"/>
    <x v="0"/>
    <x v="0"/>
    <x v="1"/>
    <s v="No Aplica"/>
  </r>
  <r>
    <n v="20538084761"/>
    <x v="1"/>
    <x v="1"/>
    <x v="1592"/>
    <x v="1597"/>
    <x v="1504"/>
    <n v="1"/>
    <x v="290"/>
    <s v="TMB2 PV01"/>
    <s v=" CAL EUGENIO DE LA TORRE 261"/>
    <x v="233"/>
    <x v="0"/>
    <m/>
    <x v="2"/>
    <d v="2023-07-24T00:00:00"/>
    <x v="0"/>
    <n v="1"/>
    <s v="CJV"/>
    <s v="Principal"/>
    <n v="8.4033613445378148E-3"/>
    <n v="54"/>
    <x v="5"/>
    <s v="Ok"/>
    <x v="0"/>
    <s v="OK"/>
    <x v="0"/>
    <x v="0"/>
    <x v="1"/>
    <s v="No Aplica"/>
  </r>
  <r>
    <n v="20538084761"/>
    <x v="1"/>
    <x v="1"/>
    <x v="1593"/>
    <x v="1598"/>
    <x v="1505"/>
    <n v="1"/>
    <x v="290"/>
    <s v="ESTACION 03"/>
    <s v="JR. TUPAC AMARU 1017"/>
    <x v="234"/>
    <x v="0"/>
    <m/>
    <x v="2"/>
    <d v="2023-07-26T00:00:00"/>
    <x v="0"/>
    <n v="1"/>
    <s v="CJV"/>
    <s v="Principal"/>
    <n v="8.4033613445378148E-3"/>
    <n v="46"/>
    <x v="0"/>
    <s v="Ok"/>
    <x v="0"/>
    <s v="OK"/>
    <x v="0"/>
    <x v="0"/>
    <x v="1"/>
    <s v="No Aplica"/>
  </r>
  <r>
    <n v="20538084761"/>
    <x v="1"/>
    <x v="1"/>
    <x v="1594"/>
    <x v="1599"/>
    <x v="1506"/>
    <n v="2"/>
    <x v="22"/>
    <s v="ESTACION 03"/>
    <s v="PISO 2 VILLA SAN LUIS DE ATE.CALLE SN MZ. C LT. 21"/>
    <x v="2"/>
    <x v="0"/>
    <m/>
    <x v="2"/>
    <d v="2023-07-26T00:00:00"/>
    <x v="0"/>
    <n v="4"/>
    <s v="CJV"/>
    <s v="Principal"/>
    <n v="8.4033613445378148E-3"/>
    <n v="62"/>
    <x v="2"/>
    <s v="Ok"/>
    <x v="1"/>
    <s v="OK"/>
    <x v="0"/>
    <x v="0"/>
    <x v="1"/>
    <s v="No Aplica"/>
  </r>
  <r>
    <n v="20538084761"/>
    <x v="1"/>
    <x v="1"/>
    <x v="1595"/>
    <x v="1600"/>
    <x v="1507"/>
    <n v="2"/>
    <x v="71"/>
    <s v="ESTACION 03"/>
    <s v="LAZARETO 1158 DPTO. 24"/>
    <x v="31"/>
    <x v="0"/>
    <m/>
    <x v="2"/>
    <d v="2023-07-13T00:00:00"/>
    <x v="0"/>
    <n v="4"/>
    <s v="CJV"/>
    <s v="Principal"/>
    <n v="8.4033613445378148E-3"/>
    <n v="33"/>
    <x v="4"/>
    <s v="Ok"/>
    <x v="2"/>
    <s v="OK"/>
    <x v="0"/>
    <x v="0"/>
    <x v="1"/>
    <s v="No Aplica"/>
  </r>
  <r>
    <n v="20538084761"/>
    <x v="1"/>
    <x v="1"/>
    <x v="1596"/>
    <x v="1601"/>
    <x v="1508"/>
    <n v="2"/>
    <x v="301"/>
    <s v="E-26/27"/>
    <s v=" JORGE BASABRE"/>
    <x v="37"/>
    <x v="0"/>
    <m/>
    <x v="2"/>
    <d v="2023-07-27T00:00:00"/>
    <x v="0"/>
    <n v="4"/>
    <s v="CJV"/>
    <s v="Principal"/>
    <n v="8.4033613445378148E-3"/>
    <n v="22"/>
    <x v="1"/>
    <s v="Ok"/>
    <x v="0"/>
    <s v="OK"/>
    <x v="0"/>
    <x v="0"/>
    <x v="1"/>
    <s v="No Aplica"/>
  </r>
  <r>
    <n v="20538084761"/>
    <x v="1"/>
    <x v="1"/>
    <x v="1597"/>
    <x v="1602"/>
    <x v="1509"/>
    <n v="1"/>
    <x v="302"/>
    <s v="ESTACION 01"/>
    <s v=" PSJ. LOS DURAZNOS SEMI RUSTICA CANTO GRANDE MZ. D"/>
    <x v="48"/>
    <x v="1"/>
    <m/>
    <x v="2"/>
    <d v="2023-08-07T00:00:00"/>
    <x v="0"/>
    <n v="1"/>
    <s v="CJV"/>
    <s v="Principal"/>
    <n v="8.4033613445378148E-3"/>
    <n v="32"/>
    <x v="4"/>
    <s v="Ok"/>
    <x v="0"/>
    <s v="OK"/>
    <x v="0"/>
    <x v="0"/>
    <x v="1"/>
    <s v="8-2023"/>
  </r>
  <r>
    <n v="20538084761"/>
    <x v="1"/>
    <x v="1"/>
    <x v="1598"/>
    <x v="1603"/>
    <x v="1510"/>
    <n v="1"/>
    <x v="202"/>
    <s v="ESTACION 03"/>
    <s v="A-6 URB. LA PRADERA"/>
    <x v="77"/>
    <x v="1"/>
    <m/>
    <x v="2"/>
    <d v="2023-08-09T00:00:00"/>
    <x v="0"/>
    <n v="1"/>
    <s v="CJV"/>
    <s v="Principal"/>
    <n v="8.4033613445378148E-3"/>
    <n v="31"/>
    <x v="3"/>
    <s v="Ok"/>
    <x v="0"/>
    <s v="OK"/>
    <x v="0"/>
    <x v="0"/>
    <x v="1"/>
    <s v="8-2023"/>
  </r>
  <r>
    <n v="20538084761"/>
    <x v="1"/>
    <x v="1"/>
    <x v="1599"/>
    <x v="1604"/>
    <x v="1511"/>
    <n v="2"/>
    <x v="59"/>
    <s v="ESTACION 01"/>
    <s v="AV. LAS FLORES DE PRIMAVERA LAS FLORES"/>
    <x v="48"/>
    <x v="0"/>
    <m/>
    <x v="2"/>
    <d v="2023-08-07T00:00:00"/>
    <x v="0"/>
    <n v="4"/>
    <s v="CJV"/>
    <s v="Principal"/>
    <n v="8.4033613445378148E-3"/>
    <n v="36"/>
    <x v="4"/>
    <s v="Ok"/>
    <x v="0"/>
    <s v="OK"/>
    <x v="0"/>
    <x v="0"/>
    <x v="1"/>
    <s v="8-2023"/>
  </r>
  <r>
    <n v="20538084761"/>
    <x v="1"/>
    <x v="1"/>
    <x v="1600"/>
    <x v="1605"/>
    <x v="1512"/>
    <n v="1"/>
    <x v="291"/>
    <s v="ESTACION 03"/>
    <s v="LAS VIÑAS DE MEDIA LUNA MZ. K LT. 1C"/>
    <x v="113"/>
    <x v="0"/>
    <m/>
    <x v="2"/>
    <d v="2023-08-16T00:00:00"/>
    <x v="0"/>
    <n v="1"/>
    <s v="CJV"/>
    <s v="Principal"/>
    <n v="8.4033613445378148E-3"/>
    <n v="23"/>
    <x v="1"/>
    <s v="Ok"/>
    <x v="0"/>
    <s v="OK"/>
    <x v="0"/>
    <x v="0"/>
    <x v="1"/>
    <s v="8-2023"/>
  </r>
  <r>
    <n v="20538084761"/>
    <x v="1"/>
    <x v="1"/>
    <x v="1601"/>
    <x v="1606"/>
    <x v="1513"/>
    <n v="2"/>
    <x v="72"/>
    <s v="ESTACION 01"/>
    <s v="TONSO "/>
    <x v="235"/>
    <x v="0"/>
    <m/>
    <x v="2"/>
    <d v="2023-08-17T00:00:00"/>
    <x v="0"/>
    <n v="4"/>
    <s v="CJV"/>
    <s v="Principal"/>
    <n v="8.4033613445378148E-3"/>
    <n v="20"/>
    <x v="1"/>
    <s v="Ok"/>
    <x v="0"/>
    <s v="OK"/>
    <x v="0"/>
    <x v="0"/>
    <x v="1"/>
    <s v="8-2023"/>
  </r>
  <r>
    <n v="20538084761"/>
    <x v="1"/>
    <x v="1"/>
    <x v="1602"/>
    <x v="1607"/>
    <x v="1514"/>
    <n v="2"/>
    <x v="288"/>
    <s v="E-26/27"/>
    <s v="CALLE SUIZA 135 LOS PERALES"/>
    <x v="232"/>
    <x v="0"/>
    <m/>
    <x v="2"/>
    <d v="2023-08-17T00:00:00"/>
    <x v="0"/>
    <n v="4"/>
    <s v="CJV"/>
    <s v="Principal"/>
    <n v="8.4033613445378148E-3"/>
    <n v="49"/>
    <x v="0"/>
    <s v="Ok"/>
    <x v="6"/>
    <s v="OK"/>
    <x v="0"/>
    <x v="0"/>
    <x v="1"/>
    <s v="8-2023"/>
  </r>
  <r>
    <n v="20538084761"/>
    <x v="1"/>
    <x v="1"/>
    <x v="1603"/>
    <x v="1608"/>
    <x v="1515"/>
    <n v="2"/>
    <x v="72"/>
    <s v="E-26/27"/>
    <s v=" JR.POKRAS S/N"/>
    <x v="236"/>
    <x v="0"/>
    <m/>
    <x v="2"/>
    <d v="2023-08-11T00:00:00"/>
    <x v="0"/>
    <n v="4"/>
    <s v="CJV"/>
    <s v="Principal"/>
    <n v="8.4033613445378148E-3"/>
    <n v="42"/>
    <x v="0"/>
    <s v="Ok"/>
    <x v="0"/>
    <s v="OK"/>
    <x v="0"/>
    <x v="0"/>
    <x v="1"/>
    <s v="8-2023"/>
  </r>
  <r>
    <n v="20538084761"/>
    <x v="1"/>
    <x v="1"/>
    <x v="1604"/>
    <x v="1609"/>
    <x v="1516"/>
    <n v="2"/>
    <x v="288"/>
    <s v="E-26/27"/>
    <s v="CALLE E ASENT. H. MICAELA BASTIDAS SECTOR. II MZ. J LT.24"/>
    <x v="26"/>
    <x v="0"/>
    <m/>
    <x v="2"/>
    <d v="2023-08-09T00:00:00"/>
    <x v="0"/>
    <n v="4"/>
    <s v="CJV"/>
    <s v="Principal"/>
    <n v="8.4033613445378148E-3"/>
    <n v="41"/>
    <x v="0"/>
    <s v="Ok"/>
    <x v="1"/>
    <s v="OK"/>
    <x v="0"/>
    <x v="0"/>
    <x v="1"/>
    <s v="8-2023"/>
  </r>
  <r>
    <n v="20538084761"/>
    <x v="1"/>
    <x v="1"/>
    <x v="1605"/>
    <x v="1610"/>
    <x v="727"/>
    <n v="2"/>
    <x v="22"/>
    <s v="E-26/27"/>
    <s v="PLZA. SECHIN SECT. B3 EDIF. D 503 J.C.TELLO"/>
    <x v="44"/>
    <x v="0"/>
    <m/>
    <x v="2"/>
    <d v="2023-08-08T00:00:00"/>
    <x v="0"/>
    <n v="4"/>
    <s v="CJV"/>
    <s v="Principal"/>
    <n v="8.4033613445378148E-3"/>
    <n v="27"/>
    <x v="3"/>
    <s v="Ok"/>
    <x v="0"/>
    <s v="OK"/>
    <x v="0"/>
    <x v="0"/>
    <x v="1"/>
    <s v="8-2023"/>
  </r>
  <r>
    <n v="20538084761"/>
    <x v="1"/>
    <x v="1"/>
    <x v="1606"/>
    <x v="1611"/>
    <x v="1517"/>
    <n v="2"/>
    <x v="72"/>
    <s v="E-26/27"/>
    <s v="17 DE OCTUBRE MZ. B LT. 09"/>
    <x v="75"/>
    <x v="0"/>
    <m/>
    <x v="2"/>
    <d v="2023-08-11T00:00:00"/>
    <x v="0"/>
    <n v="4"/>
    <s v="CJV"/>
    <s v="Principal"/>
    <n v="8.4033613445378148E-3"/>
    <n v="29"/>
    <x v="3"/>
    <s v="Ok"/>
    <x v="0"/>
    <s v="OK"/>
    <x v="0"/>
    <x v="0"/>
    <x v="1"/>
    <s v="8-2023"/>
  </r>
  <r>
    <n v="20538084761"/>
    <x v="1"/>
    <x v="1"/>
    <x v="1607"/>
    <x v="1612"/>
    <x v="107"/>
    <n v="2"/>
    <x v="73"/>
    <s v="E-26/27"/>
    <s v="JR. PACASMAYO INT. 41 ENRIQUE MEIGGS"/>
    <x v="237"/>
    <x v="0"/>
    <m/>
    <x v="2"/>
    <d v="2023-08-11T00:00:00"/>
    <x v="0"/>
    <n v="4"/>
    <s v="CJV"/>
    <s v="Principal"/>
    <n v="8.4033613445378148E-3"/>
    <n v="35"/>
    <x v="4"/>
    <s v="Ok"/>
    <x v="0"/>
    <s v="OK"/>
    <x v="0"/>
    <x v="0"/>
    <x v="1"/>
    <s v="8-2023"/>
  </r>
  <r>
    <n v="20538084761"/>
    <x v="1"/>
    <x v="1"/>
    <x v="1608"/>
    <x v="1613"/>
    <x v="1518"/>
    <n v="2"/>
    <x v="73"/>
    <s v="E-26/27"/>
    <s v=" JR. SAN GABINO MZ.A LT.6 SAN GABINO"/>
    <x v="238"/>
    <x v="0"/>
    <m/>
    <x v="2"/>
    <d v="2023-08-11T00:00:00"/>
    <x v="0"/>
    <n v="4"/>
    <s v="CJV"/>
    <s v="Principal"/>
    <n v="8.4033613445378148E-3"/>
    <n v="49"/>
    <x v="0"/>
    <s v="Ok"/>
    <x v="0"/>
    <s v="OK"/>
    <x v="0"/>
    <x v="0"/>
    <x v="1"/>
    <s v="8-2023"/>
  </r>
  <r>
    <n v="20538084761"/>
    <x v="1"/>
    <x v="1"/>
    <x v="1609"/>
    <x v="1614"/>
    <x v="477"/>
    <n v="2"/>
    <x v="71"/>
    <s v="TBM2 - PV01 BIS "/>
    <s v="PSJ. LAS DELICIAS MZ P LT 31 CIUDADELA CHALACA"/>
    <x v="74"/>
    <x v="0"/>
    <m/>
    <x v="2"/>
    <d v="2023-08-07T00:00:00"/>
    <x v="0"/>
    <n v="4"/>
    <s v="CJV"/>
    <s v="Principal"/>
    <n v="8.4033613445378148E-3"/>
    <n v="48"/>
    <x v="0"/>
    <s v="Ok"/>
    <x v="2"/>
    <s v="OK"/>
    <x v="0"/>
    <x v="0"/>
    <x v="1"/>
    <s v="8-2023"/>
  </r>
  <r>
    <n v="20566343631"/>
    <x v="74"/>
    <x v="43"/>
    <x v="1610"/>
    <x v="1615"/>
    <x v="1394"/>
    <n v="1"/>
    <x v="8"/>
    <s v="Trazo y Replanteo para Instalaciones Electricas Túnel - Etapa 01B"/>
    <s v="Asoc. El Rosal Mz B5 Lt13"/>
    <x v="2"/>
    <x v="0"/>
    <m/>
    <x v="2"/>
    <d v="2020-12-16T00:00:00"/>
    <x v="0"/>
    <n v="1"/>
    <s v="CJV"/>
    <s v="Principal"/>
    <n v="2.0833333333333332E-2"/>
    <n v="37"/>
    <x v="4"/>
    <s v="Ok"/>
    <x v="1"/>
    <s v="OK"/>
    <x v="0"/>
    <x v="0"/>
    <x v="1"/>
    <s v="No Aplica"/>
  </r>
  <r>
    <n v="20566343631"/>
    <x v="74"/>
    <x v="43"/>
    <x v="1611"/>
    <x v="1616"/>
    <x v="1519"/>
    <n v="1"/>
    <x v="8"/>
    <s v="Trazo y Replanteo para Instalaciones Electricas Túnel - Etapa 01B"/>
    <s v="Calle 24 de junio AAHH Monterrey Zona A Mz E Lt 2"/>
    <x v="2"/>
    <x v="0"/>
    <m/>
    <x v="2"/>
    <d v="2019-09-21T00:00:00"/>
    <x v="0"/>
    <n v="1"/>
    <s v="CJV"/>
    <s v="Principal"/>
    <n v="2.0833333333333332E-2"/>
    <n v="26"/>
    <x v="3"/>
    <s v="Ok"/>
    <x v="1"/>
    <s v="OK"/>
    <x v="0"/>
    <x v="0"/>
    <x v="1"/>
    <s v="No Aplica"/>
  </r>
  <r>
    <n v="20566343631"/>
    <x v="74"/>
    <x v="43"/>
    <x v="1612"/>
    <x v="1617"/>
    <x v="1520"/>
    <n v="1"/>
    <x v="303"/>
    <s v="Trazo y Replanteo para Instalaciones Electricas Túnel - Etapa 01B"/>
    <s v="Calle 9 de diciembre 127 Urb. Chacra Cerro"/>
    <x v="37"/>
    <x v="0"/>
    <m/>
    <x v="2"/>
    <d v="2016-06-12T00:00:00"/>
    <x v="0"/>
    <n v="1"/>
    <s v="CJV"/>
    <s v="Principal"/>
    <n v="2.0833333333333332E-2"/>
    <n v="38"/>
    <x v="4"/>
    <s v="Ok"/>
    <x v="0"/>
    <s v="OK"/>
    <x v="0"/>
    <x v="0"/>
    <x v="1"/>
    <s v="No Aplica"/>
  </r>
  <r>
    <n v="20566343631"/>
    <x v="74"/>
    <x v="43"/>
    <x v="1613"/>
    <x v="1618"/>
    <x v="863"/>
    <n v="1"/>
    <x v="304"/>
    <s v="Trazo y Replanteo para Instalaciones Electricas Túnel - Etapa 01B"/>
    <s v="Calle Berlin N° 947 Dpto. 303B"/>
    <x v="13"/>
    <x v="0"/>
    <m/>
    <x v="2"/>
    <d v="2019-07-06T00:00:00"/>
    <x v="0"/>
    <n v="1"/>
    <s v="CJV"/>
    <s v="Principal"/>
    <n v="2.0833333333333332E-2"/>
    <n v="38"/>
    <x v="4"/>
    <s v="Ok"/>
    <x v="0"/>
    <s v="OK"/>
    <x v="0"/>
    <x v="0"/>
    <x v="1"/>
    <s v="No Aplica"/>
  </r>
  <r>
    <n v="20566343631"/>
    <x v="74"/>
    <x v="43"/>
    <x v="1614"/>
    <x v="1619"/>
    <x v="1521"/>
    <n v="2"/>
    <x v="305"/>
    <s v="Trazo y Replanteo para Instalaciones Electricas Túnel - Etapa 01B"/>
    <s v="Agrp. Vecinal Nueva Mayoria Proyecto Mz. E Lote 1"/>
    <x v="3"/>
    <x v="0"/>
    <m/>
    <x v="2"/>
    <d v="2022-01-17T00:00:00"/>
    <x v="0"/>
    <n v="4"/>
    <s v="CJV"/>
    <s v="Principal"/>
    <n v="2.0833333333333332E-2"/>
    <n v="31"/>
    <x v="3"/>
    <s v="Ok"/>
    <x v="0"/>
    <s v="OK"/>
    <x v="0"/>
    <x v="0"/>
    <x v="1"/>
    <s v="No Aplica"/>
  </r>
  <r>
    <n v="20566343631"/>
    <x v="74"/>
    <x v="43"/>
    <x v="1615"/>
    <x v="1620"/>
    <x v="1522"/>
    <n v="2"/>
    <x v="306"/>
    <s v="Trazo y Replanteo para Instalaciones Electricas Túnel - Etapa 01B"/>
    <s v="Mz. G6 Lote 18 Sector V Urb. Bocanegra"/>
    <x v="31"/>
    <x v="0"/>
    <m/>
    <x v="2"/>
    <d v="2022-01-17T00:00:00"/>
    <x v="0"/>
    <n v="4"/>
    <s v="CJV"/>
    <s v="Principal"/>
    <n v="2.0833333333333332E-2"/>
    <n v="38"/>
    <x v="4"/>
    <s v="Ok"/>
    <x v="2"/>
    <s v="OK"/>
    <x v="0"/>
    <x v="0"/>
    <x v="1"/>
    <s v="No Aplica"/>
  </r>
  <r>
    <n v="20566343631"/>
    <x v="74"/>
    <x v="43"/>
    <x v="1616"/>
    <x v="1621"/>
    <x v="1523"/>
    <n v="1"/>
    <x v="146"/>
    <s v="Trazo y Replanteo para Instalaciones Electricas Túnel - Etapa 01B"/>
    <s v="Mz. P Lote 2 Urb. Las Laderas de Chillón"/>
    <x v="39"/>
    <x v="0"/>
    <m/>
    <x v="2"/>
    <d v="2022-02-22T00:00:00"/>
    <x v="0"/>
    <n v="1"/>
    <s v="CJV"/>
    <s v="Principal"/>
    <n v="2.0833333333333332E-2"/>
    <n v="29"/>
    <x v="3"/>
    <s v="Ok"/>
    <x v="0"/>
    <s v="OK"/>
    <x v="0"/>
    <x v="0"/>
    <x v="1"/>
    <s v="No Aplica"/>
  </r>
  <r>
    <n v="20566343631"/>
    <x v="74"/>
    <x v="43"/>
    <x v="1617"/>
    <x v="1622"/>
    <x v="1524"/>
    <n v="1"/>
    <x v="40"/>
    <s v="Trazo y Replanteo para Instalaciones Electricas Túnel - Etapa 01B"/>
    <s v="Pasaje Canadá N° 164 A"/>
    <x v="23"/>
    <x v="0"/>
    <m/>
    <x v="2"/>
    <d v="2022-02-21T00:00:00"/>
    <x v="0"/>
    <n v="1"/>
    <s v="CJV"/>
    <s v="Principal"/>
    <n v="2.0833333333333332E-2"/>
    <n v="29"/>
    <x v="3"/>
    <s v="Ok"/>
    <x v="3"/>
    <s v="OK"/>
    <x v="0"/>
    <x v="0"/>
    <x v="1"/>
    <s v="No Aplica"/>
  </r>
  <r>
    <n v="20566343631"/>
    <x v="74"/>
    <x v="43"/>
    <x v="1618"/>
    <x v="1623"/>
    <x v="1525"/>
    <n v="2"/>
    <x v="5"/>
    <s v="Trazo y Replanteo para Instalaciones Electricas Túnel - Etapa 01B"/>
    <s v="Mz. E Sub Lote 4D Urb. Villa Vitarte"/>
    <x v="2"/>
    <x v="0"/>
    <m/>
    <x v="2"/>
    <d v="2022-03-16T00:00:00"/>
    <x v="0"/>
    <n v="4"/>
    <s v="CJV"/>
    <s v="Principal"/>
    <n v="2.0833333333333332E-2"/>
    <n v="41"/>
    <x v="0"/>
    <s v="Ok"/>
    <x v="1"/>
    <s v="OK"/>
    <x v="0"/>
    <x v="0"/>
    <x v="1"/>
    <s v="No Aplica"/>
  </r>
  <r>
    <n v="20566343631"/>
    <x v="74"/>
    <x v="43"/>
    <x v="1619"/>
    <x v="1624"/>
    <x v="1526"/>
    <n v="1"/>
    <x v="230"/>
    <s v="Trazo y Replanteo para Instalaciones Electricas Túnel - Etapa 01B"/>
    <s v="Mz. B2 Lote 28 Urb. Pamplona Baja"/>
    <x v="21"/>
    <x v="0"/>
    <m/>
    <x v="2"/>
    <d v="2022-03-26T00:00:00"/>
    <x v="0"/>
    <n v="1"/>
    <s v="CJV"/>
    <s v="Principal"/>
    <n v="2.0833333333333332E-2"/>
    <n v="31"/>
    <x v="3"/>
    <s v="Ok"/>
    <x v="0"/>
    <s v="OK"/>
    <x v="0"/>
    <x v="0"/>
    <x v="1"/>
    <s v="No Aplica"/>
  </r>
  <r>
    <n v="20566343631"/>
    <x v="74"/>
    <x v="43"/>
    <x v="1620"/>
    <x v="1625"/>
    <x v="522"/>
    <n v="1"/>
    <x v="8"/>
    <s v="Trazo y Replanteo para Instalaciones Electricas Túnel - Etapa 01B"/>
    <s v="Calle Las Ñustas N° 960"/>
    <x v="70"/>
    <x v="0"/>
    <m/>
    <x v="2"/>
    <d v="2022-04-01T00:00:00"/>
    <x v="0"/>
    <n v="1"/>
    <s v="CJV"/>
    <s v="Principal"/>
    <n v="2.0833333333333332E-2"/>
    <n v="29"/>
    <x v="3"/>
    <s v="Ok"/>
    <x v="7"/>
    <s v="OK"/>
    <x v="0"/>
    <x v="0"/>
    <x v="1"/>
    <s v="No Aplica"/>
  </r>
  <r>
    <n v="20566343631"/>
    <x v="74"/>
    <x v="43"/>
    <x v="1621"/>
    <x v="1626"/>
    <x v="1527"/>
    <n v="1"/>
    <x v="8"/>
    <s v="Trazo y Replanteo para Instalaciones Electricas Túnel - Etapa 01B"/>
    <s v="Calle 31 AA.HH. Las Laderas de Chillon"/>
    <x v="39"/>
    <x v="1"/>
    <m/>
    <x v="2"/>
    <d v="2022-04-01T00:00:00"/>
    <x v="0"/>
    <n v="1"/>
    <s v="CJV"/>
    <s v="Principal"/>
    <n v="2.0833333333333332E-2"/>
    <n v="34"/>
    <x v="4"/>
    <s v="Ok"/>
    <x v="0"/>
    <s v="OK"/>
    <x v="0"/>
    <x v="0"/>
    <x v="1"/>
    <s v="No Aplica"/>
  </r>
  <r>
    <n v="20566343631"/>
    <x v="74"/>
    <x v="43"/>
    <x v="1622"/>
    <x v="1627"/>
    <x v="1528"/>
    <n v="1"/>
    <x v="165"/>
    <s v="Trazo y Replanteo para Instalaciones Electricas Túnel - Etapa 01B"/>
    <s v="Pachacutec K1-13"/>
    <x v="239"/>
    <x v="0"/>
    <m/>
    <x v="2"/>
    <d v="2022-04-04T00:00:00"/>
    <x v="0"/>
    <n v="1"/>
    <s v="CJV"/>
    <s v="Principal"/>
    <n v="2.0833333333333332E-2"/>
    <n v="33"/>
    <x v="4"/>
    <s v="Ok"/>
    <x v="0"/>
    <s v="OK"/>
    <x v="0"/>
    <x v="0"/>
    <x v="1"/>
    <s v="No Aplica"/>
  </r>
  <r>
    <n v="20566343631"/>
    <x v="74"/>
    <x v="43"/>
    <x v="1623"/>
    <x v="1628"/>
    <x v="1529"/>
    <n v="2"/>
    <x v="305"/>
    <s v="Trazo y Replanteo para Instalaciones Electricas Túnel - Etapa 01B"/>
    <s v="AA.HH. Alto El Molino Mz. H02 Lote 23"/>
    <x v="55"/>
    <x v="0"/>
    <m/>
    <x v="2"/>
    <d v="2022-04-11T00:00:00"/>
    <x v="0"/>
    <n v="4"/>
    <s v="CJV"/>
    <s v="Principal"/>
    <n v="2.0833333333333332E-2"/>
    <n v="49"/>
    <x v="0"/>
    <s v="Ok"/>
    <x v="0"/>
    <s v="OK"/>
    <x v="0"/>
    <x v="0"/>
    <x v="1"/>
    <s v="No Aplica"/>
  </r>
  <r>
    <n v="20566343631"/>
    <x v="74"/>
    <x v="43"/>
    <x v="1624"/>
    <x v="1629"/>
    <x v="1530"/>
    <n v="2"/>
    <x v="305"/>
    <s v="Trazo y Replanteo para Instalaciones Electricas Túnel - Etapa 01B"/>
    <s v="AA.HH. Limatambo Norte Mz. C Lote 5"/>
    <x v="81"/>
    <x v="0"/>
    <m/>
    <x v="5"/>
    <d v="2022-04-11T00:00:00"/>
    <x v="0"/>
    <n v="4"/>
    <s v="CJV"/>
    <s v="Principal"/>
    <n v="2.0833333333333332E-2"/>
    <n v="32"/>
    <x v="4"/>
    <s v="Ok"/>
    <x v="5"/>
    <s v="OK"/>
    <x v="0"/>
    <x v="0"/>
    <x v="1"/>
    <s v="No Aplica"/>
  </r>
  <r>
    <n v="20566343631"/>
    <x v="74"/>
    <x v="43"/>
    <x v="1625"/>
    <x v="1630"/>
    <x v="1531"/>
    <n v="2"/>
    <x v="305"/>
    <s v="Trazo y Replanteo para Instalaciones Electricas Túnel - Etapa 01B"/>
    <s v="Caserio Salitre Mz. B Lote 1"/>
    <x v="240"/>
    <x v="0"/>
    <m/>
    <x v="2"/>
    <d v="2022-04-11T00:00:00"/>
    <x v="0"/>
    <n v="4"/>
    <s v="CJV"/>
    <s v="Principal"/>
    <n v="2.0833333333333332E-2"/>
    <n v="33"/>
    <x v="4"/>
    <s v="Ok"/>
    <x v="0"/>
    <s v="OK"/>
    <x v="0"/>
    <x v="0"/>
    <x v="1"/>
    <s v="No Aplica"/>
  </r>
  <r>
    <n v="20566343631"/>
    <x v="74"/>
    <x v="43"/>
    <x v="1626"/>
    <x v="1631"/>
    <x v="1532"/>
    <n v="1"/>
    <x v="307"/>
    <s v="Trazo y Replanteo para Instalaciones Electricas Túnel - Etapa 01B"/>
    <s v="Los Portales de Santa Rosa Mz. A Lote 15"/>
    <x v="241"/>
    <x v="0"/>
    <m/>
    <x v="2"/>
    <d v="2022-04-26T00:00:00"/>
    <x v="0"/>
    <n v="1"/>
    <s v="CJV"/>
    <s v="Principal"/>
    <n v="2.0833333333333332E-2"/>
    <n v="27"/>
    <x v="3"/>
    <s v="Ok"/>
    <x v="0"/>
    <s v="OK"/>
    <x v="0"/>
    <x v="0"/>
    <x v="1"/>
    <s v="No Aplica"/>
  </r>
  <r>
    <n v="20566343631"/>
    <x v="74"/>
    <x v="43"/>
    <x v="1627"/>
    <x v="1632"/>
    <x v="1533"/>
    <n v="2"/>
    <x v="306"/>
    <s v="Trazo y Replanteo para Instalaciones Electricas Túnel - Etapa 01B"/>
    <s v="Calle Las Esmeraldas de Manchay Sect. Pedregal Mz. X06"/>
    <x v="28"/>
    <x v="0"/>
    <m/>
    <x v="2"/>
    <d v="2022-05-04T00:00:00"/>
    <x v="0"/>
    <n v="4"/>
    <s v="CJV"/>
    <s v="Principal"/>
    <n v="2.0833333333333332E-2"/>
    <n v="33"/>
    <x v="4"/>
    <s v="Ok"/>
    <x v="0"/>
    <s v="OK"/>
    <x v="0"/>
    <x v="0"/>
    <x v="1"/>
    <s v="No Aplica"/>
  </r>
  <r>
    <n v="20566343631"/>
    <x v="74"/>
    <x v="43"/>
    <x v="1628"/>
    <x v="1633"/>
    <x v="1534"/>
    <n v="1"/>
    <x v="41"/>
    <s v="Trazo y Replanteo para Instalaciones Electricas Túnel - Etapa 01B"/>
    <s v="Av. Malecón Rimac N° 1502 Urb. El Pedregal"/>
    <x v="241"/>
    <x v="0"/>
    <m/>
    <x v="2"/>
    <d v="2022-05-09T00:00:00"/>
    <x v="0"/>
    <n v="1"/>
    <s v="CJV"/>
    <s v="Principal"/>
    <n v="2.0833333333333332E-2"/>
    <n v="36"/>
    <x v="4"/>
    <s v="Ok"/>
    <x v="0"/>
    <s v="OK"/>
    <x v="0"/>
    <x v="0"/>
    <x v="1"/>
    <s v="No Aplica"/>
  </r>
  <r>
    <n v="20566343631"/>
    <x v="74"/>
    <x v="43"/>
    <x v="1629"/>
    <x v="1634"/>
    <x v="1535"/>
    <n v="2"/>
    <x v="305"/>
    <s v="Trazo y Replanteo para Instalaciones Electricas Túnel - Etapa 01B"/>
    <s v="Mz. H Lote 26 Urb. San Juan Bautista"/>
    <x v="37"/>
    <x v="0"/>
    <m/>
    <x v="2"/>
    <d v="2022-05-18T00:00:00"/>
    <x v="0"/>
    <n v="4"/>
    <s v="CJV"/>
    <s v="Principal"/>
    <n v="2.0833333333333332E-2"/>
    <n v="34"/>
    <x v="4"/>
    <s v="Ok"/>
    <x v="0"/>
    <s v="OK"/>
    <x v="0"/>
    <x v="0"/>
    <x v="1"/>
    <s v="No Aplica"/>
  </r>
  <r>
    <n v="20566343631"/>
    <x v="74"/>
    <x v="43"/>
    <x v="1630"/>
    <x v="1635"/>
    <x v="1536"/>
    <n v="1"/>
    <x v="308"/>
    <s v="Trazo y Replanteo para Instalaciones Electricas Túnel - Etapa 01B"/>
    <s v="Calle Maximo Gutierrez N° 534"/>
    <x v="241"/>
    <x v="0"/>
    <m/>
    <x v="2"/>
    <d v="2022-07-27T00:00:00"/>
    <x v="0"/>
    <n v="1"/>
    <s v="CJV"/>
    <s v="Principal"/>
    <n v="2.0833333333333332E-2"/>
    <n v="46"/>
    <x v="0"/>
    <s v="Ok"/>
    <x v="0"/>
    <s v="OK"/>
    <x v="0"/>
    <x v="0"/>
    <x v="1"/>
    <s v="No Aplica"/>
  </r>
  <r>
    <n v="20566343631"/>
    <x v="74"/>
    <x v="43"/>
    <x v="1631"/>
    <x v="1636"/>
    <x v="1537"/>
    <n v="1"/>
    <x v="40"/>
    <s v="Trazo y Replanteo para Instalaciones Electricas Túnel - Etapa 01B"/>
    <s v="Calle Corazón de Jesús N° 172 Urb. San Gregorio"/>
    <x v="2"/>
    <x v="0"/>
    <m/>
    <x v="2"/>
    <d v="2022-08-05T00:00:00"/>
    <x v="0"/>
    <n v="1"/>
    <s v="CJV"/>
    <s v="Principal"/>
    <n v="2.0833333333333332E-2"/>
    <n v="29"/>
    <x v="3"/>
    <s v="Ok"/>
    <x v="1"/>
    <s v="OK"/>
    <x v="0"/>
    <x v="0"/>
    <x v="1"/>
    <s v="No Aplica"/>
  </r>
  <r>
    <n v="20566343631"/>
    <x v="74"/>
    <x v="43"/>
    <x v="1632"/>
    <x v="1637"/>
    <x v="1538"/>
    <n v="1"/>
    <x v="309"/>
    <s v="Trazo y Replanteo para Instalaciones Electricas Túnel - Etapa 01B"/>
    <s v="Calle Mariano Melgar Mz. 11-R Lote 10"/>
    <x v="6"/>
    <x v="0"/>
    <m/>
    <x v="2"/>
    <d v="2022-09-19T00:00:00"/>
    <x v="0"/>
    <n v="1"/>
    <s v="CJV"/>
    <s v="Principal"/>
    <n v="2.0833333333333332E-2"/>
    <n v="30"/>
    <x v="3"/>
    <s v="Ok"/>
    <x v="0"/>
    <s v="OK"/>
    <x v="0"/>
    <x v="0"/>
    <x v="1"/>
    <s v="No Aplica"/>
  </r>
  <r>
    <n v="20566343631"/>
    <x v="74"/>
    <x v="43"/>
    <x v="1633"/>
    <x v="1638"/>
    <x v="627"/>
    <n v="1"/>
    <x v="33"/>
    <s v="Trazo y Replanteo para Instalaciones Electricas Túnel - Etapa 01B"/>
    <s v="Calle Collasuyo Mz. B Lote 8 Urb. Luciana Enace"/>
    <x v="12"/>
    <x v="0"/>
    <m/>
    <x v="2"/>
    <d v="2022-09-01T00:00:00"/>
    <x v="0"/>
    <n v="1"/>
    <s v="CJV"/>
    <s v="Principal"/>
    <n v="2.0833333333333332E-2"/>
    <n v="28"/>
    <x v="3"/>
    <s v="Ok"/>
    <x v="0"/>
    <s v="OK"/>
    <x v="0"/>
    <x v="0"/>
    <x v="1"/>
    <s v="No Aplica"/>
  </r>
  <r>
    <n v="20566343631"/>
    <x v="74"/>
    <x v="43"/>
    <x v="1634"/>
    <x v="1639"/>
    <x v="1539"/>
    <n v="2"/>
    <x v="5"/>
    <s v="Trazo y Replanteo para Instalaciones Electricas Túnel - Etapa 01B"/>
    <s v="AA.HH. Cerro Candela Mz. M Lote 3"/>
    <x v="2"/>
    <x v="0"/>
    <m/>
    <x v="2"/>
    <d v="2022-10-03T00:00:00"/>
    <x v="0"/>
    <n v="4"/>
    <s v="CJV"/>
    <s v="Principal"/>
    <n v="2.0833333333333332E-2"/>
    <n v="23"/>
    <x v="1"/>
    <s v="Ok"/>
    <x v="1"/>
    <s v="OK"/>
    <x v="0"/>
    <x v="0"/>
    <x v="1"/>
    <s v="No Aplica"/>
  </r>
  <r>
    <n v="20566343631"/>
    <x v="74"/>
    <x v="43"/>
    <x v="1635"/>
    <x v="1640"/>
    <x v="1540"/>
    <n v="1"/>
    <x v="310"/>
    <s v="Trazo y Replanteo para Instalaciones Electricas Túnel - Etapa 01B"/>
    <s v="Av. Alcides Carrión Lote 86 A Edificio 10"/>
    <x v="2"/>
    <x v="1"/>
    <m/>
    <x v="2"/>
    <d v="2022-11-18T00:00:00"/>
    <x v="0"/>
    <n v="1"/>
    <s v="CJV"/>
    <s v="Principal"/>
    <n v="2.0833333333333332E-2"/>
    <n v="39"/>
    <x v="4"/>
    <s v="Ok"/>
    <x v="1"/>
    <s v="OK"/>
    <x v="0"/>
    <x v="0"/>
    <x v="1"/>
    <s v="No Aplica"/>
  </r>
  <r>
    <n v="20566343631"/>
    <x v="74"/>
    <x v="43"/>
    <x v="1636"/>
    <x v="1641"/>
    <x v="1541"/>
    <n v="1"/>
    <x v="92"/>
    <s v="Trazo y Replanteo para Instalaciones Electricas Túnel - Etapa 01B"/>
    <s v="Calle Carlos Herrera N° 250 Urb. El Planeta"/>
    <x v="5"/>
    <x v="1"/>
    <m/>
    <x v="2"/>
    <d v="2022-11-18T00:00:00"/>
    <x v="0"/>
    <n v="1"/>
    <s v="CJV"/>
    <s v="Principal"/>
    <n v="2.0833333333333332E-2"/>
    <n v="32"/>
    <x v="4"/>
    <s v="Ok"/>
    <x v="0"/>
    <s v="OK"/>
    <x v="0"/>
    <x v="0"/>
    <x v="1"/>
    <s v="No Aplica"/>
  </r>
  <r>
    <n v="20566343631"/>
    <x v="74"/>
    <x v="43"/>
    <x v="1637"/>
    <x v="1642"/>
    <x v="1542"/>
    <n v="2"/>
    <x v="305"/>
    <s v="Trazo y Replanteo para Instalaciones Electricas Túnel - Etapa 01B"/>
    <s v="Mz. B1 Lote 1 Agrup. Poblacional San Judas Tadeo"/>
    <x v="4"/>
    <x v="0"/>
    <m/>
    <x v="2"/>
    <d v="2022-12-02T00:00:00"/>
    <x v="0"/>
    <n v="4"/>
    <s v="CJV"/>
    <s v="Principal"/>
    <n v="2.0833333333333332E-2"/>
    <n v="28"/>
    <x v="3"/>
    <s v="Ok"/>
    <x v="2"/>
    <s v="OK"/>
    <x v="0"/>
    <x v="0"/>
    <x v="1"/>
    <s v="No Aplica"/>
  </r>
  <r>
    <n v="20566343631"/>
    <x v="74"/>
    <x v="43"/>
    <x v="1638"/>
    <x v="1643"/>
    <x v="1543"/>
    <n v="2"/>
    <x v="5"/>
    <s v="Trazo y Replanteo para Instalaciones Electricas Túnel - Etapa 01B"/>
    <s v="Mz. B Lote 18 Asoc. Pro Viv. Viques"/>
    <x v="2"/>
    <x v="0"/>
    <m/>
    <x v="2"/>
    <d v="2022-11-30T00:00:00"/>
    <x v="0"/>
    <n v="4"/>
    <s v="CJV"/>
    <s v="Principal"/>
    <n v="2.0833333333333332E-2"/>
    <n v="37"/>
    <x v="4"/>
    <s v="Ok"/>
    <x v="1"/>
    <s v="OK"/>
    <x v="0"/>
    <x v="0"/>
    <x v="1"/>
    <s v="No Aplica"/>
  </r>
  <r>
    <n v="20566343631"/>
    <x v="74"/>
    <x v="43"/>
    <x v="1639"/>
    <x v="1644"/>
    <x v="1391"/>
    <n v="1"/>
    <x v="307"/>
    <s v="Trazo y Replanteo para Instalaciones Electricas Túnel - Etapa 01B"/>
    <s v="Jr. Asunción N° 301 Urb. El Parral"/>
    <x v="37"/>
    <x v="0"/>
    <m/>
    <x v="2"/>
    <d v="2023-01-19T00:00:00"/>
    <x v="0"/>
    <n v="1"/>
    <s v="CJV"/>
    <s v="Principal"/>
    <n v="2.0833333333333332E-2"/>
    <n v="39"/>
    <x v="4"/>
    <s v="Ok"/>
    <x v="0"/>
    <s v="OK"/>
    <x v="0"/>
    <x v="0"/>
    <x v="1"/>
    <s v="No Aplica"/>
  </r>
  <r>
    <n v="20566343631"/>
    <x v="74"/>
    <x v="43"/>
    <x v="1640"/>
    <x v="1645"/>
    <x v="1544"/>
    <n v="1"/>
    <x v="311"/>
    <s v="Trazo y Replanteo para Instalaciones Electricas Túnel - Etapa 01B"/>
    <s v="Calle Leonardo Arrieta N° 1307 Urb. Elio"/>
    <x v="5"/>
    <x v="0"/>
    <m/>
    <x v="2"/>
    <d v="2023-01-30T00:00:00"/>
    <x v="0"/>
    <n v="1"/>
    <s v="CJV"/>
    <s v="Principal"/>
    <n v="2.0833333333333332E-2"/>
    <n v="27"/>
    <x v="3"/>
    <s v="Ok"/>
    <x v="0"/>
    <s v="OK"/>
    <x v="0"/>
    <x v="0"/>
    <x v="1"/>
    <s v="No Aplica"/>
  </r>
  <r>
    <n v="20566343631"/>
    <x v="74"/>
    <x v="43"/>
    <x v="1641"/>
    <x v="1646"/>
    <x v="1545"/>
    <n v="1"/>
    <x v="89"/>
    <s v="Trazo y Replanteo para Instalaciones Electricas Túnel - Etapa 01B"/>
    <s v="Mz. H Lote 20 Coop. Pablo Patrón"/>
    <x v="60"/>
    <x v="0"/>
    <m/>
    <x v="2"/>
    <d v="2023-02-06T00:00:00"/>
    <x v="2"/>
    <n v="1"/>
    <s v="CJV"/>
    <s v="Principal"/>
    <n v="2.0833333333333332E-2"/>
    <n v="26"/>
    <x v="3"/>
    <s v="Ok"/>
    <x v="0"/>
    <s v="OK"/>
    <x v="0"/>
    <x v="0"/>
    <x v="1"/>
    <s v="No Aplica"/>
  </r>
  <r>
    <n v="20566343631"/>
    <x v="74"/>
    <x v="43"/>
    <x v="1642"/>
    <x v="1647"/>
    <x v="1546"/>
    <n v="1"/>
    <x v="89"/>
    <s v="Trazo y Replanteo para Instalaciones Electricas Túnel - Etapa 01B"/>
    <s v="Calle Principal Mz. X1 Lote 19 Grupo 5"/>
    <x v="2"/>
    <x v="0"/>
    <m/>
    <x v="5"/>
    <d v="2023-02-28T00:00:00"/>
    <x v="2"/>
    <n v="1"/>
    <s v="CJV"/>
    <s v="Principal"/>
    <n v="2.0833333333333332E-2"/>
    <n v="46"/>
    <x v="0"/>
    <s v="Ok"/>
    <x v="1"/>
    <s v="OK"/>
    <x v="0"/>
    <x v="0"/>
    <x v="1"/>
    <s v="No Aplica"/>
  </r>
  <r>
    <n v="20566343631"/>
    <x v="74"/>
    <x v="43"/>
    <x v="1643"/>
    <x v="1648"/>
    <x v="1547"/>
    <n v="1"/>
    <x v="89"/>
    <s v="Trazo y Replanteo para Instalaciones Electricas Túnel - Etapa 01B"/>
    <s v="Urb. Mariscal Caceres Mz. E Lote 27"/>
    <x v="3"/>
    <x v="0"/>
    <m/>
    <x v="2"/>
    <d v="2023-02-06T00:00:00"/>
    <x v="2"/>
    <n v="1"/>
    <s v="CJV"/>
    <s v="Principal"/>
    <n v="2.0833333333333332E-2"/>
    <n v="32"/>
    <x v="4"/>
    <s v="Ok"/>
    <x v="0"/>
    <s v="OK"/>
    <x v="0"/>
    <x v="0"/>
    <x v="1"/>
    <s v="No Aplica"/>
  </r>
  <r>
    <n v="20566343631"/>
    <x v="74"/>
    <x v="43"/>
    <x v="1644"/>
    <x v="1649"/>
    <x v="1548"/>
    <n v="1"/>
    <x v="89"/>
    <s v="Trazo y Replanteo para Instalaciones Electricas Túnel - Etapa 01B"/>
    <s v="Av. Jorge Basadre Mz. D Lote 33"/>
    <x v="3"/>
    <x v="0"/>
    <m/>
    <x v="2"/>
    <d v="2023-02-06T00:00:00"/>
    <x v="2"/>
    <n v="1"/>
    <s v="CJV"/>
    <s v="Principal"/>
    <n v="2.0833333333333332E-2"/>
    <n v="21"/>
    <x v="1"/>
    <s v="Ok"/>
    <x v="0"/>
    <s v="OK"/>
    <x v="0"/>
    <x v="0"/>
    <x v="1"/>
    <s v="No Aplica"/>
  </r>
  <r>
    <n v="20566343631"/>
    <x v="74"/>
    <x v="43"/>
    <x v="1645"/>
    <x v="1650"/>
    <x v="1549"/>
    <n v="1"/>
    <x v="89"/>
    <s v="Trazo y Replanteo para Instalaciones Electricas Túnel - Etapa 01B"/>
    <s v="Av. Canto Grande Mz. A Lote 01"/>
    <x v="3"/>
    <x v="0"/>
    <m/>
    <x v="2"/>
    <d v="2023-02-06T00:00:00"/>
    <x v="2"/>
    <n v="1"/>
    <s v="CJV"/>
    <s v="Principal"/>
    <n v="2.0833333333333332E-2"/>
    <n v="30"/>
    <x v="3"/>
    <s v="Ok"/>
    <x v="0"/>
    <s v="OK"/>
    <x v="0"/>
    <x v="0"/>
    <x v="1"/>
    <s v="No Aplica"/>
  </r>
  <r>
    <n v="20566343631"/>
    <x v="74"/>
    <x v="43"/>
    <x v="1646"/>
    <x v="1651"/>
    <x v="1550"/>
    <n v="1"/>
    <x v="40"/>
    <s v="Trazo y Replanteo para Instalaciones Electricas Túnel - Etapa 01B"/>
    <s v="Mz. N Lote 14 Grupo V AA.HH. Cruz de Motupe"/>
    <x v="3"/>
    <x v="0"/>
    <m/>
    <x v="2"/>
    <d v="2023-03-17T00:00:00"/>
    <x v="0"/>
    <n v="1"/>
    <s v="CJV"/>
    <s v="Principal"/>
    <n v="2.0833333333333332E-2"/>
    <n v="43"/>
    <x v="0"/>
    <s v="Ok"/>
    <x v="0"/>
    <s v="OK"/>
    <x v="0"/>
    <x v="0"/>
    <x v="1"/>
    <s v="No Aplica"/>
  </r>
  <r>
    <n v="20566343631"/>
    <x v="74"/>
    <x v="43"/>
    <x v="1647"/>
    <x v="1652"/>
    <x v="1551"/>
    <n v="1"/>
    <x v="40"/>
    <s v="Trazo y Replanteo para Instalaciones Electricas Túnel - Etapa 01B"/>
    <s v="Av. Tupac Amaru N° 321 Urb. Jose Carlos Mariategui"/>
    <x v="6"/>
    <x v="0"/>
    <m/>
    <x v="2"/>
    <d v="2023-04-15T00:00:00"/>
    <x v="0"/>
    <n v="1"/>
    <s v="CJV"/>
    <s v="Principal"/>
    <n v="2.0833333333333332E-2"/>
    <n v="49"/>
    <x v="0"/>
    <s v="Ok"/>
    <x v="0"/>
    <s v="OK"/>
    <x v="0"/>
    <x v="0"/>
    <x v="1"/>
    <s v="No Aplica"/>
  </r>
  <r>
    <n v="20566343631"/>
    <x v="74"/>
    <x v="43"/>
    <x v="1648"/>
    <x v="1653"/>
    <x v="1552"/>
    <n v="1"/>
    <x v="146"/>
    <s v="Trazo y Replanteo para Instalaciones Electricas Túnel - Etapa 01B"/>
    <s v="Mz. A Lote 3 III Etapa Alameda del Pinar"/>
    <x v="37"/>
    <x v="0"/>
    <m/>
    <x v="2"/>
    <d v="2023-05-31T00:00:00"/>
    <x v="0"/>
    <n v="1"/>
    <s v="CJV"/>
    <s v="Principal"/>
    <n v="2.0833333333333332E-2"/>
    <n v="23"/>
    <x v="1"/>
    <s v="Ok"/>
    <x v="0"/>
    <s v="OK"/>
    <x v="0"/>
    <x v="0"/>
    <x v="1"/>
    <s v="No Aplica"/>
  </r>
  <r>
    <n v="20566343631"/>
    <x v="74"/>
    <x v="43"/>
    <x v="1649"/>
    <x v="1654"/>
    <x v="1553"/>
    <n v="1"/>
    <x v="33"/>
    <s v="Trazo y Replanteo para Instalaciones Electricas Túnel - Etapa 01B"/>
    <s v="Mz. 30 Lote 23 Urb. Previ"/>
    <x v="11"/>
    <x v="0"/>
    <m/>
    <x v="2"/>
    <d v="2023-07-24T00:00:00"/>
    <x v="0"/>
    <n v="1"/>
    <s v="CJV"/>
    <s v="Principal"/>
    <n v="2.0833333333333332E-2"/>
    <n v="42"/>
    <x v="0"/>
    <s v="Ok"/>
    <x v="0"/>
    <s v="OK"/>
    <x v="0"/>
    <x v="0"/>
    <x v="1"/>
    <s v="No Aplica"/>
  </r>
  <r>
    <n v="20566343631"/>
    <x v="74"/>
    <x v="43"/>
    <x v="1650"/>
    <x v="1655"/>
    <x v="1554"/>
    <n v="2"/>
    <x v="5"/>
    <s v="Trazo y Replanteo para Instalaciones Electricas Túnel - Etapa 01B"/>
    <s v="Mz. N Lote 14 AA.HH. Tupac Amaru"/>
    <x v="2"/>
    <x v="0"/>
    <m/>
    <x v="2"/>
    <d v="2023-08-14T00:00:00"/>
    <x v="0"/>
    <n v="4"/>
    <s v="CJV"/>
    <s v="Principal"/>
    <n v="2.0833333333333332E-2"/>
    <n v="23"/>
    <x v="1"/>
    <s v="Ok"/>
    <x v="1"/>
    <s v="OK"/>
    <x v="0"/>
    <x v="0"/>
    <x v="1"/>
    <s v="8-2023"/>
  </r>
  <r>
    <n v="20566343631"/>
    <x v="74"/>
    <x v="43"/>
    <x v="1651"/>
    <x v="1656"/>
    <x v="1555"/>
    <n v="2"/>
    <x v="306"/>
    <s v="Trazo y Replanteo para Instalaciones Electricas Túnel - Etapa 01B"/>
    <s v="Calle Berlin N° 270"/>
    <x v="13"/>
    <x v="0"/>
    <m/>
    <x v="2"/>
    <d v="2023-08-22T00:00:00"/>
    <x v="0"/>
    <n v="4"/>
    <s v="CJV"/>
    <s v="Principal"/>
    <n v="2.0833333333333332E-2"/>
    <n v="27"/>
    <x v="3"/>
    <s v="Ok"/>
    <x v="0"/>
    <s v="OK"/>
    <x v="0"/>
    <x v="0"/>
    <x v="1"/>
    <s v="8-2023"/>
  </r>
  <r>
    <n v="20566343631"/>
    <x v="74"/>
    <x v="43"/>
    <x v="1652"/>
    <x v="1657"/>
    <x v="1556"/>
    <n v="2"/>
    <x v="306"/>
    <s v="Trazo y Replanteo para Instalaciones Electricas Túnel - Etapa 01B"/>
    <s v="Caserio Salitre S/N"/>
    <x v="240"/>
    <x v="0"/>
    <m/>
    <x v="2"/>
    <d v="2023-08-22T00:00:00"/>
    <x v="0"/>
    <n v="4"/>
    <s v="CJV"/>
    <s v="Principal"/>
    <n v="2.0833333333333332E-2"/>
    <n v="26"/>
    <x v="3"/>
    <s v="Ok"/>
    <x v="0"/>
    <s v="OK"/>
    <x v="0"/>
    <x v="0"/>
    <x v="1"/>
    <s v="8-2023"/>
  </r>
  <r>
    <n v="20566343631"/>
    <x v="74"/>
    <x v="43"/>
    <x v="1653"/>
    <x v="1658"/>
    <x v="1557"/>
    <n v="2"/>
    <x v="305"/>
    <s v="Trazo y Replanteo para Instalaciones Electricas Túnel - Etapa 01B"/>
    <s v="Jr. Raymundo Carcamo N° 970 Urb. Santa Catalina"/>
    <x v="70"/>
    <x v="0"/>
    <m/>
    <x v="2"/>
    <d v="2023-08-22T00:00:00"/>
    <x v="0"/>
    <n v="4"/>
    <s v="CJV"/>
    <s v="Principal"/>
    <n v="2.0833333333333332E-2"/>
    <n v="48"/>
    <x v="0"/>
    <s v="Ok"/>
    <x v="7"/>
    <s v="OK"/>
    <x v="0"/>
    <x v="0"/>
    <x v="1"/>
    <s v="8-2023"/>
  </r>
  <r>
    <n v="20566343632"/>
    <x v="74"/>
    <x v="43"/>
    <x v="1654"/>
    <x v="1659"/>
    <x v="1558"/>
    <n v="2"/>
    <x v="5"/>
    <s v="Trazo y Replanteo para Instalaciones Electricas Túnel - Etapa 01B"/>
    <s v="U. Vecinal Cruz de Yerbateros Block F11"/>
    <x v="81"/>
    <x v="0"/>
    <m/>
    <x v="2"/>
    <d v="2023-08-25T00:00:00"/>
    <x v="0"/>
    <n v="4"/>
    <s v="CJV"/>
    <s v="Principal"/>
    <n v="2.0833333333333332E-2"/>
    <n v="41"/>
    <x v="0"/>
    <s v="Ok"/>
    <x v="5"/>
    <s v="OK"/>
    <x v="0"/>
    <x v="0"/>
    <x v="1"/>
    <s v="8-2023"/>
  </r>
  <r>
    <n v="20566343631"/>
    <x v="74"/>
    <x v="43"/>
    <x v="1655"/>
    <x v="1660"/>
    <x v="1559"/>
    <n v="2"/>
    <x v="5"/>
    <s v="Trazo y Replanteo para Instalaciones Electricas Túnel - Etapa 01B"/>
    <s v="Mz. E Lote 4 Asoc. Villa Vitarte"/>
    <x v="2"/>
    <x v="0"/>
    <m/>
    <x v="2"/>
    <d v="2023-08-28T00:00:00"/>
    <x v="0"/>
    <n v="4"/>
    <s v="CJV"/>
    <s v="Principal"/>
    <n v="2.0833333333333332E-2"/>
    <n v="38"/>
    <x v="4"/>
    <s v="Ok"/>
    <x v="1"/>
    <s v="OK"/>
    <x v="0"/>
    <x v="0"/>
    <x v="1"/>
    <s v="8-2023"/>
  </r>
  <r>
    <n v="20566343632"/>
    <x v="74"/>
    <x v="43"/>
    <x v="1656"/>
    <x v="1661"/>
    <x v="1560"/>
    <n v="1"/>
    <x v="41"/>
    <s v="Trazo y Replanteo para Instalaciones Electricas Túnel - Etapa 01B"/>
    <s v="Mz. G Lote 5 Comité 57 Raul Porras Barrenechea"/>
    <x v="12"/>
    <x v="0"/>
    <m/>
    <x v="2"/>
    <d v="2023-08-28T00:00:00"/>
    <x v="0"/>
    <n v="1"/>
    <s v="CJV"/>
    <s v="Principal"/>
    <n v="2.0833333333333332E-2"/>
    <n v="55"/>
    <x v="5"/>
    <s v="Ok"/>
    <x v="0"/>
    <s v="OK"/>
    <x v="0"/>
    <x v="0"/>
    <x v="1"/>
    <s v="8-2023"/>
  </r>
  <r>
    <n v="20566343633"/>
    <x v="74"/>
    <x v="43"/>
    <x v="1657"/>
    <x v="1662"/>
    <x v="806"/>
    <n v="1"/>
    <x v="146"/>
    <s v="Trazo y Replanteo para Instalaciones Electricas Túnel - Etapa 01B"/>
    <s v="ESTRELLA 390 VITARTE"/>
    <x v="2"/>
    <x v="0"/>
    <m/>
    <x v="2"/>
    <d v="2023-08-28T00:00:00"/>
    <x v="0"/>
    <n v="1"/>
    <s v="CJV"/>
    <s v="Principal"/>
    <n v="2.0833333333333332E-2"/>
    <n v="32"/>
    <x v="4"/>
    <s v="Ok"/>
    <x v="1"/>
    <s v="OK"/>
    <x v="0"/>
    <x v="0"/>
    <x v="1"/>
    <s v="8-2023"/>
  </r>
  <r>
    <n v="20517941337"/>
    <x v="75"/>
    <x v="44"/>
    <x v="1658"/>
    <x v="1663"/>
    <x v="1561"/>
    <n v="1"/>
    <x v="160"/>
    <s v="RETEN"/>
    <s v="COOP. VIV MUSA IV ETAPA MZ D1, LT 06"/>
    <x v="90"/>
    <x v="0"/>
    <m/>
    <x v="2"/>
    <d v="2017-06-15T00:00:00"/>
    <x v="0"/>
    <n v="2"/>
    <s v="CJV"/>
    <s v="Principal"/>
    <n v="9.0909090909090912E-2"/>
    <n v="61"/>
    <x v="2"/>
    <s v="Ok"/>
    <x v="0"/>
    <s v="OK"/>
    <x v="0"/>
    <x v="0"/>
    <x v="1"/>
    <s v="No Aplica"/>
  </r>
  <r>
    <n v="20517941337"/>
    <x v="75"/>
    <x v="44"/>
    <x v="1659"/>
    <x v="1664"/>
    <x v="1562"/>
    <n v="1"/>
    <x v="160"/>
    <s v="DANSEY - MIRAFLORES"/>
    <s v="MZ J LT 2 - B NIEVEIRA"/>
    <x v="3"/>
    <x v="0"/>
    <m/>
    <x v="2"/>
    <d v="2017-03-01T00:00:00"/>
    <x v="0"/>
    <n v="2"/>
    <s v="CJV"/>
    <s v="Principal"/>
    <n v="9.0909090909090912E-2"/>
    <n v="58"/>
    <x v="5"/>
    <s v="Ok"/>
    <x v="0"/>
    <s v="OK"/>
    <x v="0"/>
    <x v="0"/>
    <x v="1"/>
    <s v="No Aplica"/>
  </r>
  <r>
    <n v="20517941337"/>
    <x v="75"/>
    <x v="44"/>
    <x v="1660"/>
    <x v="1665"/>
    <x v="1563"/>
    <n v="1"/>
    <x v="160"/>
    <s v="DANSEY - JAVIER PRADO"/>
    <s v="CALLE TULIPANES MZ 22 LT 11 MUSA 2DA ETAPA"/>
    <x v="90"/>
    <x v="0"/>
    <m/>
    <x v="2"/>
    <d v="2017-03-01T00:00:00"/>
    <x v="0"/>
    <n v="2"/>
    <s v="CJV"/>
    <s v="Principal"/>
    <n v="9.0909090909090912E-2"/>
    <n v="43"/>
    <x v="0"/>
    <s v="Ok"/>
    <x v="0"/>
    <s v="OK"/>
    <x v="0"/>
    <x v="0"/>
    <x v="1"/>
    <s v="No Aplica"/>
  </r>
  <r>
    <n v="20517941337"/>
    <x v="75"/>
    <x v="44"/>
    <x v="1661"/>
    <x v="1666"/>
    <x v="1564"/>
    <n v="1"/>
    <x v="160"/>
    <s v="RETEN"/>
    <s v="AV 3 DE OCTUBRE 1221 KM 13 EL CARMEN ALTO"/>
    <x v="37"/>
    <x v="0"/>
    <m/>
    <x v="2"/>
    <d v="2017-03-01T00:00:00"/>
    <x v="0"/>
    <n v="2"/>
    <s v="CJV"/>
    <s v="Principal"/>
    <n v="9.0909090909090912E-2"/>
    <n v="56"/>
    <x v="5"/>
    <s v="Ok"/>
    <x v="0"/>
    <s v="OK"/>
    <x v="0"/>
    <x v="0"/>
    <x v="1"/>
    <s v="No Aplica"/>
  </r>
  <r>
    <n v="20517941337"/>
    <x v="75"/>
    <x v="44"/>
    <x v="1662"/>
    <x v="1667"/>
    <x v="1565"/>
    <n v="1"/>
    <x v="160"/>
    <s v="RETEN"/>
    <s v="ANTONIO DE LA HAZA 205-C "/>
    <x v="18"/>
    <x v="0"/>
    <m/>
    <x v="2"/>
    <d v="2020-12-21T00:00:00"/>
    <x v="0"/>
    <n v="2"/>
    <s v="CJV"/>
    <s v="Principal"/>
    <n v="9.0909090909090912E-2"/>
    <n v="68"/>
    <x v="2"/>
    <s v="Ok"/>
    <x v="0"/>
    <s v="OK"/>
    <x v="0"/>
    <x v="0"/>
    <x v="1"/>
    <s v="No Aplica"/>
  </r>
  <r>
    <n v="20517941337"/>
    <x v="75"/>
    <x v="44"/>
    <x v="1663"/>
    <x v="1668"/>
    <x v="1566"/>
    <n v="1"/>
    <x v="160"/>
    <s v="RETEN"/>
    <s v="JIRON SAO PAULO 2553 DPTO 101"/>
    <x v="8"/>
    <x v="0"/>
    <m/>
    <x v="2"/>
    <d v="2021-03-15T00:00:00"/>
    <x v="0"/>
    <n v="2"/>
    <s v="CJV"/>
    <s v="Principal"/>
    <n v="9.0909090909090912E-2"/>
    <n v="67"/>
    <x v="2"/>
    <s v="Ok"/>
    <x v="0"/>
    <s v="OK"/>
    <x v="0"/>
    <x v="0"/>
    <x v="1"/>
    <s v="No Aplica"/>
  </r>
  <r>
    <n v="20517941337"/>
    <x v="75"/>
    <x v="44"/>
    <x v="1664"/>
    <x v="1669"/>
    <x v="1567"/>
    <n v="1"/>
    <x v="160"/>
    <s v="PATIO TALLER - ATOCONGO"/>
    <s v="BLOCK 24 N503 RESIDENCIAL LA CRUCETA III"/>
    <x v="15"/>
    <x v="0"/>
    <m/>
    <x v="2"/>
    <d v="2021-12-14T00:00:00"/>
    <x v="0"/>
    <n v="2"/>
    <s v="CJV"/>
    <s v="Principal"/>
    <n v="9.0909090909090912E-2"/>
    <n v="61"/>
    <x v="2"/>
    <s v="Ok"/>
    <x v="0"/>
    <s v="OK"/>
    <x v="0"/>
    <x v="0"/>
    <x v="1"/>
    <s v="No Aplica"/>
  </r>
  <r>
    <n v="20517941337"/>
    <x v="75"/>
    <x v="44"/>
    <x v="1665"/>
    <x v="1670"/>
    <x v="1568"/>
    <n v="1"/>
    <x v="160"/>
    <s v="PATIO TALLER - LA MOLINA"/>
    <s v="COOP. MUSA ETAPA 5 MZ P LT 1"/>
    <x v="90"/>
    <x v="0"/>
    <m/>
    <x v="2"/>
    <d v="2022-04-01T00:00:00"/>
    <x v="0"/>
    <n v="1"/>
    <s v="CJV"/>
    <s v="Principal"/>
    <n v="9.0909090909090912E-2"/>
    <n v="63"/>
    <x v="2"/>
    <s v="Ok"/>
    <x v="0"/>
    <s v="OK"/>
    <x v="0"/>
    <x v="0"/>
    <x v="1"/>
    <s v="No Aplica"/>
  </r>
  <r>
    <n v="20517941337"/>
    <x v="75"/>
    <x v="44"/>
    <x v="1666"/>
    <x v="1671"/>
    <x v="337"/>
    <n v="1"/>
    <x v="160"/>
    <s v="RETEN"/>
    <s v="MZ F LT 16 AAHH CORAZON DE JESUS"/>
    <x v="3"/>
    <x v="0"/>
    <m/>
    <x v="2"/>
    <d v="2022-07-02T00:00:00"/>
    <x v="0"/>
    <n v="2"/>
    <s v="CJV"/>
    <s v="Principal"/>
    <n v="9.0909090909090912E-2"/>
    <n v="39"/>
    <x v="4"/>
    <s v="Ok"/>
    <x v="0"/>
    <s v="OK"/>
    <x v="0"/>
    <x v="0"/>
    <x v="1"/>
    <s v="No Aplica"/>
  </r>
  <r>
    <n v="20517941337"/>
    <x v="75"/>
    <x v="44"/>
    <x v="1667"/>
    <x v="1672"/>
    <x v="1569"/>
    <n v="1"/>
    <x v="160"/>
    <s v="DANSEY - NORTE "/>
    <s v="URB PUERTAS DE PRO MZ B4 LOTE 12"/>
    <x v="11"/>
    <x v="0"/>
    <m/>
    <x v="2"/>
    <d v="2022-07-02T00:00:00"/>
    <x v="0"/>
    <n v="2"/>
    <s v="CJV"/>
    <s v="Principal"/>
    <n v="9.0909090909090912E-2"/>
    <n v="52"/>
    <x v="5"/>
    <s v="Ok"/>
    <x v="0"/>
    <s v="OK"/>
    <x v="0"/>
    <x v="0"/>
    <x v="1"/>
    <s v="No Aplica"/>
  </r>
  <r>
    <n v="20517941337"/>
    <x v="75"/>
    <x v="44"/>
    <x v="1668"/>
    <x v="1673"/>
    <x v="1570"/>
    <n v="1"/>
    <x v="160"/>
    <s v="PATIO TALLER - NORTE 2"/>
    <s v="ASOC. DE VIVIENDA JARDINES DE STA ROSA MZ B LT 21"/>
    <x v="8"/>
    <x v="0"/>
    <m/>
    <x v="2"/>
    <d v="2023-06-08T00:00:00"/>
    <x v="0"/>
    <n v="1"/>
    <s v="CJV"/>
    <s v="Principal"/>
    <n v="9.0909090909090912E-2"/>
    <n v="63"/>
    <x v="2"/>
    <s v="Ok"/>
    <x v="0"/>
    <s v="OK"/>
    <x v="0"/>
    <x v="0"/>
    <x v="1"/>
    <s v="No Aplica"/>
  </r>
  <r>
    <s v="20451703901"/>
    <x v="76"/>
    <x v="45"/>
    <x v="1669"/>
    <x v="1674"/>
    <x v="1571"/>
    <n v="1"/>
    <x v="97"/>
    <s v="ESTACION 10-POZO 16"/>
    <s v="ALAMEDA MARIA REICHE 366 "/>
    <x v="0"/>
    <x v="0"/>
    <m/>
    <x v="2"/>
    <d v="2023-02-22T00:00:00"/>
    <x v="0"/>
    <n v="1"/>
    <s v="CJV"/>
    <s v="Principal"/>
    <n v="8.5470085470085479E-3"/>
    <n v="37"/>
    <x v="4"/>
    <s v="Ok"/>
    <x v="0"/>
    <s v="OK"/>
    <x v="0"/>
    <x v="0"/>
    <x v="1"/>
    <s v="No Aplica"/>
  </r>
  <r>
    <s v="20451703901"/>
    <x v="76"/>
    <x v="45"/>
    <x v="1670"/>
    <x v="1675"/>
    <x v="1572"/>
    <n v="1"/>
    <x v="312"/>
    <s v="ESTACION 10-POZO 16"/>
    <s v="JIRON FRANCIA 276"/>
    <x v="18"/>
    <x v="0"/>
    <m/>
    <x v="2"/>
    <d v="2023-02-09T00:00:00"/>
    <x v="0"/>
    <n v="1"/>
    <s v="CJV"/>
    <s v="Principal"/>
    <n v="8.5470085470085479E-3"/>
    <n v="51"/>
    <x v="5"/>
    <s v="Ok"/>
    <x v="0"/>
    <s v="OK"/>
    <x v="0"/>
    <x v="0"/>
    <x v="1"/>
    <s v="No Aplica"/>
  </r>
  <r>
    <s v="20451703901"/>
    <x v="76"/>
    <x v="45"/>
    <x v="1671"/>
    <x v="1676"/>
    <x v="1573"/>
    <n v="2"/>
    <x v="313"/>
    <s v="ESTACION 10-POZO 16"/>
    <s v="MZ 7 LT 2 9 DE FEBRERO"/>
    <x v="3"/>
    <x v="0"/>
    <m/>
    <x v="2"/>
    <d v="2023-02-09T00:00:00"/>
    <x v="0"/>
    <n v="4"/>
    <s v="CJV"/>
    <s v="Principal"/>
    <n v="8.5470085470085479E-3"/>
    <n v="43"/>
    <x v="0"/>
    <s v="Ok"/>
    <x v="0"/>
    <s v="OK"/>
    <x v="0"/>
    <x v="0"/>
    <x v="1"/>
    <s v="No Aplica"/>
  </r>
  <r>
    <s v="20451703901"/>
    <x v="76"/>
    <x v="45"/>
    <x v="1672"/>
    <x v="1677"/>
    <x v="1574"/>
    <n v="1"/>
    <x v="201"/>
    <s v="ESTACION 10-POZO 16"/>
    <s v="JR ALDEBARAN 320, TORRE F 401, SURCO"/>
    <x v="103"/>
    <x v="0"/>
    <m/>
    <x v="9"/>
    <d v="2023-02-22T00:00:00"/>
    <x v="0"/>
    <n v="1"/>
    <s v="CJV"/>
    <s v="Principal"/>
    <n v="8.5470085470085479E-3"/>
    <n v="39"/>
    <x v="4"/>
    <s v="Ok"/>
    <x v="0"/>
    <s v="OK"/>
    <x v="0"/>
    <x v="0"/>
    <x v="1"/>
    <s v="No Aplica"/>
  </r>
  <r>
    <s v="20451703901"/>
    <x v="76"/>
    <x v="45"/>
    <x v="1673"/>
    <x v="1678"/>
    <x v="1575"/>
    <n v="2"/>
    <x v="189"/>
    <s v="ESTACION 10-POZO 16"/>
    <s v="AH SAN PEDRO MZ C LT 02"/>
    <x v="2"/>
    <x v="0"/>
    <m/>
    <x v="2"/>
    <d v="2023-02-23T00:00:00"/>
    <x v="0"/>
    <n v="4"/>
    <s v="CJV"/>
    <s v="Principal"/>
    <n v="8.5470085470085479E-3"/>
    <n v="43"/>
    <x v="0"/>
    <s v="Ok"/>
    <x v="1"/>
    <s v="OK"/>
    <x v="0"/>
    <x v="0"/>
    <x v="1"/>
    <s v="No Aplica"/>
  </r>
  <r>
    <s v="20451703901"/>
    <x v="76"/>
    <x v="45"/>
    <x v="1674"/>
    <x v="1679"/>
    <x v="1576"/>
    <n v="2"/>
    <x v="305"/>
    <s v="ESTACION 10-POZO 16"/>
    <s v="MZ11 LT 25 LAS VEGAS "/>
    <x v="63"/>
    <x v="0"/>
    <m/>
    <x v="2"/>
    <d v="2023-02-09T00:00:00"/>
    <x v="0"/>
    <n v="4"/>
    <s v="CJV"/>
    <s v="Principal"/>
    <n v="8.5470085470085479E-3"/>
    <n v="41"/>
    <x v="0"/>
    <s v="Ok"/>
    <x v="6"/>
    <s v="OK"/>
    <x v="0"/>
    <x v="0"/>
    <x v="1"/>
    <s v="No Aplica"/>
  </r>
  <r>
    <s v="20451703901"/>
    <x v="76"/>
    <x v="45"/>
    <x v="1675"/>
    <x v="1680"/>
    <x v="1577"/>
    <n v="2"/>
    <x v="16"/>
    <s v="ESTACION 10-POZO 16"/>
    <s v="AH LA RIVERA MZ A LT 22"/>
    <x v="12"/>
    <x v="0"/>
    <m/>
    <x v="2"/>
    <d v="2023-02-09T00:00:00"/>
    <x v="0"/>
    <n v="4"/>
    <s v="CJV"/>
    <s v="Principal"/>
    <n v="8.5470085470085479E-3"/>
    <n v="43"/>
    <x v="0"/>
    <s v="Ok"/>
    <x v="0"/>
    <s v="OK"/>
    <x v="0"/>
    <x v="0"/>
    <x v="1"/>
    <s v="No Aplica"/>
  </r>
  <r>
    <s v="20451703901"/>
    <x v="76"/>
    <x v="45"/>
    <x v="1676"/>
    <x v="1681"/>
    <x v="1578"/>
    <n v="2"/>
    <x v="314"/>
    <s v="ESTACION 10-POZO 16"/>
    <s v="UCV 13 LT 57, ZONA A A.H. HUAYCAN"/>
    <x v="2"/>
    <x v="0"/>
    <m/>
    <x v="2"/>
    <d v="2023-02-22T00:00:00"/>
    <x v="0"/>
    <n v="4"/>
    <s v="CJV"/>
    <s v="Principal"/>
    <n v="8.5470085470085479E-3"/>
    <n v="34"/>
    <x v="4"/>
    <s v="Ok"/>
    <x v="1"/>
    <s v="OK"/>
    <x v="0"/>
    <x v="0"/>
    <x v="1"/>
    <s v="No Aplica"/>
  </r>
  <r>
    <s v="20451703901"/>
    <x v="76"/>
    <x v="45"/>
    <x v="1677"/>
    <x v="1682"/>
    <x v="1579"/>
    <n v="2"/>
    <x v="315"/>
    <s v="ESTACION 10-POZO 16"/>
    <s v="CALLE JUAN VELASCO AH LEONCIO PRADO"/>
    <x v="242"/>
    <x v="0"/>
    <m/>
    <x v="2"/>
    <d v="2023-02-23T00:00:00"/>
    <x v="0"/>
    <n v="4"/>
    <s v="CJV"/>
    <s v="Principal"/>
    <n v="8.5470085470085479E-3"/>
    <n v="44"/>
    <x v="0"/>
    <s v="Ok"/>
    <x v="0"/>
    <s v="OK"/>
    <x v="0"/>
    <x v="0"/>
    <x v="1"/>
    <s v="No Aplica"/>
  </r>
  <r>
    <s v="20451703901"/>
    <x v="76"/>
    <x v="45"/>
    <x v="1678"/>
    <x v="1683"/>
    <x v="892"/>
    <n v="2"/>
    <x v="316"/>
    <s v="ESTACION 10-POZO 16"/>
    <s v="MZ K-16 LT 20 AH ESMERALDA DE LOS ANDES"/>
    <x v="3"/>
    <x v="0"/>
    <m/>
    <x v="2"/>
    <d v="2023-02-22T00:00:00"/>
    <x v="0"/>
    <n v="4"/>
    <s v="CJV"/>
    <s v="Principal"/>
    <n v="8.5470085470085479E-3"/>
    <n v="40"/>
    <x v="4"/>
    <s v="Ok"/>
    <x v="0"/>
    <s v="OK"/>
    <x v="0"/>
    <x v="0"/>
    <x v="1"/>
    <s v="No Aplica"/>
  </r>
  <r>
    <s v="20451703901"/>
    <x v="76"/>
    <x v="45"/>
    <x v="1679"/>
    <x v="1684"/>
    <x v="1580"/>
    <n v="2"/>
    <x v="177"/>
    <s v="ESTACION 10-POZO 16"/>
    <s v="URB EL ASESOR2 MZ C LT26 "/>
    <x v="63"/>
    <x v="0"/>
    <m/>
    <x v="2"/>
    <d v="2023-02-09T00:00:00"/>
    <x v="0"/>
    <n v="4"/>
    <s v="CJV"/>
    <s v="Principal"/>
    <n v="8.5470085470085479E-3"/>
    <n v="45"/>
    <x v="0"/>
    <s v="Ok"/>
    <x v="6"/>
    <s v="OK"/>
    <x v="0"/>
    <x v="0"/>
    <x v="1"/>
    <s v="No Aplica"/>
  </r>
  <r>
    <s v="20451703901"/>
    <x v="76"/>
    <x v="45"/>
    <x v="1680"/>
    <x v="1685"/>
    <x v="1581"/>
    <n v="2"/>
    <x v="16"/>
    <s v="ESTACION 10-POZO 16"/>
    <s v="AV MILITAR 2019"/>
    <x v="64"/>
    <x v="0"/>
    <m/>
    <x v="2"/>
    <d v="2023-02-22T00:00:00"/>
    <x v="0"/>
    <n v="4"/>
    <s v="CJV"/>
    <s v="Principal"/>
    <n v="8.5470085470085479E-3"/>
    <n v="49"/>
    <x v="0"/>
    <s v="Ok"/>
    <x v="0"/>
    <s v="OK"/>
    <x v="0"/>
    <x v="0"/>
    <x v="1"/>
    <s v="No Aplica"/>
  </r>
  <r>
    <s v="20451703901"/>
    <x v="76"/>
    <x v="45"/>
    <x v="1681"/>
    <x v="1686"/>
    <x v="1582"/>
    <n v="1"/>
    <x v="101"/>
    <s v="ESTACION 10-POZO 16"/>
    <s v="LOS ROSALES M2  AAHH BUENOS AIRES DE VILLA "/>
    <x v="18"/>
    <x v="0"/>
    <m/>
    <x v="2"/>
    <d v="2023-02-22T00:00:00"/>
    <x v="0"/>
    <n v="1"/>
    <s v="CJV"/>
    <s v="Principal"/>
    <n v="8.5470085470085479E-3"/>
    <n v="35"/>
    <x v="4"/>
    <s v="Ok"/>
    <x v="0"/>
    <s v="OK"/>
    <x v="0"/>
    <x v="0"/>
    <x v="1"/>
    <s v="No Aplica"/>
  </r>
  <r>
    <s v="20451703901"/>
    <x v="76"/>
    <x v="45"/>
    <x v="1682"/>
    <x v="1687"/>
    <x v="1583"/>
    <n v="2"/>
    <x v="2"/>
    <s v="ESTACION 10-POZO 16"/>
    <s v="JR MOQUEGUA 1655"/>
    <x v="58"/>
    <x v="0"/>
    <m/>
    <x v="2"/>
    <d v="2023-02-10T00:00:00"/>
    <x v="0"/>
    <n v="4"/>
    <s v="CJV"/>
    <s v="Principal"/>
    <n v="8.5470085470085479E-3"/>
    <n v="42"/>
    <x v="0"/>
    <s v="Ok"/>
    <x v="0"/>
    <s v="OK"/>
    <x v="0"/>
    <x v="0"/>
    <x v="1"/>
    <s v="No Aplica"/>
  </r>
  <r>
    <s v="20451703901"/>
    <x v="76"/>
    <x v="45"/>
    <x v="1683"/>
    <x v="1688"/>
    <x v="1584"/>
    <n v="2"/>
    <x v="315"/>
    <s v="ESTACION 10-POZO 16"/>
    <s v="AH LA GRUTA DE SANTA MARIA MZ C1 LT 19"/>
    <x v="3"/>
    <x v="0"/>
    <m/>
    <x v="2"/>
    <d v="2023-02-09T00:00:00"/>
    <x v="0"/>
    <n v="4"/>
    <s v="CJV"/>
    <s v="Principal"/>
    <n v="8.5470085470085479E-3"/>
    <n v="37"/>
    <x v="4"/>
    <s v="Ok"/>
    <x v="0"/>
    <s v="OK"/>
    <x v="0"/>
    <x v="0"/>
    <x v="1"/>
    <s v="No Aplica"/>
  </r>
  <r>
    <s v="20451703901"/>
    <x v="76"/>
    <x v="45"/>
    <x v="1684"/>
    <x v="1689"/>
    <x v="1585"/>
    <n v="2"/>
    <x v="317"/>
    <s v="ESTACION 10-POZO 16"/>
    <s v="PSJ MISTI S/N EL TAMBO HUANCAYO"/>
    <x v="243"/>
    <x v="0"/>
    <m/>
    <x v="2"/>
    <d v="2023-02-10T00:00:00"/>
    <x v="0"/>
    <n v="4"/>
    <s v="CJV"/>
    <s v="Principal"/>
    <n v="8.5470085470085479E-3"/>
    <n v="36"/>
    <x v="4"/>
    <s v="Ok"/>
    <x v="0"/>
    <s v="OK"/>
    <x v="0"/>
    <x v="0"/>
    <x v="1"/>
    <s v="No Aplica"/>
  </r>
  <r>
    <s v="20451703901"/>
    <x v="76"/>
    <x v="45"/>
    <x v="1685"/>
    <x v="1690"/>
    <x v="1586"/>
    <n v="1"/>
    <x v="318"/>
    <s v="ESTACION 10-POZO 16"/>
    <s v="CALLE BRONSINO 390"/>
    <x v="0"/>
    <x v="0"/>
    <m/>
    <x v="2"/>
    <d v="2023-02-22T00:00:00"/>
    <x v="0"/>
    <n v="1"/>
    <s v="CJV"/>
    <s v="Principal"/>
    <n v="8.5470085470085479E-3"/>
    <n v="26"/>
    <x v="3"/>
    <s v="Ok"/>
    <x v="0"/>
    <s v="OK"/>
    <x v="0"/>
    <x v="0"/>
    <x v="1"/>
    <s v="No Aplica"/>
  </r>
  <r>
    <s v="20451703901"/>
    <x v="76"/>
    <x v="45"/>
    <x v="1686"/>
    <x v="1691"/>
    <x v="1587"/>
    <n v="2"/>
    <x v="316"/>
    <s v="ESTACION 10-POZO 16"/>
    <s v="JR SAN ANTONIO 391 2da zona"/>
    <x v="37"/>
    <x v="0"/>
    <m/>
    <x v="2"/>
    <d v="2023-02-22T00:00:00"/>
    <x v="0"/>
    <n v="4"/>
    <s v="CJV"/>
    <s v="Principal"/>
    <n v="8.5470085470085479E-3"/>
    <n v="44"/>
    <x v="0"/>
    <s v="Ok"/>
    <x v="0"/>
    <s v="OK"/>
    <x v="0"/>
    <x v="0"/>
    <x v="1"/>
    <s v="No Aplica"/>
  </r>
  <r>
    <s v="20451703901"/>
    <x v="76"/>
    <x v="45"/>
    <x v="1687"/>
    <x v="1692"/>
    <x v="1588"/>
    <n v="2"/>
    <x v="16"/>
    <s v="ESTACION 10-POZO 16"/>
    <s v="PSJ. LOS ROBLES BLOCK D1 DPTO. 303"/>
    <x v="39"/>
    <x v="0"/>
    <m/>
    <x v="2"/>
    <d v="2023-03-09T00:00:00"/>
    <x v="0"/>
    <n v="4"/>
    <s v="CJV"/>
    <s v="Principal"/>
    <n v="8.5470085470085479E-3"/>
    <n v="41"/>
    <x v="0"/>
    <s v="Ok"/>
    <x v="0"/>
    <s v="OK"/>
    <x v="0"/>
    <x v="0"/>
    <x v="1"/>
    <s v="No Aplica"/>
  </r>
  <r>
    <s v="20451703901"/>
    <x v="76"/>
    <x v="45"/>
    <x v="1688"/>
    <x v="1693"/>
    <x v="1589"/>
    <n v="2"/>
    <x v="16"/>
    <s v="ESTACION 10-POZO 16"/>
    <s v="JR ANTONIO GARLAND 912"/>
    <x v="244"/>
    <x v="0"/>
    <m/>
    <x v="2"/>
    <d v="2023-03-08T00:00:00"/>
    <x v="0"/>
    <n v="4"/>
    <s v="CJV"/>
    <s v="Principal"/>
    <n v="8.5470085470085479E-3"/>
    <n v="52"/>
    <x v="5"/>
    <s v="Ok"/>
    <x v="0"/>
    <s v="OK"/>
    <x v="0"/>
    <x v="0"/>
    <x v="1"/>
    <s v="No Aplica"/>
  </r>
  <r>
    <s v="20451703901"/>
    <x v="76"/>
    <x v="45"/>
    <x v="1689"/>
    <x v="1694"/>
    <x v="1590"/>
    <n v="2"/>
    <x v="42"/>
    <s v="ESTACION 10-POZO 16"/>
    <s v="MZ.A LOTE S/N PUEBLO LONGOTEA 3"/>
    <x v="245"/>
    <x v="0"/>
    <m/>
    <x v="2"/>
    <d v="2023-03-03T00:00:00"/>
    <x v="0"/>
    <n v="4"/>
    <s v="CJV"/>
    <s v="Principal"/>
    <n v="8.5470085470085479E-3"/>
    <n v="38"/>
    <x v="4"/>
    <s v="Ok"/>
    <x v="0"/>
    <s v="OK"/>
    <x v="0"/>
    <x v="0"/>
    <x v="1"/>
    <s v="No Aplica"/>
  </r>
  <r>
    <s v="20451703901"/>
    <x v="76"/>
    <x v="45"/>
    <x v="1690"/>
    <x v="1695"/>
    <x v="38"/>
    <n v="2"/>
    <x v="10"/>
    <s v="ESTACION 10-POZO 16"/>
    <s v="MZ.K LOTE 5 ASOC LOS PINOS"/>
    <x v="39"/>
    <x v="0"/>
    <m/>
    <x v="2"/>
    <d v="2023-03-03T00:00:00"/>
    <x v="0"/>
    <n v="4"/>
    <s v="CJV"/>
    <s v="Principal"/>
    <n v="8.5470085470085479E-3"/>
    <n v="49"/>
    <x v="0"/>
    <s v="Ok"/>
    <x v="0"/>
    <s v="OK"/>
    <x v="0"/>
    <x v="0"/>
    <x v="1"/>
    <s v="No Aplica"/>
  </r>
  <r>
    <s v="20451703901"/>
    <x v="76"/>
    <x v="45"/>
    <x v="1691"/>
    <x v="1696"/>
    <x v="1591"/>
    <n v="1"/>
    <x v="41"/>
    <s v="ESTACION 10-POZO 16"/>
    <s v="UCV 89 LT 55 ZN E HUAYCAN"/>
    <x v="2"/>
    <x v="0"/>
    <m/>
    <x v="2"/>
    <d v="2023-03-01T00:00:00"/>
    <x v="0"/>
    <n v="1"/>
    <s v="CJV"/>
    <s v="Principal"/>
    <n v="8.5470085470085479E-3"/>
    <n v="49"/>
    <x v="0"/>
    <s v="Ok"/>
    <x v="1"/>
    <s v="OK"/>
    <x v="0"/>
    <x v="0"/>
    <x v="1"/>
    <s v="No Aplica"/>
  </r>
  <r>
    <s v="20451703901"/>
    <x v="76"/>
    <x v="45"/>
    <x v="1692"/>
    <x v="1697"/>
    <x v="1592"/>
    <n v="2"/>
    <x v="42"/>
    <s v="ESTACION 10-POZO 16"/>
    <s v="ROCA FUERTE MZ. F LT. 01"/>
    <x v="3"/>
    <x v="0"/>
    <m/>
    <x v="2"/>
    <d v="2023-03-09T00:00:00"/>
    <x v="0"/>
    <n v="4"/>
    <s v="CJV"/>
    <s v="Principal"/>
    <n v="8.5470085470085479E-3"/>
    <n v="42"/>
    <x v="0"/>
    <s v="Ok"/>
    <x v="0"/>
    <s v="OK"/>
    <x v="0"/>
    <x v="0"/>
    <x v="1"/>
    <s v="No Aplica"/>
  </r>
  <r>
    <s v="20451703901"/>
    <x v="76"/>
    <x v="45"/>
    <x v="1693"/>
    <x v="1698"/>
    <x v="1593"/>
    <n v="2"/>
    <x v="42"/>
    <s v="ESTACION 10-POZO 16"/>
    <s v="MZ.D4 LT.6 LAS DELICIAS DE VILLA"/>
    <x v="18"/>
    <x v="0"/>
    <m/>
    <x v="2"/>
    <d v="2023-03-09T00:00:00"/>
    <x v="0"/>
    <n v="4"/>
    <s v="CJV"/>
    <s v="Principal"/>
    <n v="8.5470085470085479E-3"/>
    <n v="35"/>
    <x v="4"/>
    <s v="Ok"/>
    <x v="0"/>
    <s v="OK"/>
    <x v="0"/>
    <x v="0"/>
    <x v="1"/>
    <s v="No Aplica"/>
  </r>
  <r>
    <s v="20451703901"/>
    <x v="76"/>
    <x v="45"/>
    <x v="1694"/>
    <x v="1699"/>
    <x v="1594"/>
    <n v="2"/>
    <x v="16"/>
    <s v="ESTACION 10-POZO 16"/>
    <s v="MZ E LT1 AH LOS ANGELES SECTOR4"/>
    <x v="37"/>
    <x v="0"/>
    <m/>
    <x v="2"/>
    <d v="2023-02-23T00:00:00"/>
    <x v="0"/>
    <n v="4"/>
    <s v="CJV"/>
    <s v="Principal"/>
    <n v="8.5470085470085479E-3"/>
    <n v="28"/>
    <x v="3"/>
    <s v="Ok"/>
    <x v="0"/>
    <s v="OK"/>
    <x v="0"/>
    <x v="0"/>
    <x v="1"/>
    <s v="No Aplica"/>
  </r>
  <r>
    <s v="20451703901"/>
    <x v="76"/>
    <x v="45"/>
    <x v="1695"/>
    <x v="1700"/>
    <x v="1595"/>
    <n v="2"/>
    <x v="316"/>
    <s v="ESTACION 10-POZO 16"/>
    <s v="SECTOR 3 GRUPO 14 MZ M LT 4"/>
    <x v="45"/>
    <x v="0"/>
    <m/>
    <x v="2"/>
    <d v="2023-02-22T00:00:00"/>
    <x v="0"/>
    <n v="4"/>
    <s v="CJV"/>
    <s v="Principal"/>
    <n v="8.5470085470085479E-3"/>
    <n v="42"/>
    <x v="0"/>
    <s v="Ok"/>
    <x v="0"/>
    <s v="OK"/>
    <x v="0"/>
    <x v="0"/>
    <x v="1"/>
    <s v="No Aplica"/>
  </r>
  <r>
    <s v="20451703901"/>
    <x v="76"/>
    <x v="45"/>
    <x v="1696"/>
    <x v="1701"/>
    <x v="1596"/>
    <n v="2"/>
    <x v="177"/>
    <s v="ESTACION 10-POZO 16"/>
    <s v="CASERIO LOS OLIVOS "/>
    <x v="246"/>
    <x v="0"/>
    <m/>
    <x v="2"/>
    <d v="2023-02-22T00:00:00"/>
    <x v="0"/>
    <n v="4"/>
    <s v="CJV"/>
    <s v="Principal"/>
    <n v="8.5470085470085479E-3"/>
    <n v="61"/>
    <x v="2"/>
    <s v="Ok"/>
    <x v="0"/>
    <s v="OK"/>
    <x v="0"/>
    <x v="0"/>
    <x v="1"/>
    <s v="No Aplica"/>
  </r>
  <r>
    <s v="20451703901"/>
    <x v="76"/>
    <x v="45"/>
    <x v="1697"/>
    <x v="1702"/>
    <x v="1597"/>
    <n v="2"/>
    <x v="178"/>
    <s v="ESTACION 10-POZO 16"/>
    <s v="JR. LIMA CINCO ESQUINAS"/>
    <x v="106"/>
    <x v="0"/>
    <m/>
    <x v="2"/>
    <d v="2023-02-22T00:00:00"/>
    <x v="0"/>
    <n v="4"/>
    <s v="CJV"/>
    <s v="Principal"/>
    <n v="8.5470085470085479E-3"/>
    <n v="46"/>
    <x v="0"/>
    <s v="Ok"/>
    <x v="0"/>
    <s v="OK"/>
    <x v="0"/>
    <x v="0"/>
    <x v="1"/>
    <s v="No Aplica"/>
  </r>
  <r>
    <s v="20451703901"/>
    <x v="76"/>
    <x v="45"/>
    <x v="1698"/>
    <x v="1703"/>
    <x v="1598"/>
    <n v="1"/>
    <x v="156"/>
    <s v="ESTACION 10-POZO 16"/>
    <s v="URB. CHANU CHANU S-13"/>
    <x v="58"/>
    <x v="0"/>
    <m/>
    <x v="2"/>
    <d v="2023-02-22T00:00:00"/>
    <x v="0"/>
    <n v="1"/>
    <s v="CJV"/>
    <s v="Principal"/>
    <n v="8.5470085470085479E-3"/>
    <n v="36"/>
    <x v="4"/>
    <s v="Ok"/>
    <x v="0"/>
    <s v="OK"/>
    <x v="0"/>
    <x v="0"/>
    <x v="1"/>
    <s v="No Aplica"/>
  </r>
  <r>
    <s v="20451703901"/>
    <x v="76"/>
    <x v="45"/>
    <x v="1699"/>
    <x v="1704"/>
    <x v="1599"/>
    <n v="2"/>
    <x v="319"/>
    <s v="ESTACION 10-POZO 16"/>
    <s v="URB. RESIDENCIAL LAS PRADERAS DE PARIACHI MZ. E LT. 49"/>
    <x v="2"/>
    <x v="0"/>
    <m/>
    <x v="2"/>
    <d v="2023-02-10T00:00:00"/>
    <x v="0"/>
    <n v="4"/>
    <s v="CJV"/>
    <s v="Principal"/>
    <n v="8.5470085470085479E-3"/>
    <n v="42"/>
    <x v="0"/>
    <s v="Ok"/>
    <x v="1"/>
    <s v="OK"/>
    <x v="0"/>
    <x v="0"/>
    <x v="1"/>
    <s v="No Aplica"/>
  </r>
  <r>
    <s v="20451703901"/>
    <x v="76"/>
    <x v="45"/>
    <x v="1700"/>
    <x v="1705"/>
    <x v="874"/>
    <n v="2"/>
    <x v="5"/>
    <s v="ESTACION 10-POZO 16"/>
    <s v="PSJ. 30 CONJ. HAB. MANZANILLA II MZ. L3 LT.30"/>
    <x v="70"/>
    <x v="0"/>
    <m/>
    <x v="2"/>
    <d v="2023-03-01T00:00:00"/>
    <x v="0"/>
    <n v="4"/>
    <s v="CJV"/>
    <s v="Principal"/>
    <n v="8.5470085470085479E-3"/>
    <n v="32"/>
    <x v="4"/>
    <s v="Ok"/>
    <x v="7"/>
    <s v="OK"/>
    <x v="0"/>
    <x v="0"/>
    <x v="1"/>
    <s v="No Aplica"/>
  </r>
  <r>
    <s v="20451703901"/>
    <x v="76"/>
    <x v="45"/>
    <x v="1701"/>
    <x v="1706"/>
    <x v="1600"/>
    <n v="2"/>
    <x v="316"/>
    <s v="ESTACION 10-POZO 16"/>
    <s v="ETAPA II ASENT. H. PROTYECTOS ESPECIALES MZ. 63 LT. 18"/>
    <x v="3"/>
    <x v="0"/>
    <m/>
    <x v="2"/>
    <d v="2023-03-09T00:00:00"/>
    <x v="0"/>
    <n v="4"/>
    <s v="CJV"/>
    <s v="Principal"/>
    <n v="8.5470085470085479E-3"/>
    <n v="38"/>
    <x v="4"/>
    <s v="Ok"/>
    <x v="0"/>
    <s v="OK"/>
    <x v="0"/>
    <x v="0"/>
    <x v="1"/>
    <s v="No Aplica"/>
  </r>
  <r>
    <s v="20451703901"/>
    <x v="76"/>
    <x v="45"/>
    <x v="1702"/>
    <x v="1707"/>
    <x v="1601"/>
    <n v="2"/>
    <x v="316"/>
    <s v="ESTACION 10-POZO 16"/>
    <s v="ASOC. DE VIV. 13 DE NOVIEMBRE MZ. C LT. 3"/>
    <x v="2"/>
    <x v="0"/>
    <m/>
    <x v="2"/>
    <d v="2023-03-07T00:00:00"/>
    <x v="0"/>
    <n v="4"/>
    <s v="CJV"/>
    <s v="Principal"/>
    <n v="8.5470085470085479E-3"/>
    <n v="45"/>
    <x v="0"/>
    <s v="Ok"/>
    <x v="1"/>
    <s v="OK"/>
    <x v="0"/>
    <x v="0"/>
    <x v="1"/>
    <s v="No Aplica"/>
  </r>
  <r>
    <s v="20451703901"/>
    <x v="76"/>
    <x v="45"/>
    <x v="1701"/>
    <x v="1708"/>
    <x v="1602"/>
    <n v="2"/>
    <x v="10"/>
    <s v="ESTACION 10-POZO 16"/>
    <s v="JR. CONDESUYOS 611 PISO 2"/>
    <x v="5"/>
    <x v="0"/>
    <m/>
    <x v="2"/>
    <d v="2023-03-06T00:00:00"/>
    <x v="0"/>
    <n v="4"/>
    <s v="CJV"/>
    <s v="Principal"/>
    <n v="8.5470085470085479E-3"/>
    <n v="29"/>
    <x v="3"/>
    <s v="Ok"/>
    <x v="0"/>
    <s v="OK"/>
    <x v="0"/>
    <x v="0"/>
    <x v="1"/>
    <s v="No Aplica"/>
  </r>
  <r>
    <s v="20451703901"/>
    <x v="76"/>
    <x v="45"/>
    <x v="1702"/>
    <x v="1709"/>
    <x v="1603"/>
    <n v="2"/>
    <x v="10"/>
    <s v="ESTACION 10-POZO 16"/>
    <s v="JR. CONDESUYOS 548 CERCADO"/>
    <x v="5"/>
    <x v="0"/>
    <m/>
    <x v="2"/>
    <d v="2023-03-06T00:00:00"/>
    <x v="0"/>
    <n v="4"/>
    <s v="CJV"/>
    <s v="Principal"/>
    <n v="8.5470085470085479E-3"/>
    <n v="44"/>
    <x v="0"/>
    <s v="Ok"/>
    <x v="0"/>
    <s v="OK"/>
    <x v="0"/>
    <x v="1"/>
    <x v="1"/>
    <s v="No Aplica"/>
  </r>
  <r>
    <s v="20451703901"/>
    <x v="76"/>
    <x v="45"/>
    <x v="1703"/>
    <x v="1461"/>
    <x v="1381"/>
    <n v="2"/>
    <x v="2"/>
    <s v="ESTACION 10-POZO 16"/>
    <s v="MZ. O LT. 7 AH. 23 DE OCTUBRE"/>
    <x v="3"/>
    <x v="0"/>
    <m/>
    <x v="2"/>
    <d v="2023-03-15T00:00:00"/>
    <x v="0"/>
    <n v="4"/>
    <s v="CJV"/>
    <s v="Principal"/>
    <n v="8.5470085470085479E-3"/>
    <n v="38"/>
    <x v="4"/>
    <s v="Ok"/>
    <x v="0"/>
    <s v="OK"/>
    <x v="0"/>
    <x v="1"/>
    <x v="1"/>
    <s v="No Aplica"/>
  </r>
  <r>
    <s v="20451703901"/>
    <x v="76"/>
    <x v="45"/>
    <x v="1704"/>
    <x v="1710"/>
    <x v="1604"/>
    <n v="2"/>
    <x v="320"/>
    <s v="ESTACION 10-POZO 16"/>
    <s v="URB. ALVAREZ THOMAS E-9"/>
    <x v="77"/>
    <x v="0"/>
    <m/>
    <x v="2"/>
    <d v="2023-03-15T00:00:00"/>
    <x v="0"/>
    <n v="4"/>
    <s v="CJV"/>
    <s v="Principal"/>
    <n v="8.5470085470085479E-3"/>
    <n v="37"/>
    <x v="4"/>
    <s v="Ok"/>
    <x v="0"/>
    <s v="OK"/>
    <x v="0"/>
    <x v="0"/>
    <x v="1"/>
    <s v="No Aplica"/>
  </r>
  <r>
    <s v="20451703901"/>
    <x v="76"/>
    <x v="45"/>
    <x v="1705"/>
    <x v="1711"/>
    <x v="1605"/>
    <n v="2"/>
    <x v="5"/>
    <s v="ESTACION 10-POZO 16"/>
    <s v="ASENT. H. MANZANILLA II MZ. A2 LT.36"/>
    <x v="5"/>
    <x v="0"/>
    <m/>
    <x v="2"/>
    <d v="2023-03-20T00:00:00"/>
    <x v="0"/>
    <n v="4"/>
    <s v="CJV"/>
    <s v="Principal"/>
    <n v="8.5470085470085479E-3"/>
    <n v="34"/>
    <x v="4"/>
    <s v="Ok"/>
    <x v="0"/>
    <s v="OK"/>
    <x v="0"/>
    <x v="0"/>
    <x v="1"/>
    <s v="No Aplica"/>
  </r>
  <r>
    <s v="20451703901"/>
    <x v="76"/>
    <x v="45"/>
    <x v="1706"/>
    <x v="1712"/>
    <x v="1606"/>
    <n v="2"/>
    <x v="5"/>
    <s v="ESTACION 10-POZO 16"/>
    <s v="AV ESTEBAN SALMON 210"/>
    <x v="46"/>
    <x v="0"/>
    <m/>
    <x v="2"/>
    <d v="2023-03-06T00:00:00"/>
    <x v="0"/>
    <n v="4"/>
    <s v="CJV"/>
    <s v="Principal"/>
    <n v="8.5470085470085479E-3"/>
    <n v="51"/>
    <x v="5"/>
    <s v="Ok"/>
    <x v="0"/>
    <s v="OK"/>
    <x v="0"/>
    <x v="0"/>
    <x v="1"/>
    <s v="No Aplica"/>
  </r>
  <r>
    <s v="20451703901"/>
    <x v="76"/>
    <x v="45"/>
    <x v="1707"/>
    <x v="1713"/>
    <x v="1607"/>
    <n v="2"/>
    <x v="5"/>
    <s v="ESTACION 10-POZO 16"/>
    <s v="JORGE CHAVEZ 1777"/>
    <x v="32"/>
    <x v="0"/>
    <m/>
    <x v="2"/>
    <d v="2023-05-23T00:00:00"/>
    <x v="0"/>
    <n v="4"/>
    <s v="CJV"/>
    <s v="Principal"/>
    <n v="8.5470085470085479E-3"/>
    <n v="54"/>
    <x v="5"/>
    <s v="Ok"/>
    <x v="4"/>
    <s v="OK"/>
    <x v="0"/>
    <x v="0"/>
    <x v="1"/>
    <s v="No Aplica"/>
  </r>
  <r>
    <s v="20451703901"/>
    <x v="76"/>
    <x v="45"/>
    <x v="1708"/>
    <x v="1714"/>
    <x v="1608"/>
    <n v="2"/>
    <x v="5"/>
    <s v="ESTACION 10-POZO 16"/>
    <s v="AH SAN JOSE OBRERO MZ B LT 9"/>
    <x v="3"/>
    <x v="0"/>
    <m/>
    <x v="2"/>
    <d v="2023-05-16T00:00:00"/>
    <x v="0"/>
    <n v="4"/>
    <s v="CJV"/>
    <s v="Principal"/>
    <n v="8.5470085470085479E-3"/>
    <n v="35"/>
    <x v="4"/>
    <s v="Ok"/>
    <x v="0"/>
    <s v="OK"/>
    <x v="0"/>
    <x v="0"/>
    <x v="1"/>
    <s v="No Aplica"/>
  </r>
  <r>
    <s v="20451703901"/>
    <x v="76"/>
    <x v="45"/>
    <x v="1709"/>
    <x v="1715"/>
    <x v="1609"/>
    <n v="2"/>
    <x v="5"/>
    <s v="ESTACION 10-POZO 16"/>
    <s v="UNIDAD VECINAL BLOCK 10 DPTO. N"/>
    <x v="247"/>
    <x v="0"/>
    <m/>
    <x v="2"/>
    <d v="2023-05-05T00:00:00"/>
    <x v="0"/>
    <n v="4"/>
    <s v="CJV"/>
    <s v="Principal"/>
    <n v="8.5470085470085479E-3"/>
    <n v="31"/>
    <x v="3"/>
    <s v="Ok"/>
    <x v="0"/>
    <s v="OK"/>
    <x v="0"/>
    <x v="0"/>
    <x v="1"/>
    <s v="No Aplica"/>
  </r>
  <r>
    <s v="20451703901"/>
    <x v="76"/>
    <x v="45"/>
    <x v="1710"/>
    <x v="1716"/>
    <x v="1610"/>
    <n v="2"/>
    <x v="16"/>
    <s v="ESTACION 10-POZO 16"/>
    <s v="CALLE LOS TULIPANES AH HIJOS DE CONSTRUCTORES MZ F1 LT 2"/>
    <x v="90"/>
    <x v="0"/>
    <m/>
    <x v="2"/>
    <d v="2023-03-13T00:00:00"/>
    <x v="0"/>
    <n v="4"/>
    <s v="CJV"/>
    <s v="Principal"/>
    <n v="8.5470085470085479E-3"/>
    <n v="40"/>
    <x v="4"/>
    <s v="Ok"/>
    <x v="0"/>
    <s v="OK"/>
    <x v="0"/>
    <x v="0"/>
    <x v="1"/>
    <s v="No Aplica"/>
  </r>
  <r>
    <s v="20451703901"/>
    <x v="76"/>
    <x v="45"/>
    <x v="1711"/>
    <x v="1717"/>
    <x v="1611"/>
    <n v="2"/>
    <x v="16"/>
    <s v="ESTACION 10-POZO 16"/>
    <s v="MZ.B LT.09 ASENT.H VIRGEN DE GUADALUPE"/>
    <x v="4"/>
    <x v="0"/>
    <m/>
    <x v="2"/>
    <d v="2023-03-20T00:00:00"/>
    <x v="0"/>
    <n v="4"/>
    <s v="CJV"/>
    <s v="Principal"/>
    <n v="8.5470085470085479E-3"/>
    <n v="46"/>
    <x v="0"/>
    <s v="Ok"/>
    <x v="2"/>
    <s v="OK"/>
    <x v="0"/>
    <x v="0"/>
    <x v="1"/>
    <s v="No Aplica"/>
  </r>
  <r>
    <s v="20451703901"/>
    <x v="76"/>
    <x v="45"/>
    <x v="1712"/>
    <x v="1718"/>
    <x v="1488"/>
    <n v="2"/>
    <x v="42"/>
    <s v="ESTACION 10-POZO 16"/>
    <s v="CALLE PALMERAS MZ.38 LT.3 BUENOS AIRES DE VILLA"/>
    <x v="18"/>
    <x v="0"/>
    <m/>
    <x v="2"/>
    <d v="2023-03-13T00:00:00"/>
    <x v="0"/>
    <n v="4"/>
    <s v="CJV"/>
    <s v="Principal"/>
    <n v="8.5470085470085479E-3"/>
    <n v="38"/>
    <x v="4"/>
    <s v="Ok"/>
    <x v="0"/>
    <s v="OK"/>
    <x v="0"/>
    <x v="0"/>
    <x v="1"/>
    <s v="No Aplica"/>
  </r>
  <r>
    <s v="20451703901"/>
    <x v="76"/>
    <x v="45"/>
    <x v="1713"/>
    <x v="1719"/>
    <x v="1189"/>
    <n v="2"/>
    <x v="16"/>
    <s v="ESTACION 10-POZO 16"/>
    <s v="CALLE ATAHUALPA LA ESPERANZA"/>
    <x v="248"/>
    <x v="0"/>
    <m/>
    <x v="2"/>
    <d v="2023-03-13T00:00:00"/>
    <x v="0"/>
    <n v="4"/>
    <s v="CJV"/>
    <s v="Principal"/>
    <n v="8.5470085470085479E-3"/>
    <n v="25"/>
    <x v="3"/>
    <s v="Ok"/>
    <x v="0"/>
    <s v="OK"/>
    <x v="0"/>
    <x v="0"/>
    <x v="1"/>
    <s v="No Aplica"/>
  </r>
  <r>
    <s v="20451703901"/>
    <x v="76"/>
    <x v="45"/>
    <x v="1714"/>
    <x v="1720"/>
    <x v="1437"/>
    <n v="2"/>
    <x v="42"/>
    <s v="ESTACION 10-POZO 16"/>
    <s v="UCV. 231B LT.23 ZONA Z AH. HUAYCAN ATE VITARTE"/>
    <x v="2"/>
    <x v="0"/>
    <m/>
    <x v="2"/>
    <d v="2023-03-13T00:00:00"/>
    <x v="0"/>
    <n v="4"/>
    <s v="CJV"/>
    <s v="Principal"/>
    <n v="8.5470085470085479E-3"/>
    <n v="32"/>
    <x v="4"/>
    <s v="Ok"/>
    <x v="1"/>
    <s v="OK"/>
    <x v="0"/>
    <x v="0"/>
    <x v="1"/>
    <s v="No Aplica"/>
  </r>
  <r>
    <s v="20451703901"/>
    <x v="76"/>
    <x v="45"/>
    <x v="1715"/>
    <x v="1721"/>
    <x v="342"/>
    <n v="2"/>
    <x v="16"/>
    <s v="ESTACION 10-POZO 16"/>
    <s v="ASOC VECINAL VISTA HERMOSA MZ H LT 1"/>
    <x v="33"/>
    <x v="0"/>
    <m/>
    <x v="2"/>
    <d v="2023-03-13T00:00:00"/>
    <x v="0"/>
    <n v="4"/>
    <s v="CJV"/>
    <s v="Principal"/>
    <n v="8.5470085470085479E-3"/>
    <n v="33"/>
    <x v="4"/>
    <s v="Ok"/>
    <x v="0"/>
    <s v="OK"/>
    <x v="0"/>
    <x v="0"/>
    <x v="1"/>
    <s v="No Aplica"/>
  </r>
  <r>
    <s v="20451703901"/>
    <x v="76"/>
    <x v="45"/>
    <x v="1716"/>
    <x v="1722"/>
    <x v="1612"/>
    <n v="2"/>
    <x v="42"/>
    <s v="ESTACION 10-POZO 16"/>
    <s v="DE VIV.13 DE NOVIEMBRE MZ. B LT. 6"/>
    <x v="2"/>
    <x v="0"/>
    <m/>
    <x v="2"/>
    <d v="2023-03-13T00:00:00"/>
    <x v="0"/>
    <n v="4"/>
    <s v="CJV"/>
    <s v="Principal"/>
    <n v="8.5470085470085479E-3"/>
    <n v="37"/>
    <x v="4"/>
    <s v="Ok"/>
    <x v="1"/>
    <s v="OK"/>
    <x v="0"/>
    <x v="0"/>
    <x v="1"/>
    <s v="No Aplica"/>
  </r>
  <r>
    <s v="20451703901"/>
    <x v="76"/>
    <x v="45"/>
    <x v="1717"/>
    <x v="1723"/>
    <x v="1613"/>
    <n v="2"/>
    <x v="16"/>
    <s v="ESTACION 10-POZO 16"/>
    <s v="AV AMAZONAS 223 A LT 1"/>
    <x v="6"/>
    <x v="0"/>
    <m/>
    <x v="2"/>
    <d v="2023-03-20T00:00:00"/>
    <x v="0"/>
    <n v="4"/>
    <s v="CJV"/>
    <s v="Principal"/>
    <n v="8.5470085470085479E-3"/>
    <n v="35"/>
    <x v="4"/>
    <s v="Ok"/>
    <x v="0"/>
    <s v="OK"/>
    <x v="0"/>
    <x v="0"/>
    <x v="1"/>
    <s v="No Aplica"/>
  </r>
  <r>
    <s v="20451703901"/>
    <x v="76"/>
    <x v="45"/>
    <x v="1718"/>
    <x v="1724"/>
    <x v="1614"/>
    <n v="2"/>
    <x v="16"/>
    <s v="ESTACION 10-POZO 16"/>
    <s v="AV. TUPAC AMARU 3410"/>
    <x v="12"/>
    <x v="0"/>
    <m/>
    <x v="2"/>
    <d v="2023-03-20T00:00:00"/>
    <x v="0"/>
    <n v="4"/>
    <s v="CJV"/>
    <s v="Principal"/>
    <n v="8.5470085470085479E-3"/>
    <n v="45"/>
    <x v="0"/>
    <s v="Ok"/>
    <x v="0"/>
    <s v="OK"/>
    <x v="0"/>
    <x v="0"/>
    <x v="1"/>
    <s v="No Aplica"/>
  </r>
  <r>
    <s v="20451703901"/>
    <x v="76"/>
    <x v="45"/>
    <x v="1719"/>
    <x v="1725"/>
    <x v="1615"/>
    <n v="2"/>
    <x v="42"/>
    <s v="ESTACION 10-POZO 16"/>
    <s v="MZ.63 LT.18 2DA ET PROY ESPECIALES"/>
    <x v="3"/>
    <x v="0"/>
    <m/>
    <x v="2"/>
    <d v="2023-03-20T00:00:00"/>
    <x v="0"/>
    <n v="4"/>
    <s v="CJV"/>
    <s v="Principal"/>
    <n v="8.5470085470085479E-3"/>
    <n v="39"/>
    <x v="4"/>
    <s v="Ok"/>
    <x v="0"/>
    <s v="OK"/>
    <x v="0"/>
    <x v="0"/>
    <x v="1"/>
    <s v="No Aplica"/>
  </r>
  <r>
    <s v="20451703901"/>
    <x v="76"/>
    <x v="45"/>
    <x v="1720"/>
    <x v="1726"/>
    <x v="464"/>
    <n v="2"/>
    <x v="16"/>
    <s v="ESTACION 10-POZO 16"/>
    <s v="ANEXO CHAHUARMA"/>
    <x v="249"/>
    <x v="0"/>
    <m/>
    <x v="2"/>
    <d v="2023-03-20T00:00:00"/>
    <x v="0"/>
    <n v="4"/>
    <s v="CJV"/>
    <s v="Principal"/>
    <n v="8.5470085470085479E-3"/>
    <n v="39"/>
    <x v="4"/>
    <s v="Ok"/>
    <x v="0"/>
    <s v="OK"/>
    <x v="0"/>
    <x v="0"/>
    <x v="1"/>
    <s v="No Aplica"/>
  </r>
  <r>
    <s v="20451703901"/>
    <x v="76"/>
    <x v="45"/>
    <x v="1721"/>
    <x v="1727"/>
    <x v="1616"/>
    <n v="2"/>
    <x v="42"/>
    <s v="ESTACION 10-POZO 16"/>
    <s v="MINAS 2000 MZ. LL2 LT. 3"/>
    <x v="21"/>
    <x v="0"/>
    <m/>
    <x v="2"/>
    <d v="2023-03-20T00:00:00"/>
    <x v="0"/>
    <n v="4"/>
    <s v="CJV"/>
    <s v="Principal"/>
    <n v="8.5470085470085479E-3"/>
    <n v="50"/>
    <x v="5"/>
    <s v="Ok"/>
    <x v="0"/>
    <s v="OK"/>
    <x v="0"/>
    <x v="0"/>
    <x v="1"/>
    <s v="No Aplica"/>
  </r>
  <r>
    <s v="20602027237"/>
    <x v="77"/>
    <x v="45"/>
    <x v="1722"/>
    <x v="1728"/>
    <x v="1617"/>
    <n v="2"/>
    <x v="52"/>
    <s v="ESTACION 10-POZO 16"/>
    <s v="MZ. G LT. 4 CJRES SANTISIMO SALVADOR DE LAS PALMAS"/>
    <x v="28"/>
    <x v="0"/>
    <m/>
    <x v="2"/>
    <d v="2023-03-09T00:00:00"/>
    <x v="0"/>
    <n v="4"/>
    <s v="CJV"/>
    <s v="Secundaria"/>
    <n v="8.5470085470085479E-3"/>
    <n v="48"/>
    <x v="0"/>
    <s v="Ok"/>
    <x v="0"/>
    <s v="OK"/>
    <x v="0"/>
    <x v="0"/>
    <x v="1"/>
    <s v="No Aplica"/>
  </r>
  <r>
    <s v="20602027237"/>
    <x v="77"/>
    <x v="45"/>
    <x v="1723"/>
    <x v="1729"/>
    <x v="1618"/>
    <n v="2"/>
    <x v="321"/>
    <s v="ESTACION 10-POZO 16"/>
    <s v="PSJ SANTA CLOTILDE 152 ASENT. LAS TERRAZAS DE CATALINA HUANCA"/>
    <x v="23"/>
    <x v="0"/>
    <m/>
    <x v="2"/>
    <d v="2023-03-09T00:00:00"/>
    <x v="0"/>
    <n v="4"/>
    <s v="CJV"/>
    <s v="Secundaria"/>
    <n v="8.5470085470085479E-3"/>
    <n v="39"/>
    <x v="4"/>
    <s v="Ok"/>
    <x v="3"/>
    <s v="OK"/>
    <x v="0"/>
    <x v="0"/>
    <x v="1"/>
    <s v="No Aplica"/>
  </r>
  <r>
    <s v="20602027237"/>
    <x v="77"/>
    <x v="45"/>
    <x v="1724"/>
    <x v="1730"/>
    <x v="1619"/>
    <n v="2"/>
    <x v="52"/>
    <s v="ESTACION 10-POZO 16"/>
    <s v="CALLE CARLOS LA TORRE ASENT. H. EL ROSARIO MZ. G LT. 12"/>
    <x v="8"/>
    <x v="0"/>
    <m/>
    <x v="2"/>
    <d v="2023-04-07T00:00:00"/>
    <x v="0"/>
    <n v="4"/>
    <s v="CJV"/>
    <s v="Secundaria"/>
    <n v="8.5470085470085479E-3"/>
    <n v="35"/>
    <x v="4"/>
    <s v="Ok"/>
    <x v="0"/>
    <s v="OK"/>
    <x v="0"/>
    <x v="0"/>
    <x v="1"/>
    <s v="No Aplica"/>
  </r>
  <r>
    <s v="20602027237"/>
    <x v="77"/>
    <x v="45"/>
    <x v="1725"/>
    <x v="1731"/>
    <x v="1620"/>
    <n v="2"/>
    <x v="322"/>
    <s v="ESTACION 10-POZO 16"/>
    <s v="ASENT. H. HEROES DEL CENEPA MZ. B LT. 25"/>
    <x v="45"/>
    <x v="0"/>
    <m/>
    <x v="2"/>
    <d v="2023-04-07T00:00:00"/>
    <x v="0"/>
    <n v="4"/>
    <s v="CJV"/>
    <s v="Secundaria"/>
    <n v="8.5470085470085479E-3"/>
    <n v="53"/>
    <x v="5"/>
    <s v="Ok"/>
    <x v="0"/>
    <s v="OK"/>
    <x v="0"/>
    <x v="0"/>
    <x v="1"/>
    <s v="No Aplica"/>
  </r>
  <r>
    <s v="20506662711"/>
    <x v="78"/>
    <x v="45"/>
    <x v="1726"/>
    <x v="1732"/>
    <x v="1621"/>
    <n v="2"/>
    <x v="11"/>
    <s v="ESTACION 10-POZO 16"/>
    <s v="HUANCAVELICA OPTO. R P A"/>
    <x v="205"/>
    <x v="0"/>
    <m/>
    <x v="2"/>
    <d v="2023-02-20T00:00:00"/>
    <x v="0"/>
    <n v="4"/>
    <s v="CJV"/>
    <s v="Secundaria"/>
    <n v="8.5470085470085479E-3"/>
    <n v="47"/>
    <x v="0"/>
    <s v="Ok"/>
    <x v="0"/>
    <s v="OK"/>
    <x v="0"/>
    <x v="0"/>
    <x v="1"/>
    <s v="No Aplica"/>
  </r>
  <r>
    <s v="20506662711"/>
    <x v="78"/>
    <x v="45"/>
    <x v="1727"/>
    <x v="1733"/>
    <x v="1622"/>
    <n v="2"/>
    <x v="11"/>
    <s v="ESTACION 10-POZO 16"/>
    <s v="CALLE LOS FERSNOS ESPERANZA MZC LT 4"/>
    <x v="60"/>
    <x v="0"/>
    <m/>
    <x v="2"/>
    <d v="2023-03-02T00:00:00"/>
    <x v="0"/>
    <n v="4"/>
    <s v="CJV"/>
    <s v="Secundaria"/>
    <n v="8.5470085470085479E-3"/>
    <n v="45"/>
    <x v="0"/>
    <s v="Ok"/>
    <x v="0"/>
    <s v="OK"/>
    <x v="0"/>
    <x v="0"/>
    <x v="1"/>
    <s v="No Aplica"/>
  </r>
  <r>
    <s v="20506662711"/>
    <x v="78"/>
    <x v="45"/>
    <x v="1728"/>
    <x v="1734"/>
    <x v="1623"/>
    <n v="2"/>
    <x v="11"/>
    <s v="ESTACION 10-POZO 16"/>
    <s v="AH SAN PEDRO VITARTE MZ G1 LT 4"/>
    <x v="2"/>
    <x v="0"/>
    <m/>
    <x v="2"/>
    <d v="2023-03-02T00:00:00"/>
    <x v="0"/>
    <n v="4"/>
    <s v="CJV"/>
    <s v="Secundaria"/>
    <n v="8.5470085470085479E-3"/>
    <n v="63"/>
    <x v="2"/>
    <s v="Ok"/>
    <x v="1"/>
    <s v="OK"/>
    <x v="0"/>
    <x v="0"/>
    <x v="1"/>
    <s v="No Aplica"/>
  </r>
  <r>
    <s v="20506662711"/>
    <x v="78"/>
    <x v="45"/>
    <x v="1729"/>
    <x v="1735"/>
    <x v="1624"/>
    <n v="2"/>
    <x v="11"/>
    <s v="ESTACION 10-POZO 16"/>
    <s v="ALONSO PALOMINO 146"/>
    <x v="23"/>
    <x v="0"/>
    <m/>
    <x v="2"/>
    <d v="2023-03-02T00:00:00"/>
    <x v="0"/>
    <n v="4"/>
    <s v="CJV"/>
    <s v="Secundaria"/>
    <n v="8.5470085470085479E-3"/>
    <n v="46"/>
    <x v="0"/>
    <s v="Ok"/>
    <x v="3"/>
    <s v="OK"/>
    <x v="0"/>
    <x v="0"/>
    <x v="1"/>
    <s v="No Aplica"/>
  </r>
  <r>
    <s v="20506662711"/>
    <x v="78"/>
    <x v="45"/>
    <x v="1730"/>
    <x v="1736"/>
    <x v="1625"/>
    <n v="2"/>
    <x v="11"/>
    <s v="ESTACION 10-POZO 16"/>
    <s v="CARRETERA CENTRAL KL 117"/>
    <x v="250"/>
    <x v="0"/>
    <m/>
    <x v="2"/>
    <d v="2023-03-02T00:00:00"/>
    <x v="0"/>
    <n v="4"/>
    <s v="CJV"/>
    <s v="Secundaria"/>
    <n v="8.5470085470085479E-3"/>
    <n v="37"/>
    <x v="4"/>
    <s v="Ok"/>
    <x v="0"/>
    <s v="OK"/>
    <x v="0"/>
    <x v="0"/>
    <x v="1"/>
    <s v="No Aplica"/>
  </r>
  <r>
    <s v="20506662711"/>
    <x v="78"/>
    <x v="45"/>
    <x v="1731"/>
    <x v="1737"/>
    <x v="1626"/>
    <n v="2"/>
    <x v="11"/>
    <s v="ESTACION 10-POZO 16"/>
    <s v="MZ.C LT.18 CASA HUERTA LA CAMPIÑA SEC.A"/>
    <x v="33"/>
    <x v="0"/>
    <m/>
    <x v="2"/>
    <d v="2023-03-09T00:00:00"/>
    <x v="0"/>
    <n v="4"/>
    <s v="CJV"/>
    <s v="Secundaria"/>
    <n v="8.5470085470085479E-3"/>
    <n v="44"/>
    <x v="0"/>
    <s v="Ok"/>
    <x v="0"/>
    <s v="OK"/>
    <x v="0"/>
    <x v="0"/>
    <x v="1"/>
    <s v="No Aplica"/>
  </r>
  <r>
    <s v="20506662711"/>
    <x v="78"/>
    <x v="45"/>
    <x v="1732"/>
    <x v="1738"/>
    <x v="1627"/>
    <n v="2"/>
    <x v="11"/>
    <s v="ESTACION 10-POZO 16"/>
    <s v="MZ.A1 LT.7 CONJ.RESID.PARIACHI 2DA.ETAPA"/>
    <x v="2"/>
    <x v="0"/>
    <m/>
    <x v="2"/>
    <d v="2023-03-09T00:00:00"/>
    <x v="0"/>
    <n v="4"/>
    <s v="CJV"/>
    <s v="Secundaria"/>
    <n v="8.5470085470085479E-3"/>
    <n v="45"/>
    <x v="0"/>
    <s v="Ok"/>
    <x v="1"/>
    <s v="OK"/>
    <x v="0"/>
    <x v="0"/>
    <x v="1"/>
    <s v="No Aplica"/>
  </r>
  <r>
    <s v="20506662711"/>
    <x v="78"/>
    <x v="45"/>
    <x v="1733"/>
    <x v="1739"/>
    <x v="1628"/>
    <n v="2"/>
    <x v="11"/>
    <s v="ESTACION 10-POZO 16"/>
    <s v="3 GRUPO 13 MZ. C LT. 13"/>
    <x v="45"/>
    <x v="0"/>
    <m/>
    <x v="2"/>
    <d v="2023-03-09T00:00:00"/>
    <x v="0"/>
    <n v="4"/>
    <s v="CJV"/>
    <s v="Secundaria"/>
    <n v="8.5470085470085479E-3"/>
    <n v="46"/>
    <x v="0"/>
    <s v="Ok"/>
    <x v="0"/>
    <s v="OK"/>
    <x v="0"/>
    <x v="0"/>
    <x v="1"/>
    <s v="No Aplica"/>
  </r>
  <r>
    <s v="20506662711"/>
    <x v="78"/>
    <x v="45"/>
    <x v="1734"/>
    <x v="1740"/>
    <x v="1629"/>
    <n v="2"/>
    <x v="11"/>
    <s v="ESTACION 10-POZO 16"/>
    <s v="CALLE E LAS TERRAZAS DE VILLA MZ. G LT. 13"/>
    <x v="103"/>
    <x v="0"/>
    <m/>
    <x v="2"/>
    <d v="2023-03-14T00:00:00"/>
    <x v="0"/>
    <n v="4"/>
    <s v="CJV"/>
    <s v="Secundaria"/>
    <n v="8.5470085470085479E-3"/>
    <n v="39"/>
    <x v="4"/>
    <s v="Ok"/>
    <x v="0"/>
    <s v="OK"/>
    <x v="0"/>
    <x v="0"/>
    <x v="1"/>
    <s v="No Aplica"/>
  </r>
  <r>
    <s v="20506662711"/>
    <x v="78"/>
    <x v="45"/>
    <x v="1735"/>
    <x v="1741"/>
    <x v="1630"/>
    <n v="2"/>
    <x v="323"/>
    <s v="ESTACION 10-POZO 16"/>
    <s v="LA ESPERANZA 411 VITARTE"/>
    <x v="2"/>
    <x v="0"/>
    <m/>
    <x v="2"/>
    <d v="2023-03-17T00:00:00"/>
    <x v="0"/>
    <n v="4"/>
    <s v="CJV"/>
    <s v="Secundaria"/>
    <n v="8.5470085470085479E-3"/>
    <n v="48"/>
    <x v="0"/>
    <s v="Ok"/>
    <x v="1"/>
    <s v="OK"/>
    <x v="0"/>
    <x v="0"/>
    <x v="1"/>
    <s v="No Aplica"/>
  </r>
  <r>
    <s v="20506662711"/>
    <x v="78"/>
    <x v="45"/>
    <x v="1736"/>
    <x v="1742"/>
    <x v="1381"/>
    <n v="2"/>
    <x v="23"/>
    <s v="ESTACION 10-POZO 16"/>
    <s v="Jr. León Velarde 1221 2 PISO B3"/>
    <x v="64"/>
    <x v="0"/>
    <m/>
    <x v="5"/>
    <d v="2023-03-14T00:00:00"/>
    <x v="0"/>
    <n v="1"/>
    <s v="CJV"/>
    <s v="Secundaria"/>
    <n v="8.5470085470085479E-3"/>
    <n v="38"/>
    <x v="4"/>
    <s v="Ok"/>
    <x v="0"/>
    <s v="OK"/>
    <x v="0"/>
    <x v="0"/>
    <x v="1"/>
    <s v="No Aplica"/>
  </r>
  <r>
    <s v="20506662711"/>
    <x v="78"/>
    <x v="45"/>
    <x v="1737"/>
    <x v="1743"/>
    <x v="1631"/>
    <n v="2"/>
    <x v="324"/>
    <s v="ESTACION 10-POZO 16"/>
    <s v="PR.HUAMANGA 547 DPTO.12 3ER.PISO URB.EL PORVENIR"/>
    <x v="70"/>
    <x v="0"/>
    <m/>
    <x v="2"/>
    <d v="2023-03-25T00:00:00"/>
    <x v="0"/>
    <n v="4"/>
    <s v="CJV"/>
    <s v="Secundaria"/>
    <n v="8.5470085470085479E-3"/>
    <n v="26"/>
    <x v="3"/>
    <s v="Ok"/>
    <x v="7"/>
    <s v="OK"/>
    <x v="0"/>
    <x v="0"/>
    <x v="1"/>
    <s v="No Aplica"/>
  </r>
  <r>
    <s v="20506662711"/>
    <x v="78"/>
    <x v="45"/>
    <x v="1738"/>
    <x v="1744"/>
    <x v="1632"/>
    <n v="2"/>
    <x v="11"/>
    <s v="ESTACION 10-POZO 16"/>
    <s v="J R TACNA 860"/>
    <x v="251"/>
    <x v="0"/>
    <m/>
    <x v="2"/>
    <d v="2023-02-23T00:00:00"/>
    <x v="0"/>
    <n v="4"/>
    <s v="CJV"/>
    <s v="Secundaria"/>
    <n v="8.5470085470085479E-3"/>
    <n v="57"/>
    <x v="5"/>
    <s v="Ok"/>
    <x v="0"/>
    <s v="OK"/>
    <x v="0"/>
    <x v="0"/>
    <x v="1"/>
    <s v="No Aplica"/>
  </r>
  <r>
    <s v="20451703901"/>
    <x v="76"/>
    <x v="45"/>
    <x v="1739"/>
    <x v="1745"/>
    <x v="1633"/>
    <n v="2"/>
    <x v="43"/>
    <s v="ESTACION 10-POZO16-ESTACION 6"/>
    <s v="UBR. FERMIN AVILA MORON MZ. &quot;L&quot; LT. 20"/>
    <x v="252"/>
    <x v="0"/>
    <m/>
    <x v="2"/>
    <d v="2023-07-05T00:00:00"/>
    <x v="0"/>
    <n v="4"/>
    <s v="CJV"/>
    <s v="Principal"/>
    <n v="8.5470085470085479E-3"/>
    <n v="60"/>
    <x v="2"/>
    <s v="Ok"/>
    <x v="0"/>
    <s v="OK"/>
    <x v="0"/>
    <x v="0"/>
    <x v="1"/>
    <s v="No Aplica"/>
  </r>
  <r>
    <s v="20451703901"/>
    <x v="76"/>
    <x v="45"/>
    <x v="1740"/>
    <x v="1746"/>
    <x v="1634"/>
    <n v="2"/>
    <x v="15"/>
    <s v="ESTACION 10-POZO16-ESTACION 6"/>
    <s v="CALLE PIURA ASOC. CARAPONGO MZ D LT4"/>
    <x v="33"/>
    <x v="0"/>
    <m/>
    <x v="2"/>
    <d v="2023-07-05T00:00:00"/>
    <x v="0"/>
    <n v="4"/>
    <s v="CJV"/>
    <s v="Principal"/>
    <n v="8.5470085470085479E-3"/>
    <n v="30"/>
    <x v="3"/>
    <s v="Ok"/>
    <x v="0"/>
    <s v="OK"/>
    <x v="0"/>
    <x v="0"/>
    <x v="1"/>
    <s v="No Aplica"/>
  </r>
  <r>
    <s v="20451703901"/>
    <x v="76"/>
    <x v="45"/>
    <x v="1741"/>
    <x v="1747"/>
    <x v="1635"/>
    <n v="2"/>
    <x v="15"/>
    <s v="ESTACION 10-POZO16-ESTACION 6"/>
    <s v="ASENT. H. UPIS LAS MERCEDES GRUPO 3 MZ. C1 LT. 14"/>
    <x v="28"/>
    <x v="0"/>
    <m/>
    <x v="2"/>
    <d v="2023-07-05T00:00:00"/>
    <x v="0"/>
    <n v="4"/>
    <s v="CJV"/>
    <s v="Principal"/>
    <n v="8.5470085470085479E-3"/>
    <n v="29"/>
    <x v="3"/>
    <s v="Ok"/>
    <x v="0"/>
    <s v="OK"/>
    <x v="0"/>
    <x v="0"/>
    <x v="1"/>
    <s v="No Aplica"/>
  </r>
  <r>
    <s v="20451703901"/>
    <x v="76"/>
    <x v="45"/>
    <x v="1742"/>
    <x v="1748"/>
    <x v="1636"/>
    <n v="2"/>
    <x v="189"/>
    <s v="ESTACION 10-POZO16-ESTACION 6"/>
    <s v="CALLE PORTADA DEL SOL 264 COOP CHANCAS DE ANDAHUAYLAS"/>
    <x v="63"/>
    <x v="0"/>
    <m/>
    <x v="2"/>
    <d v="2023-07-05T00:00:00"/>
    <x v="0"/>
    <n v="4"/>
    <s v="CJV"/>
    <s v="Principal"/>
    <n v="8.5470085470085479E-3"/>
    <n v="49"/>
    <x v="0"/>
    <s v="Ok"/>
    <x v="6"/>
    <s v="OK"/>
    <x v="0"/>
    <x v="0"/>
    <x v="1"/>
    <s v="No Aplica"/>
  </r>
  <r>
    <s v="20451703901"/>
    <x v="76"/>
    <x v="45"/>
    <x v="1743"/>
    <x v="1749"/>
    <x v="1637"/>
    <n v="2"/>
    <x v="15"/>
    <s v="ESTACION 10-POZO16-ESTACION 6"/>
    <s v="CALLE CONSQUISTADORES MZ L"/>
    <x v="21"/>
    <x v="0"/>
    <m/>
    <x v="2"/>
    <d v="2023-07-05T00:00:00"/>
    <x v="0"/>
    <n v="4"/>
    <s v="CJV"/>
    <s v="Principal"/>
    <n v="8.5470085470085479E-3"/>
    <n v="27"/>
    <x v="3"/>
    <s v="Ok"/>
    <x v="0"/>
    <s v="OK"/>
    <x v="0"/>
    <x v="0"/>
    <x v="1"/>
    <s v="No Aplica"/>
  </r>
  <r>
    <s v="20451703901"/>
    <x v="76"/>
    <x v="45"/>
    <x v="1744"/>
    <x v="1750"/>
    <x v="1638"/>
    <n v="2"/>
    <x v="42"/>
    <s v="ESTACION 10-POZO16-ESTACION 6"/>
    <s v="COMUNIDAD CCOLLIRE"/>
    <x v="253"/>
    <x v="0"/>
    <m/>
    <x v="2"/>
    <d v="2023-07-05T00:00:00"/>
    <x v="0"/>
    <n v="4"/>
    <s v="CJV"/>
    <s v="Principal"/>
    <n v="8.5470085470085479E-3"/>
    <n v="38"/>
    <x v="4"/>
    <s v="Ok"/>
    <x v="0"/>
    <s v="OK"/>
    <x v="0"/>
    <x v="0"/>
    <x v="1"/>
    <s v="No Aplica"/>
  </r>
  <r>
    <s v="20451703901"/>
    <x v="76"/>
    <x v="45"/>
    <x v="1745"/>
    <x v="1751"/>
    <x v="1639"/>
    <n v="2"/>
    <x v="42"/>
    <s v="ESTACION 10-POZO16-ESTACION 6"/>
    <s v="CALLE LEGION PERUANA 156"/>
    <x v="5"/>
    <x v="0"/>
    <m/>
    <x v="2"/>
    <d v="2023-07-05T00:00:00"/>
    <x v="0"/>
    <n v="4"/>
    <s v="CJV"/>
    <s v="Principal"/>
    <n v="8.5470085470085479E-3"/>
    <n v="37"/>
    <x v="4"/>
    <s v="Ok"/>
    <x v="0"/>
    <s v="OK"/>
    <x v="0"/>
    <x v="0"/>
    <x v="1"/>
    <s v="No Aplica"/>
  </r>
  <r>
    <s v="20451703901"/>
    <x v="76"/>
    <x v="45"/>
    <x v="1746"/>
    <x v="1752"/>
    <x v="1640"/>
    <n v="2"/>
    <x v="16"/>
    <s v="ESTACION 10-POZO16-ESTACION 6"/>
    <s v="MZ K L 45 P. J. EL PACIFICO"/>
    <x v="11"/>
    <x v="0"/>
    <m/>
    <x v="2"/>
    <d v="2023-07-05T00:00:00"/>
    <x v="0"/>
    <n v="4"/>
    <s v="CJV"/>
    <s v="Principal"/>
    <n v="8.5470085470085479E-3"/>
    <n v="49"/>
    <x v="0"/>
    <s v="Ok"/>
    <x v="0"/>
    <s v="OK"/>
    <x v="0"/>
    <x v="0"/>
    <x v="1"/>
    <s v="No Aplica"/>
  </r>
  <r>
    <s v="20451703901"/>
    <x v="76"/>
    <x v="45"/>
    <x v="1747"/>
    <x v="1753"/>
    <x v="1641"/>
    <n v="2"/>
    <x v="16"/>
    <s v="ESTACION 10-POZO16-ESTACION 6"/>
    <s v="AV. PRINCIPAL ASENT. CERRO PACIFICO LOS LADRILLEROS MZ K LT 45"/>
    <x v="11"/>
    <x v="0"/>
    <m/>
    <x v="2"/>
    <d v="2023-07-05T00:00:00"/>
    <x v="0"/>
    <n v="4"/>
    <s v="CJV"/>
    <s v="Principal"/>
    <n v="8.5470085470085479E-3"/>
    <n v="47"/>
    <x v="0"/>
    <s v="Ok"/>
    <x v="0"/>
    <s v="OK"/>
    <x v="0"/>
    <x v="0"/>
    <x v="1"/>
    <s v="No Aplica"/>
  </r>
  <r>
    <s v="20451703901"/>
    <x v="76"/>
    <x v="45"/>
    <x v="1748"/>
    <x v="1754"/>
    <x v="1642"/>
    <n v="1"/>
    <x v="14"/>
    <s v="ESTACION 10-POZO16-ESTACION 6"/>
    <s v="ASOC. DE VIV. LAS PRADERAS ANEXO 8 MZ. G1 LT. 28"/>
    <x v="165"/>
    <x v="0"/>
    <m/>
    <x v="2"/>
    <d v="2023-07-13T00:00:00"/>
    <x v="0"/>
    <n v="1"/>
    <s v="CJV"/>
    <s v="Principal"/>
    <n v="8.5470085470085479E-3"/>
    <n v="36"/>
    <x v="4"/>
    <s v="Ok"/>
    <x v="0"/>
    <s v="OK"/>
    <x v="0"/>
    <x v="0"/>
    <x v="1"/>
    <s v="No Aplica"/>
  </r>
  <r>
    <s v="20451703901"/>
    <x v="76"/>
    <x v="45"/>
    <x v="1749"/>
    <x v="1755"/>
    <x v="1118"/>
    <n v="2"/>
    <x v="42"/>
    <s v="ESTACION 10-POZO16-ESTACION 6"/>
    <s v="CALLE LAS DELICIAS MZ. C LT. 42A"/>
    <x v="37"/>
    <x v="0"/>
    <m/>
    <x v="2"/>
    <d v="2023-07-13T00:00:00"/>
    <x v="0"/>
    <n v="4"/>
    <s v="CJV"/>
    <s v="Principal"/>
    <n v="8.5470085470085479E-3"/>
    <n v="35"/>
    <x v="4"/>
    <s v="Ok"/>
    <x v="0"/>
    <s v="OK"/>
    <x v="0"/>
    <x v="0"/>
    <x v="1"/>
    <s v="No Aplica"/>
  </r>
  <r>
    <s v="20451703901"/>
    <x v="76"/>
    <x v="45"/>
    <x v="1750"/>
    <x v="1756"/>
    <x v="1643"/>
    <n v="2"/>
    <x v="15"/>
    <s v="ESTACION 10-POZO16-ESTACION 6"/>
    <s v="C. CAM NAUYAN RONDOS MZ. N LT.1"/>
    <x v="141"/>
    <x v="0"/>
    <m/>
    <x v="2"/>
    <d v="2023-07-14T00:00:00"/>
    <x v="0"/>
    <n v="4"/>
    <s v="CJV"/>
    <s v="Principal"/>
    <n v="8.5470085470085479E-3"/>
    <n v="25"/>
    <x v="3"/>
    <s v="Ok"/>
    <x v="0"/>
    <s v="OK"/>
    <x v="0"/>
    <x v="0"/>
    <x v="1"/>
    <s v="No Aplica"/>
  </r>
  <r>
    <s v="20451703901"/>
    <x v="76"/>
    <x v="45"/>
    <x v="1751"/>
    <x v="1757"/>
    <x v="1644"/>
    <n v="2"/>
    <x v="15"/>
    <s v="ESTACION 10-POZO16-ESTACION 6"/>
    <s v="ASENT. H. CONSTRUCTORES"/>
    <x v="3"/>
    <x v="0"/>
    <m/>
    <x v="2"/>
    <d v="2023-07-15T00:00:00"/>
    <x v="0"/>
    <n v="4"/>
    <s v="CJV"/>
    <s v="Principal"/>
    <n v="8.5470085470085479E-3"/>
    <n v="27"/>
    <x v="3"/>
    <s v="Ok"/>
    <x v="0"/>
    <s v="OK"/>
    <x v="0"/>
    <x v="0"/>
    <x v="1"/>
    <s v="No Aplica"/>
  </r>
  <r>
    <s v="20451703901"/>
    <x v="76"/>
    <x v="45"/>
    <x v="1752"/>
    <x v="1758"/>
    <x v="1645"/>
    <n v="2"/>
    <x v="42"/>
    <s v="ESTACION 10-POZO16-ESTACION 6"/>
    <s v="AH. SAN CARLOS PACHACUTEC MZ. E LT. 2"/>
    <x v="4"/>
    <x v="0"/>
    <m/>
    <x v="2"/>
    <d v="2023-07-17T00:00:00"/>
    <x v="0"/>
    <n v="4"/>
    <s v="CJV"/>
    <s v="Principal"/>
    <n v="8.5470085470085479E-3"/>
    <n v="36"/>
    <x v="4"/>
    <s v="Ok"/>
    <x v="2"/>
    <s v="OK"/>
    <x v="0"/>
    <x v="0"/>
    <x v="1"/>
    <s v="No Aplica"/>
  </r>
  <r>
    <s v="20451703901"/>
    <x v="76"/>
    <x v="45"/>
    <x v="1753"/>
    <x v="1759"/>
    <x v="1646"/>
    <n v="2"/>
    <x v="16"/>
    <s v="ESTACION 10-POZO16-ESTACION 6"/>
    <s v="CASERIO CHINCHE KM 32"/>
    <x v="254"/>
    <x v="0"/>
    <m/>
    <x v="2"/>
    <d v="2023-07-17T00:00:00"/>
    <x v="0"/>
    <n v="4"/>
    <s v="CJV"/>
    <s v="Principal"/>
    <n v="8.5470085470085479E-3"/>
    <n v="34"/>
    <x v="4"/>
    <s v="Ok"/>
    <x v="0"/>
    <s v="OK"/>
    <x v="0"/>
    <x v="0"/>
    <x v="1"/>
    <s v="No Aplica"/>
  </r>
  <r>
    <s v="20451703901"/>
    <x v="76"/>
    <x v="45"/>
    <x v="1754"/>
    <x v="1760"/>
    <x v="1647"/>
    <n v="2"/>
    <x v="16"/>
    <s v="ESTACION 10-POZO16-ESTACION 6"/>
    <s v="CALLE CERRO DE PASCO 0009"/>
    <x v="255"/>
    <x v="0"/>
    <m/>
    <x v="2"/>
    <d v="2023-07-17T00:00:00"/>
    <x v="0"/>
    <n v="4"/>
    <s v="CJV"/>
    <s v="Principal"/>
    <n v="8.5470085470085479E-3"/>
    <n v="44"/>
    <x v="0"/>
    <s v="Ok"/>
    <x v="0"/>
    <s v="OK"/>
    <x v="0"/>
    <x v="0"/>
    <x v="1"/>
    <s v="No Aplica"/>
  </r>
  <r>
    <s v="20451703901"/>
    <x v="76"/>
    <x v="45"/>
    <x v="1755"/>
    <x v="1761"/>
    <x v="1648"/>
    <n v="2"/>
    <x v="16"/>
    <s v="ESTACION 10-POZO16-ESTACION 6"/>
    <s v="CALLE HOLANDA 745 PUEBLO NOCHETO"/>
    <x v="63"/>
    <x v="0"/>
    <m/>
    <x v="2"/>
    <d v="2023-07-17T00:00:00"/>
    <x v="0"/>
    <n v="4"/>
    <s v="CJV"/>
    <s v="Principal"/>
    <n v="8.5470085470085479E-3"/>
    <n v="36"/>
    <x v="4"/>
    <s v="Ok"/>
    <x v="6"/>
    <s v="OK"/>
    <x v="0"/>
    <x v="0"/>
    <x v="1"/>
    <s v="No Aplica"/>
  </r>
  <r>
    <s v="20451703901"/>
    <x v="76"/>
    <x v="45"/>
    <x v="1756"/>
    <x v="1762"/>
    <x v="1649"/>
    <n v="2"/>
    <x v="189"/>
    <s v="ESTACION 10-POZO16-ESTACION 6"/>
    <s v="ASENT. H. OASIS PACHACUTEC MZ. J LT. 3"/>
    <x v="4"/>
    <x v="0"/>
    <m/>
    <x v="2"/>
    <d v="2023-07-17T00:00:00"/>
    <x v="0"/>
    <n v="4"/>
    <s v="CJV"/>
    <s v="Principal"/>
    <n v="8.5470085470085479E-3"/>
    <n v="50"/>
    <x v="5"/>
    <s v="Ok"/>
    <x v="2"/>
    <s v="OK"/>
    <x v="0"/>
    <x v="0"/>
    <x v="1"/>
    <s v="No Aplica"/>
  </r>
  <r>
    <s v="20451703901"/>
    <x v="76"/>
    <x v="45"/>
    <x v="1757"/>
    <x v="1763"/>
    <x v="1650"/>
    <n v="2"/>
    <x v="44"/>
    <s v="ESTACION 10-POZO16-ESTACION 6"/>
    <s v="AV. GENERAL GARZON 972 DPTO. H"/>
    <x v="256"/>
    <x v="0"/>
    <m/>
    <x v="2"/>
    <d v="2023-07-17T00:00:00"/>
    <x v="0"/>
    <n v="1"/>
    <s v="CJV"/>
    <s v="Principal"/>
    <n v="8.5470085470085479E-3"/>
    <n v="48"/>
    <x v="0"/>
    <s v="Ok"/>
    <x v="0"/>
    <s v="OK"/>
    <x v="0"/>
    <x v="0"/>
    <x v="1"/>
    <s v="No Aplica"/>
  </r>
  <r>
    <s v="20451703901"/>
    <x v="76"/>
    <x v="45"/>
    <x v="1758"/>
    <x v="1764"/>
    <x v="1651"/>
    <n v="2"/>
    <x v="318"/>
    <s v="ESTACION 10-POZO16-ESTACION 6"/>
    <s v="MZ LOS LAURELES 0"/>
    <x v="257"/>
    <x v="0"/>
    <m/>
    <x v="2"/>
    <d v="2023-07-17T00:00:00"/>
    <x v="0"/>
    <n v="1"/>
    <s v="CJV"/>
    <s v="Principal"/>
    <n v="8.5470085470085479E-3"/>
    <n v="29"/>
    <x v="3"/>
    <s v="Ok"/>
    <x v="0"/>
    <s v="OK"/>
    <x v="0"/>
    <x v="0"/>
    <x v="1"/>
    <s v="No Aplica"/>
  </r>
  <r>
    <n v="20608579185"/>
    <x v="79"/>
    <x v="45"/>
    <x v="1759"/>
    <x v="1765"/>
    <x v="1652"/>
    <n v="1"/>
    <x v="206"/>
    <s v="ESTACION 10-POZO16-ESTACION 6"/>
    <s v="JR. ECUADOR 236"/>
    <x v="18"/>
    <x v="0"/>
    <m/>
    <x v="2"/>
    <d v="2023-07-17T00:00:00"/>
    <x v="0"/>
    <n v="4"/>
    <s v="CJV"/>
    <s v="Secundaria"/>
    <n v="8.5470085470085479E-3"/>
    <n v="48"/>
    <x v="0"/>
    <s v="Ok"/>
    <x v="0"/>
    <s v="OK"/>
    <x v="0"/>
    <x v="0"/>
    <x v="1"/>
    <s v="No Aplica"/>
  </r>
  <r>
    <s v="20451703901"/>
    <x v="76"/>
    <x v="45"/>
    <x v="1760"/>
    <x v="1766"/>
    <x v="1653"/>
    <n v="2"/>
    <x v="8"/>
    <s v="ESTACION 10-POZO16-ESTACION 6"/>
    <s v="ASOC. DE VIV. 13 DE NOVIEMBRE MZ B. LT. 21"/>
    <x v="2"/>
    <x v="0"/>
    <m/>
    <x v="2"/>
    <d v="2023-07-17T00:00:00"/>
    <x v="0"/>
    <n v="1"/>
    <s v="CJV"/>
    <s v="Principal"/>
    <n v="8.5470085470085479E-3"/>
    <n v="46"/>
    <x v="0"/>
    <s v="Ok"/>
    <x v="1"/>
    <s v="OK"/>
    <x v="0"/>
    <x v="0"/>
    <x v="1"/>
    <s v="No Aplica"/>
  </r>
  <r>
    <s v="20451703901"/>
    <x v="76"/>
    <x v="45"/>
    <x v="1761"/>
    <x v="1767"/>
    <x v="1654"/>
    <n v="2"/>
    <x v="5"/>
    <s v="ESTACION 10-POZO16-ESTACION 6"/>
    <s v="JR. BEATITA 181"/>
    <x v="37"/>
    <x v="0"/>
    <m/>
    <x v="2"/>
    <d v="2023-07-20T00:00:00"/>
    <x v="0"/>
    <n v="4"/>
    <s v="CJV"/>
    <s v="Principal"/>
    <n v="8.5470085470085479E-3"/>
    <n v="58"/>
    <x v="5"/>
    <s v="Ok"/>
    <x v="0"/>
    <s v="OK"/>
    <x v="0"/>
    <x v="0"/>
    <x v="1"/>
    <s v="No Aplica"/>
  </r>
  <r>
    <s v="20451703901"/>
    <x v="76"/>
    <x v="45"/>
    <x v="1762"/>
    <x v="1768"/>
    <x v="1655"/>
    <n v="2"/>
    <x v="42"/>
    <s v="ESTACION 10-POZO16-ESTACION 6"/>
    <s v="MZ. C LT. 5 AH SEÑOR DE LOS MILAGROS DEL PARAISO"/>
    <x v="6"/>
    <x v="0"/>
    <m/>
    <x v="2"/>
    <d v="2023-07-20T00:00:00"/>
    <x v="0"/>
    <n v="4"/>
    <s v="CJV"/>
    <s v="Principal"/>
    <n v="8.5470085470085479E-3"/>
    <n v="43"/>
    <x v="0"/>
    <s v="Ok"/>
    <x v="0"/>
    <s v="OK"/>
    <x v="0"/>
    <x v="0"/>
    <x v="1"/>
    <s v="No Aplica"/>
  </r>
  <r>
    <s v="20451703901"/>
    <x v="76"/>
    <x v="45"/>
    <x v="1763"/>
    <x v="1769"/>
    <x v="1656"/>
    <n v="2"/>
    <x v="42"/>
    <s v="ESTACION 10-POZO16-ESTACION 6"/>
    <s v="MZ. X LT. 38 AH LOS CONSTRUCTORES"/>
    <x v="3"/>
    <x v="0"/>
    <m/>
    <x v="2"/>
    <d v="2023-07-20T00:00:00"/>
    <x v="0"/>
    <n v="4"/>
    <s v="CJV"/>
    <s v="Principal"/>
    <n v="8.5470085470085479E-3"/>
    <n v="32"/>
    <x v="4"/>
    <s v="Ok"/>
    <x v="0"/>
    <s v="OK"/>
    <x v="0"/>
    <x v="0"/>
    <x v="1"/>
    <s v="No Aplica"/>
  </r>
  <r>
    <s v="20451703901"/>
    <x v="76"/>
    <x v="45"/>
    <x v="1764"/>
    <x v="1770"/>
    <x v="1657"/>
    <n v="2"/>
    <x v="5"/>
    <s v="ESTACION 10-POZO16-ESTACION 6"/>
    <s v="PEDRO SOLARI 282"/>
    <x v="18"/>
    <x v="0"/>
    <m/>
    <x v="2"/>
    <d v="2023-07-20T00:00:00"/>
    <x v="0"/>
    <n v="4"/>
    <s v="CJV"/>
    <s v="Principal"/>
    <n v="8.5470085470085479E-3"/>
    <n v="21"/>
    <x v="1"/>
    <s v="Ok"/>
    <x v="0"/>
    <s v="OK"/>
    <x v="0"/>
    <x v="0"/>
    <x v="1"/>
    <s v="No Aplica"/>
  </r>
  <r>
    <s v="20451703901"/>
    <x v="76"/>
    <x v="45"/>
    <x v="1765"/>
    <x v="1771"/>
    <x v="1658"/>
    <n v="2"/>
    <x v="42"/>
    <s v="ESTACION 10-POZO16-ESTACION 6"/>
    <s v="ASENT H. HIJOS DE APURIMAC MZ J LT 11"/>
    <x v="2"/>
    <x v="0"/>
    <m/>
    <x v="2"/>
    <d v="2023-08-08T00:00:00"/>
    <x v="0"/>
    <n v="4"/>
    <s v="CJV"/>
    <s v="Principal"/>
    <n v="8.5470085470085479E-3"/>
    <n v="30"/>
    <x v="3"/>
    <s v="Ok"/>
    <x v="1"/>
    <s v="OK"/>
    <x v="0"/>
    <x v="0"/>
    <x v="1"/>
    <s v="8-2023"/>
  </r>
  <r>
    <s v="20451703901"/>
    <x v="76"/>
    <x v="45"/>
    <x v="1766"/>
    <x v="1772"/>
    <x v="478"/>
    <n v="2"/>
    <x v="42"/>
    <s v="ESTACION 10-POZO16-ESTACION 6"/>
    <s v="URB. CERES ETAPA 3RA MZ. T LT. 25B"/>
    <x v="2"/>
    <x v="0"/>
    <m/>
    <x v="2"/>
    <d v="2023-08-08T00:00:00"/>
    <x v="0"/>
    <n v="4"/>
    <s v="CJV"/>
    <s v="Principal"/>
    <n v="8.5470085470085479E-3"/>
    <n v="37"/>
    <x v="4"/>
    <s v="Ok"/>
    <x v="1"/>
    <s v="OK"/>
    <x v="0"/>
    <x v="0"/>
    <x v="1"/>
    <s v="8-2023"/>
  </r>
  <r>
    <s v="20451703901"/>
    <x v="76"/>
    <x v="45"/>
    <x v="1767"/>
    <x v="1773"/>
    <x v="1659"/>
    <n v="2"/>
    <x v="42"/>
    <s v="ESTACION 10-POZO16-ESTACION 6"/>
    <s v="URB. SAN JUAN BAUTISTA MZ A LT 21"/>
    <x v="37"/>
    <x v="0"/>
    <m/>
    <x v="2"/>
    <d v="2023-08-08T00:00:00"/>
    <x v="0"/>
    <n v="4"/>
    <s v="CJV"/>
    <s v="Principal"/>
    <n v="8.5470085470085479E-3"/>
    <n v="41"/>
    <x v="0"/>
    <s v="Ok"/>
    <x v="0"/>
    <s v="OK"/>
    <x v="0"/>
    <x v="0"/>
    <x v="1"/>
    <s v="8-2023"/>
  </r>
  <r>
    <s v="20451703901"/>
    <x v="76"/>
    <x v="45"/>
    <x v="1768"/>
    <x v="1774"/>
    <x v="1660"/>
    <n v="2"/>
    <x v="10"/>
    <s v="ESTACION 10-POZO16-ESTACION 6"/>
    <s v="ALAN GARCIA PEREZ MZ. K LT 6 "/>
    <x v="132"/>
    <x v="0"/>
    <m/>
    <x v="2"/>
    <d v="2023-08-08T00:00:00"/>
    <x v="0"/>
    <n v="4"/>
    <s v="CJV"/>
    <s v="Principal"/>
    <n v="8.5470085470085479E-3"/>
    <n v="24"/>
    <x v="3"/>
    <s v="Ok"/>
    <x v="0"/>
    <s v="OK"/>
    <x v="0"/>
    <x v="0"/>
    <x v="1"/>
    <s v="8-2023"/>
  </r>
  <r>
    <s v="20451703901"/>
    <x v="76"/>
    <x v="45"/>
    <x v="108"/>
    <x v="109"/>
    <x v="109"/>
    <n v="2"/>
    <x v="5"/>
    <s v="ESTACION 10-POZO16-ESTACION 6"/>
    <s v="ASENT.H. ALBERTO SECADA PSJ. VIOLETA MZ. G LT. 5"/>
    <x v="31"/>
    <x v="0"/>
    <m/>
    <x v="2"/>
    <d v="2023-08-06T00:00:00"/>
    <x v="0"/>
    <n v="4"/>
    <s v="CJV"/>
    <s v="Principal"/>
    <n v="8.5470085470085479E-3"/>
    <n v="41"/>
    <x v="0"/>
    <s v="Ok"/>
    <x v="2"/>
    <s v="OK"/>
    <x v="0"/>
    <x v="1"/>
    <x v="1"/>
    <s v="8-2023"/>
  </r>
  <r>
    <s v="20451703901"/>
    <x v="76"/>
    <x v="45"/>
    <x v="108"/>
    <x v="1775"/>
    <x v="1661"/>
    <n v="2"/>
    <x v="5"/>
    <s v="ESTACION 10-POZO16-ESTACION 6"/>
    <s v="U VECINAL PEDRO RUIZ GALLO MZ. C LT. 29A"/>
    <x v="31"/>
    <x v="0"/>
    <m/>
    <x v="2"/>
    <d v="2023-08-06T00:00:00"/>
    <x v="0"/>
    <n v="4"/>
    <s v="CJV"/>
    <s v="Principal"/>
    <n v="8.5470085470085479E-3"/>
    <n v="28"/>
    <x v="3"/>
    <s v="Ok"/>
    <x v="2"/>
    <s v="OK"/>
    <x v="0"/>
    <x v="0"/>
    <x v="1"/>
    <s v="8-2023"/>
  </r>
  <r>
    <s v="20451703901"/>
    <x v="76"/>
    <x v="45"/>
    <x v="53"/>
    <x v="1776"/>
    <x v="53"/>
    <n v="1"/>
    <x v="14"/>
    <s v="ESTACION 10-POZO16-ESTACION 6"/>
    <s v="ANGAMOS ESTE LT 43"/>
    <x v="42"/>
    <x v="0"/>
    <m/>
    <x v="2"/>
    <d v="2023-08-14T00:00:00"/>
    <x v="0"/>
    <n v="1"/>
    <s v="CJV"/>
    <s v="Principal"/>
    <n v="8.5470085470085479E-3"/>
    <n v="32"/>
    <x v="4"/>
    <s v="Ok"/>
    <x v="0"/>
    <s v="OK"/>
    <x v="0"/>
    <x v="0"/>
    <x v="1"/>
    <s v="8-2023"/>
  </r>
  <r>
    <s v="20451703901"/>
    <x v="76"/>
    <x v="45"/>
    <x v="1769"/>
    <x v="1777"/>
    <x v="1662"/>
    <n v="1"/>
    <x v="101"/>
    <s v="ESTACION 10-POZO16-ESTACION 6"/>
    <s v="BEJAR 616 STA LUZMILA"/>
    <x v="37"/>
    <x v="1"/>
    <m/>
    <x v="2"/>
    <d v="2023-08-14T00:00:00"/>
    <x v="0"/>
    <n v="1"/>
    <s v="CJV"/>
    <s v="Principal"/>
    <n v="8.5470085470085479E-3"/>
    <n v="36"/>
    <x v="4"/>
    <s v="Ok"/>
    <x v="0"/>
    <s v="OK"/>
    <x v="0"/>
    <x v="0"/>
    <x v="1"/>
    <s v="8-2023"/>
  </r>
  <r>
    <s v="20451703901"/>
    <x v="76"/>
    <x v="45"/>
    <x v="1770"/>
    <x v="1778"/>
    <x v="1663"/>
    <n v="2"/>
    <x v="5"/>
    <s v="ESTACION 10-POZO16-ESTACION 6"/>
    <s v="PALOMINO BLOCK 3 DPTO 40"/>
    <x v="5"/>
    <x v="0"/>
    <m/>
    <x v="2"/>
    <d v="2023-08-16T00:00:00"/>
    <x v="0"/>
    <n v="4"/>
    <s v="CJV"/>
    <s v="Principal"/>
    <n v="8.5470085470085479E-3"/>
    <n v="35"/>
    <x v="4"/>
    <s v="Ok"/>
    <x v="0"/>
    <s v="OK"/>
    <x v="0"/>
    <x v="0"/>
    <x v="1"/>
    <s v="8-2023"/>
  </r>
  <r>
    <s v="20451703901"/>
    <x v="76"/>
    <x v="45"/>
    <x v="1771"/>
    <x v="1779"/>
    <x v="1664"/>
    <n v="1"/>
    <x v="325"/>
    <s v="ESTACION 10-POZO16-ESTACION 6"/>
    <s v="CALLE MIGUEL GRAU FILA ALTA MZ. C LT. 3"/>
    <x v="258"/>
    <x v="0"/>
    <m/>
    <x v="2"/>
    <d v="2023-08-01T00:00:00"/>
    <x v="0"/>
    <n v="1"/>
    <s v="CJV"/>
    <s v="Principal"/>
    <n v="8.5470085470085479E-3"/>
    <n v="21"/>
    <x v="1"/>
    <s v="Ok"/>
    <x v="0"/>
    <s v="OK"/>
    <x v="0"/>
    <x v="0"/>
    <x v="1"/>
    <s v="8-2023"/>
  </r>
  <r>
    <s v="20451703901"/>
    <x v="76"/>
    <x v="45"/>
    <x v="1772"/>
    <x v="1780"/>
    <x v="1665"/>
    <n v="1"/>
    <x v="199"/>
    <s v="ESTACION 10-POZO16-ESTACION 6"/>
    <s v="CALLE MANCO CAPAC 572"/>
    <x v="259"/>
    <x v="0"/>
    <m/>
    <x v="2"/>
    <d v="2023-08-10T00:00:00"/>
    <x v="0"/>
    <n v="1"/>
    <s v="CJV"/>
    <s v="Principal"/>
    <n v="8.5470085470085479E-3"/>
    <n v="34"/>
    <x v="4"/>
    <s v="Ok"/>
    <x v="0"/>
    <s v="OK"/>
    <x v="0"/>
    <x v="0"/>
    <x v="1"/>
    <s v="8-2023"/>
  </r>
  <r>
    <s v="20451703901"/>
    <x v="76"/>
    <x v="45"/>
    <x v="1773"/>
    <x v="1781"/>
    <x v="1666"/>
    <n v="2"/>
    <x v="54"/>
    <s v="ESTACION 10-POZO16-ESTACION 6"/>
    <s v="MZ V LT 05"/>
    <x v="8"/>
    <x v="0"/>
    <m/>
    <x v="2"/>
    <d v="2023-08-21T00:00:00"/>
    <x v="0"/>
    <n v="4"/>
    <s v="CJV"/>
    <s v="Principal"/>
    <n v="8.5470085470085479E-3"/>
    <n v="35"/>
    <x v="4"/>
    <s v="Ok"/>
    <x v="0"/>
    <s v="OK"/>
    <x v="0"/>
    <x v="0"/>
    <x v="1"/>
    <s v="8-2023"/>
  </r>
  <r>
    <s v="20451703901"/>
    <x v="76"/>
    <x v="45"/>
    <x v="1774"/>
    <x v="1782"/>
    <x v="1667"/>
    <n v="2"/>
    <x v="15"/>
    <s v="ESTACION 10-POZO16-ESTACION 6"/>
    <s v="AV MIRAMAR LT 9 MZ 4"/>
    <x v="18"/>
    <x v="0"/>
    <m/>
    <x v="2"/>
    <d v="2023-08-10T00:00:00"/>
    <x v="0"/>
    <n v="4"/>
    <s v="CJV"/>
    <s v="Principal"/>
    <n v="8.5470085470085479E-3"/>
    <n v="26"/>
    <x v="3"/>
    <s v="Ok"/>
    <x v="0"/>
    <s v="OK"/>
    <x v="0"/>
    <x v="0"/>
    <x v="1"/>
    <s v="8-2023"/>
  </r>
  <r>
    <s v="20451703901"/>
    <x v="76"/>
    <x v="45"/>
    <x v="1775"/>
    <x v="1783"/>
    <x v="1668"/>
    <n v="2"/>
    <x v="326"/>
    <s v="ESTACION 10-POZO16-ESTACION 6"/>
    <s v="VIV. RESIDENCIAL PRIMAVERA MZ. F LT. 20"/>
    <x v="23"/>
    <x v="0"/>
    <m/>
    <x v="2"/>
    <d v="2023-08-10T00:00:00"/>
    <x v="0"/>
    <n v="4"/>
    <s v="CJV"/>
    <s v="Principal"/>
    <n v="8.5470085470085479E-3"/>
    <n v="39"/>
    <x v="4"/>
    <s v="Ok"/>
    <x v="3"/>
    <s v="OK"/>
    <x v="0"/>
    <x v="0"/>
    <x v="1"/>
    <s v="8-2023"/>
  </r>
  <r>
    <s v="20451703901"/>
    <x v="76"/>
    <x v="45"/>
    <x v="1776"/>
    <x v="1784"/>
    <x v="1669"/>
    <n v="2"/>
    <x v="16"/>
    <s v="ESTACION 10-POZO16-ESTACION 6"/>
    <s v="JR. NAPO AZCONA"/>
    <x v="32"/>
    <x v="0"/>
    <m/>
    <x v="2"/>
    <d v="2023-08-10T00:00:00"/>
    <x v="0"/>
    <n v="4"/>
    <s v="CJV"/>
    <s v="Principal"/>
    <n v="8.5470085470085479E-3"/>
    <n v="30"/>
    <x v="3"/>
    <s v="Ok"/>
    <x v="4"/>
    <s v="OK"/>
    <x v="0"/>
    <x v="0"/>
    <x v="1"/>
    <s v="8-2023"/>
  </r>
  <r>
    <s v="20451703901"/>
    <x v="76"/>
    <x v="45"/>
    <x v="1777"/>
    <x v="1785"/>
    <x v="1670"/>
    <n v="2"/>
    <x v="42"/>
    <s v="ESTACION 10-POZO16-ESTACION 6"/>
    <s v="ASOC DE VIVIENDA LOS NISPEROS MZ P LT9"/>
    <x v="8"/>
    <x v="0"/>
    <m/>
    <x v="2"/>
    <d v="2023-08-10T00:00:00"/>
    <x v="0"/>
    <n v="4"/>
    <s v="CJV"/>
    <s v="Principal"/>
    <n v="8.5470085470085479E-3"/>
    <n v="43"/>
    <x v="0"/>
    <s v="Ok"/>
    <x v="0"/>
    <s v="OK"/>
    <x v="0"/>
    <x v="0"/>
    <x v="1"/>
    <s v="8-2023"/>
  </r>
  <r>
    <s v="20451703901"/>
    <x v="76"/>
    <x v="45"/>
    <x v="1778"/>
    <x v="1786"/>
    <x v="52"/>
    <n v="1"/>
    <x v="201"/>
    <s v="ESTACION 10-POZO16-ESTACION 6"/>
    <s v="CALLE JUAN MATTA 881"/>
    <x v="260"/>
    <x v="0"/>
    <m/>
    <x v="2"/>
    <d v="2023-08-14T00:00:00"/>
    <x v="0"/>
    <n v="1"/>
    <s v="CJV"/>
    <s v="Principal"/>
    <n v="8.5470085470085479E-3"/>
    <n v="35"/>
    <x v="4"/>
    <s v="Ok"/>
    <x v="0"/>
    <s v="OK"/>
    <x v="0"/>
    <x v="0"/>
    <x v="1"/>
    <s v="8-2023"/>
  </r>
  <r>
    <s v="20451703901"/>
    <x v="76"/>
    <x v="45"/>
    <x v="81"/>
    <x v="1787"/>
    <x v="1671"/>
    <n v="1"/>
    <x v="318"/>
    <s v="ESTACION 10-POZO16-ESTACION 6"/>
    <s v="BLOCK 24 DPTO.301 CJ. RES.HEROES DE SAN JUAN"/>
    <x v="21"/>
    <x v="0"/>
    <m/>
    <x v="2"/>
    <d v="2023-08-14T00:00:00"/>
    <x v="0"/>
    <n v="1"/>
    <s v="CJV"/>
    <s v="Principal"/>
    <n v="8.5470085470085479E-3"/>
    <n v="25"/>
    <x v="3"/>
    <s v="Ok"/>
    <x v="0"/>
    <s v="OK"/>
    <x v="0"/>
    <x v="0"/>
    <x v="1"/>
    <s v="8-2023"/>
  </r>
  <r>
    <s v="20451703901"/>
    <x v="76"/>
    <x v="45"/>
    <x v="1779"/>
    <x v="1788"/>
    <x v="1672"/>
    <n v="1"/>
    <x v="8"/>
    <s v="ESTACION 10-POZO16-ESTACION 6"/>
    <s v="JR GERVACIO SANTILLAN 161 BARRIO OBRERO"/>
    <x v="261"/>
    <x v="0"/>
    <m/>
    <x v="2"/>
    <d v="2023-08-14T00:00:00"/>
    <x v="0"/>
    <n v="1"/>
    <s v="CJV"/>
    <s v="Principal"/>
    <n v="8.5470085470085479E-3"/>
    <n v="45"/>
    <x v="0"/>
    <s v="Ok"/>
    <x v="0"/>
    <s v="OK"/>
    <x v="0"/>
    <x v="0"/>
    <x v="1"/>
    <s v="8-2023"/>
  </r>
  <r>
    <n v="20514849910"/>
    <x v="80"/>
    <x v="46"/>
    <x v="1780"/>
    <x v="1789"/>
    <x v="1673"/>
    <n v="1"/>
    <x v="21"/>
    <s v="SUMINISTRO E INSTALACION DE PUESTA A TIERRA PARA LA ESTACION 11 "/>
    <s v="CALLE LAS MAGNOLIAS MZA.F LOTE 29 ASENT H LOS HERALDOS"/>
    <x v="48"/>
    <x v="0"/>
    <m/>
    <x v="2"/>
    <d v="2023-06-08T00:00:00"/>
    <x v="0"/>
    <n v="1"/>
    <s v="CJV"/>
    <s v="Principal"/>
    <n v="0.2"/>
    <n v="31"/>
    <x v="3"/>
    <s v="Ok"/>
    <x v="0"/>
    <s v="OK"/>
    <x v="0"/>
    <x v="0"/>
    <x v="1"/>
    <s v="No Aplica"/>
  </r>
  <r>
    <n v="20514849910"/>
    <x v="80"/>
    <x v="46"/>
    <x v="1781"/>
    <x v="1790"/>
    <x v="1674"/>
    <n v="1"/>
    <x v="327"/>
    <s v="SUMINISTRO E INSTALACION DE PUESTA A TIERRA PARA LA ESTACION 11 "/>
    <s v="MZ. H LT 14 URB. MI TERRUÑO "/>
    <x v="262"/>
    <x v="0"/>
    <m/>
    <x v="2"/>
    <d v="2023-06-08T00:00:00"/>
    <x v="0"/>
    <n v="1"/>
    <s v="CJV"/>
    <s v="Principal"/>
    <n v="0.2"/>
    <n v="38"/>
    <x v="4"/>
    <s v="Ok"/>
    <x v="0"/>
    <s v="OK"/>
    <x v="0"/>
    <x v="0"/>
    <x v="1"/>
    <s v="No Aplica"/>
  </r>
  <r>
    <n v="20514849910"/>
    <x v="80"/>
    <x v="46"/>
    <x v="1782"/>
    <x v="1791"/>
    <x v="1675"/>
    <n v="1"/>
    <x v="327"/>
    <s v="SUMINISTRO E INSTALACION DE PUESTA A TIERRA PARA LA ESTACION 11 "/>
    <s v="CALLE I URB. LAS PALMAS I DE CHUQUITANTA MZ. A LT. 29"/>
    <x v="262"/>
    <x v="0"/>
    <m/>
    <x v="2"/>
    <d v="2023-06-08T00:00:00"/>
    <x v="0"/>
    <n v="1"/>
    <s v="CJV"/>
    <s v="Principal"/>
    <n v="0.2"/>
    <n v="40"/>
    <x v="4"/>
    <s v="Ok"/>
    <x v="0"/>
    <s v="OK"/>
    <x v="0"/>
    <x v="0"/>
    <x v="1"/>
    <s v="No Aplica"/>
  </r>
  <r>
    <n v="20514849910"/>
    <x v="80"/>
    <x v="46"/>
    <x v="1783"/>
    <x v="1792"/>
    <x v="1676"/>
    <n v="1"/>
    <x v="327"/>
    <s v="SUMINISTRO E INSTALACION DE PUESTA A TIERRA PARA LA ESTACION 11 "/>
    <s v="MZ. G LOTE 05 PISO 02 COOP TALAVERA LA REYNA "/>
    <x v="36"/>
    <x v="0"/>
    <m/>
    <x v="2"/>
    <d v="2023-06-08T00:00:00"/>
    <x v="0"/>
    <n v="1"/>
    <s v="CJV"/>
    <s v="Principal"/>
    <n v="0.2"/>
    <n v="32"/>
    <x v="4"/>
    <s v="Ok"/>
    <x v="3"/>
    <s v="OK"/>
    <x v="0"/>
    <x v="0"/>
    <x v="1"/>
    <s v="No Aplica"/>
  </r>
  <r>
    <n v="20514849910"/>
    <x v="80"/>
    <x v="46"/>
    <x v="1784"/>
    <x v="1793"/>
    <x v="1677"/>
    <n v="1"/>
    <x v="328"/>
    <s v="SUMINISTRO E INSTALACION DE PUESTA A TIERRA PARA LA ESTACION 11 "/>
    <s v="PEDRO RUIZ GALLO 256 B "/>
    <x v="263"/>
    <x v="0"/>
    <m/>
    <x v="2"/>
    <d v="2023-06-08T00:00:00"/>
    <x v="0"/>
    <n v="1"/>
    <s v="CJV"/>
    <s v="Principal"/>
    <n v="0.2"/>
    <n v="35"/>
    <x v="4"/>
    <s v="Ok"/>
    <x v="4"/>
    <s v="OK"/>
    <x v="0"/>
    <x v="0"/>
    <x v="1"/>
    <s v="No Aplica"/>
  </r>
  <r>
    <s v="20600375254"/>
    <x v="12"/>
    <x v="12"/>
    <x v="1785"/>
    <x v="1794"/>
    <x v="1678"/>
    <n v="2"/>
    <x v="329"/>
    <s v="Estación 02"/>
    <s v="Mz. G-03 Lote 5 AAHH San Genaro II"/>
    <x v="18"/>
    <x v="0"/>
    <m/>
    <x v="2"/>
    <s v="01/02/2023"/>
    <x v="0"/>
    <n v="4"/>
    <s v="CJV"/>
    <s v="Principal"/>
    <n v="3.9215686274509803E-3"/>
    <n v="38"/>
    <x v="4"/>
    <s v="Ok"/>
    <x v="0"/>
    <s v="OK"/>
    <x v="0"/>
    <x v="0"/>
    <x v="1"/>
    <s v="No Aplica"/>
  </r>
  <r>
    <s v="20600375254"/>
    <x v="12"/>
    <x v="12"/>
    <x v="1786"/>
    <x v="1795"/>
    <x v="1679"/>
    <n v="2"/>
    <x v="42"/>
    <s v="Estación 02"/>
    <s v="Parque La Florida 106 "/>
    <x v="128"/>
    <x v="0"/>
    <m/>
    <x v="2"/>
    <d v="2022-12-23T00:00:00"/>
    <x v="0"/>
    <n v="4"/>
    <s v="CJV"/>
    <s v="Principal"/>
    <n v="3.9215686274509803E-3"/>
    <n v="41"/>
    <x v="0"/>
    <s v="Ok"/>
    <x v="0"/>
    <s v="OK"/>
    <x v="0"/>
    <x v="1"/>
    <x v="1"/>
    <s v="No Aplica"/>
  </r>
  <r>
    <s v="20600375254"/>
    <x v="12"/>
    <x v="12"/>
    <x v="1787"/>
    <x v="1796"/>
    <x v="1680"/>
    <n v="2"/>
    <x v="330"/>
    <s v="Estación 02"/>
    <s v="CALLE 2 MZ. E LT. 03 ASOC. PROP. LAS GARDENIAS"/>
    <x v="8"/>
    <x v="0"/>
    <m/>
    <x v="2"/>
    <d v="2023-05-06T00:00:00"/>
    <x v="0"/>
    <n v="4"/>
    <s v="CJV"/>
    <s v="Principal"/>
    <n v="3.9215686274509803E-3"/>
    <n v="33"/>
    <x v="4"/>
    <s v="Ok"/>
    <x v="0"/>
    <s v="OK"/>
    <x v="0"/>
    <x v="0"/>
    <x v="1"/>
    <s v="No Aplica"/>
  </r>
  <r>
    <s v="20600375254"/>
    <x v="12"/>
    <x v="12"/>
    <x v="1788"/>
    <x v="1797"/>
    <x v="1681"/>
    <n v="2"/>
    <x v="65"/>
    <s v="Estación 19 - Tuneladora"/>
    <s v="Loreto 502 Interior 06"/>
    <x v="31"/>
    <x v="0"/>
    <m/>
    <x v="2"/>
    <d v="2022-11-10T00:00:00"/>
    <x v="0"/>
    <n v="4"/>
    <s v="CJV"/>
    <s v="Principal"/>
    <n v="3.9215686274509803E-3"/>
    <n v="26"/>
    <x v="3"/>
    <s v="Ok"/>
    <x v="2"/>
    <s v="OK"/>
    <x v="0"/>
    <x v="0"/>
    <x v="1"/>
    <s v="No Aplica"/>
  </r>
  <r>
    <s v="20600375254"/>
    <x v="12"/>
    <x v="12"/>
    <x v="1789"/>
    <x v="1798"/>
    <x v="1682"/>
    <n v="2"/>
    <x v="15"/>
    <s v="Estacion 02"/>
    <s v="Asent. H Bocanegra Mz. G 16 Lt. 03"/>
    <x v="31"/>
    <x v="0"/>
    <m/>
    <x v="2"/>
    <d v="2023-06-05T00:00:00"/>
    <x v="0"/>
    <n v="4"/>
    <s v="CJV"/>
    <s v="Principal"/>
    <n v="3.9215686274509803E-3"/>
    <n v="33"/>
    <x v="4"/>
    <s v="Ok"/>
    <x v="2"/>
    <s v="OK"/>
    <x v="0"/>
    <x v="0"/>
    <x v="1"/>
    <s v="No Aplica"/>
  </r>
  <r>
    <s v="20600375254"/>
    <x v="12"/>
    <x v="12"/>
    <x v="1790"/>
    <x v="1799"/>
    <x v="1683"/>
    <n v="2"/>
    <x v="16"/>
    <s v="Planta de Dovelas"/>
    <s v="Jr. Las Perlas 2763 Urb. San Carlos "/>
    <x v="3"/>
    <x v="0"/>
    <m/>
    <x v="2"/>
    <d v="2022-11-14T00:00:00"/>
    <x v="0"/>
    <n v="4"/>
    <s v="CJV"/>
    <s v="Principal"/>
    <n v="3.9215686274509803E-3"/>
    <n v="38"/>
    <x v="4"/>
    <s v="Ok"/>
    <x v="0"/>
    <s v="OK"/>
    <x v="0"/>
    <x v="0"/>
    <x v="1"/>
    <s v="No Aplica"/>
  </r>
  <r>
    <s v="20600375254"/>
    <x v="12"/>
    <x v="12"/>
    <x v="1791"/>
    <x v="1800"/>
    <x v="1684"/>
    <n v="2"/>
    <x v="331"/>
    <s v="Estación 19 - Tuneladora"/>
    <s v="Mz. A1 Lote 21 Asent. H. Totorita"/>
    <x v="3"/>
    <x v="0"/>
    <m/>
    <x v="2"/>
    <s v="15/06/2020"/>
    <x v="0"/>
    <n v="4"/>
    <s v="CJV"/>
    <s v="Principal"/>
    <n v="3.9215686274509803E-3"/>
    <n v="38"/>
    <x v="4"/>
    <s v="Ok"/>
    <x v="0"/>
    <s v="OK"/>
    <x v="0"/>
    <x v="0"/>
    <x v="1"/>
    <s v="No Aplica"/>
  </r>
  <r>
    <s v="20600375254"/>
    <x v="12"/>
    <x v="12"/>
    <x v="1792"/>
    <x v="1801"/>
    <x v="1685"/>
    <n v="2"/>
    <x v="332"/>
    <s v="Estación 19 - Tuneladora"/>
    <s v="Asociación de vivienda Los Industriales Mz. E Lote 5 "/>
    <x v="121"/>
    <x v="0"/>
    <m/>
    <x v="2"/>
    <d v="2020-06-15T00:00:00"/>
    <x v="0"/>
    <n v="4"/>
    <s v="CJV"/>
    <s v="Principal"/>
    <n v="3.9215686274509803E-3"/>
    <n v="39"/>
    <x v="4"/>
    <s v="Ok"/>
    <x v="0"/>
    <s v="OK"/>
    <x v="0"/>
    <x v="0"/>
    <x v="1"/>
    <s v="No Aplica"/>
  </r>
  <r>
    <s v="20600375254"/>
    <x v="12"/>
    <x v="12"/>
    <x v="1793"/>
    <x v="1802"/>
    <x v="1686"/>
    <n v="2"/>
    <x v="16"/>
    <s v="Estacion 02"/>
    <s v="MZ. L2 LT 15 A.H. SAN GENARO "/>
    <x v="18"/>
    <x v="0"/>
    <m/>
    <x v="2"/>
    <d v="2023-06-12T00:00:00"/>
    <x v="0"/>
    <n v="4"/>
    <s v="CJV"/>
    <s v="Principal"/>
    <n v="3.9215686274509803E-3"/>
    <n v="55"/>
    <x v="5"/>
    <s v="Ok"/>
    <x v="0"/>
    <s v="OK"/>
    <x v="0"/>
    <x v="0"/>
    <x v="1"/>
    <s v="No Aplica"/>
  </r>
  <r>
    <s v="20600375254"/>
    <x v="12"/>
    <x v="12"/>
    <x v="1794"/>
    <x v="1803"/>
    <x v="1687"/>
    <n v="2"/>
    <x v="46"/>
    <s v="Planta de Dovelas"/>
    <s v="C.P. Rural Sector Las Lomas  Mz. D1 Lote 6 "/>
    <x v="28"/>
    <x v="0"/>
    <m/>
    <x v="2"/>
    <d v="2020-06-15T00:00:00"/>
    <x v="0"/>
    <n v="4"/>
    <s v="CJV"/>
    <s v="Principal"/>
    <n v="3.9215686274509803E-3"/>
    <n v="45"/>
    <x v="0"/>
    <s v="Ok"/>
    <x v="0"/>
    <s v="OK"/>
    <x v="0"/>
    <x v="0"/>
    <x v="1"/>
    <s v="No Aplica"/>
  </r>
  <r>
    <s v="20600375254"/>
    <x v="12"/>
    <x v="12"/>
    <x v="1795"/>
    <x v="1804"/>
    <x v="1688"/>
    <n v="2"/>
    <x v="333"/>
    <s v="Planta de Dovelas"/>
    <s v="LOS CHASQUIS 1030 MZ J-5 LT 8 ZARATE"/>
    <x v="3"/>
    <x v="0"/>
    <m/>
    <x v="2"/>
    <d v="2023-03-06T00:00:00"/>
    <x v="0"/>
    <m/>
    <s v="CJV"/>
    <s v="Principal"/>
    <n v="3.9215686274509803E-3"/>
    <n v="38"/>
    <x v="4"/>
    <s v="Ok"/>
    <x v="0"/>
    <s v="OK"/>
    <x v="0"/>
    <x v="0"/>
    <x v="1"/>
    <s v="No Aplica"/>
  </r>
  <r>
    <s v="20600375254"/>
    <x v="12"/>
    <x v="12"/>
    <x v="1796"/>
    <x v="1805"/>
    <x v="1689"/>
    <n v="2"/>
    <x v="59"/>
    <s v="Estación 02"/>
    <s v="San Genaro II Lote 22 Mz. H-03"/>
    <x v="18"/>
    <x v="0"/>
    <m/>
    <x v="2"/>
    <s v="01/02/2023"/>
    <x v="0"/>
    <n v="4"/>
    <s v="CJV"/>
    <s v="Principal"/>
    <n v="3.9215686274509803E-3"/>
    <n v="48"/>
    <x v="0"/>
    <s v="Ok"/>
    <x v="0"/>
    <s v="OK"/>
    <x v="0"/>
    <x v="0"/>
    <x v="1"/>
    <s v="No Aplica"/>
  </r>
  <r>
    <s v="20600375254"/>
    <x v="12"/>
    <x v="12"/>
    <x v="1797"/>
    <x v="1806"/>
    <x v="1690"/>
    <n v="2"/>
    <x v="46"/>
    <s v="Estación 19 - Tuneladora"/>
    <s v="Mz. B Lote 16 Provivienda San Valentin "/>
    <x v="8"/>
    <x v="0"/>
    <m/>
    <x v="2"/>
    <d v="2021-05-03T00:00:00"/>
    <x v="0"/>
    <n v="4"/>
    <s v="CJV"/>
    <s v="Principal"/>
    <n v="3.9215686274509803E-3"/>
    <n v="46"/>
    <x v="0"/>
    <s v="Ok"/>
    <x v="0"/>
    <s v="OK"/>
    <x v="0"/>
    <x v="0"/>
    <x v="1"/>
    <s v="No Aplica"/>
  </r>
  <r>
    <s v="20600375254"/>
    <x v="12"/>
    <x v="12"/>
    <x v="1798"/>
    <x v="1807"/>
    <x v="805"/>
    <n v="2"/>
    <x v="16"/>
    <s v="Estación 19 - Tuneladora"/>
    <s v="Asociación de Propietarios de Vivienda Las Fresas Mz. U Lote 8"/>
    <x v="39"/>
    <x v="0"/>
    <m/>
    <x v="2"/>
    <s v="23/06/2020"/>
    <x v="0"/>
    <n v="4"/>
    <s v="CJV"/>
    <s v="Principal"/>
    <n v="3.9215686274509803E-3"/>
    <n v="39"/>
    <x v="4"/>
    <s v="Ok"/>
    <x v="0"/>
    <s v="OK"/>
    <x v="0"/>
    <x v="0"/>
    <x v="1"/>
    <s v="No Aplica"/>
  </r>
  <r>
    <s v="20600375254"/>
    <x v="12"/>
    <x v="12"/>
    <x v="1799"/>
    <x v="1808"/>
    <x v="1691"/>
    <n v="1"/>
    <x v="334"/>
    <s v="Estación 19 - Tuneladora"/>
    <s v="Malecón Bertoloto 111 Dpto. 1008"/>
    <x v="44"/>
    <x v="0"/>
    <m/>
    <x v="11"/>
    <d v="2019-11-01T00:00:00"/>
    <x v="0"/>
    <n v="3"/>
    <s v="CJV"/>
    <s v="Principal"/>
    <n v="3.9215686274509803E-3"/>
    <n v="42"/>
    <x v="0"/>
    <s v="Ok"/>
    <x v="0"/>
    <s v="OK"/>
    <x v="0"/>
    <x v="0"/>
    <x v="1"/>
    <s v="No Aplica"/>
  </r>
  <r>
    <s v="20600375254"/>
    <x v="12"/>
    <x v="12"/>
    <x v="1800"/>
    <x v="1809"/>
    <x v="1692"/>
    <n v="1"/>
    <x v="84"/>
    <s v="Estación 02"/>
    <s v="Calle Los Tulipanes 136 Urb. Miraflores"/>
    <x v="264"/>
    <x v="0"/>
    <m/>
    <x v="2"/>
    <d v="2023-01-01T00:00:00"/>
    <x v="0"/>
    <n v="1"/>
    <s v="CJV"/>
    <s v="Principal"/>
    <n v="3.9215686274509803E-3"/>
    <n v="29"/>
    <x v="3"/>
    <s v="Ok"/>
    <x v="0"/>
    <s v="OK"/>
    <x v="0"/>
    <x v="0"/>
    <x v="1"/>
    <s v="No Aplica"/>
  </r>
  <r>
    <s v="20600375254"/>
    <x v="12"/>
    <x v="12"/>
    <x v="1801"/>
    <x v="1810"/>
    <x v="1693"/>
    <n v="2"/>
    <x v="46"/>
    <s v="Estación 19 - Tuneladora"/>
    <s v="Av. Sol Radiante Mz. G Lote 7 "/>
    <x v="121"/>
    <x v="0"/>
    <m/>
    <x v="2"/>
    <d v="2020-09-30T00:00:00"/>
    <x v="0"/>
    <n v="4"/>
    <s v="CJV"/>
    <s v="Principal"/>
    <n v="3.9215686274509803E-3"/>
    <n v="53"/>
    <x v="5"/>
    <s v="Ok"/>
    <x v="0"/>
    <s v="OK"/>
    <x v="0"/>
    <x v="0"/>
    <x v="1"/>
    <s v="No Aplica"/>
  </r>
  <r>
    <s v="20600375254"/>
    <x v="12"/>
    <x v="12"/>
    <x v="1802"/>
    <x v="1811"/>
    <x v="1694"/>
    <n v="2"/>
    <x v="16"/>
    <s v="Estación 19 - Tuneladora"/>
    <s v="Asentamiento Humano Javier Perez Cuellas Mz. Mz. A Lote 2"/>
    <x v="3"/>
    <x v="0"/>
    <m/>
    <x v="2"/>
    <s v="15/06/2020"/>
    <x v="0"/>
    <n v="4"/>
    <s v="CJV"/>
    <s v="Principal"/>
    <n v="3.9215686274509803E-3"/>
    <n v="55"/>
    <x v="5"/>
    <s v="Ok"/>
    <x v="0"/>
    <s v="OK"/>
    <x v="0"/>
    <x v="0"/>
    <x v="1"/>
    <s v="No Aplica"/>
  </r>
  <r>
    <s v="20600375254"/>
    <x v="12"/>
    <x v="12"/>
    <x v="1803"/>
    <x v="1812"/>
    <x v="1695"/>
    <n v="2"/>
    <x v="42"/>
    <s v="Estación 19 - Tuneladora"/>
    <s v="Jr. Bartolome Herrera 119 Micaela Bastidas"/>
    <x v="265"/>
    <x v="0"/>
    <m/>
    <x v="2"/>
    <d v="2021-12-22T00:00:00"/>
    <x v="0"/>
    <n v="4"/>
    <s v="CJV"/>
    <s v="Principal"/>
    <n v="3.9215686274509803E-3"/>
    <n v="43"/>
    <x v="0"/>
    <s v="Ok"/>
    <x v="0"/>
    <s v="OK"/>
    <x v="0"/>
    <x v="0"/>
    <x v="1"/>
    <s v="No Aplica"/>
  </r>
  <r>
    <s v="20600375254"/>
    <x v="12"/>
    <x v="12"/>
    <x v="1804"/>
    <x v="1813"/>
    <x v="1696"/>
    <n v="1"/>
    <x v="335"/>
    <s v="Planta de Dovelas"/>
    <s v="Malecón Bertoloto 111 Dpto. 411"/>
    <x v="44"/>
    <x v="1"/>
    <m/>
    <x v="11"/>
    <d v="2020-03-01T00:00:00"/>
    <x v="0"/>
    <n v="3"/>
    <s v="CJV"/>
    <s v="Principal"/>
    <n v="3.9215686274509803E-3"/>
    <n v="25"/>
    <x v="3"/>
    <s v="Ok"/>
    <x v="0"/>
    <s v="OK"/>
    <x v="0"/>
    <x v="0"/>
    <x v="1"/>
    <s v="No Aplica"/>
  </r>
  <r>
    <s v="20600375254"/>
    <x v="12"/>
    <x v="12"/>
    <x v="1805"/>
    <x v="1814"/>
    <x v="1697"/>
    <n v="2"/>
    <x v="46"/>
    <s v="Planta de Dovelas"/>
    <s v="Mz. R Lote 19 Ciudad de los Constructores "/>
    <x v="3"/>
    <x v="0"/>
    <m/>
    <x v="2"/>
    <d v="2022-08-17T00:00:00"/>
    <x v="0"/>
    <n v="4"/>
    <s v="CJV"/>
    <s v="Principal"/>
    <n v="3.9215686274509803E-3"/>
    <n v="24"/>
    <x v="3"/>
    <s v="Ok"/>
    <x v="0"/>
    <s v="OK"/>
    <x v="0"/>
    <x v="0"/>
    <x v="1"/>
    <s v="No Aplica"/>
  </r>
  <r>
    <s v="20600375254"/>
    <x v="12"/>
    <x v="12"/>
    <x v="1806"/>
    <x v="1815"/>
    <x v="1365"/>
    <n v="2"/>
    <x v="16"/>
    <s v="Relleno E04-Pozo 01 Bis"/>
    <s v="Mz. R Lt. 19 Hab. Urb Ciudad Mrcal Caceres"/>
    <x v="3"/>
    <x v="0"/>
    <m/>
    <x v="2"/>
    <d v="2023-06-05T00:00:00"/>
    <x v="0"/>
    <n v="4"/>
    <s v="CJV"/>
    <s v="Principal"/>
    <n v="3.9215686274509803E-3"/>
    <n v="40"/>
    <x v="4"/>
    <s v="Ok"/>
    <x v="0"/>
    <s v="OK"/>
    <x v="0"/>
    <x v="0"/>
    <x v="1"/>
    <s v="No Aplica"/>
  </r>
  <r>
    <s v="20600375254"/>
    <x v="12"/>
    <x v="12"/>
    <x v="1807"/>
    <x v="1816"/>
    <x v="1698"/>
    <n v="2"/>
    <x v="46"/>
    <s v="Estación 02"/>
    <s v="MZ.B LT.04 AGRUP.FAMILIAR AMPLIACION SANTA CRUZ 3ERA ZONA BAYOVAR"/>
    <x v="3"/>
    <x v="0"/>
    <m/>
    <x v="2"/>
    <d v="2023-03-27T00:00:00"/>
    <x v="0"/>
    <n v="4"/>
    <s v="CJV"/>
    <s v="Principal"/>
    <n v="3.9215686274509803E-3"/>
    <n v="50"/>
    <x v="5"/>
    <s v="Ok"/>
    <x v="0"/>
    <s v="OK"/>
    <x v="0"/>
    <x v="0"/>
    <x v="1"/>
    <s v="No Aplica"/>
  </r>
  <r>
    <s v="20600375254"/>
    <x v="12"/>
    <x v="12"/>
    <x v="1808"/>
    <x v="1817"/>
    <x v="1699"/>
    <n v="2"/>
    <x v="42"/>
    <s v="Estación 02"/>
    <s v="JR CUZCO 402 W-4 COOP SANGARARA PAULO VI LIMA"/>
    <x v="37"/>
    <x v="0"/>
    <m/>
    <x v="2"/>
    <d v="2023-02-01T00:00:00"/>
    <x v="0"/>
    <n v="4"/>
    <s v="CJV"/>
    <s v="Principal"/>
    <n v="3.9215686274509803E-3"/>
    <n v="37"/>
    <x v="4"/>
    <s v="Ok"/>
    <x v="0"/>
    <s v="OK"/>
    <x v="0"/>
    <x v="0"/>
    <x v="1"/>
    <s v="No Aplica"/>
  </r>
  <r>
    <s v="20600375254"/>
    <x v="12"/>
    <x v="12"/>
    <x v="1809"/>
    <x v="1818"/>
    <x v="1700"/>
    <n v="2"/>
    <x v="15"/>
    <s v="Estación 19 - Tuneladora"/>
    <s v="AA.HH. Estrella Simón Bolivar Calle Juan Pablo II, Mz. C Lote 22"/>
    <x v="39"/>
    <x v="0"/>
    <m/>
    <x v="2"/>
    <d v="2021-11-29T00:00:00"/>
    <x v="0"/>
    <n v="4"/>
    <s v="CJV"/>
    <s v="Principal"/>
    <n v="3.9215686274509803E-3"/>
    <n v="36"/>
    <x v="4"/>
    <s v="Ok"/>
    <x v="0"/>
    <s v="OK"/>
    <x v="0"/>
    <x v="0"/>
    <x v="1"/>
    <s v="No Aplica"/>
  </r>
  <r>
    <s v="20600375254"/>
    <x v="12"/>
    <x v="12"/>
    <x v="1810"/>
    <x v="1819"/>
    <x v="1701"/>
    <n v="2"/>
    <x v="42"/>
    <s v="Estación 02"/>
    <s v="Paque Urb. Santa Seffora Mz. E Lote 08 Block E- Piso 08 Urb. Santa Seffora Etapa Mz. E Lote 08"/>
    <x v="266"/>
    <x v="0"/>
    <m/>
    <x v="2"/>
    <s v="01/02/2023"/>
    <x v="0"/>
    <n v="4"/>
    <s v="CJV"/>
    <s v="Principal"/>
    <n v="3.9215686274509803E-3"/>
    <n v="37"/>
    <x v="4"/>
    <s v="Ok"/>
    <x v="0"/>
    <s v="OK"/>
    <x v="0"/>
    <x v="0"/>
    <x v="1"/>
    <s v="No Aplica"/>
  </r>
  <r>
    <s v="20600375254"/>
    <x v="12"/>
    <x v="12"/>
    <x v="1811"/>
    <x v="1820"/>
    <x v="1702"/>
    <n v="2"/>
    <x v="46"/>
    <s v="Estación 19 - Tuneladora"/>
    <s v="Jr. Francisco Toledo 620 "/>
    <x v="171"/>
    <x v="0"/>
    <m/>
    <x v="2"/>
    <s v="08/10/2020"/>
    <x v="0"/>
    <n v="4"/>
    <s v="CJV"/>
    <s v="Principal"/>
    <n v="3.9215686274509803E-3"/>
    <n v="45"/>
    <x v="0"/>
    <s v="Ok"/>
    <x v="0"/>
    <s v="OK"/>
    <x v="0"/>
    <x v="0"/>
    <x v="1"/>
    <s v="No Aplica"/>
  </r>
  <r>
    <s v="20600375254"/>
    <x v="12"/>
    <x v="12"/>
    <x v="1812"/>
    <x v="1821"/>
    <x v="1703"/>
    <n v="2"/>
    <x v="86"/>
    <s v="Estación 02"/>
    <s v="MZ.G LT.6 ASENT. H. 26 DE SETIEMBRE"/>
    <x v="18"/>
    <x v="0"/>
    <m/>
    <x v="2"/>
    <s v="28/03/2023"/>
    <x v="0"/>
    <n v="4"/>
    <s v="CJV"/>
    <s v="Principal"/>
    <n v="3.9215686274509803E-3"/>
    <n v="36"/>
    <x v="4"/>
    <s v="Ok"/>
    <x v="0"/>
    <s v="OK"/>
    <x v="0"/>
    <x v="0"/>
    <x v="1"/>
    <s v="No Aplica"/>
  </r>
  <r>
    <s v="20600375254"/>
    <x v="12"/>
    <x v="12"/>
    <x v="1813"/>
    <x v="1822"/>
    <x v="672"/>
    <n v="2"/>
    <x v="2"/>
    <s v="Planta de Dovelas"/>
    <s v="Agrupación Familiar La Gruta Mz. GU 13 Lote 6 "/>
    <x v="3"/>
    <x v="0"/>
    <m/>
    <x v="2"/>
    <d v="2022-09-06T00:00:00"/>
    <x v="0"/>
    <n v="4"/>
    <s v="CJV"/>
    <s v="Principal"/>
    <n v="3.9215686274509803E-3"/>
    <n v="35"/>
    <x v="4"/>
    <s v="Ok"/>
    <x v="0"/>
    <s v="OK"/>
    <x v="0"/>
    <x v="0"/>
    <x v="1"/>
    <s v="No Aplica"/>
  </r>
  <r>
    <s v="20600375254"/>
    <x v="12"/>
    <x v="12"/>
    <x v="1814"/>
    <x v="1823"/>
    <x v="1704"/>
    <n v="1"/>
    <x v="25"/>
    <s v="Estación 02"/>
    <s v="AA.HH. Santa Rosa Mz. G Lote 27"/>
    <x v="31"/>
    <x v="0"/>
    <m/>
    <x v="2"/>
    <s v="01/02/2023"/>
    <x v="0"/>
    <n v="1"/>
    <s v="CJV"/>
    <s v="Principal"/>
    <n v="3.9215686274509803E-3"/>
    <n v="29"/>
    <x v="3"/>
    <s v="Ok"/>
    <x v="2"/>
    <s v="OK"/>
    <x v="0"/>
    <x v="0"/>
    <x v="1"/>
    <s v="No Aplica"/>
  </r>
  <r>
    <s v="20600375254"/>
    <x v="12"/>
    <x v="12"/>
    <x v="1815"/>
    <x v="1824"/>
    <x v="1705"/>
    <n v="2"/>
    <x v="42"/>
    <s v="Estacion 02"/>
    <s v="Calle Progreso 271 Asent. H San Pablo "/>
    <x v="267"/>
    <x v="0"/>
    <m/>
    <x v="2"/>
    <s v="01/06/2023"/>
    <x v="0"/>
    <n v="4"/>
    <s v="CJV"/>
    <s v="Principal"/>
    <n v="3.9215686274509803E-3"/>
    <n v="53"/>
    <x v="5"/>
    <s v="Ok"/>
    <x v="0"/>
    <s v="OK"/>
    <x v="0"/>
    <x v="0"/>
    <x v="1"/>
    <s v="No Aplica"/>
  </r>
  <r>
    <s v="20600375254"/>
    <x v="12"/>
    <x v="12"/>
    <x v="1816"/>
    <x v="1825"/>
    <x v="949"/>
    <n v="2"/>
    <x v="336"/>
    <s v="Planta de Dovelas"/>
    <s v="Calle Los Angeles P. El Milagro de la Fraternidad Mz. E1 Lote 01"/>
    <x v="9"/>
    <x v="0"/>
    <m/>
    <x v="2"/>
    <s v="15/06/2020"/>
    <x v="0"/>
    <n v="4"/>
    <s v="CJV"/>
    <s v="Principal"/>
    <n v="3.9215686274509803E-3"/>
    <n v="41"/>
    <x v="0"/>
    <s v="Ok"/>
    <x v="0"/>
    <s v="OK"/>
    <x v="0"/>
    <x v="0"/>
    <x v="1"/>
    <s v="No Aplica"/>
  </r>
  <r>
    <s v="20600375254"/>
    <x v="12"/>
    <x v="12"/>
    <x v="1817"/>
    <x v="1826"/>
    <x v="1706"/>
    <n v="1"/>
    <x v="21"/>
    <s v="Planta de Dovelas"/>
    <s v="Calle 1 APV Valle Hermoso Mz. G Lt 23"/>
    <x v="31"/>
    <x v="1"/>
    <m/>
    <x v="2"/>
    <d v="2023-07-10T00:00:00"/>
    <x v="0"/>
    <n v="4"/>
    <s v="CJV"/>
    <s v="Principal"/>
    <n v="3.9215686274509803E-3"/>
    <n v="28"/>
    <x v="3"/>
    <s v="Ok"/>
    <x v="2"/>
    <s v="OK"/>
    <x v="0"/>
    <x v="0"/>
    <x v="1"/>
    <s v="No Aplica"/>
  </r>
  <r>
    <s v="20600375254"/>
    <x v="12"/>
    <x v="12"/>
    <x v="1818"/>
    <x v="1827"/>
    <x v="1707"/>
    <n v="2"/>
    <x v="5"/>
    <s v="Estación 02"/>
    <s v="JR. ANTONIO MIRO QUESADA ASENT.H. CONSTANZO MZ. F LT. 10"/>
    <x v="31"/>
    <x v="0"/>
    <m/>
    <x v="2"/>
    <s v="06/03/2023"/>
    <x v="0"/>
    <n v="4"/>
    <s v="CJV"/>
    <s v="Principal"/>
    <n v="3.9215686274509803E-3"/>
    <n v="30"/>
    <x v="3"/>
    <s v="Ok"/>
    <x v="2"/>
    <s v="OK"/>
    <x v="0"/>
    <x v="0"/>
    <x v="1"/>
    <s v="No Aplica"/>
  </r>
  <r>
    <s v="20600375254"/>
    <x v="12"/>
    <x v="12"/>
    <x v="1819"/>
    <x v="1828"/>
    <x v="747"/>
    <n v="1"/>
    <x v="337"/>
    <s v="Estacion 02"/>
    <s v="AA.HH Las Delicias - Mz N Lt 14"/>
    <x v="248"/>
    <x v="0"/>
    <m/>
    <x v="2"/>
    <d v="2022-12-23T00:00:00"/>
    <x v="0"/>
    <n v="4"/>
    <s v="CJV"/>
    <s v="Principal"/>
    <n v="3.9215686274509803E-3"/>
    <n v="42"/>
    <x v="0"/>
    <s v="Ok"/>
    <x v="0"/>
    <s v="OK"/>
    <x v="0"/>
    <x v="0"/>
    <x v="1"/>
    <s v="No Aplica"/>
  </r>
  <r>
    <s v="20600375254"/>
    <x v="12"/>
    <x v="12"/>
    <x v="1820"/>
    <x v="1829"/>
    <x v="1708"/>
    <n v="1"/>
    <x v="337"/>
    <s v="E-18 a E-16"/>
    <s v="Calle El Repector S/N"/>
    <x v="248"/>
    <x v="0"/>
    <m/>
    <x v="2"/>
    <d v="2021-11-23T00:00:00"/>
    <x v="0"/>
    <n v="4"/>
    <s v="CJV"/>
    <s v="Principal"/>
    <n v="3.9215686274509803E-3"/>
    <n v="35"/>
    <x v="4"/>
    <s v="Ok"/>
    <x v="0"/>
    <s v="OK"/>
    <x v="0"/>
    <x v="0"/>
    <x v="1"/>
    <s v="No Aplica"/>
  </r>
  <r>
    <s v="20600375254"/>
    <x v="12"/>
    <x v="12"/>
    <x v="1821"/>
    <x v="1830"/>
    <x v="1709"/>
    <n v="2"/>
    <x v="189"/>
    <s v="Estacion 02"/>
    <s v="P. Joven Cerro Los Angeles Campoy Mz. D Lt 17"/>
    <x v="3"/>
    <x v="0"/>
    <m/>
    <x v="2"/>
    <d v="2023-06-02T00:00:00"/>
    <x v="0"/>
    <n v="4"/>
    <s v="CJV"/>
    <s v="Principal"/>
    <n v="3.9215686274509803E-3"/>
    <n v="44"/>
    <x v="0"/>
    <s v="Ok"/>
    <x v="0"/>
    <s v="OK"/>
    <x v="0"/>
    <x v="0"/>
    <x v="1"/>
    <s v="No Aplica"/>
  </r>
  <r>
    <s v="20600375254"/>
    <x v="12"/>
    <x v="12"/>
    <x v="1822"/>
    <x v="1831"/>
    <x v="1710"/>
    <n v="2"/>
    <x v="16"/>
    <s v="Relleno E04-Pozo 01 Bis"/>
    <s v="Mz. D4 Lt. 26 A.H Puerto Pachacutec"/>
    <x v="4"/>
    <x v="0"/>
    <m/>
    <x v="2"/>
    <d v="2023-06-05T00:00:00"/>
    <x v="0"/>
    <n v="4"/>
    <s v="CJV"/>
    <s v="Principal"/>
    <n v="3.9215686274509803E-3"/>
    <n v="40"/>
    <x v="4"/>
    <s v="Ok"/>
    <x v="2"/>
    <s v="OK"/>
    <x v="0"/>
    <x v="0"/>
    <x v="1"/>
    <s v="No Aplica"/>
  </r>
  <r>
    <s v="20600375254"/>
    <x v="12"/>
    <x v="12"/>
    <x v="1823"/>
    <x v="1832"/>
    <x v="1711"/>
    <n v="1"/>
    <x v="8"/>
    <s v="E-18 a E-16"/>
    <s v="Asociación Altiplano Mz. L-5 Lote 14 - Mariscal Nieto "/>
    <x v="268"/>
    <x v="0"/>
    <m/>
    <x v="2"/>
    <d v="2022-11-16T00:00:00"/>
    <x v="0"/>
    <n v="4"/>
    <s v="CJV"/>
    <s v="Principal"/>
    <n v="3.9215686274509803E-3"/>
    <n v="50"/>
    <x v="5"/>
    <s v="Ok"/>
    <x v="0"/>
    <s v="OK"/>
    <x v="0"/>
    <x v="0"/>
    <x v="1"/>
    <s v="No Aplica"/>
  </r>
  <r>
    <s v="20600375254"/>
    <x v="12"/>
    <x v="12"/>
    <x v="1824"/>
    <x v="1833"/>
    <x v="1712"/>
    <n v="2"/>
    <x v="79"/>
    <s v="Planta de Dovelas"/>
    <s v="ATAHUALPA 330 INT.70 LIMA-HUAURA"/>
    <x v="102"/>
    <x v="0"/>
    <m/>
    <x v="2"/>
    <d v="2023-03-13T00:00:00"/>
    <x v="0"/>
    <n v="4"/>
    <s v="CJV"/>
    <s v="Principal"/>
    <n v="3.9215686274509803E-3"/>
    <n v="42"/>
    <x v="0"/>
    <s v="Ok"/>
    <x v="0"/>
    <s v="OK"/>
    <x v="0"/>
    <x v="0"/>
    <x v="1"/>
    <s v="No Aplica"/>
  </r>
  <r>
    <s v="20600375254"/>
    <x v="12"/>
    <x v="12"/>
    <x v="1825"/>
    <x v="1834"/>
    <x v="1713"/>
    <n v="2"/>
    <x v="42"/>
    <s v="Estación 02"/>
    <s v="C.POBLADO SAN CRISTOBAL AMAZONAS-UTCUBAMBA-CAJARURO"/>
    <x v="139"/>
    <x v="0"/>
    <m/>
    <x v="2"/>
    <d v="2023-01-05T00:00:00"/>
    <x v="0"/>
    <n v="4"/>
    <s v="CJV"/>
    <s v="Principal"/>
    <n v="3.9215686274509803E-3"/>
    <n v="28"/>
    <x v="3"/>
    <s v="Ok"/>
    <x v="0"/>
    <s v="OK"/>
    <x v="0"/>
    <x v="1"/>
    <x v="1"/>
    <s v="No Aplica"/>
  </r>
  <r>
    <s v="20600375254"/>
    <x v="12"/>
    <x v="12"/>
    <x v="1826"/>
    <x v="1835"/>
    <x v="1714"/>
    <n v="2"/>
    <x v="15"/>
    <s v="Estación 02"/>
    <s v="Los Angeles 167 Mz. S Lote 08 Milagro de la Fraternidad"/>
    <x v="9"/>
    <x v="0"/>
    <m/>
    <x v="2"/>
    <s v="17/02/2023"/>
    <x v="0"/>
    <n v="4"/>
    <s v="CJV"/>
    <s v="Principal"/>
    <n v="3.9215686274509803E-3"/>
    <n v="38"/>
    <x v="4"/>
    <s v="Ok"/>
    <x v="0"/>
    <s v="OK"/>
    <x v="0"/>
    <x v="0"/>
    <x v="1"/>
    <s v="No Aplica"/>
  </r>
  <r>
    <s v="20600375254"/>
    <x v="12"/>
    <x v="12"/>
    <x v="1827"/>
    <x v="1836"/>
    <x v="207"/>
    <n v="2"/>
    <x v="79"/>
    <s v="Planta de Dovelas"/>
    <s v="Calle Los Angeles 167 AA.HH. El Milagro"/>
    <x v="269"/>
    <x v="0"/>
    <m/>
    <x v="2"/>
    <d v="2022-05-11T00:00:00"/>
    <x v="0"/>
    <n v="4"/>
    <s v="CJV"/>
    <s v="Principal"/>
    <n v="3.9215686274509803E-3"/>
    <n v="33"/>
    <x v="4"/>
    <s v="Ok"/>
    <x v="0"/>
    <s v="OK"/>
    <x v="0"/>
    <x v="0"/>
    <x v="1"/>
    <s v="No Aplica"/>
  </r>
  <r>
    <s v="20600375254"/>
    <x v="12"/>
    <x v="12"/>
    <x v="1828"/>
    <x v="1837"/>
    <x v="1715"/>
    <n v="2"/>
    <x v="19"/>
    <s v="Estación 19 - Tuneladora"/>
    <s v="Urb. Ciudad del Pescador Mz. H1 Lote 31"/>
    <x v="31"/>
    <x v="0"/>
    <m/>
    <x v="2"/>
    <d v="2022-05-02T00:00:00"/>
    <x v="0"/>
    <n v="4"/>
    <s v="CJV"/>
    <s v="Principal"/>
    <n v="3.9215686274509803E-3"/>
    <n v="49"/>
    <x v="0"/>
    <s v="Ok"/>
    <x v="2"/>
    <s v="OK"/>
    <x v="0"/>
    <x v="0"/>
    <x v="1"/>
    <s v="No Aplica"/>
  </r>
  <r>
    <s v="20600375254"/>
    <x v="12"/>
    <x v="12"/>
    <x v="1829"/>
    <x v="1838"/>
    <x v="1716"/>
    <n v="2"/>
    <x v="46"/>
    <s v="Planta de Dovelas"/>
    <s v="Mz. H2 Lote 15 1era etapa Residencial Pariachi "/>
    <x v="100"/>
    <x v="0"/>
    <m/>
    <x v="2"/>
    <d v="2022-05-23T00:00:00"/>
    <x v="0"/>
    <n v="4"/>
    <s v="CJV"/>
    <s v="Principal"/>
    <n v="3.9215686274509803E-3"/>
    <n v="45"/>
    <x v="0"/>
    <s v="Ok"/>
    <x v="1"/>
    <s v="OK"/>
    <x v="0"/>
    <x v="0"/>
    <x v="1"/>
    <s v="No Aplica"/>
  </r>
  <r>
    <s v="20600375254"/>
    <x v="12"/>
    <x v="12"/>
    <x v="1830"/>
    <x v="1839"/>
    <x v="864"/>
    <n v="1"/>
    <x v="8"/>
    <s v="Estación 02"/>
    <s v="Asociación Vivienda Juventud Mz. G-22 C.P. Las Palmeras"/>
    <x v="270"/>
    <x v="0"/>
    <m/>
    <x v="2"/>
    <s v="01/02/2023"/>
    <x v="0"/>
    <n v="1"/>
    <s v="CJV"/>
    <s v="Principal"/>
    <n v="3.9215686274509803E-3"/>
    <n v="38"/>
    <x v="4"/>
    <s v="Ok"/>
    <x v="0"/>
    <s v="OK"/>
    <x v="0"/>
    <x v="0"/>
    <x v="1"/>
    <s v="No Aplica"/>
  </r>
  <r>
    <s v="20600375254"/>
    <x v="12"/>
    <x v="12"/>
    <x v="1831"/>
    <x v="1840"/>
    <x v="1252"/>
    <n v="2"/>
    <x v="2"/>
    <s v="Estación 02"/>
    <s v="C. P. Santa Cruz Mz. R Lote 03"/>
    <x v="270"/>
    <x v="0"/>
    <m/>
    <x v="2"/>
    <s v="01/02/2023"/>
    <x v="0"/>
    <n v="4"/>
    <s v="CJV"/>
    <s v="Principal"/>
    <n v="3.9215686274509803E-3"/>
    <n v="28"/>
    <x v="3"/>
    <s v="Ok"/>
    <x v="0"/>
    <s v="OK"/>
    <x v="0"/>
    <x v="0"/>
    <x v="1"/>
    <s v="No Aplica"/>
  </r>
  <r>
    <s v="20600375254"/>
    <x v="12"/>
    <x v="12"/>
    <x v="1832"/>
    <x v="1841"/>
    <x v="404"/>
    <n v="2"/>
    <x v="16"/>
    <s v="Estacion 02"/>
    <s v="Los Claveles Mz. H 1 Lt 20 Moron"/>
    <x v="50"/>
    <x v="0"/>
    <m/>
    <x v="2"/>
    <s v="24/05/2023"/>
    <x v="0"/>
    <n v="4"/>
    <s v="CJV"/>
    <s v="Principal"/>
    <n v="3.9215686274509803E-3"/>
    <n v="49"/>
    <x v="0"/>
    <s v="Ok"/>
    <x v="0"/>
    <s v="OK"/>
    <x v="0"/>
    <x v="0"/>
    <x v="1"/>
    <s v="No Aplica"/>
  </r>
  <r>
    <s v="20600375254"/>
    <x v="12"/>
    <x v="12"/>
    <x v="1833"/>
    <x v="1842"/>
    <x v="1717"/>
    <n v="2"/>
    <x v="42"/>
    <s v="Estación 02"/>
    <s v="GR. UCV 158 - 153-07 AAHH Huaycan Zona J"/>
    <x v="2"/>
    <x v="0"/>
    <m/>
    <x v="2"/>
    <s v="01/02/2023"/>
    <x v="0"/>
    <n v="4"/>
    <s v="CJV"/>
    <s v="Principal"/>
    <n v="3.9215686274509803E-3"/>
    <n v="40"/>
    <x v="4"/>
    <s v="Ok"/>
    <x v="1"/>
    <s v="OK"/>
    <x v="0"/>
    <x v="0"/>
    <x v="1"/>
    <s v="No Aplica"/>
  </r>
  <r>
    <s v="20600375254"/>
    <x v="12"/>
    <x v="12"/>
    <x v="1834"/>
    <x v="1843"/>
    <x v="1226"/>
    <n v="2"/>
    <x v="15"/>
    <s v="Estación 19 - Tuneladora"/>
    <s v="Jr Ciudad de Lima  J-03 U.Pop Ciudad de Lima Comas"/>
    <x v="37"/>
    <x v="0"/>
    <m/>
    <x v="2"/>
    <s v="13/03/2023"/>
    <x v="0"/>
    <n v="4"/>
    <s v="CJV"/>
    <s v="Principal"/>
    <n v="3.9215686274509803E-3"/>
    <n v="28"/>
    <x v="3"/>
    <s v="Ok"/>
    <x v="0"/>
    <s v="OK"/>
    <x v="0"/>
    <x v="0"/>
    <x v="1"/>
    <s v="No Aplica"/>
  </r>
  <r>
    <s v="20600375254"/>
    <x v="12"/>
    <x v="12"/>
    <x v="1835"/>
    <x v="1844"/>
    <x v="1718"/>
    <n v="2"/>
    <x v="338"/>
    <s v="Planta de Dovelas"/>
    <s v="MZ.G LT.3 ASENT.H.SARITA COLONIA"/>
    <x v="31"/>
    <x v="0"/>
    <m/>
    <x v="2"/>
    <s v="15/03/2023"/>
    <x v="0"/>
    <n v="4"/>
    <s v="CJV"/>
    <s v="Principal"/>
    <n v="3.9215686274509803E-3"/>
    <n v="42"/>
    <x v="0"/>
    <s v="Ok"/>
    <x v="2"/>
    <s v="OK"/>
    <x v="0"/>
    <x v="0"/>
    <x v="1"/>
    <s v="No Aplica"/>
  </r>
  <r>
    <s v="20600375254"/>
    <x v="12"/>
    <x v="12"/>
    <x v="1836"/>
    <x v="1845"/>
    <x v="1719"/>
    <n v="2"/>
    <x v="10"/>
    <s v="Estación 02"/>
    <s v="A.H. SIMON HERRERA FARFAN R-1 1ER PISO"/>
    <x v="271"/>
    <x v="0"/>
    <m/>
    <x v="2"/>
    <s v="24/04/2023"/>
    <x v="0"/>
    <n v="4"/>
    <s v="CJV"/>
    <s v="Principal"/>
    <n v="3.9215686274509803E-3"/>
    <n v="35"/>
    <x v="4"/>
    <s v="Ok"/>
    <x v="0"/>
    <s v="OK"/>
    <x v="0"/>
    <x v="0"/>
    <x v="1"/>
    <s v="No Aplica"/>
  </r>
  <r>
    <s v="20600375254"/>
    <x v="12"/>
    <x v="12"/>
    <x v="1837"/>
    <x v="1846"/>
    <x v="1720"/>
    <n v="2"/>
    <x v="5"/>
    <s v="Estación 02"/>
    <s v="AV.ALFREDO PALACIOS MZ.D LT.43"/>
    <x v="31"/>
    <x v="0"/>
    <m/>
    <x v="2"/>
    <s v="21/03/2023"/>
    <x v="0"/>
    <n v="4"/>
    <s v="CJV"/>
    <s v="Principal"/>
    <n v="3.9215686274509803E-3"/>
    <n v="44"/>
    <x v="0"/>
    <s v="Ok"/>
    <x v="2"/>
    <s v="OK"/>
    <x v="0"/>
    <x v="0"/>
    <x v="1"/>
    <s v="No Aplica"/>
  </r>
  <r>
    <s v="20600375254"/>
    <x v="12"/>
    <x v="12"/>
    <x v="1838"/>
    <x v="1847"/>
    <x v="1721"/>
    <n v="2"/>
    <x v="16"/>
    <s v="Estación 02"/>
    <s v="Calle Augusto B. Leguia 200 Sector Pto. Arturo"/>
    <x v="248"/>
    <x v="0"/>
    <m/>
    <x v="2"/>
    <s v="08/02/2023"/>
    <x v="0"/>
    <n v="4"/>
    <s v="CJV"/>
    <s v="Principal"/>
    <n v="3.9215686274509803E-3"/>
    <n v="29"/>
    <x v="3"/>
    <s v="Ok"/>
    <x v="0"/>
    <s v="OK"/>
    <x v="0"/>
    <x v="1"/>
    <x v="1"/>
    <s v="No Aplica"/>
  </r>
  <r>
    <s v="20600375254"/>
    <x v="12"/>
    <x v="12"/>
    <x v="1839"/>
    <x v="1848"/>
    <x v="1722"/>
    <n v="2"/>
    <x v="16"/>
    <s v="Relleno E04-Pozo 01 Bis"/>
    <s v="Calle 25 Mz. P Lt 23 APV. Compradores de Campoy"/>
    <x v="3"/>
    <x v="0"/>
    <m/>
    <x v="2"/>
    <s v="14/06/2023"/>
    <x v="0"/>
    <n v="4"/>
    <s v="CJV"/>
    <s v="Principal"/>
    <n v="3.9215686274509803E-3"/>
    <n v="35"/>
    <x v="4"/>
    <s v="Ok"/>
    <x v="0"/>
    <s v="OK"/>
    <x v="0"/>
    <x v="0"/>
    <x v="1"/>
    <s v="No Aplica"/>
  </r>
  <r>
    <s v="20600375254"/>
    <x v="12"/>
    <x v="12"/>
    <x v="1840"/>
    <x v="1849"/>
    <x v="801"/>
    <n v="2"/>
    <x v="332"/>
    <s v="Planta de Dovelas"/>
    <s v="Av. El Parque Mz. E Lote 22 Urb. Canto Rey"/>
    <x v="3"/>
    <x v="0"/>
    <m/>
    <x v="2"/>
    <d v="2022-06-16T00:00:00"/>
    <x v="0"/>
    <n v="4"/>
    <s v="CJV"/>
    <s v="Principal"/>
    <n v="3.9215686274509803E-3"/>
    <n v="28"/>
    <x v="3"/>
    <s v="Ok"/>
    <x v="0"/>
    <s v="OK"/>
    <x v="0"/>
    <x v="0"/>
    <x v="1"/>
    <s v="No Aplica"/>
  </r>
  <r>
    <s v="20600375254"/>
    <x v="12"/>
    <x v="12"/>
    <x v="1841"/>
    <x v="1850"/>
    <x v="1723"/>
    <n v="2"/>
    <x v="339"/>
    <s v="Relleno E04-Pozo 01 Bis"/>
    <s v="Paseo Los Franciscanos 529 Dpto 102 - Santa Rosa"/>
    <x v="31"/>
    <x v="0"/>
    <m/>
    <x v="2"/>
    <d v="2023-06-16T00:00:00"/>
    <x v="0"/>
    <n v="4"/>
    <s v="CJV"/>
    <s v="Principal"/>
    <n v="3.9215686274509803E-3"/>
    <n v="56"/>
    <x v="5"/>
    <s v="Ok"/>
    <x v="2"/>
    <s v="OK"/>
    <x v="0"/>
    <x v="0"/>
    <x v="1"/>
    <s v="No Aplica"/>
  </r>
  <r>
    <s v="20600375254"/>
    <x v="12"/>
    <x v="12"/>
    <x v="1842"/>
    <x v="1851"/>
    <x v="1724"/>
    <n v="1"/>
    <x v="340"/>
    <s v="Estación 19 - Tuneladora"/>
    <s v="Malecón Bertoloto 111 Dpto. 1008"/>
    <x v="44"/>
    <x v="0"/>
    <m/>
    <x v="11"/>
    <d v="2020-02-01T00:00:00"/>
    <x v="0"/>
    <n v="3"/>
    <s v="CJV"/>
    <s v="Principal"/>
    <n v="3.9215686274509803E-3"/>
    <n v="42"/>
    <x v="0"/>
    <s v="Ok"/>
    <x v="0"/>
    <s v="OK"/>
    <x v="0"/>
    <x v="0"/>
    <x v="1"/>
    <s v="No Aplica"/>
  </r>
  <r>
    <s v="20600375254"/>
    <x v="12"/>
    <x v="12"/>
    <x v="1843"/>
    <x v="1852"/>
    <x v="1725"/>
    <n v="1"/>
    <x v="201"/>
    <s v="Planta de Dovelas"/>
    <s v="Malecón Bertoloto 111 Dpto. 411"/>
    <x v="44"/>
    <x v="0"/>
    <m/>
    <x v="11"/>
    <d v="2019-08-01T00:00:00"/>
    <x v="0"/>
    <n v="3"/>
    <s v="CJV"/>
    <s v="Principal"/>
    <n v="3.9215686274509803E-3"/>
    <n v="58"/>
    <x v="5"/>
    <s v="Ok"/>
    <x v="0"/>
    <s v="OK"/>
    <x v="0"/>
    <x v="0"/>
    <x v="1"/>
    <s v="No Aplica"/>
  </r>
  <r>
    <s v="20600375254"/>
    <x v="12"/>
    <x v="12"/>
    <x v="1844"/>
    <x v="1853"/>
    <x v="1726"/>
    <n v="1"/>
    <x v="64"/>
    <s v="Planta de Dovelas"/>
    <s v="Malecón Bertoloto 111 Dpto. 411"/>
    <x v="44"/>
    <x v="0"/>
    <m/>
    <x v="11"/>
    <d v="2019-08-01T00:00:00"/>
    <x v="0"/>
    <n v="3"/>
    <s v="CJV"/>
    <s v="Principal"/>
    <n v="3.9215686274509803E-3"/>
    <n v="37"/>
    <x v="4"/>
    <s v="Ok"/>
    <x v="0"/>
    <s v="OK"/>
    <x v="0"/>
    <x v="0"/>
    <x v="1"/>
    <s v="No Aplica"/>
  </r>
  <r>
    <s v="20600375254"/>
    <x v="12"/>
    <x v="12"/>
    <x v="1845"/>
    <x v="1854"/>
    <x v="1727"/>
    <n v="1"/>
    <x v="202"/>
    <s v="Estación 02"/>
    <s v="Jr. Pedro Ruiz Gallo 113 Heroes del Pacífico "/>
    <x v="23"/>
    <x v="0"/>
    <m/>
    <x v="2"/>
    <s v="13/02/2023"/>
    <x v="0"/>
    <n v="1"/>
    <s v="CJV"/>
    <s v="Principal"/>
    <n v="3.9215686274509803E-3"/>
    <n v="45"/>
    <x v="0"/>
    <s v="Ok"/>
    <x v="3"/>
    <s v="OK"/>
    <x v="0"/>
    <x v="0"/>
    <x v="1"/>
    <s v="No Aplica"/>
  </r>
  <r>
    <s v="20600375254"/>
    <x v="12"/>
    <x v="12"/>
    <x v="1846"/>
    <x v="1855"/>
    <x v="1728"/>
    <n v="2"/>
    <x v="189"/>
    <s v="Estacion 02"/>
    <s v="Asoc. Viv. El Inti Mz. C Lt 10"/>
    <x v="21"/>
    <x v="0"/>
    <m/>
    <x v="2"/>
    <s v="25/05/2023"/>
    <x v="0"/>
    <n v="4"/>
    <s v="CJV"/>
    <s v="Principal"/>
    <n v="3.9215686274509803E-3"/>
    <n v="30"/>
    <x v="3"/>
    <s v="Ok"/>
    <x v="0"/>
    <s v="OK"/>
    <x v="0"/>
    <x v="0"/>
    <x v="1"/>
    <s v="No Aplica"/>
  </r>
  <r>
    <s v="20600375254"/>
    <x v="12"/>
    <x v="12"/>
    <x v="1847"/>
    <x v="1856"/>
    <x v="1729"/>
    <n v="2"/>
    <x v="341"/>
    <s v="Estación 02"/>
    <s v="AH. INMACULADA CONCEPCION MZ.F1 LT.6"/>
    <x v="2"/>
    <x v="0"/>
    <m/>
    <x v="2"/>
    <s v="06/05/2023"/>
    <x v="0"/>
    <n v="4"/>
    <s v="CJV"/>
    <s v="Principal"/>
    <n v="3.9215686274509803E-3"/>
    <n v="32"/>
    <x v="4"/>
    <s v="Ok"/>
    <x v="1"/>
    <s v="OK"/>
    <x v="0"/>
    <x v="0"/>
    <x v="1"/>
    <s v="No Aplica"/>
  </r>
  <r>
    <s v="20600375254"/>
    <x v="12"/>
    <x v="12"/>
    <x v="1848"/>
    <x v="1857"/>
    <x v="1730"/>
    <n v="2"/>
    <x v="189"/>
    <s v="Estación 19 - Tuneladora"/>
    <s v="A ASOC. VIV. LOMAS DE CERRO VERDE MZ. LL LT. 08 LIMA-LIMA-PUENTE PIEDRA "/>
    <x v="39"/>
    <x v="0"/>
    <m/>
    <x v="2"/>
    <s v="13/03/2023"/>
    <x v="0"/>
    <n v="4"/>
    <s v="CJV"/>
    <s v="Principal"/>
    <n v="3.9215686274509803E-3"/>
    <n v="46"/>
    <x v="0"/>
    <s v="Ok"/>
    <x v="0"/>
    <s v="OK"/>
    <x v="0"/>
    <x v="0"/>
    <x v="1"/>
    <s v="No Aplica"/>
  </r>
  <r>
    <s v="20600375254"/>
    <x v="12"/>
    <x v="12"/>
    <x v="1849"/>
    <x v="1858"/>
    <x v="1731"/>
    <n v="2"/>
    <x v="79"/>
    <s v="Planta de Dovelas"/>
    <s v="Comunidad Campesina San Cristobal de Huascoy"/>
    <x v="272"/>
    <x v="0"/>
    <m/>
    <x v="2"/>
    <d v="2022-06-09T00:00:00"/>
    <x v="0"/>
    <n v="4"/>
    <s v="CJV"/>
    <s v="Principal"/>
    <n v="3.9215686274509803E-3"/>
    <n v="48"/>
    <x v="0"/>
    <s v="Ok"/>
    <x v="0"/>
    <s v="OK"/>
    <x v="0"/>
    <x v="0"/>
    <x v="1"/>
    <s v="No Aplica"/>
  </r>
  <r>
    <s v="20600375254"/>
    <x v="12"/>
    <x v="12"/>
    <x v="1850"/>
    <x v="1859"/>
    <x v="1732"/>
    <n v="1"/>
    <x v="342"/>
    <s v="Estación 19 - Tuneladora"/>
    <s v="Malecón Bertoloto 111 Dpto. 1008"/>
    <x v="44"/>
    <x v="0"/>
    <m/>
    <x v="11"/>
    <d v="2020-03-01T00:00:00"/>
    <x v="0"/>
    <n v="3"/>
    <s v="CJV"/>
    <s v="Principal"/>
    <n v="3.9215686274509803E-3"/>
    <n v="39"/>
    <x v="4"/>
    <s v="Ok"/>
    <x v="0"/>
    <s v="OK"/>
    <x v="0"/>
    <x v="0"/>
    <x v="1"/>
    <s v="No Aplica"/>
  </r>
  <r>
    <s v="20600375254"/>
    <x v="12"/>
    <x v="12"/>
    <x v="1851"/>
    <x v="1860"/>
    <x v="1733"/>
    <n v="1"/>
    <x v="8"/>
    <s v="Estacion 02"/>
    <s v="Urb.  Leoncio Prado Mz. J Lt. 2"/>
    <x v="46"/>
    <x v="0"/>
    <m/>
    <x v="2"/>
    <d v="2023-05-08T00:00:00"/>
    <x v="0"/>
    <n v="4"/>
    <s v="CJV"/>
    <s v="Principal"/>
    <n v="3.9215686274509803E-3"/>
    <n v="50"/>
    <x v="5"/>
    <s v="Ok"/>
    <x v="0"/>
    <s v="OK"/>
    <x v="0"/>
    <x v="0"/>
    <x v="1"/>
    <s v="No Aplica"/>
  </r>
  <r>
    <s v="20600375254"/>
    <x v="12"/>
    <x v="12"/>
    <x v="1852"/>
    <x v="1861"/>
    <x v="1734"/>
    <n v="2"/>
    <x v="16"/>
    <s v="Relleno E04-Pozo 01 Bis"/>
    <s v="Av. Juan Carlos Noriega Tejada Asoc. Juan Carlos Noriega Mz. A Lt 8"/>
    <x v="8"/>
    <x v="0"/>
    <m/>
    <x v="2"/>
    <d v="2023-06-05T00:00:00"/>
    <x v="0"/>
    <n v="4"/>
    <s v="CJV"/>
    <s v="Principal"/>
    <n v="3.9215686274509803E-3"/>
    <n v="43"/>
    <x v="0"/>
    <s v="Ok"/>
    <x v="0"/>
    <s v="OK"/>
    <x v="0"/>
    <x v="0"/>
    <x v="1"/>
    <s v="No Aplica"/>
  </r>
  <r>
    <s v="20600375254"/>
    <x v="12"/>
    <x v="12"/>
    <x v="1853"/>
    <x v="1862"/>
    <x v="1735"/>
    <n v="1"/>
    <x v="343"/>
    <s v="Planta de Dovelas"/>
    <s v="Calle Elvira Rodriguez Lorente 255 Urb. Carlos Cueto Fernandini"/>
    <x v="11"/>
    <x v="1"/>
    <m/>
    <x v="2"/>
    <d v="2022-11-01T00:00:00"/>
    <x v="0"/>
    <n v="4"/>
    <s v="CJV"/>
    <s v="Principal"/>
    <n v="3.9215686274509803E-3"/>
    <n v="48"/>
    <x v="0"/>
    <s v="Ok"/>
    <x v="0"/>
    <s v="OK"/>
    <x v="0"/>
    <x v="0"/>
    <x v="1"/>
    <s v="No Aplica"/>
  </r>
  <r>
    <s v="20600375254"/>
    <x v="12"/>
    <x v="12"/>
    <x v="1854"/>
    <x v="1863"/>
    <x v="1736"/>
    <n v="1"/>
    <x v="344"/>
    <s v="Planta de Dovelas"/>
    <s v="Jr. Pachacutec 152"/>
    <x v="243"/>
    <x v="1"/>
    <m/>
    <x v="2"/>
    <d v="2021-02-08T00:00:00"/>
    <x v="0"/>
    <n v="1"/>
    <s v="CJV"/>
    <s v="Principal"/>
    <n v="3.9215686274509803E-3"/>
    <n v="34"/>
    <x v="4"/>
    <s v="Ok"/>
    <x v="0"/>
    <s v="OK"/>
    <x v="0"/>
    <x v="0"/>
    <x v="1"/>
    <s v="No Aplica"/>
  </r>
  <r>
    <s v="20600375254"/>
    <x v="12"/>
    <x v="12"/>
    <x v="1855"/>
    <x v="1864"/>
    <x v="1737"/>
    <n v="1"/>
    <x v="262"/>
    <s v="Estación 19 - Tuneladora"/>
    <s v="Malecón Bertoloto 111 Dpto. 411"/>
    <x v="44"/>
    <x v="0"/>
    <m/>
    <x v="12"/>
    <d v="2019-08-01T00:00:00"/>
    <x v="0"/>
    <n v="3"/>
    <s v="CJV"/>
    <s v="Principal"/>
    <n v="3.9215686274509803E-3"/>
    <n v="53"/>
    <x v="5"/>
    <s v="Ok"/>
    <x v="0"/>
    <s v="OK"/>
    <x v="0"/>
    <x v="0"/>
    <x v="1"/>
    <s v="No Aplica"/>
  </r>
  <r>
    <s v="20600375254"/>
    <x v="12"/>
    <x v="12"/>
    <x v="1856"/>
    <x v="1865"/>
    <x v="1738"/>
    <n v="2"/>
    <x v="65"/>
    <s v="Estación 19 - Tuneladora"/>
    <s v="Calle Morona 923"/>
    <x v="200"/>
    <x v="0"/>
    <m/>
    <x v="2"/>
    <s v="08/02/2023"/>
    <x v="0"/>
    <n v="4"/>
    <s v="CJV"/>
    <s v="Principal"/>
    <n v="3.9215686274509803E-3"/>
    <n v="25"/>
    <x v="3"/>
    <s v="Ok"/>
    <x v="0"/>
    <s v="OK"/>
    <x v="0"/>
    <x v="0"/>
    <x v="1"/>
    <s v="No Aplica"/>
  </r>
  <r>
    <s v="20600375254"/>
    <x v="12"/>
    <x v="12"/>
    <x v="1857"/>
    <x v="1866"/>
    <x v="1739"/>
    <n v="1"/>
    <x v="333"/>
    <s v="Estación 19 - Tuneladora"/>
    <s v="Mz. De Lote 11 AA.HH. Emperador Akihito "/>
    <x v="3"/>
    <x v="0"/>
    <m/>
    <x v="2"/>
    <s v="08/10/2020"/>
    <x v="0"/>
    <n v="4"/>
    <s v="CJV"/>
    <s v="Principal"/>
    <n v="3.9215686274509803E-3"/>
    <n v="36"/>
    <x v="4"/>
    <s v="Ok"/>
    <x v="0"/>
    <s v="OK"/>
    <x v="0"/>
    <x v="0"/>
    <x v="1"/>
    <s v="No Aplica"/>
  </r>
  <r>
    <s v="20600375254"/>
    <x v="12"/>
    <x v="12"/>
    <x v="1858"/>
    <x v="1867"/>
    <x v="1740"/>
    <n v="2"/>
    <x v="19"/>
    <s v="Planta de Dovelas"/>
    <s v="Prolongación Av. Perú Mz. G -35 Lote 20 - Bocanegra"/>
    <x v="31"/>
    <x v="0"/>
    <m/>
    <x v="2"/>
    <d v="2023-01-02T00:00:00"/>
    <x v="0"/>
    <n v="4"/>
    <s v="CJV"/>
    <s v="Principal"/>
    <n v="3.9215686274509803E-3"/>
    <n v="47"/>
    <x v="0"/>
    <s v="Ok"/>
    <x v="2"/>
    <s v="OK"/>
    <x v="0"/>
    <x v="0"/>
    <x v="1"/>
    <s v="No Aplica"/>
  </r>
  <r>
    <s v="20600375254"/>
    <x v="12"/>
    <x v="12"/>
    <x v="1859"/>
    <x v="1868"/>
    <x v="1741"/>
    <n v="1"/>
    <x v="86"/>
    <s v="Estación 19 - Tuneladora"/>
    <s v="Prolongación de Vivienda San Agustín Mz. G Lote 20"/>
    <x v="39"/>
    <x v="0"/>
    <m/>
    <x v="2"/>
    <d v="2022-06-07T00:00:00"/>
    <x v="0"/>
    <n v="4"/>
    <s v="CJV"/>
    <s v="Principal"/>
    <n v="3.9215686274509803E-3"/>
    <n v="49"/>
    <x v="0"/>
    <s v="Ok"/>
    <x v="0"/>
    <s v="OK"/>
    <x v="0"/>
    <x v="0"/>
    <x v="1"/>
    <s v="No Aplica"/>
  </r>
  <r>
    <s v="20600375254"/>
    <x v="12"/>
    <x v="12"/>
    <x v="1860"/>
    <x v="1869"/>
    <x v="1742"/>
    <n v="1"/>
    <x v="86"/>
    <s v="Estacion 02"/>
    <s v="Av. Nueva Media Luna Mz. E Lt 4 Asoc Los Olivos"/>
    <x v="273"/>
    <x v="0"/>
    <m/>
    <x v="2"/>
    <d v="2023-06-07T00:00:00"/>
    <x v="1"/>
    <n v="4"/>
    <s v="CJV"/>
    <s v="Principal"/>
    <n v="3.9215686274509803E-3"/>
    <n v="32"/>
    <x v="4"/>
    <s v="Ok"/>
    <x v="0"/>
    <s v="OK"/>
    <x v="0"/>
    <x v="0"/>
    <x v="1"/>
    <s v="No Aplica"/>
  </r>
  <r>
    <s v="20600375254"/>
    <x v="12"/>
    <x v="12"/>
    <x v="1861"/>
    <x v="1870"/>
    <x v="1743"/>
    <n v="2"/>
    <x v="334"/>
    <s v="Estación 19 - Tuneladora"/>
    <s v="Malecón Bertoloto 111 Dpto. 1008"/>
    <x v="44"/>
    <x v="0"/>
    <m/>
    <x v="11"/>
    <d v="2020-02-01T00:00:00"/>
    <x v="0"/>
    <n v="3"/>
    <s v="CJV"/>
    <s v="Principal"/>
    <n v="3.9215686274509803E-3"/>
    <n v="35"/>
    <x v="4"/>
    <s v="Ok"/>
    <x v="0"/>
    <s v="OK"/>
    <x v="0"/>
    <x v="0"/>
    <x v="1"/>
    <s v="No Aplica"/>
  </r>
  <r>
    <s v="20600375254"/>
    <x v="12"/>
    <x v="12"/>
    <x v="1862"/>
    <x v="1871"/>
    <x v="1744"/>
    <n v="2"/>
    <x v="333"/>
    <s v="Planta de Dovelas"/>
    <s v="Calle Callao 191 - A"/>
    <x v="268"/>
    <x v="0"/>
    <m/>
    <x v="2"/>
    <s v="11/06/2020"/>
    <x v="0"/>
    <n v="4"/>
    <s v="CJV"/>
    <s v="Principal"/>
    <n v="3.9215686274509803E-3"/>
    <n v="36"/>
    <x v="4"/>
    <s v="Ok"/>
    <x v="0"/>
    <s v="OK"/>
    <x v="0"/>
    <x v="0"/>
    <x v="1"/>
    <s v="No Aplica"/>
  </r>
  <r>
    <s v="20600375254"/>
    <x v="12"/>
    <x v="12"/>
    <x v="1863"/>
    <x v="1872"/>
    <x v="1745"/>
    <n v="2"/>
    <x v="16"/>
    <s v="Estación 02"/>
    <s v="MZ. H LT. 2 VILLA VIRGEN LIMA-LIMA-SAN JUAN DE LURIGANCHO"/>
    <x v="3"/>
    <x v="0"/>
    <m/>
    <x v="2"/>
    <s v="26/01/2023"/>
    <x v="0"/>
    <n v="4"/>
    <s v="CJV"/>
    <s v="Principal"/>
    <n v="3.9215686274509803E-3"/>
    <n v="36"/>
    <x v="4"/>
    <s v="Ok"/>
    <x v="0"/>
    <s v="OK"/>
    <x v="0"/>
    <x v="0"/>
    <x v="1"/>
    <s v="No Aplica"/>
  </r>
  <r>
    <s v="20600375254"/>
    <x v="12"/>
    <x v="12"/>
    <x v="1864"/>
    <x v="1873"/>
    <x v="1746"/>
    <n v="2"/>
    <x v="19"/>
    <s v="Estación 02"/>
    <s v="Pasaje Constanzo Mz. G Lote 23"/>
    <x v="31"/>
    <x v="0"/>
    <m/>
    <x v="2"/>
    <s v="15/02/2023"/>
    <x v="0"/>
    <n v="4"/>
    <s v="CJV"/>
    <s v="Principal"/>
    <n v="3.9215686274509803E-3"/>
    <n v="37"/>
    <x v="4"/>
    <s v="Ok"/>
    <x v="2"/>
    <s v="OK"/>
    <x v="0"/>
    <x v="0"/>
    <x v="1"/>
    <s v="No Aplica"/>
  </r>
  <r>
    <s v="20600375254"/>
    <x v="12"/>
    <x v="12"/>
    <x v="1865"/>
    <x v="1874"/>
    <x v="1747"/>
    <n v="2"/>
    <x v="19"/>
    <s v="Planta de Dovelas"/>
    <s v="Urb. M.C. Dulanto Mz. 8-k Lote 9"/>
    <x v="31"/>
    <x v="0"/>
    <m/>
    <x v="2"/>
    <d v="2022-11-18T00:00:00"/>
    <x v="0"/>
    <n v="4"/>
    <s v="CJV"/>
    <s v="Principal"/>
    <n v="3.9215686274509803E-3"/>
    <n v="58"/>
    <x v="5"/>
    <s v="Ok"/>
    <x v="2"/>
    <s v="OK"/>
    <x v="0"/>
    <x v="0"/>
    <x v="1"/>
    <s v="No Aplica"/>
  </r>
  <r>
    <s v="20600375254"/>
    <x v="12"/>
    <x v="12"/>
    <x v="1866"/>
    <x v="1875"/>
    <x v="1748"/>
    <n v="2"/>
    <x v="42"/>
    <s v="Estacion 02"/>
    <s v="Jr. Angares 716 Dtpo. B"/>
    <x v="5"/>
    <x v="0"/>
    <m/>
    <x v="2"/>
    <d v="2023-06-03T00:00:00"/>
    <x v="0"/>
    <n v="4"/>
    <s v="CJV"/>
    <s v="Principal"/>
    <n v="3.9215686274509803E-3"/>
    <n v="55"/>
    <x v="5"/>
    <s v="Ok"/>
    <x v="0"/>
    <s v="OK"/>
    <x v="0"/>
    <x v="0"/>
    <x v="1"/>
    <s v="No Aplica"/>
  </r>
  <r>
    <s v="20600375254"/>
    <x v="12"/>
    <x v="12"/>
    <x v="1867"/>
    <x v="1876"/>
    <x v="1749"/>
    <n v="2"/>
    <x v="42"/>
    <s v="Estación 02"/>
    <s v="CENTRAL 119 P.J. HUACARAN LIMA-LIMA-RIMAC"/>
    <x v="46"/>
    <x v="0"/>
    <m/>
    <x v="2"/>
    <d v="2023-02-01T00:00:00"/>
    <x v="0"/>
    <n v="4"/>
    <s v="CJV"/>
    <s v="Principal"/>
    <n v="3.9215686274509803E-3"/>
    <n v="48"/>
    <x v="0"/>
    <s v="Ok"/>
    <x v="0"/>
    <s v="OK"/>
    <x v="0"/>
    <x v="0"/>
    <x v="1"/>
    <s v="No Aplica"/>
  </r>
  <r>
    <s v="20600375254"/>
    <x v="12"/>
    <x v="12"/>
    <x v="1868"/>
    <x v="1877"/>
    <x v="1750"/>
    <n v="2"/>
    <x v="46"/>
    <s v="Estación 02"/>
    <s v="CASERIO PAMPAGRANDE CAJAMARCA-CHOTA-ANGUIA"/>
    <x v="57"/>
    <x v="0"/>
    <m/>
    <x v="2"/>
    <d v="2023-01-02T00:00:00"/>
    <x v="0"/>
    <n v="4"/>
    <s v="CJV"/>
    <s v="Principal"/>
    <n v="3.9215686274509803E-3"/>
    <n v="22"/>
    <x v="1"/>
    <s v="Ok"/>
    <x v="0"/>
    <s v="OK"/>
    <x v="0"/>
    <x v="0"/>
    <x v="1"/>
    <s v="No Aplica"/>
  </r>
  <r>
    <s v="20600375254"/>
    <x v="12"/>
    <x v="12"/>
    <x v="1869"/>
    <x v="1878"/>
    <x v="1751"/>
    <n v="2"/>
    <x v="5"/>
    <s v="Planta de Dovelas"/>
    <s v="CIUDAD DEL PESCADOR MZ.V-2 LT.27"/>
    <x v="31"/>
    <x v="0"/>
    <m/>
    <x v="2"/>
    <d v="2023-03-15T00:00:00"/>
    <x v="0"/>
    <n v="4"/>
    <s v="CJV"/>
    <s v="Principal"/>
    <n v="3.9215686274509803E-3"/>
    <n v="43"/>
    <x v="0"/>
    <s v="Ok"/>
    <x v="2"/>
    <s v="OK"/>
    <x v="0"/>
    <x v="0"/>
    <x v="1"/>
    <s v="No Aplica"/>
  </r>
  <r>
    <s v="20600375254"/>
    <x v="12"/>
    <x v="12"/>
    <x v="1870"/>
    <x v="1879"/>
    <x v="548"/>
    <n v="2"/>
    <x v="46"/>
    <s v="Planta de Dovelas"/>
    <s v="ASENT.H. MERCADO CENTRAL PACHACUTEC MZ. F LT. 15"/>
    <x v="31"/>
    <x v="0"/>
    <m/>
    <x v="2"/>
    <d v="2023-03-20T00:00:00"/>
    <x v="0"/>
    <n v="4"/>
    <s v="CJV"/>
    <s v="Principal"/>
    <n v="3.9215686274509803E-3"/>
    <n v="31"/>
    <x v="3"/>
    <s v="Ok"/>
    <x v="2"/>
    <s v="OK"/>
    <x v="0"/>
    <x v="0"/>
    <x v="1"/>
    <s v="No Aplica"/>
  </r>
  <r>
    <s v="20600375254"/>
    <x v="12"/>
    <x v="12"/>
    <x v="1871"/>
    <x v="1880"/>
    <x v="265"/>
    <n v="2"/>
    <x v="46"/>
    <s v="Estación 02"/>
    <s v="MZ. F LT. 15 AH MERCADO CENTRAL - PACHACUTEC"/>
    <x v="31"/>
    <x v="0"/>
    <m/>
    <x v="2"/>
    <d v="2022-12-20T00:00:00"/>
    <x v="0"/>
    <n v="4"/>
    <s v="CJV"/>
    <s v="Principal"/>
    <n v="3.9215686274509803E-3"/>
    <n v="29"/>
    <x v="3"/>
    <s v="Ok"/>
    <x v="2"/>
    <s v="OK"/>
    <x v="0"/>
    <x v="0"/>
    <x v="1"/>
    <s v="No Aplica"/>
  </r>
  <r>
    <s v="20600375254"/>
    <x v="12"/>
    <x v="12"/>
    <x v="1872"/>
    <x v="1881"/>
    <x v="1752"/>
    <n v="2"/>
    <x v="79"/>
    <s v="Planta de Dovelas"/>
    <s v="CALLE SOL RADIANTE MZ.D LT.14"/>
    <x v="121"/>
    <x v="0"/>
    <m/>
    <x v="2"/>
    <d v="2023-03-06T00:00:00"/>
    <x v="0"/>
    <n v="4"/>
    <s v="CJV"/>
    <s v="Principal"/>
    <n v="3.9215686274509803E-3"/>
    <n v="32"/>
    <x v="4"/>
    <s v="Ok"/>
    <x v="0"/>
    <s v="OK"/>
    <x v="0"/>
    <x v="0"/>
    <x v="1"/>
    <s v="No Aplica"/>
  </r>
  <r>
    <s v="20600375254"/>
    <x v="12"/>
    <x v="12"/>
    <x v="1873"/>
    <x v="1882"/>
    <x v="1753"/>
    <n v="2"/>
    <x v="345"/>
    <s v="Relleno E04-Pozo 01 Bis"/>
    <s v="Mocupe Nuevo Mz. D Lt 22"/>
    <x v="274"/>
    <x v="0"/>
    <m/>
    <x v="2"/>
    <d v="2023-08-09T00:00:00"/>
    <x v="0"/>
    <n v="4"/>
    <s v="CJV"/>
    <s v="Principal"/>
    <n v="3.9215686274509803E-3"/>
    <n v="43"/>
    <x v="0"/>
    <s v="Ok"/>
    <x v="0"/>
    <s v="OK"/>
    <x v="0"/>
    <x v="0"/>
    <x v="1"/>
    <s v="8-2023"/>
  </r>
  <r>
    <s v="20600375254"/>
    <x v="12"/>
    <x v="12"/>
    <x v="1874"/>
    <x v="1883"/>
    <x v="1754"/>
    <n v="2"/>
    <x v="346"/>
    <s v="Estacion 02"/>
    <s v="Prog. Viv. Villa Juanita I Mz. C Lt 9"/>
    <x v="8"/>
    <x v="0"/>
    <m/>
    <x v="2"/>
    <d v="2023-07-17T00:00:00"/>
    <x v="0"/>
    <n v="4"/>
    <s v="CJV"/>
    <s v="Principal"/>
    <n v="3.9215686274509803E-3"/>
    <n v="52"/>
    <x v="5"/>
    <s v="Ok"/>
    <x v="0"/>
    <s v="OK"/>
    <x v="0"/>
    <x v="0"/>
    <x v="1"/>
    <s v="No Aplica"/>
  </r>
  <r>
    <s v="20600375254"/>
    <x v="12"/>
    <x v="12"/>
    <x v="1875"/>
    <x v="1884"/>
    <x v="1755"/>
    <n v="2"/>
    <x v="16"/>
    <s v="Planta de Dovelas"/>
    <s v="Sector Alfonso Ugarte Mz. R1 Lt. 6 Pamplona Alta"/>
    <x v="21"/>
    <x v="0"/>
    <m/>
    <x v="2"/>
    <d v="2023-05-29T00:00:00"/>
    <x v="0"/>
    <n v="4"/>
    <s v="CJV"/>
    <s v="Principal"/>
    <n v="3.9215686274509803E-3"/>
    <n v="43"/>
    <x v="0"/>
    <s v="Ok"/>
    <x v="0"/>
    <s v="OK"/>
    <x v="0"/>
    <x v="0"/>
    <x v="1"/>
    <s v="No Aplica"/>
  </r>
  <r>
    <s v="20600375254"/>
    <x v="12"/>
    <x v="12"/>
    <x v="1876"/>
    <x v="1885"/>
    <x v="1756"/>
    <n v="2"/>
    <x v="42"/>
    <s v="Estación 02"/>
    <s v="Habilitación Urbania Nueva Juventud Ciudad de Dios Mz. S Lote 4"/>
    <x v="270"/>
    <x v="0"/>
    <m/>
    <x v="2"/>
    <s v="01/02/2023"/>
    <x v="0"/>
    <n v="4"/>
    <s v="CJV"/>
    <s v="Principal"/>
    <n v="3.9215686274509803E-3"/>
    <n v="34"/>
    <x v="4"/>
    <s v="Ok"/>
    <x v="0"/>
    <s v="OK"/>
    <x v="0"/>
    <x v="0"/>
    <x v="1"/>
    <s v="No Aplica"/>
  </r>
  <r>
    <s v="20600375254"/>
    <x v="12"/>
    <x v="12"/>
    <x v="1877"/>
    <x v="1886"/>
    <x v="1757"/>
    <n v="2"/>
    <x v="65"/>
    <s v="Estación 19 - Tuneladora"/>
    <s v="ASOC.JOSE CARLOS MARIATEGUI MZ G LT20 CP SAN ANTONIO MOQUEGUA-MARISCAL NIETO"/>
    <x v="268"/>
    <x v="0"/>
    <m/>
    <x v="2"/>
    <s v="04/04/2023"/>
    <x v="0"/>
    <n v="4"/>
    <s v="CJV"/>
    <s v="Principal"/>
    <n v="3.9215686274509803E-3"/>
    <n v="26"/>
    <x v="3"/>
    <s v="Ok"/>
    <x v="0"/>
    <s v="OK"/>
    <x v="0"/>
    <x v="0"/>
    <x v="1"/>
    <s v="No Aplica"/>
  </r>
  <r>
    <s v="20600375254"/>
    <x v="12"/>
    <x v="12"/>
    <x v="1878"/>
    <x v="1887"/>
    <x v="1758"/>
    <n v="2"/>
    <x v="46"/>
    <s v="Estación 19 - Tuneladora"/>
    <s v="Calle Yacango 100"/>
    <x v="275"/>
    <x v="0"/>
    <m/>
    <x v="2"/>
    <s v="13/07/2020"/>
    <x v="0"/>
    <n v="4"/>
    <s v="CJV"/>
    <s v="Principal"/>
    <n v="3.9215686274509803E-3"/>
    <n v="43"/>
    <x v="0"/>
    <s v="Ok"/>
    <x v="0"/>
    <s v="OK"/>
    <x v="0"/>
    <x v="0"/>
    <x v="1"/>
    <s v="No Aplica"/>
  </r>
  <r>
    <s v="20600375254"/>
    <x v="12"/>
    <x v="12"/>
    <x v="1879"/>
    <x v="1888"/>
    <x v="1759"/>
    <n v="1"/>
    <x v="347"/>
    <s v="Estación 02"/>
    <s v="Calle Heredia 431 Dpto c"/>
    <x v="183"/>
    <x v="1"/>
    <m/>
    <x v="2"/>
    <s v="16/02/2023"/>
    <x v="0"/>
    <n v="1"/>
    <s v="CJV"/>
    <s v="Principal"/>
    <n v="3.9215686274509803E-3"/>
    <n v="48"/>
    <x v="0"/>
    <s v="Ok"/>
    <x v="0"/>
    <s v="OK"/>
    <x v="0"/>
    <x v="0"/>
    <x v="1"/>
    <s v="No Aplica"/>
  </r>
  <r>
    <s v="20600375254"/>
    <x v="12"/>
    <x v="12"/>
    <x v="1880"/>
    <x v="1889"/>
    <x v="1760"/>
    <n v="2"/>
    <x v="348"/>
    <s v="Planta de Dovelas"/>
    <s v="Mz. A Lote 03 Asentamiento Humano Los Jardines de Campoy"/>
    <x v="3"/>
    <x v="0"/>
    <m/>
    <x v="2"/>
    <d v="2022-07-26T00:00:00"/>
    <x v="0"/>
    <n v="1"/>
    <s v="CJV"/>
    <s v="Principal"/>
    <n v="3.9215686274509803E-3"/>
    <n v="31"/>
    <x v="3"/>
    <s v="Ok"/>
    <x v="0"/>
    <s v="OK"/>
    <x v="0"/>
    <x v="0"/>
    <x v="1"/>
    <s v="No Aplica"/>
  </r>
  <r>
    <s v="20600375254"/>
    <x v="12"/>
    <x v="12"/>
    <x v="1881"/>
    <x v="1890"/>
    <x v="1761"/>
    <n v="2"/>
    <x v="42"/>
    <s v="Estación 19 - Tuneladora"/>
    <s v="Psj. 1 Mz A Lt 3 Asent H. Los Jardines de Campoy"/>
    <x v="3"/>
    <x v="0"/>
    <m/>
    <x v="2"/>
    <d v="2022-11-29T00:00:00"/>
    <x v="0"/>
    <n v="4"/>
    <s v="CJV"/>
    <s v="Principal"/>
    <n v="3.9215686274509803E-3"/>
    <n v="37"/>
    <x v="4"/>
    <s v="Ok"/>
    <x v="0"/>
    <s v="OK"/>
    <x v="0"/>
    <x v="0"/>
    <x v="1"/>
    <s v="No Aplica"/>
  </r>
  <r>
    <s v="20600375254"/>
    <x v="12"/>
    <x v="12"/>
    <x v="1882"/>
    <x v="1891"/>
    <x v="1762"/>
    <n v="2"/>
    <x v="16"/>
    <s v="Planta de Dovelas"/>
    <s v="Calle Tacna San José Mz. X Lote 02"/>
    <x v="171"/>
    <x v="0"/>
    <m/>
    <x v="2"/>
    <d v="2022-11-14T00:00:00"/>
    <x v="0"/>
    <n v="1"/>
    <s v="CJV"/>
    <s v="Principal"/>
    <n v="3.9215686274509803E-3"/>
    <n v="45"/>
    <x v="0"/>
    <s v="Ok"/>
    <x v="0"/>
    <s v="OK"/>
    <x v="0"/>
    <x v="0"/>
    <x v="1"/>
    <s v="No Aplica"/>
  </r>
  <r>
    <s v="20600375254"/>
    <x v="12"/>
    <x v="12"/>
    <x v="1883"/>
    <x v="1892"/>
    <x v="463"/>
    <n v="2"/>
    <x v="15"/>
    <s v="Pozo 17-18"/>
    <s v="Psj Leoncio Prado 104 - Cerro San Pedro"/>
    <x v="23"/>
    <x v="0"/>
    <m/>
    <x v="2"/>
    <d v="2023-08-14T00:00:00"/>
    <x v="0"/>
    <n v="4"/>
    <s v="CJV"/>
    <s v="Principal"/>
    <n v="3.9215686274509803E-3"/>
    <n v="44"/>
    <x v="0"/>
    <s v="Ok"/>
    <x v="3"/>
    <s v="OK"/>
    <x v="0"/>
    <x v="0"/>
    <x v="1"/>
    <s v="8-2023"/>
  </r>
  <r>
    <s v="20600375254"/>
    <x v="12"/>
    <x v="12"/>
    <x v="1884"/>
    <x v="1893"/>
    <x v="1763"/>
    <n v="2"/>
    <x v="79"/>
    <s v="Estación 02"/>
    <s v="JR. JORGE LUIS MENDIVIL APV LOS 4 SUYOS MZ. Y1 LT. 07"/>
    <x v="3"/>
    <x v="0"/>
    <m/>
    <x v="2"/>
    <d v="2022-03-06T00:00:00"/>
    <x v="0"/>
    <n v="1"/>
    <s v="CJV"/>
    <s v="Principal"/>
    <n v="3.9215686274509803E-3"/>
    <n v="38"/>
    <x v="4"/>
    <s v="Ok"/>
    <x v="0"/>
    <s v="OK"/>
    <x v="0"/>
    <x v="0"/>
    <x v="1"/>
    <s v="No Aplica"/>
  </r>
  <r>
    <s v="20600375254"/>
    <x v="12"/>
    <x v="12"/>
    <x v="1885"/>
    <x v="1894"/>
    <x v="794"/>
    <n v="2"/>
    <x v="15"/>
    <s v="Estación 02"/>
    <s v="Av. Dos de Mayo 346 Interior 09 "/>
    <x v="31"/>
    <x v="0"/>
    <m/>
    <x v="2"/>
    <d v="2023-01-24T00:00:00"/>
    <x v="0"/>
    <n v="4"/>
    <s v="CJV"/>
    <s v="Principal"/>
    <n v="3.9215686274509803E-3"/>
    <n v="40"/>
    <x v="4"/>
    <s v="Ok"/>
    <x v="2"/>
    <s v="OK"/>
    <x v="0"/>
    <x v="0"/>
    <x v="1"/>
    <s v="No Aplica"/>
  </r>
  <r>
    <s v="20600375254"/>
    <x v="12"/>
    <x v="12"/>
    <x v="1886"/>
    <x v="1895"/>
    <x v="1764"/>
    <n v="2"/>
    <x v="79"/>
    <s v="Estación 19 - Tuneladora"/>
    <s v="Mz. R Lote 31 AA.HH. Presidente de la República"/>
    <x v="45"/>
    <x v="0"/>
    <m/>
    <x v="2"/>
    <s v="27/10/2020"/>
    <x v="0"/>
    <n v="4"/>
    <s v="CJV"/>
    <s v="Principal"/>
    <n v="3.9215686274509803E-3"/>
    <n v="32"/>
    <x v="4"/>
    <s v="Ok"/>
    <x v="0"/>
    <s v="OK"/>
    <x v="0"/>
    <x v="0"/>
    <x v="1"/>
    <s v="No Aplica"/>
  </r>
  <r>
    <s v="20600375254"/>
    <x v="12"/>
    <x v="12"/>
    <x v="1887"/>
    <x v="1896"/>
    <x v="1765"/>
    <n v="2"/>
    <x v="79"/>
    <s v="Relleno E04-Pozo 01 Bis"/>
    <s v="Av. Torre Tagle S/N Pblo. Azapampa"/>
    <x v="171"/>
    <x v="0"/>
    <m/>
    <x v="2"/>
    <s v="16/06/2023"/>
    <x v="0"/>
    <n v="4"/>
    <s v="CJV"/>
    <s v="Principal"/>
    <n v="3.9215686274509803E-3"/>
    <n v="22"/>
    <x v="1"/>
    <s v="Ok"/>
    <x v="0"/>
    <s v="OK"/>
    <x v="0"/>
    <x v="0"/>
    <x v="1"/>
    <s v="No Aplica"/>
  </r>
  <r>
    <s v="20600375254"/>
    <x v="12"/>
    <x v="12"/>
    <x v="1888"/>
    <x v="1897"/>
    <x v="1766"/>
    <n v="2"/>
    <x v="79"/>
    <s v="Estacion 02"/>
    <s v="Urb. Trinidad Mz. A Lt 18"/>
    <x v="259"/>
    <x v="0"/>
    <m/>
    <x v="2"/>
    <d v="2023-08-02T00:00:00"/>
    <x v="0"/>
    <n v="4"/>
    <s v="CJV"/>
    <s v="Principal"/>
    <n v="3.9215686274509803E-3"/>
    <n v="38"/>
    <x v="4"/>
    <s v="Ok"/>
    <x v="0"/>
    <s v="OK"/>
    <x v="0"/>
    <x v="0"/>
    <x v="1"/>
    <s v="8-2023"/>
  </r>
  <r>
    <s v="20600375254"/>
    <x v="12"/>
    <x v="12"/>
    <x v="1889"/>
    <x v="1898"/>
    <x v="1767"/>
    <n v="2"/>
    <x v="5"/>
    <s v="Pozo 17-18"/>
    <s v="Psj Junin 7 de Octubre Mz. 116 Lt. 182"/>
    <x v="23"/>
    <x v="0"/>
    <m/>
    <x v="2"/>
    <d v="2023-08-04T00:00:00"/>
    <x v="0"/>
    <n v="4"/>
    <s v="CJV"/>
    <s v="Principal"/>
    <n v="3.9215686274509803E-3"/>
    <n v="50"/>
    <x v="5"/>
    <s v="Ok"/>
    <x v="3"/>
    <s v="OK"/>
    <x v="0"/>
    <x v="0"/>
    <x v="1"/>
    <s v="8-2023"/>
  </r>
  <r>
    <s v="20600375254"/>
    <x v="12"/>
    <x v="12"/>
    <x v="1890"/>
    <x v="1899"/>
    <x v="1768"/>
    <n v="2"/>
    <x v="86"/>
    <s v="Estación 19 - Tuneladora"/>
    <s v="Mz. D lote 17 Asentamiento Humano Keiko Sofia Fujimori "/>
    <x v="12"/>
    <x v="0"/>
    <m/>
    <x v="2"/>
    <d v="2021-03-12T00:00:00"/>
    <x v="0"/>
    <n v="4"/>
    <s v="CJV"/>
    <s v="Principal"/>
    <n v="3.9215686274509803E-3"/>
    <n v="34"/>
    <x v="4"/>
    <s v="Ok"/>
    <x v="0"/>
    <s v="OK"/>
    <x v="0"/>
    <x v="0"/>
    <x v="1"/>
    <s v="No Aplica"/>
  </r>
  <r>
    <s v="20600375254"/>
    <x v="12"/>
    <x v="12"/>
    <x v="1891"/>
    <x v="1900"/>
    <x v="1769"/>
    <n v="2"/>
    <x v="330"/>
    <s v="Pozo 17"/>
    <s v="Psj. Leoncio Prado 104 - Cerro San Pedro"/>
    <x v="23"/>
    <x v="0"/>
    <m/>
    <x v="2"/>
    <d v="2023-07-17T00:00:00"/>
    <x v="0"/>
    <n v="4"/>
    <s v="CJV"/>
    <s v="Principal"/>
    <n v="3.9215686274509803E-3"/>
    <n v="39"/>
    <x v="4"/>
    <s v="Ok"/>
    <x v="3"/>
    <s v="OK"/>
    <x v="0"/>
    <x v="0"/>
    <x v="1"/>
    <s v="No Aplica"/>
  </r>
  <r>
    <s v="20600375254"/>
    <x v="12"/>
    <x v="12"/>
    <x v="1892"/>
    <x v="1901"/>
    <x v="1770"/>
    <n v="2"/>
    <x v="16"/>
    <s v="Relleno E04-Pozo 01 Bis"/>
    <s v="Psj. Santa Rosa Asoc. Cahuide Mz.C Lt. 05"/>
    <x v="23"/>
    <x v="0"/>
    <m/>
    <x v="2"/>
    <d v="2023-06-13T00:00:00"/>
    <x v="0"/>
    <n v="4"/>
    <s v="CJV"/>
    <s v="Principal"/>
    <n v="3.9215686274509803E-3"/>
    <n v="47"/>
    <x v="0"/>
    <s v="Ok"/>
    <x v="3"/>
    <s v="OK"/>
    <x v="0"/>
    <x v="0"/>
    <x v="1"/>
    <s v="No Aplica"/>
  </r>
  <r>
    <s v="20600375254"/>
    <x v="12"/>
    <x v="12"/>
    <x v="1893"/>
    <x v="1902"/>
    <x v="1771"/>
    <n v="2"/>
    <x v="86"/>
    <s v="Estación 19 - Tuneladora"/>
    <s v="Mz. LL Lote 9 Santa Isabel de Villa "/>
    <x v="18"/>
    <x v="0"/>
    <m/>
    <x v="2"/>
    <s v="06/07/2020"/>
    <x v="0"/>
    <n v="4"/>
    <s v="CJV"/>
    <s v="Principal"/>
    <n v="3.9215686274509803E-3"/>
    <n v="49"/>
    <x v="0"/>
    <s v="Ok"/>
    <x v="0"/>
    <s v="OK"/>
    <x v="0"/>
    <x v="0"/>
    <x v="1"/>
    <s v="No Aplica"/>
  </r>
  <r>
    <s v="20600375254"/>
    <x v="12"/>
    <x v="12"/>
    <x v="1894"/>
    <x v="1903"/>
    <x v="1772"/>
    <n v="1"/>
    <x v="101"/>
    <s v="Estacion 19 - Tuneledora"/>
    <s v="Av. La Alborada 1328 Urb. Las Brisas Etapa 2"/>
    <x v="5"/>
    <x v="0"/>
    <m/>
    <x v="2"/>
    <d v="2023-08-01T00:00:00"/>
    <x v="0"/>
    <n v="4"/>
    <s v="CJV"/>
    <s v="Principal"/>
    <n v="3.9215686274509803E-3"/>
    <n v="42"/>
    <x v="0"/>
    <s v="Ok"/>
    <x v="0"/>
    <s v="OK"/>
    <x v="0"/>
    <x v="0"/>
    <x v="1"/>
    <s v="8-2023"/>
  </r>
  <r>
    <s v="20600375254"/>
    <x v="12"/>
    <x v="12"/>
    <x v="1895"/>
    <x v="1904"/>
    <x v="1773"/>
    <n v="2"/>
    <x v="79"/>
    <s v="Estación 02"/>
    <s v="CALLE HUSARES DE JUNIN ASENT.H. COLLIQUE MZ. L3 LT. 11"/>
    <x v="37"/>
    <x v="0"/>
    <m/>
    <x v="2"/>
    <s v="23/03/2023"/>
    <x v="1"/>
    <n v="4"/>
    <s v="CJV"/>
    <s v="Principal"/>
    <n v="3.9215686274509803E-3"/>
    <n v="35"/>
    <x v="4"/>
    <s v="Ok"/>
    <x v="0"/>
    <s v="OK"/>
    <x v="0"/>
    <x v="0"/>
    <x v="1"/>
    <s v="No Aplica"/>
  </r>
  <r>
    <s v="20600375254"/>
    <x v="12"/>
    <x v="12"/>
    <x v="1896"/>
    <x v="1905"/>
    <x v="1774"/>
    <n v="2"/>
    <x v="332"/>
    <s v="Planta de Dovelas"/>
    <s v="Av. Los Horizontes 290 Urb. San Juan Bautista "/>
    <x v="18"/>
    <x v="0"/>
    <m/>
    <x v="2"/>
    <d v="2020-08-24T00:00:00"/>
    <x v="0"/>
    <n v="4"/>
    <s v="CJV"/>
    <s v="Principal"/>
    <n v="3.9215686274509803E-3"/>
    <n v="42"/>
    <x v="0"/>
    <s v="Ok"/>
    <x v="0"/>
    <s v="OK"/>
    <x v="0"/>
    <x v="0"/>
    <x v="1"/>
    <s v="No Aplica"/>
  </r>
  <r>
    <s v="20600375254"/>
    <x v="12"/>
    <x v="12"/>
    <x v="1897"/>
    <x v="1906"/>
    <x v="749"/>
    <n v="2"/>
    <x v="5"/>
    <s v="Estacion 02"/>
    <s v="AV. CENTRAL PJ ALFREDO PALACIOS MZ. A LT. 27"/>
    <x v="31"/>
    <x v="0"/>
    <m/>
    <x v="2"/>
    <d v="2023-03-22T00:00:00"/>
    <x v="0"/>
    <n v="4"/>
    <s v="CJV"/>
    <s v="Principal"/>
    <n v="3.9215686274509803E-3"/>
    <n v="26"/>
    <x v="3"/>
    <s v="Ok"/>
    <x v="2"/>
    <s v="OK"/>
    <x v="0"/>
    <x v="0"/>
    <x v="1"/>
    <s v="No Aplica"/>
  </r>
  <r>
    <s v="20600375254"/>
    <x v="12"/>
    <x v="12"/>
    <x v="1898"/>
    <x v="1907"/>
    <x v="551"/>
    <n v="2"/>
    <x v="332"/>
    <s v="Estación 19 - Tuneladora"/>
    <s v="Calle 29 Mz. C1 Lote 19A AA.HH. Los Jazmines del Naranjal"/>
    <x v="11"/>
    <x v="0"/>
    <m/>
    <x v="2"/>
    <d v="2021-05-17T00:00:00"/>
    <x v="0"/>
    <n v="4"/>
    <s v="CJV"/>
    <s v="Principal"/>
    <n v="3.9215686274509803E-3"/>
    <n v="31"/>
    <x v="3"/>
    <s v="Ok"/>
    <x v="0"/>
    <s v="OK"/>
    <x v="0"/>
    <x v="0"/>
    <x v="1"/>
    <s v="No Aplica"/>
  </r>
  <r>
    <s v="20600375254"/>
    <x v="12"/>
    <x v="12"/>
    <x v="1899"/>
    <x v="1908"/>
    <x v="1775"/>
    <n v="2"/>
    <x v="34"/>
    <s v="Estacion 02"/>
    <s v="Calle 7 Asent. H Nueva Esperanza Comité 8C Mz. B-1 Lt 4"/>
    <x v="6"/>
    <x v="0"/>
    <m/>
    <x v="2"/>
    <d v="2023-08-01T00:00:00"/>
    <x v="0"/>
    <n v="4"/>
    <s v="CJV"/>
    <s v="Principal"/>
    <n v="3.9215686274509803E-3"/>
    <n v="29"/>
    <x v="3"/>
    <s v="Ok"/>
    <x v="0"/>
    <s v="OK"/>
    <x v="0"/>
    <x v="0"/>
    <x v="1"/>
    <s v="8-2023"/>
  </r>
  <r>
    <s v="20600375254"/>
    <x v="12"/>
    <x v="12"/>
    <x v="1900"/>
    <x v="1909"/>
    <x v="1776"/>
    <n v="2"/>
    <x v="46"/>
    <s v="Estación 19 - Tuneladora"/>
    <s v="Calle AS. Limonal"/>
    <x v="276"/>
    <x v="0"/>
    <m/>
    <x v="2"/>
    <d v="2021-05-03T00:00:00"/>
    <x v="0"/>
    <n v="4"/>
    <s v="CJV"/>
    <s v="Principal"/>
    <n v="3.9215686274509803E-3"/>
    <n v="23"/>
    <x v="1"/>
    <s v="Ok"/>
    <x v="0"/>
    <s v="OK"/>
    <x v="0"/>
    <x v="0"/>
    <x v="1"/>
    <s v="No Aplica"/>
  </r>
  <r>
    <s v="20600375254"/>
    <x v="12"/>
    <x v="12"/>
    <x v="1901"/>
    <x v="1910"/>
    <x v="1777"/>
    <n v="2"/>
    <x v="79"/>
    <s v="Estación 19 - Tuneladora"/>
    <s v="AAHH. 23 de Enero Mz. J. Lote 9 Urb. Payett "/>
    <x v="9"/>
    <x v="0"/>
    <m/>
    <x v="2"/>
    <s v="23/06/2020"/>
    <x v="0"/>
    <n v="4"/>
    <s v="CJV"/>
    <s v="Principal"/>
    <n v="3.9215686274509803E-3"/>
    <n v="29"/>
    <x v="3"/>
    <s v="Ok"/>
    <x v="0"/>
    <s v="OK"/>
    <x v="0"/>
    <x v="0"/>
    <x v="1"/>
    <s v="No Aplica"/>
  </r>
  <r>
    <s v="20600375254"/>
    <x v="12"/>
    <x v="12"/>
    <x v="1902"/>
    <x v="1911"/>
    <x v="1778"/>
    <n v="2"/>
    <x v="79"/>
    <s v="Estación 02"/>
    <s v="C.P La Colca Cau Jose Carlos Mariategui Mz. B Lt. 6"/>
    <x v="12"/>
    <x v="0"/>
    <m/>
    <x v="2"/>
    <d v="2022-11-29T00:00:00"/>
    <x v="0"/>
    <n v="4"/>
    <s v="CJV"/>
    <s v="Principal"/>
    <n v="3.9215686274509803E-3"/>
    <n v="25"/>
    <x v="3"/>
    <s v="Ok"/>
    <x v="0"/>
    <s v="OK"/>
    <x v="0"/>
    <x v="0"/>
    <x v="1"/>
    <s v="No Aplica"/>
  </r>
  <r>
    <s v="20600375254"/>
    <x v="12"/>
    <x v="12"/>
    <x v="1903"/>
    <x v="1912"/>
    <x v="1779"/>
    <n v="2"/>
    <x v="330"/>
    <s v="Estacion 02"/>
    <s v="Calle 2 Mz. A Lt. 21 Urb. Huampani Etapa 1"/>
    <x v="33"/>
    <x v="0"/>
    <m/>
    <x v="2"/>
    <d v="2023-07-14T00:00:00"/>
    <x v="0"/>
    <n v="4"/>
    <s v="CJV"/>
    <s v="Principal"/>
    <n v="3.9215686274509803E-3"/>
    <n v="37"/>
    <x v="4"/>
    <s v="Ok"/>
    <x v="0"/>
    <s v="OK"/>
    <x v="0"/>
    <x v="0"/>
    <x v="1"/>
    <s v="No Aplica"/>
  </r>
  <r>
    <s v="20600375254"/>
    <x v="12"/>
    <x v="12"/>
    <x v="1904"/>
    <x v="1913"/>
    <x v="1780"/>
    <n v="2"/>
    <x v="5"/>
    <s v="Planta de Dovelas"/>
    <s v="MZ.N LT.11 A.H. VIRGEN DE GUADALUPE - PEC"/>
    <x v="4"/>
    <x v="0"/>
    <m/>
    <x v="2"/>
    <d v="2023-03-20T00:00:00"/>
    <x v="0"/>
    <n v="4"/>
    <s v="CJV"/>
    <s v="Principal"/>
    <n v="3.9215686274509803E-3"/>
    <n v="41"/>
    <x v="0"/>
    <s v="Ok"/>
    <x v="2"/>
    <s v="OK"/>
    <x v="0"/>
    <x v="0"/>
    <x v="1"/>
    <s v="No Aplica"/>
  </r>
  <r>
    <s v="20600375254"/>
    <x v="12"/>
    <x v="12"/>
    <x v="1905"/>
    <x v="1914"/>
    <x v="1781"/>
    <n v="2"/>
    <x v="5"/>
    <s v="Estación 02"/>
    <s v="JR. ZARUMILLA 199"/>
    <x v="31"/>
    <x v="0"/>
    <m/>
    <x v="2"/>
    <d v="2023-03-21T00:00:00"/>
    <x v="0"/>
    <n v="4"/>
    <s v="CJV"/>
    <s v="Principal"/>
    <n v="3.9215686274509803E-3"/>
    <n v="26"/>
    <x v="3"/>
    <s v="Ok"/>
    <x v="2"/>
    <s v="OK"/>
    <x v="0"/>
    <x v="0"/>
    <x v="1"/>
    <s v="No Aplica"/>
  </r>
  <r>
    <s v="20600375254"/>
    <x v="12"/>
    <x v="12"/>
    <x v="1906"/>
    <x v="1915"/>
    <x v="1782"/>
    <n v="2"/>
    <x v="349"/>
    <s v="Planta de Dovelas"/>
    <s v="Aurelio Sauza 570 Int. 9"/>
    <x v="158"/>
    <x v="0"/>
    <m/>
    <x v="2"/>
    <s v="11/06/2020"/>
    <x v="0"/>
    <n v="4"/>
    <s v="CJV"/>
    <s v="Principal"/>
    <n v="3.9215686274509803E-3"/>
    <n v="59"/>
    <x v="2"/>
    <s v="Ok"/>
    <x v="0"/>
    <s v="OK"/>
    <x v="0"/>
    <x v="0"/>
    <x v="1"/>
    <s v="No Aplica"/>
  </r>
  <r>
    <s v="20600375254"/>
    <x v="12"/>
    <x v="12"/>
    <x v="1907"/>
    <x v="1916"/>
    <x v="1426"/>
    <n v="2"/>
    <x v="42"/>
    <s v="Planta de Dovelas"/>
    <s v="AAHH. Huaripache Mz. O Lote 03"/>
    <x v="277"/>
    <x v="0"/>
    <m/>
    <x v="2"/>
    <d v="2022-12-29T00:00:00"/>
    <x v="0"/>
    <n v="4"/>
    <s v="CJV"/>
    <s v="Principal"/>
    <n v="3.9215686274509803E-3"/>
    <n v="42"/>
    <x v="0"/>
    <s v="Ok"/>
    <x v="0"/>
    <s v="OK"/>
    <x v="0"/>
    <x v="0"/>
    <x v="1"/>
    <s v="No Aplica"/>
  </r>
  <r>
    <s v="20600375254"/>
    <x v="12"/>
    <x v="12"/>
    <x v="1908"/>
    <x v="1917"/>
    <x v="1783"/>
    <n v="2"/>
    <x v="350"/>
    <s v="Planta de Dovelas"/>
    <s v="CALLE JULIO CESAR TELLO MZ.E LT.23 URB. JORGE CHAVEZ II ETAP"/>
    <x v="31"/>
    <x v="0"/>
    <m/>
    <x v="2"/>
    <d v="2023-03-15T00:00:00"/>
    <x v="0"/>
    <n v="4"/>
    <s v="CJV"/>
    <s v="Principal"/>
    <n v="3.9215686274509803E-3"/>
    <n v="38"/>
    <x v="4"/>
    <s v="Ok"/>
    <x v="2"/>
    <s v="OK"/>
    <x v="0"/>
    <x v="0"/>
    <x v="1"/>
    <s v="No Aplica"/>
  </r>
  <r>
    <s v="20600375254"/>
    <x v="12"/>
    <x v="12"/>
    <x v="1909"/>
    <x v="1918"/>
    <x v="1784"/>
    <n v="2"/>
    <x v="333"/>
    <s v="Estacion 02"/>
    <s v="01 DE MAYO 169 INDEPENDIENTE"/>
    <x v="23"/>
    <x v="0"/>
    <m/>
    <x v="2"/>
    <d v="2023-05-31T00:00:00"/>
    <x v="0"/>
    <n v="4"/>
    <s v="CJV"/>
    <s v="Principal"/>
    <n v="3.9215686274509803E-3"/>
    <n v="35"/>
    <x v="4"/>
    <s v="Ok"/>
    <x v="3"/>
    <s v="OK"/>
    <x v="0"/>
    <x v="0"/>
    <x v="1"/>
    <s v="No Aplica"/>
  </r>
  <r>
    <s v="20600375254"/>
    <x v="12"/>
    <x v="12"/>
    <x v="1910"/>
    <x v="1919"/>
    <x v="1785"/>
    <n v="2"/>
    <x v="16"/>
    <s v="Estación 02"/>
    <s v="Sector Lomas Minas Pamplona Alta Mz. B Lt 13"/>
    <x v="21"/>
    <x v="0"/>
    <m/>
    <x v="2"/>
    <d v="2023-05-08T00:00:00"/>
    <x v="0"/>
    <n v="4"/>
    <s v="CJV"/>
    <s v="Principal"/>
    <n v="3.9215686274509803E-3"/>
    <n v="41"/>
    <x v="0"/>
    <s v="Ok"/>
    <x v="0"/>
    <s v="OK"/>
    <x v="0"/>
    <x v="0"/>
    <x v="1"/>
    <s v="No Aplica"/>
  </r>
  <r>
    <s v="20600375254"/>
    <x v="12"/>
    <x v="12"/>
    <x v="1911"/>
    <x v="1920"/>
    <x v="1786"/>
    <n v="2"/>
    <x v="79"/>
    <s v="Planta de Dovelas"/>
    <s v="Pasaje Botijeria Angulo Sur B-19"/>
    <x v="135"/>
    <x v="0"/>
    <m/>
    <x v="2"/>
    <s v="23/06/2020"/>
    <x v="0"/>
    <n v="4"/>
    <s v="CJV"/>
    <s v="Principal"/>
    <n v="3.9215686274509803E-3"/>
    <n v="36"/>
    <x v="4"/>
    <s v="Ok"/>
    <x v="0"/>
    <s v="OK"/>
    <x v="0"/>
    <x v="0"/>
    <x v="1"/>
    <s v="No Aplica"/>
  </r>
  <r>
    <s v="20600375254"/>
    <x v="12"/>
    <x v="12"/>
    <x v="1912"/>
    <x v="1921"/>
    <x v="1787"/>
    <n v="2"/>
    <x v="42"/>
    <s v="Estacion 02"/>
    <s v="Asent. H. 9 de Enero Mz. H Lt.3"/>
    <x v="37"/>
    <x v="0"/>
    <m/>
    <x v="2"/>
    <s v="25/05/2023"/>
    <x v="0"/>
    <n v="4"/>
    <s v="CJV"/>
    <s v="Principal"/>
    <n v="3.9215686274509803E-3"/>
    <n v="35"/>
    <x v="4"/>
    <s v="Ok"/>
    <x v="0"/>
    <s v="OK"/>
    <x v="0"/>
    <x v="0"/>
    <x v="1"/>
    <s v="No Aplica"/>
  </r>
  <r>
    <s v="20600375254"/>
    <x v="12"/>
    <x v="12"/>
    <x v="1913"/>
    <x v="1922"/>
    <x v="1611"/>
    <n v="2"/>
    <x v="189"/>
    <s v="Planta de Dovelas"/>
    <s v="Jr. Loreto 755 Int. 11"/>
    <x v="31"/>
    <x v="0"/>
    <m/>
    <x v="2"/>
    <d v="2023-06-05T00:00:00"/>
    <x v="0"/>
    <n v="4"/>
    <s v="CJV"/>
    <s v="Principal"/>
    <n v="3.9215686274509803E-3"/>
    <n v="46"/>
    <x v="0"/>
    <s v="Ok"/>
    <x v="2"/>
    <s v="OK"/>
    <x v="0"/>
    <x v="0"/>
    <x v="1"/>
    <s v="No Aplica"/>
  </r>
  <r>
    <s v="20600375254"/>
    <x v="12"/>
    <x v="12"/>
    <x v="1914"/>
    <x v="1923"/>
    <x v="1788"/>
    <n v="2"/>
    <x v="15"/>
    <s v="Estación 02"/>
    <s v="Asociación Vivienda Señor de la Justicia Mz. Q Lote 06"/>
    <x v="2"/>
    <x v="0"/>
    <m/>
    <x v="2"/>
    <s v="01/02/2023"/>
    <x v="0"/>
    <n v="4"/>
    <s v="CJV"/>
    <s v="Principal"/>
    <n v="3.9215686274509803E-3"/>
    <n v="31"/>
    <x v="3"/>
    <s v="Ok"/>
    <x v="1"/>
    <s v="OK"/>
    <x v="0"/>
    <x v="0"/>
    <x v="1"/>
    <s v="No Aplica"/>
  </r>
  <r>
    <s v="20600375254"/>
    <x v="12"/>
    <x v="12"/>
    <x v="1915"/>
    <x v="1924"/>
    <x v="1789"/>
    <n v="2"/>
    <x v="65"/>
    <s v="Planta de Dovelas"/>
    <s v="Jr. 01 de Mayo Mz. 65A Lote 12 "/>
    <x v="9"/>
    <x v="0"/>
    <m/>
    <x v="2"/>
    <s v="01/03/2023"/>
    <x v="0"/>
    <n v="4"/>
    <s v="CJV"/>
    <s v="Principal"/>
    <n v="3.9215686274509803E-3"/>
    <n v="27"/>
    <x v="3"/>
    <s v="Ok"/>
    <x v="0"/>
    <s v="OK"/>
    <x v="0"/>
    <x v="0"/>
    <x v="1"/>
    <s v="No Aplica"/>
  </r>
  <r>
    <s v="20600375254"/>
    <x v="12"/>
    <x v="12"/>
    <x v="1916"/>
    <x v="1925"/>
    <x v="1790"/>
    <n v="2"/>
    <x v="189"/>
    <s v="Estacion 02"/>
    <s v="C.P Castilla Pata Yauli "/>
    <x v="205"/>
    <x v="0"/>
    <m/>
    <x v="2"/>
    <s v="01/06/2023"/>
    <x v="0"/>
    <n v="4"/>
    <s v="CJV"/>
    <s v="Principal"/>
    <n v="3.9215686274509803E-3"/>
    <n v="27"/>
    <x v="3"/>
    <s v="Ok"/>
    <x v="0"/>
    <s v="OK"/>
    <x v="0"/>
    <x v="0"/>
    <x v="1"/>
    <s v="No Aplica"/>
  </r>
  <r>
    <s v="20600375254"/>
    <x v="12"/>
    <x v="12"/>
    <x v="1917"/>
    <x v="1926"/>
    <x v="1791"/>
    <n v="2"/>
    <x v="42"/>
    <s v="Relleno E04-Pozo 01 Bis"/>
    <s v="Psj. Flandes Asent. H. Proy. Especiales Etapa II Mz. C66 Lt. 8"/>
    <x v="3"/>
    <x v="0"/>
    <m/>
    <x v="2"/>
    <s v="05/06/2023"/>
    <x v="0"/>
    <n v="4"/>
    <s v="CJV"/>
    <s v="Principal"/>
    <n v="3.9215686274509803E-3"/>
    <n v="34"/>
    <x v="4"/>
    <s v="Ok"/>
    <x v="0"/>
    <s v="OK"/>
    <x v="0"/>
    <x v="0"/>
    <x v="1"/>
    <s v="No Aplica"/>
  </r>
  <r>
    <s v="20600375254"/>
    <x v="12"/>
    <x v="12"/>
    <x v="1918"/>
    <x v="1927"/>
    <x v="1792"/>
    <n v="2"/>
    <x v="42"/>
    <s v="Planta de Dovelas"/>
    <s v="Av. General Luis Jose Orbegozo 516 Int. 103"/>
    <x v="32"/>
    <x v="0"/>
    <m/>
    <x v="2"/>
    <d v="2022-12-23T00:00:00"/>
    <x v="0"/>
    <n v="4"/>
    <s v="CJV"/>
    <s v="Principal"/>
    <n v="3.9215686274509803E-3"/>
    <n v="38"/>
    <x v="4"/>
    <s v="Ok"/>
    <x v="4"/>
    <s v="OK"/>
    <x v="0"/>
    <x v="0"/>
    <x v="1"/>
    <s v="No Aplica"/>
  </r>
  <r>
    <s v="20600375254"/>
    <x v="12"/>
    <x v="12"/>
    <x v="1919"/>
    <x v="1928"/>
    <x v="1793"/>
    <n v="2"/>
    <x v="86"/>
    <s v="Estación 02"/>
    <s v="PSJ. LOS ALPES M M ASENT.H. MARISCAL CASTILLA - AMPLIACION LT. 01"/>
    <x v="46"/>
    <x v="0"/>
    <m/>
    <x v="2"/>
    <d v="2023-03-02T00:00:00"/>
    <x v="0"/>
    <n v="4"/>
    <s v="CJV"/>
    <s v="Principal"/>
    <n v="3.9215686274509803E-3"/>
    <n v="32"/>
    <x v="4"/>
    <s v="Ok"/>
    <x v="0"/>
    <s v="OK"/>
    <x v="0"/>
    <x v="0"/>
    <x v="1"/>
    <s v="No Aplica"/>
  </r>
  <r>
    <s v="20600375254"/>
    <x v="12"/>
    <x v="12"/>
    <x v="1920"/>
    <x v="1929"/>
    <x v="1794"/>
    <n v="2"/>
    <x v="86"/>
    <s v="Estación 02"/>
    <s v="AV. LIBERTAD CPME. CASTILLA PATA LT. 1"/>
    <x v="205"/>
    <x v="0"/>
    <m/>
    <x v="2"/>
    <d v="2023-01-31T00:00:00"/>
    <x v="0"/>
    <n v="4"/>
    <s v="CJV"/>
    <s v="Principal"/>
    <n v="3.9215686274509803E-3"/>
    <n v="29"/>
    <x v="3"/>
    <s v="Ok"/>
    <x v="0"/>
    <s v="OK"/>
    <x v="0"/>
    <x v="0"/>
    <x v="1"/>
    <s v="No Aplica"/>
  </r>
  <r>
    <s v="20600375254"/>
    <x v="12"/>
    <x v="12"/>
    <x v="1921"/>
    <x v="1930"/>
    <x v="1795"/>
    <n v="2"/>
    <x v="16"/>
    <s v="Estación 19 - Tuneladora"/>
    <s v="Calle los Proceres AAHH La Flor Etapa I1 MZ. D Lote 23"/>
    <x v="12"/>
    <x v="0"/>
    <m/>
    <x v="2"/>
    <s v="23/06/2020"/>
    <x v="0"/>
    <n v="4"/>
    <s v="CJV"/>
    <s v="Principal"/>
    <n v="3.9215686274509803E-3"/>
    <n v="36"/>
    <x v="4"/>
    <s v="Ok"/>
    <x v="0"/>
    <s v="OK"/>
    <x v="0"/>
    <x v="0"/>
    <x v="1"/>
    <s v="No Aplica"/>
  </r>
  <r>
    <s v="20600375254"/>
    <x v="12"/>
    <x v="12"/>
    <x v="1922"/>
    <x v="1931"/>
    <x v="1796"/>
    <n v="2"/>
    <x v="42"/>
    <s v="Estación 19 - Tuneladora"/>
    <s v="Calle S/N 1 Centro Comercial Cantagallo"/>
    <x v="46"/>
    <x v="0"/>
    <m/>
    <x v="2"/>
    <d v="2023-01-03T00:00:00"/>
    <x v="0"/>
    <n v="4"/>
    <s v="CJV"/>
    <s v="Principal"/>
    <n v="3.9215686274509803E-3"/>
    <n v="37"/>
    <x v="4"/>
    <s v="Ok"/>
    <x v="0"/>
    <s v="OK"/>
    <x v="0"/>
    <x v="0"/>
    <x v="1"/>
    <s v="No Aplica"/>
  </r>
  <r>
    <s v="20600375254"/>
    <x v="12"/>
    <x v="12"/>
    <x v="1923"/>
    <x v="1932"/>
    <x v="1797"/>
    <n v="2"/>
    <x v="267"/>
    <s v="Estación 02"/>
    <s v="Calle Alva de Tormes Piso 02 Mz. G Lote 12 Urb. Mayorazgo Chico"/>
    <x v="2"/>
    <x v="0"/>
    <m/>
    <x v="2"/>
    <s v="01/02/2023"/>
    <x v="0"/>
    <n v="4"/>
    <s v="CJV"/>
    <s v="Principal"/>
    <n v="3.9215686274509803E-3"/>
    <n v="45"/>
    <x v="0"/>
    <s v="Ok"/>
    <x v="1"/>
    <s v="OK"/>
    <x v="0"/>
    <x v="0"/>
    <x v="1"/>
    <s v="No Aplica"/>
  </r>
  <r>
    <s v="20600375254"/>
    <x v="12"/>
    <x v="12"/>
    <x v="1924"/>
    <x v="1933"/>
    <x v="1798"/>
    <n v="2"/>
    <x v="351"/>
    <s v="Estacion 02"/>
    <s v="Calle Chosica Asint H. Casa Huerta Lacampiña Sector B Mz. P1 Lt. 27"/>
    <x v="273"/>
    <x v="0"/>
    <m/>
    <x v="2"/>
    <s v="01/06/2023"/>
    <x v="0"/>
    <n v="4"/>
    <s v="CJV"/>
    <s v="Principal"/>
    <n v="3.9215686274509803E-3"/>
    <n v="36"/>
    <x v="4"/>
    <s v="Ok"/>
    <x v="0"/>
    <s v="OK"/>
    <x v="0"/>
    <x v="0"/>
    <x v="1"/>
    <s v="No Aplica"/>
  </r>
  <r>
    <s v="20600375254"/>
    <x v="12"/>
    <x v="12"/>
    <x v="1925"/>
    <x v="1934"/>
    <x v="1799"/>
    <n v="2"/>
    <x v="46"/>
    <s v="Estación 19 - Tuneladora"/>
    <s v="Mz. LL Lote 9 Ciudad Los Constructores"/>
    <x v="3"/>
    <x v="0"/>
    <m/>
    <x v="2"/>
    <s v="22/06/2020"/>
    <x v="0"/>
    <n v="4"/>
    <s v="CJV"/>
    <s v="Principal"/>
    <n v="3.9215686274509803E-3"/>
    <n v="54"/>
    <x v="5"/>
    <s v="Ok"/>
    <x v="0"/>
    <s v="OK"/>
    <x v="0"/>
    <x v="0"/>
    <x v="1"/>
    <s v="No Aplica"/>
  </r>
  <r>
    <s v="20600375254"/>
    <x v="12"/>
    <x v="12"/>
    <x v="1926"/>
    <x v="1935"/>
    <x v="1800"/>
    <n v="1"/>
    <x v="84"/>
    <s v="Planta de Dovelas"/>
    <s v="Jr. Teodoro Garrido 674 AA.HH. Año Nuevo"/>
    <x v="37"/>
    <x v="0"/>
    <m/>
    <x v="2"/>
    <s v="01/07/2019"/>
    <x v="0"/>
    <n v="1"/>
    <s v="CJV"/>
    <s v="Principal"/>
    <n v="3.9215686274509803E-3"/>
    <n v="37"/>
    <x v="4"/>
    <s v="Ok"/>
    <x v="0"/>
    <s v="OK"/>
    <x v="0"/>
    <x v="0"/>
    <x v="1"/>
    <s v="No Aplica"/>
  </r>
  <r>
    <s v="20600375254"/>
    <x v="12"/>
    <x v="12"/>
    <x v="1927"/>
    <x v="1936"/>
    <x v="1801"/>
    <n v="1"/>
    <x v="352"/>
    <s v="Estación 19 - Tuneladora"/>
    <s v="Mz. E Lote 1C Asociación Fundo Pando "/>
    <x v="44"/>
    <x v="0"/>
    <m/>
    <x v="2"/>
    <d v="2020-09-21T00:00:00"/>
    <x v="0"/>
    <n v="1"/>
    <s v="CJV"/>
    <s v="Principal"/>
    <n v="3.9215686274509803E-3"/>
    <n v="32"/>
    <x v="4"/>
    <s v="Ok"/>
    <x v="0"/>
    <s v="OK"/>
    <x v="0"/>
    <x v="0"/>
    <x v="1"/>
    <s v="No Aplica"/>
  </r>
  <r>
    <s v="20600375254"/>
    <x v="12"/>
    <x v="12"/>
    <x v="1928"/>
    <x v="1937"/>
    <x v="1802"/>
    <n v="2"/>
    <x v="5"/>
    <s v="Relleno E04-Pozo 01 Bis"/>
    <s v="Jr. Tupac Amaru 268 Dpto 3"/>
    <x v="30"/>
    <x v="0"/>
    <m/>
    <x v="2"/>
    <d v="2023-06-16T00:00:00"/>
    <x v="0"/>
    <n v="4"/>
    <s v="CJV"/>
    <s v="Principal"/>
    <n v="3.9215686274509803E-3"/>
    <n v="33"/>
    <x v="4"/>
    <s v="Ok"/>
    <x v="2"/>
    <s v="OK"/>
    <x v="0"/>
    <x v="0"/>
    <x v="1"/>
    <s v="No Aplica"/>
  </r>
  <r>
    <s v="20600375254"/>
    <x v="12"/>
    <x v="12"/>
    <x v="1929"/>
    <x v="1938"/>
    <x v="1803"/>
    <n v="1"/>
    <x v="5"/>
    <s v="Estacion 02"/>
    <s v="CL 51 MZ.M2 LT.23 CIUDAD DEL PESCADOR"/>
    <x v="31"/>
    <x v="0"/>
    <m/>
    <x v="2"/>
    <d v="2023-03-06T00:00:00"/>
    <x v="0"/>
    <n v="4"/>
    <s v="CJV"/>
    <s v="Principal"/>
    <n v="3.9215686274509803E-3"/>
    <n v="26"/>
    <x v="3"/>
    <s v="Ok"/>
    <x v="2"/>
    <s v="OK"/>
    <x v="0"/>
    <x v="0"/>
    <x v="1"/>
    <s v="No Aplica"/>
  </r>
  <r>
    <s v="20600375254"/>
    <x v="12"/>
    <x v="12"/>
    <x v="1930"/>
    <x v="1939"/>
    <x v="1804"/>
    <n v="2"/>
    <x v="42"/>
    <s v="Estacion 02"/>
    <s v="Calle Buen Pastor A.H Santa Rosa Mz E Lt 3"/>
    <x v="39"/>
    <x v="0"/>
    <m/>
    <x v="2"/>
    <d v="2023-06-01T00:00:00"/>
    <x v="0"/>
    <n v="4"/>
    <s v="CJV"/>
    <s v="Principal"/>
    <n v="3.9215686274509803E-3"/>
    <n v="34"/>
    <x v="4"/>
    <s v="Ok"/>
    <x v="0"/>
    <s v="OK"/>
    <x v="0"/>
    <x v="0"/>
    <x v="1"/>
    <s v="No Aplica"/>
  </r>
  <r>
    <s v="20600375254"/>
    <x v="12"/>
    <x v="12"/>
    <x v="1931"/>
    <x v="1940"/>
    <x v="1805"/>
    <n v="1"/>
    <x v="353"/>
    <s v="Estación 02"/>
    <s v="Jr. Tiahuanaco 1824 Urb. Zarate"/>
    <x v="3"/>
    <x v="1"/>
    <m/>
    <x v="2"/>
    <s v="13/02/2023"/>
    <x v="0"/>
    <n v="1"/>
    <s v="CJV"/>
    <s v="Principal"/>
    <n v="3.9215686274509803E-3"/>
    <n v="32"/>
    <x v="4"/>
    <s v="Ok"/>
    <x v="0"/>
    <s v="OK"/>
    <x v="0"/>
    <x v="0"/>
    <x v="1"/>
    <s v="No Aplica"/>
  </r>
  <r>
    <s v="20600375254"/>
    <x v="12"/>
    <x v="12"/>
    <x v="1932"/>
    <x v="1941"/>
    <x v="1806"/>
    <n v="1"/>
    <x v="16"/>
    <s v="Estacion 02"/>
    <s v="UCV 46 LT 14 ZONA C HUAYCAN ATE"/>
    <x v="2"/>
    <x v="0"/>
    <m/>
    <x v="2"/>
    <s v="06/06/2023"/>
    <x v="0"/>
    <n v="4"/>
    <s v="CJV"/>
    <s v="Principal"/>
    <n v="3.9215686274509803E-3"/>
    <n v="54"/>
    <x v="5"/>
    <s v="Ok"/>
    <x v="1"/>
    <s v="OK"/>
    <x v="0"/>
    <x v="0"/>
    <x v="1"/>
    <s v="No Aplica"/>
  </r>
  <r>
    <s v="20600375254"/>
    <x v="12"/>
    <x v="12"/>
    <x v="1933"/>
    <x v="1942"/>
    <x v="1807"/>
    <n v="2"/>
    <x v="79"/>
    <s v="Planta de Dovelas"/>
    <s v="Cooperativa El Carmen Mz. 8 Lote 01"/>
    <x v="37"/>
    <x v="0"/>
    <m/>
    <x v="2"/>
    <d v="2022-06-13T00:00:00"/>
    <x v="0"/>
    <n v="4"/>
    <s v="CJV"/>
    <s v="Principal"/>
    <n v="3.9215686274509803E-3"/>
    <n v="22"/>
    <x v="1"/>
    <s v="Ok"/>
    <x v="0"/>
    <s v="OK"/>
    <x v="0"/>
    <x v="0"/>
    <x v="1"/>
    <s v="No Aplica"/>
  </r>
  <r>
    <s v="20600375254"/>
    <x v="12"/>
    <x v="12"/>
    <x v="1934"/>
    <x v="1943"/>
    <x v="1808"/>
    <n v="2"/>
    <x v="79"/>
    <s v="Estacion 02"/>
    <s v="Jr. Los Contadores Coop. La Union Mz. A Lt 13"/>
    <x v="3"/>
    <x v="0"/>
    <m/>
    <x v="2"/>
    <d v="2023-07-10T00:00:00"/>
    <x v="0"/>
    <n v="4"/>
    <s v="CJV"/>
    <s v="Principal"/>
    <n v="3.9215686274509803E-3"/>
    <n v="36"/>
    <x v="4"/>
    <s v="Ok"/>
    <x v="0"/>
    <s v="OK"/>
    <x v="0"/>
    <x v="0"/>
    <x v="1"/>
    <s v="No Aplica"/>
  </r>
  <r>
    <s v="20600375254"/>
    <x v="12"/>
    <x v="12"/>
    <x v="1935"/>
    <x v="1944"/>
    <x v="1809"/>
    <n v="2"/>
    <x v="189"/>
    <s v="Relleno E04-Pozo 01 Bis"/>
    <s v="Mz. H Lt.6 Asent. H. Cerro Pacifico"/>
    <x v="11"/>
    <x v="0"/>
    <m/>
    <x v="2"/>
    <d v="2023-06-13T00:00:00"/>
    <x v="0"/>
    <n v="4"/>
    <s v="CJV"/>
    <s v="Principal"/>
    <n v="3.9215686274509803E-3"/>
    <n v="38"/>
    <x v="4"/>
    <s v="Ok"/>
    <x v="0"/>
    <s v="OK"/>
    <x v="0"/>
    <x v="0"/>
    <x v="1"/>
    <s v="No Aplica"/>
  </r>
  <r>
    <s v="20600375254"/>
    <x v="12"/>
    <x v="12"/>
    <x v="1936"/>
    <x v="1945"/>
    <x v="1810"/>
    <n v="1"/>
    <x v="201"/>
    <s v="Estación 02"/>
    <s v="Av. El Periodista 239 Canto Grande"/>
    <x v="3"/>
    <x v="0"/>
    <m/>
    <x v="2"/>
    <s v="01/02/2023"/>
    <x v="0"/>
    <n v="1"/>
    <s v="CJV"/>
    <s v="Principal"/>
    <n v="3.9215686274509803E-3"/>
    <n v="44"/>
    <x v="0"/>
    <s v="Ok"/>
    <x v="0"/>
    <s v="OK"/>
    <x v="0"/>
    <x v="0"/>
    <x v="1"/>
    <s v="No Aplica"/>
  </r>
  <r>
    <s v="20600375254"/>
    <x v="12"/>
    <x v="12"/>
    <x v="1937"/>
    <x v="1946"/>
    <x v="1811"/>
    <n v="2"/>
    <x v="79"/>
    <s v="Estación 19 - Tuneladora"/>
    <s v="Jr. Maria Parado de Bellido P.J. 01 de Octubre Mz. E-3 Lote 26"/>
    <x v="5"/>
    <x v="0"/>
    <m/>
    <x v="2"/>
    <s v="23/06/2020"/>
    <x v="0"/>
    <n v="4"/>
    <s v="CJV"/>
    <s v="Principal"/>
    <n v="3.9215686274509803E-3"/>
    <n v="46"/>
    <x v="0"/>
    <s v="Ok"/>
    <x v="0"/>
    <s v="OK"/>
    <x v="0"/>
    <x v="0"/>
    <x v="1"/>
    <s v="No Aplica"/>
  </r>
  <r>
    <s v="20600375254"/>
    <x v="12"/>
    <x v="12"/>
    <x v="1938"/>
    <x v="1947"/>
    <x v="1812"/>
    <n v="2"/>
    <x v="354"/>
    <s v="Estación 02"/>
    <s v="URB. 15 DE ENERO MZ CH-2 LT 48"/>
    <x v="3"/>
    <x v="0"/>
    <m/>
    <x v="2"/>
    <s v="27/01/2023"/>
    <x v="0"/>
    <n v="4"/>
    <s v="CJV"/>
    <s v="Principal"/>
    <n v="3.9215686274509803E-3"/>
    <n v="47"/>
    <x v="0"/>
    <s v="Ok"/>
    <x v="0"/>
    <s v="OK"/>
    <x v="0"/>
    <x v="0"/>
    <x v="1"/>
    <s v="No Aplica"/>
  </r>
  <r>
    <s v="20600375254"/>
    <x v="12"/>
    <x v="12"/>
    <x v="1939"/>
    <x v="1948"/>
    <x v="1813"/>
    <n v="2"/>
    <x v="355"/>
    <s v="Estación 19 - Tuneladora"/>
    <s v="Pasaje 11 Mz. J Lote 11 El Carmen"/>
    <x v="37"/>
    <x v="0"/>
    <m/>
    <x v="2"/>
    <d v="2022-11-11T00:00:00"/>
    <x v="0"/>
    <n v="4"/>
    <s v="CJV"/>
    <s v="Principal"/>
    <n v="3.9215686274509803E-3"/>
    <n v="34"/>
    <x v="4"/>
    <s v="Ok"/>
    <x v="0"/>
    <s v="OK"/>
    <x v="0"/>
    <x v="0"/>
    <x v="1"/>
    <s v="No Aplica"/>
  </r>
  <r>
    <s v="20600375254"/>
    <x v="12"/>
    <x v="12"/>
    <x v="1940"/>
    <x v="1949"/>
    <x v="1814"/>
    <n v="1"/>
    <x v="356"/>
    <s v="Planta de Dovelas"/>
    <s v="Mz. B Lote2 Prog Vivienda Casuarinas de Oquendo"/>
    <x v="8"/>
    <x v="0"/>
    <m/>
    <x v="2"/>
    <s v="01/03/2019"/>
    <x v="0"/>
    <n v="1"/>
    <s v="CJV"/>
    <s v="Principal"/>
    <n v="3.9215686274509803E-3"/>
    <n v="33"/>
    <x v="4"/>
    <s v="Ok"/>
    <x v="0"/>
    <s v="OK"/>
    <x v="0"/>
    <x v="0"/>
    <x v="1"/>
    <s v="No Aplica"/>
  </r>
  <r>
    <s v="20600375254"/>
    <x v="12"/>
    <x v="12"/>
    <x v="1941"/>
    <x v="1950"/>
    <x v="889"/>
    <n v="2"/>
    <x v="354"/>
    <s v="Relleno E04-Pozo 01 Bis"/>
    <s v="Jr. Ernesto Guevara 512 Urb. Universal Mz. J3 Lt 15"/>
    <x v="63"/>
    <x v="0"/>
    <m/>
    <x v="2"/>
    <s v="15/06/2023"/>
    <x v="0"/>
    <n v="4"/>
    <s v="CJV"/>
    <s v="Principal"/>
    <n v="3.9215686274509803E-3"/>
    <n v="42"/>
    <x v="0"/>
    <s v="Ok"/>
    <x v="6"/>
    <s v="OK"/>
    <x v="0"/>
    <x v="0"/>
    <x v="1"/>
    <s v="No Aplica"/>
  </r>
  <r>
    <s v="20600375254"/>
    <x v="12"/>
    <x v="12"/>
    <x v="1942"/>
    <x v="1951"/>
    <x v="1815"/>
    <n v="2"/>
    <x v="79"/>
    <s v="Planta de Dovelas"/>
    <s v="Calle Jorge Chavez 303 URB. Jorge Chavez"/>
    <x v="81"/>
    <x v="0"/>
    <m/>
    <x v="2"/>
    <d v="2022-08-15T00:00:00"/>
    <x v="0"/>
    <n v="4"/>
    <s v="CJV"/>
    <s v="Principal"/>
    <n v="3.9215686274509803E-3"/>
    <n v="42"/>
    <x v="0"/>
    <s v="Ok"/>
    <x v="5"/>
    <s v="OK"/>
    <x v="0"/>
    <x v="0"/>
    <x v="1"/>
    <s v="No Aplica"/>
  </r>
  <r>
    <s v="20600375254"/>
    <x v="12"/>
    <x v="12"/>
    <x v="1943"/>
    <x v="1952"/>
    <x v="1816"/>
    <n v="2"/>
    <x v="79"/>
    <s v="Estacion 02"/>
    <s v="MZ.D LT.20 SOL DE CAUDIVILLA"/>
    <x v="12"/>
    <x v="0"/>
    <m/>
    <x v="2"/>
    <d v="2023-03-01T00:00:00"/>
    <x v="0"/>
    <n v="4"/>
    <s v="CJV"/>
    <s v="Principal"/>
    <n v="3.9215686274509803E-3"/>
    <n v="36"/>
    <x v="4"/>
    <s v="Ok"/>
    <x v="0"/>
    <s v="OK"/>
    <x v="0"/>
    <x v="0"/>
    <x v="1"/>
    <s v="No Aplica"/>
  </r>
  <r>
    <s v="20600375254"/>
    <x v="12"/>
    <x v="12"/>
    <x v="1944"/>
    <x v="1953"/>
    <x v="1817"/>
    <n v="2"/>
    <x v="189"/>
    <s v="Estacion 02"/>
    <s v="Psj San Martin 474 Mz. 50 Lt 16"/>
    <x v="23"/>
    <x v="0"/>
    <m/>
    <x v="2"/>
    <d v="2023-06-03T00:00:00"/>
    <x v="0"/>
    <n v="4"/>
    <s v="CJV"/>
    <s v="Principal"/>
    <n v="3.9215686274509803E-3"/>
    <n v="27"/>
    <x v="3"/>
    <s v="Ok"/>
    <x v="3"/>
    <s v="OK"/>
    <x v="0"/>
    <x v="0"/>
    <x v="1"/>
    <s v="No Aplica"/>
  </r>
  <r>
    <s v="20600375254"/>
    <x v="12"/>
    <x v="12"/>
    <x v="1945"/>
    <x v="1954"/>
    <x v="1818"/>
    <n v="2"/>
    <x v="357"/>
    <s v="Planta de Dovelas"/>
    <s v="Av. Marginal 439 Urb. Javier Prado Etapa 5ta"/>
    <x v="2"/>
    <x v="0"/>
    <m/>
    <x v="2"/>
    <d v="2022-06-10T00:00:00"/>
    <x v="0"/>
    <n v="4"/>
    <s v="CJV"/>
    <s v="Principal"/>
    <n v="3.9215686274509803E-3"/>
    <n v="45"/>
    <x v="0"/>
    <s v="Ok"/>
    <x v="1"/>
    <s v="OK"/>
    <x v="0"/>
    <x v="0"/>
    <x v="1"/>
    <s v="No Aplica"/>
  </r>
  <r>
    <s v="20600375254"/>
    <x v="12"/>
    <x v="12"/>
    <x v="1946"/>
    <x v="1955"/>
    <x v="1819"/>
    <n v="1"/>
    <x v="101"/>
    <s v="Estación 02"/>
    <s v="Mz. E-06 Lote 22 Asociación de Vivienda Sapotal Etapa 2da"/>
    <x v="63"/>
    <x v="0"/>
    <m/>
    <x v="2"/>
    <s v="06/02/2023"/>
    <x v="0"/>
    <n v="1"/>
    <s v="CJV"/>
    <s v="Principal"/>
    <n v="3.9215686274509803E-3"/>
    <n v="26"/>
    <x v="3"/>
    <s v="Ok"/>
    <x v="6"/>
    <s v="OK"/>
    <x v="0"/>
    <x v="0"/>
    <x v="1"/>
    <s v="No Aplica"/>
  </r>
  <r>
    <s v="20600375254"/>
    <x v="12"/>
    <x v="12"/>
    <x v="1165"/>
    <x v="1956"/>
    <x v="1820"/>
    <n v="2"/>
    <x v="16"/>
    <s v="Estación 02"/>
    <s v="ASOC.LOS ARTESANOS DEL PARQUE INDUSTRIAL MZ.F LT.30"/>
    <x v="2"/>
    <x v="0"/>
    <m/>
    <x v="2"/>
    <s v="23/03/2023"/>
    <x v="0"/>
    <n v="4"/>
    <s v="CJV"/>
    <s v="Principal"/>
    <n v="3.9215686274509803E-3"/>
    <n v="49"/>
    <x v="0"/>
    <s v="Ok"/>
    <x v="1"/>
    <s v="OK"/>
    <x v="0"/>
    <x v="0"/>
    <x v="1"/>
    <s v="No Aplica"/>
  </r>
  <r>
    <s v="20600375254"/>
    <x v="12"/>
    <x v="12"/>
    <x v="1947"/>
    <x v="1957"/>
    <x v="1821"/>
    <n v="2"/>
    <x v="333"/>
    <s v="Estación 19 - Tuneladora"/>
    <s v="AA.HH. Emperador Akihito Mz. D Lote 11"/>
    <x v="3"/>
    <x v="0"/>
    <m/>
    <x v="2"/>
    <d v="2022-05-09T00:00:00"/>
    <x v="0"/>
    <n v="4"/>
    <s v="CJV"/>
    <s v="Principal"/>
    <n v="3.9215686274509803E-3"/>
    <n v="21"/>
    <x v="1"/>
    <s v="Ok"/>
    <x v="0"/>
    <s v="OK"/>
    <x v="0"/>
    <x v="0"/>
    <x v="1"/>
    <s v="No Aplica"/>
  </r>
  <r>
    <s v="20600375254"/>
    <x v="12"/>
    <x v="12"/>
    <x v="1948"/>
    <x v="1958"/>
    <x v="1822"/>
    <n v="2"/>
    <x v="42"/>
    <s v="Estación 02"/>
    <s v="Mz. D Lote 24 Agrupación Familiar Los Sauces de San Fernando"/>
    <x v="3"/>
    <x v="0"/>
    <m/>
    <x v="2"/>
    <s v="01/02/2023"/>
    <x v="0"/>
    <n v="4"/>
    <s v="CJV"/>
    <s v="Principal"/>
    <n v="3.9215686274509803E-3"/>
    <n v="37"/>
    <x v="4"/>
    <s v="Ok"/>
    <x v="0"/>
    <s v="OK"/>
    <x v="0"/>
    <x v="0"/>
    <x v="1"/>
    <s v="No Aplica"/>
  </r>
  <r>
    <s v="20600375254"/>
    <x v="12"/>
    <x v="12"/>
    <x v="1949"/>
    <x v="1959"/>
    <x v="851"/>
    <n v="2"/>
    <x v="16"/>
    <s v="Relleno E04-Pozo 01 Bis"/>
    <s v="Psj. Los Girasoles A.H Santisima Cruz - Ampliac Mz C Lt 03"/>
    <x v="9"/>
    <x v="0"/>
    <m/>
    <x v="2"/>
    <s v="05/06/2023"/>
    <x v="0"/>
    <n v="4"/>
    <s v="CJV"/>
    <s v="Principal"/>
    <n v="3.9215686274509803E-3"/>
    <n v="32"/>
    <x v="4"/>
    <s v="Ok"/>
    <x v="0"/>
    <s v="OK"/>
    <x v="0"/>
    <x v="0"/>
    <x v="1"/>
    <s v="No Aplica"/>
  </r>
  <r>
    <s v="20600375254"/>
    <x v="12"/>
    <x v="12"/>
    <x v="1950"/>
    <x v="1960"/>
    <x v="1823"/>
    <n v="2"/>
    <x v="46"/>
    <s v="Estación 02"/>
    <s v="Mz. U-2 Lote 5 Vivi. Ampliación Cedros de Manchay Zona 5 Quebrada "/>
    <x v="28"/>
    <x v="0"/>
    <m/>
    <x v="2"/>
    <d v="2022-08-17T00:00:00"/>
    <x v="0"/>
    <n v="4"/>
    <s v="CJV"/>
    <s v="Principal"/>
    <n v="3.9215686274509803E-3"/>
    <n v="36"/>
    <x v="4"/>
    <s v="Ok"/>
    <x v="0"/>
    <s v="OK"/>
    <x v="0"/>
    <x v="0"/>
    <x v="1"/>
    <s v="No Aplica"/>
  </r>
  <r>
    <s v="20600375254"/>
    <x v="12"/>
    <x v="12"/>
    <x v="1951"/>
    <x v="1961"/>
    <x v="1824"/>
    <n v="2"/>
    <x v="79"/>
    <s v="Estación 19 - Tuneladora"/>
    <s v="Calle 3 Mz. B Lote 06 Asentamiento Humano Santa Maria"/>
    <x v="3"/>
    <x v="0"/>
    <m/>
    <x v="2"/>
    <s v="06/07/2020"/>
    <x v="0"/>
    <n v="4"/>
    <s v="CJV"/>
    <s v="Principal"/>
    <n v="3.9215686274509803E-3"/>
    <n v="33"/>
    <x v="4"/>
    <s v="Ok"/>
    <x v="0"/>
    <s v="OK"/>
    <x v="0"/>
    <x v="0"/>
    <x v="1"/>
    <s v="No Aplica"/>
  </r>
  <r>
    <s v="20600375254"/>
    <x v="12"/>
    <x v="12"/>
    <x v="1952"/>
    <x v="1962"/>
    <x v="1825"/>
    <n v="2"/>
    <x v="46"/>
    <s v="Estación 02"/>
    <s v="UCV.153 AMPL.HIJOS DE LA ZONA J LT.2 HUAYCAN"/>
    <x v="2"/>
    <x v="0"/>
    <m/>
    <x v="2"/>
    <s v="23/03/2023"/>
    <x v="0"/>
    <n v="4"/>
    <s v="CJV"/>
    <s v="Principal"/>
    <n v="3.9215686274509803E-3"/>
    <n v="51"/>
    <x v="5"/>
    <s v="Ok"/>
    <x v="1"/>
    <s v="OK"/>
    <x v="0"/>
    <x v="0"/>
    <x v="1"/>
    <s v="No Aplica"/>
  </r>
  <r>
    <s v="20600375254"/>
    <x v="12"/>
    <x v="12"/>
    <x v="1953"/>
    <x v="1963"/>
    <x v="1826"/>
    <n v="1"/>
    <x v="201"/>
    <s v="Estación 19 - Tuneladora"/>
    <s v="Malecón Bertoloto 111 Dpto. 401 "/>
    <x v="44"/>
    <x v="0"/>
    <m/>
    <x v="2"/>
    <d v="2021-08-01T00:00:00"/>
    <x v="0"/>
    <n v="1"/>
    <s v="CJV"/>
    <s v="Principal"/>
    <n v="3.9215686274509803E-3"/>
    <n v="36"/>
    <x v="4"/>
    <s v="Ok"/>
    <x v="0"/>
    <s v="OK"/>
    <x v="0"/>
    <x v="0"/>
    <x v="1"/>
    <s v="No Aplica"/>
  </r>
  <r>
    <s v="20600375254"/>
    <x v="12"/>
    <x v="12"/>
    <x v="1954"/>
    <x v="1964"/>
    <x v="1827"/>
    <n v="1"/>
    <x v="335"/>
    <s v="Estación 02"/>
    <s v="Av. A. Parcela C Urb. El Pinar Mz. M-1 Lote 34"/>
    <x v="37"/>
    <x v="1"/>
    <m/>
    <x v="2"/>
    <s v="25/02/2023"/>
    <x v="0"/>
    <n v="1"/>
    <s v="CJV"/>
    <s v="Principal"/>
    <n v="3.9215686274509803E-3"/>
    <n v="30"/>
    <x v="3"/>
    <s v="Ok"/>
    <x v="0"/>
    <s v="OK"/>
    <x v="0"/>
    <x v="0"/>
    <x v="1"/>
    <s v="No Aplica"/>
  </r>
  <r>
    <s v="20600375254"/>
    <x v="12"/>
    <x v="12"/>
    <x v="1955"/>
    <x v="1965"/>
    <x v="1828"/>
    <n v="2"/>
    <x v="346"/>
    <s v="Pozo 17-18"/>
    <s v="Sc.6 Gr.8A Mz. P Lt. 1"/>
    <x v="45"/>
    <x v="0"/>
    <m/>
    <x v="2"/>
    <d v="2023-08-03T00:00:00"/>
    <x v="0"/>
    <n v="4"/>
    <s v="CJV"/>
    <s v="Principal"/>
    <n v="3.9215686274509803E-3"/>
    <n v="34"/>
    <x v="4"/>
    <s v="Ok"/>
    <x v="0"/>
    <s v="OK"/>
    <x v="0"/>
    <x v="0"/>
    <x v="1"/>
    <s v="8-2023"/>
  </r>
  <r>
    <s v="20600375254"/>
    <x v="12"/>
    <x v="12"/>
    <x v="1956"/>
    <x v="1966"/>
    <x v="1829"/>
    <n v="1"/>
    <x v="58"/>
    <s v="Estación 02"/>
    <s v="PSJ SAN CARLOS S/N LA LIBERTAD-CHEPEN-PUEBLO NUEVO"/>
    <x v="278"/>
    <x v="0"/>
    <m/>
    <x v="2"/>
    <s v="21/04/2023"/>
    <x v="0"/>
    <n v="1"/>
    <s v="CJV"/>
    <s v="Principal"/>
    <n v="3.9215686274509803E-3"/>
    <n v="56"/>
    <x v="5"/>
    <s v="Ok"/>
    <x v="0"/>
    <s v="OK"/>
    <x v="0"/>
    <x v="0"/>
    <x v="1"/>
    <s v="No Aplica"/>
  </r>
  <r>
    <s v="20600375254"/>
    <x v="12"/>
    <x v="12"/>
    <x v="1957"/>
    <x v="1967"/>
    <x v="1830"/>
    <n v="2"/>
    <x v="42"/>
    <s v="Estacion 02"/>
    <s v="Psj. 2 Asent. H. Las Casuarinas Alta Mz. E Lt 10"/>
    <x v="3"/>
    <x v="0"/>
    <m/>
    <x v="2"/>
    <s v="25/05/2023"/>
    <x v="0"/>
    <n v="4"/>
    <s v="CJV"/>
    <s v="Principal"/>
    <n v="3.9215686274509803E-3"/>
    <n v="36"/>
    <x v="4"/>
    <s v="Ok"/>
    <x v="0"/>
    <s v="OK"/>
    <x v="0"/>
    <x v="0"/>
    <x v="1"/>
    <s v="No Aplica"/>
  </r>
  <r>
    <s v="20600375254"/>
    <x v="12"/>
    <x v="12"/>
    <x v="1958"/>
    <x v="1968"/>
    <x v="1831"/>
    <n v="2"/>
    <x v="58"/>
    <s v="Estación 02"/>
    <s v="Calle 5 Mz 9D Lt. 27 Cmte 8B Urb. Nueva Esperanza"/>
    <x v="6"/>
    <x v="0"/>
    <m/>
    <x v="2"/>
    <s v="10/05/2023"/>
    <x v="0"/>
    <n v="4"/>
    <s v="CJV"/>
    <s v="Principal"/>
    <n v="3.9215686274509803E-3"/>
    <n v="34"/>
    <x v="4"/>
    <s v="Ok"/>
    <x v="0"/>
    <s v="OK"/>
    <x v="0"/>
    <x v="0"/>
    <x v="1"/>
    <s v="No Aplica"/>
  </r>
  <r>
    <s v="20600375254"/>
    <x v="12"/>
    <x v="12"/>
    <x v="1959"/>
    <x v="1969"/>
    <x v="1832"/>
    <n v="2"/>
    <x v="5"/>
    <s v="Pozo 17-18"/>
    <s v="Calle Comercio Mz. J-1 Lt 1 AAHH Jose Carlos Mariategui"/>
    <x v="3"/>
    <x v="0"/>
    <m/>
    <x v="2"/>
    <d v="2023-08-04T00:00:00"/>
    <x v="0"/>
    <n v="4"/>
    <s v="CJV"/>
    <s v="Principal"/>
    <n v="3.9215686274509803E-3"/>
    <n v="29"/>
    <x v="3"/>
    <s v="Ok"/>
    <x v="0"/>
    <s v="OK"/>
    <x v="0"/>
    <x v="0"/>
    <x v="1"/>
    <s v="8-2023"/>
  </r>
  <r>
    <s v="20600375254"/>
    <x v="12"/>
    <x v="12"/>
    <x v="1960"/>
    <x v="1970"/>
    <x v="1833"/>
    <n v="2"/>
    <x v="42"/>
    <s v="Planta de Dovelas"/>
    <s v="AAHH Los Sauces Mz. B lote 1287"/>
    <x v="265"/>
    <x v="0"/>
    <m/>
    <x v="2"/>
    <d v="2022-12-29T00:00:00"/>
    <x v="0"/>
    <n v="4"/>
    <s v="CJV"/>
    <s v="Principal"/>
    <n v="3.9215686274509803E-3"/>
    <n v="35"/>
    <x v="4"/>
    <s v="Ok"/>
    <x v="0"/>
    <s v="OK"/>
    <x v="0"/>
    <x v="0"/>
    <x v="1"/>
    <s v="No Aplica"/>
  </r>
  <r>
    <s v="20600375254"/>
    <x v="12"/>
    <x v="12"/>
    <x v="1961"/>
    <x v="1971"/>
    <x v="1834"/>
    <n v="1"/>
    <x v="358"/>
    <s v="Planta de Dovelas"/>
    <s v="Calle Panamericana 111 Urb. Los Libertadores"/>
    <x v="259"/>
    <x v="0"/>
    <m/>
    <x v="2"/>
    <d v="2020-11-04T00:00:00"/>
    <x v="0"/>
    <n v="1"/>
    <s v="CJV"/>
    <s v="Principal"/>
    <n v="3.9215686274509803E-3"/>
    <n v="49"/>
    <x v="0"/>
    <s v="Ok"/>
    <x v="0"/>
    <s v="OK"/>
    <x v="0"/>
    <x v="0"/>
    <x v="1"/>
    <s v="No Aplica"/>
  </r>
  <r>
    <s v="20600375254"/>
    <x v="12"/>
    <x v="12"/>
    <x v="1962"/>
    <x v="1972"/>
    <x v="1835"/>
    <n v="2"/>
    <x v="19"/>
    <s v="Estación 19 - Tuneladora"/>
    <s v="Calle Tauria Mz. A Lote 11 AAHH San Juan Bautista"/>
    <x v="3"/>
    <x v="0"/>
    <m/>
    <x v="2"/>
    <d v="2022-08-18T00:00:00"/>
    <x v="0"/>
    <n v="4"/>
    <s v="CJV"/>
    <s v="Principal"/>
    <n v="3.9215686274509803E-3"/>
    <n v="24"/>
    <x v="3"/>
    <s v="Ok"/>
    <x v="0"/>
    <s v="OK"/>
    <x v="0"/>
    <x v="0"/>
    <x v="1"/>
    <s v="No Aplica"/>
  </r>
  <r>
    <s v="20600375254"/>
    <x v="12"/>
    <x v="12"/>
    <x v="1963"/>
    <x v="1973"/>
    <x v="1836"/>
    <n v="2"/>
    <x v="5"/>
    <s v="Estación 02"/>
    <s v="Av. Zarumilla N: 500 "/>
    <x v="10"/>
    <x v="0"/>
    <m/>
    <x v="2"/>
    <d v="2023-01-12T00:00:00"/>
    <x v="0"/>
    <n v="4"/>
    <s v="CJV"/>
    <s v="Principal"/>
    <n v="3.9215686274509803E-3"/>
    <n v="45"/>
    <x v="0"/>
    <s v="Ok"/>
    <x v="2"/>
    <s v="OK"/>
    <x v="0"/>
    <x v="0"/>
    <x v="1"/>
    <s v="No Aplica"/>
  </r>
  <r>
    <s v="20600375254"/>
    <x v="12"/>
    <x v="12"/>
    <x v="1964"/>
    <x v="1974"/>
    <x v="1837"/>
    <n v="2"/>
    <x v="16"/>
    <s v="Planta de Dovelas"/>
    <s v="Calle Tubialagos Oeste Urb. Los Jardines de San Juan Mz. M Lt 18P"/>
    <x v="3"/>
    <x v="0"/>
    <m/>
    <x v="2"/>
    <d v="2023-06-13T00:00:00"/>
    <x v="0"/>
    <n v="4"/>
    <s v="CJV"/>
    <s v="Principal"/>
    <n v="3.9215686274509803E-3"/>
    <n v="43"/>
    <x v="0"/>
    <s v="Ok"/>
    <x v="0"/>
    <s v="OK"/>
    <x v="0"/>
    <x v="0"/>
    <x v="1"/>
    <s v="No Aplica"/>
  </r>
  <r>
    <s v="20600375254"/>
    <x v="12"/>
    <x v="12"/>
    <x v="1965"/>
    <x v="1975"/>
    <x v="1838"/>
    <n v="1"/>
    <x v="8"/>
    <s v="Estación 02"/>
    <s v="AA.HH. 23 de Octubre Etapa II Mz. V Lote 08 "/>
    <x v="3"/>
    <x v="0"/>
    <m/>
    <x v="2"/>
    <d v="2023-01-23T00:00:00"/>
    <x v="0"/>
    <n v="1"/>
    <s v="CJV"/>
    <s v="Principal"/>
    <n v="3.9215686274509803E-3"/>
    <n v="40"/>
    <x v="4"/>
    <s v="Ok"/>
    <x v="0"/>
    <s v="OK"/>
    <x v="0"/>
    <x v="0"/>
    <x v="1"/>
    <s v="No Aplica"/>
  </r>
  <r>
    <s v="20600375254"/>
    <x v="12"/>
    <x v="12"/>
    <x v="1966"/>
    <x v="1976"/>
    <x v="1839"/>
    <n v="2"/>
    <x v="46"/>
    <s v="Planta de Dovelas"/>
    <s v="Jr. Puno 3155 Piso 3 Urb. Perú"/>
    <x v="8"/>
    <x v="0"/>
    <m/>
    <x v="2"/>
    <s v="11/06/2020"/>
    <x v="0"/>
    <n v="4"/>
    <s v="CJV"/>
    <s v="Principal"/>
    <n v="3.9215686274509803E-3"/>
    <n v="47"/>
    <x v="0"/>
    <s v="Ok"/>
    <x v="0"/>
    <s v="OK"/>
    <x v="0"/>
    <x v="0"/>
    <x v="1"/>
    <s v="No Aplica"/>
  </r>
  <r>
    <s v="20600375254"/>
    <x v="12"/>
    <x v="12"/>
    <x v="1967"/>
    <x v="1977"/>
    <x v="1840"/>
    <n v="2"/>
    <x v="16"/>
    <s v="Estación 02"/>
    <s v="Av. La Paz 336 Dpto. 02"/>
    <x v="44"/>
    <x v="0"/>
    <m/>
    <x v="2"/>
    <s v="26/01/2023"/>
    <x v="0"/>
    <n v="4"/>
    <s v="CJV"/>
    <s v="Principal"/>
    <n v="3.9215686274509803E-3"/>
    <n v="33"/>
    <x v="4"/>
    <s v="Ok"/>
    <x v="0"/>
    <s v="OK"/>
    <x v="0"/>
    <x v="0"/>
    <x v="1"/>
    <s v="No Aplica"/>
  </r>
  <r>
    <s v="20600375254"/>
    <x v="12"/>
    <x v="12"/>
    <x v="67"/>
    <x v="1978"/>
    <x v="1841"/>
    <n v="2"/>
    <x v="16"/>
    <s v="Estación 02"/>
    <s v="SANTA ROSA DE LIMA MZ.C LT.12 HORACIO ZEVALLOS "/>
    <x v="2"/>
    <x v="0"/>
    <m/>
    <x v="2"/>
    <s v="23/03/2023"/>
    <x v="0"/>
    <n v="4"/>
    <s v="CJV"/>
    <s v="Principal"/>
    <n v="3.9215686274509803E-3"/>
    <n v="63"/>
    <x v="2"/>
    <s v="Ok"/>
    <x v="1"/>
    <s v="OK"/>
    <x v="0"/>
    <x v="0"/>
    <x v="1"/>
    <s v="No Aplica"/>
  </r>
  <r>
    <s v="20600375254"/>
    <x v="12"/>
    <x v="12"/>
    <x v="1968"/>
    <x v="1979"/>
    <x v="1842"/>
    <n v="2"/>
    <x v="5"/>
    <s v="Estacion 02"/>
    <s v="Urb. Constanzo Mz. F Lt 23"/>
    <x v="31"/>
    <x v="0"/>
    <m/>
    <x v="2"/>
    <s v="01/06/2023"/>
    <x v="0"/>
    <n v="4"/>
    <s v="CJV"/>
    <s v="Principal"/>
    <n v="3.9215686274509803E-3"/>
    <n v="21"/>
    <x v="1"/>
    <s v="Ok"/>
    <x v="2"/>
    <s v="OK"/>
    <x v="0"/>
    <x v="0"/>
    <x v="1"/>
    <s v="No Aplica"/>
  </r>
  <r>
    <s v="20600375254"/>
    <x v="12"/>
    <x v="12"/>
    <x v="1969"/>
    <x v="1980"/>
    <x v="1843"/>
    <n v="2"/>
    <x v="359"/>
    <s v="Planta de Dovelas"/>
    <s v="Pasaje Los Jazmines S7N 00 "/>
    <x v="279"/>
    <x v="0"/>
    <m/>
    <x v="2"/>
    <d v="2021-11-29T00:00:00"/>
    <x v="0"/>
    <n v="4"/>
    <s v="CJV"/>
    <s v="Principal"/>
    <n v="3.9215686274509803E-3"/>
    <n v="36"/>
    <x v="4"/>
    <s v="Ok"/>
    <x v="0"/>
    <s v="OK"/>
    <x v="0"/>
    <x v="0"/>
    <x v="1"/>
    <s v="No Aplica"/>
  </r>
  <r>
    <s v="20600375254"/>
    <x v="12"/>
    <x v="12"/>
    <x v="1970"/>
    <x v="1981"/>
    <x v="1844"/>
    <n v="2"/>
    <x v="16"/>
    <s v="Estación 02"/>
    <s v="P.JOVEN STA.FE MZ.A LT.22 "/>
    <x v="31"/>
    <x v="0"/>
    <m/>
    <x v="2"/>
    <d v="2023-04-20T00:00:00"/>
    <x v="0"/>
    <n v="4"/>
    <s v="CJV"/>
    <s v="Principal"/>
    <n v="3.9215686274509803E-3"/>
    <n v="58"/>
    <x v="5"/>
    <s v="Ok"/>
    <x v="2"/>
    <s v="OK"/>
    <x v="0"/>
    <x v="0"/>
    <x v="1"/>
    <s v="No Aplica"/>
  </r>
  <r>
    <s v="20600375254"/>
    <x v="12"/>
    <x v="12"/>
    <x v="1971"/>
    <x v="1982"/>
    <x v="1845"/>
    <n v="1"/>
    <x v="360"/>
    <s v="Estación 02"/>
    <s v="Av. Los Mangos 301 Sublt. 14 AA.HH. - Canto Grande"/>
    <x v="3"/>
    <x v="0"/>
    <m/>
    <x v="2"/>
    <d v="2022-11-18T00:00:00"/>
    <x v="0"/>
    <n v="4"/>
    <s v="CJV"/>
    <s v="Principal"/>
    <n v="3.9215686274509803E-3"/>
    <n v="30"/>
    <x v="3"/>
    <s v="Ok"/>
    <x v="0"/>
    <s v="OK"/>
    <x v="0"/>
    <x v="0"/>
    <x v="1"/>
    <s v="No Aplica"/>
  </r>
  <r>
    <s v="20600375254"/>
    <x v="12"/>
    <x v="12"/>
    <x v="1972"/>
    <x v="1983"/>
    <x v="1846"/>
    <n v="2"/>
    <x v="15"/>
    <s v="Relleno E04-Pozo 01 Bis"/>
    <s v="Av. Primero de Mayo Nro 1218 2Do Piso"/>
    <x v="280"/>
    <x v="0"/>
    <m/>
    <x v="2"/>
    <d v="2023-06-08T00:00:00"/>
    <x v="0"/>
    <n v="4"/>
    <s v="CJV"/>
    <s v="Principal"/>
    <n v="3.9215686274509803E-3"/>
    <n v="44"/>
    <x v="0"/>
    <s v="Ok"/>
    <x v="2"/>
    <s v="OK"/>
    <x v="0"/>
    <x v="0"/>
    <x v="1"/>
    <s v="No Aplica"/>
  </r>
  <r>
    <s v="20600375254"/>
    <x v="12"/>
    <x v="12"/>
    <x v="1973"/>
    <x v="1984"/>
    <x v="1847"/>
    <n v="2"/>
    <x v="16"/>
    <s v="Planta de Dovelas"/>
    <s v="Asociación Residencial Montecarlo I Mz. F Lote 12"/>
    <x v="8"/>
    <x v="0"/>
    <m/>
    <x v="2"/>
    <s v="15/06/2020"/>
    <x v="0"/>
    <n v="4"/>
    <s v="CJV"/>
    <s v="Principal"/>
    <n v="3.9215686274509803E-3"/>
    <n v="58"/>
    <x v="5"/>
    <s v="Ok"/>
    <x v="0"/>
    <s v="OK"/>
    <x v="0"/>
    <x v="0"/>
    <x v="1"/>
    <s v="No Aplica"/>
  </r>
  <r>
    <s v="20600375254"/>
    <x v="12"/>
    <x v="12"/>
    <x v="1974"/>
    <x v="1985"/>
    <x v="1848"/>
    <n v="2"/>
    <x v="79"/>
    <s v="Planta de Dovelas"/>
    <s v="Calle Hermanos Ayar 442 Urb. Los Chancas de Andahuaylas_x000d__x000a_Etapa 1era Mz. K1 Lote 08"/>
    <x v="63"/>
    <x v="0"/>
    <m/>
    <x v="2"/>
    <d v="2022-05-17T00:00:00"/>
    <x v="0"/>
    <n v="4"/>
    <s v="CJV"/>
    <s v="Principal"/>
    <n v="3.9215686274509803E-3"/>
    <n v="43"/>
    <x v="0"/>
    <s v="Ok"/>
    <x v="6"/>
    <s v="OK"/>
    <x v="0"/>
    <x v="0"/>
    <x v="1"/>
    <s v="No Aplica"/>
  </r>
  <r>
    <s v="20600375254"/>
    <x v="12"/>
    <x v="12"/>
    <x v="1975"/>
    <x v="1986"/>
    <x v="1282"/>
    <n v="2"/>
    <x v="42"/>
    <s v="Relleno E04-Pozo 01 Bis"/>
    <s v="Ca. Huancarqui 1231 P.J El Planeta"/>
    <x v="5"/>
    <x v="0"/>
    <m/>
    <x v="2"/>
    <d v="2023-06-05T00:00:00"/>
    <x v="0"/>
    <n v="4"/>
    <s v="CJV"/>
    <s v="Principal"/>
    <n v="3.9215686274509803E-3"/>
    <n v="33"/>
    <x v="4"/>
    <s v="Ok"/>
    <x v="0"/>
    <s v="OK"/>
    <x v="0"/>
    <x v="0"/>
    <x v="1"/>
    <s v="No Aplica"/>
  </r>
  <r>
    <s v="20600375254"/>
    <x v="12"/>
    <x v="12"/>
    <x v="1976"/>
    <x v="1987"/>
    <x v="1849"/>
    <n v="2"/>
    <x v="189"/>
    <s v="Estacion 02"/>
    <s v="C.P Castilla Pata Yauli "/>
    <x v="205"/>
    <x v="0"/>
    <m/>
    <x v="2"/>
    <d v="2023-06-01T00:00:00"/>
    <x v="0"/>
    <n v="4"/>
    <s v="CJV"/>
    <s v="Principal"/>
    <n v="3.9215686274509803E-3"/>
    <n v="22"/>
    <x v="1"/>
    <s v="Ok"/>
    <x v="0"/>
    <s v="OK"/>
    <x v="0"/>
    <x v="0"/>
    <x v="1"/>
    <s v="No Aplica"/>
  </r>
  <r>
    <s v="20600375254"/>
    <x v="12"/>
    <x v="12"/>
    <x v="1977"/>
    <x v="1988"/>
    <x v="1850"/>
    <n v="2"/>
    <x v="16"/>
    <s v="Relleno E04-Pozo 01 Bis"/>
    <s v="Calle 2 Urb. El Rosario del Norte Mz. P Lt 02"/>
    <x v="8"/>
    <x v="0"/>
    <m/>
    <x v="2"/>
    <d v="2023-06-05T00:00:00"/>
    <x v="0"/>
    <n v="4"/>
    <s v="CJV"/>
    <s v="Principal"/>
    <n v="3.9215686274509803E-3"/>
    <n v="29"/>
    <x v="3"/>
    <s v="Ok"/>
    <x v="0"/>
    <s v="OK"/>
    <x v="0"/>
    <x v="0"/>
    <x v="1"/>
    <s v="No Aplica"/>
  </r>
  <r>
    <s v="20600375254"/>
    <x v="12"/>
    <x v="12"/>
    <x v="1978"/>
    <x v="1989"/>
    <x v="1546"/>
    <n v="1"/>
    <x v="41"/>
    <s v="Estación 19 - Tuneladora"/>
    <s v="AAHH Keyko Sofía Fujimori Mz. D Lt. 17 "/>
    <x v="12"/>
    <x v="0"/>
    <m/>
    <x v="2"/>
    <d v="2020-01-01T00:00:00"/>
    <x v="0"/>
    <n v="4"/>
    <s v="CJV"/>
    <s v="Principal"/>
    <n v="3.9215686274509803E-3"/>
    <n v="46"/>
    <x v="0"/>
    <s v="Ok"/>
    <x v="0"/>
    <s v="OK"/>
    <x v="0"/>
    <x v="0"/>
    <x v="1"/>
    <s v="No Aplica"/>
  </r>
  <r>
    <s v="20600375254"/>
    <x v="12"/>
    <x v="12"/>
    <x v="1979"/>
    <x v="1990"/>
    <x v="1851"/>
    <n v="2"/>
    <x v="46"/>
    <s v="Estación 19 - Tuneladora"/>
    <s v="Moore 233 Dpto. 301 "/>
    <x v="44"/>
    <x v="0"/>
    <m/>
    <x v="2"/>
    <d v="2021-07-12T00:00:00"/>
    <x v="0"/>
    <n v="4"/>
    <s v="CJV"/>
    <s v="Principal"/>
    <n v="3.9215686274509803E-3"/>
    <n v="26"/>
    <x v="3"/>
    <s v="Ok"/>
    <x v="0"/>
    <s v="OK"/>
    <x v="0"/>
    <x v="0"/>
    <x v="1"/>
    <s v="No Aplica"/>
  </r>
  <r>
    <s v="20600375254"/>
    <x v="12"/>
    <x v="12"/>
    <x v="1980"/>
    <x v="1991"/>
    <x v="1852"/>
    <n v="2"/>
    <x v="10"/>
    <s v="Estación 19 - Tuneladora"/>
    <s v="Asociación Francisco Garcia Calderon Zona 4 Mz. F4 Lote 06"/>
    <x v="96"/>
    <x v="0"/>
    <m/>
    <x v="2"/>
    <d v="2022-03-28T00:00:00"/>
    <x v="0"/>
    <n v="4"/>
    <s v="CJV"/>
    <s v="Principal"/>
    <n v="3.9215686274509803E-3"/>
    <n v="47"/>
    <x v="0"/>
    <s v="Ok"/>
    <x v="0"/>
    <s v="OK"/>
    <x v="0"/>
    <x v="0"/>
    <x v="1"/>
    <s v="No Aplica"/>
  </r>
  <r>
    <s v="20600375254"/>
    <x v="12"/>
    <x v="12"/>
    <x v="1981"/>
    <x v="1992"/>
    <x v="1327"/>
    <n v="2"/>
    <x v="189"/>
    <s v="Estación 19 - Tuneladora"/>
    <s v="Calle Junin AAHH San Juan de Dios Mz. H1 Lote 04 "/>
    <x v="9"/>
    <x v="0"/>
    <m/>
    <x v="2"/>
    <d v="2022-11-15T00:00:00"/>
    <x v="0"/>
    <n v="4"/>
    <s v="CJV"/>
    <s v="Principal"/>
    <n v="3.9215686274509803E-3"/>
    <n v="30"/>
    <x v="3"/>
    <s v="Ok"/>
    <x v="0"/>
    <s v="OK"/>
    <x v="0"/>
    <x v="0"/>
    <x v="1"/>
    <s v="No Aplica"/>
  </r>
  <r>
    <s v="20600375254"/>
    <x v="12"/>
    <x v="12"/>
    <x v="1982"/>
    <x v="1993"/>
    <x v="1853"/>
    <n v="2"/>
    <x v="346"/>
    <s v="Pozo 17-18"/>
    <s v="Urb. Constanzo Mz., H Lt. 10"/>
    <x v="31"/>
    <x v="0"/>
    <m/>
    <x v="2"/>
    <d v="2023-08-01T00:00:00"/>
    <x v="0"/>
    <n v="4"/>
    <s v="CJV"/>
    <s v="Principal"/>
    <n v="3.9215686274509803E-3"/>
    <n v="49"/>
    <x v="0"/>
    <s v="Ok"/>
    <x v="2"/>
    <s v="OK"/>
    <x v="0"/>
    <x v="0"/>
    <x v="1"/>
    <s v="8-2023"/>
  </r>
  <r>
    <s v="20600375254"/>
    <x v="12"/>
    <x v="12"/>
    <x v="1983"/>
    <x v="1994"/>
    <x v="1341"/>
    <n v="2"/>
    <x v="346"/>
    <s v="Estacion 02"/>
    <s v="AA.HH Husares de Junin Mz. F Lt. 23"/>
    <x v="8"/>
    <x v="0"/>
    <m/>
    <x v="2"/>
    <d v="2023-08-01T00:00:00"/>
    <x v="0"/>
    <n v="4"/>
    <s v="CJV"/>
    <s v="Principal"/>
    <n v="3.9215686274509803E-3"/>
    <n v="46"/>
    <x v="0"/>
    <s v="Ok"/>
    <x v="0"/>
    <s v="OK"/>
    <x v="0"/>
    <x v="0"/>
    <x v="1"/>
    <s v="8-2023"/>
  </r>
  <r>
    <s v="20600375254"/>
    <x v="12"/>
    <x v="12"/>
    <x v="1984"/>
    <x v="1995"/>
    <x v="1854"/>
    <n v="2"/>
    <x v="329"/>
    <s v="Estación 02"/>
    <s v="Calle Hermanos Ayar 526 Cooperativa Chancas de Andahuaylas"/>
    <x v="63"/>
    <x v="0"/>
    <m/>
    <x v="2"/>
    <s v="10/02/2023"/>
    <x v="0"/>
    <n v="4"/>
    <s v="CJV"/>
    <s v="Principal"/>
    <n v="3.9215686274509803E-3"/>
    <n v="30"/>
    <x v="3"/>
    <s v="Ok"/>
    <x v="6"/>
    <s v="OK"/>
    <x v="0"/>
    <x v="0"/>
    <x v="1"/>
    <s v="No Aplica"/>
  </r>
  <r>
    <s v="20600375254"/>
    <x v="12"/>
    <x v="12"/>
    <x v="1985"/>
    <x v="1996"/>
    <x v="1855"/>
    <n v="1"/>
    <x v="86"/>
    <s v="Estacion 02"/>
    <s v="AA.HH Agrup. Fam Virgen del Carmen Mz. D Lt 09"/>
    <x v="3"/>
    <x v="0"/>
    <m/>
    <x v="2"/>
    <d v="2023-06-01T00:00:00"/>
    <x v="0"/>
    <n v="4"/>
    <s v="CJV"/>
    <s v="Principal"/>
    <n v="3.9215686274509803E-3"/>
    <n v="33"/>
    <x v="4"/>
    <s v="Ok"/>
    <x v="0"/>
    <s v="OK"/>
    <x v="0"/>
    <x v="0"/>
    <x v="1"/>
    <s v="No Aplica"/>
  </r>
  <r>
    <s v="20600375254"/>
    <x v="12"/>
    <x v="12"/>
    <x v="1986"/>
    <x v="1997"/>
    <x v="1856"/>
    <n v="2"/>
    <x v="42"/>
    <s v="Estacion 02"/>
    <s v="Monsefu Mz.E-2 Lt 8 1ero de Octubre"/>
    <x v="5"/>
    <x v="0"/>
    <m/>
    <x v="2"/>
    <s v="31/05/2023"/>
    <x v="0"/>
    <n v="4"/>
    <s v="CJV"/>
    <s v="Principal"/>
    <n v="3.9215686274509803E-3"/>
    <n v="38"/>
    <x v="4"/>
    <s v="Ok"/>
    <x v="0"/>
    <s v="OK"/>
    <x v="0"/>
    <x v="0"/>
    <x v="1"/>
    <s v="No Aplica"/>
  </r>
  <r>
    <s v="20600375254"/>
    <x v="12"/>
    <x v="12"/>
    <x v="1987"/>
    <x v="1998"/>
    <x v="1857"/>
    <n v="2"/>
    <x v="86"/>
    <s v="Estación 19 - Tuneladora"/>
    <s v="Carlos Basadre 378 Dpto. A. PS 2"/>
    <x v="8"/>
    <x v="0"/>
    <m/>
    <x v="2"/>
    <d v="2022-06-07T00:00:00"/>
    <x v="0"/>
    <n v="4"/>
    <s v="CJV"/>
    <s v="Principal"/>
    <n v="3.9215686274509803E-3"/>
    <n v="52"/>
    <x v="5"/>
    <s v="Ok"/>
    <x v="0"/>
    <s v="OK"/>
    <x v="0"/>
    <x v="0"/>
    <x v="1"/>
    <s v="No Aplica"/>
  </r>
  <r>
    <s v="20600375254"/>
    <x v="12"/>
    <x v="12"/>
    <x v="1988"/>
    <x v="1999"/>
    <x v="1858"/>
    <n v="2"/>
    <x v="86"/>
    <s v="Planta de Dovelas"/>
    <s v="Mz.49 Lt. 3ra. Zona Bayovar"/>
    <x v="281"/>
    <x v="0"/>
    <m/>
    <x v="2"/>
    <d v="2023-05-23T00:00:00"/>
    <x v="0"/>
    <n v="4"/>
    <s v="CJV"/>
    <s v="Principal"/>
    <n v="3.9215686274509803E-3"/>
    <n v="42"/>
    <x v="0"/>
    <s v="Ok"/>
    <x v="0"/>
    <s v="OK"/>
    <x v="0"/>
    <x v="0"/>
    <x v="1"/>
    <s v="No Aplica"/>
  </r>
  <r>
    <s v="20600375254"/>
    <x v="12"/>
    <x v="12"/>
    <x v="1989"/>
    <x v="2000"/>
    <x v="1859"/>
    <n v="2"/>
    <x v="189"/>
    <s v="Estacion 02"/>
    <s v="Jr. Sto Toribio de M 182 M de Jesus"/>
    <x v="37"/>
    <x v="0"/>
    <m/>
    <x v="2"/>
    <d v="2023-06-01T00:00:00"/>
    <x v="0"/>
    <n v="4"/>
    <s v="CJV"/>
    <s v="Principal"/>
    <n v="3.9215686274509803E-3"/>
    <n v="36"/>
    <x v="4"/>
    <s v="Ok"/>
    <x v="0"/>
    <s v="OK"/>
    <x v="0"/>
    <x v="0"/>
    <x v="1"/>
    <s v="No Aplica"/>
  </r>
  <r>
    <s v="20600375254"/>
    <x v="12"/>
    <x v="12"/>
    <x v="1990"/>
    <x v="2001"/>
    <x v="1860"/>
    <n v="2"/>
    <x v="42"/>
    <s v="Planta de Dovelas"/>
    <s v="Jr. Manco Inca Piso 3 Urb. San Agustin Mz. C1 Lote 8"/>
    <x v="37"/>
    <x v="0"/>
    <m/>
    <x v="2"/>
    <d v="2022-11-15T00:00:00"/>
    <x v="0"/>
    <n v="4"/>
    <s v="CJV"/>
    <s v="Principal"/>
    <n v="3.9215686274509803E-3"/>
    <n v="31"/>
    <x v="3"/>
    <s v="Ok"/>
    <x v="0"/>
    <s v="OK"/>
    <x v="0"/>
    <x v="0"/>
    <x v="1"/>
    <s v="No Aplica"/>
  </r>
  <r>
    <s v="20600375254"/>
    <x v="12"/>
    <x v="12"/>
    <x v="1991"/>
    <x v="2002"/>
    <x v="1861"/>
    <n v="2"/>
    <x v="66"/>
    <s v="Estación 19 - Tuneladora"/>
    <s v="APV Ciudad del Altiplano C.P. San  Antonio Mz. 15 Lote 11"/>
    <x v="165"/>
    <x v="0"/>
    <m/>
    <x v="2"/>
    <d v="2022-08-26T00:00:00"/>
    <x v="0"/>
    <n v="4"/>
    <s v="CJV"/>
    <s v="Principal"/>
    <n v="3.9215686274509803E-3"/>
    <n v="26"/>
    <x v="3"/>
    <s v="Ok"/>
    <x v="0"/>
    <s v="OK"/>
    <x v="0"/>
    <x v="0"/>
    <x v="1"/>
    <s v="No Aplica"/>
  </r>
  <r>
    <s v="20600375254"/>
    <x v="12"/>
    <x v="12"/>
    <x v="1992"/>
    <x v="2003"/>
    <x v="1862"/>
    <n v="2"/>
    <x v="5"/>
    <s v="Estación 02"/>
    <s v="JR OLAYA BLOCK A 402"/>
    <x v="31"/>
    <x v="0"/>
    <m/>
    <x v="2"/>
    <d v="2023-03-21T00:00:00"/>
    <x v="0"/>
    <n v="4"/>
    <s v="CJV"/>
    <s v="Principal"/>
    <n v="3.9215686274509803E-3"/>
    <n v="41"/>
    <x v="0"/>
    <s v="Ok"/>
    <x v="2"/>
    <s v="OK"/>
    <x v="0"/>
    <x v="0"/>
    <x v="1"/>
    <s v="No Aplica"/>
  </r>
  <r>
    <s v="20600375254"/>
    <x v="12"/>
    <x v="12"/>
    <x v="1993"/>
    <x v="2004"/>
    <x v="1863"/>
    <n v="2"/>
    <x v="16"/>
    <s v="Planta de Dovelas"/>
    <s v="Asociaicón Vivienda La Capitana Mz. C Lote 14"/>
    <x v="39"/>
    <x v="0"/>
    <m/>
    <x v="2"/>
    <d v="2021-12-21T00:00:00"/>
    <x v="0"/>
    <n v="4"/>
    <s v="CJV"/>
    <s v="Principal"/>
    <n v="3.9215686274509803E-3"/>
    <n v="41"/>
    <x v="0"/>
    <s v="Ok"/>
    <x v="0"/>
    <s v="OK"/>
    <x v="0"/>
    <x v="0"/>
    <x v="1"/>
    <s v="No Aplica"/>
  </r>
  <r>
    <s v="20600375254"/>
    <x v="12"/>
    <x v="12"/>
    <x v="1994"/>
    <x v="2005"/>
    <x v="1864"/>
    <n v="1"/>
    <x v="8"/>
    <s v="Estación 19 - Tuneladora"/>
    <s v="Asociación Altiplano Mz. I5 Lote 11 CP "/>
    <x v="165"/>
    <x v="0"/>
    <m/>
    <x v="2"/>
    <d v="2019-01-17T00:00:00"/>
    <x v="0"/>
    <n v="4"/>
    <s v="CJV"/>
    <s v="Principal"/>
    <n v="3.9215686274509803E-3"/>
    <n v="51"/>
    <x v="5"/>
    <s v="Ok"/>
    <x v="0"/>
    <s v="OK"/>
    <x v="0"/>
    <x v="0"/>
    <x v="1"/>
    <s v="No Aplica"/>
  </r>
  <r>
    <s v="20600375254"/>
    <x v="12"/>
    <x v="12"/>
    <x v="1995"/>
    <x v="2006"/>
    <x v="1865"/>
    <n v="2"/>
    <x v="16"/>
    <s v="Estación 02"/>
    <s v="Mz. Q Lote 07 Asociación Andres Av. Cáceceres "/>
    <x v="2"/>
    <x v="0"/>
    <m/>
    <x v="2"/>
    <s v="26/01/2023"/>
    <x v="0"/>
    <n v="4"/>
    <s v="CJV"/>
    <s v="Principal"/>
    <n v="3.9215686274509803E-3"/>
    <n v="36"/>
    <x v="4"/>
    <s v="Ok"/>
    <x v="1"/>
    <s v="OK"/>
    <x v="0"/>
    <x v="0"/>
    <x v="1"/>
    <s v="No Aplica"/>
  </r>
  <r>
    <s v="20600375254"/>
    <x v="12"/>
    <x v="12"/>
    <x v="1996"/>
    <x v="2007"/>
    <x v="1866"/>
    <n v="2"/>
    <x v="15"/>
    <s v="Relleno E04-Pozo 01 Bis"/>
    <s v="Asent. H. Ampl. Hijos de Villa del Mar Mz. D Lt. 19 "/>
    <x v="282"/>
    <x v="0"/>
    <m/>
    <x v="2"/>
    <s v="05/06/2023"/>
    <x v="0"/>
    <n v="4"/>
    <s v="CJV"/>
    <s v="Principal"/>
    <n v="3.9215686274509803E-3"/>
    <n v="42"/>
    <x v="0"/>
    <s v="Ok"/>
    <x v="2"/>
    <s v="OK"/>
    <x v="0"/>
    <x v="0"/>
    <x v="1"/>
    <s v="No Aplica"/>
  </r>
  <r>
    <s v="20600375254"/>
    <x v="12"/>
    <x v="12"/>
    <x v="1997"/>
    <x v="2008"/>
    <x v="1061"/>
    <n v="2"/>
    <x v="42"/>
    <s v="Estación 02"/>
    <s v="AAHH Huaripache Mz. L Lote 04"/>
    <x v="277"/>
    <x v="0"/>
    <m/>
    <x v="2"/>
    <s v="01/02/2023"/>
    <x v="0"/>
    <n v="4"/>
    <s v="CJV"/>
    <s v="Principal"/>
    <n v="3.9215686274509803E-3"/>
    <n v="44"/>
    <x v="0"/>
    <s v="Ok"/>
    <x v="0"/>
    <s v="OK"/>
    <x v="0"/>
    <x v="0"/>
    <x v="1"/>
    <s v="No Aplica"/>
  </r>
  <r>
    <s v="20600375254"/>
    <x v="12"/>
    <x v="12"/>
    <x v="1998"/>
    <x v="2009"/>
    <x v="1867"/>
    <n v="2"/>
    <x v="5"/>
    <s v="Planta de Dovelas"/>
    <s v="MZ.E12 LT.7 ASENT.H.BOCANEGRA"/>
    <x v="31"/>
    <x v="0"/>
    <m/>
    <x v="2"/>
    <s v="15/03/2023"/>
    <x v="0"/>
    <n v="4"/>
    <s v="CJV"/>
    <s v="Principal"/>
    <n v="3.9215686274509803E-3"/>
    <n v="41"/>
    <x v="0"/>
    <s v="Ok"/>
    <x v="2"/>
    <s v="OK"/>
    <x v="0"/>
    <x v="0"/>
    <x v="1"/>
    <s v="No Aplica"/>
  </r>
  <r>
    <s v="20600375254"/>
    <x v="12"/>
    <x v="12"/>
    <x v="1999"/>
    <x v="2010"/>
    <x v="1868"/>
    <n v="2"/>
    <x v="86"/>
    <s v="Planta de Dovelas"/>
    <s v="Calle Ricardo Palma Mz. C1 Lote 11"/>
    <x v="31"/>
    <x v="0"/>
    <m/>
    <x v="2"/>
    <d v="2020-08-20T00:00:00"/>
    <x v="0"/>
    <n v="4"/>
    <s v="CJV"/>
    <s v="Principal"/>
    <n v="3.9215686274509803E-3"/>
    <n v="45"/>
    <x v="0"/>
    <s v="Ok"/>
    <x v="2"/>
    <s v="OK"/>
    <x v="0"/>
    <x v="0"/>
    <x v="1"/>
    <s v="No Aplica"/>
  </r>
  <r>
    <s v="20600375254"/>
    <x v="12"/>
    <x v="12"/>
    <x v="2000"/>
    <x v="2011"/>
    <x v="1869"/>
    <n v="2"/>
    <x v="348"/>
    <s v="Planta de Dovelas"/>
    <s v="Mz. B Lote 19 Asentamiento Humano Sol Radiante "/>
    <x v="121"/>
    <x v="0"/>
    <m/>
    <x v="2"/>
    <s v="11/06/2020"/>
    <x v="0"/>
    <n v="4"/>
    <s v="CJV"/>
    <s v="Principal"/>
    <n v="3.9215686274509803E-3"/>
    <n v="51"/>
    <x v="5"/>
    <s v="Ok"/>
    <x v="0"/>
    <s v="OK"/>
    <x v="0"/>
    <x v="0"/>
    <x v="1"/>
    <s v="No Aplica"/>
  </r>
  <r>
    <s v="20600375254"/>
    <x v="12"/>
    <x v="12"/>
    <x v="2001"/>
    <x v="2012"/>
    <x v="461"/>
    <n v="2"/>
    <x v="336"/>
    <s v="Planta de Dovelas"/>
    <s v="Mz. A Lote 13 Urb. Rosa Luz Etapa 01"/>
    <x v="39"/>
    <x v="0"/>
    <m/>
    <x v="2"/>
    <d v="2022-11-21T00:00:00"/>
    <x v="0"/>
    <n v="4"/>
    <s v="CJV"/>
    <s v="Principal"/>
    <n v="3.9215686274509803E-3"/>
    <n v="38"/>
    <x v="4"/>
    <s v="Ok"/>
    <x v="0"/>
    <s v="OK"/>
    <x v="0"/>
    <x v="0"/>
    <x v="1"/>
    <s v="No Aplica"/>
  </r>
  <r>
    <s v="20600375254"/>
    <x v="12"/>
    <x v="12"/>
    <x v="2002"/>
    <x v="2013"/>
    <x v="1870"/>
    <n v="2"/>
    <x v="16"/>
    <s v="Relleno E04-Pozo 01 Bis"/>
    <s v="Jr. Puno Mz. 32 C Lt 10 Asent H San Franciso de Asis Jose Galvez"/>
    <x v="6"/>
    <x v="0"/>
    <m/>
    <x v="2"/>
    <d v="2023-06-05T00:00:00"/>
    <x v="0"/>
    <n v="4"/>
    <s v="CJV"/>
    <s v="Principal"/>
    <n v="3.9215686274509803E-3"/>
    <n v="50"/>
    <x v="5"/>
    <s v="Ok"/>
    <x v="0"/>
    <s v="OK"/>
    <x v="0"/>
    <x v="0"/>
    <x v="1"/>
    <s v="No Aplica"/>
  </r>
  <r>
    <s v="20600375254"/>
    <x v="12"/>
    <x v="12"/>
    <x v="2003"/>
    <x v="2014"/>
    <x v="1871"/>
    <n v="2"/>
    <x v="16"/>
    <s v="Estación 02"/>
    <s v="Centro Pobaldo Jicamarca Anexo 8 Mz. L-03 Lote 01"/>
    <x v="33"/>
    <x v="0"/>
    <m/>
    <x v="2"/>
    <d v="2023-03-02T00:00:00"/>
    <x v="0"/>
    <n v="4"/>
    <s v="CJV"/>
    <s v="Principal"/>
    <n v="3.9215686274509803E-3"/>
    <n v="57"/>
    <x v="5"/>
    <s v="Ok"/>
    <x v="0"/>
    <s v="OK"/>
    <x v="0"/>
    <x v="0"/>
    <x v="1"/>
    <s v="No Aplica"/>
  </r>
  <r>
    <s v="20600375254"/>
    <x v="12"/>
    <x v="12"/>
    <x v="2004"/>
    <x v="2015"/>
    <x v="1872"/>
    <n v="2"/>
    <x v="16"/>
    <s v="Estación 02"/>
    <s v="Nueva Rinconada - Pamplona Alta AAHH Portada del Sol Mz. C lote 03"/>
    <x v="3"/>
    <x v="0"/>
    <m/>
    <x v="2"/>
    <d v="2023-03-02T00:00:00"/>
    <x v="0"/>
    <n v="4"/>
    <s v="CJV"/>
    <s v="Principal"/>
    <n v="3.9215686274509803E-3"/>
    <n v="45"/>
    <x v="0"/>
    <s v="Ok"/>
    <x v="0"/>
    <s v="OK"/>
    <x v="0"/>
    <x v="0"/>
    <x v="1"/>
    <s v="No Aplica"/>
  </r>
  <r>
    <s v="20600375254"/>
    <x v="12"/>
    <x v="12"/>
    <x v="2005"/>
    <x v="2016"/>
    <x v="1873"/>
    <n v="2"/>
    <x v="15"/>
    <s v="Planta de Dovelas"/>
    <s v="AAHH San Juan de AmancaesPsaje L-05 Mz. 7-A Lote O"/>
    <x v="46"/>
    <x v="0"/>
    <m/>
    <x v="2"/>
    <d v="2023-03-06T00:00:00"/>
    <x v="0"/>
    <n v="4"/>
    <s v="CJV"/>
    <s v="Principal"/>
    <n v="3.9215686274509803E-3"/>
    <n v="23"/>
    <x v="1"/>
    <s v="Ok"/>
    <x v="0"/>
    <s v="OK"/>
    <x v="0"/>
    <x v="0"/>
    <x v="1"/>
    <s v="No Aplica"/>
  </r>
  <r>
    <s v="20600375254"/>
    <x v="12"/>
    <x v="12"/>
    <x v="2006"/>
    <x v="2017"/>
    <x v="1874"/>
    <n v="2"/>
    <x v="65"/>
    <s v="Planta de Dovelas"/>
    <s v="Mz. B Lote 8 Ampliación B-01 Santa Maria"/>
    <x v="3"/>
    <x v="0"/>
    <m/>
    <x v="2"/>
    <d v="2023-03-02T00:00:00"/>
    <x v="0"/>
    <n v="4"/>
    <s v="CJV"/>
    <s v="Principal"/>
    <n v="3.9215686274509803E-3"/>
    <n v="24"/>
    <x v="3"/>
    <s v="Ok"/>
    <x v="0"/>
    <s v="OK"/>
    <x v="0"/>
    <x v="0"/>
    <x v="1"/>
    <s v="No Aplica"/>
  </r>
  <r>
    <s v="20600375254"/>
    <x v="12"/>
    <x v="12"/>
    <x v="2007"/>
    <x v="2018"/>
    <x v="1875"/>
    <n v="2"/>
    <x v="13"/>
    <s v="Planta de Dovelas"/>
    <s v="Jr. Francisco Mendez Block 1 Piso 03 Urb. Mariscal Caceres Etapa 04 Mz. 07 Lote 07"/>
    <x v="3"/>
    <x v="0"/>
    <m/>
    <x v="2"/>
    <d v="2023-03-06T00:00:00"/>
    <x v="0"/>
    <n v="4"/>
    <s v="CJV"/>
    <s v="Principal"/>
    <n v="3.9215686274509803E-3"/>
    <n v="36"/>
    <x v="4"/>
    <s v="Ok"/>
    <x v="0"/>
    <s v="OK"/>
    <x v="0"/>
    <x v="0"/>
    <x v="1"/>
    <s v="No Aplica"/>
  </r>
  <r>
    <s v="20600375254"/>
    <x v="12"/>
    <x v="12"/>
    <x v="2008"/>
    <x v="2019"/>
    <x v="1876"/>
    <n v="2"/>
    <x v="16"/>
    <s v="Planta de Dovelas"/>
    <s v="Av. Malecón Miguel Checa Eguiguren 787-771 Urb. Zarate"/>
    <x v="3"/>
    <x v="0"/>
    <m/>
    <x v="2"/>
    <d v="2023-03-06T00:00:00"/>
    <x v="0"/>
    <n v="4"/>
    <s v="CJV"/>
    <s v="Principal"/>
    <n v="3.9215686274509803E-3"/>
    <n v="36"/>
    <x v="4"/>
    <s v="Ok"/>
    <x v="0"/>
    <s v="OK"/>
    <x v="0"/>
    <x v="0"/>
    <x v="1"/>
    <s v="No Aplica"/>
  </r>
  <r>
    <s v="20600375254"/>
    <x v="12"/>
    <x v="12"/>
    <x v="2009"/>
    <x v="2020"/>
    <x v="1877"/>
    <n v="2"/>
    <x v="15"/>
    <s v="Estación 02"/>
    <s v="Av. Revolución 2245 4ta Zona Pasaje Collique"/>
    <x v="37"/>
    <x v="0"/>
    <m/>
    <x v="2"/>
    <d v="2023-03-01T00:00:00"/>
    <x v="1"/>
    <n v="4"/>
    <s v="CJV"/>
    <s v="Principal"/>
    <n v="3.9215686274509803E-3"/>
    <n v="27"/>
    <x v="3"/>
    <s v="Ok"/>
    <x v="0"/>
    <s v="OK"/>
    <x v="0"/>
    <x v="0"/>
    <x v="1"/>
    <s v="No Aplica"/>
  </r>
  <r>
    <s v="20600375254"/>
    <x v="12"/>
    <x v="12"/>
    <x v="2010"/>
    <x v="2021"/>
    <x v="1878"/>
    <n v="2"/>
    <x v="16"/>
    <s v="Estación 02"/>
    <s v="Calle Ciro Alegria 343 AAHH Collique "/>
    <x v="37"/>
    <x v="0"/>
    <m/>
    <x v="2"/>
    <d v="2023-03-01T00:00:00"/>
    <x v="1"/>
    <n v="4"/>
    <s v="CJV"/>
    <s v="Principal"/>
    <n v="3.9215686274509803E-3"/>
    <n v="29"/>
    <x v="3"/>
    <s v="Ok"/>
    <x v="0"/>
    <s v="OK"/>
    <x v="0"/>
    <x v="0"/>
    <x v="1"/>
    <s v="No Aplica"/>
  </r>
  <r>
    <s v="20600375254"/>
    <x v="12"/>
    <x v="12"/>
    <x v="2011"/>
    <x v="2022"/>
    <x v="1879"/>
    <n v="2"/>
    <x v="16"/>
    <s v="Estación 02"/>
    <s v="JR.CIRO ALEGRIA NRO.343 COLLIQUE 4TA.ZONA"/>
    <x v="37"/>
    <x v="0"/>
    <m/>
    <x v="2"/>
    <d v="2023-03-01T00:00:00"/>
    <x v="0"/>
    <n v="4"/>
    <s v="CJV"/>
    <s v="Principal"/>
    <n v="3.9215686274509803E-3"/>
    <n v="48"/>
    <x v="0"/>
    <s v="Ok"/>
    <x v="0"/>
    <s v="OK"/>
    <x v="0"/>
    <x v="0"/>
    <x v="1"/>
    <s v="No Aplica"/>
  </r>
  <r>
    <s v="20600375254"/>
    <x v="12"/>
    <x v="12"/>
    <x v="2012"/>
    <x v="2023"/>
    <x v="1880"/>
    <n v="2"/>
    <x v="16"/>
    <s v="Estación 02"/>
    <s v="Mz. B Lote 20 AAHH El Amsuta Zona B"/>
    <x v="2"/>
    <x v="0"/>
    <m/>
    <x v="2"/>
    <d v="2023-03-09T00:00:00"/>
    <x v="1"/>
    <n v="4"/>
    <s v="CJV"/>
    <s v="Principal"/>
    <n v="3.9215686274509803E-3"/>
    <n v="32"/>
    <x v="4"/>
    <s v="Ok"/>
    <x v="1"/>
    <s v="OK"/>
    <x v="0"/>
    <x v="0"/>
    <x v="1"/>
    <s v="No Aplica"/>
  </r>
  <r>
    <s v="20600375254"/>
    <x v="12"/>
    <x v="12"/>
    <x v="2013"/>
    <x v="2024"/>
    <x v="1881"/>
    <n v="2"/>
    <x v="15"/>
    <s v="Estación 02"/>
    <s v="Carretera Principal Lote 8B C.P. Alto Palomar Sector II"/>
    <x v="283"/>
    <x v="0"/>
    <m/>
    <x v="2"/>
    <d v="2023-04-13T00:00:00"/>
    <x v="0"/>
    <n v="4"/>
    <s v="CJV"/>
    <s v="Principal"/>
    <n v="3.9215686274509803E-3"/>
    <n v="25"/>
    <x v="3"/>
    <s v="Ok"/>
    <x v="0"/>
    <s v="OK"/>
    <x v="0"/>
    <x v="0"/>
    <x v="1"/>
    <s v="No Aplica"/>
  </r>
  <r>
    <s v="20600375254"/>
    <x v="12"/>
    <x v="12"/>
    <x v="2014"/>
    <x v="2025"/>
    <x v="1882"/>
    <n v="2"/>
    <x v="15"/>
    <s v="Estación 02"/>
    <s v="Jr. Ayacucho Mz. B-3 Lote 11 Sector Ollantay"/>
    <x v="21"/>
    <x v="0"/>
    <m/>
    <x v="2"/>
    <d v="2023-03-23T00:00:00"/>
    <x v="1"/>
    <n v="4"/>
    <s v="CJV"/>
    <s v="Principal"/>
    <n v="3.9215686274509803E-3"/>
    <n v="39"/>
    <x v="4"/>
    <s v="Ok"/>
    <x v="0"/>
    <s v="OK"/>
    <x v="0"/>
    <x v="0"/>
    <x v="1"/>
    <s v="No Aplica"/>
  </r>
  <r>
    <s v="20600375254"/>
    <x v="12"/>
    <x v="12"/>
    <x v="2015"/>
    <x v="2026"/>
    <x v="1883"/>
    <n v="2"/>
    <x v="46"/>
    <s v="Estación 02"/>
    <s v="CALLE S/N MZ Y LT 16 SAN GABRIEL ALTO"/>
    <x v="6"/>
    <x v="0"/>
    <m/>
    <x v="2"/>
    <d v="2023-03-21T00:00:00"/>
    <x v="0"/>
    <n v="4"/>
    <s v="CJV"/>
    <s v="Principal"/>
    <n v="3.9215686274509803E-3"/>
    <n v="35"/>
    <x v="4"/>
    <s v="Ok"/>
    <x v="0"/>
    <s v="OK"/>
    <x v="0"/>
    <x v="0"/>
    <x v="1"/>
    <s v="No Aplica"/>
  </r>
  <r>
    <s v="20600375254"/>
    <x v="12"/>
    <x v="12"/>
    <x v="2016"/>
    <x v="2027"/>
    <x v="1339"/>
    <n v="2"/>
    <x v="19"/>
    <s v="Planta de Dovelas"/>
    <s v="San Fernando La Chalaxca Mz. F Lote 17"/>
    <x v="31"/>
    <x v="0"/>
    <m/>
    <x v="2"/>
    <d v="2023-04-10T00:00:00"/>
    <x v="0"/>
    <n v="4"/>
    <s v="CJV"/>
    <s v="Principal"/>
    <n v="3.9215686274509803E-3"/>
    <n v="53"/>
    <x v="5"/>
    <s v="Ok"/>
    <x v="2"/>
    <s v="OK"/>
    <x v="0"/>
    <x v="0"/>
    <x v="1"/>
    <s v="No Aplica"/>
  </r>
  <r>
    <s v="20600375254"/>
    <x v="12"/>
    <x v="12"/>
    <x v="2017"/>
    <x v="2028"/>
    <x v="1884"/>
    <n v="2"/>
    <x v="16"/>
    <s v="Estación 02"/>
    <s v="Agrupación Familia Mundo Nuevo Mz. A Lote 09"/>
    <x v="3"/>
    <x v="0"/>
    <m/>
    <x v="2"/>
    <d v="2023-04-13T00:00:00"/>
    <x v="0"/>
    <n v="4"/>
    <s v="CJV"/>
    <s v="Principal"/>
    <n v="3.9215686274509803E-3"/>
    <n v="39"/>
    <x v="4"/>
    <s v="Ok"/>
    <x v="0"/>
    <s v="OK"/>
    <x v="0"/>
    <x v="0"/>
    <x v="1"/>
    <s v="No Aplica"/>
  </r>
  <r>
    <s v="20600375254"/>
    <x v="12"/>
    <x v="12"/>
    <x v="2018"/>
    <x v="2029"/>
    <x v="1885"/>
    <n v="2"/>
    <x v="189"/>
    <s v="Estación 02"/>
    <s v="Av. Tupac Amaru 526 Urb. Nueve de abril"/>
    <x v="284"/>
    <x v="0"/>
    <m/>
    <x v="2"/>
    <d v="2023-04-13T00:00:00"/>
    <x v="0"/>
    <n v="4"/>
    <s v="CJV"/>
    <s v="Principal"/>
    <n v="3.9215686274509803E-3"/>
    <n v="21"/>
    <x v="1"/>
    <s v="Ok"/>
    <x v="0"/>
    <s v="OK"/>
    <x v="0"/>
    <x v="0"/>
    <x v="1"/>
    <s v="No Aplica"/>
  </r>
  <r>
    <s v="20600375254"/>
    <x v="12"/>
    <x v="12"/>
    <x v="2019"/>
    <x v="2030"/>
    <x v="1886"/>
    <n v="2"/>
    <x v="16"/>
    <s v="Estación 02"/>
    <s v="Av. Pescheira S/N La Merced"/>
    <x v="285"/>
    <x v="0"/>
    <m/>
    <x v="2"/>
    <d v="2023-04-10T00:00:00"/>
    <x v="0"/>
    <n v="4"/>
    <s v="CJV"/>
    <s v="Principal"/>
    <n v="3.9215686274509803E-3"/>
    <n v="46"/>
    <x v="0"/>
    <s v="Ok"/>
    <x v="0"/>
    <s v="OK"/>
    <x v="0"/>
    <x v="0"/>
    <x v="1"/>
    <s v="No Aplica"/>
  </r>
  <r>
    <s v="20600375254"/>
    <x v="12"/>
    <x v="12"/>
    <x v="2020"/>
    <x v="2031"/>
    <x v="1887"/>
    <n v="2"/>
    <x v="19"/>
    <s v="Planta de Dovelas"/>
    <s v="Av. La Paz 938 Interior 103 "/>
    <x v="10"/>
    <x v="0"/>
    <m/>
    <x v="2"/>
    <d v="2023-04-10T00:00:00"/>
    <x v="0"/>
    <n v="4"/>
    <s v="CJV"/>
    <s v="Principal"/>
    <n v="3.9215686274509803E-3"/>
    <n v="45"/>
    <x v="0"/>
    <s v="Ok"/>
    <x v="2"/>
    <s v="OK"/>
    <x v="0"/>
    <x v="0"/>
    <x v="1"/>
    <s v="No Aplica"/>
  </r>
  <r>
    <s v="20600375254"/>
    <x v="12"/>
    <x v="12"/>
    <x v="2021"/>
    <x v="2032"/>
    <x v="1888"/>
    <n v="2"/>
    <x v="66"/>
    <s v="Estación 19 - Tuneladora"/>
    <s v="Av. Concordia 598 Interior 235 "/>
    <x v="12"/>
    <x v="0"/>
    <m/>
    <x v="2"/>
    <d v="2023-04-25T00:00:00"/>
    <x v="0"/>
    <n v="4"/>
    <s v="CJV"/>
    <s v="Principal"/>
    <n v="3.9215686274509803E-3"/>
    <n v="55"/>
    <x v="5"/>
    <s v="Ok"/>
    <x v="0"/>
    <s v="OK"/>
    <x v="0"/>
    <x v="0"/>
    <x v="1"/>
    <s v="No Aplica"/>
  </r>
  <r>
    <s v="20600375254"/>
    <x v="12"/>
    <x v="12"/>
    <x v="2022"/>
    <x v="2033"/>
    <x v="1889"/>
    <n v="2"/>
    <x v="361"/>
    <s v="Estación 19 - Tuneladora"/>
    <s v="Jr. José Galvez 101 Mz. P-01 Collique 01 Zona"/>
    <x v="37"/>
    <x v="0"/>
    <m/>
    <x v="2"/>
    <d v="2023-04-18T00:00:00"/>
    <x v="0"/>
    <n v="4"/>
    <s v="CJV"/>
    <s v="Principal"/>
    <n v="3.9215686274509803E-3"/>
    <n v="46"/>
    <x v="0"/>
    <s v="Ok"/>
    <x v="0"/>
    <s v="OK"/>
    <x v="0"/>
    <x v="0"/>
    <x v="1"/>
    <s v="No Aplica"/>
  </r>
  <r>
    <s v="20600375254"/>
    <x v="12"/>
    <x v="12"/>
    <x v="2023"/>
    <x v="2034"/>
    <x v="1890"/>
    <n v="2"/>
    <x v="16"/>
    <s v="Planta de Dovelas"/>
    <s v="C. POBLADO COLLINI ANEXO CHIVDRAYA"/>
    <x v="58"/>
    <x v="0"/>
    <m/>
    <x v="2"/>
    <d v="2023-03-23T00:00:00"/>
    <x v="0"/>
    <n v="4"/>
    <s v="CJV"/>
    <s v="Principal"/>
    <n v="3.9215686274509803E-3"/>
    <n v="50"/>
    <x v="5"/>
    <s v="Ok"/>
    <x v="0"/>
    <s v="OK"/>
    <x v="0"/>
    <x v="0"/>
    <x v="1"/>
    <s v="No Aplica"/>
  </r>
  <r>
    <s v="20600375254"/>
    <x v="12"/>
    <x v="12"/>
    <x v="2024"/>
    <x v="2035"/>
    <x v="1891"/>
    <n v="2"/>
    <x v="43"/>
    <s v="Estación 19 - Tuneladora"/>
    <s v="Comunidad Campesina Esmeralda Mz. D Lote 05"/>
    <x v="286"/>
    <x v="0"/>
    <m/>
    <x v="2"/>
    <d v="2022-11-17T00:00:00"/>
    <x v="0"/>
    <n v="4"/>
    <s v="CJV"/>
    <s v="Principal"/>
    <n v="3.9215686274509803E-3"/>
    <n v="57"/>
    <x v="5"/>
    <s v="Ok"/>
    <x v="0"/>
    <s v="OK"/>
    <x v="0"/>
    <x v="0"/>
    <x v="1"/>
    <s v="No Aplica"/>
  </r>
  <r>
    <s v="20600375254"/>
    <x v="12"/>
    <x v="12"/>
    <x v="2025"/>
    <x v="2036"/>
    <x v="1892"/>
    <n v="2"/>
    <x v="42"/>
    <s v="Estación 02"/>
    <s v="Mz. N-3 Lt 11 Asent H. 5 de Noviembre"/>
    <x v="3"/>
    <x v="0"/>
    <m/>
    <x v="2"/>
    <d v="2022-12-23T00:00:00"/>
    <x v="0"/>
    <n v="4"/>
    <s v="CJV"/>
    <s v="Principal"/>
    <n v="3.9215686274509803E-3"/>
    <n v="46"/>
    <x v="0"/>
    <s v="Ok"/>
    <x v="0"/>
    <s v="OK"/>
    <x v="0"/>
    <x v="0"/>
    <x v="1"/>
    <s v="No Aplica"/>
  </r>
  <r>
    <s v="20600375254"/>
    <x v="12"/>
    <x v="12"/>
    <x v="2026"/>
    <x v="2037"/>
    <x v="1893"/>
    <n v="2"/>
    <x v="333"/>
    <s v="Planta de Dovelas"/>
    <s v="Asociación de Vivienda San Pablo Mz. A Lote 22 "/>
    <x v="3"/>
    <x v="0"/>
    <m/>
    <x v="2"/>
    <s v="23/06/2020"/>
    <x v="0"/>
    <n v="4"/>
    <s v="CJV"/>
    <s v="Principal"/>
    <n v="3.9215686274509803E-3"/>
    <n v="26"/>
    <x v="3"/>
    <s v="Ok"/>
    <x v="0"/>
    <s v="OK"/>
    <x v="0"/>
    <x v="0"/>
    <x v="1"/>
    <s v="No Aplica"/>
  </r>
  <r>
    <s v="20600375254"/>
    <x v="12"/>
    <x v="12"/>
    <x v="2027"/>
    <x v="2038"/>
    <x v="1894"/>
    <n v="2"/>
    <x v="362"/>
    <s v="Planta de Dovelas"/>
    <s v="MZ.A LT.22 ASENT.H.SAN PABLO"/>
    <x v="3"/>
    <x v="0"/>
    <m/>
    <x v="2"/>
    <s v="16/06/2020"/>
    <x v="0"/>
    <n v="4"/>
    <s v="CJV"/>
    <s v="Principal"/>
    <n v="3.9215686274509803E-3"/>
    <n v="52"/>
    <x v="5"/>
    <s v="Ok"/>
    <x v="0"/>
    <s v="OK"/>
    <x v="0"/>
    <x v="0"/>
    <x v="1"/>
    <s v="No Aplica"/>
  </r>
  <r>
    <s v="20600375254"/>
    <x v="12"/>
    <x v="12"/>
    <x v="1838"/>
    <x v="2039"/>
    <x v="1721"/>
    <n v="2"/>
    <x v="332"/>
    <s v="Estación 02"/>
    <s v="CALLE AUGUSTO B. LEGUIA 200 SECTOR PTO. ARTURO"/>
    <x v="259"/>
    <x v="0"/>
    <m/>
    <x v="2"/>
    <s v="08/02/2023"/>
    <x v="0"/>
    <n v="4"/>
    <s v="CJV"/>
    <s v="Principal"/>
    <n v="3.9215686274509803E-3"/>
    <n v="29"/>
    <x v="3"/>
    <s v="Ok"/>
    <x v="0"/>
    <s v="OK"/>
    <x v="0"/>
    <x v="0"/>
    <x v="1"/>
    <s v="No Aplica"/>
  </r>
  <r>
    <n v="20556573515"/>
    <x v="81"/>
    <x v="47"/>
    <x v="2028"/>
    <x v="2040"/>
    <x v="1895"/>
    <n v="1"/>
    <x v="363"/>
    <s v="ADECUACION ELECTRICA PARA EL DESMONTAJE, MONTAJE Y PUESTA EN MARCHA DE GRUA PORTICO. E-11"/>
    <s v="Av. Mariscal Caceres 596 Urb. Valdiviezo"/>
    <x v="2"/>
    <x v="0"/>
    <m/>
    <x v="2"/>
    <d v="2019-08-19T00:00:00"/>
    <x v="0"/>
    <n v="2"/>
    <s v="CJV"/>
    <s v="Principal"/>
    <n v="0.1"/>
    <n v="33"/>
    <x v="4"/>
    <s v="Ok"/>
    <x v="1"/>
    <s v="OK"/>
    <x v="0"/>
    <x v="0"/>
    <x v="1"/>
    <s v="No Aplica"/>
  </r>
  <r>
    <n v="20556573515"/>
    <x v="81"/>
    <x v="47"/>
    <x v="2029"/>
    <x v="2041"/>
    <x v="1896"/>
    <n v="1"/>
    <x v="364"/>
    <s v="ADECUACION ELECTRICA PARA EL DESMONTAJE, MONTAJE Y PUESTA EN MARCHA DE GRUA PORTICO. E-11"/>
    <s v="Av. Andres Avelino Caceres 596 Urb. Valdiviezo"/>
    <x v="2"/>
    <x v="1"/>
    <m/>
    <x v="2"/>
    <d v="2020-02-25T00:00:00"/>
    <x v="0"/>
    <n v="2"/>
    <s v="CJV"/>
    <s v="Principal"/>
    <n v="0.1"/>
    <n v="35"/>
    <x v="4"/>
    <s v="Ok"/>
    <x v="1"/>
    <s v="OK"/>
    <x v="0"/>
    <x v="0"/>
    <x v="1"/>
    <s v="No Aplica"/>
  </r>
  <r>
    <n v="20556573515"/>
    <x v="81"/>
    <x v="47"/>
    <x v="2030"/>
    <x v="2042"/>
    <x v="1897"/>
    <n v="1"/>
    <x v="8"/>
    <s v="ADECUACION ELECTRICA PARA EL DESMONTAJE, MONTAJE Y PUESTA EN MARCHA DE GRUA PORTICO. E-11"/>
    <s v="Jr. Los Cerezos 147 Urb. Micaela Bastidas"/>
    <x v="11"/>
    <x v="0"/>
    <m/>
    <x v="2"/>
    <d v="2022-02-12T00:00:00"/>
    <x v="0"/>
    <n v="1"/>
    <s v="CJV"/>
    <s v="Principal"/>
    <n v="0.1"/>
    <n v="40"/>
    <x v="4"/>
    <s v="Ok"/>
    <x v="0"/>
    <s v="OK"/>
    <x v="0"/>
    <x v="0"/>
    <x v="1"/>
    <s v="No Aplica"/>
  </r>
  <r>
    <n v="20556573515"/>
    <x v="81"/>
    <x v="47"/>
    <x v="2031"/>
    <x v="2043"/>
    <x v="1898"/>
    <n v="1"/>
    <x v="163"/>
    <s v="ADECUACION ELECTRICA PARA EL DESMONTAJE, MONTAJE Y PUESTA EN MARCHA DE GRUA PORTICO. E-11"/>
    <s v="Calle Fernando Wisse Psje.1 De Octubre Mz. 13 Lt. 04"/>
    <x v="5"/>
    <x v="0"/>
    <m/>
    <x v="2"/>
    <d v="2022-04-08T00:00:00"/>
    <x v="0"/>
    <n v="1"/>
    <s v="CJV"/>
    <s v="Principal"/>
    <n v="0.1"/>
    <n v="33"/>
    <x v="4"/>
    <s v="Ok"/>
    <x v="0"/>
    <s v="OK"/>
    <x v="0"/>
    <x v="0"/>
    <x v="1"/>
    <s v="No Aplica"/>
  </r>
  <r>
    <n v="20556573515"/>
    <x v="81"/>
    <x v="47"/>
    <x v="2032"/>
    <x v="2044"/>
    <x v="920"/>
    <n v="1"/>
    <x v="38"/>
    <s v="ADECUACION ELECTRICA PARA EL DESMONTAJE, MONTAJE Y PUESTA EN MARCHA DE GRUA PORTICO. E-11"/>
    <s v="Tolomeo 235 Tda 1 La Campiña"/>
    <x v="18"/>
    <x v="0"/>
    <m/>
    <x v="2"/>
    <d v="2022-08-25T00:00:00"/>
    <x v="0"/>
    <n v="1"/>
    <s v="CJV"/>
    <s v="Principal"/>
    <n v="0.1"/>
    <n v="25"/>
    <x v="3"/>
    <s v="Ok"/>
    <x v="0"/>
    <s v="OK"/>
    <x v="0"/>
    <x v="0"/>
    <x v="1"/>
    <s v="No Aplica"/>
  </r>
  <r>
    <n v="20556573515"/>
    <x v="81"/>
    <x v="47"/>
    <x v="2033"/>
    <x v="2045"/>
    <x v="1899"/>
    <n v="1"/>
    <x v="365"/>
    <s v="ADECUACION ELECTRICA PARA EL DESMONTAJE, MONTAJE Y PUESTA EN MARCHA DE GRUA PORTICO. E-11"/>
    <s v="Av. Andres Avelino Caceres 596 Urb. Valdiviezo Ate"/>
    <x v="2"/>
    <x v="0"/>
    <m/>
    <x v="2"/>
    <d v="2022-11-07T00:00:00"/>
    <x v="0"/>
    <n v="1"/>
    <s v="CJV"/>
    <s v="Principal"/>
    <n v="0.1"/>
    <n v="67"/>
    <x v="2"/>
    <s v="Ok"/>
    <x v="1"/>
    <s v="OK"/>
    <x v="0"/>
    <x v="0"/>
    <x v="1"/>
    <s v="No Aplica"/>
  </r>
  <r>
    <n v="20556573515"/>
    <x v="81"/>
    <x v="47"/>
    <x v="2034"/>
    <x v="2046"/>
    <x v="1900"/>
    <n v="1"/>
    <x v="92"/>
    <s v="ADECUACION ELECTRICA PARA EL DESMONTAJE, MONTAJE Y PUESTA EN MARCHA DE GRUA PORTICO. E-11"/>
    <s v="Jr. Puno 1311"/>
    <x v="261"/>
    <x v="1"/>
    <m/>
    <x v="2"/>
    <d v="2022-11-23T00:00:00"/>
    <x v="0"/>
    <n v="1"/>
    <s v="CJV"/>
    <s v="Principal"/>
    <n v="0.1"/>
    <n v="25"/>
    <x v="3"/>
    <s v="Ok"/>
    <x v="0"/>
    <s v="OK"/>
    <x v="0"/>
    <x v="0"/>
    <x v="1"/>
    <s v="No Aplica"/>
  </r>
  <r>
    <n v="20556573515"/>
    <x v="81"/>
    <x v="47"/>
    <x v="2035"/>
    <x v="2047"/>
    <x v="1901"/>
    <n v="1"/>
    <x v="4"/>
    <s v="ADECUACION ELECTRICA PARA EL DESMONTAJE, MONTAJE Y PUESTA EN MARCHA DE GRUA PORTICO. E-11"/>
    <s v="Sect. 6 Grupo 6 Cercado Mz. J Lt. 03"/>
    <x v="45"/>
    <x v="0"/>
    <m/>
    <x v="2"/>
    <d v="2022-11-25T00:00:00"/>
    <x v="0"/>
    <n v="1"/>
    <s v="CJV"/>
    <s v="Principal"/>
    <n v="0.1"/>
    <n v="25"/>
    <x v="3"/>
    <s v="Ok"/>
    <x v="0"/>
    <s v="OK"/>
    <x v="0"/>
    <x v="0"/>
    <x v="1"/>
    <s v="No Aplica"/>
  </r>
  <r>
    <n v="20556573515"/>
    <x v="81"/>
    <x v="47"/>
    <x v="2036"/>
    <x v="2048"/>
    <x v="1902"/>
    <n v="1"/>
    <x v="4"/>
    <s v="ADECUACION ELECTRICA PARA EL DESMONTAJE, MONTAJE Y PUESTA EN MARCHA DE GRUA PORTICO. E-11"/>
    <s v="Sector Arequipa Mz. 89 Lt. 19"/>
    <x v="287"/>
    <x v="0"/>
    <m/>
    <x v="2"/>
    <d v="2022-11-25T00:00:00"/>
    <x v="0"/>
    <n v="1"/>
    <s v="CJV"/>
    <s v="Principal"/>
    <n v="0.1"/>
    <n v="28"/>
    <x v="3"/>
    <s v="Ok"/>
    <x v="0"/>
    <s v="OK"/>
    <x v="0"/>
    <x v="0"/>
    <x v="1"/>
    <s v="No Aplica"/>
  </r>
  <r>
    <n v="20556573515"/>
    <x v="81"/>
    <x v="47"/>
    <x v="2037"/>
    <x v="2049"/>
    <x v="375"/>
    <n v="1"/>
    <x v="4"/>
    <s v="ADECUACION ELECTRICA PARA EL DESMONTAJE, MONTAJE Y PUESTA EN MARCHA DE GRUA PORTICO. E-11"/>
    <s v="Jr Los Toronjas 235v"/>
    <x v="8"/>
    <x v="0"/>
    <m/>
    <x v="2"/>
    <d v="2022-12-21T00:00:00"/>
    <x v="0"/>
    <n v="1"/>
    <s v="CJV"/>
    <s v="Principal"/>
    <n v="0.1"/>
    <n v="30"/>
    <x v="3"/>
    <s v="Ok"/>
    <x v="0"/>
    <s v="OK"/>
    <x v="0"/>
    <x v="0"/>
    <x v="1"/>
    <s v="No Aplica"/>
  </r>
  <r>
    <s v=" 20601334152"/>
    <x v="82"/>
    <x v="48"/>
    <x v="2038"/>
    <x v="2050"/>
    <x v="1903"/>
    <n v="1"/>
    <x v="366"/>
    <s v="ESTACION 09"/>
    <s v="CA. 1 MZ B LT 07 AH EL MIRADOR"/>
    <x v="45"/>
    <x v="0"/>
    <m/>
    <x v="2"/>
    <d v="2023-05-02T00:00:00"/>
    <x v="0"/>
    <n v="4"/>
    <s v="CJV"/>
    <s v="Principal"/>
    <n v="0.16666666666666666"/>
    <n v="41"/>
    <x v="0"/>
    <s v="Ok"/>
    <x v="0"/>
    <s v="OK"/>
    <x v="0"/>
    <x v="0"/>
    <x v="1"/>
    <s v="No Aplica"/>
  </r>
  <r>
    <s v=" 20601334152"/>
    <x v="82"/>
    <x v="48"/>
    <x v="2039"/>
    <x v="2051"/>
    <x v="1904"/>
    <n v="1"/>
    <x v="366"/>
    <s v="ESTACION 09"/>
    <s v="JR. R. DE MENDOZA 243"/>
    <x v="288"/>
    <x v="0"/>
    <m/>
    <x v="2"/>
    <d v="2023-05-04T00:00:00"/>
    <x v="0"/>
    <n v="4"/>
    <s v="CJV"/>
    <s v="Principal"/>
    <n v="0.16666666666666666"/>
    <n v="30"/>
    <x v="3"/>
    <s v="Ok"/>
    <x v="0"/>
    <s v="OK"/>
    <x v="0"/>
    <x v="0"/>
    <x v="1"/>
    <s v="No Aplica"/>
  </r>
  <r>
    <s v=" 20601334152"/>
    <x v="82"/>
    <x v="48"/>
    <x v="2040"/>
    <x v="2052"/>
    <x v="1905"/>
    <n v="1"/>
    <x v="366"/>
    <s v="ESTACION 09"/>
    <s v="AV. LOS HEROES MZ B1 LT 09"/>
    <x v="110"/>
    <x v="0"/>
    <m/>
    <x v="2"/>
    <d v="2023-05-02T00:00:00"/>
    <x v="0"/>
    <n v="4"/>
    <s v="CJV"/>
    <s v="Principal"/>
    <n v="0.16666666666666666"/>
    <n v="26"/>
    <x v="3"/>
    <s v="Ok"/>
    <x v="0"/>
    <s v="OK"/>
    <x v="0"/>
    <x v="0"/>
    <x v="1"/>
    <s v="No Aplica"/>
  </r>
  <r>
    <s v=" 20601334152"/>
    <x v="82"/>
    <x v="48"/>
    <x v="2041"/>
    <x v="2053"/>
    <x v="1004"/>
    <n v="1"/>
    <x v="366"/>
    <s v="ESTACION 09"/>
    <s v="CASERIO NUEVO AMAZONAS TAMSHIYACU"/>
    <x v="289"/>
    <x v="0"/>
    <m/>
    <x v="2"/>
    <d v="2023-05-02T00:00:00"/>
    <x v="0"/>
    <n v="4"/>
    <s v="CJV"/>
    <s v="Principal"/>
    <n v="0.16666666666666666"/>
    <n v="31"/>
    <x v="3"/>
    <s v="Ok"/>
    <x v="0"/>
    <s v="OK"/>
    <x v="0"/>
    <x v="0"/>
    <x v="1"/>
    <s v="No Aplica"/>
  </r>
  <r>
    <s v=" 20601334152"/>
    <x v="82"/>
    <x v="48"/>
    <x v="2042"/>
    <x v="2054"/>
    <x v="1906"/>
    <n v="1"/>
    <x v="367"/>
    <s v="ESTACION 09 / 08"/>
    <s v="CLL BOSQUE DE CORNIFERA 158 URB SAN IGNACIO DE MONT."/>
    <x v="103"/>
    <x v="0"/>
    <m/>
    <x v="2"/>
    <d v="2023-05-02T00:00:00"/>
    <x v="0"/>
    <n v="4"/>
    <s v="CJV"/>
    <s v="Principal"/>
    <n v="0.16666666666666666"/>
    <n v="27"/>
    <x v="3"/>
    <s v="Ok"/>
    <x v="0"/>
    <s v="OK"/>
    <x v="0"/>
    <x v="0"/>
    <x v="1"/>
    <s v="No Aplica"/>
  </r>
  <r>
    <s v=" 20601334152"/>
    <x v="82"/>
    <x v="48"/>
    <x v="2043"/>
    <x v="2055"/>
    <x v="1843"/>
    <n v="1"/>
    <x v="366"/>
    <s v="ESTACION 09 / 08"/>
    <s v="ASENT H. RODRIGO FRANCO MZ. R LT 6"/>
    <x v="103"/>
    <x v="0"/>
    <m/>
    <x v="2"/>
    <d v="2023-05-02T00:00:00"/>
    <x v="0"/>
    <n v="4"/>
    <s v="CJV"/>
    <s v="Principal"/>
    <n v="0.16666666666666666"/>
    <n v="36"/>
    <x v="4"/>
    <s v="Ok"/>
    <x v="0"/>
    <s v="OK"/>
    <x v="0"/>
    <x v="0"/>
    <x v="1"/>
    <s v="No Aplica"/>
  </r>
  <r>
    <n v="20550778514"/>
    <x v="83"/>
    <x v="49"/>
    <x v="2044"/>
    <x v="2056"/>
    <x v="1907"/>
    <n v="2"/>
    <x v="368"/>
    <s v="PV19 -PV25-PV26 Y TUNEL"/>
    <s v="CALLE 6 MZ J LT 7 LOS OLIVOS"/>
    <x v="11"/>
    <x v="0"/>
    <m/>
    <x v="2"/>
    <d v="2022-08-03T00:00:00"/>
    <x v="0"/>
    <n v="2"/>
    <s v="CJV"/>
    <s v="Principal"/>
    <n v="9.0909090909090912E-2"/>
    <n v="63"/>
    <x v="2"/>
    <s v="Ok"/>
    <x v="0"/>
    <s v="OK"/>
    <x v="0"/>
    <x v="0"/>
    <x v="1"/>
    <s v="No Aplica"/>
  </r>
  <r>
    <n v="20550778514"/>
    <x v="83"/>
    <x v="49"/>
    <x v="2045"/>
    <x v="2057"/>
    <x v="1908"/>
    <n v="2"/>
    <x v="368"/>
    <s v="PV19 -PV25-PV26 Y TUNEL"/>
    <s v="JR. AYMARAS COOP. PACHACUTEC MZ. T LT. 38 "/>
    <x v="63"/>
    <x v="0"/>
    <m/>
    <x v="2"/>
    <d v="2022-08-03T00:00:00"/>
    <x v="0"/>
    <n v="2"/>
    <s v="CJV"/>
    <s v="Principal"/>
    <n v="9.0909090909090912E-2"/>
    <n v="38"/>
    <x v="4"/>
    <s v="Ok"/>
    <x v="6"/>
    <s v="OK"/>
    <x v="0"/>
    <x v="0"/>
    <x v="1"/>
    <s v="No Aplica"/>
  </r>
  <r>
    <n v="20550778514"/>
    <x v="83"/>
    <x v="49"/>
    <x v="2046"/>
    <x v="2058"/>
    <x v="1909"/>
    <n v="2"/>
    <x v="369"/>
    <s v="PV19 -PV25-PV26 Y TUNEL"/>
    <s v="CARLOS ALAYZA Y ROEL 2343 DPTO. 502 "/>
    <x v="64"/>
    <x v="0"/>
    <m/>
    <x v="2"/>
    <d v="2022-08-03T00:00:00"/>
    <x v="0"/>
    <n v="2"/>
    <s v="CJV"/>
    <s v="Principal"/>
    <n v="9.0909090909090912E-2"/>
    <n v="40"/>
    <x v="4"/>
    <s v="Ok"/>
    <x v="0"/>
    <s v="OK"/>
    <x v="0"/>
    <x v="0"/>
    <x v="1"/>
    <s v="No Aplica"/>
  </r>
  <r>
    <n v="20550778514"/>
    <x v="83"/>
    <x v="49"/>
    <x v="2047"/>
    <x v="2059"/>
    <x v="1910"/>
    <n v="2"/>
    <x v="101"/>
    <s v="PV19 -PV25-PV26 Y TUNEL"/>
    <s v="CA 37 MZ J1 LT 13 A.H GRUPO RESIDENCIAL A2"/>
    <x v="31"/>
    <x v="0"/>
    <m/>
    <x v="2"/>
    <d v="2022-08-03T00:00:00"/>
    <x v="0"/>
    <n v="2"/>
    <s v="CJV"/>
    <s v="Principal"/>
    <n v="9.0909090909090912E-2"/>
    <n v="28"/>
    <x v="3"/>
    <s v="Ok"/>
    <x v="2"/>
    <s v="OK"/>
    <x v="0"/>
    <x v="0"/>
    <x v="1"/>
    <s v="No Aplica"/>
  </r>
  <r>
    <n v="20550778514"/>
    <x v="83"/>
    <x v="49"/>
    <x v="2048"/>
    <x v="2060"/>
    <x v="1911"/>
    <n v="2"/>
    <x v="370"/>
    <s v="PV19 -PV25-PV26 Y TUNEL"/>
    <s v="Jr. Cajamarca 259 paradero 2. JOSE GALVEZ"/>
    <x v="5"/>
    <x v="0"/>
    <m/>
    <x v="2"/>
    <d v="2022-08-03T00:00:00"/>
    <x v="0"/>
    <n v="2"/>
    <s v="CJV"/>
    <s v="Principal"/>
    <n v="9.0909090909090912E-2"/>
    <n v="19"/>
    <x v="1"/>
    <s v="Ok"/>
    <x v="0"/>
    <s v="OK"/>
    <x v="0"/>
    <x v="0"/>
    <x v="1"/>
    <s v="No Aplica"/>
  </r>
  <r>
    <n v="20550778514"/>
    <x v="83"/>
    <x v="49"/>
    <x v="2049"/>
    <x v="2061"/>
    <x v="1912"/>
    <n v="2"/>
    <x v="370"/>
    <s v="PV19 -PV25-PV26 Y TUNEL"/>
    <s v="LAS COLINAS MZ H1 LT 12"/>
    <x v="3"/>
    <x v="0"/>
    <m/>
    <x v="2"/>
    <d v="2022-08-03T00:00:00"/>
    <x v="0"/>
    <n v="2"/>
    <s v="CJV"/>
    <s v="Principal"/>
    <n v="9.0909090909090912E-2"/>
    <n v="22"/>
    <x v="1"/>
    <s v="Ok"/>
    <x v="0"/>
    <s v="OK"/>
    <x v="0"/>
    <x v="0"/>
    <x v="1"/>
    <s v="No Aplica"/>
  </r>
  <r>
    <n v="20550778514"/>
    <x v="83"/>
    <x v="49"/>
    <x v="2050"/>
    <x v="2062"/>
    <x v="1913"/>
    <n v="2"/>
    <x v="371"/>
    <s v="PV19 -PV25-PV26 Y TUNEL"/>
    <s v="JR. FRANCISCO BOLOGNESI 290"/>
    <x v="290"/>
    <x v="0"/>
    <m/>
    <x v="2"/>
    <d v="2022-08-03T00:00:00"/>
    <x v="0"/>
    <n v="2"/>
    <s v="CJV"/>
    <s v="Principal"/>
    <n v="9.0909090909090912E-2"/>
    <n v="34"/>
    <x v="4"/>
    <s v="Ok"/>
    <x v="0"/>
    <s v="OK"/>
    <x v="0"/>
    <x v="0"/>
    <x v="1"/>
    <s v="No Aplica"/>
  </r>
  <r>
    <n v="20550778514"/>
    <x v="83"/>
    <x v="49"/>
    <x v="2051"/>
    <x v="2063"/>
    <x v="1914"/>
    <n v="2"/>
    <x v="369"/>
    <s v="PV19 -PV25-PV26 Y TUNEL"/>
    <s v="CALLE CENTENARIO 348 "/>
    <x v="32"/>
    <x v="0"/>
    <m/>
    <x v="2"/>
    <d v="2022-08-03T00:00:00"/>
    <x v="0"/>
    <n v="2"/>
    <s v="CJV"/>
    <s v="Principal"/>
    <n v="9.0909090909090912E-2"/>
    <n v="38"/>
    <x v="4"/>
    <s v="Ok"/>
    <x v="4"/>
    <s v="OK"/>
    <x v="0"/>
    <x v="0"/>
    <x v="1"/>
    <s v="No Aplica"/>
  </r>
  <r>
    <n v="20550778514"/>
    <x v="83"/>
    <x v="49"/>
    <x v="2052"/>
    <x v="2064"/>
    <x v="1915"/>
    <n v="2"/>
    <x v="5"/>
    <s v="PV19 -PV25-PV26 Y TUNEL"/>
    <s v="ASENT.H JUAN GONZALES MZ L. LT 3"/>
    <x v="2"/>
    <x v="0"/>
    <m/>
    <x v="2"/>
    <d v="2022-08-03T00:00:00"/>
    <x v="0"/>
    <n v="2"/>
    <s v="CJV"/>
    <s v="Principal"/>
    <n v="9.0909090909090912E-2"/>
    <n v="28"/>
    <x v="3"/>
    <s v="Ok"/>
    <x v="1"/>
    <s v="OK"/>
    <x v="0"/>
    <x v="0"/>
    <x v="1"/>
    <s v="No Aplica"/>
  </r>
  <r>
    <n v="20550778514"/>
    <x v="83"/>
    <x v="49"/>
    <x v="2053"/>
    <x v="2065"/>
    <x v="1249"/>
    <n v="2"/>
    <x v="30"/>
    <s v="PV19 -PV25-PV26 Y TUNEL"/>
    <s v="CALLE LOS NARDOS 293 URB. ENTEL PERU"/>
    <x v="21"/>
    <x v="0"/>
    <m/>
    <x v="2"/>
    <d v="2022-08-03T00:00:00"/>
    <x v="0"/>
    <n v="2"/>
    <s v="CJV"/>
    <s v="Principal"/>
    <n v="9.0909090909090912E-2"/>
    <n v="34"/>
    <x v="4"/>
    <s v="Ok"/>
    <x v="0"/>
    <s v="OK"/>
    <x v="0"/>
    <x v="0"/>
    <x v="1"/>
    <s v="No Aplica"/>
  </r>
  <r>
    <n v="20550778514"/>
    <x v="83"/>
    <x v="49"/>
    <x v="2054"/>
    <x v="2066"/>
    <x v="1916"/>
    <n v="2"/>
    <x v="5"/>
    <s v="PV19 -PV25-PV26 Y TUNEL"/>
    <s v="MZ J 1 LOT8 ASENT JOSE CARLOS MARIATEGUI"/>
    <x v="3"/>
    <x v="0"/>
    <m/>
    <x v="2"/>
    <d v="2022-08-03T00:00:00"/>
    <x v="0"/>
    <n v="2"/>
    <s v="CJV"/>
    <s v="Principal"/>
    <n v="9.0909090909090912E-2"/>
    <n v="24"/>
    <x v="3"/>
    <s v="Ok"/>
    <x v="0"/>
    <s v="OK"/>
    <x v="0"/>
    <x v="0"/>
    <x v="1"/>
    <s v="No Aplica"/>
  </r>
  <r>
    <s v="20517311741"/>
    <x v="84"/>
    <x v="50"/>
    <x v="2055"/>
    <x v="2067"/>
    <x v="1917"/>
    <n v="2"/>
    <x v="372"/>
    <s v="PLANTA DOVELAS"/>
    <s v="PASEO LOS DOMINICOS 151 DPTO. 203 C.S. STA. ROSA"/>
    <x v="31"/>
    <x v="0"/>
    <m/>
    <x v="2"/>
    <d v="2020-07-15T00:00:00"/>
    <x v="0"/>
    <n v="4"/>
    <s v="CJV"/>
    <s v="Principal"/>
    <n v="0.14285714285714285"/>
    <n v="31"/>
    <x v="3"/>
    <s v="Ok"/>
    <x v="2"/>
    <s v="OK"/>
    <x v="0"/>
    <x v="0"/>
    <x v="1"/>
    <s v="No Aplica"/>
  </r>
  <r>
    <s v="20517311741"/>
    <x v="84"/>
    <x v="50"/>
    <x v="2056"/>
    <x v="2068"/>
    <x v="1918"/>
    <n v="2"/>
    <x v="373"/>
    <s v="PLANTA DOVELAS"/>
    <s v="ASOC. DE PROP. SANTA PETRONILA DE OQUENDO MZ. G LT. 32"/>
    <x v="31"/>
    <x v="0"/>
    <m/>
    <x v="2"/>
    <d v="2020-11-06T00:00:00"/>
    <x v="0"/>
    <n v="4"/>
    <s v="CJV"/>
    <s v="Principal"/>
    <n v="0.14285714285714285"/>
    <n v="47"/>
    <x v="0"/>
    <s v="Ok"/>
    <x v="2"/>
    <s v="OK"/>
    <x v="0"/>
    <x v="0"/>
    <x v="1"/>
    <s v="No Aplica"/>
  </r>
  <r>
    <s v="20517311741"/>
    <x v="84"/>
    <x v="50"/>
    <x v="2057"/>
    <x v="2069"/>
    <x v="1919"/>
    <n v="2"/>
    <x v="373"/>
    <s v="ESTACIONES Y PISTAS "/>
    <s v="ASENT. H. KUMAMOTO XX MZ. LL LT. 01"/>
    <x v="31"/>
    <x v="0"/>
    <m/>
    <x v="2"/>
    <d v="2020-09-09T00:00:00"/>
    <x v="0"/>
    <n v="4"/>
    <s v="CJV"/>
    <s v="Principal"/>
    <n v="0.14285714285714285"/>
    <n v="36"/>
    <x v="4"/>
    <s v="Ok"/>
    <x v="2"/>
    <s v="OK"/>
    <x v="0"/>
    <x v="0"/>
    <x v="1"/>
    <s v="No Aplica"/>
  </r>
  <r>
    <s v="20517311741"/>
    <x v="84"/>
    <x v="50"/>
    <x v="2058"/>
    <x v="2070"/>
    <x v="1920"/>
    <n v="2"/>
    <x v="373"/>
    <s v="ESTACIONES Y PISTAS "/>
    <s v="1RO DE MAYO 974"/>
    <x v="31"/>
    <x v="0"/>
    <m/>
    <x v="2"/>
    <d v="2021-01-10T00:00:00"/>
    <x v="0"/>
    <n v="4"/>
    <s v="CJV"/>
    <s v="Principal"/>
    <n v="0.14285714285714285"/>
    <n v="58"/>
    <x v="5"/>
    <s v="Ok"/>
    <x v="2"/>
    <s v="OK"/>
    <x v="0"/>
    <x v="0"/>
    <x v="1"/>
    <s v="No Aplica"/>
  </r>
  <r>
    <s v="20517311741"/>
    <x v="84"/>
    <x v="50"/>
    <x v="2059"/>
    <x v="2071"/>
    <x v="1921"/>
    <n v="2"/>
    <x v="373"/>
    <s v="ESTACIONES Y PISTAS "/>
    <s v="JR. MIGUEL GRAU NRO. 171 URB. PLAYA RIMAC"/>
    <x v="31"/>
    <x v="0"/>
    <m/>
    <x v="2"/>
    <d v="2021-01-02T00:00:00"/>
    <x v="0"/>
    <n v="4"/>
    <s v="CJV"/>
    <s v="Principal"/>
    <n v="0.14285714285714285"/>
    <n v="65"/>
    <x v="2"/>
    <s v="Ok"/>
    <x v="2"/>
    <s v="OK"/>
    <x v="0"/>
    <x v="0"/>
    <x v="1"/>
    <s v="No Aplica"/>
  </r>
  <r>
    <s v="20517311741"/>
    <x v="84"/>
    <x v="50"/>
    <x v="2060"/>
    <x v="2072"/>
    <x v="1922"/>
    <n v="2"/>
    <x v="373"/>
    <s v="ESTACIONES Y PISTAS "/>
    <s v="PS. 3 MZ. T LT. 11 PJ. 1 DE SETIEMBRE"/>
    <x v="5"/>
    <x v="0"/>
    <m/>
    <x v="2"/>
    <d v="2021-04-15T00:00:00"/>
    <x v="0"/>
    <n v="4"/>
    <s v="CJV"/>
    <s v="Principal"/>
    <n v="0.14285714285714285"/>
    <n v="32"/>
    <x v="4"/>
    <s v="Ok"/>
    <x v="0"/>
    <s v="OK"/>
    <x v="0"/>
    <x v="0"/>
    <x v="1"/>
    <s v="No Aplica"/>
  </r>
  <r>
    <s v="20517311741"/>
    <x v="84"/>
    <x v="50"/>
    <x v="2061"/>
    <x v="2073"/>
    <x v="1923"/>
    <n v="2"/>
    <x v="374"/>
    <s v="ESTACIONES Y PISTAS "/>
    <m/>
    <x v="2"/>
    <x v="0"/>
    <m/>
    <x v="2"/>
    <d v="2020-12-01T00:00:00"/>
    <x v="0"/>
    <n v="4"/>
    <s v="CJV"/>
    <s v="Principal"/>
    <n v="0.14285714285714285"/>
    <n v="27"/>
    <x v="3"/>
    <s v="Ok"/>
    <x v="1"/>
    <s v="OK"/>
    <x v="0"/>
    <x v="0"/>
    <x v="1"/>
    <s v="No Aplica"/>
  </r>
  <r>
    <n v="20482744983"/>
    <x v="85"/>
    <x v="51"/>
    <x v="2062"/>
    <x v="2074"/>
    <x v="1924"/>
    <n v="1"/>
    <x v="375"/>
    <s v="PATIO TALLER BOCA NEGRA"/>
    <s v="ALAMEDA DON ALFONSO MZ. Q1 LT.01 URB. HUERTOS DE VILLA"/>
    <x v="18"/>
    <x v="0"/>
    <m/>
    <x v="9"/>
    <d v="2023-08-21T00:00:00"/>
    <x v="0"/>
    <n v="2"/>
    <s v="CJV"/>
    <s v="Principal"/>
    <n v="3.7037037037037035E-2"/>
    <n v="56"/>
    <x v="5"/>
    <s v="Ok"/>
    <x v="0"/>
    <s v="OK"/>
    <x v="0"/>
    <x v="0"/>
    <x v="1"/>
    <s v="8-2023"/>
  </r>
  <r>
    <n v="20482744983"/>
    <x v="85"/>
    <x v="51"/>
    <x v="2063"/>
    <x v="2075"/>
    <x v="1925"/>
    <n v="1"/>
    <x v="95"/>
    <s v="PATIO TALLER BOCA NEGRA"/>
    <s v="MALECON GRAU 260 DPTO 201"/>
    <x v="18"/>
    <x v="0"/>
    <m/>
    <x v="9"/>
    <d v="2023-08-21T00:00:00"/>
    <x v="0"/>
    <n v="2"/>
    <s v="CJV"/>
    <s v="Principal"/>
    <n v="3.7037037037037035E-2"/>
    <n v="48"/>
    <x v="0"/>
    <s v="Ok"/>
    <x v="0"/>
    <s v="OK"/>
    <x v="0"/>
    <x v="0"/>
    <x v="1"/>
    <s v="8-2023"/>
  </r>
  <r>
    <n v="20482744983"/>
    <x v="85"/>
    <x v="51"/>
    <x v="2064"/>
    <x v="2076"/>
    <x v="1926"/>
    <n v="3"/>
    <x v="376"/>
    <s v="PATIO TALLER BOCA NEGRA"/>
    <s v="CALLE ISLAS BALLESTAS MZ. K LT. 22 URBANIZACION SANTA CRUZ"/>
    <x v="291"/>
    <x v="0"/>
    <m/>
    <x v="1"/>
    <d v="2023-08-21T00:00:00"/>
    <x v="0"/>
    <n v="1"/>
    <s v="CJV"/>
    <s v="Principal"/>
    <n v="3.7037037037037035E-2"/>
    <n v="37"/>
    <x v="4"/>
    <s v="Ok"/>
    <x v="0"/>
    <s v="OK"/>
    <x v="0"/>
    <x v="0"/>
    <x v="1"/>
    <s v="8-2023"/>
  </r>
  <r>
    <n v="20482744983"/>
    <x v="85"/>
    <x v="51"/>
    <x v="2065"/>
    <x v="2077"/>
    <x v="1927"/>
    <n v="1"/>
    <x v="377"/>
    <s v="PATIO TALLER BOCA NEGRA"/>
    <s v="ASENT. H. SOL NACIENTE MZ. L2 LT. 18"/>
    <x v="12"/>
    <x v="0"/>
    <m/>
    <x v="0"/>
    <d v="2023-08-21T00:00:00"/>
    <x v="0"/>
    <n v="1"/>
    <s v="CJV"/>
    <s v="Principal"/>
    <n v="3.7037037037037035E-2"/>
    <n v="43"/>
    <x v="0"/>
    <s v="Ok"/>
    <x v="0"/>
    <s v="OK"/>
    <x v="0"/>
    <x v="0"/>
    <x v="1"/>
    <s v="8-2023"/>
  </r>
  <r>
    <n v="20482744983"/>
    <x v="85"/>
    <x v="51"/>
    <x v="2066"/>
    <x v="2078"/>
    <x v="1928"/>
    <n v="2"/>
    <x v="378"/>
    <s v="DOVELAS"/>
    <s v="LOS ALGARROBOS MZ. A LT. 21 URB. VILLAFLORES"/>
    <x v="45"/>
    <x v="0"/>
    <m/>
    <x v="0"/>
    <d v="2023-02-28T00:00:00"/>
    <x v="0"/>
    <n v="4"/>
    <s v="CJV"/>
    <s v="Principal"/>
    <n v="3.7037037037037035E-2"/>
    <n v="49"/>
    <x v="0"/>
    <s v="Ok"/>
    <x v="0"/>
    <s v="OK"/>
    <x v="0"/>
    <x v="0"/>
    <x v="1"/>
    <s v="No Aplica"/>
  </r>
  <r>
    <n v="20482744983"/>
    <x v="85"/>
    <x v="51"/>
    <x v="2067"/>
    <x v="2079"/>
    <x v="1929"/>
    <n v="3"/>
    <x v="376"/>
    <s v="PATIO TALLER BOCA NEGRA"/>
    <s v="ANEXO CHUCUSPA"/>
    <x v="292"/>
    <x v="0"/>
    <m/>
    <x v="0"/>
    <d v="2023-08-21T00:00:00"/>
    <x v="0"/>
    <n v="1"/>
    <s v="CJV"/>
    <s v="Principal"/>
    <n v="3.7037037037037035E-2"/>
    <n v="31"/>
    <x v="3"/>
    <s v="Ok"/>
    <x v="0"/>
    <s v="OK"/>
    <x v="0"/>
    <x v="0"/>
    <x v="1"/>
    <s v="8-2023"/>
  </r>
  <r>
    <n v="20482744983"/>
    <x v="85"/>
    <x v="51"/>
    <x v="2068"/>
    <x v="2080"/>
    <x v="1138"/>
    <n v="1"/>
    <x v="379"/>
    <s v="PATIO TALLER BOCA NEGRA"/>
    <s v="PSAJE LURDES 265"/>
    <x v="23"/>
    <x v="0"/>
    <m/>
    <x v="0"/>
    <d v="2023-08-21T00:00:00"/>
    <x v="0"/>
    <n v="2"/>
    <s v="CJV"/>
    <s v="Principal"/>
    <n v="3.7037037037037035E-2"/>
    <n v="31"/>
    <x v="3"/>
    <s v="Ok"/>
    <x v="3"/>
    <s v="OK"/>
    <x v="0"/>
    <x v="0"/>
    <x v="1"/>
    <s v="8-2023"/>
  </r>
  <r>
    <n v="20482744983"/>
    <x v="85"/>
    <x v="51"/>
    <x v="2069"/>
    <x v="2081"/>
    <x v="1347"/>
    <n v="1"/>
    <x v="38"/>
    <s v="PATIO TALLER BOCA NEGRA"/>
    <s v="AV. 4 DE NOVIEMBRE 371 OLAYA"/>
    <x v="9"/>
    <x v="0"/>
    <m/>
    <x v="0"/>
    <d v="2023-08-21T00:00:00"/>
    <x v="0"/>
    <n v="1"/>
    <s v="CJV"/>
    <s v="Principal"/>
    <n v="3.7037037037037035E-2"/>
    <n v="31"/>
    <x v="3"/>
    <s v="Ok"/>
    <x v="0"/>
    <s v="OK"/>
    <x v="0"/>
    <x v="0"/>
    <x v="1"/>
    <s v="8-2023"/>
  </r>
  <r>
    <n v="20482744983"/>
    <x v="85"/>
    <x v="51"/>
    <x v="2070"/>
    <x v="2082"/>
    <x v="814"/>
    <n v="2"/>
    <x v="11"/>
    <s v="PATIO TALLER BOCA NEGRA"/>
    <s v="CALLE A URB. 200 MILLAS"/>
    <x v="31"/>
    <x v="0"/>
    <m/>
    <x v="0"/>
    <d v="2023-08-21T00:00:00"/>
    <x v="0"/>
    <n v="4"/>
    <s v="CJV"/>
    <s v="Principal"/>
    <n v="3.7037037037037035E-2"/>
    <n v="38"/>
    <x v="4"/>
    <s v="Ok"/>
    <x v="2"/>
    <s v="OK"/>
    <x v="0"/>
    <x v="0"/>
    <x v="1"/>
    <s v="8-2023"/>
  </r>
  <r>
    <n v="20482744983"/>
    <x v="85"/>
    <x v="51"/>
    <x v="2071"/>
    <x v="2083"/>
    <x v="528"/>
    <n v="2"/>
    <x v="11"/>
    <s v="PATIO TALLER BOCA NEGRA"/>
    <s v="JR STA ROSA 271-EL PLANTA"/>
    <x v="5"/>
    <x v="0"/>
    <m/>
    <x v="0"/>
    <d v="2023-08-21T00:00:00"/>
    <x v="0"/>
    <n v="4"/>
    <s v="CJV"/>
    <s v="Principal"/>
    <n v="3.7037037037037035E-2"/>
    <n v="46"/>
    <x v="0"/>
    <s v="Ok"/>
    <x v="0"/>
    <s v="OK"/>
    <x v="0"/>
    <x v="0"/>
    <x v="1"/>
    <s v="8-2023"/>
  </r>
  <r>
    <n v="20482744983"/>
    <x v="85"/>
    <x v="51"/>
    <x v="2072"/>
    <x v="2084"/>
    <x v="1930"/>
    <n v="2"/>
    <x v="11"/>
    <s v="PATIO TALLER BOCA NEGRA"/>
    <s v="ASENT. H. 3 DE MAYO CERROEL CHOCLO MZ. E3 LT. 2"/>
    <x v="8"/>
    <x v="0"/>
    <m/>
    <x v="0"/>
    <d v="2023-08-21T00:00:00"/>
    <x v="0"/>
    <n v="4"/>
    <s v="CJV"/>
    <s v="Principal"/>
    <n v="3.7037037037037035E-2"/>
    <n v="40"/>
    <x v="4"/>
    <s v="Ok"/>
    <x v="0"/>
    <s v="OK"/>
    <x v="0"/>
    <x v="0"/>
    <x v="1"/>
    <s v="8-2023"/>
  </r>
  <r>
    <n v="20482744983"/>
    <x v="85"/>
    <x v="51"/>
    <x v="2073"/>
    <x v="2085"/>
    <x v="1931"/>
    <n v="2"/>
    <x v="11"/>
    <s v="PATIO TALLER BOCA NEGRA"/>
    <s v="AV. CANTO BELLO ASENT. H. SAN FERNANDO MZ. K LT. 03"/>
    <x v="3"/>
    <x v="0"/>
    <m/>
    <x v="0"/>
    <d v="2023-08-21T00:00:00"/>
    <x v="0"/>
    <n v="4"/>
    <s v="CJV"/>
    <s v="Principal"/>
    <n v="3.7037037037037035E-2"/>
    <n v="49"/>
    <x v="0"/>
    <s v="Ok"/>
    <x v="0"/>
    <s v="OK"/>
    <x v="0"/>
    <x v="0"/>
    <x v="1"/>
    <s v="8-2023"/>
  </r>
  <r>
    <n v="20482744983"/>
    <x v="85"/>
    <x v="51"/>
    <x v="2074"/>
    <x v="2086"/>
    <x v="1932"/>
    <n v="2"/>
    <x v="11"/>
    <s v="PATIO TALLER BOCA NEGRA"/>
    <s v="URB. AEROPUERTO JR. QUILZA NRO. 250"/>
    <x v="31"/>
    <x v="0"/>
    <m/>
    <x v="0"/>
    <d v="2023-08-21T00:00:00"/>
    <x v="0"/>
    <n v="4"/>
    <s v="CJV"/>
    <s v="Principal"/>
    <n v="3.7037037037037035E-2"/>
    <n v="45"/>
    <x v="0"/>
    <s v="Ok"/>
    <x v="2"/>
    <s v="OK"/>
    <x v="0"/>
    <x v="0"/>
    <x v="1"/>
    <s v="8-2023"/>
  </r>
  <r>
    <n v="20482744983"/>
    <x v="85"/>
    <x v="51"/>
    <x v="2075"/>
    <x v="2087"/>
    <x v="1933"/>
    <n v="2"/>
    <x v="77"/>
    <s v="PATIO TALLER BOCA NEGRA"/>
    <s v="PLAZA PRINCIPAL S/N SAN PABLO HUACHON"/>
    <x v="293"/>
    <x v="0"/>
    <m/>
    <x v="0"/>
    <d v="2023-08-21T00:00:00"/>
    <x v="0"/>
    <n v="4"/>
    <s v="CJV"/>
    <s v="Principal"/>
    <n v="3.7037037037037035E-2"/>
    <n v="34"/>
    <x v="4"/>
    <s v="Ok"/>
    <x v="0"/>
    <s v="OK"/>
    <x v="0"/>
    <x v="0"/>
    <x v="1"/>
    <s v="8-2023"/>
  </r>
  <r>
    <n v="20482744983"/>
    <x v="85"/>
    <x v="51"/>
    <x v="2076"/>
    <x v="2088"/>
    <x v="1934"/>
    <n v="2"/>
    <x v="77"/>
    <s v="PATIO TALLER BOCA NEGRA"/>
    <s v="AV. LIMA 276 URB CAJA DE AGUA"/>
    <x v="3"/>
    <x v="0"/>
    <m/>
    <x v="0"/>
    <d v="2023-08-21T00:00:00"/>
    <x v="0"/>
    <n v="4"/>
    <s v="CJV"/>
    <s v="Principal"/>
    <n v="3.7037037037037035E-2"/>
    <n v="47"/>
    <x v="0"/>
    <s v="Ok"/>
    <x v="0"/>
    <s v="OK"/>
    <x v="0"/>
    <x v="0"/>
    <x v="1"/>
    <s v="8-2023"/>
  </r>
  <r>
    <n v="20482744983"/>
    <x v="85"/>
    <x v="51"/>
    <x v="2077"/>
    <x v="2089"/>
    <x v="1935"/>
    <n v="2"/>
    <x v="11"/>
    <s v="PATIO TALLER BOCA NEGRA"/>
    <s v="AV 4 ASENT H SAN PEDRO MZ F LT 03"/>
    <x v="4"/>
    <x v="0"/>
    <m/>
    <x v="0"/>
    <d v="2023-08-21T00:00:00"/>
    <x v="0"/>
    <n v="4"/>
    <s v="CJV"/>
    <s v="Principal"/>
    <n v="3.7037037037037035E-2"/>
    <n v="45"/>
    <x v="0"/>
    <s v="Ok"/>
    <x v="2"/>
    <s v="OK"/>
    <x v="0"/>
    <x v="0"/>
    <x v="1"/>
    <s v="8-2023"/>
  </r>
  <r>
    <n v="20482744983"/>
    <x v="85"/>
    <x v="51"/>
    <x v="2078"/>
    <x v="2090"/>
    <x v="1868"/>
    <n v="2"/>
    <x v="11"/>
    <s v="PATIO TALLER BOCA NEGRA"/>
    <s v="JR PEDRO RUIZ GALLO ASENT H AÑO NUEVO MZ C4 LT 01A"/>
    <x v="37"/>
    <x v="0"/>
    <m/>
    <x v="0"/>
    <d v="2023-08-21T00:00:00"/>
    <x v="0"/>
    <n v="4"/>
    <s v="CJV"/>
    <s v="Principal"/>
    <n v="3.7037037037037035E-2"/>
    <n v="45"/>
    <x v="0"/>
    <s v="Ok"/>
    <x v="0"/>
    <s v="OK"/>
    <x v="0"/>
    <x v="0"/>
    <x v="1"/>
    <s v="8-2023"/>
  </r>
  <r>
    <n v="20482744983"/>
    <x v="85"/>
    <x v="51"/>
    <x v="2079"/>
    <x v="2091"/>
    <x v="1936"/>
    <n v="2"/>
    <x v="11"/>
    <s v="PATIO TALLER BOCA NEGRA"/>
    <s v="MZ D LT 12 COM CAMPESINA LA VIZCACHERA"/>
    <x v="3"/>
    <x v="0"/>
    <m/>
    <x v="0"/>
    <d v="2023-08-21T00:00:00"/>
    <x v="0"/>
    <n v="4"/>
    <s v="CJV"/>
    <s v="Principal"/>
    <n v="3.7037037037037035E-2"/>
    <n v="52"/>
    <x v="5"/>
    <s v="Ok"/>
    <x v="0"/>
    <s v="OK"/>
    <x v="0"/>
    <x v="0"/>
    <x v="1"/>
    <s v="8-2023"/>
  </r>
  <r>
    <n v="20482744983"/>
    <x v="85"/>
    <x v="51"/>
    <x v="2080"/>
    <x v="2092"/>
    <x v="1937"/>
    <n v="1"/>
    <x v="8"/>
    <s v="PATIO TALLER BOCA NEGRA"/>
    <s v="URB SIETE DE JUNIO MZ J LT 12"/>
    <x v="128"/>
    <x v="0"/>
    <m/>
    <x v="0"/>
    <d v="2023-08-21T00:00:00"/>
    <x v="0"/>
    <n v="1"/>
    <s v="CJV"/>
    <s v="Principal"/>
    <n v="3.7037037037037035E-2"/>
    <n v="64"/>
    <x v="2"/>
    <s v="Ok"/>
    <x v="0"/>
    <s v="OK"/>
    <x v="0"/>
    <x v="0"/>
    <x v="1"/>
    <s v="8-2023"/>
  </r>
  <r>
    <n v="20482744983"/>
    <x v="85"/>
    <x v="51"/>
    <x v="2081"/>
    <x v="2093"/>
    <x v="1938"/>
    <n v="1"/>
    <x v="21"/>
    <s v="PATIO TALLER BOCA NEGRA"/>
    <s v="URB BOCANEGRA SC 1 MZ B13 LT 43"/>
    <x v="31"/>
    <x v="0"/>
    <m/>
    <x v="0"/>
    <d v="2023-08-21T00:00:00"/>
    <x v="0"/>
    <n v="1"/>
    <s v="CJV"/>
    <s v="Principal"/>
    <n v="3.7037037037037035E-2"/>
    <n v="30"/>
    <x v="3"/>
    <s v="Ok"/>
    <x v="2"/>
    <s v="OK"/>
    <x v="0"/>
    <x v="0"/>
    <x v="1"/>
    <s v="8-2023"/>
  </r>
  <r>
    <n v="20482744983"/>
    <x v="85"/>
    <x v="51"/>
    <x v="2082"/>
    <x v="2094"/>
    <x v="1939"/>
    <n v="2"/>
    <x v="77"/>
    <s v="PATIO TALLER BOCA NEGRA"/>
    <s v="CALLE ATAHUALPA ASOC LA ENCALADA ETAPA 2DA MZ C LT 01"/>
    <x v="63"/>
    <x v="0"/>
    <m/>
    <x v="0"/>
    <d v="2023-08-21T00:00:00"/>
    <x v="0"/>
    <n v="4"/>
    <s v="CJV"/>
    <s v="Principal"/>
    <n v="3.7037037037037035E-2"/>
    <n v="36"/>
    <x v="4"/>
    <s v="Ok"/>
    <x v="6"/>
    <s v="OK"/>
    <x v="0"/>
    <x v="0"/>
    <x v="1"/>
    <s v="8-2023"/>
  </r>
  <r>
    <n v="20482744983"/>
    <x v="85"/>
    <x v="51"/>
    <x v="2083"/>
    <x v="2095"/>
    <x v="1940"/>
    <n v="2"/>
    <x v="16"/>
    <s v="PATIO TALLER BOCA NEGRA"/>
    <s v="CALLE 2 MZ LL LT 22 ASENT H VILLA LOS REYES SECTOR I"/>
    <x v="4"/>
    <x v="0"/>
    <m/>
    <x v="0"/>
    <d v="2023-08-21T00:00:00"/>
    <x v="0"/>
    <n v="4"/>
    <s v="CJV"/>
    <s v="Principal"/>
    <n v="3.7037037037037035E-2"/>
    <n v="37"/>
    <x v="4"/>
    <s v="Ok"/>
    <x v="2"/>
    <s v="OK"/>
    <x v="0"/>
    <x v="0"/>
    <x v="1"/>
    <s v="8-2023"/>
  </r>
  <r>
    <n v="20482744983"/>
    <x v="85"/>
    <x v="51"/>
    <x v="2084"/>
    <x v="2096"/>
    <x v="1941"/>
    <n v="2"/>
    <x v="11"/>
    <s v="PATIO TALLER BOCA NEGRA"/>
    <s v="MZ L LT 16 AH 4 SUYOS I SECT PACHACUTEC"/>
    <x v="4"/>
    <x v="0"/>
    <m/>
    <x v="0"/>
    <d v="2023-08-21T00:00:00"/>
    <x v="0"/>
    <n v="4"/>
    <s v="CJV"/>
    <s v="Principal"/>
    <n v="3.7037037037037035E-2"/>
    <n v="35"/>
    <x v="4"/>
    <s v="Ok"/>
    <x v="2"/>
    <s v="OK"/>
    <x v="0"/>
    <x v="0"/>
    <x v="1"/>
    <s v="8-2023"/>
  </r>
  <r>
    <n v="20482744983"/>
    <x v="85"/>
    <x v="51"/>
    <x v="2085"/>
    <x v="2097"/>
    <x v="1942"/>
    <n v="2"/>
    <x v="77"/>
    <s v="PATIO TALLER BOCA NEGRA"/>
    <s v="CALLE 12 MZ C LT 6 ASOC VIV RIOS SANTA"/>
    <x v="11"/>
    <x v="0"/>
    <m/>
    <x v="0"/>
    <d v="2023-08-21T00:00:00"/>
    <x v="0"/>
    <n v="4"/>
    <s v="CJV"/>
    <s v="Principal"/>
    <n v="3.7037037037037035E-2"/>
    <n v="41"/>
    <x v="0"/>
    <s v="Ok"/>
    <x v="0"/>
    <s v="OK"/>
    <x v="0"/>
    <x v="0"/>
    <x v="1"/>
    <s v="8-2023"/>
  </r>
  <r>
    <n v="20482744983"/>
    <x v="85"/>
    <x v="51"/>
    <x v="2086"/>
    <x v="2098"/>
    <x v="1943"/>
    <n v="1"/>
    <x v="14"/>
    <s v="PATIO TALLER BOCA NEGRA"/>
    <s v="AV UNIVERSITARIA MZ Q LT 14 URB VILLA UNIVERSITARIA"/>
    <x v="11"/>
    <x v="0"/>
    <m/>
    <x v="0"/>
    <d v="2023-08-21T00:00:00"/>
    <x v="0"/>
    <n v="1"/>
    <s v="CJV"/>
    <s v="Principal"/>
    <n v="3.7037037037037035E-2"/>
    <n v="36"/>
    <x v="4"/>
    <s v="Ok"/>
    <x v="0"/>
    <s v="OK"/>
    <x v="0"/>
    <x v="0"/>
    <x v="1"/>
    <s v="8-2023"/>
  </r>
  <r>
    <n v="20482744983"/>
    <x v="85"/>
    <x v="51"/>
    <x v="2087"/>
    <x v="2099"/>
    <x v="1944"/>
    <n v="2"/>
    <x v="5"/>
    <s v="PATIO TALLER BOCA NEGRA"/>
    <s v="JR VIRU 344 INT 8"/>
    <x v="46"/>
    <x v="0"/>
    <m/>
    <x v="0"/>
    <d v="2023-08-24T00:00:00"/>
    <x v="0"/>
    <n v="4"/>
    <s v="CJV"/>
    <s v="Principal"/>
    <n v="3.7037037037037035E-2"/>
    <n v="23"/>
    <x v="1"/>
    <s v="Ok"/>
    <x v="0"/>
    <s v="OK"/>
    <x v="0"/>
    <x v="0"/>
    <x v="1"/>
    <s v="8-2023"/>
  </r>
  <r>
    <n v="20550180066"/>
    <x v="86"/>
    <x v="51"/>
    <x v="2088"/>
    <x v="2100"/>
    <x v="1945"/>
    <n v="2"/>
    <x v="11"/>
    <s v="PATIO TALLER BOCA NEGRA"/>
    <s v="AV IQUITOS 458"/>
    <x v="70"/>
    <x v="0"/>
    <m/>
    <x v="0"/>
    <s v="pendiente"/>
    <x v="0"/>
    <n v="4"/>
    <s v="CJV"/>
    <s v="Secundaria"/>
    <n v="3.7037037037037035E-2"/>
    <n v="48"/>
    <x v="0"/>
    <s v="Ok"/>
    <x v="7"/>
    <s v="OK"/>
    <x v="0"/>
    <x v="0"/>
    <x v="1"/>
    <s v="No Aplica"/>
  </r>
  <r>
    <n v="20600579054"/>
    <x v="24"/>
    <x v="21"/>
    <x v="2089"/>
    <x v="2101"/>
    <x v="1946"/>
    <n v="1"/>
    <x v="380"/>
    <s v="PV-01"/>
    <s v="ASOC. SARITA COLONIA MZ. B LT. 24"/>
    <x v="18"/>
    <x v="0"/>
    <m/>
    <x v="2"/>
    <d v="2023-03-01T00:00:00"/>
    <x v="0"/>
    <n v="2"/>
    <s v="CJV"/>
    <s v="Principal"/>
    <n v="9.7087378640776691E-3"/>
    <n v="43"/>
    <x v="0"/>
    <s v="Ok"/>
    <x v="0"/>
    <s v="OK"/>
    <x v="0"/>
    <x v="0"/>
    <x v="1"/>
    <s v="No Aplica"/>
  </r>
  <r>
    <n v="20600579054"/>
    <x v="24"/>
    <x v="21"/>
    <x v="2090"/>
    <x v="2102"/>
    <x v="1947"/>
    <n v="1"/>
    <x v="381"/>
    <s v="PV - 01"/>
    <s v="JR LAS AGATAS MZ C LT 10 URB SAN CARLOS, "/>
    <x v="3"/>
    <x v="0"/>
    <m/>
    <x v="2"/>
    <d v="2023-03-01T00:00:00"/>
    <x v="0"/>
    <n v="2"/>
    <s v="CJV"/>
    <s v="Principal"/>
    <n v="9.7087378640776691E-3"/>
    <n v="56"/>
    <x v="5"/>
    <s v="Ok"/>
    <x v="0"/>
    <s v="OK"/>
    <x v="0"/>
    <x v="0"/>
    <x v="1"/>
    <s v="No Aplica"/>
  </r>
  <r>
    <n v="20600579054"/>
    <x v="24"/>
    <x v="21"/>
    <x v="2091"/>
    <x v="2103"/>
    <x v="1948"/>
    <n v="1"/>
    <x v="101"/>
    <s v="PV - 01"/>
    <s v="A.A.H.H. AQUILINO SAM JARA MZ.A  LT 11 -"/>
    <x v="52"/>
    <x v="0"/>
    <m/>
    <x v="2"/>
    <d v="2023-03-07T00:00:00"/>
    <x v="0"/>
    <n v="2"/>
    <s v="CJV"/>
    <s v="Principal"/>
    <n v="9.7087378640776691E-3"/>
    <n v="50"/>
    <x v="5"/>
    <s v="Ok"/>
    <x v="0"/>
    <s v="OK"/>
    <x v="0"/>
    <x v="0"/>
    <x v="1"/>
    <s v="No Aplica"/>
  </r>
  <r>
    <n v="20600579054"/>
    <x v="24"/>
    <x v="21"/>
    <x v="2092"/>
    <x v="2104"/>
    <x v="1290"/>
    <n v="1"/>
    <x v="382"/>
    <s v="PV - 01"/>
    <s v="NAVIDAD DE VILLA MZ C LT 2 "/>
    <x v="18"/>
    <x v="0"/>
    <m/>
    <x v="2"/>
    <d v="2023-03-07T00:00:00"/>
    <x v="0"/>
    <n v="2"/>
    <s v="CJV"/>
    <s v="Principal"/>
    <n v="9.7087378640776691E-3"/>
    <n v="31"/>
    <x v="3"/>
    <s v="Ok"/>
    <x v="0"/>
    <s v="OK"/>
    <x v="0"/>
    <x v="0"/>
    <x v="1"/>
    <s v="No Aplica"/>
  </r>
  <r>
    <n v="20600579054"/>
    <x v="24"/>
    <x v="21"/>
    <x v="2093"/>
    <x v="2105"/>
    <x v="1949"/>
    <n v="2"/>
    <x v="58"/>
    <s v="PV - 01"/>
    <s v="ASOC. LOS CLAVELES SEC. EL PACAYAL MZ A LT 14 -"/>
    <x v="2"/>
    <x v="0"/>
    <m/>
    <x v="2"/>
    <d v="2023-03-15T00:00:00"/>
    <x v="0"/>
    <n v="4"/>
    <s v="CJV"/>
    <s v="Principal"/>
    <n v="9.7087378640776691E-3"/>
    <n v="32"/>
    <x v="4"/>
    <s v="Ok"/>
    <x v="1"/>
    <s v="OK"/>
    <x v="0"/>
    <x v="0"/>
    <x v="1"/>
    <s v="No Aplica"/>
  </r>
  <r>
    <n v="20600579054"/>
    <x v="24"/>
    <x v="21"/>
    <x v="2094"/>
    <x v="2106"/>
    <x v="1950"/>
    <n v="1"/>
    <x v="383"/>
    <s v="PV - 01"/>
    <s v="MZ. BY1A LT.1 SEC. VALLECITO - SAN ANTONIO"/>
    <x v="105"/>
    <x v="0"/>
    <m/>
    <x v="2"/>
    <d v="2023-03-07T00:00:00"/>
    <x v="0"/>
    <n v="2"/>
    <s v="CJV"/>
    <s v="Principal"/>
    <n v="9.7087378640776691E-3"/>
    <n v="58"/>
    <x v="5"/>
    <s v="Ok"/>
    <x v="0"/>
    <s v="OK"/>
    <x v="0"/>
    <x v="0"/>
    <x v="1"/>
    <s v="No Aplica"/>
  </r>
  <r>
    <n v="20600579054"/>
    <x v="24"/>
    <x v="21"/>
    <x v="2095"/>
    <x v="2107"/>
    <x v="1951"/>
    <n v="2"/>
    <x v="58"/>
    <s v="ESTACION 15"/>
    <s v="9 DE OCTUBRE CTO GRANDE MZ P LT 17"/>
    <x v="3"/>
    <x v="0"/>
    <m/>
    <x v="2"/>
    <d v="2023-03-07T00:00:00"/>
    <x v="0"/>
    <n v="4"/>
    <s v="CJV"/>
    <s v="Principal"/>
    <n v="9.7087378640776691E-3"/>
    <n v="25"/>
    <x v="3"/>
    <s v="Ok"/>
    <x v="0"/>
    <s v="OK"/>
    <x v="0"/>
    <x v="0"/>
    <x v="1"/>
    <s v="No Aplica"/>
  </r>
  <r>
    <n v="20600579054"/>
    <x v="24"/>
    <x v="21"/>
    <x v="2096"/>
    <x v="2108"/>
    <x v="1952"/>
    <n v="2"/>
    <x v="58"/>
    <s v="ESTACION 14"/>
    <s v="URB PRO ETAPA II MZ E5 LT 27"/>
    <x v="11"/>
    <x v="0"/>
    <m/>
    <x v="2"/>
    <d v="2023-03-05T00:00:00"/>
    <x v="0"/>
    <n v="4"/>
    <s v="CJV"/>
    <s v="Principal"/>
    <n v="9.7087378640776691E-3"/>
    <n v="37"/>
    <x v="4"/>
    <s v="Ok"/>
    <x v="0"/>
    <s v="OK"/>
    <x v="0"/>
    <x v="0"/>
    <x v="1"/>
    <s v="No Aplica"/>
  </r>
  <r>
    <n v="20600579054"/>
    <x v="24"/>
    <x v="21"/>
    <x v="2097"/>
    <x v="2109"/>
    <x v="1953"/>
    <n v="2"/>
    <x v="58"/>
    <s v="ESTACION 26"/>
    <s v="AV. JACARANDA MZ I LT 2 HUACHIPA"/>
    <x v="3"/>
    <x v="0"/>
    <m/>
    <x v="2"/>
    <d v="2023-03-10T00:00:00"/>
    <x v="0"/>
    <n v="4"/>
    <s v="CJV"/>
    <s v="Principal"/>
    <n v="9.7087378640776691E-3"/>
    <n v="42"/>
    <x v="0"/>
    <s v="Ok"/>
    <x v="0"/>
    <s v="OK"/>
    <x v="0"/>
    <x v="0"/>
    <x v="1"/>
    <s v="No Aplica"/>
  </r>
  <r>
    <n v="20600579054"/>
    <x v="24"/>
    <x v="21"/>
    <x v="2098"/>
    <x v="2110"/>
    <x v="1954"/>
    <n v="2"/>
    <x v="10"/>
    <s v="ESTACION 26"/>
    <s v="ASOC. DE PRO. 1RA Y 2DA ETAPA STA MARIA MZ A LT 6"/>
    <x v="3"/>
    <x v="0"/>
    <m/>
    <x v="2"/>
    <d v="2023-03-11T00:00:00"/>
    <x v="0"/>
    <n v="4"/>
    <s v="CJV"/>
    <s v="Principal"/>
    <n v="9.7087378640776691E-3"/>
    <n v="38"/>
    <x v="4"/>
    <s v="Ok"/>
    <x v="0"/>
    <s v="OK"/>
    <x v="0"/>
    <x v="0"/>
    <x v="1"/>
    <s v="No Aplica"/>
  </r>
  <r>
    <n v="20600579054"/>
    <x v="24"/>
    <x v="21"/>
    <x v="2099"/>
    <x v="2111"/>
    <x v="1955"/>
    <n v="2"/>
    <x v="5"/>
    <s v="ESTACION 26"/>
    <s v="CP. JICAMARCA ANEXO 8 MZ B-3 LT 01"/>
    <x v="3"/>
    <x v="0"/>
    <m/>
    <x v="2"/>
    <d v="2023-03-13T00:00:00"/>
    <x v="0"/>
    <n v="4"/>
    <s v="CJV"/>
    <s v="Principal"/>
    <n v="9.7087378640776691E-3"/>
    <n v="21"/>
    <x v="1"/>
    <s v="Ok"/>
    <x v="0"/>
    <s v="OK"/>
    <x v="0"/>
    <x v="0"/>
    <x v="1"/>
    <s v="No Aplica"/>
  </r>
  <r>
    <n v="20600579054"/>
    <x v="24"/>
    <x v="21"/>
    <x v="2100"/>
    <x v="2112"/>
    <x v="1263"/>
    <n v="2"/>
    <x v="5"/>
    <s v="ESTACION 26"/>
    <s v="ASENT. H. LOS ALAMOS MZ C LT. 05"/>
    <x v="5"/>
    <x v="0"/>
    <m/>
    <x v="2"/>
    <d v="2023-03-15T00:00:00"/>
    <x v="0"/>
    <n v="4"/>
    <s v="CJV"/>
    <s v="Principal"/>
    <n v="9.7087378640776691E-3"/>
    <n v="26"/>
    <x v="3"/>
    <s v="Ok"/>
    <x v="0"/>
    <s v="OK"/>
    <x v="0"/>
    <x v="0"/>
    <x v="1"/>
    <s v="No Aplica"/>
  </r>
  <r>
    <n v="20600579054"/>
    <x v="24"/>
    <x v="21"/>
    <x v="2101"/>
    <x v="2113"/>
    <x v="1956"/>
    <n v="2"/>
    <x v="5"/>
    <s v="ESTACION 26"/>
    <s v="AV. LAM SALINAS SN C. POBLADO PLAYA MERMOZA"/>
    <x v="5"/>
    <x v="0"/>
    <m/>
    <x v="2"/>
    <d v="2023-03-15T00:00:00"/>
    <x v="0"/>
    <n v="4"/>
    <s v="CJV"/>
    <s v="Principal"/>
    <n v="9.7087378640776691E-3"/>
    <n v="25"/>
    <x v="3"/>
    <s v="Ok"/>
    <x v="0"/>
    <s v="OK"/>
    <x v="0"/>
    <x v="0"/>
    <x v="1"/>
    <s v="No Aplica"/>
  </r>
  <r>
    <n v="20600579054"/>
    <x v="24"/>
    <x v="21"/>
    <x v="2102"/>
    <x v="2114"/>
    <x v="1957"/>
    <n v="2"/>
    <x v="58"/>
    <s v="ESTACION 14"/>
    <s v="JR. VALLE CHILLON MZ. F LT. 1"/>
    <x v="39"/>
    <x v="0"/>
    <m/>
    <x v="2"/>
    <d v="2023-03-15T00:00:00"/>
    <x v="0"/>
    <n v="4"/>
    <s v="CJV"/>
    <s v="Principal"/>
    <n v="9.7087378640776691E-3"/>
    <n v="34"/>
    <x v="4"/>
    <s v="Ok"/>
    <x v="0"/>
    <s v="OK"/>
    <x v="0"/>
    <x v="0"/>
    <x v="1"/>
    <s v="No Aplica"/>
  </r>
  <r>
    <n v="20600579054"/>
    <x v="24"/>
    <x v="21"/>
    <x v="2103"/>
    <x v="2115"/>
    <x v="1958"/>
    <n v="2"/>
    <x v="384"/>
    <s v="PV - 01"/>
    <s v="PROG.VIV.LAS MAGNOLIAS MZ. C LT. 38"/>
    <x v="31"/>
    <x v="0"/>
    <m/>
    <x v="2"/>
    <d v="2023-04-05T00:00:00"/>
    <x v="0"/>
    <n v="4"/>
    <s v="CJV"/>
    <s v="Principal"/>
    <n v="9.7087378640776691E-3"/>
    <n v="40"/>
    <x v="4"/>
    <s v="Ok"/>
    <x v="2"/>
    <s v="OK"/>
    <x v="0"/>
    <x v="0"/>
    <x v="1"/>
    <s v="No Aplica"/>
  </r>
  <r>
    <n v="20600579054"/>
    <x v="24"/>
    <x v="21"/>
    <x v="2104"/>
    <x v="2116"/>
    <x v="1959"/>
    <n v="1"/>
    <x v="385"/>
    <s v="ESTACION 26"/>
    <s v="JR. LAS AGATAS MZ C LT 10 URB SAN CARLOS"/>
    <x v="3"/>
    <x v="1"/>
    <m/>
    <x v="2"/>
    <d v="2023-03-01T00:00:00"/>
    <x v="0"/>
    <n v="2"/>
    <s v="CJV"/>
    <s v="Principal"/>
    <n v="9.7087378640776691E-3"/>
    <n v="28"/>
    <x v="3"/>
    <s v="Ok"/>
    <x v="0"/>
    <s v="OK"/>
    <x v="0"/>
    <x v="0"/>
    <x v="1"/>
    <s v="No Aplica"/>
  </r>
  <r>
    <n v="20600579054"/>
    <x v="24"/>
    <x v="21"/>
    <x v="2105"/>
    <x v="2117"/>
    <x v="1960"/>
    <n v="1"/>
    <x v="14"/>
    <s v="ESTACION 26"/>
    <s v="SAN JUAN DE LA LIBERTAD COMITÉ 8 LT 12"/>
    <x v="18"/>
    <x v="0"/>
    <m/>
    <x v="2"/>
    <d v="2023-03-10T00:00:00"/>
    <x v="0"/>
    <n v="2"/>
    <s v="CJV"/>
    <s v="Principal"/>
    <n v="9.7087378640776691E-3"/>
    <n v="52"/>
    <x v="5"/>
    <s v="Ok"/>
    <x v="0"/>
    <s v="OK"/>
    <x v="0"/>
    <x v="0"/>
    <x v="1"/>
    <s v="No Aplica"/>
  </r>
  <r>
    <n v="20600579054"/>
    <x v="24"/>
    <x v="21"/>
    <x v="2106"/>
    <x v="2118"/>
    <x v="1961"/>
    <n v="1"/>
    <x v="386"/>
    <s v="ESTACION 26"/>
    <s v="AV. PACHACUTEC 4447 URB CESAR VALLEJO"/>
    <x v="6"/>
    <x v="1"/>
    <m/>
    <x v="2"/>
    <d v="2023-03-09T00:00:00"/>
    <x v="0"/>
    <n v="2"/>
    <s v="CJV"/>
    <s v="Principal"/>
    <n v="9.7087378640776691E-3"/>
    <n v="26"/>
    <x v="3"/>
    <s v="Ok"/>
    <x v="0"/>
    <s v="OK"/>
    <x v="0"/>
    <x v="0"/>
    <x v="1"/>
    <s v="No Aplica"/>
  </r>
  <r>
    <n v="20600579054"/>
    <x v="24"/>
    <x v="21"/>
    <x v="2107"/>
    <x v="2119"/>
    <x v="1962"/>
    <n v="2"/>
    <x v="301"/>
    <s v="PV - 01"/>
    <s v="C.P.SAN MIGUELITO MZ. F LT. 6 "/>
    <x v="39"/>
    <x v="0"/>
    <m/>
    <x v="2"/>
    <d v="2023-04-08T00:00:00"/>
    <x v="0"/>
    <n v="4"/>
    <s v="CJV"/>
    <s v="Principal"/>
    <n v="9.7087378640776691E-3"/>
    <n v="30"/>
    <x v="3"/>
    <s v="Ok"/>
    <x v="0"/>
    <s v="OK"/>
    <x v="0"/>
    <x v="0"/>
    <x v="1"/>
    <s v="No Aplica"/>
  </r>
  <r>
    <n v="20600579054"/>
    <x v="24"/>
    <x v="21"/>
    <x v="2108"/>
    <x v="2120"/>
    <x v="1963"/>
    <n v="2"/>
    <x v="16"/>
    <s v="E-26"/>
    <s v="BQ ULIACHIN S/N INT. S-4 PP. JJ ULIACHIN"/>
    <x v="176"/>
    <x v="0"/>
    <m/>
    <x v="2"/>
    <d v="2023-04-03T00:00:00"/>
    <x v="0"/>
    <n v="4"/>
    <s v="CJV"/>
    <s v="Principal"/>
    <n v="9.7087378640776691E-3"/>
    <n v="37"/>
    <x v="4"/>
    <s v="Ok"/>
    <x v="0"/>
    <s v="OK"/>
    <x v="0"/>
    <x v="0"/>
    <x v="1"/>
    <s v="No Aplica"/>
  </r>
  <r>
    <n v="20600579054"/>
    <x v="24"/>
    <x v="21"/>
    <x v="2109"/>
    <x v="2121"/>
    <x v="1964"/>
    <n v="2"/>
    <x v="16"/>
    <s v="E-26"/>
    <s v="CENTRO P.VIRGEN DEL CARMEN MZ.H2 LT.01A III ETAPA"/>
    <x v="3"/>
    <x v="0"/>
    <m/>
    <x v="2"/>
    <d v="2023-04-03T00:00:00"/>
    <x v="0"/>
    <n v="4"/>
    <s v="CJV"/>
    <s v="Principal"/>
    <n v="9.7087378640776691E-3"/>
    <n v="40"/>
    <x v="4"/>
    <s v="Ok"/>
    <x v="0"/>
    <s v="OK"/>
    <x v="0"/>
    <x v="0"/>
    <x v="1"/>
    <s v="No Aplica"/>
  </r>
  <r>
    <n v="20600579054"/>
    <x v="24"/>
    <x v="21"/>
    <x v="2110"/>
    <x v="2122"/>
    <x v="1965"/>
    <n v="2"/>
    <x v="5"/>
    <s v="E-26"/>
    <s v="ASENT. H SANTA MARIA ALTA MZ. L LT. 1 ETAPA 2DA"/>
    <x v="2"/>
    <x v="0"/>
    <m/>
    <x v="2"/>
    <d v="2023-04-03T00:00:00"/>
    <x v="0"/>
    <n v="4"/>
    <s v="CJV"/>
    <s v="Principal"/>
    <n v="9.7087378640776691E-3"/>
    <n v="27"/>
    <x v="3"/>
    <s v="Ok"/>
    <x v="1"/>
    <s v="OK"/>
    <x v="0"/>
    <x v="0"/>
    <x v="1"/>
    <s v="No Aplica"/>
  </r>
  <r>
    <n v="20600579054"/>
    <x v="24"/>
    <x v="21"/>
    <x v="2111"/>
    <x v="2123"/>
    <x v="1966"/>
    <n v="2"/>
    <x v="58"/>
    <s v="ESTACION 15"/>
    <s v="10 DE FEBRERO MZ. P LT. 17"/>
    <x v="3"/>
    <x v="0"/>
    <m/>
    <x v="2"/>
    <d v="2023-04-03T00:00:00"/>
    <x v="0"/>
    <n v="4"/>
    <s v="CJV"/>
    <s v="Principal"/>
    <n v="9.7087378640776691E-3"/>
    <n v="27"/>
    <x v="3"/>
    <s v="Ok"/>
    <x v="0"/>
    <s v="OK"/>
    <x v="0"/>
    <x v="0"/>
    <x v="1"/>
    <s v="No Aplica"/>
  </r>
  <r>
    <n v="20600579054"/>
    <x v="24"/>
    <x v="21"/>
    <x v="2112"/>
    <x v="2124"/>
    <x v="1967"/>
    <n v="2"/>
    <x v="40"/>
    <s v="ESTACION 15"/>
    <s v="PP.JJ. JERUSALEN CALLE CUZCO"/>
    <x v="294"/>
    <x v="0"/>
    <m/>
    <x v="2"/>
    <d v="2023-03-19T00:00:00"/>
    <x v="0"/>
    <n v="4"/>
    <s v="CJV"/>
    <s v="Principal"/>
    <n v="9.7087378640776691E-3"/>
    <n v="34"/>
    <x v="4"/>
    <s v="Ok"/>
    <x v="0"/>
    <s v="OK"/>
    <x v="0"/>
    <x v="0"/>
    <x v="1"/>
    <s v="No Aplica"/>
  </r>
  <r>
    <n v="20600579054"/>
    <x v="24"/>
    <x v="21"/>
    <x v="2113"/>
    <x v="2125"/>
    <x v="1968"/>
    <n v="2"/>
    <x v="206"/>
    <s v="E-26"/>
    <s v="PS.LAS ROSAS AH.LAS VIÑAS DE SAN JUAN MZ. A LT. 8"/>
    <x v="2"/>
    <x v="0"/>
    <m/>
    <x v="2"/>
    <d v="2023-04-04T00:00:00"/>
    <x v="0"/>
    <n v="4"/>
    <s v="CJV"/>
    <s v="Principal"/>
    <n v="9.7087378640776691E-3"/>
    <n v="23"/>
    <x v="1"/>
    <s v="Ok"/>
    <x v="1"/>
    <s v="OK"/>
    <x v="0"/>
    <x v="0"/>
    <x v="1"/>
    <s v="No Aplica"/>
  </r>
  <r>
    <n v="20600579054"/>
    <x v="24"/>
    <x v="21"/>
    <x v="2114"/>
    <x v="2126"/>
    <x v="1969"/>
    <n v="2"/>
    <x v="41"/>
    <s v="PV - 01"/>
    <s v="PROYECTO ESPECIAL CIUDAD PACHACUTEC ASENT.H. INCA PACHACUTEC MZ. J LT. 03 "/>
    <x v="4"/>
    <x v="0"/>
    <m/>
    <x v="2"/>
    <d v="2023-04-03T00:00:00"/>
    <x v="0"/>
    <n v="4"/>
    <s v="CJV"/>
    <s v="Principal"/>
    <n v="9.7087378640776691E-3"/>
    <n v="43"/>
    <x v="0"/>
    <s v="Ok"/>
    <x v="2"/>
    <s v="OK"/>
    <x v="0"/>
    <x v="0"/>
    <x v="1"/>
    <s v="No Aplica"/>
  </r>
  <r>
    <n v="20600579054"/>
    <x v="24"/>
    <x v="21"/>
    <x v="2115"/>
    <x v="2127"/>
    <x v="1791"/>
    <n v="2"/>
    <x v="387"/>
    <s v="E-26"/>
    <s v="C.CENTRAL KM. 15. 5 MZ. A LT. 1 ZONA 5 GLORIA ALTA"/>
    <x v="2"/>
    <x v="0"/>
    <m/>
    <x v="2"/>
    <d v="2023-04-17T00:00:00"/>
    <x v="0"/>
    <n v="4"/>
    <s v="CJV"/>
    <s v="Principal"/>
    <n v="9.7087378640776691E-3"/>
    <n v="34"/>
    <x v="4"/>
    <s v="Ok"/>
    <x v="1"/>
    <s v="OK"/>
    <x v="0"/>
    <x v="0"/>
    <x v="1"/>
    <s v="No Aplica"/>
  </r>
  <r>
    <n v="20600579054"/>
    <x v="24"/>
    <x v="21"/>
    <x v="2116"/>
    <x v="2128"/>
    <x v="1970"/>
    <n v="2"/>
    <x v="10"/>
    <s v="E-26"/>
    <s v="CHOSICA HUACHIPA LA CAPITANA MZ.I LT.2"/>
    <x v="3"/>
    <x v="0"/>
    <m/>
    <x v="2"/>
    <d v="2023-04-20T00:00:00"/>
    <x v="0"/>
    <n v="4"/>
    <s v="CJV"/>
    <s v="Principal"/>
    <n v="9.7087378640776691E-3"/>
    <n v="46"/>
    <x v="0"/>
    <s v="Ok"/>
    <x v="0"/>
    <s v="OK"/>
    <x v="0"/>
    <x v="0"/>
    <x v="1"/>
    <s v="No Aplica"/>
  </r>
  <r>
    <n v="20600579054"/>
    <x v="24"/>
    <x v="21"/>
    <x v="2117"/>
    <x v="2129"/>
    <x v="1971"/>
    <n v="1"/>
    <x v="14"/>
    <s v="PV - 01"/>
    <s v="MZ.C1 LT.7 CIUDAD MCAL.CACERES SECTOR IV ETAPA 1"/>
    <x v="3"/>
    <x v="0"/>
    <m/>
    <x v="2"/>
    <d v="2023-04-13T00:00:00"/>
    <x v="0"/>
    <n v="2"/>
    <s v="CJV"/>
    <s v="Principal"/>
    <n v="9.7087378640776691E-3"/>
    <n v="36"/>
    <x v="4"/>
    <s v="Ok"/>
    <x v="0"/>
    <s v="OK"/>
    <x v="0"/>
    <x v="0"/>
    <x v="1"/>
    <s v="No Aplica"/>
  </r>
  <r>
    <n v="20600579054"/>
    <x v="24"/>
    <x v="21"/>
    <x v="2118"/>
    <x v="2130"/>
    <x v="1972"/>
    <n v="2"/>
    <x v="58"/>
    <s v="E-26"/>
    <s v="MZ C LT 14 ASOC. VIV. SUCRE"/>
    <x v="63"/>
    <x v="0"/>
    <m/>
    <x v="2"/>
    <d v="2023-04-22T00:00:00"/>
    <x v="0"/>
    <n v="4"/>
    <s v="CJV"/>
    <s v="Principal"/>
    <n v="9.7087378640776691E-3"/>
    <n v="36"/>
    <x v="4"/>
    <s v="Ok"/>
    <x v="6"/>
    <s v="OK"/>
    <x v="0"/>
    <x v="0"/>
    <x v="1"/>
    <s v="No Aplica"/>
  </r>
  <r>
    <n v="20600579054"/>
    <x v="24"/>
    <x v="21"/>
    <x v="2119"/>
    <x v="2131"/>
    <x v="1973"/>
    <n v="2"/>
    <x v="388"/>
    <s v="PV - 01"/>
    <s v="AH HORACIO ZEVALLOS GRUPO F MZ. K LT. 07 "/>
    <x v="2"/>
    <x v="0"/>
    <m/>
    <x v="2"/>
    <d v="2023-04-09T00:00:00"/>
    <x v="0"/>
    <n v="4"/>
    <s v="CJV"/>
    <s v="Principal"/>
    <n v="9.7087378640776691E-3"/>
    <n v="31"/>
    <x v="3"/>
    <s v="Ok"/>
    <x v="1"/>
    <s v="OK"/>
    <x v="0"/>
    <x v="0"/>
    <x v="1"/>
    <s v="No Aplica"/>
  </r>
  <r>
    <n v="20600579054"/>
    <x v="24"/>
    <x v="21"/>
    <x v="2120"/>
    <x v="2132"/>
    <x v="1974"/>
    <n v="2"/>
    <x v="389"/>
    <s v="PV - 01"/>
    <s v="MZ A LT 06 ASENT H CERRO DEL CARMEN"/>
    <x v="39"/>
    <x v="0"/>
    <m/>
    <x v="2"/>
    <d v="2023-04-05T00:00:00"/>
    <x v="0"/>
    <n v="4"/>
    <s v="CJV"/>
    <s v="Principal"/>
    <n v="9.7087378640776691E-3"/>
    <n v="39"/>
    <x v="4"/>
    <s v="Ok"/>
    <x v="0"/>
    <s v="OK"/>
    <x v="0"/>
    <x v="0"/>
    <x v="1"/>
    <s v="No Aplica"/>
  </r>
  <r>
    <n v="20600579054"/>
    <x v="24"/>
    <x v="21"/>
    <x v="2121"/>
    <x v="2133"/>
    <x v="1975"/>
    <n v="2"/>
    <x v="41"/>
    <s v="ESTACION 14"/>
    <s v=" AV. CAMINO REAL MZ D LT 37 ASOC.LAS BEGONIAS"/>
    <x v="63"/>
    <x v="0"/>
    <m/>
    <x v="2"/>
    <d v="2023-05-08T00:00:00"/>
    <x v="0"/>
    <n v="4"/>
    <s v="CJV"/>
    <s v="Principal"/>
    <n v="9.7087378640776691E-3"/>
    <n v="52"/>
    <x v="5"/>
    <s v="Ok"/>
    <x v="6"/>
    <s v="OK"/>
    <x v="0"/>
    <x v="0"/>
    <x v="1"/>
    <s v="No Aplica"/>
  </r>
  <r>
    <n v="20600579054"/>
    <x v="24"/>
    <x v="21"/>
    <x v="2122"/>
    <x v="2134"/>
    <x v="1976"/>
    <n v="2"/>
    <x v="16"/>
    <s v="ESTACION 14"/>
    <s v="AV SEPARADORA INDUSTRIAL MZ L LT 3 ST 9 GR 1"/>
    <x v="45"/>
    <x v="0"/>
    <m/>
    <x v="2"/>
    <d v="2023-05-08T00:00:00"/>
    <x v="0"/>
    <n v="4"/>
    <s v="CJV"/>
    <s v="Principal"/>
    <n v="9.7087378640776691E-3"/>
    <n v="49"/>
    <x v="0"/>
    <s v="Ok"/>
    <x v="0"/>
    <s v="OK"/>
    <x v="0"/>
    <x v="0"/>
    <x v="1"/>
    <s v="No Aplica"/>
  </r>
  <r>
    <n v="20600579054"/>
    <x v="24"/>
    <x v="21"/>
    <x v="2123"/>
    <x v="2135"/>
    <x v="1977"/>
    <n v="2"/>
    <x v="16"/>
    <s v="ESTACION 14"/>
    <s v=" MZ.D1 LT.17 AGRUP FAM LOS JARDINES DE SANTA FE"/>
    <x v="3"/>
    <x v="0"/>
    <m/>
    <x v="2"/>
    <d v="2023-05-08T00:00:00"/>
    <x v="0"/>
    <n v="4"/>
    <s v="CJV"/>
    <s v="Principal"/>
    <n v="9.7087378640776691E-3"/>
    <n v="53"/>
    <x v="5"/>
    <s v="Ok"/>
    <x v="0"/>
    <s v="OK"/>
    <x v="0"/>
    <x v="0"/>
    <x v="1"/>
    <s v="No Aplica"/>
  </r>
  <r>
    <n v="20600579054"/>
    <x v="24"/>
    <x v="21"/>
    <x v="2124"/>
    <x v="2136"/>
    <x v="1978"/>
    <n v="2"/>
    <x v="390"/>
    <s v="ESTACION 14"/>
    <s v=" A.H SANTA ROSA MZ. A LT. 17"/>
    <x v="282"/>
    <x v="0"/>
    <m/>
    <x v="2"/>
    <d v="2023-05-08T00:00:00"/>
    <x v="0"/>
    <n v="4"/>
    <s v="CJV"/>
    <s v="Principal"/>
    <n v="9.7087378640776691E-3"/>
    <n v="38"/>
    <x v="4"/>
    <s v="Ok"/>
    <x v="2"/>
    <s v="OK"/>
    <x v="0"/>
    <x v="0"/>
    <x v="1"/>
    <s v="No Aplica"/>
  </r>
  <r>
    <n v="20600579054"/>
    <x v="24"/>
    <x v="21"/>
    <x v="2125"/>
    <x v="2137"/>
    <x v="453"/>
    <n v="2"/>
    <x v="390"/>
    <s v="ESTACION 14"/>
    <s v=" ASENT.H. SAN LUIS S/N"/>
    <x v="295"/>
    <x v="0"/>
    <m/>
    <x v="2"/>
    <d v="2023-05-08T00:00:00"/>
    <x v="0"/>
    <n v="4"/>
    <s v="CJV"/>
    <s v="Principal"/>
    <n v="9.7087378640776691E-3"/>
    <n v="40"/>
    <x v="4"/>
    <s v="Ok"/>
    <x v="0"/>
    <s v="OK"/>
    <x v="0"/>
    <x v="0"/>
    <x v="1"/>
    <s v="No Aplica"/>
  </r>
  <r>
    <n v="20600579054"/>
    <x v="24"/>
    <x v="21"/>
    <x v="2126"/>
    <x v="2138"/>
    <x v="1979"/>
    <n v="2"/>
    <x v="390"/>
    <s v="ESTACION 14"/>
    <s v=" ASOC. DE VIV LAS PRADERAS DEL SOL MZ. G LT. 7 PISO 3"/>
    <x v="8"/>
    <x v="0"/>
    <m/>
    <x v="2"/>
    <d v="2023-05-19T00:00:00"/>
    <x v="0"/>
    <n v="4"/>
    <s v="CJV"/>
    <s v="Principal"/>
    <n v="9.7087378640776691E-3"/>
    <n v="30"/>
    <x v="3"/>
    <s v="Ok"/>
    <x v="0"/>
    <s v="OK"/>
    <x v="0"/>
    <x v="0"/>
    <x v="1"/>
    <s v="No Aplica"/>
  </r>
  <r>
    <n v="20600579054"/>
    <x v="24"/>
    <x v="21"/>
    <x v="2127"/>
    <x v="2139"/>
    <x v="1980"/>
    <n v="2"/>
    <x v="390"/>
    <s v="ESTACION 14"/>
    <s v="MZ.R LT.17 GRUPO 3 ASENT.H.OASIS DE VILLA "/>
    <x v="45"/>
    <x v="0"/>
    <m/>
    <x v="2"/>
    <d v="2023-05-22T00:00:00"/>
    <x v="0"/>
    <n v="4"/>
    <s v="CJV"/>
    <s v="Principal"/>
    <n v="9.7087378640776691E-3"/>
    <n v="42"/>
    <x v="0"/>
    <s v="Ok"/>
    <x v="0"/>
    <s v="OK"/>
    <x v="0"/>
    <x v="0"/>
    <x v="1"/>
    <s v="No Aplica"/>
  </r>
  <r>
    <n v="20600579054"/>
    <x v="24"/>
    <x v="21"/>
    <x v="2128"/>
    <x v="2140"/>
    <x v="1981"/>
    <n v="2"/>
    <x v="15"/>
    <s v="ESTACION 14"/>
    <s v="AV. CARBAJAL 318"/>
    <x v="296"/>
    <x v="0"/>
    <m/>
    <x v="2"/>
    <d v="2023-05-08T00:00:00"/>
    <x v="0"/>
    <n v="4"/>
    <s v="CJV"/>
    <s v="Principal"/>
    <n v="9.7087378640776691E-3"/>
    <n v="23"/>
    <x v="1"/>
    <s v="Ok"/>
    <x v="0"/>
    <s v="OK"/>
    <x v="0"/>
    <x v="0"/>
    <x v="1"/>
    <s v="No Aplica"/>
  </r>
  <r>
    <n v="20600579054"/>
    <x v="24"/>
    <x v="21"/>
    <x v="2129"/>
    <x v="2141"/>
    <x v="1701"/>
    <n v="2"/>
    <x v="15"/>
    <s v="ESTACION 14"/>
    <s v="SAN MANUEL 182 URB SANTA LUISA"/>
    <x v="297"/>
    <x v="0"/>
    <m/>
    <x v="2"/>
    <d v="2023-05-08T00:00:00"/>
    <x v="0"/>
    <n v="4"/>
    <s v="CJV"/>
    <s v="Principal"/>
    <n v="9.7087378640776691E-3"/>
    <n v="37"/>
    <x v="4"/>
    <s v="Ok"/>
    <x v="0"/>
    <s v="OK"/>
    <x v="0"/>
    <x v="0"/>
    <x v="1"/>
    <s v="No Aplica"/>
  </r>
  <r>
    <n v="20600579054"/>
    <x v="24"/>
    <x v="21"/>
    <x v="2130"/>
    <x v="2142"/>
    <x v="1982"/>
    <n v="2"/>
    <x v="15"/>
    <s v="ESTACION 14"/>
    <s v=" MZ B PRIMA LT 02 AH AMP VIRGEN DE FATIMA CALLE LA ENSENADA"/>
    <x v="39"/>
    <x v="0"/>
    <m/>
    <x v="2"/>
    <d v="2023-05-08T00:00:00"/>
    <x v="0"/>
    <n v="4"/>
    <s v="CJV"/>
    <s v="Principal"/>
    <n v="9.7087378640776691E-3"/>
    <n v="42"/>
    <x v="0"/>
    <s v="Ok"/>
    <x v="0"/>
    <s v="OK"/>
    <x v="0"/>
    <x v="0"/>
    <x v="1"/>
    <s v="No Aplica"/>
  </r>
  <r>
    <n v="20600579054"/>
    <x v="24"/>
    <x v="21"/>
    <x v="2131"/>
    <x v="2143"/>
    <x v="1983"/>
    <n v="2"/>
    <x v="15"/>
    <s v="ESTACION 14"/>
    <s v="CALLE 20 143 URB.TUPAC AMARU"/>
    <x v="9"/>
    <x v="0"/>
    <m/>
    <x v="2"/>
    <d v="2023-05-08T00:00:00"/>
    <x v="0"/>
    <n v="4"/>
    <s v="CJV"/>
    <s v="Principal"/>
    <n v="9.7087378640776691E-3"/>
    <n v="45"/>
    <x v="0"/>
    <s v="Ok"/>
    <x v="0"/>
    <s v="OK"/>
    <x v="0"/>
    <x v="0"/>
    <x v="1"/>
    <s v="No Aplica"/>
  </r>
  <r>
    <n v="20600579054"/>
    <x v="24"/>
    <x v="21"/>
    <x v="2132"/>
    <x v="2144"/>
    <x v="1984"/>
    <n v="2"/>
    <x v="0"/>
    <s v="ESTACION 14"/>
    <s v="CALLE ALEXANDER VON HUMBOLDT 1024"/>
    <x v="70"/>
    <x v="0"/>
    <m/>
    <x v="2"/>
    <d v="2023-05-08T00:00:00"/>
    <x v="0"/>
    <n v="4"/>
    <s v="CJV"/>
    <s v="Principal"/>
    <n v="9.7087378640776691E-3"/>
    <n v="42"/>
    <x v="0"/>
    <s v="Ok"/>
    <x v="7"/>
    <s v="OK"/>
    <x v="0"/>
    <x v="0"/>
    <x v="1"/>
    <s v="No Aplica"/>
  </r>
  <r>
    <n v="20600579054"/>
    <x v="24"/>
    <x v="21"/>
    <x v="2133"/>
    <x v="2145"/>
    <x v="1985"/>
    <n v="2"/>
    <x v="0"/>
    <s v="ESTACION 14"/>
    <s v=" AV. SAUL CANTORAL HUAMANI 349 ASENT.H. SAUL CANTORAL HUAMANI MZ. G LT. 1"/>
    <x v="3"/>
    <x v="0"/>
    <m/>
    <x v="2"/>
    <d v="2023-05-08T00:00:00"/>
    <x v="0"/>
    <n v="4"/>
    <s v="CJV"/>
    <s v="Principal"/>
    <n v="9.7087378640776691E-3"/>
    <n v="25"/>
    <x v="3"/>
    <s v="Ok"/>
    <x v="0"/>
    <s v="OK"/>
    <x v="0"/>
    <x v="0"/>
    <x v="1"/>
    <s v="No Aplica"/>
  </r>
  <r>
    <n v="20600579054"/>
    <x v="24"/>
    <x v="21"/>
    <x v="2134"/>
    <x v="2146"/>
    <x v="1986"/>
    <n v="2"/>
    <x v="16"/>
    <s v="ESTACION 15"/>
    <s v=" AH. VIRGEN DE LOURDES COMITE VECINAL 9 NORTE MZ. E LT. 4 "/>
    <x v="6"/>
    <x v="0"/>
    <m/>
    <x v="2"/>
    <d v="2023-05-08T00:00:00"/>
    <x v="0"/>
    <n v="4"/>
    <s v="CJV"/>
    <s v="Principal"/>
    <n v="9.7087378640776691E-3"/>
    <n v="34"/>
    <x v="4"/>
    <s v="Ok"/>
    <x v="0"/>
    <s v="OK"/>
    <x v="0"/>
    <x v="0"/>
    <x v="1"/>
    <s v="No Aplica"/>
  </r>
  <r>
    <n v="20600579054"/>
    <x v="24"/>
    <x v="21"/>
    <x v="2135"/>
    <x v="2147"/>
    <x v="1987"/>
    <n v="2"/>
    <x v="16"/>
    <s v="ESTACION 15"/>
    <s v=" ASENT.H. PACHACUTEC MZ. E2 LT. 9"/>
    <x v="29"/>
    <x v="0"/>
    <m/>
    <x v="2"/>
    <d v="2023-05-19T00:00:00"/>
    <x v="0"/>
    <n v="4"/>
    <s v="CJV"/>
    <s v="Principal"/>
    <n v="9.7087378640776691E-3"/>
    <n v="34"/>
    <x v="4"/>
    <s v="Ok"/>
    <x v="2"/>
    <s v="OK"/>
    <x v="0"/>
    <x v="0"/>
    <x v="1"/>
    <s v="No Aplica"/>
  </r>
  <r>
    <n v="20600579054"/>
    <x v="24"/>
    <x v="21"/>
    <x v="2136"/>
    <x v="2148"/>
    <x v="1988"/>
    <n v="2"/>
    <x v="16"/>
    <s v="ESTACION 15"/>
    <s v="PARURO MZ.E7 LT.32 PJ VIRGEN DE LOURDES"/>
    <x v="6"/>
    <x v="0"/>
    <m/>
    <x v="2"/>
    <d v="2023-05-19T00:00:00"/>
    <x v="0"/>
    <n v="4"/>
    <s v="CJV"/>
    <s v="Principal"/>
    <n v="9.7087378640776691E-3"/>
    <n v="36"/>
    <x v="4"/>
    <s v="Ok"/>
    <x v="0"/>
    <s v="OK"/>
    <x v="0"/>
    <x v="0"/>
    <x v="1"/>
    <s v="No Aplica"/>
  </r>
  <r>
    <n v="20600579054"/>
    <x v="24"/>
    <x v="21"/>
    <x v="2137"/>
    <x v="2149"/>
    <x v="1989"/>
    <n v="2"/>
    <x v="16"/>
    <s v="ESTACION 15"/>
    <s v="CIRO ALEGRIA J.J.V.V COSMOS"/>
    <x v="298"/>
    <x v="0"/>
    <m/>
    <x v="2"/>
    <d v="2023-05-19T00:00:00"/>
    <x v="0"/>
    <n v="4"/>
    <s v="CJV"/>
    <s v="Principal"/>
    <n v="9.7087378640776691E-3"/>
    <n v="40"/>
    <x v="4"/>
    <s v="Ok"/>
    <x v="0"/>
    <s v="OK"/>
    <x v="0"/>
    <x v="0"/>
    <x v="1"/>
    <s v="No Aplica"/>
  </r>
  <r>
    <n v="20600579054"/>
    <x v="24"/>
    <x v="21"/>
    <x v="2138"/>
    <x v="2150"/>
    <x v="1990"/>
    <n v="2"/>
    <x v="16"/>
    <s v="ESTACION 15"/>
    <s v=" CALLE LAS BRISAS ASENT.H. EL INDIO MZ. E LT. 19 "/>
    <x v="194"/>
    <x v="0"/>
    <m/>
    <x v="2"/>
    <d v="2023-05-19T00:00:00"/>
    <x v="0"/>
    <n v="4"/>
    <s v="CJV"/>
    <s v="Principal"/>
    <n v="9.7087378640776691E-3"/>
    <n v="39"/>
    <x v="4"/>
    <s v="Ok"/>
    <x v="0"/>
    <s v="OK"/>
    <x v="0"/>
    <x v="0"/>
    <x v="1"/>
    <s v="No Aplica"/>
  </r>
  <r>
    <n v="20600579054"/>
    <x v="24"/>
    <x v="21"/>
    <x v="2139"/>
    <x v="2151"/>
    <x v="1991"/>
    <n v="2"/>
    <x v="16"/>
    <s v="ESTACION 15"/>
    <s v=" ASENT.H.FELIX MORENO CABALLERO MZ. G LT. 7"/>
    <x v="29"/>
    <x v="0"/>
    <m/>
    <x v="2"/>
    <d v="2023-05-19T00:00:00"/>
    <x v="0"/>
    <n v="4"/>
    <s v="CJV"/>
    <s v="Principal"/>
    <n v="9.7087378640776691E-3"/>
    <n v="36"/>
    <x v="4"/>
    <s v="Ok"/>
    <x v="2"/>
    <s v="OK"/>
    <x v="0"/>
    <x v="0"/>
    <x v="1"/>
    <s v="No Aplica"/>
  </r>
  <r>
    <n v="20600579054"/>
    <x v="24"/>
    <x v="21"/>
    <x v="2140"/>
    <x v="2152"/>
    <x v="1590"/>
    <n v="2"/>
    <x v="15"/>
    <s v="ESTACION 15"/>
    <s v=" MZ. D 8 LT. 1 ASOC. PRO. VIV. PROFAM PERU"/>
    <x v="299"/>
    <x v="0"/>
    <m/>
    <x v="2"/>
    <d v="2023-05-19T00:00:00"/>
    <x v="0"/>
    <n v="4"/>
    <s v="CJV"/>
    <s v="Principal"/>
    <n v="9.7087378640776691E-3"/>
    <n v="38"/>
    <x v="4"/>
    <s v="Ok"/>
    <x v="0"/>
    <s v="OK"/>
    <x v="0"/>
    <x v="0"/>
    <x v="1"/>
    <s v="No Aplica"/>
  </r>
  <r>
    <n v="20600579054"/>
    <x v="24"/>
    <x v="21"/>
    <x v="2141"/>
    <x v="2153"/>
    <x v="1992"/>
    <n v="2"/>
    <x v="72"/>
    <s v="ESTACION 15"/>
    <s v=" BARRIO PUEBLO JOVEN"/>
    <x v="300"/>
    <x v="0"/>
    <m/>
    <x v="2"/>
    <d v="2023-05-19T00:00:00"/>
    <x v="0"/>
    <n v="4"/>
    <s v="CJV"/>
    <s v="Principal"/>
    <n v="9.7087378640776691E-3"/>
    <n v="38"/>
    <x v="4"/>
    <s v="Ok"/>
    <x v="0"/>
    <s v="OK"/>
    <x v="0"/>
    <x v="0"/>
    <x v="1"/>
    <s v="No Aplica"/>
  </r>
  <r>
    <n v="20600579054"/>
    <x v="24"/>
    <x v="21"/>
    <x v="2142"/>
    <x v="2154"/>
    <x v="1993"/>
    <n v="2"/>
    <x v="15"/>
    <s v="ESTACION 15"/>
    <s v="ASENT.H. HUASCAR SECTOR B MZ. 108 LT. 10"/>
    <x v="3"/>
    <x v="0"/>
    <m/>
    <x v="2"/>
    <d v="2023-04-24T00:00:00"/>
    <x v="0"/>
    <n v="4"/>
    <s v="CJV"/>
    <s v="Principal"/>
    <n v="9.7087378640776691E-3"/>
    <n v="25"/>
    <x v="3"/>
    <s v="Ok"/>
    <x v="0"/>
    <s v="OK"/>
    <x v="0"/>
    <x v="0"/>
    <x v="1"/>
    <s v="No Aplica"/>
  </r>
  <r>
    <n v="20600579054"/>
    <x v="24"/>
    <x v="21"/>
    <x v="2143"/>
    <x v="2155"/>
    <x v="1994"/>
    <n v="2"/>
    <x v="5"/>
    <s v="ESTACION 15"/>
    <s v=" AH VALLE DE JESUS MZ. H LT. 21"/>
    <x v="34"/>
    <x v="0"/>
    <m/>
    <x v="2"/>
    <d v="2023-05-08T00:00:00"/>
    <x v="0"/>
    <n v="4"/>
    <s v="CJV"/>
    <s v="Principal"/>
    <n v="9.7087378640776691E-3"/>
    <n v="35"/>
    <x v="4"/>
    <s v="Ok"/>
    <x v="0"/>
    <s v="OK"/>
    <x v="0"/>
    <x v="0"/>
    <x v="1"/>
    <s v="No Aplica"/>
  </r>
  <r>
    <n v="20600579054"/>
    <x v="24"/>
    <x v="21"/>
    <x v="2144"/>
    <x v="2156"/>
    <x v="1995"/>
    <n v="2"/>
    <x v="5"/>
    <s v="ESTACION 15 "/>
    <s v=" JR. ALAYZA-PAZ SOLDAN 185 DPTO. 302 URB INGENIERIA"/>
    <x v="8"/>
    <x v="0"/>
    <m/>
    <x v="2"/>
    <d v="2023-05-08T00:00:00"/>
    <x v="0"/>
    <n v="4"/>
    <s v="CJV"/>
    <s v="Principal"/>
    <n v="9.7087378640776691E-3"/>
    <n v="48"/>
    <x v="0"/>
    <s v="Ok"/>
    <x v="0"/>
    <s v="OK"/>
    <x v="0"/>
    <x v="0"/>
    <x v="1"/>
    <s v="No Aplica"/>
  </r>
  <r>
    <n v="20600579054"/>
    <x v="24"/>
    <x v="21"/>
    <x v="2145"/>
    <x v="2157"/>
    <x v="882"/>
    <n v="2"/>
    <x v="5"/>
    <s v="ESTACION 15"/>
    <s v=" CALLE 32 URB EL TREBOL S. M. P. 3RA. ETAPA MZ. E LT. 06"/>
    <x v="11"/>
    <x v="0"/>
    <m/>
    <x v="2"/>
    <d v="2023-05-08T00:00:00"/>
    <x v="0"/>
    <n v="4"/>
    <s v="CJV"/>
    <s v="Principal"/>
    <n v="9.7087378640776691E-3"/>
    <n v="33"/>
    <x v="4"/>
    <s v="Ok"/>
    <x v="0"/>
    <s v="OK"/>
    <x v="0"/>
    <x v="0"/>
    <x v="1"/>
    <s v="No Aplica"/>
  </r>
  <r>
    <n v="20600579054"/>
    <x v="24"/>
    <x v="21"/>
    <x v="2146"/>
    <x v="2158"/>
    <x v="1996"/>
    <n v="2"/>
    <x v="16"/>
    <s v="ESTACION 15"/>
    <s v=" MZ T PRIMA LT 5 GRUPO RESIDENCIAL E3 SECTOR E PROYECTO PILOTO PACHACUTEC"/>
    <x v="4"/>
    <x v="0"/>
    <m/>
    <x v="2"/>
    <d v="2023-05-19T00:00:00"/>
    <x v="0"/>
    <n v="4"/>
    <s v="CJV"/>
    <s v="Principal"/>
    <n v="9.7087378640776691E-3"/>
    <n v="44"/>
    <x v="0"/>
    <s v="Ok"/>
    <x v="2"/>
    <s v="OK"/>
    <x v="0"/>
    <x v="0"/>
    <x v="1"/>
    <s v="No Aplica"/>
  </r>
  <r>
    <n v="20600579054"/>
    <x v="24"/>
    <x v="21"/>
    <x v="2147"/>
    <x v="2159"/>
    <x v="1997"/>
    <n v="1"/>
    <x v="33"/>
    <s v="ESTACION 14"/>
    <s v="URB SAN CARLOS B-20 HUANUCO"/>
    <x v="301"/>
    <x v="1"/>
    <m/>
    <x v="2"/>
    <d v="2023-06-03T00:00:00"/>
    <x v="0"/>
    <n v="2"/>
    <s v="CJV"/>
    <s v="Principal"/>
    <n v="9.7087378640776691E-3"/>
    <n v="30"/>
    <x v="3"/>
    <s v="Ok"/>
    <x v="0"/>
    <s v="OK"/>
    <x v="0"/>
    <x v="0"/>
    <x v="1"/>
    <s v="No Aplica"/>
  </r>
  <r>
    <n v="20600579054"/>
    <x v="24"/>
    <x v="21"/>
    <x v="2148"/>
    <x v="2160"/>
    <x v="1998"/>
    <n v="2"/>
    <x v="16"/>
    <s v="ESTACION 15"/>
    <s v="MZ.A LT.22 ASOC.POPULAR DE VIV.SEÑOR DE MURUHUAY"/>
    <x v="2"/>
    <x v="0"/>
    <m/>
    <x v="2"/>
    <d v="2023-06-12T00:00:00"/>
    <x v="0"/>
    <n v="4"/>
    <s v="CJV"/>
    <s v="Principal"/>
    <n v="9.7087378640776691E-3"/>
    <n v="47"/>
    <x v="0"/>
    <s v="Ok"/>
    <x v="1"/>
    <s v="OK"/>
    <x v="0"/>
    <x v="0"/>
    <x v="1"/>
    <s v="No Aplica"/>
  </r>
  <r>
    <n v="20600579054"/>
    <x v="24"/>
    <x v="21"/>
    <x v="2149"/>
    <x v="2161"/>
    <x v="1290"/>
    <n v="2"/>
    <x v="58"/>
    <s v="ESTACION 14"/>
    <s v=" ASOC. SARITA COLONIA MZ. C LT. 16"/>
    <x v="18"/>
    <x v="0"/>
    <m/>
    <x v="2"/>
    <d v="2023-06-05T00:00:00"/>
    <x v="0"/>
    <n v="4"/>
    <s v="CJV"/>
    <s v="Principal"/>
    <n v="9.7087378640776691E-3"/>
    <n v="31"/>
    <x v="3"/>
    <s v="Ok"/>
    <x v="0"/>
    <s v="OK"/>
    <x v="0"/>
    <x v="0"/>
    <x v="1"/>
    <s v="No Aplica"/>
  </r>
  <r>
    <n v="20600579054"/>
    <x v="24"/>
    <x v="21"/>
    <x v="2150"/>
    <x v="2162"/>
    <x v="1999"/>
    <n v="1"/>
    <x v="38"/>
    <s v="ESTACION 15"/>
    <s v=" ASOC. VIV AMPL CEDROS DE MANCHAY ZN 5 QUEBRADA MANCHAY MZ. K2 LT. 3"/>
    <x v="28"/>
    <x v="1"/>
    <m/>
    <x v="2"/>
    <d v="2023-05-18T00:00:00"/>
    <x v="0"/>
    <n v="2"/>
    <s v="CJV"/>
    <s v="Principal"/>
    <n v="9.7087378640776691E-3"/>
    <n v="31"/>
    <x v="3"/>
    <s v="Ok"/>
    <x v="0"/>
    <s v="OK"/>
    <x v="0"/>
    <x v="0"/>
    <x v="1"/>
    <s v="No Aplica"/>
  </r>
  <r>
    <n v="20600579054"/>
    <x v="24"/>
    <x v="21"/>
    <x v="2151"/>
    <x v="2163"/>
    <x v="2000"/>
    <n v="2"/>
    <x v="16"/>
    <s v="ESTACION 15"/>
    <s v="ASENT.H. AMPLIACION 5 DE ENERO MZ. L7 LT. 05"/>
    <x v="4"/>
    <x v="0"/>
    <m/>
    <x v="2"/>
    <d v="2023-05-19T00:00:00"/>
    <x v="0"/>
    <n v="4"/>
    <s v="CJV"/>
    <s v="Principal"/>
    <n v="9.7087378640776691E-3"/>
    <n v="38"/>
    <x v="4"/>
    <s v="Ok"/>
    <x v="2"/>
    <s v="OK"/>
    <x v="0"/>
    <x v="0"/>
    <x v="1"/>
    <s v="No Aplica"/>
  </r>
  <r>
    <n v="20600579054"/>
    <x v="24"/>
    <x v="21"/>
    <x v="2152"/>
    <x v="2164"/>
    <x v="2001"/>
    <n v="2"/>
    <x v="16"/>
    <s v="ESTACION 15"/>
    <s v=" URB.RAMON CASTILLA MZ.F LT.13 PERLA ALTA "/>
    <x v="10"/>
    <x v="0"/>
    <m/>
    <x v="2"/>
    <d v="2023-06-19T00:00:00"/>
    <x v="0"/>
    <n v="4"/>
    <s v="CJV"/>
    <s v="Principal"/>
    <n v="9.7087378640776691E-3"/>
    <n v="50"/>
    <x v="5"/>
    <s v="Ok"/>
    <x v="2"/>
    <s v="OK"/>
    <x v="0"/>
    <x v="0"/>
    <x v="1"/>
    <s v="No Aplica"/>
  </r>
  <r>
    <n v="20600579054"/>
    <x v="24"/>
    <x v="21"/>
    <x v="2153"/>
    <x v="2165"/>
    <x v="2002"/>
    <n v="2"/>
    <x v="15"/>
    <s v="ESTACION 14"/>
    <s v=" GRUPO 3 OASIS DE VILLA MZ. R LT. 17"/>
    <x v="45"/>
    <x v="0"/>
    <m/>
    <x v="2"/>
    <d v="2023-06-19T00:00:00"/>
    <x v="0"/>
    <n v="4"/>
    <s v="CJV"/>
    <s v="Principal"/>
    <n v="9.7087378640776691E-3"/>
    <n v="20"/>
    <x v="1"/>
    <s v="Ok"/>
    <x v="0"/>
    <s v="OK"/>
    <x v="0"/>
    <x v="0"/>
    <x v="1"/>
    <s v="No Aplica"/>
  </r>
  <r>
    <n v="20600579054"/>
    <x v="24"/>
    <x v="21"/>
    <x v="2154"/>
    <x v="2166"/>
    <x v="1675"/>
    <n v="2"/>
    <x v="16"/>
    <s v="ESTACION 15"/>
    <s v=" MZ B4 LT 6 URB STA ROSA"/>
    <x v="15"/>
    <x v="0"/>
    <m/>
    <x v="2"/>
    <d v="2023-05-19T00:00:00"/>
    <x v="0"/>
    <n v="4"/>
    <s v="CJV"/>
    <s v="Principal"/>
    <n v="9.7087378640776691E-3"/>
    <n v="40"/>
    <x v="4"/>
    <s v="Ok"/>
    <x v="0"/>
    <s v="OK"/>
    <x v="0"/>
    <x v="0"/>
    <x v="1"/>
    <s v="No Aplica"/>
  </r>
  <r>
    <n v="20600579054"/>
    <x v="24"/>
    <x v="21"/>
    <x v="2155"/>
    <x v="2167"/>
    <x v="2003"/>
    <n v="1"/>
    <x v="391"/>
    <s v="ESTACION 15"/>
    <s v=" JR. ESTEBAN CAMERE 373 URB SAN ROQUE "/>
    <x v="15"/>
    <x v="1"/>
    <m/>
    <x v="2"/>
    <d v="2023-06-19T00:00:00"/>
    <x v="0"/>
    <n v="2"/>
    <s v="CJV"/>
    <s v="Principal"/>
    <n v="9.7087378640776691E-3"/>
    <n v="29"/>
    <x v="3"/>
    <s v="Ok"/>
    <x v="0"/>
    <s v="OK"/>
    <x v="0"/>
    <x v="0"/>
    <x v="1"/>
    <s v="No Aplica"/>
  </r>
  <r>
    <n v="20600579054"/>
    <x v="24"/>
    <x v="21"/>
    <x v="2156"/>
    <x v="2168"/>
    <x v="1222"/>
    <n v="2"/>
    <x v="392"/>
    <s v="ESTACION 14"/>
    <s v=" MZ.F LT.8 ASENT.H.VISTA ALEGRE DE VILLA"/>
    <x v="18"/>
    <x v="0"/>
    <m/>
    <x v="2"/>
    <d v="2023-06-26T00:00:00"/>
    <x v="0"/>
    <n v="4"/>
    <s v="CJV"/>
    <s v="Principal"/>
    <n v="9.7087378640776691E-3"/>
    <n v="46"/>
    <x v="0"/>
    <s v="Ok"/>
    <x v="0"/>
    <s v="OK"/>
    <x v="0"/>
    <x v="0"/>
    <x v="1"/>
    <s v="No Aplica"/>
  </r>
  <r>
    <n v="20600579054"/>
    <x v="24"/>
    <x v="21"/>
    <x v="2157"/>
    <x v="2169"/>
    <x v="2004"/>
    <n v="2"/>
    <x v="5"/>
    <s v="ESTACION 15"/>
    <s v=" MONTAÑA DE ORACION "/>
    <x v="2"/>
    <x v="0"/>
    <m/>
    <x v="2"/>
    <d v="2023-06-05T00:00:00"/>
    <x v="0"/>
    <n v="4"/>
    <s v="CJV"/>
    <s v="Principal"/>
    <n v="9.7087378640776691E-3"/>
    <n v="27"/>
    <x v="3"/>
    <s v="Ok"/>
    <x v="1"/>
    <s v="OK"/>
    <x v="0"/>
    <x v="0"/>
    <x v="1"/>
    <s v="No Aplica"/>
  </r>
  <r>
    <n v="20600579054"/>
    <x v="24"/>
    <x v="21"/>
    <x v="2158"/>
    <x v="2170"/>
    <x v="2005"/>
    <n v="2"/>
    <x v="393"/>
    <s v="ESTACION 14"/>
    <s v=" JR APURIMAC MZ U LT 12 URB CTO CHICO"/>
    <x v="3"/>
    <x v="0"/>
    <m/>
    <x v="2"/>
    <d v="2023-04-15T00:00:00"/>
    <x v="0"/>
    <n v="4"/>
    <s v="CJV"/>
    <s v="Principal"/>
    <n v="9.7087378640776691E-3"/>
    <n v="28"/>
    <x v="3"/>
    <s v="Ok"/>
    <x v="0"/>
    <s v="OK"/>
    <x v="0"/>
    <x v="0"/>
    <x v="1"/>
    <s v="No Aplica"/>
  </r>
  <r>
    <n v="20600579054"/>
    <x v="24"/>
    <x v="21"/>
    <x v="2159"/>
    <x v="2171"/>
    <x v="2006"/>
    <n v="2"/>
    <x v="15"/>
    <s v="ESTACION 15"/>
    <s v="GRUPO 7 ASENT.H. 9 DE OCTUBRE MZ. Ñ LT. 3 "/>
    <x v="3"/>
    <x v="0"/>
    <m/>
    <x v="2"/>
    <d v="2023-06-19T00:00:00"/>
    <x v="0"/>
    <n v="4"/>
    <s v="CJV"/>
    <s v="Principal"/>
    <n v="9.7087378640776691E-3"/>
    <n v="26"/>
    <x v="3"/>
    <s v="Ok"/>
    <x v="0"/>
    <s v="OK"/>
    <x v="0"/>
    <x v="0"/>
    <x v="1"/>
    <s v="No Aplica"/>
  </r>
  <r>
    <n v="20600579054"/>
    <x v="24"/>
    <x v="21"/>
    <x v="2160"/>
    <x v="2172"/>
    <x v="2007"/>
    <n v="2"/>
    <x v="392"/>
    <s v="ESTACION 15"/>
    <s v=" BC ASENT.H. RODRIGO FRANCO "/>
    <x v="15"/>
    <x v="0"/>
    <m/>
    <x v="2"/>
    <d v="2023-06-26T00:00:00"/>
    <x v="0"/>
    <n v="4"/>
    <s v="CJV"/>
    <s v="Principal"/>
    <n v="9.7087378640776691E-3"/>
    <n v="46"/>
    <x v="0"/>
    <s v="Ok"/>
    <x v="0"/>
    <s v="OK"/>
    <x v="0"/>
    <x v="0"/>
    <x v="1"/>
    <s v="No Aplica"/>
  </r>
  <r>
    <n v="20600579054"/>
    <x v="24"/>
    <x v="21"/>
    <x v="2161"/>
    <x v="2173"/>
    <x v="2008"/>
    <n v="1"/>
    <x v="27"/>
    <s v="PT BOCANEGRA"/>
    <s v=" GRAU 265 INT. 104"/>
    <x v="15"/>
    <x v="0"/>
    <m/>
    <x v="2"/>
    <d v="2023-07-17T00:00:00"/>
    <x v="0"/>
    <n v="2"/>
    <s v="CJV"/>
    <s v="Principal"/>
    <n v="9.7087378640776691E-3"/>
    <n v="27"/>
    <x v="3"/>
    <s v="Ok"/>
    <x v="0"/>
    <s v="OK"/>
    <x v="0"/>
    <x v="0"/>
    <x v="1"/>
    <s v="No Aplica"/>
  </r>
  <r>
    <n v="20600579054"/>
    <x v="24"/>
    <x v="21"/>
    <x v="2162"/>
    <x v="2174"/>
    <x v="2009"/>
    <n v="2"/>
    <x v="5"/>
    <s v="PT BOCANEGRA"/>
    <s v=" AV.GUADALUPE MZ.F4 LT.16"/>
    <x v="31"/>
    <x v="0"/>
    <m/>
    <x v="2"/>
    <d v="2023-07-17T00:00:00"/>
    <x v="0"/>
    <n v="4"/>
    <s v="CJV"/>
    <s v="Principal"/>
    <n v="9.7087378640776691E-3"/>
    <n v="52"/>
    <x v="5"/>
    <s v="Ok"/>
    <x v="2"/>
    <s v="OK"/>
    <x v="0"/>
    <x v="0"/>
    <x v="1"/>
    <s v="No Aplica"/>
  </r>
  <r>
    <n v="20600579054"/>
    <x v="24"/>
    <x v="21"/>
    <x v="2163"/>
    <x v="2175"/>
    <x v="2010"/>
    <n v="2"/>
    <x v="392"/>
    <s v="ESTACION 14"/>
    <s v=" CALLE LOS OLIVOS 104"/>
    <x v="37"/>
    <x v="0"/>
    <m/>
    <x v="2"/>
    <d v="2023-07-03T00:00:00"/>
    <x v="0"/>
    <n v="4"/>
    <s v="CJV"/>
    <s v="Principal"/>
    <n v="9.7087378640776691E-3"/>
    <n v="39"/>
    <x v="4"/>
    <s v="Ok"/>
    <x v="0"/>
    <s v="OK"/>
    <x v="0"/>
    <x v="0"/>
    <x v="1"/>
    <s v="No Aplica"/>
  </r>
  <r>
    <n v="20600579054"/>
    <x v="24"/>
    <x v="21"/>
    <x v="2164"/>
    <x v="2176"/>
    <x v="2011"/>
    <n v="2"/>
    <x v="392"/>
    <s v="ESTACION 14"/>
    <s v=" HEROES DE SAN JUAN MZ.E-1 LT.5"/>
    <x v="21"/>
    <x v="0"/>
    <m/>
    <x v="2"/>
    <d v="2023-07-03T00:00:00"/>
    <x v="0"/>
    <n v="4"/>
    <s v="CJV"/>
    <s v="Principal"/>
    <n v="9.7087378640776691E-3"/>
    <n v="44"/>
    <x v="0"/>
    <s v="Ok"/>
    <x v="0"/>
    <s v="OK"/>
    <x v="0"/>
    <x v="0"/>
    <x v="1"/>
    <s v="No Aplica"/>
  </r>
  <r>
    <n v="20600579054"/>
    <x v="24"/>
    <x v="21"/>
    <x v="2165"/>
    <x v="2177"/>
    <x v="2012"/>
    <n v="2"/>
    <x v="392"/>
    <s v="ESTACION 14"/>
    <s v=" MZ.143 LT.16 HUASCAR SEC-B"/>
    <x v="3"/>
    <x v="0"/>
    <m/>
    <x v="2"/>
    <d v="2023-07-03T00:00:00"/>
    <x v="0"/>
    <n v="4"/>
    <s v="CJV"/>
    <s v="Principal"/>
    <n v="9.7087378640776691E-3"/>
    <n v="44"/>
    <x v="0"/>
    <s v="Ok"/>
    <x v="0"/>
    <s v="OK"/>
    <x v="0"/>
    <x v="0"/>
    <x v="1"/>
    <s v="No Aplica"/>
  </r>
  <r>
    <n v="20600579054"/>
    <x v="24"/>
    <x v="21"/>
    <x v="2166"/>
    <x v="2178"/>
    <x v="2013"/>
    <n v="2"/>
    <x v="392"/>
    <s v="ESTACION 14"/>
    <s v=" COOP.HUANCARAY MZ.D LT.35 CANTO REY"/>
    <x v="3"/>
    <x v="0"/>
    <m/>
    <x v="2"/>
    <d v="2023-07-03T00:00:00"/>
    <x v="0"/>
    <n v="4"/>
    <s v="CJV"/>
    <s v="Principal"/>
    <n v="9.7087378640776691E-3"/>
    <n v="44"/>
    <x v="0"/>
    <s v="Ok"/>
    <x v="0"/>
    <s v="OK"/>
    <x v="0"/>
    <x v="0"/>
    <x v="1"/>
    <s v="No Aplica"/>
  </r>
  <r>
    <n v="20600579054"/>
    <x v="24"/>
    <x v="21"/>
    <x v="2167"/>
    <x v="2179"/>
    <x v="2014"/>
    <n v="2"/>
    <x v="392"/>
    <s v="ESTACION 14"/>
    <s v=" FRANCISCO DE PAULA UGARRIZA 834 MZ. 2C"/>
    <x v="21"/>
    <x v="0"/>
    <m/>
    <x v="2"/>
    <d v="2023-07-03T00:00:00"/>
    <x v="0"/>
    <n v="4"/>
    <s v="CJV"/>
    <s v="Principal"/>
    <n v="9.7087378640776691E-3"/>
    <n v="24"/>
    <x v="3"/>
    <s v="Ok"/>
    <x v="0"/>
    <s v="OK"/>
    <x v="0"/>
    <x v="0"/>
    <x v="1"/>
    <s v="No Aplica"/>
  </r>
  <r>
    <n v="20600579054"/>
    <x v="24"/>
    <x v="21"/>
    <x v="2168"/>
    <x v="2180"/>
    <x v="2015"/>
    <n v="2"/>
    <x v="392"/>
    <s v="ESTACION 14"/>
    <s v=" MZ. G LT. 2 COOP. S. MIGUEL DE PALLANCHACRA"/>
    <x v="21"/>
    <x v="0"/>
    <m/>
    <x v="2"/>
    <d v="2023-07-03T00:00:00"/>
    <x v="0"/>
    <n v="4"/>
    <s v="CJV"/>
    <s v="Principal"/>
    <n v="9.7087378640776691E-3"/>
    <n v="30"/>
    <x v="3"/>
    <s v="Ok"/>
    <x v="0"/>
    <s v="OK"/>
    <x v="0"/>
    <x v="0"/>
    <x v="1"/>
    <s v="No Aplica"/>
  </r>
  <r>
    <n v="20600579054"/>
    <x v="24"/>
    <x v="21"/>
    <x v="2169"/>
    <x v="2181"/>
    <x v="2016"/>
    <n v="2"/>
    <x v="392"/>
    <s v="ESTACION 14"/>
    <s v="CASERIO CHOQUIZONGUILLO"/>
    <x v="302"/>
    <x v="0"/>
    <m/>
    <x v="2"/>
    <d v="2023-07-03T00:00:00"/>
    <x v="0"/>
    <n v="4"/>
    <s v="CJV"/>
    <s v="Principal"/>
    <n v="9.7087378640776691E-3"/>
    <n v="28"/>
    <x v="3"/>
    <s v="Ok"/>
    <x v="0"/>
    <s v="OK"/>
    <x v="0"/>
    <x v="0"/>
    <x v="1"/>
    <s v="No Aplica"/>
  </r>
  <r>
    <n v="20600579054"/>
    <x v="24"/>
    <x v="21"/>
    <x v="2170"/>
    <x v="2182"/>
    <x v="2017"/>
    <n v="2"/>
    <x v="392"/>
    <s v="ESTACION 14"/>
    <s v=" AV. LOS PINOS 588 U.POP EL ERMITAÑO"/>
    <x v="9"/>
    <x v="0"/>
    <m/>
    <x v="2"/>
    <d v="2023-07-03T00:00:00"/>
    <x v="0"/>
    <n v="4"/>
    <s v="CJV"/>
    <s v="Principal"/>
    <n v="9.7087378640776691E-3"/>
    <n v="35"/>
    <x v="4"/>
    <s v="Ok"/>
    <x v="0"/>
    <s v="OK"/>
    <x v="0"/>
    <x v="0"/>
    <x v="1"/>
    <s v="No Aplica"/>
  </r>
  <r>
    <n v="20600579054"/>
    <x v="24"/>
    <x v="21"/>
    <x v="2171"/>
    <x v="2183"/>
    <x v="495"/>
    <n v="2"/>
    <x v="392"/>
    <s v="ESTACION 15"/>
    <s v=" JR. JOSE SANTOS CHOCANO 184 SECTOR III"/>
    <x v="37"/>
    <x v="0"/>
    <m/>
    <x v="2"/>
    <d v="2023-07-03T00:00:00"/>
    <x v="0"/>
    <n v="4"/>
    <s v="CJV"/>
    <s v="Principal"/>
    <n v="9.7087378640776691E-3"/>
    <n v="35"/>
    <x v="4"/>
    <s v="Ok"/>
    <x v="0"/>
    <s v="OK"/>
    <x v="0"/>
    <x v="0"/>
    <x v="1"/>
    <s v="No Aplica"/>
  </r>
  <r>
    <n v="20600579054"/>
    <x v="24"/>
    <x v="21"/>
    <x v="2172"/>
    <x v="2184"/>
    <x v="2018"/>
    <n v="2"/>
    <x v="392"/>
    <s v="ESTACION 15"/>
    <s v=" RIO RIMAC MZ C LT 41 ASOC LOS PINOS"/>
    <x v="3"/>
    <x v="0"/>
    <m/>
    <x v="2"/>
    <d v="2023-07-10T00:00:00"/>
    <x v="0"/>
    <n v="4"/>
    <s v="CJV"/>
    <s v="Principal"/>
    <n v="9.7087378640776691E-3"/>
    <n v="38"/>
    <x v="4"/>
    <s v="Ok"/>
    <x v="0"/>
    <s v="OK"/>
    <x v="0"/>
    <x v="0"/>
    <x v="1"/>
    <s v="No Aplica"/>
  </r>
  <r>
    <n v="20600579054"/>
    <x v="24"/>
    <x v="21"/>
    <x v="2173"/>
    <x v="2185"/>
    <x v="2019"/>
    <n v="2"/>
    <x v="392"/>
    <s v="ESTACION 15"/>
    <s v="ASENT.H. EL NAZARENO MZ. Q LT. 1"/>
    <x v="21"/>
    <x v="0"/>
    <m/>
    <x v="2"/>
    <d v="2023-07-10T00:00:00"/>
    <x v="0"/>
    <n v="4"/>
    <s v="CJV"/>
    <s v="Principal"/>
    <n v="9.7087378640776691E-3"/>
    <n v="34"/>
    <x v="4"/>
    <s v="Ok"/>
    <x v="0"/>
    <s v="OK"/>
    <x v="0"/>
    <x v="0"/>
    <x v="1"/>
    <s v="No Aplica"/>
  </r>
  <r>
    <n v="20600579054"/>
    <x v="24"/>
    <x v="21"/>
    <x v="2174"/>
    <x v="2186"/>
    <x v="2020"/>
    <n v="2"/>
    <x v="5"/>
    <s v="DESVIOS"/>
    <s v="URB.VILLA VITARTE MZ. E LT. 9"/>
    <x v="2"/>
    <x v="0"/>
    <m/>
    <x v="2"/>
    <d v="2023-07-17T00:00:00"/>
    <x v="0"/>
    <n v="4"/>
    <s v="CJV"/>
    <s v="Principal"/>
    <n v="9.7087378640776691E-3"/>
    <n v="29"/>
    <x v="3"/>
    <s v="Ok"/>
    <x v="1"/>
    <s v="OK"/>
    <x v="0"/>
    <x v="0"/>
    <x v="1"/>
    <s v="No Aplica"/>
  </r>
  <r>
    <n v="20600579054"/>
    <x v="24"/>
    <x v="21"/>
    <x v="2175"/>
    <x v="2187"/>
    <x v="2021"/>
    <n v="1"/>
    <x v="394"/>
    <s v="DESVIOS"/>
    <s v=" CALLE 2 MZ.L LT.40 URB SANTA ANA"/>
    <x v="11"/>
    <x v="1"/>
    <m/>
    <x v="2"/>
    <d v="2023-07-17T00:00:00"/>
    <x v="0"/>
    <n v="2"/>
    <s v="CJV"/>
    <s v="Principal"/>
    <n v="9.7087378640776691E-3"/>
    <n v="35"/>
    <x v="4"/>
    <s v="Ok"/>
    <x v="0"/>
    <s v="OK"/>
    <x v="0"/>
    <x v="0"/>
    <x v="1"/>
    <s v="No Aplica"/>
  </r>
  <r>
    <n v="20600579054"/>
    <x v="24"/>
    <x v="21"/>
    <x v="2176"/>
    <x v="2188"/>
    <x v="2022"/>
    <n v="2"/>
    <x v="392"/>
    <s v="ESTACION 15"/>
    <s v="_x0009_AV. PEDRO MIOTTA 313"/>
    <x v="21"/>
    <x v="0"/>
    <m/>
    <x v="2"/>
    <d v="2023-08-23T00:00:00"/>
    <x v="0"/>
    <n v="4"/>
    <s v="CJV"/>
    <s v="Principal"/>
    <n v="9.7087378640776691E-3"/>
    <n v="28"/>
    <x v="3"/>
    <s v="Ok"/>
    <x v="0"/>
    <s v="OK"/>
    <x v="0"/>
    <x v="0"/>
    <x v="1"/>
    <s v="8-2023"/>
  </r>
  <r>
    <n v="20600579054"/>
    <x v="24"/>
    <x v="21"/>
    <x v="2177"/>
    <x v="2189"/>
    <x v="2023"/>
    <n v="2"/>
    <x v="392"/>
    <s v="ESTACION 15"/>
    <s v="ASOC. RES. MONTECARLO II MZ. D LT. 08 "/>
    <x v="8"/>
    <x v="0"/>
    <m/>
    <x v="2"/>
    <d v="2023-08-11T00:00:00"/>
    <x v="0"/>
    <n v="4"/>
    <s v="CJV"/>
    <s v="Principal"/>
    <n v="9.7087378640776691E-3"/>
    <n v="42"/>
    <x v="0"/>
    <s v="Ok"/>
    <x v="0"/>
    <s v="OK"/>
    <x v="0"/>
    <x v="0"/>
    <x v="1"/>
    <s v="8-2023"/>
  </r>
  <r>
    <n v="20419278875"/>
    <x v="8"/>
    <x v="8"/>
    <x v="68"/>
    <x v="2190"/>
    <x v="68"/>
    <n v="2"/>
    <x v="11"/>
    <s v="Estacion 08 y 09"/>
    <s v="MZ. G LT.11 COOP. DE VIV. SANTA EULALIA"/>
    <x v="21"/>
    <x v="0"/>
    <m/>
    <x v="2"/>
    <d v="2023-04-10T00:00:00"/>
    <x v="0"/>
    <n v="1"/>
    <s v="CJV"/>
    <s v="Principal"/>
    <n v="2.5000000000000001E-2"/>
    <n v="34"/>
    <x v="4"/>
    <s v="Ok"/>
    <x v="0"/>
    <s v="OK"/>
    <x v="0"/>
    <x v="0"/>
    <x v="1"/>
    <s v="No Aplica"/>
  </r>
  <r>
    <n v="20419278875"/>
    <x v="8"/>
    <x v="8"/>
    <x v="2178"/>
    <x v="2191"/>
    <x v="2024"/>
    <n v="2"/>
    <x v="11"/>
    <s v="Estacion 08 y 09 Estacion 25"/>
    <s v="AV. JOSE GALVEZ MZ 1 LT 8 SAN ANTONIO 2DA ZONA"/>
    <x v="33"/>
    <x v="0"/>
    <m/>
    <x v="2"/>
    <d v="2022-11-08T00:00:00"/>
    <x v="0"/>
    <n v="1"/>
    <s v="CJV"/>
    <s v="Principal"/>
    <n v="2.5000000000000001E-2"/>
    <n v="55"/>
    <x v="5"/>
    <s v="Ok"/>
    <x v="0"/>
    <s v="OK"/>
    <x v="0"/>
    <x v="0"/>
    <x v="1"/>
    <s v="No Aplica"/>
  </r>
  <r>
    <n v="20419278875"/>
    <x v="8"/>
    <x v="8"/>
    <x v="2179"/>
    <x v="2192"/>
    <x v="1857"/>
    <n v="2"/>
    <x v="11"/>
    <s v="Estacion 08 y 09"/>
    <s v="JR. AREQUIPA MZ. 16 LT. 15 ASENT. H. EX FUNDO MARQUEZ"/>
    <x v="31"/>
    <x v="0"/>
    <m/>
    <x v="2"/>
    <d v="2022-11-30T00:00:00"/>
    <x v="0"/>
    <n v="1"/>
    <s v="CJV"/>
    <s v="Principal"/>
    <n v="2.5000000000000001E-2"/>
    <n v="52"/>
    <x v="5"/>
    <s v="Ok"/>
    <x v="2"/>
    <s v="OK"/>
    <x v="0"/>
    <x v="0"/>
    <x v="1"/>
    <s v="No Aplica"/>
  </r>
  <r>
    <n v="20419278875"/>
    <x v="8"/>
    <x v="8"/>
    <x v="2180"/>
    <x v="2193"/>
    <x v="2025"/>
    <n v="2"/>
    <x v="11"/>
    <s v="Estacion 08 y 09"/>
    <s v="PSJ. SANTO TOMAS 135 II ZONA"/>
    <x v="23"/>
    <x v="0"/>
    <m/>
    <x v="2"/>
    <d v="2023-06-01T00:00:00"/>
    <x v="0"/>
    <n v="1"/>
    <s v="CJV"/>
    <s v="Principal"/>
    <n v="2.5000000000000001E-2"/>
    <n v="33"/>
    <x v="4"/>
    <s v="Ok"/>
    <x v="3"/>
    <s v="OK"/>
    <x v="0"/>
    <x v="0"/>
    <x v="1"/>
    <s v="No Aplica"/>
  </r>
  <r>
    <n v="20419278875"/>
    <x v="8"/>
    <x v="8"/>
    <x v="2181"/>
    <x v="2194"/>
    <x v="1940"/>
    <n v="2"/>
    <x v="11"/>
    <s v="Estacion 08 y 09"/>
    <s v="JR. AREQUIPA MZ. 16 LT. 15 ASENT. H. EX FUNDO MARQUEZ"/>
    <x v="31"/>
    <x v="0"/>
    <m/>
    <x v="2"/>
    <d v="2023-06-01T00:00:00"/>
    <x v="0"/>
    <n v="1"/>
    <s v="CJV"/>
    <s v="Principal"/>
    <n v="2.5000000000000001E-2"/>
    <n v="37"/>
    <x v="4"/>
    <s v="Ok"/>
    <x v="2"/>
    <s v="OK"/>
    <x v="0"/>
    <x v="0"/>
    <x v="1"/>
    <s v="No Aplica"/>
  </r>
  <r>
    <n v="20419278875"/>
    <x v="8"/>
    <x v="8"/>
    <x v="2182"/>
    <x v="2195"/>
    <x v="2026"/>
    <n v="2"/>
    <x v="11"/>
    <s v="Estacion 08 y 09"/>
    <s v="CALLE 13 MZ. J1 LT. 12 URB. ALBINO HERRERA"/>
    <x v="31"/>
    <x v="0"/>
    <m/>
    <x v="2"/>
    <d v="2023-06-01T00:00:00"/>
    <x v="0"/>
    <n v="1"/>
    <s v="CJV"/>
    <s v="Principal"/>
    <n v="2.5000000000000001E-2"/>
    <n v="52"/>
    <x v="5"/>
    <s v="Ok"/>
    <x v="2"/>
    <s v="OK"/>
    <x v="0"/>
    <x v="0"/>
    <x v="1"/>
    <s v="No Aplica"/>
  </r>
  <r>
    <n v="20419278875"/>
    <x v="8"/>
    <x v="8"/>
    <x v="2183"/>
    <x v="2196"/>
    <x v="2027"/>
    <n v="2"/>
    <x v="11"/>
    <s v="Estacion 08 y 09"/>
    <s v="MZ. G LT.1 CASA HUERTA SECTOR B"/>
    <x v="33"/>
    <x v="0"/>
    <m/>
    <x v="2"/>
    <d v="2023-06-01T00:00:00"/>
    <x v="0"/>
    <n v="1"/>
    <s v="CJV"/>
    <s v="Principal"/>
    <n v="2.5000000000000001E-2"/>
    <n v="48"/>
    <x v="0"/>
    <s v="Ok"/>
    <x v="0"/>
    <s v="OK"/>
    <x v="0"/>
    <x v="0"/>
    <x v="1"/>
    <s v="No Aplica"/>
  </r>
  <r>
    <n v="20419278875"/>
    <x v="8"/>
    <x v="8"/>
    <x v="2184"/>
    <x v="2197"/>
    <x v="2028"/>
    <n v="2"/>
    <x v="15"/>
    <s v="Estacion 25"/>
    <s v="PS NUEVA ESPERANZA C1 05 ASENT. H. NUEVA ESPERANZA"/>
    <x v="12"/>
    <x v="0"/>
    <m/>
    <x v="2"/>
    <d v="2023-10-19T00:00:00"/>
    <x v="0"/>
    <n v="1"/>
    <s v="CJV"/>
    <s v="Principal"/>
    <n v="2.5000000000000001E-2"/>
    <n v="52"/>
    <x v="5"/>
    <s v="Ok"/>
    <x v="0"/>
    <s v="OK"/>
    <x v="0"/>
    <x v="0"/>
    <x v="1"/>
    <s v="No Aplica"/>
  </r>
  <r>
    <n v="20419278875"/>
    <x v="8"/>
    <x v="8"/>
    <x v="2185"/>
    <x v="2198"/>
    <x v="2029"/>
    <n v="2"/>
    <x v="16"/>
    <s v="Estacion 25"/>
    <s v="MZ. 82 LT. 08 A.H. PUERTO PACHACUTEC"/>
    <x v="4"/>
    <x v="0"/>
    <m/>
    <x v="2"/>
    <d v="2023-10-19T00:00:00"/>
    <x v="0"/>
    <n v="1"/>
    <s v="CJV"/>
    <s v="Principal"/>
    <n v="2.5000000000000001E-2"/>
    <n v="31"/>
    <x v="3"/>
    <s v="Ok"/>
    <x v="2"/>
    <s v="OK"/>
    <x v="0"/>
    <x v="0"/>
    <x v="1"/>
    <s v="No Aplica"/>
  </r>
  <r>
    <n v="20419278875"/>
    <x v="8"/>
    <x v="8"/>
    <x v="2186"/>
    <x v="2199"/>
    <x v="2030"/>
    <n v="2"/>
    <x v="16"/>
    <s v="Estacion 25"/>
    <s v="JR. REMIGIO SILVA 126"/>
    <x v="37"/>
    <x v="0"/>
    <m/>
    <x v="2"/>
    <d v="2023-10-19T00:00:00"/>
    <x v="0"/>
    <n v="1"/>
    <s v="CJV"/>
    <s v="Principal"/>
    <n v="2.5000000000000001E-2"/>
    <n v="45"/>
    <x v="0"/>
    <s v="Ok"/>
    <x v="0"/>
    <s v="OK"/>
    <x v="0"/>
    <x v="0"/>
    <x v="1"/>
    <s v="No Aplica"/>
  </r>
  <r>
    <n v="20419278875"/>
    <x v="8"/>
    <x v="8"/>
    <x v="2187"/>
    <x v="2200"/>
    <x v="2031"/>
    <n v="2"/>
    <x v="11"/>
    <s v="Estacion 25"/>
    <s v="UCV 211 LT. 43 ZONA S 3RA.ETAPA ASENT.H. HUAYCAN"/>
    <x v="2"/>
    <x v="0"/>
    <m/>
    <x v="2"/>
    <d v="2023-08-01T00:00:00"/>
    <x v="0"/>
    <n v="1"/>
    <s v="CJV"/>
    <s v="Principal"/>
    <n v="2.5000000000000001E-2"/>
    <n v="46"/>
    <x v="0"/>
    <s v="Ok"/>
    <x v="1"/>
    <s v="OK"/>
    <x v="0"/>
    <x v="0"/>
    <x v="1"/>
    <s v="8-2023"/>
  </r>
  <r>
    <n v="20419278875"/>
    <x v="8"/>
    <x v="8"/>
    <x v="2188"/>
    <x v="2201"/>
    <x v="2032"/>
    <n v="1"/>
    <x v="395"/>
    <s v="Estacion 25"/>
    <s v="JR. JR. LOS ANDES 226 BARRIO SAN MARTIN DE PORRAS"/>
    <x v="57"/>
    <x v="0"/>
    <m/>
    <x v="2"/>
    <d v="2023-08-01T00:00:00"/>
    <x v="0"/>
    <n v="1"/>
    <s v="CJV"/>
    <s v="Principal"/>
    <n v="2.5000000000000001E-2"/>
    <n v="25"/>
    <x v="3"/>
    <s v="Ok"/>
    <x v="0"/>
    <s v="OK"/>
    <x v="0"/>
    <x v="0"/>
    <x v="1"/>
    <s v="8-2023"/>
  </r>
  <r>
    <n v="20419278875"/>
    <x v="8"/>
    <x v="8"/>
    <x v="2189"/>
    <x v="2202"/>
    <x v="2033"/>
    <n v="1"/>
    <x v="396"/>
    <s v="Estacion 25"/>
    <s v="ASOC. CULT MODERNA MZ. A-29 LT. 6"/>
    <x v="63"/>
    <x v="1"/>
    <m/>
    <x v="2"/>
    <d v="2023-08-01T00:00:00"/>
    <x v="0"/>
    <n v="1"/>
    <s v="CJV"/>
    <s v="Principal"/>
    <n v="2.5000000000000001E-2"/>
    <n v="37"/>
    <x v="4"/>
    <s v="Ok"/>
    <x v="6"/>
    <s v="OK"/>
    <x v="0"/>
    <x v="0"/>
    <x v="1"/>
    <s v="8-2023"/>
  </r>
  <r>
    <n v="20419278875"/>
    <x v="8"/>
    <x v="8"/>
    <x v="2190"/>
    <x v="2203"/>
    <x v="1656"/>
    <n v="1"/>
    <x v="101"/>
    <s v="Estacion 25"/>
    <s v="CALLE CARLOS MOORE COOP. SANGARARA MZ. N LT. 88"/>
    <x v="37"/>
    <x v="1"/>
    <m/>
    <x v="2"/>
    <d v="2023-08-01T00:00:00"/>
    <x v="0"/>
    <n v="1"/>
    <s v="CJV"/>
    <s v="Principal"/>
    <n v="2.5000000000000001E-2"/>
    <n v="32"/>
    <x v="4"/>
    <s v="Ok"/>
    <x v="0"/>
    <s v="OK"/>
    <x v="0"/>
    <x v="0"/>
    <x v="1"/>
    <s v="8-2023"/>
  </r>
  <r>
    <n v="20419278875"/>
    <x v="8"/>
    <x v="8"/>
    <x v="2191"/>
    <x v="2204"/>
    <x v="2034"/>
    <n v="2"/>
    <x v="206"/>
    <s v="Estacion 25"/>
    <s v="LOTIZACION SEMIRUSTICA LEONCIO PRADO - ZAPALLAL MZ.A LT.02"/>
    <x v="39"/>
    <x v="0"/>
    <m/>
    <x v="2"/>
    <d v="2023-08-01T00:00:00"/>
    <x v="0"/>
    <n v="1"/>
    <s v="CJV"/>
    <s v="Principal"/>
    <n v="2.5000000000000001E-2"/>
    <n v="32"/>
    <x v="4"/>
    <s v="Ok"/>
    <x v="0"/>
    <s v="OK"/>
    <x v="0"/>
    <x v="0"/>
    <x v="1"/>
    <s v="8-2023"/>
  </r>
  <r>
    <n v="20419278875"/>
    <x v="8"/>
    <x v="8"/>
    <x v="2192"/>
    <x v="2205"/>
    <x v="1742"/>
    <n v="2"/>
    <x v="397"/>
    <s v="Estacion 25"/>
    <s v="AV. NUEVA TOLEDO ETAPA 3ERA MZ. 5 LT. 27"/>
    <x v="121"/>
    <x v="0"/>
    <m/>
    <x v="2"/>
    <d v="2023-08-03T00:00:00"/>
    <x v="0"/>
    <n v="1"/>
    <s v="CJV"/>
    <s v="Principal"/>
    <n v="2.5000000000000001E-2"/>
    <n v="32"/>
    <x v="4"/>
    <s v="Ok"/>
    <x v="0"/>
    <s v="OK"/>
    <x v="0"/>
    <x v="0"/>
    <x v="1"/>
    <s v="8-2023"/>
  </r>
  <r>
    <n v="20419278875"/>
    <x v="8"/>
    <x v="8"/>
    <x v="2193"/>
    <x v="1709"/>
    <x v="1603"/>
    <n v="2"/>
    <x v="15"/>
    <s v="Estacion 25"/>
    <s v="JR. CONDESUYO 54B CERCADO"/>
    <x v="5"/>
    <x v="0"/>
    <m/>
    <x v="2"/>
    <d v="2023-08-03T00:00:00"/>
    <x v="0"/>
    <n v="1"/>
    <s v="CJV"/>
    <s v="Principal"/>
    <n v="2.5000000000000001E-2"/>
    <n v="44"/>
    <x v="0"/>
    <s v="Ok"/>
    <x v="0"/>
    <s v="OK"/>
    <x v="0"/>
    <x v="1"/>
    <x v="1"/>
    <s v="8-2023"/>
  </r>
  <r>
    <n v="20419278875"/>
    <x v="8"/>
    <x v="8"/>
    <x v="2194"/>
    <x v="2206"/>
    <x v="2035"/>
    <n v="2"/>
    <x v="5"/>
    <s v="Estacion 25"/>
    <s v="JR. TOPACIOS 2122 COOP. LA HUAYRONA"/>
    <x v="3"/>
    <x v="0"/>
    <m/>
    <x v="2"/>
    <d v="2023-08-04T00:00:00"/>
    <x v="0"/>
    <n v="1"/>
    <s v="CJV"/>
    <s v="Principal"/>
    <n v="2.5000000000000001E-2"/>
    <n v="54"/>
    <x v="5"/>
    <s v="Ok"/>
    <x v="0"/>
    <s v="OK"/>
    <x v="0"/>
    <x v="0"/>
    <x v="1"/>
    <s v="8-2023"/>
  </r>
  <r>
    <n v="20419278875"/>
    <x v="8"/>
    <x v="8"/>
    <x v="2195"/>
    <x v="2207"/>
    <x v="2036"/>
    <n v="2"/>
    <x v="387"/>
    <s v="Estacion 25"/>
    <s v="JR. GRIMALDO REATEGUI 1030 BARRIO LA MERCED"/>
    <x v="303"/>
    <x v="0"/>
    <m/>
    <x v="2"/>
    <d v="2023-08-04T00:00:00"/>
    <x v="0"/>
    <n v="1"/>
    <s v="CJV"/>
    <s v="Principal"/>
    <n v="2.5000000000000001E-2"/>
    <n v="43"/>
    <x v="0"/>
    <s v="Ok"/>
    <x v="0"/>
    <s v="OK"/>
    <x v="0"/>
    <x v="0"/>
    <x v="1"/>
    <s v="8-2023"/>
  </r>
  <r>
    <n v="20419278875"/>
    <x v="8"/>
    <x v="8"/>
    <x v="2196"/>
    <x v="2208"/>
    <x v="2037"/>
    <n v="2"/>
    <x v="5"/>
    <s v="Estacion 25"/>
    <s v="MZ. K LT. 10 ASENT .H 25 DE JULIO"/>
    <x v="2"/>
    <x v="0"/>
    <m/>
    <x v="2"/>
    <d v="2023-08-04T00:00:00"/>
    <x v="0"/>
    <n v="1"/>
    <s v="CJV"/>
    <s v="Principal"/>
    <n v="2.5000000000000001E-2"/>
    <n v="25"/>
    <x v="3"/>
    <s v="Ok"/>
    <x v="1"/>
    <s v="OK"/>
    <x v="0"/>
    <x v="0"/>
    <x v="1"/>
    <s v="8-2023"/>
  </r>
  <r>
    <n v="20419278875"/>
    <x v="8"/>
    <x v="8"/>
    <x v="2197"/>
    <x v="2209"/>
    <x v="2038"/>
    <n v="2"/>
    <x v="16"/>
    <s v="Estacion 25"/>
    <s v="MZ. Q-1' LT.9 ASENT.H. JOSE CARLOS MARIATEGUI"/>
    <x v="3"/>
    <x v="0"/>
    <m/>
    <x v="2"/>
    <d v="2023-08-15T00:00:00"/>
    <x v="0"/>
    <n v="1"/>
    <s v="CJV"/>
    <s v="Principal"/>
    <n v="2.5000000000000001E-2"/>
    <n v="49"/>
    <x v="0"/>
    <s v="Ok"/>
    <x v="0"/>
    <s v="OK"/>
    <x v="0"/>
    <x v="0"/>
    <x v="1"/>
    <s v="8-2023"/>
  </r>
  <r>
    <n v="20419278875"/>
    <x v="8"/>
    <x v="8"/>
    <x v="2198"/>
    <x v="2210"/>
    <x v="2039"/>
    <n v="2"/>
    <x v="16"/>
    <s v="Estacion 25"/>
    <s v="MZ. E LT. 7 ASENT.H MANUEL MEDINA PAREDES"/>
    <x v="15"/>
    <x v="0"/>
    <m/>
    <x v="2"/>
    <d v="2023-08-15T00:00:00"/>
    <x v="0"/>
    <n v="1"/>
    <s v="CJV"/>
    <s v="Principal"/>
    <n v="2.5000000000000001E-2"/>
    <n v="46"/>
    <x v="0"/>
    <s v="Ok"/>
    <x v="0"/>
    <s v="OK"/>
    <x v="0"/>
    <x v="0"/>
    <x v="1"/>
    <s v="8-2023"/>
  </r>
  <r>
    <n v="20419278875"/>
    <x v="8"/>
    <x v="8"/>
    <x v="2199"/>
    <x v="2211"/>
    <x v="2040"/>
    <n v="2"/>
    <x v="42"/>
    <s v="Estacion 25"/>
    <s v="PSJ. 23 DE SEPTIEMBRE COLLIQUE II ZONA MZ. C LT.7"/>
    <x v="37"/>
    <x v="0"/>
    <m/>
    <x v="2"/>
    <d v="2023-08-15T00:00:00"/>
    <x v="0"/>
    <n v="1"/>
    <s v="CJV"/>
    <s v="Principal"/>
    <n v="2.5000000000000001E-2"/>
    <n v="48"/>
    <x v="0"/>
    <s v="Ok"/>
    <x v="0"/>
    <s v="OK"/>
    <x v="0"/>
    <x v="0"/>
    <x v="1"/>
    <s v="8-2023"/>
  </r>
  <r>
    <n v="20419278875"/>
    <x v="8"/>
    <x v="8"/>
    <x v="2200"/>
    <x v="2212"/>
    <x v="240"/>
    <n v="2"/>
    <x v="398"/>
    <s v="Estacion 25"/>
    <s v="JR. BELGICA 976 DPTO.7"/>
    <x v="70"/>
    <x v="0"/>
    <m/>
    <x v="2"/>
    <d v="2023-08-15T00:00:00"/>
    <x v="0"/>
    <n v="1"/>
    <s v="CJV"/>
    <s v="Principal"/>
    <n v="2.5000000000000001E-2"/>
    <n v="32"/>
    <x v="4"/>
    <s v="Ok"/>
    <x v="7"/>
    <s v="OK"/>
    <x v="0"/>
    <x v="0"/>
    <x v="1"/>
    <s v="8-2023"/>
  </r>
  <r>
    <n v="20419278875"/>
    <x v="8"/>
    <x v="8"/>
    <x v="2201"/>
    <x v="2213"/>
    <x v="2041"/>
    <n v="2"/>
    <x v="16"/>
    <s v="Estacion 25"/>
    <s v="ASOC. 14 DE SEPTIEMBRE MZ. M LT. 05"/>
    <x v="188"/>
    <x v="0"/>
    <m/>
    <x v="2"/>
    <d v="2023-08-15T00:00:00"/>
    <x v="0"/>
    <n v="1"/>
    <s v="CJV"/>
    <s v="Principal"/>
    <n v="2.5000000000000001E-2"/>
    <n v="43"/>
    <x v="0"/>
    <s v="Ok"/>
    <x v="0"/>
    <s v="OK"/>
    <x v="0"/>
    <x v="0"/>
    <x v="1"/>
    <s v="8-2023"/>
  </r>
  <r>
    <n v="20419278875"/>
    <x v="8"/>
    <x v="8"/>
    <x v="2202"/>
    <x v="2214"/>
    <x v="2042"/>
    <n v="2"/>
    <x v="58"/>
    <s v="Estacion 25"/>
    <s v="JR.GUERRA URB. MARISCAL CACERES MZ. L 10 LT.21"/>
    <x v="3"/>
    <x v="0"/>
    <m/>
    <x v="2"/>
    <d v="2023-08-15T00:00:00"/>
    <x v="0"/>
    <n v="1"/>
    <s v="CJV"/>
    <s v="Principal"/>
    <n v="2.5000000000000001E-2"/>
    <n v="28"/>
    <x v="3"/>
    <s v="Ok"/>
    <x v="0"/>
    <s v="OK"/>
    <x v="0"/>
    <x v="0"/>
    <x v="1"/>
    <s v="8-2023"/>
  </r>
  <r>
    <n v="20419278875"/>
    <x v="8"/>
    <x v="8"/>
    <x v="2203"/>
    <x v="2215"/>
    <x v="2043"/>
    <n v="2"/>
    <x v="41"/>
    <s v="Estacion 25"/>
    <s v="URB. ANDRES AVELINO CACERES MZ. K LT. 5"/>
    <x v="2"/>
    <x v="0"/>
    <m/>
    <x v="2"/>
    <d v="2023-08-15T00:00:00"/>
    <x v="0"/>
    <n v="1"/>
    <s v="CJV"/>
    <s v="Principal"/>
    <n v="2.5000000000000001E-2"/>
    <n v="38"/>
    <x v="4"/>
    <s v="Ok"/>
    <x v="1"/>
    <s v="OK"/>
    <x v="0"/>
    <x v="0"/>
    <x v="1"/>
    <s v="8-2023"/>
  </r>
  <r>
    <n v="20419278875"/>
    <x v="8"/>
    <x v="8"/>
    <x v="2204"/>
    <x v="2216"/>
    <x v="2044"/>
    <n v="2"/>
    <x v="16"/>
    <s v="Estacion 25"/>
    <s v="URB. GIRASOLES EFB LT.2"/>
    <x v="50"/>
    <x v="0"/>
    <m/>
    <x v="2"/>
    <d v="2023-08-17T00:00:00"/>
    <x v="0"/>
    <n v="1"/>
    <s v="CJV"/>
    <s v="Principal"/>
    <n v="2.5000000000000001E-2"/>
    <n v="42"/>
    <x v="0"/>
    <s v="Ok"/>
    <x v="0"/>
    <s v="OK"/>
    <x v="0"/>
    <x v="0"/>
    <x v="1"/>
    <s v="8-2023"/>
  </r>
  <r>
    <n v="20419278875"/>
    <x v="8"/>
    <x v="8"/>
    <x v="2205"/>
    <x v="2217"/>
    <x v="73"/>
    <n v="2"/>
    <x v="16"/>
    <s v="Estacion 25"/>
    <s v="COOP. VIV ANDRES A.CACERES MZ. K LT.5"/>
    <x v="2"/>
    <x v="0"/>
    <m/>
    <x v="2"/>
    <d v="2023-08-16T00:00:00"/>
    <x v="0"/>
    <n v="1"/>
    <s v="CJV"/>
    <s v="Principal"/>
    <n v="2.5000000000000001E-2"/>
    <n v="31"/>
    <x v="3"/>
    <s v="Ok"/>
    <x v="1"/>
    <s v="OK"/>
    <x v="0"/>
    <x v="0"/>
    <x v="1"/>
    <s v="8-2023"/>
  </r>
  <r>
    <n v="20419278875"/>
    <x v="8"/>
    <x v="8"/>
    <x v="2206"/>
    <x v="2218"/>
    <x v="2045"/>
    <n v="2"/>
    <x v="16"/>
    <s v="Estacion 25"/>
    <s v="A.H. LA UNION MZ. D7 LT. 42 SECT.7"/>
    <x v="45"/>
    <x v="0"/>
    <m/>
    <x v="2"/>
    <d v="2023-08-23T00:00:00"/>
    <x v="0"/>
    <n v="1"/>
    <s v="CJV"/>
    <s v="Principal"/>
    <n v="2.5000000000000001E-2"/>
    <n v="27"/>
    <x v="3"/>
    <s v="Ok"/>
    <x v="0"/>
    <s v="OK"/>
    <x v="0"/>
    <x v="0"/>
    <x v="1"/>
    <s v="8-2023"/>
  </r>
  <r>
    <n v="20419278875"/>
    <x v="8"/>
    <x v="8"/>
    <x v="2207"/>
    <x v="2219"/>
    <x v="2046"/>
    <n v="2"/>
    <x v="16"/>
    <s v="Estacion 25"/>
    <s v="MZ. J LT.8 VIÑA ALTA"/>
    <x v="90"/>
    <x v="0"/>
    <m/>
    <x v="2"/>
    <d v="2023-08-23T00:00:00"/>
    <x v="0"/>
    <n v="1"/>
    <s v="CJV"/>
    <s v="Principal"/>
    <n v="2.5000000000000001E-2"/>
    <n v="52"/>
    <x v="5"/>
    <s v="Ok"/>
    <x v="0"/>
    <s v="OK"/>
    <x v="0"/>
    <x v="0"/>
    <x v="1"/>
    <s v="8-2023"/>
  </r>
  <r>
    <n v="20419278875"/>
    <x v="8"/>
    <x v="8"/>
    <x v="2208"/>
    <x v="2220"/>
    <x v="2047"/>
    <n v="2"/>
    <x v="16"/>
    <s v="Estacion 25"/>
    <s v="CALLE CERNICAL SECTOR LA UNION ASENT H. MANCHAY ALTO MZ. F LT.15"/>
    <x v="28"/>
    <x v="0"/>
    <m/>
    <x v="2"/>
    <d v="2023-08-23T00:00:00"/>
    <x v="0"/>
    <n v="1"/>
    <s v="CJV"/>
    <s v="Principal"/>
    <n v="2.5000000000000001E-2"/>
    <n v="34"/>
    <x v="4"/>
    <s v="Ok"/>
    <x v="0"/>
    <s v="OK"/>
    <x v="0"/>
    <x v="0"/>
    <x v="1"/>
    <s v="8-2023"/>
  </r>
  <r>
    <n v="20419278875"/>
    <x v="8"/>
    <x v="8"/>
    <x v="2209"/>
    <x v="2221"/>
    <x v="2048"/>
    <n v="2"/>
    <x v="16"/>
    <s v="Estacion 25"/>
    <s v="CALLE LOS LIBERTADORES CP. SAN ALBERTO MZ. G LT.10"/>
    <x v="33"/>
    <x v="0"/>
    <m/>
    <x v="2"/>
    <d v="2023-08-23T00:00:00"/>
    <x v="0"/>
    <n v="1"/>
    <s v="CJV"/>
    <s v="Principal"/>
    <n v="2.5000000000000001E-2"/>
    <n v="56"/>
    <x v="5"/>
    <s v="Ok"/>
    <x v="0"/>
    <s v="OK"/>
    <x v="0"/>
    <x v="0"/>
    <x v="1"/>
    <s v="8-2023"/>
  </r>
  <r>
    <n v="20555684721"/>
    <x v="87"/>
    <x v="52"/>
    <x v="2210"/>
    <x v="2222"/>
    <x v="2049"/>
    <n v="1"/>
    <x v="399"/>
    <s v="PATIO TALLER /PV/ESTACIONES/LAB"/>
    <s v="FRANCIA 735"/>
    <x v="13"/>
    <x v="0"/>
    <m/>
    <x v="2"/>
    <d v="2016-04-01T00:00:00"/>
    <x v="0"/>
    <n v="1"/>
    <s v="CJV"/>
    <s v="Principal"/>
    <n v="2.7777777777777776E-2"/>
    <n v="42"/>
    <x v="0"/>
    <s v="Ok"/>
    <x v="0"/>
    <s v="OK"/>
    <x v="0"/>
    <x v="0"/>
    <x v="1"/>
    <s v="No Aplica"/>
  </r>
  <r>
    <n v="20555684721"/>
    <x v="87"/>
    <x v="52"/>
    <x v="2211"/>
    <x v="2223"/>
    <x v="2050"/>
    <n v="1"/>
    <x v="400"/>
    <s v="PATIO TALLER /PV/ESTACIONES/LAB"/>
    <s v="Jr. Algeciras 242 "/>
    <x v="81"/>
    <x v="0"/>
    <m/>
    <x v="2"/>
    <d v="2017-09-01T00:00:00"/>
    <x v="0"/>
    <n v="1"/>
    <s v="CJV"/>
    <s v="Principal"/>
    <n v="2.7777777777777776E-2"/>
    <n v="38"/>
    <x v="4"/>
    <s v="Ok"/>
    <x v="5"/>
    <s v="OK"/>
    <x v="0"/>
    <x v="0"/>
    <x v="1"/>
    <s v="No Aplica"/>
  </r>
  <r>
    <n v="20555684721"/>
    <x v="87"/>
    <x v="52"/>
    <x v="2212"/>
    <x v="2224"/>
    <x v="2051"/>
    <n v="1"/>
    <x v="401"/>
    <s v="PATIO TALLER /PV/ESTACIONES/LAB"/>
    <s v="AA HH. Chavin de Huantar Mz I, Lte 26"/>
    <x v="304"/>
    <x v="0"/>
    <m/>
    <x v="2"/>
    <d v="2016-06-01T00:00:00"/>
    <x v="0"/>
    <n v="1"/>
    <s v="CJV"/>
    <s v="Principal"/>
    <n v="2.7777777777777776E-2"/>
    <n v="30"/>
    <x v="3"/>
    <s v="Ok"/>
    <x v="0"/>
    <s v="OK"/>
    <x v="0"/>
    <x v="0"/>
    <x v="1"/>
    <s v="No Aplica"/>
  </r>
  <r>
    <n v="20555684721"/>
    <x v="87"/>
    <x v="52"/>
    <x v="2213"/>
    <x v="2225"/>
    <x v="2052"/>
    <n v="1"/>
    <x v="401"/>
    <s v="PATIO TALLER /PV/ESTACIONES/LAB"/>
    <s v="Calle General Recavarren Nº 424 Dep 204"/>
    <x v="13"/>
    <x v="0"/>
    <m/>
    <x v="9"/>
    <d v="2016-06-01T00:00:00"/>
    <x v="0"/>
    <n v="1"/>
    <s v="CJV"/>
    <s v="Principal"/>
    <n v="2.7777777777777776E-2"/>
    <n v="42"/>
    <x v="0"/>
    <s v="Ok"/>
    <x v="0"/>
    <s v="OK"/>
    <x v="0"/>
    <x v="0"/>
    <x v="1"/>
    <s v="No Aplica"/>
  </r>
  <r>
    <n v="20555684721"/>
    <x v="87"/>
    <x v="52"/>
    <x v="2214"/>
    <x v="2226"/>
    <x v="1824"/>
    <n v="1"/>
    <x v="400"/>
    <s v="PATIO TALLER /PV/ESTACIONES/LAB"/>
    <s v="Mz Ñ2 Lote 56 - Los jardines de Chillon"/>
    <x v="39"/>
    <x v="0"/>
    <m/>
    <x v="2"/>
    <d v="2016-06-08T00:00:00"/>
    <x v="0"/>
    <n v="1"/>
    <s v="CJV"/>
    <s v="Principal"/>
    <n v="2.7777777777777776E-2"/>
    <n v="33"/>
    <x v="4"/>
    <s v="Ok"/>
    <x v="0"/>
    <s v="OK"/>
    <x v="0"/>
    <x v="0"/>
    <x v="1"/>
    <s v="No Aplica"/>
  </r>
  <r>
    <n v="20555684721"/>
    <x v="87"/>
    <x v="52"/>
    <x v="2215"/>
    <x v="2227"/>
    <x v="955"/>
    <n v="1"/>
    <x v="402"/>
    <s v="PATIO TALLER /PV/ESTACIONES/LAB"/>
    <s v="GIRON VELARDE 1211 SURQUILLO"/>
    <x v="42"/>
    <x v="0"/>
    <m/>
    <x v="2"/>
    <d v="2016-08-11T00:00:00"/>
    <x v="0"/>
    <n v="1"/>
    <s v="CJV"/>
    <s v="Principal"/>
    <n v="2.7777777777777776E-2"/>
    <n v="35"/>
    <x v="4"/>
    <s v="Ok"/>
    <x v="0"/>
    <s v="OK"/>
    <x v="0"/>
    <x v="0"/>
    <x v="1"/>
    <s v="No Aplica"/>
  </r>
  <r>
    <n v="20555684721"/>
    <x v="87"/>
    <x v="52"/>
    <x v="2216"/>
    <x v="2228"/>
    <x v="2053"/>
    <n v="1"/>
    <x v="401"/>
    <s v="PATIO TALLER /PV/ESTACIONES/LAB"/>
    <s v="MZ K LT 14 URB. LOS ROSALES SAN ANDRES"/>
    <x v="305"/>
    <x v="0"/>
    <m/>
    <x v="2"/>
    <d v="2016-10-03T00:00:00"/>
    <x v="0"/>
    <n v="1"/>
    <s v="CJV"/>
    <s v="Principal"/>
    <n v="2.7777777777777776E-2"/>
    <n v="31"/>
    <x v="3"/>
    <s v="Ok"/>
    <x v="0"/>
    <s v="OK"/>
    <x v="0"/>
    <x v="0"/>
    <x v="1"/>
    <s v="No Aplica"/>
  </r>
  <r>
    <n v="20555684721"/>
    <x v="87"/>
    <x v="52"/>
    <x v="2217"/>
    <x v="2229"/>
    <x v="2054"/>
    <n v="1"/>
    <x v="400"/>
    <s v="PATIO TALLER /PV/ESTACIONES/LAB"/>
    <s v="JR. AYACUCHO 3067 "/>
    <x v="8"/>
    <x v="0"/>
    <m/>
    <x v="2"/>
    <d v="2020-09-14T00:00:00"/>
    <x v="0"/>
    <n v="1"/>
    <s v="CJV"/>
    <s v="Principal"/>
    <n v="2.7777777777777776E-2"/>
    <n v="48"/>
    <x v="0"/>
    <s v="Ok"/>
    <x v="0"/>
    <s v="OK"/>
    <x v="0"/>
    <x v="0"/>
    <x v="1"/>
    <s v="No Aplica"/>
  </r>
  <r>
    <n v="20555684721"/>
    <x v="87"/>
    <x v="52"/>
    <x v="2218"/>
    <x v="2230"/>
    <x v="2055"/>
    <n v="1"/>
    <x v="400"/>
    <s v="PATIO TALLER /PV/ESTACIONES/LAB"/>
    <s v="JIRON LOS AZULEJOS 460 SAN CARLOS "/>
    <x v="3"/>
    <x v="0"/>
    <m/>
    <x v="2"/>
    <d v="2016-11-17T00:00:00"/>
    <x v="0"/>
    <n v="1"/>
    <s v="CJV"/>
    <s v="Principal"/>
    <n v="2.7777777777777776E-2"/>
    <n v="48"/>
    <x v="0"/>
    <s v="Ok"/>
    <x v="0"/>
    <s v="OK"/>
    <x v="0"/>
    <x v="0"/>
    <x v="1"/>
    <s v="No Aplica"/>
  </r>
  <r>
    <n v="20555684721"/>
    <x v="87"/>
    <x v="52"/>
    <x v="2219"/>
    <x v="2231"/>
    <x v="2056"/>
    <n v="1"/>
    <x v="403"/>
    <s v="PATIO TALLER /PV/ESTACIONES/LAB"/>
    <s v="CALLE MORROCON CUADRA 5 CESAR VALLEJO "/>
    <x v="6"/>
    <x v="0"/>
    <m/>
    <x v="2"/>
    <d v="2019-06-01T00:00:00"/>
    <x v="0"/>
    <n v="1"/>
    <s v="CJV"/>
    <s v="Principal"/>
    <n v="2.7777777777777776E-2"/>
    <n v="28"/>
    <x v="3"/>
    <s v="Ok"/>
    <x v="0"/>
    <s v="OK"/>
    <x v="0"/>
    <x v="0"/>
    <x v="1"/>
    <s v="No Aplica"/>
  </r>
  <r>
    <n v="20555684721"/>
    <x v="87"/>
    <x v="52"/>
    <x v="2220"/>
    <x v="2232"/>
    <x v="2057"/>
    <n v="1"/>
    <x v="401"/>
    <s v="PATIO TALLER /PV/ESTACIONES/LAB"/>
    <s v="VELASCO ASTETE 174 DEP 301 "/>
    <x v="0"/>
    <x v="1"/>
    <m/>
    <x v="5"/>
    <d v="2016-12-01T00:00:00"/>
    <x v="0"/>
    <n v="1"/>
    <s v="CJV"/>
    <s v="Principal"/>
    <n v="2.7777777777777776E-2"/>
    <n v="42"/>
    <x v="0"/>
    <s v="Ok"/>
    <x v="0"/>
    <s v="OK"/>
    <x v="0"/>
    <x v="0"/>
    <x v="1"/>
    <s v="No Aplica"/>
  </r>
  <r>
    <n v="20555684721"/>
    <x v="87"/>
    <x v="52"/>
    <x v="2221"/>
    <x v="2233"/>
    <x v="2058"/>
    <n v="1"/>
    <x v="403"/>
    <s v="PATIO TALLER /PV/ESTACIONES/LAB"/>
    <s v="AV.SIMON BOLIVAR MZ C LTE. 27 "/>
    <x v="306"/>
    <x v="0"/>
    <m/>
    <x v="2"/>
    <d v="2017-12-20T00:00:00"/>
    <x v="0"/>
    <n v="1"/>
    <s v="CJV"/>
    <s v="Principal"/>
    <n v="2.7777777777777776E-2"/>
    <n v="34"/>
    <x v="4"/>
    <s v="Ok"/>
    <x v="0"/>
    <s v="OK"/>
    <x v="0"/>
    <x v="0"/>
    <x v="1"/>
    <s v="No Aplica"/>
  </r>
  <r>
    <n v="20555684721"/>
    <x v="87"/>
    <x v="52"/>
    <x v="2222"/>
    <x v="2234"/>
    <x v="2059"/>
    <n v="1"/>
    <x v="403"/>
    <s v="PATIO TALLER /PV/ESTACIONES/LAB"/>
    <s v="ASENT.H. CHAVIN DE HUANTAR MZ. I, LTE. 26 "/>
    <x v="45"/>
    <x v="0"/>
    <m/>
    <x v="2"/>
    <d v="2019-07-01T00:00:00"/>
    <x v="0"/>
    <n v="1"/>
    <s v="CJV"/>
    <s v="Principal"/>
    <n v="2.7777777777777776E-2"/>
    <n v="25"/>
    <x v="3"/>
    <s v="Ok"/>
    <x v="0"/>
    <s v="OK"/>
    <x v="0"/>
    <x v="0"/>
    <x v="1"/>
    <s v="No Aplica"/>
  </r>
  <r>
    <n v="20555684721"/>
    <x v="87"/>
    <x v="52"/>
    <x v="2223"/>
    <x v="2235"/>
    <x v="2060"/>
    <n v="1"/>
    <x v="400"/>
    <s v="PATIO TALLER /PV/ESTACIONES/LAB"/>
    <s v="KM 15 CARRETERA CENTRAL TAMBO PARIACHI"/>
    <x v="2"/>
    <x v="0"/>
    <m/>
    <x v="2"/>
    <d v="2017-12-20T00:00:00"/>
    <x v="0"/>
    <n v="1"/>
    <s v="CJV"/>
    <s v="Principal"/>
    <n v="2.7777777777777776E-2"/>
    <n v="28"/>
    <x v="3"/>
    <s v="Ok"/>
    <x v="1"/>
    <s v="OK"/>
    <x v="0"/>
    <x v="0"/>
    <x v="1"/>
    <s v="No Aplica"/>
  </r>
  <r>
    <n v="20555684721"/>
    <x v="87"/>
    <x v="52"/>
    <x v="2224"/>
    <x v="2236"/>
    <x v="2061"/>
    <n v="1"/>
    <x v="400"/>
    <s v="PATIO TALLER /PV/ESTACIONES/LAB"/>
    <s v="CALLE SHELL Nº225 "/>
    <x v="13"/>
    <x v="0"/>
    <m/>
    <x v="2"/>
    <d v="2023-01-01T00:00:00"/>
    <x v="0"/>
    <n v="1"/>
    <s v="CJV"/>
    <s v="Principal"/>
    <n v="2.7777777777777776E-2"/>
    <n v="43"/>
    <x v="0"/>
    <s v="Ok"/>
    <x v="0"/>
    <s v="OK"/>
    <x v="0"/>
    <x v="0"/>
    <x v="1"/>
    <s v="No Aplica"/>
  </r>
  <r>
    <n v="20555684721"/>
    <x v="87"/>
    <x v="52"/>
    <x v="2225"/>
    <x v="2237"/>
    <x v="2062"/>
    <n v="1"/>
    <x v="400"/>
    <s v="PATIO TALLER /PV/ESTACIONES/LAB"/>
    <s v="ASENTAMIENTO HUMANO CERRO VERDE, MZ. I LOTE 4 - SJM"/>
    <x v="21"/>
    <x v="0"/>
    <m/>
    <x v="2"/>
    <d v="2018-06-01T00:00:00"/>
    <x v="0"/>
    <n v="1"/>
    <s v="CJV"/>
    <s v="Principal"/>
    <n v="2.7777777777777776E-2"/>
    <n v="40"/>
    <x v="4"/>
    <s v="Ok"/>
    <x v="0"/>
    <s v="OK"/>
    <x v="0"/>
    <x v="0"/>
    <x v="1"/>
    <s v="No Aplica"/>
  </r>
  <r>
    <n v="20555684721"/>
    <x v="87"/>
    <x v="52"/>
    <x v="2226"/>
    <x v="2238"/>
    <x v="2063"/>
    <n v="1"/>
    <x v="403"/>
    <s v="PATIO TALLER /PV/ESTACIONES/LAB"/>
    <s v="ASENT.H. KEYKO SOFIA MZ. G, LOTE 4 - PUENTE PIEDRA"/>
    <x v="39"/>
    <x v="0"/>
    <m/>
    <x v="2"/>
    <d v="2021-04-05T00:00:00"/>
    <x v="0"/>
    <n v="1"/>
    <s v="CJV"/>
    <s v="Principal"/>
    <n v="2.7777777777777776E-2"/>
    <n v="32"/>
    <x v="4"/>
    <s v="Ok"/>
    <x v="0"/>
    <s v="OK"/>
    <x v="0"/>
    <x v="0"/>
    <x v="1"/>
    <s v="No Aplica"/>
  </r>
  <r>
    <n v="20555684721"/>
    <x v="87"/>
    <x v="52"/>
    <x v="2227"/>
    <x v="2239"/>
    <x v="2064"/>
    <n v="1"/>
    <x v="403"/>
    <s v="PATIO TALLER /PV/ESTACIONES/LAB"/>
    <s v="CARRETERA CENTRAL KM 14 1/2, PARADERO GRIFO GLORIA. MZ A, LT 21, ASOC. CASA GRANDE"/>
    <x v="2"/>
    <x v="0"/>
    <m/>
    <x v="2"/>
    <d v="2018-08-16T00:00:00"/>
    <x v="0"/>
    <n v="1"/>
    <s v="CJV"/>
    <s v="Principal"/>
    <n v="2.7777777777777776E-2"/>
    <n v="25"/>
    <x v="3"/>
    <s v="Ok"/>
    <x v="1"/>
    <s v="OK"/>
    <x v="0"/>
    <x v="0"/>
    <x v="1"/>
    <s v="No Aplica"/>
  </r>
  <r>
    <n v="20555684721"/>
    <x v="87"/>
    <x v="52"/>
    <x v="2228"/>
    <x v="2240"/>
    <x v="2065"/>
    <n v="1"/>
    <x v="403"/>
    <s v="PATIO TALLER /PV/ESTACIONES/LAB"/>
    <s v="MZ G LT 1 AH KEIKO SOFIA PARTE BAJA "/>
    <x v="39"/>
    <x v="0"/>
    <m/>
    <x v="2"/>
    <d v="2019-03-01T00:00:00"/>
    <x v="0"/>
    <n v="1"/>
    <s v="CJV"/>
    <s v="Principal"/>
    <n v="2.7777777777777776E-2"/>
    <n v="29"/>
    <x v="3"/>
    <s v="Ok"/>
    <x v="0"/>
    <s v="OK"/>
    <x v="0"/>
    <x v="0"/>
    <x v="1"/>
    <s v="No Aplica"/>
  </r>
  <r>
    <n v="20555684721"/>
    <x v="87"/>
    <x v="52"/>
    <x v="2229"/>
    <x v="2241"/>
    <x v="279"/>
    <n v="1"/>
    <x v="400"/>
    <s v="PATIO TALLER /PV/ESTACIONES/LAB"/>
    <s v="Mz X Lote 30 AA.HH San Fernando"/>
    <x v="3"/>
    <x v="0"/>
    <m/>
    <x v="2"/>
    <d v="2023-01-01T00:00:00"/>
    <x v="0"/>
    <n v="1"/>
    <s v="CJV"/>
    <s v="Principal"/>
    <n v="2.7777777777777776E-2"/>
    <n v="26"/>
    <x v="3"/>
    <s v="Ok"/>
    <x v="0"/>
    <s v="OK"/>
    <x v="0"/>
    <x v="0"/>
    <x v="1"/>
    <s v="No Aplica"/>
  </r>
  <r>
    <n v="20555684721"/>
    <x v="87"/>
    <x v="52"/>
    <x v="2230"/>
    <x v="2242"/>
    <x v="2066"/>
    <n v="1"/>
    <x v="400"/>
    <s v="PATIO TALLER /PV/ESTACIONES/LAB"/>
    <s v="JIRON SANTA HELENA MANZANA Nº LOTE 4A  ZAPAYAL"/>
    <x v="307"/>
    <x v="0"/>
    <m/>
    <x v="2"/>
    <d v="2019-08-01T00:00:00"/>
    <x v="0"/>
    <n v="1"/>
    <s v="CJV"/>
    <s v="Principal"/>
    <n v="2.7777777777777776E-2"/>
    <n v="29"/>
    <x v="3"/>
    <s v="Ok"/>
    <x v="0"/>
    <s v="OK"/>
    <x v="0"/>
    <x v="0"/>
    <x v="1"/>
    <s v="No Aplica"/>
  </r>
  <r>
    <n v="20555684721"/>
    <x v="87"/>
    <x v="52"/>
    <x v="2231"/>
    <x v="2243"/>
    <x v="386"/>
    <n v="1"/>
    <x v="400"/>
    <s v="PATIO TALLER /PV/ESTACIONES/LAB"/>
    <s v="ASENTAMIENTO HUMANO LOS ROBLES DE SAN FERNANDO MANZANA A LOTE 10 "/>
    <x v="308"/>
    <x v="0"/>
    <m/>
    <x v="2"/>
    <d v="2019-12-02T00:00:00"/>
    <x v="0"/>
    <n v="1"/>
    <s v="CJV"/>
    <s v="Principal"/>
    <n v="2.7777777777777776E-2"/>
    <n v="29"/>
    <x v="3"/>
    <s v="Ok"/>
    <x v="0"/>
    <s v="OK"/>
    <x v="0"/>
    <x v="0"/>
    <x v="1"/>
    <s v="No Aplica"/>
  </r>
  <r>
    <n v="20555684721"/>
    <x v="87"/>
    <x v="52"/>
    <x v="2232"/>
    <x v="2244"/>
    <x v="2067"/>
    <n v="1"/>
    <x v="400"/>
    <s v="PATIO TALLER /PV/ESTACIONES/LAB"/>
    <s v="Chahuanta s/n Cacachaqui    MATUCANA HUAROCHIRI "/>
    <x v="105"/>
    <x v="0"/>
    <m/>
    <x v="2"/>
    <d v="2020-02-02T00:00:00"/>
    <x v="0"/>
    <n v="1"/>
    <s v="CJV"/>
    <s v="Principal"/>
    <n v="2.7777777777777776E-2"/>
    <n v="22"/>
    <x v="1"/>
    <s v="Ok"/>
    <x v="0"/>
    <s v="OK"/>
    <x v="0"/>
    <x v="0"/>
    <x v="1"/>
    <s v="No Aplica"/>
  </r>
  <r>
    <n v="20555684721"/>
    <x v="87"/>
    <x v="52"/>
    <x v="2233"/>
    <x v="2245"/>
    <x v="2068"/>
    <n v="1"/>
    <x v="400"/>
    <s v="PATIO TALLER /PV/ESTACIONES/LAB"/>
    <s v="M2 M LT 9 AH LUIS FELIPE DE LAS CASAS VENTANILLA CALLAO"/>
    <x v="4"/>
    <x v="0"/>
    <m/>
    <x v="2"/>
    <d v="2020-02-02T00:00:00"/>
    <x v="0"/>
    <n v="1"/>
    <s v="CJV"/>
    <s v="Principal"/>
    <n v="2.7777777777777776E-2"/>
    <n v="27"/>
    <x v="3"/>
    <s v="Ok"/>
    <x v="2"/>
    <s v="OK"/>
    <x v="0"/>
    <x v="0"/>
    <x v="1"/>
    <s v="No Aplica"/>
  </r>
  <r>
    <n v="20555684721"/>
    <x v="87"/>
    <x v="52"/>
    <x v="2234"/>
    <x v="2246"/>
    <x v="2069"/>
    <n v="1"/>
    <x v="400"/>
    <s v="PATIO TALLER /PV/ESTACIONES/LAB"/>
    <s v="MZ Z LT 3 PJ SEÑOR DE LOS MILAGROS  CHOSICA  LURIGANCHO "/>
    <x v="33"/>
    <x v="0"/>
    <m/>
    <x v="2"/>
    <d v="2020-02-02T00:00:00"/>
    <x v="0"/>
    <n v="1"/>
    <s v="CJV"/>
    <s v="Principal"/>
    <n v="2.7777777777777776E-2"/>
    <n v="31"/>
    <x v="3"/>
    <s v="Ok"/>
    <x v="0"/>
    <s v="OK"/>
    <x v="0"/>
    <x v="0"/>
    <x v="1"/>
    <s v="No Aplica"/>
  </r>
  <r>
    <n v="20555684721"/>
    <x v="87"/>
    <x v="52"/>
    <x v="2235"/>
    <x v="2247"/>
    <x v="2070"/>
    <n v="1"/>
    <x v="400"/>
    <s v="PATIO TALLER /PV/ESTACIONES/LAB"/>
    <s v="ASENTAMIENTO H SANTA ROSA LAS CONCHITAS MZ E LOTE 6"/>
    <x v="6"/>
    <x v="0"/>
    <m/>
    <x v="2"/>
    <d v="2020-03-02T00:00:00"/>
    <x v="0"/>
    <n v="1"/>
    <s v="CJV"/>
    <s v="Principal"/>
    <n v="2.7777777777777776E-2"/>
    <n v="26"/>
    <x v="3"/>
    <s v="Ok"/>
    <x v="0"/>
    <s v="OK"/>
    <x v="0"/>
    <x v="0"/>
    <x v="1"/>
    <s v="No Aplica"/>
  </r>
  <r>
    <n v="20555684721"/>
    <x v="87"/>
    <x v="52"/>
    <x v="2236"/>
    <x v="2248"/>
    <x v="2071"/>
    <n v="1"/>
    <x v="400"/>
    <s v="PATIO TALLER /PV/ESTACIONES/LAB"/>
    <s v="ASENTAMIENTO H. VILLA SOLIDARIDAD MZ.C-3 LT.10  "/>
    <x v="24"/>
    <x v="0"/>
    <m/>
    <x v="2"/>
    <d v="2021-04-05T00:00:00"/>
    <x v="0"/>
    <n v="1"/>
    <s v="CJV"/>
    <s v="Principal"/>
    <n v="2.7777777777777776E-2"/>
    <n v="21"/>
    <x v="1"/>
    <s v="Ok"/>
    <x v="0"/>
    <s v="OK"/>
    <x v="0"/>
    <x v="0"/>
    <x v="1"/>
    <s v="No Aplica"/>
  </r>
  <r>
    <n v="20555684721"/>
    <x v="87"/>
    <x v="52"/>
    <x v="2237"/>
    <x v="2249"/>
    <x v="2072"/>
    <n v="1"/>
    <x v="400"/>
    <s v="PATIO TALLER /PV/ESTACIONES/LAB"/>
    <s v="JIRON  AZULEJOS Nº460 URB.SAN CARLOS"/>
    <x v="3"/>
    <x v="0"/>
    <m/>
    <x v="2"/>
    <d v="2021-07-01T00:00:00"/>
    <x v="0"/>
    <n v="1"/>
    <s v="CJV"/>
    <s v="Principal"/>
    <n v="2.7777777777777776E-2"/>
    <n v="26"/>
    <x v="3"/>
    <s v="Ok"/>
    <x v="0"/>
    <s v="OK"/>
    <x v="0"/>
    <x v="0"/>
    <x v="1"/>
    <s v="No Aplica"/>
  </r>
  <r>
    <n v="20555684721"/>
    <x v="87"/>
    <x v="52"/>
    <x v="2238"/>
    <x v="2250"/>
    <x v="2073"/>
    <n v="1"/>
    <x v="400"/>
    <s v="PATIO TALLER /PV/ESTACIONES/LAB"/>
    <s v="ASANTAMIENTO H.SANTA ROSA  LAS CONCHITAS MZ.E LT. 6 "/>
    <x v="6"/>
    <x v="0"/>
    <m/>
    <x v="2"/>
    <d v="2021-11-01T00:00:00"/>
    <x v="0"/>
    <n v="1"/>
    <s v="CJV"/>
    <s v="Principal"/>
    <n v="2.7777777777777776E-2"/>
    <n v="22"/>
    <x v="1"/>
    <s v="Ok"/>
    <x v="0"/>
    <s v="OK"/>
    <x v="0"/>
    <x v="0"/>
    <x v="1"/>
    <s v="No Aplica"/>
  </r>
  <r>
    <n v="20555684721"/>
    <x v="87"/>
    <x v="52"/>
    <x v="2239"/>
    <x v="2251"/>
    <x v="2074"/>
    <n v="1"/>
    <x v="400"/>
    <s v="PATIO TALLER /PV/ESTACIONES/LAB"/>
    <s v="ASANTAMIENTO H. POR LA UNION TABLADA DE LURIN MZ.A LT. 4 "/>
    <x v="6"/>
    <x v="0"/>
    <m/>
    <x v="2"/>
    <d v="2022-04-01T00:00:00"/>
    <x v="0"/>
    <n v="1"/>
    <s v="CJV"/>
    <s v="Principal"/>
    <n v="2.7777777777777776E-2"/>
    <n v="22"/>
    <x v="1"/>
    <s v="Ok"/>
    <x v="0"/>
    <s v="OK"/>
    <x v="0"/>
    <x v="0"/>
    <x v="1"/>
    <s v="No Aplica"/>
  </r>
  <r>
    <n v="20555684721"/>
    <x v="87"/>
    <x v="52"/>
    <x v="2240"/>
    <x v="2252"/>
    <x v="2075"/>
    <n v="1"/>
    <x v="400"/>
    <s v="PATIO TALLER /PV/ESTACIONES/LAB"/>
    <s v="JR. MARGANITAS 1964 INCA MANCO CAPAC"/>
    <x v="308"/>
    <x v="0"/>
    <m/>
    <x v="2"/>
    <d v="2022-06-18T00:00:00"/>
    <x v="0"/>
    <n v="1"/>
    <s v="CJV"/>
    <s v="Principal"/>
    <n v="2.7777777777777776E-2"/>
    <n v="23"/>
    <x v="1"/>
    <s v="Ok"/>
    <x v="0"/>
    <s v="OK"/>
    <x v="0"/>
    <x v="0"/>
    <x v="1"/>
    <s v="No Aplica"/>
  </r>
  <r>
    <n v="20555684721"/>
    <x v="87"/>
    <x v="52"/>
    <x v="2241"/>
    <x v="2253"/>
    <x v="2076"/>
    <n v="1"/>
    <x v="400"/>
    <s v="PATIO TALLER /PV/ESTACIONES/LAB"/>
    <s v="JIRON MIGUEL ASTURIAS 1975  MZ .J LT.1 "/>
    <x v="23"/>
    <x v="0"/>
    <m/>
    <x v="2"/>
    <d v="2023-01-01T00:00:00"/>
    <x v="0"/>
    <n v="1"/>
    <s v="CJV"/>
    <s v="Principal"/>
    <n v="2.7777777777777776E-2"/>
    <n v="32"/>
    <x v="4"/>
    <s v="Ok"/>
    <x v="3"/>
    <s v="OK"/>
    <x v="0"/>
    <x v="0"/>
    <x v="1"/>
    <s v="No Aplica"/>
  </r>
  <r>
    <n v="20555684721"/>
    <x v="87"/>
    <x v="52"/>
    <x v="2242"/>
    <x v="2254"/>
    <x v="2077"/>
    <n v="1"/>
    <x v="400"/>
    <s v="PATIO TALLER /PV/ESTACIONES/LAB"/>
    <s v="CHAHUANTA S/N CACACHAQUI   MATUCANA "/>
    <x v="309"/>
    <x v="0"/>
    <m/>
    <x v="2"/>
    <d v="2023-03-15T00:00:00"/>
    <x v="0"/>
    <n v="1"/>
    <s v="CJV"/>
    <s v="Principal"/>
    <n v="2.7777777777777776E-2"/>
    <n v="18"/>
    <x v="1"/>
    <s v="Ok"/>
    <x v="0"/>
    <s v="OK"/>
    <x v="0"/>
    <x v="0"/>
    <x v="1"/>
    <s v="No Aplica"/>
  </r>
  <r>
    <n v="20555684721"/>
    <x v="87"/>
    <x v="52"/>
    <x v="2243"/>
    <x v="2255"/>
    <x v="2078"/>
    <n v="1"/>
    <x v="400"/>
    <s v="PATIO TALLER /PV/ESTACIONES/LAB"/>
    <s v="AAHH. Keyko Sofía Fujimori Mz G Lt 02 "/>
    <x v="75"/>
    <x v="0"/>
    <m/>
    <x v="2"/>
    <d v="2023-04-15T00:00:00"/>
    <x v="0"/>
    <n v="1"/>
    <s v="CJV"/>
    <s v="Principal"/>
    <n v="2.7777777777777776E-2"/>
    <n v="21"/>
    <x v="1"/>
    <s v="Ok"/>
    <x v="0"/>
    <s v="OK"/>
    <x v="0"/>
    <x v="0"/>
    <x v="1"/>
    <s v="No Aplica"/>
  </r>
  <r>
    <n v="20555684721"/>
    <x v="87"/>
    <x v="52"/>
    <x v="2244"/>
    <x v="2256"/>
    <x v="2079"/>
    <n v="1"/>
    <x v="400"/>
    <s v="PATIO TALLER /PV/ESTACIONES/LAB"/>
    <s v="P.J.LOS PINOS MZ. G LT.14 "/>
    <x v="24"/>
    <x v="0"/>
    <m/>
    <x v="2"/>
    <d v="2023-06-01T00:00:00"/>
    <x v="0"/>
    <n v="1"/>
    <s v="CJV"/>
    <s v="Principal"/>
    <n v="2.7777777777777776E-2"/>
    <n v="24"/>
    <x v="3"/>
    <s v="Ok"/>
    <x v="0"/>
    <s v="OK"/>
    <x v="0"/>
    <x v="0"/>
    <x v="1"/>
    <s v="No Aplica"/>
  </r>
  <r>
    <n v="20555684721"/>
    <x v="87"/>
    <x v="52"/>
    <x v="2245"/>
    <x v="2257"/>
    <x v="2080"/>
    <n v="1"/>
    <x v="400"/>
    <s v="PATIO TALLER /PV/ESTACIONES/LAB"/>
    <s v="AVENIDA PERU CUADRA 25 JIRON VILLA RICA "/>
    <x v="8"/>
    <x v="0"/>
    <m/>
    <x v="2"/>
    <d v="2023-08-01T00:00:00"/>
    <x v="0"/>
    <n v="1"/>
    <s v="CJV"/>
    <s v="Principal"/>
    <n v="2.7777777777777776E-2"/>
    <n v="22"/>
    <x v="1"/>
    <s v="Ok"/>
    <x v="0"/>
    <s v="OK"/>
    <x v="0"/>
    <x v="0"/>
    <x v="1"/>
    <s v="8-2023"/>
  </r>
  <r>
    <s v="20431084172"/>
    <x v="88"/>
    <x v="53"/>
    <x v="2246"/>
    <x v="2258"/>
    <x v="2081"/>
    <n v="3"/>
    <x v="160"/>
    <s v="ESTACION AVIACION NAVAL  - CALLAO"/>
    <s v=" FUNDO BUENOS AIRES MZ. E LT. 1E PANAM. SUR KM. 18 "/>
    <x v="45"/>
    <x v="0"/>
    <m/>
    <x v="2"/>
    <d v="2019-12-01T00:00:00"/>
    <x v="0"/>
    <n v="1"/>
    <s v="CJV"/>
    <s v="Principal"/>
    <n v="0.1"/>
    <n v="39"/>
    <x v="4"/>
    <s v="Ok"/>
    <x v="0"/>
    <s v="OK"/>
    <x v="0"/>
    <x v="0"/>
    <x v="1"/>
    <s v="No Aplica"/>
  </r>
  <r>
    <s v="20431084172"/>
    <x v="88"/>
    <x v="53"/>
    <x v="2247"/>
    <x v="2259"/>
    <x v="1998"/>
    <n v="3"/>
    <x v="160"/>
    <s v="ESTACION AVIACION NAVAL  - CALLAO"/>
    <s v="COOP. VIRGEN DE COCHARCAS MZ. G LT. 15 "/>
    <x v="45"/>
    <x v="0"/>
    <m/>
    <x v="2"/>
    <d v="2016-06-01T00:00:00"/>
    <x v="0"/>
    <n v="1"/>
    <s v="CJV"/>
    <s v="Principal"/>
    <n v="0.1"/>
    <n v="47"/>
    <x v="0"/>
    <s v="Ok"/>
    <x v="0"/>
    <s v="OK"/>
    <x v="0"/>
    <x v="0"/>
    <x v="1"/>
    <s v="No Aplica"/>
  </r>
  <r>
    <s v="20431084172"/>
    <x v="88"/>
    <x v="53"/>
    <x v="2248"/>
    <x v="2260"/>
    <x v="2082"/>
    <n v="3"/>
    <x v="34"/>
    <s v="ESTACION AVIACION NAVAL  - CALLAO"/>
    <s v=" ASENT.H.JOSE CARLOS MARIATEGUI P3-10"/>
    <x v="3"/>
    <x v="0"/>
    <m/>
    <x v="2"/>
    <d v="2016-06-01T00:00:00"/>
    <x v="0"/>
    <n v="1"/>
    <s v="CJV"/>
    <s v="Principal"/>
    <n v="0.1"/>
    <n v="63"/>
    <x v="2"/>
    <s v="Ok"/>
    <x v="0"/>
    <s v="OK"/>
    <x v="0"/>
    <x v="0"/>
    <x v="1"/>
    <s v="No Aplica"/>
  </r>
  <r>
    <s v="20431084172"/>
    <x v="88"/>
    <x v="53"/>
    <x v="2249"/>
    <x v="2261"/>
    <x v="2083"/>
    <n v="3"/>
    <x v="404"/>
    <s v="E14, E15, E16, E17, E24, E25, E26, E27"/>
    <s v="ASOC. LOS PORTALES DE NARANJAL MZ. C LT. 7 2DA. ETAPA "/>
    <x v="8"/>
    <x v="0"/>
    <m/>
    <x v="2"/>
    <d v="2019-11-01T00:00:00"/>
    <x v="0"/>
    <n v="1"/>
    <s v="CJV"/>
    <s v="Principal"/>
    <n v="0.1"/>
    <n v="42"/>
    <x v="0"/>
    <s v="Ok"/>
    <x v="0"/>
    <s v="OK"/>
    <x v="0"/>
    <x v="0"/>
    <x v="1"/>
    <s v="No Aplica"/>
  </r>
  <r>
    <s v="20431084172"/>
    <x v="88"/>
    <x v="53"/>
    <x v="2250"/>
    <x v="2262"/>
    <x v="2084"/>
    <n v="3"/>
    <x v="160"/>
    <s v="E14, E15, E16, E17, E24, E25, E26, E27"/>
    <s v="JR.LAS BLENDAS 545 URB.INCA MANCO CAPAC "/>
    <x v="3"/>
    <x v="0"/>
    <m/>
    <x v="2"/>
    <d v="2018-05-01T00:00:00"/>
    <x v="0"/>
    <n v="1"/>
    <s v="CJV"/>
    <s v="Principal"/>
    <n v="0.1"/>
    <n v="53"/>
    <x v="5"/>
    <s v="Ok"/>
    <x v="0"/>
    <s v="OK"/>
    <x v="0"/>
    <x v="0"/>
    <x v="1"/>
    <s v="No Aplica"/>
  </r>
  <r>
    <s v="20431084172"/>
    <x v="88"/>
    <x v="53"/>
    <x v="2251"/>
    <x v="2263"/>
    <x v="2085"/>
    <n v="3"/>
    <x v="405"/>
    <s v="-"/>
    <s v=" LAS VEGAS CAL 5 MZ C LT 14"/>
    <x v="39"/>
    <x v="0"/>
    <m/>
    <x v="2"/>
    <d v="2019-04-01T00:00:00"/>
    <x v="0"/>
    <n v="1"/>
    <s v="CJV"/>
    <s v="Principal"/>
    <n v="0.1"/>
    <n v="44"/>
    <x v="0"/>
    <s v="Ok"/>
    <x v="0"/>
    <s v="OK"/>
    <x v="0"/>
    <x v="0"/>
    <x v="1"/>
    <s v="No Aplica"/>
  </r>
  <r>
    <s v="20431084172"/>
    <x v="88"/>
    <x v="53"/>
    <x v="2252"/>
    <x v="2264"/>
    <x v="2086"/>
    <n v="3"/>
    <x v="404"/>
    <s v="E-08, E-09, OVALO 200 MILLAS "/>
    <s v=" UCV 104 LT. 49 ZONA G ASENT.H. HUAYCAN"/>
    <x v="2"/>
    <x v="0"/>
    <m/>
    <x v="2"/>
    <d v="2011-09-01T00:00:00"/>
    <x v="0"/>
    <n v="2"/>
    <s v="CJV"/>
    <s v="Principal"/>
    <n v="0.1"/>
    <n v="58"/>
    <x v="5"/>
    <s v="Ok"/>
    <x v="1"/>
    <s v="OK"/>
    <x v="0"/>
    <x v="0"/>
    <x v="1"/>
    <s v="No Aplica"/>
  </r>
  <r>
    <s v="20431084172"/>
    <x v="88"/>
    <x v="53"/>
    <x v="2253"/>
    <x v="2265"/>
    <x v="2087"/>
    <n v="3"/>
    <x v="404"/>
    <s v="E-08, E-09, OVALO 200 MILLAS "/>
    <s v=" MZ. W LT. 1 URB. LOS JARDINES DE SAN JUAN 2DA ETAPA "/>
    <x v="3"/>
    <x v="0"/>
    <m/>
    <x v="2"/>
    <d v="2019-04-01T00:00:00"/>
    <x v="0"/>
    <n v="1"/>
    <s v="CJV"/>
    <s v="Principal"/>
    <n v="0.1"/>
    <n v="37"/>
    <x v="4"/>
    <s v="Ok"/>
    <x v="0"/>
    <s v="OK"/>
    <x v="0"/>
    <x v="0"/>
    <x v="1"/>
    <s v="No Aplica"/>
  </r>
  <r>
    <s v="20431084172"/>
    <x v="88"/>
    <x v="53"/>
    <x v="2254"/>
    <x v="2266"/>
    <x v="2088"/>
    <n v="3"/>
    <x v="160"/>
    <s v="E-10, E-11, E-12, PV03, PV01, PV02, E-04, E-01, E-03 - CALLAO"/>
    <s v="AH. CAHUIDE MZ. B LT. 1"/>
    <x v="23"/>
    <x v="0"/>
    <m/>
    <x v="2"/>
    <d v="2022-06-24T00:00:00"/>
    <x v="0"/>
    <n v="1"/>
    <s v="CJV"/>
    <s v="Principal"/>
    <n v="0.1"/>
    <n v="36"/>
    <x v="4"/>
    <s v="Ok"/>
    <x v="3"/>
    <s v="OK"/>
    <x v="0"/>
    <x v="0"/>
    <x v="1"/>
    <s v="No Aplica"/>
  </r>
  <r>
    <s v="20431084172"/>
    <x v="88"/>
    <x v="53"/>
    <x v="2255"/>
    <x v="2267"/>
    <x v="2089"/>
    <n v="3"/>
    <x v="404"/>
    <s v="E-10, E-11, E-12, PV03, PV01, PV02, E-04, E-01, E-03 - CALLAO"/>
    <s v="JR. JOSE SANTOS CHOCANO 580 AAHH COLLIQUE"/>
    <x v="37"/>
    <x v="0"/>
    <m/>
    <x v="2"/>
    <d v="2022-07-05T00:00:00"/>
    <x v="0"/>
    <n v="1"/>
    <s v="CJV"/>
    <s v="Principal"/>
    <n v="0.1"/>
    <n v="24"/>
    <x v="3"/>
    <s v="Ok"/>
    <x v="0"/>
    <s v="OK"/>
    <x v="0"/>
    <x v="0"/>
    <x v="1"/>
    <s v="No Aplica"/>
  </r>
  <r>
    <s v="20504644074"/>
    <x v="89"/>
    <x v="9"/>
    <x v="2256"/>
    <x v="2268"/>
    <x v="2090"/>
    <n v="1"/>
    <x v="135"/>
    <s v="Estacion 20, 21, 22, 23, 24, 25, 26, 27"/>
    <s v="CALLE LOS CARDOS #105- DEP. 202 - SALAMANCA"/>
    <x v="5"/>
    <x v="0"/>
    <m/>
    <x v="2"/>
    <d v="2018-07-26T00:00:00"/>
    <x v="0"/>
    <n v="1"/>
    <s v="CJV"/>
    <s v="Secundaria"/>
    <n v="6.6666666666666671E-3"/>
    <n v="53"/>
    <x v="5"/>
    <s v="Ok"/>
    <x v="0"/>
    <s v="OK"/>
    <x v="0"/>
    <x v="0"/>
    <x v="1"/>
    <s v="No Aplica"/>
  </r>
  <r>
    <s v="20504644074"/>
    <x v="89"/>
    <x v="9"/>
    <x v="2257"/>
    <x v="2269"/>
    <x v="2091"/>
    <n v="1"/>
    <x v="406"/>
    <s v="Estacion 20, 21, 22, 23, 24, 25, 26, 27"/>
    <s v="Av. San Martin 1320 Bloque O Dpto 504"/>
    <x v="2"/>
    <x v="0"/>
    <m/>
    <x v="2"/>
    <d v="2019-04-23T00:00:00"/>
    <x v="0"/>
    <n v="1"/>
    <s v="CJV"/>
    <s v="Secundaria"/>
    <n v="6.6666666666666671E-3"/>
    <n v="35"/>
    <x v="4"/>
    <s v="Ok"/>
    <x v="1"/>
    <s v="OK"/>
    <x v="0"/>
    <x v="0"/>
    <x v="1"/>
    <s v="No Aplica"/>
  </r>
  <r>
    <s v="20605071407"/>
    <x v="28"/>
    <x v="9"/>
    <x v="2258"/>
    <x v="2270"/>
    <x v="1856"/>
    <n v="2"/>
    <x v="43"/>
    <s v="Estacion 25, 26, 27"/>
    <s v="JR.RICARDO PALMA 213"/>
    <x v="9"/>
    <x v="0"/>
    <m/>
    <x v="2"/>
    <d v="2023-08-28T00:00:00"/>
    <x v="0"/>
    <n v="4"/>
    <s v="CJV"/>
    <s v="Secundaria"/>
    <n v="6.6666666666666671E-3"/>
    <n v="38"/>
    <x v="4"/>
    <s v="Ok"/>
    <x v="0"/>
    <s v="OK"/>
    <x v="0"/>
    <x v="0"/>
    <x v="1"/>
    <s v="8-2023"/>
  </r>
  <r>
    <s v="20605071407"/>
    <x v="28"/>
    <x v="9"/>
    <x v="2259"/>
    <x v="2271"/>
    <x v="2092"/>
    <n v="2"/>
    <x v="5"/>
    <s v="Estacion 27"/>
    <s v="ASOC. FUERZAS POLICIALES MZ C LT 5"/>
    <x v="2"/>
    <x v="0"/>
    <m/>
    <x v="2"/>
    <d v="2023-08-14T00:00:00"/>
    <x v="0"/>
    <n v="4"/>
    <s v="CJV"/>
    <s v="Secundaria"/>
    <n v="6.6666666666666671E-3"/>
    <n v="43"/>
    <x v="0"/>
    <s v="Ok"/>
    <x v="1"/>
    <s v="OK"/>
    <x v="0"/>
    <x v="0"/>
    <x v="1"/>
    <s v="8-2023"/>
  </r>
  <r>
    <s v="20605071407"/>
    <x v="28"/>
    <x v="9"/>
    <x v="2260"/>
    <x v="2272"/>
    <x v="2093"/>
    <n v="2"/>
    <x v="13"/>
    <s v="Estacion 25, 26, 27"/>
    <s v="JR. PUERTO RICO"/>
    <x v="8"/>
    <x v="0"/>
    <m/>
    <x v="2"/>
    <d v="2023-08-03T00:00:00"/>
    <x v="0"/>
    <n v="4"/>
    <s v="CJV"/>
    <s v="Secundaria"/>
    <n v="6.6666666666666671E-3"/>
    <n v="27"/>
    <x v="3"/>
    <s v="Ok"/>
    <x v="0"/>
    <s v="OK"/>
    <x v="0"/>
    <x v="0"/>
    <x v="1"/>
    <s v="8-2023"/>
  </r>
  <r>
    <s v="20563566494"/>
    <x v="90"/>
    <x v="9"/>
    <x v="2261"/>
    <x v="2273"/>
    <x v="2094"/>
    <n v="1"/>
    <x v="89"/>
    <s v="E20, E21, E22, E23, E24"/>
    <s v="ASENT H CRUZ MOTUPE MZ E LT 15"/>
    <x v="3"/>
    <x v="0"/>
    <m/>
    <x v="2"/>
    <d v="2023-05-10T00:00:00"/>
    <x v="0"/>
    <n v="1"/>
    <s v="CJV"/>
    <s v="Secundaria"/>
    <n v="6.6666666666666671E-3"/>
    <n v="37"/>
    <x v="4"/>
    <s v="Ok"/>
    <x v="0"/>
    <s v="OK"/>
    <x v="0"/>
    <x v="0"/>
    <x v="1"/>
    <s v="No Aplica"/>
  </r>
  <r>
    <s v="20512574212"/>
    <x v="31"/>
    <x v="9"/>
    <x v="2262"/>
    <x v="2274"/>
    <x v="2095"/>
    <n v="1"/>
    <x v="230"/>
    <s v="Estacion 20, 21, 22, 23, 24, 25, 26, 27"/>
    <s v="Asent. H Mariategui Mz. 06 Lt. 12"/>
    <x v="278"/>
    <x v="0"/>
    <m/>
    <x v="2"/>
    <d v="2021-05-19T00:00:00"/>
    <x v="0"/>
    <n v="1"/>
    <s v="CJV"/>
    <s v="Secundaria"/>
    <n v="6.6666666666666671E-3"/>
    <n v="37"/>
    <x v="4"/>
    <s v="Ok"/>
    <x v="0"/>
    <s v="OK"/>
    <x v="0"/>
    <x v="0"/>
    <x v="1"/>
    <s v="No Aplica"/>
  </r>
  <r>
    <s v="20605071407"/>
    <x v="28"/>
    <x v="9"/>
    <x v="2263"/>
    <x v="2275"/>
    <x v="1775"/>
    <n v="2"/>
    <x v="43"/>
    <s v="Estacion 25, 26, 27"/>
    <s v="AV. CENTRAL 601 VITARTE"/>
    <x v="2"/>
    <x v="0"/>
    <m/>
    <x v="2"/>
    <d v="2023-08-28T00:00:00"/>
    <x v="0"/>
    <n v="4"/>
    <s v="CJV"/>
    <s v="Secundaria"/>
    <n v="6.6666666666666671E-3"/>
    <n v="29"/>
    <x v="3"/>
    <s v="Ok"/>
    <x v="1"/>
    <s v="OK"/>
    <x v="0"/>
    <x v="0"/>
    <x v="1"/>
    <s v="8-2023"/>
  </r>
  <r>
    <s v="20605071407"/>
    <x v="28"/>
    <x v="9"/>
    <x v="2264"/>
    <x v="2276"/>
    <x v="906"/>
    <n v="2"/>
    <x v="43"/>
    <s v="Estacion 25, 26, 27"/>
    <s v="JR. LOS SAUCES A-09 SENT H VILLA PROGRESO"/>
    <x v="12"/>
    <x v="0"/>
    <m/>
    <x v="2"/>
    <d v="2023-08-21T00:00:00"/>
    <x v="0"/>
    <n v="4"/>
    <s v="CJV"/>
    <s v="Secundaria"/>
    <n v="6.6666666666666671E-3"/>
    <n v="37"/>
    <x v="4"/>
    <s v="Ok"/>
    <x v="0"/>
    <s v="OK"/>
    <x v="0"/>
    <x v="0"/>
    <x v="1"/>
    <s v="8-2023"/>
  </r>
  <r>
    <s v="20514671592"/>
    <x v="9"/>
    <x v="9"/>
    <x v="2265"/>
    <x v="2277"/>
    <x v="2096"/>
    <n v="2"/>
    <x v="66"/>
    <s v="Estacion 25, 26, 27"/>
    <s v="CALLE LOS LIBERTADORES MZ.P LT.3"/>
    <x v="22"/>
    <x v="0"/>
    <m/>
    <x v="2"/>
    <d v="2023-04-24T00:00:00"/>
    <x v="0"/>
    <n v="4"/>
    <s v="CJV"/>
    <s v="Secundaria"/>
    <n v="6.6666666666666671E-3"/>
    <n v="29"/>
    <x v="3"/>
    <s v="Ok"/>
    <x v="0"/>
    <s v="OK"/>
    <x v="0"/>
    <x v="0"/>
    <x v="1"/>
    <s v="No Aplica"/>
  </r>
  <r>
    <s v="20512574212"/>
    <x v="31"/>
    <x v="9"/>
    <x v="2266"/>
    <x v="2278"/>
    <x v="196"/>
    <n v="1"/>
    <x v="264"/>
    <s v="E20, E21, E22, E23, E24, E25, E26, E27 PTSA"/>
    <s v="URB ZAGUAN DEL CIELO MZ L LT 7"/>
    <x v="310"/>
    <x v="0"/>
    <m/>
    <x v="2"/>
    <d v="2023-02-13T00:00:00"/>
    <x v="0"/>
    <n v="1"/>
    <s v="CJV"/>
    <s v="Secundaria"/>
    <n v="6.6666666666666671E-3"/>
    <n v="41"/>
    <x v="0"/>
    <s v="Ok"/>
    <x v="0"/>
    <s v="OK"/>
    <x v="0"/>
    <x v="0"/>
    <x v="1"/>
    <s v="No Aplica"/>
  </r>
  <r>
    <s v="20514671592"/>
    <x v="9"/>
    <x v="9"/>
    <x v="2267"/>
    <x v="2279"/>
    <x v="2097"/>
    <n v="2"/>
    <x v="5"/>
    <s v="E26"/>
    <s v="MZ  E LT 23 ASOC VIRGEN DEL CARMEN"/>
    <x v="2"/>
    <x v="0"/>
    <m/>
    <x v="0"/>
    <d v="2023-01-24T00:00:00"/>
    <x v="0"/>
    <n v="4"/>
    <s v="CJV"/>
    <s v="Secundaria"/>
    <n v="6.6666666666666671E-3"/>
    <n v="20"/>
    <x v="1"/>
    <s v="Ok"/>
    <x v="1"/>
    <s v="OK"/>
    <x v="0"/>
    <x v="0"/>
    <x v="1"/>
    <s v="No Aplica"/>
  </r>
  <r>
    <s v="20514671592"/>
    <x v="9"/>
    <x v="9"/>
    <x v="2268"/>
    <x v="2280"/>
    <x v="2098"/>
    <n v="2"/>
    <x v="66"/>
    <s v="Estacion 25, 26, 27"/>
    <s v="AV SAN LUIS MZ 7 LT 2"/>
    <x v="311"/>
    <x v="0"/>
    <m/>
    <x v="2"/>
    <d v="2023-02-20T00:00:00"/>
    <x v="0"/>
    <n v="4"/>
    <s v="CJV"/>
    <s v="Secundaria"/>
    <n v="6.6666666666666671E-3"/>
    <n v="41"/>
    <x v="0"/>
    <s v="Ok"/>
    <x v="0"/>
    <s v="OK"/>
    <x v="0"/>
    <x v="0"/>
    <x v="1"/>
    <s v="No Aplica"/>
  </r>
  <r>
    <s v="20514671592"/>
    <x v="9"/>
    <x v="9"/>
    <x v="2269"/>
    <x v="2281"/>
    <x v="2099"/>
    <n v="2"/>
    <x v="407"/>
    <s v="Estacion 25, 26, 27"/>
    <s v="CASERIO DE REVENTASCA S/N"/>
    <x v="312"/>
    <x v="0"/>
    <m/>
    <x v="2"/>
    <d v="2023-02-15T00:00:00"/>
    <x v="0"/>
    <n v="4"/>
    <s v="CJV"/>
    <s v="Secundaria"/>
    <n v="6.6666666666666671E-3"/>
    <n v="45"/>
    <x v="0"/>
    <s v="Ok"/>
    <x v="0"/>
    <s v="OK"/>
    <x v="0"/>
    <x v="0"/>
    <x v="1"/>
    <s v="No Aplica"/>
  </r>
  <r>
    <s v="20514671592"/>
    <x v="9"/>
    <x v="9"/>
    <x v="2270"/>
    <x v="2282"/>
    <x v="2100"/>
    <n v="2"/>
    <x v="43"/>
    <s v="E20, E21, E22, E23, E24, E25, E26, E27, E04"/>
    <s v="CASERIO DE REVENTASCA S/N "/>
    <x v="312"/>
    <x v="0"/>
    <m/>
    <x v="2"/>
    <d v="2022-11-07T00:00:00"/>
    <x v="0"/>
    <n v="4"/>
    <s v="CJV"/>
    <s v="Secundaria"/>
    <n v="6.6666666666666671E-3"/>
    <n v="34"/>
    <x v="4"/>
    <s v="Ok"/>
    <x v="0"/>
    <s v="OK"/>
    <x v="0"/>
    <x v="0"/>
    <x v="1"/>
    <s v="No Aplica"/>
  </r>
  <r>
    <s v="20605071407"/>
    <x v="28"/>
    <x v="9"/>
    <x v="2271"/>
    <x v="2283"/>
    <x v="2101"/>
    <n v="2"/>
    <x v="43"/>
    <s v="Estacion 25, 26, 27"/>
    <s v="CALLE PROGRESO S/N HERBAY ALTO"/>
    <x v="313"/>
    <x v="0"/>
    <m/>
    <x v="2"/>
    <d v="2023-08-04T00:00:00"/>
    <x v="0"/>
    <n v="4"/>
    <s v="CJV"/>
    <s v="Secundaria"/>
    <n v="6.6666666666666671E-3"/>
    <n v="36"/>
    <x v="4"/>
    <s v="Ok"/>
    <x v="0"/>
    <s v="OK"/>
    <x v="0"/>
    <x v="0"/>
    <x v="1"/>
    <s v="8-2023"/>
  </r>
  <r>
    <s v="20514671592"/>
    <x v="9"/>
    <x v="9"/>
    <x v="2272"/>
    <x v="2284"/>
    <x v="2102"/>
    <n v="2"/>
    <x v="13"/>
    <s v="E4, E24, E25, E26, E27, Tunel, PTSA, Dovelas"/>
    <s v="ST. 2 GP. 7, MZ N LT 14"/>
    <x v="45"/>
    <x v="0"/>
    <m/>
    <x v="0"/>
    <d v="2019-12-12T00:00:00"/>
    <x v="0"/>
    <n v="4"/>
    <s v="CJV"/>
    <s v="Secundaria"/>
    <n v="6.6666666666666671E-3"/>
    <n v="45"/>
    <x v="0"/>
    <s v="Ok"/>
    <x v="0"/>
    <s v="OK"/>
    <x v="0"/>
    <x v="0"/>
    <x v="1"/>
    <s v="No Aplica"/>
  </r>
  <r>
    <s v="20605071407"/>
    <x v="28"/>
    <x v="9"/>
    <x v="2273"/>
    <x v="2285"/>
    <x v="2103"/>
    <n v="2"/>
    <x v="5"/>
    <s v="Estacion 27"/>
    <s v="CALLE LA PRADERA MZ-A LT-20 SERV FUERZ POL ATEANTECEDENTES"/>
    <x v="2"/>
    <x v="0"/>
    <m/>
    <x v="2"/>
    <d v="2023-08-09T00:00:00"/>
    <x v="0"/>
    <n v="4"/>
    <s v="CJV"/>
    <s v="Secundaria"/>
    <n v="6.6666666666666671E-3"/>
    <n v="31"/>
    <x v="3"/>
    <s v="Ok"/>
    <x v="1"/>
    <s v="OK"/>
    <x v="0"/>
    <x v="0"/>
    <x v="1"/>
    <s v="8-2023"/>
  </r>
  <r>
    <s v="20605071407"/>
    <x v="28"/>
    <x v="9"/>
    <x v="2274"/>
    <x v="2286"/>
    <x v="2104"/>
    <n v="2"/>
    <x v="43"/>
    <s v="Estacion 25, 26, 27"/>
    <s v="MINA UCHUCCHACUA"/>
    <x v="181"/>
    <x v="0"/>
    <m/>
    <x v="2"/>
    <d v="2023-07-14T00:00:00"/>
    <x v="0"/>
    <n v="4"/>
    <s v="CJV"/>
    <s v="Secundaria"/>
    <n v="6.6666666666666671E-3"/>
    <n v="30"/>
    <x v="3"/>
    <s v="Ok"/>
    <x v="0"/>
    <s v="OK"/>
    <x v="0"/>
    <x v="0"/>
    <x v="1"/>
    <s v="No Aplica"/>
  </r>
  <r>
    <s v="20605071407"/>
    <x v="28"/>
    <x v="9"/>
    <x v="2275"/>
    <x v="2287"/>
    <x v="2105"/>
    <n v="2"/>
    <x v="43"/>
    <s v="Estacion 25, 26, 27"/>
    <s v="MZ. 157 LT. 15 ASENT. H. HUASCAR"/>
    <x v="3"/>
    <x v="0"/>
    <m/>
    <x v="2"/>
    <d v="2023-07-14T00:00:00"/>
    <x v="0"/>
    <n v="4"/>
    <s v="CJV"/>
    <s v="Secundaria"/>
    <n v="6.6666666666666671E-3"/>
    <n v="37"/>
    <x v="4"/>
    <s v="Ok"/>
    <x v="0"/>
    <s v="OK"/>
    <x v="0"/>
    <x v="0"/>
    <x v="1"/>
    <s v="No Aplica"/>
  </r>
  <r>
    <s v="20504644074"/>
    <x v="89"/>
    <x v="9"/>
    <x v="2276"/>
    <x v="2288"/>
    <x v="2106"/>
    <n v="1"/>
    <x v="40"/>
    <s v="Estacion 20, 21, 22, 23, 24, 25, 26, 27"/>
    <s v="CALLE RÍO BLANCO MZ F1 LT 16 URB. LA ATARJEA"/>
    <x v="23"/>
    <x v="0"/>
    <m/>
    <x v="2"/>
    <s v="-"/>
    <x v="2"/>
    <n v="1"/>
    <s v="CJV"/>
    <s v="Secundaria"/>
    <n v="6.6666666666666671E-3"/>
    <n v="36"/>
    <x v="4"/>
    <s v="Ok"/>
    <x v="3"/>
    <s v="OK"/>
    <x v="0"/>
    <x v="0"/>
    <x v="1"/>
    <s v="No Aplica"/>
  </r>
  <r>
    <s v="20514671592"/>
    <x v="9"/>
    <x v="9"/>
    <x v="2277"/>
    <x v="2289"/>
    <x v="406"/>
    <n v="2"/>
    <x v="43"/>
    <s v="Estacion 25, 26, 27"/>
    <s v="CALLE IRLANDA 131 URB LOS PORTALES DE JAVIER PRADO"/>
    <x v="2"/>
    <x v="0"/>
    <m/>
    <x v="2"/>
    <d v="2023-03-01T00:00:00"/>
    <x v="0"/>
    <n v="4"/>
    <s v="CJV"/>
    <s v="Secundaria"/>
    <n v="6.6666666666666671E-3"/>
    <n v="38"/>
    <x v="4"/>
    <s v="Ok"/>
    <x v="1"/>
    <s v="OK"/>
    <x v="0"/>
    <x v="0"/>
    <x v="1"/>
    <s v="No Aplica"/>
  </r>
  <r>
    <s v="20605071407"/>
    <x v="28"/>
    <x v="9"/>
    <x v="2278"/>
    <x v="2290"/>
    <x v="2107"/>
    <n v="2"/>
    <x v="5"/>
    <s v="Estacion 27"/>
    <s v="UCV 6 LT 22 ZONA A ASENT H HUAYCAN"/>
    <x v="2"/>
    <x v="0"/>
    <m/>
    <x v="2"/>
    <d v="2023-08-01T00:00:00"/>
    <x v="0"/>
    <n v="4"/>
    <s v="CJV"/>
    <s v="Secundaria"/>
    <n v="6.6666666666666671E-3"/>
    <n v="31"/>
    <x v="3"/>
    <s v="Ok"/>
    <x v="1"/>
    <s v="OK"/>
    <x v="0"/>
    <x v="0"/>
    <x v="1"/>
    <s v="8-2023"/>
  </r>
  <r>
    <s v="20605071407"/>
    <x v="28"/>
    <x v="9"/>
    <x v="2279"/>
    <x v="2291"/>
    <x v="2108"/>
    <n v="2"/>
    <x v="43"/>
    <s v="Estacion 25, 26, 27"/>
    <s v="AV. GRAU 12 DE OCTUBRE MZ. O LT. 3"/>
    <x v="4"/>
    <x v="0"/>
    <m/>
    <x v="2"/>
    <d v="2023-08-01T00:00:00"/>
    <x v="0"/>
    <n v="4"/>
    <s v="CJV"/>
    <s v="Secundaria"/>
    <n v="6.6666666666666671E-3"/>
    <n v="30"/>
    <x v="3"/>
    <s v="Ok"/>
    <x v="2"/>
    <s v="OK"/>
    <x v="0"/>
    <x v="0"/>
    <x v="1"/>
    <s v="8-2023"/>
  </r>
  <r>
    <s v="20512574212"/>
    <x v="31"/>
    <x v="9"/>
    <x v="2280"/>
    <x v="2292"/>
    <x v="178"/>
    <n v="1"/>
    <x v="146"/>
    <s v="E20, E21, E22, E23, E24, E25, E26, E27 PTSA"/>
    <s v="CALLE 29 ASOC LA ENCALADA ETAPA 1ERA MZ S LT 12"/>
    <x v="63"/>
    <x v="0"/>
    <m/>
    <x v="2"/>
    <d v="2023-02-10T00:00:00"/>
    <x v="0"/>
    <n v="1"/>
    <s v="CJV"/>
    <s v="Secundaria"/>
    <n v="6.6666666666666671E-3"/>
    <n v="32"/>
    <x v="4"/>
    <s v="Ok"/>
    <x v="6"/>
    <s v="OK"/>
    <x v="0"/>
    <x v="0"/>
    <x v="1"/>
    <s v="No Aplica"/>
  </r>
  <r>
    <s v="20545929652"/>
    <x v="91"/>
    <x v="9"/>
    <x v="2281"/>
    <x v="2293"/>
    <x v="2109"/>
    <n v="1"/>
    <x v="408"/>
    <s v="E4, E24, E25, E26, E27, Tunel, PTSA, Dovelas"/>
    <s v="ASENT. H. 8 DE NOVIEMBRE MZG-1 LT 97"/>
    <x v="11"/>
    <x v="0"/>
    <m/>
    <x v="2"/>
    <d v="2022-11-02T00:00:00"/>
    <x v="0"/>
    <n v="1"/>
    <s v="CJV"/>
    <s v="Secundaria"/>
    <n v="6.6666666666666671E-3"/>
    <n v="33"/>
    <x v="4"/>
    <s v="Ok"/>
    <x v="0"/>
    <s v="OK"/>
    <x v="0"/>
    <x v="0"/>
    <x v="1"/>
    <s v="No Aplica"/>
  </r>
  <r>
    <s v="20512574212"/>
    <x v="31"/>
    <x v="9"/>
    <x v="2282"/>
    <x v="2294"/>
    <x v="2110"/>
    <n v="1"/>
    <x v="98"/>
    <s v="Estacion 20, 21, 22, 23, 24, 25, 26, 27"/>
    <s v="CALLE VERBENAS ASOC. VIV. EL OLIVAR MZ. B LT. 23"/>
    <x v="11"/>
    <x v="0"/>
    <m/>
    <x v="2"/>
    <d v="2022-08-08T00:00:00"/>
    <x v="0"/>
    <n v="1"/>
    <s v="CJV"/>
    <s v="Secundaria"/>
    <n v="6.6666666666666671E-3"/>
    <n v="37"/>
    <x v="4"/>
    <s v="Ok"/>
    <x v="0"/>
    <s v="OK"/>
    <x v="0"/>
    <x v="0"/>
    <x v="1"/>
    <s v="No Aplica"/>
  </r>
  <r>
    <s v="20512574212"/>
    <x v="31"/>
    <x v="9"/>
    <x v="2283"/>
    <x v="2295"/>
    <x v="2111"/>
    <n v="1"/>
    <x v="409"/>
    <s v="Estacion 20, 21, 22, 23, 24, 25, 26, 27"/>
    <s v="Mz.J Lt 15  URB. LOS GIRASOLES"/>
    <x v="90"/>
    <x v="0"/>
    <m/>
    <x v="2"/>
    <d v="2022-09-08T00:00:00"/>
    <x v="0"/>
    <n v="1"/>
    <s v="CJV"/>
    <s v="Secundaria"/>
    <n v="6.6666666666666671E-3"/>
    <n v="35"/>
    <x v="4"/>
    <s v="Ok"/>
    <x v="0"/>
    <s v="OK"/>
    <x v="0"/>
    <x v="0"/>
    <x v="1"/>
    <s v="No Aplica"/>
  </r>
  <r>
    <s v="20605071407"/>
    <x v="28"/>
    <x v="9"/>
    <x v="2284"/>
    <x v="2296"/>
    <x v="2112"/>
    <n v="2"/>
    <x v="43"/>
    <s v="Estacion 25, 26, 27"/>
    <s v="PSJ 1 MZ B LT 10 ASOC SOLIS GARCIA"/>
    <x v="33"/>
    <x v="0"/>
    <m/>
    <x v="2"/>
    <d v="2023-08-04T00:00:00"/>
    <x v="0"/>
    <n v="4"/>
    <s v="CJV"/>
    <s v="Secundaria"/>
    <n v="6.6666666666666671E-3"/>
    <n v="39"/>
    <x v="4"/>
    <s v="Ok"/>
    <x v="0"/>
    <s v="OK"/>
    <x v="0"/>
    <x v="0"/>
    <x v="1"/>
    <s v="8-2023"/>
  </r>
  <r>
    <s v="20514671592"/>
    <x v="9"/>
    <x v="9"/>
    <x v="2285"/>
    <x v="2297"/>
    <x v="2113"/>
    <n v="2"/>
    <x v="43"/>
    <s v="Estacion 25, 26, 27"/>
    <s v="JR. BOLIVAR"/>
    <x v="314"/>
    <x v="0"/>
    <m/>
    <x v="2"/>
    <d v="2023-07-10T00:00:00"/>
    <x v="0"/>
    <n v="4"/>
    <s v="CJV"/>
    <s v="Secundaria"/>
    <n v="6.6666666666666671E-3"/>
    <n v="43"/>
    <x v="0"/>
    <s v="Ok"/>
    <x v="0"/>
    <s v="OK"/>
    <x v="0"/>
    <x v="0"/>
    <x v="1"/>
    <s v="No Aplica"/>
  </r>
  <r>
    <s v="20504644074"/>
    <x v="89"/>
    <x v="9"/>
    <x v="2286"/>
    <x v="2298"/>
    <x v="2114"/>
    <n v="1"/>
    <x v="410"/>
    <s v="Estacion  25, 26, 27"/>
    <s v="PSJ LA CRUZ ASENT H HATARY LLACTA MZ S LT 01"/>
    <x v="23"/>
    <x v="0"/>
    <m/>
    <x v="2"/>
    <d v="2023-02-08T00:00:00"/>
    <x v="0"/>
    <n v="1"/>
    <s v="CJV"/>
    <s v="Secundaria"/>
    <n v="6.6666666666666671E-3"/>
    <n v="31"/>
    <x v="3"/>
    <s v="Ok"/>
    <x v="3"/>
    <s v="OK"/>
    <x v="0"/>
    <x v="0"/>
    <x v="1"/>
    <s v="No Aplica"/>
  </r>
  <r>
    <s v="20514671592"/>
    <x v="9"/>
    <x v="9"/>
    <x v="2287"/>
    <x v="2299"/>
    <x v="2115"/>
    <n v="2"/>
    <x v="13"/>
    <s v="E4, E24, E25, E26, E27, Tunel, PTSA, Dovelas"/>
    <s v="CENTRO POBLADO CHUSPA TOPARA ALTO"/>
    <x v="315"/>
    <x v="0"/>
    <m/>
    <x v="0"/>
    <d v="2023-01-24T00:00:00"/>
    <x v="0"/>
    <n v="4"/>
    <s v="CJV"/>
    <s v="Secundaria"/>
    <n v="6.6666666666666671E-3"/>
    <n v="27"/>
    <x v="3"/>
    <s v="Ok"/>
    <x v="0"/>
    <s v="OK"/>
    <x v="0"/>
    <x v="0"/>
    <x v="1"/>
    <s v="No Aplica"/>
  </r>
  <r>
    <s v="20514671592"/>
    <x v="9"/>
    <x v="9"/>
    <x v="2288"/>
    <x v="2300"/>
    <x v="2116"/>
    <n v="2"/>
    <x v="13"/>
    <s v="Estacion 25, 26, 27"/>
    <s v="Mz L lte 8 Urbanización La Merced"/>
    <x v="100"/>
    <x v="0"/>
    <m/>
    <x v="2"/>
    <d v="2023-03-08T00:00:00"/>
    <x v="0"/>
    <n v="4"/>
    <s v="CJV"/>
    <s v="Secundaria"/>
    <n v="6.6666666666666671E-3"/>
    <n v="46"/>
    <x v="0"/>
    <s v="Ok"/>
    <x v="1"/>
    <s v="OK"/>
    <x v="0"/>
    <x v="0"/>
    <x v="1"/>
    <s v="No Aplica"/>
  </r>
  <r>
    <s v="20512574212"/>
    <x v="31"/>
    <x v="9"/>
    <x v="2289"/>
    <x v="2301"/>
    <x v="2117"/>
    <n v="1"/>
    <x v="264"/>
    <s v="E20, E21, E22, E23, E24, E25, E26, E27 PTSA"/>
    <s v="JR. JUNIN 1776 DPTO 12"/>
    <x v="5"/>
    <x v="0"/>
    <m/>
    <x v="2"/>
    <d v="2023-01-12T00:00:00"/>
    <x v="0"/>
    <n v="1"/>
    <s v="CJV"/>
    <s v="Secundaria"/>
    <n v="6.6666666666666671E-3"/>
    <n v="41"/>
    <x v="0"/>
    <s v="Ok"/>
    <x v="0"/>
    <s v="OK"/>
    <x v="0"/>
    <x v="0"/>
    <x v="1"/>
    <s v="No Aplica"/>
  </r>
  <r>
    <s v="20514671592"/>
    <x v="9"/>
    <x v="9"/>
    <x v="2290"/>
    <x v="2302"/>
    <x v="2118"/>
    <n v="2"/>
    <x v="43"/>
    <s v="Estacion 25, 26, 27"/>
    <s v="JR. CAHUIDE 69 URB. SANTA MARIA"/>
    <x v="56"/>
    <x v="0"/>
    <m/>
    <x v="2"/>
    <d v="2023-05-08T00:00:00"/>
    <x v="0"/>
    <n v="4"/>
    <s v="CJV"/>
    <s v="Secundaria"/>
    <n v="6.6666666666666671E-3"/>
    <n v="36"/>
    <x v="4"/>
    <s v="Ok"/>
    <x v="0"/>
    <s v="OK"/>
    <x v="0"/>
    <x v="0"/>
    <x v="1"/>
    <s v="No Aplica"/>
  </r>
  <r>
    <s v="20605071407"/>
    <x v="28"/>
    <x v="9"/>
    <x v="2291"/>
    <x v="2303"/>
    <x v="2119"/>
    <n v="2"/>
    <x v="13"/>
    <s v="Estacion 25, 26, 27"/>
    <s v="VISTA ALEGRE MZ. D LT. 7"/>
    <x v="3"/>
    <x v="0"/>
    <m/>
    <x v="2"/>
    <d v="2023-08-03T00:00:00"/>
    <x v="0"/>
    <n v="4"/>
    <s v="CJV"/>
    <s v="Secundaria"/>
    <n v="6.6666666666666671E-3"/>
    <n v="42"/>
    <x v="0"/>
    <s v="Ok"/>
    <x v="0"/>
    <s v="OK"/>
    <x v="0"/>
    <x v="0"/>
    <x v="1"/>
    <s v="8-2023"/>
  </r>
  <r>
    <s v="20514671592"/>
    <x v="9"/>
    <x v="9"/>
    <x v="2292"/>
    <x v="2304"/>
    <x v="2120"/>
    <n v="2"/>
    <x v="43"/>
    <s v="Estacion 25, 26, 27"/>
    <s v="INDEPENDENCIA PUEBLO JOVEN CASALLA MZ 1 LT 22"/>
    <x v="191"/>
    <x v="0"/>
    <m/>
    <x v="2"/>
    <d v="2023-02-13T00:00:00"/>
    <x v="0"/>
    <n v="4"/>
    <s v="CJV"/>
    <s v="Secundaria"/>
    <n v="6.6666666666666671E-3"/>
    <n v="31"/>
    <x v="3"/>
    <s v="Ok"/>
    <x v="0"/>
    <s v="OK"/>
    <x v="0"/>
    <x v="0"/>
    <x v="1"/>
    <s v="No Aplica"/>
  </r>
  <r>
    <s v="20514671592"/>
    <x v="9"/>
    <x v="9"/>
    <x v="2293"/>
    <x v="2305"/>
    <x v="2121"/>
    <n v="1"/>
    <x v="411"/>
    <s v="Estacion 25, 26, 27"/>
    <s v="URB DON ARCADIO MZ B LT 01"/>
    <x v="278"/>
    <x v="0"/>
    <m/>
    <x v="2"/>
    <d v="2023-02-22T00:00:00"/>
    <x v="0"/>
    <n v="1"/>
    <s v="CJV"/>
    <s v="Secundaria"/>
    <n v="6.6666666666666671E-3"/>
    <n v="31"/>
    <x v="3"/>
    <s v="Ok"/>
    <x v="0"/>
    <s v="OK"/>
    <x v="0"/>
    <x v="0"/>
    <x v="1"/>
    <s v="No Aplica"/>
  </r>
  <r>
    <s v="20512574212"/>
    <x v="31"/>
    <x v="9"/>
    <x v="2294"/>
    <x v="2306"/>
    <x v="2122"/>
    <n v="1"/>
    <x v="98"/>
    <s v="Estacion 20, 21, 22, 23, 24, 25, 26, 27"/>
    <s v="LOS CARDOS 144 URB. LOS RECAUDADORES ATE-VITARTE"/>
    <x v="2"/>
    <x v="0"/>
    <m/>
    <x v="2"/>
    <d v="2022-03-01T00:00:00"/>
    <x v="0"/>
    <n v="1"/>
    <s v="CJV"/>
    <s v="Secundaria"/>
    <n v="6.6666666666666671E-3"/>
    <n v="29"/>
    <x v="3"/>
    <s v="Ok"/>
    <x v="1"/>
    <s v="OK"/>
    <x v="0"/>
    <x v="0"/>
    <x v="1"/>
    <s v="No Aplica"/>
  </r>
  <r>
    <s v="20514671592"/>
    <x v="9"/>
    <x v="9"/>
    <x v="2295"/>
    <x v="2307"/>
    <x v="2123"/>
    <n v="2"/>
    <x v="13"/>
    <s v="Estacion 25, 26, 27"/>
    <s v="ANEXO PALLCA"/>
    <x v="316"/>
    <x v="0"/>
    <m/>
    <x v="2"/>
    <d v="2023-04-24T00:00:00"/>
    <x v="0"/>
    <n v="4"/>
    <s v="CJV"/>
    <s v="Secundaria"/>
    <n v="6.6666666666666671E-3"/>
    <n v="28"/>
    <x v="3"/>
    <s v="Ok"/>
    <x v="0"/>
    <s v="OK"/>
    <x v="0"/>
    <x v="0"/>
    <x v="1"/>
    <s v="No Aplica"/>
  </r>
  <r>
    <s v="20563566494"/>
    <x v="90"/>
    <x v="9"/>
    <x v="2296"/>
    <x v="2308"/>
    <x v="2124"/>
    <n v="1"/>
    <x v="89"/>
    <s v="E20, E21, E22, E23, E24"/>
    <s v="AV HUANUCO 378"/>
    <x v="181"/>
    <x v="0"/>
    <m/>
    <x v="2"/>
    <d v="2023-05-10T00:00:00"/>
    <x v="0"/>
    <n v="1"/>
    <s v="CJV"/>
    <s v="Secundaria"/>
    <n v="6.6666666666666671E-3"/>
    <n v="54"/>
    <x v="5"/>
    <s v="Ok"/>
    <x v="0"/>
    <s v="OK"/>
    <x v="0"/>
    <x v="0"/>
    <x v="1"/>
    <s v="No Aplica"/>
  </r>
  <r>
    <s v="20605071407"/>
    <x v="28"/>
    <x v="9"/>
    <x v="2297"/>
    <x v="2309"/>
    <x v="2125"/>
    <n v="1"/>
    <x v="412"/>
    <s v="Estacion 25, 26, 27"/>
    <s v="CALLE VALPARAISO PERU"/>
    <x v="317"/>
    <x v="0"/>
    <m/>
    <x v="2"/>
    <d v="2023-07-14T00:00:00"/>
    <x v="0"/>
    <n v="1"/>
    <s v="CJV"/>
    <s v="Secundaria"/>
    <n v="6.6666666666666671E-3"/>
    <n v="41"/>
    <x v="0"/>
    <s v="Ok"/>
    <x v="0"/>
    <s v="OK"/>
    <x v="0"/>
    <x v="0"/>
    <x v="1"/>
    <s v="No Aplica"/>
  </r>
  <r>
    <s v="20514671592"/>
    <x v="9"/>
    <x v="9"/>
    <x v="2298"/>
    <x v="2310"/>
    <x v="2126"/>
    <n v="2"/>
    <x v="5"/>
    <s v="Estacion 25"/>
    <s v="CALLE 29 ASENT H TUPAC AMARU MZ T1 LT 08"/>
    <x v="2"/>
    <x v="0"/>
    <m/>
    <x v="2"/>
    <d v="2023-02-22T00:00:00"/>
    <x v="0"/>
    <n v="4"/>
    <s v="CJV"/>
    <s v="Secundaria"/>
    <n v="6.6666666666666671E-3"/>
    <n v="25"/>
    <x v="3"/>
    <s v="Ok"/>
    <x v="1"/>
    <s v="OK"/>
    <x v="0"/>
    <x v="0"/>
    <x v="1"/>
    <s v="No Aplica"/>
  </r>
  <r>
    <s v="20514671592"/>
    <x v="9"/>
    <x v="9"/>
    <x v="2299"/>
    <x v="2311"/>
    <x v="2127"/>
    <n v="2"/>
    <x v="65"/>
    <s v="E4, E24, E25, E26, E27, Tunel, PTSA, Dovelas"/>
    <s v="Mz. 73 Lt. 3 Psj. Ricardo Palma Asient. H. Municipal Chillon"/>
    <x v="11"/>
    <x v="0"/>
    <m/>
    <x v="2"/>
    <d v="2019-06-06T00:00:00"/>
    <x v="0"/>
    <n v="4"/>
    <s v="CJV"/>
    <s v="Secundaria"/>
    <n v="6.6666666666666671E-3"/>
    <n v="48"/>
    <x v="0"/>
    <s v="Ok"/>
    <x v="0"/>
    <s v="OK"/>
    <x v="0"/>
    <x v="0"/>
    <x v="1"/>
    <s v="No Aplica"/>
  </r>
  <r>
    <s v="20605071407"/>
    <x v="28"/>
    <x v="9"/>
    <x v="2300"/>
    <x v="2312"/>
    <x v="2128"/>
    <n v="2"/>
    <x v="43"/>
    <s v="Estacion 25, 26, 27"/>
    <s v="AGROPEMSA MZ. K LT. 08"/>
    <x v="318"/>
    <x v="0"/>
    <m/>
    <x v="2"/>
    <d v="2023-07-19T00:00:00"/>
    <x v="0"/>
    <n v="4"/>
    <s v="CJV"/>
    <s v="Secundaria"/>
    <n v="6.6666666666666671E-3"/>
    <n v="41"/>
    <x v="0"/>
    <s v="Ok"/>
    <x v="0"/>
    <s v="OK"/>
    <x v="0"/>
    <x v="0"/>
    <x v="1"/>
    <s v="No Aplica"/>
  </r>
  <r>
    <s v="20605071407"/>
    <x v="28"/>
    <x v="9"/>
    <x v="2301"/>
    <x v="2313"/>
    <x v="2129"/>
    <n v="2"/>
    <x v="5"/>
    <s v="Estacion 27"/>
    <s v="MZ.F LT.3 ASENT H.JUAN GOZALES BERROSPI"/>
    <x v="2"/>
    <x v="0"/>
    <m/>
    <x v="2"/>
    <d v="2023-07-24T00:00:00"/>
    <x v="0"/>
    <n v="4"/>
    <s v="CJV"/>
    <s v="Secundaria"/>
    <n v="6.6666666666666671E-3"/>
    <n v="41"/>
    <x v="0"/>
    <s v="Ok"/>
    <x v="1"/>
    <s v="OK"/>
    <x v="0"/>
    <x v="0"/>
    <x v="1"/>
    <s v="No Aplica"/>
  </r>
  <r>
    <s v="20512752501"/>
    <x v="92"/>
    <x v="9"/>
    <x v="2302"/>
    <x v="2314"/>
    <x v="2130"/>
    <n v="1"/>
    <x v="413"/>
    <s v="Estacion 20, 21, 22, 23, 24, 25, 26, 27"/>
    <s v="CALLE 1 MZ. G. LT. 4 COOP. MONTERREY"/>
    <x v="8"/>
    <x v="0"/>
    <m/>
    <x v="2"/>
    <d v="2022-08-05T00:00:00"/>
    <x v="0"/>
    <n v="1"/>
    <s v="CJV"/>
    <s v="Secundaria"/>
    <n v="6.6666666666666671E-3"/>
    <n v="34"/>
    <x v="4"/>
    <s v="Ok"/>
    <x v="0"/>
    <s v="OK"/>
    <x v="0"/>
    <x v="0"/>
    <x v="1"/>
    <s v="No Aplica"/>
  </r>
  <r>
    <s v="20514671592"/>
    <x v="9"/>
    <x v="9"/>
    <x v="2303"/>
    <x v="2315"/>
    <x v="2131"/>
    <n v="2"/>
    <x v="66"/>
    <s v="Estacion 25, 26, 27"/>
    <s v="CALLE LOS JAZMINES APV SOL DE SANTA ANITA MZ R LT 15"/>
    <x v="63"/>
    <x v="0"/>
    <m/>
    <x v="2"/>
    <d v="2023-04-10T00:00:00"/>
    <x v="0"/>
    <n v="4"/>
    <s v="CJV"/>
    <s v="Secundaria"/>
    <n v="6.6666666666666671E-3"/>
    <n v="42"/>
    <x v="0"/>
    <s v="Ok"/>
    <x v="6"/>
    <s v="OK"/>
    <x v="0"/>
    <x v="0"/>
    <x v="1"/>
    <s v="No Aplica"/>
  </r>
  <r>
    <s v="20514671592"/>
    <x v="9"/>
    <x v="9"/>
    <x v="2304"/>
    <x v="2316"/>
    <x v="2132"/>
    <n v="2"/>
    <x v="13"/>
    <s v="Estacion 25, 26, 27"/>
    <s v="PSJ. CHECHE VILLA JULIA"/>
    <x v="22"/>
    <x v="0"/>
    <m/>
    <x v="2"/>
    <d v="2023-07-03T00:00:00"/>
    <x v="0"/>
    <n v="4"/>
    <s v="CJV"/>
    <s v="Secundaria"/>
    <n v="6.6666666666666671E-3"/>
    <n v="21"/>
    <x v="1"/>
    <s v="Ok"/>
    <x v="0"/>
    <s v="OK"/>
    <x v="0"/>
    <x v="0"/>
    <x v="1"/>
    <s v="No Aplica"/>
  </r>
  <r>
    <s v="20512574212"/>
    <x v="31"/>
    <x v="9"/>
    <x v="2305"/>
    <x v="2317"/>
    <x v="2133"/>
    <n v="1"/>
    <x v="199"/>
    <s v="Estacion 20, 21, 22, 23, 24, 25, 26, 27"/>
    <s v="AV. Venezuela 1620 Dpto 602B"/>
    <x v="32"/>
    <x v="1"/>
    <m/>
    <x v="2"/>
    <d v="2022-08-08T00:00:00"/>
    <x v="0"/>
    <n v="1"/>
    <s v="CJV"/>
    <s v="Secundaria"/>
    <n v="6.6666666666666671E-3"/>
    <n v="33"/>
    <x v="4"/>
    <s v="Ok"/>
    <x v="4"/>
    <s v="OK"/>
    <x v="0"/>
    <x v="0"/>
    <x v="1"/>
    <s v="No Aplica"/>
  </r>
  <r>
    <s v="20514671592"/>
    <x v="9"/>
    <x v="9"/>
    <x v="2306"/>
    <x v="2318"/>
    <x v="694"/>
    <n v="2"/>
    <x v="43"/>
    <s v="Estacion 25, 26, 27"/>
    <s v="ASENT. H. MICAELA BASTIDAS MZ Ñ LT 03"/>
    <x v="278"/>
    <x v="0"/>
    <m/>
    <x v="2"/>
    <d v="2023-05-08T00:00:00"/>
    <x v="0"/>
    <n v="4"/>
    <s v="CJV"/>
    <s v="Secundaria"/>
    <n v="6.6666666666666671E-3"/>
    <n v="27"/>
    <x v="3"/>
    <s v="Ok"/>
    <x v="0"/>
    <s v="OK"/>
    <x v="0"/>
    <x v="0"/>
    <x v="1"/>
    <s v="No Aplica"/>
  </r>
  <r>
    <s v="20605071407"/>
    <x v="28"/>
    <x v="9"/>
    <x v="2307"/>
    <x v="2319"/>
    <x v="1996"/>
    <n v="2"/>
    <x v="5"/>
    <s v="Estacion 27"/>
    <s v="MZ F LT 06 AH. CERRO CANDELA"/>
    <x v="2"/>
    <x v="0"/>
    <m/>
    <x v="2"/>
    <d v="2023-08-02T00:00:00"/>
    <x v="0"/>
    <n v="4"/>
    <s v="CJV"/>
    <s v="Secundaria"/>
    <n v="6.6666666666666671E-3"/>
    <n v="44"/>
    <x v="0"/>
    <s v="Ok"/>
    <x v="1"/>
    <s v="OK"/>
    <x v="0"/>
    <x v="0"/>
    <x v="1"/>
    <s v="8-2023"/>
  </r>
  <r>
    <s v="20514671592"/>
    <x v="9"/>
    <x v="9"/>
    <x v="2308"/>
    <x v="2320"/>
    <x v="2134"/>
    <n v="2"/>
    <x v="43"/>
    <s v="Estacion 25, 26, 27"/>
    <s v="ASENT H 28 JULIO MZ F LT 10"/>
    <x v="192"/>
    <x v="0"/>
    <m/>
    <x v="2"/>
    <d v="2023-03-08T00:00:00"/>
    <x v="0"/>
    <n v="4"/>
    <s v="CJV"/>
    <s v="Secundaria"/>
    <n v="6.6666666666666671E-3"/>
    <n v="37"/>
    <x v="4"/>
    <s v="Ok"/>
    <x v="0"/>
    <s v="OK"/>
    <x v="0"/>
    <x v="0"/>
    <x v="1"/>
    <s v="No Aplica"/>
  </r>
  <r>
    <s v="20512574212"/>
    <x v="31"/>
    <x v="9"/>
    <x v="2309"/>
    <x v="2321"/>
    <x v="2135"/>
    <n v="1"/>
    <x v="33"/>
    <s v="Estacion 20, 21, 22, 23, 24, 25, 26, 27"/>
    <s v="Calle Ciro Alegria 328 - Hualmay"/>
    <x v="102"/>
    <x v="0"/>
    <m/>
    <x v="2"/>
    <d v="2021-11-11T00:00:00"/>
    <x v="0"/>
    <n v="1"/>
    <s v="CJV"/>
    <s v="Secundaria"/>
    <n v="6.6666666666666671E-3"/>
    <n v="41"/>
    <x v="0"/>
    <s v="Ok"/>
    <x v="0"/>
    <s v="OK"/>
    <x v="0"/>
    <x v="0"/>
    <x v="1"/>
    <s v="No Aplica"/>
  </r>
  <r>
    <s v="20514671592"/>
    <x v="9"/>
    <x v="9"/>
    <x v="2310"/>
    <x v="2322"/>
    <x v="2136"/>
    <n v="2"/>
    <x v="65"/>
    <s v="Estacion 25, 26, 27"/>
    <s v="ANEXO TIPICOCHA"/>
    <x v="319"/>
    <x v="0"/>
    <m/>
    <x v="2"/>
    <d v="2023-05-08T00:00:00"/>
    <x v="0"/>
    <n v="4"/>
    <s v="CJV"/>
    <s v="Secundaria"/>
    <n v="6.6666666666666671E-3"/>
    <n v="22"/>
    <x v="1"/>
    <s v="Ok"/>
    <x v="0"/>
    <s v="OK"/>
    <x v="0"/>
    <x v="0"/>
    <x v="1"/>
    <s v="No Aplica"/>
  </r>
  <r>
    <s v="20514671592"/>
    <x v="9"/>
    <x v="9"/>
    <x v="2311"/>
    <x v="2323"/>
    <x v="853"/>
    <n v="1"/>
    <x v="98"/>
    <s v="Estacion 25, 26, 27"/>
    <s v="INDEPENDENCIA 344 CHOSICA"/>
    <x v="33"/>
    <x v="0"/>
    <m/>
    <x v="2"/>
    <d v="2023-01-18T00:00:00"/>
    <x v="0"/>
    <n v="1"/>
    <s v="CJV"/>
    <s v="Secundaria"/>
    <n v="6.6666666666666671E-3"/>
    <n v="31"/>
    <x v="3"/>
    <s v="Ok"/>
    <x v="0"/>
    <s v="OK"/>
    <x v="0"/>
    <x v="0"/>
    <x v="1"/>
    <s v="No Aplica"/>
  </r>
  <r>
    <s v="20512574212"/>
    <x v="31"/>
    <x v="9"/>
    <x v="2312"/>
    <x v="2324"/>
    <x v="2137"/>
    <n v="1"/>
    <x v="414"/>
    <s v="E20, E21, E22, E23, E24, E25, E26, E27, PATIO TALLER"/>
    <s v="MZ L LT 1 COOP LA LIBERTAD"/>
    <x v="11"/>
    <x v="0"/>
    <m/>
    <x v="2"/>
    <d v="2022-11-25T00:00:00"/>
    <x v="0"/>
    <n v="1"/>
    <s v="CJV"/>
    <s v="Secundaria"/>
    <n v="6.6666666666666671E-3"/>
    <n v="36"/>
    <x v="4"/>
    <s v="Ok"/>
    <x v="0"/>
    <s v="OK"/>
    <x v="0"/>
    <x v="0"/>
    <x v="1"/>
    <s v="No Aplica"/>
  </r>
  <r>
    <s v="20563566494"/>
    <x v="90"/>
    <x v="9"/>
    <x v="2313"/>
    <x v="2325"/>
    <x v="2138"/>
    <n v="1"/>
    <x v="89"/>
    <s v="E20, E21, E22, E23, E24"/>
    <s v="TOMAS ALVA EDISON 230 EDIF 9 DPTO 202 FDO EL SALITRE SECTOR B"/>
    <x v="15"/>
    <x v="0"/>
    <m/>
    <x v="2"/>
    <d v="2023-05-10T00:00:00"/>
    <x v="0"/>
    <n v="1"/>
    <s v="CJV"/>
    <s v="Secundaria"/>
    <n v="6.6666666666666671E-3"/>
    <n v="30"/>
    <x v="3"/>
    <s v="Ok"/>
    <x v="0"/>
    <s v="OK"/>
    <x v="0"/>
    <x v="0"/>
    <x v="1"/>
    <s v="No Aplica"/>
  </r>
  <r>
    <s v="20512574212"/>
    <x v="31"/>
    <x v="9"/>
    <x v="2314"/>
    <x v="2326"/>
    <x v="751"/>
    <n v="1"/>
    <x v="146"/>
    <s v="Estacion 20, 21, 22, 23, 24, 25, 26, 27"/>
    <s v="JR. LOS CLAVELES 254"/>
    <x v="192"/>
    <x v="0"/>
    <m/>
    <x v="2"/>
    <d v="2022-10-10T00:00:00"/>
    <x v="0"/>
    <n v="1"/>
    <s v="CJV"/>
    <s v="Secundaria"/>
    <n v="6.6666666666666671E-3"/>
    <n v="27"/>
    <x v="3"/>
    <s v="Ok"/>
    <x v="0"/>
    <s v="OK"/>
    <x v="0"/>
    <x v="0"/>
    <x v="1"/>
    <s v="No Aplica"/>
  </r>
  <r>
    <s v="20605071407"/>
    <x v="28"/>
    <x v="9"/>
    <x v="2315"/>
    <x v="2327"/>
    <x v="1868"/>
    <n v="2"/>
    <x v="43"/>
    <s v="Estacion 25, 26, 27"/>
    <s v="BELLAVISTACACHAPAMPA"/>
    <x v="320"/>
    <x v="0"/>
    <m/>
    <x v="2"/>
    <d v="2023-08-01T00:00:00"/>
    <x v="0"/>
    <n v="4"/>
    <s v="CJV"/>
    <s v="Secundaria"/>
    <n v="6.6666666666666671E-3"/>
    <n v="45"/>
    <x v="0"/>
    <s v="Ok"/>
    <x v="0"/>
    <s v="OK"/>
    <x v="0"/>
    <x v="0"/>
    <x v="1"/>
    <s v="8-2023"/>
  </r>
  <r>
    <s v="20512574212"/>
    <x v="31"/>
    <x v="9"/>
    <x v="2316"/>
    <x v="2328"/>
    <x v="2139"/>
    <n v="1"/>
    <x v="415"/>
    <s v="Estacion 20, 21, 22, 23, 24, 25, 26, 27"/>
    <s v="Av. Arequipa 1388, dpto. 1801, Cercado de Lima"/>
    <x v="5"/>
    <x v="0"/>
    <m/>
    <x v="0"/>
    <d v="2022-08-09T00:00:00"/>
    <x v="0"/>
    <n v="1"/>
    <s v="CJV"/>
    <s v="Secundaria"/>
    <n v="6.6666666666666671E-3"/>
    <n v="53"/>
    <x v="5"/>
    <s v="Ok"/>
    <x v="0"/>
    <s v="OK"/>
    <x v="0"/>
    <x v="0"/>
    <x v="1"/>
    <s v="No Aplica"/>
  </r>
  <r>
    <s v="20605071407"/>
    <x v="28"/>
    <x v="9"/>
    <x v="2317"/>
    <x v="2329"/>
    <x v="2140"/>
    <n v="2"/>
    <x v="13"/>
    <s v="Estacion 25, 26, 27"/>
    <s v="AV. REVOLUCION 3 GRUPO 9 MZ. J LT. 24"/>
    <x v="45"/>
    <x v="0"/>
    <m/>
    <x v="2"/>
    <d v="2023-07-18T00:00:00"/>
    <x v="0"/>
    <n v="4"/>
    <s v="CJV"/>
    <s v="Secundaria"/>
    <n v="6.6666666666666671E-3"/>
    <n v="42"/>
    <x v="0"/>
    <s v="Ok"/>
    <x v="0"/>
    <s v="OK"/>
    <x v="0"/>
    <x v="0"/>
    <x v="1"/>
    <s v="No Aplica"/>
  </r>
  <r>
    <s v="20514671592"/>
    <x v="9"/>
    <x v="9"/>
    <x v="2318"/>
    <x v="2330"/>
    <x v="2141"/>
    <n v="2"/>
    <x v="5"/>
    <s v="Estacion 27"/>
    <s v="PSJ 4 ASENT H CERRO CANDELA MZ I LT 7"/>
    <x v="2"/>
    <x v="0"/>
    <m/>
    <x v="2"/>
    <d v="2023-02-08T00:00:00"/>
    <x v="0"/>
    <n v="4"/>
    <s v="CJV"/>
    <s v="Secundaria"/>
    <n v="6.6666666666666671E-3"/>
    <n v="29"/>
    <x v="3"/>
    <s v="Ok"/>
    <x v="1"/>
    <s v="OK"/>
    <x v="0"/>
    <x v="0"/>
    <x v="1"/>
    <s v="No Aplica"/>
  </r>
  <r>
    <s v="20514671592"/>
    <x v="9"/>
    <x v="9"/>
    <x v="2319"/>
    <x v="2331"/>
    <x v="2142"/>
    <n v="1"/>
    <x v="40"/>
    <s v="E4, E24, E25, E26, E27, Tunel, PTSA, Dovelas"/>
    <s v="AV. LOS MANANTIALES MZ. N LT 10 EL AGUSTINO"/>
    <x v="53"/>
    <x v="0"/>
    <m/>
    <x v="2"/>
    <d v="2019-04-10T00:00:00"/>
    <x v="0"/>
    <n v="1"/>
    <s v="CJV"/>
    <s v="Secundaria"/>
    <n v="6.6666666666666671E-3"/>
    <n v="45"/>
    <x v="0"/>
    <s v="Ok"/>
    <x v="0"/>
    <s v="OK"/>
    <x v="0"/>
    <x v="0"/>
    <x v="1"/>
    <s v="No Aplica"/>
  </r>
  <r>
    <s v="20514671592"/>
    <x v="9"/>
    <x v="9"/>
    <x v="2320"/>
    <x v="2332"/>
    <x v="2143"/>
    <n v="2"/>
    <x v="65"/>
    <s v="Estacion 25, 26, 27"/>
    <s v="ASENT H TUPAC AMARU MZ G LT 9"/>
    <x v="2"/>
    <x v="0"/>
    <m/>
    <x v="2"/>
    <d v="2023-07-13T00:00:00"/>
    <x v="0"/>
    <n v="4"/>
    <s v="CJV"/>
    <s v="Secundaria"/>
    <n v="6.6666666666666671E-3"/>
    <n v="37"/>
    <x v="4"/>
    <s v="Ok"/>
    <x v="1"/>
    <s v="OK"/>
    <x v="0"/>
    <x v="0"/>
    <x v="1"/>
    <s v="No Aplica"/>
  </r>
  <r>
    <s v="20514671592"/>
    <x v="9"/>
    <x v="9"/>
    <x v="2321"/>
    <x v="2333"/>
    <x v="2144"/>
    <n v="2"/>
    <x v="5"/>
    <s v="Estacion 25"/>
    <s v="ASOC PROP VIV MONTERREY MZ G LT 13."/>
    <x v="63"/>
    <x v="0"/>
    <m/>
    <x v="2"/>
    <d v="2023-02-22T00:00:00"/>
    <x v="0"/>
    <n v="4"/>
    <s v="CJV"/>
    <s v="Secundaria"/>
    <n v="6.6666666666666671E-3"/>
    <n v="35"/>
    <x v="4"/>
    <s v="Ok"/>
    <x v="6"/>
    <s v="OK"/>
    <x v="0"/>
    <x v="0"/>
    <x v="1"/>
    <s v="No Aplica"/>
  </r>
  <r>
    <s v="20514671592"/>
    <x v="9"/>
    <x v="9"/>
    <x v="2322"/>
    <x v="2334"/>
    <x v="2145"/>
    <n v="2"/>
    <x v="43"/>
    <s v="Estacion 25, 26, 27"/>
    <s v="ASENT H LOS OLIVOS PRO MZ RR LT 35"/>
    <x v="11"/>
    <x v="0"/>
    <m/>
    <x v="2"/>
    <d v="2023-02-08T00:00:00"/>
    <x v="0"/>
    <n v="4"/>
    <s v="CJV"/>
    <s v="Secundaria"/>
    <n v="6.6666666666666671E-3"/>
    <n v="42"/>
    <x v="0"/>
    <s v="Ok"/>
    <x v="0"/>
    <s v="OK"/>
    <x v="0"/>
    <x v="0"/>
    <x v="1"/>
    <s v="No Aplica"/>
  </r>
  <r>
    <s v="20514671592"/>
    <x v="9"/>
    <x v="9"/>
    <x v="2323"/>
    <x v="2335"/>
    <x v="2146"/>
    <n v="2"/>
    <x v="5"/>
    <s v="E25"/>
    <s v="TUPAC AMARU MZ. D LT. 19"/>
    <x v="2"/>
    <x v="0"/>
    <m/>
    <x v="2"/>
    <d v="2023-04-10T00:00:00"/>
    <x v="0"/>
    <n v="4"/>
    <s v="CJV"/>
    <s v="Secundaria"/>
    <n v="6.6666666666666671E-3"/>
    <n v="20"/>
    <x v="1"/>
    <s v="Ok"/>
    <x v="1"/>
    <s v="OK"/>
    <x v="0"/>
    <x v="0"/>
    <x v="1"/>
    <s v="No Aplica"/>
  </r>
  <r>
    <s v="20514671592"/>
    <x v="9"/>
    <x v="9"/>
    <x v="2324"/>
    <x v="2336"/>
    <x v="1203"/>
    <n v="2"/>
    <x v="43"/>
    <s v="Estacion 25, 26, 27"/>
    <s v="MZ M LT 12 SECTOR 1 GRUPO 6"/>
    <x v="45"/>
    <x v="0"/>
    <m/>
    <x v="2"/>
    <d v="2023-03-27T00:00:00"/>
    <x v="0"/>
    <n v="4"/>
    <s v="CJV"/>
    <s v="Secundaria"/>
    <n v="6.6666666666666671E-3"/>
    <n v="48"/>
    <x v="0"/>
    <s v="Ok"/>
    <x v="0"/>
    <s v="OK"/>
    <x v="0"/>
    <x v="0"/>
    <x v="1"/>
    <s v="No Aplica"/>
  </r>
  <r>
    <s v="20605071407"/>
    <x v="28"/>
    <x v="9"/>
    <x v="2325"/>
    <x v="2337"/>
    <x v="410"/>
    <n v="2"/>
    <x v="13"/>
    <s v="Estacion 25, 26, 27"/>
    <s v="URB LA IMACULADA MZ B LT 17"/>
    <x v="15"/>
    <x v="0"/>
    <m/>
    <x v="2"/>
    <d v="2023-07-19T00:00:00"/>
    <x v="0"/>
    <n v="4"/>
    <s v="CJV"/>
    <s v="Secundaria"/>
    <n v="6.6666666666666671E-3"/>
    <n v="44"/>
    <x v="0"/>
    <s v="Ok"/>
    <x v="0"/>
    <s v="OK"/>
    <x v="0"/>
    <x v="0"/>
    <x v="1"/>
    <s v="No Aplica"/>
  </r>
  <r>
    <s v="20514671592"/>
    <x v="9"/>
    <x v="9"/>
    <x v="2326"/>
    <x v="2338"/>
    <x v="2147"/>
    <n v="1"/>
    <x v="412"/>
    <s v="Estacion 25, 26, 27"/>
    <s v="UPIS AURORA CASTILLA LEVANO MZ C LT 1"/>
    <x v="192"/>
    <x v="0"/>
    <m/>
    <x v="2"/>
    <d v="2023-03-08T00:00:00"/>
    <x v="0"/>
    <n v="1"/>
    <s v="CJV"/>
    <s v="Secundaria"/>
    <n v="6.6666666666666671E-3"/>
    <n v="33"/>
    <x v="4"/>
    <s v="Ok"/>
    <x v="0"/>
    <s v="OK"/>
    <x v="0"/>
    <x v="0"/>
    <x v="1"/>
    <s v="No Aplica"/>
  </r>
  <r>
    <s v="20605071407"/>
    <x v="28"/>
    <x v="9"/>
    <x v="2327"/>
    <x v="2339"/>
    <x v="2148"/>
    <n v="2"/>
    <x v="43"/>
    <s v="Estacion 25, 26, 27"/>
    <s v="PS ROMAN CAVERO 255 2DO PISO URB EL AGUSTINO MZ. P"/>
    <x v="23"/>
    <x v="0"/>
    <m/>
    <x v="2"/>
    <d v="2023-08-01T00:00:00"/>
    <x v="0"/>
    <n v="4"/>
    <s v="CJV"/>
    <s v="Secundaria"/>
    <n v="6.6666666666666671E-3"/>
    <n v="38"/>
    <x v="4"/>
    <s v="Ok"/>
    <x v="3"/>
    <s v="OK"/>
    <x v="0"/>
    <x v="0"/>
    <x v="1"/>
    <s v="8-2023"/>
  </r>
  <r>
    <s v="20514671592"/>
    <x v="9"/>
    <x v="9"/>
    <x v="2328"/>
    <x v="2340"/>
    <x v="2149"/>
    <n v="2"/>
    <x v="13"/>
    <s v="Estacion 25, 26, 27"/>
    <s v="CALLE ECUADOR MZ.226 LT.12F GRUPO 05"/>
    <x v="71"/>
    <x v="0"/>
    <m/>
    <x v="2"/>
    <d v="2023-07-13T00:00:00"/>
    <x v="0"/>
    <n v="4"/>
    <s v="CJV"/>
    <s v="Secundaria"/>
    <n v="6.6666666666666671E-3"/>
    <n v="22"/>
    <x v="1"/>
    <s v="Ok"/>
    <x v="0"/>
    <s v="OK"/>
    <x v="0"/>
    <x v="0"/>
    <x v="1"/>
    <s v="No Aplica"/>
  </r>
  <r>
    <s v="20514671592"/>
    <x v="9"/>
    <x v="9"/>
    <x v="2329"/>
    <x v="2341"/>
    <x v="2150"/>
    <n v="1"/>
    <x v="412"/>
    <s v="Estacion 25, 26, 27"/>
    <s v="RESIDENCIAL EL PROGRESO MZ. A LT. 8"/>
    <x v="192"/>
    <x v="0"/>
    <m/>
    <x v="2"/>
    <d v="2023-06-15T00:00:00"/>
    <x v="0"/>
    <n v="4"/>
    <s v="CJV"/>
    <s v="Secundaria"/>
    <n v="6.6666666666666671E-3"/>
    <n v="49"/>
    <x v="0"/>
    <s v="Ok"/>
    <x v="0"/>
    <s v="OK"/>
    <x v="0"/>
    <x v="0"/>
    <x v="1"/>
    <s v="No Aplica"/>
  </r>
  <r>
    <s v="20514671592"/>
    <x v="9"/>
    <x v="9"/>
    <x v="2330"/>
    <x v="2342"/>
    <x v="2151"/>
    <n v="2"/>
    <x v="5"/>
    <s v="Estacion 26"/>
    <s v="CALLE GONZALES PRADA DE VIV. HIJOS DE APURIMAC"/>
    <x v="2"/>
    <x v="0"/>
    <m/>
    <x v="2"/>
    <d v="2023-04-03T00:00:00"/>
    <x v="0"/>
    <n v="4"/>
    <s v="CJV"/>
    <s v="Secundaria"/>
    <n v="6.6666666666666671E-3"/>
    <n v="41"/>
    <x v="0"/>
    <s v="Ok"/>
    <x v="1"/>
    <s v="OK"/>
    <x v="0"/>
    <x v="0"/>
    <x v="1"/>
    <s v="No Aplica"/>
  </r>
  <r>
    <s v="20512574212"/>
    <x v="31"/>
    <x v="9"/>
    <x v="2331"/>
    <x v="2343"/>
    <x v="2152"/>
    <n v="1"/>
    <x v="167"/>
    <s v="E20, E21, E22, E23, E24, E25, E26, E27 PTSA"/>
    <s v="25 DE DICIEMBRE 605"/>
    <x v="321"/>
    <x v="0"/>
    <m/>
    <x v="2"/>
    <d v="2023-07-19T00:00:00"/>
    <x v="0"/>
    <n v="1"/>
    <s v="CJV"/>
    <s v="Secundaria"/>
    <n v="6.6666666666666671E-3"/>
    <n v="41"/>
    <x v="0"/>
    <s v="Ok"/>
    <x v="0"/>
    <s v="OK"/>
    <x v="0"/>
    <x v="0"/>
    <x v="1"/>
    <s v="No Aplica"/>
  </r>
  <r>
    <s v="20514671592"/>
    <x v="9"/>
    <x v="9"/>
    <x v="2332"/>
    <x v="2344"/>
    <x v="2153"/>
    <n v="2"/>
    <x v="43"/>
    <s v="E4, E24, E25, E26, E27, Tunel, PTSA, Dovelas"/>
    <s v="J. CHAVEZ MZ X LT 14 SANTO DOMINGO CHOSICA"/>
    <x v="33"/>
    <x v="0"/>
    <m/>
    <x v="0"/>
    <d v="2023-01-02T00:00:00"/>
    <x v="0"/>
    <n v="4"/>
    <s v="CJV"/>
    <s v="Secundaria"/>
    <n v="6.6666666666666671E-3"/>
    <n v="30"/>
    <x v="3"/>
    <s v="Ok"/>
    <x v="0"/>
    <s v="OK"/>
    <x v="0"/>
    <x v="0"/>
    <x v="1"/>
    <s v="No Aplica"/>
  </r>
  <r>
    <s v="20605071407"/>
    <x v="28"/>
    <x v="9"/>
    <x v="2333"/>
    <x v="2345"/>
    <x v="2154"/>
    <n v="2"/>
    <x v="416"/>
    <s v="Estacion 25, 26, 27"/>
    <s v="C.P. LA MESETA AMPLIACION MZ. S LT. 5"/>
    <x v="28"/>
    <x v="0"/>
    <m/>
    <x v="2"/>
    <d v="2023-07-20T00:00:00"/>
    <x v="0"/>
    <n v="4"/>
    <s v="CJV"/>
    <s v="Secundaria"/>
    <n v="6.6666666666666671E-3"/>
    <n v="41"/>
    <x v="0"/>
    <s v="Ok"/>
    <x v="0"/>
    <s v="OK"/>
    <x v="0"/>
    <x v="0"/>
    <x v="1"/>
    <s v="No Aplica"/>
  </r>
  <r>
    <s v="20512574212"/>
    <x v="31"/>
    <x v="9"/>
    <x v="2334"/>
    <x v="2346"/>
    <x v="2155"/>
    <n v="1"/>
    <x v="131"/>
    <s v="E20, E21, E22, E23, E24, E25, E26, E27 PTSA"/>
    <s v="URB JOSE OLIVA RAZZETO MZ I LT 25"/>
    <x v="278"/>
    <x v="0"/>
    <m/>
    <x v="2"/>
    <d v="2023-01-16T00:00:00"/>
    <x v="0"/>
    <n v="1"/>
    <s v="CJV"/>
    <s v="Secundaria"/>
    <n v="6.6666666666666671E-3"/>
    <n v="40"/>
    <x v="4"/>
    <s v="Ok"/>
    <x v="0"/>
    <s v="OK"/>
    <x v="0"/>
    <x v="0"/>
    <x v="1"/>
    <s v="No Aplica"/>
  </r>
  <r>
    <s v="20512574212"/>
    <x v="31"/>
    <x v="9"/>
    <x v="2335"/>
    <x v="2347"/>
    <x v="2156"/>
    <n v="1"/>
    <x v="417"/>
    <s v="E20, E21, E22, E23, E24, E25, E26, E27 PTSA"/>
    <s v="T. VALLE CON G. AGUIRRE BLOCK AB DPTO 502"/>
    <x v="8"/>
    <x v="0"/>
    <m/>
    <x v="2"/>
    <d v="2022-12-15T00:00:00"/>
    <x v="0"/>
    <n v="1"/>
    <s v="CJV"/>
    <s v="Secundaria"/>
    <n v="6.6666666666666671E-3"/>
    <n v="48"/>
    <x v="0"/>
    <s v="Ok"/>
    <x v="0"/>
    <s v="OK"/>
    <x v="0"/>
    <x v="0"/>
    <x v="1"/>
    <s v="No Aplica"/>
  </r>
  <r>
    <s v="20514671592"/>
    <x v="9"/>
    <x v="9"/>
    <x v="2336"/>
    <x v="2348"/>
    <x v="2157"/>
    <n v="1"/>
    <x v="418"/>
    <s v="Estacion 25, 26, 27"/>
    <s v="CALLE TALAVERA DE LA REYNA DPTO. 202 LOMAS DE LA MOLINA VIEJA"/>
    <x v="90"/>
    <x v="0"/>
    <m/>
    <x v="2"/>
    <d v="2023-04-24T00:00:00"/>
    <x v="0"/>
    <n v="1"/>
    <s v="CJV"/>
    <s v="Secundaria"/>
    <n v="6.6666666666666671E-3"/>
    <n v="58"/>
    <x v="5"/>
    <s v="Ok"/>
    <x v="0"/>
    <s v="OK"/>
    <x v="0"/>
    <x v="0"/>
    <x v="1"/>
    <s v="No Aplica"/>
  </r>
  <r>
    <s v="20514671592"/>
    <x v="9"/>
    <x v="9"/>
    <x v="2337"/>
    <x v="2349"/>
    <x v="2158"/>
    <n v="2"/>
    <x v="13"/>
    <s v="Estacion 25, 26, 27"/>
    <s v="MZ.P1 LT.13 CMTE.15 ASENT.H. MIGUEL GRAU"/>
    <x v="31"/>
    <x v="0"/>
    <m/>
    <x v="2"/>
    <d v="2023-03-27T00:00:00"/>
    <x v="0"/>
    <n v="4"/>
    <s v="CJV"/>
    <s v="Secundaria"/>
    <n v="6.6666666666666671E-3"/>
    <n v="27"/>
    <x v="3"/>
    <s v="Ok"/>
    <x v="2"/>
    <s v="OK"/>
    <x v="0"/>
    <x v="0"/>
    <x v="1"/>
    <s v="No Aplica"/>
  </r>
  <r>
    <s v="20514671592"/>
    <x v="9"/>
    <x v="9"/>
    <x v="2338"/>
    <x v="2350"/>
    <x v="2159"/>
    <n v="1"/>
    <x v="40"/>
    <s v="Estacion 25, 26, 27"/>
    <s v="AV ARTEMIO MOLINA 201"/>
    <x v="278"/>
    <x v="0"/>
    <m/>
    <x v="2"/>
    <d v="2023-02-22T00:00:00"/>
    <x v="0"/>
    <n v="1"/>
    <s v="CJV"/>
    <s v="Secundaria"/>
    <n v="6.6666666666666671E-3"/>
    <n v="63"/>
    <x v="2"/>
    <s v="Ok"/>
    <x v="0"/>
    <s v="OK"/>
    <x v="0"/>
    <x v="0"/>
    <x v="1"/>
    <s v="No Aplica"/>
  </r>
  <r>
    <s v="20514671592"/>
    <x v="9"/>
    <x v="9"/>
    <x v="2339"/>
    <x v="2351"/>
    <x v="2160"/>
    <n v="2"/>
    <x v="43"/>
    <s v="Estacion 25, 26, 27"/>
    <s v="JR. AREQUIPA P.J.6 DE JULIO MZ. L LT. 14"/>
    <x v="9"/>
    <x v="0"/>
    <m/>
    <x v="2"/>
    <d v="2023-07-10T00:00:00"/>
    <x v="0"/>
    <n v="4"/>
    <s v="CJV"/>
    <s v="Secundaria"/>
    <n v="6.6666666666666671E-3"/>
    <n v="30"/>
    <x v="3"/>
    <s v="Ok"/>
    <x v="0"/>
    <s v="OK"/>
    <x v="0"/>
    <x v="0"/>
    <x v="1"/>
    <s v="No Aplica"/>
  </r>
  <r>
    <s v="20514671592"/>
    <x v="9"/>
    <x v="9"/>
    <x v="2340"/>
    <x v="2352"/>
    <x v="2161"/>
    <n v="2"/>
    <x v="43"/>
    <s v="Estacion 25, 26, 27"/>
    <s v="CALLE CHAVIN 538"/>
    <x v="192"/>
    <x v="0"/>
    <m/>
    <x v="2"/>
    <d v="2023-02-13T00:00:00"/>
    <x v="0"/>
    <n v="4"/>
    <s v="CJV"/>
    <s v="Secundaria"/>
    <n v="6.6666666666666671E-3"/>
    <n v="30"/>
    <x v="3"/>
    <s v="Ok"/>
    <x v="0"/>
    <s v="OK"/>
    <x v="0"/>
    <x v="0"/>
    <x v="1"/>
    <s v="No Aplica"/>
  </r>
  <r>
    <s v="20514671592"/>
    <x v="9"/>
    <x v="9"/>
    <x v="2341"/>
    <x v="2353"/>
    <x v="2162"/>
    <n v="2"/>
    <x v="43"/>
    <s v="E4, E24, E25, E26, E27, Tunel, PTSA, Dovelas"/>
    <s v="Jr. Lima 354 PJ. Raul Porras Barrenechea"/>
    <x v="12"/>
    <x v="0"/>
    <m/>
    <x v="2"/>
    <d v="2021-03-08T00:00:00"/>
    <x v="0"/>
    <n v="4"/>
    <s v="CJV"/>
    <s v="Secundaria"/>
    <n v="6.6666666666666671E-3"/>
    <n v="29"/>
    <x v="3"/>
    <s v="Ok"/>
    <x v="0"/>
    <s v="OK"/>
    <x v="0"/>
    <x v="0"/>
    <x v="1"/>
    <s v="No Aplica"/>
  </r>
  <r>
    <s v="20605071407"/>
    <x v="28"/>
    <x v="9"/>
    <x v="2342"/>
    <x v="2354"/>
    <x v="2163"/>
    <n v="2"/>
    <x v="43"/>
    <s v="Estacion 25, 26, 27"/>
    <s v="JR.SAN MARTIN DE PORRES 637"/>
    <x v="278"/>
    <x v="0"/>
    <m/>
    <x v="2"/>
    <d v="2023-07-19T00:00:00"/>
    <x v="0"/>
    <n v="4"/>
    <s v="CJV"/>
    <s v="Secundaria"/>
    <n v="6.6666666666666671E-3"/>
    <n v="36"/>
    <x v="4"/>
    <s v="Ok"/>
    <x v="0"/>
    <s v="OK"/>
    <x v="0"/>
    <x v="0"/>
    <x v="1"/>
    <s v="No Aplica"/>
  </r>
  <r>
    <s v="20514671592"/>
    <x v="9"/>
    <x v="9"/>
    <x v="2343"/>
    <x v="2355"/>
    <x v="2164"/>
    <n v="2"/>
    <x v="419"/>
    <s v="Estacion 25, 26, 27"/>
    <s v="AV. ARENALES"/>
    <x v="192"/>
    <x v="0"/>
    <m/>
    <x v="2"/>
    <d v="2023-06-15T00:00:00"/>
    <x v="0"/>
    <n v="4"/>
    <s v="CJV"/>
    <s v="Secundaria"/>
    <n v="6.6666666666666671E-3"/>
    <n v="22"/>
    <x v="1"/>
    <s v="Ok"/>
    <x v="0"/>
    <s v="OK"/>
    <x v="0"/>
    <x v="0"/>
    <x v="1"/>
    <s v="No Aplica"/>
  </r>
  <r>
    <s v="20605071407"/>
    <x v="28"/>
    <x v="9"/>
    <x v="2344"/>
    <x v="2356"/>
    <x v="2165"/>
    <n v="2"/>
    <x v="13"/>
    <s v="Estacion 25, 26, 27"/>
    <s v="COOP.UNIVERSAL AV.MARIA P.DE BELLIDO 771"/>
    <x v="63"/>
    <x v="0"/>
    <m/>
    <x v="2"/>
    <d v="2023-07-18T00:00:00"/>
    <x v="0"/>
    <n v="4"/>
    <s v="CJV"/>
    <s v="Secundaria"/>
    <n v="6.6666666666666671E-3"/>
    <n v="41"/>
    <x v="0"/>
    <s v="Ok"/>
    <x v="6"/>
    <s v="OK"/>
    <x v="0"/>
    <x v="0"/>
    <x v="1"/>
    <s v="No Aplica"/>
  </r>
  <r>
    <s v="20514671592"/>
    <x v="9"/>
    <x v="9"/>
    <x v="2345"/>
    <x v="2357"/>
    <x v="2166"/>
    <n v="2"/>
    <x v="407"/>
    <s v="E4, E24, E25, E26, E27, Tunel, PTSA, Dovelas"/>
    <s v="CALLE TAMBO REAL 490 MONTERRICO"/>
    <x v="15"/>
    <x v="0"/>
    <m/>
    <x v="0"/>
    <d v="2020-01-14T00:00:00"/>
    <x v="0"/>
    <n v="4"/>
    <s v="CJV"/>
    <s v="Secundaria"/>
    <n v="6.6666666666666671E-3"/>
    <n v="43"/>
    <x v="0"/>
    <s v="Ok"/>
    <x v="0"/>
    <s v="OK"/>
    <x v="0"/>
    <x v="0"/>
    <x v="1"/>
    <s v="No Aplica"/>
  </r>
  <r>
    <s v="20512574212"/>
    <x v="31"/>
    <x v="9"/>
    <x v="2346"/>
    <x v="2358"/>
    <x v="2167"/>
    <n v="1"/>
    <x v="98"/>
    <s v="Estacion 20, 21, 22, 23, 24, 25, 26, 27"/>
    <s v="Jr. Terrazos Urb. San Carlos Mz H lote 29, "/>
    <x v="125"/>
    <x v="0"/>
    <m/>
    <x v="2"/>
    <d v="2021-12-27T00:00:00"/>
    <x v="0"/>
    <n v="1"/>
    <s v="CJV"/>
    <s v="Secundaria"/>
    <n v="6.6666666666666671E-3"/>
    <n v="33"/>
    <x v="4"/>
    <s v="Ok"/>
    <x v="0"/>
    <s v="OK"/>
    <x v="0"/>
    <x v="0"/>
    <x v="1"/>
    <s v="No Aplica"/>
  </r>
  <r>
    <s v="20605071407"/>
    <x v="28"/>
    <x v="9"/>
    <x v="2347"/>
    <x v="2359"/>
    <x v="2168"/>
    <n v="2"/>
    <x v="13"/>
    <s v="Estacion 25, 26, 27"/>
    <s v="LAS MALVINAS MZ. 37D LT. 07"/>
    <x v="3"/>
    <x v="0"/>
    <m/>
    <x v="2"/>
    <d v="2023-08-01T00:00:00"/>
    <x v="0"/>
    <n v="4"/>
    <s v="CJV"/>
    <s v="Secundaria"/>
    <n v="6.6666666666666671E-3"/>
    <n v="35"/>
    <x v="4"/>
    <s v="Ok"/>
    <x v="0"/>
    <s v="OK"/>
    <x v="0"/>
    <x v="0"/>
    <x v="1"/>
    <s v="8-2023"/>
  </r>
  <r>
    <s v="20512574212"/>
    <x v="31"/>
    <x v="9"/>
    <x v="2348"/>
    <x v="2360"/>
    <x v="2169"/>
    <n v="1"/>
    <x v="85"/>
    <s v="Estacion 20, 21, 22, 23, 24, 25, 26, 27"/>
    <s v="AV. GROCIO PRADO 401"/>
    <x v="278"/>
    <x v="0"/>
    <m/>
    <x v="2"/>
    <d v="2021-03-01T00:00:00"/>
    <x v="0"/>
    <n v="1"/>
    <s v="CJV"/>
    <s v="Secundaria"/>
    <n v="6.6666666666666671E-3"/>
    <n v="26"/>
    <x v="3"/>
    <s v="Ok"/>
    <x v="0"/>
    <s v="OK"/>
    <x v="0"/>
    <x v="0"/>
    <x v="1"/>
    <s v="No Aplica"/>
  </r>
  <r>
    <s v="20512574212"/>
    <x v="31"/>
    <x v="9"/>
    <x v="2349"/>
    <x v="2361"/>
    <x v="2170"/>
    <n v="1"/>
    <x v="44"/>
    <s v="Estacion 20, 21, 22, 23, 24, 25, 26, 27"/>
    <s v="MZ 113 LT 04 AH ENRIQUE MILLA OCHOA"/>
    <x v="11"/>
    <x v="0"/>
    <m/>
    <x v="2"/>
    <d v="2022-10-19T00:00:00"/>
    <x v="0"/>
    <n v="1"/>
    <s v="CJV"/>
    <s v="Secundaria"/>
    <n v="6.6666666666666671E-3"/>
    <n v="32"/>
    <x v="4"/>
    <s v="Ok"/>
    <x v="0"/>
    <s v="OK"/>
    <x v="0"/>
    <x v="0"/>
    <x v="1"/>
    <s v="No Aplica"/>
  </r>
  <r>
    <s v="20605071407"/>
    <x v="28"/>
    <x v="9"/>
    <x v="2350"/>
    <x v="2362"/>
    <x v="2171"/>
    <n v="2"/>
    <x v="43"/>
    <s v="Estacion 25, 26, 27"/>
    <s v="AV. TINGO MARIA CHACRA RIOS SUR"/>
    <x v="5"/>
    <x v="0"/>
    <m/>
    <x v="2"/>
    <d v="2023-07-20T00:00:00"/>
    <x v="0"/>
    <n v="4"/>
    <s v="CJV"/>
    <s v="Secundaria"/>
    <n v="6.6666666666666671E-3"/>
    <n v="37"/>
    <x v="4"/>
    <s v="Ok"/>
    <x v="0"/>
    <s v="OK"/>
    <x v="0"/>
    <x v="0"/>
    <x v="1"/>
    <s v="No Aplica"/>
  </r>
  <r>
    <n v="20301989645"/>
    <x v="93"/>
    <x v="9"/>
    <x v="2351"/>
    <x v="2363"/>
    <x v="2172"/>
    <n v="1"/>
    <x v="89"/>
    <s v="E20, E21, E22, E23, E24"/>
    <s v="PSJ. 14 ASENT. H. LAS TERRAZAS DE CATALINA HUANCA 4"/>
    <x v="23"/>
    <x v="0"/>
    <m/>
    <x v="2"/>
    <d v="2023-08-26T00:00:00"/>
    <x v="0"/>
    <n v="1"/>
    <s v="CJV"/>
    <s v="Secundaria"/>
    <n v="6.6666666666666671E-3"/>
    <n v="43"/>
    <x v="0"/>
    <s v="Ok"/>
    <x v="3"/>
    <s v="OK"/>
    <x v="0"/>
    <x v="0"/>
    <x v="1"/>
    <s v="8-2023"/>
  </r>
  <r>
    <s v="20514671592"/>
    <x v="9"/>
    <x v="9"/>
    <x v="2352"/>
    <x v="2364"/>
    <x v="2173"/>
    <n v="2"/>
    <x v="66"/>
    <s v="Estacion 25, 26, 27"/>
    <s v="UCV 165 LT 16 ZONA L PJ HUAYCAN"/>
    <x v="2"/>
    <x v="0"/>
    <m/>
    <x v="2"/>
    <d v="2023-07-10T00:00:00"/>
    <x v="0"/>
    <n v="4"/>
    <s v="CJV"/>
    <s v="Secundaria"/>
    <n v="6.6666666666666671E-3"/>
    <n v="29"/>
    <x v="3"/>
    <s v="Ok"/>
    <x v="1"/>
    <s v="OK"/>
    <x v="0"/>
    <x v="0"/>
    <x v="1"/>
    <s v="No Aplica"/>
  </r>
  <r>
    <s v="20514671592"/>
    <x v="9"/>
    <x v="9"/>
    <x v="2353"/>
    <x v="2365"/>
    <x v="2174"/>
    <n v="2"/>
    <x v="43"/>
    <s v="Estacion 25, 26, 27"/>
    <s v="URB LEON DE VIVERO MZ.B' LT.07"/>
    <x v="278"/>
    <x v="0"/>
    <m/>
    <x v="2"/>
    <d v="2023-06-01T00:00:00"/>
    <x v="0"/>
    <n v="4"/>
    <s v="CJV"/>
    <s v="Secundaria"/>
    <n v="6.6666666666666671E-3"/>
    <n v="34"/>
    <x v="4"/>
    <s v="Ok"/>
    <x v="0"/>
    <s v="OK"/>
    <x v="0"/>
    <x v="0"/>
    <x v="1"/>
    <s v="No Aplica"/>
  </r>
  <r>
    <s v="20514671592"/>
    <x v="9"/>
    <x v="9"/>
    <x v="2354"/>
    <x v="2366"/>
    <x v="2175"/>
    <n v="1"/>
    <x v="420"/>
    <s v="E4, E24, E25, E26, E27, Tunel, PTSA, Dovelas"/>
    <s v="AV. LOS MANANTIALES MZ. N LT 10 EL AGUSTINO"/>
    <x v="53"/>
    <x v="0"/>
    <m/>
    <x v="0"/>
    <d v="2019-04-10T00:00:00"/>
    <x v="0"/>
    <n v="1"/>
    <s v="CJV"/>
    <s v="Secundaria"/>
    <n v="6.6666666666666671E-3"/>
    <n v="57"/>
    <x v="5"/>
    <s v="Ok"/>
    <x v="0"/>
    <s v="OK"/>
    <x v="0"/>
    <x v="0"/>
    <x v="1"/>
    <s v="No Aplica"/>
  </r>
  <r>
    <s v="20563566494"/>
    <x v="90"/>
    <x v="9"/>
    <x v="2355"/>
    <x v="2367"/>
    <x v="2176"/>
    <n v="1"/>
    <x v="92"/>
    <s v="E20, E21, E22, E23, E24"/>
    <s v="GENARO MZ. F3 LT. 5"/>
    <x v="18"/>
    <x v="0"/>
    <m/>
    <x v="2"/>
    <d v="2023-06-23T00:00:00"/>
    <x v="0"/>
    <n v="1"/>
    <s v="CJV"/>
    <s v="Secundaria"/>
    <n v="6.6666666666666671E-3"/>
    <n v="31"/>
    <x v="3"/>
    <s v="Ok"/>
    <x v="0"/>
    <s v="OK"/>
    <x v="0"/>
    <x v="0"/>
    <x v="1"/>
    <s v="No Aplica"/>
  </r>
  <r>
    <s v="20605071407"/>
    <x v="28"/>
    <x v="9"/>
    <x v="2356"/>
    <x v="2368"/>
    <x v="2177"/>
    <n v="2"/>
    <x v="13"/>
    <s v="Estacion 25, 26, 27"/>
    <s v="JR. ALMTE MARTIN JORGE GUISSE INT. 25 CERCADO"/>
    <x v="31"/>
    <x v="0"/>
    <m/>
    <x v="2"/>
    <d v="2023-08-01T00:00:00"/>
    <x v="0"/>
    <n v="4"/>
    <s v="CJV"/>
    <s v="Secundaria"/>
    <n v="6.6666666666666671E-3"/>
    <n v="37"/>
    <x v="4"/>
    <s v="Ok"/>
    <x v="2"/>
    <s v="OK"/>
    <x v="0"/>
    <x v="0"/>
    <x v="1"/>
    <s v="8-2023"/>
  </r>
  <r>
    <s v="20514671592"/>
    <x v="9"/>
    <x v="9"/>
    <x v="2357"/>
    <x v="2369"/>
    <x v="2178"/>
    <n v="2"/>
    <x v="5"/>
    <s v="E25"/>
    <s v="AAHH TUPAC AMARU MZ P LT 15"/>
    <x v="2"/>
    <x v="0"/>
    <m/>
    <x v="2"/>
    <d v="2023-02-25T00:00:00"/>
    <x v="0"/>
    <n v="4"/>
    <s v="CJV"/>
    <s v="Secundaria"/>
    <n v="6.6666666666666671E-3"/>
    <n v="28"/>
    <x v="3"/>
    <s v="Ok"/>
    <x v="1"/>
    <s v="OK"/>
    <x v="0"/>
    <x v="0"/>
    <x v="1"/>
    <s v="No Aplica"/>
  </r>
  <r>
    <s v="20514671592"/>
    <x v="9"/>
    <x v="9"/>
    <x v="2358"/>
    <x v="2370"/>
    <x v="1244"/>
    <n v="2"/>
    <x v="13"/>
    <s v="Estacion 25, 26, 27"/>
    <s v="CASERI LISBOA"/>
    <x v="322"/>
    <x v="0"/>
    <m/>
    <x v="2"/>
    <d v="2023-02-20T00:00:00"/>
    <x v="0"/>
    <n v="4"/>
    <s v="CJV"/>
    <s v="Secundaria"/>
    <n v="6.6666666666666671E-3"/>
    <n v="24"/>
    <x v="3"/>
    <s v="Ok"/>
    <x v="0"/>
    <s v="OK"/>
    <x v="0"/>
    <x v="0"/>
    <x v="1"/>
    <s v="No Aplica"/>
  </r>
  <r>
    <s v="20605071407"/>
    <x v="28"/>
    <x v="9"/>
    <x v="2359"/>
    <x v="2371"/>
    <x v="2179"/>
    <n v="1"/>
    <x v="92"/>
    <s v="Estacion 25, 26, 27"/>
    <s v="UNID.INMUB.2 PISO 1 CIUDAD DEL PESCADOR MZ. Q2 LT. 11"/>
    <x v="30"/>
    <x v="0"/>
    <m/>
    <x v="2"/>
    <d v="2023-07-14T00:00:00"/>
    <x v="0"/>
    <n v="1"/>
    <s v="CJV"/>
    <s v="Secundaria"/>
    <n v="6.6666666666666671E-3"/>
    <n v="34"/>
    <x v="4"/>
    <s v="Ok"/>
    <x v="2"/>
    <s v="OK"/>
    <x v="0"/>
    <x v="0"/>
    <x v="1"/>
    <s v="No Aplica"/>
  </r>
  <r>
    <s v="20605071407"/>
    <x v="28"/>
    <x v="9"/>
    <x v="2360"/>
    <x v="2372"/>
    <x v="2180"/>
    <n v="2"/>
    <x v="13"/>
    <s v="Estacion 25, 26, 27"/>
    <s v="AAHH CERRO EL PINO"/>
    <x v="70"/>
    <x v="0"/>
    <m/>
    <x v="2"/>
    <d v="2023-08-29T00:00:00"/>
    <x v="0"/>
    <n v="4"/>
    <s v="CJV"/>
    <s v="Secundaria"/>
    <n v="6.6666666666666671E-3"/>
    <n v="27"/>
    <x v="3"/>
    <s v="Ok"/>
    <x v="7"/>
    <s v="OK"/>
    <x v="0"/>
    <x v="0"/>
    <x v="1"/>
    <s v="8-2023"/>
  </r>
  <r>
    <s v="20512574212"/>
    <x v="31"/>
    <x v="9"/>
    <x v="2361"/>
    <x v="2373"/>
    <x v="2181"/>
    <n v="1"/>
    <x v="421"/>
    <s v="E20, E21, E22, E23, E24, E25, E26, E27 PTSA"/>
    <s v="JR. CARLOS A. SALAVERRY DPTO. 101"/>
    <x v="11"/>
    <x v="1"/>
    <m/>
    <x v="2"/>
    <d v="2022-03-25T00:00:00"/>
    <x v="0"/>
    <n v="1"/>
    <s v="CJV"/>
    <s v="Secundaria"/>
    <n v="6.6666666666666671E-3"/>
    <n v="37"/>
    <x v="4"/>
    <s v="Ok"/>
    <x v="0"/>
    <s v="OK"/>
    <x v="0"/>
    <x v="0"/>
    <x v="1"/>
    <s v="No Aplica"/>
  </r>
  <r>
    <s v="20514671592"/>
    <x v="9"/>
    <x v="9"/>
    <x v="2362"/>
    <x v="2374"/>
    <x v="2182"/>
    <n v="2"/>
    <x v="43"/>
    <s v="Estacion 25, 26, 27"/>
    <s v="CASERIO OTUCCHO"/>
    <x v="323"/>
    <x v="0"/>
    <m/>
    <x v="2"/>
    <d v="2023-07-10T00:00:00"/>
    <x v="0"/>
    <n v="4"/>
    <s v="CJV"/>
    <s v="Secundaria"/>
    <n v="6.6666666666666671E-3"/>
    <n v="27"/>
    <x v="3"/>
    <s v="Ok"/>
    <x v="0"/>
    <s v="OK"/>
    <x v="0"/>
    <x v="0"/>
    <x v="1"/>
    <s v="No Aplica"/>
  </r>
  <r>
    <s v="20514671592"/>
    <x v="9"/>
    <x v="9"/>
    <x v="2363"/>
    <x v="2375"/>
    <x v="1206"/>
    <n v="2"/>
    <x v="43"/>
    <s v="Estacion 25, 26, 27"/>
    <s v="MZ G LT 1 GR B1 SEC B PILOTO PACHACUTEC"/>
    <x v="4"/>
    <x v="0"/>
    <m/>
    <x v="2"/>
    <d v="2023-06-15T00:00:00"/>
    <x v="0"/>
    <n v="4"/>
    <s v="CJV"/>
    <s v="Secundaria"/>
    <n v="6.6666666666666671E-3"/>
    <n v="39"/>
    <x v="4"/>
    <s v="Ok"/>
    <x v="2"/>
    <s v="OK"/>
    <x v="0"/>
    <x v="0"/>
    <x v="1"/>
    <s v="No Aplica"/>
  </r>
  <r>
    <s v="20605071407"/>
    <x v="28"/>
    <x v="9"/>
    <x v="2364"/>
    <x v="2376"/>
    <x v="2183"/>
    <n v="2"/>
    <x v="416"/>
    <s v="Estacion 25, 26, 27"/>
    <s v="HORACIO ZEVALLOS MZ.N-13 LT.5"/>
    <x v="3"/>
    <x v="0"/>
    <m/>
    <x v="2"/>
    <d v="2023-07-19T00:00:00"/>
    <x v="0"/>
    <n v="4"/>
    <s v="CJV"/>
    <s v="Secundaria"/>
    <n v="6.6666666666666671E-3"/>
    <n v="42"/>
    <x v="0"/>
    <s v="Ok"/>
    <x v="0"/>
    <s v="OK"/>
    <x v="0"/>
    <x v="0"/>
    <x v="1"/>
    <s v="No Aplica"/>
  </r>
  <r>
    <s v="20504644074"/>
    <x v="89"/>
    <x v="9"/>
    <x v="2365"/>
    <x v="2377"/>
    <x v="2184"/>
    <n v="1"/>
    <x v="418"/>
    <s v="E20, E21, E22, E23, E24, E25, E26, E27, E04"/>
    <s v="JR. MCAL. ORBEGOZO DPTO. 405"/>
    <x v="32"/>
    <x v="0"/>
    <m/>
    <x v="2"/>
    <d v="2023-03-29T00:00:00"/>
    <x v="0"/>
    <n v="1"/>
    <s v="CJV"/>
    <s v="Secundaria"/>
    <n v="6.6666666666666671E-3"/>
    <n v="31"/>
    <x v="3"/>
    <s v="Ok"/>
    <x v="4"/>
    <s v="OK"/>
    <x v="0"/>
    <x v="0"/>
    <x v="1"/>
    <s v="No Aplica"/>
  </r>
  <r>
    <s v="20605071407"/>
    <x v="28"/>
    <x v="9"/>
    <x v="2366"/>
    <x v="2378"/>
    <x v="2185"/>
    <n v="2"/>
    <x v="13"/>
    <s v="Estacion 25, 26, 27"/>
    <s v="CALLE CARLOS A. SALAVERRY LUCYANA ETAPA 1"/>
    <x v="12"/>
    <x v="0"/>
    <m/>
    <x v="2"/>
    <d v="2023-07-19T00:00:00"/>
    <x v="0"/>
    <n v="4"/>
    <s v="CJV"/>
    <s v="Secundaria"/>
    <n v="6.6666666666666671E-3"/>
    <n v="25"/>
    <x v="3"/>
    <s v="Ok"/>
    <x v="0"/>
    <s v="OK"/>
    <x v="0"/>
    <x v="0"/>
    <x v="1"/>
    <s v="No Aplica"/>
  </r>
  <r>
    <s v="20605071407"/>
    <x v="28"/>
    <x v="9"/>
    <x v="2367"/>
    <x v="2379"/>
    <x v="2186"/>
    <n v="2"/>
    <x v="43"/>
    <s v="Estacion 25, 26, 27"/>
    <s v="CALLE K MZ.M' LT.11 URB PACHACAMAC BARRIO 1 SECT. I"/>
    <x v="45"/>
    <x v="0"/>
    <m/>
    <x v="2"/>
    <d v="2023-07-19T00:00:00"/>
    <x v="0"/>
    <n v="4"/>
    <s v="CJV"/>
    <s v="Secundaria"/>
    <n v="6.6666666666666671E-3"/>
    <n v="55"/>
    <x v="5"/>
    <s v="Ok"/>
    <x v="0"/>
    <s v="OK"/>
    <x v="0"/>
    <x v="0"/>
    <x v="1"/>
    <s v="No Aplica"/>
  </r>
  <r>
    <s v="20605071407"/>
    <x v="28"/>
    <x v="9"/>
    <x v="2368"/>
    <x v="2380"/>
    <x v="2187"/>
    <n v="2"/>
    <x v="109"/>
    <s v="Estacion 25, 26, 27"/>
    <s v="AV. AREQUIPA 1516 DPTO. E"/>
    <x v="64"/>
    <x v="0"/>
    <m/>
    <x v="2"/>
    <d v="2023-07-14T00:00:00"/>
    <x v="0"/>
    <n v="4"/>
    <s v="CJV"/>
    <s v="Secundaria"/>
    <n v="6.6666666666666671E-3"/>
    <n v="52"/>
    <x v="5"/>
    <s v="Ok"/>
    <x v="0"/>
    <s v="OK"/>
    <x v="0"/>
    <x v="0"/>
    <x v="1"/>
    <s v="No Aplica"/>
  </r>
  <r>
    <s v="20514671592"/>
    <x v="9"/>
    <x v="9"/>
    <x v="2369"/>
    <x v="2381"/>
    <x v="2188"/>
    <n v="2"/>
    <x v="13"/>
    <s v="Estacion 25, 26, 27"/>
    <s v="PSJ SAN COSME S/N"/>
    <x v="192"/>
    <x v="0"/>
    <m/>
    <x v="2"/>
    <d v="2023-02-20T00:00:00"/>
    <x v="0"/>
    <n v="4"/>
    <s v="CJV"/>
    <s v="Secundaria"/>
    <n v="6.6666666666666671E-3"/>
    <n v="26"/>
    <x v="3"/>
    <s v="Ok"/>
    <x v="0"/>
    <s v="OK"/>
    <x v="0"/>
    <x v="0"/>
    <x v="1"/>
    <s v="No Aplica"/>
  </r>
  <r>
    <s v="20605071407"/>
    <x v="28"/>
    <x v="9"/>
    <x v="2370"/>
    <x v="2382"/>
    <x v="2189"/>
    <n v="2"/>
    <x v="43"/>
    <s v="Estacion 25, 26, 27"/>
    <s v="JR. FRANCISCO PIZARRO P.J EL AGUSTINO 1RA ZONA"/>
    <x v="23"/>
    <x v="0"/>
    <m/>
    <x v="2"/>
    <d v="2023-07-19T00:00:00"/>
    <x v="0"/>
    <n v="4"/>
    <s v="CJV"/>
    <s v="Secundaria"/>
    <n v="6.6666666666666671E-3"/>
    <n v="32"/>
    <x v="4"/>
    <s v="Ok"/>
    <x v="3"/>
    <s v="OK"/>
    <x v="0"/>
    <x v="0"/>
    <x v="1"/>
    <s v="No Aplica"/>
  </r>
  <r>
    <s v="20605071407"/>
    <x v="28"/>
    <x v="9"/>
    <x v="2371"/>
    <x v="2383"/>
    <x v="1197"/>
    <n v="2"/>
    <x v="416"/>
    <s v="Estacion 25, 26, 27"/>
    <s v="VICTOR MALASQUEZ S/N PARCELA 21 DE COLLANAC MZ. D"/>
    <x v="28"/>
    <x v="0"/>
    <m/>
    <x v="2"/>
    <d v="2023-07-20T00:00:00"/>
    <x v="0"/>
    <n v="4"/>
    <s v="CJV"/>
    <s v="Secundaria"/>
    <n v="6.6666666666666671E-3"/>
    <n v="30"/>
    <x v="3"/>
    <s v="Ok"/>
    <x v="0"/>
    <s v="OK"/>
    <x v="0"/>
    <x v="0"/>
    <x v="1"/>
    <s v="No Aplica"/>
  </r>
  <r>
    <s v="20605071407"/>
    <x v="28"/>
    <x v="9"/>
    <x v="2372"/>
    <x v="2384"/>
    <x v="2190"/>
    <n v="2"/>
    <x v="43"/>
    <s v="Estacion 25, 26, 27"/>
    <s v="MZ.A LT.14 ASOC.VIV. SANTIAGO APOSTOL DE COLLANAC ZN"/>
    <x v="2"/>
    <x v="0"/>
    <m/>
    <x v="2"/>
    <d v="2023-07-18T00:00:00"/>
    <x v="0"/>
    <n v="4"/>
    <s v="CJV"/>
    <s v="Secundaria"/>
    <n v="6.6666666666666671E-3"/>
    <n v="55"/>
    <x v="5"/>
    <s v="Ok"/>
    <x v="1"/>
    <s v="OK"/>
    <x v="0"/>
    <x v="0"/>
    <x v="1"/>
    <s v="No Aplica"/>
  </r>
  <r>
    <s v="20563566494"/>
    <x v="90"/>
    <x v="9"/>
    <x v="2373"/>
    <x v="2385"/>
    <x v="1176"/>
    <n v="1"/>
    <x v="89"/>
    <s v="E20, E21, E22, E23, E24"/>
    <s v="CALLE DINAMARCA 707 NOCHETO"/>
    <x v="63"/>
    <x v="0"/>
    <m/>
    <x v="2"/>
    <d v="2023-05-10T00:00:00"/>
    <x v="0"/>
    <n v="1"/>
    <s v="CJV"/>
    <s v="Secundaria"/>
    <n v="6.6666666666666671E-3"/>
    <n v="23"/>
    <x v="1"/>
    <s v="Ok"/>
    <x v="6"/>
    <s v="OK"/>
    <x v="0"/>
    <x v="0"/>
    <x v="1"/>
    <s v="No Aplica"/>
  </r>
  <r>
    <s v="20605071407"/>
    <x v="28"/>
    <x v="9"/>
    <x v="2374"/>
    <x v="2386"/>
    <x v="2191"/>
    <n v="2"/>
    <x v="416"/>
    <s v="Estacion 25, 26, 27"/>
    <s v="MZ.V LT.15 ASENT.H.HIJOS DE PERALES II"/>
    <x v="63"/>
    <x v="0"/>
    <m/>
    <x v="2"/>
    <d v="2023-07-19T00:00:00"/>
    <x v="0"/>
    <n v="4"/>
    <s v="CJV"/>
    <s v="Secundaria"/>
    <n v="6.6666666666666671E-3"/>
    <n v="36"/>
    <x v="4"/>
    <s v="Ok"/>
    <x v="6"/>
    <s v="OK"/>
    <x v="0"/>
    <x v="0"/>
    <x v="1"/>
    <s v="No Aplica"/>
  </r>
  <r>
    <s v="20605071407"/>
    <x v="28"/>
    <x v="9"/>
    <x v="2375"/>
    <x v="2387"/>
    <x v="2192"/>
    <n v="2"/>
    <x v="43"/>
    <s v="Estacion 25, 26, 27"/>
    <s v="CALLE CALLE PEDRO P. CAMAYO PBLO. YANACANCHA"/>
    <x v="324"/>
    <x v="0"/>
    <m/>
    <x v="2"/>
    <d v="2023-08-16T00:00:00"/>
    <x v="0"/>
    <n v="4"/>
    <s v="CJV"/>
    <s v="Secundaria"/>
    <n v="6.6666666666666671E-3"/>
    <n v="43"/>
    <x v="0"/>
    <s v="Ok"/>
    <x v="0"/>
    <s v="OK"/>
    <x v="0"/>
    <x v="0"/>
    <x v="1"/>
    <s v="8-2023"/>
  </r>
  <r>
    <s v="20514671592"/>
    <x v="9"/>
    <x v="9"/>
    <x v="2376"/>
    <x v="2388"/>
    <x v="2193"/>
    <n v="2"/>
    <x v="13"/>
    <s v="Estacion 25, 26, 27"/>
    <s v="JR PEVAS 756"/>
    <x v="200"/>
    <x v="0"/>
    <m/>
    <x v="2"/>
    <d v="2023-03-08T00:00:00"/>
    <x v="0"/>
    <n v="4"/>
    <s v="CJV"/>
    <s v="Secundaria"/>
    <n v="6.6666666666666671E-3"/>
    <n v="36"/>
    <x v="4"/>
    <s v="Ok"/>
    <x v="0"/>
    <s v="OK"/>
    <x v="0"/>
    <x v="0"/>
    <x v="1"/>
    <s v="No Aplica"/>
  </r>
  <r>
    <s v="20514671592"/>
    <x v="9"/>
    <x v="9"/>
    <x v="2377"/>
    <x v="2389"/>
    <x v="1264"/>
    <n v="2"/>
    <x v="43"/>
    <s v="Estacion 25, 26, 27"/>
    <s v="PSJ. 68 MZ. V LT. 5 6 DE AGOSTO AMPL."/>
    <x v="46"/>
    <x v="0"/>
    <m/>
    <x v="2"/>
    <d v="2023-07-10T00:00:00"/>
    <x v="0"/>
    <n v="4"/>
    <s v="CJV"/>
    <s v="Secundaria"/>
    <n v="6.6666666666666671E-3"/>
    <n v="39"/>
    <x v="4"/>
    <s v="Ok"/>
    <x v="0"/>
    <s v="OK"/>
    <x v="0"/>
    <x v="0"/>
    <x v="1"/>
    <s v="No Aplica"/>
  </r>
  <r>
    <s v="20514671592"/>
    <x v="9"/>
    <x v="9"/>
    <x v="2378"/>
    <x v="2390"/>
    <x v="2194"/>
    <n v="2"/>
    <x v="65"/>
    <s v="E4, E24, E25, E26, E27, Tunel, PTSA, Dovelas"/>
    <s v="AV PROCERES 125"/>
    <x v="8"/>
    <x v="0"/>
    <m/>
    <x v="0"/>
    <d v="2023-01-02T00:00:00"/>
    <x v="0"/>
    <n v="4"/>
    <s v="CJV"/>
    <s v="Secundaria"/>
    <n v="6.6666666666666671E-3"/>
    <n v="29"/>
    <x v="3"/>
    <s v="Ok"/>
    <x v="0"/>
    <s v="OK"/>
    <x v="0"/>
    <x v="0"/>
    <x v="1"/>
    <s v="No Aplica"/>
  </r>
  <r>
    <s v="20514671592"/>
    <x v="9"/>
    <x v="9"/>
    <x v="2379"/>
    <x v="2391"/>
    <x v="2195"/>
    <n v="2"/>
    <x v="13"/>
    <s v="E4, E24, E25, E26, E27, Tunel, PTSA, Dovelas"/>
    <s v="CALLE JUNIN 515-A"/>
    <x v="192"/>
    <x v="0"/>
    <m/>
    <x v="0"/>
    <d v="2023-01-02T00:00:00"/>
    <x v="0"/>
    <n v="4"/>
    <s v="CJV"/>
    <s v="Secundaria"/>
    <n v="6.6666666666666671E-3"/>
    <n v="29"/>
    <x v="3"/>
    <s v="Ok"/>
    <x v="0"/>
    <s v="OK"/>
    <x v="0"/>
    <x v="0"/>
    <x v="1"/>
    <s v="No Aplica"/>
  </r>
  <r>
    <s v="20514671592"/>
    <x v="9"/>
    <x v="9"/>
    <x v="2380"/>
    <x v="2392"/>
    <x v="2196"/>
    <n v="2"/>
    <x v="13"/>
    <s v="E4, E24, E25, E26, E27, Tunel, PTSA, Dovelas"/>
    <s v="AV. PEDRO MORENO PSJE SAN ANTONIO 1036-06"/>
    <x v="192"/>
    <x v="0"/>
    <m/>
    <x v="0"/>
    <d v="2023-01-24T00:00:00"/>
    <x v="0"/>
    <n v="4"/>
    <s v="CJV"/>
    <s v="Secundaria"/>
    <n v="6.6666666666666671E-3"/>
    <n v="30"/>
    <x v="3"/>
    <s v="Ok"/>
    <x v="0"/>
    <s v="OK"/>
    <x v="0"/>
    <x v="0"/>
    <x v="1"/>
    <s v="No Aplica"/>
  </r>
  <r>
    <s v="20514671592"/>
    <x v="9"/>
    <x v="9"/>
    <x v="2381"/>
    <x v="2393"/>
    <x v="2197"/>
    <n v="2"/>
    <x v="5"/>
    <s v="Estacion 25"/>
    <s v="ATE ASENT H MICAELA BASTIDAS 1 MZ F LT 4"/>
    <x v="2"/>
    <x v="0"/>
    <m/>
    <x v="2"/>
    <d v="2023-02-22T00:00:00"/>
    <x v="0"/>
    <n v="4"/>
    <s v="CJV"/>
    <s v="Secundaria"/>
    <n v="6.6666666666666671E-3"/>
    <n v="29"/>
    <x v="3"/>
    <s v="Ok"/>
    <x v="1"/>
    <s v="OK"/>
    <x v="0"/>
    <x v="0"/>
    <x v="1"/>
    <s v="No Aplica"/>
  </r>
  <r>
    <s v="20514671592"/>
    <x v="9"/>
    <x v="9"/>
    <x v="2382"/>
    <x v="2394"/>
    <x v="2198"/>
    <n v="2"/>
    <x v="43"/>
    <s v="Estacion 25, 26, 27"/>
    <s v="PSJ. SAN JUAN EL CARMEN ALTO KM.14"/>
    <x v="37"/>
    <x v="0"/>
    <m/>
    <x v="2"/>
    <d v="2023-07-10T00:00:00"/>
    <x v="0"/>
    <n v="4"/>
    <s v="CJV"/>
    <s v="Secundaria"/>
    <n v="6.6666666666666671E-3"/>
    <n v="26"/>
    <x v="3"/>
    <s v="Ok"/>
    <x v="0"/>
    <s v="OK"/>
    <x v="0"/>
    <x v="0"/>
    <x v="1"/>
    <s v="No Aplica"/>
  </r>
  <r>
    <s v="20514671592"/>
    <x v="9"/>
    <x v="9"/>
    <x v="2383"/>
    <x v="2395"/>
    <x v="2199"/>
    <n v="1"/>
    <x v="98"/>
    <s v="E4, E24, E25, E26, E27, Tunel, PTSA, Dovelas"/>
    <s v="AV. LOS MANANTIALES MZ. N LT 10 EL AGUSTINO"/>
    <x v="53"/>
    <x v="0"/>
    <m/>
    <x v="0"/>
    <d v="2019-04-10T00:00:00"/>
    <x v="0"/>
    <n v="1"/>
    <s v="CJV"/>
    <s v="Secundaria"/>
    <n v="6.6666666666666671E-3"/>
    <n v="42"/>
    <x v="0"/>
    <s v="Ok"/>
    <x v="0"/>
    <s v="OK"/>
    <x v="0"/>
    <x v="0"/>
    <x v="1"/>
    <s v="No Aplica"/>
  </r>
  <r>
    <s v="20514671592"/>
    <x v="9"/>
    <x v="9"/>
    <x v="2384"/>
    <x v="2396"/>
    <x v="2200"/>
    <n v="2"/>
    <x v="5"/>
    <s v="Estacion 27"/>
    <s v="H ZEBALLOS SECTOR J MZ D LT 8"/>
    <x v="2"/>
    <x v="0"/>
    <m/>
    <x v="2"/>
    <d v="2023-02-08T00:00:00"/>
    <x v="0"/>
    <n v="4"/>
    <s v="CJV"/>
    <s v="Secundaria"/>
    <n v="6.6666666666666671E-3"/>
    <n v="23"/>
    <x v="1"/>
    <s v="Ok"/>
    <x v="1"/>
    <s v="OK"/>
    <x v="0"/>
    <x v="0"/>
    <x v="1"/>
    <s v="No Aplica"/>
  </r>
  <r>
    <s v="20514671592"/>
    <x v="9"/>
    <x v="9"/>
    <x v="2385"/>
    <x v="2397"/>
    <x v="2128"/>
    <n v="2"/>
    <x v="65"/>
    <s v="Estacion 25, 26, 27"/>
    <s v="CALLE FELIPE DE ZELA 515 URB LOS FICUS"/>
    <x v="63"/>
    <x v="0"/>
    <m/>
    <x v="2"/>
    <d v="2023-02-22T00:00:00"/>
    <x v="0"/>
    <n v="4"/>
    <s v="CJV"/>
    <s v="Secundaria"/>
    <n v="6.6666666666666671E-3"/>
    <n v="41"/>
    <x v="0"/>
    <s v="Ok"/>
    <x v="6"/>
    <s v="OK"/>
    <x v="0"/>
    <x v="0"/>
    <x v="1"/>
    <s v="No Aplica"/>
  </r>
  <r>
    <s v="20514671592"/>
    <x v="9"/>
    <x v="9"/>
    <x v="2386"/>
    <x v="2398"/>
    <x v="2201"/>
    <n v="2"/>
    <x v="13"/>
    <s v="E4, E24, E25, E26, E27, Tunel, PTSA, Dovelas"/>
    <s v="PR. CHINCHA LT. 18"/>
    <x v="278"/>
    <x v="0"/>
    <m/>
    <x v="0"/>
    <d v="2023-01-24T00:00:00"/>
    <x v="0"/>
    <n v="4"/>
    <s v="CJV"/>
    <s v="Secundaria"/>
    <n v="6.6666666666666671E-3"/>
    <n v="25"/>
    <x v="3"/>
    <s v="Ok"/>
    <x v="0"/>
    <s v="OK"/>
    <x v="0"/>
    <x v="0"/>
    <x v="1"/>
    <s v="No Aplica"/>
  </r>
  <r>
    <s v="20514671592"/>
    <x v="9"/>
    <x v="9"/>
    <x v="2387"/>
    <x v="2399"/>
    <x v="2202"/>
    <n v="2"/>
    <x v="5"/>
    <s v="E25"/>
    <s v="CP. PUENTE PAUCARTAMBO"/>
    <x v="325"/>
    <x v="0"/>
    <m/>
    <x v="2"/>
    <d v="2023-04-10T00:00:00"/>
    <x v="0"/>
    <n v="4"/>
    <s v="CJV"/>
    <s v="Secundaria"/>
    <n v="6.6666666666666671E-3"/>
    <n v="35"/>
    <x v="4"/>
    <s v="Ok"/>
    <x v="0"/>
    <s v="OK"/>
    <x v="0"/>
    <x v="0"/>
    <x v="1"/>
    <s v="No Aplica"/>
  </r>
  <r>
    <s v="20514671592"/>
    <x v="9"/>
    <x v="9"/>
    <x v="2388"/>
    <x v="2400"/>
    <x v="2203"/>
    <n v="2"/>
    <x v="13"/>
    <s v="Estacion 25, 26, 27"/>
    <s v="AV. FRANCISCO FELIX 130 CASERIO BALCONCITO"/>
    <x v="326"/>
    <x v="0"/>
    <m/>
    <x v="2"/>
    <d v="2023-07-03T00:00:00"/>
    <x v="0"/>
    <n v="4"/>
    <s v="CJV"/>
    <s v="Secundaria"/>
    <n v="6.6666666666666671E-3"/>
    <n v="23"/>
    <x v="1"/>
    <s v="Ok"/>
    <x v="0"/>
    <s v="OK"/>
    <x v="0"/>
    <x v="0"/>
    <x v="1"/>
    <s v="No Aplica"/>
  </r>
  <r>
    <s v="20514671592"/>
    <x v="9"/>
    <x v="9"/>
    <x v="2389"/>
    <x v="2401"/>
    <x v="650"/>
    <n v="2"/>
    <x v="422"/>
    <s v="Estacion 25, 26, 27"/>
    <s v="MZ E LT 06 ASENT H EL SALVADOR"/>
    <x v="278"/>
    <x v="0"/>
    <m/>
    <x v="2"/>
    <d v="2023-02-08T00:00:00"/>
    <x v="0"/>
    <n v="4"/>
    <s v="CJV"/>
    <s v="Secundaria"/>
    <n v="6.6666666666666671E-3"/>
    <n v="26"/>
    <x v="3"/>
    <s v="Ok"/>
    <x v="0"/>
    <s v="OK"/>
    <x v="0"/>
    <x v="0"/>
    <x v="1"/>
    <s v="No Aplica"/>
  </r>
  <r>
    <s v="20514671592"/>
    <x v="9"/>
    <x v="9"/>
    <x v="2390"/>
    <x v="2402"/>
    <x v="2204"/>
    <n v="2"/>
    <x v="65"/>
    <s v="Estacion 25, 26, 27"/>
    <s v="JR FRANCISCO VIDAL LAOS 337 URB LA VIÑA"/>
    <x v="81"/>
    <x v="0"/>
    <m/>
    <x v="2"/>
    <d v="2023-02-08T00:00:00"/>
    <x v="0"/>
    <n v="4"/>
    <s v="CJV"/>
    <s v="Secundaria"/>
    <n v="6.6666666666666671E-3"/>
    <n v="34"/>
    <x v="4"/>
    <s v="Ok"/>
    <x v="5"/>
    <s v="OK"/>
    <x v="0"/>
    <x v="0"/>
    <x v="1"/>
    <s v="No Aplica"/>
  </r>
  <r>
    <s v="20514671592"/>
    <x v="9"/>
    <x v="9"/>
    <x v="2391"/>
    <x v="2403"/>
    <x v="2205"/>
    <n v="2"/>
    <x v="43"/>
    <s v="Estacion 25, 26, 27"/>
    <s v="URB. BENAVIDES MZ J LT 35"/>
    <x v="278"/>
    <x v="0"/>
    <m/>
    <x v="2"/>
    <d v="2023-06-01T00:00:00"/>
    <x v="0"/>
    <n v="4"/>
    <s v="CJV"/>
    <s v="Secundaria"/>
    <n v="6.6666666666666671E-3"/>
    <n v="34"/>
    <x v="4"/>
    <s v="Ok"/>
    <x v="0"/>
    <s v="OK"/>
    <x v="0"/>
    <x v="0"/>
    <x v="1"/>
    <s v="No Aplica"/>
  </r>
  <r>
    <s v="20563566494"/>
    <x v="90"/>
    <x v="9"/>
    <x v="2392"/>
    <x v="2404"/>
    <x v="2206"/>
    <n v="1"/>
    <x v="89"/>
    <s v="E20, E21, E22, E23, E24"/>
    <s v="CALLE BOULEVAR LOS ALOES MZ W LT 20A URB LOS JARDINES DE SAN JUAN"/>
    <x v="3"/>
    <x v="0"/>
    <m/>
    <x v="2"/>
    <d v="2023-05-10T00:00:00"/>
    <x v="0"/>
    <n v="1"/>
    <s v="CJV"/>
    <s v="Secundaria"/>
    <n v="6.6666666666666671E-3"/>
    <n v="28"/>
    <x v="3"/>
    <s v="Ok"/>
    <x v="0"/>
    <s v="OK"/>
    <x v="0"/>
    <x v="0"/>
    <x v="1"/>
    <s v="No Aplica"/>
  </r>
  <r>
    <s v="20563566494"/>
    <x v="90"/>
    <x v="9"/>
    <x v="2393"/>
    <x v="2405"/>
    <x v="610"/>
    <n v="1"/>
    <x v="89"/>
    <s v="E20, E21, E22, E23, E24"/>
    <s v="AV PARADO DE BELLIDO 579 2DA ZONA "/>
    <x v="6"/>
    <x v="0"/>
    <m/>
    <x v="2"/>
    <d v="2023-05-10T00:00:00"/>
    <x v="0"/>
    <n v="1"/>
    <s v="CJV"/>
    <s v="Secundaria"/>
    <n v="6.6666666666666671E-3"/>
    <n v="28"/>
    <x v="3"/>
    <s v="Ok"/>
    <x v="0"/>
    <s v="OK"/>
    <x v="0"/>
    <x v="0"/>
    <x v="1"/>
    <s v="No Aplica"/>
  </r>
  <r>
    <s v="20545929652"/>
    <x v="91"/>
    <x v="9"/>
    <x v="2394"/>
    <x v="2406"/>
    <x v="2207"/>
    <n v="1"/>
    <x v="408"/>
    <s v="E4, E24, E25, E26, E27, Tunel, PTSA, Dovelas"/>
    <s v="JR. LOS CHANCAS 512"/>
    <x v="70"/>
    <x v="0"/>
    <m/>
    <x v="2"/>
    <d v="2023-05-03T00:00:00"/>
    <x v="0"/>
    <n v="1"/>
    <s v="CJV"/>
    <s v="Secundaria"/>
    <n v="6.6666666666666671E-3"/>
    <n v="49"/>
    <x v="0"/>
    <s v="Ok"/>
    <x v="7"/>
    <s v="OK"/>
    <x v="0"/>
    <x v="0"/>
    <x v="1"/>
    <s v="No Aplica"/>
  </r>
  <r>
    <s v="20563566494"/>
    <x v="90"/>
    <x v="9"/>
    <x v="2395"/>
    <x v="2407"/>
    <x v="2208"/>
    <n v="1"/>
    <x v="89"/>
    <s v="E20, E21, E22, E23, E24"/>
    <s v="AYACUCHO M.C . DULANTO MZ. D LT. 22"/>
    <x v="31"/>
    <x v="0"/>
    <m/>
    <x v="2"/>
    <d v="2023-06-05T00:00:00"/>
    <x v="0"/>
    <n v="1"/>
    <s v="CJV"/>
    <s v="Secundaria"/>
    <n v="6.6666666666666671E-3"/>
    <n v="30"/>
    <x v="3"/>
    <s v="Ok"/>
    <x v="2"/>
    <s v="OK"/>
    <x v="0"/>
    <x v="0"/>
    <x v="1"/>
    <s v="No Aplica"/>
  </r>
  <r>
    <s v="20514671592"/>
    <x v="9"/>
    <x v="9"/>
    <x v="2396"/>
    <x v="2408"/>
    <x v="2209"/>
    <n v="2"/>
    <x v="13"/>
    <s v="Estacion 25, 26, 27"/>
    <s v="ALVA MAURTUA MZ.G LT.15"/>
    <x v="192"/>
    <x v="0"/>
    <m/>
    <x v="2"/>
    <d v="2023-04-10T00:00:00"/>
    <x v="0"/>
    <n v="4"/>
    <s v="CJV"/>
    <s v="Secundaria"/>
    <n v="6.6666666666666671E-3"/>
    <n v="23"/>
    <x v="1"/>
    <s v="Ok"/>
    <x v="0"/>
    <s v="OK"/>
    <x v="0"/>
    <x v="0"/>
    <x v="1"/>
    <s v="No Aplica"/>
  </r>
  <r>
    <s v="20514671592"/>
    <x v="9"/>
    <x v="9"/>
    <x v="2397"/>
    <x v="2409"/>
    <x v="1523"/>
    <n v="2"/>
    <x v="43"/>
    <s v="Estacion 25, 26, 27"/>
    <s v="ALVA MAURTUA MZ G LT 15"/>
    <x v="192"/>
    <x v="0"/>
    <m/>
    <x v="2"/>
    <d v="2023-04-10T00:00:00"/>
    <x v="0"/>
    <n v="4"/>
    <s v="CJV"/>
    <s v="Secundaria"/>
    <n v="6.6666666666666671E-3"/>
    <n v="29"/>
    <x v="3"/>
    <s v="Ok"/>
    <x v="0"/>
    <s v="OK"/>
    <x v="0"/>
    <x v="0"/>
    <x v="1"/>
    <s v="No Aplica"/>
  </r>
  <r>
    <s v="20514671592"/>
    <x v="9"/>
    <x v="9"/>
    <x v="2398"/>
    <x v="2410"/>
    <x v="2210"/>
    <n v="2"/>
    <x v="13"/>
    <s v="Estacion 25, 26, 27"/>
    <s v="AV. LOS OLIVOS C.R.MANUEL AQUINO MZ. B LT. 05"/>
    <x v="31"/>
    <x v="0"/>
    <m/>
    <x v="2"/>
    <d v="2023-03-01T00:00:00"/>
    <x v="0"/>
    <n v="4"/>
    <s v="CJV"/>
    <s v="Secundaria"/>
    <n v="6.6666666666666671E-3"/>
    <n v="23"/>
    <x v="1"/>
    <s v="Ok"/>
    <x v="2"/>
    <s v="OK"/>
    <x v="0"/>
    <x v="0"/>
    <x v="1"/>
    <s v="No Aplica"/>
  </r>
  <r>
    <s v="20514671592"/>
    <x v="9"/>
    <x v="9"/>
    <x v="2399"/>
    <x v="2411"/>
    <x v="1896"/>
    <n v="2"/>
    <x v="13"/>
    <s v="Estacion 25, 26, 27"/>
    <s v="AV. SAN MARTIN DE PORRES ESTE ASENT.H. ALMTE MIGUEL GRAU MZC LT03"/>
    <x v="3"/>
    <x v="0"/>
    <m/>
    <x v="2"/>
    <d v="2022-10-10T00:00:00"/>
    <x v="0"/>
    <n v="4"/>
    <s v="CJV"/>
    <s v="Secundaria"/>
    <n v="6.6666666666666671E-3"/>
    <n v="35"/>
    <x v="4"/>
    <s v="Ok"/>
    <x v="0"/>
    <s v="OK"/>
    <x v="0"/>
    <x v="0"/>
    <x v="1"/>
    <s v="No Aplica"/>
  </r>
  <r>
    <s v="20514671592"/>
    <x v="9"/>
    <x v="9"/>
    <x v="2400"/>
    <x v="2412"/>
    <x v="2211"/>
    <n v="2"/>
    <x v="13"/>
    <s v="Estacion 25, 26, 27"/>
    <s v="CALLE 8 DE JULIO MZ.B LT.43 ASENT.H. VILLA SELVA"/>
    <x v="327"/>
    <x v="0"/>
    <m/>
    <x v="2"/>
    <d v="2023-04-06T00:00:00"/>
    <x v="0"/>
    <n v="4"/>
    <s v="CJV"/>
    <s v="Secundaria"/>
    <n v="6.6666666666666671E-3"/>
    <n v="25"/>
    <x v="3"/>
    <s v="Ok"/>
    <x v="0"/>
    <s v="OK"/>
    <x v="0"/>
    <x v="0"/>
    <x v="1"/>
    <s v="No Aplica"/>
  </r>
  <r>
    <n v="20544798830"/>
    <x v="3"/>
    <x v="3"/>
    <x v="2401"/>
    <x v="2413"/>
    <x v="2212"/>
    <n v="2"/>
    <x v="423"/>
    <s v="POZOS Y TUNELES "/>
    <s v="MZ. C LT. 18 JUAN PABLO II, CALLAO - CALLAO"/>
    <x v="74"/>
    <x v="0"/>
    <m/>
    <x v="2"/>
    <d v="2021-12-01T00:00:00"/>
    <x v="0"/>
    <n v="4"/>
    <s v="CJV"/>
    <s v="Principal"/>
    <n v="5.8823529411764705E-2"/>
    <n v="38"/>
    <x v="4"/>
    <s v="Ok"/>
    <x v="2"/>
    <s v="OK"/>
    <x v="0"/>
    <x v="0"/>
    <x v="1"/>
    <s v="No Aplica"/>
  </r>
  <r>
    <n v="20544798830"/>
    <x v="3"/>
    <x v="3"/>
    <x v="2402"/>
    <x v="2414"/>
    <x v="2213"/>
    <n v="2"/>
    <x v="423"/>
    <s v="POZOS Y TUNELES "/>
    <s v="AGRP. FAM JOSE OLAYA 1 MZ E LT 3, SAN JUAN DE LURIGANCHO "/>
    <x v="3"/>
    <x v="0"/>
    <m/>
    <x v="2"/>
    <d v="2021-12-01T00:00:00"/>
    <x v="0"/>
    <n v="4"/>
    <s v="CJV"/>
    <s v="Principal"/>
    <n v="5.8823529411764705E-2"/>
    <n v="32"/>
    <x v="4"/>
    <s v="Ok"/>
    <x v="0"/>
    <s v="OK"/>
    <x v="0"/>
    <x v="0"/>
    <x v="1"/>
    <s v="No Aplica"/>
  </r>
  <r>
    <n v="20544798830"/>
    <x v="3"/>
    <x v="3"/>
    <x v="2403"/>
    <x v="2415"/>
    <x v="2214"/>
    <n v="2"/>
    <x v="423"/>
    <s v="POZOS Y TUNELES "/>
    <s v="MZ M LT. 33 GAMBETA ALTA, CALLAO - CALLAO"/>
    <x v="74"/>
    <x v="0"/>
    <m/>
    <x v="2"/>
    <d v="2021-12-01T00:00:00"/>
    <x v="0"/>
    <n v="4"/>
    <s v="CJV"/>
    <s v="Principal"/>
    <n v="5.8823529411764705E-2"/>
    <n v="40"/>
    <x v="4"/>
    <s v="Ok"/>
    <x v="2"/>
    <s v="OK"/>
    <x v="0"/>
    <x v="0"/>
    <x v="1"/>
    <s v="No Aplica"/>
  </r>
  <r>
    <n v="20544798830"/>
    <x v="3"/>
    <x v="3"/>
    <x v="2404"/>
    <x v="2416"/>
    <x v="388"/>
    <n v="2"/>
    <x v="5"/>
    <s v="POZOS Y TUNELES "/>
    <s v="CALLE OLLANTA 329"/>
    <x v="49"/>
    <x v="0"/>
    <m/>
    <x v="2"/>
    <d v="2022-11-04T00:00:00"/>
    <x v="0"/>
    <n v="4"/>
    <s v="CJV"/>
    <s v="Principal"/>
    <n v="5.8823529411764705E-2"/>
    <n v="38"/>
    <x v="4"/>
    <s v="Ok"/>
    <x v="5"/>
    <s v="OK"/>
    <x v="0"/>
    <x v="0"/>
    <x v="1"/>
    <s v="No Aplica"/>
  </r>
  <r>
    <n v="20544798830"/>
    <x v="3"/>
    <x v="3"/>
    <x v="2405"/>
    <x v="2417"/>
    <x v="2215"/>
    <n v="1"/>
    <x v="38"/>
    <s v="POZOS Y TUNELES "/>
    <s v="JR DANIEL ALCIDES CARRION S/N, VILCABAMBA - DANIEL ALCIDES CARRION - PASCO"/>
    <x v="328"/>
    <x v="1"/>
    <m/>
    <x v="2"/>
    <d v="2021-11-20T00:00:00"/>
    <x v="0"/>
    <n v="1"/>
    <s v="CJV"/>
    <s v="Principal"/>
    <n v="5.8823529411764705E-2"/>
    <n v="24"/>
    <x v="3"/>
    <s v="Ok"/>
    <x v="0"/>
    <s v="OK"/>
    <x v="0"/>
    <x v="0"/>
    <x v="1"/>
    <s v="No Aplica"/>
  </r>
  <r>
    <n v="20544798830"/>
    <x v="3"/>
    <x v="3"/>
    <x v="2406"/>
    <x v="2418"/>
    <x v="2216"/>
    <n v="2"/>
    <x v="423"/>
    <s v="ESTACIONES 25/26/27"/>
    <s v="CASERIO SAN JORGE, FERNANDO LORES - MAYNAS - LORETO"/>
    <x v="329"/>
    <x v="0"/>
    <m/>
    <x v="2"/>
    <d v="2021-12-01T00:00:00"/>
    <x v="0"/>
    <n v="4"/>
    <s v="CJV"/>
    <s v="Principal"/>
    <n v="5.8823529411764705E-2"/>
    <n v="32"/>
    <x v="4"/>
    <s v="Ok"/>
    <x v="0"/>
    <s v="OK"/>
    <x v="0"/>
    <x v="0"/>
    <x v="1"/>
    <s v="No Aplica"/>
  </r>
  <r>
    <n v="20544798830"/>
    <x v="3"/>
    <x v="3"/>
    <x v="2407"/>
    <x v="2419"/>
    <x v="1452"/>
    <n v="2"/>
    <x v="3"/>
    <s v="ESTACIONES 25/26/27"/>
    <s v="MZ. Z LT. 22 POSESIONARIAS PANDO, SAN MIGUEL - LIMA - LIMA"/>
    <x v="233"/>
    <x v="0"/>
    <m/>
    <x v="2"/>
    <d v="2021-12-01T00:00:00"/>
    <x v="0"/>
    <n v="1"/>
    <s v="CJV"/>
    <s v="Principal"/>
    <n v="5.8823529411764705E-2"/>
    <n v="40"/>
    <x v="4"/>
    <s v="Ok"/>
    <x v="0"/>
    <s v="OK"/>
    <x v="0"/>
    <x v="0"/>
    <x v="1"/>
    <s v="No Aplica"/>
  </r>
  <r>
    <s v="20523802861"/>
    <x v="13"/>
    <x v="13"/>
    <x v="2408"/>
    <x v="2420"/>
    <x v="2217"/>
    <n v="2"/>
    <x v="392"/>
    <s v="E15"/>
    <s v="MZ. 33-J LT. 1 PAMPLONA ALTA SC FCO CZ"/>
    <x v="21"/>
    <x v="0"/>
    <m/>
    <x v="2"/>
    <d v="2023-07-03T00:00:00"/>
    <x v="0"/>
    <n v="4"/>
    <s v="CJV"/>
    <s v="Principal"/>
    <n v="0.02"/>
    <n v="30"/>
    <x v="3"/>
    <s v="Ok"/>
    <x v="0"/>
    <s v="OK"/>
    <x v="0"/>
    <x v="0"/>
    <x v="1"/>
    <s v="No Aplica"/>
  </r>
  <r>
    <s v="20523802861"/>
    <x v="13"/>
    <x v="13"/>
    <x v="2409"/>
    <x v="2421"/>
    <x v="2218"/>
    <n v="2"/>
    <x v="424"/>
    <s v="E15"/>
    <s v="AV. ALFONSO UGARTE 201 INT. 03 URB. SANTA CLARA "/>
    <x v="100"/>
    <x v="0"/>
    <m/>
    <x v="1"/>
    <d v="2022-08-01T00:00:00"/>
    <x v="0"/>
    <n v="4"/>
    <s v="CJV"/>
    <s v="Principal"/>
    <n v="0.02"/>
    <n v="35"/>
    <x v="4"/>
    <s v="Ok"/>
    <x v="1"/>
    <s v="OK"/>
    <x v="0"/>
    <x v="0"/>
    <x v="1"/>
    <s v="No Aplica"/>
  </r>
  <r>
    <s v="20523802861"/>
    <x v="13"/>
    <x v="13"/>
    <x v="2410"/>
    <x v="2422"/>
    <x v="2219"/>
    <n v="2"/>
    <x v="425"/>
    <s v="E14"/>
    <s v="MZ. 181 LT. 7 ASENT. HUMANO SAN MARTIN"/>
    <x v="11"/>
    <x v="0"/>
    <m/>
    <x v="2"/>
    <d v="2023-08-21T00:00:00"/>
    <x v="0"/>
    <n v="4"/>
    <s v="CJV"/>
    <s v="Principal"/>
    <n v="0.02"/>
    <n v="19"/>
    <x v="1"/>
    <s v="Ok"/>
    <x v="0"/>
    <s v="OK"/>
    <x v="0"/>
    <x v="0"/>
    <x v="1"/>
    <s v="8-2023"/>
  </r>
  <r>
    <s v="20523802861"/>
    <x v="13"/>
    <x v="13"/>
    <x v="2411"/>
    <x v="2423"/>
    <x v="2220"/>
    <n v="2"/>
    <x v="425"/>
    <s v="E14"/>
    <s v="AV. 2 DE OCTUBRE URB. SANTA A ANA"/>
    <x v="8"/>
    <x v="0"/>
    <m/>
    <x v="2"/>
    <d v="2023-02-27T00:00:00"/>
    <x v="0"/>
    <n v="4"/>
    <s v="CJV"/>
    <s v="Principal"/>
    <n v="0.02"/>
    <n v="24"/>
    <x v="3"/>
    <s v="Ok"/>
    <x v="0"/>
    <s v="OK"/>
    <x v="0"/>
    <x v="0"/>
    <x v="1"/>
    <s v="No Aplica"/>
  </r>
  <r>
    <s v="20523802861"/>
    <x v="13"/>
    <x v="13"/>
    <x v="2412"/>
    <x v="2424"/>
    <x v="2221"/>
    <n v="2"/>
    <x v="17"/>
    <s v="E15"/>
    <s v="ASENT. H BALNEARIO SCT. V MZ. B LT. 11"/>
    <x v="4"/>
    <x v="0"/>
    <m/>
    <x v="2"/>
    <d v="2023-07-04T00:00:00"/>
    <x v="0"/>
    <n v="4"/>
    <s v="CJV"/>
    <s v="Principal"/>
    <n v="0.02"/>
    <n v="28"/>
    <x v="3"/>
    <s v="Ok"/>
    <x v="2"/>
    <s v="OK"/>
    <x v="0"/>
    <x v="0"/>
    <x v="1"/>
    <s v="No Aplica"/>
  </r>
  <r>
    <s v="20523802861"/>
    <x v="13"/>
    <x v="13"/>
    <x v="2413"/>
    <x v="2425"/>
    <x v="2222"/>
    <n v="2"/>
    <x v="425"/>
    <s v="E15"/>
    <s v="AV. ENRIQUE MEIGGS BLOCK L DPTO 301"/>
    <x v="5"/>
    <x v="0"/>
    <m/>
    <x v="2"/>
    <d v="2023-07-21T00:00:00"/>
    <x v="0"/>
    <n v="4"/>
    <s v="CJV"/>
    <s v="Principal"/>
    <n v="0.02"/>
    <n v="36"/>
    <x v="4"/>
    <s v="Ok"/>
    <x v="0"/>
    <s v="OK"/>
    <x v="0"/>
    <x v="0"/>
    <x v="1"/>
    <s v="No Aplica"/>
  </r>
  <r>
    <s v="20523802861"/>
    <x v="13"/>
    <x v="13"/>
    <x v="2414"/>
    <x v="2426"/>
    <x v="2223"/>
    <n v="2"/>
    <x v="17"/>
    <s v="E15"/>
    <s v="PSJ. 11 ASOC. LAS PRADERAS ANEXO 8  MZ S-3 LT. 09"/>
    <x v="165"/>
    <x v="0"/>
    <m/>
    <x v="2"/>
    <d v="2023-06-23T00:00:00"/>
    <x v="0"/>
    <n v="4"/>
    <s v="CJV"/>
    <s v="Principal"/>
    <n v="0.02"/>
    <n v="22"/>
    <x v="1"/>
    <s v="Ok"/>
    <x v="0"/>
    <s v="OK"/>
    <x v="0"/>
    <x v="0"/>
    <x v="1"/>
    <s v="No Aplica"/>
  </r>
  <r>
    <s v="20523802861"/>
    <x v="13"/>
    <x v="13"/>
    <x v="2415"/>
    <x v="2427"/>
    <x v="2224"/>
    <n v="2"/>
    <x v="425"/>
    <s v="E15"/>
    <s v="MZ 12 LT 43 ZONA 5  "/>
    <x v="5"/>
    <x v="0"/>
    <m/>
    <x v="2"/>
    <d v="2023-07-04T00:00:00"/>
    <x v="0"/>
    <n v="4"/>
    <s v="CJV"/>
    <s v="Principal"/>
    <n v="0.02"/>
    <n v="35"/>
    <x v="4"/>
    <s v="Ok"/>
    <x v="0"/>
    <s v="OK"/>
    <x v="0"/>
    <x v="0"/>
    <x v="1"/>
    <s v="No Aplica"/>
  </r>
  <r>
    <s v="20523802861"/>
    <x v="13"/>
    <x v="13"/>
    <x v="2416"/>
    <x v="2428"/>
    <x v="2225"/>
    <n v="2"/>
    <x v="5"/>
    <s v="E15"/>
    <s v="JOSE PARDO 718 DTO3"/>
    <x v="64"/>
    <x v="0"/>
    <m/>
    <x v="2"/>
    <d v="2023-06-05T00:00:00"/>
    <x v="0"/>
    <n v="4"/>
    <s v="CJV"/>
    <s v="Principal"/>
    <n v="0.02"/>
    <n v="20"/>
    <x v="1"/>
    <s v="Ok"/>
    <x v="0"/>
    <s v="OK"/>
    <x v="0"/>
    <x v="0"/>
    <x v="1"/>
    <s v="No Aplica"/>
  </r>
  <r>
    <s v="20523802861"/>
    <x v="13"/>
    <x v="13"/>
    <x v="2417"/>
    <x v="2429"/>
    <x v="2226"/>
    <n v="1"/>
    <x v="21"/>
    <s v="E15"/>
    <s v="ASOC. PROG. DE VIV. LAS CASUARINAS EX PARCELA MZ B LT 6"/>
    <x v="100"/>
    <x v="1"/>
    <m/>
    <x v="2"/>
    <d v="2023-06-21T00:00:00"/>
    <x v="0"/>
    <n v="1"/>
    <s v="CJV"/>
    <s v="Principal"/>
    <n v="0.02"/>
    <n v="27"/>
    <x v="3"/>
    <s v="Ok"/>
    <x v="1"/>
    <s v="OK"/>
    <x v="0"/>
    <x v="0"/>
    <x v="1"/>
    <s v="No Aplica"/>
  </r>
  <r>
    <s v="20523802861"/>
    <x v="13"/>
    <x v="13"/>
    <x v="2418"/>
    <x v="2430"/>
    <x v="2227"/>
    <n v="2"/>
    <x v="392"/>
    <s v="E14"/>
    <s v="CALLE 14 URB. PRO LIMA ETAPA 2DA MZ F LT 64"/>
    <x v="11"/>
    <x v="0"/>
    <m/>
    <x v="2"/>
    <d v="2023-06-28T00:00:00"/>
    <x v="0"/>
    <n v="4"/>
    <s v="CJV"/>
    <s v="Principal"/>
    <n v="0.02"/>
    <n v="43"/>
    <x v="0"/>
    <s v="Ok"/>
    <x v="0"/>
    <s v="OK"/>
    <x v="0"/>
    <x v="0"/>
    <x v="1"/>
    <s v="No Aplica"/>
  </r>
  <r>
    <s v="20523802861"/>
    <x v="13"/>
    <x v="13"/>
    <x v="2419"/>
    <x v="2431"/>
    <x v="2228"/>
    <n v="2"/>
    <x v="425"/>
    <s v="E14"/>
    <s v="PASAJE 09 ASENT. H 13 DE MAYO MZ R1 LT16"/>
    <x v="11"/>
    <x v="0"/>
    <m/>
    <x v="2"/>
    <d v="2023-06-09T00:00:00"/>
    <x v="0"/>
    <n v="4"/>
    <s v="CJV"/>
    <s v="Principal"/>
    <n v="0.02"/>
    <n v="24"/>
    <x v="3"/>
    <s v="Ok"/>
    <x v="0"/>
    <s v="OK"/>
    <x v="0"/>
    <x v="0"/>
    <x v="1"/>
    <s v="No Aplica"/>
  </r>
  <r>
    <s v="20523802861"/>
    <x v="13"/>
    <x v="13"/>
    <x v="2420"/>
    <x v="2432"/>
    <x v="2229"/>
    <n v="2"/>
    <x v="425"/>
    <s v="E15"/>
    <s v="MZ F LT 9 I ETAPA-SAN MARTIN DE PORRES"/>
    <x v="8"/>
    <x v="1"/>
    <m/>
    <x v="2"/>
    <d v="2023-03-16T00:00:00"/>
    <x v="0"/>
    <n v="4"/>
    <s v="CJV"/>
    <s v="Principal"/>
    <n v="0.02"/>
    <n v="32"/>
    <x v="4"/>
    <s v="Ok"/>
    <x v="0"/>
    <s v="OK"/>
    <x v="0"/>
    <x v="0"/>
    <x v="1"/>
    <s v="No Aplica"/>
  </r>
  <r>
    <s v="20523802861"/>
    <x v="13"/>
    <x v="13"/>
    <x v="2421"/>
    <x v="2433"/>
    <x v="2230"/>
    <n v="2"/>
    <x v="87"/>
    <s v="E15"/>
    <s v="PSJ. LAS LOMAS DE ANDRES A. CACERES MZ. A LT. 13"/>
    <x v="3"/>
    <x v="0"/>
    <m/>
    <x v="2"/>
    <d v="2023-03-16T00:00:00"/>
    <x v="0"/>
    <n v="4"/>
    <s v="CJV"/>
    <s v="Principal"/>
    <n v="0.02"/>
    <n v="36"/>
    <x v="4"/>
    <s v="Ok"/>
    <x v="0"/>
    <s v="OK"/>
    <x v="0"/>
    <x v="0"/>
    <x v="1"/>
    <s v="No Aplica"/>
  </r>
  <r>
    <s v="20523802861"/>
    <x v="13"/>
    <x v="13"/>
    <x v="2422"/>
    <x v="2434"/>
    <x v="2231"/>
    <n v="2"/>
    <x v="17"/>
    <s v="E14"/>
    <s v="AH. SEÑOR DE LUREN MZ A LT 36"/>
    <x v="3"/>
    <x v="0"/>
    <m/>
    <x v="2"/>
    <d v="2023-06-12T00:00:00"/>
    <x v="0"/>
    <n v="4"/>
    <s v="CJV"/>
    <s v="Principal"/>
    <n v="0.02"/>
    <n v="34"/>
    <x v="4"/>
    <s v="Ok"/>
    <x v="0"/>
    <s v="OK"/>
    <x v="0"/>
    <x v="0"/>
    <x v="1"/>
    <s v="No Aplica"/>
  </r>
  <r>
    <s v="20523802861"/>
    <x v="13"/>
    <x v="13"/>
    <x v="2423"/>
    <x v="2435"/>
    <x v="2232"/>
    <n v="2"/>
    <x v="87"/>
    <s v="E14"/>
    <s v="MZ B LT 31 ASOC. VIVIENDA  VILLA EL AMAUTA"/>
    <x v="8"/>
    <x v="0"/>
    <m/>
    <x v="2"/>
    <d v="2023-05-05T00:00:00"/>
    <x v="0"/>
    <n v="4"/>
    <s v="CJV"/>
    <s v="Principal"/>
    <n v="0.02"/>
    <n v="35"/>
    <x v="4"/>
    <s v="Ok"/>
    <x v="0"/>
    <s v="OK"/>
    <x v="0"/>
    <x v="0"/>
    <x v="1"/>
    <s v="No Aplica"/>
  </r>
  <r>
    <s v="20523802861"/>
    <x v="13"/>
    <x v="13"/>
    <x v="2424"/>
    <x v="2436"/>
    <x v="2233"/>
    <n v="2"/>
    <x v="392"/>
    <s v="E14"/>
    <s v="PSJ SAN PABLO MZ Q LOTE 8 EL NAZARENO"/>
    <x v="21"/>
    <x v="0"/>
    <m/>
    <x v="2"/>
    <d v="2023-08-28T00:00:00"/>
    <x v="0"/>
    <n v="4"/>
    <s v="CJV"/>
    <s v="Principal"/>
    <n v="0.02"/>
    <n v="36"/>
    <x v="4"/>
    <s v="Ok"/>
    <x v="0"/>
    <s v="OK"/>
    <x v="0"/>
    <x v="0"/>
    <x v="1"/>
    <s v="8-2023"/>
  </r>
  <r>
    <s v="20523802861"/>
    <x v="13"/>
    <x v="13"/>
    <x v="2425"/>
    <x v="2437"/>
    <x v="2234"/>
    <n v="2"/>
    <x v="425"/>
    <s v="E15"/>
    <s v="AV. INDOAMERICA 657 - URB. TAHUANTISUYO PRIMERA ZONA DE TAHUANTISUYO"/>
    <x v="9"/>
    <x v="1"/>
    <m/>
    <x v="1"/>
    <d v="2023-06-23T00:00:00"/>
    <x v="0"/>
    <n v="4"/>
    <s v="CJV"/>
    <s v="Principal"/>
    <n v="0.02"/>
    <n v="30"/>
    <x v="3"/>
    <s v="Ok"/>
    <x v="0"/>
    <s v="OK"/>
    <x v="0"/>
    <x v="0"/>
    <x v="1"/>
    <s v="No Aplica"/>
  </r>
  <r>
    <s v="20523802861"/>
    <x v="13"/>
    <x v="13"/>
    <x v="2426"/>
    <x v="2438"/>
    <x v="2235"/>
    <n v="2"/>
    <x v="425"/>
    <s v="E15"/>
    <s v="JR. 27 DE ABRIL 427 PJ VILLA EL CARMEN MZ S "/>
    <x v="9"/>
    <x v="0"/>
    <m/>
    <x v="2"/>
    <d v="2023-07-22T00:00:00"/>
    <x v="0"/>
    <n v="4"/>
    <s v="CJV"/>
    <s v="Principal"/>
    <n v="0.02"/>
    <n v="27"/>
    <x v="3"/>
    <s v="Ok"/>
    <x v="0"/>
    <s v="OK"/>
    <x v="0"/>
    <x v="0"/>
    <x v="1"/>
    <s v="No Aplica"/>
  </r>
  <r>
    <s v="20523802861"/>
    <x v="13"/>
    <x v="13"/>
    <x v="2427"/>
    <x v="2439"/>
    <x v="2236"/>
    <n v="1"/>
    <x v="21"/>
    <s v="E14"/>
    <s v="COOP. EL CARMEN MZ J LT 27"/>
    <x v="37"/>
    <x v="0"/>
    <m/>
    <x v="2"/>
    <d v="2023-06-09T00:00:00"/>
    <x v="0"/>
    <n v="1"/>
    <s v="CJV"/>
    <s v="Principal"/>
    <n v="0.02"/>
    <n v="47"/>
    <x v="0"/>
    <s v="Ok"/>
    <x v="0"/>
    <s v="OK"/>
    <x v="0"/>
    <x v="0"/>
    <x v="1"/>
    <s v="No Aplica"/>
  </r>
  <r>
    <s v="20523802861"/>
    <x v="13"/>
    <x v="13"/>
    <x v="2428"/>
    <x v="2440"/>
    <x v="2237"/>
    <n v="2"/>
    <x v="426"/>
    <s v="E15"/>
    <s v="ASENT. H. PROGRAMA  MUN DE VIV UNICA MZ S LT 7"/>
    <x v="21"/>
    <x v="0"/>
    <m/>
    <x v="2"/>
    <d v="2023-07-11T00:00:00"/>
    <x v="0"/>
    <n v="4"/>
    <s v="CJV"/>
    <s v="Principal"/>
    <n v="0.02"/>
    <n v="40"/>
    <x v="4"/>
    <s v="Ok"/>
    <x v="0"/>
    <s v="OK"/>
    <x v="0"/>
    <x v="0"/>
    <x v="1"/>
    <s v="No Aplica"/>
  </r>
  <r>
    <s v="20523802861"/>
    <x v="13"/>
    <x v="13"/>
    <x v="2429"/>
    <x v="2441"/>
    <x v="2238"/>
    <n v="2"/>
    <x v="17"/>
    <s v="E14"/>
    <s v="MZ O 2 LT 10 MARISCAL CASTILLA"/>
    <x v="46"/>
    <x v="0"/>
    <m/>
    <x v="2"/>
    <d v="2023-06-12T00:00:00"/>
    <x v="0"/>
    <n v="4"/>
    <s v="CJV"/>
    <s v="Principal"/>
    <n v="0.02"/>
    <n v="38"/>
    <x v="4"/>
    <s v="Ok"/>
    <x v="0"/>
    <s v="OK"/>
    <x v="0"/>
    <x v="0"/>
    <x v="1"/>
    <s v="No Aplica"/>
  </r>
  <r>
    <s v="20523802861"/>
    <x v="13"/>
    <x v="13"/>
    <x v="2430"/>
    <x v="2442"/>
    <x v="2239"/>
    <n v="2"/>
    <x v="87"/>
    <s v="E14"/>
    <s v="ASOC. DE VIVIENDAS ESTEBAN  MONZON  FERNANDEZ MZ B LT 02"/>
    <x v="39"/>
    <x v="0"/>
    <m/>
    <x v="2"/>
    <d v="2023-05-04T00:00:00"/>
    <x v="0"/>
    <n v="4"/>
    <s v="CJV"/>
    <s v="Principal"/>
    <n v="0.02"/>
    <n v="41"/>
    <x v="0"/>
    <s v="Ok"/>
    <x v="0"/>
    <s v="OK"/>
    <x v="0"/>
    <x v="0"/>
    <x v="1"/>
    <s v="No Aplica"/>
  </r>
  <r>
    <s v="20523802861"/>
    <x v="13"/>
    <x v="13"/>
    <x v="2431"/>
    <x v="2443"/>
    <x v="2240"/>
    <n v="2"/>
    <x v="17"/>
    <s v="E15"/>
    <s v="UCV 171 LT 03 AH HUAYCAN ZONA M"/>
    <x v="100"/>
    <x v="0"/>
    <m/>
    <x v="2"/>
    <d v="2023-06-22T00:00:00"/>
    <x v="0"/>
    <n v="4"/>
    <s v="CJV"/>
    <s v="Principal"/>
    <n v="0.02"/>
    <n v="31"/>
    <x v="3"/>
    <s v="Ok"/>
    <x v="1"/>
    <s v="OK"/>
    <x v="0"/>
    <x v="0"/>
    <x v="1"/>
    <s v="No Aplica"/>
  </r>
  <r>
    <s v="20523802861"/>
    <x v="13"/>
    <x v="13"/>
    <x v="2432"/>
    <x v="2444"/>
    <x v="2241"/>
    <n v="2"/>
    <x v="392"/>
    <s v="E14"/>
    <s v="JIRON FRANCISCO PIZARRO 254"/>
    <x v="244"/>
    <x v="0"/>
    <m/>
    <x v="2"/>
    <d v="2023-07-19T00:00:00"/>
    <x v="0"/>
    <n v="4"/>
    <s v="CJV"/>
    <s v="Principal"/>
    <n v="0.02"/>
    <n v="37"/>
    <x v="4"/>
    <s v="Ok"/>
    <x v="0"/>
    <s v="OK"/>
    <x v="0"/>
    <x v="0"/>
    <x v="1"/>
    <s v="No Aplica"/>
  </r>
  <r>
    <s v="20523802861"/>
    <x v="13"/>
    <x v="13"/>
    <x v="2433"/>
    <x v="2445"/>
    <x v="2242"/>
    <n v="2"/>
    <x v="427"/>
    <s v="E14"/>
    <s v="MZ N LT 1 PSJE ROSA Y CALLE ROSARIO-SANTA EULALIA"/>
    <x v="105"/>
    <x v="0"/>
    <m/>
    <x v="2"/>
    <d v="2022-08-01T00:00:00"/>
    <x v="0"/>
    <n v="4"/>
    <s v="CJV"/>
    <s v="Principal"/>
    <n v="0.02"/>
    <n v="24"/>
    <x v="3"/>
    <s v="Ok"/>
    <x v="0"/>
    <s v="OK"/>
    <x v="0"/>
    <x v="0"/>
    <x v="1"/>
    <s v="No Aplica"/>
  </r>
  <r>
    <s v="20523802861"/>
    <x v="13"/>
    <x v="13"/>
    <x v="2434"/>
    <x v="2446"/>
    <x v="2243"/>
    <n v="2"/>
    <x v="425"/>
    <s v="E14"/>
    <s v="ASOC FUERZAS POLICIALES MZ B LT 55"/>
    <x v="3"/>
    <x v="0"/>
    <m/>
    <x v="2"/>
    <d v="2023-02-10T00:00:00"/>
    <x v="0"/>
    <n v="4"/>
    <s v="CJV"/>
    <s v="Principal"/>
    <n v="0.02"/>
    <n v="50"/>
    <x v="5"/>
    <s v="Ok"/>
    <x v="0"/>
    <s v="OK"/>
    <x v="0"/>
    <x v="0"/>
    <x v="1"/>
    <s v="No Aplica"/>
  </r>
  <r>
    <s v="20523802861"/>
    <x v="13"/>
    <x v="13"/>
    <x v="2435"/>
    <x v="2447"/>
    <x v="2244"/>
    <n v="2"/>
    <x v="17"/>
    <s v="E15"/>
    <s v="AV. SANTA ROSA MZ C LT 01 APV SANTA LUISA DE OQUENDO 1 ETAPA"/>
    <x v="31"/>
    <x v="0"/>
    <m/>
    <x v="2"/>
    <d v="2023-07-11T00:00:00"/>
    <x v="0"/>
    <n v="4"/>
    <s v="CJV"/>
    <s v="Principal"/>
    <n v="0.02"/>
    <n v="40"/>
    <x v="4"/>
    <s v="Ok"/>
    <x v="2"/>
    <s v="OK"/>
    <x v="0"/>
    <x v="0"/>
    <x v="1"/>
    <s v="No Aplica"/>
  </r>
  <r>
    <s v="20523802861"/>
    <x v="13"/>
    <x v="13"/>
    <x v="2436"/>
    <x v="2448"/>
    <x v="2245"/>
    <n v="1"/>
    <x v="30"/>
    <s v="E15"/>
    <s v="ASOC. SR. DE LOS MILAGROS  MZ O LT59"/>
    <x v="11"/>
    <x v="1"/>
    <m/>
    <x v="2"/>
    <d v="2022-10-27T00:00:00"/>
    <x v="0"/>
    <n v="1"/>
    <s v="CJV"/>
    <s v="Principal"/>
    <n v="0.02"/>
    <n v="26"/>
    <x v="3"/>
    <s v="Ok"/>
    <x v="0"/>
    <s v="OK"/>
    <x v="0"/>
    <x v="0"/>
    <x v="1"/>
    <s v="No Aplica"/>
  </r>
  <r>
    <s v="20523802861"/>
    <x v="13"/>
    <x v="13"/>
    <x v="2437"/>
    <x v="2449"/>
    <x v="2246"/>
    <n v="2"/>
    <x v="87"/>
    <s v="E15"/>
    <s v="ASENT. H LUIS  PARDO MZ B LT 12"/>
    <x v="5"/>
    <x v="0"/>
    <m/>
    <x v="2"/>
    <d v="2023-06-24T00:00:00"/>
    <x v="0"/>
    <n v="4"/>
    <s v="CJV"/>
    <s v="Principal"/>
    <n v="0.02"/>
    <n v="41"/>
    <x v="0"/>
    <s v="Ok"/>
    <x v="0"/>
    <s v="OK"/>
    <x v="0"/>
    <x v="0"/>
    <x v="1"/>
    <s v="No Aplica"/>
  </r>
  <r>
    <s v="20523802861"/>
    <x v="13"/>
    <x v="13"/>
    <x v="2438"/>
    <x v="2450"/>
    <x v="2247"/>
    <n v="2"/>
    <x v="213"/>
    <s v="E14"/>
    <s v="MZ. 181 LT. 7 ASENT. HUMANO SAN MARTIN"/>
    <x v="11"/>
    <x v="0"/>
    <m/>
    <x v="2"/>
    <d v="2023-08-02T00:00:00"/>
    <x v="0"/>
    <n v="4"/>
    <s v="CJV"/>
    <s v="Principal"/>
    <n v="0.02"/>
    <n v="22"/>
    <x v="1"/>
    <s v="Ok"/>
    <x v="0"/>
    <s v="OK"/>
    <x v="0"/>
    <x v="0"/>
    <x v="1"/>
    <s v="8-2023"/>
  </r>
  <r>
    <s v="20523802861"/>
    <x v="13"/>
    <x v="13"/>
    <x v="2439"/>
    <x v="2451"/>
    <x v="569"/>
    <n v="2"/>
    <x v="392"/>
    <s v="E15"/>
    <s v="MZ G LT B AH TUPAC AMARU"/>
    <x v="100"/>
    <x v="0"/>
    <m/>
    <x v="2"/>
    <d v="2023-07-19T00:00:00"/>
    <x v="0"/>
    <n v="4"/>
    <s v="CJV"/>
    <s v="Principal"/>
    <n v="0.02"/>
    <n v="32"/>
    <x v="4"/>
    <s v="Ok"/>
    <x v="1"/>
    <s v="OK"/>
    <x v="0"/>
    <x v="0"/>
    <x v="1"/>
    <s v="No Aplica"/>
  </r>
  <r>
    <s v="20523802861"/>
    <x v="13"/>
    <x v="13"/>
    <x v="2440"/>
    <x v="2452"/>
    <x v="2248"/>
    <n v="1"/>
    <x v="428"/>
    <s v="E15"/>
    <s v="JR. ANTARES 546 URB. VENTURA ROSSI "/>
    <x v="46"/>
    <x v="0"/>
    <m/>
    <x v="2"/>
    <d v="2019-11-02T00:00:00"/>
    <x v="0"/>
    <n v="1"/>
    <s v="CJV"/>
    <s v="Principal"/>
    <n v="0.02"/>
    <n v="40"/>
    <x v="4"/>
    <s v="Ok"/>
    <x v="0"/>
    <s v="OK"/>
    <x v="0"/>
    <x v="0"/>
    <x v="1"/>
    <s v="No Aplica"/>
  </r>
  <r>
    <s v="20523802861"/>
    <x v="13"/>
    <x v="13"/>
    <x v="2441"/>
    <x v="2453"/>
    <x v="2249"/>
    <n v="2"/>
    <x v="213"/>
    <s v="E15"/>
    <s v="JR. CAMANA 564"/>
    <x v="5"/>
    <x v="0"/>
    <m/>
    <x v="1"/>
    <d v="2023-01-23T00:00:00"/>
    <x v="0"/>
    <n v="4"/>
    <s v="CJV"/>
    <s v="Principal"/>
    <n v="0.02"/>
    <n v="29"/>
    <x v="3"/>
    <s v="Ok"/>
    <x v="0"/>
    <s v="OK"/>
    <x v="0"/>
    <x v="0"/>
    <x v="1"/>
    <s v="No Aplica"/>
  </r>
  <r>
    <s v="20523802861"/>
    <x v="13"/>
    <x v="13"/>
    <x v="2442"/>
    <x v="2454"/>
    <x v="2250"/>
    <n v="2"/>
    <x v="425"/>
    <s v="E14"/>
    <s v="JR PARACAS 175 TAHUANTINSUYO URB POLAR"/>
    <x v="9"/>
    <x v="0"/>
    <m/>
    <x v="2"/>
    <d v="2023-08-01T00:00:00"/>
    <x v="1"/>
    <n v="4"/>
    <s v="CJV"/>
    <s v="Principal"/>
    <n v="0.02"/>
    <n v="33"/>
    <x v="4"/>
    <s v="Ok"/>
    <x v="0"/>
    <s v="OK"/>
    <x v="0"/>
    <x v="0"/>
    <x v="1"/>
    <s v="8-2023"/>
  </r>
  <r>
    <s v="20523802861"/>
    <x v="13"/>
    <x v="13"/>
    <x v="2443"/>
    <x v="2455"/>
    <x v="2251"/>
    <n v="2"/>
    <x v="213"/>
    <s v="E15"/>
    <s v="AMPL.CIUDAD DE LOS CONSTRUCTORES MZ J LT5"/>
    <x v="3"/>
    <x v="0"/>
    <m/>
    <x v="2"/>
    <d v="2023-03-08T00:00:00"/>
    <x v="0"/>
    <n v="4"/>
    <s v="CJV"/>
    <s v="Principal"/>
    <n v="0.02"/>
    <n v="27"/>
    <x v="3"/>
    <s v="Ok"/>
    <x v="0"/>
    <s v="OK"/>
    <x v="0"/>
    <x v="0"/>
    <x v="1"/>
    <s v="No Aplica"/>
  </r>
  <r>
    <s v="20523802861"/>
    <x v="13"/>
    <x v="13"/>
    <x v="2444"/>
    <x v="2456"/>
    <x v="2252"/>
    <n v="2"/>
    <x v="213"/>
    <s v="E14"/>
    <s v="UCV 217 CLT 11 HUAYCAN"/>
    <x v="100"/>
    <x v="0"/>
    <m/>
    <x v="2"/>
    <d v="2022-08-01T00:00:00"/>
    <x v="0"/>
    <n v="4"/>
    <s v="CJV"/>
    <s v="Principal"/>
    <n v="0.02"/>
    <n v="24"/>
    <x v="3"/>
    <s v="Ok"/>
    <x v="1"/>
    <s v="OK"/>
    <x v="0"/>
    <x v="0"/>
    <x v="1"/>
    <s v="No Aplica"/>
  </r>
  <r>
    <s v="20523802861"/>
    <x v="13"/>
    <x v="13"/>
    <x v="2445"/>
    <x v="2457"/>
    <x v="2253"/>
    <n v="1"/>
    <x v="30"/>
    <s v="E15"/>
    <s v="JR. TAHUANTINSUYO 558"/>
    <x v="37"/>
    <x v="0"/>
    <m/>
    <x v="2"/>
    <d v="2023-01-23T00:00:00"/>
    <x v="0"/>
    <n v="1"/>
    <s v="CJV"/>
    <s v="Principal"/>
    <n v="0.02"/>
    <n v="27"/>
    <x v="3"/>
    <s v="Ok"/>
    <x v="0"/>
    <s v="OK"/>
    <x v="0"/>
    <x v="0"/>
    <x v="1"/>
    <s v="No Aplica"/>
  </r>
  <r>
    <s v="20523802861"/>
    <x v="13"/>
    <x v="13"/>
    <x v="2446"/>
    <x v="2458"/>
    <x v="2254"/>
    <n v="2"/>
    <x v="429"/>
    <s v="E15"/>
    <s v="ASENT. H PROGRAMA MUN DE VIVE. UNICA MZ S LT 6"/>
    <x v="21"/>
    <x v="0"/>
    <m/>
    <x v="2"/>
    <d v="2023-07-11T00:00:00"/>
    <x v="0"/>
    <n v="4"/>
    <s v="CJV"/>
    <s v="Principal"/>
    <n v="0.02"/>
    <n v="41"/>
    <x v="0"/>
    <s v="Ok"/>
    <x v="0"/>
    <s v="OK"/>
    <x v="0"/>
    <x v="0"/>
    <x v="1"/>
    <s v="No Aplica"/>
  </r>
  <r>
    <s v="20523802861"/>
    <x v="13"/>
    <x v="13"/>
    <x v="2447"/>
    <x v="2459"/>
    <x v="2255"/>
    <n v="2"/>
    <x v="5"/>
    <s v="E15"/>
    <s v="AV. DEL AIRE 1621"/>
    <x v="81"/>
    <x v="0"/>
    <m/>
    <x v="2"/>
    <d v="2023-06-12T00:00:00"/>
    <x v="0"/>
    <n v="4"/>
    <s v="CJV"/>
    <s v="Principal"/>
    <n v="0.02"/>
    <n v="19"/>
    <x v="1"/>
    <s v="Ok"/>
    <x v="5"/>
    <s v="OK"/>
    <x v="0"/>
    <x v="0"/>
    <x v="1"/>
    <s v="No Aplica"/>
  </r>
  <r>
    <s v="20523802861"/>
    <x v="13"/>
    <x v="13"/>
    <x v="2448"/>
    <x v="2460"/>
    <x v="2256"/>
    <n v="2"/>
    <x v="213"/>
    <s v="E14"/>
    <s v="JR. LIBERTAD 351"/>
    <x v="46"/>
    <x v="0"/>
    <m/>
    <x v="2"/>
    <d v="2022-08-01T00:00:00"/>
    <x v="0"/>
    <n v="4"/>
    <s v="CJV"/>
    <s v="Principal"/>
    <n v="0.02"/>
    <n v="27"/>
    <x v="3"/>
    <s v="Ok"/>
    <x v="0"/>
    <s v="OK"/>
    <x v="0"/>
    <x v="0"/>
    <x v="1"/>
    <s v="No Aplica"/>
  </r>
  <r>
    <s v="20523802861"/>
    <x v="13"/>
    <x v="13"/>
    <x v="2449"/>
    <x v="2461"/>
    <x v="2257"/>
    <n v="2"/>
    <x v="87"/>
    <s v="E14"/>
    <s v="CALLE J AAHH HORACIO ZEVALLOS GRUPO C MZ H LT.13"/>
    <x v="100"/>
    <x v="0"/>
    <m/>
    <x v="2"/>
    <d v="2023-06-12T00:00:00"/>
    <x v="0"/>
    <n v="4"/>
    <s v="CJV"/>
    <s v="Principal"/>
    <n v="0.02"/>
    <n v="37"/>
    <x v="4"/>
    <s v="Ok"/>
    <x v="1"/>
    <s v="OK"/>
    <x v="0"/>
    <x v="0"/>
    <x v="1"/>
    <s v="No Aplica"/>
  </r>
  <r>
    <s v="20523802861"/>
    <x v="13"/>
    <x v="13"/>
    <x v="2450"/>
    <x v="2462"/>
    <x v="2258"/>
    <n v="2"/>
    <x v="5"/>
    <s v="E14"/>
    <s v="AV. EL BOSQUE URB.LA PLANICIE  MZ F LOTE 17"/>
    <x v="3"/>
    <x v="0"/>
    <m/>
    <x v="2"/>
    <d v="2023-06-12T00:00:00"/>
    <x v="0"/>
    <n v="4"/>
    <s v="CJV"/>
    <s v="Principal"/>
    <n v="0.02"/>
    <n v="43"/>
    <x v="0"/>
    <s v="Ok"/>
    <x v="0"/>
    <s v="OK"/>
    <x v="0"/>
    <x v="0"/>
    <x v="1"/>
    <s v="No Aplica"/>
  </r>
  <r>
    <s v="20523802861"/>
    <x v="13"/>
    <x v="13"/>
    <x v="2451"/>
    <x v="2463"/>
    <x v="2259"/>
    <n v="2"/>
    <x v="425"/>
    <s v="E14"/>
    <s v="JESUS MORALES 832 ZONA A"/>
    <x v="21"/>
    <x v="0"/>
    <m/>
    <x v="2"/>
    <d v="2023-06-07T00:00:00"/>
    <x v="0"/>
    <n v="4"/>
    <s v="CJV"/>
    <s v="Principal"/>
    <n v="0.02"/>
    <n v="22"/>
    <x v="1"/>
    <s v="Ok"/>
    <x v="0"/>
    <s v="OK"/>
    <x v="0"/>
    <x v="0"/>
    <x v="1"/>
    <s v="No Aplica"/>
  </r>
  <r>
    <s v="20523802861"/>
    <x v="13"/>
    <x v="13"/>
    <x v="2452"/>
    <x v="2464"/>
    <x v="2260"/>
    <n v="2"/>
    <x v="425"/>
    <s v="E14"/>
    <s v="AAHH. NUEVO AMANECER MZ R2 LT6"/>
    <x v="3"/>
    <x v="0"/>
    <m/>
    <x v="2"/>
    <d v="2022-11-02T00:00:00"/>
    <x v="0"/>
    <n v="4"/>
    <s v="CJV"/>
    <s v="Principal"/>
    <n v="0.02"/>
    <n v="29"/>
    <x v="3"/>
    <s v="Ok"/>
    <x v="0"/>
    <s v="OK"/>
    <x v="0"/>
    <x v="0"/>
    <x v="1"/>
    <s v="No Aplica"/>
  </r>
  <r>
    <s v="20523802861"/>
    <x v="13"/>
    <x v="13"/>
    <x v="2453"/>
    <x v="2465"/>
    <x v="2261"/>
    <n v="2"/>
    <x v="17"/>
    <s v="E14"/>
    <s v="ASENT. H BAYOVAR MZ 38 LT 17"/>
    <x v="3"/>
    <x v="0"/>
    <m/>
    <x v="2"/>
    <d v="2023-08-21T00:00:00"/>
    <x v="0"/>
    <n v="4"/>
    <s v="CJV"/>
    <s v="Principal"/>
    <n v="0.02"/>
    <n v="27"/>
    <x v="3"/>
    <s v="Ok"/>
    <x v="0"/>
    <s v="OK"/>
    <x v="0"/>
    <x v="0"/>
    <x v="1"/>
    <s v="8-2023"/>
  </r>
  <r>
    <s v="20523802861"/>
    <x v="13"/>
    <x v="13"/>
    <x v="2454"/>
    <x v="2466"/>
    <x v="2262"/>
    <n v="2"/>
    <x v="5"/>
    <s v="E14"/>
    <s v="PROLONGACION CANGALLO 755 INT. 35"/>
    <x v="70"/>
    <x v="0"/>
    <m/>
    <x v="2"/>
    <d v="2023-06-05T00:00:00"/>
    <x v="0"/>
    <n v="4"/>
    <s v="CJV"/>
    <s v="Principal"/>
    <n v="0.02"/>
    <n v="34"/>
    <x v="4"/>
    <s v="Ok"/>
    <x v="7"/>
    <s v="OK"/>
    <x v="0"/>
    <x v="0"/>
    <x v="1"/>
    <s v="No Aplica"/>
  </r>
  <r>
    <s v="20547422407"/>
    <x v="42"/>
    <x v="19"/>
    <x v="2455"/>
    <x v="2467"/>
    <x v="2263"/>
    <n v="1"/>
    <x v="101"/>
    <s v="PV04 01BIS"/>
    <s v="Av.Cami de amancaes 100"/>
    <x v="52"/>
    <x v="0"/>
    <m/>
    <x v="2"/>
    <d v="2022-03-03T00:00:00"/>
    <x v="0"/>
    <n v="1"/>
    <s v="CJV"/>
    <s v="Principal"/>
    <n v="5.9523809523809521E-3"/>
    <n v="24"/>
    <x v="3"/>
    <s v="Ok"/>
    <x v="0"/>
    <s v="OK"/>
    <x v="0"/>
    <x v="0"/>
    <x v="1"/>
    <s v="No Aplica"/>
  </r>
  <r>
    <s v="20547422407"/>
    <x v="42"/>
    <x v="19"/>
    <x v="2456"/>
    <x v="2468"/>
    <x v="2264"/>
    <n v="1"/>
    <x v="30"/>
    <s v="PV04 01BIS"/>
    <s v="Calle Omega Asent.H Bocanegra Sc.1 Mz.B8 Lt.36 - Callao"/>
    <x v="5"/>
    <x v="1"/>
    <m/>
    <x v="2"/>
    <d v="2022-07-20T00:00:00"/>
    <x v="0"/>
    <n v="1"/>
    <s v="CJV"/>
    <s v="Principal"/>
    <n v="5.9523809523809521E-3"/>
    <n v="33"/>
    <x v="4"/>
    <s v="Ok"/>
    <x v="0"/>
    <s v="OK"/>
    <x v="0"/>
    <x v="0"/>
    <x v="1"/>
    <s v="No Aplica"/>
  </r>
  <r>
    <s v="20547422407"/>
    <x v="42"/>
    <x v="19"/>
    <x v="2457"/>
    <x v="2469"/>
    <x v="2265"/>
    <n v="1"/>
    <x v="30"/>
    <s v="PV04 01BIS"/>
    <s v="Asent.H.Heroes del cenepa Mz.B Lt.24-Callao"/>
    <x v="5"/>
    <x v="0"/>
    <m/>
    <x v="2"/>
    <d v="2022-02-26T00:00:00"/>
    <x v="0"/>
    <n v="1"/>
    <s v="CJV"/>
    <s v="Principal"/>
    <n v="5.9523809523809521E-3"/>
    <n v="29"/>
    <x v="3"/>
    <s v="Ok"/>
    <x v="0"/>
    <s v="OK"/>
    <x v="0"/>
    <x v="0"/>
    <x v="1"/>
    <s v="No Aplica"/>
  </r>
  <r>
    <s v="20547422407"/>
    <x v="42"/>
    <x v="19"/>
    <x v="2458"/>
    <x v="2470"/>
    <x v="2266"/>
    <n v="1"/>
    <x v="106"/>
    <s v="PV04 01BIS"/>
    <s v="Calle San Jose 353-Junin"/>
    <x v="290"/>
    <x v="0"/>
    <m/>
    <x v="2"/>
    <d v="2019-11-01T00:00:00"/>
    <x v="0"/>
    <n v="1"/>
    <s v="CJV"/>
    <s v="Principal"/>
    <n v="5.9523809523809521E-3"/>
    <n v="51"/>
    <x v="5"/>
    <s v="Ok"/>
    <x v="0"/>
    <s v="OK"/>
    <x v="0"/>
    <x v="0"/>
    <x v="1"/>
    <s v="No Aplica"/>
  </r>
  <r>
    <s v="20547422407"/>
    <x v="42"/>
    <x v="19"/>
    <x v="2459"/>
    <x v="2471"/>
    <x v="1362"/>
    <n v="1"/>
    <x v="101"/>
    <s v="PV04 01BIS"/>
    <s v="Urb.el Bosque Mz.F Lt.47 - Ancash"/>
    <x v="330"/>
    <x v="0"/>
    <m/>
    <x v="2"/>
    <d v="2022-06-14T00:00:00"/>
    <x v="0"/>
    <n v="1"/>
    <s v="CJV"/>
    <s v="Principal"/>
    <n v="5.9523809523809521E-3"/>
    <n v="45"/>
    <x v="0"/>
    <s v="Ok"/>
    <x v="0"/>
    <s v="OK"/>
    <x v="0"/>
    <x v="0"/>
    <x v="1"/>
    <s v="No Aplica"/>
  </r>
  <r>
    <s v="20547422407"/>
    <x v="42"/>
    <x v="19"/>
    <x v="2460"/>
    <x v="2472"/>
    <x v="2267"/>
    <n v="1"/>
    <x v="89"/>
    <s v="PV04 01BIS"/>
    <s v="Jr.Manco II Urb.Tahuantinsuyo"/>
    <x v="9"/>
    <x v="0"/>
    <m/>
    <x v="2"/>
    <d v="2022-04-27T00:00:00"/>
    <x v="0"/>
    <n v="1"/>
    <s v="CJV"/>
    <s v="Principal"/>
    <n v="5.9523809523809521E-3"/>
    <n v="52"/>
    <x v="5"/>
    <s v="Ok"/>
    <x v="0"/>
    <s v="OK"/>
    <x v="0"/>
    <x v="0"/>
    <x v="1"/>
    <s v="No Aplica"/>
  </r>
  <r>
    <s v="20547422407"/>
    <x v="42"/>
    <x v="19"/>
    <x v="2461"/>
    <x v="2473"/>
    <x v="2268"/>
    <n v="1"/>
    <x v="30"/>
    <s v="PV04 01BIS"/>
    <s v="Diez Canseco 602 - Arequipa"/>
    <x v="77"/>
    <x v="0"/>
    <m/>
    <x v="2"/>
    <d v="2022-08-11T00:00:00"/>
    <x v="0"/>
    <n v="1"/>
    <s v="CJV"/>
    <s v="Principal"/>
    <n v="5.9523809523809521E-3"/>
    <n v="28"/>
    <x v="3"/>
    <s v="Ok"/>
    <x v="0"/>
    <s v="OK"/>
    <x v="0"/>
    <x v="0"/>
    <x v="1"/>
    <s v="No Aplica"/>
  </r>
  <r>
    <s v="20547422407"/>
    <x v="42"/>
    <x v="19"/>
    <x v="2462"/>
    <x v="2474"/>
    <x v="2269"/>
    <n v="1"/>
    <x v="410"/>
    <s v="PV04 01BIS"/>
    <s v="Urb.Trabajadores Mercado Mayorista - Arequipa"/>
    <x v="77"/>
    <x v="0"/>
    <m/>
    <x v="2"/>
    <d v="2020-08-11T00:00:00"/>
    <x v="0"/>
    <n v="1"/>
    <s v="CJV"/>
    <s v="Principal"/>
    <n v="5.9523809523809521E-3"/>
    <n v="38"/>
    <x v="4"/>
    <s v="Ok"/>
    <x v="0"/>
    <s v="OK"/>
    <x v="0"/>
    <x v="0"/>
    <x v="1"/>
    <s v="No Aplica"/>
  </r>
  <r>
    <s v="20547422407"/>
    <x v="42"/>
    <x v="19"/>
    <x v="2463"/>
    <x v="2475"/>
    <x v="2270"/>
    <n v="1"/>
    <x v="89"/>
    <s v="PV04 01BIS"/>
    <s v="Pamplona Baja Maz. Z1 Lt.16"/>
    <x v="21"/>
    <x v="0"/>
    <m/>
    <x v="2"/>
    <d v="2022-01-21T00:00:00"/>
    <x v="0"/>
    <n v="1"/>
    <s v="CJV"/>
    <s v="Principal"/>
    <n v="5.9523809523809521E-3"/>
    <n v="32"/>
    <x v="4"/>
    <s v="Ok"/>
    <x v="0"/>
    <s v="OK"/>
    <x v="0"/>
    <x v="0"/>
    <x v="1"/>
    <s v="No Aplica"/>
  </r>
  <r>
    <s v="20547422407"/>
    <x v="42"/>
    <x v="19"/>
    <x v="2464"/>
    <x v="2476"/>
    <x v="2271"/>
    <n v="2"/>
    <x v="5"/>
    <s v="PV04 01BIS"/>
    <s v="Unidad Modelo Block X04 - Callao"/>
    <x v="5"/>
    <x v="0"/>
    <m/>
    <x v="2"/>
    <d v="2022-11-17T00:00:00"/>
    <x v="0"/>
    <n v="4"/>
    <s v="CJV"/>
    <s v="Principal"/>
    <n v="5.9523809523809521E-3"/>
    <n v="52"/>
    <x v="5"/>
    <s v="Ok"/>
    <x v="0"/>
    <s v="OK"/>
    <x v="0"/>
    <x v="0"/>
    <x v="1"/>
    <s v="No Aplica"/>
  </r>
  <r>
    <s v="20547422407"/>
    <x v="42"/>
    <x v="19"/>
    <x v="2465"/>
    <x v="2477"/>
    <x v="2272"/>
    <n v="1"/>
    <x v="30"/>
    <s v="PV04 01BIS"/>
    <s v="Urb.E.Lopez Albujar C-22 - Moquegua"/>
    <x v="331"/>
    <x v="0"/>
    <m/>
    <x v="2"/>
    <d v="2022-11-10T00:00:00"/>
    <x v="0"/>
    <n v="1"/>
    <s v="CJV"/>
    <s v="Principal"/>
    <n v="5.9523809523809521E-3"/>
    <n v="25"/>
    <x v="3"/>
    <s v="Ok"/>
    <x v="0"/>
    <s v="OK"/>
    <x v="0"/>
    <x v="0"/>
    <x v="1"/>
    <s v="No Aplica"/>
  </r>
  <r>
    <s v="20547422407"/>
    <x v="42"/>
    <x v="19"/>
    <x v="2466"/>
    <x v="2478"/>
    <x v="2273"/>
    <n v="1"/>
    <x v="30"/>
    <s v="PV04 01BIS"/>
    <s v="Mz. B-10 Barrio Marcopampa - Cajamarca"/>
    <x v="57"/>
    <x v="0"/>
    <m/>
    <x v="2"/>
    <d v="2020-06-26T00:00:00"/>
    <x v="0"/>
    <n v="1"/>
    <s v="CJV"/>
    <s v="Principal"/>
    <n v="5.9523809523809521E-3"/>
    <n v="29"/>
    <x v="3"/>
    <s v="Ok"/>
    <x v="0"/>
    <s v="OK"/>
    <x v="0"/>
    <x v="0"/>
    <x v="1"/>
    <s v="No Aplica"/>
  </r>
  <r>
    <s v="20547422407"/>
    <x v="42"/>
    <x v="19"/>
    <x v="2467"/>
    <x v="2479"/>
    <x v="2274"/>
    <n v="1"/>
    <x v="101"/>
    <s v="PV04 01BIS"/>
    <s v="Calle Daniel TIMORAN 197 Block"/>
    <x v="21"/>
    <x v="1"/>
    <m/>
    <x v="2"/>
    <d v="2022-05-27T00:00:00"/>
    <x v="0"/>
    <n v="1"/>
    <s v="CJV"/>
    <s v="Principal"/>
    <n v="5.9523809523809521E-3"/>
    <n v="34"/>
    <x v="4"/>
    <s v="Ok"/>
    <x v="0"/>
    <s v="OK"/>
    <x v="0"/>
    <x v="0"/>
    <x v="1"/>
    <s v="No Aplica"/>
  </r>
  <r>
    <s v="20547422407"/>
    <x v="42"/>
    <x v="19"/>
    <x v="2468"/>
    <x v="2480"/>
    <x v="2275"/>
    <n v="1"/>
    <x v="30"/>
    <s v="PV04 01BIS"/>
    <s v="Jr.Alfonso Ugarte -Arequipa"/>
    <x v="77"/>
    <x v="0"/>
    <m/>
    <x v="2"/>
    <d v="2022-09-06T00:00:00"/>
    <x v="0"/>
    <n v="1"/>
    <s v="CJV"/>
    <s v="Principal"/>
    <n v="5.9523809523809521E-3"/>
    <n v="30"/>
    <x v="3"/>
    <s v="Ok"/>
    <x v="0"/>
    <s v="OK"/>
    <x v="0"/>
    <x v="0"/>
    <x v="1"/>
    <s v="No Aplica"/>
  </r>
  <r>
    <s v="20547422407"/>
    <x v="42"/>
    <x v="19"/>
    <x v="2469"/>
    <x v="2481"/>
    <x v="2276"/>
    <n v="1"/>
    <x v="430"/>
    <s v="PV04 01BIS"/>
    <s v="Asoc.Las Gardenias Etapa 2DA"/>
    <x v="2"/>
    <x v="1"/>
    <m/>
    <x v="2"/>
    <d v="2020-06-24T00:00:00"/>
    <x v="0"/>
    <n v="1"/>
    <s v="CJV"/>
    <s v="Principal"/>
    <n v="5.9523809523809521E-3"/>
    <n v="40"/>
    <x v="4"/>
    <s v="Ok"/>
    <x v="1"/>
    <s v="OK"/>
    <x v="0"/>
    <x v="0"/>
    <x v="1"/>
    <s v="No Aplica"/>
  </r>
  <r>
    <s v="20547422407"/>
    <x v="42"/>
    <x v="19"/>
    <x v="2470"/>
    <x v="2482"/>
    <x v="2277"/>
    <n v="1"/>
    <x v="102"/>
    <s v="PV04 01BIS"/>
    <s v="Calle 08 - Junin"/>
    <x v="290"/>
    <x v="0"/>
    <m/>
    <x v="2"/>
    <d v="2022-11-05T00:00:00"/>
    <x v="0"/>
    <n v="1"/>
    <s v="CJV"/>
    <s v="Principal"/>
    <n v="5.9523809523809521E-3"/>
    <n v="38"/>
    <x v="4"/>
    <s v="Ok"/>
    <x v="0"/>
    <s v="OK"/>
    <x v="0"/>
    <x v="0"/>
    <x v="1"/>
    <s v="No Aplica"/>
  </r>
  <r>
    <s v="20547422407"/>
    <x v="42"/>
    <x v="19"/>
    <x v="2471"/>
    <x v="2483"/>
    <x v="2278"/>
    <n v="1"/>
    <x v="30"/>
    <s v="PV04 01BIS"/>
    <s v="Calle Simon Bolivar - Arequipa"/>
    <x v="77"/>
    <x v="0"/>
    <m/>
    <x v="2"/>
    <d v="2021-11-12T00:00:00"/>
    <x v="0"/>
    <n v="1"/>
    <s v="CJV"/>
    <s v="Principal"/>
    <n v="5.9523809523809521E-3"/>
    <n v="28"/>
    <x v="3"/>
    <s v="Ok"/>
    <x v="0"/>
    <s v="OK"/>
    <x v="0"/>
    <x v="0"/>
    <x v="1"/>
    <s v="No Aplica"/>
  </r>
  <r>
    <s v="20547422407"/>
    <x v="42"/>
    <x v="19"/>
    <x v="2472"/>
    <x v="2484"/>
    <x v="2279"/>
    <n v="1"/>
    <x v="30"/>
    <s v="PV04 01BIS"/>
    <s v="Urb.Vicus Blovk A7 -Piura"/>
    <x v="7"/>
    <x v="0"/>
    <m/>
    <x v="2"/>
    <d v="2022-11-30T00:00:00"/>
    <x v="0"/>
    <n v="1"/>
    <s v="CJV"/>
    <s v="Principal"/>
    <n v="5.9523809523809521E-3"/>
    <n v="44"/>
    <x v="0"/>
    <s v="Ok"/>
    <x v="0"/>
    <s v="OK"/>
    <x v="0"/>
    <x v="0"/>
    <x v="1"/>
    <s v="No Aplica"/>
  </r>
  <r>
    <s v="20547422407"/>
    <x v="42"/>
    <x v="19"/>
    <x v="2473"/>
    <x v="2485"/>
    <x v="2280"/>
    <n v="1"/>
    <x v="431"/>
    <s v="PV04 01BIS"/>
    <s v="MZz.P Lt.22 Asoc.Viv Las Fresas - Callao"/>
    <x v="5"/>
    <x v="0"/>
    <m/>
    <x v="2"/>
    <d v="2022-06-21T00:00:00"/>
    <x v="0"/>
    <n v="1"/>
    <s v="CJV"/>
    <s v="Principal"/>
    <n v="5.9523809523809521E-3"/>
    <n v="33"/>
    <x v="4"/>
    <s v="Ok"/>
    <x v="0"/>
    <s v="OK"/>
    <x v="0"/>
    <x v="0"/>
    <x v="1"/>
    <s v="No Aplica"/>
  </r>
  <r>
    <s v="20547422407"/>
    <x v="42"/>
    <x v="19"/>
    <x v="2474"/>
    <x v="2486"/>
    <x v="2281"/>
    <n v="1"/>
    <x v="97"/>
    <s v="PV04 01BIS"/>
    <s v="Urb.Pedro Diez Canseco - Arequipa"/>
    <x v="77"/>
    <x v="0"/>
    <m/>
    <x v="2"/>
    <d v="2020-06-24T00:00:00"/>
    <x v="0"/>
    <n v="1"/>
    <s v="CJV"/>
    <s v="Principal"/>
    <n v="5.9523809523809521E-3"/>
    <n v="48"/>
    <x v="0"/>
    <s v="Ok"/>
    <x v="0"/>
    <s v="OK"/>
    <x v="0"/>
    <x v="0"/>
    <x v="1"/>
    <s v="No Aplica"/>
  </r>
  <r>
    <s v="20547422407"/>
    <x v="42"/>
    <x v="19"/>
    <x v="2475"/>
    <x v="2487"/>
    <x v="2282"/>
    <n v="1"/>
    <x v="30"/>
    <s v="PV04 01BIS"/>
    <s v="PPJJ Apurimac Calle Chachapoyas - Arequipa"/>
    <x v="77"/>
    <x v="0"/>
    <m/>
    <x v="2"/>
    <d v="2022-12-14T00:00:00"/>
    <x v="0"/>
    <n v="1"/>
    <s v="CJV"/>
    <s v="Principal"/>
    <n v="5.9523809523809521E-3"/>
    <n v="26"/>
    <x v="3"/>
    <s v="Ok"/>
    <x v="0"/>
    <s v="OK"/>
    <x v="0"/>
    <x v="0"/>
    <x v="1"/>
    <s v="No Aplica"/>
  </r>
  <r>
    <s v="20547422407"/>
    <x v="42"/>
    <x v="19"/>
    <x v="2476"/>
    <x v="2488"/>
    <x v="2283"/>
    <n v="1"/>
    <x v="30"/>
    <s v="PV04 01BIS"/>
    <s v="Plaza Principal C01-2 - Arequipa"/>
    <x v="77"/>
    <x v="0"/>
    <m/>
    <x v="2"/>
    <d v="2022-06-08T00:00:00"/>
    <x v="0"/>
    <n v="1"/>
    <s v="CJV"/>
    <s v="Principal"/>
    <n v="5.9523809523809521E-3"/>
    <n v="28"/>
    <x v="3"/>
    <s v="Ok"/>
    <x v="0"/>
    <s v="OK"/>
    <x v="0"/>
    <x v="0"/>
    <x v="1"/>
    <s v="No Aplica"/>
  </r>
  <r>
    <s v="20547422407"/>
    <x v="42"/>
    <x v="19"/>
    <x v="2477"/>
    <x v="2489"/>
    <x v="2284"/>
    <n v="1"/>
    <x v="30"/>
    <s v="PV04 01BIS"/>
    <s v="Av.Arnaldo Marquez 1419 "/>
    <x v="183"/>
    <x v="0"/>
    <m/>
    <x v="2"/>
    <d v="2022-07-01T00:00:00"/>
    <x v="0"/>
    <n v="1"/>
    <s v="CJV"/>
    <s v="Principal"/>
    <n v="5.9523809523809521E-3"/>
    <n v="50"/>
    <x v="5"/>
    <s v="Ok"/>
    <x v="0"/>
    <s v="OK"/>
    <x v="0"/>
    <x v="0"/>
    <x v="1"/>
    <s v="No Aplica"/>
  </r>
  <r>
    <s v="20547422407"/>
    <x v="42"/>
    <x v="19"/>
    <x v="2478"/>
    <x v="2490"/>
    <x v="2285"/>
    <n v="1"/>
    <x v="64"/>
    <s v="PV04 01BIS"/>
    <s v="Upis.R.B Diez Canseco ZN.AMZ.H LT.9 - Arequipa"/>
    <x v="77"/>
    <x v="0"/>
    <m/>
    <x v="2"/>
    <d v="2023-02-15T00:00:00"/>
    <x v="0"/>
    <n v="1"/>
    <s v="CJV"/>
    <s v="Principal"/>
    <n v="5.9523809523809521E-3"/>
    <n v="30"/>
    <x v="3"/>
    <s v="Ok"/>
    <x v="0"/>
    <s v="OK"/>
    <x v="0"/>
    <x v="0"/>
    <x v="1"/>
    <s v="No Aplica"/>
  </r>
  <r>
    <s v="20547422407"/>
    <x v="42"/>
    <x v="19"/>
    <x v="2479"/>
    <x v="2491"/>
    <x v="2286"/>
    <n v="1"/>
    <x v="30"/>
    <s v="PV04 01BIS"/>
    <s v="AV. Isabel Chimpu Ocllo 291 urb. San Isabel"/>
    <x v="12"/>
    <x v="0"/>
    <m/>
    <x v="2"/>
    <d v="2023-05-16T00:00:00"/>
    <x v="0"/>
    <n v="1"/>
    <s v="CJV"/>
    <s v="Principal"/>
    <n v="5.9523809523809521E-3"/>
    <n v="54"/>
    <x v="5"/>
    <s v="Ok"/>
    <x v="0"/>
    <s v="OK"/>
    <x v="0"/>
    <x v="0"/>
    <x v="1"/>
    <s v="No Aplica"/>
  </r>
  <r>
    <s v="20547422407"/>
    <x v="42"/>
    <x v="19"/>
    <x v="2480"/>
    <x v="2492"/>
    <x v="2287"/>
    <n v="1"/>
    <x v="30"/>
    <s v="PV04 01BIS"/>
    <s v="Calle Cerro de Pasco PPJJ Cerro Verde Zona A MZ. H LT. 2"/>
    <x v="77"/>
    <x v="0"/>
    <m/>
    <x v="2"/>
    <d v="2023-05-20T00:00:00"/>
    <x v="0"/>
    <n v="1"/>
    <s v="CJV"/>
    <s v="Principal"/>
    <n v="5.9523809523809521E-3"/>
    <n v="36"/>
    <x v="4"/>
    <s v="Ok"/>
    <x v="0"/>
    <s v="OK"/>
    <x v="0"/>
    <x v="0"/>
    <x v="1"/>
    <s v="No Aplica"/>
  </r>
  <r>
    <s v="20547422407"/>
    <x v="42"/>
    <x v="19"/>
    <x v="2481"/>
    <x v="2493"/>
    <x v="330"/>
    <n v="1"/>
    <x v="432"/>
    <s v="PV04 01BIS"/>
    <s v="Asent. H Las Terrazas de C. Huanca Mz. L Lt. 02"/>
    <x v="23"/>
    <x v="0"/>
    <m/>
    <x v="2"/>
    <d v="2023-06-08T00:00:00"/>
    <x v="0"/>
    <n v="1"/>
    <s v="CJV"/>
    <s v="Principal"/>
    <n v="5.9523809523809521E-3"/>
    <n v="36"/>
    <x v="4"/>
    <s v="Ok"/>
    <x v="3"/>
    <s v="OK"/>
    <x v="0"/>
    <x v="0"/>
    <x v="1"/>
    <s v="No Aplica"/>
  </r>
  <r>
    <s v="20547422407"/>
    <x v="42"/>
    <x v="19"/>
    <x v="2482"/>
    <x v="2494"/>
    <x v="2038"/>
    <n v="1"/>
    <x v="165"/>
    <s v="PV04 01BIS"/>
    <s v="Calle Eduardo Correa 241  Urb. Santa Luzmila"/>
    <x v="37"/>
    <x v="0"/>
    <m/>
    <x v="2"/>
    <d v="2023-06-08T00:00:00"/>
    <x v="0"/>
    <n v="1"/>
    <s v="CJV"/>
    <s v="Principal"/>
    <n v="5.9523809523809521E-3"/>
    <n v="49"/>
    <x v="0"/>
    <s v="Ok"/>
    <x v="0"/>
    <s v="OK"/>
    <x v="0"/>
    <x v="0"/>
    <x v="1"/>
    <s v="No Aplica"/>
  </r>
  <r>
    <s v="20547422407"/>
    <x v="42"/>
    <x v="19"/>
    <x v="2483"/>
    <x v="2495"/>
    <x v="2288"/>
    <n v="1"/>
    <x v="101"/>
    <s v="PV04 01BIS"/>
    <s v="Calle Loma Rica 107 Dpto. 301 Urb. Prolong. Benavides"/>
    <x v="15"/>
    <x v="0"/>
    <m/>
    <x v="2"/>
    <d v="2023-06-08T00:00:00"/>
    <x v="0"/>
    <n v="1"/>
    <s v="CJV"/>
    <s v="Principal"/>
    <n v="5.9523809523809521E-3"/>
    <n v="35"/>
    <x v="4"/>
    <s v="Ok"/>
    <x v="0"/>
    <s v="OK"/>
    <x v="0"/>
    <x v="0"/>
    <x v="1"/>
    <s v="No Aplica"/>
  </r>
  <r>
    <s v="20547422407"/>
    <x v="42"/>
    <x v="19"/>
    <x v="2484"/>
    <x v="2496"/>
    <x v="2289"/>
    <n v="1"/>
    <x v="433"/>
    <s v="PV04 01BIS"/>
    <s v="Av. Honoraro Delgado 465 Urb. El Bosque"/>
    <x v="77"/>
    <x v="0"/>
    <m/>
    <x v="2"/>
    <d v="2023-06-19T00:00:00"/>
    <x v="0"/>
    <n v="1"/>
    <s v="CJV"/>
    <s v="Principal"/>
    <n v="5.9523809523809521E-3"/>
    <n v="43"/>
    <x v="0"/>
    <s v="Ok"/>
    <x v="0"/>
    <s v="OK"/>
    <x v="0"/>
    <x v="0"/>
    <x v="1"/>
    <s v="No Aplica"/>
  </r>
  <r>
    <s v="20547422407"/>
    <x v="42"/>
    <x v="19"/>
    <x v="2485"/>
    <x v="2497"/>
    <x v="2290"/>
    <n v="1"/>
    <x v="30"/>
    <s v="PV04 01BIS"/>
    <s v="Calle Flora Tristan Zon C COM 16 PPJJ 4 de Octubre Mz. N Lt 16"/>
    <x v="77"/>
    <x v="0"/>
    <m/>
    <x v="2"/>
    <d v="2023-06-22T00:00:00"/>
    <x v="0"/>
    <n v="1"/>
    <s v="CJV"/>
    <s v="Principal"/>
    <n v="5.9523809523809521E-3"/>
    <n v="39"/>
    <x v="4"/>
    <s v="Ok"/>
    <x v="0"/>
    <s v="OK"/>
    <x v="0"/>
    <x v="0"/>
    <x v="1"/>
    <s v="No Aplica"/>
  </r>
  <r>
    <s v="20547422407"/>
    <x v="42"/>
    <x v="19"/>
    <x v="2486"/>
    <x v="2498"/>
    <x v="2291"/>
    <n v="1"/>
    <x v="30"/>
    <s v="PV04 01BIS"/>
    <s v="Jr. Yahuarhuaca 933"/>
    <x v="57"/>
    <x v="0"/>
    <m/>
    <x v="2"/>
    <d v="2023-06-22T00:00:00"/>
    <x v="0"/>
    <n v="1"/>
    <s v="CJV"/>
    <s v="Principal"/>
    <n v="5.9523809523809521E-3"/>
    <n v="27"/>
    <x v="3"/>
    <s v="Ok"/>
    <x v="0"/>
    <s v="OK"/>
    <x v="0"/>
    <x v="0"/>
    <x v="1"/>
    <s v="No Aplica"/>
  </r>
  <r>
    <s v="20547422407"/>
    <x v="42"/>
    <x v="19"/>
    <x v="2487"/>
    <x v="2499"/>
    <x v="2292"/>
    <n v="1"/>
    <x v="30"/>
    <s v="PV04 01BIS"/>
    <s v="Calle Arica 745 Dpto. 604"/>
    <x v="13"/>
    <x v="0"/>
    <m/>
    <x v="2"/>
    <d v="2023-08-24T00:00:00"/>
    <x v="0"/>
    <n v="1"/>
    <s v="CJV"/>
    <s v="Principal"/>
    <n v="5.9523809523809521E-3"/>
    <n v="28"/>
    <x v="3"/>
    <s v="Ok"/>
    <x v="0"/>
    <s v="OK"/>
    <x v="0"/>
    <x v="0"/>
    <x v="1"/>
    <s v="8-2023"/>
  </r>
  <r>
    <s v="20605435620"/>
    <x v="33"/>
    <x v="19"/>
    <x v="2488"/>
    <x v="2500"/>
    <x v="2293"/>
    <n v="3"/>
    <x v="98"/>
    <s v="PV04-BIS"/>
    <s v="CALLE CERCADO S/N CAJAMARCA-CHOTA-PACCHA"/>
    <x v="57"/>
    <x v="0"/>
    <m/>
    <x v="2"/>
    <d v="2023-05-24T00:00:00"/>
    <x v="0"/>
    <n v="1"/>
    <s v="CJV"/>
    <s v="Secundaria"/>
    <n v="5.9523809523809521E-3"/>
    <n v="40"/>
    <x v="4"/>
    <s v="Ok"/>
    <x v="0"/>
    <s v="OK"/>
    <x v="0"/>
    <x v="0"/>
    <x v="1"/>
    <s v="No Aplica"/>
  </r>
  <r>
    <s v="20605435620"/>
    <x v="33"/>
    <x v="19"/>
    <x v="2489"/>
    <x v="2501"/>
    <x v="2294"/>
    <n v="2"/>
    <x v="88"/>
    <s v="PV04-BIS"/>
    <s v="JR PACHACUTEC 225 LIMA-LIMA-CHACLACAYO"/>
    <x v="50"/>
    <x v="0"/>
    <m/>
    <x v="2"/>
    <d v="2023-05-19T00:00:00"/>
    <x v="0"/>
    <n v="1"/>
    <s v="CJV"/>
    <s v="Secundaria"/>
    <n v="5.9523809523809521E-3"/>
    <n v="45"/>
    <x v="0"/>
    <s v="Ok"/>
    <x v="0"/>
    <s v="OK"/>
    <x v="0"/>
    <x v="0"/>
    <x v="1"/>
    <s v="No Aplica"/>
  </r>
  <r>
    <s v="20605435620"/>
    <x v="33"/>
    <x v="19"/>
    <x v="2490"/>
    <x v="2502"/>
    <x v="2295"/>
    <n v="2"/>
    <x v="48"/>
    <s v="PV04-BIS"/>
    <s v="MZ C LT 18 URB LOS PORTALES DE SANTA ROSA LIMA-LIMA-SAN MARTIN DE PORRES"/>
    <x v="8"/>
    <x v="0"/>
    <m/>
    <x v="2"/>
    <d v="2023-06-13T00:00:00"/>
    <x v="0"/>
    <n v="1"/>
    <s v="CJV"/>
    <s v="Secundaria"/>
    <n v="5.9523809523809521E-3"/>
    <n v="23"/>
    <x v="1"/>
    <s v="Ok"/>
    <x v="0"/>
    <s v="OK"/>
    <x v="0"/>
    <x v="0"/>
    <x v="1"/>
    <s v="No Aplica"/>
  </r>
  <r>
    <s v="20605435620"/>
    <x v="33"/>
    <x v="19"/>
    <x v="2491"/>
    <x v="2503"/>
    <x v="2296"/>
    <n v="2"/>
    <x v="434"/>
    <s v="PV04-BIS"/>
    <s v="AV. MARTIR JOSE OLAYA ASENT.H. PIEDRA LIZA-TABOADA MZ. C LT. 10 -CALLAO-CALLAO"/>
    <x v="31"/>
    <x v="0"/>
    <m/>
    <x v="2"/>
    <d v="2023-07-06T00:00:00"/>
    <x v="0"/>
    <n v="1"/>
    <s v="CJV"/>
    <s v="Secundaria"/>
    <n v="5.9523809523809521E-3"/>
    <n v="23"/>
    <x v="1"/>
    <s v="Ok"/>
    <x v="2"/>
    <s v="OK"/>
    <x v="0"/>
    <x v="0"/>
    <x v="1"/>
    <s v="No Aplica"/>
  </r>
  <r>
    <s v="20605435620"/>
    <x v="33"/>
    <x v="19"/>
    <x v="2492"/>
    <x v="2504"/>
    <x v="2297"/>
    <n v="3"/>
    <x v="435"/>
    <s v="PV04-BIS"/>
    <s v="ASENT.H VICTOR RAUL HAYA DE LA TORRE MZ. B LT. 13 -CALLAO-VENTANILLA"/>
    <x v="4"/>
    <x v="0"/>
    <m/>
    <x v="2"/>
    <d v="2023-05-22T00:00:00"/>
    <x v="2"/>
    <n v="1"/>
    <s v="CJV"/>
    <s v="Secundaria"/>
    <n v="5.9523809523809521E-3"/>
    <n v="41"/>
    <x v="0"/>
    <s v="Ok"/>
    <x v="2"/>
    <s v="OK"/>
    <x v="0"/>
    <x v="0"/>
    <x v="1"/>
    <s v="No Aplica"/>
  </r>
  <r>
    <s v="20605435620"/>
    <x v="33"/>
    <x v="19"/>
    <x v="2493"/>
    <x v="2505"/>
    <x v="2298"/>
    <n v="2"/>
    <x v="48"/>
    <s v="PV04-BIS"/>
    <s v="CALLE LOS JAZMINES TDA 30 URB PARQUE EL NARANJAL 2DA ETAPA LIMA-LIMA-LOS OLIVOS"/>
    <x v="11"/>
    <x v="0"/>
    <m/>
    <x v="2"/>
    <d v="2023-05-26T00:00:00"/>
    <x v="2"/>
    <n v="1"/>
    <s v="CJV"/>
    <s v="Secundaria"/>
    <n v="5.9523809523809521E-3"/>
    <n v="37"/>
    <x v="4"/>
    <s v="Ok"/>
    <x v="0"/>
    <s v="OK"/>
    <x v="0"/>
    <x v="0"/>
    <x v="1"/>
    <s v="No Aplica"/>
  </r>
  <r>
    <s v="20605435620"/>
    <x v="33"/>
    <x v="19"/>
    <x v="2494"/>
    <x v="2506"/>
    <x v="2299"/>
    <n v="2"/>
    <x v="48"/>
    <s v="PV04-BIS"/>
    <s v="JR. ICA URB LA HUAYRONA MZ. I LT. 5 LIMA-LIMA-SAN JUAN DE LURIGANCHO"/>
    <x v="3"/>
    <x v="0"/>
    <m/>
    <x v="2"/>
    <d v="2023-06-02T00:00:00"/>
    <x v="2"/>
    <n v="1"/>
    <s v="CJV"/>
    <s v="Secundaria"/>
    <n v="5.9523809523809521E-3"/>
    <n v="40"/>
    <x v="4"/>
    <s v="Ok"/>
    <x v="0"/>
    <s v="OK"/>
    <x v="0"/>
    <x v="0"/>
    <x v="1"/>
    <s v="No Aplica"/>
  </r>
  <r>
    <s v="20605435620"/>
    <x v="33"/>
    <x v="19"/>
    <x v="2495"/>
    <x v="2507"/>
    <x v="2300"/>
    <n v="2"/>
    <x v="48"/>
    <s v="PV04-BIS"/>
    <s v="BARRIO MAINAS AMAZONAS-LUYA-CONILA"/>
    <x v="12"/>
    <x v="0"/>
    <m/>
    <x v="2"/>
    <d v="2023-08-14T00:00:00"/>
    <x v="0"/>
    <n v="4"/>
    <s v="CJV"/>
    <s v="Secundaria"/>
    <n v="5.9523809523809521E-3"/>
    <n v="28"/>
    <x v="3"/>
    <s v="Ok"/>
    <x v="0"/>
    <s v="OK"/>
    <x v="0"/>
    <x v="0"/>
    <x v="1"/>
    <s v="8-2023"/>
  </r>
  <r>
    <s v="20605435620"/>
    <x v="33"/>
    <x v="19"/>
    <x v="2496"/>
    <x v="2508"/>
    <x v="2301"/>
    <n v="2"/>
    <x v="48"/>
    <s v="PV04-BIS"/>
    <s v="C.POBLADO LOS MILAGROS HUANUCO-LEONCIO PRADO-PUEBLO NUEVO"/>
    <x v="141"/>
    <x v="0"/>
    <m/>
    <x v="2"/>
    <d v="2023-08-14T00:00:00"/>
    <x v="0"/>
    <n v="4"/>
    <s v="CJV"/>
    <s v="Secundaria"/>
    <n v="5.9523809523809521E-3"/>
    <n v="28"/>
    <x v="3"/>
    <s v="Ok"/>
    <x v="0"/>
    <s v="OK"/>
    <x v="0"/>
    <x v="0"/>
    <x v="1"/>
    <s v="8-2023"/>
  </r>
  <r>
    <s v="20605435620"/>
    <x v="33"/>
    <x v="19"/>
    <x v="2497"/>
    <x v="2509"/>
    <x v="1286"/>
    <n v="1"/>
    <x v="47"/>
    <s v="PV04-BIS"/>
    <s v="CONJ.HAB. MICAELA BASTIDAS-ENACE 1 ETAPA MZ. N LT. 11 PIURA-PIURA-VEINTISEIS DE OCTUBRE"/>
    <x v="332"/>
    <x v="0"/>
    <m/>
    <x v="2"/>
    <d v="2023-08-17T00:00:00"/>
    <x v="0"/>
    <n v="1"/>
    <s v="CJV"/>
    <s v="Secundaria"/>
    <n v="5.9523809523809521E-3"/>
    <n v="30"/>
    <x v="3"/>
    <s v="Ok"/>
    <x v="0"/>
    <s v="OK"/>
    <x v="0"/>
    <x v="0"/>
    <x v="1"/>
    <s v="8-2023"/>
  </r>
  <r>
    <s v="20605435620"/>
    <x v="33"/>
    <x v="19"/>
    <x v="2498"/>
    <x v="2510"/>
    <x v="2302"/>
    <n v="2"/>
    <x v="434"/>
    <s v="PV04-BIS"/>
    <s v="PQ JOSE DE LA CERNA MZ G-1 LT 2 A.H SAN LORENZO LIMA-LIMA-INDEPENDENCIA"/>
    <x v="9"/>
    <x v="0"/>
    <m/>
    <x v="2"/>
    <d v="2023-08-24T00:00:00"/>
    <x v="0"/>
    <n v="4"/>
    <s v="CJV"/>
    <s v="Secundaria"/>
    <n v="5.9523809523809521E-3"/>
    <n v="30"/>
    <x v="3"/>
    <s v="Ok"/>
    <x v="0"/>
    <s v="OK"/>
    <x v="0"/>
    <x v="0"/>
    <x v="1"/>
    <s v="8-2023"/>
  </r>
  <r>
    <s v="20605435620"/>
    <x v="33"/>
    <x v="19"/>
    <x v="2499"/>
    <x v="2511"/>
    <x v="2303"/>
    <n v="3"/>
    <x v="98"/>
    <s v="PV04-BIS"/>
    <s v="AGRP. FAM. LA GRUTA STA. MARIA MZ. GU19 LT. 8"/>
    <x v="3"/>
    <x v="0"/>
    <m/>
    <x v="2"/>
    <d v="2023-05-19T00:00:00"/>
    <x v="2"/>
    <n v="1"/>
    <s v="CJV"/>
    <s v="Secundaria"/>
    <n v="5.9523809523809521E-3"/>
    <n v="49"/>
    <x v="0"/>
    <s v="Ok"/>
    <x v="0"/>
    <s v="OK"/>
    <x v="0"/>
    <x v="0"/>
    <x v="1"/>
    <s v="No Aplica"/>
  </r>
  <r>
    <s v="20549351027    "/>
    <x v="22"/>
    <x v="19"/>
    <x v="2500"/>
    <x v="2512"/>
    <x v="55"/>
    <n v="1"/>
    <x v="122"/>
    <s v="E-03"/>
    <s v="Urb.Mariscal Caceres Mz.P7 Lt.3"/>
    <x v="3"/>
    <x v="0"/>
    <m/>
    <x v="2"/>
    <d v="2022-11-18T00:00:00"/>
    <x v="0"/>
    <n v="1"/>
    <s v="CJV"/>
    <s v="Secundaria"/>
    <n v="5.9523809523809521E-3"/>
    <n v="35"/>
    <x v="4"/>
    <s v="Ok"/>
    <x v="0"/>
    <s v="OK"/>
    <x v="0"/>
    <x v="0"/>
    <x v="1"/>
    <s v="No Aplica"/>
  </r>
  <r>
    <s v="20549351027    "/>
    <x v="22"/>
    <x v="19"/>
    <x v="2501"/>
    <x v="2513"/>
    <x v="2304"/>
    <n v="1"/>
    <x v="33"/>
    <s v="E-03"/>
    <s v="Urb.Bancarios Etapa II Mz.C Lt.21 - Piura"/>
    <x v="7"/>
    <x v="0"/>
    <m/>
    <x v="2"/>
    <d v="2022-11-18T00:00:00"/>
    <x v="0"/>
    <n v="1"/>
    <s v="CJV"/>
    <s v="Secundaria"/>
    <n v="5.9523809523809521E-3"/>
    <n v="30"/>
    <x v="3"/>
    <s v="Ok"/>
    <x v="0"/>
    <s v="OK"/>
    <x v="0"/>
    <x v="0"/>
    <x v="1"/>
    <s v="No Aplica"/>
  </r>
  <r>
    <s v="20549351027    "/>
    <x v="22"/>
    <x v="19"/>
    <x v="2502"/>
    <x v="2514"/>
    <x v="2305"/>
    <n v="2"/>
    <x v="213"/>
    <s v="E-03"/>
    <s v="Ps.San Antonio Urb.Las Rosas - Ancash"/>
    <x v="330"/>
    <x v="0"/>
    <m/>
    <x v="2"/>
    <d v="2022-11-18T00:00:00"/>
    <x v="0"/>
    <n v="1"/>
    <s v="CJV"/>
    <s v="Secundaria"/>
    <n v="5.9523809523809521E-3"/>
    <n v="31"/>
    <x v="3"/>
    <s v="Ok"/>
    <x v="0"/>
    <s v="OK"/>
    <x v="0"/>
    <x v="0"/>
    <x v="1"/>
    <s v="No Aplica"/>
  </r>
  <r>
    <s v="20549351027    "/>
    <x v="22"/>
    <x v="19"/>
    <x v="2503"/>
    <x v="2515"/>
    <x v="2306"/>
    <n v="2"/>
    <x v="177"/>
    <s v="E-03"/>
    <s v="Calle 17 K1 1A Coop el Valle"/>
    <x v="3"/>
    <x v="0"/>
    <m/>
    <x v="2"/>
    <d v="2022-11-29T00:00:00"/>
    <x v="0"/>
    <n v="1"/>
    <s v="CJV"/>
    <s v="Secundaria"/>
    <n v="5.9523809523809521E-3"/>
    <n v="33"/>
    <x v="4"/>
    <s v="Ok"/>
    <x v="0"/>
    <s v="OK"/>
    <x v="0"/>
    <x v="0"/>
    <x v="1"/>
    <s v="No Aplica"/>
  </r>
  <r>
    <s v="20549351027    "/>
    <x v="22"/>
    <x v="19"/>
    <x v="2504"/>
    <x v="2516"/>
    <x v="2307"/>
    <n v="2"/>
    <x v="5"/>
    <s v="E-03"/>
    <s v="Asocx.Cristo de pachacamilla"/>
    <x v="45"/>
    <x v="0"/>
    <m/>
    <x v="2"/>
    <d v="2022-12-13T00:00:00"/>
    <x v="0"/>
    <n v="1"/>
    <s v="CJV"/>
    <s v="Secundaria"/>
    <n v="5.9523809523809521E-3"/>
    <n v="24"/>
    <x v="3"/>
    <s v="Ok"/>
    <x v="0"/>
    <s v="OK"/>
    <x v="0"/>
    <x v="0"/>
    <x v="1"/>
    <s v="No Aplica"/>
  </r>
  <r>
    <s v="20549351027    "/>
    <x v="22"/>
    <x v="19"/>
    <x v="2505"/>
    <x v="2517"/>
    <x v="2308"/>
    <n v="2"/>
    <x v="88"/>
    <s v="PV04-01 BIS"/>
    <s v="Pueblo Joven Las Colinas Mz Y, Lt. 20 - ICA"/>
    <x v="76"/>
    <x v="0"/>
    <m/>
    <x v="2"/>
    <d v="2023-06-15T00:00:00"/>
    <x v="0"/>
    <n v="1"/>
    <s v="CJV"/>
    <s v="Secundaria"/>
    <n v="5.9523809523809521E-3"/>
    <n v="52"/>
    <x v="5"/>
    <s v="Ok"/>
    <x v="0"/>
    <s v="OK"/>
    <x v="0"/>
    <x v="0"/>
    <x v="1"/>
    <s v="No Aplica"/>
  </r>
  <r>
    <s v="20549351027    "/>
    <x v="22"/>
    <x v="19"/>
    <x v="2506"/>
    <x v="2518"/>
    <x v="1575"/>
    <n v="1"/>
    <x v="436"/>
    <s v="PV04-01 BIS"/>
    <s v="Av.Malecon Cheka-Campoy"/>
    <x v="3"/>
    <x v="0"/>
    <m/>
    <x v="5"/>
    <d v="2023-01-12T00:00:00"/>
    <x v="0"/>
    <n v="1"/>
    <s v="CJV"/>
    <s v="Secundaria"/>
    <n v="5.9523809523809521E-3"/>
    <n v="43"/>
    <x v="0"/>
    <s v="Ok"/>
    <x v="0"/>
    <s v="OK"/>
    <x v="0"/>
    <x v="0"/>
    <x v="1"/>
    <s v="No Aplica"/>
  </r>
  <r>
    <s v="20549351027    "/>
    <x v="22"/>
    <x v="19"/>
    <x v="2507"/>
    <x v="2519"/>
    <x v="2309"/>
    <n v="2"/>
    <x v="88"/>
    <s v="PV04-01 BIS"/>
    <s v="Asent. H. La Capilla calle sanchez cerro D-25 - Talara - Piura"/>
    <x v="76"/>
    <x v="0"/>
    <m/>
    <x v="2"/>
    <d v="2023-06-15T00:00:00"/>
    <x v="0"/>
    <n v="1"/>
    <s v="CJV"/>
    <s v="Secundaria"/>
    <n v="5.9523809523809521E-3"/>
    <n v="38"/>
    <x v="4"/>
    <s v="Ok"/>
    <x v="0"/>
    <s v="OK"/>
    <x v="0"/>
    <x v="0"/>
    <x v="1"/>
    <s v="No Aplica"/>
  </r>
  <r>
    <s v="20549351027    "/>
    <x v="22"/>
    <x v="19"/>
    <x v="2507"/>
    <x v="2520"/>
    <x v="2310"/>
    <n v="2"/>
    <x v="213"/>
    <s v="PV04-01 BIS"/>
    <s v="Av. Mariano Pastor Sevilla Sector 5 - Heroes de San Juan Mz. C Lt. 27"/>
    <x v="21"/>
    <x v="0"/>
    <m/>
    <x v="2"/>
    <d v="2023-06-15T00:00:00"/>
    <x v="0"/>
    <n v="1"/>
    <s v="CJV"/>
    <s v="Secundaria"/>
    <n v="5.9523809523809521E-3"/>
    <n v="31"/>
    <x v="3"/>
    <s v="Ok"/>
    <x v="0"/>
    <s v="OK"/>
    <x v="0"/>
    <x v="0"/>
    <x v="1"/>
    <s v="No Aplica"/>
  </r>
  <r>
    <s v="20549351027    "/>
    <x v="22"/>
    <x v="19"/>
    <x v="2508"/>
    <x v="2521"/>
    <x v="2311"/>
    <n v="2"/>
    <x v="21"/>
    <s v="PV04-01 BIS"/>
    <s v="Conj. Multifamiliar Carabayllo Mz. Q1"/>
    <x v="12"/>
    <x v="0"/>
    <m/>
    <x v="2"/>
    <d v="2023-06-15T00:00:00"/>
    <x v="0"/>
    <n v="1"/>
    <s v="CJV"/>
    <s v="Secundaria"/>
    <n v="5.9523809523809521E-3"/>
    <n v="32"/>
    <x v="4"/>
    <s v="Ok"/>
    <x v="0"/>
    <s v="OK"/>
    <x v="0"/>
    <x v="0"/>
    <x v="1"/>
    <s v="No Aplica"/>
  </r>
  <r>
    <s v="20549351027    "/>
    <x v="22"/>
    <x v="19"/>
    <x v="2509"/>
    <x v="2522"/>
    <x v="2312"/>
    <n v="1"/>
    <x v="21"/>
    <s v="PV04-01 BIS"/>
    <s v="c. Poblado Checche - Apurimac"/>
    <x v="76"/>
    <x v="0"/>
    <m/>
    <x v="2"/>
    <d v="2023-06-15T00:00:00"/>
    <x v="0"/>
    <n v="1"/>
    <s v="CJV"/>
    <s v="Secundaria"/>
    <n v="5.9523809523809521E-3"/>
    <n v="30"/>
    <x v="3"/>
    <s v="Ok"/>
    <x v="0"/>
    <s v="OK"/>
    <x v="0"/>
    <x v="0"/>
    <x v="1"/>
    <s v="No Aplica"/>
  </r>
  <r>
    <s v="20549351027    "/>
    <x v="22"/>
    <x v="19"/>
    <x v="2510"/>
    <x v="2523"/>
    <x v="2313"/>
    <n v="2"/>
    <x v="88"/>
    <s v="PV04-01 BIS"/>
    <s v="Urb. Antonio Moreno de Caceres Mz. K, Lt.04 - Ventanilla"/>
    <x v="4"/>
    <x v="0"/>
    <m/>
    <x v="2"/>
    <d v="2023-06-22T00:00:00"/>
    <x v="0"/>
    <n v="1"/>
    <s v="CJV"/>
    <s v="Secundaria"/>
    <n v="5.9523809523809521E-3"/>
    <n v="43"/>
    <x v="0"/>
    <s v="Ok"/>
    <x v="2"/>
    <s v="OK"/>
    <x v="0"/>
    <x v="0"/>
    <x v="1"/>
    <s v="No Aplica"/>
  </r>
  <r>
    <s v="20549351027    "/>
    <x v="22"/>
    <x v="19"/>
    <x v="2511"/>
    <x v="2524"/>
    <x v="2314"/>
    <n v="2"/>
    <x v="213"/>
    <s v="PV04-01 BIS"/>
    <s v="Jr. Sullana 285 Br. Cumbre mayo - Cajamarca"/>
    <x v="76"/>
    <x v="0"/>
    <m/>
    <x v="2"/>
    <d v="2023-06-22T00:00:00"/>
    <x v="0"/>
    <n v="1"/>
    <s v="CJV"/>
    <s v="Secundaria"/>
    <n v="5.9523809523809521E-3"/>
    <n v="24"/>
    <x v="3"/>
    <s v="Ok"/>
    <x v="0"/>
    <s v="OK"/>
    <x v="0"/>
    <x v="0"/>
    <x v="1"/>
    <s v="No Aplica"/>
  </r>
  <r>
    <s v="20549351027    "/>
    <x v="22"/>
    <x v="19"/>
    <x v="2512"/>
    <x v="2525"/>
    <x v="2315"/>
    <n v="2"/>
    <x v="213"/>
    <s v="PV04-01 BIS"/>
    <s v="Av. Jorge Chavez 258, San Crespo y Castillo"/>
    <x v="76"/>
    <x v="0"/>
    <m/>
    <x v="2"/>
    <d v="2023-07-08T00:00:00"/>
    <x v="0"/>
    <n v="1"/>
    <s v="CJV"/>
    <s v="Secundaria"/>
    <n v="5.9523809523809521E-3"/>
    <n v="28"/>
    <x v="3"/>
    <s v="Ok"/>
    <x v="0"/>
    <s v="OK"/>
    <x v="0"/>
    <x v="0"/>
    <x v="1"/>
    <s v="No Aplica"/>
  </r>
  <r>
    <s v="20549351027    "/>
    <x v="22"/>
    <x v="19"/>
    <x v="2513"/>
    <x v="2526"/>
    <x v="2316"/>
    <n v="2"/>
    <x v="213"/>
    <s v="PV04-01 BIS"/>
    <s v="Jr. Orihuela 12 bock 12 caserio nueva esperanza - Ancash"/>
    <x v="76"/>
    <x v="0"/>
    <m/>
    <x v="2"/>
    <d v="2023-06-22T00:00:00"/>
    <x v="0"/>
    <n v="1"/>
    <s v="CJV"/>
    <s v="Secundaria"/>
    <n v="5.9523809523809521E-3"/>
    <n v="47"/>
    <x v="0"/>
    <s v="Ok"/>
    <x v="0"/>
    <s v="OK"/>
    <x v="0"/>
    <x v="0"/>
    <x v="1"/>
    <s v="No Aplica"/>
  </r>
  <r>
    <s v="20549351027    "/>
    <x v="22"/>
    <x v="19"/>
    <x v="2514"/>
    <x v="2527"/>
    <x v="2317"/>
    <n v="2"/>
    <x v="204"/>
    <s v="PV04-01 BIS"/>
    <s v="Psj. 6, Mz D Lt 10 A.H. Indoamerica, SJM"/>
    <x v="21"/>
    <x v="0"/>
    <m/>
    <x v="2"/>
    <d v="2023-06-24T00:00:00"/>
    <x v="0"/>
    <n v="1"/>
    <s v="CJV"/>
    <s v="Secundaria"/>
    <n v="5.9523809523809521E-3"/>
    <n v="44"/>
    <x v="0"/>
    <s v="Ok"/>
    <x v="0"/>
    <s v="OK"/>
    <x v="0"/>
    <x v="0"/>
    <x v="1"/>
    <s v="No Aplica"/>
  </r>
  <r>
    <s v="20549351027    "/>
    <x v="22"/>
    <x v="19"/>
    <x v="2515"/>
    <x v="2528"/>
    <x v="2318"/>
    <n v="2"/>
    <x v="213"/>
    <s v="PV04-01 BIS"/>
    <s v="Sector 5 Heroes de San Juan Mz. C Lt. 24"/>
    <x v="21"/>
    <x v="0"/>
    <m/>
    <x v="2"/>
    <d v="2023-06-15T00:00:00"/>
    <x v="0"/>
    <n v="1"/>
    <s v="CJV"/>
    <s v="Secundaria"/>
    <n v="5.9523809523809521E-3"/>
    <n v="26"/>
    <x v="3"/>
    <s v="Ok"/>
    <x v="0"/>
    <s v="OK"/>
    <x v="0"/>
    <x v="0"/>
    <x v="1"/>
    <s v="No Aplica"/>
  </r>
  <r>
    <s v="20549351027    "/>
    <x v="22"/>
    <x v="19"/>
    <x v="2516"/>
    <x v="2529"/>
    <x v="2319"/>
    <n v="2"/>
    <x v="88"/>
    <s v="PV04-01 BIS"/>
    <s v="Av. Tayabamba Caseria Shiracnaca Lt.03 - La Libertad"/>
    <x v="302"/>
    <x v="0"/>
    <m/>
    <x v="2"/>
    <d v="2023-06-20T00:00:00"/>
    <x v="0"/>
    <n v="1"/>
    <s v="CJV"/>
    <s v="Secundaria"/>
    <n v="5.9523809523809521E-3"/>
    <n v="28"/>
    <x v="3"/>
    <s v="Ok"/>
    <x v="0"/>
    <s v="OK"/>
    <x v="0"/>
    <x v="0"/>
    <x v="1"/>
    <s v="No Aplica"/>
  </r>
  <r>
    <s v="20549351027    "/>
    <x v="22"/>
    <x v="19"/>
    <x v="2517"/>
    <x v="2530"/>
    <x v="2320"/>
    <n v="2"/>
    <x v="5"/>
    <s v="PV04-01 BIS"/>
    <s v="Av. La Regla asent. H. Santa Rosa de Lima "/>
    <x v="76"/>
    <x v="0"/>
    <m/>
    <x v="2"/>
    <d v="2023-06-24T00:00:00"/>
    <x v="0"/>
    <n v="1"/>
    <s v="CJV"/>
    <s v="Secundaria"/>
    <n v="5.9523809523809521E-3"/>
    <n v="42"/>
    <x v="0"/>
    <s v="Ok"/>
    <x v="0"/>
    <s v="OK"/>
    <x v="0"/>
    <x v="0"/>
    <x v="1"/>
    <s v="No Aplica"/>
  </r>
  <r>
    <s v="20549351027    "/>
    <x v="22"/>
    <x v="19"/>
    <x v="2518"/>
    <x v="2531"/>
    <x v="2321"/>
    <n v="1"/>
    <x v="23"/>
    <s v="PV04-01 BIS"/>
    <s v="Los Sauces 35, Quiruvilca, La libertad"/>
    <x v="56"/>
    <x v="0"/>
    <m/>
    <x v="2"/>
    <d v="2023-07-14T00:00:00"/>
    <x v="0"/>
    <n v="1"/>
    <s v="CJV"/>
    <s v="Secundaria"/>
    <n v="5.9523809523809521E-3"/>
    <n v="34"/>
    <x v="4"/>
    <s v="Ok"/>
    <x v="0"/>
    <s v="OK"/>
    <x v="0"/>
    <x v="0"/>
    <x v="1"/>
    <s v="No Aplica"/>
  </r>
  <r>
    <s v="20549351027    "/>
    <x v="22"/>
    <x v="19"/>
    <x v="2519"/>
    <x v="2532"/>
    <x v="2322"/>
    <n v="1"/>
    <x v="274"/>
    <s v="PV04-01 BIS"/>
    <s v="Calle austria lote 14 mz, A, Sector Anexo Comunal 2, la vizcachera comunidad Campesina Jicamarca"/>
    <x v="105"/>
    <x v="0"/>
    <m/>
    <x v="2"/>
    <d v="2023-06-21T00:00:00"/>
    <x v="0"/>
    <n v="1"/>
    <s v="CJV"/>
    <s v="Secundaria"/>
    <n v="5.9523809523809521E-3"/>
    <n v="42"/>
    <x v="0"/>
    <s v="Ok"/>
    <x v="0"/>
    <s v="OK"/>
    <x v="0"/>
    <x v="0"/>
    <x v="1"/>
    <s v="No Aplica"/>
  </r>
  <r>
    <s v="20549351027    "/>
    <x v="22"/>
    <x v="19"/>
    <x v="2520"/>
    <x v="2533"/>
    <x v="2323"/>
    <n v="1"/>
    <x v="88"/>
    <s v="PV04-01 BIS"/>
    <s v="CALLE INDEPENDENCIA 1528 INT. B, LA LIBERTAD"/>
    <x v="56"/>
    <x v="0"/>
    <m/>
    <x v="2"/>
    <d v="2023-08-23T00:00:00"/>
    <x v="0"/>
    <n v="1"/>
    <s v="CJV"/>
    <s v="Secundaria"/>
    <n v="5.9523809523809521E-3"/>
    <n v="40"/>
    <x v="4"/>
    <s v="Ok"/>
    <x v="0"/>
    <s v="OK"/>
    <x v="0"/>
    <x v="0"/>
    <x v="1"/>
    <s v="8-2023"/>
  </r>
  <r>
    <s v="20549351027    "/>
    <x v="22"/>
    <x v="19"/>
    <x v="2521"/>
    <x v="2534"/>
    <x v="2324"/>
    <n v="1"/>
    <x v="213"/>
    <s v="PV04-01 BIS"/>
    <s v="ASENT. H. INTEGRACION SAN JOSE MZ D, LT. 20"/>
    <x v="3"/>
    <x v="0"/>
    <m/>
    <x v="2"/>
    <d v="2023-08-07T00:00:00"/>
    <x v="0"/>
    <n v="1"/>
    <s v="CJV"/>
    <s v="Secundaria"/>
    <n v="5.9523809523809521E-3"/>
    <n v="21"/>
    <x v="1"/>
    <s v="Ok"/>
    <x v="0"/>
    <s v="OK"/>
    <x v="0"/>
    <x v="0"/>
    <x v="1"/>
    <s v="8-2023"/>
  </r>
  <r>
    <s v="20549351027    "/>
    <x v="22"/>
    <x v="19"/>
    <x v="2522"/>
    <x v="2535"/>
    <x v="2325"/>
    <n v="1"/>
    <x v="213"/>
    <s v="PV04-01 BIS"/>
    <s v="CASERIO PASHPA, TARICA"/>
    <x v="333"/>
    <x v="0"/>
    <m/>
    <x v="2"/>
    <d v="2023-08-07T00:00:00"/>
    <x v="0"/>
    <n v="1"/>
    <s v="CJV"/>
    <s v="Secundaria"/>
    <n v="5.9523809523809521E-3"/>
    <n v="51"/>
    <x v="5"/>
    <s v="Ok"/>
    <x v="0"/>
    <s v="OK"/>
    <x v="0"/>
    <x v="0"/>
    <x v="1"/>
    <s v="8-2023"/>
  </r>
  <r>
    <s v="20549351027    "/>
    <x v="22"/>
    <x v="19"/>
    <x v="2523"/>
    <x v="2536"/>
    <x v="2326"/>
    <n v="1"/>
    <x v="213"/>
    <s v="PV04-01 BIS"/>
    <s v="Calle tomas farfan farfan - Norte urb. Antonia Moreno de Caceres 2do sector izquierdo mz. K, Lt. 17"/>
    <x v="4"/>
    <x v="0"/>
    <m/>
    <x v="2"/>
    <d v="2023-08-07T00:00:00"/>
    <x v="0"/>
    <n v="1"/>
    <s v="CJV"/>
    <s v="Secundaria"/>
    <n v="5.9523809523809521E-3"/>
    <n v="44"/>
    <x v="0"/>
    <s v="Ok"/>
    <x v="2"/>
    <s v="OK"/>
    <x v="0"/>
    <x v="0"/>
    <x v="1"/>
    <s v="8-2023"/>
  </r>
  <r>
    <s v="20549351027    "/>
    <x v="22"/>
    <x v="19"/>
    <x v="2524"/>
    <x v="2537"/>
    <x v="2327"/>
    <n v="2"/>
    <x v="23"/>
    <s v="PV04-01 BIS"/>
    <s v="AV. PEDRO RUIZ GALLO SANTA CLARA LT 120A"/>
    <x v="2"/>
    <x v="0"/>
    <m/>
    <x v="2"/>
    <d v="2023-08-10T00:00:00"/>
    <x v="0"/>
    <n v="1"/>
    <s v="CJV"/>
    <s v="Secundaria"/>
    <n v="5.9523809523809521E-3"/>
    <n v="33"/>
    <x v="4"/>
    <s v="Ok"/>
    <x v="1"/>
    <s v="OK"/>
    <x v="0"/>
    <x v="0"/>
    <x v="1"/>
    <s v="8-2023"/>
  </r>
  <r>
    <s v="20549351027    "/>
    <x v="22"/>
    <x v="19"/>
    <x v="2525"/>
    <x v="2538"/>
    <x v="1383"/>
    <n v="1"/>
    <x v="213"/>
    <s v="PV04-01 BIS"/>
    <s v="C.P COMBAYO"/>
    <x v="57"/>
    <x v="0"/>
    <m/>
    <x v="2"/>
    <d v="2023-08-14T00:00:00"/>
    <x v="0"/>
    <n v="1"/>
    <s v="CJV"/>
    <s v="Secundaria"/>
    <n v="5.9523809523809521E-3"/>
    <n v="41"/>
    <x v="0"/>
    <s v="Ok"/>
    <x v="0"/>
    <s v="OK"/>
    <x v="0"/>
    <x v="0"/>
    <x v="1"/>
    <s v="8-2023"/>
  </r>
  <r>
    <s v="20549351027"/>
    <x v="22"/>
    <x v="19"/>
    <x v="2526"/>
    <x v="2539"/>
    <x v="2311"/>
    <n v="1"/>
    <x v="52"/>
    <s v="PV04-01 BIS"/>
    <s v="Jr. Miguel carcamo 262, Urb. Mariscal Caceres"/>
    <x v="3"/>
    <x v="0"/>
    <m/>
    <x v="2"/>
    <d v="2023-07-24T00:00:00"/>
    <x v="0"/>
    <n v="1"/>
    <s v="CJV"/>
    <s v="Secundaria"/>
    <n v="5.9523809523809521E-3"/>
    <n v="32"/>
    <x v="4"/>
    <s v="Ok"/>
    <x v="0"/>
    <s v="OK"/>
    <x v="0"/>
    <x v="0"/>
    <x v="1"/>
    <s v="No Aplica"/>
  </r>
  <r>
    <s v="20556896799"/>
    <x v="94"/>
    <x v="19"/>
    <x v="2527"/>
    <x v="2540"/>
    <x v="2328"/>
    <n v="2"/>
    <x v="437"/>
    <s v="Calle 33 Asent H.Ventanilla "/>
    <s v="Calle 33 Asent H. - Ventanilla "/>
    <x v="5"/>
    <x v="0"/>
    <m/>
    <x v="2"/>
    <d v="2022-05-10T00:00:00"/>
    <x v="0"/>
    <n v="1"/>
    <s v="CJV"/>
    <s v="Secundaria"/>
    <n v="5.9523809523809521E-3"/>
    <n v="35"/>
    <x v="4"/>
    <s v="Ok"/>
    <x v="0"/>
    <s v="OK"/>
    <x v="0"/>
    <x v="0"/>
    <x v="1"/>
    <s v="No Aplica"/>
  </r>
  <r>
    <s v="20538191176"/>
    <x v="95"/>
    <x v="19"/>
    <x v="2528"/>
    <x v="2541"/>
    <x v="1129"/>
    <n v="2"/>
    <x v="159"/>
    <s v="E-01,E-02,E-03, PV-01 Y PV-01 BIS"/>
    <s v="Jr.Micaela Bastidas 159"/>
    <x v="37"/>
    <x v="0"/>
    <m/>
    <x v="2"/>
    <d v="2022-06-06T00:00:00"/>
    <x v="0"/>
    <n v="1"/>
    <s v="CJV"/>
    <s v="Secundaria"/>
    <n v="5.9523809523809521E-3"/>
    <n v="42"/>
    <x v="0"/>
    <s v="Ok"/>
    <x v="0"/>
    <s v="OK"/>
    <x v="0"/>
    <x v="0"/>
    <x v="1"/>
    <s v="No Aplica"/>
  </r>
  <r>
    <s v="20538191176"/>
    <x v="95"/>
    <x v="19"/>
    <x v="2529"/>
    <x v="2542"/>
    <x v="2329"/>
    <n v="2"/>
    <x v="159"/>
    <s v="E-01,E-02,E-03, PV-01 Y PV-01 BIS"/>
    <s v="Mz.15 Sector Pariacoto - Ancash"/>
    <x v="330"/>
    <x v="0"/>
    <m/>
    <x v="2"/>
    <d v="2021-09-14T00:00:00"/>
    <x v="0"/>
    <n v="1"/>
    <s v="CJV"/>
    <s v="Secundaria"/>
    <n v="5.9523809523809521E-3"/>
    <n v="47"/>
    <x v="0"/>
    <s v="Ok"/>
    <x v="0"/>
    <s v="OK"/>
    <x v="0"/>
    <x v="0"/>
    <x v="1"/>
    <s v="No Aplica"/>
  </r>
  <r>
    <s v="20538191176"/>
    <x v="95"/>
    <x v="19"/>
    <x v="2530"/>
    <x v="2543"/>
    <x v="2330"/>
    <n v="1"/>
    <x v="52"/>
    <s v="E-01,E-02,E-03, PV-01 Y PV-01 BIS"/>
    <s v="Chosica La Era 141 - Ñaña"/>
    <x v="60"/>
    <x v="0"/>
    <m/>
    <x v="2"/>
    <d v="2021-09-14T00:00:00"/>
    <x v="0"/>
    <n v="1"/>
    <s v="CJV"/>
    <s v="Secundaria"/>
    <n v="5.9523809523809521E-3"/>
    <n v="46"/>
    <x v="0"/>
    <s v="Ok"/>
    <x v="0"/>
    <s v="OK"/>
    <x v="0"/>
    <x v="0"/>
    <x v="1"/>
    <s v="No Aplica"/>
  </r>
  <r>
    <s v="20538191176"/>
    <x v="95"/>
    <x v="19"/>
    <x v="2531"/>
    <x v="2544"/>
    <x v="2331"/>
    <n v="1"/>
    <x v="52"/>
    <s v="E-01,E-02,E-03, PV-01 Y PV-01 BIS"/>
    <s v="Asoc.Proc Campo Sol"/>
    <x v="3"/>
    <x v="0"/>
    <m/>
    <x v="2"/>
    <d v="2021-09-23T00:00:00"/>
    <x v="0"/>
    <n v="1"/>
    <s v="CJV"/>
    <s v="Secundaria"/>
    <n v="5.9523809523809521E-3"/>
    <n v="27"/>
    <x v="3"/>
    <s v="Ok"/>
    <x v="0"/>
    <s v="OK"/>
    <x v="0"/>
    <x v="0"/>
    <x v="1"/>
    <s v="No Aplica"/>
  </r>
  <r>
    <s v="20538191176"/>
    <x v="95"/>
    <x v="19"/>
    <x v="2532"/>
    <x v="2545"/>
    <x v="2332"/>
    <n v="2"/>
    <x v="52"/>
    <s v="E-01,E-02,E-03, PV-01 Y PV-01 BIS"/>
    <s v="Mz.B Lt.8A Asoc.Pro Viv.Campo Sol"/>
    <x v="3"/>
    <x v="0"/>
    <m/>
    <x v="2"/>
    <d v="2022-08-31T00:00:00"/>
    <x v="0"/>
    <n v="1"/>
    <s v="CJV"/>
    <s v="Secundaria"/>
    <n v="5.9523809523809521E-3"/>
    <n v="20"/>
    <x v="1"/>
    <s v="Ok"/>
    <x v="0"/>
    <s v="OK"/>
    <x v="0"/>
    <x v="0"/>
    <x v="1"/>
    <s v="No Aplica"/>
  </r>
  <r>
    <s v="20538191176"/>
    <x v="95"/>
    <x v="19"/>
    <x v="2533"/>
    <x v="2546"/>
    <x v="2333"/>
    <n v="2"/>
    <x v="159"/>
    <s v="E-01,E-02,E-03, PV-01 Y PV-01 BIS"/>
    <s v="Calle los laureles Mz.V2 Lt.27"/>
    <x v="9"/>
    <x v="0"/>
    <m/>
    <x v="2"/>
    <d v="2023-01-27T00:00:00"/>
    <x v="0"/>
    <n v="1"/>
    <s v="CJV"/>
    <s v="Secundaria"/>
    <n v="5.9523809523809521E-3"/>
    <n v="39"/>
    <x v="4"/>
    <s v="Ok"/>
    <x v="0"/>
    <s v="OK"/>
    <x v="0"/>
    <x v="0"/>
    <x v="1"/>
    <s v="No Aplica"/>
  </r>
  <r>
    <s v="20601277604"/>
    <x v="96"/>
    <x v="19"/>
    <x v="2534"/>
    <x v="2547"/>
    <x v="2328"/>
    <n v="1"/>
    <x v="204"/>
    <s v="PV04-01 BIS"/>
    <s v="CA.Sarmiento de Gamboa 102 Urb.Colonial  - Callao"/>
    <x v="5"/>
    <x v="0"/>
    <m/>
    <x v="2"/>
    <d v="2020-06-24T00:00:00"/>
    <x v="0"/>
    <n v="1"/>
    <s v="CJV"/>
    <s v="Secundaria"/>
    <n v="5.9523809523809521E-3"/>
    <n v="35"/>
    <x v="4"/>
    <s v="Ok"/>
    <x v="0"/>
    <s v="OK"/>
    <x v="0"/>
    <x v="0"/>
    <x v="1"/>
    <s v="No Aplica"/>
  </r>
  <r>
    <s v="20601277604"/>
    <x v="96"/>
    <x v="19"/>
    <x v="2535"/>
    <x v="2548"/>
    <x v="2328"/>
    <n v="1"/>
    <x v="204"/>
    <s v="PV04-01 BIS"/>
    <s v="Jr.Huachi Maz.14 Lt3 - Oyon"/>
    <x v="181"/>
    <x v="0"/>
    <m/>
    <x v="2"/>
    <d v="2020-06-24T00:00:00"/>
    <x v="0"/>
    <n v="1"/>
    <s v="CJV"/>
    <s v="Secundaria"/>
    <n v="5.9523809523809521E-3"/>
    <n v="35"/>
    <x v="4"/>
    <s v="Ok"/>
    <x v="0"/>
    <s v="OK"/>
    <x v="0"/>
    <x v="0"/>
    <x v="1"/>
    <s v="No Aplica"/>
  </r>
  <r>
    <s v="20601277604"/>
    <x v="96"/>
    <x v="19"/>
    <x v="2536"/>
    <x v="2549"/>
    <x v="691"/>
    <n v="1"/>
    <x v="438"/>
    <s v="PV04-01 BIS"/>
    <s v="Urb.del Aire 1025 Block Y2"/>
    <x v="81"/>
    <x v="0"/>
    <m/>
    <x v="2"/>
    <d v="2021-06-14T00:00:00"/>
    <x v="0"/>
    <n v="1"/>
    <s v="CJV"/>
    <s v="Secundaria"/>
    <n v="5.9523809523809521E-3"/>
    <n v="44"/>
    <x v="0"/>
    <s v="Ok"/>
    <x v="5"/>
    <s v="OK"/>
    <x v="0"/>
    <x v="0"/>
    <x v="1"/>
    <s v="No Aplica"/>
  </r>
  <r>
    <s v="20601277604"/>
    <x v="96"/>
    <x v="19"/>
    <x v="2537"/>
    <x v="2550"/>
    <x v="2334"/>
    <n v="1"/>
    <x v="204"/>
    <s v="PV04-01 BIS"/>
    <s v="Av.la Libertad 2642"/>
    <x v="44"/>
    <x v="0"/>
    <m/>
    <x v="2"/>
    <d v="2022-09-26T00:00:00"/>
    <x v="0"/>
    <n v="1"/>
    <s v="CJV"/>
    <s v="Secundaria"/>
    <n v="5.9523809523809521E-3"/>
    <n v="58"/>
    <x v="5"/>
    <s v="Ok"/>
    <x v="0"/>
    <s v="OK"/>
    <x v="0"/>
    <x v="0"/>
    <x v="1"/>
    <s v="No Aplica"/>
  </r>
  <r>
    <s v="20601277604"/>
    <x v="96"/>
    <x v="19"/>
    <x v="2538"/>
    <x v="2551"/>
    <x v="2335"/>
    <n v="1"/>
    <x v="204"/>
    <s v="PV04-01 BIS"/>
    <s v="COOP. PABLO PATRON MZ. F LT. 15"/>
    <x v="60"/>
    <x v="0"/>
    <m/>
    <x v="2"/>
    <d v="2023-02-18T00:00:00"/>
    <x v="0"/>
    <n v="1"/>
    <s v="CJV"/>
    <s v="Secundaria"/>
    <n v="5.9523809523809521E-3"/>
    <n v="44"/>
    <x v="0"/>
    <s v="Ok"/>
    <x v="0"/>
    <s v="OK"/>
    <x v="0"/>
    <x v="0"/>
    <x v="1"/>
    <s v="No Aplica"/>
  </r>
  <r>
    <s v="20601277604"/>
    <x v="96"/>
    <x v="19"/>
    <x v="2539"/>
    <x v="2552"/>
    <x v="2336"/>
    <n v="1"/>
    <x v="204"/>
    <s v="PV04-01 BIS"/>
    <s v="SECTOR 3 GRUPO 13, MZ. F LT. 23"/>
    <x v="45"/>
    <x v="0"/>
    <m/>
    <x v="2"/>
    <d v="2023-06-23T00:00:00"/>
    <x v="0"/>
    <n v="1"/>
    <s v="CJV"/>
    <s v="Secundaria"/>
    <n v="5.9523809523809521E-3"/>
    <n v="49"/>
    <x v="0"/>
    <s v="Ok"/>
    <x v="0"/>
    <s v="OK"/>
    <x v="0"/>
    <x v="0"/>
    <x v="1"/>
    <s v="No Aplica"/>
  </r>
  <r>
    <s v="20601277604"/>
    <x v="96"/>
    <x v="19"/>
    <x v="2540"/>
    <x v="2553"/>
    <x v="2337"/>
    <n v="1"/>
    <x v="204"/>
    <s v="PV04-01 BIS"/>
    <s v="JR. PEDRO DAVILA S/N"/>
    <x v="290"/>
    <x v="0"/>
    <m/>
    <x v="2"/>
    <d v="2023-06-19T00:00:00"/>
    <x v="0"/>
    <n v="1"/>
    <s v="CJV"/>
    <s v="Secundaria"/>
    <n v="5.9523809523809521E-3"/>
    <n v="36"/>
    <x v="4"/>
    <s v="Ok"/>
    <x v="0"/>
    <s v="OK"/>
    <x v="0"/>
    <x v="0"/>
    <x v="1"/>
    <s v="No Aplica"/>
  </r>
  <r>
    <s v="20601277604"/>
    <x v="96"/>
    <x v="19"/>
    <x v="2541"/>
    <x v="2554"/>
    <x v="2338"/>
    <n v="1"/>
    <x v="204"/>
    <s v="PV04-01 BIS"/>
    <s v="Mz. O Lt. 4 A.H. AMPLIACION CERRO VECINO HUASCATA ASENT. H"/>
    <x v="50"/>
    <x v="0"/>
    <m/>
    <x v="2"/>
    <d v="2023-07-07T00:00:00"/>
    <x v="0"/>
    <n v="1"/>
    <s v="CJV"/>
    <s v="Secundaria"/>
    <n v="5.9523809523809521E-3"/>
    <n v="44"/>
    <x v="0"/>
    <s v="Ok"/>
    <x v="0"/>
    <s v="OK"/>
    <x v="0"/>
    <x v="0"/>
    <x v="1"/>
    <s v="No Aplica"/>
  </r>
  <r>
    <s v="20521937531    "/>
    <x v="97"/>
    <x v="19"/>
    <x v="2542"/>
    <x v="2555"/>
    <x v="2339"/>
    <n v="1"/>
    <x v="376"/>
    <s v="E-01,E-02,E-03, PV-01 Y PV-01 BIS"/>
    <s v="Calle 11 Aos.La Florida"/>
    <x v="2"/>
    <x v="0"/>
    <m/>
    <x v="2"/>
    <d v="2023-05-25T00:00:00"/>
    <x v="0"/>
    <n v="1"/>
    <s v="CJV"/>
    <s v="Secundaria"/>
    <n v="5.9523809523809521E-3"/>
    <n v="33"/>
    <x v="4"/>
    <s v="Ok"/>
    <x v="1"/>
    <s v="OK"/>
    <x v="0"/>
    <x v="0"/>
    <x v="1"/>
    <s v="No Aplica"/>
  </r>
  <r>
    <s v="20521937531    "/>
    <x v="97"/>
    <x v="19"/>
    <x v="2543"/>
    <x v="2556"/>
    <x v="2340"/>
    <n v="1"/>
    <x v="376"/>
    <s v="E-01,E-02,E-03, PV-01 Y PV-01 BIS"/>
    <s v="Jr.Las Trinitarias 122 Urb.Santa Isabel"/>
    <x v="12"/>
    <x v="0"/>
    <m/>
    <x v="2"/>
    <d v="2023-05-25T00:00:00"/>
    <x v="0"/>
    <n v="1"/>
    <s v="CJV"/>
    <s v="Secundaria"/>
    <n v="5.9523809523809521E-3"/>
    <n v="24"/>
    <x v="3"/>
    <s v="Ok"/>
    <x v="0"/>
    <s v="OK"/>
    <x v="0"/>
    <x v="0"/>
    <x v="1"/>
    <s v="No Aplica"/>
  </r>
  <r>
    <s v="20477857826    "/>
    <x v="38"/>
    <x v="19"/>
    <x v="2544"/>
    <x v="2557"/>
    <x v="177"/>
    <n v="2"/>
    <x v="69"/>
    <s v="E-01,E-02,E-03, PV-01 Y PV-01 BIS"/>
    <s v="Jr.Tarma 583 Urb.La Libertad - Comas"/>
    <x v="37"/>
    <x v="0"/>
    <m/>
    <x v="2"/>
    <d v="2022-02-03T00:00:00"/>
    <x v="0"/>
    <n v="1"/>
    <s v="CJV"/>
    <s v="Secundaria"/>
    <n v="5.9523809523809521E-3"/>
    <n v="57"/>
    <x v="5"/>
    <s v="Ok"/>
    <x v="0"/>
    <s v="OK"/>
    <x v="0"/>
    <x v="0"/>
    <x v="1"/>
    <s v="No Aplica"/>
  </r>
  <r>
    <s v="20477857826    "/>
    <x v="38"/>
    <x v="19"/>
    <x v="2545"/>
    <x v="2558"/>
    <x v="2341"/>
    <n v="1"/>
    <x v="23"/>
    <s v="E-01,E-02,E-03, PV-01 Y PV-01 BIS"/>
    <s v="Jr.Silicio Urb.Hilarion"/>
    <x v="3"/>
    <x v="0"/>
    <m/>
    <x v="2"/>
    <d v="2022-06-21T00:00:00"/>
    <x v="0"/>
    <n v="1"/>
    <s v="CJV"/>
    <s v="Secundaria"/>
    <n v="5.9523809523809521E-3"/>
    <n v="27"/>
    <x v="3"/>
    <s v="Ok"/>
    <x v="0"/>
    <s v="OK"/>
    <x v="0"/>
    <x v="0"/>
    <x v="1"/>
    <s v="No Aplica"/>
  </r>
  <r>
    <s v="20477857826"/>
    <x v="38"/>
    <x v="19"/>
    <x v="2546"/>
    <x v="2559"/>
    <x v="2342"/>
    <n v="2"/>
    <x v="104"/>
    <s v="E2,E1 y PV-01"/>
    <s v="Calle Yuramayo Mz. L3 Lt.1 Tres de Mayo Naranjal"/>
    <x v="8"/>
    <x v="0"/>
    <m/>
    <x v="2"/>
    <d v="2022-02-01T00:00:00"/>
    <x v="0"/>
    <n v="1"/>
    <s v="CJV"/>
    <s v="Secundaria"/>
    <n v="5.9523809523809521E-3"/>
    <n v="39"/>
    <x v="4"/>
    <s v="Ok"/>
    <x v="0"/>
    <s v="OK"/>
    <x v="0"/>
    <x v="0"/>
    <x v="1"/>
    <s v="No Aplica"/>
  </r>
  <r>
    <s v="20477857826"/>
    <x v="38"/>
    <x v="19"/>
    <x v="2547"/>
    <x v="2560"/>
    <x v="2343"/>
    <n v="2"/>
    <x v="439"/>
    <s v="E2,E1 y PV-01"/>
    <s v="Av. Heroes del Alto Cenepa 657 "/>
    <x v="37"/>
    <x v="0"/>
    <m/>
    <x v="2"/>
    <d v="2022-02-01T00:00:00"/>
    <x v="0"/>
    <n v="1"/>
    <s v="CJV"/>
    <s v="Secundaria"/>
    <n v="5.9523809523809521E-3"/>
    <n v="24"/>
    <x v="3"/>
    <s v="Ok"/>
    <x v="0"/>
    <s v="OK"/>
    <x v="0"/>
    <x v="0"/>
    <x v="1"/>
    <s v="No Aplica"/>
  </r>
  <r>
    <s v="20604453489"/>
    <x v="36"/>
    <x v="19"/>
    <x v="2548"/>
    <x v="2561"/>
    <x v="2344"/>
    <n v="1"/>
    <x v="122"/>
    <s v="PV04-01 BIS"/>
    <s v="URB PORTADA DEL SOL MZ. H'2 LT. 14"/>
    <x v="90"/>
    <x v="0"/>
    <m/>
    <x v="2"/>
    <d v="2023-06-23T00:00:00"/>
    <x v="0"/>
    <n v="1"/>
    <s v="CJV"/>
    <s v="Secundaria"/>
    <n v="5.9523809523809521E-3"/>
    <n v="30"/>
    <x v="3"/>
    <s v="Ok"/>
    <x v="0"/>
    <s v="OK"/>
    <x v="0"/>
    <x v="0"/>
    <x v="1"/>
    <s v="No Aplica"/>
  </r>
  <r>
    <s v="20604453489"/>
    <x v="36"/>
    <x v="19"/>
    <x v="2549"/>
    <x v="2562"/>
    <x v="2345"/>
    <n v="1"/>
    <x v="165"/>
    <s v="PV04-01 BIS"/>
    <s v="CALLE SAN MARTIN DE PORRES BLOCK 1 PISO 2 ASOC. PRADERAS DEL SOL IV ETAPA MZ. A LT. 10"/>
    <x v="8"/>
    <x v="0"/>
    <m/>
    <x v="2"/>
    <d v="2023-06-23T00:00:00"/>
    <x v="0"/>
    <n v="1"/>
    <s v="CJV"/>
    <s v="Secundaria"/>
    <n v="5.9523809523809521E-3"/>
    <n v="36"/>
    <x v="4"/>
    <s v="Ok"/>
    <x v="0"/>
    <s v="OK"/>
    <x v="0"/>
    <x v="0"/>
    <x v="1"/>
    <s v="No Aplica"/>
  </r>
  <r>
    <s v="20604453489"/>
    <x v="36"/>
    <x v="19"/>
    <x v="2550"/>
    <x v="2563"/>
    <x v="2020"/>
    <n v="1"/>
    <x v="440"/>
    <s v="PV04-01 BIS"/>
    <s v="PSJ. LIBERTAD 151 MIRAMAR BAJO ANCASH"/>
    <x v="330"/>
    <x v="1"/>
    <m/>
    <x v="2"/>
    <d v="2023-06-22T00:00:00"/>
    <x v="0"/>
    <n v="1"/>
    <s v="CJV"/>
    <s v="Secundaria"/>
    <n v="5.9523809523809521E-3"/>
    <n v="29"/>
    <x v="3"/>
    <s v="Ok"/>
    <x v="0"/>
    <s v="OK"/>
    <x v="0"/>
    <x v="0"/>
    <x v="1"/>
    <s v="No Aplica"/>
  </r>
  <r>
    <s v="20604453489"/>
    <x v="36"/>
    <x v="19"/>
    <x v="2551"/>
    <x v="2564"/>
    <x v="2346"/>
    <n v="1"/>
    <x v="441"/>
    <s v="PV04-01 BIS"/>
    <s v="CALLE LAS ABUTARDAS 481 URB SANTA ANITA 2DO. SECTOR"/>
    <x v="63"/>
    <x v="1"/>
    <m/>
    <x v="2"/>
    <d v="2023-06-22T00:00:00"/>
    <x v="0"/>
    <n v="1"/>
    <s v="CJV"/>
    <s v="Secundaria"/>
    <n v="5.9523809523809521E-3"/>
    <n v="27"/>
    <x v="3"/>
    <s v="Ok"/>
    <x v="6"/>
    <s v="OK"/>
    <x v="0"/>
    <x v="0"/>
    <x v="1"/>
    <s v="No Aplica"/>
  </r>
  <r>
    <s v="20604453489"/>
    <x v="36"/>
    <x v="19"/>
    <x v="2552"/>
    <x v="2565"/>
    <x v="2347"/>
    <n v="1"/>
    <x v="442"/>
    <s v="PV04-01 BIS"/>
    <s v="Calle E Mz P lote 15 - Urb. 200 Millas"/>
    <x v="31"/>
    <x v="0"/>
    <m/>
    <x v="2"/>
    <d v="2023-06-26T00:00:00"/>
    <x v="0"/>
    <n v="1"/>
    <s v="CJV"/>
    <s v="Secundaria"/>
    <n v="5.9523809523809521E-3"/>
    <n v="48"/>
    <x v="0"/>
    <s v="Ok"/>
    <x v="2"/>
    <s v="OK"/>
    <x v="0"/>
    <x v="0"/>
    <x v="1"/>
    <s v="No Aplica"/>
  </r>
  <r>
    <s v="20604453489"/>
    <x v="36"/>
    <x v="19"/>
    <x v="2553"/>
    <x v="2566"/>
    <x v="1833"/>
    <n v="1"/>
    <x v="30"/>
    <s v="PV04-01 BIS"/>
    <s v="Block 51 Urb. Mariscal Ramon Castilla"/>
    <x v="31"/>
    <x v="0"/>
    <m/>
    <x v="2"/>
    <d v="2023-07-25T00:00:00"/>
    <x v="0"/>
    <n v="1"/>
    <s v="CJV"/>
    <s v="Secundaria"/>
    <n v="5.9523809523809521E-3"/>
    <n v="35"/>
    <x v="4"/>
    <s v="Ok"/>
    <x v="2"/>
    <s v="OK"/>
    <x v="0"/>
    <x v="0"/>
    <x v="1"/>
    <s v="No Aplica"/>
  </r>
  <r>
    <s v="20604453489"/>
    <x v="36"/>
    <x v="19"/>
    <x v="2554"/>
    <x v="2567"/>
    <x v="2348"/>
    <n v="1"/>
    <x v="204"/>
    <s v="PV04-01 BIS"/>
    <s v="SECTOR 1 GRP.7 MZ.A LT.16"/>
    <x v="45"/>
    <x v="0"/>
    <m/>
    <x v="2"/>
    <d v="2023-07-01T00:00:00"/>
    <x v="0"/>
    <n v="1"/>
    <s v="CJV"/>
    <s v="Secundaria"/>
    <n v="5.9523809523809521E-3"/>
    <n v="56"/>
    <x v="5"/>
    <s v="Ok"/>
    <x v="0"/>
    <s v="OK"/>
    <x v="0"/>
    <x v="0"/>
    <x v="1"/>
    <s v="No Aplica"/>
  </r>
  <r>
    <s v="20604453489"/>
    <x v="36"/>
    <x v="19"/>
    <x v="2555"/>
    <x v="2568"/>
    <x v="2101"/>
    <n v="2"/>
    <x v="41"/>
    <s v="PV04-01 BIS"/>
    <s v="C.P.CHULIT CAJAMARCA"/>
    <x v="57"/>
    <x v="0"/>
    <m/>
    <x v="2"/>
    <d v="2023-06-20T00:00:00"/>
    <x v="0"/>
    <n v="4"/>
    <s v="CJV"/>
    <s v="Secundaria"/>
    <n v="5.9523809523809521E-3"/>
    <n v="36"/>
    <x v="4"/>
    <s v="Ok"/>
    <x v="0"/>
    <s v="OK"/>
    <x v="0"/>
    <x v="0"/>
    <x v="1"/>
    <s v="No Aplica"/>
  </r>
  <r>
    <s v="20604453489"/>
    <x v="36"/>
    <x v="19"/>
    <x v="2556"/>
    <x v="2569"/>
    <x v="2349"/>
    <n v="2"/>
    <x v="443"/>
    <s v="PV04-01 BIS"/>
    <s v="CA. HUANCAVELICA 0 PP.JJ COLUMNA PASCO"/>
    <x v="76"/>
    <x v="0"/>
    <m/>
    <x v="2"/>
    <d v="2023-07-18T00:00:00"/>
    <x v="0"/>
    <n v="4"/>
    <s v="CJV"/>
    <s v="Secundaria"/>
    <n v="5.9523809523809521E-3"/>
    <n v="40"/>
    <x v="4"/>
    <s v="Ok"/>
    <x v="0"/>
    <s v="OK"/>
    <x v="0"/>
    <x v="0"/>
    <x v="1"/>
    <s v="No Aplica"/>
  </r>
  <r>
    <s v="20604453489"/>
    <x v="36"/>
    <x v="19"/>
    <x v="2557"/>
    <x v="2570"/>
    <x v="2350"/>
    <n v="2"/>
    <x v="42"/>
    <s v="PV04-01 BIS"/>
    <s v="ASENT.H. EX.COOPERATIVA TAMBO INGA ALTA MZ. C LT. 08"/>
    <x v="39"/>
    <x v="0"/>
    <m/>
    <x v="2"/>
    <d v="2023-07-10T00:00:00"/>
    <x v="0"/>
    <n v="4"/>
    <s v="CJV"/>
    <s v="Secundaria"/>
    <n v="5.9523809523809521E-3"/>
    <n v="39"/>
    <x v="4"/>
    <s v="Ok"/>
    <x v="0"/>
    <s v="OK"/>
    <x v="0"/>
    <x v="0"/>
    <x v="1"/>
    <s v="No Aplica"/>
  </r>
  <r>
    <s v="20604453489"/>
    <x v="36"/>
    <x v="19"/>
    <x v="2558"/>
    <x v="2571"/>
    <x v="2351"/>
    <n v="2"/>
    <x v="443"/>
    <s v="PV04-01 BIS"/>
    <s v="JR. SAN ANTONIO 490 2DA ZONA COLLIQUE"/>
    <x v="37"/>
    <x v="0"/>
    <m/>
    <x v="2"/>
    <d v="2023-06-23T00:00:00"/>
    <x v="0"/>
    <n v="4"/>
    <s v="CJV"/>
    <s v="Secundaria"/>
    <n v="5.9523809523809521E-3"/>
    <n v="59"/>
    <x v="2"/>
    <s v="Ok"/>
    <x v="0"/>
    <s v="OK"/>
    <x v="0"/>
    <x v="0"/>
    <x v="1"/>
    <s v="No Aplica"/>
  </r>
  <r>
    <s v="20604453489"/>
    <x v="36"/>
    <x v="19"/>
    <x v="2559"/>
    <x v="2572"/>
    <x v="2352"/>
    <n v="2"/>
    <x v="42"/>
    <s v="PV04-01 BIS"/>
    <s v="MZ.LL LT.17 SEC F BARRIO XII GR.4 AGRUP POB SANTA ROSA DE LIMA COVIPOL PACHACUTEC"/>
    <x v="31"/>
    <x v="0"/>
    <m/>
    <x v="2"/>
    <d v="2023-08-01T00:00:00"/>
    <x v="0"/>
    <n v="4"/>
    <s v="CJV"/>
    <s v="Secundaria"/>
    <n v="5.9523809523809521E-3"/>
    <n v="38"/>
    <x v="4"/>
    <s v="Ok"/>
    <x v="2"/>
    <s v="OK"/>
    <x v="0"/>
    <x v="0"/>
    <x v="1"/>
    <s v="8-2023"/>
  </r>
  <r>
    <s v="20604453489"/>
    <x v="36"/>
    <x v="19"/>
    <x v="2560"/>
    <x v="2573"/>
    <x v="2353"/>
    <n v="2"/>
    <x v="397"/>
    <s v="PV04-01 BIS"/>
    <s v="Mz O lote 12, Vicentelo"/>
    <x v="23"/>
    <x v="0"/>
    <m/>
    <x v="2"/>
    <d v="2023-07-25T00:00:00"/>
    <x v="0"/>
    <n v="4"/>
    <s v="CJV"/>
    <s v="Secundaria"/>
    <n v="5.9523809523809521E-3"/>
    <n v="39"/>
    <x v="4"/>
    <s v="Ok"/>
    <x v="3"/>
    <s v="OK"/>
    <x v="0"/>
    <x v="0"/>
    <x v="1"/>
    <s v="No Aplica"/>
  </r>
  <r>
    <s v="20604453489"/>
    <x v="36"/>
    <x v="19"/>
    <x v="2561"/>
    <x v="2574"/>
    <x v="1833"/>
    <n v="2"/>
    <x v="206"/>
    <s v="PV04-01 BIS"/>
    <s v="CALLE 1 A-06 ASENT.H. 25 DE FEBRERO"/>
    <x v="31"/>
    <x v="0"/>
    <m/>
    <x v="2"/>
    <d v="2023-07-07T00:00:00"/>
    <x v="0"/>
    <n v="4"/>
    <s v="CJV"/>
    <s v="Secundaria"/>
    <n v="5.9523809523809521E-3"/>
    <n v="35"/>
    <x v="4"/>
    <s v="Ok"/>
    <x v="2"/>
    <s v="OK"/>
    <x v="0"/>
    <x v="0"/>
    <x v="1"/>
    <s v="No Aplica"/>
  </r>
  <r>
    <s v="20604453489"/>
    <x v="36"/>
    <x v="19"/>
    <x v="2562"/>
    <x v="2575"/>
    <x v="2166"/>
    <n v="2"/>
    <x v="11"/>
    <s v="PV04-01 BIS"/>
    <s v="AV. VICTOR MALASQUEZ ASOC. DE VIV. EL SOL DE SAN FERNANDO MZ. B LT. 5"/>
    <x v="86"/>
    <x v="0"/>
    <m/>
    <x v="2"/>
    <d v="2023-07-26T00:00:00"/>
    <x v="0"/>
    <n v="4"/>
    <s v="CJV"/>
    <s v="Secundaria"/>
    <n v="5.9523809523809521E-3"/>
    <n v="43"/>
    <x v="0"/>
    <s v="Ok"/>
    <x v="0"/>
    <s v="OK"/>
    <x v="0"/>
    <x v="0"/>
    <x v="1"/>
    <s v="No Aplica"/>
  </r>
  <r>
    <s v="20604453489"/>
    <x v="36"/>
    <x v="19"/>
    <x v="2563"/>
    <x v="2576"/>
    <x v="2354"/>
    <n v="2"/>
    <x v="11"/>
    <s v="PV04-01 BIS"/>
    <s v="DPTO. 1 ASENT.H. ANCIETA ALTA 1 ETAPA MZ. P LT. 13"/>
    <x v="23"/>
    <x v="0"/>
    <m/>
    <x v="2"/>
    <d v="2023-08-01T00:00:00"/>
    <x v="0"/>
    <n v="4"/>
    <s v="CJV"/>
    <s v="Secundaria"/>
    <n v="5.9523809523809521E-3"/>
    <n v="54"/>
    <x v="5"/>
    <s v="Ok"/>
    <x v="3"/>
    <s v="OK"/>
    <x v="0"/>
    <x v="0"/>
    <x v="1"/>
    <s v="8-2023"/>
  </r>
  <r>
    <s v="20604453489"/>
    <x v="36"/>
    <x v="19"/>
    <x v="2564"/>
    <x v="2577"/>
    <x v="2355"/>
    <n v="2"/>
    <x v="15"/>
    <s v="PV04-01 BIS"/>
    <s v="AV.24 DE ENERO 249 COLLIQUE 3ERA.ZONA"/>
    <x v="37"/>
    <x v="0"/>
    <m/>
    <x v="2"/>
    <d v="2023-06-15T00:00:00"/>
    <x v="0"/>
    <n v="4"/>
    <s v="CJV"/>
    <s v="Secundaria"/>
    <n v="5.9523809523809521E-3"/>
    <n v="46"/>
    <x v="0"/>
    <s v="Ok"/>
    <x v="0"/>
    <s v="OK"/>
    <x v="0"/>
    <x v="0"/>
    <x v="1"/>
    <s v="No Aplica"/>
  </r>
  <r>
    <s v="20604453489"/>
    <x v="36"/>
    <x v="19"/>
    <x v="2565"/>
    <x v="2578"/>
    <x v="2356"/>
    <n v="2"/>
    <x v="15"/>
    <s v="PV04-01 BIS"/>
    <s v="ASENT.H. COLLIQUE 4TO SECTOR MZ. LL LT. 1A"/>
    <x v="37"/>
    <x v="0"/>
    <m/>
    <x v="2"/>
    <d v="2023-06-15T00:00:00"/>
    <x v="0"/>
    <n v="4"/>
    <s v="CJV"/>
    <s v="Secundaria"/>
    <n v="5.9523809523809521E-3"/>
    <n v="36"/>
    <x v="4"/>
    <s v="Ok"/>
    <x v="0"/>
    <s v="OK"/>
    <x v="0"/>
    <x v="0"/>
    <x v="1"/>
    <s v="No Aplica"/>
  </r>
  <r>
    <s v="20604453489"/>
    <x v="36"/>
    <x v="19"/>
    <x v="2566"/>
    <x v="2579"/>
    <x v="2357"/>
    <n v="2"/>
    <x v="15"/>
    <s v="PV04-01 BIS"/>
    <s v="ASENT. URB MUN. GUSTAVO MOHME LLONA ZN 4 MZ. J LT. 11"/>
    <x v="77"/>
    <x v="0"/>
    <m/>
    <x v="2"/>
    <d v="2023-06-19T00:00:00"/>
    <x v="0"/>
    <n v="4"/>
    <s v="CJV"/>
    <s v="Secundaria"/>
    <n v="5.9523809523809521E-3"/>
    <n v="38"/>
    <x v="4"/>
    <s v="Ok"/>
    <x v="0"/>
    <s v="OK"/>
    <x v="0"/>
    <x v="0"/>
    <x v="1"/>
    <s v="No Aplica"/>
  </r>
  <r>
    <s v="20604453489"/>
    <x v="36"/>
    <x v="19"/>
    <x v="2567"/>
    <x v="2580"/>
    <x v="2358"/>
    <n v="2"/>
    <x v="444"/>
    <s v="PV04-01 BIS"/>
    <s v="JR. HUANUCO 3292 PISO 3 URB PERU"/>
    <x v="8"/>
    <x v="0"/>
    <m/>
    <x v="2"/>
    <d v="2023-07-18T00:00:00"/>
    <x v="0"/>
    <n v="4"/>
    <s v="CJV"/>
    <s v="Secundaria"/>
    <n v="5.9523809523809521E-3"/>
    <n v="42"/>
    <x v="0"/>
    <s v="Ok"/>
    <x v="0"/>
    <s v="OK"/>
    <x v="0"/>
    <x v="0"/>
    <x v="1"/>
    <s v="No Aplica"/>
  </r>
  <r>
    <s v="20604453489"/>
    <x v="36"/>
    <x v="19"/>
    <x v="2568"/>
    <x v="2581"/>
    <x v="2359"/>
    <n v="2"/>
    <x v="444"/>
    <s v="PV04-01 BIS"/>
    <s v="PASAJE VIRGEN DEL ROSARIO ASOC VIV LA PAZ MZ A LOTE 9"/>
    <x v="37"/>
    <x v="0"/>
    <m/>
    <x v="2"/>
    <d v="2023-08-01T00:00:00"/>
    <x v="0"/>
    <n v="4"/>
    <s v="CJV"/>
    <s v="Secundaria"/>
    <n v="5.9523809523809521E-3"/>
    <n v="40"/>
    <x v="4"/>
    <s v="Ok"/>
    <x v="0"/>
    <s v="OK"/>
    <x v="0"/>
    <x v="0"/>
    <x v="1"/>
    <s v="8-2023"/>
  </r>
  <r>
    <s v="20604453489"/>
    <x v="36"/>
    <x v="19"/>
    <x v="2569"/>
    <x v="2582"/>
    <x v="2360"/>
    <n v="2"/>
    <x v="444"/>
    <s v="PV04-01 BIS"/>
    <s v="ASENT.H. SIGLO XXI SCT 27 DE MARZO MZ. B LT. 19"/>
    <x v="3"/>
    <x v="0"/>
    <m/>
    <x v="2"/>
    <d v="2023-08-12T00:00:00"/>
    <x v="0"/>
    <n v="4"/>
    <s v="CJV"/>
    <s v="Secundaria"/>
    <n v="5.9523809523809521E-3"/>
    <n v="27"/>
    <x v="3"/>
    <s v="Ok"/>
    <x v="0"/>
    <s v="OK"/>
    <x v="0"/>
    <x v="0"/>
    <x v="1"/>
    <s v="8-2023"/>
  </r>
  <r>
    <s v="20604453489"/>
    <x v="36"/>
    <x v="19"/>
    <x v="2570"/>
    <x v="2583"/>
    <x v="2361"/>
    <n v="2"/>
    <x v="5"/>
    <s v="PV04-01 BIS"/>
    <s v="ASOC. PRO VIV.200 MILLAS MZ. A LT. 13"/>
    <x v="31"/>
    <x v="0"/>
    <m/>
    <x v="2"/>
    <d v="2023-07-07T00:00:00"/>
    <x v="0"/>
    <n v="4"/>
    <s v="CJV"/>
    <s v="Secundaria"/>
    <n v="5.9523809523809521E-3"/>
    <n v="34"/>
    <x v="4"/>
    <s v="Ok"/>
    <x v="2"/>
    <s v="OK"/>
    <x v="0"/>
    <x v="0"/>
    <x v="1"/>
    <s v="No Aplica"/>
  </r>
  <r>
    <s v="20604453489"/>
    <x v="36"/>
    <x v="19"/>
    <x v="2571"/>
    <x v="2584"/>
    <x v="108"/>
    <n v="2"/>
    <x v="5"/>
    <s v="PV04-01 BIS"/>
    <s v="Mz C Lt 8 Urb. Las Fresas , Calle los eucaliptos"/>
    <x v="31"/>
    <x v="0"/>
    <m/>
    <x v="2"/>
    <d v="2023-07-25T00:00:00"/>
    <x v="0"/>
    <n v="4"/>
    <s v="CJV"/>
    <s v="Secundaria"/>
    <n v="5.9523809523809521E-3"/>
    <n v="26"/>
    <x v="3"/>
    <s v="Ok"/>
    <x v="2"/>
    <s v="OK"/>
    <x v="0"/>
    <x v="0"/>
    <x v="1"/>
    <s v="No Aplica"/>
  </r>
  <r>
    <s v="20604453489"/>
    <x v="36"/>
    <x v="19"/>
    <x v="2572"/>
    <x v="2585"/>
    <x v="1781"/>
    <n v="2"/>
    <x v="5"/>
    <s v="PV04-01 BIS"/>
    <s v="JR. CONSTITUCION 714 INT. 4"/>
    <x v="31"/>
    <x v="0"/>
    <m/>
    <x v="2"/>
    <d v="2023-08-14T00:00:00"/>
    <x v="0"/>
    <n v="4"/>
    <s v="CJV"/>
    <s v="Secundaria"/>
    <n v="5.9523809523809521E-3"/>
    <n v="26"/>
    <x v="3"/>
    <s v="Ok"/>
    <x v="2"/>
    <s v="OK"/>
    <x v="0"/>
    <x v="0"/>
    <x v="1"/>
    <s v="8-2023"/>
  </r>
  <r>
    <s v="20604453489"/>
    <x v="36"/>
    <x v="19"/>
    <x v="2573"/>
    <x v="2586"/>
    <x v="2362"/>
    <n v="2"/>
    <x v="443"/>
    <s v="PV04-01 BIS"/>
    <s v="CENTRAL KM 14.8 ASOC. AGRICULTORES GLORIA ALTA"/>
    <x v="2"/>
    <x v="0"/>
    <m/>
    <x v="2"/>
    <d v="2023-08-14T00:00:00"/>
    <x v="2"/>
    <n v="4"/>
    <s v="CJV"/>
    <s v="Secundaria"/>
    <n v="5.9523809523809521E-3"/>
    <n v="47"/>
    <x v="0"/>
    <s v="Ok"/>
    <x v="1"/>
    <s v="OK"/>
    <x v="0"/>
    <x v="0"/>
    <x v="1"/>
    <s v="8-2023"/>
  </r>
  <r>
    <s v="20604453489"/>
    <x v="36"/>
    <x v="19"/>
    <x v="2574"/>
    <x v="2587"/>
    <x v="2363"/>
    <n v="2"/>
    <x v="443"/>
    <s v="PV04-01 BIS"/>
    <s v="URB. LA GLORIA MZ A LOTE 15"/>
    <x v="2"/>
    <x v="0"/>
    <m/>
    <x v="2"/>
    <d v="2023-08-14T00:00:00"/>
    <x v="2"/>
    <n v="4"/>
    <s v="CJV"/>
    <s v="Secundaria"/>
    <n v="5.9523809523809521E-3"/>
    <n v="26"/>
    <x v="3"/>
    <s v="Ok"/>
    <x v="1"/>
    <s v="OK"/>
    <x v="0"/>
    <x v="0"/>
    <x v="1"/>
    <s v="8-2023"/>
  </r>
  <r>
    <s v="20604453489"/>
    <x v="36"/>
    <x v="19"/>
    <x v="2575"/>
    <x v="2588"/>
    <x v="2364"/>
    <n v="2"/>
    <x v="443"/>
    <s v="PV04-01 BIS"/>
    <s v="MZ I-1 LT 10 ASOC. PROG. VIV. LAS MERCEDES AMPL. 1 LA GLORIA"/>
    <x v="2"/>
    <x v="0"/>
    <m/>
    <x v="2"/>
    <d v="2023-08-14T00:00:00"/>
    <x v="2"/>
    <n v="4"/>
    <s v="CJV"/>
    <s v="Secundaria"/>
    <n v="5.9523809523809521E-3"/>
    <n v="55"/>
    <x v="5"/>
    <s v="Ok"/>
    <x v="1"/>
    <s v="OK"/>
    <x v="0"/>
    <x v="0"/>
    <x v="1"/>
    <s v="8-2023"/>
  </r>
  <r>
    <s v="20607390640"/>
    <x v="98"/>
    <x v="19"/>
    <x v="2576"/>
    <x v="2589"/>
    <x v="2365"/>
    <n v="2"/>
    <x v="445"/>
    <s v="PV04 01BIS"/>
    <s v="CA. 10 MZ. 34 LT.18 A.H ARRIBA PERU "/>
    <x v="3"/>
    <x v="0"/>
    <m/>
    <x v="2"/>
    <d v="2023-06-19T00:00:00"/>
    <x v="0"/>
    <n v="1"/>
    <s v="CJV"/>
    <s v="Secundaria"/>
    <n v="5.9523809523809521E-3"/>
    <n v="48"/>
    <x v="0"/>
    <s v="Ok"/>
    <x v="0"/>
    <s v="OK"/>
    <x v="0"/>
    <x v="0"/>
    <x v="1"/>
    <s v="No Aplica"/>
  </r>
  <r>
    <s v="20607390640"/>
    <x v="98"/>
    <x v="19"/>
    <x v="2577"/>
    <x v="2590"/>
    <x v="2366"/>
    <n v="2"/>
    <x v="446"/>
    <s v="PV04 01BIS"/>
    <s v="PJ. 4 MZA. C3. LOTE 08. A.H RAMON CARCAMO "/>
    <x v="5"/>
    <x v="0"/>
    <m/>
    <x v="5"/>
    <d v="2023-06-09T00:00:00"/>
    <x v="0"/>
    <n v="1"/>
    <s v="CJV"/>
    <s v="Secundaria"/>
    <n v="5.9523809523809521E-3"/>
    <n v="28"/>
    <x v="3"/>
    <s v="Ok"/>
    <x v="0"/>
    <s v="OK"/>
    <x v="0"/>
    <x v="0"/>
    <x v="1"/>
    <s v="No Aplica"/>
  </r>
  <r>
    <s v="20607390640"/>
    <x v="98"/>
    <x v="19"/>
    <x v="2578"/>
    <x v="2591"/>
    <x v="2367"/>
    <n v="2"/>
    <x v="446"/>
    <s v="PV04 01BIS"/>
    <s v="AV. GUILLERMO DANSEY 699"/>
    <x v="5"/>
    <x v="0"/>
    <m/>
    <x v="2"/>
    <s v="15/06/203"/>
    <x v="0"/>
    <n v="1"/>
    <s v="CJV"/>
    <s v="Secundaria"/>
    <n v="5.9523809523809521E-3"/>
    <n v="34"/>
    <x v="4"/>
    <s v="Ok"/>
    <x v="0"/>
    <s v="OK"/>
    <x v="0"/>
    <x v="0"/>
    <x v="1"/>
    <s v="No Aplica"/>
  </r>
  <r>
    <s v="20607390640"/>
    <x v="98"/>
    <x v="19"/>
    <x v="2579"/>
    <x v="2592"/>
    <x v="2368"/>
    <n v="2"/>
    <x v="447"/>
    <s v="PV04 01BIS"/>
    <s v="JR. LAS CORALINAS URB.LAS VIOLETAS MZ L-1 LT 25"/>
    <x v="3"/>
    <x v="0"/>
    <m/>
    <x v="2"/>
    <d v="2023-06-13T00:00:00"/>
    <x v="0"/>
    <n v="1"/>
    <s v="CJV"/>
    <s v="Secundaria"/>
    <n v="5.9523809523809521E-3"/>
    <n v="35"/>
    <x v="4"/>
    <s v="Ok"/>
    <x v="0"/>
    <s v="OK"/>
    <x v="0"/>
    <x v="0"/>
    <x v="1"/>
    <s v="No Aplica"/>
  </r>
  <r>
    <s v="20607390640"/>
    <x v="98"/>
    <x v="19"/>
    <x v="2580"/>
    <x v="2593"/>
    <x v="2369"/>
    <n v="2"/>
    <x v="445"/>
    <s v="PV04 01BIS"/>
    <s v="JR. ANTONIO MIRO QUESADA 1228 DPTO 3 BARRIOS ALTOS "/>
    <x v="5"/>
    <x v="0"/>
    <m/>
    <x v="2"/>
    <d v="2023-08-09T00:00:00"/>
    <x v="0"/>
    <n v="1"/>
    <s v="CJV"/>
    <s v="Secundaria"/>
    <n v="5.9523809523809521E-3"/>
    <n v="29"/>
    <x v="3"/>
    <s v="Ok"/>
    <x v="0"/>
    <s v="OK"/>
    <x v="0"/>
    <x v="0"/>
    <x v="1"/>
    <s v="8-2023"/>
  </r>
  <r>
    <s v="20607390640"/>
    <x v="98"/>
    <x v="19"/>
    <x v="2581"/>
    <x v="2594"/>
    <x v="2370"/>
    <n v="2"/>
    <x v="447"/>
    <s v="PV04 01BIS"/>
    <s v="PSJE ANDRES AVELINO CACERES MZ 1Z LT 2 P JOVEN SAN ALBINO "/>
    <x v="9"/>
    <x v="0"/>
    <m/>
    <x v="2"/>
    <d v="2023-06-21T00:00:00"/>
    <x v="0"/>
    <n v="1"/>
    <s v="CJV"/>
    <s v="Secundaria"/>
    <n v="5.9523809523809521E-3"/>
    <n v="27"/>
    <x v="3"/>
    <s v="Ok"/>
    <x v="0"/>
    <s v="OK"/>
    <x v="0"/>
    <x v="0"/>
    <x v="1"/>
    <s v="No Aplica"/>
  </r>
  <r>
    <s v="20607390640"/>
    <x v="98"/>
    <x v="19"/>
    <x v="2582"/>
    <x v="2595"/>
    <x v="2371"/>
    <n v="2"/>
    <x v="447"/>
    <s v="PV04 01BIS"/>
    <s v="JR AZCONA 1539 INT 104"/>
    <x v="32"/>
    <x v="0"/>
    <m/>
    <x v="2"/>
    <d v="2023-06-21T00:00:00"/>
    <x v="0"/>
    <n v="1"/>
    <s v="CJV"/>
    <s v="Secundaria"/>
    <n v="5.9523809523809521E-3"/>
    <n v="20"/>
    <x v="1"/>
    <s v="Ok"/>
    <x v="4"/>
    <s v="OK"/>
    <x v="0"/>
    <x v="0"/>
    <x v="1"/>
    <s v="No Aplica"/>
  </r>
  <r>
    <s v="20607390640"/>
    <x v="98"/>
    <x v="19"/>
    <x v="2583"/>
    <x v="2596"/>
    <x v="2372"/>
    <n v="2"/>
    <x v="447"/>
    <s v="PV04 01BIS"/>
    <s v="CALLE LAS DALIAS ASENT H 23 DE SETIEMBRE MZ K LT 05 "/>
    <x v="39"/>
    <x v="0"/>
    <m/>
    <x v="2"/>
    <d v="2023-06-13T00:00:00"/>
    <x v="0"/>
    <n v="1"/>
    <s v="CJV"/>
    <s v="Secundaria"/>
    <n v="5.9523809523809521E-3"/>
    <n v="37"/>
    <x v="4"/>
    <s v="Ok"/>
    <x v="0"/>
    <s v="OK"/>
    <x v="0"/>
    <x v="0"/>
    <x v="1"/>
    <s v="No Aplica"/>
  </r>
  <r>
    <s v="20607390640"/>
    <x v="98"/>
    <x v="19"/>
    <x v="2584"/>
    <x v="2597"/>
    <x v="2373"/>
    <n v="2"/>
    <x v="447"/>
    <s v="PV04 01BIS"/>
    <s v="ASENT. H AMPLIACION LAS TERRAZAS PACHACUTEC MZ L LT 03"/>
    <x v="31"/>
    <x v="0"/>
    <m/>
    <x v="2"/>
    <d v="2023-06-13T00:00:00"/>
    <x v="0"/>
    <n v="1"/>
    <s v="CJV"/>
    <s v="Secundaria"/>
    <n v="5.9523809523809521E-3"/>
    <n v="27"/>
    <x v="3"/>
    <s v="Ok"/>
    <x v="2"/>
    <s v="OK"/>
    <x v="0"/>
    <x v="0"/>
    <x v="1"/>
    <s v="No Aplica"/>
  </r>
  <r>
    <s v="20607390640"/>
    <x v="98"/>
    <x v="19"/>
    <x v="2585"/>
    <x v="2598"/>
    <x v="2374"/>
    <n v="2"/>
    <x v="445"/>
    <s v="PV04 01BIS"/>
    <s v="JUNIN 294 DP 18 Y 19 P3"/>
    <x v="5"/>
    <x v="0"/>
    <m/>
    <x v="2"/>
    <d v="2023-06-03T00:00:00"/>
    <x v="0"/>
    <n v="1"/>
    <s v="CJV"/>
    <s v="Secundaria"/>
    <n v="5.9523809523809521E-3"/>
    <n v="32"/>
    <x v="4"/>
    <s v="Ok"/>
    <x v="0"/>
    <s v="OK"/>
    <x v="0"/>
    <x v="0"/>
    <x v="1"/>
    <s v="No Aplica"/>
  </r>
  <r>
    <s v="20607390640"/>
    <x v="98"/>
    <x v="19"/>
    <x v="2586"/>
    <x v="2599"/>
    <x v="2375"/>
    <n v="2"/>
    <x v="22"/>
    <s v="PV04 01BIS"/>
    <s v="CALLE TUPAC AMARU 1604 URB ALTA MAR "/>
    <x v="234"/>
    <x v="0"/>
    <m/>
    <x v="2"/>
    <d v="2023-06-20T00:00:00"/>
    <x v="0"/>
    <n v="1"/>
    <s v="CJV"/>
    <s v="Secundaria"/>
    <n v="5.9523809523809521E-3"/>
    <n v="49"/>
    <x v="0"/>
    <s v="Ok"/>
    <x v="0"/>
    <s v="OK"/>
    <x v="0"/>
    <x v="0"/>
    <x v="1"/>
    <s v="No Aplica"/>
  </r>
  <r>
    <s v="20607390640"/>
    <x v="98"/>
    <x v="19"/>
    <x v="2587"/>
    <x v="2600"/>
    <x v="2376"/>
    <n v="1"/>
    <x v="448"/>
    <s v="PV04 01BIS"/>
    <s v="AV 842 EDIFICIO JARDINES DE VENEZUELA 1401"/>
    <x v="32"/>
    <x v="0"/>
    <m/>
    <x v="5"/>
    <d v="2023-06-01T00:00:00"/>
    <x v="0"/>
    <n v="1"/>
    <s v="CJV"/>
    <s v="Secundaria"/>
    <n v="5.9523809523809521E-3"/>
    <n v="33"/>
    <x v="4"/>
    <s v="Ok"/>
    <x v="4"/>
    <s v="OK"/>
    <x v="0"/>
    <x v="0"/>
    <x v="1"/>
    <s v="No Aplica"/>
  </r>
  <r>
    <s v="20607390640"/>
    <x v="98"/>
    <x v="19"/>
    <x v="2588"/>
    <x v="2601"/>
    <x v="2377"/>
    <n v="2"/>
    <x v="445"/>
    <s v="PV04 01BIS"/>
    <s v="CALLEVICTOR RAUL 125 BARRIO SAN JOSE "/>
    <x v="334"/>
    <x v="0"/>
    <m/>
    <x v="2"/>
    <d v="2023-06-13T00:00:00"/>
    <x v="0"/>
    <n v="1"/>
    <s v="CJV"/>
    <s v="Secundaria"/>
    <n v="5.9523809523809521E-3"/>
    <n v="41"/>
    <x v="0"/>
    <s v="Ok"/>
    <x v="0"/>
    <s v="OK"/>
    <x v="0"/>
    <x v="0"/>
    <x v="1"/>
    <s v="No Aplica"/>
  </r>
  <r>
    <s v="20607390640"/>
    <x v="98"/>
    <x v="19"/>
    <x v="2589"/>
    <x v="2602"/>
    <x v="2378"/>
    <n v="1"/>
    <x v="163"/>
    <s v="PV04 01BIS"/>
    <s v="SECTOR LAS FLORES MZ 13 LT 3 "/>
    <x v="29"/>
    <x v="0"/>
    <m/>
    <x v="5"/>
    <d v="2023-06-19T00:00:00"/>
    <x v="0"/>
    <n v="1"/>
    <s v="CJV"/>
    <s v="Secundaria"/>
    <n v="5.9523809523809521E-3"/>
    <n v="35"/>
    <x v="4"/>
    <s v="Ok"/>
    <x v="2"/>
    <s v="OK"/>
    <x v="0"/>
    <x v="0"/>
    <x v="1"/>
    <s v="No Aplica"/>
  </r>
  <r>
    <s v="20607390640"/>
    <x v="98"/>
    <x v="19"/>
    <x v="2590"/>
    <x v="2603"/>
    <x v="2379"/>
    <n v="1"/>
    <x v="33"/>
    <s v="PV04 01BIS"/>
    <s v="MZ Q L.T 1 COM VEC K19C EL ARBOLITO ACU VM II "/>
    <x v="6"/>
    <x v="0"/>
    <m/>
    <x v="2"/>
    <d v="2023-06-09T00:00:00"/>
    <x v="0"/>
    <n v="1"/>
    <s v="CJV"/>
    <s v="Secundaria"/>
    <n v="5.9523809523809521E-3"/>
    <n v="32"/>
    <x v="4"/>
    <s v="Ok"/>
    <x v="0"/>
    <s v="OK"/>
    <x v="0"/>
    <x v="0"/>
    <x v="1"/>
    <s v="No Aplica"/>
  </r>
  <r>
    <s v="20607390640"/>
    <x v="98"/>
    <x v="19"/>
    <x v="2591"/>
    <x v="2604"/>
    <x v="2380"/>
    <n v="2"/>
    <x v="71"/>
    <s v="PV04 01BIS"/>
    <s v="ASENT. H HACIENDA SAN AGUSTIN  CALLE LIMA  SN "/>
    <x v="31"/>
    <x v="0"/>
    <m/>
    <x v="2"/>
    <d v="2023-07-03T00:00:00"/>
    <x v="0"/>
    <n v="1"/>
    <s v="CJV"/>
    <s v="Secundaria"/>
    <n v="5.9523809523809521E-3"/>
    <n v="43"/>
    <x v="0"/>
    <s v="Ok"/>
    <x v="2"/>
    <s v="OK"/>
    <x v="0"/>
    <x v="0"/>
    <x v="1"/>
    <s v="No Aplica"/>
  </r>
  <r>
    <s v="20607390640"/>
    <x v="98"/>
    <x v="19"/>
    <x v="2592"/>
    <x v="2605"/>
    <x v="2381"/>
    <n v="2"/>
    <x v="5"/>
    <s v="PV04 01BIS"/>
    <s v="ASOC LAS FESAS MZ D1 LT 05 "/>
    <x v="31"/>
    <x v="0"/>
    <m/>
    <x v="2"/>
    <d v="2023-03-25T00:00:00"/>
    <x v="0"/>
    <n v="1"/>
    <s v="CJV"/>
    <s v="Secundaria"/>
    <n v="5.9523809523809521E-3"/>
    <n v="30"/>
    <x v="3"/>
    <s v="Ok"/>
    <x v="2"/>
    <s v="OK"/>
    <x v="0"/>
    <x v="0"/>
    <x v="1"/>
    <s v="No Aplica"/>
  </r>
  <r>
    <s v="20607390640"/>
    <x v="98"/>
    <x v="19"/>
    <x v="2593"/>
    <x v="2606"/>
    <x v="2382"/>
    <n v="1"/>
    <x v="33"/>
    <s v="PV04 01BIS"/>
    <s v="JR  FERNANDO WIELAND 171 URB PILARES "/>
    <x v="31"/>
    <x v="0"/>
    <m/>
    <x v="2"/>
    <d v="2023-06-20T00:00:00"/>
    <x v="0"/>
    <n v="1"/>
    <s v="CJV"/>
    <s v="Secundaria"/>
    <n v="5.9523809523809521E-3"/>
    <n v="49"/>
    <x v="0"/>
    <s v="Ok"/>
    <x v="2"/>
    <s v="OK"/>
    <x v="0"/>
    <x v="0"/>
    <x v="1"/>
    <s v="No Aplica"/>
  </r>
  <r>
    <n v="20506662711"/>
    <x v="14"/>
    <x v="14"/>
    <x v="2594"/>
    <x v="2607"/>
    <x v="2383"/>
    <n v="2"/>
    <x v="11"/>
    <s v="ESTACION 10"/>
    <s v="ASOC. CASCADAS DE J. PRADO MZ N LT 23"/>
    <x v="2"/>
    <x v="0"/>
    <m/>
    <x v="2"/>
    <d v="2023-02-10T00:00:00"/>
    <x v="0"/>
    <n v="4"/>
    <s v="CJV"/>
    <s v="Principal"/>
    <n v="2.8571428571428571E-2"/>
    <n v="58"/>
    <x v="5"/>
    <s v="Ok"/>
    <x v="1"/>
    <s v="OK"/>
    <x v="0"/>
    <x v="0"/>
    <x v="1"/>
    <s v="No Aplica"/>
  </r>
  <r>
    <n v="20506662711"/>
    <x v="14"/>
    <x v="14"/>
    <x v="2595"/>
    <x v="2608"/>
    <x v="2384"/>
    <n v="2"/>
    <x v="11"/>
    <s v="ESTACION 12"/>
    <s v="JR CHINCHAYSUYO N° 619"/>
    <x v="3"/>
    <x v="0"/>
    <m/>
    <x v="1"/>
    <d v="2023-02-10T00:00:00"/>
    <x v="0"/>
    <n v="4"/>
    <s v="CJV"/>
    <s v="Principal"/>
    <n v="2.8571428571428571E-2"/>
    <n v="35"/>
    <x v="4"/>
    <s v="Ok"/>
    <x v="0"/>
    <s v="OK"/>
    <x v="0"/>
    <x v="0"/>
    <x v="1"/>
    <s v="No Aplica"/>
  </r>
  <r>
    <n v="20506662711"/>
    <x v="14"/>
    <x v="14"/>
    <x v="2596"/>
    <x v="2609"/>
    <x v="2385"/>
    <n v="2"/>
    <x v="11"/>
    <s v="POZO 1 BIS"/>
    <s v="PJE. HUARAZ Nº 124 - 2DA ZONA COLLIQUE - COMAS"/>
    <x v="37"/>
    <x v="0"/>
    <m/>
    <x v="2"/>
    <d v="2023-04-27T00:00:00"/>
    <x v="0"/>
    <n v="4"/>
    <s v="CJV"/>
    <s v="Principal"/>
    <n v="2.8571428571428571E-2"/>
    <n v="50"/>
    <x v="5"/>
    <s v="Ok"/>
    <x v="0"/>
    <s v="OK"/>
    <x v="0"/>
    <x v="0"/>
    <x v="1"/>
    <s v="No Aplica"/>
  </r>
  <r>
    <n v="20506662711"/>
    <x v="14"/>
    <x v="14"/>
    <x v="2597"/>
    <x v="2610"/>
    <x v="2386"/>
    <n v="2"/>
    <x v="11"/>
    <s v="POZO 1 BIS"/>
    <s v="JR. G. VIZCARRA MZ.M 42 III ETP. VILLA SOL LOS OLIVOS"/>
    <x v="11"/>
    <x v="0"/>
    <m/>
    <x v="2"/>
    <d v="2023-05-07T00:00:00"/>
    <x v="0"/>
    <n v="4"/>
    <s v="CJV"/>
    <s v="Principal"/>
    <n v="2.8571428571428571E-2"/>
    <n v="49"/>
    <x v="0"/>
    <s v="Ok"/>
    <x v="0"/>
    <s v="OK"/>
    <x v="0"/>
    <x v="0"/>
    <x v="1"/>
    <s v="No Aplica"/>
  </r>
  <r>
    <n v="20506662711"/>
    <x v="14"/>
    <x v="14"/>
    <x v="2598"/>
    <x v="2611"/>
    <x v="2387"/>
    <n v="2"/>
    <x v="177"/>
    <s v="POZO 1 BIS"/>
    <s v="MZ N LT9 ASOC DE VIV CAMPO SOL "/>
    <x v="60"/>
    <x v="0"/>
    <m/>
    <x v="2"/>
    <d v="2023-03-23T00:00:00"/>
    <x v="0"/>
    <n v="4"/>
    <s v="CJV"/>
    <s v="Principal"/>
    <n v="2.8571428571428571E-2"/>
    <n v="32"/>
    <x v="4"/>
    <s v="Ok"/>
    <x v="0"/>
    <s v="OK"/>
    <x v="0"/>
    <x v="0"/>
    <x v="1"/>
    <s v="No Aplica"/>
  </r>
  <r>
    <n v="20506662711"/>
    <x v="14"/>
    <x v="14"/>
    <x v="2599"/>
    <x v="2612"/>
    <x v="1427"/>
    <n v="2"/>
    <x v="11"/>
    <s v="ESTACION 10"/>
    <s v="ASOC. PROGRESIVA LAS MAGNOLIAS"/>
    <x v="60"/>
    <x v="0"/>
    <m/>
    <x v="2"/>
    <d v="2023-03-28T00:00:00"/>
    <x v="0"/>
    <n v="4"/>
    <s v="CJV"/>
    <s v="Principal"/>
    <n v="2.8571428571428571E-2"/>
    <n v="39"/>
    <x v="4"/>
    <s v="Ok"/>
    <x v="0"/>
    <s v="OK"/>
    <x v="0"/>
    <x v="0"/>
    <x v="1"/>
    <s v="No Aplica"/>
  </r>
  <r>
    <n v="20506662711"/>
    <x v="14"/>
    <x v="14"/>
    <x v="2600"/>
    <x v="2613"/>
    <x v="2388"/>
    <n v="2"/>
    <x v="11"/>
    <s v="ESTACION 12"/>
    <s v="ASOC. VIRGEN DE CHAUTE MZ A LT6"/>
    <x v="2"/>
    <x v="0"/>
    <m/>
    <x v="2"/>
    <d v="2023-03-30T00:00:00"/>
    <x v="0"/>
    <n v="4"/>
    <s v="CJV"/>
    <s v="Principal"/>
    <n v="2.8571428571428571E-2"/>
    <n v="40"/>
    <x v="4"/>
    <s v="Ok"/>
    <x v="1"/>
    <s v="OK"/>
    <x v="0"/>
    <x v="0"/>
    <x v="1"/>
    <s v="No Aplica"/>
  </r>
  <r>
    <n v="20506662711"/>
    <x v="14"/>
    <x v="14"/>
    <x v="2601"/>
    <x v="2614"/>
    <x v="2389"/>
    <n v="2"/>
    <x v="449"/>
    <s v="POZO 1 BIS"/>
    <s v="MZ M1 LT 03 ASENT. H RAMIRO PRIALE PRIALE"/>
    <x v="39"/>
    <x v="0"/>
    <m/>
    <x v="2"/>
    <d v="2023-04-11T00:00:00"/>
    <x v="0"/>
    <n v="4"/>
    <s v="CJV"/>
    <s v="Principal"/>
    <n v="2.8571428571428571E-2"/>
    <n v="41"/>
    <x v="0"/>
    <s v="Ok"/>
    <x v="0"/>
    <s v="OK"/>
    <x v="0"/>
    <x v="0"/>
    <x v="1"/>
    <s v="No Aplica"/>
  </r>
  <r>
    <n v="20506662711"/>
    <x v="14"/>
    <x v="14"/>
    <x v="2602"/>
    <x v="2615"/>
    <x v="2390"/>
    <n v="1"/>
    <x v="38"/>
    <s v="POZO 1 BIS"/>
    <s v="ASENT. H. GENERACION SANTEÑA "/>
    <x v="60"/>
    <x v="1"/>
    <m/>
    <x v="2"/>
    <d v="2023-04-14T00:00:00"/>
    <x v="0"/>
    <n v="2"/>
    <s v="CJV"/>
    <s v="Principal"/>
    <n v="2.8571428571428571E-2"/>
    <n v="28"/>
    <x v="3"/>
    <s v="Ok"/>
    <x v="0"/>
    <s v="OK"/>
    <x v="0"/>
    <x v="0"/>
    <x v="1"/>
    <s v="No Aplica"/>
  </r>
  <r>
    <n v="20506662711"/>
    <x v="14"/>
    <x v="14"/>
    <x v="2603"/>
    <x v="2616"/>
    <x v="2391"/>
    <n v="2"/>
    <x v="11"/>
    <s v="ESTACION 10"/>
    <s v="MZ A LT 13 ASOC. DE COPROPIETARIOS LOS ALISOS"/>
    <x v="60"/>
    <x v="0"/>
    <m/>
    <x v="2"/>
    <d v="2023-04-19T00:00:00"/>
    <x v="0"/>
    <n v="4"/>
    <s v="CJV"/>
    <s v="Principal"/>
    <n v="2.8571428571428571E-2"/>
    <n v="52"/>
    <x v="5"/>
    <s v="Ok"/>
    <x v="0"/>
    <s v="OK"/>
    <x v="0"/>
    <x v="0"/>
    <x v="1"/>
    <s v="No Aplica"/>
  </r>
  <r>
    <n v="20506662711"/>
    <x v="14"/>
    <x v="14"/>
    <x v="2604"/>
    <x v="2617"/>
    <x v="2392"/>
    <n v="2"/>
    <x v="450"/>
    <s v="ESTACION 08"/>
    <s v="MZ A LT 15 A. H. AMPLIACION LOS HEROES DEL CENEPA PACHACUTEC"/>
    <x v="4"/>
    <x v="0"/>
    <m/>
    <x v="2"/>
    <d v="2023-07-31T00:00:00"/>
    <x v="0"/>
    <n v="4"/>
    <s v="CJV"/>
    <s v="Principal"/>
    <n v="2.8571428571428571E-2"/>
    <n v="27"/>
    <x v="3"/>
    <s v="Ok"/>
    <x v="2"/>
    <s v="OK"/>
    <x v="0"/>
    <x v="0"/>
    <x v="1"/>
    <s v="No Aplica"/>
  </r>
  <r>
    <n v="20506662711"/>
    <x v="14"/>
    <x v="14"/>
    <x v="2605"/>
    <x v="2618"/>
    <x v="358"/>
    <n v="2"/>
    <x v="451"/>
    <s v="ESTACION 10"/>
    <s v="PSJ ITALIA 160 DPTO "/>
    <x v="18"/>
    <x v="0"/>
    <m/>
    <x v="2"/>
    <d v="2023-04-24T00:00:00"/>
    <x v="0"/>
    <n v="4"/>
    <s v="CJV"/>
    <s v="Principal"/>
    <n v="2.8571428571428571E-2"/>
    <n v="39"/>
    <x v="4"/>
    <s v="Ok"/>
    <x v="0"/>
    <s v="OK"/>
    <x v="0"/>
    <x v="0"/>
    <x v="1"/>
    <s v="No Aplica"/>
  </r>
  <r>
    <n v="20506662711"/>
    <x v="14"/>
    <x v="14"/>
    <x v="2606"/>
    <x v="2619"/>
    <x v="1627"/>
    <n v="2"/>
    <x v="77"/>
    <s v="ESTACION 10"/>
    <s v="CALLE J LOS INKAS MZ X LT 17"/>
    <x v="18"/>
    <x v="0"/>
    <m/>
    <x v="1"/>
    <d v="2023-04-27T00:00:00"/>
    <x v="0"/>
    <n v="4"/>
    <s v="CJV"/>
    <s v="Principal"/>
    <n v="2.8571428571428571E-2"/>
    <n v="45"/>
    <x v="0"/>
    <s v="Ok"/>
    <x v="0"/>
    <s v="OK"/>
    <x v="0"/>
    <x v="0"/>
    <x v="1"/>
    <s v="No Aplica"/>
  </r>
  <r>
    <n v="20506662711"/>
    <x v="99"/>
    <x v="14"/>
    <x v="2607"/>
    <x v="2620"/>
    <x v="2393"/>
    <n v="2"/>
    <x v="452"/>
    <s v="ESTACION 12"/>
    <s v="CALLE LAS DALIAS URB. JAZMINES DE NARANJAL MZ M1  LT 25"/>
    <x v="8"/>
    <x v="0"/>
    <m/>
    <x v="2"/>
    <d v="2023-04-15T00:00:00"/>
    <x v="0"/>
    <n v="4"/>
    <s v="CJV"/>
    <s v="Secundaria"/>
    <n v="2.8571428571428571E-2"/>
    <n v="43"/>
    <x v="0"/>
    <s v="Ok"/>
    <x v="0"/>
    <s v="OK"/>
    <x v="0"/>
    <x v="0"/>
    <x v="1"/>
    <s v="No Aplica"/>
  </r>
  <r>
    <n v="20506662711"/>
    <x v="14"/>
    <x v="14"/>
    <x v="2608"/>
    <x v="2621"/>
    <x v="2394"/>
    <n v="2"/>
    <x v="11"/>
    <s v="POZO 01"/>
    <s v="JR LOS HELECHOS 160 ASOC SAN HILARION"/>
    <x v="3"/>
    <x v="0"/>
    <m/>
    <x v="2"/>
    <d v="2023-06-08T00:00:00"/>
    <x v="0"/>
    <n v="4"/>
    <s v="CJV"/>
    <s v="Principal"/>
    <n v="2.8571428571428571E-2"/>
    <n v="63"/>
    <x v="2"/>
    <s v="Ok"/>
    <x v="0"/>
    <s v="OK"/>
    <x v="0"/>
    <x v="0"/>
    <x v="1"/>
    <s v="No Aplica"/>
  </r>
  <r>
    <n v="20506662711"/>
    <x v="14"/>
    <x v="14"/>
    <x v="2609"/>
    <x v="2622"/>
    <x v="860"/>
    <n v="2"/>
    <x v="453"/>
    <s v="ESTACION 12"/>
    <s v="AV A MZ Ñ LT 14 ASENT HUMANO CARLOS GARCIA RONCEROS "/>
    <x v="4"/>
    <x v="0"/>
    <m/>
    <x v="2"/>
    <d v="2023-06-16T00:00:00"/>
    <x v="0"/>
    <n v="4"/>
    <s v="CJV"/>
    <s v="Principal"/>
    <n v="2.8571428571428571E-2"/>
    <n v="21"/>
    <x v="1"/>
    <s v="Ok"/>
    <x v="2"/>
    <s v="OK"/>
    <x v="0"/>
    <x v="0"/>
    <x v="1"/>
    <s v="No Aplica"/>
  </r>
  <r>
    <n v="20506662711"/>
    <x v="14"/>
    <x v="14"/>
    <x v="2610"/>
    <x v="2623"/>
    <x v="2395"/>
    <n v="2"/>
    <x v="11"/>
    <s v="POZO 01"/>
    <s v="MZ IX LT 25 SECTOR 5 ASOC VILLA JESUS"/>
    <x v="45"/>
    <x v="0"/>
    <m/>
    <x v="2"/>
    <d v="2023-06-27T00:00:00"/>
    <x v="0"/>
    <n v="4"/>
    <s v="CJV"/>
    <s v="Principal"/>
    <n v="2.8571428571428571E-2"/>
    <n v="54"/>
    <x v="5"/>
    <s v="Ok"/>
    <x v="0"/>
    <s v="OK"/>
    <x v="0"/>
    <x v="0"/>
    <x v="1"/>
    <s v="No Aplica"/>
  </r>
  <r>
    <n v="20506662711"/>
    <x v="14"/>
    <x v="14"/>
    <x v="2611"/>
    <x v="2624"/>
    <x v="2396"/>
    <n v="2"/>
    <x v="11"/>
    <s v="ESTACION 12"/>
    <s v="UCV 138 LT 48 ZONA HUAYCAN"/>
    <x v="2"/>
    <x v="0"/>
    <m/>
    <x v="2"/>
    <d v="2023-07-14T00:00:00"/>
    <x v="0"/>
    <n v="4"/>
    <s v="CJV"/>
    <s v="Principal"/>
    <n v="2.8571428571428571E-2"/>
    <n v="29"/>
    <x v="3"/>
    <s v="Ok"/>
    <x v="1"/>
    <s v="OK"/>
    <x v="0"/>
    <x v="0"/>
    <x v="1"/>
    <s v="No Aplica"/>
  </r>
  <r>
    <n v="20506662711"/>
    <x v="14"/>
    <x v="14"/>
    <x v="2612"/>
    <x v="2625"/>
    <x v="946"/>
    <n v="2"/>
    <x v="11"/>
    <s v="ESTACION 12"/>
    <s v="JR MEDIALUNA SECTOR SUR ANEXO 8 MX D LT 14"/>
    <x v="60"/>
    <x v="0"/>
    <m/>
    <x v="2"/>
    <d v="2023-07-17T00:00:00"/>
    <x v="0"/>
    <n v="4"/>
    <s v="CJV"/>
    <s v="Principal"/>
    <n v="2.8571428571428571E-2"/>
    <n v="41"/>
    <x v="0"/>
    <s v="Ok"/>
    <x v="0"/>
    <s v="OK"/>
    <x v="0"/>
    <x v="0"/>
    <x v="1"/>
    <s v="No Aplica"/>
  </r>
  <r>
    <n v="20506662711"/>
    <x v="14"/>
    <x v="14"/>
    <x v="2613"/>
    <x v="2626"/>
    <x v="744"/>
    <n v="2"/>
    <x v="11"/>
    <s v="ESTACION 12"/>
    <s v="P JOVEN SANTA ROSA MZ D LT 15 COMITÉ 37"/>
    <x v="31"/>
    <x v="0"/>
    <m/>
    <x v="2"/>
    <d v="2023-07-21T00:00:00"/>
    <x v="0"/>
    <n v="4"/>
    <s v="CJV"/>
    <s v="Principal"/>
    <n v="2.8571428571428571E-2"/>
    <n v="44"/>
    <x v="0"/>
    <s v="Ok"/>
    <x v="2"/>
    <s v="OK"/>
    <x v="0"/>
    <x v="0"/>
    <x v="1"/>
    <s v="No Aplica"/>
  </r>
  <r>
    <n v="20506662711"/>
    <x v="14"/>
    <x v="14"/>
    <x v="2614"/>
    <x v="2627"/>
    <x v="2397"/>
    <n v="2"/>
    <x v="454"/>
    <s v="ESTACION 26"/>
    <s v="CALLE PEDRO CORONADO ARRASCUE 247URB, CUETO FERNANDINI"/>
    <x v="11"/>
    <x v="0"/>
    <m/>
    <x v="2"/>
    <d v="2023-07-26T00:00:00"/>
    <x v="0"/>
    <n v="4"/>
    <s v="CJV"/>
    <s v="Principal"/>
    <n v="2.8571428571428571E-2"/>
    <n v="26"/>
    <x v="3"/>
    <s v="Ok"/>
    <x v="0"/>
    <s v="OK"/>
    <x v="0"/>
    <x v="0"/>
    <x v="1"/>
    <s v="No Aplica"/>
  </r>
  <r>
    <n v="20506662711"/>
    <x v="14"/>
    <x v="14"/>
    <x v="2615"/>
    <x v="2628"/>
    <x v="2398"/>
    <n v="2"/>
    <x v="11"/>
    <s v="ESTACION 12"/>
    <s v="AV LOS INCAS CMTE 32 SAN ANTONIO MZ 21 LT 41"/>
    <x v="60"/>
    <x v="0"/>
    <m/>
    <x v="2"/>
    <d v="2023-07-26T00:00:00"/>
    <x v="0"/>
    <n v="4"/>
    <s v="CJV"/>
    <s v="Principal"/>
    <n v="2.8571428571428571E-2"/>
    <n v="68"/>
    <x v="2"/>
    <s v="Ok"/>
    <x v="0"/>
    <s v="OK"/>
    <x v="0"/>
    <x v="0"/>
    <x v="1"/>
    <s v="No Aplica"/>
  </r>
  <r>
    <n v="20506662711"/>
    <x v="14"/>
    <x v="14"/>
    <x v="2616"/>
    <x v="2629"/>
    <x v="2399"/>
    <n v="2"/>
    <x v="455"/>
    <s v="ESTACION 08"/>
    <s v="CALLE GARDENAS URB. LOS JAZMINES DEL NARANJAL MZ N1 LT. 53"/>
    <x v="8"/>
    <x v="0"/>
    <m/>
    <x v="2"/>
    <d v="2023-08-17T00:00:00"/>
    <x v="0"/>
    <n v="4"/>
    <s v="CJV"/>
    <s v="Principal"/>
    <n v="2.8571428571428571E-2"/>
    <n v="46"/>
    <x v="0"/>
    <s v="Ok"/>
    <x v="0"/>
    <s v="OK"/>
    <x v="0"/>
    <x v="0"/>
    <x v="1"/>
    <s v="8-2023"/>
  </r>
  <r>
    <n v="20506662711"/>
    <x v="14"/>
    <x v="14"/>
    <x v="2617"/>
    <x v="2630"/>
    <x v="2400"/>
    <n v="2"/>
    <x v="11"/>
    <s v="ESTACION 08"/>
    <s v="MZ. C LT . 11ASOC. LA ENCALADA - HUACHIPA "/>
    <x v="113"/>
    <x v="0"/>
    <m/>
    <x v="2"/>
    <d v="2023-08-16T00:00:00"/>
    <x v="0"/>
    <n v="4"/>
    <s v="CJV"/>
    <s v="Principal"/>
    <n v="2.8571428571428571E-2"/>
    <n v="31"/>
    <x v="3"/>
    <s v="Ok"/>
    <x v="0"/>
    <s v="OK"/>
    <x v="0"/>
    <x v="0"/>
    <x v="1"/>
    <s v="8-2023"/>
  </r>
  <r>
    <n v="20506662711"/>
    <x v="14"/>
    <x v="14"/>
    <x v="2618"/>
    <x v="2631"/>
    <x v="1395"/>
    <n v="2"/>
    <x v="11"/>
    <s v="ESTACION 10"/>
    <s v="AV. CANTO GRANDE MZ. A1 LT. 35 CTO. NUEVO SJL"/>
    <x v="3"/>
    <x v="0"/>
    <m/>
    <x v="2"/>
    <d v="2023-08-29T00:00:00"/>
    <x v="0"/>
    <n v="4"/>
    <s v="CJV"/>
    <s v="Principal"/>
    <n v="2.8571428571428571E-2"/>
    <n v="42"/>
    <x v="0"/>
    <s v="Ok"/>
    <x v="0"/>
    <s v="OK"/>
    <x v="0"/>
    <x v="0"/>
    <x v="1"/>
    <s v="8-2023"/>
  </r>
  <r>
    <n v="20506662711"/>
    <x v="14"/>
    <x v="14"/>
    <x v="2619"/>
    <x v="2632"/>
    <x v="2401"/>
    <n v="2"/>
    <x v="11"/>
    <s v="ESTACION 10"/>
    <s v="PSJ. LOS PERES 255 ASIENT. H. CERRO SAN COSME "/>
    <x v="73"/>
    <x v="0"/>
    <m/>
    <x v="2"/>
    <d v="2023-08-28T00:00:00"/>
    <x v="0"/>
    <n v="4"/>
    <s v="CJV"/>
    <s v="Principal"/>
    <n v="2.8571428571428571E-2"/>
    <n v="37"/>
    <x v="4"/>
    <s v="Ok"/>
    <x v="7"/>
    <s v="OK"/>
    <x v="0"/>
    <x v="0"/>
    <x v="1"/>
    <s v="8-2023"/>
  </r>
  <r>
    <n v="20506662711"/>
    <x v="14"/>
    <x v="14"/>
    <x v="2620"/>
    <x v="2633"/>
    <x v="2402"/>
    <n v="2"/>
    <x v="11"/>
    <s v="ESTACION 10"/>
    <s v="AV. SIMON BOLIVAR 189 URB. POPULAR INDEPENDENCIA"/>
    <x v="78"/>
    <x v="0"/>
    <m/>
    <x v="2"/>
    <d v="2023-08-28T00:00:00"/>
    <x v="0"/>
    <n v="4"/>
    <s v="CJV"/>
    <s v="Principal"/>
    <n v="2.8571428571428571E-2"/>
    <n v="48"/>
    <x v="0"/>
    <s v="Ok"/>
    <x v="0"/>
    <s v="OK"/>
    <x v="0"/>
    <x v="0"/>
    <x v="1"/>
    <s v="8-2023"/>
  </r>
  <r>
    <n v="20506662711"/>
    <x v="14"/>
    <x v="14"/>
    <x v="2621"/>
    <x v="2634"/>
    <x v="1831"/>
    <n v="2"/>
    <x v="454"/>
    <s v="ESTACION  08 "/>
    <s v="CALLE LAS  RETAMAS MZ. X LT. 06 APV SOL DE SANTA ANITA "/>
    <x v="232"/>
    <x v="0"/>
    <m/>
    <x v="2"/>
    <d v="2023-08-31T00:00:00"/>
    <x v="0"/>
    <n v="4"/>
    <s v="CJV"/>
    <s v="Principal"/>
    <n v="2.8571428571428571E-2"/>
    <n v="34"/>
    <x v="4"/>
    <s v="Ok"/>
    <x v="6"/>
    <s v="OK"/>
    <x v="0"/>
    <x v="0"/>
    <x v="1"/>
    <s v="8-2023"/>
  </r>
  <r>
    <n v="20506662711"/>
    <x v="14"/>
    <x v="14"/>
    <x v="2622"/>
    <x v="2635"/>
    <x v="2403"/>
    <n v="2"/>
    <x v="11"/>
    <s v="ESTACION  08 "/>
    <s v="MZ. C LT 8 LOS HUERTOS DE HUACHIPA "/>
    <x v="113"/>
    <x v="0"/>
    <m/>
    <x v="2"/>
    <d v="2023-08-31T00:00:00"/>
    <x v="0"/>
    <n v="4"/>
    <s v="CJV"/>
    <s v="Principal"/>
    <n v="2.8571428571428571E-2"/>
    <n v="39"/>
    <x v="4"/>
    <s v="Ok"/>
    <x v="0"/>
    <s v="OK"/>
    <x v="0"/>
    <x v="0"/>
    <x v="1"/>
    <s v="8-2023"/>
  </r>
  <r>
    <s v="20524273803"/>
    <x v="5"/>
    <x v="54"/>
    <x v="2623"/>
    <x v="2636"/>
    <x v="2404"/>
    <n v="1"/>
    <x v="30"/>
    <s v="E16"/>
    <s v="A.A HH Victor Raul Haya de la Torre Mz K Lt 15"/>
    <x v="18"/>
    <x v="0"/>
    <m/>
    <x v="2"/>
    <d v="2023-03-07T00:00:00"/>
    <x v="0"/>
    <n v="2"/>
    <s v="CJV"/>
    <s v="Secundaria"/>
    <n v="0.1111111111111111"/>
    <n v="44"/>
    <x v="0"/>
    <s v="Ok"/>
    <x v="0"/>
    <s v="OK"/>
    <x v="0"/>
    <x v="0"/>
    <x v="1"/>
    <s v="No Aplica"/>
  </r>
  <r>
    <s v="20524273803"/>
    <x v="5"/>
    <x v="54"/>
    <x v="2624"/>
    <x v="2637"/>
    <x v="2405"/>
    <n v="1"/>
    <x v="84"/>
    <s v="E16"/>
    <s v="El Incario 290 Dpto 102"/>
    <x v="15"/>
    <x v="0"/>
    <m/>
    <x v="2"/>
    <d v="2023-03-07T00:00:00"/>
    <x v="0"/>
    <n v="2"/>
    <s v="CJV"/>
    <s v="Secundaria"/>
    <n v="0.1111111111111111"/>
    <n v="37"/>
    <x v="4"/>
    <s v="Ok"/>
    <x v="0"/>
    <s v="OK"/>
    <x v="0"/>
    <x v="0"/>
    <x v="1"/>
    <s v="No Aplica"/>
  </r>
  <r>
    <s v="20524273803"/>
    <x v="5"/>
    <x v="54"/>
    <x v="2625"/>
    <x v="2638"/>
    <x v="2406"/>
    <n v="1"/>
    <x v="262"/>
    <s v="E16"/>
    <s v="CALLE LOS JILGUEROS 380 URB. SANTA ANITA"/>
    <x v="63"/>
    <x v="0"/>
    <m/>
    <x v="2"/>
    <d v="2023-03-07T00:00:00"/>
    <x v="0"/>
    <n v="2"/>
    <s v="CJV"/>
    <s v="Secundaria"/>
    <n v="0.1111111111111111"/>
    <n v="53"/>
    <x v="5"/>
    <s v="Ok"/>
    <x v="6"/>
    <s v="OK"/>
    <x v="0"/>
    <x v="0"/>
    <x v="1"/>
    <s v="No Aplica"/>
  </r>
  <r>
    <s v="20524273803"/>
    <x v="5"/>
    <x v="54"/>
    <x v="2626"/>
    <x v="2639"/>
    <x v="2407"/>
    <n v="3"/>
    <x v="159"/>
    <s v="E16"/>
    <s v="Conjunto Residencial Santisimo Salvador de las Palmas"/>
    <x v="28"/>
    <x v="0"/>
    <m/>
    <x v="2"/>
    <d v="2023-03-07T00:00:00"/>
    <x v="0"/>
    <n v="2"/>
    <s v="CJV"/>
    <s v="Secundaria"/>
    <n v="0.1111111111111111"/>
    <n v="60"/>
    <x v="2"/>
    <s v="Ok"/>
    <x v="0"/>
    <s v="OK"/>
    <x v="0"/>
    <x v="0"/>
    <x v="1"/>
    <s v="No Aplica"/>
  </r>
  <r>
    <s v="20524273803"/>
    <x v="5"/>
    <x v="54"/>
    <x v="2627"/>
    <x v="2640"/>
    <x v="2408"/>
    <n v="3"/>
    <x v="456"/>
    <s v="E16"/>
    <s v="Sector Hijos Alojados del Brillante Mz A"/>
    <x v="21"/>
    <x v="0"/>
    <m/>
    <x v="2"/>
    <d v="2023-03-07T00:00:00"/>
    <x v="0"/>
    <n v="2"/>
    <s v="CJV"/>
    <s v="Secundaria"/>
    <n v="0.1111111111111111"/>
    <n v="56"/>
    <x v="5"/>
    <s v="Ok"/>
    <x v="0"/>
    <s v="OK"/>
    <x v="0"/>
    <x v="0"/>
    <x v="1"/>
    <s v="No Aplica"/>
  </r>
  <r>
    <s v="20524273803"/>
    <x v="5"/>
    <x v="54"/>
    <x v="2628"/>
    <x v="2641"/>
    <x v="2409"/>
    <n v="3"/>
    <x v="52"/>
    <s v="E16"/>
    <s v="Av Jose Carlos Mariategui B11 AH.14"/>
    <x v="21"/>
    <x v="0"/>
    <m/>
    <x v="2"/>
    <d v="2023-03-07T00:00:00"/>
    <x v="0"/>
    <n v="1"/>
    <s v="CJV"/>
    <s v="Secundaria"/>
    <n v="0.1111111111111111"/>
    <n v="34"/>
    <x v="4"/>
    <s v="Ok"/>
    <x v="0"/>
    <s v="OK"/>
    <x v="0"/>
    <x v="0"/>
    <x v="1"/>
    <s v="No Aplica"/>
  </r>
  <r>
    <s v="20524273803"/>
    <x v="5"/>
    <x v="54"/>
    <x v="2629"/>
    <x v="2642"/>
    <x v="2410"/>
    <n v="1"/>
    <x v="122"/>
    <s v="E16"/>
    <s v="Av Leoncio Prado S/N"/>
    <x v="335"/>
    <x v="0"/>
    <m/>
    <x v="2"/>
    <d v="2023-03-07T00:00:00"/>
    <x v="0"/>
    <n v="1"/>
    <s v="CJV"/>
    <s v="Secundaria"/>
    <n v="0.1111111111111111"/>
    <n v="38"/>
    <x v="4"/>
    <s v="Ok"/>
    <x v="0"/>
    <s v="OK"/>
    <x v="0"/>
    <x v="0"/>
    <x v="1"/>
    <s v="No Aplica"/>
  </r>
  <r>
    <s v="20524273803"/>
    <x v="5"/>
    <x v="54"/>
    <x v="2630"/>
    <x v="2643"/>
    <x v="2411"/>
    <n v="1"/>
    <x v="21"/>
    <s v="E16"/>
    <s v="Av Alfredo Mendiola 6458"/>
    <x v="37"/>
    <x v="0"/>
    <m/>
    <x v="2"/>
    <d v="2023-03-07T00:00:00"/>
    <x v="0"/>
    <n v="1"/>
    <s v="CJV"/>
    <s v="Secundaria"/>
    <n v="0.1111111111111111"/>
    <n v="32"/>
    <x v="4"/>
    <s v="Ok"/>
    <x v="0"/>
    <s v="OK"/>
    <x v="0"/>
    <x v="0"/>
    <x v="1"/>
    <s v="No Aplica"/>
  </r>
  <r>
    <n v="20524273803"/>
    <x v="5"/>
    <x v="54"/>
    <x v="2631"/>
    <x v="2644"/>
    <x v="2412"/>
    <n v="3"/>
    <x v="456"/>
    <s v="E16"/>
    <s v="Calle Tres de Diciembre AAHH Tres de Diciembre Mz A Lt7"/>
    <x v="336"/>
    <x v="1"/>
    <m/>
    <x v="2"/>
    <d v="2023-08-16T00:00:00"/>
    <x v="0"/>
    <n v="1"/>
    <s v="CJV"/>
    <s v="Secundaria"/>
    <n v="0.1111111111111111"/>
    <n v="47"/>
    <x v="0"/>
    <s v="Ok"/>
    <x v="0"/>
    <s v="OK"/>
    <x v="0"/>
    <x v="0"/>
    <x v="1"/>
    <s v="8-2023"/>
  </r>
  <r>
    <s v="20602213227"/>
    <x v="4"/>
    <x v="4"/>
    <x v="2632"/>
    <x v="2645"/>
    <x v="2413"/>
    <n v="1"/>
    <x v="457"/>
    <s v="SPAT E16"/>
    <s v="JR. SAN MARTIN 125"/>
    <x v="165"/>
    <x v="0"/>
    <m/>
    <x v="2"/>
    <d v="2022-01-26T00:00:00"/>
    <x v="0"/>
    <n v="1"/>
    <s v="CJV"/>
    <s v="Principal"/>
    <n v="3.5714285714285712E-2"/>
    <n v="40"/>
    <x v="4"/>
    <s v="Ok"/>
    <x v="0"/>
    <s v="OK"/>
    <x v="0"/>
    <x v="0"/>
    <x v="1"/>
    <s v="No Aplica"/>
  </r>
  <r>
    <s v="20602213227"/>
    <x v="4"/>
    <x v="4"/>
    <x v="2633"/>
    <x v="2646"/>
    <x v="2414"/>
    <n v="1"/>
    <x v="458"/>
    <s v="SPAT E16"/>
    <s v="Av. Sucre 1061 "/>
    <x v="111"/>
    <x v="0"/>
    <m/>
    <x v="2"/>
    <d v="2020-07-01T00:00:00"/>
    <x v="0"/>
    <n v="1"/>
    <s v="CJV"/>
    <s v="Principal"/>
    <n v="3.5714285714285712E-2"/>
    <n v="51"/>
    <x v="5"/>
    <s v="Ok"/>
    <x v="0"/>
    <s v="OK"/>
    <x v="0"/>
    <x v="0"/>
    <x v="1"/>
    <s v="No Aplica"/>
  </r>
  <r>
    <s v="20602213227"/>
    <x v="4"/>
    <x v="4"/>
    <x v="2634"/>
    <x v="2647"/>
    <x v="1553"/>
    <n v="1"/>
    <x v="7"/>
    <s v="SPAT E16"/>
    <s v="MZ A PRIMA LT Q2 AAHH AMP. COSTA AZUL."/>
    <x v="29"/>
    <x v="0"/>
    <m/>
    <x v="2"/>
    <d v="2020-01-27T00:00:00"/>
    <x v="0"/>
    <n v="1"/>
    <s v="CJV"/>
    <s v="Principal"/>
    <n v="3.5714285714285712E-2"/>
    <n v="42"/>
    <x v="0"/>
    <s v="Ok"/>
    <x v="2"/>
    <s v="OK"/>
    <x v="0"/>
    <x v="0"/>
    <x v="1"/>
    <s v="No Aplica"/>
  </r>
  <r>
    <s v="20602213227"/>
    <x v="4"/>
    <x v="4"/>
    <x v="2635"/>
    <x v="2648"/>
    <x v="2415"/>
    <n v="1"/>
    <x v="459"/>
    <s v="SPAT E16"/>
    <s v="PASAJE SAN PEDRO ASENT. H. LA FLOR SECTOR II ETAPA 2 MZ. F LT. 4"/>
    <x v="12"/>
    <x v="0"/>
    <m/>
    <x v="2"/>
    <d v="2021-05-21T00:00:00"/>
    <x v="0"/>
    <n v="1"/>
    <s v="CJV"/>
    <s v="Principal"/>
    <n v="3.5714285714285712E-2"/>
    <n v="31"/>
    <x v="3"/>
    <s v="Ok"/>
    <x v="0"/>
    <s v="OK"/>
    <x v="0"/>
    <x v="0"/>
    <x v="1"/>
    <s v="No Aplica"/>
  </r>
  <r>
    <s v="20602213227"/>
    <x v="4"/>
    <x v="4"/>
    <x v="2636"/>
    <x v="2649"/>
    <x v="2416"/>
    <n v="1"/>
    <x v="460"/>
    <s v="SPAT E16"/>
    <s v="AV. LOS SAUCES 449"/>
    <x v="9"/>
    <x v="1"/>
    <m/>
    <x v="2"/>
    <d v="2020-07-01T00:00:00"/>
    <x v="0"/>
    <n v="1"/>
    <s v="CJV"/>
    <s v="Principal"/>
    <n v="3.5714285714285712E-2"/>
    <n v="40"/>
    <x v="4"/>
    <s v="Ok"/>
    <x v="0"/>
    <s v="OK"/>
    <x v="0"/>
    <x v="0"/>
    <x v="1"/>
    <s v="No Aplica"/>
  </r>
  <r>
    <s v="20602213227"/>
    <x v="4"/>
    <x v="4"/>
    <x v="2637"/>
    <x v="2650"/>
    <x v="2417"/>
    <n v="1"/>
    <x v="461"/>
    <s v="E-10"/>
    <s v="CALLE JERUSALEN MZ Q, LOTE 8, ASOC. CANAAN"/>
    <x v="23"/>
    <x v="0"/>
    <m/>
    <x v="2"/>
    <d v="2020-07-01T00:00:00"/>
    <x v="0"/>
    <n v="1"/>
    <s v="CJV"/>
    <s v="Principal"/>
    <n v="3.5714285714285712E-2"/>
    <n v="43"/>
    <x v="0"/>
    <s v="Ok"/>
    <x v="3"/>
    <s v="OK"/>
    <x v="0"/>
    <x v="0"/>
    <x v="1"/>
    <s v="No Aplica"/>
  </r>
  <r>
    <s v="20602213227"/>
    <x v="4"/>
    <x v="4"/>
    <x v="2638"/>
    <x v="2651"/>
    <x v="2418"/>
    <n v="1"/>
    <x v="7"/>
    <s v="SPAT E16"/>
    <s v="MZ. E LOTE 8, COOP. DE VIV. LAS LOMAS DE PALAO, SANTA CLARA"/>
    <x v="2"/>
    <x v="0"/>
    <m/>
    <x v="2"/>
    <d v="2021-05-17T00:00:00"/>
    <x v="0"/>
    <n v="1"/>
    <s v="CJV"/>
    <s v="Principal"/>
    <n v="3.5714285714285712E-2"/>
    <n v="44"/>
    <x v="0"/>
    <s v="Ok"/>
    <x v="1"/>
    <s v="OK"/>
    <x v="0"/>
    <x v="0"/>
    <x v="1"/>
    <s v="No Aplica"/>
  </r>
  <r>
    <s v="20602213227"/>
    <x v="4"/>
    <x v="4"/>
    <x v="2639"/>
    <x v="2652"/>
    <x v="1585"/>
    <n v="1"/>
    <x v="457"/>
    <s v="SPAT E16"/>
    <s v="CAL. LOS HEROES 127 ASENT. H . LA FRATERNIDAD "/>
    <x v="9"/>
    <x v="0"/>
    <m/>
    <x v="2"/>
    <d v="2021-01-04T00:00:00"/>
    <x v="0"/>
    <n v="1"/>
    <s v="CJV"/>
    <s v="Principal"/>
    <n v="3.5714285714285712E-2"/>
    <n v="36"/>
    <x v="4"/>
    <s v="Ok"/>
    <x v="0"/>
    <s v="OK"/>
    <x v="0"/>
    <x v="0"/>
    <x v="1"/>
    <s v="No Aplica"/>
  </r>
  <r>
    <s v="20602213227"/>
    <x v="4"/>
    <x v="4"/>
    <x v="2640"/>
    <x v="2653"/>
    <x v="312"/>
    <n v="1"/>
    <x v="7"/>
    <s v="E-10"/>
    <s v="JR. UNION 408"/>
    <x v="251"/>
    <x v="0"/>
    <m/>
    <x v="2"/>
    <d v="2021-05-03T00:00:00"/>
    <x v="0"/>
    <n v="1"/>
    <s v="CJV"/>
    <s v="Principal"/>
    <n v="3.5714285714285712E-2"/>
    <n v="45"/>
    <x v="0"/>
    <s v="Ok"/>
    <x v="0"/>
    <s v="OK"/>
    <x v="0"/>
    <x v="0"/>
    <x v="1"/>
    <s v="No Aplica"/>
  </r>
  <r>
    <s v="20602213227"/>
    <x v="4"/>
    <x v="4"/>
    <x v="2641"/>
    <x v="2654"/>
    <x v="1704"/>
    <n v="1"/>
    <x v="7"/>
    <s v="SPAT E16"/>
    <s v="MZ E LT 12 P.J JAIME ZUBIETA"/>
    <x v="3"/>
    <x v="0"/>
    <m/>
    <x v="2"/>
    <d v="2021-05-17T00:00:00"/>
    <x v="0"/>
    <n v="1"/>
    <s v="CJV"/>
    <s v="Principal"/>
    <n v="3.5714285714285712E-2"/>
    <n v="29"/>
    <x v="3"/>
    <s v="Ok"/>
    <x v="0"/>
    <s v="OK"/>
    <x v="0"/>
    <x v="0"/>
    <x v="1"/>
    <s v="No Aplica"/>
  </r>
  <r>
    <s v="20602213227"/>
    <x v="4"/>
    <x v="4"/>
    <x v="2642"/>
    <x v="2655"/>
    <x v="2419"/>
    <n v="1"/>
    <x v="7"/>
    <s v="SPAT E16"/>
    <s v="Pasaje Miguel Grau Mz. P Lote 9 Lampa de Oro"/>
    <x v="8"/>
    <x v="0"/>
    <m/>
    <x v="2"/>
    <d v="2021-01-04T00:00:00"/>
    <x v="0"/>
    <n v="1"/>
    <s v="CJV"/>
    <s v="Principal"/>
    <n v="3.5714285714285712E-2"/>
    <n v="54"/>
    <x v="5"/>
    <s v="Ok"/>
    <x v="0"/>
    <s v="OK"/>
    <x v="0"/>
    <x v="0"/>
    <x v="1"/>
    <s v="No Aplica"/>
  </r>
  <r>
    <s v="20602213227"/>
    <x v="4"/>
    <x v="4"/>
    <x v="2643"/>
    <x v="2656"/>
    <x v="2420"/>
    <n v="1"/>
    <x v="7"/>
    <s v="SPAT E16"/>
    <s v="ASOC.12 DE NOVIEMBRE MZ H  LT . 6"/>
    <x v="3"/>
    <x v="0"/>
    <m/>
    <x v="2"/>
    <d v="2021-01-04T00:00:00"/>
    <x v="0"/>
    <n v="1"/>
    <s v="CJV"/>
    <s v="Principal"/>
    <n v="3.5714285714285712E-2"/>
    <n v="43"/>
    <x v="0"/>
    <s v="Ok"/>
    <x v="0"/>
    <s v="OK"/>
    <x v="0"/>
    <x v="0"/>
    <x v="1"/>
    <s v="No Aplica"/>
  </r>
  <r>
    <s v="20602213227"/>
    <x v="4"/>
    <x v="4"/>
    <x v="2644"/>
    <x v="2657"/>
    <x v="2421"/>
    <n v="1"/>
    <x v="457"/>
    <s v="SPAT E16"/>
    <s v="MZ G LT 4   ASENT.H.PARAISO ALTO"/>
    <x v="6"/>
    <x v="0"/>
    <m/>
    <x v="2"/>
    <d v="2021-05-24T00:00:00"/>
    <x v="0"/>
    <n v="1"/>
    <s v="CJV"/>
    <s v="Principal"/>
    <n v="3.5714285714285712E-2"/>
    <n v="49"/>
    <x v="0"/>
    <s v="Ok"/>
    <x v="0"/>
    <s v="OK"/>
    <x v="0"/>
    <x v="0"/>
    <x v="1"/>
    <s v="No Aplica"/>
  </r>
  <r>
    <s v="20602213227"/>
    <x v="4"/>
    <x v="4"/>
    <x v="2645"/>
    <x v="2658"/>
    <x v="1950"/>
    <n v="1"/>
    <x v="7"/>
    <s v="SPAT E16"/>
    <s v="CALLE LUNA 251 URB. SAN GABRIEL"/>
    <x v="6"/>
    <x v="0"/>
    <m/>
    <x v="5"/>
    <d v="2022-01-25T00:00:00"/>
    <x v="0"/>
    <n v="1"/>
    <s v="CJV"/>
    <s v="Principal"/>
    <n v="3.5714285714285712E-2"/>
    <n v="58"/>
    <x v="5"/>
    <s v="Ok"/>
    <x v="0"/>
    <s v="OK"/>
    <x v="0"/>
    <x v="0"/>
    <x v="1"/>
    <s v="No Aplica"/>
  </r>
  <r>
    <s v="20602213227"/>
    <x v="4"/>
    <x v="4"/>
    <x v="2646"/>
    <x v="2659"/>
    <x v="2422"/>
    <n v="1"/>
    <x v="458"/>
    <s v="SPAT E16"/>
    <s v="LOS FAISANES 358 BLOCK B DPTO.405"/>
    <x v="18"/>
    <x v="0"/>
    <m/>
    <x v="2"/>
    <d v="2022-03-14T00:00:00"/>
    <x v="0"/>
    <n v="1"/>
    <s v="CJV"/>
    <s v="Principal"/>
    <n v="3.5714285714285712E-2"/>
    <n v="32"/>
    <x v="4"/>
    <s v="Ok"/>
    <x v="0"/>
    <s v="OK"/>
    <x v="0"/>
    <x v="0"/>
    <x v="1"/>
    <s v="No Aplica"/>
  </r>
  <r>
    <s v="20602213227"/>
    <x v="4"/>
    <x v="4"/>
    <x v="2647"/>
    <x v="2660"/>
    <x v="2423"/>
    <n v="1"/>
    <x v="8"/>
    <s v="SPAT E16"/>
    <s v="LOS CEDROS Y LOS ALGARROBOS MZ. L-1, LOTE 1-A, TORRE L, DPTO. 501"/>
    <x v="45"/>
    <x v="0"/>
    <m/>
    <x v="2"/>
    <d v="2022-10-31T00:00:00"/>
    <x v="0"/>
    <n v="1"/>
    <s v="CJV"/>
    <s v="Principal"/>
    <n v="3.5714285714285712E-2"/>
    <n v="53"/>
    <x v="5"/>
    <s v="Ok"/>
    <x v="0"/>
    <s v="OK"/>
    <x v="0"/>
    <x v="0"/>
    <x v="1"/>
    <s v="No Aplica"/>
  </r>
  <r>
    <s v="20602213227"/>
    <x v="4"/>
    <x v="4"/>
    <x v="2648"/>
    <x v="2661"/>
    <x v="2424"/>
    <n v="1"/>
    <x v="52"/>
    <s v="SPAT E16"/>
    <s v="JR. LIBERTAD 175"/>
    <x v="46"/>
    <x v="0"/>
    <m/>
    <x v="2"/>
    <d v="2022-11-25T00:00:00"/>
    <x v="0"/>
    <n v="1"/>
    <s v="CJV"/>
    <s v="Principal"/>
    <n v="3.5714285714285712E-2"/>
    <n v="40"/>
    <x v="4"/>
    <s v="Ok"/>
    <x v="0"/>
    <s v="OK"/>
    <x v="0"/>
    <x v="0"/>
    <x v="1"/>
    <s v="No Aplica"/>
  </r>
  <r>
    <s v="20602213227"/>
    <x v="4"/>
    <x v="4"/>
    <x v="2649"/>
    <x v="2662"/>
    <x v="2425"/>
    <n v="1"/>
    <x v="461"/>
    <s v="SPAT E16"/>
    <s v="BARRIO JORGE CHAVEZ LORETO-MAYNAS-NAPO"/>
    <x v="337"/>
    <x v="0"/>
    <m/>
    <x v="2"/>
    <d v="2023-02-16T00:00:00"/>
    <x v="0"/>
    <n v="1"/>
    <s v="CJV"/>
    <s v="Principal"/>
    <n v="3.5714285714285712E-2"/>
    <n v="36"/>
    <x v="4"/>
    <s v="Ok"/>
    <x v="0"/>
    <s v="OK"/>
    <x v="0"/>
    <x v="0"/>
    <x v="1"/>
    <s v="No Aplica"/>
  </r>
  <r>
    <s v="20602213227"/>
    <x v="4"/>
    <x v="4"/>
    <x v="2650"/>
    <x v="2663"/>
    <x v="2426"/>
    <n v="1"/>
    <x v="461"/>
    <s v="SPAT E16"/>
    <s v="URB. SEÑOR DE LOS MIÑAGROS LT 11"/>
    <x v="337"/>
    <x v="0"/>
    <m/>
    <x v="2"/>
    <d v="2023-02-16T00:00:00"/>
    <x v="0"/>
    <n v="1"/>
    <s v="CJV"/>
    <s v="Principal"/>
    <n v="3.5714285714285712E-2"/>
    <n v="27"/>
    <x v="3"/>
    <s v="Ok"/>
    <x v="0"/>
    <s v="OK"/>
    <x v="0"/>
    <x v="0"/>
    <x v="1"/>
    <s v="No Aplica"/>
  </r>
  <r>
    <s v="20602213227"/>
    <x v="4"/>
    <x v="4"/>
    <x v="2651"/>
    <x v="2664"/>
    <x v="2427"/>
    <n v="1"/>
    <x v="461"/>
    <s v="SPAT E16"/>
    <s v="AV. MARIANO PASTOR SEVILLA URB. VILLA MERCEDES MZ F LT 25"/>
    <x v="21"/>
    <x v="0"/>
    <m/>
    <x v="2"/>
    <d v="2023-02-16T00:00:00"/>
    <x v="0"/>
    <n v="1"/>
    <s v="CJV"/>
    <s v="Principal"/>
    <n v="3.5714285714285712E-2"/>
    <n v="35"/>
    <x v="4"/>
    <s v="Ok"/>
    <x v="0"/>
    <s v="OK"/>
    <x v="0"/>
    <x v="0"/>
    <x v="1"/>
    <s v="No Aplica"/>
  </r>
  <r>
    <s v="20602213227"/>
    <x v="4"/>
    <x v="4"/>
    <x v="2652"/>
    <x v="2665"/>
    <x v="2428"/>
    <n v="1"/>
    <x v="461"/>
    <s v="SPAT E16"/>
    <s v="CALLE LA PAZ MZ.O LT.4 A.H.CIUDAD DE GOSEN "/>
    <x v="6"/>
    <x v="0"/>
    <m/>
    <x v="2"/>
    <d v="2023-02-16T00:00:00"/>
    <x v="0"/>
    <n v="1"/>
    <s v="CJV"/>
    <s v="Principal"/>
    <n v="3.5714285714285712E-2"/>
    <n v="31"/>
    <x v="3"/>
    <s v="Ok"/>
    <x v="0"/>
    <s v="OK"/>
    <x v="0"/>
    <x v="0"/>
    <x v="1"/>
    <s v="No Aplica"/>
  </r>
  <r>
    <s v="20602213227"/>
    <x v="4"/>
    <x v="4"/>
    <x v="2653"/>
    <x v="2666"/>
    <x v="2429"/>
    <n v="1"/>
    <x v="460"/>
    <s v="SPAT E16"/>
    <s v="AV. SURCO URB. COOVIECMA MZ G LT 3"/>
    <x v="15"/>
    <x v="0"/>
    <m/>
    <x v="2"/>
    <d v="2023-04-26T00:00:00"/>
    <x v="0"/>
    <n v="1"/>
    <s v="CJV"/>
    <s v="Principal"/>
    <n v="3.5714285714285712E-2"/>
    <n v="30"/>
    <x v="3"/>
    <s v="Ok"/>
    <x v="0"/>
    <s v="OK"/>
    <x v="0"/>
    <x v="0"/>
    <x v="1"/>
    <s v="No Aplica"/>
  </r>
  <r>
    <s v="20602213227"/>
    <x v="4"/>
    <x v="4"/>
    <x v="2654"/>
    <x v="2667"/>
    <x v="1394"/>
    <n v="1"/>
    <x v="8"/>
    <s v="E-12"/>
    <s v="AV. CHILLON MZ. B LT. 18 APV. LAS MARGARITAS DEL NORTE ETAPA I"/>
    <x v="39"/>
    <x v="0"/>
    <m/>
    <x v="2"/>
    <d v="2023-05-15T00:00:00"/>
    <x v="0"/>
    <n v="1"/>
    <s v="CJV"/>
    <s v="Principal"/>
    <n v="3.5714285714285712E-2"/>
    <n v="37"/>
    <x v="4"/>
    <s v="Ok"/>
    <x v="0"/>
    <s v="OK"/>
    <x v="0"/>
    <x v="0"/>
    <x v="1"/>
    <s v="No Aplica"/>
  </r>
  <r>
    <s v="20602213227"/>
    <x v="4"/>
    <x v="4"/>
    <x v="2655"/>
    <x v="2668"/>
    <x v="2180"/>
    <n v="1"/>
    <x v="462"/>
    <s v="E-16"/>
    <s v="MZ K LT 12 JIRON RIO DE LA PLATA"/>
    <x v="3"/>
    <x v="0"/>
    <m/>
    <x v="2"/>
    <d v="2023-06-20T00:00:00"/>
    <x v="0"/>
    <n v="1"/>
    <s v="CJV"/>
    <s v="Principal"/>
    <n v="3.5714285714285712E-2"/>
    <n v="27"/>
    <x v="3"/>
    <s v="Ok"/>
    <x v="0"/>
    <s v="OK"/>
    <x v="0"/>
    <x v="0"/>
    <x v="1"/>
    <s v="No Aplica"/>
  </r>
  <r>
    <s v="20602213227"/>
    <x v="4"/>
    <x v="4"/>
    <x v="2656"/>
    <x v="2669"/>
    <x v="2430"/>
    <n v="1"/>
    <x v="136"/>
    <s v="E-06"/>
    <s v="AV. FAUCETT 297 DPTO B URB MARANGA"/>
    <x v="44"/>
    <x v="0"/>
    <m/>
    <x v="2"/>
    <d v="2023-06-20T00:00:00"/>
    <x v="0"/>
    <n v="1"/>
    <s v="CJV"/>
    <s v="Principal"/>
    <n v="3.5714285714285712E-2"/>
    <n v="48"/>
    <x v="0"/>
    <s v="Ok"/>
    <x v="0"/>
    <s v="OK"/>
    <x v="0"/>
    <x v="0"/>
    <x v="1"/>
    <s v="No Aplica"/>
  </r>
  <r>
    <s v="20602213227"/>
    <x v="4"/>
    <x v="4"/>
    <x v="2657"/>
    <x v="2670"/>
    <x v="2431"/>
    <n v="2"/>
    <x v="5"/>
    <s v="SPAT E16"/>
    <s v="MZ GU6 LT 26 AH LA GRUTA DE SANTA MARIA"/>
    <x v="3"/>
    <x v="0"/>
    <m/>
    <x v="2"/>
    <d v="2023-07-03T00:00:00"/>
    <x v="0"/>
    <n v="4"/>
    <s v="CJV"/>
    <s v="Principal"/>
    <n v="3.5714285714285712E-2"/>
    <n v="36"/>
    <x v="4"/>
    <s v="Ok"/>
    <x v="0"/>
    <s v="OK"/>
    <x v="0"/>
    <x v="0"/>
    <x v="1"/>
    <s v="No Aplica"/>
  </r>
  <r>
    <s v="20602213227"/>
    <x v="4"/>
    <x v="4"/>
    <x v="2658"/>
    <x v="2671"/>
    <x v="2432"/>
    <n v="1"/>
    <x v="460"/>
    <s v="SPAT E16"/>
    <s v="URB EL SOLAR DE CHALLAPAMPA MZ H LT 3"/>
    <x v="96"/>
    <x v="0"/>
    <m/>
    <x v="2"/>
    <d v="2023-07-11T00:00:00"/>
    <x v="0"/>
    <n v="1"/>
    <s v="CJV"/>
    <s v="Principal"/>
    <n v="3.5714285714285712E-2"/>
    <n v="36"/>
    <x v="4"/>
    <s v="Ok"/>
    <x v="0"/>
    <s v="OK"/>
    <x v="0"/>
    <x v="0"/>
    <x v="1"/>
    <s v="No Aplica"/>
  </r>
  <r>
    <n v="20608368796"/>
    <x v="100"/>
    <x v="55"/>
    <x v="2659"/>
    <x v="2672"/>
    <x v="2433"/>
    <n v="2"/>
    <x v="63"/>
    <s v="E03"/>
    <s v="AV CANTO SOL MZ K LT 7 TERRAZAS"/>
    <x v="69"/>
    <x v="0"/>
    <m/>
    <x v="2"/>
    <d v="2023-07-03T00:00:00"/>
    <x v="0"/>
    <n v="4"/>
    <s v="CJV"/>
    <s v="Principal"/>
    <n v="4.5454545454545456E-2"/>
    <n v="47"/>
    <x v="0"/>
    <s v="Ok"/>
    <x v="0"/>
    <s v="OK"/>
    <x v="0"/>
    <x v="0"/>
    <x v="1"/>
    <s v="No Aplica"/>
  </r>
  <r>
    <n v="20608368796"/>
    <x v="100"/>
    <x v="55"/>
    <x v="2660"/>
    <x v="2673"/>
    <x v="2434"/>
    <n v="1"/>
    <x v="364"/>
    <s v="E03"/>
    <s v="AV EL PERIODISTA MZ K LT 6 LAS TERRAZAS"/>
    <x v="69"/>
    <x v="0"/>
    <m/>
    <x v="2"/>
    <d v="2023-07-03T00:00:00"/>
    <x v="0"/>
    <n v="1"/>
    <s v="CJV"/>
    <s v="Principal"/>
    <n v="4.5454545454545456E-2"/>
    <n v="39"/>
    <x v="4"/>
    <s v="Ok"/>
    <x v="0"/>
    <s v="OK"/>
    <x v="0"/>
    <x v="0"/>
    <x v="1"/>
    <s v="No Aplica"/>
  </r>
  <r>
    <n v="20608368796"/>
    <x v="100"/>
    <x v="55"/>
    <x v="2661"/>
    <x v="2674"/>
    <x v="2435"/>
    <n v="2"/>
    <x v="392"/>
    <s v="E03"/>
    <s v="AV EL PERIODISTA MZ K LT 9 LAS TERRAZAS"/>
    <x v="69"/>
    <x v="0"/>
    <m/>
    <x v="2"/>
    <d v="2023-07-03T00:00:00"/>
    <x v="0"/>
    <n v="4"/>
    <s v="CJV"/>
    <s v="Principal"/>
    <n v="4.5454545454545456E-2"/>
    <n v="50"/>
    <x v="5"/>
    <s v="Ok"/>
    <x v="0"/>
    <s v="OK"/>
    <x v="0"/>
    <x v="0"/>
    <x v="1"/>
    <s v="No Aplica"/>
  </r>
  <r>
    <n v="20608368796"/>
    <x v="100"/>
    <x v="55"/>
    <x v="2662"/>
    <x v="2675"/>
    <x v="2436"/>
    <n v="2"/>
    <x v="63"/>
    <s v="E03"/>
    <s v="ASOC VIV LOS ALPES DE SANTA ANITA MZ A LT 3"/>
    <x v="63"/>
    <x v="0"/>
    <m/>
    <x v="5"/>
    <d v="2023-07-03T00:00:00"/>
    <x v="0"/>
    <n v="4"/>
    <s v="CJV"/>
    <s v="Principal"/>
    <n v="4.5454545454545456E-2"/>
    <n v="49"/>
    <x v="0"/>
    <s v="Ok"/>
    <x v="6"/>
    <s v="OK"/>
    <x v="0"/>
    <x v="0"/>
    <x v="1"/>
    <s v="No Aplica"/>
  </r>
  <r>
    <n v="20608368796"/>
    <x v="100"/>
    <x v="55"/>
    <x v="2663"/>
    <x v="2676"/>
    <x v="2437"/>
    <n v="1"/>
    <x v="95"/>
    <s v="E03"/>
    <s v="AV CANTO SOL MZ K LT 7 TERRAZAS"/>
    <x v="69"/>
    <x v="0"/>
    <m/>
    <x v="2"/>
    <d v="2023-07-03T00:00:00"/>
    <x v="0"/>
    <n v="1"/>
    <s v="CJV"/>
    <s v="Principal"/>
    <n v="4.5454545454545456E-2"/>
    <n v="40"/>
    <x v="4"/>
    <s v="Ok"/>
    <x v="0"/>
    <s v="OK"/>
    <x v="0"/>
    <x v="0"/>
    <x v="1"/>
    <s v="No Aplica"/>
  </r>
  <r>
    <n v="20608368796"/>
    <x v="100"/>
    <x v="55"/>
    <x v="2664"/>
    <x v="2677"/>
    <x v="2438"/>
    <n v="2"/>
    <x v="43"/>
    <s v="E03"/>
    <s v="AAHH MIGUEL GRAU MZ I LT 2 "/>
    <x v="7"/>
    <x v="0"/>
    <m/>
    <x v="2"/>
    <d v="2023-07-03T00:00:00"/>
    <x v="0"/>
    <n v="4"/>
    <s v="CJV"/>
    <s v="Principal"/>
    <n v="4.5454545454545456E-2"/>
    <n v="40"/>
    <x v="4"/>
    <s v="Ok"/>
    <x v="0"/>
    <s v="OK"/>
    <x v="0"/>
    <x v="0"/>
    <x v="1"/>
    <s v="No Aplica"/>
  </r>
  <r>
    <n v="20608368796"/>
    <x v="100"/>
    <x v="55"/>
    <x v="2665"/>
    <x v="2678"/>
    <x v="2297"/>
    <n v="2"/>
    <x v="16"/>
    <s v="E03"/>
    <s v="URB LA ENCALADA MZ K LT 4 "/>
    <x v="63"/>
    <x v="0"/>
    <m/>
    <x v="2"/>
    <d v="2023-07-03T00:00:00"/>
    <x v="0"/>
    <n v="4"/>
    <s v="CJV"/>
    <s v="Principal"/>
    <n v="4.5454545454545456E-2"/>
    <n v="41"/>
    <x v="0"/>
    <s v="Ok"/>
    <x v="6"/>
    <s v="OK"/>
    <x v="0"/>
    <x v="0"/>
    <x v="1"/>
    <s v="No Aplica"/>
  </r>
  <r>
    <n v="20608368796"/>
    <x v="100"/>
    <x v="55"/>
    <x v="2666"/>
    <x v="2679"/>
    <x v="2439"/>
    <n v="2"/>
    <x v="392"/>
    <s v="E03"/>
    <s v="AV CANTO SOL AAHH LAS TERRAZAS MZ K LT 7 "/>
    <x v="69"/>
    <x v="0"/>
    <m/>
    <x v="2"/>
    <d v="2023-07-04T00:00:00"/>
    <x v="0"/>
    <n v="4"/>
    <s v="CJV"/>
    <s v="Principal"/>
    <n v="4.5454545454545456E-2"/>
    <n v="38"/>
    <x v="4"/>
    <s v="Ok"/>
    <x v="0"/>
    <s v="OK"/>
    <x v="0"/>
    <x v="0"/>
    <x v="1"/>
    <s v="No Aplica"/>
  </r>
  <r>
    <n v="20608368796"/>
    <x v="100"/>
    <x v="55"/>
    <x v="2667"/>
    <x v="2680"/>
    <x v="2440"/>
    <n v="2"/>
    <x v="392"/>
    <s v="E03"/>
    <s v="AAHH ARRIBA PERU MZ 3 LT 29"/>
    <x v="69"/>
    <x v="0"/>
    <m/>
    <x v="2"/>
    <d v="2023-07-04T00:00:00"/>
    <x v="0"/>
    <n v="4"/>
    <s v="CJV"/>
    <s v="Principal"/>
    <n v="4.5454545454545456E-2"/>
    <n v="28"/>
    <x v="3"/>
    <s v="Ok"/>
    <x v="0"/>
    <s v="OK"/>
    <x v="0"/>
    <x v="0"/>
    <x v="1"/>
    <s v="No Aplica"/>
  </r>
  <r>
    <n v="20608368796"/>
    <x v="100"/>
    <x v="55"/>
    <x v="2668"/>
    <x v="2681"/>
    <x v="2441"/>
    <n v="2"/>
    <x v="392"/>
    <s v="E03"/>
    <s v="PSJ QUILLABAMBA 131 COOP PABLO VI"/>
    <x v="37"/>
    <x v="0"/>
    <m/>
    <x v="2"/>
    <d v="2023-07-04T00:00:00"/>
    <x v="0"/>
    <n v="4"/>
    <s v="CJV"/>
    <s v="Principal"/>
    <n v="4.5454545454545456E-2"/>
    <n v="34"/>
    <x v="4"/>
    <s v="Ok"/>
    <x v="0"/>
    <s v="OK"/>
    <x v="0"/>
    <x v="0"/>
    <x v="1"/>
    <s v="No Aplica"/>
  </r>
  <r>
    <n v="20608368796"/>
    <x v="100"/>
    <x v="55"/>
    <x v="2669"/>
    <x v="2682"/>
    <x v="2442"/>
    <n v="1"/>
    <x v="249"/>
    <s v="E03"/>
    <s v="MZ A1 LT 18 COOPERATIVA HUANCAYO"/>
    <x v="23"/>
    <x v="0"/>
    <m/>
    <x v="2"/>
    <d v="2023-07-05T00:00:00"/>
    <x v="0"/>
    <n v="1"/>
    <s v="CJV"/>
    <s v="Principal"/>
    <n v="4.5454545454545456E-2"/>
    <n v="29"/>
    <x v="3"/>
    <s v="Ok"/>
    <x v="3"/>
    <s v="OK"/>
    <x v="0"/>
    <x v="0"/>
    <x v="1"/>
    <s v="No Aplica"/>
  </r>
  <r>
    <n v="20608368796"/>
    <x v="100"/>
    <x v="55"/>
    <x v="2670"/>
    <x v="2683"/>
    <x v="2443"/>
    <n v="1"/>
    <x v="463"/>
    <s v="E03"/>
    <s v="AV LOS PROCERES 408 2DA ZONA HOGAR POLICIAL "/>
    <x v="6"/>
    <x v="0"/>
    <m/>
    <x v="2"/>
    <d v="2023-07-05T00:00:00"/>
    <x v="0"/>
    <n v="1"/>
    <s v="CJV"/>
    <s v="Principal"/>
    <n v="4.5454545454545456E-2"/>
    <n v="54"/>
    <x v="5"/>
    <s v="Ok"/>
    <x v="0"/>
    <s v="OK"/>
    <x v="0"/>
    <x v="0"/>
    <x v="1"/>
    <s v="No Aplica"/>
  </r>
  <r>
    <n v="20608368796"/>
    <x v="100"/>
    <x v="55"/>
    <x v="2671"/>
    <x v="2684"/>
    <x v="2444"/>
    <n v="2"/>
    <x v="5"/>
    <s v="E03"/>
    <s v="ANEXO OTOPONGO S/N LIMA BARRANCA "/>
    <x v="338"/>
    <x v="0"/>
    <m/>
    <x v="2"/>
    <d v="2023-07-10T00:00:00"/>
    <x v="0"/>
    <n v="4"/>
    <s v="CJV"/>
    <s v="Principal"/>
    <n v="4.5454545454545456E-2"/>
    <n v="69"/>
    <x v="2"/>
    <s v="Ok"/>
    <x v="0"/>
    <s v="OK"/>
    <x v="0"/>
    <x v="0"/>
    <x v="1"/>
    <s v="No Aplica"/>
  </r>
  <r>
    <n v="20608368796"/>
    <x v="100"/>
    <x v="55"/>
    <x v="2672"/>
    <x v="2685"/>
    <x v="2445"/>
    <n v="1"/>
    <x v="165"/>
    <s v="E03"/>
    <s v="MZ B1 LT 22 2DA ETAPA URB PACHACAMAC "/>
    <x v="45"/>
    <x v="1"/>
    <m/>
    <x v="2"/>
    <d v="2023-07-10T00:00:00"/>
    <x v="0"/>
    <n v="1"/>
    <s v="CJV"/>
    <s v="Principal"/>
    <n v="4.5454545454545456E-2"/>
    <n v="22"/>
    <x v="1"/>
    <s v="Ok"/>
    <x v="0"/>
    <s v="OK"/>
    <x v="0"/>
    <x v="0"/>
    <x v="1"/>
    <s v="No Aplica"/>
  </r>
  <r>
    <n v="20608368796"/>
    <x v="100"/>
    <x v="55"/>
    <x v="2673"/>
    <x v="2686"/>
    <x v="2446"/>
    <n v="2"/>
    <x v="392"/>
    <s v="E03"/>
    <s v="CENTRO POBLADO SAN ISIDRO "/>
    <x v="339"/>
    <x v="0"/>
    <m/>
    <x v="2"/>
    <d v="2023-07-17T00:00:00"/>
    <x v="0"/>
    <n v="4"/>
    <s v="CJV"/>
    <s v="Principal"/>
    <n v="4.5454545454545456E-2"/>
    <n v="27"/>
    <x v="3"/>
    <s v="Ok"/>
    <x v="0"/>
    <s v="OK"/>
    <x v="0"/>
    <x v="0"/>
    <x v="1"/>
    <s v="No Aplica"/>
  </r>
  <r>
    <n v="20608368796"/>
    <x v="100"/>
    <x v="55"/>
    <x v="2674"/>
    <x v="2687"/>
    <x v="2447"/>
    <n v="2"/>
    <x v="392"/>
    <s v="E03"/>
    <s v="CALLE 4 MZ Q1A AAHH OASIS DE VILLA SECT 10 GPO 1"/>
    <x v="45"/>
    <x v="0"/>
    <m/>
    <x v="2"/>
    <d v="2023-07-17T00:00:00"/>
    <x v="0"/>
    <n v="4"/>
    <s v="CJV"/>
    <s v="Principal"/>
    <n v="4.5454545454545456E-2"/>
    <n v="34"/>
    <x v="4"/>
    <s v="Ok"/>
    <x v="0"/>
    <s v="OK"/>
    <x v="0"/>
    <x v="0"/>
    <x v="1"/>
    <s v="No Aplica"/>
  </r>
  <r>
    <n v="20608368796"/>
    <x v="100"/>
    <x v="55"/>
    <x v="2675"/>
    <x v="2688"/>
    <x v="2448"/>
    <n v="2"/>
    <x v="392"/>
    <s v="E03"/>
    <s v="MZN LT 6 LOS NARANJOS DE PACHACUTEC"/>
    <x v="4"/>
    <x v="0"/>
    <m/>
    <x v="2"/>
    <d v="2023-07-17T00:00:00"/>
    <x v="0"/>
    <n v="4"/>
    <s v="CJV"/>
    <s v="Principal"/>
    <n v="4.5454545454545456E-2"/>
    <n v="33"/>
    <x v="4"/>
    <s v="Ok"/>
    <x v="2"/>
    <s v="OK"/>
    <x v="0"/>
    <x v="0"/>
    <x v="1"/>
    <s v="No Aplica"/>
  </r>
  <r>
    <n v="20608368796"/>
    <x v="100"/>
    <x v="55"/>
    <x v="2676"/>
    <x v="2689"/>
    <x v="2449"/>
    <n v="2"/>
    <x v="392"/>
    <s v="E03"/>
    <s v="ASOC DE VIV CENTRO POBLADO LA MESETA MZ F LT 5 "/>
    <x v="28"/>
    <x v="0"/>
    <m/>
    <x v="2"/>
    <d v="2023-07-18T00:00:00"/>
    <x v="0"/>
    <n v="4"/>
    <s v="CJV"/>
    <s v="Principal"/>
    <n v="4.5454545454545456E-2"/>
    <n v="41"/>
    <x v="0"/>
    <s v="Ok"/>
    <x v="0"/>
    <s v="OK"/>
    <x v="0"/>
    <x v="0"/>
    <x v="1"/>
    <s v="No Aplica"/>
  </r>
  <r>
    <n v="20608368796"/>
    <x v="100"/>
    <x v="55"/>
    <x v="2677"/>
    <x v="2690"/>
    <x v="2450"/>
    <n v="2"/>
    <x v="5"/>
    <s v="E03"/>
    <s v="JR VICTOR FAJARDO 950 CALLAO"/>
    <x v="30"/>
    <x v="0"/>
    <m/>
    <x v="2"/>
    <d v="2023-07-24T00:00:00"/>
    <x v="0"/>
    <n v="4"/>
    <s v="CJV"/>
    <s v="Principal"/>
    <n v="4.5454545454545456E-2"/>
    <n v="32"/>
    <x v="4"/>
    <s v="Ok"/>
    <x v="2"/>
    <s v="OK"/>
    <x v="0"/>
    <x v="0"/>
    <x v="1"/>
    <s v="No Aplica"/>
  </r>
  <r>
    <n v="20608368796"/>
    <x v="100"/>
    <x v="55"/>
    <x v="2678"/>
    <x v="2691"/>
    <x v="2451"/>
    <n v="2"/>
    <x v="464"/>
    <s v="E03"/>
    <s v="MZ E LT 5 AGRUPACION CENTENARIO"/>
    <x v="31"/>
    <x v="1"/>
    <m/>
    <x v="2"/>
    <d v="2023-07-24T00:00:00"/>
    <x v="0"/>
    <n v="4"/>
    <s v="CJV"/>
    <s v="Principal"/>
    <n v="4.5454545454545456E-2"/>
    <n v="22"/>
    <x v="1"/>
    <s v="Ok"/>
    <x v="2"/>
    <s v="OK"/>
    <x v="0"/>
    <x v="0"/>
    <x v="1"/>
    <s v="No Aplica"/>
  </r>
  <r>
    <n v="20608368796"/>
    <x v="100"/>
    <x v="55"/>
    <x v="2679"/>
    <x v="2692"/>
    <x v="747"/>
    <n v="2"/>
    <x v="392"/>
    <s v="E03"/>
    <s v="JR MARCELO AA HH 10 DE OCTUBRE II ETAPA "/>
    <x v="69"/>
    <x v="0"/>
    <m/>
    <x v="2"/>
    <d v="2023-07-31T00:00:00"/>
    <x v="0"/>
    <n v="4"/>
    <s v="CJV"/>
    <s v="Principal"/>
    <n v="4.5454545454545456E-2"/>
    <n v="42"/>
    <x v="0"/>
    <s v="Ok"/>
    <x v="0"/>
    <s v="OK"/>
    <x v="0"/>
    <x v="0"/>
    <x v="1"/>
    <s v="No Aplica"/>
  </r>
  <r>
    <n v="20608368796"/>
    <x v="100"/>
    <x v="55"/>
    <x v="2680"/>
    <x v="2693"/>
    <x v="2452"/>
    <n v="2"/>
    <x v="392"/>
    <s v="E03"/>
    <s v="AV ROUSVELT 805 LIMA"/>
    <x v="15"/>
    <x v="0"/>
    <m/>
    <x v="2"/>
    <d v="2023-07-31T00:00:00"/>
    <x v="0"/>
    <n v="4"/>
    <s v="CJV"/>
    <s v="Principal"/>
    <n v="4.5454545454545456E-2"/>
    <n v="52"/>
    <x v="5"/>
    <s v="Ok"/>
    <x v="0"/>
    <s v="OK"/>
    <x v="0"/>
    <x v="0"/>
    <x v="1"/>
    <s v="No Aplica"/>
  </r>
  <r>
    <s v="20600373863"/>
    <x v="101"/>
    <x v="56"/>
    <x v="2681"/>
    <x v="2694"/>
    <x v="2453"/>
    <n v="1"/>
    <x v="465"/>
    <s v="ESTACION 11"/>
    <s v="URB LOS ALISOS. MZ R LT 25 "/>
    <x v="8"/>
    <x v="1"/>
    <m/>
    <x v="2"/>
    <d v="2019-07-23T00:00:00"/>
    <x v="2"/>
    <n v="1"/>
    <s v="CJV"/>
    <s v="Principal"/>
    <n v="5.4945054945054949E-3"/>
    <n v="32"/>
    <x v="4"/>
    <s v="Ok"/>
    <x v="0"/>
    <s v="OK"/>
    <x v="0"/>
    <x v="0"/>
    <x v="1"/>
    <s v="No Aplica"/>
  </r>
  <r>
    <s v="20600373863"/>
    <x v="101"/>
    <x v="56"/>
    <x v="2682"/>
    <x v="2695"/>
    <x v="2454"/>
    <n v="3"/>
    <x v="466"/>
    <s v="PV41 BIS"/>
    <s v="URB FELIPE SALAVERRY TALARA ETAPA 1 MZ Z 16"/>
    <x v="189"/>
    <x v="0"/>
    <m/>
    <x v="2"/>
    <d v="2019-07-25T00:00:00"/>
    <x v="2"/>
    <n v="1"/>
    <s v="CJV"/>
    <s v="Principal"/>
    <n v="5.4945054945054949E-3"/>
    <n v="35"/>
    <x v="4"/>
    <s v="Ok"/>
    <x v="0"/>
    <s v="OK"/>
    <x v="0"/>
    <x v="0"/>
    <x v="1"/>
    <s v="No Aplica"/>
  </r>
  <r>
    <s v="20600373863"/>
    <x v="101"/>
    <x v="56"/>
    <x v="2683"/>
    <x v="2696"/>
    <x v="2455"/>
    <n v="3"/>
    <x v="467"/>
    <s v="ESTACION 09"/>
    <s v="CALLE SAN ALBERTO MZ F2 LT. 20"/>
    <x v="42"/>
    <x v="0"/>
    <m/>
    <x v="2"/>
    <d v="2019-07-31T00:00:00"/>
    <x v="0"/>
    <n v="1"/>
    <s v="CJV"/>
    <s v="Principal"/>
    <n v="5.4945054945054949E-3"/>
    <n v="39"/>
    <x v="4"/>
    <s v="Ok"/>
    <x v="0"/>
    <s v="OK"/>
    <x v="0"/>
    <x v="0"/>
    <x v="1"/>
    <s v="No Aplica"/>
  </r>
  <r>
    <s v="20600373863"/>
    <x v="101"/>
    <x v="56"/>
    <x v="2684"/>
    <x v="2697"/>
    <x v="2456"/>
    <n v="3"/>
    <x v="468"/>
    <s v="PV41 BIS"/>
    <s v="PSJ SAUCES AGRUPACION UNIDOS PARA EL DESARROLLO MZ D LOT 6"/>
    <x v="48"/>
    <x v="0"/>
    <m/>
    <x v="2"/>
    <d v="2019-07-31T00:00:00"/>
    <x v="0"/>
    <n v="1"/>
    <s v="CJV"/>
    <s v="Principal"/>
    <n v="5.4945054945054949E-3"/>
    <n v="32"/>
    <x v="4"/>
    <s v="Ok"/>
    <x v="0"/>
    <s v="OK"/>
    <x v="0"/>
    <x v="0"/>
    <x v="1"/>
    <s v="No Aplica"/>
  </r>
  <r>
    <s v="20600373863"/>
    <x v="101"/>
    <x v="56"/>
    <x v="2685"/>
    <x v="2698"/>
    <x v="2457"/>
    <n v="1"/>
    <x v="290"/>
    <s v="PV41 BIS"/>
    <s v="CALLE A MZ B LOT 11 URB LA SAGRADA FAMILIA "/>
    <x v="340"/>
    <x v="0"/>
    <m/>
    <x v="2"/>
    <d v="2019-08-09T00:00:00"/>
    <x v="0"/>
    <n v="1"/>
    <s v="CJV"/>
    <s v="Principal"/>
    <n v="5.4945054945054949E-3"/>
    <n v="39"/>
    <x v="4"/>
    <s v="Ok"/>
    <x v="2"/>
    <s v="OK"/>
    <x v="0"/>
    <x v="0"/>
    <x v="1"/>
    <s v="No Aplica"/>
  </r>
  <r>
    <s v="20600373863"/>
    <x v="101"/>
    <x v="56"/>
    <x v="2686"/>
    <x v="2699"/>
    <x v="881"/>
    <n v="1"/>
    <x v="202"/>
    <s v="PV41 BIS"/>
    <s v="JR. HERMOZA RIOS 212"/>
    <x v="341"/>
    <x v="0"/>
    <m/>
    <x v="2"/>
    <d v="2019-08-09T00:00:00"/>
    <x v="2"/>
    <n v="1"/>
    <s v="CJV"/>
    <s v="Principal"/>
    <n v="5.4945054945054949E-3"/>
    <n v="30"/>
    <x v="3"/>
    <s v="Ok"/>
    <x v="0"/>
    <s v="OK"/>
    <x v="0"/>
    <x v="0"/>
    <x v="1"/>
    <s v="No Aplica"/>
  </r>
  <r>
    <s v="20600373863"/>
    <x v="101"/>
    <x v="56"/>
    <x v="2687"/>
    <x v="2700"/>
    <x v="2458"/>
    <n v="3"/>
    <x v="469"/>
    <s v="PV41 BIS"/>
    <s v="CALLE ISAIAS OLIVIO 128 INT 106"/>
    <x v="5"/>
    <x v="0"/>
    <m/>
    <x v="2"/>
    <d v="2019-08-09T00:00:00"/>
    <x v="0"/>
    <n v="1"/>
    <s v="CJV"/>
    <s v="Principal"/>
    <n v="5.4945054945054949E-3"/>
    <n v="48"/>
    <x v="0"/>
    <s v="Ok"/>
    <x v="0"/>
    <s v="OK"/>
    <x v="0"/>
    <x v="0"/>
    <x v="1"/>
    <s v="No Aplica"/>
  </r>
  <r>
    <s v="20600373863"/>
    <x v="101"/>
    <x v="56"/>
    <x v="2688"/>
    <x v="2701"/>
    <x v="2459"/>
    <n v="3"/>
    <x v="467"/>
    <s v="PV41 BIS"/>
    <s v="ASOCIACION ACUSHINKOL MZ A LOT 24 CANTA GALLO"/>
    <x v="46"/>
    <x v="0"/>
    <m/>
    <x v="2"/>
    <d v="2019-08-09T00:00:00"/>
    <x v="0"/>
    <n v="1"/>
    <s v="CJV"/>
    <s v="Principal"/>
    <n v="5.4945054945054949E-3"/>
    <n v="49"/>
    <x v="0"/>
    <s v="Ok"/>
    <x v="0"/>
    <s v="OK"/>
    <x v="0"/>
    <x v="0"/>
    <x v="1"/>
    <s v="No Aplica"/>
  </r>
  <r>
    <s v="20600373863"/>
    <x v="101"/>
    <x v="56"/>
    <x v="2689"/>
    <x v="2702"/>
    <x v="2460"/>
    <n v="3"/>
    <x v="469"/>
    <s v="ESTACION 09"/>
    <s v="MZ B LOT 48 AH CIUDAD DE LOS CONSTRUCTORES"/>
    <x v="3"/>
    <x v="0"/>
    <m/>
    <x v="2"/>
    <d v="2019-08-09T00:00:00"/>
    <x v="0"/>
    <n v="1"/>
    <s v="CJV"/>
    <s v="Principal"/>
    <n v="5.4945054945054949E-3"/>
    <n v="28"/>
    <x v="3"/>
    <s v="Ok"/>
    <x v="0"/>
    <s v="OK"/>
    <x v="0"/>
    <x v="0"/>
    <x v="1"/>
    <s v="No Aplica"/>
  </r>
  <r>
    <s v="20600373863"/>
    <x v="101"/>
    <x v="56"/>
    <x v="2690"/>
    <x v="2703"/>
    <x v="2461"/>
    <n v="3"/>
    <x v="470"/>
    <s v="ESTACION 09"/>
    <s v=" Gina Rios Mz U lt 06 - Pucallpa "/>
    <x v="79"/>
    <x v="0"/>
    <m/>
    <x v="2"/>
    <d v="2019-08-09T00:00:00"/>
    <x v="0"/>
    <n v="1"/>
    <s v="CJV"/>
    <s v="Principal"/>
    <n v="5.4945054945054949E-3"/>
    <n v="44"/>
    <x v="0"/>
    <s v="Ok"/>
    <x v="0"/>
    <s v="OK"/>
    <x v="0"/>
    <x v="0"/>
    <x v="1"/>
    <s v="No Aplica"/>
  </r>
  <r>
    <s v="20600373863"/>
    <x v="101"/>
    <x v="56"/>
    <x v="2691"/>
    <x v="2704"/>
    <x v="2304"/>
    <n v="3"/>
    <x v="468"/>
    <s v="GARIBALDI"/>
    <s v="CALLE URUGUAY 182"/>
    <x v="18"/>
    <x v="0"/>
    <m/>
    <x v="2"/>
    <d v="2019-08-09T00:00:00"/>
    <x v="0"/>
    <n v="1"/>
    <s v="CJV"/>
    <s v="Principal"/>
    <n v="5.4945054945054949E-3"/>
    <n v="30"/>
    <x v="3"/>
    <s v="Ok"/>
    <x v="0"/>
    <s v="OK"/>
    <x v="0"/>
    <x v="0"/>
    <x v="1"/>
    <s v="No Aplica"/>
  </r>
  <r>
    <s v="20600373863"/>
    <x v="101"/>
    <x v="56"/>
    <x v="2692"/>
    <x v="2705"/>
    <x v="2462"/>
    <n v="3"/>
    <x v="69"/>
    <s v="GARIBALDI"/>
    <s v="AV AMAUTA MZ 96 LT 17 GPO 1 SECTOR C "/>
    <x v="3"/>
    <x v="0"/>
    <m/>
    <x v="2"/>
    <d v="2019-08-12T00:00:00"/>
    <x v="0"/>
    <n v="1"/>
    <s v="CJV"/>
    <s v="Principal"/>
    <n v="5.4945054945054949E-3"/>
    <n v="45"/>
    <x v="0"/>
    <s v="Ok"/>
    <x v="0"/>
    <s v="OK"/>
    <x v="0"/>
    <x v="0"/>
    <x v="1"/>
    <s v="No Aplica"/>
  </r>
  <r>
    <s v="20600373863"/>
    <x v="101"/>
    <x v="56"/>
    <x v="2693"/>
    <x v="2706"/>
    <x v="2463"/>
    <n v="3"/>
    <x v="468"/>
    <s v="PV41 BIS"/>
    <s v="ASENT. H. RODRIGO FRANCO MZ M LOT 9"/>
    <x v="238"/>
    <x v="0"/>
    <m/>
    <x v="2"/>
    <d v="2019-08-12T00:00:00"/>
    <x v="0"/>
    <n v="1"/>
    <s v="CJV"/>
    <s v="Principal"/>
    <n v="5.4945054945054949E-3"/>
    <n v="31"/>
    <x v="3"/>
    <s v="Ok"/>
    <x v="0"/>
    <s v="OK"/>
    <x v="0"/>
    <x v="0"/>
    <x v="1"/>
    <s v="No Aplica"/>
  </r>
  <r>
    <s v="20600373863"/>
    <x v="101"/>
    <x v="56"/>
    <x v="2694"/>
    <x v="2707"/>
    <x v="2060"/>
    <n v="1"/>
    <x v="369"/>
    <s v="PV41 BIS"/>
    <s v="FUNDO CHOLOLO AV SANTA CRUZ A-1"/>
    <x v="65"/>
    <x v="0"/>
    <m/>
    <x v="2"/>
    <d v="2019-08-14T00:00:00"/>
    <x v="0"/>
    <n v="1"/>
    <s v="CJV"/>
    <s v="Principal"/>
    <n v="5.4945054945054949E-3"/>
    <n v="28"/>
    <x v="3"/>
    <s v="Ok"/>
    <x v="0"/>
    <s v="OK"/>
    <x v="0"/>
    <x v="0"/>
    <x v="1"/>
    <s v="No Aplica"/>
  </r>
  <r>
    <s v="20600373863"/>
    <x v="101"/>
    <x v="56"/>
    <x v="2695"/>
    <x v="2708"/>
    <x v="2464"/>
    <n v="3"/>
    <x v="69"/>
    <s v="ESTACION 09"/>
    <s v="JR TUNGAZUCA 189 AÑO NUEVO"/>
    <x v="37"/>
    <x v="0"/>
    <m/>
    <x v="2"/>
    <d v="2019-08-14T00:00:00"/>
    <x v="0"/>
    <n v="1"/>
    <s v="CJV"/>
    <s v="Principal"/>
    <n v="5.4945054945054949E-3"/>
    <n v="34"/>
    <x v="4"/>
    <s v="Ok"/>
    <x v="0"/>
    <s v="OK"/>
    <x v="0"/>
    <x v="0"/>
    <x v="1"/>
    <s v="No Aplica"/>
  </r>
  <r>
    <s v="20600373863"/>
    <x v="101"/>
    <x v="56"/>
    <x v="2696"/>
    <x v="2709"/>
    <x v="2465"/>
    <n v="3"/>
    <x v="470"/>
    <s v="ESTACION 09"/>
    <s v="COMUNIDAD NATIVA NUEVO ANDOAS S/N"/>
    <x v="342"/>
    <x v="0"/>
    <m/>
    <x v="2"/>
    <d v="2019-08-16T00:00:00"/>
    <x v="0"/>
    <n v="1"/>
    <s v="CJV"/>
    <s v="Principal"/>
    <n v="5.4945054945054949E-3"/>
    <n v="41"/>
    <x v="0"/>
    <s v="Ok"/>
    <x v="0"/>
    <s v="OK"/>
    <x v="0"/>
    <x v="0"/>
    <x v="1"/>
    <s v="No Aplica"/>
  </r>
  <r>
    <s v="20600373863"/>
    <x v="101"/>
    <x v="56"/>
    <x v="2697"/>
    <x v="2710"/>
    <x v="1418"/>
    <n v="3"/>
    <x v="40"/>
    <s v="ESTACION 09"/>
    <s v="MZ. DI LOT. 12 ASOCC. AA.HH VALLE SAGRADO ANEX 22 JICAMARCA SCT III"/>
    <x v="165"/>
    <x v="0"/>
    <m/>
    <x v="2"/>
    <d v="2019-08-21T00:00:00"/>
    <x v="0"/>
    <n v="1"/>
    <s v="CJV"/>
    <s v="Principal"/>
    <n v="5.4945054945054949E-3"/>
    <n v="39"/>
    <x v="4"/>
    <s v="Ok"/>
    <x v="0"/>
    <s v="OK"/>
    <x v="0"/>
    <x v="0"/>
    <x v="1"/>
    <s v="No Aplica"/>
  </r>
  <r>
    <s v="20600373863"/>
    <x v="101"/>
    <x v="56"/>
    <x v="2698"/>
    <x v="2711"/>
    <x v="1227"/>
    <n v="3"/>
    <x v="470"/>
    <s v="PV41 BIS"/>
    <s v="AUSTRIA 1305"/>
    <x v="5"/>
    <x v="0"/>
    <m/>
    <x v="2"/>
    <d v="2019-08-23T00:00:00"/>
    <x v="0"/>
    <n v="1"/>
    <s v="CJV"/>
    <s v="Principal"/>
    <n v="5.4945054945054949E-3"/>
    <n v="46"/>
    <x v="0"/>
    <s v="Ok"/>
    <x v="0"/>
    <s v="OK"/>
    <x v="0"/>
    <x v="0"/>
    <x v="1"/>
    <s v="No Aplica"/>
  </r>
  <r>
    <s v="20600373863"/>
    <x v="101"/>
    <x v="56"/>
    <x v="2699"/>
    <x v="2712"/>
    <x v="2466"/>
    <n v="3"/>
    <x v="467"/>
    <s v="ESTACION 09"/>
    <s v="CALLE MELITON CARBAJAL 138 URB EL PORVENIR "/>
    <x v="259"/>
    <x v="0"/>
    <m/>
    <x v="2"/>
    <d v="2019-08-28T00:00:00"/>
    <x v="0"/>
    <n v="1"/>
    <s v="CJV"/>
    <s v="Principal"/>
    <n v="5.4945054945054949E-3"/>
    <n v="37"/>
    <x v="4"/>
    <s v="Ok"/>
    <x v="0"/>
    <s v="OK"/>
    <x v="0"/>
    <x v="0"/>
    <x v="1"/>
    <s v="No Aplica"/>
  </r>
  <r>
    <s v="20600373863"/>
    <x v="101"/>
    <x v="56"/>
    <x v="2700"/>
    <x v="2713"/>
    <x v="2467"/>
    <n v="1"/>
    <x v="97"/>
    <s v="ESTACION 09"/>
    <s v="CALLE JUAN ANTONIO 290 URB LIGURIA "/>
    <x v="15"/>
    <x v="0"/>
    <m/>
    <x v="2"/>
    <d v="2019-09-21T00:00:00"/>
    <x v="0"/>
    <n v="1"/>
    <s v="CJV"/>
    <s v="Principal"/>
    <n v="5.4945054945054949E-3"/>
    <n v="39"/>
    <x v="4"/>
    <s v="Ok"/>
    <x v="0"/>
    <s v="OK"/>
    <x v="0"/>
    <x v="0"/>
    <x v="1"/>
    <s v="No Aplica"/>
  </r>
  <r>
    <s v="20600373863"/>
    <x v="101"/>
    <x v="56"/>
    <x v="2701"/>
    <x v="2714"/>
    <x v="2468"/>
    <n v="3"/>
    <x v="471"/>
    <s v="PV41 BIS"/>
    <s v="CARR. A HUANUCO LT-30 CAS. SARIAPAMPA"/>
    <x v="266"/>
    <x v="0"/>
    <m/>
    <x v="2"/>
    <d v="2019-10-04T00:00:00"/>
    <x v="0"/>
    <n v="1"/>
    <s v="CJV"/>
    <s v="Principal"/>
    <n v="5.4945054945054949E-3"/>
    <n v="31"/>
    <x v="3"/>
    <s v="Ok"/>
    <x v="0"/>
    <s v="OK"/>
    <x v="0"/>
    <x v="0"/>
    <x v="1"/>
    <s v="No Aplica"/>
  </r>
  <r>
    <s v="20600373863"/>
    <x v="101"/>
    <x v="56"/>
    <x v="2702"/>
    <x v="2715"/>
    <x v="901"/>
    <n v="1"/>
    <x v="290"/>
    <s v="PV41 BIS"/>
    <s v="ASOC DE VIVIENDA SANTA BARBARA MZ B LOT 8"/>
    <x v="75"/>
    <x v="0"/>
    <m/>
    <x v="2"/>
    <d v="2019-10-14T00:00:00"/>
    <x v="2"/>
    <n v="1"/>
    <s v="CJV"/>
    <s v="Principal"/>
    <n v="5.4945054945054949E-3"/>
    <n v="35"/>
    <x v="4"/>
    <s v="Ok"/>
    <x v="0"/>
    <s v="OK"/>
    <x v="0"/>
    <x v="0"/>
    <x v="1"/>
    <s v="No Aplica"/>
  </r>
  <r>
    <s v="20600373863"/>
    <x v="101"/>
    <x v="56"/>
    <x v="2703"/>
    <x v="2716"/>
    <x v="2469"/>
    <n v="3"/>
    <x v="54"/>
    <s v="PV41 BIS"/>
    <s v="BUENOS AIRES 366 URB MOYOPAMPA-CHOSICA"/>
    <x v="33"/>
    <x v="0"/>
    <m/>
    <x v="2"/>
    <d v="2019-10-16T00:00:00"/>
    <x v="0"/>
    <n v="1"/>
    <s v="CJV"/>
    <s v="Principal"/>
    <n v="5.4945054945054949E-3"/>
    <n v="39"/>
    <x v="4"/>
    <s v="Ok"/>
    <x v="0"/>
    <s v="OK"/>
    <x v="0"/>
    <x v="0"/>
    <x v="1"/>
    <s v="No Aplica"/>
  </r>
  <r>
    <s v="20600373863"/>
    <x v="101"/>
    <x v="56"/>
    <x v="2704"/>
    <x v="2717"/>
    <x v="2337"/>
    <n v="3"/>
    <x v="472"/>
    <s v="PV41 BIS"/>
    <s v="AV JOSE GALVEZ MZ E LOT 17"/>
    <x v="31"/>
    <x v="0"/>
    <m/>
    <x v="2"/>
    <d v="2019-10-16T00:00:00"/>
    <x v="0"/>
    <n v="1"/>
    <s v="CJV"/>
    <s v="Principal"/>
    <n v="5.4945054945054949E-3"/>
    <n v="36"/>
    <x v="4"/>
    <s v="Ok"/>
    <x v="2"/>
    <s v="OK"/>
    <x v="0"/>
    <x v="0"/>
    <x v="1"/>
    <s v="No Aplica"/>
  </r>
  <r>
    <s v="20600373863"/>
    <x v="101"/>
    <x v="56"/>
    <x v="2705"/>
    <x v="2718"/>
    <x v="2470"/>
    <n v="3"/>
    <x v="473"/>
    <s v="GARIBALDI"/>
    <s v="MZ 95 LT 01 SECTOR SIMON BOLIVAR"/>
    <x v="287"/>
    <x v="0"/>
    <m/>
    <x v="2"/>
    <d v="2019-10-18T00:00:00"/>
    <x v="0"/>
    <n v="1"/>
    <s v="CJV"/>
    <s v="Principal"/>
    <n v="5.4945054945054949E-3"/>
    <n v="39"/>
    <x v="4"/>
    <s v="Ok"/>
    <x v="0"/>
    <s v="OK"/>
    <x v="0"/>
    <x v="0"/>
    <x v="1"/>
    <s v="No Aplica"/>
  </r>
  <r>
    <s v="20600373863"/>
    <x v="101"/>
    <x v="56"/>
    <x v="2706"/>
    <x v="2719"/>
    <x v="2471"/>
    <n v="1"/>
    <x v="122"/>
    <s v="PV41 BIS"/>
    <s v="CALLE LOPEZ DE AYALA 1176 DTO 201"/>
    <x v="0"/>
    <x v="0"/>
    <m/>
    <x v="2"/>
    <d v="2019-11-27T00:00:00"/>
    <x v="0"/>
    <n v="1"/>
    <s v="CJV"/>
    <s v="Principal"/>
    <n v="5.4945054945054949E-3"/>
    <n v="42"/>
    <x v="0"/>
    <s v="Ok"/>
    <x v="0"/>
    <s v="OK"/>
    <x v="0"/>
    <x v="0"/>
    <x v="1"/>
    <s v="No Aplica"/>
  </r>
  <r>
    <s v="20600373863"/>
    <x v="101"/>
    <x v="56"/>
    <x v="2707"/>
    <x v="2720"/>
    <x v="2472"/>
    <n v="3"/>
    <x v="474"/>
    <s v="GARIBALDI"/>
    <s v="CALLE LAS FLORES URB VIRGEN DEL CARMEN MZ K LOT 01"/>
    <x v="2"/>
    <x v="0"/>
    <m/>
    <x v="2"/>
    <d v="2020-01-17T00:00:00"/>
    <x v="0"/>
    <n v="1"/>
    <s v="CJV"/>
    <s v="Principal"/>
    <n v="5.4945054945054949E-3"/>
    <n v="45"/>
    <x v="0"/>
    <s v="Ok"/>
    <x v="1"/>
    <s v="OK"/>
    <x v="0"/>
    <x v="0"/>
    <x v="1"/>
    <s v="No Aplica"/>
  </r>
  <r>
    <s v="20600373863"/>
    <x v="101"/>
    <x v="56"/>
    <x v="2708"/>
    <x v="2721"/>
    <x v="832"/>
    <n v="3"/>
    <x v="474"/>
    <s v="ESTACION 09"/>
    <s v="SECTOR 8 GRUPO 2 MZ A LOT 18"/>
    <x v="34"/>
    <x v="0"/>
    <m/>
    <x v="2"/>
    <d v="2020-01-17T00:00:00"/>
    <x v="0"/>
    <n v="1"/>
    <s v="CJV"/>
    <s v="Principal"/>
    <n v="5.4945054945054949E-3"/>
    <n v="27"/>
    <x v="3"/>
    <s v="Ok"/>
    <x v="0"/>
    <s v="OK"/>
    <x v="0"/>
    <x v="0"/>
    <x v="1"/>
    <s v="No Aplica"/>
  </r>
  <r>
    <s v="20600373863"/>
    <x v="101"/>
    <x v="56"/>
    <x v="2709"/>
    <x v="2722"/>
    <x v="2041"/>
    <n v="3"/>
    <x v="467"/>
    <s v="PV41 BIS"/>
    <s v="CALLE ANTENOR ORREGO 314"/>
    <x v="248"/>
    <x v="0"/>
    <m/>
    <x v="2"/>
    <d v="2020-03-10T00:00:00"/>
    <x v="0"/>
    <n v="1"/>
    <s v="CJV"/>
    <s v="Principal"/>
    <n v="5.4945054945054949E-3"/>
    <n v="43"/>
    <x v="0"/>
    <s v="Ok"/>
    <x v="0"/>
    <s v="OK"/>
    <x v="0"/>
    <x v="0"/>
    <x v="1"/>
    <s v="No Aplica"/>
  </r>
  <r>
    <s v="20600373863"/>
    <x v="101"/>
    <x v="56"/>
    <x v="2710"/>
    <x v="2723"/>
    <x v="2473"/>
    <n v="3"/>
    <x v="475"/>
    <s v="PV41 BIS"/>
    <s v="FRANCISCO DE ZELA 1869"/>
    <x v="93"/>
    <x v="0"/>
    <m/>
    <x v="2"/>
    <d v="2020-08-12T00:00:00"/>
    <x v="0"/>
    <n v="1"/>
    <s v="CJV"/>
    <s v="Principal"/>
    <n v="5.4945054945054949E-3"/>
    <n v="63"/>
    <x v="2"/>
    <s v="Ok"/>
    <x v="0"/>
    <s v="OK"/>
    <x v="0"/>
    <x v="0"/>
    <x v="1"/>
    <s v="No Aplica"/>
  </r>
  <r>
    <s v="20600373863"/>
    <x v="101"/>
    <x v="56"/>
    <x v="2711"/>
    <x v="2724"/>
    <x v="2474"/>
    <n v="3"/>
    <x v="52"/>
    <s v="ESTACION 09"/>
    <s v="URB PEDREROS  M-.12"/>
    <x v="135"/>
    <x v="0"/>
    <m/>
    <x v="2"/>
    <d v="2020-08-17T00:00:00"/>
    <x v="0"/>
    <n v="1"/>
    <s v="CJV"/>
    <s v="Principal"/>
    <n v="5.4945054945054949E-3"/>
    <n v="34"/>
    <x v="4"/>
    <s v="Ok"/>
    <x v="0"/>
    <s v="OK"/>
    <x v="0"/>
    <x v="0"/>
    <x v="1"/>
    <s v="No Aplica"/>
  </r>
  <r>
    <s v="20600373863"/>
    <x v="101"/>
    <x v="56"/>
    <x v="2712"/>
    <x v="2725"/>
    <x v="2475"/>
    <n v="3"/>
    <x v="476"/>
    <s v="PV41 BIS"/>
    <s v="CALLE ANTARES 320 "/>
    <x v="103"/>
    <x v="0"/>
    <m/>
    <x v="13"/>
    <d v="2020-09-10T00:00:00"/>
    <x v="0"/>
    <n v="1"/>
    <s v="CJV"/>
    <s v="Principal"/>
    <n v="5.4945054945054949E-3"/>
    <n v="43"/>
    <x v="0"/>
    <s v="Ok"/>
    <x v="0"/>
    <s v="OK"/>
    <x v="0"/>
    <x v="0"/>
    <x v="1"/>
    <s v="No Aplica"/>
  </r>
  <r>
    <s v="20600373863"/>
    <x v="101"/>
    <x v="56"/>
    <x v="2713"/>
    <x v="2726"/>
    <x v="2476"/>
    <n v="1"/>
    <x v="477"/>
    <s v="PV41 BIS"/>
    <s v="PSJ F5 BLOCK P URB LAS GARDENIAS DE LA MOLINA MZ B LOT 2"/>
    <x v="43"/>
    <x v="1"/>
    <m/>
    <x v="2"/>
    <d v="2020-09-14T00:00:00"/>
    <x v="2"/>
    <n v="1"/>
    <s v="CJV"/>
    <s v="Principal"/>
    <n v="5.4945054945054949E-3"/>
    <n v="26"/>
    <x v="3"/>
    <s v="Ok"/>
    <x v="0"/>
    <s v="OK"/>
    <x v="0"/>
    <x v="0"/>
    <x v="1"/>
    <s v="No Aplica"/>
  </r>
  <r>
    <s v="20600373863"/>
    <x v="101"/>
    <x v="56"/>
    <x v="2714"/>
    <x v="2727"/>
    <x v="2477"/>
    <n v="3"/>
    <x v="467"/>
    <s v="ESTACION 09"/>
    <s v="ASOC CANTA GALLO MZ C LOT 30 "/>
    <x v="46"/>
    <x v="0"/>
    <m/>
    <x v="2"/>
    <d v="2020-09-23T00:00:00"/>
    <x v="0"/>
    <n v="1"/>
    <s v="CJV"/>
    <s v="Principal"/>
    <n v="5.4945054945054949E-3"/>
    <n v="24"/>
    <x v="3"/>
    <s v="Ok"/>
    <x v="0"/>
    <s v="OK"/>
    <x v="0"/>
    <x v="0"/>
    <x v="1"/>
    <s v="No Aplica"/>
  </r>
  <r>
    <s v="20600373863"/>
    <x v="101"/>
    <x v="56"/>
    <x v="2715"/>
    <x v="2728"/>
    <x v="2478"/>
    <n v="3"/>
    <x v="40"/>
    <s v="PV41 BIS"/>
    <s v="ANGAMOS MZ T4 LT 2 3ER SECTOR "/>
    <x v="29"/>
    <x v="0"/>
    <m/>
    <x v="2"/>
    <d v="2020-09-25T00:00:00"/>
    <x v="0"/>
    <n v="1"/>
    <s v="CJV"/>
    <s v="Principal"/>
    <n v="5.4945054945054949E-3"/>
    <n v="41"/>
    <x v="0"/>
    <s v="Ok"/>
    <x v="2"/>
    <s v="OK"/>
    <x v="0"/>
    <x v="0"/>
    <x v="1"/>
    <s v="No Aplica"/>
  </r>
  <r>
    <s v="20600373863"/>
    <x v="101"/>
    <x v="56"/>
    <x v="2716"/>
    <x v="2729"/>
    <x v="2479"/>
    <n v="3"/>
    <x v="467"/>
    <s v="ESTACION 09"/>
    <s v="A.H 25 DE DICIEMBRE MZ G LOT 4 PJ 25 DE DICIEMBRE "/>
    <x v="85"/>
    <x v="0"/>
    <m/>
    <x v="2"/>
    <d v="2020-11-18T00:00:00"/>
    <x v="0"/>
    <n v="1"/>
    <s v="CJV"/>
    <s v="Principal"/>
    <n v="5.4945054945054949E-3"/>
    <n v="33"/>
    <x v="4"/>
    <s v="Ok"/>
    <x v="0"/>
    <s v="OK"/>
    <x v="0"/>
    <x v="0"/>
    <x v="1"/>
    <s v="No Aplica"/>
  </r>
  <r>
    <s v="20600373863"/>
    <x v="101"/>
    <x v="56"/>
    <x v="2717"/>
    <x v="2730"/>
    <x v="2480"/>
    <n v="1"/>
    <x v="101"/>
    <s v="GARIBALDI"/>
    <s v="JR ANDAHUALYAS  186"/>
    <x v="5"/>
    <x v="0"/>
    <m/>
    <x v="2"/>
    <d v="2021-02-05T00:00:00"/>
    <x v="0"/>
    <n v="1"/>
    <s v="CJV"/>
    <s v="Principal"/>
    <n v="5.4945054945054949E-3"/>
    <n v="32"/>
    <x v="4"/>
    <s v="Ok"/>
    <x v="0"/>
    <s v="OK"/>
    <x v="0"/>
    <x v="0"/>
    <x v="1"/>
    <s v="No Aplica"/>
  </r>
  <r>
    <s v="20600373863"/>
    <x v="101"/>
    <x v="56"/>
    <x v="2718"/>
    <x v="2731"/>
    <x v="2481"/>
    <n v="3"/>
    <x v="469"/>
    <s v="ESTACION 11"/>
    <s v="URB. DERRAMA MAGISTERIAL MZ P2 LOTE 20"/>
    <x v="259"/>
    <x v="0"/>
    <m/>
    <x v="2"/>
    <d v="2021-03-01T00:00:00"/>
    <x v="0"/>
    <n v="1"/>
    <s v="CJV"/>
    <s v="Principal"/>
    <n v="5.4945054945054949E-3"/>
    <n v="34"/>
    <x v="4"/>
    <s v="Ok"/>
    <x v="0"/>
    <s v="OK"/>
    <x v="0"/>
    <x v="0"/>
    <x v="1"/>
    <s v="No Aplica"/>
  </r>
  <r>
    <s v="20600373863"/>
    <x v="101"/>
    <x v="56"/>
    <x v="2719"/>
    <x v="2732"/>
    <x v="2482"/>
    <n v="3"/>
    <x v="469"/>
    <s v="PV41 BIS"/>
    <s v="JR. LUIS DE LA CUBA 133 CHORRILLOS "/>
    <x v="5"/>
    <x v="0"/>
    <m/>
    <x v="2"/>
    <d v="2021-03-01T00:00:00"/>
    <x v="0"/>
    <n v="1"/>
    <s v="CJV"/>
    <s v="Principal"/>
    <n v="5.4945054945054949E-3"/>
    <n v="24"/>
    <x v="3"/>
    <s v="Ok"/>
    <x v="0"/>
    <s v="OK"/>
    <x v="0"/>
    <x v="0"/>
    <x v="1"/>
    <s v="No Aplica"/>
  </r>
  <r>
    <s v="20600373863"/>
    <x v="101"/>
    <x v="56"/>
    <x v="2720"/>
    <x v="2733"/>
    <x v="2483"/>
    <n v="3"/>
    <x v="69"/>
    <s v="PV41 BIS"/>
    <s v="CALLE BOREAL MZ. G. LT. 21 ASOC. SAN ROQUE"/>
    <x v="225"/>
    <x v="0"/>
    <m/>
    <x v="2"/>
    <d v="2021-03-16T00:00:00"/>
    <x v="0"/>
    <n v="1"/>
    <s v="CJV"/>
    <s v="Principal"/>
    <n v="5.4945054945054949E-3"/>
    <n v="24"/>
    <x v="3"/>
    <s v="Ok"/>
    <x v="0"/>
    <s v="OK"/>
    <x v="0"/>
    <x v="0"/>
    <x v="1"/>
    <s v="No Aplica"/>
  </r>
  <r>
    <s v="20600373863"/>
    <x v="101"/>
    <x v="56"/>
    <x v="2721"/>
    <x v="2734"/>
    <x v="2484"/>
    <n v="1"/>
    <x v="27"/>
    <s v="PV41 BIS"/>
    <s v="JOSE CARLOS MARIATEGUI MZ A LOTE 15 "/>
    <x v="11"/>
    <x v="0"/>
    <m/>
    <x v="2"/>
    <d v="2021-03-29T00:00:00"/>
    <x v="0"/>
    <n v="1"/>
    <s v="CJV"/>
    <s v="Principal"/>
    <n v="5.4945054945054949E-3"/>
    <n v="26"/>
    <x v="3"/>
    <s v="Ok"/>
    <x v="0"/>
    <s v="OK"/>
    <x v="0"/>
    <x v="0"/>
    <x v="1"/>
    <s v="No Aplica"/>
  </r>
  <r>
    <s v="20600373863"/>
    <x v="101"/>
    <x v="56"/>
    <x v="2722"/>
    <x v="2735"/>
    <x v="2485"/>
    <n v="3"/>
    <x v="478"/>
    <s v="PV41 BIS"/>
    <s v="CALLE 53 Mz. 130 Lt. 25 Enrique Milla Ochoa"/>
    <x v="11"/>
    <x v="0"/>
    <m/>
    <x v="2"/>
    <d v="2021-05-13T00:00:00"/>
    <x v="2"/>
    <n v="1"/>
    <s v="CJV"/>
    <s v="Principal"/>
    <n v="5.4945054945054949E-3"/>
    <n v="38"/>
    <x v="4"/>
    <s v="Ok"/>
    <x v="0"/>
    <s v="OK"/>
    <x v="0"/>
    <x v="0"/>
    <x v="1"/>
    <s v="No Aplica"/>
  </r>
  <r>
    <s v="20600373863"/>
    <x v="101"/>
    <x v="56"/>
    <x v="2723"/>
    <x v="2736"/>
    <x v="2486"/>
    <n v="3"/>
    <x v="467"/>
    <s v="ESTACION 09"/>
    <s v="AV. PETTIT THOUARS 1306"/>
    <x v="64"/>
    <x v="0"/>
    <m/>
    <x v="13"/>
    <d v="2021-05-13T00:00:00"/>
    <x v="0"/>
    <n v="1"/>
    <s v="CJV"/>
    <s v="Principal"/>
    <n v="5.4945054945054949E-3"/>
    <n v="28"/>
    <x v="3"/>
    <s v="Ok"/>
    <x v="0"/>
    <s v="OK"/>
    <x v="0"/>
    <x v="0"/>
    <x v="1"/>
    <s v="No Aplica"/>
  </r>
  <r>
    <s v="20600373863"/>
    <x v="101"/>
    <x v="56"/>
    <x v="2724"/>
    <x v="2737"/>
    <x v="2487"/>
    <n v="1"/>
    <x v="290"/>
    <s v="ESTACION 16"/>
    <s v="ASOC DE VIV. CHILLON MZ Ñ LOT 24"/>
    <x v="39"/>
    <x v="0"/>
    <m/>
    <x v="2"/>
    <d v="2021-09-06T00:00:00"/>
    <x v="0"/>
    <n v="1"/>
    <s v="CJV"/>
    <s v="Principal"/>
    <n v="5.4945054945054949E-3"/>
    <n v="33"/>
    <x v="4"/>
    <s v="Ok"/>
    <x v="0"/>
    <s v="OK"/>
    <x v="0"/>
    <x v="0"/>
    <x v="1"/>
    <s v="No Aplica"/>
  </r>
  <r>
    <s v="20600373863"/>
    <x v="101"/>
    <x v="56"/>
    <x v="2725"/>
    <x v="2738"/>
    <x v="1386"/>
    <n v="1"/>
    <x v="479"/>
    <s v="ESTACION 09"/>
    <s v="AV ARGENTINA 507"/>
    <x v="343"/>
    <x v="1"/>
    <m/>
    <x v="2"/>
    <d v="2021-09-06T00:00:00"/>
    <x v="2"/>
    <n v="1"/>
    <s v="CJV"/>
    <s v="Principal"/>
    <n v="5.4945054945054949E-3"/>
    <n v="31"/>
    <x v="3"/>
    <s v="Ok"/>
    <x v="0"/>
    <s v="OK"/>
    <x v="0"/>
    <x v="0"/>
    <x v="1"/>
    <s v="No Aplica"/>
  </r>
  <r>
    <s v="20600373863"/>
    <x v="101"/>
    <x v="56"/>
    <x v="2726"/>
    <x v="2739"/>
    <x v="2488"/>
    <n v="3"/>
    <x v="480"/>
    <s v="ESTACION 09"/>
    <s v="MARISCAL CACERES  MZ A LOT 3"/>
    <x v="3"/>
    <x v="0"/>
    <m/>
    <x v="2"/>
    <d v="2021-09-08T00:00:00"/>
    <x v="2"/>
    <n v="1"/>
    <s v="CJV"/>
    <s v="Principal"/>
    <n v="5.4945054945054949E-3"/>
    <n v="33"/>
    <x v="4"/>
    <s v="Ok"/>
    <x v="0"/>
    <s v="OK"/>
    <x v="0"/>
    <x v="0"/>
    <x v="1"/>
    <s v="No Aplica"/>
  </r>
  <r>
    <s v="20600373863"/>
    <x v="101"/>
    <x v="56"/>
    <x v="2727"/>
    <x v="2740"/>
    <x v="2489"/>
    <n v="3"/>
    <x v="69"/>
    <s v="ESTACION 09"/>
    <s v="PARQUE INDUSTRIAL JR SOLIDARIDAD CDR 8"/>
    <x v="45"/>
    <x v="0"/>
    <m/>
    <x v="2"/>
    <d v="2021-11-26T00:00:00"/>
    <x v="0"/>
    <n v="1"/>
    <s v="CJV"/>
    <s v="Principal"/>
    <n v="5.4945054945054949E-3"/>
    <n v="33"/>
    <x v="4"/>
    <s v="Ok"/>
    <x v="0"/>
    <s v="OK"/>
    <x v="0"/>
    <x v="0"/>
    <x v="1"/>
    <s v="No Aplica"/>
  </r>
  <r>
    <s v="20600373863"/>
    <x v="101"/>
    <x v="56"/>
    <x v="2728"/>
    <x v="2741"/>
    <x v="2490"/>
    <n v="1"/>
    <x v="481"/>
    <s v="ESTACION 09"/>
    <s v="CALLE ANTARES 320"/>
    <x v="103"/>
    <x v="0"/>
    <m/>
    <x v="14"/>
    <d v="2022-01-24T00:00:00"/>
    <x v="0"/>
    <n v="1"/>
    <s v="CJV"/>
    <s v="Principal"/>
    <n v="5.4945054945054949E-3"/>
    <n v="39"/>
    <x v="4"/>
    <s v="Ok"/>
    <x v="0"/>
    <s v="OK"/>
    <x v="0"/>
    <x v="0"/>
    <x v="1"/>
    <s v="No Aplica"/>
  </r>
  <r>
    <s v="20600373863"/>
    <x v="101"/>
    <x v="56"/>
    <x v="2729"/>
    <x v="2742"/>
    <x v="732"/>
    <n v="3"/>
    <x v="482"/>
    <s v="ESTACION 09"/>
    <s v="MZ JM LOT 20 SECTRO 6 GRUPO 1"/>
    <x v="34"/>
    <x v="0"/>
    <m/>
    <x v="2"/>
    <d v="2022-01-24T00:00:00"/>
    <x v="0"/>
    <n v="1"/>
    <s v="CJV"/>
    <s v="Principal"/>
    <n v="5.4945054945054949E-3"/>
    <n v="36"/>
    <x v="4"/>
    <s v="Ok"/>
    <x v="0"/>
    <s v="OK"/>
    <x v="0"/>
    <x v="0"/>
    <x v="1"/>
    <s v="No Aplica"/>
  </r>
  <r>
    <s v="20600373863"/>
    <x v="101"/>
    <x v="56"/>
    <x v="2730"/>
    <x v="2743"/>
    <x v="2491"/>
    <n v="1"/>
    <x v="101"/>
    <s v="ESTACION 11"/>
    <s v="AV. DANIEL ALCIDES CARRION N°1330 JOSÉ GALVEZ "/>
    <x v="265"/>
    <x v="0"/>
    <m/>
    <x v="2"/>
    <d v="2022-02-02T00:00:00"/>
    <x v="0"/>
    <n v="1"/>
    <s v="CJV"/>
    <s v="Principal"/>
    <n v="5.4945054945054949E-3"/>
    <n v="47"/>
    <x v="0"/>
    <s v="Ok"/>
    <x v="0"/>
    <s v="OK"/>
    <x v="0"/>
    <x v="0"/>
    <x v="1"/>
    <s v="No Aplica"/>
  </r>
  <r>
    <s v="20600373863"/>
    <x v="101"/>
    <x v="56"/>
    <x v="2731"/>
    <x v="2744"/>
    <x v="2492"/>
    <n v="1"/>
    <x v="290"/>
    <s v="ESTACION 09"/>
    <s v="Sector. 3, Grupo.25, Manzana. I, Lote.19, Av. Bolívar 752"/>
    <x v="45"/>
    <x v="0"/>
    <m/>
    <x v="2"/>
    <d v="2022-02-26T00:00:00"/>
    <x v="0"/>
    <n v="1"/>
    <s v="CJV"/>
    <s v="Principal"/>
    <n v="5.4945054945054949E-3"/>
    <n v="47"/>
    <x v="0"/>
    <s v="Ok"/>
    <x v="0"/>
    <s v="OK"/>
    <x v="0"/>
    <x v="0"/>
    <x v="1"/>
    <s v="No Aplica"/>
  </r>
  <r>
    <s v="20600373863"/>
    <x v="101"/>
    <x v="56"/>
    <x v="2732"/>
    <x v="2745"/>
    <x v="2493"/>
    <n v="2"/>
    <x v="5"/>
    <s v="ESTACION 11"/>
    <s v="Unidad modelo 1 E-02 - Callao"/>
    <x v="31"/>
    <x v="0"/>
    <m/>
    <x v="2"/>
    <d v="2022-02-26T00:00:00"/>
    <x v="1"/>
    <n v="4"/>
    <s v="CJV"/>
    <s v="Principal"/>
    <n v="5.4945054945054949E-3"/>
    <n v="43"/>
    <x v="0"/>
    <s v="Ok"/>
    <x v="2"/>
    <s v="OK"/>
    <x v="0"/>
    <x v="1"/>
    <x v="1"/>
    <s v="No Aplica"/>
  </r>
  <r>
    <s v="20600373863"/>
    <x v="101"/>
    <x v="56"/>
    <x v="2733"/>
    <x v="2746"/>
    <x v="2494"/>
    <n v="3"/>
    <x v="469"/>
    <s v="ESTACION 09"/>
    <s v="Mz. H  Lt. 10 Asent.H. Manuel Scorza "/>
    <x v="23"/>
    <x v="0"/>
    <m/>
    <x v="2"/>
    <d v="2022-02-28T00:00:00"/>
    <x v="0"/>
    <n v="1"/>
    <s v="CJV"/>
    <s v="Principal"/>
    <n v="5.4945054945054949E-3"/>
    <n v="39"/>
    <x v="4"/>
    <s v="Ok"/>
    <x v="3"/>
    <s v="OK"/>
    <x v="0"/>
    <x v="0"/>
    <x v="1"/>
    <s v="No Aplica"/>
  </r>
  <r>
    <s v="20600373863"/>
    <x v="101"/>
    <x v="56"/>
    <x v="2734"/>
    <x v="2747"/>
    <x v="2495"/>
    <n v="1"/>
    <x v="27"/>
    <s v="ESTACION 09"/>
    <s v="LOS AGROLOGOS 271"/>
    <x v="43"/>
    <x v="1"/>
    <m/>
    <x v="2"/>
    <d v="2022-03-04T00:00:00"/>
    <x v="2"/>
    <n v="1"/>
    <s v="CJV"/>
    <s v="Principal"/>
    <n v="5.4945054945054949E-3"/>
    <n v="28"/>
    <x v="3"/>
    <s v="Ok"/>
    <x v="0"/>
    <s v="OK"/>
    <x v="0"/>
    <x v="0"/>
    <x v="1"/>
    <s v="No Aplica"/>
  </r>
  <r>
    <s v="20600373863"/>
    <x v="101"/>
    <x v="56"/>
    <x v="2735"/>
    <x v="2748"/>
    <x v="2050"/>
    <n v="3"/>
    <x v="473"/>
    <s v="ESTACION 16"/>
    <s v="URB. SAN VALENTIN ETAPA 1 MZ. D LT. 15"/>
    <x v="8"/>
    <x v="0"/>
    <m/>
    <x v="2"/>
    <d v="2022-03-10T00:00:00"/>
    <x v="0"/>
    <n v="1"/>
    <s v="CJV"/>
    <s v="Principal"/>
    <n v="5.4945054945054949E-3"/>
    <n v="38"/>
    <x v="4"/>
    <s v="Ok"/>
    <x v="0"/>
    <s v="OK"/>
    <x v="0"/>
    <x v="0"/>
    <x v="1"/>
    <s v="No Aplica"/>
  </r>
  <r>
    <s v="20600373863"/>
    <x v="101"/>
    <x v="56"/>
    <x v="2736"/>
    <x v="2749"/>
    <x v="2496"/>
    <n v="3"/>
    <x v="483"/>
    <s v="PV41 BIS"/>
    <s v="AV. CENTRAL - MANZANA B LOTE 4 - SAN MARTIN DE PORRES "/>
    <x v="8"/>
    <x v="0"/>
    <m/>
    <x v="2"/>
    <d v="2022-03-10T00:00:00"/>
    <x v="0"/>
    <n v="1"/>
    <s v="CJV"/>
    <s v="Principal"/>
    <n v="5.4945054945054949E-3"/>
    <n v="43"/>
    <x v="0"/>
    <s v="Ok"/>
    <x v="0"/>
    <s v="OK"/>
    <x v="0"/>
    <x v="0"/>
    <x v="1"/>
    <s v="No Aplica"/>
  </r>
  <r>
    <s v="20600373863"/>
    <x v="101"/>
    <x v="56"/>
    <x v="2737"/>
    <x v="2750"/>
    <x v="2497"/>
    <n v="3"/>
    <x v="484"/>
    <s v="ESTACION 09"/>
    <s v="MZ D LOT 15 URB VULCANO ASOC SAN PEDRO "/>
    <x v="2"/>
    <x v="0"/>
    <m/>
    <x v="2"/>
    <d v="2022-05-24T00:00:00"/>
    <x v="2"/>
    <n v="1"/>
    <s v="CJV"/>
    <s v="Principal"/>
    <n v="5.4945054945054949E-3"/>
    <n v="35"/>
    <x v="4"/>
    <s v="Ok"/>
    <x v="1"/>
    <s v="OK"/>
    <x v="0"/>
    <x v="0"/>
    <x v="1"/>
    <s v="No Aplica"/>
  </r>
  <r>
    <s v="20600373863"/>
    <x v="101"/>
    <x v="56"/>
    <x v="2738"/>
    <x v="2751"/>
    <x v="2498"/>
    <n v="3"/>
    <x v="468"/>
    <s v="ESTACION 09"/>
    <s v="URB SAN PEDRO MZ F LOT 26"/>
    <x v="102"/>
    <x v="0"/>
    <m/>
    <x v="2"/>
    <d v="2022-05-24T00:00:00"/>
    <x v="2"/>
    <n v="1"/>
    <s v="CJV"/>
    <s v="Principal"/>
    <n v="5.4945054945054949E-3"/>
    <n v="59"/>
    <x v="2"/>
    <s v="Ok"/>
    <x v="0"/>
    <s v="OK"/>
    <x v="0"/>
    <x v="0"/>
    <x v="1"/>
    <s v="No Aplica"/>
  </r>
  <r>
    <s v="20600373863"/>
    <x v="101"/>
    <x v="56"/>
    <x v="2739"/>
    <x v="2752"/>
    <x v="2499"/>
    <n v="1"/>
    <x v="165"/>
    <s v="ESTACION 09"/>
    <s v="JR JULIO C TELLO 106"/>
    <x v="243"/>
    <x v="1"/>
    <m/>
    <x v="2"/>
    <d v="2022-06-03T00:00:00"/>
    <x v="0"/>
    <n v="1"/>
    <s v="CJV"/>
    <s v="Principal"/>
    <n v="5.4945054945054949E-3"/>
    <n v="32"/>
    <x v="4"/>
    <s v="Ok"/>
    <x v="0"/>
    <s v="OK"/>
    <x v="0"/>
    <x v="0"/>
    <x v="1"/>
    <s v="No Aplica"/>
  </r>
  <r>
    <s v="20600373863"/>
    <x v="101"/>
    <x v="56"/>
    <x v="2740"/>
    <x v="2753"/>
    <x v="2500"/>
    <n v="1"/>
    <x v="199"/>
    <s v="ESTACION 09"/>
    <s v="JR ICA 246"/>
    <x v="344"/>
    <x v="0"/>
    <m/>
    <x v="2"/>
    <d v="2022-06-03T00:00:00"/>
    <x v="0"/>
    <n v="1"/>
    <s v="CJV"/>
    <s v="Principal"/>
    <n v="5.4945054945054949E-3"/>
    <n v="36"/>
    <x v="4"/>
    <s v="Ok"/>
    <x v="0"/>
    <s v="OK"/>
    <x v="0"/>
    <x v="0"/>
    <x v="1"/>
    <s v="No Aplica"/>
  </r>
  <r>
    <s v="20600373863"/>
    <x v="101"/>
    <x v="56"/>
    <x v="2741"/>
    <x v="2754"/>
    <x v="101"/>
    <n v="1"/>
    <x v="27"/>
    <s v="ESTACION 09"/>
    <s v="CALLE LAS ORQUIDEAS 2619 "/>
    <x v="64"/>
    <x v="1"/>
    <m/>
    <x v="2"/>
    <d v="2022-06-03T00:00:00"/>
    <x v="2"/>
    <n v="1"/>
    <s v="CJV"/>
    <s v="Principal"/>
    <n v="5.4945054945054949E-3"/>
    <n v="33"/>
    <x v="4"/>
    <s v="Ok"/>
    <x v="0"/>
    <s v="OK"/>
    <x v="0"/>
    <x v="0"/>
    <x v="1"/>
    <s v="No Aplica"/>
  </r>
  <r>
    <s v="20600373863"/>
    <x v="101"/>
    <x v="56"/>
    <x v="2742"/>
    <x v="2755"/>
    <x v="896"/>
    <n v="1"/>
    <x v="178"/>
    <s v="ESTACION 09"/>
    <s v="CALLE ANTARES 320"/>
    <x v="103"/>
    <x v="0"/>
    <m/>
    <x v="15"/>
    <d v="2022-06-05T00:00:00"/>
    <x v="2"/>
    <n v="1"/>
    <s v="CJV"/>
    <s v="Principal"/>
    <n v="5.4945054945054949E-3"/>
    <n v="32"/>
    <x v="4"/>
    <s v="Ok"/>
    <x v="0"/>
    <s v="OK"/>
    <x v="0"/>
    <x v="0"/>
    <x v="1"/>
    <s v="No Aplica"/>
  </r>
  <r>
    <s v="20600373863"/>
    <x v="101"/>
    <x v="56"/>
    <x v="2743"/>
    <x v="2756"/>
    <x v="1254"/>
    <n v="1"/>
    <x v="27"/>
    <s v="ESTACION 09"/>
    <s v="JR CHAMOCHUMBI 343"/>
    <x v="23"/>
    <x v="0"/>
    <m/>
    <x v="2"/>
    <d v="2022-06-05T00:00:00"/>
    <x v="2"/>
    <n v="1"/>
    <s v="CJV"/>
    <s v="Principal"/>
    <n v="5.4945054945054949E-3"/>
    <n v="27"/>
    <x v="3"/>
    <s v="Ok"/>
    <x v="3"/>
    <s v="OK"/>
    <x v="0"/>
    <x v="0"/>
    <x v="1"/>
    <s v="No Aplica"/>
  </r>
  <r>
    <s v="20600373863"/>
    <x v="101"/>
    <x v="56"/>
    <x v="2744"/>
    <x v="2757"/>
    <x v="2501"/>
    <n v="1"/>
    <x v="485"/>
    <s v="ESTACION 09"/>
    <s v="JR APURIMAC 618"/>
    <x v="345"/>
    <x v="0"/>
    <m/>
    <x v="2"/>
    <d v="2022-06-10T00:00:00"/>
    <x v="2"/>
    <n v="1"/>
    <s v="CJV"/>
    <s v="Principal"/>
    <n v="5.4945054945054949E-3"/>
    <n v="28"/>
    <x v="3"/>
    <s v="Ok"/>
    <x v="0"/>
    <s v="OK"/>
    <x v="0"/>
    <x v="0"/>
    <x v="1"/>
    <s v="No Aplica"/>
  </r>
  <r>
    <s v="20600373863"/>
    <x v="101"/>
    <x v="56"/>
    <x v="2745"/>
    <x v="2758"/>
    <x v="813"/>
    <n v="3"/>
    <x v="480"/>
    <s v="ESTACION 09"/>
    <s v="JR AYACUCHO S/N"/>
    <x v="346"/>
    <x v="0"/>
    <m/>
    <x v="2"/>
    <d v="2022-06-17T00:00:00"/>
    <x v="2"/>
    <n v="1"/>
    <s v="CJV"/>
    <s v="Principal"/>
    <n v="5.4945054945054949E-3"/>
    <n v="42"/>
    <x v="0"/>
    <s v="Ok"/>
    <x v="0"/>
    <s v="OK"/>
    <x v="0"/>
    <x v="0"/>
    <x v="1"/>
    <s v="No Aplica"/>
  </r>
  <r>
    <s v="20600373863"/>
    <x v="101"/>
    <x v="56"/>
    <x v="2746"/>
    <x v="2759"/>
    <x v="2502"/>
    <n v="3"/>
    <x v="69"/>
    <s v="ESTACION 09"/>
    <s v="MZ C-6 LOT 18 PJ TUPAC AMARU DE VILLA"/>
    <x v="18"/>
    <x v="0"/>
    <m/>
    <x v="2"/>
    <d v="2022-06-17T00:00:00"/>
    <x v="2"/>
    <n v="1"/>
    <s v="CJV"/>
    <s v="Principal"/>
    <n v="5.4945054945054949E-3"/>
    <n v="34"/>
    <x v="4"/>
    <s v="Ok"/>
    <x v="0"/>
    <s v="OK"/>
    <x v="0"/>
    <x v="0"/>
    <x v="1"/>
    <s v="No Aplica"/>
  </r>
  <r>
    <s v="20600373863"/>
    <x v="101"/>
    <x v="56"/>
    <x v="2747"/>
    <x v="2760"/>
    <x v="2503"/>
    <n v="3"/>
    <x v="486"/>
    <s v="ESTACION 09"/>
    <s v="PSJ PROCERES  ASOC  PALERMO MZ D LOT 6"/>
    <x v="5"/>
    <x v="1"/>
    <m/>
    <x v="2"/>
    <d v="2022-07-06T00:00:00"/>
    <x v="0"/>
    <n v="1"/>
    <s v="CJV"/>
    <s v="Principal"/>
    <n v="5.4945054945054949E-3"/>
    <n v="36"/>
    <x v="4"/>
    <s v="Ok"/>
    <x v="0"/>
    <s v="OK"/>
    <x v="0"/>
    <x v="0"/>
    <x v="1"/>
    <s v="No Aplica"/>
  </r>
  <r>
    <s v="20600373863"/>
    <x v="101"/>
    <x v="56"/>
    <x v="2748"/>
    <x v="2761"/>
    <x v="2504"/>
    <n v="3"/>
    <x v="478"/>
    <s v="GARIBALDI"/>
    <s v="CALLE PECIVAL LOWEL 115 DTO. 401 URB. LAS VIÑAS DE SAN ANTONIO MZ. F LT.16"/>
    <x v="15"/>
    <x v="0"/>
    <m/>
    <x v="2"/>
    <d v="2022-07-10T00:00:00"/>
    <x v="0"/>
    <n v="1"/>
    <s v="CJV"/>
    <s v="Principal"/>
    <n v="5.4945054945054949E-3"/>
    <n v="43"/>
    <x v="0"/>
    <s v="Ok"/>
    <x v="0"/>
    <s v="OK"/>
    <x v="0"/>
    <x v="0"/>
    <x v="1"/>
    <s v="No Aplica"/>
  </r>
  <r>
    <s v="20600373863"/>
    <x v="101"/>
    <x v="56"/>
    <x v="2749"/>
    <x v="2762"/>
    <x v="2505"/>
    <n v="1"/>
    <x v="487"/>
    <s v="ESTACION 09"/>
    <s v="HUASCATA MZ F LOT 4"/>
    <x v="50"/>
    <x v="0"/>
    <m/>
    <x v="2"/>
    <d v="2022-07-11T00:00:00"/>
    <x v="2"/>
    <n v="1"/>
    <s v="CJV"/>
    <s v="Principal"/>
    <n v="5.4945054945054949E-3"/>
    <n v="53"/>
    <x v="5"/>
    <s v="Ok"/>
    <x v="0"/>
    <s v="OK"/>
    <x v="0"/>
    <x v="0"/>
    <x v="1"/>
    <s v="No Aplica"/>
  </r>
  <r>
    <s v="20600373863"/>
    <x v="101"/>
    <x v="56"/>
    <x v="2750"/>
    <x v="2763"/>
    <x v="2506"/>
    <n v="1"/>
    <x v="488"/>
    <s v="ESTACION 09"/>
    <s v="24 DE OCTUBRE MZ 50 LOT 04"/>
    <x v="347"/>
    <x v="0"/>
    <m/>
    <x v="2"/>
    <d v="2022-07-14T00:00:00"/>
    <x v="2"/>
    <n v="1"/>
    <s v="CJV"/>
    <s v="Principal"/>
    <n v="5.4945054945054949E-3"/>
    <n v="28"/>
    <x v="3"/>
    <s v="Ok"/>
    <x v="0"/>
    <s v="OK"/>
    <x v="0"/>
    <x v="0"/>
    <x v="1"/>
    <s v="No Aplica"/>
  </r>
  <r>
    <s v="20600373863"/>
    <x v="101"/>
    <x v="56"/>
    <x v="2751"/>
    <x v="2764"/>
    <x v="2507"/>
    <n v="1"/>
    <x v="4"/>
    <s v="ESTACION 09"/>
    <s v="AV LOS RUISEÑORES 465 BLOC K  INT 602"/>
    <x v="232"/>
    <x v="0"/>
    <m/>
    <x v="2"/>
    <d v="2022-07-14T00:00:00"/>
    <x v="2"/>
    <n v="1"/>
    <s v="CJV"/>
    <s v="Principal"/>
    <n v="5.4945054945054949E-3"/>
    <n v="45"/>
    <x v="0"/>
    <s v="Ok"/>
    <x v="6"/>
    <s v="OK"/>
    <x v="0"/>
    <x v="0"/>
    <x v="1"/>
    <s v="No Aplica"/>
  </r>
  <r>
    <s v="20600373863"/>
    <x v="101"/>
    <x v="56"/>
    <x v="2752"/>
    <x v="2765"/>
    <x v="2508"/>
    <n v="3"/>
    <x v="484"/>
    <s v="ESTACION 11"/>
    <s v="VINCHOS "/>
    <x v="348"/>
    <x v="0"/>
    <m/>
    <x v="2"/>
    <d v="2022-07-14T00:00:00"/>
    <x v="0"/>
    <n v="1"/>
    <s v="CJV"/>
    <s v="Principal"/>
    <n v="5.4945054945054949E-3"/>
    <n v="33"/>
    <x v="4"/>
    <s v="Ok"/>
    <x v="0"/>
    <s v="OK"/>
    <x v="0"/>
    <x v="0"/>
    <x v="1"/>
    <s v="No Aplica"/>
  </r>
  <r>
    <s v="20600373863"/>
    <x v="101"/>
    <x v="56"/>
    <x v="2753"/>
    <x v="2766"/>
    <x v="2509"/>
    <n v="3"/>
    <x v="484"/>
    <s v="ESTACION 11"/>
    <s v="AV LOS INCAS MZ E LOTN 01"/>
    <x v="37"/>
    <x v="0"/>
    <m/>
    <x v="2"/>
    <d v="2022-07-21T00:00:00"/>
    <x v="0"/>
    <n v="1"/>
    <s v="CJV"/>
    <s v="Principal"/>
    <n v="5.4945054945054949E-3"/>
    <n v="35"/>
    <x v="4"/>
    <s v="Ok"/>
    <x v="0"/>
    <s v="OK"/>
    <x v="0"/>
    <x v="0"/>
    <x v="1"/>
    <s v="No Aplica"/>
  </r>
  <r>
    <s v="20600373863"/>
    <x v="101"/>
    <x v="56"/>
    <x v="2754"/>
    <x v="2767"/>
    <x v="2510"/>
    <n v="1"/>
    <x v="489"/>
    <s v="ESTACION 11"/>
    <s v="ASET HUM UPIS CIUDAD DE LIMA MZ C LOT 07"/>
    <x v="37"/>
    <x v="0"/>
    <m/>
    <x v="2"/>
    <d v="2022-07-22T00:00:00"/>
    <x v="0"/>
    <n v="1"/>
    <s v="CJV"/>
    <s v="Principal"/>
    <n v="5.4945054945054949E-3"/>
    <n v="31"/>
    <x v="3"/>
    <s v="Ok"/>
    <x v="0"/>
    <s v="OK"/>
    <x v="0"/>
    <x v="0"/>
    <x v="1"/>
    <s v="No Aplica"/>
  </r>
  <r>
    <s v="20600373863"/>
    <x v="101"/>
    <x v="56"/>
    <x v="2755"/>
    <x v="2768"/>
    <x v="2511"/>
    <n v="1"/>
    <x v="490"/>
    <s v="ESTACION 16"/>
    <s v="CALLE ANTARES 320"/>
    <x v="103"/>
    <x v="0"/>
    <m/>
    <x v="13"/>
    <d v="2022-07-25T00:00:00"/>
    <x v="0"/>
    <n v="1"/>
    <s v="CJV"/>
    <s v="Principal"/>
    <n v="5.4945054945054949E-3"/>
    <n v="28"/>
    <x v="3"/>
    <s v="Ok"/>
    <x v="0"/>
    <s v="OK"/>
    <x v="0"/>
    <x v="0"/>
    <x v="1"/>
    <s v="No Aplica"/>
  </r>
  <r>
    <s v="20600373863"/>
    <x v="101"/>
    <x v="56"/>
    <x v="2756"/>
    <x v="2769"/>
    <x v="2512"/>
    <n v="3"/>
    <x v="467"/>
    <s v="ESTACION 09"/>
    <s v="VALLE ALTO LOTE 3-4"/>
    <x v="232"/>
    <x v="0"/>
    <m/>
    <x v="2"/>
    <d v="2022-07-26T00:00:00"/>
    <x v="2"/>
    <n v="1"/>
    <s v="CJV"/>
    <s v="Principal"/>
    <n v="5.4945054945054949E-3"/>
    <n v="36"/>
    <x v="4"/>
    <s v="Ok"/>
    <x v="6"/>
    <s v="OK"/>
    <x v="0"/>
    <x v="0"/>
    <x v="1"/>
    <s v="No Aplica"/>
  </r>
  <r>
    <s v="20600373863"/>
    <x v="101"/>
    <x v="56"/>
    <x v="2757"/>
    <x v="2770"/>
    <x v="2513"/>
    <n v="3"/>
    <x v="491"/>
    <s v="PV41 BIS"/>
    <s v="JR JOSE GALVEZ 272"/>
    <x v="280"/>
    <x v="0"/>
    <m/>
    <x v="2"/>
    <d v="2022-07-26T00:00:00"/>
    <x v="0"/>
    <n v="1"/>
    <s v="CJV"/>
    <s v="Principal"/>
    <n v="5.4945054945054949E-3"/>
    <n v="34"/>
    <x v="4"/>
    <s v="Ok"/>
    <x v="2"/>
    <s v="OK"/>
    <x v="0"/>
    <x v="0"/>
    <x v="1"/>
    <s v="No Aplica"/>
  </r>
  <r>
    <s v="20600373863"/>
    <x v="101"/>
    <x v="56"/>
    <x v="2758"/>
    <x v="2771"/>
    <x v="2514"/>
    <n v="1"/>
    <x v="492"/>
    <s v="PV41 BIS"/>
    <s v="CALLE LA FRONTERA ASENT H BELLA LUZ  MZ P LT 16"/>
    <x v="349"/>
    <x v="1"/>
    <m/>
    <x v="2"/>
    <d v="2022-08-02T00:00:00"/>
    <x v="0"/>
    <n v="1"/>
    <s v="CJV"/>
    <s v="Principal"/>
    <n v="5.4945054945054949E-3"/>
    <n v="24"/>
    <x v="3"/>
    <s v="Ok"/>
    <x v="0"/>
    <s v="OK"/>
    <x v="0"/>
    <x v="0"/>
    <x v="1"/>
    <s v="No Aplica"/>
  </r>
  <r>
    <s v="20600373863"/>
    <x v="101"/>
    <x v="56"/>
    <x v="2759"/>
    <x v="2772"/>
    <x v="2515"/>
    <n v="3"/>
    <x v="484"/>
    <s v="ESTACION 11"/>
    <s v="MSJ MITIAMES 198 ,Z C2 LOT 6 TAHUANTINSUYO"/>
    <x v="9"/>
    <x v="0"/>
    <m/>
    <x v="2"/>
    <d v="2022-08-11T00:00:00"/>
    <x v="0"/>
    <n v="1"/>
    <s v="CJV"/>
    <s v="Principal"/>
    <n v="5.4945054945054949E-3"/>
    <n v="42"/>
    <x v="0"/>
    <s v="Ok"/>
    <x v="0"/>
    <s v="OK"/>
    <x v="0"/>
    <x v="0"/>
    <x v="1"/>
    <s v="No Aplica"/>
  </r>
  <r>
    <s v="20600373863"/>
    <x v="101"/>
    <x v="56"/>
    <x v="2760"/>
    <x v="2773"/>
    <x v="2516"/>
    <n v="3"/>
    <x v="474"/>
    <s v="ESTACION 09"/>
    <s v="CALLE LEONCIO ZEVALLOS S/N CDR 4 BARRIO CHIRINGAL "/>
    <x v="350"/>
    <x v="0"/>
    <m/>
    <x v="2"/>
    <d v="2022-08-29T00:00:00"/>
    <x v="0"/>
    <n v="1"/>
    <s v="CJV"/>
    <s v="Principal"/>
    <n v="5.4945054945054949E-3"/>
    <n v="42"/>
    <x v="0"/>
    <s v="Ok"/>
    <x v="0"/>
    <s v="OK"/>
    <x v="0"/>
    <x v="0"/>
    <x v="1"/>
    <s v="No Aplica"/>
  </r>
  <r>
    <s v="20600373863"/>
    <x v="101"/>
    <x v="56"/>
    <x v="2761"/>
    <x v="2774"/>
    <x v="1484"/>
    <n v="1"/>
    <x v="493"/>
    <s v="ESTACION 16"/>
    <s v="JR LOS QUIMICOS  MZ D5 LOT 13"/>
    <x v="43"/>
    <x v="0"/>
    <m/>
    <x v="2"/>
    <d v="2022-09-01T00:00:00"/>
    <x v="0"/>
    <n v="1"/>
    <s v="CJV"/>
    <s v="Principal"/>
    <n v="5.4945054945054949E-3"/>
    <n v="27"/>
    <x v="3"/>
    <s v="Ok"/>
    <x v="0"/>
    <s v="OK"/>
    <x v="0"/>
    <x v="0"/>
    <x v="1"/>
    <s v="No Aplica"/>
  </r>
  <r>
    <s v="20600373863"/>
    <x v="101"/>
    <x v="56"/>
    <x v="2762"/>
    <x v="2775"/>
    <x v="2517"/>
    <n v="3"/>
    <x v="474"/>
    <s v="ESTACION 09"/>
    <s v="AV NICOLAS DUEÑAS ASENT H 1RO  DE SEPTIEMBRE MZ F LOT 11"/>
    <x v="5"/>
    <x v="0"/>
    <m/>
    <x v="2"/>
    <d v="2022-09-05T00:00:00"/>
    <x v="2"/>
    <n v="1"/>
    <s v="CJV"/>
    <s v="Principal"/>
    <n v="5.4945054945054949E-3"/>
    <n v="27"/>
    <x v="3"/>
    <s v="Ok"/>
    <x v="0"/>
    <s v="OK"/>
    <x v="0"/>
    <x v="0"/>
    <x v="1"/>
    <s v="No Aplica"/>
  </r>
  <r>
    <s v="20600373863"/>
    <x v="101"/>
    <x v="56"/>
    <x v="2763"/>
    <x v="2776"/>
    <x v="2518"/>
    <n v="1"/>
    <x v="488"/>
    <s v="ESTACION 09"/>
    <s v="JR ARICA 385 DT 306"/>
    <x v="351"/>
    <x v="0"/>
    <m/>
    <x v="2"/>
    <d v="2022-09-06T00:00:00"/>
    <x v="2"/>
    <n v="1"/>
    <s v="CJV"/>
    <s v="Principal"/>
    <n v="5.4945054945054949E-3"/>
    <n v="27"/>
    <x v="3"/>
    <s v="Ok"/>
    <x v="0"/>
    <s v="OK"/>
    <x v="0"/>
    <x v="0"/>
    <x v="1"/>
    <s v="No Aplica"/>
  </r>
  <r>
    <s v="20600373863"/>
    <x v="101"/>
    <x v="56"/>
    <x v="2764"/>
    <x v="2777"/>
    <x v="2519"/>
    <n v="1"/>
    <x v="8"/>
    <s v="ESTACION 09"/>
    <s v="CALLE ANTYARES 320"/>
    <x v="103"/>
    <x v="0"/>
    <m/>
    <x v="14"/>
    <d v="2022-09-06T00:00:00"/>
    <x v="0"/>
    <n v="3"/>
    <s v="CJV"/>
    <s v="Principal"/>
    <n v="5.4945054945054949E-3"/>
    <n v="58"/>
    <x v="5"/>
    <s v="Ok"/>
    <x v="0"/>
    <s v="OK"/>
    <x v="0"/>
    <x v="0"/>
    <x v="1"/>
    <s v="No Aplica"/>
  </r>
  <r>
    <s v="20600373863"/>
    <x v="101"/>
    <x v="56"/>
    <x v="2765"/>
    <x v="2778"/>
    <x v="2520"/>
    <n v="3"/>
    <x v="480"/>
    <s v="ESTACION 16"/>
    <s v="BARRIO SANTA ROSA "/>
    <x v="352"/>
    <x v="0"/>
    <m/>
    <x v="2"/>
    <d v="2022-09-08T00:00:00"/>
    <x v="0"/>
    <n v="1"/>
    <s v="CJV"/>
    <s v="Principal"/>
    <n v="5.4945054945054949E-3"/>
    <n v="34"/>
    <x v="4"/>
    <s v="Ok"/>
    <x v="0"/>
    <s v="OK"/>
    <x v="0"/>
    <x v="0"/>
    <x v="1"/>
    <s v="No Aplica"/>
  </r>
  <r>
    <s v="20600373863"/>
    <x v="101"/>
    <x v="56"/>
    <x v="2766"/>
    <x v="2779"/>
    <x v="165"/>
    <n v="3"/>
    <x v="483"/>
    <s v="ESTACION 09"/>
    <s v="CALLE VENTIOCHO DE JULIO 471"/>
    <x v="259"/>
    <x v="0"/>
    <m/>
    <x v="2"/>
    <d v="2022-09-13T00:00:00"/>
    <x v="0"/>
    <n v="1"/>
    <s v="CJV"/>
    <s v="Principal"/>
    <n v="5.4945054945054949E-3"/>
    <n v="40"/>
    <x v="4"/>
    <s v="Ok"/>
    <x v="0"/>
    <s v="OK"/>
    <x v="0"/>
    <x v="0"/>
    <x v="1"/>
    <s v="No Aplica"/>
  </r>
  <r>
    <s v="20600373863"/>
    <x v="101"/>
    <x v="56"/>
    <x v="2767"/>
    <x v="2780"/>
    <x v="2521"/>
    <n v="3"/>
    <x v="494"/>
    <s v="PV41 BIS"/>
    <s v="AH TUPAC AMARU ZONA 1"/>
    <x v="2"/>
    <x v="0"/>
    <m/>
    <x v="2"/>
    <d v="2022-09-13T00:00:00"/>
    <x v="0"/>
    <n v="1"/>
    <s v="CJV"/>
    <s v="Principal"/>
    <n v="5.4945054945054949E-3"/>
    <n v="33"/>
    <x v="4"/>
    <s v="Ok"/>
    <x v="1"/>
    <s v="OK"/>
    <x v="0"/>
    <x v="0"/>
    <x v="1"/>
    <s v="No Aplica"/>
  </r>
  <r>
    <s v="20600373863"/>
    <x v="101"/>
    <x v="56"/>
    <x v="2768"/>
    <x v="2781"/>
    <x v="2522"/>
    <n v="1"/>
    <x v="488"/>
    <s v="ESTACION 09"/>
    <s v="JR EL BUEN RETIRO 219 DT 301 URB MONTERRICO CHICO"/>
    <x v="15"/>
    <x v="0"/>
    <m/>
    <x v="2"/>
    <d v="2022-10-05T00:00:00"/>
    <x v="0"/>
    <n v="1"/>
    <s v="CJV"/>
    <s v="Principal"/>
    <n v="5.4945054945054949E-3"/>
    <n v="26"/>
    <x v="3"/>
    <s v="Ok"/>
    <x v="0"/>
    <s v="OK"/>
    <x v="0"/>
    <x v="0"/>
    <x v="1"/>
    <s v="No Aplica"/>
  </r>
  <r>
    <s v="20600373863"/>
    <x v="101"/>
    <x v="56"/>
    <x v="2769"/>
    <x v="2782"/>
    <x v="2523"/>
    <n v="3"/>
    <x v="467"/>
    <s v="ESTACION 09"/>
    <s v="MZ A LOT 16 ASENT H JOSE SABOGAL "/>
    <x v="3"/>
    <x v="0"/>
    <m/>
    <x v="2"/>
    <d v="2022-10-14T00:00:00"/>
    <x v="0"/>
    <n v="1"/>
    <s v="CJV"/>
    <s v="Principal"/>
    <n v="5.4945054945054949E-3"/>
    <n v="37"/>
    <x v="4"/>
    <s v="Ok"/>
    <x v="0"/>
    <s v="OK"/>
    <x v="0"/>
    <x v="0"/>
    <x v="1"/>
    <s v="No Aplica"/>
  </r>
  <r>
    <s v="20600373863"/>
    <x v="101"/>
    <x v="56"/>
    <x v="2770"/>
    <x v="2783"/>
    <x v="2524"/>
    <n v="3"/>
    <x v="474"/>
    <s v="PV41 BIS"/>
    <s v="HUARANCAYO 216"/>
    <x v="5"/>
    <x v="0"/>
    <m/>
    <x v="2"/>
    <d v="2022-10-18T00:00:00"/>
    <x v="0"/>
    <n v="1"/>
    <s v="CJV"/>
    <s v="Principal"/>
    <n v="5.4945054945054949E-3"/>
    <n v="41"/>
    <x v="0"/>
    <s v="Ok"/>
    <x v="0"/>
    <s v="OK"/>
    <x v="0"/>
    <x v="0"/>
    <x v="1"/>
    <s v="No Aplica"/>
  </r>
  <r>
    <s v="20600373863"/>
    <x v="101"/>
    <x v="56"/>
    <x v="2771"/>
    <x v="2784"/>
    <x v="2525"/>
    <n v="3"/>
    <x v="474"/>
    <s v="ESTACION 09"/>
    <s v="C POBLADO ZAPALLAL MZ D LT 5B"/>
    <x v="75"/>
    <x v="0"/>
    <m/>
    <x v="2"/>
    <d v="2022-10-19T00:00:00"/>
    <x v="2"/>
    <n v="1"/>
    <s v="CJV"/>
    <s v="Principal"/>
    <n v="5.4945054945054949E-3"/>
    <n v="35"/>
    <x v="4"/>
    <s v="Ok"/>
    <x v="0"/>
    <s v="OK"/>
    <x v="0"/>
    <x v="0"/>
    <x v="1"/>
    <s v="No Aplica"/>
  </r>
  <r>
    <s v="20600373863"/>
    <x v="101"/>
    <x v="56"/>
    <x v="2772"/>
    <x v="2785"/>
    <x v="2526"/>
    <n v="3"/>
    <x v="474"/>
    <s v="ESTACION 09"/>
    <s v="BOLOGNESI 147"/>
    <x v="179"/>
    <x v="0"/>
    <m/>
    <x v="2"/>
    <d v="2022-10-19T00:00:00"/>
    <x v="0"/>
    <n v="1"/>
    <s v="CJV"/>
    <s v="Principal"/>
    <n v="5.4945054945054949E-3"/>
    <n v="39"/>
    <x v="4"/>
    <s v="Ok"/>
    <x v="0"/>
    <s v="OK"/>
    <x v="0"/>
    <x v="0"/>
    <x v="1"/>
    <s v="No Aplica"/>
  </r>
  <r>
    <s v="20600373863"/>
    <x v="101"/>
    <x v="56"/>
    <x v="2773"/>
    <x v="2786"/>
    <x v="2527"/>
    <n v="3"/>
    <x v="468"/>
    <s v="GARIBALDI"/>
    <s v="CALLE ANTARES 320 "/>
    <x v="15"/>
    <x v="0"/>
    <m/>
    <x v="15"/>
    <d v="2022-11-09T00:00:00"/>
    <x v="0"/>
    <n v="1"/>
    <s v="CJV"/>
    <s v="Principal"/>
    <n v="5.4945054945054949E-3"/>
    <n v="45"/>
    <x v="0"/>
    <s v="Ok"/>
    <x v="0"/>
    <s v="OK"/>
    <x v="0"/>
    <x v="0"/>
    <x v="1"/>
    <s v="No Aplica"/>
  </r>
  <r>
    <s v="20600373863"/>
    <x v="101"/>
    <x v="56"/>
    <x v="2774"/>
    <x v="2787"/>
    <x v="2528"/>
    <n v="1"/>
    <x v="27"/>
    <s v="ESTACION 09"/>
    <s v="AV UNIVERSITARIA CON PROLONGACION AYACUCHO 978"/>
    <x v="44"/>
    <x v="0"/>
    <m/>
    <x v="5"/>
    <d v="2022-11-21T00:00:00"/>
    <x v="0"/>
    <n v="1"/>
    <s v="CJV"/>
    <s v="Principal"/>
    <n v="5.4945054945054949E-3"/>
    <n v="42"/>
    <x v="0"/>
    <s v="Ok"/>
    <x v="0"/>
    <s v="OK"/>
    <x v="0"/>
    <x v="0"/>
    <x v="1"/>
    <s v="No Aplica"/>
  </r>
  <r>
    <s v="20600373863"/>
    <x v="101"/>
    <x v="56"/>
    <x v="2775"/>
    <x v="2788"/>
    <x v="2529"/>
    <n v="3"/>
    <x v="495"/>
    <s v="ESTACION 09"/>
    <s v="CALLE ANTARES 320"/>
    <x v="15"/>
    <x v="0"/>
    <m/>
    <x v="9"/>
    <d v="2022-11-22T00:00:00"/>
    <x v="2"/>
    <n v="1"/>
    <s v="CJV"/>
    <s v="Principal"/>
    <n v="5.4945054945054949E-3"/>
    <n v="52"/>
    <x v="5"/>
    <s v="Ok"/>
    <x v="0"/>
    <s v="OK"/>
    <x v="0"/>
    <x v="0"/>
    <x v="1"/>
    <s v="No Aplica"/>
  </r>
  <r>
    <s v="20600373863"/>
    <x v="101"/>
    <x v="56"/>
    <x v="2776"/>
    <x v="2789"/>
    <x v="811"/>
    <n v="1"/>
    <x v="496"/>
    <s v="ESTACION 09"/>
    <s v="AV 28 DE JULIO 2168 INT 4"/>
    <x v="73"/>
    <x v="0"/>
    <m/>
    <x v="2"/>
    <d v="2022-11-29T00:00:00"/>
    <x v="0"/>
    <n v="1"/>
    <s v="CJV"/>
    <s v="Principal"/>
    <n v="5.4945054945054949E-3"/>
    <n v="30"/>
    <x v="3"/>
    <s v="Ok"/>
    <x v="7"/>
    <s v="OK"/>
    <x v="0"/>
    <x v="0"/>
    <x v="1"/>
    <s v="No Aplica"/>
  </r>
  <r>
    <s v="20600373863"/>
    <x v="101"/>
    <x v="56"/>
    <x v="2777"/>
    <x v="2790"/>
    <x v="2530"/>
    <n v="3"/>
    <x v="497"/>
    <s v="ESTACION 09"/>
    <s v="CL 25 DE ABRIL 123 AH VIRGEN DE LOURDES"/>
    <x v="349"/>
    <x v="0"/>
    <m/>
    <x v="2"/>
    <d v="2022-11-29T00:00:00"/>
    <x v="2"/>
    <n v="1"/>
    <s v="CJV"/>
    <s v="Principal"/>
    <n v="5.4945054945054949E-3"/>
    <n v="30"/>
    <x v="3"/>
    <s v="Ok"/>
    <x v="0"/>
    <s v="OK"/>
    <x v="0"/>
    <x v="0"/>
    <x v="1"/>
    <s v="No Aplica"/>
  </r>
  <r>
    <s v="20600373863"/>
    <x v="101"/>
    <x v="56"/>
    <x v="2778"/>
    <x v="2791"/>
    <x v="2531"/>
    <n v="3"/>
    <x v="497"/>
    <s v="GARIBALDI"/>
    <s v="CALLE JESUS PAENZ 240"/>
    <x v="353"/>
    <x v="0"/>
    <m/>
    <x v="2"/>
    <d v="2022-11-29T00:00:00"/>
    <x v="0"/>
    <n v="1"/>
    <s v="CJV"/>
    <s v="Principal"/>
    <n v="5.4945054945054949E-3"/>
    <n v="32"/>
    <x v="4"/>
    <s v="Ok"/>
    <x v="0"/>
    <s v="OK"/>
    <x v="0"/>
    <x v="0"/>
    <x v="1"/>
    <s v="No Aplica"/>
  </r>
  <r>
    <s v="20600373863"/>
    <x v="101"/>
    <x v="56"/>
    <x v="2779"/>
    <x v="2792"/>
    <x v="2532"/>
    <n v="3"/>
    <x v="497"/>
    <s v="PV41 BIS"/>
    <s v="PSJ 5 AAHH CARLOS MARIANO CUESTAS VILCA - EL MIRADOR MZ 13 LOT "/>
    <x v="35"/>
    <x v="0"/>
    <m/>
    <x v="2"/>
    <d v="2022-12-05T00:00:00"/>
    <x v="0"/>
    <n v="1"/>
    <s v="CJV"/>
    <s v="Principal"/>
    <n v="5.4945054945054949E-3"/>
    <n v="41"/>
    <x v="0"/>
    <s v="Ok"/>
    <x v="0"/>
    <s v="OK"/>
    <x v="0"/>
    <x v="0"/>
    <x v="1"/>
    <s v="No Aplica"/>
  </r>
  <r>
    <s v="20600373863"/>
    <x v="101"/>
    <x v="56"/>
    <x v="2780"/>
    <x v="2793"/>
    <x v="2387"/>
    <n v="3"/>
    <x v="498"/>
    <s v="ESTACION 09"/>
    <s v="ASENT H SS JUAN PABLO II MZ N4 LOT 16"/>
    <x v="3"/>
    <x v="0"/>
    <m/>
    <x v="2"/>
    <d v="2023-01-04T00:00:00"/>
    <x v="0"/>
    <n v="1"/>
    <s v="CJV"/>
    <s v="Principal"/>
    <n v="5.4945054945054949E-3"/>
    <n v="32"/>
    <x v="4"/>
    <s v="Ok"/>
    <x v="0"/>
    <s v="OK"/>
    <x v="0"/>
    <x v="0"/>
    <x v="1"/>
    <s v="No Aplica"/>
  </r>
  <r>
    <s v="20600373863"/>
    <x v="101"/>
    <x v="56"/>
    <x v="2781"/>
    <x v="2794"/>
    <x v="2533"/>
    <n v="3"/>
    <x v="499"/>
    <s v="PV41 BIS"/>
    <s v="AV JOSE GRANDA 2943 MZ A6 LOT 3"/>
    <x v="101"/>
    <x v="0"/>
    <m/>
    <x v="2"/>
    <d v="2023-01-04T00:00:00"/>
    <x v="0"/>
    <n v="1"/>
    <s v="CJV"/>
    <s v="Principal"/>
    <n v="5.4945054945054949E-3"/>
    <n v="31"/>
    <x v="3"/>
    <s v="Ok"/>
    <x v="0"/>
    <s v="OK"/>
    <x v="0"/>
    <x v="0"/>
    <x v="1"/>
    <s v="No Aplica"/>
  </r>
  <r>
    <s v="20600373863"/>
    <x v="101"/>
    <x v="56"/>
    <x v="2782"/>
    <x v="2795"/>
    <x v="2534"/>
    <n v="1"/>
    <x v="490"/>
    <s v="ESTACION 09"/>
    <s v="CALLE BERNARDO ALCEDO 338 URB. LOS PROCERES "/>
    <x v="15"/>
    <x v="1"/>
    <m/>
    <x v="2"/>
    <d v="2023-04-03T00:00:00"/>
    <x v="0"/>
    <n v="1"/>
    <s v="CJV"/>
    <s v="Principal"/>
    <n v="5.4945054945054949E-3"/>
    <n v="26"/>
    <x v="3"/>
    <s v="Ok"/>
    <x v="0"/>
    <s v="OK"/>
    <x v="0"/>
    <x v="0"/>
    <x v="1"/>
    <s v="No Aplica"/>
  </r>
  <r>
    <s v="20600373863"/>
    <x v="101"/>
    <x v="56"/>
    <x v="2783"/>
    <x v="2796"/>
    <x v="2535"/>
    <n v="1"/>
    <x v="92"/>
    <s v="ESTACION 09"/>
    <s v="CALLE PRIMAVERA NRO 119 - CHILCA - HUANCAYO"/>
    <x v="171"/>
    <x v="1"/>
    <m/>
    <x v="2"/>
    <d v="2023-04-14T00:00:00"/>
    <x v="0"/>
    <n v="1"/>
    <s v="CJV"/>
    <s v="Principal"/>
    <n v="5.4945054945054949E-3"/>
    <n v="24"/>
    <x v="3"/>
    <s v="Ok"/>
    <x v="0"/>
    <s v="OK"/>
    <x v="0"/>
    <x v="0"/>
    <x v="1"/>
    <s v="No Aplica"/>
  </r>
  <r>
    <s v="20603966695"/>
    <x v="102"/>
    <x v="56"/>
    <x v="2784"/>
    <x v="2797"/>
    <x v="2536"/>
    <n v="3"/>
    <x v="500"/>
    <s v="ESTACION 09"/>
    <s v="JR. CUZCO 3139 PERU 3ERA ZONA"/>
    <x v="8"/>
    <x v="0"/>
    <m/>
    <x v="2"/>
    <d v="2023-04-21T00:00:00"/>
    <x v="0"/>
    <n v="1"/>
    <s v="CJV"/>
    <s v="Secundaria"/>
    <n v="5.4945054945054949E-3"/>
    <n v="19"/>
    <x v="1"/>
    <s v="Ok"/>
    <x v="0"/>
    <s v="OK"/>
    <x v="0"/>
    <x v="0"/>
    <x v="1"/>
    <s v="No Aplica"/>
  </r>
  <r>
    <s v="20603966695"/>
    <x v="102"/>
    <x v="56"/>
    <x v="2785"/>
    <x v="2798"/>
    <x v="2537"/>
    <n v="3"/>
    <x v="500"/>
    <s v="ESTACION 16"/>
    <s v="AV. GENERAL GARZON 2451 DPTO 28 "/>
    <x v="256"/>
    <x v="0"/>
    <m/>
    <x v="2"/>
    <d v="2023-04-26T00:00:00"/>
    <x v="0"/>
    <n v="1"/>
    <s v="CJV"/>
    <s v="Secundaria"/>
    <n v="5.4945054945054949E-3"/>
    <n v="63"/>
    <x v="2"/>
    <s v="Ok"/>
    <x v="0"/>
    <s v="OK"/>
    <x v="0"/>
    <x v="0"/>
    <x v="1"/>
    <s v="No Aplica"/>
  </r>
  <r>
    <s v="20600373863"/>
    <x v="101"/>
    <x v="56"/>
    <x v="2786"/>
    <x v="2799"/>
    <x v="2538"/>
    <n v="1"/>
    <x v="164"/>
    <s v="ESTACION 09"/>
    <s v="JR CORPANCHO 180 DT 301 "/>
    <x v="354"/>
    <x v="1"/>
    <m/>
    <x v="2"/>
    <d v="2023-04-30T00:00:00"/>
    <x v="0"/>
    <n v="1"/>
    <s v="CJV"/>
    <s v="Principal"/>
    <n v="5.4945054945054949E-3"/>
    <n v="22"/>
    <x v="1"/>
    <s v="Ok"/>
    <x v="0"/>
    <s v="OK"/>
    <x v="0"/>
    <x v="0"/>
    <x v="1"/>
    <s v="No Aplica"/>
  </r>
  <r>
    <s v="20600373863"/>
    <x v="101"/>
    <x v="56"/>
    <x v="2787"/>
    <x v="2800"/>
    <x v="2539"/>
    <n v="2"/>
    <x v="5"/>
    <s v="ESTACION 09"/>
    <s v="ASENT. H. LUIS PARDO MZ. A LT. 6"/>
    <x v="5"/>
    <x v="0"/>
    <m/>
    <x v="2"/>
    <d v="2023-07-05T00:00:00"/>
    <x v="0"/>
    <n v="4"/>
    <s v="CJV"/>
    <s v="Principal"/>
    <n v="5.4945054945054949E-3"/>
    <n v="29"/>
    <x v="3"/>
    <s v="Ok"/>
    <x v="0"/>
    <s v="OK"/>
    <x v="0"/>
    <x v="0"/>
    <x v="1"/>
    <s v="No Aplica"/>
  </r>
  <r>
    <s v="20600373863"/>
    <x v="101"/>
    <x v="56"/>
    <x v="2788"/>
    <x v="2801"/>
    <x v="2047"/>
    <n v="2"/>
    <x v="5"/>
    <s v="ESTACION 09"/>
    <s v="CALLE LEONARDO  ARRIETA 1243 URB. ELIO"/>
    <x v="5"/>
    <x v="0"/>
    <m/>
    <x v="2"/>
    <d v="2023-05-12T00:00:00"/>
    <x v="0"/>
    <n v="4"/>
    <s v="CJV"/>
    <s v="Principal"/>
    <n v="5.4945054945054949E-3"/>
    <n v="34"/>
    <x v="4"/>
    <s v="Ok"/>
    <x v="0"/>
    <s v="OK"/>
    <x v="0"/>
    <x v="0"/>
    <x v="1"/>
    <s v="No Aplica"/>
  </r>
  <r>
    <s v="20600373863"/>
    <x v="101"/>
    <x v="56"/>
    <x v="2789"/>
    <x v="2802"/>
    <x v="2540"/>
    <n v="2"/>
    <x v="5"/>
    <s v="ESTACION 09"/>
    <s v="JR. STA. FRANC. ROMANA 1010-DPTO. 104"/>
    <x v="5"/>
    <x v="0"/>
    <m/>
    <x v="2"/>
    <d v="2023-05-12T00:00:00"/>
    <x v="0"/>
    <n v="4"/>
    <s v="CJV"/>
    <s v="Principal"/>
    <n v="5.4945054945054949E-3"/>
    <n v="20"/>
    <x v="1"/>
    <s v="Ok"/>
    <x v="0"/>
    <s v="OK"/>
    <x v="0"/>
    <x v="0"/>
    <x v="1"/>
    <s v="No Aplica"/>
  </r>
  <r>
    <s v="20600373863"/>
    <x v="101"/>
    <x v="56"/>
    <x v="2790"/>
    <x v="2803"/>
    <x v="2541"/>
    <n v="3"/>
    <x v="439"/>
    <s v="ESTACION 09"/>
    <s v="MZ. G LT.46 ASOC. EL LUCUMO"/>
    <x v="2"/>
    <x v="0"/>
    <m/>
    <x v="2"/>
    <d v="2023-05-18T00:00:00"/>
    <x v="0"/>
    <n v="1"/>
    <s v="CJV"/>
    <s v="Principal"/>
    <n v="5.4945054945054949E-3"/>
    <n v="34"/>
    <x v="4"/>
    <s v="Ok"/>
    <x v="1"/>
    <s v="OK"/>
    <x v="0"/>
    <x v="0"/>
    <x v="1"/>
    <s v="No Aplica"/>
  </r>
  <r>
    <s v="20600373863"/>
    <x v="101"/>
    <x v="56"/>
    <x v="2791"/>
    <x v="2804"/>
    <x v="2083"/>
    <n v="3"/>
    <x v="467"/>
    <s v="ESTACION 09"/>
    <s v="CALLE LOS PALTOS AGRUPACION DE VIV. AMPLIACION LIMA Y MZ C. LT 04"/>
    <x v="28"/>
    <x v="0"/>
    <m/>
    <x v="2"/>
    <d v="2023-05-26T00:00:00"/>
    <x v="0"/>
    <n v="1"/>
    <s v="CJV"/>
    <s v="Principal"/>
    <n v="5.4945054945054949E-3"/>
    <n v="42"/>
    <x v="0"/>
    <s v="Ok"/>
    <x v="0"/>
    <s v="OK"/>
    <x v="0"/>
    <x v="0"/>
    <x v="1"/>
    <s v="No Aplica"/>
  </r>
  <r>
    <s v="20600373863"/>
    <x v="101"/>
    <x v="56"/>
    <x v="2792"/>
    <x v="2805"/>
    <x v="2542"/>
    <n v="3"/>
    <x v="468"/>
    <s v="ESTACION 16"/>
    <s v="JR. GONZALES PRADA S/N CENT. MATO"/>
    <x v="355"/>
    <x v="0"/>
    <m/>
    <x v="2"/>
    <d v="2023-05-26T00:00:00"/>
    <x v="0"/>
    <n v="1"/>
    <s v="CJV"/>
    <s v="Principal"/>
    <n v="5.4945054945054949E-3"/>
    <n v="45"/>
    <x v="0"/>
    <s v="Ok"/>
    <x v="0"/>
    <s v="OK"/>
    <x v="0"/>
    <x v="0"/>
    <x v="1"/>
    <s v="No Aplica"/>
  </r>
  <r>
    <s v="20600373863"/>
    <x v="101"/>
    <x v="56"/>
    <x v="2793"/>
    <x v="2806"/>
    <x v="1331"/>
    <n v="3"/>
    <x v="480"/>
    <s v="ESTACION 09"/>
    <s v="MZ. I. LT 6 STA CRUZ DE CAJAMARQUILLA"/>
    <x v="33"/>
    <x v="0"/>
    <m/>
    <x v="2"/>
    <d v="2023-05-27T00:00:00"/>
    <x v="1"/>
    <n v="1"/>
    <s v="CJV"/>
    <s v="Principal"/>
    <n v="5.4945054945054949E-3"/>
    <n v="55"/>
    <x v="5"/>
    <s v="Ok"/>
    <x v="0"/>
    <s v="OK"/>
    <x v="0"/>
    <x v="0"/>
    <x v="1"/>
    <s v="No Aplica"/>
  </r>
  <r>
    <s v="20600373863"/>
    <x v="101"/>
    <x v="56"/>
    <x v="2794"/>
    <x v="2807"/>
    <x v="2543"/>
    <n v="3"/>
    <x v="491"/>
    <s v="ESTACION 16"/>
    <s v="CALLE EL MORRO MZ. A LT. 21 ASENT. H. CIUDAD DE LOS CONSTRUCTORES"/>
    <x v="3"/>
    <x v="0"/>
    <m/>
    <x v="2"/>
    <d v="2023-05-27T00:00:00"/>
    <x v="0"/>
    <n v="1"/>
    <s v="CJV"/>
    <s v="Principal"/>
    <n v="5.4945054945054949E-3"/>
    <n v="31"/>
    <x v="3"/>
    <s v="Ok"/>
    <x v="0"/>
    <s v="OK"/>
    <x v="0"/>
    <x v="0"/>
    <x v="1"/>
    <s v="No Aplica"/>
  </r>
  <r>
    <s v="20600373863"/>
    <x v="101"/>
    <x v="56"/>
    <x v="2795"/>
    <x v="2808"/>
    <x v="2544"/>
    <n v="4"/>
    <x v="501"/>
    <s v="GARIBALDI"/>
    <s v="CALLE DIEGO FERRE MZ. K LT. 1"/>
    <x v="29"/>
    <x v="0"/>
    <m/>
    <x v="2"/>
    <d v="2023-05-29T00:00:00"/>
    <x v="0"/>
    <n v="1"/>
    <s v="CJV"/>
    <s v="Principal"/>
    <n v="5.4945054945054949E-3"/>
    <n v="43"/>
    <x v="0"/>
    <s v="Ok"/>
    <x v="2"/>
    <s v="OK"/>
    <x v="0"/>
    <x v="0"/>
    <x v="1"/>
    <s v="No Aplica"/>
  </r>
  <r>
    <s v="20600373863"/>
    <x v="101"/>
    <x v="56"/>
    <x v="2796"/>
    <x v="2809"/>
    <x v="2545"/>
    <n v="3"/>
    <x v="467"/>
    <s v="ESTACION 09"/>
    <s v="CALLE LOS GERANIOS AH JAZMINES DEL NARANJAL MZ A LT A1"/>
    <x v="8"/>
    <x v="0"/>
    <m/>
    <x v="2"/>
    <d v="2023-05-29T00:00:00"/>
    <x v="0"/>
    <n v="1"/>
    <s v="CJV"/>
    <s v="Principal"/>
    <n v="5.4945054945054949E-3"/>
    <n v="36"/>
    <x v="4"/>
    <s v="Ok"/>
    <x v="0"/>
    <s v="OK"/>
    <x v="0"/>
    <x v="0"/>
    <x v="1"/>
    <s v="No Aplica"/>
  </r>
  <r>
    <s v="20600373863"/>
    <x v="101"/>
    <x v="56"/>
    <x v="2797"/>
    <x v="2810"/>
    <x v="2546"/>
    <n v="1"/>
    <x v="502"/>
    <s v="ESTACION 09"/>
    <s v="SECTOR 2 GR. 25A MZ. L LT.1"/>
    <x v="45"/>
    <x v="1"/>
    <m/>
    <x v="2"/>
    <d v="2023-06-01T00:00:00"/>
    <x v="1"/>
    <n v="1"/>
    <s v="CJV"/>
    <s v="Principal"/>
    <n v="5.4945054945054949E-3"/>
    <n v="28"/>
    <x v="3"/>
    <s v="Ok"/>
    <x v="0"/>
    <s v="OK"/>
    <x v="0"/>
    <x v="0"/>
    <x v="1"/>
    <s v="No Aplica"/>
  </r>
  <r>
    <s v="20600373863"/>
    <x v="101"/>
    <x v="56"/>
    <x v="2798"/>
    <x v="2811"/>
    <x v="2547"/>
    <n v="1"/>
    <x v="120"/>
    <s v="ESTACION 09"/>
    <s v="PSJ. PUERTO DE LOMAS 116 3ER PISO URB. GERMAN ASTETE "/>
    <x v="44"/>
    <x v="0"/>
    <m/>
    <x v="2"/>
    <d v="2023-06-01T00:00:00"/>
    <x v="0"/>
    <n v="1"/>
    <s v="CJV"/>
    <s v="Principal"/>
    <n v="5.4945054945054949E-3"/>
    <n v="43"/>
    <x v="0"/>
    <s v="Ok"/>
    <x v="0"/>
    <s v="OK"/>
    <x v="0"/>
    <x v="0"/>
    <x v="1"/>
    <s v="No Aplica"/>
  </r>
  <r>
    <s v="20600373863"/>
    <x v="101"/>
    <x v="56"/>
    <x v="2799"/>
    <x v="2812"/>
    <x v="2548"/>
    <n v="3"/>
    <x v="478"/>
    <s v="ESTACION 16"/>
    <s v="COOP. DE VIV. SAGRADA FAMILIA MZ. A LT. 33"/>
    <x v="3"/>
    <x v="0"/>
    <m/>
    <x v="2"/>
    <d v="2023-06-08T00:00:00"/>
    <x v="2"/>
    <n v="1"/>
    <s v="CJV"/>
    <s v="Principal"/>
    <n v="5.4945054945054949E-3"/>
    <n v="41"/>
    <x v="0"/>
    <s v="Ok"/>
    <x v="0"/>
    <s v="OK"/>
    <x v="0"/>
    <x v="0"/>
    <x v="1"/>
    <s v="No Aplica"/>
  </r>
  <r>
    <s v="20600373863"/>
    <x v="101"/>
    <x v="56"/>
    <x v="2800"/>
    <x v="2813"/>
    <x v="2549"/>
    <n v="3"/>
    <x v="204"/>
    <s v="ESTACION 16"/>
    <s v="AV. LOS PINOS ASENT. H. JOSE OLAYA BALANDRA MZ. F LT. 07"/>
    <x v="29"/>
    <x v="0"/>
    <m/>
    <x v="2"/>
    <d v="2023-06-08T00:00:00"/>
    <x v="0"/>
    <n v="1"/>
    <s v="CJV"/>
    <s v="Principal"/>
    <n v="5.4945054945054949E-3"/>
    <n v="30"/>
    <x v="3"/>
    <s v="Ok"/>
    <x v="2"/>
    <s v="OK"/>
    <x v="0"/>
    <x v="0"/>
    <x v="1"/>
    <s v="No Aplica"/>
  </r>
  <r>
    <s v="20600373863"/>
    <x v="101"/>
    <x v="56"/>
    <x v="2801"/>
    <x v="2814"/>
    <x v="2550"/>
    <n v="3"/>
    <x v="69"/>
    <s v="ESTACION 09"/>
    <s v="ASOC. PARIACHI ETAPA 3RA. MZ. N LT. 31"/>
    <x v="2"/>
    <x v="0"/>
    <m/>
    <x v="2"/>
    <d v="2023-06-09T00:00:00"/>
    <x v="0"/>
    <n v="1"/>
    <s v="CJV"/>
    <s v="Principal"/>
    <n v="5.4945054945054949E-3"/>
    <n v="27"/>
    <x v="3"/>
    <s v="Ok"/>
    <x v="1"/>
    <s v="OK"/>
    <x v="0"/>
    <x v="0"/>
    <x v="1"/>
    <s v="No Aplica"/>
  </r>
  <r>
    <s v="20600373863"/>
    <x v="101"/>
    <x v="56"/>
    <x v="2802"/>
    <x v="2815"/>
    <x v="2551"/>
    <n v="3"/>
    <x v="40"/>
    <s v="ESTACION 09"/>
    <s v="CALLE MARIANO ANGULO 2583 MIRONES BAJO"/>
    <x v="5"/>
    <x v="0"/>
    <m/>
    <x v="2"/>
    <d v="2023-06-09T00:00:00"/>
    <x v="0"/>
    <n v="1"/>
    <s v="CJV"/>
    <s v="Principal"/>
    <n v="5.4945054945054949E-3"/>
    <n v="38"/>
    <x v="4"/>
    <s v="Ok"/>
    <x v="0"/>
    <s v="OK"/>
    <x v="0"/>
    <x v="0"/>
    <x v="1"/>
    <s v="No Aplica"/>
  </r>
  <r>
    <s v="20600373863"/>
    <x v="101"/>
    <x v="56"/>
    <x v="2803"/>
    <x v="2816"/>
    <x v="2552"/>
    <n v="2"/>
    <x v="5"/>
    <s v="ESTACION 09"/>
    <s v="AV. GUARDIA REPUBLICANA MZ. R1 LT. 40 AGRU PACHACAMAC SECT, 4 1RA ETAPA ZONA A"/>
    <x v="45"/>
    <x v="0"/>
    <m/>
    <x v="2"/>
    <d v="2023-06-12T00:00:00"/>
    <x v="1"/>
    <n v="4"/>
    <s v="CJV"/>
    <s v="Principal"/>
    <n v="5.4945054945054949E-3"/>
    <n v="34"/>
    <x v="4"/>
    <s v="Ok"/>
    <x v="0"/>
    <s v="OK"/>
    <x v="0"/>
    <x v="0"/>
    <x v="1"/>
    <s v="No Aplica"/>
  </r>
  <r>
    <s v="20600373863"/>
    <x v="101"/>
    <x v="56"/>
    <x v="2804"/>
    <x v="2817"/>
    <x v="2553"/>
    <n v="3"/>
    <x v="486"/>
    <s v="PV41 BIS"/>
    <s v="AV. ALMIRANTE GRAU (BUENOS AIRES) 146"/>
    <x v="31"/>
    <x v="1"/>
    <m/>
    <x v="2"/>
    <d v="2023-06-12T00:00:00"/>
    <x v="0"/>
    <n v="1"/>
    <s v="CJV"/>
    <s v="Principal"/>
    <n v="5.4945054945054949E-3"/>
    <n v="29"/>
    <x v="3"/>
    <s v="Ok"/>
    <x v="2"/>
    <s v="OK"/>
    <x v="0"/>
    <x v="0"/>
    <x v="1"/>
    <s v="No Aplica"/>
  </r>
  <r>
    <s v="20600373863"/>
    <x v="101"/>
    <x v="56"/>
    <x v="2805"/>
    <x v="2818"/>
    <x v="2554"/>
    <n v="3"/>
    <x v="503"/>
    <s v="ESTACION 11"/>
    <s v="ASENT. H. SOL DE LA JUSTICIA MZ. C LT. 8"/>
    <x v="3"/>
    <x v="0"/>
    <m/>
    <x v="2"/>
    <d v="2023-06-12T00:00:00"/>
    <x v="0"/>
    <n v="1"/>
    <s v="CJV"/>
    <s v="Principal"/>
    <n v="5.4945054945054949E-3"/>
    <n v="43"/>
    <x v="0"/>
    <s v="Ok"/>
    <x v="0"/>
    <s v="OK"/>
    <x v="0"/>
    <x v="0"/>
    <x v="1"/>
    <s v="No Aplica"/>
  </r>
  <r>
    <s v="20600373863"/>
    <x v="101"/>
    <x v="56"/>
    <x v="2806"/>
    <x v="2819"/>
    <x v="1738"/>
    <n v="2"/>
    <x v="5"/>
    <s v="PV41 BIS"/>
    <s v="ASOC. SANTA BEATRIZ MZ. H LT. 5"/>
    <x v="31"/>
    <x v="0"/>
    <m/>
    <x v="2"/>
    <d v="2023-06-13T00:00:00"/>
    <x v="0"/>
    <n v="4"/>
    <s v="CJV"/>
    <s v="Principal"/>
    <n v="5.4945054945054949E-3"/>
    <n v="25"/>
    <x v="3"/>
    <s v="Ok"/>
    <x v="2"/>
    <s v="OK"/>
    <x v="0"/>
    <x v="0"/>
    <x v="1"/>
    <s v="No Aplica"/>
  </r>
  <r>
    <s v="20600373863"/>
    <x v="101"/>
    <x v="56"/>
    <x v="2807"/>
    <x v="2820"/>
    <x v="2555"/>
    <n v="1"/>
    <x v="504"/>
    <s v="ESTACION 09"/>
    <s v="CALLE ANTARES 320"/>
    <x v="103"/>
    <x v="0"/>
    <m/>
    <x v="13"/>
    <d v="2023-06-14T00:00:00"/>
    <x v="0"/>
    <n v="1"/>
    <s v="CJV"/>
    <s v="Principal"/>
    <n v="5.4945054945054949E-3"/>
    <n v="28"/>
    <x v="3"/>
    <s v="Ok"/>
    <x v="0"/>
    <s v="OK"/>
    <x v="0"/>
    <x v="0"/>
    <x v="1"/>
    <s v="No Aplica"/>
  </r>
  <r>
    <s v="20600373863"/>
    <x v="101"/>
    <x v="56"/>
    <x v="2808"/>
    <x v="2821"/>
    <x v="2556"/>
    <n v="1"/>
    <x v="27"/>
    <s v="ESTACION 09"/>
    <s v="PARQUE MZ. J LT. 18 H.U.P LOMAS DEL SUR"/>
    <x v="356"/>
    <x v="1"/>
    <m/>
    <x v="2"/>
    <d v="2023-06-15T00:00:00"/>
    <x v="0"/>
    <n v="1"/>
    <s v="CJV"/>
    <s v="Principal"/>
    <n v="5.4945054945054949E-3"/>
    <n v="24"/>
    <x v="3"/>
    <s v="Ok"/>
    <x v="0"/>
    <s v="OK"/>
    <x v="0"/>
    <x v="0"/>
    <x v="1"/>
    <s v="No Aplica"/>
  </r>
  <r>
    <s v="20600373863"/>
    <x v="101"/>
    <x v="56"/>
    <x v="2809"/>
    <x v="2822"/>
    <x v="2557"/>
    <n v="3"/>
    <x v="503"/>
    <s v="ESTACION 11"/>
    <s v="ASENT. H. AMPL JESUS OROPEZA DE CHONTA MZ. N LT.03"/>
    <x v="39"/>
    <x v="0"/>
    <m/>
    <x v="2"/>
    <d v="2023-06-15T00:00:00"/>
    <x v="0"/>
    <n v="1"/>
    <s v="CJV"/>
    <s v="Principal"/>
    <n v="5.4945054945054949E-3"/>
    <n v="33"/>
    <x v="4"/>
    <s v="Ok"/>
    <x v="0"/>
    <s v="OK"/>
    <x v="0"/>
    <x v="0"/>
    <x v="1"/>
    <s v="No Aplica"/>
  </r>
  <r>
    <s v="20600373863"/>
    <x v="101"/>
    <x v="56"/>
    <x v="2810"/>
    <x v="2823"/>
    <x v="919"/>
    <n v="3"/>
    <x v="467"/>
    <s v="GARIBALDI"/>
    <s v="PROY. ESP. PACH. ASENT. H. LOS JAZMINES MZ. I LT.12"/>
    <x v="29"/>
    <x v="0"/>
    <m/>
    <x v="2"/>
    <d v="2023-06-15T00:00:00"/>
    <x v="0"/>
    <n v="1"/>
    <s v="CJV"/>
    <s v="Principal"/>
    <n v="5.4945054945054949E-3"/>
    <n v="32"/>
    <x v="4"/>
    <s v="Ok"/>
    <x v="2"/>
    <s v="OK"/>
    <x v="0"/>
    <x v="0"/>
    <x v="1"/>
    <s v="No Aplica"/>
  </r>
  <r>
    <s v="20600373863"/>
    <x v="101"/>
    <x v="56"/>
    <x v="2811"/>
    <x v="2824"/>
    <x v="2558"/>
    <n v="2"/>
    <x v="5"/>
    <s v="PV41 BIS"/>
    <s v="PUEBLO JOVEN SARITA COLONIA MZ. D LT.27"/>
    <x v="31"/>
    <x v="0"/>
    <m/>
    <x v="2"/>
    <d v="2023-06-16T00:00:00"/>
    <x v="0"/>
    <n v="4"/>
    <s v="CJV"/>
    <s v="Principal"/>
    <n v="5.4945054945054949E-3"/>
    <n v="40"/>
    <x v="4"/>
    <s v="Ok"/>
    <x v="2"/>
    <s v="OK"/>
    <x v="0"/>
    <x v="0"/>
    <x v="1"/>
    <s v="No Aplica"/>
  </r>
  <r>
    <s v="20603966695"/>
    <x v="102"/>
    <x v="56"/>
    <x v="2812"/>
    <x v="2825"/>
    <x v="2559"/>
    <n v="3"/>
    <x v="500"/>
    <s v="ESTACION 09"/>
    <s v="AV. MARIANO IGNACIO PRADO 3166 ETAPA 1 PISO 3 URB. CONDEVILLA SEÑOR"/>
    <x v="8"/>
    <x v="0"/>
    <m/>
    <x v="2"/>
    <d v="2023-06-16T00:00:00"/>
    <x v="0"/>
    <n v="1"/>
    <s v="CJV"/>
    <s v="Secundaria"/>
    <n v="5.4945054945054949E-3"/>
    <n v="23"/>
    <x v="1"/>
    <s v="Ok"/>
    <x v="0"/>
    <s v="OK"/>
    <x v="0"/>
    <x v="0"/>
    <x v="1"/>
    <s v="No Aplica"/>
  </r>
  <r>
    <s v="20603966695"/>
    <x v="102"/>
    <x v="56"/>
    <x v="2813"/>
    <x v="2826"/>
    <x v="2560"/>
    <n v="3"/>
    <x v="500"/>
    <s v="ESTACION 09"/>
    <s v="CALLE LAS PETUNIAS MZ. K. LT. 1 C ASENT H. VIRGEN DE FATIMA "/>
    <x v="50"/>
    <x v="0"/>
    <m/>
    <x v="2"/>
    <d v="2023-06-16T00:00:00"/>
    <x v="0"/>
    <n v="1"/>
    <s v="CJV"/>
    <s v="Secundaria"/>
    <n v="5.4945054945054949E-3"/>
    <n v="51"/>
    <x v="5"/>
    <s v="Ok"/>
    <x v="0"/>
    <s v="OK"/>
    <x v="0"/>
    <x v="0"/>
    <x v="1"/>
    <s v="No Aplica"/>
  </r>
  <r>
    <s v="20600373863"/>
    <x v="101"/>
    <x v="56"/>
    <x v="2814"/>
    <x v="2827"/>
    <x v="2561"/>
    <n v="3"/>
    <x v="40"/>
    <s v="ESTACION 16"/>
    <s v="SECTOR 6 GRP. 6 MZ. B LT. 8"/>
    <x v="45"/>
    <x v="0"/>
    <m/>
    <x v="2"/>
    <d v="2023-06-17T00:00:00"/>
    <x v="0"/>
    <n v="1"/>
    <s v="CJV"/>
    <s v="Principal"/>
    <n v="5.4945054945054949E-3"/>
    <n v="46"/>
    <x v="0"/>
    <s v="Ok"/>
    <x v="0"/>
    <s v="OK"/>
    <x v="0"/>
    <x v="0"/>
    <x v="1"/>
    <s v="No Aplica"/>
  </r>
  <r>
    <s v="20600373863"/>
    <x v="101"/>
    <x v="56"/>
    <x v="2815"/>
    <x v="2828"/>
    <x v="2562"/>
    <n v="1"/>
    <x v="505"/>
    <s v="ESTACION 09"/>
    <s v="CALLE PRECIADOS 665 DPTO. 1 URB. RES. HIGUERETA"/>
    <x v="15"/>
    <x v="1"/>
    <m/>
    <x v="2"/>
    <d v="2023-06-20T00:00:00"/>
    <x v="0"/>
    <n v="1"/>
    <s v="CJV"/>
    <s v="Principal"/>
    <n v="5.4945054945054949E-3"/>
    <n v="44"/>
    <x v="0"/>
    <s v="Ok"/>
    <x v="0"/>
    <s v="OK"/>
    <x v="0"/>
    <x v="0"/>
    <x v="1"/>
    <s v="No Aplica"/>
  </r>
  <r>
    <s v="20600373863"/>
    <x v="101"/>
    <x v="56"/>
    <x v="2816"/>
    <x v="2829"/>
    <x v="2563"/>
    <n v="3"/>
    <x v="501"/>
    <s v="PV41 BIS"/>
    <s v="PSJ. F SECT. RODRIGO FRANCO ASENT. H. RODRIGO FRANCO MZ. Y LT. 05"/>
    <x v="15"/>
    <x v="0"/>
    <m/>
    <x v="2"/>
    <d v="2023-06-20T00:00:00"/>
    <x v="0"/>
    <n v="1"/>
    <s v="CJV"/>
    <s v="Principal"/>
    <n v="5.4945054945054949E-3"/>
    <n v="29"/>
    <x v="3"/>
    <s v="Ok"/>
    <x v="0"/>
    <s v="OK"/>
    <x v="0"/>
    <x v="0"/>
    <x v="1"/>
    <s v="No Aplica"/>
  </r>
  <r>
    <s v="20600373863"/>
    <x v="101"/>
    <x v="56"/>
    <x v="2817"/>
    <x v="2830"/>
    <x v="2564"/>
    <n v="1"/>
    <x v="33"/>
    <s v="PV41 BIS"/>
    <s v="CALLE 5 MZ. E LT 29 EL TREBOL"/>
    <x v="81"/>
    <x v="0"/>
    <m/>
    <x v="2"/>
    <d v="2023-06-21T00:00:00"/>
    <x v="0"/>
    <n v="1"/>
    <s v="CJV"/>
    <s v="Principal"/>
    <n v="5.4945054945054949E-3"/>
    <n v="38"/>
    <x v="4"/>
    <s v="Ok"/>
    <x v="5"/>
    <s v="OK"/>
    <x v="0"/>
    <x v="0"/>
    <x v="1"/>
    <s v="No Aplica"/>
  </r>
  <r>
    <s v="20600373863"/>
    <x v="101"/>
    <x v="56"/>
    <x v="2818"/>
    <x v="2831"/>
    <x v="2565"/>
    <n v="1"/>
    <x v="27"/>
    <s v="GARIBALDI"/>
    <s v="CALLE 5 MZ. C LT. 25 URB. SANTO DOMINGO 1RA. ETAPA"/>
    <x v="12"/>
    <x v="0"/>
    <m/>
    <x v="2"/>
    <d v="2023-06-24T00:00:00"/>
    <x v="0"/>
    <n v="1"/>
    <s v="CJV"/>
    <s v="Principal"/>
    <n v="5.4945054945054949E-3"/>
    <n v="30"/>
    <x v="3"/>
    <s v="Ok"/>
    <x v="0"/>
    <s v="OK"/>
    <x v="0"/>
    <x v="0"/>
    <x v="1"/>
    <s v="No Aplica"/>
  </r>
  <r>
    <s v="20600373863"/>
    <x v="101"/>
    <x v="56"/>
    <x v="2819"/>
    <x v="2832"/>
    <x v="2566"/>
    <n v="3"/>
    <x v="52"/>
    <s v="ESTACION 09"/>
    <s v="PSJ. SANTO DOMINGO MZ. H19 LT.18 ASENT. H. DELICIAS DE VILLA"/>
    <x v="18"/>
    <x v="0"/>
    <m/>
    <x v="2"/>
    <d v="2023-06-26T00:00:00"/>
    <x v="0"/>
    <n v="1"/>
    <s v="CJV"/>
    <s v="Principal"/>
    <n v="5.4945054945054949E-3"/>
    <n v="44"/>
    <x v="0"/>
    <s v="Ok"/>
    <x v="0"/>
    <s v="OK"/>
    <x v="0"/>
    <x v="0"/>
    <x v="1"/>
    <s v="No Aplica"/>
  </r>
  <r>
    <s v="20600373863"/>
    <x v="101"/>
    <x v="56"/>
    <x v="2820"/>
    <x v="2833"/>
    <x v="2567"/>
    <n v="3"/>
    <x v="69"/>
    <s v="ESTACION 09"/>
    <s v="UPIS SAN CRISTOBAL MZ. A LT. 21"/>
    <x v="81"/>
    <x v="0"/>
    <m/>
    <x v="2"/>
    <d v="2023-06-26T00:00:00"/>
    <x v="2"/>
    <n v="1"/>
    <s v="CJV"/>
    <s v="Principal"/>
    <n v="5.4945054945054949E-3"/>
    <n v="27"/>
    <x v="3"/>
    <s v="Ok"/>
    <x v="5"/>
    <s v="OK"/>
    <x v="0"/>
    <x v="0"/>
    <x v="1"/>
    <s v="No Aplica"/>
  </r>
  <r>
    <s v="20600373863"/>
    <x v="101"/>
    <x v="56"/>
    <x v="2821"/>
    <x v="2834"/>
    <x v="2568"/>
    <n v="3"/>
    <x v="52"/>
    <s v="PV41 BIS"/>
    <s v="PSJ. 3 MZ. H LT. 01 AH. AMPLIACIÓN EL CONDOR"/>
    <x v="12"/>
    <x v="0"/>
    <m/>
    <x v="2"/>
    <d v="2023-06-26T00:00:00"/>
    <x v="0"/>
    <n v="1"/>
    <s v="CJV"/>
    <s v="Principal"/>
    <n v="5.4945054945054949E-3"/>
    <n v="34"/>
    <x v="4"/>
    <s v="Ok"/>
    <x v="0"/>
    <s v="OK"/>
    <x v="0"/>
    <x v="0"/>
    <x v="1"/>
    <s v="No Aplica"/>
  </r>
  <r>
    <s v="20600373863"/>
    <x v="101"/>
    <x v="56"/>
    <x v="2822"/>
    <x v="2835"/>
    <x v="2569"/>
    <n v="3"/>
    <x v="467"/>
    <s v="PV41 BIS"/>
    <s v="URB BALCON DEL RIMAC MZ A1 LT 28"/>
    <x v="46"/>
    <x v="0"/>
    <m/>
    <x v="2"/>
    <d v="2023-06-26T00:00:00"/>
    <x v="0"/>
    <n v="1"/>
    <s v="CJV"/>
    <s v="Principal"/>
    <n v="5.4945054945054949E-3"/>
    <n v="28"/>
    <x v="3"/>
    <s v="Ok"/>
    <x v="0"/>
    <s v="OK"/>
    <x v="0"/>
    <x v="0"/>
    <x v="1"/>
    <s v="No Aplica"/>
  </r>
  <r>
    <s v="20603966695"/>
    <x v="102"/>
    <x v="56"/>
    <x v="2823"/>
    <x v="2836"/>
    <x v="1588"/>
    <n v="3"/>
    <x v="500"/>
    <s v="ESTACION 09"/>
    <s v="AV. MARIANO IGNACIO PRADO 3166 ETAPA 1 PISO 3 URB. CONDEVILLA SEÑOR"/>
    <x v="8"/>
    <x v="0"/>
    <m/>
    <x v="2"/>
    <d v="2023-06-26T00:00:00"/>
    <x v="0"/>
    <n v="1"/>
    <s v="CJV"/>
    <s v="Secundaria"/>
    <n v="5.4945054945054949E-3"/>
    <n v="41"/>
    <x v="0"/>
    <s v="Ok"/>
    <x v="0"/>
    <s v="OK"/>
    <x v="0"/>
    <x v="0"/>
    <x v="1"/>
    <s v="No Aplica"/>
  </r>
  <r>
    <s v="20600373863"/>
    <x v="101"/>
    <x v="56"/>
    <x v="2824"/>
    <x v="2837"/>
    <x v="2570"/>
    <n v="1"/>
    <x v="27"/>
    <s v="ESTACION 09"/>
    <s v="ARQUIMEDES 128 TORRE A DPTO. 101 URB. LA CAMPIÑA ETAPA VI"/>
    <x v="18"/>
    <x v="0"/>
    <m/>
    <x v="2"/>
    <d v="2023-06-28T00:00:00"/>
    <x v="0"/>
    <n v="1"/>
    <s v="CJV"/>
    <s v="Principal"/>
    <n v="5.4945054945054949E-3"/>
    <n v="34"/>
    <x v="4"/>
    <s v="Ok"/>
    <x v="0"/>
    <s v="OK"/>
    <x v="0"/>
    <x v="0"/>
    <x v="1"/>
    <s v="No Aplica"/>
  </r>
  <r>
    <s v="20600373863"/>
    <x v="101"/>
    <x v="56"/>
    <x v="2825"/>
    <x v="2838"/>
    <x v="2571"/>
    <n v="3"/>
    <x v="467"/>
    <s v="ESTACION 09"/>
    <s v="ASENT. H MICAELA BASTIDAS MZ. P LT. 07"/>
    <x v="2"/>
    <x v="0"/>
    <m/>
    <x v="2"/>
    <d v="2023-06-28T00:00:00"/>
    <x v="0"/>
    <n v="1"/>
    <s v="CJV"/>
    <s v="Principal"/>
    <n v="5.4945054945054949E-3"/>
    <n v="31"/>
    <x v="3"/>
    <s v="Ok"/>
    <x v="1"/>
    <s v="OK"/>
    <x v="0"/>
    <x v="0"/>
    <x v="1"/>
    <s v="No Aplica"/>
  </r>
  <r>
    <s v="20600373863"/>
    <x v="101"/>
    <x v="56"/>
    <x v="2826"/>
    <x v="2839"/>
    <x v="2572"/>
    <n v="3"/>
    <x v="506"/>
    <s v="PV41 BIS"/>
    <s v="PSJ TUPAC AMARU 423"/>
    <x v="357"/>
    <x v="0"/>
    <m/>
    <x v="2"/>
    <d v="2023-06-28T00:00:00"/>
    <x v="1"/>
    <n v="1"/>
    <s v="CJV"/>
    <s v="Principal"/>
    <n v="5.4945054945054949E-3"/>
    <n v="50"/>
    <x v="5"/>
    <s v="Ok"/>
    <x v="0"/>
    <s v="OK"/>
    <x v="0"/>
    <x v="0"/>
    <x v="1"/>
    <s v="No Aplica"/>
  </r>
  <r>
    <s v="20600373863"/>
    <x v="101"/>
    <x v="56"/>
    <x v="2827"/>
    <x v="2840"/>
    <x v="2573"/>
    <n v="1"/>
    <x v="164"/>
    <s v="PV41 BIS"/>
    <s v="AV. VENEZUELA 642 DPTO. 505 TORRE 1"/>
    <x v="32"/>
    <x v="0"/>
    <m/>
    <x v="2"/>
    <d v="2023-06-30T00:00:00"/>
    <x v="0"/>
    <n v="1"/>
    <s v="CJV"/>
    <s v="Principal"/>
    <n v="5.4945054945054949E-3"/>
    <n v="23"/>
    <x v="1"/>
    <s v="Ok"/>
    <x v="4"/>
    <s v="OK"/>
    <x v="0"/>
    <x v="0"/>
    <x v="1"/>
    <s v="No Aplica"/>
  </r>
  <r>
    <s v="20600373863"/>
    <x v="101"/>
    <x v="56"/>
    <x v="2828"/>
    <x v="2841"/>
    <x v="2574"/>
    <n v="1"/>
    <x v="505"/>
    <s v="PV41 BIS"/>
    <s v="ASENT. H. EL NAZARENO MZ. G LT. 1"/>
    <x v="358"/>
    <x v="1"/>
    <m/>
    <x v="2"/>
    <d v="2023-07-05T00:00:00"/>
    <x v="0"/>
    <n v="1"/>
    <s v="CJV"/>
    <s v="Principal"/>
    <n v="5.4945054945054949E-3"/>
    <n v="31"/>
    <x v="3"/>
    <s v="Ok"/>
    <x v="0"/>
    <s v="OK"/>
    <x v="0"/>
    <x v="0"/>
    <x v="1"/>
    <s v="No Aplica"/>
  </r>
  <r>
    <s v="20603966695"/>
    <x v="102"/>
    <x v="56"/>
    <x v="2829"/>
    <x v="2842"/>
    <x v="2575"/>
    <n v="3"/>
    <x v="500"/>
    <s v="PV41 BIS"/>
    <s v="CALLE ANTONIO ALARCON 157"/>
    <x v="73"/>
    <x v="0"/>
    <m/>
    <x v="2"/>
    <d v="2023-07-05T00:00:00"/>
    <x v="0"/>
    <n v="1"/>
    <s v="CJV"/>
    <s v="Secundaria"/>
    <n v="5.4945054945054949E-3"/>
    <n v="31"/>
    <x v="3"/>
    <s v="Ok"/>
    <x v="7"/>
    <s v="OK"/>
    <x v="0"/>
    <x v="0"/>
    <x v="1"/>
    <s v="No Aplica"/>
  </r>
  <r>
    <s v="20600373863"/>
    <x v="101"/>
    <x v="56"/>
    <x v="2830"/>
    <x v="2843"/>
    <x v="2576"/>
    <n v="3"/>
    <x v="159"/>
    <s v="GARIBALDI"/>
    <s v="CALLE ELIAS AGUIRRE MZ. H LT. 08 URB. JORGE CHAVEZ I ETAPA"/>
    <x v="31"/>
    <x v="0"/>
    <m/>
    <x v="2"/>
    <d v="2023-07-07T00:00:00"/>
    <x v="0"/>
    <n v="1"/>
    <s v="CJV"/>
    <s v="Principal"/>
    <n v="5.4945054945054949E-3"/>
    <n v="42"/>
    <x v="0"/>
    <s v="Ok"/>
    <x v="2"/>
    <s v="OK"/>
    <x v="0"/>
    <x v="0"/>
    <x v="1"/>
    <s v="No Aplica"/>
  </r>
  <r>
    <s v="20600373863"/>
    <x v="101"/>
    <x v="56"/>
    <x v="2831"/>
    <x v="2844"/>
    <x v="2577"/>
    <n v="2"/>
    <x v="5"/>
    <s v="PV41 BIS"/>
    <s v="URB. FAUCETT MZ. C LT. 32"/>
    <x v="31"/>
    <x v="0"/>
    <m/>
    <x v="2"/>
    <d v="2023-07-07T00:00:00"/>
    <x v="0"/>
    <n v="4"/>
    <s v="CJV"/>
    <s v="Principal"/>
    <n v="5.4945054945054949E-3"/>
    <n v="27"/>
    <x v="3"/>
    <s v="Ok"/>
    <x v="2"/>
    <s v="OK"/>
    <x v="0"/>
    <x v="0"/>
    <x v="1"/>
    <s v="No Aplica"/>
  </r>
  <r>
    <s v="20600373863"/>
    <x v="101"/>
    <x v="56"/>
    <x v="2832"/>
    <x v="2845"/>
    <x v="2578"/>
    <n v="3"/>
    <x v="52"/>
    <s v="PV41 BIS"/>
    <s v="ASENT. H. BOCANEGRA SECTOR 5 MZ. G47 LT.24"/>
    <x v="31"/>
    <x v="0"/>
    <m/>
    <x v="2"/>
    <d v="2023-07-08T00:00:00"/>
    <x v="0"/>
    <n v="1"/>
    <s v="CJV"/>
    <s v="Principal"/>
    <n v="5.4945054945054949E-3"/>
    <n v="34"/>
    <x v="4"/>
    <s v="Ok"/>
    <x v="2"/>
    <s v="OK"/>
    <x v="0"/>
    <x v="0"/>
    <x v="1"/>
    <s v="No Aplica"/>
  </r>
  <r>
    <s v="20600373863"/>
    <x v="101"/>
    <x v="56"/>
    <x v="2833"/>
    <x v="2846"/>
    <x v="2579"/>
    <n v="3"/>
    <x v="501"/>
    <s v="PV41 BIS"/>
    <s v="CALLE ENRIQUE LOPEZ ALBUJAR COOP. HUERTA SANTA ROSA MZ. A LT.26"/>
    <x v="5"/>
    <x v="0"/>
    <m/>
    <x v="2"/>
    <d v="2023-07-10T00:00:00"/>
    <x v="0"/>
    <n v="1"/>
    <s v="CJV"/>
    <s v="Principal"/>
    <n v="5.4945054945054949E-3"/>
    <n v="27"/>
    <x v="3"/>
    <s v="Ok"/>
    <x v="0"/>
    <s v="OK"/>
    <x v="0"/>
    <x v="0"/>
    <x v="1"/>
    <s v="No Aplica"/>
  </r>
  <r>
    <s v="20600373863"/>
    <x v="101"/>
    <x v="56"/>
    <x v="2834"/>
    <x v="2847"/>
    <x v="2580"/>
    <n v="2"/>
    <x v="5"/>
    <s v="PV41 BIS"/>
    <s v="PSJ. 16 MZ. Z LT. 11 A.H. VICTOR RAUL HAYA DE LA TORRE"/>
    <x v="4"/>
    <x v="0"/>
    <m/>
    <x v="2"/>
    <d v="2023-07-10T00:00:00"/>
    <x v="0"/>
    <n v="4"/>
    <s v="CJV"/>
    <s v="Principal"/>
    <n v="5.4945054945054949E-3"/>
    <n v="30"/>
    <x v="3"/>
    <s v="Ok"/>
    <x v="2"/>
    <s v="OK"/>
    <x v="0"/>
    <x v="0"/>
    <x v="1"/>
    <s v="No Aplica"/>
  </r>
  <r>
    <s v="20600373863"/>
    <x v="101"/>
    <x v="56"/>
    <x v="2835"/>
    <x v="2848"/>
    <x v="224"/>
    <n v="3"/>
    <x v="54"/>
    <s v="ESTACION 09"/>
    <s v="SECT. 1 GRP. 12 MZ. H LT. 3"/>
    <x v="45"/>
    <x v="0"/>
    <m/>
    <x v="2"/>
    <d v="2023-07-13T00:00:00"/>
    <x v="2"/>
    <n v="1"/>
    <s v="CJV"/>
    <s v="Principal"/>
    <n v="5.4945054945054949E-3"/>
    <n v="44"/>
    <x v="0"/>
    <s v="Ok"/>
    <x v="0"/>
    <s v="OK"/>
    <x v="0"/>
    <x v="0"/>
    <x v="1"/>
    <s v="No Aplica"/>
  </r>
  <r>
    <s v="20600373863"/>
    <x v="101"/>
    <x v="56"/>
    <x v="2836"/>
    <x v="2849"/>
    <x v="2581"/>
    <n v="3"/>
    <x v="467"/>
    <s v="ESTACION 09"/>
    <s v="AV. GUARDIA CHALACA 792 DPTO. 4"/>
    <x v="31"/>
    <x v="0"/>
    <m/>
    <x v="2"/>
    <d v="2023-07-14T00:00:00"/>
    <x v="0"/>
    <n v="1"/>
    <s v="CJV"/>
    <s v="Principal"/>
    <n v="5.4945054945054949E-3"/>
    <n v="46"/>
    <x v="0"/>
    <s v="Ok"/>
    <x v="2"/>
    <s v="OK"/>
    <x v="0"/>
    <x v="0"/>
    <x v="1"/>
    <s v="No Aplica"/>
  </r>
  <r>
    <s v="20600373863"/>
    <x v="101"/>
    <x v="56"/>
    <x v="2837"/>
    <x v="2850"/>
    <x v="1058"/>
    <n v="3"/>
    <x v="467"/>
    <s v="ESTACION 09"/>
    <s v="AV. AVIACION 2322 DPTO. 202"/>
    <x v="0"/>
    <x v="0"/>
    <m/>
    <x v="2"/>
    <d v="2023-07-14T00:00:00"/>
    <x v="0"/>
    <n v="1"/>
    <s v="CJV"/>
    <s v="Principal"/>
    <n v="5.4945054945054949E-3"/>
    <n v="40"/>
    <x v="4"/>
    <s v="Ok"/>
    <x v="0"/>
    <s v="OK"/>
    <x v="0"/>
    <x v="0"/>
    <x v="1"/>
    <s v="No Aplica"/>
  </r>
  <r>
    <s v="20600373863"/>
    <x v="101"/>
    <x v="56"/>
    <x v="2838"/>
    <x v="2851"/>
    <x v="2582"/>
    <n v="3"/>
    <x v="507"/>
    <s v="ESTACION 09"/>
    <s v="LAS PALMERAS MZ. 5B LT. 04 LAS FLORES"/>
    <x v="3"/>
    <x v="0"/>
    <m/>
    <x v="2"/>
    <d v="2023-07-14T00:00:00"/>
    <x v="0"/>
    <n v="1"/>
    <s v="CJV"/>
    <s v="Principal"/>
    <n v="5.4945054945054949E-3"/>
    <n v="23"/>
    <x v="1"/>
    <s v="Ok"/>
    <x v="0"/>
    <s v="OK"/>
    <x v="0"/>
    <x v="0"/>
    <x v="1"/>
    <s v="No Aplica"/>
  </r>
  <r>
    <s v="20600373863"/>
    <x v="101"/>
    <x v="56"/>
    <x v="2839"/>
    <x v="2852"/>
    <x v="2583"/>
    <n v="2"/>
    <x v="5"/>
    <s v="ESTACION 16"/>
    <s v="JR. NICOLAS DE PIEROLA 356"/>
    <x v="21"/>
    <x v="0"/>
    <m/>
    <x v="2"/>
    <d v="2023-07-18T00:00:00"/>
    <x v="0"/>
    <n v="4"/>
    <s v="CJV"/>
    <s v="Principal"/>
    <n v="5.4945054945054949E-3"/>
    <n v="19"/>
    <x v="1"/>
    <s v="Ok"/>
    <x v="0"/>
    <s v="OK"/>
    <x v="0"/>
    <x v="0"/>
    <x v="1"/>
    <s v="No Aplica"/>
  </r>
  <r>
    <s v="20600373863"/>
    <x v="101"/>
    <x v="56"/>
    <x v="2840"/>
    <x v="2853"/>
    <x v="2584"/>
    <n v="1"/>
    <x v="508"/>
    <s v="ESTACION 09"/>
    <s v="CALLE. LOMA DE LOS NARDOS 227 URB. PROLG. BENAVIDES"/>
    <x v="15"/>
    <x v="1"/>
    <m/>
    <x v="2"/>
    <d v="2023-07-20T00:00:00"/>
    <x v="0"/>
    <n v="1"/>
    <s v="CJV"/>
    <s v="Principal"/>
    <n v="5.4945054945054949E-3"/>
    <n v="34"/>
    <x v="4"/>
    <s v="Ok"/>
    <x v="0"/>
    <s v="OK"/>
    <x v="0"/>
    <x v="0"/>
    <x v="1"/>
    <s v="No Aplica"/>
  </r>
  <r>
    <s v="20600373863"/>
    <x v="101"/>
    <x v="56"/>
    <x v="2841"/>
    <x v="2854"/>
    <x v="2585"/>
    <n v="1"/>
    <x v="509"/>
    <s v="ESTACION 09"/>
    <s v="CALLE JEAN LOUIS FORAN 137 DPTO. 202"/>
    <x v="0"/>
    <x v="1"/>
    <m/>
    <x v="2"/>
    <d v="2023-07-20T00:00:00"/>
    <x v="0"/>
    <n v="1"/>
    <s v="CJV"/>
    <s v="Principal"/>
    <n v="5.4945054945054949E-3"/>
    <n v="26"/>
    <x v="3"/>
    <s v="Ok"/>
    <x v="0"/>
    <s v="OK"/>
    <x v="0"/>
    <x v="0"/>
    <x v="1"/>
    <s v="No Aplica"/>
  </r>
  <r>
    <s v="20600373863"/>
    <x v="101"/>
    <x v="56"/>
    <x v="2842"/>
    <x v="2855"/>
    <x v="2586"/>
    <n v="3"/>
    <x v="204"/>
    <s v="ESTACION 09"/>
    <s v="57 MZ K14 1B SECTOR LOS JARDINES CP RURAL HUERTOS DE MANCHAY"/>
    <x v="28"/>
    <x v="0"/>
    <m/>
    <x v="2"/>
    <d v="2023-07-20T00:00:00"/>
    <x v="0"/>
    <n v="1"/>
    <s v="CJV"/>
    <s v="Principal"/>
    <n v="5.4945054945054949E-3"/>
    <n v="28"/>
    <x v="3"/>
    <s v="Ok"/>
    <x v="0"/>
    <s v="OK"/>
    <x v="0"/>
    <x v="0"/>
    <x v="1"/>
    <s v="No Aplica"/>
  </r>
  <r>
    <s v="20600373863"/>
    <x v="101"/>
    <x v="56"/>
    <x v="2843"/>
    <x v="2856"/>
    <x v="2587"/>
    <n v="1"/>
    <x v="510"/>
    <s v="ESTACION 09"/>
    <s v="CALLE BOULEVARD DE LA LITERATURA 124 TORRES DE SAN BORJA"/>
    <x v="0"/>
    <x v="0"/>
    <m/>
    <x v="2"/>
    <d v="2023-07-21T00:00:00"/>
    <x v="0"/>
    <n v="1"/>
    <s v="CJV"/>
    <s v="Principal"/>
    <n v="5.4945054945054949E-3"/>
    <n v="41"/>
    <x v="0"/>
    <s v="Ok"/>
    <x v="0"/>
    <s v="OK"/>
    <x v="0"/>
    <x v="0"/>
    <x v="1"/>
    <s v="No Aplica"/>
  </r>
  <r>
    <s v="20600373863"/>
    <x v="101"/>
    <x v="56"/>
    <x v="2844"/>
    <x v="2857"/>
    <x v="2588"/>
    <n v="1"/>
    <x v="511"/>
    <s v="ESTACION 09"/>
    <s v="AV. CABO GUTARRA 919"/>
    <x v="128"/>
    <x v="0"/>
    <m/>
    <x v="2"/>
    <d v="2023-07-21T00:00:00"/>
    <x v="0"/>
    <n v="1"/>
    <s v="CJV"/>
    <s v="Principal"/>
    <n v="5.4945054945054949E-3"/>
    <n v="47"/>
    <x v="0"/>
    <s v="Ok"/>
    <x v="0"/>
    <s v="OK"/>
    <x v="0"/>
    <x v="0"/>
    <x v="1"/>
    <s v="No Aplica"/>
  </r>
  <r>
    <s v="20600373863"/>
    <x v="101"/>
    <x v="56"/>
    <x v="2845"/>
    <x v="2858"/>
    <x v="2589"/>
    <n v="3"/>
    <x v="467"/>
    <s v="GARIBALDI"/>
    <s v="ASENT. H. TUPAC AMARU MZ. O LT. 18"/>
    <x v="2"/>
    <x v="0"/>
    <m/>
    <x v="2"/>
    <d v="2023-07-21T00:00:00"/>
    <x v="0"/>
    <n v="1"/>
    <s v="CJV"/>
    <s v="Principal"/>
    <n v="5.4945054945054949E-3"/>
    <n v="29"/>
    <x v="3"/>
    <s v="Ok"/>
    <x v="1"/>
    <s v="OK"/>
    <x v="0"/>
    <x v="0"/>
    <x v="1"/>
    <s v="No Aplica"/>
  </r>
  <r>
    <s v="20600373863"/>
    <x v="101"/>
    <x v="56"/>
    <x v="2846"/>
    <x v="2859"/>
    <x v="2590"/>
    <n v="3"/>
    <x v="512"/>
    <s v="GARIBALDI"/>
    <s v="CA TUNGASUCA 189 A.H. AÑO NUEVO - COMAS"/>
    <x v="37"/>
    <x v="0"/>
    <m/>
    <x v="2"/>
    <d v="2023-07-21T00:00:00"/>
    <x v="0"/>
    <n v="1"/>
    <s v="CJV"/>
    <s v="Principal"/>
    <n v="5.4945054945054949E-3"/>
    <n v="31"/>
    <x v="3"/>
    <s v="Ok"/>
    <x v="0"/>
    <s v="OK"/>
    <x v="0"/>
    <x v="0"/>
    <x v="1"/>
    <s v="No Aplica"/>
  </r>
  <r>
    <s v="20600373863"/>
    <x v="101"/>
    <x v="56"/>
    <x v="2847"/>
    <x v="2860"/>
    <x v="2591"/>
    <n v="1"/>
    <x v="101"/>
    <s v="GARIBALDI"/>
    <s v="JR. EUSEBIO GALVEZ 11-14 JUAN VELASCO ALVARADO"/>
    <x v="8"/>
    <x v="1"/>
    <m/>
    <x v="2"/>
    <d v="2023-07-21T00:00:00"/>
    <x v="0"/>
    <n v="1"/>
    <s v="CJV"/>
    <s v="Principal"/>
    <n v="5.4945054945054949E-3"/>
    <n v="45"/>
    <x v="0"/>
    <s v="Ok"/>
    <x v="0"/>
    <s v="OK"/>
    <x v="0"/>
    <x v="0"/>
    <x v="1"/>
    <s v="No Aplica"/>
  </r>
  <r>
    <s v="20603966695"/>
    <x v="102"/>
    <x v="56"/>
    <x v="2848"/>
    <x v="2861"/>
    <x v="2592"/>
    <n v="3"/>
    <x v="500"/>
    <s v="ESTACION 16"/>
    <s v="BLOCK H1 DPTO. 102 BCO DE MEDIDORES 1 "/>
    <x v="4"/>
    <x v="0"/>
    <m/>
    <x v="2"/>
    <d v="2023-07-21T00:00:00"/>
    <x v="0"/>
    <n v="1"/>
    <s v="CJV"/>
    <s v="Secundaria"/>
    <n v="5.4945054945054949E-3"/>
    <n v="23"/>
    <x v="1"/>
    <s v="Ok"/>
    <x v="2"/>
    <s v="OK"/>
    <x v="0"/>
    <x v="0"/>
    <x v="1"/>
    <s v="No Aplica"/>
  </r>
  <r>
    <s v="20600373863"/>
    <x v="101"/>
    <x v="56"/>
    <x v="2849"/>
    <x v="2862"/>
    <x v="2593"/>
    <n v="3"/>
    <x v="467"/>
    <s v="GARIBALDI"/>
    <s v="PSJ. EL PORVENIR MZ. J LT. 10 ASENT. H. SAN FRANCISCO DE ASIS"/>
    <x v="19"/>
    <x v="0"/>
    <m/>
    <x v="2"/>
    <d v="2023-07-24T00:00:00"/>
    <x v="0"/>
    <n v="1"/>
    <s v="CJV"/>
    <s v="Principal"/>
    <n v="5.4945054945054949E-3"/>
    <n v="50"/>
    <x v="5"/>
    <s v="Ok"/>
    <x v="0"/>
    <s v="OK"/>
    <x v="0"/>
    <x v="0"/>
    <x v="1"/>
    <s v="No Aplica"/>
  </r>
  <r>
    <s v="20600373863"/>
    <x v="101"/>
    <x v="56"/>
    <x v="2850"/>
    <x v="2863"/>
    <x v="2594"/>
    <n v="2"/>
    <x v="5"/>
    <s v="PV41 BIS"/>
    <s v="URB. ELMER FAUCETT MZ. C LT. 32"/>
    <x v="31"/>
    <x v="0"/>
    <m/>
    <x v="2"/>
    <d v="2023-07-24T00:00:00"/>
    <x v="0"/>
    <n v="4"/>
    <s v="CJV"/>
    <s v="Principal"/>
    <n v="5.4945054945054949E-3"/>
    <n v="53"/>
    <x v="5"/>
    <s v="Ok"/>
    <x v="2"/>
    <s v="OK"/>
    <x v="0"/>
    <x v="0"/>
    <x v="1"/>
    <s v="No Aplica"/>
  </r>
  <r>
    <s v="20600373863"/>
    <x v="101"/>
    <x v="56"/>
    <x v="2851"/>
    <x v="2864"/>
    <x v="2166"/>
    <n v="3"/>
    <x v="52"/>
    <s v="GARIBALDI"/>
    <s v="MZ. B LOTE 13 SECTOR 6 GRUPO 7"/>
    <x v="45"/>
    <x v="0"/>
    <m/>
    <x v="5"/>
    <d v="2023-07-25T00:00:00"/>
    <x v="0"/>
    <n v="1"/>
    <s v="CJV"/>
    <s v="Principal"/>
    <n v="5.4945054945054949E-3"/>
    <n v="43"/>
    <x v="0"/>
    <s v="Ok"/>
    <x v="0"/>
    <s v="OK"/>
    <x v="0"/>
    <x v="0"/>
    <x v="1"/>
    <s v="No Aplica"/>
  </r>
  <r>
    <s v="20600373863"/>
    <x v="101"/>
    <x v="56"/>
    <x v="2852"/>
    <x v="2865"/>
    <x v="2595"/>
    <n v="3"/>
    <x v="512"/>
    <s v="GARIBALDI"/>
    <s v="AV. SAENZ PEÑA 755 DPTO. 5"/>
    <x v="31"/>
    <x v="0"/>
    <m/>
    <x v="2"/>
    <d v="2023-07-25T00:00:00"/>
    <x v="0"/>
    <n v="1"/>
    <s v="CJV"/>
    <s v="Principal"/>
    <n v="5.4945054945054949E-3"/>
    <n v="31"/>
    <x v="3"/>
    <s v="Ok"/>
    <x v="2"/>
    <s v="OK"/>
    <x v="0"/>
    <x v="0"/>
    <x v="1"/>
    <s v="No Aplica"/>
  </r>
  <r>
    <s v="20600373863"/>
    <x v="101"/>
    <x v="56"/>
    <x v="2853"/>
    <x v="2866"/>
    <x v="2596"/>
    <n v="3"/>
    <x v="512"/>
    <s v="GARIBALDI"/>
    <s v="CALLE CHICLAYO ALAMOS DE NARANJAL MZ. B LT. 07"/>
    <x v="8"/>
    <x v="0"/>
    <m/>
    <x v="2"/>
    <d v="2023-07-25T00:00:00"/>
    <x v="0"/>
    <n v="1"/>
    <s v="CJV"/>
    <s v="Principal"/>
    <n v="5.4945054945054949E-3"/>
    <n v="34"/>
    <x v="4"/>
    <s v="Ok"/>
    <x v="0"/>
    <s v="OK"/>
    <x v="0"/>
    <x v="0"/>
    <x v="1"/>
    <s v="No Aplica"/>
  </r>
  <r>
    <s v="20600373863"/>
    <x v="101"/>
    <x v="56"/>
    <x v="2854"/>
    <x v="2867"/>
    <x v="2597"/>
    <n v="3"/>
    <x v="204"/>
    <s v="PV41 BIS"/>
    <s v="JR. TAHUANTISUYO 653 URB. ZARATE"/>
    <x v="3"/>
    <x v="0"/>
    <m/>
    <x v="2"/>
    <d v="2023-07-31T00:00:00"/>
    <x v="0"/>
    <n v="1"/>
    <s v="CJV"/>
    <s v="Principal"/>
    <n v="5.4945054945054949E-3"/>
    <n v="34"/>
    <x v="4"/>
    <s v="Ok"/>
    <x v="0"/>
    <s v="OK"/>
    <x v="0"/>
    <x v="0"/>
    <x v="1"/>
    <s v="No Aplica"/>
  </r>
  <r>
    <s v="20600373863"/>
    <x v="101"/>
    <x v="56"/>
    <x v="2855"/>
    <x v="2868"/>
    <x v="263"/>
    <n v="2"/>
    <x v="5"/>
    <s v="PV41 BIS"/>
    <s v="ASOC. PRO. VIV. 200 MILLAS MZ. A LT.13"/>
    <x v="31"/>
    <x v="0"/>
    <m/>
    <x v="2"/>
    <d v="2023-08-01T00:00:00"/>
    <x v="0"/>
    <n v="4"/>
    <s v="CJV"/>
    <s v="Principal"/>
    <n v="5.4945054945054949E-3"/>
    <n v="26"/>
    <x v="3"/>
    <s v="Ok"/>
    <x v="2"/>
    <s v="OK"/>
    <x v="0"/>
    <x v="0"/>
    <x v="1"/>
    <s v="8-2023"/>
  </r>
  <r>
    <s v="20600373863"/>
    <x v="101"/>
    <x v="56"/>
    <x v="2856"/>
    <x v="2869"/>
    <x v="2598"/>
    <n v="3"/>
    <x v="503"/>
    <s v="GARIBALDI"/>
    <s v="AV. SANTA ROSA MZ. A LT. 05 URB. PARAISO FLORIDO"/>
    <x v="8"/>
    <x v="0"/>
    <m/>
    <x v="5"/>
    <d v="2023-08-01T00:00:00"/>
    <x v="0"/>
    <n v="1"/>
    <s v="CJV"/>
    <s v="Principal"/>
    <n v="5.4945054945054949E-3"/>
    <n v="42"/>
    <x v="0"/>
    <s v="Ok"/>
    <x v="0"/>
    <s v="OK"/>
    <x v="0"/>
    <x v="0"/>
    <x v="1"/>
    <s v="8-2023"/>
  </r>
  <r>
    <s v="20600373863"/>
    <x v="101"/>
    <x v="56"/>
    <x v="2857"/>
    <x v="2870"/>
    <x v="669"/>
    <n v="3"/>
    <x v="512"/>
    <s v="GARIBALDI"/>
    <s v="PSJ. SARITA COLONIA MZ. C LT. 14"/>
    <x v="31"/>
    <x v="0"/>
    <m/>
    <x v="2"/>
    <d v="2023-08-01T00:00:00"/>
    <x v="0"/>
    <n v="1"/>
    <s v="CJV"/>
    <s v="Principal"/>
    <n v="5.4945054945054949E-3"/>
    <n v="42"/>
    <x v="0"/>
    <s v="Ok"/>
    <x v="2"/>
    <s v="OK"/>
    <x v="0"/>
    <x v="0"/>
    <x v="1"/>
    <s v="8-2023"/>
  </r>
  <r>
    <s v="20600373863"/>
    <x v="101"/>
    <x v="56"/>
    <x v="2858"/>
    <x v="2871"/>
    <x v="2599"/>
    <n v="3"/>
    <x v="513"/>
    <s v="GARIBALDI"/>
    <s v="CALLE INDEPENDENCIA - N°487 - URBANIZACION PANDO"/>
    <x v="44"/>
    <x v="0"/>
    <m/>
    <x v="5"/>
    <d v="2023-08-02T00:00:00"/>
    <x v="0"/>
    <n v="1"/>
    <s v="CJV"/>
    <s v="Principal"/>
    <n v="5.4945054945054949E-3"/>
    <n v="40"/>
    <x v="4"/>
    <s v="Ok"/>
    <x v="0"/>
    <s v="OK"/>
    <x v="0"/>
    <x v="0"/>
    <x v="1"/>
    <s v="8-2023"/>
  </r>
  <r>
    <s v="20600373863"/>
    <x v="101"/>
    <x v="56"/>
    <x v="2859"/>
    <x v="2872"/>
    <x v="2600"/>
    <n v="3"/>
    <x v="92"/>
    <s v="GARIBALDI"/>
    <s v="JR. CAYRA 641 URB. TUPAC AMARU"/>
    <x v="81"/>
    <x v="0"/>
    <m/>
    <x v="2"/>
    <d v="2023-08-02T00:00:00"/>
    <x v="0"/>
    <n v="1"/>
    <s v="CJV"/>
    <s v="Principal"/>
    <n v="5.4945054945054949E-3"/>
    <n v="26"/>
    <x v="3"/>
    <s v="Ok"/>
    <x v="5"/>
    <s v="OK"/>
    <x v="0"/>
    <x v="0"/>
    <x v="1"/>
    <s v="8-2023"/>
  </r>
  <r>
    <s v="20600373863"/>
    <x v="101"/>
    <x v="56"/>
    <x v="2860"/>
    <x v="2873"/>
    <x v="455"/>
    <n v="3"/>
    <x v="159"/>
    <s v="GARIBALDI"/>
    <s v="ASOC. PROP VIV LOS PORTALES 1 ETP ETAPA I MZ. A LT. 64"/>
    <x v="39"/>
    <x v="0"/>
    <m/>
    <x v="2"/>
    <d v="2023-08-03T00:00:00"/>
    <x v="1"/>
    <n v="1"/>
    <s v="CJV"/>
    <s v="Principal"/>
    <n v="5.4945054945054949E-3"/>
    <n v="48"/>
    <x v="0"/>
    <s v="Ok"/>
    <x v="0"/>
    <s v="OK"/>
    <x v="0"/>
    <x v="0"/>
    <x v="1"/>
    <s v="8-2023"/>
  </r>
  <r>
    <s v="20600373863"/>
    <x v="101"/>
    <x v="56"/>
    <x v="2861"/>
    <x v="2874"/>
    <x v="778"/>
    <n v="3"/>
    <x v="101"/>
    <s v="ESTACION 16"/>
    <s v="AV. JOSE PARDO 305 PUEBLO EL CARMEN"/>
    <x v="37"/>
    <x v="0"/>
    <m/>
    <x v="2"/>
    <d v="2023-08-07T00:00:00"/>
    <x v="0"/>
    <n v="1"/>
    <s v="CJV"/>
    <s v="Principal"/>
    <n v="5.4945054945054949E-3"/>
    <n v="29"/>
    <x v="3"/>
    <s v="Ok"/>
    <x v="0"/>
    <s v="OK"/>
    <x v="0"/>
    <x v="0"/>
    <x v="1"/>
    <s v="8-2023"/>
  </r>
  <r>
    <s v="20600373863"/>
    <x v="101"/>
    <x v="56"/>
    <x v="2862"/>
    <x v="2875"/>
    <x v="2601"/>
    <n v="3"/>
    <x v="365"/>
    <s v="GARIBALDI"/>
    <s v="AV. MARIANO IGNACIO PRADO 537"/>
    <x v="37"/>
    <x v="0"/>
    <m/>
    <x v="2"/>
    <d v="2023-08-01T00:00:00"/>
    <x v="0"/>
    <n v="1"/>
    <s v="CJV"/>
    <s v="Principal"/>
    <n v="5.4945054945054949E-3"/>
    <n v="40"/>
    <x v="4"/>
    <s v="Ok"/>
    <x v="0"/>
    <s v="OK"/>
    <x v="0"/>
    <x v="0"/>
    <x v="1"/>
    <s v="8-2023"/>
  </r>
  <r>
    <n v="20544336623"/>
    <x v="103"/>
    <x v="57"/>
    <x v="2863"/>
    <x v="2876"/>
    <x v="2602"/>
    <n v="1"/>
    <x v="514"/>
    <s v="Estaciones y Pozos 20,21,22,23 Y 24"/>
    <s v="CALLE LOMA DE LAS LAVANDAS MZ.T4 LT.16 URB PROL BENAVIDES"/>
    <x v="15"/>
    <x v="0"/>
    <m/>
    <x v="2"/>
    <d v="2022-04-12T00:00:00"/>
    <x v="0"/>
    <n v="2"/>
    <s v="CJV"/>
    <s v="Principal"/>
    <n v="1"/>
    <n v="46"/>
    <x v="0"/>
    <s v="Ok"/>
    <x v="0"/>
    <s v="OK"/>
    <x v="0"/>
    <x v="0"/>
    <x v="1"/>
    <s v="No Aplica"/>
  </r>
  <r>
    <n v="20609301288"/>
    <x v="104"/>
    <x v="58"/>
    <x v="2864"/>
    <x v="2877"/>
    <x v="2603"/>
    <n v="3"/>
    <x v="515"/>
    <s v="DESVIOS DE RAMALES ETAPA 2 L4"/>
    <s v="ASENT. H. MANZANILLA II MZ. K-2 LT. 29 "/>
    <x v="5"/>
    <x v="0"/>
    <m/>
    <x v="0"/>
    <d v="2023-08-21T00:00:00"/>
    <x v="0"/>
    <n v="2"/>
    <s v="CJV"/>
    <s v="Principal"/>
    <n v="5.8823529411764705E-2"/>
    <n v="56"/>
    <x v="5"/>
    <s v="Ok"/>
    <x v="0"/>
    <s v="OK"/>
    <x v="0"/>
    <x v="0"/>
    <x v="1"/>
    <s v="8-2023"/>
  </r>
  <r>
    <n v="20609301288"/>
    <x v="104"/>
    <x v="58"/>
    <x v="2865"/>
    <x v="2878"/>
    <x v="1179"/>
    <n v="3"/>
    <x v="516"/>
    <s v="DESVIOS DE RAMALES ETAPA 2 L4"/>
    <s v="CALLE MZ T10 LT.10 ASOC. PRO VIV. PROFAM PERU SANTA ROSA "/>
    <x v="35"/>
    <x v="0"/>
    <m/>
    <x v="0"/>
    <d v="2023-08-21T00:00:00"/>
    <x v="0"/>
    <n v="2"/>
    <s v="CJV"/>
    <s v="Principal"/>
    <n v="5.8823529411764705E-2"/>
    <n v="29"/>
    <x v="3"/>
    <s v="Ok"/>
    <x v="0"/>
    <s v="OK"/>
    <x v="0"/>
    <x v="0"/>
    <x v="1"/>
    <s v="8-2023"/>
  </r>
  <r>
    <n v="20609301288"/>
    <x v="104"/>
    <x v="58"/>
    <x v="2866"/>
    <x v="2879"/>
    <x v="2604"/>
    <n v="3"/>
    <x v="516"/>
    <s v="DESVIOS DE RAMALES ETAPA 2 L4"/>
    <s v="MZ. K LT. 26 2DA ETAPA ASENT. H. KUMAMOTO"/>
    <x v="4"/>
    <x v="0"/>
    <m/>
    <x v="0"/>
    <d v="2023-08-21T00:00:00"/>
    <x v="0"/>
    <n v="2"/>
    <s v="CJV"/>
    <s v="Principal"/>
    <n v="5.8823529411764705E-2"/>
    <n v="50"/>
    <x v="5"/>
    <s v="Ok"/>
    <x v="2"/>
    <s v="OK"/>
    <x v="0"/>
    <x v="0"/>
    <x v="1"/>
    <s v="8-2023"/>
  </r>
  <r>
    <n v="20609301288"/>
    <x v="104"/>
    <x v="58"/>
    <x v="2867"/>
    <x v="2880"/>
    <x v="2605"/>
    <n v="1"/>
    <x v="33"/>
    <s v="DESVIOS DE RAMALES ETAPA 2 L4"/>
    <s v="AV. MELGAREJO 491 URB. SANTA PATRICIA ETAPA 1"/>
    <x v="90"/>
    <x v="0"/>
    <m/>
    <x v="0"/>
    <d v="2023-08-21T00:00:00"/>
    <x v="0"/>
    <n v="1"/>
    <s v="CJV"/>
    <s v="Principal"/>
    <n v="5.8823529411764705E-2"/>
    <n v="38"/>
    <x v="4"/>
    <s v="Ok"/>
    <x v="0"/>
    <s v="OK"/>
    <x v="0"/>
    <x v="0"/>
    <x v="1"/>
    <s v="8-2023"/>
  </r>
  <r>
    <n v="20609301288"/>
    <x v="104"/>
    <x v="58"/>
    <x v="2868"/>
    <x v="2881"/>
    <x v="2606"/>
    <n v="3"/>
    <x v="515"/>
    <s v="DESVIOS DE RAMALES ETAPA 2 L4"/>
    <s v="CA 16 MZ G LT 6 A.H. GRUPO RESIDENCIAL C2"/>
    <x v="4"/>
    <x v="0"/>
    <m/>
    <x v="0"/>
    <d v="2023-08-21T00:00:00"/>
    <x v="0"/>
    <n v="2"/>
    <s v="CJV"/>
    <s v="Principal"/>
    <n v="5.8823529411764705E-2"/>
    <n v="45"/>
    <x v="0"/>
    <s v="Ok"/>
    <x v="2"/>
    <s v="OK"/>
    <x v="0"/>
    <x v="0"/>
    <x v="1"/>
    <s v="8-2023"/>
  </r>
  <r>
    <n v="20609301288"/>
    <x v="104"/>
    <x v="58"/>
    <x v="2869"/>
    <x v="2882"/>
    <x v="2171"/>
    <n v="3"/>
    <x v="515"/>
    <s v="DESVIOS DE RAMALES ETAPA 2 L4"/>
    <s v="ASENT. H. LEANDRO ORTEGA ESPINOZA - PACHACUTEC  MZ K-3 LT. 12"/>
    <x v="4"/>
    <x v="0"/>
    <m/>
    <x v="0"/>
    <d v="2023-08-21T00:00:00"/>
    <x v="0"/>
    <n v="2"/>
    <s v="CJV"/>
    <s v="Principal"/>
    <n v="5.8823529411764705E-2"/>
    <n v="37"/>
    <x v="4"/>
    <s v="Ok"/>
    <x v="2"/>
    <s v="OK"/>
    <x v="0"/>
    <x v="0"/>
    <x v="1"/>
    <s v="8-2023"/>
  </r>
  <r>
    <n v="20609301288"/>
    <x v="104"/>
    <x v="58"/>
    <x v="2870"/>
    <x v="2883"/>
    <x v="2607"/>
    <n v="3"/>
    <x v="5"/>
    <s v="DESVIOS DE RAMALES ETAPA 2 L4"/>
    <s v="SECTOR B3 PACHACUTEC MZ. B2 LT. 02"/>
    <x v="4"/>
    <x v="0"/>
    <m/>
    <x v="0"/>
    <d v="2023-08-21T00:00:00"/>
    <x v="0"/>
    <n v="2"/>
    <s v="CJV"/>
    <s v="Principal"/>
    <n v="5.8823529411764705E-2"/>
    <n v="26"/>
    <x v="3"/>
    <s v="Ok"/>
    <x v="2"/>
    <s v="OK"/>
    <x v="0"/>
    <x v="0"/>
    <x v="1"/>
    <s v="8-2023"/>
  </r>
  <r>
    <n v="20609301288"/>
    <x v="104"/>
    <x v="58"/>
    <x v="2871"/>
    <x v="2884"/>
    <x v="2608"/>
    <n v="3"/>
    <x v="5"/>
    <s v="DESVIOS DE RAMALES ETAPA 2 L4"/>
    <s v="JR. ATAHUALPA 689"/>
    <x v="10"/>
    <x v="0"/>
    <m/>
    <x v="0"/>
    <d v="2023-08-21T00:00:00"/>
    <x v="0"/>
    <n v="1"/>
    <s v="CJV"/>
    <s v="Principal"/>
    <n v="5.8823529411764705E-2"/>
    <n v="30"/>
    <x v="3"/>
    <s v="Ok"/>
    <x v="2"/>
    <s v="OK"/>
    <x v="0"/>
    <x v="0"/>
    <x v="1"/>
    <s v="8-2023"/>
  </r>
  <r>
    <n v="20609301288"/>
    <x v="104"/>
    <x v="58"/>
    <x v="2872"/>
    <x v="2885"/>
    <x v="2609"/>
    <n v="3"/>
    <x v="392"/>
    <s v="DESVIOS DE RAMALES ETAPA 2 L4"/>
    <s v="CALLE TARAPACA 132 SECTOR SAN MIGUEL "/>
    <x v="6"/>
    <x v="0"/>
    <m/>
    <x v="0"/>
    <d v="2023-08-21T00:00:00"/>
    <x v="0"/>
    <n v="2"/>
    <s v="CJV"/>
    <s v="Principal"/>
    <n v="5.8823529411764705E-2"/>
    <n v="48"/>
    <x v="0"/>
    <s v="Ok"/>
    <x v="0"/>
    <s v="OK"/>
    <x v="0"/>
    <x v="0"/>
    <x v="1"/>
    <s v="8-2023"/>
  </r>
  <r>
    <n v="20609301288"/>
    <x v="104"/>
    <x v="58"/>
    <x v="2873"/>
    <x v="2886"/>
    <x v="2610"/>
    <n v="3"/>
    <x v="5"/>
    <s v="DESVIOS DE RAMALES ETAPA 2 L4"/>
    <s v="ASENT. H. VIRGEN DE ASUNCION MZ. C. LT. 3"/>
    <x v="23"/>
    <x v="0"/>
    <m/>
    <x v="0"/>
    <d v="2023-08-21T00:00:00"/>
    <x v="0"/>
    <n v="1"/>
    <s v="CJV"/>
    <s v="Principal"/>
    <n v="5.8823529411764705E-2"/>
    <n v="30"/>
    <x v="3"/>
    <s v="Ok"/>
    <x v="3"/>
    <s v="OK"/>
    <x v="0"/>
    <x v="0"/>
    <x v="1"/>
    <s v="8-2023"/>
  </r>
  <r>
    <n v="20609301288"/>
    <x v="104"/>
    <x v="58"/>
    <x v="2874"/>
    <x v="2887"/>
    <x v="2611"/>
    <n v="3"/>
    <x v="5"/>
    <s v="DESVIOS DE RAMALES ETAPA 2 L4"/>
    <s v="SARITA COLONIA MZ H LT 5"/>
    <x v="31"/>
    <x v="0"/>
    <m/>
    <x v="0"/>
    <d v="2023-08-21T00:00:00"/>
    <x v="0"/>
    <n v="2"/>
    <s v="CJV"/>
    <s v="Principal"/>
    <n v="5.8823529411764705E-2"/>
    <n v="63"/>
    <x v="2"/>
    <s v="Ok"/>
    <x v="2"/>
    <s v="OK"/>
    <x v="0"/>
    <x v="0"/>
    <x v="1"/>
    <s v="8-2023"/>
  </r>
  <r>
    <n v="20609301288"/>
    <x v="104"/>
    <x v="58"/>
    <x v="2875"/>
    <x v="2888"/>
    <x v="2612"/>
    <n v="1"/>
    <x v="517"/>
    <s v="DESVIOS DE RAMALES ETAPA 2 L4"/>
    <s v="MZ. I LT. 5 A.H. 6 DE DICIEMBRE PACHACUTEC "/>
    <x v="4"/>
    <x v="0"/>
    <m/>
    <x v="0"/>
    <d v="2023-08-21T00:00:00"/>
    <x v="0"/>
    <n v="2"/>
    <s v="CJV"/>
    <s v="Principal"/>
    <n v="5.8823529411764705E-2"/>
    <n v="27"/>
    <x v="3"/>
    <s v="Ok"/>
    <x v="2"/>
    <s v="OK"/>
    <x v="0"/>
    <x v="0"/>
    <x v="1"/>
    <s v="8-2023"/>
  </r>
  <r>
    <n v="20609301288"/>
    <x v="104"/>
    <x v="58"/>
    <x v="2876"/>
    <x v="2889"/>
    <x v="2613"/>
    <n v="3"/>
    <x v="515"/>
    <s v="DESVIOS DE RAMALES ETAPA 2 L4"/>
    <s v="ASENT. H. 6 DE DICIEMBRE 1SECT PECP MZ. J LT.7"/>
    <x v="4"/>
    <x v="0"/>
    <m/>
    <x v="0"/>
    <d v="2023-08-21T00:00:00"/>
    <x v="0"/>
    <n v="2"/>
    <s v="CJV"/>
    <s v="Principal"/>
    <n v="5.8823529411764705E-2"/>
    <n v="38"/>
    <x v="4"/>
    <s v="Ok"/>
    <x v="2"/>
    <s v="OK"/>
    <x v="0"/>
    <x v="0"/>
    <x v="1"/>
    <s v="8-2023"/>
  </r>
  <r>
    <n v="20609301288"/>
    <x v="104"/>
    <x v="58"/>
    <x v="2877"/>
    <x v="2890"/>
    <x v="2614"/>
    <n v="3"/>
    <x v="5"/>
    <s v="DESVIOS DE RAMALES ETAPA 2 L4"/>
    <s v="ANEXO PUEBO JOVEN 16 DE OCTUBRE "/>
    <x v="359"/>
    <x v="0"/>
    <m/>
    <x v="0"/>
    <d v="2023-08-21T00:00:00"/>
    <x v="0"/>
    <n v="2"/>
    <s v="CJV"/>
    <s v="Principal"/>
    <n v="5.8823529411764705E-2"/>
    <n v="22"/>
    <x v="1"/>
    <s v="Ok"/>
    <x v="0"/>
    <s v="OK"/>
    <x v="0"/>
    <x v="0"/>
    <x v="1"/>
    <s v="8-2023"/>
  </r>
  <r>
    <n v="20609301288"/>
    <x v="104"/>
    <x v="58"/>
    <x v="2878"/>
    <x v="2891"/>
    <x v="2615"/>
    <n v="3"/>
    <x v="5"/>
    <s v="DESVIOS DE RAMALES ETAPA 2 L4"/>
    <s v="ASENT. H. FELIX MORENO CABALLERO MZ. L LT. 19"/>
    <x v="4"/>
    <x v="0"/>
    <m/>
    <x v="0"/>
    <d v="2023-08-21T00:00:00"/>
    <x v="0"/>
    <n v="2"/>
    <s v="CJV"/>
    <s v="Principal"/>
    <n v="5.8823529411764705E-2"/>
    <n v="21"/>
    <x v="1"/>
    <s v="Ok"/>
    <x v="2"/>
    <s v="OK"/>
    <x v="0"/>
    <x v="0"/>
    <x v="1"/>
    <s v="8-2023"/>
  </r>
  <r>
    <n v="20609301288"/>
    <x v="104"/>
    <x v="58"/>
    <x v="2879"/>
    <x v="2892"/>
    <x v="2616"/>
    <n v="3"/>
    <x v="518"/>
    <s v="DESVIOS DE RAMALES ETAPA 2 L4"/>
    <s v="CALLE 8 220 URB. ANTARES ETAPA III MZ. L LT. 27"/>
    <x v="8"/>
    <x v="0"/>
    <m/>
    <x v="0"/>
    <s v="REUBICADO"/>
    <x v="0"/>
    <n v="2"/>
    <s v="CJV"/>
    <s v="Principal"/>
    <n v="5.8823529411764705E-2"/>
    <n v="39"/>
    <x v="4"/>
    <s v="Ok"/>
    <x v="0"/>
    <s v="OK"/>
    <x v="0"/>
    <x v="0"/>
    <x v="1"/>
    <s v="No Aplica"/>
  </r>
  <r>
    <n v="20609301288"/>
    <x v="104"/>
    <x v="58"/>
    <x v="2880"/>
    <x v="2893"/>
    <x v="2617"/>
    <n v="3"/>
    <x v="392"/>
    <s v="DESVIOS DE RAMALES ETAPA 2 L4"/>
    <s v="CALLE GALAPAGOS  ASOC POS PAPICO ADESESEP  MZ. C3 LT. 8"/>
    <x v="4"/>
    <x v="0"/>
    <m/>
    <x v="0"/>
    <d v="2023-08-21T00:00:00"/>
    <x v="0"/>
    <n v="2"/>
    <s v="CJV"/>
    <s v="Principal"/>
    <n v="5.8823529411764705E-2"/>
    <n v="37"/>
    <x v="4"/>
    <s v="Ok"/>
    <x v="2"/>
    <s v="OK"/>
    <x v="0"/>
    <x v="0"/>
    <x v="1"/>
    <s v="8-2023"/>
  </r>
  <r>
    <s v="20549735861"/>
    <x v="105"/>
    <x v="10"/>
    <x v="2881"/>
    <x v="2894"/>
    <x v="2618"/>
    <n v="2"/>
    <x v="159"/>
    <s v="ESTACION 01 "/>
    <s v="ASENT H LA REGLA MZ F LT 03"/>
    <x v="31"/>
    <x v="0"/>
    <m/>
    <x v="2"/>
    <d v="2023-03-14T00:00:00"/>
    <x v="0"/>
    <n v="4"/>
    <s v="CJV"/>
    <s v="Secundaria"/>
    <n v="6.41025641025641E-3"/>
    <n v="47"/>
    <x v="0"/>
    <s v="Ok"/>
    <x v="2"/>
    <s v="OK"/>
    <x v="0"/>
    <x v="0"/>
    <x v="1"/>
    <s v="No Aplica"/>
  </r>
  <r>
    <s v="20549735861"/>
    <x v="105"/>
    <x v="10"/>
    <x v="2882"/>
    <x v="2895"/>
    <x v="777"/>
    <n v="2"/>
    <x v="52"/>
    <s v="ESTACION 01 "/>
    <s v="MZ A LT 64 FLOR DE AMANCAES RIMAC "/>
    <x v="25"/>
    <x v="0"/>
    <m/>
    <x v="2"/>
    <d v="2023-03-24T00:00:00"/>
    <x v="0"/>
    <n v="4"/>
    <s v="CJV"/>
    <s v="Secundaria"/>
    <n v="6.41025641025641E-3"/>
    <n v="41"/>
    <x v="0"/>
    <s v="Ok"/>
    <x v="0"/>
    <s v="OK"/>
    <x v="0"/>
    <x v="0"/>
    <x v="1"/>
    <s v="No Aplica"/>
  </r>
  <r>
    <s v="20600784146"/>
    <x v="106"/>
    <x v="10"/>
    <x v="2883"/>
    <x v="2896"/>
    <x v="2619"/>
    <n v="1"/>
    <x v="519"/>
    <s v="ESTACIONES "/>
    <s v="AF CERRO COLORADO RINCONADA DE PURUHUAY MZ A LT 30"/>
    <x v="137"/>
    <x v="0"/>
    <m/>
    <x v="2"/>
    <d v="2022-10-01T00:00:00"/>
    <x v="0"/>
    <n v="2"/>
    <s v="CJV"/>
    <s v="Secundaria"/>
    <n v="6.41025641025641E-3"/>
    <n v="58"/>
    <x v="5"/>
    <s v="Ok"/>
    <x v="0"/>
    <s v="OK"/>
    <x v="0"/>
    <x v="0"/>
    <x v="1"/>
    <s v="No Aplica"/>
  </r>
  <r>
    <s v="20600784146"/>
    <x v="106"/>
    <x v="10"/>
    <x v="2884"/>
    <x v="2897"/>
    <x v="2620"/>
    <n v="1"/>
    <x v="520"/>
    <s v="ESTACION 01 "/>
    <s v="AF CERRO COLORADO RINCONADA DE PURUHUAY MZ A LT 30 "/>
    <x v="360"/>
    <x v="0"/>
    <m/>
    <x v="2"/>
    <d v="2022-11-30T00:00:00"/>
    <x v="0"/>
    <n v="2"/>
    <s v="CJV"/>
    <s v="Secundaria"/>
    <n v="6.41025641025641E-3"/>
    <n v="23"/>
    <x v="1"/>
    <s v="Ok"/>
    <x v="0"/>
    <s v="OK"/>
    <x v="0"/>
    <x v="0"/>
    <x v="1"/>
    <s v="No Aplica"/>
  </r>
  <r>
    <s v="20600784146"/>
    <x v="106"/>
    <x v="10"/>
    <x v="2885"/>
    <x v="2898"/>
    <x v="2621"/>
    <n v="1"/>
    <x v="486"/>
    <s v="ESTACION 01 "/>
    <s v="URB PACHACAMAC P. I QUEBRADA NUEVO HORIZONTE MZ H LT 8"/>
    <x v="34"/>
    <x v="0"/>
    <m/>
    <x v="2"/>
    <d v="2022-11-30T00:00:00"/>
    <x v="0"/>
    <n v="2"/>
    <s v="CJV"/>
    <s v="Secundaria"/>
    <n v="6.41025641025641E-3"/>
    <n v="26"/>
    <x v="3"/>
    <s v="Ok"/>
    <x v="0"/>
    <s v="OK"/>
    <x v="0"/>
    <x v="0"/>
    <x v="1"/>
    <s v="No Aplica"/>
  </r>
  <r>
    <s v="20600784146"/>
    <x v="106"/>
    <x v="10"/>
    <x v="2886"/>
    <x v="2899"/>
    <x v="2622"/>
    <n v="1"/>
    <x v="521"/>
    <s v="ESTACION 01 "/>
    <s v="AV TARAPACA URB VILLA MERCEDES MZ B LT 14 "/>
    <x v="361"/>
    <x v="0"/>
    <m/>
    <x v="2"/>
    <d v="2023-03-16T00:00:00"/>
    <x v="0"/>
    <n v="2"/>
    <s v="CJV"/>
    <s v="Secundaria"/>
    <n v="6.41025641025641E-3"/>
    <n v="47"/>
    <x v="0"/>
    <s v="Ok"/>
    <x v="0"/>
    <s v="OK"/>
    <x v="0"/>
    <x v="0"/>
    <x v="1"/>
    <s v="No Aplica"/>
  </r>
  <r>
    <s v="20600784146"/>
    <x v="106"/>
    <x v="10"/>
    <x v="2887"/>
    <x v="2900"/>
    <x v="2623"/>
    <n v="1"/>
    <x v="521"/>
    <s v="ESTACION 01 "/>
    <s v="UNIDAD UC 18841 C POBLADO SANTA GENOVEVA MZ 5A LT 29"/>
    <x v="360"/>
    <x v="0"/>
    <m/>
    <x v="2"/>
    <d v="2022-11-30T00:00:00"/>
    <x v="0"/>
    <n v="2"/>
    <s v="CJV"/>
    <s v="Secundaria"/>
    <n v="6.41025641025641E-3"/>
    <n v="27"/>
    <x v="3"/>
    <s v="Ok"/>
    <x v="0"/>
    <s v="OK"/>
    <x v="0"/>
    <x v="0"/>
    <x v="1"/>
    <s v="No Aplica"/>
  </r>
  <r>
    <s v="20600784146"/>
    <x v="106"/>
    <x v="10"/>
    <x v="2888"/>
    <x v="2901"/>
    <x v="2624"/>
    <n v="1"/>
    <x v="521"/>
    <s v="ESTACION 01 "/>
    <s v="MZ H LT 19 SECTOR 2 GRUPO 4"/>
    <x v="34"/>
    <x v="0"/>
    <m/>
    <x v="16"/>
    <d v="2022-11-30T00:00:00"/>
    <x v="0"/>
    <n v="2"/>
    <s v="CJV"/>
    <s v="Secundaria"/>
    <n v="6.41025641025641E-3"/>
    <n v="24"/>
    <x v="3"/>
    <s v="Ok"/>
    <x v="0"/>
    <s v="OK"/>
    <x v="0"/>
    <x v="0"/>
    <x v="1"/>
    <s v="No Aplica"/>
  </r>
  <r>
    <s v="20600784146"/>
    <x v="106"/>
    <x v="10"/>
    <x v="2889"/>
    <x v="2902"/>
    <x v="2625"/>
    <n v="1"/>
    <x v="486"/>
    <s v="ESTACIONES "/>
    <s v="CARR PRINCIPAL S/N ANEXO LA FLORIDA "/>
    <x v="283"/>
    <x v="0"/>
    <m/>
    <x v="2"/>
    <d v="2022-10-25T00:00:00"/>
    <x v="0"/>
    <n v="2"/>
    <s v="CJV"/>
    <s v="Secundaria"/>
    <n v="6.41025641025641E-3"/>
    <n v="19"/>
    <x v="1"/>
    <s v="Ok"/>
    <x v="0"/>
    <s v="OK"/>
    <x v="0"/>
    <x v="0"/>
    <x v="1"/>
    <s v="No Aplica"/>
  </r>
  <r>
    <s v="20600784146"/>
    <x v="106"/>
    <x v="10"/>
    <x v="2890"/>
    <x v="2903"/>
    <x v="2626"/>
    <n v="1"/>
    <x v="486"/>
    <s v="ESTACIONES "/>
    <s v="MZ E LT 01 VILLA LOS ANDES CAMPOY "/>
    <x v="48"/>
    <x v="0"/>
    <m/>
    <x v="2"/>
    <d v="2022-10-01T00:00:00"/>
    <x v="0"/>
    <n v="2"/>
    <s v="CJV"/>
    <s v="Secundaria"/>
    <n v="6.41025641025641E-3"/>
    <n v="23"/>
    <x v="1"/>
    <s v="Ok"/>
    <x v="0"/>
    <s v="OK"/>
    <x v="0"/>
    <x v="0"/>
    <x v="1"/>
    <s v="No Aplica"/>
  </r>
  <r>
    <s v="20504138292"/>
    <x v="10"/>
    <x v="10"/>
    <x v="2891"/>
    <x v="2904"/>
    <x v="2627"/>
    <n v="2"/>
    <x v="16"/>
    <s v="E-01"/>
    <s v="ASENT H ALBERTO SECADA MZ H LT 3 "/>
    <x v="31"/>
    <x v="0"/>
    <m/>
    <x v="2"/>
    <d v="2023-08-07T00:00:00"/>
    <x v="0"/>
    <n v="4"/>
    <s v="CJV"/>
    <s v="Principal"/>
    <n v="6.41025641025641E-3"/>
    <n v="51"/>
    <x v="5"/>
    <s v="Ok"/>
    <x v="2"/>
    <s v="OK"/>
    <x v="0"/>
    <x v="0"/>
    <x v="1"/>
    <s v="8-2023"/>
  </r>
  <r>
    <s v="20504138292"/>
    <x v="10"/>
    <x v="10"/>
    <x v="2892"/>
    <x v="2905"/>
    <x v="2628"/>
    <n v="2"/>
    <x v="72"/>
    <s v="E-01"/>
    <s v="MZ F LOTE 13 LA ENSENADA  "/>
    <x v="75"/>
    <x v="0"/>
    <m/>
    <x v="2"/>
    <d v="2023-05-31T00:00:00"/>
    <x v="0"/>
    <n v="4"/>
    <s v="CJV"/>
    <s v="Principal"/>
    <n v="6.41025641025641E-3"/>
    <n v="42"/>
    <x v="0"/>
    <s v="Ok"/>
    <x v="0"/>
    <s v="OK"/>
    <x v="0"/>
    <x v="0"/>
    <x v="1"/>
    <s v="No Aplica"/>
  </r>
  <r>
    <s v="20504138292"/>
    <x v="10"/>
    <x v="10"/>
    <x v="2893"/>
    <x v="2906"/>
    <x v="2629"/>
    <n v="2"/>
    <x v="16"/>
    <s v="E-01"/>
    <s v="MZ G1 LT 06 SEC HEROES DE TIWINZA A H BAYOBAR "/>
    <x v="48"/>
    <x v="0"/>
    <m/>
    <x v="2"/>
    <d v="2023-08-03T00:00:00"/>
    <x v="0"/>
    <n v="4"/>
    <s v="CJV"/>
    <s v="Principal"/>
    <n v="6.41025641025641E-3"/>
    <n v="50"/>
    <x v="5"/>
    <s v="Ok"/>
    <x v="0"/>
    <s v="OK"/>
    <x v="0"/>
    <x v="0"/>
    <x v="1"/>
    <s v="8-2023"/>
  </r>
  <r>
    <s v="20504138292"/>
    <x v="10"/>
    <x v="10"/>
    <x v="2894"/>
    <x v="2907"/>
    <x v="2630"/>
    <n v="2"/>
    <x v="522"/>
    <s v="PV02"/>
    <s v="MZ L 01 LOTE 06 SAN MIGUEL DE ARCANGEL - SAN GRABIEL"/>
    <x v="6"/>
    <x v="0"/>
    <m/>
    <x v="2"/>
    <d v="2020-02-27T00:00:00"/>
    <x v="0"/>
    <n v="4"/>
    <s v="CJV"/>
    <s v="Principal"/>
    <n v="6.41025641025641E-3"/>
    <n v="57"/>
    <x v="5"/>
    <s v="Ok"/>
    <x v="0"/>
    <s v="OK"/>
    <x v="0"/>
    <x v="0"/>
    <x v="1"/>
    <s v="No Aplica"/>
  </r>
  <r>
    <s v="20504138292"/>
    <x v="10"/>
    <x v="10"/>
    <x v="2895"/>
    <x v="2908"/>
    <x v="2631"/>
    <n v="2"/>
    <x v="523"/>
    <s v="PV02"/>
    <s v="AA HH. SAN MIGUEL ARCANGEL MZ. L1  LT 06"/>
    <x v="362"/>
    <x v="0"/>
    <m/>
    <x v="2"/>
    <d v="2021-02-11T00:00:00"/>
    <x v="0"/>
    <n v="4"/>
    <s v="CJV"/>
    <s v="Principal"/>
    <n v="6.41025641025641E-3"/>
    <n v="27"/>
    <x v="3"/>
    <s v="Ok"/>
    <x v="0"/>
    <s v="OK"/>
    <x v="0"/>
    <x v="0"/>
    <x v="1"/>
    <s v="No Aplica"/>
  </r>
  <r>
    <s v="20504138292"/>
    <x v="10"/>
    <x v="10"/>
    <x v="2896"/>
    <x v="2909"/>
    <x v="2632"/>
    <n v="2"/>
    <x v="72"/>
    <s v="E-01"/>
    <s v="ASENT H ALFONZO UGARTE MZ V LT 1 "/>
    <x v="75"/>
    <x v="0"/>
    <m/>
    <x v="2"/>
    <d v="2023-06-27T00:00:00"/>
    <x v="0"/>
    <n v="4"/>
    <s v="CJV"/>
    <s v="Principal"/>
    <n v="6.41025641025641E-3"/>
    <n v="24"/>
    <x v="3"/>
    <s v="Ok"/>
    <x v="0"/>
    <s v="OK"/>
    <x v="0"/>
    <x v="0"/>
    <x v="1"/>
    <s v="No Aplica"/>
  </r>
  <r>
    <s v="20504138292"/>
    <x v="10"/>
    <x v="10"/>
    <x v="2897"/>
    <x v="2910"/>
    <x v="2633"/>
    <n v="2"/>
    <x v="58"/>
    <s v="E-06"/>
    <s v="PASAJE 7 DE JUNIO MMZ C LT 6 MAYNAS"/>
    <x v="200"/>
    <x v="0"/>
    <m/>
    <x v="2"/>
    <d v="2020-10-19T00:00:00"/>
    <x v="0"/>
    <n v="4"/>
    <s v="CJV"/>
    <s v="Principal"/>
    <n v="6.41025641025641E-3"/>
    <n v="37"/>
    <x v="4"/>
    <s v="Ok"/>
    <x v="0"/>
    <s v="OK"/>
    <x v="0"/>
    <x v="0"/>
    <x v="1"/>
    <s v="No Aplica"/>
  </r>
  <r>
    <s v="20504138292"/>
    <x v="10"/>
    <x v="10"/>
    <x v="2898"/>
    <x v="2911"/>
    <x v="2634"/>
    <n v="2"/>
    <x v="15"/>
    <s v="E-01"/>
    <s v="JR VICTOR LI CARRILLO 432 "/>
    <x v="262"/>
    <x v="0"/>
    <m/>
    <x v="2"/>
    <d v="2023-06-10T00:00:00"/>
    <x v="0"/>
    <n v="4"/>
    <s v="CJV"/>
    <s v="Principal"/>
    <n v="6.41025641025641E-3"/>
    <n v="44"/>
    <x v="0"/>
    <s v="Ok"/>
    <x v="0"/>
    <s v="OK"/>
    <x v="0"/>
    <x v="0"/>
    <x v="1"/>
    <s v="No Aplica"/>
  </r>
  <r>
    <s v="20504138292"/>
    <x v="10"/>
    <x v="10"/>
    <x v="2899"/>
    <x v="2912"/>
    <x v="2635"/>
    <n v="2"/>
    <x v="42"/>
    <s v="E-06"/>
    <s v="URB SAN JOAQUIN X2-20"/>
    <x v="135"/>
    <x v="0"/>
    <m/>
    <x v="2"/>
    <d v="2020-10-26T00:00:00"/>
    <x v="0"/>
    <n v="4"/>
    <s v="CJV"/>
    <s v="Principal"/>
    <n v="6.41025641025641E-3"/>
    <n v="50"/>
    <x v="5"/>
    <s v="Ok"/>
    <x v="0"/>
    <s v="OK"/>
    <x v="0"/>
    <x v="0"/>
    <x v="1"/>
    <s v="No Aplica"/>
  </r>
  <r>
    <s v="20504138292"/>
    <x v="10"/>
    <x v="10"/>
    <x v="2900"/>
    <x v="2913"/>
    <x v="2636"/>
    <n v="2"/>
    <x v="189"/>
    <s v="E-06"/>
    <s v="MZ P6 LT 41 SECTOR 5 DE MAYO"/>
    <x v="21"/>
    <x v="0"/>
    <m/>
    <x v="2"/>
    <d v="2020-10-06T00:00:00"/>
    <x v="0"/>
    <n v="4"/>
    <s v="CJV"/>
    <s v="Principal"/>
    <n v="6.41025641025641E-3"/>
    <n v="41"/>
    <x v="0"/>
    <s v="Ok"/>
    <x v="0"/>
    <s v="OK"/>
    <x v="0"/>
    <x v="0"/>
    <x v="1"/>
    <s v="No Aplica"/>
  </r>
  <r>
    <s v="20504138292"/>
    <x v="10"/>
    <x v="10"/>
    <x v="2901"/>
    <x v="2914"/>
    <x v="2637"/>
    <n v="1"/>
    <x v="30"/>
    <s v="PV03"/>
    <s v="SECTOR 5 DE MAYO MZ P6 LT 41 P. ALTA"/>
    <x v="21"/>
    <x v="0"/>
    <m/>
    <x v="2"/>
    <d v="2021-01-27T00:00:00"/>
    <x v="0"/>
    <n v="4"/>
    <s v="CJV"/>
    <s v="Principal"/>
    <n v="6.41025641025641E-3"/>
    <n v="44"/>
    <x v="0"/>
    <s v="Ok"/>
    <x v="0"/>
    <s v="OK"/>
    <x v="0"/>
    <x v="0"/>
    <x v="1"/>
    <s v="No Aplica"/>
  </r>
  <r>
    <s v="20504138292"/>
    <x v="10"/>
    <x v="10"/>
    <x v="2902"/>
    <x v="2915"/>
    <x v="2638"/>
    <n v="1"/>
    <x v="202"/>
    <s v="E-01"/>
    <s v="JR GRAL LA MAR 270"/>
    <x v="171"/>
    <x v="1"/>
    <m/>
    <x v="2"/>
    <d v="2022-05-02T00:00:00"/>
    <x v="0"/>
    <n v="2"/>
    <s v="CJV"/>
    <s v="Principal"/>
    <n v="6.41025641025641E-3"/>
    <n v="30"/>
    <x v="3"/>
    <s v="Ok"/>
    <x v="0"/>
    <s v="OK"/>
    <x v="0"/>
    <x v="0"/>
    <x v="1"/>
    <s v="No Aplica"/>
  </r>
  <r>
    <s v="20504138292"/>
    <x v="10"/>
    <x v="10"/>
    <x v="2903"/>
    <x v="2916"/>
    <x v="2639"/>
    <n v="2"/>
    <x v="72"/>
    <s v="E-01"/>
    <s v="CA LOS SAUCES S/N MZ U LT 18 PISO 1  "/>
    <x v="6"/>
    <x v="0"/>
    <m/>
    <x v="5"/>
    <d v="2022-07-09T00:00:00"/>
    <x v="0"/>
    <n v="4"/>
    <s v="CJV"/>
    <s v="Principal"/>
    <n v="6.41025641025641E-3"/>
    <n v="24"/>
    <x v="3"/>
    <s v="Ok"/>
    <x v="0"/>
    <s v="OK"/>
    <x v="0"/>
    <x v="0"/>
    <x v="1"/>
    <s v="No Aplica"/>
  </r>
  <r>
    <s v="20504138292"/>
    <x v="10"/>
    <x v="10"/>
    <x v="2904"/>
    <x v="2917"/>
    <x v="2640"/>
    <n v="1"/>
    <x v="60"/>
    <s v="E-03"/>
    <s v="JR. TRUJILLO # 407 JOSE GLAVEZ"/>
    <x v="6"/>
    <x v="0"/>
    <m/>
    <x v="2"/>
    <d v="2020-03-05T00:00:00"/>
    <x v="0"/>
    <n v="2"/>
    <s v="CJV"/>
    <s v="Principal"/>
    <n v="6.41025641025641E-3"/>
    <n v="39"/>
    <x v="4"/>
    <s v="Ok"/>
    <x v="0"/>
    <s v="OK"/>
    <x v="0"/>
    <x v="0"/>
    <x v="1"/>
    <s v="No Aplica"/>
  </r>
  <r>
    <s v="20504138292"/>
    <x v="10"/>
    <x v="10"/>
    <x v="2905"/>
    <x v="2918"/>
    <x v="2641"/>
    <n v="2"/>
    <x v="189"/>
    <s v="E-06"/>
    <s v="AV 25 DE DICIEMBRE  MZ A 1 LT 3  SAN GABRIEL ALTO"/>
    <x v="6"/>
    <x v="0"/>
    <m/>
    <x v="2"/>
    <d v="2020-10-26T00:00:00"/>
    <x v="0"/>
    <n v="4"/>
    <s v="CJV"/>
    <s v="Principal"/>
    <n v="6.41025641025641E-3"/>
    <n v="34"/>
    <x v="4"/>
    <s v="Ok"/>
    <x v="0"/>
    <s v="OK"/>
    <x v="0"/>
    <x v="0"/>
    <x v="1"/>
    <s v="No Aplica"/>
  </r>
  <r>
    <s v="20504138292"/>
    <x v="10"/>
    <x v="10"/>
    <x v="2906"/>
    <x v="2919"/>
    <x v="2642"/>
    <n v="1"/>
    <x v="524"/>
    <s v="E-01"/>
    <s v="URB PORTADA DE CERES LOTE C 38 "/>
    <x v="63"/>
    <x v="1"/>
    <m/>
    <x v="5"/>
    <d v="2022-05-20T00:00:00"/>
    <x v="0"/>
    <n v="3"/>
    <s v="CJV"/>
    <s v="Principal"/>
    <n v="6.41025641025641E-3"/>
    <n v="30"/>
    <x v="3"/>
    <s v="Ok"/>
    <x v="6"/>
    <s v="OK"/>
    <x v="0"/>
    <x v="0"/>
    <x v="1"/>
    <s v="No Aplica"/>
  </r>
  <r>
    <s v="20504138292"/>
    <x v="10"/>
    <x v="10"/>
    <x v="2907"/>
    <x v="2920"/>
    <x v="2643"/>
    <n v="2"/>
    <x v="189"/>
    <s v="E-01"/>
    <s v="JR MARISCAL CACERES 259 JOSE GALVEZ"/>
    <x v="6"/>
    <x v="0"/>
    <m/>
    <x v="2"/>
    <d v="2020-10-19T00:00:00"/>
    <x v="0"/>
    <n v="4"/>
    <s v="CJV"/>
    <s v="Principal"/>
    <n v="6.41025641025641E-3"/>
    <n v="24"/>
    <x v="3"/>
    <s v="Ok"/>
    <x v="0"/>
    <s v="OK"/>
    <x v="0"/>
    <x v="0"/>
    <x v="1"/>
    <s v="No Aplica"/>
  </r>
  <r>
    <s v="20504138292"/>
    <x v="10"/>
    <x v="10"/>
    <x v="2908"/>
    <x v="2921"/>
    <x v="2644"/>
    <n v="2"/>
    <x v="73"/>
    <s v="E-01"/>
    <s v="CALLE HELSINKI URB PORTALES DE JAVIER PRADO ETAPA 2 MZ B LT "/>
    <x v="2"/>
    <x v="0"/>
    <m/>
    <x v="2"/>
    <d v="2023-08-11T00:00:00"/>
    <x v="0"/>
    <n v="4"/>
    <s v="CJV"/>
    <s v="Principal"/>
    <n v="6.41025641025641E-3"/>
    <n v="33"/>
    <x v="4"/>
    <s v="Ok"/>
    <x v="1"/>
    <s v="OK"/>
    <x v="0"/>
    <x v="0"/>
    <x v="1"/>
    <s v="8-2023"/>
  </r>
  <r>
    <s v="20504138292"/>
    <x v="10"/>
    <x v="10"/>
    <x v="2909"/>
    <x v="2922"/>
    <x v="2645"/>
    <n v="2"/>
    <x v="16"/>
    <s v="E-01"/>
    <s v="MZ J LT 01 ASOC VIV II DE MARZO "/>
    <x v="43"/>
    <x v="0"/>
    <m/>
    <x v="2"/>
    <d v="2023-01-09T00:00:00"/>
    <x v="0"/>
    <n v="4"/>
    <s v="CJV"/>
    <s v="Principal"/>
    <n v="6.41025641025641E-3"/>
    <n v="43"/>
    <x v="0"/>
    <s v="Ok"/>
    <x v="0"/>
    <s v="OK"/>
    <x v="0"/>
    <x v="0"/>
    <x v="1"/>
    <s v="No Aplica"/>
  </r>
  <r>
    <s v="20504138292"/>
    <x v="10"/>
    <x v="10"/>
    <x v="2910"/>
    <x v="2923"/>
    <x v="2646"/>
    <n v="2"/>
    <x v="189"/>
    <s v="E-01"/>
    <s v="AV SAENZ PEÑA MZ D LT 2 JOSE GALVEZ "/>
    <x v="85"/>
    <x v="0"/>
    <m/>
    <x v="2"/>
    <d v="2023-08-11T00:00:00"/>
    <x v="0"/>
    <n v="4"/>
    <s v="CJV"/>
    <s v="Principal"/>
    <n v="6.41025641025641E-3"/>
    <n v="48"/>
    <x v="0"/>
    <s v="Ok"/>
    <x v="0"/>
    <s v="OK"/>
    <x v="0"/>
    <x v="0"/>
    <x v="1"/>
    <s v="8-2023"/>
  </r>
  <r>
    <s v="20504138292"/>
    <x v="10"/>
    <x v="10"/>
    <x v="2911"/>
    <x v="2924"/>
    <x v="2647"/>
    <n v="2"/>
    <x v="522"/>
    <s v="PV03"/>
    <s v="Mz A 4 LOTE 4 ATENT. HUM. LOS JARDINES DE LA RINCONADA PAMPLONA ALTA"/>
    <x v="21"/>
    <x v="0"/>
    <m/>
    <x v="2"/>
    <d v="2020-02-27T00:00:00"/>
    <x v="0"/>
    <n v="4"/>
    <s v="CJV"/>
    <s v="Principal"/>
    <n v="6.41025641025641E-3"/>
    <n v="49"/>
    <x v="0"/>
    <s v="Ok"/>
    <x v="0"/>
    <s v="OK"/>
    <x v="0"/>
    <x v="0"/>
    <x v="1"/>
    <s v="No Aplica"/>
  </r>
  <r>
    <s v="20504138292"/>
    <x v="10"/>
    <x v="10"/>
    <x v="2912"/>
    <x v="2925"/>
    <x v="2648"/>
    <n v="2"/>
    <x v="189"/>
    <s v="PV03"/>
    <s v="PASAJE CHAVIN MZ 5 LT 9 ANUNEZ DE MAYOLO"/>
    <x v="21"/>
    <x v="0"/>
    <m/>
    <x v="2"/>
    <d v="2020-02-10T00:00:00"/>
    <x v="0"/>
    <n v="4"/>
    <s v="CJV"/>
    <s v="Principal"/>
    <n v="6.41025641025641E-3"/>
    <n v="58"/>
    <x v="5"/>
    <s v="Ok"/>
    <x v="0"/>
    <s v="OK"/>
    <x v="0"/>
    <x v="0"/>
    <x v="1"/>
    <s v="No Aplica"/>
  </r>
  <r>
    <s v="20504138292"/>
    <x v="10"/>
    <x v="10"/>
    <x v="2913"/>
    <x v="2926"/>
    <x v="2649"/>
    <n v="2"/>
    <x v="189"/>
    <s v="E-06"/>
    <s v="AV FERROCARRIL 292 JOSE GALVEZ "/>
    <x v="6"/>
    <x v="0"/>
    <m/>
    <x v="2"/>
    <d v="2022-05-02T00:00:00"/>
    <x v="0"/>
    <n v="4"/>
    <s v="CJV"/>
    <s v="Principal"/>
    <n v="6.41025641025641E-3"/>
    <n v="45"/>
    <x v="0"/>
    <s v="Ok"/>
    <x v="0"/>
    <s v="OK"/>
    <x v="0"/>
    <x v="0"/>
    <x v="1"/>
    <s v="No Aplica"/>
  </r>
  <r>
    <s v="20504138292"/>
    <x v="10"/>
    <x v="10"/>
    <x v="2914"/>
    <x v="2927"/>
    <x v="2650"/>
    <n v="2"/>
    <x v="15"/>
    <s v="E-01"/>
    <s v="AV AYABACA 1130 "/>
    <x v="135"/>
    <x v="0"/>
    <m/>
    <x v="2"/>
    <d v="2023-01-07T00:00:00"/>
    <x v="0"/>
    <n v="4"/>
    <s v="CJV"/>
    <s v="Principal"/>
    <n v="6.41025641025641E-3"/>
    <n v="42"/>
    <x v="0"/>
    <s v="Ok"/>
    <x v="0"/>
    <s v="OK"/>
    <x v="0"/>
    <x v="0"/>
    <x v="1"/>
    <s v="No Aplica"/>
  </r>
  <r>
    <s v="20504138292"/>
    <x v="10"/>
    <x v="10"/>
    <x v="2915"/>
    <x v="2928"/>
    <x v="2651"/>
    <n v="1"/>
    <x v="395"/>
    <s v="PV03"/>
    <s v="JR. SANTA CRUZ # 1112 "/>
    <x v="6"/>
    <x v="0"/>
    <m/>
    <x v="2"/>
    <d v="2020-01-13T00:00:00"/>
    <x v="0"/>
    <n v="2"/>
    <s v="CJV"/>
    <s v="Principal"/>
    <n v="6.41025641025641E-3"/>
    <n v="48"/>
    <x v="0"/>
    <s v="Ok"/>
    <x v="0"/>
    <s v="OK"/>
    <x v="0"/>
    <x v="0"/>
    <x v="1"/>
    <s v="No Aplica"/>
  </r>
  <r>
    <s v="20504138292"/>
    <x v="10"/>
    <x v="10"/>
    <x v="2916"/>
    <x v="2929"/>
    <x v="2652"/>
    <n v="1"/>
    <x v="30"/>
    <s v="PV03"/>
    <s v="JIRON MANCO INCA 166 SAN AGUSTIN"/>
    <x v="37"/>
    <x v="0"/>
    <m/>
    <x v="2"/>
    <d v="2021-06-09T00:00:00"/>
    <x v="0"/>
    <n v="2"/>
    <s v="CJV"/>
    <s v="Principal"/>
    <n v="6.41025641025641E-3"/>
    <n v="52"/>
    <x v="5"/>
    <s v="Ok"/>
    <x v="0"/>
    <s v="OK"/>
    <x v="0"/>
    <x v="0"/>
    <x v="1"/>
    <s v="No Aplica"/>
  </r>
  <r>
    <s v="20504138292"/>
    <x v="10"/>
    <x v="10"/>
    <x v="2917"/>
    <x v="2930"/>
    <x v="2431"/>
    <n v="2"/>
    <x v="15"/>
    <s v="E-01"/>
    <s v="AV JOSE GALVEZ 571 INT 4 "/>
    <x v="30"/>
    <x v="0"/>
    <m/>
    <x v="2"/>
    <d v="2023-04-15T00:00:00"/>
    <x v="0"/>
    <n v="4"/>
    <s v="CJV"/>
    <s v="Principal"/>
    <n v="6.41025641025641E-3"/>
    <n v="36"/>
    <x v="4"/>
    <s v="Ok"/>
    <x v="2"/>
    <s v="OK"/>
    <x v="0"/>
    <x v="0"/>
    <x v="1"/>
    <s v="No Aplica"/>
  </r>
  <r>
    <s v="20504138292"/>
    <x v="10"/>
    <x v="10"/>
    <x v="2918"/>
    <x v="2931"/>
    <x v="2653"/>
    <n v="2"/>
    <x v="16"/>
    <s v="E-01"/>
    <s v="JR MEDINA 226 2DA ETAPA STA LUZMILA "/>
    <x v="68"/>
    <x v="0"/>
    <m/>
    <x v="3"/>
    <d v="2023-06-28T00:00:00"/>
    <x v="0"/>
    <n v="4"/>
    <s v="CJV"/>
    <s v="Principal"/>
    <n v="6.41025641025641E-3"/>
    <n v="46"/>
    <x v="0"/>
    <s v="Ok"/>
    <x v="0"/>
    <s v="OK"/>
    <x v="0"/>
    <x v="0"/>
    <x v="1"/>
    <s v="No Aplica"/>
  </r>
  <r>
    <s v="20504138292"/>
    <x v="10"/>
    <x v="10"/>
    <x v="2919"/>
    <x v="2932"/>
    <x v="2654"/>
    <n v="2"/>
    <x v="59"/>
    <s v="E-01"/>
    <s v="MZ E 11 LTE 24 BOCANEGRA "/>
    <x v="74"/>
    <x v="0"/>
    <m/>
    <x v="3"/>
    <d v="2022-08-01T00:00:00"/>
    <x v="0"/>
    <n v="4"/>
    <s v="CJV"/>
    <s v="Principal"/>
    <n v="6.41025641025641E-3"/>
    <n v="36"/>
    <x v="4"/>
    <s v="Ok"/>
    <x v="2"/>
    <s v="OK"/>
    <x v="0"/>
    <x v="0"/>
    <x v="1"/>
    <s v="No Aplica"/>
  </r>
  <r>
    <s v="20504138292"/>
    <x v="10"/>
    <x v="10"/>
    <x v="2920"/>
    <x v="2933"/>
    <x v="2629"/>
    <n v="1"/>
    <x v="525"/>
    <s v="PV03"/>
    <s v="SAN FRANCISCO DE LA CRUZ Mz  6 Lt 4 PAMPLONA ALTA"/>
    <x v="21"/>
    <x v="0"/>
    <m/>
    <x v="2"/>
    <d v="2020-02-11T00:00:00"/>
    <x v="0"/>
    <n v="2"/>
    <s v="CJV"/>
    <s v="Principal"/>
    <n v="6.41025641025641E-3"/>
    <n v="50"/>
    <x v="5"/>
    <s v="Ok"/>
    <x v="0"/>
    <s v="OK"/>
    <x v="0"/>
    <x v="0"/>
    <x v="1"/>
    <s v="No Aplica"/>
  </r>
  <r>
    <s v="20504138292"/>
    <x v="10"/>
    <x v="10"/>
    <x v="2921"/>
    <x v="2934"/>
    <x v="2486"/>
    <n v="2"/>
    <x v="16"/>
    <s v="E-01"/>
    <s v="JR 24 DE FEBRERO URB LIMATAMBO "/>
    <x v="49"/>
    <x v="0"/>
    <m/>
    <x v="2"/>
    <d v="2022-06-01T00:00:00"/>
    <x v="0"/>
    <n v="4"/>
    <s v="CJV"/>
    <s v="Principal"/>
    <n v="6.41025641025641E-3"/>
    <n v="28"/>
    <x v="3"/>
    <s v="Ok"/>
    <x v="5"/>
    <s v="OK"/>
    <x v="0"/>
    <x v="0"/>
    <x v="1"/>
    <s v="No Aplica"/>
  </r>
  <r>
    <s v="20504138292"/>
    <x v="10"/>
    <x v="10"/>
    <x v="2922"/>
    <x v="2935"/>
    <x v="744"/>
    <n v="2"/>
    <x v="5"/>
    <s v="E-01"/>
    <s v="JR CUZCO 515"/>
    <x v="74"/>
    <x v="0"/>
    <m/>
    <x v="2"/>
    <d v="2023-01-17T00:00:00"/>
    <x v="0"/>
    <n v="4"/>
    <s v="CJV"/>
    <s v="Principal"/>
    <n v="6.41025641025641E-3"/>
    <n v="44"/>
    <x v="0"/>
    <s v="Ok"/>
    <x v="2"/>
    <s v="OK"/>
    <x v="0"/>
    <x v="0"/>
    <x v="1"/>
    <s v="No Aplica"/>
  </r>
  <r>
    <s v="20504138292"/>
    <x v="10"/>
    <x v="10"/>
    <x v="2923"/>
    <x v="2936"/>
    <x v="2655"/>
    <n v="2"/>
    <x v="526"/>
    <s v="PV03"/>
    <s v="MZ 168 LT 16  GR 19 SECTOR B PJ HUASCAR"/>
    <x v="3"/>
    <x v="0"/>
    <m/>
    <x v="2"/>
    <d v="2020-11-04T00:00:00"/>
    <x v="0"/>
    <n v="4"/>
    <s v="CJV"/>
    <s v="Principal"/>
    <n v="6.41025641025641E-3"/>
    <n v="44"/>
    <x v="0"/>
    <s v="Ok"/>
    <x v="0"/>
    <s v="OK"/>
    <x v="0"/>
    <x v="0"/>
    <x v="1"/>
    <s v="No Aplica"/>
  </r>
  <r>
    <s v="20504138292"/>
    <x v="10"/>
    <x v="10"/>
    <x v="2924"/>
    <x v="2937"/>
    <x v="2656"/>
    <n v="2"/>
    <x v="189"/>
    <s v="E-01"/>
    <s v="MZ A 3 LT 3 ASENT H CAHUIDE "/>
    <x v="78"/>
    <x v="0"/>
    <m/>
    <x v="2"/>
    <d v="2023-01-23T00:00:00"/>
    <x v="0"/>
    <n v="4"/>
    <s v="CJV"/>
    <s v="Principal"/>
    <n v="6.41025641025641E-3"/>
    <n v="41"/>
    <x v="0"/>
    <s v="Ok"/>
    <x v="0"/>
    <s v="OK"/>
    <x v="0"/>
    <x v="0"/>
    <x v="1"/>
    <s v="No Aplica"/>
  </r>
  <r>
    <s v="20504138292"/>
    <x v="10"/>
    <x v="10"/>
    <x v="2925"/>
    <x v="2938"/>
    <x v="2657"/>
    <n v="2"/>
    <x v="15"/>
    <s v="E-01"/>
    <s v="PSEO REPUBLICA FTE 1176 BLOCK 8 DPTO 302"/>
    <x v="18"/>
    <x v="0"/>
    <m/>
    <x v="2"/>
    <d v="2022-09-15T00:00:00"/>
    <x v="0"/>
    <n v="4"/>
    <s v="CJV"/>
    <s v="Principal"/>
    <n v="6.41025641025641E-3"/>
    <n v="25"/>
    <x v="3"/>
    <s v="Ok"/>
    <x v="0"/>
    <s v="OK"/>
    <x v="0"/>
    <x v="0"/>
    <x v="1"/>
    <s v="No Aplica"/>
  </r>
  <r>
    <s v="20504138292"/>
    <x v="10"/>
    <x v="10"/>
    <x v="2926"/>
    <x v="2939"/>
    <x v="2658"/>
    <n v="2"/>
    <x v="189"/>
    <s v="PV03"/>
    <s v="Mz. W 2 Lt 3-A  2° ZONA HOGAR POLICIAL"/>
    <x v="6"/>
    <x v="0"/>
    <m/>
    <x v="2"/>
    <d v="2020-01-13T00:00:00"/>
    <x v="0"/>
    <n v="4"/>
    <s v="CJV"/>
    <s v="Principal"/>
    <n v="6.41025641025641E-3"/>
    <n v="29"/>
    <x v="3"/>
    <s v="Ok"/>
    <x v="0"/>
    <s v="OK"/>
    <x v="0"/>
    <x v="0"/>
    <x v="1"/>
    <s v="No Aplica"/>
  </r>
  <r>
    <s v="20504138292"/>
    <x v="10"/>
    <x v="10"/>
    <x v="2927"/>
    <x v="2940"/>
    <x v="2659"/>
    <n v="2"/>
    <x v="59"/>
    <s v="E-01"/>
    <s v="JOSE DE LA MAR MZ LL 19 STA LUZMILA "/>
    <x v="37"/>
    <x v="0"/>
    <m/>
    <x v="2"/>
    <d v="2023-05-04T00:00:00"/>
    <x v="0"/>
    <n v="4"/>
    <s v="CJV"/>
    <s v="Principal"/>
    <n v="6.41025641025641E-3"/>
    <n v="40"/>
    <x v="4"/>
    <s v="Ok"/>
    <x v="0"/>
    <s v="OK"/>
    <x v="0"/>
    <x v="0"/>
    <x v="1"/>
    <s v="No Aplica"/>
  </r>
  <r>
    <s v="20504138292"/>
    <x v="10"/>
    <x v="10"/>
    <x v="2928"/>
    <x v="2941"/>
    <x v="2660"/>
    <n v="2"/>
    <x v="16"/>
    <s v="E-01"/>
    <s v="CALLE LEO MZ E LT 6 LAS COLINAS DE VILLA "/>
    <x v="363"/>
    <x v="0"/>
    <m/>
    <x v="2"/>
    <d v="2023-06-28T00:00:00"/>
    <x v="0"/>
    <n v="4"/>
    <s v="CJV"/>
    <s v="Principal"/>
    <n v="6.41025641025641E-3"/>
    <n v="37"/>
    <x v="4"/>
    <s v="Ok"/>
    <x v="0"/>
    <s v="OK"/>
    <x v="0"/>
    <x v="0"/>
    <x v="1"/>
    <s v="No Aplica"/>
  </r>
  <r>
    <s v="20504138292"/>
    <x v="10"/>
    <x v="10"/>
    <x v="2929"/>
    <x v="2942"/>
    <x v="2661"/>
    <n v="2"/>
    <x v="42"/>
    <s v="E-01"/>
    <s v="AH SANTA MARIA ALTA DE HUACHIPA "/>
    <x v="3"/>
    <x v="0"/>
    <m/>
    <x v="2"/>
    <d v="2022-05-20T00:00:00"/>
    <x v="0"/>
    <n v="4"/>
    <s v="CJV"/>
    <s v="Principal"/>
    <n v="6.41025641025641E-3"/>
    <n v="50"/>
    <x v="5"/>
    <s v="Ok"/>
    <x v="0"/>
    <s v="OK"/>
    <x v="0"/>
    <x v="0"/>
    <x v="1"/>
    <s v="No Aplica"/>
  </r>
  <r>
    <s v="20504138292"/>
    <x v="10"/>
    <x v="10"/>
    <x v="2930"/>
    <x v="2943"/>
    <x v="2662"/>
    <n v="2"/>
    <x v="73"/>
    <s v="E-01"/>
    <s v="UNIDAD CATRATAL 1204 "/>
    <x v="49"/>
    <x v="0"/>
    <m/>
    <x v="2"/>
    <d v="2022-05-25T00:00:00"/>
    <x v="0"/>
    <n v="4"/>
    <s v="CJV"/>
    <s v="Principal"/>
    <n v="6.41025641025641E-3"/>
    <n v="41"/>
    <x v="0"/>
    <s v="Ok"/>
    <x v="5"/>
    <s v="OK"/>
    <x v="0"/>
    <x v="0"/>
    <x v="1"/>
    <s v="No Aplica"/>
  </r>
  <r>
    <s v="20504138292"/>
    <x v="10"/>
    <x v="10"/>
    <x v="2931"/>
    <x v="2944"/>
    <x v="2390"/>
    <n v="2"/>
    <x v="16"/>
    <s v="E-01"/>
    <s v="CALLE IQUITOS 268"/>
    <x v="364"/>
    <x v="0"/>
    <m/>
    <x v="2"/>
    <d v="2023-06-27T00:00:00"/>
    <x v="0"/>
    <n v="4"/>
    <s v="CJV"/>
    <s v="Principal"/>
    <n v="6.41025641025641E-3"/>
    <n v="28"/>
    <x v="3"/>
    <s v="Ok"/>
    <x v="0"/>
    <s v="OK"/>
    <x v="0"/>
    <x v="0"/>
    <x v="1"/>
    <s v="No Aplica"/>
  </r>
  <r>
    <s v="20504138292"/>
    <x v="10"/>
    <x v="10"/>
    <x v="2932"/>
    <x v="2945"/>
    <x v="2663"/>
    <n v="2"/>
    <x v="189"/>
    <s v="E-06"/>
    <s v="AV. JUAN VELASCO ALVARADO SECTOR 2 GRUPO 14 "/>
    <x v="45"/>
    <x v="0"/>
    <m/>
    <x v="2"/>
    <d v="2022-04-29T00:00:00"/>
    <x v="0"/>
    <n v="4"/>
    <s v="CJV"/>
    <s v="Principal"/>
    <n v="6.41025641025641E-3"/>
    <n v="29"/>
    <x v="3"/>
    <s v="Ok"/>
    <x v="0"/>
    <s v="OK"/>
    <x v="0"/>
    <x v="0"/>
    <x v="1"/>
    <s v="No Aplica"/>
  </r>
  <r>
    <s v="20504138292"/>
    <x v="10"/>
    <x v="10"/>
    <x v="2933"/>
    <x v="2946"/>
    <x v="2664"/>
    <n v="2"/>
    <x v="15"/>
    <s v="PV03"/>
    <s v="Mz L1 Lt 06 A. H. SAN MIGUEL DE ARCANGEL"/>
    <x v="6"/>
    <x v="0"/>
    <m/>
    <x v="2"/>
    <d v="2020-01-13T00:00:00"/>
    <x v="0"/>
    <n v="4"/>
    <s v="CJV"/>
    <s v="Principal"/>
    <n v="6.41025641025641E-3"/>
    <n v="36"/>
    <x v="4"/>
    <s v="Ok"/>
    <x v="0"/>
    <s v="OK"/>
    <x v="0"/>
    <x v="0"/>
    <x v="1"/>
    <s v="No Aplica"/>
  </r>
  <r>
    <s v="20504138292"/>
    <x v="10"/>
    <x v="10"/>
    <x v="2934"/>
    <x v="2947"/>
    <x v="2665"/>
    <n v="2"/>
    <x v="15"/>
    <s v="E-01"/>
    <s v="AV FRANCISCO ARANCIBIA 183 "/>
    <x v="25"/>
    <x v="0"/>
    <m/>
    <x v="2"/>
    <d v="2023-04-25T00:00:00"/>
    <x v="0"/>
    <n v="4"/>
    <s v="CJV"/>
    <s v="Principal"/>
    <n v="6.41025641025641E-3"/>
    <n v="62"/>
    <x v="2"/>
    <s v="Ok"/>
    <x v="0"/>
    <s v="OK"/>
    <x v="0"/>
    <x v="0"/>
    <x v="1"/>
    <s v="No Aplica"/>
  </r>
  <r>
    <s v="20504138292"/>
    <x v="10"/>
    <x v="10"/>
    <x v="2935"/>
    <x v="2948"/>
    <x v="2666"/>
    <n v="2"/>
    <x v="329"/>
    <s v="E-01"/>
    <s v="CALLE MRCAL. ANDRES SANTA CRUZ 1126  P. J. HOGAR POLICIAL"/>
    <x v="6"/>
    <x v="0"/>
    <m/>
    <x v="2"/>
    <d v="2020-10-09T00:00:00"/>
    <x v="0"/>
    <n v="4"/>
    <s v="CJV"/>
    <s v="Principal"/>
    <n v="6.41025641025641E-3"/>
    <n v="46"/>
    <x v="0"/>
    <s v="Ok"/>
    <x v="0"/>
    <s v="OK"/>
    <x v="0"/>
    <x v="0"/>
    <x v="1"/>
    <s v="No Aplica"/>
  </r>
  <r>
    <s v="20504138292"/>
    <x v="10"/>
    <x v="10"/>
    <x v="2936"/>
    <x v="2949"/>
    <x v="2667"/>
    <n v="1"/>
    <x v="202"/>
    <s v="E03"/>
    <s v="ASOC. MICAELA BASTIDAS MZ. D 4 LT. 08 "/>
    <x v="39"/>
    <x v="0"/>
    <m/>
    <x v="2"/>
    <d v="2021-01-23T00:00:00"/>
    <x v="0"/>
    <n v="2"/>
    <s v="CJV"/>
    <s v="Principal"/>
    <n v="6.41025641025641E-3"/>
    <n v="38"/>
    <x v="4"/>
    <s v="Ok"/>
    <x v="0"/>
    <s v="OK"/>
    <x v="0"/>
    <x v="0"/>
    <x v="1"/>
    <s v="No Aplica"/>
  </r>
  <r>
    <s v="20504138292"/>
    <x v="10"/>
    <x v="10"/>
    <x v="2937"/>
    <x v="2950"/>
    <x v="1375"/>
    <n v="2"/>
    <x v="58"/>
    <s v="E-01"/>
    <s v="ASENT H VILLA HERMOSA MZ VH LT 91 "/>
    <x v="40"/>
    <x v="0"/>
    <m/>
    <x v="3"/>
    <d v="2022-05-01T00:00:00"/>
    <x v="0"/>
    <n v="4"/>
    <s v="CJV"/>
    <s v="Principal"/>
    <n v="6.41025641025641E-3"/>
    <n v="28"/>
    <x v="3"/>
    <s v="Ok"/>
    <x v="0"/>
    <s v="OK"/>
    <x v="0"/>
    <x v="0"/>
    <x v="1"/>
    <s v="No Aplica"/>
  </r>
  <r>
    <s v="20504138292"/>
    <x v="10"/>
    <x v="10"/>
    <x v="2938"/>
    <x v="2951"/>
    <x v="762"/>
    <n v="1"/>
    <x v="527"/>
    <s v="PV03"/>
    <s v="CALLE EL CARMEN 128 HUASCARAN"/>
    <x v="46"/>
    <x v="0"/>
    <m/>
    <x v="2"/>
    <d v="2021-02-20T00:00:00"/>
    <x v="0"/>
    <n v="4"/>
    <s v="CJV"/>
    <s v="Principal"/>
    <n v="6.41025641025641E-3"/>
    <n v="43"/>
    <x v="0"/>
    <s v="Ok"/>
    <x v="0"/>
    <s v="OK"/>
    <x v="0"/>
    <x v="0"/>
    <x v="1"/>
    <s v="No Aplica"/>
  </r>
  <r>
    <s v="20504138292"/>
    <x v="10"/>
    <x v="10"/>
    <x v="2939"/>
    <x v="2952"/>
    <x v="2668"/>
    <n v="2"/>
    <x v="15"/>
    <s v="E-01"/>
    <s v="JR CONDE DE SUPERUNDA 411 DPTO 205 CERCADO "/>
    <x v="5"/>
    <x v="0"/>
    <m/>
    <x v="2"/>
    <d v="2023-08-03T00:00:00"/>
    <x v="0"/>
    <n v="4"/>
    <s v="CJV"/>
    <s v="Principal"/>
    <n v="6.41025641025641E-3"/>
    <n v="36"/>
    <x v="4"/>
    <s v="Ok"/>
    <x v="0"/>
    <s v="OK"/>
    <x v="0"/>
    <x v="0"/>
    <x v="1"/>
    <s v="8-2023"/>
  </r>
  <r>
    <s v="20504138292"/>
    <x v="10"/>
    <x v="10"/>
    <x v="2940"/>
    <x v="2953"/>
    <x v="2669"/>
    <n v="2"/>
    <x v="42"/>
    <s v="E-01"/>
    <s v="CASERIO MAYUSH "/>
    <x v="365"/>
    <x v="0"/>
    <m/>
    <x v="2"/>
    <d v="2023-01-16T00:00:00"/>
    <x v="0"/>
    <n v="4"/>
    <s v="CJV"/>
    <s v="Principal"/>
    <n v="6.41025641025641E-3"/>
    <n v="31"/>
    <x v="3"/>
    <s v="Ok"/>
    <x v="0"/>
    <s v="OK"/>
    <x v="0"/>
    <x v="0"/>
    <x v="1"/>
    <s v="No Aplica"/>
  </r>
  <r>
    <s v="20504138292"/>
    <x v="10"/>
    <x v="10"/>
    <x v="2941"/>
    <x v="2954"/>
    <x v="2670"/>
    <n v="1"/>
    <x v="486"/>
    <s v="E-01"/>
    <s v="JR APURIMAR 419 "/>
    <x v="74"/>
    <x v="1"/>
    <m/>
    <x v="2"/>
    <d v="2022-06-03T00:00:00"/>
    <x v="0"/>
    <n v="2"/>
    <s v="CJV"/>
    <s v="Principal"/>
    <n v="6.41025641025641E-3"/>
    <n v="30"/>
    <x v="3"/>
    <s v="Ok"/>
    <x v="2"/>
    <s v="OK"/>
    <x v="0"/>
    <x v="0"/>
    <x v="1"/>
    <s v="No Aplica"/>
  </r>
  <r>
    <s v="20504138292"/>
    <x v="10"/>
    <x v="10"/>
    <x v="2942"/>
    <x v="2955"/>
    <x v="2671"/>
    <n v="2"/>
    <x v="189"/>
    <s v="E-03"/>
    <s v="AV. IMTEGRACION 168 -15 A.H. SANTA ROSA "/>
    <x v="3"/>
    <x v="0"/>
    <m/>
    <x v="2"/>
    <d v="2020-11-04T00:00:00"/>
    <x v="0"/>
    <n v="4"/>
    <s v="CJV"/>
    <s v="Principal"/>
    <n v="6.41025641025641E-3"/>
    <n v="35"/>
    <x v="4"/>
    <s v="Ok"/>
    <x v="0"/>
    <s v="OK"/>
    <x v="0"/>
    <x v="0"/>
    <x v="1"/>
    <s v="No Aplica"/>
  </r>
  <r>
    <s v="20504138292"/>
    <x v="10"/>
    <x v="10"/>
    <x v="2943"/>
    <x v="2956"/>
    <x v="2672"/>
    <n v="2"/>
    <x v="522"/>
    <s v="PV02"/>
    <s v="CASERIO FLORIDA LLATA "/>
    <x v="366"/>
    <x v="0"/>
    <m/>
    <x v="2"/>
    <d v="2020-02-17T00:00:00"/>
    <x v="0"/>
    <n v="4"/>
    <s v="CJV"/>
    <s v="Principal"/>
    <n v="6.41025641025641E-3"/>
    <n v="52"/>
    <x v="5"/>
    <s v="Ok"/>
    <x v="0"/>
    <s v="OK"/>
    <x v="0"/>
    <x v="0"/>
    <x v="1"/>
    <s v="No Aplica"/>
  </r>
  <r>
    <s v="20504138292"/>
    <x v="10"/>
    <x v="10"/>
    <x v="2944"/>
    <x v="2957"/>
    <x v="2673"/>
    <n v="2"/>
    <x v="72"/>
    <s v="E-06"/>
    <s v="PJE LOS  GERANIOS 194 ASENT H ALMIRANTE  MIGUEL GRAU"/>
    <x v="367"/>
    <x v="0"/>
    <m/>
    <x v="2"/>
    <d v="2021-01-19T00:00:00"/>
    <x v="0"/>
    <n v="4"/>
    <s v="CJV"/>
    <s v="Principal"/>
    <n v="6.41025641025641E-3"/>
    <n v="32"/>
    <x v="4"/>
    <s v="Ok"/>
    <x v="0"/>
    <s v="OK"/>
    <x v="0"/>
    <x v="0"/>
    <x v="1"/>
    <s v="No Aplica"/>
  </r>
  <r>
    <s v="20504138292"/>
    <x v="10"/>
    <x v="10"/>
    <x v="2945"/>
    <x v="2958"/>
    <x v="2674"/>
    <n v="2"/>
    <x v="16"/>
    <s v="E-01"/>
    <s v="CALLE MUNICIPALIDAD  115 "/>
    <x v="368"/>
    <x v="0"/>
    <m/>
    <x v="2"/>
    <d v="2023-08-10T00:00:00"/>
    <x v="0"/>
    <n v="4"/>
    <s v="CJV"/>
    <s v="Principal"/>
    <n v="6.41025641025641E-3"/>
    <n v="40"/>
    <x v="4"/>
    <s v="Ok"/>
    <x v="0"/>
    <s v="OK"/>
    <x v="0"/>
    <x v="0"/>
    <x v="1"/>
    <s v="8-2023"/>
  </r>
  <r>
    <s v="20504138292"/>
    <x v="10"/>
    <x v="10"/>
    <x v="2946"/>
    <x v="2959"/>
    <x v="2675"/>
    <n v="2"/>
    <x v="42"/>
    <s v="PV03"/>
    <s v="Mz 178 Lt 1 HUASCAR"/>
    <x v="3"/>
    <x v="0"/>
    <m/>
    <x v="2"/>
    <d v="2020-01-13T00:00:00"/>
    <x v="0"/>
    <n v="4"/>
    <s v="CJV"/>
    <s v="Principal"/>
    <n v="6.41025641025641E-3"/>
    <n v="52"/>
    <x v="5"/>
    <s v="Ok"/>
    <x v="0"/>
    <s v="OK"/>
    <x v="0"/>
    <x v="0"/>
    <x v="1"/>
    <s v="No Aplica"/>
  </r>
  <r>
    <s v="20504138292"/>
    <x v="10"/>
    <x v="10"/>
    <x v="2947"/>
    <x v="2960"/>
    <x v="2676"/>
    <n v="1"/>
    <x v="528"/>
    <s v="E-01"/>
    <s v="CALLE FRANCISCO GUTIERREZ 834 "/>
    <x v="237"/>
    <x v="0"/>
    <m/>
    <x v="2"/>
    <d v="2022-06-01T00:00:00"/>
    <x v="0"/>
    <n v="2"/>
    <s v="CJV"/>
    <s v="Principal"/>
    <n v="6.41025641025641E-3"/>
    <n v="61"/>
    <x v="2"/>
    <s v="Ok"/>
    <x v="0"/>
    <s v="OK"/>
    <x v="0"/>
    <x v="0"/>
    <x v="1"/>
    <s v="No Aplica"/>
  </r>
  <r>
    <s v="20504138292"/>
    <x v="10"/>
    <x v="10"/>
    <x v="2948"/>
    <x v="2961"/>
    <x v="2677"/>
    <n v="2"/>
    <x v="16"/>
    <s v="E-01"/>
    <s v="AV. SAN MARTIN 124 COLLIQUE"/>
    <x v="37"/>
    <x v="0"/>
    <m/>
    <x v="2"/>
    <d v="2021-06-22T00:00:00"/>
    <x v="0"/>
    <n v="4"/>
    <s v="CJV"/>
    <s v="Principal"/>
    <n v="6.41025641025641E-3"/>
    <n v="40"/>
    <x v="4"/>
    <s v="Ok"/>
    <x v="0"/>
    <s v="OK"/>
    <x v="0"/>
    <x v="0"/>
    <x v="1"/>
    <s v="No Aplica"/>
  </r>
  <r>
    <s v="20504138292"/>
    <x v="10"/>
    <x v="10"/>
    <x v="2949"/>
    <x v="2962"/>
    <x v="2678"/>
    <n v="2"/>
    <x v="324"/>
    <s v="PV03"/>
    <s v="SECTOR SAN FRANCISCO DE LA CRUZ MZ 6 LOTE 4 PAMPLONA ALTA"/>
    <x v="21"/>
    <x v="0"/>
    <m/>
    <x v="2"/>
    <d v="2020-02-27T00:00:00"/>
    <x v="0"/>
    <n v="4"/>
    <s v="CJV"/>
    <s v="Principal"/>
    <n v="6.41025641025641E-3"/>
    <n v="46"/>
    <x v="0"/>
    <s v="Ok"/>
    <x v="0"/>
    <s v="OK"/>
    <x v="0"/>
    <x v="0"/>
    <x v="1"/>
    <s v="No Aplica"/>
  </r>
  <r>
    <s v="20504138292"/>
    <x v="10"/>
    <x v="10"/>
    <x v="2950"/>
    <x v="2963"/>
    <x v="2679"/>
    <n v="2"/>
    <x v="529"/>
    <s v="E-06"/>
    <s v="AV 28 DE JULIO NRO 2970"/>
    <x v="70"/>
    <x v="0"/>
    <m/>
    <x v="3"/>
    <d v="2022-04-24T00:00:00"/>
    <x v="0"/>
    <n v="4"/>
    <s v="CJV"/>
    <s v="Principal"/>
    <n v="6.41025641025641E-3"/>
    <n v="45"/>
    <x v="0"/>
    <s v="Ok"/>
    <x v="7"/>
    <s v="OK"/>
    <x v="0"/>
    <x v="0"/>
    <x v="1"/>
    <s v="No Aplica"/>
  </r>
  <r>
    <s v="20504138292"/>
    <x v="10"/>
    <x v="10"/>
    <x v="2951"/>
    <x v="2964"/>
    <x v="2680"/>
    <n v="2"/>
    <x v="42"/>
    <s v="E-01"/>
    <s v="LOS LIBERTADORES MZ O LT 25 "/>
    <x v="262"/>
    <x v="0"/>
    <m/>
    <x v="2"/>
    <d v="2023-08-10T00:00:00"/>
    <x v="0"/>
    <n v="4"/>
    <s v="CJV"/>
    <s v="Principal"/>
    <n v="6.41025641025641E-3"/>
    <n v="46"/>
    <x v="0"/>
    <s v="Ok"/>
    <x v="0"/>
    <s v="OK"/>
    <x v="0"/>
    <x v="0"/>
    <x v="1"/>
    <s v="8-2023"/>
  </r>
  <r>
    <s v="20504138292"/>
    <x v="10"/>
    <x v="10"/>
    <x v="2952"/>
    <x v="2965"/>
    <x v="356"/>
    <n v="2"/>
    <x v="530"/>
    <s v="PV03"/>
    <s v="MZJ LTE 10 SECTOR  LOS  ANGELES  PAMPLONA  ALTA "/>
    <x v="21"/>
    <x v="0"/>
    <m/>
    <x v="2"/>
    <d v="2021-01-19T00:00:00"/>
    <x v="0"/>
    <n v="4"/>
    <s v="CJV"/>
    <s v="Principal"/>
    <n v="6.41025641025641E-3"/>
    <n v="42"/>
    <x v="0"/>
    <s v="Ok"/>
    <x v="0"/>
    <s v="OK"/>
    <x v="0"/>
    <x v="0"/>
    <x v="1"/>
    <s v="No Aplica"/>
  </r>
  <r>
    <s v="20504138292"/>
    <x v="10"/>
    <x v="10"/>
    <x v="2953"/>
    <x v="2966"/>
    <x v="2681"/>
    <n v="2"/>
    <x v="42"/>
    <s v="E-01"/>
    <s v="JR CAJAMARCA S/N CENT PARIAHUANCA "/>
    <x v="369"/>
    <x v="0"/>
    <m/>
    <x v="2"/>
    <d v="2023-01-23T00:00:00"/>
    <x v="0"/>
    <n v="4"/>
    <s v="CJV"/>
    <s v="Principal"/>
    <n v="6.41025641025641E-3"/>
    <n v="47"/>
    <x v="0"/>
    <s v="Ok"/>
    <x v="0"/>
    <s v="OK"/>
    <x v="0"/>
    <x v="0"/>
    <x v="1"/>
    <s v="No Aplica"/>
  </r>
  <r>
    <s v="20504138292"/>
    <x v="10"/>
    <x v="10"/>
    <x v="2954"/>
    <x v="2967"/>
    <x v="2682"/>
    <n v="1"/>
    <x v="364"/>
    <s v="E-03"/>
    <s v="CALLE PALPA # 125 COOP 5 DE AGOSTO "/>
    <x v="63"/>
    <x v="0"/>
    <m/>
    <x v="2"/>
    <d v="2020-01-13T00:00:00"/>
    <x v="0"/>
    <n v="2"/>
    <s v="CJV"/>
    <s v="Principal"/>
    <n v="6.41025641025641E-3"/>
    <n v="37"/>
    <x v="4"/>
    <s v="Ok"/>
    <x v="6"/>
    <s v="OK"/>
    <x v="0"/>
    <x v="0"/>
    <x v="1"/>
    <s v="No Aplica"/>
  </r>
  <r>
    <s v="20504138292"/>
    <x v="10"/>
    <x v="10"/>
    <x v="2955"/>
    <x v="2968"/>
    <x v="377"/>
    <n v="1"/>
    <x v="531"/>
    <s v="E03"/>
    <s v="PANAMERICANA  NORTE KM1252"/>
    <x v="370"/>
    <x v="0"/>
    <m/>
    <x v="17"/>
    <d v="2021-02-05T00:00:00"/>
    <x v="0"/>
    <n v="2"/>
    <s v="CJV"/>
    <s v="Principal"/>
    <n v="6.41025641025641E-3"/>
    <n v="41"/>
    <x v="0"/>
    <s v="Ok"/>
    <x v="0"/>
    <s v="OK"/>
    <x v="0"/>
    <x v="0"/>
    <x v="1"/>
    <s v="No Aplica"/>
  </r>
  <r>
    <s v="20504138292"/>
    <x v="10"/>
    <x v="10"/>
    <x v="2956"/>
    <x v="2969"/>
    <x v="2683"/>
    <n v="2"/>
    <x v="532"/>
    <s v="PV02"/>
    <s v="JR. MARISCAL ANDRES CACERES JOSE GALVEZ MZ A LT 259"/>
    <x v="6"/>
    <x v="0"/>
    <m/>
    <x v="2"/>
    <d v="2020-01-13T00:00:00"/>
    <x v="0"/>
    <n v="4"/>
    <s v="CJV"/>
    <s v="Principal"/>
    <n v="6.41025641025641E-3"/>
    <n v="28"/>
    <x v="3"/>
    <s v="Ok"/>
    <x v="0"/>
    <s v="OK"/>
    <x v="0"/>
    <x v="0"/>
    <x v="1"/>
    <s v="No Aplica"/>
  </r>
  <r>
    <s v="20504138292"/>
    <x v="10"/>
    <x v="10"/>
    <x v="2957"/>
    <x v="2970"/>
    <x v="2684"/>
    <n v="1"/>
    <x v="101"/>
    <s v="E-01"/>
    <s v="SAN JOSE MZ C LT 18 LA GRAMA "/>
    <x v="39"/>
    <x v="0"/>
    <m/>
    <x v="2"/>
    <d v="2022-08-17T00:00:00"/>
    <x v="0"/>
    <n v="2"/>
    <s v="CJV"/>
    <s v="Principal"/>
    <n v="6.41025641025641E-3"/>
    <n v="49"/>
    <x v="0"/>
    <s v="Ok"/>
    <x v="0"/>
    <s v="OK"/>
    <x v="0"/>
    <x v="0"/>
    <x v="1"/>
    <s v="No Aplica"/>
  </r>
  <r>
    <s v="20504138292"/>
    <x v="10"/>
    <x v="10"/>
    <x v="2958"/>
    <x v="2971"/>
    <x v="1061"/>
    <n v="2"/>
    <x v="16"/>
    <s v="PV03"/>
    <s v="AV. LAS PALMERAS P.J. VIÑA ALTA MZO LT.17"/>
    <x v="90"/>
    <x v="0"/>
    <m/>
    <x v="2"/>
    <d v="2021-11-19T00:00:00"/>
    <x v="0"/>
    <n v="4"/>
    <s v="CJV"/>
    <s v="Principal"/>
    <n v="6.41025641025641E-3"/>
    <n v="44"/>
    <x v="0"/>
    <s v="Ok"/>
    <x v="0"/>
    <s v="OK"/>
    <x v="0"/>
    <x v="0"/>
    <x v="1"/>
    <s v="No Aplica"/>
  </r>
  <r>
    <s v="20504138292"/>
    <x v="10"/>
    <x v="10"/>
    <x v="2959"/>
    <x v="2972"/>
    <x v="2685"/>
    <n v="2"/>
    <x v="73"/>
    <s v="E-01"/>
    <s v="LOS CACTUS MZ H  LT 7 MANCHAY "/>
    <x v="80"/>
    <x v="0"/>
    <m/>
    <x v="16"/>
    <d v="2022-11-26T00:00:00"/>
    <x v="0"/>
    <n v="4"/>
    <s v="CJV"/>
    <s v="Principal"/>
    <n v="6.41025641025641E-3"/>
    <n v="50"/>
    <x v="5"/>
    <s v="Ok"/>
    <x v="0"/>
    <s v="OK"/>
    <x v="0"/>
    <x v="0"/>
    <x v="1"/>
    <s v="No Aplica"/>
  </r>
  <r>
    <s v="20504138292"/>
    <x v="10"/>
    <x v="10"/>
    <x v="2960"/>
    <x v="2973"/>
    <x v="2686"/>
    <n v="2"/>
    <x v="189"/>
    <s v="E-01"/>
    <s v="CALLE DANIEL ALCIDES CARRION 1599 "/>
    <x v="6"/>
    <x v="0"/>
    <m/>
    <x v="3"/>
    <d v="2022-05-18T00:00:00"/>
    <x v="0"/>
    <n v="4"/>
    <s v="CJV"/>
    <s v="Principal"/>
    <n v="6.41025641025641E-3"/>
    <n v="29"/>
    <x v="3"/>
    <s v="Ok"/>
    <x v="0"/>
    <s v="OK"/>
    <x v="0"/>
    <x v="0"/>
    <x v="1"/>
    <s v="No Aplica"/>
  </r>
  <r>
    <s v="20504138292"/>
    <x v="10"/>
    <x v="10"/>
    <x v="2961"/>
    <x v="2974"/>
    <x v="2687"/>
    <n v="2"/>
    <x v="72"/>
    <s v="E-01"/>
    <s v="GERONIMO DE ALIAGA 211 B55 "/>
    <x v="256"/>
    <x v="0"/>
    <m/>
    <x v="3"/>
    <d v="2022-05-20T00:00:00"/>
    <x v="0"/>
    <n v="4"/>
    <s v="CJV"/>
    <s v="Principal"/>
    <n v="6.41025641025641E-3"/>
    <n v="42"/>
    <x v="0"/>
    <s v="Ok"/>
    <x v="0"/>
    <s v="OK"/>
    <x v="0"/>
    <x v="0"/>
    <x v="1"/>
    <s v="No Aplica"/>
  </r>
  <r>
    <s v="20504138292"/>
    <x v="10"/>
    <x v="10"/>
    <x v="2962"/>
    <x v="2975"/>
    <x v="2688"/>
    <n v="2"/>
    <x v="376"/>
    <s v="PV02"/>
    <s v="MZ 8 LT.01 ASENT H AMP EL GOLFO "/>
    <x v="4"/>
    <x v="0"/>
    <m/>
    <x v="2"/>
    <d v="2021-02-05T00:00:00"/>
    <x v="0"/>
    <n v="2"/>
    <s v="CJV"/>
    <s v="Principal"/>
    <n v="6.41025641025641E-3"/>
    <n v="31"/>
    <x v="3"/>
    <s v="Ok"/>
    <x v="2"/>
    <s v="OK"/>
    <x v="0"/>
    <x v="0"/>
    <x v="1"/>
    <s v="No Aplica"/>
  </r>
  <r>
    <s v="20504138292"/>
    <x v="10"/>
    <x v="10"/>
    <x v="2963"/>
    <x v="2976"/>
    <x v="2689"/>
    <n v="2"/>
    <x v="189"/>
    <s v="E-01"/>
    <s v="MZ 11 LT 10 ZONA K CIUDAD DE DIOS "/>
    <x v="24"/>
    <x v="0"/>
    <m/>
    <x v="2"/>
    <d v="2022-09-19T00:00:00"/>
    <x v="0"/>
    <n v="4"/>
    <s v="CJV"/>
    <s v="Principal"/>
    <n v="6.41025641025641E-3"/>
    <n v="38"/>
    <x v="4"/>
    <s v="Ok"/>
    <x v="0"/>
    <s v="OK"/>
    <x v="0"/>
    <x v="0"/>
    <x v="1"/>
    <s v="No Aplica"/>
  </r>
  <r>
    <s v="20504138292"/>
    <x v="10"/>
    <x v="10"/>
    <x v="2964"/>
    <x v="2977"/>
    <x v="2690"/>
    <n v="2"/>
    <x v="189"/>
    <s v="PV02"/>
    <s v="SECTOR VILLA MERCEDESA H ALBERTO FUJIMORI ETAPA B Mz F Lt 1"/>
    <x v="28"/>
    <x v="0"/>
    <m/>
    <x v="2"/>
    <d v="2020-02-12T00:00:00"/>
    <x v="0"/>
    <n v="4"/>
    <s v="CJV"/>
    <s v="Principal"/>
    <n v="6.41025641025641E-3"/>
    <n v="42"/>
    <x v="0"/>
    <s v="Ok"/>
    <x v="0"/>
    <s v="OK"/>
    <x v="0"/>
    <x v="0"/>
    <x v="1"/>
    <s v="No Aplica"/>
  </r>
  <r>
    <s v="20504138292"/>
    <x v="10"/>
    <x v="10"/>
    <x v="2965"/>
    <x v="2978"/>
    <x v="2691"/>
    <n v="2"/>
    <x v="73"/>
    <s v="E-06"/>
    <s v=" PROL JAUJA JOSE GALVEZ MZ 182 LT E 17"/>
    <x v="85"/>
    <x v="0"/>
    <m/>
    <x v="2"/>
    <d v="2022-08-28T00:00:00"/>
    <x v="0"/>
    <n v="4"/>
    <s v="CJV"/>
    <s v="Principal"/>
    <n v="6.41025641025641E-3"/>
    <n v="26"/>
    <x v="3"/>
    <s v="Ok"/>
    <x v="0"/>
    <s v="OK"/>
    <x v="0"/>
    <x v="0"/>
    <x v="1"/>
    <s v="No Aplica"/>
  </r>
  <r>
    <s v="20504138292"/>
    <x v="10"/>
    <x v="10"/>
    <x v="2966"/>
    <x v="2979"/>
    <x v="2692"/>
    <n v="2"/>
    <x v="15"/>
    <s v="E-01"/>
    <s v="ASENT H BAHIA BLANCA MZ A 15 LT 2 "/>
    <x v="84"/>
    <x v="0"/>
    <m/>
    <x v="2"/>
    <d v="2023-01-07T00:00:00"/>
    <x v="0"/>
    <n v="4"/>
    <s v="CJV"/>
    <s v="Principal"/>
    <n v="6.41025641025641E-3"/>
    <n v="54"/>
    <x v="5"/>
    <s v="Ok"/>
    <x v="0"/>
    <s v="OK"/>
    <x v="0"/>
    <x v="0"/>
    <x v="1"/>
    <s v="No Aplica"/>
  </r>
  <r>
    <s v="20504138292"/>
    <x v="10"/>
    <x v="10"/>
    <x v="2967"/>
    <x v="2980"/>
    <x v="2693"/>
    <n v="1"/>
    <x v="533"/>
    <s v="E-03"/>
    <s v="JR. EMILIO DE LA BARRERA 289 CONDEVILLA"/>
    <x v="8"/>
    <x v="0"/>
    <m/>
    <x v="2"/>
    <d v="2021-05-03T00:00:00"/>
    <x v="0"/>
    <n v="2"/>
    <s v="CJV"/>
    <s v="Principal"/>
    <n v="6.41025641025641E-3"/>
    <n v="61"/>
    <x v="2"/>
    <s v="Ok"/>
    <x v="0"/>
    <s v="OK"/>
    <x v="0"/>
    <x v="0"/>
    <x v="1"/>
    <s v="No Aplica"/>
  </r>
  <r>
    <s v="20504138292"/>
    <x v="10"/>
    <x v="10"/>
    <x v="2968"/>
    <x v="2981"/>
    <x v="2694"/>
    <n v="2"/>
    <x v="529"/>
    <s v="E-01"/>
    <s v="CALLE LOS PALMITOS 483 URB LAS VIOLETAS "/>
    <x v="48"/>
    <x v="0"/>
    <m/>
    <x v="2"/>
    <d v="2022-11-15T00:00:00"/>
    <x v="0"/>
    <n v="4"/>
    <s v="CJV"/>
    <s v="Principal"/>
    <n v="6.41025641025641E-3"/>
    <n v="44"/>
    <x v="0"/>
    <s v="Ok"/>
    <x v="0"/>
    <s v="OK"/>
    <x v="0"/>
    <x v="0"/>
    <x v="1"/>
    <s v="No Aplica"/>
  </r>
  <r>
    <s v="20504138292"/>
    <x v="10"/>
    <x v="10"/>
    <x v="2969"/>
    <x v="2982"/>
    <x v="2695"/>
    <n v="1"/>
    <x v="527"/>
    <s v="PV03"/>
    <s v="A. H. CIUDAD DE DLOS CONSTRUCTORES MZ C LOTE 26"/>
    <x v="3"/>
    <x v="0"/>
    <m/>
    <x v="2"/>
    <d v="2020-11-25T00:00:00"/>
    <x v="0"/>
    <n v="2"/>
    <s v="CJV"/>
    <s v="Principal"/>
    <n v="6.41025641025641E-3"/>
    <n v="33"/>
    <x v="4"/>
    <s v="Ok"/>
    <x v="0"/>
    <s v="OK"/>
    <x v="0"/>
    <x v="0"/>
    <x v="1"/>
    <s v="No Aplica"/>
  </r>
  <r>
    <s v="20504138292"/>
    <x v="10"/>
    <x v="10"/>
    <x v="2970"/>
    <x v="2983"/>
    <x v="1540"/>
    <n v="2"/>
    <x v="189"/>
    <s v="E-01"/>
    <s v="AV. ALFONSO UGARTE 1940  ASENT H. JOSE  GALVEZ "/>
    <x v="362"/>
    <x v="0"/>
    <m/>
    <x v="2"/>
    <d v="2021-01-11T00:00:00"/>
    <x v="0"/>
    <n v="4"/>
    <s v="CJV"/>
    <s v="Principal"/>
    <n v="6.41025641025641E-3"/>
    <n v="39"/>
    <x v="4"/>
    <s v="Ok"/>
    <x v="0"/>
    <s v="OK"/>
    <x v="0"/>
    <x v="0"/>
    <x v="1"/>
    <s v="No Aplica"/>
  </r>
  <r>
    <s v="20504138292"/>
    <x v="10"/>
    <x v="10"/>
    <x v="2971"/>
    <x v="2984"/>
    <x v="1463"/>
    <n v="2"/>
    <x v="42"/>
    <s v="E-01"/>
    <s v="ASENT. HUAMNO JUAN PABLO II MZ M12 LT 07"/>
    <x v="3"/>
    <x v="0"/>
    <m/>
    <x v="2"/>
    <d v="2022-04-25T00:00:00"/>
    <x v="0"/>
    <n v="4"/>
    <s v="CJV"/>
    <s v="Principal"/>
    <n v="6.41025641025641E-3"/>
    <n v="55"/>
    <x v="5"/>
    <s v="Ok"/>
    <x v="0"/>
    <s v="OK"/>
    <x v="0"/>
    <x v="0"/>
    <x v="1"/>
    <s v="No Aplica"/>
  </r>
  <r>
    <s v="20504138292"/>
    <x v="10"/>
    <x v="10"/>
    <x v="2972"/>
    <x v="2985"/>
    <x v="1288"/>
    <n v="2"/>
    <x v="189"/>
    <s v="PV03"/>
    <s v="V.E. MZ O3 LOTE 29 A. H JOSE CARLOS MARIATEGUI"/>
    <x v="3"/>
    <x v="0"/>
    <m/>
    <x v="2"/>
    <d v="2020-07-30T00:00:00"/>
    <x v="0"/>
    <n v="4"/>
    <s v="CJV"/>
    <s v="Principal"/>
    <n v="6.41025641025641E-3"/>
    <n v="30"/>
    <x v="3"/>
    <s v="Ok"/>
    <x v="0"/>
    <s v="OK"/>
    <x v="0"/>
    <x v="0"/>
    <x v="1"/>
    <s v="No Aplica"/>
  </r>
  <r>
    <s v="20504138292"/>
    <x v="10"/>
    <x v="10"/>
    <x v="2973"/>
    <x v="2986"/>
    <x v="2696"/>
    <n v="2"/>
    <x v="189"/>
    <s v="PV02"/>
    <s v="Mz O 3 Lt 29 A. H. JUAN CARLOS MARIATEGUI"/>
    <x v="3"/>
    <x v="0"/>
    <m/>
    <x v="2"/>
    <d v="2020-02-17T00:00:00"/>
    <x v="0"/>
    <n v="4"/>
    <s v="CJV"/>
    <s v="Principal"/>
    <n v="6.41025641025641E-3"/>
    <n v="33"/>
    <x v="4"/>
    <s v="Ok"/>
    <x v="0"/>
    <s v="OK"/>
    <x v="0"/>
    <x v="0"/>
    <x v="1"/>
    <s v="No Aplica"/>
  </r>
  <r>
    <s v="20504138292"/>
    <x v="10"/>
    <x v="10"/>
    <x v="2974"/>
    <x v="2987"/>
    <x v="905"/>
    <n v="2"/>
    <x v="529"/>
    <s v="E-01"/>
    <s v="VILLA SAN LUIS PAMPLONA ALTA MZ T LT 12 "/>
    <x v="24"/>
    <x v="0"/>
    <m/>
    <x v="3"/>
    <d v="2022-05-20T00:00:00"/>
    <x v="0"/>
    <n v="4"/>
    <s v="CJV"/>
    <s v="Principal"/>
    <n v="6.41025641025641E-3"/>
    <n v="33"/>
    <x v="4"/>
    <s v="Ok"/>
    <x v="0"/>
    <s v="OK"/>
    <x v="0"/>
    <x v="0"/>
    <x v="1"/>
    <s v="No Aplica"/>
  </r>
  <r>
    <s v="20504138292"/>
    <x v="10"/>
    <x v="10"/>
    <x v="2975"/>
    <x v="2988"/>
    <x v="1830"/>
    <n v="2"/>
    <x v="15"/>
    <s v="E-01"/>
    <s v="CALLE LAS CUCARDA MZ E LT 1 A AAHH SANTA MARIA "/>
    <x v="6"/>
    <x v="0"/>
    <m/>
    <x v="3"/>
    <d v="2022-06-15T00:00:00"/>
    <x v="0"/>
    <n v="4"/>
    <s v="CJV"/>
    <s v="Principal"/>
    <n v="6.41025641025641E-3"/>
    <n v="36"/>
    <x v="4"/>
    <s v="Ok"/>
    <x v="0"/>
    <s v="OK"/>
    <x v="0"/>
    <x v="0"/>
    <x v="1"/>
    <s v="No Aplica"/>
  </r>
  <r>
    <s v="20504138292"/>
    <x v="10"/>
    <x v="10"/>
    <x v="2976"/>
    <x v="2989"/>
    <x v="2697"/>
    <n v="2"/>
    <x v="42"/>
    <s v="E-01"/>
    <s v="CALLE 1 MZ C LT 11 PISO 2 URB LUCUMO A.H HUAYCAN "/>
    <x v="2"/>
    <x v="0"/>
    <m/>
    <x v="5"/>
    <d v="2023-02-27T00:00:00"/>
    <x v="0"/>
    <n v="4"/>
    <s v="CJV"/>
    <s v="Principal"/>
    <n v="6.41025641025641E-3"/>
    <n v="38"/>
    <x v="4"/>
    <s v="Ok"/>
    <x v="1"/>
    <s v="OK"/>
    <x v="0"/>
    <x v="0"/>
    <x v="1"/>
    <s v="No Aplica"/>
  </r>
  <r>
    <s v="20504138292"/>
    <x v="10"/>
    <x v="10"/>
    <x v="2977"/>
    <x v="2990"/>
    <x v="2698"/>
    <n v="1"/>
    <x v="160"/>
    <s v="E-03"/>
    <s v="AV.GDA.PERUANA MZ-Q LT-9 LA CAMÍÑA"/>
    <x v="18"/>
    <x v="0"/>
    <m/>
    <x v="2"/>
    <d v="2021-03-22T00:00:00"/>
    <x v="0"/>
    <n v="2"/>
    <s v="CJV"/>
    <s v="Principal"/>
    <n v="6.41025641025641E-3"/>
    <n v="46"/>
    <x v="0"/>
    <s v="Ok"/>
    <x v="0"/>
    <s v="OK"/>
    <x v="0"/>
    <x v="0"/>
    <x v="1"/>
    <s v="No Aplica"/>
  </r>
  <r>
    <s v="20504138292"/>
    <x v="10"/>
    <x v="10"/>
    <x v="2978"/>
    <x v="2991"/>
    <x v="2699"/>
    <n v="2"/>
    <x v="15"/>
    <s v="E-01"/>
    <s v="MZ A LT 05 PROVIV AMPLIACION EL HORIZONTE "/>
    <x v="262"/>
    <x v="0"/>
    <m/>
    <x v="2"/>
    <d v="2023-08-10T00:00:00"/>
    <x v="0"/>
    <n v="4"/>
    <s v="CJV"/>
    <s v="Principal"/>
    <n v="6.41025641025641E-3"/>
    <n v="30"/>
    <x v="3"/>
    <s v="Ok"/>
    <x v="0"/>
    <s v="OK"/>
    <x v="0"/>
    <x v="0"/>
    <x v="1"/>
    <s v="8-2023"/>
  </r>
  <r>
    <s v="20504138292"/>
    <x v="10"/>
    <x v="10"/>
    <x v="2979"/>
    <x v="2992"/>
    <x v="2700"/>
    <n v="1"/>
    <x v="141"/>
    <s v="E03"/>
    <s v="CIUDAD  DEL PESCADOR MZ. B4 LT 27"/>
    <x v="30"/>
    <x v="0"/>
    <m/>
    <x v="2"/>
    <d v="2021-02-12T00:00:00"/>
    <x v="0"/>
    <n v="2"/>
    <s v="CJV"/>
    <s v="Principal"/>
    <n v="6.41025641025641E-3"/>
    <n v="62"/>
    <x v="2"/>
    <s v="Ok"/>
    <x v="2"/>
    <s v="OK"/>
    <x v="0"/>
    <x v="0"/>
    <x v="1"/>
    <s v="No Aplica"/>
  </r>
  <r>
    <s v="20504138292"/>
    <x v="10"/>
    <x v="10"/>
    <x v="2980"/>
    <x v="2993"/>
    <x v="2632"/>
    <n v="2"/>
    <x v="72"/>
    <s v="E-01"/>
    <s v="ASENT H ALFONZO UGARTE MZ V LT 1 "/>
    <x v="75"/>
    <x v="0"/>
    <m/>
    <x v="16"/>
    <d v="2023-06-27T00:00:00"/>
    <x v="0"/>
    <n v="4"/>
    <s v="CJV"/>
    <s v="Principal"/>
    <n v="6.41025641025641E-3"/>
    <n v="24"/>
    <x v="3"/>
    <s v="Ok"/>
    <x v="0"/>
    <s v="OK"/>
    <x v="0"/>
    <x v="0"/>
    <x v="1"/>
    <s v="No Aplica"/>
  </r>
  <r>
    <s v="20504138292"/>
    <x v="10"/>
    <x v="10"/>
    <x v="2981"/>
    <x v="2994"/>
    <x v="2701"/>
    <n v="2"/>
    <x v="534"/>
    <s v="PV03"/>
    <s v="MZ A LOTE 5 A.H. NUEVA JUVENTUD"/>
    <x v="6"/>
    <x v="0"/>
    <m/>
    <x v="2"/>
    <d v="2020-09-02T00:00:00"/>
    <x v="0"/>
    <n v="4"/>
    <s v="CJV"/>
    <s v="Principal"/>
    <n v="6.41025641025641E-3"/>
    <n v="38"/>
    <x v="4"/>
    <s v="Ok"/>
    <x v="0"/>
    <s v="OK"/>
    <x v="0"/>
    <x v="0"/>
    <x v="1"/>
    <s v="No Aplica"/>
  </r>
  <r>
    <s v="20504138292"/>
    <x v="10"/>
    <x v="10"/>
    <x v="2982"/>
    <x v="2995"/>
    <x v="2702"/>
    <n v="2"/>
    <x v="535"/>
    <s v="PV03"/>
    <s v="JR. MARISCAL  CACERES 259 URB   JOSE  GALVEZ"/>
    <x v="362"/>
    <x v="0"/>
    <m/>
    <x v="2"/>
    <d v="2021-02-23T00:00:00"/>
    <x v="0"/>
    <n v="4"/>
    <s v="CJV"/>
    <s v="Principal"/>
    <n v="6.41025641025641E-3"/>
    <n v="22"/>
    <x v="1"/>
    <s v="Ok"/>
    <x v="0"/>
    <s v="OK"/>
    <x v="0"/>
    <x v="0"/>
    <x v="1"/>
    <s v="No Aplica"/>
  </r>
  <r>
    <s v="20504138292"/>
    <x v="10"/>
    <x v="10"/>
    <x v="2983"/>
    <x v="2996"/>
    <x v="2703"/>
    <n v="2"/>
    <x v="10"/>
    <s v="E-01"/>
    <s v="AV SANTA ROSA 337 SANTA CLARA "/>
    <x v="2"/>
    <x v="0"/>
    <m/>
    <x v="2"/>
    <d v="2023-06-21T00:00:00"/>
    <x v="0"/>
    <n v="4"/>
    <s v="CJV"/>
    <s v="Principal"/>
    <n v="6.41025641025641E-3"/>
    <n v="41"/>
    <x v="0"/>
    <s v="Ok"/>
    <x v="1"/>
    <s v="OK"/>
    <x v="0"/>
    <x v="0"/>
    <x v="1"/>
    <s v="No Aplica"/>
  </r>
  <r>
    <s v="20504138292"/>
    <x v="10"/>
    <x v="10"/>
    <x v="2984"/>
    <x v="2997"/>
    <x v="2704"/>
    <n v="2"/>
    <x v="230"/>
    <s v="PV-23"/>
    <s v="AV. MARIANO MELGAR 465 SANTA CLARA"/>
    <x v="31"/>
    <x v="0"/>
    <m/>
    <x v="2"/>
    <d v="2022-01-07T00:00:00"/>
    <x v="0"/>
    <n v="2"/>
    <s v="CJV"/>
    <s v="Principal"/>
    <n v="6.41025641025641E-3"/>
    <n v="34"/>
    <x v="4"/>
    <s v="Ok"/>
    <x v="2"/>
    <s v="OK"/>
    <x v="0"/>
    <x v="0"/>
    <x v="1"/>
    <s v="No Aplica"/>
  </r>
  <r>
    <s v="20504138292"/>
    <x v="10"/>
    <x v="10"/>
    <x v="2985"/>
    <x v="2998"/>
    <x v="283"/>
    <n v="2"/>
    <x v="189"/>
    <s v="PV03"/>
    <s v="Jr. MARISCAL CACERES 259 JOSE GALVEZ"/>
    <x v="6"/>
    <x v="0"/>
    <m/>
    <x v="2"/>
    <d v="2020-01-13T00:00:00"/>
    <x v="0"/>
    <n v="4"/>
    <s v="CJV"/>
    <s v="Principal"/>
    <n v="6.41025641025641E-3"/>
    <n v="26"/>
    <x v="3"/>
    <s v="Ok"/>
    <x v="0"/>
    <s v="OK"/>
    <x v="0"/>
    <x v="0"/>
    <x v="1"/>
    <s v="No Aplica"/>
  </r>
  <r>
    <s v="20504138292"/>
    <x v="10"/>
    <x v="10"/>
    <x v="2982"/>
    <x v="2999"/>
    <x v="2702"/>
    <n v="2"/>
    <x v="73"/>
    <s v="E-06"/>
    <s v="Jr. MARISCAL CACERES 259 JOSE GALVEZ"/>
    <x v="6"/>
    <x v="0"/>
    <m/>
    <x v="2"/>
    <d v="2022-04-25T00:00:00"/>
    <x v="0"/>
    <n v="4"/>
    <s v="CJV"/>
    <s v="Principal"/>
    <n v="6.41025641025641E-3"/>
    <n v="22"/>
    <x v="1"/>
    <s v="Ok"/>
    <x v="0"/>
    <s v="OK"/>
    <x v="0"/>
    <x v="0"/>
    <x v="1"/>
    <s v="No Aplica"/>
  </r>
  <r>
    <s v="20504138292"/>
    <x v="10"/>
    <x v="10"/>
    <x v="2986"/>
    <x v="3000"/>
    <x v="156"/>
    <n v="1"/>
    <x v="309"/>
    <s v="E-03"/>
    <s v="Jr. MARISCAL CACERES 259 JOSE GALVEZ"/>
    <x v="6"/>
    <x v="0"/>
    <m/>
    <x v="2"/>
    <d v="2020-02-07T00:00:00"/>
    <x v="0"/>
    <n v="2"/>
    <s v="CJV"/>
    <s v="Principal"/>
    <n v="6.41025641025641E-3"/>
    <n v="30"/>
    <x v="3"/>
    <s v="Ok"/>
    <x v="0"/>
    <s v="OK"/>
    <x v="0"/>
    <x v="0"/>
    <x v="1"/>
    <s v="No Aplica"/>
  </r>
  <r>
    <s v="20504138292"/>
    <x v="10"/>
    <x v="10"/>
    <x v="2987"/>
    <x v="3001"/>
    <x v="2705"/>
    <n v="1"/>
    <x v="395"/>
    <s v="E-03"/>
    <s v="CALLE 4 MZ B4 LT. 42 URB. PROLONGACION BENAVIDES"/>
    <x v="15"/>
    <x v="0"/>
    <m/>
    <x v="2"/>
    <d v="2020-01-13T00:00:00"/>
    <x v="0"/>
    <n v="2"/>
    <s v="CJV"/>
    <s v="Principal"/>
    <n v="6.41025641025641E-3"/>
    <n v="45"/>
    <x v="0"/>
    <s v="Ok"/>
    <x v="0"/>
    <s v="OK"/>
    <x v="0"/>
    <x v="0"/>
    <x v="1"/>
    <s v="No Aplica"/>
  </r>
  <r>
    <s v="20504138292"/>
    <x v="10"/>
    <x v="10"/>
    <x v="2988"/>
    <x v="3002"/>
    <x v="2706"/>
    <n v="2"/>
    <x v="42"/>
    <s v="PV03"/>
    <s v="JR MARISCAL CACERES 259 URB JSE GALVEZ "/>
    <x v="6"/>
    <x v="0"/>
    <m/>
    <x v="2"/>
    <d v="2020-01-13T00:00:00"/>
    <x v="0"/>
    <n v="4"/>
    <s v="CJV"/>
    <s v="Principal"/>
    <n v="6.41025641025641E-3"/>
    <n v="51"/>
    <x v="5"/>
    <s v="Ok"/>
    <x v="0"/>
    <s v="OK"/>
    <x v="0"/>
    <x v="0"/>
    <x v="1"/>
    <s v="No Aplica"/>
  </r>
  <r>
    <s v="20504138292"/>
    <x v="10"/>
    <x v="10"/>
    <x v="2989"/>
    <x v="3003"/>
    <x v="2707"/>
    <n v="2"/>
    <x v="42"/>
    <s v="E-01"/>
    <s v="JR AMERICA 911 DPTO C URB SAN GERMAN "/>
    <x v="73"/>
    <x v="0"/>
    <m/>
    <x v="2"/>
    <d v="2023-01-23T00:00:00"/>
    <x v="0"/>
    <n v="4"/>
    <s v="CJV"/>
    <s v="Principal"/>
    <n v="6.41025641025641E-3"/>
    <n v="39"/>
    <x v="4"/>
    <s v="Ok"/>
    <x v="7"/>
    <s v="OK"/>
    <x v="0"/>
    <x v="0"/>
    <x v="1"/>
    <s v="No Aplica"/>
  </r>
  <r>
    <s v="20504138292"/>
    <x v="10"/>
    <x v="10"/>
    <x v="2990"/>
    <x v="3004"/>
    <x v="1127"/>
    <n v="2"/>
    <x v="72"/>
    <s v="E-01"/>
    <s v="PASJ LAS FLORES LT 8 MZ E "/>
    <x v="78"/>
    <x v="0"/>
    <m/>
    <x v="2"/>
    <d v="2023-06-13T00:00:00"/>
    <x v="0"/>
    <n v="4"/>
    <s v="CJV"/>
    <s v="Principal"/>
    <n v="6.41025641025641E-3"/>
    <n v="43"/>
    <x v="0"/>
    <s v="Ok"/>
    <x v="0"/>
    <s v="OK"/>
    <x v="0"/>
    <x v="0"/>
    <x v="1"/>
    <s v="No Aplica"/>
  </r>
  <r>
    <s v="20504138292"/>
    <x v="10"/>
    <x v="10"/>
    <x v="2991"/>
    <x v="3005"/>
    <x v="2708"/>
    <n v="2"/>
    <x v="73"/>
    <s v="E-01"/>
    <s v="VILLA ALEJANDRO MZ E2 LT 14 "/>
    <x v="360"/>
    <x v="0"/>
    <m/>
    <x v="3"/>
    <d v="2023-01-19T00:00:00"/>
    <x v="0"/>
    <n v="4"/>
    <s v="CJV"/>
    <s v="Principal"/>
    <n v="6.41025641025641E-3"/>
    <n v="52"/>
    <x v="5"/>
    <s v="Ok"/>
    <x v="0"/>
    <s v="OK"/>
    <x v="0"/>
    <x v="0"/>
    <x v="1"/>
    <s v="No Aplica"/>
  </r>
  <r>
    <s v="20504138292"/>
    <x v="10"/>
    <x v="10"/>
    <x v="2992"/>
    <x v="3006"/>
    <x v="2709"/>
    <n v="2"/>
    <x v="15"/>
    <s v="E-01"/>
    <s v="JOSE DE LA MAR 149 COMAS "/>
    <x v="68"/>
    <x v="0"/>
    <m/>
    <x v="3"/>
    <d v="2023-01-07T00:00:00"/>
    <x v="0"/>
    <n v="4"/>
    <s v="CJV"/>
    <s v="Principal"/>
    <n v="6.41025641025641E-3"/>
    <n v="32"/>
    <x v="4"/>
    <s v="Ok"/>
    <x v="0"/>
    <s v="OK"/>
    <x v="0"/>
    <x v="0"/>
    <x v="1"/>
    <s v="No Aplica"/>
  </r>
  <r>
    <s v="20504138292"/>
    <x v="10"/>
    <x v="10"/>
    <x v="2993"/>
    <x v="3007"/>
    <x v="2710"/>
    <n v="2"/>
    <x v="16"/>
    <s v="E-01"/>
    <s v="AV A MZ 11 LT 2 ASENT H SAN JUAN DE AMANCAES "/>
    <x v="25"/>
    <x v="0"/>
    <m/>
    <x v="2"/>
    <d v="2023-08-15T00:00:00"/>
    <x v="0"/>
    <n v="4"/>
    <s v="CJV"/>
    <s v="Principal"/>
    <n v="6.41025641025641E-3"/>
    <n v="43"/>
    <x v="0"/>
    <s v="Ok"/>
    <x v="0"/>
    <s v="OK"/>
    <x v="0"/>
    <x v="0"/>
    <x v="1"/>
    <s v="8-2023"/>
  </r>
  <r>
    <n v="20609046105"/>
    <x v="34"/>
    <x v="10"/>
    <x v="2994"/>
    <x v="3008"/>
    <x v="2711"/>
    <n v="2"/>
    <x v="58"/>
    <s v="E-01"/>
    <s v="PSJ LOS ROSALES 100 LA LIBERTAD "/>
    <x v="37"/>
    <x v="0"/>
    <m/>
    <x v="2"/>
    <d v="2023-03-04T00:00:00"/>
    <x v="0"/>
    <n v="4"/>
    <s v="CJV"/>
    <s v="Secundaria"/>
    <n v="6.41025641025641E-3"/>
    <n v="41"/>
    <x v="0"/>
    <s v="Ok"/>
    <x v="0"/>
    <s v="OK"/>
    <x v="0"/>
    <x v="0"/>
    <x v="1"/>
    <s v="No Aplica"/>
  </r>
  <r>
    <n v="20609046105"/>
    <x v="34"/>
    <x v="10"/>
    <x v="2995"/>
    <x v="3009"/>
    <x v="2712"/>
    <n v="2"/>
    <x v="2"/>
    <s v="E-01"/>
    <s v="CALLE MIGUEL GRAU ASENT H PUERTO NUEVO MZ A3 LT 12"/>
    <x v="74"/>
    <x v="0"/>
    <m/>
    <x v="2"/>
    <d v="2023-03-04T00:00:00"/>
    <x v="0"/>
    <n v="4"/>
    <s v="CJV"/>
    <s v="Secundaria"/>
    <n v="6.41025641025641E-3"/>
    <n v="34"/>
    <x v="4"/>
    <s v="Ok"/>
    <x v="2"/>
    <s v="OK"/>
    <x v="0"/>
    <x v="0"/>
    <x v="1"/>
    <s v="No Aplica"/>
  </r>
  <r>
    <s v="20504138292"/>
    <x v="34"/>
    <x v="10"/>
    <x v="2996"/>
    <x v="3010"/>
    <x v="2713"/>
    <n v="2"/>
    <x v="58"/>
    <s v="E-01"/>
    <s v="ASENT H LADERA DEL CHILLON MZ O LT 13 "/>
    <x v="75"/>
    <x v="0"/>
    <m/>
    <x v="3"/>
    <d v="2023-07-19T00:00:00"/>
    <x v="0"/>
    <n v="4"/>
    <s v="CJV"/>
    <s v="Secundaria"/>
    <n v="6.41025641025641E-3"/>
    <n v="35"/>
    <x v="4"/>
    <s v="Ok"/>
    <x v="0"/>
    <s v="OK"/>
    <x v="0"/>
    <x v="0"/>
    <x v="1"/>
    <s v="No Aplica"/>
  </r>
  <r>
    <s v="20504138292"/>
    <x v="34"/>
    <x v="10"/>
    <x v="2997"/>
    <x v="3011"/>
    <x v="2277"/>
    <n v="2"/>
    <x v="58"/>
    <s v="E-01"/>
    <s v="AH SARITA COLONIA MZ H LT 1 "/>
    <x v="74"/>
    <x v="0"/>
    <m/>
    <x v="2"/>
    <d v="2023-08-24T00:00:00"/>
    <x v="0"/>
    <n v="4"/>
    <s v="CJV"/>
    <s v="Secundaria"/>
    <n v="6.41025641025641E-3"/>
    <n v="38"/>
    <x v="4"/>
    <s v="Ok"/>
    <x v="2"/>
    <s v="OK"/>
    <x v="0"/>
    <x v="0"/>
    <x v="1"/>
    <s v="8-2023"/>
  </r>
  <r>
    <n v="20609046105"/>
    <x v="34"/>
    <x v="10"/>
    <x v="2998"/>
    <x v="3012"/>
    <x v="1272"/>
    <n v="2"/>
    <x v="2"/>
    <s v="E-01"/>
    <s v="MZ B LT 02 ASENT H FRANCISCO BOLOGNESI "/>
    <x v="74"/>
    <x v="0"/>
    <m/>
    <x v="2"/>
    <d v="2023-01-24T00:00:00"/>
    <x v="0"/>
    <n v="4"/>
    <s v="CJV"/>
    <s v="Secundaria"/>
    <n v="6.41025641025641E-3"/>
    <n v="53"/>
    <x v="5"/>
    <s v="Ok"/>
    <x v="2"/>
    <s v="OK"/>
    <x v="0"/>
    <x v="0"/>
    <x v="1"/>
    <s v="No Aplica"/>
  </r>
  <r>
    <s v="20504138292"/>
    <x v="34"/>
    <x v="10"/>
    <x v="2999"/>
    <x v="3013"/>
    <x v="2714"/>
    <n v="2"/>
    <x v="58"/>
    <s v="E-01"/>
    <s v="MZ T LT 32 URB ROSALUZ "/>
    <x v="75"/>
    <x v="0"/>
    <m/>
    <x v="2"/>
    <d v="2023-08-24T00:00:00"/>
    <x v="0"/>
    <n v="4"/>
    <s v="CJV"/>
    <s v="Secundaria"/>
    <n v="6.41025641025641E-3"/>
    <n v="36"/>
    <x v="4"/>
    <s v="Ok"/>
    <x v="0"/>
    <s v="OK"/>
    <x v="0"/>
    <x v="0"/>
    <x v="1"/>
    <s v="8-2023"/>
  </r>
  <r>
    <n v="20609046105"/>
    <x v="34"/>
    <x v="10"/>
    <x v="3000"/>
    <x v="3014"/>
    <x v="2688"/>
    <n v="2"/>
    <x v="536"/>
    <s v="E-01"/>
    <s v="COOP DE VIV LOS SUREÑOS MZ B LT 16"/>
    <x v="75"/>
    <x v="0"/>
    <m/>
    <x v="2"/>
    <d v="2023-05-22T00:00:00"/>
    <x v="0"/>
    <n v="4"/>
    <s v="CJV"/>
    <s v="Secundaria"/>
    <n v="6.41025641025641E-3"/>
    <n v="31"/>
    <x v="3"/>
    <s v="Ok"/>
    <x v="0"/>
    <s v="OK"/>
    <x v="0"/>
    <x v="0"/>
    <x v="1"/>
    <s v="No Aplica"/>
  </r>
  <r>
    <n v="20609046105"/>
    <x v="34"/>
    <x v="10"/>
    <x v="3001"/>
    <x v="3015"/>
    <x v="2715"/>
    <n v="2"/>
    <x v="179"/>
    <s v="E-01"/>
    <s v="MZ A LOTE 7A ASOC DE PROP SANTA CLARA "/>
    <x v="75"/>
    <x v="0"/>
    <m/>
    <x v="2"/>
    <d v="2023-01-11T00:00:00"/>
    <x v="0"/>
    <n v="4"/>
    <s v="CJV"/>
    <s v="Secundaria"/>
    <n v="6.41025641025641E-3"/>
    <n v="28"/>
    <x v="3"/>
    <s v="Ok"/>
    <x v="0"/>
    <s v="OK"/>
    <x v="0"/>
    <x v="0"/>
    <x v="1"/>
    <s v="No Aplica"/>
  </r>
  <r>
    <s v="20504138292"/>
    <x v="34"/>
    <x v="10"/>
    <x v="3002"/>
    <x v="3016"/>
    <x v="2205"/>
    <n v="2"/>
    <x v="58"/>
    <s v="E-01"/>
    <s v="ACP MODERNA MZ A 34 LT 25"/>
    <x v="63"/>
    <x v="0"/>
    <m/>
    <x v="2"/>
    <d v="2023-08-24T00:00:00"/>
    <x v="0"/>
    <n v="4"/>
    <s v="CJV"/>
    <s v="Secundaria"/>
    <n v="6.41025641025641E-3"/>
    <n v="34"/>
    <x v="4"/>
    <s v="Ok"/>
    <x v="6"/>
    <s v="OK"/>
    <x v="0"/>
    <x v="0"/>
    <x v="1"/>
    <s v="8-2023"/>
  </r>
  <r>
    <n v="20609046105"/>
    <x v="34"/>
    <x v="10"/>
    <x v="3003"/>
    <x v="3017"/>
    <x v="2716"/>
    <n v="1"/>
    <x v="135"/>
    <s v="E-01"/>
    <s v="CALLE EUSEBIO GALVEZ CDRA"/>
    <x v="262"/>
    <x v="0"/>
    <m/>
    <x v="2"/>
    <d v="2023-08-25T00:00:00"/>
    <x v="0"/>
    <n v="2"/>
    <s v="CJV"/>
    <s v="Secundaria"/>
    <n v="6.41025641025641E-3"/>
    <n v="29"/>
    <x v="3"/>
    <s v="Ok"/>
    <x v="0"/>
    <s v="OK"/>
    <x v="0"/>
    <x v="0"/>
    <x v="1"/>
    <s v="8-2023"/>
  </r>
  <r>
    <s v="20504138292"/>
    <x v="34"/>
    <x v="10"/>
    <x v="3004"/>
    <x v="3018"/>
    <x v="2343"/>
    <n v="2"/>
    <x v="58"/>
    <s v="E-01"/>
    <s v="BUENAVENTURA PALMA PARRAL 3075 "/>
    <x v="237"/>
    <x v="0"/>
    <m/>
    <x v="2"/>
    <d v="2023-08-24T00:00:00"/>
    <x v="0"/>
    <n v="4"/>
    <s v="CJV"/>
    <s v="Secundaria"/>
    <n v="6.41025641025641E-3"/>
    <n v="24"/>
    <x v="3"/>
    <s v="Ok"/>
    <x v="0"/>
    <s v="OK"/>
    <x v="0"/>
    <x v="0"/>
    <x v="1"/>
    <s v="8-2023"/>
  </r>
  <r>
    <s v="20504138292"/>
    <x v="34"/>
    <x v="10"/>
    <x v="3005"/>
    <x v="3019"/>
    <x v="2717"/>
    <n v="2"/>
    <x v="58"/>
    <s v="E-01"/>
    <s v="PSJ LOS ROSALES 107 PJ LA LIBERTAD "/>
    <x v="37"/>
    <x v="0"/>
    <m/>
    <x v="2"/>
    <d v="2023-07-19T00:00:00"/>
    <x v="0"/>
    <n v="4"/>
    <s v="CJV"/>
    <s v="Secundaria"/>
    <n v="6.41025641025641E-3"/>
    <n v="29"/>
    <x v="3"/>
    <s v="Ok"/>
    <x v="0"/>
    <s v="OK"/>
    <x v="0"/>
    <x v="0"/>
    <x v="1"/>
    <s v="No Aplica"/>
  </r>
  <r>
    <s v="20504138292"/>
    <x v="34"/>
    <x v="10"/>
    <x v="3006"/>
    <x v="3020"/>
    <x v="2718"/>
    <n v="2"/>
    <x v="58"/>
    <s v="E-01"/>
    <s v="SECTOR D MZ Q3 LT 7 PROYECTO PILOTO NUEVO PACHACUTEC "/>
    <x v="29"/>
    <x v="0"/>
    <m/>
    <x v="2"/>
    <d v="2023-08-24T00:00:00"/>
    <x v="0"/>
    <n v="4"/>
    <s v="CJV"/>
    <s v="Secundaria"/>
    <n v="6.41025641025641E-3"/>
    <n v="42"/>
    <x v="0"/>
    <s v="Ok"/>
    <x v="2"/>
    <s v="OK"/>
    <x v="0"/>
    <x v="0"/>
    <x v="1"/>
    <s v="8-2023"/>
  </r>
  <r>
    <n v="20609046105"/>
    <x v="34"/>
    <x v="10"/>
    <x v="3007"/>
    <x v="3021"/>
    <x v="1371"/>
    <n v="2"/>
    <x v="2"/>
    <s v="E-01"/>
    <s v="ASENT H LA SOLEDAD MZ E LT 1A "/>
    <x v="68"/>
    <x v="0"/>
    <m/>
    <x v="2"/>
    <d v="2023-02-03T00:00:00"/>
    <x v="0"/>
    <n v="4"/>
    <s v="CJV"/>
    <s v="Secundaria"/>
    <n v="6.41025641025641E-3"/>
    <n v="33"/>
    <x v="4"/>
    <s v="Ok"/>
    <x v="0"/>
    <s v="OK"/>
    <x v="0"/>
    <x v="0"/>
    <x v="1"/>
    <s v="No Aplica"/>
  </r>
  <r>
    <n v="20609046105"/>
    <x v="34"/>
    <x v="10"/>
    <x v="3008"/>
    <x v="3022"/>
    <x v="2719"/>
    <n v="1"/>
    <x v="4"/>
    <s v="E-01"/>
    <s v="CALLE SEBASTIAN LORENTE URB LAS QUINTANAS MZ B LT 20 "/>
    <x v="371"/>
    <x v="0"/>
    <m/>
    <x v="3"/>
    <d v="2022-12-26T00:00:00"/>
    <x v="0"/>
    <n v="2"/>
    <s v="CJV"/>
    <s v="Secundaria"/>
    <n v="6.41025641025641E-3"/>
    <n v="32"/>
    <x v="4"/>
    <s v="Ok"/>
    <x v="0"/>
    <s v="OK"/>
    <x v="0"/>
    <x v="0"/>
    <x v="1"/>
    <s v="No Aplica"/>
  </r>
  <r>
    <n v="20609046105"/>
    <x v="34"/>
    <x v="10"/>
    <x v="3009"/>
    <x v="3023"/>
    <x v="2720"/>
    <n v="2"/>
    <x v="2"/>
    <s v="E-01"/>
    <s v="JR LOS MAIZALES S/N "/>
    <x v="141"/>
    <x v="0"/>
    <m/>
    <x v="2"/>
    <d v="2023-02-15T00:00:00"/>
    <x v="0"/>
    <n v="4"/>
    <s v="CJV"/>
    <s v="Secundaria"/>
    <n v="6.41025641025641E-3"/>
    <n v="26"/>
    <x v="3"/>
    <s v="Ok"/>
    <x v="0"/>
    <s v="OK"/>
    <x v="0"/>
    <x v="0"/>
    <x v="1"/>
    <s v="No Aplica"/>
  </r>
  <r>
    <s v="20504138292"/>
    <x v="34"/>
    <x v="10"/>
    <x v="3010"/>
    <x v="3024"/>
    <x v="2721"/>
    <n v="2"/>
    <x v="58"/>
    <s v="E-01"/>
    <s v="MZ 118 LT 18 AH ENRIQUE MILLA OCHOA "/>
    <x v="225"/>
    <x v="0"/>
    <m/>
    <x v="2"/>
    <d v="2023-07-19T00:00:00"/>
    <x v="0"/>
    <n v="4"/>
    <s v="CJV"/>
    <s v="Secundaria"/>
    <n v="6.41025641025641E-3"/>
    <n v="31"/>
    <x v="3"/>
    <s v="Ok"/>
    <x v="0"/>
    <s v="OK"/>
    <x v="0"/>
    <x v="0"/>
    <x v="1"/>
    <s v="No Aplica"/>
  </r>
  <r>
    <n v="20609046105"/>
    <x v="34"/>
    <x v="10"/>
    <x v="3011"/>
    <x v="3025"/>
    <x v="2722"/>
    <n v="1"/>
    <x v="41"/>
    <s v="E-01"/>
    <s v="CALLE EL MILAGRO 105 P.J LA VICTORIA"/>
    <x v="70"/>
    <x v="0"/>
    <m/>
    <x v="2"/>
    <d v="2022-12-28T00:00:00"/>
    <x v="0"/>
    <n v="2"/>
    <s v="CJV"/>
    <s v="Secundaria"/>
    <n v="6.41025641025641E-3"/>
    <n v="37"/>
    <x v="4"/>
    <s v="Ok"/>
    <x v="7"/>
    <s v="OK"/>
    <x v="0"/>
    <x v="0"/>
    <x v="1"/>
    <s v="No Aplica"/>
  </r>
  <r>
    <s v="20504138292"/>
    <x v="34"/>
    <x v="10"/>
    <x v="3012"/>
    <x v="3026"/>
    <x v="2723"/>
    <n v="2"/>
    <x v="58"/>
    <s v="E-01"/>
    <s v="ASOC VIV NUEVA AMERICA MZ B LT 30 PACHACUTEC "/>
    <x v="29"/>
    <x v="0"/>
    <m/>
    <x v="2"/>
    <d v="2023-07-19T00:00:00"/>
    <x v="0"/>
    <n v="4"/>
    <s v="CJV"/>
    <s v="Secundaria"/>
    <n v="6.41025641025641E-3"/>
    <n v="44"/>
    <x v="0"/>
    <s v="Ok"/>
    <x v="2"/>
    <s v="OK"/>
    <x v="0"/>
    <x v="0"/>
    <x v="1"/>
    <s v="No Aplica"/>
  </r>
  <r>
    <s v="20601724112"/>
    <x v="15"/>
    <x v="15"/>
    <x v="3013"/>
    <x v="3027"/>
    <x v="2724"/>
    <n v="1"/>
    <x v="135"/>
    <s v="3RA VIA OSCAR BENAVIDES"/>
    <s v="EDIFICIO MANCO CAPAC NRO. 536 "/>
    <x v="13"/>
    <x v="0"/>
    <m/>
    <x v="12"/>
    <d v="2022-10-10T00:00:00"/>
    <x v="0"/>
    <n v="2"/>
    <s v="CJV"/>
    <s v="Principal"/>
    <n v="8.8495575221238937E-3"/>
    <n v="41"/>
    <x v="0"/>
    <s v="Ok"/>
    <x v="0"/>
    <s v="OK"/>
    <x v="0"/>
    <x v="0"/>
    <x v="1"/>
    <s v="No Aplica"/>
  </r>
  <r>
    <s v="20601724112"/>
    <x v="15"/>
    <x v="15"/>
    <x v="3014"/>
    <x v="3028"/>
    <x v="2725"/>
    <n v="1"/>
    <x v="441"/>
    <s v="3RA VIA OSCAR BENAVIDES"/>
    <s v="AV. NICOLAS AYLLON 8274 BLOCK 2 DPTO 602"/>
    <x v="2"/>
    <x v="1"/>
    <m/>
    <x v="2"/>
    <d v="2022-08-17T00:00:00"/>
    <x v="0"/>
    <n v="2"/>
    <s v="CJV"/>
    <s v="Principal"/>
    <n v="8.8495575221238937E-3"/>
    <n v="45"/>
    <x v="0"/>
    <s v="Ok"/>
    <x v="1"/>
    <s v="OK"/>
    <x v="0"/>
    <x v="0"/>
    <x v="1"/>
    <s v="No Aplica"/>
  </r>
  <r>
    <s v="20601724112"/>
    <x v="15"/>
    <x v="15"/>
    <x v="3015"/>
    <x v="3029"/>
    <x v="2726"/>
    <n v="1"/>
    <x v="537"/>
    <s v="3RA VIA OSCAR BENAVIDES"/>
    <s v="CALLE MANCORA 220 ASENT. H. SANTA TERESITA"/>
    <x v="372"/>
    <x v="0"/>
    <m/>
    <x v="2"/>
    <d v="2022-06-01T00:00:00"/>
    <x v="0"/>
    <n v="2"/>
    <s v="CJV"/>
    <s v="Principal"/>
    <n v="8.8495575221238937E-3"/>
    <n v="50"/>
    <x v="5"/>
    <s v="Ok"/>
    <x v="0"/>
    <s v="OK"/>
    <x v="0"/>
    <x v="0"/>
    <x v="1"/>
    <s v="No Aplica"/>
  </r>
  <r>
    <s v="20601724112"/>
    <x v="15"/>
    <x v="15"/>
    <x v="3016"/>
    <x v="3030"/>
    <x v="2727"/>
    <n v="1"/>
    <x v="8"/>
    <s v="3RA VIA OSCAR BENAVIDES"/>
    <s v="AV. JAVIER PRADO OESTE "/>
    <x v="179"/>
    <x v="0"/>
    <m/>
    <x v="12"/>
    <d v="2022-11-18T00:00:00"/>
    <x v="0"/>
    <n v="2"/>
    <s v="CJV"/>
    <s v="Principal"/>
    <n v="8.8495575221238937E-3"/>
    <n v="55"/>
    <x v="5"/>
    <s v="Ok"/>
    <x v="0"/>
    <s v="OK"/>
    <x v="0"/>
    <x v="0"/>
    <x v="1"/>
    <s v="No Aplica"/>
  </r>
  <r>
    <s v="20601724112"/>
    <x v="15"/>
    <x v="15"/>
    <x v="3017"/>
    <x v="3031"/>
    <x v="2728"/>
    <n v="2"/>
    <x v="42"/>
    <s v="3RA VIA OSCAR BENAVIDES"/>
    <s v="COOP. DE VIV. E. VALLE SJL MZ I LT 9 "/>
    <x v="3"/>
    <x v="0"/>
    <m/>
    <x v="2"/>
    <d v="2022-10-10T00:00:00"/>
    <x v="0"/>
    <n v="4"/>
    <s v="CJV"/>
    <s v="Principal"/>
    <n v="8.8495575221238937E-3"/>
    <n v="49"/>
    <x v="0"/>
    <s v="Ok"/>
    <x v="0"/>
    <s v="OK"/>
    <x v="0"/>
    <x v="0"/>
    <x v="1"/>
    <s v="No Aplica"/>
  </r>
  <r>
    <s v="20601724112"/>
    <x v="15"/>
    <x v="15"/>
    <x v="3018"/>
    <x v="3032"/>
    <x v="14"/>
    <n v="1"/>
    <x v="165"/>
    <s v="PV17-18"/>
    <s v="MORONA 689 DPTO. 502"/>
    <x v="32"/>
    <x v="0"/>
    <m/>
    <x v="2"/>
    <d v="2022-10-12T00:00:00"/>
    <x v="0"/>
    <n v="1"/>
    <s v="CJV"/>
    <s v="Principal"/>
    <n v="8.8495575221238937E-3"/>
    <n v="45"/>
    <x v="0"/>
    <s v="Ok"/>
    <x v="4"/>
    <s v="OK"/>
    <x v="0"/>
    <x v="0"/>
    <x v="1"/>
    <s v="No Aplica"/>
  </r>
  <r>
    <s v="20601724112"/>
    <x v="15"/>
    <x v="15"/>
    <x v="3019"/>
    <x v="3033"/>
    <x v="2729"/>
    <n v="1"/>
    <x v="165"/>
    <s v="3RA VIA OSCAR BENAVIDES"/>
    <s v="AV. SAN FELIPE 695 "/>
    <x v="256"/>
    <x v="0"/>
    <m/>
    <x v="2"/>
    <d v="2022-10-17T00:00:00"/>
    <x v="0"/>
    <n v="1"/>
    <s v="CJV"/>
    <s v="Principal"/>
    <n v="8.8495575221238937E-3"/>
    <n v="33"/>
    <x v="4"/>
    <s v="Ok"/>
    <x v="0"/>
    <s v="OK"/>
    <x v="0"/>
    <x v="0"/>
    <x v="1"/>
    <s v="No Aplica"/>
  </r>
  <r>
    <s v="20601724112"/>
    <x v="15"/>
    <x v="15"/>
    <x v="3020"/>
    <x v="3034"/>
    <x v="2730"/>
    <n v="2"/>
    <x v="538"/>
    <s v="3RA VIA OSCAR BENAVIDES"/>
    <s v="Av. Circunvalacion S/N"/>
    <x v="373"/>
    <x v="0"/>
    <m/>
    <x v="2"/>
    <d v="2022-10-17T00:00:00"/>
    <x v="0"/>
    <n v="4"/>
    <s v="CJV"/>
    <s v="Principal"/>
    <n v="8.8495575221238937E-3"/>
    <n v="33"/>
    <x v="4"/>
    <s v="Ok"/>
    <x v="0"/>
    <s v="OK"/>
    <x v="0"/>
    <x v="0"/>
    <x v="1"/>
    <s v="No Aplica"/>
  </r>
  <r>
    <s v="20601724112"/>
    <x v="15"/>
    <x v="15"/>
    <x v="3021"/>
    <x v="3035"/>
    <x v="2731"/>
    <n v="2"/>
    <x v="43"/>
    <s v="PV17-18"/>
    <s v="CALLE 20 URB. EL PINAR MZ F2 LT 6 "/>
    <x v="37"/>
    <x v="0"/>
    <m/>
    <x v="2"/>
    <d v="2022-10-18T00:00:00"/>
    <x v="0"/>
    <n v="4"/>
    <s v="CJV"/>
    <s v="Principal"/>
    <n v="8.8495575221238937E-3"/>
    <n v="43"/>
    <x v="0"/>
    <s v="Ok"/>
    <x v="0"/>
    <s v="OK"/>
    <x v="0"/>
    <x v="0"/>
    <x v="1"/>
    <s v="No Aplica"/>
  </r>
  <r>
    <s v="20601724112"/>
    <x v="15"/>
    <x v="15"/>
    <x v="3022"/>
    <x v="3036"/>
    <x v="2732"/>
    <n v="1"/>
    <x v="199"/>
    <s v="3RA VIA OSCAR BENAVIDES"/>
    <s v="AV. JAVIER PRADO ESTE 560 OF. 1601 "/>
    <x v="179"/>
    <x v="0"/>
    <m/>
    <x v="12"/>
    <d v="2020-10-19T00:00:00"/>
    <x v="0"/>
    <n v="2"/>
    <s v="CJV"/>
    <s v="Principal"/>
    <n v="8.8495575221238937E-3"/>
    <n v="51"/>
    <x v="5"/>
    <s v="Ok"/>
    <x v="0"/>
    <s v="OK"/>
    <x v="0"/>
    <x v="0"/>
    <x v="1"/>
    <s v="No Aplica"/>
  </r>
  <r>
    <s v="20601724112"/>
    <x v="15"/>
    <x v="15"/>
    <x v="3023"/>
    <x v="3037"/>
    <x v="1509"/>
    <n v="1"/>
    <x v="539"/>
    <s v="3RA VIA OSCAR BENAVIDES"/>
    <s v="ASENT. H. VIC3 TOR RAUL HAYA DE LA TORRE MZ. F LT. "/>
    <x v="374"/>
    <x v="0"/>
    <m/>
    <x v="2"/>
    <d v="2022-10-20T00:00:00"/>
    <x v="0"/>
    <n v="2"/>
    <s v="CJV"/>
    <s v="Principal"/>
    <n v="8.8495575221238937E-3"/>
    <n v="32"/>
    <x v="4"/>
    <s v="Ok"/>
    <x v="0"/>
    <s v="OK"/>
    <x v="0"/>
    <x v="0"/>
    <x v="1"/>
    <s v="No Aplica"/>
  </r>
  <r>
    <s v="20601724112"/>
    <x v="15"/>
    <x v="15"/>
    <x v="3024"/>
    <x v="3038"/>
    <x v="2733"/>
    <n v="2"/>
    <x v="540"/>
    <s v="3RA VIA OSCAR BENAVIDES"/>
    <s v="AV. CANTO GRANDE PUEBLO ARRIBA PERU MZ. 25 LT. 16"/>
    <x v="3"/>
    <x v="0"/>
    <m/>
    <x v="2"/>
    <d v="2022-10-22T00:00:00"/>
    <x v="0"/>
    <n v="4"/>
    <s v="CJV"/>
    <s v="Principal"/>
    <n v="8.8495575221238937E-3"/>
    <n v="48"/>
    <x v="0"/>
    <s v="Ok"/>
    <x v="0"/>
    <s v="OK"/>
    <x v="0"/>
    <x v="0"/>
    <x v="1"/>
    <s v="No Aplica"/>
  </r>
  <r>
    <s v="20601724112"/>
    <x v="15"/>
    <x v="15"/>
    <x v="3025"/>
    <x v="3039"/>
    <x v="2734"/>
    <n v="2"/>
    <x v="5"/>
    <s v="3RA VIA OSCAR BENAVIDES"/>
    <s v="JR. SALOOM 659 INT. 4 "/>
    <x v="31"/>
    <x v="0"/>
    <m/>
    <x v="2"/>
    <d v="2022-10-26T00:00:00"/>
    <x v="0"/>
    <n v="4"/>
    <s v="CJV"/>
    <s v="Principal"/>
    <n v="8.8495575221238937E-3"/>
    <n v="41"/>
    <x v="0"/>
    <s v="Ok"/>
    <x v="2"/>
    <s v="OK"/>
    <x v="0"/>
    <x v="0"/>
    <x v="1"/>
    <s v="No Aplica"/>
  </r>
  <r>
    <s v="20601724112"/>
    <x v="15"/>
    <x v="15"/>
    <x v="3026"/>
    <x v="3040"/>
    <x v="2735"/>
    <n v="2"/>
    <x v="42"/>
    <s v="3RA VIA OSCAR BENAVIDES"/>
    <s v="CALLE LAS FLORES COOP. VIV. EL PARAISO DE LA MOLINA MZ E LT 07"/>
    <x v="28"/>
    <x v="0"/>
    <m/>
    <x v="2"/>
    <d v="2022-10-26T00:00:00"/>
    <x v="0"/>
    <n v="4"/>
    <s v="CJV"/>
    <s v="Principal"/>
    <n v="8.8495575221238937E-3"/>
    <n v="44"/>
    <x v="0"/>
    <s v="Ok"/>
    <x v="0"/>
    <s v="OK"/>
    <x v="0"/>
    <x v="0"/>
    <x v="1"/>
    <s v="No Aplica"/>
  </r>
  <r>
    <s v="20601724112"/>
    <x v="15"/>
    <x v="15"/>
    <x v="3027"/>
    <x v="3041"/>
    <x v="2736"/>
    <n v="2"/>
    <x v="42"/>
    <s v="3RA VIA OSCAR BENAVIDES"/>
    <s v="ASENT. H. LA PRADERA DEL SUR MZ. 8 LT. 1 "/>
    <x v="6"/>
    <x v="0"/>
    <m/>
    <x v="2"/>
    <d v="2022-10-31T00:00:00"/>
    <x v="0"/>
    <n v="4"/>
    <s v="CJV"/>
    <s v="Principal"/>
    <n v="8.8495575221238937E-3"/>
    <n v="45"/>
    <x v="0"/>
    <s v="Ok"/>
    <x v="0"/>
    <s v="OK"/>
    <x v="0"/>
    <x v="0"/>
    <x v="1"/>
    <s v="No Aplica"/>
  </r>
  <r>
    <s v="20601724112"/>
    <x v="15"/>
    <x v="15"/>
    <x v="3028"/>
    <x v="3042"/>
    <x v="2737"/>
    <n v="2"/>
    <x v="88"/>
    <s v="3RA VIA OSCAR BENAVIDES"/>
    <s v="AV. LOS PROCERES DE LA INDEPENDENCIA 3300 URB. CANTO REY"/>
    <x v="3"/>
    <x v="0"/>
    <m/>
    <x v="1"/>
    <d v="2022-10-31T00:00:00"/>
    <x v="0"/>
    <n v="4"/>
    <s v="CJV"/>
    <s v="Principal"/>
    <n v="8.8495575221238937E-3"/>
    <n v="44"/>
    <x v="0"/>
    <s v="Ok"/>
    <x v="0"/>
    <s v="OK"/>
    <x v="0"/>
    <x v="0"/>
    <x v="1"/>
    <s v="No Aplica"/>
  </r>
  <r>
    <s v="20601724112"/>
    <x v="15"/>
    <x v="15"/>
    <x v="3029"/>
    <x v="3043"/>
    <x v="2738"/>
    <n v="1"/>
    <x v="486"/>
    <s v="3RA VIA OSCAR BENAVIDES"/>
    <s v="JR. CAJAMARCA 819 ZARATE"/>
    <x v="3"/>
    <x v="1"/>
    <m/>
    <x v="2"/>
    <d v="2022-10-31T00:00:00"/>
    <x v="0"/>
    <n v="4"/>
    <s v="CJV"/>
    <s v="Principal"/>
    <n v="8.8495575221238937E-3"/>
    <n v="47"/>
    <x v="0"/>
    <s v="Ok"/>
    <x v="0"/>
    <s v="OK"/>
    <x v="0"/>
    <x v="0"/>
    <x v="1"/>
    <s v="No Aplica"/>
  </r>
  <r>
    <s v="20601724112"/>
    <x v="15"/>
    <x v="15"/>
    <x v="3030"/>
    <x v="3044"/>
    <x v="2739"/>
    <n v="1"/>
    <x v="245"/>
    <s v="3RA VIA OSCAR BENAVIDES"/>
    <s v="AV. JAVIER PRADO ESTE 560 OF. 1601"/>
    <x v="179"/>
    <x v="0"/>
    <m/>
    <x v="18"/>
    <d v="2022-11-02T00:00:00"/>
    <x v="0"/>
    <n v="3"/>
    <s v="CJV"/>
    <s v="Principal"/>
    <n v="8.8495575221238937E-3"/>
    <n v="26"/>
    <x v="3"/>
    <s v="Ok"/>
    <x v="0"/>
    <s v="OK"/>
    <x v="0"/>
    <x v="0"/>
    <x v="1"/>
    <s v="No Aplica"/>
  </r>
  <r>
    <s v="20601724112"/>
    <x v="15"/>
    <x v="15"/>
    <x v="3031"/>
    <x v="3045"/>
    <x v="2740"/>
    <n v="1"/>
    <x v="541"/>
    <s v="3RA VIA OSCAR BENAVIDES"/>
    <s v="CALLE MANCORA 222 ASENT. H. SANTA TERESITA"/>
    <x v="372"/>
    <x v="0"/>
    <m/>
    <x v="2"/>
    <d v="2022-11-02T00:00:00"/>
    <x v="0"/>
    <n v="1"/>
    <s v="CJV"/>
    <s v="Principal"/>
    <n v="8.8495575221238937E-3"/>
    <n v="36"/>
    <x v="4"/>
    <s v="Ok"/>
    <x v="0"/>
    <s v="OK"/>
    <x v="0"/>
    <x v="0"/>
    <x v="1"/>
    <s v="No Aplica"/>
  </r>
  <r>
    <s v="20601724112"/>
    <x v="15"/>
    <x v="15"/>
    <x v="3032"/>
    <x v="3046"/>
    <x v="2741"/>
    <n v="2"/>
    <x v="16"/>
    <s v="3RA VIA OSCAR BENAVIDES"/>
    <s v="MZ. LT. 1 A.H. PARAISO ALTO"/>
    <x v="6"/>
    <x v="0"/>
    <m/>
    <x v="2"/>
    <d v="2022-11-07T00:00:00"/>
    <x v="0"/>
    <n v="4"/>
    <s v="CJV"/>
    <s v="Principal"/>
    <n v="8.8495575221238937E-3"/>
    <n v="45"/>
    <x v="0"/>
    <s v="Ok"/>
    <x v="0"/>
    <s v="OK"/>
    <x v="0"/>
    <x v="0"/>
    <x v="1"/>
    <s v="No Aplica"/>
  </r>
  <r>
    <s v="20601724112"/>
    <x v="15"/>
    <x v="15"/>
    <x v="3033"/>
    <x v="3047"/>
    <x v="2742"/>
    <n v="2"/>
    <x v="16"/>
    <s v="3RA VIA OSCAR BENAVIDES"/>
    <s v="CALLE BALBOA 980 URB. CHICAGO"/>
    <x v="56"/>
    <x v="0"/>
    <m/>
    <x v="2"/>
    <d v="2022-11-09T00:00:00"/>
    <x v="0"/>
    <n v="4"/>
    <s v="CJV"/>
    <s v="Principal"/>
    <n v="8.8495575221238937E-3"/>
    <n v="41"/>
    <x v="0"/>
    <s v="Ok"/>
    <x v="0"/>
    <s v="OK"/>
    <x v="0"/>
    <x v="0"/>
    <x v="1"/>
    <s v="No Aplica"/>
  </r>
  <r>
    <s v="20601724112"/>
    <x v="15"/>
    <x v="15"/>
    <x v="3034"/>
    <x v="3048"/>
    <x v="2743"/>
    <n v="2"/>
    <x v="42"/>
    <s v="3RA VIA OSCAR BENAVIDES"/>
    <s v="CALLE PIURA MZ D LT 4"/>
    <x v="33"/>
    <x v="0"/>
    <m/>
    <x v="2"/>
    <d v="2022-11-09T00:00:00"/>
    <x v="0"/>
    <n v="4"/>
    <s v="CJV"/>
    <s v="Principal"/>
    <n v="8.8495575221238937E-3"/>
    <n v="42"/>
    <x v="0"/>
    <s v="Ok"/>
    <x v="0"/>
    <s v="OK"/>
    <x v="0"/>
    <x v="0"/>
    <x v="1"/>
    <s v="No Aplica"/>
  </r>
  <r>
    <s v="20601724112"/>
    <x v="15"/>
    <x v="15"/>
    <x v="3035"/>
    <x v="3049"/>
    <x v="2744"/>
    <n v="2"/>
    <x v="16"/>
    <s v="3RA VIA OSCAR BENAVIDES"/>
    <s v="ASOC.. HIJOS DE APURIMAC MZ G.LLT 14"/>
    <x v="2"/>
    <x v="0"/>
    <m/>
    <x v="2"/>
    <d v="2022-11-09T00:00:00"/>
    <x v="0"/>
    <n v="4"/>
    <s v="CJV"/>
    <s v="Principal"/>
    <n v="8.8495575221238937E-3"/>
    <n v="52"/>
    <x v="5"/>
    <s v="Ok"/>
    <x v="1"/>
    <s v="OK"/>
    <x v="0"/>
    <x v="0"/>
    <x v="1"/>
    <s v="No Aplica"/>
  </r>
  <r>
    <s v="20601724112"/>
    <x v="15"/>
    <x v="15"/>
    <x v="3036"/>
    <x v="3050"/>
    <x v="2745"/>
    <n v="2"/>
    <x v="42"/>
    <s v="3RA VIA OSCAR BENAVIDES"/>
    <s v="JICAMARCA MZ I LT 2"/>
    <x v="2"/>
    <x v="0"/>
    <m/>
    <x v="2"/>
    <d v="2022-11-09T00:00:00"/>
    <x v="0"/>
    <n v="4"/>
    <s v="CJV"/>
    <s v="Principal"/>
    <n v="8.8495575221238937E-3"/>
    <n v="42"/>
    <x v="0"/>
    <s v="Ok"/>
    <x v="1"/>
    <s v="OK"/>
    <x v="0"/>
    <x v="0"/>
    <x v="1"/>
    <s v="No Aplica"/>
  </r>
  <r>
    <s v="20601724112"/>
    <x v="15"/>
    <x v="15"/>
    <x v="3037"/>
    <x v="3051"/>
    <x v="2746"/>
    <n v="2"/>
    <x v="88"/>
    <s v="3RA VIA OSCAR BENAVIDES"/>
    <s v="ASOC. VIV. VALLE DEL MANTARO DE PERU MZ N LT8 "/>
    <x v="2"/>
    <x v="0"/>
    <m/>
    <x v="2"/>
    <d v="2022-11-14T00:00:00"/>
    <x v="0"/>
    <n v="4"/>
    <s v="CJV"/>
    <s v="Principal"/>
    <n v="8.8495575221238937E-3"/>
    <n v="39"/>
    <x v="4"/>
    <s v="Ok"/>
    <x v="1"/>
    <s v="OK"/>
    <x v="0"/>
    <x v="0"/>
    <x v="1"/>
    <s v="No Aplica"/>
  </r>
  <r>
    <s v="20601724112"/>
    <x v="15"/>
    <x v="15"/>
    <x v="3038"/>
    <x v="3052"/>
    <x v="2747"/>
    <n v="2"/>
    <x v="88"/>
    <s v="3RA VIA OSCAR BENAVIDES"/>
    <s v="MZ B LT. 18 ASOC. VIVI LOS HUERTOS DE SAN JOSE"/>
    <x v="33"/>
    <x v="0"/>
    <m/>
    <x v="2"/>
    <d v="2022-11-14T00:00:00"/>
    <x v="0"/>
    <n v="4"/>
    <s v="CJV"/>
    <s v="Principal"/>
    <n v="8.8495575221238937E-3"/>
    <n v="24"/>
    <x v="3"/>
    <s v="Ok"/>
    <x v="0"/>
    <s v="OK"/>
    <x v="0"/>
    <x v="0"/>
    <x v="1"/>
    <s v="No Aplica"/>
  </r>
  <r>
    <s v="20601724112"/>
    <x v="15"/>
    <x v="15"/>
    <x v="3039"/>
    <x v="3053"/>
    <x v="2748"/>
    <n v="2"/>
    <x v="42"/>
    <s v="3RA VIA OSCAR BENAVIDES"/>
    <s v="URB. CONDE VILLA SR. JR. VICTOR NAVARRO DE AGUILA 282"/>
    <x v="8"/>
    <x v="0"/>
    <m/>
    <x v="2"/>
    <d v="2022-11-15T00:00:00"/>
    <x v="0"/>
    <n v="4"/>
    <s v="CJV"/>
    <s v="Principal"/>
    <n v="8.8495575221238937E-3"/>
    <n v="35"/>
    <x v="4"/>
    <s v="Ok"/>
    <x v="0"/>
    <s v="OK"/>
    <x v="0"/>
    <x v="0"/>
    <x v="1"/>
    <s v="No Aplica"/>
  </r>
  <r>
    <s v="20601724112"/>
    <x v="15"/>
    <x v="15"/>
    <x v="3040"/>
    <x v="3054"/>
    <x v="2749"/>
    <n v="2"/>
    <x v="42"/>
    <s v="3RA VIA OSCAR BENAVIDES"/>
    <s v="CASERIO LA CATAGUA "/>
    <x v="375"/>
    <x v="0"/>
    <m/>
    <x v="2"/>
    <d v="2022-11-16T00:00:00"/>
    <x v="0"/>
    <n v="4"/>
    <s v="CJV"/>
    <s v="Principal"/>
    <n v="8.8495575221238937E-3"/>
    <n v="56"/>
    <x v="5"/>
    <s v="Ok"/>
    <x v="0"/>
    <s v="OK"/>
    <x v="0"/>
    <x v="0"/>
    <x v="1"/>
    <s v="No Aplica"/>
  </r>
  <r>
    <s v="20601724112"/>
    <x v="15"/>
    <x v="15"/>
    <x v="3041"/>
    <x v="3055"/>
    <x v="2750"/>
    <n v="2"/>
    <x v="16"/>
    <s v="3RA VIA OSCAR BENAVIDES"/>
    <s v="VILLA VITARTE MZ D LT 12 "/>
    <x v="2"/>
    <x v="0"/>
    <m/>
    <x v="2"/>
    <d v="2022-11-16T00:00:00"/>
    <x v="0"/>
    <n v="4"/>
    <s v="CJV"/>
    <s v="Principal"/>
    <n v="8.8495575221238937E-3"/>
    <n v="28"/>
    <x v="3"/>
    <s v="Ok"/>
    <x v="1"/>
    <s v="OK"/>
    <x v="0"/>
    <x v="0"/>
    <x v="1"/>
    <s v="No Aplica"/>
  </r>
  <r>
    <s v="20601724112"/>
    <x v="15"/>
    <x v="15"/>
    <x v="3042"/>
    <x v="3056"/>
    <x v="2751"/>
    <n v="2"/>
    <x v="542"/>
    <s v="3RA VIA OSCAR BENAVIDES"/>
    <s v="CALLE PIURA 250"/>
    <x v="376"/>
    <x v="0"/>
    <m/>
    <x v="2"/>
    <d v="2022-11-22T00:00:00"/>
    <x v="0"/>
    <n v="4"/>
    <s v="CJV"/>
    <s v="Principal"/>
    <n v="8.8495575221238937E-3"/>
    <n v="36"/>
    <x v="4"/>
    <s v="Ok"/>
    <x v="0"/>
    <s v="OK"/>
    <x v="0"/>
    <x v="0"/>
    <x v="1"/>
    <s v="No Aplica"/>
  </r>
  <r>
    <s v="20601724112"/>
    <x v="15"/>
    <x v="15"/>
    <x v="3043"/>
    <x v="3057"/>
    <x v="2752"/>
    <n v="2"/>
    <x v="5"/>
    <s v="3RA VIA OSCAR BENAVIDES"/>
    <s v="AV. BUENOS AIRES 852 BLOCJ 8"/>
    <x v="31"/>
    <x v="0"/>
    <m/>
    <x v="2"/>
    <d v="2022-11-29T00:00:00"/>
    <x v="0"/>
    <n v="4"/>
    <s v="CJV"/>
    <s v="Principal"/>
    <n v="8.8495575221238937E-3"/>
    <n v="64"/>
    <x v="2"/>
    <s v="Ok"/>
    <x v="2"/>
    <s v="OK"/>
    <x v="0"/>
    <x v="0"/>
    <x v="1"/>
    <s v="No Aplica"/>
  </r>
  <r>
    <s v="20601724112"/>
    <x v="15"/>
    <x v="15"/>
    <x v="3044"/>
    <x v="3058"/>
    <x v="2753"/>
    <n v="2"/>
    <x v="88"/>
    <s v="3RA VIA OSCAR BENAVIDES"/>
    <s v="JR. PUERTO PANAMA 142 SICUANI "/>
    <x v="2"/>
    <x v="0"/>
    <m/>
    <x v="2"/>
    <d v="2022-11-29T00:00:00"/>
    <x v="0"/>
    <n v="4"/>
    <s v="CJV"/>
    <s v="Principal"/>
    <n v="8.8495575221238937E-3"/>
    <n v="53"/>
    <x v="5"/>
    <s v="Ok"/>
    <x v="1"/>
    <s v="OK"/>
    <x v="0"/>
    <x v="0"/>
    <x v="1"/>
    <s v="No Aplica"/>
  </r>
  <r>
    <s v="20601724112"/>
    <x v="15"/>
    <x v="15"/>
    <x v="3045"/>
    <x v="3059"/>
    <x v="2349"/>
    <n v="2"/>
    <x v="88"/>
    <s v="3RA VIA OSCAR BENAVIDES"/>
    <s v="AV. DE LOS INCAS 250 URB. SANTA MARIA "/>
    <x v="56"/>
    <x v="0"/>
    <m/>
    <x v="2"/>
    <d v="2022-11-30T00:00:00"/>
    <x v="0"/>
    <n v="4"/>
    <s v="CJV"/>
    <s v="Principal"/>
    <n v="8.8495575221238937E-3"/>
    <n v="40"/>
    <x v="4"/>
    <s v="Ok"/>
    <x v="0"/>
    <s v="OK"/>
    <x v="0"/>
    <x v="0"/>
    <x v="1"/>
    <s v="No Aplica"/>
  </r>
  <r>
    <s v="20601724112"/>
    <x v="15"/>
    <x v="15"/>
    <x v="3046"/>
    <x v="3060"/>
    <x v="1902"/>
    <n v="1"/>
    <x v="543"/>
    <s v="3RA VIA OSCAR BENAVIDES"/>
    <s v="AV. OSCAR BENAVIDES 4929 BLOCK 2 DPTO. 301"/>
    <x v="31"/>
    <x v="0"/>
    <m/>
    <x v="2"/>
    <d v="2022-12-12T00:00:00"/>
    <x v="0"/>
    <n v="1"/>
    <s v="CJV"/>
    <s v="Principal"/>
    <n v="8.8495575221238937E-3"/>
    <n v="28"/>
    <x v="3"/>
    <s v="Ok"/>
    <x v="2"/>
    <s v="OK"/>
    <x v="0"/>
    <x v="0"/>
    <x v="1"/>
    <s v="No Aplica"/>
  </r>
  <r>
    <s v="20601724112"/>
    <x v="15"/>
    <x v="15"/>
    <x v="3047"/>
    <x v="3061"/>
    <x v="2754"/>
    <n v="1"/>
    <x v="8"/>
    <s v="3RA VIA OSCAR BENAVIDES"/>
    <s v="MZ B LT 7 4TO PISO ASOC. VIV VILLA LOS OLIVOS"/>
    <x v="8"/>
    <x v="0"/>
    <m/>
    <x v="2"/>
    <d v="2022-12-13T00:00:00"/>
    <x v="0"/>
    <n v="1"/>
    <s v="CJV"/>
    <s v="Principal"/>
    <n v="8.8495575221238937E-3"/>
    <n v="50"/>
    <x v="5"/>
    <s v="Ok"/>
    <x v="0"/>
    <s v="OK"/>
    <x v="0"/>
    <x v="0"/>
    <x v="1"/>
    <s v="No Aplica"/>
  </r>
  <r>
    <s v="20601724112"/>
    <x v="15"/>
    <x v="15"/>
    <x v="3048"/>
    <x v="3062"/>
    <x v="1627"/>
    <n v="2"/>
    <x v="5"/>
    <s v="PV17-18"/>
    <s v="CALLE 6 DE DICIEMBRE 146 URB. JORGE CHAVEZ"/>
    <x v="81"/>
    <x v="0"/>
    <m/>
    <x v="2"/>
    <d v="2022-12-21T00:00:00"/>
    <x v="0"/>
    <n v="4"/>
    <s v="CJV"/>
    <s v="Principal"/>
    <n v="8.8495575221238937E-3"/>
    <n v="45"/>
    <x v="0"/>
    <s v="Ok"/>
    <x v="5"/>
    <s v="OK"/>
    <x v="0"/>
    <x v="0"/>
    <x v="1"/>
    <s v="No Aplica"/>
  </r>
  <r>
    <s v="20601724112"/>
    <x v="15"/>
    <x v="15"/>
    <x v="3049"/>
    <x v="3063"/>
    <x v="2356"/>
    <n v="2"/>
    <x v="189"/>
    <s v="3RA VIA OSCAR BENAVIDES"/>
    <s v="AYACUCHO MZ A LT 9 "/>
    <x v="10"/>
    <x v="0"/>
    <m/>
    <x v="2"/>
    <d v="2022-12-26T00:00:00"/>
    <x v="0"/>
    <n v="4"/>
    <s v="CJV"/>
    <s v="Principal"/>
    <n v="8.8495575221238937E-3"/>
    <n v="36"/>
    <x v="4"/>
    <s v="Ok"/>
    <x v="2"/>
    <s v="OK"/>
    <x v="0"/>
    <x v="0"/>
    <x v="1"/>
    <s v="No Aplica"/>
  </r>
  <r>
    <s v="20601724112"/>
    <x v="15"/>
    <x v="15"/>
    <x v="3050"/>
    <x v="3064"/>
    <x v="2755"/>
    <n v="1"/>
    <x v="14"/>
    <s v="3RA VIA OSCAR BENAVIDES"/>
    <s v="PROG DE VIV VIRGEN DEL ROSARIO MZ W LT 9"/>
    <x v="8"/>
    <x v="0"/>
    <m/>
    <x v="2"/>
    <d v="2023-01-02T00:00:00"/>
    <x v="0"/>
    <n v="1"/>
    <s v="CJV"/>
    <s v="Principal"/>
    <n v="8.8495575221238937E-3"/>
    <n v="32"/>
    <x v="4"/>
    <s v="Ok"/>
    <x v="0"/>
    <s v="OK"/>
    <x v="0"/>
    <x v="0"/>
    <x v="1"/>
    <s v="No Aplica"/>
  </r>
  <r>
    <s v="20601724112"/>
    <x v="15"/>
    <x v="15"/>
    <x v="3051"/>
    <x v="3065"/>
    <x v="470"/>
    <n v="1"/>
    <x v="544"/>
    <s v="3RA VIA OSCAR BENAVIDES"/>
    <s v="JR. LIMA 278  PISO 3 URB. SANTA PATRICIA 1ERA ETAPA"/>
    <x v="90"/>
    <x v="0"/>
    <m/>
    <x v="12"/>
    <d v="2023-01-04T00:00:00"/>
    <x v="0"/>
    <n v="2"/>
    <s v="CJV"/>
    <s v="Principal"/>
    <n v="8.8495575221238937E-3"/>
    <n v="50"/>
    <x v="5"/>
    <s v="Ok"/>
    <x v="0"/>
    <s v="OK"/>
    <x v="0"/>
    <x v="0"/>
    <x v="1"/>
    <s v="No Aplica"/>
  </r>
  <r>
    <s v="20601724112"/>
    <x v="15"/>
    <x v="15"/>
    <x v="3052"/>
    <x v="3066"/>
    <x v="2756"/>
    <n v="1"/>
    <x v="251"/>
    <s v="3RA VIA OSCAR BENAVIDES"/>
    <s v="LADERAS DE CHILLON MZ G. LT 51"/>
    <x v="39"/>
    <x v="0"/>
    <m/>
    <x v="2"/>
    <d v="2023-01-04T00:00:00"/>
    <x v="0"/>
    <n v="1"/>
    <s v="CJV"/>
    <s v="Principal"/>
    <n v="8.8495575221238937E-3"/>
    <n v="40"/>
    <x v="4"/>
    <s v="Ok"/>
    <x v="0"/>
    <s v="OK"/>
    <x v="0"/>
    <x v="0"/>
    <x v="1"/>
    <s v="No Aplica"/>
  </r>
  <r>
    <s v="20601724112"/>
    <x v="15"/>
    <x v="15"/>
    <x v="3053"/>
    <x v="3067"/>
    <x v="2757"/>
    <n v="2"/>
    <x v="545"/>
    <s v="3RA VIA OSCAR BENAVIDES"/>
    <s v="COOP. DE VIVIENDA 27 DE ABRIL ETAPA 2DA MZ D 2 LT 19"/>
    <x v="2"/>
    <x v="0"/>
    <m/>
    <x v="2"/>
    <d v="2023-01-13T00:00:00"/>
    <x v="0"/>
    <n v="4"/>
    <s v="CJV"/>
    <s v="Principal"/>
    <n v="8.8495575221238937E-3"/>
    <n v="42"/>
    <x v="0"/>
    <s v="Ok"/>
    <x v="1"/>
    <s v="OK"/>
    <x v="0"/>
    <x v="0"/>
    <x v="1"/>
    <s v="No Aplica"/>
  </r>
  <r>
    <s v="20601724112"/>
    <x v="15"/>
    <x v="15"/>
    <x v="3054"/>
    <x v="3068"/>
    <x v="2758"/>
    <n v="2"/>
    <x v="2"/>
    <s v="3RA VIA OSCAR BENAVIDES"/>
    <s v="AV. SAN MARTIN 288 URB. SANTA ISABEL"/>
    <x v="12"/>
    <x v="0"/>
    <m/>
    <x v="2"/>
    <d v="2023-01-19T00:00:00"/>
    <x v="0"/>
    <n v="4"/>
    <s v="CJV"/>
    <s v="Principal"/>
    <n v="8.8495575221238937E-3"/>
    <n v="44"/>
    <x v="0"/>
    <s v="Ok"/>
    <x v="0"/>
    <s v="OK"/>
    <x v="0"/>
    <x v="0"/>
    <x v="1"/>
    <s v="No Aplica"/>
  </r>
  <r>
    <s v="20601724112"/>
    <x v="15"/>
    <x v="15"/>
    <x v="3055"/>
    <x v="3069"/>
    <x v="2759"/>
    <n v="2"/>
    <x v="177"/>
    <s v="3RA VIA OSCAR BENAVIDES"/>
    <s v="CALLE 24 DE JUNIO C1 21 CPME SAN JUAN DE PAMPAS"/>
    <x v="377"/>
    <x v="0"/>
    <m/>
    <x v="2"/>
    <d v="2023-01-19T00:00:00"/>
    <x v="0"/>
    <n v="4"/>
    <s v="CJV"/>
    <s v="Principal"/>
    <n v="8.8495575221238937E-3"/>
    <n v="42"/>
    <x v="0"/>
    <s v="Ok"/>
    <x v="0"/>
    <s v="OK"/>
    <x v="0"/>
    <x v="0"/>
    <x v="1"/>
    <s v="No Aplica"/>
  </r>
  <r>
    <s v="20601724112"/>
    <x v="15"/>
    <x v="15"/>
    <x v="3056"/>
    <x v="3070"/>
    <x v="2760"/>
    <n v="2"/>
    <x v="546"/>
    <s v="3RA VIA OSCAR BENAVIDES"/>
    <s v="AV. BAUZATE Y MEZA 1139 DP 5"/>
    <x v="70"/>
    <x v="0"/>
    <m/>
    <x v="2"/>
    <d v="2023-01-23T00:00:00"/>
    <x v="0"/>
    <n v="4"/>
    <s v="CJV"/>
    <s v="Principal"/>
    <n v="8.8495575221238937E-3"/>
    <n v="50"/>
    <x v="5"/>
    <s v="Ok"/>
    <x v="7"/>
    <s v="OK"/>
    <x v="0"/>
    <x v="0"/>
    <x v="1"/>
    <s v="No Aplica"/>
  </r>
  <r>
    <s v="20601724112"/>
    <x v="15"/>
    <x v="15"/>
    <x v="3057"/>
    <x v="3071"/>
    <x v="2761"/>
    <n v="1"/>
    <x v="251"/>
    <s v="3RA VIA OSCAR BENAVIDES"/>
    <s v="AV. LA PAZ 239 "/>
    <x v="10"/>
    <x v="0"/>
    <m/>
    <x v="2"/>
    <d v="2023-01-24T00:00:00"/>
    <x v="0"/>
    <n v="1"/>
    <s v="CJV"/>
    <s v="Principal"/>
    <n v="8.8495575221238937E-3"/>
    <n v="54"/>
    <x v="5"/>
    <s v="Ok"/>
    <x v="2"/>
    <s v="OK"/>
    <x v="0"/>
    <x v="0"/>
    <x v="1"/>
    <s v="No Aplica"/>
  </r>
  <r>
    <s v="20601724112"/>
    <x v="15"/>
    <x v="15"/>
    <x v="3058"/>
    <x v="3072"/>
    <x v="2762"/>
    <n v="2"/>
    <x v="547"/>
    <s v="3RA VIA OSCAR BENAVIDES"/>
    <s v="AV. LA CAPILLA 306 PISO 3"/>
    <x v="46"/>
    <x v="0"/>
    <m/>
    <x v="2"/>
    <d v="2023-01-27T00:00:00"/>
    <x v="0"/>
    <n v="4"/>
    <s v="CJV"/>
    <s v="Principal"/>
    <n v="8.8495575221238937E-3"/>
    <n v="31"/>
    <x v="3"/>
    <s v="Ok"/>
    <x v="0"/>
    <s v="OK"/>
    <x v="0"/>
    <x v="0"/>
    <x v="1"/>
    <s v="No Aplica"/>
  </r>
  <r>
    <s v="20601724112"/>
    <x v="15"/>
    <x v="15"/>
    <x v="3059"/>
    <x v="3073"/>
    <x v="672"/>
    <n v="2"/>
    <x v="548"/>
    <s v="3RA VIA OSCAR BENAVIDES"/>
    <s v="PSJ. ANDRES AVELINO CACERES ASENT H. LOS  4 SUYOS MZ. D LT 1"/>
    <x v="6"/>
    <x v="0"/>
    <m/>
    <x v="2"/>
    <d v="2023-01-31T00:00:00"/>
    <x v="0"/>
    <n v="4"/>
    <s v="CJV"/>
    <s v="Principal"/>
    <n v="8.8495575221238937E-3"/>
    <n v="35"/>
    <x v="4"/>
    <s v="Ok"/>
    <x v="0"/>
    <s v="OK"/>
    <x v="0"/>
    <x v="0"/>
    <x v="1"/>
    <s v="No Aplica"/>
  </r>
  <r>
    <s v="20601724112"/>
    <x v="15"/>
    <x v="15"/>
    <x v="3060"/>
    <x v="3074"/>
    <x v="2763"/>
    <n v="2"/>
    <x v="16"/>
    <s v="3RA VIA OSCAR BENAVIDES"/>
    <s v="JR. BETA MZ M15 LT 02 AH SU SANTIDAD JUAN PABLO II"/>
    <x v="3"/>
    <x v="0"/>
    <m/>
    <x v="2"/>
    <d v="2023-01-31T00:00:00"/>
    <x v="0"/>
    <n v="4"/>
    <s v="CJV"/>
    <s v="Principal"/>
    <n v="8.8495575221238937E-3"/>
    <n v="39"/>
    <x v="4"/>
    <s v="Ok"/>
    <x v="0"/>
    <s v="OK"/>
    <x v="0"/>
    <x v="0"/>
    <x v="1"/>
    <s v="No Aplica"/>
  </r>
  <r>
    <s v="20601724112"/>
    <x v="15"/>
    <x v="15"/>
    <x v="3061"/>
    <x v="3075"/>
    <x v="2764"/>
    <n v="2"/>
    <x v="549"/>
    <s v="3RA VIA OSCAR BENAVIDES"/>
    <s v="AGRUP. FAM. CAMPAMENTO DE DIOS MZ B LT 16"/>
    <x v="3"/>
    <x v="0"/>
    <m/>
    <x v="2"/>
    <d v="2023-01-31T00:00:00"/>
    <x v="0"/>
    <n v="4"/>
    <s v="CJV"/>
    <s v="Principal"/>
    <n v="8.8495575221238937E-3"/>
    <n v="38"/>
    <x v="4"/>
    <s v="Ok"/>
    <x v="0"/>
    <s v="OK"/>
    <x v="0"/>
    <x v="0"/>
    <x v="1"/>
    <s v="No Aplica"/>
  </r>
  <r>
    <s v="20601724112"/>
    <x v="15"/>
    <x v="15"/>
    <x v="3062"/>
    <x v="3076"/>
    <x v="2765"/>
    <n v="2"/>
    <x v="549"/>
    <s v="3RA VIA OSCAR BENAVIDES"/>
    <s v="JR. HUANDOY 775 PISO 2 URB. MARANGA"/>
    <x v="44"/>
    <x v="0"/>
    <m/>
    <x v="2"/>
    <d v="2023-02-03T00:00:00"/>
    <x v="0"/>
    <n v="4"/>
    <s v="CJV"/>
    <s v="Principal"/>
    <n v="8.8495575221238937E-3"/>
    <n v="52"/>
    <x v="5"/>
    <s v="Ok"/>
    <x v="0"/>
    <s v="OK"/>
    <x v="0"/>
    <x v="0"/>
    <x v="1"/>
    <s v="No Aplica"/>
  </r>
  <r>
    <s v="20601724112"/>
    <x v="15"/>
    <x v="15"/>
    <x v="3063"/>
    <x v="3077"/>
    <x v="2766"/>
    <n v="1"/>
    <x v="251"/>
    <s v="PV17-18"/>
    <s v="AV. BRIGADA SILVA DE OCHOA 199 DPTO  502 EDIF. 11"/>
    <x v="44"/>
    <x v="0"/>
    <m/>
    <x v="2"/>
    <d v="2023-02-09T00:00:00"/>
    <x v="0"/>
    <n v="1"/>
    <s v="CJV"/>
    <s v="Principal"/>
    <n v="8.8495575221238937E-3"/>
    <n v="29"/>
    <x v="3"/>
    <s v="Ok"/>
    <x v="0"/>
    <s v="OK"/>
    <x v="0"/>
    <x v="0"/>
    <x v="1"/>
    <s v="No Aplica"/>
  </r>
  <r>
    <s v="20601724112"/>
    <x v="15"/>
    <x v="15"/>
    <x v="3064"/>
    <x v="3078"/>
    <x v="2767"/>
    <n v="2"/>
    <x v="16"/>
    <s v="3RA VIA OSCAR BENAVIDES"/>
    <s v="MZ. LL 1 LT 13 SC ALFONSO UGARTE PAMPLONA ALTA"/>
    <x v="21"/>
    <x v="0"/>
    <m/>
    <x v="2"/>
    <d v="2023-02-13T00:00:00"/>
    <x v="0"/>
    <n v="4"/>
    <s v="CJV"/>
    <s v="Principal"/>
    <n v="8.8495575221238937E-3"/>
    <n v="61"/>
    <x v="2"/>
    <s v="Ok"/>
    <x v="0"/>
    <s v="OK"/>
    <x v="0"/>
    <x v="0"/>
    <x v="1"/>
    <s v="No Aplica"/>
  </r>
  <r>
    <s v="20601724112"/>
    <x v="15"/>
    <x v="15"/>
    <x v="3065"/>
    <x v="3079"/>
    <x v="2768"/>
    <n v="2"/>
    <x v="547"/>
    <s v="3RA VIA OSCAR BENAVIDES"/>
    <s v="MZ G. LT 14 URB. MIGUEL GRAU"/>
    <x v="50"/>
    <x v="0"/>
    <m/>
    <x v="2"/>
    <d v="2023-02-13T00:00:00"/>
    <x v="0"/>
    <n v="4"/>
    <s v="CJV"/>
    <s v="Principal"/>
    <n v="8.8495575221238937E-3"/>
    <n v="40"/>
    <x v="4"/>
    <s v="Ok"/>
    <x v="0"/>
    <s v="OK"/>
    <x v="0"/>
    <x v="0"/>
    <x v="1"/>
    <s v="No Aplica"/>
  </r>
  <r>
    <s v="20601724112"/>
    <x v="15"/>
    <x v="15"/>
    <x v="3066"/>
    <x v="3080"/>
    <x v="2769"/>
    <n v="2"/>
    <x v="42"/>
    <s v="3RA VIA OSCAR BENAVIDES"/>
    <s v="AH. VILLA DEL MAR MZ J LOT 1 MI PERU"/>
    <x v="282"/>
    <x v="0"/>
    <m/>
    <x v="2"/>
    <d v="2023-02-17T00:00:00"/>
    <x v="0"/>
    <n v="4"/>
    <s v="CJV"/>
    <s v="Principal"/>
    <n v="8.8495575221238937E-3"/>
    <n v="49"/>
    <x v="0"/>
    <s v="Ok"/>
    <x v="2"/>
    <s v="OK"/>
    <x v="0"/>
    <x v="0"/>
    <x v="1"/>
    <s v="No Aplica"/>
  </r>
  <r>
    <s v="20601724112"/>
    <x v="15"/>
    <x v="15"/>
    <x v="3067"/>
    <x v="3081"/>
    <x v="2770"/>
    <n v="2"/>
    <x v="16"/>
    <s v="3RA VIA OSCAR BENAVIDES"/>
    <s v="MZ N LT2 PORTALES DE CHILLON"/>
    <x v="39"/>
    <x v="0"/>
    <m/>
    <x v="2"/>
    <d v="2023-02-17T00:00:00"/>
    <x v="0"/>
    <n v="4"/>
    <s v="CJV"/>
    <s v="Principal"/>
    <n v="8.8495575221238937E-3"/>
    <n v="50"/>
    <x v="5"/>
    <s v="Ok"/>
    <x v="0"/>
    <s v="OK"/>
    <x v="0"/>
    <x v="0"/>
    <x v="1"/>
    <s v="No Aplica"/>
  </r>
  <r>
    <s v="20601724112"/>
    <x v="15"/>
    <x v="15"/>
    <x v="3068"/>
    <x v="3082"/>
    <x v="2771"/>
    <n v="2"/>
    <x v="42"/>
    <s v="3RA VIA OSCAR BENAVIDES"/>
    <s v="MZ A LT 9 ASOC LAS BRISAS DE NARANJAL ETAPA 2DA"/>
    <x v="8"/>
    <x v="0"/>
    <m/>
    <x v="2"/>
    <d v="2023-02-20T00:00:00"/>
    <x v="0"/>
    <n v="4"/>
    <s v="CJV"/>
    <s v="Principal"/>
    <n v="8.8495575221238937E-3"/>
    <n v="47"/>
    <x v="0"/>
    <s v="Ok"/>
    <x v="0"/>
    <s v="OK"/>
    <x v="0"/>
    <x v="0"/>
    <x v="1"/>
    <s v="No Aplica"/>
  </r>
  <r>
    <s v="20601724112"/>
    <x v="15"/>
    <x v="15"/>
    <x v="3069"/>
    <x v="3083"/>
    <x v="2772"/>
    <n v="2"/>
    <x v="16"/>
    <s v="3RA VIA OSCAR BENAVIDES"/>
    <s v="PJ 15 DE ENERO MZ I-1 LT 6"/>
    <x v="3"/>
    <x v="0"/>
    <m/>
    <x v="2"/>
    <d v="2023-02-20T00:00:00"/>
    <x v="0"/>
    <n v="4"/>
    <s v="CJV"/>
    <s v="Principal"/>
    <n v="8.8495575221238937E-3"/>
    <n v="57"/>
    <x v="5"/>
    <s v="Ok"/>
    <x v="0"/>
    <s v="OK"/>
    <x v="0"/>
    <x v="0"/>
    <x v="1"/>
    <s v="No Aplica"/>
  </r>
  <r>
    <s v="20601724112"/>
    <x v="15"/>
    <x v="15"/>
    <x v="3070"/>
    <x v="3084"/>
    <x v="2773"/>
    <n v="2"/>
    <x v="16"/>
    <s v="3RA VIA OSCAR BENAVIDES"/>
    <s v="ASENT. H. TUPAC AMARU MZ D LT 34"/>
    <x v="2"/>
    <x v="0"/>
    <m/>
    <x v="2"/>
    <d v="2023-02-20T00:00:00"/>
    <x v="0"/>
    <n v="4"/>
    <s v="CJV"/>
    <s v="Principal"/>
    <n v="8.8495575221238937E-3"/>
    <n v="48"/>
    <x v="0"/>
    <s v="Ok"/>
    <x v="1"/>
    <s v="OK"/>
    <x v="0"/>
    <x v="0"/>
    <x v="1"/>
    <s v="No Aplica"/>
  </r>
  <r>
    <s v="20601724112"/>
    <x v="15"/>
    <x v="15"/>
    <x v="3071"/>
    <x v="3085"/>
    <x v="2774"/>
    <n v="2"/>
    <x v="5"/>
    <s v="PV17-18"/>
    <s v="LAGO RANCO 1594 LA FLORIDA"/>
    <x v="187"/>
    <x v="0"/>
    <m/>
    <x v="2"/>
    <d v="2023-02-20T00:00:00"/>
    <x v="0"/>
    <n v="4"/>
    <s v="CJV"/>
    <s v="Principal"/>
    <n v="8.8495575221238937E-3"/>
    <n v="26"/>
    <x v="3"/>
    <s v="Ok"/>
    <x v="0"/>
    <s v="OK"/>
    <x v="0"/>
    <x v="0"/>
    <x v="1"/>
    <s v="No Aplica"/>
  </r>
  <r>
    <s v="20601724112"/>
    <x v="15"/>
    <x v="15"/>
    <x v="3072"/>
    <x v="3086"/>
    <x v="2775"/>
    <n v="2"/>
    <x v="42"/>
    <s v="3RA VIA OSCAR BENAVIDES"/>
    <s v="PSJ SAN PEDRO MZ N LT 6 ASENT H. SANTA CRUZ"/>
    <x v="9"/>
    <x v="0"/>
    <m/>
    <x v="2"/>
    <d v="2023-02-20T00:00:00"/>
    <x v="0"/>
    <n v="4"/>
    <s v="CJV"/>
    <s v="Principal"/>
    <n v="8.8495575221238937E-3"/>
    <n v="50"/>
    <x v="5"/>
    <s v="Ok"/>
    <x v="0"/>
    <s v="OK"/>
    <x v="0"/>
    <x v="0"/>
    <x v="1"/>
    <s v="No Aplica"/>
  </r>
  <r>
    <s v="20601724112"/>
    <x v="15"/>
    <x v="15"/>
    <x v="3073"/>
    <x v="3087"/>
    <x v="2776"/>
    <n v="2"/>
    <x v="42"/>
    <s v="3RA VIA OSCAR BENAVIDES"/>
    <s v="PSJ. LOS GLADIOLOS ASENT. H. PORTADA DEL SOL NUEVA RINC. MZ N LT. 4"/>
    <x v="21"/>
    <x v="0"/>
    <m/>
    <x v="2"/>
    <d v="2023-02-20T00:00:00"/>
    <x v="0"/>
    <n v="4"/>
    <s v="CJV"/>
    <s v="Principal"/>
    <n v="8.8495575221238937E-3"/>
    <n v="44"/>
    <x v="0"/>
    <s v="Ok"/>
    <x v="0"/>
    <s v="OK"/>
    <x v="0"/>
    <x v="0"/>
    <x v="1"/>
    <s v="No Aplica"/>
  </r>
  <r>
    <s v="20601724112"/>
    <x v="15"/>
    <x v="15"/>
    <x v="3074"/>
    <x v="3088"/>
    <x v="2777"/>
    <n v="2"/>
    <x v="16"/>
    <s v="3RA VIA OSCAR BENAVIDES"/>
    <s v="UCV 71 LT 10 ZONA D HUAYCAN"/>
    <x v="2"/>
    <x v="0"/>
    <m/>
    <x v="2"/>
    <d v="2023-02-23T00:00:00"/>
    <x v="0"/>
    <n v="4"/>
    <s v="CJV"/>
    <s v="Principal"/>
    <n v="8.8495575221238937E-3"/>
    <n v="54"/>
    <x v="5"/>
    <s v="Ok"/>
    <x v="1"/>
    <s v="OK"/>
    <x v="0"/>
    <x v="0"/>
    <x v="1"/>
    <s v="No Aplica"/>
  </r>
  <r>
    <s v="20601724112"/>
    <x v="15"/>
    <x v="15"/>
    <x v="3075"/>
    <x v="3089"/>
    <x v="2778"/>
    <n v="2"/>
    <x v="550"/>
    <s v="3RA VIA OSCAR BENAVIDES"/>
    <s v="AV. MORALES DUAREZ 651"/>
    <x v="5"/>
    <x v="0"/>
    <m/>
    <x v="2"/>
    <d v="2023-02-23T00:00:00"/>
    <x v="0"/>
    <n v="4"/>
    <s v="CJV"/>
    <s v="Principal"/>
    <n v="8.8495575221238937E-3"/>
    <n v="45"/>
    <x v="0"/>
    <s v="Ok"/>
    <x v="0"/>
    <s v="OK"/>
    <x v="0"/>
    <x v="0"/>
    <x v="1"/>
    <s v="No Aplica"/>
  </r>
  <r>
    <s v="20601724112"/>
    <x v="15"/>
    <x v="15"/>
    <x v="3076"/>
    <x v="3090"/>
    <x v="2779"/>
    <n v="2"/>
    <x v="16"/>
    <s v="3RA VIA OSCAR BENAVIDES"/>
    <s v="JR. BETA ASENT H. SU SANTIDAD JUAN PABLO II MZ M15 LT 2"/>
    <x v="3"/>
    <x v="0"/>
    <m/>
    <x v="2"/>
    <d v="2023-02-27T00:00:00"/>
    <x v="0"/>
    <n v="4"/>
    <s v="CJV"/>
    <s v="Principal"/>
    <n v="8.8495575221238937E-3"/>
    <n v="36"/>
    <x v="4"/>
    <s v="Ok"/>
    <x v="0"/>
    <s v="OK"/>
    <x v="0"/>
    <x v="0"/>
    <x v="1"/>
    <s v="No Aplica"/>
  </r>
  <r>
    <s v="20601724112"/>
    <x v="15"/>
    <x v="15"/>
    <x v="3077"/>
    <x v="3091"/>
    <x v="611"/>
    <n v="1"/>
    <x v="551"/>
    <s v="3RA VIA OSCAR BENAVIDES"/>
    <s v="U.V.M. GAMARRA A-1-3-407"/>
    <x v="310"/>
    <x v="0"/>
    <m/>
    <x v="2"/>
    <d v="2023-03-06T00:00:00"/>
    <x v="0"/>
    <n v="1"/>
    <s v="CJV"/>
    <s v="Principal"/>
    <n v="8.8495575221238937E-3"/>
    <n v="31"/>
    <x v="3"/>
    <s v="Ok"/>
    <x v="0"/>
    <s v="OK"/>
    <x v="0"/>
    <x v="0"/>
    <x v="1"/>
    <s v="No Aplica"/>
  </r>
  <r>
    <s v="20601724112"/>
    <x v="15"/>
    <x v="15"/>
    <x v="3078"/>
    <x v="3092"/>
    <x v="2780"/>
    <n v="1"/>
    <x v="486"/>
    <s v="3RA VIA OSCAR BENAVIDES"/>
    <s v="LLUCHUBAMBA S/N"/>
    <x v="378"/>
    <x v="0"/>
    <m/>
    <x v="2"/>
    <d v="2023-03-14T00:00:00"/>
    <x v="0"/>
    <n v="4"/>
    <s v="CJV"/>
    <s v="Principal"/>
    <n v="8.8495575221238937E-3"/>
    <n v="20"/>
    <x v="1"/>
    <s v="Ok"/>
    <x v="0"/>
    <s v="OK"/>
    <x v="0"/>
    <x v="0"/>
    <x v="1"/>
    <s v="No Aplica"/>
  </r>
  <r>
    <s v="20601724112"/>
    <x v="15"/>
    <x v="15"/>
    <x v="3079"/>
    <x v="3093"/>
    <x v="2644"/>
    <n v="2"/>
    <x v="5"/>
    <s v="3RA VIA OSCAR BENAVIDES"/>
    <s v="MZ D-29 LT 9 ASENT H. BOCANEGRA ETAPA III"/>
    <x v="31"/>
    <x v="0"/>
    <m/>
    <x v="2"/>
    <d v="2023-03-15T00:00:00"/>
    <x v="0"/>
    <n v="4"/>
    <s v="CJV"/>
    <s v="Principal"/>
    <n v="8.8495575221238937E-3"/>
    <n v="33"/>
    <x v="4"/>
    <s v="Ok"/>
    <x v="2"/>
    <s v="OK"/>
    <x v="0"/>
    <x v="0"/>
    <x v="1"/>
    <s v="No Aplica"/>
  </r>
  <r>
    <s v="20601724112"/>
    <x v="15"/>
    <x v="15"/>
    <x v="3080"/>
    <x v="3094"/>
    <x v="2781"/>
    <n v="2"/>
    <x v="177"/>
    <s v="3RA VIA OSCAR BENAVIDES"/>
    <s v="POB. MACAS S/N"/>
    <x v="379"/>
    <x v="0"/>
    <m/>
    <x v="2"/>
    <d v="2023-03-22T00:00:00"/>
    <x v="0"/>
    <n v="4"/>
    <s v="CJV"/>
    <s v="Principal"/>
    <n v="8.8495575221238937E-3"/>
    <n v="38"/>
    <x v="4"/>
    <s v="Ok"/>
    <x v="0"/>
    <s v="OK"/>
    <x v="0"/>
    <x v="0"/>
    <x v="1"/>
    <s v="No Aplica"/>
  </r>
  <r>
    <s v="20601724112"/>
    <x v="15"/>
    <x v="15"/>
    <x v="3081"/>
    <x v="3095"/>
    <x v="2782"/>
    <n v="1"/>
    <x v="14"/>
    <s v="3RA VIA OSCAR BENAVIDES"/>
    <s v="ASENT. H. LUCY DE VILLANUEVA MZ B-14"/>
    <x v="189"/>
    <x v="0"/>
    <m/>
    <x v="2"/>
    <d v="2023-04-04T00:00:00"/>
    <x v="0"/>
    <n v="1"/>
    <s v="CJV"/>
    <s v="Principal"/>
    <n v="8.8495575221238937E-3"/>
    <n v="30"/>
    <x v="3"/>
    <s v="Ok"/>
    <x v="0"/>
    <s v="OK"/>
    <x v="0"/>
    <x v="0"/>
    <x v="1"/>
    <s v="No Aplica"/>
  </r>
  <r>
    <s v="20601724112"/>
    <x v="15"/>
    <x v="15"/>
    <x v="3082"/>
    <x v="3096"/>
    <x v="2306"/>
    <n v="1"/>
    <x v="552"/>
    <s v="3RA VIA OSCAR BENAVIDES"/>
    <s v="PARQUE LUNA PERALTA 164 URB. BALCONCILLA "/>
    <x v="70"/>
    <x v="1"/>
    <m/>
    <x v="2"/>
    <d v="2023-04-10T00:00:00"/>
    <x v="0"/>
    <n v="4"/>
    <s v="CJV"/>
    <s v="Principal"/>
    <n v="8.8495575221238937E-3"/>
    <n v="33"/>
    <x v="4"/>
    <s v="Ok"/>
    <x v="7"/>
    <s v="OK"/>
    <x v="0"/>
    <x v="0"/>
    <x v="1"/>
    <s v="No Aplica"/>
  </r>
  <r>
    <s v="20601724112"/>
    <x v="15"/>
    <x v="15"/>
    <x v="3083"/>
    <x v="3097"/>
    <x v="2783"/>
    <n v="1"/>
    <x v="251"/>
    <s v="3RA VIA OSCAR BENAVIDES"/>
    <s v="CALLE PACAMARCA 125 DPTO. 303 URB. MARGANGA ETAPA 4"/>
    <x v="44"/>
    <x v="1"/>
    <m/>
    <x v="2"/>
    <d v="2023-05-08T00:00:00"/>
    <x v="0"/>
    <n v="1"/>
    <s v="CJV"/>
    <s v="Principal"/>
    <n v="8.8495575221238937E-3"/>
    <n v="46"/>
    <x v="0"/>
    <s v="Ok"/>
    <x v="0"/>
    <s v="OK"/>
    <x v="0"/>
    <x v="0"/>
    <x v="1"/>
    <s v="No Aplica"/>
  </r>
  <r>
    <s v="20601724112"/>
    <x v="15"/>
    <x v="15"/>
    <x v="3084"/>
    <x v="3098"/>
    <x v="802"/>
    <n v="2"/>
    <x v="2"/>
    <s v="3RA VIA OSCAR BENAVIDES"/>
    <s v="MZ W LT 29 RES. SANTA ROSA "/>
    <x v="31"/>
    <x v="0"/>
    <m/>
    <x v="2"/>
    <d v="2023-05-17T00:00:00"/>
    <x v="0"/>
    <n v="4"/>
    <s v="CJV"/>
    <s v="Principal"/>
    <n v="8.8495575221238937E-3"/>
    <n v="41"/>
    <x v="0"/>
    <s v="Ok"/>
    <x v="2"/>
    <s v="OK"/>
    <x v="0"/>
    <x v="0"/>
    <x v="1"/>
    <s v="No Aplica"/>
  </r>
  <r>
    <s v="20601724112"/>
    <x v="15"/>
    <x v="15"/>
    <x v="3085"/>
    <x v="3099"/>
    <x v="2011"/>
    <n v="1"/>
    <x v="98"/>
    <s v="3RA VIA OSCAR BENAVIDES"/>
    <s v="TUTUPACA 267 2DO PISO URB. MARANGA "/>
    <x v="44"/>
    <x v="0"/>
    <m/>
    <x v="2"/>
    <d v="2023-06-01T00:00:00"/>
    <x v="0"/>
    <n v="1"/>
    <s v="CJV"/>
    <s v="Principal"/>
    <n v="8.8495575221238937E-3"/>
    <n v="44"/>
    <x v="0"/>
    <s v="Ok"/>
    <x v="0"/>
    <s v="OK"/>
    <x v="0"/>
    <x v="0"/>
    <x v="1"/>
    <s v="No Aplica"/>
  </r>
  <r>
    <s v="20601724112"/>
    <x v="15"/>
    <x v="15"/>
    <x v="3086"/>
    <x v="3100"/>
    <x v="1161"/>
    <n v="2"/>
    <x v="16"/>
    <s v="3RA VIA OSCAR BENAVIDES"/>
    <s v="HUAYNA CAPAC 1082 EL CARMEN"/>
    <x v="37"/>
    <x v="0"/>
    <m/>
    <x v="2"/>
    <d v="2023-06-01T00:00:00"/>
    <x v="0"/>
    <n v="4"/>
    <s v="CJV"/>
    <s v="Principal"/>
    <n v="8.8495575221238937E-3"/>
    <n v="45"/>
    <x v="0"/>
    <s v="Ok"/>
    <x v="0"/>
    <s v="OK"/>
    <x v="0"/>
    <x v="0"/>
    <x v="1"/>
    <s v="No Aplica"/>
  </r>
  <r>
    <s v="20601724112"/>
    <x v="15"/>
    <x v="15"/>
    <x v="3087"/>
    <x v="3101"/>
    <x v="2784"/>
    <n v="2"/>
    <x v="553"/>
    <s v="3RA VIA OSCAR BENAVIDES"/>
    <s v="MZ. V-1 LT 2 CALLE 5 CUADRA DEL PESCADOR"/>
    <x v="30"/>
    <x v="0"/>
    <m/>
    <x v="2"/>
    <d v="2023-06-05T00:00:00"/>
    <x v="0"/>
    <n v="4"/>
    <s v="CJV"/>
    <s v="Principal"/>
    <n v="8.8495575221238937E-3"/>
    <n v="42"/>
    <x v="0"/>
    <s v="Ok"/>
    <x v="2"/>
    <s v="OK"/>
    <x v="0"/>
    <x v="0"/>
    <x v="1"/>
    <s v="No Aplica"/>
  </r>
  <r>
    <s v="20601724112"/>
    <x v="15"/>
    <x v="15"/>
    <x v="3088"/>
    <x v="3102"/>
    <x v="2785"/>
    <n v="2"/>
    <x v="88"/>
    <s v="3RA VIA OSCAR BENAVIDES"/>
    <s v="C. POBLADO LIMON DE PORCUYA"/>
    <x v="380"/>
    <x v="0"/>
    <m/>
    <x v="2"/>
    <d v="2023-06-12T00:00:00"/>
    <x v="0"/>
    <n v="4"/>
    <s v="CJV"/>
    <s v="Principal"/>
    <n v="8.8495575221238937E-3"/>
    <n v="40"/>
    <x v="4"/>
    <s v="Ok"/>
    <x v="0"/>
    <s v="OK"/>
    <x v="0"/>
    <x v="0"/>
    <x v="1"/>
    <s v="No Aplica"/>
  </r>
  <r>
    <s v="20601724112"/>
    <x v="15"/>
    <x v="15"/>
    <x v="3089"/>
    <x v="3103"/>
    <x v="2786"/>
    <n v="2"/>
    <x v="189"/>
    <s v="3RA VIA OSCAR BENAVIDES"/>
    <s v="URB. LOS CEDROS ETAPA II MZ E3 LT 11"/>
    <x v="63"/>
    <x v="0"/>
    <m/>
    <x v="2"/>
    <d v="2023-06-21T00:00:00"/>
    <x v="0"/>
    <n v="4"/>
    <s v="CJV"/>
    <s v="Principal"/>
    <n v="8.8495575221238937E-3"/>
    <n v="25"/>
    <x v="3"/>
    <s v="Ok"/>
    <x v="6"/>
    <s v="OK"/>
    <x v="0"/>
    <x v="0"/>
    <x v="1"/>
    <s v="No Aplica"/>
  </r>
  <r>
    <s v="20601724112"/>
    <x v="15"/>
    <x v="15"/>
    <x v="3090"/>
    <x v="3104"/>
    <x v="2787"/>
    <n v="2"/>
    <x v="2"/>
    <s v="3RA VIA OSCAR BENAVIDES"/>
    <s v="MZ C LT 4 A.H. REINO UNIDO "/>
    <x v="6"/>
    <x v="0"/>
    <m/>
    <x v="2"/>
    <d v="2023-07-03T00:00:00"/>
    <x v="0"/>
    <n v="4"/>
    <s v="CJV"/>
    <s v="Principal"/>
    <n v="8.8495575221238937E-3"/>
    <n v="39"/>
    <x v="4"/>
    <s v="Ok"/>
    <x v="0"/>
    <s v="OK"/>
    <x v="0"/>
    <x v="0"/>
    <x v="1"/>
    <s v="No Aplica"/>
  </r>
  <r>
    <s v="20601724112"/>
    <x v="15"/>
    <x v="15"/>
    <x v="3091"/>
    <x v="3105"/>
    <x v="2788"/>
    <n v="2"/>
    <x v="42"/>
    <s v="3RA VIA OSCAR BENAVIDES"/>
    <s v="UCV 179 C LOTE 52 - ZONA O. HUAYCAN - ATE"/>
    <x v="2"/>
    <x v="0"/>
    <m/>
    <x v="2"/>
    <d v="2023-07-05T00:00:00"/>
    <x v="0"/>
    <n v="4"/>
    <s v="CJV"/>
    <s v="Principal"/>
    <n v="8.8495575221238937E-3"/>
    <n v="42"/>
    <x v="0"/>
    <s v="Ok"/>
    <x v="1"/>
    <s v="OK"/>
    <x v="0"/>
    <x v="0"/>
    <x v="1"/>
    <s v="No Aplica"/>
  </r>
  <r>
    <s v="20601724112"/>
    <x v="15"/>
    <x v="15"/>
    <x v="3092"/>
    <x v="3106"/>
    <x v="1152"/>
    <n v="2"/>
    <x v="43"/>
    <s v="3RA VIA OSCAR BENAVIDES"/>
    <s v="MZ. B LT. 25 ASOC. VIV. RESID. HUANCAYO"/>
    <x v="23"/>
    <x v="0"/>
    <m/>
    <x v="2"/>
    <d v="2023-07-06T00:00:00"/>
    <x v="0"/>
    <n v="4"/>
    <s v="CJV"/>
    <s v="Principal"/>
    <n v="8.8495575221238937E-3"/>
    <n v="38"/>
    <x v="4"/>
    <s v="Ok"/>
    <x v="3"/>
    <s v="OK"/>
    <x v="0"/>
    <x v="0"/>
    <x v="1"/>
    <s v="No Aplica"/>
  </r>
  <r>
    <s v="20601724112"/>
    <x v="15"/>
    <x v="15"/>
    <x v="3093"/>
    <x v="3107"/>
    <x v="2789"/>
    <n v="2"/>
    <x v="13"/>
    <s v="3RA VIA OSCAR BENAVIDES"/>
    <s v="CASERIO CIENEGUILLO NORTE"/>
    <x v="372"/>
    <x v="0"/>
    <m/>
    <x v="2"/>
    <d v="2023-07-13T00:00:00"/>
    <x v="0"/>
    <n v="4"/>
    <s v="CJV"/>
    <s v="Principal"/>
    <n v="8.8495575221238937E-3"/>
    <n v="21"/>
    <x v="1"/>
    <s v="Ok"/>
    <x v="0"/>
    <s v="OK"/>
    <x v="0"/>
    <x v="0"/>
    <x v="1"/>
    <s v="No Aplica"/>
  </r>
  <r>
    <s v="20601724112"/>
    <x v="15"/>
    <x v="15"/>
    <x v="3094"/>
    <x v="3108"/>
    <x v="2790"/>
    <n v="2"/>
    <x v="554"/>
    <s v="3RA VIA OSCAR BENAVIDES"/>
    <s v="MZ 4 LT 25 P.J. ARRIBA PERU"/>
    <x v="3"/>
    <x v="0"/>
    <m/>
    <x v="2"/>
    <d v="2023-07-20T00:00:00"/>
    <x v="0"/>
    <n v="4"/>
    <s v="CJV"/>
    <s v="Principal"/>
    <n v="8.8495575221238937E-3"/>
    <n v="23"/>
    <x v="1"/>
    <s v="Ok"/>
    <x v="0"/>
    <s v="OK"/>
    <x v="0"/>
    <x v="0"/>
    <x v="1"/>
    <s v="No Aplica"/>
  </r>
  <r>
    <s v="20601724112"/>
    <x v="15"/>
    <x v="15"/>
    <x v="3095"/>
    <x v="3109"/>
    <x v="2791"/>
    <n v="1"/>
    <x v="251"/>
    <s v="PV17-18"/>
    <s v="JR. MANCO INCA 2170 URB. EL TREBOL IV ERAPA"/>
    <x v="11"/>
    <x v="0"/>
    <m/>
    <x v="2"/>
    <d v="2023-07-24T00:00:00"/>
    <x v="0"/>
    <n v="1"/>
    <s v="CJV"/>
    <s v="Principal"/>
    <n v="8.8495575221238937E-3"/>
    <n v="56"/>
    <x v="5"/>
    <s v="Ok"/>
    <x v="0"/>
    <s v="OK"/>
    <x v="0"/>
    <x v="0"/>
    <x v="1"/>
    <s v="No Aplica"/>
  </r>
  <r>
    <s v="20601724112"/>
    <x v="107"/>
    <x v="15"/>
    <x v="1871"/>
    <x v="3110"/>
    <x v="265"/>
    <n v="2"/>
    <x v="15"/>
    <s v="PV17-18"/>
    <s v="MZ F. LT 15 AH. MERCADO CENTRAL - PACHACUTEC"/>
    <x v="4"/>
    <x v="0"/>
    <m/>
    <x v="2"/>
    <d v="2022-12-20T00:00:00"/>
    <x v="0"/>
    <n v="4"/>
    <s v="CJV"/>
    <s v="Secundaria"/>
    <n v="8.8495575221238937E-3"/>
    <n v="29"/>
    <x v="3"/>
    <s v="Ok"/>
    <x v="2"/>
    <s v="OK"/>
    <x v="0"/>
    <x v="0"/>
    <x v="1"/>
    <s v="No Aplica"/>
  </r>
  <r>
    <s v="20601724112"/>
    <x v="107"/>
    <x v="15"/>
    <x v="3096"/>
    <x v="3111"/>
    <x v="2792"/>
    <n v="2"/>
    <x v="42"/>
    <s v="PV17-18"/>
    <s v="ASENT. H. EL PACIFICO MZ LL LT 5 "/>
    <x v="21"/>
    <x v="0"/>
    <m/>
    <x v="2"/>
    <d v="2022-12-20T00:00:00"/>
    <x v="0"/>
    <n v="4"/>
    <s v="CJV"/>
    <s v="Secundaria"/>
    <n v="8.8495575221238937E-3"/>
    <n v="33"/>
    <x v="4"/>
    <s v="Ok"/>
    <x v="0"/>
    <s v="OK"/>
    <x v="0"/>
    <x v="0"/>
    <x v="1"/>
    <s v="No Aplica"/>
  </r>
  <r>
    <s v="20601724112"/>
    <x v="107"/>
    <x v="15"/>
    <x v="3097"/>
    <x v="3112"/>
    <x v="2793"/>
    <n v="2"/>
    <x v="42"/>
    <s v="PV17-18"/>
    <s v="ASENT. H. HUAYCAN MZ  138 LT 31 ZONA 1"/>
    <x v="2"/>
    <x v="0"/>
    <m/>
    <x v="2"/>
    <d v="2022-12-20T00:00:00"/>
    <x v="0"/>
    <n v="4"/>
    <s v="CJV"/>
    <s v="Secundaria"/>
    <n v="8.8495575221238937E-3"/>
    <n v="37"/>
    <x v="4"/>
    <s v="Ok"/>
    <x v="1"/>
    <s v="OK"/>
    <x v="0"/>
    <x v="0"/>
    <x v="1"/>
    <s v="No Aplica"/>
  </r>
  <r>
    <s v="20601724112"/>
    <x v="107"/>
    <x v="15"/>
    <x v="3098"/>
    <x v="3113"/>
    <x v="2794"/>
    <n v="2"/>
    <x v="42"/>
    <s v="PV17-18"/>
    <s v="PROLONG. JAVIER PRADO 9042 MZ I1 Lt 15 Urb. Los Portales de Javier Prado 4ta Etapa"/>
    <x v="2"/>
    <x v="0"/>
    <m/>
    <x v="2"/>
    <d v="2022-12-20T00:00:00"/>
    <x v="0"/>
    <n v="4"/>
    <s v="CJV"/>
    <s v="Secundaria"/>
    <n v="8.8495575221238937E-3"/>
    <n v="38"/>
    <x v="4"/>
    <s v="Ok"/>
    <x v="1"/>
    <s v="OK"/>
    <x v="0"/>
    <x v="0"/>
    <x v="1"/>
    <s v="No Aplica"/>
  </r>
  <r>
    <s v="20601724112"/>
    <x v="107"/>
    <x v="15"/>
    <x v="3099"/>
    <x v="3114"/>
    <x v="2795"/>
    <n v="2"/>
    <x v="16"/>
    <s v="PV17-18"/>
    <s v="ASENT. JOSE CARLOS MARIATEGUI MZ H -21 LT 5"/>
    <x v="3"/>
    <x v="0"/>
    <m/>
    <x v="2"/>
    <d v="2022-12-20T00:00:00"/>
    <x v="0"/>
    <n v="4"/>
    <s v="CJV"/>
    <s v="Secundaria"/>
    <n v="8.8495575221238937E-3"/>
    <n v="30"/>
    <x v="3"/>
    <s v="Ok"/>
    <x v="0"/>
    <s v="OK"/>
    <x v="0"/>
    <x v="0"/>
    <x v="1"/>
    <s v="No Aplica"/>
  </r>
  <r>
    <s v="20601724112"/>
    <x v="107"/>
    <x v="15"/>
    <x v="3100"/>
    <x v="3115"/>
    <x v="2796"/>
    <n v="2"/>
    <x v="16"/>
    <s v="PV17-18"/>
    <s v="CMTE 9-A-1 MZ I LT 6 NUEVA ESPERANZA"/>
    <x v="6"/>
    <x v="0"/>
    <m/>
    <x v="2"/>
    <d v="2022-12-21T00:00:00"/>
    <x v="0"/>
    <n v="4"/>
    <s v="CJV"/>
    <s v="Secundaria"/>
    <n v="8.8495575221238937E-3"/>
    <n v="34"/>
    <x v="4"/>
    <s v="Ok"/>
    <x v="0"/>
    <s v="OK"/>
    <x v="0"/>
    <x v="0"/>
    <x v="1"/>
    <s v="No Aplica"/>
  </r>
  <r>
    <s v="20601724112"/>
    <x v="107"/>
    <x v="15"/>
    <x v="3101"/>
    <x v="3116"/>
    <x v="2797"/>
    <n v="2"/>
    <x v="10"/>
    <s v="PV17-18"/>
    <s v="MZ B2 LT 03 ASENT H. PORTADA DE MANCHAY "/>
    <x v="28"/>
    <x v="0"/>
    <m/>
    <x v="2"/>
    <d v="2022-12-21T00:00:00"/>
    <x v="0"/>
    <n v="4"/>
    <s v="CJV"/>
    <s v="Secundaria"/>
    <n v="8.8495575221238937E-3"/>
    <n v="32"/>
    <x v="4"/>
    <s v="Ok"/>
    <x v="0"/>
    <s v="OK"/>
    <x v="0"/>
    <x v="0"/>
    <x v="1"/>
    <s v="No Aplica"/>
  </r>
  <r>
    <s v="20601724112"/>
    <x v="107"/>
    <x v="15"/>
    <x v="3102"/>
    <x v="3117"/>
    <x v="2798"/>
    <n v="2"/>
    <x v="10"/>
    <s v="PV17-18"/>
    <s v="AV. RAMIRO MERINO COMITÉ 8D P.J. NUEVA ESPERANZA MZ 8B LTL 13"/>
    <x v="6"/>
    <x v="0"/>
    <m/>
    <x v="2"/>
    <d v="2022-12-21T00:00:00"/>
    <x v="0"/>
    <n v="4"/>
    <s v="CJV"/>
    <s v="Secundaria"/>
    <n v="8.8495575221238937E-3"/>
    <n v="29"/>
    <x v="3"/>
    <s v="Ok"/>
    <x v="0"/>
    <s v="OK"/>
    <x v="0"/>
    <x v="0"/>
    <x v="1"/>
    <s v="No Aplica"/>
  </r>
  <r>
    <s v="20601724112"/>
    <x v="107"/>
    <x v="15"/>
    <x v="3103"/>
    <x v="3118"/>
    <x v="2799"/>
    <n v="2"/>
    <x v="10"/>
    <s v="PV17-18"/>
    <s v="PSJ. IQUITOS ASOC. PLANICIES DE LOS OLIVOS ANEXOS MZ Q LT 23"/>
    <x v="33"/>
    <x v="0"/>
    <m/>
    <x v="2"/>
    <d v="2022-12-21T00:00:00"/>
    <x v="0"/>
    <n v="4"/>
    <s v="CJV"/>
    <s v="Secundaria"/>
    <n v="8.8495575221238937E-3"/>
    <n v="36"/>
    <x v="4"/>
    <s v="Ok"/>
    <x v="0"/>
    <s v="OK"/>
    <x v="0"/>
    <x v="0"/>
    <x v="1"/>
    <s v="No Aplica"/>
  </r>
  <r>
    <s v="20601724112"/>
    <x v="107"/>
    <x v="15"/>
    <x v="3104"/>
    <x v="3119"/>
    <x v="2800"/>
    <n v="1"/>
    <x v="8"/>
    <s v="PV17-18"/>
    <s v="SECTOR ALFONSO UGARTE MZ M -1 LT 15 PAMPLONA ALTA"/>
    <x v="21"/>
    <x v="0"/>
    <m/>
    <x v="2"/>
    <d v="2022-12-22T00:00:00"/>
    <x v="0"/>
    <n v="1"/>
    <s v="CJV"/>
    <s v="Secundaria"/>
    <n v="8.8495575221238937E-3"/>
    <n v="54"/>
    <x v="5"/>
    <s v="Ok"/>
    <x v="0"/>
    <s v="OK"/>
    <x v="0"/>
    <x v="0"/>
    <x v="1"/>
    <s v="No Aplica"/>
  </r>
  <r>
    <s v="20601724112"/>
    <x v="107"/>
    <x v="15"/>
    <x v="1868"/>
    <x v="3120"/>
    <x v="1750"/>
    <n v="2"/>
    <x v="16"/>
    <s v="PV17-18"/>
    <s v="CASERIO PAMPAGRANDE"/>
    <x v="381"/>
    <x v="0"/>
    <m/>
    <x v="2"/>
    <d v="2022-12-26T00:00:00"/>
    <x v="0"/>
    <n v="4"/>
    <s v="CJV"/>
    <s v="Secundaria"/>
    <n v="8.8495575221238937E-3"/>
    <n v="22"/>
    <x v="1"/>
    <s v="Ok"/>
    <x v="0"/>
    <s v="OK"/>
    <x v="0"/>
    <x v="0"/>
    <x v="1"/>
    <s v="No Aplica"/>
  </r>
  <r>
    <s v="20601724112"/>
    <x v="107"/>
    <x v="15"/>
    <x v="1786"/>
    <x v="1795"/>
    <x v="1679"/>
    <n v="1"/>
    <x v="42"/>
    <s v="PV17-18"/>
    <s v="PARQUE LA FLORIDA 106"/>
    <x v="128"/>
    <x v="0"/>
    <m/>
    <x v="2"/>
    <d v="2022-12-26T00:00:00"/>
    <x v="0"/>
    <n v="1"/>
    <s v="CJV"/>
    <s v="Secundaria"/>
    <n v="8.8495575221238937E-3"/>
    <n v="41"/>
    <x v="0"/>
    <s v="Ok"/>
    <x v="0"/>
    <s v="OK"/>
    <x v="0"/>
    <x v="1"/>
    <x v="1"/>
    <s v="No Aplica"/>
  </r>
  <r>
    <s v="20601724112"/>
    <x v="107"/>
    <x v="15"/>
    <x v="3105"/>
    <x v="3121"/>
    <x v="2801"/>
    <n v="1"/>
    <x v="8"/>
    <s v="PV17-18"/>
    <s v="COM. 8-B MZ 8-C LT 1 NUEVA ESPERANZA"/>
    <x v="6"/>
    <x v="0"/>
    <m/>
    <x v="2"/>
    <d v="2022-12-26T00:00:00"/>
    <x v="0"/>
    <n v="1"/>
    <s v="CJV"/>
    <s v="Secundaria"/>
    <n v="8.8495575221238937E-3"/>
    <n v="47"/>
    <x v="0"/>
    <s v="Ok"/>
    <x v="0"/>
    <s v="OK"/>
    <x v="0"/>
    <x v="0"/>
    <x v="1"/>
    <s v="No Aplica"/>
  </r>
  <r>
    <s v="20601724112"/>
    <x v="107"/>
    <x v="15"/>
    <x v="3106"/>
    <x v="3122"/>
    <x v="2802"/>
    <n v="1"/>
    <x v="8"/>
    <s v="PV17-18"/>
    <s v="AV. RAMIRO MERINO 759 URB. NUEVA ESPERANZA"/>
    <x v="6"/>
    <x v="0"/>
    <m/>
    <x v="2"/>
    <d v="2022-12-26T00:00:00"/>
    <x v="0"/>
    <n v="1"/>
    <s v="CJV"/>
    <s v="Secundaria"/>
    <n v="8.8495575221238937E-3"/>
    <n v="43"/>
    <x v="0"/>
    <s v="Ok"/>
    <x v="0"/>
    <s v="OK"/>
    <x v="0"/>
    <x v="0"/>
    <x v="1"/>
    <s v="No Aplica"/>
  </r>
  <r>
    <s v="20601724112"/>
    <x v="107"/>
    <x v="15"/>
    <x v="1825"/>
    <x v="1834"/>
    <x v="1713"/>
    <n v="2"/>
    <x v="42"/>
    <s v="PV17-18"/>
    <s v="CALLE DOS MZ C LT 24"/>
    <x v="23"/>
    <x v="0"/>
    <m/>
    <x v="2"/>
    <d v="2023-01-03T00:00:00"/>
    <x v="0"/>
    <n v="4"/>
    <s v="CJV"/>
    <s v="Secundaria"/>
    <n v="8.8495575221238937E-3"/>
    <n v="28"/>
    <x v="3"/>
    <s v="Ok"/>
    <x v="3"/>
    <s v="OK"/>
    <x v="0"/>
    <x v="1"/>
    <x v="1"/>
    <s v="No Aplica"/>
  </r>
  <r>
    <s v="20601724112"/>
    <x v="107"/>
    <x v="15"/>
    <x v="3107"/>
    <x v="1847"/>
    <x v="2803"/>
    <n v="2"/>
    <x v="10"/>
    <s v="PV17-18"/>
    <s v="ASENT. H. LOS JARDINES MZ E LT 19"/>
    <x v="40"/>
    <x v="0"/>
    <m/>
    <x v="2"/>
    <d v="2023-01-23T00:00:00"/>
    <x v="0"/>
    <n v="4"/>
    <s v="CJV"/>
    <s v="Secundaria"/>
    <n v="8.8495575221238937E-3"/>
    <n v="30"/>
    <x v="3"/>
    <s v="Ok"/>
    <x v="0"/>
    <s v="OK"/>
    <x v="0"/>
    <x v="1"/>
    <x v="1"/>
    <s v="No Aplica"/>
  </r>
  <r>
    <s v="20601724112"/>
    <x v="107"/>
    <x v="15"/>
    <x v="3108"/>
    <x v="3123"/>
    <x v="2083"/>
    <n v="2"/>
    <x v="10"/>
    <s v="PV17-18"/>
    <s v="AV. NICOLAS AYLLON 1190 URB. VALDIVIEZO"/>
    <x v="81"/>
    <x v="0"/>
    <m/>
    <x v="2"/>
    <d v="2023-01-25T00:00:00"/>
    <x v="0"/>
    <n v="4"/>
    <s v="CJV"/>
    <s v="Secundaria"/>
    <n v="8.8495575221238937E-3"/>
    <n v="42"/>
    <x v="0"/>
    <s v="Ok"/>
    <x v="5"/>
    <s v="OK"/>
    <x v="0"/>
    <x v="0"/>
    <x v="1"/>
    <s v="No Aplica"/>
  </r>
  <r>
    <s v="20601724112"/>
    <x v="107"/>
    <x v="15"/>
    <x v="1938"/>
    <x v="3124"/>
    <x v="1812"/>
    <n v="2"/>
    <x v="10"/>
    <s v="PV17-18"/>
    <s v="URB. 15 DE ENERO MZ CH-2 LT 48"/>
    <x v="3"/>
    <x v="0"/>
    <m/>
    <x v="2"/>
    <d v="2023-01-31T00:00:00"/>
    <x v="0"/>
    <n v="4"/>
    <s v="CJV"/>
    <s v="Secundaria"/>
    <n v="8.8495575221238937E-3"/>
    <n v="47"/>
    <x v="0"/>
    <s v="Ok"/>
    <x v="0"/>
    <s v="OK"/>
    <x v="0"/>
    <x v="0"/>
    <x v="1"/>
    <s v="No Aplica"/>
  </r>
  <r>
    <s v="20601724112"/>
    <x v="107"/>
    <x v="15"/>
    <x v="3109"/>
    <x v="3125"/>
    <x v="2804"/>
    <n v="2"/>
    <x v="15"/>
    <s v="PV17-18"/>
    <s v="PSJ. SEÑOR DE LOS MILAGROS MZ A LT 1"/>
    <x v="23"/>
    <x v="0"/>
    <m/>
    <x v="2"/>
    <d v="2023-01-31T00:00:00"/>
    <x v="0"/>
    <n v="4"/>
    <s v="CJV"/>
    <s v="Secundaria"/>
    <n v="8.8495575221238937E-3"/>
    <n v="34"/>
    <x v="4"/>
    <s v="Ok"/>
    <x v="3"/>
    <s v="OK"/>
    <x v="0"/>
    <x v="0"/>
    <x v="1"/>
    <s v="No Aplica"/>
  </r>
  <r>
    <s v="20601724112"/>
    <x v="107"/>
    <x v="15"/>
    <x v="1891"/>
    <x v="3126"/>
    <x v="1769"/>
    <n v="2"/>
    <x v="15"/>
    <s v="PV17-18"/>
    <s v="PSJ. LEONCIO PRADO  104 CERRO SAN PEDRO"/>
    <x v="23"/>
    <x v="0"/>
    <m/>
    <x v="2"/>
    <d v="2023-07-17T00:00:00"/>
    <x v="0"/>
    <n v="4"/>
    <s v="CJV"/>
    <s v="Secundaria"/>
    <n v="8.8495575221238937E-3"/>
    <n v="39"/>
    <x v="4"/>
    <s v="Ok"/>
    <x v="3"/>
    <s v="OK"/>
    <x v="0"/>
    <x v="0"/>
    <x v="1"/>
    <s v="No Aplica"/>
  </r>
  <r>
    <s v="20601724112"/>
    <x v="107"/>
    <x v="15"/>
    <x v="1959"/>
    <x v="3127"/>
    <x v="1832"/>
    <n v="2"/>
    <x v="5"/>
    <s v="PV17-18"/>
    <s v="CALLE COMERCIO MZJ-1 LT 1 AAHH JOSE CARLOS MARIATEGUI"/>
    <x v="3"/>
    <x v="0"/>
    <m/>
    <x v="2"/>
    <d v="2023-08-07T00:00:00"/>
    <x v="0"/>
    <n v="4"/>
    <s v="CJV"/>
    <s v="Secundaria"/>
    <n v="8.8495575221238937E-3"/>
    <n v="29"/>
    <x v="3"/>
    <s v="Ok"/>
    <x v="0"/>
    <s v="OK"/>
    <x v="0"/>
    <x v="0"/>
    <x v="1"/>
    <s v="8-2023"/>
  </r>
  <r>
    <s v="20601724112"/>
    <x v="108"/>
    <x v="15"/>
    <x v="3110"/>
    <x v="3128"/>
    <x v="2805"/>
    <n v="2"/>
    <x v="321"/>
    <s v="PV17-18"/>
    <s v="ASENT. H. PESQUERO I MZ H LTO 14"/>
    <x v="4"/>
    <x v="0"/>
    <m/>
    <x v="2"/>
    <d v="2023-01-02T00:00:00"/>
    <x v="0"/>
    <n v="4"/>
    <s v="CJV"/>
    <s v="Secundaria"/>
    <n v="8.8495575221238937E-3"/>
    <n v="44"/>
    <x v="0"/>
    <s v="Ok"/>
    <x v="2"/>
    <s v="OK"/>
    <x v="0"/>
    <x v="0"/>
    <x v="1"/>
    <s v="No Aplica"/>
  </r>
  <r>
    <s v="20601724112"/>
    <x v="108"/>
    <x v="15"/>
    <x v="3111"/>
    <x v="3129"/>
    <x v="2177"/>
    <n v="2"/>
    <x v="52"/>
    <s v="PV17-18"/>
    <s v="MZ. F LT. 9 ASENT. H. ANDRES AVELINO CACERES"/>
    <x v="21"/>
    <x v="0"/>
    <m/>
    <x v="2"/>
    <d v="2023-01-02T00:00:00"/>
    <x v="0"/>
    <n v="4"/>
    <s v="CJV"/>
    <s v="Secundaria"/>
    <n v="8.8495575221238937E-3"/>
    <n v="37"/>
    <x v="4"/>
    <s v="Ok"/>
    <x v="0"/>
    <s v="OK"/>
    <x v="0"/>
    <x v="0"/>
    <x v="1"/>
    <s v="No Aplica"/>
  </r>
  <r>
    <s v="20601724112"/>
    <x v="108"/>
    <x v="15"/>
    <x v="3112"/>
    <x v="3130"/>
    <x v="2806"/>
    <n v="2"/>
    <x v="52"/>
    <s v="PV17-18"/>
    <s v="JR. PACHACUTEX 933 DPTO 24 "/>
    <x v="256"/>
    <x v="0"/>
    <m/>
    <x v="2"/>
    <d v="2023-01-09T00:00:00"/>
    <x v="0"/>
    <n v="4"/>
    <s v="CJV"/>
    <s v="Secundaria"/>
    <n v="8.8495575221238937E-3"/>
    <n v="43"/>
    <x v="0"/>
    <s v="Ok"/>
    <x v="0"/>
    <s v="OK"/>
    <x v="0"/>
    <x v="0"/>
    <x v="1"/>
    <s v="No Aplica"/>
  </r>
  <r>
    <n v="20251900842"/>
    <x v="5"/>
    <x v="5"/>
    <x v="3113"/>
    <x v="3131"/>
    <x v="2807"/>
    <n v="1"/>
    <x v="555"/>
    <s v="E25, E26, E27"/>
    <s v="Calle Las Moras N° 262 "/>
    <x v="8"/>
    <x v="1"/>
    <m/>
    <x v="2"/>
    <d v="2023-03-01T00:00:00"/>
    <x v="0"/>
    <n v="1"/>
    <s v="CJV"/>
    <s v="Secundaria"/>
    <n v="5.5555555555555552E-2"/>
    <n v="31"/>
    <x v="3"/>
    <s v="Ok"/>
    <x v="0"/>
    <s v="OK"/>
    <x v="0"/>
    <x v="0"/>
    <x v="1"/>
    <s v="No Aplica"/>
  </r>
  <r>
    <n v="20251900842"/>
    <x v="5"/>
    <x v="5"/>
    <x v="3114"/>
    <x v="3132"/>
    <x v="108"/>
    <n v="1"/>
    <x v="40"/>
    <s v="E25, E26, E27"/>
    <s v="Jr. Km 4 N° 409 Urb. Popular Independencia"/>
    <x v="9"/>
    <x v="0"/>
    <m/>
    <x v="2"/>
    <d v="2023-03-01T00:00:00"/>
    <x v="0"/>
    <n v="1"/>
    <s v="CJV"/>
    <s v="Secundaria"/>
    <n v="5.5555555555555552E-2"/>
    <n v="26"/>
    <x v="3"/>
    <s v="Ok"/>
    <x v="0"/>
    <s v="OK"/>
    <x v="0"/>
    <x v="0"/>
    <x v="1"/>
    <s v="No Aplica"/>
  </r>
  <r>
    <n v="20251900842"/>
    <x v="5"/>
    <x v="5"/>
    <x v="3115"/>
    <x v="3133"/>
    <x v="2808"/>
    <n v="1"/>
    <x v="556"/>
    <s v="E25, E26, E27"/>
    <s v="AA.HH Raul Porras Barrenechea Comité 80 Mz. C Lt. 3"/>
    <x v="12"/>
    <x v="0"/>
    <m/>
    <x v="2"/>
    <d v="2023-03-01T00:00:00"/>
    <x v="0"/>
    <n v="2"/>
    <s v="CJV"/>
    <s v="Secundaria"/>
    <n v="5.5555555555555552E-2"/>
    <n v="33"/>
    <x v="4"/>
    <s v="Ok"/>
    <x v="0"/>
    <s v="OK"/>
    <x v="0"/>
    <x v="0"/>
    <x v="1"/>
    <s v="No Aplica"/>
  </r>
  <r>
    <n v="20251900842"/>
    <x v="5"/>
    <x v="5"/>
    <x v="3116"/>
    <x v="3134"/>
    <x v="2809"/>
    <n v="3"/>
    <x v="557"/>
    <s v="E25, E26, E27"/>
    <s v="Mz. Q1 Lt.8 A.H Jose Olaya Balandra"/>
    <x v="4"/>
    <x v="0"/>
    <m/>
    <x v="2"/>
    <d v="2023-03-01T00:00:00"/>
    <x v="0"/>
    <n v="2"/>
    <s v="CJV"/>
    <s v="Secundaria"/>
    <n v="5.5555555555555552E-2"/>
    <n v="43"/>
    <x v="0"/>
    <s v="Ok"/>
    <x v="2"/>
    <s v="OK"/>
    <x v="0"/>
    <x v="0"/>
    <x v="1"/>
    <s v="No Aplica"/>
  </r>
  <r>
    <n v="20251900842"/>
    <x v="5"/>
    <x v="5"/>
    <x v="3117"/>
    <x v="3135"/>
    <x v="2810"/>
    <n v="1"/>
    <x v="40"/>
    <s v="E25, E26, E27"/>
    <s v="Mz. N Lt. 17 Asoc. Alfonso Ugarte"/>
    <x v="39"/>
    <x v="0"/>
    <m/>
    <x v="2"/>
    <d v="2023-01-19T00:00:00"/>
    <x v="0"/>
    <n v="1"/>
    <s v="CJV"/>
    <s v="Secundaria"/>
    <n v="5.5555555555555552E-2"/>
    <n v="25"/>
    <x v="3"/>
    <s v="Ok"/>
    <x v="0"/>
    <s v="OK"/>
    <x v="0"/>
    <x v="0"/>
    <x v="1"/>
    <s v="No Aplica"/>
  </r>
  <r>
    <n v="20251900842"/>
    <x v="5"/>
    <x v="5"/>
    <x v="3118"/>
    <x v="3136"/>
    <x v="2306"/>
    <n v="3"/>
    <x v="557"/>
    <s v="E25, E26, E27"/>
    <s v="Mz. J Lt. 4 Cooperativa de Viv. Primavera"/>
    <x v="37"/>
    <x v="0"/>
    <m/>
    <x v="2"/>
    <d v="2023-03-01T00:00:00"/>
    <x v="0"/>
    <n v="1"/>
    <s v="CJV"/>
    <s v="Secundaria"/>
    <n v="5.5555555555555552E-2"/>
    <n v="33"/>
    <x v="4"/>
    <s v="Ok"/>
    <x v="0"/>
    <s v="OK"/>
    <x v="0"/>
    <x v="0"/>
    <x v="1"/>
    <s v="No Aplica"/>
  </r>
  <r>
    <n v="20251900842"/>
    <x v="5"/>
    <x v="5"/>
    <x v="3119"/>
    <x v="3137"/>
    <x v="2811"/>
    <n v="1"/>
    <x v="40"/>
    <s v="E25, E26, E27"/>
    <s v="Jr. Jorge Chavez N° 792 4ta. Zona de Collique"/>
    <x v="37"/>
    <x v="0"/>
    <m/>
    <x v="2"/>
    <d v="2023-03-01T00:00:00"/>
    <x v="0"/>
    <n v="1"/>
    <s v="CJV"/>
    <s v="Secundaria"/>
    <n v="5.5555555555555552E-2"/>
    <n v="32"/>
    <x v="4"/>
    <s v="Ok"/>
    <x v="0"/>
    <s v="OK"/>
    <x v="0"/>
    <x v="0"/>
    <x v="1"/>
    <s v="No Aplica"/>
  </r>
  <r>
    <n v="20251900842"/>
    <x v="5"/>
    <x v="5"/>
    <x v="3120"/>
    <x v="3138"/>
    <x v="2812"/>
    <n v="1"/>
    <x v="85"/>
    <s v="E25, E26, E27"/>
    <s v="AA.HH. Bellavista Mz. E Lt. 13 Los Eucaliptos"/>
    <x v="37"/>
    <x v="1"/>
    <m/>
    <x v="2"/>
    <d v="2023-03-01T00:00:00"/>
    <x v="0"/>
    <n v="1"/>
    <s v="CJV"/>
    <s v="Secundaria"/>
    <n v="5.5555555555555552E-2"/>
    <n v="24"/>
    <x v="3"/>
    <s v="Ok"/>
    <x v="0"/>
    <s v="OK"/>
    <x v="0"/>
    <x v="0"/>
    <x v="1"/>
    <s v="No Aplica"/>
  </r>
  <r>
    <n v="20251900842"/>
    <x v="5"/>
    <x v="5"/>
    <x v="3121"/>
    <x v="3139"/>
    <x v="2813"/>
    <n v="1"/>
    <x v="458"/>
    <s v="E25, E26, E27"/>
    <s v="Jr. Lambayeque N.º 3849 "/>
    <x v="8"/>
    <x v="0"/>
    <m/>
    <x v="2"/>
    <d v="2023-04-11T00:00:00"/>
    <x v="0"/>
    <n v="1"/>
    <s v="CJV"/>
    <s v="Secundaria"/>
    <n v="5.5555555555555552E-2"/>
    <n v="48"/>
    <x v="0"/>
    <s v="Ok"/>
    <x v="0"/>
    <s v="OK"/>
    <x v="0"/>
    <x v="0"/>
    <x v="1"/>
    <s v="No Aplica"/>
  </r>
  <r>
    <n v="20251900842"/>
    <x v="5"/>
    <x v="5"/>
    <x v="3122"/>
    <x v="3140"/>
    <x v="2814"/>
    <n v="3"/>
    <x v="558"/>
    <s v="E25, E26, E27"/>
    <s v="Mz. B Lt. 8 A.H. 19 de Septiembre"/>
    <x v="9"/>
    <x v="0"/>
    <m/>
    <x v="2"/>
    <d v="2023-05-12T00:00:00"/>
    <x v="0"/>
    <n v="1"/>
    <s v="CJV"/>
    <s v="Secundaria"/>
    <n v="5.5555555555555552E-2"/>
    <n v="20"/>
    <x v="1"/>
    <s v="Ok"/>
    <x v="0"/>
    <s v="OK"/>
    <x v="0"/>
    <x v="0"/>
    <x v="1"/>
    <s v="No Aplica"/>
  </r>
  <r>
    <n v="20251900842"/>
    <x v="5"/>
    <x v="5"/>
    <x v="3123"/>
    <x v="3141"/>
    <x v="1155"/>
    <n v="1"/>
    <x v="230"/>
    <s v="E25, E26, E27"/>
    <s v="Jr. Zorritos 1244 Block 18 Dpto. 204"/>
    <x v="5"/>
    <x v="1"/>
    <m/>
    <x v="2"/>
    <d v="2023-06-16T00:00:00"/>
    <x v="0"/>
    <n v="1"/>
    <s v="CJV"/>
    <s v="Secundaria"/>
    <n v="5.5555555555555552E-2"/>
    <n v="26"/>
    <x v="3"/>
    <s v="Ok"/>
    <x v="0"/>
    <s v="OK"/>
    <x v="0"/>
    <x v="0"/>
    <x v="1"/>
    <s v="No Aplica"/>
  </r>
  <r>
    <n v="20393935228"/>
    <x v="17"/>
    <x v="5"/>
    <x v="3124"/>
    <x v="3142"/>
    <x v="2815"/>
    <n v="3"/>
    <x v="556"/>
    <s v="E25, E26, E27"/>
    <s v="Mz M2 Lt5 Pachacutec"/>
    <x v="4"/>
    <x v="0"/>
    <m/>
    <x v="2"/>
    <d v="2023-01-19T00:00:00"/>
    <x v="0"/>
    <n v="1"/>
    <s v="CJV"/>
    <s v="Secundaria"/>
    <n v="5.5555555555555552E-2"/>
    <n v="29"/>
    <x v="3"/>
    <s v="Ok"/>
    <x v="2"/>
    <s v="OK"/>
    <x v="0"/>
    <x v="0"/>
    <x v="1"/>
    <s v="No Aplica"/>
  </r>
  <r>
    <n v="20393935228"/>
    <x v="17"/>
    <x v="5"/>
    <x v="3125"/>
    <x v="3143"/>
    <x v="2816"/>
    <n v="1"/>
    <x v="555"/>
    <s v="E25, E26, E27"/>
    <s v="Call Jose De La Riba Agüero Los Precursores"/>
    <x v="103"/>
    <x v="1"/>
    <m/>
    <x v="2"/>
    <d v="2023-01-19T00:00:00"/>
    <x v="0"/>
    <n v="1"/>
    <s v="CJV"/>
    <s v="Secundaria"/>
    <n v="5.5555555555555552E-2"/>
    <n v="32"/>
    <x v="4"/>
    <s v="Ok"/>
    <x v="0"/>
    <s v="OK"/>
    <x v="0"/>
    <x v="0"/>
    <x v="1"/>
    <s v="No Aplica"/>
  </r>
  <r>
    <n v="20393935228"/>
    <x v="17"/>
    <x v="5"/>
    <x v="3126"/>
    <x v="3144"/>
    <x v="2817"/>
    <n v="3"/>
    <x v="557"/>
    <s v="E25, E26, E27"/>
    <s v="Cop Vivi Canto Grande"/>
    <x v="3"/>
    <x v="0"/>
    <m/>
    <x v="2"/>
    <d v="2023-01-19T00:00:00"/>
    <x v="0"/>
    <n v="1"/>
    <s v="CJV"/>
    <s v="Secundaria"/>
    <n v="5.5555555555555552E-2"/>
    <n v="46"/>
    <x v="0"/>
    <s v="Ok"/>
    <x v="0"/>
    <s v="OK"/>
    <x v="0"/>
    <x v="0"/>
    <x v="1"/>
    <s v="No Aplica"/>
  </r>
  <r>
    <n v="20393935228"/>
    <x v="17"/>
    <x v="5"/>
    <x v="3127"/>
    <x v="3145"/>
    <x v="2818"/>
    <n v="1"/>
    <x v="8"/>
    <s v="E25, E26, E27"/>
    <s v="Call Santa Cruz Urb El Retablo Mz G Lt 19"/>
    <x v="12"/>
    <x v="1"/>
    <m/>
    <x v="2"/>
    <d v="2023-01-19T00:00:00"/>
    <x v="0"/>
    <n v="2"/>
    <s v="CJV"/>
    <s v="Secundaria"/>
    <n v="5.5555555555555552E-2"/>
    <n v="33"/>
    <x v="4"/>
    <s v="Ok"/>
    <x v="0"/>
    <s v="OK"/>
    <x v="0"/>
    <x v="0"/>
    <x v="1"/>
    <s v="No Aplica"/>
  </r>
  <r>
    <n v="20393935228"/>
    <x v="17"/>
    <x v="5"/>
    <x v="3128"/>
    <x v="3146"/>
    <x v="2275"/>
    <n v="3"/>
    <x v="557"/>
    <s v="E25, E26, E27"/>
    <s v="AGRUP VECINAL LAS MARGARITAS MZ B LT 6"/>
    <x v="12"/>
    <x v="0"/>
    <m/>
    <x v="2"/>
    <d v="2023-03-30T00:00:00"/>
    <x v="0"/>
    <n v="1"/>
    <s v="CJV"/>
    <s v="Secundaria"/>
    <n v="5.5555555555555552E-2"/>
    <n v="30"/>
    <x v="3"/>
    <s v="Ok"/>
    <x v="0"/>
    <s v="OK"/>
    <x v="0"/>
    <x v="0"/>
    <x v="1"/>
    <s v="No Aplica"/>
  </r>
  <r>
    <n v="20600234359"/>
    <x v="109"/>
    <x v="59"/>
    <x v="3129"/>
    <x v="3147"/>
    <x v="2819"/>
    <n v="1"/>
    <x v="455"/>
    <s v="E8 y E9"/>
    <s v="Jr.Rio Huallaga N° 282 "/>
    <x v="81"/>
    <x v="0"/>
    <m/>
    <x v="2"/>
    <d v="2023-03-01T00:00:00"/>
    <x v="0"/>
    <n v="1"/>
    <s v="CJV"/>
    <s v="Principal"/>
    <n v="0.33333333333333331"/>
    <n v="45"/>
    <x v="0"/>
    <s v="Ok"/>
    <x v="5"/>
    <s v="OK"/>
    <x v="0"/>
    <x v="0"/>
    <x v="1"/>
    <s v="No Aplica"/>
  </r>
  <r>
    <n v="20600234359"/>
    <x v="109"/>
    <x v="59"/>
    <x v="3129"/>
    <x v="3148"/>
    <x v="2819"/>
    <n v="1"/>
    <x v="517"/>
    <s v="ESTACIONES E8 y E9"/>
    <s v="Jr.Rio Huallaga N° 282 "/>
    <x v="81"/>
    <x v="0"/>
    <m/>
    <x v="2"/>
    <d v="2023-08-08T00:00:00"/>
    <x v="0"/>
    <n v="2"/>
    <s v="CJV"/>
    <s v="Principal"/>
    <n v="0.33333333333333331"/>
    <n v="45"/>
    <x v="0"/>
    <s v="Ok"/>
    <x v="5"/>
    <s v="OK"/>
    <x v="0"/>
    <x v="0"/>
    <x v="1"/>
    <s v="8-2023"/>
  </r>
  <r>
    <n v="20600234359"/>
    <x v="109"/>
    <x v="59"/>
    <x v="3130"/>
    <x v="3149"/>
    <x v="2820"/>
    <n v="1"/>
    <x v="559"/>
    <s v="ESTACIONES E8 y E9"/>
    <s v="Calle 2,Mz W, Lt 30.Urb. El Rosario del Norte"/>
    <x v="8"/>
    <x v="0"/>
    <m/>
    <x v="2"/>
    <d v="2023-08-08T00:00:00"/>
    <x v="0"/>
    <n v="2"/>
    <s v="CJV"/>
    <s v="Principal"/>
    <n v="0.33333333333333331"/>
    <n v="57"/>
    <x v="5"/>
    <s v="Ok"/>
    <x v="0"/>
    <s v="OK"/>
    <x v="0"/>
    <x v="0"/>
    <x v="1"/>
    <s v="8-2023"/>
  </r>
  <r>
    <s v="20562719700"/>
    <x v="110"/>
    <x v="60"/>
    <x v="3131"/>
    <x v="3150"/>
    <x v="2821"/>
    <n v="1"/>
    <x v="178"/>
    <s v="ESTACION 08"/>
    <s v="AV. LA PAZ 2127 TORRE C DPTO. 402"/>
    <x v="44"/>
    <x v="0"/>
    <m/>
    <x v="9"/>
    <d v="2015-04-10T00:00:00"/>
    <x v="0"/>
    <n v="2"/>
    <s v="CJV"/>
    <s v="Principal"/>
    <n v="6.41025641025641E-3"/>
    <n v="38"/>
    <x v="4"/>
    <s v="Ok"/>
    <x v="0"/>
    <s v="OK"/>
    <x v="0"/>
    <x v="0"/>
    <x v="1"/>
    <s v="No Aplica"/>
  </r>
  <r>
    <s v="20562719700"/>
    <x v="110"/>
    <x v="60"/>
    <x v="3132"/>
    <x v="3151"/>
    <x v="2822"/>
    <n v="1"/>
    <x v="8"/>
    <s v="ESTACION 16"/>
    <s v="AV PROLONGACION JAVIER +I8:I44PRADO 7567"/>
    <x v="100"/>
    <x v="0"/>
    <m/>
    <x v="0"/>
    <d v="2018-12-04T00:00:00"/>
    <x v="0"/>
    <n v="2"/>
    <s v="CJV"/>
    <s v="Principal"/>
    <n v="6.41025641025641E-3"/>
    <n v="39"/>
    <x v="4"/>
    <s v="Ok"/>
    <x v="1"/>
    <s v="OK"/>
    <x v="0"/>
    <x v="0"/>
    <x v="1"/>
    <s v="No Aplica"/>
  </r>
  <r>
    <s v="20562719700"/>
    <x v="110"/>
    <x v="60"/>
    <x v="3133"/>
    <x v="3152"/>
    <x v="2823"/>
    <n v="1"/>
    <x v="560"/>
    <s v="ESTACION 26"/>
    <s v="FRANCISCO PIZARRO 253 BELLAVISTA"/>
    <x v="7"/>
    <x v="1"/>
    <m/>
    <x v="0"/>
    <d v="2016-09-20T00:00:00"/>
    <x v="0"/>
    <n v="2"/>
    <s v="CJV"/>
    <s v="Principal"/>
    <n v="6.41025641025641E-3"/>
    <n v="33"/>
    <x v="4"/>
    <s v="Ok"/>
    <x v="0"/>
    <s v="OK"/>
    <x v="0"/>
    <x v="0"/>
    <x v="1"/>
    <s v="No Aplica"/>
  </r>
  <r>
    <s v="20562719700"/>
    <x v="110"/>
    <x v="60"/>
    <x v="3134"/>
    <x v="3153"/>
    <x v="1374"/>
    <n v="1"/>
    <x v="460"/>
    <s v="ESTACION 26"/>
    <s v="CALLE 27 MZ.V LT.4 URB.EL TREBOL 3ERA ETAPA LIMA-LIMA-LOS OLIVOS  "/>
    <x v="3"/>
    <x v="0"/>
    <m/>
    <x v="0"/>
    <d v="2020-11-15T00:00:00"/>
    <x v="0"/>
    <n v="2"/>
    <s v="CJV"/>
    <s v="Principal"/>
    <n v="6.41025641025641E-3"/>
    <n v="33"/>
    <x v="4"/>
    <s v="Ok"/>
    <x v="0"/>
    <s v="OK"/>
    <x v="0"/>
    <x v="0"/>
    <x v="1"/>
    <s v="No Aplica"/>
  </r>
  <r>
    <s v="20562719700"/>
    <x v="110"/>
    <x v="60"/>
    <x v="3135"/>
    <x v="3154"/>
    <x v="2824"/>
    <n v="1"/>
    <x v="460"/>
    <s v="ESTACION 06"/>
    <s v="MZ. LT.35 URB. VILLA SOL"/>
    <x v="11"/>
    <x v="1"/>
    <m/>
    <x v="0"/>
    <d v="2022-08-24T00:00:00"/>
    <x v="0"/>
    <n v="2"/>
    <s v="CJV"/>
    <s v="Principal"/>
    <n v="6.41025641025641E-3"/>
    <n v="32"/>
    <x v="4"/>
    <s v="Ok"/>
    <x v="0"/>
    <s v="OK"/>
    <x v="0"/>
    <x v="0"/>
    <x v="1"/>
    <s v="No Aplica"/>
  </r>
  <r>
    <s v="20562719700"/>
    <x v="110"/>
    <x v="60"/>
    <x v="3136"/>
    <x v="3155"/>
    <x v="2825"/>
    <n v="1"/>
    <x v="460"/>
    <s v="ESTACION 08"/>
    <s v="JR. EL CHACO 1796"/>
    <x v="8"/>
    <x v="0"/>
    <m/>
    <x v="1"/>
    <d v="2023-06-15T00:00:00"/>
    <x v="0"/>
    <n v="2"/>
    <s v="CJV"/>
    <s v="Principal"/>
    <n v="6.41025641025641E-3"/>
    <n v="53"/>
    <x v="5"/>
    <s v="Ok"/>
    <x v="0"/>
    <s v="OK"/>
    <x v="0"/>
    <x v="0"/>
    <x v="1"/>
    <s v="No Aplica"/>
  </r>
  <r>
    <s v="20562719700"/>
    <x v="110"/>
    <x v="60"/>
    <x v="3137"/>
    <x v="3156"/>
    <x v="2826"/>
    <n v="1"/>
    <x v="21"/>
    <s v="ESTACIONES 06-10-16-25-26-27"/>
    <s v="MZ.I. LT.15 AA.HH. CRUCE EL MILAGRO"/>
    <x v="382"/>
    <x v="0"/>
    <m/>
    <x v="0"/>
    <d v="2023-08-01T00:00:00"/>
    <x v="0"/>
    <n v="2"/>
    <s v="CJV"/>
    <s v="Principal"/>
    <n v="6.41025641025641E-3"/>
    <n v="37"/>
    <x v="4"/>
    <s v="Ok"/>
    <x v="0"/>
    <s v="OK"/>
    <x v="0"/>
    <x v="0"/>
    <x v="1"/>
    <s v="8-2023"/>
  </r>
  <r>
    <s v="20562719700"/>
    <x v="110"/>
    <x v="60"/>
    <x v="3138"/>
    <x v="3157"/>
    <x v="2827"/>
    <n v="1"/>
    <x v="8"/>
    <s v="ESTACION 10"/>
    <s v="JR. CORICANCHA 360 CESAR VALLEJOS LIMA-LIMA-VILLA MARIA DEL TRIUNFO"/>
    <x v="6"/>
    <x v="0"/>
    <m/>
    <x v="0"/>
    <d v="2017-09-01T00:00:00"/>
    <x v="0"/>
    <n v="2"/>
    <s v="CJV"/>
    <s v="Principal"/>
    <n v="6.41025641025641E-3"/>
    <n v="56"/>
    <x v="5"/>
    <s v="Ok"/>
    <x v="0"/>
    <s v="OK"/>
    <x v="0"/>
    <x v="0"/>
    <x v="1"/>
    <s v="No Aplica"/>
  </r>
  <r>
    <s v="20562719700"/>
    <x v="110"/>
    <x v="60"/>
    <x v="3139"/>
    <x v="3158"/>
    <x v="2828"/>
    <n v="1"/>
    <x v="460"/>
    <s v="ESTACION 26"/>
    <s v="AV. SANTA ROSA S/N - TINTAY - HUANCABELICA"/>
    <x v="383"/>
    <x v="0"/>
    <m/>
    <x v="0"/>
    <d v="2020-10-01T00:00:00"/>
    <x v="0"/>
    <n v="2"/>
    <s v="CJV"/>
    <s v="Principal"/>
    <n v="6.41025641025641E-3"/>
    <n v="31"/>
    <x v="3"/>
    <s v="Ok"/>
    <x v="0"/>
    <s v="OK"/>
    <x v="0"/>
    <x v="0"/>
    <x v="1"/>
    <s v="No Aplica"/>
  </r>
  <r>
    <s v="20562719700"/>
    <x v="110"/>
    <x v="60"/>
    <x v="3140"/>
    <x v="3159"/>
    <x v="2829"/>
    <n v="1"/>
    <x v="164"/>
    <s v="ESTACIONES 06-10-16-25-26-27"/>
    <s v="AV. VILLA MILITAR  2001"/>
    <x v="2"/>
    <x v="0"/>
    <m/>
    <x v="0"/>
    <d v="2023-05-03T00:00:00"/>
    <x v="0"/>
    <n v="2"/>
    <s v="CJV"/>
    <s v="Principal"/>
    <n v="6.41025641025641E-3"/>
    <n v="29"/>
    <x v="3"/>
    <s v="Ok"/>
    <x v="1"/>
    <s v="OK"/>
    <x v="0"/>
    <x v="0"/>
    <x v="1"/>
    <s v="No Aplica"/>
  </r>
  <r>
    <s v="20562719700"/>
    <x v="110"/>
    <x v="60"/>
    <x v="3141"/>
    <x v="3160"/>
    <x v="2076"/>
    <n v="1"/>
    <x v="460"/>
    <s v="ESTACION 08"/>
    <s v="JR PUMACAHUA   1563"/>
    <x v="256"/>
    <x v="0"/>
    <m/>
    <x v="0"/>
    <d v="2019-04-23T00:00:00"/>
    <x v="0"/>
    <n v="2"/>
    <s v="CJV"/>
    <s v="Principal"/>
    <n v="6.41025641025641E-3"/>
    <n v="32"/>
    <x v="4"/>
    <s v="Ok"/>
    <x v="0"/>
    <s v="OK"/>
    <x v="0"/>
    <x v="0"/>
    <x v="1"/>
    <s v="No Aplica"/>
  </r>
  <r>
    <s v="20562719700"/>
    <x v="110"/>
    <x v="60"/>
    <x v="3142"/>
    <x v="3161"/>
    <x v="2830"/>
    <n v="1"/>
    <x v="561"/>
    <s v="ESTACION 26"/>
    <s v="JOSE DE LA RIVA AUGERO EL TREBOL MZ V LT 4 PISO 5"/>
    <x v="384"/>
    <x v="0"/>
    <m/>
    <x v="0"/>
    <d v="2015-06-01T00:00:00"/>
    <x v="0"/>
    <n v="2"/>
    <s v="CJV"/>
    <s v="Principal"/>
    <n v="6.41025641025641E-3"/>
    <n v="38"/>
    <x v="4"/>
    <s v="Ok"/>
    <x v="0"/>
    <s v="OK"/>
    <x v="0"/>
    <x v="0"/>
    <x v="1"/>
    <s v="No Aplica"/>
  </r>
  <r>
    <s v="20562719700"/>
    <x v="110"/>
    <x v="60"/>
    <x v="3143"/>
    <x v="3162"/>
    <x v="2831"/>
    <n v="1"/>
    <x v="562"/>
    <s v="ESTACION 10"/>
    <s v="CALLE 27 MZ.V LT.4 URB.EL TREBOL 3ERA ETAPA LIMA-LIMA-LOS OLIVOS  "/>
    <x v="385"/>
    <x v="0"/>
    <m/>
    <x v="0"/>
    <d v="2016-12-23T00:00:00"/>
    <x v="0"/>
    <n v="2"/>
    <s v="CJV"/>
    <s v="Principal"/>
    <n v="6.41025641025641E-3"/>
    <n v="31"/>
    <x v="3"/>
    <s v="Ok"/>
    <x v="0"/>
    <s v="OK"/>
    <x v="0"/>
    <x v="0"/>
    <x v="1"/>
    <s v="No Aplica"/>
  </r>
  <r>
    <s v="20562719700"/>
    <x v="110"/>
    <x v="60"/>
    <x v="3144"/>
    <x v="3163"/>
    <x v="2832"/>
    <m/>
    <x v="5"/>
    <s v="ESTACION 06"/>
    <s v="AV. LA PAZ 980 DPTO 8 LA PERLA"/>
    <x v="31"/>
    <x v="0"/>
    <m/>
    <x v="0"/>
    <d v="2023-03-10T00:00:00"/>
    <x v="0"/>
    <n v="4"/>
    <s v="CJV"/>
    <s v="Principal"/>
    <n v="6.41025641025641E-3"/>
    <n v="35"/>
    <x v="4"/>
    <s v="Ok"/>
    <x v="2"/>
    <s v="OK"/>
    <x v="0"/>
    <x v="0"/>
    <x v="1"/>
    <s v="No Aplica"/>
  </r>
  <r>
    <s v="20562719700"/>
    <x v="110"/>
    <x v="60"/>
    <x v="3145"/>
    <x v="3164"/>
    <x v="2833"/>
    <m/>
    <x v="10"/>
    <s v="ESTACION 10"/>
    <s v="015001042-VILLA EL SALVADOR"/>
    <x v="45"/>
    <x v="0"/>
    <m/>
    <x v="0"/>
    <d v="2018-12-26T00:00:00"/>
    <x v="0"/>
    <n v="4"/>
    <s v="CJV"/>
    <s v="Principal"/>
    <n v="6.41025641025641E-3"/>
    <n v="53"/>
    <x v="5"/>
    <s v="Ok"/>
    <x v="0"/>
    <s v="OK"/>
    <x v="0"/>
    <x v="0"/>
    <x v="1"/>
    <s v="No Aplica"/>
  </r>
  <r>
    <s v="20562719700"/>
    <x v="110"/>
    <x v="60"/>
    <x v="3146"/>
    <x v="3165"/>
    <x v="2834"/>
    <m/>
    <x v="2"/>
    <s v="ESTACION 06"/>
    <s v="AV. ESTEBAN SALMON210"/>
    <x v="46"/>
    <x v="0"/>
    <m/>
    <x v="0"/>
    <d v="2022-12-06T00:00:00"/>
    <x v="0"/>
    <n v="4"/>
    <s v="CJV"/>
    <s v="Principal"/>
    <n v="6.41025641025641E-3"/>
    <n v="39"/>
    <x v="4"/>
    <s v="Ok"/>
    <x v="0"/>
    <s v="OK"/>
    <x v="0"/>
    <x v="0"/>
    <x v="1"/>
    <s v="No Aplica"/>
  </r>
  <r>
    <s v="20562719700"/>
    <x v="110"/>
    <x v="60"/>
    <x v="3147"/>
    <x v="3166"/>
    <x v="2835"/>
    <m/>
    <x v="10"/>
    <s v="ESTACION 08"/>
    <s v="VARIANTE  DE HUCHUMAYO "/>
    <x v="77"/>
    <x v="0"/>
    <m/>
    <x v="0"/>
    <d v="2023-03-31T00:00:00"/>
    <x v="0"/>
    <n v="4"/>
    <s v="CJV"/>
    <s v="Principal"/>
    <n v="6.41025641025641E-3"/>
    <n v="36"/>
    <x v="4"/>
    <s v="Ok"/>
    <x v="0"/>
    <s v="OK"/>
    <x v="0"/>
    <x v="0"/>
    <x v="1"/>
    <s v="No Aplica"/>
  </r>
  <r>
    <s v="20562719700"/>
    <x v="110"/>
    <x v="60"/>
    <x v="3148"/>
    <x v="3167"/>
    <x v="2836"/>
    <m/>
    <x v="2"/>
    <s v="ESTACION 08"/>
    <s v="BLOCK 62 DPTO. 428 U. VECINAL  MIRONES"/>
    <x v="5"/>
    <x v="0"/>
    <m/>
    <x v="0"/>
    <d v="2023-05-24T00:00:00"/>
    <x v="0"/>
    <n v="4"/>
    <s v="CJV"/>
    <s v="Principal"/>
    <n v="6.41025641025641E-3"/>
    <n v="50"/>
    <x v="5"/>
    <s v="Ok"/>
    <x v="0"/>
    <s v="OK"/>
    <x v="0"/>
    <x v="0"/>
    <x v="1"/>
    <s v="No Aplica"/>
  </r>
  <r>
    <s v="20562719700"/>
    <x v="110"/>
    <x v="60"/>
    <x v="3149"/>
    <x v="3168"/>
    <x v="2837"/>
    <m/>
    <x v="10"/>
    <s v="ESTACION 06"/>
    <s v="CALLE LOS QUIPUS 223 LOS CHANCAS DE ANDAHUYLAS "/>
    <x v="232"/>
    <x v="0"/>
    <m/>
    <x v="0"/>
    <d v="2022-12-01T00:00:00"/>
    <x v="0"/>
    <n v="4"/>
    <s v="CJV"/>
    <s v="Principal"/>
    <n v="6.41025641025641E-3"/>
    <n v="48"/>
    <x v="0"/>
    <s v="Ok"/>
    <x v="6"/>
    <s v="OK"/>
    <x v="0"/>
    <x v="0"/>
    <x v="1"/>
    <s v="No Aplica"/>
  </r>
  <r>
    <s v="20562719700"/>
    <x v="110"/>
    <x v="60"/>
    <x v="3150"/>
    <x v="3169"/>
    <x v="2838"/>
    <m/>
    <x v="10"/>
    <s v="ESTACION 06"/>
    <s v="AV. VILLA MILITAR  2001"/>
    <x v="64"/>
    <x v="0"/>
    <m/>
    <x v="0"/>
    <d v="2022-11-28T00:00:00"/>
    <x v="0"/>
    <n v="4"/>
    <s v="CJV"/>
    <s v="Principal"/>
    <n v="6.41025641025641E-3"/>
    <n v="60"/>
    <x v="2"/>
    <s v="Ok"/>
    <x v="0"/>
    <s v="OK"/>
    <x v="0"/>
    <x v="0"/>
    <x v="1"/>
    <s v="No Aplica"/>
  </r>
  <r>
    <s v="20562719700"/>
    <x v="110"/>
    <x v="60"/>
    <x v="3151"/>
    <x v="3170"/>
    <x v="2839"/>
    <m/>
    <x v="10"/>
    <s v="ESTACION 08"/>
    <s v="AAHH 15 DE ENERO MZ 13 LT 21    015-LIMA"/>
    <x v="3"/>
    <x v="0"/>
    <m/>
    <x v="0"/>
    <d v="2019-02-28T00:00:00"/>
    <x v="0"/>
    <n v="4"/>
    <s v="CJV"/>
    <s v="Principal"/>
    <n v="6.41025641025641E-3"/>
    <n v="37"/>
    <x v="4"/>
    <s v="Ok"/>
    <x v="0"/>
    <s v="OK"/>
    <x v="0"/>
    <x v="0"/>
    <x v="1"/>
    <s v="No Aplica"/>
  </r>
  <r>
    <s v="20562719700"/>
    <x v="110"/>
    <x v="60"/>
    <x v="3152"/>
    <x v="3171"/>
    <x v="1430"/>
    <m/>
    <x v="10"/>
    <s v="ESTACION 26"/>
    <s v="IMPERIAL    015-LIMA"/>
    <x v="63"/>
    <x v="0"/>
    <m/>
    <x v="0"/>
    <d v="2019-03-13T00:00:00"/>
    <x v="0"/>
    <n v="4"/>
    <s v="CJV"/>
    <s v="Principal"/>
    <n v="6.41025641025641E-3"/>
    <n v="27"/>
    <x v="3"/>
    <s v="Ok"/>
    <x v="6"/>
    <s v="OK"/>
    <x v="0"/>
    <x v="0"/>
    <x v="1"/>
    <s v="No Aplica"/>
  </r>
  <r>
    <s v="20562719700"/>
    <x v="110"/>
    <x v="60"/>
    <x v="3153"/>
    <x v="3172"/>
    <x v="2840"/>
    <m/>
    <x v="10"/>
    <s v="ESTACION 14"/>
    <s v="IMPERIAL   274"/>
    <x v="63"/>
    <x v="0"/>
    <m/>
    <x v="0"/>
    <d v="2021-04-08T00:00:00"/>
    <x v="0"/>
    <n v="4"/>
    <s v="CJV"/>
    <s v="Principal"/>
    <n v="6.41025641025641E-3"/>
    <n v="25"/>
    <x v="3"/>
    <s v="Ok"/>
    <x v="6"/>
    <s v="OK"/>
    <x v="0"/>
    <x v="0"/>
    <x v="1"/>
    <s v="No Aplica"/>
  </r>
  <r>
    <s v="20562719700"/>
    <x v="110"/>
    <x v="60"/>
    <x v="3154"/>
    <x v="3173"/>
    <x v="2841"/>
    <m/>
    <x v="10"/>
    <s v="ESTACION 26"/>
    <s v="AV. SANTA ROSA S/N - TINTAY - HUANCABELICA"/>
    <x v="386"/>
    <x v="0"/>
    <m/>
    <x v="0"/>
    <d v="2021-09-17T00:00:00"/>
    <x v="0"/>
    <n v="4"/>
    <s v="CJV"/>
    <s v="Principal"/>
    <n v="6.41025641025641E-3"/>
    <n v="26"/>
    <x v="3"/>
    <s v="Ok"/>
    <x v="0"/>
    <s v="OK"/>
    <x v="0"/>
    <x v="0"/>
    <x v="1"/>
    <s v="No Aplica"/>
  </r>
  <r>
    <s v="20562719700"/>
    <x v="110"/>
    <x v="60"/>
    <x v="3155"/>
    <x v="3174"/>
    <x v="2401"/>
    <m/>
    <x v="2"/>
    <s v="ESTACION 06"/>
    <s v="CALLE 10 COOP. VIRGEN DE FATIMA MZ.M LT.23"/>
    <x v="8"/>
    <x v="0"/>
    <m/>
    <x v="0"/>
    <d v="2022-12-01T00:00:00"/>
    <x v="0"/>
    <n v="4"/>
    <s v="CJV"/>
    <s v="Principal"/>
    <n v="6.41025641025641E-3"/>
    <n v="37"/>
    <x v="4"/>
    <s v="Ok"/>
    <x v="0"/>
    <s v="OK"/>
    <x v="0"/>
    <x v="0"/>
    <x v="1"/>
    <s v="No Aplica"/>
  </r>
  <r>
    <s v="20562719700"/>
    <x v="110"/>
    <x v="60"/>
    <x v="3156"/>
    <x v="3175"/>
    <x v="2842"/>
    <m/>
    <x v="10"/>
    <s v="ESTACION 08"/>
    <s v="SECTOR 2 GRUPO 19"/>
    <x v="4"/>
    <x v="0"/>
    <m/>
    <x v="0"/>
    <d v="2023-06-09T00:00:00"/>
    <x v="0"/>
    <n v="4"/>
    <s v="CJV"/>
    <s v="Principal"/>
    <n v="6.41025641025641E-3"/>
    <n v="39"/>
    <x v="4"/>
    <s v="Ok"/>
    <x v="2"/>
    <s v="OK"/>
    <x v="0"/>
    <x v="0"/>
    <x v="1"/>
    <s v="No Aplica"/>
  </r>
  <r>
    <s v="20562719700"/>
    <x v="110"/>
    <x v="60"/>
    <x v="3157"/>
    <x v="3176"/>
    <x v="2764"/>
    <m/>
    <x v="10"/>
    <s v="ESTACION 26"/>
    <s v="LA MAR 562  2DO -"/>
    <x v="184"/>
    <x v="0"/>
    <m/>
    <x v="0"/>
    <d v="2017-02-18T00:00:00"/>
    <x v="0"/>
    <n v="4"/>
    <s v="CJV"/>
    <s v="Principal"/>
    <n v="6.41025641025641E-3"/>
    <n v="38"/>
    <x v="4"/>
    <s v="Ok"/>
    <x v="0"/>
    <s v="OK"/>
    <x v="0"/>
    <x v="0"/>
    <x v="1"/>
    <s v="No Aplica"/>
  </r>
  <r>
    <s v="20562719700"/>
    <x v="110"/>
    <x v="60"/>
    <x v="3158"/>
    <x v="3177"/>
    <x v="2843"/>
    <m/>
    <x v="10"/>
    <s v="ESTACION 16"/>
    <s v="LA LIBERTAD 340   -"/>
    <x v="128"/>
    <x v="0"/>
    <m/>
    <x v="0"/>
    <d v="2018-12-10T00:00:00"/>
    <x v="0"/>
    <n v="4"/>
    <s v="CJV"/>
    <s v="Principal"/>
    <n v="6.41025641025641E-3"/>
    <n v="35"/>
    <x v="4"/>
    <s v="Ok"/>
    <x v="0"/>
    <s v="OK"/>
    <x v="0"/>
    <x v="0"/>
    <x v="1"/>
    <s v="No Aplica"/>
  </r>
  <r>
    <s v="20562719700"/>
    <x v="110"/>
    <x v="60"/>
    <x v="3159"/>
    <x v="3178"/>
    <x v="2844"/>
    <m/>
    <x v="10"/>
    <s v="ESTACION 06"/>
    <s v="CIUDADELA CHALACA MZ.R LT.6"/>
    <x v="74"/>
    <x v="0"/>
    <m/>
    <x v="0"/>
    <d v="2022-11-28T00:00:00"/>
    <x v="0"/>
    <n v="4"/>
    <s v="CJV"/>
    <s v="Principal"/>
    <n v="6.41025641025641E-3"/>
    <n v="50"/>
    <x v="5"/>
    <s v="Ok"/>
    <x v="2"/>
    <s v="OK"/>
    <x v="0"/>
    <x v="0"/>
    <x v="1"/>
    <s v="No Aplica"/>
  </r>
  <r>
    <s v="20562719700"/>
    <x v="110"/>
    <x v="60"/>
    <x v="3160"/>
    <x v="3179"/>
    <x v="2845"/>
    <m/>
    <x v="10"/>
    <s v="ESTACION 06"/>
    <s v="AA.HH. SAN FRANCISCO"/>
    <x v="6"/>
    <x v="0"/>
    <m/>
    <x v="0"/>
    <d v="2022-12-01T00:00:00"/>
    <x v="0"/>
    <n v="4"/>
    <s v="CJV"/>
    <s v="Principal"/>
    <n v="6.41025641025641E-3"/>
    <n v="44"/>
    <x v="0"/>
    <s v="Ok"/>
    <x v="0"/>
    <s v="OK"/>
    <x v="0"/>
    <x v="0"/>
    <x v="1"/>
    <s v="No Aplica"/>
  </r>
  <r>
    <s v="20562719700"/>
    <x v="110"/>
    <x v="60"/>
    <x v="3161"/>
    <x v="3180"/>
    <x v="2846"/>
    <m/>
    <x v="58"/>
    <s v="ESTACION 10"/>
    <s v="AA.HH. JAVIER HERAUD MZ.K LT.01"/>
    <x v="2"/>
    <x v="0"/>
    <m/>
    <x v="0"/>
    <d v="2021-01-08T00:00:00"/>
    <x v="0"/>
    <n v="4"/>
    <s v="CJV"/>
    <s v="Principal"/>
    <n v="6.41025641025641E-3"/>
    <n v="29"/>
    <x v="3"/>
    <s v="Ok"/>
    <x v="1"/>
    <s v="OK"/>
    <x v="0"/>
    <x v="0"/>
    <x v="1"/>
    <s v="No Aplica"/>
  </r>
  <r>
    <s v="20562719700"/>
    <x v="110"/>
    <x v="60"/>
    <x v="3162"/>
    <x v="3181"/>
    <x v="2847"/>
    <m/>
    <x v="5"/>
    <s v="ESTACIONES 06-10-16-25-26-27"/>
    <s v="CALLE  SAN MIGUEL PIUEBLO JOVEN MZ.L LT.02"/>
    <x v="31"/>
    <x v="0"/>
    <m/>
    <x v="0"/>
    <d v="2023-04-21T00:00:00"/>
    <x v="0"/>
    <n v="4"/>
    <s v="CJV"/>
    <s v="Principal"/>
    <n v="6.41025641025641E-3"/>
    <n v="30"/>
    <x v="3"/>
    <s v="Ok"/>
    <x v="2"/>
    <s v="OK"/>
    <x v="0"/>
    <x v="0"/>
    <x v="1"/>
    <s v="No Aplica"/>
  </r>
  <r>
    <s v="20562719700"/>
    <x v="110"/>
    <x v="60"/>
    <x v="3163"/>
    <x v="3182"/>
    <x v="2848"/>
    <m/>
    <x v="10"/>
    <s v="PV1 BIS"/>
    <s v="JR ABRAHAM VALDELOMAR 201    015-LIMA"/>
    <x v="6"/>
    <x v="0"/>
    <m/>
    <x v="0"/>
    <d v="2020-02-07T00:00:00"/>
    <x v="0"/>
    <n v="4"/>
    <s v="CJV"/>
    <s v="Principal"/>
    <n v="6.41025641025641E-3"/>
    <n v="59"/>
    <x v="2"/>
    <s v="Ok"/>
    <x v="0"/>
    <s v="OK"/>
    <x v="0"/>
    <x v="0"/>
    <x v="1"/>
    <s v="No Aplica"/>
  </r>
  <r>
    <s v="20562719700"/>
    <x v="110"/>
    <x v="60"/>
    <x v="3164"/>
    <x v="3183"/>
    <x v="2849"/>
    <m/>
    <x v="10"/>
    <s v="ESTACION 06"/>
    <s v="AA.HH. BELLAVISTA MZ.O LT.02"/>
    <x v="6"/>
    <x v="0"/>
    <m/>
    <x v="0"/>
    <d v="2022-11-28T00:00:00"/>
    <x v="0"/>
    <n v="4"/>
    <s v="CJV"/>
    <s v="Principal"/>
    <n v="6.41025641025641E-3"/>
    <n v="26"/>
    <x v="3"/>
    <s v="Ok"/>
    <x v="0"/>
    <s v="OK"/>
    <x v="0"/>
    <x v="0"/>
    <x v="1"/>
    <s v="No Aplica"/>
  </r>
  <r>
    <s v="20562719700"/>
    <x v="110"/>
    <x v="60"/>
    <x v="3165"/>
    <x v="3184"/>
    <x v="2850"/>
    <m/>
    <x v="10"/>
    <s v="ESTACION 08"/>
    <s v="12 DE AGOSTO  MZ G LT 1    015-LIMA"/>
    <x v="387"/>
    <x v="0"/>
    <m/>
    <x v="0"/>
    <d v="2023-06-09T00:00:00"/>
    <x v="0"/>
    <n v="4"/>
    <s v="CJV"/>
    <s v="Principal"/>
    <n v="6.41025641025641E-3"/>
    <n v="40"/>
    <x v="4"/>
    <s v="Ok"/>
    <x v="0"/>
    <s v="OK"/>
    <x v="0"/>
    <x v="0"/>
    <x v="1"/>
    <s v="No Aplica"/>
  </r>
  <r>
    <s v="20562719700"/>
    <x v="110"/>
    <x v="60"/>
    <x v="3166"/>
    <x v="3185"/>
    <x v="2851"/>
    <m/>
    <x v="10"/>
    <s v="ESTACION 08"/>
    <s v="MZ M LT 9 OLIVOS DE LA PAZ    007-CALLAO"/>
    <x v="4"/>
    <x v="0"/>
    <m/>
    <x v="0"/>
    <d v="2019-03-01T00:00:00"/>
    <x v="0"/>
    <n v="4"/>
    <s v="CJV"/>
    <s v="Principal"/>
    <n v="6.41025641025641E-3"/>
    <n v="44"/>
    <x v="0"/>
    <s v="Ok"/>
    <x v="2"/>
    <s v="OK"/>
    <x v="0"/>
    <x v="0"/>
    <x v="1"/>
    <s v="No Aplica"/>
  </r>
  <r>
    <s v="20562719700"/>
    <x v="110"/>
    <x v="60"/>
    <x v="3167"/>
    <x v="3186"/>
    <x v="1518"/>
    <m/>
    <x v="10"/>
    <s v="ESTACION 08"/>
    <s v="CIUDADELA CHALACA MZ.R LT.6"/>
    <x v="44"/>
    <x v="0"/>
    <m/>
    <x v="0"/>
    <d v="2023-06-09T00:00:00"/>
    <x v="0"/>
    <n v="4"/>
    <s v="CJV"/>
    <s v="Principal"/>
    <n v="6.41025641025641E-3"/>
    <n v="49"/>
    <x v="0"/>
    <s v="Ok"/>
    <x v="0"/>
    <s v="OK"/>
    <x v="0"/>
    <x v="0"/>
    <x v="1"/>
    <s v="No Aplica"/>
  </r>
  <r>
    <s v="20562719700"/>
    <x v="110"/>
    <x v="60"/>
    <x v="3168"/>
    <x v="3187"/>
    <x v="2852"/>
    <m/>
    <x v="10"/>
    <s v="ESTACION 06"/>
    <s v="AV LOS BLILLANTES MZ 94 LT 30"/>
    <x v="21"/>
    <x v="0"/>
    <m/>
    <x v="0"/>
    <d v="2023-03-16T00:00:00"/>
    <x v="0"/>
    <n v="4"/>
    <s v="CJV"/>
    <s v="Principal"/>
    <n v="6.41025641025641E-3"/>
    <n v="26"/>
    <x v="3"/>
    <s v="Ok"/>
    <x v="0"/>
    <s v="OK"/>
    <x v="0"/>
    <x v="0"/>
    <x v="1"/>
    <s v="No Aplica"/>
  </r>
  <r>
    <s v="20562719700"/>
    <x v="110"/>
    <x v="60"/>
    <x v="3169"/>
    <x v="3188"/>
    <x v="2853"/>
    <m/>
    <x v="10"/>
    <s v="ESTACION 08"/>
    <s v="AYACUCHO 679 MZ 2 LT 2 JOSE GALVEZ -"/>
    <x v="4"/>
    <x v="0"/>
    <m/>
    <x v="0"/>
    <d v="2016-08-08T00:00:00"/>
    <x v="0"/>
    <n v="4"/>
    <s v="CJV"/>
    <s v="Principal"/>
    <n v="6.41025641025641E-3"/>
    <n v="34"/>
    <x v="4"/>
    <s v="Ok"/>
    <x v="2"/>
    <s v="OK"/>
    <x v="0"/>
    <x v="0"/>
    <x v="1"/>
    <s v="No Aplica"/>
  </r>
  <r>
    <s v="20562719700"/>
    <x v="110"/>
    <x v="60"/>
    <x v="3170"/>
    <x v="3189"/>
    <x v="2854"/>
    <m/>
    <x v="10"/>
    <s v="ESTACION 06"/>
    <s v="AV. BAUSATE Y MEZA 23849"/>
    <x v="70"/>
    <x v="0"/>
    <m/>
    <x v="0"/>
    <d v="2022-11-28T00:00:00"/>
    <x v="0"/>
    <n v="4"/>
    <s v="CJV"/>
    <s v="Principal"/>
    <n v="6.41025641025641E-3"/>
    <n v="30"/>
    <x v="3"/>
    <s v="Ok"/>
    <x v="7"/>
    <s v="OK"/>
    <x v="0"/>
    <x v="0"/>
    <x v="1"/>
    <s v="No Aplica"/>
  </r>
  <r>
    <s v="20562719700"/>
    <x v="110"/>
    <x v="60"/>
    <x v="3171"/>
    <x v="3190"/>
    <x v="2855"/>
    <m/>
    <x v="10"/>
    <s v="ESTACION 06"/>
    <s v="JR. 28 DE JULIO 439"/>
    <x v="171"/>
    <x v="0"/>
    <m/>
    <x v="0"/>
    <d v="2022-11-28T00:00:00"/>
    <x v="0"/>
    <n v="4"/>
    <s v="CJV"/>
    <s v="Principal"/>
    <n v="6.41025641025641E-3"/>
    <n v="26"/>
    <x v="3"/>
    <s v="Ok"/>
    <x v="0"/>
    <s v="OK"/>
    <x v="0"/>
    <x v="0"/>
    <x v="1"/>
    <s v="No Aplica"/>
  </r>
  <r>
    <s v="20562719700"/>
    <x v="110"/>
    <x v="60"/>
    <x v="3172"/>
    <x v="3191"/>
    <x v="2856"/>
    <m/>
    <x v="10"/>
    <s v="ESTACION 08"/>
    <s v="MARIA PARADO DE BELLIDO 1185  UNIVERSAL SEGUNDA ETAPA 015-LIMA"/>
    <x v="8"/>
    <x v="0"/>
    <m/>
    <x v="0"/>
    <d v="2020-01-16T00:00:00"/>
    <x v="0"/>
    <n v="4"/>
    <s v="CJV"/>
    <s v="Principal"/>
    <n v="6.41025641025641E-3"/>
    <n v="34"/>
    <x v="4"/>
    <s v="Ok"/>
    <x v="0"/>
    <s v="OK"/>
    <x v="0"/>
    <x v="0"/>
    <x v="1"/>
    <s v="No Aplica"/>
  </r>
  <r>
    <s v="20562719700"/>
    <x v="110"/>
    <x v="60"/>
    <x v="3173"/>
    <x v="3192"/>
    <x v="2857"/>
    <m/>
    <x v="10"/>
    <s v="ESTACION 06"/>
    <s v="CRUZ DE MOTUPO MZ L LT 1 2DA ETAPA GRUPO 5 -"/>
    <x v="6"/>
    <x v="0"/>
    <m/>
    <x v="0"/>
    <d v="2023-03-22T00:00:00"/>
    <x v="0"/>
    <n v="4"/>
    <s v="CJV"/>
    <s v="Principal"/>
    <n v="6.41025641025641E-3"/>
    <n v="34"/>
    <x v="4"/>
    <s v="Ok"/>
    <x v="0"/>
    <s v="OK"/>
    <x v="0"/>
    <x v="0"/>
    <x v="1"/>
    <s v="No Aplica"/>
  </r>
  <r>
    <s v="20562719700"/>
    <x v="110"/>
    <x v="60"/>
    <x v="3174"/>
    <x v="3193"/>
    <x v="2858"/>
    <m/>
    <x v="10"/>
    <s v="ESTACION 16"/>
    <s v="PASAJE LAS LILAS, CASUARINAS DE MARTINES  MZ.R LT.13"/>
    <x v="3"/>
    <x v="0"/>
    <m/>
    <x v="0"/>
    <d v="2022-07-05T00:00:00"/>
    <x v="0"/>
    <n v="4"/>
    <s v="CJV"/>
    <s v="Principal"/>
    <n v="6.41025641025641E-3"/>
    <n v="27"/>
    <x v="3"/>
    <s v="Ok"/>
    <x v="0"/>
    <s v="OK"/>
    <x v="0"/>
    <x v="0"/>
    <x v="1"/>
    <s v="No Aplica"/>
  </r>
  <r>
    <s v="20562719700"/>
    <x v="110"/>
    <x v="60"/>
    <x v="3175"/>
    <x v="3194"/>
    <x v="2859"/>
    <m/>
    <x v="10"/>
    <s v="ESTACION 06"/>
    <s v="URB. SANTA ROSA DE VILLA MZ.D LT.13"/>
    <x v="12"/>
    <x v="0"/>
    <m/>
    <x v="0"/>
    <d v="2022-06-22T00:00:00"/>
    <x v="0"/>
    <n v="4"/>
    <s v="CJV"/>
    <s v="Principal"/>
    <n v="6.41025641025641E-3"/>
    <n v="37"/>
    <x v="4"/>
    <s v="Ok"/>
    <x v="0"/>
    <s v="OK"/>
    <x v="0"/>
    <x v="0"/>
    <x v="1"/>
    <s v="No Aplica"/>
  </r>
  <r>
    <s v="20562719700"/>
    <x v="110"/>
    <x v="60"/>
    <x v="3176"/>
    <x v="3195"/>
    <x v="2860"/>
    <m/>
    <x v="10"/>
    <s v="ESTACION 08"/>
    <s v="SAN MARTIN    015-LIMA"/>
    <x v="3"/>
    <x v="0"/>
    <m/>
    <x v="0"/>
    <d v="2018-10-23T00:00:00"/>
    <x v="0"/>
    <n v="4"/>
    <s v="CJV"/>
    <s v="Principal"/>
    <n v="6.41025641025641E-3"/>
    <n v="29"/>
    <x v="3"/>
    <s v="Ok"/>
    <x v="0"/>
    <s v="OK"/>
    <x v="0"/>
    <x v="0"/>
    <x v="1"/>
    <s v="No Aplica"/>
  </r>
  <r>
    <s v="20562719700"/>
    <x v="110"/>
    <x v="60"/>
    <x v="3177"/>
    <x v="3196"/>
    <x v="2304"/>
    <m/>
    <x v="58"/>
    <s v="PV1 BIS"/>
    <s v="URB 27 DE MARZO MZ T LOTE 01    015-LIMA"/>
    <x v="3"/>
    <x v="0"/>
    <m/>
    <x v="0"/>
    <d v="2020-03-09T00:00:00"/>
    <x v="0"/>
    <n v="4"/>
    <s v="CJV"/>
    <s v="Principal"/>
    <n v="6.41025641025641E-3"/>
    <n v="30"/>
    <x v="3"/>
    <s v="Ok"/>
    <x v="0"/>
    <s v="OK"/>
    <x v="0"/>
    <x v="0"/>
    <x v="1"/>
    <s v="No Aplica"/>
  </r>
  <r>
    <s v="20562719700"/>
    <x v="110"/>
    <x v="60"/>
    <x v="3178"/>
    <x v="3197"/>
    <x v="2861"/>
    <m/>
    <x v="10"/>
    <s v="ESTACION 06"/>
    <s v="URB MUSA MZ 2 LT 17"/>
    <x v="90"/>
    <x v="0"/>
    <m/>
    <x v="0"/>
    <d v="2022-06-28T00:00:00"/>
    <x v="0"/>
    <n v="4"/>
    <s v="CJV"/>
    <s v="Principal"/>
    <n v="6.41025641025641E-3"/>
    <n v="27"/>
    <x v="3"/>
    <s v="Ok"/>
    <x v="0"/>
    <s v="OK"/>
    <x v="0"/>
    <x v="0"/>
    <x v="1"/>
    <s v="No Aplica"/>
  </r>
  <r>
    <s v="20562719700"/>
    <x v="110"/>
    <x v="60"/>
    <x v="3179"/>
    <x v="3198"/>
    <x v="2862"/>
    <m/>
    <x v="58"/>
    <s v="ESTACION 06"/>
    <s v="URB MUSA MZ 2 LT 16"/>
    <x v="90"/>
    <x v="0"/>
    <m/>
    <x v="0"/>
    <d v="2022-06-28T00:00:00"/>
    <x v="0"/>
    <n v="4"/>
    <s v="CJV"/>
    <s v="Principal"/>
    <n v="6.41025641025641E-3"/>
    <n v="29"/>
    <x v="3"/>
    <s v="Ok"/>
    <x v="0"/>
    <s v="OK"/>
    <x v="0"/>
    <x v="0"/>
    <x v="1"/>
    <s v="No Aplica"/>
  </r>
  <r>
    <s v="20562719700"/>
    <x v="110"/>
    <x v="60"/>
    <x v="3180"/>
    <x v="3199"/>
    <x v="2863"/>
    <m/>
    <x v="10"/>
    <s v="ESTACION 06"/>
    <s v="JR SAN LORENZO 383"/>
    <x v="42"/>
    <x v="0"/>
    <m/>
    <x v="0"/>
    <d v="2023-03-16T00:00:00"/>
    <x v="0"/>
    <n v="4"/>
    <s v="CJV"/>
    <s v="Principal"/>
    <n v="6.41025641025641E-3"/>
    <n v="31"/>
    <x v="3"/>
    <s v="Ok"/>
    <x v="0"/>
    <s v="OK"/>
    <x v="0"/>
    <x v="0"/>
    <x v="1"/>
    <s v="No Aplica"/>
  </r>
  <r>
    <s v="20562719700"/>
    <x v="110"/>
    <x v="60"/>
    <x v="3181"/>
    <x v="3200"/>
    <x v="2864"/>
    <m/>
    <x v="10"/>
    <s v="ESTACION 06"/>
    <s v="AA.HH. MOTUPE 2DA ETAPA GRUPO 5 MZ.L. LT.13"/>
    <x v="3"/>
    <x v="0"/>
    <m/>
    <x v="0"/>
    <d v="2023-03-22T00:00:00"/>
    <x v="0"/>
    <n v="4"/>
    <s v="CJV"/>
    <s v="Principal"/>
    <n v="6.41025641025641E-3"/>
    <n v="40"/>
    <x v="4"/>
    <s v="Ok"/>
    <x v="0"/>
    <s v="OK"/>
    <x v="0"/>
    <x v="0"/>
    <x v="1"/>
    <s v="No Aplica"/>
  </r>
  <r>
    <s v="20562719700"/>
    <x v="110"/>
    <x v="60"/>
    <x v="3182"/>
    <x v="3201"/>
    <x v="2865"/>
    <m/>
    <x v="10"/>
    <s v="ESTACION 08"/>
    <s v="CALLE HUANTAJALLA 135 "/>
    <x v="31"/>
    <x v="0"/>
    <m/>
    <x v="0"/>
    <d v="2023-03-31T00:00:00"/>
    <x v="0"/>
    <n v="4"/>
    <s v="CJV"/>
    <s v="Principal"/>
    <n v="6.41025641025641E-3"/>
    <n v="46"/>
    <x v="0"/>
    <s v="Ok"/>
    <x v="2"/>
    <s v="OK"/>
    <x v="0"/>
    <x v="0"/>
    <x v="1"/>
    <s v="No Aplica"/>
  </r>
  <r>
    <s v="20562719700"/>
    <x v="110"/>
    <x v="60"/>
    <x v="3183"/>
    <x v="3202"/>
    <x v="2866"/>
    <m/>
    <x v="58"/>
    <s v="ESTACION 06"/>
    <s v="CALLE YUNGAY 153"/>
    <x v="6"/>
    <x v="0"/>
    <m/>
    <x v="0"/>
    <d v="2022-11-28T00:00:00"/>
    <x v="0"/>
    <n v="4"/>
    <s v="CJV"/>
    <s v="Principal"/>
    <n v="6.41025641025641E-3"/>
    <n v="34"/>
    <x v="4"/>
    <s v="Ok"/>
    <x v="0"/>
    <s v="OK"/>
    <x v="0"/>
    <x v="0"/>
    <x v="1"/>
    <s v="No Aplica"/>
  </r>
  <r>
    <s v="20562719700"/>
    <x v="110"/>
    <x v="60"/>
    <x v="3184"/>
    <x v="3203"/>
    <x v="2867"/>
    <m/>
    <x v="2"/>
    <s v="ESTACION 16"/>
    <s v="ASOC. LAS GARDENIAS MZ D LT 3  015-LIMA"/>
    <x v="13"/>
    <x v="0"/>
    <m/>
    <x v="0"/>
    <d v="2019-02-15T00:00:00"/>
    <x v="0"/>
    <n v="4"/>
    <s v="CJV"/>
    <s v="Principal"/>
    <n v="6.41025641025641E-3"/>
    <n v="38"/>
    <x v="4"/>
    <s v="Ok"/>
    <x v="0"/>
    <s v="OK"/>
    <x v="0"/>
    <x v="0"/>
    <x v="1"/>
    <s v="No Aplica"/>
  </r>
  <r>
    <s v="20562719700"/>
    <x v="110"/>
    <x v="60"/>
    <x v="3185"/>
    <x v="3204"/>
    <x v="2868"/>
    <m/>
    <x v="10"/>
    <s v="ESTACION 16"/>
    <s v="MZ 4A LT 6   JOSE CARLOS MARIATEGUI 015-LIMA"/>
    <x v="3"/>
    <x v="0"/>
    <m/>
    <x v="0"/>
    <d v="2019-03-06T00:00:00"/>
    <x v="0"/>
    <n v="4"/>
    <s v="CJV"/>
    <s v="Principal"/>
    <n v="6.41025641025641E-3"/>
    <n v="37"/>
    <x v="4"/>
    <s v="Ok"/>
    <x v="0"/>
    <s v="OK"/>
    <x v="0"/>
    <x v="0"/>
    <x v="1"/>
    <s v="No Aplica"/>
  </r>
  <r>
    <s v="20562719700"/>
    <x v="110"/>
    <x v="60"/>
    <x v="3186"/>
    <x v="3205"/>
    <x v="2869"/>
    <m/>
    <x v="10"/>
    <s v="ESTACION 06"/>
    <s v="MZ.K LT.20 AA.HH. PAEZ Y PALMERA "/>
    <x v="3"/>
    <x v="0"/>
    <m/>
    <x v="0"/>
    <d v="2022-12-01T00:00:00"/>
    <x v="0"/>
    <n v="4"/>
    <s v="CJV"/>
    <s v="Principal"/>
    <n v="6.41025641025641E-3"/>
    <n v="44"/>
    <x v="0"/>
    <s v="Ok"/>
    <x v="0"/>
    <s v="OK"/>
    <x v="0"/>
    <x v="0"/>
    <x v="1"/>
    <s v="No Aplica"/>
  </r>
  <r>
    <s v="20562719700"/>
    <x v="110"/>
    <x v="60"/>
    <x v="3187"/>
    <x v="3206"/>
    <x v="2870"/>
    <m/>
    <x v="10"/>
    <s v="ESTACION 06"/>
    <s v="AV. ESTEBAN SALMON210"/>
    <x v="46"/>
    <x v="0"/>
    <m/>
    <x v="0"/>
    <d v="2022-12-01T00:00:00"/>
    <x v="0"/>
    <n v="4"/>
    <s v="CJV"/>
    <s v="Principal"/>
    <n v="6.41025641025641E-3"/>
    <n v="29"/>
    <x v="3"/>
    <s v="Ok"/>
    <x v="0"/>
    <s v="OK"/>
    <x v="0"/>
    <x v="0"/>
    <x v="1"/>
    <s v="No Aplica"/>
  </r>
  <r>
    <s v="20562719700"/>
    <x v="110"/>
    <x v="60"/>
    <x v="3188"/>
    <x v="3207"/>
    <x v="2871"/>
    <m/>
    <x v="5"/>
    <s v="ESTACION 06"/>
    <s v="AA.HH. MARIELITA PRIMO MZ. C LT.1"/>
    <x v="4"/>
    <x v="0"/>
    <m/>
    <x v="0"/>
    <d v="2023-01-19T00:00:00"/>
    <x v="0"/>
    <n v="4"/>
    <s v="CJV"/>
    <s v="Principal"/>
    <n v="6.41025641025641E-3"/>
    <n v="28"/>
    <x v="3"/>
    <s v="Ok"/>
    <x v="2"/>
    <s v="OK"/>
    <x v="0"/>
    <x v="0"/>
    <x v="1"/>
    <s v="No Aplica"/>
  </r>
  <r>
    <s v="20562719700"/>
    <x v="110"/>
    <x v="60"/>
    <x v="3189"/>
    <x v="3208"/>
    <x v="2847"/>
    <m/>
    <x v="10"/>
    <s v="ESTACIONES 06-10-16-25-26-27"/>
    <s v="CALLE  SAN MIGUEL PIUEBLO JOVEN MZ.L LT.02"/>
    <x v="31"/>
    <x v="0"/>
    <m/>
    <x v="0"/>
    <d v="2023-05-03T00:00:00"/>
    <x v="0"/>
    <n v="4"/>
    <s v="CJV"/>
    <s v="Principal"/>
    <n v="6.41025641025641E-3"/>
    <n v="30"/>
    <x v="3"/>
    <s v="Ok"/>
    <x v="2"/>
    <s v="OK"/>
    <x v="0"/>
    <x v="0"/>
    <x v="1"/>
    <s v="No Aplica"/>
  </r>
  <r>
    <s v="20562719700"/>
    <x v="110"/>
    <x v="60"/>
    <x v="3190"/>
    <x v="3209"/>
    <x v="2872"/>
    <m/>
    <x v="2"/>
    <s v="ESTACION 06"/>
    <s v="CALLE 41-A AA.HH. 10 DE OCTUBRE MZ.B9 LT.33"/>
    <x v="3"/>
    <x v="0"/>
    <m/>
    <x v="0"/>
    <d v="2023-01-19T00:00:00"/>
    <x v="0"/>
    <n v="4"/>
    <s v="CJV"/>
    <s v="Principal"/>
    <n v="6.41025641025641E-3"/>
    <n v="34"/>
    <x v="4"/>
    <s v="Ok"/>
    <x v="0"/>
    <s v="OK"/>
    <x v="0"/>
    <x v="0"/>
    <x v="1"/>
    <s v="No Aplica"/>
  </r>
  <r>
    <s v="20562719700"/>
    <x v="110"/>
    <x v="60"/>
    <x v="3191"/>
    <x v="3210"/>
    <x v="2873"/>
    <m/>
    <x v="10"/>
    <s v="ESTACION 08"/>
    <s v="AV MARGINAL MZ B LT 6"/>
    <x v="31"/>
    <x v="0"/>
    <m/>
    <x v="0"/>
    <d v="2023-06-09T00:00:00"/>
    <x v="0"/>
    <n v="4"/>
    <s v="CJV"/>
    <s v="Principal"/>
    <n v="6.41025641025641E-3"/>
    <n v="27"/>
    <x v="3"/>
    <s v="Ok"/>
    <x v="2"/>
    <s v="OK"/>
    <x v="0"/>
    <x v="0"/>
    <x v="1"/>
    <s v="No Aplica"/>
  </r>
  <r>
    <s v="20562719700"/>
    <x v="110"/>
    <x v="60"/>
    <x v="3192"/>
    <x v="3211"/>
    <x v="2874"/>
    <m/>
    <x v="10"/>
    <s v="ESTACION 08"/>
    <s v="LIMA TAMBO NORTE MZ.E LT.16"/>
    <x v="5"/>
    <x v="0"/>
    <m/>
    <x v="0"/>
    <d v="2023-06-09T00:00:00"/>
    <x v="0"/>
    <n v="4"/>
    <s v="CJV"/>
    <s v="Principal"/>
    <n v="6.41025641025641E-3"/>
    <n v="40"/>
    <x v="4"/>
    <s v="Ok"/>
    <x v="0"/>
    <s v="OK"/>
    <x v="0"/>
    <x v="0"/>
    <x v="1"/>
    <s v="No Aplica"/>
  </r>
  <r>
    <s v="20562719700"/>
    <x v="110"/>
    <x v="60"/>
    <x v="3193"/>
    <x v="3212"/>
    <x v="2875"/>
    <m/>
    <x v="10"/>
    <s v="ESTACION 06"/>
    <s v="PASAJE CHIMU MZ 71 LT 34"/>
    <x v="6"/>
    <x v="0"/>
    <m/>
    <x v="0"/>
    <d v="2023-03-16T00:00:00"/>
    <x v="0"/>
    <n v="4"/>
    <s v="CJV"/>
    <s v="Principal"/>
    <n v="6.41025641025641E-3"/>
    <n v="40"/>
    <x v="4"/>
    <s v="Ok"/>
    <x v="0"/>
    <s v="OK"/>
    <x v="0"/>
    <x v="0"/>
    <x v="1"/>
    <s v="No Aplica"/>
  </r>
  <r>
    <s v="20562719700"/>
    <x v="110"/>
    <x v="60"/>
    <x v="3194"/>
    <x v="3213"/>
    <x v="2876"/>
    <m/>
    <x v="10"/>
    <s v="ESTACION 08"/>
    <s v="ASOC. DE VIVIENDA EL MIRADOR CAROPONGO MZ A LT 12"/>
    <x v="5"/>
    <x v="0"/>
    <m/>
    <x v="0"/>
    <d v="2023-06-01T00:00:00"/>
    <x v="0"/>
    <n v="4"/>
    <s v="CJV"/>
    <s v="Principal"/>
    <n v="6.41025641025641E-3"/>
    <n v="40"/>
    <x v="4"/>
    <s v="Ok"/>
    <x v="0"/>
    <s v="OK"/>
    <x v="0"/>
    <x v="0"/>
    <x v="1"/>
    <s v="No Aplica"/>
  </r>
  <r>
    <s v="20562719700"/>
    <x v="110"/>
    <x v="60"/>
    <x v="3195"/>
    <x v="3214"/>
    <x v="418"/>
    <m/>
    <x v="10"/>
    <s v="ESTACION 06"/>
    <s v="MZ.3F LT.7 ASENTAMIENTO HUMANO TODOS UNIDOS "/>
    <x v="31"/>
    <x v="0"/>
    <m/>
    <x v="0"/>
    <d v="2022-12-01T00:00:00"/>
    <x v="0"/>
    <n v="4"/>
    <s v="CJV"/>
    <s v="Principal"/>
    <n v="6.41025641025641E-3"/>
    <n v="44"/>
    <x v="0"/>
    <s v="Ok"/>
    <x v="2"/>
    <s v="OK"/>
    <x v="0"/>
    <x v="0"/>
    <x v="1"/>
    <s v="No Aplica"/>
  </r>
  <r>
    <s v="20562719700"/>
    <x v="110"/>
    <x v="60"/>
    <x v="3196"/>
    <x v="3215"/>
    <x v="2877"/>
    <m/>
    <x v="10"/>
    <s v="ESTACION 06"/>
    <s v="PEDREGAL SUR ETAPA II - MAJES - AREQUIPA"/>
    <x v="87"/>
    <x v="0"/>
    <m/>
    <x v="0"/>
    <d v="2022-12-01T00:00:00"/>
    <x v="0"/>
    <n v="4"/>
    <s v="CJV"/>
    <s v="Principal"/>
    <n v="6.41025641025641E-3"/>
    <n v="41"/>
    <x v="0"/>
    <s v="Ok"/>
    <x v="0"/>
    <s v="OK"/>
    <x v="0"/>
    <x v="0"/>
    <x v="1"/>
    <s v="No Aplica"/>
  </r>
  <r>
    <s v="20562719700"/>
    <x v="110"/>
    <x v="60"/>
    <x v="3197"/>
    <x v="3216"/>
    <x v="1702"/>
    <m/>
    <x v="10"/>
    <s v="ESTACION 08"/>
    <s v="CALLE HUANTAJALLA 135 "/>
    <x v="31"/>
    <x v="0"/>
    <m/>
    <x v="0"/>
    <d v="2023-04-13T00:00:00"/>
    <x v="0"/>
    <n v="4"/>
    <s v="CJV"/>
    <s v="Principal"/>
    <n v="6.41025641025641E-3"/>
    <n v="45"/>
    <x v="0"/>
    <s v="Ok"/>
    <x v="2"/>
    <s v="OK"/>
    <x v="0"/>
    <x v="0"/>
    <x v="1"/>
    <s v="No Aplica"/>
  </r>
  <r>
    <s v="20562719700"/>
    <x v="110"/>
    <x v="60"/>
    <x v="3198"/>
    <x v="3217"/>
    <x v="2878"/>
    <m/>
    <x v="10"/>
    <s v="PV1 BIS"/>
    <s v="AV HUANDOY EL SEO MZ A LT 30   URB EL OLIVAR 015-LIMA"/>
    <x v="11"/>
    <x v="0"/>
    <m/>
    <x v="0"/>
    <d v="2018-10-23T00:00:00"/>
    <x v="0"/>
    <n v="4"/>
    <s v="CJV"/>
    <s v="Principal"/>
    <n v="6.41025641025641E-3"/>
    <n v="36"/>
    <x v="4"/>
    <s v="Ok"/>
    <x v="0"/>
    <s v="OK"/>
    <x v="0"/>
    <x v="0"/>
    <x v="1"/>
    <s v="No Aplica"/>
  </r>
  <r>
    <s v="20562719700"/>
    <x v="110"/>
    <x v="60"/>
    <x v="3199"/>
    <x v="3218"/>
    <x v="2879"/>
    <m/>
    <x v="10"/>
    <s v="ESTACION 06"/>
    <s v="MARCO PUENTE LLANOS AAHH CERRO CANDELA MZ O LT 04"/>
    <x v="2"/>
    <x v="0"/>
    <m/>
    <x v="0"/>
    <d v="2022-06-28T00:00:00"/>
    <x v="0"/>
    <n v="4"/>
    <s v="CJV"/>
    <s v="Principal"/>
    <n v="6.41025641025641E-3"/>
    <n v="36"/>
    <x v="4"/>
    <s v="Ok"/>
    <x v="1"/>
    <s v="OK"/>
    <x v="0"/>
    <x v="0"/>
    <x v="1"/>
    <s v="No Aplica"/>
  </r>
  <r>
    <s v="20562719700"/>
    <x v="110"/>
    <x v="60"/>
    <x v="3200"/>
    <x v="3219"/>
    <x v="2880"/>
    <m/>
    <x v="10"/>
    <s v="ESTACION 06"/>
    <s v="JR. TRUJILLO 458"/>
    <x v="46"/>
    <x v="0"/>
    <m/>
    <x v="0"/>
    <d v="2023-03-28T00:00:00"/>
    <x v="0"/>
    <n v="4"/>
    <s v="CJV"/>
    <s v="Principal"/>
    <n v="6.41025641025641E-3"/>
    <n v="37"/>
    <x v="4"/>
    <s v="Ok"/>
    <x v="0"/>
    <s v="OK"/>
    <x v="0"/>
    <x v="0"/>
    <x v="1"/>
    <s v="No Aplica"/>
  </r>
  <r>
    <s v="20562719700"/>
    <x v="110"/>
    <x v="60"/>
    <x v="3201"/>
    <x v="3220"/>
    <x v="2881"/>
    <m/>
    <x v="10"/>
    <s v="ESTACION 06"/>
    <s v="CALLE YUNGAY 153"/>
    <x v="6"/>
    <x v="0"/>
    <m/>
    <x v="0"/>
    <d v="2022-12-01T00:00:00"/>
    <x v="0"/>
    <n v="4"/>
    <s v="CJV"/>
    <s v="Principal"/>
    <n v="6.41025641025641E-3"/>
    <n v="34"/>
    <x v="4"/>
    <s v="Ok"/>
    <x v="0"/>
    <s v="OK"/>
    <x v="0"/>
    <x v="0"/>
    <x v="1"/>
    <s v="No Aplica"/>
  </r>
  <r>
    <s v="20562719700"/>
    <x v="110"/>
    <x v="60"/>
    <x v="3202"/>
    <x v="3221"/>
    <x v="2882"/>
    <m/>
    <x v="10"/>
    <s v="ESTACION 08"/>
    <s v="LIMA TAMBO NORTE MZ.E LT.16"/>
    <x v="81"/>
    <x v="0"/>
    <m/>
    <x v="0"/>
    <d v="2023-03-31T00:00:00"/>
    <x v="0"/>
    <n v="4"/>
    <s v="CJV"/>
    <s v="Principal"/>
    <n v="6.41025641025641E-3"/>
    <n v="36"/>
    <x v="4"/>
    <s v="Ok"/>
    <x v="5"/>
    <s v="OK"/>
    <x v="0"/>
    <x v="0"/>
    <x v="1"/>
    <s v="No Aplica"/>
  </r>
  <r>
    <s v="20562719700"/>
    <x v="110"/>
    <x v="60"/>
    <x v="3203"/>
    <x v="3222"/>
    <x v="1773"/>
    <m/>
    <x v="58"/>
    <s v="ESTACION 08"/>
    <s v="JR. 28 DE JULIO 439"/>
    <x v="5"/>
    <x v="0"/>
    <m/>
    <x v="0"/>
    <d v="2023-06-09T00:00:00"/>
    <x v="0"/>
    <n v="4"/>
    <s v="CJV"/>
    <s v="Principal"/>
    <n v="6.41025641025641E-3"/>
    <n v="35"/>
    <x v="4"/>
    <s v="Ok"/>
    <x v="0"/>
    <s v="OK"/>
    <x v="0"/>
    <x v="0"/>
    <x v="1"/>
    <s v="No Aplica"/>
  </r>
  <r>
    <s v="20562719700"/>
    <x v="110"/>
    <x v="60"/>
    <x v="3204"/>
    <x v="3223"/>
    <x v="2883"/>
    <m/>
    <x v="10"/>
    <s v="ESTACION 08"/>
    <s v="AA.HH. MOTUPE 2DA ETAPA GRUPO 5 MZ.L. LT.13"/>
    <x v="387"/>
    <x v="0"/>
    <m/>
    <x v="0"/>
    <d v="2023-06-01T00:00:00"/>
    <x v="0"/>
    <n v="4"/>
    <s v="CJV"/>
    <s v="Principal"/>
    <n v="6.41025641025641E-3"/>
    <n v="40"/>
    <x v="4"/>
    <s v="Ok"/>
    <x v="0"/>
    <s v="OK"/>
    <x v="0"/>
    <x v="0"/>
    <x v="1"/>
    <s v="No Aplica"/>
  </r>
  <r>
    <s v="20562719700"/>
    <x v="110"/>
    <x v="60"/>
    <x v="3205"/>
    <x v="3224"/>
    <x v="2828"/>
    <m/>
    <x v="563"/>
    <s v="PV1 BIS"/>
    <s v="SAN CARLOS MZ B  PRO VIVIENDA SAN CARLOS -"/>
    <x v="6"/>
    <x v="0"/>
    <m/>
    <x v="0"/>
    <d v="2016-11-23T00:00:00"/>
    <x v="0"/>
    <n v="4"/>
    <s v="CJV"/>
    <s v="Principal"/>
    <n v="6.41025641025641E-3"/>
    <n v="31"/>
    <x v="3"/>
    <s v="Ok"/>
    <x v="0"/>
    <s v="OK"/>
    <x v="0"/>
    <x v="0"/>
    <x v="1"/>
    <s v="No Aplica"/>
  </r>
  <r>
    <s v="20562719700"/>
    <x v="110"/>
    <x v="60"/>
    <x v="3206"/>
    <x v="3225"/>
    <x v="2884"/>
    <m/>
    <x v="2"/>
    <s v="PV1 BIS"/>
    <s v="LOS ROBLES MZ A LT 3  -"/>
    <x v="4"/>
    <x v="0"/>
    <m/>
    <x v="0"/>
    <d v="2019-03-11T00:00:00"/>
    <x v="0"/>
    <n v="4"/>
    <s v="CJV"/>
    <s v="Principal"/>
    <n v="6.41025641025641E-3"/>
    <n v="39"/>
    <x v="4"/>
    <s v="Ok"/>
    <x v="2"/>
    <s v="OK"/>
    <x v="0"/>
    <x v="0"/>
    <x v="1"/>
    <s v="No Aplica"/>
  </r>
  <r>
    <s v="20562719700"/>
    <x v="110"/>
    <x v="60"/>
    <x v="3207"/>
    <x v="3226"/>
    <x v="2885"/>
    <m/>
    <x v="10"/>
    <s v="ESTACION 08"/>
    <s v="PASAJE CHIMU MZ 71 LT 34"/>
    <x v="4"/>
    <x v="0"/>
    <m/>
    <x v="0"/>
    <d v="2023-06-01T00:00:00"/>
    <x v="0"/>
    <n v="4"/>
    <s v="CJV"/>
    <s v="Principal"/>
    <n v="6.41025641025641E-3"/>
    <n v="34"/>
    <x v="4"/>
    <s v="Ok"/>
    <x v="2"/>
    <s v="OK"/>
    <x v="0"/>
    <x v="0"/>
    <x v="1"/>
    <s v="No Aplica"/>
  </r>
  <r>
    <s v="20562719700"/>
    <x v="110"/>
    <x v="60"/>
    <x v="3208"/>
    <x v="3227"/>
    <x v="2872"/>
    <m/>
    <x v="10"/>
    <s v="ESTACION 10"/>
    <s v="CALLE LOS CIPRESE 195 PJ. MANCO INCA "/>
    <x v="9"/>
    <x v="0"/>
    <m/>
    <x v="0"/>
    <d v="2023-01-25T00:00:00"/>
    <x v="0"/>
    <n v="4"/>
    <s v="CJV"/>
    <s v="Principal"/>
    <n v="6.41025641025641E-3"/>
    <n v="34"/>
    <x v="4"/>
    <s v="Ok"/>
    <x v="0"/>
    <s v="OK"/>
    <x v="0"/>
    <x v="0"/>
    <x v="1"/>
    <s v="No Aplica"/>
  </r>
  <r>
    <s v="20562719700"/>
    <x v="110"/>
    <x v="60"/>
    <x v="3209"/>
    <x v="3228"/>
    <x v="2717"/>
    <m/>
    <x v="10"/>
    <s v="ESTACION 10"/>
    <s v="AA.HH. LAS MALVINAS MZ.A LT.04 "/>
    <x v="6"/>
    <x v="0"/>
    <m/>
    <x v="0"/>
    <d v="2022-11-18T00:00:00"/>
    <x v="0"/>
    <n v="4"/>
    <s v="CJV"/>
    <s v="Principal"/>
    <n v="6.41025641025641E-3"/>
    <n v="29"/>
    <x v="3"/>
    <s v="Ok"/>
    <x v="0"/>
    <s v="OK"/>
    <x v="0"/>
    <x v="0"/>
    <x v="1"/>
    <s v="No Aplica"/>
  </r>
  <r>
    <s v="20562719700"/>
    <x v="110"/>
    <x v="60"/>
    <x v="3210"/>
    <x v="3229"/>
    <x v="1385"/>
    <m/>
    <x v="563"/>
    <s v="ESTACION 16"/>
    <s v="HUASCAYA MZ Ñ LT 8  -"/>
    <x v="63"/>
    <x v="0"/>
    <m/>
    <x v="0"/>
    <d v="2019-10-14T00:00:00"/>
    <x v="0"/>
    <n v="4"/>
    <s v="CJV"/>
    <s v="Principal"/>
    <n v="6.41025641025641E-3"/>
    <n v="39"/>
    <x v="4"/>
    <s v="Ok"/>
    <x v="6"/>
    <s v="OK"/>
    <x v="0"/>
    <x v="0"/>
    <x v="1"/>
    <s v="No Aplica"/>
  </r>
  <r>
    <s v="20562719700"/>
    <x v="110"/>
    <x v="60"/>
    <x v="3211"/>
    <x v="3230"/>
    <x v="2781"/>
    <m/>
    <x v="10"/>
    <s v="ESTACION 14"/>
    <s v="MZ K LT 6"/>
    <x v="2"/>
    <x v="0"/>
    <m/>
    <x v="0"/>
    <d v="2021-07-02T00:00:00"/>
    <x v="0"/>
    <n v="4"/>
    <s v="CJV"/>
    <s v="Principal"/>
    <n v="6.41025641025641E-3"/>
    <n v="38"/>
    <x v="4"/>
    <s v="Ok"/>
    <x v="1"/>
    <s v="OK"/>
    <x v="0"/>
    <x v="0"/>
    <x v="1"/>
    <s v="No Aplica"/>
  </r>
  <r>
    <s v="20562719700"/>
    <x v="110"/>
    <x v="60"/>
    <x v="3212"/>
    <x v="3231"/>
    <x v="2886"/>
    <m/>
    <x v="10"/>
    <s v="ESTACION 06"/>
    <s v="A.H. MICAELA BASTIDAS MZ.L LT.08"/>
    <x v="31"/>
    <x v="0"/>
    <m/>
    <x v="0"/>
    <d v="2023-03-28T00:00:00"/>
    <x v="0"/>
    <n v="4"/>
    <s v="CJV"/>
    <s v="Principal"/>
    <n v="6.41025641025641E-3"/>
    <n v="43"/>
    <x v="0"/>
    <s v="Ok"/>
    <x v="2"/>
    <s v="OK"/>
    <x v="0"/>
    <x v="0"/>
    <x v="1"/>
    <s v="No Aplica"/>
  </r>
  <r>
    <s v="20562719700"/>
    <x v="110"/>
    <x v="60"/>
    <x v="3213"/>
    <x v="3232"/>
    <x v="2887"/>
    <m/>
    <x v="10"/>
    <s v="ESTACION 06"/>
    <s v="ASOC. DE VIVIENDA EL MIRADOR CAROPONGO MZ A LT 12"/>
    <x v="60"/>
    <x v="0"/>
    <m/>
    <x v="0"/>
    <d v="2023-03-16T00:00:00"/>
    <x v="0"/>
    <n v="4"/>
    <s v="CJV"/>
    <s v="Principal"/>
    <n v="6.41025641025641E-3"/>
    <n v="36"/>
    <x v="4"/>
    <s v="Ok"/>
    <x v="0"/>
    <s v="OK"/>
    <x v="0"/>
    <x v="0"/>
    <x v="1"/>
    <s v="No Aplica"/>
  </r>
  <r>
    <s v="20562719700"/>
    <x v="110"/>
    <x v="60"/>
    <x v="3214"/>
    <x v="3233"/>
    <x v="2888"/>
    <m/>
    <x v="10"/>
    <s v="ESTACION 16"/>
    <s v="    015-LIMA"/>
    <x v="39"/>
    <x v="0"/>
    <m/>
    <x v="0"/>
    <d v="2019-03-25T00:00:00"/>
    <x v="0"/>
    <n v="4"/>
    <s v="CJV"/>
    <s v="Principal"/>
    <n v="6.41025641025641E-3"/>
    <n v="41"/>
    <x v="0"/>
    <s v="Ok"/>
    <x v="0"/>
    <s v="OK"/>
    <x v="0"/>
    <x v="0"/>
    <x v="1"/>
    <s v="No Aplica"/>
  </r>
  <r>
    <s v="20562719700"/>
    <x v="110"/>
    <x v="60"/>
    <x v="3215"/>
    <x v="3234"/>
    <x v="2889"/>
    <m/>
    <x v="10"/>
    <s v="ESTACION 06"/>
    <s v="JR CHIMBOTE 2168 URB SANTOYO"/>
    <x v="23"/>
    <x v="0"/>
    <m/>
    <x v="0"/>
    <d v="2023-03-16T00:00:00"/>
    <x v="0"/>
    <n v="4"/>
    <s v="CJV"/>
    <s v="Principal"/>
    <n v="6.41025641025641E-3"/>
    <n v="39"/>
    <x v="4"/>
    <s v="Ok"/>
    <x v="3"/>
    <s v="OK"/>
    <x v="0"/>
    <x v="0"/>
    <x v="1"/>
    <s v="No Aplica"/>
  </r>
  <r>
    <s v="20562719700"/>
    <x v="110"/>
    <x v="60"/>
    <x v="3216"/>
    <x v="3235"/>
    <x v="2890"/>
    <m/>
    <x v="10"/>
    <s v="ESTACION 06"/>
    <s v="AA.HH. BELLAVISTA MZ.O LT.02"/>
    <x v="6"/>
    <x v="0"/>
    <m/>
    <x v="0"/>
    <d v="2022-12-01T00:00:00"/>
    <x v="0"/>
    <n v="4"/>
    <s v="CJV"/>
    <s v="Principal"/>
    <n v="6.41025641025641E-3"/>
    <n v="38"/>
    <x v="4"/>
    <s v="Ok"/>
    <x v="0"/>
    <s v="OK"/>
    <x v="0"/>
    <x v="0"/>
    <x v="1"/>
    <s v="No Aplica"/>
  </r>
  <r>
    <s v="20562719700"/>
    <x v="110"/>
    <x v="60"/>
    <x v="3217"/>
    <x v="3236"/>
    <x v="2891"/>
    <m/>
    <x v="58"/>
    <s v="PV1 BIS"/>
    <s v="    015-LIMA"/>
    <x v="63"/>
    <x v="0"/>
    <m/>
    <x v="0"/>
    <d v="2019-05-28T00:00:00"/>
    <x v="0"/>
    <n v="4"/>
    <s v="CJV"/>
    <s v="Principal"/>
    <n v="6.41025641025641E-3"/>
    <n v="48"/>
    <x v="0"/>
    <s v="Ok"/>
    <x v="6"/>
    <s v="OK"/>
    <x v="0"/>
    <x v="0"/>
    <x v="1"/>
    <s v="No Aplica"/>
  </r>
  <r>
    <s v="20562719700"/>
    <x v="110"/>
    <x v="60"/>
    <x v="3218"/>
    <x v="3237"/>
    <x v="2892"/>
    <m/>
    <x v="10"/>
    <s v="PV1 BIS"/>
    <s v="COOP PARAISO MZ C LT 1  -"/>
    <x v="63"/>
    <x v="0"/>
    <m/>
    <x v="0"/>
    <d v="2019-08-17T00:00:00"/>
    <x v="0"/>
    <n v="4"/>
    <s v="CJV"/>
    <s v="Principal"/>
    <n v="6.41025641025641E-3"/>
    <n v="36"/>
    <x v="4"/>
    <s v="Ok"/>
    <x v="6"/>
    <s v="OK"/>
    <x v="0"/>
    <x v="0"/>
    <x v="1"/>
    <s v="No Aplica"/>
  </r>
  <r>
    <s v="20562719700"/>
    <x v="110"/>
    <x v="60"/>
    <x v="3219"/>
    <x v="3238"/>
    <x v="2893"/>
    <m/>
    <x v="10"/>
    <s v="ESTACION 06"/>
    <s v="MZ R16 LT 15 LOS ALAMOS HUERTOS DE MANCHAY"/>
    <x v="28"/>
    <x v="0"/>
    <m/>
    <x v="0"/>
    <d v="2022-06-28T00:00:00"/>
    <x v="0"/>
    <n v="4"/>
    <s v="CJV"/>
    <s v="Principal"/>
    <n v="6.41025641025641E-3"/>
    <n v="32"/>
    <x v="4"/>
    <s v="Ok"/>
    <x v="0"/>
    <s v="OK"/>
    <x v="0"/>
    <x v="0"/>
    <x v="1"/>
    <s v="No Aplica"/>
  </r>
  <r>
    <s v="20562719700"/>
    <x v="110"/>
    <x v="60"/>
    <x v="3220"/>
    <x v="3239"/>
    <x v="2894"/>
    <m/>
    <x v="10"/>
    <s v="ESTACION 26"/>
    <s v="MAMACONA ALTA   MZ A LT 12 015-LIMA"/>
    <x v="137"/>
    <x v="0"/>
    <m/>
    <x v="0"/>
    <d v="2019-08-19T00:00:00"/>
    <x v="0"/>
    <n v="4"/>
    <s v="CJV"/>
    <s v="Principal"/>
    <n v="6.41025641025641E-3"/>
    <n v="42"/>
    <x v="0"/>
    <s v="Ok"/>
    <x v="0"/>
    <s v="OK"/>
    <x v="0"/>
    <x v="0"/>
    <x v="1"/>
    <s v="No Aplica"/>
  </r>
  <r>
    <s v="20562719700"/>
    <x v="110"/>
    <x v="60"/>
    <x v="3221"/>
    <x v="3240"/>
    <x v="2895"/>
    <m/>
    <x v="10"/>
    <s v="ESTACION 10"/>
    <s v="MZ A LT 7    015-LIMA"/>
    <x v="137"/>
    <x v="0"/>
    <m/>
    <x v="0"/>
    <d v="2019-02-28T00:00:00"/>
    <x v="0"/>
    <n v="4"/>
    <s v="CJV"/>
    <s v="Principal"/>
    <n v="6.41025641025641E-3"/>
    <n v="33"/>
    <x v="4"/>
    <s v="Ok"/>
    <x v="0"/>
    <s v="OK"/>
    <x v="0"/>
    <x v="0"/>
    <x v="1"/>
    <s v="No Aplica"/>
  </r>
  <r>
    <s v="20562719700"/>
    <x v="110"/>
    <x v="60"/>
    <x v="3222"/>
    <x v="3241"/>
    <x v="2523"/>
    <m/>
    <x v="10"/>
    <s v="ESTACION 16"/>
    <s v="MZ.A LT.07 LOS PORTALES DE MAMACONA ALTA"/>
    <x v="137"/>
    <x v="0"/>
    <m/>
    <x v="0"/>
    <d v="2022-07-08T00:00:00"/>
    <x v="0"/>
    <n v="4"/>
    <s v="CJV"/>
    <s v="Principal"/>
    <n v="6.41025641025641E-3"/>
    <n v="37"/>
    <x v="4"/>
    <s v="Ok"/>
    <x v="0"/>
    <s v="OK"/>
    <x v="0"/>
    <x v="0"/>
    <x v="1"/>
    <s v="No Aplica"/>
  </r>
  <r>
    <s v="20562719700"/>
    <x v="110"/>
    <x v="60"/>
    <x v="3223"/>
    <x v="3242"/>
    <x v="2896"/>
    <m/>
    <x v="10"/>
    <s v="ESTACION 06"/>
    <s v="HIJOS DE LA MUD 2 MZ.A LT.02 ZAPALLAL"/>
    <x v="39"/>
    <x v="0"/>
    <m/>
    <x v="0"/>
    <d v="2023-03-28T00:00:00"/>
    <x v="0"/>
    <n v="4"/>
    <s v="CJV"/>
    <s v="Principal"/>
    <n v="6.41025641025641E-3"/>
    <n v="29"/>
    <x v="3"/>
    <s v="Ok"/>
    <x v="0"/>
    <s v="OK"/>
    <x v="0"/>
    <x v="0"/>
    <x v="1"/>
    <s v="No Aplica"/>
  </r>
  <r>
    <s v="20562719700"/>
    <x v="110"/>
    <x v="60"/>
    <x v="3224"/>
    <x v="3243"/>
    <x v="989"/>
    <m/>
    <x v="10"/>
    <s v="ESTACION 06"/>
    <s v="AV. BAUSATE Y MEZA 23849"/>
    <x v="70"/>
    <x v="0"/>
    <m/>
    <x v="0"/>
    <d v="2022-12-01T00:00:00"/>
    <x v="0"/>
    <n v="4"/>
    <s v="CJV"/>
    <s v="Principal"/>
    <n v="6.41025641025641E-3"/>
    <n v="35"/>
    <x v="4"/>
    <s v="Ok"/>
    <x v="7"/>
    <s v="OK"/>
    <x v="0"/>
    <x v="0"/>
    <x v="1"/>
    <s v="No Aplica"/>
  </r>
  <r>
    <s v="20562719700"/>
    <x v="110"/>
    <x v="60"/>
    <x v="3225"/>
    <x v="3244"/>
    <x v="121"/>
    <m/>
    <x v="564"/>
    <s v="ESTACION 10"/>
    <s v="FEDERICO VILLAREAL 351   -"/>
    <x v="11"/>
    <x v="0"/>
    <m/>
    <x v="0"/>
    <d v="2016-08-08T00:00:00"/>
    <x v="0"/>
    <n v="4"/>
    <s v="CJV"/>
    <s v="Principal"/>
    <n v="6.41025641025641E-3"/>
    <n v="28"/>
    <x v="3"/>
    <s v="Ok"/>
    <x v="0"/>
    <s v="OK"/>
    <x v="0"/>
    <x v="0"/>
    <x v="1"/>
    <s v="No Aplica"/>
  </r>
  <r>
    <s v="20562719700"/>
    <x v="110"/>
    <x v="60"/>
    <x v="3226"/>
    <x v="3245"/>
    <x v="2897"/>
    <m/>
    <x v="10"/>
    <s v="ESTACION 08"/>
    <s v="CRUZ DE MOTUPO MZ L LT 1 2DA ETAPA GRUPO 5 -"/>
    <x v="3"/>
    <x v="0"/>
    <m/>
    <x v="0"/>
    <d v="2023-06-01T00:00:00"/>
    <x v="0"/>
    <n v="4"/>
    <s v="CJV"/>
    <s v="Principal"/>
    <n v="6.41025641025641E-3"/>
    <n v="32"/>
    <x v="4"/>
    <s v="Ok"/>
    <x v="0"/>
    <s v="OK"/>
    <x v="0"/>
    <x v="0"/>
    <x v="1"/>
    <s v="No Aplica"/>
  </r>
  <r>
    <s v="20562719700"/>
    <x v="110"/>
    <x v="60"/>
    <x v="3227"/>
    <x v="3246"/>
    <x v="2898"/>
    <m/>
    <x v="563"/>
    <s v="ESTACION 06"/>
    <s v="PSJ. LAMBAYEQUE MZ.02 LT.09 MANUEL DULANTO"/>
    <x v="31"/>
    <x v="0"/>
    <m/>
    <x v="0"/>
    <d v="2023-03-28T00:00:00"/>
    <x v="0"/>
    <n v="4"/>
    <s v="CJV"/>
    <s v="Principal"/>
    <n v="6.41025641025641E-3"/>
    <n v="48"/>
    <x v="0"/>
    <s v="Ok"/>
    <x v="2"/>
    <s v="OK"/>
    <x v="0"/>
    <x v="0"/>
    <x v="1"/>
    <s v="No Aplica"/>
  </r>
  <r>
    <s v="20562719700"/>
    <x v="110"/>
    <x v="60"/>
    <x v="3228"/>
    <x v="3247"/>
    <x v="2899"/>
    <m/>
    <x v="10"/>
    <s v="ESTACION 10"/>
    <s v="MZ.H LT.06 A.H. 30 DE AGOSTO "/>
    <x v="8"/>
    <x v="0"/>
    <m/>
    <x v="0"/>
    <d v="2022-11-18T00:00:00"/>
    <x v="0"/>
    <n v="4"/>
    <s v="CJV"/>
    <s v="Principal"/>
    <n v="6.41025641025641E-3"/>
    <n v="33"/>
    <x v="4"/>
    <s v="Ok"/>
    <x v="0"/>
    <s v="OK"/>
    <x v="0"/>
    <x v="0"/>
    <x v="1"/>
    <s v="No Aplica"/>
  </r>
  <r>
    <s v="20562719700"/>
    <x v="110"/>
    <x v="60"/>
    <x v="3229"/>
    <x v="3248"/>
    <x v="2900"/>
    <m/>
    <x v="10"/>
    <s v="ESTACION 06"/>
    <s v="AV. AVIACION 130"/>
    <x v="70"/>
    <x v="0"/>
    <m/>
    <x v="0"/>
    <d v="2023-03-28T00:00:00"/>
    <x v="0"/>
    <n v="4"/>
    <s v="CJV"/>
    <s v="Principal"/>
    <n v="6.41025641025641E-3"/>
    <n v="51"/>
    <x v="5"/>
    <s v="Ok"/>
    <x v="7"/>
    <s v="OK"/>
    <x v="0"/>
    <x v="0"/>
    <x v="1"/>
    <s v="No Aplica"/>
  </r>
  <r>
    <s v="20562719700"/>
    <x v="110"/>
    <x v="60"/>
    <x v="3230"/>
    <x v="3249"/>
    <x v="206"/>
    <m/>
    <x v="2"/>
    <s v="ESTACION 06"/>
    <s v="JR. 28 DE JULIO 439"/>
    <x v="171"/>
    <x v="0"/>
    <m/>
    <x v="0"/>
    <d v="2022-12-06T00:00:00"/>
    <x v="0"/>
    <n v="4"/>
    <s v="CJV"/>
    <s v="Principal"/>
    <n v="6.41025641025641E-3"/>
    <n v="40"/>
    <x v="4"/>
    <s v="Ok"/>
    <x v="0"/>
    <s v="OK"/>
    <x v="0"/>
    <x v="0"/>
    <x v="1"/>
    <s v="No Aplica"/>
  </r>
  <r>
    <s v="20562719700"/>
    <x v="110"/>
    <x v="60"/>
    <x v="3231"/>
    <x v="3250"/>
    <x v="2741"/>
    <m/>
    <x v="10"/>
    <s v="ESTACION 06"/>
    <s v="AV MARGINAL MZ B LT 6"/>
    <x v="388"/>
    <x v="0"/>
    <m/>
    <x v="0"/>
    <d v="2022-06-28T00:00:00"/>
    <x v="0"/>
    <n v="4"/>
    <s v="CJV"/>
    <s v="Principal"/>
    <n v="6.41025641025641E-3"/>
    <n v="45"/>
    <x v="0"/>
    <s v="Ok"/>
    <x v="0"/>
    <s v="OK"/>
    <x v="0"/>
    <x v="0"/>
    <x v="1"/>
    <s v="No Aplica"/>
  </r>
  <r>
    <s v="20562719700"/>
    <x v="110"/>
    <x v="60"/>
    <x v="3232"/>
    <x v="3251"/>
    <x v="778"/>
    <m/>
    <x v="58"/>
    <s v="ESTACION 06"/>
    <s v="CASERIO TARAPOTO - RIO NANAY"/>
    <x v="389"/>
    <x v="0"/>
    <m/>
    <x v="0"/>
    <d v="2023-03-23T00:00:00"/>
    <x v="0"/>
    <n v="4"/>
    <s v="CJV"/>
    <s v="Principal"/>
    <n v="6.41025641025641E-3"/>
    <n v="29"/>
    <x v="3"/>
    <s v="Ok"/>
    <x v="0"/>
    <s v="OK"/>
    <x v="0"/>
    <x v="0"/>
    <x v="1"/>
    <s v="No Aplica"/>
  </r>
  <r>
    <s v="20562719700"/>
    <x v="110"/>
    <x v="60"/>
    <x v="3233"/>
    <x v="3252"/>
    <x v="2901"/>
    <m/>
    <x v="10"/>
    <s v="ESTACION 06"/>
    <s v="CIUDADELA CHALACA MZ.R LT.6"/>
    <x v="74"/>
    <x v="0"/>
    <m/>
    <x v="0"/>
    <d v="2022-12-01T00:00:00"/>
    <x v="0"/>
    <n v="4"/>
    <s v="CJV"/>
    <s v="Principal"/>
    <n v="6.41025641025641E-3"/>
    <n v="28"/>
    <x v="3"/>
    <s v="Ok"/>
    <x v="2"/>
    <s v="OK"/>
    <x v="0"/>
    <x v="0"/>
    <x v="1"/>
    <s v="No Aplica"/>
  </r>
  <r>
    <s v="20562719700"/>
    <x v="110"/>
    <x v="60"/>
    <x v="3234"/>
    <x v="3253"/>
    <x v="2902"/>
    <m/>
    <x v="10"/>
    <s v="ESTACION 08"/>
    <s v="LIMA TAMBO NORTE MZ.E LT.16"/>
    <x v="81"/>
    <x v="0"/>
    <m/>
    <x v="0"/>
    <d v="2023-04-13T00:00:00"/>
    <x v="0"/>
    <n v="4"/>
    <s v="CJV"/>
    <s v="Principal"/>
    <n v="6.41025641025641E-3"/>
    <n v="24"/>
    <x v="3"/>
    <s v="Ok"/>
    <x v="5"/>
    <s v="OK"/>
    <x v="0"/>
    <x v="0"/>
    <x v="1"/>
    <s v="No Aplica"/>
  </r>
  <r>
    <s v="20562719700"/>
    <x v="110"/>
    <x v="60"/>
    <x v="3235"/>
    <x v="3254"/>
    <x v="2903"/>
    <m/>
    <x v="58"/>
    <s v="ESTACION 08"/>
    <s v="ASC. POSESIONARIOS LOBERA LA MESETA MZ V1 LT 12"/>
    <x v="5"/>
    <x v="0"/>
    <m/>
    <x v="0"/>
    <d v="2023-06-09T00:00:00"/>
    <x v="0"/>
    <n v="4"/>
    <s v="CJV"/>
    <s v="Principal"/>
    <n v="6.41025641025641E-3"/>
    <n v="22"/>
    <x v="1"/>
    <s v="Ok"/>
    <x v="0"/>
    <s v="OK"/>
    <x v="0"/>
    <x v="0"/>
    <x v="1"/>
    <s v="No Aplica"/>
  </r>
  <r>
    <s v="20562719700"/>
    <x v="110"/>
    <x v="60"/>
    <x v="3236"/>
    <x v="3255"/>
    <x v="2904"/>
    <m/>
    <x v="563"/>
    <s v="ESTACION 06"/>
    <s v="SECTOR 2 GRUPO 19"/>
    <x v="45"/>
    <x v="0"/>
    <m/>
    <x v="0"/>
    <d v="2023-03-28T00:00:00"/>
    <x v="0"/>
    <n v="4"/>
    <s v="CJV"/>
    <s v="Principal"/>
    <n v="6.41025641025641E-3"/>
    <n v="49"/>
    <x v="0"/>
    <s v="Ok"/>
    <x v="0"/>
    <s v="OK"/>
    <x v="0"/>
    <x v="0"/>
    <x v="1"/>
    <s v="No Aplica"/>
  </r>
  <r>
    <s v="20562719700"/>
    <x v="110"/>
    <x v="60"/>
    <x v="3237"/>
    <x v="3256"/>
    <x v="2905"/>
    <m/>
    <x v="10"/>
    <s v="ESTACION 16"/>
    <s v="12 DE AGOSTO  MZ G LT 1    015-LIMA"/>
    <x v="11"/>
    <x v="0"/>
    <m/>
    <x v="0"/>
    <d v="2017-10-30T00:00:00"/>
    <x v="0"/>
    <n v="4"/>
    <s v="CJV"/>
    <s v="Principal"/>
    <n v="6.41025641025641E-3"/>
    <n v="34"/>
    <x v="4"/>
    <s v="Ok"/>
    <x v="0"/>
    <s v="OK"/>
    <x v="0"/>
    <x v="0"/>
    <x v="1"/>
    <s v="No Aplica"/>
  </r>
  <r>
    <s v="20562719700"/>
    <x v="110"/>
    <x v="60"/>
    <x v="3238"/>
    <x v="3257"/>
    <x v="2906"/>
    <m/>
    <x v="563"/>
    <s v="ESTACION 16"/>
    <s v="UNIVERSAL 183 MZ B LT 26 -"/>
    <x v="31"/>
    <x v="0"/>
    <m/>
    <x v="0"/>
    <d v="2017-02-21T00:00:00"/>
    <x v="0"/>
    <n v="4"/>
    <s v="CJV"/>
    <s v="Principal"/>
    <n v="6.41025641025641E-3"/>
    <n v="28"/>
    <x v="3"/>
    <s v="Ok"/>
    <x v="2"/>
    <s v="OK"/>
    <x v="0"/>
    <x v="0"/>
    <x v="1"/>
    <s v="No Aplica"/>
  </r>
  <r>
    <s v="20562719700"/>
    <x v="110"/>
    <x v="60"/>
    <x v="3239"/>
    <x v="3258"/>
    <x v="2907"/>
    <m/>
    <x v="10"/>
    <s v="ESTACION 16"/>
    <s v="FLOR DE AMANCAES MZ L LT 1 COMITÉ 07 -"/>
    <x v="46"/>
    <x v="0"/>
    <m/>
    <x v="0"/>
    <d v="2019-03-06T00:00:00"/>
    <x v="0"/>
    <n v="4"/>
    <s v="CJV"/>
    <s v="Principal"/>
    <n v="6.41025641025641E-3"/>
    <n v="57"/>
    <x v="5"/>
    <s v="Ok"/>
    <x v="0"/>
    <s v="OK"/>
    <x v="0"/>
    <x v="0"/>
    <x v="1"/>
    <s v="No Aplica"/>
  </r>
  <r>
    <s v="20562719700"/>
    <x v="110"/>
    <x v="60"/>
    <x v="3240"/>
    <x v="3259"/>
    <x v="2908"/>
    <m/>
    <x v="10"/>
    <s v="ESTACION 06"/>
    <s v="AV. TUPAC AMARU 1453"/>
    <x v="74"/>
    <x v="0"/>
    <m/>
    <x v="0"/>
    <d v="2022-12-01T00:00:00"/>
    <x v="0"/>
    <n v="4"/>
    <s v="CJV"/>
    <s v="Principal"/>
    <n v="6.41025641025641E-3"/>
    <n v="44"/>
    <x v="0"/>
    <s v="Ok"/>
    <x v="2"/>
    <s v="OK"/>
    <x v="0"/>
    <x v="0"/>
    <x v="1"/>
    <s v="No Aplica"/>
  </r>
  <r>
    <s v="20562719700"/>
    <x v="110"/>
    <x v="60"/>
    <x v="3241"/>
    <x v="3260"/>
    <x v="1744"/>
    <m/>
    <x v="10"/>
    <s v="ESTACION 06"/>
    <s v="ASOC. RAUCANA MZ D LT 17"/>
    <x v="2"/>
    <x v="0"/>
    <m/>
    <x v="0"/>
    <d v="2022-06-28T00:00:00"/>
    <x v="0"/>
    <n v="4"/>
    <s v="CJV"/>
    <s v="Principal"/>
    <n v="6.41025641025641E-3"/>
    <n v="36"/>
    <x v="4"/>
    <s v="Ok"/>
    <x v="1"/>
    <s v="OK"/>
    <x v="0"/>
    <x v="0"/>
    <x v="1"/>
    <s v="No Aplica"/>
  </r>
  <r>
    <s v="20562719700"/>
    <x v="110"/>
    <x v="60"/>
    <x v="3242"/>
    <x v="3261"/>
    <x v="2909"/>
    <m/>
    <x v="10"/>
    <s v="ESTACION 06"/>
    <s v="HIJOS DE LA MUD 2 MZ.A LT.02 ZAPALLAL"/>
    <x v="3"/>
    <x v="0"/>
    <m/>
    <x v="0"/>
    <d v="2023-03-23T00:00:00"/>
    <x v="0"/>
    <n v="4"/>
    <s v="CJV"/>
    <s v="Principal"/>
    <n v="6.41025641025641E-3"/>
    <n v="38"/>
    <x v="4"/>
    <s v="Ok"/>
    <x v="0"/>
    <s v="OK"/>
    <x v="0"/>
    <x v="0"/>
    <x v="1"/>
    <s v="No Aplica"/>
  </r>
  <r>
    <s v="20562719700"/>
    <x v="110"/>
    <x v="60"/>
    <x v="3243"/>
    <x v="3262"/>
    <x v="2910"/>
    <m/>
    <x v="10"/>
    <s v="ESTACION 08"/>
    <s v="UNIVERSAL 183 MZ B LT 26 -"/>
    <x v="3"/>
    <x v="0"/>
    <m/>
    <x v="0"/>
    <d v="2023-06-09T00:00:00"/>
    <x v="0"/>
    <n v="4"/>
    <s v="CJV"/>
    <s v="Principal"/>
    <n v="6.41025641025641E-3"/>
    <n v="39"/>
    <x v="4"/>
    <s v="Ok"/>
    <x v="0"/>
    <s v="OK"/>
    <x v="0"/>
    <x v="0"/>
    <x v="1"/>
    <s v="No Aplica"/>
  </r>
  <r>
    <s v="20562719700"/>
    <x v="110"/>
    <x v="60"/>
    <x v="3244"/>
    <x v="3263"/>
    <x v="2911"/>
    <m/>
    <x v="5"/>
    <s v="ESTACION 10"/>
    <s v="CALLE YUNGAY 153"/>
    <x v="6"/>
    <x v="0"/>
    <m/>
    <x v="0"/>
    <d v="2022-12-28T00:00:00"/>
    <x v="0"/>
    <n v="4"/>
    <s v="CJV"/>
    <s v="Principal"/>
    <n v="6.41025641025641E-3"/>
    <n v="32"/>
    <x v="4"/>
    <s v="Ok"/>
    <x v="0"/>
    <s v="OK"/>
    <x v="0"/>
    <x v="0"/>
    <x v="1"/>
    <s v="No Aplica"/>
  </r>
  <r>
    <s v="20562719700"/>
    <x v="110"/>
    <x v="60"/>
    <x v="3245"/>
    <x v="3264"/>
    <x v="2912"/>
    <m/>
    <x v="10"/>
    <s v="ESTACION 08"/>
    <s v="ASC. POSESIONARIOS LOBERA LA MESETA MZ V1 LT 11"/>
    <x v="44"/>
    <x v="0"/>
    <m/>
    <x v="0"/>
    <d v="2023-06-01T00:00:00"/>
    <x v="0"/>
    <n v="4"/>
    <s v="CJV"/>
    <s v="Principal"/>
    <n v="6.41025641025641E-3"/>
    <n v="29"/>
    <x v="3"/>
    <s v="Ok"/>
    <x v="0"/>
    <s v="OK"/>
    <x v="0"/>
    <x v="0"/>
    <x v="1"/>
    <s v="No Aplica"/>
  </r>
  <r>
    <s v="20562719700"/>
    <x v="110"/>
    <x v="60"/>
    <x v="3246"/>
    <x v="3265"/>
    <x v="2015"/>
    <m/>
    <x v="10"/>
    <s v="ESTACION 06"/>
    <s v="AV. TUPAC AMARU 1453"/>
    <x v="74"/>
    <x v="0"/>
    <m/>
    <x v="0"/>
    <d v="2022-11-28T00:00:00"/>
    <x v="0"/>
    <n v="4"/>
    <s v="CJV"/>
    <s v="Principal"/>
    <n v="6.41025641025641E-3"/>
    <n v="30"/>
    <x v="3"/>
    <s v="Ok"/>
    <x v="2"/>
    <s v="OK"/>
    <x v="0"/>
    <x v="0"/>
    <x v="1"/>
    <s v="No Aplica"/>
  </r>
  <r>
    <s v="20562719700"/>
    <x v="110"/>
    <x v="60"/>
    <x v="3247"/>
    <x v="3266"/>
    <x v="2913"/>
    <m/>
    <x v="58"/>
    <s v="ESTACION 06"/>
    <s v="MZ.3F LT.7 ASENTAMIENTO HUMANO TODOS UNIDOS "/>
    <x v="31"/>
    <x v="0"/>
    <m/>
    <x v="0"/>
    <d v="2022-06-22T00:00:00"/>
    <x v="0"/>
    <n v="4"/>
    <s v="CJV"/>
    <s v="Principal"/>
    <n v="6.41025641025641E-3"/>
    <n v="23"/>
    <x v="1"/>
    <s v="Ok"/>
    <x v="2"/>
    <s v="OK"/>
    <x v="0"/>
    <x v="0"/>
    <x v="1"/>
    <s v="No Aplica"/>
  </r>
  <r>
    <s v="20562719700"/>
    <x v="110"/>
    <x v="60"/>
    <x v="3248"/>
    <x v="3267"/>
    <x v="1685"/>
    <m/>
    <x v="10"/>
    <s v="ESTACION 06"/>
    <s v="CALLE PUNO MZ.C10 LT.8 A.H. LEONCIO PRADO "/>
    <x v="21"/>
    <x v="0"/>
    <m/>
    <x v="0"/>
    <d v="2023-03-23T00:00:00"/>
    <x v="0"/>
    <n v="4"/>
    <s v="CJV"/>
    <s v="Principal"/>
    <n v="6.41025641025641E-3"/>
    <n v="39"/>
    <x v="4"/>
    <s v="Ok"/>
    <x v="0"/>
    <s v="OK"/>
    <x v="0"/>
    <x v="0"/>
    <x v="1"/>
    <s v="No Aplica"/>
  </r>
  <r>
    <s v="20562719700"/>
    <x v="110"/>
    <x v="60"/>
    <x v="3249"/>
    <x v="3268"/>
    <x v="2914"/>
    <m/>
    <x v="10"/>
    <s v="ESTACION 10"/>
    <s v="CALLE HUAYNA CAPAC 150 PJ COLLIQUE"/>
    <x v="37"/>
    <x v="0"/>
    <m/>
    <x v="0"/>
    <d v="2022-11-15T00:00:00"/>
    <x v="0"/>
    <n v="4"/>
    <s v="CJV"/>
    <s v="Principal"/>
    <n v="6.41025641025641E-3"/>
    <n v="46"/>
    <x v="0"/>
    <s v="Ok"/>
    <x v="0"/>
    <s v="OK"/>
    <x v="0"/>
    <x v="0"/>
    <x v="1"/>
    <s v="No Aplica"/>
  </r>
  <r>
    <s v="20562719700"/>
    <x v="110"/>
    <x v="60"/>
    <x v="3250"/>
    <x v="3269"/>
    <x v="1616"/>
    <m/>
    <x v="10"/>
    <s v="ESTACION 08"/>
    <s v="ASC. POSESIONARIOS LOBERA LA MESETA MZ V1 LT 11"/>
    <x v="5"/>
    <x v="0"/>
    <m/>
    <x v="0"/>
    <d v="2023-06-09T00:00:00"/>
    <x v="0"/>
    <n v="4"/>
    <s v="CJV"/>
    <s v="Principal"/>
    <n v="6.41025641025641E-3"/>
    <n v="50"/>
    <x v="5"/>
    <s v="Ok"/>
    <x v="0"/>
    <s v="OK"/>
    <x v="0"/>
    <x v="0"/>
    <x v="1"/>
    <s v="No Aplica"/>
  </r>
  <r>
    <s v="20562719700"/>
    <x v="110"/>
    <x v="60"/>
    <x v="3251"/>
    <x v="3270"/>
    <x v="2846"/>
    <m/>
    <x v="41"/>
    <s v="ESTACION 10"/>
    <s v="AÑO NUEVO COOPERATIVA SAN PEDRO "/>
    <x v="37"/>
    <x v="0"/>
    <m/>
    <x v="0"/>
    <d v="2023-01-25T00:00:00"/>
    <x v="0"/>
    <n v="4"/>
    <s v="CJV"/>
    <s v="Principal"/>
    <n v="6.41025641025641E-3"/>
    <n v="29"/>
    <x v="3"/>
    <s v="Ok"/>
    <x v="0"/>
    <s v="OK"/>
    <x v="0"/>
    <x v="0"/>
    <x v="1"/>
    <s v="No Aplica"/>
  </r>
  <r>
    <s v="20562719700"/>
    <x v="110"/>
    <x v="60"/>
    <x v="3252"/>
    <x v="3271"/>
    <x v="2915"/>
    <m/>
    <x v="10"/>
    <s v="ESTACION 10"/>
    <s v="MZ J LT 15 SAN PEDRO    015-LIMA"/>
    <x v="37"/>
    <x v="0"/>
    <m/>
    <x v="0"/>
    <d v="2019-05-28T00:00:00"/>
    <x v="0"/>
    <n v="4"/>
    <s v="CJV"/>
    <s v="Principal"/>
    <n v="6.41025641025641E-3"/>
    <n v="49"/>
    <x v="0"/>
    <s v="Ok"/>
    <x v="0"/>
    <s v="OK"/>
    <x v="0"/>
    <x v="0"/>
    <x v="1"/>
    <s v="No Aplica"/>
  </r>
  <r>
    <s v="20562719700"/>
    <x v="110"/>
    <x v="60"/>
    <x v="3253"/>
    <x v="3272"/>
    <x v="2916"/>
    <m/>
    <x v="563"/>
    <s v="ESTACION 10"/>
    <s v="PASAJE SANTA ROSA ZONA 1 109   015-LIMA"/>
    <x v="37"/>
    <x v="0"/>
    <m/>
    <x v="0"/>
    <d v="2018-12-03T00:00:00"/>
    <x v="0"/>
    <n v="4"/>
    <s v="CJV"/>
    <s v="Principal"/>
    <n v="6.41025641025641E-3"/>
    <n v="51"/>
    <x v="5"/>
    <s v="Ok"/>
    <x v="0"/>
    <s v="OK"/>
    <x v="0"/>
    <x v="0"/>
    <x v="1"/>
    <s v="No Aplica"/>
  </r>
  <r>
    <s v="20562719700"/>
    <x v="110"/>
    <x v="60"/>
    <x v="3254"/>
    <x v="3273"/>
    <x v="2917"/>
    <m/>
    <x v="10"/>
    <s v="ESTACION 06"/>
    <s v="SECTOR 3 GRUPO 23"/>
    <x v="45"/>
    <x v="0"/>
    <m/>
    <x v="0"/>
    <d v="2023-03-28T00:00:00"/>
    <x v="0"/>
    <n v="4"/>
    <s v="CJV"/>
    <s v="Principal"/>
    <n v="6.41025641025641E-3"/>
    <n v="53"/>
    <x v="5"/>
    <s v="Ok"/>
    <x v="0"/>
    <s v="OK"/>
    <x v="0"/>
    <x v="0"/>
    <x v="1"/>
    <s v="No Aplica"/>
  </r>
  <r>
    <s v="20562719700"/>
    <x v="110"/>
    <x v="60"/>
    <x v="3255"/>
    <x v="3274"/>
    <x v="2918"/>
    <m/>
    <x v="10"/>
    <s v="PV1 BIS"/>
    <s v="CIUDAD DEL PESCADOR    -"/>
    <x v="31"/>
    <x v="0"/>
    <m/>
    <x v="0"/>
    <d v="2019-03-08T00:00:00"/>
    <x v="0"/>
    <n v="4"/>
    <s v="CJV"/>
    <s v="Principal"/>
    <n v="6.41025641025641E-3"/>
    <n v="57"/>
    <x v="5"/>
    <s v="Ok"/>
    <x v="2"/>
    <s v="OK"/>
    <x v="0"/>
    <x v="0"/>
    <x v="1"/>
    <s v="No Aplica"/>
  </r>
  <r>
    <s v="20562719700"/>
    <x v="110"/>
    <x v="60"/>
    <x v="3256"/>
    <x v="3275"/>
    <x v="2599"/>
    <m/>
    <x v="10"/>
    <s v="ESTACIONES 06-10-16-25-26-27"/>
    <s v="AA.HH. MOTUPE 2DA ETAPA GRUPO 5 MZ.L. LT.13"/>
    <x v="3"/>
    <x v="0"/>
    <m/>
    <x v="0"/>
    <d v="2023-06-09T00:00:00"/>
    <x v="0"/>
    <n v="4"/>
    <s v="CJV"/>
    <s v="Principal"/>
    <n v="6.41025641025641E-3"/>
    <n v="40"/>
    <x v="4"/>
    <s v="Ok"/>
    <x v="0"/>
    <s v="OK"/>
    <x v="0"/>
    <x v="0"/>
    <x v="1"/>
    <s v="No Aplica"/>
  </r>
  <r>
    <s v="20562719700"/>
    <x v="110"/>
    <x v="60"/>
    <x v="3257"/>
    <x v="3276"/>
    <x v="2602"/>
    <m/>
    <x v="2"/>
    <s v="ESTACION 06"/>
    <s v="JIRON TRUJILLO 458 DPTO. 10"/>
    <x v="46"/>
    <x v="0"/>
    <m/>
    <x v="0"/>
    <d v="2022-12-01T00:00:00"/>
    <x v="0"/>
    <n v="4"/>
    <s v="CJV"/>
    <s v="Principal"/>
    <n v="6.41025641025641E-3"/>
    <n v="46"/>
    <x v="0"/>
    <s v="Ok"/>
    <x v="0"/>
    <s v="OK"/>
    <x v="0"/>
    <x v="0"/>
    <x v="1"/>
    <s v="No Aplica"/>
  </r>
  <r>
    <s v="20562719700"/>
    <x v="110"/>
    <x v="60"/>
    <x v="3258"/>
    <x v="3277"/>
    <x v="1400"/>
    <m/>
    <x v="10"/>
    <s v="ESTACION 08"/>
    <s v="VARIANTE  DE HUCHUMAYO "/>
    <x v="77"/>
    <x v="0"/>
    <m/>
    <x v="0"/>
    <d v="2023-04-13T00:00:00"/>
    <x v="0"/>
    <n v="4"/>
    <s v="CJV"/>
    <s v="Principal"/>
    <n v="6.41025641025641E-3"/>
    <n v="35"/>
    <x v="4"/>
    <s v="Ok"/>
    <x v="0"/>
    <s v="OK"/>
    <x v="0"/>
    <x v="0"/>
    <x v="1"/>
    <s v="No Aplica"/>
  </r>
  <r>
    <s v="20562719700"/>
    <x v="110"/>
    <x v="60"/>
    <x v="3259"/>
    <x v="3278"/>
    <x v="2919"/>
    <m/>
    <x v="10"/>
    <s v="ESTACION 08"/>
    <s v="AV LOS BLILLANTES MZ 94 LT 30"/>
    <x v="262"/>
    <x v="0"/>
    <m/>
    <x v="0"/>
    <d v="2023-06-09T00:00:00"/>
    <x v="0"/>
    <n v="4"/>
    <s v="CJV"/>
    <s v="Principal"/>
    <n v="6.41025641025641E-3"/>
    <n v="31"/>
    <x v="3"/>
    <s v="Ok"/>
    <x v="0"/>
    <s v="OK"/>
    <x v="0"/>
    <x v="0"/>
    <x v="1"/>
    <s v="No Aplica"/>
  </r>
  <r>
    <s v="20562719700"/>
    <x v="110"/>
    <x v="60"/>
    <x v="3260"/>
    <x v="3279"/>
    <x v="2920"/>
    <m/>
    <x v="5"/>
    <s v="ESTACION 08"/>
    <s v="JR SAN LORENZO 383"/>
    <x v="5"/>
    <x v="0"/>
    <m/>
    <x v="0"/>
    <d v="2023-06-01T00:00:00"/>
    <x v="0"/>
    <n v="4"/>
    <s v="CJV"/>
    <s v="Principal"/>
    <n v="6.41025641025641E-3"/>
    <n v="34"/>
    <x v="4"/>
    <s v="Ok"/>
    <x v="0"/>
    <s v="OK"/>
    <x v="0"/>
    <x v="0"/>
    <x v="1"/>
    <s v="No Aplica"/>
  </r>
  <r>
    <s v="20562719700"/>
    <x v="110"/>
    <x v="60"/>
    <x v="3261"/>
    <x v="3280"/>
    <x v="2921"/>
    <m/>
    <x v="10"/>
    <s v="ESTACION 08"/>
    <s v="AV LOS BLILLANTES MZ 94 LT 30"/>
    <x v="31"/>
    <x v="0"/>
    <m/>
    <x v="0"/>
    <d v="2023-06-01T00:00:00"/>
    <x v="0"/>
    <n v="4"/>
    <s v="CJV"/>
    <s v="Principal"/>
    <n v="6.41025641025641E-3"/>
    <n v="35"/>
    <x v="4"/>
    <s v="Ok"/>
    <x v="2"/>
    <s v="OK"/>
    <x v="0"/>
    <x v="0"/>
    <x v="1"/>
    <s v="No Aplica"/>
  </r>
  <r>
    <s v="20562719700"/>
    <x v="110"/>
    <x v="60"/>
    <x v="3262"/>
    <x v="3281"/>
    <x v="2835"/>
    <m/>
    <x v="10"/>
    <s v="ESTACION 06"/>
    <s v="JR. 28 DE JULIO 439"/>
    <x v="171"/>
    <x v="0"/>
    <m/>
    <x v="0"/>
    <d v="2022-12-01T00:00:00"/>
    <x v="0"/>
    <n v="4"/>
    <s v="CJV"/>
    <s v="Principal"/>
    <n v="6.41025641025641E-3"/>
    <n v="36"/>
    <x v="4"/>
    <s v="Ok"/>
    <x v="0"/>
    <s v="OK"/>
    <x v="0"/>
    <x v="0"/>
    <x v="1"/>
    <s v="No Aplica"/>
  </r>
  <r>
    <s v="20562719700"/>
    <x v="110"/>
    <x v="60"/>
    <x v="3263"/>
    <x v="3282"/>
    <x v="2922"/>
    <m/>
    <x v="10"/>
    <s v="ESTACION 06"/>
    <s v="JIRON TRUJILLO 458 DPTO. 10"/>
    <x v="46"/>
    <x v="0"/>
    <m/>
    <x v="0"/>
    <d v="2023-03-22T00:00:00"/>
    <x v="0"/>
    <n v="4"/>
    <s v="CJV"/>
    <s v="Principal"/>
    <n v="6.41025641025641E-3"/>
    <n v="49"/>
    <x v="0"/>
    <s v="Ok"/>
    <x v="0"/>
    <s v="OK"/>
    <x v="0"/>
    <x v="0"/>
    <x v="1"/>
    <s v="No Aplica"/>
  </r>
  <r>
    <s v="20562719700"/>
    <x v="110"/>
    <x v="60"/>
    <x v="3264"/>
    <x v="3283"/>
    <x v="2923"/>
    <m/>
    <x v="10"/>
    <s v="ESTACION 06"/>
    <s v="JR. LIMA 673"/>
    <x v="12"/>
    <x v="0"/>
    <m/>
    <x v="0"/>
    <d v="2023-06-15T00:00:00"/>
    <x v="0"/>
    <n v="4"/>
    <s v="CJV"/>
    <s v="Principal"/>
    <n v="6.41025641025641E-3"/>
    <n v="43"/>
    <x v="0"/>
    <s v="Ok"/>
    <x v="0"/>
    <s v="OK"/>
    <x v="0"/>
    <x v="0"/>
    <x v="1"/>
    <s v="No Aplica"/>
  </r>
  <r>
    <s v="20562719700"/>
    <x v="110"/>
    <x v="60"/>
    <x v="3265"/>
    <x v="3284"/>
    <x v="2924"/>
    <m/>
    <x v="5"/>
    <s v="ESTACION 06"/>
    <s v="AV. VENEZUELA 3353"/>
    <x v="5"/>
    <x v="0"/>
    <m/>
    <x v="0"/>
    <d v="2023-06-15T00:00:00"/>
    <x v="0"/>
    <n v="4"/>
    <s v="CJV"/>
    <s v="Principal"/>
    <n v="6.41025641025641E-3"/>
    <n v="55"/>
    <x v="5"/>
    <s v="Ok"/>
    <x v="0"/>
    <s v="OK"/>
    <x v="0"/>
    <x v="0"/>
    <x v="1"/>
    <s v="No Aplica"/>
  </r>
  <r>
    <s v="20562719700"/>
    <x v="110"/>
    <x v="60"/>
    <x v="3266"/>
    <x v="3285"/>
    <x v="2925"/>
    <m/>
    <x v="565"/>
    <s v="ESTACION PV1"/>
    <s v="AA.HH. BUENOS AIRES MZ.B1 LT.10"/>
    <x v="390"/>
    <x v="0"/>
    <m/>
    <x v="0"/>
    <d v="2023-06-26T00:00:00"/>
    <x v="0"/>
    <n v="4"/>
    <s v="CJV"/>
    <s v="Principal"/>
    <n v="6.41025641025641E-3"/>
    <n v="39"/>
    <x v="4"/>
    <s v="Ok"/>
    <x v="0"/>
    <s v="OK"/>
    <x v="0"/>
    <x v="0"/>
    <x v="1"/>
    <s v="No Aplica"/>
  </r>
  <r>
    <s v="20562719700"/>
    <x v="110"/>
    <x v="60"/>
    <x v="3267"/>
    <x v="3286"/>
    <x v="2926"/>
    <m/>
    <x v="5"/>
    <s v="ESTACION PV1"/>
    <s v="SECTOR 1 GRUPO 18"/>
    <x v="45"/>
    <x v="0"/>
    <m/>
    <x v="0"/>
    <d v="2023-06-26T00:00:00"/>
    <x v="0"/>
    <n v="4"/>
    <s v="CJV"/>
    <s v="Principal"/>
    <n v="6.41025641025641E-3"/>
    <n v="34"/>
    <x v="4"/>
    <s v="Ok"/>
    <x v="0"/>
    <s v="OK"/>
    <x v="0"/>
    <x v="0"/>
    <x v="1"/>
    <s v="No Aplica"/>
  </r>
  <r>
    <s v="20562719700"/>
    <x v="110"/>
    <x v="60"/>
    <x v="3268"/>
    <x v="3287"/>
    <x v="134"/>
    <m/>
    <x v="5"/>
    <s v="ESTACION PV1"/>
    <s v="UR. JUAN PABLO SEGUNDO MZ.P LT.3"/>
    <x v="31"/>
    <x v="0"/>
    <m/>
    <x v="0"/>
    <d v="2023-06-26T00:00:00"/>
    <x v="0"/>
    <n v="4"/>
    <s v="CJV"/>
    <s v="Principal"/>
    <n v="6.41025641025641E-3"/>
    <n v="51"/>
    <x v="5"/>
    <s v="Ok"/>
    <x v="2"/>
    <s v="OK"/>
    <x v="0"/>
    <x v="0"/>
    <x v="1"/>
    <s v="No Aplica"/>
  </r>
  <r>
    <s v="20562719700"/>
    <x v="110"/>
    <x v="60"/>
    <x v="3269"/>
    <x v="3288"/>
    <x v="2927"/>
    <m/>
    <x v="5"/>
    <s v="ESTACION PV1"/>
    <s v="AV. CUSCO 296 "/>
    <x v="31"/>
    <x v="0"/>
    <m/>
    <x v="0"/>
    <d v="2023-06-26T00:00:00"/>
    <x v="0"/>
    <n v="4"/>
    <s v="CJV"/>
    <s v="Principal"/>
    <n v="6.41025641025641E-3"/>
    <n v="50"/>
    <x v="5"/>
    <s v="Ok"/>
    <x v="2"/>
    <s v="OK"/>
    <x v="0"/>
    <x v="0"/>
    <x v="1"/>
    <s v="No Aplica"/>
  </r>
  <r>
    <s v="20562719700"/>
    <x v="110"/>
    <x v="60"/>
    <x v="3270"/>
    <x v="3289"/>
    <x v="1279"/>
    <m/>
    <x v="5"/>
    <s v="ESTACION 08"/>
    <s v="AV. ARGENTINA 5934"/>
    <x v="31"/>
    <x v="0"/>
    <m/>
    <x v="0"/>
    <d v="2023-07-04T00:00:00"/>
    <x v="0"/>
    <n v="4"/>
    <s v="CJV"/>
    <s v="Principal"/>
    <n v="6.41025641025641E-3"/>
    <n v="30"/>
    <x v="3"/>
    <s v="Ok"/>
    <x v="2"/>
    <s v="OK"/>
    <x v="0"/>
    <x v="0"/>
    <x v="1"/>
    <s v="No Aplica"/>
  </r>
  <r>
    <s v="20562719700"/>
    <x v="110"/>
    <x v="60"/>
    <x v="3271"/>
    <x v="3290"/>
    <x v="2928"/>
    <m/>
    <x v="58"/>
    <s v="ESTACION 08"/>
    <s v="TENIENTE ZECADA 907 AA.HH. 5 DE SEPTIEMBRE "/>
    <x v="391"/>
    <x v="0"/>
    <m/>
    <x v="0"/>
    <d v="2023-07-07T00:00:00"/>
    <x v="0"/>
    <n v="4"/>
    <s v="CJV"/>
    <s v="Principal"/>
    <n v="6.41025641025641E-3"/>
    <n v="29"/>
    <x v="3"/>
    <s v="Ok"/>
    <x v="0"/>
    <s v="OK"/>
    <x v="0"/>
    <x v="0"/>
    <x v="1"/>
    <s v="No Aplica"/>
  </r>
  <r>
    <s v="20562719700"/>
    <x v="110"/>
    <x v="60"/>
    <x v="3272"/>
    <x v="3291"/>
    <x v="1896"/>
    <m/>
    <x v="2"/>
    <s v="ESTACION PV1"/>
    <s v="AV.ANTENOR ORREGO MZ.G LT.17 AA.HH. SARITA COLONIA"/>
    <x v="31"/>
    <x v="0"/>
    <m/>
    <x v="0"/>
    <d v="2023-07-13T00:00:00"/>
    <x v="0"/>
    <n v="4"/>
    <s v="CJV"/>
    <s v="Principal"/>
    <n v="6.41025641025641E-3"/>
    <n v="35"/>
    <x v="4"/>
    <s v="Ok"/>
    <x v="2"/>
    <s v="OK"/>
    <x v="0"/>
    <x v="0"/>
    <x v="1"/>
    <s v="No Aplica"/>
  </r>
  <r>
    <s v="20562719700"/>
    <x v="110"/>
    <x v="60"/>
    <x v="3273"/>
    <x v="3292"/>
    <x v="2929"/>
    <m/>
    <x v="5"/>
    <s v="ESTACION 08"/>
    <s v="JR. LOPEZ ALBUJAR 1116 MZ.A LT.26 "/>
    <x v="5"/>
    <x v="0"/>
    <m/>
    <x v="0"/>
    <d v="2023-07-13T00:00:00"/>
    <x v="0"/>
    <n v="4"/>
    <s v="CJV"/>
    <s v="Principal"/>
    <n v="6.41025641025641E-3"/>
    <n v="28"/>
    <x v="3"/>
    <s v="Ok"/>
    <x v="0"/>
    <s v="OK"/>
    <x v="0"/>
    <x v="0"/>
    <x v="1"/>
    <s v="No Aplica"/>
  </r>
  <r>
    <s v="20562719700"/>
    <x v="110"/>
    <x v="60"/>
    <x v="3274"/>
    <x v="3293"/>
    <x v="2930"/>
    <m/>
    <x v="5"/>
    <s v="ESTACION PV1"/>
    <s v="CALLE BELGICA 128 LOS PORTALES DE JAVIER PRADO"/>
    <x v="2"/>
    <x v="0"/>
    <m/>
    <x v="0"/>
    <d v="2023-07-25T00:00:00"/>
    <x v="0"/>
    <n v="4"/>
    <s v="CJV"/>
    <s v="Principal"/>
    <n v="6.41025641025641E-3"/>
    <n v="19"/>
    <x v="1"/>
    <s v="Ok"/>
    <x v="1"/>
    <s v="OK"/>
    <x v="0"/>
    <x v="0"/>
    <x v="1"/>
    <s v="No Aplica"/>
  </r>
  <r>
    <s v="20562719700"/>
    <x v="110"/>
    <x v="60"/>
    <x v="3275"/>
    <x v="3294"/>
    <x v="2931"/>
    <m/>
    <x v="10"/>
    <s v="ESTACION PV1"/>
    <s v="MZ.67F LT.06 AA.HH. NUEVA ESPERANZA"/>
    <x v="98"/>
    <x v="0"/>
    <m/>
    <x v="0"/>
    <d v="2023-07-25T00:00:00"/>
    <x v="0"/>
    <n v="4"/>
    <s v="CJV"/>
    <s v="Principal"/>
    <n v="6.41025641025641E-3"/>
    <n v="35"/>
    <x v="4"/>
    <s v="Ok"/>
    <x v="0"/>
    <s v="OK"/>
    <x v="0"/>
    <x v="0"/>
    <x v="1"/>
    <s v="No Aplica"/>
  </r>
  <r>
    <s v="20518513665"/>
    <x v="111"/>
    <x v="60"/>
    <x v="3276"/>
    <x v="3295"/>
    <x v="2932"/>
    <n v="1"/>
    <x v="10"/>
    <s v="PV1 BIS"/>
    <s v="MZ.A LT.5 A.H. REAL FE"/>
    <x v="31"/>
    <x v="0"/>
    <m/>
    <x v="0"/>
    <d v="2023-03-23T00:00:00"/>
    <x v="0"/>
    <n v="4"/>
    <s v="CJV"/>
    <s v="Secundaria"/>
    <n v="6.41025641025641E-3"/>
    <n v="47"/>
    <x v="0"/>
    <s v="Ok"/>
    <x v="2"/>
    <s v="OK"/>
    <x v="0"/>
    <x v="0"/>
    <x v="1"/>
    <s v="No Aplica"/>
  </r>
  <r>
    <s v="20518513665"/>
    <x v="111"/>
    <x v="60"/>
    <x v="3277"/>
    <x v="3296"/>
    <x v="2933"/>
    <n v="1"/>
    <x v="52"/>
    <s v="PV1 BIS"/>
    <s v="MZ.A LT.5 A.H. REAL FE"/>
    <x v="31"/>
    <x v="0"/>
    <m/>
    <x v="0"/>
    <d v="2018-05-01T00:00:00"/>
    <x v="0"/>
    <n v="1"/>
    <s v="CJV"/>
    <s v="Secundaria"/>
    <n v="6.41025641025641E-3"/>
    <n v="36"/>
    <x v="4"/>
    <s v="Ok"/>
    <x v="2"/>
    <s v="OK"/>
    <x v="0"/>
    <x v="0"/>
    <x v="1"/>
    <s v="No Aplica"/>
  </r>
  <r>
    <s v="20518513665"/>
    <x v="111"/>
    <x v="60"/>
    <x v="3278"/>
    <x v="3297"/>
    <x v="2168"/>
    <n v="1"/>
    <x v="160"/>
    <s v="ESTACION 16"/>
    <s v="JR. URANO 2475 SANTA ELIZABETH MZ.H LT.16"/>
    <x v="3"/>
    <x v="0"/>
    <m/>
    <x v="0"/>
    <d v="2021-11-16T00:00:00"/>
    <x v="0"/>
    <n v="1"/>
    <s v="CJV"/>
    <s v="Secundaria"/>
    <n v="6.41025641025641E-3"/>
    <n v="35"/>
    <x v="4"/>
    <s v="Ok"/>
    <x v="0"/>
    <s v="OK"/>
    <x v="0"/>
    <x v="0"/>
    <x v="1"/>
    <s v="No Aplica"/>
  </r>
  <r>
    <s v="20518513665"/>
    <x v="111"/>
    <x v="60"/>
    <x v="3279"/>
    <x v="3298"/>
    <x v="2934"/>
    <n v="1"/>
    <x v="566"/>
    <s v="ESTACIONES 06-10-16-25-26-27"/>
    <s v="JR. HUASCAR 1017"/>
    <x v="98"/>
    <x v="0"/>
    <m/>
    <x v="0"/>
    <d v="2023-04-21T00:00:00"/>
    <x v="0"/>
    <n v="1"/>
    <s v="CJV"/>
    <s v="Secundaria"/>
    <n v="6.41025641025641E-3"/>
    <n v="33"/>
    <x v="4"/>
    <s v="Ok"/>
    <x v="0"/>
    <s v="OK"/>
    <x v="0"/>
    <x v="0"/>
    <x v="1"/>
    <s v="No Aplica"/>
  </r>
  <r>
    <s v="20518513665"/>
    <x v="111"/>
    <x v="60"/>
    <x v="3280"/>
    <x v="3299"/>
    <x v="2935"/>
    <n v="1"/>
    <x v="160"/>
    <s v="ESTACION 27"/>
    <s v="JR. LOS NARDOS 230 ZONA JARDIN 1"/>
    <x v="98"/>
    <x v="0"/>
    <m/>
    <x v="0"/>
    <d v="2023-02-07T00:00:00"/>
    <x v="0"/>
    <n v="1"/>
    <s v="CJV"/>
    <s v="Secundaria"/>
    <n v="6.41025641025641E-3"/>
    <n v="30"/>
    <x v="3"/>
    <s v="Ok"/>
    <x v="0"/>
    <s v="OK"/>
    <x v="0"/>
    <x v="0"/>
    <x v="1"/>
    <s v="No Aplica"/>
  </r>
  <r>
    <s v="20518513665"/>
    <x v="111"/>
    <x v="60"/>
    <x v="3281"/>
    <x v="3300"/>
    <x v="2936"/>
    <n v="1"/>
    <x v="52"/>
    <s v="ESTACION 10"/>
    <s v="JR. LOS NARDOS 230 ZONA JARDIN 2"/>
    <x v="98"/>
    <x v="0"/>
    <m/>
    <x v="0"/>
    <d v="2018-04-10T00:00:00"/>
    <x v="0"/>
    <n v="1"/>
    <s v="CJV"/>
    <s v="Secundaria"/>
    <n v="6.41025641025641E-3"/>
    <n v="34"/>
    <x v="4"/>
    <s v="Ok"/>
    <x v="0"/>
    <s v="OK"/>
    <x v="0"/>
    <x v="0"/>
    <x v="1"/>
    <s v="No Aplica"/>
  </r>
  <r>
    <s v="20518513665"/>
    <x v="111"/>
    <x v="60"/>
    <x v="3282"/>
    <x v="3301"/>
    <x v="2937"/>
    <n v="1"/>
    <x v="52"/>
    <s v="ESTACION 10"/>
    <s v="URB. ALAMEDA DE ÑAÑA 3RA  ETAPA MZ. F LT. 13"/>
    <x v="3"/>
    <x v="0"/>
    <m/>
    <x v="0"/>
    <d v="2018-04-10T00:00:00"/>
    <x v="0"/>
    <n v="1"/>
    <s v="CJV"/>
    <s v="Secundaria"/>
    <n v="6.41025641025641E-3"/>
    <n v="53"/>
    <x v="5"/>
    <s v="Ok"/>
    <x v="0"/>
    <s v="OK"/>
    <x v="0"/>
    <x v="0"/>
    <x v="1"/>
    <s v="No Aplica"/>
  </r>
  <r>
    <s v="20518513665"/>
    <x v="111"/>
    <x v="60"/>
    <x v="3283"/>
    <x v="3302"/>
    <x v="2938"/>
    <n v="1"/>
    <x v="160"/>
    <s v="ESTACION 08"/>
    <s v="URB. ALAMEDA DE ÑAÑA 3RA  ETAPA MZ. F LT. 14"/>
    <x v="3"/>
    <x v="0"/>
    <m/>
    <x v="0"/>
    <d v="2023-06-05T00:00:00"/>
    <x v="0"/>
    <n v="1"/>
    <s v="CJV"/>
    <s v="Secundaria"/>
    <n v="6.41025641025641E-3"/>
    <n v="30"/>
    <x v="3"/>
    <s v="Ok"/>
    <x v="0"/>
    <s v="OK"/>
    <x v="0"/>
    <x v="0"/>
    <x v="1"/>
    <s v="No Aplica"/>
  </r>
  <r>
    <s v="20518513665"/>
    <x v="111"/>
    <x v="60"/>
    <x v="3284"/>
    <x v="3303"/>
    <x v="1749"/>
    <n v="1"/>
    <x v="52"/>
    <s v="ESTACIONES 06-10-16-25-26-27"/>
    <s v="CALLE HUANTAJALLA 135 "/>
    <x v="31"/>
    <x v="0"/>
    <m/>
    <x v="0"/>
    <d v="2023-04-21T00:00:00"/>
    <x v="0"/>
    <n v="1"/>
    <s v="CJV"/>
    <s v="Secundaria"/>
    <n v="6.41025641025641E-3"/>
    <n v="48"/>
    <x v="0"/>
    <s v="Ok"/>
    <x v="2"/>
    <s v="OK"/>
    <x v="0"/>
    <x v="0"/>
    <x v="1"/>
    <s v="No Aplica"/>
  </r>
  <r>
    <s v="20518513665"/>
    <x v="111"/>
    <x v="60"/>
    <x v="3285"/>
    <x v="3304"/>
    <x v="745"/>
    <n v="1"/>
    <x v="52"/>
    <s v="ESTACIONES 06-10-16-25-26-27"/>
    <s v="VARIANTE  DE HUCHUMAYO "/>
    <x v="77"/>
    <x v="0"/>
    <m/>
    <x v="0"/>
    <d v="2023-04-21T00:00:00"/>
    <x v="0"/>
    <n v="1"/>
    <s v="CJV"/>
    <s v="Secundaria"/>
    <n v="6.41025641025641E-3"/>
    <n v="41"/>
    <x v="0"/>
    <s v="Ok"/>
    <x v="0"/>
    <s v="OK"/>
    <x v="0"/>
    <x v="0"/>
    <x v="1"/>
    <s v="No Aplica"/>
  </r>
  <r>
    <s v="20518513665"/>
    <x v="111"/>
    <x v="60"/>
    <x v="3286"/>
    <x v="3305"/>
    <x v="762"/>
    <n v="1"/>
    <x v="160"/>
    <s v="ESTACION 06"/>
    <s v="CALLE HUANTAJALLA 135 "/>
    <x v="5"/>
    <x v="0"/>
    <m/>
    <x v="0"/>
    <d v="2023-01-25T00:00:00"/>
    <x v="0"/>
    <n v="1"/>
    <s v="CJV"/>
    <s v="Secundaria"/>
    <n v="6.41025641025641E-3"/>
    <n v="43"/>
    <x v="0"/>
    <s v="Ok"/>
    <x v="0"/>
    <s v="OK"/>
    <x v="0"/>
    <x v="0"/>
    <x v="1"/>
    <s v="No Aplica"/>
  </r>
  <r>
    <n v="20100568617"/>
    <x v="112"/>
    <x v="61"/>
    <x v="3287"/>
    <x v="3306"/>
    <x v="2801"/>
    <n v="1"/>
    <x v="160"/>
    <s v="TRASLADO DE DOVELAS - PLANTA DOVELAS E-19"/>
    <s v="CALLE INCA GARCILASO DE LA VEGA MZ. 98 LT. 9"/>
    <x v="6"/>
    <x v="0"/>
    <m/>
    <x v="2"/>
    <d v="2021-05-01T00:00:00"/>
    <x v="0"/>
    <n v="1"/>
    <s v="CJV"/>
    <s v="Principal"/>
    <n v="0.16666666666666666"/>
    <n v="47"/>
    <x v="0"/>
    <s v="Ok"/>
    <x v="0"/>
    <s v="OK"/>
    <x v="0"/>
    <x v="0"/>
    <x v="1"/>
    <s v="No Aplica"/>
  </r>
  <r>
    <n v="20100568617"/>
    <x v="112"/>
    <x v="61"/>
    <x v="3288"/>
    <x v="3307"/>
    <x v="1772"/>
    <n v="1"/>
    <x v="23"/>
    <s v="TRASLADO DE DOVELAS - PLANTA DOVELAS E-19"/>
    <s v="AV. UNIVERSITARIA 740 URB EL ROSARIO"/>
    <x v="8"/>
    <x v="0"/>
    <m/>
    <x v="2"/>
    <d v="2018-04-11T00:00:00"/>
    <x v="0"/>
    <n v="2"/>
    <s v="CJV"/>
    <s v="Principal"/>
    <n v="0.16666666666666666"/>
    <n v="42"/>
    <x v="0"/>
    <s v="Ok"/>
    <x v="0"/>
    <s v="OK"/>
    <x v="0"/>
    <x v="0"/>
    <x v="1"/>
    <s v="No Aplica"/>
  </r>
  <r>
    <n v="20100568617"/>
    <x v="112"/>
    <x v="61"/>
    <x v="3289"/>
    <x v="3308"/>
    <x v="1753"/>
    <n v="1"/>
    <x v="160"/>
    <s v="TRASLADO DE DOVELAS - PLANTA DOVELAS E-19"/>
    <s v="AA.HH. PROY INT. ZAPALLAL ALTO MZ. E1 LT. 41"/>
    <x v="39"/>
    <x v="0"/>
    <m/>
    <x v="2"/>
    <d v="2023-06-26T00:00:00"/>
    <x v="0"/>
    <n v="1"/>
    <s v="CJV"/>
    <s v="Principal"/>
    <n v="0.16666666666666666"/>
    <n v="43"/>
    <x v="0"/>
    <s v="Ok"/>
    <x v="0"/>
    <s v="OK"/>
    <x v="0"/>
    <x v="0"/>
    <x v="1"/>
    <s v="No Aplica"/>
  </r>
  <r>
    <n v="20100568617"/>
    <x v="112"/>
    <x v="61"/>
    <x v="3290"/>
    <x v="3309"/>
    <x v="2858"/>
    <n v="1"/>
    <x v="162"/>
    <s v="TRASLADO DE DOVELAS - PLANTA DOVELAS E-19"/>
    <s v="A.H. VIRGEN DE GUADALUPE MZ. O LT. 13"/>
    <x v="282"/>
    <x v="0"/>
    <m/>
    <x v="2"/>
    <d v="2022-11-14T00:00:00"/>
    <x v="0"/>
    <n v="1"/>
    <s v="CJV"/>
    <s v="Principal"/>
    <n v="0.16666666666666666"/>
    <n v="27"/>
    <x v="3"/>
    <s v="Ok"/>
    <x v="2"/>
    <s v="OK"/>
    <x v="0"/>
    <x v="0"/>
    <x v="1"/>
    <s v="No Aplica"/>
  </r>
  <r>
    <n v="20100568617"/>
    <x v="112"/>
    <x v="61"/>
    <x v="3291"/>
    <x v="3310"/>
    <x v="2349"/>
    <n v="1"/>
    <x v="162"/>
    <s v="TRASLADO DE DOVELAS - PLANTA DOVELAS E-19"/>
    <s v="URB. SANTA MARIA F19 LT. 29 ETAPA IV"/>
    <x v="12"/>
    <x v="0"/>
    <m/>
    <x v="2"/>
    <d v="2023-04-18T00:00:00"/>
    <x v="0"/>
    <n v="1"/>
    <s v="CJV"/>
    <s v="Principal"/>
    <n v="0.16666666666666666"/>
    <n v="40"/>
    <x v="4"/>
    <s v="Ok"/>
    <x v="0"/>
    <s v="OK"/>
    <x v="0"/>
    <x v="0"/>
    <x v="1"/>
    <s v="No Aplica"/>
  </r>
  <r>
    <n v="20100568617"/>
    <x v="112"/>
    <x v="61"/>
    <x v="3292"/>
    <x v="3311"/>
    <x v="112"/>
    <n v="1"/>
    <x v="162"/>
    <s v="TRASLADO DE DOVELAS - PLANTA DOVELAS E-19"/>
    <s v="A.H. FRANCISCO BOLOGNESI MZ. I LT. 14"/>
    <x v="31"/>
    <x v="0"/>
    <m/>
    <x v="2"/>
    <d v="2022-09-26T00:00:00"/>
    <x v="0"/>
    <n v="1"/>
    <s v="CJV"/>
    <s v="Principal"/>
    <n v="0.16666666666666666"/>
    <n v="30"/>
    <x v="3"/>
    <s v="Ok"/>
    <x v="2"/>
    <s v="OK"/>
    <x v="0"/>
    <x v="0"/>
    <x v="1"/>
    <s v="No Aplica"/>
  </r>
  <r>
    <n v="20543770966"/>
    <x v="113"/>
    <x v="62"/>
    <x v="3293"/>
    <x v="3312"/>
    <x v="2939"/>
    <n v="1"/>
    <x v="21"/>
    <s v="POZOS,ESTACIONES Y PATIO TALLER"/>
    <s v="Jr. Agustin Jimenez Urb. Mariscal Cacers"/>
    <x v="3"/>
    <x v="0"/>
    <m/>
    <x v="2"/>
    <d v="2023-08-07T00:00:00"/>
    <x v="0"/>
    <n v="1"/>
    <s v="CJV"/>
    <s v="Secundaria"/>
    <n v="0.125"/>
    <n v="32"/>
    <x v="4"/>
    <s v="Ok"/>
    <x v="0"/>
    <s v="OK"/>
    <x v="0"/>
    <x v="0"/>
    <x v="1"/>
    <s v="8-2023"/>
  </r>
  <r>
    <n v="20543770966"/>
    <x v="113"/>
    <x v="62"/>
    <x v="3294"/>
    <x v="3313"/>
    <x v="2940"/>
    <n v="1"/>
    <x v="376"/>
    <s v="POZOS,ESTACIONES Y PATIO TALLER"/>
    <s v="Av. Los Pinos 331 Mz D Lt 17 Las Brisas de Sta. Rosa"/>
    <x v="8"/>
    <x v="0"/>
    <m/>
    <x v="2"/>
    <d v="2023-08-07T00:00:00"/>
    <x v="0"/>
    <n v="1"/>
    <s v="CJV"/>
    <s v="Secundaria"/>
    <n v="0.125"/>
    <n v="31"/>
    <x v="3"/>
    <s v="Ok"/>
    <x v="0"/>
    <s v="OK"/>
    <x v="0"/>
    <x v="0"/>
    <x v="1"/>
    <s v="8-2023"/>
  </r>
  <r>
    <n v="20543770966"/>
    <x v="113"/>
    <x v="62"/>
    <x v="3295"/>
    <x v="3314"/>
    <x v="2941"/>
    <n v="1"/>
    <x v="567"/>
    <s v="POZOS,ESTACIONES Y PATIO TALLER"/>
    <s v="Calle La Niña Urb. Pablo Canepa Mz B Lote 11"/>
    <x v="43"/>
    <x v="0"/>
    <m/>
    <x v="2"/>
    <d v="2023-08-07T00:00:00"/>
    <x v="0"/>
    <n v="1"/>
    <s v="CJV"/>
    <s v="Secundaria"/>
    <n v="0.125"/>
    <n v="25"/>
    <x v="3"/>
    <s v="Ok"/>
    <x v="0"/>
    <s v="OK"/>
    <x v="0"/>
    <x v="0"/>
    <x v="1"/>
    <s v="8-2023"/>
  </r>
  <r>
    <n v="20543770966"/>
    <x v="113"/>
    <x v="62"/>
    <x v="3296"/>
    <x v="3315"/>
    <x v="2942"/>
    <n v="1"/>
    <x v="376"/>
    <s v="POZOS,ESTACIONES Y PATIO TALLER"/>
    <s v="Psj. O 127 Conj. Hab. Carlos Cueto Eta 1ra"/>
    <x v="11"/>
    <x v="0"/>
    <m/>
    <x v="2"/>
    <d v="2023-08-07T00:00:00"/>
    <x v="0"/>
    <n v="1"/>
    <s v="CJV"/>
    <s v="Secundaria"/>
    <n v="0.125"/>
    <n v="29"/>
    <x v="3"/>
    <s v="Ok"/>
    <x v="0"/>
    <s v="OK"/>
    <x v="0"/>
    <x v="0"/>
    <x v="1"/>
    <s v="8-2023"/>
  </r>
  <r>
    <n v="20543770966"/>
    <x v="113"/>
    <x v="62"/>
    <x v="3297"/>
    <x v="3316"/>
    <x v="2943"/>
    <n v="3"/>
    <x v="376"/>
    <s v="POZOS,ESTACIONES Y PATIO TALLER"/>
    <s v="Jr. Paruro 3821"/>
    <x v="8"/>
    <x v="0"/>
    <m/>
    <x v="2"/>
    <d v="2023-08-07T00:00:00"/>
    <x v="0"/>
    <n v="1"/>
    <s v="CJV"/>
    <s v="Secundaria"/>
    <n v="0.125"/>
    <n v="49"/>
    <x v="0"/>
    <s v="Ok"/>
    <x v="0"/>
    <s v="OK"/>
    <x v="0"/>
    <x v="0"/>
    <x v="1"/>
    <s v="8-2023"/>
  </r>
  <r>
    <n v="20543770966"/>
    <x v="113"/>
    <x v="62"/>
    <x v="3298"/>
    <x v="3317"/>
    <x v="2944"/>
    <n v="1"/>
    <x v="567"/>
    <s v="POZOS,ESTACIONES Y PATIO TALLER"/>
    <s v="Urb. San Diego Mz. P Lt. 39"/>
    <x v="8"/>
    <x v="0"/>
    <m/>
    <x v="2"/>
    <d v="2023-08-07T00:00:00"/>
    <x v="0"/>
    <n v="1"/>
    <s v="CJV"/>
    <s v="Secundaria"/>
    <n v="0.125"/>
    <n v="34"/>
    <x v="4"/>
    <s v="Ok"/>
    <x v="0"/>
    <s v="OK"/>
    <x v="0"/>
    <x v="0"/>
    <x v="1"/>
    <s v="8-2023"/>
  </r>
  <r>
    <n v="20543770966"/>
    <x v="113"/>
    <x v="62"/>
    <x v="3299"/>
    <x v="3318"/>
    <x v="1941"/>
    <n v="3"/>
    <x v="376"/>
    <s v="POZOS,ESTACIONES Y PATIO TALLER"/>
    <s v="Ca Sin Nombre A.H Upis Huascar de Canto Grande Mz. 121"/>
    <x v="3"/>
    <x v="0"/>
    <m/>
    <x v="2"/>
    <d v="2023-08-07T00:00:00"/>
    <x v="0"/>
    <n v="1"/>
    <s v="CJV"/>
    <s v="Secundaria"/>
    <n v="0.125"/>
    <n v="35"/>
    <x v="4"/>
    <s v="Ok"/>
    <x v="0"/>
    <s v="OK"/>
    <x v="0"/>
    <x v="0"/>
    <x v="1"/>
    <s v="8-2023"/>
  </r>
  <r>
    <n v="20543770966"/>
    <x v="113"/>
    <x v="62"/>
    <x v="3300"/>
    <x v="3319"/>
    <x v="2945"/>
    <n v="1"/>
    <x v="230"/>
    <s v="POZOS,ESTACIONES Y PATIO TALLER"/>
    <s v="Calle Los Pinos Mz B Lt 19 Los Lirios"/>
    <x v="74"/>
    <x v="1"/>
    <m/>
    <x v="2"/>
    <d v="2023-08-07T00:00:00"/>
    <x v="0"/>
    <n v="1"/>
    <s v="CJV"/>
    <s v="Secundaria"/>
    <n v="0.125"/>
    <n v="23"/>
    <x v="1"/>
    <s v="Ok"/>
    <x v="2"/>
    <s v="OK"/>
    <x v="0"/>
    <x v="0"/>
    <x v="1"/>
    <s v="8-2023"/>
  </r>
  <r>
    <s v="20536566849"/>
    <x v="114"/>
    <x v="63"/>
    <x v="3301"/>
    <x v="3320"/>
    <x v="2638"/>
    <n v="1"/>
    <x v="568"/>
    <s v="DOVELAS"/>
    <s v="CALLE LOS SAUCES P.J NESTOS GAMBETA BAJA ESTE MZ C3 LOTE 8 "/>
    <x v="31"/>
    <x v="0"/>
    <m/>
    <x v="2"/>
    <d v="2020-06-22T00:00:00"/>
    <x v="0"/>
    <n v="1"/>
    <s v="CJV"/>
    <s v="Principal"/>
    <n v="3.125E-2"/>
    <n v="30"/>
    <x v="3"/>
    <s v="Ok"/>
    <x v="2"/>
    <s v="OK"/>
    <x v="0"/>
    <x v="0"/>
    <x v="1"/>
    <s v="No Aplica"/>
  </r>
  <r>
    <s v="20536566849"/>
    <x v="114"/>
    <x v="63"/>
    <x v="3302"/>
    <x v="3321"/>
    <x v="514"/>
    <n v="1"/>
    <x v="569"/>
    <s v="DOVELAS"/>
    <s v="URB. SANTO DOMINGO DE MARCONA D-6"/>
    <x v="135"/>
    <x v="0"/>
    <m/>
    <x v="2"/>
    <d v="2020-06-15T00:00:00"/>
    <x v="0"/>
    <n v="1"/>
    <s v="CJV"/>
    <s v="Principal"/>
    <n v="3.125E-2"/>
    <n v="44"/>
    <x v="0"/>
    <s v="Ok"/>
    <x v="0"/>
    <s v="OK"/>
    <x v="0"/>
    <x v="0"/>
    <x v="1"/>
    <s v="No Aplica"/>
  </r>
  <r>
    <s v="20536566849"/>
    <x v="114"/>
    <x v="63"/>
    <x v="3303"/>
    <x v="3322"/>
    <x v="2946"/>
    <n v="1"/>
    <x v="570"/>
    <s v="DOVELAS"/>
    <s v="AV. COSTANERA N°2576"/>
    <x v="44"/>
    <x v="1"/>
    <m/>
    <x v="9"/>
    <d v="2020-07-02T00:00:00"/>
    <x v="0"/>
    <n v="1"/>
    <s v="CJV"/>
    <s v="Principal"/>
    <n v="3.125E-2"/>
    <n v="65"/>
    <x v="2"/>
    <s v="Ok"/>
    <x v="0"/>
    <s v="OK"/>
    <x v="0"/>
    <x v="0"/>
    <x v="1"/>
    <s v="No Aplica"/>
  </r>
  <r>
    <s v="20536566849"/>
    <x v="114"/>
    <x v="63"/>
    <x v="3304"/>
    <x v="3323"/>
    <x v="2947"/>
    <n v="1"/>
    <x v="568"/>
    <s v="DOVELAS"/>
    <s v="MZ I LOTE 04 ALFREDO VILLA MARQUEZ "/>
    <x v="31"/>
    <x v="0"/>
    <m/>
    <x v="2"/>
    <d v="2020-08-26T00:00:00"/>
    <x v="0"/>
    <n v="1"/>
    <s v="CJV"/>
    <s v="Principal"/>
    <n v="3.125E-2"/>
    <n v="57"/>
    <x v="5"/>
    <s v="Ok"/>
    <x v="2"/>
    <s v="OK"/>
    <x v="0"/>
    <x v="0"/>
    <x v="1"/>
    <s v="No Aplica"/>
  </r>
  <r>
    <s v="20536566849"/>
    <x v="114"/>
    <x v="63"/>
    <x v="3305"/>
    <x v="3324"/>
    <x v="2948"/>
    <n v="1"/>
    <x v="568"/>
    <s v="DOVELAS"/>
    <s v="LAS BRISAS DE CALIFORNIA LOS ALAMOS MZ J LT 22 "/>
    <x v="392"/>
    <x v="0"/>
    <m/>
    <x v="2"/>
    <d v="2020-08-26T00:00:00"/>
    <x v="0"/>
    <n v="1"/>
    <s v="CJV"/>
    <s v="Principal"/>
    <n v="3.125E-2"/>
    <n v="51"/>
    <x v="5"/>
    <s v="Ok"/>
    <x v="0"/>
    <s v="OK"/>
    <x v="0"/>
    <x v="0"/>
    <x v="1"/>
    <s v="No Aplica"/>
  </r>
  <r>
    <s v="20536566849"/>
    <x v="114"/>
    <x v="63"/>
    <x v="3306"/>
    <x v="3325"/>
    <x v="2949"/>
    <n v="1"/>
    <x v="568"/>
    <s v="DOVELAS"/>
    <s v="PARIACOTO"/>
    <x v="393"/>
    <x v="0"/>
    <m/>
    <x v="2"/>
    <d v="2020-11-07T00:00:00"/>
    <x v="0"/>
    <n v="1"/>
    <s v="CJV"/>
    <s v="Principal"/>
    <n v="3.125E-2"/>
    <n v="23"/>
    <x v="1"/>
    <s v="Ok"/>
    <x v="0"/>
    <s v="OK"/>
    <x v="0"/>
    <x v="0"/>
    <x v="1"/>
    <s v="No Aplica"/>
  </r>
  <r>
    <s v="20536566849"/>
    <x v="114"/>
    <x v="63"/>
    <x v="3307"/>
    <x v="3326"/>
    <x v="2950"/>
    <n v="1"/>
    <x v="571"/>
    <s v="DOVELAS"/>
    <s v="AV. F ARANCIBIA 263"/>
    <x v="46"/>
    <x v="0"/>
    <m/>
    <x v="2"/>
    <d v="2021-03-19T00:00:00"/>
    <x v="0"/>
    <n v="1"/>
    <s v="CJV"/>
    <s v="Principal"/>
    <n v="3.125E-2"/>
    <n v="33"/>
    <x v="4"/>
    <s v="Ok"/>
    <x v="0"/>
    <s v="OK"/>
    <x v="0"/>
    <x v="0"/>
    <x v="1"/>
    <s v="No Aplica"/>
  </r>
  <r>
    <s v="20536566849"/>
    <x v="114"/>
    <x v="63"/>
    <x v="3308"/>
    <x v="3327"/>
    <x v="2951"/>
    <n v="1"/>
    <x v="568"/>
    <s v="DOVELAS"/>
    <s v="Av. 2 de Mayo 217  urb. Playa Rímac"/>
    <x v="31"/>
    <x v="0"/>
    <m/>
    <x v="2"/>
    <d v="2021-03-05T00:00:00"/>
    <x v="0"/>
    <n v="1"/>
    <s v="CJV"/>
    <s v="Principal"/>
    <n v="3.125E-2"/>
    <n v="31"/>
    <x v="3"/>
    <s v="Ok"/>
    <x v="2"/>
    <s v="OK"/>
    <x v="0"/>
    <x v="0"/>
    <x v="1"/>
    <s v="No Aplica"/>
  </r>
  <r>
    <s v="20536566849"/>
    <x v="114"/>
    <x v="63"/>
    <x v="3309"/>
    <x v="3328"/>
    <x v="2952"/>
    <n v="1"/>
    <x v="568"/>
    <s v="DOVELAS"/>
    <s v="UCV 158 – C LOTE 41 ZONA K "/>
    <x v="394"/>
    <x v="0"/>
    <m/>
    <x v="2"/>
    <d v="2021-03-05T00:00:00"/>
    <x v="0"/>
    <n v="1"/>
    <s v="CJV"/>
    <s v="Principal"/>
    <n v="3.125E-2"/>
    <n v="25"/>
    <x v="3"/>
    <s v="Ok"/>
    <x v="0"/>
    <s v="OK"/>
    <x v="0"/>
    <x v="0"/>
    <x v="1"/>
    <s v="No Aplica"/>
  </r>
  <r>
    <s v="20536566849"/>
    <x v="114"/>
    <x v="63"/>
    <x v="3310"/>
    <x v="3329"/>
    <x v="2953"/>
    <n v="1"/>
    <x v="251"/>
    <s v="DOVELAS"/>
    <s v="CALLE B MZ B LOTE 10 PRO SECTOR 8"/>
    <x v="11"/>
    <x v="1"/>
    <m/>
    <x v="2"/>
    <d v="2021-08-18T00:00:00"/>
    <x v="0"/>
    <n v="1"/>
    <s v="CJV"/>
    <s v="Principal"/>
    <n v="3.125E-2"/>
    <n v="34"/>
    <x v="4"/>
    <s v="Ok"/>
    <x v="0"/>
    <s v="OK"/>
    <x v="0"/>
    <x v="0"/>
    <x v="1"/>
    <s v="No Aplica"/>
  </r>
  <r>
    <s v="20536566849"/>
    <x v="114"/>
    <x v="63"/>
    <x v="3311"/>
    <x v="3330"/>
    <x v="2233"/>
    <n v="1"/>
    <x v="571"/>
    <s v="DOVELAS"/>
    <s v="CALLE PARACAS 160 URB. LOS MOCHICAS - LAMBAYEQUE"/>
    <x v="136"/>
    <x v="0"/>
    <m/>
    <x v="2"/>
    <d v="2021-10-25T00:00:00"/>
    <x v="0"/>
    <n v="1"/>
    <s v="CJV"/>
    <s v="Principal"/>
    <n v="3.125E-2"/>
    <n v="36"/>
    <x v="4"/>
    <s v="Ok"/>
    <x v="0"/>
    <s v="OK"/>
    <x v="0"/>
    <x v="0"/>
    <x v="1"/>
    <s v="No Aplica"/>
  </r>
  <r>
    <s v="20536566849"/>
    <x v="114"/>
    <x v="63"/>
    <x v="3312"/>
    <x v="3331"/>
    <x v="2954"/>
    <n v="1"/>
    <x v="568"/>
    <s v="DOVELAS"/>
    <s v="MZ A LT 27 ASOC. PRO VIV. LOS LIBERTADORES"/>
    <x v="8"/>
    <x v="1"/>
    <m/>
    <x v="2"/>
    <d v="2022-03-25T00:00:00"/>
    <x v="0"/>
    <n v="1"/>
    <s v="CJV"/>
    <s v="Principal"/>
    <n v="3.125E-2"/>
    <n v="31"/>
    <x v="3"/>
    <s v="Ok"/>
    <x v="0"/>
    <s v="OK"/>
    <x v="0"/>
    <x v="0"/>
    <x v="1"/>
    <s v="No Aplica"/>
  </r>
  <r>
    <s v="20536566849"/>
    <x v="114"/>
    <x v="63"/>
    <x v="3313"/>
    <x v="3332"/>
    <x v="2955"/>
    <n v="1"/>
    <x v="568"/>
    <s v="DOVELAS"/>
    <s v="UR. AEROPUERTO-CALLE SANTA ROSA-135"/>
    <x v="31"/>
    <x v="0"/>
    <m/>
    <x v="2"/>
    <d v="2022-05-24T00:00:00"/>
    <x v="0"/>
    <n v="1"/>
    <s v="CJV"/>
    <s v="Principal"/>
    <n v="3.125E-2"/>
    <n v="29"/>
    <x v="3"/>
    <s v="Ok"/>
    <x v="2"/>
    <s v="OK"/>
    <x v="0"/>
    <x v="0"/>
    <x v="1"/>
    <s v="No Aplica"/>
  </r>
  <r>
    <s v="20536566849"/>
    <x v="114"/>
    <x v="63"/>
    <x v="3314"/>
    <x v="3333"/>
    <x v="2956"/>
    <n v="1"/>
    <x v="568"/>
    <s v="DOVELAS"/>
    <s v="BOCA NEGRA CALLAO, MANZ. A39 LOTE 22"/>
    <x v="31"/>
    <x v="0"/>
    <m/>
    <x v="2"/>
    <d v="2022-09-30T00:00:00"/>
    <x v="0"/>
    <n v="1"/>
    <s v="CJV"/>
    <s v="Principal"/>
    <n v="3.125E-2"/>
    <n v="47"/>
    <x v="0"/>
    <s v="Ok"/>
    <x v="2"/>
    <s v="OK"/>
    <x v="0"/>
    <x v="0"/>
    <x v="1"/>
    <s v="No Aplica"/>
  </r>
  <r>
    <s v="20536566849"/>
    <x v="114"/>
    <x v="63"/>
    <x v="3315"/>
    <x v="3334"/>
    <x v="2957"/>
    <n v="1"/>
    <x v="568"/>
    <s v="DOVELAS"/>
    <s v="JR. MIGUEL A .MORAN MZ 14 LT 8"/>
    <x v="330"/>
    <x v="0"/>
    <m/>
    <x v="2"/>
    <d v="2022-11-10T00:00:00"/>
    <x v="0"/>
    <n v="1"/>
    <s v="CJV"/>
    <s v="Principal"/>
    <n v="3.125E-2"/>
    <n v="30"/>
    <x v="3"/>
    <s v="Ok"/>
    <x v="0"/>
    <s v="OK"/>
    <x v="0"/>
    <x v="0"/>
    <x v="1"/>
    <s v="No Aplica"/>
  </r>
  <r>
    <s v="20536566849"/>
    <x v="114"/>
    <x v="63"/>
    <x v="3316"/>
    <x v="3335"/>
    <x v="2958"/>
    <n v="1"/>
    <x v="568"/>
    <s v="DOVELAS"/>
    <s v="CALLE MIGUEL PASCO 639"/>
    <x v="136"/>
    <x v="0"/>
    <m/>
    <x v="2"/>
    <d v="2022-11-07T00:00:00"/>
    <x v="0"/>
    <n v="1"/>
    <s v="CJV"/>
    <s v="Principal"/>
    <n v="3.125E-2"/>
    <n v="28"/>
    <x v="3"/>
    <s v="Ok"/>
    <x v="0"/>
    <s v="OK"/>
    <x v="0"/>
    <x v="0"/>
    <x v="1"/>
    <s v="No Aplica"/>
  </r>
  <r>
    <s v="20536566849"/>
    <x v="114"/>
    <x v="63"/>
    <x v="3317"/>
    <x v="3336"/>
    <x v="2959"/>
    <n v="1"/>
    <x v="568"/>
    <s v="DOVELAS"/>
    <s v="CALLE LAS MARGARITAS MZ E LT 27 PROGRAMA DE VIVIENDAS DESARROLLO 2000"/>
    <x v="4"/>
    <x v="0"/>
    <m/>
    <x v="2"/>
    <d v="2023-01-27T00:00:00"/>
    <x v="0"/>
    <n v="1"/>
    <s v="CJV"/>
    <s v="Principal"/>
    <n v="3.125E-2"/>
    <n v="22"/>
    <x v="1"/>
    <s v="Ok"/>
    <x v="2"/>
    <s v="OK"/>
    <x v="0"/>
    <x v="0"/>
    <x v="1"/>
    <s v="No Aplica"/>
  </r>
  <r>
    <s v="20536566849"/>
    <x v="114"/>
    <x v="63"/>
    <x v="3318"/>
    <x v="3337"/>
    <x v="2960"/>
    <n v="1"/>
    <x v="568"/>
    <s v="DOVELAS"/>
    <s v="JR COLON 527 "/>
    <x v="31"/>
    <x v="0"/>
    <m/>
    <x v="2"/>
    <d v="2023-02-17T00:00:00"/>
    <x v="0"/>
    <n v="1"/>
    <s v="CJV"/>
    <s v="Principal"/>
    <n v="3.125E-2"/>
    <n v="27"/>
    <x v="3"/>
    <s v="Ok"/>
    <x v="2"/>
    <s v="OK"/>
    <x v="0"/>
    <x v="0"/>
    <x v="1"/>
    <s v="No Aplica"/>
  </r>
  <r>
    <s v="20536566849"/>
    <x v="114"/>
    <x v="63"/>
    <x v="3319"/>
    <x v="3338"/>
    <x v="2961"/>
    <n v="1"/>
    <x v="572"/>
    <s v="DOVELAS"/>
    <s v="AV GRAN PAJATEN 169 URB. ZARATE "/>
    <x v="395"/>
    <x v="0"/>
    <m/>
    <x v="2"/>
    <d v="2023-02-17T00:00:00"/>
    <x v="0"/>
    <n v="1"/>
    <s v="CJV"/>
    <s v="Principal"/>
    <n v="3.125E-2"/>
    <n v="45"/>
    <x v="0"/>
    <s v="Ok"/>
    <x v="0"/>
    <s v="OK"/>
    <x v="0"/>
    <x v="0"/>
    <x v="1"/>
    <s v="No Aplica"/>
  </r>
  <r>
    <s v="20536566849"/>
    <x v="114"/>
    <x v="63"/>
    <x v="3320"/>
    <x v="3339"/>
    <x v="2324"/>
    <n v="1"/>
    <x v="568"/>
    <s v="DOVELAS"/>
    <s v="CALLE LOS ALAMOS S/N EL TAMBO"/>
    <x v="290"/>
    <x v="0"/>
    <m/>
    <x v="2"/>
    <d v="2023-02-15T00:00:00"/>
    <x v="0"/>
    <n v="1"/>
    <s v="CJV"/>
    <s v="Principal"/>
    <n v="3.125E-2"/>
    <n v="21"/>
    <x v="1"/>
    <s v="Ok"/>
    <x v="0"/>
    <s v="OK"/>
    <x v="0"/>
    <x v="0"/>
    <x v="1"/>
    <s v="No Aplica"/>
  </r>
  <r>
    <s v="20536566849"/>
    <x v="114"/>
    <x v="63"/>
    <x v="3321"/>
    <x v="3340"/>
    <x v="2324"/>
    <n v="1"/>
    <x v="568"/>
    <s v="DOVELAS"/>
    <s v="CALLE  LOS ALAMOS S/N EL TAMBO"/>
    <x v="290"/>
    <x v="0"/>
    <m/>
    <x v="2"/>
    <d v="2023-04-04T00:00:00"/>
    <x v="0"/>
    <n v="1"/>
    <s v="CJV"/>
    <s v="Principal"/>
    <n v="3.125E-2"/>
    <n v="21"/>
    <x v="1"/>
    <s v="Ok"/>
    <x v="0"/>
    <s v="OK"/>
    <x v="0"/>
    <x v="0"/>
    <x v="1"/>
    <s v="No Aplica"/>
  </r>
  <r>
    <s v="20536566849"/>
    <x v="114"/>
    <x v="63"/>
    <x v="3322"/>
    <x v="3341"/>
    <x v="2962"/>
    <n v="1"/>
    <x v="568"/>
    <s v="DOVELAS"/>
    <s v="JR. HAROLD COX 128 SECTOR 12- EL TAMBO"/>
    <x v="290"/>
    <x v="0"/>
    <m/>
    <x v="2"/>
    <d v="2023-04-03T00:00:00"/>
    <x v="0"/>
    <n v="1"/>
    <s v="CJV"/>
    <s v="Principal"/>
    <n v="3.125E-2"/>
    <n v="24"/>
    <x v="3"/>
    <s v="Ok"/>
    <x v="0"/>
    <s v="OK"/>
    <x v="0"/>
    <x v="0"/>
    <x v="1"/>
    <s v="No Aplica"/>
  </r>
  <r>
    <s v="20536566849"/>
    <x v="114"/>
    <x v="63"/>
    <x v="3323"/>
    <x v="3342"/>
    <x v="2963"/>
    <n v="1"/>
    <x v="568"/>
    <s v="DOVELAS"/>
    <s v="JR AMAZONA 1280 SEC TARMA "/>
    <x v="290"/>
    <x v="0"/>
    <m/>
    <x v="2"/>
    <d v="2023-04-03T00:00:00"/>
    <x v="0"/>
    <n v="1"/>
    <s v="CJV"/>
    <s v="Principal"/>
    <n v="3.125E-2"/>
    <n v="27"/>
    <x v="3"/>
    <s v="Ok"/>
    <x v="0"/>
    <s v="OK"/>
    <x v="0"/>
    <x v="0"/>
    <x v="1"/>
    <s v="No Aplica"/>
  </r>
  <r>
    <s v="20536566849"/>
    <x v="114"/>
    <x v="63"/>
    <x v="3324"/>
    <x v="3343"/>
    <x v="2964"/>
    <n v="1"/>
    <x v="568"/>
    <s v="DOVELAS"/>
    <s v="JR. AREQUIPA 3082 DPTO B "/>
    <x v="5"/>
    <x v="0"/>
    <m/>
    <x v="2"/>
    <d v="2023-04-13T00:00:00"/>
    <x v="0"/>
    <n v="1"/>
    <s v="CJV"/>
    <s v="Principal"/>
    <n v="3.125E-2"/>
    <n v="46"/>
    <x v="0"/>
    <s v="Ok"/>
    <x v="0"/>
    <s v="OK"/>
    <x v="0"/>
    <x v="0"/>
    <x v="1"/>
    <s v="No Aplica"/>
  </r>
  <r>
    <s v="20536566849"/>
    <x v="114"/>
    <x v="63"/>
    <x v="3325"/>
    <x v="3344"/>
    <x v="2965"/>
    <n v="1"/>
    <x v="568"/>
    <s v="DOVELAS"/>
    <s v="PSJ. SECTOR CANTO GRANDE CENTRO POBLADO HUARIPAMPA"/>
    <x v="330"/>
    <x v="0"/>
    <m/>
    <x v="2"/>
    <d v="2023-04-17T00:00:00"/>
    <x v="0"/>
    <n v="1"/>
    <s v="CJV"/>
    <s v="Principal"/>
    <n v="3.125E-2"/>
    <n v="27"/>
    <x v="3"/>
    <s v="Ok"/>
    <x v="0"/>
    <s v="OK"/>
    <x v="0"/>
    <x v="0"/>
    <x v="1"/>
    <s v="No Aplica"/>
  </r>
  <r>
    <s v="20536566849"/>
    <x v="114"/>
    <x v="63"/>
    <x v="3326"/>
    <x v="3345"/>
    <x v="2966"/>
    <n v="1"/>
    <x v="568"/>
    <s v="DOVELAS"/>
    <s v="COND. LOS PARQUES DE SAN GABRIEL TORRE 6 DPTO 101"/>
    <x v="259"/>
    <x v="0"/>
    <m/>
    <x v="2"/>
    <d v="2023-05-02T00:00:00"/>
    <x v="0"/>
    <n v="1"/>
    <s v="CJV"/>
    <s v="Principal"/>
    <n v="3.125E-2"/>
    <n v="28"/>
    <x v="3"/>
    <s v="Ok"/>
    <x v="0"/>
    <s v="OK"/>
    <x v="0"/>
    <x v="0"/>
    <x v="1"/>
    <s v="No Aplica"/>
  </r>
  <r>
    <s v="20536566849"/>
    <x v="114"/>
    <x v="63"/>
    <x v="3327"/>
    <x v="3346"/>
    <x v="2967"/>
    <n v="1"/>
    <x v="568"/>
    <s v="DOVELAS"/>
    <s v="MZ G LT 1 SECTOR N URB CASA HUERTA LA CAMPIÑA"/>
    <x v="395"/>
    <x v="0"/>
    <m/>
    <x v="2"/>
    <d v="2023-06-01T00:00:00"/>
    <x v="0"/>
    <n v="1"/>
    <s v="CJV"/>
    <s v="Principal"/>
    <n v="3.125E-2"/>
    <n v="24"/>
    <x v="3"/>
    <s v="Ok"/>
    <x v="0"/>
    <s v="OK"/>
    <x v="0"/>
    <x v="0"/>
    <x v="1"/>
    <s v="No Aplica"/>
  </r>
  <r>
    <s v="20536566849"/>
    <x v="114"/>
    <x v="63"/>
    <x v="3328"/>
    <x v="3347"/>
    <x v="2968"/>
    <n v="1"/>
    <x v="568"/>
    <s v="DOVELAS"/>
    <s v="MZ G LT.16 ASOC. VIVI. SA NTA ISABEL DE HUARAZ"/>
    <x v="39"/>
    <x v="0"/>
    <m/>
    <x v="2"/>
    <d v="2023-06-01T00:00:00"/>
    <x v="0"/>
    <n v="1"/>
    <s v="CJV"/>
    <s v="Principal"/>
    <n v="3.125E-2"/>
    <n v="19"/>
    <x v="1"/>
    <s v="Ok"/>
    <x v="0"/>
    <s v="OK"/>
    <x v="0"/>
    <x v="0"/>
    <x v="1"/>
    <s v="No Aplica"/>
  </r>
  <r>
    <s v="20536566849"/>
    <x v="114"/>
    <x v="63"/>
    <x v="3329"/>
    <x v="3348"/>
    <x v="2969"/>
    <n v="1"/>
    <x v="568"/>
    <s v="DOVELAS"/>
    <s v="COND LOS PARQUES SAN GABRIEL TORRE 14 DPTO 402 "/>
    <x v="259"/>
    <x v="0"/>
    <m/>
    <x v="2"/>
    <d v="2023-06-01T00:00:00"/>
    <x v="0"/>
    <n v="1"/>
    <s v="CJV"/>
    <s v="Principal"/>
    <n v="3.125E-2"/>
    <n v="31"/>
    <x v="3"/>
    <s v="Ok"/>
    <x v="0"/>
    <s v="OK"/>
    <x v="0"/>
    <x v="0"/>
    <x v="1"/>
    <s v="No Aplica"/>
  </r>
  <r>
    <s v="20536566849"/>
    <x v="114"/>
    <x v="63"/>
    <x v="3330"/>
    <x v="3349"/>
    <x v="2970"/>
    <n v="1"/>
    <x v="568"/>
    <s v="DOVELAS"/>
    <s v="CAL. COLQUILLAS"/>
    <x v="141"/>
    <x v="0"/>
    <m/>
    <x v="2"/>
    <d v="2023-06-01T00:00:00"/>
    <x v="0"/>
    <n v="1"/>
    <s v="CJV"/>
    <s v="Principal"/>
    <n v="3.125E-2"/>
    <n v="25"/>
    <x v="3"/>
    <s v="Ok"/>
    <x v="0"/>
    <s v="OK"/>
    <x v="0"/>
    <x v="0"/>
    <x v="1"/>
    <s v="No Aplica"/>
  </r>
  <r>
    <s v="20536566849"/>
    <x v="114"/>
    <x v="63"/>
    <x v="3331"/>
    <x v="3350"/>
    <x v="2971"/>
    <n v="1"/>
    <x v="568"/>
    <s v="DOVELAS"/>
    <s v="CALLE JOSE CARLOS MARIATEGUI 103 URB PASCANA"/>
    <x v="37"/>
    <x v="0"/>
    <m/>
    <x v="2"/>
    <d v="2023-07-10T00:00:00"/>
    <x v="0"/>
    <n v="1"/>
    <s v="CJV"/>
    <s v="Principal"/>
    <n v="3.125E-2"/>
    <n v="20"/>
    <x v="1"/>
    <s v="Ok"/>
    <x v="0"/>
    <s v="OK"/>
    <x v="0"/>
    <x v="0"/>
    <x v="1"/>
    <s v="No Aplica"/>
  </r>
  <r>
    <s v="20536566849"/>
    <x v="114"/>
    <x v="63"/>
    <x v="3332"/>
    <x v="3351"/>
    <x v="106"/>
    <n v="1"/>
    <x v="568"/>
    <s v="DOVELAS"/>
    <s v="MZ V LT 7 SAN HIKARUIN ETAPA 2 CCT 2"/>
    <x v="3"/>
    <x v="0"/>
    <m/>
    <x v="2"/>
    <d v="2023-07-10T00:00:00"/>
    <x v="0"/>
    <n v="1"/>
    <s v="CJV"/>
    <s v="Principal"/>
    <n v="3.125E-2"/>
    <n v="24"/>
    <x v="3"/>
    <s v="Ok"/>
    <x v="0"/>
    <s v="OK"/>
    <x v="0"/>
    <x v="0"/>
    <x v="1"/>
    <s v="No Aplica"/>
  </r>
  <r>
    <n v="20100901481"/>
    <x v="6"/>
    <x v="6"/>
    <x v="3333"/>
    <x v="3352"/>
    <x v="2972"/>
    <n v="2"/>
    <x v="9"/>
    <s v="POZOS Y ESTACIONES"/>
    <s v="MZ D LT 31 URB. LOS JAZMINES 1RA. ETAPA"/>
    <x v="31"/>
    <x v="0"/>
    <m/>
    <x v="2"/>
    <d v="2012-04-05T00:00:00"/>
    <x v="0"/>
    <n v="2"/>
    <s v="CJV"/>
    <s v="Principal"/>
    <n v="9.0090090090090089E-3"/>
    <n v="46"/>
    <x v="0"/>
    <s v="Ok"/>
    <x v="2"/>
    <s v="OK"/>
    <x v="0"/>
    <x v="0"/>
    <x v="1"/>
    <s v="No Aplica"/>
  </r>
  <r>
    <n v="20100901481"/>
    <x v="6"/>
    <x v="6"/>
    <x v="3334"/>
    <x v="3353"/>
    <x v="2973"/>
    <n v="2"/>
    <x v="9"/>
    <s v="POZOS Y ESTACIONES"/>
    <s v="CALLE PETROPERU-GOREL MZ. G LT. 18"/>
    <x v="5"/>
    <x v="0"/>
    <m/>
    <x v="2"/>
    <d v="2023-04-29T00:00:00"/>
    <x v="0"/>
    <n v="1"/>
    <s v="CJV"/>
    <s v="Principal"/>
    <n v="9.0090090090090089E-3"/>
    <n v="37"/>
    <x v="4"/>
    <s v="Ok"/>
    <x v="0"/>
    <s v="OK"/>
    <x v="0"/>
    <x v="0"/>
    <x v="1"/>
    <s v="No Aplica"/>
  </r>
  <r>
    <n v="20100901481"/>
    <x v="6"/>
    <x v="6"/>
    <x v="3335"/>
    <x v="3354"/>
    <x v="1836"/>
    <n v="2"/>
    <x v="9"/>
    <s v="POZOS Y ESTACIONES"/>
    <s v="MZ. F-2 LT 18 ASENT. H. JOSE BOTTERIN"/>
    <x v="31"/>
    <x v="0"/>
    <m/>
    <x v="2"/>
    <d v="2012-09-06T00:00:00"/>
    <x v="0"/>
    <n v="2"/>
    <s v="CJV"/>
    <s v="Principal"/>
    <n v="9.0090090090090089E-3"/>
    <n v="45"/>
    <x v="0"/>
    <s v="Ok"/>
    <x v="2"/>
    <s v="OK"/>
    <x v="0"/>
    <x v="0"/>
    <x v="1"/>
    <s v="No Aplica"/>
  </r>
  <r>
    <n v="20100901481"/>
    <x v="6"/>
    <x v="6"/>
    <x v="3336"/>
    <x v="3355"/>
    <x v="2974"/>
    <n v="2"/>
    <x v="9"/>
    <s v="POZOS Y ESTACIONES"/>
    <s v="AV. MORALES GUAREZ ASENT. H. JOSE OLAYA MZ A LT 5"/>
    <x v="31"/>
    <x v="0"/>
    <m/>
    <x v="2"/>
    <d v="2021-05-01T00:00:00"/>
    <x v="0"/>
    <n v="2"/>
    <s v="CJV"/>
    <s v="Principal"/>
    <n v="9.0090090090090089E-3"/>
    <n v="33"/>
    <x v="4"/>
    <s v="Ok"/>
    <x v="2"/>
    <s v="OK"/>
    <x v="0"/>
    <x v="0"/>
    <x v="1"/>
    <s v="No Aplica"/>
  </r>
  <r>
    <n v="20100901481"/>
    <x v="6"/>
    <x v="6"/>
    <x v="3337"/>
    <x v="3356"/>
    <x v="672"/>
    <n v="2"/>
    <x v="9"/>
    <s v="POZOS Y ESTACIONES"/>
    <s v="MZ. Q LT 20 URB. JARDINES DE VIRU"/>
    <x v="30"/>
    <x v="0"/>
    <m/>
    <x v="2"/>
    <d v="2022-03-18T00:00:00"/>
    <x v="0"/>
    <n v="1"/>
    <s v="CJV"/>
    <s v="Principal"/>
    <n v="9.0090090090090089E-3"/>
    <n v="35"/>
    <x v="4"/>
    <s v="Ok"/>
    <x v="2"/>
    <s v="OK"/>
    <x v="0"/>
    <x v="0"/>
    <x v="1"/>
    <s v="No Aplica"/>
  </r>
  <r>
    <n v="20100901481"/>
    <x v="6"/>
    <x v="6"/>
    <x v="3338"/>
    <x v="3357"/>
    <x v="2975"/>
    <n v="2"/>
    <x v="9"/>
    <s v="POZOS Y ESTACIONES"/>
    <s v="CALLE MERCEDES INDACOCHEA 114 C.H. CARLOS CUETO FERNANDINI ETAPA 2DA"/>
    <x v="11"/>
    <x v="0"/>
    <m/>
    <x v="2"/>
    <d v="2023-04-20T00:00:00"/>
    <x v="0"/>
    <n v="1"/>
    <s v="CJV"/>
    <s v="Principal"/>
    <n v="9.0090090090090089E-3"/>
    <n v="25"/>
    <x v="3"/>
    <s v="Ok"/>
    <x v="0"/>
    <s v="OK"/>
    <x v="0"/>
    <x v="0"/>
    <x v="1"/>
    <s v="No Aplica"/>
  </r>
  <r>
    <n v="20100901481"/>
    <x v="6"/>
    <x v="6"/>
    <x v="3339"/>
    <x v="3358"/>
    <x v="2976"/>
    <n v="2"/>
    <x v="9"/>
    <s v="POZOS Y ESTACIONES"/>
    <s v="JR. CAHUIDE 1268 DPTO. 101 URB. LA PERLA ALTA"/>
    <x v="10"/>
    <x v="0"/>
    <m/>
    <x v="2"/>
    <d v="2005-10-30T00:00:00"/>
    <x v="0"/>
    <n v="2"/>
    <s v="CJV"/>
    <s v="Principal"/>
    <n v="9.0090090090090089E-3"/>
    <n v="63"/>
    <x v="2"/>
    <s v="Ok"/>
    <x v="2"/>
    <s v="OK"/>
    <x v="0"/>
    <x v="0"/>
    <x v="1"/>
    <s v="No Aplica"/>
  </r>
  <r>
    <n v="20100901481"/>
    <x v="6"/>
    <x v="6"/>
    <x v="3340"/>
    <x v="3359"/>
    <x v="2977"/>
    <n v="2"/>
    <x v="9"/>
    <s v="POZOS Y ESTACIONES"/>
    <s v="JR. LEONCIO PRADO 570 COOP. VIV. AMA KELLA MZ. S LT. 28"/>
    <x v="8"/>
    <x v="0"/>
    <m/>
    <x v="2"/>
    <d v="2023-03-20T00:00:00"/>
    <x v="0"/>
    <n v="1"/>
    <s v="CJV"/>
    <s v="Principal"/>
    <n v="9.0090090090090089E-3"/>
    <n v="28"/>
    <x v="3"/>
    <s v="Ok"/>
    <x v="0"/>
    <s v="OK"/>
    <x v="0"/>
    <x v="0"/>
    <x v="1"/>
    <s v="No Aplica"/>
  </r>
  <r>
    <n v="20100901481"/>
    <x v="6"/>
    <x v="6"/>
    <x v="3341"/>
    <x v="3360"/>
    <x v="2978"/>
    <n v="2"/>
    <x v="9"/>
    <s v="POZOS Y ESTACIONES"/>
    <s v="URB. LOS PORTALES DEL AEROPUERTO MZ. J-2 LT. 22"/>
    <x v="31"/>
    <x v="0"/>
    <m/>
    <x v="2"/>
    <d v="2014-12-27T00:00:00"/>
    <x v="0"/>
    <n v="2"/>
    <s v="CJV"/>
    <s v="Principal"/>
    <n v="9.0090090090090089E-3"/>
    <n v="55"/>
    <x v="5"/>
    <s v="Ok"/>
    <x v="2"/>
    <s v="OK"/>
    <x v="0"/>
    <x v="0"/>
    <x v="1"/>
    <s v="No Aplica"/>
  </r>
  <r>
    <n v="20100901481"/>
    <x v="6"/>
    <x v="6"/>
    <x v="3342"/>
    <x v="3361"/>
    <x v="2952"/>
    <n v="2"/>
    <x v="9"/>
    <s v="POZOS Y ESTACIONES"/>
    <s v="STA. ROSA MZ. E LT. 16 COMITÉ 36"/>
    <x v="31"/>
    <x v="0"/>
    <m/>
    <x v="2"/>
    <d v="2022-03-21T00:00:00"/>
    <x v="0"/>
    <n v="1"/>
    <s v="CJV"/>
    <s v="Principal"/>
    <n v="9.0090090090090089E-3"/>
    <n v="25"/>
    <x v="3"/>
    <s v="Ok"/>
    <x v="2"/>
    <s v="OK"/>
    <x v="0"/>
    <x v="0"/>
    <x v="1"/>
    <s v="No Aplica"/>
  </r>
  <r>
    <n v="20100901481"/>
    <x v="6"/>
    <x v="6"/>
    <x v="3343"/>
    <x v="3362"/>
    <x v="2979"/>
    <n v="2"/>
    <x v="9"/>
    <s v="POZOS Y ESTACIONES"/>
    <s v="NESTOR GAMBETA MZ C2 LT 12"/>
    <x v="31"/>
    <x v="0"/>
    <m/>
    <x v="2"/>
    <d v="2022-03-08T00:00:00"/>
    <x v="0"/>
    <n v="1"/>
    <s v="CJV"/>
    <s v="Principal"/>
    <n v="9.0090090090090089E-3"/>
    <n v="22"/>
    <x v="1"/>
    <s v="Ok"/>
    <x v="2"/>
    <s v="OK"/>
    <x v="0"/>
    <x v="0"/>
    <x v="1"/>
    <s v="No Aplica"/>
  </r>
  <r>
    <n v="20100901481"/>
    <x v="6"/>
    <x v="6"/>
    <x v="3344"/>
    <x v="3363"/>
    <x v="2980"/>
    <n v="2"/>
    <x v="9"/>
    <s v="POZOS Y ESTACIONES"/>
    <s v="JR. ANDAHUAYLAS ASENT. H. SAN ROSA MZ. D2 LT.08"/>
    <x v="31"/>
    <x v="0"/>
    <m/>
    <x v="2"/>
    <d v="2005-06-30T00:00:00"/>
    <x v="0"/>
    <n v="2"/>
    <s v="CJV"/>
    <s v="Principal"/>
    <n v="9.0090090090090089E-3"/>
    <n v="55"/>
    <x v="5"/>
    <s v="Ok"/>
    <x v="2"/>
    <s v="OK"/>
    <x v="0"/>
    <x v="0"/>
    <x v="1"/>
    <s v="No Aplica"/>
  </r>
  <r>
    <n v="20100901481"/>
    <x v="6"/>
    <x v="6"/>
    <x v="3345"/>
    <x v="3364"/>
    <x v="2981"/>
    <n v="2"/>
    <x v="9"/>
    <s v="POZOS Y ESTACIONES"/>
    <s v="ASOC. VILLA MARGARITA MZ. B LT. 10"/>
    <x v="8"/>
    <x v="0"/>
    <m/>
    <x v="2"/>
    <d v="2022-02-24T00:00:00"/>
    <x v="0"/>
    <n v="1"/>
    <s v="CJV"/>
    <s v="Principal"/>
    <n v="9.0090090090090089E-3"/>
    <n v="52"/>
    <x v="5"/>
    <s v="Ok"/>
    <x v="0"/>
    <s v="OK"/>
    <x v="0"/>
    <x v="0"/>
    <x v="1"/>
    <s v="No Aplica"/>
  </r>
  <r>
    <n v="20100901481"/>
    <x v="6"/>
    <x v="6"/>
    <x v="3346"/>
    <x v="3365"/>
    <x v="2982"/>
    <n v="2"/>
    <x v="9"/>
    <s v="POZOS Y ESTACIONES"/>
    <s v="MZ. G LT. 10 PRADERAS DEL SOL II ETAPA"/>
    <x v="8"/>
    <x v="0"/>
    <m/>
    <x v="2"/>
    <d v="2012-03-11T00:00:00"/>
    <x v="0"/>
    <n v="2"/>
    <s v="CJV"/>
    <s v="Principal"/>
    <n v="9.0090090090090089E-3"/>
    <n v="66"/>
    <x v="2"/>
    <s v="Ok"/>
    <x v="0"/>
    <s v="OK"/>
    <x v="0"/>
    <x v="0"/>
    <x v="1"/>
    <s v="No Aplica"/>
  </r>
  <r>
    <n v="20100901481"/>
    <x v="6"/>
    <x v="6"/>
    <x v="3347"/>
    <x v="3366"/>
    <x v="2983"/>
    <n v="2"/>
    <x v="9"/>
    <s v="POZOS Y ESTACIONES"/>
    <s v="CALLE 8 PISO 2 URB. BRISA DE SANTA ROSA ETAPA 3 MZ. F LT. 42"/>
    <x v="8"/>
    <x v="0"/>
    <m/>
    <x v="2"/>
    <d v="2023-04-20T00:00:00"/>
    <x v="0"/>
    <n v="1"/>
    <s v="CJV"/>
    <s v="Principal"/>
    <n v="9.0090090090090089E-3"/>
    <n v="46"/>
    <x v="0"/>
    <s v="Ok"/>
    <x v="0"/>
    <s v="OK"/>
    <x v="0"/>
    <x v="0"/>
    <x v="1"/>
    <s v="No Aplica"/>
  </r>
  <r>
    <n v="20100901481"/>
    <x v="6"/>
    <x v="6"/>
    <x v="3348"/>
    <x v="3367"/>
    <x v="2984"/>
    <n v="2"/>
    <x v="9"/>
    <s v="POZOS Y ESTACIONES"/>
    <s v="JR. AYACUCHO 3153"/>
    <x v="11"/>
    <x v="0"/>
    <m/>
    <x v="2"/>
    <d v="2021-04-28T00:00:00"/>
    <x v="0"/>
    <n v="1"/>
    <s v="CJV"/>
    <s v="Principal"/>
    <n v="9.0090090090090089E-3"/>
    <n v="30"/>
    <x v="3"/>
    <s v="Ok"/>
    <x v="0"/>
    <s v="OK"/>
    <x v="0"/>
    <x v="0"/>
    <x v="1"/>
    <s v="No Aplica"/>
  </r>
  <r>
    <n v="20100901481"/>
    <x v="6"/>
    <x v="6"/>
    <x v="3349"/>
    <x v="3368"/>
    <x v="2985"/>
    <n v="2"/>
    <x v="9"/>
    <s v="POZOS Y ESTACIONES"/>
    <s v="JR. CARLOS CABRERA 864 URB. SAN GERMAN"/>
    <x v="8"/>
    <x v="0"/>
    <m/>
    <x v="2"/>
    <d v="2011-05-21T00:00:00"/>
    <x v="0"/>
    <n v="2"/>
    <s v="CJV"/>
    <s v="Principal"/>
    <n v="9.0090090090090089E-3"/>
    <n v="57"/>
    <x v="5"/>
    <s v="Ok"/>
    <x v="0"/>
    <s v="OK"/>
    <x v="0"/>
    <x v="0"/>
    <x v="1"/>
    <s v="No Aplica"/>
  </r>
  <r>
    <n v="20100901481"/>
    <x v="6"/>
    <x v="6"/>
    <x v="3350"/>
    <x v="3369"/>
    <x v="98"/>
    <n v="2"/>
    <x v="9"/>
    <s v="POZOS Y ESTACIONES"/>
    <s v="AV. ARGENTINA 1898 DPTO. 26"/>
    <x v="5"/>
    <x v="0"/>
    <m/>
    <x v="2"/>
    <d v="2022-05-23T00:00:00"/>
    <x v="0"/>
    <n v="1"/>
    <s v="CJV"/>
    <s v="Principal"/>
    <n v="9.0090090090090089E-3"/>
    <n v="35"/>
    <x v="4"/>
    <s v="Ok"/>
    <x v="0"/>
    <s v="OK"/>
    <x v="0"/>
    <x v="0"/>
    <x v="1"/>
    <s v="No Aplica"/>
  </r>
  <r>
    <n v="20100901481"/>
    <x v="6"/>
    <x v="6"/>
    <x v="3351"/>
    <x v="3370"/>
    <x v="2986"/>
    <n v="2"/>
    <x v="9"/>
    <s v="POZOS Y ESTACIONES"/>
    <s v="AV. HONDURAS PROLONG. VIV CARIBE ETAPA 2 MZ. C LT. 01"/>
    <x v="8"/>
    <x v="0"/>
    <m/>
    <x v="2"/>
    <d v="2018-05-02T00:00:00"/>
    <x v="0"/>
    <n v="2"/>
    <s v="CJV"/>
    <s v="Principal"/>
    <n v="9.0090090090090089E-3"/>
    <n v="26"/>
    <x v="3"/>
    <s v="Ok"/>
    <x v="0"/>
    <s v="OK"/>
    <x v="0"/>
    <x v="0"/>
    <x v="1"/>
    <s v="No Aplica"/>
  </r>
  <r>
    <n v="20100901481"/>
    <x v="6"/>
    <x v="6"/>
    <x v="3352"/>
    <x v="3371"/>
    <x v="704"/>
    <n v="2"/>
    <x v="9"/>
    <s v="POZOS Y ESTACIONES"/>
    <s v="CALLE 7 - 135 URB. 10 DE JUNIO"/>
    <x v="31"/>
    <x v="0"/>
    <m/>
    <x v="2"/>
    <d v="2021-04-24T00:00:00"/>
    <x v="0"/>
    <n v="1"/>
    <s v="CJV"/>
    <s v="Principal"/>
    <n v="9.0090090090090089E-3"/>
    <n v="39"/>
    <x v="4"/>
    <s v="Ok"/>
    <x v="2"/>
    <s v="OK"/>
    <x v="0"/>
    <x v="0"/>
    <x v="1"/>
    <s v="No Aplica"/>
  </r>
  <r>
    <n v="20100901481"/>
    <x v="6"/>
    <x v="6"/>
    <x v="3353"/>
    <x v="3372"/>
    <x v="2987"/>
    <n v="2"/>
    <x v="9"/>
    <s v="POZOS Y ESTACIONES"/>
    <s v="PSJ. CRUZ DE CHALPON MZ. A LT. 03 A.H. DOMINGO DE RAMOS"/>
    <x v="9"/>
    <x v="0"/>
    <m/>
    <x v="2"/>
    <d v="2001-07-03T00:00:00"/>
    <x v="0"/>
    <n v="2"/>
    <s v="CJV"/>
    <s v="Principal"/>
    <n v="9.0090090090090089E-3"/>
    <n v="62"/>
    <x v="2"/>
    <s v="Ok"/>
    <x v="0"/>
    <s v="OK"/>
    <x v="0"/>
    <x v="0"/>
    <x v="1"/>
    <s v="No Aplica"/>
  </r>
  <r>
    <n v="20100901481"/>
    <x v="6"/>
    <x v="6"/>
    <x v="3354"/>
    <x v="3373"/>
    <x v="2988"/>
    <n v="2"/>
    <x v="9"/>
    <s v="POZOS Y ESTACIONES"/>
    <s v="AV. JULIO CESAR TELLO 771 URB. REYNOSO"/>
    <x v="396"/>
    <x v="0"/>
    <m/>
    <x v="2"/>
    <d v="2016-06-22T00:00:00"/>
    <x v="0"/>
    <n v="2"/>
    <s v="CJV"/>
    <s v="Principal"/>
    <n v="9.0090090090090089E-3"/>
    <n v="50"/>
    <x v="5"/>
    <s v="Ok"/>
    <x v="2"/>
    <s v="OK"/>
    <x v="0"/>
    <x v="0"/>
    <x v="1"/>
    <s v="No Aplica"/>
  </r>
  <r>
    <n v="20100901481"/>
    <x v="6"/>
    <x v="6"/>
    <x v="3355"/>
    <x v="3374"/>
    <x v="2989"/>
    <n v="2"/>
    <x v="9"/>
    <s v="POZOS Y ESTACIONES"/>
    <s v="PSJ. CALLEJON VILLEGAS 11 BLOCK 1 PISO 4 ZONA VILLLEGAS ETAPA 1 MZ. E LT.11"/>
    <x v="31"/>
    <x v="0"/>
    <m/>
    <x v="2"/>
    <d v="2021-08-17T00:00:00"/>
    <x v="0"/>
    <n v="1"/>
    <s v="CJV"/>
    <s v="Principal"/>
    <n v="9.0090090090090089E-3"/>
    <n v="23"/>
    <x v="1"/>
    <s v="Ok"/>
    <x v="2"/>
    <s v="OK"/>
    <x v="0"/>
    <x v="0"/>
    <x v="1"/>
    <s v="No Aplica"/>
  </r>
  <r>
    <n v="20100901481"/>
    <x v="6"/>
    <x v="6"/>
    <x v="3356"/>
    <x v="3375"/>
    <x v="2990"/>
    <n v="2"/>
    <x v="9"/>
    <s v="POZOS Y ESTACIONES"/>
    <s v="JR NASCA N° 190 URB SANTA MARIA DPTO 202"/>
    <x v="31"/>
    <x v="0"/>
    <m/>
    <x v="5"/>
    <d v="2019-05-24T00:00:00"/>
    <x v="0"/>
    <n v="2"/>
    <s v="CJV"/>
    <s v="Principal"/>
    <n v="9.0090090090090089E-3"/>
    <n v="28"/>
    <x v="3"/>
    <s v="Ok"/>
    <x v="2"/>
    <s v="OK"/>
    <x v="0"/>
    <x v="0"/>
    <x v="1"/>
    <s v="No Aplica"/>
  </r>
  <r>
    <n v="20100901481"/>
    <x v="6"/>
    <x v="6"/>
    <x v="3357"/>
    <x v="3376"/>
    <x v="2991"/>
    <n v="2"/>
    <x v="9"/>
    <s v="POZOS Y ESTACIONES"/>
    <s v="JR NASCA N° 190 DPTO 202 URB SANTA MARIA "/>
    <x v="31"/>
    <x v="0"/>
    <m/>
    <x v="5"/>
    <d v="2023-01-11T00:00:00"/>
    <x v="0"/>
    <n v="3"/>
    <s v="CJV"/>
    <s v="Principal"/>
    <n v="9.0090090090090089E-3"/>
    <n v="26"/>
    <x v="3"/>
    <s v="Ok"/>
    <x v="2"/>
    <s v="OK"/>
    <x v="0"/>
    <x v="0"/>
    <x v="1"/>
    <s v="No Aplica"/>
  </r>
  <r>
    <n v="20100901481"/>
    <x v="6"/>
    <x v="6"/>
    <x v="3358"/>
    <x v="3377"/>
    <x v="2992"/>
    <n v="2"/>
    <x v="9"/>
    <s v="POZOS Y ESTACIONES"/>
    <s v="MZ. J2 LT.26 MI PERU"/>
    <x v="282"/>
    <x v="0"/>
    <m/>
    <x v="2"/>
    <d v="2021-02-06T00:00:00"/>
    <x v="0"/>
    <n v="1"/>
    <s v="CJV"/>
    <s v="Principal"/>
    <n v="9.0090090090090089E-3"/>
    <n v="43"/>
    <x v="0"/>
    <s v="Ok"/>
    <x v="2"/>
    <s v="OK"/>
    <x v="0"/>
    <x v="0"/>
    <x v="1"/>
    <s v="No Aplica"/>
  </r>
  <r>
    <n v="20100901481"/>
    <x v="6"/>
    <x v="6"/>
    <x v="3359"/>
    <x v="3378"/>
    <x v="2993"/>
    <n v="2"/>
    <x v="9"/>
    <s v="POZOS Y ESTACIONES"/>
    <s v="SECTOR LEONCIO PRADO MZ.N-10 LT. 19 P ALTA"/>
    <x v="21"/>
    <x v="0"/>
    <m/>
    <x v="2"/>
    <d v="2013-04-15T00:00:00"/>
    <x v="0"/>
    <n v="2"/>
    <s v="CJV"/>
    <s v="Principal"/>
    <n v="9.0090090090090089E-3"/>
    <n v="63"/>
    <x v="2"/>
    <s v="Ok"/>
    <x v="0"/>
    <s v="OK"/>
    <x v="0"/>
    <x v="0"/>
    <x v="1"/>
    <s v="No Aplica"/>
  </r>
  <r>
    <n v="20100901481"/>
    <x v="6"/>
    <x v="6"/>
    <x v="3360"/>
    <x v="3379"/>
    <x v="2994"/>
    <n v="2"/>
    <x v="9"/>
    <s v="POZOS Y ESTACIONES"/>
    <s v="JR. AYACUCHO 3275 URB. PERU"/>
    <x v="8"/>
    <x v="0"/>
    <m/>
    <x v="2"/>
    <d v="2022-12-07T00:00:00"/>
    <x v="0"/>
    <n v="1"/>
    <s v="CJV"/>
    <s v="Principal"/>
    <n v="9.0090090090090089E-3"/>
    <n v="22"/>
    <x v="1"/>
    <s v="Ok"/>
    <x v="0"/>
    <s v="OK"/>
    <x v="0"/>
    <x v="0"/>
    <x v="1"/>
    <s v="No Aplica"/>
  </r>
  <r>
    <n v="20100901481"/>
    <x v="6"/>
    <x v="6"/>
    <x v="3361"/>
    <x v="3380"/>
    <x v="2995"/>
    <n v="2"/>
    <x v="9"/>
    <s v="POZOS Y ESTACIONES"/>
    <s v="JOSE OLAYA 176 PLAYA RIMAC"/>
    <x v="31"/>
    <x v="0"/>
    <m/>
    <x v="2"/>
    <d v="2016-06-05T00:00:00"/>
    <x v="0"/>
    <n v="2"/>
    <s v="CJV"/>
    <s v="Principal"/>
    <n v="9.0090090090090089E-3"/>
    <n v="58"/>
    <x v="5"/>
    <s v="Ok"/>
    <x v="2"/>
    <s v="OK"/>
    <x v="0"/>
    <x v="0"/>
    <x v="1"/>
    <s v="No Aplica"/>
  </r>
  <r>
    <n v="20100901481"/>
    <x v="6"/>
    <x v="6"/>
    <x v="3362"/>
    <x v="3381"/>
    <x v="2996"/>
    <n v="2"/>
    <x v="9"/>
    <s v="POZOS Y ESTACIONES"/>
    <s v="CALLE VINZOS 134 URB. THOMAS BATA"/>
    <x v="10"/>
    <x v="0"/>
    <m/>
    <x v="2"/>
    <d v="2022-03-12T00:00:00"/>
    <x v="0"/>
    <n v="1"/>
    <s v="CJV"/>
    <s v="Principal"/>
    <n v="9.0090090090090089E-3"/>
    <n v="47"/>
    <x v="0"/>
    <s v="Ok"/>
    <x v="2"/>
    <s v="OK"/>
    <x v="0"/>
    <x v="0"/>
    <x v="1"/>
    <s v="No Aplica"/>
  </r>
  <r>
    <n v="20100901481"/>
    <x v="6"/>
    <x v="6"/>
    <x v="3363"/>
    <x v="3382"/>
    <x v="2997"/>
    <n v="2"/>
    <x v="9"/>
    <s v="POZOS Y ESTACIONES"/>
    <s v="CALLE LOS ROSALES URB. EL MANANTIAL MZ. D LT. 46"/>
    <x v="8"/>
    <x v="0"/>
    <m/>
    <x v="2"/>
    <d v="2018-12-04T00:00:00"/>
    <x v="0"/>
    <n v="2"/>
    <s v="CJV"/>
    <s v="Principal"/>
    <n v="9.0090090090090089E-3"/>
    <n v="57"/>
    <x v="5"/>
    <s v="Ok"/>
    <x v="0"/>
    <s v="OK"/>
    <x v="0"/>
    <x v="0"/>
    <x v="1"/>
    <s v="No Aplica"/>
  </r>
  <r>
    <n v="20100901481"/>
    <x v="6"/>
    <x v="6"/>
    <x v="3364"/>
    <x v="3383"/>
    <x v="2998"/>
    <n v="2"/>
    <x v="9"/>
    <s v="POZOS Y ESTACIONES"/>
    <s v="JOSE LEONCIO LOS ANGELES 732"/>
    <x v="8"/>
    <x v="0"/>
    <m/>
    <x v="2"/>
    <d v="2020-02-29T00:00:00"/>
    <x v="0"/>
    <n v="2"/>
    <s v="CJV"/>
    <s v="Principal"/>
    <n v="9.0090090090090089E-3"/>
    <n v="25"/>
    <x v="3"/>
    <s v="Ok"/>
    <x v="0"/>
    <s v="OK"/>
    <x v="0"/>
    <x v="0"/>
    <x v="1"/>
    <s v="No Aplica"/>
  </r>
  <r>
    <n v="20100901481"/>
    <x v="6"/>
    <x v="6"/>
    <x v="3365"/>
    <x v="3384"/>
    <x v="2999"/>
    <n v="2"/>
    <x v="9"/>
    <s v="POZOS Y ESTACIONES"/>
    <s v="AV 27 DE NOVIEMBRE 609"/>
    <x v="8"/>
    <x v="0"/>
    <m/>
    <x v="2"/>
    <d v="2012-09-08T00:00:00"/>
    <x v="0"/>
    <n v="2"/>
    <s v="CJV"/>
    <s v="Principal"/>
    <n v="9.0090090090090089E-3"/>
    <n v="60"/>
    <x v="2"/>
    <s v="Ok"/>
    <x v="0"/>
    <s v="OK"/>
    <x v="0"/>
    <x v="0"/>
    <x v="1"/>
    <s v="No Aplica"/>
  </r>
  <r>
    <n v="20100901481"/>
    <x v="6"/>
    <x v="6"/>
    <x v="3366"/>
    <x v="3385"/>
    <x v="3000"/>
    <n v="2"/>
    <x v="9"/>
    <s v="POZOS Y ESTACIONES"/>
    <s v="AV. 1ERO DE MAYO 1399 URB. REYNOSO"/>
    <x v="396"/>
    <x v="0"/>
    <m/>
    <x v="2"/>
    <d v="2022-03-19T00:00:00"/>
    <x v="0"/>
    <n v="1"/>
    <s v="CJV"/>
    <s v="Principal"/>
    <n v="9.0090090090090089E-3"/>
    <n v="49"/>
    <x v="0"/>
    <s v="Ok"/>
    <x v="2"/>
    <s v="OK"/>
    <x v="0"/>
    <x v="0"/>
    <x v="1"/>
    <s v="No Aplica"/>
  </r>
  <r>
    <n v="20100901481"/>
    <x v="6"/>
    <x v="6"/>
    <x v="3367"/>
    <x v="3386"/>
    <x v="1744"/>
    <n v="2"/>
    <x v="9"/>
    <s v="POZOS Y ESTACIONES"/>
    <s v="JR. NICOLAS DE PIEROLA 916"/>
    <x v="31"/>
    <x v="0"/>
    <m/>
    <x v="2"/>
    <d v="2022-01-29T00:00:00"/>
    <x v="0"/>
    <n v="1"/>
    <s v="CJV"/>
    <s v="Principal"/>
    <n v="9.0090090090090089E-3"/>
    <n v="36"/>
    <x v="4"/>
    <s v="Ok"/>
    <x v="2"/>
    <s v="OK"/>
    <x v="0"/>
    <x v="0"/>
    <x v="1"/>
    <s v="No Aplica"/>
  </r>
  <r>
    <n v="20100901481"/>
    <x v="6"/>
    <x v="6"/>
    <x v="3368"/>
    <x v="3387"/>
    <x v="3001"/>
    <n v="2"/>
    <x v="9"/>
    <s v="POZOS Y ESTACIONES"/>
    <s v="CL. VALENCIA 206 MZ. R LT. URB. LA MACARENA"/>
    <x v="10"/>
    <x v="0"/>
    <m/>
    <x v="2"/>
    <d v="2020-01-02T00:00:00"/>
    <x v="0"/>
    <n v="2"/>
    <s v="CJV"/>
    <s v="Principal"/>
    <n v="9.0090090090090089E-3"/>
    <n v="65"/>
    <x v="2"/>
    <s v="Ok"/>
    <x v="2"/>
    <s v="OK"/>
    <x v="0"/>
    <x v="0"/>
    <x v="1"/>
    <s v="No Aplica"/>
  </r>
  <r>
    <n v="20100901481"/>
    <x v="6"/>
    <x v="6"/>
    <x v="3369"/>
    <x v="3388"/>
    <x v="3002"/>
    <n v="2"/>
    <x v="9"/>
    <s v="POZOS Y ESTACIONES"/>
    <s v="PSJ.LOS MILAGROS 537 DPTO.403 CIUDAD SATELITE SANTA"/>
    <x v="31"/>
    <x v="0"/>
    <m/>
    <x v="2"/>
    <d v="2017-01-25T00:00:00"/>
    <x v="0"/>
    <n v="2"/>
    <s v="CJV"/>
    <s v="Principal"/>
    <n v="9.0090090090090089E-3"/>
    <n v="40"/>
    <x v="4"/>
    <s v="Ok"/>
    <x v="2"/>
    <s v="OK"/>
    <x v="0"/>
    <x v="0"/>
    <x v="1"/>
    <s v="No Aplica"/>
  </r>
  <r>
    <n v="20100901481"/>
    <x v="6"/>
    <x v="6"/>
    <x v="3370"/>
    <x v="3389"/>
    <x v="3003"/>
    <n v="2"/>
    <x v="9"/>
    <s v="POZOS Y ESTACIONES"/>
    <s v="AV. DANIEL ALCIDES CARRION ASOC. LOS CHASQUIS MZ. D LT. 01"/>
    <x v="8"/>
    <x v="0"/>
    <m/>
    <x v="2"/>
    <d v="2023-04-01T00:00:00"/>
    <x v="0"/>
    <n v="1"/>
    <s v="CJV"/>
    <s v="Principal"/>
    <n v="9.0090090090090089E-3"/>
    <n v="23"/>
    <x v="1"/>
    <s v="Ok"/>
    <x v="0"/>
    <s v="OK"/>
    <x v="0"/>
    <x v="0"/>
    <x v="1"/>
    <s v="No Aplica"/>
  </r>
  <r>
    <n v="20100901481"/>
    <x v="6"/>
    <x v="6"/>
    <x v="3371"/>
    <x v="3390"/>
    <x v="3004"/>
    <n v="2"/>
    <x v="9"/>
    <s v="POZOS Y ESTACIONES"/>
    <s v="MZ. B LT. 12 ALAMEDA STA. ROSA"/>
    <x v="31"/>
    <x v="0"/>
    <m/>
    <x v="2"/>
    <d v="2016-05-24T00:00:00"/>
    <x v="0"/>
    <n v="2"/>
    <s v="CJV"/>
    <s v="Principal"/>
    <n v="9.0090090090090089E-3"/>
    <n v="58"/>
    <x v="5"/>
    <s v="Ok"/>
    <x v="2"/>
    <s v="OK"/>
    <x v="0"/>
    <x v="0"/>
    <x v="1"/>
    <s v="No Aplica"/>
  </r>
  <r>
    <n v="20100901481"/>
    <x v="6"/>
    <x v="6"/>
    <x v="3372"/>
    <x v="3391"/>
    <x v="3005"/>
    <n v="2"/>
    <x v="9"/>
    <s v="POZOS Y ESTACIONES"/>
    <s v="CALLE SAN MARTIN 420"/>
    <x v="397"/>
    <x v="0"/>
    <m/>
    <x v="2"/>
    <d v="2022-02-19T00:00:00"/>
    <x v="0"/>
    <n v="1"/>
    <s v="CJV"/>
    <s v="Principal"/>
    <n v="9.0090090090090089E-3"/>
    <n v="47"/>
    <x v="0"/>
    <s v="Ok"/>
    <x v="0"/>
    <s v="OK"/>
    <x v="0"/>
    <x v="0"/>
    <x v="1"/>
    <s v="No Aplica"/>
  </r>
  <r>
    <n v="20100901481"/>
    <x v="6"/>
    <x v="6"/>
    <x v="3373"/>
    <x v="3392"/>
    <x v="3006"/>
    <n v="2"/>
    <x v="9"/>
    <s v="POZOS Y ESTACIONES"/>
    <s v="ASENT. H. ANDAMOS MZ. E-8 LT. 12"/>
    <x v="4"/>
    <x v="0"/>
    <m/>
    <x v="2"/>
    <d v="2021-02-13T00:00:00"/>
    <x v="0"/>
    <n v="1"/>
    <s v="CJV"/>
    <s v="Principal"/>
    <n v="9.0090090090090089E-3"/>
    <n v="50"/>
    <x v="5"/>
    <s v="Ok"/>
    <x v="2"/>
    <s v="OK"/>
    <x v="0"/>
    <x v="0"/>
    <x v="1"/>
    <s v="No Aplica"/>
  </r>
  <r>
    <n v="20100901481"/>
    <x v="6"/>
    <x v="6"/>
    <x v="3374"/>
    <x v="3393"/>
    <x v="3007"/>
    <n v="2"/>
    <x v="9"/>
    <s v="POZOS Y ESTACIONES"/>
    <s v="PASAJE LAS FLORES MZ. E LT. 18 AA.HH. OBELISCO"/>
    <x v="31"/>
    <x v="0"/>
    <m/>
    <x v="2"/>
    <d v="2022-04-17T00:00:00"/>
    <x v="0"/>
    <n v="1"/>
    <s v="CJV"/>
    <s v="Principal"/>
    <n v="9.0090090090090089E-3"/>
    <n v="38"/>
    <x v="4"/>
    <s v="Ok"/>
    <x v="2"/>
    <s v="OK"/>
    <x v="0"/>
    <x v="0"/>
    <x v="1"/>
    <s v="No Aplica"/>
  </r>
  <r>
    <n v="20100901481"/>
    <x v="6"/>
    <x v="6"/>
    <x v="3375"/>
    <x v="3394"/>
    <x v="3008"/>
    <n v="2"/>
    <x v="9"/>
    <s v="POZOS Y ESTACIONES"/>
    <s v="AV. MORALES DUAREZ 2808 MIRONES BAJO"/>
    <x v="5"/>
    <x v="0"/>
    <m/>
    <x v="2"/>
    <d v="2007-03-08T00:00:00"/>
    <x v="0"/>
    <n v="2"/>
    <s v="CJV"/>
    <s v="Principal"/>
    <n v="9.0090090090090089E-3"/>
    <n v="61"/>
    <x v="2"/>
    <s v="Ok"/>
    <x v="0"/>
    <s v="OK"/>
    <x v="0"/>
    <x v="0"/>
    <x v="1"/>
    <s v="No Aplica"/>
  </r>
  <r>
    <n v="20100901481"/>
    <x v="6"/>
    <x v="6"/>
    <x v="3376"/>
    <x v="3395"/>
    <x v="3009"/>
    <n v="2"/>
    <x v="9"/>
    <s v="POZOS Y ESTACIONES"/>
    <s v="MZ. E17 LT.09 C.P NUESTRA SENORA DE LAS MERCEDES"/>
    <x v="282"/>
    <x v="0"/>
    <m/>
    <x v="2"/>
    <d v="2021-02-06T00:00:00"/>
    <x v="0"/>
    <n v="1"/>
    <s v="CJV"/>
    <s v="Principal"/>
    <n v="9.0090090090090089E-3"/>
    <n v="50"/>
    <x v="5"/>
    <s v="Ok"/>
    <x v="2"/>
    <s v="OK"/>
    <x v="0"/>
    <x v="0"/>
    <x v="1"/>
    <s v="No Aplica"/>
  </r>
  <r>
    <n v="20100901481"/>
    <x v="6"/>
    <x v="6"/>
    <x v="3377"/>
    <x v="3396"/>
    <x v="3010"/>
    <n v="2"/>
    <x v="9"/>
    <s v="POZOS Y ESTACIONES"/>
    <s v="MZ. 74 LT. 19 P.JOVEN EX FUNDO MARQUEZ"/>
    <x v="31"/>
    <x v="0"/>
    <m/>
    <x v="2"/>
    <d v="2011-01-29T00:00:00"/>
    <x v="0"/>
    <n v="2"/>
    <s v="CJV"/>
    <s v="Principal"/>
    <n v="9.0090090090090089E-3"/>
    <n v="67"/>
    <x v="2"/>
    <s v="Ok"/>
    <x v="2"/>
    <s v="OK"/>
    <x v="0"/>
    <x v="0"/>
    <x v="1"/>
    <s v="No Aplica"/>
  </r>
  <r>
    <n v="20100901481"/>
    <x v="6"/>
    <x v="6"/>
    <x v="3378"/>
    <x v="3397"/>
    <x v="3011"/>
    <n v="2"/>
    <x v="9"/>
    <s v="POZOS Y ESTACIONES"/>
    <s v="PSJE. SIMON BOLIVAR LT-6"/>
    <x v="94"/>
    <x v="0"/>
    <m/>
    <x v="2"/>
    <d v="2022-03-12T00:00:00"/>
    <x v="0"/>
    <n v="1"/>
    <s v="CJV"/>
    <s v="Principal"/>
    <n v="9.0090090090090089E-3"/>
    <n v="33"/>
    <x v="4"/>
    <s v="Ok"/>
    <x v="0"/>
    <s v="OK"/>
    <x v="0"/>
    <x v="0"/>
    <x v="1"/>
    <s v="No Aplica"/>
  </r>
  <r>
    <n v="20100901481"/>
    <x v="6"/>
    <x v="6"/>
    <x v="3379"/>
    <x v="3398"/>
    <x v="3012"/>
    <n v="2"/>
    <x v="9"/>
    <s v="POZOS Y ESTACIONES"/>
    <s v="PSJE. SAN MARTIN MZ. P LT. 19 DULANTO"/>
    <x v="31"/>
    <x v="0"/>
    <m/>
    <x v="2"/>
    <d v="2000-09-09T00:00:00"/>
    <x v="0"/>
    <n v="2"/>
    <s v="CJV"/>
    <s v="Principal"/>
    <n v="9.0090090090090089E-3"/>
    <n v="51"/>
    <x v="5"/>
    <s v="Ok"/>
    <x v="2"/>
    <s v="OK"/>
    <x v="0"/>
    <x v="0"/>
    <x v="1"/>
    <s v="No Aplica"/>
  </r>
  <r>
    <n v="20100901481"/>
    <x v="6"/>
    <x v="6"/>
    <x v="3380"/>
    <x v="3399"/>
    <x v="3013"/>
    <n v="2"/>
    <x v="9"/>
    <s v="POZOS Y ESTACIONES"/>
    <s v="JOSE LEONCIO LOS ANGELES 732"/>
    <x v="8"/>
    <x v="0"/>
    <m/>
    <x v="2"/>
    <d v="2013-09-16T00:00:00"/>
    <x v="0"/>
    <n v="2"/>
    <s v="CJV"/>
    <s v="Principal"/>
    <n v="9.0090090090090089E-3"/>
    <n v="54"/>
    <x v="5"/>
    <s v="Ok"/>
    <x v="0"/>
    <s v="OK"/>
    <x v="0"/>
    <x v="0"/>
    <x v="1"/>
    <s v="No Aplica"/>
  </r>
  <r>
    <n v="20100901481"/>
    <x v="6"/>
    <x v="6"/>
    <x v="3381"/>
    <x v="3400"/>
    <x v="3014"/>
    <n v="2"/>
    <x v="9"/>
    <s v="POZOS Y ESTACIONES"/>
    <s v="CALLE SAN PEDRO 112"/>
    <x v="398"/>
    <x v="0"/>
    <m/>
    <x v="2"/>
    <d v="2022-02-15T00:00:00"/>
    <x v="0"/>
    <n v="1"/>
    <s v="CJV"/>
    <s v="Principal"/>
    <n v="9.0090090090090089E-3"/>
    <n v="23"/>
    <x v="1"/>
    <s v="Ok"/>
    <x v="0"/>
    <s v="OK"/>
    <x v="0"/>
    <x v="0"/>
    <x v="1"/>
    <s v="No Aplica"/>
  </r>
  <r>
    <n v="20100901481"/>
    <x v="6"/>
    <x v="6"/>
    <x v="3382"/>
    <x v="3401"/>
    <x v="3015"/>
    <n v="2"/>
    <x v="9"/>
    <s v="POZOS Y ESTACIONES"/>
    <s v="AV. ROSA DE AMERICA 822 ASOC. ROSA DE AMERICA "/>
    <x v="37"/>
    <x v="0"/>
    <m/>
    <x v="2"/>
    <d v="2023-04-01T00:00:00"/>
    <x v="0"/>
    <n v="1"/>
    <s v="CJV"/>
    <s v="Principal"/>
    <n v="9.0090090090090089E-3"/>
    <n v="34"/>
    <x v="4"/>
    <s v="Ok"/>
    <x v="0"/>
    <s v="OK"/>
    <x v="0"/>
    <x v="0"/>
    <x v="1"/>
    <s v="No Aplica"/>
  </r>
  <r>
    <n v="20100901481"/>
    <x v="6"/>
    <x v="6"/>
    <x v="3383"/>
    <x v="3402"/>
    <x v="3016"/>
    <n v="2"/>
    <x v="9"/>
    <s v="POZOS Y ESTACIONES"/>
    <s v="APURIMAC 559 DPTO. 10"/>
    <x v="31"/>
    <x v="0"/>
    <m/>
    <x v="2"/>
    <d v="2018-12-04T00:00:00"/>
    <x v="0"/>
    <n v="2"/>
    <s v="CJV"/>
    <s v="Principal"/>
    <n v="9.0090090090090089E-3"/>
    <n v="58"/>
    <x v="5"/>
    <s v="Ok"/>
    <x v="2"/>
    <s v="OK"/>
    <x v="0"/>
    <x v="0"/>
    <x v="1"/>
    <s v="No Aplica"/>
  </r>
  <r>
    <n v="20100901481"/>
    <x v="6"/>
    <x v="6"/>
    <x v="3384"/>
    <x v="3403"/>
    <x v="2285"/>
    <n v="2"/>
    <x v="9"/>
    <s v="POZOS Y ESTACIONES"/>
    <s v="CALLE 5 ASOC. DE VIV SAN ROSA DE PUNCHAUCA MZ. C1 LT. 05"/>
    <x v="12"/>
    <x v="0"/>
    <m/>
    <x v="2"/>
    <d v="2019-08-29T00:00:00"/>
    <x v="0"/>
    <n v="2"/>
    <s v="CJV"/>
    <s v="Principal"/>
    <n v="9.0090090090090089E-3"/>
    <n v="30"/>
    <x v="3"/>
    <s v="Ok"/>
    <x v="0"/>
    <s v="OK"/>
    <x v="0"/>
    <x v="0"/>
    <x v="1"/>
    <s v="No Aplica"/>
  </r>
  <r>
    <n v="20100901481"/>
    <x v="6"/>
    <x v="6"/>
    <x v="3385"/>
    <x v="3404"/>
    <x v="3017"/>
    <n v="2"/>
    <x v="9"/>
    <s v="POZOS Y ESTACIONES"/>
    <s v="PROG. VIV. EL ROSAL ERAPA II MZ. A LT. 13"/>
    <x v="8"/>
    <x v="0"/>
    <m/>
    <x v="2"/>
    <d v="2021-09-11T00:00:00"/>
    <x v="0"/>
    <n v="1"/>
    <s v="CJV"/>
    <s v="Principal"/>
    <n v="9.0090090090090089E-3"/>
    <n v="55"/>
    <x v="5"/>
    <s v="Ok"/>
    <x v="0"/>
    <s v="OK"/>
    <x v="0"/>
    <x v="0"/>
    <x v="1"/>
    <s v="No Aplica"/>
  </r>
  <r>
    <n v="20100901481"/>
    <x v="6"/>
    <x v="6"/>
    <x v="3386"/>
    <x v="3405"/>
    <x v="3018"/>
    <n v="2"/>
    <x v="9"/>
    <s v="POZOS Y ESTACIONES"/>
    <s v="COOP. MANYLSA MZ. F LT. 9"/>
    <x v="2"/>
    <x v="0"/>
    <m/>
    <x v="2"/>
    <d v="1993-05-01T00:00:00"/>
    <x v="0"/>
    <n v="2"/>
    <s v="CJV"/>
    <s v="Principal"/>
    <n v="9.0090090090090089E-3"/>
    <n v="53"/>
    <x v="5"/>
    <s v="Ok"/>
    <x v="1"/>
    <s v="OK"/>
    <x v="0"/>
    <x v="0"/>
    <x v="1"/>
    <s v="No Aplica"/>
  </r>
  <r>
    <n v="20100901481"/>
    <x v="6"/>
    <x v="6"/>
    <x v="3387"/>
    <x v="3406"/>
    <x v="3019"/>
    <n v="2"/>
    <x v="9"/>
    <s v="POZOS Y ESTACIONES"/>
    <s v="CALLE GRAL. GARZON 933"/>
    <x v="256"/>
    <x v="0"/>
    <m/>
    <x v="2"/>
    <d v="2016-02-15T00:00:00"/>
    <x v="0"/>
    <n v="2"/>
    <s v="CJV"/>
    <s v="Principal"/>
    <n v="9.0090090090090089E-3"/>
    <n v="64"/>
    <x v="2"/>
    <s v="Ok"/>
    <x v="0"/>
    <s v="OK"/>
    <x v="0"/>
    <x v="0"/>
    <x v="1"/>
    <s v="No Aplica"/>
  </r>
  <r>
    <n v="20100901481"/>
    <x v="6"/>
    <x v="6"/>
    <x v="3388"/>
    <x v="3407"/>
    <x v="3020"/>
    <n v="2"/>
    <x v="9"/>
    <s v="POZOS Y ESTACIONES"/>
    <s v="AQUIA PQ. NARANJAL MZ. F2 LT. 13"/>
    <x v="11"/>
    <x v="0"/>
    <m/>
    <x v="2"/>
    <d v="2011-01-14T00:00:00"/>
    <x v="0"/>
    <n v="2"/>
    <s v="CJV"/>
    <s v="Principal"/>
    <n v="9.0090090090090089E-3"/>
    <n v="60"/>
    <x v="2"/>
    <s v="Ok"/>
    <x v="0"/>
    <s v="OK"/>
    <x v="0"/>
    <x v="0"/>
    <x v="1"/>
    <s v="No Aplica"/>
  </r>
  <r>
    <n v="20100901481"/>
    <x v="6"/>
    <x v="6"/>
    <x v="3389"/>
    <x v="3408"/>
    <x v="3021"/>
    <n v="2"/>
    <x v="9"/>
    <s v="POZOS Y ESTACIONES"/>
    <s v="JR. SANTA ROSA 831 KM.11"/>
    <x v="37"/>
    <x v="0"/>
    <m/>
    <x v="2"/>
    <d v="2014-01-16T00:00:00"/>
    <x v="0"/>
    <n v="2"/>
    <s v="CJV"/>
    <s v="Principal"/>
    <n v="9.0090090090090089E-3"/>
    <n v="61"/>
    <x v="2"/>
    <s v="Ok"/>
    <x v="0"/>
    <s v="OK"/>
    <x v="0"/>
    <x v="0"/>
    <x v="1"/>
    <s v="No Aplica"/>
  </r>
  <r>
    <n v="20100901481"/>
    <x v="6"/>
    <x v="6"/>
    <x v="3390"/>
    <x v="3409"/>
    <x v="1280"/>
    <n v="2"/>
    <x v="9"/>
    <s v="POZOS Y ESTACIONES"/>
    <s v="JR. LAS ORTIGAS 1076 URB. LAS FLORES DE LIMA"/>
    <x v="3"/>
    <x v="0"/>
    <m/>
    <x v="2"/>
    <d v="2018-07-17T00:00:00"/>
    <x v="0"/>
    <n v="2"/>
    <s v="CJV"/>
    <s v="Principal"/>
    <n v="9.0090090090090089E-3"/>
    <n v="41"/>
    <x v="0"/>
    <s v="Ok"/>
    <x v="0"/>
    <s v="OK"/>
    <x v="0"/>
    <x v="0"/>
    <x v="1"/>
    <s v="No Aplica"/>
  </r>
  <r>
    <n v="20100901481"/>
    <x v="6"/>
    <x v="6"/>
    <x v="3391"/>
    <x v="3410"/>
    <x v="2791"/>
    <n v="2"/>
    <x v="9"/>
    <s v="POZOS Y ESTACIONES"/>
    <s v="MZ. D LT. 20 ASOC. VIV. PAPA JUAN PABLO II III ETAPA"/>
    <x v="8"/>
    <x v="0"/>
    <m/>
    <x v="2"/>
    <d v="2015-06-16T00:00:00"/>
    <x v="0"/>
    <n v="2"/>
    <s v="CJV"/>
    <s v="Principal"/>
    <n v="9.0090090090090089E-3"/>
    <n v="56"/>
    <x v="5"/>
    <s v="Ok"/>
    <x v="0"/>
    <s v="OK"/>
    <x v="0"/>
    <x v="0"/>
    <x v="1"/>
    <s v="No Aplica"/>
  </r>
  <r>
    <n v="20100901481"/>
    <x v="6"/>
    <x v="6"/>
    <x v="3392"/>
    <x v="3411"/>
    <x v="3022"/>
    <n v="2"/>
    <x v="9"/>
    <s v="POZOS Y ESTACIONES"/>
    <s v="CALLE PIURA PUEBLO JOVEN 6 DE JULIO MZ. V LT. 08"/>
    <x v="9"/>
    <x v="0"/>
    <m/>
    <x v="2"/>
    <d v="2022-04-13T00:00:00"/>
    <x v="0"/>
    <n v="1"/>
    <s v="CJV"/>
    <s v="Principal"/>
    <n v="9.0090090090090089E-3"/>
    <n v="25"/>
    <x v="3"/>
    <s v="Ok"/>
    <x v="0"/>
    <s v="OK"/>
    <x v="0"/>
    <x v="0"/>
    <x v="1"/>
    <s v="No Aplica"/>
  </r>
  <r>
    <n v="20100901481"/>
    <x v="6"/>
    <x v="6"/>
    <x v="3393"/>
    <x v="3412"/>
    <x v="3023"/>
    <n v="2"/>
    <x v="9"/>
    <s v="POZOS Y ESTACIONES"/>
    <s v="ASENT. H. LUIS ALBERTO SANCHEZ MZ. N LT. 03"/>
    <x v="8"/>
    <x v="0"/>
    <m/>
    <x v="2"/>
    <d v="2022-10-23T00:00:00"/>
    <x v="0"/>
    <n v="1"/>
    <s v="CJV"/>
    <s v="Principal"/>
    <n v="9.0090090090090089E-3"/>
    <n v="42"/>
    <x v="0"/>
    <s v="Ok"/>
    <x v="0"/>
    <s v="OK"/>
    <x v="0"/>
    <x v="0"/>
    <x v="1"/>
    <s v="No Aplica"/>
  </r>
  <r>
    <n v="20100901481"/>
    <x v="6"/>
    <x v="6"/>
    <x v="3394"/>
    <x v="3413"/>
    <x v="3024"/>
    <n v="2"/>
    <x v="9"/>
    <s v="POZOS Y ESTACIONES"/>
    <s v="JR. G. DIANDERAS 2475 PISO 1 URB. CONDEVILLA SENOR"/>
    <x v="8"/>
    <x v="0"/>
    <m/>
    <x v="2"/>
    <d v="2020-02-26T00:00:00"/>
    <x v="0"/>
    <n v="2"/>
    <s v="CJV"/>
    <s v="Principal"/>
    <n v="9.0090090090090089E-3"/>
    <n v="34"/>
    <x v="4"/>
    <s v="Ok"/>
    <x v="0"/>
    <s v="OK"/>
    <x v="0"/>
    <x v="0"/>
    <x v="1"/>
    <s v="No Aplica"/>
  </r>
  <r>
    <n v="20100901481"/>
    <x v="6"/>
    <x v="6"/>
    <x v="3395"/>
    <x v="3414"/>
    <x v="3025"/>
    <n v="2"/>
    <x v="9"/>
    <s v="POZOS Y ESTACIONES"/>
    <s v="COOP. VIV. CESAR VALLEJO MZ. U LT.20"/>
    <x v="8"/>
    <x v="0"/>
    <m/>
    <x v="2"/>
    <d v="2023-04-27T00:00:00"/>
    <x v="0"/>
    <n v="2"/>
    <s v="CJV"/>
    <s v="Principal"/>
    <n v="9.0090090090090089E-3"/>
    <n v="27"/>
    <x v="3"/>
    <s v="Ok"/>
    <x v="0"/>
    <s v="OK"/>
    <x v="0"/>
    <x v="0"/>
    <x v="1"/>
    <s v="No Aplica"/>
  </r>
  <r>
    <n v="20100901481"/>
    <x v="6"/>
    <x v="6"/>
    <x v="3396"/>
    <x v="3415"/>
    <x v="2299"/>
    <n v="2"/>
    <x v="9"/>
    <s v="POZOS Y ESTACIONES"/>
    <s v="ASOC. VIV. LA CAPITANA MZ. G LT.14"/>
    <x v="39"/>
    <x v="0"/>
    <m/>
    <x v="2"/>
    <d v="2016-04-12T00:00:00"/>
    <x v="0"/>
    <n v="2"/>
    <s v="CJV"/>
    <s v="Principal"/>
    <n v="9.0090090090090089E-3"/>
    <n v="40"/>
    <x v="4"/>
    <s v="Ok"/>
    <x v="0"/>
    <s v="OK"/>
    <x v="0"/>
    <x v="0"/>
    <x v="1"/>
    <s v="No Aplica"/>
  </r>
  <r>
    <n v="20100901481"/>
    <x v="6"/>
    <x v="6"/>
    <x v="3397"/>
    <x v="3416"/>
    <x v="3026"/>
    <n v="2"/>
    <x v="9"/>
    <s v="POZOS Y ESTACIONES"/>
    <s v="ASENT H STA ROSA DE PIEROLA MZ C LT 12"/>
    <x v="31"/>
    <x v="0"/>
    <m/>
    <x v="2"/>
    <d v="2018-02-06T00:00:00"/>
    <x v="0"/>
    <n v="2"/>
    <s v="CJV"/>
    <s v="Principal"/>
    <n v="9.0090090090090089E-3"/>
    <n v="55"/>
    <x v="5"/>
    <s v="Ok"/>
    <x v="2"/>
    <s v="OK"/>
    <x v="0"/>
    <x v="0"/>
    <x v="1"/>
    <s v="No Aplica"/>
  </r>
  <r>
    <n v="20100901481"/>
    <x v="6"/>
    <x v="6"/>
    <x v="3398"/>
    <x v="3417"/>
    <x v="2594"/>
    <n v="2"/>
    <x v="9"/>
    <s v="POZOS Y ESTACIONES"/>
    <s v="JR MONTEVIDEO 248 LA PERLA BAJA"/>
    <x v="10"/>
    <x v="0"/>
    <m/>
    <x v="2"/>
    <d v="2016-10-01T00:00:00"/>
    <x v="0"/>
    <n v="2"/>
    <s v="CJV"/>
    <s v="Principal"/>
    <n v="9.0090090090090089E-3"/>
    <n v="53"/>
    <x v="5"/>
    <s v="Ok"/>
    <x v="2"/>
    <s v="OK"/>
    <x v="0"/>
    <x v="0"/>
    <x v="1"/>
    <s v="No Aplica"/>
  </r>
  <r>
    <n v="20100901481"/>
    <x v="6"/>
    <x v="6"/>
    <x v="3399"/>
    <x v="3418"/>
    <x v="3027"/>
    <n v="2"/>
    <x v="9"/>
    <s v="POZOS Y ESTACIONES"/>
    <s v="CALLE G.APARICIO Y G.SANCHEZ 276 U.POP.CONDEVILLA DEL SENOR"/>
    <x v="8"/>
    <x v="0"/>
    <m/>
    <x v="2"/>
    <d v="2006-10-06T00:00:00"/>
    <x v="0"/>
    <n v="2"/>
    <s v="CJV"/>
    <s v="Principal"/>
    <n v="9.0090090090090089E-3"/>
    <n v="56"/>
    <x v="5"/>
    <s v="Ok"/>
    <x v="0"/>
    <s v="OK"/>
    <x v="0"/>
    <x v="0"/>
    <x v="1"/>
    <s v="No Aplica"/>
  </r>
  <r>
    <n v="20100901481"/>
    <x v="6"/>
    <x v="6"/>
    <x v="3400"/>
    <x v="3419"/>
    <x v="3028"/>
    <n v="2"/>
    <x v="9"/>
    <s v="POZOS Y ESTACIONES"/>
    <s v="MZ. O LT. 21 ASOC. STA. MARGARITA"/>
    <x v="4"/>
    <x v="0"/>
    <m/>
    <x v="2"/>
    <d v="2012-05-17T00:00:00"/>
    <x v="0"/>
    <n v="2"/>
    <s v="CJV"/>
    <s v="Principal"/>
    <n v="9.0090090090090089E-3"/>
    <n v="41"/>
    <x v="0"/>
    <s v="Ok"/>
    <x v="2"/>
    <s v="OK"/>
    <x v="0"/>
    <x v="0"/>
    <x v="1"/>
    <s v="No Aplica"/>
  </r>
  <r>
    <n v="20100901481"/>
    <x v="6"/>
    <x v="6"/>
    <x v="3401"/>
    <x v="3420"/>
    <x v="3029"/>
    <n v="2"/>
    <x v="9"/>
    <s v="POZOS Y ESTACIONES"/>
    <s v="MZ B4 LT. 22 CIUDAD DEL PESCADOR"/>
    <x v="5"/>
    <x v="0"/>
    <m/>
    <x v="2"/>
    <d v="2012-01-10T00:00:00"/>
    <x v="0"/>
    <n v="2"/>
    <s v="CJV"/>
    <s v="Principal"/>
    <n v="9.0090090090090089E-3"/>
    <n v="59"/>
    <x v="2"/>
    <s v="Ok"/>
    <x v="0"/>
    <s v="OK"/>
    <x v="0"/>
    <x v="0"/>
    <x v="1"/>
    <s v="No Aplica"/>
  </r>
  <r>
    <n v="20100901481"/>
    <x v="6"/>
    <x v="6"/>
    <x v="3402"/>
    <x v="3421"/>
    <x v="670"/>
    <n v="2"/>
    <x v="9"/>
    <s v="POZOS Y ESTACIONES"/>
    <s v="CALLE AMAZONAS 3719 URB. PERU"/>
    <x v="8"/>
    <x v="0"/>
    <m/>
    <x v="2"/>
    <d v="2021-09-02T00:00:00"/>
    <x v="0"/>
    <n v="1"/>
    <s v="CJV"/>
    <s v="Principal"/>
    <n v="9.0090090090090089E-3"/>
    <n v="48"/>
    <x v="0"/>
    <s v="Ok"/>
    <x v="0"/>
    <s v="OK"/>
    <x v="0"/>
    <x v="0"/>
    <x v="1"/>
    <s v="No Aplica"/>
  </r>
  <r>
    <n v="20100901481"/>
    <x v="6"/>
    <x v="6"/>
    <x v="3403"/>
    <x v="3422"/>
    <x v="3030"/>
    <n v="2"/>
    <x v="9"/>
    <s v="POZOS Y ESTACIONES"/>
    <s v="JR. AUGUSTO AGUIRRE 3674 CONDEVILLA"/>
    <x v="8"/>
    <x v="0"/>
    <m/>
    <x v="2"/>
    <d v="2013-05-09T00:00:00"/>
    <x v="0"/>
    <n v="2"/>
    <s v="CJV"/>
    <s v="Principal"/>
    <n v="9.0090090090090089E-3"/>
    <n v="63"/>
    <x v="2"/>
    <s v="Ok"/>
    <x v="0"/>
    <s v="OK"/>
    <x v="0"/>
    <x v="0"/>
    <x v="1"/>
    <s v="No Aplica"/>
  </r>
  <r>
    <n v="20100901481"/>
    <x v="6"/>
    <x v="6"/>
    <x v="3404"/>
    <x v="3423"/>
    <x v="3031"/>
    <n v="2"/>
    <x v="9"/>
    <s v="POZOS Y ESTACIONES"/>
    <s v="JR. PRIMAVERA AA.HH. SANTA BARBARA MZ. 4 LT. 7B"/>
    <x v="5"/>
    <x v="0"/>
    <m/>
    <x v="2"/>
    <d v="2023-01-14T00:00:00"/>
    <x v="0"/>
    <n v="1"/>
    <s v="CJV"/>
    <s v="Principal"/>
    <n v="9.0090090090090089E-3"/>
    <n v="41"/>
    <x v="0"/>
    <s v="Ok"/>
    <x v="0"/>
    <s v="OK"/>
    <x v="0"/>
    <x v="0"/>
    <x v="1"/>
    <s v="No Aplica"/>
  </r>
  <r>
    <n v="20100901481"/>
    <x v="6"/>
    <x v="6"/>
    <x v="3405"/>
    <x v="3424"/>
    <x v="3032"/>
    <n v="2"/>
    <x v="9"/>
    <s v="POZOS Y ESTACIONES"/>
    <s v="COOP. VIV CESAR VALLEJO ,Z. U LT. 20"/>
    <x v="8"/>
    <x v="0"/>
    <m/>
    <x v="2"/>
    <d v="2009-10-24T00:00:00"/>
    <x v="0"/>
    <n v="2"/>
    <s v="CJV"/>
    <s v="Principal"/>
    <n v="9.0090090090090089E-3"/>
    <n v="53"/>
    <x v="5"/>
    <s v="Ok"/>
    <x v="0"/>
    <s v="OK"/>
    <x v="0"/>
    <x v="0"/>
    <x v="1"/>
    <s v="No Aplica"/>
  </r>
  <r>
    <n v="20100901481"/>
    <x v="6"/>
    <x v="6"/>
    <x v="3406"/>
    <x v="3425"/>
    <x v="3033"/>
    <n v="2"/>
    <x v="9"/>
    <s v="POZOS Y ESTACIONES"/>
    <s v="CALLE ANTONIO GARLAND 975 2DO PISO URB. CAYETANO HEREDIA"/>
    <x v="8"/>
    <x v="0"/>
    <m/>
    <x v="2"/>
    <d v="2019-05-25T00:00:00"/>
    <x v="0"/>
    <n v="2"/>
    <s v="CJV"/>
    <s v="Principal"/>
    <n v="9.0090090090090089E-3"/>
    <n v="36"/>
    <x v="4"/>
    <s v="Ok"/>
    <x v="0"/>
    <s v="OK"/>
    <x v="0"/>
    <x v="0"/>
    <x v="1"/>
    <s v="No Aplica"/>
  </r>
  <r>
    <n v="20100901481"/>
    <x v="6"/>
    <x v="6"/>
    <x v="3407"/>
    <x v="3426"/>
    <x v="3034"/>
    <n v="2"/>
    <x v="9"/>
    <s v="POZOS Y ESTACIONES"/>
    <s v="MZ. T4 LT 66 PJ. LADERAS DE CHILLON II EXPLANADA AMPLIACION"/>
    <x v="39"/>
    <x v="0"/>
    <m/>
    <x v="2"/>
    <d v="2022-03-08T00:00:00"/>
    <x v="0"/>
    <n v="1"/>
    <s v="CJV"/>
    <s v="Principal"/>
    <n v="9.0090090090090089E-3"/>
    <n v="42"/>
    <x v="0"/>
    <s v="Ok"/>
    <x v="0"/>
    <s v="OK"/>
    <x v="0"/>
    <x v="0"/>
    <x v="1"/>
    <s v="No Aplica"/>
  </r>
  <r>
    <n v="20100901481"/>
    <x v="6"/>
    <x v="6"/>
    <x v="3408"/>
    <x v="3427"/>
    <x v="3035"/>
    <n v="2"/>
    <x v="9"/>
    <s v="POZOS Y ESTACIONES"/>
    <s v="JR PUNO NRO 186 INT 4 ALTOS"/>
    <x v="31"/>
    <x v="0"/>
    <m/>
    <x v="2"/>
    <d v="2020-09-30T00:00:00"/>
    <x v="0"/>
    <n v="1"/>
    <s v="CJV"/>
    <s v="Principal"/>
    <n v="9.0090090090090089E-3"/>
    <n v="49"/>
    <x v="0"/>
    <s v="Ok"/>
    <x v="2"/>
    <s v="OK"/>
    <x v="0"/>
    <x v="0"/>
    <x v="1"/>
    <s v="No Aplica"/>
  </r>
  <r>
    <n v="20100901481"/>
    <x v="6"/>
    <x v="6"/>
    <x v="3409"/>
    <x v="3428"/>
    <x v="3036"/>
    <n v="2"/>
    <x v="9"/>
    <s v="POZOS Y ESTACIONES"/>
    <s v="AV 27 DE NOVIEMBRE 609"/>
    <x v="8"/>
    <x v="0"/>
    <m/>
    <x v="2"/>
    <d v="2023-05-16T00:00:00"/>
    <x v="0"/>
    <n v="1"/>
    <s v="CJV"/>
    <s v="Principal"/>
    <n v="9.0090090090090089E-3"/>
    <n v="27"/>
    <x v="3"/>
    <s v="Ok"/>
    <x v="0"/>
    <s v="OK"/>
    <x v="0"/>
    <x v="0"/>
    <x v="1"/>
    <s v="No Aplica"/>
  </r>
  <r>
    <n v="20100901481"/>
    <x v="6"/>
    <x v="6"/>
    <x v="3410"/>
    <x v="3429"/>
    <x v="3037"/>
    <n v="2"/>
    <x v="9"/>
    <s v="POZOS Y ESTACIONES"/>
    <s v="PSJE. SAN MARTIN MZ. P LT. 19 DULANTO"/>
    <x v="31"/>
    <x v="0"/>
    <m/>
    <x v="2"/>
    <d v="2023-02-28T00:00:00"/>
    <x v="0"/>
    <n v="1"/>
    <s v="CJV"/>
    <s v="Principal"/>
    <n v="9.0090090090090089E-3"/>
    <n v="31"/>
    <x v="3"/>
    <s v="Ok"/>
    <x v="2"/>
    <s v="OK"/>
    <x v="0"/>
    <x v="0"/>
    <x v="1"/>
    <s v="No Aplica"/>
  </r>
  <r>
    <n v="20100901481"/>
    <x v="6"/>
    <x v="6"/>
    <x v="3411"/>
    <x v="3430"/>
    <x v="217"/>
    <n v="2"/>
    <x v="9"/>
    <s v="DOVELAS"/>
    <s v="AV. LOS GLADIOLAS 396 URB. EL ERMITAÑO"/>
    <x v="9"/>
    <x v="0"/>
    <m/>
    <x v="2"/>
    <d v="2022-01-06T00:00:00"/>
    <x v="0"/>
    <n v="1"/>
    <s v="CJV"/>
    <s v="Principal"/>
    <n v="9.0090090090090089E-3"/>
    <n v="43"/>
    <x v="0"/>
    <s v="Ok"/>
    <x v="0"/>
    <s v="OK"/>
    <x v="0"/>
    <x v="0"/>
    <x v="1"/>
    <s v="No Aplica"/>
  </r>
  <r>
    <n v="20100901481"/>
    <x v="6"/>
    <x v="6"/>
    <x v="3412"/>
    <x v="3431"/>
    <x v="3038"/>
    <n v="2"/>
    <x v="9"/>
    <s v="DOVELAS"/>
    <s v="PARCELA TJ 05 24 SAN LORENZO"/>
    <x v="5"/>
    <x v="0"/>
    <m/>
    <x v="2"/>
    <d v="2018-03-28T00:00:00"/>
    <x v="0"/>
    <n v="2"/>
    <s v="CJV"/>
    <s v="Principal"/>
    <n v="9.0090090090090089E-3"/>
    <n v="49"/>
    <x v="0"/>
    <s v="Ok"/>
    <x v="0"/>
    <s v="OK"/>
    <x v="0"/>
    <x v="0"/>
    <x v="1"/>
    <s v="No Aplica"/>
  </r>
  <r>
    <n v="20100901481"/>
    <x v="6"/>
    <x v="6"/>
    <x v="3413"/>
    <x v="3432"/>
    <x v="3039"/>
    <n v="2"/>
    <x v="9"/>
    <s v="DOVELAS"/>
    <s v="CALLE CAHUIDE 149 URB. MESA REDONDA"/>
    <x v="11"/>
    <x v="0"/>
    <m/>
    <x v="2"/>
    <d v="2021-07-19T00:00:00"/>
    <x v="0"/>
    <n v="1"/>
    <s v="CJV"/>
    <s v="Principal"/>
    <n v="9.0090090090090089E-3"/>
    <n v="34"/>
    <x v="4"/>
    <s v="Ok"/>
    <x v="0"/>
    <s v="OK"/>
    <x v="0"/>
    <x v="0"/>
    <x v="1"/>
    <s v="No Aplica"/>
  </r>
  <r>
    <n v="20100901481"/>
    <x v="6"/>
    <x v="6"/>
    <x v="3414"/>
    <x v="3433"/>
    <x v="3040"/>
    <n v="2"/>
    <x v="9"/>
    <s v="DOVELAS"/>
    <s v="CALLE 7 MZ K-5 LOTE 17 URB. PUERTA DE PRO"/>
    <x v="11"/>
    <x v="0"/>
    <m/>
    <x v="2"/>
    <d v="2016-09-08T00:00:00"/>
    <x v="0"/>
    <n v="2"/>
    <s v="CJV"/>
    <s v="Principal"/>
    <n v="9.0090090090090089E-3"/>
    <n v="36"/>
    <x v="4"/>
    <s v="Ok"/>
    <x v="0"/>
    <s v="OK"/>
    <x v="0"/>
    <x v="0"/>
    <x v="1"/>
    <s v="No Aplica"/>
  </r>
  <r>
    <n v="20100901481"/>
    <x v="6"/>
    <x v="6"/>
    <x v="3415"/>
    <x v="3434"/>
    <x v="3041"/>
    <n v="2"/>
    <x v="9"/>
    <s v="DOVELAS"/>
    <s v="JR. RIO BRANCO 2465 PISO 3 URB. PERU"/>
    <x v="8"/>
    <x v="0"/>
    <m/>
    <x v="2"/>
    <d v="2017-03-06T00:00:00"/>
    <x v="0"/>
    <n v="2"/>
    <s v="CJV"/>
    <s v="Principal"/>
    <n v="9.0090090090090089E-3"/>
    <n v="40"/>
    <x v="4"/>
    <s v="Ok"/>
    <x v="0"/>
    <s v="OK"/>
    <x v="0"/>
    <x v="0"/>
    <x v="1"/>
    <s v="No Aplica"/>
  </r>
  <r>
    <n v="20100901481"/>
    <x v="6"/>
    <x v="6"/>
    <x v="3416"/>
    <x v="3435"/>
    <x v="3042"/>
    <n v="2"/>
    <x v="9"/>
    <s v="DOVELAS"/>
    <s v="RESID LOS ANGELES DE CHILLON MZ. C LT. 41"/>
    <x v="12"/>
    <x v="1"/>
    <m/>
    <x v="2"/>
    <d v="2023-05-20T00:00:00"/>
    <x v="0"/>
    <n v="1"/>
    <s v="CJV"/>
    <s v="Principal"/>
    <n v="9.0090090090090089E-3"/>
    <n v="25"/>
    <x v="3"/>
    <s v="Ok"/>
    <x v="0"/>
    <s v="OK"/>
    <x v="0"/>
    <x v="0"/>
    <x v="1"/>
    <s v="No Aplica"/>
  </r>
  <r>
    <n v="20100901481"/>
    <x v="6"/>
    <x v="6"/>
    <x v="3417"/>
    <x v="3436"/>
    <x v="3043"/>
    <n v="2"/>
    <x v="9"/>
    <s v="DOVELAS"/>
    <s v="CALLE PIEDRA BLANCA MZ. A LOTE 09 POSOPE ALTO"/>
    <x v="31"/>
    <x v="1"/>
    <m/>
    <x v="2"/>
    <d v="2023-05-16T00:00:00"/>
    <x v="0"/>
    <n v="1"/>
    <s v="CJV"/>
    <s v="Principal"/>
    <n v="9.0090090090090089E-3"/>
    <n v="48"/>
    <x v="0"/>
    <s v="Ok"/>
    <x v="2"/>
    <s v="OK"/>
    <x v="0"/>
    <x v="0"/>
    <x v="1"/>
    <s v="No Aplica"/>
  </r>
  <r>
    <n v="20100901481"/>
    <x v="6"/>
    <x v="6"/>
    <x v="3418"/>
    <x v="3437"/>
    <x v="3044"/>
    <n v="2"/>
    <x v="9"/>
    <s v="POZOS Y ESTACIONES"/>
    <s v="JR. ARICA 831 INT. AGRUP PARQUE GUARDIA CHALACA"/>
    <x v="31"/>
    <x v="0"/>
    <m/>
    <x v="2"/>
    <d v="2023-04-27T00:00:00"/>
    <x v="0"/>
    <n v="1"/>
    <s v="CJV"/>
    <s v="Principal"/>
    <n v="9.0090090090090089E-3"/>
    <n v="47"/>
    <x v="0"/>
    <s v="Ok"/>
    <x v="2"/>
    <s v="OK"/>
    <x v="0"/>
    <x v="0"/>
    <x v="1"/>
    <s v="No Aplica"/>
  </r>
  <r>
    <n v="20100901481"/>
    <x v="6"/>
    <x v="6"/>
    <x v="3419"/>
    <x v="3438"/>
    <x v="3045"/>
    <n v="2"/>
    <x v="9"/>
    <s v="POZOS Y ESTACIONES"/>
    <s v="CALLE G.APARICIO Y G.SANCHEZ 276 U.POP.CONDEVILLA DEL SENOR"/>
    <x v="8"/>
    <x v="0"/>
    <m/>
    <x v="2"/>
    <d v="2023-06-01T00:00:00"/>
    <x v="0"/>
    <n v="1"/>
    <s v="CJV"/>
    <s v="Principal"/>
    <n v="9.0090090090090089E-3"/>
    <n v="34"/>
    <x v="4"/>
    <s v="Ok"/>
    <x v="0"/>
    <s v="OK"/>
    <x v="0"/>
    <x v="0"/>
    <x v="1"/>
    <s v="No Aplica"/>
  </r>
  <r>
    <n v="20100901481"/>
    <x v="6"/>
    <x v="6"/>
    <x v="3420"/>
    <x v="3439"/>
    <x v="3046"/>
    <n v="2"/>
    <x v="9"/>
    <s v="POZOS Y ESTACIONES"/>
    <s v="COOP. AYLLU PSJ. A MZ. A LT. 5"/>
    <x v="31"/>
    <x v="0"/>
    <m/>
    <x v="2"/>
    <d v="2016-07-06T00:00:00"/>
    <x v="0"/>
    <n v="2"/>
    <s v="CJV"/>
    <s v="Principal"/>
    <n v="9.0090090090090089E-3"/>
    <n v="63"/>
    <x v="2"/>
    <s v="Ok"/>
    <x v="2"/>
    <s v="OK"/>
    <x v="0"/>
    <x v="0"/>
    <x v="1"/>
    <s v="No Aplica"/>
  </r>
  <r>
    <n v="20100901481"/>
    <x v="6"/>
    <x v="6"/>
    <x v="3421"/>
    <x v="3440"/>
    <x v="3047"/>
    <n v="2"/>
    <x v="9"/>
    <s v="POZOS Y ESTACIONES"/>
    <s v="SECTOR 5 ASENT. H. BOCANEGRA MZ. G-H LT. 2"/>
    <x v="31"/>
    <x v="0"/>
    <m/>
    <x v="2"/>
    <d v="2021-07-01T00:00:00"/>
    <x v="0"/>
    <n v="1"/>
    <s v="CJV"/>
    <s v="Principal"/>
    <n v="9.0090090090090089E-3"/>
    <n v="27"/>
    <x v="3"/>
    <s v="Ok"/>
    <x v="2"/>
    <s v="OK"/>
    <x v="0"/>
    <x v="0"/>
    <x v="1"/>
    <s v="No Aplica"/>
  </r>
  <r>
    <n v="20100901481"/>
    <x v="6"/>
    <x v="6"/>
    <x v="3422"/>
    <x v="3441"/>
    <x v="3048"/>
    <n v="2"/>
    <x v="9"/>
    <s v="POZOS Y ESTACIONES"/>
    <s v="FUNDO PLATANAL S/N"/>
    <x v="222"/>
    <x v="0"/>
    <m/>
    <x v="2"/>
    <d v="2023-04-29T00:00:00"/>
    <x v="0"/>
    <n v="1"/>
    <s v="CJV"/>
    <s v="Principal"/>
    <n v="9.0090090090090089E-3"/>
    <n v="25"/>
    <x v="3"/>
    <s v="Ok"/>
    <x v="0"/>
    <s v="OK"/>
    <x v="0"/>
    <x v="0"/>
    <x v="1"/>
    <s v="No Aplica"/>
  </r>
  <r>
    <n v="20100901481"/>
    <x v="6"/>
    <x v="6"/>
    <x v="3423"/>
    <x v="3442"/>
    <x v="3049"/>
    <n v="2"/>
    <x v="9"/>
    <s v="POZOS Y ESTACIONES"/>
    <s v="ASENT. H. ANGAMOS SECTOR II MZ. K-8 LT. 13"/>
    <x v="4"/>
    <x v="0"/>
    <m/>
    <x v="2"/>
    <d v="2017-02-07T00:00:00"/>
    <x v="0"/>
    <n v="2"/>
    <s v="CJV"/>
    <s v="Principal"/>
    <n v="9.0090090090090089E-3"/>
    <n v="67"/>
    <x v="2"/>
    <s v="Ok"/>
    <x v="2"/>
    <s v="OK"/>
    <x v="0"/>
    <x v="0"/>
    <x v="1"/>
    <s v="No Aplica"/>
  </r>
  <r>
    <n v="20100901481"/>
    <x v="6"/>
    <x v="6"/>
    <x v="3424"/>
    <x v="3443"/>
    <x v="3050"/>
    <n v="2"/>
    <x v="9"/>
    <s v="POZOS Y ESTACIONES"/>
    <s v="JR. LAZARETO 753 INT. A"/>
    <x v="31"/>
    <x v="0"/>
    <m/>
    <x v="2"/>
    <d v="2022-12-17T00:00:00"/>
    <x v="0"/>
    <n v="1"/>
    <s v="CJV"/>
    <s v="Principal"/>
    <n v="9.0090090090090089E-3"/>
    <n v="52"/>
    <x v="5"/>
    <s v="Ok"/>
    <x v="2"/>
    <s v="OK"/>
    <x v="0"/>
    <x v="0"/>
    <x v="1"/>
    <s v="No Aplica"/>
  </r>
  <r>
    <n v="20100901481"/>
    <x v="6"/>
    <x v="6"/>
    <x v="3425"/>
    <x v="3444"/>
    <x v="3051"/>
    <n v="2"/>
    <x v="9"/>
    <s v="POZOS Y ESTACIONES"/>
    <s v="AH KENJI FUJIMORI MZ. F LT. 04"/>
    <x v="4"/>
    <x v="0"/>
    <m/>
    <x v="2"/>
    <d v="2023-04-01T00:00:00"/>
    <x v="0"/>
    <n v="1"/>
    <s v="CJV"/>
    <s v="Principal"/>
    <n v="9.0090090090090089E-3"/>
    <n v="24"/>
    <x v="3"/>
    <s v="Ok"/>
    <x v="2"/>
    <s v="OK"/>
    <x v="0"/>
    <x v="0"/>
    <x v="1"/>
    <s v="No Aplica"/>
  </r>
  <r>
    <n v="20100901481"/>
    <x v="6"/>
    <x v="6"/>
    <x v="3426"/>
    <x v="3445"/>
    <x v="3052"/>
    <n v="2"/>
    <x v="517"/>
    <s v="DOVELAS"/>
    <s v="MC L4 A.H. VIRGEN DE GUADALUPE PACHACUTEC"/>
    <x v="4"/>
    <x v="0"/>
    <m/>
    <x v="2"/>
    <d v="2019-06-01T00:00:00"/>
    <x v="0"/>
    <n v="2"/>
    <s v="CJV"/>
    <s v="Principal"/>
    <n v="9.0090090090090089E-3"/>
    <n v="44"/>
    <x v="0"/>
    <s v="Ok"/>
    <x v="2"/>
    <s v="OK"/>
    <x v="0"/>
    <x v="0"/>
    <x v="1"/>
    <s v="No Aplica"/>
  </r>
  <r>
    <n v="20100901481"/>
    <x v="6"/>
    <x v="6"/>
    <x v="3427"/>
    <x v="3446"/>
    <x v="3053"/>
    <n v="2"/>
    <x v="9"/>
    <s v="POZOS Y ESTACIONES"/>
    <s v="JR. 28 DE JULIO 594"/>
    <x v="134"/>
    <x v="0"/>
    <m/>
    <x v="2"/>
    <d v="2023-07-14T00:00:00"/>
    <x v="0"/>
    <n v="1"/>
    <s v="CJV"/>
    <s v="Principal"/>
    <n v="9.0090090090090089E-3"/>
    <n v="28"/>
    <x v="3"/>
    <s v="Ok"/>
    <x v="0"/>
    <s v="OK"/>
    <x v="0"/>
    <x v="0"/>
    <x v="1"/>
    <s v="No Aplica"/>
  </r>
  <r>
    <n v="20100901481"/>
    <x v="6"/>
    <x v="6"/>
    <x v="3428"/>
    <x v="3447"/>
    <x v="3054"/>
    <n v="2"/>
    <x v="9"/>
    <s v="POZOS Y ESTACIONES"/>
    <s v="CALLE 7 ASOC. VIRGEN DEL SOL ETAPA 2DA MZ. H LT. 03"/>
    <x v="8"/>
    <x v="0"/>
    <m/>
    <x v="2"/>
    <d v="2023-07-31T00:00:00"/>
    <x v="0"/>
    <n v="1"/>
    <s v="CJV"/>
    <s v="Principal"/>
    <n v="9.0090090090090089E-3"/>
    <n v="38"/>
    <x v="4"/>
    <s v="Ok"/>
    <x v="0"/>
    <s v="OK"/>
    <x v="0"/>
    <x v="0"/>
    <x v="1"/>
    <s v="No Aplica"/>
  </r>
  <r>
    <n v="20100901481"/>
    <x v="6"/>
    <x v="6"/>
    <x v="3429"/>
    <x v="3448"/>
    <x v="3055"/>
    <n v="2"/>
    <x v="9"/>
    <s v="POZOS Y ESTACIONES"/>
    <s v="JR. MEDINA 232 DPTO. 5"/>
    <x v="399"/>
    <x v="0"/>
    <m/>
    <x v="2"/>
    <d v="2016-03-29T00:00:00"/>
    <x v="0"/>
    <n v="2"/>
    <s v="CJV"/>
    <s v="Principal"/>
    <n v="9.0090090090090089E-3"/>
    <n v="51"/>
    <x v="5"/>
    <s v="Ok"/>
    <x v="2"/>
    <s v="OK"/>
    <x v="0"/>
    <x v="0"/>
    <x v="1"/>
    <s v="No Aplica"/>
  </r>
  <r>
    <n v="20100901481"/>
    <x v="6"/>
    <x v="6"/>
    <x v="3430"/>
    <x v="3449"/>
    <x v="3056"/>
    <n v="2"/>
    <x v="9"/>
    <s v="POZOS Y ESTACIONES"/>
    <s v="P.V. LAS PALMAS AMPLIACIÓN MZ. B LT. 04"/>
    <x v="8"/>
    <x v="0"/>
    <m/>
    <x v="2"/>
    <d v="2019-06-11T00:00:00"/>
    <x v="0"/>
    <n v="1"/>
    <s v="CJV"/>
    <s v="Principal"/>
    <n v="9.0090090090090089E-3"/>
    <n v="26"/>
    <x v="3"/>
    <s v="Ok"/>
    <x v="0"/>
    <s v="OK"/>
    <x v="0"/>
    <x v="0"/>
    <x v="1"/>
    <s v="No Aplica"/>
  </r>
  <r>
    <n v="20100901481"/>
    <x v="6"/>
    <x v="6"/>
    <x v="3431"/>
    <x v="3450"/>
    <x v="3057"/>
    <n v="2"/>
    <x v="9"/>
    <s v="POZOS Y ESTACIONES"/>
    <s v="CALLE PIEDRA BLANCA MZ. A LOTE 09"/>
    <x v="136"/>
    <x v="0"/>
    <m/>
    <x v="2"/>
    <d v="2023-07-06T00:00:00"/>
    <x v="0"/>
    <n v="1"/>
    <s v="CJV"/>
    <s v="Principal"/>
    <n v="9.0090090090090089E-3"/>
    <n v="21"/>
    <x v="1"/>
    <s v="Ok"/>
    <x v="0"/>
    <s v="OK"/>
    <x v="0"/>
    <x v="0"/>
    <x v="1"/>
    <s v="No Aplica"/>
  </r>
  <r>
    <n v="20100901481"/>
    <x v="6"/>
    <x v="6"/>
    <x v="3432"/>
    <x v="3451"/>
    <x v="3058"/>
    <n v="2"/>
    <x v="9"/>
    <s v="POZOS Y ESTACIONES"/>
    <s v="CALLE URANO 125 URB. RESID. AEROPUERTO"/>
    <x v="31"/>
    <x v="0"/>
    <m/>
    <x v="2"/>
    <d v="2023-07-10T00:00:00"/>
    <x v="0"/>
    <n v="1"/>
    <s v="CJV"/>
    <s v="Principal"/>
    <n v="9.0090090090090089E-3"/>
    <n v="50"/>
    <x v="5"/>
    <s v="Ok"/>
    <x v="2"/>
    <s v="OK"/>
    <x v="0"/>
    <x v="0"/>
    <x v="1"/>
    <s v="No Aplica"/>
  </r>
  <r>
    <n v="20523293533"/>
    <x v="115"/>
    <x v="64"/>
    <x v="3433"/>
    <x v="3452"/>
    <x v="2701"/>
    <n v="1"/>
    <x v="573"/>
    <s v="CALLAO"/>
    <s v="CALLE ALDO CHAMOCHUMBI MZ H LT 9 "/>
    <x v="31"/>
    <x v="0"/>
    <m/>
    <x v="2"/>
    <d v="2020-12-21T00:00:00"/>
    <x v="0"/>
    <n v="1"/>
    <s v="CJV"/>
    <s v="Principal"/>
    <n v="5.2631578947368418E-2"/>
    <n v="38"/>
    <x v="4"/>
    <s v="Ok"/>
    <x v="2"/>
    <s v="OK"/>
    <x v="0"/>
    <x v="0"/>
    <x v="1"/>
    <s v="No Aplica"/>
  </r>
  <r>
    <n v="20523293533"/>
    <x v="115"/>
    <x v="64"/>
    <x v="3434"/>
    <x v="3453"/>
    <x v="617"/>
    <n v="1"/>
    <x v="573"/>
    <s v="CALLAO"/>
    <s v="CALLE MARIA PRADO DE BELLIDO MZ A LT 7"/>
    <x v="15"/>
    <x v="0"/>
    <m/>
    <x v="2"/>
    <d v="2021-02-15T00:00:00"/>
    <x v="0"/>
    <n v="1"/>
    <s v="CJV"/>
    <s v="Principal"/>
    <n v="5.2631578947368418E-2"/>
    <n v="31"/>
    <x v="3"/>
    <s v="Ok"/>
    <x v="0"/>
    <s v="OK"/>
    <x v="0"/>
    <x v="0"/>
    <x v="1"/>
    <s v="No Aplica"/>
  </r>
  <r>
    <n v="20523293533"/>
    <x v="115"/>
    <x v="64"/>
    <x v="3435"/>
    <x v="3454"/>
    <x v="3059"/>
    <n v="1"/>
    <x v="573"/>
    <s v="AGUSTINO"/>
    <s v="AVENIDA NAVARRA 259"/>
    <x v="2"/>
    <x v="1"/>
    <m/>
    <x v="2"/>
    <d v="2022-03-04T00:00:00"/>
    <x v="0"/>
    <n v="1"/>
    <s v="CJV"/>
    <s v="Principal"/>
    <n v="5.2631578947368418E-2"/>
    <n v="30"/>
    <x v="3"/>
    <s v="Ok"/>
    <x v="1"/>
    <s v="OK"/>
    <x v="0"/>
    <x v="0"/>
    <x v="1"/>
    <s v="No Aplica"/>
  </r>
  <r>
    <n v="20523293533"/>
    <x v="115"/>
    <x v="64"/>
    <x v="3436"/>
    <x v="3455"/>
    <x v="3060"/>
    <n v="1"/>
    <x v="573"/>
    <s v="AGUSTINO"/>
    <s v="COOP. MIGUEL GRAU MZ C LT 13"/>
    <x v="8"/>
    <x v="0"/>
    <m/>
    <x v="5"/>
    <d v="2022-06-16T00:00:00"/>
    <x v="0"/>
    <n v="1"/>
    <s v="CJV"/>
    <s v="Principal"/>
    <n v="5.2631578947368418E-2"/>
    <n v="36"/>
    <x v="4"/>
    <s v="Ok"/>
    <x v="0"/>
    <s v="OK"/>
    <x v="0"/>
    <x v="0"/>
    <x v="1"/>
    <s v="No Aplica"/>
  </r>
  <r>
    <n v="20523293533"/>
    <x v="115"/>
    <x v="64"/>
    <x v="3437"/>
    <x v="3456"/>
    <x v="3061"/>
    <n v="1"/>
    <x v="573"/>
    <s v="SANTA ANITA"/>
    <s v="AV. NICOLAS AYLLON 8510"/>
    <x v="2"/>
    <x v="1"/>
    <m/>
    <x v="5"/>
    <d v="2022-11-09T00:00:00"/>
    <x v="0"/>
    <n v="1"/>
    <s v="CJV"/>
    <s v="Principal"/>
    <n v="5.2631578947368418E-2"/>
    <n v="31"/>
    <x v="3"/>
    <s v="Ok"/>
    <x v="1"/>
    <s v="OK"/>
    <x v="0"/>
    <x v="0"/>
    <x v="1"/>
    <s v="No Aplica"/>
  </r>
  <r>
    <n v="20523293533"/>
    <x v="115"/>
    <x v="64"/>
    <x v="3438"/>
    <x v="3457"/>
    <x v="3062"/>
    <n v="1"/>
    <x v="574"/>
    <s v="CALLAO"/>
    <s v="JR. CALLAO 236"/>
    <x v="31"/>
    <x v="0"/>
    <m/>
    <x v="2"/>
    <d v="2020-12-21T00:00:00"/>
    <x v="0"/>
    <n v="1"/>
    <s v="CJV"/>
    <s v="Principal"/>
    <n v="5.2631578947368418E-2"/>
    <n v="50"/>
    <x v="5"/>
    <s v="Ok"/>
    <x v="2"/>
    <s v="OK"/>
    <x v="0"/>
    <x v="0"/>
    <x v="1"/>
    <s v="No Aplica"/>
  </r>
  <r>
    <n v="20523293533"/>
    <x v="115"/>
    <x v="64"/>
    <x v="3439"/>
    <x v="3458"/>
    <x v="3063"/>
    <n v="1"/>
    <x v="574"/>
    <s v="AGUSTINO"/>
    <s v="AV. ALFREDO MENDIOLA 543"/>
    <x v="8"/>
    <x v="0"/>
    <m/>
    <x v="2"/>
    <d v="2020-12-21T00:00:00"/>
    <x v="0"/>
    <n v="1"/>
    <s v="CJV"/>
    <s v="Principal"/>
    <n v="5.2631578947368418E-2"/>
    <n v="49"/>
    <x v="0"/>
    <s v="Ok"/>
    <x v="0"/>
    <s v="OK"/>
    <x v="0"/>
    <x v="0"/>
    <x v="1"/>
    <s v="No Aplica"/>
  </r>
  <r>
    <n v="20523293533"/>
    <x v="115"/>
    <x v="64"/>
    <x v="3440"/>
    <x v="3459"/>
    <x v="3064"/>
    <n v="1"/>
    <x v="574"/>
    <s v="AGUSTINO"/>
    <s v="AAHH VICTOR RAUL HAYA DE LA TORRE MZ F LT 1"/>
    <x v="46"/>
    <x v="0"/>
    <m/>
    <x v="2"/>
    <d v="2020-12-21T00:00:00"/>
    <x v="0"/>
    <n v="1"/>
    <s v="CJV"/>
    <s v="Principal"/>
    <n v="5.2631578947368418E-2"/>
    <n v="38"/>
    <x v="4"/>
    <s v="Ok"/>
    <x v="0"/>
    <s v="OK"/>
    <x v="0"/>
    <x v="0"/>
    <x v="1"/>
    <s v="No Aplica"/>
  </r>
  <r>
    <n v="20523293533"/>
    <x v="115"/>
    <x v="64"/>
    <x v="3441"/>
    <x v="3460"/>
    <x v="768"/>
    <n v="1"/>
    <x v="574"/>
    <s v="SANTA ANITA"/>
    <s v="PARQUE INDUSTRIAL EL ASESOR MZ  Z LT 15"/>
    <x v="2"/>
    <x v="0"/>
    <m/>
    <x v="2"/>
    <d v="2020-12-21T00:00:00"/>
    <x v="0"/>
    <n v="1"/>
    <s v="CJV"/>
    <s v="Principal"/>
    <n v="5.2631578947368418E-2"/>
    <n v="47"/>
    <x v="0"/>
    <s v="Ok"/>
    <x v="1"/>
    <s v="OK"/>
    <x v="0"/>
    <x v="0"/>
    <x v="1"/>
    <s v="No Aplica"/>
  </r>
  <r>
    <n v="20523293533"/>
    <x v="115"/>
    <x v="64"/>
    <x v="3442"/>
    <x v="3461"/>
    <x v="3065"/>
    <n v="1"/>
    <x v="574"/>
    <s v="CALLAO-AGUSTINO"/>
    <s v="MZ.B LT.05 ASOC. PROP. VIV. STO CRISTO"/>
    <x v="15"/>
    <x v="0"/>
    <m/>
    <x v="2"/>
    <d v="2020-12-21T00:00:00"/>
    <x v="0"/>
    <n v="1"/>
    <s v="CJV"/>
    <s v="Principal"/>
    <n v="5.2631578947368418E-2"/>
    <n v="32"/>
    <x v="4"/>
    <s v="Ok"/>
    <x v="0"/>
    <s v="OK"/>
    <x v="0"/>
    <x v="0"/>
    <x v="1"/>
    <s v="No Aplica"/>
  </r>
  <r>
    <n v="20523293533"/>
    <x v="115"/>
    <x v="64"/>
    <x v="3443"/>
    <x v="3462"/>
    <x v="3066"/>
    <n v="1"/>
    <x v="574"/>
    <s v="CALLAO"/>
    <s v="CALLE JOSE SALAZAR 179 URB.PANAMERICANA NORTE"/>
    <x v="11"/>
    <x v="0"/>
    <m/>
    <x v="2"/>
    <d v="2020-12-21T00:00:00"/>
    <x v="0"/>
    <n v="1"/>
    <s v="CJV"/>
    <s v="Principal"/>
    <n v="5.2631578947368418E-2"/>
    <n v="37"/>
    <x v="4"/>
    <s v="Ok"/>
    <x v="0"/>
    <s v="OK"/>
    <x v="0"/>
    <x v="0"/>
    <x v="1"/>
    <s v="No Aplica"/>
  </r>
  <r>
    <n v="20523293533"/>
    <x v="115"/>
    <x v="64"/>
    <x v="3444"/>
    <x v="3463"/>
    <x v="3067"/>
    <n v="1"/>
    <x v="574"/>
    <s v="AGUSTINO"/>
    <s v="JR. BELISARIO FLORES 294"/>
    <x v="64"/>
    <x v="0"/>
    <m/>
    <x v="2"/>
    <d v="2023-02-06T00:00:00"/>
    <x v="0"/>
    <n v="1"/>
    <s v="CJV"/>
    <s v="Principal"/>
    <n v="5.2631578947368418E-2"/>
    <n v="49"/>
    <x v="0"/>
    <s v="Ok"/>
    <x v="0"/>
    <s v="OK"/>
    <x v="0"/>
    <x v="0"/>
    <x v="1"/>
    <s v="No Aplica"/>
  </r>
  <r>
    <n v="20523293533"/>
    <x v="115"/>
    <x v="64"/>
    <x v="3445"/>
    <x v="3464"/>
    <x v="775"/>
    <n v="1"/>
    <x v="575"/>
    <s v="CALLAO"/>
    <s v="AV. BERTELLO 170 DTP. 202"/>
    <x v="31"/>
    <x v="1"/>
    <m/>
    <x v="2"/>
    <d v="2020-12-21T00:00:00"/>
    <x v="0"/>
    <n v="1"/>
    <s v="CJV"/>
    <s v="Principal"/>
    <n v="5.2631578947368418E-2"/>
    <n v="27"/>
    <x v="3"/>
    <s v="Ok"/>
    <x v="2"/>
    <s v="OK"/>
    <x v="0"/>
    <x v="0"/>
    <x v="1"/>
    <s v="No Aplica"/>
  </r>
  <r>
    <n v="20523293533"/>
    <x v="115"/>
    <x v="64"/>
    <x v="3446"/>
    <x v="3465"/>
    <x v="3068"/>
    <n v="1"/>
    <x v="575"/>
    <s v="CALLAO"/>
    <s v="JR. UCAYALI 440 CHUCUITO"/>
    <x v="31"/>
    <x v="0"/>
    <m/>
    <x v="2"/>
    <d v="2021-09-07T00:00:00"/>
    <x v="0"/>
    <n v="1"/>
    <s v="CJV"/>
    <s v="Principal"/>
    <n v="5.2631578947368418E-2"/>
    <n v="26"/>
    <x v="3"/>
    <s v="Ok"/>
    <x v="2"/>
    <s v="OK"/>
    <x v="0"/>
    <x v="0"/>
    <x v="1"/>
    <s v="No Aplica"/>
  </r>
  <r>
    <n v="20523293533"/>
    <x v="115"/>
    <x v="64"/>
    <x v="3447"/>
    <x v="3466"/>
    <x v="60"/>
    <n v="1"/>
    <x v="575"/>
    <s v="AGUSTINO"/>
    <s v="AV. LAS PALMERAS 721 INTERIOR B"/>
    <x v="3"/>
    <x v="0"/>
    <m/>
    <x v="2"/>
    <d v="2022-03-05T00:00:00"/>
    <x v="0"/>
    <n v="1"/>
    <s v="CJV"/>
    <s v="Principal"/>
    <n v="5.2631578947368418E-2"/>
    <n v="25"/>
    <x v="3"/>
    <s v="Ok"/>
    <x v="0"/>
    <s v="OK"/>
    <x v="0"/>
    <x v="0"/>
    <x v="1"/>
    <s v="No Aplica"/>
  </r>
  <r>
    <n v="20523293533"/>
    <x v="115"/>
    <x v="64"/>
    <x v="3448"/>
    <x v="3467"/>
    <x v="3069"/>
    <n v="1"/>
    <x v="575"/>
    <s v="CALLAO"/>
    <s v="JR. RIO HUANCA 5373"/>
    <x v="11"/>
    <x v="1"/>
    <m/>
    <x v="5"/>
    <d v="2021-12-26T00:00:00"/>
    <x v="0"/>
    <n v="1"/>
    <s v="CJV"/>
    <s v="Principal"/>
    <n v="5.2631578947368418E-2"/>
    <n v="51"/>
    <x v="5"/>
    <s v="Ok"/>
    <x v="0"/>
    <s v="OK"/>
    <x v="0"/>
    <x v="0"/>
    <x v="1"/>
    <s v="No Aplica"/>
  </r>
  <r>
    <n v="20523293533"/>
    <x v="115"/>
    <x v="64"/>
    <x v="3449"/>
    <x v="3468"/>
    <x v="893"/>
    <n v="1"/>
    <x v="575"/>
    <s v="AGUSTINO"/>
    <s v="AAHH LOMAS DE MAMAC MZ A LT 9 "/>
    <x v="137"/>
    <x v="0"/>
    <m/>
    <x v="2"/>
    <d v="2023-02-23T00:00:00"/>
    <x v="0"/>
    <n v="1"/>
    <s v="CJV"/>
    <s v="Principal"/>
    <n v="5.2631578947368418E-2"/>
    <n v="26"/>
    <x v="3"/>
    <s v="Ok"/>
    <x v="0"/>
    <s v="OK"/>
    <x v="0"/>
    <x v="0"/>
    <x v="1"/>
    <s v="No Aplica"/>
  </r>
  <r>
    <n v="20523293533"/>
    <x v="115"/>
    <x v="64"/>
    <x v="3450"/>
    <x v="3469"/>
    <x v="3070"/>
    <n v="1"/>
    <x v="575"/>
    <s v="SANTA ANITA"/>
    <s v="JR. HUAMANGA 850"/>
    <x v="111"/>
    <x v="1"/>
    <m/>
    <x v="2"/>
    <d v="2023-03-28T00:00:00"/>
    <x v="0"/>
    <n v="1"/>
    <s v="CJV"/>
    <s v="Principal"/>
    <n v="5.2631578947368418E-2"/>
    <n v="38"/>
    <x v="4"/>
    <s v="Ok"/>
    <x v="0"/>
    <s v="OK"/>
    <x v="0"/>
    <x v="0"/>
    <x v="1"/>
    <s v="No Aplica"/>
  </r>
  <r>
    <n v="20523293533"/>
    <x v="115"/>
    <x v="64"/>
    <x v="3451"/>
    <x v="3470"/>
    <x v="3071"/>
    <n v="1"/>
    <x v="573"/>
    <s v="SANTA ANITA"/>
    <s v="AAHH. ARMANDO VILLANUEVA. CALLE 49 MZ 52 LT 9"/>
    <x v="11"/>
    <x v="1"/>
    <m/>
    <x v="5"/>
    <d v="2023-07-01T00:00:00"/>
    <x v="0"/>
    <n v="1"/>
    <s v="CJV"/>
    <s v="Principal"/>
    <n v="5.2631578947368418E-2"/>
    <n v="31"/>
    <x v="3"/>
    <s v="Ok"/>
    <x v="0"/>
    <s v="OK"/>
    <x v="0"/>
    <x v="0"/>
    <x v="1"/>
    <s v="No Aplica"/>
  </r>
  <r>
    <s v="20502073401"/>
    <x v="116"/>
    <x v="65"/>
    <x v="3452"/>
    <x v="3471"/>
    <x v="3072"/>
    <n v="1"/>
    <x v="576"/>
    <s v="E19, Pozo 19, Patio Taller, E25, Pozo 25, E26, Pozo 26, E27, E18, E16, E11, E10, Planta Dovelas, E4, E6, E3, Pozo 2, E2, Pozo 1, E1 y Pozo Bis."/>
    <s v="12 DE OCTUBRE MZ A2 LT 14 LAS DELICIAS"/>
    <x v="18"/>
    <x v="0"/>
    <m/>
    <x v="2"/>
    <d v="2020-11-01T00:00:00"/>
    <x v="0"/>
    <n v="1"/>
    <s v="CJV"/>
    <s v="Secundaria"/>
    <n v="0.5"/>
    <n v="42"/>
    <x v="0"/>
    <s v="Ok"/>
    <x v="0"/>
    <s v="OK"/>
    <x v="0"/>
    <x v="0"/>
    <x v="1"/>
    <s v="No Aplica"/>
  </r>
  <r>
    <s v="20502073401"/>
    <x v="116"/>
    <x v="65"/>
    <x v="3453"/>
    <x v="3472"/>
    <x v="3073"/>
    <n v="1"/>
    <x v="576"/>
    <s v="E19, Pozo 19, Patio Taller, E25, Pozo 25, E26, Pozo 26, E27, E18, E16, E11, E10, Planta Dovelas, E4, E6, E3, Pozo 2, E2, Pozo 1, E1 y Pozo Bis."/>
    <s v="A.H. LAS DELICIAS DE VILLA"/>
    <x v="18"/>
    <x v="0"/>
    <m/>
    <x v="2"/>
    <d v="2023-07-19T00:00:00"/>
    <x v="0"/>
    <n v="1"/>
    <s v="CJV"/>
    <s v="Secundaria"/>
    <n v="0.5"/>
    <n v="31"/>
    <x v="3"/>
    <s v="Ok"/>
    <x v="0"/>
    <s v="OK"/>
    <x v="0"/>
    <x v="0"/>
    <x v="1"/>
    <s v="No Aplica"/>
  </r>
  <r>
    <n v="20100172543"/>
    <x v="117"/>
    <x v="66"/>
    <x v="3454"/>
    <x v="3473"/>
    <x v="2917"/>
    <n v="1"/>
    <x v="577"/>
    <s v="SERVICIO DE VULCANIZADO PARA FAJAS TRANSPORTADORAS PARA TBM SEGÚN CONTRATO OSV-01-21-006"/>
    <s v="JIRON INCAHUASI 975 URB. MANGOMARCA ALTA"/>
    <x v="3"/>
    <x v="0"/>
    <m/>
    <x v="2"/>
    <d v="2021-06-01T00:00:00"/>
    <x v="0"/>
    <n v="1"/>
    <s v="CJV"/>
    <s v="Principal"/>
    <n v="0.14285714285714285"/>
    <n v="53"/>
    <x v="5"/>
    <s v="Ok"/>
    <x v="0"/>
    <s v="OK"/>
    <x v="0"/>
    <x v="0"/>
    <x v="1"/>
    <s v="No Aplica"/>
  </r>
  <r>
    <n v="20100172543"/>
    <x v="117"/>
    <x v="66"/>
    <x v="3455"/>
    <x v="3474"/>
    <x v="3074"/>
    <n v="1"/>
    <x v="577"/>
    <s v="SERVICIO DE VULCANIZADO PARA FAJAS TRANSPORTADORAS PARA TBM SEGÚN CONTRATO OSV-01-21-006"/>
    <s v="PSJ 2 MZ G LT 1 APV RINCONADA LAS FLORES"/>
    <x v="3"/>
    <x v="0"/>
    <m/>
    <x v="2"/>
    <d v="2021-07-01T00:00:00"/>
    <x v="2"/>
    <n v="1"/>
    <s v="CJV"/>
    <s v="Principal"/>
    <n v="0.14285714285714285"/>
    <n v="39"/>
    <x v="4"/>
    <s v="Ok"/>
    <x v="0"/>
    <s v="OK"/>
    <x v="0"/>
    <x v="0"/>
    <x v="1"/>
    <s v="No Aplica"/>
  </r>
  <r>
    <n v="20100172543"/>
    <x v="117"/>
    <x v="66"/>
    <x v="3456"/>
    <x v="3475"/>
    <x v="696"/>
    <n v="1"/>
    <x v="577"/>
    <s v="SERVICIO DE VULCANIZADO PARA FAJAS TRANSPORTADORAS PARA TBM SEGÚN CONTRATO OSV-01-21-006"/>
    <s v="MZ E LT 3 SAN HILARION ALTO"/>
    <x v="3"/>
    <x v="0"/>
    <m/>
    <x v="2"/>
    <d v="2021-07-01T00:00:00"/>
    <x v="0"/>
    <n v="1"/>
    <s v="CJV"/>
    <s v="Principal"/>
    <n v="0.14285714285714285"/>
    <n v="36"/>
    <x v="4"/>
    <s v="Ok"/>
    <x v="0"/>
    <s v="OK"/>
    <x v="0"/>
    <x v="0"/>
    <x v="1"/>
    <s v="No Aplica"/>
  </r>
  <r>
    <n v="20100172543"/>
    <x v="117"/>
    <x v="66"/>
    <x v="3457"/>
    <x v="3476"/>
    <x v="3075"/>
    <n v="1"/>
    <x v="577"/>
    <s v="SERVICIO DE VULCANIZADO PARA FAJAS TRANSPORTADORAS PARA TBM SEGÚN CONTRATO OSV-01-21-006"/>
    <s v="Calle C Mz G Lte 41 - Pachacamac"/>
    <x v="45"/>
    <x v="0"/>
    <m/>
    <x v="2"/>
    <d v="2021-06-01T00:00:00"/>
    <x v="2"/>
    <n v="1"/>
    <s v="CJV"/>
    <s v="Principal"/>
    <n v="0.14285714285714285"/>
    <n v="60"/>
    <x v="2"/>
    <s v="Ok"/>
    <x v="0"/>
    <s v="OK"/>
    <x v="0"/>
    <x v="0"/>
    <x v="1"/>
    <s v="No Aplica"/>
  </r>
  <r>
    <n v="20100172543"/>
    <x v="117"/>
    <x v="66"/>
    <x v="3458"/>
    <x v="3477"/>
    <x v="3076"/>
    <n v="1"/>
    <x v="577"/>
    <s v="SERVICIO DE VULCANIZADO PARA FAJAS TRANSPORTADORAS PARA TBM SEGÚN CONTRATO OSV-01-21-007"/>
    <s v="AV PLAYADES FAIZANES"/>
    <x v="18"/>
    <x v="0"/>
    <m/>
    <x v="2"/>
    <d v="2022-11-04T00:00:00"/>
    <x v="1"/>
    <n v="1"/>
    <s v="CJV"/>
    <s v="Principal"/>
    <n v="0.14285714285714285"/>
    <n v="26"/>
    <x v="3"/>
    <s v="Ok"/>
    <x v="0"/>
    <s v="OK"/>
    <x v="0"/>
    <x v="0"/>
    <x v="1"/>
    <s v="No Aplica"/>
  </r>
  <r>
    <n v="20100172543"/>
    <x v="117"/>
    <x v="66"/>
    <x v="3459"/>
    <x v="3478"/>
    <x v="3077"/>
    <n v="1"/>
    <x v="577"/>
    <s v="SERVICIO DE VULCANIZADO PARA FAJAS TRANSPORTADORAS PARA TBM SEGÚN CONTRATO OSV-01-21-008"/>
    <s v="A.A.H.H. SAN JUAN BAUTISTA M.7"/>
    <x v="18"/>
    <x v="0"/>
    <m/>
    <x v="2"/>
    <d v="2021-06-01T00:00:00"/>
    <x v="2"/>
    <n v="1"/>
    <s v="CJV"/>
    <s v="Principal"/>
    <n v="0.14285714285714285"/>
    <n v="55"/>
    <x v="5"/>
    <s v="Ok"/>
    <x v="0"/>
    <s v="OK"/>
    <x v="0"/>
    <x v="0"/>
    <x v="1"/>
    <s v="No Aplica"/>
  </r>
  <r>
    <n v="20100172543"/>
    <x v="117"/>
    <x v="66"/>
    <x v="3460"/>
    <x v="3479"/>
    <x v="3078"/>
    <n v="1"/>
    <x v="577"/>
    <s v="SERVICIO DE VULCANIZADO PARA FAJAS TRANSPORTADORAS PARA TBM SEGÚN CONTRATO OSV-01-21-009"/>
    <s v="PARQUE EL ASESOR 127 "/>
    <x v="2"/>
    <x v="0"/>
    <m/>
    <x v="2"/>
    <d v="2023-03-20T00:00:00"/>
    <x v="0"/>
    <n v="1"/>
    <s v="CJV"/>
    <s v="Principal"/>
    <n v="0.14285714285714285"/>
    <n v="41"/>
    <x v="0"/>
    <s v="Ok"/>
    <x v="1"/>
    <s v="OK"/>
    <x v="0"/>
    <x v="0"/>
    <x v="1"/>
    <s v="No Aplica"/>
  </r>
  <r>
    <s v="20514431281"/>
    <x v="118"/>
    <x v="67"/>
    <x v="3461"/>
    <x v="3480"/>
    <x v="3079"/>
    <n v="1"/>
    <x v="23"/>
    <s v="Estacion 25-26-27"/>
    <s v="JR. MARIA PARADO DE BELLIDO 139 VALLECITO"/>
    <x v="12"/>
    <x v="0"/>
    <m/>
    <x v="2"/>
    <d v="2023-01-03T00:00:00"/>
    <x v="0"/>
    <n v="1"/>
    <s v="CJV"/>
    <s v="Principal"/>
    <n v="1.3513513513513514E-2"/>
    <n v="42"/>
    <x v="0"/>
    <s v="Ok"/>
    <x v="0"/>
    <s v="OK"/>
    <x v="0"/>
    <x v="0"/>
    <x v="1"/>
    <s v="No Aplica"/>
  </r>
  <r>
    <s v="20514431281"/>
    <x v="118"/>
    <x v="67"/>
    <x v="3462"/>
    <x v="3481"/>
    <x v="3080"/>
    <n v="1"/>
    <x v="517"/>
    <s v="Estacion 25-26-27"/>
    <s v="Calle los Almendros 185 departamento 105"/>
    <x v="400"/>
    <x v="0"/>
    <m/>
    <x v="2"/>
    <d v="2023-02-21T00:00:00"/>
    <x v="0"/>
    <n v="1"/>
    <s v="CJV"/>
    <s v="Principal"/>
    <n v="1.3513513513513514E-2"/>
    <n v="45"/>
    <x v="0"/>
    <s v="Ok"/>
    <x v="0"/>
    <s v="OK"/>
    <x v="0"/>
    <x v="0"/>
    <x v="1"/>
    <s v="No Aplica"/>
  </r>
  <r>
    <s v="20514431281"/>
    <x v="118"/>
    <x v="67"/>
    <x v="3463"/>
    <x v="3482"/>
    <x v="3081"/>
    <n v="1"/>
    <x v="21"/>
    <s v="Estacion 25-26-27"/>
    <s v="CALLE MZ. 2 DE MAYO"/>
    <x v="401"/>
    <x v="0"/>
    <m/>
    <x v="2"/>
    <d v="2023-08-10T00:00:00"/>
    <x v="0"/>
    <n v="1"/>
    <s v="CJV"/>
    <s v="Principal"/>
    <n v="1.3513513513513514E-2"/>
    <n v="29"/>
    <x v="3"/>
    <s v="Ok"/>
    <x v="0"/>
    <s v="OK"/>
    <x v="0"/>
    <x v="0"/>
    <x v="1"/>
    <s v="8-2023"/>
  </r>
  <r>
    <s v="20514431281"/>
    <x v="118"/>
    <x v="67"/>
    <x v="3464"/>
    <x v="3483"/>
    <x v="3082"/>
    <n v="1"/>
    <x v="578"/>
    <s v="Estacion 25-26-27"/>
    <s v="Jr.Manco Cápac7228Urbanización El Trébol"/>
    <x v="11"/>
    <x v="0"/>
    <m/>
    <x v="2"/>
    <d v="2022-11-21T00:00:00"/>
    <x v="0"/>
    <n v="1"/>
    <s v="CJV"/>
    <s v="Principal"/>
    <n v="1.3513513513513514E-2"/>
    <n v="54"/>
    <x v="5"/>
    <s v="Ok"/>
    <x v="0"/>
    <s v="OK"/>
    <x v="0"/>
    <x v="0"/>
    <x v="1"/>
    <s v="No Aplica"/>
  </r>
  <r>
    <s v="20514431281"/>
    <x v="118"/>
    <x v="67"/>
    <x v="3465"/>
    <x v="3484"/>
    <x v="3083"/>
    <n v="1"/>
    <x v="579"/>
    <s v="Estacion 25-26-27"/>
    <s v="CALLE FRANCISCO ADRIANZEN 365. URB. SANTA MARIA "/>
    <x v="207"/>
    <x v="0"/>
    <m/>
    <x v="2"/>
    <d v="2023-07-21T00:00:00"/>
    <x v="0"/>
    <n v="1"/>
    <s v="CJV"/>
    <s v="Principal"/>
    <n v="1.3513513513513514E-2"/>
    <n v="40"/>
    <x v="4"/>
    <s v="Ok"/>
    <x v="0"/>
    <s v="OK"/>
    <x v="0"/>
    <x v="0"/>
    <x v="1"/>
    <s v="No Aplica"/>
  </r>
  <r>
    <s v="20514431281"/>
    <x v="118"/>
    <x v="67"/>
    <x v="3466"/>
    <x v="3485"/>
    <x v="841"/>
    <n v="1"/>
    <x v="230"/>
    <s v="Estacion 25"/>
    <s v="AV. TUPAC AMARU 154 URB. BELLO HORIZONTE"/>
    <x v="12"/>
    <x v="0"/>
    <m/>
    <x v="2"/>
    <d v="2023-04-11T00:00:00"/>
    <x v="0"/>
    <n v="1"/>
    <s v="CJV"/>
    <s v="Principal"/>
    <n v="1.3513513513513514E-2"/>
    <n v="30"/>
    <x v="3"/>
    <s v="Ok"/>
    <x v="0"/>
    <s v="OK"/>
    <x v="0"/>
    <x v="0"/>
    <x v="1"/>
    <s v="No Aplica"/>
  </r>
  <r>
    <s v="20514431281"/>
    <x v="118"/>
    <x v="67"/>
    <x v="3467"/>
    <x v="3486"/>
    <x v="3084"/>
    <n v="1"/>
    <x v="8"/>
    <s v="Estacion 25"/>
    <s v="URB. SAGITARIO MZ A-B LT. 21"/>
    <x v="15"/>
    <x v="0"/>
    <m/>
    <x v="2"/>
    <d v="2022-11-24T00:00:00"/>
    <x v="0"/>
    <n v="1"/>
    <s v="CJV"/>
    <s v="Principal"/>
    <n v="1.3513513513513514E-2"/>
    <n v="44"/>
    <x v="0"/>
    <s v="Ok"/>
    <x v="0"/>
    <s v="OK"/>
    <x v="0"/>
    <x v="0"/>
    <x v="1"/>
    <s v="No Aplica"/>
  </r>
  <r>
    <s v="20514431281"/>
    <x v="118"/>
    <x v="67"/>
    <x v="3468"/>
    <x v="3487"/>
    <x v="3085"/>
    <n v="1"/>
    <x v="21"/>
    <s v="Estacion 25-26-27"/>
    <s v="CALLE J. URB. EL ALAMO"/>
    <x v="37"/>
    <x v="0"/>
    <m/>
    <x v="2"/>
    <d v="2023-05-26T00:00:00"/>
    <x v="0"/>
    <n v="1"/>
    <s v="CJV"/>
    <s v="Principal"/>
    <n v="1.3513513513513514E-2"/>
    <n v="40"/>
    <x v="4"/>
    <s v="Ok"/>
    <x v="0"/>
    <s v="OK"/>
    <x v="0"/>
    <x v="0"/>
    <x v="1"/>
    <s v="No Aplica"/>
  </r>
  <r>
    <s v="20514431281"/>
    <x v="118"/>
    <x v="67"/>
    <x v="3469"/>
    <x v="3488"/>
    <x v="3086"/>
    <n v="1"/>
    <x v="386"/>
    <s v="Estacion 25-26-27"/>
    <s v="JR. LAS ORTIGAS 1247.URB.LAS FLORES DE LIMA"/>
    <x v="3"/>
    <x v="1"/>
    <m/>
    <x v="2"/>
    <d v="2023-02-13T00:00:00"/>
    <x v="0"/>
    <n v="1"/>
    <s v="CJV"/>
    <s v="Principal"/>
    <n v="1.3513513513513514E-2"/>
    <n v="39"/>
    <x v="4"/>
    <s v="Ok"/>
    <x v="0"/>
    <s v="OK"/>
    <x v="0"/>
    <x v="0"/>
    <x v="1"/>
    <s v="No Aplica"/>
  </r>
  <r>
    <s v="20514431281"/>
    <x v="118"/>
    <x v="67"/>
    <x v="3470"/>
    <x v="3489"/>
    <x v="3087"/>
    <n v="1"/>
    <x v="122"/>
    <s v="Estacion 25-26-27"/>
    <s v="Calle Segovia Mz C Lote-4 Urb. Mayorazgo 4a Etapa"/>
    <x v="158"/>
    <x v="0"/>
    <m/>
    <x v="2"/>
    <d v="2022-01-20T00:00:00"/>
    <x v="0"/>
    <n v="1"/>
    <s v="CJV"/>
    <s v="Principal"/>
    <n v="1.3513513513513514E-2"/>
    <n v="38"/>
    <x v="4"/>
    <s v="Ok"/>
    <x v="0"/>
    <s v="OK"/>
    <x v="0"/>
    <x v="0"/>
    <x v="1"/>
    <s v="No Aplica"/>
  </r>
  <r>
    <s v="20514431281"/>
    <x v="118"/>
    <x v="67"/>
    <x v="3471"/>
    <x v="3490"/>
    <x v="3088"/>
    <n v="1"/>
    <x v="230"/>
    <s v="Estacion 26"/>
    <s v="URB. ROSALUZ ETAPA 1RA MZ. T LT. 15"/>
    <x v="39"/>
    <x v="0"/>
    <m/>
    <x v="2"/>
    <d v="2023-04-21T00:00:00"/>
    <x v="0"/>
    <n v="1"/>
    <s v="CJV"/>
    <s v="Principal"/>
    <n v="1.3513513513513514E-2"/>
    <n v="35"/>
    <x v="4"/>
    <s v="Ok"/>
    <x v="0"/>
    <s v="OK"/>
    <x v="0"/>
    <x v="0"/>
    <x v="1"/>
    <s v="No Aplica"/>
  </r>
  <r>
    <s v="20514431281"/>
    <x v="118"/>
    <x v="67"/>
    <x v="3472"/>
    <x v="3491"/>
    <x v="3089"/>
    <n v="1"/>
    <x v="167"/>
    <s v="Estacion 25-26-27"/>
    <s v="Pasaje El Navegante DG08-Urb. Las Brisas de Villa "/>
    <x v="62"/>
    <x v="0"/>
    <m/>
    <x v="2"/>
    <d v="2023-01-25T00:00:00"/>
    <x v="0"/>
    <n v="1"/>
    <s v="CJV"/>
    <s v="Principal"/>
    <n v="1.3513513513513514E-2"/>
    <n v="55"/>
    <x v="5"/>
    <s v="Ok"/>
    <x v="0"/>
    <s v="OK"/>
    <x v="0"/>
    <x v="0"/>
    <x v="1"/>
    <s v="No Aplica"/>
  </r>
  <r>
    <s v="20514431281"/>
    <x v="118"/>
    <x v="67"/>
    <x v="3473"/>
    <x v="3492"/>
    <x v="3090"/>
    <n v="1"/>
    <x v="517"/>
    <s v="Estacion 25-26-27"/>
    <s v="CALLE JUAN GIL 339"/>
    <x v="278"/>
    <x v="0"/>
    <m/>
    <x v="2"/>
    <d v="2023-07-04T00:00:00"/>
    <x v="0"/>
    <n v="1"/>
    <s v="CJV"/>
    <s v="Principal"/>
    <n v="1.3513513513513514E-2"/>
    <n v="32"/>
    <x v="4"/>
    <s v="Ok"/>
    <x v="0"/>
    <s v="OK"/>
    <x v="0"/>
    <x v="0"/>
    <x v="1"/>
    <s v="No Aplica"/>
  </r>
  <r>
    <s v="20514431281"/>
    <x v="118"/>
    <x v="67"/>
    <x v="3474"/>
    <x v="3493"/>
    <x v="3091"/>
    <n v="1"/>
    <x v="21"/>
    <s v="Estacion 25"/>
    <s v="AMPLIACION BOLOGNESI C-14"/>
    <x v="402"/>
    <x v="0"/>
    <m/>
    <x v="2"/>
    <d v="2022-11-24T00:00:00"/>
    <x v="0"/>
    <n v="1"/>
    <s v="CJV"/>
    <s v="Principal"/>
    <n v="1.3513513513513514E-2"/>
    <n v="27"/>
    <x v="3"/>
    <s v="Ok"/>
    <x v="0"/>
    <s v="OK"/>
    <x v="0"/>
    <x v="0"/>
    <x v="1"/>
    <s v="No Aplica"/>
  </r>
  <r>
    <s v="20514431281"/>
    <x v="118"/>
    <x v="67"/>
    <x v="3475"/>
    <x v="3494"/>
    <x v="625"/>
    <n v="1"/>
    <x v="146"/>
    <s v="Estacion 25-26-27"/>
    <s v="MZ-A-3 LT.16 URB. SAGITARIO"/>
    <x v="15"/>
    <x v="0"/>
    <m/>
    <x v="2"/>
    <d v="2023-05-12T00:00:00"/>
    <x v="0"/>
    <n v="1"/>
    <s v="CJV"/>
    <s v="Principal"/>
    <n v="1.3513513513513514E-2"/>
    <n v="36"/>
    <x v="4"/>
    <s v="Ok"/>
    <x v="0"/>
    <s v="OK"/>
    <x v="0"/>
    <x v="0"/>
    <x v="1"/>
    <s v="No Aplica"/>
  </r>
  <r>
    <s v="20514431281"/>
    <x v="118"/>
    <x v="67"/>
    <x v="3476"/>
    <x v="3495"/>
    <x v="3092"/>
    <n v="1"/>
    <x v="21"/>
    <s v="Estacion 25-26-27"/>
    <s v="JR. LIMA 690 SAN MATEO"/>
    <x v="173"/>
    <x v="0"/>
    <m/>
    <x v="2"/>
    <d v="2023-07-04T00:00:00"/>
    <x v="0"/>
    <n v="1"/>
    <s v="CJV"/>
    <s v="Principal"/>
    <n v="1.3513513513513514E-2"/>
    <n v="35"/>
    <x v="4"/>
    <s v="Ok"/>
    <x v="0"/>
    <s v="OK"/>
    <x v="0"/>
    <x v="0"/>
    <x v="1"/>
    <s v="No Aplica"/>
  </r>
  <r>
    <s v="20543121640"/>
    <x v="119"/>
    <x v="67"/>
    <x v="3477"/>
    <x v="3496"/>
    <x v="3093"/>
    <n v="1"/>
    <x v="122"/>
    <s v="Estacion 26"/>
    <s v="JR. TRUJILLO 1016 DPTO.9 2DO. PISO"/>
    <x v="52"/>
    <x v="0"/>
    <m/>
    <x v="2"/>
    <d v="2022-11-23T00:00:00"/>
    <x v="0"/>
    <n v="1"/>
    <s v="CJV"/>
    <s v="Secundaria"/>
    <n v="1.3513513513513514E-2"/>
    <n v="35"/>
    <x v="4"/>
    <s v="Ok"/>
    <x v="0"/>
    <s v="OK"/>
    <x v="0"/>
    <x v="0"/>
    <x v="1"/>
    <s v="No Aplica"/>
  </r>
  <r>
    <s v="20543121640"/>
    <x v="119"/>
    <x v="67"/>
    <x v="3478"/>
    <x v="3497"/>
    <x v="3094"/>
    <n v="2"/>
    <x v="580"/>
    <s v="Estacion 26"/>
    <s v="CALLE LAS MARGARITAS ASOC. VIV LA ESTANCIA DE SAN LORENZO MZ. E LT. 07"/>
    <x v="12"/>
    <x v="0"/>
    <m/>
    <x v="2"/>
    <d v="2023-01-18T00:00:00"/>
    <x v="0"/>
    <n v="4"/>
    <s v="CJV"/>
    <s v="Secundaria"/>
    <n v="1.3513513513513514E-2"/>
    <n v="27"/>
    <x v="3"/>
    <s v="Ok"/>
    <x v="0"/>
    <s v="OK"/>
    <x v="0"/>
    <x v="0"/>
    <x v="1"/>
    <s v="No Aplica"/>
  </r>
  <r>
    <s v="20543121640"/>
    <x v="119"/>
    <x v="67"/>
    <x v="3479"/>
    <x v="3498"/>
    <x v="2933"/>
    <n v="2"/>
    <x v="581"/>
    <s v="Estacion 26"/>
    <s v="MZ H2 LT 18 ASENT HUMANO II ETP 3"/>
    <x v="3"/>
    <x v="0"/>
    <m/>
    <x v="2"/>
    <d v="2022-12-19T00:00:00"/>
    <x v="0"/>
    <n v="4"/>
    <s v="CJV"/>
    <s v="Secundaria"/>
    <n v="1.3513513513513514E-2"/>
    <n v="36"/>
    <x v="4"/>
    <s v="Ok"/>
    <x v="0"/>
    <s v="OK"/>
    <x v="0"/>
    <x v="0"/>
    <x v="1"/>
    <s v="No Aplica"/>
  </r>
  <r>
    <s v="20543121640"/>
    <x v="119"/>
    <x v="67"/>
    <x v="3480"/>
    <x v="3499"/>
    <x v="2843"/>
    <n v="2"/>
    <x v="580"/>
    <s v="Estacion 25"/>
    <s v="JIRON LOS MINERALES #510"/>
    <x v="3"/>
    <x v="0"/>
    <m/>
    <x v="2"/>
    <d v="2023-01-17T00:00:00"/>
    <x v="0"/>
    <n v="4"/>
    <s v="CJV"/>
    <s v="Secundaria"/>
    <n v="1.3513513513513514E-2"/>
    <n v="35"/>
    <x v="4"/>
    <s v="Ok"/>
    <x v="0"/>
    <s v="OK"/>
    <x v="0"/>
    <x v="0"/>
    <x v="1"/>
    <s v="No Aplica"/>
  </r>
  <r>
    <s v="20543121640"/>
    <x v="119"/>
    <x v="67"/>
    <x v="3481"/>
    <x v="3500"/>
    <x v="1929"/>
    <n v="1"/>
    <x v="582"/>
    <s v="Estacion 26"/>
    <s v="AV. PR ANAYA 253 SURCO VIEJO URB. TEJADITA"/>
    <x v="15"/>
    <x v="1"/>
    <m/>
    <x v="2"/>
    <d v="2022-11-23T00:00:00"/>
    <x v="0"/>
    <n v="1"/>
    <s v="CJV"/>
    <s v="Secundaria"/>
    <n v="1.3513513513513514E-2"/>
    <n v="31"/>
    <x v="3"/>
    <s v="Ok"/>
    <x v="0"/>
    <s v="OK"/>
    <x v="0"/>
    <x v="0"/>
    <x v="1"/>
    <s v="No Aplica"/>
  </r>
  <r>
    <s v="20543121640"/>
    <x v="119"/>
    <x v="67"/>
    <x v="3482"/>
    <x v="3501"/>
    <x v="836"/>
    <n v="2"/>
    <x v="583"/>
    <s v="Estacion 25"/>
    <s v="AV. SAN MARTIN DE PORRES MZ. H LT. 19 AA.HH. JUAN PABLO II"/>
    <x v="3"/>
    <x v="0"/>
    <m/>
    <x v="2"/>
    <d v="2022-12-19T00:00:00"/>
    <x v="0"/>
    <n v="4"/>
    <s v="CJV"/>
    <s v="Secundaria"/>
    <n v="1.3513513513513514E-2"/>
    <n v="38"/>
    <x v="4"/>
    <s v="Ok"/>
    <x v="0"/>
    <s v="OK"/>
    <x v="0"/>
    <x v="0"/>
    <x v="1"/>
    <s v="No Aplica"/>
  </r>
  <r>
    <s v="20543121640"/>
    <x v="119"/>
    <x v="67"/>
    <x v="3483"/>
    <x v="3502"/>
    <x v="3095"/>
    <n v="2"/>
    <x v="580"/>
    <s v="Estacion 25"/>
    <s v="prol. Lucanas 295 "/>
    <x v="70"/>
    <x v="0"/>
    <m/>
    <x v="2"/>
    <d v="2023-01-19T00:00:00"/>
    <x v="0"/>
    <n v="4"/>
    <s v="CJV"/>
    <s v="Secundaria"/>
    <n v="1.3513513513513514E-2"/>
    <n v="38"/>
    <x v="4"/>
    <s v="Ok"/>
    <x v="7"/>
    <s v="OK"/>
    <x v="0"/>
    <x v="0"/>
    <x v="1"/>
    <s v="No Aplica"/>
  </r>
  <r>
    <s v="20543121640"/>
    <x v="119"/>
    <x v="67"/>
    <x v="3484"/>
    <x v="3503"/>
    <x v="3096"/>
    <n v="2"/>
    <x v="40"/>
    <s v="Estacion 26"/>
    <s v="ASOC. 1RO DE MAYO-ZAVALETA MZ. B LT.5"/>
    <x v="2"/>
    <x v="0"/>
    <m/>
    <x v="2"/>
    <d v="2023-02-27T00:00:00"/>
    <x v="0"/>
    <n v="4"/>
    <s v="CJV"/>
    <s v="Secundaria"/>
    <n v="1.3513513513513514E-2"/>
    <n v="23"/>
    <x v="1"/>
    <s v="Ok"/>
    <x v="1"/>
    <s v="OK"/>
    <x v="0"/>
    <x v="0"/>
    <x v="1"/>
    <s v="No Aplica"/>
  </r>
  <r>
    <s v="20543121640"/>
    <x v="119"/>
    <x v="67"/>
    <x v="3485"/>
    <x v="3504"/>
    <x v="3097"/>
    <n v="2"/>
    <x v="580"/>
    <s v="Estacion 25"/>
    <s v="Av. Metropolitana 1412-SANTA LUZMILA"/>
    <x v="37"/>
    <x v="0"/>
    <m/>
    <x v="2"/>
    <d v="2023-01-17T00:00:00"/>
    <x v="0"/>
    <n v="4"/>
    <s v="CJV"/>
    <s v="Secundaria"/>
    <n v="1.3513513513513514E-2"/>
    <n v="54"/>
    <x v="5"/>
    <s v="Ok"/>
    <x v="0"/>
    <s v="OK"/>
    <x v="0"/>
    <x v="0"/>
    <x v="1"/>
    <s v="No Aplica"/>
  </r>
  <r>
    <s v="20543121640"/>
    <x v="119"/>
    <x v="67"/>
    <x v="3486"/>
    <x v="3505"/>
    <x v="3098"/>
    <n v="2"/>
    <x v="439"/>
    <s v="Estacion 26"/>
    <s v="ASOC. LA PUERTA DEL SOL DE PRO MZ. D LT. 27"/>
    <x v="403"/>
    <x v="0"/>
    <m/>
    <x v="2"/>
    <d v="2022-12-19T00:00:00"/>
    <x v="0"/>
    <n v="4"/>
    <s v="CJV"/>
    <s v="Secundaria"/>
    <n v="1.3513513513513514E-2"/>
    <n v="31"/>
    <x v="3"/>
    <s v="Ok"/>
    <x v="0"/>
    <s v="OK"/>
    <x v="0"/>
    <x v="0"/>
    <x v="1"/>
    <s v="No Aplica"/>
  </r>
  <r>
    <s v="20543121640"/>
    <x v="119"/>
    <x v="67"/>
    <x v="3487"/>
    <x v="3506"/>
    <x v="3099"/>
    <n v="2"/>
    <x v="581"/>
    <s v="Estacion 26"/>
    <s v="Calle las mesetas MZ.I LT.5 Cascadas de Javier Prado"/>
    <x v="3"/>
    <x v="0"/>
    <m/>
    <x v="2"/>
    <d v="2023-01-19T00:00:00"/>
    <x v="0"/>
    <n v="4"/>
    <s v="CJV"/>
    <s v="Secundaria"/>
    <n v="1.3513513513513514E-2"/>
    <n v="32"/>
    <x v="4"/>
    <s v="Ok"/>
    <x v="0"/>
    <s v="OK"/>
    <x v="0"/>
    <x v="0"/>
    <x v="1"/>
    <s v="No Aplica"/>
  </r>
  <r>
    <s v="20543121640"/>
    <x v="119"/>
    <x v="67"/>
    <x v="3488"/>
    <x v="3507"/>
    <x v="3100"/>
    <n v="2"/>
    <x v="583"/>
    <s v="Estacion 26"/>
    <s v="A.H. NUEVA CANADA CA. SIN NOMBRE MZ. B LT. 14"/>
    <x v="39"/>
    <x v="0"/>
    <m/>
    <x v="2"/>
    <d v="2022-11-28T00:00:00"/>
    <x v="0"/>
    <n v="4"/>
    <s v="CJV"/>
    <s v="Secundaria"/>
    <n v="1.3513513513513514E-2"/>
    <n v="44"/>
    <x v="0"/>
    <s v="Ok"/>
    <x v="0"/>
    <s v="OK"/>
    <x v="0"/>
    <x v="0"/>
    <x v="1"/>
    <s v="No Aplica"/>
  </r>
  <r>
    <s v="20543121640"/>
    <x v="119"/>
    <x v="67"/>
    <x v="3489"/>
    <x v="3508"/>
    <x v="3101"/>
    <n v="2"/>
    <x v="581"/>
    <s v="Estacion 26"/>
    <s v="JR. INCA 467"/>
    <x v="42"/>
    <x v="0"/>
    <m/>
    <x v="2"/>
    <d v="2023-01-02T00:00:00"/>
    <x v="0"/>
    <n v="4"/>
    <s v="CJV"/>
    <s v="Secundaria"/>
    <n v="1.3513513513513514E-2"/>
    <n v="39"/>
    <x v="4"/>
    <s v="Ok"/>
    <x v="0"/>
    <s v="OK"/>
    <x v="0"/>
    <x v="0"/>
    <x v="1"/>
    <s v="No Aplica"/>
  </r>
  <r>
    <s v="20543121640"/>
    <x v="119"/>
    <x v="67"/>
    <x v="3490"/>
    <x v="3509"/>
    <x v="2679"/>
    <n v="2"/>
    <x v="580"/>
    <s v="Estacion 25"/>
    <s v="Av. José M. Arguedas Mz. J Lt. 17 AA. HH. Laderas de Villa"/>
    <x v="21"/>
    <x v="0"/>
    <m/>
    <x v="2"/>
    <d v="2023-01-13T00:00:00"/>
    <x v="0"/>
    <n v="4"/>
    <s v="CJV"/>
    <s v="Secundaria"/>
    <n v="1.3513513513513514E-2"/>
    <n v="45"/>
    <x v="0"/>
    <s v="Ok"/>
    <x v="0"/>
    <s v="OK"/>
    <x v="0"/>
    <x v="0"/>
    <x v="1"/>
    <s v="No Aplica"/>
  </r>
  <r>
    <s v="20543121640"/>
    <x v="119"/>
    <x v="67"/>
    <x v="3491"/>
    <x v="3510"/>
    <x v="3102"/>
    <n v="1"/>
    <x v="236"/>
    <s v="Estacion 26"/>
    <s v="30 DE AGOSTO MZ. W LT. 13 SAN GABRIEL"/>
    <x v="6"/>
    <x v="0"/>
    <m/>
    <x v="2"/>
    <d v="2022-12-15T00:00:00"/>
    <x v="0"/>
    <n v="1"/>
    <s v="CJV"/>
    <s v="Secundaria"/>
    <n v="1.3513513513513514E-2"/>
    <n v="42"/>
    <x v="0"/>
    <s v="Ok"/>
    <x v="0"/>
    <s v="OK"/>
    <x v="0"/>
    <x v="0"/>
    <x v="1"/>
    <s v="No Aplica"/>
  </r>
  <r>
    <s v="20543121640"/>
    <x v="119"/>
    <x v="67"/>
    <x v="3492"/>
    <x v="3511"/>
    <x v="3103"/>
    <n v="1"/>
    <x v="584"/>
    <s v="Estacion 27"/>
    <s v="SECTOR 9 GR. 3 MZ. F LT. 03"/>
    <x v="45"/>
    <x v="0"/>
    <m/>
    <x v="2"/>
    <d v="2022-12-15T00:00:00"/>
    <x v="0"/>
    <n v="1"/>
    <s v="CJV"/>
    <s v="Secundaria"/>
    <n v="1.3513513513513514E-2"/>
    <n v="28"/>
    <x v="3"/>
    <s v="Ok"/>
    <x v="0"/>
    <s v="OK"/>
    <x v="0"/>
    <x v="0"/>
    <x v="1"/>
    <s v="No Aplica"/>
  </r>
  <r>
    <s v="20543121640"/>
    <x v="119"/>
    <x v="67"/>
    <x v="3493"/>
    <x v="3512"/>
    <x v="3104"/>
    <n v="2"/>
    <x v="580"/>
    <s v="Estacion 26"/>
    <s v="Mza. X. Lt.1 AAHH. Daniel Alcides Carrión"/>
    <x v="8"/>
    <x v="0"/>
    <m/>
    <x v="2"/>
    <d v="2023-01-02T00:00:00"/>
    <x v="0"/>
    <n v="4"/>
    <s v="CJV"/>
    <s v="Secundaria"/>
    <n v="1.3513513513513514E-2"/>
    <n v="34"/>
    <x v="4"/>
    <s v="Ok"/>
    <x v="0"/>
    <s v="OK"/>
    <x v="0"/>
    <x v="0"/>
    <x v="1"/>
    <s v="No Aplica"/>
  </r>
  <r>
    <s v="20543121640"/>
    <x v="119"/>
    <x v="67"/>
    <x v="3494"/>
    <x v="3513"/>
    <x v="3105"/>
    <n v="2"/>
    <x v="580"/>
    <s v="Estacion 25"/>
    <s v="AA.HH. CHILLON MZ. 60 LT. 02"/>
    <x v="11"/>
    <x v="0"/>
    <m/>
    <x v="2"/>
    <d v="2023-01-19T00:00:00"/>
    <x v="0"/>
    <n v="4"/>
    <s v="CJV"/>
    <s v="Secundaria"/>
    <n v="1.3513513513513514E-2"/>
    <n v="29"/>
    <x v="3"/>
    <s v="Ok"/>
    <x v="0"/>
    <s v="OK"/>
    <x v="0"/>
    <x v="0"/>
    <x v="1"/>
    <s v="No Aplica"/>
  </r>
  <r>
    <s v="20543121640"/>
    <x v="119"/>
    <x v="67"/>
    <x v="3495"/>
    <x v="3514"/>
    <x v="3106"/>
    <n v="1"/>
    <x v="585"/>
    <s v="Estacion 25"/>
    <s v="AA.HH. MANUEL SCORZA ETAPA II MZ. D1 LT.13"/>
    <x v="40"/>
    <x v="0"/>
    <m/>
    <x v="2"/>
    <d v="2023-05-13T00:00:00"/>
    <x v="0"/>
    <n v="1"/>
    <s v="CJV"/>
    <s v="Secundaria"/>
    <n v="1.3513513513513514E-2"/>
    <n v="39"/>
    <x v="4"/>
    <s v="Ok"/>
    <x v="0"/>
    <s v="OK"/>
    <x v="0"/>
    <x v="0"/>
    <x v="1"/>
    <s v="No Aplica"/>
  </r>
  <r>
    <s v="20543121640"/>
    <x v="119"/>
    <x v="67"/>
    <x v="3496"/>
    <x v="3515"/>
    <x v="1805"/>
    <n v="2"/>
    <x v="5"/>
    <s v="Estacion 25"/>
    <s v="MZ.C LOTE .1 ZONA 2 ASENT .H. TUPAC AMARU"/>
    <x v="2"/>
    <x v="0"/>
    <m/>
    <x v="2"/>
    <d v="2023-01-19T00:00:00"/>
    <x v="0"/>
    <n v="4"/>
    <s v="CJV"/>
    <s v="Secundaria"/>
    <n v="1.3513513513513514E-2"/>
    <n v="32"/>
    <x v="4"/>
    <s v="Ok"/>
    <x v="1"/>
    <s v="OK"/>
    <x v="0"/>
    <x v="0"/>
    <x v="1"/>
    <s v="No Aplica"/>
  </r>
  <r>
    <s v="20543121640"/>
    <x v="119"/>
    <x v="67"/>
    <x v="3497"/>
    <x v="3516"/>
    <x v="3107"/>
    <n v="1"/>
    <x v="236"/>
    <s v="Estacion 26"/>
    <s v="MZ. E LT. 34 ASOC. LOS CEDROS "/>
    <x v="404"/>
    <x v="0"/>
    <m/>
    <x v="2"/>
    <d v="2022-12-17T00:00:00"/>
    <x v="0"/>
    <n v="1"/>
    <s v="CJV"/>
    <s v="Secundaria"/>
    <n v="1.3513513513513514E-2"/>
    <n v="36"/>
    <x v="4"/>
    <s v="Ok"/>
    <x v="0"/>
    <s v="OK"/>
    <x v="0"/>
    <x v="0"/>
    <x v="1"/>
    <s v="No Aplica"/>
  </r>
  <r>
    <s v="20543121640"/>
    <x v="119"/>
    <x v="67"/>
    <x v="3498"/>
    <x v="3517"/>
    <x v="3108"/>
    <n v="2"/>
    <x v="580"/>
    <s v="Estacion 27"/>
    <s v="Mz. G Lot 4 motupe los cipreses"/>
    <x v="3"/>
    <x v="0"/>
    <m/>
    <x v="2"/>
    <d v="2023-01-19T00:00:00"/>
    <x v="0"/>
    <n v="4"/>
    <s v="CJV"/>
    <s v="Secundaria"/>
    <n v="1.3513513513513514E-2"/>
    <n v="31"/>
    <x v="3"/>
    <s v="Ok"/>
    <x v="0"/>
    <s v="OK"/>
    <x v="0"/>
    <x v="0"/>
    <x v="1"/>
    <s v="No Aplica"/>
  </r>
  <r>
    <s v="20543121640"/>
    <x v="119"/>
    <x v="67"/>
    <x v="3499"/>
    <x v="3518"/>
    <x v="3109"/>
    <n v="2"/>
    <x v="34"/>
    <s v="Estacion 27"/>
    <s v="RJR. JOSE GALVES 2084"/>
    <x v="64"/>
    <x v="0"/>
    <m/>
    <x v="2"/>
    <d v="2023-02-22T00:00:00"/>
    <x v="0"/>
    <n v="4"/>
    <s v="CJV"/>
    <s v="Secundaria"/>
    <n v="1.3513513513513514E-2"/>
    <n v="31"/>
    <x v="3"/>
    <s v="Ok"/>
    <x v="0"/>
    <s v="OK"/>
    <x v="0"/>
    <x v="0"/>
    <x v="1"/>
    <s v="No Aplica"/>
  </r>
  <r>
    <s v="20550478804"/>
    <x v="120"/>
    <x v="67"/>
    <x v="3500"/>
    <x v="3519"/>
    <x v="2972"/>
    <n v="1"/>
    <x v="517"/>
    <s v="Estacion 25-26-27"/>
    <s v="JR. CUTERVO 1818 DPTO. 103 TORRE U"/>
    <x v="5"/>
    <x v="0"/>
    <m/>
    <x v="2"/>
    <d v="2022-12-23T00:00:00"/>
    <x v="0"/>
    <n v="1"/>
    <s v="CJV"/>
    <s v="Secundaria"/>
    <n v="1.3513513513513514E-2"/>
    <n v="46"/>
    <x v="0"/>
    <s v="Ok"/>
    <x v="0"/>
    <s v="OK"/>
    <x v="0"/>
    <x v="0"/>
    <x v="1"/>
    <s v="No Aplica"/>
  </r>
  <r>
    <s v="20550478804"/>
    <x v="120"/>
    <x v="67"/>
    <x v="3501"/>
    <x v="3520"/>
    <x v="1215"/>
    <n v="2"/>
    <x v="586"/>
    <s v="Estacion 26"/>
    <s v="MZ. A LT. 10 AA.HH. JUAN PABLO II "/>
    <x v="12"/>
    <x v="0"/>
    <m/>
    <x v="2"/>
    <d v="2022-12-26T00:00:00"/>
    <x v="0"/>
    <n v="4"/>
    <s v="CJV"/>
    <s v="Secundaria"/>
    <n v="1.3513513513513514E-2"/>
    <n v="49"/>
    <x v="0"/>
    <s v="Ok"/>
    <x v="0"/>
    <s v="OK"/>
    <x v="0"/>
    <x v="0"/>
    <x v="1"/>
    <s v="No Aplica"/>
  </r>
  <r>
    <s v="20550478804"/>
    <x v="120"/>
    <x v="67"/>
    <x v="3502"/>
    <x v="3521"/>
    <x v="3110"/>
    <n v="1"/>
    <x v="517"/>
    <s v="Estacion 25-26-27"/>
    <s v="CALLE LAS BEGONIAS MZ. V LT. 3 URB. LA ALBORADA "/>
    <x v="37"/>
    <x v="0"/>
    <m/>
    <x v="2"/>
    <d v="2022-12-26T00:00:00"/>
    <x v="0"/>
    <n v="1"/>
    <s v="CJV"/>
    <s v="Secundaria"/>
    <n v="1.3513513513513514E-2"/>
    <n v="36"/>
    <x v="4"/>
    <s v="Ok"/>
    <x v="0"/>
    <s v="OK"/>
    <x v="0"/>
    <x v="0"/>
    <x v="1"/>
    <s v="No Aplica"/>
  </r>
  <r>
    <s v="20550478804"/>
    <x v="120"/>
    <x v="67"/>
    <x v="3503"/>
    <x v="3522"/>
    <x v="3111"/>
    <n v="2"/>
    <x v="587"/>
    <s v="Estacion 27"/>
    <s v="COLLIQUE 4TA ZONA MZ. H-2 LT. 21"/>
    <x v="37"/>
    <x v="0"/>
    <m/>
    <x v="2"/>
    <d v="2023-06-13T00:00:00"/>
    <x v="0"/>
    <n v="4"/>
    <s v="CJV"/>
    <s v="Secundaria"/>
    <n v="1.3513513513513514E-2"/>
    <n v="42"/>
    <x v="0"/>
    <s v="Ok"/>
    <x v="0"/>
    <s v="OK"/>
    <x v="0"/>
    <x v="0"/>
    <x v="1"/>
    <s v="No Aplica"/>
  </r>
  <r>
    <s v="20550478804"/>
    <x v="120"/>
    <x v="67"/>
    <x v="3504"/>
    <x v="3523"/>
    <x v="140"/>
    <n v="2"/>
    <x v="586"/>
    <s v="Estacion 27"/>
    <s v="AA.HH. LEONCIO PRADO AMPL.HIJOS DE MORADORES MZ. J15 LT.16"/>
    <x v="9"/>
    <x v="0"/>
    <m/>
    <x v="2"/>
    <d v="2023-01-02T00:00:00"/>
    <x v="0"/>
    <n v="4"/>
    <s v="CJV"/>
    <s v="Secundaria"/>
    <n v="1.3513513513513514E-2"/>
    <n v="32"/>
    <x v="4"/>
    <s v="Ok"/>
    <x v="0"/>
    <s v="OK"/>
    <x v="0"/>
    <x v="0"/>
    <x v="1"/>
    <s v="No Aplica"/>
  </r>
  <r>
    <s v="20550478804"/>
    <x v="120"/>
    <x v="67"/>
    <x v="3505"/>
    <x v="3524"/>
    <x v="3112"/>
    <n v="2"/>
    <x v="586"/>
    <s v="Estacion 26"/>
    <s v="LOS PINOS 678 INDEPENDENCIA"/>
    <x v="37"/>
    <x v="0"/>
    <m/>
    <x v="2"/>
    <d v="2023-01-02T00:00:00"/>
    <x v="0"/>
    <n v="4"/>
    <s v="CJV"/>
    <s v="Secundaria"/>
    <n v="1.3513513513513514E-2"/>
    <n v="38"/>
    <x v="4"/>
    <s v="Ok"/>
    <x v="0"/>
    <s v="OK"/>
    <x v="0"/>
    <x v="0"/>
    <x v="1"/>
    <s v="No Aplica"/>
  </r>
  <r>
    <s v="20550478804"/>
    <x v="120"/>
    <x v="67"/>
    <x v="3506"/>
    <x v="3525"/>
    <x v="3113"/>
    <n v="2"/>
    <x v="5"/>
    <s v="Estacion 27"/>
    <s v="LOS ROSALES 130 ERMITAÑO-INDEPENDENCIA MZ. C3 LT.22"/>
    <x v="9"/>
    <x v="0"/>
    <m/>
    <x v="2"/>
    <d v="2023-01-02T00:00:00"/>
    <x v="0"/>
    <n v="4"/>
    <s v="CJV"/>
    <s v="Secundaria"/>
    <n v="1.3513513513513514E-2"/>
    <n v="21"/>
    <x v="1"/>
    <s v="Ok"/>
    <x v="0"/>
    <s v="OK"/>
    <x v="0"/>
    <x v="0"/>
    <x v="1"/>
    <s v="No Aplica"/>
  </r>
  <r>
    <s v="20550478804"/>
    <x v="120"/>
    <x v="67"/>
    <x v="3507"/>
    <x v="3526"/>
    <x v="772"/>
    <n v="2"/>
    <x v="587"/>
    <s v="Estacion 25"/>
    <s v="VILLA EL MAESTRO URB. MARISCAL CACERES MZ. B LT. 7"/>
    <x v="3"/>
    <x v="0"/>
    <m/>
    <x v="2"/>
    <d v="2023-05-17T00:00:00"/>
    <x v="0"/>
    <n v="4"/>
    <s v="CJV"/>
    <s v="Secundaria"/>
    <n v="1.3513513513513514E-2"/>
    <n v="28"/>
    <x v="3"/>
    <s v="Ok"/>
    <x v="0"/>
    <s v="OK"/>
    <x v="0"/>
    <x v="0"/>
    <x v="1"/>
    <s v="No Aplica"/>
  </r>
  <r>
    <s v="20550478804"/>
    <x v="120"/>
    <x v="67"/>
    <x v="3508"/>
    <x v="3527"/>
    <x v="3114"/>
    <n v="2"/>
    <x v="587"/>
    <s v="Estacion 27"/>
    <s v="CAL. LAS LILAS MZ. O LT. 1 URB. LA ALBORADA"/>
    <x v="405"/>
    <x v="0"/>
    <m/>
    <x v="2"/>
    <d v="2023-01-09T00:00:00"/>
    <x v="2"/>
    <n v="4"/>
    <s v="CJV"/>
    <s v="Secundaria"/>
    <n v="1.3513513513513514E-2"/>
    <n v="40"/>
    <x v="4"/>
    <s v="Ok"/>
    <x v="0"/>
    <s v="OK"/>
    <x v="0"/>
    <x v="0"/>
    <x v="1"/>
    <s v="No Aplica"/>
  </r>
  <r>
    <s v="20550478804"/>
    <x v="120"/>
    <x v="67"/>
    <x v="3509"/>
    <x v="3528"/>
    <x v="192"/>
    <n v="2"/>
    <x v="587"/>
    <s v="Estacion 25"/>
    <s v="LOS PINOS 678 "/>
    <x v="9"/>
    <x v="0"/>
    <m/>
    <x v="2"/>
    <d v="2023-01-09T00:00:00"/>
    <x v="0"/>
    <n v="4"/>
    <s v="CJV"/>
    <s v="Secundaria"/>
    <n v="1.3513513513513514E-2"/>
    <n v="29"/>
    <x v="3"/>
    <s v="Ok"/>
    <x v="0"/>
    <s v="OK"/>
    <x v="0"/>
    <x v="0"/>
    <x v="1"/>
    <s v="No Aplica"/>
  </r>
  <r>
    <s v="20550478804"/>
    <x v="120"/>
    <x v="67"/>
    <x v="3510"/>
    <x v="3529"/>
    <x v="3115"/>
    <n v="2"/>
    <x v="5"/>
    <s v="Estacion 25"/>
    <s v="LOS PINOS 678 INDEPENDENCIA"/>
    <x v="9"/>
    <x v="0"/>
    <m/>
    <x v="2"/>
    <d v="2023-01-16T00:00:00"/>
    <x v="0"/>
    <n v="4"/>
    <s v="CJV"/>
    <s v="Secundaria"/>
    <n v="1.3513513513513514E-2"/>
    <n v="28"/>
    <x v="3"/>
    <s v="Ok"/>
    <x v="0"/>
    <s v="OK"/>
    <x v="0"/>
    <x v="0"/>
    <x v="1"/>
    <s v="No Aplica"/>
  </r>
  <r>
    <s v="20550478804"/>
    <x v="120"/>
    <x v="67"/>
    <x v="3511"/>
    <x v="3530"/>
    <x v="3116"/>
    <n v="2"/>
    <x v="586"/>
    <s v="Estacion 25"/>
    <s v="MZ R6-A LT 23  5 DE MAYO PAMPLONA ALTA"/>
    <x v="21"/>
    <x v="0"/>
    <m/>
    <x v="2"/>
    <d v="2023-01-23T00:00:00"/>
    <x v="0"/>
    <n v="4"/>
    <s v="CJV"/>
    <s v="Secundaria"/>
    <n v="1.3513513513513514E-2"/>
    <n v="34"/>
    <x v="4"/>
    <s v="Ok"/>
    <x v="0"/>
    <s v="OK"/>
    <x v="0"/>
    <x v="0"/>
    <x v="1"/>
    <s v="No Aplica"/>
  </r>
  <r>
    <s v="20550478804"/>
    <x v="120"/>
    <x v="67"/>
    <x v="3512"/>
    <x v="3531"/>
    <x v="3117"/>
    <n v="2"/>
    <x v="5"/>
    <s v="Estacion 25"/>
    <s v="AA.HH TUPAC AMARU MZ.A LT.13"/>
    <x v="2"/>
    <x v="0"/>
    <m/>
    <x v="2"/>
    <d v="2023-05-15T00:00:00"/>
    <x v="0"/>
    <n v="4"/>
    <s v="CJV"/>
    <s v="Secundaria"/>
    <n v="1.3513513513513514E-2"/>
    <n v="34"/>
    <x v="4"/>
    <s v="Ok"/>
    <x v="1"/>
    <s v="OK"/>
    <x v="0"/>
    <x v="0"/>
    <x v="1"/>
    <s v="No Aplica"/>
  </r>
  <r>
    <s v="20550478804"/>
    <x v="120"/>
    <x v="67"/>
    <x v="3513"/>
    <x v="3532"/>
    <x v="3118"/>
    <n v="2"/>
    <x v="0"/>
    <s v="Estacion 27"/>
    <s v="PS. LAS CHAVELAS ASENT.H. ASOC VALLE HERMOSO EL MIRADOR MZ E L.T. 04E"/>
    <x v="21"/>
    <x v="0"/>
    <m/>
    <x v="2"/>
    <d v="2023-02-01T00:00:00"/>
    <x v="0"/>
    <n v="4"/>
    <s v="CJV"/>
    <s v="Secundaria"/>
    <n v="1.3513513513513514E-2"/>
    <n v="33"/>
    <x v="4"/>
    <s v="Ok"/>
    <x v="0"/>
    <s v="OK"/>
    <x v="0"/>
    <x v="0"/>
    <x v="1"/>
    <s v="No Aplica"/>
  </r>
  <r>
    <n v="20604695903"/>
    <x v="121"/>
    <x v="67"/>
    <x v="3514"/>
    <x v="3533"/>
    <x v="3119"/>
    <n v="2"/>
    <x v="0"/>
    <s v="Estacion 25,26,27"/>
    <s v="CALLE UNION 5 CASERIO SANTOS VERA"/>
    <x v="397"/>
    <x v="0"/>
    <m/>
    <x v="2"/>
    <d v="2023-08-11T00:00:00"/>
    <x v="0"/>
    <n v="4"/>
    <s v="CJV"/>
    <s v="Secundaria"/>
    <n v="1.3513513513513514E-2"/>
    <n v="39"/>
    <x v="4"/>
    <s v="Ok"/>
    <x v="0"/>
    <s v="OK"/>
    <x v="0"/>
    <x v="0"/>
    <x v="1"/>
    <s v="8-2023"/>
  </r>
  <r>
    <n v="20604695903"/>
    <x v="121"/>
    <x v="67"/>
    <x v="3515"/>
    <x v="3534"/>
    <x v="2843"/>
    <n v="2"/>
    <x v="0"/>
    <s v="Estacion 25,26,27"/>
    <s v="CALLE LA LIBERTAD 003 CASERIO SANTOS VERA"/>
    <x v="397"/>
    <x v="0"/>
    <m/>
    <x v="2"/>
    <d v="2023-07-19T00:00:00"/>
    <x v="0"/>
    <n v="4"/>
    <s v="CJV"/>
    <s v="Secundaria"/>
    <n v="1.3513513513513514E-2"/>
    <n v="35"/>
    <x v="4"/>
    <s v="Ok"/>
    <x v="0"/>
    <s v="OK"/>
    <x v="0"/>
    <x v="0"/>
    <x v="1"/>
    <s v="No Aplica"/>
  </r>
  <r>
    <n v="20604695903"/>
    <x v="121"/>
    <x v="67"/>
    <x v="3516"/>
    <x v="3535"/>
    <x v="3120"/>
    <n v="2"/>
    <x v="34"/>
    <s v="Estacion 25,26,27"/>
    <s v="AV. MCAL. CACERES S/N"/>
    <x v="290"/>
    <x v="0"/>
    <m/>
    <x v="2"/>
    <d v="2023-07-19T00:00:00"/>
    <x v="0"/>
    <n v="4"/>
    <s v="CJV"/>
    <s v="Secundaria"/>
    <n v="1.3513513513513514E-2"/>
    <n v="44"/>
    <x v="0"/>
    <s v="Ok"/>
    <x v="0"/>
    <s v="OK"/>
    <x v="0"/>
    <x v="0"/>
    <x v="1"/>
    <s v="No Aplica"/>
  </r>
  <r>
    <n v="20604695903"/>
    <x v="121"/>
    <x v="67"/>
    <x v="3517"/>
    <x v="3536"/>
    <x v="92"/>
    <n v="2"/>
    <x v="66"/>
    <s v="Estacion 25,26,27"/>
    <s v="ASOC. VIV. LOS ALISOS DE PACAYAL. LT.18"/>
    <x v="2"/>
    <x v="0"/>
    <m/>
    <x v="2"/>
    <d v="2023-08-11T00:00:00"/>
    <x v="0"/>
    <n v="4"/>
    <s v="CJV"/>
    <s v="Secundaria"/>
    <n v="1.3513513513513514E-2"/>
    <n v="32"/>
    <x v="4"/>
    <s v="Ok"/>
    <x v="1"/>
    <s v="OK"/>
    <x v="0"/>
    <x v="0"/>
    <x v="1"/>
    <s v="8-2023"/>
  </r>
  <r>
    <n v="20604695903"/>
    <x v="121"/>
    <x v="67"/>
    <x v="3518"/>
    <x v="3537"/>
    <x v="3121"/>
    <n v="2"/>
    <x v="65"/>
    <s v="Estacion 25,26,27"/>
    <s v="MZ.U LT.7 ASOC DE VIV LAS VIÑAS DE SAN LUIS"/>
    <x v="2"/>
    <x v="0"/>
    <m/>
    <x v="2"/>
    <d v="2023-08-11T00:00:00"/>
    <x v="0"/>
    <n v="4"/>
    <s v="CJV"/>
    <s v="Secundaria"/>
    <n v="1.3513513513513514E-2"/>
    <n v="25"/>
    <x v="3"/>
    <s v="Ok"/>
    <x v="1"/>
    <s v="OK"/>
    <x v="0"/>
    <x v="0"/>
    <x v="1"/>
    <s v="8-2023"/>
  </r>
  <r>
    <n v="20604695903"/>
    <x v="121"/>
    <x v="67"/>
    <x v="3518"/>
    <x v="3538"/>
    <x v="3122"/>
    <n v="2"/>
    <x v="65"/>
    <s v="Estacion 25,26,27"/>
    <s v="COMUNIDAD SAMITO RIO NANAY"/>
    <x v="200"/>
    <x v="0"/>
    <m/>
    <x v="2"/>
    <d v="2023-08-11T00:00:00"/>
    <x v="0"/>
    <n v="4"/>
    <s v="CJV"/>
    <s v="Secundaria"/>
    <n v="1.3513513513513514E-2"/>
    <n v="21"/>
    <x v="1"/>
    <s v="Ok"/>
    <x v="0"/>
    <s v="OK"/>
    <x v="0"/>
    <x v="0"/>
    <x v="1"/>
    <s v="8-2023"/>
  </r>
  <r>
    <n v="20604695903"/>
    <x v="121"/>
    <x v="67"/>
    <x v="3519"/>
    <x v="3539"/>
    <x v="1651"/>
    <n v="2"/>
    <x v="66"/>
    <s v="Estacion 25,26,27"/>
    <s v="MZ B LT 4 ASOC. LOS GIRASOLES DE SAN JUAN DE PARIACHI"/>
    <x v="2"/>
    <x v="0"/>
    <m/>
    <x v="2"/>
    <d v="2023-08-11T00:00:00"/>
    <x v="0"/>
    <n v="4"/>
    <s v="CJV"/>
    <s v="Secundaria"/>
    <n v="1.3513513513513514E-2"/>
    <n v="29"/>
    <x v="3"/>
    <s v="Ok"/>
    <x v="1"/>
    <s v="OK"/>
    <x v="0"/>
    <x v="0"/>
    <x v="1"/>
    <s v="8-2023"/>
  </r>
  <r>
    <n v="20604695903"/>
    <x v="121"/>
    <x v="67"/>
    <x v="3520"/>
    <x v="3540"/>
    <x v="3123"/>
    <n v="2"/>
    <x v="0"/>
    <s v="Estacion 25,26,27"/>
    <s v="AV. CONQUISTADORES 120 URB. VALDIVIESO"/>
    <x v="8"/>
    <x v="0"/>
    <m/>
    <x v="2"/>
    <d v="2023-08-11T00:00:00"/>
    <x v="0"/>
    <n v="1"/>
    <s v="CJV"/>
    <s v="Secundaria"/>
    <n v="1.3513513513513514E-2"/>
    <n v="30"/>
    <x v="3"/>
    <s v="Ok"/>
    <x v="0"/>
    <s v="OK"/>
    <x v="0"/>
    <x v="0"/>
    <x v="1"/>
    <s v="8-2023"/>
  </r>
  <r>
    <n v="20604695903"/>
    <x v="121"/>
    <x v="67"/>
    <x v="3521"/>
    <x v="3541"/>
    <x v="3124"/>
    <n v="2"/>
    <x v="66"/>
    <s v="Estacion 25,26,27"/>
    <s v="MZ. 27 LT.12 ASENT. H. CASUARINAS DE NUEVA VIDA"/>
    <x v="3"/>
    <x v="0"/>
    <m/>
    <x v="2"/>
    <d v="2023-07-19T00:00:00"/>
    <x v="0"/>
    <n v="1"/>
    <s v="CJV"/>
    <s v="Secundaria"/>
    <n v="1.3513513513513514E-2"/>
    <n v="34"/>
    <x v="4"/>
    <s v="Ok"/>
    <x v="0"/>
    <s v="OK"/>
    <x v="0"/>
    <x v="0"/>
    <x v="1"/>
    <s v="No Aplica"/>
  </r>
  <r>
    <s v="20609005875"/>
    <x v="122"/>
    <x v="67"/>
    <x v="3522"/>
    <x v="3542"/>
    <x v="2184"/>
    <n v="2"/>
    <x v="525"/>
    <s v="Estacion E25, E26 y E27"/>
    <s v="MZ. C LT.19 ASOC. VIV. LOS OLIVOS TRABAJ. EDU "/>
    <x v="8"/>
    <x v="0"/>
    <m/>
    <x v="2"/>
    <d v="2023-08-04T00:00:00"/>
    <x v="0"/>
    <n v="1"/>
    <s v="CJV"/>
    <s v="Secundaria"/>
    <n v="1.3513513513513514E-2"/>
    <n v="31"/>
    <x v="3"/>
    <s v="Ok"/>
    <x v="0"/>
    <s v="OK"/>
    <x v="0"/>
    <x v="0"/>
    <x v="1"/>
    <s v="8-2023"/>
  </r>
  <r>
    <s v="20609005875"/>
    <x v="122"/>
    <x v="67"/>
    <x v="3523"/>
    <x v="3543"/>
    <x v="3125"/>
    <n v="2"/>
    <x v="525"/>
    <s v="Estacion E25, E26 y E27"/>
    <s v="JR.CHINCHA 376 PUEBLO NUEVO - CHINCHA"/>
    <x v="278"/>
    <x v="0"/>
    <m/>
    <x v="2"/>
    <d v="2023-08-04T00:00:00"/>
    <x v="0"/>
    <n v="1"/>
    <s v="CJV"/>
    <s v="Secundaria"/>
    <n v="1.3513513513513514E-2"/>
    <n v="26"/>
    <x v="3"/>
    <s v="Ok"/>
    <x v="0"/>
    <s v="OK"/>
    <x v="1"/>
    <x v="0"/>
    <x v="1"/>
    <s v="8-2023"/>
  </r>
  <r>
    <s v="20609005875"/>
    <x v="122"/>
    <x v="67"/>
    <x v="3524"/>
    <x v="3544"/>
    <x v="3126"/>
    <n v="2"/>
    <x v="66"/>
    <s v="Estacion E25, E26 y E27"/>
    <s v="Calle.Los Algarrobos 4 - Patapo - Lambayeque Chiclayo"/>
    <x v="406"/>
    <x v="0"/>
    <m/>
    <x v="2"/>
    <d v="2023-08-04T00:00:00"/>
    <x v="0"/>
    <n v="1"/>
    <s v="CJV"/>
    <s v="Secundaria"/>
    <n v="1.3513513513513514E-2"/>
    <n v="38"/>
    <x v="4"/>
    <s v="Ok"/>
    <x v="0"/>
    <s v="OK"/>
    <x v="0"/>
    <x v="0"/>
    <x v="1"/>
    <s v="8-2023"/>
  </r>
  <r>
    <s v="20609005875"/>
    <x v="122"/>
    <x v="67"/>
    <x v="3525"/>
    <x v="3545"/>
    <x v="3127"/>
    <n v="2"/>
    <x v="66"/>
    <s v="Estacion E25, E26 y E27"/>
    <s v="Av. CONDORCANQUI ASOC DE VIV MARIA TERESA DE CALCUTA- Mz B Lt 06- COMAS"/>
    <x v="37"/>
    <x v="0"/>
    <m/>
    <x v="2"/>
    <d v="2023-08-04T00:00:00"/>
    <x v="0"/>
    <n v="1"/>
    <s v="CJV"/>
    <s v="Secundaria"/>
    <n v="1.3513513513513514E-2"/>
    <n v="32"/>
    <x v="4"/>
    <s v="Ok"/>
    <x v="0"/>
    <s v="OK"/>
    <x v="0"/>
    <x v="0"/>
    <x v="1"/>
    <s v="8-2023"/>
  </r>
  <r>
    <s v="20609005875"/>
    <x v="122"/>
    <x v="67"/>
    <x v="3526"/>
    <x v="3546"/>
    <x v="2799"/>
    <n v="2"/>
    <x v="588"/>
    <s v="Estacion E25, E26 y E27"/>
    <s v="Av. BRIGIDA SILVA DE OCHOA 239"/>
    <x v="44"/>
    <x v="0"/>
    <m/>
    <x v="2"/>
    <d v="2023-08-04T00:00:00"/>
    <x v="0"/>
    <n v="1"/>
    <s v="CJV"/>
    <s v="Secundaria"/>
    <n v="1.3513513513513514E-2"/>
    <n v="36"/>
    <x v="4"/>
    <s v="Ok"/>
    <x v="0"/>
    <s v="OK"/>
    <x v="0"/>
    <x v="0"/>
    <x v="1"/>
    <s v="8-2023"/>
  </r>
  <r>
    <s v="20609005875"/>
    <x v="122"/>
    <x v="67"/>
    <x v="3527"/>
    <x v="3547"/>
    <x v="1305"/>
    <n v="2"/>
    <x v="589"/>
    <s v="Estacion E25, E26 y E27"/>
    <s v="ASOC. VIV. VIÑAS DE OQUENDO MZ. Q LOTE 05"/>
    <x v="31"/>
    <x v="0"/>
    <m/>
    <x v="2"/>
    <d v="2023-08-04T00:00:00"/>
    <x v="0"/>
    <n v="1"/>
    <s v="CJV"/>
    <s v="Secundaria"/>
    <n v="1.3513513513513514E-2"/>
    <n v="22"/>
    <x v="1"/>
    <s v="Ok"/>
    <x v="2"/>
    <s v="OK"/>
    <x v="0"/>
    <x v="0"/>
    <x v="1"/>
    <s v="8-2023"/>
  </r>
  <r>
    <s v="20609005875"/>
    <x v="122"/>
    <x v="67"/>
    <x v="3528"/>
    <x v="3548"/>
    <x v="3128"/>
    <n v="2"/>
    <x v="66"/>
    <s v="Estacion E25, E26 y E27"/>
    <s v="CALLE UNAP 180"/>
    <x v="128"/>
    <x v="0"/>
    <m/>
    <x v="2"/>
    <d v="2023-08-07T00:00:00"/>
    <x v="0"/>
    <n v="1"/>
    <s v="CJV"/>
    <s v="Secundaria"/>
    <n v="1.3513513513513514E-2"/>
    <n v="20"/>
    <x v="1"/>
    <s v="Ok"/>
    <x v="0"/>
    <s v="OK"/>
    <x v="0"/>
    <x v="0"/>
    <x v="1"/>
    <s v="8-2023"/>
  </r>
  <r>
    <s v="20609005875"/>
    <x v="122"/>
    <x v="67"/>
    <x v="3529"/>
    <x v="3549"/>
    <x v="3129"/>
    <n v="2"/>
    <x v="367"/>
    <s v="Estacion E25, E26 y E27"/>
    <s v="JR. MARIANO MELGAR 628"/>
    <x v="280"/>
    <x v="0"/>
    <m/>
    <x v="2"/>
    <d v="2023-08-07T00:00:00"/>
    <x v="0"/>
    <n v="1"/>
    <s v="CJV"/>
    <s v="Secundaria"/>
    <n v="1.3513513513513514E-2"/>
    <n v="46"/>
    <x v="0"/>
    <s v="Ok"/>
    <x v="2"/>
    <s v="OK"/>
    <x v="0"/>
    <x v="0"/>
    <x v="1"/>
    <s v="8-2023"/>
  </r>
  <r>
    <s v="20609005875"/>
    <x v="122"/>
    <x v="67"/>
    <x v="3530"/>
    <x v="3550"/>
    <x v="3130"/>
    <n v="2"/>
    <x v="2"/>
    <s v="Estacion E25, E26 y E27"/>
    <s v="ASOC. VIV. VIÑAS DE OQUENDO MZ. A LT.05"/>
    <x v="31"/>
    <x v="0"/>
    <m/>
    <x v="2"/>
    <d v="2023-08-07T00:00:00"/>
    <x v="0"/>
    <n v="1"/>
    <s v="CJV"/>
    <s v="Secundaria"/>
    <n v="1.3513513513513514E-2"/>
    <n v="20"/>
    <x v="1"/>
    <s v="Ok"/>
    <x v="2"/>
    <s v="OK"/>
    <x v="0"/>
    <x v="0"/>
    <x v="1"/>
    <s v="8-2023"/>
  </r>
  <r>
    <s v="20609005875"/>
    <x v="122"/>
    <x v="67"/>
    <x v="3531"/>
    <x v="3551"/>
    <x v="3131"/>
    <n v="2"/>
    <x v="5"/>
    <s v="Estacion E25, E26 y E27"/>
    <s v="CERRO CANDELA MZ. LT 44"/>
    <x v="2"/>
    <x v="0"/>
    <m/>
    <x v="2"/>
    <d v="2023-08-11T00:00:00"/>
    <x v="0"/>
    <n v="1"/>
    <s v="CJV"/>
    <s v="Secundaria"/>
    <n v="1.3513513513513514E-2"/>
    <n v="22"/>
    <x v="1"/>
    <s v="Ok"/>
    <x v="1"/>
    <s v="OK"/>
    <x v="0"/>
    <x v="0"/>
    <x v="1"/>
    <s v="8-2023"/>
  </r>
  <r>
    <s v="20609005875"/>
    <x v="122"/>
    <x v="67"/>
    <x v="3532"/>
    <x v="3552"/>
    <x v="3132"/>
    <n v="2"/>
    <x v="5"/>
    <s v="Estacion E25, E26 y E27"/>
    <s v="ASOC. TEXTIL VITARTE MZ C. LT.8"/>
    <x v="2"/>
    <x v="0"/>
    <m/>
    <x v="2"/>
    <d v="2023-08-11T00:00:00"/>
    <x v="0"/>
    <n v="1"/>
    <s v="CJV"/>
    <s v="Secundaria"/>
    <n v="1.3513513513513514E-2"/>
    <n v="30"/>
    <x v="3"/>
    <s v="Ok"/>
    <x v="1"/>
    <s v="OK"/>
    <x v="0"/>
    <x v="0"/>
    <x v="1"/>
    <s v="8-2023"/>
  </r>
  <r>
    <s v="20609005875"/>
    <x v="122"/>
    <x v="67"/>
    <x v="3533"/>
    <x v="3553"/>
    <x v="3130"/>
    <n v="2"/>
    <x v="2"/>
    <s v="Estacion E25, E26 y E27"/>
    <s v="ASOC. VIV. VIÑAS DE OQUENDO MZ. A LT.05"/>
    <x v="31"/>
    <x v="0"/>
    <m/>
    <x v="2"/>
    <d v="2023-08-11T00:00:00"/>
    <x v="0"/>
    <n v="1"/>
    <s v="CJV"/>
    <s v="Secundaria"/>
    <n v="1.3513513513513514E-2"/>
    <n v="20"/>
    <x v="1"/>
    <s v="Ok"/>
    <x v="2"/>
    <s v="OK"/>
    <x v="0"/>
    <x v="0"/>
    <x v="1"/>
    <s v="8-2023"/>
  </r>
  <r>
    <s v="20603387504"/>
    <x v="16"/>
    <x v="16"/>
    <x v="3534"/>
    <x v="3554"/>
    <x v="3133"/>
    <n v="1"/>
    <x v="428"/>
    <s v="EJECUCION DE PISOS DE CONCRETO Y CONTRAPISO E-14 y E-15 "/>
    <s v="CALLE FATIMA 172"/>
    <x v="23"/>
    <x v="0"/>
    <m/>
    <x v="0"/>
    <d v="2022-05-10T00:00:00"/>
    <x v="0"/>
    <n v="1"/>
    <s v="CJV"/>
    <s v="Principal"/>
    <n v="1.4925373134328358E-2"/>
    <n v="51"/>
    <x v="5"/>
    <s v="Ok"/>
    <x v="3"/>
    <s v="OK"/>
    <x v="0"/>
    <x v="0"/>
    <x v="1"/>
    <s v="No Aplica"/>
  </r>
  <r>
    <s v="20603387504"/>
    <x v="16"/>
    <x v="16"/>
    <x v="3535"/>
    <x v="3555"/>
    <x v="3134"/>
    <n v="1"/>
    <x v="92"/>
    <s v="EJECUCION DE PISOS DE CONCRETO Y CONTRAPISO E-14 y E-15 "/>
    <s v="CALLE TUMI 182 "/>
    <x v="18"/>
    <x v="1"/>
    <m/>
    <x v="2"/>
    <d v="2022-05-10T00:00:00"/>
    <x v="0"/>
    <n v="1"/>
    <s v="CJV"/>
    <s v="Principal"/>
    <n v="1.4925373134328358E-2"/>
    <n v="40"/>
    <x v="4"/>
    <s v="Ok"/>
    <x v="0"/>
    <s v="OK"/>
    <x v="0"/>
    <x v="0"/>
    <x v="1"/>
    <s v="No Aplica"/>
  </r>
  <r>
    <s v="20603387504"/>
    <x v="16"/>
    <x v="16"/>
    <x v="3536"/>
    <x v="3556"/>
    <x v="3135"/>
    <n v="1"/>
    <x v="353"/>
    <s v="EJECUCION DE PISOS DE CONCRETO Y CONTRAPISO E-14 y E-15 "/>
    <s v="AV. PEDRO RUIZ GALLO 1907"/>
    <x v="2"/>
    <x v="1"/>
    <m/>
    <x v="2"/>
    <d v="2022-05-10T00:00:00"/>
    <x v="0"/>
    <n v="1"/>
    <s v="CJV"/>
    <s v="Principal"/>
    <n v="1.4925373134328358E-2"/>
    <n v="36"/>
    <x v="4"/>
    <s v="Ok"/>
    <x v="1"/>
    <s v="OK"/>
    <x v="0"/>
    <x v="0"/>
    <x v="1"/>
    <s v="No Aplica"/>
  </r>
  <r>
    <s v="20603387504"/>
    <x v="16"/>
    <x v="16"/>
    <x v="3537"/>
    <x v="3557"/>
    <x v="2387"/>
    <n v="1"/>
    <x v="30"/>
    <s v="EJECUCION DE PISOS DE CONCRETO Y CONTRAPISO E-14 y E-15 "/>
    <s v="UCV 64 LT 209"/>
    <x v="2"/>
    <x v="0"/>
    <m/>
    <x v="0"/>
    <d v="2023-05-10T00:00:00"/>
    <x v="0"/>
    <n v="1"/>
    <s v="CJV"/>
    <s v="Principal"/>
    <n v="1.4925373134328358E-2"/>
    <n v="32"/>
    <x v="4"/>
    <s v="Ok"/>
    <x v="1"/>
    <s v="OK"/>
    <x v="0"/>
    <x v="0"/>
    <x v="1"/>
    <s v="No Aplica"/>
  </r>
  <r>
    <s v="20603387504"/>
    <x v="16"/>
    <x v="16"/>
    <x v="3538"/>
    <x v="3558"/>
    <x v="3136"/>
    <n v="1"/>
    <x v="590"/>
    <s v="EJECUCION DE PISOS DE CONCRETO Y CONTRAPISO E-14 y E-15 "/>
    <s v="Calle fátima 172 "/>
    <x v="23"/>
    <x v="0"/>
    <m/>
    <x v="0"/>
    <d v="2023-05-15T00:00:00"/>
    <x v="0"/>
    <n v="1"/>
    <s v="CJV"/>
    <s v="Principal"/>
    <n v="1.4925373134328358E-2"/>
    <n v="59"/>
    <x v="2"/>
    <s v="Ok"/>
    <x v="3"/>
    <s v="OK"/>
    <x v="0"/>
    <x v="0"/>
    <x v="1"/>
    <s v="No Aplica"/>
  </r>
  <r>
    <s v="20603387504"/>
    <x v="16"/>
    <x v="16"/>
    <x v="3539"/>
    <x v="3559"/>
    <x v="3137"/>
    <n v="2"/>
    <x v="16"/>
    <s v="EJECUCION DE PISOS DE CONCRETO Y CONTRAPISO E-14 y E-15 "/>
    <s v="ASOC. DE VIV LM"/>
    <x v="2"/>
    <x v="0"/>
    <m/>
    <x v="0"/>
    <d v="2023-05-15T00:00:00"/>
    <x v="0"/>
    <n v="4"/>
    <s v="CJV"/>
    <s v="Principal"/>
    <n v="1.4925373134328358E-2"/>
    <n v="32"/>
    <x v="4"/>
    <s v="Ok"/>
    <x v="1"/>
    <s v="OK"/>
    <x v="0"/>
    <x v="0"/>
    <x v="1"/>
    <s v="No Aplica"/>
  </r>
  <r>
    <s v="20603387504"/>
    <x v="16"/>
    <x v="16"/>
    <x v="3540"/>
    <x v="3560"/>
    <x v="316"/>
    <n v="2"/>
    <x v="16"/>
    <s v="EJECUCION DE PISOS DE CONCRETO Y CONTRAPISO E-14 y E-15 "/>
    <s v="AAHH MICAELA BASTIDAS MZ T L 25"/>
    <x v="2"/>
    <x v="0"/>
    <m/>
    <x v="0"/>
    <d v="2023-05-15T00:00:00"/>
    <x v="0"/>
    <n v="4"/>
    <s v="CJV"/>
    <s v="Principal"/>
    <n v="1.4925373134328358E-2"/>
    <n v="39"/>
    <x v="4"/>
    <s v="Ok"/>
    <x v="1"/>
    <s v="OK"/>
    <x v="0"/>
    <x v="0"/>
    <x v="1"/>
    <s v="No Aplica"/>
  </r>
  <r>
    <s v="20603387504"/>
    <x v="16"/>
    <x v="16"/>
    <x v="3541"/>
    <x v="3561"/>
    <x v="3138"/>
    <n v="2"/>
    <x v="15"/>
    <s v="EJECUCION DE PISOS DE CONCRETO Y CONTRAPISO E-14 y E-15 "/>
    <s v="304 15 DE ABRIL "/>
    <x v="23"/>
    <x v="0"/>
    <m/>
    <x v="0"/>
    <d v="2023-05-15T00:00:00"/>
    <x v="0"/>
    <n v="4"/>
    <s v="CJV"/>
    <s v="Principal"/>
    <n v="1.4925373134328358E-2"/>
    <n v="36"/>
    <x v="4"/>
    <s v="Ok"/>
    <x v="3"/>
    <s v="OK"/>
    <x v="0"/>
    <x v="0"/>
    <x v="1"/>
    <s v="No Aplica"/>
  </r>
  <r>
    <s v="20603387504"/>
    <x v="16"/>
    <x v="16"/>
    <x v="3542"/>
    <x v="3562"/>
    <x v="3139"/>
    <n v="2"/>
    <x v="15"/>
    <s v="EJECUCION DE PISOS DE CONCRETO Y CONTRAPISO E-14 y E-15 "/>
    <s v="LOS CEDROS 172"/>
    <x v="63"/>
    <x v="0"/>
    <m/>
    <x v="1"/>
    <d v="2023-05-15T00:00:00"/>
    <x v="0"/>
    <n v="4"/>
    <s v="CJV"/>
    <s v="Principal"/>
    <n v="1.4925373134328358E-2"/>
    <n v="43"/>
    <x v="0"/>
    <s v="Ok"/>
    <x v="6"/>
    <s v="OK"/>
    <x v="0"/>
    <x v="0"/>
    <x v="1"/>
    <s v="No Aplica"/>
  </r>
  <r>
    <s v="20603387504"/>
    <x v="16"/>
    <x v="16"/>
    <x v="3543"/>
    <x v="3563"/>
    <x v="3140"/>
    <n v="2"/>
    <x v="16"/>
    <s v="EJECUCION DE PISOS DE CONCRETO Y CONTRAPISO E-14 y E-15 "/>
    <s v="CALLE NARANJAL MZ M1 LT 10 "/>
    <x v="11"/>
    <x v="0"/>
    <m/>
    <x v="0"/>
    <d v="2023-05-15T00:00:00"/>
    <x v="0"/>
    <n v="4"/>
    <s v="CJV"/>
    <s v="Principal"/>
    <n v="1.4925373134328358E-2"/>
    <n v="47"/>
    <x v="0"/>
    <s v="Ok"/>
    <x v="0"/>
    <s v="OK"/>
    <x v="0"/>
    <x v="0"/>
    <x v="1"/>
    <s v="No Aplica"/>
  </r>
  <r>
    <s v="20603387504"/>
    <x v="16"/>
    <x v="16"/>
    <x v="3544"/>
    <x v="3564"/>
    <x v="3141"/>
    <n v="2"/>
    <x v="16"/>
    <s v="EJECUCION DE PISOS DE CONCRETO Y CONTRAPISO E-14 y E-15 "/>
    <s v="UPIS LAS MERCEDES "/>
    <x v="86"/>
    <x v="0"/>
    <m/>
    <x v="0"/>
    <d v="2023-05-16T00:00:00"/>
    <x v="0"/>
    <n v="4"/>
    <s v="CJV"/>
    <s v="Principal"/>
    <n v="1.4925373134328358E-2"/>
    <n v="49"/>
    <x v="0"/>
    <s v="Ok"/>
    <x v="0"/>
    <s v="OK"/>
    <x v="0"/>
    <x v="0"/>
    <x v="1"/>
    <s v="No Aplica"/>
  </r>
  <r>
    <s v="20603387504"/>
    <x v="16"/>
    <x v="16"/>
    <x v="3545"/>
    <x v="3565"/>
    <x v="3142"/>
    <n v="2"/>
    <x v="16"/>
    <s v="EJECUCION DE PISOS DE CONCRETO Y CONTRAPISO E-14 y E-15 "/>
    <s v="JR MELINTON CARBAJAL 173"/>
    <x v="2"/>
    <x v="0"/>
    <m/>
    <x v="0"/>
    <d v="2023-05-16T00:00:00"/>
    <x v="0"/>
    <n v="4"/>
    <s v="CJV"/>
    <s v="Principal"/>
    <n v="1.4925373134328358E-2"/>
    <n v="54"/>
    <x v="5"/>
    <s v="Ok"/>
    <x v="1"/>
    <s v="OK"/>
    <x v="0"/>
    <x v="0"/>
    <x v="1"/>
    <s v="No Aplica"/>
  </r>
  <r>
    <s v="20603387504"/>
    <x v="16"/>
    <x v="16"/>
    <x v="3546"/>
    <x v="3566"/>
    <x v="3143"/>
    <n v="2"/>
    <x v="59"/>
    <s v="EJECUCION DE PISOS DE CONCRETO Y CONTRAPISO E-14 y E-15 "/>
    <s v="AH 7 DE OCTUBRE AV E DE MAYO"/>
    <x v="23"/>
    <x v="0"/>
    <m/>
    <x v="0"/>
    <d v="2023-05-18T00:00:00"/>
    <x v="0"/>
    <n v="4"/>
    <s v="CJV"/>
    <s v="Principal"/>
    <n v="1.4925373134328358E-2"/>
    <n v="30"/>
    <x v="3"/>
    <s v="Ok"/>
    <x v="3"/>
    <s v="OK"/>
    <x v="0"/>
    <x v="0"/>
    <x v="1"/>
    <s v="No Aplica"/>
  </r>
  <r>
    <s v="20603387504"/>
    <x v="16"/>
    <x v="16"/>
    <x v="3547"/>
    <x v="3567"/>
    <x v="3144"/>
    <n v="2"/>
    <x v="5"/>
    <s v="EJECUCION DE PISOS DE CONCRETO Y CONTRAPISO E-14 y E-15 "/>
    <s v="LUNA PIZARRO 159 "/>
    <x v="70"/>
    <x v="0"/>
    <m/>
    <x v="0"/>
    <d v="2023-05-20T00:00:00"/>
    <x v="0"/>
    <n v="4"/>
    <s v="CJV"/>
    <s v="Principal"/>
    <n v="1.4925373134328358E-2"/>
    <n v="59"/>
    <x v="2"/>
    <s v="Ok"/>
    <x v="7"/>
    <s v="OK"/>
    <x v="0"/>
    <x v="0"/>
    <x v="1"/>
    <s v="No Aplica"/>
  </r>
  <r>
    <s v="20603387504"/>
    <x v="16"/>
    <x v="16"/>
    <x v="3548"/>
    <x v="3568"/>
    <x v="3145"/>
    <n v="2"/>
    <x v="43"/>
    <s v="EJECUCION DE PISOS DE CONCRETO Y CONTRAPISO E-14 y E-15 "/>
    <s v="CALLE APURIMAC 551 COOP. DE VIV. TAYACAJA ETAPA 2 "/>
    <x v="63"/>
    <x v="0"/>
    <m/>
    <x v="0"/>
    <d v="2023-05-15T00:00:00"/>
    <x v="0"/>
    <n v="4"/>
    <s v="CJV"/>
    <s v="Principal"/>
    <n v="1.4925373134328358E-2"/>
    <n v="37"/>
    <x v="4"/>
    <s v="Ok"/>
    <x v="6"/>
    <s v="OK"/>
    <x v="0"/>
    <x v="0"/>
    <x v="1"/>
    <s v="No Aplica"/>
  </r>
  <r>
    <s v="20603387504"/>
    <x v="16"/>
    <x v="16"/>
    <x v="3549"/>
    <x v="3569"/>
    <x v="3146"/>
    <n v="2"/>
    <x v="267"/>
    <s v="EJECUCION DE PISOS DE CONCRETO Y CONTRAPISO E-14 y E-15 "/>
    <s v="HUASCAR SECTOR B MZ 97 LT 12"/>
    <x v="3"/>
    <x v="0"/>
    <m/>
    <x v="0"/>
    <d v="2023-05-15T00:00:00"/>
    <x v="0"/>
    <n v="4"/>
    <s v="CJV"/>
    <s v="Principal"/>
    <n v="1.4925373134328358E-2"/>
    <n v="33"/>
    <x v="4"/>
    <s v="Ok"/>
    <x v="0"/>
    <s v="OK"/>
    <x v="0"/>
    <x v="0"/>
    <x v="1"/>
    <s v="No Aplica"/>
  </r>
  <r>
    <s v="20603387504"/>
    <x v="16"/>
    <x v="16"/>
    <x v="3550"/>
    <x v="3570"/>
    <x v="2013"/>
    <n v="2"/>
    <x v="16"/>
    <s v="EJECUCION DE PISOS DE CONCRETO Y CONTRAPISO E-14 y E-15 "/>
    <s v="MZ F LT 1 MIRADOR DE MANCHAY"/>
    <x v="86"/>
    <x v="0"/>
    <m/>
    <x v="0"/>
    <d v="2023-05-16T00:00:00"/>
    <x v="0"/>
    <n v="4"/>
    <s v="CJV"/>
    <s v="Principal"/>
    <n v="1.4925373134328358E-2"/>
    <n v="44"/>
    <x v="0"/>
    <s v="Ok"/>
    <x v="0"/>
    <s v="OK"/>
    <x v="0"/>
    <x v="0"/>
    <x v="1"/>
    <s v="No Aplica"/>
  </r>
  <r>
    <s v="20603387504"/>
    <x v="16"/>
    <x v="16"/>
    <x v="3551"/>
    <x v="3571"/>
    <x v="3147"/>
    <n v="2"/>
    <x v="16"/>
    <s v="EJECUCION DE PISOS DE CONCRETO Y CONTRAPISO E-14 y E-15 "/>
    <s v="CALLE APURIMAC 551 COOP. DE VIV. TAYACAJA ETAPA 2 "/>
    <x v="63"/>
    <x v="0"/>
    <m/>
    <x v="0"/>
    <d v="2023-05-15T00:00:00"/>
    <x v="0"/>
    <n v="4"/>
    <s v="CJV"/>
    <s v="Principal"/>
    <n v="1.4925373134328358E-2"/>
    <n v="29"/>
    <x v="3"/>
    <s v="Ok"/>
    <x v="6"/>
    <s v="OK"/>
    <x v="0"/>
    <x v="0"/>
    <x v="1"/>
    <s v="No Aplica"/>
  </r>
  <r>
    <s v="20603387504"/>
    <x v="16"/>
    <x v="16"/>
    <x v="3552"/>
    <x v="3572"/>
    <x v="123"/>
    <n v="2"/>
    <x v="15"/>
    <s v="EJECUCION DE PISOS DE CONCRETO Y CONTRAPISO E-14 y E-15 "/>
    <s v="AV. EL PALOMAR 373 INTIHUATANA "/>
    <x v="60"/>
    <x v="0"/>
    <m/>
    <x v="0"/>
    <d v="2023-05-15T00:00:00"/>
    <x v="0"/>
    <n v="4"/>
    <s v="CJV"/>
    <s v="Principal"/>
    <n v="1.4925373134328358E-2"/>
    <n v="43"/>
    <x v="0"/>
    <s v="Ok"/>
    <x v="0"/>
    <s v="OK"/>
    <x v="0"/>
    <x v="0"/>
    <x v="1"/>
    <s v="No Aplica"/>
  </r>
  <r>
    <s v="20603387504"/>
    <x v="16"/>
    <x v="16"/>
    <x v="3553"/>
    <x v="3573"/>
    <x v="3148"/>
    <n v="2"/>
    <x v="16"/>
    <s v="EJECUCION DE PISOS DE CONCRETO Y CONTRAPISO E-14 y E-15 "/>
    <s v="AAHH ARRIBA PERU MZ 1"/>
    <x v="3"/>
    <x v="0"/>
    <m/>
    <x v="0"/>
    <d v="2023-05-15T00:00:00"/>
    <x v="0"/>
    <n v="4"/>
    <s v="CJV"/>
    <s v="Principal"/>
    <n v="1.4925373134328358E-2"/>
    <n v="44"/>
    <x v="0"/>
    <s v="Ok"/>
    <x v="0"/>
    <s v="OK"/>
    <x v="0"/>
    <x v="0"/>
    <x v="1"/>
    <s v="No Aplica"/>
  </r>
  <r>
    <s v="20603387504"/>
    <x v="16"/>
    <x v="16"/>
    <x v="3554"/>
    <x v="3574"/>
    <x v="3149"/>
    <n v="2"/>
    <x v="5"/>
    <s v="EJECUCION DE PISOS DE CONCRETO Y CONTRAPISO E-14 y E-15 "/>
    <s v="JR. MANAGUA 365 "/>
    <x v="8"/>
    <x v="0"/>
    <m/>
    <x v="0"/>
    <d v="2023-05-15T00:00:00"/>
    <x v="0"/>
    <n v="4"/>
    <s v="CJV"/>
    <s v="Principal"/>
    <n v="1.4925373134328358E-2"/>
    <n v="43"/>
    <x v="0"/>
    <s v="Ok"/>
    <x v="0"/>
    <s v="OK"/>
    <x v="0"/>
    <x v="0"/>
    <x v="1"/>
    <s v="No Aplica"/>
  </r>
  <r>
    <s v="20603387504"/>
    <x v="16"/>
    <x v="16"/>
    <x v="3555"/>
    <x v="3575"/>
    <x v="3150"/>
    <n v="2"/>
    <x v="42"/>
    <s v="EJECUCION DE PISOS DE CONCRETO Y CONTRAPISO E-14 y E-15 "/>
    <s v="ASOC. DE VIV. SEÑOR DE MURUHUAY  MZ C LT 09"/>
    <x v="3"/>
    <x v="0"/>
    <m/>
    <x v="0"/>
    <d v="2023-05-16T00:00:00"/>
    <x v="0"/>
    <n v="4"/>
    <s v="CJV"/>
    <s v="Principal"/>
    <n v="1.4925373134328358E-2"/>
    <n v="55"/>
    <x v="5"/>
    <s v="Ok"/>
    <x v="0"/>
    <s v="OK"/>
    <x v="0"/>
    <x v="0"/>
    <x v="1"/>
    <s v="No Aplica"/>
  </r>
  <r>
    <s v="20603387504"/>
    <x v="16"/>
    <x v="16"/>
    <x v="3556"/>
    <x v="3576"/>
    <x v="3151"/>
    <n v="2"/>
    <x v="43"/>
    <s v="EJECUCION DE PISOS DE CONCRETO Y CONTRAPISO E-14 y E-15 "/>
    <s v="CALLE APURIMAC 551 COOP. DE VIV. TAYACAJA ETAPA 2 "/>
    <x v="63"/>
    <x v="0"/>
    <m/>
    <x v="0"/>
    <d v="2023-05-29T00:00:00"/>
    <x v="0"/>
    <n v="4"/>
    <s v="CJV"/>
    <s v="Principal"/>
    <n v="1.4925373134328358E-2"/>
    <n v="26"/>
    <x v="3"/>
    <s v="Ok"/>
    <x v="6"/>
    <s v="OK"/>
    <x v="0"/>
    <x v="0"/>
    <x v="1"/>
    <s v="No Aplica"/>
  </r>
  <r>
    <s v="20603387504"/>
    <x v="16"/>
    <x v="16"/>
    <x v="3557"/>
    <x v="3577"/>
    <x v="3152"/>
    <n v="1"/>
    <x v="199"/>
    <s v="EJECUCION DE TABIQUERÍA DRYWALL (PAREDES Y CIELO RASO) EN LAS ESTACUONES E-01,E-02 y E-03"/>
    <s v="CALLE PADRE URRACA 165"/>
    <x v="44"/>
    <x v="0"/>
    <m/>
    <x v="0"/>
    <d v="2023-06-12T00:00:00"/>
    <x v="0"/>
    <n v="1"/>
    <s v="CJV"/>
    <s v="Principal"/>
    <n v="1.4925373134328358E-2"/>
    <n v="32"/>
    <x v="4"/>
    <s v="Ok"/>
    <x v="0"/>
    <s v="OK"/>
    <x v="0"/>
    <x v="0"/>
    <x v="1"/>
    <s v="No Aplica"/>
  </r>
  <r>
    <s v="20603387504"/>
    <x v="16"/>
    <x v="16"/>
    <x v="3558"/>
    <x v="3578"/>
    <x v="3153"/>
    <n v="1"/>
    <x v="591"/>
    <s v="EJECUCION DE PISOS DE CONCRETO Y CONTRAPISO E-14 y E-15 "/>
    <s v="MZ M LT 8"/>
    <x v="8"/>
    <x v="0"/>
    <m/>
    <x v="0"/>
    <d v="2023-06-06T00:00:00"/>
    <x v="0"/>
    <n v="1"/>
    <s v="CJV"/>
    <s v="Principal"/>
    <n v="1.4925373134328358E-2"/>
    <n v="26"/>
    <x v="3"/>
    <s v="Ok"/>
    <x v="0"/>
    <s v="OK"/>
    <x v="0"/>
    <x v="0"/>
    <x v="1"/>
    <s v="No Aplica"/>
  </r>
  <r>
    <s v="20603387504"/>
    <x v="16"/>
    <x v="16"/>
    <x v="3559"/>
    <x v="3579"/>
    <x v="3154"/>
    <n v="1"/>
    <x v="21"/>
    <s v="EJECUCION DE PISOS DE CONCRETO Y CONTRAPISO E-14 y E-15 "/>
    <s v="PSJ. VIEJO CRISTOBAL"/>
    <x v="81"/>
    <x v="1"/>
    <m/>
    <x v="2"/>
    <d v="2023-06-22T00:00:00"/>
    <x v="0"/>
    <n v="1"/>
    <s v="CJV"/>
    <s v="Principal"/>
    <n v="1.4925373134328358E-2"/>
    <n v="31"/>
    <x v="3"/>
    <s v="Ok"/>
    <x v="5"/>
    <s v="OK"/>
    <x v="0"/>
    <x v="0"/>
    <x v="1"/>
    <s v="No Aplica"/>
  </r>
  <r>
    <s v="20603387504"/>
    <x v="16"/>
    <x v="16"/>
    <x v="3560"/>
    <x v="3580"/>
    <x v="3155"/>
    <n v="1"/>
    <x v="85"/>
    <s v="EJECUCION DE PISOS DE CONCRETO Y CONTRAPISO E-14 y E-15 "/>
    <s v="ASOC. MARIA PARADO DE BELLIDO MZ G "/>
    <x v="2"/>
    <x v="0"/>
    <m/>
    <x v="0"/>
    <d v="2023-06-24T00:00:00"/>
    <x v="0"/>
    <n v="1"/>
    <s v="CJV"/>
    <s v="Principal"/>
    <n v="1.4925373134328358E-2"/>
    <n v="31"/>
    <x v="3"/>
    <s v="Ok"/>
    <x v="1"/>
    <s v="OK"/>
    <x v="0"/>
    <x v="0"/>
    <x v="1"/>
    <s v="No Aplica"/>
  </r>
  <r>
    <s v="20603387504"/>
    <x v="16"/>
    <x v="16"/>
    <x v="3561"/>
    <x v="3581"/>
    <x v="3156"/>
    <n v="1"/>
    <x v="255"/>
    <s v="EJECUCION DE PISOS DE CONCRETO Y CONTRAPISO E-14 y E-15 "/>
    <s v="MZ C LT 4"/>
    <x v="37"/>
    <x v="1"/>
    <m/>
    <x v="2"/>
    <d v="2023-06-01T00:00:00"/>
    <x v="0"/>
    <n v="4"/>
    <s v="CJV"/>
    <s v="Principal"/>
    <n v="1.4925373134328358E-2"/>
    <n v="31"/>
    <x v="3"/>
    <s v="Ok"/>
    <x v="0"/>
    <s v="OK"/>
    <x v="0"/>
    <x v="0"/>
    <x v="1"/>
    <s v="No Aplica"/>
  </r>
  <r>
    <s v="20603387504"/>
    <x v="16"/>
    <x v="16"/>
    <x v="3562"/>
    <x v="3582"/>
    <x v="1470"/>
    <n v="2"/>
    <x v="2"/>
    <s v="EJECUCION DE PISOS DE CONCRETO Y CONTRAPISO E-14 y E-15 "/>
    <s v="MZ K-2 LT 2"/>
    <x v="9"/>
    <x v="0"/>
    <m/>
    <x v="0"/>
    <d v="2023-06-22T00:00:00"/>
    <x v="0"/>
    <n v="4"/>
    <s v="CJV"/>
    <s v="Principal"/>
    <n v="1.4925373134328358E-2"/>
    <n v="27"/>
    <x v="3"/>
    <s v="Ok"/>
    <x v="0"/>
    <s v="OK"/>
    <x v="0"/>
    <x v="0"/>
    <x v="1"/>
    <s v="No Aplica"/>
  </r>
  <r>
    <s v="20603387504"/>
    <x v="16"/>
    <x v="16"/>
    <x v="3563"/>
    <x v="3583"/>
    <x v="3157"/>
    <n v="2"/>
    <x v="16"/>
    <s v="EJECUCION DE PISOS DE CONCRETO Y CONTRAPISO E-14 y E-15 "/>
    <s v="CALLE EDGARDO TELLO MZ. 12A LT. 06"/>
    <x v="6"/>
    <x v="0"/>
    <m/>
    <x v="0"/>
    <d v="2023-06-22T00:00:00"/>
    <x v="0"/>
    <n v="4"/>
    <s v="CJV"/>
    <s v="Principal"/>
    <n v="1.4925373134328358E-2"/>
    <n v="62"/>
    <x v="2"/>
    <s v="Ok"/>
    <x v="0"/>
    <s v="OK"/>
    <x v="0"/>
    <x v="0"/>
    <x v="1"/>
    <s v="No Aplica"/>
  </r>
  <r>
    <s v="20603387504"/>
    <x v="16"/>
    <x v="16"/>
    <x v="3564"/>
    <x v="3584"/>
    <x v="3158"/>
    <n v="2"/>
    <x v="16"/>
    <s v="EJECUCION DE PISOS DE CONCRETO Y CONTRAPISO E-14 y E-15 "/>
    <s v="PSJE. LUIS MONTERO 160 AA. HH 7 DE OCTUBRE "/>
    <x v="45"/>
    <x v="0"/>
    <m/>
    <x v="0"/>
    <d v="2023-06-22T00:00:00"/>
    <x v="0"/>
    <n v="4"/>
    <s v="CJV"/>
    <s v="Principal"/>
    <n v="1.4925373134328358E-2"/>
    <n v="43"/>
    <x v="0"/>
    <s v="Ok"/>
    <x v="0"/>
    <s v="OK"/>
    <x v="0"/>
    <x v="0"/>
    <x v="1"/>
    <s v="No Aplica"/>
  </r>
  <r>
    <s v="20603387504"/>
    <x v="16"/>
    <x v="16"/>
    <x v="3565"/>
    <x v="3585"/>
    <x v="2416"/>
    <n v="2"/>
    <x v="5"/>
    <s v="EJECUCION DE PISOS DE CONCRETO Y CONTRAPISO E-14 y E-15 "/>
    <s v="JR PARURO 212 E "/>
    <x v="5"/>
    <x v="0"/>
    <m/>
    <x v="0"/>
    <d v="2023-06-30T00:00:00"/>
    <x v="0"/>
    <n v="4"/>
    <s v="CJV"/>
    <s v="Principal"/>
    <n v="1.4925373134328358E-2"/>
    <n v="40"/>
    <x v="4"/>
    <s v="Ok"/>
    <x v="0"/>
    <s v="OK"/>
    <x v="0"/>
    <x v="0"/>
    <x v="1"/>
    <s v="No Aplica"/>
  </r>
  <r>
    <s v="20603387504"/>
    <x v="16"/>
    <x v="16"/>
    <x v="3566"/>
    <x v="3586"/>
    <x v="3159"/>
    <n v="1"/>
    <x v="21"/>
    <s v="EJECUCION DE TABIQUERÍA DRYWALL (PAREDES Y CIELO RASO) EN LAS ESTACUONES E-01,E-02 y E-03"/>
    <s v="JR. SIMON BOLIVAR MZ. 148A LT 08 PJ POETA JOSE GALVEZ"/>
    <x v="6"/>
    <x v="0"/>
    <m/>
    <x v="0"/>
    <d v="2023-06-01T00:00:00"/>
    <x v="0"/>
    <n v="1"/>
    <s v="CJV"/>
    <s v="Principal"/>
    <n v="1.4925373134328358E-2"/>
    <n v="44"/>
    <x v="0"/>
    <s v="Ok"/>
    <x v="0"/>
    <s v="OK"/>
    <x v="0"/>
    <x v="0"/>
    <x v="1"/>
    <s v="No Aplica"/>
  </r>
  <r>
    <s v="20603387504"/>
    <x v="16"/>
    <x v="16"/>
    <x v="3567"/>
    <x v="3587"/>
    <x v="3160"/>
    <n v="2"/>
    <x v="267"/>
    <s v="EJECUCION DE TABIQUERÍA DRYWALL (PAREDES Y CIELO RASO) EN LAS ESTACUONES E-01,E-02 y E-03"/>
    <s v="ANT. PANAMERICANA SUR KM 36 SAN VICENTE"/>
    <x v="336"/>
    <x v="0"/>
    <m/>
    <x v="0"/>
    <d v="2023-06-20T00:00:00"/>
    <x v="0"/>
    <n v="4"/>
    <s v="CJV"/>
    <s v="Principal"/>
    <n v="1.4925373134328358E-2"/>
    <n v="39"/>
    <x v="4"/>
    <s v="Ok"/>
    <x v="0"/>
    <s v="OK"/>
    <x v="0"/>
    <x v="0"/>
    <x v="1"/>
    <s v="No Aplica"/>
  </r>
  <r>
    <s v="20603387504"/>
    <x v="16"/>
    <x v="16"/>
    <x v="3568"/>
    <x v="3588"/>
    <x v="3161"/>
    <n v="1"/>
    <x v="230"/>
    <s v="SUMINISTRO E INSTALACION DE CIELO RASO DE FCR DE FIBRA MINERAL PARA LAS ESTACIONES E-25, E-26 y E-27"/>
    <s v="VIRGEN DEL CARMEN MZ F LT 3"/>
    <x v="2"/>
    <x v="0"/>
    <m/>
    <x v="0"/>
    <d v="2023-06-12T00:00:00"/>
    <x v="0"/>
    <n v="1"/>
    <s v="CJV"/>
    <s v="Principal"/>
    <n v="1.4925373134328358E-2"/>
    <n v="62"/>
    <x v="2"/>
    <s v="Ok"/>
    <x v="1"/>
    <s v="OK"/>
    <x v="0"/>
    <x v="0"/>
    <x v="1"/>
    <s v="No Aplica"/>
  </r>
  <r>
    <s v="20603387504"/>
    <x v="16"/>
    <x v="16"/>
    <x v="3569"/>
    <x v="3589"/>
    <x v="3162"/>
    <n v="2"/>
    <x v="17"/>
    <s v="SUMINISTRO E INSTALACION DE CIELO RASO DE FCR DE FIBRA MINERAL PARA LAS ESTACIONES E-25, E-26 y E-27"/>
    <s v="MZ K2 LT 4 LA RINCONADA PAMPLONA ALTA"/>
    <x v="21"/>
    <x v="0"/>
    <m/>
    <x v="0"/>
    <d v="2023-06-13T00:00:00"/>
    <x v="0"/>
    <n v="4"/>
    <s v="CJV"/>
    <s v="Principal"/>
    <n v="1.4925373134328358E-2"/>
    <n v="36"/>
    <x v="4"/>
    <s v="Ok"/>
    <x v="0"/>
    <s v="OK"/>
    <x v="0"/>
    <x v="0"/>
    <x v="1"/>
    <s v="No Aplica"/>
  </r>
  <r>
    <s v="20603387504"/>
    <x v="16"/>
    <x v="16"/>
    <x v="3570"/>
    <x v="3590"/>
    <x v="3163"/>
    <n v="2"/>
    <x v="17"/>
    <s v="SUMINISTRO E INSTALACION DE CIELO RASO DE FCR DE FIBRA MINERAL PARA LAS ESTACIONES E-25, E-26 y E-27"/>
    <s v="JR VIÑA CARIENO 318"/>
    <x v="15"/>
    <x v="0"/>
    <m/>
    <x v="0"/>
    <d v="2023-06-13T00:00:00"/>
    <x v="0"/>
    <n v="4"/>
    <s v="CJV"/>
    <s v="Principal"/>
    <n v="1.4925373134328358E-2"/>
    <n v="24"/>
    <x v="3"/>
    <s v="Ok"/>
    <x v="0"/>
    <s v="OK"/>
    <x v="0"/>
    <x v="0"/>
    <x v="1"/>
    <s v="No Aplica"/>
  </r>
  <r>
    <s v="20603387504"/>
    <x v="16"/>
    <x v="16"/>
    <x v="3571"/>
    <x v="3591"/>
    <x v="2468"/>
    <n v="2"/>
    <x v="17"/>
    <s v="SUMINISTRO E INSTALACION DE CIELO RASO DE FCR DE FIBRA MINERAL PARA LAS ESTACIONES E-25, E-26 y E-27"/>
    <s v="MZ K2 LT 5 LA RINCONADA PAMPLONA ALTA"/>
    <x v="21"/>
    <x v="0"/>
    <m/>
    <x v="0"/>
    <d v="2023-06-14T00:00:00"/>
    <x v="0"/>
    <n v="4"/>
    <s v="CJV"/>
    <s v="Principal"/>
    <n v="1.4925373134328358E-2"/>
    <n v="31"/>
    <x v="3"/>
    <s v="Ok"/>
    <x v="0"/>
    <s v="OK"/>
    <x v="0"/>
    <x v="0"/>
    <x v="1"/>
    <s v="No Aplica"/>
  </r>
  <r>
    <s v="20603387504"/>
    <x v="16"/>
    <x v="16"/>
    <x v="3572"/>
    <x v="3592"/>
    <x v="3164"/>
    <n v="2"/>
    <x v="17"/>
    <s v="SUMINISTRO E INSTALACION DE CIELO RASO DE FCR DE FIBRA MINERAL PARA LAS ESTACIONES E-25, E-26 y E-27"/>
    <s v="MZ D LT 19 PACHACAMAC"/>
    <x v="86"/>
    <x v="0"/>
    <m/>
    <x v="0"/>
    <d v="2023-06-19T00:00:00"/>
    <x v="0"/>
    <n v="4"/>
    <s v="CJV"/>
    <s v="Principal"/>
    <n v="1.4925373134328358E-2"/>
    <n v="42"/>
    <x v="0"/>
    <s v="Ok"/>
    <x v="0"/>
    <s v="OK"/>
    <x v="0"/>
    <x v="0"/>
    <x v="1"/>
    <s v="No Aplica"/>
  </r>
  <r>
    <s v="20603387504"/>
    <x v="16"/>
    <x v="16"/>
    <x v="3573"/>
    <x v="3593"/>
    <x v="2879"/>
    <n v="2"/>
    <x v="17"/>
    <s v="SUMINISTRO E INSTALACION DE CIELO RASO DE FCR DE FIBRA MINERAL PARA LAS ESTACIONES E-25, E-26 y E-27"/>
    <s v="MZ A  LT 04"/>
    <x v="86"/>
    <x v="0"/>
    <m/>
    <x v="0"/>
    <d v="2023-06-19T00:00:00"/>
    <x v="0"/>
    <n v="4"/>
    <s v="CJV"/>
    <s v="Principal"/>
    <n v="1.4925373134328358E-2"/>
    <n v="36"/>
    <x v="4"/>
    <s v="Ok"/>
    <x v="0"/>
    <s v="OK"/>
    <x v="0"/>
    <x v="0"/>
    <x v="1"/>
    <s v="No Aplica"/>
  </r>
  <r>
    <s v="20603387504"/>
    <x v="16"/>
    <x v="16"/>
    <x v="3561"/>
    <x v="3594"/>
    <x v="3156"/>
    <n v="1"/>
    <x v="255"/>
    <s v="EJECUCION DE PISOS DE CONCRETO Y CONTRAPISO E-14 y E-15 "/>
    <s v="MZ C LT 4"/>
    <x v="37"/>
    <x v="1"/>
    <m/>
    <x v="0"/>
    <d v="2023-07-01T00:00:00"/>
    <x v="0"/>
    <n v="1"/>
    <s v="CJV"/>
    <s v="Principal"/>
    <n v="1.4925373134328358E-2"/>
    <n v="31"/>
    <x v="3"/>
    <s v="Ok"/>
    <x v="0"/>
    <s v="OK"/>
    <x v="0"/>
    <x v="0"/>
    <x v="1"/>
    <s v="No Aplica"/>
  </r>
  <r>
    <s v="20603387504"/>
    <x v="16"/>
    <x v="16"/>
    <x v="3574"/>
    <x v="3595"/>
    <x v="1922"/>
    <n v="2"/>
    <x v="41"/>
    <s v="EJECUCION DE PISOS DE CONCRETO Y CONTRAPISO E-14 y E-15 "/>
    <s v="MZ Ñ LT 5 ASENT. H SAN CARLOS"/>
    <x v="4"/>
    <x v="0"/>
    <m/>
    <x v="0"/>
    <d v="2023-07-13T00:00:00"/>
    <x v="0"/>
    <n v="4"/>
    <s v="CJV"/>
    <s v="Principal"/>
    <n v="1.4925373134328358E-2"/>
    <n v="32"/>
    <x v="4"/>
    <s v="Ok"/>
    <x v="2"/>
    <s v="OK"/>
    <x v="0"/>
    <x v="0"/>
    <x v="1"/>
    <s v="No Aplica"/>
  </r>
  <r>
    <s v="20603387504"/>
    <x v="16"/>
    <x v="16"/>
    <x v="3575"/>
    <x v="3596"/>
    <x v="3165"/>
    <n v="2"/>
    <x v="15"/>
    <s v="EJECUCION DE PISOS DE CONCRETO Y CONTRAPISO E-14 y E-15 "/>
    <s v="MZ Ñ LT 5 ASENT.H SAN CARLOS"/>
    <x v="4"/>
    <x v="0"/>
    <m/>
    <x v="0"/>
    <d v="2023-07-15T00:00:00"/>
    <x v="0"/>
    <n v="4"/>
    <s v="CJV"/>
    <s v="Principal"/>
    <n v="1.4925373134328358E-2"/>
    <n v="29"/>
    <x v="3"/>
    <s v="Ok"/>
    <x v="2"/>
    <s v="OK"/>
    <x v="0"/>
    <x v="0"/>
    <x v="1"/>
    <s v="No Aplica"/>
  </r>
  <r>
    <s v="20603387504"/>
    <x v="16"/>
    <x v="16"/>
    <x v="3576"/>
    <x v="3597"/>
    <x v="3166"/>
    <n v="2"/>
    <x v="14"/>
    <s v="EJECUCION DE PISOS DE CONCRETO Y CONTRAPISO E-14 y E-15 "/>
    <s v="MZ D LT 9"/>
    <x v="21"/>
    <x v="0"/>
    <m/>
    <x v="0"/>
    <d v="2023-07-17T00:00:00"/>
    <x v="0"/>
    <n v="4"/>
    <s v="CJV"/>
    <s v="Principal"/>
    <n v="1.4925373134328358E-2"/>
    <n v="27"/>
    <x v="3"/>
    <s v="Ok"/>
    <x v="0"/>
    <s v="OK"/>
    <x v="0"/>
    <x v="0"/>
    <x v="1"/>
    <s v="No Aplica"/>
  </r>
  <r>
    <s v="20603387504"/>
    <x v="16"/>
    <x v="16"/>
    <x v="3577"/>
    <x v="3598"/>
    <x v="543"/>
    <n v="2"/>
    <x v="42"/>
    <s v="EJECUCION DE PISOS DE CONCRETO Y CONTRAPISO E-14 y E-15 "/>
    <s v="CARMEN ALTO MZ 55"/>
    <x v="407"/>
    <x v="0"/>
    <m/>
    <x v="0"/>
    <d v="2023-07-14T00:00:00"/>
    <x v="0"/>
    <n v="4"/>
    <s v="CJV"/>
    <s v="Principal"/>
    <n v="1.4925373134328358E-2"/>
    <n v="49"/>
    <x v="0"/>
    <s v="Ok"/>
    <x v="0"/>
    <s v="OK"/>
    <x v="0"/>
    <x v="0"/>
    <x v="1"/>
    <s v="No Aplica"/>
  </r>
  <r>
    <s v="20603387504"/>
    <x v="16"/>
    <x v="16"/>
    <x v="3578"/>
    <x v="3599"/>
    <x v="3036"/>
    <n v="2"/>
    <x v="42"/>
    <s v="EJECUCION DE PISOS DE CONCRETO Y CONTRAPISO E-14 y E-15 "/>
    <s v="ASENT H ISRAEL ES EL MAESTRO"/>
    <x v="4"/>
    <x v="0"/>
    <m/>
    <x v="0"/>
    <d v="2023-07-14T00:00:00"/>
    <x v="0"/>
    <n v="4"/>
    <s v="CJV"/>
    <s v="Principal"/>
    <n v="1.4925373134328358E-2"/>
    <n v="27"/>
    <x v="3"/>
    <s v="Ok"/>
    <x v="2"/>
    <s v="OK"/>
    <x v="0"/>
    <x v="0"/>
    <x v="1"/>
    <s v="No Aplica"/>
  </r>
  <r>
    <s v="20603387504"/>
    <x v="16"/>
    <x v="16"/>
    <x v="3579"/>
    <x v="3600"/>
    <x v="646"/>
    <n v="2"/>
    <x v="41"/>
    <s v="SUMINISTRO E INSTALACION DE CIELO RASO DE FCR DE FIBRA MINERAL PARA LAS ESTACIONES E-25, E-26 y E-27"/>
    <s v="MZ BR8 LT 22 MARISCAL CACERES"/>
    <x v="3"/>
    <x v="0"/>
    <m/>
    <x v="0"/>
    <d v="2023-07-31T00:00:00"/>
    <x v="0"/>
    <n v="4"/>
    <s v="CJV"/>
    <s v="Principal"/>
    <n v="1.4925373134328358E-2"/>
    <n v="28"/>
    <x v="3"/>
    <s v="Ok"/>
    <x v="0"/>
    <s v="OK"/>
    <x v="0"/>
    <x v="0"/>
    <x v="1"/>
    <s v="No Aplica"/>
  </r>
  <r>
    <s v="20603387504"/>
    <x v="16"/>
    <x v="16"/>
    <x v="3580"/>
    <x v="3601"/>
    <x v="3167"/>
    <n v="2"/>
    <x v="5"/>
    <s v="SUMINISTRO E INSTALACION DE CIELO RASO DE FCR DE FIBRA MINERAL PARA LAS ESTACIONES E-25, E-26 y E-27"/>
    <s v="MZ J LT 6"/>
    <x v="2"/>
    <x v="0"/>
    <m/>
    <x v="0"/>
    <d v="2023-08-05T00:00:00"/>
    <x v="0"/>
    <n v="4"/>
    <s v="CJV"/>
    <s v="Principal"/>
    <n v="1.4925373134328358E-2"/>
    <n v="31"/>
    <x v="3"/>
    <s v="Ok"/>
    <x v="1"/>
    <s v="OK"/>
    <x v="0"/>
    <x v="0"/>
    <x v="1"/>
    <s v="8-2023"/>
  </r>
  <r>
    <s v="20603387504"/>
    <x v="16"/>
    <x v="16"/>
    <x v="3581"/>
    <x v="3602"/>
    <x v="3168"/>
    <n v="2"/>
    <x v="592"/>
    <s v="SUMINISTRO E INSTALACION DE CIELO RASO DE FCR DE FIBRA MINERAL PARA LAS ESTACIONES E-25, E-26 y E-27"/>
    <s v="JR ABRAHAN DE COMAR 431"/>
    <x v="6"/>
    <x v="0"/>
    <m/>
    <x v="0"/>
    <d v="2023-08-25T00:00:00"/>
    <x v="0"/>
    <n v="4"/>
    <s v="CJV"/>
    <s v="Principal"/>
    <n v="1.4925373134328358E-2"/>
    <n v="31"/>
    <x v="3"/>
    <s v="Ok"/>
    <x v="0"/>
    <s v="OK"/>
    <x v="0"/>
    <x v="0"/>
    <x v="1"/>
    <s v="8-2023"/>
  </r>
  <r>
    <s v="20603387504"/>
    <x v="16"/>
    <x v="16"/>
    <x v="3582"/>
    <x v="3603"/>
    <x v="3169"/>
    <n v="2"/>
    <x v="592"/>
    <s v="SUMINISTRO E INSTALACION DE CIELO RASO DE FCR DE FIBRA MINERAL PARA LAS ESTACIONES E-25, E-26 y E-27"/>
    <s v="JR. ABRAHAN VALDELOMAR 301"/>
    <x v="6"/>
    <x v="0"/>
    <m/>
    <x v="0"/>
    <d v="2023-08-25T00:00:00"/>
    <x v="0"/>
    <n v="4"/>
    <s v="CJV"/>
    <s v="Principal"/>
    <n v="1.4925373134328358E-2"/>
    <n v="32"/>
    <x v="4"/>
    <s v="Ok"/>
    <x v="0"/>
    <s v="OK"/>
    <x v="0"/>
    <x v="0"/>
    <x v="1"/>
    <s v="8-2023"/>
  </r>
  <r>
    <s v="20603387504"/>
    <x v="16"/>
    <x v="16"/>
    <x v="3583"/>
    <x v="3604"/>
    <x v="1131"/>
    <n v="2"/>
    <x v="592"/>
    <s v="SUMINISTRO E INSTALACION DE CIELO RASO DE FCR DE FIBRA MINERAL PARA LAS ESTACIONES E-25, E-26 y E-27"/>
    <s v="JR. ABRAHAM VALDELOMAR 303 2DA ZONA "/>
    <x v="6"/>
    <x v="0"/>
    <m/>
    <x v="0"/>
    <d v="2023-08-28T00:00:00"/>
    <x v="0"/>
    <n v="4"/>
    <s v="CJV"/>
    <s v="Principal"/>
    <n v="1.4925373134328358E-2"/>
    <n v="33"/>
    <x v="4"/>
    <s v="Ok"/>
    <x v="0"/>
    <s v="OK"/>
    <x v="0"/>
    <x v="0"/>
    <x v="1"/>
    <s v="8-2023"/>
  </r>
  <r>
    <s v="20603387504"/>
    <x v="16"/>
    <x v="16"/>
    <x v="3584"/>
    <x v="3605"/>
    <x v="3170"/>
    <n v="2"/>
    <x v="592"/>
    <s v="SUMINISTRO E INSTALACION DE CIELO RASO DE FCR DE FIBRA MINERAL PARA LAS ESTACIONES E-25, E-26 y E-27"/>
    <s v="AV. GARZON 2148 DEP. 301"/>
    <x v="408"/>
    <x v="0"/>
    <m/>
    <x v="0"/>
    <d v="2023-08-01T00:00:00"/>
    <x v="0"/>
    <n v="4"/>
    <s v="CJV"/>
    <s v="Principal"/>
    <n v="1.4925373134328358E-2"/>
    <n v="57"/>
    <x v="5"/>
    <s v="Ok"/>
    <x v="0"/>
    <s v="OK"/>
    <x v="0"/>
    <x v="0"/>
    <x v="1"/>
    <s v="8-2023"/>
  </r>
  <r>
    <s v="20604191883"/>
    <x v="123"/>
    <x v="68"/>
    <x v="3585"/>
    <x v="3606"/>
    <x v="3171"/>
    <n v="1"/>
    <x v="593"/>
    <s v="Patio TallerSA"/>
    <s v="Pasaje Roble Blanco 135 Dpto 102-los sauce-Surquillo"/>
    <x v="42"/>
    <x v="0"/>
    <m/>
    <x v="2"/>
    <d v="2019-07-15T00:00:00"/>
    <x v="0"/>
    <n v="1"/>
    <s v="EPC"/>
    <s v="Principal"/>
    <n v="6.6666666666666666E-2"/>
    <n v="40"/>
    <x v="4"/>
    <s v="Ok"/>
    <x v="0"/>
    <s v="OK"/>
    <x v="0"/>
    <x v="0"/>
    <x v="1"/>
    <s v="No Aplica"/>
  </r>
  <r>
    <s v="20604191883"/>
    <x v="123"/>
    <x v="68"/>
    <x v="3586"/>
    <x v="3607"/>
    <x v="3172"/>
    <n v="1"/>
    <x v="594"/>
    <s v="Patio TallerSA"/>
    <s v="Av. Canada 330 Interior 4-Santa Catalina-La Victoria"/>
    <x v="70"/>
    <x v="0"/>
    <m/>
    <x v="2"/>
    <d v="2019-09-01T00:00:00"/>
    <x v="0"/>
    <n v="1"/>
    <s v="EPC"/>
    <s v="Principal"/>
    <n v="6.6666666666666666E-2"/>
    <n v="56"/>
    <x v="5"/>
    <s v="Ok"/>
    <x v="7"/>
    <s v="OK"/>
    <x v="0"/>
    <x v="0"/>
    <x v="1"/>
    <s v="No Aplica"/>
  </r>
  <r>
    <s v="20604191883"/>
    <x v="123"/>
    <x v="68"/>
    <x v="3587"/>
    <x v="3608"/>
    <x v="3173"/>
    <n v="1"/>
    <x v="595"/>
    <s v="Patio TallerSA"/>
    <s v="Calle Upis Urb. San Jose Mza Y Lote 5-Lurin"/>
    <x v="137"/>
    <x v="0"/>
    <m/>
    <x v="2"/>
    <d v="2019-09-23T00:00:00"/>
    <x v="0"/>
    <n v="1"/>
    <s v="EPC"/>
    <s v="Principal"/>
    <n v="6.6666666666666666E-2"/>
    <n v="35"/>
    <x v="4"/>
    <s v="Ok"/>
    <x v="0"/>
    <s v="OK"/>
    <x v="0"/>
    <x v="0"/>
    <x v="1"/>
    <s v="No Aplica"/>
  </r>
  <r>
    <s v="20604191883"/>
    <x v="123"/>
    <x v="68"/>
    <x v="3588"/>
    <x v="3609"/>
    <x v="3174"/>
    <n v="1"/>
    <x v="594"/>
    <s v="Patio TallerSA"/>
    <s v="Mz N Lote 3-Urb. Virgen de la Puerta-Los Olivos"/>
    <x v="11"/>
    <x v="0"/>
    <m/>
    <x v="2"/>
    <d v="2019-09-23T00:00:00"/>
    <x v="0"/>
    <n v="1"/>
    <s v="EPC"/>
    <s v="Principal"/>
    <n v="6.6666666666666666E-2"/>
    <n v="44"/>
    <x v="0"/>
    <s v="Ok"/>
    <x v="0"/>
    <s v="OK"/>
    <x v="0"/>
    <x v="0"/>
    <x v="1"/>
    <s v="No Aplica"/>
  </r>
  <r>
    <s v="20604191883"/>
    <x v="123"/>
    <x v="68"/>
    <x v="3589"/>
    <x v="3610"/>
    <x v="3175"/>
    <n v="1"/>
    <x v="596"/>
    <s v="Patio TallerSA"/>
    <s v="Av. Sol de Naranjal-San Martin de Porres"/>
    <x v="8"/>
    <x v="1"/>
    <m/>
    <x v="5"/>
    <d v="2019-12-02T00:00:00"/>
    <x v="0"/>
    <n v="1"/>
    <s v="EPC"/>
    <s v="Principal"/>
    <n v="6.6666666666666666E-2"/>
    <n v="40"/>
    <x v="4"/>
    <s v="Ok"/>
    <x v="0"/>
    <s v="OK"/>
    <x v="0"/>
    <x v="0"/>
    <x v="1"/>
    <s v="No Aplica"/>
  </r>
  <r>
    <s v="20604191883"/>
    <x v="123"/>
    <x v="68"/>
    <x v="3590"/>
    <x v="3611"/>
    <x v="3176"/>
    <n v="1"/>
    <x v="597"/>
    <s v="Patio TallerSA"/>
    <s v="Sector 3, grupo 13, manzana “K”, lote 18, Villa el Salvador"/>
    <x v="45"/>
    <x v="0"/>
    <m/>
    <x v="2"/>
    <d v="2020-08-06T00:00:00"/>
    <x v="0"/>
    <n v="1"/>
    <s v="EPC"/>
    <s v="Principal"/>
    <n v="6.6666666666666666E-2"/>
    <n v="49"/>
    <x v="0"/>
    <s v="Ok"/>
    <x v="0"/>
    <s v="OK"/>
    <x v="0"/>
    <x v="0"/>
    <x v="1"/>
    <s v="No Aplica"/>
  </r>
  <r>
    <s v="20503980216"/>
    <x v="124"/>
    <x v="68"/>
    <x v="3591"/>
    <x v="3612"/>
    <x v="3177"/>
    <n v="1"/>
    <x v="598"/>
    <s v="Patio TallerSA"/>
    <s v="Mz.C Lt.10 Jr. Los Médicos"/>
    <x v="3"/>
    <x v="0"/>
    <m/>
    <x v="2"/>
    <s v="10/08/2020"/>
    <x v="0"/>
    <n v="1"/>
    <s v="EPC"/>
    <s v="Secundaria"/>
    <n v="6.6666666666666666E-2"/>
    <n v="34"/>
    <x v="4"/>
    <s v="Ok"/>
    <x v="0"/>
    <s v="OK"/>
    <x v="0"/>
    <x v="0"/>
    <x v="1"/>
    <s v="No Aplica"/>
  </r>
  <r>
    <s v="20503980216"/>
    <x v="124"/>
    <x v="68"/>
    <x v="3592"/>
    <x v="3613"/>
    <x v="3178"/>
    <n v="1"/>
    <x v="598"/>
    <s v="Patio TallerSA"/>
    <s v="Mz B lt 7 aahh paz y amistad sector villa el maestro"/>
    <x v="3"/>
    <x v="0"/>
    <m/>
    <x v="2"/>
    <s v="11/08/2020"/>
    <x v="0"/>
    <n v="1"/>
    <s v="EPC"/>
    <s v="Secundaria"/>
    <n v="6.6666666666666666E-2"/>
    <n v="32"/>
    <x v="4"/>
    <s v="Ok"/>
    <x v="0"/>
    <s v="OK"/>
    <x v="0"/>
    <x v="0"/>
    <x v="1"/>
    <s v="No Aplica"/>
  </r>
  <r>
    <s v="20503980216"/>
    <x v="124"/>
    <x v="68"/>
    <x v="3593"/>
    <x v="3614"/>
    <x v="3179"/>
    <n v="1"/>
    <x v="599"/>
    <s v="Patio TallerSA"/>
    <s v="Jirón los cocos 239 urb.portada de ceres"/>
    <x v="63"/>
    <x v="0"/>
    <m/>
    <x v="2"/>
    <s v="02/07/2020"/>
    <x v="0"/>
    <n v="1"/>
    <s v="EPC"/>
    <s v="Secundaria"/>
    <n v="6.6666666666666666E-2"/>
    <n v="42"/>
    <x v="0"/>
    <s v="Ok"/>
    <x v="6"/>
    <s v="OK"/>
    <x v="0"/>
    <x v="0"/>
    <x v="1"/>
    <s v="No Aplica"/>
  </r>
  <r>
    <s v="20503980216"/>
    <x v="124"/>
    <x v="68"/>
    <x v="3594"/>
    <x v="3615"/>
    <x v="3180"/>
    <n v="1"/>
    <x v="598"/>
    <s v="Patio TallerSA"/>
    <s v="Mz D11 Lt 5 - jr. Sánchez carrión"/>
    <x v="21"/>
    <x v="0"/>
    <m/>
    <x v="2"/>
    <s v="21/07/2020"/>
    <x v="0"/>
    <n v="1"/>
    <s v="EPC"/>
    <s v="Secundaria"/>
    <n v="6.6666666666666666E-2"/>
    <n v="34"/>
    <x v="4"/>
    <s v="Ok"/>
    <x v="0"/>
    <s v="OK"/>
    <x v="0"/>
    <x v="0"/>
    <x v="1"/>
    <s v="No Aplica"/>
  </r>
  <r>
    <s v="20606070447"/>
    <x v="125"/>
    <x v="68"/>
    <x v="3595"/>
    <x v="3616"/>
    <x v="3181"/>
    <n v="1"/>
    <x v="600"/>
    <s v="Patio TallerSA"/>
    <s v="URB. SAN RAMON CALLE LAS AZUCENAS MZ A LT 18 "/>
    <x v="34"/>
    <x v="1"/>
    <m/>
    <x v="5"/>
    <d v="2019-12-05T00:00:00"/>
    <x v="0"/>
    <n v="1"/>
    <s v="EPC"/>
    <s v="Secundaria"/>
    <n v="6.6666666666666666E-2"/>
    <n v="43"/>
    <x v="0"/>
    <s v="Ok"/>
    <x v="0"/>
    <s v="OK"/>
    <x v="0"/>
    <x v="0"/>
    <x v="1"/>
    <s v="No Aplica"/>
  </r>
  <r>
    <s v="20503980216"/>
    <x v="124"/>
    <x v="68"/>
    <x v="3596"/>
    <x v="3617"/>
    <x v="3182"/>
    <n v="1"/>
    <x v="598"/>
    <s v="Patio TallerSA"/>
    <s v="AV. LOS PINOS CONDOMINIO LAS BRISAS EDIF. B-4 DPTO. 101 URB. LA ESTANCIA"/>
    <x v="137"/>
    <x v="0"/>
    <m/>
    <x v="2"/>
    <d v="2020-11-02T00:00:00"/>
    <x v="0"/>
    <n v="1"/>
    <s v="EPC"/>
    <s v="Secundaria"/>
    <n v="6.6666666666666666E-2"/>
    <n v="28"/>
    <x v="3"/>
    <s v="Ok"/>
    <x v="0"/>
    <s v="OK"/>
    <x v="0"/>
    <x v="0"/>
    <x v="1"/>
    <s v="No Aplica"/>
  </r>
  <r>
    <s v="20503980216"/>
    <x v="124"/>
    <x v="68"/>
    <x v="3597"/>
    <x v="3618"/>
    <x v="3183"/>
    <n v="1"/>
    <x v="598"/>
    <s v="Patio TallerSA"/>
    <s v="CALLE CARDOS #104 DPTO. 405 URB. RECAUDADORES"/>
    <x v="2"/>
    <x v="0"/>
    <m/>
    <x v="2"/>
    <d v="2020-11-02T00:00:00"/>
    <x v="0"/>
    <n v="1"/>
    <s v="EPC"/>
    <s v="Secundaria"/>
    <n v="6.6666666666666666E-2"/>
    <n v="49"/>
    <x v="0"/>
    <s v="Ok"/>
    <x v="1"/>
    <s v="OK"/>
    <x v="0"/>
    <x v="0"/>
    <x v="1"/>
    <s v="No Aplica"/>
  </r>
  <r>
    <s v="20503980216"/>
    <x v="124"/>
    <x v="68"/>
    <x v="3598"/>
    <x v="3619"/>
    <x v="3184"/>
    <n v="1"/>
    <x v="598"/>
    <s v="Patio TallerSA"/>
    <s v="Caretera Central 16 Asoc.los portales de Huayacan Mz Lt 8 Ate Vitarte"/>
    <x v="2"/>
    <x v="0"/>
    <m/>
    <x v="2"/>
    <d v="2021-02-05T00:00:00"/>
    <x v="0"/>
    <n v="1"/>
    <s v="EPC"/>
    <s v="Secundaria"/>
    <n v="6.6666666666666666E-2"/>
    <n v="25"/>
    <x v="3"/>
    <s v="Ok"/>
    <x v="1"/>
    <s v="OK"/>
    <x v="0"/>
    <x v="0"/>
    <x v="1"/>
    <s v="No Aplica"/>
  </r>
  <r>
    <s v="20503980216"/>
    <x v="124"/>
    <x v="68"/>
    <x v="3599"/>
    <x v="3620"/>
    <x v="3185"/>
    <n v="1"/>
    <x v="598"/>
    <s v="Patio TallerSA"/>
    <s v="Av. Neponuceno Vargas # 411 Cercado de Lima"/>
    <x v="13"/>
    <x v="0"/>
    <m/>
    <x v="2"/>
    <d v="2021-06-09T00:00:00"/>
    <x v="0"/>
    <n v="1"/>
    <s v="EPC"/>
    <s v="Secundaria"/>
    <n v="6.6666666666666666E-2"/>
    <n v="27"/>
    <x v="3"/>
    <s v="Ok"/>
    <x v="0"/>
    <s v="OK"/>
    <x v="0"/>
    <x v="0"/>
    <x v="1"/>
    <s v="No Aplica"/>
  </r>
  <r>
    <n v="20550163480"/>
    <x v="29"/>
    <x v="24"/>
    <x v="3600"/>
    <x v="3621"/>
    <x v="3186"/>
    <n v="2"/>
    <x v="39"/>
    <s v="ESTACION 08, ESTACION 10, ESTACION 09 "/>
    <s v="CASERIO PIEDRA AZUL"/>
    <x v="409"/>
    <x v="0"/>
    <m/>
    <x v="2"/>
    <d v="2022-11-04T00:00:00"/>
    <x v="0"/>
    <n v="4"/>
    <s v="CJV"/>
    <s v="Principal"/>
    <n v="5.2631578947368418E-2"/>
    <n v="21"/>
    <x v="1"/>
    <s v="Ok"/>
    <x v="0"/>
    <s v="OK"/>
    <x v="0"/>
    <x v="0"/>
    <x v="1"/>
    <s v="No Aplica"/>
  </r>
  <r>
    <n v="20550163480"/>
    <x v="29"/>
    <x v="24"/>
    <x v="3601"/>
    <x v="3622"/>
    <x v="3187"/>
    <n v="2"/>
    <x v="39"/>
    <s v="POZO 01 VIS,  "/>
    <s v="BOCANEGRA SECTOR 3 LOTE 09"/>
    <x v="31"/>
    <x v="0"/>
    <m/>
    <x v="2"/>
    <d v="2017-12-11T00:00:00"/>
    <x v="0"/>
    <n v="4"/>
    <s v="CJV"/>
    <s v="Principal"/>
    <n v="5.2631578947368418E-2"/>
    <n v="39"/>
    <x v="4"/>
    <s v="Ok"/>
    <x v="2"/>
    <s v="OK"/>
    <x v="0"/>
    <x v="0"/>
    <x v="1"/>
    <s v="No Aplica"/>
  </r>
  <r>
    <n v="20550163480"/>
    <x v="29"/>
    <x v="24"/>
    <x v="3602"/>
    <x v="3623"/>
    <x v="3188"/>
    <n v="2"/>
    <x v="39"/>
    <s v="ESTACION 06, POZO 16"/>
    <s v="CALLE COLLAZOS LOTE 4 DE JUNIO "/>
    <x v="410"/>
    <x v="0"/>
    <m/>
    <x v="2"/>
    <d v="2017-09-13T00:00:00"/>
    <x v="0"/>
    <n v="4"/>
    <s v="CJV"/>
    <s v="Principal"/>
    <n v="5.2631578947368418E-2"/>
    <n v="28"/>
    <x v="3"/>
    <s v="Ok"/>
    <x v="0"/>
    <s v="OK"/>
    <x v="0"/>
    <x v="0"/>
    <x v="1"/>
    <s v="No Aplica"/>
  </r>
  <r>
    <n v="20550163480"/>
    <x v="29"/>
    <x v="24"/>
    <x v="3603"/>
    <x v="3624"/>
    <x v="3189"/>
    <n v="2"/>
    <x v="39"/>
    <s v="ESTACION 09"/>
    <s v="IRREGACION CABEZA DE TORO LATERAL 3 LT. 40"/>
    <x v="78"/>
    <x v="0"/>
    <m/>
    <x v="2"/>
    <d v="2022-10-31T00:00:00"/>
    <x v="0"/>
    <n v="4"/>
    <s v="CJV"/>
    <s v="Principal"/>
    <n v="5.2631578947368418E-2"/>
    <n v="24"/>
    <x v="3"/>
    <s v="Ok"/>
    <x v="0"/>
    <s v="OK"/>
    <x v="0"/>
    <x v="0"/>
    <x v="1"/>
    <s v="No Aplica"/>
  </r>
  <r>
    <n v="20550163480"/>
    <x v="29"/>
    <x v="24"/>
    <x v="3604"/>
    <x v="3625"/>
    <x v="673"/>
    <n v="2"/>
    <x v="39"/>
    <s v="ESTACION 01, ESTACION 02"/>
    <s v="ATE ASOC. DE VIV SEGUNDO MERCADO LOPEZ MZ. ALT.2"/>
    <x v="2"/>
    <x v="0"/>
    <m/>
    <x v="2"/>
    <d v="2022-11-21T00:00:00"/>
    <x v="0"/>
    <n v="4"/>
    <s v="CJV"/>
    <s v="Principal"/>
    <n v="5.2631578947368418E-2"/>
    <n v="28"/>
    <x v="3"/>
    <s v="Ok"/>
    <x v="1"/>
    <s v="OK"/>
    <x v="0"/>
    <x v="0"/>
    <x v="1"/>
    <s v="No Aplica"/>
  </r>
  <r>
    <n v="20550163480"/>
    <x v="29"/>
    <x v="24"/>
    <x v="3605"/>
    <x v="3626"/>
    <x v="3190"/>
    <n v="2"/>
    <x v="39"/>
    <s v="POZO 01 VIS, ESTACION 01, ESTACION 27"/>
    <s v="CALLE LAS PALMERAS 6"/>
    <x v="2"/>
    <x v="0"/>
    <m/>
    <x v="2"/>
    <d v="2021-01-25T00:00:00"/>
    <x v="0"/>
    <n v="4"/>
    <s v="CJV"/>
    <s v="Principal"/>
    <n v="5.2631578947368418E-2"/>
    <n v="41"/>
    <x v="0"/>
    <s v="Ok"/>
    <x v="1"/>
    <s v="OK"/>
    <x v="0"/>
    <x v="0"/>
    <x v="1"/>
    <s v="No Aplica"/>
  </r>
  <r>
    <n v="20550163480"/>
    <x v="29"/>
    <x v="24"/>
    <x v="3606"/>
    <x v="3627"/>
    <x v="3191"/>
    <n v="2"/>
    <x v="39"/>
    <s v="OVALO GARIBALDI, ESTACION 02"/>
    <s v="CALLE MARIANO AGULO 1733"/>
    <x v="5"/>
    <x v="0"/>
    <m/>
    <x v="2"/>
    <d v="2021-03-17T00:00:00"/>
    <x v="0"/>
    <n v="4"/>
    <s v="CJV"/>
    <s v="Principal"/>
    <n v="5.2631578947368418E-2"/>
    <n v="30"/>
    <x v="3"/>
    <s v="Ok"/>
    <x v="0"/>
    <s v="OK"/>
    <x v="0"/>
    <x v="0"/>
    <x v="1"/>
    <s v="No Aplica"/>
  </r>
  <r>
    <n v="20550163480"/>
    <x v="29"/>
    <x v="24"/>
    <x v="3607"/>
    <x v="3628"/>
    <x v="3192"/>
    <n v="2"/>
    <x v="39"/>
    <s v="OVALO CANTOLAO TBM"/>
    <s v="CL. VICTOR RAUL HAYA DE LA TORRE S/N"/>
    <x v="78"/>
    <x v="0"/>
    <m/>
    <x v="2"/>
    <d v="2022-01-10T00:00:00"/>
    <x v="0"/>
    <n v="4"/>
    <s v="CJV"/>
    <s v="Principal"/>
    <n v="5.2631578947368418E-2"/>
    <n v="28"/>
    <x v="3"/>
    <s v="Ok"/>
    <x v="0"/>
    <s v="OK"/>
    <x v="0"/>
    <x v="0"/>
    <x v="1"/>
    <s v="No Aplica"/>
  </r>
  <r>
    <n v="20550163480"/>
    <x v="29"/>
    <x v="24"/>
    <x v="3608"/>
    <x v="3629"/>
    <x v="3193"/>
    <n v="2"/>
    <x v="39"/>
    <s v="POZO 01 VIS"/>
    <s v="PASAJE CHALHUANCA 245"/>
    <x v="5"/>
    <x v="0"/>
    <m/>
    <x v="2"/>
    <d v="2019-07-15T00:00:00"/>
    <x v="0"/>
    <n v="4"/>
    <s v="CJV"/>
    <s v="Principal"/>
    <n v="5.2631578947368418E-2"/>
    <n v="33"/>
    <x v="4"/>
    <s v="Ok"/>
    <x v="0"/>
    <s v="OK"/>
    <x v="0"/>
    <x v="0"/>
    <x v="1"/>
    <s v="No Aplica"/>
  </r>
  <r>
    <n v="20550163480"/>
    <x v="29"/>
    <x v="24"/>
    <x v="3609"/>
    <x v="3630"/>
    <x v="218"/>
    <n v="2"/>
    <x v="39"/>
    <s v="ESTACION 01 GARIBALDI TBM"/>
    <s v="VIRGEN DEL CARMEN MZ. QLT.35"/>
    <x v="2"/>
    <x v="0"/>
    <m/>
    <x v="2"/>
    <d v="2023-05-31T00:00:00"/>
    <x v="0"/>
    <n v="4"/>
    <s v="CJV"/>
    <s v="Principal"/>
    <n v="5.2631578947368418E-2"/>
    <n v="36"/>
    <x v="4"/>
    <s v="Ok"/>
    <x v="1"/>
    <s v="OK"/>
    <x v="0"/>
    <x v="0"/>
    <x v="1"/>
    <s v="No Aplica"/>
  </r>
  <r>
    <n v="20550163480"/>
    <x v="29"/>
    <x v="24"/>
    <x v="3610"/>
    <x v="3631"/>
    <x v="3194"/>
    <n v="1"/>
    <x v="601"/>
    <s v="ESTACION 01, ESTACION 02, ESTACION 03, ESTACION 4, ESTACION 5, ESTACION 6, ESTACION 8, ESTACION 9, ESTACION 10, ESTACION 11, ESTACION 12, ESTACION, 16, ESTACION 20, ESTACION 25, ESTACION 26, ESTACION 27  "/>
    <s v="AVENIDA CONTRUCTORES 482"/>
    <x v="90"/>
    <x v="0"/>
    <m/>
    <x v="9"/>
    <d v="2016-04-01T00:00:00"/>
    <x v="0"/>
    <n v="1"/>
    <s v="CJV"/>
    <s v="Principal"/>
    <n v="5.2631578947368418E-2"/>
    <n v="49"/>
    <x v="0"/>
    <s v="Ok"/>
    <x v="0"/>
    <s v="OK"/>
    <x v="0"/>
    <x v="0"/>
    <x v="1"/>
    <s v="No Aplica"/>
  </r>
  <r>
    <n v="20550163480"/>
    <x v="29"/>
    <x v="24"/>
    <x v="3611"/>
    <x v="3632"/>
    <x v="3195"/>
    <n v="2"/>
    <x v="39"/>
    <s v="ESTACION 01, ESTACION 02, ESTACION 03, ESTACION 4, ESTACION 5, ESTACION 6, ESTACION 8, ESTACION 9, ESTACION 10, ESTACION 11, ESTACION 12, ESTACION, 16, ESTACION 20, ESTACION 25, ESTACION 26, ESTACION 27  "/>
    <s v="MZ A LT 08 ASOC. PRO. VIVIENDA SOL NACIENTE DE HORACIO"/>
    <x v="2"/>
    <x v="0"/>
    <m/>
    <x v="2"/>
    <d v="2017-02-21T00:00:00"/>
    <x v="0"/>
    <n v="4"/>
    <s v="CJV"/>
    <s v="Principal"/>
    <n v="5.2631578947368418E-2"/>
    <n v="34"/>
    <x v="4"/>
    <s v="Ok"/>
    <x v="1"/>
    <s v="OK"/>
    <x v="0"/>
    <x v="0"/>
    <x v="1"/>
    <s v="No Aplica"/>
  </r>
  <r>
    <n v="20550163480"/>
    <x v="29"/>
    <x v="24"/>
    <x v="3612"/>
    <x v="3633"/>
    <x v="496"/>
    <n v="2"/>
    <x v="39"/>
    <s v="POZO 16, ESTACION 02, ESTACION 08, ESTACION 10"/>
    <s v="CALLE CAPITAN QUIÑONES 306 "/>
    <x v="28"/>
    <x v="0"/>
    <m/>
    <x v="2"/>
    <d v="2019-08-26T00:00:00"/>
    <x v="0"/>
    <n v="4"/>
    <s v="CJV"/>
    <s v="Principal"/>
    <n v="5.2631578947368418E-2"/>
    <n v="29"/>
    <x v="3"/>
    <s v="Ok"/>
    <x v="0"/>
    <s v="OK"/>
    <x v="0"/>
    <x v="0"/>
    <x v="1"/>
    <s v="No Aplica"/>
  </r>
  <r>
    <n v="20550163480"/>
    <x v="29"/>
    <x v="24"/>
    <x v="3613"/>
    <x v="3634"/>
    <x v="80"/>
    <n v="2"/>
    <x v="39"/>
    <s v="ESTACION 09"/>
    <s v="CALLE MONTALVAN MZ. 2 LT. 16"/>
    <x v="78"/>
    <x v="0"/>
    <m/>
    <x v="2"/>
    <d v="2019-07-31T00:00:00"/>
    <x v="0"/>
    <n v="4"/>
    <s v="CJV"/>
    <s v="Principal"/>
    <n v="5.2631578947368418E-2"/>
    <n v="28"/>
    <x v="3"/>
    <s v="Ok"/>
    <x v="0"/>
    <s v="OK"/>
    <x v="0"/>
    <x v="0"/>
    <x v="1"/>
    <s v="No Aplica"/>
  </r>
  <r>
    <n v="20550163480"/>
    <x v="29"/>
    <x v="24"/>
    <x v="3614"/>
    <x v="3635"/>
    <x v="3196"/>
    <n v="2"/>
    <x v="39"/>
    <s v="ESTACION 08, ESTACION 16"/>
    <s v="CALLE SANTA ROSA 1070"/>
    <x v="411"/>
    <x v="0"/>
    <m/>
    <x v="2"/>
    <d v="2016-07-13T00:00:00"/>
    <x v="0"/>
    <n v="4"/>
    <s v="CJV"/>
    <s v="Principal"/>
    <n v="5.2631578947368418E-2"/>
    <n v="40"/>
    <x v="4"/>
    <s v="Ok"/>
    <x v="0"/>
    <s v="OK"/>
    <x v="0"/>
    <x v="0"/>
    <x v="1"/>
    <s v="No Aplica"/>
  </r>
  <r>
    <n v="20550163480"/>
    <x v="29"/>
    <x v="24"/>
    <x v="3615"/>
    <x v="3636"/>
    <x v="3197"/>
    <n v="2"/>
    <x v="602"/>
    <s v="ESTACION 01, ESTACION 02, ESTACION 03, ESTACION 4, ESTACION 5, ESTACION 6, ESTACION 8, ESTACION 9, ESTACION 10, ESTACION 11, ESTACION 12, ESTACION, 16, ESTACION 20, ESTACION 25, ESTACION 26, ESTACION 27  "/>
    <s v="GR UCV 233C ASENT. H. HUAYCAN ZONA Z MZ.G LT. 01"/>
    <x v="2"/>
    <x v="0"/>
    <m/>
    <x v="2"/>
    <d v="2023-06-02T00:00:00"/>
    <x v="0"/>
    <n v="4"/>
    <s v="CJV"/>
    <s v="Principal"/>
    <n v="5.2631578947368418E-2"/>
    <n v="40"/>
    <x v="4"/>
    <s v="Ok"/>
    <x v="1"/>
    <s v="OK"/>
    <x v="0"/>
    <x v="0"/>
    <x v="1"/>
    <s v="No Aplica"/>
  </r>
  <r>
    <n v="20550163480"/>
    <x v="29"/>
    <x v="24"/>
    <x v="3616"/>
    <x v="3637"/>
    <x v="369"/>
    <n v="2"/>
    <x v="206"/>
    <s v="ESTACION 08, POZO O1 VIS "/>
    <m/>
    <x v="412"/>
    <x v="0"/>
    <m/>
    <x v="2"/>
    <d v="2019-02-19T00:00:00"/>
    <x v="0"/>
    <n v="4"/>
    <s v="CJV"/>
    <s v="Principal"/>
    <n v="5.2631578947368418E-2"/>
    <n v="32"/>
    <x v="4"/>
    <s v="Ok"/>
    <x v="0"/>
    <s v="OK"/>
    <x v="0"/>
    <x v="0"/>
    <x v="1"/>
    <s v="No Aplica"/>
  </r>
  <r>
    <n v="20551135137"/>
    <x v="126"/>
    <x v="69"/>
    <x v="3617"/>
    <x v="3638"/>
    <x v="3198"/>
    <n v="2"/>
    <x v="41"/>
    <s v="ESTACION 8 - ESTACION 9"/>
    <s v="AV. LOS PROCERES MZ. J LT. 21 CAMPOY"/>
    <x v="3"/>
    <x v="0"/>
    <m/>
    <x v="2"/>
    <d v="2023-03-29T00:00:00"/>
    <x v="0"/>
    <n v="4"/>
    <s v="CJV"/>
    <s v="Principal"/>
    <n v="6.6666666666666666E-2"/>
    <n v="41"/>
    <x v="0"/>
    <s v="Ok"/>
    <x v="0"/>
    <s v="OK"/>
    <x v="0"/>
    <x v="0"/>
    <x v="1"/>
    <s v="No Aplica"/>
  </r>
  <r>
    <n v="20551135137"/>
    <x v="126"/>
    <x v="69"/>
    <x v="3618"/>
    <x v="3639"/>
    <x v="1789"/>
    <n v="1"/>
    <x v="33"/>
    <s v="ESTACION 8 - ESTACION 9"/>
    <s v="FLORES DE VILLA B-23"/>
    <x v="21"/>
    <x v="1"/>
    <m/>
    <x v="2"/>
    <d v="2023-03-29T00:00:00"/>
    <x v="0"/>
    <n v="2"/>
    <s v="CJV"/>
    <s v="Principal"/>
    <n v="6.6666666666666666E-2"/>
    <n v="27"/>
    <x v="3"/>
    <s v="Ok"/>
    <x v="0"/>
    <s v="OK"/>
    <x v="0"/>
    <x v="0"/>
    <x v="1"/>
    <s v="No Aplica"/>
  </r>
  <r>
    <n v="20551135137"/>
    <x v="126"/>
    <x v="69"/>
    <x v="3619"/>
    <x v="3640"/>
    <x v="3199"/>
    <n v="1"/>
    <x v="98"/>
    <s v="ESTACION 8 - ESTACION 9"/>
    <s v="AV. FRANCISCO DE ZELA 345 Tablada de Lurin"/>
    <x v="6"/>
    <x v="0"/>
    <m/>
    <x v="2"/>
    <d v="2023-03-29T00:00:00"/>
    <x v="0"/>
    <n v="2"/>
    <s v="CJV"/>
    <s v="Principal"/>
    <n v="6.6666666666666666E-2"/>
    <n v="31"/>
    <x v="3"/>
    <s v="Ok"/>
    <x v="0"/>
    <s v="OK"/>
    <x v="0"/>
    <x v="0"/>
    <x v="1"/>
    <s v="No Aplica"/>
  </r>
  <r>
    <n v="20551135137"/>
    <x v="126"/>
    <x v="69"/>
    <x v="3620"/>
    <x v="3641"/>
    <x v="817"/>
    <n v="2"/>
    <x v="89"/>
    <s v="ESTACION 8 - ESTACION 9"/>
    <s v="MZ.A LT.01 ASOC.VIV.LA LIBERTAD SJL"/>
    <x v="3"/>
    <x v="0"/>
    <m/>
    <x v="2"/>
    <d v="2023-03-29T00:00:00"/>
    <x v="0"/>
    <n v="4"/>
    <s v="CJV"/>
    <s v="Principal"/>
    <n v="6.6666666666666666E-2"/>
    <n v="36"/>
    <x v="4"/>
    <s v="Ok"/>
    <x v="0"/>
    <s v="OK"/>
    <x v="0"/>
    <x v="0"/>
    <x v="1"/>
    <s v="No Aplica"/>
  </r>
  <r>
    <n v="20551135137"/>
    <x v="126"/>
    <x v="69"/>
    <x v="3621"/>
    <x v="3642"/>
    <x v="3200"/>
    <n v="2"/>
    <x v="89"/>
    <s v="ESTACION 8 - ESTACION 9"/>
    <s v="MZ. C LT. 4 AAHH TUPAC AMARU II"/>
    <x v="11"/>
    <x v="0"/>
    <m/>
    <x v="2"/>
    <d v="2023-03-29T00:00:00"/>
    <x v="0"/>
    <n v="4"/>
    <s v="CJV"/>
    <s v="Principal"/>
    <n v="6.6666666666666666E-2"/>
    <n v="30"/>
    <x v="3"/>
    <s v="Ok"/>
    <x v="0"/>
    <s v="OK"/>
    <x v="0"/>
    <x v="0"/>
    <x v="1"/>
    <s v="No Aplica"/>
  </r>
  <r>
    <n v="20551135137"/>
    <x v="126"/>
    <x v="69"/>
    <x v="3622"/>
    <x v="3643"/>
    <x v="3201"/>
    <n v="2"/>
    <x v="34"/>
    <s v="ESTACION 8 - ESTACION 9"/>
    <s v="MZ. 30 LT. 25 ZONA 4 - AAHH LAURA CALLER"/>
    <x v="11"/>
    <x v="0"/>
    <m/>
    <x v="2"/>
    <d v="2023-03-29T00:00:00"/>
    <x v="0"/>
    <n v="4"/>
    <s v="CJV"/>
    <s v="Principal"/>
    <n v="6.6666666666666666E-2"/>
    <n v="26"/>
    <x v="3"/>
    <s v="Ok"/>
    <x v="0"/>
    <s v="OK"/>
    <x v="0"/>
    <x v="0"/>
    <x v="1"/>
    <s v="No Aplica"/>
  </r>
  <r>
    <n v="20551135137"/>
    <x v="126"/>
    <x v="69"/>
    <x v="3623"/>
    <x v="3644"/>
    <x v="3202"/>
    <n v="2"/>
    <x v="89"/>
    <s v="ESTACION 8 - ESTACION 9"/>
    <s v="MZ. 30 LT. 25 ZONA 4 - AAHH LAURA CALLER"/>
    <x v="11"/>
    <x v="0"/>
    <m/>
    <x v="2"/>
    <d v="2023-03-29T00:00:00"/>
    <x v="0"/>
    <n v="4"/>
    <s v="CJV"/>
    <s v="Principal"/>
    <n v="6.6666666666666666E-2"/>
    <n v="23"/>
    <x v="1"/>
    <s v="Ok"/>
    <x v="0"/>
    <s v="OK"/>
    <x v="0"/>
    <x v="0"/>
    <x v="1"/>
    <s v="No Aplica"/>
  </r>
  <r>
    <n v="20551135137"/>
    <x v="126"/>
    <x v="69"/>
    <x v="3624"/>
    <x v="3645"/>
    <x v="3203"/>
    <n v="2"/>
    <x v="89"/>
    <s v="ESTACION 8 - ESTACION 9"/>
    <s v="AV. UNIVERSITARIA 1354"/>
    <x v="11"/>
    <x v="0"/>
    <m/>
    <x v="2"/>
    <d v="2023-03-29T00:00:00"/>
    <x v="0"/>
    <n v="4"/>
    <s v="CJV"/>
    <s v="Principal"/>
    <n v="6.6666666666666666E-2"/>
    <n v="27"/>
    <x v="3"/>
    <s v="Ok"/>
    <x v="0"/>
    <s v="OK"/>
    <x v="0"/>
    <x v="0"/>
    <x v="1"/>
    <s v="No Aplica"/>
  </r>
  <r>
    <n v="20551135137"/>
    <x v="126"/>
    <x v="69"/>
    <x v="3625"/>
    <x v="3646"/>
    <x v="3204"/>
    <n v="1"/>
    <x v="160"/>
    <s v="ESTACION 8 - ESTACION 9"/>
    <s v="AV. RAMON CASTILLA 207 DPTO.302"/>
    <x v="179"/>
    <x v="0"/>
    <m/>
    <x v="2"/>
    <d v="2023-05-29T00:00:00"/>
    <x v="0"/>
    <n v="2"/>
    <s v="CJV"/>
    <s v="Principal"/>
    <n v="6.6666666666666666E-2"/>
    <n v="36"/>
    <x v="4"/>
    <s v="Ok"/>
    <x v="0"/>
    <s v="OK"/>
    <x v="0"/>
    <x v="0"/>
    <x v="1"/>
    <s v="No Aplica"/>
  </r>
  <r>
    <n v="20551135137"/>
    <x v="126"/>
    <x v="69"/>
    <x v="3626"/>
    <x v="3647"/>
    <x v="3205"/>
    <n v="2"/>
    <x v="34"/>
    <s v="ESTACION 8 - ESTACION 9"/>
    <s v="ASENT.H.JAVIER HERAUD MZ.T LT.14"/>
    <x v="2"/>
    <x v="0"/>
    <m/>
    <x v="2"/>
    <d v="2023-05-09T00:00:00"/>
    <x v="0"/>
    <n v="4"/>
    <s v="CJV"/>
    <s v="Principal"/>
    <n v="6.6666666666666666E-2"/>
    <n v="41"/>
    <x v="0"/>
    <s v="Ok"/>
    <x v="1"/>
    <s v="OK"/>
    <x v="0"/>
    <x v="0"/>
    <x v="1"/>
    <s v="No Aplica"/>
  </r>
  <r>
    <n v="20551135137"/>
    <x v="126"/>
    <x v="69"/>
    <x v="3627"/>
    <x v="3648"/>
    <x v="3206"/>
    <n v="2"/>
    <x v="89"/>
    <s v="ESTACION 8 - ESTACION 9"/>
    <s v="JR.EL CARMEN 786"/>
    <x v="6"/>
    <x v="0"/>
    <m/>
    <x v="2"/>
    <d v="2023-05-09T00:00:00"/>
    <x v="0"/>
    <n v="4"/>
    <s v="CJV"/>
    <s v="Principal"/>
    <n v="6.6666666666666666E-2"/>
    <n v="56"/>
    <x v="5"/>
    <s v="Ok"/>
    <x v="0"/>
    <s v="OK"/>
    <x v="0"/>
    <x v="0"/>
    <x v="1"/>
    <s v="No Aplica"/>
  </r>
  <r>
    <n v="20551135137"/>
    <x v="126"/>
    <x v="69"/>
    <x v="3628"/>
    <x v="3649"/>
    <x v="3207"/>
    <n v="2"/>
    <x v="52"/>
    <s v="ESTACION 8 - ESTACION 9"/>
    <s v="_x0009_GRUPO 3 A.H. OASIS DE VILLA MZ. T LT. 25"/>
    <x v="45"/>
    <x v="0"/>
    <m/>
    <x v="2"/>
    <d v="2023-05-10T00:00:00"/>
    <x v="0"/>
    <n v="4"/>
    <s v="CJV"/>
    <s v="Principal"/>
    <n v="6.6666666666666666E-2"/>
    <n v="32"/>
    <x v="4"/>
    <s v="Ok"/>
    <x v="0"/>
    <s v="OK"/>
    <x v="0"/>
    <x v="0"/>
    <x v="1"/>
    <s v="No Aplica"/>
  </r>
  <r>
    <n v="20551135137"/>
    <x v="126"/>
    <x v="69"/>
    <x v="3629"/>
    <x v="3650"/>
    <x v="3208"/>
    <n v="2"/>
    <x v="34"/>
    <s v="ESTACION 8 - ESTACION 9"/>
    <s v="AV. LOS PROCERES DE CAMPOY MZ. D LT. 17"/>
    <x v="3"/>
    <x v="0"/>
    <m/>
    <x v="2"/>
    <d v="2023-05-31T00:00:00"/>
    <x v="0"/>
    <n v="4"/>
    <s v="CJV"/>
    <s v="Principal"/>
    <n v="6.6666666666666666E-2"/>
    <n v="20"/>
    <x v="1"/>
    <s v="Ok"/>
    <x v="0"/>
    <s v="OK"/>
    <x v="0"/>
    <x v="0"/>
    <x v="1"/>
    <s v="No Aplica"/>
  </r>
  <r>
    <n v="20551135137"/>
    <x v="126"/>
    <x v="69"/>
    <x v="3630"/>
    <x v="3651"/>
    <x v="3209"/>
    <n v="1"/>
    <x v="98"/>
    <s v="ESTACION 8 - ESTACION 9"/>
    <s v="MZ. Ñ2 LT. 5 URB. LA CAPILLA"/>
    <x v="90"/>
    <x v="0"/>
    <m/>
    <x v="2"/>
    <d v="2023-06-01T00:00:00"/>
    <x v="0"/>
    <n v="2"/>
    <s v="CJV"/>
    <s v="Principal"/>
    <n v="6.6666666666666666E-2"/>
    <n v="48"/>
    <x v="0"/>
    <s v="Ok"/>
    <x v="0"/>
    <s v="OK"/>
    <x v="0"/>
    <x v="0"/>
    <x v="1"/>
    <s v="No Aplica"/>
  </r>
  <r>
    <n v="20551135137"/>
    <x v="126"/>
    <x v="69"/>
    <x v="3631"/>
    <x v="3652"/>
    <x v="3210"/>
    <n v="1"/>
    <x v="160"/>
    <s v="ESTACION 8 - ESTACION 9"/>
    <s v="ASOCIACION LAS COLINAS MZ. C LT 17"/>
    <x v="31"/>
    <x v="0"/>
    <m/>
    <x v="5"/>
    <d v="2023-03-29T00:00:00"/>
    <x v="0"/>
    <n v="2"/>
    <s v="CJV"/>
    <s v="Principal"/>
    <n v="6.6666666666666666E-2"/>
    <n v="38"/>
    <x v="4"/>
    <s v="Ok"/>
    <x v="2"/>
    <s v="OK"/>
    <x v="0"/>
    <x v="0"/>
    <x v="1"/>
    <s v="No Aplica"/>
  </r>
  <r>
    <n v="20518153278"/>
    <x v="127"/>
    <x v="70"/>
    <x v="3632"/>
    <x v="3653"/>
    <x v="1865"/>
    <n v="1"/>
    <x v="603"/>
    <s v="PV16,17,18"/>
    <s v="Av. Circunvalación, Mz. J14, Lt. 23"/>
    <x v="3"/>
    <x v="0"/>
    <m/>
    <x v="0"/>
    <d v="2023-06-01T00:00:00"/>
    <x v="0"/>
    <n v="1"/>
    <s v="CJV"/>
    <s v="Principal"/>
    <n v="9.0909090909090912E-2"/>
    <n v="36"/>
    <x v="4"/>
    <s v="Ok"/>
    <x v="0"/>
    <s v="OK"/>
    <x v="0"/>
    <x v="0"/>
    <x v="1"/>
    <s v="No Aplica"/>
  </r>
  <r>
    <n v="20518153278"/>
    <x v="127"/>
    <x v="70"/>
    <x v="3633"/>
    <x v="3654"/>
    <x v="2640"/>
    <n v="3"/>
    <x v="604"/>
    <s v="TVPM"/>
    <s v="JR. TACNA N° 1313, MZ. 50E, LT. 5, JOSE GALVEZ"/>
    <x v="6"/>
    <x v="0"/>
    <m/>
    <x v="0"/>
    <d v="2016-11-01T00:00:00"/>
    <x v="0"/>
    <n v="2"/>
    <s v="CJV"/>
    <s v="Principal"/>
    <n v="9.0909090909090912E-2"/>
    <n v="39"/>
    <x v="4"/>
    <s v="Ok"/>
    <x v="0"/>
    <s v="OK"/>
    <x v="0"/>
    <x v="0"/>
    <x v="1"/>
    <s v="No Aplica"/>
  </r>
  <r>
    <n v="20518153278"/>
    <x v="127"/>
    <x v="70"/>
    <x v="3634"/>
    <x v="3655"/>
    <x v="3211"/>
    <n v="3"/>
    <x v="604"/>
    <s v="TVPM"/>
    <s v="AV. ARICA 268, JOSE GALVEZ"/>
    <x v="6"/>
    <x v="0"/>
    <m/>
    <x v="0"/>
    <d v="2022-08-01T00:00:00"/>
    <x v="0"/>
    <n v="1"/>
    <s v="CJV"/>
    <s v="Principal"/>
    <n v="9.0909090909090912E-2"/>
    <n v="37"/>
    <x v="4"/>
    <s v="Ok"/>
    <x v="0"/>
    <s v="OK"/>
    <x v="0"/>
    <x v="0"/>
    <x v="1"/>
    <s v="No Aplica"/>
  </r>
  <r>
    <s v="20518153278"/>
    <x v="127"/>
    <x v="70"/>
    <x v="3635"/>
    <x v="3656"/>
    <x v="3212"/>
    <n v="1"/>
    <x v="101"/>
    <s v="TVPM"/>
    <s v="CALLE CUENCA 145, URB. MAYORAZGO"/>
    <x v="90"/>
    <x v="0"/>
    <m/>
    <x v="0"/>
    <d v="2017-11-01T00:00:00"/>
    <x v="0"/>
    <n v="2"/>
    <s v="CJV"/>
    <s v="Principal"/>
    <n v="9.0909090909090912E-2"/>
    <n v="36"/>
    <x v="4"/>
    <s v="Ok"/>
    <x v="0"/>
    <s v="OK"/>
    <x v="0"/>
    <x v="0"/>
    <x v="1"/>
    <s v="No Aplica"/>
  </r>
  <r>
    <n v="20518153278"/>
    <x v="127"/>
    <x v="70"/>
    <x v="3636"/>
    <x v="3657"/>
    <x v="3213"/>
    <n v="1"/>
    <x v="8"/>
    <s v="PV16,17,18"/>
    <s v="AV. 8 DE OCTUBRE 141, NUEVA ESPERANZA"/>
    <x v="6"/>
    <x v="0"/>
    <m/>
    <x v="0"/>
    <d v="2016-11-01T00:00:00"/>
    <x v="0"/>
    <n v="1"/>
    <s v="CJV"/>
    <s v="Principal"/>
    <n v="9.0909090909090912E-2"/>
    <n v="39"/>
    <x v="4"/>
    <s v="Ok"/>
    <x v="0"/>
    <s v="OK"/>
    <x v="0"/>
    <x v="0"/>
    <x v="1"/>
    <s v="No Aplica"/>
  </r>
  <r>
    <n v="20518153278"/>
    <x v="127"/>
    <x v="70"/>
    <x v="3637"/>
    <x v="3658"/>
    <x v="3214"/>
    <n v="1"/>
    <x v="159"/>
    <s v="PV16,17,18"/>
    <s v="PSJE. NICARAGUA 265, URB. LA MENACHO I"/>
    <x v="23"/>
    <x v="0"/>
    <m/>
    <x v="0"/>
    <s v="25/01/2021"/>
    <x v="0"/>
    <n v="2"/>
    <s v="CJV"/>
    <s v="Principal"/>
    <n v="9.0909090909090912E-2"/>
    <n v="46"/>
    <x v="0"/>
    <s v="Ok"/>
    <x v="3"/>
    <s v="OK"/>
    <x v="0"/>
    <x v="0"/>
    <x v="1"/>
    <s v="No Aplica"/>
  </r>
  <r>
    <n v="20518153278"/>
    <x v="127"/>
    <x v="70"/>
    <x v="3638"/>
    <x v="3659"/>
    <x v="3215"/>
    <n v="1"/>
    <x v="159"/>
    <s v="PV16,17,18"/>
    <s v=" UCV 157, MZ. E, LT. 3, HUAYCAN, ZONA K"/>
    <x v="2"/>
    <x v="0"/>
    <m/>
    <x v="0"/>
    <d v="2016-11-01T00:00:00"/>
    <x v="0"/>
    <n v="2"/>
    <s v="CJV"/>
    <s v="Principal"/>
    <n v="9.0909090909090912E-2"/>
    <n v="40"/>
    <x v="4"/>
    <s v="Ok"/>
    <x v="1"/>
    <s v="OK"/>
    <x v="0"/>
    <x v="0"/>
    <x v="1"/>
    <s v="No Aplica"/>
  </r>
  <r>
    <n v="20518153278"/>
    <x v="127"/>
    <x v="70"/>
    <x v="3639"/>
    <x v="3660"/>
    <x v="3216"/>
    <n v="3"/>
    <x v="604"/>
    <s v="PV16,17,18"/>
    <s v="AAHH. JAIME YOSHIYAMA MZ. B, LT.3"/>
    <x v="45"/>
    <x v="0"/>
    <m/>
    <x v="0"/>
    <d v="2016-07-01T00:00:00"/>
    <x v="0"/>
    <n v="2"/>
    <s v="CJV"/>
    <s v="Principal"/>
    <n v="9.0909090909090912E-2"/>
    <n v="42"/>
    <x v="0"/>
    <s v="Ok"/>
    <x v="0"/>
    <s v="OK"/>
    <x v="0"/>
    <x v="0"/>
    <x v="1"/>
    <s v="No Aplica"/>
  </r>
  <r>
    <n v="20518153278"/>
    <x v="127"/>
    <x v="70"/>
    <x v="3640"/>
    <x v="3661"/>
    <x v="585"/>
    <n v="3"/>
    <x v="604"/>
    <s v="PV16,17,18"/>
    <s v="PROLONGACION SAN MARTIN MZ. 161F, LT.22"/>
    <x v="6"/>
    <x v="0"/>
    <m/>
    <x v="0"/>
    <d v="2023-08-01T00:00:00"/>
    <x v="0"/>
    <n v="1"/>
    <s v="CJV"/>
    <s v="Principal"/>
    <n v="9.0909090909090912E-2"/>
    <n v="31"/>
    <x v="3"/>
    <s v="Ok"/>
    <x v="0"/>
    <s v="OK"/>
    <x v="0"/>
    <x v="0"/>
    <x v="1"/>
    <s v="8-2023"/>
  </r>
  <r>
    <n v="20518153278"/>
    <x v="127"/>
    <x v="70"/>
    <x v="3641"/>
    <x v="3662"/>
    <x v="3217"/>
    <n v="1"/>
    <x v="159"/>
    <s v="PV16,17,18"/>
    <s v="JR. SAN MIGUEL 230, JOSE CARLOS MARIATEGUI"/>
    <x v="6"/>
    <x v="0"/>
    <m/>
    <x v="0"/>
    <d v="2023-08-01T00:00:00"/>
    <x v="0"/>
    <n v="2"/>
    <s v="CJV"/>
    <s v="Principal"/>
    <n v="9.0909090909090912E-2"/>
    <n v="49"/>
    <x v="0"/>
    <s v="Ok"/>
    <x v="0"/>
    <s v="OK"/>
    <x v="0"/>
    <x v="0"/>
    <x v="1"/>
    <s v="8-2023"/>
  </r>
  <r>
    <s v="20518153278"/>
    <x v="127"/>
    <x v="70"/>
    <x v="3642"/>
    <x v="3663"/>
    <x v="2465"/>
    <n v="1"/>
    <x v="605"/>
    <s v="TVPM"/>
    <s v="CALLE PUQUINA N° 100, TORRE 7, DPTO. 901"/>
    <x v="44"/>
    <x v="0"/>
    <m/>
    <x v="0"/>
    <d v="2018-01-01T00:00:00"/>
    <x v="0"/>
    <n v="2"/>
    <s v="CJV"/>
    <s v="Principal"/>
    <n v="9.0909090909090912E-2"/>
    <n v="41"/>
    <x v="0"/>
    <s v="Ok"/>
    <x v="0"/>
    <s v="OK"/>
    <x v="0"/>
    <x v="0"/>
    <x v="1"/>
    <s v="No Aplica"/>
  </r>
  <r>
    <n v="20508430681"/>
    <x v="46"/>
    <x v="31"/>
    <x v="3643"/>
    <x v="3664"/>
    <x v="3218"/>
    <n v="2"/>
    <x v="65"/>
    <s v="SUMINISTRO E INSTALACION DE PANELES VITRIFICADOS EN E1, E2, E3, E14 Y E15"/>
    <s v="MZ. S LT. 5 P.JOVEN LAS ANIMAS"/>
    <x v="39"/>
    <x v="0"/>
    <m/>
    <x v="2"/>
    <d v="2023-06-28T00:00:00"/>
    <x v="0"/>
    <n v="4"/>
    <s v="CJV"/>
    <s v="Principal"/>
    <n v="2.7027027027027029E-2"/>
    <n v="36"/>
    <x v="4"/>
    <s v="Ok"/>
    <x v="0"/>
    <s v="OK"/>
    <x v="0"/>
    <x v="0"/>
    <x v="1"/>
    <s v="No Aplica"/>
  </r>
  <r>
    <n v="20508430681"/>
    <x v="46"/>
    <x v="31"/>
    <x v="3644"/>
    <x v="3665"/>
    <x v="3219"/>
    <n v="2"/>
    <x v="5"/>
    <s v="SUMINISTRO E INSTALACION DE PANELES VITRIFICADOS EN E1, E2, E3, E14 Y E15"/>
    <s v="CALLE SAN FRANCISO LT 49"/>
    <x v="2"/>
    <x v="0"/>
    <m/>
    <x v="2"/>
    <d v="2023-06-21T00:00:00"/>
    <x v="0"/>
    <n v="4"/>
    <s v="CJV"/>
    <s v="Principal"/>
    <n v="2.7027027027027029E-2"/>
    <n v="23"/>
    <x v="1"/>
    <s v="Ok"/>
    <x v="1"/>
    <s v="OK"/>
    <x v="0"/>
    <x v="0"/>
    <x v="1"/>
    <s v="No Aplica"/>
  </r>
  <r>
    <n v="20508430681"/>
    <x v="46"/>
    <x v="31"/>
    <x v="3645"/>
    <x v="3666"/>
    <x v="1325"/>
    <n v="1"/>
    <x v="21"/>
    <s v="SUMINISTRO E INSTALACION DE PANELES VITRIFICADOS EN E1, E2, E3, E14 Y E15"/>
    <s v="AV. MIGUEL GRAU LT 14 URB. COND. MANZANOS DE STA CLARA "/>
    <x v="2"/>
    <x v="0"/>
    <m/>
    <x v="2"/>
    <d v="2023-06-19T00:00:00"/>
    <x v="0"/>
    <n v="1"/>
    <s v="CJV"/>
    <s v="Principal"/>
    <n v="2.7027027027027029E-2"/>
    <n v="35"/>
    <x v="4"/>
    <s v="Ok"/>
    <x v="1"/>
    <s v="OK"/>
    <x v="0"/>
    <x v="0"/>
    <x v="1"/>
    <s v="No Aplica"/>
  </r>
  <r>
    <n v="20508430681"/>
    <x v="46"/>
    <x v="31"/>
    <x v="3646"/>
    <x v="3667"/>
    <x v="3220"/>
    <n v="2"/>
    <x v="65"/>
    <s v="SUMINISTRO E INSTALACION DE PANELES VITRIFICADOS EN E1, E2, E3, E14 Y E15"/>
    <s v="A.H. 18 DE OCTUBRE MZ. D LT 02"/>
    <x v="4"/>
    <x v="0"/>
    <m/>
    <x v="2"/>
    <d v="2023-06-19T00:00:00"/>
    <x v="0"/>
    <n v="4"/>
    <s v="CJV"/>
    <s v="Principal"/>
    <n v="2.7027027027027029E-2"/>
    <n v="52"/>
    <x v="5"/>
    <s v="Ok"/>
    <x v="2"/>
    <s v="OK"/>
    <x v="0"/>
    <x v="0"/>
    <x v="1"/>
    <s v="No Aplica"/>
  </r>
  <r>
    <n v="20508430681"/>
    <x v="46"/>
    <x v="31"/>
    <x v="3647"/>
    <x v="3668"/>
    <x v="3221"/>
    <n v="1"/>
    <x v="98"/>
    <s v="SUMINISTRO E INSTALACION DE PANELES VITRIFICADOS EN E1, E2, E3, E14 Y E15"/>
    <s v="U.V SANTA MARINA BLOK 3 DPTO 107"/>
    <x v="31"/>
    <x v="0"/>
    <m/>
    <x v="2"/>
    <d v="2023-06-19T00:00:00"/>
    <x v="0"/>
    <n v="2"/>
    <s v="CJV"/>
    <s v="Principal"/>
    <n v="2.7027027027027029E-2"/>
    <n v="42"/>
    <x v="0"/>
    <s v="Ok"/>
    <x v="2"/>
    <s v="OK"/>
    <x v="0"/>
    <x v="0"/>
    <x v="1"/>
    <s v="No Aplica"/>
  </r>
  <r>
    <n v="20508430681"/>
    <x v="46"/>
    <x v="31"/>
    <x v="3648"/>
    <x v="3669"/>
    <x v="2005"/>
    <n v="1"/>
    <x v="606"/>
    <s v="SUMINISTRO E INSTALACION DE PANELES VITRIFICADOS EN E1, E2, E3, E14 Y E15"/>
    <s v="PSJ. FAUSTINO SANCHEZ CARRION 137 DPTO 105"/>
    <x v="158"/>
    <x v="0"/>
    <m/>
    <x v="2"/>
    <d v="2023-06-26T00:00:00"/>
    <x v="0"/>
    <n v="1"/>
    <s v="CJV"/>
    <s v="Principal"/>
    <n v="2.7027027027027029E-2"/>
    <n v="28"/>
    <x v="3"/>
    <s v="Ok"/>
    <x v="0"/>
    <s v="OK"/>
    <x v="0"/>
    <x v="0"/>
    <x v="1"/>
    <s v="No Aplica"/>
  </r>
  <r>
    <n v="20508430681"/>
    <x v="46"/>
    <x v="31"/>
    <x v="3649"/>
    <x v="3670"/>
    <x v="3222"/>
    <n v="1"/>
    <x v="607"/>
    <s v="SUMINISTRO E INSTALACION DE PANELES VITRIFICADOS EN E1, E2, E3, E14 Y E15"/>
    <s v="JR. CAHUIDE 900 BLOCK 158 DPTO 402"/>
    <x v="256"/>
    <x v="0"/>
    <m/>
    <x v="2"/>
    <d v="2023-06-19T00:00:00"/>
    <x v="0"/>
    <n v="2"/>
    <s v="CJV"/>
    <s v="Principal"/>
    <n v="2.7027027027027029E-2"/>
    <n v="37"/>
    <x v="4"/>
    <s v="Ok"/>
    <x v="0"/>
    <s v="OK"/>
    <x v="0"/>
    <x v="0"/>
    <x v="1"/>
    <s v="No Aplica"/>
  </r>
  <r>
    <n v="20508430681"/>
    <x v="46"/>
    <x v="31"/>
    <x v="3650"/>
    <x v="3671"/>
    <x v="3223"/>
    <n v="2"/>
    <x v="13"/>
    <s v="SUMINISTRO E INSTALACION DE PANELES VITRIFICADOS EN E1, E2, E3, E14 Y E15"/>
    <s v="LAS VIÑAS DE SAN JUAN MZ W LT 1"/>
    <x v="2"/>
    <x v="0"/>
    <m/>
    <x v="2"/>
    <d v="2023-06-19T00:00:00"/>
    <x v="0"/>
    <n v="4"/>
    <s v="CJV"/>
    <s v="Principal"/>
    <n v="2.7027027027027029E-2"/>
    <n v="30"/>
    <x v="3"/>
    <s v="Ok"/>
    <x v="1"/>
    <s v="OK"/>
    <x v="0"/>
    <x v="0"/>
    <x v="1"/>
    <s v="No Aplica"/>
  </r>
  <r>
    <n v="20508430681"/>
    <x v="46"/>
    <x v="31"/>
    <x v="3651"/>
    <x v="3672"/>
    <x v="2781"/>
    <n v="2"/>
    <x v="65"/>
    <s v="SUMINISTRO E INSTALACION DE PANELES VITRIFICADOS EN E1, E2, E3, E14 Y E15"/>
    <s v="MZ. B LT. 24 ASOC. VIV. LAS TORRES DE COPACABANA"/>
    <x v="12"/>
    <x v="0"/>
    <m/>
    <x v="2"/>
    <d v="2023-06-20T00:00:00"/>
    <x v="0"/>
    <n v="4"/>
    <s v="CJV"/>
    <s v="Principal"/>
    <n v="2.7027027027027029E-2"/>
    <n v="38"/>
    <x v="4"/>
    <s v="Ok"/>
    <x v="0"/>
    <s v="OK"/>
    <x v="0"/>
    <x v="0"/>
    <x v="1"/>
    <s v="No Aplica"/>
  </r>
  <r>
    <n v="20508430681"/>
    <x v="46"/>
    <x v="31"/>
    <x v="3652"/>
    <x v="3673"/>
    <x v="3224"/>
    <n v="2"/>
    <x v="65"/>
    <s v="SUMINISTRO E INSTALACION DE PANELES VITRIFICADOS EN E1, E2, E3, E14 Y E15"/>
    <s v="CALLE CASTAÑETA A.H. MUNICIPAL 2 MZ. N LT 13"/>
    <x v="8"/>
    <x v="0"/>
    <m/>
    <x v="2"/>
    <d v="2023-06-27T00:00:00"/>
    <x v="0"/>
    <n v="4"/>
    <s v="CJV"/>
    <s v="Principal"/>
    <n v="2.7027027027027029E-2"/>
    <n v="28"/>
    <x v="3"/>
    <s v="Ok"/>
    <x v="0"/>
    <s v="OK"/>
    <x v="0"/>
    <x v="0"/>
    <x v="1"/>
    <s v="No Aplica"/>
  </r>
  <r>
    <n v="20508430681"/>
    <x v="46"/>
    <x v="31"/>
    <x v="3653"/>
    <x v="3674"/>
    <x v="3225"/>
    <n v="2"/>
    <x v="66"/>
    <s v="SUMINISTRO E INSTALACION DE PANELES VITRIFICADOS EN E1, E2, E3, E14 Y E15"/>
    <s v="MZ. 38 LT 20 AH UPIS HUASCAR DE CANTO GRANDE"/>
    <x v="3"/>
    <x v="0"/>
    <m/>
    <x v="2"/>
    <d v="2023-06-21T00:00:00"/>
    <x v="0"/>
    <n v="4"/>
    <s v="CJV"/>
    <s v="Principal"/>
    <n v="2.7027027027027029E-2"/>
    <n v="38"/>
    <x v="4"/>
    <s v="Ok"/>
    <x v="0"/>
    <s v="OK"/>
    <x v="0"/>
    <x v="0"/>
    <x v="1"/>
    <s v="No Aplica"/>
  </r>
  <r>
    <n v="20508430681"/>
    <x v="46"/>
    <x v="31"/>
    <x v="3654"/>
    <x v="3675"/>
    <x v="225"/>
    <n v="2"/>
    <x v="65"/>
    <s v="SUMINISTRO E INSTALACION DE PANELES VITRIFICADOS EN E1, E2, E3, E14 Y E15"/>
    <s v="CALLE AREQUIPA N° 385"/>
    <x v="8"/>
    <x v="0"/>
    <m/>
    <x v="2"/>
    <d v="2023-06-28T00:00:00"/>
    <x v="0"/>
    <n v="4"/>
    <s v="CJV"/>
    <s v="Principal"/>
    <n v="2.7027027027027029E-2"/>
    <n v="37"/>
    <x v="4"/>
    <s v="Ok"/>
    <x v="0"/>
    <s v="OK"/>
    <x v="0"/>
    <x v="0"/>
    <x v="1"/>
    <s v="No Aplica"/>
  </r>
  <r>
    <n v="20508430681"/>
    <x v="46"/>
    <x v="31"/>
    <x v="3655"/>
    <x v="3676"/>
    <x v="2495"/>
    <n v="2"/>
    <x v="65"/>
    <s v="SUMINISTRO E INSTALACION DE PANELES VITRIFICADOS EN E1, E2, E3, E14 Y E15"/>
    <s v="CALLE AREQUIPA N° 385"/>
    <x v="8"/>
    <x v="0"/>
    <m/>
    <x v="2"/>
    <d v="2023-06-19T00:00:00"/>
    <x v="0"/>
    <n v="4"/>
    <s v="CJV"/>
    <s v="Principal"/>
    <n v="2.7027027027027029E-2"/>
    <n v="28"/>
    <x v="3"/>
    <s v="Ok"/>
    <x v="0"/>
    <s v="OK"/>
    <x v="0"/>
    <x v="0"/>
    <x v="1"/>
    <s v="No Aplica"/>
  </r>
  <r>
    <n v="20508430681"/>
    <x v="46"/>
    <x v="31"/>
    <x v="3656"/>
    <x v="3677"/>
    <x v="1375"/>
    <n v="2"/>
    <x v="65"/>
    <s v="SUMINISTRO E INSTALACION DE PANELES VITRIFICADOS EN E1, E2, E3, E14 Y E15"/>
    <s v="CALLE 83 URB. PACHACAMAC BARRIO 4 SECTOR II ETAPA 4TA MZM LT 36"/>
    <x v="45"/>
    <x v="0"/>
    <m/>
    <x v="2"/>
    <d v="2023-06-19T00:00:00"/>
    <x v="0"/>
    <n v="4"/>
    <s v="CJV"/>
    <s v="Principal"/>
    <n v="2.7027027027027029E-2"/>
    <n v="28"/>
    <x v="3"/>
    <s v="Ok"/>
    <x v="0"/>
    <s v="OK"/>
    <x v="0"/>
    <x v="0"/>
    <x v="1"/>
    <s v="No Aplica"/>
  </r>
  <r>
    <n v="20508430681"/>
    <x v="46"/>
    <x v="31"/>
    <x v="3657"/>
    <x v="3678"/>
    <x v="928"/>
    <n v="2"/>
    <x v="65"/>
    <s v="SUMINISTRO E INSTALACION DE PANELES VITRIFICADOS EN E1, E2, E3, E14 Y E15"/>
    <s v="COMITÉ 119- PSJE LAS VIOLETAS MZ 152A LT.28"/>
    <x v="9"/>
    <x v="0"/>
    <m/>
    <x v="2"/>
    <d v="2023-07-10T00:00:00"/>
    <x v="0"/>
    <n v="4"/>
    <s v="CJV"/>
    <s v="Principal"/>
    <n v="2.7027027027027029E-2"/>
    <n v="26"/>
    <x v="3"/>
    <s v="Ok"/>
    <x v="0"/>
    <s v="OK"/>
    <x v="0"/>
    <x v="0"/>
    <x v="1"/>
    <s v="No Aplica"/>
  </r>
  <r>
    <n v="20508430681"/>
    <x v="46"/>
    <x v="31"/>
    <x v="3658"/>
    <x v="3679"/>
    <x v="1362"/>
    <n v="2"/>
    <x v="5"/>
    <s v="SUMINISTRO E INSTALACION DE PANELES VITRIFICADOS EN E1, E2, E3, E14 Y E15"/>
    <s v="CALLE AZALIAS 191"/>
    <x v="37"/>
    <x v="0"/>
    <m/>
    <x v="2"/>
    <d v="2023-07-11T00:00:00"/>
    <x v="0"/>
    <n v="4"/>
    <s v="CJV"/>
    <s v="Principal"/>
    <n v="2.7027027027027029E-2"/>
    <n v="45"/>
    <x v="0"/>
    <s v="Ok"/>
    <x v="0"/>
    <s v="OK"/>
    <x v="0"/>
    <x v="0"/>
    <x v="1"/>
    <s v="No Aplica"/>
  </r>
  <r>
    <n v="20508430681"/>
    <x v="46"/>
    <x v="31"/>
    <x v="3659"/>
    <x v="3680"/>
    <x v="3226"/>
    <n v="2"/>
    <x v="65"/>
    <s v="SUMINISTRO E INSTALACION DE PANELES VITRIFICADOS EN E1, E2, E3, E14 Y E15"/>
    <s v="AA.HH. 4 DE DICIEMBRE"/>
    <x v="3"/>
    <x v="0"/>
    <m/>
    <x v="2"/>
    <d v="2023-07-10T00:00:00"/>
    <x v="0"/>
    <n v="4"/>
    <s v="CJV"/>
    <s v="Principal"/>
    <n v="2.7027027027027029E-2"/>
    <n v="23"/>
    <x v="1"/>
    <s v="Ok"/>
    <x v="0"/>
    <s v="OK"/>
    <x v="0"/>
    <x v="0"/>
    <x v="1"/>
    <s v="No Aplica"/>
  </r>
  <r>
    <n v="20508430681"/>
    <x v="46"/>
    <x v="31"/>
    <x v="3660"/>
    <x v="3681"/>
    <x v="3227"/>
    <n v="2"/>
    <x v="65"/>
    <s v="SUMINISTRO E INSTALACION DE PANELES VITRIFICADOS EN E1, E2, E3, E14 Y E15"/>
    <s v="CALLE LAS PALMAS PUEBLO JOVEN JULIO CESAR TELLO MZ. F2 LT 01"/>
    <x v="137"/>
    <x v="0"/>
    <m/>
    <x v="2"/>
    <d v="2023-07-10T00:00:00"/>
    <x v="0"/>
    <n v="4"/>
    <s v="CJV"/>
    <s v="Principal"/>
    <n v="2.7027027027027029E-2"/>
    <n v="33"/>
    <x v="4"/>
    <s v="Ok"/>
    <x v="0"/>
    <s v="OK"/>
    <x v="0"/>
    <x v="0"/>
    <x v="1"/>
    <s v="No Aplica"/>
  </r>
  <r>
    <n v="20508430681"/>
    <x v="46"/>
    <x v="31"/>
    <x v="3661"/>
    <x v="3682"/>
    <x v="935"/>
    <n v="2"/>
    <x v="65"/>
    <s v="SUMINISTRO E INSTALACION DE PANELES VITRIFICADOS EN E1, E2, E3, E14 Y E15"/>
    <s v="AV. IMPERIAL 584 COOP. LOS CHANCAS DE ANDAHUAYLAS ETAPA 2 MZ. A LT 38"/>
    <x v="63"/>
    <x v="0"/>
    <m/>
    <x v="2"/>
    <d v="2023-07-24T00:00:00"/>
    <x v="0"/>
    <n v="4"/>
    <s v="CJV"/>
    <s v="Principal"/>
    <n v="2.7027027027027029E-2"/>
    <n v="39"/>
    <x v="4"/>
    <s v="Ok"/>
    <x v="6"/>
    <s v="OK"/>
    <x v="0"/>
    <x v="0"/>
    <x v="1"/>
    <s v="No Aplica"/>
  </r>
  <r>
    <n v="20508430681"/>
    <x v="46"/>
    <x v="31"/>
    <x v="3662"/>
    <x v="3683"/>
    <x v="1990"/>
    <n v="2"/>
    <x v="65"/>
    <s v="SUMINISTRO E INSTALACION DE PANELES VITRIFICADOS EN E1, E2, E3, E14 Y E15"/>
    <s v="ASOC. LOS HUERTOS DE COPACABANA MZ. A LT. 7"/>
    <x v="39"/>
    <x v="0"/>
    <m/>
    <x v="2"/>
    <d v="2023-07-24T00:00:00"/>
    <x v="0"/>
    <n v="4"/>
    <s v="CJV"/>
    <s v="Principal"/>
    <n v="2.7027027027027029E-2"/>
    <n v="39"/>
    <x v="4"/>
    <s v="Ok"/>
    <x v="0"/>
    <s v="OK"/>
    <x v="0"/>
    <x v="0"/>
    <x v="1"/>
    <s v="No Aplica"/>
  </r>
  <r>
    <n v="20508430681"/>
    <x v="46"/>
    <x v="31"/>
    <x v="3663"/>
    <x v="3684"/>
    <x v="3228"/>
    <n v="1"/>
    <x v="21"/>
    <s v="SUMINISTRO E INSTALACION DE PANELES VITRIFICADOS EN E1, E2, E3, E14 Y E15"/>
    <s v="MZ. R LT. 15 PRIMERA ZONA DE BAYOBAR"/>
    <x v="3"/>
    <x v="0"/>
    <m/>
    <x v="2"/>
    <d v="2023-07-10T00:00:00"/>
    <x v="0"/>
    <n v="2"/>
    <s v="CJV"/>
    <s v="Principal"/>
    <n v="2.7027027027027029E-2"/>
    <n v="43"/>
    <x v="0"/>
    <s v="Ok"/>
    <x v="0"/>
    <s v="OK"/>
    <x v="0"/>
    <x v="0"/>
    <x v="1"/>
    <s v="No Aplica"/>
  </r>
  <r>
    <n v="20508430681"/>
    <x v="46"/>
    <x v="31"/>
    <x v="3664"/>
    <x v="3685"/>
    <x v="2363"/>
    <n v="1"/>
    <x v="608"/>
    <s v="SUMINISTRO E INSTALACION DE PANELES VITRIFICADOS EN E1, E2, E3, E14 Y E15"/>
    <s v="Calle Pacaritambo 114-116 Tahuantinsuyo"/>
    <x v="9"/>
    <x v="0"/>
    <m/>
    <x v="2"/>
    <d v="2023-07-21T00:00:00"/>
    <x v="0"/>
    <n v="2"/>
    <s v="CJV"/>
    <s v="Principal"/>
    <n v="2.7027027027027029E-2"/>
    <n v="26"/>
    <x v="3"/>
    <s v="Ok"/>
    <x v="0"/>
    <s v="OK"/>
    <x v="0"/>
    <x v="0"/>
    <x v="1"/>
    <s v="No Aplica"/>
  </r>
  <r>
    <n v="20508430681"/>
    <x v="46"/>
    <x v="31"/>
    <x v="3665"/>
    <x v="3686"/>
    <x v="2702"/>
    <n v="2"/>
    <x v="65"/>
    <s v="SUMINISTRO E INSTALACION DE PANELES VITRIFICADOS EN E1, E2, E3, E14 Y E15"/>
    <s v="URB. LOS ANGELES MZ C LT 2 "/>
    <x v="39"/>
    <x v="0"/>
    <m/>
    <x v="2"/>
    <d v="2023-07-24T00:00:00"/>
    <x v="0"/>
    <n v="4"/>
    <s v="CJV"/>
    <s v="Principal"/>
    <n v="2.7027027027027029E-2"/>
    <n v="22"/>
    <x v="1"/>
    <s v="Ok"/>
    <x v="0"/>
    <s v="OK"/>
    <x v="0"/>
    <x v="0"/>
    <x v="1"/>
    <s v="No Aplica"/>
  </r>
  <r>
    <n v="20508430681"/>
    <x v="46"/>
    <x v="31"/>
    <x v="3666"/>
    <x v="3687"/>
    <x v="3229"/>
    <n v="2"/>
    <x v="65"/>
    <s v="SUMINISTRO E INSTALACION DE PANELES VITRIFICADOS EN E1, E2, E3, E14 Y E15"/>
    <s v="SEGUNDA DE PALAO AAHH LAMPA DE ORO MZ H LT 9"/>
    <x v="8"/>
    <x v="0"/>
    <m/>
    <x v="2"/>
    <d v="2023-07-31T00:00:00"/>
    <x v="0"/>
    <n v="4"/>
    <s v="CJV"/>
    <s v="Principal"/>
    <n v="2.7027027027027029E-2"/>
    <n v="24"/>
    <x v="3"/>
    <s v="Ok"/>
    <x v="0"/>
    <s v="OK"/>
    <x v="0"/>
    <x v="0"/>
    <x v="1"/>
    <s v="No Aplica"/>
  </r>
  <r>
    <n v="20508430681"/>
    <x v="46"/>
    <x v="31"/>
    <x v="3667"/>
    <x v="3688"/>
    <x v="3230"/>
    <n v="2"/>
    <x v="65"/>
    <s v="SUMINISTRO E INSTALACION DE PANELES VITRIFICADOS EN E1, E2, E3, E14 Y E15"/>
    <s v="ASENT. H. LOS ROSALES DE PRO MZ. J1 LT. 08"/>
    <x v="11"/>
    <x v="0"/>
    <m/>
    <x v="2"/>
    <d v="2023-08-01T00:00:00"/>
    <x v="0"/>
    <n v="4"/>
    <s v="CJV"/>
    <s v="Principal"/>
    <n v="2.7027027027027029E-2"/>
    <n v="44"/>
    <x v="0"/>
    <s v="Ok"/>
    <x v="0"/>
    <s v="OK"/>
    <x v="0"/>
    <x v="0"/>
    <x v="1"/>
    <s v="8-2023"/>
  </r>
  <r>
    <n v="20508430681"/>
    <x v="46"/>
    <x v="31"/>
    <x v="3668"/>
    <x v="3689"/>
    <x v="1338"/>
    <n v="2"/>
    <x v="65"/>
    <s v="SUMINISTRO E INSTALACION DE PANELES VITRIFICADOS EN E1, E2, E3, E14 Y E15"/>
    <s v="MZ. E4 LT.7 PORTADA III MANCHAY"/>
    <x v="28"/>
    <x v="0"/>
    <m/>
    <x v="2"/>
    <d v="2023-08-01T00:00:00"/>
    <x v="0"/>
    <n v="4"/>
    <s v="CJV"/>
    <s v="Principal"/>
    <n v="2.7027027027027029E-2"/>
    <n v="33"/>
    <x v="4"/>
    <s v="Ok"/>
    <x v="0"/>
    <s v="OK"/>
    <x v="0"/>
    <x v="0"/>
    <x v="1"/>
    <s v="8-2023"/>
  </r>
  <r>
    <n v="20508430681"/>
    <x v="46"/>
    <x v="31"/>
    <x v="3669"/>
    <x v="3690"/>
    <x v="3231"/>
    <n v="2"/>
    <x v="66"/>
    <s v="SUMINISTRO E INSTALACION DE PANELES VITRIFICADOS EN E1, E2, E3, E14 Y E15"/>
    <s v="ASOC. VILLA SAN ANTONIO MZ. E LT 1 CAMPOY"/>
    <x v="3"/>
    <x v="0"/>
    <m/>
    <x v="2"/>
    <d v="2023-08-02T00:00:00"/>
    <x v="0"/>
    <n v="4"/>
    <s v="CJV"/>
    <s v="Principal"/>
    <n v="2.7027027027027029E-2"/>
    <n v="43"/>
    <x v="0"/>
    <s v="Ok"/>
    <x v="0"/>
    <s v="OK"/>
    <x v="0"/>
    <x v="0"/>
    <x v="1"/>
    <s v="8-2023"/>
  </r>
  <r>
    <n v="20508430681"/>
    <x v="46"/>
    <x v="31"/>
    <x v="3670"/>
    <x v="3691"/>
    <x v="3232"/>
    <n v="2"/>
    <x v="65"/>
    <s v="SUMINISTRO E INSTALACION DE PANELES VITRIFICADOS EN E1, E2, E3, E14 Y E15"/>
    <s v="ASENT.H. LUIS FELIPE DE LAS CASAS MZ. M1 LT.8"/>
    <x v="4"/>
    <x v="0"/>
    <m/>
    <x v="2"/>
    <d v="2023-08-02T00:00:00"/>
    <x v="0"/>
    <n v="4"/>
    <s v="CJV"/>
    <s v="Principal"/>
    <n v="2.7027027027027029E-2"/>
    <n v="45"/>
    <x v="0"/>
    <s v="Ok"/>
    <x v="2"/>
    <s v="OK"/>
    <x v="0"/>
    <x v="0"/>
    <x v="1"/>
    <s v="8-2023"/>
  </r>
  <r>
    <n v="20508430681"/>
    <x v="46"/>
    <x v="31"/>
    <x v="3671"/>
    <x v="3692"/>
    <x v="3233"/>
    <n v="2"/>
    <x v="66"/>
    <s v="SUMINISTRO E INSTALACION DE PANELES VITRIFICADOS EN E1, E2, E3, E14 Y E15"/>
    <s v="ASENT. H. LOS ROSALES DE PRO MZ. J1 LT. 08"/>
    <x v="11"/>
    <x v="0"/>
    <m/>
    <x v="2"/>
    <d v="2023-08-02T00:00:00"/>
    <x v="0"/>
    <n v="4"/>
    <s v="CJV"/>
    <s v="Principal"/>
    <n v="2.7027027027027029E-2"/>
    <n v="26"/>
    <x v="3"/>
    <s v="Ok"/>
    <x v="0"/>
    <s v="OK"/>
    <x v="0"/>
    <x v="0"/>
    <x v="1"/>
    <s v="8-2023"/>
  </r>
  <r>
    <n v="20508430681"/>
    <x v="46"/>
    <x v="31"/>
    <x v="3672"/>
    <x v="3693"/>
    <x v="3234"/>
    <n v="2"/>
    <x v="65"/>
    <s v="SUMINISTRO E INSTALACION DE PANELES VITRIFICADOS EN E1, E2, E3, E14 Y E15"/>
    <s v="CALLE LOS CHANCAS 140"/>
    <x v="63"/>
    <x v="0"/>
    <m/>
    <x v="2"/>
    <d v="2023-08-14T00:00:00"/>
    <x v="0"/>
    <n v="4"/>
    <s v="CJV"/>
    <s v="Principal"/>
    <n v="2.7027027027027029E-2"/>
    <n v="42"/>
    <x v="0"/>
    <s v="Ok"/>
    <x v="6"/>
    <s v="OK"/>
    <x v="0"/>
    <x v="0"/>
    <x v="1"/>
    <s v="8-2023"/>
  </r>
  <r>
    <n v="20508430681"/>
    <x v="46"/>
    <x v="31"/>
    <x v="2732"/>
    <x v="2745"/>
    <x v="2493"/>
    <n v="2"/>
    <x v="5"/>
    <s v="SUMINISTRO E INSTALACION DE PANELES VITRIFICADOS EN E1, E2, E3, E14 Y E15"/>
    <s v="UNIDAD MODELO CHALET 1E2"/>
    <x v="31"/>
    <x v="0"/>
    <m/>
    <x v="2"/>
    <d v="2023-08-14T00:00:00"/>
    <x v="0"/>
    <n v="4"/>
    <s v="CJV"/>
    <s v="Principal"/>
    <n v="2.7027027027027029E-2"/>
    <n v="43"/>
    <x v="0"/>
    <s v="Ok"/>
    <x v="2"/>
    <s v="OK"/>
    <x v="0"/>
    <x v="1"/>
    <x v="1"/>
    <s v="8-2023"/>
  </r>
  <r>
    <n v="20508430681"/>
    <x v="46"/>
    <x v="31"/>
    <x v="3673"/>
    <x v="3694"/>
    <x v="3235"/>
    <n v="1"/>
    <x v="98"/>
    <s v="SUMINISTRO E INSTALACION DE PANELES VITRIFICADOS EN E1, E2, E3, E14 Y E15"/>
    <s v="JR. ANDRES AVELINO A.CACERES ESTE 502"/>
    <x v="12"/>
    <x v="0"/>
    <m/>
    <x v="2"/>
    <d v="2023-08-14T00:00:00"/>
    <x v="0"/>
    <n v="2"/>
    <s v="CJV"/>
    <s v="Principal"/>
    <n v="2.7027027027027029E-2"/>
    <n v="39"/>
    <x v="4"/>
    <s v="Ok"/>
    <x v="0"/>
    <s v="OK"/>
    <x v="0"/>
    <x v="0"/>
    <x v="1"/>
    <s v="8-2023"/>
  </r>
  <r>
    <n v="20508430681"/>
    <x v="46"/>
    <x v="31"/>
    <x v="3674"/>
    <x v="124"/>
    <x v="124"/>
    <n v="2"/>
    <x v="5"/>
    <s v="SUMINISTRO E INSTALACION DE PANELES VITRIFICADOS EN E1, E2, E3, E14 Y E15"/>
    <s v="JR. TUPAC AMARU 210"/>
    <x v="30"/>
    <x v="0"/>
    <m/>
    <x v="2"/>
    <d v="2023-08-14T00:00:00"/>
    <x v="0"/>
    <n v="4"/>
    <s v="CJV"/>
    <s v="Principal"/>
    <n v="2.7027027027027029E-2"/>
    <n v="36"/>
    <x v="4"/>
    <s v="Ok"/>
    <x v="2"/>
    <s v="OK"/>
    <x v="0"/>
    <x v="1"/>
    <x v="1"/>
    <s v="8-2023"/>
  </r>
  <r>
    <n v="20508430681"/>
    <x v="46"/>
    <x v="31"/>
    <x v="3675"/>
    <x v="3695"/>
    <x v="1813"/>
    <n v="2"/>
    <x v="65"/>
    <s v="SUMINISTRO E INSTALACION DE PANELES VITRIFICADOS EN E1, E2, E3, E14 Y E15"/>
    <s v="MZ. A LT 14 ASOC CANTA GALLO SECTOR TERCER NIVEL"/>
    <x v="46"/>
    <x v="0"/>
    <m/>
    <x v="2"/>
    <d v="2023-08-21T00:00:00"/>
    <x v="0"/>
    <n v="4"/>
    <s v="CJV"/>
    <s v="Principal"/>
    <n v="2.7027027027027029E-2"/>
    <n v="34"/>
    <x v="4"/>
    <s v="Ok"/>
    <x v="0"/>
    <s v="OK"/>
    <x v="0"/>
    <x v="0"/>
    <x v="1"/>
    <s v="8-2023"/>
  </r>
  <r>
    <n v="20508430681"/>
    <x v="46"/>
    <x v="31"/>
    <x v="3676"/>
    <x v="3696"/>
    <x v="3236"/>
    <n v="2"/>
    <x v="5"/>
    <s v="SUMINISTRO E INSTALACION DE PANELES VITRIFICADOS EN E1, E2, E3, E14 Y E15"/>
    <s v="UNIDAD MODELO Y-207"/>
    <x v="31"/>
    <x v="0"/>
    <m/>
    <x v="2"/>
    <d v="2023-08-21T00:00:00"/>
    <x v="0"/>
    <n v="4"/>
    <s v="CJV"/>
    <s v="Principal"/>
    <n v="2.7027027027027029E-2"/>
    <n v="57"/>
    <x v="5"/>
    <s v="Ok"/>
    <x v="2"/>
    <s v="OK"/>
    <x v="0"/>
    <x v="0"/>
    <x v="1"/>
    <s v="8-2023"/>
  </r>
  <r>
    <n v="20508430681"/>
    <x v="46"/>
    <x v="31"/>
    <x v="3677"/>
    <x v="3697"/>
    <x v="3237"/>
    <n v="2"/>
    <x v="65"/>
    <s v="SUMINISTRO E INSTALACION DE PANELES VITRIFICADOS EN E1, E2, E3, E14 Y E15"/>
    <s v="ASENT. H. REINO UNIDO MZ. E. LT. SAN GABRIEL ALTO"/>
    <x v="6"/>
    <x v="0"/>
    <m/>
    <x v="2"/>
    <d v="2023-08-22T00:00:00"/>
    <x v="0"/>
    <n v="4"/>
    <s v="CJV"/>
    <s v="Principal"/>
    <n v="2.7027027027027029E-2"/>
    <n v="45"/>
    <x v="0"/>
    <s v="Ok"/>
    <x v="0"/>
    <s v="OK"/>
    <x v="0"/>
    <x v="0"/>
    <x v="1"/>
    <s v="8-2023"/>
  </r>
  <r>
    <s v="20601668018"/>
    <x v="18"/>
    <x v="17"/>
    <x v="3678"/>
    <x v="3698"/>
    <x v="3238"/>
    <n v="3"/>
    <x v="20"/>
    <s v="E-26"/>
    <s v="AV. ARENAS LOAYZA ASENT. H. LETICIA MZ J LT. 8"/>
    <x v="46"/>
    <x v="0"/>
    <m/>
    <x v="3"/>
    <d v="2022-11-03T00:00:00"/>
    <x v="0"/>
    <n v="1"/>
    <s v="CJV"/>
    <s v="Secundaria"/>
    <n v="1.2500000000000001E-2"/>
    <n v="28"/>
    <x v="3"/>
    <s v="Ok"/>
    <x v="0"/>
    <s v="OK"/>
    <x v="0"/>
    <x v="0"/>
    <x v="1"/>
    <s v="No Aplica"/>
  </r>
  <r>
    <s v="20601668018"/>
    <x v="18"/>
    <x v="17"/>
    <x v="3679"/>
    <x v="3699"/>
    <x v="3239"/>
    <n v="3"/>
    <x v="20"/>
    <s v="E-26"/>
    <s v="CALLE 1. APV. KAMA l  MZ. J LT.08"/>
    <x v="413"/>
    <x v="0"/>
    <m/>
    <x v="3"/>
    <d v="2023-03-20T00:00:00"/>
    <x v="0"/>
    <n v="1"/>
    <s v="CJV"/>
    <s v="Secundaria"/>
    <n v="1.2500000000000001E-2"/>
    <n v="33"/>
    <x v="4"/>
    <s v="Ok"/>
    <x v="0"/>
    <s v="OK"/>
    <x v="0"/>
    <x v="0"/>
    <x v="1"/>
    <s v="No Aplica"/>
  </r>
  <r>
    <s v="20601668018"/>
    <x v="18"/>
    <x v="17"/>
    <x v="3680"/>
    <x v="3700"/>
    <x v="3240"/>
    <n v="3"/>
    <x v="20"/>
    <s v="E-26"/>
    <s v="ASOC. COMUNCAL LAS FLORES DE JICAMARCA MZ . P LT.32"/>
    <x v="3"/>
    <x v="0"/>
    <m/>
    <x v="3"/>
    <s v="  17/02/2023"/>
    <x v="0"/>
    <n v="1"/>
    <s v="CJV"/>
    <s v="Secundaria"/>
    <n v="1.2500000000000001E-2"/>
    <n v="23"/>
    <x v="1"/>
    <s v="Ok"/>
    <x v="0"/>
    <s v="OK"/>
    <x v="0"/>
    <x v="0"/>
    <x v="1"/>
    <s v="No Aplica"/>
  </r>
  <r>
    <s v="20601668018"/>
    <x v="18"/>
    <x v="17"/>
    <x v="3681"/>
    <x v="3701"/>
    <x v="3241"/>
    <n v="3"/>
    <x v="609"/>
    <s v="E-26"/>
    <s v="CALLE 2 MZ. K LT. 12  15 DE ENERO  "/>
    <x v="3"/>
    <x v="0"/>
    <m/>
    <x v="3"/>
    <d v="2023-04-12T00:00:00"/>
    <x v="0"/>
    <n v="1"/>
    <s v="CJV"/>
    <s v="Secundaria"/>
    <n v="1.2500000000000001E-2"/>
    <n v="37"/>
    <x v="4"/>
    <s v="Ok"/>
    <x v="0"/>
    <s v="OK"/>
    <x v="0"/>
    <x v="0"/>
    <x v="1"/>
    <s v="No Aplica"/>
  </r>
  <r>
    <s v="20101620256"/>
    <x v="47"/>
    <x v="17"/>
    <x v="3682"/>
    <x v="3702"/>
    <x v="3242"/>
    <n v="1"/>
    <x v="30"/>
    <s v="E-25"/>
    <s v="AV NARANJAL 1025 PARQUE NARANJAL"/>
    <x v="11"/>
    <x v="0"/>
    <m/>
    <x v="2"/>
    <d v="2022-09-29T00:00:00"/>
    <x v="0"/>
    <n v="1"/>
    <s v="CJV"/>
    <s v="Secundaria"/>
    <n v="1.2500000000000001E-2"/>
    <n v="31"/>
    <x v="3"/>
    <s v="Ok"/>
    <x v="0"/>
    <s v="OK"/>
    <x v="0"/>
    <x v="0"/>
    <x v="1"/>
    <s v="No Aplica"/>
  </r>
  <r>
    <s v="20101620256"/>
    <x v="47"/>
    <x v="17"/>
    <x v="3683"/>
    <x v="3703"/>
    <x v="3243"/>
    <n v="1"/>
    <x v="38"/>
    <s v="E-25"/>
    <s v="CALLA EL PARQUE MZ.G LT.4 URB. MARANGA"/>
    <x v="44"/>
    <x v="0"/>
    <m/>
    <x v="2"/>
    <d v="2022-11-07T00:00:00"/>
    <x v="0"/>
    <n v="1"/>
    <s v="CJV"/>
    <s v="Secundaria"/>
    <n v="1.2500000000000001E-2"/>
    <n v="44"/>
    <x v="0"/>
    <s v="Ok"/>
    <x v="0"/>
    <s v="OK"/>
    <x v="0"/>
    <x v="0"/>
    <x v="1"/>
    <s v="No Aplica"/>
  </r>
  <r>
    <s v="20101620256"/>
    <x v="47"/>
    <x v="17"/>
    <x v="3684"/>
    <x v="3704"/>
    <x v="469"/>
    <n v="1"/>
    <x v="610"/>
    <s v="E-26"/>
    <s v="PASAJE PIEDRAS DEL SOL 1581 URB INCA MANCO CAPAC"/>
    <x v="3"/>
    <x v="0"/>
    <m/>
    <x v="2"/>
    <d v="2022-08-26T00:00:00"/>
    <x v="0"/>
    <n v="1"/>
    <s v="CJV"/>
    <s v="Secundaria"/>
    <n v="1.2500000000000001E-2"/>
    <n v="44"/>
    <x v="0"/>
    <s v="Ok"/>
    <x v="0"/>
    <s v="OK"/>
    <x v="0"/>
    <x v="0"/>
    <x v="1"/>
    <s v="No Aplica"/>
  </r>
  <r>
    <s v="20101620256"/>
    <x v="47"/>
    <x v="17"/>
    <x v="3685"/>
    <x v="3705"/>
    <x v="3244"/>
    <n v="1"/>
    <x v="89"/>
    <s v="E-27"/>
    <s v="PROG. VIV.TRES HORIZONTES MZ.G LT.59"/>
    <x v="8"/>
    <x v="0"/>
    <m/>
    <x v="2"/>
    <d v="2023-01-09T00:00:00"/>
    <x v="0"/>
    <n v="1"/>
    <s v="CJV"/>
    <s v="Secundaria"/>
    <n v="1.2500000000000001E-2"/>
    <n v="31"/>
    <x v="3"/>
    <s v="Ok"/>
    <x v="0"/>
    <s v="OK"/>
    <x v="0"/>
    <x v="0"/>
    <x v="1"/>
    <s v="No Aplica"/>
  </r>
  <r>
    <s v="20101620256"/>
    <x v="47"/>
    <x v="17"/>
    <x v="3686"/>
    <x v="3706"/>
    <x v="3245"/>
    <n v="1"/>
    <x v="30"/>
    <s v="E-26"/>
    <s v="ASENT.H.NICOLAS DE PIEROLA ETAPA ll MZ.114 LT.15"/>
    <x v="33"/>
    <x v="0"/>
    <m/>
    <x v="2"/>
    <d v="2022-12-13T00:00:00"/>
    <x v="0"/>
    <n v="1"/>
    <s v="CJV"/>
    <s v="Secundaria"/>
    <n v="1.2500000000000001E-2"/>
    <n v="36"/>
    <x v="4"/>
    <s v="Ok"/>
    <x v="0"/>
    <s v="OK"/>
    <x v="0"/>
    <x v="0"/>
    <x v="1"/>
    <s v="No Aplica"/>
  </r>
  <r>
    <s v="20101620256"/>
    <x v="47"/>
    <x v="17"/>
    <x v="3687"/>
    <x v="3707"/>
    <x v="3246"/>
    <n v="1"/>
    <x v="29"/>
    <s v="E-25"/>
    <s v="CALLE LOMA CLARA URB.ESMERALDA MZ.B LT.14 "/>
    <x v="12"/>
    <x v="0"/>
    <m/>
    <x v="2"/>
    <d v="2023-02-02T00:00:00"/>
    <x v="0"/>
    <n v="1"/>
    <s v="CJV"/>
    <s v="Secundaria"/>
    <n v="1.2500000000000001E-2"/>
    <n v="34"/>
    <x v="4"/>
    <s v="Ok"/>
    <x v="0"/>
    <s v="OK"/>
    <x v="0"/>
    <x v="0"/>
    <x v="1"/>
    <s v="No Aplica"/>
  </r>
  <r>
    <s v="20101620256"/>
    <x v="47"/>
    <x v="17"/>
    <x v="3688"/>
    <x v="3708"/>
    <x v="3247"/>
    <n v="1"/>
    <x v="97"/>
    <s v="E-25"/>
    <s v="AV.MARIAN QUIMPER 897"/>
    <x v="6"/>
    <x v="0"/>
    <m/>
    <x v="2"/>
    <d v="2022-12-21T00:00:00"/>
    <x v="0"/>
    <n v="1"/>
    <s v="CJV"/>
    <s v="Secundaria"/>
    <n v="1.2500000000000001E-2"/>
    <n v="39"/>
    <x v="4"/>
    <s v="Ok"/>
    <x v="0"/>
    <s v="OK"/>
    <x v="0"/>
    <x v="0"/>
    <x v="1"/>
    <s v="No Aplica"/>
  </r>
  <r>
    <s v="20101620256"/>
    <x v="47"/>
    <x v="17"/>
    <x v="3689"/>
    <x v="3709"/>
    <x v="3248"/>
    <n v="1"/>
    <x v="89"/>
    <s v="E-25"/>
    <s v="CALLE 164 MZ. Q-5 LT. 25 "/>
    <x v="3"/>
    <x v="0"/>
    <m/>
    <x v="2"/>
    <d v="2022-12-23T00:00:00"/>
    <x v="0"/>
    <n v="1"/>
    <s v="CJV"/>
    <s v="Secundaria"/>
    <n v="1.2500000000000001E-2"/>
    <n v="59"/>
    <x v="2"/>
    <s v="Ok"/>
    <x v="0"/>
    <s v="OK"/>
    <x v="0"/>
    <x v="0"/>
    <x v="1"/>
    <s v="No Aplica"/>
  </r>
  <r>
    <s v="20101620256"/>
    <x v="47"/>
    <x v="17"/>
    <x v="3690"/>
    <x v="3710"/>
    <x v="3249"/>
    <n v="1"/>
    <x v="89"/>
    <s v="E-26"/>
    <s v="ASOC. PROP URB EL LUCUMO MZ .K LT 30"/>
    <x v="2"/>
    <x v="0"/>
    <m/>
    <x v="2"/>
    <s v="08/05/202"/>
    <x v="0"/>
    <n v="1"/>
    <s v="CJV"/>
    <s v="Secundaria"/>
    <n v="1.2500000000000001E-2"/>
    <n v="32"/>
    <x v="4"/>
    <s v="Ok"/>
    <x v="1"/>
    <s v="OK"/>
    <x v="0"/>
    <x v="0"/>
    <x v="1"/>
    <s v="No Aplica"/>
  </r>
  <r>
    <s v="20101620256"/>
    <x v="47"/>
    <x v="17"/>
    <x v="3691"/>
    <x v="3711"/>
    <x v="3250"/>
    <n v="1"/>
    <x v="89"/>
    <s v="E-27"/>
    <s v="ASOC. DE VIV. LOS PORTALES DE SANTA ANITA MZ.A-10 LT. 21"/>
    <x v="63"/>
    <x v="0"/>
    <m/>
    <x v="2"/>
    <d v="2022-12-23T00:00:00"/>
    <x v="0"/>
    <n v="1"/>
    <s v="CJV"/>
    <s v="Secundaria"/>
    <n v="1.2500000000000001E-2"/>
    <n v="42"/>
    <x v="0"/>
    <s v="Ok"/>
    <x v="6"/>
    <s v="OK"/>
    <x v="0"/>
    <x v="0"/>
    <x v="1"/>
    <s v="No Aplica"/>
  </r>
  <r>
    <s v="20101620256"/>
    <x v="47"/>
    <x v="17"/>
    <x v="3692"/>
    <x v="3712"/>
    <x v="665"/>
    <n v="1"/>
    <x v="611"/>
    <s v="E-26"/>
    <s v="URB.LOS JAZMINES DEL NARANJAL MZ.D1 LT.10A"/>
    <x v="8"/>
    <x v="0"/>
    <m/>
    <x v="2"/>
    <d v="2023-05-03T00:00:00"/>
    <x v="0"/>
    <n v="1"/>
    <s v="CJV"/>
    <s v="Secundaria"/>
    <n v="1.2500000000000001E-2"/>
    <n v="23"/>
    <x v="1"/>
    <s v="Ok"/>
    <x v="0"/>
    <s v="OK"/>
    <x v="0"/>
    <x v="0"/>
    <x v="1"/>
    <s v="No Aplica"/>
  </r>
  <r>
    <s v="20101620256"/>
    <x v="47"/>
    <x v="17"/>
    <x v="3693"/>
    <x v="3713"/>
    <x v="2064"/>
    <n v="1"/>
    <x v="89"/>
    <s v="E-25"/>
    <s v="CALLE CARABAYLLO 140 URB.EL PARRAL"/>
    <x v="37"/>
    <x v="0"/>
    <m/>
    <x v="2"/>
    <d v="2022-12-02T00:00:00"/>
    <x v="0"/>
    <n v="1"/>
    <s v="CJV"/>
    <s v="Secundaria"/>
    <n v="1.2500000000000001E-2"/>
    <n v="25"/>
    <x v="3"/>
    <s v="Ok"/>
    <x v="0"/>
    <s v="OK"/>
    <x v="0"/>
    <x v="0"/>
    <x v="1"/>
    <s v="No Aplica"/>
  </r>
  <r>
    <s v="20101620256"/>
    <x v="47"/>
    <x v="17"/>
    <x v="3694"/>
    <x v="3714"/>
    <x v="2559"/>
    <n v="1"/>
    <x v="89"/>
    <s v="E-27"/>
    <s v="JR.DESAMPARADOS 505"/>
    <x v="414"/>
    <x v="0"/>
    <m/>
    <x v="2"/>
    <d v="2022-11-25T00:00:00"/>
    <x v="0"/>
    <n v="1"/>
    <s v="CJV"/>
    <s v="Secundaria"/>
    <n v="1.2500000000000001E-2"/>
    <n v="23"/>
    <x v="1"/>
    <s v="Ok"/>
    <x v="0"/>
    <s v="OK"/>
    <x v="0"/>
    <x v="0"/>
    <x v="1"/>
    <s v="No Aplica"/>
  </r>
  <r>
    <s v="20101620256"/>
    <x v="47"/>
    <x v="17"/>
    <x v="3695"/>
    <x v="3715"/>
    <x v="3251"/>
    <n v="1"/>
    <x v="89"/>
    <s v="E-27"/>
    <s v="LOS CEREZOS 133 COOP . TAYACAJA MZ.G LT.23"/>
    <x v="23"/>
    <x v="0"/>
    <m/>
    <x v="2"/>
    <d v="2023-05-08T00:00:00"/>
    <x v="0"/>
    <n v="1"/>
    <s v="CJV"/>
    <s v="Secundaria"/>
    <n v="1.2500000000000001E-2"/>
    <n v="42"/>
    <x v="0"/>
    <s v="Ok"/>
    <x v="3"/>
    <s v="OK"/>
    <x v="0"/>
    <x v="0"/>
    <x v="1"/>
    <s v="No Aplica"/>
  </r>
  <r>
    <s v="20101620256"/>
    <x v="47"/>
    <x v="17"/>
    <x v="3696"/>
    <x v="3716"/>
    <x v="3252"/>
    <n v="1"/>
    <x v="38"/>
    <s v="E-25"/>
    <s v="MZ.G LT. 05 CARRETERA CENTRAL KM. 28 CHOSICA"/>
    <x v="33"/>
    <x v="0"/>
    <m/>
    <x v="2"/>
    <d v="2023-01-04T00:00:00"/>
    <x v="0"/>
    <n v="1"/>
    <s v="CJV"/>
    <s v="Secundaria"/>
    <n v="1.2500000000000001E-2"/>
    <n v="38"/>
    <x v="4"/>
    <s v="Ok"/>
    <x v="0"/>
    <s v="OK"/>
    <x v="0"/>
    <x v="0"/>
    <x v="1"/>
    <s v="No Aplica"/>
  </r>
  <r>
    <s v="20101620256"/>
    <x v="47"/>
    <x v="17"/>
    <x v="3697"/>
    <x v="3717"/>
    <x v="3253"/>
    <n v="1"/>
    <x v="38"/>
    <s v="E-27"/>
    <s v="ASENT.H . TRES DE OCTUBRE MZ. 23 LT. 14"/>
    <x v="21"/>
    <x v="0"/>
    <m/>
    <x v="2"/>
    <d v="2022-12-29T00:00:00"/>
    <x v="0"/>
    <n v="1"/>
    <s v="CJV"/>
    <s v="Secundaria"/>
    <n v="1.2500000000000001E-2"/>
    <n v="33"/>
    <x v="4"/>
    <s v="Ok"/>
    <x v="0"/>
    <s v="OK"/>
    <x v="0"/>
    <x v="0"/>
    <x v="1"/>
    <s v="No Aplica"/>
  </r>
  <r>
    <s v="20101620256"/>
    <x v="47"/>
    <x v="17"/>
    <x v="3698"/>
    <x v="3718"/>
    <x v="3254"/>
    <n v="1"/>
    <x v="40"/>
    <s v="E-27"/>
    <s v="ASENT.H . LOS PRECURSORES- PAYET MZ. K.LT 6"/>
    <x v="9"/>
    <x v="0"/>
    <m/>
    <x v="2"/>
    <d v="2022-11-23T00:00:00"/>
    <x v="0"/>
    <n v="1"/>
    <s v="CJV"/>
    <s v="Secundaria"/>
    <n v="1.2500000000000001E-2"/>
    <n v="28"/>
    <x v="3"/>
    <s v="Ok"/>
    <x v="0"/>
    <s v="OK"/>
    <x v="0"/>
    <x v="0"/>
    <x v="1"/>
    <s v="No Aplica"/>
  </r>
  <r>
    <s v="20101620256"/>
    <x v="47"/>
    <x v="17"/>
    <x v="3699"/>
    <x v="3719"/>
    <x v="3255"/>
    <n v="1"/>
    <x v="89"/>
    <s v="E-25"/>
    <s v="LOS ANGELES SECTOR F MZ. O LT.6"/>
    <x v="2"/>
    <x v="0"/>
    <m/>
    <x v="2"/>
    <d v="2023-01-20T00:00:00"/>
    <x v="0"/>
    <n v="1"/>
    <s v="CJV"/>
    <s v="Secundaria"/>
    <n v="1.2500000000000001E-2"/>
    <n v="30"/>
    <x v="3"/>
    <s v="Ok"/>
    <x v="1"/>
    <s v="OK"/>
    <x v="0"/>
    <x v="0"/>
    <x v="1"/>
    <s v="No Aplica"/>
  </r>
  <r>
    <s v="20101620256"/>
    <x v="47"/>
    <x v="17"/>
    <x v="3700"/>
    <x v="3720"/>
    <x v="850"/>
    <n v="1"/>
    <x v="89"/>
    <s v="E-25"/>
    <s v="ASOC.HIJOS DE APURIMAC 5TA ZONA CA.26 MZ.H LT.9"/>
    <x v="2"/>
    <x v="0"/>
    <m/>
    <x v="2"/>
    <d v="2023-01-20T00:00:00"/>
    <x v="0"/>
    <n v="1"/>
    <s v="CJV"/>
    <s v="Secundaria"/>
    <n v="1.2500000000000001E-2"/>
    <n v="32"/>
    <x v="4"/>
    <s v="Ok"/>
    <x v="1"/>
    <s v="OK"/>
    <x v="0"/>
    <x v="0"/>
    <x v="1"/>
    <s v="No Aplica"/>
  </r>
  <r>
    <s v="20101620256"/>
    <x v="47"/>
    <x v="17"/>
    <x v="3701"/>
    <x v="3721"/>
    <x v="3256"/>
    <n v="1"/>
    <x v="612"/>
    <s v="E-25"/>
    <s v="MZ D .LT 02 AGRP. FAM.MANO DE DIOS "/>
    <x v="3"/>
    <x v="0"/>
    <m/>
    <x v="2"/>
    <d v="2022-09-03T00:00:00"/>
    <x v="0"/>
    <n v="1"/>
    <s v="CJV"/>
    <s v="Secundaria"/>
    <n v="1.2500000000000001E-2"/>
    <n v="30"/>
    <x v="3"/>
    <s v="Ok"/>
    <x v="0"/>
    <s v="OK"/>
    <x v="0"/>
    <x v="0"/>
    <x v="1"/>
    <s v="No Aplica"/>
  </r>
  <r>
    <s v="20101620256"/>
    <x v="47"/>
    <x v="17"/>
    <x v="3702"/>
    <x v="3722"/>
    <x v="3257"/>
    <n v="1"/>
    <x v="40"/>
    <s v="E-26"/>
    <s v="AV. SIMON BOLIVARP.J. TAMBO VIEJO ZONA D MZ.F LT.05"/>
    <x v="121"/>
    <x v="0"/>
    <m/>
    <x v="2"/>
    <d v="2022-09-10T00:00:00"/>
    <x v="0"/>
    <n v="1"/>
    <s v="CJV"/>
    <s v="Secundaria"/>
    <n v="1.2500000000000001E-2"/>
    <n v="26"/>
    <x v="3"/>
    <s v="Ok"/>
    <x v="0"/>
    <s v="OK"/>
    <x v="0"/>
    <x v="0"/>
    <x v="1"/>
    <s v="No Aplica"/>
  </r>
  <r>
    <s v="20101620256"/>
    <x v="47"/>
    <x v="17"/>
    <x v="3703"/>
    <x v="3723"/>
    <x v="3258"/>
    <n v="1"/>
    <x v="30"/>
    <s v="E-27"/>
    <s v="PSJ. MILAGRO LT. 5 EL ROSARIO A "/>
    <x v="415"/>
    <x v="0"/>
    <m/>
    <x v="2"/>
    <s v="3/092022"/>
    <x v="0"/>
    <n v="1"/>
    <s v="CJV"/>
    <s v="Secundaria"/>
    <n v="1.2500000000000001E-2"/>
    <n v="28"/>
    <x v="3"/>
    <s v="Ok"/>
    <x v="0"/>
    <s v="OK"/>
    <x v="0"/>
    <x v="0"/>
    <x v="1"/>
    <s v="No Aplica"/>
  </r>
  <r>
    <s v="20101620256"/>
    <x v="47"/>
    <x v="17"/>
    <x v="3704"/>
    <x v="3724"/>
    <x v="3259"/>
    <n v="1"/>
    <x v="202"/>
    <s v="E-26"/>
    <s v="URB LOS PORTALES DEL AEROPUERTO MZ. J1 LT. 9 -CALLAO"/>
    <x v="31"/>
    <x v="0"/>
    <m/>
    <x v="2"/>
    <d v="2022-10-10T00:00:00"/>
    <x v="0"/>
    <n v="1"/>
    <s v="CJV"/>
    <s v="Secundaria"/>
    <n v="1.2500000000000001E-2"/>
    <n v="31"/>
    <x v="3"/>
    <s v="Ok"/>
    <x v="2"/>
    <s v="OK"/>
    <x v="0"/>
    <x v="0"/>
    <x v="1"/>
    <s v="No Aplica"/>
  </r>
  <r>
    <n v="20538306411"/>
    <x v="49"/>
    <x v="17"/>
    <x v="3705"/>
    <x v="3725"/>
    <x v="3260"/>
    <n v="3"/>
    <x v="29"/>
    <s v="E-27"/>
    <s v="AV. EL BOSQUE ASOC. SANTA MARY MZ A LT. 14 "/>
    <x v="23"/>
    <x v="0"/>
    <m/>
    <x v="2"/>
    <d v="2022-11-15T00:00:00"/>
    <x v="0"/>
    <n v="1"/>
    <s v="CJV"/>
    <s v="Secundaria"/>
    <n v="1.2500000000000001E-2"/>
    <n v="32"/>
    <x v="4"/>
    <s v="Ok"/>
    <x v="3"/>
    <s v="OK"/>
    <x v="0"/>
    <x v="0"/>
    <x v="1"/>
    <s v="No Aplica"/>
  </r>
  <r>
    <s v="20538306411"/>
    <x v="49"/>
    <x v="17"/>
    <x v="3706"/>
    <x v="3726"/>
    <x v="3261"/>
    <n v="3"/>
    <x v="29"/>
    <s v="E-27"/>
    <s v="PSJE 1 MZ L LOTE 28 ASOC.RIO SANTA "/>
    <x v="11"/>
    <x v="0"/>
    <m/>
    <x v="2"/>
    <d v="2022-10-19T00:00:00"/>
    <x v="0"/>
    <n v="1"/>
    <s v="CJV"/>
    <s v="Secundaria"/>
    <n v="1.2500000000000001E-2"/>
    <n v="40"/>
    <x v="4"/>
    <s v="Ok"/>
    <x v="0"/>
    <s v="OK"/>
    <x v="0"/>
    <x v="0"/>
    <x v="1"/>
    <s v="No Aplica"/>
  </r>
  <r>
    <s v="20538306411"/>
    <x v="49"/>
    <x v="17"/>
    <x v="3707"/>
    <x v="3727"/>
    <x v="3262"/>
    <n v="3"/>
    <x v="30"/>
    <s v="E-27"/>
    <s v="MZ 128 LT 6 GRUPO 15 HUASCAR CTO GRANDE "/>
    <x v="3"/>
    <x v="0"/>
    <m/>
    <x v="2"/>
    <d v="2022-11-02T00:00:00"/>
    <x v="0"/>
    <n v="1"/>
    <s v="CJV"/>
    <s v="Secundaria"/>
    <n v="1.2500000000000001E-2"/>
    <n v="48"/>
    <x v="0"/>
    <s v="Ok"/>
    <x v="0"/>
    <s v="OK"/>
    <x v="0"/>
    <x v="0"/>
    <x v="1"/>
    <s v="No Aplica"/>
  </r>
  <r>
    <s v="20604863580"/>
    <x v="26"/>
    <x v="17"/>
    <x v="3708"/>
    <x v="3728"/>
    <x v="3263"/>
    <n v="3"/>
    <x v="29"/>
    <s v="E-25"/>
    <s v="UCV 97 LT 51 AAHH HUAYCAN ZONA F"/>
    <x v="2"/>
    <x v="0"/>
    <m/>
    <x v="2"/>
    <d v="2022-10-19T00:00:00"/>
    <x v="0"/>
    <n v="1"/>
    <s v="CJV"/>
    <s v="Secundaria"/>
    <n v="1.2500000000000001E-2"/>
    <n v="60"/>
    <x v="2"/>
    <s v="Ok"/>
    <x v="1"/>
    <s v="OK"/>
    <x v="0"/>
    <x v="0"/>
    <x v="1"/>
    <s v="No Aplica"/>
  </r>
  <r>
    <s v="20604863580"/>
    <x v="26"/>
    <x v="17"/>
    <x v="3709"/>
    <x v="3729"/>
    <x v="3264"/>
    <n v="3"/>
    <x v="29"/>
    <s v="E-25"/>
    <s v="ASENT.H.SAN MIGUEL DE MANGOMARCA MZ.A LT.5"/>
    <x v="3"/>
    <x v="0"/>
    <m/>
    <x v="0"/>
    <d v="2023-03-22T00:00:00"/>
    <x v="0"/>
    <n v="1"/>
    <s v="CJV"/>
    <s v="Secundaria"/>
    <n v="1.2500000000000001E-2"/>
    <n v="34"/>
    <x v="4"/>
    <s v="Ok"/>
    <x v="0"/>
    <s v="OK"/>
    <x v="0"/>
    <x v="0"/>
    <x v="1"/>
    <s v="No Aplica"/>
  </r>
  <r>
    <s v="20604863580"/>
    <x v="26"/>
    <x v="17"/>
    <x v="3710"/>
    <x v="3730"/>
    <x v="3265"/>
    <n v="3"/>
    <x v="29"/>
    <s v="E-25"/>
    <s v="JR.PLATINO 575  PISO 1 URB. LA HUAYRONA"/>
    <x v="3"/>
    <x v="0"/>
    <m/>
    <x v="2"/>
    <d v="2022-12-02T00:00:00"/>
    <x v="0"/>
    <n v="1"/>
    <s v="CJV"/>
    <s v="Secundaria"/>
    <n v="1.2500000000000001E-2"/>
    <n v="28"/>
    <x v="3"/>
    <s v="Ok"/>
    <x v="0"/>
    <s v="OK"/>
    <x v="0"/>
    <x v="0"/>
    <x v="1"/>
    <s v="No Aplica"/>
  </r>
  <r>
    <s v="20604863580"/>
    <x v="26"/>
    <x v="17"/>
    <x v="3711"/>
    <x v="3731"/>
    <x v="3266"/>
    <n v="3"/>
    <x v="29"/>
    <s v="E-25"/>
    <s v="JR. PORTADA DEL SOL 450 URB ZARATE"/>
    <x v="3"/>
    <x v="0"/>
    <m/>
    <x v="2"/>
    <d v="2022-11-03T00:00:00"/>
    <x v="0"/>
    <n v="1"/>
    <s v="CJV"/>
    <s v="Secundaria"/>
    <n v="1.2500000000000001E-2"/>
    <n v="48"/>
    <x v="0"/>
    <s v="Ok"/>
    <x v="0"/>
    <s v="OK"/>
    <x v="0"/>
    <x v="0"/>
    <x v="1"/>
    <s v="No Aplica"/>
  </r>
  <r>
    <s v="20604863580"/>
    <x v="26"/>
    <x v="17"/>
    <x v="3712"/>
    <x v="3732"/>
    <x v="3267"/>
    <n v="3"/>
    <x v="29"/>
    <s v="E-25"/>
    <s v="ASENT.H 20 DE ENERO SECTOR B MZ R LT 18"/>
    <x v="3"/>
    <x v="0"/>
    <m/>
    <x v="2"/>
    <d v="2022-11-17T00:00:00"/>
    <x v="0"/>
    <n v="1"/>
    <s v="CJV"/>
    <s v="Secundaria"/>
    <n v="1.2500000000000001E-2"/>
    <n v="40"/>
    <x v="4"/>
    <s v="Ok"/>
    <x v="0"/>
    <s v="OK"/>
    <x v="0"/>
    <x v="0"/>
    <x v="1"/>
    <s v="No Aplica"/>
  </r>
  <r>
    <s v="20604863580"/>
    <x v="26"/>
    <x v="17"/>
    <x v="3713"/>
    <x v="3733"/>
    <x v="3268"/>
    <n v="3"/>
    <x v="29"/>
    <s v="E-25"/>
    <s v="AV. GERMAN AGUIRRE 829"/>
    <x v="8"/>
    <x v="0"/>
    <m/>
    <x v="2"/>
    <d v="2022-10-19T00:00:00"/>
    <x v="0"/>
    <n v="1"/>
    <s v="CJV"/>
    <s v="Secundaria"/>
    <n v="1.2500000000000001E-2"/>
    <n v="48"/>
    <x v="0"/>
    <s v="Ok"/>
    <x v="0"/>
    <s v="OK"/>
    <x v="0"/>
    <x v="0"/>
    <x v="1"/>
    <s v="No Aplica"/>
  </r>
  <r>
    <s v="20604863580"/>
    <x v="26"/>
    <x v="17"/>
    <x v="3714"/>
    <x v="3734"/>
    <x v="3269"/>
    <n v="3"/>
    <x v="29"/>
    <s v="E-25"/>
    <s v="AV. 1 DE MAYO COOP. LOS HUANCAS MZ L LOTE 14"/>
    <x v="23"/>
    <x v="0"/>
    <m/>
    <x v="5"/>
    <d v="2022-10-27T00:00:00"/>
    <x v="0"/>
    <n v="1"/>
    <s v="CJV"/>
    <s v="Secundaria"/>
    <n v="1.2500000000000001E-2"/>
    <n v="57"/>
    <x v="5"/>
    <s v="Ok"/>
    <x v="3"/>
    <s v="OK"/>
    <x v="0"/>
    <x v="0"/>
    <x v="1"/>
    <s v="No Aplica"/>
  </r>
  <r>
    <s v="20602052193"/>
    <x v="19"/>
    <x v="17"/>
    <x v="3715"/>
    <x v="3735"/>
    <x v="3270"/>
    <n v="2"/>
    <x v="5"/>
    <s v="E-26"/>
    <s v="ASOC.VIRGEN DEL CARMEN MZ.E LT.23"/>
    <x v="2"/>
    <x v="0"/>
    <m/>
    <x v="2"/>
    <d v="2023-02-02T00:00:00"/>
    <x v="0"/>
    <n v="4"/>
    <s v="CJV"/>
    <s v="Secundaria"/>
    <n v="1.2500000000000001E-2"/>
    <n v="55"/>
    <x v="5"/>
    <s v="Ok"/>
    <x v="1"/>
    <s v="OK"/>
    <x v="1"/>
    <x v="0"/>
    <x v="1"/>
    <s v="No Aplica"/>
  </r>
  <r>
    <s v="20602052193"/>
    <x v="19"/>
    <x v="17"/>
    <x v="3716"/>
    <x v="3736"/>
    <x v="3271"/>
    <n v="2"/>
    <x v="5"/>
    <s v="E-26"/>
    <s v="CALLE 5 MZ. E . LT. 07  A.H. SAN ANTONIO"/>
    <x v="2"/>
    <x v="0"/>
    <m/>
    <x v="2"/>
    <d v="2022-12-05T00:00:00"/>
    <x v="0"/>
    <n v="4"/>
    <s v="CJV"/>
    <s v="Secundaria"/>
    <n v="1.2500000000000001E-2"/>
    <n v="45"/>
    <x v="0"/>
    <s v="Ok"/>
    <x v="1"/>
    <s v="OK"/>
    <x v="0"/>
    <x v="0"/>
    <x v="1"/>
    <s v="No Aplica"/>
  </r>
  <r>
    <n v="20602052193"/>
    <x v="19"/>
    <x v="17"/>
    <x v="3717"/>
    <x v="3737"/>
    <x v="3272"/>
    <n v="2"/>
    <x v="5"/>
    <s v="E-26"/>
    <s v="ASOC STA ROSA MZ. A LT.1"/>
    <x v="2"/>
    <x v="0"/>
    <m/>
    <x v="2"/>
    <d v="2022-12-19T00:00:00"/>
    <x v="0"/>
    <n v="4"/>
    <s v="CJV"/>
    <s v="Secundaria"/>
    <n v="1.2500000000000001E-2"/>
    <n v="47"/>
    <x v="0"/>
    <s v="Ok"/>
    <x v="1"/>
    <s v="OK"/>
    <x v="0"/>
    <x v="0"/>
    <x v="1"/>
    <s v="No Aplica"/>
  </r>
  <r>
    <s v="20602052193"/>
    <x v="19"/>
    <x v="17"/>
    <x v="3718"/>
    <x v="3738"/>
    <x v="3273"/>
    <n v="2"/>
    <x v="5"/>
    <s v="E-26"/>
    <s v="BQ HUYMAY COFRADIA S/N ANEXO HUYMAY COFRADIA"/>
    <x v="416"/>
    <x v="0"/>
    <m/>
    <x v="2"/>
    <s v="08/02023"/>
    <x v="0"/>
    <n v="4"/>
    <s v="CJV"/>
    <s v="Secundaria"/>
    <n v="1.2500000000000001E-2"/>
    <n v="29"/>
    <x v="3"/>
    <s v="Ok"/>
    <x v="0"/>
    <s v="OK"/>
    <x v="0"/>
    <x v="0"/>
    <x v="1"/>
    <s v="No Aplica"/>
  </r>
  <r>
    <s v="20602052193"/>
    <x v="19"/>
    <x v="17"/>
    <x v="3719"/>
    <x v="3739"/>
    <x v="3274"/>
    <n v="2"/>
    <x v="5"/>
    <s v="E-25"/>
    <s v="A.H. NUEVA JUVENTUD S.J.L MZ .C LT.4"/>
    <x v="2"/>
    <x v="0"/>
    <m/>
    <x v="2"/>
    <d v="2022-11-25T00:00:00"/>
    <x v="0"/>
    <n v="4"/>
    <s v="CJV"/>
    <s v="Secundaria"/>
    <n v="1.2500000000000001E-2"/>
    <n v="55"/>
    <x v="5"/>
    <s v="Ok"/>
    <x v="1"/>
    <s v="OK"/>
    <x v="0"/>
    <x v="0"/>
    <x v="1"/>
    <s v="No Aplica"/>
  </r>
  <r>
    <s v="20602052193"/>
    <x v="19"/>
    <x v="17"/>
    <x v="3720"/>
    <x v="3740"/>
    <x v="3275"/>
    <n v="2"/>
    <x v="5"/>
    <s v="E-26"/>
    <s v="ASOC PRO VIV BELLO HORIZONTE MZ. B LT.23"/>
    <x v="2"/>
    <x v="0"/>
    <m/>
    <x v="2"/>
    <d v="2023-05-29T00:00:00"/>
    <x v="0"/>
    <n v="4"/>
    <s v="CJV"/>
    <s v="Secundaria"/>
    <n v="1.2500000000000001E-2"/>
    <n v="19"/>
    <x v="1"/>
    <s v="Ok"/>
    <x v="1"/>
    <s v="OK"/>
    <x v="0"/>
    <x v="0"/>
    <x v="1"/>
    <s v="No Aplica"/>
  </r>
  <r>
    <s v="10258661350"/>
    <x v="32"/>
    <x v="17"/>
    <x v="3721"/>
    <x v="3741"/>
    <x v="3276"/>
    <n v="3"/>
    <x v="30"/>
    <s v="E-26"/>
    <s v="CALLE 15 MZ. Q DPTO. 3-B RESD. PEDRO CUEVA"/>
    <x v="4"/>
    <x v="0"/>
    <m/>
    <x v="2"/>
    <d v="2022-10-03T00:00:00"/>
    <x v="0"/>
    <n v="1"/>
    <s v="CJV"/>
    <s v="Secundaria"/>
    <n v="1.2500000000000001E-2"/>
    <n v="45"/>
    <x v="0"/>
    <s v="Ok"/>
    <x v="2"/>
    <s v="OK"/>
    <x v="0"/>
    <x v="0"/>
    <x v="1"/>
    <s v="No Aplica"/>
  </r>
  <r>
    <s v="10258661350"/>
    <x v="32"/>
    <x v="17"/>
    <x v="3722"/>
    <x v="3742"/>
    <x v="3073"/>
    <n v="3"/>
    <x v="29"/>
    <s v="E-26"/>
    <s v="CASERIO LA LAGUNA "/>
    <x v="417"/>
    <x v="0"/>
    <m/>
    <x v="2"/>
    <d v="2022-10-03T00:00:00"/>
    <x v="0"/>
    <n v="1"/>
    <s v="CJV"/>
    <s v="Secundaria"/>
    <n v="1.2500000000000001E-2"/>
    <n v="31"/>
    <x v="3"/>
    <s v="Ok"/>
    <x v="0"/>
    <s v="OK"/>
    <x v="0"/>
    <x v="0"/>
    <x v="1"/>
    <s v="No Aplica"/>
  </r>
  <r>
    <s v="10258661350"/>
    <x v="32"/>
    <x v="17"/>
    <x v="3723"/>
    <x v="3743"/>
    <x v="3277"/>
    <n v="3"/>
    <x v="29"/>
    <s v="E-26"/>
    <s v="AV.CAQUETA MZ.A PA . B 17"/>
    <x v="8"/>
    <x v="0"/>
    <m/>
    <x v="2"/>
    <d v="2023-05-05T00:00:00"/>
    <x v="0"/>
    <n v="1"/>
    <s v="CJV"/>
    <s v="Secundaria"/>
    <n v="1.2500000000000001E-2"/>
    <n v="32"/>
    <x v="4"/>
    <s v="Ok"/>
    <x v="0"/>
    <s v="OK"/>
    <x v="0"/>
    <x v="0"/>
    <x v="1"/>
    <s v="No Aplica"/>
  </r>
  <r>
    <s v="10258661350"/>
    <x v="32"/>
    <x v="17"/>
    <x v="3724"/>
    <x v="3744"/>
    <x v="3278"/>
    <n v="3"/>
    <x v="29"/>
    <s v="E-26"/>
    <s v="JR. PERU 480 P.J. LA LIBERTAD"/>
    <x v="37"/>
    <x v="0"/>
    <m/>
    <x v="2"/>
    <d v="2023-05-05T00:00:00"/>
    <x v="0"/>
    <n v="1"/>
    <s v="CJV"/>
    <s v="Secundaria"/>
    <n v="1.2500000000000001E-2"/>
    <n v="22"/>
    <x v="1"/>
    <s v="Ok"/>
    <x v="0"/>
    <s v="OK"/>
    <x v="0"/>
    <x v="0"/>
    <x v="1"/>
    <s v="No Aplica"/>
  </r>
  <r>
    <s v="10258661350"/>
    <x v="32"/>
    <x v="17"/>
    <x v="3725"/>
    <x v="3745"/>
    <x v="3279"/>
    <n v="3"/>
    <x v="29"/>
    <s v="E-27"/>
    <s v="JR.MRCAL.TORIBIO DE LUZURIAGA 107 P.J LA LIBERTAD"/>
    <x v="37"/>
    <x v="0"/>
    <m/>
    <x v="2"/>
    <d v="2023-01-12T00:00:00"/>
    <x v="0"/>
    <n v="1"/>
    <s v="CJV"/>
    <s v="Secundaria"/>
    <n v="1.2500000000000001E-2"/>
    <n v="32"/>
    <x v="4"/>
    <s v="Ok"/>
    <x v="0"/>
    <s v="OK"/>
    <x v="0"/>
    <x v="0"/>
    <x v="1"/>
    <s v="No Aplica"/>
  </r>
  <r>
    <s v="10258661350"/>
    <x v="32"/>
    <x v="17"/>
    <x v="3726"/>
    <x v="3746"/>
    <x v="3280"/>
    <n v="3"/>
    <x v="613"/>
    <s v="E-27"/>
    <s v="CALLE NEVADO AUSANGATE MZ . H  LT.25 URB APROVISA"/>
    <x v="90"/>
    <x v="0"/>
    <m/>
    <x v="2"/>
    <d v="2023-08-09T00:00:00"/>
    <x v="0"/>
    <n v="1"/>
    <s v="CJV"/>
    <s v="Secundaria"/>
    <n v="1.2500000000000001E-2"/>
    <n v="61"/>
    <x v="2"/>
    <s v="Ok"/>
    <x v="0"/>
    <s v="OK"/>
    <x v="0"/>
    <x v="0"/>
    <x v="1"/>
    <s v="8-2023"/>
  </r>
  <r>
    <s v="10258661350"/>
    <x v="32"/>
    <x v="17"/>
    <x v="3727"/>
    <x v="3747"/>
    <x v="3281"/>
    <n v="3"/>
    <x v="613"/>
    <s v="E-27"/>
    <s v="CALLE  MRCAL ANDRES A CACERES 116 URB. LUCYANA ETAPA 1"/>
    <x v="12"/>
    <x v="0"/>
    <m/>
    <x v="2"/>
    <d v="2023-08-09T00:00:00"/>
    <x v="0"/>
    <n v="1"/>
    <s v="CJV"/>
    <s v="Secundaria"/>
    <n v="1.2500000000000001E-2"/>
    <n v="25"/>
    <x v="3"/>
    <s v="Ok"/>
    <x v="0"/>
    <s v="OK"/>
    <x v="0"/>
    <x v="0"/>
    <x v="1"/>
    <s v="8-2023"/>
  </r>
  <r>
    <s v="10258661350"/>
    <x v="32"/>
    <x v="17"/>
    <x v="3728"/>
    <x v="3748"/>
    <x v="3282"/>
    <n v="3"/>
    <x v="613"/>
    <s v="E-27"/>
    <s v="JR. AUGUSTO AGUIRRE N° 3278"/>
    <x v="8"/>
    <x v="0"/>
    <m/>
    <x v="5"/>
    <d v="2023-08-09T00:00:00"/>
    <x v="0"/>
    <n v="1"/>
    <s v="CJV"/>
    <s v="Secundaria"/>
    <n v="1.2500000000000001E-2"/>
    <n v="20"/>
    <x v="1"/>
    <s v="Ok"/>
    <x v="0"/>
    <s v="OK"/>
    <x v="0"/>
    <x v="0"/>
    <x v="1"/>
    <s v="8-2023"/>
  </r>
  <r>
    <s v="10258661350"/>
    <x v="32"/>
    <x v="17"/>
    <x v="3729"/>
    <x v="3749"/>
    <x v="3283"/>
    <n v="3"/>
    <x v="613"/>
    <s v="E-27"/>
    <s v="JR. AUGUSTO AGUIRRE N° 3278"/>
    <x v="8"/>
    <x v="0"/>
    <m/>
    <x v="5"/>
    <d v="2023-08-12T00:00:00"/>
    <x v="0"/>
    <n v="1"/>
    <s v="CJV"/>
    <s v="Secundaria"/>
    <n v="1.2500000000000001E-2"/>
    <n v="24"/>
    <x v="3"/>
    <s v="Ok"/>
    <x v="0"/>
    <s v="OK"/>
    <x v="0"/>
    <x v="0"/>
    <x v="1"/>
    <s v="8-2023"/>
  </r>
  <r>
    <s v="10258661350"/>
    <x v="32"/>
    <x v="17"/>
    <x v="3730"/>
    <x v="3750"/>
    <x v="696"/>
    <n v="3"/>
    <x v="613"/>
    <s v="E-27"/>
    <s v="AV. REVOLUCION 3012 COLLIQUE V ZONA"/>
    <x v="37"/>
    <x v="0"/>
    <m/>
    <x v="2"/>
    <d v="2023-08-09T00:00:00"/>
    <x v="0"/>
    <n v="1"/>
    <s v="CJV"/>
    <s v="Secundaria"/>
    <n v="1.2500000000000001E-2"/>
    <n v="36"/>
    <x v="4"/>
    <s v="Ok"/>
    <x v="0"/>
    <s v="OK"/>
    <x v="0"/>
    <x v="0"/>
    <x v="1"/>
    <s v="8-2023"/>
  </r>
  <r>
    <s v="10258661350"/>
    <x v="32"/>
    <x v="17"/>
    <x v="3731"/>
    <x v="3751"/>
    <x v="2388"/>
    <n v="3"/>
    <x v="29"/>
    <s v="E-26"/>
    <s v="COOP. PABLO Vl KM 14 MZ Y LT 7"/>
    <x v="37"/>
    <x v="0"/>
    <m/>
    <x v="2"/>
    <d v="2022-10-03T00:00:00"/>
    <x v="0"/>
    <n v="1"/>
    <s v="CJV"/>
    <s v="Secundaria"/>
    <n v="1.2500000000000001E-2"/>
    <n v="40"/>
    <x v="4"/>
    <s v="Ok"/>
    <x v="0"/>
    <s v="OK"/>
    <x v="0"/>
    <x v="0"/>
    <x v="1"/>
    <s v="No Aplica"/>
  </r>
  <r>
    <s v="10258661350"/>
    <x v="32"/>
    <x v="17"/>
    <x v="3732"/>
    <x v="3752"/>
    <x v="3284"/>
    <n v="3"/>
    <x v="29"/>
    <s v="E-26"/>
    <s v="JR RIO BLANCO  577 URB. VILLA DEL NORTE"/>
    <x v="11"/>
    <x v="0"/>
    <m/>
    <x v="2"/>
    <d v="2022-10-17T00:00:00"/>
    <x v="0"/>
    <n v="1"/>
    <s v="CJV"/>
    <s v="Secundaria"/>
    <n v="1.2500000000000001E-2"/>
    <n v="50"/>
    <x v="5"/>
    <s v="Ok"/>
    <x v="0"/>
    <s v="OK"/>
    <x v="0"/>
    <x v="0"/>
    <x v="1"/>
    <s v="No Aplica"/>
  </r>
  <r>
    <s v="10258661350"/>
    <x v="32"/>
    <x v="17"/>
    <x v="3733"/>
    <x v="3753"/>
    <x v="3285"/>
    <n v="3"/>
    <x v="614"/>
    <s v="E-26"/>
    <s v="SECTOR 3 GRUPO 25 MZ.D LT. 10"/>
    <x v="45"/>
    <x v="1"/>
    <m/>
    <x v="2"/>
    <d v="2022-11-14T00:00:00"/>
    <x v="0"/>
    <n v="1"/>
    <s v="CJV"/>
    <s v="Secundaria"/>
    <n v="1.2500000000000001E-2"/>
    <n v="30"/>
    <x v="3"/>
    <s v="Ok"/>
    <x v="0"/>
    <s v="OK"/>
    <x v="0"/>
    <x v="0"/>
    <x v="1"/>
    <s v="No Aplica"/>
  </r>
  <r>
    <s v="20602042201"/>
    <x v="128"/>
    <x v="71"/>
    <x v="3734"/>
    <x v="3754"/>
    <x v="3286"/>
    <n v="1"/>
    <x v="615"/>
    <s v="E20, E21, E22, E23 Y E24_x000d__x000a_PV19 BIS, PV20, PV21, PV22, PV23 Y PV24"/>
    <s v="CALLE DOÑA CATALINA 350"/>
    <x v="15"/>
    <x v="0"/>
    <m/>
    <x v="2"/>
    <d v="2021-02-01T00:00:00"/>
    <x v="0"/>
    <n v="2"/>
    <s v="CJV"/>
    <s v="Principal"/>
    <n v="0.5"/>
    <n v="36"/>
    <x v="4"/>
    <s v="Ok"/>
    <x v="0"/>
    <s v="OK"/>
    <x v="0"/>
    <x v="0"/>
    <x v="1"/>
    <s v="No Aplica"/>
  </r>
  <r>
    <s v="20602042201"/>
    <x v="128"/>
    <x v="71"/>
    <x v="3735"/>
    <x v="3755"/>
    <x v="3287"/>
    <n v="1"/>
    <x v="616"/>
    <s v="E20, E21, E22, E23 Y E24_x000d__x000a_PV19 BIS, PV20, PV21, PV22, PV23 Y PV24"/>
    <s v="AV. SEPARADORA INDUSTRIAL 3038"/>
    <x v="2"/>
    <x v="0"/>
    <m/>
    <x v="5"/>
    <d v="2023-06-27T00:00:00"/>
    <x v="0"/>
    <n v="2"/>
    <s v="CJV"/>
    <s v="Principal"/>
    <n v="0.5"/>
    <n v="39"/>
    <x v="4"/>
    <s v="Ok"/>
    <x v="1"/>
    <s v="OK"/>
    <x v="0"/>
    <x v="0"/>
    <x v="1"/>
    <s v="No Aplica"/>
  </r>
  <r>
    <m/>
    <x v="5"/>
    <x v="72"/>
    <x v="3736"/>
    <x v="3756"/>
    <x v="3288"/>
    <m/>
    <x v="617"/>
    <m/>
    <m/>
    <x v="76"/>
    <x v="2"/>
    <m/>
    <x v="19"/>
    <m/>
    <x v="3"/>
    <m/>
    <s v="CJV"/>
    <s v="Principal"/>
    <n v="0"/>
    <s v="Corregir"/>
    <x v="2"/>
    <s v="Corregir"/>
    <x v="0"/>
    <s v="Corregir"/>
    <x v="1"/>
    <x v="3"/>
    <x v="1"/>
    <s v="No Aplica"/>
  </r>
  <r>
    <s v="10416900774"/>
    <x v="129"/>
    <x v="73"/>
    <x v="3737"/>
    <x v="3757"/>
    <x v="3289"/>
    <n v="1"/>
    <x v="618"/>
    <s v="MANTENIMIENTO EN 19BISS, 20, 21, 22, 23, 24, 25 Y 26"/>
    <s v="CLL TULIO MORA CRPAMPA PACTA SC LOS ROSALES"/>
    <x v="418"/>
    <x v="0"/>
    <m/>
    <x v="0"/>
    <d v="2023-06-03T00:00:00"/>
    <x v="0"/>
    <n v="1"/>
    <s v="CJV"/>
    <s v="Principal"/>
    <n v="0.1111111111111111"/>
    <n v="39"/>
    <x v="4"/>
    <s v="Ok"/>
    <x v="0"/>
    <s v="OK"/>
    <x v="0"/>
    <x v="0"/>
    <x v="1"/>
    <s v="No Aplica"/>
  </r>
  <r>
    <s v="10416900774"/>
    <x v="129"/>
    <x v="73"/>
    <x v="3738"/>
    <x v="3758"/>
    <x v="3290"/>
    <n v="1"/>
    <x v="619"/>
    <s v="MANTENIMIENTO EN 19BISS, 20, 21, 22, 23, 24, 25 Y 26"/>
    <s v="CALLE O4 ASENT H. INTEGRACION MZ B1 LT 03"/>
    <x v="18"/>
    <x v="0"/>
    <m/>
    <x v="0"/>
    <d v="2023-06-03T00:00:00"/>
    <x v="0"/>
    <n v="1"/>
    <s v="CJV"/>
    <s v="Principal"/>
    <n v="0.1111111111111111"/>
    <n v="49"/>
    <x v="0"/>
    <s v="Ok"/>
    <x v="0"/>
    <s v="OK"/>
    <x v="0"/>
    <x v="0"/>
    <x v="1"/>
    <s v="No Aplica"/>
  </r>
  <r>
    <s v="10416900774"/>
    <x v="129"/>
    <x v="73"/>
    <x v="3739"/>
    <x v="3759"/>
    <x v="3291"/>
    <n v="1"/>
    <x v="619"/>
    <s v="TALA PV-04-01-BIS/E8"/>
    <s v="CALLE LOS SAUCES PISO 1 ASOC BELLO HORIZONTE MZ Q1 LT8"/>
    <x v="18"/>
    <x v="0"/>
    <m/>
    <x v="0"/>
    <d v="2023-06-03T00:00:00"/>
    <x v="0"/>
    <n v="1"/>
    <s v="CJV"/>
    <s v="Principal"/>
    <n v="0.1111111111111111"/>
    <n v="22"/>
    <x v="1"/>
    <s v="Ok"/>
    <x v="0"/>
    <s v="OK"/>
    <x v="0"/>
    <x v="0"/>
    <x v="1"/>
    <s v="No Aplica"/>
  </r>
  <r>
    <s v="10416900774"/>
    <x v="129"/>
    <x v="73"/>
    <x v="3740"/>
    <x v="3760"/>
    <x v="3292"/>
    <n v="1"/>
    <x v="619"/>
    <s v="TALA PV-04-01-BIS/E8"/>
    <s v="CA 1 MZ 05 LT 18 AAHH CRUZ DE ARMATAMBO"/>
    <x v="18"/>
    <x v="0"/>
    <m/>
    <x v="0"/>
    <d v="2023-06-03T00:00:00"/>
    <x v="0"/>
    <n v="1"/>
    <s v="CJV"/>
    <s v="Principal"/>
    <n v="0.1111111111111111"/>
    <n v="23"/>
    <x v="1"/>
    <s v="Ok"/>
    <x v="0"/>
    <s v="OK"/>
    <x v="0"/>
    <x v="0"/>
    <x v="1"/>
    <s v="No Aplica"/>
  </r>
  <r>
    <s v="10416900774"/>
    <x v="129"/>
    <x v="73"/>
    <x v="3741"/>
    <x v="3761"/>
    <x v="3293"/>
    <n v="1"/>
    <x v="458"/>
    <s v="MANTENIMIENTO EN PV21, PV25 Y PV26-PV04BIS"/>
    <s v="AV. AVIACION 2778"/>
    <x v="0"/>
    <x v="0"/>
    <m/>
    <x v="0"/>
    <d v="2023-06-03T00:00:00"/>
    <x v="0"/>
    <n v="1"/>
    <s v="CJV"/>
    <s v="Principal"/>
    <n v="0.1111111111111111"/>
    <n v="47"/>
    <x v="0"/>
    <s v="Ok"/>
    <x v="0"/>
    <s v="OK"/>
    <x v="0"/>
    <x v="0"/>
    <x v="1"/>
    <s v="No Aplica"/>
  </r>
  <r>
    <s v="10416900774"/>
    <x v="129"/>
    <x v="73"/>
    <x v="3742"/>
    <x v="3762"/>
    <x v="3294"/>
    <n v="1"/>
    <x v="619"/>
    <s v="MANTENIMIENTO EN 19BISS, 20, 21, 22, 23, 24, 25 Y 26"/>
    <s v="AAHH H. JULIO CESAR TELLO MZ T-3 LT 04 "/>
    <x v="137"/>
    <x v="0"/>
    <m/>
    <x v="0"/>
    <d v="2023-06-03T00:00:00"/>
    <x v="0"/>
    <n v="1"/>
    <s v="CJV"/>
    <s v="Principal"/>
    <n v="0.1111111111111111"/>
    <n v="44"/>
    <x v="0"/>
    <s v="Ok"/>
    <x v="0"/>
    <s v="OK"/>
    <x v="0"/>
    <x v="0"/>
    <x v="1"/>
    <s v="No Aplica"/>
  </r>
  <r>
    <s v="10416900774"/>
    <x v="129"/>
    <x v="73"/>
    <x v="3743"/>
    <x v="3763"/>
    <x v="578"/>
    <n v="1"/>
    <x v="619"/>
    <s v="MANTENIMIENTO EN 19BISS, 20, 21, 22, 23, 24, 25 Y 26"/>
    <s v="AV. LOS PINOS MZ R LT 8 P.JULIO C. TELLO "/>
    <x v="137"/>
    <x v="0"/>
    <m/>
    <x v="0"/>
    <d v="2023-06-03T00:00:00"/>
    <x v="0"/>
    <n v="1"/>
    <s v="CJV"/>
    <s v="Principal"/>
    <n v="0.1111111111111111"/>
    <n v="23"/>
    <x v="1"/>
    <s v="Ok"/>
    <x v="0"/>
    <s v="OK"/>
    <x v="0"/>
    <x v="0"/>
    <x v="1"/>
    <s v="No Aplica"/>
  </r>
  <r>
    <s v="10416900774"/>
    <x v="129"/>
    <x v="73"/>
    <x v="3744"/>
    <x v="3764"/>
    <x v="3295"/>
    <n v="1"/>
    <x v="620"/>
    <s v="MANTENIMIENTO EN 19BISS, 20, 21, 22, 23, 24, 25 Y 26"/>
    <s v="MZ F LT 14  CASCADAS DE JAVIER PRADO "/>
    <x v="2"/>
    <x v="0"/>
    <m/>
    <x v="0"/>
    <d v="2023-06-03T00:00:00"/>
    <x v="0"/>
    <n v="1"/>
    <s v="CJV"/>
    <s v="Principal"/>
    <n v="0.1111111111111111"/>
    <n v="53"/>
    <x v="5"/>
    <s v="Ok"/>
    <x v="1"/>
    <s v="OK"/>
    <x v="0"/>
    <x v="0"/>
    <x v="1"/>
    <s v="No Aplica"/>
  </r>
  <r>
    <s v="10416900774"/>
    <x v="129"/>
    <x v="73"/>
    <x v="3745"/>
    <x v="3765"/>
    <x v="3296"/>
    <n v="1"/>
    <x v="621"/>
    <s v="E8"/>
    <s v="CLL. ALEJANDRO DEUSTUA 255 DPT 401"/>
    <x v="13"/>
    <x v="0"/>
    <m/>
    <x v="0"/>
    <d v="2023-06-03T00:00:00"/>
    <x v="0"/>
    <n v="1"/>
    <s v="CJV"/>
    <s v="Principal"/>
    <n v="0.1111111111111111"/>
    <n v="33"/>
    <x v="4"/>
    <s v="Ok"/>
    <x v="0"/>
    <s v="OK"/>
    <x v="0"/>
    <x v="0"/>
    <x v="1"/>
    <s v="No Aplica"/>
  </r>
  <r>
    <s v="20609754843"/>
    <x v="37"/>
    <x v="27"/>
    <x v="3746"/>
    <x v="3766"/>
    <x v="3297"/>
    <n v="1"/>
    <x v="622"/>
    <s v="Estacion 04  - TBM"/>
    <s v="AV. UNIVERSITARIA N° 1657"/>
    <x v="128"/>
    <x v="0"/>
    <m/>
    <x v="2"/>
    <d v="2022-09-15T00:00:00"/>
    <x v="0"/>
    <n v="1"/>
    <s v="CJV"/>
    <s v="Principal"/>
    <n v="8.3333333333333329E-2"/>
    <n v="67"/>
    <x v="2"/>
    <s v="Ok"/>
    <x v="0"/>
    <s v="OK"/>
    <x v="0"/>
    <x v="0"/>
    <x v="1"/>
    <s v="No Aplica"/>
  </r>
  <r>
    <s v="20609754843"/>
    <x v="37"/>
    <x v="27"/>
    <x v="3747"/>
    <x v="3767"/>
    <x v="3298"/>
    <n v="1"/>
    <x v="623"/>
    <s v="Estacion 04  - TBM"/>
    <s v="AV. ANTONIO RAYMONDI 212 URBANIZACIÓN ANTARES "/>
    <x v="8"/>
    <x v="0"/>
    <m/>
    <x v="2"/>
    <d v="2022-09-15T00:00:00"/>
    <x v="0"/>
    <n v="1"/>
    <s v="CJV"/>
    <s v="Principal"/>
    <n v="8.3333333333333329E-2"/>
    <n v="70"/>
    <x v="2"/>
    <s v="Ok"/>
    <x v="0"/>
    <s v="OK"/>
    <x v="0"/>
    <x v="0"/>
    <x v="1"/>
    <s v="No Aplica"/>
  </r>
  <r>
    <s v="20609754843"/>
    <x v="37"/>
    <x v="27"/>
    <x v="3748"/>
    <x v="3768"/>
    <x v="3175"/>
    <n v="1"/>
    <x v="623"/>
    <s v="Estacion 04  - TBM"/>
    <s v="MZ E LOTE 14 URBANIZACIÓN NAVIDAD DE VILLA"/>
    <x v="18"/>
    <x v="0"/>
    <m/>
    <x v="2"/>
    <d v="2022-09-15T00:00:00"/>
    <x v="0"/>
    <n v="1"/>
    <s v="CJV"/>
    <s v="Principal"/>
    <n v="8.3333333333333329E-2"/>
    <n v="40"/>
    <x v="4"/>
    <s v="Ok"/>
    <x v="0"/>
    <s v="OK"/>
    <x v="0"/>
    <x v="0"/>
    <x v="1"/>
    <s v="No Aplica"/>
  </r>
  <r>
    <s v="20609754843"/>
    <x v="37"/>
    <x v="27"/>
    <x v="3749"/>
    <x v="3769"/>
    <x v="3299"/>
    <n v="1"/>
    <x v="624"/>
    <s v="Estacion 04  - TBM"/>
    <s v="AV. SANTO CRISTO MZ A LOTE 27"/>
    <x v="15"/>
    <x v="0"/>
    <m/>
    <x v="2"/>
    <d v="2022-09-15T00:00:00"/>
    <x v="0"/>
    <n v="1"/>
    <s v="CJV"/>
    <s v="Principal"/>
    <n v="8.3333333333333329E-2"/>
    <n v="64"/>
    <x v="2"/>
    <s v="Ok"/>
    <x v="0"/>
    <s v="OK"/>
    <x v="0"/>
    <x v="0"/>
    <x v="1"/>
    <s v="No Aplica"/>
  </r>
  <r>
    <s v="20609754843"/>
    <x v="37"/>
    <x v="27"/>
    <x v="3750"/>
    <x v="3770"/>
    <x v="3300"/>
    <n v="1"/>
    <x v="623"/>
    <s v="Estacion 04  - TBM"/>
    <s v="AV. ALCIDES VIGO MZ. &quot;Z&quot; LOTE 3 - URB. COOPIP"/>
    <x v="8"/>
    <x v="0"/>
    <m/>
    <x v="2"/>
    <d v="2022-09-15T00:00:00"/>
    <x v="0"/>
    <n v="1"/>
    <s v="CJV"/>
    <s v="Principal"/>
    <n v="8.3333333333333329E-2"/>
    <n v="42"/>
    <x v="0"/>
    <s v="Ok"/>
    <x v="0"/>
    <s v="OK"/>
    <x v="0"/>
    <x v="0"/>
    <x v="1"/>
    <s v="No Aplica"/>
  </r>
  <r>
    <s v="20609754843"/>
    <x v="37"/>
    <x v="27"/>
    <x v="3751"/>
    <x v="3771"/>
    <x v="3301"/>
    <n v="1"/>
    <x v="623"/>
    <s v="Estacion 04  - TBM"/>
    <s v="MZ C 1 LOTE 12 AAHH HIROSHIMA "/>
    <x v="4"/>
    <x v="0"/>
    <m/>
    <x v="2"/>
    <d v="2022-09-15T00:00:00"/>
    <x v="0"/>
    <n v="1"/>
    <s v="CJV"/>
    <s v="Principal"/>
    <n v="8.3333333333333329E-2"/>
    <n v="41"/>
    <x v="0"/>
    <s v="Ok"/>
    <x v="2"/>
    <s v="OK"/>
    <x v="0"/>
    <x v="0"/>
    <x v="1"/>
    <s v="No Aplica"/>
  </r>
  <r>
    <s v="20609754843"/>
    <x v="37"/>
    <x v="27"/>
    <x v="3752"/>
    <x v="3772"/>
    <x v="3302"/>
    <n v="1"/>
    <x v="95"/>
    <s v="Estacion 04  - TBM"/>
    <s v="JR. SIMÓN BOLIVAR 140"/>
    <x v="44"/>
    <x v="0"/>
    <m/>
    <x v="2"/>
    <d v="2022-09-15T00:00:00"/>
    <x v="0"/>
    <n v="1"/>
    <s v="CJV"/>
    <s v="Principal"/>
    <n v="8.3333333333333329E-2"/>
    <n v="57"/>
    <x v="5"/>
    <s v="Ok"/>
    <x v="0"/>
    <s v="OK"/>
    <x v="0"/>
    <x v="0"/>
    <x v="1"/>
    <s v="No Aplica"/>
  </r>
  <r>
    <s v="20609754843"/>
    <x v="37"/>
    <x v="27"/>
    <x v="3753"/>
    <x v="3773"/>
    <x v="3303"/>
    <n v="1"/>
    <x v="624"/>
    <s v="Estacion 04  - TBM"/>
    <s v="JR. SIMÓN BOLIVAR 140"/>
    <x v="44"/>
    <x v="0"/>
    <m/>
    <x v="2"/>
    <d v="2022-09-15T00:00:00"/>
    <x v="0"/>
    <n v="1"/>
    <s v="CJV"/>
    <s v="Principal"/>
    <n v="8.3333333333333329E-2"/>
    <n v="39"/>
    <x v="4"/>
    <s v="Ok"/>
    <x v="0"/>
    <s v="OK"/>
    <x v="0"/>
    <x v="0"/>
    <x v="1"/>
    <s v="No Aplica"/>
  </r>
  <r>
    <s v="20609754843"/>
    <x v="37"/>
    <x v="27"/>
    <x v="3754"/>
    <x v="3774"/>
    <x v="3304"/>
    <n v="1"/>
    <x v="624"/>
    <s v="Estacion 04  - TBM"/>
    <s v="JR LAS TULIPANAS URB. LA MOLINA"/>
    <x v="90"/>
    <x v="0"/>
    <m/>
    <x v="2"/>
    <d v="2022-10-18T00:00:00"/>
    <x v="0"/>
    <n v="1"/>
    <s v="CJV"/>
    <s v="Principal"/>
    <n v="8.3333333333333329E-2"/>
    <n v="73"/>
    <x v="2"/>
    <s v="Ok"/>
    <x v="0"/>
    <s v="OK"/>
    <x v="0"/>
    <x v="0"/>
    <x v="1"/>
    <s v="No Aplica"/>
  </r>
  <r>
    <s v="20609754843"/>
    <x v="37"/>
    <x v="27"/>
    <x v="3755"/>
    <x v="3775"/>
    <x v="3305"/>
    <n v="1"/>
    <x v="622"/>
    <s v="Estacion 04  - TBM"/>
    <s v="Urb. Prebi Mz 19 lote 15 - Callao - Callao"/>
    <x v="31"/>
    <x v="0"/>
    <m/>
    <x v="2"/>
    <d v="2023-02-13T00:00:00"/>
    <x v="0"/>
    <n v="1"/>
    <s v="CJV"/>
    <s v="Principal"/>
    <n v="8.3333333333333329E-2"/>
    <n v="70"/>
    <x v="2"/>
    <s v="Ok"/>
    <x v="2"/>
    <s v="OK"/>
    <x v="0"/>
    <x v="0"/>
    <x v="1"/>
    <s v="No Aplica"/>
  </r>
  <r>
    <s v="20609754843"/>
    <x v="37"/>
    <x v="27"/>
    <x v="3756"/>
    <x v="3776"/>
    <x v="3306"/>
    <n v="1"/>
    <x v="33"/>
    <s v="Estacion 04  - TBM"/>
    <s v="Urb.LOS ROBLES DE SANTA ROSA MZ-G LOTE 25"/>
    <x v="8"/>
    <x v="1"/>
    <m/>
    <x v="2"/>
    <d v="2023-08-18T00:00:00"/>
    <x v="0"/>
    <n v="1"/>
    <s v="CJV"/>
    <s v="Principal"/>
    <n v="8.3333333333333329E-2"/>
    <n v="43"/>
    <x v="0"/>
    <s v="Ok"/>
    <x v="0"/>
    <s v="OK"/>
    <x v="0"/>
    <x v="0"/>
    <x v="1"/>
    <s v="8-2023"/>
  </r>
  <r>
    <s v="20507850091"/>
    <x v="130"/>
    <x v="74"/>
    <x v="3757"/>
    <x v="3777"/>
    <x v="3307"/>
    <n v="3"/>
    <x v="625"/>
    <s v="Estaciones, Pozos y PTSA"/>
    <s v="A.H. 1° de Mayo MzA Lt13. "/>
    <x v="3"/>
    <x v="0"/>
    <m/>
    <x v="2"/>
    <d v="2020-08-14T00:00:00"/>
    <x v="0"/>
    <n v="2"/>
    <s v="CJV"/>
    <s v="Principal"/>
    <n v="5.5555555555555552E-2"/>
    <n v="48"/>
    <x v="0"/>
    <s v="Ok"/>
    <x v="0"/>
    <s v="OK"/>
    <x v="0"/>
    <x v="0"/>
    <x v="1"/>
    <s v="No Aplica"/>
  </r>
  <r>
    <s v="20507850091"/>
    <x v="130"/>
    <x v="74"/>
    <x v="3758"/>
    <x v="3778"/>
    <x v="78"/>
    <n v="3"/>
    <x v="625"/>
    <s v="Estaciones, Pozos y PTSA"/>
    <s v="Urb. Canaan mz, A Lt, 3  El Agustino"/>
    <x v="23"/>
    <x v="0"/>
    <m/>
    <x v="2"/>
    <d v="2020-08-10T00:00:00"/>
    <x v="0"/>
    <n v="2"/>
    <s v="CJV"/>
    <s v="Principal"/>
    <n v="5.5555555555555552E-2"/>
    <n v="46"/>
    <x v="0"/>
    <s v="Ok"/>
    <x v="3"/>
    <s v="OK"/>
    <x v="0"/>
    <x v="0"/>
    <x v="1"/>
    <s v="No Aplica"/>
  </r>
  <r>
    <s v="20507850091"/>
    <x v="130"/>
    <x v="74"/>
    <x v="3759"/>
    <x v="3779"/>
    <x v="1216"/>
    <n v="3"/>
    <x v="160"/>
    <s v="Estaciones, Pozos y PTSA"/>
    <s v="Sector 6 ,grupo 1A ,manzana  K , lote 2"/>
    <x v="45"/>
    <x v="0"/>
    <m/>
    <x v="2"/>
    <d v="2020-08-14T00:00:00"/>
    <x v="0"/>
    <n v="2"/>
    <s v="CJV"/>
    <s v="Principal"/>
    <n v="5.5555555555555552E-2"/>
    <n v="35"/>
    <x v="4"/>
    <s v="Ok"/>
    <x v="0"/>
    <s v="OK"/>
    <x v="0"/>
    <x v="0"/>
    <x v="1"/>
    <s v="No Aplica"/>
  </r>
  <r>
    <s v="20507850091"/>
    <x v="130"/>
    <x v="74"/>
    <x v="3760"/>
    <x v="3780"/>
    <x v="3308"/>
    <n v="3"/>
    <x v="625"/>
    <s v="Estaciones, Pozos y PTSA"/>
    <s v="Mz : B  Lt : 10.   Sector : 2  Grupo : 17   Av. Alamos."/>
    <x v="45"/>
    <x v="0"/>
    <m/>
    <x v="2"/>
    <d v="2021-01-18T00:00:00"/>
    <x v="0"/>
    <n v="2"/>
    <s v="CJV"/>
    <s v="Principal"/>
    <n v="5.5555555555555552E-2"/>
    <n v="43"/>
    <x v="0"/>
    <s v="Ok"/>
    <x v="0"/>
    <s v="OK"/>
    <x v="0"/>
    <x v="0"/>
    <x v="1"/>
    <s v="No Aplica"/>
  </r>
  <r>
    <s v="20507850091"/>
    <x v="130"/>
    <x v="74"/>
    <x v="3761"/>
    <x v="3781"/>
    <x v="3309"/>
    <n v="3"/>
    <x v="160"/>
    <s v="Estaciones, Pozos y PTSA"/>
    <s v="Fernando Rodríguez Soto N° 212"/>
    <x v="158"/>
    <x v="0"/>
    <m/>
    <x v="2"/>
    <d v="2019-11-06T00:00:00"/>
    <x v="0"/>
    <n v="2"/>
    <s v="CJV"/>
    <s v="Principal"/>
    <n v="5.5555555555555552E-2"/>
    <n v="43"/>
    <x v="0"/>
    <s v="Ok"/>
    <x v="0"/>
    <s v="OK"/>
    <x v="0"/>
    <x v="0"/>
    <x v="1"/>
    <s v="No Aplica"/>
  </r>
  <r>
    <s v="20507850091"/>
    <x v="130"/>
    <x v="74"/>
    <x v="3762"/>
    <x v="3782"/>
    <x v="3310"/>
    <n v="3"/>
    <x v="625"/>
    <s v="Estaciones, Pozos y PTSA"/>
    <s v="Sector 02 Grupo 20 MZ. K lt.10."/>
    <x v="45"/>
    <x v="0"/>
    <m/>
    <x v="2"/>
    <d v="2020-08-19T00:00:00"/>
    <x v="0"/>
    <n v="2"/>
    <s v="CJV"/>
    <s v="Principal"/>
    <n v="5.5555555555555552E-2"/>
    <n v="42"/>
    <x v="0"/>
    <s v="Ok"/>
    <x v="0"/>
    <s v="OK"/>
    <x v="0"/>
    <x v="0"/>
    <x v="1"/>
    <s v="No Aplica"/>
  </r>
  <r>
    <s v="20507850091"/>
    <x v="130"/>
    <x v="74"/>
    <x v="3763"/>
    <x v="3783"/>
    <x v="3311"/>
    <n v="3"/>
    <x v="160"/>
    <s v="Estaciones, Pozos y PTSA"/>
    <s v="Sector 02 Grupo 18 MZ K Lt. 20"/>
    <x v="45"/>
    <x v="0"/>
    <m/>
    <x v="2"/>
    <d v="2021-01-15T00:00:00"/>
    <x v="0"/>
    <n v="2"/>
    <s v="CJV"/>
    <s v="Principal"/>
    <n v="5.5555555555555552E-2"/>
    <n v="52"/>
    <x v="5"/>
    <s v="Ok"/>
    <x v="0"/>
    <s v="OK"/>
    <x v="0"/>
    <x v="0"/>
    <x v="1"/>
    <s v="No Aplica"/>
  </r>
  <r>
    <s v="20507850091"/>
    <x v="130"/>
    <x v="74"/>
    <x v="3764"/>
    <x v="3784"/>
    <x v="157"/>
    <n v="1"/>
    <x v="23"/>
    <s v="Estaciones, Pozos y PTSA"/>
    <s v="Av. Del Pacifico 135. Dpto. 802.Condominios Parque de la Huaca"/>
    <x v="44"/>
    <x v="0"/>
    <m/>
    <x v="2"/>
    <d v="2020-09-07T00:00:00"/>
    <x v="0"/>
    <n v="2"/>
    <s v="CJV"/>
    <s v="Principal"/>
    <n v="5.5555555555555552E-2"/>
    <n v="48"/>
    <x v="0"/>
    <s v="Ok"/>
    <x v="0"/>
    <s v="OK"/>
    <x v="0"/>
    <x v="0"/>
    <x v="1"/>
    <s v="No Aplica"/>
  </r>
  <r>
    <s v="20507850091"/>
    <x v="130"/>
    <x v="74"/>
    <x v="3765"/>
    <x v="3785"/>
    <x v="2364"/>
    <n v="3"/>
    <x v="625"/>
    <s v="Estaciones, Pozos y PTSA"/>
    <s v="A.H. Villa Las Casuarinas. Mz B Lt. 3"/>
    <x v="6"/>
    <x v="0"/>
    <m/>
    <x v="2"/>
    <d v="2020-08-14T00:00:00"/>
    <x v="0"/>
    <n v="2"/>
    <s v="CJV"/>
    <s v="Principal"/>
    <n v="5.5555555555555552E-2"/>
    <n v="55"/>
    <x v="5"/>
    <s v="Ok"/>
    <x v="0"/>
    <s v="OK"/>
    <x v="0"/>
    <x v="0"/>
    <x v="1"/>
    <s v="No Aplica"/>
  </r>
  <r>
    <s v="20507850091"/>
    <x v="130"/>
    <x v="74"/>
    <x v="3766"/>
    <x v="3786"/>
    <x v="3301"/>
    <n v="3"/>
    <x v="160"/>
    <s v="Estaciones, Pozos y PTSA"/>
    <s v="MI PERU MZ.D-7 LT.16, PROV. CONST. DEL CALLAO-CALLAO-MI PERU"/>
    <x v="4"/>
    <x v="0"/>
    <m/>
    <x v="2"/>
    <d v="2020-08-19T00:00:00"/>
    <x v="0"/>
    <n v="1"/>
    <s v="CJV"/>
    <s v="Principal"/>
    <n v="5.5555555555555552E-2"/>
    <n v="41"/>
    <x v="0"/>
    <s v="Ok"/>
    <x v="2"/>
    <s v="OK"/>
    <x v="0"/>
    <x v="0"/>
    <x v="1"/>
    <s v="No Aplica"/>
  </r>
  <r>
    <s v="20507850091"/>
    <x v="130"/>
    <x v="74"/>
    <x v="3767"/>
    <x v="3787"/>
    <x v="3312"/>
    <n v="3"/>
    <x v="625"/>
    <s v="Estaciones, Pozos y PTSA"/>
    <s v="MZ.W LT.9 A.H.EL GOLFO DE VENTANILLA -CALLAO-VENTANILLA"/>
    <x v="4"/>
    <x v="0"/>
    <m/>
    <x v="2"/>
    <d v="2021-01-18T00:00:00"/>
    <x v="0"/>
    <n v="1"/>
    <s v="CJV"/>
    <s v="Principal"/>
    <n v="5.5555555555555552E-2"/>
    <n v="38"/>
    <x v="4"/>
    <s v="Ok"/>
    <x v="2"/>
    <s v="OK"/>
    <x v="0"/>
    <x v="0"/>
    <x v="1"/>
    <s v="No Aplica"/>
  </r>
  <r>
    <s v="20507850091"/>
    <x v="130"/>
    <x v="74"/>
    <x v="3768"/>
    <x v="3788"/>
    <x v="2044"/>
    <n v="3"/>
    <x v="160"/>
    <s v="Estaciones, Pozos y PTSA"/>
    <s v="Mzb13lt3 bocanegra Callao sector 1 calle gamma   Dist Callao, Prov Callao Dpto Callao"/>
    <x v="31"/>
    <x v="0"/>
    <m/>
    <x v="2"/>
    <d v="2020-08-19T00:00:00"/>
    <x v="0"/>
    <n v="1"/>
    <s v="CJV"/>
    <s v="Principal"/>
    <n v="5.5555555555555552E-2"/>
    <n v="42"/>
    <x v="0"/>
    <s v="Ok"/>
    <x v="2"/>
    <s v="OK"/>
    <x v="0"/>
    <x v="0"/>
    <x v="1"/>
    <s v="No Aplica"/>
  </r>
  <r>
    <s v="20507850091"/>
    <x v="130"/>
    <x v="74"/>
    <x v="3769"/>
    <x v="3789"/>
    <x v="3313"/>
    <n v="3"/>
    <x v="625"/>
    <s v="Estaciones, Pozos y PTSA"/>
    <s v="MZ H-13  LT 23 DIST MI PERU PROV CALLAO DPTO CALLAO"/>
    <x v="31"/>
    <x v="0"/>
    <m/>
    <x v="2"/>
    <d v="2021-01-18T00:00:00"/>
    <x v="0"/>
    <n v="1"/>
    <s v="CJV"/>
    <s v="Principal"/>
    <n v="5.5555555555555552E-2"/>
    <n v="47"/>
    <x v="0"/>
    <s v="Ok"/>
    <x v="2"/>
    <s v="OK"/>
    <x v="0"/>
    <x v="0"/>
    <x v="1"/>
    <s v="No Aplica"/>
  </r>
  <r>
    <s v="20507850091"/>
    <x v="130"/>
    <x v="74"/>
    <x v="3770"/>
    <x v="3790"/>
    <x v="3152"/>
    <n v="3"/>
    <x v="160"/>
    <s v="Estaciones, Pozos y PTSA"/>
    <s v="MI PERU MZ. F14 LT. 6, PROV. CONST. DEL CALLAO-CALLAO-MI PERU"/>
    <x v="31"/>
    <x v="0"/>
    <m/>
    <x v="2"/>
    <d v="2021-01-18T00:00:00"/>
    <x v="0"/>
    <n v="1"/>
    <s v="CJV"/>
    <s v="Principal"/>
    <n v="5.5555555555555552E-2"/>
    <n v="32"/>
    <x v="4"/>
    <s v="Ok"/>
    <x v="2"/>
    <s v="OK"/>
    <x v="0"/>
    <x v="0"/>
    <x v="1"/>
    <s v="No Aplica"/>
  </r>
  <r>
    <s v="20507850091"/>
    <x v="130"/>
    <x v="74"/>
    <x v="3771"/>
    <x v="3791"/>
    <x v="3314"/>
    <n v="3"/>
    <x v="160"/>
    <s v="Estaciones, Pozos y PTSA"/>
    <s v="ASENT.H.STA.CRUZ LA CAMPIÑA MZ.C LT.18 LIMA-LIMA-LURIGANCHO"/>
    <x v="31"/>
    <x v="0"/>
    <m/>
    <x v="2"/>
    <d v="2019-11-06T00:00:00"/>
    <x v="0"/>
    <n v="1"/>
    <s v="CJV"/>
    <s v="Principal"/>
    <n v="5.5555555555555552E-2"/>
    <n v="48"/>
    <x v="0"/>
    <s v="Ok"/>
    <x v="2"/>
    <s v="OK"/>
    <x v="0"/>
    <x v="0"/>
    <x v="1"/>
    <s v="No Aplica"/>
  </r>
  <r>
    <s v="20507850091"/>
    <x v="130"/>
    <x v="74"/>
    <x v="3772"/>
    <x v="3792"/>
    <x v="3315"/>
    <n v="3"/>
    <x v="160"/>
    <s v="Estaciones, Pozos y PTSA"/>
    <s v="SAN GENARO DE VILLA MZ. E-1 LT.14"/>
    <x v="18"/>
    <x v="0"/>
    <m/>
    <x v="2"/>
    <d v="2023-02-01T00:00:00"/>
    <x v="0"/>
    <n v="2"/>
    <s v="CJV"/>
    <s v="Principal"/>
    <n v="5.5555555555555552E-2"/>
    <n v="40"/>
    <x v="4"/>
    <s v="Ok"/>
    <x v="0"/>
    <s v="OK"/>
    <x v="0"/>
    <x v="0"/>
    <x v="1"/>
    <s v="No Aplica"/>
  </r>
  <r>
    <s v="20507850091"/>
    <x v="130"/>
    <x v="74"/>
    <x v="3773"/>
    <x v="3793"/>
    <x v="3316"/>
    <n v="3"/>
    <x v="160"/>
    <s v="Estaciones, Pozos y PTSA"/>
    <s v="RODRIGUEZ SOTO 202"/>
    <x v="158"/>
    <x v="0"/>
    <m/>
    <x v="2"/>
    <d v="2023-02-01T00:00:00"/>
    <x v="0"/>
    <n v="2"/>
    <s v="CJV"/>
    <s v="Principal"/>
    <n v="5.5555555555555552E-2"/>
    <n v="47"/>
    <x v="0"/>
    <s v="Ok"/>
    <x v="0"/>
    <s v="OK"/>
    <x v="0"/>
    <x v="0"/>
    <x v="1"/>
    <s v="No Aplica"/>
  </r>
  <r>
    <s v="20507850091"/>
    <x v="130"/>
    <x v="74"/>
    <x v="3774"/>
    <x v="3794"/>
    <x v="3317"/>
    <n v="3"/>
    <x v="160"/>
    <s v="Estaciones, Pozos y PTSA"/>
    <s v="ASENT.H. SAN CARLOS . PTA SCT PACHACUTEC MZ  N LT 15"/>
    <x v="4"/>
    <x v="0"/>
    <m/>
    <x v="2"/>
    <d v="2023-04-20T00:00:00"/>
    <x v="0"/>
    <n v="1"/>
    <s v="CJV"/>
    <s v="Principal"/>
    <n v="5.5555555555555552E-2"/>
    <n v="32"/>
    <x v="4"/>
    <s v="Ok"/>
    <x v="2"/>
    <s v="OK"/>
    <x v="0"/>
    <x v="0"/>
    <x v="1"/>
    <s v="No Aplica"/>
  </r>
  <r>
    <n v="20513530481"/>
    <x v="27"/>
    <x v="23"/>
    <x v="3775"/>
    <x v="3795"/>
    <x v="3318"/>
    <n v="2"/>
    <x v="53"/>
    <s v="Estacion 08"/>
    <s v="CALLE  LOS REVOLUCIONARIOS MZ D LT 2  - LOS OLIVOS"/>
    <x v="11"/>
    <x v="0"/>
    <m/>
    <x v="2"/>
    <d v="2022-11-01T00:00:00"/>
    <x v="0"/>
    <n v="4"/>
    <s v="CJV"/>
    <s v="Principal"/>
    <n v="1.5873015873015872E-2"/>
    <n v="40"/>
    <x v="4"/>
    <s v="Ok"/>
    <x v="0"/>
    <s v="OK"/>
    <x v="0"/>
    <x v="0"/>
    <x v="1"/>
    <s v="No Aplica"/>
  </r>
  <r>
    <n v="20513530481"/>
    <x v="27"/>
    <x v="23"/>
    <x v="3776"/>
    <x v="3796"/>
    <x v="3319"/>
    <n v="2"/>
    <x v="52"/>
    <s v="Estacion 08"/>
    <s v="RESIDENCIAL VILLA UNIVERSITARIA - LOS OLIVOS"/>
    <x v="11"/>
    <x v="0"/>
    <m/>
    <x v="2"/>
    <d v="2022-11-01T00:00:00"/>
    <x v="0"/>
    <n v="4"/>
    <s v="CJV"/>
    <s v="Principal"/>
    <n v="1.5873015873015872E-2"/>
    <n v="31"/>
    <x v="3"/>
    <s v="Ok"/>
    <x v="0"/>
    <s v="OK"/>
    <x v="0"/>
    <x v="0"/>
    <x v="1"/>
    <s v="No Aplica"/>
  </r>
  <r>
    <n v="20513530481"/>
    <x v="27"/>
    <x v="23"/>
    <x v="3777"/>
    <x v="3797"/>
    <x v="695"/>
    <n v="2"/>
    <x v="54"/>
    <s v="Estacion 08"/>
    <s v="PASAJE RUSINO DE LA CRUZ MZ L LT 02"/>
    <x v="6"/>
    <x v="0"/>
    <m/>
    <x v="2"/>
    <d v="2022-10-01T00:00:00"/>
    <x v="0"/>
    <n v="4"/>
    <s v="CJV"/>
    <s v="Principal"/>
    <n v="1.5873015873015872E-2"/>
    <n v="37"/>
    <x v="4"/>
    <s v="Ok"/>
    <x v="0"/>
    <s v="OK"/>
    <x v="0"/>
    <x v="0"/>
    <x v="1"/>
    <s v="No Aplica"/>
  </r>
  <r>
    <n v="20513530481"/>
    <x v="27"/>
    <x v="23"/>
    <x v="3778"/>
    <x v="3798"/>
    <x v="3320"/>
    <n v="2"/>
    <x v="626"/>
    <s v="Estacion 08"/>
    <s v="CALLE TENIENTE FELIPE ARANCIBIA 343 INT 08 BARRIOS ALTOS - LIMA"/>
    <x v="5"/>
    <x v="0"/>
    <m/>
    <x v="2"/>
    <d v="2022-07-01T00:00:00"/>
    <x v="0"/>
    <n v="4"/>
    <s v="CJV"/>
    <s v="Principal"/>
    <n v="1.5873015873015872E-2"/>
    <n v="44"/>
    <x v="0"/>
    <s v="Ok"/>
    <x v="0"/>
    <s v="OK"/>
    <x v="0"/>
    <x v="0"/>
    <x v="1"/>
    <s v="No Aplica"/>
  </r>
  <r>
    <n v="20513530481"/>
    <x v="27"/>
    <x v="23"/>
    <x v="3779"/>
    <x v="3799"/>
    <x v="3321"/>
    <n v="2"/>
    <x v="52"/>
    <s v="Estacion 08"/>
    <s v="AC. COLECTORA ASOC. EL TREBOL MZ C LT 5 - SANTA ANITA"/>
    <x v="63"/>
    <x v="0"/>
    <m/>
    <x v="2"/>
    <d v="2022-08-01T00:00:00"/>
    <x v="0"/>
    <n v="4"/>
    <s v="CJV"/>
    <s v="Principal"/>
    <n v="1.5873015873015872E-2"/>
    <n v="45"/>
    <x v="0"/>
    <s v="Ok"/>
    <x v="6"/>
    <s v="OK"/>
    <x v="0"/>
    <x v="0"/>
    <x v="1"/>
    <s v="No Aplica"/>
  </r>
  <r>
    <n v="20513530481"/>
    <x v="27"/>
    <x v="23"/>
    <x v="3780"/>
    <x v="3800"/>
    <x v="3322"/>
    <n v="2"/>
    <x v="626"/>
    <s v="Estacion 08"/>
    <s v="AAHH 26 DE SETIEMBRE SAN GENARO CHORRILLOS"/>
    <x v="18"/>
    <x v="0"/>
    <m/>
    <x v="2"/>
    <d v="2022-11-01T00:00:00"/>
    <x v="0"/>
    <n v="4"/>
    <s v="CJV"/>
    <s v="Principal"/>
    <n v="1.5873015873015872E-2"/>
    <n v="47"/>
    <x v="0"/>
    <s v="Ok"/>
    <x v="0"/>
    <s v="OK"/>
    <x v="0"/>
    <x v="0"/>
    <x v="1"/>
    <s v="No Aplica"/>
  </r>
  <r>
    <n v="20513530481"/>
    <x v="27"/>
    <x v="23"/>
    <x v="3781"/>
    <x v="3801"/>
    <x v="3323"/>
    <n v="2"/>
    <x v="53"/>
    <s v="Estacion 08"/>
    <s v="URBANIZACION VILLA VENTURO MZ 19 LT 1 - CHORRILLOS"/>
    <x v="18"/>
    <x v="0"/>
    <m/>
    <x v="2"/>
    <d v="2023-01-24T00:00:00"/>
    <x v="0"/>
    <n v="4"/>
    <s v="CJV"/>
    <s v="Principal"/>
    <n v="1.5873015873015872E-2"/>
    <n v="40"/>
    <x v="4"/>
    <s v="Ok"/>
    <x v="0"/>
    <s v="OK"/>
    <x v="0"/>
    <x v="0"/>
    <x v="1"/>
    <s v="No Aplica"/>
  </r>
  <r>
    <n v="20513530481"/>
    <x v="27"/>
    <x v="23"/>
    <x v="3782"/>
    <x v="3802"/>
    <x v="3324"/>
    <n v="2"/>
    <x v="54"/>
    <s v="Estacion 08"/>
    <s v="URB. VILLA FLORES MZ A LOTE 5 - LIMA"/>
    <x v="123"/>
    <x v="0"/>
    <m/>
    <x v="2"/>
    <d v="2022-11-01T00:00:00"/>
    <x v="0"/>
    <n v="4"/>
    <s v="CJV"/>
    <s v="Principal"/>
    <n v="1.5873015873015872E-2"/>
    <n v="35"/>
    <x v="4"/>
    <s v="Ok"/>
    <x v="0"/>
    <s v="OK"/>
    <x v="0"/>
    <x v="0"/>
    <x v="1"/>
    <s v="No Aplica"/>
  </r>
  <r>
    <n v="20513530481"/>
    <x v="27"/>
    <x v="23"/>
    <x v="3783"/>
    <x v="3803"/>
    <x v="3325"/>
    <n v="2"/>
    <x v="54"/>
    <s v="Estacion 08"/>
    <s v="AV. PRIMAVERA MZ 0 LT 12 - CARABAYLLO"/>
    <x v="12"/>
    <x v="0"/>
    <m/>
    <x v="2"/>
    <d v="2022-07-01T00:00:00"/>
    <x v="0"/>
    <n v="4"/>
    <s v="CJV"/>
    <s v="Principal"/>
    <n v="1.5873015873015872E-2"/>
    <n v="41"/>
    <x v="0"/>
    <s v="Ok"/>
    <x v="0"/>
    <s v="OK"/>
    <x v="0"/>
    <x v="0"/>
    <x v="1"/>
    <s v="No Aplica"/>
  </r>
  <r>
    <n v="20513530481"/>
    <x v="27"/>
    <x v="23"/>
    <x v="3784"/>
    <x v="3804"/>
    <x v="2362"/>
    <n v="1"/>
    <x v="178"/>
    <s v="Estacion 08"/>
    <s v="CALLE PORTADA DEL SOL 297 CON AVENIDA HUACARAY - SANTA ANITA"/>
    <x v="63"/>
    <x v="0"/>
    <m/>
    <x v="2"/>
    <d v="2023-02-06T00:00:00"/>
    <x v="0"/>
    <n v="1"/>
    <s v="CJV"/>
    <s v="Principal"/>
    <n v="1.5873015873015872E-2"/>
    <n v="47"/>
    <x v="0"/>
    <s v="Ok"/>
    <x v="6"/>
    <s v="OK"/>
    <x v="0"/>
    <x v="0"/>
    <x v="1"/>
    <s v="No Aplica"/>
  </r>
  <r>
    <n v="20513530481"/>
    <x v="27"/>
    <x v="23"/>
    <x v="3785"/>
    <x v="3805"/>
    <x v="3326"/>
    <n v="1"/>
    <x v="627"/>
    <s v="Estacion 08"/>
    <s v="CALLE 4 AAHH NUEVA CAJA DE AGUA MZ H LT 01  CERCADO DE  LIMA"/>
    <x v="5"/>
    <x v="0"/>
    <m/>
    <x v="2"/>
    <d v="2022-06-03T00:00:00"/>
    <x v="0"/>
    <n v="1"/>
    <s v="CJV"/>
    <s v="Principal"/>
    <n v="1.5873015873015872E-2"/>
    <n v="33"/>
    <x v="4"/>
    <s v="Ok"/>
    <x v="0"/>
    <s v="OK"/>
    <x v="0"/>
    <x v="0"/>
    <x v="1"/>
    <s v="No Aplica"/>
  </r>
  <r>
    <n v="20513530481"/>
    <x v="27"/>
    <x v="23"/>
    <x v="3786"/>
    <x v="3806"/>
    <x v="3327"/>
    <n v="1"/>
    <x v="8"/>
    <s v="Estacion 08"/>
    <s v="AV. BOLIVAR 2150,E20 DPTO 104 , PUEBLO LIBRE"/>
    <x v="128"/>
    <x v="0"/>
    <m/>
    <x v="9"/>
    <d v="2022-06-10T00:00:00"/>
    <x v="0"/>
    <n v="2"/>
    <s v="CJV"/>
    <s v="Principal"/>
    <n v="1.5873015873015872E-2"/>
    <n v="62"/>
    <x v="2"/>
    <s v="Ok"/>
    <x v="0"/>
    <s v="OK"/>
    <x v="0"/>
    <x v="0"/>
    <x v="1"/>
    <s v="No Aplica"/>
  </r>
  <r>
    <n v="20513530481"/>
    <x v="27"/>
    <x v="23"/>
    <x v="3787"/>
    <x v="3807"/>
    <x v="3328"/>
    <n v="1"/>
    <x v="562"/>
    <s v="Estacion 08"/>
    <s v="JR PUMACAHUA 2369 INTERIOR E  - LINCE"/>
    <x v="64"/>
    <x v="0"/>
    <m/>
    <x v="2"/>
    <d v="2022-06-20T00:00:00"/>
    <x v="0"/>
    <n v="1"/>
    <s v="CJV"/>
    <s v="Principal"/>
    <n v="1.5873015873015872E-2"/>
    <n v="51"/>
    <x v="5"/>
    <s v="Ok"/>
    <x v="0"/>
    <s v="OK"/>
    <x v="0"/>
    <x v="0"/>
    <x v="1"/>
    <s v="No Aplica"/>
  </r>
  <r>
    <n v="20513530481"/>
    <x v="27"/>
    <x v="23"/>
    <x v="3788"/>
    <x v="3808"/>
    <x v="3329"/>
    <n v="1"/>
    <x v="628"/>
    <s v="Estacion 08"/>
    <s v="MALECON BAJADA BALTA N°161 DPT1902"/>
    <x v="13"/>
    <x v="0"/>
    <m/>
    <x v="20"/>
    <d v="2023-04-04T00:00:00"/>
    <x v="0"/>
    <n v="3"/>
    <s v="CJV"/>
    <s v="Principal"/>
    <n v="1.5873015873015872E-2"/>
    <n v="50"/>
    <x v="5"/>
    <s v="Ok"/>
    <x v="0"/>
    <s v="OK"/>
    <x v="0"/>
    <x v="0"/>
    <x v="1"/>
    <s v="No Aplica"/>
  </r>
  <r>
    <n v="20513530481"/>
    <x v="27"/>
    <x v="23"/>
    <x v="3789"/>
    <x v="3809"/>
    <x v="2036"/>
    <n v="1"/>
    <x v="629"/>
    <s v="Estacion 08"/>
    <s v="AV. LOS OLIVOS MZ B LT 18 - SAN MARTIN DE PORRES"/>
    <x v="8"/>
    <x v="0"/>
    <m/>
    <x v="2"/>
    <d v="2023-02-07T00:00:00"/>
    <x v="0"/>
    <n v="1"/>
    <s v="CJV"/>
    <s v="Principal"/>
    <n v="1.5873015873015872E-2"/>
    <n v="43"/>
    <x v="0"/>
    <s v="Ok"/>
    <x v="0"/>
    <s v="OK"/>
    <x v="0"/>
    <x v="0"/>
    <x v="1"/>
    <s v="No Aplica"/>
  </r>
  <r>
    <n v="20513530481"/>
    <x v="27"/>
    <x v="23"/>
    <x v="3790"/>
    <x v="3810"/>
    <x v="3330"/>
    <n v="1"/>
    <x v="630"/>
    <s v="Estacion 08"/>
    <s v="BELLAS ARTES CAMPOY - SAN JUAN DE LURIGANCHO"/>
    <x v="3"/>
    <x v="0"/>
    <m/>
    <x v="2"/>
    <d v="2022-11-08T00:00:00"/>
    <x v="0"/>
    <n v="2"/>
    <s v="CJV"/>
    <s v="Principal"/>
    <n v="1.5873015873015872E-2"/>
    <n v="41"/>
    <x v="0"/>
    <s v="Ok"/>
    <x v="0"/>
    <s v="OK"/>
    <x v="0"/>
    <x v="0"/>
    <x v="1"/>
    <s v="No Aplica"/>
  </r>
  <r>
    <n v="20513530481"/>
    <x v="27"/>
    <x v="23"/>
    <x v="3791"/>
    <x v="3811"/>
    <x v="3331"/>
    <n v="1"/>
    <x v="178"/>
    <s v="Estacion 08"/>
    <s v="AV. TOMAS GUZMAN 736 - SAN JUAN DE MIRAFLORES"/>
    <x v="21"/>
    <x v="0"/>
    <m/>
    <x v="2"/>
    <d v="2023-01-01T00:00:00"/>
    <x v="0"/>
    <n v="1"/>
    <s v="CJV"/>
    <s v="Principal"/>
    <n v="1.5873015873015872E-2"/>
    <n v="42"/>
    <x v="0"/>
    <s v="Ok"/>
    <x v="0"/>
    <s v="OK"/>
    <x v="0"/>
    <x v="0"/>
    <x v="1"/>
    <s v="No Aplica"/>
  </r>
  <r>
    <n v="20513530481"/>
    <x v="27"/>
    <x v="23"/>
    <x v="3792"/>
    <x v="3812"/>
    <x v="2688"/>
    <n v="1"/>
    <x v="631"/>
    <s v="Estacion 08"/>
    <s v="URB. VIRGEN DEL CARMEN MZ E LT 09 CALLAO"/>
    <x v="31"/>
    <x v="0"/>
    <m/>
    <x v="2"/>
    <d v="2022-06-15T00:00:00"/>
    <x v="0"/>
    <n v="1"/>
    <s v="CJV"/>
    <s v="Principal"/>
    <n v="1.5873015873015872E-2"/>
    <n v="31"/>
    <x v="3"/>
    <s v="Ok"/>
    <x v="2"/>
    <s v="OK"/>
    <x v="0"/>
    <x v="0"/>
    <x v="1"/>
    <s v="No Aplica"/>
  </r>
  <r>
    <n v="20513530481"/>
    <x v="27"/>
    <x v="23"/>
    <x v="3793"/>
    <x v="3813"/>
    <x v="3332"/>
    <n v="1"/>
    <x v="632"/>
    <s v="Estacion 08"/>
    <s v="AV. LOS OLIVOS MZ B LT 18 - SAN MARTIN DE PORRES"/>
    <x v="8"/>
    <x v="1"/>
    <m/>
    <x v="2"/>
    <d v="2022-09-13T00:00:00"/>
    <x v="0"/>
    <n v="2"/>
    <s v="CJV"/>
    <s v="Principal"/>
    <n v="1.5873015873015872E-2"/>
    <n v="39"/>
    <x v="4"/>
    <s v="Ok"/>
    <x v="0"/>
    <s v="OK"/>
    <x v="0"/>
    <x v="0"/>
    <x v="1"/>
    <s v="No Aplica"/>
  </r>
  <r>
    <n v="20513530481"/>
    <x v="27"/>
    <x v="23"/>
    <x v="3794"/>
    <x v="3814"/>
    <x v="3333"/>
    <n v="1"/>
    <x v="629"/>
    <s v="Estacion 08"/>
    <s v="CALIFORNIA 238 - DPT 6"/>
    <x v="64"/>
    <x v="0"/>
    <m/>
    <x v="2"/>
    <d v="2023-01-01T00:00:00"/>
    <x v="0"/>
    <n v="1"/>
    <s v="CJV"/>
    <s v="Principal"/>
    <n v="1.5873015873015872E-2"/>
    <n v="31"/>
    <x v="3"/>
    <s v="Ok"/>
    <x v="0"/>
    <s v="OK"/>
    <x v="0"/>
    <x v="0"/>
    <x v="1"/>
    <s v="No Aplica"/>
  </r>
  <r>
    <n v="20513530481"/>
    <x v="27"/>
    <x v="23"/>
    <x v="3795"/>
    <x v="3815"/>
    <x v="3334"/>
    <n v="1"/>
    <x v="178"/>
    <s v="Estacion 08"/>
    <s v="CALLE MENELAOS MZ 122 LT 26 - LOS OLIVOS"/>
    <x v="11"/>
    <x v="0"/>
    <m/>
    <x v="2"/>
    <d v="2022-07-15T00:00:00"/>
    <x v="0"/>
    <n v="2"/>
    <s v="CJV"/>
    <s v="Principal"/>
    <n v="1.5873015873015872E-2"/>
    <n v="37"/>
    <x v="4"/>
    <s v="Ok"/>
    <x v="0"/>
    <s v="OK"/>
    <x v="0"/>
    <x v="0"/>
    <x v="1"/>
    <s v="No Aplica"/>
  </r>
  <r>
    <n v="20513530481"/>
    <x v="27"/>
    <x v="23"/>
    <x v="3796"/>
    <x v="3816"/>
    <x v="3335"/>
    <n v="1"/>
    <x v="55"/>
    <s v="Estacion 08"/>
    <s v="CALLE 57 MZ K10  LT 03  - PACHACAMAC"/>
    <x v="28"/>
    <x v="0"/>
    <m/>
    <x v="2"/>
    <d v="2022-10-01T00:00:00"/>
    <x v="0"/>
    <n v="1"/>
    <s v="CJV"/>
    <s v="Principal"/>
    <n v="1.5873015873015872E-2"/>
    <n v="34"/>
    <x v="4"/>
    <s v="Ok"/>
    <x v="0"/>
    <s v="OK"/>
    <x v="0"/>
    <x v="0"/>
    <x v="1"/>
    <s v="No Aplica"/>
  </r>
  <r>
    <n v="20513530481"/>
    <x v="27"/>
    <x v="23"/>
    <x v="3797"/>
    <x v="3817"/>
    <x v="2517"/>
    <n v="1"/>
    <x v="560"/>
    <s v="Estacion 08"/>
    <s v="SOC. VIV. JARDINES SANTA ROSA II AV. CANTA CALLAO MZ B LT 22 - SAN MARTIN DE PORRES"/>
    <x v="8"/>
    <x v="1"/>
    <m/>
    <x v="2"/>
    <d v="2022-10-01T00:00:00"/>
    <x v="0"/>
    <n v="1"/>
    <s v="CJV"/>
    <s v="Principal"/>
    <n v="1.5873015873015872E-2"/>
    <n v="27"/>
    <x v="3"/>
    <s v="Ok"/>
    <x v="0"/>
    <s v="OK"/>
    <x v="0"/>
    <x v="0"/>
    <x v="1"/>
    <s v="No Aplica"/>
  </r>
  <r>
    <n v="20513530481"/>
    <x v="27"/>
    <x v="23"/>
    <x v="3798"/>
    <x v="3818"/>
    <x v="3336"/>
    <n v="1"/>
    <x v="562"/>
    <s v="Estacion 08"/>
    <s v="CALLE 9A  TORRE 4  DPTO 102 URB. LOS SAUCES - CHORRILLOS"/>
    <x v="18"/>
    <x v="0"/>
    <m/>
    <x v="2"/>
    <d v="2023-01-01T00:00:00"/>
    <x v="0"/>
    <n v="1"/>
    <s v="CJV"/>
    <s v="Principal"/>
    <n v="1.5873015873015872E-2"/>
    <n v="32"/>
    <x v="4"/>
    <s v="Ok"/>
    <x v="0"/>
    <s v="OK"/>
    <x v="0"/>
    <x v="0"/>
    <x v="1"/>
    <s v="No Aplica"/>
  </r>
  <r>
    <n v="20513530481"/>
    <x v="27"/>
    <x v="23"/>
    <x v="3799"/>
    <x v="3819"/>
    <x v="175"/>
    <n v="1"/>
    <x v="178"/>
    <s v="Estacion 08"/>
    <s v="MZ 37 B LT URB NUEVA ESPERANZA  VILLA MARIA DEL TRIUNFO"/>
    <x v="6"/>
    <x v="0"/>
    <m/>
    <x v="2"/>
    <d v="2022-06-03T00:00:00"/>
    <x v="0"/>
    <n v="2"/>
    <s v="CJV"/>
    <s v="Principal"/>
    <n v="1.5873015873015872E-2"/>
    <n v="42"/>
    <x v="0"/>
    <s v="Ok"/>
    <x v="0"/>
    <s v="OK"/>
    <x v="0"/>
    <x v="0"/>
    <x v="1"/>
    <s v="No Aplica"/>
  </r>
  <r>
    <n v="20513530481"/>
    <x v="27"/>
    <x v="23"/>
    <x v="3800"/>
    <x v="3820"/>
    <x v="3337"/>
    <n v="1"/>
    <x v="178"/>
    <s v="Estacion 08"/>
    <s v="CONDOMINIO LAS PALMERAS MZ B LT 5 - PACHACAMAC"/>
    <x v="28"/>
    <x v="0"/>
    <m/>
    <x v="2"/>
    <d v="2023-01-30T00:00:00"/>
    <x v="0"/>
    <n v="1"/>
    <s v="CJV"/>
    <s v="Principal"/>
    <n v="1.5873015873015872E-2"/>
    <n v="41"/>
    <x v="0"/>
    <s v="Ok"/>
    <x v="0"/>
    <s v="OK"/>
    <x v="0"/>
    <x v="0"/>
    <x v="1"/>
    <s v="No Aplica"/>
  </r>
  <r>
    <n v="20513530481"/>
    <x v="27"/>
    <x v="23"/>
    <x v="3801"/>
    <x v="3821"/>
    <x v="3338"/>
    <n v="1"/>
    <x v="55"/>
    <s v="Estacion 08"/>
    <s v="MZ C LT 7 PUEBLO JOVEN BENJAMIN DOIG LOSSIO  - PUCUSANA"/>
    <x v="40"/>
    <x v="0"/>
    <m/>
    <x v="2"/>
    <d v="2022-10-01T00:00:00"/>
    <x v="0"/>
    <n v="1"/>
    <s v="CJV"/>
    <s v="Principal"/>
    <n v="1.5873015873015872E-2"/>
    <n v="29"/>
    <x v="3"/>
    <s v="Ok"/>
    <x v="0"/>
    <s v="OK"/>
    <x v="0"/>
    <x v="0"/>
    <x v="1"/>
    <s v="No Aplica"/>
  </r>
  <r>
    <n v="20513530481"/>
    <x v="27"/>
    <x v="23"/>
    <x v="3802"/>
    <x v="3822"/>
    <x v="3339"/>
    <n v="1"/>
    <x v="633"/>
    <s v="Estacion 08"/>
    <s v="JR. PIERRA LUNA 2511 - URB SAN CARLOS"/>
    <x v="123"/>
    <x v="0"/>
    <m/>
    <x v="2"/>
    <d v="2023-01-01T00:00:00"/>
    <x v="0"/>
    <n v="1"/>
    <s v="CJV"/>
    <s v="Principal"/>
    <n v="1.5873015873015872E-2"/>
    <n v="36"/>
    <x v="4"/>
    <s v="Ok"/>
    <x v="0"/>
    <s v="OK"/>
    <x v="0"/>
    <x v="0"/>
    <x v="1"/>
    <s v="No Aplica"/>
  </r>
  <r>
    <n v="20513530481"/>
    <x v="27"/>
    <x v="23"/>
    <x v="3803"/>
    <x v="3823"/>
    <x v="1679"/>
    <n v="1"/>
    <x v="634"/>
    <s v="Estacion 08"/>
    <s v="RAMON RIBEYRO 1062, DPTO. 603 - BARRANCO"/>
    <x v="158"/>
    <x v="0"/>
    <m/>
    <x v="9"/>
    <d v="2022-10-01T00:00:00"/>
    <x v="0"/>
    <n v="3"/>
    <s v="CJV"/>
    <s v="Principal"/>
    <n v="1.5873015873015872E-2"/>
    <n v="41"/>
    <x v="0"/>
    <s v="Ok"/>
    <x v="0"/>
    <s v="OK"/>
    <x v="0"/>
    <x v="0"/>
    <x v="1"/>
    <s v="No Aplica"/>
  </r>
  <r>
    <n v="20513530481"/>
    <x v="27"/>
    <x v="23"/>
    <x v="3804"/>
    <x v="3824"/>
    <x v="3340"/>
    <n v="1"/>
    <x v="555"/>
    <s v="Estacion 08"/>
    <s v="VIÑEDOS ETAPA II  MZ6 LT2"/>
    <x v="39"/>
    <x v="0"/>
    <m/>
    <x v="2"/>
    <d v="2023-04-14T00:00:00"/>
    <x v="0"/>
    <n v="1"/>
    <s v="CJV"/>
    <s v="Principal"/>
    <n v="1.5873015873015872E-2"/>
    <n v="39"/>
    <x v="4"/>
    <s v="Ok"/>
    <x v="0"/>
    <s v="OK"/>
    <x v="0"/>
    <x v="0"/>
    <x v="1"/>
    <s v="No Aplica"/>
  </r>
  <r>
    <n v="20513530481"/>
    <x v="27"/>
    <x v="23"/>
    <x v="3805"/>
    <x v="3825"/>
    <x v="3341"/>
    <n v="1"/>
    <x v="101"/>
    <s v="Estacion 08"/>
    <s v="JR. FITZCARRALD 1356 - LOS OLIVOS"/>
    <x v="11"/>
    <x v="1"/>
    <m/>
    <x v="2"/>
    <d v="2023-07-07T00:00:00"/>
    <x v="0"/>
    <n v="1"/>
    <s v="CJV"/>
    <s v="Principal"/>
    <n v="1.5873015873015872E-2"/>
    <n v="32"/>
    <x v="4"/>
    <s v="Ok"/>
    <x v="0"/>
    <s v="OK"/>
    <x v="0"/>
    <x v="0"/>
    <x v="1"/>
    <s v="No Aplica"/>
  </r>
  <r>
    <n v="20513530481"/>
    <x v="27"/>
    <x v="23"/>
    <x v="3806"/>
    <x v="3826"/>
    <x v="3342"/>
    <n v="1"/>
    <x v="164"/>
    <s v="Estacion 08"/>
    <s v="JR INCA 871 - SURQUILLO"/>
    <x v="42"/>
    <x v="0"/>
    <m/>
    <x v="2"/>
    <d v="2022-06-20T00:00:00"/>
    <x v="0"/>
    <n v="1"/>
    <s v="CJV"/>
    <s v="Principal"/>
    <n v="1.5873015873015872E-2"/>
    <n v="27"/>
    <x v="3"/>
    <s v="Ok"/>
    <x v="0"/>
    <s v="OK"/>
    <x v="0"/>
    <x v="0"/>
    <x v="1"/>
    <s v="No Aplica"/>
  </r>
  <r>
    <n v="20513530481"/>
    <x v="27"/>
    <x v="23"/>
    <x v="3807"/>
    <x v="3827"/>
    <x v="3343"/>
    <n v="1"/>
    <x v="631"/>
    <s v="Estacion 08"/>
    <s v="AV. BENTANCURT MZ B1 LT 42 - LOS OLIVOS"/>
    <x v="11"/>
    <x v="0"/>
    <m/>
    <x v="2"/>
    <d v="2022-10-01T00:00:00"/>
    <x v="0"/>
    <n v="1"/>
    <s v="CJV"/>
    <s v="Principal"/>
    <n v="1.5873015873015872E-2"/>
    <n v="45"/>
    <x v="0"/>
    <s v="Ok"/>
    <x v="0"/>
    <s v="OK"/>
    <x v="0"/>
    <x v="0"/>
    <x v="1"/>
    <s v="No Aplica"/>
  </r>
  <r>
    <n v="20513530481"/>
    <x v="27"/>
    <x v="23"/>
    <x v="3808"/>
    <x v="3828"/>
    <x v="3198"/>
    <n v="1"/>
    <x v="635"/>
    <s v="Estacion 08"/>
    <s v="JR LOS GRAFITOS 555 - SAN JUAN DE LURIGANCHO"/>
    <x v="3"/>
    <x v="0"/>
    <m/>
    <x v="2"/>
    <d v="2023-02-07T00:00:00"/>
    <x v="0"/>
    <n v="1"/>
    <s v="CJV"/>
    <s v="Principal"/>
    <n v="1.5873015873015872E-2"/>
    <n v="41"/>
    <x v="0"/>
    <s v="Ok"/>
    <x v="0"/>
    <s v="OK"/>
    <x v="0"/>
    <x v="0"/>
    <x v="1"/>
    <s v="No Aplica"/>
  </r>
  <r>
    <n v="20513530481"/>
    <x v="27"/>
    <x v="23"/>
    <x v="3809"/>
    <x v="3829"/>
    <x v="2051"/>
    <n v="1"/>
    <x v="560"/>
    <s v="Estacion 08"/>
    <s v="CALLE 9A  TORRE 4  DPTO 102 URB. LOS SAUCES - CHORRILLOS"/>
    <x v="18"/>
    <x v="1"/>
    <m/>
    <x v="2"/>
    <d v="2022-12-01T00:00:00"/>
    <x v="0"/>
    <n v="1"/>
    <s v="CJV"/>
    <s v="Principal"/>
    <n v="1.5873015873015872E-2"/>
    <n v="30"/>
    <x v="3"/>
    <s v="Ok"/>
    <x v="0"/>
    <s v="OK"/>
    <x v="0"/>
    <x v="0"/>
    <x v="1"/>
    <s v="No Aplica"/>
  </r>
  <r>
    <n v="20513530481"/>
    <x v="27"/>
    <x v="23"/>
    <x v="3810"/>
    <x v="3830"/>
    <x v="3344"/>
    <n v="1"/>
    <x v="636"/>
    <s v="Estacion 08"/>
    <s v="AAHH 26 DE SETIEMBRE MZ G LT 03 - CHORRILLO"/>
    <x v="18"/>
    <x v="0"/>
    <m/>
    <x v="2"/>
    <d v="2022-07-15T00:00:00"/>
    <x v="0"/>
    <n v="1"/>
    <s v="CJV"/>
    <s v="Principal"/>
    <n v="1.5873015873015872E-2"/>
    <n v="43"/>
    <x v="0"/>
    <s v="Ok"/>
    <x v="0"/>
    <s v="OK"/>
    <x v="0"/>
    <x v="0"/>
    <x v="1"/>
    <s v="No Aplica"/>
  </r>
  <r>
    <n v="20513530481"/>
    <x v="27"/>
    <x v="23"/>
    <x v="3811"/>
    <x v="3831"/>
    <x v="3345"/>
    <n v="1"/>
    <x v="634"/>
    <s v="Estacion 08"/>
    <s v="AV CANADA 362 DPTO 303 - LA VICTORIA"/>
    <x v="70"/>
    <x v="0"/>
    <m/>
    <x v="2"/>
    <d v="2023-02-20T00:00:00"/>
    <x v="0"/>
    <n v="2"/>
    <s v="CJV"/>
    <s v="Principal"/>
    <n v="1.5873015873015872E-2"/>
    <n v="41"/>
    <x v="0"/>
    <s v="Ok"/>
    <x v="7"/>
    <s v="OK"/>
    <x v="0"/>
    <x v="0"/>
    <x v="1"/>
    <s v="No Aplica"/>
  </r>
  <r>
    <n v="20513530481"/>
    <x v="27"/>
    <x v="23"/>
    <x v="3812"/>
    <x v="3832"/>
    <x v="3346"/>
    <n v="1"/>
    <x v="633"/>
    <s v="Estacion 08"/>
    <s v="JIRON GENERAL VARELA 2037 - PUEBLO LIBRE"/>
    <x v="128"/>
    <x v="0"/>
    <m/>
    <x v="2"/>
    <d v="2022-07-15T00:00:00"/>
    <x v="0"/>
    <n v="1"/>
    <s v="CJV"/>
    <s v="Principal"/>
    <n v="1.5873015873015872E-2"/>
    <n v="37"/>
    <x v="4"/>
    <s v="Ok"/>
    <x v="0"/>
    <s v="OK"/>
    <x v="0"/>
    <x v="0"/>
    <x v="1"/>
    <s v="No Aplica"/>
  </r>
  <r>
    <n v="20513530481"/>
    <x v="27"/>
    <x v="23"/>
    <x v="3813"/>
    <x v="3833"/>
    <x v="3347"/>
    <n v="1"/>
    <x v="627"/>
    <s v="Estacion 08"/>
    <s v="CALLE LA MERCED - EL CAFETAL MZ M LT 8 - PUENTE PIEDRA"/>
    <x v="39"/>
    <x v="0"/>
    <m/>
    <x v="2"/>
    <d v="2022-12-01T00:00:00"/>
    <x v="0"/>
    <n v="1"/>
    <s v="CJV"/>
    <s v="Principal"/>
    <n v="1.5873015873015872E-2"/>
    <n v="29"/>
    <x v="3"/>
    <s v="Ok"/>
    <x v="0"/>
    <s v="OK"/>
    <x v="0"/>
    <x v="0"/>
    <x v="1"/>
    <s v="No Aplica"/>
  </r>
  <r>
    <n v="20513530481"/>
    <x v="27"/>
    <x v="23"/>
    <x v="3814"/>
    <x v="3834"/>
    <x v="1837"/>
    <n v="1"/>
    <x v="637"/>
    <s v="Estacion 08"/>
    <s v="CALLE VIRREY TOLEDO 364 URB. LA COLONIAL"/>
    <x v="5"/>
    <x v="0"/>
    <m/>
    <x v="21"/>
    <d v="2023-06-20T00:00:00"/>
    <x v="0"/>
    <n v="3"/>
    <s v="CJV"/>
    <s v="Principal"/>
    <n v="1.5873015873015872E-2"/>
    <n v="43"/>
    <x v="0"/>
    <s v="Ok"/>
    <x v="0"/>
    <s v="OK"/>
    <x v="0"/>
    <x v="0"/>
    <x v="1"/>
    <s v="No Aplica"/>
  </r>
  <r>
    <n v="20513530481"/>
    <x v="27"/>
    <x v="23"/>
    <x v="3815"/>
    <x v="3835"/>
    <x v="1401"/>
    <n v="1"/>
    <x v="562"/>
    <s v="Estacion 08"/>
    <s v="CONDOMINIO GOLF LOS ANDES  TORRE 3 DPTO 304 ÑAÑA - LURIGANCHO"/>
    <x v="3"/>
    <x v="0"/>
    <m/>
    <x v="2"/>
    <d v="2022-12-01T00:00:00"/>
    <x v="0"/>
    <n v="1"/>
    <s v="CJV"/>
    <s v="Principal"/>
    <n v="1.5873015873015872E-2"/>
    <n v="52"/>
    <x v="5"/>
    <s v="Ok"/>
    <x v="0"/>
    <s v="OK"/>
    <x v="0"/>
    <x v="0"/>
    <x v="1"/>
    <s v="No Aplica"/>
  </r>
  <r>
    <n v="20513530481"/>
    <x v="27"/>
    <x v="23"/>
    <x v="3816"/>
    <x v="3836"/>
    <x v="3348"/>
    <n v="1"/>
    <x v="164"/>
    <s v="Estacion 08"/>
    <s v="CALLE B MZ B6 LT 10 - ANCON"/>
    <x v="35"/>
    <x v="0"/>
    <m/>
    <x v="2"/>
    <d v="2022-12-01T00:00:00"/>
    <x v="0"/>
    <n v="1"/>
    <s v="CJV"/>
    <s v="Principal"/>
    <n v="1.5873015873015872E-2"/>
    <n v="31"/>
    <x v="3"/>
    <s v="Ok"/>
    <x v="0"/>
    <s v="OK"/>
    <x v="0"/>
    <x v="0"/>
    <x v="1"/>
    <s v="No Aplica"/>
  </r>
  <r>
    <n v="20513530481"/>
    <x v="27"/>
    <x v="23"/>
    <x v="3817"/>
    <x v="3837"/>
    <x v="3349"/>
    <n v="1"/>
    <x v="136"/>
    <s v="Estacion 08"/>
    <s v="ASENTAMIENTO H. LOS PINOS MZ E. LT.5"/>
    <x v="5"/>
    <x v="0"/>
    <m/>
    <x v="2"/>
    <d v="2022-03-30T00:00:00"/>
    <x v="0"/>
    <n v="1"/>
    <s v="CJV"/>
    <s v="Principal"/>
    <n v="1.5873015873015872E-2"/>
    <n v="45"/>
    <x v="0"/>
    <s v="Ok"/>
    <x v="0"/>
    <s v="OK"/>
    <x v="0"/>
    <x v="0"/>
    <x v="1"/>
    <s v="No Aplica"/>
  </r>
  <r>
    <n v="20513530481"/>
    <x v="27"/>
    <x v="23"/>
    <x v="3818"/>
    <x v="3838"/>
    <x v="3350"/>
    <n v="1"/>
    <x v="638"/>
    <s v="Estacion 08"/>
    <s v="JR. JORGE CHAVEZ 482 3 ZONA COLLIQUE - COMAS "/>
    <x v="37"/>
    <x v="0"/>
    <m/>
    <x v="2"/>
    <d v="2023-04-19T00:00:00"/>
    <x v="0"/>
    <n v="1"/>
    <s v="CJV"/>
    <s v="Principal"/>
    <n v="1.5873015873015872E-2"/>
    <n v="40"/>
    <x v="4"/>
    <s v="Ok"/>
    <x v="0"/>
    <s v="OK"/>
    <x v="0"/>
    <x v="0"/>
    <x v="1"/>
    <s v="No Aplica"/>
  </r>
  <r>
    <n v="20513530481"/>
    <x v="27"/>
    <x v="23"/>
    <x v="3819"/>
    <x v="3839"/>
    <x v="3351"/>
    <n v="1"/>
    <x v="639"/>
    <s v="Estacion 08"/>
    <s v="AVENIDA LOS PINOS - VILLA MARINA MZ P LT 6 - CHORRILLOS"/>
    <x v="18"/>
    <x v="0"/>
    <m/>
    <x v="2"/>
    <d v="2023-06-06T00:00:00"/>
    <x v="0"/>
    <n v="1"/>
    <s v="CJV"/>
    <s v="Principal"/>
    <n v="1.5873015873015872E-2"/>
    <n v="41"/>
    <x v="0"/>
    <s v="Ok"/>
    <x v="0"/>
    <s v="OK"/>
    <x v="0"/>
    <x v="0"/>
    <x v="1"/>
    <s v="No Aplica"/>
  </r>
  <r>
    <n v="20513530481"/>
    <x v="27"/>
    <x v="23"/>
    <x v="3820"/>
    <x v="3840"/>
    <x v="3352"/>
    <n v="1"/>
    <x v="635"/>
    <s v="Estacion 08"/>
    <s v="AV. LA MARISCALA MZ 2L LT 10 - VILLA MARIA DEL TRIUNFO"/>
    <x v="6"/>
    <x v="0"/>
    <m/>
    <x v="2"/>
    <d v="2023-04-27T00:00:00"/>
    <x v="0"/>
    <n v="1"/>
    <s v="CJV"/>
    <s v="Principal"/>
    <n v="1.5873015873015872E-2"/>
    <n v="36"/>
    <x v="4"/>
    <s v="Ok"/>
    <x v="0"/>
    <s v="OK"/>
    <x v="0"/>
    <x v="0"/>
    <x v="1"/>
    <s v="No Aplica"/>
  </r>
  <r>
    <s v="20605310461"/>
    <x v="131"/>
    <x v="23"/>
    <x v="3821"/>
    <x v="3841"/>
    <x v="3353"/>
    <n v="1"/>
    <x v="640"/>
    <s v="Estacion 08"/>
    <s v="PUEBLO J VENTANILLA ALTA MZ. C-3 LT.1, VENTANILLA, CALLAO"/>
    <x v="31"/>
    <x v="0"/>
    <m/>
    <x v="2"/>
    <d v="2022-06-08T00:00:00"/>
    <x v="0"/>
    <n v="2"/>
    <s v="CJV"/>
    <s v="Secundaria"/>
    <n v="1.5873015873015872E-2"/>
    <n v="38"/>
    <x v="4"/>
    <s v="Ok"/>
    <x v="2"/>
    <s v="OK"/>
    <x v="0"/>
    <x v="0"/>
    <x v="1"/>
    <s v="No Aplica"/>
  </r>
  <r>
    <s v="20605310461"/>
    <x v="131"/>
    <x v="23"/>
    <x v="3822"/>
    <x v="3842"/>
    <x v="2129"/>
    <n v="1"/>
    <x v="640"/>
    <s v="Estacion 08"/>
    <s v="URB. MARQUEZ MZ. 30 LT. 11 VENTANILLA CALLAO "/>
    <x v="31"/>
    <x v="0"/>
    <m/>
    <x v="2"/>
    <d v="2022-06-08T00:00:00"/>
    <x v="0"/>
    <n v="2"/>
    <s v="CJV"/>
    <s v="Secundaria"/>
    <n v="1.5873015873015872E-2"/>
    <n v="41"/>
    <x v="0"/>
    <s v="Ok"/>
    <x v="2"/>
    <s v="OK"/>
    <x v="0"/>
    <x v="0"/>
    <x v="1"/>
    <s v="No Aplica"/>
  </r>
  <r>
    <s v="20546598145"/>
    <x v="132"/>
    <x v="23"/>
    <x v="3823"/>
    <x v="3843"/>
    <x v="3354"/>
    <n v="1"/>
    <x v="486"/>
    <s v="Estacion 08"/>
    <s v="JR. PARINACOCHAS 216 BARRIO BARRIOS ALTOS "/>
    <x v="5"/>
    <x v="1"/>
    <m/>
    <x v="2"/>
    <d v="2022-06-23T00:00:00"/>
    <x v="0"/>
    <n v="1"/>
    <s v="CJV"/>
    <s v="Secundaria"/>
    <n v="1.5873015873015872E-2"/>
    <n v="57"/>
    <x v="5"/>
    <s v="Ok"/>
    <x v="0"/>
    <s v="OK"/>
    <x v="0"/>
    <x v="0"/>
    <x v="1"/>
    <s v="No Aplica"/>
  </r>
  <r>
    <s v="20306273265"/>
    <x v="30"/>
    <x v="25"/>
    <x v="3824"/>
    <x v="3844"/>
    <x v="3093"/>
    <n v="1"/>
    <x v="21"/>
    <s v="Estacion 25,26,27"/>
    <s v="CALLE MICAEL BASTIDAS 424 P. JOVEN MICAELA BASTIDAS "/>
    <x v="6"/>
    <x v="0"/>
    <m/>
    <x v="2"/>
    <d v="2023-01-03T00:00:00"/>
    <x v="0"/>
    <n v="1"/>
    <s v="CJV"/>
    <s v="Secundaria"/>
    <n v="1.8181818181818181E-2"/>
    <n v="35"/>
    <x v="4"/>
    <s v="Ok"/>
    <x v="0"/>
    <s v="OK"/>
    <x v="0"/>
    <x v="0"/>
    <x v="1"/>
    <s v="No Aplica"/>
  </r>
  <r>
    <s v="20306273265"/>
    <x v="30"/>
    <x v="25"/>
    <x v="3825"/>
    <x v="3845"/>
    <x v="3355"/>
    <n v="1"/>
    <x v="98"/>
    <s v="Estacion 25,26,27"/>
    <s v="AVENIDA INDOAMERICA MZ B LT 5 "/>
    <x v="6"/>
    <x v="0"/>
    <m/>
    <x v="2"/>
    <d v="2023-01-03T00:00:00"/>
    <x v="0"/>
    <n v="1"/>
    <s v="CJV"/>
    <s v="Secundaria"/>
    <n v="1.8181818181818181E-2"/>
    <n v="30"/>
    <x v="3"/>
    <s v="Ok"/>
    <x v="0"/>
    <s v="OK"/>
    <x v="0"/>
    <x v="0"/>
    <x v="1"/>
    <s v="No Aplica"/>
  </r>
  <r>
    <s v="20306273265"/>
    <x v="30"/>
    <x v="25"/>
    <x v="3826"/>
    <x v="3846"/>
    <x v="3356"/>
    <n v="1"/>
    <x v="641"/>
    <s v="Estacion 25,26,27"/>
    <s v="JR FAUSTO CASTAÑEDA 169 INT 3"/>
    <x v="52"/>
    <x v="0"/>
    <m/>
    <x v="2"/>
    <s v="28/3/2023"/>
    <x v="0"/>
    <n v="1"/>
    <s v="CJV"/>
    <s v="Secundaria"/>
    <n v="1.8181818181818181E-2"/>
    <n v="40"/>
    <x v="4"/>
    <s v="Ok"/>
    <x v="0"/>
    <s v="OK"/>
    <x v="0"/>
    <x v="0"/>
    <x v="1"/>
    <s v="No Aplica"/>
  </r>
  <r>
    <s v="20306273265"/>
    <x v="30"/>
    <x v="25"/>
    <x v="3827"/>
    <x v="3847"/>
    <x v="2069"/>
    <n v="1"/>
    <x v="642"/>
    <s v="Estacion 25,26,27"/>
    <s v="ASENT. H. HUAYCAN ZONA C UCV. 53 LT. 12"/>
    <x v="2"/>
    <x v="0"/>
    <m/>
    <x v="2"/>
    <s v="29/05/2023"/>
    <x v="0"/>
    <n v="1"/>
    <s v="CJV"/>
    <s v="Secundaria"/>
    <n v="1.8181818181818181E-2"/>
    <n v="31"/>
    <x v="3"/>
    <s v="Ok"/>
    <x v="1"/>
    <s v="OK"/>
    <x v="0"/>
    <x v="0"/>
    <x v="1"/>
    <s v="No Aplica"/>
  </r>
  <r>
    <s v="20306273265"/>
    <x v="30"/>
    <x v="25"/>
    <x v="3828"/>
    <x v="3848"/>
    <x v="497"/>
    <n v="1"/>
    <x v="33"/>
    <s v="Estacion 27"/>
    <s v="ZONA A JESUS MORALES NRO 938"/>
    <x v="21"/>
    <x v="1"/>
    <m/>
    <x v="13"/>
    <d v="2023-06-23T00:00:00"/>
    <x v="0"/>
    <n v="1"/>
    <s v="CJV"/>
    <s v="Secundaria"/>
    <n v="1.8181818181818181E-2"/>
    <n v="39"/>
    <x v="4"/>
    <s v="Ok"/>
    <x v="0"/>
    <s v="OK"/>
    <x v="0"/>
    <x v="0"/>
    <x v="1"/>
    <s v="No Aplica"/>
  </r>
  <r>
    <s v="20306273265"/>
    <x v="30"/>
    <x v="25"/>
    <x v="3829"/>
    <x v="3849"/>
    <x v="3357"/>
    <n v="1"/>
    <x v="141"/>
    <s v="Estacion 25,26,27"/>
    <s v="AV AVIACION 731 DPTO 1/2"/>
    <x v="70"/>
    <x v="0"/>
    <m/>
    <x v="2"/>
    <d v="2023-07-07T00:00:00"/>
    <x v="0"/>
    <n v="1"/>
    <s v="CJV"/>
    <s v="Secundaria"/>
    <n v="1.8181818181818181E-2"/>
    <n v="40"/>
    <x v="4"/>
    <s v="Ok"/>
    <x v="7"/>
    <s v="OK"/>
    <x v="0"/>
    <x v="0"/>
    <x v="1"/>
    <s v="No Aplica"/>
  </r>
  <r>
    <s v="20306273265"/>
    <x v="30"/>
    <x v="25"/>
    <x v="3830"/>
    <x v="3850"/>
    <x v="3358"/>
    <n v="1"/>
    <x v="98"/>
    <s v="Estacion 25,26,27"/>
    <s v="CALLE ANGELICA PALMA 128 URB PANDO"/>
    <x v="44"/>
    <x v="0"/>
    <m/>
    <x v="2"/>
    <d v="2023-07-24T00:00:00"/>
    <x v="0"/>
    <n v="1"/>
    <s v="CJV"/>
    <s v="Secundaria"/>
    <n v="1.8181818181818181E-2"/>
    <n v="25"/>
    <x v="3"/>
    <s v="Ok"/>
    <x v="0"/>
    <s v="OK"/>
    <x v="0"/>
    <x v="0"/>
    <x v="1"/>
    <s v="No Aplica"/>
  </r>
  <r>
    <s v="20306273265"/>
    <x v="30"/>
    <x v="25"/>
    <x v="3831"/>
    <x v="3851"/>
    <x v="3359"/>
    <n v="1"/>
    <x v="40"/>
    <s v="Estacion 25,26,27"/>
    <s v="ASOC DE VIV SAPOTAL II EETAPA MZ E3 LT 11 URB LOS CEDROS"/>
    <x v="63"/>
    <x v="0"/>
    <m/>
    <x v="2"/>
    <d v="2023-07-07T00:00:00"/>
    <x v="0"/>
    <n v="1"/>
    <s v="CJV"/>
    <s v="Secundaria"/>
    <n v="1.8181818181818181E-2"/>
    <n v="27"/>
    <x v="3"/>
    <s v="Ok"/>
    <x v="6"/>
    <s v="OK"/>
    <x v="0"/>
    <x v="0"/>
    <x v="1"/>
    <s v="No Aplica"/>
  </r>
  <r>
    <s v="20306273265"/>
    <x v="30"/>
    <x v="25"/>
    <x v="3832"/>
    <x v="3852"/>
    <x v="3360"/>
    <n v="1"/>
    <x v="98"/>
    <s v="Estacion 25"/>
    <s v="JR JUNIN 1164"/>
    <x v="213"/>
    <x v="1"/>
    <m/>
    <x v="2"/>
    <d v="2023-07-07T00:00:00"/>
    <x v="0"/>
    <n v="1"/>
    <s v="CJV"/>
    <s v="Secundaria"/>
    <n v="1.8181818181818181E-2"/>
    <n v="24"/>
    <x v="3"/>
    <s v="Ok"/>
    <x v="0"/>
    <s v="OK"/>
    <x v="0"/>
    <x v="0"/>
    <x v="1"/>
    <s v="No Aplica"/>
  </r>
  <r>
    <s v="20306273265"/>
    <x v="30"/>
    <x v="25"/>
    <x v="3833"/>
    <x v="3853"/>
    <x v="3361"/>
    <n v="2"/>
    <x v="5"/>
    <s v="Estacion 25,26,27"/>
    <s v="E ASOC VIRGEN DEL CARMEN LT 23"/>
    <x v="2"/>
    <x v="0"/>
    <m/>
    <x v="2"/>
    <d v="2023-07-13T00:00:00"/>
    <x v="0"/>
    <n v="1"/>
    <s v="CJV"/>
    <s v="Secundaria"/>
    <n v="1.8181818181818181E-2"/>
    <n v="28"/>
    <x v="3"/>
    <s v="Ok"/>
    <x v="1"/>
    <s v="OK"/>
    <x v="0"/>
    <x v="0"/>
    <x v="1"/>
    <s v="No Aplica"/>
  </r>
  <r>
    <s v="20306273265"/>
    <x v="30"/>
    <x v="25"/>
    <x v="3834"/>
    <x v="3854"/>
    <x v="3356"/>
    <n v="1"/>
    <x v="460"/>
    <s v="Estacion 25"/>
    <s v="AV PISTA NUEVA MZ J LT 13 COOP LOS ROBLES"/>
    <x v="39"/>
    <x v="1"/>
    <m/>
    <x v="5"/>
    <d v="2023-08-14T00:00:00"/>
    <x v="0"/>
    <n v="1"/>
    <s v="CJV"/>
    <s v="Secundaria"/>
    <n v="1.8181818181818181E-2"/>
    <n v="40"/>
    <x v="4"/>
    <s v="Ok"/>
    <x v="0"/>
    <s v="OK"/>
    <x v="0"/>
    <x v="0"/>
    <x v="1"/>
    <s v="8-2023"/>
  </r>
  <r>
    <s v="20306273265"/>
    <x v="30"/>
    <x v="25"/>
    <x v="3522"/>
    <x v="3855"/>
    <x v="3362"/>
    <n v="2"/>
    <x v="5"/>
    <s v="Estacion 25,26,27"/>
    <s v="PS. SANTA CLARITA 178 ASOC. SANTA CLARITA"/>
    <x v="2"/>
    <x v="0"/>
    <m/>
    <x v="2"/>
    <d v="2023-08-11T00:00:00"/>
    <x v="0"/>
    <n v="1"/>
    <s v="CJV"/>
    <s v="Secundaria"/>
    <n v="1.8181818181818181E-2"/>
    <n v="41"/>
    <x v="0"/>
    <s v="Ok"/>
    <x v="1"/>
    <s v="OK"/>
    <x v="0"/>
    <x v="0"/>
    <x v="1"/>
    <s v="8-2023"/>
  </r>
  <r>
    <s v="20524639808"/>
    <x v="133"/>
    <x v="25"/>
    <x v="3835"/>
    <x v="3856"/>
    <x v="43"/>
    <n v="1"/>
    <x v="93"/>
    <s v="Estacion 26"/>
    <s v="JR CARLOS RAYGADA 242 CONDEVILLA SEÑOR ETAPA 1"/>
    <x v="8"/>
    <x v="0"/>
    <m/>
    <x v="2"/>
    <s v="17/05/2023"/>
    <x v="0"/>
    <n v="1"/>
    <s v="CJV"/>
    <s v="Secundaria"/>
    <n v="1.8181818181818181E-2"/>
    <n v="53"/>
    <x v="5"/>
    <s v="Ok"/>
    <x v="0"/>
    <s v="OK"/>
    <x v="0"/>
    <x v="0"/>
    <x v="1"/>
    <s v="No Aplica"/>
  </r>
  <r>
    <s v="20524639808"/>
    <x v="133"/>
    <x v="25"/>
    <x v="3836"/>
    <x v="3857"/>
    <x v="3363"/>
    <n v="1"/>
    <x v="94"/>
    <s v="Estacion 26"/>
    <s v="AV. ENRIQUE MEIGGS BLOCK G DPTO. 505 MZ. M LT. 2"/>
    <x v="5"/>
    <x v="0"/>
    <m/>
    <x v="2"/>
    <s v="17/05/2023"/>
    <x v="0"/>
    <n v="1"/>
    <s v="CJV"/>
    <s v="Secundaria"/>
    <n v="1.8181818181818181E-2"/>
    <n v="30"/>
    <x v="3"/>
    <s v="Ok"/>
    <x v="0"/>
    <s v="OK"/>
    <x v="0"/>
    <x v="0"/>
    <x v="1"/>
    <s v="No Aplica"/>
  </r>
  <r>
    <s v="20524639808"/>
    <x v="133"/>
    <x v="25"/>
    <x v="3837"/>
    <x v="3858"/>
    <x v="1232"/>
    <n v="1"/>
    <x v="94"/>
    <s v="Estacion 26"/>
    <s v="CALLE BRASILIA 136"/>
    <x v="37"/>
    <x v="0"/>
    <m/>
    <x v="2"/>
    <s v="17/05/2023"/>
    <x v="0"/>
    <n v="1"/>
    <s v="CJV"/>
    <s v="Secundaria"/>
    <n v="1.8181818181818181E-2"/>
    <n v="26"/>
    <x v="3"/>
    <s v="Ok"/>
    <x v="0"/>
    <s v="OK"/>
    <x v="0"/>
    <x v="0"/>
    <x v="1"/>
    <s v="No Aplica"/>
  </r>
  <r>
    <s v="20524639808"/>
    <x v="133"/>
    <x v="25"/>
    <x v="3838"/>
    <x v="3859"/>
    <x v="3364"/>
    <n v="1"/>
    <x v="94"/>
    <s v="Estacion 26"/>
    <s v="CHEPEN 204"/>
    <x v="5"/>
    <x v="0"/>
    <m/>
    <x v="2"/>
    <s v="17/05/2023"/>
    <x v="0"/>
    <n v="1"/>
    <s v="CJV"/>
    <s v="Secundaria"/>
    <n v="1.8181818181818181E-2"/>
    <n v="21"/>
    <x v="1"/>
    <s v="Ok"/>
    <x v="0"/>
    <s v="OK"/>
    <x v="0"/>
    <x v="0"/>
    <x v="1"/>
    <s v="No Aplica"/>
  </r>
  <r>
    <s v="20524639808"/>
    <x v="133"/>
    <x v="25"/>
    <x v="3839"/>
    <x v="3860"/>
    <x v="3365"/>
    <n v="1"/>
    <x v="94"/>
    <s v="Estacion 26"/>
    <s v="AV EL TRABAJO 260"/>
    <x v="5"/>
    <x v="0"/>
    <m/>
    <x v="2"/>
    <s v="17/05/2023"/>
    <x v="0"/>
    <n v="1"/>
    <s v="CJV"/>
    <s v="Secundaria"/>
    <n v="1.8181818181818181E-2"/>
    <n v="52"/>
    <x v="5"/>
    <s v="Ok"/>
    <x v="0"/>
    <s v="OK"/>
    <x v="0"/>
    <x v="0"/>
    <x v="1"/>
    <s v="No Aplica"/>
  </r>
  <r>
    <s v="20524639808"/>
    <x v="133"/>
    <x v="25"/>
    <x v="3840"/>
    <x v="3861"/>
    <x v="3366"/>
    <n v="1"/>
    <x v="94"/>
    <s v="Estacion 26"/>
    <s v="CALLE A ASENT.H. EDILBERTO RAMOS MZ. A LT. 23"/>
    <x v="45"/>
    <x v="0"/>
    <m/>
    <x v="2"/>
    <s v="23/05/2023"/>
    <x v="0"/>
    <n v="1"/>
    <s v="CJV"/>
    <s v="Secundaria"/>
    <n v="1.8181818181818181E-2"/>
    <n v="27"/>
    <x v="3"/>
    <s v="Ok"/>
    <x v="0"/>
    <s v="OK"/>
    <x v="0"/>
    <x v="0"/>
    <x v="1"/>
    <s v="No Aplica"/>
  </r>
  <r>
    <s v="20524639808"/>
    <x v="133"/>
    <x v="25"/>
    <x v="3841"/>
    <x v="3862"/>
    <x v="3367"/>
    <n v="1"/>
    <x v="94"/>
    <s v="Estacion 26"/>
    <s v="CALLE LOS ALISOS MZ. D1 LT. 14 ASOC. LAS FRESAS 2DA ETAPA"/>
    <x v="31"/>
    <x v="0"/>
    <m/>
    <x v="2"/>
    <s v="17/05/2023"/>
    <x v="0"/>
    <n v="1"/>
    <s v="CJV"/>
    <s v="Secundaria"/>
    <n v="1.8181818181818181E-2"/>
    <n v="20"/>
    <x v="1"/>
    <s v="Ok"/>
    <x v="2"/>
    <s v="OK"/>
    <x v="0"/>
    <x v="0"/>
    <x v="1"/>
    <s v="No Aplica"/>
  </r>
  <r>
    <s v="20524639808"/>
    <x v="133"/>
    <x v="25"/>
    <x v="3842"/>
    <x v="3863"/>
    <x v="3368"/>
    <n v="1"/>
    <x v="94"/>
    <s v="Estacion 26"/>
    <s v="CALLE VALPARAISO N° 221"/>
    <x v="8"/>
    <x v="0"/>
    <m/>
    <x v="13"/>
    <s v="23/05/2023"/>
    <x v="0"/>
    <n v="1"/>
    <s v="CJV"/>
    <s v="Secundaria"/>
    <n v="1.8181818181818181E-2"/>
    <n v="25"/>
    <x v="3"/>
    <s v="Ok"/>
    <x v="0"/>
    <s v="OK"/>
    <x v="0"/>
    <x v="0"/>
    <x v="1"/>
    <s v="No Aplica"/>
  </r>
  <r>
    <s v="20524639808"/>
    <x v="133"/>
    <x v="25"/>
    <x v="3843"/>
    <x v="3864"/>
    <x v="3369"/>
    <n v="1"/>
    <x v="94"/>
    <s v="Estacion 26"/>
    <s v="AV. VICENTE MORALES DUAREZ 238 - PUEBLO JOVEN 1 DE MAYO"/>
    <x v="5"/>
    <x v="0"/>
    <m/>
    <x v="2"/>
    <d v="2023-05-23T00:00:00"/>
    <x v="0"/>
    <n v="1"/>
    <s v="CJV"/>
    <s v="Secundaria"/>
    <n v="1.8181818181818181E-2"/>
    <n v="40"/>
    <x v="4"/>
    <s v="Ok"/>
    <x v="0"/>
    <s v="OK"/>
    <x v="0"/>
    <x v="0"/>
    <x v="1"/>
    <s v="No Aplica"/>
  </r>
  <r>
    <s v="20524639808"/>
    <x v="133"/>
    <x v="25"/>
    <x v="3844"/>
    <x v="3865"/>
    <x v="3370"/>
    <n v="1"/>
    <x v="94"/>
    <s v="Estacion 26"/>
    <s v="MZ F2 LT 1 URB. PACHACAMAC BARRIO 2 SECTOR 1"/>
    <x v="45"/>
    <x v="0"/>
    <m/>
    <x v="2"/>
    <d v="2023-07-10T00:00:00"/>
    <x v="0"/>
    <n v="1"/>
    <s v="CJV"/>
    <s v="Secundaria"/>
    <n v="1.8181818181818181E-2"/>
    <n v="22"/>
    <x v="1"/>
    <s v="Ok"/>
    <x v="0"/>
    <s v="OK"/>
    <x v="0"/>
    <x v="0"/>
    <x v="1"/>
    <s v="No Aplica"/>
  </r>
  <r>
    <s v="20524639808"/>
    <x v="133"/>
    <x v="25"/>
    <x v="3845"/>
    <x v="3866"/>
    <x v="3371"/>
    <n v="1"/>
    <x v="94"/>
    <s v="Estacion 26"/>
    <s v="CALLE 2 E LT 01 APV-MAGISTERIAL CANTO GRANDE"/>
    <x v="3"/>
    <x v="0"/>
    <m/>
    <x v="5"/>
    <d v="2023-07-06T00:00:00"/>
    <x v="0"/>
    <n v="1"/>
    <s v="CJV"/>
    <s v="Secundaria"/>
    <n v="1.8181818181818181E-2"/>
    <n v="26"/>
    <x v="3"/>
    <s v="Ok"/>
    <x v="0"/>
    <s v="OK"/>
    <x v="0"/>
    <x v="0"/>
    <x v="1"/>
    <s v="No Aplica"/>
  </r>
  <r>
    <s v="20524639808"/>
    <x v="133"/>
    <x v="25"/>
    <x v="3846"/>
    <x v="3867"/>
    <x v="3372"/>
    <n v="1"/>
    <x v="93"/>
    <s v="Estacion 26"/>
    <s v="JR JOSE RAYGADA 242 - CONDEVILLA"/>
    <x v="8"/>
    <x v="0"/>
    <m/>
    <x v="2"/>
    <d v="2023-07-14T00:00:00"/>
    <x v="0"/>
    <n v="1"/>
    <s v="CJV"/>
    <s v="Secundaria"/>
    <n v="1.8181818181818181E-2"/>
    <n v="47"/>
    <x v="0"/>
    <s v="Ok"/>
    <x v="0"/>
    <s v="OK"/>
    <x v="0"/>
    <x v="0"/>
    <x v="1"/>
    <s v="No Aplica"/>
  </r>
  <r>
    <s v="20524639808"/>
    <x v="133"/>
    <x v="25"/>
    <x v="3847"/>
    <x v="3868"/>
    <x v="3373"/>
    <n v="1"/>
    <x v="94"/>
    <s v="Estacion 26"/>
    <s v="CALLE 1 MZ A LT 13 II ETAPA ASOC MONTE DE LOS OLIVOS"/>
    <x v="8"/>
    <x v="1"/>
    <m/>
    <x v="2"/>
    <d v="2023-07-07T00:00:00"/>
    <x v="0"/>
    <n v="1"/>
    <s v="CJV"/>
    <s v="Secundaria"/>
    <n v="1.8181818181818181E-2"/>
    <n v="36"/>
    <x v="4"/>
    <s v="Ok"/>
    <x v="0"/>
    <s v="OK"/>
    <x v="0"/>
    <x v="0"/>
    <x v="1"/>
    <s v="No Aplica"/>
  </r>
  <r>
    <n v="20610467947"/>
    <x v="134"/>
    <x v="25"/>
    <x v="3848"/>
    <x v="3869"/>
    <x v="3374"/>
    <n v="1"/>
    <x v="94"/>
    <s v="Estacion 25"/>
    <s v="AV PACASMAYO MZ Q LT 25 URB EL ALAMO"/>
    <x v="31"/>
    <x v="0"/>
    <m/>
    <x v="5"/>
    <d v="2023-07-25T00:00:00"/>
    <x v="0"/>
    <n v="1"/>
    <s v="CJV"/>
    <s v="Secundaria"/>
    <n v="1.8181818181818181E-2"/>
    <n v="25"/>
    <x v="3"/>
    <s v="Ok"/>
    <x v="2"/>
    <s v="OK"/>
    <x v="0"/>
    <x v="0"/>
    <x v="1"/>
    <s v="No Aplica"/>
  </r>
  <r>
    <n v="20610467947"/>
    <x v="134"/>
    <x v="25"/>
    <x v="3849"/>
    <x v="3870"/>
    <x v="2863"/>
    <n v="1"/>
    <x v="94"/>
    <s v="Estacion 25"/>
    <s v="ASENT H SAN JUAN DE DIOS "/>
    <x v="419"/>
    <x v="0"/>
    <m/>
    <x v="2"/>
    <d v="2023-07-25T00:00:00"/>
    <x v="0"/>
    <n v="1"/>
    <s v="CJV"/>
    <s v="Secundaria"/>
    <n v="1.8181818181818181E-2"/>
    <n v="31"/>
    <x v="3"/>
    <s v="Ok"/>
    <x v="0"/>
    <s v="OK"/>
    <x v="0"/>
    <x v="0"/>
    <x v="1"/>
    <s v="No Aplica"/>
  </r>
  <r>
    <n v="20610467947"/>
    <x v="134"/>
    <x v="25"/>
    <x v="7"/>
    <x v="7"/>
    <x v="7"/>
    <n v="1"/>
    <x v="94"/>
    <s v="Estacion 25"/>
    <s v="PSJ SOLIDARIDAD 150"/>
    <x v="2"/>
    <x v="0"/>
    <m/>
    <x v="2"/>
    <d v="2023-07-25T00:00:00"/>
    <x v="0"/>
    <n v="1"/>
    <s v="CJV"/>
    <s v="Secundaria"/>
    <n v="1.8181818181818181E-2"/>
    <n v="26"/>
    <x v="3"/>
    <s v="Ok"/>
    <x v="1"/>
    <s v="OK"/>
    <x v="0"/>
    <x v="1"/>
    <x v="1"/>
    <s v="No Aplica"/>
  </r>
  <r>
    <n v="20610467947"/>
    <x v="134"/>
    <x v="25"/>
    <x v="3850"/>
    <x v="3871"/>
    <x v="3375"/>
    <n v="1"/>
    <x v="94"/>
    <s v="Estacion 25"/>
    <s v="AV PACASMAYO MZ Q LT 25 URB EL ALAMO"/>
    <x v="31"/>
    <x v="0"/>
    <m/>
    <x v="5"/>
    <d v="2023-07-25T00:00:00"/>
    <x v="0"/>
    <n v="1"/>
    <s v="CJV"/>
    <s v="Secundaria"/>
    <n v="1.8181818181818181E-2"/>
    <n v="35"/>
    <x v="4"/>
    <s v="Ok"/>
    <x v="2"/>
    <s v="OK"/>
    <x v="0"/>
    <x v="0"/>
    <x v="1"/>
    <s v="No Aplica"/>
  </r>
  <r>
    <n v="20610467947"/>
    <x v="134"/>
    <x v="25"/>
    <x v="3851"/>
    <x v="3872"/>
    <x v="3376"/>
    <n v="1"/>
    <x v="94"/>
    <s v="Estacion 25"/>
    <s v="JR RIO BLANCO VILLA NORTE "/>
    <x v="11"/>
    <x v="0"/>
    <m/>
    <x v="2"/>
    <d v="2023-07-25T00:00:00"/>
    <x v="0"/>
    <n v="1"/>
    <s v="CJV"/>
    <s v="Secundaria"/>
    <n v="1.8181818181818181E-2"/>
    <n v="25"/>
    <x v="3"/>
    <s v="Ok"/>
    <x v="0"/>
    <s v="OK"/>
    <x v="0"/>
    <x v="0"/>
    <x v="1"/>
    <s v="No Aplica"/>
  </r>
  <r>
    <n v="20610467947"/>
    <x v="134"/>
    <x v="25"/>
    <x v="3852"/>
    <x v="3873"/>
    <x v="2122"/>
    <n v="1"/>
    <x v="164"/>
    <s v="Estacion 25"/>
    <s v="JR AREQUIPA 4241"/>
    <x v="8"/>
    <x v="0"/>
    <m/>
    <x v="2"/>
    <d v="2023-07-25T00:00:00"/>
    <x v="0"/>
    <n v="1"/>
    <s v="CJV"/>
    <s v="Secundaria"/>
    <n v="1.8181818181818181E-2"/>
    <n v="29"/>
    <x v="3"/>
    <s v="Ok"/>
    <x v="0"/>
    <s v="OK"/>
    <x v="0"/>
    <x v="0"/>
    <x v="1"/>
    <s v="No Aplica"/>
  </r>
  <r>
    <n v="20610467947"/>
    <x v="134"/>
    <x v="25"/>
    <x v="3853"/>
    <x v="3874"/>
    <x v="3377"/>
    <n v="1"/>
    <x v="94"/>
    <s v="Estacion 25"/>
    <s v="JR APURIMAC 4095"/>
    <x v="8"/>
    <x v="0"/>
    <m/>
    <x v="2"/>
    <d v="2023-07-25T00:00:00"/>
    <x v="0"/>
    <n v="1"/>
    <s v="CJV"/>
    <s v="Secundaria"/>
    <n v="1.8181818181818181E-2"/>
    <n v="32"/>
    <x v="4"/>
    <s v="Ok"/>
    <x v="0"/>
    <s v="OK"/>
    <x v="0"/>
    <x v="0"/>
    <x v="1"/>
    <s v="No Aplica"/>
  </r>
  <r>
    <n v="20610467947"/>
    <x v="134"/>
    <x v="25"/>
    <x v="3854"/>
    <x v="3875"/>
    <x v="1021"/>
    <n v="1"/>
    <x v="94"/>
    <s v="Estacion 25"/>
    <s v="COOP LOS PEQUEÑOS IND ATE"/>
    <x v="2"/>
    <x v="0"/>
    <m/>
    <x v="2"/>
    <d v="2023-07-25T00:00:00"/>
    <x v="0"/>
    <n v="1"/>
    <s v="CJV"/>
    <s v="Secundaria"/>
    <n v="1.8181818181818181E-2"/>
    <n v="28"/>
    <x v="3"/>
    <s v="Ok"/>
    <x v="1"/>
    <s v="OK"/>
    <x v="0"/>
    <x v="0"/>
    <x v="1"/>
    <s v="No Aplica"/>
  </r>
  <r>
    <n v="20610467947"/>
    <x v="134"/>
    <x v="25"/>
    <x v="3855"/>
    <x v="3876"/>
    <x v="459"/>
    <n v="1"/>
    <x v="94"/>
    <s v="Estacion 25"/>
    <s v="ASENT H LAMPA DE ORO "/>
    <x v="8"/>
    <x v="0"/>
    <m/>
    <x v="2"/>
    <d v="2023-07-25T00:00:00"/>
    <x v="0"/>
    <n v="1"/>
    <s v="CJV"/>
    <s v="Secundaria"/>
    <n v="1.8181818181818181E-2"/>
    <n v="36"/>
    <x v="4"/>
    <s v="Ok"/>
    <x v="0"/>
    <s v="OK"/>
    <x v="0"/>
    <x v="0"/>
    <x v="1"/>
    <s v="No Aplica"/>
  </r>
  <r>
    <n v="20610467947"/>
    <x v="134"/>
    <x v="25"/>
    <x v="3856"/>
    <x v="3877"/>
    <x v="3378"/>
    <n v="1"/>
    <x v="94"/>
    <s v="Estacion 25"/>
    <s v="JR QUILCA 781"/>
    <x v="8"/>
    <x v="0"/>
    <m/>
    <x v="2"/>
    <d v="2023-07-25T00:00:00"/>
    <x v="0"/>
    <n v="1"/>
    <s v="CJV"/>
    <s v="Secundaria"/>
    <n v="1.8181818181818181E-2"/>
    <n v="36"/>
    <x v="4"/>
    <s v="Ok"/>
    <x v="0"/>
    <s v="OK"/>
    <x v="0"/>
    <x v="0"/>
    <x v="1"/>
    <s v="No Aplica"/>
  </r>
  <r>
    <n v="20610467947"/>
    <x v="134"/>
    <x v="25"/>
    <x v="1373"/>
    <x v="1378"/>
    <x v="1310"/>
    <n v="2"/>
    <x v="94"/>
    <s v="Estacion 25"/>
    <s v="CA. LAS DALIAS MZ. D LT. 11, LAS DALIAS"/>
    <x v="2"/>
    <x v="0"/>
    <m/>
    <x v="5"/>
    <d v="2023-07-25T00:00:00"/>
    <x v="0"/>
    <n v="1"/>
    <s v="CJV"/>
    <s v="Secundaria"/>
    <n v="1.8181818181818181E-2"/>
    <n v="44"/>
    <x v="0"/>
    <s v="Ok"/>
    <x v="1"/>
    <s v="OK"/>
    <x v="0"/>
    <x v="1"/>
    <x v="1"/>
    <s v="No Aplica"/>
  </r>
  <r>
    <s v="20602125361"/>
    <x v="50"/>
    <x v="25"/>
    <x v="3857"/>
    <x v="3878"/>
    <x v="3379"/>
    <n v="2"/>
    <x v="5"/>
    <s v="Estacion 25,26,27"/>
    <s v="CALLE STA. TERESA MZ 5 LT 58 ASOC. DE PADRES DE FAMILIA"/>
    <x v="2"/>
    <x v="0"/>
    <m/>
    <x v="2"/>
    <d v="2023-06-13T00:00:00"/>
    <x v="0"/>
    <n v="1"/>
    <s v="CJV"/>
    <s v="Secundaria"/>
    <n v="1.8181818181818181E-2"/>
    <n v="38"/>
    <x v="4"/>
    <s v="Ok"/>
    <x v="1"/>
    <s v="OK"/>
    <x v="0"/>
    <x v="0"/>
    <x v="1"/>
    <s v="No Aplica"/>
  </r>
  <r>
    <s v="20602125361"/>
    <x v="50"/>
    <x v="25"/>
    <x v="3858"/>
    <x v="3879"/>
    <x v="3380"/>
    <n v="1"/>
    <x v="94"/>
    <s v="Estacion 27"/>
    <s v="ASOC PRO VI LOS LIBERTADORES MZ C LT.53"/>
    <x v="5"/>
    <x v="0"/>
    <m/>
    <x v="2"/>
    <d v="2023-06-26T00:00:00"/>
    <x v="0"/>
    <n v="1"/>
    <s v="CJV"/>
    <s v="Secundaria"/>
    <n v="1.8181818181818181E-2"/>
    <n v="32"/>
    <x v="4"/>
    <s v="Ok"/>
    <x v="0"/>
    <s v="OK"/>
    <x v="0"/>
    <x v="0"/>
    <x v="1"/>
    <s v="No Aplica"/>
  </r>
  <r>
    <s v="20602125361"/>
    <x v="50"/>
    <x v="25"/>
    <x v="3859"/>
    <x v="3880"/>
    <x v="3381"/>
    <n v="1"/>
    <x v="94"/>
    <s v="Estacion 27"/>
    <s v="AV FELIPE PINGLO ALVA 203 PJ. REYNOWO"/>
    <x v="31"/>
    <x v="0"/>
    <m/>
    <x v="2"/>
    <d v="2023-06-23T00:00:00"/>
    <x v="0"/>
    <n v="1"/>
    <s v="CJV"/>
    <s v="Secundaria"/>
    <n v="1.8181818181818181E-2"/>
    <n v="37"/>
    <x v="4"/>
    <s v="Ok"/>
    <x v="2"/>
    <s v="OK"/>
    <x v="0"/>
    <x v="0"/>
    <x v="1"/>
    <s v="No Aplica"/>
  </r>
  <r>
    <s v="20602125361"/>
    <x v="50"/>
    <x v="25"/>
    <x v="3860"/>
    <x v="3881"/>
    <x v="2790"/>
    <n v="1"/>
    <x v="94"/>
    <s v="Estacion 27"/>
    <s v="CASERIO GALLITO"/>
    <x v="219"/>
    <x v="0"/>
    <m/>
    <x v="2"/>
    <d v="2023-06-27T00:00:00"/>
    <x v="0"/>
    <n v="1"/>
    <s v="CJV"/>
    <s v="Secundaria"/>
    <n v="1.8181818181818181E-2"/>
    <n v="23"/>
    <x v="1"/>
    <s v="Ok"/>
    <x v="0"/>
    <s v="OK"/>
    <x v="0"/>
    <x v="0"/>
    <x v="1"/>
    <s v="No Aplica"/>
  </r>
  <r>
    <s v="20602125361"/>
    <x v="50"/>
    <x v="25"/>
    <x v="3861"/>
    <x v="3882"/>
    <x v="3382"/>
    <n v="1"/>
    <x v="94"/>
    <s v="Estacion 27"/>
    <s v="AV NARANJAL MZ B LT 3 "/>
    <x v="8"/>
    <x v="1"/>
    <m/>
    <x v="5"/>
    <d v="2023-06-26T00:00:00"/>
    <x v="0"/>
    <n v="1"/>
    <s v="CJV"/>
    <s v="Secundaria"/>
    <n v="1.8181818181818181E-2"/>
    <n v="30"/>
    <x v="3"/>
    <s v="Ok"/>
    <x v="0"/>
    <s v="OK"/>
    <x v="0"/>
    <x v="0"/>
    <x v="1"/>
    <s v="No Aplica"/>
  </r>
  <r>
    <s v="20602125361"/>
    <x v="50"/>
    <x v="25"/>
    <x v="3862"/>
    <x v="3883"/>
    <x v="3383"/>
    <n v="1"/>
    <x v="93"/>
    <s v="Estacion 27"/>
    <s v="MZ J LT 9 VILLA VICTORIA"/>
    <x v="42"/>
    <x v="0"/>
    <m/>
    <x v="2"/>
    <d v="2023-06-22T00:00:00"/>
    <x v="0"/>
    <n v="1"/>
    <s v="CJV"/>
    <s v="Secundaria"/>
    <n v="1.8181818181818181E-2"/>
    <n v="42"/>
    <x v="0"/>
    <s v="Ok"/>
    <x v="0"/>
    <s v="OK"/>
    <x v="0"/>
    <x v="0"/>
    <x v="1"/>
    <s v="No Aplica"/>
  </r>
  <r>
    <s v="20602125361"/>
    <x v="50"/>
    <x v="25"/>
    <x v="3863"/>
    <x v="3884"/>
    <x v="2011"/>
    <n v="1"/>
    <x v="94"/>
    <s v="Estacion 27"/>
    <s v="AV SAN HILARION ESTE 256"/>
    <x v="3"/>
    <x v="0"/>
    <m/>
    <x v="2"/>
    <d v="2023-07-11T00:00:00"/>
    <x v="0"/>
    <n v="1"/>
    <s v="CJV"/>
    <s v="Secundaria"/>
    <n v="1.8181818181818181E-2"/>
    <n v="44"/>
    <x v="0"/>
    <s v="Ok"/>
    <x v="0"/>
    <s v="OK"/>
    <x v="0"/>
    <x v="0"/>
    <x v="1"/>
    <s v="No Aplica"/>
  </r>
  <r>
    <s v="20602125361"/>
    <x v="50"/>
    <x v="25"/>
    <x v="3864"/>
    <x v="3885"/>
    <x v="3384"/>
    <n v="1"/>
    <x v="94"/>
    <s v="Estacion 27"/>
    <s v="MZ G3 LT 7 SEC C GROUP RES C2 PACHACUTEC"/>
    <x v="4"/>
    <x v="0"/>
    <m/>
    <x v="2"/>
    <d v="2023-07-11T00:00:00"/>
    <x v="0"/>
    <n v="1"/>
    <s v="CJV"/>
    <s v="Secundaria"/>
    <n v="1.8181818181818181E-2"/>
    <n v="46"/>
    <x v="0"/>
    <s v="Ok"/>
    <x v="2"/>
    <s v="OK"/>
    <x v="0"/>
    <x v="0"/>
    <x v="1"/>
    <s v="No Aplica"/>
  </r>
  <r>
    <s v="20602125361"/>
    <x v="50"/>
    <x v="25"/>
    <x v="3865"/>
    <x v="3886"/>
    <x v="988"/>
    <n v="1"/>
    <x v="94"/>
    <s v="Estacion 27"/>
    <s v="ANGULO 246 ASOC STA LUZMILA"/>
    <x v="37"/>
    <x v="0"/>
    <m/>
    <x v="2"/>
    <d v="2023-07-11T00:00:00"/>
    <x v="0"/>
    <n v="1"/>
    <s v="CJV"/>
    <s v="Secundaria"/>
    <n v="1.8181818181818181E-2"/>
    <n v="37"/>
    <x v="4"/>
    <s v="Ok"/>
    <x v="0"/>
    <s v="OK"/>
    <x v="0"/>
    <x v="0"/>
    <x v="1"/>
    <s v="No Aplica"/>
  </r>
  <r>
    <s v="20602125361"/>
    <x v="50"/>
    <x v="25"/>
    <x v="3866"/>
    <x v="3887"/>
    <x v="3385"/>
    <n v="1"/>
    <x v="94"/>
    <s v="Estacion 27"/>
    <s v="C.P NUEVO SAN JUAN "/>
    <x v="251"/>
    <x v="0"/>
    <m/>
    <x v="2"/>
    <d v="2023-07-24T00:00:00"/>
    <x v="0"/>
    <n v="1"/>
    <s v="CJV"/>
    <s v="Secundaria"/>
    <n v="1.8181818181818181E-2"/>
    <n v="27"/>
    <x v="3"/>
    <s v="Ok"/>
    <x v="0"/>
    <s v="OK"/>
    <x v="0"/>
    <x v="0"/>
    <x v="1"/>
    <s v="No Aplica"/>
  </r>
  <r>
    <s v="20602125361"/>
    <x v="50"/>
    <x v="25"/>
    <x v="3867"/>
    <x v="3888"/>
    <x v="3386"/>
    <n v="1"/>
    <x v="94"/>
    <s v="Estacion 27"/>
    <s v="ASOC PROVIV SAN DIEGO DE CARABAYLLO"/>
    <x v="12"/>
    <x v="0"/>
    <m/>
    <x v="2"/>
    <d v="2023-07-10T00:00:00"/>
    <x v="0"/>
    <n v="1"/>
    <s v="CJV"/>
    <s v="Secundaria"/>
    <n v="1.8181818181818181E-2"/>
    <n v="20"/>
    <x v="1"/>
    <s v="Ok"/>
    <x v="0"/>
    <s v="OK"/>
    <x v="0"/>
    <x v="0"/>
    <x v="1"/>
    <s v="No Aplica"/>
  </r>
  <r>
    <s v="20602125361"/>
    <x v="50"/>
    <x v="25"/>
    <x v="3868"/>
    <x v="3889"/>
    <x v="3387"/>
    <n v="1"/>
    <x v="94"/>
    <s v="Estacion 27"/>
    <s v="COMUNIDAD GALLITO"/>
    <x v="289"/>
    <x v="0"/>
    <m/>
    <x v="2"/>
    <d v="2023-07-11T00:00:00"/>
    <x v="0"/>
    <n v="1"/>
    <s v="CJV"/>
    <s v="Secundaria"/>
    <n v="1.8181818181818181E-2"/>
    <n v="19"/>
    <x v="1"/>
    <s v="Ok"/>
    <x v="0"/>
    <s v="OK"/>
    <x v="0"/>
    <x v="0"/>
    <x v="1"/>
    <s v="No Aplica"/>
  </r>
  <r>
    <s v="20602125361"/>
    <x v="50"/>
    <x v="25"/>
    <x v="3869"/>
    <x v="3890"/>
    <x v="3388"/>
    <n v="2"/>
    <x v="94"/>
    <s v="Estacion 27"/>
    <s v="LOS EUCALIPTOS MZ. A LT. 20 URB. LOS PORTALES DE CARAPONGO"/>
    <x v="3"/>
    <x v="0"/>
    <m/>
    <x v="2"/>
    <d v="2023-08-07T00:00:00"/>
    <x v="0"/>
    <n v="1"/>
    <s v="CJV"/>
    <s v="Secundaria"/>
    <n v="1.8181818181818181E-2"/>
    <n v="46"/>
    <x v="0"/>
    <s v="Ok"/>
    <x v="0"/>
    <s v="OK"/>
    <x v="0"/>
    <x v="0"/>
    <x v="1"/>
    <s v="8-2023"/>
  </r>
  <r>
    <s v="20100180562"/>
    <x v="135"/>
    <x v="75"/>
    <x v="3870"/>
    <x v="3891"/>
    <x v="3389"/>
    <n v="3"/>
    <x v="643"/>
    <s v="ESTACION 25,26 y 27"/>
    <s v="calle tokio MzB lote 36 Huachipa Lurigancho"/>
    <x v="3"/>
    <x v="0"/>
    <m/>
    <x v="2"/>
    <d v="2023-02-27T00:00:00"/>
    <x v="0"/>
    <n v="2"/>
    <s v="CJV"/>
    <s v="Principal"/>
    <n v="0.16666666666666666"/>
    <n v="34"/>
    <x v="4"/>
    <s v="Ok"/>
    <x v="0"/>
    <s v="OK"/>
    <x v="0"/>
    <x v="0"/>
    <x v="1"/>
    <s v="No Aplica"/>
  </r>
  <r>
    <s v="20100180562"/>
    <x v="135"/>
    <x v="75"/>
    <x v="3871"/>
    <x v="3892"/>
    <x v="3390"/>
    <n v="1"/>
    <x v="33"/>
    <s v="ESTACION 25,26 y 27"/>
    <s v="PJ. HUASCAR MZ. 166A LT. 3"/>
    <x v="3"/>
    <x v="0"/>
    <m/>
    <x v="2"/>
    <d v="2023-02-16T00:00:00"/>
    <x v="0"/>
    <n v="1"/>
    <s v="CJV"/>
    <s v="Principal"/>
    <n v="0.16666666666666666"/>
    <n v="29"/>
    <x v="3"/>
    <s v="Ok"/>
    <x v="0"/>
    <s v="OK"/>
    <x v="0"/>
    <x v="0"/>
    <x v="1"/>
    <s v="No Aplica"/>
  </r>
  <r>
    <s v="20100180562"/>
    <x v="135"/>
    <x v="75"/>
    <x v="3872"/>
    <x v="3893"/>
    <x v="3391"/>
    <n v="3"/>
    <x v="89"/>
    <s v="ESTACION 25,26 y 27"/>
    <s v="Calle Inca Roca 173 Urb San Agustín - Comas"/>
    <x v="37"/>
    <x v="0"/>
    <m/>
    <x v="2"/>
    <d v="2023-03-06T00:00:00"/>
    <x v="0"/>
    <n v="2"/>
    <s v="CJV"/>
    <s v="Principal"/>
    <n v="0.16666666666666666"/>
    <n v="39"/>
    <x v="4"/>
    <s v="Ok"/>
    <x v="0"/>
    <s v="OK"/>
    <x v="0"/>
    <x v="0"/>
    <x v="1"/>
    <s v="No Aplica"/>
  </r>
  <r>
    <s v="20100180562"/>
    <x v="135"/>
    <x v="75"/>
    <x v="3873"/>
    <x v="3894"/>
    <x v="2686"/>
    <n v="1"/>
    <x v="64"/>
    <s v="ESTACION 25,26 y 27"/>
    <s v="AAHH HEROES DE SAN JUAN MZ. N-1 LOTE 5"/>
    <x v="21"/>
    <x v="1"/>
    <m/>
    <x v="2"/>
    <d v="2023-03-09T00:00:00"/>
    <x v="0"/>
    <n v="1"/>
    <s v="CJV"/>
    <s v="Principal"/>
    <n v="0.16666666666666666"/>
    <n v="29"/>
    <x v="3"/>
    <s v="Ok"/>
    <x v="0"/>
    <s v="OK"/>
    <x v="0"/>
    <x v="0"/>
    <x v="1"/>
    <s v="No Aplica"/>
  </r>
  <r>
    <s v="20100180562"/>
    <x v="135"/>
    <x v="75"/>
    <x v="3874"/>
    <x v="3895"/>
    <x v="3392"/>
    <n v="3"/>
    <x v="643"/>
    <s v="ESTACION 25,26 y 27"/>
    <s v="CALLE LA LIBERTAD MZ A LOTE 21 CAMPOU"/>
    <x v="3"/>
    <x v="0"/>
    <m/>
    <x v="2"/>
    <d v="2023-03-11T00:00:00"/>
    <x v="0"/>
    <n v="1"/>
    <s v="CJV"/>
    <s v="Principal"/>
    <n v="0.16666666666666666"/>
    <n v="23"/>
    <x v="1"/>
    <s v="Ok"/>
    <x v="0"/>
    <s v="OK"/>
    <x v="0"/>
    <x v="0"/>
    <x v="1"/>
    <s v="No Aplica"/>
  </r>
  <r>
    <s v="20100180562"/>
    <x v="135"/>
    <x v="75"/>
    <x v="3875"/>
    <x v="3896"/>
    <x v="3393"/>
    <n v="1"/>
    <x v="64"/>
    <s v="ESTACION 25,26 y 27"/>
    <s v="URB. SN JOAQUIN GARCILAZO DE LA VEGA #535"/>
    <x v="31"/>
    <x v="0"/>
    <m/>
    <x v="2"/>
    <d v="2023-02-16T00:00:00"/>
    <x v="0"/>
    <n v="2"/>
    <s v="CJV"/>
    <s v="Principal"/>
    <n v="0.16666666666666666"/>
    <n v="59"/>
    <x v="2"/>
    <s v="Ok"/>
    <x v="2"/>
    <s v="OK"/>
    <x v="0"/>
    <x v="0"/>
    <x v="1"/>
    <s v="No Aplica"/>
  </r>
  <r>
    <n v="20550487200"/>
    <x v="136"/>
    <x v="76"/>
    <x v="3876"/>
    <x v="3897"/>
    <x v="3394"/>
    <n v="1"/>
    <x v="644"/>
    <s v="PTSA, E12, E14, E15, E16, E17, E18, E25, E26, E27, E08, E09, E10, E11, E01, E02, E03, E06, E-04, E-19 Y FD"/>
    <s v="JR. FERNANDINI 1068"/>
    <x v="32"/>
    <x v="0"/>
    <m/>
    <x v="2"/>
    <d v="2023-04-19T00:00:00"/>
    <x v="0"/>
    <n v="1"/>
    <s v="CJV"/>
    <s v="Principal"/>
    <n v="6.25E-2"/>
    <n v="28"/>
    <x v="3"/>
    <s v="Ok"/>
    <x v="4"/>
    <s v="OK"/>
    <x v="0"/>
    <x v="0"/>
    <x v="1"/>
    <s v="No Aplica"/>
  </r>
  <r>
    <n v="20550487200"/>
    <x v="136"/>
    <x v="76"/>
    <x v="3877"/>
    <x v="3898"/>
    <x v="3395"/>
    <n v="1"/>
    <x v="645"/>
    <s v="PTSA, E12, E14, E15, E16, E17, E18, E25, E26, E27, E08, E09, E10, E11, E01, E02, E03, E06, E-04, E-19 Y FD"/>
    <s v="CONDOMINIO ALAMEDA ALGARROBOS BLOCK E"/>
    <x v="37"/>
    <x v="1"/>
    <m/>
    <x v="2"/>
    <d v="2023-04-19T00:00:00"/>
    <x v="0"/>
    <n v="1"/>
    <s v="CJV"/>
    <s v="Principal"/>
    <n v="6.25E-2"/>
    <n v="21"/>
    <x v="1"/>
    <s v="Ok"/>
    <x v="0"/>
    <s v="OK"/>
    <x v="0"/>
    <x v="0"/>
    <x v="1"/>
    <s v="No Aplica"/>
  </r>
  <r>
    <n v="20550487200"/>
    <x v="136"/>
    <x v="76"/>
    <x v="3878"/>
    <x v="3899"/>
    <x v="3396"/>
    <n v="1"/>
    <x v="646"/>
    <s v="PTSA, E12, E14, E15, E16, E17, E18, E25, E26, E27, E08, E09, E10, E11, E01, E02, E03, E06, E-04, E-19 Y FD"/>
    <s v="PSJ. LOS GORRIONES BLOCK C-13 URB. PALOMARES"/>
    <x v="46"/>
    <x v="0"/>
    <m/>
    <x v="2"/>
    <d v="2023-04-19T00:00:00"/>
    <x v="0"/>
    <n v="1"/>
    <s v="CJV"/>
    <s v="Principal"/>
    <n v="6.25E-2"/>
    <n v="43"/>
    <x v="0"/>
    <s v="Ok"/>
    <x v="0"/>
    <s v="OK"/>
    <x v="0"/>
    <x v="0"/>
    <x v="1"/>
    <s v="No Aplica"/>
  </r>
  <r>
    <n v="20550487200"/>
    <x v="136"/>
    <x v="76"/>
    <x v="3879"/>
    <x v="3900"/>
    <x v="1466"/>
    <n v="1"/>
    <x v="645"/>
    <s v="PTSA, E12, E14, E15, E16, E17, E18, E25, E26, E27, E08, E09, E10, E11, E01, E02, E03, E06, E-04, E-19 Y FD"/>
    <s v="AV. DOMINGO ANGULO 166"/>
    <x v="46"/>
    <x v="0"/>
    <m/>
    <x v="2"/>
    <d v="2023-04-19T00:00:00"/>
    <x v="0"/>
    <n v="1"/>
    <s v="CJV"/>
    <s v="Principal"/>
    <n v="6.25E-2"/>
    <n v="23"/>
    <x v="1"/>
    <s v="Ok"/>
    <x v="0"/>
    <s v="OK"/>
    <x v="0"/>
    <x v="0"/>
    <x v="1"/>
    <s v="No Aplica"/>
  </r>
  <r>
    <n v="20550487200"/>
    <x v="136"/>
    <x v="76"/>
    <x v="3880"/>
    <x v="3901"/>
    <x v="3397"/>
    <n v="1"/>
    <x v="645"/>
    <s v="PTSA, E12, E14, E15, E16, E17, E18, E25, E26, E27, E08, E09, E10, E11, E01, E02, E03, E06, E-04, E-19 Y FD"/>
    <s v="AV. 28 DE JULIO 1963"/>
    <x v="70"/>
    <x v="1"/>
    <m/>
    <x v="2"/>
    <d v="2023-04-19T00:00:00"/>
    <x v="0"/>
    <n v="1"/>
    <s v="CJV"/>
    <s v="Principal"/>
    <n v="6.25E-2"/>
    <n v="21"/>
    <x v="1"/>
    <s v="Ok"/>
    <x v="7"/>
    <s v="OK"/>
    <x v="0"/>
    <x v="0"/>
    <x v="1"/>
    <s v="No Aplica"/>
  </r>
  <r>
    <n v="20550487200"/>
    <x v="136"/>
    <x v="76"/>
    <x v="3881"/>
    <x v="3902"/>
    <x v="3398"/>
    <n v="1"/>
    <x v="645"/>
    <s v="PTSA, E12, E14, E15, E16, E17, E18, E25, E26, E27, E08, E09, E10, E11, E01, E02, E03, E06, E-04, E-19 Y FD"/>
    <s v="PSJ. LOS ANGELES AAHH 9 DE JUNIO MZ. A LT. 13"/>
    <x v="39"/>
    <x v="1"/>
    <m/>
    <x v="2"/>
    <d v="2023-04-19T00:00:00"/>
    <x v="0"/>
    <n v="1"/>
    <s v="CJV"/>
    <s v="Principal"/>
    <n v="6.25E-2"/>
    <n v="23"/>
    <x v="1"/>
    <s v="Ok"/>
    <x v="0"/>
    <s v="OK"/>
    <x v="0"/>
    <x v="0"/>
    <x v="1"/>
    <s v="No Aplica"/>
  </r>
  <r>
    <n v="20550487200"/>
    <x v="136"/>
    <x v="76"/>
    <x v="3882"/>
    <x v="3903"/>
    <x v="3399"/>
    <n v="1"/>
    <x v="645"/>
    <s v="PTSA, E12, E14, E15, E16, E17, E18, E25, E26, E27, E08, E09, E10, E11, E01, E02, E03, E06, E-04, E-19 Y FD"/>
    <s v="JR. CAYETANO HEREDIA 435"/>
    <x v="183"/>
    <x v="1"/>
    <m/>
    <x v="2"/>
    <d v="2023-04-19T00:00:00"/>
    <x v="0"/>
    <n v="1"/>
    <s v="CJV"/>
    <s v="Principal"/>
    <n v="6.25E-2"/>
    <n v="20"/>
    <x v="1"/>
    <s v="Ok"/>
    <x v="0"/>
    <s v="OK"/>
    <x v="0"/>
    <x v="0"/>
    <x v="1"/>
    <s v="No Aplica"/>
  </r>
  <r>
    <n v="20550487200"/>
    <x v="136"/>
    <x v="76"/>
    <x v="3883"/>
    <x v="3904"/>
    <x v="3400"/>
    <n v="1"/>
    <x v="645"/>
    <s v="PTSA, E12, E14, E15, E16, E17, E18, E25, E26, E27, E08, E09, E10, E11, E01, E02, E03, E06, E-04, E-19 Y FD"/>
    <s v="AV. LAS VIÑAS MZ. E LT. 13"/>
    <x v="39"/>
    <x v="0"/>
    <m/>
    <x v="2"/>
    <d v="2023-04-19T00:00:00"/>
    <x v="0"/>
    <n v="1"/>
    <s v="CJV"/>
    <s v="Principal"/>
    <n v="6.25E-2"/>
    <n v="24"/>
    <x v="3"/>
    <s v="Ok"/>
    <x v="0"/>
    <s v="OK"/>
    <x v="0"/>
    <x v="0"/>
    <x v="1"/>
    <s v="No Aplica"/>
  </r>
  <r>
    <n v="20550487200"/>
    <x v="136"/>
    <x v="76"/>
    <x v="3884"/>
    <x v="3905"/>
    <x v="3401"/>
    <n v="1"/>
    <x v="645"/>
    <s v="PTSA, E12, E14, E15, E16, E17, E18, E25, E26, E27, E08, E09, E10, E11, E01, E02, E03, E06, E-04, E-19 Y FD"/>
    <s v="JR. GRAL. FRANCISCO BOLOGNESI 150"/>
    <x v="44"/>
    <x v="0"/>
    <m/>
    <x v="2"/>
    <d v="2023-04-19T00:00:00"/>
    <x v="0"/>
    <n v="1"/>
    <s v="CJV"/>
    <s v="Principal"/>
    <n v="6.25E-2"/>
    <n v="26"/>
    <x v="3"/>
    <s v="Ok"/>
    <x v="0"/>
    <s v="OK"/>
    <x v="0"/>
    <x v="0"/>
    <x v="1"/>
    <s v="No Aplica"/>
  </r>
  <r>
    <n v="20550487200"/>
    <x v="136"/>
    <x v="76"/>
    <x v="3885"/>
    <x v="3906"/>
    <x v="3402"/>
    <n v="1"/>
    <x v="645"/>
    <s v="PTSA, E12, E14, E15, E16, E17, E18, E25, E26, E27, E08, E09, E10, E11, E01, E02, E03, E06, E-04, E-19 Y FD"/>
    <s v="AV. LAS VIÑAS MZ. G Lt. 15"/>
    <x v="39"/>
    <x v="0"/>
    <m/>
    <x v="2"/>
    <d v="2023-04-19T00:00:00"/>
    <x v="0"/>
    <n v="1"/>
    <s v="CJV"/>
    <s v="Principal"/>
    <n v="6.25E-2"/>
    <n v="22"/>
    <x v="1"/>
    <s v="Ok"/>
    <x v="0"/>
    <s v="OK"/>
    <x v="0"/>
    <x v="0"/>
    <x v="1"/>
    <s v="No Aplica"/>
  </r>
  <r>
    <n v="20550487200"/>
    <x v="136"/>
    <x v="76"/>
    <x v="3886"/>
    <x v="3907"/>
    <x v="3403"/>
    <n v="1"/>
    <x v="645"/>
    <s v="PTSA, E12, E14, E15, E16, E17, E18, E25, E26, E27, E08, E09, E10, E11, E01, E02, E03, E06, E-04, E-19 Y FD"/>
    <s v="JR. HHUIRACOCHA 2331"/>
    <x v="183"/>
    <x v="0"/>
    <m/>
    <x v="2"/>
    <d v="2023-04-19T00:00:00"/>
    <x v="0"/>
    <n v="1"/>
    <s v="CJV"/>
    <s v="Principal"/>
    <n v="6.25E-2"/>
    <n v="27"/>
    <x v="3"/>
    <s v="Ok"/>
    <x v="0"/>
    <s v="OK"/>
    <x v="0"/>
    <x v="0"/>
    <x v="1"/>
    <s v="No Aplica"/>
  </r>
  <r>
    <n v="20550487200"/>
    <x v="136"/>
    <x v="76"/>
    <x v="3887"/>
    <x v="3908"/>
    <x v="3404"/>
    <n v="1"/>
    <x v="647"/>
    <s v="PTSA, E12, E14, E15, E16, E17, E18, E25, E26, E27, E08, E09, E10, E11, E01, E02, E03, E06, E-04, E-19 Y FD"/>
    <s v="JR. PACHACUTEC 2089"/>
    <x v="183"/>
    <x v="0"/>
    <m/>
    <x v="2"/>
    <d v="2023-04-19T00:00:00"/>
    <x v="0"/>
    <n v="1"/>
    <s v="CJV"/>
    <s v="Principal"/>
    <n v="6.25E-2"/>
    <n v="42"/>
    <x v="0"/>
    <s v="Ok"/>
    <x v="0"/>
    <s v="OK"/>
    <x v="0"/>
    <x v="0"/>
    <x v="1"/>
    <s v="No Aplica"/>
  </r>
  <r>
    <n v="20550487200"/>
    <x v="136"/>
    <x v="76"/>
    <x v="3888"/>
    <x v="3909"/>
    <x v="3405"/>
    <n v="1"/>
    <x v="645"/>
    <s v="PTSA, E12, E14, E15, E16, E17, E18, E25, E26, E27, E08, E09, E10, E11, E01, E02, E03, E06, E-04, E-19 Y FD"/>
    <s v="JR. PERÚ 129"/>
    <x v="12"/>
    <x v="0"/>
    <m/>
    <x v="2"/>
    <d v="2023-04-19T00:00:00"/>
    <x v="0"/>
    <n v="1"/>
    <s v="CJV"/>
    <s v="Principal"/>
    <n v="6.25E-2"/>
    <n v="21"/>
    <x v="1"/>
    <s v="Ok"/>
    <x v="0"/>
    <s v="OK"/>
    <x v="0"/>
    <x v="0"/>
    <x v="1"/>
    <s v="No Aplica"/>
  </r>
  <r>
    <n v="20550487200"/>
    <x v="136"/>
    <x v="76"/>
    <x v="3889"/>
    <x v="3910"/>
    <x v="3406"/>
    <n v="1"/>
    <x v="647"/>
    <s v="PTSA, E12, E14, E15, E16, E17, E18, E25, E26, E27, E08, E09, E10, E11, E01, E02, E03, E06, E-04, E-19 Y FD"/>
    <s v="MZ B Lt 1Urb. RESIDEN LOS JARDINES AV. TRAPICHE "/>
    <x v="37"/>
    <x v="0"/>
    <m/>
    <x v="2"/>
    <d v="2023-04-19T00:00:00"/>
    <x v="0"/>
    <n v="1"/>
    <s v="CJV"/>
    <s v="Principal"/>
    <n v="6.25E-2"/>
    <n v="24"/>
    <x v="3"/>
    <s v="Ok"/>
    <x v="0"/>
    <s v="OK"/>
    <x v="0"/>
    <x v="0"/>
    <x v="1"/>
    <s v="No Aplica"/>
  </r>
  <r>
    <n v="20550487200"/>
    <x v="136"/>
    <x v="76"/>
    <x v="3890"/>
    <x v="3911"/>
    <x v="3407"/>
    <n v="1"/>
    <x v="645"/>
    <s v="PTSA, E12, E14, E15, E16, E17, E18, E25, E26, E27, E08, E09, E10, E11, E01, E02, E03, E06, E-04, E-19 Y FD"/>
    <s v="CALLE FRANCISCO BOLOGNESI 537 "/>
    <x v="39"/>
    <x v="0"/>
    <m/>
    <x v="2"/>
    <d v="2023-04-19T00:00:00"/>
    <x v="0"/>
    <n v="1"/>
    <s v="CJV"/>
    <s v="Principal"/>
    <n v="6.25E-2"/>
    <n v="46"/>
    <x v="0"/>
    <s v="Ok"/>
    <x v="0"/>
    <s v="OK"/>
    <x v="0"/>
    <x v="0"/>
    <x v="1"/>
    <s v="No Aplica"/>
  </r>
  <r>
    <n v="20550487200"/>
    <x v="136"/>
    <x v="76"/>
    <x v="3891"/>
    <x v="3912"/>
    <x v="3408"/>
    <n v="1"/>
    <x v="645"/>
    <s v="PTSA, E12, E14, E15, E16, E17, E18, E25, E26, E27, E08, E09, E10, E11, E01, E02, E03, E06, E-04, E-19 Y FD"/>
    <s v="URB. LOS JARDINES DE VENTANILLA ETAPA II MZ. D3 LT. 7"/>
    <x v="4"/>
    <x v="0"/>
    <m/>
    <x v="2"/>
    <d v="2023-04-19T00:00:00"/>
    <x v="0"/>
    <n v="1"/>
    <s v="CJV"/>
    <s v="Principal"/>
    <n v="6.25E-2"/>
    <n v="39"/>
    <x v="4"/>
    <s v="Ok"/>
    <x v="2"/>
    <s v="OK"/>
    <x v="0"/>
    <x v="0"/>
    <x v="1"/>
    <s v="No Aplica"/>
  </r>
  <r>
    <s v="20519330017"/>
    <x v="20"/>
    <x v="18"/>
    <x v="3892"/>
    <x v="3913"/>
    <x v="3409"/>
    <n v="2"/>
    <x v="50"/>
    <s v="E26"/>
    <s v="Asent. H. Camino Real Mz. H Lt. 03"/>
    <x v="39"/>
    <x v="0"/>
    <m/>
    <x v="2"/>
    <d v="2022-11-10T00:00:00"/>
    <x v="0"/>
    <n v="4"/>
    <s v="CJV"/>
    <s v="Principal"/>
    <n v="1.8867924528301886E-2"/>
    <n v="57"/>
    <x v="5"/>
    <s v="Ok"/>
    <x v="0"/>
    <s v="OK"/>
    <x v="0"/>
    <x v="0"/>
    <x v="1"/>
    <s v="No Aplica"/>
  </r>
  <r>
    <s v="20519330017"/>
    <x v="20"/>
    <x v="18"/>
    <x v="3893"/>
    <x v="3914"/>
    <x v="3410"/>
    <n v="2"/>
    <x v="50"/>
    <s v="E27"/>
    <s v="Jr. 24 de Agosto 163 La Libertad"/>
    <x v="37"/>
    <x v="0"/>
    <m/>
    <x v="2"/>
    <d v="2022-11-16T00:00:00"/>
    <x v="0"/>
    <n v="4"/>
    <s v="CJV"/>
    <s v="Principal"/>
    <n v="1.8867924528301886E-2"/>
    <n v="34"/>
    <x v="4"/>
    <s v="Ok"/>
    <x v="0"/>
    <s v="OK"/>
    <x v="0"/>
    <x v="0"/>
    <x v="1"/>
    <s v="No Aplica"/>
  </r>
  <r>
    <s v="20519330017"/>
    <x v="20"/>
    <x v="18"/>
    <x v="3894"/>
    <x v="3915"/>
    <x v="3411"/>
    <n v="2"/>
    <x v="50"/>
    <s v="E27"/>
    <s v="Av. Naciones Unidas Jto. 1258 Ofc. 303 Cercado"/>
    <x v="5"/>
    <x v="0"/>
    <m/>
    <x v="2"/>
    <d v="2022-11-16T00:00:00"/>
    <x v="0"/>
    <n v="4"/>
    <s v="CJV"/>
    <s v="Principal"/>
    <n v="1.8867924528301886E-2"/>
    <n v="32"/>
    <x v="4"/>
    <s v="Ok"/>
    <x v="0"/>
    <s v="OK"/>
    <x v="0"/>
    <x v="0"/>
    <x v="1"/>
    <s v="No Aplica"/>
  </r>
  <r>
    <s v="20519330017"/>
    <x v="20"/>
    <x v="18"/>
    <x v="3895"/>
    <x v="3916"/>
    <x v="3412"/>
    <n v="2"/>
    <x v="50"/>
    <s v="E27"/>
    <s v="Av. Tupac Amaru 1388 La Libertad"/>
    <x v="37"/>
    <x v="0"/>
    <m/>
    <x v="2"/>
    <d v="2022-11-16T00:00:00"/>
    <x v="0"/>
    <n v="4"/>
    <s v="CJV"/>
    <s v="Principal"/>
    <n v="1.8867924528301886E-2"/>
    <n v="44"/>
    <x v="0"/>
    <s v="Ok"/>
    <x v="0"/>
    <s v="OK"/>
    <x v="0"/>
    <x v="0"/>
    <x v="1"/>
    <s v="No Aplica"/>
  </r>
  <r>
    <s v="20519330017"/>
    <x v="20"/>
    <x v="18"/>
    <x v="3896"/>
    <x v="3917"/>
    <x v="3413"/>
    <n v="2"/>
    <x v="19"/>
    <s v="E27"/>
    <s v="Calle Andres Avelino Caceres Mz. L1 Lt. 4 Asoc. Bellavista"/>
    <x v="2"/>
    <x v="0"/>
    <m/>
    <x v="2"/>
    <d v="2022-11-26T00:00:00"/>
    <x v="0"/>
    <n v="4"/>
    <s v="CJV"/>
    <s v="Principal"/>
    <n v="1.8867924528301886E-2"/>
    <n v="36"/>
    <x v="4"/>
    <s v="Ok"/>
    <x v="1"/>
    <s v="OK"/>
    <x v="0"/>
    <x v="0"/>
    <x v="1"/>
    <s v="No Aplica"/>
  </r>
  <r>
    <s v="20519330017"/>
    <x v="20"/>
    <x v="18"/>
    <x v="3897"/>
    <x v="3918"/>
    <x v="3414"/>
    <n v="2"/>
    <x v="19"/>
    <s v="E27"/>
    <s v="C. Poblado San Ramón de Pangoa"/>
    <x v="283"/>
    <x v="0"/>
    <m/>
    <x v="2"/>
    <d v="2022-11-26T00:00:00"/>
    <x v="0"/>
    <n v="4"/>
    <s v="CJV"/>
    <s v="Principal"/>
    <n v="1.8867924528301886E-2"/>
    <n v="20"/>
    <x v="1"/>
    <s v="Ok"/>
    <x v="0"/>
    <s v="OK"/>
    <x v="0"/>
    <x v="0"/>
    <x v="1"/>
    <s v="No Aplica"/>
  </r>
  <r>
    <s v="20519330017"/>
    <x v="20"/>
    <x v="18"/>
    <x v="3898"/>
    <x v="3919"/>
    <x v="3415"/>
    <n v="2"/>
    <x v="50"/>
    <s v="E25"/>
    <s v="Av. San Jose 382"/>
    <x v="30"/>
    <x v="0"/>
    <m/>
    <x v="2"/>
    <d v="2022-11-24T00:00:00"/>
    <x v="0"/>
    <n v="4"/>
    <s v="CJV"/>
    <s v="Principal"/>
    <n v="1.8867924528301886E-2"/>
    <n v="35"/>
    <x v="4"/>
    <s v="Ok"/>
    <x v="2"/>
    <s v="OK"/>
    <x v="0"/>
    <x v="0"/>
    <x v="1"/>
    <s v="No Aplica"/>
  </r>
  <r>
    <s v="20519330017"/>
    <x v="20"/>
    <x v="18"/>
    <x v="3899"/>
    <x v="3920"/>
    <x v="3416"/>
    <n v="2"/>
    <x v="50"/>
    <s v="E25"/>
    <s v="Asoc. Viv. Mag. 6 De Julio Mz. A Lt. 9"/>
    <x v="15"/>
    <x v="0"/>
    <m/>
    <x v="2"/>
    <d v="2022-11-30T00:00:00"/>
    <x v="0"/>
    <n v="4"/>
    <s v="CJV"/>
    <s v="Principal"/>
    <n v="1.8867924528301886E-2"/>
    <n v="30"/>
    <x v="3"/>
    <s v="Ok"/>
    <x v="0"/>
    <s v="OK"/>
    <x v="0"/>
    <x v="0"/>
    <x v="1"/>
    <s v="No Aplica"/>
  </r>
  <r>
    <s v="20519330017"/>
    <x v="20"/>
    <x v="18"/>
    <x v="3900"/>
    <x v="3921"/>
    <x v="3417"/>
    <n v="2"/>
    <x v="50"/>
    <s v="E25"/>
    <s v="Ca. 41 Mz. M13 Lt. 05 A.H. 10 De Octubre"/>
    <x v="3"/>
    <x v="0"/>
    <m/>
    <x v="2"/>
    <d v="2022-11-30T00:00:00"/>
    <x v="0"/>
    <n v="4"/>
    <s v="CJV"/>
    <s v="Principal"/>
    <n v="1.8867924528301886E-2"/>
    <n v="41"/>
    <x v="0"/>
    <s v="Ok"/>
    <x v="0"/>
    <s v="OK"/>
    <x v="0"/>
    <x v="0"/>
    <x v="1"/>
    <s v="No Aplica"/>
  </r>
  <r>
    <s v="20519330017"/>
    <x v="20"/>
    <x v="18"/>
    <x v="3901"/>
    <x v="3922"/>
    <x v="3418"/>
    <n v="2"/>
    <x v="50"/>
    <s v="E25"/>
    <s v="Mz. A Lt. 13 Etapa 1 Urb. Santa Cruz"/>
    <x v="31"/>
    <x v="0"/>
    <m/>
    <x v="2"/>
    <d v="2022-11-30T00:00:00"/>
    <x v="0"/>
    <n v="4"/>
    <s v="CJV"/>
    <s v="Principal"/>
    <n v="1.8867924528301886E-2"/>
    <n v="39"/>
    <x v="4"/>
    <s v="Ok"/>
    <x v="2"/>
    <s v="OK"/>
    <x v="0"/>
    <x v="0"/>
    <x v="1"/>
    <s v="No Aplica"/>
  </r>
  <r>
    <s v="20519330017"/>
    <x v="20"/>
    <x v="18"/>
    <x v="3902"/>
    <x v="3923"/>
    <x v="3419"/>
    <n v="1"/>
    <x v="100"/>
    <s v="E25, E26 y E27"/>
    <s v="Mz. B Lt. 2 Asoc.Viv. Los Petalos"/>
    <x v="8"/>
    <x v="0"/>
    <m/>
    <x v="2"/>
    <d v="2022-11-01T00:00:00"/>
    <x v="0"/>
    <n v="1"/>
    <s v="CJV"/>
    <s v="Principal"/>
    <n v="1.8867924528301886E-2"/>
    <n v="36"/>
    <x v="4"/>
    <s v="Ok"/>
    <x v="0"/>
    <s v="OK"/>
    <x v="0"/>
    <x v="0"/>
    <x v="1"/>
    <s v="No Aplica"/>
  </r>
  <r>
    <s v="20519330017"/>
    <x v="20"/>
    <x v="18"/>
    <x v="3903"/>
    <x v="3924"/>
    <x v="3009"/>
    <n v="1"/>
    <x v="364"/>
    <s v="E25, E26 y E27"/>
    <s v="Calle Orellana 230 Dpto. 201"/>
    <x v="15"/>
    <x v="0"/>
    <m/>
    <x v="2"/>
    <d v="2022-11-15T00:00:00"/>
    <x v="0"/>
    <n v="1"/>
    <s v="CJV"/>
    <s v="Principal"/>
    <n v="1.8867924528301886E-2"/>
    <n v="50"/>
    <x v="5"/>
    <s v="Ok"/>
    <x v="0"/>
    <s v="OK"/>
    <x v="0"/>
    <x v="0"/>
    <x v="1"/>
    <s v="No Aplica"/>
  </r>
  <r>
    <s v="20519330017"/>
    <x v="20"/>
    <x v="18"/>
    <x v="3904"/>
    <x v="3925"/>
    <x v="2439"/>
    <n v="2"/>
    <x v="19"/>
    <s v="E25"/>
    <s v="Urb. Sol De Vitarte Mz. C Lt. 25"/>
    <x v="2"/>
    <x v="0"/>
    <m/>
    <x v="2"/>
    <d v="2022-12-29T00:00:00"/>
    <x v="0"/>
    <n v="4"/>
    <s v="CJV"/>
    <s v="Principal"/>
    <n v="1.8867924528301886E-2"/>
    <n v="38"/>
    <x v="4"/>
    <s v="Ok"/>
    <x v="1"/>
    <s v="OK"/>
    <x v="0"/>
    <x v="0"/>
    <x v="1"/>
    <s v="No Aplica"/>
  </r>
  <r>
    <s v="20519330017"/>
    <x v="20"/>
    <x v="18"/>
    <x v="3905"/>
    <x v="3926"/>
    <x v="3420"/>
    <n v="2"/>
    <x v="19"/>
    <s v="E27"/>
    <s v="Asoc. Trabajadores Textil Mz. B Lt. 19"/>
    <x v="2"/>
    <x v="0"/>
    <m/>
    <x v="2"/>
    <d v="2022-12-15T00:00:00"/>
    <x v="0"/>
    <n v="4"/>
    <s v="CJV"/>
    <s v="Principal"/>
    <n v="1.8867924528301886E-2"/>
    <n v="41"/>
    <x v="0"/>
    <s v="Ok"/>
    <x v="1"/>
    <s v="OK"/>
    <x v="0"/>
    <x v="0"/>
    <x v="1"/>
    <s v="No Aplica"/>
  </r>
  <r>
    <s v="20519330017"/>
    <x v="20"/>
    <x v="18"/>
    <x v="3906"/>
    <x v="3927"/>
    <x v="3241"/>
    <n v="2"/>
    <x v="19"/>
    <s v="E25"/>
    <s v="AA.HH. Micaela Bastidas Mz. L Lt. 3"/>
    <x v="2"/>
    <x v="0"/>
    <m/>
    <x v="2"/>
    <d v="2022-12-30T00:00:00"/>
    <x v="0"/>
    <n v="4"/>
    <s v="CJV"/>
    <s v="Principal"/>
    <n v="1.8867924528301886E-2"/>
    <n v="37"/>
    <x v="4"/>
    <s v="Ok"/>
    <x v="1"/>
    <s v="OK"/>
    <x v="0"/>
    <x v="0"/>
    <x v="1"/>
    <s v="No Aplica"/>
  </r>
  <r>
    <s v="20519330017"/>
    <x v="20"/>
    <x v="18"/>
    <x v="3907"/>
    <x v="3928"/>
    <x v="3421"/>
    <n v="2"/>
    <x v="19"/>
    <s v="E25"/>
    <s v="Amplic. Ucv 165 B Zn. K Huaycan Mz. D Lt. 13"/>
    <x v="2"/>
    <x v="0"/>
    <m/>
    <x v="2"/>
    <d v="2022-12-30T00:00:00"/>
    <x v="0"/>
    <n v="4"/>
    <s v="CJV"/>
    <s v="Principal"/>
    <n v="1.8867924528301886E-2"/>
    <n v="37"/>
    <x v="4"/>
    <s v="Ok"/>
    <x v="1"/>
    <s v="OK"/>
    <x v="0"/>
    <x v="0"/>
    <x v="1"/>
    <s v="No Aplica"/>
  </r>
  <r>
    <n v="20609858070"/>
    <x v="137"/>
    <x v="18"/>
    <x v="3908"/>
    <x v="3929"/>
    <x v="3422"/>
    <n v="1"/>
    <x v="14"/>
    <s v="E25, E26 y E27"/>
    <s v="Asoc. De Viv. La Merced de Lima Mz. B Lt. 27"/>
    <x v="420"/>
    <x v="0"/>
    <m/>
    <x v="2"/>
    <d v="2022-12-13T00:00:00"/>
    <x v="0"/>
    <n v="1"/>
    <s v="CJV"/>
    <s v="Secundaria"/>
    <n v="1.8867924528301886E-2"/>
    <n v="32"/>
    <x v="4"/>
    <s v="Ok"/>
    <x v="0"/>
    <s v="OK"/>
    <x v="0"/>
    <x v="0"/>
    <x v="1"/>
    <s v="No Aplica"/>
  </r>
  <r>
    <n v="20609858070"/>
    <x v="137"/>
    <x v="18"/>
    <x v="3909"/>
    <x v="3930"/>
    <x v="3423"/>
    <n v="1"/>
    <x v="14"/>
    <s v="E26"/>
    <s v="Asoc. De Viv. La Merced de Lima Mz. B Lt. 27"/>
    <x v="420"/>
    <x v="0"/>
    <m/>
    <x v="2"/>
    <d v="2022-12-13T00:00:00"/>
    <x v="0"/>
    <n v="1"/>
    <s v="CJV"/>
    <s v="Secundaria"/>
    <n v="1.8867924528301886E-2"/>
    <n v="19"/>
    <x v="1"/>
    <s v="Ok"/>
    <x v="0"/>
    <s v="OK"/>
    <x v="0"/>
    <x v="0"/>
    <x v="1"/>
    <s v="No Aplica"/>
  </r>
  <r>
    <s v="20519330017"/>
    <x v="20"/>
    <x v="18"/>
    <x v="3910"/>
    <x v="3931"/>
    <x v="2925"/>
    <n v="2"/>
    <x v="648"/>
    <s v="E25"/>
    <s v="Av. Miguel Grau 835 P. Joven Año Nuevo"/>
    <x v="37"/>
    <x v="0"/>
    <m/>
    <x v="2"/>
    <d v="2023-01-30T00:00:00"/>
    <x v="0"/>
    <n v="4"/>
    <s v="CJV"/>
    <s v="Principal"/>
    <n v="1.8867924528301886E-2"/>
    <n v="39"/>
    <x v="4"/>
    <s v="Ok"/>
    <x v="0"/>
    <s v="OK"/>
    <x v="0"/>
    <x v="0"/>
    <x v="1"/>
    <s v="No Aplica"/>
  </r>
  <r>
    <s v="20519330017"/>
    <x v="20"/>
    <x v="18"/>
    <x v="3911"/>
    <x v="3932"/>
    <x v="3424"/>
    <n v="2"/>
    <x v="50"/>
    <s v="E25"/>
    <s v="Bar 2 Sectror 1 Villa El Salvador Mz. B Lt. 14A"/>
    <x v="45"/>
    <x v="0"/>
    <m/>
    <x v="2"/>
    <d v="2023-01-26T00:00:00"/>
    <x v="0"/>
    <n v="4"/>
    <s v="CJV"/>
    <s v="Principal"/>
    <n v="1.8867924528301886E-2"/>
    <n v="34"/>
    <x v="4"/>
    <s v="Ok"/>
    <x v="0"/>
    <s v="OK"/>
    <x v="0"/>
    <x v="0"/>
    <x v="1"/>
    <s v="No Aplica"/>
  </r>
  <r>
    <s v="20519330017"/>
    <x v="20"/>
    <x v="18"/>
    <x v="3912"/>
    <x v="3933"/>
    <x v="3425"/>
    <n v="2"/>
    <x v="50"/>
    <s v="E27"/>
    <s v="Prolong. Enrique Palacios Mz. H Lt. 9 Progreso"/>
    <x v="12"/>
    <x v="0"/>
    <m/>
    <x v="2"/>
    <d v="2023-01-13T00:00:00"/>
    <x v="0"/>
    <n v="4"/>
    <s v="CJV"/>
    <s v="Principal"/>
    <n v="1.8867924528301886E-2"/>
    <n v="52"/>
    <x v="5"/>
    <s v="Ok"/>
    <x v="0"/>
    <s v="OK"/>
    <x v="0"/>
    <x v="0"/>
    <x v="1"/>
    <s v="No Aplica"/>
  </r>
  <r>
    <s v="20519330017"/>
    <x v="20"/>
    <x v="18"/>
    <x v="3913"/>
    <x v="3934"/>
    <x v="1600"/>
    <n v="1"/>
    <x v="167"/>
    <s v="E25, E26 y E27"/>
    <s v="Calle Los Tumbos 09 - 06 Urb. Previ"/>
    <x v="31"/>
    <x v="0"/>
    <m/>
    <x v="2"/>
    <d v="2023-01-19T00:00:00"/>
    <x v="0"/>
    <n v="1"/>
    <s v="CJV"/>
    <s v="Principal"/>
    <n v="1.8867924528301886E-2"/>
    <n v="38"/>
    <x v="4"/>
    <s v="Ok"/>
    <x v="2"/>
    <s v="OK"/>
    <x v="0"/>
    <x v="0"/>
    <x v="1"/>
    <s v="No Aplica"/>
  </r>
  <r>
    <s v="20519330017"/>
    <x v="20"/>
    <x v="18"/>
    <x v="3914"/>
    <x v="3935"/>
    <x v="3426"/>
    <n v="1"/>
    <x v="255"/>
    <s v="E25"/>
    <s v="Urb. Virgen De La Puerta Mz. B Lt. 9"/>
    <x v="11"/>
    <x v="1"/>
    <m/>
    <x v="2"/>
    <d v="2023-01-02T00:00:00"/>
    <x v="0"/>
    <n v="1"/>
    <s v="CJV"/>
    <s v="Principal"/>
    <n v="1.8867924528301886E-2"/>
    <n v="26"/>
    <x v="3"/>
    <s v="Ok"/>
    <x v="0"/>
    <s v="OK"/>
    <x v="0"/>
    <x v="0"/>
    <x v="1"/>
    <s v="No Aplica"/>
  </r>
  <r>
    <n v="20609858070"/>
    <x v="137"/>
    <x v="18"/>
    <x v="3915"/>
    <x v="3936"/>
    <x v="3427"/>
    <n v="1"/>
    <x v="14"/>
    <s v="E27"/>
    <s v="AA. HH. Jose Galvez Montoya Mz. 6 Lt. 16"/>
    <x v="267"/>
    <x v="0"/>
    <m/>
    <x v="2"/>
    <d v="2023-01-02T00:00:00"/>
    <x v="0"/>
    <n v="1"/>
    <s v="CJV"/>
    <s v="Secundaria"/>
    <n v="1.8867924528301886E-2"/>
    <n v="28"/>
    <x v="3"/>
    <s v="Ok"/>
    <x v="0"/>
    <s v="OK"/>
    <x v="0"/>
    <x v="0"/>
    <x v="1"/>
    <s v="No Aplica"/>
  </r>
  <r>
    <n v="20609858070"/>
    <x v="137"/>
    <x v="18"/>
    <x v="3916"/>
    <x v="3937"/>
    <x v="3428"/>
    <n v="1"/>
    <x v="166"/>
    <s v="E26"/>
    <s v="Res. Praderas de Pariachi Mz. A Lt. 39"/>
    <x v="2"/>
    <x v="0"/>
    <m/>
    <x v="2"/>
    <d v="2023-01-02T00:00:00"/>
    <x v="0"/>
    <n v="1"/>
    <s v="CJV"/>
    <s v="Secundaria"/>
    <n v="1.8867924528301886E-2"/>
    <n v="34"/>
    <x v="4"/>
    <s v="Ok"/>
    <x v="1"/>
    <s v="OK"/>
    <x v="0"/>
    <x v="0"/>
    <x v="1"/>
    <s v="No Aplica"/>
  </r>
  <r>
    <s v="20519330017"/>
    <x v="20"/>
    <x v="18"/>
    <x v="3917"/>
    <x v="3938"/>
    <x v="2213"/>
    <n v="1"/>
    <x v="165"/>
    <s v="E25, E26 y E27"/>
    <s v="Calle Orellana 230 Dpto. 201"/>
    <x v="15"/>
    <x v="1"/>
    <m/>
    <x v="2"/>
    <d v="2023-02-09T00:00:00"/>
    <x v="0"/>
    <n v="1"/>
    <s v="CJV"/>
    <s v="Principal"/>
    <n v="1.8867924528301886E-2"/>
    <n v="32"/>
    <x v="4"/>
    <s v="Ok"/>
    <x v="0"/>
    <s v="OK"/>
    <x v="0"/>
    <x v="0"/>
    <x v="1"/>
    <s v="No Aplica"/>
  </r>
  <r>
    <s v="20519330017"/>
    <x v="20"/>
    <x v="18"/>
    <x v="3918"/>
    <x v="3939"/>
    <x v="3429"/>
    <n v="2"/>
    <x v="648"/>
    <s v="E27"/>
    <s v="Jr. E. De La Pinella Mz. C10 Lt. 14"/>
    <x v="3"/>
    <x v="0"/>
    <m/>
    <x v="2"/>
    <d v="2023-02-22T00:00:00"/>
    <x v="0"/>
    <n v="4"/>
    <s v="CJV"/>
    <s v="Principal"/>
    <n v="1.8867924528301886E-2"/>
    <n v="32"/>
    <x v="4"/>
    <s v="Ok"/>
    <x v="0"/>
    <s v="OK"/>
    <x v="0"/>
    <x v="0"/>
    <x v="1"/>
    <s v="No Aplica"/>
  </r>
  <r>
    <s v="20519330017"/>
    <x v="20"/>
    <x v="18"/>
    <x v="3919"/>
    <x v="3940"/>
    <x v="2291"/>
    <n v="2"/>
    <x v="19"/>
    <s v="E27"/>
    <s v="Calle 15 Mz. Z Lt. 12 P.V. Resid. Las Amerocas"/>
    <x v="2"/>
    <x v="0"/>
    <m/>
    <x v="2"/>
    <d v="2023-02-22T00:00:00"/>
    <x v="0"/>
    <n v="4"/>
    <s v="CJV"/>
    <s v="Principal"/>
    <n v="1.8867924528301886E-2"/>
    <n v="27"/>
    <x v="3"/>
    <s v="Ok"/>
    <x v="1"/>
    <s v="OK"/>
    <x v="0"/>
    <x v="0"/>
    <x v="1"/>
    <s v="No Aplica"/>
  </r>
  <r>
    <s v="20519330017"/>
    <x v="20"/>
    <x v="18"/>
    <x v="3920"/>
    <x v="3941"/>
    <x v="3430"/>
    <n v="1"/>
    <x v="8"/>
    <s v="E26"/>
    <s v="Psj. Dalias AA.HH. Magda Portal Mz. H Lt. 2"/>
    <x v="121"/>
    <x v="0"/>
    <m/>
    <x v="2"/>
    <d v="2023-03-01T00:00:00"/>
    <x v="0"/>
    <n v="1"/>
    <s v="CJV"/>
    <s v="Principal"/>
    <n v="1.8867924528301886E-2"/>
    <n v="25"/>
    <x v="3"/>
    <s v="Ok"/>
    <x v="0"/>
    <s v="OK"/>
    <x v="0"/>
    <x v="0"/>
    <x v="1"/>
    <s v="No Aplica"/>
  </r>
  <r>
    <s v="20519330017"/>
    <x v="20"/>
    <x v="18"/>
    <x v="3921"/>
    <x v="3942"/>
    <x v="1427"/>
    <n v="2"/>
    <x v="19"/>
    <s v="E27"/>
    <s v="Mz. F Lt. 6 Asoc. de Viv. Cerro Candela"/>
    <x v="2"/>
    <x v="0"/>
    <m/>
    <x v="2"/>
    <d v="2023-03-02T00:00:00"/>
    <x v="0"/>
    <n v="4"/>
    <s v="CJV"/>
    <s v="Principal"/>
    <n v="1.8867924528301886E-2"/>
    <n v="39"/>
    <x v="4"/>
    <s v="Ok"/>
    <x v="1"/>
    <s v="OK"/>
    <x v="0"/>
    <x v="0"/>
    <x v="1"/>
    <s v="No Aplica"/>
  </r>
  <r>
    <s v="20519330017"/>
    <x v="20"/>
    <x v="18"/>
    <x v="3922"/>
    <x v="3943"/>
    <x v="3431"/>
    <n v="2"/>
    <x v="50"/>
    <s v="E27"/>
    <s v="Psj. Los Desamparados 185 Mz.9 Lt. 14"/>
    <x v="181"/>
    <x v="0"/>
    <m/>
    <x v="2"/>
    <d v="2023-03-15T00:00:00"/>
    <x v="0"/>
    <n v="4"/>
    <s v="CJV"/>
    <s v="Principal"/>
    <n v="1.8867924528301886E-2"/>
    <n v="51"/>
    <x v="5"/>
    <s v="Ok"/>
    <x v="0"/>
    <s v="OK"/>
    <x v="0"/>
    <x v="0"/>
    <x v="1"/>
    <s v="No Aplica"/>
  </r>
  <r>
    <s v="20519330017"/>
    <x v="20"/>
    <x v="18"/>
    <x v="3923"/>
    <x v="3944"/>
    <x v="3432"/>
    <n v="2"/>
    <x v="648"/>
    <s v="E25"/>
    <s v="Ca. 01 De Mayo Mz. A Lt. 16 Urb. San Gregorio"/>
    <x v="2"/>
    <x v="0"/>
    <m/>
    <x v="2"/>
    <d v="2023-03-15T00:00:00"/>
    <x v="0"/>
    <n v="4"/>
    <s v="CJV"/>
    <s v="Principal"/>
    <n v="1.8867924528301886E-2"/>
    <n v="30"/>
    <x v="3"/>
    <s v="Ok"/>
    <x v="1"/>
    <s v="OK"/>
    <x v="0"/>
    <x v="0"/>
    <x v="1"/>
    <s v="No Aplica"/>
  </r>
  <r>
    <s v="20519330017"/>
    <x v="20"/>
    <x v="18"/>
    <x v="3924"/>
    <x v="3945"/>
    <x v="3433"/>
    <n v="2"/>
    <x v="19"/>
    <s v="E27"/>
    <s v="Jr. Santa Teresa Lt. 146"/>
    <x v="2"/>
    <x v="0"/>
    <m/>
    <x v="2"/>
    <d v="2023-03-21T00:00:00"/>
    <x v="0"/>
    <n v="4"/>
    <s v="CJV"/>
    <s v="Principal"/>
    <n v="1.8867924528301886E-2"/>
    <n v="20"/>
    <x v="1"/>
    <s v="Ok"/>
    <x v="1"/>
    <s v="OK"/>
    <x v="0"/>
    <x v="0"/>
    <x v="1"/>
    <s v="No Aplica"/>
  </r>
  <r>
    <s v="20519330017"/>
    <x v="20"/>
    <x v="18"/>
    <x v="3925"/>
    <x v="3946"/>
    <x v="3434"/>
    <n v="2"/>
    <x v="50"/>
    <s v="E25"/>
    <s v="Calle Lloque Yupanqui 1670"/>
    <x v="70"/>
    <x v="0"/>
    <m/>
    <x v="2"/>
    <d v="2023-03-24T00:00:00"/>
    <x v="0"/>
    <n v="4"/>
    <s v="CJV"/>
    <s v="Principal"/>
    <n v="1.8867924528301886E-2"/>
    <n v="43"/>
    <x v="0"/>
    <s v="Ok"/>
    <x v="7"/>
    <s v="OK"/>
    <x v="0"/>
    <x v="0"/>
    <x v="1"/>
    <s v="No Aplica"/>
  </r>
  <r>
    <s v="20519330017"/>
    <x v="20"/>
    <x v="18"/>
    <x v="3926"/>
    <x v="3947"/>
    <x v="3435"/>
    <n v="2"/>
    <x v="19"/>
    <s v="E25"/>
    <s v="Jr. Tristan Echenique 2628"/>
    <x v="70"/>
    <x v="0"/>
    <m/>
    <x v="2"/>
    <d v="2023-03-30T00:00:00"/>
    <x v="0"/>
    <n v="4"/>
    <s v="CJV"/>
    <s v="Principal"/>
    <n v="1.8867924528301886E-2"/>
    <n v="27"/>
    <x v="3"/>
    <s v="Ok"/>
    <x v="7"/>
    <s v="OK"/>
    <x v="0"/>
    <x v="0"/>
    <x v="1"/>
    <s v="No Aplica"/>
  </r>
  <r>
    <s v="20519330017"/>
    <x v="20"/>
    <x v="18"/>
    <x v="3927"/>
    <x v="3948"/>
    <x v="600"/>
    <n v="2"/>
    <x v="19"/>
    <s v="E25"/>
    <s v="AA.HH. Micaela Bastidas Mz. I-1 Lt. 13"/>
    <x v="2"/>
    <x v="0"/>
    <m/>
    <x v="2"/>
    <d v="2023-03-31T00:00:00"/>
    <x v="0"/>
    <n v="4"/>
    <s v="CJV"/>
    <s v="Principal"/>
    <n v="1.8867924528301886E-2"/>
    <n v="35"/>
    <x v="4"/>
    <s v="Ok"/>
    <x v="1"/>
    <s v="OK"/>
    <x v="0"/>
    <x v="0"/>
    <x v="1"/>
    <s v="No Aplica"/>
  </r>
  <r>
    <s v="20519330017"/>
    <x v="20"/>
    <x v="18"/>
    <x v="3928"/>
    <x v="3949"/>
    <x v="3436"/>
    <n v="2"/>
    <x v="19"/>
    <s v="E27"/>
    <s v="Av. Pangoa S/N"/>
    <x v="283"/>
    <x v="0"/>
    <m/>
    <x v="2"/>
    <d v="2023-03-31T00:00:00"/>
    <x v="0"/>
    <n v="4"/>
    <s v="CJV"/>
    <s v="Principal"/>
    <n v="1.8867924528301886E-2"/>
    <n v="18"/>
    <x v="1"/>
    <s v="Ok"/>
    <x v="0"/>
    <s v="OK"/>
    <x v="0"/>
    <x v="0"/>
    <x v="1"/>
    <s v="No Aplica"/>
  </r>
  <r>
    <s v="20519330017"/>
    <x v="20"/>
    <x v="18"/>
    <x v="3929"/>
    <x v="3950"/>
    <x v="3437"/>
    <n v="2"/>
    <x v="648"/>
    <s v="E26"/>
    <s v="Urb. Pachacamac Calle F Mz. B Lt. 14A Barrio2 Sector I"/>
    <x v="45"/>
    <x v="0"/>
    <m/>
    <x v="2"/>
    <d v="2023-04-14T00:00:00"/>
    <x v="0"/>
    <n v="4"/>
    <s v="CJV"/>
    <s v="Principal"/>
    <n v="1.8867924528301886E-2"/>
    <n v="38"/>
    <x v="4"/>
    <s v="Ok"/>
    <x v="0"/>
    <s v="OK"/>
    <x v="0"/>
    <x v="0"/>
    <x v="1"/>
    <s v="No Aplica"/>
  </r>
  <r>
    <s v="20519330017"/>
    <x v="20"/>
    <x v="18"/>
    <x v="3930"/>
    <x v="3951"/>
    <x v="1809"/>
    <n v="1"/>
    <x v="122"/>
    <s v="E25, E26 y E27"/>
    <s v="Mz. F Lt. 01 AA.HH. Las Americas Ampliación"/>
    <x v="9"/>
    <x v="0"/>
    <m/>
    <x v="2"/>
    <d v="2023-04-27T00:00:00"/>
    <x v="0"/>
    <n v="1"/>
    <s v="CJV"/>
    <s v="Principal"/>
    <n v="1.8867924528301886E-2"/>
    <n v="38"/>
    <x v="4"/>
    <s v="Ok"/>
    <x v="0"/>
    <s v="OK"/>
    <x v="0"/>
    <x v="0"/>
    <x v="1"/>
    <s v="No Aplica"/>
  </r>
  <r>
    <s v="20519330017"/>
    <x v="20"/>
    <x v="18"/>
    <x v="3931"/>
    <x v="3952"/>
    <x v="648"/>
    <n v="1"/>
    <x v="649"/>
    <s v="E26"/>
    <s v="Ca. Aries Mz. C Lt. 3 Coop. Virgen Del Rosario"/>
    <x v="11"/>
    <x v="0"/>
    <m/>
    <x v="5"/>
    <d v="2023-05-27T00:00:00"/>
    <x v="0"/>
    <n v="1"/>
    <s v="CJV"/>
    <s v="Principal"/>
    <n v="1.8867924528301886E-2"/>
    <n v="37"/>
    <x v="4"/>
    <s v="Ok"/>
    <x v="0"/>
    <s v="OK"/>
    <x v="0"/>
    <x v="0"/>
    <x v="1"/>
    <s v="No Aplica"/>
  </r>
  <r>
    <s v="20519330017"/>
    <x v="20"/>
    <x v="18"/>
    <x v="3932"/>
    <x v="3953"/>
    <x v="3438"/>
    <n v="1"/>
    <x v="21"/>
    <s v="E25"/>
    <s v="Mz. F Lt. 1 Urb. Fhiladelfia de Ate I Etapa"/>
    <x v="2"/>
    <x v="0"/>
    <m/>
    <x v="2"/>
    <d v="2023-06-05T00:00:00"/>
    <x v="0"/>
    <n v="1"/>
    <s v="CJV"/>
    <s v="Principal"/>
    <n v="1.8867924528301886E-2"/>
    <n v="43"/>
    <x v="0"/>
    <s v="Ok"/>
    <x v="1"/>
    <s v="OK"/>
    <x v="0"/>
    <x v="0"/>
    <x v="1"/>
    <s v="No Aplica"/>
  </r>
  <r>
    <s v="20519330017"/>
    <x v="20"/>
    <x v="18"/>
    <x v="3933"/>
    <x v="3954"/>
    <x v="2856"/>
    <n v="1"/>
    <x v="649"/>
    <s v="E25"/>
    <s v="Av. La Libertad Mz. A11 Lt. 25 AA.HH. Leoncio Prado Pamplona Alta"/>
    <x v="21"/>
    <x v="0"/>
    <m/>
    <x v="2"/>
    <d v="2023-06-19T00:00:00"/>
    <x v="0"/>
    <n v="1"/>
    <s v="CJV"/>
    <s v="Principal"/>
    <n v="1.8867924528301886E-2"/>
    <n v="34"/>
    <x v="4"/>
    <s v="Ok"/>
    <x v="0"/>
    <s v="OK"/>
    <x v="0"/>
    <x v="0"/>
    <x v="1"/>
    <s v="No Aplica"/>
  </r>
  <r>
    <s v="20519330017"/>
    <x v="20"/>
    <x v="18"/>
    <x v="3934"/>
    <x v="3955"/>
    <x v="643"/>
    <n v="1"/>
    <x v="649"/>
    <s v="E27"/>
    <s v="Av. Cordillera Blanca Asoc. A.R.I.A. Las Delicias de Villa Zn. 1 Mz. E17 Lt. 03B"/>
    <x v="18"/>
    <x v="0"/>
    <m/>
    <x v="2"/>
    <d v="2023-06-30T00:00:00"/>
    <x v="0"/>
    <n v="1"/>
    <s v="CJV"/>
    <s v="Principal"/>
    <n v="1.8867924528301886E-2"/>
    <n v="26"/>
    <x v="3"/>
    <s v="Ok"/>
    <x v="0"/>
    <s v="OK"/>
    <x v="0"/>
    <x v="0"/>
    <x v="1"/>
    <s v="No Aplica"/>
  </r>
  <r>
    <n v="20553944407"/>
    <x v="138"/>
    <x v="77"/>
    <x v="3935"/>
    <x v="3956"/>
    <x v="1722"/>
    <n v="1"/>
    <x v="650"/>
    <s v="PV19, PV25 Y PV25"/>
    <s v="JR TUMBES 405, DPTO 503, BLOCK G1, CDA, SAN LUIS, LIMA"/>
    <x v="81"/>
    <x v="0"/>
    <m/>
    <x v="2"/>
    <d v="2023-08-09T00:00:00"/>
    <x v="0"/>
    <n v="1"/>
    <s v="CJV"/>
    <s v="Principal"/>
    <n v="0.125"/>
    <n v="35"/>
    <x v="4"/>
    <s v="Ok"/>
    <x v="5"/>
    <s v="OK"/>
    <x v="0"/>
    <x v="0"/>
    <x v="1"/>
    <s v="8-2023"/>
  </r>
  <r>
    <n v="20553944407"/>
    <x v="138"/>
    <x v="77"/>
    <x v="3936"/>
    <x v="3957"/>
    <x v="576"/>
    <n v="1"/>
    <x v="651"/>
    <s v="PV19, PV25 Y PV25"/>
    <s v="ASENT.H.SAM MARTIN DE PORRES MZ. 194 LT 3"/>
    <x v="225"/>
    <x v="0"/>
    <m/>
    <x v="2"/>
    <d v="2023-08-09T00:00:00"/>
    <x v="0"/>
    <n v="1"/>
    <s v="CJV"/>
    <s v="Principal"/>
    <n v="0.125"/>
    <n v="29"/>
    <x v="3"/>
    <s v="Ok"/>
    <x v="0"/>
    <s v="OK"/>
    <x v="0"/>
    <x v="0"/>
    <x v="1"/>
    <s v="8-2023"/>
  </r>
  <r>
    <n v="20553944407"/>
    <x v="138"/>
    <x v="77"/>
    <x v="3937"/>
    <x v="3958"/>
    <x v="3439"/>
    <n v="1"/>
    <x v="652"/>
    <s v="PV19, PV25 Y PV26"/>
    <s v="&quot;MZ “O” LOT 25 SECT E3 NUEVO PACHACUTEC"/>
    <x v="4"/>
    <x v="0"/>
    <m/>
    <x v="2"/>
    <d v="2023-08-09T00:00:00"/>
    <x v="0"/>
    <n v="1"/>
    <s v="CJV"/>
    <s v="Principal"/>
    <n v="0.125"/>
    <n v="25"/>
    <x v="3"/>
    <s v="Ok"/>
    <x v="2"/>
    <s v="OK"/>
    <x v="0"/>
    <x v="0"/>
    <x v="1"/>
    <s v="8-2023"/>
  </r>
  <r>
    <n v="20553944407"/>
    <x v="138"/>
    <x v="77"/>
    <x v="3938"/>
    <x v="3959"/>
    <x v="3440"/>
    <n v="1"/>
    <x v="652"/>
    <s v="PV19, PV25 Y PV27"/>
    <s v="JR  HUARAS 1770"/>
    <x v="32"/>
    <x v="0"/>
    <m/>
    <x v="2"/>
    <d v="2023-08-09T00:00:00"/>
    <x v="0"/>
    <n v="1"/>
    <s v="CJV"/>
    <s v="Principal"/>
    <n v="0.125"/>
    <n v="44"/>
    <x v="0"/>
    <s v="Ok"/>
    <x v="4"/>
    <s v="OK"/>
    <x v="0"/>
    <x v="0"/>
    <x v="1"/>
    <s v="8-2023"/>
  </r>
  <r>
    <n v="20553944407"/>
    <x v="138"/>
    <x v="77"/>
    <x v="3939"/>
    <x v="3960"/>
    <x v="3441"/>
    <n v="1"/>
    <x v="13"/>
    <s v="PV19, PV25 Y PV28"/>
    <s v="JR.MICAELA BASTIDAS 248 LUCYANA CARABAYLLO"/>
    <x v="12"/>
    <x v="0"/>
    <m/>
    <x v="2"/>
    <d v="2023-08-09T00:00:00"/>
    <x v="0"/>
    <n v="1"/>
    <s v="CJV"/>
    <s v="Principal"/>
    <n v="0.125"/>
    <n v="23"/>
    <x v="1"/>
    <s v="Ok"/>
    <x v="0"/>
    <s v="OK"/>
    <x v="0"/>
    <x v="0"/>
    <x v="1"/>
    <s v="8-2023"/>
  </r>
  <r>
    <n v="20553944407"/>
    <x v="138"/>
    <x v="77"/>
    <x v="3940"/>
    <x v="3961"/>
    <x v="3442"/>
    <n v="1"/>
    <x v="653"/>
    <s v="SISTEMA DE UTILIZACIÓN EN 20KV -PV01BIS DEWATERING Y OFICINAS"/>
    <s v="MZ H  LOTE 4 COMITÉ 7 SANTA FE DE TOTORITA     "/>
    <x v="3"/>
    <x v="0"/>
    <m/>
    <x v="2"/>
    <d v="2023-08-25T00:00:00"/>
    <x v="0"/>
    <n v="1"/>
    <s v="CJV"/>
    <s v="Principal"/>
    <n v="0.125"/>
    <n v="53"/>
    <x v="5"/>
    <s v="Ok"/>
    <x v="0"/>
    <s v="OK"/>
    <x v="0"/>
    <x v="0"/>
    <x v="1"/>
    <s v="8-2023"/>
  </r>
  <r>
    <n v="20553944407"/>
    <x v="138"/>
    <x v="77"/>
    <x v="3937"/>
    <x v="3962"/>
    <x v="3443"/>
    <n v="1"/>
    <x v="653"/>
    <s v="SISTEMA DE UTILIZACIÓN EN 20KV -PV01BIS DEWATERING Y OFICINAS"/>
    <s v="MZ M LOTE 27 ASENT.H LOS LAURELES"/>
    <x v="321"/>
    <x v="0"/>
    <m/>
    <x v="2"/>
    <d v="2023-08-25T00:00:00"/>
    <x v="0"/>
    <n v="1"/>
    <s v="CJV"/>
    <s v="Principal"/>
    <n v="0.125"/>
    <n v="56"/>
    <x v="5"/>
    <s v="Ok"/>
    <x v="0"/>
    <s v="OK"/>
    <x v="0"/>
    <x v="0"/>
    <x v="1"/>
    <s v="8-2023"/>
  </r>
  <r>
    <n v="20553944407"/>
    <x v="138"/>
    <x v="77"/>
    <x v="3941"/>
    <x v="3963"/>
    <x v="3444"/>
    <n v="1"/>
    <x v="5"/>
    <s v="SISTEMA DE UTILIZACIÓN EN 20KV -PV01BIS DEWATERING Y OFICINAS"/>
    <s v="MZ.F LT .14 SECTOR ALTO CAMILACA "/>
    <x v="421"/>
    <x v="0"/>
    <m/>
    <x v="2"/>
    <d v="2023-08-25T00:00:00"/>
    <x v="0"/>
    <n v="1"/>
    <s v="CJV"/>
    <s v="Principal"/>
    <n v="0.125"/>
    <n v="45"/>
    <x v="0"/>
    <s v="Ok"/>
    <x v="0"/>
    <s v="OK"/>
    <x v="0"/>
    <x v="0"/>
    <x v="1"/>
    <s v="8-2023"/>
  </r>
  <r>
    <s v="20504039120"/>
    <x v="139"/>
    <x v="78"/>
    <x v="3942"/>
    <x v="3964"/>
    <x v="3445"/>
    <n v="1"/>
    <x v="486"/>
    <s v="OFICINA DANSEY"/>
    <s v="Mz D3 LOTE B ASENTAMIENTO LAS LOMAS"/>
    <x v="12"/>
    <x v="1"/>
    <m/>
    <x v="2"/>
    <d v="2020-06-11T00:00:00"/>
    <x v="0"/>
    <n v="1"/>
    <s v="CJV"/>
    <s v="Principal"/>
    <n v="2.1739130434782608E-2"/>
    <n v="41"/>
    <x v="0"/>
    <s v="Ok"/>
    <x v="0"/>
    <s v="OK"/>
    <x v="0"/>
    <x v="0"/>
    <x v="1"/>
    <s v="No Aplica"/>
  </r>
  <r>
    <s v="20504039120"/>
    <x v="139"/>
    <x v="78"/>
    <x v="3943"/>
    <x v="3965"/>
    <x v="3083"/>
    <n v="1"/>
    <x v="486"/>
    <s v="ESTACIÓN 4"/>
    <s v="JR FRANCISCO PIZARRO 493 BELLAVISTA"/>
    <x v="31"/>
    <x v="1"/>
    <m/>
    <x v="2"/>
    <d v="2020-06-13T00:00:00"/>
    <x v="0"/>
    <n v="1"/>
    <s v="CJV"/>
    <s v="Principal"/>
    <n v="2.1739130434782608E-2"/>
    <n v="40"/>
    <x v="4"/>
    <s v="Ok"/>
    <x v="2"/>
    <s v="OK"/>
    <x v="0"/>
    <x v="0"/>
    <x v="1"/>
    <s v="No Aplica"/>
  </r>
  <r>
    <s v="20504039120"/>
    <x v="139"/>
    <x v="78"/>
    <x v="3944"/>
    <x v="3966"/>
    <x v="3446"/>
    <n v="1"/>
    <x v="486"/>
    <s v="OFICINA DANSEY"/>
    <s v="AV MARIA  PRADO DE BELLIDO MZ. 03 LT 113"/>
    <x v="37"/>
    <x v="0"/>
    <m/>
    <x v="2"/>
    <d v="2020-06-16T00:00:00"/>
    <x v="0"/>
    <n v="1"/>
    <s v="CJV"/>
    <s v="Principal"/>
    <n v="2.1739130434782608E-2"/>
    <n v="55"/>
    <x v="5"/>
    <s v="Ok"/>
    <x v="0"/>
    <s v="OK"/>
    <x v="0"/>
    <x v="0"/>
    <x v="1"/>
    <s v="No Aplica"/>
  </r>
  <r>
    <s v="20504039120"/>
    <x v="139"/>
    <x v="78"/>
    <x v="3945"/>
    <x v="3967"/>
    <x v="3447"/>
    <n v="1"/>
    <x v="486"/>
    <s v="ESTACION 03"/>
    <s v="ESPINAR 360 DPTO 25 BELLAVISTA"/>
    <x v="31"/>
    <x v="1"/>
    <m/>
    <x v="2"/>
    <d v="2020-06-16T00:00:00"/>
    <x v="0"/>
    <n v="1"/>
    <s v="CJV"/>
    <s v="Principal"/>
    <n v="2.1739130434782608E-2"/>
    <n v="45"/>
    <x v="0"/>
    <s v="Ok"/>
    <x v="2"/>
    <s v="OK"/>
    <x v="0"/>
    <x v="0"/>
    <x v="1"/>
    <s v="No Aplica"/>
  </r>
  <r>
    <s v="20504039120"/>
    <x v="139"/>
    <x v="78"/>
    <x v="3946"/>
    <x v="3968"/>
    <x v="3448"/>
    <n v="1"/>
    <x v="486"/>
    <s v="PATIO TALLER SANTA ANITA"/>
    <s v="JR CUCARDAS MZ 102 LT 20"/>
    <x v="3"/>
    <x v="1"/>
    <m/>
    <x v="2"/>
    <d v="2020-06-16T00:00:00"/>
    <x v="0"/>
    <n v="1"/>
    <s v="CJV"/>
    <s v="Principal"/>
    <n v="2.1739130434782608E-2"/>
    <n v="54"/>
    <x v="5"/>
    <s v="Ok"/>
    <x v="0"/>
    <s v="OK"/>
    <x v="0"/>
    <x v="0"/>
    <x v="1"/>
    <s v="No Aplica"/>
  </r>
  <r>
    <s v="20504039120"/>
    <x v="139"/>
    <x v="78"/>
    <x v="3947"/>
    <x v="3969"/>
    <x v="3449"/>
    <n v="1"/>
    <x v="486"/>
    <s v="ESTACIÓN 19"/>
    <s v="MZ F LOTE 16 AH. INTEGRACIÓN 7 DE JUNIO"/>
    <x v="3"/>
    <x v="1"/>
    <m/>
    <x v="2"/>
    <d v="2020-06-16T00:00:00"/>
    <x v="0"/>
    <n v="1"/>
    <s v="CJV"/>
    <s v="Principal"/>
    <n v="2.1739130434782608E-2"/>
    <n v="45"/>
    <x v="0"/>
    <s v="Ok"/>
    <x v="0"/>
    <s v="OK"/>
    <x v="0"/>
    <x v="0"/>
    <x v="1"/>
    <s v="No Aplica"/>
  </r>
  <r>
    <s v="20504039120"/>
    <x v="139"/>
    <x v="78"/>
    <x v="3948"/>
    <x v="3970"/>
    <x v="3450"/>
    <n v="1"/>
    <x v="486"/>
    <s v="ESTACIÓN 27"/>
    <s v="JR SEBASTIAN SALAZAR BONDY COOP"/>
    <x v="63"/>
    <x v="1"/>
    <m/>
    <x v="2"/>
    <d v="2020-07-03T00:00:00"/>
    <x v="0"/>
    <n v="1"/>
    <s v="CJV"/>
    <s v="Principal"/>
    <n v="2.1739130434782608E-2"/>
    <n v="30"/>
    <x v="3"/>
    <s v="Ok"/>
    <x v="6"/>
    <s v="OK"/>
    <x v="0"/>
    <x v="0"/>
    <x v="1"/>
    <s v="No Aplica"/>
  </r>
  <r>
    <s v="20504039120"/>
    <x v="139"/>
    <x v="78"/>
    <x v="3949"/>
    <x v="3971"/>
    <x v="3451"/>
    <n v="1"/>
    <x v="486"/>
    <s v="PLANTA DOVELAS"/>
    <s v="AV ROSA NEGRA MZ A LOTE 11"/>
    <x v="422"/>
    <x v="1"/>
    <m/>
    <x v="2"/>
    <d v="2020-07-30T00:00:00"/>
    <x v="0"/>
    <n v="1"/>
    <s v="CJV"/>
    <s v="Principal"/>
    <n v="2.1739130434782608E-2"/>
    <n v="45"/>
    <x v="0"/>
    <s v="Ok"/>
    <x v="0"/>
    <s v="OK"/>
    <x v="0"/>
    <x v="0"/>
    <x v="1"/>
    <s v="No Aplica"/>
  </r>
  <r>
    <s v="20504039120"/>
    <x v="139"/>
    <x v="78"/>
    <x v="3950"/>
    <x v="3972"/>
    <x v="3452"/>
    <n v="1"/>
    <x v="486"/>
    <s v="ESTACION 15"/>
    <s v="INCA YUPANQUI 329 TAHUANTINSUYO"/>
    <x v="9"/>
    <x v="1"/>
    <m/>
    <x v="2"/>
    <d v="2020-08-10T00:00:00"/>
    <x v="0"/>
    <n v="1"/>
    <s v="CJV"/>
    <s v="Principal"/>
    <n v="2.1739130434782608E-2"/>
    <n v="54"/>
    <x v="5"/>
    <s v="Ok"/>
    <x v="0"/>
    <s v="OK"/>
    <x v="0"/>
    <x v="0"/>
    <x v="1"/>
    <s v="No Aplica"/>
  </r>
  <r>
    <s v="20504039120"/>
    <x v="139"/>
    <x v="78"/>
    <x v="3951"/>
    <x v="3973"/>
    <x v="3453"/>
    <n v="1"/>
    <x v="486"/>
    <s v="PATIO TALLER SANTA ANITA"/>
    <s v="CALLE LOS DAMASCOS 128 JOSE GALVEZ"/>
    <x v="9"/>
    <x v="1"/>
    <m/>
    <x v="2"/>
    <d v="2020-08-27T00:00:00"/>
    <x v="0"/>
    <n v="1"/>
    <s v="CJV"/>
    <s v="Principal"/>
    <n v="2.1739130434782608E-2"/>
    <n v="39"/>
    <x v="4"/>
    <s v="Ok"/>
    <x v="0"/>
    <s v="OK"/>
    <x v="0"/>
    <x v="0"/>
    <x v="1"/>
    <s v="No Aplica"/>
  </r>
  <r>
    <s v="20504039120"/>
    <x v="139"/>
    <x v="78"/>
    <x v="3952"/>
    <x v="3974"/>
    <x v="3454"/>
    <n v="1"/>
    <x v="486"/>
    <s v="ESTACIÓN 26"/>
    <s v="CALLE LAS AMAPOLAS URB VIRGEN DEL CARMEN MZ W LT.10"/>
    <x v="2"/>
    <x v="1"/>
    <m/>
    <x v="2"/>
    <d v="2020-09-21T00:00:00"/>
    <x v="2"/>
    <n v="1"/>
    <s v="CJV"/>
    <s v="Principal"/>
    <n v="2.1739130434782608E-2"/>
    <n v="31"/>
    <x v="3"/>
    <s v="Ok"/>
    <x v="1"/>
    <s v="OK"/>
    <x v="0"/>
    <x v="0"/>
    <x v="1"/>
    <s v="No Aplica"/>
  </r>
  <r>
    <s v="20504039120"/>
    <x v="139"/>
    <x v="78"/>
    <x v="3953"/>
    <x v="3975"/>
    <x v="3455"/>
    <n v="1"/>
    <x v="486"/>
    <s v="PATIO TALLER SANTA ANITA"/>
    <s v="ASOC VIVIENDIA LOS PINOS MZ A LT"/>
    <x v="63"/>
    <x v="1"/>
    <m/>
    <x v="2"/>
    <d v="2020-09-28T00:00:00"/>
    <x v="0"/>
    <n v="1"/>
    <s v="CJV"/>
    <s v="Principal"/>
    <n v="2.1739130434782608E-2"/>
    <n v="37"/>
    <x v="4"/>
    <s v="Ok"/>
    <x v="6"/>
    <s v="OK"/>
    <x v="0"/>
    <x v="0"/>
    <x v="1"/>
    <s v="No Aplica"/>
  </r>
  <r>
    <s v="20504039120"/>
    <x v="139"/>
    <x v="78"/>
    <x v="3954"/>
    <x v="3976"/>
    <x v="3456"/>
    <n v="1"/>
    <x v="486"/>
    <s v="POZO 03"/>
    <s v="AV 12 DE OCTUBRE 245"/>
    <x v="422"/>
    <x v="1"/>
    <m/>
    <x v="2"/>
    <d v="2020-11-28T00:00:00"/>
    <x v="0"/>
    <n v="1"/>
    <s v="CJV"/>
    <s v="Principal"/>
    <n v="2.1739130434782608E-2"/>
    <n v="57"/>
    <x v="5"/>
    <s v="Ok"/>
    <x v="0"/>
    <s v="OK"/>
    <x v="0"/>
    <x v="0"/>
    <x v="1"/>
    <s v="No Aplica"/>
  </r>
  <r>
    <s v="20504039120"/>
    <x v="139"/>
    <x v="78"/>
    <x v="3955"/>
    <x v="3977"/>
    <x v="301"/>
    <n v="1"/>
    <x v="486"/>
    <s v="OFICINA DANSEY"/>
    <s v="PSI LAS NUECES ASOC. VIRGEN DE LA PUERTA MZ G LOT 07"/>
    <x v="11"/>
    <x v="1"/>
    <m/>
    <x v="2"/>
    <d v="2021-03-10T00:00:00"/>
    <x v="0"/>
    <n v="1"/>
    <s v="CJV"/>
    <s v="Principal"/>
    <n v="2.1739130434782608E-2"/>
    <n v="42"/>
    <x v="0"/>
    <s v="Ok"/>
    <x v="0"/>
    <s v="OK"/>
    <x v="0"/>
    <x v="0"/>
    <x v="1"/>
    <s v="No Aplica"/>
  </r>
  <r>
    <s v="20504039120"/>
    <x v="139"/>
    <x v="78"/>
    <x v="3956"/>
    <x v="3978"/>
    <x v="2393"/>
    <n v="1"/>
    <x v="486"/>
    <s v="ESTACION  02"/>
    <s v="URB. JOSE OLAYA MZ &quot;Y&quot; LT 12 AV. JOSE OLAYA"/>
    <x v="31"/>
    <x v="1"/>
    <m/>
    <x v="2"/>
    <s v="14/05/2021"/>
    <x v="0"/>
    <n v="1"/>
    <s v="CJV"/>
    <s v="Principal"/>
    <n v="2.1739130434782608E-2"/>
    <n v="43"/>
    <x v="0"/>
    <s v="Ok"/>
    <x v="2"/>
    <s v="OK"/>
    <x v="0"/>
    <x v="0"/>
    <x v="1"/>
    <s v="No Aplica"/>
  </r>
  <r>
    <s v="20504039120"/>
    <x v="139"/>
    <x v="78"/>
    <x v="3957"/>
    <x v="3979"/>
    <x v="3457"/>
    <n v="1"/>
    <x v="486"/>
    <s v="ESTACIÓN 19"/>
    <s v="RES. PARIACHI MZ T LT 54 SERA. ETAPA"/>
    <x v="2"/>
    <x v="1"/>
    <m/>
    <x v="2"/>
    <d v="2021-05-19T00:00:00"/>
    <x v="0"/>
    <n v="1"/>
    <s v="CJV"/>
    <s v="Principal"/>
    <n v="2.1739130434782608E-2"/>
    <n v="48"/>
    <x v="0"/>
    <s v="Ok"/>
    <x v="1"/>
    <s v="OK"/>
    <x v="0"/>
    <x v="0"/>
    <x v="1"/>
    <s v="No Aplica"/>
  </r>
  <r>
    <s v="20504039120"/>
    <x v="139"/>
    <x v="78"/>
    <x v="3958"/>
    <x v="3980"/>
    <x v="3458"/>
    <n v="1"/>
    <x v="486"/>
    <s v="ESTACIÓN 04"/>
    <s v="ASENT H. ALAN GARCIA MZ. E LT. 20"/>
    <x v="31"/>
    <x v="1"/>
    <m/>
    <x v="2"/>
    <d v="2021-07-02T00:00:00"/>
    <x v="0"/>
    <n v="1"/>
    <s v="CJV"/>
    <s v="Principal"/>
    <n v="2.1739130434782608E-2"/>
    <n v="42"/>
    <x v="0"/>
    <s v="Ok"/>
    <x v="2"/>
    <s v="OK"/>
    <x v="0"/>
    <x v="0"/>
    <x v="1"/>
    <s v="No Aplica"/>
  </r>
  <r>
    <s v="20504039120"/>
    <x v="139"/>
    <x v="78"/>
    <x v="3959"/>
    <x v="3981"/>
    <x v="2680"/>
    <n v="1"/>
    <x v="486"/>
    <s v="ESTACIÓN 01"/>
    <s v="AV ARGENTINA  1879"/>
    <x v="31"/>
    <x v="1"/>
    <m/>
    <x v="2"/>
    <d v="2020-06-11T00:00:00"/>
    <x v="0"/>
    <n v="1"/>
    <s v="CJV"/>
    <s v="Principal"/>
    <n v="2.1739130434782608E-2"/>
    <n v="46"/>
    <x v="0"/>
    <s v="Ok"/>
    <x v="2"/>
    <s v="OK"/>
    <x v="0"/>
    <x v="0"/>
    <x v="1"/>
    <s v="No Aplica"/>
  </r>
  <r>
    <s v="20504039120"/>
    <x v="139"/>
    <x v="78"/>
    <x v="3960"/>
    <x v="3982"/>
    <x v="3459"/>
    <n v="1"/>
    <x v="486"/>
    <s v="PLANTA DOVELAS"/>
    <s v="JR AYACUCHO 3635"/>
    <x v="422"/>
    <x v="1"/>
    <m/>
    <x v="2"/>
    <d v="2020-06-13T00:00:00"/>
    <x v="0"/>
    <n v="1"/>
    <s v="CJV"/>
    <s v="Principal"/>
    <n v="2.1739130434782608E-2"/>
    <n v="55"/>
    <x v="5"/>
    <s v="Ok"/>
    <x v="0"/>
    <s v="OK"/>
    <x v="0"/>
    <x v="0"/>
    <x v="1"/>
    <s v="No Aplica"/>
  </r>
  <r>
    <s v="20504039120"/>
    <x v="139"/>
    <x v="78"/>
    <x v="3961"/>
    <x v="3983"/>
    <x v="3460"/>
    <n v="1"/>
    <x v="486"/>
    <s v="ESTACIÓN 27"/>
    <s v="JR. ATALAYA ASENT. H. SEÑOR DE LOS MILAGROS MZ E LT03"/>
    <x v="23"/>
    <x v="1"/>
    <m/>
    <x v="2"/>
    <d v="2022-02-08T00:00:00"/>
    <x v="0"/>
    <n v="1"/>
    <s v="CJV"/>
    <s v="Principal"/>
    <n v="2.1739130434782608E-2"/>
    <n v="31"/>
    <x v="3"/>
    <s v="Ok"/>
    <x v="3"/>
    <s v="OK"/>
    <x v="0"/>
    <x v="0"/>
    <x v="1"/>
    <s v="No Aplica"/>
  </r>
  <r>
    <s v="20504039120"/>
    <x v="139"/>
    <x v="78"/>
    <x v="3962"/>
    <x v="3984"/>
    <x v="3461"/>
    <n v="1"/>
    <x v="486"/>
    <s v="ESTACIÓN 15"/>
    <s v="COMITÉ VECINAS 5TA ETAPA ATRS MZ. P-3 LOTE 6"/>
    <x v="90"/>
    <x v="1"/>
    <m/>
    <x v="2"/>
    <d v="2022-02-08T00:00:00"/>
    <x v="2"/>
    <n v="1"/>
    <s v="CJV"/>
    <s v="Principal"/>
    <n v="2.1739130434782608E-2"/>
    <n v="46"/>
    <x v="0"/>
    <s v="Ok"/>
    <x v="0"/>
    <s v="OK"/>
    <x v="0"/>
    <x v="0"/>
    <x v="1"/>
    <s v="No Aplica"/>
  </r>
  <r>
    <s v="20504039120"/>
    <x v="139"/>
    <x v="78"/>
    <x v="3963"/>
    <x v="3985"/>
    <x v="3462"/>
    <n v="1"/>
    <x v="486"/>
    <s v="ESTACIÓN 18"/>
    <s v="JR. UCAYALI 356 JOSE GALVEZ "/>
    <x v="6"/>
    <x v="1"/>
    <m/>
    <x v="2"/>
    <d v="2022-01-04T00:00:00"/>
    <x v="2"/>
    <n v="1"/>
    <s v="CJV"/>
    <s v="Principal"/>
    <n v="2.1739130434782608E-2"/>
    <n v="53"/>
    <x v="5"/>
    <s v="Ok"/>
    <x v="0"/>
    <s v="OK"/>
    <x v="0"/>
    <x v="0"/>
    <x v="1"/>
    <s v="No Aplica"/>
  </r>
  <r>
    <s v="20504039120"/>
    <x v="139"/>
    <x v="78"/>
    <x v="3964"/>
    <x v="3986"/>
    <x v="3463"/>
    <n v="1"/>
    <x v="486"/>
    <s v="OFICINA DANSEY"/>
    <s v="AV. 2 CALLE 3 MZ. E LT 26 URB. CIUDAD DEL PESCADOR "/>
    <x v="31"/>
    <x v="1"/>
    <m/>
    <x v="2"/>
    <d v="2022-03-29T00:00:00"/>
    <x v="0"/>
    <n v="1"/>
    <s v="CJV"/>
    <s v="Principal"/>
    <n v="2.1739130434782608E-2"/>
    <n v="39"/>
    <x v="4"/>
    <s v="Ok"/>
    <x v="2"/>
    <s v="OK"/>
    <x v="0"/>
    <x v="0"/>
    <x v="1"/>
    <s v="No Aplica"/>
  </r>
  <r>
    <s v="20504039120"/>
    <x v="139"/>
    <x v="78"/>
    <x v="3965"/>
    <x v="3987"/>
    <x v="921"/>
    <n v="1"/>
    <x v="33"/>
    <s v="OFICINA DANSEY"/>
    <s v="MZ E LOTE 04 ASENT. H. 22 DE NOVIEMBRE"/>
    <x v="3"/>
    <x v="0"/>
    <m/>
    <x v="2"/>
    <d v="2022-05-01T00:00:00"/>
    <x v="2"/>
    <n v="1"/>
    <s v="CJV"/>
    <s v="Principal"/>
    <n v="2.1739130434782608E-2"/>
    <n v="28"/>
    <x v="3"/>
    <s v="Ok"/>
    <x v="0"/>
    <s v="OK"/>
    <x v="0"/>
    <x v="0"/>
    <x v="1"/>
    <s v="No Aplica"/>
  </r>
  <r>
    <s v="20504039120"/>
    <x v="139"/>
    <x v="78"/>
    <x v="3966"/>
    <x v="3988"/>
    <x v="1354"/>
    <n v="1"/>
    <x v="486"/>
    <s v="ESTACIÓN 26"/>
    <s v="JUVENTUD 30 DE MAYO MZ K LOTE 2"/>
    <x v="2"/>
    <x v="1"/>
    <m/>
    <x v="2"/>
    <d v="2022-06-23T00:00:00"/>
    <x v="2"/>
    <n v="1"/>
    <s v="CJV"/>
    <s v="Principal"/>
    <n v="2.1739130434782608E-2"/>
    <n v="31"/>
    <x v="3"/>
    <s v="Ok"/>
    <x v="1"/>
    <s v="OK"/>
    <x v="0"/>
    <x v="0"/>
    <x v="1"/>
    <s v="No Aplica"/>
  </r>
  <r>
    <s v="20504039120"/>
    <x v="139"/>
    <x v="78"/>
    <x v="3967"/>
    <x v="3989"/>
    <x v="3464"/>
    <n v="1"/>
    <x v="486"/>
    <s v="ESTACIÓN 11"/>
    <s v="CALLE MARIA PARADO DE BELLIDO 336PJ HUASCAR"/>
    <x v="63"/>
    <x v="1"/>
    <m/>
    <x v="2"/>
    <d v="2022-06-28T00:00:00"/>
    <x v="0"/>
    <n v="1"/>
    <s v="CJV"/>
    <s v="Principal"/>
    <n v="2.1739130434782608E-2"/>
    <n v="58"/>
    <x v="5"/>
    <s v="Ok"/>
    <x v="6"/>
    <s v="OK"/>
    <x v="0"/>
    <x v="0"/>
    <x v="1"/>
    <s v="No Aplica"/>
  </r>
  <r>
    <s v="20504039120"/>
    <x v="139"/>
    <x v="78"/>
    <x v="3968"/>
    <x v="3990"/>
    <x v="3465"/>
    <n v="1"/>
    <x v="486"/>
    <s v="ESTACIÓN 25"/>
    <s v="UCV 136 LOTE 14 HUAYCAN ZONA I"/>
    <x v="423"/>
    <x v="1"/>
    <m/>
    <x v="2"/>
    <d v="2022-06-21T00:00:00"/>
    <x v="0"/>
    <n v="1"/>
    <s v="CJV"/>
    <s v="Principal"/>
    <n v="2.1739130434782608E-2"/>
    <n v="57"/>
    <x v="5"/>
    <s v="Ok"/>
    <x v="1"/>
    <s v="OK"/>
    <x v="0"/>
    <x v="0"/>
    <x v="1"/>
    <s v="No Aplica"/>
  </r>
  <r>
    <s v="20504039120"/>
    <x v="139"/>
    <x v="78"/>
    <x v="3969"/>
    <x v="3991"/>
    <x v="3466"/>
    <n v="1"/>
    <x v="486"/>
    <s v="ESTACIÓN 27"/>
    <s v="MZ C LOTE 6 SEÑOR DE LOS MILAGROS "/>
    <x v="424"/>
    <x v="1"/>
    <m/>
    <x v="2"/>
    <d v="2022-08-01T00:00:00"/>
    <x v="0"/>
    <n v="1"/>
    <s v="CJV"/>
    <s v="Principal"/>
    <n v="2.1739130434782608E-2"/>
    <n v="42"/>
    <x v="0"/>
    <s v="Ok"/>
    <x v="3"/>
    <s v="OK"/>
    <x v="0"/>
    <x v="0"/>
    <x v="1"/>
    <s v="No Aplica"/>
  </r>
  <r>
    <s v="20504039120"/>
    <x v="139"/>
    <x v="78"/>
    <x v="3970"/>
    <x v="3992"/>
    <x v="3467"/>
    <n v="1"/>
    <x v="486"/>
    <s v="ESTACIÓN 18"/>
    <s v="MZ H2 LOTE 5 T. AMARU"/>
    <x v="18"/>
    <x v="1"/>
    <m/>
    <x v="2"/>
    <d v="2022-06-23T00:00:00"/>
    <x v="0"/>
    <n v="1"/>
    <s v="CJV"/>
    <s v="Principal"/>
    <n v="2.1739130434782608E-2"/>
    <n v="41"/>
    <x v="0"/>
    <s v="Ok"/>
    <x v="0"/>
    <s v="OK"/>
    <x v="0"/>
    <x v="0"/>
    <x v="1"/>
    <s v="No Aplica"/>
  </r>
  <r>
    <s v="20504039120"/>
    <x v="139"/>
    <x v="78"/>
    <x v="3971"/>
    <x v="3993"/>
    <x v="3468"/>
    <n v="1"/>
    <x v="486"/>
    <s v="ESTACION 19"/>
    <s v="MZ R LOTE 3 PJ. NOCHETO "/>
    <x v="232"/>
    <x v="1"/>
    <m/>
    <x v="2"/>
    <d v="2021-09-14T00:00:00"/>
    <x v="2"/>
    <n v="1"/>
    <s v="CJV"/>
    <s v="Principal"/>
    <n v="2.1739130434782608E-2"/>
    <n v="36"/>
    <x v="4"/>
    <s v="Ok"/>
    <x v="6"/>
    <s v="OK"/>
    <x v="0"/>
    <x v="0"/>
    <x v="1"/>
    <s v="No Aplica"/>
  </r>
  <r>
    <s v="20504039120"/>
    <x v="139"/>
    <x v="78"/>
    <x v="3972"/>
    <x v="3994"/>
    <x v="1357"/>
    <n v="1"/>
    <x v="486"/>
    <s v="OFICINA DANSEY"/>
    <s v="AV. LOS PROCERES SANTA ROSA MZ I LOTE 20"/>
    <x v="31"/>
    <x v="1"/>
    <m/>
    <x v="2"/>
    <d v="2022-10-06T00:00:00"/>
    <x v="0"/>
    <n v="1"/>
    <s v="CJV"/>
    <s v="Principal"/>
    <n v="2.1739130434782608E-2"/>
    <n v="26"/>
    <x v="3"/>
    <s v="Ok"/>
    <x v="2"/>
    <s v="OK"/>
    <x v="0"/>
    <x v="0"/>
    <x v="1"/>
    <s v="No Aplica"/>
  </r>
  <r>
    <s v="20504039120"/>
    <x v="139"/>
    <x v="78"/>
    <x v="3973"/>
    <x v="3995"/>
    <x v="3469"/>
    <n v="1"/>
    <x v="33"/>
    <s v="PATIO TALLER SANTA ANITA"/>
    <s v="JR. VIENA MZ N8 LOTE 28 URB. 5 DE NOVIEMBRE"/>
    <x v="3"/>
    <x v="0"/>
    <m/>
    <x v="2"/>
    <d v="2022-10-04T00:00:00"/>
    <x v="0"/>
    <n v="1"/>
    <s v="CJV"/>
    <s v="Principal"/>
    <n v="2.1739130434782608E-2"/>
    <n v="30"/>
    <x v="3"/>
    <s v="Ok"/>
    <x v="0"/>
    <s v="OK"/>
    <x v="0"/>
    <x v="0"/>
    <x v="1"/>
    <s v="No Aplica"/>
  </r>
  <r>
    <s v="20504039120"/>
    <x v="139"/>
    <x v="78"/>
    <x v="3974"/>
    <x v="3996"/>
    <x v="3470"/>
    <n v="1"/>
    <x v="486"/>
    <s v="OFICINA DANSEY"/>
    <s v="JR. HUSARES DE JUNIN 499 CONDEVILLA"/>
    <x v="8"/>
    <x v="1"/>
    <m/>
    <x v="2"/>
    <d v="2022-11-04T00:00:00"/>
    <x v="0"/>
    <n v="1"/>
    <s v="CJV"/>
    <s v="Principal"/>
    <n v="2.1739130434782608E-2"/>
    <n v="36"/>
    <x v="4"/>
    <s v="Ok"/>
    <x v="0"/>
    <s v="OK"/>
    <x v="0"/>
    <x v="0"/>
    <x v="1"/>
    <s v="No Aplica"/>
  </r>
  <r>
    <s v="20504039120"/>
    <x v="139"/>
    <x v="78"/>
    <x v="3975"/>
    <x v="3997"/>
    <x v="3471"/>
    <n v="1"/>
    <x v="486"/>
    <s v="PATIO TALLER SANTA ANITA"/>
    <s v="PASAJE VICTOR FAJARDO MZ.F LOTE 08 - 189"/>
    <x v="23"/>
    <x v="0"/>
    <m/>
    <x v="2"/>
    <d v="2022-12-30T00:00:00"/>
    <x v="0"/>
    <n v="1"/>
    <s v="CJV"/>
    <s v="Principal"/>
    <n v="2.1739130434782608E-2"/>
    <n v="49"/>
    <x v="0"/>
    <s v="Ok"/>
    <x v="3"/>
    <s v="OK"/>
    <x v="0"/>
    <x v="0"/>
    <x v="1"/>
    <s v="No Aplica"/>
  </r>
  <r>
    <s v="20504039120"/>
    <x v="139"/>
    <x v="78"/>
    <x v="3976"/>
    <x v="3998"/>
    <x v="3472"/>
    <n v="1"/>
    <x v="486"/>
    <s v="OFICINA DANSEY"/>
    <s v="PSJE. 56 MZ.A4 LOTE 27. AAHH BOCANEGRA ZONA 1"/>
    <x v="31"/>
    <x v="1"/>
    <m/>
    <x v="2"/>
    <d v="2023-02-15T00:00:00"/>
    <x v="0"/>
    <n v="1"/>
    <s v="CJV"/>
    <s v="Principal"/>
    <n v="2.1739130434782608E-2"/>
    <n v="20"/>
    <x v="1"/>
    <s v="Ok"/>
    <x v="2"/>
    <s v="OK"/>
    <x v="0"/>
    <x v="0"/>
    <x v="1"/>
    <s v="No Aplica"/>
  </r>
  <r>
    <s v="20504039120"/>
    <x v="139"/>
    <x v="78"/>
    <x v="3977"/>
    <x v="3999"/>
    <x v="3473"/>
    <n v="1"/>
    <x v="486"/>
    <s v="ESTACION 04"/>
    <s v="BLOCK 21 201 U. VECINAL SANTA MARIA SUR "/>
    <x v="31"/>
    <x v="1"/>
    <m/>
    <x v="2"/>
    <d v="2023-03-03T00:00:00"/>
    <x v="0"/>
    <n v="1"/>
    <s v="CJV"/>
    <s v="Principal"/>
    <n v="2.1739130434782608E-2"/>
    <n v="22"/>
    <x v="1"/>
    <s v="Ok"/>
    <x v="2"/>
    <s v="OK"/>
    <x v="0"/>
    <x v="0"/>
    <x v="1"/>
    <s v="No Aplica"/>
  </r>
  <r>
    <s v="20504039120"/>
    <x v="139"/>
    <x v="78"/>
    <x v="3978"/>
    <x v="4000"/>
    <x v="3474"/>
    <n v="1"/>
    <x v="486"/>
    <s v="ESTACION 11"/>
    <s v="BRISAS DE SANTA ROSA MZ.D LT.03"/>
    <x v="8"/>
    <x v="1"/>
    <m/>
    <x v="2"/>
    <d v="2023-03-21T00:00:00"/>
    <x v="0"/>
    <n v="1"/>
    <s v="CJV"/>
    <s v="Principal"/>
    <n v="2.1739130434782608E-2"/>
    <n v="30"/>
    <x v="3"/>
    <s v="Ok"/>
    <x v="0"/>
    <s v="OK"/>
    <x v="0"/>
    <x v="0"/>
    <x v="1"/>
    <s v="No Aplica"/>
  </r>
  <r>
    <s v="20504039120"/>
    <x v="139"/>
    <x v="78"/>
    <x v="3979"/>
    <x v="4001"/>
    <x v="3475"/>
    <n v="1"/>
    <x v="486"/>
    <s v="ESTACION 04"/>
    <s v="CALLE 2 APV SANTA LUISA DE OQUENDO ETAPA 1 MZ.D LT.03"/>
    <x v="31"/>
    <x v="0"/>
    <m/>
    <x v="2"/>
    <d v="2023-04-12T00:00:00"/>
    <x v="0"/>
    <n v="1"/>
    <s v="CJV"/>
    <s v="Principal"/>
    <n v="2.1739130434782608E-2"/>
    <n v="44"/>
    <x v="0"/>
    <s v="Ok"/>
    <x v="2"/>
    <s v="OK"/>
    <x v="0"/>
    <x v="0"/>
    <x v="1"/>
    <s v="No Aplica"/>
  </r>
  <r>
    <s v="20504039120"/>
    <x v="139"/>
    <x v="78"/>
    <x v="3980"/>
    <x v="4002"/>
    <x v="3476"/>
    <n v="1"/>
    <x v="486"/>
    <s v="OFICINA DANSEY"/>
    <s v="URB. SAN MARTIN DE PORRES MZ.B LT.10"/>
    <x v="30"/>
    <x v="0"/>
    <m/>
    <x v="2"/>
    <d v="2023-04-17T00:00:00"/>
    <x v="0"/>
    <n v="1"/>
    <s v="CJV"/>
    <s v="Principal"/>
    <n v="2.1739130434782608E-2"/>
    <n v="44"/>
    <x v="0"/>
    <s v="Ok"/>
    <x v="2"/>
    <s v="OK"/>
    <x v="0"/>
    <x v="0"/>
    <x v="1"/>
    <s v="No Aplica"/>
  </r>
  <r>
    <s v="20504039120"/>
    <x v="139"/>
    <x v="78"/>
    <x v="3981"/>
    <x v="4003"/>
    <x v="3477"/>
    <n v="1"/>
    <x v="486"/>
    <s v="ESTACION 02"/>
    <s v="BLOCK 21 201 U. VECINAL SANTA MARIA SUR "/>
    <x v="31"/>
    <x v="1"/>
    <m/>
    <x v="2"/>
    <d v="2023-04-27T00:00:00"/>
    <x v="0"/>
    <n v="1"/>
    <s v="CJV"/>
    <s v="Principal"/>
    <n v="2.1739130434782608E-2"/>
    <n v="20"/>
    <x v="1"/>
    <s v="Ok"/>
    <x v="2"/>
    <s v="OK"/>
    <x v="0"/>
    <x v="0"/>
    <x v="1"/>
    <s v="No Aplica"/>
  </r>
  <r>
    <s v="20504039120"/>
    <x v="139"/>
    <x v="78"/>
    <x v="3982"/>
    <x v="4004"/>
    <x v="3478"/>
    <n v="1"/>
    <x v="33"/>
    <s v="PATIO TALLER SANTA ANITA"/>
    <s v="AV. SAN JUAN ASOC. SANTA MARTHA MZ.A-21 LT. A1"/>
    <x v="2"/>
    <x v="0"/>
    <m/>
    <x v="2"/>
    <d v="2023-05-17T00:00:00"/>
    <x v="0"/>
    <n v="1"/>
    <s v="CJV"/>
    <s v="Principal"/>
    <n v="2.1739130434782608E-2"/>
    <n v="24"/>
    <x v="3"/>
    <s v="Ok"/>
    <x v="1"/>
    <s v="OK"/>
    <x v="0"/>
    <x v="0"/>
    <x v="1"/>
    <s v="No Aplica"/>
  </r>
  <r>
    <s v="20504039120"/>
    <x v="139"/>
    <x v="78"/>
    <x v="3983"/>
    <x v="4005"/>
    <x v="1230"/>
    <n v="1"/>
    <x v="486"/>
    <s v="PATIO TALLER SANTA ANITA"/>
    <s v="AV. 28 DE JULIO MZ.H2 LT.5 TUPAC AMARU DE VILLA"/>
    <x v="18"/>
    <x v="0"/>
    <m/>
    <x v="2"/>
    <d v="2023-05-20T00:00:00"/>
    <x v="0"/>
    <n v="1"/>
    <s v="CJV"/>
    <s v="Principal"/>
    <n v="2.1739130434782608E-2"/>
    <n v="51"/>
    <x v="5"/>
    <s v="Ok"/>
    <x v="0"/>
    <s v="OK"/>
    <x v="0"/>
    <x v="0"/>
    <x v="1"/>
    <s v="No Aplica"/>
  </r>
  <r>
    <s v="20504039120"/>
    <x v="139"/>
    <x v="78"/>
    <x v="3984"/>
    <x v="4006"/>
    <x v="3479"/>
    <n v="1"/>
    <x v="486"/>
    <s v="ESTACION 11"/>
    <s v="PSJ.1 MZ.B LT.10 AAHH MOISES ALBINO TORRES"/>
    <x v="10"/>
    <x v="1"/>
    <m/>
    <x v="2"/>
    <d v="2023-06-14T00:00:00"/>
    <x v="0"/>
    <n v="1"/>
    <s v="CJV"/>
    <s v="Principal"/>
    <n v="2.1739130434782608E-2"/>
    <n v="44"/>
    <x v="0"/>
    <s v="Ok"/>
    <x v="2"/>
    <s v="OK"/>
    <x v="0"/>
    <x v="0"/>
    <x v="1"/>
    <s v="No Aplica"/>
  </r>
  <r>
    <s v="20504039120"/>
    <x v="139"/>
    <x v="78"/>
    <x v="3985"/>
    <x v="4007"/>
    <x v="2441"/>
    <n v="1"/>
    <x v="486"/>
    <s v="ESTACION 11"/>
    <s v="JR. ICA AAHH MARISCAL RAMON CASTILLA MZ.C LT.3"/>
    <x v="31"/>
    <x v="1"/>
    <m/>
    <x v="2"/>
    <d v="2023-06-14T00:00:00"/>
    <x v="0"/>
    <n v="1"/>
    <s v="CJV"/>
    <s v="Principal"/>
    <n v="2.1739130434782608E-2"/>
    <n v="34"/>
    <x v="4"/>
    <s v="Ok"/>
    <x v="2"/>
    <s v="OK"/>
    <x v="0"/>
    <x v="0"/>
    <x v="1"/>
    <s v="No Aplica"/>
  </r>
  <r>
    <s v="20504039120"/>
    <x v="139"/>
    <x v="78"/>
    <x v="3986"/>
    <x v="4008"/>
    <x v="3480"/>
    <n v="1"/>
    <x v="486"/>
    <s v="ESTACION 11"/>
    <s v="JR. OLMOS 824"/>
    <x v="5"/>
    <x v="1"/>
    <m/>
    <x v="2"/>
    <d v="2023-06-27T00:00:00"/>
    <x v="0"/>
    <n v="1"/>
    <s v="CJV"/>
    <s v="Principal"/>
    <n v="2.1739130434782608E-2"/>
    <n v="41"/>
    <x v="0"/>
    <s v="Ok"/>
    <x v="0"/>
    <s v="OK"/>
    <x v="0"/>
    <x v="0"/>
    <x v="1"/>
    <s v="No Aplica"/>
  </r>
  <r>
    <s v="20504039120"/>
    <x v="139"/>
    <x v="78"/>
    <x v="3987"/>
    <x v="4009"/>
    <x v="3481"/>
    <n v="1"/>
    <x v="486"/>
    <s v="ESTACION 06"/>
    <s v="JR. HUARMEY URB. COVIDA MZ.F LOTE 8E"/>
    <x v="11"/>
    <x v="1"/>
    <m/>
    <x v="2"/>
    <d v="2023-07-20T00:00:00"/>
    <x v="0"/>
    <n v="1"/>
    <s v="CJV"/>
    <s v="Principal"/>
    <n v="2.1739130434782608E-2"/>
    <n v="42"/>
    <x v="0"/>
    <s v="Ok"/>
    <x v="0"/>
    <s v="OK"/>
    <x v="0"/>
    <x v="0"/>
    <x v="1"/>
    <s v="No Aplica"/>
  </r>
  <r>
    <s v="20295734681"/>
    <x v="140"/>
    <x v="79"/>
    <x v="3988"/>
    <x v="4010"/>
    <x v="3482"/>
    <n v="1"/>
    <x v="122"/>
    <s v="ESTACIONES 20, 21, 22, 23 Y 24"/>
    <s v="ELEAZAR BLANCO 147, PUEBLO LIBRE "/>
    <x v="5"/>
    <x v="0"/>
    <m/>
    <x v="2"/>
    <d v="2018-12-01T00:00:00"/>
    <x v="0"/>
    <n v="2"/>
    <s v="CJV"/>
    <s v="Principal"/>
    <n v="1.9230769230769232E-2"/>
    <n v="59"/>
    <x v="2"/>
    <s v="Ok"/>
    <x v="0"/>
    <s v="OK"/>
    <x v="0"/>
    <x v="0"/>
    <x v="1"/>
    <s v="No Aplica"/>
  </r>
  <r>
    <s v="20295734681"/>
    <x v="140"/>
    <x v="79"/>
    <x v="3989"/>
    <x v="4011"/>
    <x v="3483"/>
    <n v="1"/>
    <x v="654"/>
    <s v="ESTACIONES 20, 21, 22, 23 Y 24"/>
    <s v="CALLE LIBRA 1104 URB. MERCURIO, LOS OLIVOS"/>
    <x v="5"/>
    <x v="0"/>
    <m/>
    <x v="2"/>
    <d v="2019-01-15T00:00:00"/>
    <x v="0"/>
    <n v="2"/>
    <s v="CJV"/>
    <s v="Principal"/>
    <n v="1.9230769230769232E-2"/>
    <n v="42"/>
    <x v="0"/>
    <s v="Ok"/>
    <x v="0"/>
    <s v="OK"/>
    <x v="0"/>
    <x v="0"/>
    <x v="1"/>
    <s v="No Aplica"/>
  </r>
  <r>
    <s v="20295734681"/>
    <x v="140"/>
    <x v="79"/>
    <x v="3990"/>
    <x v="4012"/>
    <x v="3484"/>
    <n v="1"/>
    <x v="655"/>
    <s v="ESTACIONES 20, 21, 22, 23 Y 24"/>
    <s v="Mz G LOTE 7 URB. SANTA MARIA - SAN JUAN DE LURIGANCHO"/>
    <x v="5"/>
    <x v="1"/>
    <m/>
    <x v="2"/>
    <d v="2019-06-06T00:00:00"/>
    <x v="0"/>
    <n v="2"/>
    <s v="CJV"/>
    <s v="Principal"/>
    <n v="1.9230769230769232E-2"/>
    <n v="39"/>
    <x v="4"/>
    <s v="Ok"/>
    <x v="0"/>
    <s v="OK"/>
    <x v="0"/>
    <x v="0"/>
    <x v="1"/>
    <s v="No Aplica"/>
  </r>
  <r>
    <s v="20295734681"/>
    <x v="140"/>
    <x v="79"/>
    <x v="3991"/>
    <x v="4013"/>
    <x v="3485"/>
    <n v="1"/>
    <x v="92"/>
    <s v="ESTACIONES 20, 21, 22, 23 Y 24"/>
    <s v="AV. ANGAMOS ESTE 1510"/>
    <x v="42"/>
    <x v="0"/>
    <m/>
    <x v="2"/>
    <d v="2019-09-06T00:00:00"/>
    <x v="0"/>
    <n v="2"/>
    <s v="CJV"/>
    <s v="Principal"/>
    <n v="1.9230769230769232E-2"/>
    <n v="34"/>
    <x v="4"/>
    <s v="Ok"/>
    <x v="0"/>
    <s v="OK"/>
    <x v="0"/>
    <x v="0"/>
    <x v="1"/>
    <s v="No Aplica"/>
  </r>
  <r>
    <s v="20295734681"/>
    <x v="140"/>
    <x v="79"/>
    <x v="3992"/>
    <x v="4014"/>
    <x v="3486"/>
    <n v="1"/>
    <x v="656"/>
    <s v="ESTACIONES 20, 21, 22, 23 Y 24"/>
    <s v="PSJ B AAHH. ALFREDO VILLA MZ. H LT.19"/>
    <x v="31"/>
    <x v="0"/>
    <m/>
    <x v="2"/>
    <d v="2021-03-12T00:00:00"/>
    <x v="0"/>
    <n v="2"/>
    <s v="CJV"/>
    <s v="Principal"/>
    <n v="1.9230769230769232E-2"/>
    <n v="26"/>
    <x v="3"/>
    <s v="Ok"/>
    <x v="2"/>
    <s v="OK"/>
    <x v="0"/>
    <x v="0"/>
    <x v="1"/>
    <s v="No Aplica"/>
  </r>
  <r>
    <s v="20295734681"/>
    <x v="140"/>
    <x v="79"/>
    <x v="3993"/>
    <x v="4015"/>
    <x v="3487"/>
    <n v="1"/>
    <x v="101"/>
    <s v="ESTACIONES 20, 21, 22, 23 Y 24"/>
    <s v="MZ. A LT.7 COOP. VIPOL"/>
    <x v="8"/>
    <x v="0"/>
    <m/>
    <x v="2"/>
    <d v="2018-12-26T00:00:00"/>
    <x v="0"/>
    <n v="2"/>
    <s v="CJV"/>
    <s v="Principal"/>
    <n v="1.9230769230769232E-2"/>
    <n v="46"/>
    <x v="0"/>
    <s v="Ok"/>
    <x v="0"/>
    <s v="OK"/>
    <x v="0"/>
    <x v="0"/>
    <x v="1"/>
    <s v="No Aplica"/>
  </r>
  <r>
    <s v="20295734681"/>
    <x v="140"/>
    <x v="79"/>
    <x v="3994"/>
    <x v="4016"/>
    <x v="3315"/>
    <n v="1"/>
    <x v="643"/>
    <s v="ESTACION 20,21,22,23Y 24"/>
    <s v="CALLE 1 MZ. B LT. 5 ASOC. SAN REMO I"/>
    <x v="8"/>
    <x v="0"/>
    <m/>
    <x v="2"/>
    <d v="2022-03-16T00:00:00"/>
    <x v="0"/>
    <n v="2"/>
    <s v="CJV"/>
    <s v="Principal"/>
    <n v="1.9230769230769232E-2"/>
    <n v="40"/>
    <x v="4"/>
    <s v="Ok"/>
    <x v="0"/>
    <s v="OK"/>
    <x v="0"/>
    <x v="0"/>
    <x v="1"/>
    <s v="No Aplica"/>
  </r>
  <r>
    <s v="20295734681"/>
    <x v="140"/>
    <x v="79"/>
    <x v="3995"/>
    <x v="4017"/>
    <x v="794"/>
    <n v="1"/>
    <x v="643"/>
    <s v="ESTACION 20,21,22,23Y 24"/>
    <s v="CALLE LAS BEGONIAS MZ P LT 4 ASOC VIRGEN DEL CARMEN"/>
    <x v="2"/>
    <x v="0"/>
    <m/>
    <x v="5"/>
    <d v="2022-04-19T00:00:00"/>
    <x v="0"/>
    <n v="2"/>
    <s v="CJV"/>
    <s v="Principal"/>
    <n v="1.9230769230769232E-2"/>
    <n v="40"/>
    <x v="4"/>
    <s v="Ok"/>
    <x v="1"/>
    <s v="OK"/>
    <x v="0"/>
    <x v="0"/>
    <x v="1"/>
    <s v="No Aplica"/>
  </r>
  <r>
    <s v="20295734681"/>
    <x v="140"/>
    <x v="79"/>
    <x v="3996"/>
    <x v="4018"/>
    <x v="3488"/>
    <n v="1"/>
    <x v="657"/>
    <s v="ESTACION 20,21,22,23Y 24, 25, 26 y 27"/>
    <s v="CALLE FEDERICO UGARTE 142"/>
    <x v="21"/>
    <x v="0"/>
    <m/>
    <x v="5"/>
    <d v="2022-07-18T00:00:00"/>
    <x v="0"/>
    <n v="2"/>
    <s v="CJV"/>
    <s v="Principal"/>
    <n v="1.9230769230769232E-2"/>
    <n v="37"/>
    <x v="4"/>
    <s v="Ok"/>
    <x v="0"/>
    <s v="OK"/>
    <x v="0"/>
    <x v="0"/>
    <x v="1"/>
    <s v="No Aplica"/>
  </r>
  <r>
    <s v="20295734681"/>
    <x v="140"/>
    <x v="79"/>
    <x v="3997"/>
    <x v="4019"/>
    <x v="3489"/>
    <n v="1"/>
    <x v="658"/>
    <s v="ESTACION 20,21,22,23Y 24, 25, 26 y 27"/>
    <s v="CALLE LOS ROBLES 254 URB. ALTO FICUS"/>
    <x v="63"/>
    <x v="0"/>
    <m/>
    <x v="2"/>
    <d v="2022-06-01T00:00:00"/>
    <x v="0"/>
    <n v="2"/>
    <s v="CJV"/>
    <s v="Principal"/>
    <n v="1.9230769230769232E-2"/>
    <n v="41"/>
    <x v="0"/>
    <s v="Ok"/>
    <x v="6"/>
    <s v="OK"/>
    <x v="0"/>
    <x v="0"/>
    <x v="1"/>
    <s v="No Aplica"/>
  </r>
  <r>
    <s v="20295734681"/>
    <x v="140"/>
    <x v="79"/>
    <x v="3998"/>
    <x v="4020"/>
    <x v="677"/>
    <n v="1"/>
    <x v="658"/>
    <s v="ESTACION 20,21,22,23Y 24, 25, 26 y 27"/>
    <s v="JR LIBERTAD 283"/>
    <x v="9"/>
    <x v="0"/>
    <m/>
    <x v="2"/>
    <d v="2023-01-17T00:00:00"/>
    <x v="0"/>
    <n v="2"/>
    <s v="CJV"/>
    <s v="Principal"/>
    <n v="1.9230769230769232E-2"/>
    <n v="34"/>
    <x v="4"/>
    <s v="Ok"/>
    <x v="0"/>
    <s v="OK"/>
    <x v="0"/>
    <x v="0"/>
    <x v="1"/>
    <s v="No Aplica"/>
  </r>
  <r>
    <s v="20295734681"/>
    <x v="140"/>
    <x v="79"/>
    <x v="3999"/>
    <x v="4021"/>
    <x v="3490"/>
    <n v="1"/>
    <x v="658"/>
    <s v="ESTACION 20,21,22,23Y 24, 25, 26 y 27"/>
    <s v="M FERREYROS MZ. A LT. 7 ZONA 4 AAHH HIJOS DE VENTANILLA"/>
    <x v="4"/>
    <x v="0"/>
    <m/>
    <x v="2"/>
    <d v="2023-01-18T00:00:00"/>
    <x v="0"/>
    <n v="2"/>
    <s v="CJV"/>
    <s v="Principal"/>
    <n v="1.9230769230769232E-2"/>
    <n v="39"/>
    <x v="4"/>
    <s v="Ok"/>
    <x v="2"/>
    <s v="OK"/>
    <x v="0"/>
    <x v="0"/>
    <x v="1"/>
    <s v="No Aplica"/>
  </r>
  <r>
    <s v="20295734681"/>
    <x v="140"/>
    <x v="79"/>
    <x v="4000"/>
    <x v="4022"/>
    <x v="3491"/>
    <n v="1"/>
    <x v="658"/>
    <s v="ESTACION 20,21,22,23Y 24, 25, 26 y 27"/>
    <s v="AAHH NUEVO AMANECER MZ G LT. 14"/>
    <x v="18"/>
    <x v="0"/>
    <m/>
    <x v="2"/>
    <d v="2023-01-17T00:00:00"/>
    <x v="0"/>
    <n v="2"/>
    <s v="CJV"/>
    <s v="Principal"/>
    <n v="1.9230769230769232E-2"/>
    <n v="28"/>
    <x v="3"/>
    <s v="Ok"/>
    <x v="0"/>
    <s v="OK"/>
    <x v="0"/>
    <x v="0"/>
    <x v="1"/>
    <s v="No Aplica"/>
  </r>
  <r>
    <s v="20295734681"/>
    <x v="140"/>
    <x v="79"/>
    <x v="4001"/>
    <x v="4023"/>
    <x v="3492"/>
    <n v="1"/>
    <x v="658"/>
    <s v="ESTACION 20,21,22,23Y 24, 25, 26 y 27"/>
    <s v="JR RAMON CARCAMO MZ B3 LT.12"/>
    <x v="5"/>
    <x v="0"/>
    <m/>
    <x v="2"/>
    <d v="2023-02-14T00:00:00"/>
    <x v="0"/>
    <n v="2"/>
    <s v="CJV"/>
    <s v="Principal"/>
    <n v="1.9230769230769232E-2"/>
    <n v="43"/>
    <x v="0"/>
    <s v="Ok"/>
    <x v="0"/>
    <s v="OK"/>
    <x v="0"/>
    <x v="0"/>
    <x v="1"/>
    <s v="No Aplica"/>
  </r>
  <r>
    <s v="20295734681"/>
    <x v="140"/>
    <x v="79"/>
    <x v="4002"/>
    <x v="4024"/>
    <x v="3493"/>
    <n v="1"/>
    <x v="658"/>
    <s v="ESTACION 20,21,22,23Y 24, 25, 26 y 27"/>
    <s v="MZ A LT 16 SC. G. VITARTE URB SOL DE VITARTE"/>
    <x v="2"/>
    <x v="0"/>
    <m/>
    <x v="2"/>
    <d v="2023-05-19T00:00:00"/>
    <x v="0"/>
    <n v="2"/>
    <s v="CJV"/>
    <s v="Principal"/>
    <n v="1.9230769230769232E-2"/>
    <n v="49"/>
    <x v="0"/>
    <s v="Ok"/>
    <x v="1"/>
    <s v="OK"/>
    <x v="0"/>
    <x v="0"/>
    <x v="1"/>
    <s v="No Aplica"/>
  </r>
  <r>
    <s v="20295734681"/>
    <x v="140"/>
    <x v="79"/>
    <x v="4003"/>
    <x v="4025"/>
    <x v="3494"/>
    <n v="1"/>
    <x v="230"/>
    <s v="ESTACION 20,21,22,23Y 24, 25, 26 y 27"/>
    <s v="PROLONG. PARINACOCHAS 255"/>
    <x v="70"/>
    <x v="0"/>
    <m/>
    <x v="2"/>
    <d v="2023-03-02T00:00:00"/>
    <x v="0"/>
    <n v="2"/>
    <s v="CJV"/>
    <s v="Principal"/>
    <n v="1.9230769230769232E-2"/>
    <n v="45"/>
    <x v="0"/>
    <s v="Ok"/>
    <x v="7"/>
    <s v="OK"/>
    <x v="0"/>
    <x v="0"/>
    <x v="1"/>
    <s v="No Aplica"/>
  </r>
  <r>
    <s v="20295734681"/>
    <x v="140"/>
    <x v="79"/>
    <x v="4004"/>
    <x v="4026"/>
    <x v="3495"/>
    <n v="1"/>
    <x v="44"/>
    <s v="ESTACION 20,21,22,23Y 24, 25, 26 y 27"/>
    <s v="AV NICOLAS ARRIOLA 915"/>
    <x v="70"/>
    <x v="1"/>
    <m/>
    <x v="2"/>
    <d v="2023-06-23T00:00:00"/>
    <x v="0"/>
    <n v="2"/>
    <s v="CJV"/>
    <s v="Principal"/>
    <n v="1.9230769230769232E-2"/>
    <n v="43"/>
    <x v="0"/>
    <s v="Ok"/>
    <x v="7"/>
    <s v="OK"/>
    <x v="0"/>
    <x v="0"/>
    <x v="1"/>
    <s v="No Aplica"/>
  </r>
  <r>
    <s v="20295734681"/>
    <x v="140"/>
    <x v="79"/>
    <x v="4005"/>
    <x v="4027"/>
    <x v="3496"/>
    <n v="1"/>
    <x v="101"/>
    <s v="ESTACION 20,21,22,23Y 24, 25, 26 y 27"/>
    <s v="JR ZARUMILLA C-7"/>
    <x v="425"/>
    <x v="1"/>
    <m/>
    <x v="2"/>
    <d v="2023-08-08T00:00:00"/>
    <x v="0"/>
    <n v="2"/>
    <s v="CJV"/>
    <s v="Principal"/>
    <n v="1.9230769230769232E-2"/>
    <n v="30"/>
    <x v="3"/>
    <s v="Ok"/>
    <x v="0"/>
    <s v="OK"/>
    <x v="0"/>
    <x v="0"/>
    <x v="1"/>
    <s v="8-2023"/>
  </r>
  <r>
    <s v="20516004879"/>
    <x v="141"/>
    <x v="79"/>
    <x v="4006"/>
    <x v="4028"/>
    <x v="3497"/>
    <n v="1"/>
    <x v="659"/>
    <s v="ESTACION 20,21,22,23Y 24, 25, 26 y 27"/>
    <s v="PEDRO RUIZ 349"/>
    <x v="31"/>
    <x v="0"/>
    <m/>
    <x v="2"/>
    <d v="2019-07-25T00:00:00"/>
    <x v="0"/>
    <n v="1"/>
    <s v="CJV"/>
    <s v="Secundaria"/>
    <n v="1.9230769230769232E-2"/>
    <n v="56"/>
    <x v="5"/>
    <s v="Ok"/>
    <x v="2"/>
    <s v="OK"/>
    <x v="0"/>
    <x v="0"/>
    <x v="1"/>
    <s v="No Aplica"/>
  </r>
  <r>
    <s v="20516004879"/>
    <x v="141"/>
    <x v="79"/>
    <x v="4007"/>
    <x v="4029"/>
    <x v="2742"/>
    <n v="2"/>
    <x v="23"/>
    <s v="ESTACION 20,21,22,23Y 24, 25, 26 y 27"/>
    <s v="URB LAS PALMAS REALES MZ G LT 16"/>
    <x v="11"/>
    <x v="0"/>
    <m/>
    <x v="22"/>
    <d v="2022-07-19T00:00:00"/>
    <x v="0"/>
    <n v="1"/>
    <s v="CJV"/>
    <s v="Secundaria"/>
    <n v="1.9230769230769232E-2"/>
    <n v="41"/>
    <x v="0"/>
    <s v="Ok"/>
    <x v="0"/>
    <s v="OK"/>
    <x v="0"/>
    <x v="0"/>
    <x v="1"/>
    <s v="No Aplica"/>
  </r>
  <r>
    <s v="20516004879"/>
    <x v="141"/>
    <x v="79"/>
    <x v="4008"/>
    <x v="4030"/>
    <x v="3498"/>
    <n v="2"/>
    <x v="660"/>
    <s v="ESTACIONES 20, 21, 22, 23 Y 24"/>
    <s v="CALLE 16 MZ. 16 LT.30- AAHH. LAURA CALLER"/>
    <x v="11"/>
    <x v="0"/>
    <m/>
    <x v="2"/>
    <d v="2019-07-25T00:00:00"/>
    <x v="0"/>
    <n v="1"/>
    <s v="CJV"/>
    <s v="Secundaria"/>
    <n v="1.9230769230769232E-2"/>
    <n v="34"/>
    <x v="4"/>
    <s v="Ok"/>
    <x v="0"/>
    <s v="OK"/>
    <x v="0"/>
    <x v="0"/>
    <x v="1"/>
    <s v="No Aplica"/>
  </r>
  <r>
    <s v="20516004879"/>
    <x v="141"/>
    <x v="79"/>
    <x v="4009"/>
    <x v="4031"/>
    <x v="3499"/>
    <n v="1"/>
    <x v="661"/>
    <s v="ESTACION 20,21,22,23Y 24, 25, 26 y 27"/>
    <s v="CALLE ASUNCIÓN MZ. G, LT 16 - URB. PALMAS REALES"/>
    <x v="11"/>
    <x v="0"/>
    <m/>
    <x v="22"/>
    <d v="2019-08-15T00:00:00"/>
    <x v="0"/>
    <n v="2"/>
    <s v="CJV"/>
    <s v="Secundaria"/>
    <n v="1.9230769230769232E-2"/>
    <n v="46"/>
    <x v="0"/>
    <s v="Ok"/>
    <x v="0"/>
    <s v="OK"/>
    <x v="0"/>
    <x v="0"/>
    <x v="1"/>
    <s v="No Aplica"/>
  </r>
  <r>
    <s v="20516004879"/>
    <x v="141"/>
    <x v="79"/>
    <x v="4010"/>
    <x v="4032"/>
    <x v="3500"/>
    <n v="1"/>
    <x v="21"/>
    <s v="ESTACION 20,21,22,23Y 24, 25, 26 y 27"/>
    <s v="CALLE MANUEL CERVANTES MZ M LT. 5A URB VILLA MERCEDES"/>
    <x v="15"/>
    <x v="0"/>
    <m/>
    <x v="2"/>
    <s v="2/03/2022_x000d__x000a_"/>
    <x v="0"/>
    <n v="1"/>
    <s v="CJV"/>
    <s v="Secundaria"/>
    <n v="1.9230769230769232E-2"/>
    <n v="37"/>
    <x v="4"/>
    <s v="Ok"/>
    <x v="0"/>
    <s v="OK"/>
    <x v="0"/>
    <x v="0"/>
    <x v="1"/>
    <s v="No Aplica"/>
  </r>
  <r>
    <s v="20516004879"/>
    <x v="141"/>
    <x v="79"/>
    <x v="4011"/>
    <x v="4033"/>
    <x v="3501"/>
    <n v="2"/>
    <x v="662"/>
    <s v="ESTACION 20,21,22,23Y 24, 25, 26 y 27"/>
    <s v="CALLE 15 URB CIUDAD DEL PESCADOR MZ R1 LT 09"/>
    <x v="30"/>
    <x v="0"/>
    <m/>
    <x v="2"/>
    <d v="2023-06-27T00:00:00"/>
    <x v="0"/>
    <n v="1"/>
    <s v="CJV"/>
    <s v="Secundaria"/>
    <n v="1.9230769230769232E-2"/>
    <n v="42"/>
    <x v="0"/>
    <s v="Ok"/>
    <x v="2"/>
    <s v="OK"/>
    <x v="0"/>
    <x v="0"/>
    <x v="1"/>
    <s v="No Aplica"/>
  </r>
  <r>
    <s v="20516004879"/>
    <x v="141"/>
    <x v="79"/>
    <x v="4012"/>
    <x v="4034"/>
    <x v="72"/>
    <n v="2"/>
    <x v="663"/>
    <s v="ESTACION 20,21,22,23Y 24, 25, 26 y 27"/>
    <s v="M2 A LT 03 ASOC VIV VILLA CRUZ"/>
    <x v="39"/>
    <x v="0"/>
    <m/>
    <x v="2"/>
    <d v="2022-07-19T00:00:00"/>
    <x v="0"/>
    <n v="1"/>
    <s v="CJV"/>
    <s v="Secundaria"/>
    <n v="1.9230769230769232E-2"/>
    <n v="38"/>
    <x v="4"/>
    <s v="Ok"/>
    <x v="0"/>
    <s v="OK"/>
    <x v="0"/>
    <x v="0"/>
    <x v="1"/>
    <s v="No Aplica"/>
  </r>
  <r>
    <s v="20295734681"/>
    <x v="141"/>
    <x v="79"/>
    <x v="4013"/>
    <x v="4035"/>
    <x v="3502"/>
    <n v="2"/>
    <x v="664"/>
    <s v="ESTACION 20,21,22,23Y 24, 25, 26 y 27"/>
    <s v="AV DE LOS HEROES 1397"/>
    <x v="21"/>
    <x v="0"/>
    <m/>
    <x v="2"/>
    <d v="2022-08-05T00:00:00"/>
    <x v="0"/>
    <n v="1"/>
    <s v="CJV"/>
    <s v="Secundaria"/>
    <n v="1.9230769230769232E-2"/>
    <n v="35"/>
    <x v="4"/>
    <s v="Ok"/>
    <x v="0"/>
    <s v="OK"/>
    <x v="0"/>
    <x v="0"/>
    <x v="1"/>
    <s v="No Aplica"/>
  </r>
  <r>
    <s v="20295734681"/>
    <x v="141"/>
    <x v="79"/>
    <x v="4014"/>
    <x v="4036"/>
    <x v="3503"/>
    <n v="2"/>
    <x v="664"/>
    <s v="ESTACION 20,21,22,23Y 24, 25, 26 y 27"/>
    <s v="AV CARLOS IZAGUIRRE URB KAMA I MZ B LT 17"/>
    <x v="8"/>
    <x v="0"/>
    <m/>
    <x v="2"/>
    <d v="2023-06-27T00:00:00"/>
    <x v="0"/>
    <n v="1"/>
    <s v="CJV"/>
    <s v="Secundaria"/>
    <n v="1.9230769230769232E-2"/>
    <n v="34"/>
    <x v="4"/>
    <s v="Ok"/>
    <x v="0"/>
    <s v="OK"/>
    <x v="0"/>
    <x v="0"/>
    <x v="1"/>
    <s v="No Aplica"/>
  </r>
  <r>
    <s v="20295734681"/>
    <x v="141"/>
    <x v="79"/>
    <x v="4015"/>
    <x v="4037"/>
    <x v="3504"/>
    <n v="2"/>
    <x v="5"/>
    <s v="ESTACION 25, 26 Y 27"/>
    <s v="ASOC VIV DE TRAB TEXT VITARTE MZ B LT 6"/>
    <x v="2"/>
    <x v="0"/>
    <m/>
    <x v="2"/>
    <d v="2023-07-21T00:00:00"/>
    <x v="0"/>
    <n v="1"/>
    <s v="CJV"/>
    <s v="Secundaria"/>
    <n v="1.9230769230769232E-2"/>
    <n v="28"/>
    <x v="3"/>
    <s v="Ok"/>
    <x v="1"/>
    <s v="OK"/>
    <x v="0"/>
    <x v="0"/>
    <x v="1"/>
    <s v="No Aplica"/>
  </r>
  <r>
    <s v="20601820022"/>
    <x v="142"/>
    <x v="79"/>
    <x v="4016"/>
    <x v="4038"/>
    <x v="3505"/>
    <n v="2"/>
    <x v="665"/>
    <s v="ESTACION 25, 26 Y 27"/>
    <s v="EDUARDO DERTIANO 103"/>
    <x v="15"/>
    <x v="0"/>
    <m/>
    <x v="2"/>
    <d v="2023-04-25T00:00:00"/>
    <x v="0"/>
    <n v="1"/>
    <s v="CJV"/>
    <s v="Secundaria"/>
    <n v="1.9230769230769232E-2"/>
    <n v="46"/>
    <x v="0"/>
    <s v="Ok"/>
    <x v="0"/>
    <s v="OK"/>
    <x v="0"/>
    <x v="0"/>
    <x v="1"/>
    <s v="No Aplica"/>
  </r>
  <r>
    <s v="20601820022"/>
    <x v="142"/>
    <x v="79"/>
    <x v="4017"/>
    <x v="4039"/>
    <x v="3506"/>
    <n v="2"/>
    <x v="665"/>
    <s v="ESTACION 25, 26 Y 27"/>
    <s v="JR. GARCILAZO DE LA VEGA 191 URB. LA PASCANA MZ G LT.2"/>
    <x v="37"/>
    <x v="0"/>
    <m/>
    <x v="2"/>
    <d v="2023-04-25T00:00:00"/>
    <x v="0"/>
    <n v="1"/>
    <s v="CJV"/>
    <s v="Secundaria"/>
    <n v="1.9230769230769232E-2"/>
    <n v="20"/>
    <x v="1"/>
    <s v="Ok"/>
    <x v="0"/>
    <s v="OK"/>
    <x v="0"/>
    <x v="0"/>
    <x v="1"/>
    <s v="No Aplica"/>
  </r>
  <r>
    <s v="20601820022"/>
    <x v="142"/>
    <x v="79"/>
    <x v="4018"/>
    <x v="4040"/>
    <x v="3507"/>
    <n v="2"/>
    <x v="665"/>
    <s v="ESTACION 25, 26 Y 27"/>
    <s v="URB. SAN DIEGO MZ. D2 LT 13 "/>
    <x v="8"/>
    <x v="0"/>
    <m/>
    <x v="2"/>
    <d v="2023-04-25T00:00:00"/>
    <x v="0"/>
    <n v="1"/>
    <s v="CJV"/>
    <s v="Secundaria"/>
    <n v="1.9230769230769232E-2"/>
    <n v="42"/>
    <x v="0"/>
    <s v="Ok"/>
    <x v="0"/>
    <s v="OK"/>
    <x v="0"/>
    <x v="0"/>
    <x v="1"/>
    <s v="No Aplica"/>
  </r>
  <r>
    <s v="20601820022"/>
    <x v="142"/>
    <x v="79"/>
    <x v="4019"/>
    <x v="4041"/>
    <x v="3508"/>
    <n v="2"/>
    <x v="21"/>
    <s v="ESTACION 25, 26 Y 27"/>
    <s v="S TAVARA 1550 PS 2 DP 203 CHACRA RIOS NORTE"/>
    <x v="5"/>
    <x v="0"/>
    <m/>
    <x v="2"/>
    <d v="2023-04-25T00:00:00"/>
    <x v="0"/>
    <n v="1"/>
    <s v="CJV"/>
    <s v="Secundaria"/>
    <n v="1.9230769230769232E-2"/>
    <n v="35"/>
    <x v="4"/>
    <s v="Ok"/>
    <x v="0"/>
    <s v="OK"/>
    <x v="0"/>
    <x v="0"/>
    <x v="1"/>
    <s v="No Aplica"/>
  </r>
  <r>
    <s v="20601820022"/>
    <x v="142"/>
    <x v="79"/>
    <x v="4020"/>
    <x v="4042"/>
    <x v="3509"/>
    <n v="2"/>
    <x v="665"/>
    <s v="ESTACION 25, 26 Y 27"/>
    <s v="JR. LOS RUIBARES 411 URB NARANJAL"/>
    <x v="8"/>
    <x v="0"/>
    <m/>
    <x v="2"/>
    <d v="2023-04-25T00:00:00"/>
    <x v="0"/>
    <n v="1"/>
    <s v="CJV"/>
    <s v="Secundaria"/>
    <n v="1.9230769230769232E-2"/>
    <n v="29"/>
    <x v="3"/>
    <s v="Ok"/>
    <x v="0"/>
    <s v="OK"/>
    <x v="0"/>
    <x v="0"/>
    <x v="1"/>
    <s v="No Aplica"/>
  </r>
  <r>
    <s v="20601820022"/>
    <x v="142"/>
    <x v="79"/>
    <x v="4021"/>
    <x v="4043"/>
    <x v="2233"/>
    <n v="2"/>
    <x v="665"/>
    <s v="ESTACION 25, 26 Y 27"/>
    <s v="PS 11 PJ. EL CARMEN MZ J LT. 13"/>
    <x v="37"/>
    <x v="0"/>
    <m/>
    <x v="2"/>
    <d v="2023-04-25T00:00:00"/>
    <x v="0"/>
    <n v="1"/>
    <s v="CJV"/>
    <s v="Secundaria"/>
    <n v="1.9230769230769232E-2"/>
    <n v="36"/>
    <x v="4"/>
    <s v="Ok"/>
    <x v="0"/>
    <s v="OK"/>
    <x v="0"/>
    <x v="0"/>
    <x v="1"/>
    <s v="No Aplica"/>
  </r>
  <r>
    <s v="20601820022"/>
    <x v="142"/>
    <x v="79"/>
    <x v="4022"/>
    <x v="4044"/>
    <x v="3510"/>
    <n v="2"/>
    <x v="665"/>
    <s v="ESTACION 25, 26 Y 27"/>
    <s v="AV RUISEÑORES 424 COOP.VIV.LOS CHANCAS DE ANDAHUAYLAS MZ B1 LT 3"/>
    <x v="63"/>
    <x v="0"/>
    <m/>
    <x v="2"/>
    <d v="2023-04-25T00:00:00"/>
    <x v="0"/>
    <n v="1"/>
    <s v="CJV"/>
    <s v="Secundaria"/>
    <n v="1.9230769230769232E-2"/>
    <n v="21"/>
    <x v="1"/>
    <s v="Ok"/>
    <x v="6"/>
    <s v="OK"/>
    <x v="0"/>
    <x v="0"/>
    <x v="1"/>
    <s v="No Aplica"/>
  </r>
  <r>
    <s v="20601820022"/>
    <x v="142"/>
    <x v="79"/>
    <x v="4023"/>
    <x v="4045"/>
    <x v="3511"/>
    <n v="2"/>
    <x v="665"/>
    <s v="ESTACION 25, 26 Y 27"/>
    <s v="CALLE SEIS LT. 7 MZ. I P. JOVEN RAMON CASTILLA"/>
    <x v="46"/>
    <x v="0"/>
    <m/>
    <x v="2"/>
    <d v="2023-04-25T00:00:00"/>
    <x v="0"/>
    <n v="1"/>
    <s v="CJV"/>
    <s v="Secundaria"/>
    <n v="1.9230769230769232E-2"/>
    <n v="42"/>
    <x v="0"/>
    <s v="Ok"/>
    <x v="0"/>
    <s v="OK"/>
    <x v="0"/>
    <x v="0"/>
    <x v="1"/>
    <s v="No Aplica"/>
  </r>
  <r>
    <s v="20601820022"/>
    <x v="142"/>
    <x v="79"/>
    <x v="4024"/>
    <x v="4046"/>
    <x v="3512"/>
    <n v="2"/>
    <x v="2"/>
    <s v="ESTACION 25, 26 Y 27"/>
    <s v="ASENT. H. ALAMEDA DE CARABAYLLO MZ. J LT 08"/>
    <x v="12"/>
    <x v="0"/>
    <m/>
    <x v="2"/>
    <d v="2023-04-25T00:00:00"/>
    <x v="0"/>
    <n v="1"/>
    <s v="CJV"/>
    <s v="Secundaria"/>
    <n v="1.9230769230769232E-2"/>
    <n v="33"/>
    <x v="4"/>
    <s v="Ok"/>
    <x v="0"/>
    <s v="OK"/>
    <x v="0"/>
    <x v="0"/>
    <x v="1"/>
    <s v="No Aplica"/>
  </r>
  <r>
    <s v="20601820022"/>
    <x v="142"/>
    <x v="79"/>
    <x v="4025"/>
    <x v="4047"/>
    <x v="3513"/>
    <n v="2"/>
    <x v="666"/>
    <s v="ESTACION 25, 26 Y 27"/>
    <s v="URB. PRO LIMA MZ. LL LT. 36"/>
    <x v="11"/>
    <x v="0"/>
    <m/>
    <x v="2"/>
    <d v="2023-05-05T00:00:00"/>
    <x v="0"/>
    <n v="1"/>
    <s v="CJV"/>
    <s v="Secundaria"/>
    <n v="1.9230769230769232E-2"/>
    <n v="29"/>
    <x v="3"/>
    <s v="Ok"/>
    <x v="0"/>
    <s v="OK"/>
    <x v="0"/>
    <x v="0"/>
    <x v="1"/>
    <s v="No Aplica"/>
  </r>
  <r>
    <s v="20601820022"/>
    <x v="142"/>
    <x v="79"/>
    <x v="4026"/>
    <x v="4048"/>
    <x v="3514"/>
    <n v="2"/>
    <x v="666"/>
    <s v="ESTACION 25, 26 Y 27"/>
    <s v="CALLE MARIANO MELGAR CPR. PAMPAPACTA SECTOR LOS JAZMINES MZ. T1 LT.16"/>
    <x v="426"/>
    <x v="0"/>
    <m/>
    <x v="2"/>
    <d v="2023-05-05T00:00:00"/>
    <x v="0"/>
    <n v="1"/>
    <s v="CJV"/>
    <s v="Secundaria"/>
    <n v="1.9230769230769232E-2"/>
    <n v="31"/>
    <x v="3"/>
    <s v="Ok"/>
    <x v="0"/>
    <s v="OK"/>
    <x v="0"/>
    <x v="0"/>
    <x v="1"/>
    <s v="No Aplica"/>
  </r>
  <r>
    <s v="20601820022"/>
    <x v="142"/>
    <x v="79"/>
    <x v="4027"/>
    <x v="4049"/>
    <x v="3515"/>
    <n v="2"/>
    <x v="665"/>
    <s v="ESTACION 25, 26 Y 27"/>
    <s v="JR. GARCILAZO DE LA VEGA 191 URB. LA PASCANA MZ G LT.2"/>
    <x v="37"/>
    <x v="0"/>
    <m/>
    <x v="2"/>
    <d v="2023-05-05T00:00:00"/>
    <x v="0"/>
    <n v="1"/>
    <s v="CJV"/>
    <s v="Secundaria"/>
    <n v="1.9230769230769232E-2"/>
    <n v="38"/>
    <x v="4"/>
    <s v="Ok"/>
    <x v="0"/>
    <s v="OK"/>
    <x v="0"/>
    <x v="0"/>
    <x v="1"/>
    <s v="No Aplica"/>
  </r>
  <r>
    <s v="20601820022"/>
    <x v="142"/>
    <x v="79"/>
    <x v="4028"/>
    <x v="4050"/>
    <x v="3516"/>
    <n v="2"/>
    <x v="665"/>
    <s v="ESTACION 25, 26 Y 27"/>
    <s v="JR. GARCILAZO DE LA VEGA 191 URB. LA PASCANA MZ G LT.2"/>
    <x v="37"/>
    <x v="0"/>
    <m/>
    <x v="2"/>
    <d v="2023-05-05T00:00:00"/>
    <x v="0"/>
    <n v="1"/>
    <s v="CJV"/>
    <s v="Secundaria"/>
    <n v="1.9230769230769232E-2"/>
    <n v="20"/>
    <x v="1"/>
    <s v="Ok"/>
    <x v="0"/>
    <s v="OK"/>
    <x v="0"/>
    <x v="0"/>
    <x v="1"/>
    <s v="No Aplica"/>
  </r>
  <r>
    <s v="20609443015"/>
    <x v="143"/>
    <x v="79"/>
    <x v="4029"/>
    <x v="4051"/>
    <x v="3517"/>
    <n v="2"/>
    <x v="667"/>
    <s v="ESTACION 25, 26 Y 27"/>
    <s v="ASENT H ALFREDO VILLA CALDERON MZ L LT 17J"/>
    <x v="31"/>
    <x v="0"/>
    <m/>
    <x v="2"/>
    <d v="2023-06-06T00:00:00"/>
    <x v="0"/>
    <n v="1"/>
    <s v="CJV"/>
    <s v="Secundaria"/>
    <n v="1.9230769230769232E-2"/>
    <n v="18"/>
    <x v="1"/>
    <s v="Ok"/>
    <x v="2"/>
    <s v="OK"/>
    <x v="0"/>
    <x v="0"/>
    <x v="1"/>
    <s v="No Aplica"/>
  </r>
  <r>
    <s v="20609443015"/>
    <x v="143"/>
    <x v="79"/>
    <x v="4030"/>
    <x v="4052"/>
    <x v="3518"/>
    <n v="2"/>
    <x v="66"/>
    <s v="ESTACION 25, 26 Y 27"/>
    <s v="ASENT H ALFREDO VILLA CALDERON MZ L LT 17J"/>
    <x v="31"/>
    <x v="0"/>
    <m/>
    <x v="2"/>
    <d v="2023-06-06T00:00:00"/>
    <x v="0"/>
    <n v="1"/>
    <s v="CJV"/>
    <s v="Secundaria"/>
    <n v="1.9230769230769232E-2"/>
    <n v="25"/>
    <x v="3"/>
    <s v="Ok"/>
    <x v="2"/>
    <s v="OK"/>
    <x v="0"/>
    <x v="0"/>
    <x v="1"/>
    <s v="No Aplica"/>
  </r>
  <r>
    <s v="20609443015"/>
    <x v="143"/>
    <x v="79"/>
    <x v="4031"/>
    <x v="4053"/>
    <x v="3519"/>
    <n v="2"/>
    <x v="668"/>
    <s v="ESTACION 25, 26 Y 27"/>
    <s v="ASENT H ALFREDO VILLA CALDERON MZ L LT 17J"/>
    <x v="31"/>
    <x v="0"/>
    <m/>
    <x v="2"/>
    <d v="2023-06-06T00:00:00"/>
    <x v="0"/>
    <n v="1"/>
    <s v="CJV"/>
    <s v="Secundaria"/>
    <n v="1.9230769230769232E-2"/>
    <n v="22"/>
    <x v="1"/>
    <s v="Ok"/>
    <x v="2"/>
    <s v="OK"/>
    <x v="0"/>
    <x v="0"/>
    <x v="1"/>
    <s v="No Aplica"/>
  </r>
  <r>
    <s v="20609443015"/>
    <x v="143"/>
    <x v="79"/>
    <x v="4032"/>
    <x v="4054"/>
    <x v="3520"/>
    <n v="2"/>
    <x v="668"/>
    <s v="ESTACION 25, 26 Y 27"/>
    <s v="PJ EX FUNDO MARQUEZ MZ 90 LT 19"/>
    <x v="31"/>
    <x v="0"/>
    <m/>
    <x v="2"/>
    <d v="2023-06-06T00:00:00"/>
    <x v="0"/>
    <n v="1"/>
    <s v="CJV"/>
    <s v="Secundaria"/>
    <n v="1.9230769230769232E-2"/>
    <n v="20"/>
    <x v="1"/>
    <s v="Ok"/>
    <x v="2"/>
    <s v="OK"/>
    <x v="0"/>
    <x v="0"/>
    <x v="1"/>
    <s v="No Aplica"/>
  </r>
  <r>
    <s v="20609443015"/>
    <x v="143"/>
    <x v="79"/>
    <x v="4033"/>
    <x v="4055"/>
    <x v="1845"/>
    <n v="2"/>
    <x v="669"/>
    <s v="ESTACION 25, 26 Y 27"/>
    <s v="LIMATAMBO SN GABRIEL MZ J LT 21"/>
    <x v="6"/>
    <x v="0"/>
    <m/>
    <x v="2"/>
    <d v="2023-06-07T00:00:00"/>
    <x v="0"/>
    <n v="1"/>
    <s v="CJV"/>
    <s v="Secundaria"/>
    <n v="1.9230769230769232E-2"/>
    <n v="30"/>
    <x v="3"/>
    <s v="Ok"/>
    <x v="0"/>
    <s v="OK"/>
    <x v="0"/>
    <x v="0"/>
    <x v="1"/>
    <s v="No Aplica"/>
  </r>
  <r>
    <n v="20601401330"/>
    <x v="144"/>
    <x v="79"/>
    <x v="4034"/>
    <x v="4056"/>
    <x v="3521"/>
    <n v="2"/>
    <x v="667"/>
    <s v="ESTACION 14 Y 15"/>
    <s v="AV. STA ROSA 275-2DA.ZONA COLLIQUE"/>
    <x v="37"/>
    <x v="0"/>
    <m/>
    <x v="2"/>
    <d v="2023-08-10T00:00:00"/>
    <x v="0"/>
    <n v="1"/>
    <s v="CJV"/>
    <s v="Secundaria"/>
    <n v="1.9230769230769232E-2"/>
    <n v="26"/>
    <x v="3"/>
    <s v="Ok"/>
    <x v="0"/>
    <s v="OK"/>
    <x v="0"/>
    <x v="0"/>
    <x v="1"/>
    <s v="8-2023"/>
  </r>
  <r>
    <n v="20601401330"/>
    <x v="144"/>
    <x v="79"/>
    <x v="4035"/>
    <x v="4057"/>
    <x v="3522"/>
    <n v="2"/>
    <x v="668"/>
    <s v="ESTACION 14 Y 15"/>
    <s v="HUALGAYOC MZ K LT.6 LOS ANGELES"/>
    <x v="37"/>
    <x v="0"/>
    <m/>
    <x v="2"/>
    <d v="2023-08-10T00:00:00"/>
    <x v="0"/>
    <n v="1"/>
    <s v="CJV"/>
    <s v="Secundaria"/>
    <n v="1.9230769230769232E-2"/>
    <n v="24"/>
    <x v="3"/>
    <s v="Ok"/>
    <x v="0"/>
    <s v="OK"/>
    <x v="0"/>
    <x v="0"/>
    <x v="1"/>
    <s v="8-2023"/>
  </r>
  <r>
    <n v="20601401330"/>
    <x v="144"/>
    <x v="79"/>
    <x v="4036"/>
    <x v="4058"/>
    <x v="3523"/>
    <n v="2"/>
    <x v="667"/>
    <s v="ESTACION 14 Y 15"/>
    <s v="2 DE MAYO 394 URB 3 ZONA HOGAR POLICIAL MZ J3 LT.14"/>
    <x v="6"/>
    <x v="0"/>
    <m/>
    <x v="2"/>
    <d v="2023-08-10T00:00:00"/>
    <x v="0"/>
    <n v="1"/>
    <s v="CJV"/>
    <s v="Secundaria"/>
    <n v="1.9230769230769232E-2"/>
    <n v="34"/>
    <x v="4"/>
    <s v="Ok"/>
    <x v="0"/>
    <s v="OK"/>
    <x v="0"/>
    <x v="0"/>
    <x v="1"/>
    <s v="8-2023"/>
  </r>
  <r>
    <n v="20601401330"/>
    <x v="144"/>
    <x v="79"/>
    <x v="4037"/>
    <x v="4059"/>
    <x v="3524"/>
    <n v="2"/>
    <x v="667"/>
    <s v="ESTACION 14 Y 15"/>
    <s v="CALLE LAS GAVIOTAS 2210 EDIF E 15 DPTO 103"/>
    <x v="15"/>
    <x v="0"/>
    <m/>
    <x v="2"/>
    <d v="2023-08-10T00:00:00"/>
    <x v="0"/>
    <n v="1"/>
    <s v="CJV"/>
    <s v="Secundaria"/>
    <n v="1.9230769230769232E-2"/>
    <n v="47"/>
    <x v="0"/>
    <s v="Ok"/>
    <x v="0"/>
    <s v="OK"/>
    <x v="0"/>
    <x v="0"/>
    <x v="1"/>
    <s v="8-2023"/>
  </r>
  <r>
    <n v="20601401330"/>
    <x v="144"/>
    <x v="79"/>
    <x v="4038"/>
    <x v="4060"/>
    <x v="585"/>
    <n v="2"/>
    <x v="668"/>
    <s v="ESTACION 14 Y 15"/>
    <s v="JOSE CARLOS MARIATEGUI 170 ASENT H "/>
    <x v="37"/>
    <x v="0"/>
    <m/>
    <x v="2"/>
    <d v="2023-08-10T00:00:00"/>
    <x v="0"/>
    <n v="1"/>
    <s v="CJV"/>
    <s v="Secundaria"/>
    <n v="1.9230769230769232E-2"/>
    <n v="31"/>
    <x v="3"/>
    <s v="Ok"/>
    <x v="0"/>
    <s v="OK"/>
    <x v="0"/>
    <x v="0"/>
    <x v="1"/>
    <s v="8-2023"/>
  </r>
  <r>
    <n v="20601401330"/>
    <x v="144"/>
    <x v="79"/>
    <x v="4039"/>
    <x v="4061"/>
    <x v="3525"/>
    <n v="2"/>
    <x v="668"/>
    <s v="ESTACION 14 Y 15"/>
    <s v="CALLE LA UNION 672 COOP PABLO VI KM14"/>
    <x v="37"/>
    <x v="0"/>
    <m/>
    <x v="2"/>
    <d v="2023-08-10T00:00:00"/>
    <x v="0"/>
    <n v="1"/>
    <s v="CJV"/>
    <s v="Secundaria"/>
    <n v="1.9230769230769232E-2"/>
    <n v="19"/>
    <x v="1"/>
    <s v="Ok"/>
    <x v="0"/>
    <s v="OK"/>
    <x v="0"/>
    <x v="0"/>
    <x v="1"/>
    <s v="8-2023"/>
  </r>
  <r>
    <s v="20601322456"/>
    <x v="145"/>
    <x v="80"/>
    <x v="4040"/>
    <x v="4062"/>
    <x v="3060"/>
    <n v="2"/>
    <x v="566"/>
    <s v="E-16"/>
    <s v="AV. PUNO 2596 2DO PISO LA LIBERTAD"/>
    <x v="37"/>
    <x v="0"/>
    <m/>
    <x v="3"/>
    <d v="2018-08-21T00:00:00"/>
    <x v="0"/>
    <n v="4"/>
    <s v="CJV"/>
    <s v="Principal"/>
    <n v="0.2"/>
    <n v="36"/>
    <x v="4"/>
    <s v="Ok"/>
    <x v="0"/>
    <s v="OK"/>
    <x v="0"/>
    <x v="0"/>
    <x v="1"/>
    <s v="No Aplica"/>
  </r>
  <r>
    <s v="20601322456"/>
    <x v="145"/>
    <x v="80"/>
    <x v="4041"/>
    <x v="4063"/>
    <x v="3526"/>
    <n v="2"/>
    <x v="566"/>
    <s v="E-06"/>
    <s v="ASENT.H. MCAL. RAMON CASTILLA MZ. Q 2 LT. 7 COMITÉ 28"/>
    <x v="31"/>
    <x v="0"/>
    <m/>
    <x v="3"/>
    <d v="2021-01-07T00:00:00"/>
    <x v="0"/>
    <n v="4"/>
    <s v="CJV"/>
    <s v="Principal"/>
    <n v="0.2"/>
    <n v="41"/>
    <x v="0"/>
    <s v="Ok"/>
    <x v="2"/>
    <s v="OK"/>
    <x v="0"/>
    <x v="0"/>
    <x v="1"/>
    <s v="No Aplica"/>
  </r>
  <r>
    <s v="20601322456"/>
    <x v="145"/>
    <x v="80"/>
    <x v="4042"/>
    <x v="4064"/>
    <x v="3527"/>
    <n v="2"/>
    <x v="52"/>
    <s v="E-06"/>
    <s v="URB.FELIPE SANTIAGO SALAVERRY E1-2 ETAPA1"/>
    <x v="189"/>
    <x v="0"/>
    <m/>
    <x v="3"/>
    <d v="2023-05-29T00:00:00"/>
    <x v="0"/>
    <n v="4"/>
    <s v="CJV"/>
    <s v="Principal"/>
    <n v="0.2"/>
    <n v="53"/>
    <x v="5"/>
    <s v="Ok"/>
    <x v="0"/>
    <s v="OK"/>
    <x v="0"/>
    <x v="0"/>
    <x v="1"/>
    <s v="No Aplica"/>
  </r>
  <r>
    <s v="20601322456"/>
    <x v="145"/>
    <x v="80"/>
    <x v="4043"/>
    <x v="4065"/>
    <x v="3528"/>
    <n v="2"/>
    <x v="52"/>
    <s v="E-04"/>
    <s v="URB.ANTUNEZ DE MAYOLO MZ.E LT.6"/>
    <x v="19"/>
    <x v="0"/>
    <m/>
    <x v="3"/>
    <d v="2018-07-31T00:00:00"/>
    <x v="0"/>
    <n v="4"/>
    <s v="CJV"/>
    <s v="Principal"/>
    <n v="0.2"/>
    <n v="52"/>
    <x v="5"/>
    <s v="Ok"/>
    <x v="0"/>
    <s v="OK"/>
    <x v="0"/>
    <x v="0"/>
    <x v="1"/>
    <s v="No Aplica"/>
  </r>
  <r>
    <s v="20601322456"/>
    <x v="145"/>
    <x v="80"/>
    <x v="4044"/>
    <x v="4066"/>
    <x v="3529"/>
    <n v="2"/>
    <x v="566"/>
    <s v="E-04"/>
    <s v="ASENT. H. LADERAS DE VILLA MZ. LT. 25"/>
    <x v="21"/>
    <x v="0"/>
    <m/>
    <x v="3"/>
    <d v="2023-06-12T00:00:00"/>
    <x v="0"/>
    <n v="4"/>
    <s v="CJV"/>
    <s v="Principal"/>
    <n v="0.2"/>
    <n v="51"/>
    <x v="5"/>
    <s v="Ok"/>
    <x v="0"/>
    <s v="OK"/>
    <x v="0"/>
    <x v="0"/>
    <x v="1"/>
    <s v="No Aplica"/>
  </r>
  <r>
    <s v="20554339507"/>
    <x v="146"/>
    <x v="81"/>
    <x v="4045"/>
    <x v="4067"/>
    <x v="3530"/>
    <n v="2"/>
    <x v="52"/>
    <s v="E-09"/>
    <s v="MZ. B LT.5  URB. CAJA DE AGUA "/>
    <x v="3"/>
    <x v="0"/>
    <m/>
    <x v="3"/>
    <d v="2021-03-25T00:00:00"/>
    <x v="0"/>
    <n v="4"/>
    <s v="CJV"/>
    <s v="Principal"/>
    <n v="1"/>
    <n v="35"/>
    <x v="4"/>
    <s v="Ok"/>
    <x v="0"/>
    <s v="OK"/>
    <x v="0"/>
    <x v="0"/>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r>
    <m/>
    <x v="5"/>
    <x v="72"/>
    <x v="3736"/>
    <x v="3756"/>
    <x v="3288"/>
    <m/>
    <x v="617"/>
    <m/>
    <m/>
    <x v="76"/>
    <x v="3"/>
    <m/>
    <x v="19"/>
    <m/>
    <x v="3"/>
    <m/>
    <s v="CJV"/>
    <s v="Principal"/>
    <n v="0"/>
    <s v="Corregir"/>
    <x v="2"/>
    <s v="Corregir"/>
    <x v="0"/>
    <s v="Corregir"/>
    <x v="1"/>
    <x v="3"/>
    <x v="1"/>
    <s v="No Aplica"/>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TablaDinámica3" cacheId="34" applyNumberFormats="0" applyBorderFormats="0" applyFontFormats="0" applyPatternFormats="0" applyAlignmentFormats="0" applyWidthHeightFormats="1" dataCaption="Valores" grandTotalCaption="Total" updatedVersion="8" minRefreshableVersion="3" itemPrintTitles="1" createdVersion="6" indent="0" compact="0" compactData="0" gridDropZones="1" multipleFieldFilters="0" rowHeaderCaption="Zona de Influencia">
  <location ref="H3:L1159" firstHeaderRow="2" firstDataRow="2" firstDataCol="4" rowPageCount="1" colPageCount="1"/>
  <pivotFields count="29">
    <pivotField compact="0" outline="0" showAll="0"/>
    <pivotField compact="0" outline="0" showAll="0"/>
    <pivotField dataField="1" compact="0" outline="0" showAll="0"/>
    <pivotField axis="axisRow" compact="0" outline="0" showAll="0" defaultSubtotal="0">
      <items count="5197">
        <item m="1" x="4909"/>
        <item m="1" x="4942"/>
        <item m="1" x="4836"/>
        <item m="1" x="4429"/>
        <item m="1" x="4256"/>
        <item m="1" x="4551"/>
        <item m="1" x="4375"/>
        <item m="1" x="4774"/>
        <item m="1" x="4636"/>
        <item m="1" x="4996"/>
        <item m="1" x="4456"/>
        <item m="1" x="5133"/>
        <item m="1" x="5059"/>
        <item m="1" x="4790"/>
        <item m="1" x="4855"/>
        <item m="1" x="4743"/>
        <item m="1" x="5052"/>
        <item m="1" x="5184"/>
        <item m="1" x="5030"/>
        <item m="1" x="5067"/>
        <item m="1" x="5022"/>
        <item m="1" x="4748"/>
        <item m="1" x="4493"/>
        <item m="1" x="4511"/>
        <item m="1" x="5178"/>
        <item m="1" x="4582"/>
        <item m="1" x="4776"/>
        <item m="1" x="4273"/>
        <item m="1" x="4275"/>
        <item m="1" x="4329"/>
        <item m="1" x="4561"/>
        <item m="1" x="4879"/>
        <item m="1" x="4349"/>
        <item m="1" x="4352"/>
        <item m="1" x="5179"/>
        <item m="1" x="4668"/>
        <item m="1" x="4689"/>
        <item x="74"/>
        <item m="1" x="4570"/>
        <item m="1" x="4901"/>
        <item m="1" x="4810"/>
        <item m="1" x="4842"/>
        <item m="1" x="4960"/>
        <item m="1" x="4597"/>
        <item m="1" x="5157"/>
        <item m="1" x="4472"/>
        <item m="1" x="4923"/>
        <item m="1" x="4610"/>
        <item m="1" x="4252"/>
        <item m="1" x="4455"/>
        <item m="1" x="4708"/>
        <item m="1" x="5082"/>
        <item m="1" x="4612"/>
        <item m="1" x="4653"/>
        <item m="1" x="4971"/>
        <item m="1" x="4646"/>
        <item x="3715"/>
        <item m="1" x="5045"/>
        <item m="1" x="4287"/>
        <item m="1" x="4800"/>
        <item m="1" x="5112"/>
        <item m="1" x="4222"/>
        <item m="1" x="4927"/>
        <item m="1" x="5058"/>
        <item m="1" x="5101"/>
        <item m="1" x="4789"/>
        <item m="1" x="4371"/>
        <item m="1" x="4823"/>
        <item m="1" x="4910"/>
        <item m="1" x="4754"/>
        <item m="1" x="5050"/>
        <item m="1" x="5095"/>
        <item m="1" x="4681"/>
        <item m="1" x="5057"/>
        <item x="3741"/>
        <item m="1" x="4535"/>
        <item x="377"/>
        <item x="320"/>
        <item x="2911"/>
        <item m="1" x="4652"/>
        <item m="1" x="4837"/>
        <item x="664"/>
        <item x="747"/>
        <item x="420"/>
        <item x="3754"/>
        <item m="1" x="5124"/>
        <item m="1" x="4057"/>
        <item m="1" x="4893"/>
        <item x="71"/>
        <item x="229"/>
        <item m="1" x="5131"/>
        <item m="1" x="4361"/>
        <item x="2988"/>
        <item m="1" x="5071"/>
        <item x="309"/>
        <item x="431"/>
        <item x="413"/>
        <item m="1" x="4114"/>
        <item x="323"/>
        <item m="1" x="4236"/>
        <item m="1" x="4445"/>
        <item m="1" x="4464"/>
        <item m="1" x="4556"/>
        <item x="399"/>
        <item x="356"/>
        <item m="1" x="4358"/>
        <item x="3912"/>
        <item x="376"/>
        <item m="1" x="4560"/>
        <item m="1" x="4355"/>
        <item m="1" x="4753"/>
        <item x="2217"/>
        <item x="339"/>
        <item x="742"/>
        <item x="357"/>
        <item m="1" x="4334"/>
        <item m="1" x="4308"/>
        <item x="344"/>
        <item x="361"/>
        <item x="400"/>
        <item x="2324"/>
        <item m="1" x="4816"/>
        <item x="698"/>
        <item x="688"/>
        <item x="378"/>
        <item m="1" x="4751"/>
        <item m="1" x="5194"/>
        <item m="1" x="4468"/>
        <item x="2864"/>
        <item m="1" x="4111"/>
        <item x="2644"/>
        <item x="379"/>
        <item m="1" x="4589"/>
        <item x="417"/>
        <item x="1721"/>
        <item x="345"/>
        <item x="582"/>
        <item x="744"/>
        <item x="2033"/>
        <item x="3962"/>
        <item x="2248"/>
        <item x="469"/>
        <item x="711"/>
        <item x="653"/>
        <item m="1" x="4744"/>
        <item x="299"/>
        <item m="1" x="4880"/>
        <item x="89"/>
        <item x="324"/>
        <item x="3717"/>
        <item m="1" x="5118"/>
        <item x="354"/>
        <item x="387"/>
        <item x="647"/>
        <item x="1349"/>
        <item x="3314"/>
        <item m="1" x="4079"/>
        <item x="2977"/>
        <item m="1" x="4688"/>
        <item m="1" x="4212"/>
        <item m="1" x="4097"/>
        <item m="1" x="4925"/>
        <item x="3319"/>
        <item x="2949"/>
        <item m="1" x="4058"/>
        <item x="3963"/>
        <item m="1" x="4259"/>
        <item m="1" x="4870"/>
        <item m="1" x="4985"/>
        <item m="1" x="5024"/>
        <item m="1" x="5132"/>
        <item x="636"/>
        <item m="1" x="4348"/>
        <item m="1" x="4180"/>
        <item x="608"/>
        <item x="174"/>
        <item x="3947"/>
        <item x="8"/>
        <item x="3960"/>
        <item x="440"/>
        <item m="1" x="4964"/>
        <item m="1" x="4324"/>
        <item x="2288"/>
        <item x="315"/>
        <item x="3716"/>
        <item x="388"/>
        <item x="514"/>
        <item m="1" x="4995"/>
        <item m="1" x="5039"/>
        <item x="638"/>
        <item x="715"/>
        <item x="3689"/>
        <item m="1" x="4438"/>
        <item m="1" x="4243"/>
        <item m="1" x="4736"/>
        <item m="1" x="5027"/>
        <item m="1" x="4430"/>
        <item m="1" x="4905"/>
        <item m="1" x="5000"/>
        <item x="1266"/>
        <item x="710"/>
        <item x="2247"/>
        <item m="1" x="4950"/>
        <item x="746"/>
        <item x="3276"/>
        <item m="1" x="4745"/>
        <item x="436"/>
        <item x="564"/>
        <item x="350"/>
        <item m="1" x="5031"/>
        <item x="3584"/>
        <item x="459"/>
        <item m="1" x="4722"/>
        <item x="590"/>
        <item m="1" x="5004"/>
        <item x="290"/>
        <item x="1690"/>
        <item x="729"/>
        <item m="1" x="4642"/>
        <item x="466"/>
        <item m="1" x="4573"/>
        <item m="1" x="5091"/>
        <item m="1" x="5166"/>
        <item m="1" x="4536"/>
        <item x="3555"/>
        <item m="1" x="4992"/>
        <item m="1" x="4566"/>
        <item x="633"/>
        <item m="1" x="4856"/>
        <item m="1" x="4840"/>
        <item m="1" x="4478"/>
        <item x="745"/>
        <item m="1" x="4932"/>
        <item x="321"/>
        <item x="3014"/>
        <item m="1" x="4203"/>
        <item m="1" x="5012"/>
        <item m="1" x="4274"/>
        <item m="1" x="4066"/>
        <item m="1" x="4070"/>
        <item x="403"/>
        <item x="1341"/>
        <item x="3544"/>
        <item x="2546"/>
        <item m="1" x="4232"/>
        <item x="2943"/>
        <item x="401"/>
        <item m="1" x="5061"/>
        <item m="1" x="4943"/>
        <item m="1" x="4047"/>
        <item m="1" x="4682"/>
        <item x="739"/>
        <item m="1" x="4897"/>
        <item x="1271"/>
        <item m="1" x="4353"/>
        <item x="2874"/>
        <item m="1" x="4518"/>
        <item m="1" x="5034"/>
        <item m="1" x="4607"/>
        <item x="3755"/>
        <item x="2464"/>
        <item x="2179"/>
        <item m="1" x="4554"/>
        <item x="390"/>
        <item m="1" x="4797"/>
        <item m="1" x="4934"/>
        <item x="61"/>
        <item x="443"/>
        <item m="1" x="4508"/>
        <item x="453"/>
        <item x="3993"/>
        <item m="1" x="4831"/>
        <item m="1" x="4982"/>
        <item x="333"/>
        <item m="1" x="4281"/>
        <item m="1" x="4330"/>
        <item x="3945"/>
        <item x="3721"/>
        <item m="1" x="4714"/>
        <item m="1" x="4913"/>
        <item m="1" x="4343"/>
        <item x="132"/>
        <item m="1" x="4861"/>
        <item m="1" x="4316"/>
        <item m="1" x="4257"/>
        <item x="2250"/>
        <item m="1" x="4664"/>
        <item m="1" x="5171"/>
        <item m="1" x="5154"/>
        <item m="1" x="4957"/>
        <item m="1" x="5041"/>
        <item m="1" x="4756"/>
        <item x="2866"/>
        <item x="311"/>
        <item x="3890"/>
        <item m="1" x="4781"/>
        <item m="1" x="4580"/>
        <item m="1" x="4952"/>
        <item m="1" x="4224"/>
        <item m="1" x="4643"/>
        <item m="1" x="4318"/>
        <item m="1" x="4898"/>
        <item m="1" x="4338"/>
        <item m="1" x="4699"/>
        <item m="1" x="4312"/>
        <item m="1" x="4775"/>
        <item m="1" x="4847"/>
        <item m="1" x="4425"/>
        <item m="1" x="4796"/>
        <item m="1" x="4869"/>
        <item m="1" x="4695"/>
        <item m="1" x="5018"/>
        <item m="1" x="5158"/>
        <item m="1" x="4763"/>
        <item m="1" x="4676"/>
        <item m="1" x="4838"/>
        <item m="1" x="5093"/>
        <item m="1" x="5097"/>
        <item m="1" x="4671"/>
        <item x="675"/>
        <item x="676"/>
        <item x="228"/>
        <item x="327"/>
        <item x="1680"/>
        <item m="1" x="4833"/>
        <item m="1" x="4053"/>
        <item m="1" x="4410"/>
        <item x="723"/>
        <item x="442"/>
        <item x="2472"/>
        <item m="1" x="4216"/>
        <item m="1" x="4198"/>
        <item x="650"/>
        <item x="2251"/>
        <item x="427"/>
        <item x="730"/>
        <item x="289"/>
        <item m="1" x="5001"/>
        <item x="291"/>
        <item x="82"/>
        <item x="322"/>
        <item x="3683"/>
        <item m="1" x="4056"/>
        <item x="195"/>
        <item x="770"/>
        <item m="1" x="4709"/>
        <item x="468"/>
        <item x="474"/>
        <item x="308"/>
        <item x="284"/>
        <item x="2987"/>
        <item x="3588"/>
        <item x="374"/>
        <item x="606"/>
        <item m="1" x="4546"/>
        <item m="1" x="4248"/>
        <item x="2638"/>
        <item x="3684"/>
        <item m="1" x="4625"/>
        <item x="754"/>
        <item x="3719"/>
        <item m="1" x="4795"/>
        <item m="1" x="5043"/>
        <item m="1" x="5076"/>
        <item m="1" x="4991"/>
        <item x="329"/>
        <item m="1" x="4168"/>
        <item x="433"/>
        <item m="1" x="4914"/>
        <item x="3550"/>
        <item x="365"/>
        <item m="1" x="4945"/>
        <item x="777"/>
        <item m="1" x="5109"/>
        <item x="775"/>
        <item x="760"/>
        <item x="412"/>
        <item m="1" x="4298"/>
        <item x="306"/>
        <item x="732"/>
        <item m="1" x="4980"/>
        <item x="471"/>
        <item m="1" x="4808"/>
        <item x="692"/>
        <item x="3488"/>
        <item m="1" x="4678"/>
        <item m="1" x="4758"/>
        <item m="1" x="4078"/>
        <item x="743"/>
        <item m="1" x="4200"/>
        <item x="741"/>
        <item x="2964"/>
        <item m="1" x="4806"/>
        <item m="1" x="4904"/>
        <item m="1" x="4737"/>
        <item m="1" x="4288"/>
        <item x="230"/>
        <item x="402"/>
        <item x="755"/>
        <item m="1" x="5090"/>
        <item x="707"/>
        <item m="1" x="5085"/>
        <item m="1" x="4799"/>
        <item x="690"/>
        <item m="1" x="4444"/>
        <item m="1" x="4419"/>
        <item m="1" x="4476"/>
        <item m="1" x="4271"/>
        <item m="1" x="4454"/>
        <item m="1" x="4487"/>
        <item m="1" x="4602"/>
        <item m="1" x="4590"/>
        <item x="359"/>
        <item x="304"/>
        <item x="668"/>
        <item m="1" x="4376"/>
        <item m="1" x="4502"/>
        <item m="1" x="4684"/>
        <item m="1" x="5065"/>
        <item m="1" x="5049"/>
        <item m="1" x="4310"/>
        <item m="1" x="4622"/>
        <item m="1" x="4488"/>
        <item m="1" x="4123"/>
        <item m="1" x="4544"/>
        <item m="1" x="4617"/>
        <item m="1" x="4853"/>
        <item m="1" x="4068"/>
        <item m="1" x="4579"/>
        <item m="1" x="5173"/>
        <item m="1" x="5069"/>
        <item x="897"/>
        <item x="3887"/>
        <item x="297"/>
        <item m="1" x="4218"/>
        <item x="1692"/>
        <item m="1" x="4516"/>
        <item x="2418"/>
        <item m="1" x="4623"/>
        <item x="771"/>
        <item x="3878"/>
        <item x="3970"/>
        <item m="1" x="4633"/>
        <item m="1" x="4470"/>
        <item x="349"/>
        <item x="1265"/>
        <item x="576"/>
        <item m="1" x="4935"/>
        <item x="393"/>
        <item m="1" x="4732"/>
        <item m="1" x="4788"/>
        <item m="1" x="4398"/>
        <item m="1" x="4319"/>
        <item m="1" x="4422"/>
        <item x="3516"/>
        <item m="1" x="4190"/>
        <item m="1" x="4767"/>
        <item m="1" x="4592"/>
        <item x="383"/>
        <item x="437"/>
        <item x="3605"/>
        <item m="1" x="4852"/>
        <item x="701"/>
        <item x="366"/>
        <item m="1" x="4919"/>
        <item x="454"/>
        <item x="773"/>
        <item m="1" x="4295"/>
        <item m="1" x="4532"/>
        <item x="2249"/>
        <item x="2030"/>
        <item m="1" x="5130"/>
        <item m="1" x="4939"/>
        <item m="1" x="5046"/>
        <item x="305"/>
        <item x="716"/>
        <item m="1" x="5011"/>
        <item x="317"/>
        <item x="709"/>
        <item m="1" x="4395"/>
        <item x="705"/>
        <item x="930"/>
        <item x="367"/>
        <item m="1" x="4304"/>
        <item x="2892"/>
        <item m="1" x="5070"/>
        <item x="569"/>
        <item m="1" x="4242"/>
        <item m="1" x="4523"/>
        <item m="1" x="5100"/>
        <item m="1" x="4747"/>
        <item x="2334"/>
        <item x="3956"/>
        <item m="1" x="4326"/>
        <item m="1" x="4593"/>
        <item m="1" x="5013"/>
        <item m="1" x="4082"/>
        <item m="1" x="4661"/>
        <item x="3691"/>
        <item m="1" x="4159"/>
        <item x="3585"/>
        <item m="1" x="5189"/>
        <item m="1" x="4113"/>
        <item x="3943"/>
        <item m="1" x="4459"/>
        <item m="1" x="4491"/>
        <item x="386"/>
        <item m="1" x="4096"/>
        <item x="3989"/>
        <item x="527"/>
        <item m="1" x="5147"/>
        <item x="2246"/>
        <item x="95"/>
        <item m="1" x="4234"/>
        <item m="1" x="4967"/>
        <item m="1" x="5092"/>
        <item m="1" x="4821"/>
        <item x="279"/>
        <item m="1" x="4373"/>
        <item m="1" x="5106"/>
        <item x="3688"/>
        <item m="1" x="4813"/>
        <item x="2904"/>
        <item x="464"/>
        <item m="1" x="4962"/>
        <item m="1" x="4477"/>
        <item m="1" x="4303"/>
        <item x="1528"/>
        <item m="1" x="4258"/>
        <item m="1" x="5186"/>
        <item x="363"/>
        <item x="509"/>
        <item x="3891"/>
        <item x="355"/>
        <item m="1" x="5054"/>
        <item x="763"/>
        <item x="1687"/>
        <item m="1" x="4784"/>
        <item m="1" x="4264"/>
        <item x="462"/>
        <item m="1" x="4577"/>
        <item x="511"/>
        <item m="1" x="4712"/>
        <item x="372"/>
        <item x="982"/>
        <item x="2289"/>
        <item m="1" x="4583"/>
        <item x="362"/>
        <item m="1" x="4959"/>
        <item m="1" x="5176"/>
        <item x="2533"/>
        <item x="542"/>
        <item m="1" x="4920"/>
        <item m="1" x="4733"/>
        <item x="3910"/>
        <item m="1" x="4657"/>
        <item m="1" x="4849"/>
        <item x="3514"/>
        <item x="1356"/>
        <item m="1" x="4342"/>
        <item x="2120"/>
        <item m="1" x="4443"/>
        <item m="1" x="4916"/>
        <item x="2268"/>
        <item x="683"/>
        <item m="1" x="4715"/>
        <item m="1" x="4672"/>
        <item m="1" x="4411"/>
        <item x="612"/>
        <item m="1" x="4331"/>
        <item x="131"/>
        <item x="2440"/>
        <item m="1" x="4772"/>
        <item x="391"/>
        <item m="1" x="4505"/>
        <item x="342"/>
        <item m="1" x="4407"/>
        <item x="364"/>
        <item m="1" x="4707"/>
        <item m="1" x="4791"/>
        <item x="397"/>
        <item x="1720"/>
        <item x="475"/>
        <item m="1" x="4435"/>
        <item m="1" x="4399"/>
        <item x="3964"/>
        <item m="1" x="4586"/>
        <item x="3958"/>
        <item x="1361"/>
        <item m="1" x="4785"/>
        <item m="1" x="5048"/>
        <item m="1" x="4063"/>
        <item m="1" x="4809"/>
        <item m="1" x="4109"/>
        <item x="3696"/>
        <item x="1258"/>
        <item x="727"/>
        <item x="762"/>
        <item m="1" x="4693"/>
        <item x="3615"/>
        <item x="2470"/>
        <item m="1" x="4792"/>
        <item m="1" x="4169"/>
        <item x="395"/>
        <item x="31"/>
        <item x="445"/>
        <item x="1532"/>
        <item x="2936"/>
        <item m="1" x="5122"/>
        <item x="1204"/>
        <item x="1576"/>
        <item m="1" x="4802"/>
        <item m="1" x="4768"/>
        <item m="1" x="4670"/>
        <item m="1" x="4522"/>
        <item m="1" x="4614"/>
        <item m="1" x="5152"/>
        <item m="1" x="4997"/>
        <item m="1" x="4449"/>
        <item x="415"/>
        <item m="1" x="4627"/>
        <item m="1" x="4492"/>
        <item x="3601"/>
        <item m="1" x="5180"/>
        <item x="2277"/>
        <item x="3925"/>
        <item m="1" x="5168"/>
        <item m="1" x="4826"/>
        <item x="472"/>
        <item m="1" x="4705"/>
        <item x="3929"/>
        <item m="1" x="4253"/>
        <item x="3904"/>
        <item m="1" x="4541"/>
        <item x="1689"/>
        <item x="1216"/>
        <item x="1522"/>
        <item m="1" x="4283"/>
        <item x="3433"/>
        <item m="1" x="5183"/>
        <item x="2211"/>
        <item m="1" x="4994"/>
        <item m="1" x="4503"/>
        <item m="1" x="5193"/>
        <item m="1" x="4433"/>
        <item m="1" x="4077"/>
        <item x="673"/>
        <item m="1" x="4704"/>
        <item m="1" x="4297"/>
        <item x="2462"/>
        <item m="1" x="5026"/>
        <item x="223"/>
        <item m="1" x="5196"/>
        <item x="423"/>
        <item m="1" x="4924"/>
        <item m="1" x="4451"/>
        <item x="3905"/>
        <item m="1" x="4372"/>
        <item m="1" x="4260"/>
        <item x="3681"/>
        <item m="1" x="4581"/>
        <item m="1" x="4958"/>
        <item x="767"/>
        <item m="1" x="4080"/>
        <item m="1" x="5161"/>
        <item m="1" x="4155"/>
        <item x="465"/>
        <item x="510"/>
        <item m="1" x="4716"/>
        <item m="1" x="4988"/>
        <item m="1" x="5174"/>
        <item m="1" x="4552"/>
        <item x="2108"/>
        <item m="1" x="4683"/>
        <item m="1" x="4725"/>
        <item x="667"/>
        <item m="1" x="5074"/>
        <item m="1" x="4401"/>
        <item x="2432"/>
        <item m="1" x="5195"/>
        <item m="1" x="5023"/>
        <item m="1" x="5102"/>
        <item x="2954"/>
        <item x="394"/>
        <item x="938"/>
        <item x="790"/>
        <item x="693"/>
        <item m="1" x="4749"/>
        <item m="1" x="4228"/>
        <item m="1" x="4099"/>
        <item m="1" x="4269"/>
        <item x="215"/>
        <item m="1" x="4322"/>
        <item m="1" x="4946"/>
        <item m="1" x="4698"/>
        <item x="1466"/>
        <item m="1" x="4526"/>
        <item x="2869"/>
        <item x="300"/>
        <item x="2933"/>
        <item m="1" x="4496"/>
        <item m="1" x="4046"/>
        <item m="1" x="4691"/>
        <item m="1" x="4947"/>
        <item x="539"/>
        <item x="222"/>
        <item m="1" x="4824"/>
        <item m="1" x="4701"/>
        <item x="409"/>
        <item x="1533"/>
        <item x="2308"/>
        <item m="1" x="4770"/>
        <item x="3548"/>
        <item x="658"/>
        <item m="1" x="4427"/>
        <item x="407"/>
        <item x="2880"/>
        <item x="2433"/>
        <item x="2103"/>
        <item x="239"/>
        <item m="1" x="4828"/>
        <item x="3901"/>
        <item x="792"/>
        <item m="1" x="5105"/>
        <item m="1" x="4558"/>
        <item x="671"/>
        <item m="1" x="4710"/>
        <item m="1" x="4126"/>
        <item m="1" x="4446"/>
        <item m="1" x="5175"/>
        <item x="1380"/>
        <item m="1" x="5042"/>
        <item m="1" x="5028"/>
        <item m="1" x="4851"/>
        <item m="1" x="4413"/>
        <item m="1" x="4862"/>
        <item m="1" x="4176"/>
        <item x="3896"/>
        <item x="637"/>
        <item x="3949"/>
        <item m="1" x="4166"/>
        <item m="1" x="4076"/>
        <item m="1" x="4531"/>
        <item x="3971"/>
        <item m="1" x="4314"/>
        <item x="123"/>
        <item m="1" x="4131"/>
        <item x="3541"/>
        <item x="757"/>
        <item x="3907"/>
        <item x="274"/>
        <item x="3942"/>
        <item m="1" x="4463"/>
        <item m="1" x="5187"/>
        <item x="425"/>
        <item m="1" x="5051"/>
        <item x="720"/>
        <item x="283"/>
        <item m="1" x="5056"/>
        <item x="3277"/>
        <item x="319"/>
        <item m="1" x="4557"/>
        <item m="1" x="5103"/>
        <item x="2376"/>
        <item m="1" x="4619"/>
        <item m="1" x="5019"/>
        <item x="1531"/>
        <item x="338"/>
        <item x="226"/>
        <item x="756"/>
        <item m="1" x="4457"/>
        <item m="1" x="4098"/>
        <item x="728"/>
        <item m="1" x="4730"/>
        <item x="782"/>
        <item x="3587"/>
        <item m="1" x="5128"/>
        <item m="1" x="4834"/>
        <item m="1" x="4645"/>
        <item x="1255"/>
        <item m="1" x="5032"/>
        <item m="1" x="4370"/>
        <item x="2029"/>
        <item x="3552"/>
        <item x="1392"/>
        <item m="1" x="4317"/>
        <item m="1" x="4591"/>
        <item m="1" x="4786"/>
        <item x="691"/>
        <item m="1" x="4540"/>
        <item m="1" x="4108"/>
        <item m="1" x="4315"/>
        <item x="678"/>
        <item m="1" x="4490"/>
        <item x="298"/>
        <item m="1" x="4436"/>
        <item m="1" x="4822"/>
        <item x="3906"/>
        <item x="2283"/>
        <item x="685"/>
        <item m="1" x="4377"/>
        <item x="2399"/>
        <item m="1" x="4679"/>
        <item m="1" x="4717"/>
        <item m="1" x="4213"/>
        <item m="1" x="4364"/>
        <item m="1" x="4062"/>
        <item m="1" x="4528"/>
        <item x="3927"/>
        <item x="441"/>
        <item x="3913"/>
        <item m="1" x="4741"/>
        <item m="1" x="4742"/>
        <item x="3515"/>
        <item m="1" x="4665"/>
        <item m="1" x="4738"/>
        <item m="1" x="5055"/>
        <item m="1" x="4941"/>
        <item m="1" x="4254"/>
        <item m="1" x="4263"/>
        <item m="1" x="4825"/>
        <item m="1" x="4922"/>
        <item x="933"/>
        <item x="2215"/>
        <item m="1" x="4527"/>
        <item m="1" x="4894"/>
        <item m="1" x="4843"/>
        <item m="1" x="4249"/>
        <item x="2632"/>
        <item m="1" x="4192"/>
        <item x="2500"/>
        <item x="1519"/>
        <item m="1" x="4674"/>
        <item m="1" x="5123"/>
        <item m="1" x="5169"/>
        <item m="1" x="4307"/>
        <item m="1" x="4850"/>
        <item x="432"/>
        <item m="1" x="5192"/>
        <item x="694"/>
        <item m="1" x="5083"/>
        <item m="1" x="4873"/>
        <item x="3686"/>
        <item m="1" x="4640"/>
        <item m="1" x="4461"/>
        <item x="2330"/>
        <item x="318"/>
        <item m="1" x="4839"/>
        <item x="1390"/>
        <item m="1" x="4090"/>
        <item x="2115"/>
        <item m="1" x="4667"/>
        <item m="1" x="5164"/>
        <item m="1" x="4367"/>
        <item m="1" x="4151"/>
        <item x="426"/>
        <item m="1" x="4501"/>
        <item m="1" x="4346"/>
        <item m="1" x="4649"/>
        <item m="1" x="4447"/>
        <item m="1" x="4765"/>
        <item x="2253"/>
        <item m="1" x="5063"/>
        <item m="1" x="5143"/>
        <item m="1" x="4073"/>
        <item m="1" x="4798"/>
        <item m="1" x="4403"/>
        <item m="1" x="4673"/>
        <item x="346"/>
        <item m="1" x="4804"/>
        <item m="1" x="4764"/>
        <item m="1" x="4201"/>
        <item x="447"/>
        <item x="3611"/>
        <item m="1" x="4578"/>
        <item m="1" x="4225"/>
        <item x="2270"/>
        <item x="3709"/>
        <item m="1" x="5064"/>
        <item m="1" x="4393"/>
        <item m="1" x="4229"/>
        <item x="699"/>
        <item x="3911"/>
        <item m="1" x="4272"/>
        <item x="652"/>
        <item x="3991"/>
        <item m="1" x="4793"/>
        <item x="398"/>
        <item m="1" x="4863"/>
        <item x="725"/>
        <item m="1" x="4265"/>
        <item x="3521"/>
        <item m="1" x="4637"/>
        <item m="1" x="4559"/>
        <item m="1" x="4388"/>
        <item m="1" x="4718"/>
        <item m="1" x="4129"/>
        <item m="1" x="5037"/>
        <item m="1" x="4467"/>
        <item m="1" x="4680"/>
        <item m="1" x="4127"/>
        <item m="1" x="4202"/>
        <item m="1" x="4071"/>
        <item x="3697"/>
        <item m="1" x="4223"/>
        <item m="1" x="4864"/>
        <item m="1" x="4984"/>
        <item m="1" x="4340"/>
        <item m="1" x="4384"/>
        <item x="406"/>
        <item m="1" x="4509"/>
        <item m="1" x="4969"/>
        <item x="293"/>
        <item x="408"/>
        <item x="2221"/>
        <item m="1" x="4266"/>
        <item m="1" x="5190"/>
        <item m="1" x="4219"/>
        <item m="1" x="4420"/>
        <item m="1" x="4875"/>
        <item m="1" x="4702"/>
        <item m="1" x="4434"/>
        <item x="2112"/>
        <item m="1" x="4628"/>
        <item x="1529"/>
        <item m="1" x="4341"/>
        <item m="1" x="4537"/>
        <item m="1" x="4231"/>
        <item m="1" x="4777"/>
        <item m="1" x="5144"/>
        <item m="1" x="5182"/>
        <item m="1" x="4618"/>
        <item m="1" x="4634"/>
        <item m="1" x="4130"/>
        <item x="3900"/>
        <item m="1" x="4936"/>
        <item m="1" x="4977"/>
        <item m="1" x="4867"/>
        <item m="1" x="4087"/>
        <item m="1" x="4812"/>
        <item m="1" x="4189"/>
        <item m="1" x="4538"/>
        <item m="1" x="4299"/>
        <item m="1" x="4104"/>
        <item m="1" x="4888"/>
        <item x="255"/>
        <item m="1" x="4650"/>
        <item m="1" x="4261"/>
        <item x="2028"/>
        <item x="1575"/>
        <item x="286"/>
        <item m="1" x="4948"/>
        <item x="3134"/>
        <item m="1" x="4963"/>
        <item x="774"/>
        <item m="1" x="4125"/>
        <item m="1" x="4480"/>
        <item x="2031"/>
        <item m="1" x="5151"/>
        <item m="1" x="4450"/>
        <item m="1" x="4482"/>
        <item m="1" x="4658"/>
        <item m="1" x="4072"/>
        <item x="3608"/>
        <item m="1" x="4778"/>
        <item x="3687"/>
        <item m="1" x="4250"/>
        <item m="1" x="4584"/>
        <item m="1" x="4694"/>
        <item m="1" x="4766"/>
        <item m="1" x="4711"/>
        <item x="369"/>
        <item x="738"/>
        <item x="2214"/>
        <item m="1" x="4917"/>
        <item m="1" x="4961"/>
        <item x="2326"/>
        <item m="1" x="4214"/>
        <item x="2542"/>
        <item m="1" x="5036"/>
        <item x="724"/>
        <item m="1" x="4524"/>
        <item x="3690"/>
        <item m="1" x="4974"/>
        <item m="1" x="4363"/>
        <item m="1" x="5165"/>
        <item x="370"/>
        <item x="281"/>
        <item m="1" x="4620"/>
        <item m="1" x="4613"/>
        <item x="375"/>
        <item m="1" x="4517"/>
        <item x="3616"/>
        <item m="1" x="5033"/>
        <item m="1" x="4846"/>
        <item m="1" x="4286"/>
        <item m="1" x="4663"/>
        <item x="566"/>
        <item m="1" x="4629"/>
        <item m="1" x="4883"/>
        <item x="3549"/>
        <item m="1" x="5119"/>
        <item m="1" x="5005"/>
        <item x="3539"/>
        <item m="1" x="4141"/>
        <item x="3918"/>
        <item m="1" x="4402"/>
        <item m="1" x="4469"/>
        <item m="1" x="5155"/>
        <item m="1" x="5110"/>
        <item x="449"/>
        <item x="629"/>
        <item x="3723"/>
        <item m="1" x="5035"/>
        <item m="1" x="4354"/>
        <item m="1" x="4164"/>
        <item x="1191"/>
        <item m="1" x="4506"/>
        <item x="3537"/>
        <item m="1" x="4336"/>
        <item x="1202"/>
        <item x="90"/>
        <item x="1780"/>
        <item x="628"/>
        <item x="3685"/>
        <item m="1" x="4719"/>
        <item x="3725"/>
        <item x="563"/>
        <item m="1" x="4302"/>
        <item m="1" x="4207"/>
        <item m="1" x="5080"/>
        <item m="1" x="4448"/>
        <item x="1548"/>
        <item x="939"/>
        <item x="275"/>
        <item x="575"/>
        <item m="1" x="4217"/>
        <item m="1" x="4327"/>
        <item x="666"/>
        <item x="634"/>
        <item x="515"/>
        <item m="1" x="4408"/>
        <item m="1" x="4970"/>
        <item x="451"/>
        <item x="3682"/>
        <item x="422"/>
        <item x="347"/>
        <item m="1" x="4656"/>
        <item m="1" x="4344"/>
        <item m="1" x="4562"/>
        <item m="1" x="5188"/>
        <item m="1" x="5020"/>
        <item x="2037"/>
        <item x="1358"/>
        <item x="381"/>
        <item x="670"/>
        <item x="3705"/>
        <item x="240"/>
        <item x="3139"/>
        <item m="1" x="4335"/>
        <item x="421"/>
        <item x="3701"/>
        <item m="1" x="4458"/>
        <item m="1" x="4829"/>
        <item m="1" x="4418"/>
        <item m="1" x="4755"/>
        <item x="276"/>
        <item x="696"/>
        <item m="1" x="4647"/>
        <item x="595"/>
        <item x="16"/>
        <item m="1" x="4761"/>
        <item x="330"/>
        <item x="435"/>
        <item x="2502"/>
        <item x="3966"/>
        <item m="1" x="4103"/>
        <item x="3948"/>
        <item m="1" x="4431"/>
        <item x="3520"/>
        <item x="940"/>
        <item m="1" x="5116"/>
        <item m="1" x="4510"/>
        <item m="1" x="4565"/>
        <item m="1" x="4576"/>
        <item m="1" x="4965"/>
        <item x="3606"/>
        <item x="997"/>
        <item x="3699"/>
        <item m="1" x="4061"/>
        <item m="1" x="4128"/>
        <item m="1" x="4654"/>
        <item x="3700"/>
        <item x="341"/>
        <item m="1" x="5088"/>
        <item m="1" x="5081"/>
        <item m="1" x="4726"/>
        <item x="717"/>
        <item m="1" x="4093"/>
        <item x="5"/>
        <item m="1" x="4499"/>
        <item m="1" x="4819"/>
        <item m="1" x="4902"/>
        <item x="2439"/>
        <item x="1546"/>
        <item m="1" x="4215"/>
        <item m="1" x="4362"/>
        <item m="1" x="4933"/>
        <item m="1" x="4466"/>
        <item x="3612"/>
        <item x="3899"/>
        <item m="1" x="4270"/>
        <item x="596"/>
        <item x="3519"/>
        <item m="1" x="4064"/>
        <item m="1" x="4389"/>
        <item m="1" x="4238"/>
        <item x="2865"/>
        <item x="581"/>
        <item m="1" x="4379"/>
        <item m="1" x="4858"/>
        <item m="1" x="4382"/>
        <item m="1" x="4955"/>
        <item m="1" x="4311"/>
        <item m="1" x="4065"/>
        <item m="1" x="4724"/>
        <item m="1" x="4703"/>
        <item m="1" x="4086"/>
        <item m="1" x="5096"/>
        <item x="1344"/>
        <item m="1" x="4138"/>
        <item x="592"/>
        <item m="1" x="4655"/>
        <item x="2212"/>
        <item m="1" x="4441"/>
        <item x="750"/>
        <item m="1" x="5121"/>
        <item x="2452"/>
        <item m="1" x="4120"/>
        <item m="1" x="4365"/>
        <item x="1203"/>
        <item x="3546"/>
        <item m="1" x="4465"/>
        <item m="1" x="4575"/>
        <item x="3532"/>
        <item m="1" x="4089"/>
        <item x="3712"/>
        <item m="1" x="5135"/>
        <item m="1" x="4520"/>
        <item m="1" x="4760"/>
        <item m="1" x="4140"/>
        <item m="1" x="4306"/>
        <item m="1" x="4989"/>
        <item m="1" x="4220"/>
        <item m="1" x="4835"/>
        <item x="2926"/>
        <item m="1" x="4406"/>
        <item m="1" x="4723"/>
        <item m="1" x="4887"/>
        <item m="1" x="4635"/>
        <item m="1" x="4239"/>
        <item m="1" x="4998"/>
        <item m="1" x="4638"/>
        <item m="1" x="4876"/>
        <item m="1" x="4632"/>
        <item m="1" x="5111"/>
        <item x="91"/>
        <item x="3961"/>
        <item x="22"/>
        <item m="1" x="4404"/>
        <item x="968"/>
        <item x="3599"/>
        <item x="3679"/>
        <item m="1" x="5160"/>
        <item x="2311"/>
        <item x="722"/>
        <item m="1" x="4163"/>
        <item m="1" x="4333"/>
        <item m="1" x="4351"/>
        <item m="1" x="4734"/>
        <item m="1" x="4479"/>
        <item m="1" x="4262"/>
        <item m="1" x="4205"/>
        <item x="3897"/>
        <item x="3928"/>
        <item m="1" x="4139"/>
        <item m="1" x="4148"/>
        <item m="1" x="4081"/>
        <item x="571"/>
        <item x="748"/>
        <item x="21"/>
        <item m="1" x="4794"/>
        <item m="1" x="4857"/>
        <item m="1" x="4405"/>
        <item m="1" x="4587"/>
        <item m="1" x="4150"/>
        <item x="3880"/>
        <item m="1" x="4397"/>
        <item x="733"/>
        <item x="686"/>
        <item m="1" x="4817"/>
        <item x="3698"/>
        <item m="1" x="4328"/>
        <item m="1" x="5136"/>
        <item x="684"/>
        <item m="1" x="4547"/>
        <item m="1" x="4979"/>
        <item m="1" x="4423"/>
        <item x="1524"/>
        <item m="1" x="4235"/>
        <item x="772"/>
        <item m="1" x="4666"/>
        <item x="33"/>
        <item m="1" x="4421"/>
        <item m="1" x="4152"/>
        <item m="1" x="4133"/>
        <item m="1" x="4305"/>
        <item m="1" x="4385"/>
        <item x="446"/>
        <item x="721"/>
        <item x="677"/>
        <item x="438"/>
        <item x="734"/>
        <item x="3694"/>
        <item x="1449"/>
        <item m="1" x="4978"/>
        <item x="674"/>
        <item m="1" x="4246"/>
        <item m="1" x="4639"/>
        <item m="1" x="4300"/>
        <item x="3323"/>
        <item m="1" x="4075"/>
        <item m="1" x="4563"/>
        <item x="1365"/>
        <item m="1" x="4928"/>
        <item m="1" x="5062"/>
        <item m="1" x="5044"/>
        <item x="3449"/>
        <item m="1" x="4094"/>
        <item m="1" x="4886"/>
        <item m="1" x="4221"/>
        <item m="1" x="4567"/>
        <item x="2034"/>
        <item m="1" x="4484"/>
        <item m="1" x="4292"/>
        <item m="1" x="4440"/>
        <item m="1" x="5108"/>
        <item x="119"/>
        <item x="665"/>
        <item m="1" x="5172"/>
        <item m="1" x="4911"/>
        <item m="1" x="4400"/>
        <item m="1" x="5025"/>
        <item x="1518"/>
        <item x="543"/>
        <item m="1" x="4498"/>
        <item m="1" x="4878"/>
        <item m="1" x="4091"/>
        <item m="1" x="5137"/>
        <item m="1" x="4986"/>
        <item m="1" x="5072"/>
        <item x="687"/>
        <item x="181"/>
        <item m="1" x="4918"/>
        <item m="1" x="5007"/>
        <item m="1" x="4512"/>
        <item m="1" x="5014"/>
        <item m="1" x="4513"/>
        <item x="3607"/>
        <item x="2445"/>
        <item x="1578"/>
        <item m="1" x="4426"/>
        <item x="572"/>
        <item x="111"/>
        <item m="1" x="5177"/>
        <item m="1" x="5156"/>
        <item x="573"/>
        <item m="1" x="4543"/>
        <item x="2436"/>
        <item m="1" x="4595"/>
        <item m="1" x="4386"/>
        <item x="3965"/>
        <item m="1" x="4356"/>
        <item x="3596"/>
        <item m="1" x="4383"/>
        <item x="384"/>
        <item m="1" x="5003"/>
        <item x="700"/>
        <item x="456"/>
        <item m="1" x="4762"/>
        <item m="1" x="5162"/>
        <item x="280"/>
        <item m="1" x="4871"/>
        <item m="1" x="4209"/>
        <item m="1" x="4412"/>
        <item x="1234"/>
        <item m="1" x="4550"/>
        <item m="1" x="4500"/>
        <item m="1" x="4193"/>
        <item m="1" x="4206"/>
        <item x="695"/>
        <item m="1" x="4507"/>
        <item x="3322"/>
        <item m="1" x="4601"/>
        <item m="1" x="4987"/>
        <item m="1" x="4119"/>
        <item x="2875"/>
        <item x="3879"/>
        <item m="1" x="4157"/>
        <item m="1" x="4048"/>
        <item x="2956"/>
        <item m="1" x="4568"/>
        <item x="1201"/>
        <item m="1" x="4848"/>
        <item x="434"/>
        <item m="1" x="4686"/>
        <item m="1" x="4504"/>
        <item m="1" x="4301"/>
        <item x="2871"/>
        <item x="3881"/>
        <item x="288"/>
        <item m="1" x="4662"/>
        <item m="1" x="4296"/>
        <item x="3710"/>
        <item m="1" x="4241"/>
        <item m="1" x="4160"/>
        <item m="1" x="4779"/>
        <item m="1" x="4739"/>
        <item x="3321"/>
        <item x="753"/>
        <item m="1" x="4660"/>
        <item m="1" x="4727"/>
        <item x="651"/>
        <item x="3602"/>
        <item m="1" x="5138"/>
        <item x="3877"/>
        <item m="1" x="4368"/>
        <item m="1" x="4889"/>
        <item m="1" x="4199"/>
        <item m="1" x="4439"/>
        <item m="1" x="5115"/>
        <item m="1" x="4659"/>
        <item x="646"/>
        <item x="780"/>
        <item m="1" x="4769"/>
        <item x="19"/>
        <item x="3718"/>
        <item m="1" x="4598"/>
        <item m="1" x="4608"/>
        <item m="1" x="4525"/>
        <item m="1" x="4374"/>
        <item m="1" x="4514"/>
        <item x="353"/>
        <item x="3446"/>
        <item m="1" x="4534"/>
        <item x="1363"/>
        <item x="2448"/>
        <item x="785"/>
        <item m="1" x="4054"/>
        <item x="3600"/>
        <item m="1" x="4951"/>
        <item m="1" x="5126"/>
        <item m="1" x="4088"/>
        <item m="1" x="4574"/>
        <item m="1" x="5185"/>
        <item x="3326"/>
        <item x="282"/>
        <item x="2501"/>
        <item x="3883"/>
        <item x="2547"/>
        <item x="731"/>
        <item m="1" x="5084"/>
        <item m="1" x="5117"/>
        <item m="1" x="4729"/>
        <item m="1" x="5029"/>
        <item x="656"/>
        <item m="1" x="4599"/>
        <item x="655"/>
        <item x="404"/>
        <item m="1" x="4424"/>
        <item m="1" x="4194"/>
        <item x="565"/>
        <item m="1" x="4117"/>
        <item x="3317"/>
        <item m="1" x="4345"/>
        <item x="2216"/>
        <item m="1" x="5008"/>
        <item x="3693"/>
        <item x="2047"/>
        <item m="1" x="5181"/>
        <item m="1" x="4783"/>
        <item x="672"/>
        <item m="1" x="4060"/>
        <item x="2465"/>
        <item m="1" x="5010"/>
        <item x="285"/>
        <item m="1" x="4161"/>
        <item m="1" x="4757"/>
        <item x="13"/>
        <item m="1" x="4116"/>
        <item x="238"/>
        <item m="1" x="4571"/>
        <item m="1" x="4990"/>
        <item x="1235"/>
        <item m="1" x="4895"/>
        <item m="1" x="4687"/>
        <item x="460"/>
        <item x="429"/>
        <item x="457"/>
        <item m="1" x="4347"/>
        <item m="1" x="4267"/>
        <item x="2444"/>
        <item m="1" x="4937"/>
        <item m="1" x="4746"/>
        <item m="1" x="4453"/>
        <item x="3551"/>
        <item m="1" x="4752"/>
        <item m="1" x="4968"/>
        <item x="3556"/>
        <item m="1" x="4473"/>
        <item m="1" x="4112"/>
        <item m="1" x="4529"/>
        <item x="583"/>
        <item x="957"/>
        <item m="1" x="5066"/>
        <item m="1" x="4197"/>
        <item m="1" x="4489"/>
        <item x="2398"/>
        <item x="2475"/>
        <item x="1200"/>
        <item m="1" x="4594"/>
        <item x="2337"/>
        <item x="1367"/>
        <item m="1" x="4391"/>
        <item m="1" x="4615"/>
        <item x="3604"/>
        <item x="392"/>
        <item m="1" x="5077"/>
        <item x="546"/>
        <item m="1" x="4409"/>
        <item m="1" x="4149"/>
        <item m="1" x="4940"/>
        <item m="1" x="5016"/>
        <item m="1" x="4359"/>
        <item m="1" x="4210"/>
        <item m="1" x="4415"/>
        <item m="1" x="5191"/>
        <item x="2032"/>
        <item m="1" x="4428"/>
        <item x="567"/>
        <item x="3733"/>
        <item m="1" x="4432"/>
        <item x="73"/>
        <item x="2478"/>
        <item x="3447"/>
        <item m="1" x="4067"/>
        <item m="1" x="5139"/>
        <item m="1" x="4896"/>
        <item m="1" x="4095"/>
        <item m="1" x="4052"/>
        <item m="1" x="5087"/>
        <item m="1" x="4092"/>
        <item m="1" x="4872"/>
        <item m="1" x="4771"/>
        <item m="1" x="4976"/>
        <item m="1" x="4899"/>
        <item m="1" x="4949"/>
        <item m="1" x="4196"/>
        <item x="659"/>
        <item m="1" x="4325"/>
        <item m="1" x="4227"/>
        <item m="1" x="4381"/>
        <item x="669"/>
        <item m="1" x="4208"/>
        <item x="2877"/>
        <item m="1" x="4280"/>
        <item m="1" x="4740"/>
        <item m="1" x="4204"/>
        <item m="1" x="5107"/>
        <item m="1" x="4416"/>
        <item m="1" x="4337"/>
        <item m="1" x="5149"/>
        <item x="307"/>
        <item x="2035"/>
        <item m="1" x="4165"/>
        <item m="1" x="4915"/>
        <item m="1" x="4083"/>
        <item m="1" x="4981"/>
        <item m="1" x="4944"/>
        <item m="1" x="4600"/>
        <item m="1" x="4750"/>
        <item m="1" x="4692"/>
        <item m="1" x="4162"/>
        <item x="3919"/>
        <item m="1" x="4394"/>
        <item m="1" x="4860"/>
        <item x="642"/>
        <item x="1199"/>
        <item m="1" x="4474"/>
        <item x="3613"/>
        <item m="1" x="5002"/>
        <item x="136"/>
        <item x="547"/>
        <item m="1" x="5113"/>
        <item x="3122"/>
        <item x="3603"/>
        <item m="1" x="4171"/>
        <item m="1" x="4481"/>
        <item x="3889"/>
        <item x="641"/>
        <item x="3702"/>
        <item x="759"/>
        <item x="708"/>
        <item m="1" x="4930"/>
        <item x="588"/>
        <item x="682"/>
        <item m="1" x="4973"/>
        <item m="1" x="4603"/>
        <item m="1" x="4486"/>
        <item m="1" x="4144"/>
        <item m="1" x="4102"/>
        <item x="787"/>
        <item m="1" x="5009"/>
        <item m="1" x="4801"/>
        <item x="778"/>
        <item m="1" x="4284"/>
        <item m="1" x="4630"/>
        <item x="396"/>
        <item x="2048"/>
        <item x="2106"/>
        <item m="1" x="4226"/>
        <item m="1" x="5141"/>
        <item x="3692"/>
        <item m="1" x="4110"/>
        <item x="3992"/>
        <item m="1" x="4854"/>
        <item m="1" x="4460"/>
        <item m="1" x="4191"/>
        <item m="1" x="4685"/>
        <item m="1" x="4885"/>
        <item m="1" x="4106"/>
        <item m="1" x="5094"/>
        <item m="1" x="4392"/>
        <item m="1" x="4290"/>
        <item m="1" x="4906"/>
        <item x="2870"/>
        <item x="3884"/>
        <item m="1" x="4240"/>
        <item m="1" x="4332"/>
        <item m="1" x="4908"/>
        <item m="1" x="4548"/>
        <item m="1" x="4892"/>
        <item m="1" x="4700"/>
        <item m="1" x="4147"/>
        <item m="1" x="4604"/>
        <item x="751"/>
        <item x="749"/>
        <item m="1" x="4230"/>
        <item m="1" x="4912"/>
        <item m="1" x="5159"/>
        <item m="1" x="4069"/>
        <item m="1" x="4396"/>
        <item m="1" x="4814"/>
        <item m="1" x="4390"/>
        <item x="570"/>
        <item x="660"/>
        <item m="1" x="5142"/>
        <item m="1" x="4137"/>
        <item m="1" x="4929"/>
        <item m="1" x="4320"/>
        <item m="1" x="4975"/>
        <item x="3882"/>
        <item x="689"/>
        <item x="768"/>
        <item m="1" x="5114"/>
        <item m="1" x="4721"/>
        <item m="1" x="4105"/>
        <item x="726"/>
        <item m="1" x="4321"/>
        <item m="1" x="5060"/>
        <item m="1" x="4549"/>
        <item m="1" x="4807"/>
        <item m="1" x="4644"/>
        <item m="1" x="4107"/>
        <item m="1" x="4378"/>
        <item m="1" x="4277"/>
        <item x="1523"/>
        <item x="3325"/>
        <item x="703"/>
        <item m="1" x="4648"/>
        <item m="1" x="4282"/>
        <item m="1" x="4146"/>
        <item x="719"/>
        <item x="776"/>
        <item m="1" x="4803"/>
        <item x="531"/>
        <item m="1" x="4815"/>
        <item m="1" x="4675"/>
        <item x="737"/>
        <item m="1" x="4874"/>
        <item m="1" x="4651"/>
        <item m="1" x="4233"/>
        <item m="1" x="4882"/>
        <item x="439"/>
        <item m="1" x="4542"/>
        <item x="3886"/>
        <item m="1" x="4309"/>
        <item m="1" x="4706"/>
        <item m="1" x="4437"/>
        <item m="1" x="4247"/>
        <item m="1" x="4055"/>
        <item m="1" x="5145"/>
        <item x="593"/>
        <item m="1" x="4728"/>
        <item m="1" x="5170"/>
        <item m="1" x="4293"/>
        <item x="3914"/>
        <item x="2985"/>
        <item x="2104"/>
        <item x="538"/>
        <item m="1" x="4713"/>
        <item x="1233"/>
        <item m="1" x="4452"/>
        <item m="1" x="5038"/>
        <item x="20"/>
        <item m="1" x="5073"/>
        <item x="3518"/>
        <item m="1" x="4251"/>
        <item m="1" x="4074"/>
        <item m="1" x="4158"/>
        <item x="1520"/>
        <item m="1" x="4865"/>
        <item x="1267"/>
        <item m="1" x="5068"/>
        <item m="1" x="4669"/>
        <item m="1" x="4387"/>
        <item m="1" x="4115"/>
        <item m="1" x="4677"/>
        <item m="1" x="4154"/>
        <item x="3888"/>
        <item m="1" x="4859"/>
        <item m="1" x="4697"/>
        <item m="1" x="4616"/>
        <item x="1534"/>
        <item x="23"/>
        <item x="3926"/>
        <item x="3680"/>
        <item x="2196"/>
        <item m="1" x="5086"/>
        <item m="1" x="4521"/>
        <item m="1" x="4483"/>
        <item m="1" x="5098"/>
        <item x="3724"/>
        <item m="1" x="4059"/>
        <item m="1" x="5140"/>
        <item m="1" x="4611"/>
        <item x="3316"/>
        <item m="1" x="4156"/>
        <item m="1" x="4983"/>
        <item x="192"/>
        <item m="1" x="4350"/>
        <item x="2231"/>
        <item m="1" x="4641"/>
        <item m="1" x="4539"/>
        <item x="2036"/>
        <item m="1" x="5120"/>
        <item m="1" x="4285"/>
        <item x="3678"/>
        <item m="1" x="4553"/>
        <item x="2242"/>
        <item m="1" x="4773"/>
        <item m="1" x="4588"/>
        <item x="273"/>
        <item m="1" x="4291"/>
        <item x="3885"/>
        <item m="1" x="4494"/>
        <item m="1" x="4938"/>
        <item x="3876"/>
        <item x="3924"/>
        <item m="1" x="4811"/>
        <item x="303"/>
        <item m="1" x="4132"/>
        <item m="1" x="4564"/>
        <item m="1" x="4084"/>
        <item x="2504"/>
        <item m="1" x="4360"/>
        <item m="1" x="4414"/>
        <item x="574"/>
        <item x="2111"/>
        <item m="1" x="5167"/>
        <item m="1" x="4907"/>
        <item m="1" x="4101"/>
        <item m="1" x="4153"/>
        <item m="1" x="5017"/>
        <item m="1" x="4085"/>
        <item m="1" x="4956"/>
        <item m="1" x="4735"/>
        <item m="1" x="4841"/>
        <item m="1" x="4780"/>
        <item x="1521"/>
        <item m="1" x="4972"/>
        <item x="2491"/>
        <item m="1" x="4278"/>
        <item m="1" x="4818"/>
        <item x="3720"/>
        <item m="1" x="4690"/>
        <item m="1" x="4954"/>
        <item m="1" x="4519"/>
        <item m="1" x="4844"/>
        <item m="1" x="4462"/>
        <item x="904"/>
        <item m="1" x="5047"/>
        <item x="410"/>
        <item m="1" x="4900"/>
        <item m="1" x="4931"/>
        <item x="3959"/>
        <item m="1" x="4366"/>
        <item x="600"/>
        <item x="122"/>
        <item x="2872"/>
        <item x="2868"/>
        <item x="603"/>
        <item m="1" x="4417"/>
        <item m="1" x="4605"/>
        <item x="2958"/>
        <item x="3695"/>
        <item m="1" x="4782"/>
        <item x="2218"/>
        <item m="1" x="5104"/>
        <item x="2950"/>
        <item m="1" x="5075"/>
        <item m="1" x="4533"/>
        <item x="235"/>
        <item m="1" x="4475"/>
        <item m="1" x="4966"/>
        <item m="1" x="4696"/>
        <item m="1" x="4868"/>
        <item m="1" x="4245"/>
        <item x="3540"/>
        <item x="1420"/>
        <item x="2595"/>
        <item x="2723"/>
        <item x="3990"/>
        <item x="1001"/>
        <item x="996"/>
        <item x="910"/>
        <item x="2903"/>
        <item x="1608"/>
        <item x="3131"/>
        <item x="2688"/>
        <item x="1252"/>
        <item x="1205"/>
        <item x="828"/>
        <item x="2220"/>
        <item x="1393"/>
        <item x="2213"/>
        <item x="3786"/>
        <item x="3013"/>
        <item x="3996"/>
        <item x="964"/>
        <item x="1422"/>
        <item x="1103"/>
        <item x="1004"/>
        <item x="2774"/>
        <item x="2598"/>
        <item x="1013"/>
        <item x="3356"/>
        <item x="1009"/>
        <item x="1031"/>
        <item x="921"/>
        <item x="2712"/>
        <item x="3436"/>
        <item x="1441"/>
        <item x="836"/>
        <item x="3995"/>
        <item x="4009"/>
        <item x="2606"/>
        <item x="1419"/>
        <item x="3016"/>
        <item x="3051"/>
        <item x="3022"/>
        <item x="1185"/>
        <item x="2906"/>
        <item x="1373"/>
        <item x="3803"/>
        <item x="1397"/>
        <item x="3303"/>
        <item x="3631"/>
        <item x="3357"/>
        <item x="1401"/>
        <item x="147"/>
        <item x="3028"/>
        <item x="1038"/>
        <item x="3434"/>
        <item x="3437"/>
        <item x="2851"/>
        <item x="1104"/>
        <item x="951"/>
        <item x="310"/>
        <item x="2742"/>
        <item x="3848"/>
        <item x="1406"/>
        <item x="3850"/>
        <item x="247"/>
        <item x="312"/>
        <item x="934"/>
        <item x="3788"/>
        <item x="216"/>
        <item x="2976"/>
        <item x="895"/>
        <item x="455"/>
        <item x="3714"/>
        <item x="944"/>
        <item x="942"/>
        <item x="15"/>
        <item x="3542"/>
        <item x="963"/>
        <item x="765"/>
        <item x="987"/>
        <item x="148"/>
        <item x="1527"/>
        <item x="3345"/>
        <item x="3018"/>
        <item x="795"/>
        <item x="3746"/>
        <item x="3353"/>
        <item x="3015"/>
        <item x="3341"/>
        <item x="3083"/>
        <item x="3255"/>
        <item x="3543"/>
        <item x="2645"/>
        <item x="3062"/>
        <item x="3282"/>
        <item x="857"/>
        <item x="1735"/>
        <item x="3823"/>
        <item x="3375"/>
        <item x="477"/>
        <item x="3363"/>
        <item x="3545"/>
        <item x="2947"/>
        <item x="1707"/>
        <item x="43"/>
        <item x="1070"/>
        <item x="452"/>
        <item x="461"/>
        <item x="3944"/>
        <item x="959"/>
        <item x="3389"/>
        <item x="1400"/>
        <item x="2336"/>
        <item x="2252"/>
        <item x="3967"/>
        <item x="3951"/>
        <item x="3968"/>
        <item x="3547"/>
        <item x="3387"/>
        <item x="3892"/>
        <item x="3239"/>
        <item x="2957"/>
        <item x="2394"/>
        <item x="3462"/>
        <item x="343"/>
        <item x="2935"/>
        <item x="4003"/>
        <item x="3339"/>
        <item x="3064"/>
        <item x="3787"/>
        <item x="1530"/>
        <item x="2178"/>
        <item x="2883"/>
        <item x="788"/>
        <item x="3988"/>
        <item x="2934"/>
        <item x="4012"/>
        <item x="135"/>
        <item x="3376"/>
        <item x="3069"/>
        <item x="3359"/>
        <item x="480"/>
        <item x="3954"/>
        <item x="3365"/>
        <item x="3346"/>
        <item x="3388"/>
        <item x="2967"/>
        <item x="3304"/>
        <item x="3095"/>
        <item x="3380"/>
        <item x="3749"/>
        <item x="130"/>
        <item x="3138"/>
        <item x="3472"/>
        <item x="57"/>
        <item x="1025"/>
        <item x="1472"/>
        <item x="1274"/>
        <item x="1293"/>
        <item x="2912"/>
        <item x="2338"/>
        <item x="3"/>
        <item x="3163"/>
        <item x="3371"/>
        <item x="1410"/>
        <item x="1405"/>
        <item x="896"/>
        <item x="849"/>
        <item x="3464"/>
        <item x="3385"/>
        <item x="56"/>
        <item x="328"/>
        <item x="416"/>
        <item x="3485"/>
        <item x="3074"/>
        <item x="1477"/>
        <item x="3950"/>
        <item x="2886"/>
        <item x="2633"/>
        <item x="973"/>
        <item x="3946"/>
        <item x="2971"/>
        <item x="3104"/>
        <item x="3399"/>
        <item x="458"/>
        <item x="2647"/>
        <item x="3732"/>
        <item x="1283"/>
        <item x="352"/>
        <item x="3454"/>
        <item x="405"/>
        <item x="3145"/>
        <item x="2894"/>
        <item x="3627"/>
        <item x="1069"/>
        <item x="2749"/>
        <item x="3922"/>
        <item x="75"/>
        <item x="294"/>
        <item x="512"/>
        <item x="3534"/>
        <item x="348"/>
        <item x="3983"/>
        <item x="482"/>
        <item x="993"/>
        <item x="986"/>
        <item x="829"/>
        <item x="3713"/>
        <item x="3072"/>
        <item x="3284"/>
        <item x="3438"/>
        <item x="3253"/>
        <item x="2596"/>
        <item x="389"/>
        <item x="0"/>
        <item x="1796"/>
        <item x="2899"/>
        <item x="59"/>
        <item x="3070"/>
        <item x="3121"/>
        <item x="3217"/>
        <item x="1742"/>
        <item x="1135"/>
        <item x="2730"/>
        <item x="3100"/>
        <item x="3105"/>
        <item x="1050"/>
        <item x="1128"/>
        <item x="3068"/>
        <item x="2915"/>
        <item x="157"/>
        <item x="2335"/>
        <item x="3056"/>
        <item x="3024"/>
        <item x="3957"/>
        <item x="1301"/>
        <item x="3035"/>
        <item x="3441"/>
        <item x="1280"/>
        <item x="853"/>
        <item x="1034"/>
        <item x="3126"/>
        <item x="3252"/>
        <item x="486"/>
        <item x="1760"/>
        <item x="1108"/>
        <item x="2594"/>
        <item x="1442"/>
        <item x="1010"/>
        <item x="1435"/>
        <item x="3500"/>
        <item x="863"/>
        <item x="995"/>
        <item x="3707"/>
        <item x="1473"/>
        <item x="1429"/>
        <item x="209"/>
        <item x="137"/>
        <item x="1023"/>
        <item x="1122"/>
        <item x="2707"/>
        <item x="2272"/>
        <item x="3490"/>
        <item x="1733"/>
        <item x="2708"/>
        <item x="3501"/>
        <item x="1757"/>
        <item x="152"/>
        <item x="4016"/>
        <item x="109"/>
        <item x="2296"/>
        <item x="2738"/>
        <item x="3349"/>
        <item x="1312"/>
        <item x="3333"/>
        <item x="3225"/>
        <item x="3305"/>
        <item x="3711"/>
        <item x="3366"/>
        <item x="3780"/>
        <item x="3444"/>
        <item x="2"/>
        <item x="2966"/>
        <item x="4002"/>
        <item x="2764"/>
        <item x="1409"/>
        <item x="1328"/>
        <item x="2642"/>
        <item x="1388"/>
        <item x="30"/>
        <item x="1055"/>
        <item x="3538"/>
        <item x="1082"/>
        <item x="1412"/>
        <item x="2881"/>
        <item x="1120"/>
        <item x="1404"/>
        <item x="3044"/>
        <item x="1475"/>
        <item x="3439"/>
        <item x="1076"/>
        <item x="2603"/>
        <item x="2991"/>
        <item x="1099"/>
        <item x="946"/>
        <item x="1433"/>
        <item x="2316"/>
        <item x="1389"/>
        <item x="1391"/>
        <item x="2354"/>
        <item x="2269"/>
        <item x="3903"/>
        <item x="2319"/>
        <item x="992"/>
        <item x="3047"/>
        <item x="2959"/>
        <item x="2256"/>
        <item x="1515"/>
        <item x="2597"/>
        <item x="1938"/>
        <item x="1054"/>
        <item x="3401"/>
        <item x="3368"/>
        <item x="3383"/>
        <item x="3043"/>
        <item x="3361"/>
        <item x="3377"/>
        <item x="3344"/>
        <item x="3815"/>
        <item x="2979"/>
        <item x="3397"/>
        <item x="3373"/>
        <item x="2998"/>
        <item x="246"/>
        <item x="3379"/>
        <item x="38"/>
        <item x="3354"/>
        <item x="3057"/>
        <item x="3386"/>
        <item x="3398"/>
        <item x="138"/>
        <item x="4006"/>
        <item x="800"/>
        <item x="1018"/>
        <item x="3362"/>
        <item x="824"/>
        <item x="3335"/>
        <item x="1502"/>
        <item x="1098"/>
        <item x="1131"/>
        <item x="3391"/>
        <item x="2916"/>
        <item x="1254"/>
        <item x="2751"/>
        <item x="1123"/>
        <item x="1035"/>
        <item x="3066"/>
        <item x="2929"/>
        <item x="3784"/>
        <item x="3029"/>
        <item x="2953"/>
        <item x="198"/>
        <item x="3979"/>
        <item x="3027"/>
        <item x="3817"/>
        <item x="93"/>
        <item x="1411"/>
        <item x="994"/>
        <item x="368"/>
        <item x="2923"/>
        <item x="3747"/>
        <item x="3807"/>
        <item x="1395"/>
        <item x="1287"/>
        <item x="3347"/>
        <item x="3779"/>
        <item x="3980"/>
        <item x="3017"/>
        <item x="3054"/>
        <item x="1112"/>
        <item x="1016"/>
        <item x="1421"/>
        <item x="2922"/>
        <item x="1510"/>
        <item x="1086"/>
        <item x="3021"/>
        <item x="2968"/>
        <item x="1033"/>
        <item x="1550"/>
        <item x="1417"/>
        <item x="1061"/>
        <item x="3085"/>
        <item x="998"/>
        <item x="2637"/>
        <item x="2640"/>
        <item x="296"/>
        <item x="1019"/>
        <item x="2224"/>
        <item x="79"/>
        <item x="970"/>
        <item x="789"/>
        <item x="1505"/>
        <item x="3036"/>
        <item x="3302"/>
        <item x="14"/>
        <item x="4023"/>
        <item x="3372"/>
        <item x="1296"/>
        <item x="3087"/>
        <item x="3778"/>
        <item x="1114"/>
        <item x="832"/>
        <item x="4018"/>
        <item x="1041"/>
        <item x="149"/>
        <item x="3116"/>
        <item x="3288"/>
        <item x="2909"/>
        <item x="3467"/>
        <item x="3461"/>
        <item x="988"/>
        <item x="175"/>
        <item x="3358"/>
        <item x="3055"/>
        <item x="920"/>
        <item x="2952"/>
        <item x="3750"/>
        <item x="3969"/>
        <item x="4011"/>
        <item x="3955"/>
        <item x="2706"/>
        <item x="1197"/>
        <item x="1259"/>
        <item x="1786"/>
        <item x="2913"/>
        <item x="2938"/>
        <item x="740"/>
        <item x="2900"/>
        <item x="644"/>
        <item x="2266"/>
        <item x="1551"/>
        <item x="3617"/>
        <item x="108"/>
        <item x="3522"/>
        <item x="3789"/>
        <item x="3166"/>
        <item x="3499"/>
        <item x="909"/>
        <item x="2303"/>
        <item x="154"/>
        <item x="3811"/>
        <item x="893"/>
        <item x="3033"/>
        <item x="915"/>
        <item x="3783"/>
        <item x="2961"/>
        <item x="3084"/>
        <item x="1767"/>
        <item x="3822"/>
        <item x="2309"/>
        <item x="42"/>
        <item x="2407"/>
        <item x="2882"/>
        <item x="2383"/>
        <item x="3393"/>
        <item x="3106"/>
        <item x="2385"/>
        <item x="189"/>
        <item x="1402"/>
        <item x="3997"/>
        <item x="3390"/>
        <item x="2601"/>
        <item x="201"/>
        <item x="2891"/>
        <item x="842"/>
        <item x="2648"/>
        <item x="2403"/>
        <item x="1434"/>
        <item x="3052"/>
        <item x="1100"/>
        <item x="3994"/>
        <item x="176"/>
        <item x="1875"/>
        <item x="3810"/>
        <item x="2948"/>
        <item x="2636"/>
        <item x="3491"/>
        <item x="206"/>
        <item x="3535"/>
        <item x="2830"/>
        <item x="1511"/>
        <item x="3791"/>
        <item x="3818"/>
        <item x="1071"/>
        <item x="923"/>
        <item x="3065"/>
        <item x="1102"/>
        <item x="3781"/>
        <item x="2945"/>
        <item x="3230"/>
        <item x="1006"/>
        <item x="2038"/>
        <item x="2930"/>
        <item x="1090"/>
        <item x="1320"/>
        <item x="1049"/>
        <item x="58"/>
        <item x="862"/>
        <item x="900"/>
        <item x="3396"/>
        <item x="2766"/>
        <item x="2770"/>
        <item x="3220"/>
        <item x="947"/>
        <item x="1474"/>
        <item x="2225"/>
        <item x="2683"/>
        <item x="1092"/>
        <item x="2322"/>
        <item x="1039"/>
        <item x="3469"/>
        <item x="141"/>
        <item x="3025"/>
        <item x="2745"/>
        <item x="3921"/>
        <item x="2302"/>
        <item x="1775"/>
        <item x="1075"/>
        <item x="3731"/>
        <item x="3108"/>
        <item x="1064"/>
        <item x="2599"/>
        <item x="3285"/>
        <item x="2600"/>
        <item x="3495"/>
        <item x="1113"/>
        <item x="1506"/>
        <item x="2685"/>
        <item x="3804"/>
        <item x="1056"/>
        <item x="1513"/>
        <item x="2970"/>
        <item x="966"/>
        <item x="3037"/>
        <item x="2837"/>
        <item x="969"/>
        <item x="1133"/>
        <item x="3793"/>
        <item x="3206"/>
        <item x="3508"/>
        <item x="2772"/>
        <item x="859"/>
        <item x="2927"/>
        <item x="3352"/>
        <item x="3184"/>
        <item x="3790"/>
        <item x="3799"/>
        <item x="2700"/>
        <item x="962"/>
        <item x="3775"/>
        <item x="2705"/>
        <item x="2963"/>
        <item x="1074"/>
        <item x="2401"/>
        <item x="3626"/>
        <item x="766"/>
        <item x="3470"/>
        <item x="985"/>
        <item x="3482"/>
        <item x="103"/>
        <item x="3489"/>
        <item x="1572"/>
        <item x="3369"/>
        <item x="3440"/>
        <item x="865"/>
        <item x="1385"/>
        <item x="3505"/>
        <item x="1053"/>
        <item x="534"/>
        <item x="1270"/>
        <item x="843"/>
        <item x="2924"/>
        <item x="2404"/>
        <item x="906"/>
        <item x="1316"/>
        <item x="483"/>
        <item x="3053"/>
        <item x="3157"/>
        <item x="1396"/>
        <item x="1101"/>
        <item x="1826"/>
        <item x="1127"/>
        <item x="3080"/>
        <item x="894"/>
        <item x="1430"/>
        <item x="1196"/>
        <item x="197"/>
        <item x="2345"/>
        <item x="4027"/>
        <item x="3443"/>
        <item x="1022"/>
        <item x="624"/>
        <item x="145"/>
        <item x="3061"/>
        <item x="2634"/>
        <item x="3800"/>
        <item x="3751"/>
        <item x="856"/>
        <item x="3045"/>
        <item x="1072"/>
        <item x="1440"/>
        <item x="3142"/>
        <item x="1058"/>
        <item x="1282"/>
        <item x="3374"/>
        <item x="3795"/>
        <item x="1130"/>
        <item x="3222"/>
        <item x="4010"/>
        <item x="18"/>
        <item x="2769"/>
        <item x="1212"/>
        <item x="1253"/>
        <item x="1032"/>
        <item x="3381"/>
        <item x="2282"/>
        <item x="3748"/>
        <item x="1124"/>
        <item x="1307"/>
        <item x="847"/>
        <item x="3097"/>
        <item x="3200"/>
        <item x="1306"/>
        <item x="220"/>
        <item x="1008"/>
        <item x="3111"/>
        <item x="1766"/>
        <item x="3999"/>
        <item x="2262"/>
        <item x="1260"/>
        <item x="1264"/>
        <item x="1029"/>
        <item x="3953"/>
        <item x="1194"/>
        <item x="1044"/>
        <item x="3483"/>
        <item x="965"/>
        <item x="3151"/>
        <item x="3812"/>
        <item x="3400"/>
        <item x="1995"/>
        <item x="1116"/>
        <item x="1040"/>
        <item x="1294"/>
        <item x="4040"/>
        <item x="2261"/>
        <item x="2704"/>
        <item x="3625"/>
        <item x="3042"/>
        <item x="1512"/>
        <item x="2699"/>
        <item x="3706"/>
        <item x="2740"/>
        <item x="1432"/>
        <item x="3060"/>
        <item x="826"/>
        <item x="236"/>
        <item x="3334"/>
        <item x="4021"/>
        <item x="1026"/>
        <item x="2917"/>
        <item x="3241"/>
        <item x="931"/>
        <item x="846"/>
        <item x="3011"/>
        <item x="3049"/>
        <item x="1407"/>
        <item x="3098"/>
        <item x="3855"/>
        <item x="2975"/>
        <item x="2361"/>
        <item x="3620"/>
        <item x="871"/>
        <item x="3031"/>
        <item x="2994"/>
        <item x="2897"/>
        <item x="3734"/>
        <item x="1088"/>
        <item x="2759"/>
        <item x="3198"/>
        <item x="1863"/>
        <item x="3450"/>
        <item x="3497"/>
        <item x="1889"/>
        <item x="1317"/>
        <item x="1424"/>
        <item x="2290"/>
        <item x="3856"/>
        <item x="3502"/>
        <item x="867"/>
        <item x="2276"/>
        <item x="3280"/>
        <item x="3475"/>
        <item x="1403"/>
        <item x="2914"/>
        <item x="3902"/>
        <item x="1037"/>
        <item x="3802"/>
        <item x="208"/>
        <item x="2312"/>
        <item x="1415"/>
        <item x="3898"/>
        <item x="3480"/>
        <item x="2649"/>
        <item x="2796"/>
        <item x="1014"/>
        <item x="2043"/>
        <item x="2257"/>
        <item x="2729"/>
        <item x="1289"/>
        <item x="1426"/>
        <item x="1256"/>
        <item x="1129"/>
        <item x="187"/>
        <item x="643"/>
        <item x="3536"/>
        <item x="3199"/>
        <item x="94"/>
        <item x="4019"/>
        <item x="3258"/>
        <item x="2737"/>
        <item x="11"/>
        <item x="6"/>
        <item x="3974"/>
        <item x="3808"/>
        <item x="41"/>
        <item x="2919"/>
        <item x="34"/>
        <item x="3708"/>
        <item x="1748"/>
        <item x="990"/>
        <item x="2771"/>
        <item x="1066"/>
        <item x="1269"/>
        <item x="4013"/>
        <item x="210"/>
        <item x="3479"/>
        <item x="956"/>
        <item x="484"/>
        <item x="657"/>
        <item x="3337"/>
        <item x="1051"/>
        <item x="3477"/>
        <item x="3471"/>
        <item x="48"/>
        <item x="3059"/>
        <item x="144"/>
        <item x="146"/>
        <item x="1027"/>
        <item x="252"/>
        <item x="1132"/>
        <item x="991"/>
        <item x="3350"/>
        <item x="3185"/>
        <item x="2651"/>
        <item x="844"/>
        <item x="794"/>
        <item x="3782"/>
        <item x="1224"/>
        <item x="2779"/>
        <item x="2702"/>
        <item x="3511"/>
        <item x="1036"/>
        <item x="55"/>
        <item x="2757"/>
        <item x="971"/>
        <item x="3796"/>
        <item x="2853"/>
        <item x="2995"/>
        <item x="2605"/>
        <item x="3073"/>
        <item x="3103"/>
        <item x="1309"/>
        <item x="1121"/>
        <item x="68"/>
        <item x="9"/>
        <item x="142"/>
        <item x="159"/>
        <item x="2984"/>
        <item x="916"/>
        <item x="1005"/>
        <item x="3169"/>
        <item x="2753"/>
        <item x="3172"/>
        <item x="3916"/>
        <item x="2905"/>
        <item x="3998"/>
        <item x="599"/>
        <item x="2746"/>
        <item x="3310"/>
        <item x="3893"/>
        <item x="1428"/>
        <item x="1211"/>
        <item x="3190"/>
        <item x="2639"/>
        <item x="1111"/>
        <item x="972"/>
        <item x="851"/>
        <item x="140"/>
        <item x="3394"/>
        <item x="1052"/>
        <item x="1110"/>
        <item x="126"/>
        <item x="3158"/>
        <item x="3082"/>
        <item x="17"/>
        <item x="54"/>
        <item x="1002"/>
        <item x="3109"/>
        <item x="2223"/>
        <item x="868"/>
        <item x="3007"/>
        <item x="2973"/>
        <item x="1043"/>
        <item x="3777"/>
        <item x="3214"/>
        <item x="2726"/>
        <item x="1020"/>
        <item x="4024"/>
        <item x="961"/>
        <item x="2305"/>
        <item x="3133"/>
        <item x="2281"/>
        <item x="3127"/>
        <item x="1314"/>
        <item x="2760"/>
        <item x="3221"/>
        <item x="2346"/>
        <item x="2752"/>
        <item x="1068"/>
        <item x="3785"/>
        <item x="617"/>
        <item x="2390"/>
        <item x="919"/>
        <item x="3118"/>
        <item x="3228"/>
        <item x="3378"/>
        <item x="3382"/>
        <item x="1042"/>
        <item x="1408"/>
        <item x="1015"/>
        <item x="1595"/>
        <item x="1195"/>
        <item x="3079"/>
        <item x="3019"/>
        <item x="3336"/>
        <item x="3628"/>
        <item x="2989"/>
        <item x="950"/>
        <item x="3493"/>
        <item x="3513"/>
        <item x="3512"/>
        <item x="2643"/>
        <item x="3039"/>
        <item x="3101"/>
        <item x="3040"/>
        <item x="3141"/>
        <item x="2241"/>
        <item x="2646"/>
        <item x="1262"/>
        <item x="2969"/>
        <item x="918"/>
        <item x="3050"/>
        <item x="3312"/>
        <item x="150"/>
        <item x="2942"/>
        <item x="1240"/>
        <item x="3023"/>
        <item x="3125"/>
        <item x="905"/>
        <item x="3307"/>
        <item x="1290"/>
        <item x="1418"/>
        <item x="1438"/>
        <item x="837"/>
        <item x="3722"/>
        <item x="1186"/>
        <item x="1437"/>
        <item x="907"/>
        <item x="2781"/>
        <item x="1503"/>
        <item x="1126"/>
        <item x="948"/>
        <item x="92"/>
        <item x="2652"/>
        <item x="3308"/>
        <item x="1021"/>
        <item x="53"/>
        <item x="3561"/>
        <item x="1046"/>
        <item x="2349"/>
        <item x="2767"/>
        <item x="2940"/>
        <item x="3175"/>
        <item x="3853"/>
        <item x="2280"/>
        <item x="3917"/>
        <item x="178"/>
        <item x="1060"/>
        <item x="2387"/>
        <item x="2974"/>
        <item x="3798"/>
        <item x="158"/>
        <item x="3076"/>
        <item x="1078"/>
        <item x="3496"/>
        <item x="3504"/>
        <item x="2226"/>
        <item x="3498"/>
        <item x="2992"/>
        <item x="983"/>
        <item x="1416"/>
        <item x="913"/>
        <item x="1300"/>
        <item x="3442"/>
        <item x="1526"/>
        <item x="3487"/>
        <item x="841"/>
        <item x="3301"/>
        <item x="4008"/>
        <item x="2902"/>
        <item x="3792"/>
        <item x="2406"/>
        <item x="937"/>
        <item x="3099"/>
        <item x="839"/>
        <item x="1030"/>
        <item x="2780"/>
        <item x="2754"/>
        <item x="758"/>
        <item x="3466"/>
        <item x="3435"/>
        <item x="3621"/>
        <item x="2402"/>
        <item x="117"/>
        <item x="2041"/>
        <item x="3481"/>
        <item x="2701"/>
        <item x="2981"/>
        <item x="848"/>
        <item x="3816"/>
        <item x="1119"/>
        <item x="2286"/>
        <item x="1011"/>
        <item x="2039"/>
        <item x="3119"/>
        <item x="866"/>
        <item x="3776"/>
        <item x="2756"/>
        <item x="2340"/>
        <item x="781"/>
        <item x="2834"/>
        <item x="2321"/>
        <item x="1017"/>
        <item x="3384"/>
        <item x="1387"/>
        <item x="1413"/>
        <item x="1394"/>
        <item x="855"/>
        <item x="186"/>
        <item x="903"/>
        <item x="3096"/>
        <item x="1024"/>
        <item x="2332"/>
        <item x="1427"/>
        <item x="1423"/>
        <item x="870"/>
        <item x="3367"/>
        <item x="3143"/>
        <item x="2944"/>
        <item x="3281"/>
        <item x="2273"/>
        <item x="833"/>
        <item x="3115"/>
        <item x="2380"/>
        <item x="935"/>
        <item x="1514"/>
        <item x="1117"/>
        <item x="1109"/>
        <item x="3177"/>
        <item x="1227"/>
        <item x="1225"/>
        <item x="840"/>
        <item x="3000"/>
        <item x="253"/>
        <item x="3102"/>
        <item x="3124"/>
        <item x="2641"/>
        <item x="620"/>
        <item x="621"/>
        <item x="914"/>
        <item x="1012"/>
        <item x="838"/>
        <item x="3813"/>
        <item x="1384"/>
        <item x="1871"/>
        <item x="2932"/>
        <item x="925"/>
        <item x="1276"/>
        <item x="4026"/>
        <item x="2234"/>
        <item x="2378"/>
        <item x="2787"/>
        <item x="535"/>
        <item x="2228"/>
        <item x="2941"/>
        <item x="941"/>
        <item x="752"/>
        <item x="3952"/>
        <item x="3161"/>
        <item x="3179"/>
        <item x="2357"/>
        <item x="3034"/>
        <item x="12"/>
        <item x="1535"/>
        <item x="1232"/>
        <item x="4025"/>
        <item x="2747"/>
        <item x="627"/>
        <item x="779"/>
        <item x="2306"/>
        <item x="1279"/>
        <item x="257"/>
        <item x="1221"/>
        <item x="1509"/>
        <item x="3174"/>
        <item x="237"/>
        <item x="2210"/>
        <item x="2602"/>
        <item x="536"/>
        <item x="37"/>
        <item x="121"/>
        <item x="1764"/>
        <item x="3809"/>
        <item x="3128"/>
        <item x="3494"/>
        <item x="3117"/>
        <item x="1107"/>
        <item x="1431"/>
        <item x="1189"/>
        <item x="1091"/>
        <item x="2313"/>
        <item x="1187"/>
        <item x="2381"/>
        <item x="1286"/>
        <item x="3020"/>
        <item x="958"/>
        <item x="188"/>
        <item x="1062"/>
        <item x="852"/>
        <item x="1115"/>
        <item x="864"/>
        <item x="2379"/>
        <item x="1209"/>
        <item x="1303"/>
        <item x="2040"/>
        <item x="1765"/>
        <item x="1292"/>
        <item x="1207"/>
        <item x="2741"/>
        <item x="2369"/>
        <item x="2389"/>
        <item x="3794"/>
        <item x="3364"/>
        <item x="3395"/>
        <item x="36"/>
        <item x="1305"/>
        <item x="3806"/>
        <item x="3474"/>
        <item x="1045"/>
        <item x="989"/>
        <item x="2921"/>
        <item x="3237"/>
        <item x="1136"/>
        <item x="1218"/>
        <item x="1439"/>
        <item x="3290"/>
        <item x="1261"/>
        <item x="2686"/>
        <item x="1105"/>
        <item x="2294"/>
        <item x="1085"/>
        <item x="1537"/>
        <item x="118"/>
        <item x="984"/>
        <item x="2240"/>
        <item x="3188"/>
        <item x="1516"/>
        <item x="258"/>
        <item x="954"/>
        <item x="3619"/>
        <item x="3205"/>
        <item x="39"/>
        <item x="4028"/>
        <item x="4017"/>
        <item x="3492"/>
        <item x="618"/>
        <item x="1000"/>
        <item x="911"/>
        <item x="3176"/>
        <item x="1868"/>
        <item x="2392"/>
        <item x="40"/>
        <item x="1063"/>
        <item x="1239"/>
        <item x="3360"/>
        <item x="1299"/>
        <item x="2405"/>
        <item x="254"/>
        <item x="1313"/>
        <item x="1814"/>
        <item x="3509"/>
        <item x="3510"/>
        <item x="1326"/>
        <item x="1323"/>
        <item x="1230"/>
        <item x="1920"/>
        <item x="1134"/>
        <item x="204"/>
        <item x="3704"/>
        <item x="2761"/>
        <item x="2739"/>
        <item x="1277"/>
        <item x="3008"/>
        <item x="3348"/>
        <item x="3894"/>
        <item x="3009"/>
        <item x="3283"/>
        <item x="681"/>
        <item x="1517"/>
        <item x="3622"/>
        <item x="3247"/>
        <item x="3920"/>
        <item x="3238"/>
        <item x="1184"/>
        <item x="2768"/>
        <item x="3153"/>
        <item x="3851"/>
        <item x="1507"/>
        <item x="1508"/>
        <item x="3973"/>
        <item x="2962"/>
        <item x="1231"/>
        <item x="3852"/>
        <item x="3486"/>
        <item x="1208"/>
        <item x="953"/>
        <item x="3046"/>
        <item x="2295"/>
        <item x="2778"/>
        <item x="2230"/>
        <item x="3982"/>
        <item x="1284"/>
        <item x="3058"/>
        <item x="3093"/>
        <item x="3063"/>
        <item x="1229"/>
        <item x="3909"/>
        <item x="580"/>
        <item x="4020"/>
        <item x="1322"/>
        <item x="3801"/>
        <item x="3113"/>
        <item x="1357"/>
        <item x="1210"/>
        <item x="3978"/>
        <item x="3908"/>
        <item x="854"/>
        <item x="3081"/>
        <item x="1308"/>
        <item x="622"/>
        <item x="2237"/>
        <item x="2777"/>
        <item x="35"/>
        <item x="2960"/>
        <item x="631"/>
        <item x="1297"/>
        <item x="3078"/>
        <item x="72"/>
        <item x="224"/>
        <item x="1525"/>
        <item x="221"/>
        <item x="2693"/>
        <item x="1190"/>
        <item x="3618"/>
        <item x="2265"/>
        <item x="1425"/>
        <item x="3313"/>
        <item x="256"/>
        <item x="2396"/>
        <item x="2397"/>
        <item x="2400"/>
        <item x="1504"/>
        <item x="1198"/>
        <item x="205"/>
        <item x="3392"/>
        <item x="2292"/>
        <item x="706"/>
        <item x="1758"/>
        <item x="764"/>
        <item x="2635"/>
        <item x="2233"/>
        <item x="2323"/>
        <item x="2888"/>
        <item x="827"/>
        <item x="645"/>
        <item x="601"/>
        <item x="2691"/>
        <item x="3923"/>
        <item x="2725"/>
        <item x="1285"/>
        <item x="2884"/>
        <item x="3077"/>
        <item x="1087"/>
        <item x="1007"/>
        <item x="999"/>
        <item x="3478"/>
        <item x="945"/>
        <item x="2229"/>
        <item x="3114"/>
        <item x="3355"/>
        <item x="1048"/>
        <item x="3833"/>
        <item x="1152"/>
        <item x="2310"/>
        <item x="2937"/>
        <item x="2972"/>
        <item x="2750"/>
        <item x="2907"/>
        <item x="143"/>
        <item x="2348"/>
        <item x="2239"/>
        <item x="2925"/>
        <item x="2314"/>
        <item x="902"/>
        <item x="3976"/>
        <item x="3120"/>
        <item x="2776"/>
        <item x="2986"/>
        <item x="3309"/>
        <item x="1315"/>
        <item x="211"/>
        <item x="1047"/>
        <item x="2260"/>
        <item x="2236"/>
        <item x="2222"/>
        <item x="4000"/>
        <item x="151"/>
        <item x="3152"/>
        <item x="1321"/>
        <item x="2235"/>
        <item x="2238"/>
        <item x="3338"/>
        <item x="1600"/>
        <item x="607"/>
        <item x="1319"/>
        <item x="861"/>
        <item x="1565"/>
        <item x="1215"/>
        <item x="1291"/>
        <item x="1118"/>
        <item x="3094"/>
        <item x="626"/>
        <item x="1500"/>
        <item x="3041"/>
        <item x="1228"/>
        <item x="1059"/>
        <item x="1324"/>
        <item x="3370"/>
        <item x="2758"/>
        <item x="623"/>
        <item x="2373"/>
        <item x="1325"/>
        <item x="3342"/>
        <item x="604"/>
        <item x="952"/>
        <item x="3191"/>
        <item x="1192"/>
        <item x="1223"/>
        <item x="2393"/>
        <item x="3001"/>
        <item x="2227"/>
        <item x="869"/>
        <item x="1414"/>
        <item x="3797"/>
        <item x="3318"/>
        <item x="3343"/>
        <item x="1236"/>
        <item x="3977"/>
        <item x="3506"/>
        <item x="936"/>
        <item x="1220"/>
        <item x="615"/>
        <item x="1226"/>
        <item x="3484"/>
        <item x="3576"/>
        <item x="3629"/>
        <item x="1219"/>
        <item x="825"/>
        <item x="1222"/>
        <item x="967"/>
        <item x="69"/>
        <item x="10"/>
        <item x="1106"/>
        <item x="2298"/>
        <item x="1272"/>
        <item x="1057"/>
        <item x="2384"/>
        <item x="2889"/>
        <item x="955"/>
        <item x="3351"/>
        <item x="908"/>
        <item x="2743"/>
        <item x="943"/>
        <item x="3178"/>
        <item x="1213"/>
        <item x="2386"/>
        <item x="2895"/>
        <item x="1217"/>
        <item x="2318"/>
        <item x="2885"/>
        <item x="2982"/>
        <item x="1214"/>
        <item x="1547"/>
        <item x="32"/>
        <item x="2341"/>
        <item x="3703"/>
        <item x="901"/>
        <item x="616"/>
        <item x="1327"/>
        <item x="2890"/>
        <item x="2358"/>
        <item x="2965"/>
        <item x="2243"/>
        <item x="850"/>
        <item x="924"/>
        <item x="1193"/>
        <item x="3340"/>
        <item x="4"/>
        <item x="70"/>
        <item x="1536"/>
        <item x="234"/>
        <item x="3071"/>
        <item x="1073"/>
        <item x="2689"/>
        <item x="1188"/>
        <item x="594"/>
        <item x="1237"/>
        <item x="3915"/>
        <item x="1298"/>
        <item x="662"/>
        <item x="3038"/>
        <item x="105"/>
        <item x="2604"/>
        <item x="654"/>
        <item x="262"/>
        <item x="1549"/>
        <item x="2232"/>
        <item x="922"/>
        <item x="960"/>
        <item x="1825"/>
        <item x="2762"/>
        <item x="3445"/>
        <item x="180"/>
        <item x="2887"/>
        <item x="2042"/>
        <item x="625"/>
        <item x="4022"/>
        <item x="3972"/>
        <item x="3981"/>
        <item x="2267"/>
        <item x="1206"/>
        <item x="2650"/>
        <item x="2763"/>
        <item x="1"/>
        <item x="3507"/>
        <item x="1028"/>
        <item x="1067"/>
        <item x="1436"/>
        <item x="3048"/>
        <item x="3110"/>
        <item x="860"/>
        <item x="3075"/>
        <item x="1386"/>
        <item x="609"/>
        <item x="1318"/>
        <item x="1399"/>
        <item x="3975"/>
        <item x="3026"/>
        <item x="858"/>
        <item x="3895"/>
        <item x="2299"/>
        <item x="1268"/>
        <item x="133"/>
        <item x="3553"/>
        <item x="3554"/>
        <item x="3231"/>
        <item x="4001"/>
        <item x="1501"/>
        <item x="2709"/>
        <item x="2755"/>
        <item x="3752"/>
        <item x="2773"/>
        <item x="3753"/>
        <item x="2775"/>
        <item x="2728"/>
        <item m="1" x="4731"/>
        <item m="1" x="4515"/>
        <item x="3590"/>
        <item x="3591"/>
        <item x="3592"/>
        <item x="3593"/>
        <item x="3594"/>
        <item x="3597"/>
        <item x="3598"/>
        <item m="1" x="4621"/>
        <item m="1" x="5134"/>
        <item x="872"/>
        <item x="873"/>
        <item x="874"/>
        <item x="875"/>
        <item x="876"/>
        <item x="877"/>
        <item x="878"/>
        <item x="879"/>
        <item x="880"/>
        <item x="881"/>
        <item x="882"/>
        <item x="883"/>
        <item x="884"/>
        <item x="885"/>
        <item x="49"/>
        <item x="886"/>
        <item m="1" x="4555"/>
        <item x="2328"/>
        <item x="2360"/>
        <item m="1" x="4100"/>
        <item m="1" x="5125"/>
        <item x="106"/>
        <item x="2878"/>
        <item m="1" x="5006"/>
        <item m="1" x="4953"/>
        <item m="1" x="5153"/>
        <item m="1" x="4276"/>
        <item x="1065"/>
        <item x="1137"/>
        <item x="1138"/>
        <item x="1139"/>
        <item x="1140"/>
        <item x="1141"/>
        <item x="1142"/>
        <item x="1143"/>
        <item x="1144"/>
        <item x="1145"/>
        <item x="1146"/>
        <item x="1147"/>
        <item x="1148"/>
        <item x="1162"/>
        <item x="200"/>
        <item x="1163"/>
        <item x="1164"/>
        <item x="1156"/>
        <item x="1165"/>
        <item x="1166"/>
        <item x="1167"/>
        <item x="1168"/>
        <item x="1150"/>
        <item x="1169"/>
        <item x="1170"/>
        <item x="1171"/>
        <item x="1151"/>
        <item x="1172"/>
        <item x="1173"/>
        <item x="3595"/>
        <item x="2044"/>
        <item x="2045"/>
        <item x="2046"/>
        <item x="2049"/>
        <item x="2050"/>
        <item x="2051"/>
        <item x="2052"/>
        <item x="2053"/>
        <item x="2054"/>
        <item x="3123"/>
        <item x="24"/>
        <item x="974"/>
        <item x="975"/>
        <item x="25"/>
        <item x="976"/>
        <item m="1" x="5053"/>
        <item x="27"/>
        <item x="977"/>
        <item x="978"/>
        <item x="979"/>
        <item m="1" x="4442"/>
        <item m="1" x="4585"/>
        <item x="493"/>
        <item m="1" x="4323"/>
        <item x="494"/>
        <item m="1" x="4268"/>
        <item x="496"/>
        <item x="498"/>
        <item x="499"/>
        <item m="1" x="5079"/>
        <item m="1" x="4820"/>
        <item m="1" x="4631"/>
        <item m="1" x="4357"/>
        <item m="1" x="4830"/>
        <item x="2365"/>
        <item x="3086"/>
        <item x="3088"/>
        <item x="3089"/>
        <item x="1337"/>
        <item x="3821"/>
        <item x="3984"/>
        <item x="3985"/>
        <item x="3986"/>
        <item x="899"/>
        <item x="912"/>
        <item m="1" x="4881"/>
        <item m="1" x="4805"/>
        <item x="917"/>
        <item m="1" x="4626"/>
        <item m="1" x="4827"/>
        <item m="1" x="4294"/>
        <item x="3503"/>
        <item x="3824"/>
        <item x="3825"/>
        <item x="3826"/>
        <item x="3827"/>
        <item x="1398"/>
        <item x="2946"/>
        <item x="2920"/>
        <item x="2893"/>
        <item x="2898"/>
        <item x="2990"/>
        <item x="2983"/>
        <item x="2896"/>
        <item x="2931"/>
        <item x="2980"/>
        <item x="2928"/>
        <item x="2918"/>
        <item x="2785"/>
        <item x="2784"/>
        <item x="2813"/>
        <item x="3835"/>
        <item x="3836"/>
        <item x="3837"/>
        <item x="3838"/>
        <item x="3839"/>
        <item x="3840"/>
        <item x="3841"/>
        <item x="3842"/>
        <item x="1329"/>
        <item x="2181"/>
        <item x="2183"/>
        <item x="3609"/>
        <item x="196"/>
        <item x="3306"/>
        <item x="3311"/>
        <item x="3315"/>
        <item x="3320"/>
        <item x="3324"/>
        <item x="3327"/>
        <item x="3328"/>
        <item x="3329"/>
        <item x="3330"/>
        <item x="1722"/>
        <item x="1723"/>
        <item x="1724"/>
        <item x="1725"/>
        <item x="3402"/>
        <item x="3403"/>
        <item x="3404"/>
        <item x="3405"/>
        <item x="3406"/>
        <item x="3407"/>
        <item x="3408"/>
        <item x="44"/>
        <item x="3409"/>
        <item x="3410"/>
        <item x="3411"/>
        <item x="3412"/>
        <item x="3413"/>
        <item x="3414"/>
        <item x="45"/>
        <item x="3415"/>
        <item m="1" x="4921"/>
        <item x="3416"/>
        <item x="3417"/>
        <item m="1" x="4380"/>
        <item m="1" x="5021"/>
        <item m="1" x="4787"/>
        <item x="3630"/>
        <item x="4029"/>
        <item x="4030"/>
        <item x="4031"/>
        <item x="4032"/>
        <item x="4033"/>
        <item x="1781"/>
        <item x="1782"/>
        <item x="1783"/>
        <item x="1784"/>
        <item m="1" x="4485"/>
        <item x="1726"/>
        <item x="1727"/>
        <item x="1728"/>
        <item x="1729"/>
        <item x="1730"/>
        <item x="1731"/>
        <item x="1732"/>
        <item x="1734"/>
        <item x="1736"/>
        <item x="1737"/>
        <item x="1738"/>
        <item x="2608"/>
        <item x="245"/>
        <item x="2609"/>
        <item x="2610"/>
        <item x="162"/>
        <item m="1" x="5040"/>
        <item m="1" x="4211"/>
        <item x="2414"/>
        <item x="2416"/>
        <item x="2417"/>
        <item x="2419"/>
        <item x="2422"/>
        <item x="227"/>
        <item m="1" x="4720"/>
        <item x="2427"/>
        <item x="2429"/>
        <item x="2431"/>
        <item x="2437"/>
        <item m="1" x="4999"/>
        <item m="1" x="4926"/>
        <item x="2442"/>
        <item x="62"/>
        <item x="2447"/>
        <item x="2449"/>
        <item x="2450"/>
        <item x="2451"/>
        <item x="2454"/>
        <item x="2355"/>
        <item x="2395"/>
        <item x="1669"/>
        <item x="1670"/>
        <item x="1671"/>
        <item x="1672"/>
        <item x="1673"/>
        <item x="1674"/>
        <item x="1675"/>
        <item x="1676"/>
        <item x="1677"/>
        <item x="1678"/>
        <item x="1679"/>
        <item x="1681"/>
        <item x="1682"/>
        <item x="1683"/>
        <item x="1684"/>
        <item x="1685"/>
        <item x="1686"/>
        <item x="1688"/>
        <item x="1691"/>
        <item x="1693"/>
        <item x="1694"/>
        <item x="1695"/>
        <item x="1696"/>
        <item x="1697"/>
        <item x="1698"/>
        <item x="1699"/>
        <item x="1700"/>
        <item x="1701"/>
        <item x="1702"/>
        <item x="1703"/>
        <item x="1704"/>
        <item x="1705"/>
        <item x="1706"/>
        <item x="1708"/>
        <item x="1709"/>
        <item x="1710"/>
        <item x="1711"/>
        <item x="1712"/>
        <item x="1713"/>
        <item x="1714"/>
        <item x="1715"/>
        <item x="1716"/>
        <item x="1717"/>
        <item x="1718"/>
        <item x="1719"/>
        <item m="1" x="4572"/>
        <item m="1" x="4832"/>
        <item m="1" x="5078"/>
        <item m="1" x="4313"/>
        <item x="2607"/>
        <item x="2089"/>
        <item x="2090"/>
        <item x="2091"/>
        <item x="2092"/>
        <item x="2093"/>
        <item x="2094"/>
        <item x="114"/>
        <item x="2095"/>
        <item x="115"/>
        <item x="2096"/>
        <item x="2097"/>
        <item x="2098"/>
        <item x="2099"/>
        <item x="2100"/>
        <item x="2101"/>
        <item x="116"/>
        <item x="2102"/>
        <item x="81"/>
        <item x="2105"/>
        <item x="2109"/>
        <item x="2110"/>
        <item x="2113"/>
        <item x="2107"/>
        <item x="2116"/>
        <item x="2117"/>
        <item x="2118"/>
        <item x="2119"/>
        <item x="2121"/>
        <item x="248"/>
        <item x="83"/>
        <item x="84"/>
        <item x="2122"/>
        <item x="2123"/>
        <item x="85"/>
        <item x="2124"/>
        <item x="2125"/>
        <item x="2126"/>
        <item x="2127"/>
        <item x="2128"/>
        <item x="2129"/>
        <item x="2130"/>
        <item x="2131"/>
        <item x="2132"/>
        <item x="2133"/>
        <item x="2134"/>
        <item x="2135"/>
        <item x="2136"/>
        <item x="2137"/>
        <item x="2138"/>
        <item x="2139"/>
        <item x="2140"/>
        <item x="2141"/>
        <item x="2142"/>
        <item x="86"/>
        <item x="2143"/>
        <item x="2144"/>
        <item x="2145"/>
        <item x="2146"/>
        <item x="3814"/>
        <item x="1257"/>
        <item m="1" x="4545"/>
        <item x="3633"/>
        <item x="3635"/>
        <item m="1" x="5089"/>
        <item m="1" x="5148"/>
        <item x="3642"/>
        <item m="1" x="4497"/>
        <item x="3632"/>
        <item x="3640"/>
        <item x="3638"/>
        <item x="3637"/>
        <item x="3468"/>
        <item x="528"/>
        <item x="529"/>
        <item x="532"/>
        <item x="544"/>
        <item x="568"/>
        <item x="577"/>
        <item x="579"/>
        <item x="589"/>
        <item x="591"/>
        <item x="598"/>
        <item x="605"/>
        <item x="610"/>
        <item x="611"/>
        <item x="619"/>
        <item x="632"/>
        <item x="635"/>
        <item x="639"/>
        <item x="640"/>
        <item x="648"/>
        <item x="649"/>
        <item x="661"/>
        <item x="663"/>
        <item x="679"/>
        <item x="680"/>
        <item x="697"/>
        <item x="702"/>
        <item x="704"/>
        <item x="712"/>
        <item x="713"/>
        <item x="714"/>
        <item x="735"/>
        <item x="736"/>
        <item x="761"/>
        <item x="769"/>
        <item x="783"/>
        <item x="784"/>
        <item x="786"/>
        <item x="513"/>
        <item x="548"/>
        <item x="549"/>
        <item x="550"/>
        <item x="551"/>
        <item x="552"/>
        <item m="1" x="4142"/>
        <item x="553"/>
        <item m="1" x="4495"/>
        <item m="1" x="4339"/>
        <item m="1" x="4143"/>
        <item m="1" x="5129"/>
        <item x="557"/>
        <item x="558"/>
        <item m="1" x="4530"/>
        <item x="560"/>
        <item x="561"/>
        <item x="562"/>
        <item x="578"/>
        <item x="584"/>
        <item x="585"/>
        <item x="586"/>
        <item x="587"/>
        <item x="597"/>
        <item x="602"/>
        <item x="614"/>
        <item x="630"/>
        <item m="1" x="4145"/>
        <item x="1478"/>
        <item x="1486"/>
        <item x="1489"/>
        <item m="1" x="4606"/>
        <item x="1491"/>
        <item x="3643"/>
        <item x="3645"/>
        <item x="3646"/>
        <item x="3647"/>
        <item x="3648"/>
        <item x="3649"/>
        <item x="3650"/>
        <item m="1" x="4866"/>
        <item m="1" x="4244"/>
        <item m="1" x="5015"/>
        <item x="3654"/>
        <item x="3655"/>
        <item x="3656"/>
        <item x="3930"/>
        <item x="3931"/>
        <item x="3932"/>
        <item x="3933"/>
        <item x="3934"/>
        <item m="1" x="5146"/>
        <item m="1" x="4569"/>
        <item m="1" x="4891"/>
        <item x="2287"/>
        <item x="2293"/>
        <item x="52"/>
        <item x="2329"/>
        <item x="2343"/>
        <item x="2353"/>
        <item x="2363"/>
        <item x="2391"/>
        <item x="2681"/>
        <item x="2682"/>
        <item x="2684"/>
        <item x="2687"/>
        <item x="2690"/>
        <item x="2692"/>
        <item x="2694"/>
        <item x="2695"/>
        <item x="2696"/>
        <item x="2697"/>
        <item x="2698"/>
        <item x="2703"/>
        <item x="2710"/>
        <item x="2711"/>
        <item x="2713"/>
        <item x="2714"/>
        <item x="2715"/>
        <item x="2716"/>
        <item x="2717"/>
        <item x="2718"/>
        <item x="2719"/>
        <item x="2720"/>
        <item x="2721"/>
        <item x="2722"/>
        <item x="2727"/>
        <item x="2731"/>
        <item x="2732"/>
        <item x="2733"/>
        <item x="2734"/>
        <item x="2735"/>
        <item x="2736"/>
        <item x="2744"/>
        <item x="2765"/>
        <item x="2782"/>
        <item x="2783"/>
        <item x="2790"/>
        <item x="2788"/>
        <item x="2789"/>
        <item x="2793"/>
        <item x="2786"/>
        <item x="2801"/>
        <item x="2807"/>
        <item x="2806"/>
        <item x="2808"/>
        <item x="2797"/>
        <item x="2791"/>
        <item x="2795"/>
        <item x="2794"/>
        <item x="2792"/>
        <item x="2798"/>
        <item x="2803"/>
        <item x="2804"/>
        <item x="2805"/>
        <item x="2799"/>
        <item x="2802"/>
        <item x="2809"/>
        <item x="2810"/>
        <item x="2811"/>
        <item x="2800"/>
        <item x="2814"/>
        <item x="2815"/>
        <item x="2816"/>
        <item x="2819"/>
        <item x="2820"/>
        <item x="2821"/>
        <item x="2244"/>
        <item x="3448"/>
        <item x="3557"/>
        <item x="3558"/>
        <item x="110"/>
        <item x="3559"/>
        <item x="3560"/>
        <item x="251"/>
        <item x="231"/>
        <item x="3562"/>
        <item x="3563"/>
        <item x="3564"/>
        <item x="232"/>
        <item x="3565"/>
        <item x="3566"/>
        <item m="1" x="4255"/>
        <item x="3567"/>
        <item x="3568"/>
        <item x="3569"/>
        <item x="3570"/>
        <item x="3571"/>
        <item x="3572"/>
        <item x="233"/>
        <item x="3573"/>
        <item x="1785"/>
        <item x="1787"/>
        <item x="1788"/>
        <item x="1789"/>
        <item x="1790"/>
        <item x="1791"/>
        <item x="241"/>
        <item x="1792"/>
        <item x="1793"/>
        <item x="1794"/>
        <item x="1795"/>
        <item x="1797"/>
        <item x="1798"/>
        <item x="1799"/>
        <item x="1800"/>
        <item x="1801"/>
        <item x="1802"/>
        <item x="1803"/>
        <item x="1804"/>
        <item x="1805"/>
        <item x="1806"/>
        <item x="1807"/>
        <item x="1808"/>
        <item x="1809"/>
        <item x="1810"/>
        <item x="1811"/>
        <item x="1812"/>
        <item x="1813"/>
        <item x="1815"/>
        <item x="1816"/>
        <item x="1818"/>
        <item x="1819"/>
        <item x="1820"/>
        <item x="1821"/>
        <item x="1822"/>
        <item x="1823"/>
        <item x="1824"/>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67"/>
        <item x="1861"/>
        <item x="1862"/>
        <item x="1864"/>
        <item x="1865"/>
        <item x="1866"/>
        <item x="1867"/>
        <item x="1869"/>
        <item x="1870"/>
        <item x="1872"/>
        <item x="1876"/>
        <item x="1877"/>
        <item x="1878"/>
        <item x="1879"/>
        <item x="1880"/>
        <item x="1881"/>
        <item x="1882"/>
        <item x="1884"/>
        <item x="1885"/>
        <item x="1886"/>
        <item x="1887"/>
        <item x="1890"/>
        <item x="1892"/>
        <item x="1893"/>
        <item x="1895"/>
        <item x="1896"/>
        <item x="1897"/>
        <item x="1898"/>
        <item x="1900"/>
        <item x="1901"/>
        <item x="1902"/>
        <item x="1904"/>
        <item x="1905"/>
        <item x="1906"/>
        <item x="1907"/>
        <item x="1908"/>
        <item x="1909"/>
        <item x="1910"/>
        <item x="1911"/>
        <item x="1912"/>
        <item x="1913"/>
        <item x="1914"/>
        <item x="1915"/>
        <item x="1916"/>
        <item x="1917"/>
        <item x="1918"/>
        <item x="1919"/>
        <item x="1921"/>
        <item x="1922"/>
        <item x="1923"/>
        <item x="1924"/>
        <item x="1925"/>
        <item x="1926"/>
        <item x="1927"/>
        <item x="1928"/>
        <item x="225"/>
        <item x="1929"/>
        <item x="1930"/>
        <item x="1931"/>
        <item x="1932"/>
        <item x="1933"/>
        <item x="1935"/>
        <item x="1936"/>
        <item x="184"/>
        <item x="1937"/>
        <item x="125"/>
        <item x="1939"/>
        <item x="1940"/>
        <item x="1941"/>
        <item x="1942"/>
        <item x="1943"/>
        <item x="1944"/>
        <item x="1945"/>
        <item x="1946"/>
        <item x="1947"/>
        <item x="1948"/>
        <item x="1949"/>
        <item x="1950"/>
        <item x="1951"/>
        <item x="1952"/>
        <item x="1953"/>
        <item x="1954"/>
        <item x="1956"/>
        <item x="1957"/>
        <item x="1958"/>
        <item x="1960"/>
        <item x="1961"/>
        <item x="1962"/>
        <item x="1963"/>
        <item x="1964"/>
        <item x="1965"/>
        <item x="1966"/>
        <item x="1967"/>
        <item x="1968"/>
        <item x="1969"/>
        <item x="1970"/>
        <item x="1971"/>
        <item x="1972"/>
        <item x="1973"/>
        <item x="1974"/>
        <item x="1975"/>
        <item x="1976"/>
        <item x="1977"/>
        <item x="1978"/>
        <item x="1979"/>
        <item x="1980"/>
        <item x="1981"/>
        <item x="1984"/>
        <item x="1985"/>
        <item x="1986"/>
        <item x="1987"/>
        <item x="1988"/>
        <item x="1989"/>
        <item x="1990"/>
        <item x="1991"/>
        <item x="1992"/>
        <item x="1993"/>
        <item x="1994"/>
        <item x="1996"/>
        <item x="1997"/>
        <item x="1998"/>
        <item x="1999"/>
        <item x="2000"/>
        <item x="2001"/>
        <item x="2002"/>
        <item x="2003"/>
        <item x="2004"/>
        <item x="2005"/>
        <item x="2006"/>
        <item x="2007"/>
        <item x="2008"/>
        <item x="2009"/>
        <item x="242"/>
        <item x="2010"/>
        <item x="2011"/>
        <item x="60"/>
        <item x="243"/>
        <item x="2012"/>
        <item x="2013"/>
        <item x="2014"/>
        <item x="2015"/>
        <item x="2016"/>
        <item x="2017"/>
        <item x="2018"/>
        <item x="2019"/>
        <item x="2020"/>
        <item x="2021"/>
        <item x="2022"/>
        <item x="2023"/>
        <item x="2024"/>
        <item x="2025"/>
        <item x="2026"/>
        <item x="2027"/>
        <item x="467"/>
        <item x="473"/>
        <item x="476"/>
        <item x="314"/>
        <item x="331"/>
        <item x="414"/>
        <item x="428"/>
        <item x="448"/>
        <item x="478"/>
        <item x="481"/>
        <item x="3735"/>
        <item x="3586"/>
        <item x="3589"/>
        <item x="1311"/>
        <item m="1" x="4167"/>
        <item x="793"/>
        <item x="796"/>
        <item x="797"/>
        <item x="798"/>
        <item x="799"/>
        <item x="801"/>
        <item x="802"/>
        <item x="803"/>
        <item x="804"/>
        <item x="805"/>
        <item x="806"/>
        <item x="807"/>
        <item x="808"/>
        <item x="809"/>
        <item x="810"/>
        <item x="811"/>
        <item x="812"/>
        <item x="813"/>
        <item x="814"/>
        <item x="815"/>
        <item x="816"/>
        <item x="817"/>
        <item x="818"/>
        <item x="819"/>
        <item x="820"/>
        <item x="821"/>
        <item x="822"/>
        <item x="823"/>
        <item x="830"/>
        <item x="831"/>
        <item x="834"/>
        <item x="835"/>
        <item x="845"/>
        <item x="887"/>
        <item x="888"/>
        <item x="889"/>
        <item x="890"/>
        <item x="76"/>
        <item x="898"/>
        <item x="932"/>
        <item x="3871"/>
        <item x="3872"/>
        <item x="3873"/>
        <item x="3874"/>
        <item x="139"/>
        <item x="107"/>
        <item x="2867"/>
        <item m="1" x="4170"/>
        <item x="1003"/>
        <item x="1093"/>
        <item x="1094"/>
        <item x="199"/>
        <item x="1095"/>
        <item x="1149"/>
        <item x="1153"/>
        <item x="1154"/>
        <item x="1538"/>
        <item x="1539"/>
        <item x="1540"/>
        <item x="1541"/>
        <item x="1542"/>
        <item x="1543"/>
        <item x="1544"/>
        <item x="1545"/>
        <item x="124"/>
        <item x="1552"/>
        <item x="1553"/>
        <item x="1554"/>
        <item m="1" x="4172"/>
        <item x="1555"/>
        <item x="1556"/>
        <item x="1557"/>
        <item x="1558"/>
        <item m="1" x="4596"/>
        <item x="1559"/>
        <item x="1560"/>
        <item x="1561"/>
        <item x="1562"/>
        <item x="1563"/>
        <item x="1564"/>
        <item m="1" x="4173"/>
        <item x="51"/>
        <item x="1566"/>
        <item x="1567"/>
        <item x="1568"/>
        <item x="1569"/>
        <item x="1570"/>
        <item x="77"/>
        <item x="28"/>
        <item x="182"/>
        <item x="1571"/>
        <item x="1573"/>
        <item x="1574"/>
        <item x="1577"/>
        <item x="1579"/>
        <item x="1580"/>
        <item m="1" x="4174"/>
        <item x="1581"/>
        <item m="1" x="4175"/>
        <item x="1582"/>
        <item x="1583"/>
        <item x="1584"/>
        <item x="1585"/>
        <item x="183"/>
        <item x="1586"/>
        <item x="1587"/>
        <item x="1588"/>
        <item x="1589"/>
        <item x="1590"/>
        <item x="1591"/>
        <item x="190"/>
        <item x="1592"/>
        <item x="1593"/>
        <item x="1594"/>
        <item x="1596"/>
        <item x="26"/>
        <item x="980"/>
        <item x="981"/>
        <item x="2271"/>
        <item x="2274"/>
        <item x="2275"/>
        <item x="2278"/>
        <item x="2279"/>
        <item x="2284"/>
        <item x="2285"/>
        <item x="2291"/>
        <item x="2297"/>
        <item x="2300"/>
        <item x="2301"/>
        <item x="2304"/>
        <item x="2307"/>
        <item x="2315"/>
        <item x="104"/>
        <item x="2317"/>
        <item x="2320"/>
        <item x="2325"/>
        <item x="2327"/>
        <item x="2331"/>
        <item x="2333"/>
        <item x="2339"/>
        <item x="2342"/>
        <item x="2344"/>
        <item x="2347"/>
        <item x="2350"/>
        <item x="2352"/>
        <item x="2356"/>
        <item x="2359"/>
        <item x="2362"/>
        <item x="2364"/>
        <item x="2366"/>
        <item x="2367"/>
        <item x="2368"/>
        <item x="2370"/>
        <item x="2371"/>
        <item x="2372"/>
        <item x="2374"/>
        <item x="2375"/>
        <item x="2377"/>
        <item x="2382"/>
        <item x="2388"/>
        <item x="3452"/>
        <item x="3453"/>
        <item x="3030"/>
        <item x="3032"/>
        <item x="3090"/>
        <item x="3091"/>
        <item x="3092"/>
        <item x="64"/>
        <item x="1891"/>
        <item x="1959"/>
        <item x="3112"/>
        <item x="3987"/>
        <item x="2653"/>
        <item x="2654"/>
        <item x="2655"/>
        <item x="2657"/>
        <item x="4041"/>
        <item x="4042"/>
        <item x="4044"/>
        <item x="4045"/>
        <item x="1443"/>
        <item x="1444"/>
        <item x="1445"/>
        <item x="1446"/>
        <item x="1447"/>
        <item x="1448"/>
        <item x="1450"/>
        <item x="1451"/>
        <item x="1452"/>
        <item x="1453"/>
        <item x="1454"/>
        <item x="1459"/>
        <item x="1460"/>
        <item x="1461"/>
        <item x="1462"/>
        <item x="1463"/>
        <item x="1464"/>
        <item x="1465"/>
        <item x="1467"/>
        <item m="1" x="4471"/>
        <item m="1" x="4903"/>
        <item m="1" x="4759"/>
        <item m="1" x="4877"/>
        <item m="1" x="5127"/>
        <item x="2910"/>
        <item m="1" x="4237"/>
        <item m="1" x="4993"/>
        <item m="1" x="4279"/>
        <item m="1" x="4289"/>
        <item m="1" x="4845"/>
        <item m="1" x="4624"/>
        <item m="1" x="4890"/>
        <item m="1" x="5150"/>
        <item m="1" x="5163"/>
        <item m="1" x="5099"/>
        <item m="1" x="4118"/>
        <item m="1" x="4609"/>
        <item m="1" x="4884"/>
        <item x="1493"/>
        <item x="1471"/>
        <item m="1" x="4369"/>
        <item x="1494"/>
        <item x="3005"/>
        <item x="214"/>
        <item x="217"/>
        <item x="2996"/>
        <item x="160"/>
        <item x="3010"/>
        <item x="3012"/>
        <item x="3331"/>
        <item x="3332"/>
        <item x="1330"/>
        <item x="1331"/>
        <item x="179"/>
        <item x="1333"/>
        <item x="1334"/>
        <item x="2184"/>
        <item x="2185"/>
        <item x="2186"/>
        <item m="1" x="4177"/>
        <item x="3614"/>
        <item m="1" x="4134"/>
        <item m="1" x="4135"/>
        <item m="1" x="4136"/>
        <item m="1" x="4178"/>
        <item m="1" x="4179"/>
        <item m="1" x="4181"/>
        <item m="1" x="4182"/>
        <item m="1" x="4183"/>
        <item x="3623"/>
        <item x="3624"/>
        <item x="3418"/>
        <item x="47"/>
        <item x="3419"/>
        <item x="3420"/>
        <item x="3421"/>
        <item x="3422"/>
        <item x="3423"/>
        <item x="3424"/>
        <item x="3425"/>
        <item x="163"/>
        <item x="185"/>
        <item x="2611"/>
        <item x="63"/>
        <item x="2612"/>
        <item x="2613"/>
        <item x="2614"/>
        <item x="2615"/>
        <item x="29"/>
        <item m="1" x="4121"/>
        <item m="1" x="4124"/>
        <item m="1" x="4122"/>
        <item x="791"/>
        <item m="1" x="4184"/>
        <item m="1" x="4185"/>
        <item m="1" x="4186"/>
        <item m="1" x="4187"/>
        <item m="1" x="4188"/>
        <item x="263"/>
        <item x="264"/>
        <item x="265"/>
        <item x="266"/>
        <item x="267"/>
        <item x="268"/>
        <item x="269"/>
        <item x="270"/>
        <item x="271"/>
        <item x="272"/>
        <item x="3455"/>
        <item x="3456"/>
        <item x="3457"/>
        <item x="3458"/>
        <item x="3459"/>
        <item x="3460"/>
        <item x="1238"/>
        <item x="1241"/>
        <item x="1242"/>
        <item x="1243"/>
        <item x="1244"/>
        <item x="1245"/>
        <item x="1246"/>
        <item x="1247"/>
        <item x="1248"/>
        <item x="1249"/>
        <item x="1250"/>
        <item x="1739"/>
        <item x="1740"/>
        <item x="1741"/>
        <item x="1743"/>
        <item x="1744"/>
        <item x="1745"/>
        <item x="1746"/>
        <item x="1747"/>
        <item x="1749"/>
        <item x="1750"/>
        <item x="1751"/>
        <item x="1752"/>
        <item x="1753"/>
        <item x="1754"/>
        <item x="1755"/>
        <item x="1756"/>
        <item x="1759"/>
        <item x="1761"/>
        <item x="1762"/>
        <item x="1763"/>
        <item x="2114"/>
        <item x="2147"/>
        <item x="87"/>
        <item x="2148"/>
        <item x="2149"/>
        <item x="2150"/>
        <item x="2151"/>
        <item x="2152"/>
        <item x="2153"/>
        <item x="2154"/>
        <item x="2155"/>
        <item x="2156"/>
        <item x="88"/>
        <item x="2157"/>
        <item x="2158"/>
        <item x="2159"/>
        <item x="2160"/>
        <item x="249"/>
        <item x="250"/>
        <item x="2161"/>
        <item x="2162"/>
        <item x="2163"/>
        <item x="2164"/>
        <item x="2165"/>
        <item x="2166"/>
        <item x="2167"/>
        <item x="2168"/>
        <item x="2169"/>
        <item x="2170"/>
        <item x="2171"/>
        <item x="2172"/>
        <item x="2173"/>
        <item x="2174"/>
        <item x="2175"/>
        <item x="102"/>
        <item x="3805"/>
        <item x="3819"/>
        <item x="3820"/>
        <item x="1263"/>
        <item x="530"/>
        <item x="533"/>
        <item x="537"/>
        <item x="540"/>
        <item x="541"/>
        <item x="545"/>
        <item x="554"/>
        <item x="555"/>
        <item x="556"/>
        <item x="559"/>
        <item x="613"/>
        <item x="718"/>
        <item x="3473"/>
        <item x="3476"/>
        <item x="1469"/>
        <item x="1470"/>
        <item x="1476"/>
        <item x="1479"/>
        <item x="1480"/>
        <item x="1481"/>
        <item x="1482"/>
        <item x="1483"/>
        <item x="1484"/>
        <item x="1485"/>
        <item x="1487"/>
        <item x="1488"/>
        <item x="1490"/>
        <item x="1495"/>
        <item x="1496"/>
        <item x="3644"/>
        <item x="3651"/>
        <item x="3652"/>
        <item x="3653"/>
        <item x="3657"/>
        <item x="3658"/>
        <item x="3659"/>
        <item x="3660"/>
        <item x="3661"/>
        <item x="3662"/>
        <item x="3663"/>
        <item x="3664"/>
        <item x="3665"/>
        <item x="3666"/>
        <item x="2724"/>
        <item x="2748"/>
        <item x="2812"/>
        <item x="2817"/>
        <item x="2818"/>
        <item x="2822"/>
        <item x="2823"/>
        <item x="2824"/>
        <item x="2825"/>
        <item x="2826"/>
        <item x="2827"/>
        <item x="2828"/>
        <item x="2829"/>
        <item x="2831"/>
        <item x="2832"/>
        <item x="2833"/>
        <item x="2835"/>
        <item x="2836"/>
        <item x="2838"/>
        <item x="2839"/>
        <item x="2840"/>
        <item x="2841"/>
        <item x="2842"/>
        <item x="2843"/>
        <item x="2844"/>
        <item x="2845"/>
        <item x="2846"/>
        <item x="2847"/>
        <item x="2848"/>
        <item x="2849"/>
        <item x="2850"/>
        <item x="2852"/>
        <item x="1658"/>
        <item x="1659"/>
        <item x="1660"/>
        <item x="1661"/>
        <item x="1662"/>
        <item x="1663"/>
        <item x="1664"/>
        <item x="1665"/>
        <item x="1666"/>
        <item x="1667"/>
        <item x="1668"/>
        <item x="1273"/>
        <item x="1275"/>
        <item x="1278"/>
        <item x="1281"/>
        <item x="1288"/>
        <item x="1295"/>
        <item x="1304"/>
        <item x="1310"/>
        <item x="2245"/>
        <item x="3451"/>
        <item x="3574"/>
        <item x="65"/>
        <item x="3575"/>
        <item x="134"/>
        <item x="66"/>
        <item m="1" x="4195"/>
        <item x="3287"/>
        <item x="3291"/>
        <item x="3292"/>
        <item x="487"/>
        <item x="1817"/>
        <item x="1874"/>
        <item x="1903"/>
        <item x="1934"/>
        <item x="202"/>
        <item x="287"/>
        <item x="302"/>
        <item x="313"/>
        <item x="326"/>
        <item x="358"/>
        <item x="360"/>
        <item x="380"/>
        <item x="382"/>
        <item x="411"/>
        <item x="444"/>
        <item x="450"/>
        <item x="463"/>
        <item x="470"/>
        <item x="891"/>
        <item x="892"/>
        <item x="926"/>
        <item x="927"/>
        <item x="928"/>
        <item x="929"/>
        <item x="219"/>
        <item x="949"/>
        <item x="1077"/>
        <item x="1079"/>
        <item x="1080"/>
        <item x="1081"/>
        <item x="1083"/>
        <item x="1084"/>
        <item x="1089"/>
        <item x="1096"/>
        <item x="1097"/>
        <item x="1125"/>
        <item x="1155"/>
        <item x="1157"/>
        <item x="1158"/>
        <item x="1159"/>
        <item x="1160"/>
        <item x="1161"/>
        <item x="1174"/>
        <item x="1175"/>
        <item x="1176"/>
        <item x="1177"/>
        <item x="1178"/>
        <item x="1179"/>
        <item x="1180"/>
        <item x="1181"/>
        <item x="1182"/>
        <item x="1183"/>
        <item x="1251"/>
        <item x="1302"/>
        <item x="1332"/>
        <item x="1335"/>
        <item x="1336"/>
        <item x="1338"/>
        <item x="164"/>
        <item x="165"/>
        <item x="1339"/>
        <item x="1340"/>
        <item x="1342"/>
        <item x="1343"/>
        <item x="1345"/>
        <item x="1346"/>
        <item x="1347"/>
        <item x="1348"/>
        <item x="1350"/>
        <item x="1351"/>
        <item x="166"/>
        <item x="167"/>
        <item x="1352"/>
        <item x="1353"/>
        <item x="1354"/>
        <item x="1355"/>
        <item x="1359"/>
        <item x="1360"/>
        <item x="1362"/>
        <item x="1364"/>
        <item x="168"/>
        <item x="1366"/>
        <item x="169"/>
        <item x="1368"/>
        <item x="1369"/>
        <item x="1370"/>
        <item x="1371"/>
        <item x="1372"/>
        <item x="1374"/>
        <item x="1375"/>
        <item x="1376"/>
        <item x="1377"/>
        <item x="1378"/>
        <item x="1379"/>
        <item x="1381"/>
        <item x="1382"/>
        <item x="1383"/>
        <item x="170"/>
        <item x="1455"/>
        <item x="1457"/>
        <item x="1458"/>
        <item x="1468"/>
        <item x="1492"/>
        <item x="1497"/>
        <item x="1498"/>
        <item x="1499"/>
        <item x="1597"/>
        <item x="1598"/>
        <item x="1599"/>
        <item x="1601"/>
        <item x="1602"/>
        <item x="1603"/>
        <item x="1604"/>
        <item x="1605"/>
        <item x="1606"/>
        <item x="1607"/>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768"/>
        <item x="1769"/>
        <item x="1770"/>
        <item x="1771"/>
        <item x="1772"/>
        <item x="1773"/>
        <item x="1774"/>
        <item x="1776"/>
        <item x="1777"/>
        <item x="1778"/>
        <item x="1779"/>
        <item x="2193"/>
        <item x="1873"/>
        <item x="1883"/>
        <item x="1888"/>
        <item x="1894"/>
        <item x="1899"/>
        <item x="1955"/>
        <item x="1982"/>
        <item x="1983"/>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176"/>
        <item x="2177"/>
        <item x="3107"/>
        <item x="2180"/>
        <item x="50"/>
        <item x="2182"/>
        <item x="2187"/>
        <item x="2188"/>
        <item x="2189"/>
        <item x="2190"/>
        <item x="161"/>
        <item x="2191"/>
        <item x="2192"/>
        <item x="2194"/>
        <item x="2195"/>
        <item x="2197"/>
        <item x="244"/>
        <item x="2198"/>
        <item x="2199"/>
        <item x="2200"/>
        <item x="2201"/>
        <item x="2202"/>
        <item x="2203"/>
        <item x="2204"/>
        <item x="2205"/>
        <item x="2206"/>
        <item x="2207"/>
        <item x="2208"/>
        <item x="2209"/>
        <item x="7"/>
        <item x="2254"/>
        <item x="2255"/>
        <item x="2258"/>
        <item x="2259"/>
        <item x="2263"/>
        <item x="2264"/>
        <item x="2351"/>
        <item x="2408"/>
        <item x="2409"/>
        <item x="2410"/>
        <item x="2411"/>
        <item x="2412"/>
        <item x="2413"/>
        <item x="2415"/>
        <item x="2420"/>
        <item x="2421"/>
        <item x="2423"/>
        <item x="2424"/>
        <item x="2425"/>
        <item x="2426"/>
        <item x="2428"/>
        <item x="2430"/>
        <item x="2434"/>
        <item x="2435"/>
        <item x="2438"/>
        <item x="2441"/>
        <item x="2443"/>
        <item x="2446"/>
        <item x="2453"/>
        <item x="2455"/>
        <item x="2456"/>
        <item x="2457"/>
        <item x="2458"/>
        <item x="2459"/>
        <item x="2460"/>
        <item x="2461"/>
        <item x="2463"/>
        <item x="193"/>
        <item x="2466"/>
        <item x="2467"/>
        <item x="2468"/>
        <item x="2469"/>
        <item x="2471"/>
        <item x="2473"/>
        <item x="2474"/>
        <item x="2476"/>
        <item x="2477"/>
        <item x="277"/>
        <item x="278"/>
        <item x="2479"/>
        <item x="2480"/>
        <item x="2481"/>
        <item x="2482"/>
        <item x="2483"/>
        <item x="2484"/>
        <item x="2485"/>
        <item x="2486"/>
        <item x="194"/>
        <item x="2487"/>
        <item x="153"/>
        <item x="127"/>
        <item x="2488"/>
        <item x="2489"/>
        <item x="128"/>
        <item x="2490"/>
        <item x="2492"/>
        <item x="2493"/>
        <item x="2494"/>
        <item x="129"/>
        <item x="2495"/>
        <item x="2496"/>
        <item x="2497"/>
        <item x="2498"/>
        <item x="2499"/>
        <item x="2503"/>
        <item x="2505"/>
        <item x="2506"/>
        <item x="2507"/>
        <item x="2508"/>
        <item x="78"/>
        <item x="2509"/>
        <item x="2510"/>
        <item x="2511"/>
        <item x="2512"/>
        <item x="2513"/>
        <item x="2514"/>
        <item x="2515"/>
        <item x="2516"/>
        <item x="2517"/>
        <item x="2518"/>
        <item x="2519"/>
        <item x="2520"/>
        <item x="2521"/>
        <item x="2522"/>
        <item x="2523"/>
        <item x="2524"/>
        <item x="2525"/>
        <item x="2526"/>
        <item x="2527"/>
        <item x="2528"/>
        <item x="2529"/>
        <item x="2530"/>
        <item x="2531"/>
        <item x="2532"/>
        <item x="2534"/>
        <item x="2535"/>
        <item x="2536"/>
        <item x="2537"/>
        <item x="2538"/>
        <item x="2539"/>
        <item x="2540"/>
        <item x="2541"/>
        <item x="2543"/>
        <item x="177"/>
        <item x="2544"/>
        <item x="2545"/>
        <item x="2548"/>
        <item x="2549"/>
        <item x="2550"/>
        <item x="2551"/>
        <item x="191"/>
        <item x="2552"/>
        <item x="2553"/>
        <item x="2554"/>
        <item x="203"/>
        <item x="2555"/>
        <item x="171"/>
        <item x="2556"/>
        <item x="2557"/>
        <item x="2558"/>
        <item x="2559"/>
        <item x="2560"/>
        <item x="2561"/>
        <item x="2562"/>
        <item x="2563"/>
        <item x="2564"/>
        <item x="2565"/>
        <item x="2566"/>
        <item x="172"/>
        <item x="2567"/>
        <item x="2568"/>
        <item x="2569"/>
        <item x="173"/>
        <item x="2570"/>
        <item x="2571"/>
        <item x="2572"/>
        <item x="2573"/>
        <item x="2574"/>
        <item x="2575"/>
        <item x="2576"/>
        <item x="2577"/>
        <item x="2578"/>
        <item x="2579"/>
        <item x="2580"/>
        <item x="2581"/>
        <item x="2582"/>
        <item x="2583"/>
        <item x="2584"/>
        <item x="2585"/>
        <item x="2586"/>
        <item x="2587"/>
        <item x="2588"/>
        <item x="2589"/>
        <item x="2590"/>
        <item x="2591"/>
        <item x="2592"/>
        <item x="2593"/>
        <item x="2616"/>
        <item x="2617"/>
        <item x="2618"/>
        <item x="2619"/>
        <item x="2620"/>
        <item x="2621"/>
        <item x="2622"/>
        <item x="2623"/>
        <item x="2624"/>
        <item x="2625"/>
        <item x="2626"/>
        <item x="2627"/>
        <item x="2628"/>
        <item x="2629"/>
        <item x="2630"/>
        <item x="2631"/>
        <item x="2656"/>
        <item x="2658"/>
        <item x="2659"/>
        <item x="2660"/>
        <item x="2661"/>
        <item x="2662"/>
        <item x="2663"/>
        <item x="2664"/>
        <item x="2665"/>
        <item x="2666"/>
        <item x="2667"/>
        <item x="2668"/>
        <item x="2669"/>
        <item x="2670"/>
        <item x="2671"/>
        <item x="2672"/>
        <item x="2673"/>
        <item x="2674"/>
        <item x="2675"/>
        <item x="2676"/>
        <item x="2677"/>
        <item x="2678"/>
        <item x="2679"/>
        <item x="2680"/>
        <item x="2854"/>
        <item x="2855"/>
        <item x="2856"/>
        <item x="2857"/>
        <item x="2858"/>
        <item x="2859"/>
        <item x="2860"/>
        <item x="2861"/>
        <item x="2862"/>
        <item x="2863"/>
        <item x="2873"/>
        <item x="2876"/>
        <item x="2879"/>
        <item x="207"/>
        <item x="2901"/>
        <item x="212"/>
        <item x="2908"/>
        <item x="213"/>
        <item x="2939"/>
        <item x="155"/>
        <item x="2951"/>
        <item x="156"/>
        <item x="2955"/>
        <item x="2978"/>
        <item x="2993"/>
        <item x="2997"/>
        <item x="2999"/>
        <item x="3002"/>
        <item x="3003"/>
        <item x="3004"/>
        <item x="3006"/>
        <item x="292"/>
        <item x="295"/>
        <item x="301"/>
        <item x="316"/>
        <item x="325"/>
        <item x="332"/>
        <item x="334"/>
        <item x="335"/>
        <item x="336"/>
        <item x="337"/>
        <item x="340"/>
        <item x="351"/>
        <item x="371"/>
        <item x="373"/>
        <item x="385"/>
        <item x="418"/>
        <item x="419"/>
        <item x="424"/>
        <item x="430"/>
        <item x="479"/>
        <item x="3067"/>
        <item x="3129"/>
        <item x="3130"/>
        <item x="3132"/>
        <item x="3135"/>
        <item x="3136"/>
        <item x="3137"/>
        <item x="3140"/>
        <item x="3144"/>
        <item x="3146"/>
        <item x="3147"/>
        <item x="3148"/>
        <item x="3149"/>
        <item x="3150"/>
        <item x="3154"/>
        <item x="3155"/>
        <item x="3156"/>
        <item x="3159"/>
        <item x="3160"/>
        <item x="3162"/>
        <item x="3164"/>
        <item x="3165"/>
        <item x="3167"/>
        <item x="3168"/>
        <item x="3170"/>
        <item x="3171"/>
        <item x="3173"/>
        <item x="3180"/>
        <item x="3181"/>
        <item x="3182"/>
        <item x="3183"/>
        <item x="3186"/>
        <item x="3187"/>
        <item x="3189"/>
        <item x="3192"/>
        <item x="3193"/>
        <item x="3194"/>
        <item x="3195"/>
        <item x="3196"/>
        <item x="3197"/>
        <item x="3201"/>
        <item x="3202"/>
        <item x="3203"/>
        <item x="3204"/>
        <item x="3207"/>
        <item x="3208"/>
        <item x="3209"/>
        <item x="3210"/>
        <item x="3211"/>
        <item x="3212"/>
        <item x="3213"/>
        <item x="3215"/>
        <item x="3216"/>
        <item x="3218"/>
        <item x="3219"/>
        <item x="3223"/>
        <item x="3224"/>
        <item x="3226"/>
        <item x="3227"/>
        <item x="3229"/>
        <item x="3232"/>
        <item x="3233"/>
        <item x="3234"/>
        <item x="3235"/>
        <item x="3236"/>
        <item x="3240"/>
        <item x="3242"/>
        <item x="3243"/>
        <item x="3244"/>
        <item x="3245"/>
        <item x="3246"/>
        <item x="3248"/>
        <item x="3249"/>
        <item x="3250"/>
        <item x="3251"/>
        <item x="3254"/>
        <item x="3256"/>
        <item x="3257"/>
        <item x="3259"/>
        <item x="3260"/>
        <item x="3261"/>
        <item x="3262"/>
        <item x="3263"/>
        <item x="3264"/>
        <item x="3265"/>
        <item x="3266"/>
        <item x="3267"/>
        <item x="3268"/>
        <item x="3269"/>
        <item x="3270"/>
        <item x="3271"/>
        <item x="3272"/>
        <item x="3273"/>
        <item x="3274"/>
        <item x="3275"/>
        <item x="3278"/>
        <item x="3279"/>
        <item x="3286"/>
        <item x="3289"/>
        <item x="3293"/>
        <item x="3294"/>
        <item x="3295"/>
        <item x="3296"/>
        <item x="3297"/>
        <item x="3298"/>
        <item x="3299"/>
        <item x="3300"/>
        <item x="46"/>
        <item x="3426"/>
        <item x="3427"/>
        <item x="3428"/>
        <item x="3429"/>
        <item x="3430"/>
        <item x="3431"/>
        <item x="3432"/>
        <item x="3463"/>
        <item x="3465"/>
        <item x="3517"/>
        <item x="3523"/>
        <item x="3524"/>
        <item x="3525"/>
        <item x="3526"/>
        <item x="3527"/>
        <item x="3528"/>
        <item x="3529"/>
        <item x="3530"/>
        <item x="3531"/>
        <item x="3533"/>
        <item x="3577"/>
        <item x="3578"/>
        <item x="3579"/>
        <item x="3580"/>
        <item x="3581"/>
        <item x="3582"/>
        <item x="3583"/>
        <item x="3610"/>
        <item x="3639"/>
        <item x="218"/>
        <item x="3667"/>
        <item x="3668"/>
        <item x="3669"/>
        <item x="3670"/>
        <item x="3671"/>
        <item x="3672"/>
        <item x="3673"/>
        <item x="3675"/>
        <item x="3676"/>
        <item x="3677"/>
        <item x="3726"/>
        <item x="3727"/>
        <item x="3728"/>
        <item x="3729"/>
        <item x="3730"/>
        <item x="120"/>
        <item x="485"/>
        <item x="488"/>
        <item x="489"/>
        <item x="3736"/>
        <item x="3737"/>
        <item x="3738"/>
        <item x="3739"/>
        <item x="3740"/>
        <item x="3742"/>
        <item x="3743"/>
        <item x="3744"/>
        <item x="3745"/>
        <item x="3756"/>
        <item x="3757"/>
        <item x="3758"/>
        <item x="3759"/>
        <item x="3760"/>
        <item x="3761"/>
        <item x="3762"/>
        <item x="3763"/>
        <item x="3764"/>
        <item x="3765"/>
        <item x="3766"/>
        <item x="3767"/>
        <item x="3768"/>
        <item x="3769"/>
        <item x="3770"/>
        <item x="3771"/>
        <item x="3772"/>
        <item x="3773"/>
        <item x="3774"/>
        <item x="80"/>
        <item x="96"/>
        <item x="97"/>
        <item x="98"/>
        <item x="99"/>
        <item x="100"/>
        <item x="101"/>
        <item x="490"/>
        <item x="491"/>
        <item x="492"/>
        <item x="495"/>
        <item x="497"/>
        <item x="500"/>
        <item x="501"/>
        <item x="502"/>
        <item x="503"/>
        <item x="504"/>
        <item x="505"/>
        <item x="506"/>
        <item x="507"/>
        <item x="508"/>
        <item x="3828"/>
        <item x="112"/>
        <item x="3829"/>
        <item x="3830"/>
        <item x="3831"/>
        <item x="113"/>
        <item x="3832"/>
        <item x="3834"/>
        <item x="3843"/>
        <item x="3844"/>
        <item x="3845"/>
        <item x="3846"/>
        <item x="3847"/>
        <item x="3849"/>
        <item x="3674"/>
        <item x="3854"/>
        <item x="1456"/>
        <item x="3857"/>
        <item x="259"/>
        <item x="3858"/>
        <item x="3859"/>
        <item x="3860"/>
        <item x="3861"/>
        <item x="260"/>
        <item x="261"/>
        <item x="3862"/>
        <item x="3863"/>
        <item x="3864"/>
        <item x="3865"/>
        <item x="3866"/>
        <item x="3867"/>
        <item x="3868"/>
        <item x="3869"/>
        <item x="3870"/>
        <item x="3875"/>
        <item x="3935"/>
        <item x="3936"/>
        <item x="3937"/>
        <item x="3938"/>
        <item x="3939"/>
        <item x="3940"/>
        <item x="3941"/>
        <item x="4004"/>
        <item x="4005"/>
        <item x="4007"/>
        <item x="4014"/>
        <item x="4015"/>
        <item x="4034"/>
        <item x="4035"/>
        <item x="4036"/>
        <item x="4037"/>
        <item x="4038"/>
        <item x="4039"/>
        <item x="4043"/>
        <item x="516"/>
        <item x="517"/>
        <item x="518"/>
        <item x="519"/>
        <item x="520"/>
        <item x="521"/>
        <item x="522"/>
        <item x="523"/>
        <item x="524"/>
        <item x="525"/>
        <item x="526"/>
        <item x="2055"/>
        <item x="2056"/>
        <item x="2057"/>
        <item x="2058"/>
        <item x="2059"/>
        <item x="2060"/>
        <item x="2061"/>
        <item x="3634"/>
        <item x="3636"/>
        <item x="3641"/>
        <item m="1" x="4049"/>
        <item m="1" x="4050"/>
        <item m="1" x="4051"/>
        <item x="2219"/>
      </items>
    </pivotField>
    <pivotField axis="axisRow" compact="0" outline="0" showAll="0" defaultSubtotal="0">
      <items count="7281">
        <item x="3569"/>
        <item m="1" x="4961"/>
        <item m="1" x="6235"/>
        <item x="988"/>
        <item x="3568"/>
        <item m="1" x="6786"/>
        <item x="3570"/>
        <item m="1" x="6499"/>
        <item x="3978"/>
        <item x="3971"/>
        <item x="994"/>
        <item m="1" x="6939"/>
        <item m="1" x="4247"/>
        <item m="1" x="6605"/>
        <item m="1" x="4691"/>
        <item m="1" x="4554"/>
        <item x="3556"/>
        <item m="1" x="4481"/>
        <item m="1" x="4534"/>
        <item m="1" x="5900"/>
        <item x="2056"/>
        <item m="1" x="4640"/>
        <item x="991"/>
        <item x="996"/>
        <item m="1" x="6134"/>
        <item x="985"/>
        <item x="995"/>
        <item m="1" x="4472"/>
        <item m="1" x="6095"/>
        <item x="55"/>
        <item x="3974"/>
        <item m="1" x="6891"/>
        <item m="1" x="4626"/>
        <item x="3571"/>
        <item m="1" x="4846"/>
        <item x="993"/>
        <item m="1" x="4163"/>
        <item m="1" x="4839"/>
        <item m="1" x="6025"/>
        <item x="2268"/>
        <item x="781"/>
        <item m="1" x="6198"/>
        <item x="3426"/>
        <item x="2904"/>
        <item m="1" x="4074"/>
        <item x="3352"/>
        <item m="1" x="4438"/>
        <item x="3164"/>
        <item x="1794"/>
        <item x="2866"/>
        <item x="1795"/>
        <item m="1" x="5887"/>
        <item x="141"/>
        <item m="1" x="6434"/>
        <item m="1" x="4164"/>
        <item m="1" x="6242"/>
        <item m="1" x="4669"/>
        <item m="1" x="4144"/>
        <item m="1" x="5296"/>
        <item m="1" x="6801"/>
        <item m="1" x="6853"/>
        <item x="3533"/>
        <item m="1" x="6031"/>
        <item m="1" x="4635"/>
        <item x="961"/>
        <item x="895"/>
        <item m="1" x="4853"/>
        <item x="70"/>
        <item m="1" x="4346"/>
        <item x="568"/>
        <item x="3844"/>
        <item m="1" x="5984"/>
        <item m="1" x="5396"/>
        <item m="1" x="7076"/>
        <item m="1" x="4488"/>
        <item m="1" x="4233"/>
        <item x="1621"/>
        <item m="1" x="4484"/>
        <item m="1" x="4532"/>
        <item x="2731"/>
        <item x="735"/>
        <item x="1797"/>
        <item x="3150"/>
        <item x="3761"/>
        <item m="1" x="6229"/>
        <item x="1126"/>
        <item m="1" x="5053"/>
        <item x="1234"/>
        <item x="231"/>
        <item x="1215"/>
        <item m="1" x="7148"/>
        <item m="1" x="5979"/>
        <item x="1002"/>
        <item m="1" x="5493"/>
        <item m="1" x="5740"/>
        <item x="3353"/>
        <item x="636"/>
        <item x="3740"/>
        <item x="1137"/>
        <item x="1685"/>
        <item x="3331"/>
        <item m="1" x="4521"/>
        <item x="1644"/>
        <item x="3517"/>
        <item m="1" x="6818"/>
        <item m="1" x="4606"/>
        <item m="1" x="7280"/>
        <item m="1" x="4695"/>
        <item m="1" x="5404"/>
        <item x="2068"/>
        <item x="2877"/>
        <item x="1711"/>
        <item m="1" x="6681"/>
        <item m="1" x="4362"/>
        <item m="1" x="4849"/>
        <item m="1" x="5755"/>
        <item x="1038"/>
        <item m="1" x="4234"/>
        <item x="289"/>
        <item m="1" x="6899"/>
        <item m="1" x="4927"/>
        <item x="696"/>
        <item m="1" x="7156"/>
        <item x="2269"/>
        <item m="1" x="4963"/>
        <item m="1" x="5671"/>
        <item m="1" x="6606"/>
        <item m="1" x="6701"/>
        <item m="1" x="6746"/>
        <item m="1" x="5048"/>
        <item m="1" x="4228"/>
        <item x="2082"/>
        <item m="1" x="5696"/>
        <item m="1" x="5440"/>
        <item x="3516"/>
        <item m="1" x="4941"/>
        <item m="1" x="4803"/>
        <item m="1" x="5246"/>
        <item x="3979"/>
        <item x="290"/>
        <item m="1" x="5848"/>
        <item m="1" x="7195"/>
        <item m="1" x="6489"/>
        <item m="1" x="5128"/>
        <item m="1" x="5616"/>
        <item x="3702"/>
        <item m="1" x="5773"/>
        <item m="1" x="6549"/>
        <item m="1" x="7038"/>
        <item x="2905"/>
        <item x="1799"/>
        <item x="3772"/>
        <item m="1" x="5492"/>
        <item m="1" x="5354"/>
        <item m="1" x="5293"/>
        <item m="1" x="4165"/>
        <item m="1" x="6920"/>
        <item m="1" x="4984"/>
        <item m="1" x="4555"/>
        <item m="1" x="4868"/>
        <item m="1" x="6158"/>
        <item m="1" x="7275"/>
        <item m="1" x="5761"/>
        <item m="1" x="4658"/>
        <item m="1" x="7256"/>
        <item m="1" x="7233"/>
        <item x="291"/>
        <item x="1328"/>
        <item m="1" x="7032"/>
        <item x="2060"/>
        <item m="1" x="6287"/>
        <item x="1106"/>
        <item m="1" x="5115"/>
        <item m="1" x="5785"/>
        <item m="1" x="4661"/>
        <item x="2261"/>
        <item x="2262"/>
        <item x="3354"/>
        <item m="1" x="5770"/>
        <item m="1" x="4601"/>
        <item m="1" x="5368"/>
        <item m="1" x="5901"/>
        <item m="1" x="4880"/>
        <item x="2742"/>
        <item m="1" x="6766"/>
        <item m="1" x="6792"/>
        <item m="1" x="5032"/>
        <item x="640"/>
        <item x="534"/>
        <item x="1800"/>
        <item m="1" x="4716"/>
        <item m="1" x="6135"/>
        <item x="794"/>
        <item x="1191"/>
        <item m="1" x="6842"/>
        <item x="3437"/>
        <item m="1" x="6030"/>
        <item m="1" x="6921"/>
        <item x="2117"/>
        <item x="3804"/>
        <item m="1" x="6615"/>
        <item x="633"/>
        <item m="1" x="4980"/>
        <item x="3742"/>
        <item m="1" x="4468"/>
        <item x="3131"/>
        <item x="3805"/>
        <item m="1" x="5361"/>
        <item x="3724"/>
        <item m="1" x="5867"/>
        <item m="1" x="5938"/>
        <item m="1" x="6768"/>
        <item x="292"/>
        <item m="1" x="6691"/>
        <item x="1009"/>
        <item m="1" x="5137"/>
        <item m="1" x="5830"/>
        <item m="1" x="6671"/>
        <item m="1" x="6735"/>
        <item m="1" x="5346"/>
        <item x="3519"/>
        <item m="1" x="6091"/>
        <item x="576"/>
        <item m="1" x="5886"/>
        <item x="2734"/>
        <item x="3525"/>
        <item x="1256"/>
        <item m="1" x="4807"/>
        <item x="2273"/>
        <item x="1464"/>
        <item m="1" x="4844"/>
        <item m="1" x="4800"/>
        <item x="714"/>
        <item m="1" x="6423"/>
        <item m="1" x="5278"/>
        <item x="294"/>
        <item x="3563"/>
        <item m="1" x="6535"/>
        <item m="1" x="4756"/>
        <item m="1" x="6399"/>
        <item m="1" x="6192"/>
        <item x="2414"/>
        <item m="1" x="6590"/>
        <item x="1684"/>
        <item x="1679"/>
        <item x="778"/>
        <item m="1" x="4855"/>
        <item x="295"/>
        <item m="1" x="6821"/>
        <item m="1" x="4711"/>
        <item x="3977"/>
        <item x="3355"/>
        <item x="1423"/>
        <item m="1" x="4701"/>
        <item m="1" x="6514"/>
        <item x="2274"/>
        <item x="2907"/>
        <item x="2908"/>
        <item m="1" x="4439"/>
        <item x="3728"/>
        <item m="1" x="5904"/>
        <item m="1" x="5914"/>
        <item m="1" x="6569"/>
        <item m="1" x="4838"/>
        <item m="1" x="5224"/>
        <item m="1" x="6038"/>
        <item m="1" x="7185"/>
        <item m="1" x="4811"/>
        <item m="1" x="6814"/>
        <item m="1" x="4553"/>
        <item m="1" x="5190"/>
        <item m="1" x="6108"/>
        <item m="1" x="7151"/>
        <item m="1" x="5508"/>
        <item x="831"/>
        <item m="1" x="6234"/>
        <item m="1" x="6554"/>
        <item m="1" x="6890"/>
        <item x="1083"/>
        <item m="1" x="5020"/>
        <item x="3356"/>
        <item m="1" x="7164"/>
        <item x="669"/>
        <item x="297"/>
        <item m="1" x="4524"/>
        <item x="942"/>
        <item x="5"/>
        <item x="1652"/>
        <item m="1" x="6627"/>
        <item x="298"/>
        <item x="753"/>
        <item x="484"/>
        <item x="830"/>
        <item m="1" x="5041"/>
        <item m="1" x="4318"/>
        <item m="1" x="5031"/>
        <item m="1" x="6925"/>
        <item x="3565"/>
        <item m="1" x="6960"/>
        <item m="1" x="5286"/>
        <item x="1028"/>
        <item x="1801"/>
        <item x="3806"/>
        <item m="1" x="4599"/>
        <item x="687"/>
        <item m="1" x="5973"/>
        <item x="2053"/>
        <item m="1" x="5568"/>
        <item x="165"/>
        <item x="3520"/>
        <item x="300"/>
        <item x="2275"/>
        <item m="1" x="6611"/>
        <item x="896"/>
        <item x="1519"/>
        <item m="1" x="5378"/>
        <item x="765"/>
        <item m="1" x="6362"/>
        <item x="2748"/>
        <item x="1491"/>
        <item x="1003"/>
        <item m="1" x="4574"/>
        <item m="1" x="5275"/>
        <item x="3514"/>
        <item x="670"/>
        <item m="1" x="4863"/>
        <item m="1" x="6520"/>
        <item m="1" x="5934"/>
        <item x="30"/>
        <item m="1" x="7004"/>
        <item m="1" x="6414"/>
        <item m="1" x="6151"/>
        <item m="1" x="6974"/>
        <item m="1" x="6393"/>
        <item m="1" x="5059"/>
        <item m="1" x="6904"/>
        <item m="1" x="6763"/>
        <item m="1" x="6317"/>
        <item x="301"/>
        <item x="1087"/>
        <item x="3357"/>
        <item m="1" x="5673"/>
        <item x="2910"/>
        <item x="1196"/>
        <item m="1" x="4262"/>
        <item x="1766"/>
        <item x="2516"/>
        <item x="1754"/>
        <item m="1" x="6563"/>
        <item m="1" x="6665"/>
        <item m="1" x="4674"/>
        <item x="720"/>
        <item x="971"/>
        <item x="963"/>
        <item x="3295"/>
        <item m="1" x="7242"/>
        <item x="823"/>
        <item m="1" x="5669"/>
        <item x="3808"/>
        <item x="3807"/>
        <item x="3731"/>
        <item x="2020"/>
        <item x="723"/>
        <item x="103"/>
        <item m="1" x="5794"/>
        <item m="1" x="4243"/>
        <item m="1" x="5111"/>
        <item x="1487"/>
        <item m="1" x="4686"/>
        <item x="1059"/>
        <item x="1117"/>
        <item m="1" x="6348"/>
        <item x="622"/>
        <item x="2878"/>
        <item m="1" x="6120"/>
        <item x="2729"/>
        <item m="1" x="4167"/>
        <item x="2636"/>
        <item m="1" x="5737"/>
        <item m="1" x="4246"/>
        <item m="1" x="7079"/>
        <item x="3306"/>
        <item m="1" x="4814"/>
        <item x="2277"/>
        <item m="1" x="5221"/>
        <item x="2278"/>
        <item x="1060"/>
        <item x="539"/>
        <item x="1515"/>
        <item m="1" x="7095"/>
        <item m="1" x="6824"/>
        <item m="1" x="5389"/>
        <item m="1" x="6197"/>
        <item m="1" x="6093"/>
        <item x="3358"/>
        <item x="2199"/>
        <item x="1803"/>
        <item x="1218"/>
        <item m="1" x="7093"/>
        <item m="1" x="6100"/>
        <item m="1" x="6524"/>
        <item m="1" x="5258"/>
        <item x="305"/>
        <item x="142"/>
        <item x="3462"/>
        <item m="1" x="4857"/>
        <item x="1695"/>
        <item m="1" x="5307"/>
        <item x="1257"/>
        <item m="1" x="5978"/>
        <item m="1" x="6822"/>
        <item m="1" x="6332"/>
        <item x="2057"/>
        <item x="3421"/>
        <item x="3795"/>
        <item x="828"/>
        <item x="3170"/>
        <item m="1" x="6557"/>
        <item x="1680"/>
        <item x="259"/>
        <item x="1804"/>
        <item x="2019"/>
        <item x="1192"/>
        <item m="1" x="5937"/>
        <item x="1053"/>
        <item m="1" x="5654"/>
        <item m="1" x="6548"/>
        <item m="1" x="4136"/>
        <item m="1" x="4139"/>
        <item x="2279"/>
        <item x="3735"/>
        <item x="580"/>
        <item m="1" x="7142"/>
        <item m="1" x="6980"/>
        <item x="2767"/>
        <item x="1805"/>
        <item m="1" x="4684"/>
        <item x="1643"/>
        <item x="3714"/>
        <item m="1" x="4842"/>
        <item x="306"/>
        <item x="1806"/>
        <item x="1807"/>
        <item x="1706"/>
        <item x="1725"/>
        <item x="1089"/>
        <item m="1" x="6130"/>
        <item x="839"/>
        <item m="1" x="6881"/>
        <item x="1808"/>
        <item m="1" x="5452"/>
        <item m="1" x="5910"/>
        <item m="1" x="6898"/>
        <item m="1" x="4118"/>
        <item m="1" x="6694"/>
        <item m="1" x="4813"/>
        <item m="1" x="4785"/>
        <item m="1" x="5849"/>
        <item m="1" x="6761"/>
        <item x="307"/>
        <item m="1" x="6715"/>
        <item x="768"/>
        <item m="1" x="6201"/>
        <item x="2280"/>
        <item x="2281"/>
        <item x="2282"/>
        <item x="1041"/>
        <item x="1004"/>
        <item x="582"/>
        <item m="1" x="4746"/>
        <item x="3522"/>
        <item x="3296"/>
        <item m="1" x="4908"/>
        <item m="1" x="4297"/>
        <item m="1" x="6993"/>
        <item m="1" x="5238"/>
        <item x="759"/>
        <item m="1" x="4335"/>
        <item m="1" x="5550"/>
        <item x="2050"/>
        <item m="1" x="6873"/>
        <item m="1" x="5201"/>
        <item x="155"/>
        <item x="827"/>
        <item x="1809"/>
        <item x="8"/>
        <item m="1" x="5438"/>
        <item m="1" x="4162"/>
        <item x="2912"/>
        <item x="2913"/>
        <item x="2914"/>
        <item x="572"/>
        <item x="642"/>
        <item x="965"/>
        <item m="1" x="4613"/>
        <item m="1" x="6919"/>
        <item x="972"/>
        <item x="79"/>
        <item m="1" x="5502"/>
        <item x="1810"/>
        <item m="1" x="5308"/>
        <item x="1632"/>
        <item x="717"/>
        <item m="1" x="4359"/>
        <item x="109"/>
        <item m="1" x="4920"/>
        <item x="691"/>
        <item x="1618"/>
        <item m="1" x="4919"/>
        <item m="1" x="7019"/>
        <item x="309"/>
        <item x="3359"/>
        <item x="516"/>
        <item x="2258"/>
        <item x="1811"/>
        <item m="1" x="6696"/>
        <item x="2745"/>
        <item m="1" x="5415"/>
        <item x="485"/>
        <item m="1" x="4924"/>
        <item x="938"/>
        <item x="612"/>
        <item x="1015"/>
        <item x="731"/>
        <item m="1" x="6655"/>
        <item x="1258"/>
        <item m="1" x="5784"/>
        <item x="594"/>
        <item x="3171"/>
        <item m="1" x="4440"/>
        <item x="1345"/>
        <item m="1" x="5179"/>
        <item x="3360"/>
        <item x="106"/>
        <item m="1" x="7135"/>
        <item m="1" x="5604"/>
        <item m="1" x="4991"/>
        <item m="1" x="6580"/>
        <item x="772"/>
        <item x="1259"/>
        <item x="1260"/>
        <item m="1" x="7123"/>
        <item m="1" x="5912"/>
        <item x="999"/>
        <item x="970"/>
        <item m="1" x="5180"/>
        <item m="1" x="5862"/>
        <item m="1" x="6404"/>
        <item m="1" x="4360"/>
        <item m="1" x="7127"/>
        <item m="1" x="4872"/>
        <item x="3557"/>
        <item x="1812"/>
        <item m="1" x="5065"/>
        <item m="1" x="4922"/>
        <item m="1" x="7146"/>
        <item m="1" x="6538"/>
        <item x="1230"/>
        <item m="1" x="4327"/>
        <item x="3480"/>
        <item m="1" x="5467"/>
        <item m="1" x="4441"/>
        <item m="1" x="6249"/>
        <item m="1" x="5632"/>
        <item m="1" x="4812"/>
        <item m="1" x="4536"/>
        <item m="1" x="6845"/>
        <item x="3559"/>
        <item x="3566"/>
        <item x="3101"/>
        <item x="1683"/>
        <item x="957"/>
        <item x="3102"/>
        <item x="3461"/>
        <item x="1454"/>
        <item m="1" x="4762"/>
        <item m="1" x="6054"/>
        <item x="91"/>
        <item x="1244"/>
        <item m="1" x="4899"/>
        <item x="1813"/>
        <item m="1" x="4130"/>
        <item x="606"/>
        <item x="671"/>
        <item m="1" x="4168"/>
        <item m="1" x="4336"/>
        <item m="1" x="5705"/>
        <item x="2915"/>
        <item m="1" x="5304"/>
        <item m="1" x="6526"/>
        <item x="1049"/>
        <item x="3976"/>
        <item m="1" x="5437"/>
        <item x="33"/>
        <item m="1" x="4932"/>
        <item x="651"/>
        <item x="3809"/>
        <item m="1" x="6364"/>
        <item x="1132"/>
        <item m="1" x="6174"/>
        <item x="2916"/>
        <item m="1" x="6600"/>
        <item x="3322"/>
        <item x="897"/>
        <item m="1" x="6202"/>
        <item x="2284"/>
        <item m="1" x="5500"/>
        <item m="1" x="6273"/>
        <item m="1" x="6355"/>
        <item x="310"/>
        <item x="311"/>
        <item m="1" x="6811"/>
        <item x="2546"/>
        <item x="1814"/>
        <item m="1" x="6323"/>
        <item m="1" x="4854"/>
        <item x="3457"/>
        <item m="1" x="6074"/>
        <item m="1" x="4525"/>
        <item m="1" x="7196"/>
        <item m="1" x="5551"/>
        <item m="1" x="5647"/>
        <item x="1816"/>
        <item x="1241"/>
        <item x="1030"/>
        <item x="3738"/>
        <item x="2288"/>
        <item m="1" x="5333"/>
        <item x="706"/>
        <item x="1093"/>
        <item x="591"/>
        <item x="3534"/>
        <item x="1653"/>
        <item m="1" x="4351"/>
        <item m="1" x="5208"/>
        <item m="1" x="4584"/>
        <item x="1817"/>
        <item m="1" x="5870"/>
        <item x="312"/>
        <item m="1" x="6497"/>
        <item m="1" x="6506"/>
        <item x="967"/>
        <item m="1" x="4421"/>
        <item m="1" x="4422"/>
        <item m="1" x="4806"/>
        <item m="1" x="5495"/>
        <item x="3144"/>
        <item m="1" x="5018"/>
        <item x="2289"/>
        <item x="3176"/>
        <item x="3177"/>
        <item x="1046"/>
        <item x="617"/>
        <item x="313"/>
        <item m="1" x="5229"/>
        <item x="1194"/>
        <item m="1" x="5277"/>
        <item m="1" x="6732"/>
        <item x="1262"/>
        <item x="1818"/>
        <item m="1" x="6587"/>
        <item x="3698"/>
        <item x="59"/>
        <item x="2072"/>
        <item x="1732"/>
        <item x="644"/>
        <item x="1456"/>
        <item x="837"/>
        <item x="2193"/>
        <item m="1" x="4896"/>
        <item m="1" x="5722"/>
        <item x="1062"/>
        <item x="1819"/>
        <item x="3703"/>
        <item x="2467"/>
        <item x="3100"/>
        <item x="1217"/>
        <item x="1006"/>
        <item x="1678"/>
        <item m="1" x="5701"/>
        <item x="769"/>
        <item m="1" x="6350"/>
        <item x="2292"/>
        <item m="1" x="6011"/>
        <item m="1" x="6012"/>
        <item x="487"/>
        <item m="1" x="6542"/>
        <item x="829"/>
        <item m="1" x="4765"/>
        <item m="1" x="7081"/>
        <item x="3468"/>
        <item m="1" x="4483"/>
        <item x="2801"/>
        <item x="2263"/>
        <item x="1127"/>
        <item m="1" x="4887"/>
        <item x="681"/>
        <item m="1" x="4680"/>
        <item m="1" x="5930"/>
        <item x="316"/>
        <item x="1737"/>
        <item x="1421"/>
        <item x="2423"/>
        <item m="1" x="4407"/>
        <item x="564"/>
        <item m="1" x="4260"/>
        <item m="1" x="5315"/>
        <item x="2293"/>
        <item m="1" x="5413"/>
        <item x="10"/>
        <item x="1750"/>
        <item x="16"/>
        <item m="1" x="4651"/>
        <item m="1" x="5483"/>
        <item m="1" x="6431"/>
        <item m="1" x="4442"/>
        <item x="3737"/>
        <item x="2294"/>
        <item m="1" x="5813"/>
        <item x="1484"/>
        <item m="1" x="5566"/>
        <item x="1820"/>
        <item m="1" x="5253"/>
        <item x="1822"/>
        <item x="3478"/>
        <item m="1" x="7150"/>
        <item m="1" x="5443"/>
        <item x="3994"/>
        <item m="1" x="6779"/>
        <item x="1700"/>
        <item m="1" x="6595"/>
        <item m="1" x="4526"/>
        <item m="1" x="6112"/>
        <item x="3699"/>
        <item m="1" x="4352"/>
        <item x="104"/>
        <item x="2295"/>
        <item x="3842"/>
        <item m="1" x="4314"/>
        <item x="1076"/>
        <item m="1" x="7254"/>
        <item m="1" x="6713"/>
        <item m="1" x="4801"/>
        <item x="614"/>
        <item x="3361"/>
        <item m="1" x="7050"/>
        <item m="1" x="4604"/>
        <item x="3716"/>
        <item m="1" x="5305"/>
        <item m="1" x="4347"/>
        <item m="1" x="7228"/>
        <item m="1" x="6924"/>
        <item m="1" x="5142"/>
        <item m="1" x="7197"/>
        <item x="1641"/>
        <item x="1395"/>
        <item m="1" x="4820"/>
        <item m="1" x="6381"/>
        <item m="1" x="6059"/>
        <item m="1" x="5457"/>
        <item m="1" x="5458"/>
        <item x="3810"/>
        <item x="3362"/>
        <item m="1" x="7217"/>
        <item x="179"/>
        <item m="1" x="4523"/>
        <item m="1" x="7113"/>
        <item m="1" x="5504"/>
        <item m="1" x="7100"/>
        <item m="1" x="6798"/>
        <item m="1" x="6178"/>
        <item m="1" x="5695"/>
        <item m="1" x="6781"/>
        <item m="1" x="6380"/>
        <item x="1068"/>
        <item m="1" x="5725"/>
        <item m="1" x="6709"/>
        <item m="1" x="6733"/>
        <item m="1" x="5375"/>
        <item m="1" x="6400"/>
        <item m="1" x="7073"/>
        <item m="1" x="5825"/>
        <item x="2542"/>
        <item m="1" x="6405"/>
        <item m="1" x="4387"/>
        <item m="1" x="6487"/>
        <item x="1263"/>
        <item x="1823"/>
        <item m="1" x="4743"/>
        <item x="745"/>
        <item m="1" x="7277"/>
        <item x="3180"/>
        <item m="1" x="5789"/>
        <item x="2614"/>
        <item x="1035"/>
        <item x="3363"/>
        <item m="1" x="6688"/>
        <item x="2065"/>
        <item x="205"/>
        <item m="1" x="5174"/>
        <item m="1" x="5209"/>
        <item x="3152"/>
        <item m="1" x="5310"/>
        <item m="1" x="4169"/>
        <item m="1" x="6475"/>
        <item m="1" x="5836"/>
        <item m="1" x="6254"/>
        <item x="3364"/>
        <item x="1264"/>
        <item m="1" x="6729"/>
        <item m="1" x="4883"/>
        <item m="1" x="6954"/>
        <item m="1" x="5874"/>
        <item x="3307"/>
        <item x="2619"/>
        <item x="2016"/>
        <item x="1825"/>
        <item x="537"/>
        <item m="1" x="5185"/>
        <item x="1054"/>
        <item x="3339"/>
        <item m="1" x="4487"/>
        <item m="1" x="4992"/>
        <item x="3182"/>
        <item x="1139"/>
        <item x="318"/>
        <item m="1" x="4779"/>
        <item m="1" x="5795"/>
        <item x="3145"/>
        <item m="1" x="5549"/>
        <item m="1" x="5377"/>
        <item m="1" x="6504"/>
        <item m="1" x="6985"/>
        <item m="1" x="6978"/>
        <item x="1265"/>
        <item m="1" x="5728"/>
        <item m="1" x="4348"/>
        <item x="47"/>
        <item m="1" x="5119"/>
        <item m="1" x="6533"/>
        <item m="1" x="4987"/>
        <item x="1709"/>
        <item x="573"/>
        <item x="213"/>
        <item x="319"/>
        <item m="1" x="7214"/>
        <item x="3335"/>
        <item x="940"/>
        <item x="206"/>
        <item m="1" x="6292"/>
        <item x="1698"/>
        <item m="1" x="7121"/>
        <item x="3965"/>
        <item m="1" x="4965"/>
        <item m="1" x="7110"/>
        <item m="1" x="5340"/>
        <item m="1" x="6958"/>
        <item x="770"/>
        <item m="1" x="6473"/>
        <item m="1" x="4969"/>
        <item m="1" x="5644"/>
        <item x="3137"/>
        <item x="1404"/>
        <item x="320"/>
        <item m="1" x="5893"/>
        <item m="1" x="4996"/>
        <item m="1" x="5534"/>
        <item m="1" x="5104"/>
        <item x="2917"/>
        <item x="322"/>
        <item x="37"/>
        <item m="1" x="6679"/>
        <item x="3708"/>
        <item x="1120"/>
        <item m="1" x="7221"/>
        <item m="1" x="4170"/>
        <item m="1" x="6238"/>
        <item x="1451"/>
        <item x="2512"/>
        <item m="1" x="7122"/>
        <item m="1" x="6631"/>
        <item m="1" x="4642"/>
        <item x="1828"/>
        <item x="1829"/>
        <item m="1" x="4736"/>
        <item x="758"/>
        <item x="3142"/>
        <item m="1" x="6991"/>
        <item m="1" x="5996"/>
        <item x="3309"/>
        <item m="1" x="4320"/>
        <item x="1024"/>
        <item m="1" x="4738"/>
        <item m="1" x="6515"/>
        <item x="1832"/>
        <item m="1" x="7045"/>
        <item m="1" x="6863"/>
        <item x="323"/>
        <item m="1" x="5406"/>
        <item m="1" x="5641"/>
        <item m="1" x="6912"/>
        <item x="324"/>
        <item x="207"/>
        <item x="325"/>
        <item x="247"/>
        <item x="805"/>
        <item m="1" x="6372"/>
        <item x="328"/>
        <item x="1478"/>
        <item x="1432"/>
        <item x="3972"/>
        <item m="1" x="7106"/>
        <item m="1" x="4171"/>
        <item m="1" x="7057"/>
        <item m="1" x="5237"/>
        <item m="1" x="4548"/>
        <item m="1" x="4632"/>
        <item m="1" x="6260"/>
        <item m="1" x="4720"/>
        <item m="1" x="7088"/>
        <item m="1" x="6447"/>
        <item m="1" x="5927"/>
        <item x="1835"/>
        <item x="1836"/>
        <item x="3796"/>
        <item m="1" x="7102"/>
        <item x="1407"/>
        <item x="190"/>
        <item m="1" x="6751"/>
        <item x="1240"/>
        <item m="1" x="7136"/>
        <item x="329"/>
        <item m="1" x="4172"/>
        <item m="1" x="6997"/>
        <item m="1" x="4552"/>
        <item x="3530"/>
        <item x="801"/>
        <item m="1" x="6114"/>
        <item m="1" x="5885"/>
        <item m="1" x="5460"/>
        <item x="143"/>
        <item x="2468"/>
        <item m="1" x="6971"/>
        <item m="1" x="5002"/>
        <item x="898"/>
        <item m="1" x="5692"/>
        <item x="1042"/>
        <item x="1837"/>
        <item x="713"/>
        <item m="1" x="4317"/>
        <item x="3981"/>
        <item x="1201"/>
        <item x="3765"/>
        <item m="1" x="6294"/>
        <item m="1" x="4697"/>
        <item m="1" x="6712"/>
        <item m="1" x="5257"/>
        <item x="330"/>
        <item x="3365"/>
        <item m="1" x="6175"/>
        <item x="899"/>
        <item x="623"/>
        <item x="2696"/>
        <item x="331"/>
        <item x="1187"/>
        <item x="1751"/>
        <item m="1" x="6424"/>
        <item x="3153"/>
        <item x="592"/>
        <item x="1838"/>
        <item m="1" x="5772"/>
        <item m="1" x="5808"/>
        <item m="1" x="4424"/>
        <item x="900"/>
        <item m="1" x="6849"/>
        <item m="1" x="6773"/>
        <item x="3481"/>
        <item x="1672"/>
        <item m="1" x="5831"/>
        <item m="1" x="6982"/>
        <item x="958"/>
        <item m="1" x="6719"/>
        <item x="1500"/>
        <item x="1733"/>
        <item m="1" x="5570"/>
        <item m="1" x="5786"/>
        <item m="1" x="4929"/>
        <item m="1" x="4173"/>
        <item x="3366"/>
        <item x="621"/>
        <item m="1" x="5213"/>
        <item x="613"/>
        <item m="1" x="7014"/>
        <item x="3185"/>
        <item m="1" x="4634"/>
        <item m="1" x="6556"/>
        <item m="1" x="6048"/>
        <item m="1" x="4586"/>
        <item x="567"/>
        <item x="652"/>
        <item m="1" x="4579"/>
        <item m="1" x="6788"/>
        <item x="790"/>
        <item m="1" x="6725"/>
        <item x="1839"/>
        <item x="1840"/>
        <item x="2710"/>
        <item m="1" x="6305"/>
        <item x="1324"/>
        <item m="1" x="6223"/>
        <item m="1" x="6900"/>
        <item x="3997"/>
        <item m="1" x="5228"/>
        <item x="2918"/>
        <item x="3964"/>
        <item x="2796"/>
        <item m="1" x="6010"/>
        <item m="1" x="4174"/>
        <item x="1693"/>
        <item m="1" x="6621"/>
        <item m="1" x="5121"/>
        <item m="1" x="4564"/>
        <item m="1" x="5337"/>
        <item m="1" x="5139"/>
        <item m="1" x="4541"/>
        <item m="1" x="6182"/>
        <item x="2298"/>
        <item x="1266"/>
        <item x="605"/>
        <item m="1" x="5621"/>
        <item m="1" x="4316"/>
        <item m="1" x="5935"/>
        <item x="1442"/>
        <item x="749"/>
        <item m="1" x="6293"/>
        <item x="2645"/>
        <item x="3982"/>
        <item x="3513"/>
        <item x="1349"/>
        <item m="1" x="6686"/>
        <item m="1" x="5183"/>
        <item m="1" x="5926"/>
        <item x="2721"/>
        <item x="1114"/>
        <item m="1" x="5349"/>
        <item x="2299"/>
        <item m="1" x="5357"/>
        <item m="1" x="5842"/>
        <item m="1" x="4799"/>
        <item m="1" x="4749"/>
        <item x="868"/>
        <item x="795"/>
        <item m="1" x="5714"/>
        <item x="3666"/>
        <item m="1" x="6687"/>
        <item x="1476"/>
        <item m="1" x="6793"/>
        <item m="1" x="6365"/>
        <item x="2300"/>
        <item m="1" x="4542"/>
        <item m="1" x="7218"/>
        <item x="1226"/>
        <item x="1842"/>
        <item m="1" x="6947"/>
        <item x="3966"/>
        <item m="1" x="5397"/>
        <item m="1" x="5314"/>
        <item m="1" x="4505"/>
        <item m="1" x="7208"/>
        <item x="3469"/>
        <item x="1285"/>
        <item x="854"/>
        <item m="1" x="4677"/>
        <item m="1" x="4575"/>
        <item x="1222"/>
        <item m="1" x="4543"/>
        <item m="1" x="4793"/>
        <item x="3188"/>
        <item x="1050"/>
        <item m="1" x="6225"/>
        <item x="513"/>
        <item m="1" x="5548"/>
        <item x="3445"/>
        <item x="1716"/>
        <item m="1" x="5193"/>
        <item x="53"/>
        <item x="2549"/>
        <item x="2741"/>
        <item x="701"/>
        <item m="1" x="5905"/>
        <item x="3762"/>
        <item m="1" x="4175"/>
        <item x="3763"/>
        <item m="1" x="7001"/>
        <item m="1" x="6312"/>
        <item m="1" x="5702"/>
        <item m="1" x="6476"/>
        <item m="1" x="6789"/>
        <item m="1" x="7098"/>
        <item m="1" x="5433"/>
        <item x="1727"/>
        <item x="989"/>
        <item m="1" x="7266"/>
        <item x="1485"/>
        <item m="1" x="4648"/>
        <item x="3618"/>
        <item x="2919"/>
        <item m="1" x="7027"/>
        <item x="902"/>
        <item m="1" x="5383"/>
        <item m="1" x="4873"/>
        <item m="1" x="5140"/>
        <item m="1" x="7182"/>
        <item x="1112"/>
        <item x="3719"/>
        <item m="1" x="4276"/>
        <item x="2429"/>
        <item x="3554"/>
        <item x="3558"/>
        <item m="1" x="6875"/>
        <item x="544"/>
        <item x="3512"/>
        <item m="1" x="6680"/>
        <item x="2301"/>
        <item x="692"/>
        <item m="1" x="4410"/>
        <item m="1" x="6521"/>
        <item x="334"/>
        <item x="3191"/>
        <item x="2723"/>
        <item x="271"/>
        <item m="1" x="5358"/>
        <item x="1735"/>
        <item m="1" x="4774"/>
        <item m="1" x="5635"/>
        <item x="3811"/>
        <item m="1" x="6412"/>
        <item m="1" x="4288"/>
        <item m="1" x="6704"/>
        <item m="1" x="4265"/>
        <item m="1" x="4248"/>
        <item x="1717"/>
        <item m="1" x="7165"/>
        <item m="1" x="5271"/>
        <item x="607"/>
        <item m="1" x="6368"/>
        <item m="1" x="5259"/>
        <item x="1477"/>
        <item m="1" x="7210"/>
        <item x="3155"/>
        <item m="1" x="4355"/>
        <item x="1391"/>
        <item x="2259"/>
        <item m="1" x="5981"/>
        <item m="1" x="6573"/>
        <item x="946"/>
        <item m="1" x="6046"/>
        <item m="1" x="7005"/>
        <item x="593"/>
        <item m="1" x="5667"/>
        <item x="2302"/>
        <item m="1" x="6620"/>
        <item m="1" x="4657"/>
        <item m="1" x="4177"/>
        <item m="1" x="6282"/>
        <item m="1" x="4840"/>
        <item x="339"/>
        <item m="1" x="4515"/>
        <item m="1" x="5855"/>
        <item m="1" x="5806"/>
        <item m="1" x="5557"/>
        <item m="1" x="6791"/>
        <item m="1" x="4933"/>
        <item x="3987"/>
        <item m="1" x="5633"/>
        <item x="2417"/>
        <item x="1509"/>
        <item m="1" x="5882"/>
        <item x="2469"/>
        <item x="1676"/>
        <item x="3812"/>
        <item m="1" x="4766"/>
        <item m="1" x="6546"/>
        <item m="1" x="5329"/>
        <item x="2920"/>
        <item x="340"/>
        <item m="1" x="4178"/>
        <item x="863"/>
        <item x="1511"/>
        <item x="1510"/>
        <item m="1" x="5765"/>
        <item x="649"/>
        <item x="738"/>
        <item x="1847"/>
        <item m="1" x="5936"/>
        <item m="1" x="6373"/>
        <item m="1" x="6545"/>
        <item m="1" x="4380"/>
        <item x="2419"/>
        <item x="3367"/>
        <item x="545"/>
        <item m="1" x="6180"/>
        <item x="3511"/>
        <item m="1" x="6519"/>
        <item x="3707"/>
        <item x="1149"/>
        <item m="1" x="4612"/>
        <item m="1" x="6966"/>
        <item m="1" x="4230"/>
        <item x="3483"/>
        <item x="1682"/>
        <item m="1" x="4443"/>
        <item x="1522"/>
        <item x="1516"/>
        <item m="1" x="4637"/>
        <item m="1" x="5276"/>
        <item x="1023"/>
        <item m="1" x="6131"/>
        <item m="1" x="5343"/>
        <item m="1" x="4116"/>
        <item x="342"/>
        <item m="1" x="5521"/>
        <item x="2071"/>
        <item m="1" x="4332"/>
        <item m="1" x="6483"/>
        <item x="2922"/>
        <item x="903"/>
        <item m="1" x="6029"/>
        <item x="1692"/>
        <item m="1" x="4323"/>
        <item m="1" x="5474"/>
        <item x="811"/>
        <item m="1" x="5341"/>
        <item x="1523"/>
        <item x="857"/>
        <item x="672"/>
        <item m="1" x="5809"/>
        <item x="1849"/>
        <item x="3510"/>
        <item m="1" x="6702"/>
        <item x="1532"/>
        <item m="1" x="6418"/>
        <item m="1" x="5776"/>
        <item m="1" x="5624"/>
        <item m="1" x="5434"/>
        <item m="1" x="4942"/>
        <item x="3813"/>
        <item m="1" x="5581"/>
        <item m="1" x="4778"/>
        <item m="1" x="5810"/>
        <item m="1" x="6859"/>
        <item x="3460"/>
        <item x="1851"/>
        <item x="685"/>
        <item m="1" x="5931"/>
        <item m="1" x="4370"/>
        <item m="1" x="4368"/>
        <item m="1" x="6661"/>
        <item m="1" x="4990"/>
        <item m="1" x="6775"/>
        <item m="1" x="5316"/>
        <item m="1" x="5717"/>
        <item m="1" x="5591"/>
        <item m="1" x="6831"/>
        <item m="1" x="4482"/>
        <item m="1" x="4890"/>
        <item m="1" x="5223"/>
        <item m="1" x="4562"/>
        <item m="1" x="6295"/>
        <item m="1" x="4989"/>
        <item m="1" x="5505"/>
        <item m="1" x="4654"/>
        <item m="1" x="5320"/>
        <item m="1" x="5748"/>
        <item m="1" x="4389"/>
        <item m="1" x="6395"/>
        <item m="1" x="6055"/>
        <item x="2304"/>
        <item m="1" x="5003"/>
        <item m="1" x="5694"/>
        <item m="1" x="4690"/>
        <item m="1" x="6940"/>
        <item x="2703"/>
        <item x="1352"/>
        <item m="1" x="6220"/>
        <item x="3423"/>
        <item m="1" x="4179"/>
        <item m="1" x="7133"/>
        <item x="2029"/>
        <item x="705"/>
        <item m="1" x="5820"/>
        <item m="1" x="5818"/>
        <item m="1" x="4892"/>
        <item x="3193"/>
        <item m="1" x="4444"/>
        <item x="1852"/>
        <item m="1" x="7016"/>
        <item x="796"/>
        <item x="2924"/>
        <item x="1499"/>
        <item m="1" x="4343"/>
        <item x="1216"/>
        <item m="1" x="5788"/>
        <item x="343"/>
        <item x="3008"/>
        <item m="1" x="6905"/>
        <item x="3196"/>
        <item x="597"/>
        <item x="3797"/>
        <item x="548"/>
        <item m="1" x="5920"/>
        <item m="1" x="7124"/>
        <item m="1" x="6390"/>
        <item m="1" x="4180"/>
        <item m="1" x="4100"/>
        <item m="1" x="4608"/>
        <item x="565"/>
        <item m="1" x="6330"/>
        <item x="3706"/>
        <item m="1" x="6936"/>
        <item m="1" x="5689"/>
        <item m="1" x="4445"/>
        <item m="1" x="4446"/>
        <item m="1" x="6170"/>
        <item m="1" x="4231"/>
        <item x="153"/>
        <item x="344"/>
        <item m="1" x="5879"/>
        <item m="1" x="7249"/>
        <item m="1" x="5864"/>
        <item m="1" x="4879"/>
        <item x="1077"/>
        <item m="1" x="6558"/>
        <item m="1" x="6644"/>
        <item m="1" x="6633"/>
        <item x="650"/>
        <item m="1" x="5536"/>
        <item x="1718"/>
        <item m="1" x="4666"/>
        <item m="1" x="6219"/>
        <item x="1055"/>
        <item x="2118"/>
        <item m="1" x="4936"/>
        <item m="1" x="7028"/>
        <item m="1" x="5837"/>
        <item x="2514"/>
        <item m="1" x="6902"/>
        <item m="1" x="5933"/>
        <item m="1" x="5116"/>
        <item m="1" x="7175"/>
        <item x="3741"/>
        <item m="1" x="5435"/>
        <item x="1195"/>
        <item x="2305"/>
        <item x="2306"/>
        <item m="1" x="5571"/>
        <item x="3897"/>
        <item m="1" x="4104"/>
        <item x="3368"/>
        <item x="627"/>
        <item m="1" x="4138"/>
        <item m="1" x="5478"/>
        <item x="2699"/>
        <item m="1" x="7116"/>
        <item x="1078"/>
        <item x="1744"/>
        <item m="1" x="5565"/>
        <item x="3798"/>
        <item x="4065"/>
        <item m="1" x="6911"/>
        <item x="2307"/>
        <item m="1" x="6510"/>
        <item m="1" x="4628"/>
        <item m="1" x="5834"/>
        <item x="2432"/>
        <item m="1" x="7111"/>
        <item x="904"/>
        <item x="659"/>
        <item m="1" x="5642"/>
        <item x="1107"/>
        <item m="1" x="5559"/>
        <item m="1" x="4884"/>
        <item m="1" x="6336"/>
        <item x="199"/>
        <item m="1" x="4974"/>
        <item m="1" x="7189"/>
        <item x="2646"/>
        <item x="3998"/>
        <item m="1" x="6589"/>
        <item m="1" x="7013"/>
        <item x="2308"/>
        <item m="1" x="6144"/>
        <item x="1220"/>
        <item x="1125"/>
        <item x="1853"/>
        <item m="1" x="4181"/>
        <item x="214"/>
        <item x="784"/>
        <item x="3369"/>
        <item m="1" x="5718"/>
        <item x="2613"/>
        <item m="1" x="5891"/>
        <item m="1" x="5107"/>
        <item x="345"/>
        <item m="1" x="6085"/>
        <item x="4011"/>
        <item x="346"/>
        <item m="1" x="5450"/>
        <item m="1" x="6561"/>
        <item x="3814"/>
        <item x="1854"/>
        <item m="1" x="4973"/>
        <item m="1" x="4279"/>
        <item m="1" x="5270"/>
        <item x="2513"/>
        <item m="1" x="4354"/>
        <item x="2470"/>
        <item m="1" x="5454"/>
        <item m="1" x="6544"/>
        <item m="1" x="4129"/>
        <item m="1" x="4707"/>
        <item m="1" x="4818"/>
        <item m="1" x="6564"/>
        <item m="1" x="7002"/>
        <item m="1" x="6865"/>
        <item m="1" x="5166"/>
        <item m="1" x="4999"/>
        <item m="1" x="6454"/>
        <item m="1" x="4816"/>
        <item m="1" x="4652"/>
        <item m="1" x="6896"/>
        <item m="1" x="5952"/>
        <item m="1" x="5124"/>
        <item m="1" x="5261"/>
        <item m="1" x="6598"/>
        <item m="1" x="4559"/>
        <item m="1" x="7273"/>
        <item m="1" x="6767"/>
        <item m="1" x="6339"/>
        <item m="1" x="6852"/>
        <item m="1" x="7183"/>
        <item m="1" x="5441"/>
        <item m="1" x="7103"/>
        <item m="1" x="6663"/>
        <item m="1" x="4848"/>
        <item m="1" x="5738"/>
        <item m="1" x="5154"/>
        <item x="2541"/>
        <item m="1" x="4109"/>
        <item x="2690"/>
        <item m="1" x="6082"/>
        <item m="1" x="5562"/>
        <item m="1" x="6490"/>
        <item x="347"/>
        <item m="1" x="6427"/>
        <item m="1" x="7206"/>
        <item x="3870"/>
        <item m="1" x="4392"/>
        <item m="1" x="5884"/>
        <item m="1" x="6747"/>
        <item m="1" x="5120"/>
        <item m="1" x="6915"/>
        <item x="864"/>
        <item m="1" x="5267"/>
        <item m="1" x="4500"/>
        <item x="1772"/>
        <item m="1" x="5436"/>
        <item x="2310"/>
        <item m="1" x="4662"/>
        <item x="804"/>
        <item m="1" x="5431"/>
        <item m="1" x="7155"/>
        <item m="1" x="6474"/>
        <item m="1" x="6052"/>
        <item m="1" x="6977"/>
        <item m="1" x="6885"/>
        <item m="1" x="5758"/>
        <item x="797"/>
        <item m="1" x="6215"/>
        <item m="1" x="4229"/>
        <item m="1" x="6963"/>
        <item x="2608"/>
        <item x="2311"/>
        <item m="1" x="5071"/>
        <item x="3617"/>
        <item m="1" x="4182"/>
        <item m="1" x="6203"/>
        <item x="3705"/>
        <item x="1400"/>
        <item x="3969"/>
        <item m="1" x="4469"/>
        <item m="1" x="5790"/>
        <item m="1" x="6778"/>
        <item m="1" x="6005"/>
        <item x="3419"/>
        <item m="1" x="5165"/>
        <item x="637"/>
        <item x="2724"/>
        <item m="1" x="4183"/>
        <item m="1" x="4733"/>
        <item m="1" x="6156"/>
        <item m="1" x="6379"/>
        <item m="1" x="6303"/>
        <item x="3370"/>
        <item m="1" x="7259"/>
        <item m="1" x="5285"/>
        <item m="1" x="6361"/>
        <item m="1" x="6932"/>
        <item x="1105"/>
        <item x="822"/>
        <item m="1" x="4184"/>
        <item m="1" x="6024"/>
        <item m="1" x="5907"/>
        <item m="1" x="6837"/>
        <item x="1488"/>
        <item x="3420"/>
        <item x="2190"/>
        <item m="1" x="7063"/>
        <item x="1005"/>
        <item x="2850"/>
        <item x="840"/>
        <item x="348"/>
        <item m="1" x="6777"/>
        <item m="1" x="4875"/>
        <item m="1" x="6717"/>
        <item m="1" x="5102"/>
        <item x="74"/>
        <item m="1" x="5042"/>
        <item m="1" x="5620"/>
        <item x="2925"/>
        <item m="1" x="5868"/>
        <item x="1506"/>
        <item x="959"/>
        <item x="350"/>
        <item m="1" x="5094"/>
        <item m="1" x="6171"/>
        <item m="1" x="6739"/>
        <item x="2314"/>
        <item m="1" x="7061"/>
        <item m="1" x="4860"/>
        <item x="2766"/>
        <item x="2435"/>
        <item m="1" x="7075"/>
        <item m="1" x="7109"/>
        <item x="2087"/>
        <item m="1" x="5040"/>
        <item x="618"/>
        <item x="1441"/>
        <item x="2436"/>
        <item m="1" x="5108"/>
        <item m="1" x="5153"/>
        <item m="1" x="4583"/>
        <item x="1224"/>
        <item x="847"/>
        <item m="1" x="4687"/>
        <item x="543"/>
        <item x="3985"/>
        <item x="1858"/>
        <item m="1" x="6529"/>
        <item m="1" x="6819"/>
        <item m="1" x="5749"/>
        <item x="7"/>
        <item m="1" x="5670"/>
        <item x="736"/>
        <item m="1" x="5461"/>
        <item x="3009"/>
        <item m="1" x="5693"/>
        <item m="1" x="6571"/>
        <item x="1524"/>
        <item x="1859"/>
        <item m="1" x="5688"/>
        <item m="1" x="6909"/>
        <item x="1164"/>
        <item x="3560"/>
        <item x="4"/>
        <item m="1" x="6068"/>
        <item m="1" x="6008"/>
        <item m="1" x="4611"/>
        <item m="1" x="6072"/>
        <item x="1862"/>
        <item x="2540"/>
        <item m="1" x="5660"/>
        <item x="3715"/>
        <item m="1" x="4917"/>
        <item m="1" x="7245"/>
        <item x="3203"/>
        <item x="2926"/>
        <item x="2315"/>
        <item x="1863"/>
        <item m="1" x="6983"/>
        <item m="1" x="5925"/>
        <item m="1" x="4781"/>
        <item x="832"/>
        <item m="1" x="6727"/>
        <item m="1" x="6528"/>
        <item m="1" x="5658"/>
        <item m="1" x="5006"/>
        <item m="1" x="5247"/>
        <item x="351"/>
        <item x="1238"/>
        <item m="1" x="6825"/>
        <item x="2206"/>
        <item m="1" x="7112"/>
        <item m="1" x="6089"/>
        <item x="2317"/>
        <item x="611"/>
        <item x="2318"/>
        <item x="2471"/>
        <item x="2879"/>
        <item m="1" x="4852"/>
        <item m="1" x="4119"/>
        <item x="707"/>
        <item x="1034"/>
        <item m="1" x="6087"/>
        <item m="1" x="7247"/>
        <item m="1" x="5524"/>
        <item m="1" x="6518"/>
        <item m="1" x="5051"/>
        <item m="1" x="6222"/>
        <item x="1864"/>
        <item m="1" x="6583"/>
        <item m="1" x="5384"/>
        <item m="1" x="4620"/>
        <item x="3371"/>
        <item x="38"/>
        <item x="1001"/>
        <item m="1" x="6157"/>
        <item m="1" x="6967"/>
        <item m="1" x="7134"/>
        <item x="1440"/>
        <item x="3616"/>
        <item x="3898"/>
        <item m="1" x="6079"/>
        <item x="700"/>
        <item m="1" x="5330"/>
        <item m="1" x="6843"/>
        <item x="3555"/>
        <item x="1688"/>
        <item x="852"/>
        <item m="1" x="6367"/>
        <item m="1" x="6419"/>
        <item m="1" x="6291"/>
        <item x="235"/>
        <item x="229"/>
        <item m="1" x="6213"/>
        <item x="2711"/>
        <item x="353"/>
        <item m="1" x="5395"/>
        <item x="2927"/>
        <item x="1019"/>
        <item m="1" x="6566"/>
        <item m="1" x="6599"/>
        <item x="32"/>
        <item m="1" x="6738"/>
        <item x="255"/>
        <item x="2615"/>
        <item x="1865"/>
        <item m="1" x="6803"/>
        <item x="825"/>
        <item m="1" x="4447"/>
        <item x="1646"/>
        <item x="39"/>
        <item x="2896"/>
        <item x="746"/>
        <item x="2928"/>
        <item x="2897"/>
        <item x="1866"/>
        <item x="1867"/>
        <item x="1408"/>
        <item x="775"/>
        <item x="1414"/>
        <item m="1" x="4815"/>
        <item x="2028"/>
        <item m="1" x="5050"/>
        <item x="2320"/>
        <item m="1" x="7023"/>
        <item x="2929"/>
        <item x="3204"/>
        <item m="1" x="6632"/>
        <item m="1" x="6354"/>
        <item m="1" x="6352"/>
        <item x="34"/>
        <item x="354"/>
        <item m="1" x="6500"/>
        <item x="2070"/>
        <item x="1211"/>
        <item m="1" x="7030"/>
        <item m="1" x="6470"/>
        <item x="2777"/>
        <item m="1" x="6682"/>
        <item m="1" x="4960"/>
        <item x="3496"/>
        <item x="1493"/>
        <item x="1480"/>
        <item m="1" x="6523"/>
        <item m="1" x="5646"/>
        <item m="1" x="4649"/>
        <item m="1" x="5745"/>
        <item x="3757"/>
        <item m="1" x="6116"/>
        <item m="1" x="7139"/>
        <item m="1" x="5074"/>
        <item x="1437"/>
        <item x="111"/>
        <item m="1" x="7191"/>
        <item x="833"/>
        <item x="1072"/>
        <item m="1" x="6318"/>
        <item m="1" x="5215"/>
        <item m="1" x="6790"/>
        <item x="355"/>
        <item x="1449"/>
        <item x="3372"/>
        <item m="1" x="5977"/>
        <item m="1" x="7238"/>
        <item m="1" x="5076"/>
        <item m="1" x="5769"/>
        <item m="1" x="5064"/>
        <item x="1729"/>
        <item x="1229"/>
        <item m="1" x="6181"/>
        <item x="2930"/>
        <item x="71"/>
        <item x="866"/>
        <item m="1" x="7086"/>
        <item m="1" x="5037"/>
        <item x="3624"/>
        <item m="1" x="5890"/>
        <item x="743"/>
        <item m="1" x="4958"/>
        <item x="356"/>
        <item m="1" x="6794"/>
        <item m="1" x="6646"/>
        <item m="1" x="5426"/>
        <item x="2712"/>
        <item m="1" x="6164"/>
        <item m="1" x="5325"/>
        <item x="3815"/>
        <item x="1686"/>
        <item m="1" x="5791"/>
        <item m="1" x="4238"/>
        <item x="1026"/>
        <item m="1" x="7049"/>
        <item m="1" x="4528"/>
        <item m="1" x="6263"/>
        <item m="1" x="7082"/>
        <item x="1092"/>
        <item x="1868"/>
        <item x="1418"/>
        <item x="2932"/>
        <item m="1" x="5676"/>
        <item x="3718"/>
        <item m="1" x="6945"/>
        <item x="1701"/>
        <item x="3485"/>
        <item m="1" x="4946"/>
        <item x="889"/>
        <item m="1" x="6480"/>
        <item m="1" x="4576"/>
        <item m="1" x="5381"/>
        <item m="1" x="4546"/>
        <item x="3729"/>
        <item x="528"/>
        <item x="127"/>
        <item x="953"/>
        <item x="1764"/>
        <item m="1" x="5017"/>
        <item x="3453"/>
        <item x="3799"/>
        <item x="1620"/>
        <item m="1" x="7066"/>
        <item m="1" x="7033"/>
        <item x="2667"/>
        <item m="1" x="5972"/>
        <item m="1" x="4843"/>
        <item m="1" x="5256"/>
        <item m="1" x="5372"/>
        <item x="1447"/>
        <item x="2321"/>
        <item m="1" x="4759"/>
        <item m="1" x="4349"/>
        <item m="1" x="7240"/>
        <item m="1" x="4824"/>
        <item x="581"/>
        <item m="1" x="6429"/>
        <item m="1" x="6659"/>
        <item m="1" x="5541"/>
        <item m="1" x="5160"/>
        <item x="1031"/>
        <item m="1" x="5751"/>
        <item m="1" x="4271"/>
        <item x="698"/>
        <item m="1" x="7211"/>
        <item m="1" x="7036"/>
        <item m="1" x="6743"/>
        <item x="756"/>
        <item m="1" x="5012"/>
        <item x="1067"/>
        <item m="1" x="6943"/>
        <item x="2518"/>
        <item m="1" x="6311"/>
        <item m="1" x="5339"/>
        <item m="1" x="5145"/>
        <item m="1" x="4375"/>
        <item x="3157"/>
        <item m="1" x="5449"/>
        <item x="3816"/>
        <item x="43"/>
        <item m="1" x="5302"/>
        <item m="1" x="4479"/>
        <item m="1" x="4982"/>
        <item x="3573"/>
        <item m="1" x="5260"/>
        <item x="2726"/>
        <item m="1" x="4722"/>
        <item x="1008"/>
        <item x="3486"/>
        <item m="1" x="4342"/>
        <item x="905"/>
        <item x="1219"/>
        <item m="1" x="7271"/>
        <item m="1" x="7092"/>
        <item m="1" x="6806"/>
        <item m="1" x="6060"/>
        <item m="1" x="4826"/>
        <item x="906"/>
        <item m="1" x="5379"/>
        <item m="1" x="6706"/>
        <item m="1" x="4545"/>
        <item m="1" x="6286"/>
        <item x="845"/>
        <item x="3526"/>
        <item m="1" x="6602"/>
        <item x="2322"/>
        <item x="1870"/>
        <item m="1" x="5068"/>
        <item m="1" x="4943"/>
        <item x="357"/>
        <item m="1" x="5220"/>
        <item x="2323"/>
        <item m="1" x="4948"/>
        <item m="1" x="4486"/>
        <item x="2702"/>
        <item x="865"/>
        <item m="1" x="6333"/>
        <item x="1871"/>
        <item x="2933"/>
        <item x="2934"/>
        <item m="1" x="6456"/>
        <item m="1" x="5532"/>
        <item m="1" x="5999"/>
        <item x="1677"/>
        <item m="1" x="6039"/>
        <item m="1" x="6132"/>
        <item x="2324"/>
        <item m="1" x="7105"/>
        <item m="1" x="4783"/>
        <item m="1" x="6176"/>
        <item x="841"/>
        <item x="547"/>
        <item m="1" x="6876"/>
        <item x="1074"/>
        <item x="3373"/>
        <item x="2032"/>
        <item x="36"/>
        <item x="1091"/>
        <item x="1206"/>
        <item m="1" x="4470"/>
        <item x="2747"/>
        <item x="144"/>
        <item m="1" x="5555"/>
        <item x="610"/>
        <item x="3567"/>
        <item x="2325"/>
        <item x="3132"/>
        <item x="2647"/>
        <item x="3900"/>
        <item x="3374"/>
        <item x="1075"/>
        <item x="2326"/>
        <item m="1" x="7029"/>
        <item m="1" x="5932"/>
        <item x="358"/>
        <item m="1" x="6296"/>
        <item m="1" x="6951"/>
        <item m="1" x="6159"/>
        <item m="1" x="6073"/>
        <item m="1" x="6340"/>
        <item m="1" x="5792"/>
        <item x="2062"/>
        <item x="48"/>
        <item x="2660"/>
        <item m="1" x="4907"/>
        <item x="4012"/>
        <item m="1" x="6856"/>
        <item m="1" x="6413"/>
        <item x="535"/>
        <item m="1" x="6975"/>
        <item m="1" x="5966"/>
        <item x="1482"/>
        <item x="1420"/>
        <item m="1" x="6430"/>
        <item m="1" x="5989"/>
        <item x="686"/>
        <item x="907"/>
        <item x="2648"/>
        <item m="1" x="7044"/>
        <item x="1743"/>
        <item x="3456"/>
        <item x="646"/>
        <item m="1" x="5482"/>
        <item m="1" x="5631"/>
        <item m="1" x="7064"/>
        <item x="1317"/>
        <item x="2935"/>
        <item x="3146"/>
        <item x="710"/>
        <item x="3464"/>
        <item x="1228"/>
        <item m="1" x="5800"/>
        <item x="3375"/>
        <item x="3376"/>
        <item x="2328"/>
        <item x="3817"/>
        <item x="2700"/>
        <item x="3434"/>
        <item m="1" x="4618"/>
        <item x="1121"/>
        <item x="1011"/>
        <item m="1" x="5400"/>
        <item m="1" x="4692"/>
        <item x="1647"/>
        <item x="360"/>
        <item m="1" x="6935"/>
        <item x="3120"/>
        <item m="1" x="7097"/>
        <item m="1" x="4471"/>
        <item x="1010"/>
        <item x="834"/>
        <item m="1" x="5083"/>
        <item x="3625"/>
        <item m="1" x="5960"/>
        <item m="1" x="4374"/>
        <item x="1656"/>
        <item m="1" x="5563"/>
        <item x="1872"/>
        <item m="1" x="6944"/>
        <item m="1" x="5132"/>
        <item m="1" x="7035"/>
        <item m="1" x="5015"/>
        <item m="1" x="4983"/>
        <item m="1" x="7037"/>
        <item x="2936"/>
        <item m="1" x="7117"/>
        <item m="1" x="6586"/>
        <item m="1" x="5143"/>
        <item m="1" x="6953"/>
        <item x="1738"/>
        <item x="1873"/>
        <item x="2743"/>
        <item m="1" x="6359"/>
        <item x="3720"/>
        <item x="1874"/>
        <item m="1" x="4621"/>
        <item x="3733"/>
        <item m="1" x="5151"/>
        <item m="1" x="5847"/>
        <item m="1" x="5991"/>
        <item x="776"/>
        <item m="1" x="4339"/>
        <item m="1" x="4845"/>
        <item m="1" x="6871"/>
        <item x="3488"/>
        <item x="3509"/>
        <item m="1" x="5609"/>
        <item m="1" x="6388"/>
        <item m="1" x="5592"/>
        <item m="1" x="6604"/>
        <item m="1" x="5877"/>
        <item m="1" x="4143"/>
        <item m="1" x="4091"/>
        <item x="1529"/>
        <item m="1" x="5086"/>
        <item x="2472"/>
        <item x="3377"/>
        <item x="3818"/>
        <item m="1" x="6218"/>
        <item x="1021"/>
        <item m="1" x="6051"/>
        <item m="1" x="6468"/>
        <item m="1" x="5798"/>
        <item m="1" x="4629"/>
        <item m="1" x="6275"/>
        <item m="1" x="6244"/>
        <item m="1" x="5712"/>
        <item m="1" x="5860"/>
        <item m="1" x="5823"/>
        <item x="1043"/>
        <item m="1" x="6734"/>
        <item x="1088"/>
        <item x="986"/>
        <item m="1" x="5312"/>
        <item m="1" x="5227"/>
        <item m="1" x="5239"/>
        <item x="992"/>
        <item x="254"/>
        <item x="3139"/>
        <item x="175"/>
        <item x="3210"/>
        <item x="2515"/>
        <item m="1" x="5939"/>
        <item x="1415"/>
        <item x="950"/>
        <item x="145"/>
        <item m="1" x="6969"/>
        <item x="2026"/>
        <item x="850"/>
        <item x="2618"/>
        <item x="2027"/>
        <item m="1" x="6857"/>
        <item x="3989"/>
        <item x="362"/>
        <item m="1" x="5427"/>
        <item x="908"/>
        <item m="1" x="6525"/>
        <item m="1" x="5517"/>
        <item x="221"/>
        <item m="1" x="4384"/>
        <item m="1" x="4448"/>
        <item m="1" x="4188"/>
        <item x="757"/>
        <item m="1" x="6844"/>
        <item m="1" x="4727"/>
        <item x="2937"/>
        <item m="1" x="6760"/>
        <item m="1" x="6582"/>
        <item x="1696"/>
        <item m="1" x="5019"/>
        <item m="1" x="5344"/>
        <item m="1" x="4345"/>
        <item m="1" x="6603"/>
        <item m="1" x="4768"/>
        <item m="1" x="6342"/>
        <item m="1" x="7235"/>
        <item x="1231"/>
        <item x="2898"/>
        <item x="2191"/>
        <item m="1" x="6758"/>
        <item x="363"/>
        <item x="861"/>
        <item x="3133"/>
        <item x="1430"/>
        <item m="1" x="5643"/>
        <item x="3899"/>
        <item m="1" x="7178"/>
        <item x="793"/>
        <item m="1" x="6534"/>
        <item m="1" x="5219"/>
        <item m="1" x="4381"/>
        <item x="1507"/>
        <item x="1518"/>
        <item x="3995"/>
        <item m="1" x="5839"/>
        <item x="364"/>
        <item m="1" x="4616"/>
        <item m="1" x="7231"/>
        <item m="1" x="6670"/>
        <item m="1" x="6397"/>
        <item m="1" x="7173"/>
        <item m="1" x="6290"/>
        <item m="1" x="4581"/>
        <item x="1027"/>
        <item m="1" x="6486"/>
        <item x="1128"/>
        <item x="909"/>
        <item x="1056"/>
        <item m="1" x="4837"/>
        <item m="1" x="6642"/>
        <item m="1" x="6657"/>
        <item x="3819"/>
        <item m="1" x="4771"/>
        <item x="949"/>
        <item m="1" x="5779"/>
        <item m="1" x="4189"/>
        <item x="2617"/>
        <item x="1327"/>
        <item x="3991"/>
        <item m="1" x="5110"/>
        <item x="1122"/>
        <item m="1" x="5369"/>
        <item x="72"/>
        <item x="787"/>
        <item x="2881"/>
        <item m="1" x="4683"/>
        <item x="3378"/>
        <item m="1" x="4289"/>
        <item m="1" x="6774"/>
        <item m="1" x="4905"/>
        <item m="1" x="7225"/>
        <item m="1" x="5659"/>
        <item x="2938"/>
        <item x="2649"/>
        <item x="193"/>
        <item x="2474"/>
        <item x="742"/>
        <item m="1" x="4794"/>
        <item m="1" x="6530"/>
        <item x="848"/>
        <item m="1" x="5069"/>
        <item x="2330"/>
        <item m="1" x="6320"/>
        <item m="1" x="6741"/>
        <item m="1" x="6022"/>
        <item x="366"/>
        <item m="1" x="4084"/>
        <item m="1" x="4365"/>
        <item m="1" x="6541"/>
        <item x="367"/>
        <item m="1" x="4694"/>
        <item m="1" x="4751"/>
        <item x="1769"/>
        <item x="754"/>
        <item m="1" x="6335"/>
        <item m="1" x="6458"/>
        <item m="1" x="6304"/>
        <item x="761"/>
        <item m="1" x="5089"/>
        <item x="1705"/>
        <item m="1" x="6358"/>
        <item x="716"/>
        <item m="1" x="6616"/>
        <item m="1" x="7188"/>
        <item x="368"/>
        <item m="1" x="6883"/>
        <item m="1" x="4529"/>
        <item m="1" x="6049"/>
        <item m="1" x="4625"/>
        <item m="1" x="5962"/>
        <item x="2331"/>
        <item m="1" x="4750"/>
        <item x="675"/>
        <item x="1064"/>
        <item x="370"/>
        <item m="1" x="4869"/>
        <item m="1" x="5233"/>
        <item m="1" x="6356"/>
        <item x="181"/>
        <item x="1131"/>
        <item m="1" x="4190"/>
        <item x="2333"/>
        <item x="230"/>
        <item x="803"/>
        <item m="1" x="5114"/>
        <item x="2025"/>
        <item x="2015"/>
        <item x="3134"/>
        <item x="2334"/>
        <item m="1" x="4804"/>
        <item m="1" x="4594"/>
        <item x="1885"/>
        <item x="2260"/>
        <item x="910"/>
        <item m="1" x="5141"/>
        <item m="1" x="6066"/>
        <item m="1" x="5428"/>
        <item m="1" x="5726"/>
        <item m="1" x="6868"/>
        <item x="1047"/>
        <item m="1" x="6488"/>
        <item m="1" x="6805"/>
        <item m="1" x="6006"/>
        <item m="1" x="7227"/>
        <item x="139"/>
        <item m="1" x="7055"/>
        <item m="1" x="5600"/>
        <item m="1" x="7010"/>
        <item m="1" x="5027"/>
        <item m="1" x="5401"/>
        <item m="1" x="6532"/>
        <item x="1481"/>
        <item x="2335"/>
        <item m="1" x="6869"/>
        <item x="2939"/>
        <item x="2336"/>
        <item m="1" x="4270"/>
        <item m="1" x="6047"/>
        <item x="911"/>
        <item x="574"/>
        <item m="1" x="6517"/>
        <item x="1651"/>
        <item m="1" x="6559"/>
        <item m="1" x="5675"/>
        <item m="1" x="4357"/>
        <item m="1" x="4281"/>
        <item x="208"/>
        <item x="739"/>
        <item m="1" x="5016"/>
        <item x="673"/>
        <item x="2338"/>
        <item m="1" x="6612"/>
        <item x="3217"/>
        <item m="1" x="6255"/>
        <item x="2418"/>
        <item m="1" x="4971"/>
        <item x="1152"/>
        <item m="1" x="5929"/>
        <item m="1" x="4449"/>
        <item m="1" x="6685"/>
        <item m="1" x="6391"/>
        <item x="19"/>
        <item m="1" x="6143"/>
        <item x="2940"/>
        <item m="1" x="5469"/>
        <item x="1552"/>
        <item x="1200"/>
        <item m="1" x="6572"/>
        <item x="3473"/>
        <item x="40"/>
        <item m="1" x="5995"/>
        <item x="2698"/>
        <item x="118"/>
        <item m="1" x="5131"/>
        <item x="3901"/>
        <item x="3479"/>
        <item m="1" x="6653"/>
        <item m="1" x="4940"/>
        <item m="1" x="6217"/>
        <item m="1" x="7107"/>
        <item m="1" x="4836"/>
        <item m="1" x="5733"/>
        <item m="1" x="4767"/>
        <item m="1" x="5168"/>
        <item m="1" x="6188"/>
        <item m="1" x="5944"/>
        <item m="1" x="4561"/>
        <item m="1" x="6540"/>
        <item m="1" x="5535"/>
        <item m="1" x="5720"/>
        <item m="1" x="5685"/>
        <item m="1" x="7269"/>
        <item m="1" x="5324"/>
        <item x="2802"/>
        <item m="1" x="6826"/>
        <item m="1" x="5376"/>
        <item m="1" x="5661"/>
        <item x="744"/>
        <item m="1" x="6907"/>
        <item m="1" x="6941"/>
        <item m="1" x="5171"/>
        <item m="1" x="5419"/>
        <item m="1" x="6864"/>
        <item m="1" x="5706"/>
        <item m="1" x="5579"/>
        <item m="1" x="5026"/>
        <item m="1" x="5280"/>
        <item m="1" x="4926"/>
        <item m="1" x="5263"/>
        <item m="1" x="4595"/>
        <item m="1" x="5097"/>
        <item m="1" x="4775"/>
        <item m="1" x="6976"/>
        <item x="3508"/>
        <item m="1" x="5465"/>
        <item m="1" x="5602"/>
        <item m="1" x="7260"/>
        <item x="789"/>
        <item m="1" x="6796"/>
        <item x="2735"/>
        <item x="35"/>
        <item m="1" x="5264"/>
        <item m="1" x="6584"/>
        <item m="1" x="5347"/>
        <item m="1" x="6003"/>
        <item m="1" x="6636"/>
        <item m="1" x="4934"/>
        <item m="1" x="6187"/>
        <item m="1" x="4391"/>
        <item m="1" x="6280"/>
        <item m="1" x="6492"/>
        <item x="1551"/>
        <item m="1" x="6037"/>
        <item m="1" x="4383"/>
        <item m="1" x="5499"/>
        <item m="1" x="7084"/>
        <item m="1" x="4530"/>
        <item m="1" x="6722"/>
        <item m="1" x="5743"/>
        <item x="532"/>
        <item x="2942"/>
        <item x="2943"/>
        <item x="657"/>
        <item m="1" x="5403"/>
        <item x="596"/>
        <item x="3986"/>
        <item m="1" x="4326"/>
        <item m="1" x="6736"/>
        <item m="1" x="6211"/>
        <item m="1" x="6028"/>
        <item x="1113"/>
        <item m="1" x="5949"/>
        <item m="1" x="5095"/>
        <item x="2130"/>
        <item m="1" x="4480"/>
        <item m="1" x="6866"/>
        <item m="1" x="5731"/>
        <item m="1" x="6035"/>
        <item m="1" x="4511"/>
        <item m="1" x="5662"/>
        <item m="1" x="6855"/>
        <item m="1" x="6111"/>
        <item m="1" x="7226"/>
        <item m="1" x="7170"/>
        <item m="1" x="5106"/>
        <item m="1" x="4277"/>
        <item x="3379"/>
        <item m="1" x="7159"/>
        <item m="1" x="6493"/>
        <item m="1" x="5520"/>
        <item m="1" x="5334"/>
        <item m="1" x="6289"/>
        <item x="3380"/>
        <item m="1" x="5674"/>
        <item m="1" x="4382"/>
        <item m="1" x="4409"/>
        <item m="1" x="7080"/>
        <item m="1" x="5781"/>
        <item m="1" x="5796"/>
        <item m="1" x="5420"/>
        <item m="1" x="5578"/>
        <item m="1" x="4558"/>
        <item m="1" x="6153"/>
        <item m="1" x="6568"/>
        <item m="1" x="4567"/>
        <item m="1" x="6069"/>
        <item m="1" x="5273"/>
        <item m="1" x="6271"/>
        <item m="1" x="6208"/>
        <item m="1" x="6129"/>
        <item m="1" x="6998"/>
        <item m="1" x="6804"/>
        <item m="1" x="5567"/>
        <item m="1" x="5873"/>
        <item m="1" x="5589"/>
        <item m="1" x="6019"/>
        <item m="1" x="4994"/>
        <item m="1" x="5335"/>
        <item x="1531"/>
        <item m="1" x="7279"/>
        <item m="1" x="6877"/>
        <item m="1" x="5072"/>
        <item m="1" x="6527"/>
        <item m="1" x="5022"/>
        <item m="1" x="5513"/>
        <item m="1" x="5584"/>
        <item m="1" x="6807"/>
        <item m="1" x="5489"/>
        <item m="1" x="5055"/>
        <item m="1" x="5470"/>
        <item x="3766"/>
        <item m="1" x="5640"/>
        <item m="1" x="5447"/>
        <item m="1" x="4641"/>
        <item m="1" x="6451"/>
        <item m="1" x="5590"/>
        <item m="1" x="6626"/>
        <item x="3773"/>
        <item m="1" x="6065"/>
        <item m="1" x="7104"/>
        <item m="1" x="5488"/>
        <item x="3564"/>
        <item m="1" x="4550"/>
        <item x="3336"/>
        <item m="1" x="6315"/>
        <item m="1" x="6453"/>
        <item x="3800"/>
        <item m="1" x="4128"/>
        <item m="1" x="5951"/>
        <item m="1" x="4477"/>
        <item m="1" x="6387"/>
        <item m="1" x="5408"/>
        <item m="1" x="4596"/>
        <item m="1" x="6126"/>
        <item x="3769"/>
        <item m="1" x="5212"/>
        <item m="1" x="6625"/>
        <item m="1" x="5009"/>
        <item m="1" x="5909"/>
        <item x="604"/>
        <item x="3458"/>
        <item x="1428"/>
        <item m="1" x="4597"/>
        <item x="2752"/>
        <item x="661"/>
        <item m="1" x="5595"/>
        <item m="1" x="7048"/>
        <item m="1" x="7184"/>
        <item m="1" x="5207"/>
        <item m="1" x="4910"/>
        <item m="1" x="5416"/>
        <item m="1" x="5232"/>
        <item m="1" x="5814"/>
        <item x="1268"/>
        <item x="3381"/>
        <item m="1" x="5803"/>
        <item m="1" x="6938"/>
        <item x="146"/>
        <item x="3996"/>
        <item x="734"/>
        <item m="1" x="4809"/>
        <item x="1887"/>
        <item m="1" x="5188"/>
        <item m="1" x="6594"/>
        <item x="371"/>
        <item m="1" x="5817"/>
        <item x="3382"/>
        <item m="1" x="5838"/>
        <item m="1" x="6272"/>
        <item x="750"/>
        <item x="1888"/>
        <item x="1889"/>
        <item x="1890"/>
        <item m="1" x="4191"/>
        <item m="1" x="6782"/>
        <item x="3299"/>
        <item x="684"/>
        <item x="2650"/>
        <item m="1" x="5957"/>
        <item m="1" x="4758"/>
        <item x="2442"/>
        <item m="1" x="5678"/>
        <item x="645"/>
        <item x="1736"/>
        <item x="1891"/>
        <item m="1" x="4587"/>
        <item m="1" x="5573"/>
        <item x="856"/>
        <item m="1" x="6585"/>
        <item x="1892"/>
        <item x="2342"/>
        <item x="873"/>
        <item m="1" x="6338"/>
        <item x="2476"/>
        <item m="1" x="5152"/>
        <item x="1894"/>
        <item m="1" x="4193"/>
        <item x="2344"/>
        <item x="3158"/>
        <item m="1" x="7059"/>
        <item x="373"/>
        <item x="2548"/>
        <item m="1" x="4808"/>
        <item m="1" x="6742"/>
        <item m="1" x="5672"/>
        <item m="1" x="6262"/>
        <item m="1" x="4903"/>
        <item m="1" x="4560"/>
        <item m="1" x="5512"/>
        <item x="2024"/>
        <item m="1" x="4939"/>
        <item m="1" x="7089"/>
        <item x="2945"/>
        <item x="3422"/>
        <item x="189"/>
        <item m="1" x="4244"/>
        <item m="1" x="6937"/>
        <item m="1" x="5138"/>
        <item x="2706"/>
        <item m="1" x="6641"/>
        <item m="1" x="4194"/>
        <item m="1" x="4366"/>
        <item x="1110"/>
        <item x="1111"/>
        <item m="1" x="6231"/>
        <item m="1" x="5961"/>
        <item m="1" x="5147"/>
        <item m="1" x="5156"/>
        <item x="1759"/>
        <item m="1" x="6253"/>
        <item m="1" x="4476"/>
        <item m="1" x="6322"/>
        <item x="3300"/>
        <item x="1895"/>
        <item x="679"/>
        <item x="376"/>
        <item x="2346"/>
        <item m="1" x="5173"/>
        <item x="274"/>
        <item x="1269"/>
        <item x="1022"/>
        <item m="1" x="5572"/>
        <item x="842"/>
        <item x="3723"/>
        <item m="1" x="6179"/>
        <item m="1" x="5880"/>
        <item x="45"/>
        <item m="1" x="4450"/>
        <item m="1" x="7147"/>
        <item x="2073"/>
        <item x="721"/>
        <item x="2347"/>
        <item m="1" x="4408"/>
        <item m="1" x="7193"/>
        <item m="1" x="4565"/>
        <item x="966"/>
        <item x="855"/>
        <item m="1" x="6491"/>
        <item m="1" x="5418"/>
        <item m="1" x="6268"/>
        <item x="575"/>
        <item x="377"/>
        <item m="1" x="4363"/>
        <item m="1" x="6622"/>
        <item x="947"/>
        <item x="1270"/>
        <item m="1" x="5298"/>
        <item m="1" x="7131"/>
        <item x="3700"/>
        <item x="2946"/>
        <item x="378"/>
        <item m="1" x="6396"/>
        <item m="1" x="6420"/>
        <item m="1" x="6321"/>
        <item x="1453"/>
        <item x="2348"/>
        <item x="1438"/>
        <item x="741"/>
        <item x="379"/>
        <item m="1" x="7187"/>
        <item x="3701"/>
        <item m="1" x="4664"/>
        <item m="1" x="4719"/>
        <item x="2882"/>
        <item x="2883"/>
        <item x="1899"/>
        <item m="1" x="6829"/>
        <item x="4067"/>
        <item x="3384"/>
        <item m="1" x="7062"/>
        <item x="726"/>
        <item m="1" x="5093"/>
        <item x="3012"/>
        <item m="1" x="5614"/>
        <item x="147"/>
        <item m="1" x="6252"/>
        <item m="1" x="4678"/>
        <item x="1429"/>
        <item m="1" x="7253"/>
        <item m="1" x="5998"/>
        <item m="1" x="5780"/>
        <item x="3385"/>
        <item m="1" x="5380"/>
        <item m="1" x="4850"/>
        <item x="1318"/>
        <item m="1" x="6000"/>
        <item x="2264"/>
        <item x="1045"/>
        <item x="1048"/>
        <item m="1" x="6929"/>
        <item x="2947"/>
        <item m="1" x="4726"/>
        <item x="2948"/>
        <item m="1" x="4196"/>
        <item x="689"/>
        <item m="1" x="6013"/>
        <item x="2063"/>
        <item m="1" x="4993"/>
        <item x="1397"/>
        <item m="1" x="4954"/>
        <item x="2061"/>
        <item m="1" x="4132"/>
        <item m="1" x="4874"/>
        <item m="1" x="5167"/>
        <item x="1051"/>
        <item x="3902"/>
        <item x="3386"/>
        <item x="3507"/>
        <item m="1" x="6270"/>
        <item m="1" x="5851"/>
        <item m="1" x="4235"/>
        <item m="1" x="4776"/>
        <item m="1" x="6986"/>
        <item x="1319"/>
        <item m="1" x="7040"/>
        <item m="1" x="4275"/>
        <item x="3848"/>
        <item m="1" x="5204"/>
        <item m="1" x="6562"/>
        <item x="3713"/>
        <item x="648"/>
        <item x="3820"/>
        <item m="1" x="6118"/>
        <item x="3466"/>
        <item m="1" x="5262"/>
        <item x="2797"/>
        <item x="3489"/>
        <item m="1" x="4891"/>
        <item m="1" x="6279"/>
        <item x="1237"/>
        <item m="1" x="6893"/>
        <item x="1405"/>
        <item m="1" x="5155"/>
        <item x="782"/>
        <item m="1" x="6236"/>
        <item m="1" x="6191"/>
        <item x="1320"/>
        <item m="1" x="7052"/>
        <item x="629"/>
        <item x="1707"/>
        <item m="1" x="6084"/>
        <item m="1" x="7012"/>
        <item m="1" x="4386"/>
        <item m="1" x="6237"/>
        <item m="1" x="4591"/>
        <item m="1" x="6043"/>
        <item m="1" x="5466"/>
        <item m="1" x="5990"/>
        <item m="1" x="4705"/>
        <item m="1" x="6508"/>
        <item m="1" x="5240"/>
        <item m="1" x="6386"/>
        <item m="1" x="5902"/>
        <item m="1" x="5194"/>
        <item m="1" x="5619"/>
        <item m="1" x="6992"/>
        <item m="1" x="5639"/>
        <item m="1" x="5732"/>
        <item m="1" x="6446"/>
        <item m="1" x="7145"/>
        <item m="1" x="6809"/>
        <item m="1" x="6042"/>
        <item m="1" x="6726"/>
        <item m="1" x="7248"/>
        <item m="1" x="5967"/>
        <item m="1" x="4071"/>
        <item m="1" x="4406"/>
        <item x="1660"/>
        <item x="1623"/>
        <item x="3736"/>
        <item m="1" x="7176"/>
        <item x="2349"/>
        <item m="1" x="7262"/>
        <item m="1" x="5690"/>
        <item x="2817"/>
        <item m="1" x="5423"/>
        <item x="3467"/>
        <item m="1" x="5787"/>
        <item m="1" x="6913"/>
        <item m="1" x="5359"/>
        <item m="1" x="5852"/>
        <item m="1" x="6329"/>
        <item m="1" x="4142"/>
        <item m="1" x="4197"/>
        <item x="3535"/>
        <item x="382"/>
        <item m="1" x="4361"/>
        <item m="1" x="4667"/>
        <item x="2350"/>
        <item x="3387"/>
        <item m="1" x="6250"/>
        <item m="1" x="5971"/>
        <item m="1" x="6370"/>
        <item x="1710"/>
        <item m="1" x="4298"/>
        <item x="2762"/>
        <item m="1" x="5533"/>
        <item m="1" x="7255"/>
        <item m="1" x="4951"/>
        <item m="1" x="4198"/>
        <item m="1" x="4760"/>
        <item x="806"/>
        <item m="1" x="5969"/>
        <item x="69"/>
        <item x="1416"/>
        <item m="1" x="4199"/>
        <item x="2949"/>
        <item m="1" x="5846"/>
        <item m="1" x="4278"/>
        <item m="1" x="5036"/>
        <item x="1730"/>
        <item x="3490"/>
        <item x="1687"/>
        <item x="998"/>
        <item m="1" x="4582"/>
        <item x="1902"/>
        <item x="384"/>
        <item x="194"/>
        <item x="1239"/>
        <item m="1" x="5464"/>
        <item x="1389"/>
        <item m="1" x="4364"/>
        <item x="628"/>
        <item m="1" x="5746"/>
        <item x="3821"/>
        <item x="968"/>
        <item x="1741"/>
        <item m="1" x="7200"/>
        <item m="1" x="5281"/>
        <item x="385"/>
        <item x="2884"/>
        <item m="1" x="5386"/>
        <item m="1" x="5656"/>
        <item m="1" x="7270"/>
        <item x="41"/>
        <item x="771"/>
        <item m="1" x="4451"/>
        <item m="1" x="5845"/>
        <item m="1" x="6394"/>
        <item m="1" x="6917"/>
        <item m="1" x="4393"/>
        <item x="256"/>
        <item x="2885"/>
        <item x="1225"/>
        <item m="1" x="6870"/>
        <item m="1" x="6324"/>
        <item m="1" x="7118"/>
        <item m="1" x="5856"/>
        <item x="1212"/>
        <item m="1" x="6645"/>
        <item m="1" x="4200"/>
        <item x="4013"/>
        <item m="1" x="7065"/>
        <item x="674"/>
        <item m="1" x="6879"/>
        <item m="1" x="4704"/>
        <item m="1" x="5637"/>
        <item x="2352"/>
        <item x="1208"/>
        <item m="1" x="5752"/>
        <item m="1" x="5103"/>
        <item x="58"/>
        <item x="387"/>
        <item m="1" x="6398"/>
        <item m="1" x="7020"/>
        <item m="1" x="4659"/>
        <item m="1" x="5177"/>
        <item x="2416"/>
        <item x="3801"/>
        <item x="4010"/>
        <item x="2353"/>
        <item x="3388"/>
        <item m="1" x="5130"/>
        <item m="1" x="5603"/>
        <item m="1" x="5370"/>
        <item m="1" x="6617"/>
        <item x="2950"/>
        <item x="912"/>
        <item x="3903"/>
        <item m="1" x="5804"/>
        <item m="1" x="7051"/>
        <item x="388"/>
        <item x="389"/>
        <item x="654"/>
        <item x="1697"/>
        <item x="2899"/>
        <item m="1" x="4865"/>
        <item x="2030"/>
        <item x="2477"/>
        <item x="4063"/>
        <item m="1" x="6417"/>
        <item x="785"/>
        <item x="3389"/>
        <item x="1063"/>
        <item x="2609"/>
        <item m="1" x="5144"/>
        <item m="1" x="4870"/>
        <item m="1" x="4503"/>
        <item x="2705"/>
        <item x="390"/>
        <item x="3310"/>
        <item m="1" x="4851"/>
        <item x="3506"/>
        <item x="3767"/>
        <item m="1" x="4639"/>
        <item m="1" x="4549"/>
        <item m="1" x="6142"/>
        <item x="1479"/>
        <item m="1" x="4770"/>
        <item m="1" x="6377"/>
        <item x="391"/>
        <item m="1" x="7246"/>
        <item m="1" x="6033"/>
        <item x="1490"/>
        <item m="1" x="4452"/>
        <item m="1" x="5100"/>
        <item m="1" x="4239"/>
        <item m="1" x="6369"/>
        <item m="1" x="6259"/>
        <item x="2651"/>
        <item x="1905"/>
        <item m="1" x="6075"/>
        <item m="1" x="7071"/>
        <item x="3717"/>
        <item m="1" x="7060"/>
        <item x="392"/>
        <item m="1" x="6776"/>
        <item x="1321"/>
        <item m="1" x="4498"/>
        <item m="1" x="4319"/>
        <item x="2732"/>
        <item x="393"/>
        <item x="583"/>
        <item x="2806"/>
        <item x="1907"/>
        <item x="1789"/>
        <item x="1640"/>
        <item m="1" x="4718"/>
        <item m="1" x="5859"/>
        <item m="1" x="5056"/>
        <item m="1" x="5657"/>
        <item m="1" x="6922"/>
        <item m="1" x="6233"/>
        <item x="783"/>
        <item x="394"/>
        <item x="2951"/>
        <item m="1" x="5157"/>
        <item x="1018"/>
        <item x="2749"/>
        <item m="1" x="6186"/>
        <item m="1" x="7250"/>
        <item x="3449"/>
        <item x="843"/>
        <item m="1" x="6744"/>
        <item m="1" x="5832"/>
        <item x="1271"/>
        <item m="1" x="7203"/>
        <item x="826"/>
        <item m="1" x="6770"/>
        <item x="1272"/>
        <item m="1" x="6707"/>
        <item m="1" x="6479"/>
        <item m="1" x="7132"/>
        <item m="1" x="5073"/>
        <item m="1" x="6265"/>
        <item m="1" x="5234"/>
        <item m="1" x="6277"/>
        <item x="395"/>
        <item x="2557"/>
        <item m="1" x="4201"/>
        <item m="1" x="5519"/>
        <item x="3383"/>
        <item x="3710"/>
        <item m="1" x="4263"/>
        <item m="1" x="6827"/>
        <item m="1" x="6288"/>
        <item x="956"/>
        <item m="1" x="6637"/>
        <item x="3754"/>
        <item m="1" x="6127"/>
        <item x="3743"/>
        <item x="3872"/>
        <item x="2357"/>
        <item m="1" x="7272"/>
        <item m="1" x="5284"/>
        <item x="1704"/>
        <item m="1" x="5038"/>
        <item x="1909"/>
        <item x="1910"/>
        <item x="1911"/>
        <item x="3975"/>
        <item m="1" x="4491"/>
        <item x="2835"/>
        <item x="1514"/>
        <item x="1521"/>
        <item m="1" x="6224"/>
        <item x="727"/>
        <item m="1" x="5774"/>
        <item m="1" x="5480"/>
        <item x="936"/>
        <item m="1" x="6425"/>
        <item x="1032"/>
        <item m="1" x="5869"/>
        <item m="1" x="4881"/>
        <item m="1" x="4103"/>
        <item m="1" x="4897"/>
        <item x="2059"/>
        <item m="1" x="7008"/>
        <item m="1" x="6769"/>
        <item x="2358"/>
        <item m="1" x="6103"/>
        <item x="396"/>
        <item x="1426"/>
        <item x="2952"/>
        <item x="3764"/>
        <item m="1" x="5928"/>
        <item m="1" x="5317"/>
        <item m="1" x="5985"/>
        <item m="1" x="5529"/>
        <item x="719"/>
        <item x="1719"/>
        <item m="1" x="5033"/>
        <item m="1" x="5664"/>
        <item x="3224"/>
        <item m="1" x="4499"/>
        <item m="1" x="4379"/>
        <item m="1" x="5148"/>
        <item x="2359"/>
        <item x="151"/>
        <item x="3528"/>
        <item m="1" x="5289"/>
        <item m="1" x="6206"/>
        <item x="397"/>
        <item m="1" x="6771"/>
        <item m="1" x="4710"/>
        <item x="1474"/>
        <item x="398"/>
        <item x="660"/>
        <item x="2360"/>
        <item x="2361"/>
        <item x="3822"/>
        <item m="1" x="4544"/>
        <item x="3195"/>
        <item m="1" x="6619"/>
        <item m="1" x="5896"/>
        <item x="3390"/>
        <item m="1" x="5539"/>
        <item x="1273"/>
        <item x="2798"/>
        <item m="1" x="4321"/>
        <item x="2953"/>
        <item x="253"/>
        <item x="2055"/>
        <item m="1" x="5883"/>
        <item m="1" x="5723"/>
        <item m="1" x="4791"/>
        <item m="1" x="5894"/>
        <item x="92"/>
        <item m="1" x="6512"/>
        <item m="1" x="6547"/>
        <item m="1" x="4547"/>
        <item m="1" x="6759"/>
        <item m="1" x="5113"/>
        <item m="1" x="4859"/>
        <item m="1" x="6460"/>
        <item m="1" x="4609"/>
        <item m="1" x="4388"/>
        <item m="1" x="5903"/>
        <item m="1" x="7237"/>
        <item x="1069"/>
        <item x="1071"/>
        <item m="1" x="5943"/>
        <item x="1052"/>
        <item m="1" x="5724"/>
        <item m="1" x="6699"/>
        <item x="11"/>
        <item x="663"/>
        <item m="1" x="4125"/>
        <item x="3823"/>
        <item m="1" x="5112"/>
        <item m="1" x="6972"/>
        <item m="1" x="7068"/>
        <item m="1" x="4665"/>
        <item m="1" x="6098"/>
        <item x="3824"/>
        <item x="1073"/>
        <item m="1" x="4867"/>
        <item m="1" x="5479"/>
        <item m="1" x="6194"/>
        <item m="1" x="5547"/>
        <item x="1914"/>
        <item m="1" x="4161"/>
        <item x="2446"/>
        <item m="1" x="6228"/>
        <item x="624"/>
        <item m="1" x="6285"/>
        <item x="1742"/>
        <item x="399"/>
        <item m="1" x="7172"/>
        <item x="1915"/>
        <item x="635"/>
        <item x="2478"/>
        <item x="3225"/>
        <item x="2954"/>
        <item m="1" x="5044"/>
        <item m="1" x="6495"/>
        <item x="974"/>
        <item m="1" x="5463"/>
        <item x="3391"/>
        <item m="1" x="5230"/>
        <item m="1" x="4796"/>
        <item m="1" x="5075"/>
        <item m="1" x="7015"/>
        <item x="2192"/>
        <item x="655"/>
        <item m="1" x="4735"/>
        <item x="1916"/>
        <item m="1" x="6762"/>
        <item m="1" x="5331"/>
        <item m="1" x="5881"/>
        <item m="1" x="5011"/>
        <item m="1" x="5186"/>
        <item m="1" x="5301"/>
        <item x="1029"/>
        <item x="6"/>
        <item m="1" x="6410"/>
        <item x="2612"/>
        <item m="1" x="5992"/>
        <item m="1" x="6576"/>
        <item m="1" x="4913"/>
        <item m="1" x="4202"/>
        <item m="1" x="4203"/>
        <item m="1" x="6485"/>
        <item m="1" x="5815"/>
        <item m="1" x="4501"/>
        <item x="2022"/>
        <item m="1" x="4151"/>
        <item x="2021"/>
        <item m="1" x="5876"/>
        <item m="1" x="5807"/>
        <item x="647"/>
        <item m="1" x="5000"/>
        <item x="664"/>
        <item x="148"/>
        <item m="1" x="7204"/>
        <item m="1" x="5663"/>
        <item x="2955"/>
        <item x="2956"/>
        <item x="688"/>
        <item x="1409"/>
        <item m="1" x="4968"/>
        <item m="1" x="6300"/>
        <item x="943"/>
        <item x="4007"/>
        <item m="1" x="6195"/>
        <item x="149"/>
        <item m="1" x="5222"/>
        <item x="2957"/>
        <item m="1" x="5248"/>
        <item x="3459"/>
        <item m="1" x="5099"/>
        <item x="1326"/>
        <item m="1" x="5136"/>
        <item m="1" x="4204"/>
        <item m="1" x="4728"/>
        <item x="2958"/>
        <item m="1" x="7119"/>
        <item x="2620"/>
        <item m="1" x="5895"/>
        <item x="2479"/>
        <item m="1" x="4205"/>
        <item x="3392"/>
        <item x="1136"/>
        <item m="1" x="4206"/>
        <item m="1" x="4681"/>
        <item m="1" x="5058"/>
        <item x="913"/>
        <item m="1" x="6952"/>
        <item x="1763"/>
        <item x="724"/>
        <item m="1" x="7067"/>
        <item x="2900"/>
        <item m="1" x="7125"/>
        <item m="1" x="5974"/>
        <item x="401"/>
        <item x="676"/>
        <item x="774"/>
        <item x="402"/>
        <item m="1" x="4350"/>
        <item m="1" x="4283"/>
        <item x="96"/>
        <item m="1" x="5945"/>
        <item m="1" x="5560"/>
        <item x="2366"/>
        <item x="1425"/>
        <item m="1" x="5085"/>
        <item x="3826"/>
        <item x="2665"/>
        <item m="1" x="4539"/>
        <item x="1920"/>
        <item x="2265"/>
        <item m="1" x="5300"/>
        <item x="3301"/>
        <item x="1104"/>
        <item x="403"/>
        <item x="3802"/>
        <item m="1" x="6942"/>
        <item m="1" x="5865"/>
        <item x="3993"/>
        <item m="1" x="5078"/>
        <item x="589"/>
        <item x="703"/>
        <item x="3160"/>
        <item x="3984"/>
        <item m="1" x="4915"/>
        <item m="1" x="5735"/>
        <item x="1724"/>
        <item x="404"/>
        <item m="1" x="6382"/>
        <item m="1" x="5844"/>
        <item m="1" x="6772"/>
        <item m="1" x="6327"/>
        <item m="1" x="5129"/>
        <item x="2795"/>
        <item x="3393"/>
        <item x="3014"/>
        <item x="1119"/>
        <item m="1" x="5004"/>
        <item x="1016"/>
        <item m="1" x="5941"/>
        <item m="1" x="5540"/>
        <item m="1" x="6700"/>
        <item x="1109"/>
        <item x="1922"/>
        <item x="3775"/>
        <item x="990"/>
        <item m="1" x="5126"/>
        <item m="1" x="5077"/>
        <item m="1" x="6241"/>
        <item x="3768"/>
        <item x="405"/>
        <item m="1" x="6184"/>
        <item x="1014"/>
        <item m="1" x="7070"/>
        <item x="821"/>
        <item x="3228"/>
        <item x="1923"/>
        <item x="764"/>
        <item m="1" x="6442"/>
        <item m="1" x="5430"/>
        <item m="1" x="6190"/>
        <item x="406"/>
        <item m="1" x="6207"/>
        <item x="933"/>
        <item x="1431"/>
        <item m="1" x="5850"/>
        <item x="2959"/>
        <item x="729"/>
        <item m="1" x="4282"/>
        <item x="1924"/>
        <item m="1" x="6581"/>
        <item m="1" x="6147"/>
        <item x="2652"/>
        <item x="3229"/>
        <item x="3574"/>
        <item m="1" x="5485"/>
        <item x="2369"/>
        <item x="1927"/>
        <item m="1" x="5481"/>
        <item x="1928"/>
        <item m="1" x="5491"/>
        <item x="407"/>
        <item x="3515"/>
        <item x="3904"/>
        <item m="1" x="6933"/>
        <item m="1" x="4329"/>
        <item m="1" x="7120"/>
        <item m="1" x="4889"/>
        <item x="3394"/>
        <item m="1" x="6463"/>
        <item m="1" x="4272"/>
        <item x="1702"/>
        <item x="119"/>
        <item m="1" x="6618"/>
        <item m="1" x="5843"/>
        <item m="1" x="6449"/>
        <item m="1" x="6297"/>
        <item m="1" x="6015"/>
        <item x="1930"/>
        <item m="1" x="4723"/>
        <item m="1" x="5342"/>
        <item m="1" x="6027"/>
        <item m="1" x="6656"/>
        <item m="1" x="5916"/>
        <item x="2887"/>
        <item x="3430"/>
        <item x="1931"/>
        <item x="835"/>
        <item m="1" x="4615"/>
        <item x="4004"/>
        <item x="2960"/>
        <item x="1079"/>
        <item x="156"/>
        <item x="3232"/>
        <item m="1" x="4825"/>
        <item m="1" x="5387"/>
        <item x="408"/>
        <item m="1" x="5819"/>
        <item x="2370"/>
        <item m="1" x="5625"/>
        <item m="1" x="6457"/>
        <item x="3845"/>
        <item m="1" x="5554"/>
        <item m="1" x="5175"/>
        <item m="1" x="6996"/>
        <item m="1" x="4988"/>
        <item m="1" x="6867"/>
        <item m="1" x="4668"/>
        <item x="18"/>
        <item m="1" x="5802"/>
        <item m="1" x="7160"/>
        <item m="1" x="5266"/>
        <item x="2033"/>
        <item m="1" x="5686"/>
        <item x="3395"/>
        <item m="1" x="5353"/>
        <item x="1471"/>
        <item x="3432"/>
        <item x="1084"/>
        <item x="3827"/>
        <item x="2616"/>
        <item m="1" x="7166"/>
        <item m="1" x="6756"/>
        <item m="1" x="5422"/>
        <item x="3843"/>
        <item m="1" x="6016"/>
        <item x="1000"/>
        <item x="120"/>
        <item m="1" x="5039"/>
        <item x="941"/>
        <item m="1" x="7090"/>
        <item x="3712"/>
        <item x="2373"/>
        <item m="1" x="6872"/>
        <item m="1" x="6795"/>
        <item x="630"/>
        <item x="1932"/>
        <item m="1" x="5439"/>
        <item x="838"/>
        <item m="1" x="5968"/>
        <item x="3980"/>
        <item x="2653"/>
        <item m="1" x="6105"/>
        <item x="1497"/>
        <item x="1498"/>
        <item m="1" x="6710"/>
        <item m="1" x="6703"/>
        <item x="3973"/>
        <item m="1" x="7021"/>
        <item m="1" x="5585"/>
        <item m="1" x="7041"/>
        <item m="1" x="6565"/>
        <item m="1" x="5045"/>
        <item m="1" x="4566"/>
        <item x="409"/>
        <item m="1" x="6955"/>
        <item m="1" x="6177"/>
        <item m="1" x="5866"/>
        <item x="1739"/>
        <item m="1" x="7054"/>
        <item m="1" x="6071"/>
        <item m="1" x="6884"/>
        <item x="3396"/>
        <item m="1" x="7186"/>
        <item m="1" x="5577"/>
        <item x="3905"/>
        <item m="1" x="7190"/>
        <item m="1" x="5473"/>
        <item x="1138"/>
        <item m="1" x="5628"/>
        <item m="1" x="5057"/>
        <item m="1" x="5061"/>
        <item x="3233"/>
        <item x="3397"/>
        <item m="1" x="5067"/>
        <item x="815"/>
        <item x="3491"/>
        <item x="410"/>
        <item m="1" x="6162"/>
        <item m="1" x="4792"/>
        <item x="952"/>
        <item m="1" x="7039"/>
        <item m="1" x="5959"/>
        <item m="1" x="4981"/>
        <item x="2961"/>
        <item m="1" x="6328"/>
        <item m="1" x="5754"/>
        <item m="1" x="6543"/>
        <item m="1" x="6193"/>
        <item x="2962"/>
        <item x="844"/>
        <item m="1" x="6961"/>
        <item x="1699"/>
        <item x="2654"/>
        <item m="1" x="4453"/>
        <item m="1" x="4207"/>
        <item m="1" x="5084"/>
        <item m="1" x="5410"/>
        <item x="533"/>
        <item x="3828"/>
        <item x="2717"/>
        <item x="4000"/>
        <item m="1" x="5429"/>
        <item x="1934"/>
        <item x="595"/>
        <item m="1" x="5518"/>
        <item x="3398"/>
        <item x="1214"/>
        <item m="1" x="6478"/>
        <item m="1" x="7241"/>
        <item m="1" x="6968"/>
        <item x="699"/>
        <item m="1" x="5699"/>
        <item x="3505"/>
        <item m="1" x="6674"/>
        <item x="1936"/>
        <item x="1752"/>
        <item x="1753"/>
        <item m="1" x="5251"/>
        <item x="1622"/>
        <item x="570"/>
        <item x="766"/>
        <item x="3744"/>
        <item m="1" x="6669"/>
        <item m="1" x="6987"/>
        <item x="939"/>
        <item x="3433"/>
        <item x="57"/>
        <item x="1298"/>
        <item m="1" x="5490"/>
        <item x="3236"/>
        <item m="1" x="4876"/>
        <item m="1" x="5553"/>
        <item x="1061"/>
        <item x="188"/>
        <item m="1" x="6124"/>
        <item m="1" x="4208"/>
        <item x="1712"/>
        <item x="773"/>
        <item x="632"/>
        <item x="3399"/>
        <item m="1" x="4772"/>
        <item m="1" x="6301"/>
        <item m="1" x="7179"/>
        <item m="1" x="5955"/>
        <item x="3523"/>
        <item m="1" x="5919"/>
        <item m="1" x="6281"/>
        <item x="3135"/>
        <item x="1940"/>
        <item x="1723"/>
        <item x="3"/>
        <item x="3504"/>
        <item m="1" x="5630"/>
        <item x="2963"/>
        <item m="1" x="6592"/>
        <item x="3143"/>
        <item x="619"/>
        <item x="2664"/>
        <item x="17"/>
        <item x="599"/>
        <item m="1" x="5351"/>
        <item m="1" x="6351"/>
        <item m="1" x="4577"/>
        <item m="1" x="4699"/>
        <item x="411"/>
        <item x="196"/>
        <item m="1" x="7078"/>
        <item m="1" x="6575"/>
        <item x="708"/>
        <item m="1" x="4708"/>
        <item m="1" x="5958"/>
        <item x="1410"/>
        <item x="1436"/>
        <item m="1" x="6716"/>
        <item m="1" x="4241"/>
        <item m="1" x="6664"/>
        <item x="1617"/>
        <item x="1525"/>
        <item m="1" x="4113"/>
        <item m="1" x="6145"/>
        <item m="1" x="5243"/>
        <item x="3238"/>
        <item m="1" x="4209"/>
        <item m="1" x="5878"/>
        <item m="1" x="4551"/>
        <item m="1" x="4725"/>
        <item m="1" x="6555"/>
        <item x="224"/>
        <item x="820"/>
        <item m="1" x="5332"/>
        <item x="598"/>
        <item m="1" x="4663"/>
        <item x="987"/>
        <item x="1942"/>
        <item m="1" x="7046"/>
        <item x="3774"/>
        <item m="1" x="4744"/>
        <item m="1" x="5569"/>
        <item m="1" x="5195"/>
        <item m="1" x="5716"/>
        <item x="1945"/>
        <item m="1" x="5729"/>
        <item x="515"/>
        <item x="22"/>
        <item x="3734"/>
        <item x="944"/>
        <item m="1" x="6210"/>
        <item m="1" x="4997"/>
        <item x="1445"/>
        <item x="693"/>
        <item x="2014"/>
        <item x="1648"/>
        <item m="1" x="4490"/>
        <item m="1" x="4741"/>
        <item x="3239"/>
        <item x="3240"/>
        <item x="3241"/>
        <item m="1" x="4672"/>
        <item x="626"/>
        <item m="1" x="5453"/>
        <item m="1" x="6823"/>
        <item m="1" x="5583"/>
        <item x="3414"/>
        <item m="1" x="6609"/>
        <item x="2965"/>
        <item m="1" x="6765"/>
        <item m="1" x="6469"/>
        <item m="1" x="6973"/>
        <item x="1675"/>
        <item m="1" x="4210"/>
        <item m="1" x="5777"/>
        <item m="1" x="6450"/>
        <item x="3999"/>
        <item x="4003"/>
        <item m="1" x="6462"/>
        <item x="3400"/>
        <item x="818"/>
        <item m="1" x="4904"/>
        <item x="1332"/>
        <item x="725"/>
        <item x="3302"/>
        <item m="1" x="5405"/>
        <item x="2381"/>
        <item m="1" x="4696"/>
        <item m="1" x="5394"/>
        <item x="915"/>
        <item m="1" x="4956"/>
        <item m="1" x="6511"/>
        <item x="413"/>
        <item x="577"/>
        <item x="625"/>
        <item m="1" x="6401"/>
        <item m="1" x="6836"/>
        <item m="1" x="4790"/>
        <item x="3503"/>
        <item m="1" x="4211"/>
        <item m="1" x="5854"/>
        <item x="414"/>
        <item x="718"/>
        <item m="1" x="4556"/>
        <item m="1" x="4568"/>
        <item m="1" x="6269"/>
        <item x="2803"/>
        <item x="807"/>
        <item m="1" x="5150"/>
        <item x="1661"/>
        <item m="1" x="4454"/>
        <item x="81"/>
        <item x="3244"/>
        <item x="1486"/>
        <item m="1" x="5425"/>
        <item x="2843"/>
        <item x="2736"/>
        <item m="1" x="4592"/>
        <item x="1274"/>
        <item x="3015"/>
        <item m="1" x="5682"/>
        <item m="1" x="4535"/>
        <item m="1" x="4885"/>
        <item m="1" x="5826"/>
        <item m="1" x="5853"/>
        <item x="1946"/>
        <item x="1392"/>
        <item x="846"/>
        <item m="1" x="4619"/>
        <item x="1577"/>
        <item m="1" x="6464"/>
        <item x="810"/>
        <item x="239"/>
        <item m="1" x="5472"/>
        <item m="1" x="6800"/>
        <item m="1" x="4894"/>
        <item x="1"/>
        <item x="1012"/>
        <item x="1123"/>
        <item m="1" x="6067"/>
        <item m="1" x="4356"/>
        <item m="1" x="4212"/>
        <item m="1" x="4598"/>
        <item x="2544"/>
        <item x="1419"/>
        <item x="416"/>
        <item x="571"/>
        <item x="1694"/>
        <item x="792"/>
        <item x="1444"/>
        <item m="1" x="5023"/>
        <item m="1" x="5626"/>
        <item m="1" x="5613"/>
        <item x="1108"/>
        <item x="1085"/>
        <item x="1080"/>
        <item x="1081"/>
        <item x="2966"/>
        <item x="4002"/>
        <item x="1448"/>
        <item x="1947"/>
        <item m="1" x="4753"/>
        <item x="417"/>
        <item m="1" x="7006"/>
        <item x="418"/>
        <item m="1" x="4715"/>
        <item m="1" x="6498"/>
        <item m="1" x="6090"/>
        <item m="1" x="5703"/>
        <item x="2967"/>
        <item x="3502"/>
        <item x="1188"/>
        <item x="1197"/>
        <item x="808"/>
        <item x="862"/>
        <item m="1" x="5575"/>
        <item x="2968"/>
        <item x="2969"/>
        <item x="590"/>
        <item m="1" x="6392"/>
        <item x="867"/>
        <item x="2709"/>
        <item x="2970"/>
        <item m="1" x="5898"/>
        <item m="1" x="5679"/>
        <item m="1" x="4286"/>
        <item x="421"/>
        <item m="1" x="4689"/>
        <item m="1" x="7009"/>
        <item x="1691"/>
        <item m="1" x="4923"/>
        <item m="1" x="4643"/>
        <item m="1" x="4976"/>
        <item x="2971"/>
        <item x="2972"/>
        <item m="1" x="4473"/>
        <item x="1433"/>
        <item x="2480"/>
        <item m="1" x="4821"/>
        <item x="732"/>
        <item x="3758"/>
        <item m="1" x="6214"/>
        <item m="1" x="4833"/>
        <item m="1" x="4977"/>
        <item m="1" x="7223"/>
        <item x="2116"/>
        <item m="1" x="4817"/>
        <item m="1" x="6503"/>
        <item x="667"/>
        <item x="3575"/>
        <item x="1036"/>
        <item x="1526"/>
        <item m="1" x="5001"/>
        <item m="1" x="6728"/>
        <item x="916"/>
        <item m="1" x="5236"/>
        <item x="1703"/>
        <item m="1" x="4325"/>
        <item m="1" x="5451"/>
        <item m="1" x="4847"/>
        <item m="1" x="6695"/>
        <item x="3136"/>
        <item x="422"/>
        <item m="1" x="5046"/>
        <item x="2973"/>
        <item m="1" x="6501"/>
        <item m="1" x="5446"/>
        <item m="1" x="5318"/>
        <item m="1" x="4324"/>
        <item m="1" x="6477"/>
        <item x="945"/>
        <item x="1530"/>
        <item m="1" x="6737"/>
        <item x="2481"/>
        <item x="2482"/>
        <item m="1" x="6106"/>
        <item m="1" x="4617"/>
        <item m="1" x="6189"/>
        <item x="1242"/>
        <item m="1" x="5889"/>
        <item m="1" x="5617"/>
        <item m="1" x="4455"/>
        <item m="1" x="6484"/>
        <item m="1" x="6959"/>
        <item x="1948"/>
        <item x="1949"/>
        <item m="1" x="7153"/>
        <item m="1" x="6045"/>
        <item m="1" x="6994"/>
        <item x="1103"/>
        <item m="1" x="6337"/>
        <item m="1" x="4131"/>
        <item x="3803"/>
        <item x="1236"/>
        <item m="1" x="6999"/>
        <item x="2031"/>
        <item m="1" x="6677"/>
        <item x="2385"/>
        <item m="1" x="5698"/>
        <item x="1434"/>
        <item x="1513"/>
        <item m="1" x="6764"/>
        <item m="1" x="6088"/>
        <item x="3474"/>
        <item x="1116"/>
        <item x="3304"/>
        <item x="1066"/>
        <item m="1" x="6226"/>
        <item m="1" x="6141"/>
        <item m="1" x="4353"/>
        <item x="762"/>
        <item x="937"/>
        <item m="1" x="5399"/>
        <item m="1" x="4679"/>
        <item m="1" x="6004"/>
        <item x="1951"/>
        <item x="1954"/>
        <item m="1" x="4520"/>
        <item m="1" x="5707"/>
        <item x="1235"/>
        <item m="1" x="5105"/>
        <item x="530"/>
        <item m="1" x="5122"/>
        <item x="3874"/>
        <item m="1" x="5184"/>
        <item x="1955"/>
        <item x="2894"/>
        <item x="2895"/>
        <item m="1" x="5522"/>
        <item m="1" x="7047"/>
        <item x="869"/>
        <item x="1129"/>
        <item x="73"/>
        <item m="1" x="6383"/>
        <item m="1" x="7000"/>
        <item x="1689"/>
        <item x="1330"/>
        <item x="1331"/>
        <item m="1" x="6308"/>
        <item x="3521"/>
        <item x="3527"/>
        <item x="3524"/>
        <item m="1" x="6640"/>
        <item x="779"/>
        <item x="1070"/>
        <item x="2610"/>
        <item x="1720"/>
        <item x="969"/>
        <item x="2413"/>
        <item x="93"/>
        <item m="1" x="7108"/>
        <item x="1190"/>
        <item m="1" x="6459"/>
        <item m="1" x="6421"/>
        <item x="1956"/>
        <item x="2483"/>
        <item x="1207"/>
        <item x="2974"/>
        <item m="1" x="4780"/>
        <item m="1" x="5588"/>
        <item x="540"/>
        <item m="1" x="6650"/>
        <item x="1435"/>
        <item x="1520"/>
        <item x="3501"/>
        <item m="1" x="6309"/>
        <item m="1" x="6536"/>
        <item m="1" x="6950"/>
        <item m="1" x="6623"/>
        <item m="1" x="6948"/>
        <item x="423"/>
        <item x="1957"/>
        <item m="1" x="5764"/>
        <item m="1" x="4998"/>
        <item x="2975"/>
        <item x="1118"/>
        <item x="3401"/>
        <item x="2725"/>
        <item x="1645"/>
        <item m="1" x="4213"/>
        <item m="1" x="5364"/>
        <item x="2730"/>
        <item m="1" x="4105"/>
        <item x="424"/>
        <item m="1" x="6692"/>
        <item m="1" x="4456"/>
        <item x="158"/>
        <item x="1708"/>
        <item x="2976"/>
        <item m="1" x="5523"/>
        <item x="1472"/>
        <item m="1" x="5525"/>
        <item x="1095"/>
        <item x="3907"/>
        <item x="3908"/>
        <item m="1" x="7053"/>
        <item m="1" x="7083"/>
        <item x="3402"/>
        <item x="3906"/>
        <item m="1" x="6014"/>
        <item x="209"/>
        <item x="426"/>
        <item m="1" x="6502"/>
        <item x="1233"/>
        <item m="1" x="4155"/>
        <item x="1958"/>
        <item m="1" x="5526"/>
        <item m="1" x="4950"/>
        <item x="1396"/>
        <item x="1025"/>
        <item x="1115"/>
        <item m="1" x="6817"/>
        <item m="1" x="5096"/>
        <item x="997"/>
        <item m="1" x="5775"/>
        <item x="917"/>
        <item x="918"/>
        <item x="3403"/>
        <item m="1" x="6878"/>
        <item m="1" x="5704"/>
        <item m="1" x="6693"/>
        <item m="1" x="5090"/>
        <item x="1483"/>
        <item m="1" x="6752"/>
        <item m="1" x="5250"/>
        <item m="1" x="4650"/>
        <item m="1" x="5822"/>
        <item m="1" x="7264"/>
        <item m="1" x="5997"/>
        <item x="23"/>
        <item x="21"/>
        <item m="1" x="4748"/>
        <item x="3572"/>
        <item x="2388"/>
        <item m="1" x="6389"/>
        <item x="182"/>
        <item x="819"/>
        <item x="812"/>
        <item m="1" x="7157"/>
        <item m="1" x="5546"/>
        <item m="1" x="4457"/>
        <item m="1" x="6109"/>
        <item m="1" x="6349"/>
        <item m="1" x="4769"/>
        <item x="697"/>
        <item m="1" x="5922"/>
        <item m="1" x="5976"/>
        <item m="1" x="5456"/>
        <item m="1" x="4819"/>
        <item m="1" x="5556"/>
        <item x="1508"/>
        <item m="1" x="5666"/>
        <item m="1" x="4593"/>
        <item x="2977"/>
        <item x="1329"/>
        <item m="1" x="7149"/>
        <item m="1" x="6672"/>
        <item m="1" x="6923"/>
        <item m="1" x="5319"/>
        <item x="1020"/>
        <item m="1" x="4214"/>
        <item x="2390"/>
        <item x="678"/>
        <item m="1" x="5249"/>
        <item m="1" x="6882"/>
        <item m="1" x="6815"/>
        <item m="1" x="5623"/>
        <item x="733"/>
        <item m="1" x="5189"/>
        <item m="1" x="5216"/>
        <item m="1" x="5970"/>
        <item m="1" x="5030"/>
        <item x="1960"/>
        <item x="427"/>
        <item m="1" x="6325"/>
        <item m="1" x="5363"/>
        <item m="1" x="5750"/>
        <item m="1" x="5552"/>
        <item x="1213"/>
        <item m="1" x="5921"/>
        <item m="1" x="6965"/>
        <item m="1" x="6360"/>
        <item m="1" x="5721"/>
        <item m="1" x="5582"/>
        <item m="1" x="6757"/>
        <item m="1" x="6979"/>
        <item x="1323"/>
        <item x="2978"/>
        <item x="2655"/>
        <item m="1" x="5448"/>
        <item x="2979"/>
        <item m="1" x="5940"/>
        <item x="2716"/>
        <item x="1748"/>
        <item m="1" x="4713"/>
        <item m="1" x="5982"/>
        <item m="1" x="6797"/>
        <item x="3726"/>
        <item m="1" x="6017"/>
        <item x="2018"/>
        <item x="2980"/>
        <item m="1" x="6452"/>
        <item x="919"/>
        <item x="428"/>
        <item m="1" x="7129"/>
        <item m="1" x="5506"/>
        <item m="1" x="6889"/>
        <item x="12"/>
        <item x="15"/>
        <item m="1" x="6780"/>
        <item x="248"/>
        <item m="1" x="5484"/>
        <item m="1" x="5202"/>
        <item m="1" x="5066"/>
        <item x="2547"/>
        <item x="1961"/>
        <item x="2017"/>
        <item m="1" x="5288"/>
        <item m="1" x="5049"/>
        <item m="1" x="5164"/>
        <item x="2200"/>
        <item x="0"/>
        <item x="1962"/>
        <item m="1" x="4369"/>
        <item m="1" x="4995"/>
        <item x="3983"/>
        <item x="430"/>
        <item x="3709"/>
        <item m="1" x="6834"/>
        <item m="1" x="5081"/>
        <item x="2718"/>
        <item m="1" x="6326"/>
        <item x="602"/>
        <item x="638"/>
        <item x="432"/>
        <item m="1" x="6560"/>
        <item m="1" x="5197"/>
        <item x="3500"/>
        <item x="240"/>
        <item m="1" x="6363"/>
        <item m="1" x="5313"/>
        <item x="2981"/>
        <item m="1" x="5629"/>
        <item m="1" x="7018"/>
        <item m="1" x="6862"/>
        <item m="1" x="4405"/>
        <item m="1" x="6232"/>
        <item x="3431"/>
        <item m="1" x="6832"/>
        <item m="1" x="7058"/>
        <item m="1" x="5805"/>
        <item x="177"/>
        <item x="1783"/>
        <item m="1" x="5598"/>
        <item m="1" x="5612"/>
        <item m="1" x="5897"/>
        <item m="1" x="6023"/>
        <item m="1" x="6638"/>
        <item x="2391"/>
        <item m="1" x="6196"/>
        <item x="643"/>
        <item x="1963"/>
        <item x="1533"/>
        <item m="1" x="6841"/>
        <item m="1" x="5060"/>
        <item x="1964"/>
        <item x="1227"/>
        <item m="1" x="4822"/>
        <item x="1398"/>
        <item m="1" x="7239"/>
        <item x="433"/>
        <item m="1" x="5254"/>
        <item x="702"/>
        <item m="1" x="6730"/>
        <item m="1" x="6331"/>
        <item m="1" x="6989"/>
        <item x="722"/>
        <item m="1" x="6099"/>
        <item x="217"/>
        <item x="3249"/>
        <item m="1" x="5888"/>
        <item m="1" x="4835"/>
        <item m="1" x="5014"/>
        <item x="3250"/>
        <item x="2611"/>
        <item m="1" x="5824"/>
        <item m="1" x="6785"/>
        <item m="1" x="6183"/>
        <item x="3745"/>
        <item m="1" x="6539"/>
        <item m="1" x="7154"/>
        <item m="1" x="5627"/>
        <item x="3404"/>
        <item x="932"/>
        <item x="2982"/>
        <item m="1" x="4333"/>
        <item x="434"/>
        <item x="3127"/>
        <item m="1" x="5511"/>
        <item m="1" x="4959"/>
        <item m="1" x="6371"/>
        <item x="2719"/>
        <item m="1" x="4299"/>
        <item m="1" x="4861"/>
        <item x="920"/>
        <item m="1" x="6426"/>
        <item x="2"/>
        <item x="1221"/>
        <item m="1" x="4656"/>
        <item m="1" x="4623"/>
        <item m="1" x="4952"/>
        <item x="1970"/>
        <item x="1243"/>
        <item x="1971"/>
        <item m="1" x="6934"/>
        <item x="1728"/>
        <item m="1" x="4458"/>
        <item m="1" x="4979"/>
        <item x="3256"/>
        <item x="1443"/>
        <item x="641"/>
        <item m="1" x="5283"/>
        <item m="1" x="5407"/>
        <item m="1" x="6411"/>
        <item m="1" x="5956"/>
        <item m="1" x="6799"/>
        <item m="1" x="4909"/>
        <item m="1" x="6056"/>
        <item x="3257"/>
        <item x="752"/>
        <item x="2555"/>
        <item m="1" x="5857"/>
        <item m="1" x="4912"/>
        <item x="435"/>
        <item x="973"/>
        <item x="3909"/>
        <item m="1" x="6651"/>
        <item x="2983"/>
        <item m="1" x="7263"/>
        <item m="1" x="6835"/>
        <item x="436"/>
        <item m="1" x="5498"/>
        <item x="2067"/>
        <item x="187"/>
        <item x="1411"/>
        <item x="935"/>
        <item m="1" x="6507"/>
        <item m="1" x="4280"/>
        <item m="1" x="5172"/>
        <item x="1189"/>
        <item m="1" x="5062"/>
        <item m="1" x="4734"/>
        <item m="1" x="4827"/>
        <item x="1570"/>
        <item m="1" x="6740"/>
        <item m="1" x="7026"/>
        <item m="1" x="5388"/>
        <item x="2984"/>
        <item x="2985"/>
        <item x="2986"/>
        <item m="1" x="6513"/>
        <item m="1" x="4928"/>
        <item m="1" x="4630"/>
        <item m="1" x="5414"/>
        <item m="1" x="5708"/>
        <item m="1" x="4955"/>
        <item m="1" x="4721"/>
        <item x="1406"/>
        <item m="1" x="6316"/>
        <item x="704"/>
        <item x="1649"/>
        <item m="1" x="6574"/>
        <item x="584"/>
        <item x="1380"/>
        <item x="755"/>
        <item m="1" x="4754"/>
        <item x="954"/>
        <item m="1" x="5021"/>
        <item m="1" x="6121"/>
        <item m="1" x="6117"/>
        <item m="1" x="4563"/>
        <item m="1" x="4390"/>
        <item m="1" x="4636"/>
        <item m="1" x="4537"/>
        <item m="1" x="5871"/>
        <item x="1134"/>
        <item x="690"/>
        <item m="1" x="4957"/>
        <item x="3704"/>
        <item m="1" x="5607"/>
        <item m="1" x="5762"/>
        <item m="1" x="5328"/>
        <item m="1" x="5098"/>
        <item m="1" x="6122"/>
        <item x="1690"/>
        <item m="1" x="6784"/>
        <item m="1" x="6648"/>
        <item m="1" x="4430"/>
        <item x="816"/>
        <item x="3405"/>
        <item m="1" x="4603"/>
        <item x="2556"/>
        <item x="134"/>
        <item m="1" x="5241"/>
        <item m="1" x="4141"/>
        <item m="1" x="6041"/>
        <item x="210"/>
        <item x="2455"/>
        <item x="2728"/>
        <item x="1527"/>
        <item x="2694"/>
        <item m="1" x="5760"/>
        <item x="437"/>
        <item m="1" x="7096"/>
        <item x="2695"/>
        <item x="1439"/>
        <item m="1" x="4688"/>
        <item x="14"/>
        <item m="1" x="5545"/>
        <item x="3529"/>
        <item x="860"/>
        <item m="1" x="4216"/>
        <item m="1" x="6062"/>
        <item m="1" x="6246"/>
        <item m="1" x="6697"/>
        <item m="1" x="6828"/>
        <item m="1" x="5268"/>
        <item x="2656"/>
        <item x="3730"/>
        <item x="2987"/>
        <item m="1" x="7252"/>
        <item x="2988"/>
        <item x="1199"/>
        <item x="2051"/>
        <item x="438"/>
        <item x="851"/>
        <item m="1" x="4328"/>
        <item x="1275"/>
        <item m="1" x="6666"/>
        <item x="1417"/>
        <item x="2989"/>
        <item m="1" x="4644"/>
        <item m="1" x="6851"/>
        <item m="1" x="4747"/>
        <item m="1" x="5759"/>
        <item m="1" x="5265"/>
        <item m="1" x="6910"/>
        <item x="849"/>
        <item x="2484"/>
        <item m="1" x="5445"/>
        <item m="1" x="6034"/>
        <item x="748"/>
        <item x="1972"/>
        <item m="1" x="5509"/>
        <item m="1" x="5501"/>
        <item x="223"/>
        <item x="2713"/>
        <item x="124"/>
        <item m="1" x="5192"/>
        <item m="1" x="5687"/>
        <item x="2714"/>
        <item m="1" x="4935"/>
        <item x="2657"/>
        <item x="1973"/>
        <item m="1" x="6537"/>
        <item x="3258"/>
        <item m="1" x="4967"/>
        <item x="791"/>
        <item x="3406"/>
        <item m="1" x="4645"/>
        <item m="1" x="4675"/>
        <item x="243"/>
        <item x="244"/>
        <item x="1130"/>
        <item m="1" x="5163"/>
        <item x="1176"/>
        <item m="1" x="5766"/>
        <item m="1" x="6319"/>
        <item x="60"/>
        <item x="439"/>
        <item m="1" x="6874"/>
        <item m="1" x="4358"/>
        <item m="1" x="6057"/>
        <item m="1" x="4945"/>
        <item x="3330"/>
        <item x="1975"/>
        <item m="1" x="5993"/>
        <item m="1" x="5007"/>
        <item m="1" x="7212"/>
        <item m="1" x="4805"/>
        <item m="1" x="5829"/>
        <item m="1" x="5355"/>
        <item x="1731"/>
        <item x="1446"/>
        <item x="2990"/>
        <item m="1" x="6313"/>
        <item x="2392"/>
        <item m="1" x="4937"/>
        <item m="1" x="5242"/>
        <item x="13"/>
        <item x="94"/>
        <item m="1" x="7152"/>
        <item x="653"/>
        <item x="133"/>
        <item x="136"/>
        <item m="1" x="6481"/>
        <item x="440"/>
        <item m="1" x="4931"/>
        <item x="1976"/>
        <item m="1" x="6172"/>
        <item m="1" x="7138"/>
        <item m="1" x="6745"/>
        <item m="1" x="4578"/>
        <item x="1039"/>
        <item x="257"/>
        <item m="1" x="5327"/>
        <item x="3829"/>
        <item x="511"/>
        <item x="3260"/>
        <item x="1427"/>
        <item m="1" x="4459"/>
        <item m="1" x="7024"/>
        <item x="95"/>
        <item m="1" x="6416"/>
        <item x="1424"/>
        <item x="1402"/>
        <item x="3752"/>
        <item x="3407"/>
        <item m="1" x="5196"/>
        <item x="441"/>
        <item m="1" x="4217"/>
        <item x="2666"/>
        <item x="1013"/>
        <item m="1" x="5835"/>
        <item m="1" x="5756"/>
        <item m="1" x="6957"/>
        <item m="1" x="5715"/>
        <item x="1770"/>
        <item m="1" x="4117"/>
        <item x="3721"/>
        <item x="2393"/>
        <item m="1" x="6714"/>
        <item m="1" x="5029"/>
        <item m="1" x="4460"/>
        <item m="1" x="7205"/>
        <item x="3499"/>
        <item x="2457"/>
        <item m="1" x="5793"/>
        <item x="2662"/>
        <item x="2663"/>
        <item m="1" x="4823"/>
        <item m="1" x="4918"/>
        <item x="1977"/>
        <item m="1" x="5255"/>
        <item m="1" x="6115"/>
        <item m="1" x="6298"/>
        <item x="1133"/>
        <item x="1978"/>
        <item x="870"/>
        <item x="662"/>
        <item x="798"/>
        <item x="3540"/>
        <item x="780"/>
        <item x="1624"/>
        <item m="1" x="6658"/>
        <item x="728"/>
        <item x="2078"/>
        <item x="1517"/>
        <item m="1" x="6684"/>
        <item x="709"/>
        <item x="3408"/>
        <item m="1" x="5146"/>
        <item m="1" x="6748"/>
        <item x="921"/>
        <item x="1102"/>
        <item m="1" x="6894"/>
        <item m="1" x="6104"/>
        <item m="1" x="6239"/>
        <item x="2701"/>
        <item m="1" x="6588"/>
        <item m="1" x="5558"/>
        <item m="1" x="4788"/>
        <item m="1" x="6444"/>
        <item x="2727"/>
        <item x="3830"/>
        <item m="1" x="6505"/>
        <item x="2395"/>
        <item m="1" x="4810"/>
        <item x="730"/>
        <item x="2901"/>
        <item m="1" x="4858"/>
        <item x="442"/>
        <item m="1" x="6167"/>
        <item x="817"/>
        <item x="4005"/>
        <item x="3992"/>
        <item x="711"/>
        <item m="1" x="5409"/>
        <item m="1" x="6248"/>
        <item x="2396"/>
        <item m="1" x="7144"/>
        <item m="1" x="7114"/>
        <item x="1980"/>
        <item m="1" x="4120"/>
        <item m="1" x="5615"/>
        <item x="751"/>
        <item x="2023"/>
        <item m="1" x="6708"/>
        <item m="1" x="5537"/>
        <item x="2658"/>
        <item m="1" x="6353"/>
        <item m="1" x="5918"/>
        <item m="1" x="5734"/>
        <item x="3452"/>
        <item m="1" x="4757"/>
        <item m="1" x="4461"/>
        <item m="1" x="6465"/>
        <item m="1" x="6110"/>
        <item m="1" x="6278"/>
        <item m="1" x="5668"/>
        <item m="1" x="4218"/>
        <item x="1325"/>
        <item m="1" x="6040"/>
        <item m="1" x="5487"/>
        <item x="1169"/>
        <item x="3409"/>
        <item x="767"/>
        <item m="1" x="4133"/>
        <item x="1399"/>
        <item m="1" x="6810"/>
        <item x="3410"/>
        <item m="1" x="6212"/>
        <item m="1" x="7236"/>
        <item x="3846"/>
        <item m="1" x="4126"/>
        <item x="2054"/>
        <item m="1" x="6509"/>
        <item x="2733"/>
        <item m="1" x="4898"/>
        <item x="1674"/>
        <item x="444"/>
        <item x="3970"/>
        <item x="3831"/>
        <item m="1" x="4802"/>
        <item x="1017"/>
        <item m="1" x="5169"/>
        <item x="799"/>
        <item m="1" x="6261"/>
        <item x="211"/>
        <item x="566"/>
        <item m="1" x="7162"/>
        <item m="1" x="6096"/>
        <item m="1" x="5994"/>
        <item m="1" x="5392"/>
        <item x="160"/>
        <item m="1" x="6629"/>
        <item x="814"/>
        <item x="2069"/>
        <item x="446"/>
        <item x="1982"/>
        <item x="2052"/>
        <item m="1" x="4462"/>
        <item m="1" x="4712"/>
        <item m="1" x="6428"/>
        <item x="694"/>
        <item m="1" x="4638"/>
        <item x="447"/>
        <item m="1" x="6552"/>
        <item m="1" x="7230"/>
        <item x="1057"/>
        <item m="1" x="6169"/>
        <item m="1" x="6888"/>
        <item x="658"/>
        <item x="3268"/>
        <item m="1" x="4497"/>
        <item x="1040"/>
        <item x="3425"/>
        <item m="1" x="6341"/>
        <item x="31"/>
        <item x="3990"/>
        <item x="448"/>
        <item x="922"/>
        <item x="683"/>
        <item x="923"/>
        <item x="2460"/>
        <item x="2066"/>
        <item m="1" x="6081"/>
        <item x="1422"/>
        <item m="1" x="6531"/>
        <item m="1" x="5599"/>
        <item x="450"/>
        <item x="2397"/>
        <item m="1" x="4646"/>
        <item m="1" x="6064"/>
        <item x="2697"/>
        <item m="1" x="4627"/>
        <item m="1" x="6026"/>
        <item m="1" x="4220"/>
        <item m="1" x="5697"/>
        <item x="1082"/>
        <item m="1" x="7171"/>
        <item m="1" x="4953"/>
        <item x="3988"/>
        <item x="634"/>
        <item x="813"/>
        <item m="1" x="5028"/>
        <item m="1" x="4156"/>
        <item m="1" x="6264"/>
        <item x="1984"/>
        <item m="1" x="5412"/>
        <item m="1" x="7278"/>
        <item x="682"/>
        <item x="824"/>
        <item m="1" x="5303"/>
        <item m="1" x="7199"/>
        <item x="1193"/>
        <item x="2902"/>
        <item x="2398"/>
        <item x="3875"/>
        <item x="2399"/>
        <item x="924"/>
        <item m="1" x="4737"/>
        <item x="1503"/>
        <item x="9"/>
        <item x="1528"/>
        <item x="608"/>
        <item m="1" x="5742"/>
        <item x="132"/>
        <item m="1" x="6647"/>
        <item m="1" x="4274"/>
        <item m="1" x="7174"/>
        <item x="976"/>
        <item x="3498"/>
        <item x="2461"/>
        <item x="1452"/>
        <item m="1" x="6435"/>
        <item m="1" x="4463"/>
        <item m="1" x="6076"/>
        <item m="1" x="4864"/>
        <item x="3411"/>
        <item m="1" x="4901"/>
        <item m="1" x="5711"/>
        <item m="1" x="6754"/>
        <item x="1223"/>
        <item m="1" x="4911"/>
        <item x="1086"/>
        <item m="1" x="5034"/>
        <item x="2708"/>
        <item m="1" x="6995"/>
        <item m="1" x="5217"/>
        <item x="1985"/>
        <item m="1" x="5827"/>
        <item m="1" x="5942"/>
        <item x="3412"/>
        <item m="1" x="6199"/>
        <item x="225"/>
        <item x="3465"/>
        <item x="763"/>
        <item x="258"/>
        <item x="809"/>
        <item m="1" x="4464"/>
        <item x="452"/>
        <item m="1" x="5292"/>
        <item m="1" x="5471"/>
        <item m="1" x="6216"/>
        <item x="453"/>
        <item m="1" x="5348"/>
        <item x="836"/>
        <item m="1" x="5913"/>
        <item x="609"/>
        <item x="2992"/>
        <item m="1" x="5244"/>
        <item m="1" x="5691"/>
        <item x="89"/>
        <item m="1" x="4878"/>
        <item m="1" x="4527"/>
        <item x="1494"/>
        <item m="1" x="5010"/>
        <item m="1" x="4474"/>
        <item x="2415"/>
        <item x="715"/>
        <item x="3413"/>
        <item x="3442"/>
        <item x="1989"/>
        <item m="1" x="7257"/>
        <item m="1" x="5091"/>
        <item m="1" x="5374"/>
        <item m="1" x="5162"/>
        <item m="1" x="4787"/>
        <item m="1" x="6466"/>
        <item m="1" x="6247"/>
        <item x="1990"/>
        <item x="2607"/>
        <item m="1" x="5205"/>
        <item x="960"/>
        <item m="1" x="4259"/>
        <item x="2485"/>
        <item x="1991"/>
        <item m="1" x="6357"/>
        <item m="1" x="6690"/>
        <item m="1" x="6731"/>
        <item m="1" x="5366"/>
        <item x="2490"/>
        <item m="1" x="4731"/>
        <item m="1" x="6083"/>
        <item x="925"/>
        <item x="1992"/>
        <item x="747"/>
        <item x="3271"/>
        <item x="3272"/>
        <item m="1" x="4895"/>
        <item x="955"/>
        <item m="1" x="4485"/>
        <item x="1627"/>
        <item x="2486"/>
        <item x="454"/>
        <item x="1412"/>
        <item m="1" x="6245"/>
        <item m="1" x="5226"/>
        <item m="1" x="5336"/>
        <item m="1" x="5797"/>
        <item m="1" x="4240"/>
        <item m="1" x="5741"/>
        <item m="1" x="5161"/>
        <item m="1" x="5963"/>
        <item m="1" x="6266"/>
        <item m="1" x="6551"/>
        <item m="1" x="6310"/>
        <item m="1" x="6205"/>
        <item m="1" x="7101"/>
        <item m="1" x="5299"/>
        <item m="1" x="6125"/>
        <item x="964"/>
        <item m="1" x="4518"/>
        <item x="1492"/>
        <item x="2401"/>
        <item m="1" x="6668"/>
        <item x="1995"/>
        <item m="1" x="7258"/>
        <item m="1" x="6334"/>
        <item x="1489"/>
        <item m="1" x="4434"/>
        <item m="1" x="5362"/>
        <item x="529"/>
        <item m="1" x="4724"/>
        <item m="1" x="6634"/>
        <item x="2402"/>
        <item m="1" x="6061"/>
        <item m="1" x="4221"/>
        <item m="1" x="7161"/>
        <item m="1" x="6044"/>
        <item m="1" x="4222"/>
        <item m="1" x="4496"/>
        <item x="1401"/>
        <item m="1" x="5225"/>
        <item x="455"/>
        <item x="1475"/>
        <item m="1" x="5574"/>
        <item x="456"/>
        <item m="1" x="5649"/>
        <item m="1" x="6092"/>
        <item x="3837"/>
        <item m="1" x="6721"/>
        <item m="1" x="6660"/>
        <item x="2994"/>
        <item x="1619"/>
        <item x="457"/>
        <item m="1" x="4985"/>
        <item x="54"/>
        <item x="926"/>
        <item m="1" x="6406"/>
        <item x="1342"/>
        <item m="1" x="5587"/>
        <item x="858"/>
        <item m="1" x="6343"/>
        <item x="2995"/>
        <item x="2997"/>
        <item x="2998"/>
        <item x="2999"/>
        <item x="3000"/>
        <item x="3001"/>
        <item m="1" x="5365"/>
        <item x="3002"/>
        <item x="2740"/>
        <item x="616"/>
        <item m="1" x="7224"/>
        <item m="1" x="7017"/>
        <item x="3003"/>
        <item x="3910"/>
        <item m="1" x="5203"/>
        <item m="1" x="5013"/>
        <item x="2903"/>
        <item m="1" x="5710"/>
        <item m="1" x="7085"/>
        <item x="1124"/>
        <item m="1" x="6607"/>
        <item x="620"/>
        <item m="1" x="6385"/>
        <item m="1" x="6678"/>
        <item x="2098"/>
        <item x="712"/>
        <item x="3274"/>
        <item m="1" x="5476"/>
        <item m="1" x="4773"/>
        <item x="3497"/>
        <item x="459"/>
        <item m="1" x="7222"/>
        <item m="1" x="5911"/>
        <item x="3476"/>
        <item m="1" x="4633"/>
        <item x="2464"/>
        <item x="3532"/>
        <item x="569"/>
        <item x="3424"/>
        <item x="1232"/>
        <item x="1998"/>
        <item m="1" x="4242"/>
        <item m="1" x="5709"/>
        <item x="1135"/>
        <item x="3832"/>
        <item x="2058"/>
        <item m="1" x="5503"/>
        <item m="1" x="5601"/>
        <item x="788"/>
        <item x="150"/>
        <item x="3493"/>
        <item m="1" x="6705"/>
        <item x="460"/>
        <item x="802"/>
        <item m="1" x="5035"/>
        <item x="3968"/>
        <item m="1" x="6667"/>
        <item x="3759"/>
        <item m="1" x="5309"/>
        <item m="1" x="5382"/>
        <item m="1" x="6630"/>
        <item m="1" x="4752"/>
        <item x="2890"/>
        <item x="695"/>
        <item x="3275"/>
        <item m="1" x="4465"/>
        <item x="1322"/>
        <item x="1044"/>
        <item x="1007"/>
        <item m="1" x="4134"/>
        <item m="1" x="6482"/>
        <item m="1" x="7034"/>
        <item x="1461"/>
        <item m="1" x="7215"/>
        <item m="1" x="7198"/>
        <item m="1" x="5988"/>
        <item x="461"/>
        <item x="2404"/>
        <item x="740"/>
        <item m="1" x="6204"/>
        <item m="1" x="4522"/>
        <item m="1" x="6009"/>
        <item m="1" x="6378"/>
        <item m="1" x="6908"/>
        <item x="3021"/>
        <item x="462"/>
        <item x="463"/>
        <item x="486"/>
        <item m="1" x="7126"/>
        <item m="1" x="6635"/>
        <item x="2720"/>
        <item x="2744"/>
        <item m="1" x="4284"/>
        <item x="2001"/>
        <item x="962"/>
        <item x="3561"/>
        <item x="2002"/>
        <item m="1" x="4717"/>
        <item m="1" x="5206"/>
        <item m="1" x="4902"/>
        <item x="2405"/>
        <item m="1" x="4755"/>
        <item x="1625"/>
        <item m="1" x="5531"/>
        <item m="1" x="6148"/>
        <item m="1" x="4624"/>
        <item m="1" x="5178"/>
        <item x="1726"/>
        <item x="2004"/>
        <item x="2005"/>
        <item m="1" x="6102"/>
        <item x="677"/>
        <item m="1" x="6711"/>
        <item x="42"/>
        <item m="1" x="5816"/>
        <item x="2006"/>
        <item m="1" x="5606"/>
        <item m="1" x="6718"/>
        <item x="3415"/>
        <item x="2009"/>
        <item x="465"/>
        <item x="466"/>
        <item m="1" x="7007"/>
        <item m="1" x="6652"/>
        <item m="1" x="5054"/>
        <item x="467"/>
        <item x="1740"/>
        <item x="3911"/>
        <item x="3161"/>
        <item x="3162"/>
        <item x="3833"/>
        <item x="1512"/>
        <item x="1721"/>
        <item x="3562"/>
        <item x="3022"/>
        <item x="656"/>
        <item m="1" x="6436"/>
        <item x="3277"/>
        <item m="1" x="4893"/>
        <item x="1101"/>
        <item x="1205"/>
        <item m="1" x="4538"/>
        <item m="1" x="4264"/>
        <item m="1" x="6984"/>
        <item x="469"/>
        <item x="1722"/>
        <item x="3753"/>
        <item m="1" x="6097"/>
        <item m="1" x="6050"/>
        <item m="1" x="5291"/>
        <item m="1" x="6448"/>
        <item x="4062"/>
        <item x="2661"/>
        <item x="275"/>
        <item x="1097"/>
        <item x="948"/>
        <item m="1" x="4631"/>
        <item x="2893"/>
        <item m="1" x="5345"/>
        <item x="2008"/>
        <item x="1209"/>
        <item m="1" x="6846"/>
        <item m="1" x="7261"/>
        <item x="786"/>
        <item m="1" x="6471"/>
        <item x="1202"/>
        <item m="1" x="5954"/>
        <item x="3334"/>
        <item m="1" x="4964"/>
        <item m="1" x="4970"/>
        <item x="470"/>
        <item x="3835"/>
        <item x="2487"/>
        <item m="1" x="4739"/>
        <item x="2010"/>
        <item x="3518"/>
        <item m="1" x="5182"/>
        <item m="1" x="6021"/>
        <item x="512"/>
        <item m="1" x="5538"/>
        <item m="1" x="6160"/>
        <item m="1" x="6892"/>
        <item x="472"/>
        <item x="1450"/>
        <item x="872"/>
        <item m="1" x="4341"/>
        <item x="473"/>
        <item m="1" x="4367"/>
        <item m="1" x="5527"/>
        <item m="1" x="5736"/>
        <item m="1" x="6422"/>
        <item m="1" x="5494"/>
        <item m="1" x="6302"/>
        <item m="1" x="5497"/>
        <item x="665"/>
        <item x="1734"/>
        <item x="3531"/>
        <item m="1" x="4232"/>
        <item x="600"/>
        <item x="680"/>
        <item m="1" x="4466"/>
        <item m="1" x="5432"/>
        <item m="1" x="6267"/>
        <item x="3463"/>
        <item m="1" x="6165"/>
        <item x="3416"/>
        <item m="1" x="5134"/>
        <item x="474"/>
        <item x="475"/>
        <item m="1" x="4135"/>
        <item x="3722"/>
        <item m="1" x="5117"/>
        <item m="1" x="5683"/>
        <item m="1" x="5875"/>
        <item x="90"/>
        <item x="3023"/>
        <item m="1" x="4830"/>
        <item m="1" x="7234"/>
        <item m="1" x="6020"/>
        <item x="3455"/>
        <item m="1" x="5965"/>
        <item m="1" x="5462"/>
        <item x="476"/>
        <item m="1" x="6724"/>
        <item m="1" x="6897"/>
        <item m="1" x="4670"/>
        <item m="1" x="6567"/>
        <item m="1" x="6409"/>
        <item x="639"/>
        <item m="1" x="6850"/>
        <item m="1" x="4540"/>
        <item m="1" x="5047"/>
        <item m="1" x="6314"/>
        <item m="1" x="5287"/>
        <item m="1" x="5561"/>
        <item m="1" x="5486"/>
        <item m="1" x="5149"/>
        <item m="1" x="6553"/>
        <item m="1" x="5924"/>
        <item m="1" x="6802"/>
        <item x="975"/>
        <item m="1" x="5279"/>
        <item x="3576"/>
        <item m="1" x="4519"/>
        <item m="1" x="4862"/>
        <item m="1" x="4495"/>
        <item x="1390"/>
        <item x="2406"/>
        <item x="760"/>
        <item x="56"/>
        <item x="2488"/>
        <item x="2011"/>
        <item x="2012"/>
        <item m="1" x="6077"/>
        <item x="3836"/>
        <item x="3739"/>
        <item m="1" x="4698"/>
        <item x="3005"/>
        <item m="1" x="4685"/>
        <item m="1" x="5564"/>
        <item x="1037"/>
        <item x="3727"/>
        <item m="1" x="5101"/>
        <item x="1681"/>
        <item x="1210"/>
        <item x="3494"/>
        <item x="212"/>
        <item m="1" x="5618"/>
        <item x="3454"/>
        <item x="777"/>
        <item m="1" x="6150"/>
        <item m="1" x="6886"/>
        <item x="20"/>
        <item x="3417"/>
        <item m="1" x="6820"/>
        <item x="3760"/>
        <item x="3418"/>
        <item x="477"/>
        <item x="478"/>
        <item m="1" x="4101"/>
        <item m="1" x="4223"/>
        <item m="1" x="5272"/>
        <item x="601"/>
        <item m="1" x="4224"/>
        <item x="2543"/>
        <item m="1" x="6597"/>
        <item m="1" x="4225"/>
        <item m="1" x="6283"/>
        <item m="1" x="5652"/>
        <item m="1" x="5840"/>
        <item m="1" x="7043"/>
        <item x="1413"/>
        <item x="2659"/>
        <item x="510"/>
        <item m="1" x="6078"/>
        <item m="1" x="5713"/>
        <item m="1" x="4784"/>
        <item x="1203"/>
        <item m="1" x="4614"/>
        <item m="1" x="6649"/>
        <item m="1" x="6002"/>
        <item m="1" x="5596"/>
        <item m="1" x="5269"/>
        <item m="1" x="6227"/>
        <item m="1" x="6918"/>
        <item x="3771"/>
        <item m="1" x="5739"/>
        <item m="1" x="6689"/>
        <item m="1" x="6155"/>
        <item m="1" x="4938"/>
        <item m="1" x="5767"/>
        <item m="1" x="5496"/>
        <item m="1" x="6119"/>
        <item m="1" x="5274"/>
        <item m="1" x="5983"/>
        <item m="1" x="5915"/>
        <item x="3770"/>
        <item m="1" x="6988"/>
        <item m="1" x="5411"/>
        <item m="1" x="4557"/>
        <item m="1" x="6163"/>
        <item m="1" x="5908"/>
        <item m="1" x="5650"/>
        <item m="1" x="6593"/>
        <item x="1655"/>
        <item m="1" x="7143"/>
        <item m="1" x="4340"/>
        <item m="1" x="6990"/>
        <item m="1" x="6643"/>
        <item m="1" x="5782"/>
        <item m="1" x="6461"/>
        <item m="1" x="4157"/>
        <item x="3006"/>
        <item m="1" x="5135"/>
        <item m="1" x="5950"/>
        <item x="2493"/>
        <item x="1204"/>
        <item x="2408"/>
        <item x="2409"/>
        <item m="1" x="7201"/>
        <item m="1" x="5218"/>
        <item x="1058"/>
        <item m="1" x="4647"/>
        <item x="3751"/>
        <item x="1065"/>
        <item m="1" x="6579"/>
        <item x="3711"/>
        <item m="1" x="6128"/>
        <item m="1" x="6494"/>
        <item x="536"/>
        <item m="1" x="4385"/>
        <item m="1" x="5198"/>
        <item x="2064"/>
        <item m="1" x="5118"/>
        <item m="1" x="5082"/>
        <item m="1" x="4610"/>
        <item x="927"/>
        <item m="1" x="6830"/>
        <item x="1033"/>
        <item x="2715"/>
        <item m="1" x="6577"/>
        <item x="666"/>
        <item m="1" x="5290"/>
        <item x="859"/>
        <item x="1094"/>
        <item x="1198"/>
        <item x="3311"/>
        <item m="1" x="6032"/>
        <item m="1" x="7094"/>
        <item x="3912"/>
        <item m="1" x="6816"/>
        <item m="1" x="4489"/>
        <item x="2035"/>
        <item x="1650"/>
        <item m="1" x="7232"/>
        <item m="1" x="5681"/>
        <item x="2410"/>
        <item x="2411"/>
        <item x="2489"/>
        <item x="481"/>
        <item x="2412"/>
        <item x="3025"/>
        <item x="2036"/>
        <item x="4001"/>
        <item m="1" x="4372"/>
        <item x="3967"/>
        <item x="3138"/>
        <item m="1" x="4226"/>
        <item x="61"/>
        <item x="483"/>
        <item x="737"/>
        <item m="1" x="5176"/>
        <item m="1" x="6808"/>
        <item m="1" x="7209"/>
        <item m="1" x="7072"/>
        <item m="1" x="4789"/>
        <item m="1" x="4653"/>
        <item m="1" x="6624"/>
        <item x="2037"/>
        <item x="3877"/>
        <item m="1" x="4786"/>
        <item x="3140"/>
        <item m="1" x="4467"/>
        <item m="1" x="4227"/>
        <item x="853"/>
        <item m="1" x="6173"/>
        <item m="1" x="4315"/>
        <item x="1276"/>
        <item m="1" x="6152"/>
        <item x="2707"/>
        <item x="3838"/>
        <item m="1" x="4334"/>
        <item x="3541"/>
        <item x="3756"/>
        <item m="1" x="5311"/>
        <item x="871"/>
        <item m="1" x="4086"/>
        <item x="874"/>
        <item x="875"/>
        <item x="876"/>
        <item x="877"/>
        <item x="878"/>
        <item x="879"/>
        <item m="1" x="4112"/>
        <item x="880"/>
        <item x="881"/>
        <item x="882"/>
        <item x="883"/>
        <item x="884"/>
        <item x="885"/>
        <item x="886"/>
        <item x="887"/>
        <item x="49"/>
        <item x="888"/>
        <item m="1" x="4166"/>
        <item m="1" x="4176"/>
        <item m="1" x="4185"/>
        <item m="1" x="4186"/>
        <item m="1" x="4187"/>
        <item m="1" x="4192"/>
        <item m="1" x="4195"/>
        <item x="2372"/>
        <item m="1" x="4215"/>
        <item m="1" x="4219"/>
        <item x="107"/>
        <item m="1" x="6168"/>
        <item m="1" x="5398"/>
        <item m="1" x="4777"/>
        <item m="1" x="5442"/>
        <item m="1" x="6676"/>
        <item x="1140"/>
        <item x="1141"/>
        <item x="1142"/>
        <item x="1143"/>
        <item x="1144"/>
        <item x="1145"/>
        <item x="1146"/>
        <item x="1147"/>
        <item x="1148"/>
        <item x="1150"/>
        <item x="1151"/>
        <item x="1165"/>
        <item x="201"/>
        <item x="1166"/>
        <item x="1167"/>
        <item x="1159"/>
        <item x="1168"/>
        <item x="1170"/>
        <item x="1171"/>
        <item x="1153"/>
        <item x="1172"/>
        <item x="1173"/>
        <item x="1174"/>
        <item x="1154"/>
        <item x="1175"/>
        <item x="1155"/>
        <item m="1" x="4403"/>
        <item m="1" x="4404"/>
        <item m="1" x="4273"/>
        <item x="3141"/>
        <item m="1" x="4373"/>
        <item x="24"/>
        <item m="1" x="4245"/>
        <item x="977"/>
        <item x="978"/>
        <item x="25"/>
        <item x="979"/>
        <item x="26"/>
        <item x="27"/>
        <item x="980"/>
        <item m="1" x="7267"/>
        <item x="981"/>
        <item x="982"/>
        <item m="1" x="5680"/>
        <item m="1" x="6928"/>
        <item m="1" x="7011"/>
        <item m="1" x="5917"/>
        <item m="1" x="4795"/>
        <item m="1" x="7244"/>
        <item m="1" x="5953"/>
        <item m="1" x="4834"/>
        <item m="1" x="4714"/>
        <item m="1" x="5542"/>
        <item m="1" x="6070"/>
        <item m="1" x="6133"/>
        <item m="1" x="5586"/>
        <item m="1" x="6610"/>
        <item m="1" x="5391"/>
        <item m="1" x="6007"/>
        <item x="2377"/>
        <item m="1" x="6946"/>
        <item m="1" x="5923"/>
        <item m="1" x="5008"/>
        <item m="1" x="5638"/>
        <item m="1" x="4947"/>
        <item x="3841"/>
        <item x="4006"/>
        <item x="4008"/>
        <item x="901"/>
        <item m="1" x="6366"/>
        <item x="914"/>
        <item m="1" x="4257"/>
        <item m="1" x="4258"/>
        <item m="1" x="6970"/>
        <item x="2668"/>
        <item x="2669"/>
        <item x="3847"/>
        <item x="1403"/>
        <item x="2906"/>
        <item m="1" x="4114"/>
        <item x="2911"/>
        <item m="1" x="4115"/>
        <item x="3004"/>
        <item m="1" x="5744"/>
        <item x="2996"/>
        <item m="1" x="4123"/>
        <item x="2909"/>
        <item x="2944"/>
        <item x="2993"/>
        <item x="2941"/>
        <item m="1" x="4160"/>
        <item x="2931"/>
        <item x="2826"/>
        <item x="3856"/>
        <item x="3857"/>
        <item x="3858"/>
        <item x="3859"/>
        <item x="3860"/>
        <item x="3861"/>
        <item x="3862"/>
        <item x="3863"/>
        <item x="3864"/>
        <item x="1333"/>
        <item x="50"/>
        <item x="2195"/>
        <item m="1" x="6949"/>
        <item x="2194"/>
        <item x="2196"/>
        <item m="1" x="5459"/>
        <item m="1" x="5580"/>
        <item m="1" x="4475"/>
        <item m="1" x="4478"/>
        <item x="3332"/>
        <item x="3345"/>
        <item m="1" x="4492"/>
        <item x="3347"/>
        <item m="1" x="4493"/>
        <item m="1" x="4494"/>
        <item x="3427"/>
        <item x="44"/>
        <item x="3428"/>
        <item x="3429"/>
        <item x="46"/>
        <item x="3435"/>
        <item x="3436"/>
        <item m="1" x="5282"/>
        <item m="1" x="6860"/>
        <item m="1" x="6496"/>
        <item m="1" x="4742"/>
        <item m="1" x="7087"/>
        <item m="1" x="6080"/>
        <item m="1" x="7251"/>
        <item m="1" x="5417"/>
        <item m="1" x="5833"/>
        <item m="1" x="5771"/>
        <item m="1" x="5576"/>
        <item m="1" x="6299"/>
        <item m="1" x="6086"/>
        <item m="1" x="5170"/>
        <item m="1" x="4829"/>
        <item m="1" x="5477"/>
        <item m="1" x="4569"/>
        <item m="1" x="4570"/>
        <item m="1" x="4571"/>
        <item m="1" x="4572"/>
        <item m="1" x="4573"/>
        <item m="1" x="6578"/>
        <item m="1" x="4797"/>
        <item m="1" x="6256"/>
        <item m="1" x="7031"/>
        <item m="1" x="5544"/>
        <item m="1" x="7163"/>
        <item m="1" x="6139"/>
        <item x="2621"/>
        <item x="246"/>
        <item x="2622"/>
        <item x="2623"/>
        <item x="163"/>
        <item x="2426"/>
        <item x="2428"/>
        <item x="2431"/>
        <item x="2434"/>
        <item x="228"/>
        <item m="1" x="7167"/>
        <item x="2437"/>
        <item m="1" x="5297"/>
        <item x="2441"/>
        <item x="2449"/>
        <item m="1" x="5757"/>
        <item m="1" x="7180"/>
        <item x="2454"/>
        <item m="1" x="4888"/>
        <item m="1" x="7169"/>
        <item x="2462"/>
        <item x="2463"/>
        <item x="2466"/>
        <item x="2367"/>
        <item x="2407"/>
        <item m="1" x="6274"/>
        <item x="1713"/>
        <item x="1714"/>
        <item x="1715"/>
        <item m="1" x="6443"/>
        <item m="1" x="4841"/>
        <item x="1247"/>
        <item m="1" x="5187"/>
        <item m="1" x="5127"/>
        <item m="1" x="4607"/>
        <item m="1" x="4655"/>
        <item m="1" x="5730"/>
        <item m="1" x="7219"/>
        <item m="1" x="5605"/>
        <item m="1" x="7229"/>
        <item x="85"/>
        <item x="2136"/>
        <item x="2137"/>
        <item m="1" x="4682"/>
        <item m="1" x="6384"/>
        <item x="2139"/>
        <item m="1" x="6146"/>
        <item x="2141"/>
        <item m="1" x="7069"/>
        <item x="2143"/>
        <item m="1" x="4671"/>
        <item x="2144"/>
        <item x="2145"/>
        <item x="2146"/>
        <item x="2147"/>
        <item x="2148"/>
        <item x="2149"/>
        <item x="2150"/>
        <item x="2151"/>
        <item x="2152"/>
        <item x="2153"/>
        <item m="1" x="6432"/>
        <item x="2154"/>
        <item x="86"/>
        <item x="2155"/>
        <item x="2156"/>
        <item m="1" x="5025"/>
        <item x="2158"/>
        <item x="3834"/>
        <item m="1" x="4513"/>
        <item m="1" x="4516"/>
        <item x="1261"/>
        <item m="1" x="4514"/>
        <item x="1267"/>
        <item m="1" x="4517"/>
        <item m="1" x="5214"/>
        <item x="2092"/>
        <item x="3654"/>
        <item x="3656"/>
        <item m="1" x="4930"/>
        <item x="3655"/>
        <item m="1" x="6840"/>
        <item x="3663"/>
        <item m="1" x="6140"/>
        <item x="3653"/>
        <item x="3661"/>
        <item x="3659"/>
        <item x="3658"/>
        <item x="3487"/>
        <item x="578"/>
        <item x="514"/>
        <item x="549"/>
        <item x="550"/>
        <item x="551"/>
        <item x="552"/>
        <item x="553"/>
        <item m="1" x="4337"/>
        <item x="554"/>
        <item m="1" x="6723"/>
        <item m="1" x="4921"/>
        <item m="1" x="4338"/>
        <item m="1" x="5648"/>
        <item x="558"/>
        <item x="559"/>
        <item m="1" x="7181"/>
        <item x="561"/>
        <item x="562"/>
        <item x="563"/>
        <item x="579"/>
        <item x="585"/>
        <item x="586"/>
        <item x="587"/>
        <item x="588"/>
        <item x="603"/>
        <item x="615"/>
        <item x="631"/>
        <item m="1" x="4344"/>
        <item x="1495"/>
        <item x="1496"/>
        <item m="1" x="4740"/>
        <item x="3664"/>
        <item x="3665"/>
        <item x="3667"/>
        <item x="3668"/>
        <item x="3669"/>
        <item x="3670"/>
        <item m="1" x="6895"/>
        <item x="3672"/>
        <item x="3673"/>
        <item x="3674"/>
        <item x="3675"/>
        <item x="3676"/>
        <item x="3677"/>
        <item x="3878"/>
        <item m="1" x="4763"/>
        <item m="1" x="5610"/>
        <item m="1" x="4925"/>
        <item m="1" x="5063"/>
        <item m="1" x="5079"/>
        <item m="1" x="6018"/>
        <item m="1" x="7128"/>
        <item m="1" x="4423"/>
        <item m="1" x="4425"/>
        <item x="52"/>
        <item x="2341"/>
        <item x="2355"/>
        <item x="2365"/>
        <item m="1" x="5634"/>
        <item x="2375"/>
        <item m="1" x="4428"/>
        <item x="2403"/>
        <item m="1" x="5393"/>
        <item x="2722"/>
        <item m="1" x="4268"/>
        <item m="1" x="4266"/>
        <item x="2814"/>
        <item m="1" x="5948"/>
        <item x="2820"/>
        <item x="2819"/>
        <item m="1" x="4267"/>
        <item m="1" x="4295"/>
        <item x="2821"/>
        <item x="2810"/>
        <item x="2804"/>
        <item x="2808"/>
        <item x="2809"/>
        <item x="2807"/>
        <item x="2805"/>
        <item x="2811"/>
        <item x="2816"/>
        <item x="2818"/>
        <item x="2812"/>
        <item x="2815"/>
        <item x="2822"/>
        <item x="2823"/>
        <item x="2824"/>
        <item x="2813"/>
        <item x="2827"/>
        <item x="2828"/>
        <item m="1" x="4124"/>
        <item x="2829"/>
        <item m="1" x="4296"/>
        <item x="2832"/>
        <item x="2833"/>
        <item x="2834"/>
        <item m="1" x="6901"/>
        <item m="1" x="7220"/>
        <item m="1" x="6455"/>
        <item m="1" x="7022"/>
        <item x="3577"/>
        <item x="3578"/>
        <item m="1" x="6787"/>
        <item m="1" x="4249"/>
        <item x="3579"/>
        <item x="3580"/>
        <item x="252"/>
        <item x="3581"/>
        <item x="232"/>
        <item m="1" x="4533"/>
        <item x="3582"/>
        <item x="3583"/>
        <item x="3584"/>
        <item m="1" x="4159"/>
        <item m="1" x="4250"/>
        <item x="233"/>
        <item x="3585"/>
        <item m="1" x="4300"/>
        <item m="1" x="4106"/>
        <item m="1" x="4107"/>
        <item m="1" x="6053"/>
        <item m="1" x="4108"/>
        <item m="1" x="4301"/>
        <item x="3586"/>
        <item m="1" x="5811"/>
        <item m="1" x="6683"/>
        <item m="1" x="5070"/>
        <item m="1" x="6916"/>
        <item m="1" x="5684"/>
        <item m="1" x="6550"/>
        <item m="1" x="4302"/>
        <item m="1" x="4303"/>
        <item m="1" x="4304"/>
        <item m="1" x="4305"/>
        <item m="1" x="4306"/>
        <item x="3587"/>
        <item x="3588"/>
        <item m="1" x="4111"/>
        <item m="1" x="6138"/>
        <item x="3589"/>
        <item x="3590"/>
        <item x="3591"/>
        <item x="3592"/>
        <item x="234"/>
        <item x="3593"/>
        <item x="1796"/>
        <item x="1798"/>
        <item m="1" x="4251"/>
        <item x="242"/>
        <item x="1802"/>
        <item x="1815"/>
        <item x="1821"/>
        <item x="1824"/>
        <item m="1" x="4148"/>
        <item x="1827"/>
        <item x="1830"/>
        <item x="1831"/>
        <item x="1833"/>
        <item x="1834"/>
        <item x="1841"/>
        <item x="1843"/>
        <item x="1844"/>
        <item x="1845"/>
        <item x="1846"/>
        <item x="1848"/>
        <item x="1850"/>
        <item m="1" x="4149"/>
        <item x="1855"/>
        <item x="1856"/>
        <item x="1857"/>
        <item m="1" x="6408"/>
        <item x="1861"/>
        <item x="1869"/>
        <item x="67"/>
        <item x="1875"/>
        <item x="1876"/>
        <item x="1877"/>
        <item x="1878"/>
        <item m="1" x="4580"/>
        <item x="1879"/>
        <item x="1880"/>
        <item x="1881"/>
        <item x="1884"/>
        <item x="1886"/>
        <item x="1893"/>
        <item x="1896"/>
        <item x="1901"/>
        <item x="1904"/>
        <item x="1906"/>
        <item x="1913"/>
        <item x="1917"/>
        <item x="1918"/>
        <item x="1919"/>
        <item m="1" x="4150"/>
        <item x="1921"/>
        <item x="1925"/>
        <item x="1926"/>
        <item x="1929"/>
        <item x="1933"/>
        <item x="1937"/>
        <item x="226"/>
        <item x="1938"/>
        <item x="1939"/>
        <item x="1941"/>
        <item x="1944"/>
        <item x="185"/>
        <item x="126"/>
        <item x="1950"/>
        <item x="1952"/>
        <item x="1953"/>
        <item m="1" x="4122"/>
        <item x="1959"/>
        <item x="1966"/>
        <item x="1967"/>
        <item x="1968"/>
        <item x="1974"/>
        <item x="1979"/>
        <item x="1981"/>
        <item x="1983"/>
        <item x="1986"/>
        <item x="1987"/>
        <item x="1988"/>
        <item x="1996"/>
        <item x="1997"/>
        <item x="1999"/>
        <item x="2000"/>
        <item x="2003"/>
        <item x="2007"/>
        <item x="2013"/>
        <item m="1" x="5123"/>
        <item m="1" x="6962"/>
        <item x="2034"/>
        <item m="1" x="6307"/>
        <item x="2038"/>
        <item x="2039"/>
        <item x="315"/>
        <item x="332"/>
        <item x="415"/>
        <item x="429"/>
        <item x="449"/>
        <item x="479"/>
        <item x="482"/>
        <item x="3755"/>
        <item m="1" x="7140"/>
        <item x="3606"/>
        <item x="3607"/>
        <item x="3608"/>
        <item x="3609"/>
        <item x="3610"/>
        <item x="3611"/>
        <item m="1" x="5444"/>
        <item x="3612"/>
        <item m="1" x="6376"/>
        <item x="3613"/>
        <item m="1" x="6591"/>
        <item m="1" x="7243"/>
        <item m="1" x="5109"/>
        <item x="3614"/>
        <item m="1" x="5158"/>
        <item m="1" x="5159"/>
        <item x="3615"/>
        <item m="1" x="6258"/>
        <item x="3619"/>
        <item x="3620"/>
        <item m="1" x="5594"/>
        <item m="1" x="5863"/>
        <item m="1" x="5211"/>
        <item m="1" x="6608"/>
        <item m="1" x="6439"/>
        <item m="1" x="5367"/>
        <item m="1" x="4745"/>
        <item m="1" x="4962"/>
        <item m="1" x="5306"/>
        <item m="1" x="5665"/>
        <item m="1" x="5719"/>
        <item m="1" x="5677"/>
        <item m="1" x="5133"/>
        <item m="1" x="5024"/>
        <item m="1" x="7025"/>
        <item m="1" x="6438"/>
        <item m="1" x="6783"/>
        <item m="1" x="5841"/>
        <item m="1" x="6284"/>
        <item x="1315"/>
        <item x="1316"/>
        <item x="2040"/>
        <item x="2041"/>
        <item x="2042"/>
        <item x="2043"/>
        <item x="2044"/>
        <item x="2045"/>
        <item x="2046"/>
        <item x="2047"/>
        <item x="2048"/>
        <item x="2049"/>
        <item m="1" x="4371"/>
        <item x="890"/>
        <item m="1" x="4102"/>
        <item x="891"/>
        <item x="892"/>
        <item x="76"/>
        <item x="934"/>
        <item x="3892"/>
        <item x="3893"/>
        <item x="3894"/>
        <item x="3895"/>
        <item x="140"/>
        <item x="108"/>
        <item m="1" x="4376"/>
        <item x="2888"/>
        <item x="2889"/>
        <item x="2891"/>
        <item m="1" x="4377"/>
        <item m="1" x="4378"/>
        <item m="1" x="4137"/>
        <item m="1" x="4152"/>
        <item m="1" x="4236"/>
        <item m="1" x="4237"/>
        <item x="1393"/>
        <item x="1394"/>
        <item x="1090"/>
        <item x="1096"/>
        <item x="200"/>
        <item x="1098"/>
        <item x="1156"/>
        <item x="1157"/>
        <item x="1505"/>
        <item m="1" x="4153"/>
        <item x="1543"/>
        <item x="1544"/>
        <item x="1545"/>
        <item x="1546"/>
        <item x="1547"/>
        <item x="1548"/>
        <item x="1549"/>
        <item x="1550"/>
        <item x="125"/>
        <item x="1553"/>
        <item x="1555"/>
        <item m="1" x="4154"/>
        <item x="1557"/>
        <item m="1" x="4394"/>
        <item m="1" x="4395"/>
        <item x="1560"/>
        <item x="1561"/>
        <item x="1562"/>
        <item x="1563"/>
        <item x="1564"/>
        <item x="1565"/>
        <item x="1566"/>
        <item x="1567"/>
        <item x="1568"/>
        <item x="1569"/>
        <item m="1" x="4396"/>
        <item x="51"/>
        <item x="1571"/>
        <item x="1572"/>
        <item x="1573"/>
        <item x="1574"/>
        <item x="1575"/>
        <item x="77"/>
        <item x="28"/>
        <item x="183"/>
        <item x="1576"/>
        <item m="1" x="4397"/>
        <item x="1579"/>
        <item x="1580"/>
        <item x="1581"/>
        <item x="1582"/>
        <item x="1583"/>
        <item x="1584"/>
        <item x="1585"/>
        <item m="1" x="4398"/>
        <item m="1" x="4399"/>
        <item x="1586"/>
        <item m="1" x="4400"/>
        <item x="1587"/>
        <item x="1588"/>
        <item m="1" x="4401"/>
        <item x="1590"/>
        <item x="184"/>
        <item x="1591"/>
        <item x="1592"/>
        <item x="1593"/>
        <item x="1594"/>
        <item x="1595"/>
        <item x="1596"/>
        <item x="191"/>
        <item x="1597"/>
        <item x="1598"/>
        <item x="1599"/>
        <item m="1" x="4402"/>
        <item x="1600"/>
        <item x="1601"/>
        <item m="1" x="4127"/>
        <item x="983"/>
        <item x="984"/>
        <item m="1" x="4411"/>
        <item m="1" x="4412"/>
        <item m="1" x="4413"/>
        <item m="1" x="4414"/>
        <item m="1" x="4415"/>
        <item m="1" x="4416"/>
        <item m="1" x="4417"/>
        <item m="1" x="4418"/>
        <item m="1" x="4419"/>
        <item m="1" x="4420"/>
        <item x="2272"/>
        <item x="2283"/>
        <item x="2286"/>
        <item x="2287"/>
        <item x="2290"/>
        <item x="2291"/>
        <item x="2296"/>
        <item x="2297"/>
        <item x="2303"/>
        <item x="2309"/>
        <item x="2312"/>
        <item x="2313"/>
        <item x="2316"/>
        <item x="2319"/>
        <item x="2327"/>
        <item x="105"/>
        <item x="2329"/>
        <item x="2332"/>
        <item x="2337"/>
        <item x="2339"/>
        <item x="2340"/>
        <item x="2343"/>
        <item x="2345"/>
        <item x="2351"/>
        <item x="2354"/>
        <item x="2356"/>
        <item m="1" x="4426"/>
        <item x="2362"/>
        <item x="2364"/>
        <item x="2368"/>
        <item x="2371"/>
        <item x="2374"/>
        <item x="2376"/>
        <item x="2378"/>
        <item x="2379"/>
        <item x="2380"/>
        <item m="1" x="4427"/>
        <item x="2382"/>
        <item x="2383"/>
        <item x="2384"/>
        <item x="2386"/>
        <item x="2387"/>
        <item x="2389"/>
        <item m="1" x="4429"/>
        <item m="1" x="4431"/>
        <item m="1" x="4432"/>
        <item x="2394"/>
        <item m="1" x="4433"/>
        <item x="2400"/>
        <item m="1" x="4435"/>
        <item m="1" x="4436"/>
        <item m="1" x="4437"/>
        <item x="3471"/>
        <item x="3472"/>
        <item x="3027"/>
        <item x="3028"/>
        <item x="3029"/>
        <item x="3030"/>
        <item x="3031"/>
        <item x="3032"/>
        <item x="3033"/>
        <item x="3034"/>
        <item m="1" x="4093"/>
        <item x="3035"/>
        <item x="3036"/>
        <item x="3037"/>
        <item x="3038"/>
        <item x="3039"/>
        <item x="3040"/>
        <item x="3041"/>
        <item x="3042"/>
        <item x="3043"/>
        <item m="1" x="4097"/>
        <item x="3044"/>
        <item x="3045"/>
        <item x="3046"/>
        <item x="3047"/>
        <item x="3048"/>
        <item x="3049"/>
        <item x="3050"/>
        <item x="3051"/>
        <item x="3052"/>
        <item m="1" x="4087"/>
        <item x="3053"/>
        <item x="3054"/>
        <item x="3055"/>
        <item m="1" x="4094"/>
        <item x="3056"/>
        <item m="1" x="4090"/>
        <item x="3057"/>
        <item x="3058"/>
        <item x="3059"/>
        <item x="176"/>
        <item x="3060"/>
        <item x="3061"/>
        <item x="3062"/>
        <item x="3063"/>
        <item x="3064"/>
        <item x="3065"/>
        <item x="3066"/>
        <item x="1898"/>
        <item x="3067"/>
        <item x="3068"/>
        <item x="3069"/>
        <item x="3070"/>
        <item x="3071"/>
        <item x="3072"/>
        <item x="3073"/>
        <item x="3074"/>
        <item x="3075"/>
        <item x="3076"/>
        <item m="1" x="4085"/>
        <item x="3077"/>
        <item x="3078"/>
        <item x="3079"/>
        <item x="3080"/>
        <item x="3081"/>
        <item x="3082"/>
        <item m="1" x="4098"/>
        <item x="3083"/>
        <item x="3084"/>
        <item x="3085"/>
        <item x="3086"/>
        <item x="3087"/>
        <item x="3088"/>
        <item x="3089"/>
        <item x="3090"/>
        <item x="3091"/>
        <item x="3092"/>
        <item x="3093"/>
        <item x="3094"/>
        <item m="1" x="4095"/>
        <item x="3095"/>
        <item x="3096"/>
        <item m="1" x="4099"/>
        <item x="131"/>
        <item x="222"/>
        <item m="1" x="4092"/>
        <item x="3097"/>
        <item x="110"/>
        <item x="3098"/>
        <item x="198"/>
        <item x="3099"/>
        <item m="1" x="4096"/>
        <item x="3103"/>
        <item x="1341"/>
        <item x="3104"/>
        <item x="3105"/>
        <item x="3106"/>
        <item x="64"/>
        <item x="3107"/>
        <item x="3108"/>
        <item x="3109"/>
        <item x="3110"/>
        <item x="3111"/>
        <item x="3112"/>
        <item x="3113"/>
        <item x="3114"/>
        <item x="3115"/>
        <item x="3116"/>
        <item x="3117"/>
        <item x="3118"/>
        <item x="3119"/>
        <item x="3121"/>
        <item x="3122"/>
        <item x="3123"/>
        <item x="3124"/>
        <item m="1" x="4069"/>
        <item x="3125"/>
        <item x="3126"/>
        <item x="3128"/>
        <item x="3129"/>
        <item x="3130"/>
        <item m="1" x="4285"/>
        <item x="4009"/>
        <item x="2670"/>
        <item x="2671"/>
        <item x="4064"/>
        <item x="4066"/>
        <item x="1455"/>
        <item x="1457"/>
        <item x="1458"/>
        <item x="1459"/>
        <item x="1465"/>
        <item x="1466"/>
        <item x="1467"/>
        <item x="1468"/>
        <item x="1469"/>
        <item x="1470"/>
        <item m="1" x="6101"/>
        <item m="1" x="6662"/>
        <item m="1" x="5092"/>
        <item m="1" x="5356"/>
        <item m="1" x="5763"/>
        <item m="1" x="5980"/>
        <item m="1" x="6812"/>
        <item m="1" x="5052"/>
        <item m="1" x="4732"/>
        <item m="1" x="4986"/>
        <item m="1" x="5636"/>
        <item m="1" x="6107"/>
        <item m="1" x="6522"/>
        <item m="1" x="7276"/>
        <item m="1" x="5799"/>
        <item m="1" x="5005"/>
        <item m="1" x="6926"/>
        <item x="2923"/>
        <item m="1" x="4703"/>
        <item m="1" x="5597"/>
        <item x="2629"/>
        <item m="1" x="6243"/>
        <item m="1" x="7274"/>
        <item m="1" x="4605"/>
        <item m="1" x="6437"/>
        <item m="1" x="6613"/>
        <item m="1" x="4782"/>
        <item m="1" x="5528"/>
        <item m="1" x="5210"/>
        <item m="1" x="7265"/>
        <item m="1" x="6839"/>
        <item m="1" x="6221"/>
        <item m="1" x="4764"/>
        <item m="1" x="6036"/>
        <item m="1" x="5727"/>
        <item m="1" x="5200"/>
        <item m="1" x="5455"/>
        <item m="1" x="5514"/>
        <item m="1" x="6137"/>
        <item m="1" x="5861"/>
        <item m="1" x="5088"/>
        <item m="1" x="5199"/>
        <item m="1" x="6931"/>
        <item m="1" x="6570"/>
        <item m="1" x="6628"/>
        <item m="1" x="5516"/>
        <item m="1" x="4832"/>
        <item m="1" x="4914"/>
        <item m="1" x="4866"/>
        <item m="1" x="6927"/>
        <item m="1" x="5872"/>
        <item m="1" x="5507"/>
        <item m="1" x="7177"/>
        <item m="1" x="5468"/>
        <item m="1" x="6001"/>
        <item m="1" x="7003"/>
        <item m="1" x="6257"/>
        <item m="1" x="5828"/>
        <item m="1" x="6374"/>
        <item m="1" x="6930"/>
        <item m="1" x="5390"/>
        <item m="1" x="6880"/>
        <item m="1" x="7202"/>
        <item m="1" x="6750"/>
        <item m="1" x="6149"/>
        <item m="1" x="6887"/>
        <item m="1" x="5326"/>
        <item m="1" x="6914"/>
        <item m="1" x="6344"/>
        <item m="1" x="6407"/>
        <item m="1" x="7077"/>
        <item m="1" x="4828"/>
        <item m="1" x="5645"/>
        <item m="1" x="4966"/>
        <item m="1" x="5421"/>
        <item m="1" x="6375"/>
        <item m="1" x="7192"/>
        <item m="1" x="5608"/>
        <item m="1" x="5322"/>
        <item m="1" x="4261"/>
        <item m="1" x="7207"/>
        <item x="159"/>
        <item m="1" x="4831"/>
        <item m="1" x="5235"/>
        <item m="1" x="7141"/>
        <item m="1" x="6441"/>
        <item m="1" x="5360"/>
        <item m="1" x="6596"/>
        <item m="1" x="6906"/>
        <item m="1" x="6472"/>
        <item m="1" x="4706"/>
        <item m="1" x="5043"/>
        <item m="1" x="4702"/>
        <item m="1" x="6698"/>
        <item m="1" x="5245"/>
        <item m="1" x="5515"/>
        <item m="1" x="5651"/>
        <item m="1" x="5964"/>
        <item m="1" x="5858"/>
        <item m="1" x="5821"/>
        <item m="1" x="6346"/>
        <item m="1" x="6161"/>
        <item m="1" x="7074"/>
        <item m="1" x="6306"/>
        <item m="1" x="6981"/>
        <item m="1" x="6433"/>
        <item m="1" x="6136"/>
        <item m="1" x="6813"/>
        <item m="1" x="5899"/>
        <item m="1" x="4602"/>
        <item m="1" x="4761"/>
        <item m="1" x="5321"/>
        <item m="1" x="6654"/>
        <item m="1" x="5323"/>
        <item m="1" x="5906"/>
        <item m="1" x="4978"/>
        <item m="1" x="5181"/>
        <item m="1" x="6833"/>
        <item m="1" x="6063"/>
        <item m="1" x="6467"/>
        <item m="1" x="5231"/>
        <item m="1" x="7158"/>
        <item m="1" x="6516"/>
        <item m="1" x="4906"/>
        <item m="1" x="6113"/>
        <item m="1" x="4886"/>
        <item m="1" x="4622"/>
        <item m="1" x="5424"/>
        <item m="1" x="4871"/>
        <item m="1" x="6854"/>
        <item m="1" x="4700"/>
        <item m="1" x="5530"/>
        <item m="1" x="6964"/>
        <item m="1" x="6755"/>
        <item m="1" x="5402"/>
        <item m="1" x="7056"/>
        <item m="1" x="6276"/>
        <item m="1" x="4709"/>
        <item m="1" x="6673"/>
        <item m="1" x="6838"/>
        <item m="1" x="5371"/>
        <item m="1" x="6123"/>
        <item m="1" x="6440"/>
        <item m="1" x="5510"/>
        <item m="1" x="5778"/>
        <item m="1" x="7130"/>
        <item m="1" x="5700"/>
        <item m="1" x="7042"/>
        <item m="1" x="5986"/>
        <item m="1" x="7168"/>
        <item m="1" x="5191"/>
        <item m="1" x="4673"/>
        <item m="1" x="6445"/>
        <item m="1" x="6858"/>
        <item m="1" x="5611"/>
        <item m="1" x="5987"/>
        <item m="1" x="5080"/>
        <item m="1" x="5087"/>
        <item m="1" x="6154"/>
        <item m="1" x="4972"/>
        <item m="1" x="5295"/>
        <item m="1" x="5768"/>
        <item m="1" x="7099"/>
        <item m="1" x="6720"/>
        <item m="1" x="6347"/>
        <item m="1" x="6403"/>
        <item m="1" x="5385"/>
        <item m="1" x="5892"/>
        <item m="1" x="6903"/>
        <item m="1" x="6956"/>
        <item m="1" x="7268"/>
        <item m="1" x="6345"/>
        <item m="1" x="6230"/>
        <item m="1" x="5812"/>
        <item m="1" x="5946"/>
        <item m="1" x="4916"/>
        <item m="1" x="4900"/>
        <item m="1" x="7194"/>
        <item m="1" x="7091"/>
        <item m="1" x="6749"/>
        <item m="1" x="6094"/>
        <item m="1" x="5653"/>
        <item m="1" x="4729"/>
        <item m="1" x="6251"/>
        <item m="1" x="6402"/>
        <item m="1" x="4856"/>
        <item m="1" x="6753"/>
        <item m="1" x="5801"/>
        <item m="1" x="5543"/>
        <item m="1" x="5622"/>
        <item m="1" x="4877"/>
        <item m="1" x="4730"/>
        <item m="1" x="6185"/>
        <item m="1" x="6240"/>
        <item m="1" x="5947"/>
        <item m="1" x="6847"/>
        <item m="1" x="7115"/>
        <item m="1" x="5475"/>
        <item m="1" x="5783"/>
        <item m="1" x="4882"/>
        <item m="1" x="4693"/>
        <item m="1" x="6209"/>
        <item m="1" x="4949"/>
        <item m="1" x="5655"/>
        <item m="1" x="4975"/>
        <item m="1" x="5338"/>
        <item m="1" x="6601"/>
        <item m="1" x="5125"/>
        <item m="1" x="7213"/>
        <item m="1" x="5747"/>
        <item m="1" x="5975"/>
        <item m="1" x="5350"/>
        <item m="1" x="5753"/>
        <item m="1" x="6614"/>
        <item m="1" x="6861"/>
        <item m="1" x="7137"/>
        <item m="1" x="5373"/>
        <item m="1" x="6058"/>
        <item m="1" x="5294"/>
        <item m="1" x="4798"/>
        <item m="1" x="4600"/>
        <item m="1" x="7216"/>
        <item m="1" x="6415"/>
        <item m="1" x="4676"/>
        <item m="1" x="6675"/>
        <item m="1" x="4660"/>
        <item m="1" x="5593"/>
        <item m="1" x="5252"/>
        <item m="1" x="6166"/>
        <item m="1" x="4944"/>
        <item m="1" x="6848"/>
        <item m="1" x="6200"/>
        <item m="1" x="6639"/>
        <item m="1" x="5352"/>
        <item x="215"/>
        <item x="218"/>
        <item x="3010"/>
        <item x="3019"/>
        <item x="161"/>
        <item x="3024"/>
        <item x="3026"/>
        <item x="3350"/>
        <item x="3351"/>
        <item x="1334"/>
        <item x="1335"/>
        <item x="1336"/>
        <item x="180"/>
        <item x="1337"/>
        <item x="1338"/>
        <item x="2197"/>
        <item x="2198"/>
        <item x="3621"/>
        <item x="3622"/>
        <item x="3623"/>
        <item x="112"/>
        <item x="3626"/>
        <item x="197"/>
        <item x="3627"/>
        <item x="3628"/>
        <item x="3629"/>
        <item x="3630"/>
        <item x="3631"/>
        <item x="3632"/>
        <item x="3633"/>
        <item x="3634"/>
        <item x="3635"/>
        <item x="3636"/>
        <item x="3637"/>
        <item m="1" x="4330"/>
        <item m="1" x="4331"/>
        <item x="3638"/>
        <item x="3639"/>
        <item x="3640"/>
        <item x="3641"/>
        <item x="3642"/>
        <item x="3643"/>
        <item x="3644"/>
        <item x="3645"/>
        <item x="3646"/>
        <item x="3647"/>
        <item x="3648"/>
        <item x="3649"/>
        <item x="3650"/>
        <item x="3651"/>
        <item x="3652"/>
        <item x="3438"/>
        <item x="3439"/>
        <item x="3440"/>
        <item x="3441"/>
        <item x="3443"/>
        <item x="3444"/>
        <item x="1790"/>
        <item x="1791"/>
        <item x="1792"/>
        <item x="1793"/>
        <item m="1" x="4140"/>
        <item x="164"/>
        <item x="186"/>
        <item m="1" x="4502"/>
        <item x="2624"/>
        <item x="63"/>
        <item x="2625"/>
        <item x="2626"/>
        <item x="2627"/>
        <item x="2628"/>
        <item m="1" x="4322"/>
        <item x="29"/>
        <item m="1" x="4504"/>
        <item m="1" x="4506"/>
        <item m="1" x="4507"/>
        <item m="1" x="4508"/>
        <item m="1" x="4509"/>
        <item m="1" x="4510"/>
        <item x="264"/>
        <item x="265"/>
        <item x="266"/>
        <item x="267"/>
        <item x="268"/>
        <item x="269"/>
        <item x="270"/>
        <item x="272"/>
        <item x="273"/>
        <item x="3475"/>
        <item x="3477"/>
        <item x="1245"/>
        <item x="1246"/>
        <item x="1248"/>
        <item x="1249"/>
        <item x="1250"/>
        <item x="1251"/>
        <item x="1252"/>
        <item x="1253"/>
        <item x="1254"/>
        <item x="1745"/>
        <item x="1746"/>
        <item x="1747"/>
        <item x="1749"/>
        <item x="1755"/>
        <item x="1756"/>
        <item x="1757"/>
        <item x="1758"/>
        <item x="1760"/>
        <item x="1761"/>
        <item x="1762"/>
        <item x="1765"/>
        <item x="1767"/>
        <item x="1768"/>
        <item x="2101"/>
        <item x="2102"/>
        <item x="2103"/>
        <item x="2104"/>
        <item x="2105"/>
        <item x="2106"/>
        <item x="115"/>
        <item x="2107"/>
        <item x="116"/>
        <item x="2108"/>
        <item x="2109"/>
        <item x="2110"/>
        <item x="2111"/>
        <item x="2112"/>
        <item x="2113"/>
        <item x="117"/>
        <item x="2114"/>
        <item x="2115"/>
        <item x="2119"/>
        <item x="2120"/>
        <item x="2121"/>
        <item x="2122"/>
        <item x="2123"/>
        <item x="82"/>
        <item x="2124"/>
        <item x="2125"/>
        <item x="2126"/>
        <item x="2127"/>
        <item x="2128"/>
        <item m="1" x="4158"/>
        <item x="2129"/>
        <item m="1" x="4512"/>
        <item x="2131"/>
        <item x="2132"/>
        <item x="2133"/>
        <item x="249"/>
        <item x="83"/>
        <item x="84"/>
        <item m="1" x="4252"/>
        <item x="2134"/>
        <item x="2135"/>
        <item x="2138"/>
        <item x="2140"/>
        <item x="2142"/>
        <item m="1" x="4121"/>
        <item x="2157"/>
        <item x="2159"/>
        <item m="1" x="4287"/>
        <item x="87"/>
        <item x="2160"/>
        <item x="2161"/>
        <item x="2162"/>
        <item x="2163"/>
        <item x="2164"/>
        <item x="2165"/>
        <item x="2166"/>
        <item x="2167"/>
        <item x="2168"/>
        <item x="88"/>
        <item x="2169"/>
        <item x="2170"/>
        <item x="2171"/>
        <item x="2172"/>
        <item x="250"/>
        <item x="251"/>
        <item x="2173"/>
        <item x="2174"/>
        <item x="2175"/>
        <item x="2176"/>
        <item x="2177"/>
        <item x="2178"/>
        <item x="2179"/>
        <item x="2180"/>
        <item x="2181"/>
        <item x="2182"/>
        <item x="2183"/>
        <item x="2184"/>
        <item x="2185"/>
        <item x="2186"/>
        <item x="2187"/>
        <item x="3825"/>
        <item x="3839"/>
        <item x="3840"/>
        <item x="531"/>
        <item x="538"/>
        <item x="541"/>
        <item x="542"/>
        <item x="546"/>
        <item x="555"/>
        <item x="556"/>
        <item x="557"/>
        <item x="560"/>
        <item x="3492"/>
        <item x="3495"/>
        <item x="1501"/>
        <item x="3671"/>
        <item x="3678"/>
        <item x="3679"/>
        <item x="3680"/>
        <item x="3681"/>
        <item x="3682"/>
        <item x="3683"/>
        <item x="3684"/>
        <item x="3685"/>
        <item x="3686"/>
        <item x="3687"/>
        <item x="241"/>
        <item x="3913"/>
        <item x="3914"/>
        <item x="3915"/>
        <item x="3916"/>
        <item x="3917"/>
        <item x="3918"/>
        <item x="137"/>
        <item x="138"/>
        <item x="122"/>
        <item x="3919"/>
        <item m="1" x="4290"/>
        <item m="1" x="4307"/>
        <item x="3920"/>
        <item x="3921"/>
        <item x="3922"/>
        <item x="123"/>
        <item m="1" x="4145"/>
        <item x="152"/>
        <item x="75"/>
        <item x="3923"/>
        <item x="3924"/>
        <item x="3925"/>
        <item x="3926"/>
        <item x="3927"/>
        <item x="3928"/>
        <item m="1" x="4291"/>
        <item x="3929"/>
        <item x="3930"/>
        <item m="1" x="4308"/>
        <item x="3931"/>
        <item x="3932"/>
        <item x="236"/>
        <item m="1" x="4309"/>
        <item m="1" x="4253"/>
        <item m="1" x="4254"/>
        <item x="3933"/>
        <item x="3934"/>
        <item x="3935"/>
        <item x="3936"/>
        <item m="1" x="4146"/>
        <item x="3937"/>
        <item x="3938"/>
        <item x="3939"/>
        <item x="3940"/>
        <item m="1" x="4310"/>
        <item m="1" x="4255"/>
        <item x="3941"/>
        <item m="1" x="4147"/>
        <item x="3942"/>
        <item x="237"/>
        <item x="238"/>
        <item m="1" x="4292"/>
        <item x="3943"/>
        <item x="3944"/>
        <item x="3945"/>
        <item m="1" x="4311"/>
        <item m="1" x="4256"/>
        <item x="3946"/>
        <item x="3947"/>
        <item x="3948"/>
        <item x="3949"/>
        <item m="1" x="4312"/>
        <item m="1" x="4293"/>
        <item m="1" x="4294"/>
        <item x="3950"/>
        <item m="1" x="4313"/>
        <item x="3951"/>
        <item x="3952"/>
        <item x="3953"/>
        <item x="3954"/>
        <item m="1" x="4531"/>
        <item x="3955"/>
        <item x="2704"/>
        <item x="2737"/>
        <item x="2738"/>
        <item x="2739"/>
        <item x="2746"/>
        <item x="2750"/>
        <item x="2751"/>
        <item x="2753"/>
        <item x="2754"/>
        <item x="2755"/>
        <item x="2756"/>
        <item x="2757"/>
        <item x="2758"/>
        <item x="2759"/>
        <item x="2760"/>
        <item x="2761"/>
        <item x="2763"/>
        <item x="2764"/>
        <item x="2765"/>
        <item x="2768"/>
        <item x="2769"/>
        <item x="2770"/>
        <item x="2771"/>
        <item x="2772"/>
        <item x="2773"/>
        <item x="2774"/>
        <item x="2775"/>
        <item x="2776"/>
        <item x="2778"/>
        <item x="2779"/>
        <item x="2780"/>
        <item x="2781"/>
        <item x="2782"/>
        <item x="2783"/>
        <item x="2784"/>
        <item x="2785"/>
        <item x="2786"/>
        <item x="2787"/>
        <item x="2788"/>
        <item x="2789"/>
        <item x="2790"/>
        <item x="2791"/>
        <item x="2792"/>
        <item x="2793"/>
        <item x="2794"/>
        <item x="2799"/>
        <item x="2800"/>
        <item x="2825"/>
        <item x="2830"/>
        <item x="2831"/>
        <item x="2836"/>
        <item x="2837"/>
        <item x="2838"/>
        <item x="2839"/>
        <item x="2840"/>
        <item x="2841"/>
        <item x="2842"/>
        <item x="2844"/>
        <item m="1" x="4269"/>
        <item x="2845"/>
        <item x="2846"/>
        <item x="2847"/>
        <item x="2848"/>
        <item x="2849"/>
        <item x="2851"/>
        <item x="2852"/>
        <item x="2853"/>
        <item x="2854"/>
        <item x="2855"/>
        <item x="2856"/>
        <item x="2857"/>
        <item x="2858"/>
        <item x="2859"/>
        <item x="2860"/>
        <item x="2861"/>
        <item x="2862"/>
        <item x="2863"/>
        <item x="2864"/>
        <item x="2865"/>
        <item x="1663"/>
        <item x="1664"/>
        <item x="1665"/>
        <item x="1666"/>
        <item x="1667"/>
        <item x="1668"/>
        <item x="1669"/>
        <item x="1670"/>
        <item x="1671"/>
        <item x="1673"/>
        <item x="1277"/>
        <item x="1278"/>
        <item x="1279"/>
        <item x="1280"/>
        <item x="1281"/>
        <item m="1" x="4070"/>
        <item x="1282"/>
        <item x="1283"/>
        <item x="1284"/>
        <item m="1" x="4088"/>
        <item x="1286"/>
        <item x="1287"/>
        <item x="1288"/>
        <item x="1289"/>
        <item x="1290"/>
        <item x="1291"/>
        <item x="1292"/>
        <item x="1293"/>
        <item x="1294"/>
        <item x="1295"/>
        <item x="1296"/>
        <item x="1297"/>
        <item x="1299"/>
        <item x="1300"/>
        <item x="1301"/>
        <item x="1302"/>
        <item x="1303"/>
        <item x="1304"/>
        <item x="1305"/>
        <item m="1" x="4089"/>
        <item x="1307"/>
        <item x="1308"/>
        <item x="202"/>
        <item x="1309"/>
        <item x="1310"/>
        <item x="1311"/>
        <item x="1312"/>
        <item x="1313"/>
        <item x="1314"/>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3470"/>
        <item m="1" x="4110"/>
        <item x="3595"/>
        <item x="65"/>
        <item x="3596"/>
        <item x="3597"/>
        <item x="135"/>
        <item x="66"/>
        <item x="3725"/>
        <item x="488"/>
        <item x="1826"/>
        <item x="1860"/>
        <item x="1883"/>
        <item x="1900"/>
        <item x="1912"/>
        <item x="1935"/>
        <item x="1943"/>
        <item x="203"/>
        <item m="1" x="4585"/>
        <item m="1" x="4588"/>
        <item m="1" x="4589"/>
        <item m="1" x="4590"/>
        <item x="288"/>
        <item x="299"/>
        <item x="303"/>
        <item x="304"/>
        <item x="308"/>
        <item x="314"/>
        <item x="321"/>
        <item x="327"/>
        <item x="349"/>
        <item x="359"/>
        <item x="361"/>
        <item x="365"/>
        <item x="369"/>
        <item x="375"/>
        <item x="380"/>
        <item x="381"/>
        <item x="383"/>
        <item x="400"/>
        <item x="412"/>
        <item x="443"/>
        <item x="445"/>
        <item x="451"/>
        <item x="458"/>
        <item x="464"/>
        <item x="468"/>
        <item x="471"/>
        <item x="800"/>
        <item x="893"/>
        <item x="894"/>
        <item x="928"/>
        <item x="929"/>
        <item x="930"/>
        <item x="931"/>
        <item x="220"/>
        <item x="951"/>
        <item x="1099"/>
        <item x="1100"/>
        <item x="1158"/>
        <item x="1160"/>
        <item x="1161"/>
        <item x="1162"/>
        <item x="1163"/>
        <item x="1177"/>
        <item x="1178"/>
        <item x="1179"/>
        <item x="1180"/>
        <item x="1181"/>
        <item x="1182"/>
        <item x="1183"/>
        <item x="1184"/>
        <item x="1185"/>
        <item x="1186"/>
        <item x="1255"/>
        <item m="1" x="4077"/>
        <item m="1" x="4075"/>
        <item m="1" x="4076"/>
        <item m="1" x="4083"/>
        <item m="1" x="4078"/>
        <item m="1" x="4079"/>
        <item m="1" x="4080"/>
        <item x="1306"/>
        <item m="1" x="4068"/>
        <item m="1" x="4073"/>
        <item m="1" x="4072"/>
        <item m="1" x="4081"/>
        <item m="1" x="4082"/>
        <item x="1339"/>
        <item x="1340"/>
        <item x="1343"/>
        <item x="166"/>
        <item x="1344"/>
        <item x="1346"/>
        <item x="1347"/>
        <item x="1348"/>
        <item x="1350"/>
        <item x="1351"/>
        <item x="1353"/>
        <item x="1354"/>
        <item x="1355"/>
        <item x="1356"/>
        <item x="167"/>
        <item x="168"/>
        <item x="1357"/>
        <item x="1358"/>
        <item x="1359"/>
        <item x="1360"/>
        <item x="1361"/>
        <item x="1362"/>
        <item x="1363"/>
        <item x="1364"/>
        <item x="1365"/>
        <item x="1366"/>
        <item x="1367"/>
        <item x="1368"/>
        <item x="1369"/>
        <item x="169"/>
        <item x="1370"/>
        <item x="1371"/>
        <item x="216"/>
        <item x="1372"/>
        <item x="170"/>
        <item x="1373"/>
        <item x="1374"/>
        <item x="1375"/>
        <item x="1376"/>
        <item x="1377"/>
        <item x="1379"/>
        <item x="1381"/>
        <item x="1382"/>
        <item x="1383"/>
        <item x="1384"/>
        <item x="1385"/>
        <item x="1386"/>
        <item x="1387"/>
        <item x="1388"/>
        <item x="171"/>
        <item x="1460"/>
        <item x="1462"/>
        <item x="1463"/>
        <item x="1473"/>
        <item x="1502"/>
        <item x="1504"/>
        <item x="1534"/>
        <item x="1535"/>
        <item x="1536"/>
        <item x="1537"/>
        <item x="1538"/>
        <item x="1539"/>
        <item x="1540"/>
        <item x="1541"/>
        <item x="1542"/>
        <item x="1554"/>
        <item x="1556"/>
        <item x="1558"/>
        <item x="1559"/>
        <item x="1578"/>
        <item x="1589"/>
        <item x="1602"/>
        <item x="1603"/>
        <item x="1604"/>
        <item x="1605"/>
        <item x="1606"/>
        <item x="1607"/>
        <item x="1608"/>
        <item x="1609"/>
        <item x="1610"/>
        <item x="1611"/>
        <item x="1612"/>
        <item x="1613"/>
        <item x="1614"/>
        <item x="1615"/>
        <item x="1616"/>
        <item x="1626"/>
        <item x="1628"/>
        <item x="1629"/>
        <item x="1630"/>
        <item x="1631"/>
        <item x="1633"/>
        <item x="1634"/>
        <item x="1635"/>
        <item x="1636"/>
        <item x="1637"/>
        <item x="1638"/>
        <item x="1639"/>
        <item x="1642"/>
        <item x="1654"/>
        <item x="1657"/>
        <item x="1658"/>
        <item x="1659"/>
        <item x="1662"/>
        <item x="1771"/>
        <item x="1773"/>
        <item x="1774"/>
        <item x="1775"/>
        <item x="1776"/>
        <item x="1777"/>
        <item x="1778"/>
        <item x="1779"/>
        <item x="1780"/>
        <item x="1781"/>
        <item x="1782"/>
        <item x="1784"/>
        <item x="1785"/>
        <item x="1786"/>
        <item x="1787"/>
        <item x="1788"/>
        <item x="1882"/>
        <item x="1897"/>
        <item x="1903"/>
        <item x="1908"/>
        <item x="1965"/>
        <item x="1969"/>
        <item x="1993"/>
        <item x="1994"/>
        <item x="2074"/>
        <item x="2075"/>
        <item x="2076"/>
        <item x="2077"/>
        <item x="2079"/>
        <item x="2080"/>
        <item x="2081"/>
        <item x="2083"/>
        <item x="2084"/>
        <item x="2085"/>
        <item x="2086"/>
        <item x="2088"/>
        <item x="2089"/>
        <item x="2090"/>
        <item x="2091"/>
        <item x="2093"/>
        <item x="2094"/>
        <item x="2095"/>
        <item x="2096"/>
        <item x="2097"/>
        <item x="2099"/>
        <item x="2100"/>
        <item x="2188"/>
        <item x="2189"/>
        <item x="68"/>
        <item x="2201"/>
        <item x="2202"/>
        <item x="2203"/>
        <item x="162"/>
        <item x="2204"/>
        <item x="2205"/>
        <item x="2207"/>
        <item x="2208"/>
        <item x="2209"/>
        <item x="245"/>
        <item x="2210"/>
        <item x="2211"/>
        <item x="2212"/>
        <item x="2213"/>
        <item x="2214"/>
        <item x="2215"/>
        <item x="2216"/>
        <item x="2217"/>
        <item x="2218"/>
        <item x="2219"/>
        <item x="2220"/>
        <item x="2221"/>
        <item x="2266"/>
        <item x="2267"/>
        <item x="2270"/>
        <item x="2271"/>
        <item x="2276"/>
        <item x="2285"/>
        <item x="2363"/>
        <item x="2420"/>
        <item x="2421"/>
        <item x="2422"/>
        <item x="2424"/>
        <item x="227"/>
        <item x="2425"/>
        <item x="2427"/>
        <item x="2430"/>
        <item x="2433"/>
        <item x="2438"/>
        <item x="2439"/>
        <item x="2440"/>
        <item x="2443"/>
        <item x="2444"/>
        <item x="2445"/>
        <item x="2447"/>
        <item x="2448"/>
        <item x="2450"/>
        <item x="2451"/>
        <item x="2452"/>
        <item x="2453"/>
        <item x="62"/>
        <item x="2456"/>
        <item x="2458"/>
        <item x="2459"/>
        <item x="2465"/>
        <item x="2473"/>
        <item x="2475"/>
        <item x="276"/>
        <item x="277"/>
        <item x="278"/>
        <item x="279"/>
        <item x="280"/>
        <item x="281"/>
        <item x="282"/>
        <item x="283"/>
        <item x="284"/>
        <item x="285"/>
        <item x="286"/>
        <item x="287"/>
        <item x="2491"/>
        <item x="2492"/>
        <item x="2494"/>
        <item x="2495"/>
        <item x="2496"/>
        <item x="2497"/>
        <item x="2498"/>
        <item x="195"/>
        <item x="2499"/>
        <item x="154"/>
        <item x="128"/>
        <item x="2500"/>
        <item x="2501"/>
        <item x="129"/>
        <item x="2502"/>
        <item x="2503"/>
        <item x="2504"/>
        <item x="2505"/>
        <item x="2506"/>
        <item x="130"/>
        <item x="2507"/>
        <item x="2508"/>
        <item x="2509"/>
        <item x="2510"/>
        <item x="2511"/>
        <item x="2517"/>
        <item x="2519"/>
        <item x="2520"/>
        <item x="2521"/>
        <item x="78"/>
        <item x="2522"/>
        <item x="2523"/>
        <item x="2524"/>
        <item x="2525"/>
        <item x="2526"/>
        <item x="2527"/>
        <item x="2528"/>
        <item x="2529"/>
        <item x="2530"/>
        <item x="2531"/>
        <item x="2532"/>
        <item x="2533"/>
        <item x="2534"/>
        <item x="2535"/>
        <item x="2536"/>
        <item x="2537"/>
        <item x="2538"/>
        <item x="2539"/>
        <item x="2545"/>
        <item x="2550"/>
        <item x="2551"/>
        <item x="2552"/>
        <item x="2553"/>
        <item x="2554"/>
        <item x="178"/>
        <item x="2558"/>
        <item x="2559"/>
        <item x="2560"/>
        <item x="2561"/>
        <item x="2562"/>
        <item x="2563"/>
        <item x="2564"/>
        <item x="192"/>
        <item x="2565"/>
        <item x="2566"/>
        <item x="2567"/>
        <item x="204"/>
        <item x="2568"/>
        <item x="172"/>
        <item x="2569"/>
        <item x="2570"/>
        <item x="2571"/>
        <item x="2572"/>
        <item x="2573"/>
        <item x="2574"/>
        <item x="2575"/>
        <item x="2576"/>
        <item x="2577"/>
        <item x="2578"/>
        <item x="2579"/>
        <item x="173"/>
        <item x="2580"/>
        <item x="2581"/>
        <item x="2582"/>
        <item x="174"/>
        <item x="2583"/>
        <item x="2584"/>
        <item x="2585"/>
        <item x="2586"/>
        <item x="2587"/>
        <item x="2588"/>
        <item x="2589"/>
        <item x="2590"/>
        <item x="2591"/>
        <item x="2592"/>
        <item x="2593"/>
        <item x="2594"/>
        <item x="2595"/>
        <item x="2596"/>
        <item x="2597"/>
        <item x="2598"/>
        <item x="2599"/>
        <item x="2600"/>
        <item x="2601"/>
        <item x="2602"/>
        <item x="2603"/>
        <item x="2604"/>
        <item x="2605"/>
        <item x="2606"/>
        <item x="2630"/>
        <item x="2631"/>
        <item x="2632"/>
        <item x="2633"/>
        <item x="2634"/>
        <item x="2635"/>
        <item x="2637"/>
        <item x="2638"/>
        <item x="2639"/>
        <item x="2640"/>
        <item x="2641"/>
        <item x="2642"/>
        <item x="2643"/>
        <item x="2644"/>
        <item x="2672"/>
        <item x="2673"/>
        <item x="2674"/>
        <item x="2675"/>
        <item x="2676"/>
        <item x="2677"/>
        <item x="2678"/>
        <item x="2679"/>
        <item x="2680"/>
        <item x="2681"/>
        <item x="2682"/>
        <item x="2683"/>
        <item x="2684"/>
        <item x="2685"/>
        <item x="2686"/>
        <item x="2687"/>
        <item x="2688"/>
        <item x="2689"/>
        <item x="2691"/>
        <item x="2692"/>
        <item x="2693"/>
        <item x="2867"/>
        <item x="2868"/>
        <item x="2869"/>
        <item x="2870"/>
        <item x="2871"/>
        <item x="2872"/>
        <item x="2873"/>
        <item x="2874"/>
        <item x="2875"/>
        <item x="2876"/>
        <item x="2880"/>
        <item x="2886"/>
        <item x="2892"/>
        <item x="2921"/>
        <item x="2964"/>
        <item x="157"/>
        <item x="2991"/>
        <item x="3007"/>
        <item x="3011"/>
        <item x="3013"/>
        <item x="3016"/>
        <item x="3017"/>
        <item x="3018"/>
        <item x="3020"/>
        <item x="293"/>
        <item x="296"/>
        <item x="302"/>
        <item x="317"/>
        <item x="326"/>
        <item x="333"/>
        <item x="335"/>
        <item x="336"/>
        <item x="337"/>
        <item x="338"/>
        <item x="341"/>
        <item x="352"/>
        <item x="372"/>
        <item x="374"/>
        <item x="386"/>
        <item x="419"/>
        <item x="420"/>
        <item x="425"/>
        <item x="431"/>
        <item x="480"/>
        <item x="1378"/>
        <item x="3147"/>
        <item x="3148"/>
        <item x="3149"/>
        <item x="3151"/>
        <item x="3154"/>
        <item x="3156"/>
        <item x="3159"/>
        <item x="3163"/>
        <item x="3165"/>
        <item x="3166"/>
        <item x="3167"/>
        <item x="3168"/>
        <item x="3169"/>
        <item x="3172"/>
        <item x="3173"/>
        <item x="3174"/>
        <item x="3175"/>
        <item x="3178"/>
        <item x="3179"/>
        <item x="3181"/>
        <item x="3183"/>
        <item x="3184"/>
        <item x="3186"/>
        <item x="3187"/>
        <item x="3189"/>
        <item x="3190"/>
        <item x="3192"/>
        <item x="3194"/>
        <item x="3197"/>
        <item x="3198"/>
        <item x="3199"/>
        <item x="3200"/>
        <item x="3201"/>
        <item x="3202"/>
        <item x="3205"/>
        <item x="3206"/>
        <item x="3207"/>
        <item x="3208"/>
        <item x="3209"/>
        <item x="3211"/>
        <item x="3212"/>
        <item x="3213"/>
        <item x="3214"/>
        <item x="3215"/>
        <item x="3216"/>
        <item x="3218"/>
        <item x="3219"/>
        <item x="3220"/>
        <item x="3221"/>
        <item x="3222"/>
        <item x="3223"/>
        <item x="3226"/>
        <item x="3227"/>
        <item x="3230"/>
        <item x="3231"/>
        <item x="3234"/>
        <item x="3235"/>
        <item x="3237"/>
        <item x="3242"/>
        <item x="3243"/>
        <item x="3245"/>
        <item x="3246"/>
        <item x="3247"/>
        <item x="3248"/>
        <item x="3251"/>
        <item x="3252"/>
        <item x="3253"/>
        <item x="3254"/>
        <item x="3255"/>
        <item x="3259"/>
        <item x="3261"/>
        <item x="3262"/>
        <item x="3263"/>
        <item x="3264"/>
        <item x="3265"/>
        <item x="3266"/>
        <item x="3267"/>
        <item x="3269"/>
        <item x="3270"/>
        <item x="3273"/>
        <item x="3276"/>
        <item x="3278"/>
        <item x="3279"/>
        <item x="3280"/>
        <item x="3281"/>
        <item x="3282"/>
        <item x="3283"/>
        <item x="3284"/>
        <item x="3285"/>
        <item x="3286"/>
        <item x="3287"/>
        <item x="3288"/>
        <item x="3289"/>
        <item x="3290"/>
        <item x="3291"/>
        <item x="3292"/>
        <item x="3293"/>
        <item x="3294"/>
        <item x="3297"/>
        <item x="3298"/>
        <item x="3303"/>
        <item x="3305"/>
        <item x="3308"/>
        <item x="3312"/>
        <item x="3313"/>
        <item x="3314"/>
        <item x="3315"/>
        <item x="3316"/>
        <item x="3317"/>
        <item x="3318"/>
        <item x="3319"/>
        <item x="3320"/>
        <item x="3321"/>
        <item x="3323"/>
        <item x="3324"/>
        <item x="3325"/>
        <item x="3326"/>
        <item x="3327"/>
        <item x="3328"/>
        <item x="3329"/>
        <item x="3333"/>
        <item x="3337"/>
        <item x="3338"/>
        <item x="3340"/>
        <item x="3341"/>
        <item x="3342"/>
        <item x="3343"/>
        <item x="3344"/>
        <item x="3346"/>
        <item x="3348"/>
        <item x="3349"/>
        <item x="3446"/>
        <item x="3447"/>
        <item x="3448"/>
        <item x="3450"/>
        <item x="3451"/>
        <item x="3482"/>
        <item x="3484"/>
        <item x="3536"/>
        <item x="3537"/>
        <item x="3538"/>
        <item x="3539"/>
        <item x="3542"/>
        <item x="3543"/>
        <item x="3544"/>
        <item x="3545"/>
        <item x="3546"/>
        <item x="3547"/>
        <item x="3548"/>
        <item x="3549"/>
        <item x="3550"/>
        <item x="3551"/>
        <item x="3552"/>
        <item x="3553"/>
        <item x="3594"/>
        <item x="3598"/>
        <item x="3599"/>
        <item x="3600"/>
        <item x="3601"/>
        <item x="3602"/>
        <item x="3603"/>
        <item x="3604"/>
        <item x="3605"/>
        <item x="3660"/>
        <item x="219"/>
        <item x="3688"/>
        <item x="3689"/>
        <item x="3690"/>
        <item x="3691"/>
        <item x="3692"/>
        <item x="3693"/>
        <item x="3694"/>
        <item x="3695"/>
        <item x="3696"/>
        <item x="3697"/>
        <item x="3732"/>
        <item x="3746"/>
        <item x="3747"/>
        <item x="3748"/>
        <item x="3749"/>
        <item x="3750"/>
        <item x="121"/>
        <item x="489"/>
        <item x="490"/>
        <item x="3776"/>
        <item x="3777"/>
        <item x="3778"/>
        <item x="3779"/>
        <item x="3780"/>
        <item x="3781"/>
        <item x="3782"/>
        <item x="3783"/>
        <item x="3784"/>
        <item x="3785"/>
        <item x="3786"/>
        <item x="3787"/>
        <item x="3788"/>
        <item x="3789"/>
        <item x="3790"/>
        <item x="3791"/>
        <item x="3792"/>
        <item x="3793"/>
        <item x="3794"/>
        <item x="80"/>
        <item x="97"/>
        <item x="98"/>
        <item x="99"/>
        <item x="100"/>
        <item x="101"/>
        <item x="102"/>
        <item x="491"/>
        <item x="492"/>
        <item x="493"/>
        <item x="494"/>
        <item x="495"/>
        <item x="496"/>
        <item x="497"/>
        <item x="498"/>
        <item x="499"/>
        <item x="500"/>
        <item x="501"/>
        <item x="502"/>
        <item x="503"/>
        <item x="504"/>
        <item x="505"/>
        <item x="506"/>
        <item x="507"/>
        <item x="508"/>
        <item x="509"/>
        <item x="113"/>
        <item x="3849"/>
        <item x="3850"/>
        <item x="3851"/>
        <item x="114"/>
        <item x="3852"/>
        <item x="3853"/>
        <item x="3854"/>
        <item x="3855"/>
        <item x="3865"/>
        <item x="3866"/>
        <item x="3867"/>
        <item x="3868"/>
        <item x="3869"/>
        <item x="3871"/>
        <item x="3873"/>
        <item x="3876"/>
        <item x="260"/>
        <item x="3879"/>
        <item x="3880"/>
        <item x="3881"/>
        <item x="3882"/>
        <item x="261"/>
        <item x="262"/>
        <item x="3883"/>
        <item x="3884"/>
        <item x="3885"/>
        <item x="263"/>
        <item x="3886"/>
        <item x="3887"/>
        <item x="3888"/>
        <item x="3889"/>
        <item x="3890"/>
        <item x="3891"/>
        <item x="3896"/>
        <item x="3956"/>
        <item x="3957"/>
        <item x="3958"/>
        <item x="3959"/>
        <item x="3960"/>
        <item x="3961"/>
        <item x="3962"/>
        <item x="396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517"/>
        <item x="518"/>
        <item x="519"/>
        <item x="520"/>
        <item x="521"/>
        <item x="522"/>
        <item x="523"/>
        <item x="524"/>
        <item x="525"/>
        <item x="526"/>
        <item x="527"/>
        <item x="668"/>
        <item x="3657"/>
        <item x="3662"/>
      </items>
    </pivotField>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ascending" defaultSubtotal="0">
      <items count="15">
        <item m="1" x="9"/>
        <item m="1" x="6"/>
        <item m="1" x="14"/>
        <item m="1" x="13"/>
        <item m="1" x="4"/>
        <item m="1" x="5"/>
        <item m="1" x="12"/>
        <item m="1" x="11"/>
        <item m="1" x="8"/>
        <item m="1" x="7"/>
        <item m="1" x="10"/>
        <item x="1"/>
        <item x="0"/>
        <item x="2"/>
        <item x="3"/>
      </items>
    </pivotField>
    <pivotField compact="0" outline="0" multipleItemSelectionAllowed="1" showAll="0"/>
    <pivotField compact="0" outline="0" showAll="0"/>
    <pivotField compact="0" outline="0" showAll="0"/>
    <pivotField compact="0" outline="0" showAll="0"/>
    <pivotField compact="0" outline="0" showAll="0"/>
    <pivotField compact="0" outline="0" showAll="0"/>
    <pivotField compact="0" outline="0" showAll="0"/>
    <pivotField compact="0" numFmtId="43" outline="0" showAll="0"/>
    <pivotField compact="0" outline="0" showAll="0"/>
    <pivotField compact="0" outline="0" showAll="0"/>
    <pivotField compact="0" outline="0" showAll="0"/>
    <pivotField name="Distrito" axis="axisRow" compact="0" outline="0" showAll="0" defaultSubtotal="0">
      <items count="9">
        <item x="1"/>
        <item x="4"/>
        <item x="2"/>
        <item x="3"/>
        <item x="7"/>
        <item h="1" x="0"/>
        <item x="5"/>
        <item x="6"/>
        <item h="1" x="8"/>
      </items>
    </pivotField>
    <pivotField compact="0" outline="0" showAll="0"/>
    <pivotField compact="0" outline="0" showAll="0"/>
    <pivotField compact="0" outline="0" showAll="0"/>
    <pivotField axis="axisPage" compact="0" outline="0" multipleItemSelectionAllowed="1" showAll="0">
      <items count="4">
        <item x="0"/>
        <item x="1"/>
        <item h="1" m="1" x="2"/>
        <item t="default"/>
      </items>
    </pivotField>
    <pivotField compact="0" outline="0" showAll="0"/>
  </pivotFields>
  <rowFields count="4">
    <field x="3"/>
    <field x="4"/>
    <field x="11"/>
    <field x="23"/>
  </rowFields>
  <rowItems count="1155">
    <i>
      <x v="56"/>
      <x v="430"/>
      <x v="12"/>
      <x/>
    </i>
    <i>
      <x v="81"/>
      <x v="4664"/>
      <x v="12"/>
      <x v="3"/>
    </i>
    <i>
      <x v="82"/>
      <x v="1033"/>
      <x v="12"/>
      <x/>
    </i>
    <i>
      <x v="104"/>
      <x v="1837"/>
      <x v="12"/>
      <x/>
    </i>
    <i>
      <x v="112"/>
      <x v="1185"/>
      <x v="12"/>
      <x/>
    </i>
    <i>
      <x v="113"/>
      <x v="2245"/>
      <x v="12"/>
      <x/>
    </i>
    <i>
      <x v="122"/>
      <x v="3289"/>
      <x v="12"/>
      <x v="7"/>
    </i>
    <i>
      <x v="136"/>
      <x v="2800"/>
      <x v="12"/>
      <x v="4"/>
    </i>
    <i>
      <x v="137"/>
      <x v="1663"/>
      <x v="12"/>
      <x/>
    </i>
    <i>
      <x v="138"/>
      <x v="5452"/>
      <x v="12"/>
      <x/>
    </i>
    <i>
      <x v="141"/>
      <x v="4640"/>
      <x v="12"/>
      <x/>
    </i>
    <i>
      <x v="149"/>
      <x v="716"/>
      <x v="12"/>
      <x/>
    </i>
    <i>
      <x v="152"/>
      <x v="2749"/>
      <x v="12"/>
      <x/>
    </i>
    <i>
      <x v="153"/>
      <x v="2588"/>
      <x v="12"/>
      <x/>
    </i>
    <i>
      <x v="155"/>
      <x v="7067"/>
      <x v="12"/>
      <x v="2"/>
    </i>
    <i>
      <x v="174"/>
      <x v="4364"/>
      <x v="11"/>
      <x v="3"/>
    </i>
    <i>
      <x v="182"/>
      <x v="1058"/>
      <x v="12"/>
      <x/>
    </i>
    <i>
      <x v="184"/>
      <x v="2637"/>
      <x v="12"/>
      <x/>
    </i>
    <i>
      <x v="190"/>
      <x v="2129"/>
      <x v="12"/>
      <x v="7"/>
    </i>
    <i>
      <x v="199"/>
      <x v="2513"/>
      <x v="12"/>
      <x v="2"/>
    </i>
    <i>
      <x v="203"/>
      <x v="4046"/>
      <x v="11"/>
      <x v="2"/>
    </i>
    <i>
      <x v="204"/>
      <x v="354"/>
      <x v="12"/>
      <x v="2"/>
    </i>
    <i>
      <x v="206"/>
      <x v="4007"/>
      <x v="12"/>
      <x v="2"/>
    </i>
    <i>
      <x v="213"/>
      <x v="630"/>
      <x v="12"/>
      <x/>
    </i>
    <i>
      <x v="215"/>
      <x v="166"/>
      <x v="12"/>
      <x v="7"/>
    </i>
    <i>
      <x v="234"/>
      <x v="5624"/>
      <x v="11"/>
      <x/>
    </i>
    <i>
      <x v="253"/>
      <x v="4032"/>
      <x v="12"/>
      <x v="2"/>
    </i>
    <i>
      <x v="255"/>
      <x v="3162"/>
      <x v="12"/>
      <x v="2"/>
    </i>
    <i>
      <x v="259"/>
      <x v="3102"/>
      <x v="12"/>
      <x v="2"/>
    </i>
    <i>
      <x v="261"/>
      <x v="2981"/>
      <x v="12"/>
      <x v="2"/>
    </i>
    <i>
      <x v="266"/>
      <x v="4858"/>
      <x v="12"/>
      <x v="2"/>
    </i>
    <i>
      <x v="269"/>
      <x v="4410"/>
      <x v="12"/>
      <x v="2"/>
    </i>
    <i>
      <x v="276"/>
      <x v="4855"/>
      <x v="11"/>
      <x v="2"/>
    </i>
    <i>
      <x v="277"/>
      <x v="1350"/>
      <x v="12"/>
      <x v="2"/>
    </i>
    <i>
      <x v="281"/>
      <x v="4098"/>
      <x v="12"/>
      <x/>
    </i>
    <i>
      <x v="292"/>
      <x v="1608"/>
      <x v="12"/>
      <x v="2"/>
    </i>
    <i>
      <x v="321"/>
      <x v="1643"/>
      <x v="12"/>
      <x/>
    </i>
    <i>
      <x v="328"/>
      <x v="6489"/>
      <x v="12"/>
      <x/>
    </i>
    <i>
      <x v="340"/>
      <x v="897"/>
      <x v="12"/>
      <x v="7"/>
    </i>
    <i>
      <x v="356"/>
      <x v="2787"/>
      <x v="12"/>
      <x/>
    </i>
    <i>
      <x v="360"/>
      <x v="4725"/>
      <x v="12"/>
      <x/>
    </i>
    <i>
      <x v="365"/>
      <x v="957"/>
      <x v="12"/>
      <x v="2"/>
    </i>
    <i>
      <x v="375"/>
      <x v="3605"/>
      <x v="11"/>
      <x/>
    </i>
    <i>
      <x v="379"/>
      <x v="2407"/>
      <x v="12"/>
      <x v="7"/>
    </i>
    <i>
      <x v="381"/>
      <x v="4652"/>
      <x v="12"/>
      <x/>
    </i>
    <i>
      <x v="388"/>
      <x v="789"/>
      <x v="12"/>
      <x v="7"/>
    </i>
    <i>
      <x v="396"/>
      <x v="88"/>
      <x v="12"/>
      <x v="7"/>
    </i>
    <i>
      <x v="398"/>
      <x v="2030"/>
      <x v="12"/>
      <x v="3"/>
    </i>
    <i>
      <x v="445"/>
      <x v="2487"/>
      <x v="12"/>
      <x v="2"/>
    </i>
    <i>
      <x v="458"/>
      <x v="2684"/>
      <x v="12"/>
      <x v="2"/>
    </i>
    <i>
      <x v="460"/>
      <x v="6013"/>
      <x v="12"/>
      <x/>
    </i>
    <i>
      <x v="465"/>
      <x v="4450"/>
      <x v="12"/>
      <x/>
    </i>
    <i>
      <x v="477"/>
      <x v="825"/>
      <x v="12"/>
      <x v="2"/>
    </i>
    <i>
      <x v="480"/>
      <x v="628"/>
      <x v="12"/>
      <x/>
    </i>
    <i>
      <x v="481"/>
      <x v="3888"/>
      <x v="12"/>
      <x v="7"/>
    </i>
    <i>
      <x v="492"/>
      <x v="8"/>
      <x v="11"/>
      <x v="2"/>
    </i>
    <i>
      <x v="498"/>
      <x v="4816"/>
      <x v="12"/>
      <x v="7"/>
    </i>
    <i>
      <x v="503"/>
      <x v="852"/>
      <x v="11"/>
      <x v="2"/>
    </i>
    <i>
      <x v="512"/>
      <x v="3058"/>
      <x v="12"/>
      <x/>
    </i>
    <i>
      <x v="531"/>
      <x v="4763"/>
      <x v="11"/>
      <x/>
    </i>
    <i>
      <x v="532"/>
      <x v="4839"/>
      <x v="12"/>
      <x v="2"/>
    </i>
    <i>
      <x v="535"/>
      <x v="316"/>
      <x v="12"/>
      <x v="7"/>
    </i>
    <i>
      <x v="541"/>
      <x v="4648"/>
      <x v="12"/>
      <x v="2"/>
    </i>
    <i>
      <x v="558"/>
      <x v="6556"/>
      <x v="12"/>
      <x v="3"/>
    </i>
    <i>
      <x v="582"/>
      <x v="4692"/>
      <x v="12"/>
      <x v="7"/>
    </i>
    <i>
      <x v="585"/>
      <x v="2293"/>
      <x v="11"/>
      <x v="2"/>
    </i>
    <i>
      <x v="587"/>
      <x v="3218"/>
      <x v="11"/>
      <x v="2"/>
    </i>
    <i>
      <x v="597"/>
      <x v="3115"/>
      <x v="12"/>
      <x v="7"/>
    </i>
    <i>
      <x v="599"/>
      <x v="6024"/>
      <x v="12"/>
      <x/>
    </i>
    <i>
      <x v="610"/>
      <x v="5529"/>
      <x v="12"/>
      <x/>
    </i>
    <i>
      <x v="622"/>
      <x v="6010"/>
      <x v="12"/>
      <x v="2"/>
    </i>
    <i>
      <x v="624"/>
      <x v="648"/>
      <x v="12"/>
      <x/>
    </i>
    <i>
      <x v="625"/>
      <x v="6269"/>
      <x v="12"/>
      <x v="4"/>
    </i>
    <i>
      <x v="632"/>
      <x v="6233"/>
      <x v="12"/>
      <x/>
    </i>
    <i>
      <x v="638"/>
      <x v="4208"/>
      <x v="12"/>
      <x v="2"/>
    </i>
    <i>
      <x v="640"/>
      <x v="6413"/>
      <x v="12"/>
      <x v="6"/>
    </i>
    <i>
      <x v="646"/>
      <x v="2721"/>
      <x v="12"/>
      <x/>
    </i>
    <i>
      <x v="651"/>
      <x v="3366"/>
      <x v="12"/>
      <x/>
    </i>
    <i>
      <x v="656"/>
      <x v="6234"/>
      <x v="12"/>
      <x/>
    </i>
    <i>
      <x v="675"/>
      <x v="7278"/>
      <x v="12"/>
      <x v="1"/>
    </i>
    <i>
      <x v="682"/>
      <x v="3504"/>
      <x v="12"/>
      <x v="7"/>
    </i>
    <i>
      <x v="683"/>
      <x v="2835"/>
      <x v="12"/>
      <x v="2"/>
    </i>
    <i>
      <x v="691"/>
      <x v="6568"/>
      <x v="12"/>
      <x/>
    </i>
    <i>
      <x v="695"/>
      <x v="3194"/>
      <x v="12"/>
      <x/>
    </i>
    <i>
      <x v="697"/>
      <x v="2531"/>
      <x v="12"/>
      <x v="2"/>
    </i>
    <i>
      <x v="709"/>
      <x v="6596"/>
      <x v="12"/>
      <x v="3"/>
    </i>
    <i>
      <x v="712"/>
      <x v="4"/>
      <x v="12"/>
      <x v="7"/>
    </i>
    <i>
      <x v="715"/>
      <x v="3174"/>
      <x v="12"/>
      <x v="4"/>
    </i>
    <i>
      <x v="716"/>
      <x v="4627"/>
      <x v="12"/>
      <x v="2"/>
    </i>
    <i>
      <x v="718"/>
      <x v="6122"/>
      <x v="12"/>
      <x v="2"/>
    </i>
    <i>
      <x v="721"/>
      <x v="6226"/>
      <x v="12"/>
      <x v="2"/>
    </i>
    <i>
      <x v="730"/>
      <x v="6581"/>
      <x v="12"/>
      <x/>
    </i>
    <i>
      <x v="737"/>
      <x v="6216"/>
      <x v="12"/>
      <x/>
    </i>
    <i>
      <x v="743"/>
      <x v="3076"/>
      <x v="11"/>
      <x v="7"/>
    </i>
    <i>
      <x v="745"/>
      <x v="4052"/>
      <x v="12"/>
      <x v="2"/>
    </i>
    <i>
      <x v="747"/>
      <x v="4565"/>
      <x v="12"/>
      <x v="3"/>
    </i>
    <i>
      <x v="749"/>
      <x v="6236"/>
      <x v="12"/>
      <x/>
    </i>
    <i>
      <x v="756"/>
      <x v="2498"/>
      <x v="12"/>
      <x v="3"/>
    </i>
    <i>
      <x v="759"/>
      <x v="471"/>
      <x v="12"/>
      <x v="2"/>
    </i>
    <i>
      <x v="774"/>
      <x v="1397"/>
      <x v="12"/>
      <x/>
    </i>
    <i>
      <x v="782"/>
      <x v="5448"/>
      <x v="11"/>
      <x/>
    </i>
    <i>
      <x v="797"/>
      <x v="6235"/>
      <x v="12"/>
      <x/>
    </i>
    <i>
      <x v="808"/>
      <x v="6271"/>
      <x v="12"/>
      <x/>
    </i>
    <i>
      <x v="809"/>
      <x v="4186"/>
      <x v="12"/>
      <x v="2"/>
    </i>
    <i>
      <x v="810"/>
      <x v="6248"/>
      <x v="12"/>
      <x v="2"/>
    </i>
    <i>
      <x v="839"/>
      <x v="4533"/>
      <x v="12"/>
      <x v="3"/>
    </i>
    <i>
      <x v="845"/>
      <x v="2438"/>
      <x v="12"/>
      <x/>
    </i>
    <i>
      <x v="848"/>
      <x v="755"/>
      <x v="12"/>
      <x v="7"/>
    </i>
    <i>
      <x v="850"/>
      <x v="6132"/>
      <x v="12"/>
      <x/>
    </i>
    <i>
      <x v="873"/>
      <x v="6020"/>
      <x v="12"/>
      <x/>
    </i>
    <i>
      <x v="881"/>
      <x v="1633"/>
      <x v="12"/>
      <x/>
    </i>
    <i>
      <x v="889"/>
      <x v="2864"/>
      <x v="12"/>
      <x/>
    </i>
    <i>
      <x v="913"/>
      <x v="3232"/>
      <x v="12"/>
      <x/>
    </i>
    <i>
      <x v="945"/>
      <x v="2709"/>
      <x v="12"/>
      <x/>
    </i>
    <i>
      <x v="948"/>
      <x v="5447"/>
      <x v="12"/>
      <x/>
    </i>
    <i>
      <x v="949"/>
      <x v="5528"/>
      <x v="12"/>
      <x/>
    </i>
    <i>
      <x v="971"/>
      <x v="2142"/>
      <x v="12"/>
      <x v="4"/>
    </i>
    <i>
      <x v="972"/>
      <x v="4548"/>
      <x v="12"/>
      <x v="7"/>
    </i>
    <i>
      <x v="978"/>
      <x v="3925"/>
      <x v="12"/>
      <x/>
    </i>
    <i>
      <x v="982"/>
      <x v="2840"/>
      <x v="12"/>
      <x/>
    </i>
    <i>
      <x v="997"/>
      <x v="998"/>
      <x v="12"/>
      <x v="3"/>
    </i>
    <i>
      <x v="1003"/>
      <x v="567"/>
      <x v="12"/>
      <x/>
    </i>
    <i>
      <x v="1010"/>
      <x v="4285"/>
      <x v="12"/>
      <x/>
    </i>
    <i>
      <x v="1011"/>
      <x v="3213"/>
      <x v="12"/>
      <x v="7"/>
    </i>
    <i>
      <x v="1018"/>
      <x v="551"/>
      <x v="12"/>
      <x/>
    </i>
    <i>
      <x v="1020"/>
      <x v="4610"/>
      <x v="12"/>
      <x v="2"/>
    </i>
    <i>
      <x v="1023"/>
      <x v="2606"/>
      <x v="12"/>
      <x/>
    </i>
    <i>
      <x v="1032"/>
      <x v="5499"/>
      <x v="12"/>
      <x v="2"/>
    </i>
    <i>
      <x v="1035"/>
      <x v="222"/>
      <x v="12"/>
      <x v="7"/>
    </i>
    <i>
      <x v="1038"/>
      <x v="3543"/>
      <x v="12"/>
      <x v="2"/>
    </i>
    <i>
      <x v="1040"/>
      <x v="512"/>
      <x v="12"/>
      <x v="7"/>
    </i>
    <i>
      <x v="1046"/>
      <x v="1521"/>
      <x v="11"/>
      <x/>
    </i>
    <i>
      <x v="1055"/>
      <x v="583"/>
      <x v="12"/>
      <x v="7"/>
    </i>
    <i>
      <x v="1056"/>
      <x v="6456"/>
      <x v="12"/>
      <x v="3"/>
    </i>
    <i>
      <x v="1066"/>
      <x v="6747"/>
      <x v="12"/>
      <x/>
    </i>
    <i>
      <x v="1069"/>
      <x v="2292"/>
      <x v="11"/>
      <x v="1"/>
    </i>
    <i>
      <x v="1075"/>
      <x v="4297"/>
      <x v="11"/>
      <x/>
    </i>
    <i>
      <x v="1077"/>
      <x v="4236"/>
      <x v="11"/>
      <x v="7"/>
    </i>
    <i>
      <x v="1080"/>
      <x v="285"/>
      <x v="12"/>
      <x/>
    </i>
    <i>
      <x v="1088"/>
      <x v="1114"/>
      <x v="12"/>
      <x/>
    </i>
    <i>
      <x v="1092"/>
      <x v="1961"/>
      <x v="12"/>
      <x/>
    </i>
    <i>
      <x v="1099"/>
      <x v="286"/>
      <x v="12"/>
      <x/>
    </i>
    <i>
      <x v="1103"/>
      <x v="6736"/>
      <x v="12"/>
      <x/>
    </i>
    <i>
      <x v="1112"/>
      <x v="1307"/>
      <x v="12"/>
      <x/>
    </i>
    <i>
      <x v="1113"/>
      <x v="7088"/>
      <x v="12"/>
      <x/>
    </i>
    <i>
      <x v="1129"/>
      <x v="1038"/>
      <x v="12"/>
      <x/>
    </i>
    <i>
      <x v="1141"/>
      <x v="568"/>
      <x v="12"/>
      <x v="3"/>
    </i>
    <i>
      <x v="1144"/>
      <x v="7099"/>
      <x v="12"/>
      <x/>
    </i>
    <i>
      <x v="1167"/>
      <x v="3820"/>
      <x v="11"/>
      <x v="3"/>
    </i>
    <i>
      <x v="1168"/>
      <x v="3382"/>
      <x v="12"/>
      <x/>
    </i>
    <i>
      <x v="1189"/>
      <x v="2417"/>
      <x v="12"/>
      <x v="7"/>
    </i>
    <i>
      <x v="1196"/>
      <x v="2222"/>
      <x v="11"/>
      <x v="4"/>
    </i>
    <i>
      <x v="1198"/>
      <x v="80"/>
      <x v="12"/>
      <x/>
    </i>
    <i>
      <x v="1204"/>
      <x v="1253"/>
      <x v="12"/>
      <x v="3"/>
    </i>
    <i>
      <x v="1210"/>
      <x v="3054"/>
      <x v="12"/>
      <x v="7"/>
    </i>
    <i>
      <x v="1222"/>
      <x v="1563"/>
      <x v="12"/>
      <x v="1"/>
    </i>
    <i>
      <x v="1226"/>
      <x v="2140"/>
      <x v="12"/>
      <x/>
    </i>
    <i>
      <x v="1247"/>
      <x v="3205"/>
      <x v="12"/>
      <x/>
    </i>
    <i>
      <x v="1261"/>
      <x v="3016"/>
      <x v="12"/>
      <x v="3"/>
    </i>
    <i>
      <x v="1262"/>
      <x v="3730"/>
      <x v="12"/>
      <x v="2"/>
    </i>
    <i>
      <x v="1270"/>
      <x v="5531"/>
      <x v="12"/>
      <x/>
    </i>
    <i>
      <x v="1285"/>
      <x v="2697"/>
      <x v="12"/>
      <x v="2"/>
    </i>
    <i>
      <x v="1288"/>
      <x v="4461"/>
      <x v="12"/>
      <x v="4"/>
    </i>
    <i>
      <x v="1291"/>
      <x v="6751"/>
      <x v="12"/>
      <x v="2"/>
    </i>
    <i>
      <x v="1306"/>
      <x v="5471"/>
      <x v="12"/>
      <x v="2"/>
    </i>
    <i>
      <x v="1318"/>
      <x v="2698"/>
      <x v="12"/>
      <x v="2"/>
    </i>
    <i>
      <x v="1343"/>
      <x v="2601"/>
      <x v="12"/>
      <x v="7"/>
    </i>
    <i>
      <x v="1353"/>
      <x v="4351"/>
      <x v="12"/>
      <x v="2"/>
    </i>
    <i>
      <x v="1355"/>
      <x v="6563"/>
      <x v="12"/>
      <x/>
    </i>
    <i>
      <x v="1370"/>
      <x v="3762"/>
      <x v="12"/>
      <x/>
    </i>
    <i>
      <x v="1378"/>
      <x v="3108"/>
      <x v="12"/>
      <x/>
    </i>
    <i>
      <x v="1383"/>
      <x v="2371"/>
      <x v="12"/>
      <x v="2"/>
    </i>
    <i>
      <x v="1388"/>
      <x v="2874"/>
      <x v="12"/>
      <x v="2"/>
    </i>
    <i>
      <x v="1391"/>
      <x v="2197"/>
      <x v="12"/>
      <x v="7"/>
    </i>
    <i>
      <x v="1398"/>
      <x v="4094"/>
      <x v="12"/>
      <x v="2"/>
    </i>
    <i>
      <x v="1411"/>
      <x v="6740"/>
      <x v="12"/>
      <x/>
    </i>
    <i>
      <x v="1415"/>
      <x v="33"/>
      <x v="12"/>
      <x v="7"/>
    </i>
    <i>
      <x v="1418"/>
      <x v="4712"/>
      <x v="12"/>
      <x v="7"/>
    </i>
    <i>
      <x v="1423"/>
      <x v="1532"/>
      <x v="12"/>
      <x/>
    </i>
    <i>
      <x v="1427"/>
      <x v="4846"/>
      <x v="12"/>
      <x v="2"/>
    </i>
    <i>
      <x v="1431"/>
      <x v="2639"/>
      <x v="12"/>
      <x v="2"/>
    </i>
    <i>
      <x v="1435"/>
      <x v="1940"/>
      <x v="12"/>
      <x/>
    </i>
    <i>
      <x v="1449"/>
      <x v="69"/>
      <x v="12"/>
      <x v="7"/>
    </i>
    <i>
      <x v="1452"/>
      <x v="3627"/>
      <x v="12"/>
      <x/>
    </i>
    <i>
      <x v="1472"/>
      <x v="324"/>
      <x v="12"/>
      <x/>
    </i>
    <i>
      <x v="1482"/>
      <x v="6474"/>
      <x v="12"/>
      <x v="3"/>
    </i>
    <i>
      <x v="1493"/>
      <x v="6255"/>
      <x v="12"/>
      <x/>
    </i>
    <i>
      <x v="1501"/>
      <x v="6218"/>
      <x v="12"/>
      <x/>
    </i>
    <i>
      <x v="1509"/>
      <x v="492"/>
      <x v="12"/>
      <x v="1"/>
    </i>
    <i>
      <x v="1511"/>
      <x v="2125"/>
      <x v="12"/>
      <x v="3"/>
    </i>
    <i>
      <x v="1512"/>
      <x v="4164"/>
      <x v="12"/>
      <x v="7"/>
    </i>
    <i>
      <x v="1514"/>
      <x v="3078"/>
      <x v="12"/>
      <x v="4"/>
    </i>
    <i>
      <x v="1515"/>
      <x v="4277"/>
      <x v="12"/>
      <x v="7"/>
    </i>
    <i>
      <x v="1534"/>
      <x v="7219"/>
      <x v="12"/>
      <x v="2"/>
    </i>
    <i>
      <x v="1545"/>
      <x v="2532"/>
      <x v="12"/>
      <x v="2"/>
    </i>
    <i>
      <x v="1564"/>
      <x v="3481"/>
      <x v="12"/>
      <x v="4"/>
    </i>
    <i>
      <x v="1598"/>
      <x v="2195"/>
      <x v="12"/>
      <x/>
    </i>
    <i>
      <x v="1619"/>
      <x v="387"/>
      <x v="12"/>
      <x v="4"/>
    </i>
    <i>
      <x v="1626"/>
      <x v="7086"/>
      <x v="12"/>
      <x/>
    </i>
    <i>
      <x v="1645"/>
      <x v="6270"/>
      <x v="12"/>
      <x v="4"/>
    </i>
    <i>
      <x v="1647"/>
      <x v="6696"/>
      <x v="12"/>
      <x/>
    </i>
    <i>
      <x v="1677"/>
      <x v="1356"/>
      <x v="12"/>
      <x v="1"/>
    </i>
    <i>
      <x v="1678"/>
      <x v="6266"/>
      <x v="12"/>
      <x/>
    </i>
    <i>
      <x v="1680"/>
      <x v="6473"/>
      <x v="12"/>
      <x/>
    </i>
    <i>
      <x v="1687"/>
      <x v="2508"/>
      <x v="12"/>
      <x v="7"/>
    </i>
    <i>
      <x v="1699"/>
      <x v="3546"/>
      <x v="12"/>
      <x v="2"/>
    </i>
    <i>
      <x v="1701"/>
      <x v="6773"/>
      <x v="12"/>
      <x v="2"/>
    </i>
    <i>
      <x v="1704"/>
      <x v="97"/>
      <x v="12"/>
      <x/>
    </i>
    <i>
      <x v="1712"/>
      <x v="3343"/>
      <x v="12"/>
      <x v="2"/>
    </i>
    <i>
      <x v="1715"/>
      <x v="950"/>
      <x v="11"/>
      <x v="2"/>
    </i>
    <i>
      <x v="1717"/>
      <x v="4752"/>
      <x v="12"/>
      <x v="7"/>
    </i>
    <i>
      <x v="1718"/>
      <x v="6227"/>
      <x v="12"/>
      <x v="3"/>
    </i>
    <i>
      <x v="1720"/>
      <x v="2092"/>
      <x v="12"/>
      <x v="2"/>
    </i>
    <i>
      <x v="1725"/>
      <x v="1582"/>
      <x v="12"/>
      <x v="3"/>
    </i>
    <i>
      <x v="1729"/>
      <x v="3332"/>
      <x v="12"/>
      <x v="4"/>
    </i>
    <i>
      <x v="1738"/>
      <x v="1573"/>
      <x v="12"/>
      <x/>
    </i>
    <i>
      <x v="1739"/>
      <x v="3062"/>
      <x v="12"/>
      <x v="2"/>
    </i>
    <i>
      <x v="1750"/>
      <x v="226"/>
      <x v="12"/>
      <x v="2"/>
    </i>
    <i>
      <x v="1762"/>
      <x v="4538"/>
      <x v="12"/>
      <x/>
    </i>
    <i>
      <x v="1766"/>
      <x v="1920"/>
      <x v="12"/>
      <x v="2"/>
    </i>
    <i>
      <x v="1767"/>
      <x v="3472"/>
      <x v="12"/>
      <x/>
    </i>
    <i>
      <x v="1768"/>
      <x v="1612"/>
      <x v="12"/>
      <x v="2"/>
    </i>
    <i>
      <x v="1769"/>
      <x v="4278"/>
      <x v="12"/>
      <x v="2"/>
    </i>
    <i>
      <x v="1772"/>
      <x v="4088"/>
      <x v="12"/>
      <x v="3"/>
    </i>
    <i>
      <x v="1774"/>
      <x v="7222"/>
      <x v="12"/>
      <x/>
    </i>
    <i>
      <x v="1777"/>
      <x v="4119"/>
      <x v="12"/>
      <x v="7"/>
    </i>
    <i>
      <x v="1782"/>
      <x v="1106"/>
      <x v="11"/>
      <x v="7"/>
    </i>
    <i>
      <x v="1783"/>
      <x v="6946"/>
      <x v="12"/>
      <x/>
    </i>
    <i>
      <x v="1785"/>
      <x v="4120"/>
      <x v="12"/>
      <x v="7"/>
    </i>
    <i>
      <x v="1787"/>
      <x v="6042"/>
      <x v="12"/>
      <x v="2"/>
    </i>
    <i>
      <x v="1788"/>
      <x v="1921"/>
      <x v="12"/>
      <x v="2"/>
    </i>
    <i>
      <x v="1789"/>
      <x v="3962"/>
      <x v="12"/>
      <x v="7"/>
    </i>
    <i>
      <x v="1792"/>
      <x v="466"/>
      <x v="12"/>
      <x v="2"/>
    </i>
    <i>
      <x v="1794"/>
      <x v="1908"/>
      <x v="11"/>
      <x/>
    </i>
    <i>
      <x v="1796"/>
      <x v="1379"/>
      <x v="11"/>
      <x/>
    </i>
    <i>
      <x v="1798"/>
      <x v="610"/>
      <x v="12"/>
      <x v="2"/>
    </i>
    <i>
      <x v="1800"/>
      <x v="7189"/>
      <x v="12"/>
      <x v="2"/>
    </i>
    <i>
      <x v="1801"/>
      <x v="3939"/>
      <x v="12"/>
      <x v="7"/>
    </i>
    <i>
      <x v="1802"/>
      <x v="7190"/>
      <x v="12"/>
      <x v="2"/>
    </i>
    <i>
      <x v="1805"/>
      <x v="2867"/>
      <x v="12"/>
      <x v="2"/>
    </i>
    <i>
      <x v="1807"/>
      <x v="3873"/>
      <x v="12"/>
      <x v="3"/>
    </i>
    <i>
      <x v="1808"/>
      <x v="4035"/>
      <x v="12"/>
      <x/>
    </i>
    <i>
      <x v="1811"/>
      <x v="3383"/>
      <x v="12"/>
      <x v="3"/>
    </i>
    <i>
      <x v="1815"/>
      <x v="4603"/>
      <x v="12"/>
      <x v="7"/>
    </i>
    <i>
      <x v="1817"/>
      <x v="4221"/>
      <x v="12"/>
      <x v="2"/>
    </i>
    <i>
      <x v="1822"/>
      <x v="5628"/>
      <x v="12"/>
      <x v="1"/>
    </i>
    <i>
      <x v="1827"/>
      <x v="532"/>
      <x v="12"/>
      <x v="2"/>
    </i>
    <i>
      <x v="1829"/>
      <x v="4496"/>
      <x v="12"/>
      <x v="2"/>
    </i>
    <i>
      <x v="1835"/>
      <x v="2694"/>
      <x v="12"/>
      <x/>
    </i>
    <i>
      <x v="1840"/>
      <x v="297"/>
      <x v="12"/>
      <x/>
    </i>
    <i>
      <x v="1842"/>
      <x v="5099"/>
      <x v="12"/>
      <x v="1"/>
    </i>
    <i>
      <x v="1844"/>
      <x v="2953"/>
      <x v="12"/>
      <x v="1"/>
    </i>
    <i>
      <x v="1850"/>
      <x v="2599"/>
      <x v="12"/>
      <x v="3"/>
    </i>
    <i>
      <x v="1852"/>
      <x v="2554"/>
      <x v="12"/>
      <x/>
    </i>
    <i>
      <x v="1853"/>
      <x v="2020"/>
      <x v="11"/>
      <x v="7"/>
    </i>
    <i>
      <x v="1855"/>
      <x v="4274"/>
      <x v="11"/>
      <x/>
    </i>
    <i>
      <x v="1856"/>
      <x v="1872"/>
      <x v="12"/>
      <x v="4"/>
    </i>
    <i>
      <x v="1861"/>
      <x v="4717"/>
      <x v="12"/>
      <x v="4"/>
    </i>
    <i>
      <x v="1863"/>
      <x v="1326"/>
      <x v="12"/>
      <x v="2"/>
    </i>
    <i>
      <x v="1865"/>
      <x v="7230"/>
      <x v="12"/>
      <x v="4"/>
    </i>
    <i>
      <x v="1866"/>
      <x v="394"/>
      <x v="12"/>
      <x v="2"/>
    </i>
    <i>
      <x v="1877"/>
      <x v="3192"/>
      <x v="12"/>
      <x v="2"/>
    </i>
    <i>
      <x v="1886"/>
      <x v="7060"/>
      <x v="12"/>
      <x v="2"/>
    </i>
    <i>
      <x v="1902"/>
      <x v="2913"/>
      <x v="12"/>
      <x v="2"/>
    </i>
    <i>
      <x v="1904"/>
      <x v="3350"/>
      <x v="12"/>
      <x v="2"/>
    </i>
    <i>
      <x v="1913"/>
      <x v="5693"/>
      <x v="12"/>
      <x/>
    </i>
    <i>
      <x v="1923"/>
      <x v="4500"/>
      <x v="12"/>
      <x v="2"/>
    </i>
    <i>
      <x v="1938"/>
      <x v="1080"/>
      <x v="12"/>
      <x v="3"/>
    </i>
    <i>
      <x v="1939"/>
      <x v="1117"/>
      <x v="12"/>
      <x v="3"/>
    </i>
    <i>
      <x v="1942"/>
      <x v="4859"/>
      <x v="12"/>
      <x/>
    </i>
    <i>
      <x v="1948"/>
      <x v="7047"/>
      <x v="12"/>
      <x v="2"/>
    </i>
    <i>
      <x v="1949"/>
      <x v="616"/>
      <x v="12"/>
      <x v="2"/>
    </i>
    <i>
      <x v="1956"/>
      <x v="662"/>
      <x v="12"/>
      <x/>
    </i>
    <i>
      <x v="1957"/>
      <x v="5689"/>
      <x v="12"/>
      <x/>
    </i>
    <i>
      <x v="1959"/>
      <x v="3308"/>
      <x v="12"/>
      <x v="7"/>
    </i>
    <i>
      <x v="1960"/>
      <x v="3788"/>
      <x v="12"/>
      <x v="7"/>
    </i>
    <i>
      <x v="1961"/>
      <x v="3246"/>
      <x v="12"/>
      <x v="7"/>
    </i>
    <i>
      <x v="1971"/>
      <x v="5673"/>
      <x v="12"/>
      <x v="4"/>
    </i>
    <i>
      <x v="1973"/>
      <x v="138"/>
      <x v="11"/>
      <x/>
    </i>
    <i>
      <x v="1975"/>
      <x v="5647"/>
      <x v="12"/>
      <x/>
    </i>
    <i>
      <x v="1976"/>
      <x v="1251"/>
      <x v="12"/>
      <x/>
    </i>
    <i>
      <x v="1982"/>
      <x v="685"/>
      <x v="12"/>
      <x/>
    </i>
    <i>
      <x v="1983"/>
      <x v="345"/>
      <x v="12"/>
      <x/>
    </i>
    <i>
      <x v="1985"/>
      <x v="4387"/>
      <x v="12"/>
      <x/>
    </i>
    <i>
      <x v="1986"/>
      <x v="1777"/>
      <x v="12"/>
      <x/>
    </i>
    <i>
      <x v="1990"/>
      <x v="1843"/>
      <x v="12"/>
      <x/>
    </i>
    <i>
      <x v="1991"/>
      <x v="2681"/>
      <x v="12"/>
      <x v="1"/>
    </i>
    <i>
      <x v="1998"/>
      <x v="1393"/>
      <x v="12"/>
      <x v="7"/>
    </i>
    <i>
      <x v="1999"/>
      <x v="4560"/>
      <x v="12"/>
      <x/>
    </i>
    <i>
      <x v="2008"/>
      <x v="5708"/>
      <x v="11"/>
      <x v="2"/>
    </i>
    <i>
      <x v="2013"/>
      <x v="45"/>
      <x v="12"/>
      <x v="2"/>
    </i>
    <i>
      <x v="2017"/>
      <x v="2549"/>
      <x v="12"/>
      <x v="2"/>
    </i>
    <i>
      <x v="2020"/>
      <x v="3901"/>
      <x v="12"/>
      <x/>
    </i>
    <i>
      <x v="2022"/>
      <x v="7229"/>
      <x v="12"/>
      <x/>
    </i>
    <i>
      <x v="2029"/>
      <x v="4811"/>
      <x v="12"/>
      <x/>
    </i>
    <i>
      <x v="2030"/>
      <x v="1118"/>
      <x v="12"/>
      <x v="3"/>
    </i>
    <i>
      <x v="2031"/>
      <x v="3489"/>
      <x v="12"/>
      <x/>
    </i>
    <i>
      <x v="2032"/>
      <x v="4034"/>
      <x v="12"/>
      <x v="2"/>
    </i>
    <i>
      <x v="2033"/>
      <x v="3621"/>
      <x v="12"/>
      <x v="2"/>
    </i>
    <i>
      <x v="2036"/>
      <x v="5659"/>
      <x v="12"/>
      <x/>
    </i>
    <i>
      <x v="2037"/>
      <x v="1693"/>
      <x v="12"/>
      <x/>
    </i>
    <i>
      <x v="2056"/>
      <x v="3658"/>
      <x v="12"/>
      <x/>
    </i>
    <i>
      <x v="2061"/>
      <x v="2657"/>
      <x v="12"/>
      <x v="2"/>
    </i>
    <i>
      <x v="2062"/>
      <x v="3692"/>
      <x v="12"/>
      <x v="2"/>
    </i>
    <i>
      <x v="2063"/>
      <x v="5658"/>
      <x v="12"/>
      <x v="2"/>
    </i>
    <i>
      <x v="2064"/>
      <x v="2320"/>
      <x v="12"/>
      <x v="2"/>
    </i>
    <i>
      <x v="2065"/>
      <x v="3240"/>
      <x v="12"/>
      <x v="2"/>
    </i>
    <i>
      <x v="2066"/>
      <x v="795"/>
      <x v="12"/>
      <x v="2"/>
    </i>
    <i>
      <x v="2068"/>
      <x v="4365"/>
      <x v="12"/>
      <x v="2"/>
    </i>
    <i>
      <x v="2069"/>
      <x v="4675"/>
      <x v="12"/>
      <x v="2"/>
    </i>
    <i>
      <x v="2070"/>
      <x v="3039"/>
      <x v="12"/>
      <x v="2"/>
    </i>
    <i>
      <x v="2071"/>
      <x v="2540"/>
      <x v="12"/>
      <x v="2"/>
    </i>
    <i>
      <x v="2073"/>
      <x v="3284"/>
      <x v="12"/>
      <x v="2"/>
    </i>
    <i>
      <x v="2074"/>
      <x v="1624"/>
      <x v="12"/>
      <x v="2"/>
    </i>
    <i>
      <x v="2075"/>
      <x v="1862"/>
      <x v="12"/>
      <x v="2"/>
    </i>
    <i>
      <x v="2076"/>
      <x v="5674"/>
      <x v="12"/>
      <x v="2"/>
    </i>
    <i>
      <x v="2077"/>
      <x v="3994"/>
      <x v="12"/>
      <x/>
    </i>
    <i>
      <x v="2078"/>
      <x v="4743"/>
      <x v="12"/>
      <x v="2"/>
    </i>
    <i>
      <x v="2079"/>
      <x v="2172"/>
      <x v="12"/>
      <x v="2"/>
    </i>
    <i>
      <x v="2080"/>
      <x v="7233"/>
      <x v="12"/>
      <x v="2"/>
    </i>
    <i>
      <x v="2081"/>
      <x v="4523"/>
      <x v="11"/>
      <x v="2"/>
    </i>
    <i>
      <x v="2083"/>
      <x v="2402"/>
      <x v="12"/>
      <x v="2"/>
    </i>
    <i>
      <x v="2084"/>
      <x v="2825"/>
      <x v="12"/>
      <x v="2"/>
    </i>
    <i>
      <x v="2085"/>
      <x v="177"/>
      <x v="12"/>
      <x v="2"/>
    </i>
    <i>
      <x v="2086"/>
      <x v="2059"/>
      <x v="12"/>
      <x v="2"/>
    </i>
    <i>
      <x v="2092"/>
      <x v="6301"/>
      <x v="12"/>
      <x v="7"/>
    </i>
    <i>
      <x v="2095"/>
      <x v="5684"/>
      <x v="12"/>
      <x v="2"/>
    </i>
    <i>
      <x v="2097"/>
      <x v="199"/>
      <x v="12"/>
      <x v="7"/>
    </i>
    <i>
      <x v="2101"/>
      <x v="4853"/>
      <x v="12"/>
      <x v="2"/>
    </i>
    <i>
      <x v="2112"/>
      <x v="6388"/>
      <x v="12"/>
      <x/>
    </i>
    <i>
      <x v="2114"/>
      <x v="1768"/>
      <x v="12"/>
      <x v="7"/>
    </i>
    <i>
      <x v="2115"/>
      <x v="3493"/>
      <x v="12"/>
      <x v="2"/>
    </i>
    <i>
      <x v="2118"/>
      <x v="3705"/>
      <x v="12"/>
      <x v="4"/>
    </i>
    <i>
      <x v="2121"/>
      <x v="1914"/>
      <x v="12"/>
      <x v="2"/>
    </i>
    <i>
      <x v="2126"/>
      <x v="3545"/>
      <x v="12"/>
      <x v="2"/>
    </i>
    <i>
      <x v="2127"/>
      <x v="5500"/>
      <x v="12"/>
      <x v="3"/>
    </i>
    <i>
      <x v="2132"/>
      <x v="2425"/>
      <x v="12"/>
      <x v="3"/>
    </i>
    <i>
      <x v="2141"/>
      <x v="5648"/>
      <x v="12"/>
      <x/>
    </i>
    <i>
      <x v="2147"/>
      <x v="569"/>
      <x v="12"/>
      <x v="2"/>
    </i>
    <i>
      <x v="2149"/>
      <x v="370"/>
      <x v="12"/>
      <x/>
    </i>
    <i>
      <x v="2150"/>
      <x v="1938"/>
      <x v="12"/>
      <x v="7"/>
    </i>
    <i>
      <x v="2154"/>
      <x v="2155"/>
      <x v="12"/>
      <x v="2"/>
    </i>
    <i>
      <x v="2161"/>
      <x v="1984"/>
      <x v="12"/>
      <x v="2"/>
    </i>
    <i>
      <x v="2166"/>
      <x v="2086"/>
      <x v="11"/>
      <x v="3"/>
    </i>
    <i>
      <x v="2167"/>
      <x v="7238"/>
      <x v="12"/>
      <x v="2"/>
    </i>
    <i>
      <x v="2170"/>
      <x v="2214"/>
      <x v="11"/>
      <x v="2"/>
    </i>
    <i>
      <x v="2171"/>
      <x v="786"/>
      <x v="12"/>
      <x v="2"/>
    </i>
    <i>
      <x v="2175"/>
      <x v="2104"/>
      <x v="12"/>
      <x v="3"/>
    </i>
    <i>
      <x v="2181"/>
      <x v="504"/>
      <x v="12"/>
      <x v="2"/>
    </i>
    <i r="1">
      <x v="6643"/>
      <x v="12"/>
      <x v="2"/>
    </i>
    <i>
      <x v="2182"/>
      <x v="7184"/>
      <x v="12"/>
      <x/>
    </i>
    <i>
      <x v="2184"/>
      <x v="993"/>
      <x v="12"/>
      <x v="2"/>
    </i>
    <i>
      <x v="2187"/>
      <x v="1587"/>
      <x v="12"/>
      <x v="7"/>
    </i>
    <i>
      <x v="2189"/>
      <x v="4237"/>
      <x v="12"/>
      <x v="4"/>
    </i>
    <i>
      <x v="2190"/>
      <x v="65"/>
      <x v="12"/>
      <x v="2"/>
    </i>
    <i>
      <x v="2195"/>
      <x v="5709"/>
      <x v="12"/>
      <x v="2"/>
    </i>
    <i>
      <x v="2197"/>
      <x v="737"/>
      <x v="12"/>
      <x v="2"/>
    </i>
    <i>
      <x v="2199"/>
      <x v="4583"/>
      <x v="12"/>
      <x v="2"/>
    </i>
    <i>
      <x v="2205"/>
      <x v="4286"/>
      <x v="12"/>
      <x v="7"/>
    </i>
    <i>
      <x v="2206"/>
      <x v="927"/>
      <x v="12"/>
      <x/>
    </i>
    <i>
      <x v="2207"/>
      <x v="926"/>
      <x v="12"/>
      <x v="2"/>
    </i>
    <i>
      <x v="2208"/>
      <x v="7224"/>
      <x v="12"/>
      <x v="7"/>
    </i>
    <i>
      <x v="2212"/>
      <x v="43"/>
      <x v="12"/>
      <x v="2"/>
    </i>
    <i>
      <x v="2215"/>
      <x v="4374"/>
      <x v="12"/>
      <x v="2"/>
    </i>
    <i>
      <x v="2216"/>
      <x v="4010"/>
      <x v="12"/>
      <x v="3"/>
    </i>
    <i>
      <x v="2228"/>
      <x v="3450"/>
      <x v="12"/>
      <x v="2"/>
    </i>
    <i>
      <x v="2232"/>
      <x v="1861"/>
      <x v="12"/>
      <x v="7"/>
    </i>
    <i>
      <x v="2235"/>
      <x v="1508"/>
      <x v="12"/>
      <x/>
    </i>
    <i>
      <x v="2241"/>
      <x v="2289"/>
      <x v="12"/>
      <x v="6"/>
    </i>
    <i>
      <x v="2244"/>
      <x v="2940"/>
      <x v="12"/>
      <x v="2"/>
    </i>
    <i>
      <x v="2253"/>
      <x v="2775"/>
      <x v="12"/>
      <x/>
    </i>
    <i>
      <x v="2256"/>
      <x v="3687"/>
      <x v="12"/>
      <x/>
    </i>
    <i>
      <x v="2260"/>
      <x v="403"/>
      <x v="12"/>
      <x v="2"/>
    </i>
    <i>
      <x v="2261"/>
      <x v="5636"/>
      <x v="12"/>
      <x v="2"/>
    </i>
    <i>
      <x v="2263"/>
      <x v="6260"/>
      <x v="12"/>
      <x/>
    </i>
    <i>
      <x v="2265"/>
      <x v="3847"/>
      <x v="12"/>
      <x v="3"/>
    </i>
    <i>
      <x v="2266"/>
      <x v="1364"/>
      <x v="12"/>
      <x v="7"/>
    </i>
    <i>
      <x v="2268"/>
      <x v="5734"/>
      <x v="12"/>
      <x v="6"/>
    </i>
    <i>
      <x v="2269"/>
      <x v="1797"/>
      <x v="12"/>
      <x v="1"/>
    </i>
    <i>
      <x v="2272"/>
      <x v="1400"/>
      <x v="12"/>
      <x/>
    </i>
    <i>
      <x v="2276"/>
      <x v="2219"/>
      <x v="12"/>
      <x v="2"/>
    </i>
    <i>
      <x v="2281"/>
      <x v="2693"/>
      <x v="12"/>
      <x/>
    </i>
    <i>
      <x v="2282"/>
      <x v="5649"/>
      <x v="12"/>
      <x/>
    </i>
    <i>
      <x v="2287"/>
      <x v="2970"/>
      <x v="12"/>
      <x v="2"/>
    </i>
    <i>
      <x v="2292"/>
      <x v="1623"/>
      <x v="12"/>
      <x v="2"/>
    </i>
    <i>
      <x v="2302"/>
      <x v="3643"/>
      <x v="12"/>
      <x v="2"/>
    </i>
    <i>
      <x v="2303"/>
      <x v="6037"/>
      <x v="12"/>
      <x/>
    </i>
    <i>
      <x v="2304"/>
      <x v="461"/>
      <x v="12"/>
      <x v="2"/>
    </i>
    <i>
      <x v="2308"/>
      <x v="735"/>
      <x v="12"/>
      <x v="2"/>
    </i>
    <i>
      <x v="2310"/>
      <x v="3464"/>
      <x v="12"/>
      <x v="2"/>
    </i>
    <i>
      <x v="2311"/>
      <x v="2739"/>
      <x v="12"/>
      <x v="2"/>
    </i>
    <i>
      <x v="2313"/>
      <x v="3515"/>
      <x v="12"/>
      <x v="2"/>
    </i>
    <i>
      <x v="2321"/>
      <x v="2735"/>
      <x v="12"/>
      <x v="6"/>
    </i>
    <i>
      <x v="2325"/>
      <x v="5670"/>
      <x v="12"/>
      <x/>
    </i>
    <i>
      <x v="2333"/>
      <x v="3657"/>
      <x v="12"/>
      <x/>
    </i>
    <i>
      <x v="2335"/>
      <x v="5710"/>
      <x v="12"/>
      <x v="7"/>
    </i>
    <i>
      <x v="2339"/>
      <x v="3704"/>
      <x v="12"/>
      <x/>
    </i>
    <i>
      <x v="2340"/>
      <x v="3429"/>
      <x v="12"/>
      <x v="2"/>
    </i>
    <i>
      <x v="2343"/>
      <x v="1875"/>
      <x v="12"/>
      <x v="2"/>
    </i>
    <i>
      <x v="2345"/>
      <x v="4775"/>
      <x v="12"/>
      <x v="2"/>
    </i>
    <i>
      <x v="2353"/>
      <x v="3092"/>
      <x v="12"/>
      <x v="2"/>
    </i>
    <i>
      <x v="2361"/>
      <x v="408"/>
      <x v="11"/>
      <x v="7"/>
    </i>
    <i>
      <x v="2368"/>
      <x v="4042"/>
      <x v="12"/>
      <x/>
    </i>
    <i>
      <x v="2369"/>
      <x v="5724"/>
      <x v="12"/>
      <x/>
    </i>
    <i>
      <x v="2371"/>
      <x v="6407"/>
      <x v="11"/>
      <x v="1"/>
    </i>
    <i>
      <x v="2375"/>
      <x v="1465"/>
      <x v="12"/>
      <x/>
    </i>
    <i>
      <x v="2376"/>
      <x v="7226"/>
      <x v="12"/>
      <x v="2"/>
    </i>
    <i>
      <x v="2378"/>
      <x v="808"/>
      <x v="12"/>
      <x v="2"/>
    </i>
    <i>
      <x v="2379"/>
      <x v="2401"/>
      <x v="12"/>
      <x v="2"/>
    </i>
    <i>
      <x v="2381"/>
      <x v="2858"/>
      <x v="11"/>
      <x v="7"/>
    </i>
    <i>
      <x v="2384"/>
      <x v="3505"/>
      <x v="12"/>
      <x v="4"/>
    </i>
    <i>
      <x v="2388"/>
      <x v="1494"/>
      <x v="12"/>
      <x v="2"/>
    </i>
    <i>
      <x v="2389"/>
      <x v="4585"/>
      <x v="12"/>
      <x/>
    </i>
    <i>
      <x v="2395"/>
      <x v="3278"/>
      <x v="12"/>
      <x v="2"/>
    </i>
    <i>
      <x v="2398"/>
      <x v="4162"/>
      <x v="12"/>
      <x/>
    </i>
    <i>
      <x v="2405"/>
      <x v="6261"/>
      <x v="12"/>
      <x/>
    </i>
    <i>
      <x v="2409"/>
      <x v="1721"/>
      <x v="12"/>
      <x v="2"/>
    </i>
    <i>
      <x v="2410"/>
      <x v="4113"/>
      <x v="12"/>
      <x/>
    </i>
    <i>
      <x v="2411"/>
      <x v="3121"/>
      <x v="12"/>
      <x v="7"/>
    </i>
    <i>
      <x v="2412"/>
      <x v="2107"/>
      <x v="12"/>
      <x v="2"/>
    </i>
    <i>
      <x v="2413"/>
      <x v="4851"/>
      <x v="12"/>
      <x v="4"/>
    </i>
    <i>
      <x v="2414"/>
      <x v="5665"/>
      <x v="12"/>
      <x v="2"/>
    </i>
    <i>
      <x v="2416"/>
      <x v="5725"/>
      <x v="12"/>
      <x/>
    </i>
    <i>
      <x v="2426"/>
      <x v="1865"/>
      <x v="12"/>
      <x/>
    </i>
    <i>
      <x v="2432"/>
      <x v="5669"/>
      <x v="12"/>
      <x v="3"/>
    </i>
    <i>
      <x v="2434"/>
      <x v="2545"/>
      <x v="12"/>
      <x v="3"/>
    </i>
    <i>
      <x v="2439"/>
      <x v="626"/>
      <x v="12"/>
      <x v="3"/>
    </i>
    <i>
      <x v="2442"/>
      <x v="1668"/>
      <x v="12"/>
      <x/>
    </i>
    <i>
      <x v="2449"/>
      <x v="1900"/>
      <x v="12"/>
      <x v="2"/>
    </i>
    <i>
      <x v="2450"/>
      <x v="6221"/>
      <x v="12"/>
      <x v="2"/>
    </i>
    <i>
      <x v="2454"/>
      <x v="4239"/>
      <x v="12"/>
      <x/>
    </i>
    <i>
      <x v="2456"/>
      <x v="123"/>
      <x v="12"/>
      <x/>
    </i>
    <i>
      <x v="2461"/>
      <x v="598"/>
      <x v="12"/>
      <x v="1"/>
    </i>
    <i>
      <x v="2463"/>
      <x v="665"/>
      <x v="12"/>
      <x v="3"/>
    </i>
    <i>
      <x v="2464"/>
      <x v="16"/>
      <x v="11"/>
      <x/>
    </i>
    <i>
      <x v="2465"/>
      <x v="6992"/>
      <x v="12"/>
      <x/>
    </i>
    <i>
      <x v="2469"/>
      <x v="6289"/>
      <x v="12"/>
      <x/>
    </i>
    <i>
      <x v="2475"/>
      <x v="1749"/>
      <x v="12"/>
      <x v="2"/>
    </i>
    <i>
      <x v="2477"/>
      <x v="259"/>
      <x v="12"/>
      <x/>
    </i>
    <i>
      <x v="2489"/>
      <x v="280"/>
      <x v="12"/>
      <x v="2"/>
    </i>
    <i>
      <x v="2490"/>
      <x v="819"/>
      <x v="12"/>
      <x v="4"/>
    </i>
    <i>
      <x v="2493"/>
      <x v="1890"/>
      <x v="12"/>
      <x v="1"/>
    </i>
    <i>
      <x v="2511"/>
      <x v="4108"/>
      <x v="12"/>
      <x v="1"/>
    </i>
    <i>
      <x v="2512"/>
      <x v="29"/>
      <x v="12"/>
      <x/>
    </i>
    <i>
      <x v="2513"/>
      <x v="6305"/>
      <x v="12"/>
      <x v="2"/>
    </i>
    <i>
      <x v="2514"/>
      <x v="3929"/>
      <x v="12"/>
      <x/>
    </i>
    <i>
      <x v="2517"/>
      <x v="1565"/>
      <x v="12"/>
      <x v="2"/>
    </i>
    <i>
      <x v="2527"/>
      <x v="4471"/>
      <x v="12"/>
      <x v="2"/>
    </i>
    <i>
      <x v="2530"/>
      <x v="1077"/>
      <x v="12"/>
      <x v="2"/>
    </i>
    <i>
      <x v="2533"/>
      <x v="6252"/>
      <x v="12"/>
      <x/>
    </i>
    <i>
      <x v="2536"/>
      <x v="4668"/>
      <x v="12"/>
      <x v="7"/>
    </i>
    <i>
      <x v="2544"/>
      <x v="1043"/>
      <x v="12"/>
      <x/>
    </i>
    <i>
      <x v="2553"/>
      <x v="5702"/>
      <x v="11"/>
      <x v="4"/>
    </i>
    <i>
      <x v="2557"/>
      <x v="5737"/>
      <x v="12"/>
      <x v="3"/>
    </i>
    <i>
      <x v="2558"/>
      <x v="6425"/>
      <x v="12"/>
      <x/>
    </i>
    <i>
      <x v="2559"/>
      <x v="4153"/>
      <x v="12"/>
      <x v="1"/>
    </i>
    <i>
      <x v="2569"/>
      <x v="1604"/>
      <x v="11"/>
      <x v="1"/>
    </i>
    <i>
      <x v="2578"/>
      <x v="2938"/>
      <x v="12"/>
      <x v="1"/>
    </i>
    <i>
      <x v="2581"/>
      <x v="4441"/>
      <x v="12"/>
      <x v="6"/>
    </i>
    <i>
      <x v="2587"/>
      <x v="2555"/>
      <x v="12"/>
      <x/>
    </i>
    <i>
      <x v="2590"/>
      <x v="5554"/>
      <x v="12"/>
      <x v="2"/>
    </i>
    <i>
      <x v="2592"/>
      <x v="5698"/>
      <x v="12"/>
      <x v="2"/>
    </i>
    <i>
      <x v="2594"/>
      <x v="251"/>
      <x v="12"/>
      <x v="2"/>
    </i>
    <i>
      <x v="2596"/>
      <x v="4482"/>
      <x v="12"/>
      <x v="4"/>
    </i>
    <i>
      <x v="2600"/>
      <x v="4666"/>
      <x v="12"/>
      <x/>
    </i>
    <i>
      <x v="2606"/>
      <x v="6443"/>
      <x v="12"/>
      <x v="3"/>
    </i>
    <i>
      <x v="2615"/>
      <x v="578"/>
      <x v="12"/>
      <x/>
    </i>
    <i>
      <x v="2622"/>
      <x v="3914"/>
      <x v="12"/>
      <x/>
    </i>
    <i>
      <x v="2623"/>
      <x v="447"/>
      <x v="12"/>
      <x/>
    </i>
    <i>
      <x v="2632"/>
      <x v="2925"/>
      <x v="12"/>
      <x/>
    </i>
    <i r="1">
      <x v="3644"/>
      <x v="12"/>
      <x/>
    </i>
    <i>
      <x v="2634"/>
      <x v="7064"/>
      <x v="12"/>
      <x v="2"/>
    </i>
    <i>
      <x v="2636"/>
      <x v="1085"/>
      <x v="12"/>
      <x v="3"/>
    </i>
    <i>
      <x v="2640"/>
      <x v="6314"/>
      <x v="12"/>
      <x/>
    </i>
    <i>
      <x v="2644"/>
      <x v="682"/>
      <x v="12"/>
      <x v="7"/>
    </i>
    <i>
      <x v="2653"/>
      <x v="3491"/>
      <x v="12"/>
      <x/>
    </i>
    <i>
      <x v="2654"/>
      <x v="3140"/>
      <x v="12"/>
      <x/>
    </i>
    <i>
      <x v="2659"/>
      <x v="2000"/>
      <x v="12"/>
      <x v="2"/>
    </i>
    <i>
      <x v="2667"/>
      <x v="7058"/>
      <x v="12"/>
      <x v="2"/>
    </i>
    <i>
      <x v="2670"/>
      <x v="1180"/>
      <x v="12"/>
      <x v="2"/>
    </i>
    <i>
      <x v="2672"/>
      <x v="3303"/>
      <x v="12"/>
      <x/>
    </i>
    <i>
      <x v="2675"/>
      <x v="4828"/>
      <x v="12"/>
      <x v="3"/>
    </i>
    <i>
      <x v="2678"/>
      <x v="4718"/>
      <x v="12"/>
      <x v="7"/>
    </i>
    <i>
      <x v="2680"/>
      <x v="4738"/>
      <x v="11"/>
      <x/>
    </i>
    <i>
      <x v="2691"/>
      <x v="1026"/>
      <x v="12"/>
      <x v="3"/>
    </i>
    <i>
      <x v="2692"/>
      <x v="3110"/>
      <x v="12"/>
      <x/>
    </i>
    <i>
      <x v="2697"/>
      <x v="6304"/>
      <x v="12"/>
      <x v="7"/>
    </i>
    <i>
      <x v="2700"/>
      <x v="6345"/>
      <x v="12"/>
      <x v="2"/>
    </i>
    <i>
      <x v="2701"/>
      <x v="2149"/>
      <x v="12"/>
      <x v="7"/>
    </i>
    <i>
      <x v="2702"/>
      <x v="3754"/>
      <x v="12"/>
      <x/>
    </i>
    <i>
      <x v="2711"/>
      <x v="2071"/>
      <x v="12"/>
      <x/>
    </i>
    <i>
      <x v="2714"/>
      <x v="2389"/>
      <x v="12"/>
      <x v="4"/>
    </i>
    <i>
      <x v="2715"/>
      <x v="4654"/>
      <x v="12"/>
      <x v="1"/>
    </i>
    <i>
      <x v="2716"/>
      <x v="2574"/>
      <x v="12"/>
      <x v="2"/>
    </i>
    <i>
      <x v="2720"/>
      <x v="6716"/>
      <x v="12"/>
      <x/>
    </i>
    <i>
      <x v="2721"/>
      <x v="3165"/>
      <x v="12"/>
      <x/>
    </i>
    <i>
      <x v="2726"/>
      <x v="873"/>
      <x v="12"/>
      <x v="1"/>
    </i>
    <i>
      <x v="2727"/>
      <x v="1113"/>
      <x v="12"/>
      <x v="6"/>
    </i>
    <i>
      <x v="2733"/>
      <x v="2005"/>
      <x v="12"/>
      <x/>
    </i>
    <i>
      <x v="2735"/>
      <x v="886"/>
      <x v="12"/>
      <x v="2"/>
    </i>
    <i>
      <x v="2737"/>
      <x v="989"/>
      <x v="12"/>
      <x v="1"/>
    </i>
    <i>
      <x v="2741"/>
      <x v="1520"/>
      <x v="12"/>
      <x/>
    </i>
    <i>
      <x v="2743"/>
      <x v="2688"/>
      <x v="12"/>
      <x v="2"/>
    </i>
    <i>
      <x v="2744"/>
      <x v="5342"/>
      <x v="12"/>
      <x v="2"/>
    </i>
    <i r="1">
      <x v="5722"/>
      <x v="12"/>
      <x v="2"/>
    </i>
    <i>
      <x v="2754"/>
      <x v="2971"/>
      <x v="11"/>
      <x v="2"/>
    </i>
    <i>
      <x v="2757"/>
      <x v="30"/>
      <x v="11"/>
      <x/>
    </i>
    <i>
      <x v="2758"/>
      <x v="791"/>
      <x v="12"/>
      <x/>
    </i>
    <i>
      <x v="2760"/>
      <x v="3134"/>
      <x v="12"/>
      <x/>
    </i>
    <i>
      <x v="2763"/>
      <x v="6598"/>
      <x v="11"/>
      <x v="2"/>
    </i>
    <i>
      <x v="2764"/>
      <x v="3588"/>
      <x v="12"/>
      <x/>
    </i>
    <i>
      <x v="2770"/>
      <x v="6380"/>
      <x v="12"/>
      <x v="2"/>
    </i>
    <i>
      <x v="2771"/>
      <x v="4353"/>
      <x v="12"/>
      <x v="2"/>
    </i>
    <i>
      <x v="2780"/>
      <x v="6220"/>
      <x v="12"/>
      <x/>
    </i>
    <i>
      <x v="2788"/>
      <x v="422"/>
      <x v="12"/>
      <x v="2"/>
    </i>
    <i>
      <x v="2792"/>
      <x v="4135"/>
      <x v="12"/>
      <x/>
    </i>
    <i>
      <x v="2797"/>
      <x v="4814"/>
      <x v="12"/>
      <x v="2"/>
    </i>
    <i>
      <x v="2798"/>
      <x v="1071"/>
      <x v="12"/>
      <x/>
    </i>
    <i>
      <x v="2800"/>
      <x v="1723"/>
      <x v="12"/>
      <x v="2"/>
    </i>
    <i>
      <x v="2805"/>
      <x v="6640"/>
      <x v="12"/>
      <x/>
    </i>
    <i>
      <x v="2818"/>
      <x v="2556"/>
      <x v="12"/>
      <x v="2"/>
    </i>
    <i>
      <x v="2820"/>
      <x v="1847"/>
      <x v="12"/>
      <x v="6"/>
    </i>
    <i>
      <x v="2823"/>
      <x v="1074"/>
      <x v="12"/>
      <x/>
    </i>
    <i>
      <x v="2824"/>
      <x v="3484"/>
      <x v="12"/>
      <x/>
    </i>
    <i>
      <x v="2825"/>
      <x v="889"/>
      <x v="12"/>
      <x v="2"/>
    </i>
    <i>
      <x v="2829"/>
      <x v="1354"/>
      <x v="12"/>
      <x/>
    </i>
    <i>
      <x v="2830"/>
      <x v="1999"/>
      <x v="12"/>
      <x v="6"/>
    </i>
    <i>
      <x v="2835"/>
      <x v="6983"/>
      <x v="12"/>
      <x v="2"/>
    </i>
    <i>
      <x v="2841"/>
      <x v="1661"/>
      <x v="12"/>
      <x v="2"/>
    </i>
    <i>
      <x v="2857"/>
      <x v="1654"/>
      <x v="12"/>
      <x v="2"/>
    </i>
    <i>
      <x v="2859"/>
      <x v="787"/>
      <x v="12"/>
      <x v="2"/>
    </i>
    <i>
      <x v="2862"/>
      <x v="3631"/>
      <x v="12"/>
      <x/>
    </i>
    <i>
      <x v="2864"/>
      <x v="87"/>
      <x v="11"/>
      <x v="2"/>
    </i>
    <i>
      <x v="2868"/>
      <x v="208"/>
      <x v="12"/>
      <x v="2"/>
    </i>
    <i>
      <x v="2877"/>
      <x v="4306"/>
      <x v="12"/>
      <x v="7"/>
    </i>
    <i>
      <x v="2880"/>
      <x v="7022"/>
      <x v="12"/>
      <x v="2"/>
    </i>
    <i>
      <x v="2882"/>
      <x v="3923"/>
      <x v="12"/>
      <x v="2"/>
    </i>
    <i>
      <x v="2885"/>
      <x v="6960"/>
      <x v="12"/>
      <x v="7"/>
    </i>
    <i>
      <x v="2888"/>
      <x v="3595"/>
      <x v="12"/>
      <x/>
    </i>
    <i>
      <x v="2890"/>
      <x v="3669"/>
      <x v="12"/>
      <x v="2"/>
    </i>
    <i>
      <x v="2896"/>
      <x v="5662"/>
      <x v="12"/>
      <x v="2"/>
    </i>
    <i>
      <x v="2900"/>
      <x v="3167"/>
      <x v="12"/>
      <x/>
    </i>
    <i>
      <x v="2905"/>
      <x v="3698"/>
      <x v="12"/>
      <x v="2"/>
    </i>
    <i>
      <x v="2907"/>
      <x v="1783"/>
      <x v="12"/>
      <x v="3"/>
    </i>
    <i>
      <x v="2916"/>
      <x v="2435"/>
      <x v="12"/>
      <x/>
    </i>
    <i>
      <x v="2919"/>
      <x v="961"/>
      <x v="12"/>
      <x v="1"/>
    </i>
    <i>
      <x v="2922"/>
      <x v="2268"/>
      <x v="12"/>
      <x v="2"/>
    </i>
    <i>
      <x v="2924"/>
      <x v="3317"/>
      <x v="12"/>
      <x v="7"/>
    </i>
    <i>
      <x v="2927"/>
      <x v="2090"/>
      <x v="12"/>
      <x/>
    </i>
    <i>
      <x v="2928"/>
      <x v="4350"/>
      <x v="12"/>
      <x/>
    </i>
    <i>
      <x v="2936"/>
      <x v="5032"/>
      <x v="12"/>
      <x v="2"/>
    </i>
    <i>
      <x v="2937"/>
      <x v="4109"/>
      <x v="12"/>
      <x v="1"/>
    </i>
    <i>
      <x v="2946"/>
      <x v="1611"/>
      <x v="12"/>
      <x v="1"/>
    </i>
    <i>
      <x v="2950"/>
      <x v="6435"/>
      <x v="12"/>
      <x v="2"/>
    </i>
    <i>
      <x v="2951"/>
      <x v="2180"/>
      <x v="12"/>
      <x/>
    </i>
    <i>
      <x v="2953"/>
      <x v="687"/>
      <x v="12"/>
      <x v="2"/>
    </i>
    <i>
      <x v="2954"/>
      <x v="1909"/>
      <x v="12"/>
      <x v="7"/>
    </i>
    <i>
      <x v="2955"/>
      <x v="3827"/>
      <x v="12"/>
      <x v="7"/>
    </i>
    <i>
      <x v="2957"/>
      <x v="6265"/>
      <x v="12"/>
      <x/>
    </i>
    <i>
      <x v="2963"/>
      <x v="1937"/>
      <x v="12"/>
      <x/>
    </i>
    <i>
      <x v="2969"/>
      <x v="1877"/>
      <x v="12"/>
      <x v="2"/>
    </i>
    <i>
      <x v="2971"/>
      <x v="7182"/>
      <x v="12"/>
      <x/>
    </i>
    <i>
      <x v="2978"/>
      <x v="1869"/>
      <x v="12"/>
      <x v="7"/>
    </i>
    <i>
      <x v="2984"/>
      <x v="1387"/>
      <x v="11"/>
      <x v="2"/>
    </i>
    <i>
      <x v="2986"/>
      <x v="6323"/>
      <x v="12"/>
      <x v="4"/>
    </i>
    <i>
      <x v="2997"/>
      <x v="528"/>
      <x v="12"/>
      <x v="7"/>
    </i>
    <i>
      <x v="3008"/>
      <x v="6392"/>
      <x v="12"/>
      <x v="2"/>
    </i>
    <i>
      <x v="3013"/>
      <x v="5654"/>
      <x v="12"/>
      <x/>
    </i>
    <i>
      <x v="3014"/>
      <x v="4509"/>
      <x v="11"/>
      <x v="2"/>
    </i>
    <i>
      <x v="3015"/>
      <x v="671"/>
      <x v="12"/>
      <x v="1"/>
    </i>
    <i>
      <x v="3016"/>
      <x v="167"/>
      <x v="12"/>
      <x v="4"/>
    </i>
    <i>
      <x v="3019"/>
      <x v="2962"/>
      <x v="12"/>
      <x v="3"/>
    </i>
    <i>
      <x v="3020"/>
      <x v="3592"/>
      <x v="12"/>
      <x v="7"/>
    </i>
    <i>
      <x v="3022"/>
      <x v="744"/>
      <x v="12"/>
      <x v="2"/>
    </i>
    <i>
      <x v="3025"/>
      <x v="2008"/>
      <x v="12"/>
      <x v="2"/>
    </i>
    <i>
      <x v="3030"/>
      <x v="6429"/>
      <x v="12"/>
      <x/>
    </i>
    <i>
      <x v="3034"/>
      <x v="7068"/>
      <x v="12"/>
      <x v="2"/>
    </i>
    <i>
      <x v="3035"/>
      <x v="762"/>
      <x v="12"/>
      <x v="2"/>
    </i>
    <i>
      <x v="3037"/>
      <x v="3411"/>
      <x v="11"/>
      <x v="2"/>
    </i>
    <i>
      <x v="3039"/>
      <x v="520"/>
      <x v="12"/>
      <x/>
    </i>
    <i>
      <x v="3041"/>
      <x v="4479"/>
      <x v="12"/>
      <x/>
    </i>
    <i>
      <x v="3043"/>
      <x v="3433"/>
      <x v="12"/>
      <x/>
    </i>
    <i>
      <x v="3047"/>
      <x v="483"/>
      <x v="12"/>
      <x v="2"/>
    </i>
    <i>
      <x v="3048"/>
      <x v="1061"/>
      <x v="11"/>
      <x/>
    </i>
    <i>
      <x v="3049"/>
      <x v="3642"/>
      <x v="12"/>
      <x/>
    </i>
    <i>
      <x v="3053"/>
      <x v="1467"/>
      <x v="12"/>
      <x/>
    </i>
    <i>
      <x v="3056"/>
      <x v="4194"/>
      <x v="12"/>
      <x/>
    </i>
    <i>
      <x v="3058"/>
      <x v="571"/>
      <x v="12"/>
      <x/>
    </i>
    <i>
      <x v="3061"/>
      <x v="6294"/>
      <x v="12"/>
      <x v="3"/>
    </i>
    <i>
      <x v="3064"/>
      <x v="1301"/>
      <x v="12"/>
      <x v="2"/>
    </i>
    <i>
      <x v="3067"/>
      <x v="3902"/>
      <x v="12"/>
      <x v="3"/>
    </i>
    <i>
      <x v="3068"/>
      <x v="2109"/>
      <x v="12"/>
      <x/>
    </i>
    <i>
      <x v="3071"/>
      <x v="397"/>
      <x v="11"/>
      <x v="2"/>
    </i>
    <i>
      <x v="3072"/>
      <x v="2213"/>
      <x v="11"/>
      <x v="2"/>
    </i>
    <i>
      <x v="3073"/>
      <x v="1652"/>
      <x v="12"/>
      <x/>
    </i>
    <i>
      <x v="3077"/>
      <x v="652"/>
      <x v="12"/>
      <x v="7"/>
    </i>
    <i>
      <x v="3078"/>
      <x v="3632"/>
      <x v="12"/>
      <x/>
    </i>
    <i>
      <x v="3085"/>
      <x v="343"/>
      <x v="12"/>
      <x/>
    </i>
    <i>
      <x v="3087"/>
      <x v="1574"/>
      <x v="12"/>
      <x v="2"/>
    </i>
    <i>
      <x v="3090"/>
      <x v="1642"/>
      <x v="12"/>
      <x v="2"/>
    </i>
    <i>
      <x v="3095"/>
      <x v="3282"/>
      <x v="12"/>
      <x v="4"/>
    </i>
    <i>
      <x v="3099"/>
      <x v="2944"/>
      <x v="12"/>
      <x v="1"/>
    </i>
    <i>
      <x v="3101"/>
      <x v="533"/>
      <x v="12"/>
      <x v="6"/>
    </i>
    <i>
      <x v="3102"/>
      <x v="2084"/>
      <x v="12"/>
      <x v="2"/>
    </i>
    <i>
      <x v="3103"/>
      <x v="2982"/>
      <x v="12"/>
      <x v="7"/>
    </i>
    <i>
      <x v="3108"/>
      <x v="4564"/>
      <x v="12"/>
      <x/>
    </i>
    <i>
      <x v="3109"/>
      <x v="5320"/>
      <x v="12"/>
      <x v="3"/>
    </i>
    <i>
      <x v="3111"/>
      <x v="1917"/>
      <x v="11"/>
      <x v="2"/>
    </i>
    <i>
      <x v="3116"/>
      <x v="7249"/>
      <x v="12"/>
      <x v="7"/>
    </i>
    <i>
      <x v="3117"/>
      <x v="727"/>
      <x v="11"/>
      <x v="2"/>
    </i>
    <i>
      <x v="3118"/>
      <x v="3412"/>
      <x v="11"/>
      <x v="2"/>
    </i>
    <i>
      <x v="3119"/>
      <x v="429"/>
      <x v="12"/>
      <x/>
    </i>
    <i>
      <x v="3120"/>
      <x v="4630"/>
      <x v="12"/>
      <x/>
    </i>
    <i>
      <x v="3125"/>
      <x v="1788"/>
      <x v="12"/>
      <x/>
    </i>
    <i>
      <x v="3128"/>
      <x v="5664"/>
      <x v="12"/>
      <x v="6"/>
    </i>
    <i>
      <x v="3129"/>
      <x v="5739"/>
      <x v="12"/>
      <x v="2"/>
    </i>
    <i>
      <x v="3135"/>
      <x v="862"/>
      <x v="12"/>
      <x v="4"/>
    </i>
    <i>
      <x v="3136"/>
      <x v="1011"/>
      <x v="12"/>
      <x v="3"/>
    </i>
    <i>
      <x v="3160"/>
      <x v="5419"/>
      <x v="12"/>
      <x v="7"/>
    </i>
    <i>
      <x v="3162"/>
      <x v="1105"/>
      <x v="12"/>
      <x/>
    </i>
    <i>
      <x v="3163"/>
      <x v="5424"/>
      <x v="12"/>
      <x/>
    </i>
    <i>
      <x v="3166"/>
      <x v="4887"/>
      <x v="12"/>
      <x v="6"/>
    </i>
    <i>
      <x v="3168"/>
      <x v="4889"/>
      <x v="12"/>
      <x v="4"/>
    </i>
    <i>
      <x v="3174"/>
      <x v="4896"/>
      <x v="12"/>
      <x v="3"/>
    </i>
    <i>
      <x v="3184"/>
      <x v="4911"/>
      <x v="12"/>
      <x v="4"/>
    </i>
    <i>
      <x v="3187"/>
      <x v="4914"/>
      <x v="12"/>
      <x/>
    </i>
    <i>
      <x v="3188"/>
      <x v="5473"/>
      <x v="12"/>
      <x v="2"/>
    </i>
    <i>
      <x v="3193"/>
      <x v="774"/>
      <x v="12"/>
      <x v="1"/>
    </i>
    <i>
      <x v="3199"/>
      <x v="4925"/>
      <x v="12"/>
      <x v="1"/>
    </i>
    <i>
      <x v="3201"/>
      <x v="4927"/>
      <x v="12"/>
      <x v="2"/>
    </i>
    <i>
      <x v="3205"/>
      <x v="4930"/>
      <x v="12"/>
      <x v="3"/>
    </i>
    <i>
      <x v="3207"/>
      <x v="4932"/>
      <x v="12"/>
      <x/>
    </i>
    <i>
      <x v="3211"/>
      <x v="3649"/>
      <x v="12"/>
      <x/>
    </i>
    <i r="1">
      <x v="4936"/>
      <x v="12"/>
      <x/>
    </i>
    <i>
      <x v="3213"/>
      <x v="4937"/>
      <x v="12"/>
      <x v="7"/>
    </i>
    <i>
      <x v="3218"/>
      <x v="4942"/>
      <x v="12"/>
      <x/>
    </i>
    <i>
      <x v="3219"/>
      <x v="4943"/>
      <x v="12"/>
      <x/>
    </i>
    <i>
      <x v="3220"/>
      <x v="4944"/>
      <x v="12"/>
      <x v="2"/>
    </i>
    <i>
      <x v="3224"/>
      <x v="412"/>
      <x v="12"/>
      <x v="7"/>
    </i>
    <i>
      <x v="3228"/>
      <x v="2564"/>
      <x v="12"/>
      <x v="1"/>
    </i>
    <i>
      <x v="3229"/>
      <x v="4822"/>
      <x v="12"/>
      <x/>
    </i>
    <i>
      <x v="3240"/>
      <x v="4959"/>
      <x v="12"/>
      <x/>
    </i>
    <i>
      <x v="3241"/>
      <x v="4961"/>
      <x v="12"/>
      <x v="2"/>
    </i>
    <i>
      <x v="3242"/>
      <x v="4962"/>
      <x v="12"/>
      <x/>
    </i>
    <i>
      <x v="3257"/>
      <x v="4979"/>
      <x v="12"/>
      <x v="1"/>
    </i>
    <i>
      <x v="3260"/>
      <x v="5713"/>
      <x v="12"/>
      <x v="7"/>
    </i>
    <i>
      <x v="3262"/>
      <x v="4985"/>
      <x v="12"/>
      <x v="2"/>
    </i>
    <i>
      <x v="3263"/>
      <x v="4986"/>
      <x v="11"/>
      <x v="2"/>
    </i>
    <i>
      <x v="3264"/>
      <x v="3021"/>
      <x v="11"/>
      <x v="2"/>
    </i>
    <i>
      <x v="3278"/>
      <x v="4996"/>
      <x v="12"/>
      <x/>
    </i>
    <i>
      <x v="3285"/>
      <x v="5004"/>
      <x v="12"/>
      <x/>
    </i>
    <i>
      <x v="3300"/>
      <x v="5019"/>
      <x v="12"/>
      <x v="2"/>
    </i>
    <i>
      <x v="3303"/>
      <x v="5026"/>
      <x v="12"/>
      <x v="2"/>
    </i>
    <i>
      <x v="3305"/>
      <x v="6018"/>
      <x v="12"/>
      <x/>
    </i>
    <i>
      <x v="3317"/>
      <x v="1718"/>
      <x v="12"/>
      <x v="3"/>
    </i>
    <i>
      <x v="3326"/>
      <x v="5038"/>
      <x v="12"/>
      <x v="2"/>
    </i>
    <i>
      <x v="3329"/>
      <x v="5041"/>
      <x v="12"/>
      <x v="2"/>
    </i>
    <i>
      <x v="3334"/>
      <x v="2494"/>
      <x v="12"/>
      <x v="2"/>
    </i>
    <i>
      <x v="3338"/>
      <x v="5044"/>
      <x v="11"/>
      <x v="2"/>
    </i>
    <i>
      <x v="3343"/>
      <x v="7256"/>
      <x v="12"/>
      <x v="2"/>
    </i>
    <i>
      <x v="3344"/>
      <x v="7257"/>
      <x v="12"/>
      <x v="2"/>
    </i>
    <i>
      <x v="3345"/>
      <x v="7258"/>
      <x v="12"/>
      <x v="2"/>
    </i>
    <i>
      <x v="3346"/>
      <x v="7259"/>
      <x v="12"/>
      <x v="2"/>
    </i>
    <i>
      <x v="3350"/>
      <x v="6051"/>
      <x v="12"/>
      <x v="3"/>
    </i>
    <i>
      <x v="3351"/>
      <x v="6052"/>
      <x v="12"/>
      <x v="1"/>
    </i>
    <i>
      <x v="3355"/>
      <x v="4665"/>
      <x v="12"/>
      <x/>
    </i>
    <i>
      <x v="3356"/>
      <x v="1132"/>
      <x v="12"/>
      <x v="3"/>
    </i>
    <i>
      <x v="3359"/>
      <x v="1957"/>
      <x v="12"/>
      <x/>
    </i>
    <i>
      <x v="3362"/>
      <x v="1907"/>
      <x v="12"/>
      <x v="4"/>
    </i>
    <i>
      <x v="3365"/>
      <x v="5074"/>
      <x v="12"/>
      <x/>
    </i>
    <i>
      <x v="3366"/>
      <x v="5075"/>
      <x v="12"/>
      <x v="2"/>
    </i>
    <i>
      <x v="3368"/>
      <x v="5077"/>
      <x v="12"/>
      <x/>
    </i>
    <i>
      <x v="3373"/>
      <x v="1116"/>
      <x v="11"/>
      <x/>
    </i>
    <i>
      <x v="3380"/>
      <x v="6730"/>
      <x v="12"/>
      <x/>
    </i>
    <i>
      <x v="3386"/>
      <x v="6742"/>
      <x v="12"/>
      <x v="6"/>
    </i>
    <i>
      <x v="3387"/>
      <x v="4328"/>
      <x v="12"/>
      <x/>
    </i>
    <i>
      <x v="3390"/>
      <x v="5095"/>
      <x v="12"/>
      <x v="4"/>
    </i>
    <i>
      <x v="3392"/>
      <x v="5097"/>
      <x v="12"/>
      <x v="2"/>
    </i>
    <i>
      <x v="3397"/>
      <x v="678"/>
      <x v="12"/>
      <x/>
    </i>
    <i>
      <x v="3398"/>
      <x v="244"/>
      <x v="12"/>
      <x v="7"/>
    </i>
    <i>
      <x v="3400"/>
      <x v="4733"/>
      <x v="12"/>
      <x/>
    </i>
    <i>
      <x v="3403"/>
      <x v="243"/>
      <x v="12"/>
      <x v="7"/>
    </i>
    <i>
      <x v="3411"/>
      <x v="2036"/>
      <x v="12"/>
      <x/>
    </i>
    <i>
      <x v="3418"/>
      <x v="2853"/>
      <x v="12"/>
      <x/>
    </i>
    <i>
      <x v="3419"/>
      <x v="2127"/>
      <x v="12"/>
      <x v="4"/>
    </i>
    <i>
      <x v="3421"/>
      <x v="2607"/>
      <x v="12"/>
      <x/>
    </i>
    <i>
      <x v="3429"/>
      <x v="1141"/>
      <x v="12"/>
      <x v="2"/>
    </i>
    <i>
      <x v="3432"/>
      <x v="3641"/>
      <x v="12"/>
      <x/>
    </i>
    <i>
      <x v="3434"/>
      <x v="4615"/>
      <x v="12"/>
      <x/>
    </i>
    <i>
      <x v="3447"/>
      <x v="6109"/>
      <x v="12"/>
      <x/>
    </i>
    <i>
      <x v="3463"/>
      <x v="6126"/>
      <x v="12"/>
      <x/>
    </i>
    <i>
      <x v="3464"/>
      <x v="6130"/>
      <x v="12"/>
      <x/>
    </i>
    <i>
      <x v="3468"/>
      <x v="2301"/>
      <x v="12"/>
      <x v="7"/>
    </i>
    <i>
      <x v="3469"/>
      <x v="6137"/>
      <x v="12"/>
      <x/>
    </i>
    <i>
      <x v="3470"/>
      <x v="6139"/>
      <x v="12"/>
      <x v="7"/>
    </i>
    <i>
      <x v="3472"/>
      <x v="6141"/>
      <x v="12"/>
      <x/>
    </i>
    <i>
      <x v="3477"/>
      <x v="5114"/>
      <x v="12"/>
      <x v="2"/>
    </i>
    <i>
      <x v="3485"/>
      <x v="5124"/>
      <x v="12"/>
      <x v="4"/>
    </i>
    <i>
      <x v="3488"/>
      <x v="5127"/>
      <x v="12"/>
      <x v="2"/>
    </i>
    <i>
      <x v="3492"/>
      <x v="5131"/>
      <x v="12"/>
      <x v="2"/>
    </i>
    <i>
      <x v="3500"/>
      <x v="5140"/>
      <x v="12"/>
      <x v="2"/>
    </i>
    <i>
      <x v="3512"/>
      <x v="5159"/>
      <x v="12"/>
      <x/>
    </i>
    <i>
      <x v="3513"/>
      <x v="5160"/>
      <x v="12"/>
      <x v="3"/>
    </i>
    <i>
      <x v="3519"/>
      <x v="4507"/>
      <x v="12"/>
      <x v="1"/>
    </i>
    <i>
      <x v="3521"/>
      <x v="431"/>
      <x v="12"/>
      <x v="7"/>
    </i>
    <i>
      <x v="3522"/>
      <x v="3513"/>
      <x v="12"/>
      <x/>
    </i>
    <i>
      <x v="3525"/>
      <x v="582"/>
      <x v="12"/>
      <x/>
    </i>
    <i>
      <x v="3527"/>
      <x v="521"/>
      <x v="12"/>
      <x v="3"/>
    </i>
    <i>
      <x v="3530"/>
      <x v="96"/>
      <x v="12"/>
      <x v="7"/>
    </i>
    <i>
      <x v="3531"/>
      <x v="187"/>
      <x v="12"/>
      <x v="7"/>
    </i>
    <i>
      <x v="3535"/>
      <x v="4154"/>
      <x v="12"/>
      <x v="4"/>
    </i>
    <i>
      <x v="3536"/>
      <x v="3010"/>
      <x v="12"/>
      <x v="7"/>
    </i>
    <i>
      <x v="3537"/>
      <x v="4669"/>
      <x v="12"/>
      <x/>
    </i>
    <i>
      <x v="3540"/>
      <x v="3079"/>
      <x v="12"/>
      <x v="3"/>
    </i>
    <i>
      <x v="3542"/>
      <x v="948"/>
      <x v="12"/>
      <x/>
    </i>
    <i>
      <x v="3543"/>
      <x v="232"/>
      <x v="12"/>
      <x v="7"/>
    </i>
    <i>
      <x v="3556"/>
      <x v="5167"/>
      <x v="12"/>
      <x v="1"/>
    </i>
    <i>
      <x v="3557"/>
      <x v="5168"/>
      <x v="12"/>
      <x v="4"/>
    </i>
    <i>
      <x v="3564"/>
      <x v="5175"/>
      <x v="11"/>
      <x v="3"/>
    </i>
    <i>
      <x v="3565"/>
      <x v="5176"/>
      <x v="12"/>
      <x v="7"/>
    </i>
    <i>
      <x v="3567"/>
      <x v="5178"/>
      <x v="12"/>
      <x v="4"/>
    </i>
    <i>
      <x v="3568"/>
      <x v="5179"/>
      <x v="12"/>
      <x v="4"/>
    </i>
    <i>
      <x v="3573"/>
      <x v="5184"/>
      <x v="12"/>
      <x v="4"/>
    </i>
    <i>
      <x v="3575"/>
      <x v="3369"/>
      <x v="12"/>
      <x v="7"/>
    </i>
    <i>
      <x v="3576"/>
      <x v="5186"/>
      <x v="12"/>
      <x v="7"/>
    </i>
    <i>
      <x v="3584"/>
      <x v="5191"/>
      <x v="12"/>
      <x/>
    </i>
    <i>
      <x v="3586"/>
      <x v="1053"/>
      <x v="12"/>
      <x/>
    </i>
    <i>
      <x v="3587"/>
      <x v="5195"/>
      <x v="12"/>
      <x v="2"/>
    </i>
    <i>
      <x v="3588"/>
      <x v="5196"/>
      <x v="12"/>
      <x v="2"/>
    </i>
    <i>
      <x v="3591"/>
      <x v="6200"/>
      <x v="12"/>
      <x/>
    </i>
    <i>
      <x v="3600"/>
      <x v="6280"/>
      <x v="12"/>
      <x/>
    </i>
    <i>
      <x v="3612"/>
      <x v="5221"/>
      <x v="12"/>
      <x v="2"/>
    </i>
    <i>
      <x v="3630"/>
      <x v="4003"/>
      <x v="12"/>
      <x v="2"/>
    </i>
    <i>
      <x v="3640"/>
      <x v="516"/>
      <x v="12"/>
      <x v="2"/>
    </i>
    <i>
      <x v="3641"/>
      <x v="6288"/>
      <x v="12"/>
      <x v="3"/>
    </i>
    <i>
      <x v="3649"/>
      <x v="3441"/>
      <x v="12"/>
      <x/>
    </i>
    <i>
      <x v="3654"/>
      <x v="5228"/>
      <x v="12"/>
      <x/>
    </i>
    <i>
      <x v="3656"/>
      <x v="5231"/>
      <x v="12"/>
      <x v="2"/>
    </i>
    <i>
      <x v="3660"/>
      <x v="5237"/>
      <x v="12"/>
      <x v="2"/>
    </i>
    <i>
      <x v="3665"/>
      <x v="2642"/>
      <x v="11"/>
      <x v="2"/>
    </i>
    <i>
      <x v="3670"/>
      <x v="5247"/>
      <x v="12"/>
      <x v="2"/>
    </i>
    <i>
      <x v="3671"/>
      <x v="5248"/>
      <x v="12"/>
      <x v="2"/>
    </i>
    <i>
      <x v="3672"/>
      <x v="5249"/>
      <x v="12"/>
      <x v="2"/>
    </i>
    <i>
      <x v="3677"/>
      <x v="5256"/>
      <x v="12"/>
      <x v="6"/>
    </i>
    <i>
      <x v="3684"/>
      <x v="5266"/>
      <x v="11"/>
      <x v="6"/>
    </i>
    <i>
      <x v="3685"/>
      <x v="5267"/>
      <x v="12"/>
      <x/>
    </i>
    <i>
      <x v="3687"/>
      <x v="5270"/>
      <x v="12"/>
      <x v="3"/>
    </i>
    <i>
      <x v="3696"/>
      <x v="5298"/>
      <x v="12"/>
      <x/>
    </i>
    <i>
      <x v="3705"/>
      <x v="81"/>
      <x v="12"/>
      <x v="2"/>
    </i>
    <i>
      <x v="3706"/>
      <x v="5308"/>
      <x v="12"/>
      <x v="2"/>
    </i>
    <i>
      <x v="3733"/>
      <x v="5316"/>
      <x v="12"/>
      <x v="2"/>
    </i>
    <i>
      <x v="3737"/>
      <x v="5318"/>
      <x v="12"/>
      <x v="2"/>
    </i>
    <i>
      <x v="3741"/>
      <x v="947"/>
      <x v="12"/>
      <x v="2"/>
    </i>
    <i>
      <x v="3742"/>
      <x v="969"/>
      <x v="12"/>
      <x/>
    </i>
    <i>
      <x v="3746"/>
      <x v="1062"/>
      <x v="12"/>
      <x/>
    </i>
    <i>
      <x v="3748"/>
      <x v="5323"/>
      <x v="12"/>
      <x v="2"/>
    </i>
    <i>
      <x v="3750"/>
      <x v="5325"/>
      <x v="12"/>
      <x v="2"/>
    </i>
    <i>
      <x v="3754"/>
      <x v="5327"/>
      <x v="12"/>
      <x v="2"/>
    </i>
    <i>
      <x v="3758"/>
      <x v="1410"/>
      <x v="12"/>
      <x v="3"/>
    </i>
    <i>
      <x v="3760"/>
      <x v="5330"/>
      <x v="12"/>
      <x/>
    </i>
    <i>
      <x v="3771"/>
      <x v="1667"/>
      <x v="12"/>
      <x v="2"/>
    </i>
    <i>
      <x v="3774"/>
      <x v="4152"/>
      <x v="12"/>
      <x/>
    </i>
    <i>
      <x v="3777"/>
      <x v="1958"/>
      <x v="12"/>
      <x v="2"/>
    </i>
    <i>
      <x v="3778"/>
      <x v="1962"/>
      <x v="12"/>
      <x v="2"/>
    </i>
    <i>
      <x v="3781"/>
      <x v="5339"/>
      <x v="12"/>
      <x v="2"/>
    </i>
    <i>
      <x v="3782"/>
      <x v="5341"/>
      <x v="12"/>
      <x v="2"/>
    </i>
    <i>
      <x v="3792"/>
      <x v="2443"/>
      <x v="12"/>
      <x v="2"/>
    </i>
    <i>
      <x v="3796"/>
      <x v="5348"/>
      <x v="12"/>
      <x v="3"/>
    </i>
    <i>
      <x v="3800"/>
      <x v="5350"/>
      <x v="12"/>
      <x v="2"/>
    </i>
    <i>
      <x v="3805"/>
      <x v="5351"/>
      <x v="12"/>
      <x v="2"/>
    </i>
    <i>
      <x v="3806"/>
      <x v="2958"/>
      <x v="12"/>
      <x v="2"/>
    </i>
    <i>
      <x v="3809"/>
      <x v="5352"/>
      <x v="12"/>
      <x v="2"/>
    </i>
    <i>
      <x v="3810"/>
      <x v="5353"/>
      <x v="12"/>
      <x v="3"/>
    </i>
    <i>
      <x v="3814"/>
      <x v="3101"/>
      <x v="12"/>
      <x v="2"/>
    </i>
    <i>
      <x v="3815"/>
      <x v="3114"/>
      <x v="12"/>
      <x/>
    </i>
    <i>
      <x v="3819"/>
      <x v="3135"/>
      <x v="12"/>
      <x v="1"/>
    </i>
    <i>
      <x v="3823"/>
      <x v="3214"/>
      <x v="12"/>
      <x/>
    </i>
    <i>
      <x v="3828"/>
      <x v="5361"/>
      <x v="12"/>
      <x v="2"/>
    </i>
    <i>
      <x v="3830"/>
      <x v="5363"/>
      <x v="12"/>
      <x v="2"/>
    </i>
    <i>
      <x v="3833"/>
      <x v="5365"/>
      <x v="12"/>
      <x/>
    </i>
    <i>
      <x v="3837"/>
      <x v="5367"/>
      <x v="12"/>
      <x v="2"/>
    </i>
    <i>
      <x v="3839"/>
      <x v="5368"/>
      <x v="12"/>
      <x/>
    </i>
    <i>
      <x v="3842"/>
      <x v="5369"/>
      <x v="12"/>
      <x v="7"/>
    </i>
    <i>
      <x v="3843"/>
      <x v="3610"/>
      <x v="12"/>
      <x v="6"/>
    </i>
    <i>
      <x v="3845"/>
      <x v="5371"/>
      <x v="12"/>
      <x v="3"/>
    </i>
    <i>
      <x v="3846"/>
      <x v="3611"/>
      <x v="12"/>
      <x/>
    </i>
    <i>
      <x v="3847"/>
      <x v="3620"/>
      <x v="12"/>
      <x v="7"/>
    </i>
    <i>
      <x v="3853"/>
      <x v="3817"/>
      <x v="12"/>
      <x/>
    </i>
    <i>
      <x v="3862"/>
      <x v="4058"/>
      <x v="12"/>
      <x v="2"/>
    </i>
    <i>
      <x v="3867"/>
      <x v="5378"/>
      <x v="12"/>
      <x v="2"/>
    </i>
    <i>
      <x v="3869"/>
      <x v="5379"/>
      <x v="12"/>
      <x v="2"/>
    </i>
    <i>
      <x v="3871"/>
      <x v="5380"/>
      <x v="12"/>
      <x v="2"/>
    </i>
    <i>
      <x v="3873"/>
      <x v="4345"/>
      <x v="12"/>
      <x v="7"/>
    </i>
    <i>
      <x v="3881"/>
      <x v="4432"/>
      <x v="12"/>
      <x v="7"/>
    </i>
    <i>
      <x v="3889"/>
      <x v="5388"/>
      <x v="12"/>
      <x v="2"/>
    </i>
    <i>
      <x v="3892"/>
      <x v="5389"/>
      <x v="12"/>
      <x v="2"/>
    </i>
    <i>
      <x v="3894"/>
      <x v="4589"/>
      <x v="12"/>
      <x v="2"/>
    </i>
    <i>
      <x v="3895"/>
      <x v="4644"/>
      <x v="12"/>
      <x v="2"/>
    </i>
    <i>
      <x v="3911"/>
      <x v="4201"/>
      <x v="12"/>
      <x/>
    </i>
    <i>
      <x v="3915"/>
      <x v="2018"/>
      <x v="12"/>
      <x v="2"/>
    </i>
    <i>
      <x v="3919"/>
      <x v="3590"/>
      <x v="12"/>
      <x v="2"/>
    </i>
    <i>
      <x v="3935"/>
      <x v="5402"/>
      <x v="12"/>
      <x v="2"/>
    </i>
    <i>
      <x v="3937"/>
      <x v="5404"/>
      <x v="12"/>
      <x/>
    </i>
    <i>
      <x v="3938"/>
      <x v="5407"/>
      <x v="12"/>
      <x v="4"/>
    </i>
    <i>
      <x v="3942"/>
      <x v="1051"/>
      <x v="12"/>
      <x v="7"/>
    </i>
    <i>
      <x v="3945"/>
      <x v="6496"/>
      <x v="12"/>
      <x v="2"/>
    </i>
    <i>
      <x v="3946"/>
      <x v="936"/>
      <x v="12"/>
      <x/>
    </i>
    <i>
      <x v="3948"/>
      <x v="1469"/>
      <x v="12"/>
      <x v="4"/>
    </i>
    <i>
      <x v="3949"/>
      <x v="905"/>
      <x v="12"/>
      <x v="6"/>
    </i>
    <i>
      <x v="3953"/>
      <x v="4354"/>
      <x v="12"/>
      <x/>
    </i>
    <i>
      <x v="3962"/>
      <x v="3415"/>
      <x v="12"/>
      <x/>
    </i>
    <i>
      <x v="3963"/>
      <x v="3731"/>
      <x v="12"/>
      <x v="2"/>
    </i>
    <i>
      <x v="3966"/>
      <x v="1509"/>
      <x v="12"/>
      <x v="2"/>
    </i>
    <i>
      <x v="3971"/>
      <x v="1705"/>
      <x v="12"/>
      <x v="4"/>
    </i>
    <i>
      <x v="3973"/>
      <x v="667"/>
      <x v="12"/>
      <x v="1"/>
    </i>
    <i>
      <x v="3974"/>
      <x v="1553"/>
      <x v="12"/>
      <x/>
    </i>
    <i>
      <x v="3978"/>
      <x v="5461"/>
      <x v="12"/>
      <x v="2"/>
    </i>
    <i>
      <x v="3994"/>
      <x v="5485"/>
      <x v="12"/>
      <x/>
    </i>
    <i>
      <x v="3999"/>
      <x v="5491"/>
      <x v="12"/>
      <x/>
    </i>
    <i>
      <x v="4000"/>
      <x v="5492"/>
      <x v="12"/>
      <x/>
    </i>
    <i>
      <x v="4002"/>
      <x v="5494"/>
      <x v="12"/>
      <x v="3"/>
    </i>
    <i>
      <x v="4003"/>
      <x v="5495"/>
      <x v="12"/>
      <x/>
    </i>
    <i>
      <x v="4005"/>
      <x v="5497"/>
      <x v="12"/>
      <x v="2"/>
    </i>
    <i>
      <x v="4006"/>
      <x v="5498"/>
      <x v="12"/>
      <x v="2"/>
    </i>
    <i>
      <x v="4012"/>
      <x v="5506"/>
      <x v="12"/>
      <x v="4"/>
    </i>
    <i>
      <x v="4020"/>
      <x v="5513"/>
      <x v="12"/>
      <x v="3"/>
    </i>
    <i>
      <x v="4021"/>
      <x v="5514"/>
      <x v="12"/>
      <x/>
    </i>
    <i>
      <x v="4028"/>
      <x v="5521"/>
      <x v="12"/>
      <x v="2"/>
    </i>
    <i>
      <x v="4031"/>
      <x v="5524"/>
      <x v="12"/>
      <x v="4"/>
    </i>
    <i>
      <x v="4039"/>
      <x v="5536"/>
      <x v="12"/>
      <x v="3"/>
    </i>
    <i>
      <x v="4044"/>
      <x v="5541"/>
      <x v="12"/>
      <x/>
    </i>
    <i>
      <x v="4045"/>
      <x v="5542"/>
      <x v="12"/>
      <x v="2"/>
    </i>
    <i>
      <x v="4047"/>
      <x v="5544"/>
      <x v="12"/>
      <x v="7"/>
    </i>
    <i>
      <x v="4055"/>
      <x v="5552"/>
      <x v="12"/>
      <x/>
    </i>
    <i>
      <x v="4059"/>
      <x v="5558"/>
      <x v="12"/>
      <x v="7"/>
    </i>
    <i>
      <x v="4063"/>
      <x v="5573"/>
      <x v="12"/>
      <x/>
    </i>
    <i>
      <x v="4064"/>
      <x v="5574"/>
      <x v="12"/>
      <x v="2"/>
    </i>
    <i>
      <x v="4070"/>
      <x v="5580"/>
      <x v="12"/>
      <x/>
    </i>
    <i>
      <x v="4072"/>
      <x v="5582"/>
      <x v="12"/>
      <x/>
    </i>
    <i>
      <x v="4074"/>
      <x v="5584"/>
      <x v="12"/>
      <x v="2"/>
    </i>
    <i>
      <x v="4076"/>
      <x v="5586"/>
      <x v="12"/>
      <x/>
    </i>
    <i>
      <x v="4078"/>
      <x v="5588"/>
      <x v="12"/>
      <x v="3"/>
    </i>
    <i>
      <x v="4083"/>
      <x v="5594"/>
      <x v="12"/>
      <x v="7"/>
    </i>
    <i>
      <x v="4086"/>
      <x v="5597"/>
      <x v="12"/>
      <x/>
    </i>
    <i>
      <x v="4087"/>
      <x v="5598"/>
      <x v="12"/>
      <x v="2"/>
    </i>
    <i>
      <x v="4088"/>
      <x v="5599"/>
      <x v="12"/>
      <x v="2"/>
    </i>
    <i>
      <x v="4094"/>
      <x v="5606"/>
      <x v="12"/>
      <x v="3"/>
    </i>
    <i>
      <x v="4096"/>
      <x v="5608"/>
      <x v="12"/>
      <x/>
    </i>
    <i>
      <x v="4097"/>
      <x v="5609"/>
      <x v="12"/>
      <x v="7"/>
    </i>
    <i>
      <x v="4107"/>
      <x v="5716"/>
      <x v="12"/>
      <x/>
    </i>
    <i>
      <x v="4108"/>
      <x v="5717"/>
      <x v="12"/>
      <x v="3"/>
    </i>
    <i>
      <x v="4109"/>
      <x v="5718"/>
      <x v="12"/>
      <x v="2"/>
    </i>
    <i>
      <x v="4110"/>
      <x v="5738"/>
      <x v="12"/>
      <x v="3"/>
    </i>
    <i r="1">
      <x v="6461"/>
      <x v="12"/>
      <x v="3"/>
    </i>
    <i>
      <x v="4118"/>
      <x v="2757"/>
      <x v="12"/>
      <x v="2"/>
    </i>
    <i>
      <x v="4122"/>
      <x v="3494"/>
      <x v="11"/>
      <x/>
    </i>
    <i>
      <x v="4125"/>
      <x v="877"/>
      <x v="12"/>
      <x v="4"/>
    </i>
    <i>
      <x v="4126"/>
      <x v="4329"/>
      <x v="12"/>
      <x v="1"/>
    </i>
    <i>
      <x v="4127"/>
      <x v="2522"/>
      <x v="12"/>
      <x v="1"/>
    </i>
    <i>
      <x v="4129"/>
      <x v="666"/>
      <x v="12"/>
      <x v="1"/>
    </i>
    <i>
      <x v="4139"/>
      <x v="5757"/>
      <x v="12"/>
      <x v="7"/>
    </i>
    <i>
      <x v="4160"/>
      <x v="3222"/>
      <x v="12"/>
      <x/>
    </i>
    <i>
      <x v="4170"/>
      <x v="5998"/>
      <x v="12"/>
      <x v="2"/>
    </i>
    <i>
      <x v="4173"/>
      <x v="6001"/>
      <x v="12"/>
      <x v="7"/>
    </i>
    <i>
      <x v="4175"/>
      <x v="6004"/>
      <x v="12"/>
      <x v="2"/>
    </i>
    <i>
      <x v="4179"/>
      <x v="6008"/>
      <x v="12"/>
      <x v="2"/>
    </i>
    <i>
      <x v="4193"/>
      <x v="195"/>
      <x v="12"/>
      <x v="2"/>
    </i>
    <i>
      <x v="4196"/>
      <x v="6044"/>
      <x v="12"/>
      <x v="2"/>
    </i>
    <i>
      <x v="4197"/>
      <x v="6045"/>
      <x v="12"/>
      <x v="2"/>
    </i>
    <i>
      <x v="4199"/>
      <x v="4377"/>
      <x v="12"/>
      <x v="2"/>
    </i>
    <i>
      <x v="4200"/>
      <x v="6047"/>
      <x v="12"/>
      <x v="2"/>
    </i>
    <i>
      <x v="4201"/>
      <x v="6048"/>
      <x v="12"/>
      <x v="2"/>
    </i>
    <i>
      <x v="4204"/>
      <x v="6057"/>
      <x v="12"/>
      <x/>
    </i>
    <i>
      <x v="4207"/>
      <x v="6060"/>
      <x v="12"/>
      <x v="2"/>
    </i>
    <i>
      <x v="4210"/>
      <x v="6064"/>
      <x v="12"/>
      <x v="3"/>
    </i>
    <i>
      <x v="4226"/>
      <x v="6077"/>
      <x v="12"/>
      <x/>
    </i>
    <i>
      <x v="4235"/>
      <x v="2223"/>
      <x v="12"/>
      <x/>
    </i>
    <i>
      <x v="4236"/>
      <x v="3573"/>
      <x v="12"/>
      <x v="1"/>
    </i>
    <i>
      <x v="4238"/>
      <x v="6083"/>
      <x v="12"/>
      <x v="3"/>
    </i>
    <i>
      <x v="4258"/>
      <x v="6098"/>
      <x v="12"/>
      <x v="2"/>
    </i>
    <i>
      <x v="4261"/>
      <x v="6100"/>
      <x v="12"/>
      <x v="7"/>
    </i>
    <i>
      <x v="4262"/>
      <x v="6101"/>
      <x v="12"/>
      <x v="2"/>
    </i>
    <i>
      <x v="4267"/>
      <x v="6131"/>
      <x v="12"/>
      <x v="2"/>
    </i>
    <i>
      <x v="4270"/>
      <x v="6154"/>
      <x v="12"/>
      <x/>
    </i>
    <i>
      <x v="4273"/>
      <x v="6157"/>
      <x v="12"/>
      <x v="2"/>
    </i>
    <i>
      <x v="4274"/>
      <x v="6158"/>
      <x v="12"/>
      <x v="2"/>
    </i>
    <i>
      <x v="4280"/>
      <x v="6164"/>
      <x v="12"/>
      <x/>
    </i>
    <i>
      <x v="4287"/>
      <x v="6171"/>
      <x v="12"/>
      <x v="2"/>
    </i>
    <i>
      <x v="4299"/>
      <x v="6183"/>
      <x v="12"/>
      <x/>
    </i>
    <i>
      <x v="4307"/>
      <x v="188"/>
      <x v="12"/>
      <x/>
    </i>
    <i>
      <x v="4308"/>
      <x v="6189"/>
      <x v="12"/>
      <x/>
    </i>
    <i>
      <x v="4309"/>
      <x v="6190"/>
      <x v="12"/>
      <x v="7"/>
    </i>
    <i>
      <x v="4311"/>
      <x v="6192"/>
      <x v="12"/>
      <x v="7"/>
    </i>
    <i>
      <x v="4313"/>
      <x v="6194"/>
      <x v="11"/>
      <x/>
    </i>
    <i>
      <x v="4314"/>
      <x v="6195"/>
      <x v="11"/>
      <x v="7"/>
    </i>
    <i>
      <x v="4322"/>
      <x v="2179"/>
      <x v="12"/>
      <x/>
    </i>
    <i>
      <x v="4323"/>
      <x v="719"/>
      <x v="12"/>
      <x/>
    </i>
    <i>
      <x v="4324"/>
      <x v="1103"/>
      <x v="12"/>
      <x/>
    </i>
    <i>
      <x v="4325"/>
      <x v="3448"/>
      <x v="12"/>
      <x/>
    </i>
    <i>
      <x v="4327"/>
      <x v="1514"/>
      <x v="12"/>
      <x v="4"/>
    </i>
    <i>
      <x v="4328"/>
      <x v="4435"/>
      <x v="12"/>
      <x/>
    </i>
    <i>
      <x v="4329"/>
      <x v="2781"/>
      <x v="12"/>
      <x/>
    </i>
    <i>
      <x v="4330"/>
      <x v="4429"/>
      <x v="12"/>
      <x v="7"/>
    </i>
    <i>
      <x v="4331"/>
      <x v="1692"/>
      <x v="12"/>
      <x/>
    </i>
    <i>
      <x v="4332"/>
      <x v="5190"/>
      <x v="12"/>
      <x/>
    </i>
    <i>
      <x v="4334"/>
      <x v="6199"/>
      <x v="12"/>
      <x/>
    </i>
    <i>
      <x v="4335"/>
      <x v="5194"/>
      <x v="12"/>
      <x/>
    </i>
    <i>
      <x v="4343"/>
      <x v="6205"/>
      <x v="12"/>
      <x v="7"/>
    </i>
    <i>
      <x v="4352"/>
      <x v="6332"/>
      <x v="12"/>
      <x v="6"/>
    </i>
    <i>
      <x v="4357"/>
      <x v="6336"/>
      <x v="12"/>
      <x/>
    </i>
    <i>
      <x v="4359"/>
      <x v="6338"/>
      <x v="12"/>
      <x v="1"/>
    </i>
    <i>
      <x v="4361"/>
      <x v="6340"/>
      <x v="12"/>
      <x v="4"/>
    </i>
    <i>
      <x v="4362"/>
      <x v="6341"/>
      <x v="12"/>
      <x v="2"/>
    </i>
    <i>
      <x v="4363"/>
      <x v="6343"/>
      <x v="12"/>
      <x v="2"/>
    </i>
    <i>
      <x v="4366"/>
      <x v="6347"/>
      <x v="12"/>
      <x v="2"/>
    </i>
    <i>
      <x v="4374"/>
      <x v="6355"/>
      <x v="12"/>
      <x/>
    </i>
    <i>
      <x v="4377"/>
      <x v="6358"/>
      <x v="12"/>
      <x v="2"/>
    </i>
    <i>
      <x v="4379"/>
      <x v="6360"/>
      <x v="12"/>
      <x v="2"/>
    </i>
    <i>
      <x v="4380"/>
      <x v="6362"/>
      <x v="12"/>
      <x v="2"/>
    </i>
    <i>
      <x v="4395"/>
      <x v="1070"/>
      <x v="12"/>
      <x v="2"/>
    </i>
    <i>
      <x v="4399"/>
      <x v="6411"/>
      <x v="11"/>
      <x/>
    </i>
    <i>
      <x v="4402"/>
      <x v="6450"/>
      <x v="12"/>
      <x v="2"/>
    </i>
    <i>
      <x v="4403"/>
      <x v="6451"/>
      <x v="12"/>
      <x v="2"/>
    </i>
    <i>
      <x v="4404"/>
      <x v="6452"/>
      <x v="12"/>
      <x v="2"/>
    </i>
    <i>
      <x v="4405"/>
      <x v="6454"/>
      <x v="12"/>
      <x v="2"/>
    </i>
    <i>
      <x v="4410"/>
      <x v="4836"/>
      <x v="12"/>
      <x v="2"/>
    </i>
    <i>
      <x v="4412"/>
      <x v="6458"/>
      <x v="11"/>
      <x v="2"/>
    </i>
    <i>
      <x v="4416"/>
      <x v="6465"/>
      <x v="12"/>
      <x v="6"/>
    </i>
    <i>
      <x v="4418"/>
      <x v="6472"/>
      <x v="12"/>
      <x v="2"/>
    </i>
    <i>
      <x v="4419"/>
      <x v="6475"/>
      <x v="12"/>
      <x v="2"/>
    </i>
    <i>
      <x v="4424"/>
      <x v="6486"/>
      <x v="12"/>
      <x v="2"/>
    </i>
    <i>
      <x v="4425"/>
      <x v="6488"/>
      <x v="12"/>
      <x v="2"/>
    </i>
    <i>
      <x v="4436"/>
      <x v="6503"/>
      <x v="12"/>
      <x v="7"/>
    </i>
    <i>
      <x v="4437"/>
      <x v="6504"/>
      <x v="12"/>
      <x/>
    </i>
    <i>
      <x v="4438"/>
      <x v="3490"/>
      <x v="12"/>
      <x v="7"/>
    </i>
    <i>
      <x v="4440"/>
      <x v="278"/>
      <x v="12"/>
      <x v="7"/>
    </i>
    <i>
      <x v="4441"/>
      <x v="3196"/>
      <x v="12"/>
      <x/>
    </i>
    <i>
      <x v="4442"/>
      <x v="4340"/>
      <x v="12"/>
      <x v="7"/>
    </i>
    <i>
      <x v="4443"/>
      <x v="339"/>
      <x v="12"/>
      <x/>
    </i>
    <i>
      <x v="4445"/>
      <x v="6505"/>
      <x v="12"/>
      <x/>
    </i>
    <i>
      <x v="4446"/>
      <x v="6506"/>
      <x v="12"/>
      <x/>
    </i>
    <i>
      <x v="4449"/>
      <x v="6508"/>
      <x v="12"/>
      <x v="1"/>
    </i>
    <i>
      <x v="4450"/>
      <x v="6509"/>
      <x v="12"/>
      <x v="1"/>
    </i>
    <i>
      <x v="4453"/>
      <x v="1572"/>
      <x v="12"/>
      <x v="7"/>
    </i>
    <i>
      <x v="4463"/>
      <x v="6521"/>
      <x v="12"/>
      <x v="2"/>
    </i>
    <i>
      <x v="4464"/>
      <x v="6522"/>
      <x v="12"/>
      <x/>
    </i>
    <i>
      <x v="4466"/>
      <x v="6003"/>
      <x v="12"/>
      <x v="2"/>
    </i>
    <i>
      <x v="4467"/>
      <x v="6536"/>
      <x v="12"/>
      <x v="7"/>
    </i>
    <i>
      <x v="4471"/>
      <x v="6539"/>
      <x v="12"/>
      <x v="4"/>
    </i>
    <i>
      <x v="4475"/>
      <x v="6543"/>
      <x v="12"/>
      <x v="4"/>
    </i>
    <i>
      <x v="4479"/>
      <x v="6546"/>
      <x v="12"/>
      <x/>
    </i>
    <i>
      <x v="4486"/>
      <x v="6554"/>
      <x v="12"/>
      <x v="3"/>
    </i>
    <i>
      <x v="4489"/>
      <x v="6560"/>
      <x v="12"/>
      <x v="7"/>
    </i>
    <i>
      <x v="4491"/>
      <x v="6564"/>
      <x v="12"/>
      <x v="4"/>
    </i>
    <i>
      <x v="4494"/>
      <x v="6570"/>
      <x v="12"/>
      <x/>
    </i>
    <i>
      <x v="4495"/>
      <x v="6571"/>
      <x v="11"/>
      <x/>
    </i>
    <i>
      <x v="4500"/>
      <x v="6576"/>
      <x v="12"/>
      <x/>
    </i>
    <i>
      <x v="4506"/>
      <x v="6582"/>
      <x v="12"/>
      <x v="4"/>
    </i>
    <i>
      <x v="4509"/>
      <x v="6585"/>
      <x v="12"/>
      <x v="4"/>
    </i>
    <i>
      <x v="4510"/>
      <x v="6586"/>
      <x v="12"/>
      <x v="2"/>
    </i>
    <i>
      <x v="4511"/>
      <x v="6587"/>
      <x v="12"/>
      <x v="1"/>
    </i>
    <i>
      <x v="4515"/>
      <x v="6590"/>
      <x v="12"/>
      <x/>
    </i>
    <i>
      <x v="4522"/>
      <x v="6612"/>
      <x v="12"/>
      <x v="7"/>
    </i>
    <i>
      <x v="4524"/>
      <x v="6614"/>
      <x v="12"/>
      <x/>
    </i>
    <i>
      <x v="4528"/>
      <x v="6619"/>
      <x v="12"/>
      <x v="2"/>
    </i>
    <i>
      <x v="4529"/>
      <x v="6620"/>
      <x v="12"/>
      <x/>
    </i>
    <i>
      <x v="4530"/>
      <x v="6621"/>
      <x v="12"/>
      <x/>
    </i>
    <i>
      <x v="4534"/>
      <x v="1769"/>
      <x v="12"/>
      <x v="2"/>
    </i>
    <i>
      <x v="4536"/>
      <x v="3297"/>
      <x v="12"/>
      <x v="3"/>
    </i>
    <i>
      <x v="4537"/>
      <x v="2636"/>
      <x v="12"/>
      <x/>
    </i>
    <i>
      <x v="4539"/>
      <x v="4572"/>
      <x v="12"/>
      <x v="4"/>
    </i>
    <i>
      <x v="4543"/>
      <x v="6624"/>
      <x v="12"/>
      <x v="6"/>
    </i>
    <i>
      <x v="4550"/>
      <x v="6630"/>
      <x v="12"/>
      <x/>
    </i>
    <i>
      <x v="4553"/>
      <x v="6633"/>
      <x v="12"/>
      <x/>
    </i>
    <i>
      <x v="4554"/>
      <x v="2804"/>
      <x v="11"/>
      <x/>
    </i>
    <i>
      <x v="4556"/>
      <x v="6634"/>
      <x v="12"/>
      <x v="2"/>
    </i>
    <i>
      <x v="4557"/>
      <x v="437"/>
      <x v="12"/>
      <x/>
    </i>
    <i>
      <x v="4561"/>
      <x v="1931"/>
      <x v="12"/>
      <x/>
    </i>
    <i>
      <x v="4569"/>
      <x v="4794"/>
      <x v="12"/>
      <x/>
    </i>
    <i>
      <x v="4572"/>
      <x v="6637"/>
      <x v="12"/>
      <x v="4"/>
    </i>
    <i>
      <x v="4573"/>
      <x v="6638"/>
      <x v="12"/>
      <x v="6"/>
    </i>
    <i>
      <x v="4574"/>
      <x v="2635"/>
      <x v="12"/>
      <x/>
    </i>
    <i>
      <x v="4576"/>
      <x v="6639"/>
      <x v="12"/>
      <x/>
    </i>
    <i>
      <x v="4584"/>
      <x v="6651"/>
      <x v="12"/>
      <x v="1"/>
    </i>
    <i>
      <x v="4590"/>
      <x v="2437"/>
      <x v="12"/>
      <x v="3"/>
    </i>
    <i>
      <x v="4595"/>
      <x v="6662"/>
      <x v="12"/>
      <x v="2"/>
    </i>
    <i>
      <x v="4603"/>
      <x v="6669"/>
      <x v="12"/>
      <x v="3"/>
    </i>
    <i>
      <x v="4605"/>
      <x v="131"/>
      <x v="12"/>
      <x v="2"/>
    </i>
    <i>
      <x v="4609"/>
      <x v="6674"/>
      <x v="12"/>
      <x v="2"/>
    </i>
    <i>
      <x v="4612"/>
      <x v="6676"/>
      <x v="12"/>
      <x v="2"/>
    </i>
    <i>
      <x v="4616"/>
      <x v="6679"/>
      <x v="12"/>
      <x v="2"/>
    </i>
    <i>
      <x v="4617"/>
      <x v="6680"/>
      <x v="12"/>
      <x v="7"/>
    </i>
    <i>
      <x v="4618"/>
      <x v="6681"/>
      <x v="12"/>
      <x v="2"/>
    </i>
    <i>
      <x v="4619"/>
      <x v="6682"/>
      <x v="12"/>
      <x v="2"/>
    </i>
    <i>
      <x v="4623"/>
      <x v="6685"/>
      <x v="12"/>
      <x v="4"/>
    </i>
    <i>
      <x v="4627"/>
      <x v="668"/>
      <x v="12"/>
      <x v="3"/>
    </i>
    <i>
      <x v="4629"/>
      <x v="5024"/>
      <x v="12"/>
      <x v="2"/>
    </i>
    <i>
      <x v="4630"/>
      <x v="3815"/>
      <x v="12"/>
      <x/>
    </i>
    <i>
      <x v="4632"/>
      <x v="6690"/>
      <x v="11"/>
      <x v="7"/>
    </i>
    <i>
      <x v="4640"/>
      <x v="6698"/>
      <x v="12"/>
      <x/>
    </i>
    <i>
      <x v="4643"/>
      <x v="6701"/>
      <x v="12"/>
      <x v="4"/>
    </i>
    <i>
      <x v="4646"/>
      <x v="6704"/>
      <x v="12"/>
      <x/>
    </i>
    <i>
      <x v="4648"/>
      <x v="6706"/>
      <x v="12"/>
      <x/>
    </i>
    <i>
      <x v="4653"/>
      <x v="1561"/>
      <x v="12"/>
      <x/>
    </i>
    <i>
      <x v="4654"/>
      <x v="6711"/>
      <x v="12"/>
      <x v="3"/>
    </i>
    <i>
      <x v="4657"/>
      <x v="6714"/>
      <x v="12"/>
      <x/>
    </i>
    <i>
      <x v="4658"/>
      <x v="311"/>
      <x v="12"/>
      <x/>
    </i>
    <i>
      <x v="4660"/>
      <x v="6717"/>
      <x v="12"/>
      <x v="3"/>
    </i>
    <i>
      <x v="4662"/>
      <x v="6719"/>
      <x v="12"/>
      <x/>
    </i>
    <i>
      <x v="4665"/>
      <x v="6721"/>
      <x v="12"/>
      <x v="2"/>
    </i>
    <i>
      <x v="4677"/>
      <x v="6733"/>
      <x v="12"/>
      <x v="2"/>
    </i>
    <i>
      <x v="4695"/>
      <x v="3568"/>
      <x v="11"/>
      <x/>
    </i>
    <i>
      <x v="4705"/>
      <x v="4805"/>
      <x v="12"/>
      <x v="3"/>
    </i>
    <i>
      <x v="4719"/>
      <x v="6774"/>
      <x v="12"/>
      <x v="2"/>
    </i>
    <i>
      <x v="4735"/>
      <x v="6789"/>
      <x v="12"/>
      <x v="2"/>
    </i>
    <i>
      <x v="4748"/>
      <x v="6802"/>
      <x v="12"/>
      <x v="2"/>
    </i>
    <i>
      <x v="4749"/>
      <x v="6803"/>
      <x v="12"/>
      <x/>
    </i>
    <i>
      <x v="4760"/>
      <x v="1086"/>
      <x v="12"/>
      <x v="6"/>
    </i>
    <i>
      <x v="4773"/>
      <x v="6819"/>
      <x v="11"/>
      <x v="7"/>
    </i>
    <i>
      <x v="4775"/>
      <x v="6821"/>
      <x v="12"/>
      <x v="2"/>
    </i>
    <i>
      <x v="4776"/>
      <x v="6822"/>
      <x v="12"/>
      <x v="2"/>
    </i>
    <i>
      <x v="4780"/>
      <x v="6826"/>
      <x v="12"/>
      <x v="2"/>
    </i>
    <i>
      <x v="4784"/>
      <x v="6830"/>
      <x v="12"/>
      <x v="2"/>
    </i>
    <i>
      <x v="4785"/>
      <x v="6831"/>
      <x v="12"/>
      <x v="3"/>
    </i>
    <i>
      <x v="4786"/>
      <x v="6832"/>
      <x v="12"/>
      <x v="2"/>
    </i>
    <i>
      <x v="4788"/>
      <x v="6834"/>
      <x v="12"/>
      <x v="3"/>
    </i>
    <i>
      <x v="4796"/>
      <x v="6842"/>
      <x v="12"/>
      <x v="2"/>
    </i>
    <i>
      <x v="4797"/>
      <x v="6843"/>
      <x v="12"/>
      <x v="2"/>
    </i>
    <i>
      <x v="4798"/>
      <x v="6844"/>
      <x v="12"/>
      <x v="2"/>
    </i>
    <i>
      <x v="4799"/>
      <x v="6845"/>
      <x v="12"/>
      <x v="2"/>
    </i>
    <i>
      <x v="4800"/>
      <x v="6846"/>
      <x v="12"/>
      <x/>
    </i>
    <i>
      <x v="4801"/>
      <x v="6847"/>
      <x v="12"/>
      <x/>
    </i>
    <i>
      <x v="4802"/>
      <x v="6848"/>
      <x v="12"/>
      <x/>
    </i>
    <i>
      <x v="4809"/>
      <x v="6855"/>
      <x v="12"/>
      <x v="1"/>
    </i>
    <i>
      <x v="4811"/>
      <x v="6857"/>
      <x v="12"/>
      <x v="2"/>
    </i>
    <i>
      <x v="4814"/>
      <x v="6860"/>
      <x v="12"/>
      <x v="1"/>
    </i>
    <i>
      <x v="4816"/>
      <x v="6862"/>
      <x v="12"/>
      <x v="2"/>
    </i>
    <i>
      <x v="4818"/>
      <x v="6864"/>
      <x v="12"/>
      <x v="2"/>
    </i>
    <i>
      <x v="4819"/>
      <x v="6865"/>
      <x v="12"/>
      <x v="2"/>
    </i>
    <i>
      <x v="4820"/>
      <x v="6866"/>
      <x v="12"/>
      <x v="2"/>
    </i>
    <i>
      <x v="4824"/>
      <x v="6869"/>
      <x v="12"/>
      <x v="4"/>
    </i>
    <i>
      <x v="4826"/>
      <x v="6871"/>
      <x v="12"/>
      <x v="7"/>
    </i>
    <i>
      <x v="4830"/>
      <x v="6874"/>
      <x v="12"/>
      <x v="7"/>
    </i>
    <i>
      <x v="4842"/>
      <x v="6884"/>
      <x v="12"/>
      <x v="7"/>
    </i>
    <i>
      <x v="4845"/>
      <x v="6887"/>
      <x v="12"/>
      <x v="7"/>
    </i>
    <i>
      <x v="4849"/>
      <x v="6891"/>
      <x v="12"/>
      <x v="3"/>
    </i>
    <i>
      <x v="4855"/>
      <x v="6897"/>
      <x v="12"/>
      <x v="2"/>
    </i>
    <i>
      <x v="4857"/>
      <x v="1449"/>
      <x v="12"/>
      <x v="2"/>
    </i>
    <i>
      <x v="4858"/>
      <x v="6899"/>
      <x v="11"/>
      <x v="2"/>
    </i>
    <i>
      <x v="4862"/>
      <x v="6903"/>
      <x v="12"/>
      <x v="2"/>
    </i>
    <i>
      <x v="4864"/>
      <x v="6905"/>
      <x v="12"/>
      <x v="2"/>
    </i>
    <i>
      <x v="4866"/>
      <x v="6907"/>
      <x v="12"/>
      <x v="6"/>
    </i>
    <i>
      <x v="4871"/>
      <x v="6913"/>
      <x v="12"/>
      <x v="3"/>
    </i>
    <i>
      <x v="4872"/>
      <x v="5472"/>
      <x v="12"/>
      <x v="2"/>
    </i>
    <i>
      <x v="4876"/>
      <x v="843"/>
      <x v="12"/>
      <x/>
    </i>
    <i>
      <x v="4877"/>
      <x v="6915"/>
      <x v="12"/>
      <x/>
    </i>
    <i>
      <x v="4886"/>
      <x v="6920"/>
      <x v="12"/>
      <x v="2"/>
    </i>
    <i>
      <x v="4888"/>
      <x v="6922"/>
      <x v="12"/>
      <x v="7"/>
    </i>
    <i>
      <x v="4891"/>
      <x v="6925"/>
      <x v="12"/>
      <x v="2"/>
    </i>
    <i>
      <x v="4896"/>
      <x v="6930"/>
      <x v="12"/>
      <x v="2"/>
    </i>
    <i>
      <x v="4902"/>
      <x v="6936"/>
      <x v="12"/>
      <x v="3"/>
    </i>
    <i>
      <x v="4903"/>
      <x v="6937"/>
      <x v="12"/>
      <x v="2"/>
    </i>
    <i>
      <x v="4907"/>
      <x v="6941"/>
      <x v="12"/>
      <x v="3"/>
    </i>
    <i>
      <x v="4913"/>
      <x v="6947"/>
      <x v="12"/>
      <x v="6"/>
    </i>
    <i r="1">
      <x v="6948"/>
      <x v="12"/>
      <x v="6"/>
    </i>
    <i>
      <x v="4915"/>
      <x v="6950"/>
      <x v="12"/>
      <x/>
    </i>
    <i>
      <x v="4919"/>
      <x v="6953"/>
      <x v="12"/>
      <x/>
    </i>
    <i>
      <x v="4920"/>
      <x v="6954"/>
      <x v="12"/>
      <x v="2"/>
    </i>
    <i>
      <x v="4924"/>
      <x v="6958"/>
      <x v="12"/>
      <x v="7"/>
    </i>
    <i>
      <x v="4928"/>
      <x v="6963"/>
      <x v="12"/>
      <x v="2"/>
    </i>
    <i>
      <x v="4929"/>
      <x v="6964"/>
      <x v="12"/>
      <x v="2"/>
    </i>
    <i>
      <x v="4931"/>
      <x v="6966"/>
      <x v="12"/>
      <x v="2"/>
    </i>
    <i>
      <x v="4936"/>
      <x v="6971"/>
      <x v="12"/>
      <x v="4"/>
    </i>
    <i>
      <x v="4941"/>
      <x v="6979"/>
      <x v="12"/>
      <x v="2"/>
    </i>
    <i>
      <x v="4945"/>
      <x v="6984"/>
      <x v="12"/>
      <x v="2"/>
    </i>
    <i>
      <x v="4949"/>
      <x v="6989"/>
      <x v="12"/>
      <x v="2"/>
    </i>
    <i>
      <x v="4951"/>
      <x v="6991"/>
      <x v="12"/>
      <x v="2"/>
    </i>
    <i>
      <x v="4953"/>
      <x v="6995"/>
      <x v="12"/>
      <x v="6"/>
    </i>
    <i>
      <x v="4956"/>
      <x v="6998"/>
      <x v="12"/>
      <x v="2"/>
    </i>
    <i>
      <x v="4959"/>
      <x v="3131"/>
      <x v="12"/>
      <x v="7"/>
    </i>
    <i>
      <x v="4960"/>
      <x v="7000"/>
      <x v="12"/>
      <x/>
    </i>
    <i>
      <x v="4961"/>
      <x v="7001"/>
      <x v="12"/>
      <x v="2"/>
    </i>
    <i>
      <x v="4963"/>
      <x v="7002"/>
      <x v="12"/>
      <x v="3"/>
    </i>
    <i>
      <x v="4965"/>
      <x v="7004"/>
      <x v="12"/>
      <x v="7"/>
    </i>
    <i>
      <x v="4968"/>
      <x v="7006"/>
      <x v="12"/>
      <x v="4"/>
    </i>
    <i>
      <x v="4970"/>
      <x v="7008"/>
      <x v="12"/>
      <x v="2"/>
    </i>
    <i>
      <x v="4971"/>
      <x v="7010"/>
      <x v="12"/>
      <x v="4"/>
    </i>
    <i>
      <x v="4973"/>
      <x v="7012"/>
      <x v="12"/>
      <x v="2"/>
    </i>
    <i>
      <x v="4974"/>
      <x v="7013"/>
      <x v="12"/>
      <x v="6"/>
    </i>
    <i>
      <x v="4977"/>
      <x v="7016"/>
      <x v="12"/>
      <x v="2"/>
    </i>
    <i>
      <x v="4982"/>
      <x v="7021"/>
      <x v="12"/>
      <x v="2"/>
    </i>
    <i>
      <x v="4992"/>
      <x v="7030"/>
      <x v="12"/>
      <x v="2"/>
    </i>
    <i>
      <x v="4999"/>
      <x v="7037"/>
      <x v="12"/>
      <x v="2"/>
    </i>
    <i>
      <x v="5000"/>
      <x v="7038"/>
      <x v="12"/>
      <x v="2"/>
    </i>
    <i>
      <x v="5001"/>
      <x v="7039"/>
      <x v="12"/>
      <x v="2"/>
    </i>
    <i>
      <x v="5003"/>
      <x v="7041"/>
      <x v="12"/>
      <x v="2"/>
    </i>
    <i>
      <x v="5005"/>
      <x v="7043"/>
      <x v="12"/>
      <x/>
    </i>
    <i>
      <x v="5018"/>
      <x v="7057"/>
      <x v="11"/>
      <x v="2"/>
    </i>
    <i>
      <x v="5019"/>
      <x v="5042"/>
      <x v="12"/>
      <x v="2"/>
    </i>
    <i>
      <x v="5020"/>
      <x v="1082"/>
      <x v="12"/>
      <x v="2"/>
    </i>
    <i>
      <x v="5023"/>
      <x v="7080"/>
      <x v="12"/>
      <x v="2"/>
    </i>
    <i>
      <x v="5026"/>
      <x v="7082"/>
      <x v="12"/>
      <x v="2"/>
    </i>
    <i>
      <x v="5029"/>
      <x v="7085"/>
      <x v="12"/>
      <x/>
    </i>
    <i>
      <x v="5034"/>
      <x v="7094"/>
      <x v="12"/>
      <x v="2"/>
    </i>
    <i>
      <x v="5036"/>
      <x v="7096"/>
      <x v="12"/>
      <x v="2"/>
    </i>
    <i>
      <x v="5037"/>
      <x v="7097"/>
      <x v="12"/>
      <x v="2"/>
    </i>
    <i>
      <x v="5038"/>
      <x v="7098"/>
      <x v="12"/>
      <x/>
    </i>
    <i>
      <x v="5039"/>
      <x v="7100"/>
      <x v="12"/>
      <x v="2"/>
    </i>
    <i>
      <x v="5041"/>
      <x v="7103"/>
      <x v="12"/>
      <x v="2"/>
    </i>
    <i>
      <x v="5043"/>
      <x v="7105"/>
      <x v="12"/>
      <x/>
    </i>
    <i>
      <x v="5053"/>
      <x v="7115"/>
      <x v="12"/>
      <x v="2"/>
    </i>
    <i>
      <x v="5055"/>
      <x v="7117"/>
      <x v="12"/>
      <x v="7"/>
    </i>
    <i>
      <x v="5058"/>
      <x v="7120"/>
      <x v="12"/>
      <x v="2"/>
    </i>
    <i>
      <x v="5076"/>
      <x v="2882"/>
      <x v="12"/>
      <x/>
    </i>
    <i>
      <x v="5080"/>
      <x v="7133"/>
      <x v="12"/>
      <x v="3"/>
    </i>
    <i>
      <x v="5088"/>
      <x v="7141"/>
      <x v="12"/>
      <x v="2"/>
    </i>
    <i>
      <x v="5089"/>
      <x v="7142"/>
      <x v="12"/>
      <x v="2"/>
    </i>
    <i>
      <x v="5090"/>
      <x v="7143"/>
      <x v="12"/>
      <x v="2"/>
    </i>
    <i>
      <x v="5091"/>
      <x v="7144"/>
      <x v="12"/>
      <x v="2"/>
    </i>
    <i>
      <x v="5092"/>
      <x v="7145"/>
      <x v="12"/>
      <x v="2"/>
    </i>
    <i>
      <x v="5093"/>
      <x v="7146"/>
      <x v="12"/>
      <x v="2"/>
    </i>
    <i>
      <x v="5096"/>
      <x v="7149"/>
      <x v="12"/>
      <x v="2"/>
    </i>
    <i>
      <x v="5100"/>
      <x v="7153"/>
      <x v="12"/>
      <x v="2"/>
    </i>
    <i>
      <x v="5102"/>
      <x v="7155"/>
      <x v="12"/>
      <x v="2"/>
    </i>
    <i>
      <x v="5103"/>
      <x v="7156"/>
      <x v="12"/>
      <x v="2"/>
    </i>
    <i>
      <x v="5113"/>
      <x v="7171"/>
      <x v="12"/>
      <x v="2"/>
    </i>
    <i>
      <x v="5116"/>
      <x v="7174"/>
      <x v="12"/>
      <x/>
    </i>
    <i>
      <x v="5120"/>
      <x v="7177"/>
      <x v="12"/>
      <x v="4"/>
    </i>
    <i>
      <x v="5122"/>
      <x v="7179"/>
      <x v="12"/>
      <x v="7"/>
    </i>
    <i>
      <x v="5123"/>
      <x v="7180"/>
      <x v="12"/>
      <x v="3"/>
    </i>
    <i>
      <x v="5132"/>
      <x v="4052"/>
      <x v="12"/>
      <x v="2"/>
    </i>
    <i>
      <x v="5133"/>
      <x v="4313"/>
      <x v="12"/>
      <x/>
    </i>
    <i>
      <x v="5135"/>
      <x v="5206"/>
      <x v="12"/>
      <x/>
    </i>
    <i>
      <x v="5136"/>
      <x v="7193"/>
      <x v="12"/>
      <x v="2"/>
    </i>
    <i>
      <x v="5138"/>
      <x v="7195"/>
      <x v="12"/>
      <x v="2"/>
    </i>
    <i>
      <x v="5142"/>
      <x v="7199"/>
      <x v="12"/>
      <x/>
    </i>
    <i>
      <x v="5145"/>
      <x v="7202"/>
      <x v="12"/>
      <x v="2"/>
    </i>
    <i>
      <x v="5152"/>
      <x v="7210"/>
      <x v="12"/>
      <x v="2"/>
    </i>
    <i>
      <x v="5153"/>
      <x v="7211"/>
      <x v="12"/>
      <x v="6"/>
    </i>
    <i>
      <x v="5155"/>
      <x v="7213"/>
      <x v="12"/>
      <x v="2"/>
    </i>
    <i>
      <x v="5156"/>
      <x v="7214"/>
      <x v="12"/>
      <x v="1"/>
    </i>
    <i>
      <x v="5160"/>
      <x v="7231"/>
      <x v="11"/>
      <x v="4"/>
    </i>
    <i>
      <x v="5164"/>
      <x v="7242"/>
      <x v="12"/>
      <x/>
    </i>
    <i>
      <x v="5174"/>
      <x v="7269"/>
      <x v="12"/>
      <x/>
    </i>
    <i>
      <x v="5175"/>
      <x v="7270"/>
      <x v="12"/>
      <x v="3"/>
    </i>
    <i>
      <x v="5176"/>
      <x v="7271"/>
      <x v="12"/>
      <x/>
    </i>
    <i>
      <x v="5177"/>
      <x v="7272"/>
      <x v="12"/>
      <x v="4"/>
    </i>
    <i>
      <x v="5181"/>
      <x v="7276"/>
      <x v="12"/>
      <x/>
    </i>
    <i>
      <x v="5183"/>
      <x v="3937"/>
      <x v="12"/>
      <x v="2"/>
    </i>
    <i>
      <x v="5184"/>
      <x v="109"/>
      <x v="12"/>
      <x v="2"/>
    </i>
    <i>
      <x v="5185"/>
      <x v="4252"/>
      <x v="12"/>
      <x v="2"/>
    </i>
    <i>
      <x v="5186"/>
      <x v="1684"/>
      <x v="12"/>
      <x v="2"/>
    </i>
    <i>
      <x v="5187"/>
      <x v="1222"/>
      <x v="12"/>
      <x v="2"/>
    </i>
    <i>
      <x v="5189"/>
      <x v="2497"/>
      <x v="12"/>
      <x/>
    </i>
    <i t="grand">
      <x/>
    </i>
  </rowItems>
  <colItems count="1">
    <i/>
  </colItems>
  <pageFields count="1">
    <pageField fld="27" hier="-1"/>
  </pageFields>
  <dataFields count="1">
    <dataField name="Cuenta de CONTRATISTA PRNCIPAL" fld="2" subtotal="count" baseField="0" baseItem="0"/>
  </dataFields>
  <formats count="779">
    <format dxfId="808">
      <pivotArea outline="0" collapsedLevelsAreSubtotals="1" fieldPosition="0"/>
    </format>
    <format dxfId="807">
      <pivotArea dataOnly="0" labelOnly="1" grandCol="1" outline="0" fieldPosition="0"/>
    </format>
    <format dxfId="806">
      <pivotArea field="3" type="button" dataOnly="0" labelOnly="1" outline="0" axis="axisRow" fieldPosition="0"/>
    </format>
    <format dxfId="805">
      <pivotArea field="4" type="button" dataOnly="0" labelOnly="1" outline="0" axis="axisRow" fieldPosition="1"/>
    </format>
    <format dxfId="804">
      <pivotArea field="11" type="button" dataOnly="0" labelOnly="1" outline="0" axis="axisRow" fieldPosition="2"/>
    </format>
    <format dxfId="803">
      <pivotArea field="23" type="button" dataOnly="0" labelOnly="1" outline="0" axis="axisRow" fieldPosition="3"/>
    </format>
    <format dxfId="802">
      <pivotArea field="3" type="button" dataOnly="0" labelOnly="1" outline="0" axis="axisRow" fieldPosition="0"/>
    </format>
    <format dxfId="801">
      <pivotArea field="4" type="button" dataOnly="0" labelOnly="1" outline="0" axis="axisRow" fieldPosition="1"/>
    </format>
    <format dxfId="800">
      <pivotArea field="11" type="button" dataOnly="0" labelOnly="1" outline="0" axis="axisRow" fieldPosition="2"/>
    </format>
    <format dxfId="799">
      <pivotArea field="23" type="button" dataOnly="0" labelOnly="1" outline="0" axis="axisRow" fieldPosition="3"/>
    </format>
    <format dxfId="798">
      <pivotArea field="3" type="button" dataOnly="0" labelOnly="1" outline="0" axis="axisRow" fieldPosition="0"/>
    </format>
    <format dxfId="797">
      <pivotArea field="4" type="button" dataOnly="0" labelOnly="1" outline="0" axis="axisRow" fieldPosition="1"/>
    </format>
    <format dxfId="796">
      <pivotArea field="11" type="button" dataOnly="0" labelOnly="1" outline="0" axis="axisRow" fieldPosition="2"/>
    </format>
    <format dxfId="795">
      <pivotArea field="23" type="button" dataOnly="0" labelOnly="1" outline="0" axis="axisRow" fieldPosition="3"/>
    </format>
    <format dxfId="794">
      <pivotArea field="3" type="button" dataOnly="0" labelOnly="1" outline="0" axis="axisRow" fieldPosition="0"/>
    </format>
    <format dxfId="793">
      <pivotArea field="4" type="button" dataOnly="0" labelOnly="1" outline="0" axis="axisRow" fieldPosition="1"/>
    </format>
    <format dxfId="792">
      <pivotArea field="11" type="button" dataOnly="0" labelOnly="1" outline="0" axis="axisRow" fieldPosition="2"/>
    </format>
    <format dxfId="791">
      <pivotArea field="23" type="button" dataOnly="0" labelOnly="1" outline="0" axis="axisRow" fieldPosition="3"/>
    </format>
    <format dxfId="790">
      <pivotArea dataOnly="0" grandRow="1" outline="0" fieldPosition="0"/>
    </format>
    <format dxfId="789">
      <pivotArea dataOnly="0" labelOnly="1" outline="0" fieldPosition="0">
        <references count="1">
          <reference field="11" count="0"/>
        </references>
      </pivotArea>
    </format>
    <format dxfId="788">
      <pivotArea grandRow="1" outline="0" collapsedLevelsAreSubtotals="1" fieldPosition="0"/>
    </format>
    <format dxfId="787">
      <pivotArea outline="0" collapsedLevelsAreSubtotals="1" fieldPosition="0"/>
    </format>
    <format dxfId="786">
      <pivotArea field="3" type="button" dataOnly="0" labelOnly="1" outline="0" axis="axisRow" fieldPosition="0"/>
    </format>
    <format dxfId="785">
      <pivotArea field="4" type="button" dataOnly="0" labelOnly="1" outline="0" axis="axisRow" fieldPosition="1"/>
    </format>
    <format dxfId="784">
      <pivotArea field="11" type="button" dataOnly="0" labelOnly="1" outline="0" axis="axisRow" fieldPosition="2"/>
    </format>
    <format dxfId="783">
      <pivotArea field="23" type="button" dataOnly="0" labelOnly="1" outline="0" axis="axisRow" fieldPosition="3"/>
    </format>
    <format dxfId="782">
      <pivotArea dataOnly="0" labelOnly="1" outline="0" fieldPosition="0">
        <references count="1">
          <reference field="3" count="50">
            <x v="8"/>
            <x v="24"/>
            <x v="26"/>
            <x v="27"/>
            <x v="32"/>
            <x v="46"/>
            <x v="47"/>
            <x v="48"/>
            <x v="49"/>
            <x v="51"/>
            <x v="52"/>
            <x v="57"/>
            <x v="58"/>
            <x v="62"/>
            <x v="69"/>
            <x v="80"/>
            <x v="81"/>
            <x v="82"/>
            <x v="93"/>
            <x v="113"/>
            <x v="122"/>
            <x v="136"/>
            <x v="137"/>
            <x v="138"/>
            <x v="143"/>
            <x v="149"/>
            <x v="153"/>
            <x v="164"/>
            <x v="174"/>
            <x v="182"/>
            <x v="184"/>
            <x v="189"/>
            <x v="190"/>
            <x v="199"/>
            <x v="203"/>
            <x v="213"/>
            <x v="214"/>
            <x v="221"/>
            <x v="234"/>
            <x v="251"/>
            <x v="253"/>
            <x v="259"/>
            <x v="261"/>
            <x v="262"/>
            <x v="265"/>
            <x v="266"/>
            <x v="272"/>
            <x v="276"/>
            <x v="277"/>
            <x v="281"/>
          </reference>
        </references>
      </pivotArea>
    </format>
    <format dxfId="781">
      <pivotArea dataOnly="0" labelOnly="1" outline="0" fieldPosition="0">
        <references count="1">
          <reference field="3" count="50">
            <x v="287"/>
            <x v="288"/>
            <x v="299"/>
            <x v="300"/>
            <x v="321"/>
            <x v="356"/>
            <x v="360"/>
            <x v="363"/>
            <x v="375"/>
            <x v="379"/>
            <x v="387"/>
            <x v="388"/>
            <x v="393"/>
            <x v="396"/>
            <x v="398"/>
            <x v="404"/>
            <x v="408"/>
            <x v="416"/>
            <x v="430"/>
            <x v="445"/>
            <x v="455"/>
            <x v="456"/>
            <x v="457"/>
            <x v="460"/>
            <x v="461"/>
            <x v="480"/>
            <x v="481"/>
            <x v="487"/>
            <x v="489"/>
            <x v="492"/>
            <x v="498"/>
            <x v="502"/>
            <x v="503"/>
            <x v="504"/>
            <x v="512"/>
            <x v="526"/>
            <x v="531"/>
            <x v="532"/>
            <x v="535"/>
            <x v="537"/>
            <x v="541"/>
            <x v="553"/>
            <x v="558"/>
            <x v="561"/>
            <x v="569"/>
            <x v="585"/>
            <x v="587"/>
            <x v="591"/>
            <x v="597"/>
            <x v="601"/>
          </reference>
        </references>
      </pivotArea>
    </format>
    <format dxfId="780">
      <pivotArea dataOnly="0" labelOnly="1" outline="0" fieldPosition="0">
        <references count="1">
          <reference field="3" count="50">
            <x v="602"/>
            <x v="611"/>
            <x v="614"/>
            <x v="621"/>
            <x v="623"/>
            <x v="624"/>
            <x v="625"/>
            <x v="629"/>
            <x v="632"/>
            <x v="640"/>
            <x v="643"/>
            <x v="645"/>
            <x v="646"/>
            <x v="651"/>
            <x v="652"/>
            <x v="656"/>
            <x v="663"/>
            <x v="667"/>
            <x v="675"/>
            <x v="682"/>
            <x v="687"/>
            <x v="690"/>
            <x v="691"/>
            <x v="693"/>
            <x v="695"/>
            <x v="701"/>
            <x v="709"/>
            <x v="712"/>
            <x v="716"/>
            <x v="721"/>
            <x v="727"/>
            <x v="728"/>
            <x v="729"/>
            <x v="730"/>
            <x v="737"/>
            <x v="740"/>
            <x v="743"/>
            <x v="744"/>
            <x v="745"/>
            <x v="747"/>
            <x v="749"/>
            <x v="756"/>
            <x v="759"/>
            <x v="761"/>
            <x v="770"/>
            <x v="774"/>
            <x v="776"/>
            <x v="782"/>
            <x v="790"/>
            <x v="797"/>
          </reference>
        </references>
      </pivotArea>
    </format>
    <format dxfId="779">
      <pivotArea dataOnly="0" labelOnly="1" outline="0" fieldPosition="0">
        <references count="1">
          <reference field="3" count="50">
            <x v="804"/>
            <x v="805"/>
            <x v="808"/>
            <x v="810"/>
            <x v="818"/>
            <x v="839"/>
            <x v="841"/>
            <x v="845"/>
            <x v="848"/>
            <x v="852"/>
            <x v="867"/>
            <x v="873"/>
            <x v="875"/>
            <x v="881"/>
            <x v="884"/>
            <x v="886"/>
            <x v="889"/>
            <x v="893"/>
            <x v="900"/>
            <x v="904"/>
            <x v="933"/>
            <x v="935"/>
            <x v="940"/>
            <x v="945"/>
            <x v="948"/>
            <x v="949"/>
            <x v="955"/>
            <x v="972"/>
            <x v="982"/>
            <x v="985"/>
            <x v="997"/>
            <x v="1001"/>
            <x v="1003"/>
            <x v="1011"/>
            <x v="1015"/>
            <x v="1018"/>
            <x v="1020"/>
            <x v="1023"/>
            <x v="1029"/>
            <x v="1035"/>
            <x v="1038"/>
            <x v="1040"/>
            <x v="1042"/>
            <x v="1055"/>
            <x v="1056"/>
            <x v="1058"/>
            <x v="1069"/>
            <x v="1075"/>
            <x v="1077"/>
            <x v="1078"/>
          </reference>
        </references>
      </pivotArea>
    </format>
    <format dxfId="778">
      <pivotArea dataOnly="0" labelOnly="1" outline="0" fieldPosition="0">
        <references count="1">
          <reference field="3" count="50">
            <x v="1080"/>
            <x v="1088"/>
            <x v="1092"/>
            <x v="1099"/>
            <x v="1111"/>
            <x v="1112"/>
            <x v="1114"/>
            <x v="1126"/>
            <x v="1129"/>
            <x v="1141"/>
            <x v="1144"/>
            <x v="1145"/>
            <x v="1147"/>
            <x v="1150"/>
            <x v="1159"/>
            <x v="1167"/>
            <x v="1168"/>
            <x v="1185"/>
            <x v="1189"/>
            <x v="1196"/>
            <x v="1198"/>
            <x v="1202"/>
            <x v="1204"/>
            <x v="1209"/>
            <x v="1210"/>
            <x v="1222"/>
            <x v="1226"/>
            <x v="1231"/>
            <x v="1242"/>
            <x v="1244"/>
            <x v="1247"/>
            <x v="1257"/>
            <x v="1259"/>
            <x v="1261"/>
            <x v="1262"/>
            <x v="1263"/>
            <x v="1273"/>
            <x v="1274"/>
            <x v="1282"/>
            <x v="1286"/>
            <x v="1296"/>
            <x v="1297"/>
            <x v="1304"/>
            <x v="1305"/>
            <x v="1313"/>
            <x v="1318"/>
            <x v="1325"/>
            <x v="1343"/>
            <x v="1344"/>
            <x v="1355"/>
          </reference>
        </references>
      </pivotArea>
    </format>
    <format dxfId="777">
      <pivotArea dataOnly="0" labelOnly="1" outline="0" fieldPosition="0">
        <references count="1">
          <reference field="3" count="50">
            <x v="1370"/>
            <x v="1372"/>
            <x v="1379"/>
            <x v="1383"/>
            <x v="1386"/>
            <x v="1391"/>
            <x v="1392"/>
            <x v="1396"/>
            <x v="1398"/>
            <x v="1401"/>
            <x v="1405"/>
            <x v="1410"/>
            <x v="1415"/>
            <x v="1418"/>
            <x v="1423"/>
            <x v="1425"/>
            <x v="1427"/>
            <x v="1430"/>
            <x v="1431"/>
            <x v="1435"/>
            <x v="1437"/>
            <x v="1449"/>
            <x v="1452"/>
            <x v="1455"/>
            <x v="1462"/>
            <x v="1470"/>
            <x v="1471"/>
            <x v="1472"/>
            <x v="1477"/>
            <x v="1484"/>
            <x v="1492"/>
            <x v="1493"/>
            <x v="1499"/>
            <x v="1500"/>
            <x v="1501"/>
            <x v="1509"/>
            <x v="1511"/>
            <x v="1512"/>
            <x v="1514"/>
            <x v="1515"/>
            <x v="1518"/>
            <x v="1519"/>
            <x v="1523"/>
            <x v="1526"/>
            <x v="1530"/>
            <x v="1534"/>
            <x v="1539"/>
            <x v="1542"/>
            <x v="1545"/>
            <x v="1548"/>
          </reference>
        </references>
      </pivotArea>
    </format>
    <format dxfId="776">
      <pivotArea dataOnly="0" labelOnly="1" outline="0" fieldPosition="0">
        <references count="1">
          <reference field="3" count="48">
            <x v="1557"/>
            <x v="1564"/>
            <x v="1566"/>
            <x v="1585"/>
            <x v="1598"/>
            <x v="1600"/>
            <x v="1604"/>
            <x v="1606"/>
            <x v="1613"/>
            <x v="1619"/>
            <x v="1625"/>
            <x v="1628"/>
            <x v="1629"/>
            <x v="1634"/>
            <x v="1635"/>
            <x v="1637"/>
            <x v="1645"/>
            <x v="1647"/>
            <x v="1657"/>
            <x v="1675"/>
            <x v="1677"/>
            <x v="1678"/>
            <x v="1686"/>
            <x v="1687"/>
            <x v="1692"/>
            <x v="1694"/>
            <x v="1699"/>
            <x v="1704"/>
            <x v="1715"/>
            <x v="1717"/>
            <x v="1718"/>
            <x v="1725"/>
            <x v="1729"/>
            <x v="1731"/>
            <x v="1735"/>
            <x v="1738"/>
            <x v="1739"/>
            <x v="1750"/>
            <x v="1762"/>
            <x v="1766"/>
            <x v="1767"/>
            <x v="1768"/>
            <x v="1769"/>
            <x v="1772"/>
            <x v="1774"/>
            <x v="1777"/>
            <x v="1782"/>
            <x v="1783"/>
          </reference>
        </references>
      </pivotArea>
    </format>
    <format dxfId="775">
      <pivotArea dataOnly="0" labelOnly="1" outline="0" fieldPosition="0">
        <references count="1">
          <reference field="3" count="37">
            <x v="1785"/>
            <x v="1787"/>
            <x v="1788"/>
            <x v="1789"/>
            <x v="1792"/>
            <x v="1794"/>
            <x v="1796"/>
            <x v="1798"/>
            <x v="1800"/>
            <x v="1801"/>
            <x v="1802"/>
            <x v="1805"/>
            <x v="1807"/>
            <x v="1808"/>
            <x v="1811"/>
            <x v="1815"/>
            <x v="1817"/>
            <x v="1822"/>
            <x v="1827"/>
            <x v="1828"/>
            <x v="1835"/>
            <x v="1840"/>
            <x v="1844"/>
            <x v="1850"/>
            <x v="1852"/>
            <x v="1853"/>
            <x v="1855"/>
            <x v="1856"/>
            <x v="1861"/>
            <x v="1863"/>
            <x v="1865"/>
            <x v="1866"/>
            <x v="1877"/>
            <x v="1886"/>
            <x v="1902"/>
            <x v="1904"/>
            <x v="1913"/>
          </reference>
        </references>
      </pivotArea>
    </format>
    <format dxfId="774">
      <pivotArea dataOnly="0" labelOnly="1" outline="0" fieldPosition="0">
        <references count="1">
          <reference field="3" count="31">
            <x v="1923"/>
            <x v="1938"/>
            <x v="1939"/>
            <x v="1942"/>
            <x v="1956"/>
            <x v="1957"/>
            <x v="1959"/>
            <x v="1960"/>
            <x v="1961"/>
            <x v="1971"/>
            <x v="1973"/>
            <x v="1975"/>
            <x v="1976"/>
            <x v="1983"/>
            <x v="1985"/>
            <x v="1986"/>
            <x v="1990"/>
            <x v="1991"/>
            <x v="1998"/>
            <x v="1999"/>
            <x v="2008"/>
            <x v="2013"/>
            <x v="2017"/>
            <x v="2020"/>
            <x v="2022"/>
            <x v="2029"/>
            <x v="2030"/>
            <x v="2031"/>
            <x v="2032"/>
            <x v="2033"/>
            <x v="2036"/>
          </reference>
        </references>
      </pivotArea>
    </format>
    <format dxfId="773">
      <pivotArea dataOnly="0" labelOnly="1" outline="0" fieldPosition="0">
        <references count="1">
          <reference field="3" count="33">
            <x v="2037"/>
            <x v="2056"/>
            <x v="2061"/>
            <x v="2062"/>
            <x v="2063"/>
            <x v="2064"/>
            <x v="2065"/>
            <x v="2066"/>
            <x v="2068"/>
            <x v="2069"/>
            <x v="2070"/>
            <x v="2071"/>
            <x v="2073"/>
            <x v="2074"/>
            <x v="2075"/>
            <x v="2076"/>
            <x v="2077"/>
            <x v="2078"/>
            <x v="2079"/>
            <x v="2080"/>
            <x v="2081"/>
            <x v="2083"/>
            <x v="2084"/>
            <x v="2085"/>
            <x v="2086"/>
            <x v="2092"/>
            <x v="2095"/>
            <x v="2097"/>
            <x v="2101"/>
            <x v="2104"/>
            <x v="2112"/>
            <x v="2114"/>
            <x v="2115"/>
          </reference>
        </references>
      </pivotArea>
    </format>
    <format dxfId="772">
      <pivotArea dataOnly="0" labelOnly="1" outline="0" fieldPosition="0">
        <references count="1">
          <reference field="3" count="31">
            <x v="2118"/>
            <x v="2121"/>
            <x v="2126"/>
            <x v="2127"/>
            <x v="2132"/>
            <x v="2141"/>
            <x v="2147"/>
            <x v="2149"/>
            <x v="2150"/>
            <x v="2154"/>
            <x v="2161"/>
            <x v="2166"/>
            <x v="2167"/>
            <x v="2170"/>
            <x v="2171"/>
            <x v="2175"/>
            <x v="2184"/>
            <x v="2185"/>
            <x v="2187"/>
            <x v="2189"/>
            <x v="2190"/>
            <x v="2195"/>
            <x v="2197"/>
            <x v="2199"/>
            <x v="2205"/>
            <x v="2206"/>
            <x v="2207"/>
            <x v="2208"/>
            <x v="2212"/>
            <x v="2215"/>
            <x v="2216"/>
          </reference>
        </references>
      </pivotArea>
    </format>
    <format dxfId="771">
      <pivotArea dataOnly="0" labelOnly="1" outline="0" fieldPosition="0">
        <references count="1">
          <reference field="3" count="30">
            <x v="2228"/>
            <x v="2232"/>
            <x v="2235"/>
            <x v="2241"/>
            <x v="2244"/>
            <x v="2253"/>
            <x v="2256"/>
            <x v="2260"/>
            <x v="2261"/>
            <x v="2263"/>
            <x v="2265"/>
            <x v="2266"/>
            <x v="2268"/>
            <x v="2269"/>
            <x v="2272"/>
            <x v="2276"/>
            <x v="2281"/>
            <x v="2282"/>
            <x v="2283"/>
            <x v="2292"/>
            <x v="2302"/>
            <x v="2303"/>
            <x v="2304"/>
            <x v="2308"/>
            <x v="2310"/>
            <x v="2311"/>
            <x v="2313"/>
            <x v="2321"/>
            <x v="2325"/>
            <x v="2333"/>
          </reference>
        </references>
      </pivotArea>
    </format>
    <format dxfId="770">
      <pivotArea dataOnly="0" labelOnly="1" outline="0" fieldPosition="0">
        <references count="1">
          <reference field="3" count="33">
            <x v="2335"/>
            <x v="2339"/>
            <x v="2340"/>
            <x v="2343"/>
            <x v="2345"/>
            <x v="2353"/>
            <x v="2361"/>
            <x v="2368"/>
            <x v="2369"/>
            <x v="2371"/>
            <x v="2375"/>
            <x v="2376"/>
            <x v="2378"/>
            <x v="2379"/>
            <x v="2381"/>
            <x v="2384"/>
            <x v="2388"/>
            <x v="2389"/>
            <x v="2395"/>
            <x v="2398"/>
            <x v="2405"/>
            <x v="2409"/>
            <x v="2410"/>
            <x v="2411"/>
            <x v="2412"/>
            <x v="2413"/>
            <x v="2414"/>
            <x v="2416"/>
            <x v="2426"/>
            <x v="2432"/>
            <x v="2434"/>
            <x v="2439"/>
            <x v="2442"/>
          </reference>
        </references>
      </pivotArea>
    </format>
    <format dxfId="769">
      <pivotArea dataOnly="0" labelOnly="1" outline="0" fieldPosition="0">
        <references count="1">
          <reference field="3" count="26">
            <x v="2446"/>
            <x v="2449"/>
            <x v="2450"/>
            <x v="2454"/>
            <x v="2456"/>
            <x v="2461"/>
            <x v="2463"/>
            <x v="2464"/>
            <x v="2465"/>
            <x v="2469"/>
            <x v="2475"/>
            <x v="2477"/>
            <x v="2489"/>
            <x v="2490"/>
            <x v="2493"/>
            <x v="2506"/>
            <x v="2511"/>
            <x v="2512"/>
            <x v="2513"/>
            <x v="2514"/>
            <x v="2517"/>
            <x v="2527"/>
            <x v="2533"/>
            <x v="2536"/>
            <x v="2544"/>
            <x v="2553"/>
          </reference>
        </references>
      </pivotArea>
    </format>
    <format dxfId="768">
      <pivotArea dataOnly="0" labelOnly="1" outline="0" fieldPosition="0">
        <references count="1">
          <reference field="3" count="32">
            <x v="2557"/>
            <x v="2558"/>
            <x v="2559"/>
            <x v="2569"/>
            <x v="2573"/>
            <x v="2578"/>
            <x v="2581"/>
            <x v="2587"/>
            <x v="2590"/>
            <x v="2592"/>
            <x v="2594"/>
            <x v="2600"/>
            <x v="2606"/>
            <x v="2615"/>
            <x v="2622"/>
            <x v="2623"/>
            <x v="2632"/>
            <x v="2634"/>
            <x v="2636"/>
            <x v="2640"/>
            <x v="2642"/>
            <x v="2644"/>
            <x v="2653"/>
            <x v="2654"/>
            <x v="2659"/>
            <x v="2667"/>
            <x v="2670"/>
            <x v="2672"/>
            <x v="2675"/>
            <x v="2678"/>
            <x v="2680"/>
            <x v="2691"/>
          </reference>
        </references>
      </pivotArea>
    </format>
    <format dxfId="767">
      <pivotArea dataOnly="0" labelOnly="1" outline="0" fieldPosition="0">
        <references count="1">
          <reference field="3" count="36">
            <x v="2692"/>
            <x v="2697"/>
            <x v="2700"/>
            <x v="2701"/>
            <x v="2702"/>
            <x v="2711"/>
            <x v="2714"/>
            <x v="2715"/>
            <x v="2716"/>
            <x v="2720"/>
            <x v="2721"/>
            <x v="2726"/>
            <x v="2727"/>
            <x v="2733"/>
            <x v="2735"/>
            <x v="2737"/>
            <x v="2741"/>
            <x v="2743"/>
            <x v="2744"/>
            <x v="2754"/>
            <x v="2757"/>
            <x v="2758"/>
            <x v="2760"/>
            <x v="2763"/>
            <x v="2764"/>
            <x v="2767"/>
            <x v="2768"/>
            <x v="2770"/>
            <x v="2771"/>
            <x v="2780"/>
            <x v="2788"/>
            <x v="2792"/>
            <x v="2797"/>
            <x v="2798"/>
            <x v="2800"/>
            <x v="2805"/>
          </reference>
        </references>
      </pivotArea>
    </format>
    <format dxfId="766">
      <pivotArea dataOnly="0" labelOnly="1" outline="0" fieldPosition="0">
        <references count="1">
          <reference field="3" count="28">
            <x v="2818"/>
            <x v="2820"/>
            <x v="2821"/>
            <x v="2823"/>
            <x v="2824"/>
            <x v="2825"/>
            <x v="2829"/>
            <x v="2830"/>
            <x v="2835"/>
            <x v="2841"/>
            <x v="2857"/>
            <x v="2859"/>
            <x v="2862"/>
            <x v="2864"/>
            <x v="2868"/>
            <x v="2877"/>
            <x v="2880"/>
            <x v="2888"/>
            <x v="2890"/>
            <x v="2896"/>
            <x v="2900"/>
            <x v="2905"/>
            <x v="2907"/>
            <x v="2916"/>
            <x v="2919"/>
            <x v="2922"/>
            <x v="2924"/>
            <x v="2927"/>
          </reference>
        </references>
      </pivotArea>
    </format>
    <format dxfId="765">
      <pivotArea dataOnly="0" labelOnly="1" outline="0" fieldPosition="0">
        <references count="1">
          <reference field="3" count="27">
            <x v="2928"/>
            <x v="2933"/>
            <x v="2937"/>
            <x v="2946"/>
            <x v="2950"/>
            <x v="2951"/>
            <x v="2953"/>
            <x v="2954"/>
            <x v="2955"/>
            <x v="2957"/>
            <x v="2963"/>
            <x v="2969"/>
            <x v="2971"/>
            <x v="2978"/>
            <x v="2984"/>
            <x v="2997"/>
            <x v="3008"/>
            <x v="3013"/>
            <x v="3014"/>
            <x v="3015"/>
            <x v="3016"/>
            <x v="3019"/>
            <x v="3020"/>
            <x v="3022"/>
            <x v="3025"/>
            <x v="3030"/>
            <x v="3034"/>
          </reference>
        </references>
      </pivotArea>
    </format>
    <format dxfId="764">
      <pivotArea dataOnly="0" labelOnly="1" outline="0" fieldPosition="0">
        <references count="1">
          <reference field="3" count="34">
            <x v="3035"/>
            <x v="3037"/>
            <x v="3039"/>
            <x v="3041"/>
            <x v="3043"/>
            <x v="3047"/>
            <x v="3048"/>
            <x v="3049"/>
            <x v="3053"/>
            <x v="3056"/>
            <x v="3058"/>
            <x v="3061"/>
            <x v="3064"/>
            <x v="3067"/>
            <x v="3068"/>
            <x v="3071"/>
            <x v="3072"/>
            <x v="3073"/>
            <x v="3077"/>
            <x v="3078"/>
            <x v="3085"/>
            <x v="3087"/>
            <x v="3090"/>
            <x v="3095"/>
            <x v="3096"/>
            <x v="3099"/>
            <x v="3101"/>
            <x v="3102"/>
            <x v="3103"/>
            <x v="3108"/>
            <x v="3109"/>
            <x v="3116"/>
            <x v="3117"/>
            <x v="3118"/>
          </reference>
        </references>
      </pivotArea>
    </format>
    <format dxfId="763">
      <pivotArea dataOnly="0" labelOnly="1" outline="0" fieldPosition="0">
        <references count="1">
          <reference field="3" count="6">
            <x v="3119"/>
            <x v="3120"/>
            <x v="3125"/>
            <x v="3128"/>
            <x v="3129"/>
            <x v="3136"/>
          </reference>
        </references>
      </pivotArea>
    </format>
    <format dxfId="762">
      <pivotArea dataOnly="0" labelOnly="1" grandRow="1" outline="0" fieldPosition="0"/>
    </format>
    <format dxfId="761">
      <pivotArea dataOnly="0" labelOnly="1" outline="0" fieldPosition="0">
        <references count="2">
          <reference field="3" count="1" selected="0">
            <x v="8"/>
          </reference>
          <reference field="4" count="1">
            <x v="188"/>
          </reference>
        </references>
      </pivotArea>
    </format>
    <format dxfId="760">
      <pivotArea dataOnly="0" labelOnly="1" outline="0" fieldPosition="0">
        <references count="2">
          <reference field="3" count="1" selected="0">
            <x v="24"/>
          </reference>
          <reference field="4" count="1">
            <x v="232"/>
          </reference>
        </references>
      </pivotArea>
    </format>
    <format dxfId="759">
      <pivotArea dataOnly="0" labelOnly="1" outline="0" fieldPosition="0">
        <references count="2">
          <reference field="3" count="1" selected="0">
            <x v="26"/>
          </reference>
          <reference field="4" count="1">
            <x v="4507"/>
          </reference>
        </references>
      </pivotArea>
    </format>
    <format dxfId="758">
      <pivotArea dataOnly="0" labelOnly="1" outline="0" fieldPosition="0">
        <references count="2">
          <reference field="3" count="1" selected="0">
            <x v="27"/>
          </reference>
          <reference field="4" count="1">
            <x v="521"/>
          </reference>
        </references>
      </pivotArea>
    </format>
    <format dxfId="757">
      <pivotArea dataOnly="0" labelOnly="1" outline="0" fieldPosition="0">
        <references count="2">
          <reference field="3" count="1" selected="0">
            <x v="32"/>
          </reference>
          <reference field="4" count="1">
            <x v="3513"/>
          </reference>
        </references>
      </pivotArea>
    </format>
    <format dxfId="756">
      <pivotArea dataOnly="0" labelOnly="1" outline="0" fieldPosition="0">
        <references count="2">
          <reference field="3" count="1" selected="0">
            <x v="46"/>
          </reference>
          <reference field="4" count="1">
            <x v="948"/>
          </reference>
        </references>
      </pivotArea>
    </format>
    <format dxfId="755">
      <pivotArea dataOnly="0" labelOnly="1" outline="0" fieldPosition="0">
        <references count="2">
          <reference field="3" count="1" selected="0">
            <x v="47"/>
          </reference>
          <reference field="4" count="1">
            <x v="4154"/>
          </reference>
        </references>
      </pivotArea>
    </format>
    <format dxfId="754">
      <pivotArea dataOnly="0" labelOnly="1" outline="0" fieldPosition="0">
        <references count="2">
          <reference field="3" count="1" selected="0">
            <x v="48"/>
          </reference>
          <reference field="4" count="1">
            <x v="4669"/>
          </reference>
        </references>
      </pivotArea>
    </format>
    <format dxfId="753">
      <pivotArea dataOnly="0" labelOnly="1" outline="0" fieldPosition="0">
        <references count="2">
          <reference field="3" count="1" selected="0">
            <x v="49"/>
          </reference>
          <reference field="4" count="1">
            <x v="3010"/>
          </reference>
        </references>
      </pivotArea>
    </format>
    <format dxfId="752">
      <pivotArea dataOnly="0" labelOnly="1" outline="0" fieldPosition="0">
        <references count="2">
          <reference field="3" count="1" selected="0">
            <x v="51"/>
          </reference>
          <reference field="4" count="1">
            <x v="3608"/>
          </reference>
        </references>
      </pivotArea>
    </format>
    <format dxfId="751">
      <pivotArea dataOnly="0" labelOnly="1" outline="0" fieldPosition="0">
        <references count="2">
          <reference field="3" count="1" selected="0">
            <x v="52"/>
          </reference>
          <reference field="4" count="1">
            <x v="2759"/>
          </reference>
        </references>
      </pivotArea>
    </format>
    <format dxfId="750">
      <pivotArea dataOnly="0" labelOnly="1" outline="0" fieldPosition="0">
        <references count="2">
          <reference field="3" count="1" selected="0">
            <x v="57"/>
          </reference>
          <reference field="4" count="1">
            <x v="582"/>
          </reference>
        </references>
      </pivotArea>
    </format>
    <format dxfId="749">
      <pivotArea dataOnly="0" labelOnly="1" outline="0" fieldPosition="0">
        <references count="2">
          <reference field="3" count="1" selected="0">
            <x v="58"/>
          </reference>
          <reference field="4" count="1">
            <x v="431"/>
          </reference>
        </references>
      </pivotArea>
    </format>
    <format dxfId="748">
      <pivotArea dataOnly="0" labelOnly="1" outline="0" fieldPosition="0">
        <references count="2">
          <reference field="3" count="1" selected="0">
            <x v="62"/>
          </reference>
          <reference field="4" count="1">
            <x v="187"/>
          </reference>
        </references>
      </pivotArea>
    </format>
    <format dxfId="747">
      <pivotArea dataOnly="0" labelOnly="1" outline="0" fieldPosition="0">
        <references count="2">
          <reference field="3" count="1" selected="0">
            <x v="69"/>
          </reference>
          <reference field="4" count="1">
            <x v="3079"/>
          </reference>
        </references>
      </pivotArea>
    </format>
    <format dxfId="746">
      <pivotArea dataOnly="0" labelOnly="1" outline="0" fieldPosition="0">
        <references count="2">
          <reference field="3" count="1" selected="0">
            <x v="80"/>
          </reference>
          <reference field="4" count="1">
            <x v="804"/>
          </reference>
        </references>
      </pivotArea>
    </format>
    <format dxfId="745">
      <pivotArea dataOnly="0" labelOnly="1" outline="0" fieldPosition="0">
        <references count="2">
          <reference field="3" count="1" selected="0">
            <x v="81"/>
          </reference>
          <reference field="4" count="1">
            <x v="4664"/>
          </reference>
        </references>
      </pivotArea>
    </format>
    <format dxfId="744">
      <pivotArea dataOnly="0" labelOnly="1" outline="0" fieldPosition="0">
        <references count="2">
          <reference field="3" count="1" selected="0">
            <x v="82"/>
          </reference>
          <reference field="4" count="1">
            <x v="1033"/>
          </reference>
        </references>
      </pivotArea>
    </format>
    <format dxfId="743">
      <pivotArea dataOnly="0" labelOnly="1" outline="0" fieldPosition="0">
        <references count="2">
          <reference field="3" count="1" selected="0">
            <x v="93"/>
          </reference>
          <reference field="4" count="1">
            <x v="4309"/>
          </reference>
        </references>
      </pivotArea>
    </format>
    <format dxfId="742">
      <pivotArea dataOnly="0" labelOnly="1" outline="0" fieldPosition="0">
        <references count="2">
          <reference field="3" count="1" selected="0">
            <x v="113"/>
          </reference>
          <reference field="4" count="1">
            <x v="2245"/>
          </reference>
        </references>
      </pivotArea>
    </format>
    <format dxfId="741">
      <pivotArea dataOnly="0" labelOnly="1" outline="0" fieldPosition="0">
        <references count="2">
          <reference field="3" count="1" selected="0">
            <x v="122"/>
          </reference>
          <reference field="4" count="1">
            <x v="3289"/>
          </reference>
        </references>
      </pivotArea>
    </format>
    <format dxfId="740">
      <pivotArea dataOnly="0" labelOnly="1" outline="0" fieldPosition="0">
        <references count="2">
          <reference field="3" count="1" selected="0">
            <x v="136"/>
          </reference>
          <reference field="4" count="1">
            <x v="2800"/>
          </reference>
        </references>
      </pivotArea>
    </format>
    <format dxfId="739">
      <pivotArea dataOnly="0" labelOnly="1" outline="0" fieldPosition="0">
        <references count="2">
          <reference field="3" count="1" selected="0">
            <x v="137"/>
          </reference>
          <reference field="4" count="1">
            <x v="1663"/>
          </reference>
        </references>
      </pivotArea>
    </format>
    <format dxfId="738">
      <pivotArea dataOnly="0" labelOnly="1" outline="0" fieldPosition="0">
        <references count="2">
          <reference field="3" count="1" selected="0">
            <x v="138"/>
          </reference>
          <reference field="4" count="1">
            <x v="750"/>
          </reference>
        </references>
      </pivotArea>
    </format>
    <format dxfId="737">
      <pivotArea dataOnly="0" labelOnly="1" outline="0" fieldPosition="0">
        <references count="2">
          <reference field="3" count="1" selected="0">
            <x v="143"/>
          </reference>
          <reference field="4" count="1">
            <x v="2751"/>
          </reference>
        </references>
      </pivotArea>
    </format>
    <format dxfId="736">
      <pivotArea dataOnly="0" labelOnly="1" outline="0" fieldPosition="0">
        <references count="2">
          <reference field="3" count="1" selected="0">
            <x v="149"/>
          </reference>
          <reference field="4" count="1">
            <x v="716"/>
          </reference>
        </references>
      </pivotArea>
    </format>
    <format dxfId="735">
      <pivotArea dataOnly="0" labelOnly="1" outline="0" fieldPosition="0">
        <references count="2">
          <reference field="3" count="1" selected="0">
            <x v="153"/>
          </reference>
          <reference field="4" count="1">
            <x v="2588"/>
          </reference>
        </references>
      </pivotArea>
    </format>
    <format dxfId="734">
      <pivotArea dataOnly="0" labelOnly="1" outline="0" fieldPosition="0">
        <references count="2">
          <reference field="3" count="1" selected="0">
            <x v="164"/>
          </reference>
          <reference field="4" count="1">
            <x v="4671"/>
          </reference>
        </references>
      </pivotArea>
    </format>
    <format dxfId="733">
      <pivotArea dataOnly="0" labelOnly="1" outline="0" fieldPosition="0">
        <references count="2">
          <reference field="3" count="1" selected="0">
            <x v="174"/>
          </reference>
          <reference field="4" count="1">
            <x v="4364"/>
          </reference>
        </references>
      </pivotArea>
    </format>
    <format dxfId="732">
      <pivotArea dataOnly="0" labelOnly="1" outline="0" fieldPosition="0">
        <references count="2">
          <reference field="3" count="1" selected="0">
            <x v="182"/>
          </reference>
          <reference field="4" count="1">
            <x v="1058"/>
          </reference>
        </references>
      </pivotArea>
    </format>
    <format dxfId="731">
      <pivotArea dataOnly="0" labelOnly="1" outline="0" fieldPosition="0">
        <references count="2">
          <reference field="3" count="1" selected="0">
            <x v="184"/>
          </reference>
          <reference field="4" count="1">
            <x v="2637"/>
          </reference>
        </references>
      </pivotArea>
    </format>
    <format dxfId="730">
      <pivotArea dataOnly="0" labelOnly="1" outline="0" fieldPosition="0">
        <references count="2">
          <reference field="3" count="1" selected="0">
            <x v="189"/>
          </reference>
          <reference field="4" count="1">
            <x v="4698"/>
          </reference>
        </references>
      </pivotArea>
    </format>
    <format dxfId="729">
      <pivotArea dataOnly="0" labelOnly="1" outline="0" fieldPosition="0">
        <references count="2">
          <reference field="3" count="1" selected="0">
            <x v="190"/>
          </reference>
          <reference field="4" count="1">
            <x v="2129"/>
          </reference>
        </references>
      </pivotArea>
    </format>
    <format dxfId="728">
      <pivotArea dataOnly="0" labelOnly="1" outline="0" fieldPosition="0">
        <references count="2">
          <reference field="3" count="1" selected="0">
            <x v="199"/>
          </reference>
          <reference field="4" count="1">
            <x v="2513"/>
          </reference>
        </references>
      </pivotArea>
    </format>
    <format dxfId="727">
      <pivotArea dataOnly="0" labelOnly="1" outline="0" fieldPosition="0">
        <references count="2">
          <reference field="3" count="1" selected="0">
            <x v="203"/>
          </reference>
          <reference field="4" count="1">
            <x v="4046"/>
          </reference>
        </references>
      </pivotArea>
    </format>
    <format dxfId="726">
      <pivotArea dataOnly="0" labelOnly="1" outline="0" fieldPosition="0">
        <references count="2">
          <reference field="3" count="1" selected="0">
            <x v="213"/>
          </reference>
          <reference field="4" count="1">
            <x v="630"/>
          </reference>
        </references>
      </pivotArea>
    </format>
    <format dxfId="725">
      <pivotArea dataOnly="0" labelOnly="1" outline="0" fieldPosition="0">
        <references count="2">
          <reference field="3" count="1" selected="0">
            <x v="214"/>
          </reference>
          <reference field="4" count="1">
            <x v="756"/>
          </reference>
        </references>
      </pivotArea>
    </format>
    <format dxfId="724">
      <pivotArea dataOnly="0" labelOnly="1" outline="0" fieldPosition="0">
        <references count="2">
          <reference field="3" count="1" selected="0">
            <x v="221"/>
          </reference>
          <reference field="4" count="1">
            <x v="1802"/>
          </reference>
        </references>
      </pivotArea>
    </format>
    <format dxfId="723">
      <pivotArea dataOnly="0" labelOnly="1" outline="0" fieldPosition="0">
        <references count="2">
          <reference field="3" count="1" selected="0">
            <x v="234"/>
          </reference>
          <reference field="4" count="1">
            <x v="248"/>
          </reference>
        </references>
      </pivotArea>
    </format>
    <format dxfId="722">
      <pivotArea dataOnly="0" labelOnly="1" outline="0" fieldPosition="0">
        <references count="2">
          <reference field="3" count="1" selected="0">
            <x v="251"/>
          </reference>
          <reference field="4" count="1">
            <x v="2525"/>
          </reference>
        </references>
      </pivotArea>
    </format>
    <format dxfId="721">
      <pivotArea dataOnly="0" labelOnly="1" outline="0" fieldPosition="0">
        <references count="2">
          <reference field="3" count="1" selected="0">
            <x v="253"/>
          </reference>
          <reference field="4" count="1">
            <x v="4032"/>
          </reference>
        </references>
      </pivotArea>
    </format>
    <format dxfId="720">
      <pivotArea dataOnly="0" labelOnly="1" outline="0" fieldPosition="0">
        <references count="2">
          <reference field="3" count="1" selected="0">
            <x v="259"/>
          </reference>
          <reference field="4" count="1">
            <x v="3102"/>
          </reference>
        </references>
      </pivotArea>
    </format>
    <format dxfId="719">
      <pivotArea dataOnly="0" labelOnly="1" outline="0" fieldPosition="0">
        <references count="2">
          <reference field="3" count="1" selected="0">
            <x v="261"/>
          </reference>
          <reference field="4" count="1">
            <x v="2981"/>
          </reference>
        </references>
      </pivotArea>
    </format>
    <format dxfId="718">
      <pivotArea dataOnly="0" labelOnly="1" outline="0" fieldPosition="0">
        <references count="2">
          <reference field="3" count="1" selected="0">
            <x v="262"/>
          </reference>
          <reference field="4" count="1">
            <x v="4854"/>
          </reference>
        </references>
      </pivotArea>
    </format>
    <format dxfId="717">
      <pivotArea dataOnly="0" labelOnly="1" outline="0" fieldPosition="0">
        <references count="2">
          <reference field="3" count="1" selected="0">
            <x v="265"/>
          </reference>
          <reference field="4" count="1">
            <x v="2171"/>
          </reference>
        </references>
      </pivotArea>
    </format>
    <format dxfId="716">
      <pivotArea dataOnly="0" labelOnly="1" outline="0" fieldPosition="0">
        <references count="2">
          <reference field="3" count="1" selected="0">
            <x v="266"/>
          </reference>
          <reference field="4" count="1">
            <x v="4858"/>
          </reference>
        </references>
      </pivotArea>
    </format>
    <format dxfId="715">
      <pivotArea dataOnly="0" labelOnly="1" outline="0" fieldPosition="0">
        <references count="2">
          <reference field="3" count="1" selected="0">
            <x v="272"/>
          </reference>
          <reference field="4" count="1">
            <x v="432"/>
          </reference>
        </references>
      </pivotArea>
    </format>
    <format dxfId="714">
      <pivotArea dataOnly="0" labelOnly="1" outline="0" fieldPosition="0">
        <references count="2">
          <reference field="3" count="1" selected="0">
            <x v="276"/>
          </reference>
          <reference field="4" count="1">
            <x v="4855"/>
          </reference>
        </references>
      </pivotArea>
    </format>
    <format dxfId="713">
      <pivotArea dataOnly="0" labelOnly="1" outline="0" fieldPosition="0">
        <references count="2">
          <reference field="3" count="1" selected="0">
            <x v="277"/>
          </reference>
          <reference field="4" count="1">
            <x v="1350"/>
          </reference>
        </references>
      </pivotArea>
    </format>
    <format dxfId="712">
      <pivotArea dataOnly="0" labelOnly="1" outline="0" fieldPosition="0">
        <references count="2">
          <reference field="3" count="1" selected="0">
            <x v="281"/>
          </reference>
          <reference field="4" count="1">
            <x v="4098"/>
          </reference>
        </references>
      </pivotArea>
    </format>
    <format dxfId="711">
      <pivotArea dataOnly="0" labelOnly="1" outline="0" fieldPosition="0">
        <references count="2">
          <reference field="3" count="1" selected="0">
            <x v="287"/>
          </reference>
          <reference field="4" count="1">
            <x v="1692"/>
          </reference>
        </references>
      </pivotArea>
    </format>
    <format dxfId="710">
      <pivotArea dataOnly="0" labelOnly="1" outline="0" fieldPosition="0">
        <references count="2">
          <reference field="3" count="1" selected="0">
            <x v="288"/>
          </reference>
          <reference field="4" count="1">
            <x v="1514"/>
          </reference>
        </references>
      </pivotArea>
    </format>
    <format dxfId="709">
      <pivotArea dataOnly="0" labelOnly="1" outline="0" fieldPosition="0">
        <references count="2">
          <reference field="3" count="1" selected="0">
            <x v="299"/>
          </reference>
          <reference field="4" count="1">
            <x v="1469"/>
          </reference>
        </references>
      </pivotArea>
    </format>
    <format dxfId="708">
      <pivotArea dataOnly="0" labelOnly="1" outline="0" fieldPosition="0">
        <references count="2">
          <reference field="3" count="1" selected="0">
            <x v="300"/>
          </reference>
          <reference field="4" count="1">
            <x v="430"/>
          </reference>
        </references>
      </pivotArea>
    </format>
    <format dxfId="707">
      <pivotArea dataOnly="0" labelOnly="1" outline="0" fieldPosition="0">
        <references count="2">
          <reference field="3" count="1" selected="0">
            <x v="321"/>
          </reference>
          <reference field="4" count="1">
            <x v="1643"/>
          </reference>
        </references>
      </pivotArea>
    </format>
    <format dxfId="706">
      <pivotArea dataOnly="0" labelOnly="1" outline="0" fieldPosition="0">
        <references count="2">
          <reference field="3" count="1" selected="0">
            <x v="356"/>
          </reference>
          <reference field="4" count="1">
            <x v="2787"/>
          </reference>
        </references>
      </pivotArea>
    </format>
    <format dxfId="705">
      <pivotArea dataOnly="0" labelOnly="1" outline="0" fieldPosition="0">
        <references count="2">
          <reference field="3" count="1" selected="0">
            <x v="360"/>
          </reference>
          <reference field="4" count="1">
            <x v="4725"/>
          </reference>
        </references>
      </pivotArea>
    </format>
    <format dxfId="704">
      <pivotArea dataOnly="0" labelOnly="1" outline="0" fieldPosition="0">
        <references count="2">
          <reference field="3" count="1" selected="0">
            <x v="363"/>
          </reference>
          <reference field="4" count="1">
            <x v="1703"/>
          </reference>
        </references>
      </pivotArea>
    </format>
    <format dxfId="703">
      <pivotArea dataOnly="0" labelOnly="1" outline="0" fieldPosition="0">
        <references count="2">
          <reference field="3" count="1" selected="0">
            <x v="375"/>
          </reference>
          <reference field="4" count="1">
            <x v="3605"/>
          </reference>
        </references>
      </pivotArea>
    </format>
    <format dxfId="702">
      <pivotArea dataOnly="0" labelOnly="1" outline="0" fieldPosition="0">
        <references count="2">
          <reference field="3" count="1" selected="0">
            <x v="379"/>
          </reference>
          <reference field="4" count="1">
            <x v="2407"/>
          </reference>
        </references>
      </pivotArea>
    </format>
    <format dxfId="701">
      <pivotArea dataOnly="0" labelOnly="1" outline="0" fieldPosition="0">
        <references count="2">
          <reference field="3" count="1" selected="0">
            <x v="387"/>
          </reference>
          <reference field="4" count="1">
            <x v="2029"/>
          </reference>
        </references>
      </pivotArea>
    </format>
    <format dxfId="700">
      <pivotArea dataOnly="0" labelOnly="1" outline="0" fieldPosition="0">
        <references count="2">
          <reference field="3" count="1" selected="0">
            <x v="388"/>
          </reference>
          <reference field="4" count="1">
            <x v="789"/>
          </reference>
        </references>
      </pivotArea>
    </format>
    <format dxfId="699">
      <pivotArea dataOnly="0" labelOnly="1" outline="0" fieldPosition="0">
        <references count="2">
          <reference field="3" count="1" selected="0">
            <x v="393"/>
          </reference>
          <reference field="4" count="1">
            <x v="2781"/>
          </reference>
        </references>
      </pivotArea>
    </format>
    <format dxfId="698">
      <pivotArea dataOnly="0" labelOnly="1" outline="0" fieldPosition="0">
        <references count="2">
          <reference field="3" count="1" selected="0">
            <x v="396"/>
          </reference>
          <reference field="4" count="1">
            <x v="88"/>
          </reference>
        </references>
      </pivotArea>
    </format>
    <format dxfId="697">
      <pivotArea dataOnly="0" labelOnly="1" outline="0" fieldPosition="0">
        <references count="2">
          <reference field="3" count="1" selected="0">
            <x v="398"/>
          </reference>
          <reference field="4" count="1">
            <x v="2030"/>
          </reference>
        </references>
      </pivotArea>
    </format>
    <format dxfId="696">
      <pivotArea dataOnly="0" labelOnly="1" outline="0" fieldPosition="0">
        <references count="2">
          <reference field="3" count="1" selected="0">
            <x v="404"/>
          </reference>
          <reference field="4" count="1">
            <x v="1445"/>
          </reference>
        </references>
      </pivotArea>
    </format>
    <format dxfId="695">
      <pivotArea dataOnly="0" labelOnly="1" outline="0" fieldPosition="0">
        <references count="2">
          <reference field="3" count="1" selected="0">
            <x v="408"/>
          </reference>
          <reference field="4" count="1">
            <x v="4838"/>
          </reference>
        </references>
      </pivotArea>
    </format>
    <format dxfId="694">
      <pivotArea dataOnly="0" labelOnly="1" outline="0" fieldPosition="0">
        <references count="2">
          <reference field="3" count="1" selected="0">
            <x v="416"/>
          </reference>
          <reference field="4" count="1">
            <x v="516"/>
          </reference>
        </references>
      </pivotArea>
    </format>
    <format dxfId="693">
      <pivotArea dataOnly="0" labelOnly="1" outline="0" fieldPosition="0">
        <references count="2">
          <reference field="3" count="1" selected="0">
            <x v="430"/>
          </reference>
          <reference field="4" count="1">
            <x v="3234"/>
          </reference>
        </references>
      </pivotArea>
    </format>
    <format dxfId="692">
      <pivotArea dataOnly="0" labelOnly="1" outline="0" fieldPosition="0">
        <references count="2">
          <reference field="3" count="1" selected="0">
            <x v="445"/>
          </reference>
          <reference field="4" count="1">
            <x v="2487"/>
          </reference>
        </references>
      </pivotArea>
    </format>
    <format dxfId="691">
      <pivotArea dataOnly="0" labelOnly="1" outline="0" fieldPosition="0">
        <references count="2">
          <reference field="3" count="1" selected="0">
            <x v="455"/>
          </reference>
          <reference field="4" count="1">
            <x v="4713"/>
          </reference>
        </references>
      </pivotArea>
    </format>
    <format dxfId="690">
      <pivotArea dataOnly="0" labelOnly="1" outline="0" fieldPosition="0">
        <references count="2">
          <reference field="3" count="1" selected="0">
            <x v="456"/>
          </reference>
          <reference field="4" count="1">
            <x v="2757"/>
          </reference>
        </references>
      </pivotArea>
    </format>
    <format dxfId="689">
      <pivotArea dataOnly="0" labelOnly="1" outline="0" fieldPosition="0">
        <references count="2">
          <reference field="3" count="1" selected="0">
            <x v="457"/>
          </reference>
          <reference field="4" count="1">
            <x v="4003"/>
          </reference>
        </references>
      </pivotArea>
    </format>
    <format dxfId="688">
      <pivotArea dataOnly="0" labelOnly="1" outline="0" fieldPosition="0">
        <references count="2">
          <reference field="3" count="1" selected="0">
            <x v="460"/>
          </reference>
          <reference field="4" count="1">
            <x v="2501"/>
          </reference>
        </references>
      </pivotArea>
    </format>
    <format dxfId="687">
      <pivotArea dataOnly="0" labelOnly="1" outline="0" fieldPosition="0">
        <references count="2">
          <reference field="3" count="1" selected="0">
            <x v="461"/>
          </reference>
          <reference field="4" count="1">
            <x v="1509"/>
          </reference>
        </references>
      </pivotArea>
    </format>
    <format dxfId="686">
      <pivotArea dataOnly="0" labelOnly="1" outline="0" fieldPosition="0">
        <references count="2">
          <reference field="3" count="1" selected="0">
            <x v="480"/>
          </reference>
          <reference field="4" count="1">
            <x v="628"/>
          </reference>
        </references>
      </pivotArea>
    </format>
    <format dxfId="685">
      <pivotArea dataOnly="0" labelOnly="1" outline="0" fieldPosition="0">
        <references count="2">
          <reference field="3" count="1" selected="0">
            <x v="481"/>
          </reference>
          <reference field="4" count="1">
            <x v="3888"/>
          </reference>
        </references>
      </pivotArea>
    </format>
    <format dxfId="684">
      <pivotArea dataOnly="0" labelOnly="1" outline="0" fieldPosition="0">
        <references count="2">
          <reference field="3" count="1" selected="0">
            <x v="487"/>
          </reference>
          <reference field="4" count="1">
            <x v="2433"/>
          </reference>
        </references>
      </pivotArea>
    </format>
    <format dxfId="683">
      <pivotArea dataOnly="0" labelOnly="1" outline="0" fieldPosition="0">
        <references count="2">
          <reference field="3" count="1" selected="0">
            <x v="489"/>
          </reference>
          <reference field="4" count="1">
            <x v="3001"/>
          </reference>
        </references>
      </pivotArea>
    </format>
    <format dxfId="682">
      <pivotArea dataOnly="0" labelOnly="1" outline="0" fieldPosition="0">
        <references count="2">
          <reference field="3" count="1" selected="0">
            <x v="492"/>
          </reference>
          <reference field="4" count="1">
            <x v="8"/>
          </reference>
        </references>
      </pivotArea>
    </format>
    <format dxfId="681">
      <pivotArea dataOnly="0" labelOnly="1" outline="0" fieldPosition="0">
        <references count="2">
          <reference field="3" count="1" selected="0">
            <x v="498"/>
          </reference>
          <reference field="4" count="1">
            <x v="4816"/>
          </reference>
        </references>
      </pivotArea>
    </format>
    <format dxfId="680">
      <pivotArea dataOnly="0" labelOnly="1" outline="0" fieldPosition="0">
        <references count="2">
          <reference field="3" count="1" selected="0">
            <x v="502"/>
          </reference>
          <reference field="4" count="1">
            <x v="12"/>
          </reference>
        </references>
      </pivotArea>
    </format>
    <format dxfId="679">
      <pivotArea dataOnly="0" labelOnly="1" outline="0" fieldPosition="0">
        <references count="2">
          <reference field="3" count="1" selected="0">
            <x v="503"/>
          </reference>
          <reference field="4" count="1">
            <x v="852"/>
          </reference>
        </references>
      </pivotArea>
    </format>
    <format dxfId="678">
      <pivotArea dataOnly="0" labelOnly="1" outline="0" fieldPosition="0">
        <references count="2">
          <reference field="3" count="1" selected="0">
            <x v="504"/>
          </reference>
          <reference field="4" count="1">
            <x v="3746"/>
          </reference>
        </references>
      </pivotArea>
    </format>
    <format dxfId="677">
      <pivotArea dataOnly="0" labelOnly="1" outline="0" fieldPosition="0">
        <references count="2">
          <reference field="3" count="1" selected="0">
            <x v="512"/>
          </reference>
          <reference field="4" count="1">
            <x v="3058"/>
          </reference>
        </references>
      </pivotArea>
    </format>
    <format dxfId="676">
      <pivotArea dataOnly="0" labelOnly="1" outline="0" fieldPosition="0">
        <references count="2">
          <reference field="3" count="1" selected="0">
            <x v="526"/>
          </reference>
          <reference field="4" count="1">
            <x v="3998"/>
          </reference>
        </references>
      </pivotArea>
    </format>
    <format dxfId="675">
      <pivotArea dataOnly="0" labelOnly="1" outline="0" fieldPosition="0">
        <references count="2">
          <reference field="3" count="1" selected="0">
            <x v="531"/>
          </reference>
          <reference field="4" count="1">
            <x v="4763"/>
          </reference>
        </references>
      </pivotArea>
    </format>
    <format dxfId="674">
      <pivotArea dataOnly="0" labelOnly="1" outline="0" fieldPosition="0">
        <references count="2">
          <reference field="3" count="1" selected="0">
            <x v="532"/>
          </reference>
          <reference field="4" count="1">
            <x v="4839"/>
          </reference>
        </references>
      </pivotArea>
    </format>
    <format dxfId="673">
      <pivotArea dataOnly="0" labelOnly="1" outline="0" fieldPosition="0">
        <references count="2">
          <reference field="3" count="1" selected="0">
            <x v="535"/>
          </reference>
          <reference field="4" count="1">
            <x v="316"/>
          </reference>
        </references>
      </pivotArea>
    </format>
    <format dxfId="672">
      <pivotArea dataOnly="0" labelOnly="1" outline="0" fieldPosition="0">
        <references count="2">
          <reference field="3" count="1" selected="0">
            <x v="537"/>
          </reference>
          <reference field="4" count="1">
            <x v="3448"/>
          </reference>
        </references>
      </pivotArea>
    </format>
    <format dxfId="671">
      <pivotArea dataOnly="0" labelOnly="1" outline="0" fieldPosition="0">
        <references count="2">
          <reference field="3" count="1" selected="0">
            <x v="541"/>
          </reference>
          <reference field="4" count="1">
            <x v="4648"/>
          </reference>
        </references>
      </pivotArea>
    </format>
    <format dxfId="670">
      <pivotArea dataOnly="0" labelOnly="1" outline="0" fieldPosition="0">
        <references count="2">
          <reference field="3" count="1" selected="0">
            <x v="553"/>
          </reference>
          <reference field="4" count="1">
            <x v="4317"/>
          </reference>
        </references>
      </pivotArea>
    </format>
    <format dxfId="669">
      <pivotArea dataOnly="0" labelOnly="1" outline="0" fieldPosition="0">
        <references count="2">
          <reference field="3" count="1" selected="0">
            <x v="558"/>
          </reference>
          <reference field="4" count="1">
            <x v="2677"/>
          </reference>
        </references>
      </pivotArea>
    </format>
    <format dxfId="668">
      <pivotArea dataOnly="0" labelOnly="1" outline="0" fieldPosition="0">
        <references count="2">
          <reference field="3" count="1" selected="0">
            <x v="561"/>
          </reference>
          <reference field="4" count="1">
            <x v="719"/>
          </reference>
        </references>
      </pivotArea>
    </format>
    <format dxfId="667">
      <pivotArea dataOnly="0" labelOnly="1" outline="0" fieldPosition="0">
        <references count="2">
          <reference field="3" count="1" selected="0">
            <x v="569"/>
          </reference>
          <reference field="4" count="1">
            <x v="2804"/>
          </reference>
        </references>
      </pivotArea>
    </format>
    <format dxfId="666">
      <pivotArea dataOnly="0" labelOnly="1" outline="0" fieldPosition="0">
        <references count="2">
          <reference field="3" count="1" selected="0">
            <x v="585"/>
          </reference>
          <reference field="4" count="1">
            <x v="2293"/>
          </reference>
        </references>
      </pivotArea>
    </format>
    <format dxfId="665">
      <pivotArea dataOnly="0" labelOnly="1" outline="0" fieldPosition="0">
        <references count="2">
          <reference field="3" count="1" selected="0">
            <x v="587"/>
          </reference>
          <reference field="4" count="1">
            <x v="3218"/>
          </reference>
        </references>
      </pivotArea>
    </format>
    <format dxfId="664">
      <pivotArea dataOnly="0" labelOnly="1" outline="0" fieldPosition="0">
        <references count="2">
          <reference field="3" count="1" selected="0">
            <x v="591"/>
          </reference>
          <reference field="4" count="1">
            <x v="155"/>
          </reference>
        </references>
      </pivotArea>
    </format>
    <format dxfId="663">
      <pivotArea dataOnly="0" labelOnly="1" outline="0" fieldPosition="0">
        <references count="2">
          <reference field="3" count="1" selected="0">
            <x v="597"/>
          </reference>
          <reference field="4" count="1">
            <x v="3115"/>
          </reference>
        </references>
      </pivotArea>
    </format>
    <format dxfId="662">
      <pivotArea dataOnly="0" labelOnly="1" outline="0" fieldPosition="0">
        <references count="2">
          <reference field="3" count="1" selected="0">
            <x v="601"/>
          </reference>
          <reference field="4" count="1">
            <x v="4626"/>
          </reference>
        </references>
      </pivotArea>
    </format>
    <format dxfId="661">
      <pivotArea dataOnly="0" labelOnly="1" outline="0" fieldPosition="0">
        <references count="2">
          <reference field="3" count="1" selected="0">
            <x v="602"/>
          </reference>
          <reference field="4" count="1">
            <x v="1803"/>
          </reference>
        </references>
      </pivotArea>
    </format>
    <format dxfId="660">
      <pivotArea dataOnly="0" labelOnly="1" outline="0" fieldPosition="0">
        <references count="2">
          <reference field="3" count="1" selected="0">
            <x v="611"/>
          </reference>
          <reference field="4" count="1">
            <x v="131"/>
          </reference>
        </references>
      </pivotArea>
    </format>
    <format dxfId="659">
      <pivotArea dataOnly="0" labelOnly="1" outline="0" fieldPosition="0">
        <references count="2">
          <reference field="3" count="1" selected="0">
            <x v="614"/>
          </reference>
          <reference field="4" count="1">
            <x v="1626"/>
          </reference>
        </references>
      </pivotArea>
    </format>
    <format dxfId="658">
      <pivotArea dataOnly="0" labelOnly="1" outline="0" fieldPosition="0">
        <references count="2">
          <reference field="3" count="1" selected="0">
            <x v="621"/>
          </reference>
          <reference field="4" count="1">
            <x v="1103"/>
          </reference>
        </references>
      </pivotArea>
    </format>
    <format dxfId="657">
      <pivotArea dataOnly="0" labelOnly="1" outline="0" fieldPosition="0">
        <references count="2">
          <reference field="3" count="1" selected="0">
            <x v="623"/>
          </reference>
          <reference field="4" count="1">
            <x v="1051"/>
          </reference>
        </references>
      </pivotArea>
    </format>
    <format dxfId="656">
      <pivotArea dataOnly="0" labelOnly="1" outline="0" fieldPosition="0">
        <references count="2">
          <reference field="3" count="1" selected="0">
            <x v="624"/>
          </reference>
          <reference field="4" count="1">
            <x v="648"/>
          </reference>
        </references>
      </pivotArea>
    </format>
    <format dxfId="655">
      <pivotArea dataOnly="0" labelOnly="1" outline="0" fieldPosition="0">
        <references count="2">
          <reference field="3" count="1" selected="0">
            <x v="625"/>
          </reference>
          <reference field="4" count="1">
            <x v="3525"/>
          </reference>
        </references>
      </pivotArea>
    </format>
    <format dxfId="654">
      <pivotArea dataOnly="0" labelOnly="1" outline="0" fieldPosition="0">
        <references count="2">
          <reference field="3" count="1" selected="0">
            <x v="629"/>
          </reference>
          <reference field="4" count="1">
            <x v="2177"/>
          </reference>
        </references>
      </pivotArea>
    </format>
    <format dxfId="653">
      <pivotArea dataOnly="0" labelOnly="1" outline="0" fieldPosition="0">
        <references count="2">
          <reference field="3" count="1" selected="0">
            <x v="632"/>
          </reference>
          <reference field="4" count="1">
            <x v="832"/>
          </reference>
        </references>
      </pivotArea>
    </format>
    <format dxfId="652">
      <pivotArea dataOnly="0" labelOnly="1" outline="0" fieldPosition="0">
        <references count="2">
          <reference field="3" count="1" selected="0">
            <x v="640"/>
          </reference>
          <reference field="4" count="1">
            <x v="2929"/>
          </reference>
        </references>
      </pivotArea>
    </format>
    <format dxfId="651">
      <pivotArea dataOnly="0" labelOnly="1" outline="0" fieldPosition="0">
        <references count="2">
          <reference field="3" count="1" selected="0">
            <x v="643"/>
          </reference>
          <reference field="4" count="1">
            <x v="1553"/>
          </reference>
        </references>
      </pivotArea>
    </format>
    <format dxfId="650">
      <pivotArea dataOnly="0" labelOnly="1" outline="0" fieldPosition="0">
        <references count="2">
          <reference field="3" count="1" selected="0">
            <x v="645"/>
          </reference>
          <reference field="4" count="1">
            <x v="1510"/>
          </reference>
        </references>
      </pivotArea>
    </format>
    <format dxfId="649">
      <pivotArea dataOnly="0" labelOnly="1" outline="0" fieldPosition="0">
        <references count="2">
          <reference field="3" count="1" selected="0">
            <x v="646"/>
          </reference>
          <reference field="4" count="1">
            <x v="2721"/>
          </reference>
        </references>
      </pivotArea>
    </format>
    <format dxfId="648">
      <pivotArea dataOnly="0" labelOnly="1" outline="0" fieldPosition="0">
        <references count="2">
          <reference field="3" count="1" selected="0">
            <x v="651"/>
          </reference>
          <reference field="4" count="1">
            <x v="3366"/>
          </reference>
        </references>
      </pivotArea>
    </format>
    <format dxfId="647">
      <pivotArea dataOnly="0" labelOnly="1" outline="0" fieldPosition="0">
        <references count="2">
          <reference field="3" count="1" selected="0">
            <x v="652"/>
          </reference>
          <reference field="4" count="1">
            <x v="333"/>
          </reference>
        </references>
      </pivotArea>
    </format>
    <format dxfId="646">
      <pivotArea dataOnly="0" labelOnly="1" outline="0" fieldPosition="0">
        <references count="2">
          <reference field="3" count="1" selected="0">
            <x v="656"/>
          </reference>
          <reference field="4" count="1">
            <x v="2299"/>
          </reference>
        </references>
      </pivotArea>
    </format>
    <format dxfId="645">
      <pivotArea dataOnly="0" labelOnly="1" outline="0" fieldPosition="0">
        <references count="2">
          <reference field="3" count="1" selected="0">
            <x v="663"/>
          </reference>
          <reference field="4" count="1">
            <x v="2148"/>
          </reference>
        </references>
      </pivotArea>
    </format>
    <format dxfId="644">
      <pivotArea dataOnly="0" labelOnly="1" outline="0" fieldPosition="0">
        <references count="2">
          <reference field="3" count="1" selected="0">
            <x v="667"/>
          </reference>
          <reference field="4" count="1">
            <x v="4112"/>
          </reference>
        </references>
      </pivotArea>
    </format>
    <format dxfId="643">
      <pivotArea dataOnly="0" labelOnly="1" outline="0" fieldPosition="0">
        <references count="2">
          <reference field="3" count="1" selected="0">
            <x v="675"/>
          </reference>
          <reference field="4" count="1">
            <x v="836"/>
          </reference>
        </references>
      </pivotArea>
    </format>
    <format dxfId="642">
      <pivotArea dataOnly="0" labelOnly="1" outline="0" fieldPosition="0">
        <references count="2">
          <reference field="3" count="1" selected="0">
            <x v="682"/>
          </reference>
          <reference field="4" count="1">
            <x v="3504"/>
          </reference>
        </references>
      </pivotArea>
    </format>
    <format dxfId="641">
      <pivotArea dataOnly="0" labelOnly="1" outline="0" fieldPosition="0">
        <references count="2">
          <reference field="3" count="1" selected="0">
            <x v="687"/>
          </reference>
          <reference field="4" count="1">
            <x v="437"/>
          </reference>
        </references>
      </pivotArea>
    </format>
    <format dxfId="640">
      <pivotArea dataOnly="0" labelOnly="1" outline="0" fieldPosition="0">
        <references count="2">
          <reference field="3" count="1" selected="0">
            <x v="690"/>
          </reference>
          <reference field="4" count="1">
            <x v="1296"/>
          </reference>
        </references>
      </pivotArea>
    </format>
    <format dxfId="639">
      <pivotArea dataOnly="0" labelOnly="1" outline="0" fieldPosition="0">
        <references count="2">
          <reference field="3" count="1" selected="0">
            <x v="691"/>
          </reference>
          <reference field="4" count="1">
            <x v="3380"/>
          </reference>
        </references>
      </pivotArea>
    </format>
    <format dxfId="638">
      <pivotArea dataOnly="0" labelOnly="1" outline="0" fieldPosition="0">
        <references count="2">
          <reference field="3" count="1" selected="0">
            <x v="693"/>
          </reference>
          <reference field="4" count="1">
            <x v="4435"/>
          </reference>
        </references>
      </pivotArea>
    </format>
    <format dxfId="637">
      <pivotArea dataOnly="0" labelOnly="1" outline="0" fieldPosition="0">
        <references count="2">
          <reference field="3" count="1" selected="0">
            <x v="695"/>
          </reference>
          <reference field="4" count="1">
            <x v="3194"/>
          </reference>
        </references>
      </pivotArea>
    </format>
    <format dxfId="636">
      <pivotArea dataOnly="0" labelOnly="1" outline="0" fieldPosition="0">
        <references count="2">
          <reference field="3" count="1" selected="0">
            <x v="701"/>
          </reference>
          <reference field="4" count="1">
            <x v="2114"/>
          </reference>
        </references>
      </pivotArea>
    </format>
    <format dxfId="635">
      <pivotArea dataOnly="0" labelOnly="1" outline="0" fieldPosition="0">
        <references count="2">
          <reference field="3" count="1" selected="0">
            <x v="709"/>
          </reference>
          <reference field="4" count="1">
            <x v="2610"/>
          </reference>
        </references>
      </pivotArea>
    </format>
    <format dxfId="634">
      <pivotArea dataOnly="0" labelOnly="1" outline="0" fieldPosition="0">
        <references count="2">
          <reference field="3" count="1" selected="0">
            <x v="712"/>
          </reference>
          <reference field="4" count="1">
            <x v="4"/>
          </reference>
        </references>
      </pivotArea>
    </format>
    <format dxfId="633">
      <pivotArea dataOnly="0" labelOnly="1" outline="0" fieldPosition="0">
        <references count="2">
          <reference field="3" count="1" selected="0">
            <x v="716"/>
          </reference>
          <reference field="4" count="1">
            <x v="4627"/>
          </reference>
        </references>
      </pivotArea>
    </format>
    <format dxfId="632">
      <pivotArea dataOnly="0" labelOnly="1" outline="0" fieldPosition="0">
        <references count="2">
          <reference field="3" count="1" selected="0">
            <x v="721"/>
          </reference>
          <reference field="4" count="1">
            <x v="639"/>
          </reference>
        </references>
      </pivotArea>
    </format>
    <format dxfId="631">
      <pivotArea dataOnly="0" labelOnly="1" outline="0" fieldPosition="0">
        <references count="2">
          <reference field="3" count="1" selected="0">
            <x v="727"/>
          </reference>
          <reference field="4" count="1">
            <x v="1249"/>
          </reference>
        </references>
      </pivotArea>
    </format>
    <format dxfId="630">
      <pivotArea dataOnly="0" labelOnly="1" outline="0" fieldPosition="0">
        <references count="2">
          <reference field="3" count="1" selected="0">
            <x v="728"/>
          </reference>
          <reference field="4" count="1">
            <x v="1570"/>
          </reference>
        </references>
      </pivotArea>
    </format>
    <format dxfId="629">
      <pivotArea dataOnly="0" labelOnly="1" outline="0" fieldPosition="0">
        <references count="2">
          <reference field="3" count="1" selected="0">
            <x v="729"/>
          </reference>
          <reference field="4" count="1">
            <x v="1070"/>
          </reference>
        </references>
      </pivotArea>
    </format>
    <format dxfId="628">
      <pivotArea dataOnly="0" labelOnly="1" outline="0" fieldPosition="0">
        <references count="2">
          <reference field="3" count="1" selected="0">
            <x v="730"/>
          </reference>
          <reference field="4" count="1">
            <x v="4250"/>
          </reference>
        </references>
      </pivotArea>
    </format>
    <format dxfId="627">
      <pivotArea dataOnly="0" labelOnly="1" outline="0" fieldPosition="0">
        <references count="2">
          <reference field="3" count="1" selected="0">
            <x v="737"/>
          </reference>
          <reference field="4" count="1">
            <x v="1009"/>
          </reference>
        </references>
      </pivotArea>
    </format>
    <format dxfId="626">
      <pivotArea dataOnly="0" labelOnly="1" outline="0" fieldPosition="0">
        <references count="2">
          <reference field="3" count="1" selected="0">
            <x v="740"/>
          </reference>
          <reference field="4" count="1">
            <x v="1255"/>
          </reference>
        </references>
      </pivotArea>
    </format>
    <format dxfId="625">
      <pivotArea dataOnly="0" labelOnly="1" outline="0" fieldPosition="0">
        <references count="2">
          <reference field="3" count="1" selected="0">
            <x v="743"/>
          </reference>
          <reference field="4" count="1">
            <x v="3076"/>
          </reference>
        </references>
      </pivotArea>
    </format>
    <format dxfId="624">
      <pivotArea dataOnly="0" labelOnly="1" outline="0" fieldPosition="0">
        <references count="2">
          <reference field="3" count="1" selected="0">
            <x v="744"/>
          </reference>
          <reference field="4" count="1">
            <x v="4429"/>
          </reference>
        </references>
      </pivotArea>
    </format>
    <format dxfId="623">
      <pivotArea dataOnly="0" labelOnly="1" outline="0" fieldPosition="0">
        <references count="2">
          <reference field="3" count="1" selected="0">
            <x v="745"/>
          </reference>
          <reference field="4" count="1">
            <x v="4052"/>
          </reference>
        </references>
      </pivotArea>
    </format>
    <format dxfId="622">
      <pivotArea dataOnly="0" labelOnly="1" outline="0" fieldPosition="0">
        <references count="2">
          <reference field="3" count="1" selected="0">
            <x v="747"/>
          </reference>
          <reference field="4" count="1">
            <x v="4565"/>
          </reference>
        </references>
      </pivotArea>
    </format>
    <format dxfId="621">
      <pivotArea dataOnly="0" labelOnly="1" outline="0" fieldPosition="0">
        <references count="2">
          <reference field="3" count="1" selected="0">
            <x v="749"/>
          </reference>
          <reference field="4" count="1">
            <x v="2868"/>
          </reference>
        </references>
      </pivotArea>
    </format>
    <format dxfId="620">
      <pivotArea dataOnly="0" labelOnly="1" outline="0" fieldPosition="0">
        <references count="2">
          <reference field="3" count="1" selected="0">
            <x v="756"/>
          </reference>
          <reference field="4" count="1">
            <x v="2498"/>
          </reference>
        </references>
      </pivotArea>
    </format>
    <format dxfId="619">
      <pivotArea dataOnly="0" labelOnly="1" outline="0" fieldPosition="0">
        <references count="2">
          <reference field="3" count="1" selected="0">
            <x v="759"/>
          </reference>
          <reference field="4" count="1">
            <x v="471"/>
          </reference>
        </references>
      </pivotArea>
    </format>
    <format dxfId="618">
      <pivotArea dataOnly="0" labelOnly="1" outline="0" fieldPosition="0">
        <references count="2">
          <reference field="3" count="1" selected="0">
            <x v="761"/>
          </reference>
          <reference field="4" count="1">
            <x v="1134"/>
          </reference>
        </references>
      </pivotArea>
    </format>
    <format dxfId="617">
      <pivotArea dataOnly="0" labelOnly="1" outline="0" fieldPosition="0">
        <references count="2">
          <reference field="3" count="1" selected="0">
            <x v="770"/>
          </reference>
          <reference field="4" count="1">
            <x v="3628"/>
          </reference>
        </references>
      </pivotArea>
    </format>
    <format dxfId="616">
      <pivotArea dataOnly="0" labelOnly="1" outline="0" fieldPosition="0">
        <references count="2">
          <reference field="3" count="1" selected="0">
            <x v="774"/>
          </reference>
          <reference field="4" count="1">
            <x v="1397"/>
          </reference>
        </references>
      </pivotArea>
    </format>
    <format dxfId="615">
      <pivotArea dataOnly="0" labelOnly="1" outline="0" fieldPosition="0">
        <references count="2">
          <reference field="3" count="1" selected="0">
            <x v="776"/>
          </reference>
          <reference field="4" count="1">
            <x v="3222"/>
          </reference>
        </references>
      </pivotArea>
    </format>
    <format dxfId="614">
      <pivotArea dataOnly="0" labelOnly="1" outline="0" fieldPosition="0">
        <references count="2">
          <reference field="3" count="1" selected="0">
            <x v="782"/>
          </reference>
          <reference field="4" count="1">
            <x v="752"/>
          </reference>
        </references>
      </pivotArea>
    </format>
    <format dxfId="613">
      <pivotArea dataOnly="0" labelOnly="1" outline="0" fieldPosition="0">
        <references count="2">
          <reference field="3" count="1" selected="0">
            <x v="790"/>
          </reference>
          <reference field="4" count="1">
            <x v="4873"/>
          </reference>
        </references>
      </pivotArea>
    </format>
    <format dxfId="612">
      <pivotArea dataOnly="0" labelOnly="1" outline="0" fieldPosition="0">
        <references count="2">
          <reference field="3" count="1" selected="0">
            <x v="797"/>
          </reference>
          <reference field="4" count="1">
            <x v="2748"/>
          </reference>
        </references>
      </pivotArea>
    </format>
    <format dxfId="611">
      <pivotArea dataOnly="0" labelOnly="1" outline="0" fieldPosition="0">
        <references count="2">
          <reference field="3" count="1" selected="0">
            <x v="804"/>
          </reference>
          <reference field="4" count="1">
            <x v="2179"/>
          </reference>
        </references>
      </pivotArea>
    </format>
    <format dxfId="610">
      <pivotArea dataOnly="0" labelOnly="1" outline="0" fieldPosition="0">
        <references count="2">
          <reference field="3" count="1" selected="0">
            <x v="805"/>
          </reference>
          <reference field="4" count="1">
            <x v="400"/>
          </reference>
        </references>
      </pivotArea>
    </format>
    <format dxfId="609">
      <pivotArea dataOnly="0" labelOnly="1" outline="0" fieldPosition="0">
        <references count="2">
          <reference field="3" count="1" selected="0">
            <x v="808"/>
          </reference>
          <reference field="4" count="1">
            <x v="2534"/>
          </reference>
        </references>
      </pivotArea>
    </format>
    <format dxfId="608">
      <pivotArea dataOnly="0" labelOnly="1" outline="0" fieldPosition="0">
        <references count="2">
          <reference field="3" count="1" selected="0">
            <x v="810"/>
          </reference>
          <reference field="4" count="1">
            <x v="1258"/>
          </reference>
        </references>
      </pivotArea>
    </format>
    <format dxfId="607">
      <pivotArea dataOnly="0" labelOnly="1" outline="0" fieldPosition="0">
        <references count="2">
          <reference field="3" count="1" selected="0">
            <x v="818"/>
          </reference>
          <reference field="4" count="1">
            <x v="2456"/>
          </reference>
        </references>
      </pivotArea>
    </format>
    <format dxfId="606">
      <pivotArea dataOnly="0" labelOnly="1" outline="0" fieldPosition="0">
        <references count="2">
          <reference field="3" count="1" selected="0">
            <x v="839"/>
          </reference>
          <reference field="4" count="1">
            <x v="4533"/>
          </reference>
        </references>
      </pivotArea>
    </format>
    <format dxfId="605">
      <pivotArea dataOnly="0" labelOnly="1" outline="0" fieldPosition="0">
        <references count="2">
          <reference field="3" count="1" selected="0">
            <x v="841"/>
          </reference>
          <reference field="4" count="1">
            <x v="3987"/>
          </reference>
        </references>
      </pivotArea>
    </format>
    <format dxfId="604">
      <pivotArea dataOnly="0" labelOnly="1" outline="0" fieldPosition="0">
        <references count="2">
          <reference field="3" count="1" selected="0">
            <x v="845"/>
          </reference>
          <reference field="4" count="1">
            <x v="2438"/>
          </reference>
        </references>
      </pivotArea>
    </format>
    <format dxfId="603">
      <pivotArea dataOnly="0" labelOnly="1" outline="0" fieldPosition="0">
        <references count="2">
          <reference field="3" count="1" selected="0">
            <x v="848"/>
          </reference>
          <reference field="4" count="1">
            <x v="755"/>
          </reference>
        </references>
      </pivotArea>
    </format>
    <format dxfId="602">
      <pivotArea dataOnly="0" labelOnly="1" outline="0" fieldPosition="0">
        <references count="2">
          <reference field="3" count="1" selected="0">
            <x v="852"/>
          </reference>
          <reference field="4" count="1">
            <x v="4439"/>
          </reference>
        </references>
      </pivotArea>
    </format>
    <format dxfId="601">
      <pivotArea dataOnly="0" labelOnly="1" outline="0" fieldPosition="0">
        <references count="2">
          <reference field="3" count="1" selected="0">
            <x v="867"/>
          </reference>
          <reference field="4" count="1">
            <x v="3801"/>
          </reference>
        </references>
      </pivotArea>
    </format>
    <format dxfId="600">
      <pivotArea dataOnly="0" labelOnly="1" outline="0" fieldPosition="0">
        <references count="2">
          <reference field="3" count="1" selected="0">
            <x v="873"/>
          </reference>
          <reference field="4" count="1">
            <x v="3951"/>
          </reference>
        </references>
      </pivotArea>
    </format>
    <format dxfId="599">
      <pivotArea dataOnly="0" labelOnly="1" outline="0" fieldPosition="0">
        <references count="2">
          <reference field="3" count="1" selected="0">
            <x v="875"/>
          </reference>
          <reference field="4" count="1">
            <x v="4354"/>
          </reference>
        </references>
      </pivotArea>
    </format>
    <format dxfId="598">
      <pivotArea dataOnly="0" labelOnly="1" outline="0" fieldPosition="0">
        <references count="2">
          <reference field="3" count="1" selected="0">
            <x v="881"/>
          </reference>
          <reference field="4" count="1">
            <x v="1633"/>
          </reference>
        </references>
      </pivotArea>
    </format>
    <format dxfId="597">
      <pivotArea dataOnly="0" labelOnly="1" outline="0" fieldPosition="0">
        <references count="2">
          <reference field="3" count="1" selected="0">
            <x v="884"/>
          </reference>
          <reference field="4" count="1">
            <x v="4097"/>
          </reference>
        </references>
      </pivotArea>
    </format>
    <format dxfId="596">
      <pivotArea dataOnly="0" labelOnly="1" outline="0" fieldPosition="0">
        <references count="2">
          <reference field="3" count="1" selected="0">
            <x v="886"/>
          </reference>
          <reference field="4" count="1">
            <x v="1792"/>
          </reference>
        </references>
      </pivotArea>
    </format>
    <format dxfId="595">
      <pivotArea dataOnly="0" labelOnly="1" outline="0" fieldPosition="0">
        <references count="2">
          <reference field="3" count="1" selected="0">
            <x v="889"/>
          </reference>
          <reference field="4" count="1">
            <x v="2864"/>
          </reference>
        </references>
      </pivotArea>
    </format>
    <format dxfId="594">
      <pivotArea dataOnly="0" labelOnly="1" outline="0" fieldPosition="0">
        <references count="2">
          <reference field="3" count="1" selected="0">
            <x v="893"/>
          </reference>
          <reference field="4" count="1">
            <x v="2635"/>
          </reference>
        </references>
      </pivotArea>
    </format>
    <format dxfId="593">
      <pivotArea dataOnly="0" labelOnly="1" outline="0" fieldPosition="0">
        <references count="2">
          <reference field="3" count="1" selected="0">
            <x v="900"/>
          </reference>
          <reference field="4" count="1">
            <x v="2949"/>
          </reference>
        </references>
      </pivotArea>
    </format>
    <format dxfId="592">
      <pivotArea dataOnly="0" labelOnly="1" outline="0" fieldPosition="0">
        <references count="2">
          <reference field="3" count="1" selected="0">
            <x v="904"/>
          </reference>
          <reference field="4" count="1">
            <x v="3441"/>
          </reference>
        </references>
      </pivotArea>
    </format>
    <format dxfId="591">
      <pivotArea dataOnly="0" labelOnly="1" outline="0" fieldPosition="0">
        <references count="2">
          <reference field="3" count="1" selected="0">
            <x v="933"/>
          </reference>
          <reference field="4" count="1">
            <x v="3153"/>
          </reference>
        </references>
      </pivotArea>
    </format>
    <format dxfId="590">
      <pivotArea dataOnly="0" labelOnly="1" outline="0" fieldPosition="0">
        <references count="2">
          <reference field="3" count="1" selected="0">
            <x v="935"/>
          </reference>
          <reference field="4" count="1">
            <x v="2713"/>
          </reference>
        </references>
      </pivotArea>
    </format>
    <format dxfId="589">
      <pivotArea dataOnly="0" labelOnly="1" outline="0" fieldPosition="0">
        <references count="2">
          <reference field="3" count="1" selected="0">
            <x v="940"/>
          </reference>
          <reference field="4" count="1">
            <x v="4428"/>
          </reference>
        </references>
      </pivotArea>
    </format>
    <format dxfId="588">
      <pivotArea dataOnly="0" labelOnly="1" outline="0" fieldPosition="0">
        <references count="2">
          <reference field="3" count="1" selected="0">
            <x v="945"/>
          </reference>
          <reference field="4" count="1">
            <x v="2709"/>
          </reference>
        </references>
      </pivotArea>
    </format>
    <format dxfId="587">
      <pivotArea dataOnly="0" labelOnly="1" outline="0" fieldPosition="0">
        <references count="2">
          <reference field="3" count="1" selected="0">
            <x v="948"/>
          </reference>
          <reference field="4" count="1">
            <x v="753"/>
          </reference>
        </references>
      </pivotArea>
    </format>
    <format dxfId="586">
      <pivotArea dataOnly="0" labelOnly="1" outline="0" fieldPosition="0">
        <references count="2">
          <reference field="3" count="1" selected="0">
            <x v="949"/>
          </reference>
          <reference field="4" count="1">
            <x v="376"/>
          </reference>
        </references>
      </pivotArea>
    </format>
    <format dxfId="585">
      <pivotArea dataOnly="0" labelOnly="1" outline="0" fieldPosition="0">
        <references count="2">
          <reference field="3" count="1" selected="0">
            <x v="955"/>
          </reference>
          <reference field="4" count="1">
            <x v="4567"/>
          </reference>
        </references>
      </pivotArea>
    </format>
    <format dxfId="584">
      <pivotArea dataOnly="0" labelOnly="1" outline="0" fieldPosition="0">
        <references count="2">
          <reference field="3" count="1" selected="0">
            <x v="972"/>
          </reference>
          <reference field="4" count="1">
            <x v="4548"/>
          </reference>
        </references>
      </pivotArea>
    </format>
    <format dxfId="583">
      <pivotArea dataOnly="0" labelOnly="1" outline="0" fieldPosition="0">
        <references count="2">
          <reference field="3" count="1" selected="0">
            <x v="982"/>
          </reference>
          <reference field="4" count="1">
            <x v="2840"/>
          </reference>
        </references>
      </pivotArea>
    </format>
    <format dxfId="582">
      <pivotArea dataOnly="0" labelOnly="1" outline="0" fieldPosition="0">
        <references count="2">
          <reference field="3" count="1" selected="0">
            <x v="985"/>
          </reference>
          <reference field="4" count="1">
            <x v="2831"/>
          </reference>
        </references>
      </pivotArea>
    </format>
    <format dxfId="581">
      <pivotArea dataOnly="0" labelOnly="1" outline="0" fieldPosition="0">
        <references count="2">
          <reference field="3" count="1" selected="0">
            <x v="997"/>
          </reference>
          <reference field="4" count="1">
            <x v="998"/>
          </reference>
        </references>
      </pivotArea>
    </format>
    <format dxfId="580">
      <pivotArea dataOnly="0" labelOnly="1" outline="0" fieldPosition="0">
        <references count="2">
          <reference field="3" count="1" selected="0">
            <x v="1001"/>
          </reference>
          <reference field="4" count="1">
            <x v="667"/>
          </reference>
        </references>
      </pivotArea>
    </format>
    <format dxfId="579">
      <pivotArea dataOnly="0" labelOnly="1" outline="0" fieldPosition="0">
        <references count="2">
          <reference field="3" count="1" selected="0">
            <x v="1003"/>
          </reference>
          <reference field="4" count="1">
            <x v="567"/>
          </reference>
        </references>
      </pivotArea>
    </format>
    <format dxfId="578">
      <pivotArea dataOnly="0" labelOnly="1" outline="0" fieldPosition="0">
        <references count="2">
          <reference field="3" count="1" selected="0">
            <x v="1011"/>
          </reference>
          <reference field="4" count="1">
            <x v="3213"/>
          </reference>
        </references>
      </pivotArea>
    </format>
    <format dxfId="577">
      <pivotArea dataOnly="0" labelOnly="1" outline="0" fieldPosition="0">
        <references count="2">
          <reference field="3" count="1" selected="0">
            <x v="1015"/>
          </reference>
          <reference field="4" count="1">
            <x v="1256"/>
          </reference>
        </references>
      </pivotArea>
    </format>
    <format dxfId="576">
      <pivotArea dataOnly="0" labelOnly="1" outline="0" fieldPosition="0">
        <references count="2">
          <reference field="3" count="1" selected="0">
            <x v="1018"/>
          </reference>
          <reference field="4" count="1">
            <x v="551"/>
          </reference>
        </references>
      </pivotArea>
    </format>
    <format dxfId="575">
      <pivotArea dataOnly="0" labelOnly="1" outline="0" fieldPosition="0">
        <references count="2">
          <reference field="3" count="1" selected="0">
            <x v="1020"/>
          </reference>
          <reference field="4" count="1">
            <x v="4610"/>
          </reference>
        </references>
      </pivotArea>
    </format>
    <format dxfId="574">
      <pivotArea dataOnly="0" labelOnly="1" outline="0" fieldPosition="0">
        <references count="2">
          <reference field="3" count="1" selected="0">
            <x v="1023"/>
          </reference>
          <reference field="4" count="1">
            <x v="2606"/>
          </reference>
        </references>
      </pivotArea>
    </format>
    <format dxfId="573">
      <pivotArea dataOnly="0" labelOnly="1" outline="0" fieldPosition="0">
        <references count="2">
          <reference field="3" count="1" selected="0">
            <x v="1029"/>
          </reference>
          <reference field="4" count="1">
            <x v="3415"/>
          </reference>
        </references>
      </pivotArea>
    </format>
    <format dxfId="572">
      <pivotArea dataOnly="0" labelOnly="1" outline="0" fieldPosition="0">
        <references count="2">
          <reference field="3" count="1" selected="0">
            <x v="1035"/>
          </reference>
          <reference field="4" count="1">
            <x v="222"/>
          </reference>
        </references>
      </pivotArea>
    </format>
    <format dxfId="571">
      <pivotArea dataOnly="0" labelOnly="1" outline="0" fieldPosition="0">
        <references count="2">
          <reference field="3" count="1" selected="0">
            <x v="1038"/>
          </reference>
          <reference field="4" count="1">
            <x v="3543"/>
          </reference>
        </references>
      </pivotArea>
    </format>
    <format dxfId="570">
      <pivotArea dataOnly="0" labelOnly="1" outline="0" fieldPosition="0">
        <references count="2">
          <reference field="3" count="1" selected="0">
            <x v="1040"/>
          </reference>
          <reference field="4" count="1">
            <x v="512"/>
          </reference>
        </references>
      </pivotArea>
    </format>
    <format dxfId="569">
      <pivotArea dataOnly="0" labelOnly="1" outline="0" fieldPosition="0">
        <references count="2">
          <reference field="3" count="1" selected="0">
            <x v="1042"/>
          </reference>
          <reference field="4" count="1">
            <x v="1641"/>
          </reference>
        </references>
      </pivotArea>
    </format>
    <format dxfId="568">
      <pivotArea dataOnly="0" labelOnly="1" outline="0" fieldPosition="0">
        <references count="2">
          <reference field="3" count="1" selected="0">
            <x v="1055"/>
          </reference>
          <reference field="4" count="1">
            <x v="583"/>
          </reference>
        </references>
      </pivotArea>
    </format>
    <format dxfId="567">
      <pivotArea dataOnly="0" labelOnly="1" outline="0" fieldPosition="0">
        <references count="2">
          <reference field="3" count="1" selected="0">
            <x v="1056"/>
          </reference>
          <reference field="4" count="1">
            <x v="4792"/>
          </reference>
        </references>
      </pivotArea>
    </format>
    <format dxfId="566">
      <pivotArea dataOnly="0" labelOnly="1" outline="0" fieldPosition="0">
        <references count="2">
          <reference field="3" count="1" selected="0">
            <x v="1058"/>
          </reference>
          <reference field="4" count="1">
            <x v="2446"/>
          </reference>
        </references>
      </pivotArea>
    </format>
    <format dxfId="565">
      <pivotArea dataOnly="0" labelOnly="1" outline="0" fieldPosition="0">
        <references count="2">
          <reference field="3" count="1" selected="0">
            <x v="1069"/>
          </reference>
          <reference field="4" count="1">
            <x v="2292"/>
          </reference>
        </references>
      </pivotArea>
    </format>
    <format dxfId="564">
      <pivotArea dataOnly="0" labelOnly="1" outline="0" fieldPosition="0">
        <references count="2">
          <reference field="3" count="1" selected="0">
            <x v="1075"/>
          </reference>
          <reference field="4" count="1">
            <x v="4297"/>
          </reference>
        </references>
      </pivotArea>
    </format>
    <format dxfId="563">
      <pivotArea dataOnly="0" labelOnly="1" outline="0" fieldPosition="0">
        <references count="2">
          <reference field="3" count="1" selected="0">
            <x v="1077"/>
          </reference>
          <reference field="4" count="1">
            <x v="4236"/>
          </reference>
        </references>
      </pivotArea>
    </format>
    <format dxfId="562">
      <pivotArea dataOnly="0" labelOnly="1" outline="0" fieldPosition="0">
        <references count="2">
          <reference field="3" count="1" selected="0">
            <x v="1078"/>
          </reference>
          <reference field="4" count="1">
            <x v="1956"/>
          </reference>
        </references>
      </pivotArea>
    </format>
    <format dxfId="561">
      <pivotArea dataOnly="0" labelOnly="1" outline="0" fieldPosition="0">
        <references count="2">
          <reference field="3" count="1" selected="0">
            <x v="1080"/>
          </reference>
          <reference field="4" count="1">
            <x v="285"/>
          </reference>
        </references>
      </pivotArea>
    </format>
    <format dxfId="560">
      <pivotArea dataOnly="0" labelOnly="1" outline="0" fieldPosition="0">
        <references count="2">
          <reference field="3" count="1" selected="0">
            <x v="1088"/>
          </reference>
          <reference field="4" count="1">
            <x v="1114"/>
          </reference>
        </references>
      </pivotArea>
    </format>
    <format dxfId="559">
      <pivotArea dataOnly="0" labelOnly="1" outline="0" fieldPosition="0">
        <references count="2">
          <reference field="3" count="1" selected="0">
            <x v="1092"/>
          </reference>
          <reference field="4" count="1">
            <x v="1961"/>
          </reference>
        </references>
      </pivotArea>
    </format>
    <format dxfId="558">
      <pivotArea dataOnly="0" labelOnly="1" outline="0" fieldPosition="0">
        <references count="2">
          <reference field="3" count="1" selected="0">
            <x v="1099"/>
          </reference>
          <reference field="4" count="1">
            <x v="286"/>
          </reference>
        </references>
      </pivotArea>
    </format>
    <format dxfId="557">
      <pivotArea dataOnly="0" labelOnly="1" outline="0" fieldPosition="0">
        <references count="2">
          <reference field="3" count="1" selected="0">
            <x v="1111"/>
          </reference>
          <reference field="4" count="1">
            <x v="4529"/>
          </reference>
        </references>
      </pivotArea>
    </format>
    <format dxfId="556">
      <pivotArea dataOnly="0" labelOnly="1" outline="0" fieldPosition="0">
        <references count="2">
          <reference field="3" count="1" selected="0">
            <x v="1112"/>
          </reference>
          <reference field="4" count="1">
            <x v="1307"/>
          </reference>
        </references>
      </pivotArea>
    </format>
    <format dxfId="555">
      <pivotArea dataOnly="0" labelOnly="1" outline="0" fieldPosition="0">
        <references count="2">
          <reference field="3" count="1" selected="0">
            <x v="1114"/>
          </reference>
          <reference field="4" count="1">
            <x v="311"/>
          </reference>
        </references>
      </pivotArea>
    </format>
    <format dxfId="554">
      <pivotArea dataOnly="0" labelOnly="1" outline="0" fieldPosition="0">
        <references count="2">
          <reference field="3" count="1" selected="0">
            <x v="1126"/>
          </reference>
          <reference field="4" count="1">
            <x v="660"/>
          </reference>
        </references>
      </pivotArea>
    </format>
    <format dxfId="553">
      <pivotArea dataOnly="0" labelOnly="1" outline="0" fieldPosition="0">
        <references count="2">
          <reference field="3" count="1" selected="0">
            <x v="1129"/>
          </reference>
          <reference field="4" count="1">
            <x v="1039"/>
          </reference>
        </references>
      </pivotArea>
    </format>
    <format dxfId="552">
      <pivotArea dataOnly="0" labelOnly="1" outline="0" fieldPosition="0">
        <references count="2">
          <reference field="3" count="1" selected="0">
            <x v="1141"/>
          </reference>
          <reference field="4" count="1">
            <x v="568"/>
          </reference>
        </references>
      </pivotArea>
    </format>
    <format dxfId="551">
      <pivotArea dataOnly="0" labelOnly="1" outline="0" fieldPosition="0">
        <references count="2">
          <reference field="3" count="1" selected="0">
            <x v="1144"/>
          </reference>
          <reference field="4" count="1">
            <x v="2921"/>
          </reference>
        </references>
      </pivotArea>
    </format>
    <format dxfId="550">
      <pivotArea dataOnly="0" labelOnly="1" outline="0" fieldPosition="0">
        <references count="2">
          <reference field="3" count="1" selected="0">
            <x v="1145"/>
          </reference>
          <reference field="4" count="1">
            <x v="3031"/>
          </reference>
        </references>
      </pivotArea>
    </format>
    <format dxfId="549">
      <pivotArea dataOnly="0" labelOnly="1" outline="0" fieldPosition="0">
        <references count="2">
          <reference field="3" count="1" selected="0">
            <x v="1147"/>
          </reference>
          <reference field="4" count="1">
            <x v="856"/>
          </reference>
        </references>
      </pivotArea>
    </format>
    <format dxfId="548">
      <pivotArea dataOnly="0" labelOnly="1" outline="0" fieldPosition="0">
        <references count="2">
          <reference field="3" count="1" selected="0">
            <x v="1150"/>
          </reference>
          <reference field="4" count="1">
            <x v="477"/>
          </reference>
        </references>
      </pivotArea>
    </format>
    <format dxfId="547">
      <pivotArea dataOnly="0" labelOnly="1" outline="0" fieldPosition="0">
        <references count="2">
          <reference field="3" count="1" selected="0">
            <x v="1159"/>
          </reference>
          <reference field="4" count="1">
            <x v="3288"/>
          </reference>
        </references>
      </pivotArea>
    </format>
    <format dxfId="546">
      <pivotArea dataOnly="0" labelOnly="1" outline="0" fieldPosition="0">
        <references count="2">
          <reference field="3" count="1" selected="0">
            <x v="1167"/>
          </reference>
          <reference field="4" count="1">
            <x v="3820"/>
          </reference>
        </references>
      </pivotArea>
    </format>
    <format dxfId="545">
      <pivotArea dataOnly="0" labelOnly="1" outline="0" fieldPosition="0">
        <references count="2">
          <reference field="3" count="1" selected="0">
            <x v="1168"/>
          </reference>
          <reference field="4" count="1">
            <x v="3382"/>
          </reference>
        </references>
      </pivotArea>
    </format>
    <format dxfId="544">
      <pivotArea dataOnly="0" labelOnly="1" outline="0" fieldPosition="0">
        <references count="2">
          <reference field="3" count="1" selected="0">
            <x v="1185"/>
          </reference>
          <reference field="4" count="1">
            <x v="4881"/>
          </reference>
        </references>
      </pivotArea>
    </format>
    <format dxfId="543">
      <pivotArea dataOnly="0" labelOnly="1" outline="0" fieldPosition="0">
        <references count="2">
          <reference field="3" count="1" selected="0">
            <x v="1189"/>
          </reference>
          <reference field="4" count="1">
            <x v="2417"/>
          </reference>
        </references>
      </pivotArea>
    </format>
    <format dxfId="542">
      <pivotArea dataOnly="0" labelOnly="1" outline="0" fieldPosition="0">
        <references count="2">
          <reference field="3" count="1" selected="0">
            <x v="1196"/>
          </reference>
          <reference field="4" count="1">
            <x v="2222"/>
          </reference>
        </references>
      </pivotArea>
    </format>
    <format dxfId="541">
      <pivotArea dataOnly="0" labelOnly="1" outline="0" fieldPosition="0">
        <references count="2">
          <reference field="3" count="1" selected="0">
            <x v="1198"/>
          </reference>
          <reference field="4" count="1">
            <x v="80"/>
          </reference>
        </references>
      </pivotArea>
    </format>
    <format dxfId="540">
      <pivotArea dataOnly="0" labelOnly="1" outline="0" fieldPosition="0">
        <references count="2">
          <reference field="3" count="1" selected="0">
            <x v="1202"/>
          </reference>
          <reference field="4" count="1">
            <x v="2747"/>
          </reference>
        </references>
      </pivotArea>
    </format>
    <format dxfId="539">
      <pivotArea dataOnly="0" labelOnly="1" outline="0" fieldPosition="0">
        <references count="2">
          <reference field="3" count="1" selected="0">
            <x v="1204"/>
          </reference>
          <reference field="4" count="1">
            <x v="1253"/>
          </reference>
        </references>
      </pivotArea>
    </format>
    <format dxfId="538">
      <pivotArea dataOnly="0" labelOnly="1" outline="0" fieldPosition="0">
        <references count="2">
          <reference field="3" count="1" selected="0">
            <x v="1209"/>
          </reference>
          <reference field="4" count="1">
            <x v="4516"/>
          </reference>
        </references>
      </pivotArea>
    </format>
    <format dxfId="537">
      <pivotArea dataOnly="0" labelOnly="1" outline="0" fieldPosition="0">
        <references count="2">
          <reference field="3" count="1" selected="0">
            <x v="1210"/>
          </reference>
          <reference field="4" count="1">
            <x v="3054"/>
          </reference>
        </references>
      </pivotArea>
    </format>
    <format dxfId="536">
      <pivotArea dataOnly="0" labelOnly="1" outline="0" fieldPosition="0">
        <references count="2">
          <reference field="3" count="1" selected="0">
            <x v="1222"/>
          </reference>
          <reference field="4" count="1">
            <x v="1563"/>
          </reference>
        </references>
      </pivotArea>
    </format>
    <format dxfId="535">
      <pivotArea dataOnly="0" labelOnly="1" outline="0" fieldPosition="0">
        <references count="2">
          <reference field="3" count="1" selected="0">
            <x v="1226"/>
          </reference>
          <reference field="4" count="1">
            <x v="2140"/>
          </reference>
        </references>
      </pivotArea>
    </format>
    <format dxfId="534">
      <pivotArea dataOnly="0" labelOnly="1" outline="0" fieldPosition="0">
        <references count="2">
          <reference field="3" count="1" selected="0">
            <x v="1231"/>
          </reference>
          <reference field="4" count="1">
            <x v="1313"/>
          </reference>
        </references>
      </pivotArea>
    </format>
    <format dxfId="533">
      <pivotArea dataOnly="0" labelOnly="1" outline="0" fieldPosition="0">
        <references count="2">
          <reference field="3" count="1" selected="0">
            <x v="1242"/>
          </reference>
          <reference field="4" count="1">
            <x v="4691"/>
          </reference>
        </references>
      </pivotArea>
    </format>
    <format dxfId="532">
      <pivotArea dataOnly="0" labelOnly="1" outline="0" fieldPosition="0">
        <references count="2">
          <reference field="3" count="1" selected="0">
            <x v="1244"/>
          </reference>
          <reference field="4" count="1">
            <x v="1757"/>
          </reference>
        </references>
      </pivotArea>
    </format>
    <format dxfId="531">
      <pivotArea dataOnly="0" labelOnly="1" outline="0" fieldPosition="0">
        <references count="2">
          <reference field="3" count="1" selected="0">
            <x v="1247"/>
          </reference>
          <reference field="4" count="1">
            <x v="3205"/>
          </reference>
        </references>
      </pivotArea>
    </format>
    <format dxfId="530">
      <pivotArea dataOnly="0" labelOnly="1" outline="0" fieldPosition="0">
        <references count="2">
          <reference field="3" count="1" selected="0">
            <x v="1257"/>
          </reference>
          <reference field="4" count="1">
            <x v="3041"/>
          </reference>
        </references>
      </pivotArea>
    </format>
    <format dxfId="529">
      <pivotArea dataOnly="0" labelOnly="1" outline="0" fieldPosition="0">
        <references count="2">
          <reference field="3" count="1" selected="0">
            <x v="1259"/>
          </reference>
          <reference field="4" count="1">
            <x v="4238"/>
          </reference>
        </references>
      </pivotArea>
    </format>
    <format dxfId="528">
      <pivotArea dataOnly="0" labelOnly="1" outline="0" fieldPosition="0">
        <references count="2">
          <reference field="3" count="1" selected="0">
            <x v="1261"/>
          </reference>
          <reference field="4" count="1">
            <x v="3016"/>
          </reference>
        </references>
      </pivotArea>
    </format>
    <format dxfId="527">
      <pivotArea dataOnly="0" labelOnly="1" outline="0" fieldPosition="0">
        <references count="2">
          <reference field="3" count="1" selected="0">
            <x v="1262"/>
          </reference>
          <reference field="4" count="1">
            <x v="3730"/>
          </reference>
        </references>
      </pivotArea>
    </format>
    <format dxfId="526">
      <pivotArea dataOnly="0" labelOnly="1" outline="0" fieldPosition="0">
        <references count="2">
          <reference field="3" count="1" selected="0">
            <x v="1263"/>
          </reference>
          <reference field="4" count="1">
            <x v="1694"/>
          </reference>
        </references>
      </pivotArea>
    </format>
    <format dxfId="525">
      <pivotArea dataOnly="0" labelOnly="1" outline="0" fieldPosition="0">
        <references count="2">
          <reference field="3" count="1" selected="0">
            <x v="1273"/>
          </reference>
          <reference field="4" count="1">
            <x v="1329"/>
          </reference>
        </references>
      </pivotArea>
    </format>
    <format dxfId="524">
      <pivotArea dataOnly="0" labelOnly="1" outline="0" fieldPosition="0">
        <references count="2">
          <reference field="3" count="1" selected="0">
            <x v="1274"/>
          </reference>
          <reference field="4" count="1">
            <x v="3851"/>
          </reference>
        </references>
      </pivotArea>
    </format>
    <format dxfId="523">
      <pivotArea dataOnly="0" labelOnly="1" outline="0" fieldPosition="0">
        <references count="2">
          <reference field="3" count="1" selected="0">
            <x v="1282"/>
          </reference>
          <reference field="4" count="1">
            <x v="3259"/>
          </reference>
        </references>
      </pivotArea>
    </format>
    <format dxfId="522">
      <pivotArea dataOnly="0" labelOnly="1" outline="0" fieldPosition="0">
        <references count="2">
          <reference field="3" count="1" selected="0">
            <x v="1286"/>
          </reference>
          <reference field="4" count="1">
            <x v="3313"/>
          </reference>
        </references>
      </pivotArea>
    </format>
    <format dxfId="521">
      <pivotArea dataOnly="0" labelOnly="1" outline="0" fieldPosition="0">
        <references count="2">
          <reference field="3" count="1" selected="0">
            <x v="1296"/>
          </reference>
          <reference field="4" count="1">
            <x v="1785"/>
          </reference>
        </references>
      </pivotArea>
    </format>
    <format dxfId="520">
      <pivotArea dataOnly="0" labelOnly="1" outline="0" fieldPosition="0">
        <references count="2">
          <reference field="3" count="1" selected="0">
            <x v="1297"/>
          </reference>
          <reference field="4" count="1">
            <x v="4553"/>
          </reference>
        </references>
      </pivotArea>
    </format>
    <format dxfId="519">
      <pivotArea dataOnly="0" labelOnly="1" outline="0" fieldPosition="0">
        <references count="2">
          <reference field="3" count="1" selected="0">
            <x v="1304"/>
          </reference>
          <reference field="4" count="1">
            <x v="905"/>
          </reference>
        </references>
      </pivotArea>
    </format>
    <format dxfId="518">
      <pivotArea dataOnly="0" labelOnly="1" outline="0" fieldPosition="0">
        <references count="2">
          <reference field="3" count="1" selected="0">
            <x v="1305"/>
          </reference>
          <reference field="4" count="1">
            <x v="4313"/>
          </reference>
        </references>
      </pivotArea>
    </format>
    <format dxfId="517">
      <pivotArea dataOnly="0" labelOnly="1" outline="0" fieldPosition="0">
        <references count="2">
          <reference field="3" count="1" selected="0">
            <x v="1313"/>
          </reference>
          <reference field="4" count="1">
            <x v="4305"/>
          </reference>
        </references>
      </pivotArea>
    </format>
    <format dxfId="516">
      <pivotArea dataOnly="0" labelOnly="1" outline="0" fieldPosition="0">
        <references count="2">
          <reference field="3" count="1" selected="0">
            <x v="1318"/>
          </reference>
          <reference field="4" count="1">
            <x v="2698"/>
          </reference>
        </references>
      </pivotArea>
    </format>
    <format dxfId="515">
      <pivotArea dataOnly="0" labelOnly="1" outline="0" fieldPosition="0">
        <references count="2">
          <reference field="3" count="1" selected="0">
            <x v="1325"/>
          </reference>
          <reference field="4" count="1">
            <x v="2510"/>
          </reference>
        </references>
      </pivotArea>
    </format>
    <format dxfId="514">
      <pivotArea dataOnly="0" labelOnly="1" outline="0" fieldPosition="0">
        <references count="2">
          <reference field="3" count="1" selected="0">
            <x v="1343"/>
          </reference>
          <reference field="4" count="1">
            <x v="2601"/>
          </reference>
        </references>
      </pivotArea>
    </format>
    <format dxfId="513">
      <pivotArea dataOnly="0" labelOnly="1" outline="0" fieldPosition="0">
        <references count="2">
          <reference field="3" count="1" selected="0">
            <x v="1344"/>
          </reference>
          <reference field="4" count="1">
            <x v="2077"/>
          </reference>
        </references>
      </pivotArea>
    </format>
    <format dxfId="512">
      <pivotArea dataOnly="0" labelOnly="1" outline="0" fieldPosition="0">
        <references count="2">
          <reference field="3" count="1" selected="0">
            <x v="1355"/>
          </reference>
          <reference field="4" count="1">
            <x v="3199"/>
          </reference>
        </references>
      </pivotArea>
    </format>
    <format dxfId="511">
      <pivotArea dataOnly="0" labelOnly="1" outline="0" fieldPosition="0">
        <references count="2">
          <reference field="3" count="1" selected="0">
            <x v="1370"/>
          </reference>
          <reference field="4" count="1">
            <x v="3762"/>
          </reference>
        </references>
      </pivotArea>
    </format>
    <format dxfId="510">
      <pivotArea dataOnly="0" labelOnly="1" outline="0" fieldPosition="0">
        <references count="2">
          <reference field="3" count="1" selected="0">
            <x v="1372"/>
          </reference>
          <reference field="4" count="1">
            <x v="2926"/>
          </reference>
        </references>
      </pivotArea>
    </format>
    <format dxfId="509">
      <pivotArea dataOnly="0" labelOnly="1" outline="0" fieldPosition="0">
        <references count="2">
          <reference field="3" count="1" selected="0">
            <x v="1379"/>
          </reference>
          <reference field="4" count="1">
            <x v="2563"/>
          </reference>
        </references>
      </pivotArea>
    </format>
    <format dxfId="508">
      <pivotArea dataOnly="0" labelOnly="1" outline="0" fieldPosition="0">
        <references count="2">
          <reference field="3" count="1" selected="0">
            <x v="1383"/>
          </reference>
          <reference field="4" count="1">
            <x v="2371"/>
          </reference>
        </references>
      </pivotArea>
    </format>
    <format dxfId="507">
      <pivotArea dataOnly="0" labelOnly="1" outline="0" fieldPosition="0">
        <references count="2">
          <reference field="3" count="1" selected="0">
            <x v="1386"/>
          </reference>
          <reference field="4" count="1">
            <x v="3900"/>
          </reference>
        </references>
      </pivotArea>
    </format>
    <format dxfId="506">
      <pivotArea dataOnly="0" labelOnly="1" outline="0" fieldPosition="0">
        <references count="2">
          <reference field="3" count="1" selected="0">
            <x v="1391"/>
          </reference>
          <reference field="4" count="1">
            <x v="2197"/>
          </reference>
        </references>
      </pivotArea>
    </format>
    <format dxfId="505">
      <pivotArea dataOnly="0" labelOnly="1" outline="0" fieldPosition="0">
        <references count="2">
          <reference field="3" count="1" selected="0">
            <x v="1392"/>
          </reference>
          <reference field="4" count="1">
            <x v="487"/>
          </reference>
        </references>
      </pivotArea>
    </format>
    <format dxfId="504">
      <pivotArea dataOnly="0" labelOnly="1" outline="0" fieldPosition="0">
        <references count="2">
          <reference field="3" count="1" selected="0">
            <x v="1396"/>
          </reference>
          <reference field="4" count="1">
            <x v="2689"/>
          </reference>
        </references>
      </pivotArea>
    </format>
    <format dxfId="503">
      <pivotArea dataOnly="0" labelOnly="1" outline="0" fieldPosition="0">
        <references count="2">
          <reference field="3" count="1" selected="0">
            <x v="1398"/>
          </reference>
          <reference field="4" count="1">
            <x v="4094"/>
          </reference>
        </references>
      </pivotArea>
    </format>
    <format dxfId="502">
      <pivotArea dataOnly="0" labelOnly="1" outline="0" fieldPosition="0">
        <references count="2">
          <reference field="3" count="1" selected="0">
            <x v="1401"/>
          </reference>
          <reference field="4" count="1">
            <x v="936"/>
          </reference>
        </references>
      </pivotArea>
    </format>
    <format dxfId="501">
      <pivotArea dataOnly="0" labelOnly="1" outline="0" fieldPosition="0">
        <references count="2">
          <reference field="3" count="1" selected="0">
            <x v="1405"/>
          </reference>
          <reference field="4" count="1">
            <x v="2040"/>
          </reference>
        </references>
      </pivotArea>
    </format>
    <format dxfId="500">
      <pivotArea dataOnly="0" labelOnly="1" outline="0" fieldPosition="0">
        <references count="2">
          <reference field="3" count="1" selected="0">
            <x v="1410"/>
          </reference>
          <reference field="4" count="1">
            <x v="3731"/>
          </reference>
        </references>
      </pivotArea>
    </format>
    <format dxfId="499">
      <pivotArea dataOnly="0" labelOnly="1" outline="0" fieldPosition="0">
        <references count="2">
          <reference field="3" count="1" selected="0">
            <x v="1415"/>
          </reference>
          <reference field="4" count="1">
            <x v="33"/>
          </reference>
        </references>
      </pivotArea>
    </format>
    <format dxfId="498">
      <pivotArea dataOnly="0" labelOnly="1" outline="0" fieldPosition="0">
        <references count="2">
          <reference field="3" count="1" selected="0">
            <x v="1418"/>
          </reference>
          <reference field="4" count="1">
            <x v="4712"/>
          </reference>
        </references>
      </pivotArea>
    </format>
    <format dxfId="497">
      <pivotArea dataOnly="0" labelOnly="1" outline="0" fieldPosition="0">
        <references count="2">
          <reference field="3" count="1" selected="0">
            <x v="1423"/>
          </reference>
          <reference field="4" count="1">
            <x v="1532"/>
          </reference>
        </references>
      </pivotArea>
    </format>
    <format dxfId="496">
      <pivotArea dataOnly="0" labelOnly="1" outline="0" fieldPosition="0">
        <references count="2">
          <reference field="3" count="1" selected="0">
            <x v="1425"/>
          </reference>
          <reference field="4" count="1">
            <x v="2980"/>
          </reference>
        </references>
      </pivotArea>
    </format>
    <format dxfId="495">
      <pivotArea dataOnly="0" labelOnly="1" outline="0" fieldPosition="0">
        <references count="2">
          <reference field="3" count="1" selected="0">
            <x v="1427"/>
          </reference>
          <reference field="4" count="1">
            <x v="4846"/>
          </reference>
        </references>
      </pivotArea>
    </format>
    <format dxfId="494">
      <pivotArea dataOnly="0" labelOnly="1" outline="0" fieldPosition="0">
        <references count="2">
          <reference field="3" count="1" selected="0">
            <x v="1430"/>
          </reference>
          <reference field="4" count="1">
            <x v="4572"/>
          </reference>
        </references>
      </pivotArea>
    </format>
    <format dxfId="493">
      <pivotArea dataOnly="0" labelOnly="1" outline="0" fieldPosition="0">
        <references count="2">
          <reference field="3" count="1" selected="0">
            <x v="1431"/>
          </reference>
          <reference field="4" count="1">
            <x v="2639"/>
          </reference>
        </references>
      </pivotArea>
    </format>
    <format dxfId="492">
      <pivotArea dataOnly="0" labelOnly="1" outline="0" fieldPosition="0">
        <references count="2">
          <reference field="3" count="1" selected="0">
            <x v="1435"/>
          </reference>
          <reference field="4" count="1">
            <x v="1940"/>
          </reference>
        </references>
      </pivotArea>
    </format>
    <format dxfId="491">
      <pivotArea dataOnly="0" labelOnly="1" outline="0" fieldPosition="0">
        <references count="2">
          <reference field="3" count="1" selected="0">
            <x v="1437"/>
          </reference>
          <reference field="4" count="1">
            <x v="2580"/>
          </reference>
        </references>
      </pivotArea>
    </format>
    <format dxfId="490">
      <pivotArea dataOnly="0" labelOnly="1" outline="0" fieldPosition="0">
        <references count="2">
          <reference field="3" count="1" selected="0">
            <x v="1449"/>
          </reference>
          <reference field="4" count="1">
            <x v="69"/>
          </reference>
        </references>
      </pivotArea>
    </format>
    <format dxfId="489">
      <pivotArea dataOnly="0" labelOnly="1" outline="0" fieldPosition="0">
        <references count="2">
          <reference field="3" count="1" selected="0">
            <x v="1452"/>
          </reference>
          <reference field="4" count="1">
            <x v="3627"/>
          </reference>
        </references>
      </pivotArea>
    </format>
    <format dxfId="488">
      <pivotArea dataOnly="0" labelOnly="1" outline="0" fieldPosition="0">
        <references count="2">
          <reference field="3" count="1" selected="0">
            <x v="1455"/>
          </reference>
          <reference field="4" count="1">
            <x v="912"/>
          </reference>
        </references>
      </pivotArea>
    </format>
    <format dxfId="487">
      <pivotArea dataOnly="0" labelOnly="1" outline="0" fieldPosition="0">
        <references count="2">
          <reference field="3" count="1" selected="0">
            <x v="1462"/>
          </reference>
          <reference field="4" count="1">
            <x v="331"/>
          </reference>
        </references>
      </pivotArea>
    </format>
    <format dxfId="486">
      <pivotArea dataOnly="0" labelOnly="1" outline="0" fieldPosition="0">
        <references count="2">
          <reference field="3" count="1" selected="0">
            <x v="1470"/>
          </reference>
          <reference field="4" count="1">
            <x v="3904"/>
          </reference>
        </references>
      </pivotArea>
    </format>
    <format dxfId="485">
      <pivotArea dataOnly="0" labelOnly="1" outline="0" fieldPosition="0">
        <references count="2">
          <reference field="3" count="1" selected="0">
            <x v="1471"/>
          </reference>
          <reference field="4" count="1">
            <x v="3157"/>
          </reference>
        </references>
      </pivotArea>
    </format>
    <format dxfId="484">
      <pivotArea dataOnly="0" labelOnly="1" outline="0" fieldPosition="0">
        <references count="2">
          <reference field="3" count="1" selected="0">
            <x v="1472"/>
          </reference>
          <reference field="4" count="1">
            <x v="324"/>
          </reference>
        </references>
      </pivotArea>
    </format>
    <format dxfId="483">
      <pivotArea dataOnly="0" labelOnly="1" outline="0" fieldPosition="0">
        <references count="2">
          <reference field="3" count="1" selected="0">
            <x v="1477"/>
          </reference>
          <reference field="4" count="1">
            <x v="2826"/>
          </reference>
        </references>
      </pivotArea>
    </format>
    <format dxfId="482">
      <pivotArea dataOnly="0" labelOnly="1" outline="0" fieldPosition="0">
        <references count="2">
          <reference field="3" count="1" selected="0">
            <x v="1484"/>
          </reference>
          <reference field="4" count="1">
            <x v="3818"/>
          </reference>
        </references>
      </pivotArea>
    </format>
    <format dxfId="481">
      <pivotArea dataOnly="0" labelOnly="1" outline="0" fieldPosition="0">
        <references count="2">
          <reference field="3" count="1" selected="0">
            <x v="1492"/>
          </reference>
          <reference field="4" count="1">
            <x v="2469"/>
          </reference>
        </references>
      </pivotArea>
    </format>
    <format dxfId="480">
      <pivotArea dataOnly="0" labelOnly="1" outline="0" fieldPosition="0">
        <references count="2">
          <reference field="3" count="1" selected="0">
            <x v="1493"/>
          </reference>
          <reference field="4" count="1">
            <x v="519"/>
          </reference>
        </references>
      </pivotArea>
    </format>
    <format dxfId="479">
      <pivotArea dataOnly="0" labelOnly="1" outline="0" fieldPosition="0">
        <references count="2">
          <reference field="3" count="1" selected="0">
            <x v="1499"/>
          </reference>
          <reference field="4" count="1">
            <x v="4569"/>
          </reference>
        </references>
      </pivotArea>
    </format>
    <format dxfId="478">
      <pivotArea dataOnly="0" labelOnly="1" outline="0" fieldPosition="0">
        <references count="2">
          <reference field="3" count="1" selected="0">
            <x v="1500"/>
          </reference>
          <reference field="4" count="1">
            <x v="3297"/>
          </reference>
        </references>
      </pivotArea>
    </format>
    <format dxfId="477">
      <pivotArea dataOnly="0" labelOnly="1" outline="0" fieldPosition="0">
        <references count="2">
          <reference field="3" count="1" selected="0">
            <x v="1501"/>
          </reference>
          <reference field="4" count="1">
            <x v="1112"/>
          </reference>
        </references>
      </pivotArea>
    </format>
    <format dxfId="476">
      <pivotArea dataOnly="0" labelOnly="1" outline="0" fieldPosition="0">
        <references count="2">
          <reference field="3" count="1" selected="0">
            <x v="1509"/>
          </reference>
          <reference field="4" count="1">
            <x v="492"/>
          </reference>
        </references>
      </pivotArea>
    </format>
    <format dxfId="475">
      <pivotArea dataOnly="0" labelOnly="1" outline="0" fieldPosition="0">
        <references count="2">
          <reference field="3" count="1" selected="0">
            <x v="1511"/>
          </reference>
          <reference field="4" count="1">
            <x v="2125"/>
          </reference>
        </references>
      </pivotArea>
    </format>
    <format dxfId="474">
      <pivotArea dataOnly="0" labelOnly="1" outline="0" fieldPosition="0">
        <references count="2">
          <reference field="3" count="1" selected="0">
            <x v="1512"/>
          </reference>
          <reference field="4" count="1">
            <x v="4164"/>
          </reference>
        </references>
      </pivotArea>
    </format>
    <format dxfId="473">
      <pivotArea dataOnly="0" labelOnly="1" outline="0" fieldPosition="0">
        <references count="2">
          <reference field="3" count="1" selected="0">
            <x v="1514"/>
          </reference>
          <reference field="4" count="1">
            <x v="3078"/>
          </reference>
        </references>
      </pivotArea>
    </format>
    <format dxfId="472">
      <pivotArea dataOnly="0" labelOnly="1" outline="0" fieldPosition="0">
        <references count="2">
          <reference field="3" count="1" selected="0">
            <x v="1515"/>
          </reference>
          <reference field="4" count="1">
            <x v="4277"/>
          </reference>
        </references>
      </pivotArea>
    </format>
    <format dxfId="471">
      <pivotArea dataOnly="0" labelOnly="1" outline="0" fieldPosition="0">
        <references count="2">
          <reference field="3" count="1" selected="0">
            <x v="1518"/>
          </reference>
          <reference field="4" count="1">
            <x v="3333"/>
          </reference>
        </references>
      </pivotArea>
    </format>
    <format dxfId="470">
      <pivotArea dataOnly="0" labelOnly="1" outline="0" fieldPosition="0">
        <references count="2">
          <reference field="3" count="1" selected="0">
            <x v="1519"/>
          </reference>
          <reference field="4" count="1">
            <x v="1969"/>
          </reference>
        </references>
      </pivotArea>
    </format>
    <format dxfId="469">
      <pivotArea dataOnly="0" labelOnly="1" outline="0" fieldPosition="0">
        <references count="2">
          <reference field="3" count="1" selected="0">
            <x v="1523"/>
          </reference>
          <reference field="4" count="1">
            <x v="3619"/>
          </reference>
        </references>
      </pivotArea>
    </format>
    <format dxfId="468">
      <pivotArea dataOnly="0" labelOnly="1" outline="0" fieldPosition="0">
        <references count="2">
          <reference field="3" count="1" selected="0">
            <x v="1526"/>
          </reference>
          <reference field="4" count="1">
            <x v="1506"/>
          </reference>
        </references>
      </pivotArea>
    </format>
    <format dxfId="467">
      <pivotArea dataOnly="0" labelOnly="1" outline="0" fieldPosition="0">
        <references count="2">
          <reference field="3" count="1" selected="0">
            <x v="1530"/>
          </reference>
          <reference field="4" count="1">
            <x v="4346"/>
          </reference>
        </references>
      </pivotArea>
    </format>
    <format dxfId="466">
      <pivotArea dataOnly="0" labelOnly="1" outline="0" fieldPosition="0">
        <references count="2">
          <reference field="3" count="1" selected="0">
            <x v="1534"/>
          </reference>
          <reference field="4" count="1">
            <x v="3456"/>
          </reference>
        </references>
      </pivotArea>
    </format>
    <format dxfId="465">
      <pivotArea dataOnly="0" labelOnly="1" outline="0" fieldPosition="0">
        <references count="2">
          <reference field="3" count="1" selected="0">
            <x v="1539"/>
          </reference>
          <reference field="4" count="1">
            <x v="4672"/>
          </reference>
        </references>
      </pivotArea>
    </format>
    <format dxfId="464">
      <pivotArea dataOnly="0" labelOnly="1" outline="0" fieldPosition="0">
        <references count="2">
          <reference field="3" count="1" selected="0">
            <x v="1542"/>
          </reference>
          <reference field="4" count="1">
            <x v="1583"/>
          </reference>
        </references>
      </pivotArea>
    </format>
    <format dxfId="463">
      <pivotArea dataOnly="0" labelOnly="1" outline="0" fieldPosition="0">
        <references count="2">
          <reference field="3" count="1" selected="0">
            <x v="1545"/>
          </reference>
          <reference field="4" count="1">
            <x v="2532"/>
          </reference>
        </references>
      </pivotArea>
    </format>
    <format dxfId="462">
      <pivotArea dataOnly="0" labelOnly="1" outline="0" fieldPosition="0">
        <references count="2">
          <reference field="3" count="1" selected="0">
            <x v="1548"/>
          </reference>
          <reference field="4" count="1">
            <x v="4647"/>
          </reference>
        </references>
      </pivotArea>
    </format>
    <format dxfId="461">
      <pivotArea dataOnly="0" labelOnly="1" outline="0" fieldPosition="0">
        <references count="2">
          <reference field="3" count="1" selected="0">
            <x v="1557"/>
          </reference>
          <reference field="4" count="1">
            <x v="1622"/>
          </reference>
        </references>
      </pivotArea>
    </format>
    <format dxfId="460">
      <pivotArea dataOnly="0" labelOnly="1" outline="0" fieldPosition="0">
        <references count="2">
          <reference field="3" count="1" selected="0">
            <x v="1564"/>
          </reference>
          <reference field="4" count="1">
            <x v="3481"/>
          </reference>
        </references>
      </pivotArea>
    </format>
    <format dxfId="459">
      <pivotArea dataOnly="0" labelOnly="1" outline="0" fieldPosition="0">
        <references count="2">
          <reference field="3" count="1" selected="0">
            <x v="1566"/>
          </reference>
          <reference field="4" count="1">
            <x v="4093"/>
          </reference>
        </references>
      </pivotArea>
    </format>
    <format dxfId="458">
      <pivotArea dataOnly="0" labelOnly="1" outline="0" fieldPosition="0">
        <references count="2">
          <reference field="3" count="1" selected="0">
            <x v="1585"/>
          </reference>
          <reference field="4" count="1">
            <x v="4794"/>
          </reference>
        </references>
      </pivotArea>
    </format>
    <format dxfId="457">
      <pivotArea dataOnly="0" labelOnly="1" outline="0" fieldPosition="0">
        <references count="2">
          <reference field="3" count="1" selected="0">
            <x v="1598"/>
          </reference>
          <reference field="4" count="1">
            <x v="2195"/>
          </reference>
        </references>
      </pivotArea>
    </format>
    <format dxfId="456">
      <pivotArea dataOnly="0" labelOnly="1" outline="0" fieldPosition="0">
        <references count="2">
          <reference field="3" count="1" selected="0">
            <x v="1600"/>
          </reference>
          <reference field="4" count="1">
            <x v="84"/>
          </reference>
        </references>
      </pivotArea>
    </format>
    <format dxfId="455">
      <pivotArea dataOnly="0" labelOnly="1" outline="0" fieldPosition="0">
        <references count="2">
          <reference field="3" count="1" selected="0">
            <x v="1604"/>
          </reference>
          <reference field="4" count="1">
            <x v="4755"/>
          </reference>
        </references>
      </pivotArea>
    </format>
    <format dxfId="454">
      <pivotArea dataOnly="0" labelOnly="1" outline="0" fieldPosition="0">
        <references count="2">
          <reference field="3" count="1" selected="0">
            <x v="1606"/>
          </reference>
          <reference field="4" count="1">
            <x v="549"/>
          </reference>
        </references>
      </pivotArea>
    </format>
    <format dxfId="453">
      <pivotArea dataOnly="0" labelOnly="1" outline="0" fieldPosition="0">
        <references count="2">
          <reference field="3" count="1" selected="0">
            <x v="1613"/>
          </reference>
          <reference field="4" count="1">
            <x v="2087"/>
          </reference>
        </references>
      </pivotArea>
    </format>
    <format dxfId="452">
      <pivotArea dataOnly="0" labelOnly="1" outline="0" fieldPosition="0">
        <references count="2">
          <reference field="3" count="1" selected="0">
            <x v="1619"/>
          </reference>
          <reference field="4" count="1">
            <x v="387"/>
          </reference>
        </references>
      </pivotArea>
    </format>
    <format dxfId="451">
      <pivotArea dataOnly="0" labelOnly="1" outline="0" fieldPosition="0">
        <references count="2">
          <reference field="3" count="1" selected="0">
            <x v="1625"/>
          </reference>
          <reference field="4" count="1">
            <x v="2473"/>
          </reference>
        </references>
      </pivotArea>
    </format>
    <format dxfId="450">
      <pivotArea dataOnly="0" labelOnly="1" outline="0" fieldPosition="0">
        <references count="2">
          <reference field="3" count="1" selected="0">
            <x v="1628"/>
          </reference>
          <reference field="4" count="1">
            <x v="1286"/>
          </reference>
        </references>
      </pivotArea>
    </format>
    <format dxfId="449">
      <pivotArea dataOnly="0" labelOnly="1" outline="0" fieldPosition="0">
        <references count="2">
          <reference field="3" count="1" selected="0">
            <x v="1629"/>
          </reference>
          <reference field="4" count="1">
            <x v="548"/>
          </reference>
        </references>
      </pivotArea>
    </format>
    <format dxfId="448">
      <pivotArea dataOnly="0" labelOnly="1" outline="0" fieldPosition="0">
        <references count="2">
          <reference field="3" count="1" selected="0">
            <x v="1634"/>
          </reference>
          <reference field="4" count="1">
            <x v="1705"/>
          </reference>
        </references>
      </pivotArea>
    </format>
    <format dxfId="447">
      <pivotArea dataOnly="0" labelOnly="1" outline="0" fieldPosition="0">
        <references count="2">
          <reference field="3" count="1" selected="0">
            <x v="1635"/>
          </reference>
          <reference field="4" count="1">
            <x v="3518"/>
          </reference>
        </references>
      </pivotArea>
    </format>
    <format dxfId="446">
      <pivotArea dataOnly="0" labelOnly="1" outline="0" fieldPosition="0">
        <references count="2">
          <reference field="3" count="1" selected="0">
            <x v="1637"/>
          </reference>
          <reference field="4" count="1">
            <x v="2901"/>
          </reference>
        </references>
      </pivotArea>
    </format>
    <format dxfId="445">
      <pivotArea dataOnly="0" labelOnly="1" outline="0" fieldPosition="0">
        <references count="2">
          <reference field="3" count="1" selected="0">
            <x v="1645"/>
          </reference>
          <reference field="4" count="1">
            <x v="2592"/>
          </reference>
        </references>
      </pivotArea>
    </format>
    <format dxfId="444">
      <pivotArea dataOnly="0" labelOnly="1" outline="0" fieldPosition="0">
        <references count="2">
          <reference field="3" count="1" selected="0">
            <x v="1647"/>
          </reference>
          <reference field="4" count="1">
            <x v="4759"/>
          </reference>
        </references>
      </pivotArea>
    </format>
    <format dxfId="443">
      <pivotArea dataOnly="0" labelOnly="1" outline="0" fieldPosition="0">
        <references count="2">
          <reference field="3" count="1" selected="0">
            <x v="1657"/>
          </reference>
          <reference field="4" count="1">
            <x v="4076"/>
          </reference>
        </references>
      </pivotArea>
    </format>
    <format dxfId="442">
      <pivotArea dataOnly="0" labelOnly="1" outline="0" fieldPosition="0">
        <references count="2">
          <reference field="3" count="1" selected="0">
            <x v="1675"/>
          </reference>
          <reference field="4" count="1">
            <x v="3663"/>
          </reference>
        </references>
      </pivotArea>
    </format>
    <format dxfId="441">
      <pivotArea dataOnly="0" labelOnly="1" outline="0" fieldPosition="0">
        <references count="2">
          <reference field="3" count="1" selected="0">
            <x v="1677"/>
          </reference>
          <reference field="4" count="1">
            <x v="1356"/>
          </reference>
        </references>
      </pivotArea>
    </format>
    <format dxfId="440">
      <pivotArea dataOnly="0" labelOnly="1" outline="0" fieldPosition="0">
        <references count="2">
          <reference field="3" count="1" selected="0">
            <x v="1678"/>
          </reference>
          <reference field="4" count="1">
            <x v="1755"/>
          </reference>
        </references>
      </pivotArea>
    </format>
    <format dxfId="439">
      <pivotArea dataOnly="0" labelOnly="1" outline="0" fieldPosition="0">
        <references count="2">
          <reference field="3" count="1" selected="0">
            <x v="1686"/>
          </reference>
          <reference field="4" count="1">
            <x v="2579"/>
          </reference>
        </references>
      </pivotArea>
    </format>
    <format dxfId="438">
      <pivotArea dataOnly="0" labelOnly="1" outline="0" fieldPosition="0">
        <references count="2">
          <reference field="3" count="1" selected="0">
            <x v="1687"/>
          </reference>
          <reference field="4" count="1">
            <x v="2508"/>
          </reference>
        </references>
      </pivotArea>
    </format>
    <format dxfId="437">
      <pivotArea dataOnly="0" labelOnly="1" outline="0" fieldPosition="0">
        <references count="2">
          <reference field="3" count="1" selected="0">
            <x v="1692"/>
          </reference>
          <reference field="4" count="1">
            <x v="1415"/>
          </reference>
        </references>
      </pivotArea>
    </format>
    <format dxfId="436">
      <pivotArea dataOnly="0" labelOnly="1" outline="0" fieldPosition="0">
        <references count="2">
          <reference field="3" count="1" selected="0">
            <x v="1694"/>
          </reference>
          <reference field="4" count="1">
            <x v="2673"/>
          </reference>
        </references>
      </pivotArea>
    </format>
    <format dxfId="435">
      <pivotArea dataOnly="0" labelOnly="1" outline="0" fieldPosition="0">
        <references count="2">
          <reference field="3" count="1" selected="0">
            <x v="1699"/>
          </reference>
          <reference field="4" count="1">
            <x v="3546"/>
          </reference>
        </references>
      </pivotArea>
    </format>
    <format dxfId="434">
      <pivotArea dataOnly="0" labelOnly="1" outline="0" fieldPosition="0">
        <references count="2">
          <reference field="3" count="1" selected="0">
            <x v="1704"/>
          </reference>
          <reference field="4" count="1">
            <x v="97"/>
          </reference>
        </references>
      </pivotArea>
    </format>
    <format dxfId="433">
      <pivotArea dataOnly="0" labelOnly="1" outline="0" fieldPosition="0">
        <references count="2">
          <reference field="3" count="1" selected="0">
            <x v="1715"/>
          </reference>
          <reference field="4" count="1">
            <x v="950"/>
          </reference>
        </references>
      </pivotArea>
    </format>
    <format dxfId="432">
      <pivotArea dataOnly="0" labelOnly="1" outline="0" fieldPosition="0">
        <references count="2">
          <reference field="3" count="1" selected="0">
            <x v="1717"/>
          </reference>
          <reference field="4" count="1">
            <x v="4752"/>
          </reference>
        </references>
      </pivotArea>
    </format>
    <format dxfId="431">
      <pivotArea dataOnly="0" labelOnly="1" outline="0" fieldPosition="0">
        <references count="2">
          <reference field="3" count="1" selected="0">
            <x v="1718"/>
          </reference>
          <reference field="4" count="1">
            <x v="2078"/>
          </reference>
        </references>
      </pivotArea>
    </format>
    <format dxfId="430">
      <pivotArea dataOnly="0" labelOnly="1" outline="0" fieldPosition="0">
        <references count="2">
          <reference field="3" count="1" selected="0">
            <x v="1725"/>
          </reference>
          <reference field="4" count="1">
            <x v="1582"/>
          </reference>
        </references>
      </pivotArea>
    </format>
    <format dxfId="429">
      <pivotArea dataOnly="0" labelOnly="1" outline="0" fieldPosition="0">
        <references count="2">
          <reference field="3" count="1" selected="0">
            <x v="1729"/>
          </reference>
          <reference field="4" count="1">
            <x v="3332"/>
          </reference>
        </references>
      </pivotArea>
    </format>
    <format dxfId="428">
      <pivotArea dataOnly="0" labelOnly="1" outline="0" fieldPosition="0">
        <references count="2">
          <reference field="3" count="1" selected="0">
            <x v="1731"/>
          </reference>
          <reference field="4" count="1">
            <x v="4357"/>
          </reference>
        </references>
      </pivotArea>
    </format>
    <format dxfId="427">
      <pivotArea dataOnly="0" labelOnly="1" outline="0" fieldPosition="0">
        <references count="2">
          <reference field="3" count="1" selected="0">
            <x v="1735"/>
          </reference>
          <reference field="4" count="1">
            <x v="2246"/>
          </reference>
        </references>
      </pivotArea>
    </format>
    <format dxfId="426">
      <pivotArea dataOnly="0" labelOnly="1" outline="0" fieldPosition="0">
        <references count="2">
          <reference field="3" count="1" selected="0">
            <x v="1738"/>
          </reference>
          <reference field="4" count="1">
            <x v="1573"/>
          </reference>
        </references>
      </pivotArea>
    </format>
    <format dxfId="425">
      <pivotArea dataOnly="0" labelOnly="1" outline="0" fieldPosition="0">
        <references count="2">
          <reference field="3" count="1" selected="0">
            <x v="1739"/>
          </reference>
          <reference field="4" count="1">
            <x v="3062"/>
          </reference>
        </references>
      </pivotArea>
    </format>
    <format dxfId="424">
      <pivotArea dataOnly="0" labelOnly="1" outline="0" fieldPosition="0">
        <references count="2">
          <reference field="3" count="1" selected="0">
            <x v="1750"/>
          </reference>
          <reference field="4" count="1">
            <x v="226"/>
          </reference>
        </references>
      </pivotArea>
    </format>
    <format dxfId="423">
      <pivotArea dataOnly="0" labelOnly="1" outline="0" fieldPosition="0">
        <references count="2">
          <reference field="3" count="1" selected="0">
            <x v="1762"/>
          </reference>
          <reference field="4" count="1">
            <x v="4538"/>
          </reference>
        </references>
      </pivotArea>
    </format>
    <format dxfId="422">
      <pivotArea dataOnly="0" labelOnly="1" outline="0" fieldPosition="0">
        <references count="2">
          <reference field="3" count="1" selected="0">
            <x v="1766"/>
          </reference>
          <reference field="4" count="1">
            <x v="1920"/>
          </reference>
        </references>
      </pivotArea>
    </format>
    <format dxfId="421">
      <pivotArea dataOnly="0" labelOnly="1" outline="0" fieldPosition="0">
        <references count="2">
          <reference field="3" count="1" selected="0">
            <x v="1767"/>
          </reference>
          <reference field="4" count="1">
            <x v="3472"/>
          </reference>
        </references>
      </pivotArea>
    </format>
    <format dxfId="420">
      <pivotArea dataOnly="0" labelOnly="1" outline="0" fieldPosition="0">
        <references count="2">
          <reference field="3" count="1" selected="0">
            <x v="1768"/>
          </reference>
          <reference field="4" count="1">
            <x v="1612"/>
          </reference>
        </references>
      </pivotArea>
    </format>
    <format dxfId="419">
      <pivotArea dataOnly="0" labelOnly="1" outline="0" fieldPosition="0">
        <references count="2">
          <reference field="3" count="1" selected="0">
            <x v="1769"/>
          </reference>
          <reference field="4" count="1">
            <x v="4278"/>
          </reference>
        </references>
      </pivotArea>
    </format>
    <format dxfId="418">
      <pivotArea dataOnly="0" labelOnly="1" outline="0" fieldPosition="0">
        <references count="2">
          <reference field="3" count="1" selected="0">
            <x v="1772"/>
          </reference>
          <reference field="4" count="1">
            <x v="4088"/>
          </reference>
        </references>
      </pivotArea>
    </format>
    <format dxfId="417">
      <pivotArea dataOnly="0" labelOnly="1" outline="0" fieldPosition="0">
        <references count="2">
          <reference field="3" count="1" selected="0">
            <x v="1774"/>
          </reference>
          <reference field="4" count="1">
            <x v="3066"/>
          </reference>
        </references>
      </pivotArea>
    </format>
    <format dxfId="416">
      <pivotArea dataOnly="0" labelOnly="1" outline="0" fieldPosition="0">
        <references count="2">
          <reference field="3" count="1" selected="0">
            <x v="1777"/>
          </reference>
          <reference field="4" count="1">
            <x v="4119"/>
          </reference>
        </references>
      </pivotArea>
    </format>
    <format dxfId="415">
      <pivotArea dataOnly="0" labelOnly="1" outline="0" fieldPosition="0">
        <references count="2">
          <reference field="3" count="1" selected="0">
            <x v="1782"/>
          </reference>
          <reference field="4" count="1">
            <x v="1106"/>
          </reference>
        </references>
      </pivotArea>
    </format>
    <format dxfId="414">
      <pivotArea dataOnly="0" labelOnly="1" outline="0" fieldPosition="0">
        <references count="2">
          <reference field="3" count="1" selected="0">
            <x v="1783"/>
          </reference>
          <reference field="4" count="1">
            <x v="3840"/>
          </reference>
        </references>
      </pivotArea>
    </format>
    <format dxfId="413">
      <pivotArea dataOnly="0" labelOnly="1" outline="0" fieldPosition="0">
        <references count="2">
          <reference field="3" count="1" selected="0">
            <x v="1785"/>
          </reference>
          <reference field="4" count="1">
            <x v="4120"/>
          </reference>
        </references>
      </pivotArea>
    </format>
    <format dxfId="412">
      <pivotArea dataOnly="0" labelOnly="1" outline="0" fieldPosition="0">
        <references count="2">
          <reference field="3" count="1" selected="0">
            <x v="1787"/>
          </reference>
          <reference field="4" count="1">
            <x v="1970"/>
          </reference>
        </references>
      </pivotArea>
    </format>
    <format dxfId="411">
      <pivotArea dataOnly="0" labelOnly="1" outline="0" fieldPosition="0">
        <references count="2">
          <reference field="3" count="1" selected="0">
            <x v="1788"/>
          </reference>
          <reference field="4" count="1">
            <x v="1921"/>
          </reference>
        </references>
      </pivotArea>
    </format>
    <format dxfId="410">
      <pivotArea dataOnly="0" labelOnly="1" outline="0" fieldPosition="0">
        <references count="2">
          <reference field="3" count="1" selected="0">
            <x v="1789"/>
          </reference>
          <reference field="4" count="1">
            <x v="3962"/>
          </reference>
        </references>
      </pivotArea>
    </format>
    <format dxfId="409">
      <pivotArea dataOnly="0" labelOnly="1" outline="0" fieldPosition="0">
        <references count="2">
          <reference field="3" count="1" selected="0">
            <x v="1792"/>
          </reference>
          <reference field="4" count="1">
            <x v="466"/>
          </reference>
        </references>
      </pivotArea>
    </format>
    <format dxfId="408">
      <pivotArea dataOnly="0" labelOnly="1" outline="0" fieldPosition="0">
        <references count="2">
          <reference field="3" count="1" selected="0">
            <x v="1794"/>
          </reference>
          <reference field="4" count="1">
            <x v="1908"/>
          </reference>
        </references>
      </pivotArea>
    </format>
    <format dxfId="407">
      <pivotArea dataOnly="0" labelOnly="1" outline="0" fieldPosition="0">
        <references count="2">
          <reference field="3" count="1" selected="0">
            <x v="1796"/>
          </reference>
          <reference field="4" count="1">
            <x v="1379"/>
          </reference>
        </references>
      </pivotArea>
    </format>
    <format dxfId="406">
      <pivotArea dataOnly="0" labelOnly="1" outline="0" fieldPosition="0">
        <references count="2">
          <reference field="3" count="1" selected="0">
            <x v="1798"/>
          </reference>
          <reference field="4" count="1">
            <x v="610"/>
          </reference>
        </references>
      </pivotArea>
    </format>
    <format dxfId="405">
      <pivotArea dataOnly="0" labelOnly="1" outline="0" fieldPosition="0">
        <references count="2">
          <reference field="3" count="1" selected="0">
            <x v="1800"/>
          </reference>
          <reference field="4" count="1">
            <x v="1115"/>
          </reference>
        </references>
      </pivotArea>
    </format>
    <format dxfId="404">
      <pivotArea dataOnly="0" labelOnly="1" outline="0" fieldPosition="0">
        <references count="2">
          <reference field="3" count="1" selected="0">
            <x v="1801"/>
          </reference>
          <reference field="4" count="1">
            <x v="3939"/>
          </reference>
        </references>
      </pivotArea>
    </format>
    <format dxfId="403">
      <pivotArea dataOnly="0" labelOnly="1" outline="0" fieldPosition="0">
        <references count="2">
          <reference field="3" count="1" selected="0">
            <x v="1802"/>
          </reference>
          <reference field="4" count="1">
            <x v="2583"/>
          </reference>
        </references>
      </pivotArea>
    </format>
    <format dxfId="402">
      <pivotArea dataOnly="0" labelOnly="1" outline="0" fieldPosition="0">
        <references count="2">
          <reference field="3" count="1" selected="0">
            <x v="1805"/>
          </reference>
          <reference field="4" count="1">
            <x v="2867"/>
          </reference>
        </references>
      </pivotArea>
    </format>
    <format dxfId="401">
      <pivotArea dataOnly="0" labelOnly="1" outline="0" fieldPosition="0">
        <references count="2">
          <reference field="3" count="1" selected="0">
            <x v="1807"/>
          </reference>
          <reference field="4" count="1">
            <x v="3873"/>
          </reference>
        </references>
      </pivotArea>
    </format>
    <format dxfId="400">
      <pivotArea dataOnly="0" labelOnly="1" outline="0" fieldPosition="0">
        <references count="2">
          <reference field="3" count="1" selected="0">
            <x v="1808"/>
          </reference>
          <reference field="4" count="1">
            <x v="4035"/>
          </reference>
        </references>
      </pivotArea>
    </format>
    <format dxfId="399">
      <pivotArea dataOnly="0" labelOnly="1" outline="0" fieldPosition="0">
        <references count="2">
          <reference field="3" count="1" selected="0">
            <x v="1811"/>
          </reference>
          <reference field="4" count="1">
            <x v="3383"/>
          </reference>
        </references>
      </pivotArea>
    </format>
    <format dxfId="398">
      <pivotArea dataOnly="0" labelOnly="1" outline="0" fieldPosition="0">
        <references count="2">
          <reference field="3" count="1" selected="0">
            <x v="1815"/>
          </reference>
          <reference field="4" count="1">
            <x v="4603"/>
          </reference>
        </references>
      </pivotArea>
    </format>
    <format dxfId="397">
      <pivotArea dataOnly="0" labelOnly="1" outline="0" fieldPosition="0">
        <references count="2">
          <reference field="3" count="1" selected="0">
            <x v="1817"/>
          </reference>
          <reference field="4" count="1">
            <x v="4221"/>
          </reference>
        </references>
      </pivotArea>
    </format>
    <format dxfId="396">
      <pivotArea dataOnly="0" labelOnly="1" outline="0" fieldPosition="0">
        <references count="2">
          <reference field="3" count="1" selected="0">
            <x v="1822"/>
          </reference>
          <reference field="4" count="1">
            <x v="1996"/>
          </reference>
        </references>
      </pivotArea>
    </format>
    <format dxfId="395">
      <pivotArea dataOnly="0" labelOnly="1" outline="0" fieldPosition="0">
        <references count="2">
          <reference field="3" count="1" selected="0">
            <x v="1827"/>
          </reference>
          <reference field="4" count="1">
            <x v="532"/>
          </reference>
        </references>
      </pivotArea>
    </format>
    <format dxfId="394">
      <pivotArea dataOnly="0" labelOnly="1" outline="0" fieldPosition="0">
        <references count="2">
          <reference field="3" count="1" selected="0">
            <x v="1828"/>
          </reference>
          <reference field="4" count="1">
            <x v="249"/>
          </reference>
        </references>
      </pivotArea>
    </format>
    <format dxfId="393">
      <pivotArea dataOnly="0" labelOnly="1" outline="0" fieldPosition="0">
        <references count="2">
          <reference field="3" count="1" selected="0">
            <x v="1835"/>
          </reference>
          <reference field="4" count="1">
            <x v="2694"/>
          </reference>
        </references>
      </pivotArea>
    </format>
    <format dxfId="392">
      <pivotArea dataOnly="0" labelOnly="1" outline="0" fieldPosition="0">
        <references count="2">
          <reference field="3" count="1" selected="0">
            <x v="1840"/>
          </reference>
          <reference field="4" count="1">
            <x v="297"/>
          </reference>
        </references>
      </pivotArea>
    </format>
    <format dxfId="391">
      <pivotArea dataOnly="0" labelOnly="1" outline="0" fieldPosition="0">
        <references count="2">
          <reference field="3" count="1" selected="0">
            <x v="1844"/>
          </reference>
          <reference field="4" count="1">
            <x v="2953"/>
          </reference>
        </references>
      </pivotArea>
    </format>
    <format dxfId="390">
      <pivotArea dataOnly="0" labelOnly="1" outline="0" fieldPosition="0">
        <references count="2">
          <reference field="3" count="1" selected="0">
            <x v="1850"/>
          </reference>
          <reference field="4" count="1">
            <x v="2599"/>
          </reference>
        </references>
      </pivotArea>
    </format>
    <format dxfId="389">
      <pivotArea dataOnly="0" labelOnly="1" outline="0" fieldPosition="0">
        <references count="2">
          <reference field="3" count="1" selected="0">
            <x v="1852"/>
          </reference>
          <reference field="4" count="1">
            <x v="2554"/>
          </reference>
        </references>
      </pivotArea>
    </format>
    <format dxfId="388">
      <pivotArea dataOnly="0" labelOnly="1" outline="0" fieldPosition="0">
        <references count="2">
          <reference field="3" count="1" selected="0">
            <x v="1853"/>
          </reference>
          <reference field="4" count="1">
            <x v="2020"/>
          </reference>
        </references>
      </pivotArea>
    </format>
    <format dxfId="387">
      <pivotArea dataOnly="0" labelOnly="1" outline="0" fieldPosition="0">
        <references count="2">
          <reference field="3" count="1" selected="0">
            <x v="1855"/>
          </reference>
          <reference field="4" count="1">
            <x v="4274"/>
          </reference>
        </references>
      </pivotArea>
    </format>
    <format dxfId="386">
      <pivotArea dataOnly="0" labelOnly="1" outline="0" fieldPosition="0">
        <references count="2">
          <reference field="3" count="1" selected="0">
            <x v="1856"/>
          </reference>
          <reference field="4" count="1">
            <x v="1872"/>
          </reference>
        </references>
      </pivotArea>
    </format>
    <format dxfId="385">
      <pivotArea dataOnly="0" labelOnly="1" outline="0" fieldPosition="0">
        <references count="2">
          <reference field="3" count="1" selected="0">
            <x v="1861"/>
          </reference>
          <reference field="4" count="1">
            <x v="4717"/>
          </reference>
        </references>
      </pivotArea>
    </format>
    <format dxfId="384">
      <pivotArea dataOnly="0" labelOnly="1" outline="0" fieldPosition="0">
        <references count="2">
          <reference field="3" count="1" selected="0">
            <x v="1863"/>
          </reference>
          <reference field="4" count="1">
            <x v="1326"/>
          </reference>
        </references>
      </pivotArea>
    </format>
    <format dxfId="383">
      <pivotArea dataOnly="0" labelOnly="1" outline="0" fieldPosition="0">
        <references count="2">
          <reference field="3" count="1" selected="0">
            <x v="1865"/>
          </reference>
          <reference field="4" count="1">
            <x v="2928"/>
          </reference>
        </references>
      </pivotArea>
    </format>
    <format dxfId="382">
      <pivotArea dataOnly="0" labelOnly="1" outline="0" fieldPosition="0">
        <references count="2">
          <reference field="3" count="1" selected="0">
            <x v="1866"/>
          </reference>
          <reference field="4" count="1">
            <x v="394"/>
          </reference>
        </references>
      </pivotArea>
    </format>
    <format dxfId="381">
      <pivotArea dataOnly="0" labelOnly="1" outline="0" fieldPosition="0">
        <references count="2">
          <reference field="3" count="1" selected="0">
            <x v="1877"/>
          </reference>
          <reference field="4" count="1">
            <x v="3192"/>
          </reference>
        </references>
      </pivotArea>
    </format>
    <format dxfId="380">
      <pivotArea dataOnly="0" labelOnly="1" outline="0" fieldPosition="0">
        <references count="2">
          <reference field="3" count="1" selected="0">
            <x v="1886"/>
          </reference>
          <reference field="4" count="1">
            <x v="2377"/>
          </reference>
        </references>
      </pivotArea>
    </format>
    <format dxfId="379">
      <pivotArea dataOnly="0" labelOnly="1" outline="0" fieldPosition="0">
        <references count="2">
          <reference field="3" count="1" selected="0">
            <x v="1902"/>
          </reference>
          <reference field="4" count="1">
            <x v="2913"/>
          </reference>
        </references>
      </pivotArea>
    </format>
    <format dxfId="378">
      <pivotArea dataOnly="0" labelOnly="1" outline="0" fieldPosition="0">
        <references count="2">
          <reference field="3" count="1" selected="0">
            <x v="1904"/>
          </reference>
          <reference field="4" count="1">
            <x v="3350"/>
          </reference>
        </references>
      </pivotArea>
    </format>
    <format dxfId="377">
      <pivotArea dataOnly="0" labelOnly="1" outline="0" fieldPosition="0">
        <references count="2">
          <reference field="3" count="1" selected="0">
            <x v="1913"/>
          </reference>
          <reference field="4" count="1">
            <x v="2378"/>
          </reference>
        </references>
      </pivotArea>
    </format>
    <format dxfId="376">
      <pivotArea dataOnly="0" labelOnly="1" outline="0" fieldPosition="0">
        <references count="2">
          <reference field="3" count="1" selected="0">
            <x v="1923"/>
          </reference>
          <reference field="4" count="1">
            <x v="4500"/>
          </reference>
        </references>
      </pivotArea>
    </format>
    <format dxfId="375">
      <pivotArea dataOnly="0" labelOnly="1" outline="0" fieldPosition="0">
        <references count="2">
          <reference field="3" count="1" selected="0">
            <x v="1938"/>
          </reference>
          <reference field="4" count="1">
            <x v="1080"/>
          </reference>
        </references>
      </pivotArea>
    </format>
    <format dxfId="374">
      <pivotArea dataOnly="0" labelOnly="1" outline="0" fieldPosition="0">
        <references count="2">
          <reference field="3" count="1" selected="0">
            <x v="1939"/>
          </reference>
          <reference field="4" count="1">
            <x v="1117"/>
          </reference>
        </references>
      </pivotArea>
    </format>
    <format dxfId="373">
      <pivotArea dataOnly="0" labelOnly="1" outline="0" fieldPosition="0">
        <references count="2">
          <reference field="3" count="1" selected="0">
            <x v="1942"/>
          </reference>
          <reference field="4" count="1">
            <x v="4859"/>
          </reference>
        </references>
      </pivotArea>
    </format>
    <format dxfId="372">
      <pivotArea dataOnly="0" labelOnly="1" outline="0" fieldPosition="0">
        <references count="2">
          <reference field="3" count="1" selected="0">
            <x v="1956"/>
          </reference>
          <reference field="4" count="1">
            <x v="662"/>
          </reference>
        </references>
      </pivotArea>
    </format>
    <format dxfId="371">
      <pivotArea dataOnly="0" labelOnly="1" outline="0" fieldPosition="0">
        <references count="2">
          <reference field="3" count="1" selected="0">
            <x v="1957"/>
          </reference>
          <reference field="4" count="1">
            <x v="4247"/>
          </reference>
        </references>
      </pivotArea>
    </format>
    <format dxfId="370">
      <pivotArea dataOnly="0" labelOnly="1" outline="0" fieldPosition="0">
        <references count="2">
          <reference field="3" count="1" selected="0">
            <x v="1959"/>
          </reference>
          <reference field="4" count="1">
            <x v="3308"/>
          </reference>
        </references>
      </pivotArea>
    </format>
    <format dxfId="369">
      <pivotArea dataOnly="0" labelOnly="1" outline="0" fieldPosition="0">
        <references count="2">
          <reference field="3" count="1" selected="0">
            <x v="1960"/>
          </reference>
          <reference field="4" count="1">
            <x v="3788"/>
          </reference>
        </references>
      </pivotArea>
    </format>
    <format dxfId="368">
      <pivotArea dataOnly="0" labelOnly="1" outline="0" fieldPosition="0">
        <references count="2">
          <reference field="3" count="1" selected="0">
            <x v="1961"/>
          </reference>
          <reference field="4" count="1">
            <x v="3246"/>
          </reference>
        </references>
      </pivotArea>
    </format>
    <format dxfId="367">
      <pivotArea dataOnly="0" labelOnly="1" outline="0" fieldPosition="0">
        <references count="2">
          <reference field="3" count="1" selected="0">
            <x v="1971"/>
          </reference>
          <reference field="4" count="1">
            <x v="4502"/>
          </reference>
        </references>
      </pivotArea>
    </format>
    <format dxfId="366">
      <pivotArea dataOnly="0" labelOnly="1" outline="0" fieldPosition="0">
        <references count="2">
          <reference field="3" count="1" selected="0">
            <x v="1973"/>
          </reference>
          <reference field="4" count="1">
            <x v="138"/>
          </reference>
        </references>
      </pivotArea>
    </format>
    <format dxfId="365">
      <pivotArea dataOnly="0" labelOnly="1" outline="0" fieldPosition="0">
        <references count="2">
          <reference field="3" count="1" selected="0">
            <x v="1975"/>
          </reference>
          <reference field="4" count="1">
            <x v="112"/>
          </reference>
        </references>
      </pivotArea>
    </format>
    <format dxfId="364">
      <pivotArea dataOnly="0" labelOnly="1" outline="0" fieldPosition="0">
        <references count="2">
          <reference field="3" count="1" selected="0">
            <x v="1976"/>
          </reference>
          <reference field="4" count="1">
            <x v="1251"/>
          </reference>
        </references>
      </pivotArea>
    </format>
    <format dxfId="363">
      <pivotArea dataOnly="0" labelOnly="1" outline="0" fieldPosition="0">
        <references count="2">
          <reference field="3" count="1" selected="0">
            <x v="1983"/>
          </reference>
          <reference field="4" count="1">
            <x v="345"/>
          </reference>
        </references>
      </pivotArea>
    </format>
    <format dxfId="362">
      <pivotArea dataOnly="0" labelOnly="1" outline="0" fieldPosition="0">
        <references count="2">
          <reference field="3" count="1" selected="0">
            <x v="1985"/>
          </reference>
          <reference field="4" count="1">
            <x v="4387"/>
          </reference>
        </references>
      </pivotArea>
    </format>
    <format dxfId="361">
      <pivotArea dataOnly="0" labelOnly="1" outline="0" fieldPosition="0">
        <references count="2">
          <reference field="3" count="1" selected="0">
            <x v="1986"/>
          </reference>
          <reference field="4" count="1">
            <x v="1777"/>
          </reference>
        </references>
      </pivotArea>
    </format>
    <format dxfId="360">
      <pivotArea dataOnly="0" labelOnly="1" outline="0" fieldPosition="0">
        <references count="2">
          <reference field="3" count="1" selected="0">
            <x v="1990"/>
          </reference>
          <reference field="4" count="1">
            <x v="1843"/>
          </reference>
        </references>
      </pivotArea>
    </format>
    <format dxfId="359">
      <pivotArea dataOnly="0" labelOnly="1" outline="0" fieldPosition="0">
        <references count="2">
          <reference field="3" count="1" selected="0">
            <x v="1991"/>
          </reference>
          <reference field="4" count="1">
            <x v="2681"/>
          </reference>
        </references>
      </pivotArea>
    </format>
    <format dxfId="358">
      <pivotArea dataOnly="0" labelOnly="1" outline="0" fieldPosition="0">
        <references count="2">
          <reference field="3" count="1" selected="0">
            <x v="1998"/>
          </reference>
          <reference field="4" count="1">
            <x v="1393"/>
          </reference>
        </references>
      </pivotArea>
    </format>
    <format dxfId="357">
      <pivotArea dataOnly="0" labelOnly="1" outline="0" fieldPosition="0">
        <references count="2">
          <reference field="3" count="1" selected="0">
            <x v="1999"/>
          </reference>
          <reference field="4" count="1">
            <x v="4560"/>
          </reference>
        </references>
      </pivotArea>
    </format>
    <format dxfId="356">
      <pivotArea dataOnly="0" labelOnly="1" outline="0" fieldPosition="0">
        <references count="2">
          <reference field="3" count="1" selected="0">
            <x v="2008"/>
          </reference>
          <reference field="4" count="1">
            <x v="2251"/>
          </reference>
        </references>
      </pivotArea>
    </format>
    <format dxfId="355">
      <pivotArea dataOnly="0" labelOnly="1" outline="0" fieldPosition="0">
        <references count="2">
          <reference field="3" count="1" selected="0">
            <x v="2013"/>
          </reference>
          <reference field="4" count="1">
            <x v="45"/>
          </reference>
        </references>
      </pivotArea>
    </format>
    <format dxfId="354">
      <pivotArea dataOnly="0" labelOnly="1" outline="0" fieldPosition="0">
        <references count="2">
          <reference field="3" count="1" selected="0">
            <x v="2017"/>
          </reference>
          <reference field="4" count="1">
            <x v="2549"/>
          </reference>
        </references>
      </pivotArea>
    </format>
    <format dxfId="353">
      <pivotArea dataOnly="0" labelOnly="1" outline="0" fieldPosition="0">
        <references count="2">
          <reference field="3" count="1" selected="0">
            <x v="2020"/>
          </reference>
          <reference field="4" count="1">
            <x v="3901"/>
          </reference>
        </references>
      </pivotArea>
    </format>
    <format dxfId="352">
      <pivotArea dataOnly="0" labelOnly="1" outline="0" fieldPosition="0">
        <references count="2">
          <reference field="3" count="1" selected="0">
            <x v="2022"/>
          </reference>
          <reference field="4" count="1">
            <x v="1760"/>
          </reference>
        </references>
      </pivotArea>
    </format>
    <format dxfId="351">
      <pivotArea dataOnly="0" labelOnly="1" outline="0" fieldPosition="0">
        <references count="2">
          <reference field="3" count="1" selected="0">
            <x v="2029"/>
          </reference>
          <reference field="4" count="1">
            <x v="4811"/>
          </reference>
        </references>
      </pivotArea>
    </format>
    <format dxfId="350">
      <pivotArea dataOnly="0" labelOnly="1" outline="0" fieldPosition="0">
        <references count="2">
          <reference field="3" count="1" selected="0">
            <x v="2030"/>
          </reference>
          <reference field="4" count="1">
            <x v="1118"/>
          </reference>
        </references>
      </pivotArea>
    </format>
    <format dxfId="349">
      <pivotArea dataOnly="0" labelOnly="1" outline="0" fieldPosition="0">
        <references count="2">
          <reference field="3" count="1" selected="0">
            <x v="2031"/>
          </reference>
          <reference field="4" count="1">
            <x v="3489"/>
          </reference>
        </references>
      </pivotArea>
    </format>
    <format dxfId="348">
      <pivotArea dataOnly="0" labelOnly="1" outline="0" fieldPosition="0">
        <references count="2">
          <reference field="3" count="1" selected="0">
            <x v="2032"/>
          </reference>
          <reference field="4" count="1">
            <x v="4034"/>
          </reference>
        </references>
      </pivotArea>
    </format>
    <format dxfId="347">
      <pivotArea dataOnly="0" labelOnly="1" outline="0" fieldPosition="0">
        <references count="2">
          <reference field="3" count="1" selected="0">
            <x v="2033"/>
          </reference>
          <reference field="4" count="1">
            <x v="3621"/>
          </reference>
        </references>
      </pivotArea>
    </format>
    <format dxfId="346">
      <pivotArea dataOnly="0" labelOnly="1" outline="0" fieldPosition="0">
        <references count="2">
          <reference field="3" count="1" selected="0">
            <x v="2036"/>
          </reference>
          <reference field="4" count="1">
            <x v="1428"/>
          </reference>
        </references>
      </pivotArea>
    </format>
    <format dxfId="345">
      <pivotArea dataOnly="0" labelOnly="1" outline="0" fieldPosition="0">
        <references count="2">
          <reference field="3" count="1" selected="0">
            <x v="2037"/>
          </reference>
          <reference field="4" count="1">
            <x v="1693"/>
          </reference>
        </references>
      </pivotArea>
    </format>
    <format dxfId="344">
      <pivotArea dataOnly="0" labelOnly="1" outline="0" fieldPosition="0">
        <references count="2">
          <reference field="3" count="1" selected="0">
            <x v="2056"/>
          </reference>
          <reference field="4" count="1">
            <x v="3658"/>
          </reference>
        </references>
      </pivotArea>
    </format>
    <format dxfId="343">
      <pivotArea dataOnly="0" labelOnly="1" outline="0" fieldPosition="0">
        <references count="2">
          <reference field="3" count="1" selected="0">
            <x v="2061"/>
          </reference>
          <reference field="4" count="1">
            <x v="2657"/>
          </reference>
        </references>
      </pivotArea>
    </format>
    <format dxfId="342">
      <pivotArea dataOnly="0" labelOnly="1" outline="0" fieldPosition="0">
        <references count="2">
          <reference field="3" count="1" selected="0">
            <x v="2062"/>
          </reference>
          <reference field="4" count="1">
            <x v="3692"/>
          </reference>
        </references>
      </pivotArea>
    </format>
    <format dxfId="341">
      <pivotArea dataOnly="0" labelOnly="1" outline="0" fieldPosition="0">
        <references count="2">
          <reference field="3" count="1" selected="0">
            <x v="2063"/>
          </reference>
          <reference field="4" count="1">
            <x v="4703"/>
          </reference>
        </references>
      </pivotArea>
    </format>
    <format dxfId="340">
      <pivotArea dataOnly="0" labelOnly="1" outline="0" fieldPosition="0">
        <references count="2">
          <reference field="3" count="1" selected="0">
            <x v="2064"/>
          </reference>
          <reference field="4" count="1">
            <x v="2320"/>
          </reference>
        </references>
      </pivotArea>
    </format>
    <format dxfId="339">
      <pivotArea dataOnly="0" labelOnly="1" outline="0" fieldPosition="0">
        <references count="2">
          <reference field="3" count="1" selected="0">
            <x v="2065"/>
          </reference>
          <reference field="4" count="1">
            <x v="3240"/>
          </reference>
        </references>
      </pivotArea>
    </format>
    <format dxfId="338">
      <pivotArea dataOnly="0" labelOnly="1" outline="0" fieldPosition="0">
        <references count="2">
          <reference field="3" count="1" selected="0">
            <x v="2066"/>
          </reference>
          <reference field="4" count="1">
            <x v="795"/>
          </reference>
        </references>
      </pivotArea>
    </format>
    <format dxfId="337">
      <pivotArea dataOnly="0" labelOnly="1" outline="0" fieldPosition="0">
        <references count="2">
          <reference field="3" count="1" selected="0">
            <x v="2068"/>
          </reference>
          <reference field="4" count="1">
            <x v="4365"/>
          </reference>
        </references>
      </pivotArea>
    </format>
    <format dxfId="336">
      <pivotArea dataOnly="0" labelOnly="1" outline="0" fieldPosition="0">
        <references count="2">
          <reference field="3" count="1" selected="0">
            <x v="2069"/>
          </reference>
          <reference field="4" count="1">
            <x v="4675"/>
          </reference>
        </references>
      </pivotArea>
    </format>
    <format dxfId="335">
      <pivotArea dataOnly="0" labelOnly="1" outline="0" fieldPosition="0">
        <references count="2">
          <reference field="3" count="1" selected="0">
            <x v="2070"/>
          </reference>
          <reference field="4" count="1">
            <x v="3039"/>
          </reference>
        </references>
      </pivotArea>
    </format>
    <format dxfId="334">
      <pivotArea dataOnly="0" labelOnly="1" outline="0" fieldPosition="0">
        <references count="2">
          <reference field="3" count="1" selected="0">
            <x v="2071"/>
          </reference>
          <reference field="4" count="1">
            <x v="2540"/>
          </reference>
        </references>
      </pivotArea>
    </format>
    <format dxfId="333">
      <pivotArea dataOnly="0" labelOnly="1" outline="0" fieldPosition="0">
        <references count="2">
          <reference field="3" count="1" selected="0">
            <x v="2073"/>
          </reference>
          <reference field="4" count="1">
            <x v="3284"/>
          </reference>
        </references>
      </pivotArea>
    </format>
    <format dxfId="332">
      <pivotArea dataOnly="0" labelOnly="1" outline="0" fieldPosition="0">
        <references count="2">
          <reference field="3" count="1" selected="0">
            <x v="2074"/>
          </reference>
          <reference field="4" count="1">
            <x v="1624"/>
          </reference>
        </references>
      </pivotArea>
    </format>
    <format dxfId="331">
      <pivotArea dataOnly="0" labelOnly="1" outline="0" fieldPosition="0">
        <references count="2">
          <reference field="3" count="1" selected="0">
            <x v="2075"/>
          </reference>
          <reference field="4" count="1">
            <x v="1862"/>
          </reference>
        </references>
      </pivotArea>
    </format>
    <format dxfId="330">
      <pivotArea dataOnly="0" labelOnly="1" outline="0" fieldPosition="0">
        <references count="2">
          <reference field="3" count="1" selected="0">
            <x v="2076"/>
          </reference>
          <reference field="4" count="1">
            <x v="4768"/>
          </reference>
        </references>
      </pivotArea>
    </format>
    <format dxfId="329">
      <pivotArea dataOnly="0" labelOnly="1" outline="0" fieldPosition="0">
        <references count="2">
          <reference field="3" count="1" selected="0">
            <x v="2077"/>
          </reference>
          <reference field="4" count="1">
            <x v="3994"/>
          </reference>
        </references>
      </pivotArea>
    </format>
    <format dxfId="328">
      <pivotArea dataOnly="0" labelOnly="1" outline="0" fieldPosition="0">
        <references count="2">
          <reference field="3" count="1" selected="0">
            <x v="2078"/>
          </reference>
          <reference field="4" count="1">
            <x v="4743"/>
          </reference>
        </references>
      </pivotArea>
    </format>
    <format dxfId="327">
      <pivotArea dataOnly="0" labelOnly="1" outline="0" fieldPosition="0">
        <references count="2">
          <reference field="3" count="1" selected="0">
            <x v="2079"/>
          </reference>
          <reference field="4" count="1">
            <x v="2172"/>
          </reference>
        </references>
      </pivotArea>
    </format>
    <format dxfId="326">
      <pivotArea dataOnly="0" labelOnly="1" outline="0" fieldPosition="0">
        <references count="2">
          <reference field="3" count="1" selected="0">
            <x v="2080"/>
          </reference>
          <reference field="4" count="1">
            <x v="915"/>
          </reference>
        </references>
      </pivotArea>
    </format>
    <format dxfId="325">
      <pivotArea dataOnly="0" labelOnly="1" outline="0" fieldPosition="0">
        <references count="2">
          <reference field="3" count="1" selected="0">
            <x v="2081"/>
          </reference>
          <reference field="4" count="1">
            <x v="4523"/>
          </reference>
        </references>
      </pivotArea>
    </format>
    <format dxfId="324">
      <pivotArea dataOnly="0" labelOnly="1" outline="0" fieldPosition="0">
        <references count="2">
          <reference field="3" count="1" selected="0">
            <x v="2083"/>
          </reference>
          <reference field="4" count="1">
            <x v="2402"/>
          </reference>
        </references>
      </pivotArea>
    </format>
    <format dxfId="323">
      <pivotArea dataOnly="0" labelOnly="1" outline="0" fieldPosition="0">
        <references count="2">
          <reference field="3" count="1" selected="0">
            <x v="2084"/>
          </reference>
          <reference field="4" count="1">
            <x v="2825"/>
          </reference>
        </references>
      </pivotArea>
    </format>
    <format dxfId="322">
      <pivotArea dataOnly="0" labelOnly="1" outline="0" fieldPosition="0">
        <references count="2">
          <reference field="3" count="1" selected="0">
            <x v="2085"/>
          </reference>
          <reference field="4" count="1">
            <x v="177"/>
          </reference>
        </references>
      </pivotArea>
    </format>
    <format dxfId="321">
      <pivotArea dataOnly="0" labelOnly="1" outline="0" fieldPosition="0">
        <references count="2">
          <reference field="3" count="1" selected="0">
            <x v="2086"/>
          </reference>
          <reference field="4" count="1">
            <x v="2059"/>
          </reference>
        </references>
      </pivotArea>
    </format>
    <format dxfId="320">
      <pivotArea dataOnly="0" labelOnly="1" outline="0" fieldPosition="0">
        <references count="2">
          <reference field="3" count="1" selected="0">
            <x v="2092"/>
          </reference>
          <reference field="4" count="1">
            <x v="2734"/>
          </reference>
        </references>
      </pivotArea>
    </format>
    <format dxfId="319">
      <pivotArea dataOnly="0" labelOnly="1" outline="0" fieldPosition="0">
        <references count="2">
          <reference field="3" count="1" selected="0">
            <x v="2095"/>
          </reference>
          <reference field="4" count="1">
            <x v="1430"/>
          </reference>
        </references>
      </pivotArea>
    </format>
    <format dxfId="318">
      <pivotArea dataOnly="0" labelOnly="1" outline="0" fieldPosition="0">
        <references count="2">
          <reference field="3" count="1" selected="0">
            <x v="2097"/>
          </reference>
          <reference field="4" count="1">
            <x v="199"/>
          </reference>
        </references>
      </pivotArea>
    </format>
    <format dxfId="317">
      <pivotArea dataOnly="0" labelOnly="1" outline="0" fieldPosition="0">
        <references count="2">
          <reference field="3" count="1" selected="0">
            <x v="2101"/>
          </reference>
          <reference field="4" count="1">
            <x v="4853"/>
          </reference>
        </references>
      </pivotArea>
    </format>
    <format dxfId="316">
      <pivotArea dataOnly="0" labelOnly="1" outline="0" fieldPosition="0">
        <references count="2">
          <reference field="3" count="1" selected="0">
            <x v="2104"/>
          </reference>
          <reference field="4" count="1">
            <x v="4095"/>
          </reference>
        </references>
      </pivotArea>
    </format>
    <format dxfId="315">
      <pivotArea dataOnly="0" labelOnly="1" outline="0" fieldPosition="0">
        <references count="2">
          <reference field="3" count="1" selected="0">
            <x v="2112"/>
          </reference>
          <reference field="4" count="1">
            <x v="2178"/>
          </reference>
        </references>
      </pivotArea>
    </format>
    <format dxfId="314">
      <pivotArea dataOnly="0" labelOnly="1" outline="0" fieldPosition="0">
        <references count="2">
          <reference field="3" count="1" selected="0">
            <x v="2114"/>
          </reference>
          <reference field="4" count="1">
            <x v="1768"/>
          </reference>
        </references>
      </pivotArea>
    </format>
    <format dxfId="313">
      <pivotArea dataOnly="0" labelOnly="1" outline="0" fieldPosition="0">
        <references count="2">
          <reference field="3" count="1" selected="0">
            <x v="2115"/>
          </reference>
          <reference field="4" count="1">
            <x v="3493"/>
          </reference>
        </references>
      </pivotArea>
    </format>
    <format dxfId="312">
      <pivotArea dataOnly="0" labelOnly="1" outline="0" fieldPosition="0">
        <references count="2">
          <reference field="3" count="1" selected="0">
            <x v="2118"/>
          </reference>
          <reference field="4" count="1">
            <x v="3705"/>
          </reference>
        </references>
      </pivotArea>
    </format>
    <format dxfId="311">
      <pivotArea dataOnly="0" labelOnly="1" outline="0" fieldPosition="0">
        <references count="2">
          <reference field="3" count="1" selected="0">
            <x v="2121"/>
          </reference>
          <reference field="4" count="1">
            <x v="1914"/>
          </reference>
        </references>
      </pivotArea>
    </format>
    <format dxfId="310">
      <pivotArea dataOnly="0" labelOnly="1" outline="0" fieldPosition="0">
        <references count="2">
          <reference field="3" count="1" selected="0">
            <x v="2126"/>
          </reference>
          <reference field="4" count="1">
            <x v="3545"/>
          </reference>
        </references>
      </pivotArea>
    </format>
    <format dxfId="309">
      <pivotArea dataOnly="0" labelOnly="1" outline="0" fieldPosition="0">
        <references count="2">
          <reference field="3" count="1" selected="0">
            <x v="2127"/>
          </reference>
          <reference field="4" count="1">
            <x v="19"/>
          </reference>
        </references>
      </pivotArea>
    </format>
    <format dxfId="308">
      <pivotArea dataOnly="0" labelOnly="1" outline="0" fieldPosition="0">
        <references count="2">
          <reference field="3" count="1" selected="0">
            <x v="2132"/>
          </reference>
          <reference field="4" count="1">
            <x v="2425"/>
          </reference>
        </references>
      </pivotArea>
    </format>
    <format dxfId="307">
      <pivotArea dataOnly="0" labelOnly="1" outline="0" fieldPosition="0">
        <references count="2">
          <reference field="3" count="1" selected="0">
            <x v="2141"/>
          </reference>
          <reference field="4" count="1">
            <x v="4174"/>
          </reference>
        </references>
      </pivotArea>
    </format>
    <format dxfId="306">
      <pivotArea dataOnly="0" labelOnly="1" outline="0" fieldPosition="0">
        <references count="2">
          <reference field="3" count="1" selected="0">
            <x v="2147"/>
          </reference>
          <reference field="4" count="2">
            <x v="569"/>
            <x v="2615"/>
          </reference>
        </references>
      </pivotArea>
    </format>
    <format dxfId="305">
      <pivotArea dataOnly="0" labelOnly="1" outline="0" fieldPosition="0">
        <references count="2">
          <reference field="3" count="1" selected="0">
            <x v="2149"/>
          </reference>
          <reference field="4" count="1">
            <x v="370"/>
          </reference>
        </references>
      </pivotArea>
    </format>
    <format dxfId="304">
      <pivotArea dataOnly="0" labelOnly="1" outline="0" fieldPosition="0">
        <references count="2">
          <reference field="3" count="1" selected="0">
            <x v="2150"/>
          </reference>
          <reference field="4" count="1">
            <x v="1938"/>
          </reference>
        </references>
      </pivotArea>
    </format>
    <format dxfId="303">
      <pivotArea dataOnly="0" labelOnly="1" outline="0" fieldPosition="0">
        <references count="2">
          <reference field="3" count="1" selected="0">
            <x v="2154"/>
          </reference>
          <reference field="4" count="1">
            <x v="2155"/>
          </reference>
        </references>
      </pivotArea>
    </format>
    <format dxfId="302">
      <pivotArea dataOnly="0" labelOnly="1" outline="0" fieldPosition="0">
        <references count="2">
          <reference field="3" count="1" selected="0">
            <x v="2161"/>
          </reference>
          <reference field="4" count="1">
            <x v="1984"/>
          </reference>
        </references>
      </pivotArea>
    </format>
    <format dxfId="301">
      <pivotArea dataOnly="0" labelOnly="1" outline="0" fieldPosition="0">
        <references count="2">
          <reference field="3" count="1" selected="0">
            <x v="2166"/>
          </reference>
          <reference field="4" count="1">
            <x v="2086"/>
          </reference>
        </references>
      </pivotArea>
    </format>
    <format dxfId="300">
      <pivotArea dataOnly="0" labelOnly="1" outline="0" fieldPosition="0">
        <references count="2">
          <reference field="3" count="1" selected="0">
            <x v="2167"/>
          </reference>
          <reference field="4" count="1">
            <x v="934"/>
          </reference>
        </references>
      </pivotArea>
    </format>
    <format dxfId="299">
      <pivotArea dataOnly="0" labelOnly="1" outline="0" fieldPosition="0">
        <references count="2">
          <reference field="3" count="1" selected="0">
            <x v="2170"/>
          </reference>
          <reference field="4" count="1">
            <x v="2214"/>
          </reference>
        </references>
      </pivotArea>
    </format>
    <format dxfId="298">
      <pivotArea dataOnly="0" labelOnly="1" outline="0" fieldPosition="0">
        <references count="2">
          <reference field="3" count="1" selected="0">
            <x v="2171"/>
          </reference>
          <reference field="4" count="1">
            <x v="786"/>
          </reference>
        </references>
      </pivotArea>
    </format>
    <format dxfId="297">
      <pivotArea dataOnly="0" labelOnly="1" outline="0" fieldPosition="0">
        <references count="2">
          <reference field="3" count="1" selected="0">
            <x v="2175"/>
          </reference>
          <reference field="4" count="1">
            <x v="2104"/>
          </reference>
        </references>
      </pivotArea>
    </format>
    <format dxfId="296">
      <pivotArea dataOnly="0" labelOnly="1" outline="0" fieldPosition="0">
        <references count="2">
          <reference field="3" count="1" selected="0">
            <x v="2184"/>
          </reference>
          <reference field="4" count="1">
            <x v="993"/>
          </reference>
        </references>
      </pivotArea>
    </format>
    <format dxfId="295">
      <pivotArea dataOnly="0" labelOnly="1" outline="0" fieldPosition="0">
        <references count="2">
          <reference field="3" count="1" selected="0">
            <x v="2185"/>
          </reference>
          <reference field="4" count="1">
            <x v="4645"/>
          </reference>
        </references>
      </pivotArea>
    </format>
    <format dxfId="294">
      <pivotArea dataOnly="0" labelOnly="1" outline="0" fieldPosition="0">
        <references count="2">
          <reference field="3" count="1" selected="0">
            <x v="2187"/>
          </reference>
          <reference field="4" count="1">
            <x v="1587"/>
          </reference>
        </references>
      </pivotArea>
    </format>
    <format dxfId="293">
      <pivotArea dataOnly="0" labelOnly="1" outline="0" fieldPosition="0">
        <references count="2">
          <reference field="3" count="1" selected="0">
            <x v="2189"/>
          </reference>
          <reference field="4" count="1">
            <x v="4237"/>
          </reference>
        </references>
      </pivotArea>
    </format>
    <format dxfId="292">
      <pivotArea dataOnly="0" labelOnly="1" outline="0" fieldPosition="0">
        <references count="2">
          <reference field="3" count="1" selected="0">
            <x v="2190"/>
          </reference>
          <reference field="4" count="1">
            <x v="65"/>
          </reference>
        </references>
      </pivotArea>
    </format>
    <format dxfId="291">
      <pivotArea dataOnly="0" labelOnly="1" outline="0" fieldPosition="0">
        <references count="2">
          <reference field="3" count="1" selected="0">
            <x v="2195"/>
          </reference>
          <reference field="4" count="1">
            <x v="173"/>
          </reference>
        </references>
      </pivotArea>
    </format>
    <format dxfId="290">
      <pivotArea dataOnly="0" labelOnly="1" outline="0" fieldPosition="0">
        <references count="2">
          <reference field="3" count="1" selected="0">
            <x v="2197"/>
          </reference>
          <reference field="4" count="1">
            <x v="737"/>
          </reference>
        </references>
      </pivotArea>
    </format>
    <format dxfId="289">
      <pivotArea dataOnly="0" labelOnly="1" outline="0" fieldPosition="0">
        <references count="2">
          <reference field="3" count="1" selected="0">
            <x v="2199"/>
          </reference>
          <reference field="4" count="1">
            <x v="4583"/>
          </reference>
        </references>
      </pivotArea>
    </format>
    <format dxfId="288">
      <pivotArea dataOnly="0" labelOnly="1" outline="0" fieldPosition="0">
        <references count="2">
          <reference field="3" count="1" selected="0">
            <x v="2205"/>
          </reference>
          <reference field="4" count="1">
            <x v="4286"/>
          </reference>
        </references>
      </pivotArea>
    </format>
    <format dxfId="287">
      <pivotArea dataOnly="0" labelOnly="1" outline="0" fieldPosition="0">
        <references count="2">
          <reference field="3" count="1" selected="0">
            <x v="2206"/>
          </reference>
          <reference field="4" count="1">
            <x v="927"/>
          </reference>
        </references>
      </pivotArea>
    </format>
    <format dxfId="286">
      <pivotArea dataOnly="0" labelOnly="1" outline="0" fieldPosition="0">
        <references count="2">
          <reference field="3" count="1" selected="0">
            <x v="2207"/>
          </reference>
          <reference field="4" count="1">
            <x v="926"/>
          </reference>
        </references>
      </pivotArea>
    </format>
    <format dxfId="285">
      <pivotArea dataOnly="0" labelOnly="1" outline="0" fieldPosition="0">
        <references count="2">
          <reference field="3" count="1" selected="0">
            <x v="2208"/>
          </reference>
          <reference field="4" count="1">
            <x v="1024"/>
          </reference>
        </references>
      </pivotArea>
    </format>
    <format dxfId="284">
      <pivotArea dataOnly="0" labelOnly="1" outline="0" fieldPosition="0">
        <references count="2">
          <reference field="3" count="1" selected="0">
            <x v="2212"/>
          </reference>
          <reference field="4" count="1">
            <x v="43"/>
          </reference>
        </references>
      </pivotArea>
    </format>
    <format dxfId="283">
      <pivotArea dataOnly="0" labelOnly="1" outline="0" fieldPosition="0">
        <references count="2">
          <reference field="3" count="1" selected="0">
            <x v="2215"/>
          </reference>
          <reference field="4" count="1">
            <x v="4374"/>
          </reference>
        </references>
      </pivotArea>
    </format>
    <format dxfId="282">
      <pivotArea dataOnly="0" labelOnly="1" outline="0" fieldPosition="0">
        <references count="2">
          <reference field="3" count="1" selected="0">
            <x v="2216"/>
          </reference>
          <reference field="4" count="1">
            <x v="4010"/>
          </reference>
        </references>
      </pivotArea>
    </format>
    <format dxfId="281">
      <pivotArea dataOnly="0" labelOnly="1" outline="0" fieldPosition="0">
        <references count="2">
          <reference field="3" count="1" selected="0">
            <x v="2228"/>
          </reference>
          <reference field="4" count="1">
            <x v="3450"/>
          </reference>
        </references>
      </pivotArea>
    </format>
    <format dxfId="280">
      <pivotArea dataOnly="0" labelOnly="1" outline="0" fieldPosition="0">
        <references count="2">
          <reference field="3" count="1" selected="0">
            <x v="2232"/>
          </reference>
          <reference field="4" count="1">
            <x v="1861"/>
          </reference>
        </references>
      </pivotArea>
    </format>
    <format dxfId="279">
      <pivotArea dataOnly="0" labelOnly="1" outline="0" fieldPosition="0">
        <references count="2">
          <reference field="3" count="1" selected="0">
            <x v="2235"/>
          </reference>
          <reference field="4" count="1">
            <x v="1508"/>
          </reference>
        </references>
      </pivotArea>
    </format>
    <format dxfId="278">
      <pivotArea dataOnly="0" labelOnly="1" outline="0" fieldPosition="0">
        <references count="2">
          <reference field="3" count="1" selected="0">
            <x v="2241"/>
          </reference>
          <reference field="4" count="1">
            <x v="2289"/>
          </reference>
        </references>
      </pivotArea>
    </format>
    <format dxfId="277">
      <pivotArea dataOnly="0" labelOnly="1" outline="0" fieldPosition="0">
        <references count="2">
          <reference field="3" count="1" selected="0">
            <x v="2244"/>
          </reference>
          <reference field="4" count="1">
            <x v="2940"/>
          </reference>
        </references>
      </pivotArea>
    </format>
    <format dxfId="276">
      <pivotArea dataOnly="0" labelOnly="1" outline="0" fieldPosition="0">
        <references count="2">
          <reference field="3" count="1" selected="0">
            <x v="2253"/>
          </reference>
          <reference field="4" count="1">
            <x v="2775"/>
          </reference>
        </references>
      </pivotArea>
    </format>
    <format dxfId="275">
      <pivotArea dataOnly="0" labelOnly="1" outline="0" fieldPosition="0">
        <references count="2">
          <reference field="3" count="1" selected="0">
            <x v="2256"/>
          </reference>
          <reference field="4" count="1">
            <x v="3687"/>
          </reference>
        </references>
      </pivotArea>
    </format>
    <format dxfId="274">
      <pivotArea dataOnly="0" labelOnly="1" outline="0" fieldPosition="0">
        <references count="2">
          <reference field="3" count="1" selected="0">
            <x v="2260"/>
          </reference>
          <reference field="4" count="1">
            <x v="403"/>
          </reference>
        </references>
      </pivotArea>
    </format>
    <format dxfId="273">
      <pivotArea dataOnly="0" labelOnly="1" outline="0" fieldPosition="0">
        <references count="2">
          <reference field="3" count="1" selected="0">
            <x v="2261"/>
          </reference>
          <reference field="4" count="1">
            <x v="4784"/>
          </reference>
        </references>
      </pivotArea>
    </format>
    <format dxfId="272">
      <pivotArea dataOnly="0" labelOnly="1" outline="0" fieldPosition="0">
        <references count="2">
          <reference field="3" count="1" selected="0">
            <x v="2263"/>
          </reference>
          <reference field="4" count="1">
            <x v="4258"/>
          </reference>
        </references>
      </pivotArea>
    </format>
    <format dxfId="271">
      <pivotArea dataOnly="0" labelOnly="1" outline="0" fieldPosition="0">
        <references count="2">
          <reference field="3" count="1" selected="0">
            <x v="2265"/>
          </reference>
          <reference field="4" count="1">
            <x v="3847"/>
          </reference>
        </references>
      </pivotArea>
    </format>
    <format dxfId="270">
      <pivotArea dataOnly="0" labelOnly="1" outline="0" fieldPosition="0">
        <references count="2">
          <reference field="3" count="1" selected="0">
            <x v="2266"/>
          </reference>
          <reference field="4" count="1">
            <x v="1364"/>
          </reference>
        </references>
      </pivotArea>
    </format>
    <format dxfId="269">
      <pivotArea dataOnly="0" labelOnly="1" outline="0" fieldPosition="0">
        <references count="2">
          <reference field="3" count="1" selected="0">
            <x v="2268"/>
          </reference>
          <reference field="4" count="1">
            <x v="2280"/>
          </reference>
        </references>
      </pivotArea>
    </format>
    <format dxfId="268">
      <pivotArea dataOnly="0" labelOnly="1" outline="0" fieldPosition="0">
        <references count="2">
          <reference field="3" count="1" selected="0">
            <x v="2269"/>
          </reference>
          <reference field="4" count="1">
            <x v="1797"/>
          </reference>
        </references>
      </pivotArea>
    </format>
    <format dxfId="267">
      <pivotArea dataOnly="0" labelOnly="1" outline="0" fieldPosition="0">
        <references count="2">
          <reference field="3" count="1" selected="0">
            <x v="2272"/>
          </reference>
          <reference field="4" count="1">
            <x v="1400"/>
          </reference>
        </references>
      </pivotArea>
    </format>
    <format dxfId="266">
      <pivotArea dataOnly="0" labelOnly="1" outline="0" fieldPosition="0">
        <references count="2">
          <reference field="3" count="1" selected="0">
            <x v="2276"/>
          </reference>
          <reference field="4" count="1">
            <x v="2219"/>
          </reference>
        </references>
      </pivotArea>
    </format>
    <format dxfId="265">
      <pivotArea dataOnly="0" labelOnly="1" outline="0" fieldPosition="0">
        <references count="2">
          <reference field="3" count="1" selected="0">
            <x v="2281"/>
          </reference>
          <reference field="4" count="1">
            <x v="2693"/>
          </reference>
        </references>
      </pivotArea>
    </format>
    <format dxfId="264">
      <pivotArea dataOnly="0" labelOnly="1" outline="0" fieldPosition="0">
        <references count="2">
          <reference field="3" count="1" selected="0">
            <x v="2282"/>
          </reference>
          <reference field="4" count="1">
            <x v="2228"/>
          </reference>
        </references>
      </pivotArea>
    </format>
    <format dxfId="263">
      <pivotArea dataOnly="0" labelOnly="1" outline="0" fieldPosition="0">
        <references count="2">
          <reference field="3" count="1" selected="0">
            <x v="2283"/>
          </reference>
          <reference field="4" count="1">
            <x v="1519"/>
          </reference>
        </references>
      </pivotArea>
    </format>
    <format dxfId="262">
      <pivotArea dataOnly="0" labelOnly="1" outline="0" fieldPosition="0">
        <references count="2">
          <reference field="3" count="1" selected="0">
            <x v="2292"/>
          </reference>
          <reference field="4" count="1">
            <x v="1623"/>
          </reference>
        </references>
      </pivotArea>
    </format>
    <format dxfId="261">
      <pivotArea dataOnly="0" labelOnly="1" outline="0" fieldPosition="0">
        <references count="2">
          <reference field="3" count="1" selected="0">
            <x v="2302"/>
          </reference>
          <reference field="4" count="1">
            <x v="3643"/>
          </reference>
        </references>
      </pivotArea>
    </format>
    <format dxfId="260">
      <pivotArea dataOnly="0" labelOnly="1" outline="0" fieldPosition="0">
        <references count="2">
          <reference field="3" count="1" selected="0">
            <x v="2303"/>
          </reference>
          <reference field="4" count="1">
            <x v="564"/>
          </reference>
        </references>
      </pivotArea>
    </format>
    <format dxfId="259">
      <pivotArea dataOnly="0" labelOnly="1" outline="0" fieldPosition="0">
        <references count="2">
          <reference field="3" count="1" selected="0">
            <x v="2304"/>
          </reference>
          <reference field="4" count="1">
            <x v="461"/>
          </reference>
        </references>
      </pivotArea>
    </format>
    <format dxfId="258">
      <pivotArea dataOnly="0" labelOnly="1" outline="0" fieldPosition="0">
        <references count="2">
          <reference field="3" count="1" selected="0">
            <x v="2308"/>
          </reference>
          <reference field="4" count="1">
            <x v="735"/>
          </reference>
        </references>
      </pivotArea>
    </format>
    <format dxfId="257">
      <pivotArea dataOnly="0" labelOnly="1" outline="0" fieldPosition="0">
        <references count="2">
          <reference field="3" count="1" selected="0">
            <x v="2310"/>
          </reference>
          <reference field="4" count="1">
            <x v="3464"/>
          </reference>
        </references>
      </pivotArea>
    </format>
    <format dxfId="256">
      <pivotArea dataOnly="0" labelOnly="1" outline="0" fieldPosition="0">
        <references count="2">
          <reference field="3" count="1" selected="0">
            <x v="2311"/>
          </reference>
          <reference field="4" count="1">
            <x v="2739"/>
          </reference>
        </references>
      </pivotArea>
    </format>
    <format dxfId="255">
      <pivotArea dataOnly="0" labelOnly="1" outline="0" fieldPosition="0">
        <references count="2">
          <reference field="3" count="1" selected="0">
            <x v="2313"/>
          </reference>
          <reference field="4" count="1">
            <x v="3515"/>
          </reference>
        </references>
      </pivotArea>
    </format>
    <format dxfId="254">
      <pivotArea dataOnly="0" labelOnly="1" outline="0" fieldPosition="0">
        <references count="2">
          <reference field="3" count="1" selected="0">
            <x v="2321"/>
          </reference>
          <reference field="4" count="1">
            <x v="2735"/>
          </reference>
        </references>
      </pivotArea>
    </format>
    <format dxfId="253">
      <pivotArea dataOnly="0" labelOnly="1" outline="0" fieldPosition="0">
        <references count="2">
          <reference field="3" count="1" selected="0">
            <x v="2325"/>
          </reference>
          <reference field="4" count="1">
            <x v="4777"/>
          </reference>
        </references>
      </pivotArea>
    </format>
    <format dxfId="252">
      <pivotArea dataOnly="0" labelOnly="1" outline="0" fieldPosition="0">
        <references count="2">
          <reference field="3" count="1" selected="0">
            <x v="2333"/>
          </reference>
          <reference field="4" count="1">
            <x v="3657"/>
          </reference>
        </references>
      </pivotArea>
    </format>
    <format dxfId="251">
      <pivotArea dataOnly="0" labelOnly="1" outline="0" fieldPosition="0">
        <references count="2">
          <reference field="3" count="1" selected="0">
            <x v="2335"/>
          </reference>
          <reference field="4" count="1">
            <x v="159"/>
          </reference>
        </references>
      </pivotArea>
    </format>
    <format dxfId="250">
      <pivotArea dataOnly="0" labelOnly="1" outline="0" fieldPosition="0">
        <references count="2">
          <reference field="3" count="1" selected="0">
            <x v="2339"/>
          </reference>
          <reference field="4" count="1">
            <x v="3704"/>
          </reference>
        </references>
      </pivotArea>
    </format>
    <format dxfId="249">
      <pivotArea dataOnly="0" labelOnly="1" outline="0" fieldPosition="0">
        <references count="2">
          <reference field="3" count="1" selected="0">
            <x v="2340"/>
          </reference>
          <reference field="4" count="1">
            <x v="3429"/>
          </reference>
        </references>
      </pivotArea>
    </format>
    <format dxfId="248">
      <pivotArea dataOnly="0" labelOnly="1" outline="0" fieldPosition="0">
        <references count="2">
          <reference field="3" count="1" selected="0">
            <x v="2343"/>
          </reference>
          <reference field="4" count="1">
            <x v="1875"/>
          </reference>
        </references>
      </pivotArea>
    </format>
    <format dxfId="247">
      <pivotArea dataOnly="0" labelOnly="1" outline="0" fieldPosition="0">
        <references count="2">
          <reference field="3" count="1" selected="0">
            <x v="2345"/>
          </reference>
          <reference field="4" count="1">
            <x v="4775"/>
          </reference>
        </references>
      </pivotArea>
    </format>
    <format dxfId="246">
      <pivotArea dataOnly="0" labelOnly="1" outline="0" fieldPosition="0">
        <references count="2">
          <reference field="3" count="1" selected="0">
            <x v="2353"/>
          </reference>
          <reference field="4" count="1">
            <x v="3092"/>
          </reference>
        </references>
      </pivotArea>
    </format>
    <format dxfId="245">
      <pivotArea dataOnly="0" labelOnly="1" outline="0" fieldPosition="0">
        <references count="2">
          <reference field="3" count="1" selected="0">
            <x v="2361"/>
          </reference>
          <reference field="4" count="1">
            <x v="408"/>
          </reference>
        </references>
      </pivotArea>
    </format>
    <format dxfId="244">
      <pivotArea dataOnly="0" labelOnly="1" outline="0" fieldPosition="0">
        <references count="2">
          <reference field="3" count="1" selected="0">
            <x v="2368"/>
          </reference>
          <reference field="4" count="1">
            <x v="4042"/>
          </reference>
        </references>
      </pivotArea>
    </format>
    <format dxfId="243">
      <pivotArea dataOnly="0" labelOnly="1" outline="0" fieldPosition="0">
        <references count="2">
          <reference field="3" count="1" selected="0">
            <x v="2369"/>
          </reference>
          <reference field="4" count="1">
            <x v="4783"/>
          </reference>
        </references>
      </pivotArea>
    </format>
    <format dxfId="242">
      <pivotArea dataOnly="0" labelOnly="1" outline="0" fieldPosition="0">
        <references count="2">
          <reference field="3" count="1" selected="0">
            <x v="2371"/>
          </reference>
          <reference field="4" count="1">
            <x v="4803"/>
          </reference>
        </references>
      </pivotArea>
    </format>
    <format dxfId="241">
      <pivotArea dataOnly="0" labelOnly="1" outline="0" fieldPosition="0">
        <references count="2">
          <reference field="3" count="1" selected="0">
            <x v="2375"/>
          </reference>
          <reference field="4" count="1">
            <x v="1465"/>
          </reference>
        </references>
      </pivotArea>
    </format>
    <format dxfId="240">
      <pivotArea dataOnly="0" labelOnly="1" outline="0" fieldPosition="0">
        <references count="2">
          <reference field="3" count="1" selected="0">
            <x v="2376"/>
          </reference>
          <reference field="4" count="1">
            <x v="1075"/>
          </reference>
        </references>
      </pivotArea>
    </format>
    <format dxfId="239">
      <pivotArea dataOnly="0" labelOnly="1" outline="0" fieldPosition="0">
        <references count="2">
          <reference field="3" count="1" selected="0">
            <x v="2378"/>
          </reference>
          <reference field="4" count="1">
            <x v="808"/>
          </reference>
        </references>
      </pivotArea>
    </format>
    <format dxfId="238">
      <pivotArea dataOnly="0" labelOnly="1" outline="0" fieldPosition="0">
        <references count="2">
          <reference field="3" count="1" selected="0">
            <x v="2379"/>
          </reference>
          <reference field="4" count="1">
            <x v="2401"/>
          </reference>
        </references>
      </pivotArea>
    </format>
    <format dxfId="237">
      <pivotArea dataOnly="0" labelOnly="1" outline="0" fieldPosition="0">
        <references count="2">
          <reference field="3" count="1" selected="0">
            <x v="2381"/>
          </reference>
          <reference field="4" count="1">
            <x v="2858"/>
          </reference>
        </references>
      </pivotArea>
    </format>
    <format dxfId="236">
      <pivotArea dataOnly="0" labelOnly="1" outline="0" fieldPosition="0">
        <references count="2">
          <reference field="3" count="1" selected="0">
            <x v="2384"/>
          </reference>
          <reference field="4" count="1">
            <x v="3505"/>
          </reference>
        </references>
      </pivotArea>
    </format>
    <format dxfId="235">
      <pivotArea dataOnly="0" labelOnly="1" outline="0" fieldPosition="0">
        <references count="2">
          <reference field="3" count="1" selected="0">
            <x v="2388"/>
          </reference>
          <reference field="4" count="1">
            <x v="1494"/>
          </reference>
        </references>
      </pivotArea>
    </format>
    <format dxfId="234">
      <pivotArea dataOnly="0" labelOnly="1" outline="0" fieldPosition="0">
        <references count="2">
          <reference field="3" count="1" selected="0">
            <x v="2389"/>
          </reference>
          <reference field="4" count="1">
            <x v="4585"/>
          </reference>
        </references>
      </pivotArea>
    </format>
    <format dxfId="233">
      <pivotArea dataOnly="0" labelOnly="1" outline="0" fieldPosition="0">
        <references count="2">
          <reference field="3" count="1" selected="0">
            <x v="2395"/>
          </reference>
          <reference field="4" count="1">
            <x v="3278"/>
          </reference>
        </references>
      </pivotArea>
    </format>
    <format dxfId="232">
      <pivotArea dataOnly="0" labelOnly="1" outline="0" fieldPosition="0">
        <references count="2">
          <reference field="3" count="1" selected="0">
            <x v="2398"/>
          </reference>
          <reference field="4" count="1">
            <x v="4162"/>
          </reference>
        </references>
      </pivotArea>
    </format>
    <format dxfId="231">
      <pivotArea dataOnly="0" labelOnly="1" outline="0" fieldPosition="0">
        <references count="2">
          <reference field="3" count="1" selected="0">
            <x v="2405"/>
          </reference>
          <reference field="4" count="1">
            <x v="2181"/>
          </reference>
        </references>
      </pivotArea>
    </format>
    <format dxfId="230">
      <pivotArea dataOnly="0" labelOnly="1" outline="0" fieldPosition="0">
        <references count="2">
          <reference field="3" count="1" selected="0">
            <x v="2409"/>
          </reference>
          <reference field="4" count="1">
            <x v="1721"/>
          </reference>
        </references>
      </pivotArea>
    </format>
    <format dxfId="229">
      <pivotArea dataOnly="0" labelOnly="1" outline="0" fieldPosition="0">
        <references count="2">
          <reference field="3" count="1" selected="0">
            <x v="2410"/>
          </reference>
          <reference field="4" count="1">
            <x v="4113"/>
          </reference>
        </references>
      </pivotArea>
    </format>
    <format dxfId="228">
      <pivotArea dataOnly="0" labelOnly="1" outline="0" fieldPosition="0">
        <references count="2">
          <reference field="3" count="1" selected="0">
            <x v="2411"/>
          </reference>
          <reference field="4" count="1">
            <x v="3121"/>
          </reference>
        </references>
      </pivotArea>
    </format>
    <format dxfId="227">
      <pivotArea dataOnly="0" labelOnly="1" outline="0" fieldPosition="0">
        <references count="2">
          <reference field="3" count="1" selected="0">
            <x v="2412"/>
          </reference>
          <reference field="4" count="1">
            <x v="2107"/>
          </reference>
        </references>
      </pivotArea>
    </format>
    <format dxfId="226">
      <pivotArea dataOnly="0" labelOnly="1" outline="0" fieldPosition="0">
        <references count="2">
          <reference field="3" count="1" selected="0">
            <x v="2413"/>
          </reference>
          <reference field="4" count="1">
            <x v="4851"/>
          </reference>
        </references>
      </pivotArea>
    </format>
    <format dxfId="225">
      <pivotArea dataOnly="0" labelOnly="1" outline="0" fieldPosition="0">
        <references count="2">
          <reference field="3" count="1" selected="0">
            <x v="2414"/>
          </reference>
          <reference field="4" count="1">
            <x v="3919"/>
          </reference>
        </references>
      </pivotArea>
    </format>
    <format dxfId="224">
      <pivotArea dataOnly="0" labelOnly="1" outline="0" fieldPosition="0">
        <references count="2">
          <reference field="3" count="1" selected="0">
            <x v="2416"/>
          </reference>
          <reference field="4" count="1">
            <x v="4837"/>
          </reference>
        </references>
      </pivotArea>
    </format>
    <format dxfId="223">
      <pivotArea dataOnly="0" labelOnly="1" outline="0" fieldPosition="0">
        <references count="2">
          <reference field="3" count="1" selected="0">
            <x v="2426"/>
          </reference>
          <reference field="4" count="1">
            <x v="1865"/>
          </reference>
        </references>
      </pivotArea>
    </format>
    <format dxfId="222">
      <pivotArea dataOnly="0" labelOnly="1" outline="0" fieldPosition="0">
        <references count="2">
          <reference field="3" count="1" selected="0">
            <x v="2432"/>
          </reference>
          <reference field="4" count="1">
            <x v="2350"/>
          </reference>
        </references>
      </pivotArea>
    </format>
    <format dxfId="221">
      <pivotArea dataOnly="0" labelOnly="1" outline="0" fieldPosition="0">
        <references count="2">
          <reference field="3" count="1" selected="0">
            <x v="2434"/>
          </reference>
          <reference field="4" count="1">
            <x v="2545"/>
          </reference>
        </references>
      </pivotArea>
    </format>
    <format dxfId="220">
      <pivotArea dataOnly="0" labelOnly="1" outline="0" fieldPosition="0">
        <references count="2">
          <reference field="3" count="1" selected="0">
            <x v="2439"/>
          </reference>
          <reference field="4" count="1">
            <x v="626"/>
          </reference>
        </references>
      </pivotArea>
    </format>
    <format dxfId="219">
      <pivotArea dataOnly="0" labelOnly="1" outline="0" fieldPosition="0">
        <references count="2">
          <reference field="3" count="1" selected="0">
            <x v="2442"/>
          </reference>
          <reference field="4" count="1">
            <x v="1668"/>
          </reference>
        </references>
      </pivotArea>
    </format>
    <format dxfId="218">
      <pivotArea dataOnly="0" labelOnly="1" outline="0" fieldPosition="0">
        <references count="2">
          <reference field="3" count="1" selected="0">
            <x v="2446"/>
          </reference>
          <reference field="4" count="1">
            <x v="2908"/>
          </reference>
        </references>
      </pivotArea>
    </format>
    <format dxfId="217">
      <pivotArea dataOnly="0" labelOnly="1" outline="0" fieldPosition="0">
        <references count="2">
          <reference field="3" count="1" selected="0">
            <x v="2449"/>
          </reference>
          <reference field="4" count="1">
            <x v="1900"/>
          </reference>
        </references>
      </pivotArea>
    </format>
    <format dxfId="216">
      <pivotArea dataOnly="0" labelOnly="1" outline="0" fieldPosition="0">
        <references count="2">
          <reference field="3" count="1" selected="0">
            <x v="2450"/>
          </reference>
          <reference field="4" count="1">
            <x v="1413"/>
          </reference>
        </references>
      </pivotArea>
    </format>
    <format dxfId="215">
      <pivotArea dataOnly="0" labelOnly="1" outline="0" fieldPosition="0">
        <references count="2">
          <reference field="3" count="1" selected="0">
            <x v="2454"/>
          </reference>
          <reference field="4" count="1">
            <x v="4239"/>
          </reference>
        </references>
      </pivotArea>
    </format>
    <format dxfId="214">
      <pivotArea dataOnly="0" labelOnly="1" outline="0" fieldPosition="0">
        <references count="2">
          <reference field="3" count="1" selected="0">
            <x v="2456"/>
          </reference>
          <reference field="4" count="1">
            <x v="123"/>
          </reference>
        </references>
      </pivotArea>
    </format>
    <format dxfId="213">
      <pivotArea dataOnly="0" labelOnly="1" outline="0" fieldPosition="0">
        <references count="2">
          <reference field="3" count="1" selected="0">
            <x v="2461"/>
          </reference>
          <reference field="4" count="1">
            <x v="598"/>
          </reference>
        </references>
      </pivotArea>
    </format>
    <format dxfId="212">
      <pivotArea dataOnly="0" labelOnly="1" outline="0" fieldPosition="0">
        <references count="2">
          <reference field="3" count="1" selected="0">
            <x v="2463"/>
          </reference>
          <reference field="4" count="1">
            <x v="665"/>
          </reference>
        </references>
      </pivotArea>
    </format>
    <format dxfId="211">
      <pivotArea dataOnly="0" labelOnly="1" outline="0" fieldPosition="0">
        <references count="2">
          <reference field="3" count="1" selected="0">
            <x v="2464"/>
          </reference>
          <reference field="4" count="1">
            <x v="16"/>
          </reference>
        </references>
      </pivotArea>
    </format>
    <format dxfId="210">
      <pivotArea dataOnly="0" labelOnly="1" outline="0" fieldPosition="0">
        <references count="2">
          <reference field="3" count="1" selected="0">
            <x v="2465"/>
          </reference>
          <reference field="4" count="1">
            <x v="2206"/>
          </reference>
        </references>
      </pivotArea>
    </format>
    <format dxfId="209">
      <pivotArea dataOnly="0" labelOnly="1" outline="0" fieldPosition="0">
        <references count="2">
          <reference field="3" count="1" selected="0">
            <x v="2469"/>
          </reference>
          <reference field="4" count="1">
            <x v="1422"/>
          </reference>
        </references>
      </pivotArea>
    </format>
    <format dxfId="208">
      <pivotArea dataOnly="0" labelOnly="1" outline="0" fieldPosition="0">
        <references count="2">
          <reference field="3" count="1" selected="0">
            <x v="2475"/>
          </reference>
          <reference field="4" count="1">
            <x v="1749"/>
          </reference>
        </references>
      </pivotArea>
    </format>
    <format dxfId="207">
      <pivotArea dataOnly="0" labelOnly="1" outline="0" fieldPosition="0">
        <references count="2">
          <reference field="3" count="1" selected="0">
            <x v="2477"/>
          </reference>
          <reference field="4" count="1">
            <x v="259"/>
          </reference>
        </references>
      </pivotArea>
    </format>
    <format dxfId="206">
      <pivotArea dataOnly="0" labelOnly="1" outline="0" fieldPosition="0">
        <references count="2">
          <reference field="3" count="1" selected="0">
            <x v="2489"/>
          </reference>
          <reference field="4" count="1">
            <x v="280"/>
          </reference>
        </references>
      </pivotArea>
    </format>
    <format dxfId="205">
      <pivotArea dataOnly="0" labelOnly="1" outline="0" fieldPosition="0">
        <references count="2">
          <reference field="3" count="1" selected="0">
            <x v="2490"/>
          </reference>
          <reference field="4" count="1">
            <x v="819"/>
          </reference>
        </references>
      </pivotArea>
    </format>
    <format dxfId="204">
      <pivotArea dataOnly="0" labelOnly="1" outline="0" fieldPosition="0">
        <references count="2">
          <reference field="3" count="1" selected="0">
            <x v="2493"/>
          </reference>
          <reference field="4" count="1">
            <x v="1890"/>
          </reference>
        </references>
      </pivotArea>
    </format>
    <format dxfId="203">
      <pivotArea dataOnly="0" labelOnly="1" outline="0" fieldPosition="0">
        <references count="2">
          <reference field="3" count="1" selected="0">
            <x v="2506"/>
          </reference>
          <reference field="4" count="1">
            <x v="3073"/>
          </reference>
        </references>
      </pivotArea>
    </format>
    <format dxfId="202">
      <pivotArea dataOnly="0" labelOnly="1" outline="0" fieldPosition="0">
        <references count="2">
          <reference field="3" count="1" selected="0">
            <x v="2511"/>
          </reference>
          <reference field="4" count="1">
            <x v="4108"/>
          </reference>
        </references>
      </pivotArea>
    </format>
    <format dxfId="201">
      <pivotArea dataOnly="0" labelOnly="1" outline="0" fieldPosition="0">
        <references count="2">
          <reference field="3" count="1" selected="0">
            <x v="2512"/>
          </reference>
          <reference field="4" count="1">
            <x v="29"/>
          </reference>
        </references>
      </pivotArea>
    </format>
    <format dxfId="200">
      <pivotArea dataOnly="0" labelOnly="1" outline="0" fieldPosition="0">
        <references count="2">
          <reference field="3" count="1" selected="0">
            <x v="2513"/>
          </reference>
          <reference field="4" count="1">
            <x v="3770"/>
          </reference>
        </references>
      </pivotArea>
    </format>
    <format dxfId="199">
      <pivotArea dataOnly="0" labelOnly="1" outline="0" fieldPosition="0">
        <references count="2">
          <reference field="3" count="1" selected="0">
            <x v="2514"/>
          </reference>
          <reference field="4" count="1">
            <x v="3929"/>
          </reference>
        </references>
      </pivotArea>
    </format>
    <format dxfId="198">
      <pivotArea dataOnly="0" labelOnly="1" outline="0" fieldPosition="0">
        <references count="2">
          <reference field="3" count="1" selected="0">
            <x v="2517"/>
          </reference>
          <reference field="4" count="1">
            <x v="1565"/>
          </reference>
        </references>
      </pivotArea>
    </format>
    <format dxfId="197">
      <pivotArea dataOnly="0" labelOnly="1" outline="0" fieldPosition="0">
        <references count="2">
          <reference field="3" count="1" selected="0">
            <x v="2527"/>
          </reference>
          <reference field="4" count="1">
            <x v="4471"/>
          </reference>
        </references>
      </pivotArea>
    </format>
    <format dxfId="196">
      <pivotArea dataOnly="0" labelOnly="1" outline="0" fieldPosition="0">
        <references count="2">
          <reference field="3" count="1" selected="0">
            <x v="2533"/>
          </reference>
          <reference field="4" count="1">
            <x v="3203"/>
          </reference>
        </references>
      </pivotArea>
    </format>
    <format dxfId="195">
      <pivotArea dataOnly="0" labelOnly="1" outline="0" fieldPosition="0">
        <references count="2">
          <reference field="3" count="1" selected="0">
            <x v="2536"/>
          </reference>
          <reference field="4" count="1">
            <x v="4668"/>
          </reference>
        </references>
      </pivotArea>
    </format>
    <format dxfId="194">
      <pivotArea dataOnly="0" labelOnly="1" outline="0" fieldPosition="0">
        <references count="2">
          <reference field="3" count="1" selected="0">
            <x v="2544"/>
          </reference>
          <reference field="4" count="1">
            <x v="1043"/>
          </reference>
        </references>
      </pivotArea>
    </format>
    <format dxfId="193">
      <pivotArea dataOnly="0" labelOnly="1" outline="0" fieldPosition="0">
        <references count="2">
          <reference field="3" count="1" selected="0">
            <x v="2553"/>
          </reference>
          <reference field="4" count="1">
            <x v="1562"/>
          </reference>
        </references>
      </pivotArea>
    </format>
    <format dxfId="192">
      <pivotArea dataOnly="0" labelOnly="1" outline="0" fieldPosition="0">
        <references count="2">
          <reference field="3" count="1" selected="0">
            <x v="2557"/>
          </reference>
          <reference field="4" count="2">
            <x v="1169"/>
            <x v="3911"/>
          </reference>
        </references>
      </pivotArea>
    </format>
    <format dxfId="191">
      <pivotArea dataOnly="0" labelOnly="1" outline="0" fieldPosition="0">
        <references count="2">
          <reference field="3" count="1" selected="0">
            <x v="2558"/>
          </reference>
          <reference field="4" count="1">
            <x v="1617"/>
          </reference>
        </references>
      </pivotArea>
    </format>
    <format dxfId="190">
      <pivotArea dataOnly="0" labelOnly="1" outline="0" fieldPosition="0">
        <references count="2">
          <reference field="3" count="1" selected="0">
            <x v="2559"/>
          </reference>
          <reference field="4" count="1">
            <x v="4153"/>
          </reference>
        </references>
      </pivotArea>
    </format>
    <format dxfId="189">
      <pivotArea dataOnly="0" labelOnly="1" outline="0" fieldPosition="0">
        <references count="2">
          <reference field="3" count="1" selected="0">
            <x v="2569"/>
          </reference>
          <reference field="4" count="1">
            <x v="1604"/>
          </reference>
        </references>
      </pivotArea>
    </format>
    <format dxfId="188">
      <pivotArea dataOnly="0" labelOnly="1" outline="0" fieldPosition="0">
        <references count="2">
          <reference field="3" count="1" selected="0">
            <x v="2573"/>
          </reference>
          <reference field="4" count="1">
            <x v="2552"/>
          </reference>
        </references>
      </pivotArea>
    </format>
    <format dxfId="187">
      <pivotArea dataOnly="0" labelOnly="1" outline="0" fieldPosition="0">
        <references count="2">
          <reference field="3" count="1" selected="0">
            <x v="2578"/>
          </reference>
          <reference field="4" count="1">
            <x v="2938"/>
          </reference>
        </references>
      </pivotArea>
    </format>
    <format dxfId="186">
      <pivotArea dataOnly="0" labelOnly="1" outline="0" fieldPosition="0">
        <references count="2">
          <reference field="3" count="1" selected="0">
            <x v="2581"/>
          </reference>
          <reference field="4" count="1">
            <x v="4441"/>
          </reference>
        </references>
      </pivotArea>
    </format>
    <format dxfId="185">
      <pivotArea dataOnly="0" labelOnly="1" outline="0" fieldPosition="0">
        <references count="2">
          <reference field="3" count="1" selected="0">
            <x v="2587"/>
          </reference>
          <reference field="4" count="1">
            <x v="2555"/>
          </reference>
        </references>
      </pivotArea>
    </format>
    <format dxfId="184">
      <pivotArea dataOnly="0" labelOnly="1" outline="0" fieldPosition="0">
        <references count="2">
          <reference field="3" count="1" selected="0">
            <x v="2590"/>
          </reference>
          <reference field="4" count="1">
            <x v="130"/>
          </reference>
        </references>
      </pivotArea>
    </format>
    <format dxfId="183">
      <pivotArea dataOnly="0" labelOnly="1" outline="0" fieldPosition="0">
        <references count="2">
          <reference field="3" count="1" selected="0">
            <x v="2592"/>
          </reference>
          <reference field="4" count="1">
            <x v="3378"/>
          </reference>
        </references>
      </pivotArea>
    </format>
    <format dxfId="182">
      <pivotArea dataOnly="0" labelOnly="1" outline="0" fieldPosition="0">
        <references count="2">
          <reference field="3" count="1" selected="0">
            <x v="2594"/>
          </reference>
          <reference field="4" count="1">
            <x v="251"/>
          </reference>
        </references>
      </pivotArea>
    </format>
    <format dxfId="181">
      <pivotArea dataOnly="0" labelOnly="1" outline="0" fieldPosition="0">
        <references count="2">
          <reference field="3" count="1" selected="0">
            <x v="2600"/>
          </reference>
          <reference field="4" count="1">
            <x v="4666"/>
          </reference>
        </references>
      </pivotArea>
    </format>
    <format dxfId="180">
      <pivotArea dataOnly="0" labelOnly="1" outline="0" fieldPosition="0">
        <references count="2">
          <reference field="3" count="1" selected="0">
            <x v="2606"/>
          </reference>
          <reference field="4" count="1">
            <x v="2623"/>
          </reference>
        </references>
      </pivotArea>
    </format>
    <format dxfId="179">
      <pivotArea dataOnly="0" labelOnly="1" outline="0" fieldPosition="0">
        <references count="2">
          <reference field="3" count="1" selected="0">
            <x v="2615"/>
          </reference>
          <reference field="4" count="1">
            <x v="578"/>
          </reference>
        </references>
      </pivotArea>
    </format>
    <format dxfId="178">
      <pivotArea dataOnly="0" labelOnly="1" outline="0" fieldPosition="0">
        <references count="2">
          <reference field="3" count="1" selected="0">
            <x v="2622"/>
          </reference>
          <reference field="4" count="1">
            <x v="3914"/>
          </reference>
        </references>
      </pivotArea>
    </format>
    <format dxfId="177">
      <pivotArea dataOnly="0" labelOnly="1" outline="0" fieldPosition="0">
        <references count="2">
          <reference field="3" count="1" selected="0">
            <x v="2623"/>
          </reference>
          <reference field="4" count="1">
            <x v="447"/>
          </reference>
        </references>
      </pivotArea>
    </format>
    <format dxfId="176">
      <pivotArea dataOnly="0" labelOnly="1" outline="0" fieldPosition="0">
        <references count="2">
          <reference field="3" count="1" selected="0">
            <x v="2632"/>
          </reference>
          <reference field="4" count="2">
            <x v="2925"/>
            <x v="3644"/>
          </reference>
        </references>
      </pivotArea>
    </format>
    <format dxfId="175">
      <pivotArea dataOnly="0" labelOnly="1" outline="0" fieldPosition="0">
        <references count="2">
          <reference field="3" count="1" selected="0">
            <x v="2634"/>
          </reference>
          <reference field="4" count="1">
            <x v="17"/>
          </reference>
        </references>
      </pivotArea>
    </format>
    <format dxfId="174">
      <pivotArea dataOnly="0" labelOnly="1" outline="0" fieldPosition="0">
        <references count="2">
          <reference field="3" count="1" selected="0">
            <x v="2636"/>
          </reference>
          <reference field="4" count="1">
            <x v="1085"/>
          </reference>
        </references>
      </pivotArea>
    </format>
    <format dxfId="173">
      <pivotArea dataOnly="0" labelOnly="1" outline="0" fieldPosition="0">
        <references count="2">
          <reference field="3" count="1" selected="0">
            <x v="2640"/>
          </reference>
          <reference field="4" count="1">
            <x v="2733"/>
          </reference>
        </references>
      </pivotArea>
    </format>
    <format dxfId="172">
      <pivotArea dataOnly="0" labelOnly="1" outline="0" fieldPosition="0">
        <references count="2">
          <reference field="3" count="1" selected="0">
            <x v="2642"/>
          </reference>
          <reference field="4" count="1">
            <x v="1294"/>
          </reference>
        </references>
      </pivotArea>
    </format>
    <format dxfId="171">
      <pivotArea dataOnly="0" labelOnly="1" outline="0" fieldPosition="0">
        <references count="2">
          <reference field="3" count="1" selected="0">
            <x v="2644"/>
          </reference>
          <reference field="4" count="1">
            <x v="682"/>
          </reference>
        </references>
      </pivotArea>
    </format>
    <format dxfId="170">
      <pivotArea dataOnly="0" labelOnly="1" outline="0" fieldPosition="0">
        <references count="2">
          <reference field="3" count="1" selected="0">
            <x v="2653"/>
          </reference>
          <reference field="4" count="1">
            <x v="3491"/>
          </reference>
        </references>
      </pivotArea>
    </format>
    <format dxfId="169">
      <pivotArea dataOnly="0" labelOnly="1" outline="0" fieldPosition="0">
        <references count="2">
          <reference field="3" count="1" selected="0">
            <x v="2654"/>
          </reference>
          <reference field="4" count="1">
            <x v="3140"/>
          </reference>
        </references>
      </pivotArea>
    </format>
    <format dxfId="168">
      <pivotArea dataOnly="0" labelOnly="1" outline="0" fieldPosition="0">
        <references count="2">
          <reference field="3" count="1" selected="0">
            <x v="2659"/>
          </reference>
          <reference field="4" count="1">
            <x v="2000"/>
          </reference>
        </references>
      </pivotArea>
    </format>
    <format dxfId="167">
      <pivotArea dataOnly="0" labelOnly="1" outline="0" fieldPosition="0">
        <references count="2">
          <reference field="3" count="1" selected="0">
            <x v="2667"/>
          </reference>
          <reference field="4" count="1">
            <x v="2316"/>
          </reference>
        </references>
      </pivotArea>
    </format>
    <format dxfId="166">
      <pivotArea dataOnly="0" labelOnly="1" outline="0" fieldPosition="0">
        <references count="2">
          <reference field="3" count="1" selected="0">
            <x v="2670"/>
          </reference>
          <reference field="4" count="1">
            <x v="1180"/>
          </reference>
        </references>
      </pivotArea>
    </format>
    <format dxfId="165">
      <pivotArea dataOnly="0" labelOnly="1" outline="0" fieldPosition="0">
        <references count="2">
          <reference field="3" count="1" selected="0">
            <x v="2672"/>
          </reference>
          <reference field="4" count="1">
            <x v="3303"/>
          </reference>
        </references>
      </pivotArea>
    </format>
    <format dxfId="164">
      <pivotArea dataOnly="0" labelOnly="1" outline="0" fieldPosition="0">
        <references count="2">
          <reference field="3" count="1" selected="0">
            <x v="2675"/>
          </reference>
          <reference field="4" count="1">
            <x v="4828"/>
          </reference>
        </references>
      </pivotArea>
    </format>
    <format dxfId="163">
      <pivotArea dataOnly="0" labelOnly="1" outline="0" fieldPosition="0">
        <references count="2">
          <reference field="3" count="1" selected="0">
            <x v="2678"/>
          </reference>
          <reference field="4" count="1">
            <x v="4718"/>
          </reference>
        </references>
      </pivotArea>
    </format>
    <format dxfId="162">
      <pivotArea dataOnly="0" labelOnly="1" outline="0" fieldPosition="0">
        <references count="2">
          <reference field="3" count="1" selected="0">
            <x v="2680"/>
          </reference>
          <reference field="4" count="1">
            <x v="4738"/>
          </reference>
        </references>
      </pivotArea>
    </format>
    <format dxfId="161">
      <pivotArea dataOnly="0" labelOnly="1" outline="0" fieldPosition="0">
        <references count="2">
          <reference field="3" count="1" selected="0">
            <x v="2691"/>
          </reference>
          <reference field="4" count="1">
            <x v="1026"/>
          </reference>
        </references>
      </pivotArea>
    </format>
    <format dxfId="160">
      <pivotArea dataOnly="0" labelOnly="1" outline="0" fieldPosition="0">
        <references count="2">
          <reference field="3" count="1" selected="0">
            <x v="2692"/>
          </reference>
          <reference field="4" count="1">
            <x v="3110"/>
          </reference>
        </references>
      </pivotArea>
    </format>
    <format dxfId="159">
      <pivotArea dataOnly="0" labelOnly="1" outline="0" fieldPosition="0">
        <references count="2">
          <reference field="3" count="1" selected="0">
            <x v="2697"/>
          </reference>
          <reference field="4" count="1">
            <x v="1443"/>
          </reference>
        </references>
      </pivotArea>
    </format>
    <format dxfId="158">
      <pivotArea dataOnly="0" labelOnly="1" outline="0" fieldPosition="0">
        <references count="2">
          <reference field="3" count="1" selected="0">
            <x v="2700"/>
          </reference>
          <reference field="4" count="1">
            <x v="271"/>
          </reference>
        </references>
      </pivotArea>
    </format>
    <format dxfId="157">
      <pivotArea dataOnly="0" labelOnly="1" outline="0" fieldPosition="0">
        <references count="2">
          <reference field="3" count="1" selected="0">
            <x v="2701"/>
          </reference>
          <reference field="4" count="1">
            <x v="2149"/>
          </reference>
        </references>
      </pivotArea>
    </format>
    <format dxfId="156">
      <pivotArea dataOnly="0" labelOnly="1" outline="0" fieldPosition="0">
        <references count="2">
          <reference field="3" count="1" selected="0">
            <x v="2702"/>
          </reference>
          <reference field="4" count="1">
            <x v="3754"/>
          </reference>
        </references>
      </pivotArea>
    </format>
    <format dxfId="155">
      <pivotArea dataOnly="0" labelOnly="1" outline="0" fieldPosition="0">
        <references count="2">
          <reference field="3" count="1" selected="0">
            <x v="2711"/>
          </reference>
          <reference field="4" count="1">
            <x v="2071"/>
          </reference>
        </references>
      </pivotArea>
    </format>
    <format dxfId="154">
      <pivotArea dataOnly="0" labelOnly="1" outline="0" fieldPosition="0">
        <references count="2">
          <reference field="3" count="1" selected="0">
            <x v="2714"/>
          </reference>
          <reference field="4" count="1">
            <x v="2389"/>
          </reference>
        </references>
      </pivotArea>
    </format>
    <format dxfId="153">
      <pivotArea dataOnly="0" labelOnly="1" outline="0" fieldPosition="0">
        <references count="2">
          <reference field="3" count="1" selected="0">
            <x v="2715"/>
          </reference>
          <reference field="4" count="1">
            <x v="4654"/>
          </reference>
        </references>
      </pivotArea>
    </format>
    <format dxfId="152">
      <pivotArea dataOnly="0" labelOnly="1" outline="0" fieldPosition="0">
        <references count="2">
          <reference field="3" count="1" selected="0">
            <x v="2716"/>
          </reference>
          <reference field="4" count="1">
            <x v="2574"/>
          </reference>
        </references>
      </pivotArea>
    </format>
    <format dxfId="151">
      <pivotArea dataOnly="0" labelOnly="1" outline="0" fieldPosition="0">
        <references count="2">
          <reference field="3" count="1" selected="0">
            <x v="2720"/>
          </reference>
          <reference field="4" count="1">
            <x v="618"/>
          </reference>
        </references>
      </pivotArea>
    </format>
    <format dxfId="150">
      <pivotArea dataOnly="0" labelOnly="1" outline="0" fieldPosition="0">
        <references count="2">
          <reference field="3" count="1" selected="0">
            <x v="2721"/>
          </reference>
          <reference field="4" count="1">
            <x v="3165"/>
          </reference>
        </references>
      </pivotArea>
    </format>
    <format dxfId="149">
      <pivotArea dataOnly="0" labelOnly="1" outline="0" fieldPosition="0">
        <references count="2">
          <reference field="3" count="1" selected="0">
            <x v="2726"/>
          </reference>
          <reference field="4" count="1">
            <x v="873"/>
          </reference>
        </references>
      </pivotArea>
    </format>
    <format dxfId="148">
      <pivotArea dataOnly="0" labelOnly="1" outline="0" fieldPosition="0">
        <references count="2">
          <reference field="3" count="1" selected="0">
            <x v="2727"/>
          </reference>
          <reference field="4" count="1">
            <x v="1113"/>
          </reference>
        </references>
      </pivotArea>
    </format>
    <format dxfId="147">
      <pivotArea dataOnly="0" labelOnly="1" outline="0" fieldPosition="0">
        <references count="2">
          <reference field="3" count="1" selected="0">
            <x v="2733"/>
          </reference>
          <reference field="4" count="1">
            <x v="2005"/>
          </reference>
        </references>
      </pivotArea>
    </format>
    <format dxfId="146">
      <pivotArea dataOnly="0" labelOnly="1" outline="0" fieldPosition="0">
        <references count="2">
          <reference field="3" count="1" selected="0">
            <x v="2735"/>
          </reference>
          <reference field="4" count="1">
            <x v="886"/>
          </reference>
        </references>
      </pivotArea>
    </format>
    <format dxfId="145">
      <pivotArea dataOnly="0" labelOnly="1" outline="0" fieldPosition="0">
        <references count="2">
          <reference field="3" count="1" selected="0">
            <x v="2737"/>
          </reference>
          <reference field="4" count="1">
            <x v="989"/>
          </reference>
        </references>
      </pivotArea>
    </format>
    <format dxfId="144">
      <pivotArea dataOnly="0" labelOnly="1" outline="0" fieldPosition="0">
        <references count="2">
          <reference field="3" count="1" selected="0">
            <x v="2741"/>
          </reference>
          <reference field="4" count="1">
            <x v="1520"/>
          </reference>
        </references>
      </pivotArea>
    </format>
    <format dxfId="143">
      <pivotArea dataOnly="0" labelOnly="1" outline="0" fieldPosition="0">
        <references count="2">
          <reference field="3" count="1" selected="0">
            <x v="2743"/>
          </reference>
          <reference field="4" count="1">
            <x v="2688"/>
          </reference>
        </references>
      </pivotArea>
    </format>
    <format dxfId="142">
      <pivotArea dataOnly="0" labelOnly="1" outline="0" fieldPosition="0">
        <references count="2">
          <reference field="3" count="1" selected="0">
            <x v="2744"/>
          </reference>
          <reference field="4" count="1">
            <x v="3775"/>
          </reference>
        </references>
      </pivotArea>
    </format>
    <format dxfId="141">
      <pivotArea dataOnly="0" labelOnly="1" outline="0" fieldPosition="0">
        <references count="2">
          <reference field="3" count="1" selected="0">
            <x v="2754"/>
          </reference>
          <reference field="4" count="1">
            <x v="2971"/>
          </reference>
        </references>
      </pivotArea>
    </format>
    <format dxfId="140">
      <pivotArea dataOnly="0" labelOnly="1" outline="0" fieldPosition="0">
        <references count="2">
          <reference field="3" count="1" selected="0">
            <x v="2757"/>
          </reference>
          <reference field="4" count="1">
            <x v="30"/>
          </reference>
        </references>
      </pivotArea>
    </format>
    <format dxfId="139">
      <pivotArea dataOnly="0" labelOnly="1" outline="0" fieldPosition="0">
        <references count="2">
          <reference field="3" count="1" selected="0">
            <x v="2758"/>
          </reference>
          <reference field="4" count="1">
            <x v="791"/>
          </reference>
        </references>
      </pivotArea>
    </format>
    <format dxfId="138">
      <pivotArea dataOnly="0" labelOnly="1" outline="0" fieldPosition="0">
        <references count="2">
          <reference field="3" count="1" selected="0">
            <x v="2760"/>
          </reference>
          <reference field="4" count="1">
            <x v="3134"/>
          </reference>
        </references>
      </pivotArea>
    </format>
    <format dxfId="137">
      <pivotArea dataOnly="0" labelOnly="1" outline="0" fieldPosition="0">
        <references count="2">
          <reference field="3" count="1" selected="0">
            <x v="2763"/>
          </reference>
          <reference field="4" count="1">
            <x v="2934"/>
          </reference>
        </references>
      </pivotArea>
    </format>
    <format dxfId="136">
      <pivotArea dataOnly="0" labelOnly="1" outline="0" fieldPosition="0">
        <references count="2">
          <reference field="3" count="1" selected="0">
            <x v="2764"/>
          </reference>
          <reference field="4" count="1">
            <x v="3588"/>
          </reference>
        </references>
      </pivotArea>
    </format>
    <format dxfId="135">
      <pivotArea dataOnly="0" labelOnly="1" outline="0" fieldPosition="0">
        <references count="2">
          <reference field="3" count="1" selected="0">
            <x v="2767"/>
          </reference>
          <reference field="4" count="1">
            <x v="2690"/>
          </reference>
        </references>
      </pivotArea>
    </format>
    <format dxfId="134">
      <pivotArea dataOnly="0" labelOnly="1" outline="0" fieldPosition="0">
        <references count="2">
          <reference field="3" count="1" selected="0">
            <x v="2768"/>
          </reference>
          <reference field="4" count="1">
            <x v="40"/>
          </reference>
        </references>
      </pivotArea>
    </format>
    <format dxfId="133">
      <pivotArea dataOnly="0" labelOnly="1" outline="0" fieldPosition="0">
        <references count="2">
          <reference field="3" count="1" selected="0">
            <x v="2770"/>
          </reference>
          <reference field="4" count="1">
            <x v="871"/>
          </reference>
        </references>
      </pivotArea>
    </format>
    <format dxfId="132">
      <pivotArea dataOnly="0" labelOnly="1" outline="0" fieldPosition="0">
        <references count="2">
          <reference field="3" count="1" selected="0">
            <x v="2771"/>
          </reference>
          <reference field="4" count="1">
            <x v="4353"/>
          </reference>
        </references>
      </pivotArea>
    </format>
    <format dxfId="131">
      <pivotArea dataOnly="0" labelOnly="1" outline="0" fieldPosition="0">
        <references count="2">
          <reference field="3" count="1" selected="0">
            <x v="2780"/>
          </reference>
          <reference field="4" count="1">
            <x v="3808"/>
          </reference>
        </references>
      </pivotArea>
    </format>
    <format dxfId="130">
      <pivotArea dataOnly="0" labelOnly="1" outline="0" fieldPosition="0">
        <references count="2">
          <reference field="3" count="1" selected="0">
            <x v="2788"/>
          </reference>
          <reference field="4" count="1">
            <x v="422"/>
          </reference>
        </references>
      </pivotArea>
    </format>
    <format dxfId="129">
      <pivotArea dataOnly="0" labelOnly="1" outline="0" fieldPosition="0">
        <references count="2">
          <reference field="3" count="1" selected="0">
            <x v="2792"/>
          </reference>
          <reference field="4" count="1">
            <x v="4135"/>
          </reference>
        </references>
      </pivotArea>
    </format>
    <format dxfId="128">
      <pivotArea dataOnly="0" labelOnly="1" outline="0" fieldPosition="0">
        <references count="2">
          <reference field="3" count="1" selected="0">
            <x v="2797"/>
          </reference>
          <reference field="4" count="1">
            <x v="4814"/>
          </reference>
        </references>
      </pivotArea>
    </format>
    <format dxfId="127">
      <pivotArea dataOnly="0" labelOnly="1" outline="0" fieldPosition="0">
        <references count="2">
          <reference field="3" count="1" selected="0">
            <x v="2798"/>
          </reference>
          <reference field="4" count="1">
            <x v="1071"/>
          </reference>
        </references>
      </pivotArea>
    </format>
    <format dxfId="126">
      <pivotArea dataOnly="0" labelOnly="1" outline="0" fieldPosition="0">
        <references count="2">
          <reference field="3" count="1" selected="0">
            <x v="2800"/>
          </reference>
          <reference field="4" count="1">
            <x v="1723"/>
          </reference>
        </references>
      </pivotArea>
    </format>
    <format dxfId="125">
      <pivotArea dataOnly="0" labelOnly="1" outline="0" fieldPosition="0">
        <references count="2">
          <reference field="3" count="1" selected="0">
            <x v="2805"/>
          </reference>
          <reference field="4" count="1">
            <x v="344"/>
          </reference>
        </references>
      </pivotArea>
    </format>
    <format dxfId="124">
      <pivotArea dataOnly="0" labelOnly="1" outline="0" fieldPosition="0">
        <references count="2">
          <reference field="3" count="1" selected="0">
            <x v="2818"/>
          </reference>
          <reference field="4" count="1">
            <x v="2556"/>
          </reference>
        </references>
      </pivotArea>
    </format>
    <format dxfId="123">
      <pivotArea dataOnly="0" labelOnly="1" outline="0" fieldPosition="0">
        <references count="2">
          <reference field="3" count="1" selected="0">
            <x v="2820"/>
          </reference>
          <reference field="4" count="1">
            <x v="1847"/>
          </reference>
        </references>
      </pivotArea>
    </format>
    <format dxfId="122">
      <pivotArea dataOnly="0" labelOnly="1" outline="0" fieldPosition="0">
        <references count="2">
          <reference field="3" count="1" selected="0">
            <x v="2821"/>
          </reference>
          <reference field="4" count="1">
            <x v="3913"/>
          </reference>
        </references>
      </pivotArea>
    </format>
    <format dxfId="121">
      <pivotArea dataOnly="0" labelOnly="1" outline="0" fieldPosition="0">
        <references count="2">
          <reference field="3" count="1" selected="0">
            <x v="2823"/>
          </reference>
          <reference field="4" count="1">
            <x v="1074"/>
          </reference>
        </references>
      </pivotArea>
    </format>
    <format dxfId="120">
      <pivotArea dataOnly="0" labelOnly="1" outline="0" fieldPosition="0">
        <references count="2">
          <reference field="3" count="1" selected="0">
            <x v="2824"/>
          </reference>
          <reference field="4" count="1">
            <x v="3484"/>
          </reference>
        </references>
      </pivotArea>
    </format>
    <format dxfId="119">
      <pivotArea dataOnly="0" labelOnly="1" outline="0" fieldPosition="0">
        <references count="2">
          <reference field="3" count="1" selected="0">
            <x v="2825"/>
          </reference>
          <reference field="4" count="1">
            <x v="889"/>
          </reference>
        </references>
      </pivotArea>
    </format>
    <format dxfId="118">
      <pivotArea dataOnly="0" labelOnly="1" outline="0" fieldPosition="0">
        <references count="2">
          <reference field="3" count="1" selected="0">
            <x v="2829"/>
          </reference>
          <reference field="4" count="1">
            <x v="1354"/>
          </reference>
        </references>
      </pivotArea>
    </format>
    <format dxfId="117">
      <pivotArea dataOnly="0" labelOnly="1" outline="0" fieldPosition="0">
        <references count="2">
          <reference field="3" count="1" selected="0">
            <x v="2830"/>
          </reference>
          <reference field="4" count="1">
            <x v="1999"/>
          </reference>
        </references>
      </pivotArea>
    </format>
    <format dxfId="116">
      <pivotArea dataOnly="0" labelOnly="1" outline="0" fieldPosition="0">
        <references count="2">
          <reference field="3" count="1" selected="0">
            <x v="2835"/>
          </reference>
          <reference field="4" count="1">
            <x v="1867"/>
          </reference>
        </references>
      </pivotArea>
    </format>
    <format dxfId="115">
      <pivotArea dataOnly="0" labelOnly="1" outline="0" fieldPosition="0">
        <references count="2">
          <reference field="3" count="1" selected="0">
            <x v="2841"/>
          </reference>
          <reference field="4" count="1">
            <x v="1661"/>
          </reference>
        </references>
      </pivotArea>
    </format>
    <format dxfId="114">
      <pivotArea dataOnly="0" labelOnly="1" outline="0" fieldPosition="0">
        <references count="2">
          <reference field="3" count="1" selected="0">
            <x v="2857"/>
          </reference>
          <reference field="4" count="1">
            <x v="1654"/>
          </reference>
        </references>
      </pivotArea>
    </format>
    <format dxfId="113">
      <pivotArea dataOnly="0" labelOnly="1" outline="0" fieldPosition="0">
        <references count="2">
          <reference field="3" count="1" selected="0">
            <x v="2859"/>
          </reference>
          <reference field="4" count="1">
            <x v="788"/>
          </reference>
        </references>
      </pivotArea>
    </format>
    <format dxfId="112">
      <pivotArea dataOnly="0" labelOnly="1" outline="0" fieldPosition="0">
        <references count="2">
          <reference field="3" count="1" selected="0">
            <x v="2862"/>
          </reference>
          <reference field="4" count="1">
            <x v="3631"/>
          </reference>
        </references>
      </pivotArea>
    </format>
    <format dxfId="111">
      <pivotArea dataOnly="0" labelOnly="1" outline="0" fieldPosition="0">
        <references count="2">
          <reference field="3" count="1" selected="0">
            <x v="2864"/>
          </reference>
          <reference field="4" count="1">
            <x v="87"/>
          </reference>
        </references>
      </pivotArea>
    </format>
    <format dxfId="110">
      <pivotArea dataOnly="0" labelOnly="1" outline="0" fieldPosition="0">
        <references count="2">
          <reference field="3" count="1" selected="0">
            <x v="2868"/>
          </reference>
          <reference field="4" count="1">
            <x v="208"/>
          </reference>
        </references>
      </pivotArea>
    </format>
    <format dxfId="109">
      <pivotArea dataOnly="0" labelOnly="1" outline="0" fieldPosition="0">
        <references count="2">
          <reference field="3" count="1" selected="0">
            <x v="2877"/>
          </reference>
          <reference field="4" count="1">
            <x v="4306"/>
          </reference>
        </references>
      </pivotArea>
    </format>
    <format dxfId="108">
      <pivotArea dataOnly="0" labelOnly="1" outline="0" fieldPosition="0">
        <references count="2">
          <reference field="3" count="1" selected="0">
            <x v="2880"/>
          </reference>
          <reference field="4" count="1">
            <x v="4210"/>
          </reference>
        </references>
      </pivotArea>
    </format>
    <format dxfId="107">
      <pivotArea dataOnly="0" labelOnly="1" outline="0" fieldPosition="0">
        <references count="2">
          <reference field="3" count="1" selected="0">
            <x v="2888"/>
          </reference>
          <reference field="4" count="1">
            <x v="3595"/>
          </reference>
        </references>
      </pivotArea>
    </format>
    <format dxfId="106">
      <pivotArea dataOnly="0" labelOnly="1" outline="0" fieldPosition="0">
        <references count="2">
          <reference field="3" count="1" selected="0">
            <x v="2890"/>
          </reference>
          <reference field="4" count="1">
            <x v="3669"/>
          </reference>
        </references>
      </pivotArea>
    </format>
    <format dxfId="105">
      <pivotArea dataOnly="0" labelOnly="1" outline="0" fieldPosition="0">
        <references count="2">
          <reference field="3" count="1" selected="0">
            <x v="2896"/>
          </reference>
          <reference field="4" count="1">
            <x v="162"/>
          </reference>
        </references>
      </pivotArea>
    </format>
    <format dxfId="104">
      <pivotArea dataOnly="0" labelOnly="1" outline="0" fieldPosition="0">
        <references count="2">
          <reference field="3" count="1" selected="0">
            <x v="2900"/>
          </reference>
          <reference field="4" count="1">
            <x v="3167"/>
          </reference>
        </references>
      </pivotArea>
    </format>
    <format dxfId="103">
      <pivotArea dataOnly="0" labelOnly="1" outline="0" fieldPosition="0">
        <references count="2">
          <reference field="3" count="1" selected="0">
            <x v="2905"/>
          </reference>
          <reference field="4" count="1">
            <x v="3698"/>
          </reference>
        </references>
      </pivotArea>
    </format>
    <format dxfId="102">
      <pivotArea dataOnly="0" labelOnly="1" outline="0" fieldPosition="0">
        <references count="2">
          <reference field="3" count="1" selected="0">
            <x v="2907"/>
          </reference>
          <reference field="4" count="1">
            <x v="1783"/>
          </reference>
        </references>
      </pivotArea>
    </format>
    <format dxfId="101">
      <pivotArea dataOnly="0" labelOnly="1" outline="0" fieldPosition="0">
        <references count="2">
          <reference field="3" count="1" selected="0">
            <x v="2916"/>
          </reference>
          <reference field="4" count="1">
            <x v="2435"/>
          </reference>
        </references>
      </pivotArea>
    </format>
    <format dxfId="100">
      <pivotArea dataOnly="0" labelOnly="1" outline="0" fieldPosition="0">
        <references count="2">
          <reference field="3" count="1" selected="0">
            <x v="2919"/>
          </reference>
          <reference field="4" count="1">
            <x v="961"/>
          </reference>
        </references>
      </pivotArea>
    </format>
    <format dxfId="99">
      <pivotArea dataOnly="0" labelOnly="1" outline="0" fieldPosition="0">
        <references count="2">
          <reference field="3" count="1" selected="0">
            <x v="2922"/>
          </reference>
          <reference field="4" count="1">
            <x v="2268"/>
          </reference>
        </references>
      </pivotArea>
    </format>
    <format dxfId="98">
      <pivotArea dataOnly="0" labelOnly="1" outline="0" fieldPosition="0">
        <references count="2">
          <reference field="3" count="1" selected="0">
            <x v="2924"/>
          </reference>
          <reference field="4" count="1">
            <x v="3317"/>
          </reference>
        </references>
      </pivotArea>
    </format>
    <format dxfId="97">
      <pivotArea dataOnly="0" labelOnly="1" outline="0" fieldPosition="0">
        <references count="2">
          <reference field="3" count="1" selected="0">
            <x v="2927"/>
          </reference>
          <reference field="4" count="1">
            <x v="2090"/>
          </reference>
        </references>
      </pivotArea>
    </format>
    <format dxfId="96">
      <pivotArea dataOnly="0" labelOnly="1" outline="0" fieldPosition="0">
        <references count="2">
          <reference field="3" count="1" selected="0">
            <x v="2928"/>
          </reference>
          <reference field="4" count="1">
            <x v="4350"/>
          </reference>
        </references>
      </pivotArea>
    </format>
    <format dxfId="95">
      <pivotArea dataOnly="0" labelOnly="1" outline="0" fieldPosition="0">
        <references count="2">
          <reference field="3" count="1" selected="0">
            <x v="2933"/>
          </reference>
          <reference field="4" count="1">
            <x v="3804"/>
          </reference>
        </references>
      </pivotArea>
    </format>
    <format dxfId="94">
      <pivotArea dataOnly="0" labelOnly="1" outline="0" fieldPosition="0">
        <references count="2">
          <reference field="3" count="1" selected="0">
            <x v="2937"/>
          </reference>
          <reference field="4" count="1">
            <x v="4109"/>
          </reference>
        </references>
      </pivotArea>
    </format>
    <format dxfId="93">
      <pivotArea dataOnly="0" labelOnly="1" outline="0" fieldPosition="0">
        <references count="2">
          <reference field="3" count="1" selected="0">
            <x v="2946"/>
          </reference>
          <reference field="4" count="1">
            <x v="1611"/>
          </reference>
        </references>
      </pivotArea>
    </format>
    <format dxfId="92">
      <pivotArea dataOnly="0" labelOnly="1" outline="0" fieldPosition="0">
        <references count="2">
          <reference field="3" count="1" selected="0">
            <x v="2950"/>
          </reference>
          <reference field="4" count="1">
            <x v="2249"/>
          </reference>
        </references>
      </pivotArea>
    </format>
    <format dxfId="91">
      <pivotArea dataOnly="0" labelOnly="1" outline="0" fieldPosition="0">
        <references count="2">
          <reference field="3" count="1" selected="0">
            <x v="2951"/>
          </reference>
          <reference field="4" count="1">
            <x v="2180"/>
          </reference>
        </references>
      </pivotArea>
    </format>
    <format dxfId="90">
      <pivotArea dataOnly="0" labelOnly="1" outline="0" fieldPosition="0">
        <references count="2">
          <reference field="3" count="1" selected="0">
            <x v="2953"/>
          </reference>
          <reference field="4" count="1">
            <x v="687"/>
          </reference>
        </references>
      </pivotArea>
    </format>
    <format dxfId="89">
      <pivotArea dataOnly="0" labelOnly="1" outline="0" fieldPosition="0">
        <references count="2">
          <reference field="3" count="1" selected="0">
            <x v="2954"/>
          </reference>
          <reference field="4" count="1">
            <x v="1909"/>
          </reference>
        </references>
      </pivotArea>
    </format>
    <format dxfId="88">
      <pivotArea dataOnly="0" labelOnly="1" outline="0" fieldPosition="0">
        <references count="2">
          <reference field="3" count="1" selected="0">
            <x v="2955"/>
          </reference>
          <reference field="4" count="1">
            <x v="3827"/>
          </reference>
        </references>
      </pivotArea>
    </format>
    <format dxfId="87">
      <pivotArea dataOnly="0" labelOnly="1" outline="0" fieldPosition="0">
        <references count="2">
          <reference field="3" count="1" selected="0">
            <x v="2957"/>
          </reference>
          <reference field="4" count="1">
            <x v="4861"/>
          </reference>
        </references>
      </pivotArea>
    </format>
    <format dxfId="86">
      <pivotArea dataOnly="0" labelOnly="1" outline="0" fieldPosition="0">
        <references count="2">
          <reference field="3" count="1" selected="0">
            <x v="2963"/>
          </reference>
          <reference field="4" count="1">
            <x v="1937"/>
          </reference>
        </references>
      </pivotArea>
    </format>
    <format dxfId="85">
      <pivotArea dataOnly="0" labelOnly="1" outline="0" fieldPosition="0">
        <references count="2">
          <reference field="3" count="1" selected="0">
            <x v="2969"/>
          </reference>
          <reference field="4" count="1">
            <x v="1877"/>
          </reference>
        </references>
      </pivotArea>
    </format>
    <format dxfId="84">
      <pivotArea dataOnly="0" labelOnly="1" outline="0" fieldPosition="0">
        <references count="2">
          <reference field="3" count="1" selected="0">
            <x v="2971"/>
          </reference>
          <reference field="4" count="1">
            <x v="428"/>
          </reference>
        </references>
      </pivotArea>
    </format>
    <format dxfId="83">
      <pivotArea dataOnly="0" labelOnly="1" outline="0" fieldPosition="0">
        <references count="2">
          <reference field="3" count="1" selected="0">
            <x v="2978"/>
          </reference>
          <reference field="4" count="1">
            <x v="1869"/>
          </reference>
        </references>
      </pivotArea>
    </format>
    <format dxfId="82">
      <pivotArea dataOnly="0" labelOnly="1" outline="0" fieldPosition="0">
        <references count="2">
          <reference field="3" count="1" selected="0">
            <x v="2984"/>
          </reference>
          <reference field="4" count="1">
            <x v="1387"/>
          </reference>
        </references>
      </pivotArea>
    </format>
    <format dxfId="81">
      <pivotArea dataOnly="0" labelOnly="1" outline="0" fieldPosition="0">
        <references count="2">
          <reference field="3" count="1" selected="0">
            <x v="2997"/>
          </reference>
          <reference field="4" count="1">
            <x v="528"/>
          </reference>
        </references>
      </pivotArea>
    </format>
    <format dxfId="80">
      <pivotArea dataOnly="0" labelOnly="1" outline="0" fieldPosition="0">
        <references count="2">
          <reference field="3" count="1" selected="0">
            <x v="3008"/>
          </reference>
          <reference field="4" count="1">
            <x v="3013"/>
          </reference>
        </references>
      </pivotArea>
    </format>
    <format dxfId="79">
      <pivotArea dataOnly="0" labelOnly="1" outline="0" fieldPosition="0">
        <references count="2">
          <reference field="3" count="1" selected="0">
            <x v="3013"/>
          </reference>
          <reference field="4" count="1">
            <x v="2616"/>
          </reference>
        </references>
      </pivotArea>
    </format>
    <format dxfId="78">
      <pivotArea dataOnly="0" labelOnly="1" outline="0" fieldPosition="0">
        <references count="2">
          <reference field="3" count="1" selected="0">
            <x v="3014"/>
          </reference>
          <reference field="4" count="1">
            <x v="4509"/>
          </reference>
        </references>
      </pivotArea>
    </format>
    <format dxfId="77">
      <pivotArea dataOnly="0" labelOnly="1" outline="0" fieldPosition="0">
        <references count="2">
          <reference field="3" count="1" selected="0">
            <x v="3015"/>
          </reference>
          <reference field="4" count="1">
            <x v="671"/>
          </reference>
        </references>
      </pivotArea>
    </format>
    <format dxfId="76">
      <pivotArea dataOnly="0" labelOnly="1" outline="0" fieldPosition="0">
        <references count="2">
          <reference field="3" count="1" selected="0">
            <x v="3016"/>
          </reference>
          <reference field="4" count="1">
            <x v="167"/>
          </reference>
        </references>
      </pivotArea>
    </format>
    <format dxfId="75">
      <pivotArea dataOnly="0" labelOnly="1" outline="0" fieldPosition="0">
        <references count="2">
          <reference field="3" count="1" selected="0">
            <x v="3019"/>
          </reference>
          <reference field="4" count="1">
            <x v="2962"/>
          </reference>
        </references>
      </pivotArea>
    </format>
    <format dxfId="74">
      <pivotArea dataOnly="0" labelOnly="1" outline="0" fieldPosition="0">
        <references count="2">
          <reference field="3" count="1" selected="0">
            <x v="3020"/>
          </reference>
          <reference field="4" count="1">
            <x v="3592"/>
          </reference>
        </references>
      </pivotArea>
    </format>
    <format dxfId="73">
      <pivotArea dataOnly="0" labelOnly="1" outline="0" fieldPosition="0">
        <references count="2">
          <reference field="3" count="1" selected="0">
            <x v="3022"/>
          </reference>
          <reference field="4" count="1">
            <x v="744"/>
          </reference>
        </references>
      </pivotArea>
    </format>
    <format dxfId="72">
      <pivotArea dataOnly="0" labelOnly="1" outline="0" fieldPosition="0">
        <references count="2">
          <reference field="3" count="1" selected="0">
            <x v="3025"/>
          </reference>
          <reference field="4" count="1">
            <x v="2008"/>
          </reference>
        </references>
      </pivotArea>
    </format>
    <format dxfId="71">
      <pivotArea dataOnly="0" labelOnly="1" outline="0" fieldPosition="0">
        <references count="2">
          <reference field="3" count="1" selected="0">
            <x v="3030"/>
          </reference>
          <reference field="4" count="1">
            <x v="1708"/>
          </reference>
        </references>
      </pivotArea>
    </format>
    <format dxfId="70">
      <pivotArea dataOnly="0" labelOnly="1" outline="0" fieldPosition="0">
        <references count="2">
          <reference field="3" count="1" selected="0">
            <x v="3034"/>
          </reference>
          <reference field="4" count="1">
            <x v="4407"/>
          </reference>
        </references>
      </pivotArea>
    </format>
    <format dxfId="69">
      <pivotArea dataOnly="0" labelOnly="1" outline="0" fieldPosition="0">
        <references count="2">
          <reference field="3" count="1" selected="0">
            <x v="3035"/>
          </reference>
          <reference field="4" count="1">
            <x v="762"/>
          </reference>
        </references>
      </pivotArea>
    </format>
    <format dxfId="68">
      <pivotArea dataOnly="0" labelOnly="1" outline="0" fieldPosition="0">
        <references count="2">
          <reference field="3" count="1" selected="0">
            <x v="3037"/>
          </reference>
          <reference field="4" count="1">
            <x v="3411"/>
          </reference>
        </references>
      </pivotArea>
    </format>
    <format dxfId="67">
      <pivotArea dataOnly="0" labelOnly="1" outline="0" fieldPosition="0">
        <references count="2">
          <reference field="3" count="1" selected="0">
            <x v="3039"/>
          </reference>
          <reference field="4" count="1">
            <x v="520"/>
          </reference>
        </references>
      </pivotArea>
    </format>
    <format dxfId="66">
      <pivotArea dataOnly="0" labelOnly="1" outline="0" fieldPosition="0">
        <references count="2">
          <reference field="3" count="1" selected="0">
            <x v="3041"/>
          </reference>
          <reference field="4" count="1">
            <x v="4479"/>
          </reference>
        </references>
      </pivotArea>
    </format>
    <format dxfId="65">
      <pivotArea dataOnly="0" labelOnly="1" outline="0" fieldPosition="0">
        <references count="2">
          <reference field="3" count="1" selected="0">
            <x v="3043"/>
          </reference>
          <reference field="4" count="1">
            <x v="3433"/>
          </reference>
        </references>
      </pivotArea>
    </format>
    <format dxfId="64">
      <pivotArea dataOnly="0" labelOnly="1" outline="0" fieldPosition="0">
        <references count="2">
          <reference field="3" count="1" selected="0">
            <x v="3047"/>
          </reference>
          <reference field="4" count="1">
            <x v="483"/>
          </reference>
        </references>
      </pivotArea>
    </format>
    <format dxfId="63">
      <pivotArea dataOnly="0" labelOnly="1" outline="0" fieldPosition="0">
        <references count="2">
          <reference field="3" count="1" selected="0">
            <x v="3048"/>
          </reference>
          <reference field="4" count="1">
            <x v="1061"/>
          </reference>
        </references>
      </pivotArea>
    </format>
    <format dxfId="62">
      <pivotArea dataOnly="0" labelOnly="1" outline="0" fieldPosition="0">
        <references count="2">
          <reference field="3" count="1" selected="0">
            <x v="3049"/>
          </reference>
          <reference field="4" count="1">
            <x v="3642"/>
          </reference>
        </references>
      </pivotArea>
    </format>
    <format dxfId="61">
      <pivotArea dataOnly="0" labelOnly="1" outline="0" fieldPosition="0">
        <references count="2">
          <reference field="3" count="1" selected="0">
            <x v="3053"/>
          </reference>
          <reference field="4" count="1">
            <x v="1467"/>
          </reference>
        </references>
      </pivotArea>
    </format>
    <format dxfId="60">
      <pivotArea dataOnly="0" labelOnly="1" outline="0" fieldPosition="0">
        <references count="2">
          <reference field="3" count="1" selected="0">
            <x v="3056"/>
          </reference>
          <reference field="4" count="1">
            <x v="4194"/>
          </reference>
        </references>
      </pivotArea>
    </format>
    <format dxfId="59">
      <pivotArea dataOnly="0" labelOnly="1" outline="0" fieldPosition="0">
        <references count="2">
          <reference field="3" count="1" selected="0">
            <x v="3058"/>
          </reference>
          <reference field="4" count="1">
            <x v="571"/>
          </reference>
        </references>
      </pivotArea>
    </format>
    <format dxfId="58">
      <pivotArea dataOnly="0" labelOnly="1" outline="0" fieldPosition="0">
        <references count="2">
          <reference field="3" count="1" selected="0">
            <x v="3061"/>
          </reference>
          <reference field="4" count="1">
            <x v="4782"/>
          </reference>
        </references>
      </pivotArea>
    </format>
    <format dxfId="57">
      <pivotArea dataOnly="0" labelOnly="1" outline="0" fieldPosition="0">
        <references count="2">
          <reference field="3" count="1" selected="0">
            <x v="3064"/>
          </reference>
          <reference field="4" count="1">
            <x v="1301"/>
          </reference>
        </references>
      </pivotArea>
    </format>
    <format dxfId="56">
      <pivotArea dataOnly="0" labelOnly="1" outline="0" fieldPosition="0">
        <references count="2">
          <reference field="3" count="1" selected="0">
            <x v="3067"/>
          </reference>
          <reference field="4" count="1">
            <x v="3902"/>
          </reference>
        </references>
      </pivotArea>
    </format>
    <format dxfId="55">
      <pivotArea dataOnly="0" labelOnly="1" outline="0" fieldPosition="0">
        <references count="2">
          <reference field="3" count="1" selected="0">
            <x v="3068"/>
          </reference>
          <reference field="4" count="1">
            <x v="2109"/>
          </reference>
        </references>
      </pivotArea>
    </format>
    <format dxfId="54">
      <pivotArea dataOnly="0" labelOnly="1" outline="0" fieldPosition="0">
        <references count="2">
          <reference field="3" count="1" selected="0">
            <x v="3071"/>
          </reference>
          <reference field="4" count="1">
            <x v="397"/>
          </reference>
        </references>
      </pivotArea>
    </format>
    <format dxfId="53">
      <pivotArea dataOnly="0" labelOnly="1" outline="0" fieldPosition="0">
        <references count="2">
          <reference field="3" count="1" selected="0">
            <x v="3072"/>
          </reference>
          <reference field="4" count="1">
            <x v="2213"/>
          </reference>
        </references>
      </pivotArea>
    </format>
    <format dxfId="52">
      <pivotArea dataOnly="0" labelOnly="1" outline="0" fieldPosition="0">
        <references count="2">
          <reference field="3" count="1" selected="0">
            <x v="3073"/>
          </reference>
          <reference field="4" count="1">
            <x v="1652"/>
          </reference>
        </references>
      </pivotArea>
    </format>
    <format dxfId="51">
      <pivotArea dataOnly="0" labelOnly="1" outline="0" fieldPosition="0">
        <references count="2">
          <reference field="3" count="1" selected="0">
            <x v="3077"/>
          </reference>
          <reference field="4" count="1">
            <x v="652"/>
          </reference>
        </references>
      </pivotArea>
    </format>
    <format dxfId="50">
      <pivotArea dataOnly="0" labelOnly="1" outline="0" fieldPosition="0">
        <references count="2">
          <reference field="3" count="1" selected="0">
            <x v="3078"/>
          </reference>
          <reference field="4" count="1">
            <x v="3632"/>
          </reference>
        </references>
      </pivotArea>
    </format>
    <format dxfId="49">
      <pivotArea dataOnly="0" labelOnly="1" outline="0" fieldPosition="0">
        <references count="2">
          <reference field="3" count="1" selected="0">
            <x v="3085"/>
          </reference>
          <reference field="4" count="1">
            <x v="343"/>
          </reference>
        </references>
      </pivotArea>
    </format>
    <format dxfId="48">
      <pivotArea dataOnly="0" labelOnly="1" outline="0" fieldPosition="0">
        <references count="2">
          <reference field="3" count="1" selected="0">
            <x v="3087"/>
          </reference>
          <reference field="4" count="1">
            <x v="1574"/>
          </reference>
        </references>
      </pivotArea>
    </format>
    <format dxfId="47">
      <pivotArea dataOnly="0" labelOnly="1" outline="0" fieldPosition="0">
        <references count="2">
          <reference field="3" count="1" selected="0">
            <x v="3090"/>
          </reference>
          <reference field="4" count="1">
            <x v="1642"/>
          </reference>
        </references>
      </pivotArea>
    </format>
    <format dxfId="46">
      <pivotArea dataOnly="0" labelOnly="1" outline="0" fieldPosition="0">
        <references count="2">
          <reference field="3" count="1" selected="0">
            <x v="3095"/>
          </reference>
          <reference field="4" count="1">
            <x v="3282"/>
          </reference>
        </references>
      </pivotArea>
    </format>
    <format dxfId="45">
      <pivotArea dataOnly="0" labelOnly="1" outline="0" fieldPosition="0">
        <references count="2">
          <reference field="3" count="1" selected="0">
            <x v="3096"/>
          </reference>
          <reference field="4" count="1">
            <x v="3573"/>
          </reference>
        </references>
      </pivotArea>
    </format>
    <format dxfId="44">
      <pivotArea dataOnly="0" labelOnly="1" outline="0" fieldPosition="0">
        <references count="2">
          <reference field="3" count="1" selected="0">
            <x v="3099"/>
          </reference>
          <reference field="4" count="1">
            <x v="2944"/>
          </reference>
        </references>
      </pivotArea>
    </format>
    <format dxfId="43">
      <pivotArea dataOnly="0" labelOnly="1" outline="0" fieldPosition="0">
        <references count="2">
          <reference field="3" count="1" selected="0">
            <x v="3101"/>
          </reference>
          <reference field="4" count="1">
            <x v="533"/>
          </reference>
        </references>
      </pivotArea>
    </format>
    <format dxfId="42">
      <pivotArea dataOnly="0" labelOnly="1" outline="0" fieldPosition="0">
        <references count="2">
          <reference field="3" count="1" selected="0">
            <x v="3102"/>
          </reference>
          <reference field="4" count="1">
            <x v="2084"/>
          </reference>
        </references>
      </pivotArea>
    </format>
    <format dxfId="41">
      <pivotArea dataOnly="0" labelOnly="1" outline="0" fieldPosition="0">
        <references count="2">
          <reference field="3" count="1" selected="0">
            <x v="3103"/>
          </reference>
          <reference field="4" count="1">
            <x v="2982"/>
          </reference>
        </references>
      </pivotArea>
    </format>
    <format dxfId="40">
      <pivotArea dataOnly="0" labelOnly="1" outline="0" fieldPosition="0">
        <references count="2">
          <reference field="3" count="1" selected="0">
            <x v="3108"/>
          </reference>
          <reference field="4" count="1">
            <x v="4564"/>
          </reference>
        </references>
      </pivotArea>
    </format>
    <format dxfId="39">
      <pivotArea dataOnly="0" labelOnly="1" outline="0" fieldPosition="0">
        <references count="2">
          <reference field="3" count="1" selected="0">
            <x v="3109"/>
          </reference>
          <reference field="4" count="1">
            <x v="2935"/>
          </reference>
        </references>
      </pivotArea>
    </format>
    <format dxfId="38">
      <pivotArea dataOnly="0" labelOnly="1" outline="0" fieldPosition="0">
        <references count="2">
          <reference field="3" count="1" selected="0">
            <x v="3116"/>
          </reference>
          <reference field="4" count="1">
            <x v="2234"/>
          </reference>
        </references>
      </pivotArea>
    </format>
    <format dxfId="37">
      <pivotArea dataOnly="0" labelOnly="1" outline="0" fieldPosition="0">
        <references count="2">
          <reference field="3" count="1" selected="0">
            <x v="3117"/>
          </reference>
          <reference field="4" count="1">
            <x v="727"/>
          </reference>
        </references>
      </pivotArea>
    </format>
    <format dxfId="36">
      <pivotArea dataOnly="0" labelOnly="1" outline="0" fieldPosition="0">
        <references count="2">
          <reference field="3" count="1" selected="0">
            <x v="3118"/>
          </reference>
          <reference field="4" count="1">
            <x v="3412"/>
          </reference>
        </references>
      </pivotArea>
    </format>
    <format dxfId="35">
      <pivotArea dataOnly="0" labelOnly="1" outline="0" fieldPosition="0">
        <references count="2">
          <reference field="3" count="1" selected="0">
            <x v="3119"/>
          </reference>
          <reference field="4" count="1">
            <x v="429"/>
          </reference>
        </references>
      </pivotArea>
    </format>
    <format dxfId="34">
      <pivotArea dataOnly="0" labelOnly="1" outline="0" fieldPosition="0">
        <references count="2">
          <reference field="3" count="1" selected="0">
            <x v="3120"/>
          </reference>
          <reference field="4" count="1">
            <x v="4630"/>
          </reference>
        </references>
      </pivotArea>
    </format>
    <format dxfId="33">
      <pivotArea dataOnly="0" labelOnly="1" outline="0" fieldPosition="0">
        <references count="2">
          <reference field="3" count="1" selected="0">
            <x v="3125"/>
          </reference>
          <reference field="4" count="1">
            <x v="1788"/>
          </reference>
        </references>
      </pivotArea>
    </format>
    <format dxfId="32">
      <pivotArea dataOnly="0" labelOnly="1" outline="0" fieldPosition="0">
        <references count="2">
          <reference field="3" count="1" selected="0">
            <x v="3128"/>
          </reference>
          <reference field="4" count="1">
            <x v="2922"/>
          </reference>
        </references>
      </pivotArea>
    </format>
    <format dxfId="31">
      <pivotArea dataOnly="0" labelOnly="1" outline="0" fieldPosition="0">
        <references count="2">
          <reference field="3" count="1" selected="0">
            <x v="3129"/>
          </reference>
          <reference field="4" count="1">
            <x v="3348"/>
          </reference>
        </references>
      </pivotArea>
    </format>
    <format dxfId="30">
      <pivotArea dataOnly="0" labelOnly="1" outline="0" fieldPosition="0">
        <references count="2">
          <reference field="3" count="1" selected="0">
            <x v="3136"/>
          </reference>
          <reference field="4" count="1">
            <x v="1011"/>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TablaDinámica1" cacheId="34" applyNumberFormats="0" applyBorderFormats="0" applyFontFormats="0" applyPatternFormats="0" applyAlignmentFormats="0" applyWidthHeightFormats="1" dataCaption="Valores" grandTotalCaption="Total" updatedVersion="8" minRefreshableVersion="3" itemPrintTitles="1" createdVersion="6" indent="0" outline="1" outlineData="1" multipleFieldFilters="0" rowHeaderCaption="Zona de Influencia">
  <location ref="B3:E12" firstHeaderRow="1" firstDataRow="2" firstDataCol="1" rowPageCount="1" colPageCount="1"/>
  <pivotFields count="29">
    <pivotField showAll="0"/>
    <pivotField showAll="0"/>
    <pivotField showAll="0"/>
    <pivotField showAll="0"/>
    <pivotField dataField="1" showAll="0"/>
    <pivotField showAll="0"/>
    <pivotField showAll="0"/>
    <pivotField showAll="0"/>
    <pivotField showAll="0"/>
    <pivotField showAll="0"/>
    <pivotField showAll="0"/>
    <pivotField axis="axisCol" showAll="0" sortType="ascending">
      <items count="16">
        <item m="1" x="9"/>
        <item m="1" x="6"/>
        <item m="1" x="14"/>
        <item m="1" x="13"/>
        <item m="1" x="4"/>
        <item m="1" x="5"/>
        <item m="1" x="12"/>
        <item m="1" x="11"/>
        <item m="1" x="8"/>
        <item m="1" x="7"/>
        <item m="1" x="10"/>
        <item x="1"/>
        <item x="0"/>
        <item x="2"/>
        <item x="3"/>
        <item t="default"/>
      </items>
    </pivotField>
    <pivotField showAll="0"/>
    <pivotField showAll="0"/>
    <pivotField showAll="0"/>
    <pivotField showAll="0"/>
    <pivotField showAll="0"/>
    <pivotField showAll="0"/>
    <pivotField showAll="0"/>
    <pivotField numFmtId="43" showAll="0"/>
    <pivotField showAll="0"/>
    <pivotField showAll="0"/>
    <pivotField showAll="0"/>
    <pivotField axis="axisRow" showAll="0">
      <items count="10">
        <item x="1"/>
        <item x="4"/>
        <item x="2"/>
        <item x="3"/>
        <item x="7"/>
        <item h="1" x="0"/>
        <item x="5"/>
        <item x="6"/>
        <item h="1" x="8"/>
        <item t="default"/>
      </items>
    </pivotField>
    <pivotField showAll="0"/>
    <pivotField showAll="0"/>
    <pivotField showAll="0"/>
    <pivotField axis="axisPage" multipleItemSelectionAllowed="1" showAll="0">
      <items count="4">
        <item x="0"/>
        <item h="1" m="1" x="2"/>
        <item x="1"/>
        <item t="default"/>
      </items>
    </pivotField>
    <pivotField showAll="0"/>
  </pivotFields>
  <rowFields count="1">
    <field x="23"/>
  </rowFields>
  <rowItems count="8">
    <i>
      <x/>
    </i>
    <i>
      <x v="1"/>
    </i>
    <i>
      <x v="2"/>
    </i>
    <i>
      <x v="3"/>
    </i>
    <i>
      <x v="4"/>
    </i>
    <i>
      <x v="6"/>
    </i>
    <i>
      <x v="7"/>
    </i>
    <i t="grand">
      <x/>
    </i>
  </rowItems>
  <colFields count="1">
    <field x="11"/>
  </colFields>
  <colItems count="3">
    <i>
      <x v="11"/>
    </i>
    <i>
      <x v="12"/>
    </i>
    <i t="grand">
      <x/>
    </i>
  </colItems>
  <pageFields count="1">
    <pageField fld="27" hier="-1"/>
  </pageFields>
  <dataFields count="1">
    <dataField name="Cuenta de APELLIDOS Y NOMBRES" fld="4" subtotal="count" baseField="0" baseItem="0"/>
  </dataFields>
  <formats count="6">
    <format dxfId="814">
      <pivotArea outline="0" collapsedLevelsAreSubtotals="1" fieldPosition="0"/>
    </format>
    <format dxfId="813">
      <pivotArea dataOnly="0" labelOnly="1" grandCol="1" outline="0" fieldPosition="0"/>
    </format>
    <format dxfId="812">
      <pivotArea field="23" type="button" dataOnly="0" labelOnly="1" outline="0" axis="axisRow" fieldPosition="0"/>
    </format>
    <format dxfId="811">
      <pivotArea dataOnly="0" labelOnly="1" grandCol="1" outline="0" fieldPosition="0"/>
    </format>
    <format dxfId="810">
      <pivotArea dataOnly="0" labelOnly="1" fieldPosition="0">
        <references count="1">
          <reference field="23" count="0"/>
        </references>
      </pivotArea>
    </format>
    <format dxfId="809">
      <pivotArea dataOnly="0" labelOnly="1" grandRow="1" outline="0" fieldPosition="0"/>
    </format>
  </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TablaDinámica4" cacheId="34" applyNumberFormats="0" applyBorderFormats="0" applyFontFormats="0" applyPatternFormats="0" applyAlignmentFormats="0" applyWidthHeightFormats="1" dataCaption="Valores" grandTotalCaption="Total" updatedVersion="8" minRefreshableVersion="3" itemPrintTitles="1" createdVersion="6" indent="0" outline="1" outlineData="1" multipleFieldFilters="0" rowHeaderCaption="Rango de Edades">
  <location ref="B18:E26" firstHeaderRow="1" firstDataRow="2" firstDataCol="1" rowPageCount="2" colPageCount="1"/>
  <pivotFields count="29">
    <pivotField showAll="0"/>
    <pivotField showAll="0"/>
    <pivotField showAll="0"/>
    <pivotField showAll="0"/>
    <pivotField dataField="1" showAll="0"/>
    <pivotField showAll="0"/>
    <pivotField showAll="0"/>
    <pivotField showAll="0"/>
    <pivotField showAll="0"/>
    <pivotField showAll="0"/>
    <pivotField showAll="0"/>
    <pivotField axis="axisCol" showAll="0" sortType="ascending">
      <items count="16">
        <item m="1" x="9"/>
        <item m="1" x="6"/>
        <item m="1" x="14"/>
        <item m="1" x="13"/>
        <item m="1" x="4"/>
        <item m="1" x="5"/>
        <item m="1" x="12"/>
        <item m="1" x="11"/>
        <item m="1" x="8"/>
        <item m="1" x="7"/>
        <item m="1" x="10"/>
        <item x="1"/>
        <item x="0"/>
        <item x="2"/>
        <item x="3"/>
        <item t="default"/>
      </items>
    </pivotField>
    <pivotField showAll="0"/>
    <pivotField showAll="0"/>
    <pivotField showAll="0"/>
    <pivotField showAll="0"/>
    <pivotField showAll="0"/>
    <pivotField showAll="0"/>
    <pivotField showAll="0"/>
    <pivotField numFmtId="43" showAll="0"/>
    <pivotField showAll="0"/>
    <pivotField axis="axisRow" showAll="0">
      <items count="9">
        <item x="1"/>
        <item x="3"/>
        <item x="4"/>
        <item x="0"/>
        <item x="5"/>
        <item x="2"/>
        <item m="1" x="7"/>
        <item x="6"/>
        <item t="default"/>
      </items>
    </pivotField>
    <pivotField showAll="0"/>
    <pivotField axis="axisPage" multipleItemSelectionAllowed="1" showAll="0">
      <items count="10">
        <item x="1"/>
        <item x="4"/>
        <item x="2"/>
        <item x="3"/>
        <item x="7"/>
        <item h="1" x="0"/>
        <item x="5"/>
        <item x="6"/>
        <item h="1" x="8"/>
        <item t="default"/>
      </items>
    </pivotField>
    <pivotField showAll="0"/>
    <pivotField showAll="0"/>
    <pivotField showAll="0"/>
    <pivotField axis="axisPage" multipleItemSelectionAllowed="1" showAll="0">
      <items count="4">
        <item x="0"/>
        <item h="1" m="1" x="2"/>
        <item x="1"/>
        <item t="default"/>
      </items>
    </pivotField>
    <pivotField showAll="0"/>
  </pivotFields>
  <rowFields count="1">
    <field x="21"/>
  </rowFields>
  <rowItems count="7">
    <i>
      <x/>
    </i>
    <i>
      <x v="1"/>
    </i>
    <i>
      <x v="2"/>
    </i>
    <i>
      <x v="3"/>
    </i>
    <i>
      <x v="4"/>
    </i>
    <i>
      <x v="5"/>
    </i>
    <i t="grand">
      <x/>
    </i>
  </rowItems>
  <colFields count="1">
    <field x="11"/>
  </colFields>
  <colItems count="3">
    <i>
      <x v="11"/>
    </i>
    <i>
      <x v="12"/>
    </i>
    <i t="grand">
      <x/>
    </i>
  </colItems>
  <pageFields count="2">
    <pageField fld="23" hier="-1"/>
    <pageField fld="27" hier="-1"/>
  </pageFields>
  <dataFields count="1">
    <dataField name="Cuenta de APELLIDOS Y NOMBRES" fld="4" subtotal="count" baseField="0" baseItem="0"/>
  </dataFields>
  <formats count="4">
    <format dxfId="818">
      <pivotArea outline="0" collapsedLevelsAreSubtotals="1" fieldPosition="0"/>
    </format>
    <format dxfId="817">
      <pivotArea dataOnly="0" labelOnly="1" grandCol="1" outline="0" fieldPosition="0"/>
    </format>
    <format dxfId="816">
      <pivotArea field="23" type="button" dataOnly="0" labelOnly="1" outline="0" axis="axisPage" fieldPosition="0"/>
    </format>
    <format dxfId="815">
      <pivotArea dataOnly="0" labelOnly="1" grandRow="1" outline="0" fieldPosition="0"/>
    </format>
  </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TablaDinámica1" cacheId="34" applyNumberFormats="0" applyBorderFormats="0" applyFontFormats="0" applyPatternFormats="0" applyAlignmentFormats="0" applyWidthHeightFormats="1" dataCaption="Valores" updatedVersion="8" minRefreshableVersion="3" preserveFormatting="0" itemPrintTitles="1" createdVersion="6" indent="0" compact="0" compactData="0" gridDropZones="1" multipleFieldFilters="0">
  <location ref="A5:H89" firstHeaderRow="1" firstDataRow="2" firstDataCol="3" rowPageCount="3" colPageCount="1"/>
  <pivotFields count="29">
    <pivotField dataField="1" compact="0" outline="0" showAll="0"/>
    <pivotField axis="axisRow" compact="0" outline="0" showAll="0" defaultSubtotal="0">
      <items count="148">
        <item sd="0" x="89"/>
        <item sd="0" x="2"/>
        <item sd="0" x="66"/>
        <item sd="0" m="1" x="147"/>
        <item sd="0" x="87"/>
        <item sd="0" x="102"/>
        <item sd="0" x="37"/>
        <item sd="0" x="31"/>
        <item sd="0" x="9"/>
        <item sd="0" x="92"/>
        <item sd="0" x="101"/>
        <item sd="0" x="128"/>
        <item sd="0" x="91"/>
        <item sd="0" x="69"/>
        <item sd="0" x="68"/>
        <item sd="0" x="7"/>
        <item sd="0" x="39"/>
        <item sd="0" x="81"/>
        <item sd="0" x="60"/>
        <item sd="0" x="61"/>
        <item sd="0" x="41"/>
        <item sd="0" x="48"/>
        <item sd="0" x="62"/>
        <item sd="0" x="43"/>
        <item sd="0" x="63"/>
        <item sd="0" x="64"/>
        <item sd="0" x="82"/>
        <item sd="0" x="17"/>
        <item sd="0" x="0"/>
        <item sd="0" x="116"/>
        <item sd="0" x="111"/>
        <item sd="0" x="139"/>
        <item sd="0" x="4"/>
        <item sd="0" x="136"/>
        <item sd="0" x="145"/>
        <item sd="0" x="146"/>
        <item sd="0" x="11"/>
        <item sd="0" x="10"/>
        <item sd="0" x="34"/>
        <item sd="0" x="8"/>
        <item sd="0" x="29"/>
        <item sd="0" x="114"/>
        <item sd="0" x="126"/>
        <item sd="0" x="14"/>
        <item sd="0" x="27"/>
        <item sd="0" x="131"/>
        <item sd="0" x="132"/>
        <item sd="0" x="67"/>
        <item sd="0" x="12"/>
        <item sd="0" x="118"/>
        <item sd="0" x="119"/>
        <item sd="0" x="120"/>
        <item sd="0" x="55"/>
        <item sd="0" x="137"/>
        <item sd="0" x="18"/>
        <item sd="0" x="47"/>
        <item sd="0" x="49"/>
        <item sd="0" x="26"/>
        <item sd="0" x="19"/>
        <item sd="0" x="32"/>
        <item sd="0" x="140"/>
        <item sd="0" x="141"/>
        <item sd="0" x="112"/>
        <item sd="0" x="57"/>
        <item sd="0" x="90"/>
        <item sd="0" x="45"/>
        <item sd="0" x="106"/>
        <item sd="0" x="105"/>
        <item sd="0" x="80"/>
        <item sd="0" x="16"/>
        <item sd="0" x="142"/>
        <item x="123"/>
        <item x="124"/>
        <item x="30"/>
        <item x="133"/>
        <item x="77"/>
        <item x="143"/>
        <item x="78"/>
        <item x="99"/>
        <item x="46"/>
        <item x="44"/>
        <item x="88"/>
        <item x="135"/>
        <item x="3"/>
        <item x="1"/>
        <item x="83"/>
        <item x="58"/>
        <item x="59"/>
        <item x="28"/>
        <item x="110"/>
        <item x="70"/>
        <item x="71"/>
        <item x="72"/>
        <item x="40"/>
        <item x="6"/>
        <item x="56"/>
        <item x="51"/>
        <item x="117"/>
        <item x="79"/>
        <item x="24"/>
        <item x="121"/>
        <item x="73"/>
        <item x="20"/>
        <item x="75"/>
        <item x="115"/>
        <item x="25"/>
        <item x="21"/>
        <item x="65"/>
        <item x="35"/>
        <item x="76"/>
        <item x="74"/>
        <item x="85"/>
        <item x="86"/>
        <item x="134"/>
        <item x="93"/>
        <item x="13"/>
        <item x="42"/>
        <item x="33"/>
        <item x="22"/>
        <item x="94"/>
        <item x="95"/>
        <item x="96"/>
        <item x="97"/>
        <item x="38"/>
        <item x="36"/>
        <item x="98"/>
        <item x="5"/>
        <item x="100"/>
        <item x="103"/>
        <item x="104"/>
        <item x="52"/>
        <item x="109"/>
        <item x="113"/>
        <item x="122"/>
        <item x="125"/>
        <item x="127"/>
        <item x="53"/>
        <item x="129"/>
        <item x="130"/>
        <item x="23"/>
        <item x="54"/>
        <item x="50"/>
        <item x="138"/>
        <item x="144"/>
        <item x="15"/>
        <item x="107"/>
        <item x="108"/>
        <item x="84"/>
      </items>
    </pivotField>
    <pivotField axis="axisRow" compact="0" outline="0" showAll="0" sortType="ascending" defaultSubtotal="0">
      <items count="272">
        <item sd="0" m="1" x="85"/>
        <item sd="0" m="1" x="233"/>
        <item sd="0" x="32"/>
        <item sd="0" x="68"/>
        <item sd="0" m="1" x="112"/>
        <item sd="0" x="40"/>
        <item sd="0" m="1" x="235"/>
        <item sd="0" x="7"/>
        <item sd="0" x="47"/>
        <item sd="0" m="1" x="208"/>
        <item sd="0" m="1" x="223"/>
        <item sd="0" m="1" x="105"/>
        <item sd="0" x="19"/>
        <item sd="0" x="53"/>
        <item sd="0" m="1" x="137"/>
        <item sd="0" m="1" x="252"/>
        <item sd="0" m="1" x="92"/>
        <item sd="0" m="1" x="103"/>
        <item sd="0" m="1" x="176"/>
        <item sd="0" x="25"/>
        <item sd="0" m="1" x="162"/>
        <item sd="0" m="1" x="270"/>
        <item sd="0" m="1" x="264"/>
        <item sd="0" m="1" x="214"/>
        <item sd="0" x="36"/>
        <item sd="0" x="26"/>
        <item sd="0" m="1" x="117"/>
        <item sd="0" x="75"/>
        <item sd="0" x="3"/>
        <item sd="0" m="1" x="255"/>
        <item sd="0" m="1" x="232"/>
        <item sd="0" m="1" x="142"/>
        <item sd="0" m="1" x="230"/>
        <item sd="0" x="58"/>
        <item sd="0" m="1" x="95"/>
        <item sd="0" m="1" x="98"/>
        <item sd="0" x="65"/>
        <item sd="0" m="1" x="179"/>
        <item sd="0" m="1" x="244"/>
        <item sd="0" m="1" x="128"/>
        <item sd="0" m="1" x="115"/>
        <item sd="0" m="1" x="222"/>
        <item sd="0" x="41"/>
        <item sd="0" m="1" x="172"/>
        <item sd="0" m="1" x="149"/>
        <item sd="0" m="1" x="89"/>
        <item sd="0" m="1" x="88"/>
        <item sd="0" m="1" x="90"/>
        <item sd="0" m="1" x="86"/>
        <item sd="0" m="1" x="189"/>
        <item sd="0" m="1" x="102"/>
        <item sd="0" m="1" x="196"/>
        <item sd="0" m="1" x="116"/>
        <item sd="0" m="1" x="91"/>
        <item sd="0" x="29"/>
        <item sd="0" m="1" x="83"/>
        <item sd="0" m="1" x="204"/>
        <item sd="0" m="1" x="148"/>
        <item sd="0" m="1" x="197"/>
        <item sd="0" m="1" x="271"/>
        <item sd="0" x="49"/>
        <item sd="0" m="1" x="258"/>
        <item sd="0" m="1" x="259"/>
        <item sd="0" x="1"/>
        <item sd="0" m="1" x="227"/>
        <item sd="0" x="48"/>
        <item sd="0" x="5"/>
        <item sd="0" m="1" x="151"/>
        <item sd="0" m="1" x="136"/>
        <item sd="0" m="1" x="229"/>
        <item sd="0" x="0"/>
        <item sd="0" m="1" x="254"/>
        <item sd="0" x="59"/>
        <item sd="0" m="1" x="211"/>
        <item sd="0" m="1" x="129"/>
        <item sd="0" m="1" x="257"/>
        <item sd="0" m="1" x="107"/>
        <item sd="0" m="1" x="237"/>
        <item sd="0" x="9"/>
        <item sd="0" m="1" x="206"/>
        <item sd="0" m="1" x="192"/>
        <item sd="0" m="1" x="110"/>
        <item sd="0" m="1" x="253"/>
        <item sd="0" m="1" x="159"/>
        <item sd="0" m="1" x="124"/>
        <item sd="0" m="1" x="125"/>
        <item sd="0" m="1" x="219"/>
        <item sd="0" m="1" x="248"/>
        <item sd="0" m="1" x="123"/>
        <item sd="0" m="1" x="249"/>
        <item sd="0" m="1" x="243"/>
        <item sd="0" m="1" x="262"/>
        <item sd="0" x="34"/>
        <item sd="0" m="1" x="167"/>
        <item sd="0" m="1" x="267"/>
        <item sd="0" m="1" x="200"/>
        <item sd="0" m="1" x="126"/>
        <item sd="0" x="54"/>
        <item sd="0" m="1" x="251"/>
        <item sd="0" m="1" x="114"/>
        <item sd="0" x="15"/>
        <item sd="0" x="60"/>
        <item sd="0" m="1" x="127"/>
        <item sd="0" m="1" x="240"/>
        <item sd="0" m="1" x="175"/>
        <item sd="0" x="78"/>
        <item sd="0" m="1" x="210"/>
        <item sd="0" m="1" x="155"/>
        <item sd="0" m="1" x="122"/>
        <item sd="0" m="1" x="134"/>
        <item sd="0" m="1" x="231"/>
        <item sd="0" m="1" x="120"/>
        <item sd="0" m="1" x="186"/>
        <item sd="0" x="37"/>
        <item sd="0" m="1" x="269"/>
        <item sd="0" m="1" x="203"/>
        <item sd="0" x="4"/>
        <item sd="0" m="1" x="201"/>
        <item sd="0" m="1" x="224"/>
        <item sd="0" x="74"/>
        <item sd="0" m="1" x="191"/>
        <item sd="0" m="1" x="154"/>
        <item sd="0" m="1" x="106"/>
        <item sd="0" x="76"/>
        <item sd="0" x="80"/>
        <item sd="0" m="1" x="87"/>
        <item sd="0" x="81"/>
        <item sd="0" m="1" x="170"/>
        <item sd="0" m="1" x="113"/>
        <item sd="0" m="1" x="218"/>
        <item sd="0" x="11"/>
        <item sd="0" m="1" x="265"/>
        <item sd="0" m="1" x="138"/>
        <item sd="0" m="1" x="171"/>
        <item sd="0" x="10"/>
        <item sd="0" m="1" x="184"/>
        <item sd="0" m="1" x="199"/>
        <item sd="0" x="28"/>
        <item sd="0" m="1" x="82"/>
        <item sd="0" m="1" x="109"/>
        <item sd="0" m="1" x="153"/>
        <item sd="0" x="8"/>
        <item sd="0" m="1" x="157"/>
        <item sd="0" m="1" x="221"/>
        <item sd="0" x="24"/>
        <item sd="0" m="1" x="152"/>
        <item sd="0" x="63"/>
        <item sd="0" m="1" x="193"/>
        <item sd="0" m="1" x="263"/>
        <item sd="0" m="1" x="93"/>
        <item sd="0" m="1" x="256"/>
        <item sd="0" m="1" x="194"/>
        <item sd="0" x="6"/>
        <item sd="0" x="57"/>
        <item sd="0" x="69"/>
        <item sd="0" m="1" x="97"/>
        <item sd="0" m="1" x="160"/>
        <item sd="0" m="1" x="182"/>
        <item sd="0" m="1" x="144"/>
        <item sd="0" x="46"/>
        <item sd="0" x="14"/>
        <item sd="0" m="1" x="215"/>
        <item sd="0" x="62"/>
        <item sd="0" m="1" x="188"/>
        <item sd="0" x="2"/>
        <item sd="0" m="1" x="118"/>
        <item sd="0" x="13"/>
        <item sd="0" m="1" x="236"/>
        <item sd="0" m="1" x="180"/>
        <item sd="0" m="1" x="166"/>
        <item sd="0" m="1" x="266"/>
        <item sd="0" x="66"/>
        <item sd="0" m="1" x="135"/>
        <item sd="0" m="1" x="119"/>
        <item sd="0" m="1" x="156"/>
        <item sd="0" m="1" x="165"/>
        <item sd="0" m="1" x="132"/>
        <item sd="0" m="1" x="250"/>
        <item sd="0" x="45"/>
        <item sd="0" m="1" x="202"/>
        <item sd="0" m="1" x="96"/>
        <item sd="0" x="38"/>
        <item sd="0" m="1" x="183"/>
        <item sd="0" m="1" x="207"/>
        <item sd="0" m="1" x="246"/>
        <item sd="0" m="1" x="216"/>
        <item sd="0" x="73"/>
        <item sd="0" m="1" x="100"/>
        <item sd="0" m="1" x="234"/>
        <item sd="0" x="21"/>
        <item sd="0" m="1" x="217"/>
        <item sd="0" m="1" x="158"/>
        <item sd="0" m="1" x="121"/>
        <item sd="0" x="23"/>
        <item sd="0" m="1" x="205"/>
        <item sd="0" m="1" x="104"/>
        <item sd="0" m="1" x="133"/>
        <item sd="0" x="39"/>
        <item sd="0" x="51"/>
        <item sd="0" m="1" x="141"/>
        <item sd="0" m="1" x="111"/>
        <item sd="0" x="70"/>
        <item sd="0" x="77"/>
        <item sd="0" m="1" x="228"/>
        <item sd="0" x="67"/>
        <item sd="0" x="35"/>
        <item sd="0" x="42"/>
        <item sd="0" m="1" x="187"/>
        <item sd="0" x="31"/>
        <item sd="0" m="1" x="212"/>
        <item sd="0" m="1" x="195"/>
        <item sd="0" x="18"/>
        <item sd="0" m="1" x="245"/>
        <item sd="0" m="1" x="146"/>
        <item sd="0" m="1" x="150"/>
        <item sd="0" x="44"/>
        <item sd="0" m="1" x="140"/>
        <item sd="0" m="1" x="220"/>
        <item sd="0" m="1" x="268"/>
        <item sd="0" m="1" x="173"/>
        <item sd="0" m="1" x="177"/>
        <item sd="0" m="1" x="238"/>
        <item sd="0" m="1" x="242"/>
        <item sd="0" x="30"/>
        <item sd="0" m="1" x="169"/>
        <item sd="0" x="27"/>
        <item sd="0" x="43"/>
        <item sd="0" m="1" x="174"/>
        <item sd="0" x="56"/>
        <item sd="0" m="1" x="209"/>
        <item sd="0" x="52"/>
        <item sd="0" m="1" x="168"/>
        <item sd="0" x="64"/>
        <item sd="0" m="1" x="239"/>
        <item sd="0" m="1" x="131"/>
        <item sd="0" x="16"/>
        <item sd="0" m="1" x="101"/>
        <item sd="0" m="1" x="185"/>
        <item sd="0" m="1" x="178"/>
        <item sd="0" x="17"/>
        <item sd="0" m="1" x="241"/>
        <item sd="0" m="1" x="198"/>
        <item sd="0" x="79"/>
        <item sd="0" x="20"/>
        <item sd="0" m="1" x="260"/>
        <item sd="0" m="1" x="163"/>
        <item sd="0" m="1" x="147"/>
        <item sd="0" m="1" x="139"/>
        <item sd="0" m="1" x="99"/>
        <item sd="0" m="1" x="130"/>
        <item sd="0" m="1" x="143"/>
        <item sd="0" x="61"/>
        <item sd="0" m="1" x="161"/>
        <item sd="0" m="1" x="94"/>
        <item sd="0" m="1" x="164"/>
        <item sd="0" m="1" x="145"/>
        <item sd="0" m="1" x="247"/>
        <item sd="0" m="1" x="226"/>
        <item sd="0" x="33"/>
        <item sd="0" x="50"/>
        <item sd="0" m="1" x="261"/>
        <item sd="0" m="1" x="84"/>
        <item sd="0" x="12"/>
        <item sd="0" m="1" x="181"/>
        <item sd="0" x="22"/>
        <item sd="0" m="1" x="190"/>
        <item sd="0" m="1" x="108"/>
        <item sd="0" m="1" x="225"/>
        <item sd="0" x="55"/>
        <item sd="0" m="1" x="213"/>
        <item sd="0" x="71"/>
        <item sd="0" x="72"/>
      </items>
    </pivotField>
    <pivotField compact="0" outline="0" showAll="0"/>
    <pivotField compact="0" outline="0" showAll="0"/>
    <pivotField compact="0" outline="0" showAll="0"/>
    <pivotField compact="0" outline="0" showAll="0"/>
    <pivotField axis="axisRow" compact="0" outline="0" showAll="0">
      <items count="1476">
        <item x="382"/>
        <item m="1" x="1286"/>
        <item m="1" x="1193"/>
        <item m="1" x="1067"/>
        <item m="1" x="1345"/>
        <item m="1" x="1341"/>
        <item m="1" x="1369"/>
        <item m="1" x="969"/>
        <item m="1" x="1378"/>
        <item m="1" x="1299"/>
        <item m="1" x="1278"/>
        <item m="1" x="1271"/>
        <item m="1" x="858"/>
        <item m="1" x="1156"/>
        <item m="1" x="1239"/>
        <item m="1" x="1266"/>
        <item m="1" x="1428"/>
        <item m="1" x="1462"/>
        <item m="1" x="924"/>
        <item m="1" x="736"/>
        <item m="1" x="1225"/>
        <item x="364"/>
        <item x="174"/>
        <item x="199"/>
        <item m="1" x="958"/>
        <item m="1" x="996"/>
        <item x="353"/>
        <item m="1" x="1080"/>
        <item m="1" x="1446"/>
        <item x="149"/>
        <item x="356"/>
        <item x="40"/>
        <item m="1" x="1223"/>
        <item x="655"/>
        <item x="55"/>
        <item m="1" x="1204"/>
        <item x="148"/>
        <item m="1" x="936"/>
        <item m="1" x="769"/>
        <item x="155"/>
        <item x="154"/>
        <item x="92"/>
        <item m="1" x="966"/>
        <item x="173"/>
        <item x="365"/>
        <item x="85"/>
        <item m="1" x="1058"/>
        <item m="1" x="894"/>
        <item m="1" x="1289"/>
        <item x="309"/>
        <item m="1" x="883"/>
        <item m="1" x="1118"/>
        <item x="363"/>
        <item m="1" x="1215"/>
        <item m="1" x="1448"/>
        <item m="1" x="1257"/>
        <item m="1" x="851"/>
        <item m="1" x="1227"/>
        <item m="1" x="1444"/>
        <item m="1" x="1208"/>
        <item x="505"/>
        <item m="1" x="1228"/>
        <item x="151"/>
        <item m="1" x="1141"/>
        <item m="1" x="1467"/>
        <item x="53"/>
        <item x="568"/>
        <item x="486"/>
        <item m="1" x="1328"/>
        <item m="1" x="988"/>
        <item x="218"/>
        <item x="113"/>
        <item m="1" x="1144"/>
        <item x="625"/>
        <item m="1" x="828"/>
        <item x="36"/>
        <item x="124"/>
        <item x="403"/>
        <item x="146"/>
        <item x="41"/>
        <item m="1" x="1182"/>
        <item m="1" x="750"/>
        <item m="1" x="692"/>
        <item x="469"/>
        <item m="1" x="761"/>
        <item x="473"/>
        <item x="141"/>
        <item m="1" x="815"/>
        <item m="1" x="1435"/>
        <item m="1" x="871"/>
        <item m="1" x="813"/>
        <item x="107"/>
        <item x="28"/>
        <item x="160"/>
        <item m="1" x="853"/>
        <item x="204"/>
        <item m="1" x="1415"/>
        <item m="1" x="1342"/>
        <item m="1" x="929"/>
        <item x="599"/>
        <item x="598"/>
        <item x="593"/>
        <item m="1" x="1050"/>
        <item x="109"/>
        <item m="1" x="1327"/>
        <item m="1" x="1308"/>
        <item x="597"/>
        <item x="600"/>
        <item x="147"/>
        <item m="1" x="735"/>
        <item m="1" x="1450"/>
        <item x="402"/>
        <item m="1" x="1262"/>
        <item x="570"/>
        <item x="439"/>
        <item x="115"/>
        <item x="133"/>
        <item x="401"/>
        <item x="178"/>
        <item x="170"/>
        <item m="1" x="1139"/>
        <item m="1" x="1430"/>
        <item m="1" x="763"/>
        <item m="1" x="1014"/>
        <item m="1" x="1181"/>
        <item m="1" x="707"/>
        <item x="399"/>
        <item m="1" x="695"/>
        <item x="381"/>
        <item x="375"/>
        <item x="135"/>
        <item x="95"/>
        <item x="132"/>
        <item m="1" x="980"/>
        <item m="1" x="719"/>
        <item x="396"/>
        <item m="1" x="1330"/>
        <item x="395"/>
        <item m="1" x="1128"/>
        <item x="335"/>
        <item x="465"/>
        <item m="1" x="984"/>
        <item m="1" x="829"/>
        <item m="1" x="1242"/>
        <item x="202"/>
        <item m="1" x="1274"/>
        <item m="1" x="904"/>
        <item x="358"/>
        <item x="27"/>
        <item x="489"/>
        <item m="1" x="810"/>
        <item m="1" x="1169"/>
        <item x="633"/>
        <item m="1" x="1082"/>
        <item m="1" x="721"/>
        <item x="595"/>
        <item m="1" x="1426"/>
        <item x="84"/>
        <item x="264"/>
        <item m="1" x="783"/>
        <item x="200"/>
        <item m="1" x="1395"/>
        <item x="626"/>
        <item x="531"/>
        <item x="131"/>
        <item x="126"/>
        <item x="569"/>
        <item m="1" x="940"/>
        <item x="201"/>
        <item x="263"/>
        <item m="1" x="1179"/>
        <item m="1" x="1123"/>
        <item x="458"/>
        <item m="1" x="999"/>
        <item m="1" x="1407"/>
        <item x="116"/>
        <item x="156"/>
        <item m="1" x="1090"/>
        <item m="1" x="1364"/>
        <item x="122"/>
        <item x="634"/>
        <item x="235"/>
        <item m="1" x="744"/>
        <item x="97"/>
        <item m="1" x="1086"/>
        <item m="1" x="1254"/>
        <item m="1" x="1206"/>
        <item x="216"/>
        <item m="1" x="1359"/>
        <item x="471"/>
        <item m="1" x="953"/>
        <item x="128"/>
        <item x="283"/>
        <item m="1" x="860"/>
        <item x="497"/>
        <item x="467"/>
        <item x="69"/>
        <item x="104"/>
        <item m="1" x="717"/>
        <item x="121"/>
        <item x="112"/>
        <item x="573"/>
        <item x="632"/>
        <item x="660"/>
        <item x="168"/>
        <item x="150"/>
        <item m="1" x="1203"/>
        <item x="0"/>
        <item m="1" x="1300"/>
        <item x="523"/>
        <item x="79"/>
        <item m="1" x="852"/>
        <item x="535"/>
        <item x="333"/>
        <item x="331"/>
        <item x="15"/>
        <item x="72"/>
        <item m="1" x="1148"/>
        <item m="1" x="1164"/>
        <item x="662"/>
        <item x="532"/>
        <item x="189"/>
        <item x="529"/>
        <item m="1" x="1143"/>
        <item x="530"/>
        <item m="1" x="1292"/>
        <item m="1" x="1331"/>
        <item x="62"/>
        <item x="261"/>
        <item m="1" x="1337"/>
        <item x="423"/>
        <item x="13"/>
        <item x="306"/>
        <item x="58"/>
        <item m="1" x="814"/>
        <item x="65"/>
        <item x="213"/>
        <item m="1" x="946"/>
        <item x="63"/>
        <item m="1" x="1349"/>
        <item m="1" x="1461"/>
        <item x="515"/>
        <item x="106"/>
        <item m="1" x="1102"/>
        <item m="1" x="1305"/>
        <item m="1" x="1201"/>
        <item x="378"/>
        <item x="272"/>
        <item x="470"/>
        <item x="466"/>
        <item x="77"/>
        <item m="1" x="1116"/>
        <item x="159"/>
        <item x="506"/>
        <item m="1" x="1088"/>
        <item x="476"/>
        <item m="1" x="1043"/>
        <item m="1" x="882"/>
        <item x="631"/>
        <item m="1" x="817"/>
        <item x="627"/>
        <item x="629"/>
        <item m="1" x="916"/>
        <item m="1" x="831"/>
        <item m="1" x="849"/>
        <item x="340"/>
        <item m="1" x="825"/>
        <item x="206"/>
        <item m="1" x="1332"/>
        <item m="1" x="1089"/>
        <item x="11"/>
        <item m="1" x="1377"/>
        <item m="1" x="1270"/>
        <item m="1" x="961"/>
        <item m="1" x="745"/>
        <item m="1" x="911"/>
        <item m="1" x="1199"/>
        <item x="594"/>
        <item m="1" x="932"/>
        <item m="1" x="1111"/>
        <item x="34"/>
        <item x="522"/>
        <item x="46"/>
        <item m="1" x="906"/>
        <item x="86"/>
        <item x="332"/>
        <item m="1" x="1465"/>
        <item x="349"/>
        <item x="16"/>
        <item x="59"/>
        <item m="1" x="803"/>
        <item x="188"/>
        <item x="267"/>
        <item m="1" x="1472"/>
        <item x="42"/>
        <item x="73"/>
        <item x="228"/>
        <item m="1" x="1210"/>
        <item x="336"/>
        <item m="1" x="877"/>
        <item m="1" x="1442"/>
        <item x="43"/>
        <item x="103"/>
        <item x="305"/>
        <item x="265"/>
        <item x="10"/>
        <item m="1" x="1064"/>
        <item m="1" x="1101"/>
        <item x="108"/>
        <item x="177"/>
        <item x="348"/>
        <item x="66"/>
        <item x="88"/>
        <item m="1" x="1187"/>
        <item m="1" x="789"/>
        <item x="194"/>
        <item x="203"/>
        <item m="1" x="913"/>
        <item m="1" x="1158"/>
        <item x="586"/>
        <item x="2"/>
        <item x="179"/>
        <item m="1" x="944"/>
        <item m="1" x="1269"/>
        <item m="1" x="1283"/>
        <item x="575"/>
        <item x="460"/>
        <item x="60"/>
        <item x="5"/>
        <item x="19"/>
        <item x="71"/>
        <item m="1" x="918"/>
        <item m="1" x="1040"/>
        <item m="1" x="1273"/>
        <item x="574"/>
        <item x="33"/>
        <item m="1" x="724"/>
        <item x="38"/>
        <item x="251"/>
        <item x="607"/>
        <item x="165"/>
        <item x="6"/>
        <item m="1" x="1250"/>
        <item m="1" x="1360"/>
        <item x="52"/>
        <item m="1" x="976"/>
        <item m="1" x="1366"/>
        <item x="54"/>
        <item m="1" x="1277"/>
        <item m="1" x="978"/>
        <item m="1" x="985"/>
        <item x="172"/>
        <item m="1" x="1044"/>
        <item x="517"/>
        <item x="455"/>
        <item m="1" x="993"/>
        <item m="1" x="995"/>
        <item x="3"/>
        <item m="1" x="1279"/>
        <item x="230"/>
        <item x="98"/>
        <item x="669"/>
        <item x="262"/>
        <item x="8"/>
        <item x="4"/>
        <item m="1" x="757"/>
        <item x="23"/>
        <item m="1" x="933"/>
        <item x="334"/>
        <item m="1" x="1356"/>
        <item m="1" x="842"/>
        <item m="1" x="1390"/>
        <item x="30"/>
        <item x="64"/>
        <item x="258"/>
        <item x="459"/>
        <item x="101"/>
        <item x="290"/>
        <item x="215"/>
        <item m="1" x="802"/>
        <item x="562"/>
        <item m="1" x="699"/>
        <item x="61"/>
        <item m="1" x="1425"/>
        <item x="412"/>
        <item m="1" x="841"/>
        <item x="120"/>
        <item m="1" x="1350"/>
        <item m="1" x="1379"/>
        <item x="21"/>
        <item x="44"/>
        <item m="1" x="1304"/>
        <item x="344"/>
        <item m="1" x="797"/>
        <item m="1" x="902"/>
        <item m="1" x="733"/>
        <item m="1" x="1466"/>
        <item m="1" x="1085"/>
        <item m="1" x="727"/>
        <item x="232"/>
        <item m="1" x="794"/>
        <item x="400"/>
        <item x="123"/>
        <item x="29"/>
        <item x="89"/>
        <item x="100"/>
        <item x="475"/>
        <item x="461"/>
        <item x="457"/>
        <item x="7"/>
        <item x="327"/>
        <item x="169"/>
        <item x="102"/>
        <item x="219"/>
        <item m="1" x="709"/>
        <item m="1" x="867"/>
        <item x="217"/>
        <item m="1" x="713"/>
        <item m="1" x="1062"/>
        <item x="376"/>
        <item m="1" x="1347"/>
        <item m="1" x="806"/>
        <item m="1" x="1355"/>
        <item x="654"/>
        <item x="472"/>
        <item x="474"/>
        <item x="14"/>
        <item m="1" x="922"/>
        <item m="1" x="1096"/>
        <item m="1" x="1161"/>
        <item m="1" x="1098"/>
        <item m="1" x="1099"/>
        <item m="1" x="1041"/>
        <item m="1" x="795"/>
        <item x="464"/>
        <item m="1" x="865"/>
        <item x="78"/>
        <item x="234"/>
        <item x="236"/>
        <item m="1" x="1259"/>
        <item x="238"/>
        <item m="1" x="672"/>
        <item m="1" x="781"/>
        <item x="233"/>
        <item x="373"/>
        <item m="1" x="914"/>
        <item x="307"/>
        <item m="1" x="1449"/>
        <item m="1" x="1348"/>
        <item x="664"/>
        <item x="560"/>
        <item x="525"/>
        <item x="157"/>
        <item x="164"/>
        <item x="552"/>
        <item m="1" x="1458"/>
        <item m="1" x="740"/>
        <item m="1" x="704"/>
        <item m="1" x="1357"/>
        <item x="619"/>
        <item m="1" x="826"/>
        <item m="1" x="1375"/>
        <item m="1" x="1134"/>
        <item m="1" x="942"/>
        <item m="1" x="991"/>
        <item m="1" x="1149"/>
        <item m="1" x="836"/>
        <item m="1" x="1381"/>
        <item m="1" x="1008"/>
        <item m="1" x="1400"/>
        <item m="1" x="741"/>
        <item m="1" x="1020"/>
        <item m="1" x="824"/>
        <item m="1" x="1074"/>
        <item m="1" x="1296"/>
        <item x="257"/>
        <item m="1" x="756"/>
        <item m="1" x="1441"/>
        <item m="1" x="694"/>
        <item x="501"/>
        <item m="1" x="1235"/>
        <item x="468"/>
        <item m="1" x="730"/>
        <item m="1" x="1393"/>
        <item m="1" x="1412"/>
        <item m="1" x="1416"/>
        <item x="220"/>
        <item m="1" x="1034"/>
        <item m="1" x="1136"/>
        <item x="544"/>
        <item x="537"/>
        <item x="291"/>
        <item x="539"/>
        <item x="166"/>
        <item m="1" x="1290"/>
        <item m="1" x="1285"/>
        <item m="1" x="1346"/>
        <item m="1" x="1157"/>
        <item m="1" x="1453"/>
        <item m="1" x="1189"/>
        <item m="1" x="809"/>
        <item m="1" x="1035"/>
        <item x="546"/>
        <item m="1" x="714"/>
        <item m="1" x="1433"/>
        <item m="1" x="1267"/>
        <item m="1" x="869"/>
        <item m="1" x="731"/>
        <item x="452"/>
        <item x="656"/>
        <item x="659"/>
        <item m="1" x="899"/>
        <item m="1" x="832"/>
        <item m="1" x="1402"/>
        <item m="1" x="898"/>
        <item m="1" x="1171"/>
        <item m="1" x="1470"/>
        <item m="1" x="1363"/>
        <item m="1" x="791"/>
        <item m="1" x="1042"/>
        <item m="1" x="1120"/>
        <item m="1" x="1423"/>
        <item m="1" x="1011"/>
        <item m="1" x="954"/>
        <item m="1" x="768"/>
        <item m="1" x="1115"/>
        <item m="1" x="927"/>
        <item m="1" x="1047"/>
        <item x="273"/>
        <item m="1" x="864"/>
        <item m="1" x="1145"/>
        <item m="1" x="1459"/>
        <item m="1" x="1127"/>
        <item m="1" x="1081"/>
        <item m="1" x="1396"/>
        <item x="266"/>
        <item m="1" x="1312"/>
        <item x="329"/>
        <item m="1" x="1053"/>
        <item m="1" x="1427"/>
        <item m="1" x="1146"/>
        <item m="1" x="1353"/>
        <item m="1" x="742"/>
        <item m="1" x="1313"/>
        <item m="1" x="839"/>
        <item x="268"/>
        <item m="1" x="1388"/>
        <item x="392"/>
        <item m="1" x="1052"/>
        <item m="1" x="1321"/>
        <item x="39"/>
        <item x="397"/>
        <item m="1" x="1406"/>
        <item x="482"/>
        <item m="1" x="800"/>
        <item m="1" x="1410"/>
        <item m="1" x="708"/>
        <item m="1" x="755"/>
        <item m="1" x="774"/>
        <item m="1" x="1147"/>
        <item m="1" x="1006"/>
        <item m="1" x="949"/>
        <item m="1" x="1066"/>
        <item m="1" x="1248"/>
        <item m="1" x="1456"/>
        <item m="1" x="1198"/>
        <item m="1" x="1397"/>
        <item m="1" x="1024"/>
        <item m="1" x="1260"/>
        <item m="1" x="1002"/>
        <item m="1" x="939"/>
        <item m="1" x="785"/>
        <item m="1" x="1469"/>
        <item m="1" x="888"/>
        <item m="1" x="1214"/>
        <item m="1" x="1186"/>
        <item m="1" x="764"/>
        <item m="1" x="827"/>
        <item x="277"/>
        <item x="278"/>
        <item x="617"/>
        <item m="1" x="1196"/>
        <item m="1" x="1057"/>
        <item x="642"/>
        <item m="1" x="1222"/>
        <item m="1" x="990"/>
        <item m="1" x="1132"/>
        <item x="252"/>
        <item x="67"/>
        <item x="25"/>
        <item m="1" x="1092"/>
        <item x="180"/>
        <item m="1" x="947"/>
        <item x="181"/>
        <item x="182"/>
        <item m="1" x="967"/>
        <item m="1" x="1221"/>
        <item m="1" x="1130"/>
        <item m="1" x="1339"/>
        <item m="1" x="896"/>
        <item x="211"/>
        <item m="1" x="1100"/>
        <item m="1" x="965"/>
        <item m="1" x="930"/>
        <item m="1" x="907"/>
        <item m="1" x="847"/>
        <item m="1" x="1413"/>
        <item x="210"/>
        <item m="1" x="1017"/>
        <item m="1" x="1167"/>
        <item m="1" x="1218"/>
        <item m="1" x="786"/>
        <item m="1" x="1314"/>
        <item m="1" x="1005"/>
        <item m="1" x="840"/>
        <item m="1" x="1255"/>
        <item m="1" x="1072"/>
        <item m="1" x="749"/>
        <item m="1" x="1001"/>
        <item m="1" x="1282"/>
        <item x="587"/>
        <item x="136"/>
        <item m="1" x="792"/>
        <item x="221"/>
        <item m="1" x="700"/>
        <item m="1" x="1230"/>
        <item x="279"/>
        <item x="499"/>
        <item m="1" x="859"/>
        <item m="1" x="752"/>
        <item m="1" x="1197"/>
        <item m="1" x="1246"/>
        <item x="367"/>
        <item m="1" x="987"/>
        <item m="1" x="1236"/>
        <item m="1" x="1383"/>
        <item x="661"/>
        <item m="1" x="1077"/>
        <item m="1" x="793"/>
        <item x="596"/>
        <item x="239"/>
        <item m="1" x="1438"/>
        <item m="1" x="892"/>
        <item m="1" x="728"/>
        <item x="140"/>
        <item m="1" x="777"/>
        <item m="1" x="1320"/>
        <item m="1" x="876"/>
        <item m="1" x="986"/>
        <item m="1" x="900"/>
        <item m="1" x="1368"/>
        <item m="1" x="1012"/>
        <item m="1" x="905"/>
        <item m="1" x="1405"/>
        <item m="1" x="1032"/>
        <item m="1" x="1059"/>
        <item m="1" x="1079"/>
        <item x="183"/>
        <item m="1" x="1351"/>
        <item m="1" x="868"/>
        <item x="185"/>
        <item x="186"/>
        <item m="1" x="1097"/>
        <item m="1" x="798"/>
        <item m="1" x="1361"/>
        <item x="137"/>
        <item m="1" x="1251"/>
        <item m="1" x="1249"/>
        <item x="184"/>
        <item m="1" x="1192"/>
        <item m="1" x="863"/>
        <item m="1" x="1439"/>
        <item x="478"/>
        <item m="1" x="1352"/>
        <item m="1" x="935"/>
        <item m="1" x="1163"/>
        <item m="1" x="915"/>
        <item m="1" x="1380"/>
        <item m="1" x="734"/>
        <item m="1" x="1247"/>
        <item m="1" x="1367"/>
        <item m="1" x="909"/>
        <item m="1" x="1387"/>
        <item m="1" x="854"/>
        <item m="1" x="784"/>
        <item m="1" x="1015"/>
        <item m="1" x="776"/>
        <item m="1" x="1188"/>
        <item m="1" x="1409"/>
        <item m="1" x="1185"/>
        <item m="1" x="919"/>
        <item m="1" x="1129"/>
        <item m="1" x="1026"/>
        <item m="1" x="716"/>
        <item m="1" x="834"/>
        <item m="1" x="1106"/>
        <item m="1" x="937"/>
        <item m="1" x="1075"/>
        <item m="1" x="1103"/>
        <item x="187"/>
        <item m="1" x="1253"/>
        <item m="1" x="870"/>
        <item m="1" x="1190"/>
        <item m="1" x="1071"/>
        <item m="1" x="950"/>
        <item x="533"/>
        <item m="1" x="1447"/>
        <item m="1" x="1362"/>
        <item m="1" x="1131"/>
        <item m="1" x="1303"/>
        <item m="1" x="1471"/>
        <item m="1" x="1457"/>
        <item m="1" x="1293"/>
        <item x="577"/>
        <item x="604"/>
        <item x="605"/>
        <item x="603"/>
        <item m="1" x="1319"/>
        <item m="1" x="1216"/>
        <item m="1" x="1155"/>
        <item m="1" x="1334"/>
        <item m="1" x="963"/>
        <item m="1" x="897"/>
        <item x="663"/>
        <item m="1" x="846"/>
        <item m="1" x="1112"/>
        <item m="1" x="1177"/>
        <item m="1" x="873"/>
        <item m="1" x="723"/>
        <item x="129"/>
        <item x="125"/>
        <item x="668"/>
        <item x="345"/>
        <item x="368"/>
        <item m="1" x="974"/>
        <item m="1" x="807"/>
        <item m="1" x="1045"/>
        <item x="255"/>
        <item m="1" x="1417"/>
        <item m="1" x="1392"/>
        <item x="614"/>
        <item x="430"/>
        <item x="410"/>
        <item x="343"/>
        <item m="1" x="1140"/>
        <item x="438"/>
        <item m="1" x="1030"/>
        <item m="1" x="908"/>
        <item m="1" x="754"/>
        <item m="1" x="762"/>
        <item x="447"/>
        <item m="1" x="1007"/>
        <item m="1" x="893"/>
        <item x="12"/>
        <item m="1" x="910"/>
        <item x="314"/>
        <item m="1" x="718"/>
        <item x="209"/>
        <item m="1" x="720"/>
        <item m="1" x="957"/>
        <item m="1" x="1288"/>
        <item x="491"/>
        <item m="1" x="1432"/>
        <item m="1" x="678"/>
        <item m="1" x="875"/>
        <item m="1" x="1191"/>
        <item m="1" x="997"/>
        <item m="1" x="782"/>
        <item m="1" x="887"/>
        <item m="1" x="771"/>
        <item m="1" x="1150"/>
        <item m="1" x="1207"/>
        <item m="1" x="1200"/>
        <item x="208"/>
        <item m="1" x="746"/>
        <item x="312"/>
        <item m="1" x="780"/>
        <item m="1" x="1018"/>
        <item m="1" x="1019"/>
        <item x="317"/>
        <item x="316"/>
        <item x="318"/>
        <item m="1" x="816"/>
        <item m="1" x="1108"/>
        <item m="1" x="1162"/>
        <item m="1" x="1073"/>
        <item m="1" x="1076"/>
        <item m="1" x="925"/>
        <item x="425"/>
        <item m="1" x="1451"/>
        <item x="47"/>
        <item m="1" x="1036"/>
        <item m="1" x="808"/>
        <item m="1" x="889"/>
        <item x="359"/>
        <item x="248"/>
        <item m="1" x="760"/>
        <item x="503"/>
        <item m="1" x="1401"/>
        <item x="383"/>
        <item m="1" x="773"/>
        <item m="1" x="1437"/>
        <item m="1" x="1055"/>
        <item x="240"/>
        <item m="1" x="848"/>
        <item m="1" x="1354"/>
        <item m="1" x="968"/>
        <item m="1" x="670"/>
        <item m="1" x="804"/>
        <item m="1" x="971"/>
        <item m="1" x="1265"/>
        <item m="1" x="1217"/>
        <item m="1" x="1117"/>
        <item m="1" x="1436"/>
        <item m="1" x="1333"/>
        <item x="231"/>
        <item x="274"/>
        <item x="275"/>
        <item x="534"/>
        <item m="1" x="1358"/>
        <item m="1" x="857"/>
        <item m="1" x="1205"/>
        <item m="1" x="1309"/>
        <item x="17"/>
        <item x="237"/>
        <item m="1" x="1048"/>
        <item m="1" x="1051"/>
        <item m="1" x="1424"/>
        <item m="1" x="1063"/>
        <item m="1" x="1404"/>
        <item m="1" x="881"/>
        <item m="1" x="758"/>
        <item x="366"/>
        <item m="1" x="951"/>
        <item m="1" x="790"/>
        <item x="526"/>
        <item x="527"/>
        <item m="1" x="1135"/>
        <item x="571"/>
        <item m="1" x="1324"/>
        <item x="483"/>
        <item m="1" x="1294"/>
        <item m="1" x="1229"/>
        <item m="1" x="1065"/>
        <item m="1" x="712"/>
        <item m="1" x="1295"/>
        <item m="1" x="732"/>
        <item m="1" x="1021"/>
        <item m="1" x="1211"/>
        <item x="428"/>
        <item m="1" x="861"/>
        <item m="1" x="729"/>
        <item m="1" x="1443"/>
        <item m="1" x="962"/>
        <item m="1" x="1252"/>
        <item m="1" x="1474"/>
        <item m="1" x="685"/>
        <item m="1" x="787"/>
        <item m="1" x="1335"/>
        <item m="1" x="1418"/>
        <item x="351"/>
        <item m="1" x="1280"/>
        <item x="588"/>
        <item m="1" x="866"/>
        <item m="1" x="1373"/>
        <item m="1" x="975"/>
        <item m="1" x="1374"/>
        <item x="315"/>
        <item m="1" x="770"/>
        <item m="1" x="1174"/>
        <item m="1" x="1315"/>
        <item m="1" x="1224"/>
        <item x="337"/>
        <item m="1" x="1069"/>
        <item m="1" x="895"/>
        <item m="1" x="886"/>
        <item m="1" x="1234"/>
        <item m="1" x="1038"/>
        <item m="1" x="1094"/>
        <item m="1" x="1142"/>
        <item m="1" x="952"/>
        <item m="1" x="1023"/>
        <item m="1" x="1317"/>
        <item m="1" x="874"/>
        <item x="341"/>
        <item m="1" x="837"/>
        <item m="1" x="1126"/>
        <item m="1" x="994"/>
        <item m="1" x="1220"/>
        <item m="1" x="1110"/>
        <item x="313"/>
        <item m="1" x="1419"/>
        <item m="1" x="1372"/>
        <item m="1" x="1463"/>
        <item x="481"/>
        <item m="1" x="710"/>
        <item m="1" x="1212"/>
        <item x="374"/>
        <item m="1" x="738"/>
        <item m="1" x="715"/>
        <item m="1" x="1398"/>
        <item m="1" x="1209"/>
        <item m="1" x="1370"/>
        <item m="1" x="1039"/>
        <item x="431"/>
        <item m="1" x="1107"/>
        <item m="1" x="1394"/>
        <item m="1" x="960"/>
        <item m="1" x="1016"/>
        <item m="1" x="1311"/>
        <item x="222"/>
        <item m="1" x="1268"/>
        <item m="1" x="1298"/>
        <item m="1" x="1238"/>
        <item m="1" x="992"/>
        <item m="1" x="705"/>
        <item m="1" x="1385"/>
        <item m="1" x="759"/>
        <item m="1" x="1284"/>
        <item m="1" x="696"/>
        <item m="1" x="1414"/>
        <item m="1" x="1340"/>
        <item m="1" x="1166"/>
        <item x="500"/>
        <item m="1" x="722"/>
        <item x="643"/>
        <item x="404"/>
        <item x="405"/>
        <item m="1" x="823"/>
        <item m="1" x="1137"/>
        <item x="163"/>
        <item x="436"/>
        <item m="1" x="1028"/>
        <item m="1" x="934"/>
        <item m="1" x="1452"/>
        <item m="1" x="1460"/>
        <item m="1" x="878"/>
        <item m="1" x="1431"/>
        <item m="1" x="1091"/>
        <item m="1" x="1455"/>
        <item m="1" x="1245"/>
        <item m="1" x="1025"/>
        <item m="1" x="1219"/>
        <item x="524"/>
        <item x="528"/>
        <item m="1" x="912"/>
        <item x="514"/>
        <item m="1" x="885"/>
        <item m="1" x="1411"/>
        <item m="1" x="1275"/>
        <item m="1" x="989"/>
        <item m="1" x="711"/>
        <item m="1" x="1232"/>
        <item m="1" x="1386"/>
        <item m="1" x="1113"/>
        <item x="171"/>
        <item m="1" x="1172"/>
        <item x="415"/>
        <item x="82"/>
        <item x="83"/>
        <item m="1" x="1022"/>
        <item x="435"/>
        <item m="1" x="1231"/>
        <item m="1" x="779"/>
        <item x="638"/>
        <item m="1" x="1310"/>
        <item x="640"/>
        <item m="1" x="767"/>
        <item m="1" x="1003"/>
        <item x="369"/>
        <item m="1" x="943"/>
        <item x="477"/>
        <item x="479"/>
        <item x="480"/>
        <item x="484"/>
        <item x="485"/>
        <item x="494"/>
        <item m="1" x="880"/>
        <item m="1" x="1009"/>
        <item m="1" x="1399"/>
        <item m="1" x="1307"/>
        <item m="1" x="1264"/>
        <item m="1" x="1000"/>
        <item m="1" x="1384"/>
        <item m="1" x="872"/>
        <item m="1" x="775"/>
        <item m="1" x="1029"/>
        <item x="413"/>
        <item x="167"/>
        <item m="1" x="862"/>
        <item m="1" x="1184"/>
        <item m="1" x="884"/>
        <item m="1" x="1049"/>
        <item m="1" x="977"/>
        <item m="1" x="679"/>
        <item x="289"/>
        <item x="223"/>
        <item m="1" x="845"/>
        <item x="618"/>
        <item x="621"/>
        <item m="1" x="1391"/>
        <item x="296"/>
        <item m="1" x="830"/>
        <item m="1" x="1323"/>
        <item m="1" x="1095"/>
        <item x="636"/>
        <item m="1" x="1013"/>
        <item x="487"/>
        <item m="1" x="948"/>
        <item x="488"/>
        <item x="490"/>
        <item x="492"/>
        <item m="1" x="1429"/>
        <item m="1" x="979"/>
        <item x="20"/>
        <item x="657"/>
        <item x="658"/>
        <item x="45"/>
        <item m="1" x="1070"/>
        <item m="1" x="1434"/>
        <item x="463"/>
        <item m="1" x="811"/>
        <item m="1" x="1344"/>
        <item m="1" x="765"/>
        <item x="293"/>
        <item m="1" x="931"/>
        <item m="1" x="1276"/>
        <item x="409"/>
        <item m="1" x="1183"/>
        <item x="198"/>
        <item m="1" x="850"/>
        <item m="1" x="805"/>
        <item m="1" x="964"/>
        <item m="1" x="1122"/>
        <item m="1" x="1213"/>
        <item m="1" x="726"/>
        <item m="1" x="748"/>
        <item m="1" x="1445"/>
        <item m="1" x="1473"/>
        <item x="592"/>
        <item m="1" x="697"/>
        <item m="1" x="945"/>
        <item m="1" x="998"/>
        <item m="1" x="972"/>
        <item m="1" x="1168"/>
        <item x="227"/>
        <item m="1" x="751"/>
        <item x="493"/>
        <item x="622"/>
        <item x="623"/>
        <item x="624"/>
        <item m="1" x="772"/>
        <item x="370"/>
        <item m="1" x="1068"/>
        <item x="379"/>
        <item m="1" x="956"/>
        <item m="1" x="1226"/>
        <item m="1" x="926"/>
        <item m="1" x="1195"/>
        <item m="1" x="1178"/>
        <item m="1" x="1306"/>
        <item x="406"/>
        <item m="1" x="747"/>
        <item x="420"/>
        <item m="1" x="1302"/>
        <item m="1" x="1297"/>
        <item m="1" x="1237"/>
        <item m="1" x="1133"/>
        <item x="197"/>
        <item x="519"/>
        <item m="1" x="1343"/>
        <item x="288"/>
        <item m="1" x="766"/>
        <item m="1" x="901"/>
        <item m="1" x="921"/>
        <item m="1" x="917"/>
        <item m="1" x="1371"/>
        <item m="1" x="1173"/>
        <item x="609"/>
        <item x="610"/>
        <item x="612"/>
        <item x="162"/>
        <item x="245"/>
        <item x="615"/>
        <item m="1" x="1468"/>
        <item m="1" x="955"/>
        <item m="1" x="819"/>
        <item m="1" x="1233"/>
        <item m="1" x="1154"/>
        <item m="1" x="1291"/>
        <item m="1" x="1160"/>
        <item m="1" x="801"/>
        <item x="90"/>
        <item m="1" x="1389"/>
        <item m="1" x="1138"/>
        <item x="408"/>
        <item x="418"/>
        <item x="414"/>
        <item m="1" x="1325"/>
        <item m="1" x="1287"/>
        <item m="1" x="1256"/>
        <item x="441"/>
        <item m="1" x="1440"/>
        <item m="1" x="1382"/>
        <item x="541"/>
        <item m="1" x="1061"/>
        <item m="1" x="890"/>
        <item m="1" x="1004"/>
        <item m="1" x="1421"/>
        <item m="1" x="844"/>
        <item m="1" x="703"/>
        <item m="1" x="1010"/>
        <item x="386"/>
        <item x="582"/>
        <item x="580"/>
        <item x="583"/>
        <item x="581"/>
        <item x="50"/>
        <item m="1" x="1329"/>
        <item x="310"/>
        <item x="495"/>
        <item x="372"/>
        <item x="360"/>
        <item x="355"/>
        <item x="105"/>
        <item x="111"/>
        <item m="1" x="1176"/>
        <item m="1" x="891"/>
        <item m="1" x="1263"/>
        <item m="1" x="923"/>
        <item m="1" x="1109"/>
        <item m="1" x="1121"/>
        <item m="1" x="812"/>
        <item m="1" x="1281"/>
        <item x="190"/>
        <item x="371"/>
        <item x="417"/>
        <item m="1" x="1365"/>
        <item x="543"/>
        <item m="1" x="838"/>
        <item x="68"/>
        <item m="1" x="1322"/>
        <item x="536"/>
        <item m="1" x="843"/>
        <item x="520"/>
        <item x="521"/>
        <item x="584"/>
        <item x="496"/>
        <item m="1" x="1403"/>
        <item m="1" x="1054"/>
        <item x="161"/>
        <item x="437"/>
        <item x="247"/>
        <item x="250"/>
        <item x="259"/>
        <item x="253"/>
        <item m="1" x="1165"/>
        <item m="1" x="753"/>
        <item x="175"/>
        <item x="191"/>
        <item x="192"/>
        <item x="193"/>
        <item x="554"/>
        <item x="196"/>
        <item m="1" x="970"/>
        <item x="338"/>
        <item x="212"/>
        <item m="1" x="702"/>
        <item m="1" x="778"/>
        <item m="1" x="822"/>
        <item m="1" x="799"/>
        <item x="547"/>
        <item x="549"/>
        <item x="321"/>
        <item x="81"/>
        <item x="324"/>
        <item x="57"/>
        <item m="1" x="928"/>
        <item x="630"/>
        <item x="635"/>
        <item x="387"/>
        <item x="301"/>
        <item x="377"/>
        <item x="578"/>
        <item x="585"/>
        <item x="648"/>
        <item x="311"/>
        <item x="498"/>
        <item x="110"/>
        <item m="1" x="879"/>
        <item x="153"/>
        <item x="70"/>
        <item m="1" x="821"/>
        <item m="1" x="683"/>
        <item m="1" x="684"/>
        <item m="1" x="1316"/>
        <item m="1" x="973"/>
        <item m="1" x="1301"/>
        <item m="1" x="983"/>
        <item m="1" x="1078"/>
        <item m="1" x="981"/>
        <item m="1" x="737"/>
        <item m="1" x="1422"/>
        <item m="1" x="856"/>
        <item x="176"/>
        <item m="1" x="1240"/>
        <item x="407"/>
        <item m="1" x="796"/>
        <item x="411"/>
        <item m="1" x="677"/>
        <item m="1" x="1241"/>
        <item x="422"/>
        <item m="1" x="1084"/>
        <item m="1" x="1318"/>
        <item m="1" x="1180"/>
        <item m="1" x="1037"/>
        <item m="1" x="818"/>
        <item m="1" x="1261"/>
        <item x="550"/>
        <item m="1" x="1408"/>
        <item m="1" x="855"/>
        <item x="572"/>
        <item m="1" x="959"/>
        <item x="319"/>
        <item m="1" x="1060"/>
        <item m="1" x="1420"/>
        <item m="1" x="1338"/>
        <item m="1" x="1244"/>
        <item m="1" x="743"/>
        <item m="1" x="701"/>
        <item x="347"/>
        <item m="1" x="1336"/>
        <item x="118"/>
        <item x="127"/>
        <item x="130"/>
        <item x="134"/>
        <item m="1" x="1170"/>
        <item m="1" x="835"/>
        <item m="1" x="820"/>
        <item m="1" x="1258"/>
        <item x="249"/>
        <item x="518"/>
        <item x="260"/>
        <item x="421"/>
        <item m="1" x="676"/>
        <item m="1" x="1125"/>
        <item x="551"/>
        <item m="1" x="1202"/>
        <item x="80"/>
        <item m="1" x="903"/>
        <item m="1" x="1083"/>
        <item x="9"/>
        <item m="1" x="1376"/>
        <item m="1" x="788"/>
        <item m="1" x="941"/>
        <item m="1" x="682"/>
        <item m="1" x="1119"/>
        <item x="96"/>
        <item m="1" x="1087"/>
        <item x="99"/>
        <item x="320"/>
        <item x="322"/>
        <item x="323"/>
        <item x="620"/>
        <item m="1" x="1104"/>
        <item x="385"/>
        <item m="1" x="725"/>
        <item m="1" x="1027"/>
        <item m="1" x="1243"/>
        <item x="282"/>
        <item m="1" x="706"/>
        <item m="1" x="1159"/>
        <item m="1" x="1464"/>
        <item m="1" x="1105"/>
        <item m="1" x="982"/>
        <item x="555"/>
        <item x="556"/>
        <item x="557"/>
        <item x="558"/>
        <item x="224"/>
        <item m="1" x="1152"/>
        <item x="641"/>
        <item x="51"/>
        <item m="1" x="1151"/>
        <item m="1" x="938"/>
        <item x="205"/>
        <item x="284"/>
        <item x="644"/>
        <item x="645"/>
        <item x="646"/>
        <item x="647"/>
        <item x="449"/>
        <item m="1" x="681"/>
        <item x="450"/>
        <item m="1" x="739"/>
        <item m="1" x="1124"/>
        <item x="451"/>
        <item m="1" x="1326"/>
        <item m="1" x="1114"/>
        <item x="384"/>
        <item x="26"/>
        <item m="1" x="698"/>
        <item x="388"/>
        <item x="389"/>
        <item x="628"/>
        <item m="1" x="686"/>
        <item x="361"/>
        <item x="158"/>
        <item x="256"/>
        <item m="1" x="1272"/>
        <item m="1" x="1175"/>
        <item m="1" x="833"/>
        <item x="285"/>
        <item x="286"/>
        <item x="287"/>
        <item x="294"/>
        <item x="416"/>
        <item x="37"/>
        <item x="269"/>
        <item x="270"/>
        <item x="243"/>
        <item x="244"/>
        <item x="241"/>
        <item x="242"/>
        <item m="1" x="1056"/>
        <item x="24"/>
        <item x="590"/>
        <item x="49"/>
        <item x="611"/>
        <item x="665"/>
        <item x="666"/>
        <item m="1" x="1046"/>
        <item m="1" x="1031"/>
        <item m="1" x="1454"/>
        <item x="195"/>
        <item x="207"/>
        <item x="138"/>
        <item x="142"/>
        <item x="144"/>
        <item m="1" x="1153"/>
        <item m="1" x="1194"/>
        <item m="1" x="674"/>
        <item x="462"/>
        <item x="93"/>
        <item x="94"/>
        <item m="1" x="1033"/>
        <item x="602"/>
        <item x="667"/>
        <item m="1" x="1093"/>
        <item x="328"/>
        <item m="1" x="920"/>
        <item x="390"/>
        <item x="637"/>
        <item x="229"/>
        <item x="606"/>
        <item x="649"/>
        <item x="504"/>
        <item x="502"/>
        <item x="591"/>
        <item m="1" x="680"/>
        <item x="330"/>
        <item x="339"/>
        <item x="18"/>
        <item x="350"/>
        <item x="354"/>
        <item x="357"/>
        <item x="346"/>
        <item x="362"/>
        <item x="114"/>
        <item x="616"/>
        <item x="152"/>
        <item m="1" x="675"/>
        <item x="76"/>
        <item x="1"/>
        <item x="22"/>
        <item x="292"/>
        <item x="295"/>
        <item x="297"/>
        <item m="1" x="687"/>
        <item x="298"/>
        <item x="299"/>
        <item x="300"/>
        <item m="1" x="688"/>
        <item m="1" x="689"/>
        <item m="1" x="690"/>
        <item x="576"/>
        <item x="538"/>
        <item m="1" x="673"/>
        <item x="540"/>
        <item m="1" x="671"/>
        <item x="542"/>
        <item x="545"/>
        <item x="548"/>
        <item x="553"/>
        <item m="1" x="691"/>
        <item x="561"/>
        <item x="564"/>
        <item x="566"/>
        <item m="1" x="693"/>
        <item x="271"/>
        <item x="246"/>
        <item x="601"/>
        <item x="453"/>
        <item x="454"/>
        <item x="225"/>
        <item x="380"/>
        <item x="391"/>
        <item x="393"/>
        <item x="91"/>
        <item x="394"/>
        <item x="35"/>
        <item x="639"/>
        <item x="280"/>
        <item x="281"/>
        <item x="608"/>
        <item x="507"/>
        <item x="508"/>
        <item x="509"/>
        <item x="510"/>
        <item x="511"/>
        <item x="512"/>
        <item x="342"/>
        <item x="352"/>
        <item x="214"/>
        <item x="226"/>
        <item x="254"/>
        <item x="276"/>
        <item x="302"/>
        <item x="303"/>
        <item x="304"/>
        <item x="308"/>
        <item x="325"/>
        <item x="326"/>
        <item x="398"/>
        <item x="419"/>
        <item x="424"/>
        <item x="87"/>
        <item x="426"/>
        <item x="427"/>
        <item x="429"/>
        <item x="432"/>
        <item x="433"/>
        <item x="75"/>
        <item x="56"/>
        <item x="48"/>
        <item x="434"/>
        <item x="440"/>
        <item x="74"/>
        <item x="442"/>
        <item x="443"/>
        <item x="444"/>
        <item x="445"/>
        <item x="446"/>
        <item x="448"/>
        <item x="456"/>
        <item x="513"/>
        <item x="516"/>
        <item x="117"/>
        <item x="119"/>
        <item x="559"/>
        <item x="563"/>
        <item x="565"/>
        <item x="567"/>
        <item x="579"/>
        <item x="589"/>
        <item x="613"/>
        <item x="31"/>
        <item x="32"/>
        <item x="139"/>
        <item x="143"/>
        <item x="145"/>
        <item x="650"/>
        <item x="651"/>
        <item x="652"/>
        <item x="653"/>
        <item t="default"/>
      </items>
    </pivotField>
    <pivotField compact="0" outline="0" showAll="0"/>
    <pivotField compact="0" outline="0" showAll="0"/>
    <pivotField axis="axisPage" compact="0" outline="0" showAll="0">
      <items count="1129">
        <item m="1" x="570"/>
        <item m="1" x="970"/>
        <item m="1" x="768"/>
        <item m="1" x="612"/>
        <item m="1" x="470"/>
        <item m="1" x="716"/>
        <item m="1" x="461"/>
        <item m="1" x="1050"/>
        <item x="343"/>
        <item m="1" x="675"/>
        <item x="266"/>
        <item x="330"/>
        <item x="35"/>
        <item x="342"/>
        <item m="1" x="949"/>
        <item x="77"/>
        <item x="2"/>
        <item x="26"/>
        <item x="100"/>
        <item m="1" x="957"/>
        <item x="134"/>
        <item x="158"/>
        <item x="30"/>
        <item x="340"/>
        <item m="1" x="982"/>
        <item x="32"/>
        <item m="1" x="888"/>
        <item x="57"/>
        <item m="1" x="575"/>
        <item m="1" x="829"/>
        <item x="31"/>
        <item m="1" x="931"/>
        <item x="119"/>
        <item m="1" x="955"/>
        <item x="162"/>
        <item x="12"/>
        <item x="280"/>
        <item m="1" x="685"/>
        <item m="1" x="1029"/>
        <item x="170"/>
        <item x="287"/>
        <item x="123"/>
        <item x="261"/>
        <item m="1" x="856"/>
        <item x="112"/>
        <item m="1" x="953"/>
        <item x="50"/>
        <item x="122"/>
        <item x="180"/>
        <item x="176"/>
        <item m="1" x="469"/>
        <item x="132"/>
        <item x="259"/>
        <item x="171"/>
        <item x="19"/>
        <item x="53"/>
        <item x="192"/>
        <item m="1" x="556"/>
        <item x="18"/>
        <item x="363"/>
        <item x="203"/>
        <item x="163"/>
        <item x="60"/>
        <item m="1" x="432"/>
        <item x="121"/>
        <item m="1" x="646"/>
        <item m="1" x="698"/>
        <item m="1" x="508"/>
        <item x="37"/>
        <item x="310"/>
        <item m="1" x="686"/>
        <item x="157"/>
        <item m="1" x="703"/>
        <item x="23"/>
        <item x="93"/>
        <item x="243"/>
        <item x="289"/>
        <item x="326"/>
        <item m="1" x="1079"/>
        <item x="118"/>
        <item x="102"/>
        <item x="142"/>
        <item m="1" x="565"/>
        <item x="205"/>
        <item m="1" x="656"/>
        <item x="106"/>
        <item x="141"/>
        <item x="415"/>
        <item x="393"/>
        <item x="105"/>
        <item x="209"/>
        <item x="117"/>
        <item x="366"/>
        <item x="135"/>
        <item m="1" x="518"/>
        <item m="1" x="489"/>
        <item m="1" x="429"/>
        <item x="9"/>
        <item x="78"/>
        <item x="200"/>
        <item x="353"/>
        <item m="1" x="773"/>
        <item m="1" x="1124"/>
        <item x="256"/>
        <item m="1" x="543"/>
        <item x="303"/>
        <item x="290"/>
        <item x="206"/>
        <item m="1" x="872"/>
        <item x="370"/>
        <item m="1" x="969"/>
        <item m="1" x="504"/>
        <item x="207"/>
        <item m="1" x="1009"/>
        <item x="90"/>
        <item x="10"/>
        <item x="399"/>
        <item m="1" x="813"/>
        <item x="70"/>
        <item x="136"/>
        <item m="1" x="920"/>
        <item m="1" x="486"/>
        <item x="5"/>
        <item x="237"/>
        <item m="1" x="678"/>
        <item m="1" x="692"/>
        <item m="1" x="568"/>
        <item m="1" x="585"/>
        <item m="1" x="699"/>
        <item m="1" x="1018"/>
        <item x="64"/>
        <item x="219"/>
        <item m="1" x="1069"/>
        <item x="11"/>
        <item x="33"/>
        <item x="137"/>
        <item x="341"/>
        <item m="1" x="672"/>
        <item x="184"/>
        <item x="111"/>
        <item x="87"/>
        <item x="182"/>
        <item m="1" x="1031"/>
        <item x="79"/>
        <item m="1" x="1055"/>
        <item x="282"/>
        <item x="13"/>
        <item m="1" x="592"/>
        <item m="1" x="861"/>
        <item x="268"/>
        <item x="356"/>
        <item m="1" x="719"/>
        <item m="1" x="895"/>
        <item x="382"/>
        <item x="28"/>
        <item m="1" x="724"/>
        <item m="1" x="707"/>
        <item x="270"/>
        <item x="414"/>
        <item x="189"/>
        <item x="293"/>
        <item m="1" x="526"/>
        <item x="338"/>
        <item x="195"/>
        <item x="55"/>
        <item x="7"/>
        <item m="1" x="614"/>
        <item m="1" x="578"/>
        <item m="1" x="759"/>
        <item m="1" x="493"/>
        <item x="40"/>
        <item x="128"/>
        <item m="1" x="1004"/>
        <item x="278"/>
        <item m="1" x="712"/>
        <item x="39"/>
        <item x="94"/>
        <item x="58"/>
        <item x="291"/>
        <item m="1" x="894"/>
        <item m="1" x="903"/>
        <item m="1" x="852"/>
        <item m="1" x="580"/>
        <item x="116"/>
        <item x="46"/>
        <item x="25"/>
        <item x="129"/>
        <item m="1" x="914"/>
        <item x="124"/>
        <item x="165"/>
        <item m="1" x="593"/>
        <item x="0"/>
        <item x="179"/>
        <item x="3"/>
        <item x="21"/>
        <item x="395"/>
        <item x="125"/>
        <item x="81"/>
        <item x="101"/>
        <item x="8"/>
        <item x="241"/>
        <item m="1" x="794"/>
        <item x="44"/>
        <item m="1" x="998"/>
        <item x="313"/>
        <item x="63"/>
        <item x="232"/>
        <item m="1" x="495"/>
        <item m="1" x="796"/>
        <item m="1" x="1105"/>
        <item x="115"/>
        <item x="379"/>
        <item x="15"/>
        <item x="426"/>
        <item m="1" x="463"/>
        <item m="1" x="775"/>
        <item m="1" x="847"/>
        <item x="69"/>
        <item x="288"/>
        <item m="1" x="557"/>
        <item m="1" x="649"/>
        <item x="22"/>
        <item m="1" x="1047"/>
        <item x="103"/>
        <item x="42"/>
        <item m="1" x="510"/>
        <item x="65"/>
        <item m="1" x="1017"/>
        <item x="146"/>
        <item m="1" x="864"/>
        <item m="1" x="959"/>
        <item x="275"/>
        <item x="56"/>
        <item x="305"/>
        <item m="1" x="873"/>
        <item m="1" x="544"/>
        <item x="4"/>
        <item x="45"/>
        <item x="6"/>
        <item x="265"/>
        <item x="85"/>
        <item m="1" x="919"/>
        <item m="1" x="449"/>
        <item m="1" x="990"/>
        <item m="1" x="616"/>
        <item x="76"/>
        <item x="107"/>
        <item m="1" x="485"/>
        <item m="1" x="512"/>
        <item m="1" x="788"/>
        <item m="1" x="561"/>
        <item m="1" x="732"/>
        <item m="1" x="915"/>
        <item x="48"/>
        <item m="1" x="974"/>
        <item m="1" x="1008"/>
        <item m="1" x="900"/>
        <item m="1" x="608"/>
        <item m="1" x="1057"/>
        <item m="1" x="478"/>
        <item m="1" x="993"/>
        <item m="1" x="541"/>
        <item m="1" x="697"/>
        <item m="1" x="1012"/>
        <item m="1" x="1090"/>
        <item m="1" x="1104"/>
        <item m="1" x="733"/>
        <item x="52"/>
        <item x="183"/>
        <item x="86"/>
        <item m="1" x="1081"/>
        <item x="159"/>
        <item x="24"/>
        <item m="1" x="706"/>
        <item m="1" x="459"/>
        <item m="1" x="950"/>
        <item m="1" x="1082"/>
        <item m="1" x="1078"/>
        <item x="409"/>
        <item m="1" x="540"/>
        <item x="286"/>
        <item m="1" x="627"/>
        <item m="1" x="700"/>
        <item m="1" x="1107"/>
        <item m="1" x="468"/>
        <item m="1" x="586"/>
        <item x="304"/>
        <item x="306"/>
        <item x="307"/>
        <item x="308"/>
        <item m="1" x="637"/>
        <item x="336"/>
        <item x="61"/>
        <item x="110"/>
        <item x="394"/>
        <item m="1" x="530"/>
        <item m="1" x="765"/>
        <item x="29"/>
        <item x="75"/>
        <item x="238"/>
        <item x="34"/>
        <item x="43"/>
        <item x="262"/>
        <item x="73"/>
        <item x="349"/>
        <item x="225"/>
        <item m="1" x="532"/>
        <item x="424"/>
        <item x="108"/>
        <item m="1" x="988"/>
        <item m="1" x="668"/>
        <item m="1" x="497"/>
        <item x="358"/>
        <item m="1" x="709"/>
        <item m="1" x="820"/>
        <item x="120"/>
        <item m="1" x="1016"/>
        <item x="127"/>
        <item x="362"/>
        <item m="1" x="843"/>
        <item x="367"/>
        <item m="1" x="539"/>
        <item m="1" x="996"/>
        <item m="1" x="995"/>
        <item m="1" x="1074"/>
        <item m="1" x="790"/>
        <item x="390"/>
        <item m="1" x="1044"/>
        <item m="1" x="438"/>
        <item m="1" x="795"/>
        <item m="1" x="623"/>
        <item x="204"/>
        <item x="227"/>
        <item x="154"/>
        <item m="1" x="1003"/>
        <item m="1" x="503"/>
        <item m="1" x="1095"/>
        <item x="201"/>
        <item m="1" x="752"/>
        <item x="131"/>
        <item m="1" x="1032"/>
        <item m="1" x="809"/>
        <item m="1" x="472"/>
        <item m="1" x="534"/>
        <item x="99"/>
        <item m="1" x="902"/>
        <item x="126"/>
        <item x="130"/>
        <item m="1" x="793"/>
        <item m="1" x="991"/>
        <item m="1" x="494"/>
        <item x="212"/>
        <item m="1" x="887"/>
        <item m="1" x="601"/>
        <item m="1" x="498"/>
        <item m="1" x="628"/>
        <item m="1" x="855"/>
        <item m="1" x="1092"/>
        <item m="1" x="1006"/>
        <item m="1" x="1049"/>
        <item m="1" x="821"/>
        <item x="244"/>
        <item m="1" x="538"/>
        <item m="1" x="499"/>
        <item m="1" x="622"/>
        <item m="1" x="1096"/>
        <item m="1" x="1007"/>
        <item x="36"/>
        <item m="1" x="641"/>
        <item m="1" x="542"/>
        <item m="1" x="519"/>
        <item m="1" x="574"/>
        <item x="74"/>
        <item m="1" x="619"/>
        <item m="1" x="797"/>
        <item m="1" x="930"/>
        <item m="1" x="826"/>
        <item x="208"/>
        <item m="1" x="777"/>
        <item x="360"/>
        <item m="1" x="977"/>
        <item m="1" x="547"/>
        <item x="147"/>
        <item m="1" x="845"/>
        <item m="1" x="942"/>
        <item m="1" x="1056"/>
        <item m="1" x="624"/>
        <item m="1" x="702"/>
        <item m="1" x="549"/>
        <item m="1" x="874"/>
        <item x="84"/>
        <item m="1" x="1089"/>
        <item m="1" x="1093"/>
        <item x="216"/>
        <item x="68"/>
        <item m="1" x="1111"/>
        <item m="1" x="979"/>
        <item m="1" x="1064"/>
        <item m="1" x="1052"/>
        <item m="1" x="926"/>
        <item m="1" x="1103"/>
        <item m="1" x="918"/>
        <item m="1" x="693"/>
        <item m="1" x="767"/>
        <item m="1" x="849"/>
        <item m="1" x="749"/>
        <item m="1" x="932"/>
        <item x="211"/>
        <item m="1" x="786"/>
        <item x="239"/>
        <item m="1" x="1051"/>
        <item x="396"/>
        <item m="1" x="1026"/>
        <item x="220"/>
        <item m="1" x="859"/>
        <item m="1" x="462"/>
        <item m="1" x="1084"/>
        <item m="1" x="815"/>
        <item m="1" x="456"/>
        <item x="95"/>
        <item x="196"/>
        <item m="1" x="917"/>
        <item m="1" x="803"/>
        <item x="391"/>
        <item m="1" x="667"/>
        <item m="1" x="633"/>
        <item x="191"/>
        <item m="1" x="582"/>
        <item m="1" x="725"/>
        <item m="1" x="961"/>
        <item m="1" x="1120"/>
        <item m="1" x="1122"/>
        <item m="1" x="828"/>
        <item m="1" x="755"/>
        <item m="1" x="834"/>
        <item m="1" x="659"/>
        <item m="1" x="464"/>
        <item m="1" x="866"/>
        <item m="1" x="596"/>
        <item m="1" x="480"/>
        <item m="1" x="566"/>
        <item m="1" x="967"/>
        <item m="1" x="945"/>
        <item m="1" x="1075"/>
        <item m="1" x="1108"/>
        <item m="1" x="1061"/>
        <item m="1" x="1097"/>
        <item m="1" x="766"/>
        <item m="1" x="1062"/>
        <item m="1" x="484"/>
        <item m="1" x="923"/>
        <item x="327"/>
        <item x="221"/>
        <item m="1" x="673"/>
        <item m="1" x="1002"/>
        <item m="1" x="968"/>
        <item m="1" x="679"/>
        <item m="1" x="921"/>
        <item m="1" x="457"/>
        <item m="1" x="677"/>
        <item m="1" x="431"/>
        <item m="1" x="652"/>
        <item m="1" x="496"/>
        <item x="47"/>
        <item x="213"/>
        <item m="1" x="839"/>
        <item m="1" x="563"/>
        <item m="1" x="1053"/>
        <item m="1" x="772"/>
        <item m="1" x="731"/>
        <item m="1" x="1025"/>
        <item m="1" x="1100"/>
        <item m="1" x="1011"/>
        <item m="1" x="501"/>
        <item m="1" x="653"/>
        <item m="1" x="625"/>
        <item m="1" x="730"/>
        <item m="1" x="811"/>
        <item m="1" x="640"/>
        <item m="1" x="524"/>
        <item m="1" x="515"/>
        <item m="1" x="435"/>
        <item m="1" x="905"/>
        <item x="251"/>
        <item m="1" x="832"/>
        <item m="1" x="1118"/>
        <item m="1" x="511"/>
        <item m="1" x="1088"/>
        <item m="1" x="528"/>
        <item m="1" x="956"/>
        <item x="324"/>
        <item m="1" x="927"/>
        <item m="1" x="743"/>
        <item m="1" x="837"/>
        <item x="233"/>
        <item m="1" x="756"/>
        <item m="1" x="947"/>
        <item m="1" x="606"/>
        <item m="1" x="879"/>
        <item x="194"/>
        <item m="1" x="818"/>
        <item m="1" x="758"/>
        <item x="139"/>
        <item m="1" x="642"/>
        <item m="1" x="583"/>
        <item x="284"/>
        <item m="1" x="1033"/>
        <item m="1" x="984"/>
        <item m="1" x="1102"/>
        <item m="1" x="844"/>
        <item m="1" x="644"/>
        <item m="1" x="683"/>
        <item m="1" x="1001"/>
        <item m="1" x="475"/>
        <item m="1" x="753"/>
        <item m="1" x="525"/>
        <item m="1" x="1000"/>
        <item m="1" x="981"/>
        <item x="276"/>
        <item m="1" x="430"/>
        <item m="1" x="567"/>
        <item m="1" x="863"/>
        <item m="1" x="869"/>
        <item m="1" x="427"/>
        <item m="1" x="594"/>
        <item x="96"/>
        <item m="1" x="564"/>
        <item m="1" x="634"/>
        <item x="285"/>
        <item m="1" x="482"/>
        <item x="258"/>
        <item m="1" x="1065"/>
        <item m="1" x="1040"/>
        <item m="1" x="1036"/>
        <item m="1" x="481"/>
        <item x="148"/>
        <item m="1" x="779"/>
        <item x="252"/>
        <item m="1" x="746"/>
        <item m="1" x="660"/>
        <item m="1" x="454"/>
        <item m="1" x="1068"/>
        <item m="1" x="958"/>
        <item m="1" x="720"/>
        <item m="1" x="520"/>
        <item m="1" x="804"/>
        <item m="1" x="728"/>
        <item x="321"/>
        <item x="380"/>
        <item m="1" x="983"/>
        <item m="1" x="823"/>
        <item m="1" x="681"/>
        <item m="1" x="935"/>
        <item m="1" x="783"/>
        <item m="1" x="1115"/>
        <item m="1" x="976"/>
        <item m="1" x="529"/>
        <item m="1" x="1072"/>
        <item m="1" x="896"/>
        <item m="1" x="458"/>
        <item m="1" x="975"/>
        <item m="1" x="1116"/>
        <item m="1" x="999"/>
        <item m="1" x="792"/>
        <item m="1" x="531"/>
        <item m="1" x="705"/>
        <item m="1" x="831"/>
        <item x="97"/>
        <item m="1" x="629"/>
        <item m="1" x="722"/>
        <item m="1" x="516"/>
        <item m="1" x="750"/>
        <item x="169"/>
        <item m="1" x="708"/>
        <item m="1" x="476"/>
        <item m="1" x="1077"/>
        <item m="1" x="695"/>
        <item m="1" x="754"/>
        <item m="1" x="980"/>
        <item m="1" x="460"/>
        <item m="1" x="938"/>
        <item x="242"/>
        <item m="1" x="776"/>
        <item x="279"/>
        <item x="248"/>
        <item m="1" x="908"/>
        <item x="188"/>
        <item m="1" x="972"/>
        <item x="160"/>
        <item x="161"/>
        <item m="1" x="934"/>
        <item m="1" x="676"/>
        <item m="1" x="491"/>
        <item m="1" x="713"/>
        <item m="1" x="971"/>
        <item m="1" x="951"/>
        <item m="1" x="1063"/>
        <item m="1" x="537"/>
        <item m="1" x="1023"/>
        <item m="1" x="912"/>
        <item m="1" x="867"/>
        <item m="1" x="1060"/>
        <item m="1" x="664"/>
        <item m="1" x="928"/>
        <item m="1" x="799"/>
        <item m="1" x="1035"/>
        <item m="1" x="1046"/>
        <item m="1" x="1066"/>
        <item m="1" x="710"/>
        <item m="1" x="650"/>
        <item x="318"/>
        <item m="1" x="636"/>
        <item m="1" x="680"/>
        <item m="1" x="635"/>
        <item m="1" x="669"/>
        <item m="1" x="814"/>
        <item m="1" x="1022"/>
        <item m="1" x="907"/>
        <item m="1" x="536"/>
        <item m="1" x="595"/>
        <item m="1" x="452"/>
        <item m="1" x="933"/>
        <item x="397"/>
        <item x="109"/>
        <item m="1" x="937"/>
        <item m="1" x="739"/>
        <item m="1" x="791"/>
        <item m="1" x="925"/>
        <item m="1" x="1014"/>
        <item m="1" x="901"/>
        <item m="1" x="689"/>
        <item m="1" x="1076"/>
        <item m="1" x="836"/>
        <item m="1" x="748"/>
        <item m="1" x="643"/>
        <item m="1" x="871"/>
        <item m="1" x="572"/>
        <item x="98"/>
        <item m="1" x="806"/>
        <item m="1" x="1013"/>
        <item m="1" x="1045"/>
        <item m="1" x="727"/>
        <item m="1" x="696"/>
        <item m="1" x="1034"/>
        <item x="384"/>
        <item x="385"/>
        <item m="1" x="757"/>
        <item m="1" x="630"/>
        <item m="1" x="860"/>
        <item m="1" x="545"/>
        <item m="1" x="490"/>
        <item m="1" x="562"/>
        <item m="1" x="610"/>
        <item m="1" x="762"/>
        <item m="1" x="774"/>
        <item m="1" x="745"/>
        <item m="1" x="986"/>
        <item m="1" x="802"/>
        <item m="1" x="584"/>
        <item m="1" x="647"/>
        <item m="1" x="827"/>
        <item m="1" x="939"/>
        <item m="1" x="1041"/>
        <item m="1" x="911"/>
        <item m="1" x="943"/>
        <item m="1" x="906"/>
        <item m="1" x="632"/>
        <item m="1" x="701"/>
        <item m="1" x="892"/>
        <item m="1" x="560"/>
        <item m="1" x="721"/>
        <item m="1" x="603"/>
        <item m="1" x="883"/>
        <item m="1" x="651"/>
        <item m="1" x="898"/>
        <item m="1" x="808"/>
        <item m="1" x="751"/>
        <item m="1" x="810"/>
        <item m="1" x="846"/>
        <item m="1" x="573"/>
        <item m="1" x="554"/>
        <item m="1" x="715"/>
        <item m="1" x="488"/>
        <item m="1" x="875"/>
        <item x="113"/>
        <item x="222"/>
        <item x="49"/>
        <item m="1" x="738"/>
        <item m="1" x="455"/>
        <item m="1" x="833"/>
        <item m="1" x="989"/>
        <item m="1" x="474"/>
        <item m="1" x="1094"/>
        <item m="1" x="638"/>
        <item m="1" x="851"/>
        <item m="1" x="569"/>
        <item m="1" x="764"/>
        <item m="1" x="830"/>
        <item x="269"/>
        <item m="1" x="780"/>
        <item m="1" x="985"/>
        <item x="423"/>
        <item m="1" x="588"/>
        <item m="1" x="964"/>
        <item x="425"/>
        <item x="344"/>
        <item x="345"/>
        <item x="346"/>
        <item x="364"/>
        <item m="1" x="558"/>
        <item x="272"/>
        <item m="1" x="1070"/>
        <item m="1" x="521"/>
        <item m="1" x="992"/>
        <item m="1" x="865"/>
        <item m="1" x="600"/>
        <item m="1" x="781"/>
        <item m="1" x="658"/>
        <item m="1" x="559"/>
        <item m="1" x="665"/>
        <item x="335"/>
        <item m="1" x="816"/>
        <item m="1" x="884"/>
        <item m="1" x="954"/>
        <item m="1" x="929"/>
        <item m="1" x="626"/>
        <item m="1" x="760"/>
        <item m="1" x="941"/>
        <item m="1" x="1073"/>
        <item m="1" x="1112"/>
        <item m="1" x="913"/>
        <item m="1" x="500"/>
        <item m="1" x="784"/>
        <item m="1" x="763"/>
        <item m="1" x="581"/>
        <item m="1" x="1027"/>
        <item x="418"/>
        <item x="347"/>
        <item x="348"/>
        <item m="1" x="591"/>
        <item x="354"/>
        <item x="350"/>
        <item m="1" x="467"/>
        <item m="1" x="645"/>
        <item x="283"/>
        <item m="1" x="1125"/>
        <item m="1" x="747"/>
        <item m="1" x="620"/>
        <item m="1" x="936"/>
        <item x="254"/>
        <item x="168"/>
        <item m="1" x="868"/>
        <item x="82"/>
        <item x="83"/>
        <item m="1" x="605"/>
        <item m="1" x="997"/>
        <item x="80"/>
        <item m="1" x="890"/>
        <item m="1" x="666"/>
        <item m="1" x="1106"/>
        <item m="1" x="948"/>
        <item m="1" x="778"/>
        <item x="351"/>
        <item x="352"/>
        <item m="1" x="617"/>
        <item m="1" x="483"/>
        <item m="1" x="1015"/>
        <item m="1" x="800"/>
        <item m="1" x="737"/>
        <item m="1" x="611"/>
        <item x="150"/>
        <item m="1" x="862"/>
        <item m="1" x="817"/>
        <item m="1" x="471"/>
        <item m="1" x="550"/>
        <item x="250"/>
        <item m="1" x="734"/>
        <item m="1" x="654"/>
        <item m="1" x="477"/>
        <item m="1" x="694"/>
        <item x="260"/>
        <item m="1" x="840"/>
        <item m="1" x="555"/>
        <item m="1" x="1030"/>
        <item m="1" x="1010"/>
        <item m="1" x="825"/>
        <item x="417"/>
        <item m="1" x="1071"/>
        <item m="1" x="599"/>
        <item m="1" x="782"/>
        <item m="1" x="729"/>
        <item m="1" x="966"/>
        <item x="1"/>
        <item m="1" x="533"/>
        <item x="312"/>
        <item m="1" x="663"/>
        <item x="54"/>
        <item m="1" x="735"/>
        <item m="1" x="726"/>
        <item m="1" x="973"/>
        <item x="372"/>
        <item x="374"/>
        <item m="1" x="876"/>
        <item x="375"/>
        <item x="376"/>
        <item m="1" x="587"/>
        <item m="1" x="1099"/>
        <item m="1" x="473"/>
        <item m="1" x="704"/>
        <item m="1" x="607"/>
        <item m="1" x="882"/>
        <item m="1" x="736"/>
        <item m="1" x="769"/>
        <item m="1" x="688"/>
        <item m="1" x="798"/>
        <item m="1" x="522"/>
        <item m="1" x="1117"/>
        <item m="1" x="1114"/>
        <item x="314"/>
        <item m="1" x="1020"/>
        <item m="1" x="838"/>
        <item x="402"/>
        <item m="1" x="615"/>
        <item x="167"/>
        <item x="151"/>
        <item m="1" x="1067"/>
        <item m="1" x="1127"/>
        <item m="1" x="604"/>
        <item m="1" x="870"/>
        <item x="72"/>
        <item x="381"/>
        <item m="1" x="889"/>
        <item m="1" x="687"/>
        <item x="371"/>
        <item m="1" x="924"/>
        <item x="404"/>
        <item x="403"/>
        <item m="1" x="1042"/>
        <item x="420"/>
        <item m="1" x="513"/>
        <item m="1" x="1098"/>
        <item m="1" x="551"/>
        <item m="1" x="877"/>
        <item m="1" x="916"/>
        <item x="177"/>
        <item x="190"/>
        <item x="164"/>
        <item x="166"/>
        <item m="1" x="443"/>
        <item x="149"/>
        <item m="1" x="891"/>
        <item x="315"/>
        <item m="1" x="445"/>
        <item m="1" x="602"/>
        <item m="1" x="922"/>
        <item x="377"/>
        <item m="1" x="994"/>
        <item x="365"/>
        <item x="369"/>
        <item m="1" x="812"/>
        <item m="1" x="801"/>
        <item m="1" x="1005"/>
        <item x="292"/>
        <item m="1" x="1048"/>
        <item x="255"/>
        <item m="1" x="682"/>
        <item m="1" x="963"/>
        <item x="405"/>
        <item x="267"/>
        <item m="1" x="674"/>
        <item x="140"/>
        <item m="1" x="1037"/>
        <item x="145"/>
        <item x="143"/>
        <item x="138"/>
        <item x="144"/>
        <item m="1" x="1101"/>
        <item x="257"/>
        <item m="1" x="718"/>
        <item m="1" x="886"/>
        <item m="1" x="1083"/>
        <item x="410"/>
        <item m="1" x="440"/>
        <item x="202"/>
        <item x="155"/>
        <item x="38"/>
        <item x="295"/>
        <item x="311"/>
        <item m="1" x="770"/>
        <item x="322"/>
        <item m="1" x="857"/>
        <item x="187"/>
        <item x="337"/>
        <item m="1" x="987"/>
        <item m="1" x="1054"/>
        <item x="246"/>
        <item m="1" x="761"/>
        <item x="62"/>
        <item x="400"/>
        <item x="88"/>
        <item x="264"/>
        <item m="1" x="453"/>
        <item x="277"/>
        <item x="339"/>
        <item m="1" x="940"/>
        <item m="1" x="1113"/>
        <item m="1" x="613"/>
        <item m="1" x="848"/>
        <item m="1" x="978"/>
        <item x="193"/>
        <item x="199"/>
        <item m="1" x="1024"/>
        <item x="197"/>
        <item x="198"/>
        <item x="156"/>
        <item m="1" x="621"/>
        <item m="1" x="433"/>
        <item m="1" x="946"/>
        <item m="1" x="436"/>
        <item m="1" x="437"/>
        <item x="378"/>
        <item x="361"/>
        <item m="1" x="965"/>
        <item m="1" x="785"/>
        <item x="67"/>
        <item x="263"/>
        <item m="1" x="579"/>
        <item x="398"/>
        <item m="1" x="824"/>
        <item m="1" x="787"/>
        <item m="1" x="1080"/>
        <item m="1" x="723"/>
        <item x="249"/>
        <item x="181"/>
        <item m="1" x="439"/>
        <item x="309"/>
        <item m="1" x="535"/>
        <item m="1" x="655"/>
        <item m="1" x="960"/>
        <item m="1" x="881"/>
        <item m="1" x="842"/>
        <item m="1" x="577"/>
        <item m="1" x="466"/>
        <item m="1" x="576"/>
        <item m="1" x="952"/>
        <item m="1" x="841"/>
        <item m="1" x="1038"/>
        <item m="1" x="1058"/>
        <item m="1" x="1028"/>
        <item m="1" x="853"/>
        <item m="1" x="771"/>
        <item m="1" x="514"/>
        <item m="1" x="1121"/>
        <item m="1" x="741"/>
        <item m="1" x="690"/>
        <item m="1" x="553"/>
        <item m="1" x="631"/>
        <item m="1" x="1091"/>
        <item m="1" x="944"/>
        <item m="1" x="822"/>
        <item m="1" x="962"/>
        <item m="1" x="465"/>
        <item m="1" x="854"/>
        <item m="1" x="1039"/>
        <item m="1" x="662"/>
        <item m="1" x="517"/>
        <item m="1" x="590"/>
        <item m="1" x="789"/>
        <item m="1" x="507"/>
        <item m="1" x="904"/>
        <item m="1" x="670"/>
        <item m="1" x="618"/>
        <item m="1" x="552"/>
        <item m="1" x="893"/>
        <item m="1" x="598"/>
        <item m="1" x="684"/>
        <item m="1" x="691"/>
        <item m="1" x="1123"/>
        <item m="1" x="1059"/>
        <item m="1" x="661"/>
        <item m="1" x="878"/>
        <item m="1" x="714"/>
        <item m="1" x="1086"/>
        <item m="1" x="1019"/>
        <item m="1" x="819"/>
        <item m="1" x="509"/>
        <item m="1" x="657"/>
        <item m="1" x="1021"/>
        <item m="1" x="880"/>
        <item m="1" x="885"/>
        <item m="1" x="597"/>
        <item m="1" x="609"/>
        <item m="1" x="589"/>
        <item m="1" x="1110"/>
        <item m="1" x="1087"/>
        <item m="1" x="1085"/>
        <item m="1" x="717"/>
        <item m="1" x="1126"/>
        <item m="1" x="639"/>
        <item x="413"/>
        <item m="1" x="711"/>
        <item m="1" x="850"/>
        <item x="316"/>
        <item m="1" x="434"/>
        <item x="325"/>
        <item m="1" x="899"/>
        <item m="1" x="909"/>
        <item m="1" x="744"/>
        <item m="1" x="1119"/>
        <item m="1" x="502"/>
        <item x="223"/>
        <item x="224"/>
        <item x="59"/>
        <item m="1" x="807"/>
        <item m="1" x="506"/>
        <item m="1" x="648"/>
        <item m="1" x="487"/>
        <item x="245"/>
        <item x="294"/>
        <item m="1" x="546"/>
        <item m="1" x="450"/>
        <item m="1" x="671"/>
        <item m="1" x="527"/>
        <item x="71"/>
        <item m="1" x="1109"/>
        <item m="1" x="835"/>
        <item m="1" x="805"/>
        <item x="172"/>
        <item x="173"/>
        <item m="1" x="479"/>
        <item x="226"/>
        <item m="1" x="571"/>
        <item x="152"/>
        <item x="153"/>
        <item x="14"/>
        <item x="16"/>
        <item x="17"/>
        <item x="319"/>
        <item x="210"/>
        <item x="214"/>
        <item m="1" x="492"/>
        <item x="368"/>
        <item x="185"/>
        <item x="186"/>
        <item x="416"/>
        <item x="174"/>
        <item x="175"/>
        <item x="20"/>
        <item x="392"/>
        <item m="1" x="505"/>
        <item m="1" x="548"/>
        <item x="247"/>
        <item m="1" x="740"/>
        <item x="296"/>
        <item x="297"/>
        <item x="298"/>
        <item x="299"/>
        <item x="300"/>
        <item x="355"/>
        <item m="1" x="428"/>
        <item x="271"/>
        <item x="273"/>
        <item x="281"/>
        <item x="133"/>
        <item m="1" x="441"/>
        <item m="1" x="442"/>
        <item x="328"/>
        <item x="329"/>
        <item x="27"/>
        <item x="359"/>
        <item x="178"/>
        <item x="234"/>
        <item x="228"/>
        <item x="229"/>
        <item x="230"/>
        <item x="231"/>
        <item x="317"/>
        <item x="320"/>
        <item x="323"/>
        <item m="1" x="444"/>
        <item x="373"/>
        <item x="422"/>
        <item m="1" x="446"/>
        <item x="215"/>
        <item m="1" x="1043"/>
        <item m="1" x="742"/>
        <item m="1" x="910"/>
        <item m="1" x="523"/>
        <item m="1" x="858"/>
        <item m="1" x="897"/>
        <item x="51"/>
        <item x="411"/>
        <item x="412"/>
        <item m="1" x="447"/>
        <item m="1" x="448"/>
        <item x="91"/>
        <item x="92"/>
        <item x="253"/>
        <item x="301"/>
        <item x="302"/>
        <item m="1" x="451"/>
        <item x="41"/>
        <item x="357"/>
        <item x="218"/>
        <item x="235"/>
        <item x="236"/>
        <item x="240"/>
        <item x="274"/>
        <item x="331"/>
        <item x="332"/>
        <item x="333"/>
        <item x="334"/>
        <item x="66"/>
        <item x="104"/>
        <item x="383"/>
        <item x="386"/>
        <item x="387"/>
        <item x="388"/>
        <item x="389"/>
        <item x="401"/>
        <item x="406"/>
        <item x="407"/>
        <item x="408"/>
        <item x="114"/>
        <item x="419"/>
        <item x="217"/>
        <item x="89"/>
        <item x="421"/>
        <item t="default"/>
      </items>
    </pivotField>
    <pivotField axis="axisPage" compact="0" outline="0" showAll="0">
      <items count="16">
        <item m="1" x="9"/>
        <item m="1" x="6"/>
        <item m="1" x="14"/>
        <item m="1" x="4"/>
        <item m="1" x="11"/>
        <item m="1" x="8"/>
        <item m="1" x="7"/>
        <item m="1" x="12"/>
        <item m="1" x="10"/>
        <item m="1" x="13"/>
        <item m="1" x="5"/>
        <item x="0"/>
        <item x="1"/>
        <item x="2"/>
        <item x="3"/>
        <item t="default"/>
      </items>
    </pivotField>
    <pivotField compact="0" outline="0" showAll="0"/>
    <pivotField axis="axisPage" compact="0" outline="0" multipleItemSelectionAllowed="1" showAll="0">
      <items count="26">
        <item x="20"/>
        <item x="13"/>
        <item x="9"/>
        <item x="2"/>
        <item x="14"/>
        <item m="1" x="24"/>
        <item m="1" x="23"/>
        <item x="15"/>
        <item x="1"/>
        <item x="5"/>
        <item x="3"/>
        <item x="0"/>
        <item x="7"/>
        <item x="8"/>
        <item x="12"/>
        <item x="16"/>
        <item x="10"/>
        <item x="22"/>
        <item x="18"/>
        <item x="21"/>
        <item x="11"/>
        <item x="4"/>
        <item x="6"/>
        <item x="17"/>
        <item x="19"/>
        <item t="default"/>
      </items>
    </pivotField>
    <pivotField compact="0" outline="0" showAll="0"/>
    <pivotField axis="axisCol" compact="0" outline="0" showAll="0">
      <items count="14">
        <item x="0"/>
        <item x="1"/>
        <item x="2"/>
        <item x="3"/>
        <item m="1" x="12"/>
        <item m="1" x="7"/>
        <item m="1" x="9"/>
        <item m="1" x="11"/>
        <item m="1" x="6"/>
        <item m="1" x="5"/>
        <item m="1" x="10"/>
        <item m="1" x="8"/>
        <item m="1"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2"/>
    <field x="1"/>
    <field x="7"/>
  </rowFields>
  <rowItems count="83">
    <i>
      <x v="2"/>
    </i>
    <i>
      <x v="3"/>
    </i>
    <i>
      <x v="5"/>
    </i>
    <i>
      <x v="7"/>
    </i>
    <i>
      <x v="8"/>
    </i>
    <i>
      <x v="12"/>
    </i>
    <i>
      <x v="13"/>
    </i>
    <i>
      <x v="19"/>
    </i>
    <i>
      <x v="24"/>
    </i>
    <i>
      <x v="25"/>
    </i>
    <i>
      <x v="27"/>
    </i>
    <i>
      <x v="28"/>
    </i>
    <i>
      <x v="33"/>
    </i>
    <i>
      <x v="36"/>
    </i>
    <i>
      <x v="42"/>
    </i>
    <i>
      <x v="54"/>
    </i>
    <i>
      <x v="60"/>
    </i>
    <i>
      <x v="63"/>
    </i>
    <i>
      <x v="65"/>
    </i>
    <i>
      <x v="66"/>
    </i>
    <i>
      <x v="70"/>
    </i>
    <i>
      <x v="72"/>
    </i>
    <i>
      <x v="78"/>
    </i>
    <i>
      <x v="92"/>
    </i>
    <i>
      <x v="97"/>
    </i>
    <i>
      <x v="100"/>
    </i>
    <i>
      <x v="101"/>
    </i>
    <i>
      <x v="105"/>
    </i>
    <i>
      <x v="113"/>
    </i>
    <i>
      <x v="116"/>
    </i>
    <i>
      <x v="119"/>
    </i>
    <i>
      <x v="123"/>
    </i>
    <i>
      <x v="124"/>
    </i>
    <i>
      <x v="126"/>
    </i>
    <i>
      <x v="130"/>
    </i>
    <i>
      <x v="134"/>
    </i>
    <i>
      <x v="137"/>
    </i>
    <i>
      <x v="141"/>
    </i>
    <i>
      <x v="144"/>
    </i>
    <i>
      <x v="146"/>
    </i>
    <i>
      <x v="152"/>
    </i>
    <i>
      <x v="153"/>
    </i>
    <i>
      <x v="154"/>
    </i>
    <i>
      <x v="159"/>
    </i>
    <i>
      <x v="160"/>
    </i>
    <i>
      <x v="162"/>
    </i>
    <i>
      <x v="164"/>
    </i>
    <i>
      <x v="166"/>
    </i>
    <i>
      <x v="171"/>
    </i>
    <i>
      <x v="178"/>
    </i>
    <i>
      <x v="181"/>
    </i>
    <i>
      <x v="186"/>
    </i>
    <i>
      <x v="189"/>
    </i>
    <i>
      <x v="193"/>
    </i>
    <i>
      <x v="197"/>
    </i>
    <i>
      <x v="198"/>
    </i>
    <i>
      <x v="201"/>
    </i>
    <i>
      <x v="202"/>
    </i>
    <i>
      <x v="204"/>
    </i>
    <i>
      <x v="205"/>
    </i>
    <i>
      <x v="206"/>
    </i>
    <i>
      <x v="208"/>
    </i>
    <i>
      <x v="211"/>
    </i>
    <i>
      <x v="215"/>
    </i>
    <i>
      <x v="223"/>
    </i>
    <i>
      <x v="225"/>
    </i>
    <i>
      <x v="226"/>
    </i>
    <i>
      <x v="228"/>
    </i>
    <i>
      <x v="230"/>
    </i>
    <i>
      <x v="232"/>
    </i>
    <i>
      <x v="235"/>
    </i>
    <i>
      <x v="239"/>
    </i>
    <i>
      <x v="242"/>
    </i>
    <i>
      <x v="243"/>
    </i>
    <i>
      <x v="251"/>
    </i>
    <i>
      <x v="258"/>
    </i>
    <i>
      <x v="259"/>
    </i>
    <i>
      <x v="262"/>
    </i>
    <i>
      <x v="264"/>
    </i>
    <i>
      <x v="268"/>
    </i>
    <i>
      <x v="270"/>
    </i>
    <i>
      <x v="271"/>
    </i>
    <i t="grand">
      <x/>
    </i>
  </rowItems>
  <colFields count="1">
    <field x="15"/>
  </colFields>
  <colItems count="5">
    <i>
      <x/>
    </i>
    <i>
      <x v="1"/>
    </i>
    <i>
      <x v="2"/>
    </i>
    <i>
      <x v="3"/>
    </i>
    <i t="grand">
      <x/>
    </i>
  </colItems>
  <pageFields count="3">
    <pageField fld="13" hier="-1"/>
    <pageField fld="11" hier="-1"/>
    <pageField fld="10" hier="-1"/>
  </pageFields>
  <dataFields count="1">
    <dataField name="Cuenta de RUC" fld="0" subtotal="count" baseField="0" baseItem="0"/>
  </dataField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TablaDinámica1" cacheId="34" applyNumberFormats="0" applyBorderFormats="0" applyFontFormats="0" applyPatternFormats="0" applyAlignmentFormats="0" applyWidthHeightFormats="1" dataCaption="Valores" updatedVersion="8" minRefreshableVersion="3" preserveFormatting="0" itemPrintTitles="1" createdVersion="6" indent="0" compact="0" compactData="0" gridDropZones="1" multipleFieldFilters="0">
  <location ref="A5:C89" firstHeaderRow="2" firstDataRow="2" firstDataCol="2" rowPageCount="2" colPageCount="1"/>
  <pivotFields count="29">
    <pivotField compact="0" outline="0" showAll="0"/>
    <pivotField axis="axisRow" compact="0" outline="0" showAll="0" defaultSubtotal="0">
      <items count="148">
        <item m="1" x="147"/>
        <item x="68"/>
        <item x="7"/>
        <item x="81"/>
        <item x="48"/>
        <item x="60"/>
        <item x="142"/>
        <item x="105"/>
        <item x="45"/>
        <item x="69"/>
        <item x="18"/>
        <item x="41"/>
        <item x="43"/>
        <item x="63"/>
        <item x="82"/>
        <item x="26"/>
        <item x="57"/>
        <item x="0"/>
        <item x="61"/>
        <item x="32"/>
        <item x="116"/>
        <item x="89"/>
        <item x="131"/>
        <item x="139"/>
        <item x="39"/>
        <item x="106"/>
        <item x="119"/>
        <item x="4"/>
        <item x="136"/>
        <item x="145"/>
        <item x="146"/>
        <item x="120"/>
        <item x="11"/>
        <item x="10"/>
        <item x="102"/>
        <item x="8"/>
        <item x="29"/>
        <item x="114"/>
        <item x="19"/>
        <item x="126"/>
        <item x="137"/>
        <item x="80"/>
        <item x="14"/>
        <item x="2"/>
        <item x="17"/>
        <item x="90"/>
        <item x="64"/>
        <item x="66"/>
        <item x="27"/>
        <item x="67"/>
        <item x="118"/>
        <item x="55"/>
        <item x="91"/>
        <item x="49"/>
        <item x="9"/>
        <item x="141"/>
        <item x="37"/>
        <item x="101"/>
        <item x="87"/>
        <item x="34"/>
        <item x="16"/>
        <item x="31"/>
        <item x="92"/>
        <item x="132"/>
        <item x="47"/>
        <item x="140"/>
        <item x="111"/>
        <item x="112"/>
        <item x="62"/>
        <item x="12"/>
        <item x="128"/>
        <item x="123"/>
        <item x="124"/>
        <item x="30"/>
        <item x="133"/>
        <item x="77"/>
        <item x="143"/>
        <item x="78"/>
        <item x="99"/>
        <item x="46"/>
        <item x="44"/>
        <item x="88"/>
        <item x="135"/>
        <item x="3"/>
        <item x="1"/>
        <item x="83"/>
        <item x="58"/>
        <item x="59"/>
        <item x="28"/>
        <item x="110"/>
        <item x="70"/>
        <item x="71"/>
        <item x="72"/>
        <item x="40"/>
        <item x="6"/>
        <item x="56"/>
        <item x="51"/>
        <item x="117"/>
        <item x="79"/>
        <item x="24"/>
        <item x="121"/>
        <item x="73"/>
        <item x="20"/>
        <item x="75"/>
        <item x="115"/>
        <item x="25"/>
        <item x="21"/>
        <item x="65"/>
        <item x="35"/>
        <item x="76"/>
        <item x="74"/>
        <item x="85"/>
        <item x="86"/>
        <item x="134"/>
        <item x="93"/>
        <item x="13"/>
        <item x="42"/>
        <item x="33"/>
        <item x="22"/>
        <item x="94"/>
        <item x="95"/>
        <item x="96"/>
        <item x="97"/>
        <item x="38"/>
        <item x="36"/>
        <item x="98"/>
        <item x="5"/>
        <item x="100"/>
        <item x="103"/>
        <item x="104"/>
        <item x="52"/>
        <item x="109"/>
        <item x="113"/>
        <item x="122"/>
        <item x="125"/>
        <item x="127"/>
        <item x="53"/>
        <item x="129"/>
        <item x="130"/>
        <item x="23"/>
        <item x="54"/>
        <item x="50"/>
        <item x="138"/>
        <item x="144"/>
        <item x="15"/>
        <item x="107"/>
        <item x="108"/>
        <item x="84"/>
      </items>
    </pivotField>
    <pivotField axis="axisRow" compact="0" outline="0" showAll="0" sortType="ascending" defaultSubtotal="0">
      <items count="272">
        <item sd="0" m="1" x="85"/>
        <item sd="0" m="1" x="233"/>
        <item sd="0" x="32"/>
        <item sd="0" x="68"/>
        <item sd="0" m="1" x="112"/>
        <item sd="0" x="40"/>
        <item sd="0" m="1" x="235"/>
        <item sd="0" x="7"/>
        <item sd="0" x="47"/>
        <item sd="0" m="1" x="208"/>
        <item sd="0" m="1" x="223"/>
        <item sd="0" m="1" x="105"/>
        <item sd="0" x="19"/>
        <item sd="0" x="53"/>
        <item sd="0" m="1" x="137"/>
        <item sd="0" m="1" x="252"/>
        <item sd="0" m="1" x="92"/>
        <item sd="0" m="1" x="103"/>
        <item sd="0" m="1" x="176"/>
        <item sd="0" x="25"/>
        <item sd="0" m="1" x="162"/>
        <item sd="0" m="1" x="270"/>
        <item sd="0" m="1" x="264"/>
        <item sd="0" m="1" x="214"/>
        <item sd="0" x="36"/>
        <item sd="0" x="26"/>
        <item sd="0" m="1" x="117"/>
        <item sd="0" x="75"/>
        <item sd="0" x="3"/>
        <item sd="0" m="1" x="255"/>
        <item sd="0" m="1" x="232"/>
        <item sd="0" m="1" x="142"/>
        <item sd="0" m="1" x="230"/>
        <item sd="0" x="58"/>
        <item sd="0" m="1" x="95"/>
        <item sd="0" m="1" x="98"/>
        <item sd="0" x="65"/>
        <item sd="0" m="1" x="179"/>
        <item sd="0" m="1" x="244"/>
        <item sd="0" m="1" x="128"/>
        <item sd="0" m="1" x="115"/>
        <item sd="0" m="1" x="222"/>
        <item sd="0" x="41"/>
        <item sd="0" m="1" x="172"/>
        <item sd="0" m="1" x="149"/>
        <item sd="0" m="1" x="89"/>
        <item sd="0" m="1" x="88"/>
        <item sd="0" m="1" x="90"/>
        <item sd="0" m="1" x="86"/>
        <item sd="0" m="1" x="189"/>
        <item sd="0" m="1" x="102"/>
        <item sd="0" m="1" x="196"/>
        <item sd="0" m="1" x="116"/>
        <item sd="0" m="1" x="91"/>
        <item sd="0" x="29"/>
        <item sd="0" m="1" x="83"/>
        <item sd="0" m="1" x="204"/>
        <item sd="0" m="1" x="148"/>
        <item sd="0" m="1" x="197"/>
        <item sd="0" m="1" x="271"/>
        <item sd="0" x="49"/>
        <item sd="0" m="1" x="258"/>
        <item sd="0" m="1" x="259"/>
        <item sd="0" x="1"/>
        <item sd="0" m="1" x="227"/>
        <item sd="0" x="48"/>
        <item sd="0" x="5"/>
        <item sd="0" m="1" x="151"/>
        <item sd="0" m="1" x="136"/>
        <item sd="0" m="1" x="229"/>
        <item sd="0" x="0"/>
        <item sd="0" m="1" x="254"/>
        <item sd="0" x="59"/>
        <item sd="0" m="1" x="211"/>
        <item sd="0" m="1" x="129"/>
        <item sd="0" m="1" x="257"/>
        <item sd="0" m="1" x="107"/>
        <item sd="0" m="1" x="237"/>
        <item sd="0" x="9"/>
        <item sd="0" m="1" x="206"/>
        <item sd="0" m="1" x="192"/>
        <item sd="0" m="1" x="110"/>
        <item sd="0" m="1" x="253"/>
        <item sd="0" m="1" x="159"/>
        <item sd="0" m="1" x="124"/>
        <item sd="0" m="1" x="125"/>
        <item sd="0" m="1" x="219"/>
        <item sd="0" m="1" x="248"/>
        <item sd="0" m="1" x="123"/>
        <item sd="0" m="1" x="249"/>
        <item sd="0" m="1" x="243"/>
        <item sd="0" m="1" x="262"/>
        <item sd="0" x="34"/>
        <item sd="0" m="1" x="167"/>
        <item sd="0" m="1" x="267"/>
        <item sd="0" m="1" x="200"/>
        <item sd="0" m="1" x="126"/>
        <item sd="0" x="54"/>
        <item sd="0" m="1" x="251"/>
        <item sd="0" m="1" x="114"/>
        <item sd="0" x="15"/>
        <item sd="0" x="60"/>
        <item sd="0" m="1" x="127"/>
        <item sd="0" m="1" x="240"/>
        <item sd="0" m="1" x="175"/>
        <item sd="0" x="78"/>
        <item sd="0" m="1" x="210"/>
        <item sd="0" m="1" x="155"/>
        <item sd="0" m="1" x="122"/>
        <item sd="0" m="1" x="134"/>
        <item sd="0" m="1" x="231"/>
        <item sd="0" m="1" x="120"/>
        <item sd="0" m="1" x="186"/>
        <item sd="0" x="37"/>
        <item sd="0" m="1" x="269"/>
        <item sd="0" m="1" x="203"/>
        <item sd="0" x="4"/>
        <item sd="0" m="1" x="201"/>
        <item sd="0" m="1" x="224"/>
        <item sd="0" x="74"/>
        <item sd="0" m="1" x="191"/>
        <item sd="0" m="1" x="154"/>
        <item sd="0" m="1" x="106"/>
        <item sd="0" x="76"/>
        <item sd="0" x="80"/>
        <item sd="0" m="1" x="87"/>
        <item sd="0" x="81"/>
        <item sd="0" m="1" x="170"/>
        <item sd="0" m="1" x="113"/>
        <item sd="0" m="1" x="218"/>
        <item sd="0" x="11"/>
        <item sd="0" m="1" x="265"/>
        <item sd="0" m="1" x="138"/>
        <item sd="0" m="1" x="171"/>
        <item sd="0" x="10"/>
        <item sd="0" m="1" x="184"/>
        <item sd="0" m="1" x="199"/>
        <item sd="0" x="28"/>
        <item sd="0" m="1" x="82"/>
        <item sd="0" m="1" x="109"/>
        <item sd="0" m="1" x="153"/>
        <item sd="0" x="8"/>
        <item sd="0" m="1" x="157"/>
        <item sd="0" m="1" x="221"/>
        <item sd="0" x="24"/>
        <item sd="0" m="1" x="152"/>
        <item sd="0" x="63"/>
        <item sd="0" m="1" x="193"/>
        <item sd="0" m="1" x="263"/>
        <item sd="0" m="1" x="93"/>
        <item sd="0" m="1" x="256"/>
        <item sd="0" m="1" x="194"/>
        <item sd="0" x="6"/>
        <item sd="0" x="57"/>
        <item sd="0" x="69"/>
        <item sd="0" m="1" x="97"/>
        <item sd="0" m="1" x="160"/>
        <item sd="0" m="1" x="182"/>
        <item sd="0" m="1" x="144"/>
        <item sd="0" x="46"/>
        <item sd="0" x="14"/>
        <item sd="0" m="1" x="215"/>
        <item sd="0" x="62"/>
        <item sd="0" m="1" x="188"/>
        <item sd="0" x="2"/>
        <item sd="0" m="1" x="118"/>
        <item sd="0" x="13"/>
        <item sd="0" m="1" x="236"/>
        <item sd="0" m="1" x="180"/>
        <item sd="0" m="1" x="166"/>
        <item sd="0" m="1" x="266"/>
        <item sd="0" x="66"/>
        <item sd="0" m="1" x="135"/>
        <item sd="0" m="1" x="119"/>
        <item sd="0" m="1" x="156"/>
        <item sd="0" m="1" x="165"/>
        <item sd="0" m="1" x="132"/>
        <item sd="0" m="1" x="250"/>
        <item sd="0" x="45"/>
        <item sd="0" m="1" x="202"/>
        <item sd="0" m="1" x="96"/>
        <item sd="0" x="38"/>
        <item sd="0" m="1" x="183"/>
        <item sd="0" m="1" x="207"/>
        <item sd="0" m="1" x="246"/>
        <item sd="0" m="1" x="216"/>
        <item sd="0" x="73"/>
        <item sd="0" m="1" x="100"/>
        <item sd="0" m="1" x="234"/>
        <item sd="0" x="21"/>
        <item sd="0" m="1" x="217"/>
        <item sd="0" m="1" x="158"/>
        <item sd="0" m="1" x="121"/>
        <item sd="0" x="23"/>
        <item sd="0" m="1" x="205"/>
        <item sd="0" m="1" x="104"/>
        <item sd="0" m="1" x="133"/>
        <item sd="0" x="39"/>
        <item sd="0" x="51"/>
        <item sd="0" m="1" x="141"/>
        <item sd="0" m="1" x="111"/>
        <item sd="0" x="70"/>
        <item sd="0" x="77"/>
        <item sd="0" m="1" x="228"/>
        <item sd="0" x="67"/>
        <item sd="0" x="35"/>
        <item sd="0" x="42"/>
        <item sd="0" m="1" x="187"/>
        <item sd="0" x="31"/>
        <item sd="0" m="1" x="212"/>
        <item sd="0" m="1" x="195"/>
        <item sd="0" x="18"/>
        <item sd="0" m="1" x="245"/>
        <item sd="0" m="1" x="146"/>
        <item sd="0" m="1" x="150"/>
        <item sd="0" x="44"/>
        <item sd="0" m="1" x="140"/>
        <item sd="0" m="1" x="220"/>
        <item sd="0" m="1" x="268"/>
        <item sd="0" m="1" x="173"/>
        <item sd="0" m="1" x="177"/>
        <item sd="0" m="1" x="238"/>
        <item sd="0" m="1" x="242"/>
        <item sd="0" x="30"/>
        <item sd="0" m="1" x="169"/>
        <item sd="0" x="27"/>
        <item sd="0" x="43"/>
        <item sd="0" m="1" x="174"/>
        <item sd="0" x="56"/>
        <item sd="0" m="1" x="209"/>
        <item sd="0" x="52"/>
        <item sd="0" m="1" x="168"/>
        <item sd="0" x="64"/>
        <item sd="0" m="1" x="239"/>
        <item sd="0" m="1" x="131"/>
        <item sd="0" x="16"/>
        <item sd="0" m="1" x="101"/>
        <item sd="0" m="1" x="185"/>
        <item sd="0" m="1" x="178"/>
        <item sd="0" x="17"/>
        <item sd="0" m="1" x="241"/>
        <item sd="0" m="1" x="198"/>
        <item sd="0" x="79"/>
        <item sd="0" x="20"/>
        <item sd="0" m="1" x="260"/>
        <item sd="0" m="1" x="163"/>
        <item sd="0" m="1" x="147"/>
        <item sd="0" m="1" x="139"/>
        <item sd="0" m="1" x="99"/>
        <item sd="0" m="1" x="130"/>
        <item sd="0" m="1" x="143"/>
        <item sd="0" x="61"/>
        <item sd="0" m="1" x="161"/>
        <item sd="0" m="1" x="94"/>
        <item sd="0" m="1" x="164"/>
        <item sd="0" m="1" x="145"/>
        <item sd="0" m="1" x="247"/>
        <item sd="0" m="1" x="226"/>
        <item sd="0" x="33"/>
        <item sd="0" x="50"/>
        <item sd="0" m="1" x="261"/>
        <item sd="0" m="1" x="84"/>
        <item sd="0" x="12"/>
        <item sd="0" m="1" x="181"/>
        <item sd="0" x="22"/>
        <item sd="0" m="1" x="190"/>
        <item sd="0" m="1" x="108"/>
        <item sd="0" m="1" x="225"/>
        <item sd="0" x="55"/>
        <item sd="0" m="1" x="213"/>
        <item sd="0" x="71"/>
        <item sd="0" x="72"/>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6">
        <item m="1" x="9"/>
        <item m="1" x="6"/>
        <item m="1" x="14"/>
        <item m="1" x="4"/>
        <item m="1" x="11"/>
        <item m="1" x="8"/>
        <item m="1" x="7"/>
        <item m="1" x="12"/>
        <item m="1" x="10"/>
        <item m="1" x="13"/>
        <item m="1" x="5"/>
        <item x="0"/>
        <item x="1"/>
        <item x="2"/>
        <item x="3"/>
        <item t="default"/>
      </items>
    </pivotField>
    <pivotField compact="0" outline="0" showAll="0"/>
    <pivotField axis="axisPage" compact="0" outline="0" multipleItemSelectionAllowed="1" showAll="0">
      <items count="26">
        <item x="20"/>
        <item x="13"/>
        <item x="9"/>
        <item x="2"/>
        <item x="14"/>
        <item m="1" x="24"/>
        <item m="1" x="23"/>
        <item x="15"/>
        <item x="1"/>
        <item x="5"/>
        <item x="3"/>
        <item x="0"/>
        <item x="7"/>
        <item x="8"/>
        <item x="12"/>
        <item x="16"/>
        <item x="10"/>
        <item x="22"/>
        <item x="18"/>
        <item x="21"/>
        <item x="11"/>
        <item x="4"/>
        <item x="6"/>
        <item x="17"/>
        <item x="19"/>
        <item t="default"/>
      </items>
    </pivotField>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2">
    <field x="2"/>
    <field x="1"/>
  </rowFields>
  <rowItems count="83">
    <i>
      <x v="2"/>
    </i>
    <i>
      <x v="3"/>
    </i>
    <i>
      <x v="5"/>
    </i>
    <i>
      <x v="7"/>
    </i>
    <i>
      <x v="8"/>
    </i>
    <i>
      <x v="12"/>
    </i>
    <i>
      <x v="13"/>
    </i>
    <i>
      <x v="19"/>
    </i>
    <i>
      <x v="24"/>
    </i>
    <i>
      <x v="25"/>
    </i>
    <i>
      <x v="27"/>
    </i>
    <i>
      <x v="28"/>
    </i>
    <i>
      <x v="33"/>
    </i>
    <i>
      <x v="36"/>
    </i>
    <i>
      <x v="42"/>
    </i>
    <i>
      <x v="54"/>
    </i>
    <i>
      <x v="60"/>
    </i>
    <i>
      <x v="63"/>
    </i>
    <i>
      <x v="65"/>
    </i>
    <i>
      <x v="66"/>
    </i>
    <i>
      <x v="70"/>
    </i>
    <i>
      <x v="72"/>
    </i>
    <i>
      <x v="78"/>
    </i>
    <i>
      <x v="92"/>
    </i>
    <i>
      <x v="97"/>
    </i>
    <i>
      <x v="100"/>
    </i>
    <i>
      <x v="101"/>
    </i>
    <i>
      <x v="105"/>
    </i>
    <i>
      <x v="113"/>
    </i>
    <i>
      <x v="116"/>
    </i>
    <i>
      <x v="119"/>
    </i>
    <i>
      <x v="123"/>
    </i>
    <i>
      <x v="124"/>
    </i>
    <i>
      <x v="126"/>
    </i>
    <i>
      <x v="130"/>
    </i>
    <i>
      <x v="134"/>
    </i>
    <i>
      <x v="137"/>
    </i>
    <i>
      <x v="141"/>
    </i>
    <i>
      <x v="144"/>
    </i>
    <i>
      <x v="146"/>
    </i>
    <i>
      <x v="152"/>
    </i>
    <i>
      <x v="153"/>
    </i>
    <i>
      <x v="154"/>
    </i>
    <i>
      <x v="159"/>
    </i>
    <i>
      <x v="160"/>
    </i>
    <i>
      <x v="162"/>
    </i>
    <i>
      <x v="164"/>
    </i>
    <i>
      <x v="166"/>
    </i>
    <i>
      <x v="171"/>
    </i>
    <i>
      <x v="178"/>
    </i>
    <i>
      <x v="181"/>
    </i>
    <i>
      <x v="186"/>
    </i>
    <i>
      <x v="189"/>
    </i>
    <i>
      <x v="193"/>
    </i>
    <i>
      <x v="197"/>
    </i>
    <i>
      <x v="198"/>
    </i>
    <i>
      <x v="201"/>
    </i>
    <i>
      <x v="202"/>
    </i>
    <i>
      <x v="204"/>
    </i>
    <i>
      <x v="205"/>
    </i>
    <i>
      <x v="206"/>
    </i>
    <i>
      <x v="208"/>
    </i>
    <i>
      <x v="211"/>
    </i>
    <i>
      <x v="215"/>
    </i>
    <i>
      <x v="223"/>
    </i>
    <i>
      <x v="225"/>
    </i>
    <i>
      <x v="226"/>
    </i>
    <i>
      <x v="228"/>
    </i>
    <i>
      <x v="230"/>
    </i>
    <i>
      <x v="232"/>
    </i>
    <i>
      <x v="235"/>
    </i>
    <i>
      <x v="239"/>
    </i>
    <i>
      <x v="242"/>
    </i>
    <i>
      <x v="243"/>
    </i>
    <i>
      <x v="251"/>
    </i>
    <i>
      <x v="258"/>
    </i>
    <i>
      <x v="259"/>
    </i>
    <i>
      <x v="262"/>
    </i>
    <i>
      <x v="264"/>
    </i>
    <i>
      <x v="268"/>
    </i>
    <i>
      <x v="270"/>
    </i>
    <i>
      <x v="271"/>
    </i>
    <i t="grand">
      <x/>
    </i>
  </rowItems>
  <colItems count="1">
    <i/>
  </colItems>
  <pageFields count="2">
    <pageField fld="13" hier="-1"/>
    <pageField fld="11" hier="-1"/>
  </pageFields>
  <dataFields count="1">
    <dataField name="Suma de Contratistas" fld="19" baseField="0" baseItem="0"/>
  </dataField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47E7F19-CD55-4EF5-ACE5-457914B2552E}" name="TablaDinámica1" cacheId="34" applyNumberFormats="0" applyBorderFormats="0" applyFontFormats="0" applyPatternFormats="0" applyAlignmentFormats="0" applyWidthHeightFormats="1" dataCaption="Valores" updatedVersion="8" minRefreshableVersion="3" preserveFormatting="0" itemPrintTitles="1" createdVersion="6" indent="0" compact="0" compactData="0" gridDropZones="1" multipleFieldFilters="0">
  <location ref="A5:J29" firstHeaderRow="2" firstDataRow="2" firstDataCol="4" rowPageCount="2" colPageCount="1"/>
  <pivotFields count="29">
    <pivotField compact="0" outline="0" showAll="0"/>
    <pivotField axis="axisRow" compact="0" outline="0" showAll="0" defaultSubtotal="0">
      <items count="148">
        <item m="1" x="147"/>
        <item x="68"/>
        <item x="7"/>
        <item x="81"/>
        <item x="48"/>
        <item x="60"/>
        <item x="142"/>
        <item x="105"/>
        <item x="45"/>
        <item x="69"/>
        <item x="18"/>
        <item x="41"/>
        <item x="43"/>
        <item x="63"/>
        <item x="82"/>
        <item x="26"/>
        <item x="57"/>
        <item x="0"/>
        <item x="61"/>
        <item x="32"/>
        <item x="116"/>
        <item x="89"/>
        <item x="131"/>
        <item x="139"/>
        <item x="39"/>
        <item x="106"/>
        <item x="119"/>
        <item x="4"/>
        <item x="136"/>
        <item x="145"/>
        <item x="146"/>
        <item x="120"/>
        <item x="11"/>
        <item x="10"/>
        <item x="102"/>
        <item x="8"/>
        <item x="29"/>
        <item x="114"/>
        <item x="19"/>
        <item x="126"/>
        <item x="137"/>
        <item x="80"/>
        <item x="14"/>
        <item x="2"/>
        <item x="17"/>
        <item x="90"/>
        <item x="64"/>
        <item x="66"/>
        <item x="27"/>
        <item x="67"/>
        <item x="118"/>
        <item x="55"/>
        <item x="91"/>
        <item x="49"/>
        <item x="9"/>
        <item x="141"/>
        <item x="37"/>
        <item x="101"/>
        <item x="87"/>
        <item x="34"/>
        <item x="16"/>
        <item x="31"/>
        <item x="92"/>
        <item x="132"/>
        <item x="47"/>
        <item x="140"/>
        <item x="111"/>
        <item x="112"/>
        <item x="62"/>
        <item x="12"/>
        <item x="128"/>
        <item x="123"/>
        <item x="124"/>
        <item x="30"/>
        <item x="133"/>
        <item x="77"/>
        <item x="143"/>
        <item x="78"/>
        <item x="99"/>
        <item x="46"/>
        <item x="44"/>
        <item x="88"/>
        <item x="135"/>
        <item x="3"/>
        <item x="1"/>
        <item x="83"/>
        <item x="58"/>
        <item x="59"/>
        <item x="28"/>
        <item x="110"/>
        <item x="70"/>
        <item x="71"/>
        <item x="72"/>
        <item x="40"/>
        <item x="6"/>
        <item x="56"/>
        <item x="51"/>
        <item x="117"/>
        <item x="79"/>
        <item x="24"/>
        <item x="121"/>
        <item x="73"/>
        <item x="20"/>
        <item x="75"/>
        <item x="115"/>
        <item x="25"/>
        <item x="21"/>
        <item x="65"/>
        <item x="35"/>
        <item x="76"/>
        <item x="74"/>
        <item x="85"/>
        <item x="86"/>
        <item x="134"/>
        <item x="93"/>
        <item x="13"/>
        <item x="42"/>
        <item x="33"/>
        <item x="22"/>
        <item x="94"/>
        <item x="95"/>
        <item x="96"/>
        <item x="97"/>
        <item x="38"/>
        <item x="36"/>
        <item x="98"/>
        <item x="5"/>
        <item x="100"/>
        <item x="103"/>
        <item x="104"/>
        <item x="52"/>
        <item x="109"/>
        <item x="113"/>
        <item x="122"/>
        <item x="125"/>
        <item x="127"/>
        <item x="53"/>
        <item x="129"/>
        <item x="130"/>
        <item x="23"/>
        <item x="54"/>
        <item x="50"/>
        <item x="138"/>
        <item x="144"/>
        <item x="15"/>
        <item x="107"/>
        <item x="108"/>
        <item x="84"/>
      </items>
    </pivotField>
    <pivotField axis="axisRow" compact="0" outline="0" showAll="0" sortType="ascending" defaultSubtotal="0">
      <items count="272">
        <item m="1" x="85"/>
        <item m="1" x="233"/>
        <item x="32"/>
        <item x="68"/>
        <item m="1" x="112"/>
        <item x="40"/>
        <item m="1" x="235"/>
        <item x="7"/>
        <item x="47"/>
        <item m="1" x="208"/>
        <item m="1" x="223"/>
        <item m="1" x="105"/>
        <item x="19"/>
        <item x="53"/>
        <item m="1" x="137"/>
        <item m="1" x="252"/>
        <item m="1" x="92"/>
        <item m="1" x="103"/>
        <item m="1" x="176"/>
        <item x="25"/>
        <item m="1" x="162"/>
        <item m="1" x="270"/>
        <item m="1" x="264"/>
        <item m="1" x="214"/>
        <item x="36"/>
        <item x="26"/>
        <item m="1" x="117"/>
        <item x="75"/>
        <item x="3"/>
        <item m="1" x="255"/>
        <item m="1" x="232"/>
        <item m="1" x="142"/>
        <item m="1" x="230"/>
        <item x="58"/>
        <item m="1" x="95"/>
        <item m="1" x="98"/>
        <item x="65"/>
        <item m="1" x="179"/>
        <item m="1" x="244"/>
        <item m="1" x="128"/>
        <item m="1" x="115"/>
        <item m="1" x="222"/>
        <item x="41"/>
        <item m="1" x="172"/>
        <item m="1" x="149"/>
        <item m="1" x="89"/>
        <item m="1" x="88"/>
        <item m="1" x="90"/>
        <item m="1" x="86"/>
        <item m="1" x="189"/>
        <item m="1" x="102"/>
        <item m="1" x="196"/>
        <item m="1" x="116"/>
        <item m="1" x="91"/>
        <item x="29"/>
        <item m="1" x="83"/>
        <item m="1" x="204"/>
        <item m="1" x="148"/>
        <item m="1" x="197"/>
        <item m="1" x="271"/>
        <item x="49"/>
        <item m="1" x="258"/>
        <item m="1" x="259"/>
        <item x="1"/>
        <item m="1" x="227"/>
        <item x="48"/>
        <item x="5"/>
        <item m="1" x="151"/>
        <item m="1" x="136"/>
        <item m="1" x="229"/>
        <item x="0"/>
        <item m="1" x="254"/>
        <item x="59"/>
        <item m="1" x="211"/>
        <item m="1" x="129"/>
        <item m="1" x="257"/>
        <item m="1" x="107"/>
        <item m="1" x="237"/>
        <item x="9"/>
        <item m="1" x="206"/>
        <item m="1" x="192"/>
        <item m="1" x="110"/>
        <item m="1" x="253"/>
        <item m="1" x="159"/>
        <item m="1" x="124"/>
        <item m="1" x="125"/>
        <item m="1" x="219"/>
        <item m="1" x="248"/>
        <item m="1" x="123"/>
        <item m="1" x="249"/>
        <item m="1" x="243"/>
        <item m="1" x="262"/>
        <item x="34"/>
        <item m="1" x="167"/>
        <item m="1" x="267"/>
        <item m="1" x="200"/>
        <item m="1" x="126"/>
        <item x="54"/>
        <item m="1" x="251"/>
        <item m="1" x="114"/>
        <item x="15"/>
        <item x="60"/>
        <item m="1" x="127"/>
        <item m="1" x="240"/>
        <item m="1" x="175"/>
        <item x="78"/>
        <item m="1" x="210"/>
        <item m="1" x="155"/>
        <item m="1" x="122"/>
        <item m="1" x="134"/>
        <item m="1" x="231"/>
        <item m="1" x="120"/>
        <item m="1" x="186"/>
        <item x="37"/>
        <item m="1" x="269"/>
        <item m="1" x="203"/>
        <item x="4"/>
        <item m="1" x="201"/>
        <item m="1" x="224"/>
        <item x="74"/>
        <item m="1" x="191"/>
        <item m="1" x="154"/>
        <item m="1" x="106"/>
        <item x="76"/>
        <item x="80"/>
        <item m="1" x="87"/>
        <item x="81"/>
        <item m="1" x="170"/>
        <item m="1" x="113"/>
        <item m="1" x="218"/>
        <item x="11"/>
        <item m="1" x="265"/>
        <item m="1" x="138"/>
        <item m="1" x="171"/>
        <item x="10"/>
        <item m="1" x="184"/>
        <item m="1" x="199"/>
        <item x="28"/>
        <item m="1" x="82"/>
        <item m="1" x="109"/>
        <item m="1" x="153"/>
        <item x="8"/>
        <item m="1" x="157"/>
        <item m="1" x="221"/>
        <item x="24"/>
        <item m="1" x="152"/>
        <item x="63"/>
        <item m="1" x="193"/>
        <item m="1" x="263"/>
        <item m="1" x="93"/>
        <item m="1" x="256"/>
        <item m="1" x="194"/>
        <item x="6"/>
        <item x="57"/>
        <item x="69"/>
        <item m="1" x="97"/>
        <item m="1" x="160"/>
        <item m="1" x="182"/>
        <item m="1" x="144"/>
        <item x="46"/>
        <item x="14"/>
        <item m="1" x="215"/>
        <item x="62"/>
        <item m="1" x="188"/>
        <item x="2"/>
        <item m="1" x="118"/>
        <item x="13"/>
        <item m="1" x="236"/>
        <item m="1" x="180"/>
        <item m="1" x="166"/>
        <item m="1" x="266"/>
        <item x="66"/>
        <item m="1" x="135"/>
        <item m="1" x="119"/>
        <item m="1" x="156"/>
        <item m="1" x="165"/>
        <item m="1" x="132"/>
        <item m="1" x="250"/>
        <item x="45"/>
        <item m="1" x="202"/>
        <item m="1" x="96"/>
        <item x="38"/>
        <item m="1" x="183"/>
        <item m="1" x="207"/>
        <item m="1" x="246"/>
        <item m="1" x="216"/>
        <item x="73"/>
        <item m="1" x="100"/>
        <item m="1" x="234"/>
        <item x="21"/>
        <item m="1" x="217"/>
        <item m="1" x="158"/>
        <item m="1" x="121"/>
        <item x="23"/>
        <item m="1" x="205"/>
        <item m="1" x="104"/>
        <item m="1" x="133"/>
        <item x="39"/>
        <item x="51"/>
        <item m="1" x="141"/>
        <item m="1" x="111"/>
        <item x="70"/>
        <item x="77"/>
        <item m="1" x="228"/>
        <item x="67"/>
        <item x="35"/>
        <item x="42"/>
        <item m="1" x="187"/>
        <item x="31"/>
        <item m="1" x="212"/>
        <item m="1" x="195"/>
        <item x="18"/>
        <item m="1" x="245"/>
        <item m="1" x="146"/>
        <item m="1" x="150"/>
        <item x="44"/>
        <item m="1" x="140"/>
        <item m="1" x="220"/>
        <item m="1" x="268"/>
        <item m="1" x="173"/>
        <item m="1" x="177"/>
        <item m="1" x="238"/>
        <item m="1" x="242"/>
        <item x="30"/>
        <item m="1" x="169"/>
        <item x="27"/>
        <item x="43"/>
        <item m="1" x="174"/>
        <item x="56"/>
        <item m="1" x="209"/>
        <item x="52"/>
        <item m="1" x="168"/>
        <item x="64"/>
        <item m="1" x="239"/>
        <item m="1" x="131"/>
        <item x="16"/>
        <item m="1" x="101"/>
        <item m="1" x="185"/>
        <item m="1" x="178"/>
        <item x="17"/>
        <item m="1" x="241"/>
        <item m="1" x="198"/>
        <item x="79"/>
        <item x="20"/>
        <item m="1" x="260"/>
        <item m="1" x="163"/>
        <item m="1" x="147"/>
        <item m="1" x="139"/>
        <item m="1" x="99"/>
        <item m="1" x="130"/>
        <item m="1" x="143"/>
        <item x="61"/>
        <item m="1" x="161"/>
        <item m="1" x="94"/>
        <item m="1" x="164"/>
        <item m="1" x="145"/>
        <item m="1" x="247"/>
        <item m="1" x="226"/>
        <item x="33"/>
        <item x="50"/>
        <item m="1" x="261"/>
        <item m="1" x="84"/>
        <item x="12"/>
        <item m="1" x="181"/>
        <item x="22"/>
        <item m="1" x="190"/>
        <item m="1" x="108"/>
        <item m="1" x="225"/>
        <item x="55"/>
        <item m="1" x="213"/>
        <item x="71"/>
        <item x="72"/>
      </items>
    </pivotField>
    <pivotField compact="0" outline="0" showAll="0"/>
    <pivotField axis="axisRow" compact="0" outline="0" showAll="0" defaultSubtotal="0">
      <items count="7281">
        <item m="1" x="7267"/>
        <item x="3569"/>
        <item m="1" x="4961"/>
        <item m="1" x="6235"/>
        <item x="988"/>
        <item x="3568"/>
        <item m="1" x="6786"/>
        <item x="3570"/>
        <item m="1" x="6499"/>
        <item x="3978"/>
        <item m="1" x="6366"/>
        <item x="3971"/>
        <item x="994"/>
        <item m="1" x="6939"/>
        <item m="1" x="4247"/>
        <item m="1" x="6605"/>
        <item m="1" x="4691"/>
        <item m="1" x="4554"/>
        <item x="3556"/>
        <item m="1" x="4481"/>
        <item m="1" x="4534"/>
        <item x="3841"/>
        <item m="1" x="5900"/>
        <item x="2056"/>
        <item m="1" x="4640"/>
        <item x="991"/>
        <item x="996"/>
        <item m="1" x="6134"/>
        <item x="985"/>
        <item x="995"/>
        <item m="1" x="4472"/>
        <item m="1" x="6095"/>
        <item x="55"/>
        <item x="3974"/>
        <item x="3581"/>
        <item m="1" x="6891"/>
        <item m="1" x="4626"/>
        <item x="3571"/>
        <item m="1" x="4846"/>
        <item x="993"/>
        <item m="1" x="4163"/>
        <item m="1" x="4839"/>
        <item m="1" x="6025"/>
        <item x="2268"/>
        <item x="781"/>
        <item m="1" x="6198"/>
        <item x="3426"/>
        <item x="2904"/>
        <item m="1" x="4074"/>
        <item x="3352"/>
        <item m="1" x="4438"/>
        <item x="3164"/>
        <item x="1794"/>
        <item x="2866"/>
        <item x="1795"/>
        <item m="1" x="5887"/>
        <item x="141"/>
        <item m="1" x="6434"/>
        <item m="1" x="4164"/>
        <item m="1" x="6242"/>
        <item m="1" x="4669"/>
        <item m="1" x="4144"/>
        <item m="1" x="5296"/>
        <item m="1" x="6801"/>
        <item m="1" x="6853"/>
        <item x="3533"/>
        <item m="1" x="6031"/>
        <item m="1" x="4635"/>
        <item x="961"/>
        <item x="895"/>
        <item m="1" x="4853"/>
        <item x="70"/>
        <item m="1" x="4346"/>
        <item x="568"/>
        <item x="3844"/>
        <item m="1" x="5984"/>
        <item m="1" x="5396"/>
        <item m="1" x="7076"/>
        <item x="1796"/>
        <item m="1" x="4488"/>
        <item m="1" x="4233"/>
        <item x="1621"/>
        <item m="1" x="4484"/>
        <item m="1" x="4532"/>
        <item m="1" x="4251"/>
        <item x="2731"/>
        <item x="735"/>
        <item m="1" x="5680"/>
        <item m="1" x="6928"/>
        <item x="1797"/>
        <item x="3150"/>
        <item x="3761"/>
        <item m="1" x="6229"/>
        <item x="1126"/>
        <item m="1" x="5053"/>
        <item x="1234"/>
        <item x="231"/>
        <item x="1215"/>
        <item x="242"/>
        <item m="1" x="7148"/>
        <item m="1" x="5979"/>
        <item x="1002"/>
        <item m="1" x="5493"/>
        <item m="1" x="5740"/>
        <item x="3353"/>
        <item x="636"/>
        <item x="3740"/>
        <item x="1137"/>
        <item x="1685"/>
        <item x="3331"/>
        <item m="1" x="4521"/>
        <item x="1644"/>
        <item x="3517"/>
        <item m="1" x="6818"/>
        <item m="1" x="4606"/>
        <item m="1" x="7280"/>
        <item m="1" x="4695"/>
        <item m="1" x="5404"/>
        <item x="2068"/>
        <item x="44"/>
        <item x="2877"/>
        <item x="1711"/>
        <item m="1" x="6681"/>
        <item m="1" x="4362"/>
        <item m="1" x="4849"/>
        <item m="1" x="5755"/>
        <item x="1038"/>
        <item m="1" x="4234"/>
        <item x="289"/>
        <item m="1" x="6899"/>
        <item m="1" x="4927"/>
        <item x="696"/>
        <item x="1496"/>
        <item m="1" x="7156"/>
        <item x="2269"/>
        <item x="1798"/>
        <item m="1" x="4963"/>
        <item m="1" x="5671"/>
        <item m="1" x="6606"/>
        <item m="1" x="6701"/>
        <item m="1" x="6746"/>
        <item m="1" x="5048"/>
        <item m="1" x="4228"/>
        <item x="2082"/>
        <item m="1" x="5696"/>
        <item m="1" x="4513"/>
        <item m="1" x="5440"/>
        <item x="3516"/>
        <item m="1" x="4941"/>
        <item m="1" x="4803"/>
        <item m="1" x="5246"/>
        <item x="3979"/>
        <item x="588"/>
        <item x="290"/>
        <item m="1" x="5848"/>
        <item m="1" x="7195"/>
        <item m="1" x="6489"/>
        <item m="1" x="5128"/>
        <item m="1" x="5616"/>
        <item x="3702"/>
        <item m="1" x="5773"/>
        <item m="1" x="6549"/>
        <item m="1" x="7038"/>
        <item x="2905"/>
        <item x="1799"/>
        <item x="3772"/>
        <item m="1" x="5492"/>
        <item m="1" x="5354"/>
        <item m="1" x="5293"/>
        <item m="1" x="4165"/>
        <item x="3429"/>
        <item m="1" x="4266"/>
        <item m="1" x="6920"/>
        <item m="1" x="4984"/>
        <item m="1" x="4555"/>
        <item m="1" x="4868"/>
        <item m="1" x="6158"/>
        <item m="1" x="7275"/>
        <item m="1" x="5761"/>
        <item m="1" x="7087"/>
        <item m="1" x="4658"/>
        <item m="1" x="7256"/>
        <item m="1" x="7233"/>
        <item x="291"/>
        <item x="1328"/>
        <item m="1" x="7032"/>
        <item x="2060"/>
        <item m="1" x="6287"/>
        <item x="1106"/>
        <item m="1" x="5115"/>
        <item m="1" x="5785"/>
        <item m="1" x="4661"/>
        <item x="2261"/>
        <item x="2262"/>
        <item x="3354"/>
        <item m="1" x="5770"/>
        <item m="1" x="4601"/>
        <item m="1" x="5368"/>
        <item m="1" x="5901"/>
        <item m="1" x="4880"/>
        <item x="1495"/>
        <item x="2742"/>
        <item m="1" x="6766"/>
        <item m="1" x="6792"/>
        <item m="1" x="5032"/>
        <item x="640"/>
        <item x="534"/>
        <item x="1800"/>
        <item m="1" x="4716"/>
        <item m="1" x="6135"/>
        <item x="794"/>
        <item x="1191"/>
        <item m="1" x="6842"/>
        <item x="3437"/>
        <item m="1" x="6030"/>
        <item x="1165"/>
        <item m="1" x="6921"/>
        <item x="2117"/>
        <item x="3804"/>
        <item m="1" x="6615"/>
        <item x="633"/>
        <item m="1" x="4980"/>
        <item x="3742"/>
        <item m="1" x="4468"/>
        <item x="3131"/>
        <item x="3805"/>
        <item m="1" x="5361"/>
        <item x="3724"/>
        <item m="1" x="5867"/>
        <item m="1" x="5938"/>
        <item m="1" x="6768"/>
        <item x="292"/>
        <item m="1" x="6691"/>
        <item x="1009"/>
        <item m="1" x="5137"/>
        <item m="1" x="5830"/>
        <item x="3654"/>
        <item m="1" x="6671"/>
        <item m="1" x="6735"/>
        <item m="1" x="5346"/>
        <item x="3519"/>
        <item m="1" x="6091"/>
        <item x="576"/>
        <item m="1" x="5311"/>
        <item m="1" x="5886"/>
        <item x="2734"/>
        <item x="3525"/>
        <item x="1256"/>
        <item m="1" x="4807"/>
        <item x="2273"/>
        <item x="1464"/>
        <item m="1" x="4844"/>
        <item m="1" x="4800"/>
        <item x="714"/>
        <item m="1" x="4925"/>
        <item m="1" x="6423"/>
        <item m="1" x="5278"/>
        <item x="294"/>
        <item x="3563"/>
        <item m="1" x="6535"/>
        <item m="1" x="4756"/>
        <item m="1" x="6399"/>
        <item m="1" x="6192"/>
        <item x="2906"/>
        <item x="2414"/>
        <item m="1" x="6590"/>
        <item x="1684"/>
        <item x="1679"/>
        <item x="778"/>
        <item m="1" x="4855"/>
        <item x="295"/>
        <item m="1" x="6821"/>
        <item m="1" x="4711"/>
        <item x="3977"/>
        <item x="3355"/>
        <item x="1423"/>
        <item m="1" x="4701"/>
        <item m="1" x="6514"/>
        <item x="2274"/>
        <item x="2907"/>
        <item x="2908"/>
        <item m="1" x="4439"/>
        <item x="3728"/>
        <item m="1" x="5904"/>
        <item m="1" x="5914"/>
        <item m="1" x="6569"/>
        <item m="1" x="4838"/>
        <item m="1" x="5224"/>
        <item m="1" x="6038"/>
        <item m="1" x="7185"/>
        <item m="1" x="4811"/>
        <item m="1" x="6814"/>
        <item m="1" x="4553"/>
        <item m="1" x="5190"/>
        <item m="1" x="6108"/>
        <item m="1" x="7151"/>
        <item m="1" x="5508"/>
        <item x="831"/>
        <item m="1" x="6234"/>
        <item m="1" x="6554"/>
        <item m="1" x="6890"/>
        <item x="1083"/>
        <item m="1" x="5020"/>
        <item x="3356"/>
        <item m="1" x="7164"/>
        <item x="669"/>
        <item x="297"/>
        <item m="1" x="4524"/>
        <item x="942"/>
        <item x="5"/>
        <item x="1652"/>
        <item m="1" x="6627"/>
        <item x="298"/>
        <item x="753"/>
        <item x="484"/>
        <item x="830"/>
        <item m="1" x="5041"/>
        <item m="1" x="4318"/>
        <item m="1" x="5031"/>
        <item m="1" x="6925"/>
        <item x="3565"/>
        <item m="1" x="6960"/>
        <item m="1" x="5286"/>
        <item x="1028"/>
        <item x="1801"/>
        <item x="3806"/>
        <item m="1" x="4599"/>
        <item x="687"/>
        <item m="1" x="5973"/>
        <item x="2053"/>
        <item m="1" x="5568"/>
        <item x="3427"/>
        <item x="165"/>
        <item x="3520"/>
        <item x="300"/>
        <item x="2275"/>
        <item m="1" x="6611"/>
        <item x="896"/>
        <item x="1519"/>
        <item m="1" x="5378"/>
        <item x="1141"/>
        <item x="765"/>
        <item m="1" x="6362"/>
        <item x="2748"/>
        <item x="1491"/>
        <item x="1003"/>
        <item m="1" x="4574"/>
        <item m="1" x="5275"/>
        <item x="3514"/>
        <item x="670"/>
        <item m="1" x="4863"/>
        <item m="1" x="6520"/>
        <item m="1" x="5934"/>
        <item x="3583"/>
        <item x="1802"/>
        <item x="30"/>
        <item m="1" x="7004"/>
        <item m="1" x="6414"/>
        <item m="1" x="6151"/>
        <item m="1" x="6974"/>
        <item m="1" x="6393"/>
        <item m="1" x="5059"/>
        <item m="1" x="6904"/>
        <item m="1" x="5811"/>
        <item m="1" x="6763"/>
        <item x="2909"/>
        <item m="1" x="6317"/>
        <item x="301"/>
        <item x="1087"/>
        <item x="3357"/>
        <item m="1" x="5673"/>
        <item x="2910"/>
        <item x="1196"/>
        <item m="1" x="4262"/>
        <item x="1766"/>
        <item x="2516"/>
        <item x="1754"/>
        <item m="1" x="4086"/>
        <item m="1" x="6563"/>
        <item m="1" x="6665"/>
        <item m="1" x="4674"/>
        <item x="720"/>
        <item x="971"/>
        <item x="963"/>
        <item x="3295"/>
        <item m="1" x="7242"/>
        <item x="823"/>
        <item m="1" x="5669"/>
        <item x="3808"/>
        <item x="3807"/>
        <item x="3731"/>
        <item x="2020"/>
        <item x="723"/>
        <item x="103"/>
        <item m="1" x="5794"/>
        <item m="1" x="4243"/>
        <item m="1" x="5111"/>
        <item m="1" x="4166"/>
        <item m="1" x="6860"/>
        <item x="1487"/>
        <item m="1" x="4686"/>
        <item x="1059"/>
        <item x="1117"/>
        <item m="1" x="6348"/>
        <item x="622"/>
        <item x="2878"/>
        <item m="1" x="6120"/>
        <item x="2729"/>
        <item m="1" x="4167"/>
        <item x="2636"/>
        <item m="1" x="5737"/>
        <item m="1" x="4246"/>
        <item m="1" x="7079"/>
        <item x="3306"/>
        <item m="1" x="4814"/>
        <item x="2277"/>
        <item x="3580"/>
        <item m="1" x="5221"/>
        <item x="2278"/>
        <item x="1060"/>
        <item x="539"/>
        <item x="1515"/>
        <item m="1" x="7095"/>
        <item x="1140"/>
        <item m="1" x="6824"/>
        <item m="1" x="5389"/>
        <item m="1" x="6197"/>
        <item m="1" x="6093"/>
        <item x="3358"/>
        <item x="2199"/>
        <item m="1" x="7011"/>
        <item x="1803"/>
        <item x="1218"/>
        <item m="1" x="7093"/>
        <item m="1" x="6100"/>
        <item x="201"/>
        <item m="1" x="6524"/>
        <item m="1" x="5258"/>
        <item x="305"/>
        <item x="142"/>
        <item x="3462"/>
        <item m="1" x="4857"/>
        <item x="1695"/>
        <item m="1" x="5307"/>
        <item x="1257"/>
        <item m="1" x="5978"/>
        <item m="1" x="6822"/>
        <item m="1" x="6332"/>
        <item x="2057"/>
        <item x="3421"/>
        <item x="3795"/>
        <item x="2911"/>
        <item x="828"/>
        <item x="3170"/>
        <item m="1" x="6557"/>
        <item x="1680"/>
        <item x="259"/>
        <item x="1804"/>
        <item x="2019"/>
        <item x="1192"/>
        <item m="1" x="5937"/>
        <item x="1053"/>
        <item m="1" x="5654"/>
        <item m="1" x="6548"/>
        <item m="1" x="4136"/>
        <item m="1" x="4139"/>
        <item x="2279"/>
        <item x="3735"/>
        <item x="580"/>
        <item m="1" x="7142"/>
        <item m="1" x="6980"/>
        <item x="2767"/>
        <item x="1805"/>
        <item m="1" x="4684"/>
        <item x="1643"/>
        <item x="3714"/>
        <item m="1" x="4842"/>
        <item x="306"/>
        <item x="1806"/>
        <item x="1807"/>
        <item x="1706"/>
        <item x="1725"/>
        <item x="1089"/>
        <item m="1" x="6130"/>
        <item x="839"/>
        <item m="1" x="6881"/>
        <item x="1808"/>
        <item m="1" x="5452"/>
        <item m="1" x="5910"/>
        <item m="1" x="6138"/>
        <item m="1" x="6898"/>
        <item m="1" x="4118"/>
        <item m="1" x="6694"/>
        <item m="1" x="4813"/>
        <item m="1" x="5917"/>
        <item m="1" x="4785"/>
        <item m="1" x="5849"/>
        <item m="1" x="6761"/>
        <item x="307"/>
        <item m="1" x="6715"/>
        <item x="768"/>
        <item m="1" x="6201"/>
        <item x="2280"/>
        <item x="2281"/>
        <item x="2282"/>
        <item x="603"/>
        <item x="1041"/>
        <item x="1004"/>
        <item x="582"/>
        <item m="1" x="4746"/>
        <item x="3522"/>
        <item x="3296"/>
        <item m="1" x="4908"/>
        <item m="1" x="4297"/>
        <item m="1" x="6993"/>
        <item m="1" x="5238"/>
        <item x="759"/>
        <item m="1" x="4335"/>
        <item m="1" x="5550"/>
        <item x="2050"/>
        <item m="1" x="6873"/>
        <item m="1" x="5201"/>
        <item x="155"/>
        <item x="827"/>
        <item x="1809"/>
        <item x="8"/>
        <item m="1" x="5438"/>
        <item m="1" x="4162"/>
        <item x="2912"/>
        <item x="2913"/>
        <item x="2914"/>
        <item x="572"/>
        <item x="642"/>
        <item x="965"/>
        <item m="1" x="4613"/>
        <item m="1" x="6919"/>
        <item x="972"/>
        <item x="3664"/>
        <item x="79"/>
        <item m="1" x="5502"/>
        <item x="1810"/>
        <item m="1" x="5308"/>
        <item x="1632"/>
        <item x="717"/>
        <item m="1" x="4359"/>
        <item x="109"/>
        <item m="1" x="4920"/>
        <item x="691"/>
        <item x="1618"/>
        <item m="1" x="4919"/>
        <item m="1" x="7019"/>
        <item x="309"/>
        <item x="3359"/>
        <item x="516"/>
        <item x="2258"/>
        <item x="1811"/>
        <item m="1" x="6696"/>
        <item x="2745"/>
        <item m="1" x="5415"/>
        <item x="485"/>
        <item m="1" x="4924"/>
        <item x="938"/>
        <item x="3665"/>
        <item x="612"/>
        <item x="1015"/>
        <item x="731"/>
        <item x="3656"/>
        <item m="1" x="6655"/>
        <item x="1258"/>
        <item m="1" x="5784"/>
        <item x="594"/>
        <item x="3171"/>
        <item m="1" x="4440"/>
        <item x="1345"/>
        <item m="1" x="5179"/>
        <item x="3360"/>
        <item x="106"/>
        <item m="1" x="7135"/>
        <item m="1" x="5604"/>
        <item m="1" x="4991"/>
        <item m="1" x="6580"/>
        <item x="772"/>
        <item x="1259"/>
        <item x="2827"/>
        <item x="1260"/>
        <item m="1" x="7123"/>
        <item m="1" x="5912"/>
        <item x="999"/>
        <item x="970"/>
        <item m="1" x="5180"/>
        <item x="3582"/>
        <item m="1" x="5862"/>
        <item m="1" x="6404"/>
        <item m="1" x="4360"/>
        <item m="1" x="7127"/>
        <item m="1" x="4872"/>
        <item x="3557"/>
        <item x="1812"/>
        <item m="1" x="5065"/>
        <item m="1" x="4922"/>
        <item m="1" x="7146"/>
        <item m="1" x="6538"/>
        <item x="1230"/>
        <item m="1" x="4327"/>
        <item x="3480"/>
        <item m="1" x="5467"/>
        <item m="1" x="4441"/>
        <item m="1" x="6249"/>
        <item m="1" x="5632"/>
        <item m="1" x="4812"/>
        <item m="1" x="4536"/>
        <item m="1" x="6845"/>
        <item x="3559"/>
        <item x="3566"/>
        <item x="3101"/>
        <item x="615"/>
        <item x="1683"/>
        <item x="957"/>
        <item m="1" x="4763"/>
        <item x="3102"/>
        <item x="3461"/>
        <item x="1454"/>
        <item m="1" x="4762"/>
        <item m="1" x="6054"/>
        <item x="91"/>
        <item x="1244"/>
        <item m="1" x="4899"/>
        <item x="1813"/>
        <item m="1" x="4130"/>
        <item x="606"/>
        <item x="671"/>
        <item m="1" x="4168"/>
        <item m="1" x="4336"/>
        <item m="1" x="5705"/>
        <item x="2915"/>
        <item m="1" x="5304"/>
        <item m="1" x="6526"/>
        <item x="1049"/>
        <item x="3976"/>
        <item m="1" x="5437"/>
        <item x="33"/>
        <item x="1261"/>
        <item m="1" x="4932"/>
        <item x="651"/>
        <item x="3809"/>
        <item m="1" x="6364"/>
        <item x="1132"/>
        <item m="1" x="6174"/>
        <item x="2916"/>
        <item m="1" x="6600"/>
        <item x="3322"/>
        <item x="897"/>
        <item m="1" x="6202"/>
        <item x="2284"/>
        <item m="1" x="5500"/>
        <item m="1" x="6273"/>
        <item m="1" x="6355"/>
        <item x="310"/>
        <item x="311"/>
        <item m="1" x="6811"/>
        <item x="1403"/>
        <item x="2546"/>
        <item x="1814"/>
        <item x="1815"/>
        <item m="1" x="6323"/>
        <item x="3860"/>
        <item m="1" x="4854"/>
        <item x="3457"/>
        <item m="1" x="6074"/>
        <item m="1" x="4525"/>
        <item m="1" x="7196"/>
        <item m="1" x="5551"/>
        <item m="1" x="5647"/>
        <item x="1816"/>
        <item x="1241"/>
        <item x="1030"/>
        <item x="3738"/>
        <item x="2288"/>
        <item m="1" x="5333"/>
        <item x="706"/>
        <item x="1093"/>
        <item x="591"/>
        <item x="3534"/>
        <item x="1653"/>
        <item m="1" x="4351"/>
        <item m="1" x="5208"/>
        <item m="1" x="4584"/>
        <item x="1817"/>
        <item m="1" x="5870"/>
        <item x="312"/>
        <item x="874"/>
        <item m="1" x="6497"/>
        <item m="1" x="6506"/>
        <item x="967"/>
        <item m="1" x="4421"/>
        <item m="1" x="4422"/>
        <item m="1" x="4806"/>
        <item m="1" x="5495"/>
        <item x="3144"/>
        <item m="1" x="5018"/>
        <item x="2289"/>
        <item x="3176"/>
        <item x="3177"/>
        <item x="1046"/>
        <item x="617"/>
        <item x="313"/>
        <item m="1" x="5229"/>
        <item x="1194"/>
        <item m="1" x="5277"/>
        <item m="1" x="6732"/>
        <item x="1262"/>
        <item x="1818"/>
        <item m="1" x="6587"/>
        <item x="3698"/>
        <item x="59"/>
        <item x="2072"/>
        <item x="1732"/>
        <item x="644"/>
        <item x="1456"/>
        <item x="837"/>
        <item x="2193"/>
        <item m="1" x="4896"/>
        <item m="1" x="5722"/>
        <item m="1" x="4795"/>
        <item x="1062"/>
        <item x="1819"/>
        <item m="1" x="4114"/>
        <item x="3703"/>
        <item x="2158"/>
        <item m="1" x="6949"/>
        <item x="2467"/>
        <item x="3100"/>
        <item x="1217"/>
        <item x="1006"/>
        <item x="1678"/>
        <item m="1" x="5701"/>
        <item x="315"/>
        <item x="769"/>
        <item m="1" x="6350"/>
        <item x="2292"/>
        <item m="1" x="6011"/>
        <item m="1" x="6012"/>
        <item x="487"/>
        <item x="875"/>
        <item m="1" x="6542"/>
        <item x="829"/>
        <item m="1" x="4765"/>
        <item m="1" x="7081"/>
        <item x="3468"/>
        <item m="1" x="4483"/>
        <item x="2801"/>
        <item x="2263"/>
        <item x="876"/>
        <item x="1127"/>
        <item m="1" x="4887"/>
        <item x="681"/>
        <item m="1" x="4680"/>
        <item m="1" x="5930"/>
        <item x="316"/>
        <item x="1737"/>
        <item x="1421"/>
        <item x="2423"/>
        <item m="1" x="4407"/>
        <item x="234"/>
        <item x="3577"/>
        <item x="564"/>
        <item m="1" x="4260"/>
        <item m="1" x="5315"/>
        <item x="2293"/>
        <item m="1" x="5413"/>
        <item x="3862"/>
        <item x="10"/>
        <item x="1750"/>
        <item x="16"/>
        <item m="1" x="4651"/>
        <item m="1" x="5483"/>
        <item m="1" x="6431"/>
        <item m="1" x="4442"/>
        <item x="3737"/>
        <item x="2294"/>
        <item m="1" x="5813"/>
        <item x="1484"/>
        <item m="1" x="5398"/>
        <item m="1" x="5566"/>
        <item x="1820"/>
        <item x="1821"/>
        <item x="3663"/>
        <item m="1" x="5253"/>
        <item x="1822"/>
        <item x="3478"/>
        <item m="1" x="7150"/>
        <item m="1" x="5443"/>
        <item x="3994"/>
        <item m="1" x="6779"/>
        <item x="1700"/>
        <item m="1" x="6595"/>
        <item m="1" x="4526"/>
        <item m="1" x="6112"/>
        <item x="3699"/>
        <item m="1" x="4352"/>
        <item x="1824"/>
        <item x="104"/>
        <item x="2295"/>
        <item x="3842"/>
        <item m="1" x="4314"/>
        <item x="1076"/>
        <item m="1" x="7254"/>
        <item m="1" x="6713"/>
        <item m="1" x="4801"/>
        <item x="614"/>
        <item x="3361"/>
        <item m="1" x="7050"/>
        <item m="1" x="4604"/>
        <item x="3716"/>
        <item m="1" x="5305"/>
        <item m="1" x="4347"/>
        <item m="1" x="7228"/>
        <item m="1" x="6924"/>
        <item m="1" x="5142"/>
        <item m="1" x="7197"/>
        <item x="1641"/>
        <item x="1395"/>
        <item m="1" x="4820"/>
        <item m="1" x="6381"/>
        <item m="1" x="6059"/>
        <item m="1" x="5457"/>
        <item m="1" x="5458"/>
        <item x="3810"/>
        <item x="3362"/>
        <item m="1" x="7217"/>
        <item x="179"/>
        <item m="1" x="4523"/>
        <item m="1" x="4115"/>
        <item m="1" x="7113"/>
        <item m="1" x="5504"/>
        <item m="1" x="7100"/>
        <item x="24"/>
        <item m="1" x="6798"/>
        <item m="1" x="6178"/>
        <item m="1" x="5695"/>
        <item m="1" x="6781"/>
        <item m="1" x="4742"/>
        <item m="1" x="6380"/>
        <item x="1068"/>
        <item m="1" x="5725"/>
        <item m="1" x="6709"/>
        <item m="1" x="5025"/>
        <item m="1" x="6733"/>
        <item m="1" x="5375"/>
        <item m="1" x="6400"/>
        <item m="1" x="7073"/>
        <item m="1" x="5825"/>
        <item m="1" x="4607"/>
        <item x="2542"/>
        <item m="1" x="6405"/>
        <item m="1" x="4387"/>
        <item m="1" x="6487"/>
        <item x="1263"/>
        <item x="1823"/>
        <item m="1" x="4743"/>
        <item x="745"/>
        <item m="1" x="7277"/>
        <item x="3180"/>
        <item m="1" x="5789"/>
        <item m="1" x="4423"/>
        <item x="2614"/>
        <item x="1035"/>
        <item x="3363"/>
        <item m="1" x="6688"/>
        <item x="2065"/>
        <item x="205"/>
        <item m="1" x="5174"/>
        <item m="1" x="5209"/>
        <item x="3152"/>
        <item m="1" x="5310"/>
        <item m="1" x="4169"/>
        <item m="1" x="6475"/>
        <item m="1" x="5836"/>
        <item m="1" x="7244"/>
        <item m="1" x="6254"/>
        <item x="3364"/>
        <item x="1264"/>
        <item m="1" x="6729"/>
        <item m="1" x="4883"/>
        <item m="1" x="6954"/>
        <item m="1" x="5874"/>
        <item m="1" x="4148"/>
        <item x="3307"/>
        <item x="2619"/>
        <item x="2016"/>
        <item x="1825"/>
        <item x="537"/>
        <item m="1" x="5185"/>
        <item x="1054"/>
        <item x="3339"/>
        <item m="1" x="4487"/>
        <item m="1" x="4992"/>
        <item x="3182"/>
        <item x="1139"/>
        <item x="318"/>
        <item m="1" x="5953"/>
        <item m="1" x="4779"/>
        <item m="1" x="5795"/>
        <item x="3145"/>
        <item m="1" x="5549"/>
        <item m="1" x="5377"/>
        <item m="1" x="6504"/>
        <item m="1" x="6985"/>
        <item m="1" x="6978"/>
        <item x="1265"/>
        <item m="1" x="5728"/>
        <item m="1" x="4348"/>
        <item x="47"/>
        <item m="1" x="5119"/>
        <item m="1" x="6533"/>
        <item m="1" x="4987"/>
        <item x="1709"/>
        <item x="573"/>
        <item x="213"/>
        <item x="319"/>
        <item m="1" x="7214"/>
        <item x="3335"/>
        <item x="940"/>
        <item x="233"/>
        <item x="206"/>
        <item m="1" x="6292"/>
        <item x="1698"/>
        <item x="1827"/>
        <item m="1" x="7121"/>
        <item x="3965"/>
        <item x="563"/>
        <item m="1" x="4965"/>
        <item m="1" x="7110"/>
        <item m="1" x="5340"/>
        <item m="1" x="6958"/>
        <item x="770"/>
        <item m="1" x="6473"/>
        <item m="1" x="4969"/>
        <item m="1" x="5644"/>
        <item x="3137"/>
        <item x="1404"/>
        <item x="320"/>
        <item m="1" x="5893"/>
        <item m="1" x="4996"/>
        <item m="1" x="5534"/>
        <item m="1" x="5104"/>
        <item x="2156"/>
        <item x="2917"/>
        <item x="322"/>
        <item x="37"/>
        <item x="578"/>
        <item m="1" x="6679"/>
        <item x="3708"/>
        <item x="1120"/>
        <item m="1" x="7221"/>
        <item m="1" x="4170"/>
        <item m="1" x="6238"/>
        <item x="1451"/>
        <item x="2512"/>
        <item m="1" x="7122"/>
        <item m="1" x="6631"/>
        <item m="1" x="4642"/>
        <item x="1828"/>
        <item x="1829"/>
        <item m="1" x="4736"/>
        <item x="1831"/>
        <item x="758"/>
        <item x="2824"/>
        <item x="3142"/>
        <item m="1" x="6991"/>
        <item m="1" x="5996"/>
        <item x="3309"/>
        <item m="1" x="4320"/>
        <item x="1024"/>
        <item m="1" x="4738"/>
        <item m="1" x="6515"/>
        <item x="1832"/>
        <item m="1" x="7045"/>
        <item m="1" x="6863"/>
        <item x="323"/>
        <item m="1" x="5406"/>
        <item m="1" x="5641"/>
        <item m="1" x="6912"/>
        <item x="1830"/>
        <item x="324"/>
        <item x="2426"/>
        <item x="207"/>
        <item x="2826"/>
        <item x="325"/>
        <item x="2153"/>
        <item x="247"/>
        <item x="805"/>
        <item x="1833"/>
        <item m="1" x="6372"/>
        <item x="328"/>
        <item x="1478"/>
        <item x="1432"/>
        <item x="1834"/>
        <item x="3972"/>
        <item m="1" x="7106"/>
        <item m="1" x="4171"/>
        <item m="1" x="7057"/>
        <item m="1" x="5237"/>
        <item m="1" x="4548"/>
        <item m="1" x="4632"/>
        <item m="1" x="6260"/>
        <item m="1" x="4655"/>
        <item m="1" x="4720"/>
        <item m="1" x="7088"/>
        <item m="1" x="6447"/>
        <item m="1" x="5927"/>
        <item x="1835"/>
        <item x="1836"/>
        <item x="2832"/>
        <item x="3796"/>
        <item m="1" x="7102"/>
        <item x="1407"/>
        <item x="190"/>
        <item m="1" x="6751"/>
        <item x="1240"/>
        <item m="1" x="7136"/>
        <item x="329"/>
        <item m="1" x="4172"/>
        <item m="1" x="6997"/>
        <item m="1" x="4552"/>
        <item x="3530"/>
        <item x="801"/>
        <item m="1" x="6114"/>
        <item m="1" x="5885"/>
        <item m="1" x="5460"/>
        <item x="143"/>
        <item x="2468"/>
        <item m="1" x="6971"/>
        <item m="1" x="5002"/>
        <item x="898"/>
        <item m="1" x="5692"/>
        <item x="1042"/>
        <item x="1837"/>
        <item x="713"/>
        <item m="1" x="4317"/>
        <item x="3981"/>
        <item x="1201"/>
        <item x="3765"/>
        <item m="1" x="6294"/>
        <item m="1" x="4697"/>
        <item m="1" x="6712"/>
        <item m="1" x="5257"/>
        <item x="330"/>
        <item x="3365"/>
        <item m="1" x="6175"/>
        <item x="899"/>
        <item x="623"/>
        <item x="2696"/>
        <item x="331"/>
        <item x="1187"/>
        <item x="1751"/>
        <item m="1" x="6424"/>
        <item x="3153"/>
        <item x="592"/>
        <item x="1838"/>
        <item m="1" x="5772"/>
        <item m="1" x="5808"/>
        <item m="1" x="4424"/>
        <item x="900"/>
        <item x="332"/>
        <item m="1" x="6849"/>
        <item m="1" x="6773"/>
        <item x="3481"/>
        <item x="1672"/>
        <item m="1" x="6018"/>
        <item m="1" x="5831"/>
        <item m="1" x="6982"/>
        <item x="958"/>
        <item m="1" x="6719"/>
        <item x="2141"/>
        <item x="1500"/>
        <item x="1733"/>
        <item m="1" x="5570"/>
        <item m="1" x="5786"/>
        <item m="1" x="4929"/>
        <item m="1" x="4173"/>
        <item x="3366"/>
        <item x="621"/>
        <item m="1" x="5213"/>
        <item x="613"/>
        <item m="1" x="7014"/>
        <item x="3185"/>
        <item m="1" x="4634"/>
        <item m="1" x="6556"/>
        <item m="1" x="6048"/>
        <item x="1715"/>
        <item m="1" x="4586"/>
        <item x="567"/>
        <item x="652"/>
        <item m="1" x="4579"/>
        <item m="1" x="6788"/>
        <item x="790"/>
        <item m="1" x="6725"/>
        <item x="1839"/>
        <item x="1840"/>
        <item x="2804"/>
        <item x="2710"/>
        <item m="1" x="6305"/>
        <item x="1324"/>
        <item m="1" x="6223"/>
        <item m="1" x="6900"/>
        <item x="3997"/>
        <item m="1" x="5228"/>
        <item x="2918"/>
        <item x="3964"/>
        <item x="2796"/>
        <item m="1" x="6010"/>
        <item m="1" x="4174"/>
        <item x="1693"/>
        <item m="1" x="6621"/>
        <item m="1" x="5121"/>
        <item m="1" x="4564"/>
        <item m="1" x="5337"/>
        <item m="1" x="5139"/>
        <item m="1" x="4541"/>
        <item m="1" x="6182"/>
        <item x="2298"/>
        <item x="2136"/>
        <item x="1266"/>
        <item x="605"/>
        <item m="1" x="5621"/>
        <item m="1" x="4316"/>
        <item m="1" x="5935"/>
        <item x="1442"/>
        <item x="749"/>
        <item m="1" x="6293"/>
        <item x="2645"/>
        <item x="3982"/>
        <item x="901"/>
        <item x="3513"/>
        <item x="1349"/>
        <item m="1" x="6686"/>
        <item m="1" x="5183"/>
        <item x="2428"/>
        <item m="1" x="5926"/>
        <item x="2721"/>
        <item x="1114"/>
        <item m="1" x="5349"/>
        <item x="2299"/>
        <item x="877"/>
        <item x="1841"/>
        <item m="1" x="5357"/>
        <item m="1" x="5842"/>
        <item m="1" x="4296"/>
        <item m="1" x="4799"/>
        <item m="1" x="4749"/>
        <item x="868"/>
        <item x="795"/>
        <item m="1" x="5714"/>
        <item m="1" x="6299"/>
        <item m="1" x="4249"/>
        <item x="3666"/>
        <item m="1" x="6687"/>
        <item x="1476"/>
        <item m="1" x="6793"/>
        <item m="1" x="6365"/>
        <item x="2300"/>
        <item m="1" x="4542"/>
        <item m="1" x="7218"/>
        <item m="1" x="5923"/>
        <item x="1226"/>
        <item x="1842"/>
        <item m="1" x="6947"/>
        <item x="3966"/>
        <item m="1" x="5397"/>
        <item m="1" x="5314"/>
        <item m="1" x="4505"/>
        <item m="1" x="7208"/>
        <item x="3469"/>
        <item x="1285"/>
        <item x="854"/>
        <item x="1843"/>
        <item m="1" x="4677"/>
        <item m="1" x="4575"/>
        <item x="1222"/>
        <item m="1" x="4543"/>
        <item m="1" x="4159"/>
        <item m="1" x="4793"/>
        <item x="3188"/>
        <item x="585"/>
        <item x="1050"/>
        <item m="1" x="6225"/>
        <item x="513"/>
        <item m="1" x="5548"/>
        <item x="3445"/>
        <item x="1267"/>
        <item x="1716"/>
        <item m="1" x="5193"/>
        <item x="53"/>
        <item x="2549"/>
        <item x="2741"/>
        <item x="701"/>
        <item x="2195"/>
        <item m="1" x="5905"/>
        <item x="878"/>
        <item x="3762"/>
        <item m="1" x="4175"/>
        <item x="3763"/>
        <item x="1844"/>
        <item m="1" x="7001"/>
        <item m="1" x="6312"/>
        <item m="1" x="5702"/>
        <item m="1" x="6476"/>
        <item m="1" x="6789"/>
        <item m="1" x="7098"/>
        <item m="1" x="5433"/>
        <item x="1727"/>
        <item x="989"/>
        <item m="1" x="4514"/>
        <item x="1172"/>
        <item x="2146"/>
        <item x="2148"/>
        <item m="1" x="7266"/>
        <item x="1485"/>
        <item x="1845"/>
        <item m="1" x="4648"/>
        <item x="3618"/>
        <item x="2919"/>
        <item m="1" x="7027"/>
        <item x="902"/>
        <item m="1" x="5383"/>
        <item m="1" x="4873"/>
        <item m="1" x="5140"/>
        <item m="1" x="7182"/>
        <item x="1112"/>
        <item x="3719"/>
        <item m="1" x="4276"/>
        <item m="1" x="6140"/>
        <item x="2429"/>
        <item x="3554"/>
        <item x="3558"/>
        <item m="1" x="6875"/>
        <item x="544"/>
        <item x="3512"/>
        <item m="1" x="6680"/>
        <item m="1" x="4176"/>
        <item x="2301"/>
        <item x="692"/>
        <item m="1" x="4410"/>
        <item m="1" x="6521"/>
        <item x="334"/>
        <item x="3191"/>
        <item x="2723"/>
        <item x="271"/>
        <item m="1" x="5358"/>
        <item x="1735"/>
        <item m="1" x="4774"/>
        <item m="1" x="5635"/>
        <item m="1" x="4494"/>
        <item x="4006"/>
        <item x="3811"/>
        <item m="1" x="6412"/>
        <item m="1" x="4288"/>
        <item m="1" x="6704"/>
        <item m="1" x="4265"/>
        <item m="1" x="4248"/>
        <item x="1717"/>
        <item m="1" x="7165"/>
        <item m="1" x="5271"/>
        <item x="607"/>
        <item m="1" x="6368"/>
        <item m="1" x="5259"/>
        <item x="1477"/>
        <item m="1" x="7210"/>
        <item x="3155"/>
        <item m="1" x="4355"/>
        <item x="1391"/>
        <item x="2259"/>
        <item m="1" x="5981"/>
        <item m="1" x="6573"/>
        <item x="946"/>
        <item m="1" x="6046"/>
        <item x="1846"/>
        <item m="1" x="7005"/>
        <item x="593"/>
        <item x="2143"/>
        <item m="1" x="5667"/>
        <item x="2302"/>
        <item m="1" x="6620"/>
        <item m="1" x="4657"/>
        <item m="1" x="4177"/>
        <item m="1" x="6282"/>
        <item m="1" x="4840"/>
        <item x="339"/>
        <item m="1" x="4515"/>
        <item m="1" x="6080"/>
        <item m="1" x="5855"/>
        <item m="1" x="5806"/>
        <item m="1" x="5557"/>
        <item m="1" x="4841"/>
        <item m="1" x="6791"/>
        <item m="1" x="4933"/>
        <item x="3987"/>
        <item m="1" x="5633"/>
        <item x="2417"/>
        <item x="1509"/>
        <item m="1" x="5882"/>
        <item x="2469"/>
        <item x="1676"/>
        <item x="3812"/>
        <item m="1" x="4766"/>
        <item m="1" x="6546"/>
        <item m="1" x="5329"/>
        <item x="2920"/>
        <item x="340"/>
        <item m="1" x="4178"/>
        <item x="863"/>
        <item x="1511"/>
        <item x="1510"/>
        <item m="1" x="5765"/>
        <item x="649"/>
        <item x="738"/>
        <item x="1847"/>
        <item m="1" x="5936"/>
        <item m="1" x="6373"/>
        <item m="1" x="6545"/>
        <item m="1" x="4380"/>
        <item x="2419"/>
        <item x="3367"/>
        <item x="545"/>
        <item m="1" x="6180"/>
        <item x="3511"/>
        <item m="1" x="6519"/>
        <item x="3707"/>
        <item x="1149"/>
        <item m="1" x="4612"/>
        <item m="1" x="6966"/>
        <item x="1333"/>
        <item m="1" x="4230"/>
        <item x="2431"/>
        <item x="3483"/>
        <item x="1682"/>
        <item x="1713"/>
        <item m="1" x="4443"/>
        <item x="1522"/>
        <item x="1516"/>
        <item m="1" x="4637"/>
        <item m="1" x="5276"/>
        <item x="1023"/>
        <item m="1" x="6131"/>
        <item m="1" x="5343"/>
        <item m="1" x="4116"/>
        <item x="342"/>
        <item x="1848"/>
        <item m="1" x="5521"/>
        <item x="2071"/>
        <item m="1" x="4332"/>
        <item m="1" x="6483"/>
        <item m="1" x="5744"/>
        <item x="2922"/>
        <item x="903"/>
        <item m="1" x="6029"/>
        <item x="1692"/>
        <item m="1" x="4323"/>
        <item m="1" x="5474"/>
        <item x="811"/>
        <item m="1" x="5341"/>
        <item x="1523"/>
        <item x="857"/>
        <item x="672"/>
        <item m="1" x="5809"/>
        <item x="1849"/>
        <item x="1850"/>
        <item x="3510"/>
        <item m="1" x="6702"/>
        <item x="1532"/>
        <item m="1" x="6418"/>
        <item m="1" x="5776"/>
        <item m="1" x="5624"/>
        <item m="1" x="5434"/>
        <item m="1" x="4942"/>
        <item x="3813"/>
        <item m="1" x="5581"/>
        <item m="1" x="4778"/>
        <item m="1" x="5810"/>
        <item m="1" x="6859"/>
        <item m="1" x="4492"/>
        <item x="2196"/>
        <item x="3460"/>
        <item x="553"/>
        <item x="1851"/>
        <item x="685"/>
        <item m="1" x="5931"/>
        <item m="1" x="4370"/>
        <item m="1" x="4368"/>
        <item m="1" x="6661"/>
        <item m="1" x="4834"/>
        <item m="1" x="4990"/>
        <item m="1" x="6775"/>
        <item m="1" x="5316"/>
        <item m="1" x="5717"/>
        <item m="1" x="5591"/>
        <item m="1" x="6831"/>
        <item m="1" x="4482"/>
        <item m="1" x="4890"/>
        <item m="1" x="5223"/>
        <item m="1" x="4562"/>
        <item m="1" x="6295"/>
        <item m="1" x="4989"/>
        <item m="1" x="5505"/>
        <item m="1" x="4654"/>
        <item m="1" x="5320"/>
        <item m="1" x="5748"/>
        <item m="1" x="4389"/>
        <item m="1" x="6395"/>
        <item m="1" x="6055"/>
        <item x="2304"/>
        <item m="1" x="5003"/>
        <item m="1" x="5694"/>
        <item m="1" x="4690"/>
        <item m="1" x="5079"/>
        <item m="1" x="6940"/>
        <item x="2703"/>
        <item x="1352"/>
        <item m="1" x="6220"/>
        <item x="3423"/>
        <item m="1" x="4179"/>
        <item m="1" x="7133"/>
        <item x="2029"/>
        <item x="705"/>
        <item m="1" x="5820"/>
        <item m="1" x="5818"/>
        <item m="1" x="4892"/>
        <item x="3193"/>
        <item m="1" x="4444"/>
        <item x="1852"/>
        <item m="1" x="7016"/>
        <item x="3667"/>
        <item x="796"/>
        <item x="2924"/>
        <item x="1499"/>
        <item m="1" x="4343"/>
        <item x="1216"/>
        <item m="1" x="5788"/>
        <item x="343"/>
        <item x="3008"/>
        <item m="1" x="6905"/>
        <item x="3196"/>
        <item x="597"/>
        <item x="3797"/>
        <item x="548"/>
        <item m="1" x="5920"/>
        <item m="1" x="7124"/>
        <item m="1" x="6390"/>
        <item m="1" x="4180"/>
        <item m="1" x="4100"/>
        <item m="1" x="4149"/>
        <item m="1" x="4608"/>
        <item x="565"/>
        <item m="1" x="6330"/>
        <item x="3706"/>
        <item m="1" x="6936"/>
        <item m="1" x="5689"/>
        <item m="1" x="4445"/>
        <item m="1" x="4446"/>
        <item m="1" x="6170"/>
        <item m="1" x="4231"/>
        <item x="153"/>
        <item x="344"/>
        <item m="1" x="5879"/>
        <item x="1166"/>
        <item m="1" x="7249"/>
        <item m="1" x="5864"/>
        <item m="1" x="4879"/>
        <item x="1077"/>
        <item m="1" x="6558"/>
        <item m="1" x="6644"/>
        <item m="1" x="6633"/>
        <item x="650"/>
        <item m="1" x="5536"/>
        <item x="1718"/>
        <item m="1" x="4666"/>
        <item m="1" x="6219"/>
        <item x="1055"/>
        <item x="2118"/>
        <item m="1" x="4936"/>
        <item m="1" x="7028"/>
        <item m="1" x="5837"/>
        <item x="2514"/>
        <item m="1" x="6902"/>
        <item m="1" x="5933"/>
        <item m="1" x="5116"/>
        <item m="1" x="7175"/>
        <item x="3741"/>
        <item m="1" x="5435"/>
        <item x="1195"/>
        <item x="2305"/>
        <item x="2306"/>
        <item m="1" x="4714"/>
        <item m="1" x="5571"/>
        <item x="2144"/>
        <item x="3897"/>
        <item m="1" x="4104"/>
        <item x="3368"/>
        <item x="627"/>
        <item m="1" x="4138"/>
        <item m="1" x="5478"/>
        <item x="2699"/>
        <item m="1" x="7116"/>
        <item x="1078"/>
        <item x="2668"/>
        <item x="1744"/>
        <item m="1" x="5565"/>
        <item x="3798"/>
        <item x="4065"/>
        <item m="1" x="4273"/>
        <item m="1" x="6911"/>
        <item x="2307"/>
        <item m="1" x="6510"/>
        <item m="1" x="4628"/>
        <item m="1" x="5834"/>
        <item x="2432"/>
        <item m="1" x="7111"/>
        <item x="904"/>
        <item x="1167"/>
        <item x="659"/>
        <item m="1" x="5642"/>
        <item x="1107"/>
        <item m="1" x="5559"/>
        <item m="1" x="4884"/>
        <item m="1" x="6336"/>
        <item x="199"/>
        <item m="1" x="4974"/>
        <item m="1" x="7189"/>
        <item x="2646"/>
        <item x="3998"/>
        <item m="1" x="6589"/>
        <item m="1" x="7013"/>
        <item x="2308"/>
        <item m="1" x="6144"/>
        <item x="1220"/>
        <item x="1125"/>
        <item x="1853"/>
        <item m="1" x="4181"/>
        <item x="214"/>
        <item x="784"/>
        <item x="3369"/>
        <item m="1" x="5718"/>
        <item x="2613"/>
        <item m="1" x="5891"/>
        <item m="1" x="5107"/>
        <item x="345"/>
        <item m="1" x="6085"/>
        <item x="4011"/>
        <item x="346"/>
        <item m="1" x="5450"/>
        <item m="1" x="6561"/>
        <item x="3814"/>
        <item x="1854"/>
        <item m="1" x="4973"/>
        <item m="1" x="4279"/>
        <item m="1" x="5270"/>
        <item x="2513"/>
        <item m="1" x="4354"/>
        <item x="2470"/>
        <item m="1" x="5454"/>
        <item m="1" x="6544"/>
        <item x="2434"/>
        <item m="1" x="5542"/>
        <item m="1" x="4129"/>
        <item m="1" x="4707"/>
        <item m="1" x="4818"/>
        <item m="1" x="6564"/>
        <item m="1" x="7002"/>
        <item m="1" x="6865"/>
        <item m="1" x="5166"/>
        <item m="1" x="4999"/>
        <item m="1" x="6454"/>
        <item m="1" x="4816"/>
        <item m="1" x="4652"/>
        <item m="1" x="6896"/>
        <item m="1" x="5952"/>
        <item m="1" x="6496"/>
        <item m="1" x="5124"/>
        <item m="1" x="5261"/>
        <item m="1" x="6598"/>
        <item m="1" x="4559"/>
        <item m="1" x="7273"/>
        <item m="1" x="6767"/>
        <item m="1" x="6339"/>
        <item m="1" x="6852"/>
        <item m="1" x="7183"/>
        <item m="1" x="5441"/>
        <item m="1" x="7103"/>
        <item x="1714"/>
        <item m="1" x="6663"/>
        <item m="1" x="4848"/>
        <item m="1" x="5738"/>
        <item x="3584"/>
        <item m="1" x="5154"/>
        <item x="2541"/>
        <item m="1" x="4109"/>
        <item x="2690"/>
        <item m="1" x="6082"/>
        <item m="1" x="5562"/>
        <item m="1" x="6490"/>
        <item x="347"/>
        <item m="1" x="5170"/>
        <item m="1" x="6427"/>
        <item m="1" x="7206"/>
        <item x="3870"/>
        <item m="1" x="4392"/>
        <item m="1" x="5884"/>
        <item m="1" x="6747"/>
        <item m="1" x="5120"/>
        <item m="1" x="6915"/>
        <item x="864"/>
        <item m="1" x="5267"/>
        <item m="1" x="4500"/>
        <item x="1772"/>
        <item m="1" x="5436"/>
        <item x="2310"/>
        <item m="1" x="4662"/>
        <item x="804"/>
        <item m="1" x="5431"/>
        <item m="1" x="4478"/>
        <item m="1" x="7155"/>
        <item m="1" x="6474"/>
        <item m="1" x="6052"/>
        <item m="1" x="6977"/>
        <item m="1" x="6885"/>
        <item m="1" x="4245"/>
        <item m="1" x="5771"/>
        <item m="1" x="5758"/>
        <item x="797"/>
        <item m="1" x="6215"/>
        <item x="1855"/>
        <item m="1" x="4229"/>
        <item m="1" x="6963"/>
        <item x="2608"/>
        <item x="2311"/>
        <item m="1" x="5071"/>
        <item x="1856"/>
        <item x="3617"/>
        <item m="1" x="4182"/>
        <item m="1" x="6203"/>
        <item x="3705"/>
        <item x="1400"/>
        <item x="3969"/>
        <item m="1" x="4469"/>
        <item m="1" x="5790"/>
        <item m="1" x="6778"/>
        <item m="1" x="6005"/>
        <item x="3419"/>
        <item m="1" x="5165"/>
        <item x="637"/>
        <item x="2724"/>
        <item m="1" x="4183"/>
        <item m="1" x="4733"/>
        <item m="1" x="6156"/>
        <item m="1" x="6379"/>
        <item m="1" x="6303"/>
        <item x="3370"/>
        <item m="1" x="7259"/>
        <item m="1" x="5285"/>
        <item m="1" x="6361"/>
        <item m="1" x="6932"/>
        <item x="1105"/>
        <item x="822"/>
        <item m="1" x="4184"/>
        <item m="1" x="6024"/>
        <item m="1" x="5907"/>
        <item m="1" x="6837"/>
        <item x="1488"/>
        <item x="86"/>
        <item x="3420"/>
        <item x="2190"/>
        <item m="1" x="7063"/>
        <item x="1005"/>
        <item x="2850"/>
        <item x="1857"/>
        <item x="840"/>
        <item x="348"/>
        <item m="1" x="6777"/>
        <item m="1" x="4875"/>
        <item m="1" x="6717"/>
        <item m="1" x="5102"/>
        <item x="74"/>
        <item m="1" x="5042"/>
        <item m="1" x="5620"/>
        <item x="2925"/>
        <item m="1" x="5868"/>
        <item x="1506"/>
        <item x="959"/>
        <item m="1" x="4304"/>
        <item x="350"/>
        <item m="1" x="5094"/>
        <item m="1" x="6171"/>
        <item m="1" x="6739"/>
        <item x="85"/>
        <item x="2139"/>
        <item x="2314"/>
        <item m="1" x="7061"/>
        <item m="1" x="4860"/>
        <item x="2766"/>
        <item x="2435"/>
        <item m="1" x="7075"/>
        <item x="981"/>
        <item m="1" x="7109"/>
        <item x="2087"/>
        <item m="1" x="5040"/>
        <item x="618"/>
        <item x="1441"/>
        <item x="2436"/>
        <item m="1" x="5108"/>
        <item m="1" x="5153"/>
        <item m="1" x="4583"/>
        <item x="1224"/>
        <item x="847"/>
        <item m="1" x="4687"/>
        <item x="543"/>
        <item x="3985"/>
        <item x="1858"/>
        <item m="1" x="6529"/>
        <item m="1" x="6819"/>
        <item m="1" x="5749"/>
        <item x="7"/>
        <item m="1" x="5670"/>
        <item x="736"/>
        <item m="1" x="5461"/>
        <item x="3009"/>
        <item m="1" x="5693"/>
        <item m="1" x="6571"/>
        <item x="1524"/>
        <item x="1859"/>
        <item m="1" x="5688"/>
        <item m="1" x="6408"/>
        <item x="1861"/>
        <item m="1" x="4185"/>
        <item m="1" x="6909"/>
        <item x="1164"/>
        <item x="3560"/>
        <item x="4"/>
        <item m="1" x="6068"/>
        <item m="1" x="6008"/>
        <item m="1" x="4611"/>
        <item m="1" x="6072"/>
        <item x="1862"/>
        <item x="2540"/>
        <item m="1" x="4777"/>
        <item m="1" x="5660"/>
        <item x="3715"/>
        <item m="1" x="4917"/>
        <item m="1" x="7245"/>
        <item x="3203"/>
        <item x="2926"/>
        <item x="2315"/>
        <item x="1863"/>
        <item m="1" x="6983"/>
        <item m="1" x="5925"/>
        <item m="1" x="4781"/>
        <item m="1" x="4947"/>
        <item x="832"/>
        <item m="1" x="6727"/>
        <item m="1" x="6528"/>
        <item m="1" x="5658"/>
        <item m="1" x="5006"/>
        <item m="1" x="5247"/>
        <item x="351"/>
        <item x="1238"/>
        <item m="1" x="6825"/>
        <item x="2206"/>
        <item m="1" x="7112"/>
        <item m="1" x="6089"/>
        <item x="2317"/>
        <item x="611"/>
        <item x="2318"/>
        <item x="2471"/>
        <item x="2879"/>
        <item m="1" x="4852"/>
        <item m="1" x="4119"/>
        <item x="707"/>
        <item x="1034"/>
        <item m="1" x="6087"/>
        <item m="1" x="7247"/>
        <item m="1" x="5524"/>
        <item m="1" x="6518"/>
        <item m="1" x="5051"/>
        <item m="1" x="6222"/>
        <item x="1864"/>
        <item m="1" x="6583"/>
        <item m="1" x="5384"/>
        <item m="1" x="4620"/>
        <item x="3371"/>
        <item x="38"/>
        <item x="1001"/>
        <item m="1" x="6157"/>
        <item m="1" x="6967"/>
        <item m="1" x="7134"/>
        <item x="1440"/>
        <item x="3616"/>
        <item x="3898"/>
        <item m="1" x="6079"/>
        <item x="700"/>
        <item m="1" x="5330"/>
        <item m="1" x="6843"/>
        <item x="3555"/>
        <item x="1688"/>
        <item x="852"/>
        <item x="4008"/>
        <item m="1" x="6367"/>
        <item m="1" x="6419"/>
        <item m="1" x="6291"/>
        <item x="235"/>
        <item x="229"/>
        <item m="1" x="6213"/>
        <item x="2711"/>
        <item x="353"/>
        <item m="1" x="5395"/>
        <item x="2927"/>
        <item m="1" x="5648"/>
        <item x="1019"/>
        <item m="1" x="6566"/>
        <item m="1" x="6599"/>
        <item m="1" x="4425"/>
        <item x="32"/>
        <item m="1" x="6738"/>
        <item x="255"/>
        <item x="2615"/>
        <item x="1865"/>
        <item m="1" x="6803"/>
        <item x="825"/>
        <item m="1" x="4447"/>
        <item x="1646"/>
        <item x="39"/>
        <item x="2896"/>
        <item x="746"/>
        <item x="2928"/>
        <item x="2897"/>
        <item x="1866"/>
        <item x="1867"/>
        <item x="1408"/>
        <item x="2822"/>
        <item x="775"/>
        <item x="1414"/>
        <item m="1" x="4815"/>
        <item x="2028"/>
        <item m="1" x="5050"/>
        <item x="2320"/>
        <item m="1" x="7023"/>
        <item x="2929"/>
        <item x="3141"/>
        <item x="3204"/>
        <item m="1" x="6632"/>
        <item m="1" x="6354"/>
        <item m="1" x="6352"/>
        <item x="34"/>
        <item x="354"/>
        <item m="1" x="6500"/>
        <item x="2070"/>
        <item x="1211"/>
        <item m="1" x="7030"/>
        <item m="1" x="6470"/>
        <item x="2777"/>
        <item m="1" x="6682"/>
        <item m="1" x="4960"/>
        <item x="3496"/>
        <item x="1493"/>
        <item x="1480"/>
        <item m="1" x="6523"/>
        <item m="1" x="5646"/>
        <item m="1" x="4649"/>
        <item m="1" x="5745"/>
        <item x="3757"/>
        <item m="1" x="6116"/>
        <item m="1" x="7139"/>
        <item m="1" x="5074"/>
        <item x="1437"/>
        <item x="111"/>
        <item m="1" x="7191"/>
        <item x="833"/>
        <item x="1072"/>
        <item x="52"/>
        <item m="1" x="6318"/>
        <item m="1" x="5215"/>
        <item m="1" x="6790"/>
        <item x="355"/>
        <item x="1449"/>
        <item x="3372"/>
        <item m="1" x="5977"/>
        <item m="1" x="7238"/>
        <item m="1" x="5076"/>
        <item m="1" x="5769"/>
        <item m="1" x="5064"/>
        <item x="1729"/>
        <item x="1229"/>
        <item m="1" x="6181"/>
        <item x="2930"/>
        <item x="71"/>
        <item x="866"/>
        <item m="1" x="7086"/>
        <item m="1" x="5037"/>
        <item x="3624"/>
        <item x="2823"/>
        <item m="1" x="5890"/>
        <item x="743"/>
        <item m="1" x="4958"/>
        <item x="2931"/>
        <item x="356"/>
        <item m="1" x="6794"/>
        <item m="1" x="6646"/>
        <item m="1" x="5426"/>
        <item x="2712"/>
        <item m="1" x="6070"/>
        <item m="1" x="6164"/>
        <item m="1" x="5325"/>
        <item x="3815"/>
        <item x="1686"/>
        <item m="1" x="4301"/>
        <item m="1" x="5791"/>
        <item m="1" x="4238"/>
        <item x="1170"/>
        <item x="1026"/>
        <item m="1" x="7049"/>
        <item m="1" x="4528"/>
        <item m="1" x="6263"/>
        <item m="1" x="7082"/>
        <item x="1092"/>
        <item x="1868"/>
        <item x="1418"/>
        <item m="1" x="4186"/>
        <item x="2932"/>
        <item m="1" x="5676"/>
        <item x="3718"/>
        <item m="1" x="6945"/>
        <item x="1701"/>
        <item x="3485"/>
        <item m="1" x="4946"/>
        <item x="889"/>
        <item m="1" x="6480"/>
        <item m="1" x="4576"/>
        <item m="1" x="5381"/>
        <item x="631"/>
        <item m="1" x="4546"/>
        <item x="3729"/>
        <item x="528"/>
        <item x="127"/>
        <item x="953"/>
        <item x="1764"/>
        <item m="1" x="5017"/>
        <item x="3453"/>
        <item x="3799"/>
        <item x="1620"/>
        <item m="1" x="7066"/>
        <item m="1" x="7033"/>
        <item x="2667"/>
        <item m="1" x="5972"/>
        <item m="1" x="4843"/>
        <item m="1" x="5256"/>
        <item m="1" x="5372"/>
        <item x="1447"/>
        <item x="2321"/>
        <item m="1" x="4759"/>
        <item m="1" x="4349"/>
        <item x="1869"/>
        <item m="1" x="7240"/>
        <item x="2092"/>
        <item m="1" x="4824"/>
        <item x="581"/>
        <item m="1" x="6429"/>
        <item m="1" x="6659"/>
        <item m="1" x="5541"/>
        <item m="1" x="5160"/>
        <item x="1031"/>
        <item m="1" x="5751"/>
        <item m="1" x="4271"/>
        <item x="698"/>
        <item m="1" x="7211"/>
        <item m="1" x="7036"/>
        <item m="1" x="6743"/>
        <item x="756"/>
        <item m="1" x="5012"/>
        <item x="1067"/>
        <item m="1" x="6943"/>
        <item x="2518"/>
        <item m="1" x="6311"/>
        <item m="1" x="5339"/>
        <item m="1" x="5145"/>
        <item m="1" x="4375"/>
        <item x="3157"/>
        <item x="1154"/>
        <item m="1" x="5449"/>
        <item x="3816"/>
        <item x="43"/>
        <item m="1" x="5302"/>
        <item m="1" x="4479"/>
        <item m="1" x="4982"/>
        <item x="3573"/>
        <item m="1" x="5260"/>
        <item x="2726"/>
        <item m="1" x="4722"/>
        <item x="1008"/>
        <item x="3486"/>
        <item m="1" x="4342"/>
        <item x="905"/>
        <item x="1219"/>
        <item m="1" x="7271"/>
        <item m="1" x="7219"/>
        <item m="1" x="6455"/>
        <item m="1" x="7092"/>
        <item m="1" x="6806"/>
        <item x="67"/>
        <item m="1" x="6060"/>
        <item m="1" x="4826"/>
        <item x="228"/>
        <item x="906"/>
        <item m="1" x="5379"/>
        <item m="1" x="6706"/>
        <item m="1" x="4545"/>
        <item m="1" x="6286"/>
        <item x="845"/>
        <item x="3526"/>
        <item m="1" x="6602"/>
        <item x="2322"/>
        <item x="1870"/>
        <item m="1" x="5068"/>
        <item m="1" x="4306"/>
        <item m="1" x="4943"/>
        <item x="357"/>
        <item m="1" x="5220"/>
        <item x="2323"/>
        <item m="1" x="4948"/>
        <item m="1" x="4486"/>
        <item x="2702"/>
        <item x="865"/>
        <item m="1" x="6333"/>
        <item x="1871"/>
        <item x="2933"/>
        <item x="2934"/>
        <item x="2145"/>
        <item m="1" x="6456"/>
        <item x="3487"/>
        <item m="1" x="5532"/>
        <item m="1" x="5999"/>
        <item x="1677"/>
        <item m="1" x="6039"/>
        <item m="1" x="6132"/>
        <item x="2324"/>
        <item m="1" x="7105"/>
        <item m="1" x="4783"/>
        <item m="1" x="6176"/>
        <item x="841"/>
        <item x="547"/>
        <item m="1" x="6876"/>
        <item x="1074"/>
        <item x="3373"/>
        <item x="2032"/>
        <item x="36"/>
        <item x="1091"/>
        <item x="1206"/>
        <item m="1" x="4470"/>
        <item x="2747"/>
        <item x="144"/>
        <item x="980"/>
        <item m="1" x="5555"/>
        <item x="610"/>
        <item x="3567"/>
        <item x="2325"/>
        <item x="3132"/>
        <item x="2647"/>
        <item x="3900"/>
        <item m="1" x="7167"/>
        <item x="2437"/>
        <item x="3374"/>
        <item x="1075"/>
        <item x="2326"/>
        <item m="1" x="7029"/>
        <item m="1" x="5932"/>
        <item m="1" x="4493"/>
        <item x="358"/>
        <item m="1" x="6296"/>
        <item m="1" x="6951"/>
        <item m="1" x="6159"/>
        <item m="1" x="6073"/>
        <item m="1" x="6340"/>
        <item m="1" x="5792"/>
        <item x="2062"/>
        <item x="48"/>
        <item x="2660"/>
        <item m="1" x="4907"/>
        <item x="3345"/>
        <item x="4012"/>
        <item m="1" x="6856"/>
        <item m="1" x="6413"/>
        <item x="535"/>
        <item m="1" x="6975"/>
        <item m="1" x="5966"/>
        <item x="1482"/>
        <item x="1420"/>
        <item m="1" x="6430"/>
        <item m="1" x="5989"/>
        <item x="686"/>
        <item x="907"/>
        <item x="2648"/>
        <item m="1" x="7044"/>
        <item x="1743"/>
        <item x="3456"/>
        <item x="646"/>
        <item m="1" x="5482"/>
        <item m="1" x="5631"/>
        <item m="1" x="7064"/>
        <item x="1317"/>
        <item x="2935"/>
        <item x="3146"/>
        <item x="710"/>
        <item x="3464"/>
        <item m="1" x="4516"/>
        <item x="1228"/>
        <item m="1" x="5800"/>
        <item x="3375"/>
        <item x="3376"/>
        <item x="2328"/>
        <item x="107"/>
        <item x="3817"/>
        <item x="2700"/>
        <item x="3434"/>
        <item m="1" x="4618"/>
        <item x="1121"/>
        <item x="1011"/>
        <item m="1" x="5400"/>
        <item x="1876"/>
        <item m="1" x="4692"/>
        <item x="1647"/>
        <item x="360"/>
        <item m="1" x="6935"/>
        <item x="3120"/>
        <item x="1877"/>
        <item m="1" x="7097"/>
        <item m="1" x="4471"/>
        <item x="1010"/>
        <item x="834"/>
        <item m="1" x="5083"/>
        <item x="3625"/>
        <item m="1" x="5960"/>
        <item m="1" x="4374"/>
        <item x="1656"/>
        <item m="1" x="5563"/>
        <item x="1872"/>
        <item m="1" x="6944"/>
        <item m="1" x="5132"/>
        <item m="1" x="7035"/>
        <item m="1" x="4740"/>
        <item m="1" x="5015"/>
        <item m="1" x="4983"/>
        <item m="1" x="7037"/>
        <item x="2936"/>
        <item m="1" x="7117"/>
        <item m="1" x="6586"/>
        <item m="1" x="5143"/>
        <item m="1" x="6953"/>
        <item x="1738"/>
        <item x="1873"/>
        <item x="2743"/>
        <item m="1" x="6359"/>
        <item x="3720"/>
        <item x="1874"/>
        <item m="1" x="4621"/>
        <item x="3733"/>
        <item m="1" x="5151"/>
        <item m="1" x="5847"/>
        <item m="1" x="5991"/>
        <item x="776"/>
        <item m="1" x="4339"/>
        <item m="1" x="4845"/>
        <item m="1" x="6871"/>
        <item x="3488"/>
        <item x="3509"/>
        <item x="1875"/>
        <item m="1" x="5609"/>
        <item m="1" x="6388"/>
        <item m="1" x="5592"/>
        <item m="1" x="4187"/>
        <item m="1" x="6604"/>
        <item m="1" x="5877"/>
        <item m="1" x="4143"/>
        <item m="1" x="4091"/>
        <item x="1529"/>
        <item x="1878"/>
        <item m="1" x="5086"/>
        <item x="2472"/>
        <item x="3377"/>
        <item x="3818"/>
        <item m="1" x="6218"/>
        <item x="1021"/>
        <item m="1" x="6051"/>
        <item m="1" x="6468"/>
        <item x="549"/>
        <item m="1" x="5798"/>
        <item m="1" x="4629"/>
        <item m="1" x="6275"/>
        <item m="1" x="6244"/>
        <item m="1" x="5712"/>
        <item m="1" x="5860"/>
        <item m="1" x="5823"/>
        <item x="1043"/>
        <item m="1" x="6734"/>
        <item x="1088"/>
        <item x="986"/>
        <item x="3653"/>
        <item m="1" x="5312"/>
        <item m="1" x="5227"/>
        <item m="1" x="5239"/>
        <item x="992"/>
        <item x="254"/>
        <item x="3139"/>
        <item x="175"/>
        <item x="3210"/>
        <item x="2515"/>
        <item x="3655"/>
        <item m="1" x="5297"/>
        <item m="1" x="5939"/>
        <item x="1415"/>
        <item x="950"/>
        <item x="145"/>
        <item m="1" x="6969"/>
        <item x="2026"/>
        <item x="850"/>
        <item x="2618"/>
        <item x="2027"/>
        <item m="1" x="6857"/>
        <item x="3989"/>
        <item x="362"/>
        <item m="1" x="5427"/>
        <item x="908"/>
        <item m="1" x="6525"/>
        <item m="1" x="5517"/>
        <item x="221"/>
        <item m="1" x="4384"/>
        <item m="1" x="4448"/>
        <item m="1" x="4188"/>
        <item x="757"/>
        <item m="1" x="6844"/>
        <item m="1" x="4727"/>
        <item x="2937"/>
        <item m="1" x="6760"/>
        <item m="1" x="6582"/>
        <item x="1696"/>
        <item m="1" x="5019"/>
        <item m="1" x="5344"/>
        <item m="1" x="4345"/>
        <item m="1" x="6603"/>
        <item m="1" x="4768"/>
        <item m="1" x="6578"/>
        <item m="1" x="6342"/>
        <item m="1" x="4580"/>
        <item m="1" x="7235"/>
        <item x="1231"/>
        <item x="2898"/>
        <item x="2191"/>
        <item m="1" x="6758"/>
        <item x="363"/>
        <item x="861"/>
        <item x="2194"/>
        <item x="3133"/>
        <item x="1430"/>
        <item m="1" x="5643"/>
        <item x="3899"/>
        <item x="1879"/>
        <item x="1880"/>
        <item m="1" x="7178"/>
        <item x="793"/>
        <item m="1" x="6534"/>
        <item m="1" x="5219"/>
        <item m="1" x="4381"/>
        <item x="1507"/>
        <item x="1518"/>
        <item x="3995"/>
        <item m="1" x="5839"/>
        <item x="364"/>
        <item m="1" x="4616"/>
        <item m="1" x="7231"/>
        <item x="1142"/>
        <item m="1" x="6670"/>
        <item m="1" x="6397"/>
        <item m="1" x="7173"/>
        <item m="1" x="6290"/>
        <item m="1" x="4581"/>
        <item x="1027"/>
        <item x="1159"/>
        <item m="1" x="6486"/>
        <item x="1128"/>
        <item x="909"/>
        <item x="559"/>
        <item x="1056"/>
        <item m="1" x="4837"/>
        <item m="1" x="6642"/>
        <item m="1" x="6657"/>
        <item x="3819"/>
        <item m="1" x="4771"/>
        <item x="949"/>
        <item m="1" x="5779"/>
        <item m="1" x="4189"/>
        <item x="2617"/>
        <item x="1327"/>
        <item x="3991"/>
        <item m="1" x="5110"/>
        <item x="1122"/>
        <item m="1" x="5369"/>
        <item x="72"/>
        <item x="787"/>
        <item m="1" x="4108"/>
        <item x="2881"/>
        <item m="1" x="4683"/>
        <item x="3378"/>
        <item m="1" x="4289"/>
        <item m="1" x="6774"/>
        <item m="1" x="4905"/>
        <item m="1" x="7225"/>
        <item m="1" x="5659"/>
        <item x="2938"/>
        <item x="2649"/>
        <item x="193"/>
        <item x="2474"/>
        <item x="742"/>
        <item m="1" x="4794"/>
        <item m="1" x="6530"/>
        <item x="3878"/>
        <item x="848"/>
        <item m="1" x="5069"/>
        <item x="2330"/>
        <item x="1881"/>
        <item m="1" x="6320"/>
        <item m="1" x="6741"/>
        <item x="879"/>
        <item m="1" x="6022"/>
        <item x="366"/>
        <item m="1" x="4084"/>
        <item m="1" x="4365"/>
        <item m="1" x="6541"/>
        <item x="367"/>
        <item m="1" x="4694"/>
        <item m="1" x="4751"/>
        <item x="1769"/>
        <item x="754"/>
        <item m="1" x="4338"/>
        <item m="1" x="6335"/>
        <item m="1" x="6458"/>
        <item m="1" x="6304"/>
        <item x="761"/>
        <item m="1" x="5089"/>
        <item x="1705"/>
        <item m="1" x="6358"/>
        <item x="716"/>
        <item m="1" x="6616"/>
        <item m="1" x="7188"/>
        <item x="368"/>
        <item m="1" x="6883"/>
        <item m="1" x="4529"/>
        <item m="1" x="6049"/>
        <item m="1" x="4625"/>
        <item m="1" x="5962"/>
        <item x="2331"/>
        <item m="1" x="4750"/>
        <item x="675"/>
        <item x="1064"/>
        <item x="370"/>
        <item m="1" x="4869"/>
        <item x="1884"/>
        <item m="1" x="5233"/>
        <item m="1" x="6356"/>
        <item x="181"/>
        <item x="1131"/>
        <item m="1" x="4190"/>
        <item x="2333"/>
        <item x="230"/>
        <item x="803"/>
        <item m="1" x="5114"/>
        <item x="2155"/>
        <item x="2025"/>
        <item x="2015"/>
        <item x="3134"/>
        <item x="2334"/>
        <item m="1" x="4804"/>
        <item m="1" x="4594"/>
        <item x="1885"/>
        <item x="2260"/>
        <item x="910"/>
        <item m="1" x="5141"/>
        <item m="1" x="6066"/>
        <item m="1" x="5428"/>
        <item m="1" x="5726"/>
        <item x="2441"/>
        <item m="1" x="6868"/>
        <item x="1047"/>
        <item m="1" x="6488"/>
        <item m="1" x="6805"/>
        <item m="1" x="6006"/>
        <item m="1" x="7227"/>
        <item x="139"/>
        <item m="1" x="7055"/>
        <item m="1" x="5600"/>
        <item m="1" x="7010"/>
        <item m="1" x="5027"/>
        <item m="1" x="4404"/>
        <item m="1" x="5401"/>
        <item m="1" x="6532"/>
        <item x="1481"/>
        <item x="2335"/>
        <item m="1" x="6869"/>
        <item x="2811"/>
        <item x="2939"/>
        <item x="2149"/>
        <item x="2336"/>
        <item m="1" x="4270"/>
        <item m="1" x="6047"/>
        <item x="911"/>
        <item x="574"/>
        <item m="1" x="6517"/>
        <item x="3856"/>
        <item x="1651"/>
        <item m="1" x="5063"/>
        <item m="1" x="6559"/>
        <item m="1" x="5675"/>
        <item m="1" x="4357"/>
        <item m="1" x="4281"/>
        <item x="208"/>
        <item x="739"/>
        <item m="1" x="5016"/>
        <item x="673"/>
        <item x="2338"/>
        <item m="1" x="4305"/>
        <item x="2818"/>
        <item m="1" x="6612"/>
        <item x="3217"/>
        <item m="1" x="6255"/>
        <item x="2418"/>
        <item m="1" x="4971"/>
        <item x="1150"/>
        <item x="1152"/>
        <item m="1" x="5929"/>
        <item m="1" x="4449"/>
        <item m="1" x="6685"/>
        <item m="1" x="6391"/>
        <item x="19"/>
        <item m="1" x="6143"/>
        <item x="2940"/>
        <item x="977"/>
        <item m="1" x="5469"/>
        <item x="1552"/>
        <item x="1200"/>
        <item m="1" x="6572"/>
        <item x="3473"/>
        <item x="40"/>
        <item m="1" x="5995"/>
        <item x="2698"/>
        <item m="1" x="5127"/>
        <item x="978"/>
        <item x="118"/>
        <item m="1" x="5131"/>
        <item x="3901"/>
        <item x="3479"/>
        <item m="1" x="6653"/>
        <item m="1" x="6946"/>
        <item m="1" x="4940"/>
        <item m="1" x="6217"/>
        <item m="1" x="7107"/>
        <item m="1" x="4836"/>
        <item m="1" x="5733"/>
        <item m="1" x="4767"/>
        <item m="1" x="5168"/>
        <item m="1" x="6188"/>
        <item m="1" x="5638"/>
        <item m="1" x="5944"/>
        <item m="1" x="4561"/>
        <item m="1" x="6540"/>
        <item m="1" x="5535"/>
        <item m="1" x="5720"/>
        <item m="1" x="4111"/>
        <item m="1" x="5685"/>
        <item m="1" x="7269"/>
        <item m="1" x="5324"/>
        <item x="2802"/>
        <item m="1" x="6826"/>
        <item m="1" x="5376"/>
        <item m="1" x="5661"/>
        <item x="744"/>
        <item m="1" x="6907"/>
        <item m="1" x="6941"/>
        <item m="1" x="6901"/>
        <item m="1" x="5171"/>
        <item m="1" x="5419"/>
        <item m="1" x="6864"/>
        <item m="1" x="5706"/>
        <item m="1" x="5579"/>
        <item m="1" x="5026"/>
        <item m="1" x="5280"/>
        <item m="1" x="4926"/>
        <item m="1" x="5263"/>
        <item m="1" x="4595"/>
        <item m="1" x="5097"/>
        <item m="1" x="4775"/>
        <item m="1" x="6976"/>
        <item x="3508"/>
        <item m="1" x="5465"/>
        <item m="1" x="5602"/>
        <item m="1" x="7260"/>
        <item x="789"/>
        <item m="1" x="6796"/>
        <item x="2735"/>
        <item x="35"/>
        <item m="1" x="5264"/>
        <item m="1" x="6584"/>
        <item m="1" x="5347"/>
        <item m="1" x="6003"/>
        <item m="1" x="6636"/>
        <item m="1" x="4934"/>
        <item m="1" x="6187"/>
        <item m="1" x="4391"/>
        <item m="1" x="6280"/>
        <item m="1" x="6492"/>
        <item x="1551"/>
        <item m="1" x="6037"/>
        <item m="1" x="4383"/>
        <item m="1" x="5499"/>
        <item m="1" x="7084"/>
        <item m="1" x="4530"/>
        <item m="1" x="6722"/>
        <item m="1" x="5743"/>
        <item x="2941"/>
        <item x="532"/>
        <item x="2942"/>
        <item x="2943"/>
        <item x="657"/>
        <item m="1" x="4112"/>
        <item m="1" x="5403"/>
        <item x="596"/>
        <item x="3986"/>
        <item m="1" x="4326"/>
        <item m="1" x="6736"/>
        <item m="1" x="6211"/>
        <item m="1" x="6028"/>
        <item x="1113"/>
        <item m="1" x="5949"/>
        <item m="1" x="5095"/>
        <item x="2130"/>
        <item m="1" x="4480"/>
        <item m="1" x="6866"/>
        <item m="1" x="5731"/>
        <item m="1" x="6035"/>
        <item m="1" x="4511"/>
        <item m="1" x="5662"/>
        <item m="1" x="6855"/>
        <item m="1" x="6111"/>
        <item m="1" x="7226"/>
        <item m="1" x="7170"/>
        <item m="1" x="5106"/>
        <item m="1" x="4277"/>
        <item x="3379"/>
        <item m="1" x="7159"/>
        <item m="1" x="4475"/>
        <item m="1" x="6493"/>
        <item m="1" x="5520"/>
        <item m="1" x="5334"/>
        <item m="1" x="6289"/>
        <item x="3380"/>
        <item m="1" x="5674"/>
        <item m="1" x="4382"/>
        <item m="1" x="5282"/>
        <item m="1" x="4409"/>
        <item m="1" x="7080"/>
        <item m="1" x="5781"/>
        <item m="1" x="5796"/>
        <item m="1" x="5420"/>
        <item m="1" x="5578"/>
        <item m="1" x="4558"/>
        <item m="1" x="6153"/>
        <item m="1" x="6568"/>
        <item m="1" x="4567"/>
        <item m="1" x="6069"/>
        <item m="1" x="5273"/>
        <item m="1" x="5477"/>
        <item m="1" x="6271"/>
        <item x="163"/>
        <item m="1" x="6208"/>
        <item m="1" x="6129"/>
        <item m="1" x="6998"/>
        <item m="1" x="6804"/>
        <item m="1" x="5567"/>
        <item m="1" x="5873"/>
        <item m="1" x="5589"/>
        <item m="1" x="6019"/>
        <item m="1" x="4994"/>
        <item m="1" x="7229"/>
        <item m="1" x="5335"/>
        <item x="1531"/>
        <item m="1" x="7279"/>
        <item m="1" x="5187"/>
        <item m="1" x="6877"/>
        <item m="1" x="5072"/>
        <item m="1" x="6527"/>
        <item m="1" x="5022"/>
        <item m="1" x="5513"/>
        <item m="1" x="6146"/>
        <item m="1" x="5584"/>
        <item m="1" x="6807"/>
        <item m="1" x="5489"/>
        <item m="1" x="5055"/>
        <item m="1" x="5470"/>
        <item x="3766"/>
        <item m="1" x="5640"/>
        <item m="1" x="4671"/>
        <item m="1" x="5447"/>
        <item m="1" x="4641"/>
        <item m="1" x="6451"/>
        <item m="1" x="5590"/>
        <item m="1" x="6626"/>
        <item x="3773"/>
        <item m="1" x="6065"/>
        <item m="1" x="7104"/>
        <item m="1" x="5488"/>
        <item x="3564"/>
        <item m="1" x="4550"/>
        <item x="3336"/>
        <item m="1" x="6315"/>
        <item x="2137"/>
        <item m="1" x="6453"/>
        <item x="2944"/>
        <item x="3800"/>
        <item m="1" x="4128"/>
        <item m="1" x="5951"/>
        <item m="1" x="4477"/>
        <item m="1" x="6387"/>
        <item m="1" x="5408"/>
        <item m="1" x="4596"/>
        <item m="1" x="6126"/>
        <item x="3769"/>
        <item m="1" x="5212"/>
        <item m="1" x="6625"/>
        <item m="1" x="5576"/>
        <item m="1" x="5009"/>
        <item m="1" x="5909"/>
        <item x="604"/>
        <item x="3458"/>
        <item x="1428"/>
        <item m="1" x="4597"/>
        <item x="2752"/>
        <item x="661"/>
        <item m="1" x="5595"/>
        <item m="1" x="7048"/>
        <item m="1" x="7184"/>
        <item m="1" x="5207"/>
        <item m="1" x="4910"/>
        <item m="1" x="5416"/>
        <item m="1" x="5232"/>
        <item m="1" x="5814"/>
        <item x="3668"/>
        <item x="1268"/>
        <item x="3381"/>
        <item x="1893"/>
        <item m="1" x="5803"/>
        <item m="1" x="6938"/>
        <item x="146"/>
        <item x="3996"/>
        <item x="734"/>
        <item m="1" x="4809"/>
        <item x="1886"/>
        <item x="1887"/>
        <item m="1" x="5188"/>
        <item m="1" x="6594"/>
        <item x="371"/>
        <item m="1" x="5817"/>
        <item x="3382"/>
        <item m="1" x="5838"/>
        <item m="1" x="6272"/>
        <item x="750"/>
        <item x="1888"/>
        <item m="1" x="4573"/>
        <item x="1889"/>
        <item x="1890"/>
        <item m="1" x="4191"/>
        <item m="1" x="6782"/>
        <item x="3299"/>
        <item x="684"/>
        <item x="2650"/>
        <item m="1" x="5957"/>
        <item m="1" x="4758"/>
        <item x="2442"/>
        <item m="1" x="5678"/>
        <item x="645"/>
        <item x="1736"/>
        <item m="1" x="4192"/>
        <item x="2341"/>
        <item x="1891"/>
        <item m="1" x="4587"/>
        <item m="1" x="5573"/>
        <item x="856"/>
        <item m="1" x="6585"/>
        <item x="1892"/>
        <item x="2342"/>
        <item x="873"/>
        <item m="1" x="6338"/>
        <item x="2476"/>
        <item m="1" x="5152"/>
        <item x="1894"/>
        <item m="1" x="4193"/>
        <item x="2344"/>
        <item x="3158"/>
        <item m="1" x="7059"/>
        <item x="373"/>
        <item x="2548"/>
        <item m="1" x="4808"/>
        <item m="1" x="6742"/>
        <item m="1" x="5672"/>
        <item m="1" x="6262"/>
        <item m="1" x="4903"/>
        <item m="1" x="4560"/>
        <item m="1" x="5512"/>
        <item x="2024"/>
        <item m="1" x="4939"/>
        <item m="1" x="7089"/>
        <item x="2829"/>
        <item m="1" x="4250"/>
        <item x="2945"/>
        <item x="3422"/>
        <item x="189"/>
        <item m="1" x="4244"/>
        <item m="1" x="6937"/>
        <item m="1" x="5138"/>
        <item x="2706"/>
        <item m="1" x="6641"/>
        <item m="1" x="4194"/>
        <item m="1" x="4366"/>
        <item x="1110"/>
        <item x="1111"/>
        <item m="1" x="6231"/>
        <item m="1" x="5961"/>
        <item m="1" x="5147"/>
        <item m="1" x="5156"/>
        <item x="1759"/>
        <item m="1" x="6253"/>
        <item m="1" x="4476"/>
        <item m="1" x="6322"/>
        <item x="3300"/>
        <item x="1895"/>
        <item x="679"/>
        <item x="376"/>
        <item x="2346"/>
        <item m="1" x="5173"/>
        <item x="274"/>
        <item x="1269"/>
        <item x="1022"/>
        <item m="1" x="5572"/>
        <item x="842"/>
        <item x="3723"/>
        <item m="1" x="4921"/>
        <item m="1" x="6179"/>
        <item m="1" x="5880"/>
        <item x="45"/>
        <item m="1" x="4450"/>
        <item m="1" x="7147"/>
        <item x="1896"/>
        <item x="2073"/>
        <item x="721"/>
        <item x="2347"/>
        <item m="1" x="4408"/>
        <item m="1" x="7193"/>
        <item m="1" x="4565"/>
        <item x="966"/>
        <item x="855"/>
        <item m="1" x="6491"/>
        <item m="1" x="5418"/>
        <item m="1" x="6268"/>
        <item x="575"/>
        <item x="377"/>
        <item m="1" x="4363"/>
        <item m="1" x="6622"/>
        <item x="947"/>
        <item x="1270"/>
        <item m="1" x="4195"/>
        <item m="1" x="5298"/>
        <item m="1" x="7131"/>
        <item x="3700"/>
        <item x="2946"/>
        <item x="378"/>
        <item m="1" x="6396"/>
        <item m="1" x="6420"/>
        <item m="1" x="6321"/>
        <item x="1453"/>
        <item x="2348"/>
        <item x="1438"/>
        <item x="741"/>
        <item x="379"/>
        <item m="1" x="7187"/>
        <item x="3701"/>
        <item m="1" x="4664"/>
        <item m="1" x="4719"/>
        <item x="2882"/>
        <item x="2883"/>
        <item x="1899"/>
        <item m="1" x="6829"/>
        <item x="4067"/>
        <item x="3384"/>
        <item m="1" x="7062"/>
        <item x="726"/>
        <item m="1" x="5093"/>
        <item x="3012"/>
        <item m="1" x="5614"/>
        <item x="147"/>
        <item x="1901"/>
        <item m="1" x="6252"/>
        <item m="1" x="4678"/>
        <item m="1" x="5442"/>
        <item x="1429"/>
        <item m="1" x="7253"/>
        <item m="1" x="5998"/>
        <item m="1" x="5780"/>
        <item x="3385"/>
        <item m="1" x="5380"/>
        <item m="1" x="4850"/>
        <item x="1318"/>
        <item m="1" x="6000"/>
        <item x="2264"/>
        <item x="1045"/>
        <item x="1048"/>
        <item m="1" x="6929"/>
        <item x="2947"/>
        <item m="1" x="4726"/>
        <item x="2948"/>
        <item m="1" x="4196"/>
        <item x="689"/>
        <item m="1" x="6013"/>
        <item x="2063"/>
        <item m="1" x="4993"/>
        <item x="1397"/>
        <item m="1" x="4954"/>
        <item x="2061"/>
        <item m="1" x="4132"/>
        <item m="1" x="4874"/>
        <item m="1" x="5167"/>
        <item x="1051"/>
        <item x="3902"/>
        <item x="3386"/>
        <item x="3507"/>
        <item m="1" x="6270"/>
        <item m="1" x="5851"/>
        <item m="1" x="4235"/>
        <item m="1" x="4776"/>
        <item m="1" x="6986"/>
        <item x="1319"/>
        <item m="1" x="7040"/>
        <item m="1" x="4275"/>
        <item x="3848"/>
        <item m="1" x="5204"/>
        <item m="1" x="6562"/>
        <item x="3713"/>
        <item m="1" x="7181"/>
        <item x="648"/>
        <item x="3820"/>
        <item m="1" x="6118"/>
        <item x="3466"/>
        <item m="1" x="5262"/>
        <item x="2797"/>
        <item x="3489"/>
        <item m="1" x="4891"/>
        <item m="1" x="6279"/>
        <item x="1237"/>
        <item m="1" x="6893"/>
        <item x="1405"/>
        <item m="1" x="5155"/>
        <item x="782"/>
        <item m="1" x="6236"/>
        <item x="3864"/>
        <item m="1" x="6191"/>
        <item x="1320"/>
        <item m="1" x="7052"/>
        <item x="629"/>
        <item x="1707"/>
        <item m="1" x="6084"/>
        <item m="1" x="7012"/>
        <item m="1" x="4386"/>
        <item m="1" x="6237"/>
        <item m="1" x="4591"/>
        <item m="1" x="6043"/>
        <item m="1" x="5466"/>
        <item m="1" x="5990"/>
        <item m="1" x="4705"/>
        <item m="1" x="6508"/>
        <item m="1" x="5240"/>
        <item m="1" x="6386"/>
        <item m="1" x="5902"/>
        <item m="1" x="5194"/>
        <item m="1" x="5417"/>
        <item m="1" x="5619"/>
        <item m="1" x="6992"/>
        <item m="1" x="5639"/>
        <item m="1" x="5732"/>
        <item m="1" x="6446"/>
        <item m="1" x="7145"/>
        <item m="1" x="6809"/>
        <item m="1" x="6042"/>
        <item m="1" x="4829"/>
        <item m="1" x="6726"/>
        <item m="1" x="7248"/>
        <item m="1" x="5967"/>
        <item m="1" x="4071"/>
        <item m="1" x="4406"/>
        <item x="1660"/>
        <item x="1623"/>
        <item x="3736"/>
        <item m="1" x="7176"/>
        <item x="2349"/>
        <item m="1" x="7262"/>
        <item m="1" x="5690"/>
        <item x="880"/>
        <item x="2817"/>
        <item m="1" x="5580"/>
        <item m="1" x="5423"/>
        <item x="3467"/>
        <item m="1" x="5787"/>
        <item m="1" x="6913"/>
        <item m="1" x="5359"/>
        <item m="1" x="5852"/>
        <item m="1" x="6329"/>
        <item m="1" x="4142"/>
        <item m="1" x="4197"/>
        <item x="3535"/>
        <item x="382"/>
        <item m="1" x="4361"/>
        <item m="1" x="4667"/>
        <item x="2350"/>
        <item x="2820"/>
        <item x="3387"/>
        <item m="1" x="6250"/>
        <item m="1" x="5971"/>
        <item m="1" x="5684"/>
        <item m="1" x="6370"/>
        <item x="1710"/>
        <item m="1" x="4298"/>
        <item x="2762"/>
        <item m="1" x="5533"/>
        <item m="1" x="7255"/>
        <item m="1" x="4951"/>
        <item m="1" x="4198"/>
        <item m="1" x="4760"/>
        <item x="806"/>
        <item m="1" x="5969"/>
        <item x="69"/>
        <item x="1416"/>
        <item m="1" x="4199"/>
        <item x="2949"/>
        <item m="1" x="5846"/>
        <item m="1" x="4278"/>
        <item m="1" x="5036"/>
        <item x="1730"/>
        <item x="3490"/>
        <item x="1687"/>
        <item x="998"/>
        <item m="1" x="4582"/>
        <item x="1902"/>
        <item x="384"/>
        <item x="194"/>
        <item x="1239"/>
        <item m="1" x="5464"/>
        <item x="1389"/>
        <item m="1" x="4364"/>
        <item x="628"/>
        <item m="1" x="5746"/>
        <item x="3821"/>
        <item x="968"/>
        <item x="1741"/>
        <item m="1" x="7200"/>
        <item m="1" x="5281"/>
        <item x="385"/>
        <item x="2884"/>
        <item m="1" x="5386"/>
        <item m="1" x="5656"/>
        <item m="1" x="7270"/>
        <item x="41"/>
        <item x="771"/>
        <item m="1" x="4451"/>
        <item m="1" x="5845"/>
        <item m="1" x="6394"/>
        <item m="1" x="6917"/>
        <item m="1" x="4393"/>
        <item x="256"/>
        <item x="2885"/>
        <item x="1225"/>
        <item m="1" x="6870"/>
        <item m="1" x="6324"/>
        <item m="1" x="7118"/>
        <item m="1" x="5856"/>
        <item x="1212"/>
        <item m="1" x="6645"/>
        <item m="1" x="4200"/>
        <item x="4013"/>
        <item x="3755"/>
        <item m="1" x="7065"/>
        <item x="674"/>
        <item m="1" x="6879"/>
        <item m="1" x="4704"/>
        <item m="1" x="5637"/>
        <item x="2352"/>
        <item x="1208"/>
        <item m="1" x="5752"/>
        <item m="1" x="5103"/>
        <item x="58"/>
        <item x="387"/>
        <item m="1" x="6398"/>
        <item m="1" x="7020"/>
        <item m="1" x="4659"/>
        <item m="1" x="5177"/>
        <item x="2416"/>
        <item x="3801"/>
        <item x="4010"/>
        <item x="2353"/>
        <item x="3388"/>
        <item m="1" x="5130"/>
        <item m="1" x="5603"/>
        <item m="1" x="5370"/>
        <item m="1" x="6617"/>
        <item m="1" x="6970"/>
        <item m="1" x="6916"/>
        <item x="2950"/>
        <item x="912"/>
        <item x="3903"/>
        <item m="1" x="5804"/>
        <item x="551"/>
        <item x="3669"/>
        <item m="1" x="7051"/>
        <item m="1" x="6683"/>
        <item m="1" x="6550"/>
        <item x="388"/>
        <item x="2355"/>
        <item x="389"/>
        <item x="654"/>
        <item x="1697"/>
        <item x="2899"/>
        <item m="1" x="4865"/>
        <item x="2030"/>
        <item x="2477"/>
        <item x="4063"/>
        <item m="1" x="6417"/>
        <item x="785"/>
        <item x="3389"/>
        <item x="1063"/>
        <item x="2609"/>
        <item m="1" x="5144"/>
        <item m="1" x="4870"/>
        <item m="1" x="4503"/>
        <item x="2705"/>
        <item x="390"/>
        <item x="3310"/>
        <item x="1904"/>
        <item m="1" x="4851"/>
        <item x="3506"/>
        <item x="3767"/>
        <item m="1" x="4639"/>
        <item m="1" x="4549"/>
        <item m="1" x="6142"/>
        <item m="1" x="6432"/>
        <item x="1175"/>
        <item x="1479"/>
        <item m="1" x="4770"/>
        <item m="1" x="6377"/>
        <item x="391"/>
        <item m="1" x="7246"/>
        <item m="1" x="6033"/>
        <item x="1490"/>
        <item m="1" x="4452"/>
        <item m="1" x="5100"/>
        <item m="1" x="4239"/>
        <item m="1" x="6369"/>
        <item m="1" x="6259"/>
        <item x="2651"/>
        <item x="1905"/>
        <item m="1" x="6075"/>
        <item m="1" x="7071"/>
        <item x="3717"/>
        <item x="1906"/>
        <item m="1" x="7060"/>
        <item x="392"/>
        <item m="1" x="6776"/>
        <item x="1321"/>
        <item m="1" x="4498"/>
        <item m="1" x="4319"/>
        <item x="2732"/>
        <item m="1" x="4517"/>
        <item x="393"/>
        <item x="583"/>
        <item x="2806"/>
        <item x="1907"/>
        <item x="1789"/>
        <item m="1" x="4797"/>
        <item x="1640"/>
        <item m="1" x="4718"/>
        <item m="1" x="5859"/>
        <item m="1" x="5056"/>
        <item m="1" x="5657"/>
        <item m="1" x="6922"/>
        <item m="1" x="6233"/>
        <item x="783"/>
        <item x="394"/>
        <item x="2951"/>
        <item m="1" x="5157"/>
        <item x="1018"/>
        <item x="2749"/>
        <item x="881"/>
        <item m="1" x="6186"/>
        <item m="1" x="7250"/>
        <item x="3449"/>
        <item x="843"/>
        <item m="1" x="6744"/>
        <item m="1" x="5832"/>
        <item x="1271"/>
        <item m="1" x="7203"/>
        <item x="826"/>
        <item m="1" x="6770"/>
        <item x="1272"/>
        <item m="1" x="7031"/>
        <item m="1" x="6707"/>
        <item m="1" x="6479"/>
        <item m="1" x="7132"/>
        <item m="1" x="5073"/>
        <item m="1" x="6265"/>
        <item m="1" x="5234"/>
        <item m="1" x="6277"/>
        <item x="395"/>
        <item x="2557"/>
        <item m="1" x="4201"/>
        <item m="1" x="5519"/>
        <item x="3383"/>
        <item x="3710"/>
        <item m="1" x="4263"/>
        <item m="1" x="6827"/>
        <item m="1" x="6288"/>
        <item x="956"/>
        <item m="1" x="6637"/>
        <item x="3754"/>
        <item m="1" x="6127"/>
        <item x="3743"/>
        <item x="3872"/>
        <item x="2357"/>
        <item m="1" x="7272"/>
        <item m="1" x="5284"/>
        <item x="1704"/>
        <item m="1" x="5038"/>
        <item x="1909"/>
        <item x="1910"/>
        <item x="1911"/>
        <item x="3975"/>
        <item m="1" x="4491"/>
        <item x="2835"/>
        <item x="1514"/>
        <item x="1521"/>
        <item m="1" x="6224"/>
        <item x="727"/>
        <item m="1" x="5774"/>
        <item m="1" x="5480"/>
        <item x="936"/>
        <item m="1" x="6425"/>
        <item x="1032"/>
        <item m="1" x="5869"/>
        <item m="1" x="4881"/>
        <item m="1" x="4103"/>
        <item m="1" x="4897"/>
        <item x="2059"/>
        <item m="1" x="7008"/>
        <item m="1" x="6769"/>
        <item x="2358"/>
        <item x="3658"/>
        <item m="1" x="6103"/>
        <item x="3587"/>
        <item x="396"/>
        <item x="1426"/>
        <item x="2952"/>
        <item x="3764"/>
        <item m="1" x="5928"/>
        <item m="1" x="5317"/>
        <item m="1" x="5985"/>
        <item m="1" x="5529"/>
        <item x="719"/>
        <item x="1719"/>
        <item m="1" x="5033"/>
        <item m="1" x="5664"/>
        <item x="3224"/>
        <item m="1" x="4499"/>
        <item m="1" x="4379"/>
        <item m="1" x="5148"/>
        <item x="2359"/>
        <item m="1" x="6787"/>
        <item x="151"/>
        <item x="3528"/>
        <item m="1" x="5289"/>
        <item m="1" x="6206"/>
        <item x="397"/>
        <item m="1" x="6771"/>
        <item m="1" x="4710"/>
        <item x="1474"/>
        <item x="398"/>
        <item x="660"/>
        <item x="2360"/>
        <item x="2361"/>
        <item x="3822"/>
        <item m="1" x="4544"/>
        <item x="3195"/>
        <item m="1" x="6619"/>
        <item m="1" x="5896"/>
        <item x="3390"/>
        <item m="1" x="5539"/>
        <item x="1273"/>
        <item x="2798"/>
        <item m="1" x="4321"/>
        <item x="2953"/>
        <item x="253"/>
        <item x="2055"/>
        <item m="1" x="5883"/>
        <item m="1" x="5723"/>
        <item m="1" x="4791"/>
        <item m="1" x="5894"/>
        <item x="92"/>
        <item m="1" x="6512"/>
        <item m="1" x="6547"/>
        <item m="1" x="4547"/>
        <item m="1" x="6759"/>
        <item m="1" x="5113"/>
        <item m="1" x="4859"/>
        <item m="1" x="6460"/>
        <item m="1" x="4609"/>
        <item m="1" x="4388"/>
        <item m="1" x="5903"/>
        <item x="46"/>
        <item m="1" x="7237"/>
        <item x="1069"/>
        <item x="1071"/>
        <item m="1" x="6676"/>
        <item m="1" x="5943"/>
        <item x="1052"/>
        <item x="1913"/>
        <item m="1" x="5724"/>
        <item m="1" x="6699"/>
        <item x="11"/>
        <item x="663"/>
        <item m="1" x="4125"/>
        <item x="3823"/>
        <item m="1" x="5112"/>
        <item m="1" x="6972"/>
        <item m="1" x="7068"/>
        <item m="1" x="4665"/>
        <item m="1" x="6098"/>
        <item x="3824"/>
        <item x="1073"/>
        <item m="1" x="4867"/>
        <item m="1" x="5479"/>
        <item m="1" x="6194"/>
        <item m="1" x="5547"/>
        <item x="1914"/>
        <item m="1" x="4161"/>
        <item x="2446"/>
        <item m="1" x="6228"/>
        <item x="3591"/>
        <item x="624"/>
        <item x="3590"/>
        <item m="1" x="6285"/>
        <item m="1" x="6133"/>
        <item x="1742"/>
        <item x="399"/>
        <item m="1" x="7172"/>
        <item x="1915"/>
        <item x="635"/>
        <item x="2478"/>
        <item x="3225"/>
        <item x="2954"/>
        <item m="1" x="5044"/>
        <item m="1" x="6495"/>
        <item x="974"/>
        <item m="1" x="5463"/>
        <item x="3391"/>
        <item m="1" x="5230"/>
        <item m="1" x="4796"/>
        <item m="1" x="5075"/>
        <item m="1" x="7015"/>
        <item x="2192"/>
        <item x="655"/>
        <item m="1" x="4735"/>
        <item x="1916"/>
        <item m="1" x="6762"/>
        <item m="1" x="5331"/>
        <item x="1155"/>
        <item m="1" x="5881"/>
        <item m="1" x="5011"/>
        <item m="1" x="5186"/>
        <item m="1" x="5301"/>
        <item x="1029"/>
        <item x="6"/>
        <item m="1" x="6410"/>
        <item x="2612"/>
        <item m="1" x="5992"/>
        <item m="1" x="6576"/>
        <item m="1" x="4913"/>
        <item m="1" x="4202"/>
        <item m="1" x="4203"/>
        <item m="1" x="6485"/>
        <item m="1" x="5815"/>
        <item m="1" x="4501"/>
        <item x="2022"/>
        <item m="1" x="4151"/>
        <item m="1" x="5123"/>
        <item m="1" x="6962"/>
        <item x="2021"/>
        <item m="1" x="5876"/>
        <item m="1" x="4124"/>
        <item m="1" x="5807"/>
        <item x="647"/>
        <item m="1" x="5000"/>
        <item x="664"/>
        <item x="148"/>
        <item m="1" x="7204"/>
        <item m="1" x="5663"/>
        <item x="2955"/>
        <item x="2956"/>
        <item x="688"/>
        <item x="1409"/>
        <item m="1" x="4968"/>
        <item m="1" x="6300"/>
        <item x="2151"/>
        <item x="943"/>
        <item x="4007"/>
        <item m="1" x="6195"/>
        <item x="149"/>
        <item m="1" x="5222"/>
        <item x="2957"/>
        <item m="1" x="5248"/>
        <item x="3459"/>
        <item m="1" x="5099"/>
        <item x="1326"/>
        <item m="1" x="5136"/>
        <item m="1" x="4204"/>
        <item m="1" x="4728"/>
        <item x="2958"/>
        <item m="1" x="7119"/>
        <item x="2620"/>
        <item m="1" x="5895"/>
        <item x="2479"/>
        <item x="2365"/>
        <item m="1" x="4205"/>
        <item x="3392"/>
        <item x="1136"/>
        <item m="1" x="4206"/>
        <item m="1" x="4681"/>
        <item m="1" x="5058"/>
        <item x="913"/>
        <item x="982"/>
        <item x="1917"/>
        <item m="1" x="6952"/>
        <item x="1918"/>
        <item x="1763"/>
        <item x="724"/>
        <item m="1" x="7067"/>
        <item x="2900"/>
        <item m="1" x="7125"/>
        <item x="1919"/>
        <item m="1" x="5974"/>
        <item x="401"/>
        <item x="676"/>
        <item x="774"/>
        <item x="402"/>
        <item m="1" x="4572"/>
        <item m="1" x="4350"/>
        <item m="1" x="4283"/>
        <item x="96"/>
        <item m="1" x="4150"/>
        <item m="1" x="5945"/>
        <item m="1" x="5560"/>
        <item x="2366"/>
        <item x="882"/>
        <item x="1425"/>
        <item m="1" x="5085"/>
        <item x="3826"/>
        <item x="2665"/>
        <item m="1" x="4539"/>
        <item x="1920"/>
        <item x="1143"/>
        <item m="1" x="6723"/>
        <item x="2265"/>
        <item m="1" x="5300"/>
        <item x="1921"/>
        <item x="3301"/>
        <item x="883"/>
        <item x="884"/>
        <item x="1104"/>
        <item m="1" x="6443"/>
        <item x="403"/>
        <item x="3802"/>
        <item m="1" x="6942"/>
        <item m="1" x="5865"/>
        <item x="3993"/>
        <item m="1" x="5078"/>
        <item x="589"/>
        <item x="703"/>
        <item x="1145"/>
        <item x="3160"/>
        <item x="3984"/>
        <item m="1" x="4915"/>
        <item m="1" x="5735"/>
        <item x="1724"/>
        <item x="404"/>
        <item x="2367"/>
        <item m="1" x="6382"/>
        <item m="1" x="5844"/>
        <item m="1" x="6772"/>
        <item m="1" x="6327"/>
        <item m="1" x="5129"/>
        <item x="2795"/>
        <item x="914"/>
        <item x="3393"/>
        <item x="3014"/>
        <item m="1" x="4257"/>
        <item m="1" x="4258"/>
        <item x="1119"/>
        <item m="1" x="5004"/>
        <item x="1016"/>
        <item m="1" x="5941"/>
        <item m="1" x="5540"/>
        <item m="1" x="6700"/>
        <item x="1109"/>
        <item x="1922"/>
        <item x="2449"/>
        <item m="1" x="4337"/>
        <item x="3775"/>
        <item x="2814"/>
        <item x="990"/>
        <item m="1" x="5126"/>
        <item x="2623"/>
        <item m="1" x="5077"/>
        <item m="1" x="6241"/>
        <item x="3768"/>
        <item m="1" x="7251"/>
        <item x="405"/>
        <item m="1" x="6184"/>
        <item x="1014"/>
        <item m="1" x="7070"/>
        <item x="821"/>
        <item x="3228"/>
        <item x="1923"/>
        <item x="764"/>
        <item m="1" x="6442"/>
        <item m="1" x="5430"/>
        <item m="1" x="6190"/>
        <item x="406"/>
        <item m="1" x="6207"/>
        <item x="933"/>
        <item x="1431"/>
        <item m="1" x="5850"/>
        <item x="2959"/>
        <item x="729"/>
        <item m="1" x="4282"/>
        <item x="1924"/>
        <item m="1" x="6581"/>
        <item m="1" x="5833"/>
        <item m="1" x="6147"/>
        <item x="1171"/>
        <item x="2652"/>
        <item x="3229"/>
        <item x="1925"/>
        <item x="3574"/>
        <item m="1" x="5485"/>
        <item x="1926"/>
        <item x="2369"/>
        <item x="1927"/>
        <item m="1" x="5481"/>
        <item x="1928"/>
        <item x="1929"/>
        <item m="1" x="5491"/>
        <item x="407"/>
        <item x="3515"/>
        <item x="3904"/>
        <item m="1" x="6933"/>
        <item m="1" x="4329"/>
        <item x="2815"/>
        <item m="1" x="7120"/>
        <item m="1" x="4889"/>
        <item x="3394"/>
        <item m="1" x="6463"/>
        <item m="1" x="4272"/>
        <item m="1" x="4160"/>
        <item x="1702"/>
        <item x="119"/>
        <item m="1" x="6618"/>
        <item m="1" x="5843"/>
        <item m="1" x="6449"/>
        <item m="1" x="6297"/>
        <item m="1" x="6015"/>
        <item x="1930"/>
        <item m="1" x="4723"/>
        <item m="1" x="5342"/>
        <item m="1" x="6027"/>
        <item m="1" x="5586"/>
        <item m="1" x="6656"/>
        <item x="3661"/>
        <item m="1" x="5916"/>
        <item x="2887"/>
        <item x="3430"/>
        <item x="1931"/>
        <item m="1" x="5634"/>
        <item x="835"/>
        <item m="1" x="4615"/>
        <item x="4004"/>
        <item x="2147"/>
        <item x="2960"/>
        <item x="1079"/>
        <item x="156"/>
        <item x="3232"/>
        <item m="1" x="6610"/>
        <item m="1" x="4825"/>
        <item m="1" x="5387"/>
        <item x="408"/>
        <item m="1" x="5544"/>
        <item m="1" x="5819"/>
        <item x="2370"/>
        <item m="1" x="5625"/>
        <item m="1" x="6457"/>
        <item x="3845"/>
        <item m="1" x="5554"/>
        <item m="1" x="5175"/>
        <item m="1" x="6996"/>
        <item m="1" x="4988"/>
        <item m="1" x="6867"/>
        <item m="1" x="4668"/>
        <item x="18"/>
        <item m="1" x="5802"/>
        <item m="1" x="7160"/>
        <item m="1" x="5266"/>
        <item x="2033"/>
        <item m="1" x="5686"/>
        <item x="3395"/>
        <item m="1" x="5353"/>
        <item x="1471"/>
        <item x="3432"/>
        <item x="2372"/>
        <item x="1084"/>
        <item x="3827"/>
        <item x="2616"/>
        <item x="3588"/>
        <item m="1" x="7166"/>
        <item m="1" x="6756"/>
        <item m="1" x="5422"/>
        <item x="3843"/>
        <item m="1" x="6016"/>
        <item x="1000"/>
        <item x="120"/>
        <item m="1" x="5039"/>
        <item x="941"/>
        <item m="1" x="7090"/>
        <item x="3712"/>
        <item x="2373"/>
        <item m="1" x="6872"/>
        <item m="1" x="6795"/>
        <item m="1" x="6053"/>
        <item x="630"/>
        <item x="1932"/>
        <item m="1" x="5439"/>
        <item x="838"/>
        <item m="1" x="5968"/>
        <item x="3980"/>
        <item x="2653"/>
        <item m="1" x="6105"/>
        <item x="1497"/>
        <item x="1498"/>
        <item m="1" x="6710"/>
        <item m="1" x="6703"/>
        <item x="579"/>
        <item x="3973"/>
        <item m="1" x="7021"/>
        <item m="1" x="5585"/>
        <item m="1" x="7041"/>
        <item m="1" x="6565"/>
        <item m="1" x="5045"/>
        <item m="1" x="4566"/>
        <item x="409"/>
        <item m="1" x="6955"/>
        <item m="1" x="6177"/>
        <item m="1" x="5866"/>
        <item x="1739"/>
        <item m="1" x="7054"/>
        <item m="1" x="6071"/>
        <item m="1" x="6884"/>
        <item x="3396"/>
        <item m="1" x="7186"/>
        <item m="1" x="5577"/>
        <item x="3905"/>
        <item m="1" x="7190"/>
        <item m="1" x="5473"/>
        <item x="1138"/>
        <item m="1" x="5628"/>
        <item x="246"/>
        <item m="1" x="5057"/>
        <item m="1" x="5061"/>
        <item x="3233"/>
        <item x="3397"/>
        <item m="1" x="5067"/>
        <item x="815"/>
        <item x="3491"/>
        <item x="410"/>
        <item m="1" x="6162"/>
        <item m="1" x="4792"/>
        <item x="952"/>
        <item m="1" x="7039"/>
        <item m="1" x="5959"/>
        <item m="1" x="4981"/>
        <item x="2961"/>
        <item m="1" x="6328"/>
        <item m="1" x="5754"/>
        <item m="1" x="6543"/>
        <item m="1" x="6193"/>
        <item x="2962"/>
        <item x="844"/>
        <item m="1" x="6961"/>
        <item x="1699"/>
        <item x="1933"/>
        <item x="2654"/>
        <item m="1" x="4453"/>
        <item m="1" x="4207"/>
        <item x="2813"/>
        <item m="1" x="5084"/>
        <item m="1" x="5410"/>
        <item x="533"/>
        <item x="3828"/>
        <item m="1" x="5757"/>
        <item x="2717"/>
        <item x="4000"/>
        <item m="1" x="5429"/>
        <item x="1934"/>
        <item x="3670"/>
        <item x="595"/>
        <item m="1" x="5518"/>
        <item x="3398"/>
        <item x="1214"/>
        <item m="1" x="6478"/>
        <item m="1" x="7241"/>
        <item m="1" x="6968"/>
        <item x="699"/>
        <item m="1" x="5699"/>
        <item x="3505"/>
        <item m="1" x="6674"/>
        <item x="1936"/>
        <item x="1752"/>
        <item x="1753"/>
        <item m="1" x="5251"/>
        <item x="1622"/>
        <item x="570"/>
        <item x="766"/>
        <item x="3744"/>
        <item m="1" x="6669"/>
        <item x="561"/>
        <item m="1" x="6987"/>
        <item x="939"/>
        <item x="3433"/>
        <item x="57"/>
        <item x="1298"/>
        <item m="1" x="5490"/>
        <item x="3236"/>
        <item m="1" x="4876"/>
        <item m="1" x="5553"/>
        <item x="1061"/>
        <item x="188"/>
        <item m="1" x="6124"/>
        <item m="1" x="4208"/>
        <item x="1712"/>
        <item x="773"/>
        <item x="2375"/>
        <item x="632"/>
        <item x="3399"/>
        <item m="1" x="4772"/>
        <item x="1937"/>
        <item m="1" x="6301"/>
        <item x="226"/>
        <item m="1" x="7179"/>
        <item m="1" x="5955"/>
        <item x="3523"/>
        <item m="1" x="5919"/>
        <item x="1938"/>
        <item x="1939"/>
        <item m="1" x="6281"/>
        <item x="3135"/>
        <item x="1940"/>
        <item x="1723"/>
        <item x="3"/>
        <item x="3504"/>
        <item m="1" x="5630"/>
        <item x="2963"/>
        <item x="2377"/>
        <item x="1153"/>
        <item x="1941"/>
        <item m="1" x="6592"/>
        <item x="3143"/>
        <item x="619"/>
        <item x="2664"/>
        <item x="17"/>
        <item x="599"/>
        <item m="1" x="5351"/>
        <item m="1" x="6351"/>
        <item m="1" x="4577"/>
        <item m="1" x="4699"/>
        <item x="411"/>
        <item x="196"/>
        <item m="1" x="7078"/>
        <item m="1" x="6575"/>
        <item x="708"/>
        <item m="1" x="4708"/>
        <item m="1" x="5958"/>
        <item x="885"/>
        <item x="1410"/>
        <item x="1436"/>
        <item m="1" x="6716"/>
        <item m="1" x="4241"/>
        <item m="1" x="6664"/>
        <item x="1617"/>
        <item x="1525"/>
        <item m="1" x="4113"/>
        <item m="1" x="6145"/>
        <item m="1" x="5243"/>
        <item x="3238"/>
        <item m="1" x="4209"/>
        <item m="1" x="5878"/>
        <item m="1" x="4551"/>
        <item m="1" x="4725"/>
        <item m="1" x="6555"/>
        <item x="224"/>
        <item x="820"/>
        <item m="1" x="5332"/>
        <item x="1944"/>
        <item x="598"/>
        <item m="1" x="4663"/>
        <item x="987"/>
        <item x="1942"/>
        <item m="1" x="7046"/>
        <item x="3774"/>
        <item m="1" x="4744"/>
        <item m="1" x="5569"/>
        <item m="1" x="5195"/>
        <item m="1" x="5716"/>
        <item x="1945"/>
        <item m="1" x="5729"/>
        <item x="515"/>
        <item m="1" x="7128"/>
        <item x="22"/>
        <item x="3734"/>
        <item x="944"/>
        <item m="1" x="6210"/>
        <item m="1" x="4997"/>
        <item x="1445"/>
        <item x="693"/>
        <item x="2014"/>
        <item x="1648"/>
        <item m="1" x="4490"/>
        <item m="1" x="4741"/>
        <item m="1" x="4300"/>
        <item x="3239"/>
        <item x="3240"/>
        <item x="3241"/>
        <item m="1" x="4672"/>
        <item x="626"/>
        <item m="1" x="5453"/>
        <item m="1" x="6823"/>
        <item m="1" x="5583"/>
        <item m="1" x="7069"/>
        <item x="3414"/>
        <item m="1" x="6609"/>
        <item x="2965"/>
        <item m="1" x="6765"/>
        <item m="1" x="6469"/>
        <item m="1" x="6973"/>
        <item x="1675"/>
        <item m="1" x="4210"/>
        <item m="1" x="5777"/>
        <item m="1" x="6450"/>
        <item x="3999"/>
        <item x="4003"/>
        <item m="1" x="6462"/>
        <item x="3400"/>
        <item x="818"/>
        <item m="1" x="4904"/>
        <item x="1332"/>
        <item x="725"/>
        <item x="3302"/>
        <item m="1" x="5405"/>
        <item x="2381"/>
        <item m="1" x="4696"/>
        <item m="1" x="5394"/>
        <item x="915"/>
        <item m="1" x="4956"/>
        <item m="1" x="6511"/>
        <item x="413"/>
        <item x="577"/>
        <item x="625"/>
        <item m="1" x="6401"/>
        <item m="1" x="6836"/>
        <item m="1" x="4790"/>
        <item x="3503"/>
        <item m="1" x="4211"/>
        <item m="1" x="4302"/>
        <item m="1" x="5854"/>
        <item x="414"/>
        <item x="718"/>
        <item m="1" x="4556"/>
        <item m="1" x="4568"/>
        <item m="1" x="6269"/>
        <item x="2803"/>
        <item x="807"/>
        <item m="1" x="5150"/>
        <item x="1661"/>
        <item m="1" x="4454"/>
        <item x="81"/>
        <item x="3244"/>
        <item x="1486"/>
        <item m="1" x="5425"/>
        <item x="1247"/>
        <item x="2843"/>
        <item x="2736"/>
        <item m="1" x="4569"/>
        <item m="1" x="4570"/>
        <item m="1" x="4571"/>
        <item m="1" x="4592"/>
        <item x="1274"/>
        <item x="3015"/>
        <item m="1" x="5682"/>
        <item x="185"/>
        <item m="1" x="4535"/>
        <item m="1" x="4885"/>
        <item x="415"/>
        <item m="1" x="5826"/>
        <item m="1" x="5853"/>
        <item x="1946"/>
        <item x="1392"/>
        <item x="846"/>
        <item m="1" x="4619"/>
        <item x="1577"/>
        <item m="1" x="6464"/>
        <item x="810"/>
        <item x="239"/>
        <item m="1" x="5472"/>
        <item m="1" x="6800"/>
        <item m="1" x="4894"/>
        <item x="1"/>
        <item x="1012"/>
        <item x="1123"/>
        <item m="1" x="6067"/>
        <item m="1" x="4356"/>
        <item m="1" x="4212"/>
        <item m="1" x="4598"/>
        <item x="2544"/>
        <item x="1419"/>
        <item x="416"/>
        <item x="571"/>
        <item x="1694"/>
        <item x="792"/>
        <item x="1444"/>
        <item m="1" x="5023"/>
        <item m="1" x="5626"/>
        <item m="1" x="5613"/>
        <item x="1148"/>
        <item x="1108"/>
        <item x="1085"/>
        <item x="1080"/>
        <item x="1081"/>
        <item x="2966"/>
        <item x="4002"/>
        <item x="1448"/>
        <item x="1947"/>
        <item m="1" x="4753"/>
        <item x="417"/>
        <item m="1" x="7006"/>
        <item x="418"/>
        <item m="1" x="4715"/>
        <item m="1" x="6498"/>
        <item m="1" x="6090"/>
        <item m="1" x="5703"/>
        <item x="2967"/>
        <item x="3502"/>
        <item x="1188"/>
        <item x="1197"/>
        <item x="808"/>
        <item x="862"/>
        <item x="3585"/>
        <item m="1" x="5575"/>
        <item x="2968"/>
        <item x="2969"/>
        <item x="590"/>
        <item x="2819"/>
        <item m="1" x="6392"/>
        <item x="867"/>
        <item x="2709"/>
        <item x="2970"/>
        <item x="552"/>
        <item m="1" x="5898"/>
        <item m="1" x="5679"/>
        <item m="1" x="4286"/>
        <item x="421"/>
        <item m="1" x="4689"/>
        <item m="1" x="7009"/>
        <item x="1691"/>
        <item x="2816"/>
        <item m="1" x="4923"/>
        <item m="1" x="4643"/>
        <item m="1" x="4976"/>
        <item x="2971"/>
        <item x="2972"/>
        <item m="1" x="4473"/>
        <item x="1433"/>
        <item x="2480"/>
        <item m="1" x="4821"/>
        <item x="732"/>
        <item x="3758"/>
        <item m="1" x="6214"/>
        <item m="1" x="4833"/>
        <item m="1" x="4977"/>
        <item m="1" x="7223"/>
        <item x="2116"/>
        <item m="1" x="4817"/>
        <item m="1" x="6503"/>
        <item x="667"/>
        <item x="3575"/>
        <item x="1036"/>
        <item x="1526"/>
        <item m="1" x="5001"/>
        <item m="1" x="6728"/>
        <item x="916"/>
        <item m="1" x="5236"/>
        <item x="1703"/>
        <item m="1" x="4325"/>
        <item m="1" x="5451"/>
        <item m="1" x="4847"/>
        <item m="1" x="6695"/>
        <item x="3136"/>
        <item x="886"/>
        <item x="422"/>
        <item m="1" x="5046"/>
        <item x="2973"/>
        <item m="1" x="6501"/>
        <item m="1" x="5446"/>
        <item m="1" x="5318"/>
        <item m="1" x="4324"/>
        <item m="1" x="6477"/>
        <item x="945"/>
        <item x="1530"/>
        <item m="1" x="6737"/>
        <item x="2481"/>
        <item x="2482"/>
        <item m="1" x="6106"/>
        <item m="1" x="4617"/>
        <item m="1" x="6189"/>
        <item x="1242"/>
        <item m="1" x="5889"/>
        <item x="126"/>
        <item m="1" x="5617"/>
        <item m="1" x="4455"/>
        <item m="1" x="6484"/>
        <item m="1" x="6959"/>
        <item x="1948"/>
        <item x="1949"/>
        <item x="1952"/>
        <item m="1" x="7153"/>
        <item m="1" x="6045"/>
        <item m="1" x="6994"/>
        <item x="1103"/>
        <item m="1" x="6337"/>
        <item m="1" x="4131"/>
        <item x="3803"/>
        <item x="1236"/>
        <item m="1" x="6999"/>
        <item x="2031"/>
        <item m="1" x="6677"/>
        <item x="1953"/>
        <item x="2385"/>
        <item m="1" x="5070"/>
        <item m="1" x="5698"/>
        <item x="1434"/>
        <item x="1513"/>
        <item m="1" x="6764"/>
        <item m="1" x="6088"/>
        <item x="3474"/>
        <item x="1116"/>
        <item x="3304"/>
        <item x="1066"/>
        <item m="1" x="6226"/>
        <item m="1" x="6141"/>
        <item m="1" x="4353"/>
        <item x="762"/>
        <item x="937"/>
        <item m="1" x="5399"/>
        <item m="1" x="4679"/>
        <item x="1950"/>
        <item m="1" x="6004"/>
        <item x="1951"/>
        <item x="1954"/>
        <item m="1" x="4520"/>
        <item m="1" x="4268"/>
        <item m="1" x="5707"/>
        <item x="1235"/>
        <item m="1" x="5105"/>
        <item x="530"/>
        <item m="1" x="5122"/>
        <item x="3874"/>
        <item m="1" x="5184"/>
        <item x="1955"/>
        <item x="2894"/>
        <item x="2895"/>
        <item m="1" x="5522"/>
        <item m="1" x="7047"/>
        <item x="869"/>
        <item x="1129"/>
        <item x="73"/>
        <item m="1" x="6383"/>
        <item m="1" x="7000"/>
        <item x="1689"/>
        <item x="1330"/>
        <item x="1331"/>
        <item m="1" x="6308"/>
        <item x="3521"/>
        <item x="3527"/>
        <item x="3524"/>
        <item m="1" x="6640"/>
        <item x="779"/>
        <item x="1070"/>
        <item x="2610"/>
        <item x="1720"/>
        <item x="969"/>
        <item x="2413"/>
        <item x="93"/>
        <item m="1" x="7108"/>
        <item x="1190"/>
        <item m="1" x="6459"/>
        <item m="1" x="4122"/>
        <item m="1" x="6421"/>
        <item x="1168"/>
        <item x="1956"/>
        <item x="2483"/>
        <item x="1207"/>
        <item x="2974"/>
        <item m="1" x="4780"/>
        <item m="1" x="5588"/>
        <item x="540"/>
        <item m="1" x="6650"/>
        <item x="1435"/>
        <item x="1520"/>
        <item x="3501"/>
        <item m="1" x="6309"/>
        <item m="1" x="6536"/>
        <item m="1" x="6950"/>
        <item m="1" x="6623"/>
        <item m="1" x="6948"/>
        <item x="423"/>
        <item x="1957"/>
        <item m="1" x="5764"/>
        <item m="1" x="4998"/>
        <item x="2975"/>
        <item x="1118"/>
        <item x="3401"/>
        <item x="2725"/>
        <item x="1645"/>
        <item m="1" x="4213"/>
        <item m="1" x="5364"/>
        <item x="2730"/>
        <item m="1" x="4105"/>
        <item x="424"/>
        <item m="1" x="6692"/>
        <item m="1" x="4456"/>
        <item x="158"/>
        <item x="1708"/>
        <item x="2976"/>
        <item m="1" x="5523"/>
        <item x="1472"/>
        <item m="1" x="5525"/>
        <item x="1095"/>
        <item x="3907"/>
        <item x="3908"/>
        <item m="1" x="7053"/>
        <item m="1" x="7083"/>
        <item x="3402"/>
        <item x="3906"/>
        <item m="1" x="6014"/>
        <item x="209"/>
        <item x="426"/>
        <item m="1" x="6502"/>
        <item x="1233"/>
        <item x="550"/>
        <item m="1" x="4155"/>
        <item x="1958"/>
        <item m="1" x="5526"/>
        <item m="1" x="4950"/>
        <item x="1396"/>
        <item x="1025"/>
        <item x="1115"/>
        <item m="1" x="6817"/>
        <item m="1" x="5096"/>
        <item x="997"/>
        <item m="1" x="5775"/>
        <item x="917"/>
        <item x="918"/>
        <item x="2808"/>
        <item x="3403"/>
        <item m="1" x="6878"/>
        <item m="1" x="5704"/>
        <item m="1" x="6693"/>
        <item m="1" x="5090"/>
        <item x="1483"/>
        <item m="1" x="6752"/>
        <item m="1" x="5250"/>
        <item m="1" x="4650"/>
        <item m="1" x="5822"/>
        <item m="1" x="7264"/>
        <item m="1" x="6256"/>
        <item m="1" x="5997"/>
        <item x="23"/>
        <item x="21"/>
        <item m="1" x="4748"/>
        <item x="3572"/>
        <item m="1" x="4682"/>
        <item x="2388"/>
        <item m="1" x="6389"/>
        <item x="182"/>
        <item x="819"/>
        <item x="812"/>
        <item m="1" x="7157"/>
        <item m="1" x="5546"/>
        <item m="1" x="4457"/>
        <item m="1" x="6109"/>
        <item m="1" x="6349"/>
        <item m="1" x="4769"/>
        <item x="697"/>
        <item m="1" x="5922"/>
        <item m="1" x="5976"/>
        <item m="1" x="5456"/>
        <item m="1" x="4819"/>
        <item m="1" x="5556"/>
        <item x="1508"/>
        <item m="1" x="5666"/>
        <item m="1" x="4593"/>
        <item x="2977"/>
        <item x="1959"/>
        <item x="1329"/>
        <item m="1" x="7149"/>
        <item m="1" x="6672"/>
        <item m="1" x="6923"/>
        <item m="1" x="5319"/>
        <item x="1020"/>
        <item m="1" x="4214"/>
        <item x="2390"/>
        <item x="678"/>
        <item m="1" x="5249"/>
        <item m="1" x="6882"/>
        <item m="1" x="6815"/>
        <item m="1" x="5623"/>
        <item x="733"/>
        <item m="1" x="5189"/>
        <item m="1" x="5216"/>
        <item m="1" x="5970"/>
        <item m="1" x="5030"/>
        <item x="1960"/>
        <item m="1" x="6139"/>
        <item x="427"/>
        <item m="1" x="6325"/>
        <item m="1" x="5363"/>
        <item m="1" x="5750"/>
        <item m="1" x="5552"/>
        <item x="1213"/>
        <item m="1" x="5921"/>
        <item m="1" x="6965"/>
        <item m="1" x="6086"/>
        <item m="1" x="6360"/>
        <item m="1" x="5721"/>
        <item m="1" x="5582"/>
        <item m="1" x="6757"/>
        <item m="1" x="6979"/>
        <item x="1323"/>
        <item x="2978"/>
        <item x="2655"/>
        <item m="1" x="5730"/>
        <item m="1" x="5448"/>
        <item x="2979"/>
        <item m="1" x="5940"/>
        <item x="2716"/>
        <item x="1748"/>
        <item m="1" x="4713"/>
        <item m="1" x="5982"/>
        <item m="1" x="6797"/>
        <item x="3726"/>
        <item m="1" x="6017"/>
        <item m="1" x="7163"/>
        <item x="2018"/>
        <item x="2980"/>
        <item m="1" x="6452"/>
        <item x="919"/>
        <item x="428"/>
        <item m="1" x="7129"/>
        <item m="1" x="5506"/>
        <item m="1" x="6889"/>
        <item x="12"/>
        <item x="15"/>
        <item m="1" x="6780"/>
        <item x="248"/>
        <item m="1" x="5484"/>
        <item m="1" x="6840"/>
        <item m="1" x="5202"/>
        <item m="1" x="5066"/>
        <item x="2547"/>
        <item x="1961"/>
        <item x="2017"/>
        <item m="1" x="5288"/>
        <item m="1" x="5049"/>
        <item m="1" x="5164"/>
        <item x="2200"/>
        <item x="0"/>
        <item x="2810"/>
        <item x="1962"/>
        <item m="1" x="4369"/>
        <item x="429"/>
        <item m="1" x="4995"/>
        <item x="3983"/>
        <item x="430"/>
        <item x="3709"/>
        <item m="1" x="6834"/>
        <item m="1" x="5081"/>
        <item x="2718"/>
        <item m="1" x="6326"/>
        <item x="602"/>
        <item x="638"/>
        <item x="432"/>
        <item m="1" x="5459"/>
        <item m="1" x="6560"/>
        <item m="1" x="5197"/>
        <item x="3500"/>
        <item x="240"/>
        <item m="1" x="6363"/>
        <item m="1" x="5313"/>
        <item x="2981"/>
        <item m="1" x="5629"/>
        <item m="1" x="7018"/>
        <item m="1" x="6862"/>
        <item m="1" x="4405"/>
        <item m="1" x="6232"/>
        <item x="3431"/>
        <item m="1" x="6832"/>
        <item m="1" x="7058"/>
        <item m="1" x="5805"/>
        <item x="177"/>
        <item x="1783"/>
        <item m="1" x="5598"/>
        <item m="1" x="5612"/>
        <item m="1" x="5897"/>
        <item m="1" x="6023"/>
        <item m="1" x="6638"/>
        <item x="2391"/>
        <item m="1" x="6196"/>
        <item x="643"/>
        <item x="1963"/>
        <item x="1533"/>
        <item m="1" x="6841"/>
        <item x="1967"/>
        <item m="1" x="5060"/>
        <item x="27"/>
        <item x="1964"/>
        <item x="1227"/>
        <item m="1" x="6274"/>
        <item m="1" x="4822"/>
        <item x="1398"/>
        <item m="1" x="7239"/>
        <item x="433"/>
        <item m="1" x="5254"/>
        <item x="702"/>
        <item m="1" x="6730"/>
        <item m="1" x="6331"/>
        <item m="1" x="6989"/>
        <item x="722"/>
        <item m="1" x="6099"/>
        <item x="217"/>
        <item x="3249"/>
        <item m="1" x="5888"/>
        <item m="1" x="7180"/>
        <item m="1" x="4835"/>
        <item m="1" x="5014"/>
        <item x="3250"/>
        <item x="2611"/>
        <item m="1" x="5824"/>
        <item m="1" x="6895"/>
        <item m="1" x="6785"/>
        <item x="1966"/>
        <item m="1" x="6183"/>
        <item x="3745"/>
        <item m="1" x="6539"/>
        <item m="1" x="7154"/>
        <item m="1" x="5627"/>
        <item x="3404"/>
        <item x="932"/>
        <item x="2982"/>
        <item m="1" x="4333"/>
        <item x="434"/>
        <item x="1968"/>
        <item x="3127"/>
        <item m="1" x="5511"/>
        <item m="1" x="4215"/>
        <item m="1" x="4959"/>
        <item m="1" x="6371"/>
        <item x="2719"/>
        <item m="1" x="4299"/>
        <item m="1" x="4861"/>
        <item x="920"/>
        <item m="1" x="6426"/>
        <item x="2"/>
        <item x="1221"/>
        <item m="1" x="4656"/>
        <item m="1" x="4623"/>
        <item m="1" x="4952"/>
        <item x="1970"/>
        <item x="1243"/>
        <item x="26"/>
        <item x="1971"/>
        <item m="1" x="6934"/>
        <item x="1728"/>
        <item x="3672"/>
        <item m="1" x="4458"/>
        <item m="1" x="4979"/>
        <item x="3256"/>
        <item x="1443"/>
        <item x="641"/>
        <item m="1" x="5283"/>
        <item m="1" x="5407"/>
        <item m="1" x="6411"/>
        <item m="1" x="5956"/>
        <item m="1" x="6799"/>
        <item m="1" x="4909"/>
        <item m="1" x="5008"/>
        <item m="1" x="6056"/>
        <item m="1" x="4106"/>
        <item x="3257"/>
        <item x="752"/>
        <item x="2555"/>
        <item m="1" x="5857"/>
        <item m="1" x="4912"/>
        <item x="435"/>
        <item x="973"/>
        <item x="2834"/>
        <item x="3909"/>
        <item m="1" x="6651"/>
        <item x="2983"/>
        <item m="1" x="7263"/>
        <item x="587"/>
        <item m="1" x="6835"/>
        <item x="3673"/>
        <item x="436"/>
        <item m="1" x="5498"/>
        <item x="2067"/>
        <item x="187"/>
        <item x="1411"/>
        <item x="935"/>
        <item m="1" x="4373"/>
        <item m="1" x="6507"/>
        <item m="1" x="4280"/>
        <item m="1" x="5172"/>
        <item x="3435"/>
        <item x="1189"/>
        <item m="1" x="5062"/>
        <item m="1" x="4734"/>
        <item m="1" x="4827"/>
        <item x="1570"/>
        <item m="1" x="6740"/>
        <item m="1" x="7026"/>
        <item m="1" x="5388"/>
        <item x="2984"/>
        <item x="2985"/>
        <item x="2986"/>
        <item m="1" x="6513"/>
        <item m="1" x="4928"/>
        <item x="2622"/>
        <item m="1" x="4630"/>
        <item m="1" x="5414"/>
        <item m="1" x="4428"/>
        <item m="1" x="5708"/>
        <item m="1" x="4955"/>
        <item x="2454"/>
        <item m="1" x="4721"/>
        <item x="1406"/>
        <item m="1" x="6316"/>
        <item x="704"/>
        <item x="1649"/>
        <item m="1" x="6574"/>
        <item m="1" x="4295"/>
        <item x="584"/>
        <item x="1380"/>
        <item x="755"/>
        <item m="1" x="4754"/>
        <item x="954"/>
        <item m="1" x="5021"/>
        <item m="1" x="6121"/>
        <item m="1" x="6117"/>
        <item m="1" x="4563"/>
        <item m="1" x="4390"/>
        <item m="1" x="4636"/>
        <item m="1" x="4537"/>
        <item m="1" x="5871"/>
        <item x="1134"/>
        <item x="3586"/>
        <item x="690"/>
        <item m="1" x="4957"/>
        <item x="3704"/>
        <item m="1" x="5607"/>
        <item m="1" x="5762"/>
        <item m="1" x="5328"/>
        <item m="1" x="5098"/>
        <item m="1" x="6122"/>
        <item x="1690"/>
        <item m="1" x="6784"/>
        <item m="1" x="6648"/>
        <item m="1" x="4430"/>
        <item x="816"/>
        <item x="3405"/>
        <item m="1" x="4603"/>
        <item m="1" x="4123"/>
        <item x="2556"/>
        <item x="134"/>
        <item m="1" x="5241"/>
        <item m="1" x="4141"/>
        <item x="514"/>
        <item x="3578"/>
        <item m="1" x="6041"/>
        <item x="210"/>
        <item x="2455"/>
        <item x="2728"/>
        <item x="1527"/>
        <item x="2694"/>
        <item m="1" x="5760"/>
        <item x="437"/>
        <item m="1" x="7096"/>
        <item x="2695"/>
        <item x="1439"/>
        <item m="1" x="4688"/>
        <item x="14"/>
        <item m="1" x="5545"/>
        <item x="3529"/>
        <item x="860"/>
        <item m="1" x="4216"/>
        <item m="1" x="6062"/>
        <item m="1" x="6246"/>
        <item m="1" x="6697"/>
        <item m="1" x="6828"/>
        <item m="1" x="5268"/>
        <item x="2656"/>
        <item x="3730"/>
        <item x="2987"/>
        <item m="1" x="7252"/>
        <item x="2988"/>
        <item x="1199"/>
        <item x="2051"/>
        <item x="438"/>
        <item m="1" x="4888"/>
        <item x="851"/>
        <item m="1" x="4328"/>
        <item x="1275"/>
        <item m="1" x="6666"/>
        <item x="1417"/>
        <item x="2989"/>
        <item m="1" x="4644"/>
        <item m="1" x="6851"/>
        <item m="1" x="4747"/>
        <item m="1" x="5759"/>
        <item m="1" x="5265"/>
        <item m="1" x="6910"/>
        <item x="849"/>
        <item x="2484"/>
        <item m="1" x="5445"/>
        <item m="1" x="6034"/>
        <item x="748"/>
        <item x="1972"/>
        <item m="1" x="5509"/>
        <item m="1" x="5501"/>
        <item x="223"/>
        <item x="2713"/>
        <item x="124"/>
        <item m="1" x="5192"/>
        <item m="1" x="5687"/>
        <item x="2714"/>
        <item m="1" x="4935"/>
        <item x="2657"/>
        <item x="1973"/>
        <item m="1" x="6537"/>
        <item x="1974"/>
        <item x="3258"/>
        <item m="1" x="4967"/>
        <item x="791"/>
        <item x="3406"/>
        <item m="1" x="4645"/>
        <item m="1" x="4675"/>
        <item x="243"/>
        <item x="244"/>
        <item x="1130"/>
        <item m="1" x="5163"/>
        <item x="1176"/>
        <item m="1" x="5766"/>
        <item m="1" x="6319"/>
        <item x="60"/>
        <item x="439"/>
        <item m="1" x="6874"/>
        <item m="1" x="4358"/>
        <item m="1" x="6057"/>
        <item x="3332"/>
        <item m="1" x="4945"/>
        <item x="3330"/>
        <item x="1975"/>
        <item m="1" x="5993"/>
        <item m="1" x="5007"/>
        <item m="1" x="7212"/>
        <item m="1" x="4805"/>
        <item m="1" x="5829"/>
        <item m="1" x="5355"/>
        <item x="1731"/>
        <item x="1446"/>
        <item x="2990"/>
        <item m="1" x="6313"/>
        <item x="2392"/>
        <item m="1" x="4937"/>
        <item m="1" x="5242"/>
        <item x="13"/>
        <item x="94"/>
        <item m="1" x="7152"/>
        <item x="653"/>
        <item x="133"/>
        <item x="136"/>
        <item x="1174"/>
        <item m="1" x="6481"/>
        <item x="440"/>
        <item m="1" x="4931"/>
        <item x="1976"/>
        <item m="1" x="6172"/>
        <item m="1" x="7138"/>
        <item m="1" x="6745"/>
        <item x="1144"/>
        <item m="1" x="4578"/>
        <item x="1039"/>
        <item x="257"/>
        <item m="1" x="5327"/>
        <item x="3829"/>
        <item x="511"/>
        <item x="3260"/>
        <item x="1427"/>
        <item m="1" x="4459"/>
        <item m="1" x="7024"/>
        <item x="95"/>
        <item m="1" x="6416"/>
        <item x="1424"/>
        <item x="1402"/>
        <item x="3752"/>
        <item x="3407"/>
        <item m="1" x="7022"/>
        <item x="1173"/>
        <item m="1" x="5196"/>
        <item x="441"/>
        <item m="1" x="4217"/>
        <item x="2666"/>
        <item x="1013"/>
        <item m="1" x="5835"/>
        <item m="1" x="5756"/>
        <item m="1" x="6957"/>
        <item m="1" x="5715"/>
        <item x="1770"/>
        <item m="1" x="4117"/>
        <item x="3721"/>
        <item x="2393"/>
        <item m="1" x="6714"/>
        <item m="1" x="5029"/>
        <item m="1" x="4460"/>
        <item m="1" x="7205"/>
        <item x="3499"/>
        <item x="2150"/>
        <item x="2457"/>
        <item m="1" x="5793"/>
        <item x="25"/>
        <item x="2662"/>
        <item x="2663"/>
        <item m="1" x="4823"/>
        <item m="1" x="4918"/>
        <item x="1977"/>
        <item m="1" x="5255"/>
        <item m="1" x="6115"/>
        <item m="1" x="6298"/>
        <item x="1133"/>
        <item x="1978"/>
        <item x="870"/>
        <item x="662"/>
        <item x="798"/>
        <item x="3540"/>
        <item x="780"/>
        <item x="1624"/>
        <item m="1" x="6658"/>
        <item x="728"/>
        <item x="2078"/>
        <item x="1517"/>
        <item m="1" x="6684"/>
        <item x="709"/>
        <item x="3408"/>
        <item m="1" x="5146"/>
        <item m="1" x="6748"/>
        <item x="921"/>
        <item x="1102"/>
        <item m="1" x="6894"/>
        <item m="1" x="6104"/>
        <item m="1" x="6239"/>
        <item x="2701"/>
        <item m="1" x="6588"/>
        <item m="1" x="5558"/>
        <item m="1" x="4788"/>
        <item m="1" x="6444"/>
        <item x="2727"/>
        <item x="3830"/>
        <item m="1" x="6505"/>
        <item x="2395"/>
        <item m="1" x="7169"/>
        <item m="1" x="4810"/>
        <item x="730"/>
        <item x="2901"/>
        <item m="1" x="4858"/>
        <item x="442"/>
        <item m="1" x="6167"/>
        <item x="817"/>
        <item x="4005"/>
        <item x="3992"/>
        <item x="711"/>
        <item m="1" x="5409"/>
        <item m="1" x="6248"/>
        <item x="1979"/>
        <item x="2396"/>
        <item m="1" x="7144"/>
        <item m="1" x="7114"/>
        <item x="1980"/>
        <item m="1" x="4120"/>
        <item m="1" x="5615"/>
        <item x="751"/>
        <item x="2023"/>
        <item m="1" x="6708"/>
        <item x="3659"/>
        <item m="1" x="5537"/>
        <item x="2821"/>
        <item x="2658"/>
        <item m="1" x="6353"/>
        <item m="1" x="5918"/>
        <item m="1" x="7220"/>
        <item m="1" x="5734"/>
        <item x="3452"/>
        <item m="1" x="5391"/>
        <item m="1" x="4757"/>
        <item m="1" x="4461"/>
        <item m="1" x="6465"/>
        <item m="1" x="6110"/>
        <item m="1" x="6278"/>
        <item m="1" x="5668"/>
        <item m="1" x="4218"/>
        <item x="586"/>
        <item x="1325"/>
        <item m="1" x="6040"/>
        <item m="1" x="5487"/>
        <item x="1169"/>
        <item x="3409"/>
        <item x="767"/>
        <item m="1" x="4133"/>
        <item x="1399"/>
        <item x="1981"/>
        <item m="1" x="6810"/>
        <item x="3410"/>
        <item m="1" x="6212"/>
        <item m="1" x="7236"/>
        <item x="3846"/>
        <item x="3859"/>
        <item m="1" x="4126"/>
        <item x="2054"/>
        <item m="1" x="6509"/>
        <item x="2733"/>
        <item m="1" x="4898"/>
        <item x="1674"/>
        <item x="444"/>
        <item x="3970"/>
        <item m="1" x="4930"/>
        <item x="3831"/>
        <item m="1" x="4802"/>
        <item x="1017"/>
        <item m="1" x="5169"/>
        <item x="2809"/>
        <item x="799"/>
        <item m="1" x="6261"/>
        <item x="211"/>
        <item x="566"/>
        <item m="1" x="7162"/>
        <item m="1" x="6096"/>
        <item m="1" x="6007"/>
        <item x="3863"/>
        <item m="1" x="5994"/>
        <item m="1" x="5392"/>
        <item x="160"/>
        <item m="1" x="6629"/>
        <item x="814"/>
        <item x="2069"/>
        <item x="446"/>
        <item x="1982"/>
        <item x="2052"/>
        <item m="1" x="4462"/>
        <item m="1" x="4712"/>
        <item m="1" x="6428"/>
        <item x="694"/>
        <item m="1" x="4638"/>
        <item x="2828"/>
        <item x="558"/>
        <item x="447"/>
        <item m="1" x="6552"/>
        <item m="1" x="7230"/>
        <item x="1057"/>
        <item m="1" x="6169"/>
        <item m="1" x="6888"/>
        <item x="1983"/>
        <item x="554"/>
        <item x="658"/>
        <item m="1" x="5610"/>
        <item m="1" x="4219"/>
        <item x="3268"/>
        <item m="1" x="4497"/>
        <item x="1040"/>
        <item x="3425"/>
        <item m="1" x="6341"/>
        <item x="31"/>
        <item x="3990"/>
        <item x="448"/>
        <item x="922"/>
        <item x="683"/>
        <item x="923"/>
        <item x="2460"/>
        <item x="2066"/>
        <item m="1" x="6081"/>
        <item x="1422"/>
        <item m="1" x="6531"/>
        <item x="1147"/>
        <item m="1" x="5599"/>
        <item x="449"/>
        <item x="450"/>
        <item x="2397"/>
        <item m="1" x="4646"/>
        <item m="1" x="6064"/>
        <item x="2697"/>
        <item m="1" x="4627"/>
        <item m="1" x="6026"/>
        <item m="1" x="4220"/>
        <item x="562"/>
        <item m="1" x="5697"/>
        <item x="1082"/>
        <item m="1" x="7171"/>
        <item m="1" x="4953"/>
        <item x="3988"/>
        <item x="634"/>
        <item x="813"/>
        <item m="1" x="5028"/>
        <item m="1" x="4156"/>
        <item m="1" x="6264"/>
        <item x="1984"/>
        <item m="1" x="5412"/>
        <item m="1" x="7278"/>
        <item x="682"/>
        <item x="824"/>
        <item m="1" x="5303"/>
        <item m="1" x="7199"/>
        <item x="887"/>
        <item x="1193"/>
        <item x="2902"/>
        <item x="2398"/>
        <item x="3875"/>
        <item x="2399"/>
        <item x="924"/>
        <item m="1" x="4737"/>
        <item x="1503"/>
        <item x="9"/>
        <item x="1528"/>
        <item x="3589"/>
        <item x="608"/>
        <item m="1" x="5742"/>
        <item x="132"/>
        <item m="1" x="6647"/>
        <item m="1" x="4274"/>
        <item m="1" x="7174"/>
        <item x="976"/>
        <item x="3498"/>
        <item x="2152"/>
        <item x="2461"/>
        <item x="1452"/>
        <item m="1" x="6435"/>
        <item m="1" x="4463"/>
        <item m="1" x="6076"/>
        <item x="49"/>
        <item m="1" x="4864"/>
        <item x="3411"/>
        <item m="1" x="4901"/>
        <item m="1" x="5711"/>
        <item m="1" x="6754"/>
        <item x="1223"/>
        <item m="1" x="4911"/>
        <item x="1086"/>
        <item m="1" x="5034"/>
        <item x="2708"/>
        <item x="2805"/>
        <item m="1" x="6995"/>
        <item m="1" x="5217"/>
        <item x="1985"/>
        <item m="1" x="5827"/>
        <item m="1" x="5942"/>
        <item x="3412"/>
        <item m="1" x="6199"/>
        <item x="225"/>
        <item x="3465"/>
        <item x="763"/>
        <item x="258"/>
        <item x="1986"/>
        <item x="809"/>
        <item x="3674"/>
        <item m="1" x="4464"/>
        <item x="452"/>
        <item m="1" x="5292"/>
        <item m="1" x="5471"/>
        <item m="1" x="6216"/>
        <item x="453"/>
        <item m="1" x="5348"/>
        <item x="836"/>
        <item m="1" x="5913"/>
        <item x="609"/>
        <item x="2992"/>
        <item x="3675"/>
        <item x="3676"/>
        <item x="1987"/>
        <item m="1" x="5244"/>
        <item m="1" x="5691"/>
        <item x="89"/>
        <item m="1" x="4878"/>
        <item m="1" x="4527"/>
        <item x="1494"/>
        <item m="1" x="5010"/>
        <item m="1" x="4474"/>
        <item x="2415"/>
        <item x="715"/>
        <item x="3857"/>
        <item x="3413"/>
        <item x="3442"/>
        <item x="1988"/>
        <item x="1989"/>
        <item m="1" x="7257"/>
        <item m="1" x="5605"/>
        <item m="1" x="5091"/>
        <item m="1" x="5374"/>
        <item m="1" x="5162"/>
        <item m="1" x="4787"/>
        <item m="1" x="6466"/>
        <item m="1" x="6247"/>
        <item x="1990"/>
        <item x="2607"/>
        <item m="1" x="5205"/>
        <item x="960"/>
        <item m="1" x="4259"/>
        <item x="2485"/>
        <item x="1991"/>
        <item m="1" x="6357"/>
        <item m="1" x="6690"/>
        <item m="1" x="6731"/>
        <item m="1" x="5366"/>
        <item x="2490"/>
        <item m="1" x="4731"/>
        <item m="1" x="6083"/>
        <item x="2833"/>
        <item x="925"/>
        <item x="1992"/>
        <item x="2993"/>
        <item x="747"/>
        <item x="3271"/>
        <item x="3272"/>
        <item m="1" x="4895"/>
        <item x="955"/>
        <item m="1" x="4485"/>
        <item x="1627"/>
        <item x="2486"/>
        <item x="454"/>
        <item x="1412"/>
        <item m="1" x="6245"/>
        <item m="1" x="5226"/>
        <item m="1" x="5336"/>
        <item m="1" x="5797"/>
        <item m="1" x="4240"/>
        <item x="2462"/>
        <item m="1" x="5741"/>
        <item m="1" x="5161"/>
        <item m="1" x="5963"/>
        <item m="1" x="6266"/>
        <item m="1" x="6551"/>
        <item m="1" x="6310"/>
        <item m="1" x="6205"/>
        <item m="1" x="7101"/>
        <item m="1" x="5299"/>
        <item m="1" x="6125"/>
        <item x="964"/>
        <item m="1" x="4518"/>
        <item x="1492"/>
        <item x="2401"/>
        <item m="1" x="6668"/>
        <item x="1995"/>
        <item m="1" x="7258"/>
        <item m="1" x="6334"/>
        <item x="1489"/>
        <item m="1" x="4434"/>
        <item x="3428"/>
        <item m="1" x="5362"/>
        <item x="529"/>
        <item m="1" x="4724"/>
        <item m="1" x="6634"/>
        <item x="2402"/>
        <item m="1" x="6061"/>
        <item m="1" x="4221"/>
        <item m="1" x="7161"/>
        <item m="1" x="6044"/>
        <item m="1" x="4222"/>
        <item m="1" x="4496"/>
        <item x="1401"/>
        <item m="1" x="5225"/>
        <item x="455"/>
        <item x="1475"/>
        <item m="1" x="5574"/>
        <item x="456"/>
        <item m="1" x="5649"/>
        <item m="1" x="6092"/>
        <item x="3837"/>
        <item m="1" x="6721"/>
        <item m="1" x="6660"/>
        <item x="2994"/>
        <item x="1619"/>
        <item x="457"/>
        <item m="1" x="4985"/>
        <item x="54"/>
        <item x="926"/>
        <item m="1" x="6406"/>
        <item x="1342"/>
        <item m="1" x="5587"/>
        <item x="858"/>
        <item m="1" x="6343"/>
        <item x="2995"/>
        <item x="2996"/>
        <item x="2997"/>
        <item x="3847"/>
        <item x="2998"/>
        <item x="2999"/>
        <item x="3000"/>
        <item x="3001"/>
        <item m="1" x="5365"/>
        <item x="3002"/>
        <item x="1997"/>
        <item m="1" x="5948"/>
        <item m="1" x="5214"/>
        <item x="2740"/>
        <item x="2463"/>
        <item x="616"/>
        <item m="1" x="7224"/>
        <item m="1" x="7017"/>
        <item x="3003"/>
        <item x="3910"/>
        <item m="1" x="5203"/>
        <item m="1" x="5013"/>
        <item x="2903"/>
        <item m="1" x="5710"/>
        <item m="1" x="7085"/>
        <item x="1124"/>
        <item x="3593"/>
        <item m="1" x="6607"/>
        <item x="620"/>
        <item m="1" x="6385"/>
        <item m="1" x="6678"/>
        <item x="1996"/>
        <item x="2098"/>
        <item x="712"/>
        <item x="3274"/>
        <item m="1" x="5476"/>
        <item m="1" x="4773"/>
        <item m="1" x="4267"/>
        <item x="3497"/>
        <item x="3347"/>
        <item x="459"/>
        <item m="1" x="7222"/>
        <item m="1" x="5911"/>
        <item x="3476"/>
        <item m="1" x="4633"/>
        <item x="2464"/>
        <item x="3532"/>
        <item x="569"/>
        <item x="2812"/>
        <item x="3424"/>
        <item x="1232"/>
        <item x="1998"/>
        <item m="1" x="4242"/>
        <item m="1" x="5709"/>
        <item x="1135"/>
        <item x="3832"/>
        <item x="2058"/>
        <item m="1" x="5503"/>
        <item m="1" x="5601"/>
        <item x="788"/>
        <item x="150"/>
        <item x="3493"/>
        <item m="1" x="6705"/>
        <item x="460"/>
        <item x="802"/>
        <item x="1999"/>
        <item m="1" x="5035"/>
        <item x="3968"/>
        <item m="1" x="6667"/>
        <item x="3759"/>
        <item m="1" x="5309"/>
        <item m="1" x="5382"/>
        <item m="1" x="6630"/>
        <item x="3592"/>
        <item x="3579"/>
        <item m="1" x="4752"/>
        <item x="2890"/>
        <item x="695"/>
        <item x="3275"/>
        <item m="1" x="4465"/>
        <item x="1322"/>
        <item x="1044"/>
        <item x="1007"/>
        <item m="1" x="4134"/>
        <item m="1" x="6482"/>
        <item m="1" x="7034"/>
        <item x="1461"/>
        <item m="1" x="7215"/>
        <item m="1" x="7198"/>
        <item m="1" x="5988"/>
        <item x="2403"/>
        <item m="1" x="6168"/>
        <item x="461"/>
        <item x="3834"/>
        <item x="2404"/>
        <item x="740"/>
        <item x="871"/>
        <item m="1" x="6204"/>
        <item x="2000"/>
        <item m="1" x="4522"/>
        <item m="1" x="6009"/>
        <item m="1" x="6378"/>
        <item m="1" x="6908"/>
        <item x="3021"/>
        <item x="462"/>
        <item x="463"/>
        <item x="486"/>
        <item m="1" x="7126"/>
        <item m="1" x="6635"/>
        <item x="2720"/>
        <item x="2744"/>
        <item m="1" x="4284"/>
        <item x="2001"/>
        <item x="962"/>
        <item x="3561"/>
        <item x="2002"/>
        <item m="1" x="4717"/>
        <item m="1" x="5206"/>
        <item m="1" x="4902"/>
        <item x="2154"/>
        <item x="2405"/>
        <item m="1" x="4755"/>
        <item x="2003"/>
        <item x="1625"/>
        <item m="1" x="5531"/>
        <item m="1" x="6148"/>
        <item m="1" x="4624"/>
        <item m="1" x="5178"/>
        <item x="1726"/>
        <item x="2004"/>
        <item x="2005"/>
        <item x="3861"/>
        <item m="1" x="6102"/>
        <item x="677"/>
        <item m="1" x="6711"/>
        <item x="42"/>
        <item m="1" x="5816"/>
        <item x="2006"/>
        <item m="1" x="5606"/>
        <item m="1" x="6718"/>
        <item x="3415"/>
        <item x="2009"/>
        <item x="2722"/>
        <item x="465"/>
        <item x="466"/>
        <item m="1" x="7007"/>
        <item x="1146"/>
        <item x="2007"/>
        <item m="1" x="6652"/>
        <item m="1" x="5054"/>
        <item x="467"/>
        <item x="1740"/>
        <item x="3911"/>
        <item x="232"/>
        <item x="3161"/>
        <item x="3162"/>
        <item x="3833"/>
        <item x="1512"/>
        <item x="1721"/>
        <item x="3562"/>
        <item x="3022"/>
        <item x="656"/>
        <item m="1" x="6436"/>
        <item x="3277"/>
        <item m="1" x="4893"/>
        <item x="1101"/>
        <item x="1151"/>
        <item x="1205"/>
        <item m="1" x="4538"/>
        <item m="1" x="4264"/>
        <item m="1" x="6984"/>
        <item x="469"/>
        <item x="1722"/>
        <item x="3753"/>
        <item m="1" x="6097"/>
        <item m="1" x="6050"/>
        <item m="1" x="5291"/>
        <item m="1" x="6448"/>
        <item x="4062"/>
        <item x="2661"/>
        <item x="275"/>
        <item x="1097"/>
        <item x="948"/>
        <item m="1" x="4631"/>
        <item x="2893"/>
        <item m="1" x="5345"/>
        <item x="2008"/>
        <item x="1209"/>
        <item m="1" x="6846"/>
        <item m="1" x="7261"/>
        <item m="1" x="4533"/>
        <item x="786"/>
        <item m="1" x="6471"/>
        <item x="1202"/>
        <item m="1" x="5954"/>
        <item x="3334"/>
        <item m="1" x="4964"/>
        <item x="3004"/>
        <item m="1" x="4970"/>
        <item x="470"/>
        <item x="3835"/>
        <item x="2487"/>
        <item m="1" x="4739"/>
        <item x="2010"/>
        <item x="3518"/>
        <item m="1" x="5182"/>
        <item m="1" x="6021"/>
        <item x="512"/>
        <item m="1" x="5538"/>
        <item m="1" x="6160"/>
        <item m="1" x="6892"/>
        <item x="472"/>
        <item x="1450"/>
        <item x="872"/>
        <item m="1" x="4341"/>
        <item x="473"/>
        <item m="1" x="4367"/>
        <item m="1" x="5527"/>
        <item m="1" x="5736"/>
        <item m="1" x="6422"/>
        <item m="1" x="5494"/>
        <item m="1" x="6302"/>
        <item m="1" x="5497"/>
        <item x="665"/>
        <item x="1734"/>
        <item x="3531"/>
        <item m="1" x="4232"/>
        <item x="600"/>
        <item x="680"/>
        <item m="1" x="4466"/>
        <item m="1" x="5432"/>
        <item m="1" x="6267"/>
        <item x="3463"/>
        <item m="1" x="6165"/>
        <item x="3416"/>
        <item m="1" x="5134"/>
        <item x="474"/>
        <item x="475"/>
        <item m="1" x="4135"/>
        <item x="3722"/>
        <item m="1" x="5117"/>
        <item m="1" x="5683"/>
        <item m="1" x="5875"/>
        <item x="3858"/>
        <item x="90"/>
        <item x="3023"/>
        <item m="1" x="4830"/>
        <item m="1" x="7234"/>
        <item m="1" x="6020"/>
        <item x="3455"/>
        <item m="1" x="5965"/>
        <item m="1" x="5462"/>
        <item x="476"/>
        <item m="1" x="6724"/>
        <item m="1" x="6897"/>
        <item m="1" x="4670"/>
        <item m="1" x="6567"/>
        <item m="1" x="6409"/>
        <item x="639"/>
        <item m="1" x="6850"/>
        <item m="1" x="4540"/>
        <item m="1" x="5047"/>
        <item m="1" x="6314"/>
        <item m="1" x="5287"/>
        <item m="1" x="5561"/>
        <item m="1" x="5486"/>
        <item m="1" x="5149"/>
        <item m="1" x="6553"/>
        <item m="1" x="5924"/>
        <item x="979"/>
        <item m="1" x="6802"/>
        <item x="975"/>
        <item x="3436"/>
        <item m="1" x="5279"/>
        <item x="3576"/>
        <item m="1" x="4519"/>
        <item m="1" x="4862"/>
        <item m="1" x="4495"/>
        <item x="1390"/>
        <item x="2406"/>
        <item x="760"/>
        <item x="56"/>
        <item x="2488"/>
        <item x="2011"/>
        <item x="2012"/>
        <item m="1" x="6077"/>
        <item x="3836"/>
        <item x="3739"/>
        <item m="1" x="4698"/>
        <item x="3005"/>
        <item m="1" x="4685"/>
        <item m="1" x="5564"/>
        <item x="1037"/>
        <item x="3727"/>
        <item m="1" x="5101"/>
        <item x="1681"/>
        <item x="1210"/>
        <item x="3494"/>
        <item x="212"/>
        <item m="1" x="5618"/>
        <item x="3454"/>
        <item x="777"/>
        <item x="2807"/>
        <item m="1" x="6150"/>
        <item m="1" x="6886"/>
        <item x="20"/>
        <item x="3417"/>
        <item m="1" x="4303"/>
        <item m="1" x="6820"/>
        <item x="3760"/>
        <item x="3418"/>
        <item x="477"/>
        <item x="478"/>
        <item m="1" x="4101"/>
        <item m="1" x="4223"/>
        <item x="479"/>
        <item x="2013"/>
        <item m="1" x="5272"/>
        <item x="601"/>
        <item x="2407"/>
        <item m="1" x="4224"/>
        <item m="1" x="4403"/>
        <item x="2543"/>
        <item m="1" x="6597"/>
        <item m="1" x="4225"/>
        <item m="1" x="6283"/>
        <item m="1" x="5652"/>
        <item m="1" x="5840"/>
        <item m="1" x="7043"/>
        <item m="1" x="5393"/>
        <item x="1413"/>
        <item x="2659"/>
        <item x="510"/>
        <item x="2669"/>
        <item x="2034"/>
        <item m="1" x="6078"/>
        <item x="888"/>
        <item m="1" x="5713"/>
        <item m="1" x="4784"/>
        <item x="1203"/>
        <item m="1" x="4614"/>
        <item m="1" x="6649"/>
        <item m="1" x="6002"/>
        <item m="1" x="5596"/>
        <item m="1" x="5269"/>
        <item m="1" x="6227"/>
        <item m="1" x="6918"/>
        <item x="3771"/>
        <item m="1" x="5739"/>
        <item x="2621"/>
        <item m="1" x="6689"/>
        <item m="1" x="6155"/>
        <item m="1" x="4938"/>
        <item m="1" x="5767"/>
        <item m="1" x="5496"/>
        <item m="1" x="6119"/>
        <item m="1" x="5274"/>
        <item m="1" x="5983"/>
        <item m="1" x="5915"/>
        <item x="3770"/>
        <item m="1" x="6988"/>
        <item m="1" x="5411"/>
        <item m="1" x="4557"/>
        <item m="1" x="6163"/>
        <item m="1" x="5908"/>
        <item m="1" x="5650"/>
        <item m="1" x="6593"/>
        <item x="1655"/>
        <item m="1" x="7143"/>
        <item m="1" x="4340"/>
        <item m="1" x="6990"/>
        <item m="1" x="6643"/>
        <item m="1" x="5782"/>
        <item m="1" x="6461"/>
        <item m="1" x="4157"/>
        <item x="3006"/>
        <item m="1" x="5135"/>
        <item m="1" x="4344"/>
        <item x="252"/>
        <item m="1" x="5950"/>
        <item x="2493"/>
        <item x="1204"/>
        <item x="2408"/>
        <item x="2409"/>
        <item m="1" x="7201"/>
        <item m="1" x="5218"/>
        <item x="1058"/>
        <item m="1" x="4107"/>
        <item m="1" x="4647"/>
        <item x="3751"/>
        <item x="1065"/>
        <item m="1" x="6579"/>
        <item x="3711"/>
        <item m="1" x="6128"/>
        <item m="1" x="6494"/>
        <item x="536"/>
        <item m="1" x="4385"/>
        <item m="1" x="5198"/>
        <item x="3677"/>
        <item x="2064"/>
        <item m="1" x="5118"/>
        <item m="1" x="5082"/>
        <item m="1" x="4610"/>
        <item x="927"/>
        <item m="1" x="6830"/>
        <item x="1033"/>
        <item x="50"/>
        <item x="2715"/>
        <item m="1" x="6577"/>
        <item x="666"/>
        <item m="1" x="5290"/>
        <item x="859"/>
        <item x="1094"/>
        <item x="1198"/>
        <item x="3311"/>
        <item m="1" x="6032"/>
        <item m="1" x="7094"/>
        <item x="3912"/>
        <item m="1" x="6816"/>
        <item m="1" x="4489"/>
        <item x="2035"/>
        <item x="1650"/>
        <item m="1" x="7232"/>
        <item m="1" x="5681"/>
        <item x="2410"/>
        <item x="2411"/>
        <item x="2489"/>
        <item x="481"/>
        <item x="2412"/>
        <item x="3025"/>
        <item x="2036"/>
        <item x="4001"/>
        <item m="1" x="4372"/>
        <item x="3967"/>
        <item x="3138"/>
        <item m="1" x="4226"/>
        <item x="61"/>
        <item x="482"/>
        <item x="483"/>
        <item x="737"/>
        <item m="1" x="5176"/>
        <item m="1" x="6808"/>
        <item m="1" x="7209"/>
        <item m="1" x="6307"/>
        <item m="1" x="7072"/>
        <item m="1" x="4789"/>
        <item m="1" x="4653"/>
        <item m="1" x="6384"/>
        <item m="1" x="6624"/>
        <item x="2037"/>
        <item x="2038"/>
        <item x="3877"/>
        <item x="2466"/>
        <item m="1" x="4786"/>
        <item x="3140"/>
        <item m="1" x="4467"/>
        <item m="1" x="4227"/>
        <item x="853"/>
        <item x="2039"/>
        <item m="1" x="6173"/>
        <item m="1" x="4315"/>
        <item x="1276"/>
        <item m="1" x="6152"/>
        <item x="2707"/>
        <item x="3838"/>
        <item m="1" x="4334"/>
        <item x="3541"/>
        <item x="3756"/>
        <item m="1" x="7140"/>
        <item x="3606"/>
        <item x="3607"/>
        <item x="3608"/>
        <item x="3609"/>
        <item x="3610"/>
        <item x="3611"/>
        <item m="1" x="5444"/>
        <item x="3612"/>
        <item m="1" x="6376"/>
        <item x="3613"/>
        <item m="1" x="6591"/>
        <item m="1" x="7243"/>
        <item m="1" x="5109"/>
        <item x="3614"/>
        <item m="1" x="5158"/>
        <item m="1" x="5159"/>
        <item x="3615"/>
        <item m="1" x="6258"/>
        <item x="3619"/>
        <item x="3620"/>
        <item m="1" x="5594"/>
        <item m="1" x="5863"/>
        <item m="1" x="5211"/>
        <item m="1" x="6608"/>
        <item m="1" x="6439"/>
        <item m="1" x="5367"/>
        <item m="1" x="4745"/>
        <item m="1" x="4962"/>
        <item m="1" x="5306"/>
        <item m="1" x="5665"/>
        <item m="1" x="5719"/>
        <item m="1" x="5677"/>
        <item m="1" x="5133"/>
        <item m="1" x="5024"/>
        <item m="1" x="7025"/>
        <item m="1" x="6438"/>
        <item m="1" x="6783"/>
        <item m="1" x="5841"/>
        <item m="1" x="6284"/>
        <item x="1315"/>
        <item x="1316"/>
        <item x="2040"/>
        <item x="2041"/>
        <item x="2042"/>
        <item x="2043"/>
        <item x="2044"/>
        <item x="2045"/>
        <item x="2046"/>
        <item x="2047"/>
        <item x="2048"/>
        <item x="2049"/>
        <item m="1" x="4371"/>
        <item x="890"/>
        <item m="1" x="4102"/>
        <item x="891"/>
        <item x="892"/>
        <item x="76"/>
        <item x="934"/>
        <item x="3892"/>
        <item x="3893"/>
        <item x="3894"/>
        <item x="3895"/>
        <item x="140"/>
        <item x="108"/>
        <item m="1" x="4376"/>
        <item x="2888"/>
        <item x="2889"/>
        <item x="2891"/>
        <item m="1" x="4377"/>
        <item m="1" x="4378"/>
        <item m="1" x="4137"/>
        <item m="1" x="4152"/>
        <item m="1" x="4236"/>
        <item m="1" x="4237"/>
        <item x="1393"/>
        <item x="1394"/>
        <item x="1090"/>
        <item x="1096"/>
        <item x="200"/>
        <item x="1098"/>
        <item x="1156"/>
        <item x="1157"/>
        <item x="1505"/>
        <item m="1" x="4153"/>
        <item x="1543"/>
        <item x="1544"/>
        <item x="1545"/>
        <item x="1546"/>
        <item x="1547"/>
        <item x="1548"/>
        <item x="1549"/>
        <item x="1550"/>
        <item x="125"/>
        <item x="1553"/>
        <item x="1555"/>
        <item m="1" x="4154"/>
        <item x="1557"/>
        <item m="1" x="4394"/>
        <item m="1" x="4395"/>
        <item x="1560"/>
        <item x="1561"/>
        <item x="1562"/>
        <item x="1563"/>
        <item x="1564"/>
        <item x="1565"/>
        <item x="1566"/>
        <item x="1567"/>
        <item x="1568"/>
        <item x="1569"/>
        <item m="1" x="4396"/>
        <item x="51"/>
        <item x="1571"/>
        <item x="1572"/>
        <item x="1573"/>
        <item x="1574"/>
        <item x="1575"/>
        <item x="77"/>
        <item x="28"/>
        <item x="183"/>
        <item x="1576"/>
        <item m="1" x="4397"/>
        <item x="1579"/>
        <item x="1580"/>
        <item x="1581"/>
        <item x="1582"/>
        <item x="1583"/>
        <item x="1584"/>
        <item x="1585"/>
        <item m="1" x="4398"/>
        <item m="1" x="4399"/>
        <item x="1586"/>
        <item m="1" x="4400"/>
        <item x="1587"/>
        <item x="1588"/>
        <item m="1" x="4401"/>
        <item x="1590"/>
        <item x="184"/>
        <item x="1591"/>
        <item x="1592"/>
        <item x="1593"/>
        <item x="1594"/>
        <item x="1595"/>
        <item x="1596"/>
        <item x="191"/>
        <item x="1597"/>
        <item x="1598"/>
        <item x="1599"/>
        <item m="1" x="4402"/>
        <item x="1600"/>
        <item x="1601"/>
        <item m="1" x="4127"/>
        <item x="983"/>
        <item x="984"/>
        <item m="1" x="4411"/>
        <item m="1" x="4412"/>
        <item m="1" x="4413"/>
        <item m="1" x="4414"/>
        <item m="1" x="4415"/>
        <item m="1" x="4416"/>
        <item m="1" x="4417"/>
        <item m="1" x="4418"/>
        <item m="1" x="4419"/>
        <item m="1" x="4420"/>
        <item x="2272"/>
        <item x="2283"/>
        <item x="2286"/>
        <item x="2287"/>
        <item x="2290"/>
        <item x="2291"/>
        <item x="2296"/>
        <item x="2297"/>
        <item x="2303"/>
        <item x="2309"/>
        <item x="2312"/>
        <item x="2313"/>
        <item x="2316"/>
        <item x="2319"/>
        <item x="2327"/>
        <item x="105"/>
        <item x="2329"/>
        <item x="2332"/>
        <item x="2337"/>
        <item x="2339"/>
        <item x="2340"/>
        <item x="2343"/>
        <item x="2345"/>
        <item x="2351"/>
        <item x="2354"/>
        <item x="2356"/>
        <item m="1" x="4426"/>
        <item x="2362"/>
        <item x="2364"/>
        <item x="2368"/>
        <item x="2371"/>
        <item x="2374"/>
        <item x="2376"/>
        <item x="2378"/>
        <item x="2379"/>
        <item x="2380"/>
        <item m="1" x="4427"/>
        <item x="2382"/>
        <item x="2383"/>
        <item x="2384"/>
        <item x="2386"/>
        <item x="2387"/>
        <item x="2389"/>
        <item m="1" x="4429"/>
        <item m="1" x="4431"/>
        <item m="1" x="4432"/>
        <item x="2394"/>
        <item m="1" x="4433"/>
        <item x="2400"/>
        <item m="1" x="4435"/>
        <item m="1" x="4436"/>
        <item m="1" x="4437"/>
        <item x="3471"/>
        <item x="3472"/>
        <item x="3027"/>
        <item x="3028"/>
        <item x="3029"/>
        <item x="3030"/>
        <item x="3031"/>
        <item x="3032"/>
        <item x="3033"/>
        <item x="3034"/>
        <item m="1" x="4093"/>
        <item x="3035"/>
        <item x="3036"/>
        <item x="3037"/>
        <item x="3038"/>
        <item x="3039"/>
        <item x="3040"/>
        <item x="3041"/>
        <item x="3042"/>
        <item x="3043"/>
        <item m="1" x="4097"/>
        <item x="3044"/>
        <item x="3045"/>
        <item x="3046"/>
        <item x="3047"/>
        <item x="3048"/>
        <item x="3049"/>
        <item x="3050"/>
        <item x="3051"/>
        <item x="3052"/>
        <item m="1" x="4087"/>
        <item x="3053"/>
        <item x="3054"/>
        <item x="3055"/>
        <item m="1" x="4094"/>
        <item x="3056"/>
        <item m="1" x="4090"/>
        <item x="3057"/>
        <item x="3058"/>
        <item x="3059"/>
        <item x="176"/>
        <item x="3060"/>
        <item x="3061"/>
        <item x="3062"/>
        <item x="3063"/>
        <item x="3064"/>
        <item x="3065"/>
        <item x="3066"/>
        <item x="1898"/>
        <item x="3067"/>
        <item x="3068"/>
        <item x="3069"/>
        <item x="3070"/>
        <item x="3071"/>
        <item x="3072"/>
        <item x="3073"/>
        <item x="3074"/>
        <item x="3075"/>
        <item x="3076"/>
        <item m="1" x="4085"/>
        <item x="3077"/>
        <item x="3078"/>
        <item x="3079"/>
        <item x="3080"/>
        <item x="3081"/>
        <item x="3082"/>
        <item m="1" x="4098"/>
        <item x="3083"/>
        <item x="3084"/>
        <item x="3085"/>
        <item x="3086"/>
        <item x="3087"/>
        <item x="3088"/>
        <item x="3089"/>
        <item x="3090"/>
        <item x="3091"/>
        <item x="3092"/>
        <item x="3093"/>
        <item x="3094"/>
        <item m="1" x="4095"/>
        <item x="3095"/>
        <item x="3096"/>
        <item m="1" x="4099"/>
        <item x="131"/>
        <item x="222"/>
        <item m="1" x="4092"/>
        <item x="3097"/>
        <item x="110"/>
        <item x="3098"/>
        <item x="198"/>
        <item x="3099"/>
        <item m="1" x="4096"/>
        <item x="3103"/>
        <item x="1341"/>
        <item x="3104"/>
        <item x="3105"/>
        <item x="3106"/>
        <item x="64"/>
        <item x="3107"/>
        <item x="3108"/>
        <item x="3109"/>
        <item x="3110"/>
        <item x="3111"/>
        <item x="3112"/>
        <item x="3113"/>
        <item x="3114"/>
        <item x="3115"/>
        <item x="3116"/>
        <item x="3117"/>
        <item x="3118"/>
        <item x="3119"/>
        <item x="3121"/>
        <item x="3122"/>
        <item x="3123"/>
        <item x="3124"/>
        <item m="1" x="4069"/>
        <item x="3125"/>
        <item x="3126"/>
        <item x="3128"/>
        <item x="3129"/>
        <item x="3130"/>
        <item m="1" x="4285"/>
        <item x="4009"/>
        <item x="2670"/>
        <item x="2671"/>
        <item x="4064"/>
        <item x="4066"/>
        <item x="1455"/>
        <item x="1457"/>
        <item x="1458"/>
        <item x="1459"/>
        <item x="1465"/>
        <item x="1466"/>
        <item x="1467"/>
        <item x="1468"/>
        <item x="1469"/>
        <item x="1470"/>
        <item m="1" x="6101"/>
        <item m="1" x="6662"/>
        <item m="1" x="5092"/>
        <item m="1" x="5356"/>
        <item m="1" x="5763"/>
        <item m="1" x="5980"/>
        <item m="1" x="6812"/>
        <item m="1" x="5052"/>
        <item m="1" x="4732"/>
        <item m="1" x="4986"/>
        <item m="1" x="5636"/>
        <item m="1" x="6107"/>
        <item m="1" x="6522"/>
        <item m="1" x="7276"/>
        <item m="1" x="5799"/>
        <item m="1" x="5005"/>
        <item m="1" x="6926"/>
        <item x="2923"/>
        <item m="1" x="4703"/>
        <item m="1" x="5597"/>
        <item x="2629"/>
        <item m="1" x="6243"/>
        <item m="1" x="7274"/>
        <item m="1" x="4605"/>
        <item m="1" x="6437"/>
        <item m="1" x="6613"/>
        <item m="1" x="4782"/>
        <item m="1" x="5528"/>
        <item m="1" x="5210"/>
        <item m="1" x="7265"/>
        <item m="1" x="6839"/>
        <item m="1" x="6221"/>
        <item m="1" x="4764"/>
        <item m="1" x="6036"/>
        <item m="1" x="5727"/>
        <item m="1" x="5200"/>
        <item m="1" x="5455"/>
        <item m="1" x="5514"/>
        <item m="1" x="6137"/>
        <item m="1" x="5861"/>
        <item m="1" x="5088"/>
        <item m="1" x="5199"/>
        <item m="1" x="6931"/>
        <item m="1" x="6570"/>
        <item m="1" x="6628"/>
        <item m="1" x="5516"/>
        <item m="1" x="4832"/>
        <item m="1" x="4914"/>
        <item m="1" x="4866"/>
        <item m="1" x="6927"/>
        <item m="1" x="5872"/>
        <item m="1" x="5507"/>
        <item m="1" x="7177"/>
        <item m="1" x="5468"/>
        <item m="1" x="6001"/>
        <item m="1" x="7003"/>
        <item m="1" x="6257"/>
        <item m="1" x="5828"/>
        <item m="1" x="6374"/>
        <item m="1" x="6930"/>
        <item m="1" x="5390"/>
        <item m="1" x="6880"/>
        <item m="1" x="7202"/>
        <item m="1" x="6750"/>
        <item m="1" x="6149"/>
        <item m="1" x="6887"/>
        <item m="1" x="5326"/>
        <item m="1" x="6914"/>
        <item m="1" x="6344"/>
        <item m="1" x="6407"/>
        <item m="1" x="7077"/>
        <item m="1" x="4828"/>
        <item m="1" x="5645"/>
        <item m="1" x="4966"/>
        <item m="1" x="5421"/>
        <item m="1" x="6375"/>
        <item m="1" x="7192"/>
        <item m="1" x="5608"/>
        <item m="1" x="5322"/>
        <item m="1" x="4261"/>
        <item m="1" x="7207"/>
        <item x="159"/>
        <item m="1" x="4831"/>
        <item m="1" x="5235"/>
        <item m="1" x="7141"/>
        <item m="1" x="6441"/>
        <item m="1" x="5360"/>
        <item m="1" x="6596"/>
        <item m="1" x="6906"/>
        <item m="1" x="6472"/>
        <item m="1" x="4706"/>
        <item m="1" x="5043"/>
        <item m="1" x="4702"/>
        <item m="1" x="6698"/>
        <item m="1" x="5245"/>
        <item m="1" x="5515"/>
        <item m="1" x="5651"/>
        <item m="1" x="5964"/>
        <item m="1" x="5858"/>
        <item m="1" x="5821"/>
        <item m="1" x="6346"/>
        <item m="1" x="6161"/>
        <item m="1" x="7074"/>
        <item m="1" x="6306"/>
        <item m="1" x="6981"/>
        <item m="1" x="6433"/>
        <item m="1" x="6136"/>
        <item m="1" x="6813"/>
        <item m="1" x="5899"/>
        <item m="1" x="4602"/>
        <item m="1" x="4761"/>
        <item m="1" x="5321"/>
        <item m="1" x="6654"/>
        <item m="1" x="5323"/>
        <item m="1" x="5906"/>
        <item m="1" x="4978"/>
        <item m="1" x="5181"/>
        <item m="1" x="6833"/>
        <item m="1" x="6063"/>
        <item m="1" x="6467"/>
        <item m="1" x="5231"/>
        <item m="1" x="7158"/>
        <item m="1" x="6516"/>
        <item m="1" x="4906"/>
        <item m="1" x="6113"/>
        <item m="1" x="4886"/>
        <item m="1" x="4622"/>
        <item m="1" x="5424"/>
        <item m="1" x="4871"/>
        <item m="1" x="6854"/>
        <item m="1" x="4700"/>
        <item m="1" x="5530"/>
        <item m="1" x="6964"/>
        <item m="1" x="6755"/>
        <item m="1" x="5402"/>
        <item m="1" x="7056"/>
        <item m="1" x="6276"/>
        <item m="1" x="4709"/>
        <item m="1" x="6673"/>
        <item m="1" x="6838"/>
        <item m="1" x="5371"/>
        <item m="1" x="6123"/>
        <item m="1" x="6440"/>
        <item m="1" x="5510"/>
        <item m="1" x="5778"/>
        <item m="1" x="7130"/>
        <item m="1" x="5700"/>
        <item m="1" x="7042"/>
        <item m="1" x="5986"/>
        <item m="1" x="7168"/>
        <item m="1" x="5191"/>
        <item m="1" x="4673"/>
        <item m="1" x="6445"/>
        <item m="1" x="6858"/>
        <item m="1" x="5611"/>
        <item m="1" x="5987"/>
        <item m="1" x="5080"/>
        <item m="1" x="5087"/>
        <item m="1" x="6154"/>
        <item m="1" x="4972"/>
        <item m="1" x="5295"/>
        <item m="1" x="5768"/>
        <item m="1" x="7099"/>
        <item m="1" x="6720"/>
        <item m="1" x="6347"/>
        <item m="1" x="6403"/>
        <item m="1" x="5385"/>
        <item m="1" x="5892"/>
        <item m="1" x="6903"/>
        <item m="1" x="6956"/>
        <item m="1" x="7268"/>
        <item m="1" x="6345"/>
        <item m="1" x="6230"/>
        <item m="1" x="5812"/>
        <item m="1" x="5946"/>
        <item m="1" x="4916"/>
        <item m="1" x="4900"/>
        <item m="1" x="7194"/>
        <item m="1" x="7091"/>
        <item m="1" x="6749"/>
        <item m="1" x="6094"/>
        <item m="1" x="5653"/>
        <item m="1" x="4729"/>
        <item m="1" x="6251"/>
        <item m="1" x="6402"/>
        <item m="1" x="4856"/>
        <item m="1" x="6753"/>
        <item m="1" x="5801"/>
        <item m="1" x="5543"/>
        <item m="1" x="5622"/>
        <item m="1" x="4877"/>
        <item m="1" x="4730"/>
        <item m="1" x="6185"/>
        <item m="1" x="6240"/>
        <item m="1" x="5947"/>
        <item m="1" x="6847"/>
        <item m="1" x="7115"/>
        <item m="1" x="5475"/>
        <item m="1" x="5783"/>
        <item m="1" x="4882"/>
        <item m="1" x="4693"/>
        <item m="1" x="6209"/>
        <item m="1" x="4949"/>
        <item m="1" x="5655"/>
        <item m="1" x="4975"/>
        <item m="1" x="5338"/>
        <item m="1" x="6601"/>
        <item m="1" x="5125"/>
        <item m="1" x="7213"/>
        <item m="1" x="5747"/>
        <item m="1" x="5975"/>
        <item m="1" x="5350"/>
        <item m="1" x="5753"/>
        <item m="1" x="6614"/>
        <item m="1" x="6861"/>
        <item m="1" x="7137"/>
        <item m="1" x="5373"/>
        <item m="1" x="6058"/>
        <item m="1" x="5294"/>
        <item m="1" x="4798"/>
        <item m="1" x="4600"/>
        <item m="1" x="7216"/>
        <item m="1" x="6415"/>
        <item m="1" x="4676"/>
        <item m="1" x="6675"/>
        <item m="1" x="4660"/>
        <item m="1" x="5593"/>
        <item m="1" x="5252"/>
        <item m="1" x="6166"/>
        <item m="1" x="4944"/>
        <item m="1" x="6848"/>
        <item m="1" x="6200"/>
        <item m="1" x="6639"/>
        <item m="1" x="5352"/>
        <item x="215"/>
        <item x="218"/>
        <item x="3010"/>
        <item x="3019"/>
        <item x="161"/>
        <item x="3024"/>
        <item x="3026"/>
        <item x="3350"/>
        <item x="3351"/>
        <item x="1334"/>
        <item x="1335"/>
        <item x="1336"/>
        <item x="180"/>
        <item x="1337"/>
        <item x="1338"/>
        <item x="2197"/>
        <item x="2198"/>
        <item x="3621"/>
        <item x="3622"/>
        <item x="3623"/>
        <item x="112"/>
        <item x="3626"/>
        <item x="197"/>
        <item x="3627"/>
        <item x="3628"/>
        <item x="3629"/>
        <item x="3630"/>
        <item x="3631"/>
        <item x="3632"/>
        <item x="3633"/>
        <item x="3634"/>
        <item x="3635"/>
        <item x="3636"/>
        <item x="3637"/>
        <item m="1" x="4330"/>
        <item m="1" x="4331"/>
        <item x="3638"/>
        <item x="3639"/>
        <item x="3640"/>
        <item x="3641"/>
        <item x="3642"/>
        <item x="3643"/>
        <item x="3644"/>
        <item x="3645"/>
        <item x="3646"/>
        <item x="3647"/>
        <item x="3648"/>
        <item x="3649"/>
        <item x="3650"/>
        <item x="3651"/>
        <item x="3652"/>
        <item x="3438"/>
        <item x="3439"/>
        <item x="3440"/>
        <item x="3441"/>
        <item x="3443"/>
        <item x="3444"/>
        <item x="1790"/>
        <item x="1791"/>
        <item x="1792"/>
        <item x="1793"/>
        <item m="1" x="4140"/>
        <item x="164"/>
        <item x="186"/>
        <item m="1" x="4502"/>
        <item x="2624"/>
        <item x="63"/>
        <item x="2625"/>
        <item x="2626"/>
        <item x="2627"/>
        <item x="2628"/>
        <item m="1" x="4322"/>
        <item x="29"/>
        <item m="1" x="4504"/>
        <item m="1" x="4506"/>
        <item m="1" x="4507"/>
        <item m="1" x="4508"/>
        <item m="1" x="4509"/>
        <item m="1" x="4510"/>
        <item x="264"/>
        <item x="265"/>
        <item x="266"/>
        <item x="267"/>
        <item x="268"/>
        <item x="269"/>
        <item x="270"/>
        <item x="272"/>
        <item x="273"/>
        <item x="3475"/>
        <item x="3477"/>
        <item x="1245"/>
        <item x="1246"/>
        <item x="1248"/>
        <item x="1249"/>
        <item x="1250"/>
        <item x="1251"/>
        <item x="1252"/>
        <item x="1253"/>
        <item x="1254"/>
        <item x="1745"/>
        <item x="1746"/>
        <item x="1747"/>
        <item x="1749"/>
        <item x="1755"/>
        <item x="1756"/>
        <item x="1757"/>
        <item x="1758"/>
        <item x="1760"/>
        <item x="1761"/>
        <item x="1762"/>
        <item x="1765"/>
        <item x="1767"/>
        <item x="1768"/>
        <item x="2101"/>
        <item x="2102"/>
        <item x="2103"/>
        <item x="2104"/>
        <item x="2105"/>
        <item x="2106"/>
        <item x="115"/>
        <item x="2107"/>
        <item x="116"/>
        <item x="2108"/>
        <item x="2109"/>
        <item x="2110"/>
        <item x="2111"/>
        <item x="2112"/>
        <item x="2113"/>
        <item x="117"/>
        <item x="2114"/>
        <item x="2115"/>
        <item x="2119"/>
        <item x="2120"/>
        <item x="2121"/>
        <item x="2122"/>
        <item x="2123"/>
        <item x="82"/>
        <item x="2124"/>
        <item x="2125"/>
        <item x="2126"/>
        <item x="2127"/>
        <item x="2128"/>
        <item m="1" x="4158"/>
        <item x="2129"/>
        <item m="1" x="4512"/>
        <item x="2131"/>
        <item x="2132"/>
        <item x="2133"/>
        <item x="249"/>
        <item x="83"/>
        <item x="84"/>
        <item m="1" x="4252"/>
        <item x="2134"/>
        <item x="2135"/>
        <item x="2138"/>
        <item x="2140"/>
        <item x="2142"/>
        <item m="1" x="4121"/>
        <item x="2157"/>
        <item x="2159"/>
        <item m="1" x="4287"/>
        <item x="87"/>
        <item x="2160"/>
        <item x="2161"/>
        <item x="2162"/>
        <item x="2163"/>
        <item x="2164"/>
        <item x="2165"/>
        <item x="2166"/>
        <item x="2167"/>
        <item x="2168"/>
        <item x="88"/>
        <item x="2169"/>
        <item x="2170"/>
        <item x="2171"/>
        <item x="2172"/>
        <item x="250"/>
        <item x="251"/>
        <item x="2173"/>
        <item x="2174"/>
        <item x="2175"/>
        <item x="2176"/>
        <item x="2177"/>
        <item x="2178"/>
        <item x="2179"/>
        <item x="2180"/>
        <item x="2181"/>
        <item x="2182"/>
        <item x="2183"/>
        <item x="2184"/>
        <item x="2185"/>
        <item x="2186"/>
        <item x="2187"/>
        <item x="3825"/>
        <item x="3839"/>
        <item x="3840"/>
        <item x="531"/>
        <item x="538"/>
        <item x="541"/>
        <item x="542"/>
        <item x="546"/>
        <item x="555"/>
        <item x="556"/>
        <item x="557"/>
        <item x="560"/>
        <item x="3492"/>
        <item x="3495"/>
        <item x="1501"/>
        <item x="3671"/>
        <item x="3678"/>
        <item x="3679"/>
        <item x="3680"/>
        <item x="3681"/>
        <item x="3682"/>
        <item x="3683"/>
        <item x="3684"/>
        <item x="3685"/>
        <item x="3686"/>
        <item x="3687"/>
        <item x="241"/>
        <item x="3913"/>
        <item x="3914"/>
        <item x="3915"/>
        <item x="3916"/>
        <item x="3917"/>
        <item x="3918"/>
        <item x="137"/>
        <item x="138"/>
        <item x="122"/>
        <item x="3919"/>
        <item m="1" x="4290"/>
        <item m="1" x="4307"/>
        <item x="3920"/>
        <item x="3921"/>
        <item x="3922"/>
        <item x="123"/>
        <item m="1" x="4145"/>
        <item x="152"/>
        <item x="75"/>
        <item x="3923"/>
        <item x="3924"/>
        <item x="3925"/>
        <item x="3926"/>
        <item x="3927"/>
        <item x="3928"/>
        <item m="1" x="4291"/>
        <item x="3929"/>
        <item x="3930"/>
        <item m="1" x="4308"/>
        <item x="3931"/>
        <item x="3932"/>
        <item x="236"/>
        <item m="1" x="4309"/>
        <item m="1" x="4253"/>
        <item m="1" x="4254"/>
        <item x="3933"/>
        <item x="3934"/>
        <item x="3935"/>
        <item x="3936"/>
        <item m="1" x="4146"/>
        <item x="3937"/>
        <item x="3938"/>
        <item x="3939"/>
        <item x="3940"/>
        <item m="1" x="4310"/>
        <item m="1" x="4255"/>
        <item x="3941"/>
        <item m="1" x="4147"/>
        <item x="3942"/>
        <item x="237"/>
        <item x="238"/>
        <item m="1" x="4292"/>
        <item x="3943"/>
        <item x="3944"/>
        <item x="3945"/>
        <item m="1" x="4311"/>
        <item m="1" x="4256"/>
        <item x="3946"/>
        <item x="3947"/>
        <item x="3948"/>
        <item x="3949"/>
        <item m="1" x="4312"/>
        <item m="1" x="4293"/>
        <item m="1" x="4294"/>
        <item x="3950"/>
        <item m="1" x="4313"/>
        <item x="3951"/>
        <item x="3952"/>
        <item x="3953"/>
        <item x="3954"/>
        <item m="1" x="4531"/>
        <item x="3955"/>
        <item x="2704"/>
        <item x="2737"/>
        <item x="2738"/>
        <item x="2739"/>
        <item x="2746"/>
        <item x="2750"/>
        <item x="2751"/>
        <item x="2753"/>
        <item x="2754"/>
        <item x="2755"/>
        <item x="2756"/>
        <item x="2757"/>
        <item x="2758"/>
        <item x="2759"/>
        <item x="2760"/>
        <item x="2761"/>
        <item x="2763"/>
        <item x="2764"/>
        <item x="2765"/>
        <item x="2768"/>
        <item x="2769"/>
        <item x="2770"/>
        <item x="2771"/>
        <item x="2772"/>
        <item x="2773"/>
        <item x="2774"/>
        <item x="2775"/>
        <item x="2776"/>
        <item x="2778"/>
        <item x="2779"/>
        <item x="2780"/>
        <item x="2781"/>
        <item x="2782"/>
        <item x="2783"/>
        <item x="2784"/>
        <item x="2785"/>
        <item x="2786"/>
        <item x="2787"/>
        <item x="2788"/>
        <item x="2789"/>
        <item x="2790"/>
        <item x="2791"/>
        <item x="2792"/>
        <item x="2793"/>
        <item x="2794"/>
        <item x="2799"/>
        <item x="2800"/>
        <item x="2825"/>
        <item x="2830"/>
        <item x="2831"/>
        <item x="2836"/>
        <item x="2837"/>
        <item x="2838"/>
        <item x="2839"/>
        <item x="2840"/>
        <item x="2841"/>
        <item x="2842"/>
        <item x="2844"/>
        <item m="1" x="4269"/>
        <item x="2845"/>
        <item x="2846"/>
        <item x="2847"/>
        <item x="2848"/>
        <item x="2849"/>
        <item x="2851"/>
        <item x="2852"/>
        <item x="2853"/>
        <item x="2854"/>
        <item x="2855"/>
        <item x="2856"/>
        <item x="2857"/>
        <item x="2858"/>
        <item x="2859"/>
        <item x="2860"/>
        <item x="2861"/>
        <item x="2862"/>
        <item x="2863"/>
        <item x="2864"/>
        <item x="2865"/>
        <item x="1663"/>
        <item x="1664"/>
        <item x="1665"/>
        <item x="1666"/>
        <item x="1667"/>
        <item x="1668"/>
        <item x="1669"/>
        <item x="1670"/>
        <item x="1671"/>
        <item x="1673"/>
        <item x="1277"/>
        <item x="1278"/>
        <item x="1279"/>
        <item x="1280"/>
        <item x="1281"/>
        <item m="1" x="4070"/>
        <item x="1282"/>
        <item x="1283"/>
        <item x="1284"/>
        <item m="1" x="4088"/>
        <item x="1286"/>
        <item x="1287"/>
        <item x="1288"/>
        <item x="1289"/>
        <item x="1290"/>
        <item x="1291"/>
        <item x="1292"/>
        <item x="1293"/>
        <item x="1294"/>
        <item x="1295"/>
        <item x="1296"/>
        <item x="1297"/>
        <item x="1299"/>
        <item x="1300"/>
        <item x="1301"/>
        <item x="1302"/>
        <item x="1303"/>
        <item x="1304"/>
        <item x="1305"/>
        <item m="1" x="4089"/>
        <item x="1307"/>
        <item x="1308"/>
        <item x="202"/>
        <item x="1309"/>
        <item x="1310"/>
        <item x="1311"/>
        <item x="1312"/>
        <item x="1313"/>
        <item x="1314"/>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3470"/>
        <item m="1" x="4110"/>
        <item x="3595"/>
        <item x="65"/>
        <item x="3596"/>
        <item x="3597"/>
        <item x="135"/>
        <item x="66"/>
        <item x="3725"/>
        <item x="488"/>
        <item x="1826"/>
        <item x="1860"/>
        <item x="1883"/>
        <item x="1900"/>
        <item x="1912"/>
        <item x="1935"/>
        <item x="1943"/>
        <item x="203"/>
        <item m="1" x="4585"/>
        <item m="1" x="4588"/>
        <item m="1" x="4589"/>
        <item m="1" x="4590"/>
        <item x="288"/>
        <item x="299"/>
        <item x="303"/>
        <item x="304"/>
        <item x="308"/>
        <item x="314"/>
        <item x="321"/>
        <item x="327"/>
        <item x="349"/>
        <item x="359"/>
        <item x="361"/>
        <item x="365"/>
        <item x="369"/>
        <item x="375"/>
        <item x="380"/>
        <item x="381"/>
        <item x="383"/>
        <item x="400"/>
        <item x="412"/>
        <item x="443"/>
        <item x="445"/>
        <item x="451"/>
        <item x="458"/>
        <item x="464"/>
        <item x="468"/>
        <item x="471"/>
        <item x="800"/>
        <item x="893"/>
        <item x="894"/>
        <item x="928"/>
        <item x="929"/>
        <item x="930"/>
        <item x="931"/>
        <item x="220"/>
        <item x="951"/>
        <item x="1099"/>
        <item x="1100"/>
        <item x="1158"/>
        <item x="1160"/>
        <item x="1161"/>
        <item x="1162"/>
        <item x="1163"/>
        <item x="1177"/>
        <item x="1178"/>
        <item x="1179"/>
        <item x="1180"/>
        <item x="1181"/>
        <item x="1182"/>
        <item x="1183"/>
        <item x="1184"/>
        <item x="1185"/>
        <item x="1186"/>
        <item x="1255"/>
        <item m="1" x="4077"/>
        <item m="1" x="4075"/>
        <item m="1" x="4076"/>
        <item m="1" x="4083"/>
        <item m="1" x="4078"/>
        <item m="1" x="4079"/>
        <item m="1" x="4080"/>
        <item x="1306"/>
        <item m="1" x="4068"/>
        <item m="1" x="4073"/>
        <item m="1" x="4072"/>
        <item m="1" x="4081"/>
        <item m="1" x="4082"/>
        <item x="1339"/>
        <item x="1340"/>
        <item x="1343"/>
        <item x="166"/>
        <item x="1344"/>
        <item x="1346"/>
        <item x="1347"/>
        <item x="1348"/>
        <item x="1350"/>
        <item x="1351"/>
        <item x="1353"/>
        <item x="1354"/>
        <item x="1355"/>
        <item x="1356"/>
        <item x="167"/>
        <item x="168"/>
        <item x="1357"/>
        <item x="1358"/>
        <item x="1359"/>
        <item x="1360"/>
        <item x="1361"/>
        <item x="1362"/>
        <item x="1363"/>
        <item x="1364"/>
        <item x="1365"/>
        <item x="1366"/>
        <item x="1367"/>
        <item x="1368"/>
        <item x="1369"/>
        <item x="169"/>
        <item x="1370"/>
        <item x="1371"/>
        <item x="216"/>
        <item x="1372"/>
        <item x="170"/>
        <item x="1373"/>
        <item x="1374"/>
        <item x="1375"/>
        <item x="1376"/>
        <item x="1377"/>
        <item x="1379"/>
        <item x="1381"/>
        <item x="1382"/>
        <item x="1383"/>
        <item x="1384"/>
        <item x="1385"/>
        <item x="1386"/>
        <item x="1387"/>
        <item x="1388"/>
        <item x="171"/>
        <item x="1460"/>
        <item x="1462"/>
        <item x="1463"/>
        <item x="1473"/>
        <item x="1502"/>
        <item x="1504"/>
        <item x="1534"/>
        <item x="1535"/>
        <item x="1536"/>
        <item x="1537"/>
        <item x="1538"/>
        <item x="1539"/>
        <item x="1540"/>
        <item x="1541"/>
        <item x="1542"/>
        <item x="1554"/>
        <item x="1556"/>
        <item x="1558"/>
        <item x="1559"/>
        <item x="1578"/>
        <item x="1589"/>
        <item x="1602"/>
        <item x="1603"/>
        <item x="1604"/>
        <item x="1605"/>
        <item x="1606"/>
        <item x="1607"/>
        <item x="1608"/>
        <item x="1609"/>
        <item x="1610"/>
        <item x="1611"/>
        <item x="1612"/>
        <item x="1613"/>
        <item x="1614"/>
        <item x="1615"/>
        <item x="1616"/>
        <item x="1626"/>
        <item x="1628"/>
        <item x="1629"/>
        <item x="1630"/>
        <item x="1631"/>
        <item x="1633"/>
        <item x="1634"/>
        <item x="1635"/>
        <item x="1636"/>
        <item x="1637"/>
        <item x="1638"/>
        <item x="1639"/>
        <item x="1642"/>
        <item x="1654"/>
        <item x="1657"/>
        <item x="1658"/>
        <item x="1659"/>
        <item x="1662"/>
        <item x="1771"/>
        <item x="1773"/>
        <item x="1774"/>
        <item x="1775"/>
        <item x="1776"/>
        <item x="1777"/>
        <item x="1778"/>
        <item x="1779"/>
        <item x="1780"/>
        <item x="1781"/>
        <item x="1782"/>
        <item x="1784"/>
        <item x="1785"/>
        <item x="1786"/>
        <item x="1787"/>
        <item x="1788"/>
        <item x="1882"/>
        <item x="1897"/>
        <item x="1903"/>
        <item x="1908"/>
        <item x="1965"/>
        <item x="1969"/>
        <item x="1993"/>
        <item x="1994"/>
        <item x="2074"/>
        <item x="2075"/>
        <item x="2076"/>
        <item x="2077"/>
        <item x="2079"/>
        <item x="2080"/>
        <item x="2081"/>
        <item x="2083"/>
        <item x="2084"/>
        <item x="2085"/>
        <item x="2086"/>
        <item x="2088"/>
        <item x="2089"/>
        <item x="2090"/>
        <item x="2091"/>
        <item x="2093"/>
        <item x="2094"/>
        <item x="2095"/>
        <item x="2096"/>
        <item x="2097"/>
        <item x="2099"/>
        <item x="2100"/>
        <item x="2188"/>
        <item x="2189"/>
        <item x="68"/>
        <item x="2201"/>
        <item x="2202"/>
        <item x="2203"/>
        <item x="162"/>
        <item x="2204"/>
        <item x="2205"/>
        <item x="2207"/>
        <item x="2208"/>
        <item x="2209"/>
        <item x="245"/>
        <item x="2210"/>
        <item x="2211"/>
        <item x="2212"/>
        <item x="2213"/>
        <item x="2214"/>
        <item x="2215"/>
        <item x="2216"/>
        <item x="2217"/>
        <item x="2218"/>
        <item x="2219"/>
        <item x="2220"/>
        <item x="2221"/>
        <item x="2266"/>
        <item x="2267"/>
        <item x="2270"/>
        <item x="2271"/>
        <item x="2276"/>
        <item x="2285"/>
        <item x="2363"/>
        <item x="2420"/>
        <item x="2421"/>
        <item x="2422"/>
        <item x="2424"/>
        <item x="227"/>
        <item x="2425"/>
        <item x="2427"/>
        <item x="2430"/>
        <item x="2433"/>
        <item x="2438"/>
        <item x="2439"/>
        <item x="2440"/>
        <item x="2443"/>
        <item x="2444"/>
        <item x="2445"/>
        <item x="2447"/>
        <item x="2448"/>
        <item x="2450"/>
        <item x="2451"/>
        <item x="2452"/>
        <item x="2453"/>
        <item x="62"/>
        <item x="2456"/>
        <item x="2458"/>
        <item x="2459"/>
        <item x="2465"/>
        <item x="2473"/>
        <item x="2475"/>
        <item x="276"/>
        <item x="277"/>
        <item x="278"/>
        <item x="279"/>
        <item x="280"/>
        <item x="281"/>
        <item x="282"/>
        <item x="283"/>
        <item x="284"/>
        <item x="285"/>
        <item x="286"/>
        <item x="287"/>
        <item x="2491"/>
        <item x="2492"/>
        <item x="2494"/>
        <item x="2495"/>
        <item x="2496"/>
        <item x="2497"/>
        <item x="2498"/>
        <item x="195"/>
        <item x="2499"/>
        <item x="154"/>
        <item x="128"/>
        <item x="2500"/>
        <item x="2501"/>
        <item x="129"/>
        <item x="2502"/>
        <item x="2503"/>
        <item x="2504"/>
        <item x="2505"/>
        <item x="2506"/>
        <item x="130"/>
        <item x="2507"/>
        <item x="2508"/>
        <item x="2509"/>
        <item x="2510"/>
        <item x="2511"/>
        <item x="2517"/>
        <item x="2519"/>
        <item x="2520"/>
        <item x="2521"/>
        <item x="78"/>
        <item x="2522"/>
        <item x="2523"/>
        <item x="2524"/>
        <item x="2525"/>
        <item x="2526"/>
        <item x="2527"/>
        <item x="2528"/>
        <item x="2529"/>
        <item x="2530"/>
        <item x="2531"/>
        <item x="2532"/>
        <item x="2533"/>
        <item x="2534"/>
        <item x="2535"/>
        <item x="2536"/>
        <item x="2537"/>
        <item x="2538"/>
        <item x="2539"/>
        <item x="2545"/>
        <item x="2550"/>
        <item x="2551"/>
        <item x="2552"/>
        <item x="2553"/>
        <item x="2554"/>
        <item x="178"/>
        <item x="2558"/>
        <item x="2559"/>
        <item x="2560"/>
        <item x="2561"/>
        <item x="2562"/>
        <item x="2563"/>
        <item x="2564"/>
        <item x="192"/>
        <item x="2565"/>
        <item x="2566"/>
        <item x="2567"/>
        <item x="204"/>
        <item x="2568"/>
        <item x="172"/>
        <item x="2569"/>
        <item x="2570"/>
        <item x="2571"/>
        <item x="2572"/>
        <item x="2573"/>
        <item x="2574"/>
        <item x="2575"/>
        <item x="2576"/>
        <item x="2577"/>
        <item x="2578"/>
        <item x="2579"/>
        <item x="173"/>
        <item x="2580"/>
        <item x="2581"/>
        <item x="2582"/>
        <item x="174"/>
        <item x="2583"/>
        <item x="2584"/>
        <item x="2585"/>
        <item x="2586"/>
        <item x="2587"/>
        <item x="2588"/>
        <item x="2589"/>
        <item x="2590"/>
        <item x="2591"/>
        <item x="2592"/>
        <item x="2593"/>
        <item x="2594"/>
        <item x="2595"/>
        <item x="2596"/>
        <item x="2597"/>
        <item x="2598"/>
        <item x="2599"/>
        <item x="2600"/>
        <item x="2601"/>
        <item x="2602"/>
        <item x="2603"/>
        <item x="2604"/>
        <item x="2605"/>
        <item x="2606"/>
        <item x="2630"/>
        <item x="2631"/>
        <item x="2632"/>
        <item x="2633"/>
        <item x="2634"/>
        <item x="2635"/>
        <item x="2637"/>
        <item x="2638"/>
        <item x="2639"/>
        <item x="2640"/>
        <item x="2641"/>
        <item x="2642"/>
        <item x="2643"/>
        <item x="2644"/>
        <item x="2672"/>
        <item x="2673"/>
        <item x="2674"/>
        <item x="2675"/>
        <item x="2676"/>
        <item x="2677"/>
        <item x="2678"/>
        <item x="2679"/>
        <item x="2680"/>
        <item x="2681"/>
        <item x="2682"/>
        <item x="2683"/>
        <item x="2684"/>
        <item x="2685"/>
        <item x="2686"/>
        <item x="2687"/>
        <item x="2688"/>
        <item x="2689"/>
        <item x="2691"/>
        <item x="2692"/>
        <item x="2693"/>
        <item x="2867"/>
        <item x="2868"/>
        <item x="2869"/>
        <item x="2870"/>
        <item x="2871"/>
        <item x="2872"/>
        <item x="2873"/>
        <item x="2874"/>
        <item x="2875"/>
        <item x="2876"/>
        <item x="2880"/>
        <item x="2886"/>
        <item x="2892"/>
        <item x="2921"/>
        <item x="2964"/>
        <item x="157"/>
        <item x="2991"/>
        <item x="3007"/>
        <item x="3011"/>
        <item x="3013"/>
        <item x="3016"/>
        <item x="3017"/>
        <item x="3018"/>
        <item x="3020"/>
        <item x="293"/>
        <item x="296"/>
        <item x="302"/>
        <item x="317"/>
        <item x="326"/>
        <item x="333"/>
        <item x="335"/>
        <item x="336"/>
        <item x="337"/>
        <item x="338"/>
        <item x="341"/>
        <item x="352"/>
        <item x="372"/>
        <item x="374"/>
        <item x="386"/>
        <item x="419"/>
        <item x="420"/>
        <item x="425"/>
        <item x="431"/>
        <item x="480"/>
        <item x="1378"/>
        <item x="3147"/>
        <item x="3148"/>
        <item x="3149"/>
        <item x="3151"/>
        <item x="3154"/>
        <item x="3156"/>
        <item x="3159"/>
        <item x="3163"/>
        <item x="3165"/>
        <item x="3166"/>
        <item x="3167"/>
        <item x="3168"/>
        <item x="3169"/>
        <item x="3172"/>
        <item x="3173"/>
        <item x="3174"/>
        <item x="3175"/>
        <item x="3178"/>
        <item x="3179"/>
        <item x="3181"/>
        <item x="3183"/>
        <item x="3184"/>
        <item x="3186"/>
        <item x="3187"/>
        <item x="3189"/>
        <item x="3190"/>
        <item x="3192"/>
        <item x="3194"/>
        <item x="3197"/>
        <item x="3198"/>
        <item x="3199"/>
        <item x="3200"/>
        <item x="3201"/>
        <item x="3202"/>
        <item x="3205"/>
        <item x="3206"/>
        <item x="3207"/>
        <item x="3208"/>
        <item x="3209"/>
        <item x="3211"/>
        <item x="3212"/>
        <item x="3213"/>
        <item x="3214"/>
        <item x="3215"/>
        <item x="3216"/>
        <item x="3218"/>
        <item x="3219"/>
        <item x="3220"/>
        <item x="3221"/>
        <item x="3222"/>
        <item x="3223"/>
        <item x="3226"/>
        <item x="3227"/>
        <item x="3230"/>
        <item x="3231"/>
        <item x="3234"/>
        <item x="3235"/>
        <item x="3237"/>
        <item x="3242"/>
        <item x="3243"/>
        <item x="3245"/>
        <item x="3246"/>
        <item x="3247"/>
        <item x="3248"/>
        <item x="3251"/>
        <item x="3252"/>
        <item x="3253"/>
        <item x="3254"/>
        <item x="3255"/>
        <item x="3259"/>
        <item x="3261"/>
        <item x="3262"/>
        <item x="3263"/>
        <item x="3264"/>
        <item x="3265"/>
        <item x="3266"/>
        <item x="3267"/>
        <item x="3269"/>
        <item x="3270"/>
        <item x="3273"/>
        <item x="3276"/>
        <item x="3278"/>
        <item x="3279"/>
        <item x="3280"/>
        <item x="3281"/>
        <item x="3282"/>
        <item x="3283"/>
        <item x="3284"/>
        <item x="3285"/>
        <item x="3286"/>
        <item x="3287"/>
        <item x="3288"/>
        <item x="3289"/>
        <item x="3290"/>
        <item x="3291"/>
        <item x="3292"/>
        <item x="3293"/>
        <item x="3294"/>
        <item x="3297"/>
        <item x="3298"/>
        <item x="3303"/>
        <item x="3305"/>
        <item x="3308"/>
        <item x="3312"/>
        <item x="3313"/>
        <item x="3314"/>
        <item x="3315"/>
        <item x="3316"/>
        <item x="3317"/>
        <item x="3318"/>
        <item x="3319"/>
        <item x="3320"/>
        <item x="3321"/>
        <item x="3323"/>
        <item x="3324"/>
        <item x="3325"/>
        <item x="3326"/>
        <item x="3327"/>
        <item x="3328"/>
        <item x="3329"/>
        <item x="3333"/>
        <item x="3337"/>
        <item x="3338"/>
        <item x="3340"/>
        <item x="3341"/>
        <item x="3342"/>
        <item x="3343"/>
        <item x="3344"/>
        <item x="3346"/>
        <item x="3348"/>
        <item x="3349"/>
        <item x="3446"/>
        <item x="3447"/>
        <item x="3448"/>
        <item x="3450"/>
        <item x="3451"/>
        <item x="3482"/>
        <item x="3484"/>
        <item x="3536"/>
        <item x="3537"/>
        <item x="3538"/>
        <item x="3539"/>
        <item x="3542"/>
        <item x="3543"/>
        <item x="3544"/>
        <item x="3545"/>
        <item x="3546"/>
        <item x="3547"/>
        <item x="3548"/>
        <item x="3549"/>
        <item x="3550"/>
        <item x="3551"/>
        <item x="3552"/>
        <item x="3553"/>
        <item x="3594"/>
        <item x="3598"/>
        <item x="3599"/>
        <item x="3600"/>
        <item x="3601"/>
        <item x="3602"/>
        <item x="3603"/>
        <item x="3604"/>
        <item x="3605"/>
        <item x="3660"/>
        <item x="219"/>
        <item x="3688"/>
        <item x="3689"/>
        <item x="3690"/>
        <item x="3691"/>
        <item x="3692"/>
        <item x="3693"/>
        <item x="3694"/>
        <item x="3695"/>
        <item x="3696"/>
        <item x="3697"/>
        <item x="3732"/>
        <item x="3746"/>
        <item x="3747"/>
        <item x="3748"/>
        <item x="3749"/>
        <item x="3750"/>
        <item x="121"/>
        <item x="489"/>
        <item x="490"/>
        <item x="3776"/>
        <item x="3777"/>
        <item x="3778"/>
        <item x="3779"/>
        <item x="3780"/>
        <item x="3781"/>
        <item x="3782"/>
        <item x="3783"/>
        <item x="3784"/>
        <item x="3785"/>
        <item x="3786"/>
        <item x="3787"/>
        <item x="3788"/>
        <item x="3789"/>
        <item x="3790"/>
        <item x="3791"/>
        <item x="3792"/>
        <item x="3793"/>
        <item x="3794"/>
        <item x="80"/>
        <item x="97"/>
        <item x="98"/>
        <item x="99"/>
        <item x="100"/>
        <item x="101"/>
        <item x="102"/>
        <item x="491"/>
        <item x="492"/>
        <item x="493"/>
        <item x="494"/>
        <item x="495"/>
        <item x="496"/>
        <item x="497"/>
        <item x="498"/>
        <item x="499"/>
        <item x="500"/>
        <item x="501"/>
        <item x="502"/>
        <item x="503"/>
        <item x="504"/>
        <item x="505"/>
        <item x="506"/>
        <item x="507"/>
        <item x="508"/>
        <item x="509"/>
        <item x="113"/>
        <item x="3849"/>
        <item x="3850"/>
        <item x="3851"/>
        <item x="114"/>
        <item x="3852"/>
        <item x="3853"/>
        <item x="3854"/>
        <item x="3855"/>
        <item x="3865"/>
        <item x="3866"/>
        <item x="3867"/>
        <item x="3868"/>
        <item x="3869"/>
        <item x="3871"/>
        <item x="3873"/>
        <item x="3876"/>
        <item x="260"/>
        <item x="3879"/>
        <item x="3880"/>
        <item x="3881"/>
        <item x="3882"/>
        <item x="261"/>
        <item x="262"/>
        <item x="3883"/>
        <item x="3884"/>
        <item x="3885"/>
        <item x="263"/>
        <item x="3886"/>
        <item x="3887"/>
        <item x="3888"/>
        <item x="3889"/>
        <item x="3890"/>
        <item x="3891"/>
        <item x="3896"/>
        <item x="3956"/>
        <item x="3957"/>
        <item x="3958"/>
        <item x="3959"/>
        <item x="3960"/>
        <item x="3961"/>
        <item x="3962"/>
        <item x="396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517"/>
        <item x="518"/>
        <item x="519"/>
        <item x="520"/>
        <item x="521"/>
        <item x="522"/>
        <item x="523"/>
        <item x="524"/>
        <item x="525"/>
        <item x="526"/>
        <item x="527"/>
        <item x="668"/>
        <item x="3657"/>
        <item x="3662"/>
      </items>
    </pivotField>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6">
        <item m="1" x="9"/>
        <item m="1" x="6"/>
        <item m="1" x="14"/>
        <item m="1" x="4"/>
        <item m="1" x="11"/>
        <item m="1" x="8"/>
        <item m="1" x="7"/>
        <item m="1" x="12"/>
        <item m="1" x="10"/>
        <item m="1" x="13"/>
        <item m="1" x="5"/>
        <item x="0"/>
        <item x="1"/>
        <item x="2"/>
        <item x="3"/>
        <item t="default"/>
      </items>
    </pivotField>
    <pivotField compact="0" outline="0" showAll="0"/>
    <pivotField axis="axisPage" compact="0" outline="0" multipleItemSelectionAllowed="1" showAll="0">
      <items count="26">
        <item x="20"/>
        <item x="13"/>
        <item x="9"/>
        <item x="2"/>
        <item x="14"/>
        <item m="1" x="24"/>
        <item m="1" x="23"/>
        <item x="15"/>
        <item x="1"/>
        <item x="5"/>
        <item x="3"/>
        <item x="0"/>
        <item x="7"/>
        <item x="8"/>
        <item x="12"/>
        <item x="16"/>
        <item x="10"/>
        <item x="22"/>
        <item x="18"/>
        <item x="21"/>
        <item x="11"/>
        <item x="4"/>
        <item x="6"/>
        <item x="17"/>
        <item x="1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4">
        <item h="1" x="3"/>
        <item h="1" x="0"/>
        <item x="1"/>
        <item h="1" x="2"/>
      </items>
    </pivotField>
    <pivotField compact="0" outline="0" showAll="0"/>
    <pivotField compact="0" outline="0" showAll="0"/>
  </pivotFields>
  <rowFields count="4">
    <field x="4"/>
    <field x="26"/>
    <field x="2"/>
    <field x="1"/>
  </rowFields>
  <rowItems count="23">
    <i>
      <x v="54"/>
      <x v="2"/>
      <x v="100"/>
      <x v="145"/>
    </i>
    <i r="2">
      <x v="262"/>
      <x v="69"/>
    </i>
    <i>
      <x v="545"/>
      <x v="2"/>
      <x v="134"/>
      <x v="33"/>
    </i>
    <i r="2">
      <x v="178"/>
      <x v="109"/>
    </i>
    <i>
      <x v="557"/>
      <x v="2"/>
      <x v="208"/>
      <x v="79"/>
    </i>
    <i r="2">
      <x v="228"/>
      <x v="57"/>
    </i>
    <i>
      <x v="916"/>
      <x v="2"/>
      <x v="141"/>
      <x v="35"/>
    </i>
    <i r="2">
      <x v="178"/>
      <x v="109"/>
    </i>
    <i>
      <x v="997"/>
      <x v="2"/>
      <x v="100"/>
      <x v="145"/>
    </i>
    <i r="2">
      <x v="262"/>
      <x v="69"/>
    </i>
    <i>
      <x v="1317"/>
      <x v="2"/>
      <x v="100"/>
      <x v="145"/>
    </i>
    <i r="2">
      <x v="262"/>
      <x v="69"/>
    </i>
    <i>
      <x v="1721"/>
      <x v="2"/>
      <x v="19"/>
      <x v="113"/>
    </i>
    <i r="2">
      <x v="70"/>
      <x v="17"/>
    </i>
    <i>
      <x v="4472"/>
      <x v="2"/>
      <x v="63"/>
      <x v="84"/>
    </i>
    <i r="2">
      <x v="208"/>
      <x v="79"/>
    </i>
    <i>
      <x v="5023"/>
      <x v="2"/>
      <x v="130"/>
      <x v="32"/>
    </i>
    <i r="2">
      <x v="178"/>
      <x v="109"/>
    </i>
    <i>
      <x v="6230"/>
      <x v="2"/>
      <x v="25"/>
      <x v="108"/>
    </i>
    <i r="2">
      <x v="211"/>
      <x v="102"/>
    </i>
    <i>
      <x v="6946"/>
      <x v="2"/>
      <x v="19"/>
      <x v="113"/>
    </i>
    <i r="2">
      <x v="25"/>
      <x v="108"/>
    </i>
    <i t="grand">
      <x/>
    </i>
  </rowItems>
  <colItems count="1">
    <i/>
  </colItems>
  <pageFields count="2">
    <pageField fld="13" hier="-1"/>
    <pageField fld="11" hier="-1"/>
  </pageField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TablaDinámica1" cacheId="34" applyNumberFormats="0" applyBorderFormats="0" applyFontFormats="0" applyPatternFormats="0" applyAlignmentFormats="0" applyWidthHeightFormats="1" dataCaption="Valores" updatedVersion="8" minRefreshableVersion="3" preserveFormatting="0" itemPrintTitles="1" createdVersion="6" indent="0" compact="0" compactData="0" gridDropZones="1" multipleFieldFilters="0">
  <location ref="A6:D628" firstHeaderRow="2" firstDataRow="2" firstDataCol="3" rowPageCount="1" colPageCount="1"/>
  <pivotFields count="29">
    <pivotField dataField="1" compact="0" outline="0" showAll="0"/>
    <pivotField compact="0" outline="0" showAll="0" defaultSubtotal="0"/>
    <pivotField axis="axisRow" compact="0" outline="0" showAll="0" sortType="ascending" defaultSubtotal="0">
      <items count="272">
        <item m="1" x="85"/>
        <item sd="0" m="1" x="233"/>
        <item x="32"/>
        <item sd="0" x="68"/>
        <item sd="0" m="1" x="112"/>
        <item sd="0" x="40"/>
        <item sd="0" m="1" x="235"/>
        <item sd="0" x="7"/>
        <item sd="0" x="47"/>
        <item sd="0" m="1" x="208"/>
        <item sd="0" m="1" x="223"/>
        <item sd="0" m="1" x="105"/>
        <item sd="0" x="19"/>
        <item sd="0" x="53"/>
        <item m="1" x="137"/>
        <item sd="0" m="1" x="252"/>
        <item sd="0" m="1" x="92"/>
        <item sd="0" m="1" x="103"/>
        <item sd="0" m="1" x="176"/>
        <item sd="0" x="25"/>
        <item sd="0" m="1" x="162"/>
        <item sd="0" m="1" x="270"/>
        <item sd="0" m="1" x="264"/>
        <item sd="0" m="1" x="214"/>
        <item sd="0" x="36"/>
        <item sd="0" x="26"/>
        <item sd="0" m="1" x="117"/>
        <item sd="0" x="75"/>
        <item x="3"/>
        <item sd="0" m="1" x="255"/>
        <item sd="0" m="1" x="232"/>
        <item m="1" x="142"/>
        <item sd="0" m="1" x="230"/>
        <item x="58"/>
        <item sd="0" m="1" x="95"/>
        <item m="1" x="98"/>
        <item x="65"/>
        <item m="1" x="179"/>
        <item sd="0" m="1" x="244"/>
        <item sd="0" m="1" x="128"/>
        <item sd="0" m="1" x="115"/>
        <item sd="0" m="1" x="222"/>
        <item sd="0" x="41"/>
        <item sd="0" m="1" x="172"/>
        <item sd="0" m="1" x="149"/>
        <item sd="0" m="1" x="89"/>
        <item m="1" x="88"/>
        <item m="1" x="90"/>
        <item m="1" x="86"/>
        <item m="1" x="189"/>
        <item m="1" x="102"/>
        <item sd="0" m="1" x="196"/>
        <item sd="0" m="1" x="116"/>
        <item m="1" x="91"/>
        <item sd="0" x="29"/>
        <item sd="0" m="1" x="83"/>
        <item sd="0" m="1" x="204"/>
        <item sd="0" m="1" x="148"/>
        <item sd="0" m="1" x="197"/>
        <item sd="0" m="1" x="271"/>
        <item sd="0" x="49"/>
        <item sd="0" m="1" x="258"/>
        <item sd="0" m="1" x="259"/>
        <item sd="0" x="1"/>
        <item m="1" x="227"/>
        <item sd="0" x="48"/>
        <item x="5"/>
        <item sd="0" m="1" x="151"/>
        <item sd="0" m="1" x="136"/>
        <item sd="0" m="1" x="229"/>
        <item sd="0" x="0"/>
        <item sd="0" m="1" x="254"/>
        <item x="59"/>
        <item sd="0" m="1" x="211"/>
        <item sd="0" m="1" x="129"/>
        <item sd="0" m="1" x="257"/>
        <item sd="0" m="1" x="107"/>
        <item sd="0" m="1" x="237"/>
        <item sd="0" x="9"/>
        <item sd="0" m="1" x="206"/>
        <item sd="0" m="1" x="192"/>
        <item sd="0" m="1" x="110"/>
        <item sd="0" m="1" x="253"/>
        <item sd="0" m="1" x="159"/>
        <item sd="0" m="1" x="124"/>
        <item sd="0" m="1" x="125"/>
        <item sd="0" m="1" x="219"/>
        <item sd="0" m="1" x="248"/>
        <item sd="0" m="1" x="123"/>
        <item sd="0" m="1" x="249"/>
        <item sd="0" m="1" x="243"/>
        <item sd="0" m="1" x="262"/>
        <item x="34"/>
        <item m="1" x="167"/>
        <item sd="0" m="1" x="267"/>
        <item sd="0" m="1" x="200"/>
        <item sd="0" m="1" x="126"/>
        <item sd="0" x="54"/>
        <item sd="0" m="1" x="251"/>
        <item sd="0" m="1" x="114"/>
        <item x="15"/>
        <item sd="0" x="60"/>
        <item sd="0" m="1" x="127"/>
        <item sd="0" m="1" x="240"/>
        <item sd="0" m="1" x="175"/>
        <item sd="0" x="78"/>
        <item sd="0" m="1" x="210"/>
        <item sd="0" m="1" x="155"/>
        <item sd="0" m="1" x="122"/>
        <item sd="0" m="1" x="134"/>
        <item sd="0" m="1" x="231"/>
        <item sd="0" m="1" x="120"/>
        <item sd="0" m="1" x="186"/>
        <item x="37"/>
        <item m="1" x="269"/>
        <item sd="0" m="1" x="203"/>
        <item sd="0" x="4"/>
        <item sd="0" m="1" x="201"/>
        <item sd="0" m="1" x="224"/>
        <item sd="0" x="74"/>
        <item sd="0" m="1" x="191"/>
        <item sd="0" m="1" x="154"/>
        <item sd="0" m="1" x="106"/>
        <item x="76"/>
        <item sd="0" x="80"/>
        <item m="1" x="87"/>
        <item sd="0" x="81"/>
        <item sd="0" m="1" x="170"/>
        <item sd="0" m="1" x="113"/>
        <item sd="0" m="1" x="218"/>
        <item sd="0" x="11"/>
        <item sd="0" m="1" x="265"/>
        <item sd="0" m="1" x="138"/>
        <item sd="0" m="1" x="171"/>
        <item sd="0" x="10"/>
        <item sd="0" m="1" x="184"/>
        <item sd="0" m="1" x="199"/>
        <item x="28"/>
        <item sd="0" m="1" x="82"/>
        <item sd="0" m="1" x="109"/>
        <item sd="0" m="1" x="153"/>
        <item sd="0" x="8"/>
        <item sd="0" m="1" x="157"/>
        <item sd="0" m="1" x="221"/>
        <item sd="0" x="24"/>
        <item sd="0" m="1" x="152"/>
        <item sd="0" x="63"/>
        <item sd="0" m="1" x="193"/>
        <item sd="0" m="1" x="263"/>
        <item m="1" x="93"/>
        <item sd="0" m="1" x="256"/>
        <item sd="0" m="1" x="194"/>
        <item x="6"/>
        <item sd="0" x="57"/>
        <item sd="0" x="69"/>
        <item sd="0" m="1" x="97"/>
        <item sd="0" m="1" x="160"/>
        <item sd="0" m="1" x="182"/>
        <item sd="0" m="1" x="144"/>
        <item x="46"/>
        <item sd="0" x="14"/>
        <item sd="0" m="1" x="215"/>
        <item sd="0" x="62"/>
        <item sd="0" m="1" x="188"/>
        <item sd="0" x="2"/>
        <item sd="0" m="1" x="118"/>
        <item sd="0" x="13"/>
        <item sd="0" m="1" x="236"/>
        <item sd="0" m="1" x="180"/>
        <item sd="0" m="1" x="166"/>
        <item sd="0" m="1" x="266"/>
        <item x="66"/>
        <item sd="0" m="1" x="135"/>
        <item sd="0" m="1" x="119"/>
        <item sd="0" m="1" x="156"/>
        <item sd="0" m="1" x="165"/>
        <item sd="0" m="1" x="132"/>
        <item sd="0" m="1" x="250"/>
        <item x="45"/>
        <item sd="0" m="1" x="202"/>
        <item m="1" x="96"/>
        <item sd="0" x="38"/>
        <item sd="0" m="1" x="183"/>
        <item sd="0" m="1" x="207"/>
        <item sd="0" m="1" x="246"/>
        <item sd="0" m="1" x="216"/>
        <item sd="0" x="73"/>
        <item sd="0" m="1" x="100"/>
        <item sd="0" m="1" x="234"/>
        <item sd="0" x="21"/>
        <item sd="0" m="1" x="217"/>
        <item sd="0" m="1" x="158"/>
        <item sd="0" m="1" x="121"/>
        <item sd="0" x="23"/>
        <item sd="0" m="1" x="205"/>
        <item sd="0" m="1" x="104"/>
        <item sd="0" m="1" x="133"/>
        <item sd="0" x="39"/>
        <item sd="0" x="51"/>
        <item sd="0" m="1" x="141"/>
        <item sd="0" m="1" x="111"/>
        <item sd="0" x="70"/>
        <item x="77"/>
        <item sd="0" m="1" x="228"/>
        <item sd="0" x="67"/>
        <item sd="0" x="35"/>
        <item x="42"/>
        <item sd="0" m="1" x="187"/>
        <item sd="0" x="31"/>
        <item sd="0" m="1" x="212"/>
        <item m="1" x="195"/>
        <item sd="0" x="18"/>
        <item m="1" x="245"/>
        <item sd="0" m="1" x="146"/>
        <item sd="0" m="1" x="150"/>
        <item sd="0" x="44"/>
        <item m="1" x="140"/>
        <item m="1" x="220"/>
        <item m="1" x="268"/>
        <item sd="0" m="1" x="173"/>
        <item sd="0" m="1" x="177"/>
        <item sd="0" m="1" x="238"/>
        <item sd="0" m="1" x="242"/>
        <item sd="0" x="30"/>
        <item sd="0" m="1" x="169"/>
        <item sd="0" x="27"/>
        <item sd="0" x="43"/>
        <item sd="0" m="1" x="174"/>
        <item sd="0" x="56"/>
        <item sd="0" m="1" x="209"/>
        <item sd="0" x="52"/>
        <item sd="0" m="1" x="168"/>
        <item x="64"/>
        <item sd="0" m="1" x="239"/>
        <item sd="0" m="1" x="131"/>
        <item sd="0" x="16"/>
        <item sd="0" m="1" x="101"/>
        <item sd="0" m="1" x="185"/>
        <item sd="0" m="1" x="178"/>
        <item sd="0" x="17"/>
        <item sd="0" m="1" x="241"/>
        <item sd="0" m="1" x="198"/>
        <item sd="0" x="79"/>
        <item x="20"/>
        <item sd="0" m="1" x="260"/>
        <item sd="0" m="1" x="163"/>
        <item sd="0" m="1" x="147"/>
        <item sd="0" m="1" x="139"/>
        <item sd="0" m="1" x="99"/>
        <item sd="0" m="1" x="130"/>
        <item sd="0" m="1" x="143"/>
        <item sd="0" x="61"/>
        <item m="1" x="161"/>
        <item sd="0" m="1" x="94"/>
        <item sd="0" m="1" x="164"/>
        <item sd="0" m="1" x="145"/>
        <item sd="0" m="1" x="247"/>
        <item sd="0" m="1" x="226"/>
        <item sd="0" x="33"/>
        <item x="50"/>
        <item sd="0" m="1" x="261"/>
        <item m="1" x="84"/>
        <item sd="0" x="12"/>
        <item m="1" x="181"/>
        <item sd="0" x="22"/>
        <item sd="0" m="1" x="190"/>
        <item sd="0" m="1" x="108"/>
        <item sd="0" m="1" x="225"/>
        <item sd="0" x="55"/>
        <item sd="0" m="1" x="213"/>
        <item sd="0" x="71"/>
        <item sd="0" x="72"/>
      </items>
    </pivotField>
    <pivotField compact="0" outline="0" showAll="0"/>
    <pivotField axis="axisRow" compact="0" outline="0" showAll="0" defaultSubtotal="0">
      <items count="7281">
        <item m="1" x="4961"/>
        <item m="1" x="6235"/>
        <item m="1" x="6786"/>
        <item m="1" x="6499"/>
        <item x="3978"/>
        <item x="3971"/>
        <item m="1" x="6939"/>
        <item m="1" x="6605"/>
        <item m="1" x="4691"/>
        <item m="1" x="4554"/>
        <item m="1" x="4481"/>
        <item m="1" x="4534"/>
        <item x="2056"/>
        <item m="1" x="4640"/>
        <item m="1" x="6134"/>
        <item x="985"/>
        <item m="1" x="4472"/>
        <item x="3974"/>
        <item m="1" x="6891"/>
        <item m="1" x="4626"/>
        <item m="1" x="4846"/>
        <item m="1" x="4163"/>
        <item m="1" x="4839"/>
        <item m="1" x="6025"/>
        <item x="2268"/>
        <item x="781"/>
        <item m="1" x="6198"/>
        <item x="3426"/>
        <item m="1" x="4074"/>
        <item x="3352"/>
        <item m="1" x="4438"/>
        <item x="3164"/>
        <item x="1794"/>
        <item x="1795"/>
        <item m="1" x="5887"/>
        <item m="1" x="6434"/>
        <item m="1" x="4164"/>
        <item m="1" x="4144"/>
        <item m="1" x="5296"/>
        <item m="1" x="6801"/>
        <item m="1" x="4635"/>
        <item x="961"/>
        <item x="895"/>
        <item x="70"/>
        <item m="1" x="4346"/>
        <item x="3844"/>
        <item m="1" x="5984"/>
        <item m="1" x="5396"/>
        <item m="1" x="7076"/>
        <item m="1" x="4233"/>
        <item x="1621"/>
        <item m="1" x="4484"/>
        <item x="2731"/>
        <item x="735"/>
        <item x="1797"/>
        <item x="3150"/>
        <item x="3761"/>
        <item m="1" x="5053"/>
        <item x="1234"/>
        <item x="1215"/>
        <item m="1" x="7148"/>
        <item m="1" x="5979"/>
        <item x="1002"/>
        <item m="1" x="5493"/>
        <item x="636"/>
        <item x="1685"/>
        <item x="3331"/>
        <item m="1" x="4521"/>
        <item x="1644"/>
        <item x="3517"/>
        <item m="1" x="4606"/>
        <item m="1" x="7280"/>
        <item m="1" x="4695"/>
        <item x="2068"/>
        <item x="2877"/>
        <item x="1711"/>
        <item m="1" x="6681"/>
        <item m="1" x="4362"/>
        <item m="1" x="5755"/>
        <item x="1038"/>
        <item m="1" x="4234"/>
        <item x="289"/>
        <item m="1" x="4927"/>
        <item x="696"/>
        <item m="1" x="7156"/>
        <item x="2269"/>
        <item m="1" x="4963"/>
        <item m="1" x="5671"/>
        <item m="1" x="6606"/>
        <item m="1" x="6701"/>
        <item m="1" x="6746"/>
        <item m="1" x="5048"/>
        <item m="1" x="4228"/>
        <item m="1" x="5696"/>
        <item x="3516"/>
        <item m="1" x="4941"/>
        <item m="1" x="4803"/>
        <item m="1" x="5246"/>
        <item x="3979"/>
        <item x="290"/>
        <item m="1" x="5848"/>
        <item m="1" x="7195"/>
        <item m="1" x="6489"/>
        <item m="1" x="5128"/>
        <item m="1" x="5616"/>
        <item x="3702"/>
        <item m="1" x="5773"/>
        <item m="1" x="6549"/>
        <item m="1" x="7038"/>
        <item x="1799"/>
        <item x="3772"/>
        <item m="1" x="5492"/>
        <item m="1" x="5354"/>
        <item m="1" x="5293"/>
        <item m="1" x="4165"/>
        <item m="1" x="6920"/>
        <item m="1" x="4984"/>
        <item m="1" x="4868"/>
        <item m="1" x="7275"/>
        <item m="1" x="5761"/>
        <item m="1" x="7256"/>
        <item m="1" x="7233"/>
        <item x="291"/>
        <item m="1" x="7032"/>
        <item x="2060"/>
        <item x="1106"/>
        <item m="1" x="5115"/>
        <item m="1" x="4661"/>
        <item x="2261"/>
        <item x="2262"/>
        <item x="3354"/>
        <item m="1" x="5770"/>
        <item m="1" x="4601"/>
        <item m="1" x="5368"/>
        <item m="1" x="5901"/>
        <item m="1" x="4880"/>
        <item x="2742"/>
        <item m="1" x="6766"/>
        <item m="1" x="5032"/>
        <item x="640"/>
        <item x="534"/>
        <item x="1800"/>
        <item m="1" x="4716"/>
        <item m="1" x="6135"/>
        <item x="794"/>
        <item x="1191"/>
        <item m="1" x="6842"/>
        <item m="1" x="6030"/>
        <item m="1" x="6921"/>
        <item x="2117"/>
        <item x="3804"/>
        <item m="1" x="6615"/>
        <item x="633"/>
        <item m="1" x="4980"/>
        <item x="3742"/>
        <item m="1" x="4468"/>
        <item x="3131"/>
        <item x="3805"/>
        <item x="3724"/>
        <item m="1" x="5867"/>
        <item m="1" x="5938"/>
        <item m="1" x="6768"/>
        <item x="292"/>
        <item m="1" x="6691"/>
        <item x="1009"/>
        <item m="1" x="5137"/>
        <item m="1" x="5830"/>
        <item m="1" x="6671"/>
        <item m="1" x="6735"/>
        <item m="1" x="5346"/>
        <item x="3519"/>
        <item m="1" x="6091"/>
        <item x="2734"/>
        <item x="3525"/>
        <item x="1256"/>
        <item m="1" x="4807"/>
        <item m="1" x="4844"/>
        <item m="1" x="4800"/>
        <item x="714"/>
        <item m="1" x="6423"/>
        <item m="1" x="5278"/>
        <item x="294"/>
        <item m="1" x="6535"/>
        <item m="1" x="4756"/>
        <item m="1" x="6399"/>
        <item m="1" x="6192"/>
        <item x="2414"/>
        <item m="1" x="6590"/>
        <item x="1684"/>
        <item x="1679"/>
        <item x="778"/>
        <item m="1" x="4855"/>
        <item x="295"/>
        <item m="1" x="6821"/>
        <item x="3977"/>
        <item x="3355"/>
        <item x="1423"/>
        <item m="1" x="4701"/>
        <item m="1" x="6514"/>
        <item x="2274"/>
        <item x="2907"/>
        <item x="2908"/>
        <item m="1" x="4439"/>
        <item x="3728"/>
        <item m="1" x="5904"/>
        <item m="1" x="4838"/>
        <item m="1" x="5224"/>
        <item m="1" x="6038"/>
        <item m="1" x="7185"/>
        <item m="1" x="4811"/>
        <item m="1" x="6814"/>
        <item m="1" x="4553"/>
        <item m="1" x="5190"/>
        <item m="1" x="7151"/>
        <item m="1" x="5508"/>
        <item x="831"/>
        <item m="1" x="6234"/>
        <item m="1" x="6554"/>
        <item m="1" x="6890"/>
        <item x="1083"/>
        <item m="1" x="5020"/>
        <item x="3356"/>
        <item m="1" x="7164"/>
        <item x="669"/>
        <item x="297"/>
        <item x="942"/>
        <item x="5"/>
        <item m="1" x="6627"/>
        <item x="298"/>
        <item x="753"/>
        <item x="484"/>
        <item x="830"/>
        <item m="1" x="5041"/>
        <item m="1" x="4318"/>
        <item m="1" x="5031"/>
        <item m="1" x="6925"/>
        <item m="1" x="5286"/>
        <item x="1028"/>
        <item x="1801"/>
        <item x="3806"/>
        <item m="1" x="4599"/>
        <item x="687"/>
        <item m="1" x="5973"/>
        <item m="1" x="5568"/>
        <item x="3520"/>
        <item x="300"/>
        <item x="2275"/>
        <item m="1" x="6611"/>
        <item x="896"/>
        <item m="1" x="5378"/>
        <item x="765"/>
        <item m="1" x="6362"/>
        <item x="2748"/>
        <item x="1491"/>
        <item x="1003"/>
        <item m="1" x="4574"/>
        <item m="1" x="5275"/>
        <item x="3514"/>
        <item x="670"/>
        <item m="1" x="4863"/>
        <item m="1" x="6520"/>
        <item m="1" x="5934"/>
        <item x="30"/>
        <item m="1" x="7004"/>
        <item m="1" x="6151"/>
        <item m="1" x="6974"/>
        <item m="1" x="6393"/>
        <item m="1" x="5059"/>
        <item m="1" x="6904"/>
        <item m="1" x="6317"/>
        <item x="301"/>
        <item x="1087"/>
        <item m="1" x="5673"/>
        <item x="2910"/>
        <item x="1196"/>
        <item m="1" x="4262"/>
        <item x="1766"/>
        <item x="2516"/>
        <item m="1" x="6563"/>
        <item m="1" x="6665"/>
        <item m="1" x="4674"/>
        <item x="720"/>
        <item x="3295"/>
        <item m="1" x="7242"/>
        <item x="823"/>
        <item x="3807"/>
        <item x="3731"/>
        <item x="2020"/>
        <item x="723"/>
        <item m="1" x="5794"/>
        <item m="1" x="4243"/>
        <item m="1" x="5111"/>
        <item x="1487"/>
        <item x="1059"/>
        <item x="1117"/>
        <item m="1" x="6348"/>
        <item x="622"/>
        <item m="1" x="6120"/>
        <item x="2729"/>
        <item m="1" x="4167"/>
        <item x="2636"/>
        <item m="1" x="5737"/>
        <item m="1" x="7079"/>
        <item x="3306"/>
        <item m="1" x="4814"/>
        <item m="1" x="5221"/>
        <item x="2278"/>
        <item x="1060"/>
        <item x="539"/>
        <item m="1" x="7095"/>
        <item m="1" x="5389"/>
        <item m="1" x="6093"/>
        <item x="3358"/>
        <item x="2199"/>
        <item x="1803"/>
        <item x="1218"/>
        <item m="1" x="7093"/>
        <item m="1" x="6100"/>
        <item m="1" x="6524"/>
        <item m="1" x="5258"/>
        <item x="305"/>
        <item x="3462"/>
        <item m="1" x="4857"/>
        <item m="1" x="5307"/>
        <item x="1257"/>
        <item m="1" x="5978"/>
        <item m="1" x="6822"/>
        <item x="2057"/>
        <item x="3421"/>
        <item x="828"/>
        <item x="3170"/>
        <item m="1" x="6557"/>
        <item x="259"/>
        <item x="1804"/>
        <item x="2019"/>
        <item x="1192"/>
        <item x="1053"/>
        <item m="1" x="5654"/>
        <item m="1" x="6548"/>
        <item m="1" x="4139"/>
        <item x="2279"/>
        <item x="3735"/>
        <item m="1" x="7142"/>
        <item m="1" x="6980"/>
        <item x="2767"/>
        <item x="1805"/>
        <item m="1" x="4684"/>
        <item x="1643"/>
        <item x="3714"/>
        <item m="1" x="4842"/>
        <item x="306"/>
        <item x="1806"/>
        <item x="1807"/>
        <item x="1706"/>
        <item x="1725"/>
        <item x="1089"/>
        <item m="1" x="6130"/>
        <item x="839"/>
        <item m="1" x="6881"/>
        <item x="1808"/>
        <item m="1" x="5452"/>
        <item m="1" x="5910"/>
        <item m="1" x="6898"/>
        <item m="1" x="4118"/>
        <item m="1" x="6694"/>
        <item m="1" x="4813"/>
        <item m="1" x="4785"/>
        <item m="1" x="5849"/>
        <item m="1" x="6761"/>
        <item x="307"/>
        <item m="1" x="6715"/>
        <item x="768"/>
        <item m="1" x="6201"/>
        <item x="2280"/>
        <item x="2281"/>
        <item x="2282"/>
        <item x="1041"/>
        <item x="1004"/>
        <item x="3522"/>
        <item x="3296"/>
        <item m="1" x="4297"/>
        <item m="1" x="6993"/>
        <item m="1" x="5238"/>
        <item x="759"/>
        <item m="1" x="5550"/>
        <item x="2050"/>
        <item m="1" x="6873"/>
        <item m="1" x="5201"/>
        <item x="155"/>
        <item x="827"/>
        <item x="1809"/>
        <item x="8"/>
        <item m="1" x="5438"/>
        <item m="1" x="4162"/>
        <item x="2912"/>
        <item x="2913"/>
        <item x="2914"/>
        <item x="642"/>
        <item x="965"/>
        <item m="1" x="4613"/>
        <item m="1" x="6919"/>
        <item m="1" x="5502"/>
        <item x="1810"/>
        <item m="1" x="5308"/>
        <item x="1632"/>
        <item x="717"/>
        <item m="1" x="4359"/>
        <item x="109"/>
        <item m="1" x="4920"/>
        <item x="1618"/>
        <item m="1" x="4919"/>
        <item m="1" x="7019"/>
        <item x="309"/>
        <item x="516"/>
        <item x="2258"/>
        <item x="1811"/>
        <item m="1" x="6696"/>
        <item x="2745"/>
        <item m="1" x="5415"/>
        <item x="485"/>
        <item m="1" x="4924"/>
        <item x="938"/>
        <item x="612"/>
        <item x="1015"/>
        <item x="731"/>
        <item x="1258"/>
        <item m="1" x="5784"/>
        <item x="594"/>
        <item x="3171"/>
        <item m="1" x="4440"/>
        <item x="1345"/>
        <item m="1" x="5179"/>
        <item x="3360"/>
        <item x="106"/>
        <item m="1" x="5604"/>
        <item m="1" x="6580"/>
        <item x="772"/>
        <item x="1259"/>
        <item x="1260"/>
        <item m="1" x="7123"/>
        <item m="1" x="5912"/>
        <item x="999"/>
        <item x="970"/>
        <item m="1" x="5180"/>
        <item m="1" x="5862"/>
        <item m="1" x="6404"/>
        <item m="1" x="4360"/>
        <item x="1812"/>
        <item m="1" x="5065"/>
        <item x="1230"/>
        <item x="3480"/>
        <item m="1" x="5467"/>
        <item m="1" x="4441"/>
        <item m="1" x="6249"/>
        <item m="1" x="5632"/>
        <item m="1" x="4536"/>
        <item m="1" x="6845"/>
        <item x="1683"/>
        <item x="957"/>
        <item x="3102"/>
        <item x="3461"/>
        <item m="1" x="4762"/>
        <item m="1" x="6054"/>
        <item x="91"/>
        <item x="1813"/>
        <item x="606"/>
        <item x="671"/>
        <item m="1" x="4168"/>
        <item m="1" x="5705"/>
        <item x="2915"/>
        <item m="1" x="5304"/>
        <item m="1" x="6526"/>
        <item x="1049"/>
        <item x="3976"/>
        <item m="1" x="5437"/>
        <item x="33"/>
        <item m="1" x="4932"/>
        <item x="651"/>
        <item x="3809"/>
        <item m="1" x="6174"/>
        <item x="2916"/>
        <item m="1" x="6600"/>
        <item x="3322"/>
        <item m="1" x="6202"/>
        <item x="2284"/>
        <item m="1" x="5500"/>
        <item m="1" x="6273"/>
        <item m="1" x="6355"/>
        <item x="310"/>
        <item x="2546"/>
        <item x="1814"/>
        <item m="1" x="6323"/>
        <item x="3457"/>
        <item m="1" x="6074"/>
        <item m="1" x="5551"/>
        <item m="1" x="5647"/>
        <item x="1816"/>
        <item x="1030"/>
        <item x="2288"/>
        <item m="1" x="5333"/>
        <item x="706"/>
        <item x="1093"/>
        <item x="591"/>
        <item m="1" x="4351"/>
        <item m="1" x="5208"/>
        <item x="1817"/>
        <item m="1" x="5870"/>
        <item x="312"/>
        <item m="1" x="6497"/>
        <item m="1" x="6506"/>
        <item x="967"/>
        <item m="1" x="4806"/>
        <item m="1" x="5495"/>
        <item x="3144"/>
        <item m="1" x="5018"/>
        <item x="2289"/>
        <item x="3176"/>
        <item x="3177"/>
        <item x="1046"/>
        <item x="617"/>
        <item x="313"/>
        <item m="1" x="5229"/>
        <item x="1194"/>
        <item m="1" x="5277"/>
        <item m="1" x="6732"/>
        <item x="1262"/>
        <item x="1818"/>
        <item x="3698"/>
        <item x="2072"/>
        <item x="1732"/>
        <item x="644"/>
        <item x="837"/>
        <item x="2193"/>
        <item m="1" x="4896"/>
        <item x="1062"/>
        <item x="1819"/>
        <item x="3703"/>
        <item x="2467"/>
        <item x="3100"/>
        <item x="1217"/>
        <item x="1006"/>
        <item x="769"/>
        <item m="1" x="6350"/>
        <item x="2292"/>
        <item m="1" x="6012"/>
        <item x="487"/>
        <item x="829"/>
        <item m="1" x="4765"/>
        <item m="1" x="7081"/>
        <item m="1" x="4483"/>
        <item x="2263"/>
        <item m="1" x="4887"/>
        <item x="681"/>
        <item m="1" x="4680"/>
        <item m="1" x="5930"/>
        <item x="316"/>
        <item x="1737"/>
        <item x="2423"/>
        <item m="1" x="4407"/>
        <item m="1" x="4260"/>
        <item m="1" x="5315"/>
        <item x="2293"/>
        <item m="1" x="5413"/>
        <item x="10"/>
        <item m="1" x="4651"/>
        <item m="1" x="5483"/>
        <item m="1" x="6431"/>
        <item m="1" x="4442"/>
        <item x="3737"/>
        <item x="2294"/>
        <item m="1" x="5813"/>
        <item x="1484"/>
        <item x="1820"/>
        <item m="1" x="5253"/>
        <item x="1822"/>
        <item x="3478"/>
        <item m="1" x="7150"/>
        <item m="1" x="5443"/>
        <item x="3994"/>
        <item m="1" x="6779"/>
        <item m="1" x="6112"/>
        <item x="3699"/>
        <item m="1" x="4352"/>
        <item x="2295"/>
        <item x="3842"/>
        <item m="1" x="4314"/>
        <item x="1076"/>
        <item m="1" x="6713"/>
        <item m="1" x="4801"/>
        <item x="614"/>
        <item x="3361"/>
        <item m="1" x="7050"/>
        <item m="1" x="4604"/>
        <item x="3716"/>
        <item m="1" x="5305"/>
        <item m="1" x="4347"/>
        <item m="1" x="7228"/>
        <item m="1" x="6924"/>
        <item m="1" x="5142"/>
        <item m="1" x="7197"/>
        <item x="1641"/>
        <item x="1395"/>
        <item m="1" x="4820"/>
        <item m="1" x="6381"/>
        <item m="1" x="6059"/>
        <item m="1" x="5457"/>
        <item m="1" x="5458"/>
        <item x="3810"/>
        <item x="3362"/>
        <item x="179"/>
        <item m="1" x="7113"/>
        <item m="1" x="5504"/>
        <item m="1" x="7100"/>
        <item m="1" x="6798"/>
        <item m="1" x="6178"/>
        <item m="1" x="5695"/>
        <item m="1" x="6380"/>
        <item x="1068"/>
        <item m="1" x="5725"/>
        <item m="1" x="6709"/>
        <item m="1" x="6733"/>
        <item m="1" x="5375"/>
        <item m="1" x="6400"/>
        <item m="1" x="7073"/>
        <item m="1" x="5825"/>
        <item x="2542"/>
        <item m="1" x="6405"/>
        <item m="1" x="6487"/>
        <item x="1263"/>
        <item x="1823"/>
        <item m="1" x="4743"/>
        <item x="745"/>
        <item m="1" x="7277"/>
        <item x="3180"/>
        <item m="1" x="5789"/>
        <item x="1035"/>
        <item x="3363"/>
        <item m="1" x="6688"/>
        <item x="2065"/>
        <item x="205"/>
        <item m="1" x="5174"/>
        <item x="3152"/>
        <item m="1" x="5310"/>
        <item m="1" x="4169"/>
        <item m="1" x="6475"/>
        <item m="1" x="5836"/>
        <item m="1" x="6254"/>
        <item x="3364"/>
        <item x="1264"/>
        <item m="1" x="4883"/>
        <item m="1" x="5874"/>
        <item x="3307"/>
        <item x="2016"/>
        <item x="1825"/>
        <item x="1054"/>
        <item x="3339"/>
        <item m="1" x="4992"/>
        <item x="3182"/>
        <item x="318"/>
        <item m="1" x="4779"/>
        <item m="1" x="5795"/>
        <item x="3145"/>
        <item m="1" x="5549"/>
        <item m="1" x="5377"/>
        <item m="1" x="6504"/>
        <item m="1" x="6985"/>
        <item m="1" x="6978"/>
        <item x="1265"/>
        <item m="1" x="5728"/>
        <item m="1" x="4348"/>
        <item x="47"/>
        <item m="1" x="6533"/>
        <item m="1" x="4987"/>
        <item x="1709"/>
        <item x="213"/>
        <item x="319"/>
        <item m="1" x="7214"/>
        <item x="3335"/>
        <item x="940"/>
        <item x="206"/>
        <item m="1" x="6292"/>
        <item m="1" x="7121"/>
        <item x="3965"/>
        <item m="1" x="4965"/>
        <item m="1" x="7110"/>
        <item m="1" x="5340"/>
        <item m="1" x="6958"/>
        <item x="770"/>
        <item m="1" x="6473"/>
        <item m="1" x="4969"/>
        <item m="1" x="5644"/>
        <item x="3137"/>
        <item x="1404"/>
        <item x="320"/>
        <item m="1" x="5893"/>
        <item m="1" x="4996"/>
        <item m="1" x="5534"/>
        <item m="1" x="5104"/>
        <item x="2917"/>
        <item x="322"/>
        <item m="1" x="6679"/>
        <item x="3708"/>
        <item m="1" x="7221"/>
        <item m="1" x="4170"/>
        <item m="1" x="6238"/>
        <item x="2512"/>
        <item m="1" x="7122"/>
        <item m="1" x="4642"/>
        <item x="1828"/>
        <item x="1829"/>
        <item x="758"/>
        <item x="3142"/>
        <item m="1" x="6991"/>
        <item x="3309"/>
        <item x="1024"/>
        <item m="1" x="4738"/>
        <item m="1" x="6515"/>
        <item x="1832"/>
        <item m="1" x="7045"/>
        <item m="1" x="6863"/>
        <item x="323"/>
        <item m="1" x="5641"/>
        <item m="1" x="6912"/>
        <item x="324"/>
        <item x="207"/>
        <item x="325"/>
        <item x="247"/>
        <item x="805"/>
        <item m="1" x="6372"/>
        <item x="328"/>
        <item x="1478"/>
        <item x="1432"/>
        <item x="3972"/>
        <item m="1" x="7106"/>
        <item m="1" x="4171"/>
        <item m="1" x="7057"/>
        <item m="1" x="5237"/>
        <item m="1" x="4548"/>
        <item m="1" x="4632"/>
        <item m="1" x="6260"/>
        <item m="1" x="4720"/>
        <item m="1" x="7088"/>
        <item m="1" x="6447"/>
        <item x="1835"/>
        <item x="1836"/>
        <item m="1" x="7102"/>
        <item x="1407"/>
        <item x="190"/>
        <item m="1" x="7136"/>
        <item x="329"/>
        <item m="1" x="4172"/>
        <item m="1" x="6997"/>
        <item m="1" x="4552"/>
        <item x="3530"/>
        <item x="801"/>
        <item m="1" x="6114"/>
        <item m="1" x="5885"/>
        <item m="1" x="5460"/>
        <item x="2468"/>
        <item m="1" x="6971"/>
        <item m="1" x="5002"/>
        <item x="898"/>
        <item m="1" x="5692"/>
        <item x="1042"/>
        <item x="1837"/>
        <item x="713"/>
        <item x="3981"/>
        <item x="1201"/>
        <item x="3765"/>
        <item m="1" x="6294"/>
        <item m="1" x="4697"/>
        <item m="1" x="5257"/>
        <item x="330"/>
        <item x="3365"/>
        <item m="1" x="6175"/>
        <item x="623"/>
        <item x="2696"/>
        <item x="331"/>
        <item x="1187"/>
        <item m="1" x="6424"/>
        <item x="3153"/>
        <item x="592"/>
        <item x="1838"/>
        <item m="1" x="5808"/>
        <item x="900"/>
        <item m="1" x="6849"/>
        <item m="1" x="6773"/>
        <item x="3481"/>
        <item x="1672"/>
        <item x="958"/>
        <item m="1" x="6719"/>
        <item x="1500"/>
        <item x="1733"/>
        <item m="1" x="5570"/>
        <item m="1" x="5786"/>
        <item m="1" x="4929"/>
        <item m="1" x="4173"/>
        <item x="621"/>
        <item m="1" x="5213"/>
        <item x="613"/>
        <item m="1" x="7014"/>
        <item x="3185"/>
        <item m="1" x="6556"/>
        <item m="1" x="6048"/>
        <item x="652"/>
        <item m="1" x="4579"/>
        <item m="1" x="6788"/>
        <item x="790"/>
        <item m="1" x="6725"/>
        <item x="1839"/>
        <item x="1840"/>
        <item x="2710"/>
        <item m="1" x="6223"/>
        <item m="1" x="6900"/>
        <item x="3997"/>
        <item m="1" x="5228"/>
        <item x="2918"/>
        <item x="3964"/>
        <item m="1" x="6010"/>
        <item m="1" x="4174"/>
        <item m="1" x="5121"/>
        <item m="1" x="5337"/>
        <item m="1" x="5139"/>
        <item m="1" x="4541"/>
        <item m="1" x="6182"/>
        <item x="2298"/>
        <item x="1266"/>
        <item x="605"/>
        <item m="1" x="5621"/>
        <item m="1" x="5935"/>
        <item x="1442"/>
        <item x="749"/>
        <item m="1" x="6293"/>
        <item x="2645"/>
        <item x="3982"/>
        <item x="3513"/>
        <item x="1349"/>
        <item m="1" x="5183"/>
        <item x="2721"/>
        <item x="1114"/>
        <item m="1" x="5349"/>
        <item x="2299"/>
        <item m="1" x="5357"/>
        <item m="1" x="5842"/>
        <item m="1" x="4799"/>
        <item m="1" x="4749"/>
        <item x="868"/>
        <item x="795"/>
        <item m="1" x="5714"/>
        <item x="3666"/>
        <item m="1" x="6687"/>
        <item x="1476"/>
        <item m="1" x="6793"/>
        <item m="1" x="6365"/>
        <item x="2300"/>
        <item m="1" x="4542"/>
        <item m="1" x="7218"/>
        <item x="1226"/>
        <item x="1842"/>
        <item m="1" x="6947"/>
        <item x="3966"/>
        <item m="1" x="5397"/>
        <item m="1" x="5314"/>
        <item m="1" x="4505"/>
        <item m="1" x="7208"/>
        <item x="1285"/>
        <item x="854"/>
        <item m="1" x="4677"/>
        <item m="1" x="4575"/>
        <item x="1222"/>
        <item m="1" x="4543"/>
        <item m="1" x="4793"/>
        <item x="3188"/>
        <item x="1050"/>
        <item m="1" x="6225"/>
        <item x="513"/>
        <item m="1" x="5548"/>
        <item x="3445"/>
        <item x="1716"/>
        <item m="1" x="5193"/>
        <item x="53"/>
        <item x="2549"/>
        <item x="2741"/>
        <item x="701"/>
        <item m="1" x="5905"/>
        <item x="3762"/>
        <item m="1" x="4175"/>
        <item x="3763"/>
        <item m="1" x="7001"/>
        <item m="1" x="5702"/>
        <item m="1" x="6476"/>
        <item m="1" x="6789"/>
        <item m="1" x="7098"/>
        <item x="1727"/>
        <item x="989"/>
        <item m="1" x="7266"/>
        <item x="1485"/>
        <item x="3618"/>
        <item x="2919"/>
        <item x="902"/>
        <item m="1" x="5383"/>
        <item m="1" x="4873"/>
        <item m="1" x="5140"/>
        <item m="1" x="7182"/>
        <item x="1112"/>
        <item x="3719"/>
        <item m="1" x="4276"/>
        <item x="2429"/>
        <item x="3554"/>
        <item m="1" x="6875"/>
        <item x="3512"/>
        <item m="1" x="6680"/>
        <item x="2301"/>
        <item x="692"/>
        <item m="1" x="6521"/>
        <item x="334"/>
        <item x="3191"/>
        <item x="2723"/>
        <item m="1" x="5358"/>
        <item x="1735"/>
        <item m="1" x="4774"/>
        <item x="3811"/>
        <item m="1" x="6412"/>
        <item m="1" x="6704"/>
        <item m="1" x="4265"/>
        <item x="1717"/>
        <item m="1" x="7165"/>
        <item m="1" x="5271"/>
        <item x="607"/>
        <item m="1" x="6368"/>
        <item m="1" x="5259"/>
        <item x="1477"/>
        <item m="1" x="7210"/>
        <item x="3155"/>
        <item m="1" x="4355"/>
        <item x="1391"/>
        <item x="2259"/>
        <item m="1" x="5981"/>
        <item m="1" x="6573"/>
        <item x="946"/>
        <item m="1" x="6046"/>
        <item x="593"/>
        <item m="1" x="5667"/>
        <item m="1" x="6620"/>
        <item m="1" x="4657"/>
        <item m="1" x="4177"/>
        <item m="1" x="6282"/>
        <item m="1" x="4840"/>
        <item x="339"/>
        <item m="1" x="4515"/>
        <item m="1" x="5855"/>
        <item m="1" x="5806"/>
        <item m="1" x="5557"/>
        <item m="1" x="6791"/>
        <item m="1" x="4933"/>
        <item x="3987"/>
        <item m="1" x="5633"/>
        <item x="2417"/>
        <item m="1" x="5882"/>
        <item x="2469"/>
        <item x="3812"/>
        <item m="1" x="4766"/>
        <item m="1" x="6546"/>
        <item m="1" x="5329"/>
        <item x="2920"/>
        <item x="340"/>
        <item m="1" x="4178"/>
        <item x="863"/>
        <item m="1" x="5765"/>
        <item x="649"/>
        <item x="738"/>
        <item x="1847"/>
        <item m="1" x="5936"/>
        <item m="1" x="6373"/>
        <item x="2419"/>
        <item x="3367"/>
        <item m="1" x="6180"/>
        <item x="3511"/>
        <item m="1" x="6519"/>
        <item x="3707"/>
        <item x="1149"/>
        <item m="1" x="4612"/>
        <item m="1" x="6966"/>
        <item m="1" x="4230"/>
        <item x="3483"/>
        <item m="1" x="4443"/>
        <item m="1" x="5276"/>
        <item x="1023"/>
        <item m="1" x="6131"/>
        <item m="1" x="5343"/>
        <item m="1" x="4116"/>
        <item x="342"/>
        <item m="1" x="5521"/>
        <item x="2071"/>
        <item m="1" x="4332"/>
        <item m="1" x="6483"/>
        <item x="2922"/>
        <item x="903"/>
        <item m="1" x="6029"/>
        <item m="1" x="4323"/>
        <item m="1" x="5474"/>
        <item x="811"/>
        <item m="1" x="5341"/>
        <item x="857"/>
        <item x="672"/>
        <item m="1" x="5809"/>
        <item x="1849"/>
        <item x="3510"/>
        <item m="1" x="6702"/>
        <item m="1" x="6418"/>
        <item m="1" x="5776"/>
        <item m="1" x="5624"/>
        <item m="1" x="5434"/>
        <item m="1" x="4942"/>
        <item x="3813"/>
        <item m="1" x="5581"/>
        <item m="1" x="4778"/>
        <item m="1" x="6859"/>
        <item x="3460"/>
        <item x="1851"/>
        <item x="685"/>
        <item m="1" x="5931"/>
        <item m="1" x="4368"/>
        <item m="1" x="6661"/>
        <item m="1" x="4990"/>
        <item m="1" x="5717"/>
        <item m="1" x="5591"/>
        <item m="1" x="6831"/>
        <item m="1" x="4482"/>
        <item m="1" x="4890"/>
        <item m="1" x="5223"/>
        <item m="1" x="6295"/>
        <item m="1" x="4989"/>
        <item m="1" x="5320"/>
        <item m="1" x="5748"/>
        <item m="1" x="6395"/>
        <item m="1" x="6055"/>
        <item x="2304"/>
        <item m="1" x="5003"/>
        <item m="1" x="5694"/>
        <item m="1" x="4690"/>
        <item m="1" x="6940"/>
        <item x="2703"/>
        <item x="1352"/>
        <item x="3423"/>
        <item m="1" x="4179"/>
        <item m="1" x="7133"/>
        <item x="705"/>
        <item m="1" x="5820"/>
        <item m="1" x="5818"/>
        <item m="1" x="4892"/>
        <item x="3193"/>
        <item m="1" x="4444"/>
        <item x="1852"/>
        <item m="1" x="7016"/>
        <item x="796"/>
        <item x="2924"/>
        <item x="1499"/>
        <item m="1" x="4343"/>
        <item x="1216"/>
        <item m="1" x="5788"/>
        <item x="343"/>
        <item x="3008"/>
        <item m="1" x="6905"/>
        <item x="3196"/>
        <item x="597"/>
        <item m="1" x="7124"/>
        <item m="1" x="6390"/>
        <item m="1" x="4180"/>
        <item m="1" x="4608"/>
        <item m="1" x="6330"/>
        <item x="3706"/>
        <item m="1" x="6936"/>
        <item m="1" x="5689"/>
        <item m="1" x="4445"/>
        <item m="1" x="4446"/>
        <item m="1" x="6170"/>
        <item x="153"/>
        <item x="344"/>
        <item m="1" x="5864"/>
        <item x="1077"/>
        <item m="1" x="6558"/>
        <item m="1" x="6644"/>
        <item m="1" x="6633"/>
        <item x="650"/>
        <item m="1" x="5536"/>
        <item x="1718"/>
        <item m="1" x="6219"/>
        <item x="1055"/>
        <item x="2118"/>
        <item m="1" x="4936"/>
        <item m="1" x="7028"/>
        <item m="1" x="5837"/>
        <item x="2514"/>
        <item m="1" x="6902"/>
        <item m="1" x="5933"/>
        <item m="1" x="5116"/>
        <item m="1" x="7175"/>
        <item x="3741"/>
        <item m="1" x="5435"/>
        <item x="1195"/>
        <item x="2305"/>
        <item x="2306"/>
        <item m="1" x="5571"/>
        <item x="3368"/>
        <item x="627"/>
        <item m="1" x="4138"/>
        <item m="1" x="5478"/>
        <item x="2699"/>
        <item m="1" x="7116"/>
        <item x="1078"/>
        <item x="1744"/>
        <item x="4065"/>
        <item m="1" x="6510"/>
        <item x="2432"/>
        <item m="1" x="7111"/>
        <item x="904"/>
        <item x="659"/>
        <item x="1107"/>
        <item m="1" x="5559"/>
        <item m="1" x="4884"/>
        <item m="1" x="6336"/>
        <item x="199"/>
        <item m="1" x="4974"/>
        <item m="1" x="7189"/>
        <item x="2646"/>
        <item x="3998"/>
        <item m="1" x="6589"/>
        <item m="1" x="7013"/>
        <item m="1" x="6144"/>
        <item x="1220"/>
        <item x="1853"/>
        <item m="1" x="4181"/>
        <item x="214"/>
        <item x="784"/>
        <item x="3369"/>
        <item m="1" x="5718"/>
        <item x="2613"/>
        <item m="1" x="5891"/>
        <item m="1" x="5107"/>
        <item x="345"/>
        <item m="1" x="6085"/>
        <item x="4011"/>
        <item x="346"/>
        <item m="1" x="5450"/>
        <item x="3814"/>
        <item x="1854"/>
        <item m="1" x="4973"/>
        <item m="1" x="4279"/>
        <item m="1" x="5270"/>
        <item x="2513"/>
        <item m="1" x="4354"/>
        <item x="2470"/>
        <item m="1" x="5454"/>
        <item m="1" x="4129"/>
        <item m="1" x="4707"/>
        <item m="1" x="4818"/>
        <item m="1" x="6564"/>
        <item m="1" x="7002"/>
        <item m="1" x="6865"/>
        <item m="1" x="5166"/>
        <item m="1" x="6454"/>
        <item m="1" x="4816"/>
        <item m="1" x="4652"/>
        <item m="1" x="6896"/>
        <item m="1" x="5952"/>
        <item m="1" x="5124"/>
        <item m="1" x="5261"/>
        <item m="1" x="6598"/>
        <item m="1" x="7273"/>
        <item m="1" x="6767"/>
        <item m="1" x="6852"/>
        <item m="1" x="5441"/>
        <item m="1" x="7103"/>
        <item m="1" x="6663"/>
        <item m="1" x="4848"/>
        <item m="1" x="5738"/>
        <item m="1" x="5154"/>
        <item x="2541"/>
        <item m="1" x="4109"/>
        <item x="2690"/>
        <item m="1" x="5562"/>
        <item m="1" x="6490"/>
        <item x="347"/>
        <item m="1" x="6427"/>
        <item m="1" x="7206"/>
        <item x="3870"/>
        <item m="1" x="5884"/>
        <item m="1" x="6915"/>
        <item x="864"/>
        <item m="1" x="5267"/>
        <item m="1" x="4500"/>
        <item x="1772"/>
        <item m="1" x="5436"/>
        <item x="2310"/>
        <item m="1" x="4662"/>
        <item x="804"/>
        <item m="1" x="5431"/>
        <item m="1" x="7155"/>
        <item m="1" x="6474"/>
        <item m="1" x="6052"/>
        <item m="1" x="6977"/>
        <item m="1" x="5758"/>
        <item x="797"/>
        <item m="1" x="6215"/>
        <item m="1" x="6963"/>
        <item x="2608"/>
        <item x="2311"/>
        <item m="1" x="5071"/>
        <item x="3617"/>
        <item m="1" x="4182"/>
        <item m="1" x="6203"/>
        <item x="3705"/>
        <item x="1400"/>
        <item x="3969"/>
        <item m="1" x="4469"/>
        <item m="1" x="5790"/>
        <item m="1" x="6778"/>
        <item m="1" x="6005"/>
        <item m="1" x="5165"/>
        <item x="637"/>
        <item x="2724"/>
        <item m="1" x="6156"/>
        <item m="1" x="6379"/>
        <item m="1" x="6303"/>
        <item x="3370"/>
        <item m="1" x="7259"/>
        <item m="1" x="5285"/>
        <item m="1" x="6361"/>
        <item m="1" x="6932"/>
        <item x="1105"/>
        <item x="822"/>
        <item m="1" x="4184"/>
        <item m="1" x="6024"/>
        <item m="1" x="6837"/>
        <item x="1488"/>
        <item m="1" x="7063"/>
        <item x="1005"/>
        <item x="2850"/>
        <item x="840"/>
        <item x="348"/>
        <item m="1" x="6777"/>
        <item m="1" x="5102"/>
        <item x="74"/>
        <item m="1" x="5042"/>
        <item m="1" x="5620"/>
        <item x="2925"/>
        <item m="1" x="5868"/>
        <item x="959"/>
        <item x="350"/>
        <item m="1" x="5094"/>
        <item m="1" x="6171"/>
        <item m="1" x="6739"/>
        <item x="2314"/>
        <item m="1" x="7061"/>
        <item m="1" x="4860"/>
        <item x="2766"/>
        <item m="1" x="7075"/>
        <item m="1" x="7109"/>
        <item m="1" x="5040"/>
        <item x="618"/>
        <item x="1441"/>
        <item x="2436"/>
        <item m="1" x="5108"/>
        <item m="1" x="5153"/>
        <item m="1" x="4583"/>
        <item x="1224"/>
        <item x="847"/>
        <item m="1" x="4687"/>
        <item x="3985"/>
        <item x="1858"/>
        <item m="1" x="6529"/>
        <item m="1" x="6819"/>
        <item m="1" x="5749"/>
        <item x="7"/>
        <item x="736"/>
        <item m="1" x="5461"/>
        <item x="3009"/>
        <item m="1" x="5693"/>
        <item m="1" x="6571"/>
        <item x="1859"/>
        <item m="1" x="5688"/>
        <item m="1" x="6909"/>
        <item x="1164"/>
        <item x="4"/>
        <item m="1" x="6068"/>
        <item m="1" x="6008"/>
        <item m="1" x="4611"/>
        <item m="1" x="6072"/>
        <item x="1862"/>
        <item x="2540"/>
        <item m="1" x="5660"/>
        <item m="1" x="7245"/>
        <item x="3203"/>
        <item x="2926"/>
        <item x="1863"/>
        <item m="1" x="6983"/>
        <item m="1" x="5925"/>
        <item m="1" x="4781"/>
        <item x="832"/>
        <item m="1" x="6727"/>
        <item m="1" x="5658"/>
        <item m="1" x="5006"/>
        <item m="1" x="5247"/>
        <item x="351"/>
        <item m="1" x="6825"/>
        <item x="2206"/>
        <item m="1" x="7112"/>
        <item m="1" x="6089"/>
        <item x="2317"/>
        <item x="611"/>
        <item x="2471"/>
        <item m="1" x="4852"/>
        <item m="1" x="4119"/>
        <item x="707"/>
        <item x="1034"/>
        <item m="1" x="6087"/>
        <item m="1" x="7247"/>
        <item m="1" x="5524"/>
        <item m="1" x="6518"/>
        <item m="1" x="5051"/>
        <item m="1" x="6222"/>
        <item x="1864"/>
        <item m="1" x="6583"/>
        <item m="1" x="5384"/>
        <item m="1" x="4620"/>
        <item x="3371"/>
        <item x="38"/>
        <item x="1001"/>
        <item m="1" x="6967"/>
        <item m="1" x="7134"/>
        <item x="1440"/>
        <item x="3616"/>
        <item m="1" x="6079"/>
        <item x="700"/>
        <item m="1" x="5330"/>
        <item m="1" x="6843"/>
        <item x="3555"/>
        <item x="852"/>
        <item m="1" x="6419"/>
        <item m="1" x="6291"/>
        <item x="235"/>
        <item x="229"/>
        <item m="1" x="6213"/>
        <item x="2711"/>
        <item x="353"/>
        <item x="2927"/>
        <item x="1019"/>
        <item m="1" x="6738"/>
        <item x="255"/>
        <item x="1865"/>
        <item m="1" x="6803"/>
        <item x="825"/>
        <item m="1" x="4447"/>
        <item x="1646"/>
        <item x="2896"/>
        <item x="746"/>
        <item x="2928"/>
        <item x="2897"/>
        <item x="1866"/>
        <item x="1867"/>
        <item x="1408"/>
        <item x="775"/>
        <item x="1414"/>
        <item m="1" x="4815"/>
        <item m="1" x="5050"/>
        <item x="2320"/>
        <item m="1" x="7023"/>
        <item x="2929"/>
        <item x="3204"/>
        <item m="1" x="6632"/>
        <item m="1" x="6354"/>
        <item m="1" x="6352"/>
        <item x="354"/>
        <item m="1" x="6500"/>
        <item x="2070"/>
        <item x="1211"/>
        <item m="1" x="7030"/>
        <item m="1" x="6470"/>
        <item x="2777"/>
        <item m="1" x="6682"/>
        <item m="1" x="4960"/>
        <item x="3496"/>
        <item x="1493"/>
        <item x="1480"/>
        <item m="1" x="5646"/>
        <item m="1" x="4649"/>
        <item m="1" x="5745"/>
        <item x="3757"/>
        <item m="1" x="7139"/>
        <item m="1" x="5074"/>
        <item x="1437"/>
        <item x="111"/>
        <item x="833"/>
        <item x="1072"/>
        <item m="1" x="6318"/>
        <item m="1" x="5215"/>
        <item m="1" x="6790"/>
        <item x="355"/>
        <item x="3372"/>
        <item m="1" x="5977"/>
        <item m="1" x="7238"/>
        <item m="1" x="5076"/>
        <item m="1" x="5769"/>
        <item m="1" x="5064"/>
        <item x="1729"/>
        <item x="1229"/>
        <item m="1" x="6181"/>
        <item x="71"/>
        <item x="866"/>
        <item m="1" x="7086"/>
        <item m="1" x="5037"/>
        <item x="3624"/>
        <item m="1" x="5890"/>
        <item x="743"/>
        <item m="1" x="4958"/>
        <item x="356"/>
        <item m="1" x="6794"/>
        <item m="1" x="6646"/>
        <item m="1" x="5426"/>
        <item x="2712"/>
        <item x="3815"/>
        <item x="1686"/>
        <item m="1" x="5791"/>
        <item x="1026"/>
        <item m="1" x="7049"/>
        <item m="1" x="7082"/>
        <item x="1092"/>
        <item x="1868"/>
        <item x="1418"/>
        <item x="2932"/>
        <item m="1" x="5676"/>
        <item x="3718"/>
        <item m="1" x="6945"/>
        <item x="1701"/>
        <item m="1" x="4946"/>
        <item m="1" x="6480"/>
        <item m="1" x="4576"/>
        <item m="1" x="5381"/>
        <item x="3729"/>
        <item x="528"/>
        <item x="953"/>
        <item m="1" x="5017"/>
        <item x="3453"/>
        <item x="3799"/>
        <item x="1620"/>
        <item m="1" x="7066"/>
        <item m="1" x="7033"/>
        <item m="1" x="5972"/>
        <item m="1" x="4843"/>
        <item m="1" x="5372"/>
        <item x="2321"/>
        <item m="1" x="4759"/>
        <item m="1" x="4349"/>
        <item m="1" x="7240"/>
        <item m="1" x="4824"/>
        <item m="1" x="6429"/>
        <item m="1" x="6659"/>
        <item m="1" x="5541"/>
        <item m="1" x="5160"/>
        <item x="1031"/>
        <item m="1" x="5751"/>
        <item x="698"/>
        <item m="1" x="7211"/>
        <item m="1" x="6743"/>
        <item x="756"/>
        <item m="1" x="5012"/>
        <item x="1067"/>
        <item m="1" x="6943"/>
        <item x="2518"/>
        <item m="1" x="6311"/>
        <item m="1" x="4375"/>
        <item x="3157"/>
        <item x="3816"/>
        <item m="1" x="5302"/>
        <item m="1" x="4479"/>
        <item m="1" x="4982"/>
        <item m="1" x="5260"/>
        <item x="2726"/>
        <item m="1" x="4722"/>
        <item x="1008"/>
        <item x="3486"/>
        <item m="1" x="4342"/>
        <item x="905"/>
        <item x="1219"/>
        <item m="1" x="7092"/>
        <item m="1" x="6806"/>
        <item m="1" x="6060"/>
        <item m="1" x="4826"/>
        <item m="1" x="5379"/>
        <item m="1" x="6706"/>
        <item m="1" x="4545"/>
        <item m="1" x="6286"/>
        <item x="845"/>
        <item x="3526"/>
        <item m="1" x="6602"/>
        <item x="1870"/>
        <item m="1" x="5068"/>
        <item x="357"/>
        <item m="1" x="5220"/>
        <item x="2323"/>
        <item m="1" x="4486"/>
        <item x="2702"/>
        <item x="865"/>
        <item m="1" x="6333"/>
        <item x="1871"/>
        <item x="2933"/>
        <item x="2934"/>
        <item m="1" x="6456"/>
        <item m="1" x="5532"/>
        <item m="1" x="5999"/>
        <item x="1677"/>
        <item m="1" x="6039"/>
        <item m="1" x="6132"/>
        <item x="2324"/>
        <item m="1" x="7105"/>
        <item m="1" x="6176"/>
        <item x="841"/>
        <item m="1" x="6876"/>
        <item x="1074"/>
        <item x="3373"/>
        <item x="36"/>
        <item x="1091"/>
        <item x="1206"/>
        <item m="1" x="4470"/>
        <item x="2747"/>
        <item x="144"/>
        <item m="1" x="5555"/>
        <item x="610"/>
        <item x="3132"/>
        <item x="2647"/>
        <item x="3374"/>
        <item x="1075"/>
        <item x="2326"/>
        <item m="1" x="7029"/>
        <item x="358"/>
        <item m="1" x="6296"/>
        <item m="1" x="6159"/>
        <item m="1" x="6073"/>
        <item m="1" x="6340"/>
        <item m="1" x="5792"/>
        <item x="2062"/>
        <item x="48"/>
        <item x="2660"/>
        <item m="1" x="4907"/>
        <item x="4012"/>
        <item m="1" x="6413"/>
        <item x="535"/>
        <item m="1" x="6975"/>
        <item m="1" x="5966"/>
        <item x="1482"/>
        <item x="1420"/>
        <item m="1" x="6430"/>
        <item m="1" x="5989"/>
        <item x="686"/>
        <item x="907"/>
        <item x="2648"/>
        <item m="1" x="7044"/>
        <item x="1743"/>
        <item x="3456"/>
        <item x="646"/>
        <item m="1" x="5482"/>
        <item m="1" x="5631"/>
        <item m="1" x="7064"/>
        <item x="2935"/>
        <item x="3146"/>
        <item x="710"/>
        <item x="3464"/>
        <item x="1228"/>
        <item m="1" x="5800"/>
        <item x="3375"/>
        <item x="3376"/>
        <item x="2328"/>
        <item x="3817"/>
        <item x="2700"/>
        <item x="3434"/>
        <item m="1" x="4618"/>
        <item x="1011"/>
        <item m="1" x="5400"/>
        <item m="1" x="4692"/>
        <item x="1647"/>
        <item x="360"/>
        <item x="3120"/>
        <item m="1" x="7097"/>
        <item m="1" x="4471"/>
        <item x="1010"/>
        <item x="834"/>
        <item m="1" x="5083"/>
        <item x="3625"/>
        <item m="1" x="5960"/>
        <item m="1" x="4374"/>
        <item x="1656"/>
        <item m="1" x="5563"/>
        <item x="1872"/>
        <item m="1" x="6944"/>
        <item m="1" x="5132"/>
        <item m="1" x="7035"/>
        <item m="1" x="5015"/>
        <item m="1" x="4983"/>
        <item m="1" x="7037"/>
        <item x="2936"/>
        <item m="1" x="7117"/>
        <item m="1" x="6586"/>
        <item m="1" x="5143"/>
        <item x="1738"/>
        <item x="1873"/>
        <item x="2743"/>
        <item m="1" x="6359"/>
        <item x="3720"/>
        <item x="1874"/>
        <item m="1" x="4621"/>
        <item x="3733"/>
        <item m="1" x="5151"/>
        <item x="776"/>
        <item m="1" x="4845"/>
        <item m="1" x="6871"/>
        <item x="3488"/>
        <item x="3509"/>
        <item m="1" x="5609"/>
        <item m="1" x="6388"/>
        <item m="1" x="6604"/>
        <item m="1" x="5877"/>
        <item m="1" x="4143"/>
        <item m="1" x="5086"/>
        <item x="2472"/>
        <item x="3377"/>
        <item x="3818"/>
        <item m="1" x="6218"/>
        <item x="1021"/>
        <item m="1" x="6051"/>
        <item m="1" x="6468"/>
        <item m="1" x="5798"/>
        <item m="1" x="4629"/>
        <item m="1" x="6275"/>
        <item m="1" x="6244"/>
        <item m="1" x="5712"/>
        <item m="1" x="5860"/>
        <item m="1" x="5823"/>
        <item x="1043"/>
        <item m="1" x="6734"/>
        <item x="1088"/>
        <item x="986"/>
        <item m="1" x="5227"/>
        <item m="1" x="5239"/>
        <item x="254"/>
        <item x="175"/>
        <item x="3210"/>
        <item x="2515"/>
        <item m="1" x="5939"/>
        <item x="1415"/>
        <item x="145"/>
        <item m="1" x="6969"/>
        <item x="2026"/>
        <item x="850"/>
        <item x="3989"/>
        <item x="362"/>
        <item m="1" x="5427"/>
        <item x="908"/>
        <item m="1" x="6525"/>
        <item m="1" x="5517"/>
        <item x="221"/>
        <item m="1" x="4448"/>
        <item m="1" x="4188"/>
        <item x="757"/>
        <item m="1" x="6844"/>
        <item m="1" x="4727"/>
        <item x="2937"/>
        <item m="1" x="6760"/>
        <item m="1" x="6582"/>
        <item m="1" x="5019"/>
        <item m="1" x="4345"/>
        <item m="1" x="4768"/>
        <item m="1" x="7235"/>
        <item x="1231"/>
        <item x="2898"/>
        <item x="2191"/>
        <item m="1" x="6758"/>
        <item x="363"/>
        <item x="861"/>
        <item x="3133"/>
        <item x="1430"/>
        <item m="1" x="5643"/>
        <item m="1" x="7178"/>
        <item x="793"/>
        <item m="1" x="6534"/>
        <item m="1" x="5219"/>
        <item x="3995"/>
        <item m="1" x="5839"/>
        <item x="364"/>
        <item m="1" x="4616"/>
        <item m="1" x="7231"/>
        <item m="1" x="6670"/>
        <item m="1" x="6397"/>
        <item m="1" x="7173"/>
        <item m="1" x="6290"/>
        <item m="1" x="4581"/>
        <item m="1" x="6486"/>
        <item x="1128"/>
        <item x="909"/>
        <item x="1056"/>
        <item m="1" x="4837"/>
        <item m="1" x="6642"/>
        <item m="1" x="6657"/>
        <item x="3819"/>
        <item m="1" x="4771"/>
        <item m="1" x="5779"/>
        <item m="1" x="4189"/>
        <item x="3991"/>
        <item m="1" x="5110"/>
        <item m="1" x="5369"/>
        <item x="72"/>
        <item x="787"/>
        <item x="3378"/>
        <item m="1" x="6774"/>
        <item m="1" x="4905"/>
        <item m="1" x="7225"/>
        <item x="2938"/>
        <item x="2649"/>
        <item x="193"/>
        <item x="2474"/>
        <item x="742"/>
        <item m="1" x="4794"/>
        <item m="1" x="6530"/>
        <item x="848"/>
        <item m="1" x="5069"/>
        <item m="1" x="6320"/>
        <item m="1" x="6741"/>
        <item x="366"/>
        <item m="1" x="4365"/>
        <item m="1" x="6541"/>
        <item x="367"/>
        <item m="1" x="4751"/>
        <item x="1769"/>
        <item x="754"/>
        <item m="1" x="6335"/>
        <item m="1" x="6458"/>
        <item m="1" x="6304"/>
        <item x="761"/>
        <item m="1" x="5089"/>
        <item x="1705"/>
        <item m="1" x="6358"/>
        <item x="716"/>
        <item m="1" x="6616"/>
        <item m="1" x="7188"/>
        <item x="368"/>
        <item m="1" x="6883"/>
        <item m="1" x="6049"/>
        <item m="1" x="4625"/>
        <item m="1" x="5962"/>
        <item x="2331"/>
        <item m="1" x="4750"/>
        <item x="675"/>
        <item x="1064"/>
        <item x="370"/>
        <item m="1" x="4869"/>
        <item m="1" x="5233"/>
        <item x="181"/>
        <item m="1" x="4190"/>
        <item x="2333"/>
        <item x="803"/>
        <item m="1" x="5114"/>
        <item x="2015"/>
        <item x="3134"/>
        <item x="2334"/>
        <item m="1" x="4804"/>
        <item x="1885"/>
        <item x="2260"/>
        <item x="910"/>
        <item m="1" x="5141"/>
        <item m="1" x="6066"/>
        <item m="1" x="5428"/>
        <item m="1" x="5726"/>
        <item m="1" x="6868"/>
        <item x="1047"/>
        <item m="1" x="6805"/>
        <item m="1" x="6006"/>
        <item m="1" x="7227"/>
        <item m="1" x="7055"/>
        <item m="1" x="5600"/>
        <item m="1" x="7010"/>
        <item m="1" x="5027"/>
        <item m="1" x="5401"/>
        <item m="1" x="6532"/>
        <item x="1481"/>
        <item m="1" x="6869"/>
        <item x="2939"/>
        <item x="2336"/>
        <item m="1" x="4270"/>
        <item m="1" x="6047"/>
        <item x="911"/>
        <item m="1" x="6517"/>
        <item x="1651"/>
        <item m="1" x="6559"/>
        <item m="1" x="5675"/>
        <item m="1" x="4357"/>
        <item m="1" x="4281"/>
        <item x="208"/>
        <item x="739"/>
        <item m="1" x="5016"/>
        <item x="673"/>
        <item x="2338"/>
        <item m="1" x="6612"/>
        <item x="3217"/>
        <item x="2418"/>
        <item m="1" x="4971"/>
        <item x="1152"/>
        <item m="1" x="5929"/>
        <item m="1" x="4449"/>
        <item m="1" x="6685"/>
        <item m="1" x="6391"/>
        <item m="1" x="6143"/>
        <item m="1" x="5469"/>
        <item x="1200"/>
        <item m="1" x="6572"/>
        <item x="3473"/>
        <item m="1" x="5995"/>
        <item x="2698"/>
        <item m="1" x="5131"/>
        <item x="3479"/>
        <item m="1" x="6653"/>
        <item m="1" x="4940"/>
        <item m="1" x="6217"/>
        <item m="1" x="7107"/>
        <item m="1" x="4836"/>
        <item m="1" x="5733"/>
        <item m="1" x="4767"/>
        <item m="1" x="6188"/>
        <item m="1" x="5944"/>
        <item m="1" x="5535"/>
        <item m="1" x="5720"/>
        <item m="1" x="5685"/>
        <item m="1" x="7269"/>
        <item m="1" x="5324"/>
        <item m="1" x="6826"/>
        <item m="1" x="5376"/>
        <item x="744"/>
        <item m="1" x="6907"/>
        <item m="1" x="6941"/>
        <item m="1" x="5171"/>
        <item m="1" x="5419"/>
        <item m="1" x="6864"/>
        <item m="1" x="5579"/>
        <item m="1" x="5026"/>
        <item m="1" x="5280"/>
        <item m="1" x="4926"/>
        <item m="1" x="5263"/>
        <item m="1" x="4595"/>
        <item m="1" x="4775"/>
        <item m="1" x="6976"/>
        <item x="3508"/>
        <item m="1" x="5465"/>
        <item m="1" x="5602"/>
        <item m="1" x="7260"/>
        <item x="789"/>
        <item x="2735"/>
        <item x="35"/>
        <item m="1" x="5264"/>
        <item m="1" x="6584"/>
        <item m="1" x="5347"/>
        <item m="1" x="6003"/>
        <item m="1" x="6636"/>
        <item m="1" x="4934"/>
        <item m="1" x="6492"/>
        <item m="1" x="6037"/>
        <item m="1" x="5499"/>
        <item m="1" x="7084"/>
        <item m="1" x="4530"/>
        <item x="532"/>
        <item x="2942"/>
        <item x="2943"/>
        <item x="657"/>
        <item m="1" x="5403"/>
        <item x="596"/>
        <item x="3986"/>
        <item m="1" x="4326"/>
        <item m="1" x="6736"/>
        <item m="1" x="6211"/>
        <item m="1" x="6028"/>
        <item x="1113"/>
        <item m="1" x="5949"/>
        <item m="1" x="4480"/>
        <item m="1" x="6866"/>
        <item m="1" x="5731"/>
        <item m="1" x="6035"/>
        <item m="1" x="5662"/>
        <item m="1" x="6111"/>
        <item m="1" x="7226"/>
        <item m="1" x="7170"/>
        <item m="1" x="5106"/>
        <item x="3379"/>
        <item m="1" x="7159"/>
        <item m="1" x="6493"/>
        <item m="1" x="5520"/>
        <item m="1" x="5334"/>
        <item m="1" x="6289"/>
        <item x="3380"/>
        <item m="1" x="5674"/>
        <item m="1" x="4409"/>
        <item m="1" x="7080"/>
        <item m="1" x="5781"/>
        <item m="1" x="5420"/>
        <item m="1" x="5578"/>
        <item m="1" x="6153"/>
        <item m="1" x="6568"/>
        <item m="1" x="5273"/>
        <item m="1" x="6271"/>
        <item m="1" x="6129"/>
        <item m="1" x="6998"/>
        <item m="1" x="6804"/>
        <item m="1" x="5567"/>
        <item m="1" x="5873"/>
        <item m="1" x="5589"/>
        <item m="1" x="6019"/>
        <item m="1" x="4994"/>
        <item m="1" x="5335"/>
        <item m="1" x="7279"/>
        <item m="1" x="6877"/>
        <item m="1" x="5072"/>
        <item m="1" x="6527"/>
        <item m="1" x="5022"/>
        <item m="1" x="5513"/>
        <item m="1" x="6807"/>
        <item m="1" x="5489"/>
        <item m="1" x="5055"/>
        <item m="1" x="5470"/>
        <item x="3766"/>
        <item m="1" x="5640"/>
        <item m="1" x="5447"/>
        <item m="1" x="4641"/>
        <item m="1" x="6451"/>
        <item m="1" x="5590"/>
        <item m="1" x="6626"/>
        <item x="3773"/>
        <item m="1" x="6065"/>
        <item m="1" x="7104"/>
        <item m="1" x="5488"/>
        <item m="1" x="4550"/>
        <item x="3336"/>
        <item m="1" x="6315"/>
        <item m="1" x="6453"/>
        <item x="3800"/>
        <item m="1" x="4128"/>
        <item m="1" x="5951"/>
        <item m="1" x="4477"/>
        <item m="1" x="6387"/>
        <item m="1" x="5408"/>
        <item m="1" x="4596"/>
        <item m="1" x="6126"/>
        <item x="3769"/>
        <item m="1" x="6625"/>
        <item m="1" x="5009"/>
        <item m="1" x="5909"/>
        <item x="604"/>
        <item x="3458"/>
        <item x="1428"/>
        <item m="1" x="4597"/>
        <item x="2752"/>
        <item x="661"/>
        <item m="1" x="5595"/>
        <item m="1" x="7048"/>
        <item m="1" x="5207"/>
        <item m="1" x="4910"/>
        <item m="1" x="5232"/>
        <item x="1268"/>
        <item x="3381"/>
        <item m="1" x="5803"/>
        <item m="1" x="6938"/>
        <item x="146"/>
        <item x="3996"/>
        <item x="734"/>
        <item x="1887"/>
        <item m="1" x="5188"/>
        <item m="1" x="6594"/>
        <item x="371"/>
        <item m="1" x="5817"/>
        <item x="3382"/>
        <item m="1" x="5838"/>
        <item m="1" x="6272"/>
        <item x="750"/>
        <item x="1888"/>
        <item x="1889"/>
        <item x="1890"/>
        <item m="1" x="4191"/>
        <item x="3299"/>
        <item x="684"/>
        <item x="2650"/>
        <item m="1" x="4758"/>
        <item x="2442"/>
        <item m="1" x="5678"/>
        <item x="645"/>
        <item x="1736"/>
        <item x="1891"/>
        <item m="1" x="5573"/>
        <item x="856"/>
        <item m="1" x="6585"/>
        <item x="1892"/>
        <item x="2342"/>
        <item x="2476"/>
        <item x="1894"/>
        <item m="1" x="4193"/>
        <item x="2344"/>
        <item x="3158"/>
        <item m="1" x="7059"/>
        <item x="373"/>
        <item x="2548"/>
        <item m="1" x="4808"/>
        <item m="1" x="6742"/>
        <item m="1" x="5672"/>
        <item m="1" x="6262"/>
        <item m="1" x="4903"/>
        <item m="1" x="5512"/>
        <item m="1" x="4939"/>
        <item x="2945"/>
        <item x="3422"/>
        <item x="189"/>
        <item m="1" x="4244"/>
        <item m="1" x="6937"/>
        <item x="2706"/>
        <item m="1" x="6641"/>
        <item m="1" x="4194"/>
        <item m="1" x="4366"/>
        <item x="1110"/>
        <item x="1111"/>
        <item m="1" x="6231"/>
        <item m="1" x="5961"/>
        <item m="1" x="5147"/>
        <item m="1" x="5156"/>
        <item x="1759"/>
        <item m="1" x="6253"/>
        <item m="1" x="4476"/>
        <item m="1" x="6322"/>
        <item x="3300"/>
        <item x="1895"/>
        <item x="679"/>
        <item x="376"/>
        <item x="2346"/>
        <item m="1" x="5173"/>
        <item x="274"/>
        <item x="1269"/>
        <item x="1022"/>
        <item m="1" x="5572"/>
        <item x="842"/>
        <item x="3723"/>
        <item m="1" x="6179"/>
        <item m="1" x="5880"/>
        <item x="45"/>
        <item m="1" x="4450"/>
        <item m="1" x="7147"/>
        <item x="2073"/>
        <item x="721"/>
        <item x="2347"/>
        <item m="1" x="4408"/>
        <item m="1" x="7193"/>
        <item x="966"/>
        <item x="855"/>
        <item m="1" x="6491"/>
        <item m="1" x="5418"/>
        <item m="1" x="6268"/>
        <item x="377"/>
        <item m="1" x="4363"/>
        <item m="1" x="6622"/>
        <item x="1270"/>
        <item m="1" x="5298"/>
        <item m="1" x="7131"/>
        <item x="3700"/>
        <item x="2946"/>
        <item x="378"/>
        <item m="1" x="6396"/>
        <item m="1" x="6420"/>
        <item x="1453"/>
        <item x="1438"/>
        <item x="741"/>
        <item x="379"/>
        <item m="1" x="7187"/>
        <item x="3701"/>
        <item m="1" x="4664"/>
        <item m="1" x="4719"/>
        <item x="2883"/>
        <item x="1899"/>
        <item m="1" x="6829"/>
        <item x="4067"/>
        <item x="3384"/>
        <item m="1" x="7062"/>
        <item x="726"/>
        <item m="1" x="5093"/>
        <item x="3012"/>
        <item m="1" x="5614"/>
        <item x="147"/>
        <item m="1" x="6252"/>
        <item m="1" x="4678"/>
        <item x="1429"/>
        <item m="1" x="5998"/>
        <item m="1" x="5780"/>
        <item x="3385"/>
        <item m="1" x="5380"/>
        <item m="1" x="4850"/>
        <item x="1318"/>
        <item m="1" x="6000"/>
        <item x="2264"/>
        <item x="1045"/>
        <item x="1048"/>
        <item m="1" x="6929"/>
        <item x="2948"/>
        <item m="1" x="4196"/>
        <item x="2063"/>
        <item m="1" x="4993"/>
        <item x="1397"/>
        <item m="1" x="4954"/>
        <item x="2061"/>
        <item m="1" x="4874"/>
        <item x="1051"/>
        <item x="3386"/>
        <item x="3507"/>
        <item m="1" x="6270"/>
        <item m="1" x="5851"/>
        <item m="1" x="4235"/>
        <item m="1" x="6986"/>
        <item m="1" x="7040"/>
        <item m="1" x="4275"/>
        <item x="3848"/>
        <item m="1" x="5204"/>
        <item m="1" x="6562"/>
        <item x="3713"/>
        <item x="648"/>
        <item x="3820"/>
        <item m="1" x="6118"/>
        <item x="3466"/>
        <item m="1" x="5262"/>
        <item x="3489"/>
        <item m="1" x="4891"/>
        <item m="1" x="6279"/>
        <item m="1" x="6893"/>
        <item x="1405"/>
        <item m="1" x="5155"/>
        <item x="782"/>
        <item m="1" x="6236"/>
        <item m="1" x="7052"/>
        <item x="629"/>
        <item x="1707"/>
        <item m="1" x="6084"/>
        <item m="1" x="7012"/>
        <item m="1" x="6237"/>
        <item m="1" x="4591"/>
        <item m="1" x="6043"/>
        <item m="1" x="5466"/>
        <item m="1" x="5990"/>
        <item m="1" x="4705"/>
        <item m="1" x="6508"/>
        <item m="1" x="5240"/>
        <item m="1" x="6386"/>
        <item m="1" x="5194"/>
        <item m="1" x="5619"/>
        <item m="1" x="6992"/>
        <item m="1" x="5639"/>
        <item m="1" x="5732"/>
        <item m="1" x="6446"/>
        <item m="1" x="7145"/>
        <item m="1" x="6809"/>
        <item m="1" x="6042"/>
        <item m="1" x="6726"/>
        <item m="1" x="7248"/>
        <item m="1" x="5967"/>
        <item m="1" x="4071"/>
        <item m="1" x="4406"/>
        <item x="1660"/>
        <item x="1623"/>
        <item x="3736"/>
        <item m="1" x="7176"/>
        <item x="2349"/>
        <item m="1" x="7262"/>
        <item m="1" x="5690"/>
        <item x="2817"/>
        <item m="1" x="5423"/>
        <item x="3467"/>
        <item m="1" x="5787"/>
        <item m="1" x="5359"/>
        <item m="1" x="6329"/>
        <item m="1" x="4142"/>
        <item x="382"/>
        <item m="1" x="4361"/>
        <item m="1" x="4667"/>
        <item x="2350"/>
        <item x="3387"/>
        <item m="1" x="6250"/>
        <item m="1" x="5971"/>
        <item m="1" x="6370"/>
        <item x="1710"/>
        <item m="1" x="4298"/>
        <item x="2762"/>
        <item m="1" x="5533"/>
        <item m="1" x="7255"/>
        <item m="1" x="4951"/>
        <item m="1" x="4198"/>
        <item m="1" x="4760"/>
        <item x="806"/>
        <item m="1" x="5969"/>
        <item x="69"/>
        <item x="1416"/>
        <item m="1" x="4199"/>
        <item x="2949"/>
        <item m="1" x="5846"/>
        <item m="1" x="5036"/>
        <item x="1730"/>
        <item x="998"/>
        <item m="1" x="4582"/>
        <item x="1902"/>
        <item x="384"/>
        <item x="194"/>
        <item m="1" x="5464"/>
        <item x="1389"/>
        <item m="1" x="4364"/>
        <item x="628"/>
        <item m="1" x="5746"/>
        <item x="3821"/>
        <item x="968"/>
        <item x="1741"/>
        <item m="1" x="7200"/>
        <item m="1" x="5281"/>
        <item x="385"/>
        <item x="2884"/>
        <item m="1" x="5386"/>
        <item m="1" x="7270"/>
        <item x="41"/>
        <item x="771"/>
        <item m="1" x="4451"/>
        <item m="1" x="5845"/>
        <item m="1" x="6394"/>
        <item x="256"/>
        <item x="1225"/>
        <item m="1" x="7118"/>
        <item m="1" x="5856"/>
        <item x="1212"/>
        <item m="1" x="6645"/>
        <item m="1" x="4200"/>
        <item x="4013"/>
        <item m="1" x="7065"/>
        <item x="674"/>
        <item m="1" x="6879"/>
        <item m="1" x="5637"/>
        <item x="2352"/>
        <item x="1208"/>
        <item m="1" x="5752"/>
        <item m="1" x="5103"/>
        <item x="58"/>
        <item x="387"/>
        <item m="1" x="6398"/>
        <item m="1" x="4659"/>
        <item m="1" x="5177"/>
        <item x="2416"/>
        <item x="3801"/>
        <item x="4010"/>
        <item x="2353"/>
        <item x="3388"/>
        <item m="1" x="5130"/>
        <item m="1" x="5603"/>
        <item m="1" x="5370"/>
        <item m="1" x="6617"/>
        <item x="2950"/>
        <item m="1" x="5804"/>
        <item m="1" x="7051"/>
        <item x="388"/>
        <item x="389"/>
        <item x="654"/>
        <item x="2899"/>
        <item m="1" x="4865"/>
        <item x="2477"/>
        <item x="4063"/>
        <item m="1" x="6417"/>
        <item x="785"/>
        <item x="1063"/>
        <item m="1" x="5144"/>
        <item m="1" x="4870"/>
        <item x="2705"/>
        <item x="390"/>
        <item m="1" x="4851"/>
        <item x="3506"/>
        <item x="3767"/>
        <item m="1" x="4639"/>
        <item m="1" x="4549"/>
        <item m="1" x="6142"/>
        <item x="1479"/>
        <item m="1" x="4770"/>
        <item m="1" x="6377"/>
        <item x="391"/>
        <item m="1" x="7246"/>
        <item x="1490"/>
        <item m="1" x="4452"/>
        <item m="1" x="5100"/>
        <item m="1" x="4239"/>
        <item m="1" x="6369"/>
        <item m="1" x="6259"/>
        <item x="2651"/>
        <item x="1905"/>
        <item m="1" x="6075"/>
        <item m="1" x="7071"/>
        <item x="3717"/>
        <item m="1" x="7060"/>
        <item x="392"/>
        <item m="1" x="6776"/>
        <item m="1" x="4498"/>
        <item m="1" x="4319"/>
        <item x="2732"/>
        <item x="393"/>
        <item x="1907"/>
        <item x="1640"/>
        <item m="1" x="4718"/>
        <item m="1" x="5056"/>
        <item m="1" x="5657"/>
        <item m="1" x="6922"/>
        <item m="1" x="6233"/>
        <item x="783"/>
        <item x="394"/>
        <item x="2951"/>
        <item m="1" x="5157"/>
        <item x="1018"/>
        <item x="2749"/>
        <item m="1" x="6186"/>
        <item m="1" x="7250"/>
        <item x="3449"/>
        <item x="843"/>
        <item m="1" x="6744"/>
        <item x="1271"/>
        <item m="1" x="7203"/>
        <item x="826"/>
        <item m="1" x="6770"/>
        <item x="1272"/>
        <item m="1" x="6707"/>
        <item m="1" x="6479"/>
        <item m="1" x="6265"/>
        <item m="1" x="6277"/>
        <item x="395"/>
        <item x="2557"/>
        <item m="1" x="4201"/>
        <item m="1" x="5519"/>
        <item m="1" x="4263"/>
        <item m="1" x="6827"/>
        <item m="1" x="6288"/>
        <item x="956"/>
        <item m="1" x="6637"/>
        <item x="3754"/>
        <item m="1" x="6127"/>
        <item x="3872"/>
        <item x="2357"/>
        <item m="1" x="7272"/>
        <item m="1" x="5284"/>
        <item x="1704"/>
        <item m="1" x="5038"/>
        <item x="1909"/>
        <item x="1910"/>
        <item x="1911"/>
        <item x="3975"/>
        <item x="2835"/>
        <item m="1" x="6224"/>
        <item x="727"/>
        <item m="1" x="5774"/>
        <item m="1" x="5480"/>
        <item x="936"/>
        <item m="1" x="6425"/>
        <item x="1032"/>
        <item m="1" x="5869"/>
        <item m="1" x="4881"/>
        <item m="1" x="4103"/>
        <item m="1" x="4897"/>
        <item x="2059"/>
        <item m="1" x="7008"/>
        <item m="1" x="6769"/>
        <item x="2358"/>
        <item m="1" x="6103"/>
        <item x="396"/>
        <item x="1426"/>
        <item x="3764"/>
        <item m="1" x="5317"/>
        <item m="1" x="5529"/>
        <item x="719"/>
        <item x="1719"/>
        <item m="1" x="5033"/>
        <item m="1" x="5664"/>
        <item x="3224"/>
        <item m="1" x="4499"/>
        <item m="1" x="4379"/>
        <item m="1" x="5148"/>
        <item x="2359"/>
        <item x="151"/>
        <item x="3528"/>
        <item m="1" x="5289"/>
        <item m="1" x="6206"/>
        <item x="397"/>
        <item m="1" x="6771"/>
        <item m="1" x="4710"/>
        <item x="1474"/>
        <item x="398"/>
        <item x="660"/>
        <item x="2360"/>
        <item x="2361"/>
        <item x="3822"/>
        <item m="1" x="4544"/>
        <item x="3195"/>
        <item x="3390"/>
        <item m="1" x="5539"/>
        <item x="1273"/>
        <item m="1" x="4321"/>
        <item x="2953"/>
        <item x="253"/>
        <item m="1" x="5883"/>
        <item m="1" x="5723"/>
        <item m="1" x="4791"/>
        <item m="1" x="5894"/>
        <item x="92"/>
        <item m="1" x="6547"/>
        <item m="1" x="6759"/>
        <item m="1" x="5113"/>
        <item m="1" x="4859"/>
        <item m="1" x="6460"/>
        <item m="1" x="4609"/>
        <item m="1" x="5903"/>
        <item m="1" x="7237"/>
        <item x="1069"/>
        <item x="1071"/>
        <item m="1" x="5943"/>
        <item x="1052"/>
        <item m="1" x="5724"/>
        <item m="1" x="6699"/>
        <item x="11"/>
        <item x="663"/>
        <item m="1" x="4125"/>
        <item x="3823"/>
        <item m="1" x="5112"/>
        <item m="1" x="6972"/>
        <item m="1" x="4665"/>
        <item m="1" x="6098"/>
        <item x="1073"/>
        <item m="1" x="4867"/>
        <item m="1" x="5479"/>
        <item m="1" x="6194"/>
        <item m="1" x="5547"/>
        <item x="1914"/>
        <item m="1" x="4161"/>
        <item x="2446"/>
        <item m="1" x="6228"/>
        <item x="624"/>
        <item m="1" x="6285"/>
        <item x="1742"/>
        <item x="399"/>
        <item m="1" x="7172"/>
        <item x="1915"/>
        <item x="635"/>
        <item x="2478"/>
        <item x="3225"/>
        <item x="2954"/>
        <item m="1" x="5044"/>
        <item m="1" x="6495"/>
        <item x="974"/>
        <item m="1" x="5463"/>
        <item x="3391"/>
        <item m="1" x="5230"/>
        <item m="1" x="4796"/>
        <item m="1" x="5075"/>
        <item x="2192"/>
        <item x="655"/>
        <item m="1" x="4735"/>
        <item x="1916"/>
        <item m="1" x="6762"/>
        <item m="1" x="5331"/>
        <item m="1" x="5881"/>
        <item m="1" x="5011"/>
        <item m="1" x="5186"/>
        <item x="1029"/>
        <item m="1" x="6410"/>
        <item x="2612"/>
        <item m="1" x="4913"/>
        <item m="1" x="4202"/>
        <item m="1" x="4203"/>
        <item m="1" x="6485"/>
        <item m="1" x="5815"/>
        <item m="1" x="4501"/>
        <item x="2022"/>
        <item m="1" x="4151"/>
        <item x="2021"/>
        <item m="1" x="5876"/>
        <item m="1" x="5807"/>
        <item x="647"/>
        <item m="1" x="5000"/>
        <item x="664"/>
        <item x="148"/>
        <item m="1" x="5663"/>
        <item x="2955"/>
        <item x="2956"/>
        <item x="688"/>
        <item x="1409"/>
        <item m="1" x="4968"/>
        <item m="1" x="6300"/>
        <item x="943"/>
        <item x="4007"/>
        <item m="1" x="6195"/>
        <item x="149"/>
        <item m="1" x="5222"/>
        <item x="2957"/>
        <item m="1" x="5248"/>
        <item x="3459"/>
        <item m="1" x="5136"/>
        <item m="1" x="4204"/>
        <item m="1" x="4728"/>
        <item m="1" x="7119"/>
        <item x="2620"/>
        <item x="2479"/>
        <item m="1" x="4205"/>
        <item x="3392"/>
        <item m="1" x="4206"/>
        <item m="1" x="4681"/>
        <item m="1" x="5058"/>
        <item x="913"/>
        <item m="1" x="6952"/>
        <item x="1763"/>
        <item x="724"/>
        <item m="1" x="7067"/>
        <item x="2900"/>
        <item m="1" x="7125"/>
        <item m="1" x="5974"/>
        <item x="401"/>
        <item x="676"/>
        <item x="774"/>
        <item x="402"/>
        <item m="1" x="4350"/>
        <item m="1" x="4283"/>
        <item x="96"/>
        <item m="1" x="5945"/>
        <item m="1" x="5560"/>
        <item x="2366"/>
        <item x="1425"/>
        <item m="1" x="5085"/>
        <item x="3826"/>
        <item x="2665"/>
        <item m="1" x="4539"/>
        <item x="1920"/>
        <item x="2265"/>
        <item m="1" x="5300"/>
        <item x="3301"/>
        <item x="1104"/>
        <item x="403"/>
        <item x="3802"/>
        <item m="1" x="5865"/>
        <item x="3993"/>
        <item x="703"/>
        <item x="3160"/>
        <item x="3984"/>
        <item m="1" x="4915"/>
        <item x="1724"/>
        <item x="404"/>
        <item m="1" x="6382"/>
        <item m="1" x="5844"/>
        <item m="1" x="6772"/>
        <item m="1" x="6327"/>
        <item m="1" x="5129"/>
        <item x="3014"/>
        <item m="1" x="5004"/>
        <item x="1016"/>
        <item m="1" x="5941"/>
        <item m="1" x="5540"/>
        <item m="1" x="6700"/>
        <item x="1109"/>
        <item x="1922"/>
        <item x="3775"/>
        <item m="1" x="5126"/>
        <item m="1" x="5077"/>
        <item x="3768"/>
        <item x="405"/>
        <item m="1" x="6184"/>
        <item x="1014"/>
        <item m="1" x="7070"/>
        <item x="821"/>
        <item x="3228"/>
        <item x="1923"/>
        <item x="764"/>
        <item m="1" x="6442"/>
        <item m="1" x="5430"/>
        <item m="1" x="6190"/>
        <item x="406"/>
        <item m="1" x="6207"/>
        <item x="933"/>
        <item x="1431"/>
        <item m="1" x="5850"/>
        <item x="2959"/>
        <item x="729"/>
        <item m="1" x="4282"/>
        <item x="1924"/>
        <item m="1" x="6581"/>
        <item m="1" x="6147"/>
        <item x="2652"/>
        <item x="3229"/>
        <item m="1" x="5485"/>
        <item x="2369"/>
        <item x="1927"/>
        <item m="1" x="5481"/>
        <item x="1928"/>
        <item m="1" x="5491"/>
        <item x="407"/>
        <item x="3515"/>
        <item m="1" x="6933"/>
        <item m="1" x="4329"/>
        <item m="1" x="7120"/>
        <item m="1" x="4889"/>
        <item x="3394"/>
        <item m="1" x="6463"/>
        <item x="1702"/>
        <item x="119"/>
        <item m="1" x="6618"/>
        <item m="1" x="5843"/>
        <item m="1" x="6449"/>
        <item m="1" x="6297"/>
        <item x="1930"/>
        <item m="1" x="4723"/>
        <item m="1" x="5342"/>
        <item m="1" x="6027"/>
        <item m="1" x="6656"/>
        <item m="1" x="5916"/>
        <item x="3430"/>
        <item x="1931"/>
        <item x="835"/>
        <item m="1" x="4615"/>
        <item x="2960"/>
        <item x="1079"/>
        <item x="156"/>
        <item x="3232"/>
        <item m="1" x="4825"/>
        <item x="408"/>
        <item m="1" x="5819"/>
        <item x="2370"/>
        <item m="1" x="5625"/>
        <item x="3845"/>
        <item m="1" x="5554"/>
        <item m="1" x="5175"/>
        <item m="1" x="4988"/>
        <item m="1" x="6867"/>
        <item m="1" x="4668"/>
        <item m="1" x="5802"/>
        <item m="1" x="7160"/>
        <item m="1" x="5266"/>
        <item m="1" x="5686"/>
        <item x="3395"/>
        <item m="1" x="5353"/>
        <item x="1471"/>
        <item x="3432"/>
        <item x="1084"/>
        <item x="3827"/>
        <item m="1" x="7166"/>
        <item m="1" x="6756"/>
        <item x="3843"/>
        <item m="1" x="6016"/>
        <item x="1000"/>
        <item x="120"/>
        <item m="1" x="5039"/>
        <item x="941"/>
        <item x="2373"/>
        <item m="1" x="6872"/>
        <item m="1" x="6795"/>
        <item x="630"/>
        <item x="1932"/>
        <item m="1" x="5439"/>
        <item x="838"/>
        <item m="1" x="5968"/>
        <item x="3980"/>
        <item x="2653"/>
        <item m="1" x="6105"/>
        <item x="1497"/>
        <item x="1498"/>
        <item m="1" x="6710"/>
        <item m="1" x="6703"/>
        <item x="3973"/>
        <item m="1" x="7021"/>
        <item m="1" x="7041"/>
        <item m="1" x="6565"/>
        <item x="409"/>
        <item m="1" x="6177"/>
        <item m="1" x="5866"/>
        <item x="1739"/>
        <item m="1" x="6071"/>
        <item m="1" x="6884"/>
        <item x="3396"/>
        <item m="1" x="7186"/>
        <item m="1" x="7190"/>
        <item m="1" x="5473"/>
        <item m="1" x="5628"/>
        <item m="1" x="5057"/>
        <item m="1" x="5061"/>
        <item x="3233"/>
        <item x="3397"/>
        <item x="815"/>
        <item x="3491"/>
        <item x="410"/>
        <item m="1" x="4792"/>
        <item m="1" x="5959"/>
        <item m="1" x="4981"/>
        <item x="2961"/>
        <item m="1" x="6328"/>
        <item m="1" x="6543"/>
        <item x="2962"/>
        <item x="844"/>
        <item m="1" x="6961"/>
        <item x="2654"/>
        <item m="1" x="4453"/>
        <item m="1" x="4207"/>
        <item m="1" x="5084"/>
        <item m="1" x="5410"/>
        <item x="533"/>
        <item x="3828"/>
        <item x="2717"/>
        <item x="4000"/>
        <item x="1934"/>
        <item m="1" x="5518"/>
        <item x="3398"/>
        <item x="1214"/>
        <item m="1" x="6478"/>
        <item m="1" x="7241"/>
        <item m="1" x="6968"/>
        <item x="699"/>
        <item m="1" x="5699"/>
        <item x="3505"/>
        <item m="1" x="6674"/>
        <item x="1936"/>
        <item x="1752"/>
        <item x="1753"/>
        <item m="1" x="5251"/>
        <item x="1622"/>
        <item x="766"/>
        <item m="1" x="6669"/>
        <item m="1" x="6987"/>
        <item x="939"/>
        <item x="3433"/>
        <item x="57"/>
        <item x="1298"/>
        <item m="1" x="5490"/>
        <item x="3236"/>
        <item m="1" x="4876"/>
        <item m="1" x="5553"/>
        <item x="1061"/>
        <item x="188"/>
        <item m="1" x="4208"/>
        <item x="1712"/>
        <item x="773"/>
        <item x="632"/>
        <item x="3399"/>
        <item m="1" x="4772"/>
        <item m="1" x="6301"/>
        <item m="1" x="7179"/>
        <item x="3523"/>
        <item m="1" x="5919"/>
        <item m="1" x="6281"/>
        <item x="3135"/>
        <item x="1940"/>
        <item x="1723"/>
        <item x="3"/>
        <item x="3504"/>
        <item m="1" x="5630"/>
        <item x="2963"/>
        <item m="1" x="6592"/>
        <item x="3143"/>
        <item x="619"/>
        <item x="2664"/>
        <item x="599"/>
        <item m="1" x="5351"/>
        <item m="1" x="6351"/>
        <item m="1" x="4577"/>
        <item m="1" x="4699"/>
        <item x="411"/>
        <item x="196"/>
        <item m="1" x="6575"/>
        <item x="708"/>
        <item m="1" x="4708"/>
        <item x="1410"/>
        <item x="1436"/>
        <item m="1" x="6716"/>
        <item m="1" x="4241"/>
        <item x="1617"/>
        <item m="1" x="6145"/>
        <item m="1" x="5243"/>
        <item x="3238"/>
        <item m="1" x="4209"/>
        <item m="1" x="5878"/>
        <item m="1" x="4551"/>
        <item m="1" x="4725"/>
        <item m="1" x="6555"/>
        <item x="224"/>
        <item x="820"/>
        <item m="1" x="5332"/>
        <item x="598"/>
        <item m="1" x="4663"/>
        <item x="1942"/>
        <item m="1" x="7046"/>
        <item x="3774"/>
        <item m="1" x="4744"/>
        <item m="1" x="5569"/>
        <item m="1" x="5195"/>
        <item m="1" x="5716"/>
        <item x="1945"/>
        <item x="515"/>
        <item x="3734"/>
        <item x="944"/>
        <item m="1" x="6210"/>
        <item m="1" x="4997"/>
        <item x="1445"/>
        <item x="693"/>
        <item x="2014"/>
        <item x="1648"/>
        <item m="1" x="4741"/>
        <item x="3239"/>
        <item x="3240"/>
        <item x="3241"/>
        <item m="1" x="4672"/>
        <item x="626"/>
        <item m="1" x="5453"/>
        <item m="1" x="6823"/>
        <item m="1" x="5583"/>
        <item m="1" x="6609"/>
        <item x="2965"/>
        <item m="1" x="6765"/>
        <item m="1" x="6469"/>
        <item m="1" x="6973"/>
        <item x="1675"/>
        <item m="1" x="4210"/>
        <item m="1" x="5777"/>
        <item x="3999"/>
        <item m="1" x="6462"/>
        <item x="3400"/>
        <item x="818"/>
        <item m="1" x="4904"/>
        <item x="725"/>
        <item x="3302"/>
        <item x="2381"/>
        <item m="1" x="4696"/>
        <item m="1" x="5394"/>
        <item x="915"/>
        <item m="1" x="4956"/>
        <item m="1" x="6511"/>
        <item x="413"/>
        <item x="625"/>
        <item m="1" x="6401"/>
        <item m="1" x="4790"/>
        <item x="3503"/>
        <item m="1" x="4211"/>
        <item x="414"/>
        <item x="718"/>
        <item m="1" x="6269"/>
        <item x="807"/>
        <item m="1" x="5150"/>
        <item x="1661"/>
        <item m="1" x="4454"/>
        <item x="81"/>
        <item x="3244"/>
        <item x="1486"/>
        <item m="1" x="5425"/>
        <item x="2843"/>
        <item x="2736"/>
        <item m="1" x="4592"/>
        <item x="1274"/>
        <item x="3015"/>
        <item m="1" x="5682"/>
        <item m="1" x="4535"/>
        <item m="1" x="4885"/>
        <item m="1" x="5826"/>
        <item m="1" x="5853"/>
        <item x="1946"/>
        <item x="1392"/>
        <item x="846"/>
        <item m="1" x="4619"/>
        <item x="810"/>
        <item x="239"/>
        <item m="1" x="5472"/>
        <item m="1" x="6800"/>
        <item m="1" x="4894"/>
        <item x="1"/>
        <item x="1012"/>
        <item m="1" x="6067"/>
        <item m="1" x="4356"/>
        <item m="1" x="4212"/>
        <item m="1" x="4598"/>
        <item x="2544"/>
        <item x="416"/>
        <item x="792"/>
        <item x="1444"/>
        <item m="1" x="5023"/>
        <item m="1" x="5626"/>
        <item x="1108"/>
        <item x="1085"/>
        <item x="1080"/>
        <item x="1081"/>
        <item x="2966"/>
        <item x="1947"/>
        <item x="417"/>
        <item m="1" x="7006"/>
        <item x="418"/>
        <item m="1" x="6498"/>
        <item m="1" x="5703"/>
        <item x="2967"/>
        <item x="3502"/>
        <item x="1188"/>
        <item x="1197"/>
        <item x="808"/>
        <item x="862"/>
        <item m="1" x="5575"/>
        <item x="2968"/>
        <item x="2969"/>
        <item x="590"/>
        <item m="1" x="6392"/>
        <item x="867"/>
        <item x="2709"/>
        <item x="2970"/>
        <item m="1" x="5679"/>
        <item m="1" x="4286"/>
        <item x="421"/>
        <item m="1" x="4689"/>
        <item m="1" x="7009"/>
        <item m="1" x="4923"/>
        <item m="1" x="4643"/>
        <item x="2971"/>
        <item x="2972"/>
        <item m="1" x="4473"/>
        <item x="1433"/>
        <item x="2480"/>
        <item m="1" x="4821"/>
        <item x="732"/>
        <item x="3758"/>
        <item m="1" x="6214"/>
        <item m="1" x="4833"/>
        <item m="1" x="4977"/>
        <item x="2116"/>
        <item m="1" x="4817"/>
        <item m="1" x="6503"/>
        <item x="667"/>
        <item x="1036"/>
        <item x="1526"/>
        <item m="1" x="5001"/>
        <item m="1" x="6728"/>
        <item x="1703"/>
        <item m="1" x="4325"/>
        <item m="1" x="5451"/>
        <item m="1" x="6695"/>
        <item x="3136"/>
        <item x="422"/>
        <item m="1" x="5046"/>
        <item x="2973"/>
        <item m="1" x="5446"/>
        <item m="1" x="5318"/>
        <item m="1" x="4324"/>
        <item x="945"/>
        <item m="1" x="6737"/>
        <item x="2481"/>
        <item x="2482"/>
        <item m="1" x="6106"/>
        <item m="1" x="6189"/>
        <item m="1" x="5889"/>
        <item m="1" x="5617"/>
        <item m="1" x="4455"/>
        <item m="1" x="6959"/>
        <item x="1948"/>
        <item x="1949"/>
        <item m="1" x="7153"/>
        <item m="1" x="6045"/>
        <item m="1" x="6994"/>
        <item x="1103"/>
        <item m="1" x="6337"/>
        <item m="1" x="4131"/>
        <item x="3803"/>
        <item x="1236"/>
        <item m="1" x="6999"/>
        <item m="1" x="5698"/>
        <item x="1434"/>
        <item m="1" x="6764"/>
        <item m="1" x="6088"/>
        <item x="3474"/>
        <item x="1116"/>
        <item x="3304"/>
        <item x="1066"/>
        <item m="1" x="6226"/>
        <item m="1" x="6141"/>
        <item m="1" x="4353"/>
        <item x="762"/>
        <item x="937"/>
        <item m="1" x="5399"/>
        <item m="1" x="4679"/>
        <item m="1" x="6004"/>
        <item x="1951"/>
        <item x="1954"/>
        <item m="1" x="4520"/>
        <item m="1" x="5707"/>
        <item x="1235"/>
        <item m="1" x="5105"/>
        <item x="530"/>
        <item m="1" x="5122"/>
        <item x="3874"/>
        <item m="1" x="5184"/>
        <item x="1955"/>
        <item x="2894"/>
        <item x="2895"/>
        <item m="1" x="5522"/>
        <item m="1" x="7047"/>
        <item x="869"/>
        <item x="73"/>
        <item m="1" x="6383"/>
        <item m="1" x="7000"/>
        <item x="1689"/>
        <item m="1" x="6308"/>
        <item x="3521"/>
        <item x="3527"/>
        <item x="3524"/>
        <item m="1" x="6640"/>
        <item x="779"/>
        <item x="1070"/>
        <item x="1720"/>
        <item x="969"/>
        <item x="2413"/>
        <item x="93"/>
        <item m="1" x="7108"/>
        <item x="1190"/>
        <item x="1956"/>
        <item x="2483"/>
        <item x="1207"/>
        <item x="2974"/>
        <item m="1" x="4780"/>
        <item m="1" x="5588"/>
        <item m="1" x="6650"/>
        <item x="1435"/>
        <item x="3501"/>
        <item m="1" x="6309"/>
        <item m="1" x="6950"/>
        <item m="1" x="6623"/>
        <item x="423"/>
        <item x="1957"/>
        <item m="1" x="4998"/>
        <item x="2975"/>
        <item x="2725"/>
        <item x="1645"/>
        <item m="1" x="4213"/>
        <item m="1" x="5364"/>
        <item x="2730"/>
        <item x="424"/>
        <item m="1" x="6692"/>
        <item m="1" x="4456"/>
        <item x="158"/>
        <item x="1708"/>
        <item x="2976"/>
        <item m="1" x="5523"/>
        <item x="1472"/>
        <item m="1" x="5525"/>
        <item m="1" x="7053"/>
        <item m="1" x="7083"/>
        <item x="3402"/>
        <item m="1" x="6014"/>
        <item x="209"/>
        <item x="426"/>
        <item m="1" x="6502"/>
        <item x="1233"/>
        <item m="1" x="4155"/>
        <item x="1958"/>
        <item m="1" x="5526"/>
        <item m="1" x="4950"/>
        <item x="1396"/>
        <item x="1025"/>
        <item x="1115"/>
        <item m="1" x="6817"/>
        <item m="1" x="5096"/>
        <item x="997"/>
        <item m="1" x="5775"/>
        <item x="917"/>
        <item x="918"/>
        <item x="3403"/>
        <item m="1" x="6878"/>
        <item m="1" x="5704"/>
        <item m="1" x="6693"/>
        <item m="1" x="5090"/>
        <item x="1483"/>
        <item m="1" x="6752"/>
        <item m="1" x="5250"/>
        <item m="1" x="4650"/>
        <item m="1" x="5822"/>
        <item m="1" x="5997"/>
        <item m="1" x="4748"/>
        <item x="2388"/>
        <item m="1" x="6389"/>
        <item x="182"/>
        <item x="819"/>
        <item x="812"/>
        <item m="1" x="7157"/>
        <item m="1" x="5546"/>
        <item m="1" x="4457"/>
        <item m="1" x="6349"/>
        <item x="697"/>
        <item m="1" x="5922"/>
        <item m="1" x="5976"/>
        <item m="1" x="5456"/>
        <item m="1" x="4819"/>
        <item m="1" x="5556"/>
        <item m="1" x="4593"/>
        <item x="2977"/>
        <item m="1" x="7149"/>
        <item m="1" x="6672"/>
        <item m="1" x="5319"/>
        <item x="1020"/>
        <item m="1" x="4214"/>
        <item x="2390"/>
        <item m="1" x="5249"/>
        <item m="1" x="6882"/>
        <item m="1" x="6815"/>
        <item m="1" x="5623"/>
        <item x="733"/>
        <item m="1" x="5189"/>
        <item m="1" x="5216"/>
        <item m="1" x="5970"/>
        <item m="1" x="5030"/>
        <item x="1960"/>
        <item x="427"/>
        <item m="1" x="6325"/>
        <item m="1" x="5363"/>
        <item m="1" x="5750"/>
        <item m="1" x="5552"/>
        <item x="1213"/>
        <item m="1" x="5921"/>
        <item m="1" x="6965"/>
        <item m="1" x="6360"/>
        <item m="1" x="5721"/>
        <item m="1" x="5582"/>
        <item m="1" x="6757"/>
        <item m="1" x="6979"/>
        <item x="2978"/>
        <item x="2655"/>
        <item m="1" x="5448"/>
        <item x="2979"/>
        <item m="1" x="5940"/>
        <item x="2716"/>
        <item m="1" x="4713"/>
        <item m="1" x="5982"/>
        <item m="1" x="6797"/>
        <item x="3726"/>
        <item x="2018"/>
        <item x="2980"/>
        <item m="1" x="6452"/>
        <item x="919"/>
        <item x="428"/>
        <item m="1" x="7129"/>
        <item m="1" x="5506"/>
        <item m="1" x="6889"/>
        <item x="12"/>
        <item x="15"/>
        <item m="1" x="6780"/>
        <item x="248"/>
        <item m="1" x="5484"/>
        <item m="1" x="5202"/>
        <item m="1" x="5066"/>
        <item x="2547"/>
        <item x="1961"/>
        <item x="2017"/>
        <item m="1" x="5288"/>
        <item m="1" x="5049"/>
        <item x="2200"/>
        <item x="0"/>
        <item x="1962"/>
        <item m="1" x="4369"/>
        <item m="1" x="4995"/>
        <item x="3983"/>
        <item x="430"/>
        <item x="3709"/>
        <item m="1" x="6834"/>
        <item m="1" x="5081"/>
        <item x="2718"/>
        <item m="1" x="6326"/>
        <item x="638"/>
        <item x="432"/>
        <item m="1" x="6560"/>
        <item m="1" x="5197"/>
        <item x="3500"/>
        <item x="240"/>
        <item m="1" x="6363"/>
        <item m="1" x="5313"/>
        <item x="2981"/>
        <item m="1" x="5629"/>
        <item m="1" x="4405"/>
        <item m="1" x="6232"/>
        <item x="3431"/>
        <item m="1" x="6832"/>
        <item m="1" x="7058"/>
        <item x="177"/>
        <item x="1783"/>
        <item m="1" x="5598"/>
        <item m="1" x="5612"/>
        <item m="1" x="5897"/>
        <item m="1" x="6023"/>
        <item m="1" x="6638"/>
        <item x="2391"/>
        <item m="1" x="6196"/>
        <item x="643"/>
        <item x="1963"/>
        <item m="1" x="6841"/>
        <item x="1964"/>
        <item x="1227"/>
        <item m="1" x="4822"/>
        <item x="1398"/>
        <item m="1" x="7239"/>
        <item x="433"/>
        <item m="1" x="5254"/>
        <item x="702"/>
        <item m="1" x="6730"/>
        <item m="1" x="6331"/>
        <item m="1" x="6989"/>
        <item x="722"/>
        <item m="1" x="6099"/>
        <item x="217"/>
        <item x="3249"/>
        <item m="1" x="5888"/>
        <item m="1" x="4835"/>
        <item m="1" x="5014"/>
        <item x="3250"/>
        <item x="2611"/>
        <item m="1" x="5824"/>
        <item m="1" x="6785"/>
        <item m="1" x="6183"/>
        <item x="3745"/>
        <item m="1" x="7154"/>
        <item m="1" x="5627"/>
        <item x="3404"/>
        <item x="932"/>
        <item x="2982"/>
        <item x="434"/>
        <item x="3127"/>
        <item m="1" x="5511"/>
        <item m="1" x="4959"/>
        <item m="1" x="6371"/>
        <item m="1" x="4299"/>
        <item m="1" x="4861"/>
        <item x="920"/>
        <item x="2"/>
        <item x="1221"/>
        <item m="1" x="4656"/>
        <item m="1" x="4623"/>
        <item m="1" x="4952"/>
        <item x="1970"/>
        <item x="1971"/>
        <item m="1" x="6934"/>
        <item x="1728"/>
        <item m="1" x="4458"/>
        <item m="1" x="4979"/>
        <item x="3256"/>
        <item x="1443"/>
        <item x="641"/>
        <item m="1" x="5283"/>
        <item m="1" x="5407"/>
        <item m="1" x="6411"/>
        <item m="1" x="5956"/>
        <item m="1" x="4909"/>
        <item m="1" x="6056"/>
        <item x="3257"/>
        <item x="752"/>
        <item x="2555"/>
        <item m="1" x="5857"/>
        <item m="1" x="4912"/>
        <item m="1" x="6651"/>
        <item x="2983"/>
        <item m="1" x="7263"/>
        <item m="1" x="6835"/>
        <item x="436"/>
        <item x="2067"/>
        <item x="187"/>
        <item x="1411"/>
        <item m="1" x="4280"/>
        <item m="1" x="5172"/>
        <item x="1189"/>
        <item m="1" x="5062"/>
        <item m="1" x="4734"/>
        <item m="1" x="4827"/>
        <item m="1" x="6740"/>
        <item m="1" x="7026"/>
        <item m="1" x="5388"/>
        <item x="2984"/>
        <item x="2985"/>
        <item x="2986"/>
        <item m="1" x="4928"/>
        <item m="1" x="4630"/>
        <item m="1" x="5414"/>
        <item m="1" x="5708"/>
        <item m="1" x="4955"/>
        <item x="1406"/>
        <item x="704"/>
        <item x="1649"/>
        <item m="1" x="6574"/>
        <item x="1380"/>
        <item x="755"/>
        <item m="1" x="5021"/>
        <item m="1" x="6121"/>
        <item m="1" x="6117"/>
        <item m="1" x="4636"/>
        <item m="1" x="4537"/>
        <item m="1" x="5871"/>
        <item x="690"/>
        <item m="1" x="4957"/>
        <item x="3704"/>
        <item m="1" x="5762"/>
        <item m="1" x="5328"/>
        <item m="1" x="5098"/>
        <item m="1" x="6122"/>
        <item m="1" x="6784"/>
        <item m="1" x="6648"/>
        <item x="816"/>
        <item x="3405"/>
        <item m="1" x="4603"/>
        <item x="2556"/>
        <item m="1" x="5241"/>
        <item m="1" x="4141"/>
        <item m="1" x="6041"/>
        <item x="210"/>
        <item x="2455"/>
        <item x="2728"/>
        <item x="2694"/>
        <item m="1" x="5760"/>
        <item x="437"/>
        <item x="2695"/>
        <item x="1439"/>
        <item x="14"/>
        <item x="3529"/>
        <item x="860"/>
        <item m="1" x="4216"/>
        <item m="1" x="6062"/>
        <item m="1" x="6697"/>
        <item m="1" x="6828"/>
        <item m="1" x="5268"/>
        <item x="2656"/>
        <item x="3730"/>
        <item x="2987"/>
        <item m="1" x="7252"/>
        <item x="2988"/>
        <item x="1199"/>
        <item x="2051"/>
        <item x="438"/>
        <item x="851"/>
        <item m="1" x="4328"/>
        <item x="1275"/>
        <item m="1" x="6666"/>
        <item x="1417"/>
        <item x="2989"/>
        <item m="1" x="4644"/>
        <item m="1" x="6851"/>
        <item m="1" x="4747"/>
        <item m="1" x="5759"/>
        <item x="849"/>
        <item x="2484"/>
        <item m="1" x="5445"/>
        <item m="1" x="6034"/>
        <item x="748"/>
        <item x="1972"/>
        <item m="1" x="5509"/>
        <item x="2713"/>
        <item x="124"/>
        <item m="1" x="5192"/>
        <item m="1" x="5687"/>
        <item x="2714"/>
        <item m="1" x="4935"/>
        <item x="2657"/>
        <item x="1973"/>
        <item m="1" x="6537"/>
        <item x="3258"/>
        <item m="1" x="4967"/>
        <item x="3406"/>
        <item m="1" x="4645"/>
        <item m="1" x="4675"/>
        <item x="243"/>
        <item x="244"/>
        <item m="1" x="5163"/>
        <item x="1176"/>
        <item m="1" x="5766"/>
        <item x="60"/>
        <item x="439"/>
        <item m="1" x="6874"/>
        <item m="1" x="4358"/>
        <item m="1" x="6057"/>
        <item m="1" x="4945"/>
        <item x="3330"/>
        <item x="1975"/>
        <item m="1" x="5993"/>
        <item m="1" x="7212"/>
        <item m="1" x="4805"/>
        <item m="1" x="5829"/>
        <item m="1" x="5355"/>
        <item x="1731"/>
        <item x="1446"/>
        <item x="2990"/>
        <item m="1" x="6313"/>
        <item x="2392"/>
        <item m="1" x="4937"/>
        <item m="1" x="5242"/>
        <item x="13"/>
        <item x="94"/>
        <item m="1" x="7152"/>
        <item x="653"/>
        <item x="136"/>
        <item m="1" x="6481"/>
        <item x="440"/>
        <item m="1" x="4931"/>
        <item x="1976"/>
        <item m="1" x="6172"/>
        <item m="1" x="7138"/>
        <item m="1" x="6745"/>
        <item m="1" x="4578"/>
        <item x="1039"/>
        <item x="257"/>
        <item m="1" x="5327"/>
        <item x="3829"/>
        <item x="511"/>
        <item x="3260"/>
        <item x="1427"/>
        <item m="1" x="4459"/>
        <item m="1" x="7024"/>
        <item x="95"/>
        <item m="1" x="6416"/>
        <item x="1424"/>
        <item x="1402"/>
        <item x="3752"/>
        <item x="3407"/>
        <item m="1" x="5196"/>
        <item x="441"/>
        <item m="1" x="4217"/>
        <item x="1013"/>
        <item m="1" x="5835"/>
        <item m="1" x="5756"/>
        <item m="1" x="6957"/>
        <item m="1" x="5715"/>
        <item x="3721"/>
        <item x="2393"/>
        <item m="1" x="6714"/>
        <item m="1" x="5029"/>
        <item m="1" x="4460"/>
        <item m="1" x="7205"/>
        <item x="3499"/>
        <item x="2457"/>
        <item m="1" x="5793"/>
        <item x="2662"/>
        <item x="2663"/>
        <item m="1" x="4823"/>
        <item m="1" x="4918"/>
        <item x="1977"/>
        <item m="1" x="5255"/>
        <item m="1" x="6115"/>
        <item m="1" x="6298"/>
        <item x="1978"/>
        <item x="870"/>
        <item x="662"/>
        <item x="798"/>
        <item x="780"/>
        <item x="1624"/>
        <item m="1" x="6658"/>
        <item x="728"/>
        <item m="1" x="6684"/>
        <item x="709"/>
        <item x="3408"/>
        <item m="1" x="6748"/>
        <item x="921"/>
        <item x="1102"/>
        <item m="1" x="6894"/>
        <item m="1" x="6104"/>
        <item m="1" x="6239"/>
        <item x="2701"/>
        <item m="1" x="6588"/>
        <item m="1" x="5558"/>
        <item m="1" x="4788"/>
        <item m="1" x="6444"/>
        <item x="2727"/>
        <item x="3830"/>
        <item m="1" x="6505"/>
        <item x="2395"/>
        <item m="1" x="4810"/>
        <item x="730"/>
        <item x="2901"/>
        <item m="1" x="4858"/>
        <item m="1" x="6167"/>
        <item x="817"/>
        <item x="3992"/>
        <item x="711"/>
        <item m="1" x="5409"/>
        <item x="2396"/>
        <item m="1" x="7144"/>
        <item x="1980"/>
        <item m="1" x="4120"/>
        <item m="1" x="5615"/>
        <item x="751"/>
        <item x="2023"/>
        <item x="2658"/>
        <item m="1" x="6353"/>
        <item m="1" x="5918"/>
        <item m="1" x="5734"/>
        <item x="3452"/>
        <item m="1" x="4757"/>
        <item m="1" x="4461"/>
        <item m="1" x="6465"/>
        <item m="1" x="6110"/>
        <item m="1" x="6278"/>
        <item m="1" x="5668"/>
        <item m="1" x="5487"/>
        <item x="3409"/>
        <item x="767"/>
        <item x="1399"/>
        <item x="3410"/>
        <item m="1" x="6212"/>
        <item m="1" x="7236"/>
        <item m="1" x="4126"/>
        <item m="1" x="6509"/>
        <item x="2733"/>
        <item m="1" x="4898"/>
        <item x="1674"/>
        <item x="444"/>
        <item x="3970"/>
        <item m="1" x="4802"/>
        <item x="1017"/>
        <item m="1" x="5169"/>
        <item x="799"/>
        <item m="1" x="6261"/>
        <item x="211"/>
        <item m="1" x="7162"/>
        <item m="1" x="6096"/>
        <item m="1" x="5994"/>
        <item m="1" x="5392"/>
        <item x="160"/>
        <item m="1" x="6629"/>
        <item x="814"/>
        <item x="2069"/>
        <item x="446"/>
        <item x="1982"/>
        <item m="1" x="4462"/>
        <item m="1" x="4712"/>
        <item m="1" x="6428"/>
        <item x="694"/>
        <item m="1" x="4638"/>
        <item x="447"/>
        <item m="1" x="6552"/>
        <item m="1" x="7230"/>
        <item x="1057"/>
        <item m="1" x="6888"/>
        <item x="658"/>
        <item x="3268"/>
        <item m="1" x="4497"/>
        <item x="1040"/>
        <item x="3425"/>
        <item m="1" x="6341"/>
        <item x="3990"/>
        <item x="448"/>
        <item x="922"/>
        <item x="683"/>
        <item x="923"/>
        <item x="2460"/>
        <item x="2066"/>
        <item m="1" x="6531"/>
        <item m="1" x="5599"/>
        <item x="450"/>
        <item x="2397"/>
        <item m="1" x="4646"/>
        <item m="1" x="6064"/>
        <item x="2697"/>
        <item m="1" x="4627"/>
        <item m="1" x="4220"/>
        <item m="1" x="5697"/>
        <item x="1082"/>
        <item m="1" x="4953"/>
        <item x="3988"/>
        <item x="634"/>
        <item x="813"/>
        <item m="1" x="4156"/>
        <item x="1984"/>
        <item m="1" x="5412"/>
        <item x="682"/>
        <item x="824"/>
        <item m="1" x="5303"/>
        <item x="1193"/>
        <item x="2902"/>
        <item x="2398"/>
        <item x="3875"/>
        <item x="924"/>
        <item m="1" x="4737"/>
        <item x="1503"/>
        <item x="608"/>
        <item m="1" x="5742"/>
        <item m="1" x="6647"/>
        <item m="1" x="7174"/>
        <item x="3498"/>
        <item x="2461"/>
        <item m="1" x="6435"/>
        <item m="1" x="4463"/>
        <item m="1" x="6076"/>
        <item x="3411"/>
        <item m="1" x="4901"/>
        <item m="1" x="5711"/>
        <item m="1" x="6754"/>
        <item x="1223"/>
        <item m="1" x="4911"/>
        <item x="1086"/>
        <item m="1" x="5034"/>
        <item x="2708"/>
        <item x="1985"/>
        <item m="1" x="5827"/>
        <item m="1" x="5942"/>
        <item m="1" x="6199"/>
        <item x="225"/>
        <item x="3465"/>
        <item x="763"/>
        <item x="258"/>
        <item x="809"/>
        <item m="1" x="4464"/>
        <item x="452"/>
        <item m="1" x="5471"/>
        <item x="453"/>
        <item m="1" x="5348"/>
        <item x="836"/>
        <item x="609"/>
        <item x="2992"/>
        <item m="1" x="5244"/>
        <item m="1" x="5691"/>
        <item x="89"/>
        <item m="1" x="4878"/>
        <item m="1" x="4527"/>
        <item x="1494"/>
        <item x="2415"/>
        <item x="715"/>
        <item x="3413"/>
        <item x="3442"/>
        <item x="1989"/>
        <item m="1" x="7257"/>
        <item m="1" x="5091"/>
        <item m="1" x="5374"/>
        <item m="1" x="5162"/>
        <item m="1" x="4787"/>
        <item m="1" x="6466"/>
        <item m="1" x="6247"/>
        <item x="1990"/>
        <item x="2607"/>
        <item x="960"/>
        <item m="1" x="4259"/>
        <item x="2485"/>
        <item x="1991"/>
        <item m="1" x="6357"/>
        <item m="1" x="6731"/>
        <item m="1" x="5366"/>
        <item m="1" x="4731"/>
        <item m="1" x="6083"/>
        <item x="925"/>
        <item x="1992"/>
        <item x="747"/>
        <item x="3271"/>
        <item x="3272"/>
        <item m="1" x="4895"/>
        <item x="955"/>
        <item m="1" x="4485"/>
        <item x="1627"/>
        <item x="2486"/>
        <item x="454"/>
        <item x="1412"/>
        <item m="1" x="6245"/>
        <item m="1" x="5226"/>
        <item m="1" x="5336"/>
        <item m="1" x="5797"/>
        <item m="1" x="4240"/>
        <item m="1" x="5741"/>
        <item m="1" x="5963"/>
        <item m="1" x="6266"/>
        <item m="1" x="6551"/>
        <item m="1" x="6310"/>
        <item m="1" x="7101"/>
        <item m="1" x="5299"/>
        <item m="1" x="6125"/>
        <item x="964"/>
        <item m="1" x="4518"/>
        <item x="1492"/>
        <item x="2401"/>
        <item m="1" x="6668"/>
        <item x="1995"/>
        <item m="1" x="7258"/>
        <item m="1" x="6334"/>
        <item x="1489"/>
        <item m="1" x="4434"/>
        <item m="1" x="5362"/>
        <item x="529"/>
        <item m="1" x="4724"/>
        <item m="1" x="6634"/>
        <item x="2402"/>
        <item m="1" x="6061"/>
        <item m="1" x="4221"/>
        <item m="1" x="7161"/>
        <item m="1" x="6044"/>
        <item m="1" x="4496"/>
        <item x="1401"/>
        <item m="1" x="5225"/>
        <item x="455"/>
        <item x="1475"/>
        <item m="1" x="5574"/>
        <item x="456"/>
        <item m="1" x="6092"/>
        <item x="3837"/>
        <item m="1" x="6721"/>
        <item m="1" x="6660"/>
        <item x="2994"/>
        <item x="1619"/>
        <item x="457"/>
        <item m="1" x="4985"/>
        <item x="54"/>
        <item x="926"/>
        <item m="1" x="6406"/>
        <item x="1342"/>
        <item m="1" x="5587"/>
        <item x="858"/>
        <item m="1" x="6343"/>
        <item x="2995"/>
        <item x="2997"/>
        <item x="2998"/>
        <item x="2999"/>
        <item x="3000"/>
        <item x="3001"/>
        <item m="1" x="5365"/>
        <item x="3002"/>
        <item x="2740"/>
        <item x="616"/>
        <item m="1" x="7224"/>
        <item m="1" x="7017"/>
        <item x="3003"/>
        <item m="1" x="5203"/>
        <item m="1" x="5013"/>
        <item x="2903"/>
        <item m="1" x="7085"/>
        <item m="1" x="6607"/>
        <item x="620"/>
        <item m="1" x="6385"/>
        <item m="1" x="6678"/>
        <item x="712"/>
        <item x="3274"/>
        <item m="1" x="5476"/>
        <item m="1" x="4773"/>
        <item x="3497"/>
        <item x="459"/>
        <item m="1" x="7222"/>
        <item m="1" x="5911"/>
        <item x="3476"/>
        <item m="1" x="4633"/>
        <item x="2464"/>
        <item x="3532"/>
        <item x="3424"/>
        <item x="1232"/>
        <item x="1998"/>
        <item m="1" x="4242"/>
        <item m="1" x="5709"/>
        <item x="3832"/>
        <item x="2058"/>
        <item m="1" x="5503"/>
        <item x="788"/>
        <item x="150"/>
        <item x="3493"/>
        <item m="1" x="6705"/>
        <item x="460"/>
        <item x="802"/>
        <item m="1" x="5035"/>
        <item x="3968"/>
        <item m="1" x="6667"/>
        <item x="3759"/>
        <item m="1" x="5309"/>
        <item m="1" x="6630"/>
        <item m="1" x="4752"/>
        <item x="2890"/>
        <item x="695"/>
        <item x="3275"/>
        <item m="1" x="4465"/>
        <item x="1322"/>
        <item x="1044"/>
        <item x="1007"/>
        <item m="1" x="6482"/>
        <item m="1" x="7034"/>
        <item x="1461"/>
        <item m="1" x="7215"/>
        <item m="1" x="7198"/>
        <item x="461"/>
        <item x="2404"/>
        <item x="740"/>
        <item m="1" x="6204"/>
        <item m="1" x="6009"/>
        <item m="1" x="6378"/>
        <item m="1" x="6908"/>
        <item x="3021"/>
        <item x="462"/>
        <item x="463"/>
        <item x="486"/>
        <item m="1" x="7126"/>
        <item m="1" x="6635"/>
        <item x="2720"/>
        <item x="2744"/>
        <item m="1" x="4284"/>
        <item x="2001"/>
        <item x="962"/>
        <item x="2002"/>
        <item m="1" x="4717"/>
        <item m="1" x="5206"/>
        <item m="1" x="4902"/>
        <item m="1" x="4755"/>
        <item x="1625"/>
        <item m="1" x="5531"/>
        <item m="1" x="4624"/>
        <item m="1" x="5178"/>
        <item x="1726"/>
        <item x="2004"/>
        <item x="2005"/>
        <item m="1" x="6102"/>
        <item x="677"/>
        <item m="1" x="6711"/>
        <item x="42"/>
        <item m="1" x="5816"/>
        <item x="2006"/>
        <item m="1" x="5606"/>
        <item x="3415"/>
        <item x="2009"/>
        <item x="465"/>
        <item x="466"/>
        <item m="1" x="7007"/>
        <item m="1" x="6652"/>
        <item m="1" x="5054"/>
        <item x="467"/>
        <item x="1740"/>
        <item x="3161"/>
        <item x="3162"/>
        <item x="3833"/>
        <item x="1721"/>
        <item x="3022"/>
        <item x="656"/>
        <item x="3277"/>
        <item x="1101"/>
        <item x="1205"/>
        <item m="1" x="4538"/>
        <item m="1" x="4264"/>
        <item m="1" x="6984"/>
        <item x="469"/>
        <item x="1722"/>
        <item x="3753"/>
        <item m="1" x="6097"/>
        <item m="1" x="6050"/>
        <item m="1" x="5291"/>
        <item m="1" x="6448"/>
        <item x="4062"/>
        <item x="2661"/>
        <item x="275"/>
        <item x="1097"/>
        <item m="1" x="4631"/>
        <item x="2893"/>
        <item m="1" x="5345"/>
        <item x="2008"/>
        <item x="1209"/>
        <item m="1" x="7261"/>
        <item x="786"/>
        <item m="1" x="6471"/>
        <item x="1202"/>
        <item m="1" x="5954"/>
        <item x="3334"/>
        <item m="1" x="4964"/>
        <item m="1" x="4970"/>
        <item x="470"/>
        <item x="3835"/>
        <item x="2487"/>
        <item m="1" x="4739"/>
        <item x="2010"/>
        <item m="1" x="5182"/>
        <item x="512"/>
        <item m="1" x="5538"/>
        <item m="1" x="6160"/>
        <item m="1" x="6892"/>
        <item x="472"/>
        <item x="872"/>
        <item m="1" x="4341"/>
        <item x="473"/>
        <item m="1" x="4367"/>
        <item m="1" x="5527"/>
        <item m="1" x="5736"/>
        <item m="1" x="6422"/>
        <item m="1" x="5494"/>
        <item m="1" x="6302"/>
        <item m="1" x="5497"/>
        <item x="665"/>
        <item x="1734"/>
        <item x="3531"/>
        <item m="1" x="4232"/>
        <item x="680"/>
        <item m="1" x="4466"/>
        <item m="1" x="6267"/>
        <item m="1" x="6165"/>
        <item x="3416"/>
        <item m="1" x="5134"/>
        <item x="474"/>
        <item x="475"/>
        <item x="3722"/>
        <item m="1" x="5117"/>
        <item m="1" x="5683"/>
        <item m="1" x="5875"/>
        <item x="90"/>
        <item x="3023"/>
        <item m="1" x="4830"/>
        <item m="1" x="7234"/>
        <item m="1" x="6020"/>
        <item x="3455"/>
        <item m="1" x="5462"/>
        <item x="476"/>
        <item m="1" x="6724"/>
        <item m="1" x="6897"/>
        <item m="1" x="4670"/>
        <item m="1" x="6567"/>
        <item x="639"/>
        <item m="1" x="6850"/>
        <item m="1" x="4540"/>
        <item m="1" x="5047"/>
        <item m="1" x="5287"/>
        <item m="1" x="5561"/>
        <item m="1" x="5486"/>
        <item m="1" x="5149"/>
        <item m="1" x="6553"/>
        <item m="1" x="5924"/>
        <item m="1" x="6802"/>
        <item m="1" x="5279"/>
        <item m="1" x="4519"/>
        <item m="1" x="4862"/>
        <item m="1" x="4495"/>
        <item x="1390"/>
        <item x="760"/>
        <item x="56"/>
        <item x="2488"/>
        <item x="2011"/>
        <item x="2012"/>
        <item m="1" x="6077"/>
        <item x="3836"/>
        <item x="3739"/>
        <item m="1" x="4698"/>
        <item x="3005"/>
        <item m="1" x="4685"/>
        <item x="1037"/>
        <item x="3727"/>
        <item m="1" x="5101"/>
        <item x="1681"/>
        <item x="1210"/>
        <item x="212"/>
        <item m="1" x="5618"/>
        <item x="3454"/>
        <item x="777"/>
        <item m="1" x="6150"/>
        <item m="1" x="6886"/>
        <item x="3417"/>
        <item m="1" x="6820"/>
        <item x="3760"/>
        <item x="3418"/>
        <item x="477"/>
        <item x="478"/>
        <item m="1" x="4101"/>
        <item m="1" x="4223"/>
        <item m="1" x="5272"/>
        <item x="601"/>
        <item m="1" x="4224"/>
        <item x="2543"/>
        <item m="1" x="6597"/>
        <item m="1" x="4225"/>
        <item m="1" x="6283"/>
        <item m="1" x="5652"/>
        <item m="1" x="5840"/>
        <item m="1" x="7043"/>
        <item x="1413"/>
        <item x="2659"/>
        <item x="510"/>
        <item m="1" x="6078"/>
        <item m="1" x="5713"/>
        <item m="1" x="4784"/>
        <item x="1203"/>
        <item m="1" x="4614"/>
        <item m="1" x="6649"/>
        <item m="1" x="5596"/>
        <item m="1" x="5269"/>
        <item m="1" x="6227"/>
        <item m="1" x="6918"/>
        <item x="3771"/>
        <item m="1" x="5739"/>
        <item m="1" x="6689"/>
        <item m="1" x="6155"/>
        <item m="1" x="4938"/>
        <item m="1" x="5767"/>
        <item m="1" x="5496"/>
        <item m="1" x="6119"/>
        <item m="1" x="5274"/>
        <item m="1" x="5983"/>
        <item m="1" x="5915"/>
        <item x="3770"/>
        <item m="1" x="5411"/>
        <item m="1" x="6163"/>
        <item m="1" x="5908"/>
        <item m="1" x="5650"/>
        <item m="1" x="6593"/>
        <item x="1655"/>
        <item m="1" x="7143"/>
        <item m="1" x="4340"/>
        <item m="1" x="6990"/>
        <item m="1" x="6643"/>
        <item m="1" x="5782"/>
        <item x="3006"/>
        <item m="1" x="5135"/>
        <item m="1" x="5950"/>
        <item x="2493"/>
        <item x="1204"/>
        <item m="1" x="7201"/>
        <item m="1" x="5218"/>
        <item x="1058"/>
        <item m="1" x="4647"/>
        <item x="3751"/>
        <item x="1065"/>
        <item m="1" x="6579"/>
        <item x="3711"/>
        <item m="1" x="6128"/>
        <item m="1" x="6494"/>
        <item x="536"/>
        <item x="2064"/>
        <item m="1" x="5118"/>
        <item m="1" x="5082"/>
        <item m="1" x="4610"/>
        <item x="927"/>
        <item m="1" x="6830"/>
        <item x="1033"/>
        <item x="2715"/>
        <item m="1" x="6577"/>
        <item x="666"/>
        <item m="1" x="5290"/>
        <item x="859"/>
        <item x="1094"/>
        <item x="1198"/>
        <item x="3311"/>
        <item m="1" x="6032"/>
        <item m="1" x="7094"/>
        <item m="1" x="6816"/>
        <item x="2035"/>
        <item x="1650"/>
        <item m="1" x="7232"/>
        <item m="1" x="5681"/>
        <item x="2410"/>
        <item x="2411"/>
        <item x="2489"/>
        <item x="481"/>
        <item x="3025"/>
        <item x="2036"/>
        <item m="1" x="4372"/>
        <item x="3967"/>
        <item x="3138"/>
        <item m="1" x="4226"/>
        <item x="61"/>
        <item x="483"/>
        <item x="737"/>
        <item m="1" x="5176"/>
        <item m="1" x="6808"/>
        <item m="1" x="7072"/>
        <item m="1" x="4789"/>
        <item m="1" x="4653"/>
        <item m="1" x="6624"/>
        <item x="2037"/>
        <item x="3877"/>
        <item m="1" x="4786"/>
        <item m="1" x="4467"/>
        <item m="1" x="4227"/>
        <item x="853"/>
        <item m="1" x="6173"/>
        <item m="1" x="4315"/>
        <item x="1276"/>
        <item m="1" x="6152"/>
        <item x="2707"/>
        <item x="3756"/>
        <item m="1" x="5607"/>
        <item m="1" x="6464"/>
        <item m="1" x="5564"/>
        <item m="1" x="6248"/>
        <item m="1" x="4688"/>
        <item x="2719"/>
        <item x="2795"/>
        <item x="2796"/>
        <item x="2798"/>
        <item x="2797"/>
        <item m="1" x="5796"/>
        <item m="1" x="6229"/>
        <item x="1237"/>
        <item x="1238"/>
        <item x="1239"/>
        <item m="1" x="5920"/>
        <item x="2277"/>
        <item m="1" x="4908"/>
        <item m="1" x="4421"/>
        <item m="1" x="4424"/>
        <item m="1" x="6305"/>
        <item m="1" x="4666"/>
        <item x="2307"/>
        <item m="1" x="4183"/>
        <item m="1" x="4875"/>
        <item x="2315"/>
        <item x="127"/>
        <item m="1" x="5344"/>
        <item x="2335"/>
        <item x="2348"/>
        <item m="1" x="4197"/>
        <item m="1" x="4704"/>
        <item m="1" x="5854"/>
        <item m="1" x="5498"/>
        <item m="1" x="4430"/>
        <item m="1" x="5501"/>
        <item m="1" x="4218"/>
        <item m="1" x="6081"/>
        <item x="2399"/>
        <item m="1" x="4222"/>
        <item x="2408"/>
        <item x="2409"/>
        <item x="2412"/>
        <item x="1317"/>
        <item x="1319"/>
        <item x="1321"/>
        <item m="1" x="6191"/>
        <item x="912"/>
        <item x="897"/>
        <item m="1" x="7196"/>
        <item x="916"/>
        <item m="1" x="6870"/>
        <item m="1" x="5565"/>
        <item m="1" x="4370"/>
        <item m="1" x="7015"/>
        <item x="2490"/>
        <item x="3846"/>
        <item x="31"/>
        <item m="1" x="6342"/>
        <item x="32"/>
        <item m="1" x="5635"/>
        <item m="1" x="4917"/>
        <item m="1" x="7223"/>
        <item m="1" x="5265"/>
        <item x="2878"/>
        <item x="2885"/>
        <item x="2887"/>
        <item x="2879"/>
        <item x="2881"/>
        <item m="1" x="6910"/>
        <item x="2882"/>
        <item m="1" x="5937"/>
        <item m="1" x="7217"/>
        <item m="1" x="6631"/>
        <item m="1" x="5772"/>
        <item m="1" x="6312"/>
        <item m="1" x="6545"/>
        <item m="1" x="6566"/>
        <item m="1" x="4238"/>
        <item m="1" x="5145"/>
        <item m="1" x="6356"/>
        <item m="1" x="5152"/>
        <item m="1" x="4726"/>
        <item m="1" x="6913"/>
        <item m="1" x="4753"/>
        <item m="1" x="5666"/>
        <item m="1" x="6862"/>
        <item m="1" x="6507"/>
        <item m="1" x="5007"/>
        <item m="1" x="7199"/>
        <item m="1" x="4864"/>
        <item m="1" x="5292"/>
        <item m="1" x="5432"/>
        <item x="1027"/>
        <item x="1095"/>
        <item m="1" x="5256"/>
        <item x="1118"/>
        <item x="1119"/>
        <item x="1121"/>
        <item x="1122"/>
        <item x="1123"/>
        <item x="1124"/>
        <item x="1125"/>
        <item x="1126"/>
        <item x="1127"/>
        <item m="1" x="4100"/>
        <item m="1" x="5642"/>
        <item m="1" x="5339"/>
        <item x="1129"/>
        <item x="1130"/>
        <item x="1506"/>
        <item x="1507"/>
        <item x="1508"/>
        <item m="1" x="4317"/>
        <item x="1509"/>
        <item x="1510"/>
        <item x="1511"/>
        <item x="1512"/>
        <item x="1513"/>
        <item m="1" x="4381"/>
        <item x="1514"/>
        <item x="1515"/>
        <item x="1516"/>
        <item x="1517"/>
        <item x="1518"/>
        <item m="1" x="7132"/>
        <item x="1519"/>
        <item x="1520"/>
        <item m="1" x="4637"/>
        <item x="1521"/>
        <item x="1522"/>
        <item m="1" x="6197"/>
        <item m="1" x="4736"/>
        <item x="1523"/>
        <item x="1524"/>
        <item x="1525"/>
        <item x="1527"/>
        <item x="1528"/>
        <item x="1529"/>
        <item m="1" x="4948"/>
        <item x="2052"/>
        <item x="2053"/>
        <item m="1" x="6484"/>
        <item m="1" x="4733"/>
        <item x="2054"/>
        <item x="2055"/>
        <item x="963"/>
        <item m="1" x="4274"/>
        <item x="16"/>
        <item m="1" x="6280"/>
        <item m="1" x="6339"/>
        <item m="1" x="5670"/>
        <item m="1" x="5316"/>
        <item m="1" x="6002"/>
        <item m="1" x="6569"/>
        <item x="4001"/>
        <item x="4002"/>
        <item x="4003"/>
        <item m="1" x="4715"/>
        <item x="3897"/>
        <item x="3898"/>
        <item x="3899"/>
        <item x="3900"/>
        <item x="3901"/>
        <item x="3902"/>
        <item x="3903"/>
        <item x="3904"/>
        <item x="3905"/>
        <item x="3906"/>
        <item x="3907"/>
        <item x="3908"/>
        <item x="3909"/>
        <item x="3910"/>
        <item x="3911"/>
        <item x="3912"/>
        <item m="1" x="4474"/>
        <item x="1754"/>
        <item x="1750"/>
        <item m="1" x="6951"/>
        <item m="1" x="6040"/>
        <item m="1" x="5957"/>
        <item x="1422"/>
        <item x="1751"/>
        <item m="1" x="5067"/>
        <item x="1748"/>
        <item m="1" x="6818"/>
        <item m="1" x="5325"/>
        <item m="1" x="6542"/>
        <item m="1" x="6948"/>
        <item x="1447"/>
        <item m="1" x="5852"/>
        <item x="1448"/>
        <item x="889"/>
        <item m="1" x="6255"/>
        <item m="1" x="4847"/>
        <item m="1" x="6193"/>
        <item m="1" x="6690"/>
        <item m="1" x="5592"/>
        <item x="1464"/>
        <item m="1" x="5895"/>
        <item m="1" x="7204"/>
        <item m="1" x="7078"/>
        <item x="1577"/>
        <item x="2930"/>
        <item m="1" x="6263"/>
        <item x="2947"/>
        <item x="2190"/>
        <item m="1" x="5301"/>
        <item m="1" x="4487"/>
        <item m="1" x="4488"/>
        <item m="1" x="4489"/>
        <item m="1" x="4490"/>
        <item m="1" x="4491"/>
        <item x="2614"/>
        <item m="1" x="4746"/>
        <item m="1" x="4271"/>
        <item m="1" x="7054"/>
        <item x="2615"/>
        <item x="2616"/>
        <item x="2617"/>
        <item m="1" x="4278"/>
        <item m="1" x="5161"/>
        <item x="2618"/>
        <item m="1" x="6811"/>
        <item x="2619"/>
        <item m="1" x="5926"/>
        <item m="1" x="7146"/>
        <item m="1" x="7005"/>
        <item m="1" x="6619"/>
        <item x="271"/>
        <item x="1676"/>
        <item x="1678"/>
        <item x="1680"/>
        <item m="1" x="4683"/>
        <item x="1682"/>
        <item x="1687"/>
        <item x="1688"/>
        <item x="1690"/>
        <item x="1691"/>
        <item x="1692"/>
        <item x="1693"/>
        <item x="1694"/>
        <item x="1695"/>
        <item m="1" x="6017"/>
        <item x="1696"/>
        <item x="1697"/>
        <item x="1698"/>
        <item x="1699"/>
        <item x="1700"/>
        <item x="103"/>
        <item m="1" x="5095"/>
        <item m="1" x="6069"/>
        <item m="1" x="6712"/>
        <item m="1" x="5097"/>
        <item m="1" x="5449"/>
        <item m="1" x="6747"/>
        <item m="1" x="6799"/>
        <item m="1" x="5198"/>
        <item m="1" x="7184"/>
        <item m="1" x="5805"/>
        <item m="1" x="5212"/>
        <item m="1" x="7183"/>
        <item m="1" x="6116"/>
        <item m="1" x="7271"/>
        <item m="1" x="6033"/>
        <item m="1" x="6536"/>
        <item m="1" x="6287"/>
        <item m="1" x="5927"/>
        <item m="1" x="5814"/>
        <item m="1" x="6781"/>
        <item m="1" x="4999"/>
        <item m="1" x="5168"/>
        <item m="1" x="7264"/>
        <item m="1" x="6988"/>
        <item m="1" x="4658"/>
        <item m="1" x="5505"/>
        <item m="1" x="4511"/>
        <item m="1" x="5914"/>
        <item x="2130"/>
        <item m="1" x="6158"/>
        <item m="1" x="5584"/>
        <item x="2866"/>
        <item x="141"/>
        <item m="1" x="4849"/>
        <item x="142"/>
        <item x="3795"/>
        <item m="1" x="4136"/>
        <item x="3738"/>
        <item x="1456"/>
        <item x="3796"/>
        <item x="143"/>
        <item x="3797"/>
        <item x="3798"/>
        <item m="1" x="4117"/>
        <item m="1" x="5205"/>
        <item x="3808"/>
        <item m="1" x="5928"/>
        <item x="3824"/>
        <item m="1" x="5740"/>
        <item m="1" x="5217"/>
        <item x="1770"/>
        <item m="1" x="4594"/>
        <item m="1" x="5710"/>
        <item m="1" x="4686"/>
        <item m="1" x="6942"/>
        <item m="1" x="6164"/>
        <item m="1" x="6409"/>
        <item m="1" x="6856"/>
        <item m="1" x="4879"/>
        <item m="1" x="4584"/>
        <item m="1" x="6528"/>
        <item m="1" x="6319"/>
        <item m="1" x="4587"/>
        <item m="1" x="4769"/>
        <item m="1" x="6857"/>
        <item m="1" x="5433"/>
        <item x="2082"/>
        <item m="1" x="6718"/>
        <item m="1" x="7089"/>
        <item m="1" x="7018"/>
        <item m="1" x="6264"/>
        <item m="1" x="5060"/>
        <item m="1" x="5404"/>
        <item x="2078"/>
        <item m="1" x="6587"/>
        <item m="1" x="4586"/>
        <item m="1" x="4943"/>
        <item x="2087"/>
        <item m="1" x="6241"/>
        <item x="2098"/>
        <item m="1" x="4648"/>
        <item m="1" x="6782"/>
        <item m="1" x="6996"/>
        <item m="1" x="4694"/>
        <item m="1" x="7114"/>
        <item m="1" x="6414"/>
        <item m="1" x="5955"/>
        <item m="1" x="5361"/>
        <item m="1" x="5701"/>
        <item m="1" x="5735"/>
        <item x="3485"/>
        <item m="1" x="6540"/>
        <item x="3490"/>
        <item m="1" x="4327"/>
        <item m="1" x="7135"/>
        <item m="1" x="5656"/>
        <item m="1" x="4522"/>
        <item m="1" x="6316"/>
        <item m="1" x="4272"/>
        <item x="3518"/>
        <item m="1" x="4523"/>
        <item m="1" x="5422"/>
        <item m="1" x="5440"/>
        <item m="1" x="4524"/>
        <item m="1" x="4854"/>
        <item m="1" x="6544"/>
        <item m="1" x="6664"/>
        <item m="1" x="4528"/>
        <item m="1" x="4529"/>
        <item x="3541"/>
        <item m="1" x="5879"/>
        <item x="3534"/>
        <item m="1" x="4783"/>
        <item m="1" x="4669"/>
        <item m="1" x="6242"/>
        <item m="1" x="6216"/>
        <item m="1" x="6031"/>
        <item x="3540"/>
        <item m="1" x="7027"/>
        <item m="1" x="7249"/>
        <item m="1" x="5661"/>
        <item m="1" x="5146"/>
        <item x="3535"/>
        <item x="3533"/>
        <item m="1" x="5743"/>
        <item m="1" x="6846"/>
        <item m="1" x="6124"/>
        <item m="1" x="4334"/>
        <item m="1" x="4335"/>
        <item x="540"/>
        <item m="1" x="5545"/>
        <item m="1" x="4336"/>
        <item m="1" x="7096"/>
        <item x="543"/>
        <item x="544"/>
        <item x="545"/>
        <item m="1" x="5073"/>
        <item x="547"/>
        <item x="548"/>
        <item x="564"/>
        <item x="565"/>
        <item x="566"/>
        <item x="567"/>
        <item x="568"/>
        <item x="569"/>
        <item x="570"/>
        <item x="571"/>
        <item x="572"/>
        <item x="573"/>
        <item x="574"/>
        <item m="1" x="6488"/>
        <item x="575"/>
        <item x="576"/>
        <item x="577"/>
        <item m="1" x="6367"/>
        <item m="1" x="5965"/>
        <item m="1" x="4339"/>
        <item m="1" x="6157"/>
        <item m="1" x="6426"/>
        <item x="580"/>
        <item m="1" x="4899"/>
        <item x="582"/>
        <item x="583"/>
        <item x="584"/>
        <item m="1" x="6775"/>
        <item x="589"/>
        <item m="1" x="6021"/>
        <item x="678"/>
        <item x="689"/>
        <item x="691"/>
        <item m="1" x="5164"/>
        <item m="1" x="5810"/>
        <item m="1" x="7068"/>
        <item m="1" x="5312"/>
        <item m="1" x="4976"/>
        <item m="1" x="5234"/>
        <item m="1" x="5601"/>
        <item m="1" x="5649"/>
        <item x="3463"/>
        <item x="3468"/>
        <item x="3469"/>
        <item m="1" x="6011"/>
        <item m="1" x="6935"/>
        <item x="2024"/>
        <item m="1" x="5078"/>
        <item x="2025"/>
        <item x="2027"/>
        <item x="2028"/>
        <item x="2029"/>
        <item m="1" x="6015"/>
        <item x="2030"/>
        <item x="2031"/>
        <item x="2032"/>
        <item x="1169"/>
        <item m="1" x="6539"/>
        <item x="2033"/>
        <item x="435"/>
        <item x="442"/>
        <item x="1320"/>
        <item m="1" x="6853"/>
        <item m="1" x="4091"/>
        <item x="139"/>
        <item x="873"/>
        <item x="906"/>
        <item x="899"/>
        <item x="935"/>
        <item m="1" x="4316"/>
        <item m="1" x="4654"/>
        <item m="1" x="5585"/>
        <item m="1" x="5045"/>
        <item m="1" x="6855"/>
        <item m="1" x="6523"/>
        <item m="1" x="6953"/>
        <item x="988"/>
        <item x="987"/>
        <item x="991"/>
        <item x="992"/>
        <item x="993"/>
        <item x="994"/>
        <item x="995"/>
        <item x="990"/>
        <item m="1" x="5405"/>
        <item m="1" x="5991"/>
        <item x="996"/>
        <item m="1" x="6082"/>
        <item m="1" x="6824"/>
        <item m="1" x="6013"/>
        <item m="1" x="4776"/>
        <item m="1" x="6436"/>
        <item m="1" x="6810"/>
        <item m="1" x="4853"/>
        <item m="1" x="6332"/>
        <item m="1" x="5185"/>
        <item m="1" x="6501"/>
        <item x="165"/>
        <item m="1" x="6595"/>
        <item m="1" x="7191"/>
        <item m="1" x="5099"/>
        <item m="1" x="5429"/>
        <item m="1" x="4617"/>
        <item m="1" x="6421"/>
        <item m="1" x="5010"/>
        <item m="1" x="6923"/>
        <item m="1" x="6763"/>
        <item m="1" x="4634"/>
        <item m="1" x="5613"/>
        <item m="1" x="6220"/>
        <item m="1" x="5395"/>
        <item m="1" x="5729"/>
        <item m="1" x="5907"/>
        <item m="1" x="6686"/>
        <item m="1" x="5577"/>
        <item m="1" x="5958"/>
        <item m="1" x="6995"/>
        <item x="34"/>
        <item m="1" x="4380"/>
        <item m="1" x="6960"/>
        <item m="1" x="5566"/>
        <item m="1" x="7254"/>
        <item m="1" x="5119"/>
        <item m="1" x="6599"/>
        <item m="1" x="6324"/>
        <item m="1" x="6576"/>
        <item m="1" x="5387"/>
        <item m="1" x="7039"/>
        <item m="1" x="6459"/>
        <item m="1" x="5382"/>
        <item m="1" x="4893"/>
        <item m="1" x="5167"/>
        <item x="1120"/>
        <item x="3101"/>
        <item x="1131"/>
        <item x="1132"/>
        <item x="1133"/>
        <item x="1134"/>
        <item x="1135"/>
        <item x="1136"/>
        <item x="1137"/>
        <item x="1138"/>
        <item x="1139"/>
        <item m="1" x="5898"/>
        <item x="1530"/>
        <item m="1" x="6899"/>
        <item x="1531"/>
        <item x="1532"/>
        <item x="1533"/>
        <item m="1" x="4382"/>
        <item m="1" x="4383"/>
        <item m="1" x="4384"/>
        <item m="1" x="4385"/>
        <item m="1" x="4386"/>
        <item m="1" x="4387"/>
        <item m="1" x="4388"/>
        <item m="1" x="6917"/>
        <item m="1" x="4389"/>
        <item m="1" x="4390"/>
        <item m="1" x="6314"/>
        <item m="1" x="5416"/>
        <item x="1570"/>
        <item x="1551"/>
        <item m="1" x="6109"/>
        <item m="1" x="4393"/>
        <item m="1" x="5886"/>
        <item m="1" x="6187"/>
        <item x="1552"/>
        <item m="1" x="4391"/>
        <item m="1" x="5900"/>
        <item m="1" x="5120"/>
        <item m="1" x="4392"/>
        <item m="1" x="7020"/>
        <item m="1" x="6208"/>
        <item x="3139"/>
        <item m="1" x="6717"/>
        <item m="1" x="6169"/>
        <item m="1" x="7209"/>
        <item m="1" x="6026"/>
        <item x="3140"/>
        <item m="1" x="4320"/>
        <item x="947"/>
        <item x="948"/>
        <item x="6"/>
        <item x="949"/>
        <item m="1" x="4231"/>
        <item x="950"/>
        <item x="952"/>
        <item x="9"/>
        <item x="55"/>
        <item x="954"/>
        <item m="1" x="4277"/>
        <item x="971"/>
        <item x="17"/>
        <item x="972"/>
        <item x="973"/>
        <item x="18"/>
        <item m="1" x="4410"/>
        <item x="19"/>
        <item x="20"/>
        <item x="21"/>
        <item x="22"/>
        <item x="23"/>
        <item x="975"/>
        <item x="976"/>
        <item m="1" x="6792"/>
        <item x="2273"/>
        <item m="1" x="4422"/>
        <item x="2302"/>
        <item m="1" x="6911"/>
        <item x="2308"/>
        <item x="2318"/>
        <item x="2322"/>
        <item x="2325"/>
        <item x="2330"/>
        <item x="118"/>
        <item m="1" x="6090"/>
        <item x="2385"/>
        <item m="1" x="6708"/>
        <item m="1" x="5913"/>
        <item x="2405"/>
        <item x="2406"/>
        <item m="1" x="6561"/>
        <item m="1" x="6364"/>
        <item m="1" x="4711"/>
        <item m="1" x="6108"/>
        <item m="1" x="6885"/>
        <item m="1" x="4809"/>
        <item m="1" x="5902"/>
        <item m="1" x="5706"/>
        <item m="1" x="5785"/>
        <item x="4004"/>
        <item x="4005"/>
        <item m="1" x="6022"/>
        <item x="2666"/>
        <item x="2667"/>
        <item m="1" x="4991"/>
        <item m="1" x="7127"/>
        <item m="1" x="6512"/>
        <item m="1" x="6955"/>
        <item m="1" x="6095"/>
        <item x="1419"/>
        <item x="1421"/>
        <item x="59"/>
        <item x="1449"/>
        <item x="1450"/>
        <item x="1451"/>
        <item x="1452"/>
        <item x="1454"/>
        <item m="1" x="6477"/>
        <item x="2904"/>
        <item x="2905"/>
        <item m="1" x="6954"/>
        <item x="2940"/>
        <item m="1" x="6321"/>
        <item x="2952"/>
        <item m="1" x="5992"/>
        <item x="2958"/>
        <item m="1" x="4113"/>
        <item m="1" x="6246"/>
        <item m="1" x="4157"/>
        <item x="1326"/>
        <item x="1327"/>
        <item x="1328"/>
        <item x="1329"/>
        <item x="1330"/>
        <item x="1331"/>
        <item x="1332"/>
        <item x="1323"/>
        <item x="1324"/>
        <item x="1325"/>
        <item m="1" x="5932"/>
        <item x="3353"/>
        <item x="3357"/>
        <item x="3437"/>
        <item x="3359"/>
        <item x="37"/>
        <item m="1" x="5996"/>
        <item m="1" x="6982"/>
        <item x="3366"/>
        <item x="39"/>
        <item x="40"/>
        <item x="3383"/>
        <item m="1" x="5138"/>
        <item x="3389"/>
        <item x="3393"/>
        <item m="1" x="6677"/>
        <item x="3401"/>
        <item m="1" x="5236"/>
        <item x="3412"/>
        <item x="3414"/>
        <item x="3419"/>
        <item x="3420"/>
        <item m="1" x="6655"/>
        <item x="43"/>
        <item m="1" x="4130"/>
        <item x="2609"/>
        <item m="1" x="5988"/>
        <item x="2610"/>
        <item m="1" x="6796"/>
        <item m="1" x="6722"/>
        <item m="1" x="6751"/>
        <item x="79"/>
        <item x="791"/>
        <item m="1" x="4503"/>
        <item m="1" x="6538"/>
        <item m="1" x="6621"/>
        <item m="1" x="4628"/>
        <item m="1" x="5834"/>
        <item m="1" x="7253"/>
        <item m="1" x="5896"/>
        <item m="1" x="7090"/>
        <item m="1" x="6513"/>
        <item m="1" x="6205"/>
        <item m="1" x="6148"/>
        <item x="2435"/>
        <item m="1" x="7171"/>
        <item x="1240"/>
        <item x="1241"/>
        <item x="1242"/>
        <item x="1243"/>
        <item x="1244"/>
        <item x="104"/>
        <item m="1" x="6457"/>
        <item x="3831"/>
        <item x="3838"/>
        <item x="3494"/>
        <item m="1" x="4754"/>
        <item m="1" x="4525"/>
        <item m="1" x="4526"/>
        <item x="1789"/>
        <item m="1" x="5209"/>
        <item m="1" x="6836"/>
        <item m="1" x="5028"/>
        <item m="1" x="5832"/>
        <item m="1" x="4333"/>
        <item m="1" x="6729"/>
        <item x="537"/>
        <item x="581"/>
        <item x="595"/>
        <item x="600"/>
        <item x="602"/>
        <item m="1" x="5669"/>
        <item m="1" x="5754"/>
        <item m="1" x="4721"/>
        <item m="1" x="6603"/>
        <item m="1" x="5985"/>
        <item m="1" x="5406"/>
        <item x="1652"/>
        <item m="1" x="5831"/>
        <item x="1653"/>
        <item x="2803"/>
        <item x="2801"/>
        <item x="2802"/>
        <item x="2806"/>
        <item x="3556"/>
        <item x="3557"/>
        <item m="1" x="5859"/>
        <item m="1" x="4246"/>
        <item x="3558"/>
        <item x="1764"/>
        <item m="1" x="4104"/>
        <item m="1" x="4105"/>
        <item m="1" x="4084"/>
        <item x="223"/>
        <item x="3559"/>
        <item x="3560"/>
        <item x="230"/>
        <item x="3561"/>
        <item x="3562"/>
        <item x="231"/>
        <item m="1" x="5722"/>
        <item m="1" x="4532"/>
        <item x="3563"/>
        <item x="3564"/>
        <item x="132"/>
        <item x="3565"/>
        <item x="3566"/>
        <item x="3567"/>
        <item m="1" x="7278"/>
        <item x="133"/>
        <item m="1" x="4922"/>
        <item x="3568"/>
        <item x="3569"/>
        <item x="3570"/>
        <item x="3571"/>
        <item m="1" x="4247"/>
        <item x="3572"/>
        <item m="1" x="4872"/>
        <item x="3573"/>
        <item m="1" x="6338"/>
        <item m="1" x="4248"/>
        <item x="134"/>
        <item m="1" x="4288"/>
        <item x="3574"/>
        <item m="1" x="5764"/>
        <item m="1" x="4289"/>
        <item m="1" x="5537"/>
        <item m="1" x="4229"/>
        <item x="3575"/>
        <item x="3576"/>
        <item x="3710"/>
        <item x="3712"/>
        <item x="3715"/>
        <item m="1" x="4132"/>
        <item m="1" x="4133"/>
        <item m="1" x="4134"/>
        <item m="1" x="4135"/>
        <item x="3740"/>
        <item x="3743"/>
        <item x="3744"/>
        <item m="1" x="4546"/>
        <item m="1" x="4547"/>
        <item m="1" x="4555"/>
        <item m="1" x="4556"/>
        <item m="1" x="4557"/>
        <item m="1" x="4558"/>
        <item m="1" x="4559"/>
        <item m="1" x="4560"/>
        <item m="1" x="4561"/>
        <item m="1" x="4562"/>
        <item m="1" x="4563"/>
        <item m="1" x="4564"/>
        <item m="1" x="4565"/>
        <item m="1" x="4566"/>
        <item m="1" x="4567"/>
        <item m="1" x="4568"/>
        <item x="3310"/>
        <item x="311"/>
        <item m="1" x="4812"/>
        <item m="1" x="6162"/>
        <item m="1" x="5659"/>
        <item m="1" x="5847"/>
        <item m="1" x="6450"/>
        <item m="1" x="6461"/>
        <item m="1" x="7036"/>
        <item m="1" x="5311"/>
        <item x="871"/>
        <item m="1" x="4086"/>
        <item x="874"/>
        <item x="875"/>
        <item x="876"/>
        <item x="877"/>
        <item x="878"/>
        <item x="879"/>
        <item m="1" x="4112"/>
        <item x="880"/>
        <item x="881"/>
        <item x="882"/>
        <item x="883"/>
        <item x="884"/>
        <item x="885"/>
        <item x="886"/>
        <item x="887"/>
        <item x="49"/>
        <item x="888"/>
        <item m="1" x="4166"/>
        <item m="1" x="4176"/>
        <item m="1" x="4185"/>
        <item m="1" x="4186"/>
        <item m="1" x="4187"/>
        <item m="1" x="4192"/>
        <item m="1" x="4195"/>
        <item x="2372"/>
        <item m="1" x="4215"/>
        <item m="1" x="4219"/>
        <item x="107"/>
        <item m="1" x="6168"/>
        <item m="1" x="5398"/>
        <item m="1" x="4777"/>
        <item m="1" x="5442"/>
        <item m="1" x="6676"/>
        <item x="1140"/>
        <item x="1141"/>
        <item x="1142"/>
        <item x="1143"/>
        <item x="1144"/>
        <item x="1145"/>
        <item x="1146"/>
        <item x="1147"/>
        <item x="1148"/>
        <item x="1150"/>
        <item x="1151"/>
        <item x="1165"/>
        <item x="201"/>
        <item x="1166"/>
        <item x="1167"/>
        <item x="1159"/>
        <item x="1168"/>
        <item x="1170"/>
        <item x="1171"/>
        <item x="1153"/>
        <item x="1172"/>
        <item x="1173"/>
        <item x="1174"/>
        <item x="1154"/>
        <item x="1175"/>
        <item x="1155"/>
        <item m="1" x="4403"/>
        <item m="1" x="4404"/>
        <item m="1" x="4273"/>
        <item x="3141"/>
        <item m="1" x="4373"/>
        <item x="24"/>
        <item m="1" x="4245"/>
        <item x="977"/>
        <item x="978"/>
        <item x="25"/>
        <item x="979"/>
        <item x="26"/>
        <item x="27"/>
        <item x="980"/>
        <item m="1" x="7267"/>
        <item x="981"/>
        <item x="982"/>
        <item m="1" x="5680"/>
        <item m="1" x="6928"/>
        <item m="1" x="7011"/>
        <item m="1" x="5917"/>
        <item m="1" x="4795"/>
        <item m="1" x="7244"/>
        <item m="1" x="5953"/>
        <item m="1" x="4834"/>
        <item m="1" x="4714"/>
        <item m="1" x="5542"/>
        <item m="1" x="6070"/>
        <item m="1" x="6133"/>
        <item m="1" x="5586"/>
        <item m="1" x="6610"/>
        <item m="1" x="5391"/>
        <item m="1" x="6007"/>
        <item x="2377"/>
        <item m="1" x="6946"/>
        <item m="1" x="5923"/>
        <item m="1" x="5008"/>
        <item m="1" x="5638"/>
        <item m="1" x="4947"/>
        <item x="3841"/>
        <item x="4006"/>
        <item x="4008"/>
        <item x="901"/>
        <item m="1" x="6366"/>
        <item x="914"/>
        <item m="1" x="4257"/>
        <item m="1" x="4258"/>
        <item m="1" x="6970"/>
        <item x="2668"/>
        <item x="2669"/>
        <item x="3847"/>
        <item x="1403"/>
        <item x="2906"/>
        <item m="1" x="4114"/>
        <item x="2911"/>
        <item m="1" x="4115"/>
        <item x="3004"/>
        <item m="1" x="5744"/>
        <item x="2996"/>
        <item m="1" x="4123"/>
        <item x="2909"/>
        <item x="2944"/>
        <item x="2993"/>
        <item x="2941"/>
        <item m="1" x="4160"/>
        <item x="2931"/>
        <item x="2826"/>
        <item x="3856"/>
        <item x="3857"/>
        <item x="3858"/>
        <item x="3859"/>
        <item x="3860"/>
        <item x="3861"/>
        <item x="3862"/>
        <item x="3863"/>
        <item x="3864"/>
        <item x="1333"/>
        <item x="50"/>
        <item x="2195"/>
        <item m="1" x="6949"/>
        <item x="2194"/>
        <item x="2196"/>
        <item m="1" x="5459"/>
        <item m="1" x="5580"/>
        <item m="1" x="4475"/>
        <item m="1" x="4478"/>
        <item x="3332"/>
        <item x="3345"/>
        <item m="1" x="4492"/>
        <item x="3347"/>
        <item m="1" x="4493"/>
        <item m="1" x="4494"/>
        <item x="3427"/>
        <item x="44"/>
        <item x="3428"/>
        <item x="3429"/>
        <item x="46"/>
        <item x="3435"/>
        <item x="3436"/>
        <item m="1" x="5282"/>
        <item m="1" x="6860"/>
        <item m="1" x="6496"/>
        <item m="1" x="4742"/>
        <item m="1" x="7087"/>
        <item m="1" x="6080"/>
        <item m="1" x="7251"/>
        <item m="1" x="5417"/>
        <item m="1" x="5833"/>
        <item m="1" x="5771"/>
        <item m="1" x="5576"/>
        <item m="1" x="6299"/>
        <item m="1" x="6086"/>
        <item m="1" x="5170"/>
        <item m="1" x="4829"/>
        <item m="1" x="5477"/>
        <item m="1" x="4569"/>
        <item m="1" x="4570"/>
        <item m="1" x="4571"/>
        <item m="1" x="4572"/>
        <item m="1" x="4573"/>
        <item m="1" x="6578"/>
        <item m="1" x="4797"/>
        <item m="1" x="6256"/>
        <item m="1" x="7031"/>
        <item m="1" x="5544"/>
        <item m="1" x="7163"/>
        <item m="1" x="6139"/>
        <item x="2621"/>
        <item x="246"/>
        <item x="2622"/>
        <item x="2623"/>
        <item x="163"/>
        <item x="2426"/>
        <item x="2428"/>
        <item x="2431"/>
        <item x="2434"/>
        <item x="228"/>
        <item m="1" x="7167"/>
        <item x="2437"/>
        <item m="1" x="5297"/>
        <item x="2441"/>
        <item x="2449"/>
        <item m="1" x="5757"/>
        <item m="1" x="7180"/>
        <item x="2454"/>
        <item m="1" x="4888"/>
        <item m="1" x="7169"/>
        <item x="2462"/>
        <item x="2463"/>
        <item x="2466"/>
        <item x="2367"/>
        <item x="2407"/>
        <item m="1" x="6274"/>
        <item x="1713"/>
        <item x="1714"/>
        <item x="1715"/>
        <item m="1" x="6443"/>
        <item m="1" x="4841"/>
        <item x="1247"/>
        <item m="1" x="5187"/>
        <item m="1" x="5127"/>
        <item m="1" x="4607"/>
        <item m="1" x="4655"/>
        <item m="1" x="5730"/>
        <item m="1" x="7219"/>
        <item m="1" x="5605"/>
        <item m="1" x="7229"/>
        <item x="85"/>
        <item x="2136"/>
        <item x="2137"/>
        <item m="1" x="4682"/>
        <item m="1" x="6384"/>
        <item x="2139"/>
        <item m="1" x="6146"/>
        <item x="2141"/>
        <item m="1" x="7069"/>
        <item x="2143"/>
        <item m="1" x="4671"/>
        <item x="2144"/>
        <item x="2145"/>
        <item x="2146"/>
        <item x="2147"/>
        <item x="2148"/>
        <item x="2149"/>
        <item x="2150"/>
        <item x="2151"/>
        <item x="2152"/>
        <item x="2153"/>
        <item m="1" x="6432"/>
        <item x="2154"/>
        <item x="86"/>
        <item x="2155"/>
        <item x="2156"/>
        <item m="1" x="5025"/>
        <item x="2158"/>
        <item x="3834"/>
        <item m="1" x="4513"/>
        <item m="1" x="4516"/>
        <item x="1261"/>
        <item m="1" x="4514"/>
        <item x="1267"/>
        <item m="1" x="4517"/>
        <item m="1" x="5214"/>
        <item x="2092"/>
        <item x="3654"/>
        <item x="3656"/>
        <item m="1" x="4930"/>
        <item x="3655"/>
        <item m="1" x="6840"/>
        <item x="3663"/>
        <item m="1" x="6140"/>
        <item x="3653"/>
        <item x="3661"/>
        <item x="3659"/>
        <item x="3658"/>
        <item x="3487"/>
        <item x="578"/>
        <item x="514"/>
        <item x="549"/>
        <item x="550"/>
        <item x="551"/>
        <item x="552"/>
        <item x="553"/>
        <item m="1" x="4337"/>
        <item x="554"/>
        <item m="1" x="6723"/>
        <item m="1" x="4921"/>
        <item m="1" x="4338"/>
        <item m="1" x="5648"/>
        <item x="558"/>
        <item x="559"/>
        <item m="1" x="7181"/>
        <item x="561"/>
        <item x="562"/>
        <item x="563"/>
        <item x="579"/>
        <item x="585"/>
        <item x="586"/>
        <item x="587"/>
        <item x="588"/>
        <item x="603"/>
        <item x="615"/>
        <item x="631"/>
        <item m="1" x="4344"/>
        <item x="1495"/>
        <item x="1496"/>
        <item m="1" x="4740"/>
        <item x="3664"/>
        <item x="3665"/>
        <item x="3667"/>
        <item x="3668"/>
        <item x="3669"/>
        <item x="3670"/>
        <item m="1" x="6895"/>
        <item x="3672"/>
        <item x="3673"/>
        <item x="3674"/>
        <item x="3675"/>
        <item x="3676"/>
        <item x="3677"/>
        <item x="3878"/>
        <item m="1" x="4763"/>
        <item m="1" x="5610"/>
        <item m="1" x="4925"/>
        <item m="1" x="5063"/>
        <item m="1" x="5079"/>
        <item m="1" x="6018"/>
        <item m="1" x="7128"/>
        <item m="1" x="4423"/>
        <item m="1" x="4425"/>
        <item x="52"/>
        <item x="2341"/>
        <item x="2355"/>
        <item x="2365"/>
        <item m="1" x="5634"/>
        <item x="2375"/>
        <item m="1" x="4428"/>
        <item x="2403"/>
        <item m="1" x="5393"/>
        <item x="2722"/>
        <item m="1" x="4268"/>
        <item m="1" x="4266"/>
        <item x="2814"/>
        <item m="1" x="5948"/>
        <item x="2820"/>
        <item x="2819"/>
        <item m="1" x="4267"/>
        <item m="1" x="4295"/>
        <item x="2821"/>
        <item x="2810"/>
        <item x="2804"/>
        <item x="2808"/>
        <item x="2809"/>
        <item x="2807"/>
        <item x="2805"/>
        <item x="2811"/>
        <item x="2816"/>
        <item x="2818"/>
        <item x="2812"/>
        <item x="2815"/>
        <item x="2822"/>
        <item x="2823"/>
        <item x="2824"/>
        <item x="2813"/>
        <item x="2827"/>
        <item x="2828"/>
        <item m="1" x="4124"/>
        <item x="2829"/>
        <item m="1" x="4296"/>
        <item x="2832"/>
        <item x="2833"/>
        <item x="2834"/>
        <item m="1" x="6901"/>
        <item m="1" x="7220"/>
        <item m="1" x="6455"/>
        <item m="1" x="7022"/>
        <item x="3577"/>
        <item x="3578"/>
        <item m="1" x="6787"/>
        <item m="1" x="4249"/>
        <item x="3579"/>
        <item x="3580"/>
        <item x="252"/>
        <item x="3581"/>
        <item x="232"/>
        <item m="1" x="4533"/>
        <item x="3582"/>
        <item x="3583"/>
        <item x="3584"/>
        <item m="1" x="4159"/>
        <item m="1" x="4250"/>
        <item x="233"/>
        <item x="3585"/>
        <item m="1" x="4300"/>
        <item m="1" x="4106"/>
        <item m="1" x="4107"/>
        <item m="1" x="6053"/>
        <item m="1" x="4108"/>
        <item m="1" x="4301"/>
        <item x="3586"/>
        <item m="1" x="5811"/>
        <item m="1" x="6683"/>
        <item m="1" x="5070"/>
        <item m="1" x="6916"/>
        <item m="1" x="5684"/>
        <item m="1" x="6550"/>
        <item m="1" x="4302"/>
        <item m="1" x="4303"/>
        <item m="1" x="4304"/>
        <item m="1" x="4305"/>
        <item m="1" x="4306"/>
        <item x="3587"/>
        <item x="3588"/>
        <item m="1" x="4111"/>
        <item m="1" x="6138"/>
        <item x="3589"/>
        <item x="3590"/>
        <item x="3591"/>
        <item x="3592"/>
        <item x="234"/>
        <item x="3593"/>
        <item x="1796"/>
        <item x="1798"/>
        <item m="1" x="4251"/>
        <item x="242"/>
        <item x="1802"/>
        <item x="1815"/>
        <item x="1821"/>
        <item x="1824"/>
        <item m="1" x="4148"/>
        <item x="1827"/>
        <item x="1830"/>
        <item x="1831"/>
        <item x="1833"/>
        <item x="1834"/>
        <item x="1841"/>
        <item x="1843"/>
        <item x="1844"/>
        <item x="1845"/>
        <item x="1846"/>
        <item x="1848"/>
        <item x="1850"/>
        <item m="1" x="4149"/>
        <item x="1855"/>
        <item x="1856"/>
        <item x="1857"/>
        <item m="1" x="6408"/>
        <item x="1861"/>
        <item x="1869"/>
        <item x="67"/>
        <item x="1875"/>
        <item x="1876"/>
        <item x="1877"/>
        <item x="1878"/>
        <item m="1" x="4580"/>
        <item x="1879"/>
        <item x="1880"/>
        <item x="1881"/>
        <item x="1884"/>
        <item x="1886"/>
        <item x="1893"/>
        <item x="1896"/>
        <item x="1901"/>
        <item x="1904"/>
        <item x="1906"/>
        <item x="1913"/>
        <item x="1917"/>
        <item x="1918"/>
        <item x="1919"/>
        <item m="1" x="4150"/>
        <item x="1921"/>
        <item x="1925"/>
        <item x="1926"/>
        <item x="1929"/>
        <item x="1933"/>
        <item x="1937"/>
        <item x="226"/>
        <item x="1938"/>
        <item x="1939"/>
        <item x="1941"/>
        <item x="1944"/>
        <item x="185"/>
        <item x="126"/>
        <item x="1950"/>
        <item x="1952"/>
        <item x="1953"/>
        <item m="1" x="4122"/>
        <item x="1959"/>
        <item x="1966"/>
        <item x="1967"/>
        <item x="1968"/>
        <item x="1974"/>
        <item x="1979"/>
        <item x="1981"/>
        <item x="1983"/>
        <item x="1986"/>
        <item x="1987"/>
        <item x="1988"/>
        <item x="1996"/>
        <item x="1997"/>
        <item x="1999"/>
        <item x="2000"/>
        <item x="2003"/>
        <item x="2007"/>
        <item x="2013"/>
        <item m="1" x="5123"/>
        <item m="1" x="6962"/>
        <item x="2034"/>
        <item m="1" x="6307"/>
        <item x="2038"/>
        <item x="2039"/>
        <item x="315"/>
        <item x="332"/>
        <item x="415"/>
        <item x="429"/>
        <item x="449"/>
        <item x="479"/>
        <item x="482"/>
        <item x="3755"/>
        <item m="1" x="7140"/>
        <item x="3606"/>
        <item x="3607"/>
        <item x="3608"/>
        <item x="3609"/>
        <item x="3610"/>
        <item x="3611"/>
        <item m="1" x="5444"/>
        <item x="3612"/>
        <item m="1" x="6376"/>
        <item x="3613"/>
        <item m="1" x="6591"/>
        <item m="1" x="7243"/>
        <item m="1" x="5109"/>
        <item x="3614"/>
        <item m="1" x="5158"/>
        <item m="1" x="5159"/>
        <item x="3615"/>
        <item m="1" x="6258"/>
        <item x="3619"/>
        <item x="3620"/>
        <item m="1" x="5594"/>
        <item m="1" x="5863"/>
        <item m="1" x="5211"/>
        <item m="1" x="6608"/>
        <item m="1" x="6439"/>
        <item m="1" x="5367"/>
        <item m="1" x="4745"/>
        <item m="1" x="4962"/>
        <item m="1" x="5306"/>
        <item m="1" x="5665"/>
        <item m="1" x="5719"/>
        <item m="1" x="5677"/>
        <item m="1" x="5133"/>
        <item m="1" x="5024"/>
        <item m="1" x="7025"/>
        <item m="1" x="6438"/>
        <item m="1" x="6783"/>
        <item m="1" x="5841"/>
        <item m="1" x="6284"/>
        <item x="1315"/>
        <item x="1316"/>
        <item x="2040"/>
        <item x="2041"/>
        <item x="2042"/>
        <item x="2043"/>
        <item x="2044"/>
        <item x="2045"/>
        <item x="2046"/>
        <item x="2047"/>
        <item x="2048"/>
        <item x="2049"/>
        <item m="1" x="4371"/>
        <item x="890"/>
        <item m="1" x="4102"/>
        <item x="891"/>
        <item x="892"/>
        <item x="76"/>
        <item x="934"/>
        <item x="3892"/>
        <item x="3893"/>
        <item x="3894"/>
        <item x="3895"/>
        <item x="140"/>
        <item x="108"/>
        <item m="1" x="4376"/>
        <item x="2888"/>
        <item x="2889"/>
        <item x="2891"/>
        <item m="1" x="4377"/>
        <item m="1" x="4378"/>
        <item m="1" x="4137"/>
        <item m="1" x="4152"/>
        <item m="1" x="4236"/>
        <item m="1" x="4237"/>
        <item x="1393"/>
        <item x="1394"/>
        <item x="1090"/>
        <item x="1096"/>
        <item x="200"/>
        <item x="1098"/>
        <item x="1156"/>
        <item x="1157"/>
        <item x="1505"/>
        <item m="1" x="4153"/>
        <item x="1543"/>
        <item x="1544"/>
        <item x="1545"/>
        <item x="1546"/>
        <item x="1547"/>
        <item x="1548"/>
        <item x="1549"/>
        <item x="1550"/>
        <item x="125"/>
        <item x="1553"/>
        <item x="1555"/>
        <item m="1" x="4154"/>
        <item x="1557"/>
        <item m="1" x="4394"/>
        <item m="1" x="4395"/>
        <item x="1560"/>
        <item x="1561"/>
        <item x="1562"/>
        <item x="1563"/>
        <item x="1564"/>
        <item x="1565"/>
        <item x="1566"/>
        <item x="1567"/>
        <item x="1568"/>
        <item x="1569"/>
        <item m="1" x="4396"/>
        <item x="51"/>
        <item x="1571"/>
        <item x="1572"/>
        <item x="1573"/>
        <item x="1574"/>
        <item x="1575"/>
        <item x="77"/>
        <item x="28"/>
        <item x="183"/>
        <item x="1576"/>
        <item m="1" x="4397"/>
        <item x="1579"/>
        <item x="1580"/>
        <item x="1581"/>
        <item x="1582"/>
        <item x="1583"/>
        <item x="1584"/>
        <item x="1585"/>
        <item m="1" x="4398"/>
        <item m="1" x="4399"/>
        <item x="1586"/>
        <item m="1" x="4400"/>
        <item x="1587"/>
        <item x="1588"/>
        <item m="1" x="4401"/>
        <item x="1590"/>
        <item x="184"/>
        <item x="1591"/>
        <item x="1592"/>
        <item x="1593"/>
        <item x="1594"/>
        <item x="1595"/>
        <item x="1596"/>
        <item x="191"/>
        <item x="1597"/>
        <item x="1598"/>
        <item x="1599"/>
        <item m="1" x="4402"/>
        <item x="1600"/>
        <item x="1601"/>
        <item m="1" x="4127"/>
        <item x="983"/>
        <item x="984"/>
        <item m="1" x="4411"/>
        <item m="1" x="4412"/>
        <item m="1" x="4413"/>
        <item m="1" x="4414"/>
        <item m="1" x="4415"/>
        <item m="1" x="4416"/>
        <item m="1" x="4417"/>
        <item m="1" x="4418"/>
        <item m="1" x="4419"/>
        <item m="1" x="4420"/>
        <item x="2272"/>
        <item x="2283"/>
        <item x="2286"/>
        <item x="2287"/>
        <item x="2290"/>
        <item x="2291"/>
        <item x="2296"/>
        <item x="2297"/>
        <item x="2303"/>
        <item x="2309"/>
        <item x="2312"/>
        <item x="2313"/>
        <item x="2316"/>
        <item x="2319"/>
        <item x="2327"/>
        <item x="105"/>
        <item x="2329"/>
        <item x="2332"/>
        <item x="2337"/>
        <item x="2339"/>
        <item x="2340"/>
        <item x="2343"/>
        <item x="2345"/>
        <item x="2351"/>
        <item x="2354"/>
        <item x="2356"/>
        <item m="1" x="4426"/>
        <item x="2362"/>
        <item x="2364"/>
        <item x="2368"/>
        <item x="2371"/>
        <item x="2374"/>
        <item x="2376"/>
        <item x="2378"/>
        <item x="2379"/>
        <item x="2380"/>
        <item m="1" x="4427"/>
        <item x="2382"/>
        <item x="2383"/>
        <item x="2384"/>
        <item x="2386"/>
        <item x="2387"/>
        <item x="2389"/>
        <item m="1" x="4429"/>
        <item m="1" x="4431"/>
        <item m="1" x="4432"/>
        <item x="2394"/>
        <item m="1" x="4433"/>
        <item x="2400"/>
        <item m="1" x="4435"/>
        <item m="1" x="4436"/>
        <item m="1" x="4437"/>
        <item x="3471"/>
        <item x="3472"/>
        <item x="3027"/>
        <item x="3028"/>
        <item x="3029"/>
        <item x="3030"/>
        <item x="3031"/>
        <item x="3032"/>
        <item x="3033"/>
        <item x="3034"/>
        <item m="1" x="4093"/>
        <item x="3035"/>
        <item x="3036"/>
        <item x="3037"/>
        <item x="3038"/>
        <item x="3039"/>
        <item x="3040"/>
        <item x="3041"/>
        <item x="3042"/>
        <item x="3043"/>
        <item m="1" x="4097"/>
        <item x="3044"/>
        <item x="3045"/>
        <item x="3046"/>
        <item x="3047"/>
        <item x="3048"/>
        <item x="3049"/>
        <item x="3050"/>
        <item x="3051"/>
        <item x="3052"/>
        <item m="1" x="4087"/>
        <item x="3053"/>
        <item x="3054"/>
        <item x="3055"/>
        <item m="1" x="4094"/>
        <item x="3056"/>
        <item m="1" x="4090"/>
        <item x="3057"/>
        <item x="3058"/>
        <item x="3059"/>
        <item x="176"/>
        <item x="3060"/>
        <item x="3061"/>
        <item x="3062"/>
        <item x="3063"/>
        <item x="3064"/>
        <item x="3065"/>
        <item x="3066"/>
        <item x="1898"/>
        <item x="3067"/>
        <item x="3068"/>
        <item x="3069"/>
        <item x="3070"/>
        <item x="3071"/>
        <item x="3072"/>
        <item x="3073"/>
        <item x="3074"/>
        <item x="3075"/>
        <item x="3076"/>
        <item m="1" x="4085"/>
        <item x="3077"/>
        <item x="3078"/>
        <item x="3079"/>
        <item x="3080"/>
        <item x="3081"/>
        <item x="3082"/>
        <item m="1" x="4098"/>
        <item x="3083"/>
        <item x="3084"/>
        <item x="3085"/>
        <item x="3086"/>
        <item x="3087"/>
        <item x="3088"/>
        <item x="3089"/>
        <item x="3090"/>
        <item x="3091"/>
        <item x="3092"/>
        <item x="3093"/>
        <item x="3094"/>
        <item m="1" x="4095"/>
        <item x="3095"/>
        <item x="3096"/>
        <item m="1" x="4099"/>
        <item x="131"/>
        <item x="222"/>
        <item m="1" x="4092"/>
        <item x="3097"/>
        <item x="110"/>
        <item x="3098"/>
        <item x="198"/>
        <item x="3099"/>
        <item m="1" x="4096"/>
        <item x="3103"/>
        <item x="1341"/>
        <item x="3104"/>
        <item x="3105"/>
        <item x="3106"/>
        <item x="64"/>
        <item x="3107"/>
        <item x="3108"/>
        <item x="3109"/>
        <item x="3110"/>
        <item x="3111"/>
        <item x="3112"/>
        <item x="3113"/>
        <item x="3114"/>
        <item x="3115"/>
        <item x="3116"/>
        <item x="3117"/>
        <item x="3118"/>
        <item x="3119"/>
        <item x="3121"/>
        <item x="3122"/>
        <item x="3123"/>
        <item x="3124"/>
        <item m="1" x="4069"/>
        <item x="3125"/>
        <item x="3126"/>
        <item x="3128"/>
        <item x="3129"/>
        <item x="3130"/>
        <item m="1" x="4285"/>
        <item x="4009"/>
        <item x="2670"/>
        <item x="2671"/>
        <item x="4064"/>
        <item x="4066"/>
        <item x="1455"/>
        <item x="1457"/>
        <item x="1458"/>
        <item x="1459"/>
        <item x="1465"/>
        <item x="1466"/>
        <item x="1467"/>
        <item x="1468"/>
        <item x="1469"/>
        <item x="1470"/>
        <item m="1" x="6101"/>
        <item m="1" x="6662"/>
        <item m="1" x="5092"/>
        <item m="1" x="5356"/>
        <item m="1" x="5763"/>
        <item m="1" x="5980"/>
        <item m="1" x="6812"/>
        <item m="1" x="5052"/>
        <item m="1" x="4732"/>
        <item m="1" x="4986"/>
        <item m="1" x="5636"/>
        <item m="1" x="6107"/>
        <item m="1" x="6522"/>
        <item m="1" x="7276"/>
        <item m="1" x="5799"/>
        <item m="1" x="5005"/>
        <item m="1" x="6926"/>
        <item x="2923"/>
        <item m="1" x="4703"/>
        <item m="1" x="5597"/>
        <item x="2629"/>
        <item m="1" x="6243"/>
        <item m="1" x="7274"/>
        <item m="1" x="4605"/>
        <item m="1" x="6437"/>
        <item m="1" x="6613"/>
        <item m="1" x="4782"/>
        <item m="1" x="5528"/>
        <item m="1" x="5210"/>
        <item m="1" x="7265"/>
        <item m="1" x="6839"/>
        <item m="1" x="6221"/>
        <item m="1" x="4764"/>
        <item m="1" x="6036"/>
        <item m="1" x="5727"/>
        <item m="1" x="5200"/>
        <item m="1" x="5455"/>
        <item m="1" x="5514"/>
        <item m="1" x="6137"/>
        <item m="1" x="5861"/>
        <item m="1" x="5088"/>
        <item m="1" x="5199"/>
        <item m="1" x="6931"/>
        <item m="1" x="6570"/>
        <item m="1" x="6628"/>
        <item m="1" x="5516"/>
        <item m="1" x="4832"/>
        <item m="1" x="4914"/>
        <item m="1" x="4866"/>
        <item m="1" x="6927"/>
        <item m="1" x="5872"/>
        <item m="1" x="5507"/>
        <item m="1" x="7177"/>
        <item m="1" x="5468"/>
        <item m="1" x="6001"/>
        <item m="1" x="7003"/>
        <item m="1" x="6257"/>
        <item m="1" x="5828"/>
        <item m="1" x="6374"/>
        <item m="1" x="6930"/>
        <item m="1" x="5390"/>
        <item m="1" x="6880"/>
        <item m="1" x="7202"/>
        <item m="1" x="6750"/>
        <item m="1" x="6149"/>
        <item m="1" x="6887"/>
        <item m="1" x="5326"/>
        <item m="1" x="6914"/>
        <item m="1" x="6344"/>
        <item m="1" x="6407"/>
        <item m="1" x="7077"/>
        <item m="1" x="4828"/>
        <item m="1" x="5645"/>
        <item m="1" x="4966"/>
        <item m="1" x="5421"/>
        <item m="1" x="6375"/>
        <item m="1" x="7192"/>
        <item m="1" x="5608"/>
        <item m="1" x="5322"/>
        <item m="1" x="4261"/>
        <item m="1" x="7207"/>
        <item x="159"/>
        <item m="1" x="4831"/>
        <item m="1" x="5235"/>
        <item m="1" x="7141"/>
        <item m="1" x="6441"/>
        <item m="1" x="5360"/>
        <item m="1" x="6596"/>
        <item m="1" x="6906"/>
        <item m="1" x="6472"/>
        <item m="1" x="4706"/>
        <item m="1" x="5043"/>
        <item m="1" x="4702"/>
        <item m="1" x="6698"/>
        <item m="1" x="5245"/>
        <item m="1" x="5515"/>
        <item m="1" x="5651"/>
        <item m="1" x="5964"/>
        <item m="1" x="5858"/>
        <item m="1" x="5821"/>
        <item m="1" x="6346"/>
        <item m="1" x="6161"/>
        <item m="1" x="7074"/>
        <item m="1" x="6306"/>
        <item m="1" x="6981"/>
        <item m="1" x="6433"/>
        <item m="1" x="6136"/>
        <item m="1" x="6813"/>
        <item m="1" x="5899"/>
        <item m="1" x="4602"/>
        <item m="1" x="4761"/>
        <item m="1" x="5321"/>
        <item m="1" x="6654"/>
        <item m="1" x="5323"/>
        <item m="1" x="5906"/>
        <item m="1" x="4978"/>
        <item m="1" x="5181"/>
        <item m="1" x="6833"/>
        <item m="1" x="6063"/>
        <item m="1" x="6467"/>
        <item m="1" x="5231"/>
        <item m="1" x="7158"/>
        <item m="1" x="6516"/>
        <item m="1" x="4906"/>
        <item m="1" x="6113"/>
        <item m="1" x="4886"/>
        <item m="1" x="4622"/>
        <item m="1" x="5424"/>
        <item m="1" x="4871"/>
        <item m="1" x="6854"/>
        <item m="1" x="4700"/>
        <item m="1" x="5530"/>
        <item m="1" x="6964"/>
        <item m="1" x="6755"/>
        <item m="1" x="5402"/>
        <item m="1" x="7056"/>
        <item m="1" x="6276"/>
        <item m="1" x="4709"/>
        <item m="1" x="6673"/>
        <item m="1" x="6838"/>
        <item m="1" x="5371"/>
        <item m="1" x="6123"/>
        <item m="1" x="6440"/>
        <item m="1" x="5510"/>
        <item m="1" x="5778"/>
        <item m="1" x="7130"/>
        <item m="1" x="5700"/>
        <item m="1" x="7042"/>
        <item m="1" x="5986"/>
        <item m="1" x="7168"/>
        <item m="1" x="5191"/>
        <item m="1" x="4673"/>
        <item m="1" x="6445"/>
        <item m="1" x="6858"/>
        <item m="1" x="5611"/>
        <item m="1" x="5987"/>
        <item m="1" x="5080"/>
        <item m="1" x="5087"/>
        <item m="1" x="6154"/>
        <item m="1" x="4972"/>
        <item m="1" x="5295"/>
        <item m="1" x="5768"/>
        <item m="1" x="7099"/>
        <item m="1" x="6720"/>
        <item m="1" x="6347"/>
        <item m="1" x="6403"/>
        <item m="1" x="5385"/>
        <item m="1" x="5892"/>
        <item m="1" x="6903"/>
        <item m="1" x="6956"/>
        <item m="1" x="7268"/>
        <item m="1" x="6345"/>
        <item m="1" x="6230"/>
        <item m="1" x="5812"/>
        <item m="1" x="5946"/>
        <item m="1" x="4916"/>
        <item m="1" x="4900"/>
        <item m="1" x="7194"/>
        <item m="1" x="7091"/>
        <item m="1" x="6749"/>
        <item m="1" x="6094"/>
        <item m="1" x="5653"/>
        <item m="1" x="4729"/>
        <item m="1" x="6251"/>
        <item m="1" x="6402"/>
        <item m="1" x="4856"/>
        <item m="1" x="6753"/>
        <item m="1" x="5801"/>
        <item m="1" x="5543"/>
        <item m="1" x="5622"/>
        <item m="1" x="4877"/>
        <item m="1" x="4730"/>
        <item m="1" x="6185"/>
        <item m="1" x="6240"/>
        <item m="1" x="5947"/>
        <item m="1" x="6847"/>
        <item m="1" x="7115"/>
        <item m="1" x="5475"/>
        <item m="1" x="5783"/>
        <item m="1" x="4882"/>
        <item m="1" x="4693"/>
        <item m="1" x="6209"/>
        <item m="1" x="4949"/>
        <item m="1" x="5655"/>
        <item m="1" x="4975"/>
        <item m="1" x="5338"/>
        <item m="1" x="6601"/>
        <item m="1" x="5125"/>
        <item m="1" x="7213"/>
        <item m="1" x="5747"/>
        <item m="1" x="5975"/>
        <item m="1" x="5350"/>
        <item m="1" x="5753"/>
        <item m="1" x="6614"/>
        <item m="1" x="6861"/>
        <item m="1" x="7137"/>
        <item m="1" x="5373"/>
        <item m="1" x="6058"/>
        <item m="1" x="5294"/>
        <item m="1" x="4798"/>
        <item m="1" x="4600"/>
        <item m="1" x="7216"/>
        <item m="1" x="6415"/>
        <item m="1" x="4676"/>
        <item m="1" x="6675"/>
        <item m="1" x="4660"/>
        <item m="1" x="5593"/>
        <item m="1" x="5252"/>
        <item m="1" x="6166"/>
        <item m="1" x="4944"/>
        <item m="1" x="6848"/>
        <item m="1" x="6200"/>
        <item m="1" x="6639"/>
        <item m="1" x="5352"/>
        <item x="215"/>
        <item x="218"/>
        <item x="3010"/>
        <item x="3019"/>
        <item x="161"/>
        <item x="3024"/>
        <item x="3026"/>
        <item x="3350"/>
        <item x="3351"/>
        <item x="1334"/>
        <item x="1335"/>
        <item x="1336"/>
        <item x="180"/>
        <item x="1337"/>
        <item x="1338"/>
        <item x="2197"/>
        <item x="2198"/>
        <item x="3621"/>
        <item x="3622"/>
        <item x="3623"/>
        <item x="112"/>
        <item x="3626"/>
        <item x="197"/>
        <item x="3627"/>
        <item x="3628"/>
        <item x="3629"/>
        <item x="3630"/>
        <item x="3631"/>
        <item x="3632"/>
        <item x="3633"/>
        <item x="3634"/>
        <item x="3635"/>
        <item x="3636"/>
        <item x="3637"/>
        <item m="1" x="4330"/>
        <item m="1" x="4331"/>
        <item x="3638"/>
        <item x="3639"/>
        <item x="3640"/>
        <item x="3641"/>
        <item x="3642"/>
        <item x="3643"/>
        <item x="3644"/>
        <item x="3645"/>
        <item x="3646"/>
        <item x="3647"/>
        <item x="3648"/>
        <item x="3649"/>
        <item x="3650"/>
        <item x="3651"/>
        <item x="3652"/>
        <item x="3438"/>
        <item x="3439"/>
        <item x="3440"/>
        <item x="3441"/>
        <item x="3443"/>
        <item x="3444"/>
        <item x="1790"/>
        <item x="1791"/>
        <item x="1792"/>
        <item x="1793"/>
        <item m="1" x="4140"/>
        <item x="164"/>
        <item x="186"/>
        <item m="1" x="4502"/>
        <item x="2624"/>
        <item x="63"/>
        <item x="2625"/>
        <item x="2626"/>
        <item x="2627"/>
        <item x="2628"/>
        <item m="1" x="4322"/>
        <item x="29"/>
        <item m="1" x="4504"/>
        <item m="1" x="4506"/>
        <item m="1" x="4507"/>
        <item m="1" x="4508"/>
        <item m="1" x="4509"/>
        <item m="1" x="4510"/>
        <item x="264"/>
        <item x="265"/>
        <item x="266"/>
        <item x="267"/>
        <item x="268"/>
        <item x="269"/>
        <item x="270"/>
        <item x="272"/>
        <item x="273"/>
        <item x="3475"/>
        <item x="3477"/>
        <item x="1245"/>
        <item x="1246"/>
        <item x="1248"/>
        <item x="1249"/>
        <item x="1250"/>
        <item x="1251"/>
        <item x="1252"/>
        <item x="1253"/>
        <item x="1254"/>
        <item x="1745"/>
        <item x="1746"/>
        <item x="1747"/>
        <item x="1749"/>
        <item x="1755"/>
        <item x="1756"/>
        <item x="1757"/>
        <item x="1758"/>
        <item x="1760"/>
        <item x="1761"/>
        <item x="1762"/>
        <item x="1765"/>
        <item x="1767"/>
        <item x="1768"/>
        <item x="2101"/>
        <item x="2102"/>
        <item x="2103"/>
        <item x="2104"/>
        <item x="2105"/>
        <item x="2106"/>
        <item x="115"/>
        <item x="2107"/>
        <item x="116"/>
        <item x="2108"/>
        <item x="2109"/>
        <item x="2110"/>
        <item x="2111"/>
        <item x="2112"/>
        <item x="2113"/>
        <item x="117"/>
        <item x="2114"/>
        <item x="2115"/>
        <item x="2119"/>
        <item x="2120"/>
        <item x="2121"/>
        <item x="2122"/>
        <item x="2123"/>
        <item x="82"/>
        <item x="2124"/>
        <item x="2125"/>
        <item x="2126"/>
        <item x="2127"/>
        <item x="2128"/>
        <item m="1" x="4158"/>
        <item x="2129"/>
        <item m="1" x="4512"/>
        <item x="2131"/>
        <item x="2132"/>
        <item x="2133"/>
        <item x="249"/>
        <item x="83"/>
        <item x="84"/>
        <item m="1" x="4252"/>
        <item x="2134"/>
        <item x="2135"/>
        <item x="2138"/>
        <item x="2140"/>
        <item x="2142"/>
        <item m="1" x="4121"/>
        <item x="2157"/>
        <item x="2159"/>
        <item m="1" x="4287"/>
        <item x="87"/>
        <item x="2160"/>
        <item x="2161"/>
        <item x="2162"/>
        <item x="2163"/>
        <item x="2164"/>
        <item x="2165"/>
        <item x="2166"/>
        <item x="2167"/>
        <item x="2168"/>
        <item x="88"/>
        <item x="2169"/>
        <item x="2170"/>
        <item x="2171"/>
        <item x="2172"/>
        <item x="250"/>
        <item x="251"/>
        <item x="2173"/>
        <item x="2174"/>
        <item x="2175"/>
        <item x="2176"/>
        <item x="2177"/>
        <item x="2178"/>
        <item x="2179"/>
        <item x="2180"/>
        <item x="2181"/>
        <item x="2182"/>
        <item x="2183"/>
        <item x="2184"/>
        <item x="2185"/>
        <item x="2186"/>
        <item x="2187"/>
        <item x="3825"/>
        <item x="3839"/>
        <item x="3840"/>
        <item x="531"/>
        <item x="538"/>
        <item x="541"/>
        <item x="542"/>
        <item x="546"/>
        <item x="555"/>
        <item x="556"/>
        <item x="557"/>
        <item x="560"/>
        <item x="3492"/>
        <item x="3495"/>
        <item x="1501"/>
        <item x="3671"/>
        <item x="3678"/>
        <item x="3679"/>
        <item x="3680"/>
        <item x="3681"/>
        <item x="3682"/>
        <item x="3683"/>
        <item x="3684"/>
        <item x="3685"/>
        <item x="3686"/>
        <item x="3687"/>
        <item x="241"/>
        <item x="3913"/>
        <item x="3914"/>
        <item x="3915"/>
        <item x="3916"/>
        <item x="3917"/>
        <item x="3918"/>
        <item x="137"/>
        <item x="138"/>
        <item x="122"/>
        <item x="3919"/>
        <item m="1" x="4290"/>
        <item m="1" x="4307"/>
        <item x="3920"/>
        <item x="3921"/>
        <item x="3922"/>
        <item x="123"/>
        <item m="1" x="4145"/>
        <item x="152"/>
        <item x="75"/>
        <item x="3923"/>
        <item x="3924"/>
        <item x="3925"/>
        <item x="3926"/>
        <item x="3927"/>
        <item x="3928"/>
        <item m="1" x="4291"/>
        <item x="3929"/>
        <item x="3930"/>
        <item m="1" x="4308"/>
        <item x="3931"/>
        <item x="3932"/>
        <item x="236"/>
        <item m="1" x="4309"/>
        <item m="1" x="4253"/>
        <item m="1" x="4254"/>
        <item x="3933"/>
        <item x="3934"/>
        <item x="3935"/>
        <item x="3936"/>
        <item m="1" x="4146"/>
        <item x="3937"/>
        <item x="3938"/>
        <item x="3939"/>
        <item x="3940"/>
        <item m="1" x="4310"/>
        <item m="1" x="4255"/>
        <item x="3941"/>
        <item m="1" x="4147"/>
        <item x="3942"/>
        <item x="237"/>
        <item x="238"/>
        <item m="1" x="4292"/>
        <item x="3943"/>
        <item x="3944"/>
        <item x="3945"/>
        <item m="1" x="4311"/>
        <item m="1" x="4256"/>
        <item x="3946"/>
        <item x="3947"/>
        <item x="3948"/>
        <item x="3949"/>
        <item m="1" x="4312"/>
        <item m="1" x="4293"/>
        <item m="1" x="4294"/>
        <item x="3950"/>
        <item m="1" x="4313"/>
        <item x="3951"/>
        <item x="3952"/>
        <item x="3953"/>
        <item x="3954"/>
        <item m="1" x="4531"/>
        <item x="3955"/>
        <item x="2704"/>
        <item x="2737"/>
        <item x="2738"/>
        <item x="2739"/>
        <item x="2746"/>
        <item x="2750"/>
        <item x="2751"/>
        <item x="2753"/>
        <item x="2754"/>
        <item x="2755"/>
        <item x="2756"/>
        <item x="2757"/>
        <item x="2758"/>
        <item x="2759"/>
        <item x="2760"/>
        <item x="2761"/>
        <item x="2763"/>
        <item x="2764"/>
        <item x="2765"/>
        <item x="2768"/>
        <item x="2769"/>
        <item x="2770"/>
        <item x="2771"/>
        <item x="2772"/>
        <item x="2773"/>
        <item x="2774"/>
        <item x="2775"/>
        <item x="2776"/>
        <item x="2778"/>
        <item x="2779"/>
        <item x="2780"/>
        <item x="2781"/>
        <item x="2782"/>
        <item x="2783"/>
        <item x="2784"/>
        <item x="2785"/>
        <item x="2786"/>
        <item x="2787"/>
        <item x="2788"/>
        <item x="2789"/>
        <item x="2790"/>
        <item x="2791"/>
        <item x="2792"/>
        <item x="2793"/>
        <item x="2794"/>
        <item x="2799"/>
        <item x="2800"/>
        <item x="2825"/>
        <item x="2830"/>
        <item x="2831"/>
        <item x="2836"/>
        <item x="2837"/>
        <item x="2838"/>
        <item x="2839"/>
        <item x="2840"/>
        <item x="2841"/>
        <item x="2842"/>
        <item x="2844"/>
        <item m="1" x="4269"/>
        <item x="2845"/>
        <item x="2846"/>
        <item x="2847"/>
        <item x="2848"/>
        <item x="2849"/>
        <item x="2851"/>
        <item x="2852"/>
        <item x="2853"/>
        <item x="2854"/>
        <item x="2855"/>
        <item x="2856"/>
        <item x="2857"/>
        <item x="2858"/>
        <item x="2859"/>
        <item x="2860"/>
        <item x="2861"/>
        <item x="2862"/>
        <item x="2863"/>
        <item x="2864"/>
        <item x="2865"/>
        <item x="1663"/>
        <item x="1664"/>
        <item x="1665"/>
        <item x="1666"/>
        <item x="1667"/>
        <item x="1668"/>
        <item x="1669"/>
        <item x="1670"/>
        <item x="1671"/>
        <item x="1673"/>
        <item x="1277"/>
        <item x="1278"/>
        <item x="1279"/>
        <item x="1280"/>
        <item x="1281"/>
        <item m="1" x="4070"/>
        <item x="1282"/>
        <item x="1283"/>
        <item x="1284"/>
        <item m="1" x="4088"/>
        <item x="1286"/>
        <item x="1287"/>
        <item x="1288"/>
        <item x="1289"/>
        <item x="1290"/>
        <item x="1291"/>
        <item x="1292"/>
        <item x="1293"/>
        <item x="1294"/>
        <item x="1295"/>
        <item x="1296"/>
        <item x="1297"/>
        <item x="1299"/>
        <item x="1300"/>
        <item x="1301"/>
        <item x="1302"/>
        <item x="1303"/>
        <item x="1304"/>
        <item x="1305"/>
        <item m="1" x="4089"/>
        <item x="1307"/>
        <item x="1308"/>
        <item x="202"/>
        <item x="1309"/>
        <item x="1310"/>
        <item x="1311"/>
        <item x="1312"/>
        <item x="1313"/>
        <item x="1314"/>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3470"/>
        <item m="1" x="4110"/>
        <item x="3595"/>
        <item x="65"/>
        <item x="3596"/>
        <item x="3597"/>
        <item x="135"/>
        <item x="66"/>
        <item x="3725"/>
        <item x="488"/>
        <item x="1826"/>
        <item x="1860"/>
        <item x="1883"/>
        <item x="1900"/>
        <item x="1912"/>
        <item x="1935"/>
        <item x="1943"/>
        <item x="203"/>
        <item m="1" x="4585"/>
        <item m="1" x="4588"/>
        <item m="1" x="4589"/>
        <item m="1" x="4590"/>
        <item x="288"/>
        <item x="299"/>
        <item x="303"/>
        <item x="304"/>
        <item x="308"/>
        <item x="314"/>
        <item x="321"/>
        <item x="327"/>
        <item x="349"/>
        <item x="359"/>
        <item x="361"/>
        <item x="365"/>
        <item x="369"/>
        <item x="375"/>
        <item x="380"/>
        <item x="381"/>
        <item x="383"/>
        <item x="400"/>
        <item x="412"/>
        <item x="443"/>
        <item x="445"/>
        <item x="451"/>
        <item x="458"/>
        <item x="464"/>
        <item x="468"/>
        <item x="471"/>
        <item x="800"/>
        <item x="893"/>
        <item x="894"/>
        <item x="928"/>
        <item x="929"/>
        <item x="930"/>
        <item x="931"/>
        <item x="220"/>
        <item x="951"/>
        <item x="1099"/>
        <item x="1100"/>
        <item x="1158"/>
        <item x="1160"/>
        <item x="1161"/>
        <item x="1162"/>
        <item x="1163"/>
        <item x="1177"/>
        <item x="1178"/>
        <item x="1179"/>
        <item x="1180"/>
        <item x="1181"/>
        <item x="1182"/>
        <item x="1183"/>
        <item x="1184"/>
        <item x="1185"/>
        <item x="1186"/>
        <item x="1255"/>
        <item m="1" x="4077"/>
        <item m="1" x="4075"/>
        <item m="1" x="4076"/>
        <item m="1" x="4083"/>
        <item m="1" x="4078"/>
        <item m="1" x="4079"/>
        <item m="1" x="4080"/>
        <item x="1306"/>
        <item m="1" x="4068"/>
        <item m="1" x="4073"/>
        <item m="1" x="4072"/>
        <item m="1" x="4081"/>
        <item m="1" x="4082"/>
        <item x="1339"/>
        <item x="1340"/>
        <item x="1343"/>
        <item x="166"/>
        <item x="1344"/>
        <item x="1346"/>
        <item x="1347"/>
        <item x="1348"/>
        <item x="1350"/>
        <item x="1351"/>
        <item x="1353"/>
        <item x="1354"/>
        <item x="1355"/>
        <item x="1356"/>
        <item x="167"/>
        <item x="168"/>
        <item x="1357"/>
        <item x="1358"/>
        <item x="1359"/>
        <item x="1360"/>
        <item x="1361"/>
        <item x="1362"/>
        <item x="1363"/>
        <item x="1364"/>
        <item x="1365"/>
        <item x="1366"/>
        <item x="1367"/>
        <item x="1368"/>
        <item x="1369"/>
        <item x="169"/>
        <item x="1370"/>
        <item x="1371"/>
        <item x="216"/>
        <item x="1372"/>
        <item x="170"/>
        <item x="1373"/>
        <item x="1374"/>
        <item x="1375"/>
        <item x="1376"/>
        <item x="1377"/>
        <item x="1379"/>
        <item x="1381"/>
        <item x="1382"/>
        <item x="1383"/>
        <item x="1384"/>
        <item x="1385"/>
        <item x="1386"/>
        <item x="1387"/>
        <item x="1388"/>
        <item x="171"/>
        <item x="1460"/>
        <item x="1462"/>
        <item x="1463"/>
        <item x="1473"/>
        <item x="1502"/>
        <item x="1504"/>
        <item x="1534"/>
        <item x="1535"/>
        <item x="1536"/>
        <item x="1537"/>
        <item x="1538"/>
        <item x="1539"/>
        <item x="1540"/>
        <item x="1541"/>
        <item x="1542"/>
        <item x="1554"/>
        <item x="1556"/>
        <item x="1558"/>
        <item x="1559"/>
        <item x="1578"/>
        <item x="1589"/>
        <item x="1602"/>
        <item x="1603"/>
        <item x="1604"/>
        <item x="1605"/>
        <item x="1606"/>
        <item x="1607"/>
        <item x="1608"/>
        <item x="1609"/>
        <item x="1610"/>
        <item x="1611"/>
        <item x="1612"/>
        <item x="1613"/>
        <item x="1614"/>
        <item x="1615"/>
        <item x="1616"/>
        <item x="1626"/>
        <item x="1628"/>
        <item x="1629"/>
        <item x="1630"/>
        <item x="1631"/>
        <item x="1633"/>
        <item x="1634"/>
        <item x="1635"/>
        <item x="1636"/>
        <item x="1637"/>
        <item x="1638"/>
        <item x="1639"/>
        <item x="1642"/>
        <item x="1654"/>
        <item x="1657"/>
        <item x="1658"/>
        <item x="1659"/>
        <item x="1662"/>
        <item x="1771"/>
        <item x="1773"/>
        <item x="1774"/>
        <item x="1775"/>
        <item x="1776"/>
        <item x="1777"/>
        <item x="1778"/>
        <item x="1779"/>
        <item x="1780"/>
        <item x="1781"/>
        <item x="1782"/>
        <item x="1784"/>
        <item x="1785"/>
        <item x="1786"/>
        <item x="1787"/>
        <item x="1788"/>
        <item x="1882"/>
        <item x="1897"/>
        <item x="1903"/>
        <item x="1908"/>
        <item x="1965"/>
        <item x="1969"/>
        <item x="1993"/>
        <item x="1994"/>
        <item x="2074"/>
        <item x="2075"/>
        <item x="2076"/>
        <item x="2077"/>
        <item x="2079"/>
        <item x="2080"/>
        <item x="2081"/>
        <item x="2083"/>
        <item x="2084"/>
        <item x="2085"/>
        <item x="2086"/>
        <item x="2088"/>
        <item x="2089"/>
        <item x="2090"/>
        <item x="2091"/>
        <item x="2093"/>
        <item x="2094"/>
        <item x="2095"/>
        <item x="2096"/>
        <item x="2097"/>
        <item x="2099"/>
        <item x="2100"/>
        <item x="2188"/>
        <item x="2189"/>
        <item x="68"/>
        <item x="2201"/>
        <item x="2202"/>
        <item x="2203"/>
        <item x="162"/>
        <item x="2204"/>
        <item x="2205"/>
        <item x="2207"/>
        <item x="2208"/>
        <item x="2209"/>
        <item x="245"/>
        <item x="2210"/>
        <item x="2211"/>
        <item x="2212"/>
        <item x="2213"/>
        <item x="2214"/>
        <item x="2215"/>
        <item x="2216"/>
        <item x="2217"/>
        <item x="2218"/>
        <item x="2219"/>
        <item x="2220"/>
        <item x="2221"/>
        <item x="2266"/>
        <item x="2267"/>
        <item x="2270"/>
        <item x="2271"/>
        <item x="2276"/>
        <item x="2285"/>
        <item x="2363"/>
        <item x="2420"/>
        <item x="2421"/>
        <item x="2422"/>
        <item x="2424"/>
        <item x="227"/>
        <item x="2425"/>
        <item x="2427"/>
        <item x="2430"/>
        <item x="2433"/>
        <item x="2438"/>
        <item x="2439"/>
        <item x="2440"/>
        <item x="2443"/>
        <item x="2444"/>
        <item x="2445"/>
        <item x="2447"/>
        <item x="2448"/>
        <item x="2450"/>
        <item x="2451"/>
        <item x="2452"/>
        <item x="2453"/>
        <item x="62"/>
        <item x="2456"/>
        <item x="2458"/>
        <item x="2459"/>
        <item x="2465"/>
        <item x="2473"/>
        <item x="2475"/>
        <item x="276"/>
        <item x="277"/>
        <item x="278"/>
        <item x="279"/>
        <item x="280"/>
        <item x="281"/>
        <item x="282"/>
        <item x="283"/>
        <item x="284"/>
        <item x="285"/>
        <item x="286"/>
        <item x="287"/>
        <item x="2491"/>
        <item x="2492"/>
        <item x="2494"/>
        <item x="2495"/>
        <item x="2496"/>
        <item x="2497"/>
        <item x="2498"/>
        <item x="195"/>
        <item x="2499"/>
        <item x="154"/>
        <item x="128"/>
        <item x="2500"/>
        <item x="2501"/>
        <item x="129"/>
        <item x="2502"/>
        <item x="2503"/>
        <item x="2504"/>
        <item x="2505"/>
        <item x="2506"/>
        <item x="130"/>
        <item x="2507"/>
        <item x="2508"/>
        <item x="2509"/>
        <item x="2510"/>
        <item x="2511"/>
        <item x="2517"/>
        <item x="2519"/>
        <item x="2520"/>
        <item x="2521"/>
        <item x="78"/>
        <item x="2522"/>
        <item x="2523"/>
        <item x="2524"/>
        <item x="2525"/>
        <item x="2526"/>
        <item x="2527"/>
        <item x="2528"/>
        <item x="2529"/>
        <item x="2530"/>
        <item x="2531"/>
        <item x="2532"/>
        <item x="2533"/>
        <item x="2534"/>
        <item x="2535"/>
        <item x="2536"/>
        <item x="2537"/>
        <item x="2538"/>
        <item x="2539"/>
        <item x="2545"/>
        <item x="2550"/>
        <item x="2551"/>
        <item x="2552"/>
        <item x="2553"/>
        <item x="2554"/>
        <item x="178"/>
        <item x="2558"/>
        <item x="2559"/>
        <item x="2560"/>
        <item x="2561"/>
        <item x="2562"/>
        <item x="2563"/>
        <item x="2564"/>
        <item x="192"/>
        <item x="2565"/>
        <item x="2566"/>
        <item x="2567"/>
        <item x="204"/>
        <item x="2568"/>
        <item x="172"/>
        <item x="2569"/>
        <item x="2570"/>
        <item x="2571"/>
        <item x="2572"/>
        <item x="2573"/>
        <item x="2574"/>
        <item x="2575"/>
        <item x="2576"/>
        <item x="2577"/>
        <item x="2578"/>
        <item x="2579"/>
        <item x="173"/>
        <item x="2580"/>
        <item x="2581"/>
        <item x="2582"/>
        <item x="174"/>
        <item x="2583"/>
        <item x="2584"/>
        <item x="2585"/>
        <item x="2586"/>
        <item x="2587"/>
        <item x="2588"/>
        <item x="2589"/>
        <item x="2590"/>
        <item x="2591"/>
        <item x="2592"/>
        <item x="2593"/>
        <item x="2594"/>
        <item x="2595"/>
        <item x="2596"/>
        <item x="2597"/>
        <item x="2598"/>
        <item x="2599"/>
        <item x="2600"/>
        <item x="2601"/>
        <item x="2602"/>
        <item x="2603"/>
        <item x="2604"/>
        <item x="2605"/>
        <item x="2606"/>
        <item x="2630"/>
        <item x="2631"/>
        <item x="2632"/>
        <item x="2633"/>
        <item x="2634"/>
        <item x="2635"/>
        <item x="2637"/>
        <item x="2638"/>
        <item x="2639"/>
        <item x="2640"/>
        <item x="2641"/>
        <item x="2642"/>
        <item x="2643"/>
        <item x="2644"/>
        <item x="2672"/>
        <item x="2673"/>
        <item x="2674"/>
        <item x="2675"/>
        <item x="2676"/>
        <item x="2677"/>
        <item x="2678"/>
        <item x="2679"/>
        <item x="2680"/>
        <item x="2681"/>
        <item x="2682"/>
        <item x="2683"/>
        <item x="2684"/>
        <item x="2685"/>
        <item x="2686"/>
        <item x="2687"/>
        <item x="2688"/>
        <item x="2689"/>
        <item x="2691"/>
        <item x="2692"/>
        <item x="2693"/>
        <item x="2867"/>
        <item x="2868"/>
        <item x="2869"/>
        <item x="2870"/>
        <item x="2871"/>
        <item x="2872"/>
        <item x="2873"/>
        <item x="2874"/>
        <item x="2875"/>
        <item x="2876"/>
        <item x="2880"/>
        <item x="2886"/>
        <item x="2892"/>
        <item x="2921"/>
        <item x="2964"/>
        <item x="157"/>
        <item x="2991"/>
        <item x="3007"/>
        <item x="3011"/>
        <item x="3013"/>
        <item x="3016"/>
        <item x="3017"/>
        <item x="3018"/>
        <item x="3020"/>
        <item x="293"/>
        <item x="296"/>
        <item x="302"/>
        <item x="317"/>
        <item x="326"/>
        <item x="333"/>
        <item x="335"/>
        <item x="336"/>
        <item x="337"/>
        <item x="338"/>
        <item x="341"/>
        <item x="352"/>
        <item x="372"/>
        <item x="374"/>
        <item x="386"/>
        <item x="419"/>
        <item x="420"/>
        <item x="425"/>
        <item x="431"/>
        <item x="480"/>
        <item x="1378"/>
        <item x="3147"/>
        <item x="3148"/>
        <item x="3149"/>
        <item x="3151"/>
        <item x="3154"/>
        <item x="3156"/>
        <item x="3159"/>
        <item x="3163"/>
        <item x="3165"/>
        <item x="3166"/>
        <item x="3167"/>
        <item x="3168"/>
        <item x="3169"/>
        <item x="3172"/>
        <item x="3173"/>
        <item x="3174"/>
        <item x="3175"/>
        <item x="3178"/>
        <item x="3179"/>
        <item x="3181"/>
        <item x="3183"/>
        <item x="3184"/>
        <item x="3186"/>
        <item x="3187"/>
        <item x="3189"/>
        <item x="3190"/>
        <item x="3192"/>
        <item x="3194"/>
        <item x="3197"/>
        <item x="3198"/>
        <item x="3199"/>
        <item x="3200"/>
        <item x="3201"/>
        <item x="3202"/>
        <item x="3205"/>
        <item x="3206"/>
        <item x="3207"/>
        <item x="3208"/>
        <item x="3209"/>
        <item x="3211"/>
        <item x="3212"/>
        <item x="3213"/>
        <item x="3214"/>
        <item x="3215"/>
        <item x="3216"/>
        <item x="3218"/>
        <item x="3219"/>
        <item x="3220"/>
        <item x="3221"/>
        <item x="3222"/>
        <item x="3223"/>
        <item x="3226"/>
        <item x="3227"/>
        <item x="3230"/>
        <item x="3231"/>
        <item x="3234"/>
        <item x="3235"/>
        <item x="3237"/>
        <item x="3242"/>
        <item x="3243"/>
        <item x="3245"/>
        <item x="3246"/>
        <item x="3247"/>
        <item x="3248"/>
        <item x="3251"/>
        <item x="3252"/>
        <item x="3253"/>
        <item x="3254"/>
        <item x="3255"/>
        <item x="3259"/>
        <item x="3261"/>
        <item x="3262"/>
        <item x="3263"/>
        <item x="3264"/>
        <item x="3265"/>
        <item x="3266"/>
        <item x="3267"/>
        <item x="3269"/>
        <item x="3270"/>
        <item x="3273"/>
        <item x="3276"/>
        <item x="3278"/>
        <item x="3279"/>
        <item x="3280"/>
        <item x="3281"/>
        <item x="3282"/>
        <item x="3283"/>
        <item x="3284"/>
        <item x="3285"/>
        <item x="3286"/>
        <item x="3287"/>
        <item x="3288"/>
        <item x="3289"/>
        <item x="3290"/>
        <item x="3291"/>
        <item x="3292"/>
        <item x="3293"/>
        <item x="3294"/>
        <item x="3297"/>
        <item x="3298"/>
        <item x="3303"/>
        <item x="3305"/>
        <item x="3308"/>
        <item x="3312"/>
        <item x="3313"/>
        <item x="3314"/>
        <item x="3315"/>
        <item x="3316"/>
        <item x="3317"/>
        <item x="3318"/>
        <item x="3319"/>
        <item x="3320"/>
        <item x="3321"/>
        <item x="3323"/>
        <item x="3324"/>
        <item x="3325"/>
        <item x="3326"/>
        <item x="3327"/>
        <item x="3328"/>
        <item x="3329"/>
        <item x="3333"/>
        <item x="3337"/>
        <item x="3338"/>
        <item x="3340"/>
        <item x="3341"/>
        <item x="3342"/>
        <item x="3343"/>
        <item x="3344"/>
        <item x="3346"/>
        <item x="3348"/>
        <item x="3349"/>
        <item x="3446"/>
        <item x="3447"/>
        <item x="3448"/>
        <item x="3450"/>
        <item x="3451"/>
        <item x="3482"/>
        <item x="3484"/>
        <item x="3536"/>
        <item x="3537"/>
        <item x="3538"/>
        <item x="3539"/>
        <item x="3542"/>
        <item x="3543"/>
        <item x="3544"/>
        <item x="3545"/>
        <item x="3546"/>
        <item x="3547"/>
        <item x="3548"/>
        <item x="3549"/>
        <item x="3550"/>
        <item x="3551"/>
        <item x="3552"/>
        <item x="3553"/>
        <item x="3594"/>
        <item x="3598"/>
        <item x="3599"/>
        <item x="3600"/>
        <item x="3601"/>
        <item x="3602"/>
        <item x="3603"/>
        <item x="3604"/>
        <item x="3605"/>
        <item x="3660"/>
        <item x="219"/>
        <item x="3688"/>
        <item x="3689"/>
        <item x="3690"/>
        <item x="3691"/>
        <item x="3692"/>
        <item x="3693"/>
        <item x="3694"/>
        <item x="3695"/>
        <item x="3696"/>
        <item x="3697"/>
        <item x="3732"/>
        <item x="3746"/>
        <item x="3747"/>
        <item x="3748"/>
        <item x="3749"/>
        <item x="3750"/>
        <item x="121"/>
        <item x="489"/>
        <item x="490"/>
        <item x="3776"/>
        <item x="3777"/>
        <item x="3778"/>
        <item x="3779"/>
        <item x="3780"/>
        <item x="3781"/>
        <item x="3782"/>
        <item x="3783"/>
        <item x="3784"/>
        <item x="3785"/>
        <item x="3786"/>
        <item x="3787"/>
        <item x="3788"/>
        <item x="3789"/>
        <item x="3790"/>
        <item x="3791"/>
        <item x="3792"/>
        <item x="3793"/>
        <item x="3794"/>
        <item x="80"/>
        <item x="97"/>
        <item x="98"/>
        <item x="99"/>
        <item x="100"/>
        <item x="101"/>
        <item x="102"/>
        <item x="491"/>
        <item x="492"/>
        <item x="493"/>
        <item x="494"/>
        <item x="495"/>
        <item x="496"/>
        <item x="497"/>
        <item x="498"/>
        <item x="499"/>
        <item x="500"/>
        <item x="501"/>
        <item x="502"/>
        <item x="503"/>
        <item x="504"/>
        <item x="505"/>
        <item x="506"/>
        <item x="507"/>
        <item x="508"/>
        <item x="509"/>
        <item x="113"/>
        <item x="3849"/>
        <item x="3850"/>
        <item x="3851"/>
        <item x="114"/>
        <item x="3852"/>
        <item x="3853"/>
        <item x="3854"/>
        <item x="3855"/>
        <item x="3865"/>
        <item x="3866"/>
        <item x="3867"/>
        <item x="3868"/>
        <item x="3869"/>
        <item x="3871"/>
        <item x="3873"/>
        <item x="3876"/>
        <item x="260"/>
        <item x="3879"/>
        <item x="3880"/>
        <item x="3881"/>
        <item x="3882"/>
        <item x="261"/>
        <item x="262"/>
        <item x="3883"/>
        <item x="3884"/>
        <item x="3885"/>
        <item x="263"/>
        <item x="3886"/>
        <item x="3887"/>
        <item x="3888"/>
        <item x="3889"/>
        <item x="3890"/>
        <item x="3891"/>
        <item x="3896"/>
        <item x="3956"/>
        <item x="3957"/>
        <item x="3958"/>
        <item x="3959"/>
        <item x="3960"/>
        <item x="3961"/>
        <item x="3962"/>
        <item x="396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517"/>
        <item x="518"/>
        <item x="519"/>
        <item x="520"/>
        <item x="521"/>
        <item x="522"/>
        <item x="523"/>
        <item x="524"/>
        <item x="525"/>
        <item x="526"/>
        <item x="527"/>
        <item x="668"/>
        <item x="3657"/>
        <item x="3662"/>
      </items>
    </pivotField>
    <pivotField axis="axisRow" compact="0" outline="0" showAll="0">
      <items count="4979">
        <item x="3304"/>
        <item x="3305"/>
        <item x="3298"/>
        <item x="761"/>
        <item x="3297"/>
        <item x="3299"/>
        <item x="2537"/>
        <item x="2159"/>
        <item x="2473"/>
        <item m="1" x="4652"/>
        <item x="2498"/>
        <item m="1" x="4072"/>
        <item x="2157"/>
        <item m="1" x="3788"/>
        <item x="2519"/>
        <item x="3302"/>
        <item x="1135"/>
        <item x="2175"/>
        <item m="1" x="3759"/>
        <item m="1" x="4288"/>
        <item x="1607"/>
        <item x="2090"/>
        <item m="1" x="3944"/>
        <item x="2505"/>
        <item x="2139"/>
        <item x="2529"/>
        <item m="1" x="4845"/>
        <item m="1" x="4925"/>
        <item m="1" x="3601"/>
        <item m="1" x="3775"/>
        <item x="3329"/>
        <item x="2572"/>
        <item x="1321"/>
        <item x="1132"/>
        <item x="474"/>
        <item x="2459"/>
        <item m="1" x="3948"/>
        <item m="1" x="3665"/>
        <item x="2156"/>
        <item m="1" x="4295"/>
        <item x="2054"/>
        <item x="1322"/>
        <item x="1203"/>
        <item x="2055"/>
        <item m="1" x="3604"/>
        <item m="1" x="3631"/>
        <item x="89"/>
        <item x="2127"/>
        <item x="2458"/>
        <item x="1324"/>
        <item m="1" x="4493"/>
        <item x="2491"/>
        <item x="2492"/>
        <item x="2116"/>
        <item x="1227"/>
        <item m="1" x="4952"/>
        <item m="1" x="3611"/>
        <item x="1319"/>
        <item m="1" x="3777"/>
        <item x="2602"/>
        <item x="2507"/>
        <item x="2472"/>
        <item x="2102"/>
        <item m="1" x="3623"/>
        <item x="2527"/>
        <item x="1161"/>
        <item x="2142"/>
        <item x="2462"/>
        <item m="1" x="4585"/>
        <item x="2099"/>
        <item m="1" x="3666"/>
        <item m="1" x="3618"/>
        <item m="1" x="4256"/>
        <item m="1" x="4928"/>
        <item x="1328"/>
        <item x="1134"/>
        <item x="2461"/>
        <item x="2326"/>
        <item x="2041"/>
        <item x="2496"/>
        <item x="2475"/>
        <item x="2493"/>
        <item x="762"/>
        <item x="2061"/>
        <item x="2113"/>
        <item m="1" x="4083"/>
        <item x="2166"/>
        <item x="2092"/>
        <item x="3072"/>
        <item x="2528"/>
        <item x="2784"/>
        <item m="1" x="3753"/>
        <item x="2199"/>
        <item x="2515"/>
        <item x="2052"/>
        <item x="2131"/>
        <item m="1" x="3622"/>
        <item x="2049"/>
        <item x="813"/>
        <item x="2471"/>
        <item x="2516"/>
        <item x="3466"/>
        <item x="3300"/>
        <item m="1" x="4065"/>
        <item x="2057"/>
        <item x="2145"/>
        <item x="1153"/>
        <item x="196"/>
        <item x="2117"/>
        <item x="2478"/>
        <item m="1" x="3840"/>
        <item x="2128"/>
        <item x="2465"/>
        <item m="1" x="4463"/>
        <item x="2524"/>
        <item x="3301"/>
        <item x="2129"/>
        <item x="2532"/>
        <item x="2098"/>
        <item x="2135"/>
        <item x="2151"/>
        <item x="176"/>
        <item x="3175"/>
        <item x="2323"/>
        <item x="2155"/>
        <item x="770"/>
        <item m="1" x="4046"/>
        <item x="2062"/>
        <item x="165"/>
        <item x="1264"/>
        <item m="1" x="4856"/>
        <item x="2469"/>
        <item m="1" x="3602"/>
        <item x="2455"/>
        <item x="2490"/>
        <item m="1" x="4975"/>
        <item m="1" x="4556"/>
        <item x="1418"/>
        <item x="2494"/>
        <item m="1" x="4497"/>
        <item m="1" x="3988"/>
        <item x="2457"/>
        <item x="3340"/>
        <item x="3418"/>
        <item x="2526"/>
        <item x="1434"/>
        <item x="2470"/>
        <item x="3303"/>
        <item x="2467"/>
        <item m="1" x="4103"/>
        <item x="2787"/>
        <item x="1133"/>
        <item x="2605"/>
        <item x="1160"/>
        <item x="2485"/>
        <item x="471"/>
        <item x="406"/>
        <item x="2050"/>
        <item m="1" x="3671"/>
        <item x="1152"/>
        <item x="2134"/>
        <item x="764"/>
        <item m="1" x="4857"/>
        <item x="2143"/>
        <item x="2523"/>
        <item x="1167"/>
        <item x="2466"/>
        <item x="2110"/>
        <item x="84"/>
        <item m="1" x="4157"/>
        <item x="2181"/>
        <item x="1150"/>
        <item m="1" x="4755"/>
        <item m="1" x="3599"/>
        <item x="2095"/>
        <item x="2500"/>
        <item x="2337"/>
        <item x="2654"/>
        <item m="1" x="4560"/>
        <item x="732"/>
        <item x="2512"/>
        <item m="1" x="3624"/>
        <item x="3286"/>
        <item m="1" x="4084"/>
        <item x="2345"/>
        <item x="2503"/>
        <item x="2545"/>
        <item x="571"/>
        <item x="2137"/>
        <item x="625"/>
        <item x="2106"/>
        <item x="2193"/>
        <item x="2091"/>
        <item x="1325"/>
        <item x="3173"/>
        <item x="2525"/>
        <item x="2497"/>
        <item x="2111"/>
        <item x="1896"/>
        <item x="1204"/>
        <item x="2144"/>
        <item x="2202"/>
        <item m="1" x="3629"/>
        <item x="1178"/>
        <item x="2509"/>
        <item x="1145"/>
        <item x="472"/>
        <item x="901"/>
        <item x="955"/>
        <item m="1" x="3630"/>
        <item x="2454"/>
        <item x="1323"/>
        <item m="1" x="3598"/>
        <item x="2464"/>
        <item x="2513"/>
        <item x="2174"/>
        <item m="1" x="3608"/>
        <item m="1" x="3849"/>
        <item x="2596"/>
        <item x="2520"/>
        <item x="2130"/>
        <item m="1" x="4177"/>
        <item x="2204"/>
        <item x="2100"/>
        <item x="2481"/>
        <item x="127"/>
        <item x="2058"/>
        <item x="1166"/>
        <item x="2502"/>
        <item m="1" x="3605"/>
        <item x="2474"/>
        <item m="1" x="4731"/>
        <item x="1151"/>
        <item x="2488"/>
        <item x="2508"/>
        <item m="1" x="3774"/>
        <item m="1" x="4440"/>
        <item x="1533"/>
        <item m="1" x="3990"/>
        <item x="1141"/>
        <item x="101"/>
        <item x="2133"/>
        <item x="2489"/>
        <item x="1491"/>
        <item x="2109"/>
        <item x="2167"/>
        <item m="1" x="3776"/>
        <item x="2521"/>
        <item x="1824"/>
        <item x="898"/>
        <item x="2479"/>
        <item x="1131"/>
        <item x="2147"/>
        <item x="2487"/>
        <item m="1" x="3607"/>
        <item x="413"/>
        <item x="896"/>
        <item x="2076"/>
        <item x="2897"/>
        <item x="1949"/>
        <item x="2170"/>
        <item x="2387"/>
        <item x="1147"/>
        <item x="178"/>
        <item x="2499"/>
        <item x="2456"/>
        <item x="1143"/>
        <item x="2480"/>
        <item x="1320"/>
        <item m="1" x="4054"/>
        <item x="1467"/>
        <item x="2453"/>
        <item x="2063"/>
        <item x="2531"/>
        <item m="1" x="4889"/>
        <item x="1181"/>
        <item x="2468"/>
        <item x="2053"/>
        <item x="3154"/>
        <item x="1163"/>
        <item x="2184"/>
        <item x="1347"/>
        <item x="2533"/>
        <item x="853"/>
        <item x="1158"/>
        <item x="2571"/>
        <item x="1386"/>
        <item x="1142"/>
        <item x="2121"/>
        <item x="2069"/>
        <item x="2120"/>
        <item x="611"/>
        <item x="2807"/>
        <item m="1" x="3787"/>
        <item m="1" x="4785"/>
        <item x="2114"/>
        <item x="2463"/>
        <item x="2510"/>
        <item m="1" x="4350"/>
        <item x="2304"/>
        <item m="1" x="3600"/>
        <item x="2161"/>
        <item m="1" x="3620"/>
        <item x="2530"/>
        <item x="2984"/>
        <item x="2051"/>
        <item x="811"/>
        <item m="1" x="3617"/>
        <item x="2153"/>
        <item x="2196"/>
        <item x="881"/>
        <item x="2065"/>
        <item x="1775"/>
        <item m="1" x="3613"/>
        <item x="2096"/>
        <item m="1" x="3784"/>
        <item x="2194"/>
        <item m="1" x="3554"/>
        <item m="1" x="4289"/>
        <item x="1179"/>
        <item x="683"/>
        <item x="2066"/>
        <item x="1308"/>
        <item x="2195"/>
        <item x="1318"/>
        <item x="1159"/>
        <item x="1146"/>
        <item m="1" x="3785"/>
        <item x="2141"/>
        <item m="1" x="4491"/>
        <item x="2197"/>
        <item x="386"/>
        <item x="1523"/>
        <item x="1186"/>
        <item x="2173"/>
        <item x="2122"/>
        <item x="1149"/>
        <item x="2162"/>
        <item m="1" x="4838"/>
        <item x="2486"/>
        <item m="1" x="3615"/>
        <item x="2569"/>
        <item x="259"/>
        <item x="2178"/>
        <item x="2060"/>
        <item x="508"/>
        <item x="1140"/>
        <item x="2123"/>
        <item x="2460"/>
        <item x="1164"/>
        <item x="2056"/>
        <item x="2501"/>
        <item m="1" x="4488"/>
        <item x="2495"/>
        <item x="1247"/>
        <item x="707"/>
        <item m="1" x="3634"/>
        <item x="2511"/>
        <item x="1162"/>
        <item x="1144"/>
        <item x="2506"/>
        <item x="2206"/>
        <item x="1172"/>
        <item x="2518"/>
        <item x="119"/>
        <item x="2579"/>
        <item x="2517"/>
        <item x="1456"/>
        <item m="1" x="3633"/>
        <item x="832"/>
        <item m="1" x="4487"/>
        <item x="1168"/>
        <item x="1484"/>
        <item x="2182"/>
        <item m="1" x="4012"/>
        <item x="3203"/>
        <item m="1" x="3738"/>
        <item m="1" x="3612"/>
        <item x="1180"/>
        <item x="1173"/>
        <item x="751"/>
        <item m="1" x="4280"/>
        <item x="2158"/>
        <item x="1254"/>
        <item x="2068"/>
        <item x="2115"/>
        <item x="1154"/>
        <item m="1" x="4370"/>
        <item m="1" x="3603"/>
        <item x="2188"/>
        <item x="279"/>
        <item x="1165"/>
        <item x="1155"/>
        <item x="650"/>
        <item x="473"/>
        <item x="2072"/>
        <item m="1" x="3915"/>
        <item x="1148"/>
        <item x="2484"/>
        <item x="1175"/>
        <item x="2169"/>
        <item x="2476"/>
        <item x="1781"/>
        <item x="70"/>
        <item x="2522"/>
        <item x="2070"/>
        <item x="2534"/>
        <item m="1" x="4768"/>
        <item m="1" x="3621"/>
        <item x="2201"/>
        <item x="2211"/>
        <item m="1" x="3609"/>
        <item m="1" x="4844"/>
        <item m="1" x="3681"/>
        <item x="2064"/>
        <item x="1174"/>
        <item x="2059"/>
        <item m="1" x="3619"/>
        <item x="2126"/>
        <item m="1" x="3627"/>
        <item x="2483"/>
        <item x="2477"/>
        <item x="2482"/>
        <item x="1185"/>
        <item x="2514"/>
        <item x="1171"/>
        <item x="1170"/>
        <item x="1244"/>
        <item x="1169"/>
        <item x="2535"/>
        <item m="1" x="4092"/>
        <item x="1157"/>
        <item x="697"/>
        <item m="1" x="4174"/>
        <item m="1" x="4286"/>
        <item x="2210"/>
        <item m="1" x="4801"/>
        <item x="2209"/>
        <item x="1177"/>
        <item m="1" x="4434"/>
        <item x="2200"/>
        <item m="1" x="3626"/>
        <item x="2075"/>
        <item x="1187"/>
        <item m="1" x="3947"/>
        <item m="1" x="3783"/>
        <item x="1176"/>
        <item m="1" x="3616"/>
        <item x="1183"/>
        <item m="1" x="4673"/>
        <item m="1" x="3632"/>
        <item x="1184"/>
        <item m="1" x="4340"/>
        <item x="1156"/>
        <item x="2073"/>
        <item x="2067"/>
        <item x="2074"/>
        <item x="2538"/>
        <item m="1" x="4339"/>
        <item x="2071"/>
        <item x="1188"/>
        <item x="2078"/>
        <item m="1" x="3778"/>
        <item x="2146"/>
        <item x="2097"/>
        <item x="2540"/>
        <item m="1" x="3614"/>
        <item m="1" x="3779"/>
        <item m="1" x="3786"/>
        <item x="2536"/>
        <item x="1182"/>
        <item m="1" x="4582"/>
        <item x="2077"/>
        <item x="3288"/>
        <item m="1" x="3996"/>
        <item x="3048"/>
        <item x="1842"/>
        <item m="1" x="4436"/>
        <item x="3171"/>
        <item x="3172"/>
        <item x="3174"/>
        <item x="3176"/>
        <item m="1" x="4102"/>
        <item x="1414"/>
        <item x="3293"/>
        <item m="1" x="4008"/>
        <item m="1" x="4594"/>
        <item m="1" x="4352"/>
        <item m="1" x="3914"/>
        <item m="1" x="4439"/>
        <item x="823"/>
        <item m="1" x="4496"/>
        <item m="1" x="3895"/>
        <item m="1" x="3748"/>
        <item x="3181"/>
        <item x="636"/>
        <item m="1" x="4913"/>
        <item x="3182"/>
        <item x="3183"/>
        <item x="2663"/>
        <item x="3184"/>
        <item m="1" x="4681"/>
        <item x="3185"/>
        <item m="1" x="4615"/>
        <item m="1" x="4927"/>
        <item m="1" x="4148"/>
        <item m="1" x="4831"/>
        <item m="1" x="4783"/>
        <item m="1" x="4962"/>
        <item m="1" x="4544"/>
        <item m="1" x="4034"/>
        <item m="1" x="4191"/>
        <item m="1" x="4798"/>
        <item m="1" x="3957"/>
        <item x="45"/>
        <item m="1" x="3972"/>
        <item m="1" x="4494"/>
        <item x="1257"/>
        <item m="1" x="4665"/>
        <item m="1" x="4356"/>
        <item m="1" x="4543"/>
        <item m="1" x="4085"/>
        <item x="3201"/>
        <item x="2268"/>
        <item m="1" x="3768"/>
        <item m="1" x="4574"/>
        <item m="1" x="4804"/>
        <item m="1" x="4043"/>
        <item m="1" x="4571"/>
        <item m="1" x="4354"/>
        <item m="1" x="4447"/>
        <item x="2324"/>
        <item m="1" x="4840"/>
        <item m="1" x="4862"/>
        <item m="1" x="4305"/>
        <item m="1" x="4452"/>
        <item m="1" x="3943"/>
        <item m="1" x="3881"/>
        <item x="2695"/>
        <item m="1" x="4550"/>
        <item m="1" x="4029"/>
        <item m="1" x="4944"/>
        <item m="1" x="4863"/>
        <item m="1" x="4006"/>
        <item m="1" x="4917"/>
        <item x="1258"/>
        <item x="1481"/>
        <item m="1" x="4429"/>
        <item x="1256"/>
        <item m="1" x="3964"/>
        <item m="1" x="4604"/>
        <item x="1259"/>
        <item x="1261"/>
        <item x="1260"/>
        <item x="65"/>
        <item x="765"/>
        <item x="766"/>
        <item x="767"/>
        <item x="768"/>
        <item x="769"/>
        <item x="771"/>
        <item x="772"/>
        <item x="773"/>
        <item x="214"/>
        <item x="774"/>
        <item x="775"/>
        <item x="776"/>
        <item x="777"/>
        <item x="778"/>
        <item x="779"/>
        <item x="780"/>
        <item x="781"/>
        <item x="782"/>
        <item x="783"/>
        <item x="784"/>
        <item x="785"/>
        <item x="786"/>
        <item x="787"/>
        <item x="194"/>
        <item x="788"/>
        <item x="789"/>
        <item x="1217"/>
        <item x="790"/>
        <item x="791"/>
        <item x="792"/>
        <item x="793"/>
        <item x="794"/>
        <item x="795"/>
        <item x="796"/>
        <item x="797"/>
        <item x="2723"/>
        <item x="798"/>
        <item x="799"/>
        <item x="800"/>
        <item x="801"/>
        <item x="802"/>
        <item x="803"/>
        <item x="804"/>
        <item m="1" x="4479"/>
        <item m="1" x="4140"/>
        <item x="805"/>
        <item x="806"/>
        <item x="807"/>
        <item x="808"/>
        <item x="809"/>
        <item x="810"/>
        <item m="1" x="3909"/>
        <item x="812"/>
        <item x="2613"/>
        <item x="814"/>
        <item x="815"/>
        <item x="48"/>
        <item x="816"/>
        <item m="1" x="3887"/>
        <item x="817"/>
        <item m="1" x="3535"/>
        <item x="818"/>
        <item x="819"/>
        <item x="820"/>
        <item x="821"/>
        <item m="1" x="3556"/>
        <item x="822"/>
        <item x="824"/>
        <item x="825"/>
        <item x="961"/>
        <item x="826"/>
        <item m="1" x="4914"/>
        <item x="827"/>
        <item x="828"/>
        <item x="829"/>
        <item x="830"/>
        <item x="831"/>
        <item x="833"/>
        <item x="834"/>
        <item x="2026"/>
        <item x="835"/>
        <item x="3033"/>
        <item x="867"/>
        <item x="499"/>
        <item x="836"/>
        <item x="2029"/>
        <item x="837"/>
        <item x="838"/>
        <item x="839"/>
        <item m="1" x="3891"/>
        <item m="1" x="4027"/>
        <item x="617"/>
        <item x="2779"/>
        <item x="880"/>
        <item m="1" x="4963"/>
        <item x="875"/>
        <item x="884"/>
        <item x="892"/>
        <item m="1" x="4206"/>
        <item m="1" x="4134"/>
        <item m="1" x="4159"/>
        <item m="1" x="3863"/>
        <item m="1" x="4810"/>
        <item x="1374"/>
        <item x="2599"/>
        <item x="863"/>
        <item x="387"/>
        <item x="865"/>
        <item x="869"/>
        <item x="870"/>
        <item x="872"/>
        <item x="874"/>
        <item x="876"/>
        <item x="877"/>
        <item x="878"/>
        <item x="882"/>
        <item x="885"/>
        <item x="887"/>
        <item m="1" x="4797"/>
        <item x="889"/>
        <item x="890"/>
        <item x="891"/>
        <item x="893"/>
        <item x="894"/>
        <item m="1" x="4249"/>
        <item x="886"/>
        <item x="879"/>
        <item x="864"/>
        <item x="364"/>
        <item x="883"/>
        <item m="1" x="3961"/>
        <item m="1" x="4717"/>
        <item m="1" x="4011"/>
        <item x="700"/>
        <item x="899"/>
        <item m="1" x="4562"/>
        <item x="2617"/>
        <item m="1" x="3576"/>
        <item x="902"/>
        <item x="1895"/>
        <item x="1897"/>
        <item x="1898"/>
        <item m="1" x="4700"/>
        <item x="920"/>
        <item m="1" x="4526"/>
        <item x="1899"/>
        <item x="1900"/>
        <item x="1901"/>
        <item x="1902"/>
        <item m="1" x="4470"/>
        <item x="375"/>
        <item x="3408"/>
        <item x="2582"/>
        <item m="1" x="4252"/>
        <item m="1" x="4313"/>
        <item m="1" x="4284"/>
        <item m="1" x="4378"/>
        <item m="1" x="4015"/>
        <item m="1" x="4966"/>
        <item x="2856"/>
        <item m="1" x="3946"/>
        <item m="1" x="4588"/>
        <item m="1" x="3730"/>
        <item m="1" x="3731"/>
        <item x="403"/>
        <item m="1" x="4894"/>
        <item x="2263"/>
        <item x="2264"/>
        <item x="2265"/>
        <item x="2266"/>
        <item x="1362"/>
        <item x="2267"/>
        <item x="192"/>
        <item x="2269"/>
        <item x="2270"/>
        <item x="2271"/>
        <item x="193"/>
        <item x="2272"/>
        <item x="2273"/>
        <item x="2274"/>
        <item x="2275"/>
        <item x="2276"/>
        <item x="2277"/>
        <item x="2278"/>
        <item x="2279"/>
        <item x="2280"/>
        <item x="2281"/>
        <item x="2282"/>
        <item x="2283"/>
        <item x="2284"/>
        <item m="1" x="4703"/>
        <item x="19"/>
        <item m="1" x="4747"/>
        <item m="1" x="4253"/>
        <item m="1" x="4468"/>
        <item x="330"/>
        <item x="55"/>
        <item x="2305"/>
        <item x="2306"/>
        <item x="2307"/>
        <item x="1575"/>
        <item x="1129"/>
        <item x="2329"/>
        <item x="2330"/>
        <item x="2331"/>
        <item x="2332"/>
        <item x="2333"/>
        <item x="2328"/>
        <item x="691"/>
        <item x="2334"/>
        <item x="2339"/>
        <item x="2340"/>
        <item x="177"/>
        <item x="2341"/>
        <item x="272"/>
        <item x="273"/>
        <item x="274"/>
        <item x="275"/>
        <item x="256"/>
        <item x="276"/>
        <item x="277"/>
        <item x="278"/>
        <item x="280"/>
        <item x="281"/>
        <item m="1" x="4528"/>
        <item x="282"/>
        <item x="283"/>
        <item x="284"/>
        <item m="1" x="3896"/>
        <item m="1" x="3833"/>
        <item m="1" x="4602"/>
        <item x="2671"/>
        <item x="2319"/>
        <item x="2342"/>
        <item x="2343"/>
        <item x="2285"/>
        <item x="2081"/>
        <item x="1998"/>
        <item x="2085"/>
        <item x="2082"/>
        <item x="2083"/>
        <item x="2084"/>
        <item m="1" x="4538"/>
        <item x="2086"/>
        <item x="2087"/>
        <item x="3093"/>
        <item x="3355"/>
        <item m="1" x="3983"/>
        <item m="1" x="4517"/>
        <item m="1" x="4617"/>
        <item m="1" x="4795"/>
        <item m="1" x="4643"/>
        <item x="3356"/>
        <item x="946"/>
        <item x="947"/>
        <item m="1" x="4642"/>
        <item x="949"/>
        <item x="950"/>
        <item x="952"/>
        <item x="953"/>
        <item x="954"/>
        <item x="956"/>
        <item x="951"/>
        <item x="957"/>
        <item m="1" x="4270"/>
        <item x="1317"/>
        <item x="170"/>
        <item x="2216"/>
        <item x="2212"/>
        <item x="2213"/>
        <item x="2214"/>
        <item x="106"/>
        <item x="388"/>
        <item x="1832"/>
        <item x="2215"/>
        <item x="1452"/>
        <item x="30"/>
        <item x="31"/>
        <item x="32"/>
        <item x="33"/>
        <item x="2607"/>
        <item x="2614"/>
        <item m="1" x="4970"/>
        <item x="2821"/>
        <item m="1" x="4885"/>
        <item m="1" x="4079"/>
        <item x="2603"/>
        <item x="111"/>
        <item m="1" x="4567"/>
        <item x="2608"/>
        <item x="2612"/>
        <item m="1" x="4794"/>
        <item x="2609"/>
        <item x="2611"/>
        <item x="2604"/>
        <item x="2606"/>
        <item m="1" x="4848"/>
        <item x="2171"/>
        <item m="1" x="4009"/>
        <item m="1" x="4685"/>
        <item m="1" x="4552"/>
        <item x="717"/>
        <item m="1" x="4887"/>
        <item m="1" x="4482"/>
        <item m="1" x="4213"/>
        <item x="1989"/>
        <item m="1" x="4039"/>
        <item m="1" x="4636"/>
        <item m="1" x="4656"/>
        <item m="1" x="3769"/>
        <item m="1" x="4391"/>
        <item m="1" x="4605"/>
        <item m="1" x="3928"/>
        <item m="1" x="4558"/>
        <item m="1" x="3960"/>
        <item x="3310"/>
        <item m="1" x="4032"/>
        <item m="1" x="4713"/>
        <item m="1" x="4741"/>
        <item m="1" x="4113"/>
        <item m="1" x="4906"/>
        <item m="1" x="4178"/>
        <item x="1382"/>
        <item m="1" x="4698"/>
        <item m="1" x="4265"/>
        <item x="1220"/>
        <item m="1" x="4679"/>
        <item m="1" x="4521"/>
        <item m="1" x="4309"/>
        <item m="1" x="4687"/>
        <item x="1361"/>
        <item m="1" x="4441"/>
        <item m="1" x="4388"/>
        <item x="3365"/>
        <item m="1" x="4808"/>
        <item x="1054"/>
        <item x="3158"/>
        <item m="1" x="4826"/>
        <item m="1" x="4334"/>
        <item m="1" x="4192"/>
        <item m="1" x="4210"/>
        <item m="1" x="4142"/>
        <item x="2043"/>
        <item m="1" x="4754"/>
        <item m="1" x="4678"/>
        <item m="1" x="4486"/>
        <item x="3314"/>
        <item m="1" x="4572"/>
        <item m="1" x="4569"/>
        <item m="1" x="4874"/>
        <item x="2150"/>
        <item x="1346"/>
        <item m="1" x="4428"/>
        <item m="1" x="4099"/>
        <item x="3296"/>
        <item m="1" x="4151"/>
        <item x="2893"/>
        <item m="1" x="4170"/>
        <item m="1" x="3916"/>
        <item m="1" x="4303"/>
        <item m="1" x="3897"/>
        <item x="2321"/>
        <item m="1" x="3994"/>
        <item m="1" x="4435"/>
        <item x="3391"/>
        <item m="1" x="4505"/>
        <item x="2542"/>
        <item m="1" x="3702"/>
        <item x="684"/>
        <item m="1" x="3683"/>
        <item m="1" x="4165"/>
        <item m="1" x="3977"/>
        <item m="1" x="4769"/>
        <item m="1" x="4173"/>
        <item m="1" x="4464"/>
        <item m="1" x="4880"/>
        <item x="1675"/>
        <item m="1" x="4382"/>
        <item x="358"/>
        <item x="1519"/>
        <item m="1" x="3919"/>
        <item m="1" x="3708"/>
        <item m="1" x="4941"/>
        <item m="1" x="4869"/>
        <item x="3259"/>
        <item m="1" x="4127"/>
        <item m="1" x="4955"/>
        <item m="1" x="4796"/>
        <item m="1" x="4235"/>
        <item m="1" x="4418"/>
        <item x="1275"/>
        <item m="1" x="4674"/>
        <item m="1" x="4850"/>
        <item m="1" x="4200"/>
        <item m="1" x="3937"/>
        <item m="1" x="4839"/>
        <item m="1" x="4695"/>
        <item m="1" x="4861"/>
        <item m="1" x="4066"/>
        <item m="1" x="4395"/>
        <item x="2901"/>
        <item m="1" x="3837"/>
        <item m="1" x="4519"/>
        <item m="1" x="4122"/>
        <item m="1" x="4232"/>
        <item m="1" x="3653"/>
        <item m="1" x="3836"/>
        <item x="3100"/>
        <item m="1" x="3955"/>
        <item m="1" x="4777"/>
        <item m="1" x="3986"/>
        <item m="1" x="3862"/>
        <item x="49"/>
        <item m="1" x="3579"/>
        <item m="1" x="4819"/>
        <item x="1372"/>
        <item m="1" x="4226"/>
        <item x="958"/>
        <item x="959"/>
        <item x="960"/>
        <item x="651"/>
        <item x="962"/>
        <item x="246"/>
        <item x="963"/>
        <item m="1" x="4353"/>
        <item x="964"/>
        <item x="965"/>
        <item x="966"/>
        <item x="967"/>
        <item x="968"/>
        <item x="969"/>
        <item x="970"/>
        <item x="971"/>
        <item x="972"/>
        <item x="973"/>
        <item x="5"/>
        <item m="1" x="4820"/>
        <item x="974"/>
        <item x="975"/>
        <item x="976"/>
        <item x="977"/>
        <item x="978"/>
        <item x="979"/>
        <item x="980"/>
        <item x="981"/>
        <item x="982"/>
        <item x="2882"/>
        <item x="983"/>
        <item x="984"/>
        <item x="985"/>
        <item x="986"/>
        <item x="987"/>
        <item x="988"/>
        <item x="989"/>
        <item x="990"/>
        <item x="991"/>
        <item x="440"/>
        <item x="607"/>
        <item x="992"/>
        <item x="123"/>
        <item x="993"/>
        <item x="994"/>
        <item x="995"/>
        <item x="996"/>
        <item x="997"/>
        <item m="1" x="4179"/>
        <item m="1" x="4425"/>
        <item x="1683"/>
        <item x="52"/>
        <item m="1" x="4756"/>
        <item m="1" x="4277"/>
        <item x="1003"/>
        <item x="1004"/>
        <item m="1" x="3873"/>
        <item m="1" x="4807"/>
        <item x="1419"/>
        <item m="1" x="4722"/>
        <item m="1" x="4884"/>
        <item m="1" x="4467"/>
        <item x="1494"/>
        <item m="1" x="4654"/>
        <item m="1" x="4877"/>
        <item m="1" x="3940"/>
        <item m="1" x="3848"/>
        <item x="2996"/>
        <item x="2559"/>
        <item m="1" x="4426"/>
        <item x="425"/>
        <item m="1" x="3956"/>
        <item m="1" x="4278"/>
        <item x="1021"/>
        <item x="2973"/>
        <item x="1023"/>
        <item m="1" x="3900"/>
        <item m="1" x="4881"/>
        <item x="2825"/>
        <item m="1" x="4022"/>
        <item m="1" x="4001"/>
        <item m="1" x="4327"/>
        <item m="1" x="4752"/>
        <item m="1" x="3892"/>
        <item m="1" x="4243"/>
        <item m="1" x="4010"/>
        <item x="434"/>
        <item x="1668"/>
        <item m="1" x="4611"/>
        <item x="2441"/>
        <item x="916"/>
        <item x="3323"/>
        <item m="1" x="3885"/>
        <item m="1" x="4672"/>
        <item m="1" x="3959"/>
        <item m="1" x="3931"/>
        <item m="1" x="4500"/>
        <item m="1" x="4375"/>
        <item m="1" x="3912"/>
        <item m="1" x="4587"/>
        <item x="1047"/>
        <item x="198"/>
        <item x="1048"/>
        <item x="1049"/>
        <item x="3267"/>
        <item x="1056"/>
        <item x="1057"/>
        <item x="1058"/>
        <item x="1059"/>
        <item x="1060"/>
        <item x="1061"/>
        <item x="1062"/>
        <item x="858"/>
        <item x="1063"/>
        <item x="34"/>
        <item x="1064"/>
        <item x="1453"/>
        <item m="1" x="3884"/>
        <item m="1" x="4373"/>
        <item m="1" x="4026"/>
        <item x="1117"/>
        <item m="1" x="4131"/>
        <item m="1" x="4761"/>
        <item m="1" x="3906"/>
        <item m="1" x="4207"/>
        <item m="1" x="4183"/>
        <item m="1" x="4683"/>
        <item x="341"/>
        <item m="1" x="4346"/>
        <item m="1" x="4746"/>
        <item m="1" x="4118"/>
        <item x="1102"/>
        <item x="322"/>
        <item m="1" x="3830"/>
        <item m="1" x="4304"/>
        <item m="1" x="4461"/>
        <item m="1" x="4175"/>
        <item m="1" x="4061"/>
        <item m="1" x="4639"/>
        <item m="1" x="3999"/>
        <item m="1" x="4423"/>
        <item m="1" x="4255"/>
        <item m="1" x="4909"/>
        <item m="1" x="4181"/>
        <item x="1555"/>
        <item m="1" x="4274"/>
        <item x="2401"/>
        <item m="1" x="4905"/>
        <item x="1073"/>
        <item x="1283"/>
        <item m="1" x="4422"/>
        <item m="1" x="4300"/>
        <item m="1" x="4349"/>
        <item m="1" x="4123"/>
        <item m="1" x="4635"/>
        <item x="1903"/>
        <item m="1" x="3965"/>
        <item m="1" x="4533"/>
        <item x="2822"/>
        <item x="1907"/>
        <item x="1908"/>
        <item x="1909"/>
        <item m="1" x="4216"/>
        <item x="1911"/>
        <item m="1" x="4953"/>
        <item x="1912"/>
        <item x="1913"/>
        <item x="1914"/>
        <item x="1915"/>
        <item x="1249"/>
        <item m="1" x="4961"/>
        <item m="1" x="3917"/>
        <item x="1916"/>
        <item x="1421"/>
        <item x="1024"/>
        <item x="1422"/>
        <item x="1423"/>
        <item x="1424"/>
        <item m="1" x="3694"/>
        <item x="1425"/>
        <item x="1426"/>
        <item x="1427"/>
        <item x="1428"/>
        <item x="1429"/>
        <item m="1" x="3719"/>
        <item x="1430"/>
        <item x="1431"/>
        <item x="1432"/>
        <item x="1433"/>
        <item m="1" x="4800"/>
        <item x="1435"/>
        <item x="1436"/>
        <item x="1972"/>
        <item x="1437"/>
        <item x="1438"/>
        <item m="1" x="4719"/>
        <item m="1" x="3590"/>
        <item x="484"/>
        <item x="1439"/>
        <item x="1440"/>
        <item x="1441"/>
        <item x="1442"/>
        <item x="1443"/>
        <item x="1444"/>
        <item x="1904"/>
        <item x="1139"/>
        <item x="1905"/>
        <item x="1381"/>
        <item m="1" x="3845"/>
        <item x="1906"/>
        <item x="1843"/>
        <item x="2818"/>
        <item m="1" x="4302"/>
        <item x="69"/>
        <item m="1" x="4167"/>
        <item m="1" x="4186"/>
        <item m="1" x="3640"/>
        <item m="1" x="4421"/>
        <item m="1" x="4547"/>
        <item m="1" x="3682"/>
        <item m="1" x="4619"/>
        <item m="1" x="4621"/>
        <item m="1" x="4342"/>
        <item m="1" x="3654"/>
        <item m="1" x="4931"/>
        <item m="1" x="4751"/>
        <item m="1" x="3913"/>
        <item x="922"/>
        <item x="923"/>
        <item x="924"/>
        <item m="1" x="4088"/>
        <item x="1349"/>
        <item m="1" x="4390"/>
        <item x="926"/>
        <item m="1" x="3697"/>
        <item x="927"/>
        <item m="1" x="3641"/>
        <item m="1" x="4684"/>
        <item x="928"/>
        <item m="1" x="4895"/>
        <item x="1310"/>
        <item x="903"/>
        <item x="929"/>
        <item x="12"/>
        <item m="1" x="3668"/>
        <item x="13"/>
        <item x="7"/>
        <item m="1" x="3669"/>
        <item x="904"/>
        <item m="1" x="3747"/>
        <item x="3378"/>
        <item x="930"/>
        <item x="3376"/>
        <item x="8"/>
        <item x="905"/>
        <item x="919"/>
        <item x="0"/>
        <item m="1" x="4729"/>
        <item x="2750"/>
        <item x="906"/>
        <item x="907"/>
        <item x="908"/>
        <item x="1"/>
        <item x="921"/>
        <item m="1" x="4971"/>
        <item m="1" x="3684"/>
        <item m="1" x="3662"/>
        <item x="10"/>
        <item x="1493"/>
        <item x="3229"/>
        <item x="931"/>
        <item x="14"/>
        <item x="925"/>
        <item x="3377"/>
        <item x="2"/>
        <item x="3"/>
        <item x="909"/>
        <item x="15"/>
        <item m="1" x="3749"/>
        <item x="459"/>
        <item x="932"/>
        <item x="3375"/>
        <item x="2438"/>
        <item x="11"/>
        <item x="910"/>
        <item x="4"/>
        <item x="933"/>
        <item m="1" x="3597"/>
        <item x="3374"/>
        <item m="1" x="4091"/>
        <item x="911"/>
        <item m="1" x="4273"/>
        <item x="1800"/>
        <item m="1" x="4477"/>
        <item m="1" x="4773"/>
        <item x="2575"/>
        <item m="1" x="4721"/>
        <item x="912"/>
        <item x="56"/>
        <item m="1" x="4663"/>
        <item m="1" x="4522"/>
        <item x="57"/>
        <item x="58"/>
        <item x="16"/>
        <item m="1" x="4490"/>
        <item x="2597"/>
        <item m="1" x="4534"/>
        <item m="1" x="4778"/>
        <item m="1" x="4398"/>
        <item m="1" x="3922"/>
        <item m="1" x="3905"/>
        <item m="1" x="4227"/>
        <item m="1" x="4110"/>
        <item x="1844"/>
        <item x="2724"/>
        <item x="2725"/>
        <item x="2726"/>
        <item x="2727"/>
        <item x="2728"/>
        <item x="2011"/>
        <item x="2788"/>
        <item x="2729"/>
        <item x="2730"/>
        <item m="1" x="4532"/>
        <item x="2731"/>
        <item x="2732"/>
        <item x="1509"/>
        <item x="2733"/>
        <item m="1" x="4023"/>
        <item x="2734"/>
        <item x="2735"/>
        <item x="2736"/>
        <item x="2737"/>
        <item x="2738"/>
        <item m="1" x="3552"/>
        <item x="2740"/>
        <item x="2741"/>
        <item x="2742"/>
        <item x="2743"/>
        <item x="2744"/>
        <item x="2745"/>
        <item x="2746"/>
        <item x="2747"/>
        <item m="1" x="3545"/>
        <item m="1" x="4258"/>
        <item x="2748"/>
        <item m="1" x="4706"/>
        <item x="2749"/>
        <item m="1" x="4405"/>
        <item m="1" x="3550"/>
        <item x="2751"/>
        <item m="1" x="3548"/>
        <item x="2752"/>
        <item x="2753"/>
        <item x="197"/>
        <item x="2349"/>
        <item m="1" x="4393"/>
        <item m="1" x="3754"/>
        <item m="1" x="4095"/>
        <item m="1" x="4718"/>
        <item x="3364"/>
        <item x="2356"/>
        <item x="175"/>
        <item m="1" x="4244"/>
        <item x="2791"/>
        <item m="1" x="4133"/>
        <item x="2754"/>
        <item x="1627"/>
        <item m="1" x="4331"/>
        <item x="2755"/>
        <item m="1" x="4670"/>
        <item x="2756"/>
        <item x="1767"/>
        <item m="1" x="3736"/>
        <item x="2757"/>
        <item m="1" x="4080"/>
        <item x="2758"/>
        <item x="2759"/>
        <item x="2760"/>
        <item x="2761"/>
        <item x="2762"/>
        <item x="672"/>
        <item x="2763"/>
        <item x="2764"/>
        <item x="2627"/>
        <item m="1" x="4369"/>
        <item x="2765"/>
        <item m="1" x="3543"/>
        <item x="2766"/>
        <item x="2767"/>
        <item x="2768"/>
        <item x="2789"/>
        <item m="1" x="4448"/>
        <item x="2769"/>
        <item x="2770"/>
        <item x="2771"/>
        <item m="1" x="3553"/>
        <item x="2772"/>
        <item x="2773"/>
        <item x="2790"/>
        <item x="2774"/>
        <item x="2775"/>
        <item m="1" x="4753"/>
        <item x="2776"/>
        <item m="1" x="4263"/>
        <item m="1" x="4413"/>
        <item x="2777"/>
        <item x="2778"/>
        <item x="2780"/>
        <item x="2644"/>
        <item x="2781"/>
        <item m="1" x="3551"/>
        <item x="2782"/>
        <item x="131"/>
        <item x="221"/>
        <item x="265"/>
        <item x="2792"/>
        <item x="2793"/>
        <item x="2794"/>
        <item x="2795"/>
        <item x="2796"/>
        <item x="2797"/>
        <item x="2798"/>
        <item x="2799"/>
        <item x="2800"/>
        <item x="1750"/>
        <item x="1679"/>
        <item x="2801"/>
        <item x="2802"/>
        <item x="1713"/>
        <item x="2803"/>
        <item x="1812"/>
        <item x="2804"/>
        <item x="2805"/>
        <item x="2177"/>
        <item x="2806"/>
        <item m="1" x="3675"/>
        <item m="1" x="3858"/>
        <item m="1" x="4269"/>
        <item x="2944"/>
        <item m="1" x="4438"/>
        <item m="1" x="4155"/>
        <item x="1676"/>
        <item m="1" x="3829"/>
        <item m="1" x="4005"/>
        <item x="2823"/>
        <item x="3118"/>
        <item x="2827"/>
        <item x="2828"/>
        <item x="2830"/>
        <item x="2831"/>
        <item m="1" x="3763"/>
        <item x="2833"/>
        <item m="1" x="3764"/>
        <item x="2839"/>
        <item x="2840"/>
        <item x="2841"/>
        <item x="2843"/>
        <item m="1" x="3765"/>
        <item x="2846"/>
        <item x="2848"/>
        <item x="2851"/>
        <item x="2853"/>
        <item x="2858"/>
        <item x="2859"/>
        <item x="2861"/>
        <item x="2862"/>
        <item x="2867"/>
        <item m="1" x="3766"/>
        <item x="2868"/>
        <item x="2873"/>
        <item m="1" x="3767"/>
        <item x="2878"/>
        <item x="2879"/>
        <item x="2880"/>
        <item x="1137"/>
        <item m="1" x="3728"/>
        <item x="2884"/>
        <item x="2717"/>
        <item x="1385"/>
        <item x="2887"/>
        <item x="2888"/>
        <item x="3287"/>
        <item x="2891"/>
        <item x="2894"/>
        <item x="2895"/>
        <item x="121"/>
        <item x="6"/>
        <item m="1" x="3685"/>
        <item x="2899"/>
        <item x="2905"/>
        <item x="2906"/>
        <item x="2907"/>
        <item x="1744"/>
        <item x="2913"/>
        <item m="1" x="3770"/>
        <item x="2914"/>
        <item m="1" x="3771"/>
        <item x="2915"/>
        <item x="2916"/>
        <item x="2918"/>
        <item x="1400"/>
        <item x="116"/>
        <item m="1" x="3772"/>
        <item x="2871"/>
        <item x="2872"/>
        <item x="2860"/>
        <item x="206"/>
        <item x="1749"/>
        <item x="2932"/>
        <item x="2933"/>
        <item x="2935"/>
        <item x="2936"/>
        <item x="2937"/>
        <item x="2938"/>
        <item x="745"/>
        <item x="3445"/>
        <item m="1" x="4708"/>
        <item x="3083"/>
        <item x="3446"/>
        <item x="3447"/>
        <item x="3448"/>
        <item m="1" x="4190"/>
        <item m="1" x="4858"/>
        <item m="1" x="4867"/>
        <item x="3449"/>
        <item x="3450"/>
        <item x="3451"/>
        <item x="3452"/>
        <item x="3390"/>
        <item x="3453"/>
        <item x="3454"/>
        <item x="3455"/>
        <item m="1" x="4607"/>
        <item x="3456"/>
        <item m="1" x="3670"/>
        <item x="301"/>
        <item m="1" x="4229"/>
        <item m="1" x="3995"/>
        <item x="2393"/>
        <item m="1" x="4248"/>
        <item m="1" x="4709"/>
        <item x="3457"/>
        <item m="1" x="4306"/>
        <item x="3458"/>
        <item x="2680"/>
        <item m="1" x="4283"/>
        <item x="3459"/>
        <item m="1" x="3971"/>
        <item m="1" x="4782"/>
        <item m="1" x="3894"/>
        <item m="1" x="4511"/>
        <item m="1" x="4347"/>
        <item x="3460"/>
        <item x="3461"/>
        <item x="3462"/>
        <item m="1" x="4921"/>
        <item x="3463"/>
        <item x="1354"/>
        <item x="3464"/>
        <item x="3465"/>
        <item m="1" x="3968"/>
        <item x="3467"/>
        <item m="1" x="3533"/>
        <item x="3468"/>
        <item x="1357"/>
        <item x="3469"/>
        <item x="3470"/>
        <item m="1" x="3942"/>
        <item x="3471"/>
        <item m="1" x="3903"/>
        <item x="3472"/>
        <item x="3473"/>
        <item x="3474"/>
        <item x="3475"/>
        <item x="3476"/>
        <item x="3477"/>
        <item x="3091"/>
        <item x="2413"/>
        <item x="2414"/>
        <item x="1553"/>
        <item x="2415"/>
        <item x="2416"/>
        <item x="35"/>
        <item x="2417"/>
        <item x="2418"/>
        <item x="1585"/>
        <item x="312"/>
        <item x="1704"/>
        <item x="1790"/>
        <item x="2419"/>
        <item x="2420"/>
        <item x="2421"/>
        <item x="1950"/>
        <item x="2422"/>
        <item m="1" x="4296"/>
        <item x="2423"/>
        <item x="2424"/>
        <item m="1" x="4501"/>
        <item x="2425"/>
        <item x="2426"/>
        <item m="1" x="4311"/>
        <item m="1" x="3907"/>
        <item m="1" x="4371"/>
        <item x="3395"/>
        <item x="3396"/>
        <item x="1466"/>
        <item x="3397"/>
        <item x="3398"/>
        <item x="3399"/>
        <item x="3400"/>
        <item x="3401"/>
        <item m="1" x="4147"/>
        <item x="3403"/>
        <item m="1" x="3886"/>
        <item x="3405"/>
        <item x="3406"/>
        <item x="3407"/>
        <item x="3060"/>
        <item x="334"/>
        <item x="3526"/>
        <item m="1" x="4735"/>
        <item m="1" x="3773"/>
        <item m="1" x="4830"/>
        <item x="3530"/>
        <item x="1326"/>
        <item x="1327"/>
        <item x="1329"/>
        <item x="1330"/>
        <item m="1" x="4111"/>
        <item m="1" x="4038"/>
        <item x="467"/>
        <item x="1332"/>
        <item m="1" x="4404"/>
        <item x="1333"/>
        <item x="1488"/>
        <item x="871"/>
        <item x="1334"/>
        <item x="1375"/>
        <item m="1" x="4495"/>
        <item x="1335"/>
        <item x="1336"/>
        <item m="1" x="4223"/>
        <item x="1337"/>
        <item m="1" x="4923"/>
        <item x="1338"/>
        <item x="1339"/>
        <item x="1340"/>
        <item x="1341"/>
        <item m="1" x="4234"/>
        <item x="482"/>
        <item x="1342"/>
        <item x="1344"/>
        <item x="1345"/>
        <item x="124"/>
        <item m="1" x="4657"/>
        <item m="1" x="4162"/>
        <item x="1755"/>
        <item m="1" x="3560"/>
        <item x="1224"/>
        <item x="1348"/>
        <item x="172"/>
        <item m="1" x="4759"/>
        <item x="1350"/>
        <item x="1351"/>
        <item x="1352"/>
        <item x="1353"/>
        <item x="180"/>
        <item m="1" x="4710"/>
        <item x="3503"/>
        <item x="1355"/>
        <item m="1" x="3951"/>
        <item m="1" x="3950"/>
        <item x="2864"/>
        <item x="619"/>
        <item x="1356"/>
        <item x="1358"/>
        <item x="1359"/>
        <item x="1360"/>
        <item x="181"/>
        <item m="1" x="4589"/>
        <item x="1363"/>
        <item m="1" x="4513"/>
        <item x="1364"/>
        <item m="1" x="4629"/>
        <item m="1" x="4276"/>
        <item x="1365"/>
        <item m="1" x="4781"/>
        <item m="1" x="4093"/>
        <item x="1366"/>
        <item x="2450"/>
        <item m="1" x="4045"/>
        <item m="1" x="4166"/>
        <item m="1" x="4590"/>
        <item m="1" x="4261"/>
        <item x="2539"/>
        <item x="1367"/>
        <item x="1368"/>
        <item x="857"/>
        <item m="1" x="4715"/>
        <item m="1" x="3826"/>
        <item m="1" x="3927"/>
        <item x="1390"/>
        <item x="1391"/>
        <item x="154"/>
        <item x="2635"/>
        <item x="2636"/>
        <item x="2637"/>
        <item m="1" x="4728"/>
        <item x="109"/>
        <item m="1" x="4716"/>
        <item m="1" x="4739"/>
        <item x="2639"/>
        <item x="2183"/>
        <item x="3316"/>
        <item x="3264"/>
        <item x="212"/>
        <item x="2640"/>
        <item m="1" x="3883"/>
        <item x="2641"/>
        <item x="53"/>
        <item x="2642"/>
        <item m="1" x="3655"/>
        <item x="2643"/>
        <item x="2645"/>
        <item m="1" x="4954"/>
        <item x="2647"/>
        <item x="213"/>
        <item m="1" x="4326"/>
        <item m="1" x="3575"/>
        <item x="478"/>
        <item m="1" x="4720"/>
        <item x="2648"/>
        <item x="2649"/>
        <item x="2650"/>
        <item x="2651"/>
        <item x="2652"/>
        <item x="2629"/>
        <item x="744"/>
        <item x="2655"/>
        <item x="220"/>
        <item x="2656"/>
        <item x="2657"/>
        <item m="1" x="4563"/>
        <item x="2658"/>
        <item x="2661"/>
        <item x="2662"/>
        <item m="1" x="4859"/>
        <item x="2664"/>
        <item x="2666"/>
        <item x="1986"/>
        <item x="2667"/>
        <item x="1659"/>
        <item x="2669"/>
        <item x="2670"/>
        <item m="1" x="4336"/>
        <item x="1745"/>
        <item x="2672"/>
        <item x="2673"/>
        <item x="2623"/>
        <item x="2675"/>
        <item x="2676"/>
        <item x="155"/>
        <item m="1" x="4385"/>
        <item m="1" x="4650"/>
        <item x="2677"/>
        <item x="2678"/>
        <item m="1" x="4217"/>
        <item x="2679"/>
        <item m="1" x="4536"/>
        <item x="356"/>
        <item x="2681"/>
        <item x="2682"/>
        <item x="377"/>
        <item x="2683"/>
        <item x="2684"/>
        <item x="2685"/>
        <item x="752"/>
        <item x="2686"/>
        <item m="1" x="3908"/>
        <item x="2688"/>
        <item x="157"/>
        <item x="2689"/>
        <item m="1" x="3592"/>
        <item x="2690"/>
        <item x="2691"/>
        <item x="2692"/>
        <item x="2693"/>
        <item x="2694"/>
        <item x="1540"/>
        <item x="1463"/>
        <item x="1288"/>
        <item x="2696"/>
        <item x="158"/>
        <item m="1" x="4559"/>
        <item x="1830"/>
        <item x="2697"/>
        <item x="2698"/>
        <item x="159"/>
        <item x="1576"/>
        <item m="1" x="3593"/>
        <item m="1" x="4919"/>
        <item x="2700"/>
        <item x="1853"/>
        <item x="2701"/>
        <item x="54"/>
        <item x="2702"/>
        <item x="2704"/>
        <item x="156"/>
        <item x="2705"/>
        <item m="1" x="4625"/>
        <item x="2706"/>
        <item x="2707"/>
        <item x="721"/>
        <item m="1" x="3636"/>
        <item x="2708"/>
        <item x="2431"/>
        <item x="2709"/>
        <item m="1" x="4690"/>
        <item x="2665"/>
        <item x="2719"/>
        <item x="2722"/>
        <item x="2715"/>
        <item x="1272"/>
        <item x="1371"/>
        <item x="2720"/>
        <item x="2711"/>
        <item x="2712"/>
        <item m="1" x="4119"/>
        <item m="1" x="4323"/>
        <item m="1" x="3923"/>
        <item m="1" x="4565"/>
        <item x="68"/>
        <item m="1" x="4524"/>
        <item m="1" x="4799"/>
        <item x="2024"/>
        <item m="1" x="4540"/>
        <item x="1857"/>
        <item m="1" x="4767"/>
        <item m="1" x="4744"/>
        <item x="3272"/>
        <item x="1712"/>
        <item x="2031"/>
        <item x="3247"/>
        <item m="1" x="4101"/>
        <item x="136"/>
        <item m="1" x="3866"/>
        <item m="1" x="4402"/>
        <item m="1" x="4627"/>
        <item x="61"/>
        <item x="3196"/>
        <item x="3195"/>
        <item x="3190"/>
        <item m="1" x="3981"/>
        <item x="80"/>
        <item x="3194"/>
        <item x="3188"/>
        <item m="1" x="4368"/>
        <item x="3187"/>
        <item x="3193"/>
        <item x="496"/>
        <item m="1" x="4384"/>
        <item m="1" x="3936"/>
        <item x="3197"/>
        <item x="3191"/>
        <item x="369"/>
        <item x="3189"/>
        <item m="1" x="4100"/>
        <item x="3186"/>
        <item x="673"/>
        <item x="112"/>
        <item m="1" x="4893"/>
        <item m="1" x="4803"/>
        <item x="2964"/>
        <item m="1" x="4329"/>
        <item x="2638"/>
        <item x="514"/>
        <item x="2946"/>
        <item x="2947"/>
        <item x="2948"/>
        <item x="267"/>
        <item m="1" x="4791"/>
        <item x="1789"/>
        <item x="2950"/>
        <item x="2951"/>
        <item x="2952"/>
        <item m="1" x="4049"/>
        <item x="2953"/>
        <item x="2233"/>
        <item x="402"/>
        <item x="3031"/>
        <item m="1" x="3993"/>
        <item m="1" x="4205"/>
        <item m="1" x="4833"/>
        <item x="2956"/>
        <item m="1" x="4551"/>
        <item m="1" x="4939"/>
        <item m="1" x="3865"/>
        <item x="2957"/>
        <item x="2958"/>
        <item x="680"/>
        <item m="1" x="4740"/>
        <item x="2959"/>
        <item m="1" x="4660"/>
        <item m="1" x="4250"/>
        <item x="2960"/>
        <item x="2961"/>
        <item x="2962"/>
        <item x="2963"/>
        <item x="2338"/>
        <item x="2965"/>
        <item m="1" x="3703"/>
        <item m="1" x="4457"/>
        <item x="3034"/>
        <item x="2972"/>
        <item x="1836"/>
        <item x="2974"/>
        <item x="2976"/>
        <item x="670"/>
        <item m="1" x="4254"/>
        <item x="2978"/>
        <item m="1" x="4603"/>
        <item x="2979"/>
        <item x="2980"/>
        <item x="2981"/>
        <item x="47"/>
        <item m="1" x="4363"/>
        <item x="2982"/>
        <item x="3052"/>
        <item m="1" x="4823"/>
        <item x="2985"/>
        <item x="98"/>
        <item x="2986"/>
        <item x="704"/>
        <item m="1" x="4082"/>
        <item x="2987"/>
        <item m="1" x="4948"/>
        <item x="2988"/>
        <item m="1" x="4924"/>
        <item x="2990"/>
        <item x="2991"/>
        <item x="3041"/>
        <item x="2992"/>
        <item x="2993"/>
        <item m="1" x="4575"/>
        <item x="2994"/>
        <item x="2995"/>
        <item x="2997"/>
        <item x="3030"/>
        <item m="1" x="4351"/>
        <item x="3000"/>
        <item x="3001"/>
        <item x="41"/>
        <item x="3075"/>
        <item x="3056"/>
        <item x="3004"/>
        <item x="46"/>
        <item x="3005"/>
        <item x="3006"/>
        <item x="3008"/>
        <item x="217"/>
        <item x="3009"/>
        <item x="3039"/>
        <item x="3010"/>
        <item x="3011"/>
        <item x="3012"/>
        <item x="3040"/>
        <item x="3013"/>
        <item m="1" x="4677"/>
        <item x="3016"/>
        <item x="3038"/>
        <item x="3017"/>
        <item x="3018"/>
        <item x="3019"/>
        <item x="3020"/>
        <item x="3021"/>
        <item x="1280"/>
        <item x="253"/>
        <item x="3022"/>
        <item x="3023"/>
        <item x="3024"/>
        <item x="3049"/>
        <item x="3032"/>
        <item x="42"/>
        <item x="2299"/>
        <item x="3026"/>
        <item x="2594"/>
        <item x="3027"/>
        <item x="3200"/>
        <item x="3199"/>
        <item x="3207"/>
        <item x="3198"/>
        <item m="1" x="4633"/>
        <item x="3202"/>
        <item x="3210"/>
        <item x="2383"/>
        <item x="2384"/>
        <item m="1" x="4199"/>
        <item m="1" x="4802"/>
        <item x="2388"/>
        <item m="1" x="4242"/>
        <item x="2389"/>
        <item m="1" x="4121"/>
        <item x="1558"/>
        <item x="1628"/>
        <item x="1630"/>
        <item x="2390"/>
        <item x="2391"/>
        <item x="2392"/>
        <item m="1" x="3664"/>
        <item m="1" x="4228"/>
        <item m="1" x="3780"/>
        <item x="307"/>
        <item x="1232"/>
        <item m="1" x="4920"/>
        <item m="1" x="4647"/>
        <item m="1" x="4529"/>
        <item m="1" x="4367"/>
        <item x="1269"/>
        <item x="695"/>
        <item x="108"/>
        <item m="1" x="4338"/>
        <item x="1733"/>
        <item m="1" x="4596"/>
        <item m="1" x="3958"/>
        <item m="1" x="4938"/>
        <item m="1" x="4451"/>
        <item x="1962"/>
        <item m="1" x="4593"/>
        <item x="2035"/>
        <item x="1786"/>
        <item m="1" x="4910"/>
        <item x="3170"/>
        <item m="1" x="3827"/>
        <item x="569"/>
        <item m="1" x="4780"/>
        <item x="2581"/>
        <item x="262"/>
        <item x="263"/>
        <item m="1" x="3838"/>
        <item x="264"/>
        <item m="1" x="4598"/>
        <item x="266"/>
        <item x="270"/>
        <item x="271"/>
        <item x="268"/>
        <item x="1587"/>
        <item m="1" x="4202"/>
        <item x="269"/>
        <item x="2917"/>
        <item x="3074"/>
        <item x="696"/>
        <item x="3076"/>
        <item x="3077"/>
        <item x="3078"/>
        <item x="1571"/>
        <item x="1572"/>
        <item x="1573"/>
        <item x="1574"/>
        <item x="1577"/>
        <item x="1578"/>
        <item x="1579"/>
        <item x="1580"/>
        <item x="1581"/>
        <item x="1582"/>
        <item x="1583"/>
        <item x="1584"/>
        <item x="1586"/>
        <item x="1588"/>
        <item x="1589"/>
        <item x="1590"/>
        <item x="38"/>
        <item m="1" x="4851"/>
        <item x="1591"/>
        <item x="1592"/>
        <item x="1593"/>
        <item x="1594"/>
        <item x="1595"/>
        <item x="1596"/>
        <item x="1597"/>
        <item x="1598"/>
        <item x="1599"/>
        <item x="1600"/>
        <item x="1601"/>
        <item x="1602"/>
        <item x="1603"/>
        <item x="1604"/>
        <item x="1605"/>
        <item x="1606"/>
        <item x="1610"/>
        <item x="1611"/>
        <item m="1" x="4219"/>
        <item x="1189"/>
        <item x="342"/>
        <item x="1612"/>
        <item x="1613"/>
        <item x="1614"/>
        <item x="1615"/>
        <item x="464"/>
        <item x="1616"/>
        <item x="103"/>
        <item m="1" x="4460"/>
        <item m="1" x="4821"/>
        <item x="1619"/>
        <item x="1620"/>
        <item m="1" x="3926"/>
        <item m="1" x="4064"/>
        <item x="2025"/>
        <item x="1623"/>
        <item x="1624"/>
        <item x="1625"/>
        <item x="1626"/>
        <item x="1629"/>
        <item x="1631"/>
        <item m="1" x="4646"/>
        <item m="1" x="4566"/>
        <item m="1" x="4531"/>
        <item m="1" x="4297"/>
        <item m="1" x="4372"/>
        <item m="1" x="4591"/>
        <item x="3071"/>
        <item m="1" x="4968"/>
        <item m="1" x="3933"/>
        <item m="1" x="4218"/>
        <item m="1" x="4568"/>
        <item m="1" x="4164"/>
        <item m="1" x="4888"/>
        <item m="1" x="3850"/>
        <item m="1" x="4445"/>
        <item m="1" x="4117"/>
        <item m="1" x="4483"/>
        <item m="1" x="4946"/>
        <item m="1" x="3825"/>
        <item m="1" x="3756"/>
        <item x="428"/>
        <item m="1" x="4212"/>
        <item m="1" x="3657"/>
        <item m="1" x="4618"/>
        <item m="1" x="4052"/>
        <item m="1" x="4050"/>
        <item m="1" x="4947"/>
        <item x="3289"/>
        <item x="3290"/>
        <item m="1" x="4655"/>
        <item x="3291"/>
        <item x="3292"/>
        <item m="1" x="4396"/>
        <item m="1" x="4290"/>
        <item x="3294"/>
        <item x="578"/>
        <item x="3295"/>
        <item x="1946"/>
        <item x="1947"/>
        <item x="1948"/>
        <item x="1290"/>
        <item x="115"/>
        <item x="1951"/>
        <item x="1952"/>
        <item x="1953"/>
        <item x="1954"/>
        <item x="1955"/>
        <item m="1" x="3890"/>
        <item x="1263"/>
        <item x="1956"/>
        <item x="117"/>
        <item x="1957"/>
        <item m="1" x="4626"/>
        <item m="1" x="3869"/>
        <item m="1" x="4570"/>
        <item m="1" x="4120"/>
        <item m="1" x="4432"/>
        <item m="1" x="4231"/>
        <item m="1" x="4281"/>
        <item m="1" x="4310"/>
        <item m="1" x="4047"/>
        <item m="1" x="4616"/>
        <item m="1" x="4824"/>
        <item m="1" x="4651"/>
        <item m="1" x="4025"/>
        <item m="1" x="4209"/>
        <item x="2296"/>
        <item x="1963"/>
        <item x="1964"/>
        <item x="1965"/>
        <item x="1966"/>
        <item x="82"/>
        <item x="1967"/>
        <item x="3045"/>
        <item x="1968"/>
        <item m="1" x="4935"/>
        <item x="1958"/>
        <item m="1" x="4704"/>
        <item x="60"/>
        <item m="1" x="4004"/>
        <item x="1969"/>
        <item x="1791"/>
        <item x="1970"/>
        <item m="1" x="3594"/>
        <item x="1971"/>
        <item m="1" x="3789"/>
        <item x="1554"/>
        <item x="1973"/>
        <item x="1974"/>
        <item x="141"/>
        <item m="1" x="4940"/>
        <item x="142"/>
        <item x="3318"/>
        <item m="1" x="3578"/>
        <item x="3273"/>
        <item x="1376"/>
        <item x="3319"/>
        <item x="143"/>
        <item x="3320"/>
        <item m="1" x="4898"/>
        <item x="3321"/>
        <item x="144"/>
        <item x="145"/>
        <item m="1" x="3667"/>
        <item x="3322"/>
        <item x="146"/>
        <item x="147"/>
        <item x="148"/>
        <item x="149"/>
        <item x="3324"/>
        <item m="1" x="3871"/>
        <item x="3325"/>
        <item x="186"/>
        <item x="1657"/>
        <item x="2176"/>
        <item x="150"/>
        <item m="1" x="4958"/>
        <item x="2362"/>
        <item x="3326"/>
        <item x="3327"/>
        <item x="3328"/>
        <item x="2036"/>
        <item x="3330"/>
        <item m="1" x="3732"/>
        <item x="3331"/>
        <item m="1" x="3699"/>
        <item x="3332"/>
        <item x="3333"/>
        <item x="3334"/>
        <item x="3335"/>
        <item x="3336"/>
        <item x="3337"/>
        <item x="3338"/>
        <item x="40"/>
        <item x="3339"/>
        <item x="3342"/>
        <item x="3343"/>
        <item x="2576"/>
        <item x="20"/>
        <item m="1" x="4003"/>
        <item m="1" x="4168"/>
        <item x="3344"/>
        <item m="1" x="4586"/>
        <item x="3346"/>
        <item x="3347"/>
        <item x="1401"/>
        <item x="3348"/>
        <item x="3349"/>
        <item x="3353"/>
        <item x="3354"/>
        <item x="1202"/>
        <item x="1215"/>
        <item m="1" x="3974"/>
        <item x="1209"/>
        <item x="1207"/>
        <item x="1201"/>
        <item x="1219"/>
        <item x="1216"/>
        <item x="3063"/>
        <item x="847"/>
        <item x="1206"/>
        <item x="1214"/>
        <item m="1" x="3794"/>
        <item x="1213"/>
        <item x="1218"/>
        <item x="1212"/>
        <item x="1208"/>
        <item x="1210"/>
        <item m="1" x="3792"/>
        <item m="1" x="3790"/>
        <item m="1" x="3793"/>
        <item m="1" x="4071"/>
        <item x="310"/>
        <item x="1940"/>
        <item m="1" x="4478"/>
        <item m="1" x="4337"/>
        <item x="1931"/>
        <item x="1868"/>
        <item x="1942"/>
        <item x="1925"/>
        <item x="1924"/>
        <item m="1" x="3812"/>
        <item x="1293"/>
        <item m="1" x="4775"/>
        <item x="1938"/>
        <item x="3363"/>
        <item x="528"/>
        <item m="1" x="3814"/>
        <item x="1930"/>
        <item x="1932"/>
        <item m="1" x="4973"/>
        <item x="1935"/>
        <item x="1939"/>
        <item x="1928"/>
        <item x="1138"/>
        <item m="1" x="3813"/>
        <item x="1934"/>
        <item x="1933"/>
        <item x="485"/>
        <item m="1" x="3822"/>
        <item m="1" x="4316"/>
        <item x="1926"/>
        <item x="1823"/>
        <item x="1929"/>
        <item m="1" x="4908"/>
        <item x="1927"/>
        <item m="1" x="3591"/>
        <item x="1865"/>
        <item x="1714"/>
        <item x="1689"/>
        <item m="1" x="4031"/>
        <item x="1840"/>
        <item x="1838"/>
        <item x="1699"/>
        <item m="1" x="4933"/>
        <item m="1" x="4614"/>
        <item m="1" x="3700"/>
        <item m="1" x="4701"/>
        <item x="3084"/>
        <item m="1" x="4238"/>
        <item x="3086"/>
        <item m="1" x="4069"/>
        <item m="1" x="4561"/>
        <item x="3082"/>
        <item x="3089"/>
        <item x="3080"/>
        <item m="1" x="4211"/>
        <item m="1" x="4394"/>
        <item m="1" x="4335"/>
        <item x="3079"/>
        <item m="1" x="4788"/>
        <item x="3087"/>
        <item m="1" x="3842"/>
        <item x="2815"/>
        <item x="841"/>
        <item m="1" x="4137"/>
        <item m="1" x="4811"/>
        <item m="1" x="3701"/>
        <item x="3094"/>
        <item x="1703"/>
        <item m="1" x="3559"/>
        <item m="1" x="4638"/>
        <item m="1" x="3989"/>
        <item m="1" x="3582"/>
        <item x="1794"/>
        <item m="1" x="3795"/>
        <item x="3095"/>
        <item x="3096"/>
        <item x="3097"/>
        <item x="3098"/>
        <item m="1" x="3973"/>
        <item m="1" x="4749"/>
        <item x="3099"/>
        <item m="1" x="3583"/>
        <item m="1" x="4271"/>
        <item x="3101"/>
        <item m="1" x="3584"/>
        <item m="1" x="4969"/>
        <item m="1" x="4314"/>
        <item m="1" x="4882"/>
        <item x="3437"/>
        <item x="3102"/>
        <item x="3103"/>
        <item x="3104"/>
        <item m="1" x="4204"/>
        <item m="1" x="4279"/>
        <item x="3105"/>
        <item m="1" x="4414"/>
        <item m="1" x="4453"/>
        <item m="1" x="3567"/>
        <item m="1" x="4291"/>
        <item x="1817"/>
        <item x="541"/>
        <item x="3106"/>
        <item m="1" x="4073"/>
        <item x="1805"/>
        <item x="3107"/>
        <item x="3108"/>
        <item m="1" x="3796"/>
        <item m="1" x="3585"/>
        <item m="1" x="4860"/>
        <item x="1388"/>
        <item m="1" x="3660"/>
        <item x="1997"/>
        <item m="1" x="3798"/>
        <item m="1" x="3649"/>
        <item m="1" x="3799"/>
        <item m="1" x="3800"/>
        <item x="3382"/>
        <item m="1" x="4321"/>
        <item m="1" x="4634"/>
        <item m="1" x="4692"/>
        <item m="1" x="3817"/>
        <item x="559"/>
        <item m="1" x="3809"/>
        <item m="1" x="4682"/>
        <item m="1" x="4048"/>
        <item x="3110"/>
        <item x="3111"/>
        <item x="140"/>
        <item x="3112"/>
        <item m="1" x="4056"/>
        <item x="3113"/>
        <item m="1" x="4504"/>
        <item m="1" x="4062"/>
        <item x="3114"/>
        <item m="1" x="4976"/>
        <item m="1" x="4152"/>
        <item m="1" x="3969"/>
        <item m="1" x="3802"/>
        <item m="1" x="4262"/>
        <item x="3115"/>
        <item x="1669"/>
        <item x="3116"/>
        <item x="917"/>
        <item x="3117"/>
        <item m="1" x="4401"/>
        <item x="3361"/>
        <item x="2034"/>
        <item m="1" x="3979"/>
        <item m="1" x="3568"/>
        <item x="1492"/>
        <item m="1" x="4758"/>
        <item m="1" x="3803"/>
        <item x="3362"/>
        <item x="3124"/>
        <item x="3121"/>
        <item x="2912"/>
        <item m="1" x="4149"/>
        <item x="92"/>
        <item m="1" x="4485"/>
        <item x="3123"/>
        <item x="1451"/>
        <item x="3122"/>
        <item m="1" x="4328"/>
        <item x="3120"/>
        <item x="3119"/>
        <item x="497"/>
        <item x="498"/>
        <item x="500"/>
        <item x="1673"/>
        <item x="502"/>
        <item x="503"/>
        <item x="515"/>
        <item m="1" x="3705"/>
        <item m="1" x="4344"/>
        <item x="516"/>
        <item x="518"/>
        <item x="519"/>
        <item x="520"/>
        <item x="521"/>
        <item x="522"/>
        <item m="1" x="4883"/>
        <item m="1" x="4171"/>
        <item x="525"/>
        <item m="1" x="3707"/>
        <item x="526"/>
        <item m="1" x="4514"/>
        <item m="1" x="4195"/>
        <item x="529"/>
        <item x="530"/>
        <item x="531"/>
        <item x="533"/>
        <item x="534"/>
        <item x="548"/>
        <item x="549"/>
        <item x="550"/>
        <item x="551"/>
        <item x="552"/>
        <item x="553"/>
        <item x="554"/>
        <item x="555"/>
        <item x="556"/>
        <item x="557"/>
        <item m="1" x="3941"/>
        <item x="558"/>
        <item x="560"/>
        <item m="1" x="4075"/>
        <item m="1" x="4725"/>
        <item m="1" x="3710"/>
        <item x="1783"/>
        <item m="1" x="4400"/>
        <item x="563"/>
        <item x="222"/>
        <item x="565"/>
        <item x="566"/>
        <item x="567"/>
        <item m="1" x="4322"/>
        <item x="572"/>
        <item x="573"/>
        <item x="574"/>
        <item x="575"/>
        <item x="576"/>
        <item x="577"/>
        <item m="1" x="4014"/>
        <item x="579"/>
        <item x="580"/>
        <item m="1" x="4443"/>
        <item x="582"/>
        <item x="1233"/>
        <item x="584"/>
        <item m="1" x="4169"/>
        <item m="1" x="4765"/>
        <item m="1" x="3711"/>
        <item x="587"/>
        <item x="588"/>
        <item x="589"/>
        <item x="481"/>
        <item x="590"/>
        <item m="1" x="3712"/>
        <item x="591"/>
        <item x="592"/>
        <item m="1" x="4645"/>
        <item x="593"/>
        <item x="594"/>
        <item m="1" x="4886"/>
        <item x="595"/>
        <item x="596"/>
        <item m="1" x="4579"/>
        <item x="598"/>
        <item x="599"/>
        <item x="600"/>
        <item x="601"/>
        <item x="602"/>
        <item x="603"/>
        <item x="604"/>
        <item x="605"/>
        <item x="606"/>
        <item x="608"/>
        <item x="609"/>
        <item m="1" x="4415"/>
        <item x="610"/>
        <item m="1" x="3713"/>
        <item m="1" x="3714"/>
        <item x="612"/>
        <item x="614"/>
        <item x="615"/>
        <item x="581"/>
        <item m="1" x="4601"/>
        <item x="616"/>
        <item x="618"/>
        <item x="620"/>
        <item x="621"/>
        <item x="622"/>
        <item x="623"/>
        <item x="624"/>
        <item m="1" x="4357"/>
        <item x="626"/>
        <item x="627"/>
        <item x="137"/>
        <item x="545"/>
        <item x="628"/>
        <item x="629"/>
        <item x="630"/>
        <item x="631"/>
        <item x="632"/>
        <item x="633"/>
        <item m="1" x="4865"/>
        <item x="634"/>
        <item x="635"/>
        <item m="1" x="3867"/>
        <item m="1" x="3716"/>
        <item x="637"/>
        <item x="638"/>
        <item x="639"/>
        <item x="640"/>
        <item x="641"/>
        <item x="642"/>
        <item x="643"/>
        <item x="644"/>
        <item x="645"/>
        <item x="646"/>
        <item x="647"/>
        <item x="648"/>
        <item x="649"/>
        <item x="327"/>
        <item x="652"/>
        <item m="1" x="3717"/>
        <item m="1" x="4903"/>
        <item x="653"/>
        <item x="654"/>
        <item x="655"/>
        <item x="656"/>
        <item m="1" x="3718"/>
        <item x="657"/>
        <item x="658"/>
        <item x="659"/>
        <item m="1" x="4466"/>
        <item x="660"/>
        <item x="661"/>
        <item x="1850"/>
        <item x="662"/>
        <item x="663"/>
        <item x="2812"/>
        <item x="664"/>
        <item x="665"/>
        <item x="666"/>
        <item x="667"/>
        <item x="668"/>
        <item x="669"/>
        <item x="671"/>
        <item x="701"/>
        <item x="215"/>
        <item m="1" x="3720"/>
        <item m="1" x="3721"/>
        <item x="674"/>
        <item x="675"/>
        <item x="676"/>
        <item x="677"/>
        <item x="678"/>
        <item x="679"/>
        <item x="681"/>
        <item x="682"/>
        <item x="568"/>
        <item x="685"/>
        <item x="686"/>
        <item x="687"/>
        <item x="688"/>
        <item x="689"/>
        <item x="690"/>
        <item x="692"/>
        <item x="693"/>
        <item x="694"/>
        <item x="1380"/>
        <item m="1" x="3841"/>
        <item x="698"/>
        <item x="699"/>
        <item m="1" x="3722"/>
        <item m="1" x="3723"/>
        <item x="702"/>
        <item m="1" x="3724"/>
        <item x="703"/>
        <item x="705"/>
        <item m="1" x="4814"/>
        <item x="706"/>
        <item x="708"/>
        <item x="3421"/>
        <item x="709"/>
        <item x="710"/>
        <item x="711"/>
        <item m="1" x="4613"/>
        <item x="712"/>
        <item x="713"/>
        <item x="714"/>
        <item x="715"/>
        <item x="716"/>
        <item x="164"/>
        <item x="718"/>
        <item x="719"/>
        <item x="720"/>
        <item x="722"/>
        <item x="723"/>
        <item x="724"/>
        <item m="1" x="4021"/>
        <item x="3481"/>
        <item x="725"/>
        <item m="1" x="3978"/>
        <item m="1" x="3725"/>
        <item m="1" x="3726"/>
        <item x="726"/>
        <item m="1" x="3727"/>
        <item x="727"/>
        <item x="728"/>
        <item x="729"/>
        <item x="730"/>
        <item x="731"/>
        <item m="1" x="4264"/>
        <item x="733"/>
        <item x="734"/>
        <item x="735"/>
        <item x="736"/>
        <item m="1" x="3729"/>
        <item x="737"/>
        <item x="738"/>
        <item x="739"/>
        <item x="740"/>
        <item x="741"/>
        <item x="742"/>
        <item x="743"/>
        <item x="746"/>
        <item m="1" x="4817"/>
        <item x="747"/>
        <item x="748"/>
        <item m="1" x="4455"/>
        <item x="749"/>
        <item x="750"/>
        <item m="1" x="4737"/>
        <item m="1" x="3949"/>
        <item x="753"/>
        <item x="754"/>
        <item x="755"/>
        <item x="756"/>
        <item x="757"/>
        <item x="758"/>
        <item x="759"/>
        <item m="1" x="4890"/>
        <item x="760"/>
        <item m="1" x="3998"/>
        <item m="1" x="4018"/>
        <item m="1" x="4723"/>
        <item x="353"/>
        <item m="1" x="4641"/>
        <item x="1393"/>
        <item x="1394"/>
        <item x="1395"/>
        <item x="1396"/>
        <item x="1397"/>
        <item x="1398"/>
        <item x="1399"/>
        <item x="1402"/>
        <item x="357"/>
        <item x="1403"/>
        <item x="1404"/>
        <item x="1405"/>
        <item x="1406"/>
        <item x="1407"/>
        <item x="1408"/>
        <item x="1409"/>
        <item x="1410"/>
        <item m="1" x="4474"/>
        <item x="1411"/>
        <item m="1" x="4412"/>
        <item x="1413"/>
        <item x="1415"/>
        <item m="1" x="4512"/>
        <item x="1416"/>
        <item x="240"/>
        <item x="3409"/>
        <item m="1" x="4332"/>
        <item x="3088"/>
        <item m="1" x="3918"/>
        <item m="1" x="4649"/>
        <item m="1" x="4475"/>
        <item x="3410"/>
        <item x="3411"/>
        <item x="3412"/>
        <item x="3413"/>
        <item m="1" x="4900"/>
        <item x="3414"/>
        <item x="3218"/>
        <item m="1" x="4896"/>
        <item x="138"/>
        <item x="122"/>
        <item x="1893"/>
        <item x="3415"/>
        <item m="1" x="3689"/>
        <item x="1859"/>
        <item x="3416"/>
        <item x="3417"/>
        <item x="1295"/>
        <item x="3156"/>
        <item m="1" x="4576"/>
        <item m="1" x="4247"/>
        <item m="1" x="4836"/>
        <item x="151"/>
        <item m="1" x="4132"/>
        <item m="1" x="4774"/>
        <item m="1" x="4525"/>
        <item x="75"/>
        <item x="3419"/>
        <item x="2439"/>
        <item x="3420"/>
        <item x="3241"/>
        <item m="1" x="4013"/>
        <item m="1" x="4730"/>
        <item m="1" x="3676"/>
        <item x="2443"/>
        <item m="1" x="4812"/>
        <item x="250"/>
        <item m="1" x="4509"/>
        <item m="1" x="4691"/>
        <item x="3164"/>
        <item x="3422"/>
        <item x="3423"/>
        <item x="3438"/>
        <item m="1" x="4225"/>
        <item x="2925"/>
        <item x="3424"/>
        <item x="235"/>
        <item m="1" x="4950"/>
        <item m="1" x="4899"/>
        <item m="1" x="4312"/>
        <item m="1" x="3648"/>
        <item m="1" x="4251"/>
        <item m="1" x="4081"/>
        <item m="1" x="4606"/>
        <item x="3425"/>
        <item x="2037"/>
        <item m="1" x="4549"/>
        <item x="3426"/>
        <item x="2854"/>
        <item x="3427"/>
        <item x="3166"/>
        <item x="3428"/>
        <item x="3429"/>
        <item x="2291"/>
        <item m="1" x="3690"/>
        <item m="1" x="4648"/>
        <item x="3430"/>
        <item m="1" x="3586"/>
        <item m="1" x="4707"/>
        <item x="527"/>
        <item m="1" x="4972"/>
        <item x="236"/>
        <item m="1" x="3934"/>
        <item m="1" x="4416"/>
        <item x="237"/>
        <item m="1" x="3677"/>
        <item m="1" x="4042"/>
        <item x="3431"/>
        <item x="3432"/>
        <item x="3433"/>
        <item m="1" x="3691"/>
        <item m="1" x="3650"/>
        <item m="1" x="4215"/>
        <item m="1" x="4813"/>
        <item m="1" x="4203"/>
        <item x="3434"/>
        <item m="1" x="4403"/>
        <item x="3435"/>
        <item x="3436"/>
        <item m="1" x="3692"/>
        <item m="1" x="3678"/>
        <item m="1" x="3679"/>
        <item x="3513"/>
        <item m="1" x="3911"/>
        <item x="28"/>
        <item x="1561"/>
        <item x="1562"/>
        <item m="1" x="4194"/>
        <item m="1" x="4458"/>
        <item x="1563"/>
        <item x="1564"/>
        <item x="1565"/>
        <item x="1566"/>
        <item x="1567"/>
        <item x="1568"/>
        <item m="1" x="4733"/>
        <item x="337"/>
        <item x="1569"/>
        <item x="1230"/>
        <item m="1" x="3537"/>
        <item x="1239"/>
        <item x="1229"/>
        <item x="1242"/>
        <item m="1" x="3531"/>
        <item x="1248"/>
        <item x="1250"/>
        <item x="1226"/>
        <item x="1240"/>
        <item x="1251"/>
        <item m="1" x="3546"/>
        <item m="1" x="3536"/>
        <item x="1231"/>
        <item x="1225"/>
        <item x="1235"/>
        <item x="1241"/>
        <item x="333"/>
        <item m="1" x="3538"/>
        <item x="1221"/>
        <item x="1228"/>
        <item x="1238"/>
        <item x="1223"/>
        <item m="1" x="3532"/>
        <item m="1" x="3540"/>
        <item x="1222"/>
        <item m="1" x="3539"/>
        <item m="1" x="3541"/>
        <item m="1" x="3534"/>
        <item x="1243"/>
        <item x="1236"/>
        <item x="1237"/>
        <item x="1245"/>
        <item m="1" x="3547"/>
        <item x="1234"/>
        <item x="201"/>
        <item x="3059"/>
        <item x="3061"/>
        <item x="3062"/>
        <item x="3064"/>
        <item x="3065"/>
        <item x="3066"/>
        <item x="3067"/>
        <item x="3068"/>
        <item x="3256"/>
        <item x="3070"/>
        <item x="445"/>
        <item m="1" x="3820"/>
        <item x="3238"/>
        <item x="3239"/>
        <item x="71"/>
        <item m="1" x="3573"/>
        <item x="3240"/>
        <item x="238"/>
        <item m="1" x="4454"/>
        <item m="1" x="3902"/>
        <item x="3242"/>
        <item x="3243"/>
        <item x="469"/>
        <item x="3244"/>
        <item x="3245"/>
        <item x="3246"/>
        <item x="3248"/>
        <item x="239"/>
        <item x="3250"/>
        <item x="3252"/>
        <item x="3253"/>
        <item x="3254"/>
        <item x="3255"/>
        <item x="850"/>
        <item x="3257"/>
        <item x="3258"/>
        <item m="1" x="4307"/>
        <item x="251"/>
        <item x="252"/>
        <item x="254"/>
        <item x="3260"/>
        <item m="1" x="4057"/>
        <item x="3261"/>
        <item x="255"/>
        <item x="3262"/>
        <item x="3263"/>
        <item m="1" x="4377"/>
        <item m="1" x="4180"/>
        <item m="1" x="4764"/>
        <item m="1" x="4870"/>
        <item m="1" x="4904"/>
        <item m="1" x="4097"/>
        <item x="90"/>
        <item x="3153"/>
        <item x="91"/>
        <item x="93"/>
        <item x="3211"/>
        <item x="3265"/>
        <item x="3266"/>
        <item m="1" x="3844"/>
        <item x="3268"/>
        <item x="3269"/>
        <item x="94"/>
        <item x="95"/>
        <item x="72"/>
        <item x="73"/>
        <item x="3270"/>
        <item x="3271"/>
        <item m="1" x="4632"/>
        <item m="1" x="4419"/>
        <item x="3274"/>
        <item x="120"/>
        <item x="96"/>
        <item x="223"/>
        <item x="224"/>
        <item m="1" x="4902"/>
        <item x="139"/>
        <item x="373"/>
        <item x="3276"/>
        <item x="3073"/>
        <item m="1" x="4916"/>
        <item m="1" x="4163"/>
        <item m="1" x="4912"/>
        <item x="3279"/>
        <item m="1" x="3889"/>
        <item m="1" x="4714"/>
        <item m="1" x="4196"/>
        <item x="1706"/>
        <item x="257"/>
        <item m="1" x="4508"/>
        <item x="3284"/>
        <item m="1" x="4409"/>
        <item x="3285"/>
        <item m="1" x="4185"/>
        <item m="1" x="4727"/>
        <item m="1" x="4188"/>
        <item m="1" x="4472"/>
        <item m="1" x="4035"/>
        <item m="1" x="4040"/>
        <item m="1" x="3945"/>
        <item x="3482"/>
        <item x="3483"/>
        <item x="1826"/>
        <item x="3484"/>
        <item x="3485"/>
        <item x="3486"/>
        <item x="3487"/>
        <item x="3497"/>
        <item m="1" x="3806"/>
        <item x="3498"/>
        <item m="1" x="3939"/>
        <item x="3499"/>
        <item x="1845"/>
        <item m="1" x="4480"/>
        <item m="1" x="4106"/>
        <item m="1" x="4143"/>
        <item m="1" x="4492"/>
        <item m="1" x="4037"/>
        <item m="1" x="4897"/>
        <item m="1" x="4078"/>
        <item m="1" x="4793"/>
        <item m="1" x="4359"/>
        <item m="1" x="4308"/>
        <item m="1" x="4581"/>
        <item m="1" x="4577"/>
        <item m="1" x="4915"/>
        <item m="1" x="3888"/>
        <item m="1" x="4834"/>
        <item m="1" x="4345"/>
        <item m="1" x="4024"/>
        <item m="1" x="4553"/>
        <item m="1" x="3860"/>
        <item m="1" x="3859"/>
        <item x="2038"/>
        <item m="1" x="4518"/>
        <item x="3500"/>
        <item x="3315"/>
        <item m="1" x="4555"/>
        <item m="1" x="4499"/>
        <item x="3501"/>
        <item x="3488"/>
        <item x="3489"/>
        <item m="1" x="4028"/>
        <item x="3502"/>
        <item x="3490"/>
        <item x="3491"/>
        <item x="3492"/>
        <item x="3494"/>
        <item m="1" x="4949"/>
        <item m="1" x="3853"/>
        <item m="1" x="4233"/>
        <item m="1" x="4694"/>
        <item m="1" x="4051"/>
        <item x="1609"/>
        <item x="1917"/>
        <item x="1918"/>
        <item x="1919"/>
        <item x="1920"/>
        <item x="1921"/>
        <item x="1922"/>
        <item x="1923"/>
        <item x="1751"/>
        <item x="1772"/>
        <item m="1" x="4564"/>
        <item m="1" x="3808"/>
        <item x="2293"/>
        <item m="1" x="3810"/>
        <item x="1678"/>
        <item x="1681"/>
        <item x="1684"/>
        <item x="1685"/>
        <item x="1687"/>
        <item x="1690"/>
        <item x="1691"/>
        <item x="1692"/>
        <item x="1693"/>
        <item x="1694"/>
        <item x="1695"/>
        <item x="1696"/>
        <item x="1697"/>
        <item x="1700"/>
        <item x="1701"/>
        <item x="1702"/>
        <item x="1708"/>
        <item x="1711"/>
        <item x="207"/>
        <item x="1715"/>
        <item x="1716"/>
        <item x="1854"/>
        <item x="1252"/>
        <item x="1717"/>
        <item x="1721"/>
        <item x="1724"/>
        <item x="1725"/>
        <item x="1726"/>
        <item x="1727"/>
        <item x="1731"/>
        <item x="1732"/>
        <item x="1735"/>
        <item x="1736"/>
        <item x="1737"/>
        <item x="1738"/>
        <item x="1739"/>
        <item x="1740"/>
        <item x="1741"/>
        <item x="1743"/>
        <item x="1746"/>
        <item x="1747"/>
        <item m="1" x="4960"/>
        <item m="1" x="3811"/>
        <item x="1756"/>
        <item x="1758"/>
        <item x="1759"/>
        <item x="1760"/>
        <item x="1761"/>
        <item x="1762"/>
        <item x="1764"/>
        <item x="1768"/>
        <item x="2089"/>
        <item x="1771"/>
        <item x="1774"/>
        <item x="1776"/>
        <item x="1777"/>
        <item x="1778"/>
        <item x="1782"/>
        <item m="1" x="4506"/>
        <item x="1788"/>
        <item x="1792"/>
        <item x="1795"/>
        <item x="1796"/>
        <item x="1797"/>
        <item m="1" x="4510"/>
        <item x="1799"/>
        <item x="1801"/>
        <item x="1807"/>
        <item x="1810"/>
        <item x="1811"/>
        <item x="1813"/>
        <item x="1814"/>
        <item x="1815"/>
        <item x="1818"/>
        <item x="1819"/>
        <item x="1821"/>
        <item x="1822"/>
        <item x="1827"/>
        <item x="1833"/>
        <item x="1834"/>
        <item x="1835"/>
        <item x="1839"/>
        <item x="1847"/>
        <item x="1848"/>
        <item x="1849"/>
        <item x="1546"/>
        <item x="1851"/>
        <item x="1852"/>
        <item x="1860"/>
        <item x="1861"/>
        <item x="1863"/>
        <item x="1864"/>
        <item x="1869"/>
        <item x="461"/>
        <item x="1871"/>
        <item x="1872"/>
        <item x="1873"/>
        <item x="1874"/>
        <item x="1875"/>
        <item x="1876"/>
        <item x="1877"/>
        <item x="242"/>
        <item x="1878"/>
        <item x="243"/>
        <item x="1880"/>
        <item x="1881"/>
        <item x="205"/>
        <item x="1882"/>
        <item x="1884"/>
        <item x="1885"/>
        <item x="1886"/>
        <item x="1887"/>
        <item x="1888"/>
        <item x="1122"/>
        <item m="1" x="3854"/>
        <item x="1889"/>
        <item x="1891"/>
        <item x="1892"/>
        <item x="286"/>
        <item x="287"/>
        <item x="288"/>
        <item x="290"/>
        <item x="291"/>
        <item x="293"/>
        <item x="294"/>
        <item x="296"/>
        <item x="297"/>
        <item x="300"/>
        <item x="937"/>
        <item x="302"/>
        <item x="303"/>
        <item x="304"/>
        <item x="305"/>
        <item x="306"/>
        <item x="308"/>
        <item x="309"/>
        <item x="314"/>
        <item x="315"/>
        <item x="316"/>
        <item x="317"/>
        <item x="318"/>
        <item x="319"/>
        <item x="320"/>
        <item x="321"/>
        <item x="324"/>
        <item x="325"/>
        <item x="326"/>
        <item x="329"/>
        <item m="1" x="3987"/>
        <item x="336"/>
        <item x="3137"/>
        <item x="338"/>
        <item m="1" x="4293"/>
        <item x="339"/>
        <item x="340"/>
        <item x="343"/>
        <item x="344"/>
        <item x="345"/>
        <item x="347"/>
        <item x="348"/>
        <item x="349"/>
        <item m="1" x="4523"/>
        <item x="350"/>
        <item x="351"/>
        <item x="352"/>
        <item x="354"/>
        <item m="1" x="4507"/>
        <item m="1" x="4828"/>
        <item x="174"/>
        <item x="355"/>
        <item m="1" x="4537"/>
        <item x="359"/>
        <item x="360"/>
        <item m="1" x="4153"/>
        <item x="362"/>
        <item x="363"/>
        <item x="366"/>
        <item x="368"/>
        <item x="370"/>
        <item x="371"/>
        <item x="372"/>
        <item m="1" x="4864"/>
        <item x="378"/>
        <item x="380"/>
        <item x="381"/>
        <item x="382"/>
        <item x="383"/>
        <item x="384"/>
        <item x="385"/>
        <item m="1" x="3558"/>
        <item m="1" x="3930"/>
        <item m="1" x="4686"/>
        <item x="389"/>
        <item x="390"/>
        <item x="391"/>
        <item x="392"/>
        <item x="393"/>
        <item x="394"/>
        <item x="395"/>
        <item x="396"/>
        <item x="397"/>
        <item x="398"/>
        <item m="1" x="4381"/>
        <item x="399"/>
        <item x="400"/>
        <item x="401"/>
        <item x="195"/>
        <item m="1" x="3856"/>
        <item x="404"/>
        <item x="407"/>
        <item x="408"/>
        <item x="411"/>
        <item x="412"/>
        <item x="414"/>
        <item x="416"/>
        <item x="417"/>
        <item x="418"/>
        <item x="419"/>
        <item x="421"/>
        <item x="422"/>
        <item x="423"/>
        <item x="424"/>
        <item x="63"/>
        <item m="1" x="3870"/>
        <item x="426"/>
        <item x="427"/>
        <item x="429"/>
        <item x="430"/>
        <item m="1" x="4348"/>
        <item x="431"/>
        <item x="432"/>
        <item x="435"/>
        <item x="436"/>
        <item x="438"/>
        <item x="441"/>
        <item x="442"/>
        <item m="1" x="3872"/>
        <item x="443"/>
        <item x="444"/>
        <item x="446"/>
        <item x="447"/>
        <item x="448"/>
        <item x="449"/>
        <item x="450"/>
        <item x="451"/>
        <item x="453"/>
        <item x="454"/>
        <item x="455"/>
        <item x="456"/>
        <item x="457"/>
        <item x="458"/>
        <item x="460"/>
        <item x="462"/>
        <item x="463"/>
        <item m="1" x="4664"/>
        <item x="465"/>
        <item x="466"/>
        <item x="468"/>
        <item x="470"/>
        <item m="1" x="3549"/>
        <item x="842"/>
        <item m="1" x="4609"/>
        <item x="873"/>
        <item x="866"/>
        <item m="1" x="4527"/>
        <item m="1" x="3693"/>
        <item m="1" x="4855"/>
        <item m="1" x="4366"/>
        <item m="1" x="4699"/>
        <item m="1" x="4462"/>
        <item m="1" x="4275"/>
        <item x="948"/>
        <item m="1" x="4868"/>
        <item m="1" x="4060"/>
        <item m="1" x="4762"/>
        <item m="1" x="3874"/>
        <item m="1" x="4578"/>
        <item m="1" x="3982"/>
        <item m="1" x="3880"/>
        <item x="1284"/>
        <item x="1285"/>
        <item x="1286"/>
        <item x="1298"/>
        <item x="1314"/>
        <item m="1" x="4658"/>
        <item x="1296"/>
        <item x="1287"/>
        <item x="1304"/>
        <item x="1316"/>
        <item m="1" x="4630"/>
        <item m="1" x="4854"/>
        <item x="1294"/>
        <item x="1312"/>
        <item x="1313"/>
        <item m="1" x="3828"/>
        <item m="1" x="3879"/>
        <item x="167"/>
        <item x="3014"/>
        <item m="1" x="3992"/>
        <item x="1281"/>
        <item x="1299"/>
        <item x="1300"/>
        <item x="1305"/>
        <item x="1282"/>
        <item x="166"/>
        <item x="1297"/>
        <item m="1" x="4361"/>
        <item m="1" x="3861"/>
        <item x="1309"/>
        <item m="1" x="3645"/>
        <item m="1" x="4456"/>
        <item x="169"/>
        <item x="1289"/>
        <item m="1" x="4063"/>
        <item x="1302"/>
        <item m="1" x="4711"/>
        <item x="152"/>
        <item x="107"/>
        <item m="1" x="3739"/>
        <item m="1" x="4115"/>
        <item m="1" x="4376"/>
        <item m="1" x="4852"/>
        <item m="1" x="4055"/>
        <item x="2430"/>
        <item x="1092"/>
        <item m="1" x="4926"/>
        <item x="1445"/>
        <item m="1" x="4222"/>
        <item x="1446"/>
        <item x="1447"/>
        <item x="1448"/>
        <item x="1449"/>
        <item x="1450"/>
        <item x="1454"/>
        <item x="1455"/>
        <item m="1" x="3846"/>
        <item x="1457"/>
        <item m="1" x="4666"/>
        <item x="1470"/>
        <item x="1465"/>
        <item x="3165"/>
        <item x="1471"/>
        <item m="1" x="4086"/>
        <item x="1468"/>
        <item x="1469"/>
        <item m="1" x="3752"/>
        <item m="1" x="4365"/>
        <item x="36"/>
        <item x="2808"/>
        <item x="2809"/>
        <item m="1" x="4139"/>
        <item x="2810"/>
        <item m="1" x="3580"/>
        <item x="2811"/>
        <item m="1" x="3695"/>
        <item x="2813"/>
        <item m="1" x="4612"/>
        <item m="1" x="4189"/>
        <item m="1" x="4184"/>
        <item x="2814"/>
        <item x="2816"/>
        <item x="2817"/>
        <item m="1" x="4734"/>
        <item m="1" x="3696"/>
        <item x="914"/>
        <item x="915"/>
        <item m="1" x="3635"/>
        <item x="918"/>
        <item x="9"/>
        <item m="1" x="4114"/>
        <item x="935"/>
        <item x="17"/>
        <item x="936"/>
        <item x="18"/>
        <item x="261"/>
        <item m="1" x="3751"/>
        <item x="21"/>
        <item x="22"/>
        <item x="23"/>
        <item x="3169"/>
        <item m="1" x="4333"/>
        <item x="2094"/>
        <item x="2118"/>
        <item x="2124"/>
        <item x="2136"/>
        <item x="2138"/>
        <item x="118"/>
        <item m="1" x="4846"/>
        <item m="1" x="4554"/>
        <item x="2207"/>
        <item x="1267"/>
        <item x="2783"/>
        <item x="2580"/>
        <item m="1" x="4792"/>
        <item m="1" x="4320"/>
        <item x="110"/>
        <item x="3478"/>
        <item x="1136"/>
        <item m="1" x="3920"/>
        <item m="1" x="3878"/>
        <item x="2429"/>
        <item m="1" x="4770"/>
        <item m="1" x="4138"/>
        <item x="3146"/>
        <item m="1" x="4659"/>
        <item m="1" x="4891"/>
        <item x="1343"/>
        <item x="59"/>
        <item x="1369"/>
        <item x="1370"/>
        <item x="1373"/>
        <item m="1" x="4053"/>
        <item m="1" x="3637"/>
        <item m="1" x="3638"/>
        <item x="1507"/>
        <item m="1" x="4299"/>
        <item x="2630"/>
        <item x="2631"/>
        <item x="2633"/>
        <item x="1658"/>
        <item x="1653"/>
        <item x="204"/>
        <item m="1" x="4325"/>
        <item x="2619"/>
        <item m="1" x="4208"/>
        <item x="2621"/>
        <item x="2659"/>
        <item x="2622"/>
        <item m="1" x="4020"/>
        <item x="2668"/>
        <item m="1" x="4873"/>
        <item x="2674"/>
        <item m="1" x="4386"/>
        <item x="2618"/>
        <item m="1" x="4379"/>
        <item x="208"/>
        <item x="209"/>
        <item x="2624"/>
        <item x="210"/>
        <item x="2625"/>
        <item x="2626"/>
        <item x="211"/>
        <item m="1" x="4224"/>
        <item m="1" x="4712"/>
        <item m="1" x="4977"/>
        <item m="1" x="3852"/>
        <item m="1" x="4158"/>
        <item m="1" x="4879"/>
        <item m="1" x="4750"/>
        <item x="1538"/>
        <item x="3134"/>
        <item m="1" x="4484"/>
        <item x="2966"/>
        <item x="2975"/>
        <item x="3044"/>
        <item x="2977"/>
        <item x="37"/>
        <item m="1" x="4268"/>
        <item x="2983"/>
        <item m="1" x="4341"/>
        <item x="39"/>
        <item x="2989"/>
        <item x="2998"/>
        <item x="2014"/>
        <item x="2999"/>
        <item x="3002"/>
        <item x="3003"/>
        <item x="3007"/>
        <item m="1" x="3899"/>
        <item x="3015"/>
        <item x="3025"/>
        <item x="3028"/>
        <item x="3029"/>
        <item x="2017"/>
        <item x="43"/>
        <item x="2385"/>
        <item m="1" x="4343"/>
        <item x="2386"/>
        <item m="1" x="4956"/>
        <item m="1" x="4644"/>
        <item m="1" x="4442"/>
        <item x="79"/>
        <item x="3368"/>
        <item m="1" x="4622"/>
        <item m="1" x="4748"/>
        <item x="1190"/>
        <item x="862"/>
        <item x="1191"/>
        <item x="1192"/>
        <item x="104"/>
        <item m="1" x="4766"/>
        <item x="3345"/>
        <item x="3350"/>
        <item m="1" x="4087"/>
        <item x="1943"/>
        <item m="1" x="4030"/>
        <item m="1" x="3801"/>
        <item m="1" x="4090"/>
        <item m="1" x="3706"/>
        <item m="1" x="4669"/>
        <item x="523"/>
        <item x="564"/>
        <item x="583"/>
        <item x="585"/>
        <item x="1253"/>
        <item x="1520"/>
        <item x="1560"/>
        <item x="1521"/>
        <item x="1557"/>
        <item m="1" x="4358"/>
        <item x="1522"/>
        <item m="1" x="3835"/>
        <item x="1524"/>
        <item m="1" x="4640"/>
        <item m="1" x="3672"/>
        <item x="2168"/>
        <item m="1" x="4702"/>
        <item x="1525"/>
        <item x="1526"/>
        <item x="1527"/>
        <item x="1528"/>
        <item x="1529"/>
        <item m="1" x="4041"/>
        <item x="1530"/>
        <item x="1556"/>
        <item x="1531"/>
        <item x="1532"/>
        <item m="1" x="3935"/>
        <item x="3219"/>
        <item x="1534"/>
        <item x="1787"/>
        <item x="1535"/>
        <item m="1" x="4481"/>
        <item m="1" x="4411"/>
        <item m="1" x="4298"/>
        <item x="2019"/>
        <item x="1707"/>
        <item m="1" x="4871"/>
        <item m="1" x="4437"/>
        <item x="1559"/>
        <item m="1" x="4866"/>
        <item x="1536"/>
        <item x="1537"/>
        <item x="1539"/>
        <item x="3132"/>
        <item x="1541"/>
        <item x="1542"/>
        <item x="1543"/>
        <item m="1" x="4951"/>
        <item m="1" x="4389"/>
        <item x="2093"/>
        <item m="1" x="4584"/>
        <item x="439"/>
        <item x="1544"/>
        <item m="1" x="4108"/>
        <item x="1545"/>
        <item x="1547"/>
        <item x="1548"/>
        <item x="1549"/>
        <item x="2191"/>
        <item x="1550"/>
        <item m="1" x="4241"/>
        <item x="570"/>
        <item m="1" x="4757"/>
        <item m="1" x="4662"/>
        <item m="1" x="4406"/>
        <item m="1" x="4144"/>
        <item x="1551"/>
        <item x="1552"/>
        <item x="2541"/>
        <item x="2047"/>
        <item x="1331"/>
        <item x="3069"/>
        <item x="3133"/>
        <item x="3135"/>
        <item m="1" x="4580"/>
        <item x="2033"/>
        <item x="3136"/>
        <item x="1651"/>
        <item x="1512"/>
        <item m="1" x="3542"/>
        <item x="228"/>
        <item x="229"/>
        <item x="3138"/>
        <item x="3139"/>
        <item x="230"/>
        <item m="1" x="3804"/>
        <item x="3140"/>
        <item x="3141"/>
        <item x="132"/>
        <item x="3142"/>
        <item x="3143"/>
        <item x="3144"/>
        <item x="133"/>
        <item m="1" x="4397"/>
        <item x="3145"/>
        <item x="2013"/>
        <item x="3147"/>
        <item m="1" x="3643"/>
        <item x="3148"/>
        <item x="134"/>
        <item m="1" x="3673"/>
        <item x="3149"/>
        <item m="1" x="4355"/>
        <item m="1" x="3674"/>
        <item x="3150"/>
        <item x="3151"/>
        <item x="3249"/>
        <item m="1" x="3577"/>
        <item x="3275"/>
        <item x="3277"/>
        <item x="3278"/>
        <item x="3493"/>
        <item x="3505"/>
        <item x="3506"/>
        <item x="3507"/>
        <item x="3508"/>
        <item x="3509"/>
        <item x="3510"/>
        <item x="3511"/>
        <item x="3512"/>
        <item x="3514"/>
        <item x="3515"/>
        <item m="1" x="3807"/>
        <item x="3516"/>
        <item x="361"/>
        <item x="3205"/>
        <item x="3209"/>
        <item x="3206"/>
        <item m="1" x="3970"/>
        <item x="1307"/>
        <item m="1" x="3962"/>
        <item x="3208"/>
        <item m="1" x="4059"/>
        <item m="1" x="4965"/>
        <item m="1" x="4112"/>
        <item m="1" x="4597"/>
        <item x="295"/>
        <item x="311"/>
        <item m="1" x="4182"/>
        <item m="1" x="4592"/>
        <item m="1" x="4573"/>
        <item m="1" x="3910"/>
        <item m="1" x="4407"/>
        <item m="1" x="4771"/>
        <item m="1" x="3875"/>
        <item m="1" x="4815"/>
        <item m="1" x="4317"/>
        <item m="1" x="4000"/>
        <item x="2327"/>
        <item m="1" x="4465"/>
        <item m="1" x="3857"/>
        <item m="1" x="4957"/>
        <item m="1" x="3963"/>
        <item x="3230"/>
        <item m="1" x="4282"/>
        <item m="1" x="4809"/>
        <item m="1" x="4007"/>
        <item m="1" x="4738"/>
        <item x="2553"/>
        <item m="1" x="4503"/>
        <item m="1" x="4076"/>
        <item m="1" x="4136"/>
        <item x="1650"/>
        <item m="1" x="4624"/>
        <item m="1" x="4125"/>
        <item x="562"/>
        <item m="1" x="4697"/>
        <item m="1" x="4002"/>
        <item m="1" x="4033"/>
        <item m="1" x="4516"/>
        <item m="1" x="4779"/>
        <item m="1" x="4932"/>
        <item m="1" x="3938"/>
        <item m="1" x="4892"/>
        <item m="1" x="4608"/>
        <item m="1" x="4016"/>
        <item m="1" x="4732"/>
        <item x="840"/>
        <item m="1" x="3544"/>
        <item x="76"/>
        <item x="843"/>
        <item x="844"/>
        <item x="845"/>
        <item x="846"/>
        <item m="1" x="3564"/>
        <item x="848"/>
        <item x="849"/>
        <item x="851"/>
        <item x="852"/>
        <item x="854"/>
        <item x="855"/>
        <item x="856"/>
        <item x="1910"/>
        <item m="1" x="3606"/>
        <item m="1" x="3610"/>
        <item x="232"/>
        <item x="2312"/>
        <item x="2149"/>
        <item x="2180"/>
        <item m="1" x="3625"/>
        <item m="1" x="3628"/>
        <item m="1" x="4198"/>
        <item x="1779"/>
        <item m="1" x="4515"/>
        <item m="1" x="3898"/>
        <item m="1" x="3953"/>
        <item x="97"/>
        <item m="1" x="4620"/>
        <item m="1" x="4201"/>
        <item m="1" x="4070"/>
        <item x="1100"/>
        <item m="1" x="4705"/>
        <item m="1" x="4676"/>
        <item m="1" x="4827"/>
        <item m="1" x="4236"/>
        <item m="1" x="4743"/>
        <item m="1" x="4260"/>
        <item x="1820"/>
        <item m="1" x="3855"/>
        <item m="1" x="4911"/>
        <item m="1" x="3864"/>
        <item x="2942"/>
        <item x="1127"/>
        <item m="1" x="4930"/>
        <item x="2290"/>
        <item x="1045"/>
        <item m="1" x="3745"/>
        <item m="1" x="3746"/>
        <item m="1" x="3661"/>
        <item m="1" x="4399"/>
        <item x="2016"/>
        <item x="26"/>
        <item x="27"/>
        <item x="941"/>
        <item m="1" x="3574"/>
        <item x="942"/>
        <item x="943"/>
        <item x="479"/>
        <item m="1" x="4875"/>
        <item m="1" x="4172"/>
        <item x="486"/>
        <item x="487"/>
        <item m="1" x="4789"/>
        <item m="1" x="4847"/>
        <item m="1" x="4907"/>
        <item m="1" x="4520"/>
        <item x="493"/>
        <item m="1" x="4257"/>
        <item m="1" x="4776"/>
        <item x="2785"/>
        <item x="2877"/>
        <item x="2786"/>
        <item x="1279"/>
        <item x="3479"/>
        <item x="3480"/>
        <item x="868"/>
        <item m="1" x="3651"/>
        <item m="1" x="3652"/>
        <item x="477"/>
        <item x="1518"/>
        <item x="2634"/>
        <item m="1" x="3566"/>
        <item x="2703"/>
        <item m="1" x="3571"/>
        <item x="2632"/>
        <item x="2660"/>
        <item m="1" x="3595"/>
        <item x="2653"/>
        <item x="2560"/>
        <item x="3366"/>
        <item x="3367"/>
        <item x="3369"/>
        <item x="247"/>
        <item x="1266"/>
        <item x="1268"/>
        <item x="1196"/>
        <item x="1270"/>
        <item x="1271"/>
        <item x="1265"/>
        <item m="1" x="4548"/>
        <item x="218"/>
        <item x="2949"/>
        <item x="2955"/>
        <item x="2967"/>
        <item x="2968"/>
        <item x="2969"/>
        <item x="2970"/>
        <item m="1" x="4822"/>
        <item x="3035"/>
        <item x="44"/>
        <item x="3036"/>
        <item x="3037"/>
        <item x="3042"/>
        <item x="3043"/>
        <item x="3204"/>
        <item x="3517"/>
        <item x="3518"/>
        <item x="3519"/>
        <item x="3520"/>
        <item m="1" x="4318"/>
        <item x="1674"/>
        <item m="1" x="3954"/>
        <item x="1677"/>
        <item m="1" x="4135"/>
        <item x="2394"/>
        <item x="245"/>
        <item m="1" x="4107"/>
        <item x="2395"/>
        <item x="162"/>
        <item m="1" x="4294"/>
        <item m="1" x="4745"/>
        <item m="1" x="4489"/>
        <item m="1" x="4539"/>
        <item m="1" x="4446"/>
        <item m="1" x="4772"/>
        <item m="1" x="4942"/>
        <item m="1" x="4239"/>
        <item m="1" x="4128"/>
        <item m="1" x="4068"/>
        <item m="1" x="3921"/>
        <item x="1378"/>
        <item m="1" x="4420"/>
        <item m="1" x="3832"/>
        <item m="1" x="4806"/>
        <item m="1" x="4150"/>
        <item m="1" x="4380"/>
        <item m="1" x="4786"/>
        <item m="1" x="3929"/>
        <item m="1" x="4943"/>
        <item m="1" x="4469"/>
        <item x="2885"/>
        <item m="1" x="4818"/>
        <item x="2208"/>
        <item x="113"/>
        <item x="1608"/>
        <item x="1193"/>
        <item x="1194"/>
        <item x="1195"/>
        <item m="1" x="3984"/>
        <item x="1671"/>
        <item m="1" x="4067"/>
        <item m="1" x="4036"/>
        <item m="1" x="4600"/>
        <item x="1975"/>
        <item x="83"/>
        <item m="1" x="3647"/>
        <item x="1976"/>
        <item x="1977"/>
        <item x="85"/>
        <item x="1978"/>
        <item x="1979"/>
        <item x="1980"/>
        <item x="1981"/>
        <item m="1" x="4431"/>
        <item x="1982"/>
        <item x="1983"/>
        <item x="1984"/>
        <item x="1985"/>
        <item x="1987"/>
        <item x="1988"/>
        <item x="1990"/>
        <item x="1991"/>
        <item x="1992"/>
        <item m="1" x="3569"/>
        <item x="1993"/>
        <item x="1995"/>
        <item x="1996"/>
        <item x="1837"/>
        <item x="1205"/>
        <item m="1" x="3791"/>
        <item m="1" x="4330"/>
        <item m="1" x="3831"/>
        <item x="3212"/>
        <item m="1" x="4967"/>
        <item m="1" x="3834"/>
        <item x="3215"/>
        <item x="3214"/>
        <item m="1" x="4825"/>
        <item x="3085"/>
        <item x="561"/>
        <item x="501"/>
        <item x="535"/>
        <item x="536"/>
        <item x="537"/>
        <item x="538"/>
        <item x="539"/>
        <item x="540"/>
        <item m="1" x="4599"/>
        <item m="1" x="3709"/>
        <item m="1" x="4444"/>
        <item x="543"/>
        <item x="544"/>
        <item m="1" x="3924"/>
        <item x="546"/>
        <item x="547"/>
        <item x="586"/>
        <item x="597"/>
        <item x="613"/>
        <item m="1" x="3715"/>
        <item x="1412"/>
        <item x="2004"/>
        <item x="3220"/>
        <item x="3221"/>
        <item x="2005"/>
        <item x="3222"/>
        <item x="3223"/>
        <item x="3224"/>
        <item x="3225"/>
        <item x="225"/>
        <item x="3379"/>
        <item x="1809"/>
        <item x="1570"/>
        <item x="2164"/>
        <item m="1" x="4763"/>
        <item m="1" x="3757"/>
        <item x="2205"/>
        <item m="1" x="4245"/>
        <item m="1" x="3658"/>
        <item m="1" x="3656"/>
        <item x="2550"/>
        <item m="1" x="4272"/>
        <item x="2555"/>
        <item m="1" x="3680"/>
        <item x="2556"/>
        <item x="2546"/>
        <item x="2544"/>
        <item x="2543"/>
        <item x="2547"/>
        <item x="2552"/>
        <item x="2554"/>
        <item x="2548"/>
        <item x="2551"/>
        <item x="2557"/>
        <item x="2558"/>
        <item x="2549"/>
        <item x="2561"/>
        <item x="2562"/>
        <item m="1" x="3572"/>
        <item x="2563"/>
        <item x="2566"/>
        <item x="2567"/>
        <item x="2568"/>
        <item m="1" x="4693"/>
        <item x="2079"/>
        <item m="1" x="3563"/>
        <item m="1" x="4129"/>
        <item m="1" x="4019"/>
        <item x="3152"/>
        <item m="1" x="3843"/>
        <item m="1" x="3644"/>
        <item x="3155"/>
        <item x="231"/>
        <item m="1" x="3805"/>
        <item x="3157"/>
        <item m="1" x="4360"/>
        <item x="3159"/>
        <item m="1" x="4266"/>
        <item m="1" x="4787"/>
        <item m="1" x="4476"/>
        <item m="1" x="4945"/>
        <item m="1" x="4017"/>
        <item m="1" x="3686"/>
        <item m="1" x="3687"/>
        <item m="1" x="3688"/>
        <item x="3160"/>
        <item x="3161"/>
        <item m="1" x="3562"/>
        <item m="1" x="4878"/>
        <item x="3162"/>
        <item x="3163"/>
        <item x="233"/>
        <item x="1680"/>
        <item x="1682"/>
        <item m="1" x="3646"/>
        <item x="241"/>
        <item x="1686"/>
        <item x="1688"/>
        <item x="1698"/>
        <item x="1705"/>
        <item m="1" x="3587"/>
        <item x="1709"/>
        <item x="1710"/>
        <item x="1718"/>
        <item x="1719"/>
        <item x="1720"/>
        <item x="1722"/>
        <item x="1723"/>
        <item m="1" x="3588"/>
        <item x="1728"/>
        <item x="1729"/>
        <item x="1730"/>
        <item x="1734"/>
        <item x="1742"/>
        <item x="67"/>
        <item x="1748"/>
        <item x="1752"/>
        <item x="1757"/>
        <item x="1763"/>
        <item x="1765"/>
        <item x="1770"/>
        <item x="1773"/>
        <item x="1780"/>
        <item x="1784"/>
        <item x="1785"/>
        <item x="1793"/>
        <item x="1798"/>
        <item x="1802"/>
        <item x="1803"/>
        <item x="1804"/>
        <item x="1806"/>
        <item x="184"/>
        <item x="126"/>
        <item x="1816"/>
        <item m="1" x="3570"/>
        <item x="1825"/>
        <item x="1829"/>
        <item x="1831"/>
        <item x="1841"/>
        <item x="1846"/>
        <item x="1855"/>
        <item x="1856"/>
        <item x="1858"/>
        <item x="1862"/>
        <item x="1866"/>
        <item x="1867"/>
        <item x="1870"/>
        <item m="1" x="3589"/>
        <item x="1883"/>
        <item x="1890"/>
        <item m="1" x="4557"/>
        <item x="1894"/>
        <item x="405"/>
        <item x="900"/>
        <item x="437"/>
        <item m="1" x="4387"/>
        <item m="1" x="4124"/>
        <item x="3177"/>
        <item m="1" x="3824"/>
        <item x="3178"/>
        <item m="1" x="4937"/>
        <item m="1" x="4156"/>
        <item m="1" x="4154"/>
        <item x="3179"/>
        <item m="1" x="4374"/>
        <item m="1" x="3821"/>
        <item x="3180"/>
        <item m="1" x="3952"/>
        <item m="1" x="4430"/>
        <item m="1" x="3980"/>
        <item x="1255"/>
        <item x="1262"/>
        <item m="1" x="3557"/>
        <item x="859"/>
        <item x="860"/>
        <item m="1" x="3733"/>
        <item m="1" x="3734"/>
        <item x="3392"/>
        <item x="2615"/>
        <item m="1" x="3735"/>
        <item m="1" x="3737"/>
        <item m="1" x="3596"/>
        <item m="1" x="3639"/>
        <item m="1" x="4126"/>
        <item x="998"/>
        <item x="999"/>
        <item x="1000"/>
        <item x="1001"/>
        <item x="234"/>
        <item x="1002"/>
        <item x="1005"/>
        <item x="1006"/>
        <item x="1007"/>
        <item x="1008"/>
        <item x="1009"/>
        <item x="1010"/>
        <item x="1011"/>
        <item x="1012"/>
        <item x="1013"/>
        <item x="1014"/>
        <item x="1015"/>
        <item x="1016"/>
        <item x="187"/>
        <item x="1017"/>
        <item x="188"/>
        <item x="1018"/>
        <item x="1019"/>
        <item x="1020"/>
        <item x="1022"/>
        <item x="189"/>
        <item x="1025"/>
        <item x="1026"/>
        <item x="1027"/>
        <item x="1028"/>
        <item x="1029"/>
        <item x="1030"/>
        <item x="1031"/>
        <item x="1032"/>
        <item x="1033"/>
        <item x="1034"/>
        <item x="1035"/>
        <item x="1036"/>
        <item x="1037"/>
        <item x="1038"/>
        <item x="1039"/>
        <item x="1040"/>
        <item x="1041"/>
        <item x="1042"/>
        <item x="1043"/>
        <item x="1044"/>
        <item x="1046"/>
        <item x="1050"/>
        <item x="1051"/>
        <item x="1052"/>
        <item x="199"/>
        <item x="1053"/>
        <item x="1065"/>
        <item x="1066"/>
        <item x="1067"/>
        <item x="1068"/>
        <item x="1069"/>
        <item x="1070"/>
        <item x="1071"/>
        <item m="1" x="4628"/>
        <item x="1072"/>
        <item m="1" x="4324"/>
        <item x="1074"/>
        <item x="1075"/>
        <item x="1076"/>
        <item x="1077"/>
        <item x="1078"/>
        <item x="1079"/>
        <item x="1080"/>
        <item x="1081"/>
        <item m="1" x="3555"/>
        <item x="1082"/>
        <item x="1083"/>
        <item x="1084"/>
        <item x="1085"/>
        <item x="1086"/>
        <item x="1087"/>
        <item x="1088"/>
        <item x="1089"/>
        <item x="1090"/>
        <item x="1091"/>
        <item x="1093"/>
        <item x="1094"/>
        <item x="1095"/>
        <item x="1096"/>
        <item x="1097"/>
        <item x="1098"/>
        <item x="1099"/>
        <item x="1101"/>
        <item x="1103"/>
        <item x="1104"/>
        <item x="1105"/>
        <item x="1106"/>
        <item x="1107"/>
        <item x="1108"/>
        <item x="1109"/>
        <item x="1110"/>
        <item x="1118"/>
        <item x="200"/>
        <item x="1119"/>
        <item x="1120"/>
        <item x="1112"/>
        <item x="1121"/>
        <item x="1123"/>
        <item x="1124"/>
        <item x="1125"/>
        <item x="1126"/>
        <item x="1128"/>
        <item x="1458"/>
        <item x="1459"/>
        <item x="1460"/>
        <item x="1461"/>
        <item x="1462"/>
        <item x="1464"/>
        <item x="125"/>
        <item x="1472"/>
        <item x="1473"/>
        <item x="1474"/>
        <item x="1475"/>
        <item x="1476"/>
        <item x="1477"/>
        <item x="1478"/>
        <item x="1479"/>
        <item x="1480"/>
        <item m="1" x="3740"/>
        <item x="51"/>
        <item x="1482"/>
        <item x="1483"/>
        <item x="1485"/>
        <item x="1486"/>
        <item x="77"/>
        <item x="182"/>
        <item x="1487"/>
        <item x="1489"/>
        <item x="1490"/>
        <item x="1495"/>
        <item m="1" x="3741"/>
        <item m="1" x="3742"/>
        <item x="1496"/>
        <item m="1" x="3743"/>
        <item x="1497"/>
        <item x="1498"/>
        <item x="1499"/>
        <item x="183"/>
        <item x="1500"/>
        <item x="1501"/>
        <item x="1502"/>
        <item x="1503"/>
        <item x="190"/>
        <item x="1504"/>
        <item x="1505"/>
        <item x="1506"/>
        <item m="1" x="3744"/>
        <item x="1508"/>
        <item x="913"/>
        <item m="1" x="3663"/>
        <item m="1" x="3750"/>
        <item x="934"/>
        <item x="24"/>
        <item m="1" x="3642"/>
        <item x="938"/>
        <item x="939"/>
        <item x="25"/>
        <item x="940"/>
        <item x="944"/>
        <item x="945"/>
        <item x="2101"/>
        <item x="2104"/>
        <item x="2105"/>
        <item x="2107"/>
        <item x="2108"/>
        <item x="2112"/>
        <item x="2119"/>
        <item x="2125"/>
        <item x="2132"/>
        <item x="105"/>
        <item x="2140"/>
        <item x="410"/>
        <item x="2148"/>
        <item x="2152"/>
        <item x="2154"/>
        <item x="2160"/>
        <item x="2163"/>
        <item x="2165"/>
        <item m="1" x="3755"/>
        <item x="2179"/>
        <item x="2185"/>
        <item x="2186"/>
        <item x="2187"/>
        <item x="2189"/>
        <item x="1197"/>
        <item x="2190"/>
        <item x="2192"/>
        <item m="1" x="3758"/>
        <item m="1" x="3760"/>
        <item x="2198"/>
        <item m="1" x="3761"/>
        <item x="2203"/>
        <item m="1" x="3762"/>
        <item x="2739"/>
        <item x="64"/>
        <item x="1769"/>
        <item x="2427"/>
        <item x="2428"/>
        <item x="2432"/>
        <item x="3394"/>
        <item x="3402"/>
        <item x="3404"/>
        <item x="3527"/>
        <item x="3529"/>
        <item x="1377"/>
        <item x="1379"/>
        <item x="1384"/>
        <item x="1387"/>
        <item x="1389"/>
        <item m="1" x="4631"/>
        <item m="1" x="4237"/>
        <item x="2620"/>
        <item m="1" x="4653"/>
        <item m="1" x="4240"/>
        <item m="1" x="4688"/>
        <item m="1" x="4736"/>
        <item m="1" x="3868"/>
        <item m="1" x="3991"/>
        <item m="1" x="4424"/>
        <item m="1" x="4918"/>
        <item m="1" x="4623"/>
        <item x="2646"/>
        <item m="1" x="4668"/>
        <item m="1" x="4842"/>
        <item x="2399"/>
        <item m="1" x="4130"/>
        <item m="1" x="4141"/>
        <item m="1" x="4546"/>
        <item m="1" x="4109"/>
        <item m="1" x="4829"/>
        <item m="1" x="4680"/>
        <item m="1" x="4187"/>
        <item m="1" x="4383"/>
        <item m="1" x="3851"/>
        <item m="1" x="4671"/>
        <item m="1" x="4541"/>
        <item m="1" x="4410"/>
        <item m="1" x="4230"/>
        <item m="1" x="4074"/>
        <item m="1" x="4583"/>
        <item x="2308"/>
        <item m="1" x="4471"/>
        <item m="1" x="4094"/>
        <item m="1" x="3966"/>
        <item m="1" x="3925"/>
        <item m="1" x="4637"/>
        <item m="1" x="4267"/>
        <item m="1" x="4287"/>
        <item m="1" x="4742"/>
        <item m="1" x="4837"/>
        <item m="1" x="4498"/>
        <item m="1" x="4872"/>
        <item m="1" x="4675"/>
        <item m="1" x="4427"/>
        <item m="1" x="4784"/>
        <item m="1" x="4246"/>
        <item m="1" x="4901"/>
        <item m="1" x="4259"/>
        <item m="1" x="4790"/>
        <item m="1" x="4193"/>
        <item m="1" x="4853"/>
        <item m="1" x="4160"/>
        <item x="2451"/>
        <item m="1" x="3997"/>
        <item m="1" x="4319"/>
        <item m="1" x="3975"/>
        <item m="1" x="4726"/>
        <item m="1" x="4689"/>
        <item m="1" x="4392"/>
        <item m="1" x="4058"/>
        <item m="1" x="3882"/>
        <item m="1" x="4098"/>
        <item m="1" x="4843"/>
        <item m="1" x="4220"/>
        <item m="1" x="4760"/>
        <item m="1" x="3819"/>
        <item m="1" x="4417"/>
        <item m="1" x="4610"/>
        <item x="2007"/>
        <item m="1" x="4535"/>
        <item m="1" x="4197"/>
        <item m="1" x="4667"/>
        <item m="1" x="4077"/>
        <item m="1" x="3823"/>
        <item m="1" x="4450"/>
        <item m="1" x="3932"/>
        <item m="1" x="3904"/>
        <item m="1" x="4936"/>
        <item m="1" x="4876"/>
        <item m="1" x="4089"/>
        <item m="1" x="3967"/>
        <item m="1" x="4816"/>
        <item m="1" x="4105"/>
        <item x="2687"/>
        <item m="1" x="4104"/>
        <item m="1" x="3847"/>
        <item m="1" x="4530"/>
        <item m="1" x="4214"/>
        <item m="1" x="4832"/>
        <item m="1" x="4364"/>
        <item m="1" x="4542"/>
        <item x="2587"/>
        <item m="1" x="4805"/>
        <item m="1" x="4301"/>
        <item m="1" x="4292"/>
        <item m="1" x="4315"/>
        <item m="1" x="3976"/>
        <item m="1" x="4595"/>
        <item m="1" x="4964"/>
        <item m="1" x="3818"/>
        <item m="1" x="3985"/>
        <item m="1" x="3893"/>
        <item m="1" x="4408"/>
        <item m="1" x="4161"/>
        <item m="1" x="4146"/>
        <item m="1" x="4974"/>
        <item m="1" x="4145"/>
        <item m="1" x="4545"/>
        <item m="1" x="4116"/>
        <item m="1" x="4362"/>
        <item m="1" x="4096"/>
        <item m="1" x="4044"/>
        <item m="1" x="3901"/>
        <item m="1" x="4849"/>
        <item m="1" x="4502"/>
        <item m="1" x="4433"/>
        <item m="1" x="4696"/>
        <item m="1" x="3876"/>
        <item m="1" x="4449"/>
        <item x="2628"/>
        <item m="1" x="4285"/>
        <item m="1" x="4176"/>
        <item m="1" x="4922"/>
        <item m="1" x="4929"/>
        <item m="1" x="4473"/>
        <item m="1" x="4724"/>
        <item m="1" x="4661"/>
        <item m="1" x="3839"/>
        <item m="1" x="4835"/>
        <item m="1" x="4959"/>
        <item m="1" x="4841"/>
        <item m="1" x="3877"/>
        <item m="1" x="4221"/>
        <item m="1" x="4459"/>
        <item m="1" x="4934"/>
        <item m="1" x="3565"/>
        <item x="2713"/>
        <item x="160"/>
        <item x="2721"/>
        <item x="2954"/>
        <item x="2971"/>
        <item x="1273"/>
        <item x="1274"/>
        <item x="179"/>
        <item x="1276"/>
        <item x="216"/>
        <item x="2028"/>
        <item x="2030"/>
        <item x="3192"/>
        <item m="1" x="3704"/>
        <item x="3046"/>
        <item x="3047"/>
        <item x="3050"/>
        <item x="3051"/>
        <item m="1" x="3781"/>
        <item m="1" x="3581"/>
        <item x="163"/>
        <item x="185"/>
        <item m="1" x="3782"/>
        <item x="2396"/>
        <item x="2397"/>
        <item x="2398"/>
        <item m="1" x="3698"/>
        <item x="763"/>
        <item x="29"/>
        <item x="1198"/>
        <item x="532"/>
        <item x="1199"/>
        <item x="1617"/>
        <item x="1618"/>
        <item x="1621"/>
        <item x="1622"/>
        <item x="1632"/>
        <item x="1633"/>
        <item x="1634"/>
        <item x="1635"/>
        <item x="1636"/>
        <item x="1637"/>
        <item x="1638"/>
        <item x="1639"/>
        <item x="1640"/>
        <item x="1641"/>
        <item x="1642"/>
        <item x="1643"/>
        <item x="1644"/>
        <item x="1645"/>
        <item x="1646"/>
        <item x="1647"/>
        <item x="1648"/>
        <item x="1649"/>
        <item x="1652"/>
        <item x="1654"/>
        <item x="1655"/>
        <item x="1656"/>
        <item x="81"/>
        <item x="1959"/>
        <item x="1960"/>
        <item x="1961"/>
        <item x="248"/>
        <item x="86"/>
        <item x="1994"/>
        <item x="87"/>
        <item x="1999"/>
        <item x="2000"/>
        <item x="2001"/>
        <item x="2002"/>
        <item x="2003"/>
        <item x="88"/>
        <item x="2006"/>
        <item x="249"/>
        <item x="2008"/>
        <item x="2009"/>
        <item x="2010"/>
        <item x="2012"/>
        <item x="2015"/>
        <item x="495"/>
        <item x="2018"/>
        <item x="2020"/>
        <item x="2021"/>
        <item x="3341"/>
        <item x="3351"/>
        <item x="3352"/>
        <item x="1211"/>
        <item x="517"/>
        <item x="524"/>
        <item x="542"/>
        <item x="3090"/>
        <item x="3092"/>
        <item m="1" x="3797"/>
        <item x="1417"/>
        <item x="3226"/>
        <item x="3227"/>
        <item x="3228"/>
        <item x="2363"/>
        <item x="2504"/>
        <item x="2564"/>
        <item x="2565"/>
        <item x="2570"/>
        <item x="2573"/>
        <item x="2574"/>
        <item x="2577"/>
        <item m="1" x="3659"/>
        <item x="2578"/>
        <item x="2583"/>
        <item x="2584"/>
        <item x="2585"/>
        <item x="2586"/>
        <item x="2588"/>
        <item x="2589"/>
        <item x="2590"/>
        <item x="2591"/>
        <item x="2592"/>
        <item x="2593"/>
        <item x="2595"/>
        <item x="2080"/>
        <item m="1" x="3561"/>
        <item x="135"/>
        <item x="66"/>
        <item x="3251"/>
        <item x="74"/>
        <item x="475"/>
        <item x="1754"/>
        <item x="1808"/>
        <item x="202"/>
        <item x="1879"/>
        <item m="1" x="3815"/>
        <item m="1" x="3816"/>
        <item x="285"/>
        <item x="299"/>
        <item x="323"/>
        <item x="374"/>
        <item x="376"/>
        <item x="331"/>
        <item x="433"/>
        <item x="452"/>
        <item x="861"/>
        <item x="888"/>
        <item x="895"/>
        <item x="897"/>
        <item x="219"/>
        <item x="1055"/>
        <item x="1111"/>
        <item x="1113"/>
        <item x="1114"/>
        <item x="1115"/>
        <item x="1116"/>
        <item x="1130"/>
        <item x="1200"/>
        <item x="1246"/>
        <item x="1277"/>
        <item x="1278"/>
        <item x="1291"/>
        <item x="1292"/>
        <item x="1301"/>
        <item x="168"/>
        <item x="1303"/>
        <item x="1306"/>
        <item x="1311"/>
        <item x="1315"/>
        <item x="1383"/>
        <item x="1392"/>
        <item x="1420"/>
        <item x="1510"/>
        <item x="1511"/>
        <item x="1513"/>
        <item x="1514"/>
        <item x="1515"/>
        <item x="1516"/>
        <item x="1517"/>
        <item x="1660"/>
        <item x="1661"/>
        <item x="1662"/>
        <item x="1663"/>
        <item x="1664"/>
        <item x="1665"/>
        <item x="1666"/>
        <item x="1667"/>
        <item x="1670"/>
        <item x="1672"/>
        <item x="1753"/>
        <item x="1766"/>
        <item x="1828"/>
        <item x="1936"/>
        <item x="1937"/>
        <item x="1941"/>
        <item x="1944"/>
        <item x="1945"/>
        <item x="2022"/>
        <item x="2023"/>
        <item x="50"/>
        <item x="2027"/>
        <item x="2032"/>
        <item x="161"/>
        <item x="244"/>
        <item x="2039"/>
        <item x="2040"/>
        <item x="2042"/>
        <item x="2044"/>
        <item x="2045"/>
        <item x="2046"/>
        <item x="2048"/>
        <item x="2088"/>
        <item x="2103"/>
        <item x="2172"/>
        <item x="2217"/>
        <item x="2218"/>
        <item x="2219"/>
        <item x="2220"/>
        <item x="2221"/>
        <item x="226"/>
        <item x="2222"/>
        <item x="2223"/>
        <item x="2224"/>
        <item x="2225"/>
        <item x="2226"/>
        <item x="2227"/>
        <item x="2228"/>
        <item x="2229"/>
        <item x="2230"/>
        <item x="2231"/>
        <item x="2232"/>
        <item x="227"/>
        <item x="2234"/>
        <item x="2235"/>
        <item x="2236"/>
        <item x="2237"/>
        <item x="2238"/>
        <item x="2239"/>
        <item x="2240"/>
        <item x="2241"/>
        <item x="2242"/>
        <item x="2243"/>
        <item x="2244"/>
        <item x="2245"/>
        <item x="2246"/>
        <item x="2247"/>
        <item x="2248"/>
        <item x="2249"/>
        <item x="2250"/>
        <item x="2251"/>
        <item x="62"/>
        <item x="2252"/>
        <item x="2253"/>
        <item x="2254"/>
        <item x="2255"/>
        <item x="2256"/>
        <item x="2257"/>
        <item x="2258"/>
        <item x="2259"/>
        <item x="2260"/>
        <item x="2261"/>
        <item x="2262"/>
        <item x="2286"/>
        <item x="2287"/>
        <item x="2288"/>
        <item x="2289"/>
        <item x="2292"/>
        <item x="153"/>
        <item x="128"/>
        <item x="2294"/>
        <item x="129"/>
        <item x="2295"/>
        <item x="2297"/>
        <item x="2298"/>
        <item x="130"/>
        <item x="2300"/>
        <item x="2301"/>
        <item x="2302"/>
        <item x="2303"/>
        <item x="2309"/>
        <item x="2310"/>
        <item x="2311"/>
        <item x="78"/>
        <item x="2313"/>
        <item x="2314"/>
        <item x="2315"/>
        <item x="2316"/>
        <item x="2317"/>
        <item x="2318"/>
        <item x="2320"/>
        <item x="2322"/>
        <item x="2325"/>
        <item x="2335"/>
        <item x="2336"/>
        <item x="2344"/>
        <item x="2346"/>
        <item x="191"/>
        <item x="2347"/>
        <item x="2348"/>
        <item x="203"/>
        <item x="171"/>
        <item x="2350"/>
        <item x="2351"/>
        <item x="2352"/>
        <item x="2353"/>
        <item x="2354"/>
        <item x="2355"/>
        <item x="2357"/>
        <item x="2358"/>
        <item x="2359"/>
        <item x="2360"/>
        <item x="173"/>
        <item x="2361"/>
        <item x="2364"/>
        <item x="2365"/>
        <item x="2366"/>
        <item x="2367"/>
        <item x="2368"/>
        <item x="2369"/>
        <item x="2370"/>
        <item x="2371"/>
        <item x="2372"/>
        <item x="2373"/>
        <item x="2374"/>
        <item x="2375"/>
        <item x="2376"/>
        <item x="2377"/>
        <item x="2378"/>
        <item x="2379"/>
        <item x="2380"/>
        <item x="2381"/>
        <item x="2382"/>
        <item x="2400"/>
        <item x="2402"/>
        <item x="2403"/>
        <item x="2404"/>
        <item x="2405"/>
        <item x="2406"/>
        <item x="2407"/>
        <item x="2408"/>
        <item x="2409"/>
        <item x="2410"/>
        <item x="2411"/>
        <item x="2412"/>
        <item x="2433"/>
        <item x="2434"/>
        <item x="2435"/>
        <item x="2436"/>
        <item x="2437"/>
        <item x="2440"/>
        <item x="2442"/>
        <item x="2444"/>
        <item x="2445"/>
        <item x="2446"/>
        <item x="2447"/>
        <item x="2448"/>
        <item x="2449"/>
        <item x="2452"/>
        <item x="2598"/>
        <item x="2600"/>
        <item x="2601"/>
        <item x="2610"/>
        <item x="2616"/>
        <item x="2699"/>
        <item x="2710"/>
        <item x="2714"/>
        <item x="2716"/>
        <item x="2718"/>
        <item x="289"/>
        <item x="292"/>
        <item x="298"/>
        <item x="313"/>
        <item x="328"/>
        <item x="332"/>
        <item x="335"/>
        <item x="346"/>
        <item x="365"/>
        <item x="367"/>
        <item x="379"/>
        <item x="409"/>
        <item x="415"/>
        <item x="420"/>
        <item x="2819"/>
        <item x="2820"/>
        <item x="2824"/>
        <item x="2826"/>
        <item x="2829"/>
        <item x="2832"/>
        <item x="2834"/>
        <item x="2835"/>
        <item x="2836"/>
        <item x="2837"/>
        <item x="2838"/>
        <item x="2842"/>
        <item x="2844"/>
        <item x="2845"/>
        <item x="2847"/>
        <item x="2849"/>
        <item x="2850"/>
        <item x="2852"/>
        <item x="2855"/>
        <item x="2857"/>
        <item x="2863"/>
        <item x="2865"/>
        <item x="2866"/>
        <item x="2869"/>
        <item x="2870"/>
        <item x="2874"/>
        <item x="2875"/>
        <item x="2876"/>
        <item x="2881"/>
        <item x="2883"/>
        <item x="2886"/>
        <item x="2889"/>
        <item x="2890"/>
        <item x="2892"/>
        <item x="2896"/>
        <item x="2898"/>
        <item x="2900"/>
        <item x="2902"/>
        <item x="2903"/>
        <item x="2904"/>
        <item x="2908"/>
        <item x="2909"/>
        <item x="2910"/>
        <item x="2911"/>
        <item x="2919"/>
        <item x="2920"/>
        <item x="2921"/>
        <item x="2922"/>
        <item x="2923"/>
        <item x="2924"/>
        <item x="2926"/>
        <item x="2927"/>
        <item x="2928"/>
        <item x="2929"/>
        <item x="2930"/>
        <item x="2931"/>
        <item x="2934"/>
        <item x="2939"/>
        <item x="2940"/>
        <item x="2941"/>
        <item x="2943"/>
        <item x="2945"/>
        <item x="3053"/>
        <item x="3054"/>
        <item x="3055"/>
        <item x="3057"/>
        <item x="3058"/>
        <item x="3081"/>
        <item x="3109"/>
        <item x="3125"/>
        <item x="3126"/>
        <item x="3127"/>
        <item x="3128"/>
        <item x="3129"/>
        <item x="3130"/>
        <item x="3131"/>
        <item x="3167"/>
        <item x="3168"/>
        <item x="3216"/>
        <item x="3231"/>
        <item x="3232"/>
        <item x="3233"/>
        <item x="3234"/>
        <item x="3235"/>
        <item x="3236"/>
        <item x="3237"/>
        <item x="3280"/>
        <item x="3281"/>
        <item x="3282"/>
        <item x="3283"/>
        <item x="476"/>
        <item x="3306"/>
        <item x="3307"/>
        <item x="3308"/>
        <item x="3309"/>
        <item x="3311"/>
        <item x="3312"/>
        <item x="3313"/>
        <item x="3317"/>
        <item x="99"/>
        <item x="100"/>
        <item x="102"/>
        <item x="480"/>
        <item x="483"/>
        <item x="488"/>
        <item x="489"/>
        <item x="490"/>
        <item x="491"/>
        <item x="492"/>
        <item x="494"/>
        <item x="3357"/>
        <item x="3358"/>
        <item x="3359"/>
        <item x="114"/>
        <item x="3360"/>
        <item x="3370"/>
        <item x="3371"/>
        <item x="3372"/>
        <item x="3373"/>
        <item x="258"/>
        <item x="3380"/>
        <item x="3381"/>
        <item x="260"/>
        <item x="3383"/>
        <item x="3384"/>
        <item x="3385"/>
        <item x="3386"/>
        <item x="3387"/>
        <item x="3388"/>
        <item x="3389"/>
        <item x="3393"/>
        <item x="3439"/>
        <item x="3440"/>
        <item x="3441"/>
        <item x="3442"/>
        <item x="3443"/>
        <item x="3444"/>
        <item x="3495"/>
        <item x="3496"/>
        <item x="3504"/>
        <item x="3521"/>
        <item x="3522"/>
        <item x="3523"/>
        <item x="3524"/>
        <item x="3525"/>
        <item x="3528"/>
        <item x="504"/>
        <item x="505"/>
        <item x="506"/>
        <item x="507"/>
        <item x="509"/>
        <item x="510"/>
        <item x="511"/>
        <item x="512"/>
        <item x="513"/>
        <item x="3213"/>
        <item x="321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multipleItemSelectionAllowed="1"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defaultSubtotal="0">
      <items count="3">
        <item x="1"/>
        <item x="0"/>
        <item x="2"/>
      </items>
    </pivotField>
    <pivotField compact="0" outline="0" showAll="0"/>
    <pivotField compact="0" outline="0" showAll="0"/>
    <pivotField compact="0" outline="0" showAll="0"/>
  </pivotFields>
  <rowFields count="3">
    <field x="2"/>
    <field x="4"/>
    <field x="5"/>
  </rowFields>
  <rowItems count="621">
    <i>
      <x v="2"/>
      <x v="4290"/>
      <x v="2020"/>
    </i>
    <i r="1">
      <x v="6071"/>
      <x v="2009"/>
    </i>
    <i r="1">
      <x v="6072"/>
      <x v="2010"/>
    </i>
    <i r="1">
      <x v="6073"/>
      <x v="2012"/>
    </i>
    <i r="1">
      <x v="6074"/>
      <x v="1387"/>
    </i>
    <i r="1">
      <x v="6075"/>
      <x v="2014"/>
    </i>
    <i r="1">
      <x v="6076"/>
      <x v="1852"/>
    </i>
    <i r="1">
      <x v="6077"/>
      <x v="2017"/>
    </i>
    <i r="1">
      <x v="6078"/>
      <x v="2015"/>
    </i>
    <i r="1">
      <x v="6079"/>
      <x v="2016"/>
    </i>
    <i>
      <x v="3"/>
    </i>
    <i>
      <x v="5"/>
    </i>
    <i>
      <x v="7"/>
    </i>
    <i>
      <x v="8"/>
    </i>
    <i>
      <x v="12"/>
    </i>
    <i>
      <x v="13"/>
    </i>
    <i>
      <x v="19"/>
    </i>
    <i>
      <x v="24"/>
    </i>
    <i>
      <x v="25"/>
    </i>
    <i>
      <x v="27"/>
    </i>
    <i>
      <x v="28"/>
      <x v="186"/>
      <x v="824"/>
    </i>
    <i r="1">
      <x v="262"/>
      <x v="831"/>
    </i>
    <i r="1">
      <x v="433"/>
      <x v="826"/>
    </i>
    <i r="1">
      <x v="475"/>
      <x v="834"/>
    </i>
    <i r="1">
      <x v="957"/>
      <x v="829"/>
    </i>
    <i r="1">
      <x v="974"/>
      <x v="830"/>
    </i>
    <i r="1">
      <x v="1077"/>
      <x v="3345"/>
    </i>
    <i r="1">
      <x v="1803"/>
      <x v="822"/>
    </i>
    <i r="1">
      <x v="2248"/>
      <x v="827"/>
    </i>
    <i r="1">
      <x v="3009"/>
      <x v="823"/>
    </i>
    <i r="1">
      <x v="3614"/>
      <x v="825"/>
    </i>
    <i r="1">
      <x v="4118"/>
      <x v="832"/>
    </i>
    <i r="1">
      <x v="4120"/>
      <x v="833"/>
    </i>
    <i r="1">
      <x v="4565"/>
      <x v="1086"/>
    </i>
    <i r="1">
      <x v="4914"/>
      <x v="3346"/>
    </i>
    <i r="1">
      <x v="5468"/>
      <x v="2385"/>
    </i>
    <i r="1">
      <x v="5469"/>
      <x v="1992"/>
    </i>
    <i>
      <x v="33"/>
      <x v="74"/>
      <x v="841"/>
    </i>
    <i r="1">
      <x v="2077"/>
      <x v="835"/>
    </i>
    <i r="1">
      <x v="2219"/>
      <x v="844"/>
    </i>
    <i r="1">
      <x v="3757"/>
      <x v="836"/>
    </i>
    <i r="1">
      <x v="3839"/>
      <x v="691"/>
    </i>
    <i r="1">
      <x v="4125"/>
      <x v="319"/>
    </i>
    <i r="1">
      <x v="4126"/>
      <x v="847"/>
    </i>
    <i r="1">
      <x v="4127"/>
      <x v="848"/>
    </i>
    <i r="1">
      <x v="4128"/>
      <x v="849"/>
    </i>
    <i r="1">
      <x v="4129"/>
      <x v="850"/>
    </i>
    <i r="1">
      <x v="4131"/>
      <x v="852"/>
    </i>
    <i r="1">
      <x v="5471"/>
      <x v="845"/>
    </i>
    <i r="1">
      <x v="5472"/>
      <x v="608"/>
    </i>
    <i r="1">
      <x v="5473"/>
      <x v="4087"/>
    </i>
    <i r="1">
      <x v="6912"/>
      <x v="152"/>
    </i>
    <i r="1">
      <x v="6913"/>
      <x v="4800"/>
    </i>
    <i r="1">
      <x v="6914"/>
      <x v="4801"/>
    </i>
    <i>
      <x v="36"/>
      <x v="5621"/>
      <x v="88"/>
    </i>
    <i r="1">
      <x v="5622"/>
      <x v="2941"/>
    </i>
    <i>
      <x v="42"/>
    </i>
    <i>
      <x v="54"/>
    </i>
    <i>
      <x v="60"/>
    </i>
    <i>
      <x v="63"/>
    </i>
    <i>
      <x v="65"/>
    </i>
    <i>
      <x v="66"/>
      <x v="156"/>
      <x v="292"/>
    </i>
    <i r="1">
      <x v="513"/>
      <x v="3390"/>
    </i>
    <i r="1">
      <x v="661"/>
      <x v="1183"/>
    </i>
    <i r="1">
      <x v="691"/>
      <x v="3382"/>
    </i>
    <i r="1">
      <x v="711"/>
      <x v="2319"/>
    </i>
    <i r="1">
      <x v="1521"/>
      <x v="3376"/>
    </i>
    <i r="1">
      <x v="1529"/>
      <x v="1992"/>
    </i>
    <i r="1">
      <x v="1565"/>
      <x v="735"/>
    </i>
    <i r="1">
      <x v="1679"/>
      <x v="3377"/>
    </i>
    <i r="1">
      <x v="1762"/>
      <x v="3378"/>
    </i>
    <i r="1">
      <x v="2196"/>
      <x v="1185"/>
    </i>
    <i r="1">
      <x v="2747"/>
      <x v="3380"/>
    </i>
    <i r="1">
      <x v="2755"/>
      <x v="3389"/>
    </i>
    <i r="1">
      <x v="2936"/>
      <x v="753"/>
    </i>
    <i r="1">
      <x v="4038"/>
      <x v="2579"/>
    </i>
    <i r="1">
      <x v="4622"/>
      <x v="3384"/>
    </i>
    <i r="1">
      <x v="4627"/>
      <x v="3388"/>
    </i>
    <i r="1">
      <x v="4949"/>
      <x v="392"/>
    </i>
    <i>
      <x v="70"/>
    </i>
    <i>
      <x v="72"/>
      <x v="6947"/>
      <x v="4821"/>
    </i>
    <i r="1">
      <x v="6948"/>
      <x v="4821"/>
    </i>
    <i r="1">
      <x v="6949"/>
      <x v="4822"/>
    </i>
    <i>
      <x v="78"/>
    </i>
    <i>
      <x v="92"/>
      <x v="7157"/>
      <x v="1702"/>
    </i>
    <i r="1">
      <x v="7158"/>
      <x v="3767"/>
    </i>
    <i r="1">
      <x v="7159"/>
      <x v="4923"/>
    </i>
    <i r="1">
      <x v="7160"/>
      <x v="2493"/>
    </i>
    <i r="1">
      <x v="7161"/>
      <x v="1622"/>
    </i>
    <i r="1">
      <x v="7162"/>
      <x v="4924"/>
    </i>
    <i r="1">
      <x v="7163"/>
      <x v="1169"/>
    </i>
    <i r="1">
      <x v="7164"/>
      <x v="2284"/>
    </i>
    <i r="1">
      <x v="7165"/>
      <x v="3770"/>
    </i>
    <i r="1">
      <x v="7166"/>
      <x v="3771"/>
    </i>
    <i r="1">
      <x v="7167"/>
      <x v="4925"/>
    </i>
    <i r="1">
      <x v="7168"/>
      <x v="4926"/>
    </i>
    <i r="1">
      <x v="7169"/>
      <x v="4927"/>
    </i>
    <i r="1">
      <x v="7170"/>
      <x v="4928"/>
    </i>
    <i r="1">
      <x v="7171"/>
      <x v="4929"/>
    </i>
    <i r="1">
      <x v="7172"/>
      <x v="3776"/>
    </i>
    <i r="1">
      <x v="7173"/>
      <x v="4930"/>
    </i>
    <i r="1">
      <x v="7174"/>
      <x v="4524"/>
    </i>
    <i r="1">
      <x v="7175"/>
      <x v="1832"/>
    </i>
    <i>
      <x v="97"/>
    </i>
    <i>
      <x v="100"/>
      <x v="33"/>
      <x v="1398"/>
    </i>
    <i r="1">
      <x v="459"/>
      <x v="3779"/>
    </i>
    <i r="1">
      <x v="538"/>
      <x v="65"/>
    </i>
    <i r="1">
      <x v="971"/>
      <x v="1402"/>
    </i>
    <i r="1">
      <x v="1582"/>
      <x v="1397"/>
    </i>
    <i r="1">
      <x v="3221"/>
      <x v="828"/>
    </i>
    <i r="1">
      <x v="4581"/>
      <x v="90"/>
    </i>
    <i r="1">
      <x v="5320"/>
      <x v="1401"/>
    </i>
    <i r="1">
      <x v="5623"/>
      <x v="1286"/>
    </i>
    <i r="1">
      <x v="5624"/>
      <x v="1287"/>
    </i>
    <i r="1">
      <x v="5625"/>
      <x v="1288"/>
    </i>
    <i r="1">
      <x v="5626"/>
      <x v="1289"/>
    </i>
    <i r="1">
      <x v="5627"/>
      <x v="1290"/>
    </i>
    <i r="1">
      <x v="5628"/>
      <x v="1243"/>
    </i>
    <i r="1">
      <x v="5629"/>
      <x v="1293"/>
    </i>
    <i r="1">
      <x v="5630"/>
      <x v="1294"/>
    </i>
    <i r="1">
      <x v="5632"/>
      <x v="1296"/>
    </i>
    <i r="1">
      <x v="5633"/>
      <x v="1297"/>
    </i>
    <i r="1">
      <x v="5634"/>
      <x v="1298"/>
    </i>
    <i r="1">
      <x v="5635"/>
      <x v="1299"/>
    </i>
    <i r="1">
      <x v="5636"/>
      <x v="1301"/>
    </i>
    <i r="1">
      <x v="5637"/>
      <x v="1302"/>
    </i>
    <i r="1">
      <x v="5638"/>
      <x v="1303"/>
    </i>
    <i r="1">
      <x v="5639"/>
      <x v="1304"/>
    </i>
    <i r="1">
      <x v="5640"/>
      <x v="1305"/>
    </i>
    <i r="1">
      <x v="5642"/>
      <x v="4292"/>
    </i>
    <i r="1">
      <x v="5643"/>
      <x v="1307"/>
    </i>
    <i r="1">
      <x v="5644"/>
      <x v="1308"/>
    </i>
    <i r="1">
      <x v="5645"/>
      <x v="1309"/>
    </i>
    <i r="1">
      <x v="5646"/>
      <x v="1310"/>
    </i>
    <i r="1">
      <x v="5647"/>
      <x v="1311"/>
    </i>
    <i r="1">
      <x v="5648"/>
      <x v="1312"/>
    </i>
    <i r="1">
      <x v="5649"/>
      <x v="1313"/>
    </i>
    <i r="1">
      <x v="5650"/>
      <x v="1314"/>
    </i>
    <i r="1">
      <x v="5652"/>
      <x v="1317"/>
    </i>
    <i r="1">
      <x v="5653"/>
      <x v="1319"/>
    </i>
    <i r="1">
      <x v="5654"/>
      <x v="1230"/>
    </i>
    <i r="1">
      <x v="5656"/>
      <x v="1322"/>
    </i>
    <i r="1">
      <x v="5658"/>
      <x v="1324"/>
    </i>
    <i r="1">
      <x v="5659"/>
      <x v="1325"/>
    </i>
    <i r="1">
      <x v="5660"/>
      <x v="1327"/>
    </i>
    <i r="1">
      <x v="5661"/>
      <x v="1334"/>
    </i>
    <i r="1">
      <x v="5662"/>
      <x v="703"/>
    </i>
    <i r="1">
      <x v="5663"/>
      <x v="1338"/>
    </i>
    <i r="1">
      <x v="5664"/>
      <x v="1339"/>
    </i>
    <i r="1">
      <x v="5665"/>
      <x v="1333"/>
    </i>
    <i r="1">
      <x v="5666"/>
      <x v="1341"/>
    </i>
    <i r="1">
      <x v="5667"/>
      <x v="3287"/>
    </i>
    <i r="1">
      <x v="5668"/>
      <x v="1343"/>
    </i>
    <i r="1">
      <x v="5670"/>
      <x v="1346"/>
    </i>
    <i r="1">
      <x v="5671"/>
      <x v="1348"/>
    </i>
    <i r="1">
      <x v="5672"/>
      <x v="1349"/>
    </i>
    <i r="1">
      <x v="5673"/>
      <x v="1350"/>
    </i>
    <i r="1">
      <x v="5674"/>
      <x v="1351"/>
    </i>
    <i r="1">
      <x v="5675"/>
      <x v="1352"/>
    </i>
    <i r="1">
      <x v="5676"/>
      <x v="1353"/>
    </i>
    <i r="1">
      <x v="5677"/>
      <x v="1354"/>
    </i>
    <i r="1">
      <x v="5678"/>
      <x v="1355"/>
    </i>
    <i r="1">
      <x v="5679"/>
      <x v="1358"/>
    </i>
    <i r="1">
      <x v="5681"/>
      <x v="1360"/>
    </i>
    <i r="1">
      <x v="5682"/>
      <x v="1361"/>
    </i>
    <i r="1">
      <x v="5683"/>
      <x v="1362"/>
    </i>
    <i r="1">
      <x v="5684"/>
      <x v="1365"/>
    </i>
    <i r="1">
      <x v="5685"/>
      <x v="1366"/>
    </i>
    <i r="1">
      <x v="5686"/>
      <x v="1367"/>
    </i>
    <i r="1">
      <x v="5688"/>
      <x v="1369"/>
    </i>
    <i r="1">
      <x v="5689"/>
      <x v="1370"/>
    </i>
    <i r="1">
      <x v="5690"/>
      <x v="1372"/>
    </i>
    <i r="1">
      <x v="5691"/>
      <x v="1373"/>
    </i>
    <i r="1">
      <x v="5692"/>
      <x v="1375"/>
    </i>
    <i r="1">
      <x v="5693"/>
      <x v="1378"/>
    </i>
    <i r="1">
      <x v="5694"/>
      <x v="1379"/>
    </i>
    <i r="1">
      <x v="5695"/>
      <x v="647"/>
    </i>
    <i r="1">
      <x v="5696"/>
      <x v="291"/>
    </i>
    <i r="1">
      <x v="5697"/>
      <x v="1380"/>
    </i>
    <i r="1">
      <x v="5698"/>
      <x v="1381"/>
    </i>
    <i r="1">
      <x v="5699"/>
      <x v="1382"/>
    </i>
    <i r="1">
      <x v="5701"/>
      <x v="1384"/>
    </i>
    <i r="1">
      <x v="5702"/>
      <x v="753"/>
    </i>
    <i r="1">
      <x v="5704"/>
      <x v="1385"/>
    </i>
    <i r="1">
      <x v="5705"/>
      <x v="1386"/>
    </i>
    <i r="1">
      <x v="5707"/>
      <x v="3420"/>
    </i>
    <i r="1">
      <x v="5708"/>
      <x v="3424"/>
    </i>
    <i r="1">
      <x v="5709"/>
      <x v="595"/>
    </i>
    <i r="1">
      <x v="5710"/>
      <x v="1326"/>
    </i>
    <i r="1">
      <x v="5711"/>
      <x v="1291"/>
    </i>
    <i r="1">
      <x v="5713"/>
      <x v="3781"/>
    </i>
    <i r="1">
      <x v="5715"/>
      <x v="150"/>
    </i>
    <i r="1">
      <x v="5716"/>
      <x v="1292"/>
    </i>
    <i r="1">
      <x v="5717"/>
      <x v="159"/>
    </i>
    <i r="1">
      <x v="5718"/>
      <x v="4293"/>
    </i>
    <i r="1">
      <x v="5719"/>
      <x v="1363"/>
    </i>
    <i r="1">
      <x v="5720"/>
      <x v="1371"/>
    </i>
    <i r="1">
      <x v="5721"/>
      <x v="1336"/>
    </i>
    <i r="1">
      <x v="5722"/>
      <x v="1387"/>
    </i>
    <i r="1">
      <x v="5723"/>
      <x v="1388"/>
    </i>
    <i r="1">
      <x v="5724"/>
      <x v="1389"/>
    </i>
    <i r="1">
      <x v="5725"/>
      <x v="1390"/>
    </i>
    <i r="1">
      <x v="5726"/>
      <x v="1391"/>
    </i>
    <i r="1">
      <x v="5727"/>
      <x v="1392"/>
    </i>
    <i r="1">
      <x v="5728"/>
      <x v="1393"/>
    </i>
    <i r="1">
      <x v="5729"/>
      <x v="1394"/>
    </i>
    <i r="1">
      <x v="5730"/>
      <x v="1395"/>
    </i>
    <i r="1">
      <x v="5731"/>
      <x v="1396"/>
    </i>
    <i r="1">
      <x v="5732"/>
      <x v="1399"/>
    </i>
    <i r="1">
      <x v="5733"/>
      <x v="1400"/>
    </i>
    <i r="1">
      <x v="5734"/>
      <x v="795"/>
    </i>
    <i r="1">
      <x v="5735"/>
      <x v="1403"/>
    </i>
    <i r="1">
      <x v="5737"/>
      <x v="1404"/>
    </i>
    <i r="1">
      <x v="5738"/>
      <x v="4294"/>
    </i>
    <i r="1">
      <x v="5739"/>
      <x v="1405"/>
    </i>
    <i r="1">
      <x v="5740"/>
      <x v="1406"/>
    </i>
    <i r="1">
      <x v="5741"/>
      <x v="1407"/>
    </i>
    <i>
      <x v="101"/>
    </i>
    <i>
      <x v="105"/>
    </i>
    <i>
      <x v="113"/>
      <x v="6513"/>
      <x v="251"/>
    </i>
    <i r="1">
      <x v="6514"/>
      <x v="33"/>
    </i>
    <i r="1">
      <x v="6515"/>
      <x v="151"/>
    </i>
    <i r="1">
      <x v="6516"/>
      <x v="75"/>
    </i>
    <i r="1">
      <x v="6517"/>
      <x v="16"/>
    </i>
    <i r="1">
      <x v="6518"/>
      <x v="3426"/>
    </i>
    <i r="1">
      <x v="6519"/>
      <x v="1447"/>
    </i>
    <i r="1">
      <x v="6520"/>
      <x v="2280"/>
    </i>
    <i r="1">
      <x v="6521"/>
      <x v="1177"/>
    </i>
    <i>
      <x v="116"/>
    </i>
    <i>
      <x v="119"/>
    </i>
    <i>
      <x v="123"/>
      <x v="4220"/>
      <x v="4298"/>
    </i>
    <i r="1">
      <x v="4221"/>
      <x v="1576"/>
    </i>
    <i r="1">
      <x v="4222"/>
      <x v="1577"/>
    </i>
    <i r="1">
      <x v="4223"/>
      <x v="1578"/>
    </i>
    <i r="1">
      <x v="4224"/>
      <x v="1579"/>
    </i>
    <i r="1">
      <x v="4225"/>
      <x v="1580"/>
    </i>
    <i r="1">
      <x v="4226"/>
      <x v="1581"/>
    </i>
    <i r="1">
      <x v="4227"/>
      <x v="1582"/>
    </i>
    <i r="1">
      <x v="4228"/>
      <x v="1583"/>
    </i>
    <i r="1">
      <x v="4229"/>
      <x v="4299"/>
    </i>
    <i r="1">
      <x v="4230"/>
      <x v="1585"/>
    </i>
    <i r="1">
      <x v="4231"/>
      <x v="4300"/>
    </i>
    <i r="1">
      <x v="4232"/>
      <x v="1587"/>
    </i>
    <i r="1">
      <x v="4233"/>
      <x v="1588"/>
    </i>
    <i r="1">
      <x v="4234"/>
      <x v="1589"/>
    </i>
    <i r="1">
      <x v="4235"/>
      <x v="706"/>
    </i>
    <i>
      <x v="124"/>
    </i>
    <i>
      <x v="126"/>
    </i>
    <i>
      <x v="130"/>
    </i>
    <i>
      <x v="134"/>
    </i>
    <i>
      <x v="137"/>
      <x v="3143"/>
      <x v="3802"/>
    </i>
    <i r="1">
      <x v="3699"/>
      <x v="3234"/>
    </i>
    <i r="1">
      <x v="4709"/>
      <x v="3803"/>
    </i>
    <i r="1">
      <x v="4710"/>
      <x v="3419"/>
    </i>
    <i r="1">
      <x v="4711"/>
      <x v="3804"/>
    </i>
    <i r="1">
      <x v="4712"/>
      <x v="1990"/>
    </i>
    <i r="1">
      <x v="4713"/>
      <x v="3805"/>
    </i>
    <i r="1">
      <x v="4714"/>
      <x v="3806"/>
    </i>
    <i r="1">
      <x v="4715"/>
      <x v="3807"/>
    </i>
    <i r="1">
      <x v="4716"/>
      <x v="2134"/>
    </i>
    <i r="1">
      <x v="4717"/>
      <x v="129"/>
    </i>
    <i r="1">
      <x v="4718"/>
      <x v="3808"/>
    </i>
    <i r="1">
      <x v="5022"/>
      <x v="1795"/>
    </i>
    <i r="1">
      <x v="5714"/>
      <x v="3782"/>
    </i>
    <i r="1">
      <x v="6001"/>
      <x v="2835"/>
    </i>
    <i r="1">
      <x v="6002"/>
      <x v="4450"/>
    </i>
    <i r="1">
      <x v="6003"/>
      <x v="4451"/>
    </i>
    <i r="1">
      <x v="6004"/>
      <x v="4452"/>
    </i>
    <i r="1">
      <x v="6005"/>
      <x v="945"/>
    </i>
    <i r="1">
      <x v="6006"/>
      <x v="4453"/>
    </i>
    <i r="1">
      <x v="6536"/>
      <x v="4598"/>
    </i>
    <i r="1">
      <x v="6537"/>
      <x v="4599"/>
    </i>
    <i>
      <x v="141"/>
    </i>
    <i>
      <x v="144"/>
    </i>
    <i>
      <x v="146"/>
    </i>
    <i>
      <x v="152"/>
      <x v="27"/>
      <x v="1885"/>
    </i>
    <i r="1">
      <x v="29"/>
      <x v="1886"/>
    </i>
    <i r="1">
      <x v="130"/>
      <x v="1887"/>
    </i>
    <i r="1">
      <x v="195"/>
      <x v="1888"/>
    </i>
    <i r="1">
      <x v="221"/>
      <x v="1353"/>
    </i>
    <i r="1">
      <x v="312"/>
      <x v="1889"/>
    </i>
    <i r="1">
      <x v="328"/>
      <x v="1890"/>
    </i>
    <i r="1">
      <x v="432"/>
      <x v="1892"/>
    </i>
    <i r="1">
      <x v="590"/>
      <x v="1857"/>
    </i>
    <i r="1">
      <x v="608"/>
      <x v="1894"/>
    </i>
    <i r="1">
      <x v="636"/>
      <x v="1895"/>
    </i>
    <i r="1">
      <x v="647"/>
      <x v="1896"/>
    </i>
    <i r="1">
      <x v="670"/>
      <x v="1897"/>
    </i>
    <i r="1">
      <x v="773"/>
      <x v="1899"/>
    </i>
    <i r="1">
      <x v="877"/>
      <x v="1900"/>
    </i>
    <i r="1">
      <x v="975"/>
      <x v="304"/>
    </i>
    <i r="1">
      <x v="1044"/>
      <x v="1862"/>
    </i>
    <i r="1">
      <x v="1104"/>
      <x v="1902"/>
    </i>
    <i r="1">
      <x v="1135"/>
      <x v="1903"/>
    </i>
    <i r="1">
      <x v="1225"/>
      <x v="1904"/>
    </i>
    <i r="1">
      <x v="1326"/>
      <x v="1905"/>
    </i>
    <i r="1">
      <x v="1327"/>
      <x v="2043"/>
    </i>
    <i r="1">
      <x v="1399"/>
      <x v="1907"/>
    </i>
    <i r="1">
      <x v="1520"/>
      <x v="1909"/>
    </i>
    <i r="1">
      <x v="1531"/>
      <x v="3490"/>
    </i>
    <i r="1">
      <x v="1570"/>
      <x v="1911"/>
    </i>
    <i r="1">
      <x v="1571"/>
      <x v="1912"/>
    </i>
    <i r="1">
      <x v="1575"/>
      <x v="1913"/>
    </i>
    <i r="1">
      <x v="1625"/>
      <x v="1914"/>
    </i>
    <i r="1">
      <x v="1712"/>
      <x v="1915"/>
    </i>
    <i r="1">
      <x v="1889"/>
      <x v="1917"/>
    </i>
    <i r="1">
      <x v="1895"/>
      <x v="1918"/>
    </i>
    <i r="1">
      <x v="1964"/>
      <x v="1039"/>
    </i>
    <i r="1">
      <x v="1975"/>
      <x v="1919"/>
    </i>
    <i r="1">
      <x v="2013"/>
      <x v="1920"/>
    </i>
    <i r="1">
      <x v="2045"/>
      <x v="514"/>
    </i>
    <i r="1">
      <x v="2081"/>
      <x v="3493"/>
    </i>
    <i r="1">
      <x v="2093"/>
      <x v="1922"/>
    </i>
    <i r="1">
      <x v="2111"/>
      <x v="1465"/>
    </i>
    <i r="1">
      <x v="2182"/>
      <x v="1923"/>
    </i>
    <i r="1">
      <x v="2222"/>
      <x v="1924"/>
    </i>
    <i r="1">
      <x v="2252"/>
      <x v="3494"/>
    </i>
    <i r="1">
      <x v="2318"/>
      <x v="1926"/>
    </i>
    <i r="1">
      <x v="2397"/>
      <x v="1927"/>
    </i>
    <i r="1">
      <x v="2453"/>
      <x v="1929"/>
    </i>
    <i r="1">
      <x v="2506"/>
      <x v="1930"/>
    </i>
    <i r="1">
      <x v="2601"/>
      <x v="1931"/>
    </i>
    <i r="1">
      <x v="2615"/>
      <x v="1932"/>
    </i>
    <i r="1">
      <x v="2638"/>
      <x v="1933"/>
    </i>
    <i r="1">
      <x v="2641"/>
      <x v="1934"/>
    </i>
    <i r="1">
      <x v="2677"/>
      <x v="1935"/>
    </i>
    <i r="1">
      <x v="2685"/>
      <x v="1936"/>
    </i>
    <i r="1">
      <x v="2709"/>
      <x v="1937"/>
    </i>
    <i r="1">
      <x v="2727"/>
      <x v="1938"/>
    </i>
    <i r="1">
      <x v="2740"/>
      <x v="1939"/>
    </i>
    <i r="1">
      <x v="2822"/>
      <x v="3326"/>
    </i>
    <i r="1">
      <x v="3045"/>
      <x v="1941"/>
    </i>
    <i r="1">
      <x v="3064"/>
      <x v="790"/>
    </i>
    <i r="1">
      <x v="3176"/>
      <x v="1942"/>
    </i>
    <i r="1">
      <x v="3217"/>
      <x v="1943"/>
    </i>
    <i r="1">
      <x v="3300"/>
      <x v="1944"/>
    </i>
    <i r="1">
      <x v="3358"/>
      <x v="1945"/>
    </i>
    <i r="1">
      <x v="3413"/>
      <x v="1946"/>
    </i>
    <i r="1">
      <x v="3449"/>
      <x v="1947"/>
    </i>
    <i r="1">
      <x v="3493"/>
      <x v="1948"/>
    </i>
    <i r="1">
      <x v="3496"/>
      <x v="1336"/>
    </i>
    <i r="1">
      <x v="3536"/>
      <x v="636"/>
    </i>
    <i r="1">
      <x v="3582"/>
      <x v="1950"/>
    </i>
    <i r="1">
      <x v="3616"/>
      <x v="1952"/>
    </i>
    <i r="1">
      <x v="3617"/>
      <x v="1953"/>
    </i>
    <i r="1">
      <x v="3736"/>
      <x v="1954"/>
    </i>
    <i r="1">
      <x v="3802"/>
      <x v="1955"/>
    </i>
    <i r="1">
      <x v="3806"/>
      <x v="1956"/>
    </i>
    <i r="1">
      <x v="3880"/>
      <x v="1957"/>
    </i>
    <i r="1">
      <x v="3938"/>
      <x v="1958"/>
    </i>
    <i r="1">
      <x v="3941"/>
      <x v="1959"/>
    </i>
    <i r="1">
      <x v="4720"/>
      <x v="1046"/>
    </i>
    <i r="1">
      <x v="4721"/>
      <x v="3482"/>
    </i>
    <i r="1">
      <x v="4722"/>
      <x v="3483"/>
    </i>
    <i r="1">
      <x v="4723"/>
      <x v="3484"/>
    </i>
    <i r="1">
      <x v="4724"/>
      <x v="3485"/>
    </i>
    <i r="1">
      <x v="4727"/>
      <x v="3487"/>
    </i>
    <i r="1">
      <x v="4728"/>
      <x v="3489"/>
    </i>
    <i r="1">
      <x v="4729"/>
      <x v="2219"/>
    </i>
    <i r="1">
      <x v="4730"/>
      <x v="3491"/>
    </i>
    <i r="1">
      <x v="4732"/>
      <x v="3495"/>
    </i>
    <i r="1">
      <x v="4733"/>
      <x v="3496"/>
    </i>
    <i r="1">
      <x v="4735"/>
      <x v="3498"/>
    </i>
    <i r="1">
      <x v="4737"/>
      <x v="1951"/>
    </i>
    <i r="1">
      <x v="4738"/>
      <x v="3499"/>
    </i>
    <i r="1">
      <x v="4739"/>
      <x v="3500"/>
    </i>
    <i r="1">
      <x v="4740"/>
      <x v="3501"/>
    </i>
    <i r="1">
      <x v="4742"/>
      <x v="3503"/>
    </i>
    <i r="1">
      <x v="5038"/>
      <x v="3818"/>
    </i>
    <i r="1">
      <x v="5039"/>
      <x v="3819"/>
    </i>
    <i r="1">
      <x v="5040"/>
      <x v="3820"/>
    </i>
    <i r="1">
      <x v="5041"/>
      <x v="3821"/>
    </i>
    <i r="1">
      <x v="5042"/>
      <x v="1928"/>
    </i>
    <i r="1">
      <x v="5043"/>
      <x v="3822"/>
    </i>
    <i r="1">
      <x v="5044"/>
      <x v="3823"/>
    </i>
    <i r="1">
      <x v="6043"/>
      <x v="2159"/>
    </i>
    <i r="1">
      <x v="6044"/>
      <x v="4459"/>
    </i>
    <i r="1">
      <x v="6045"/>
      <x v="4460"/>
    </i>
    <i r="1">
      <x v="6046"/>
      <x v="475"/>
    </i>
    <i r="1">
      <x v="6047"/>
      <x v="4461"/>
    </i>
    <i r="1">
      <x v="6048"/>
      <x v="4462"/>
    </i>
    <i r="1">
      <x v="7078"/>
      <x v="4883"/>
    </i>
    <i r="1">
      <x v="7079"/>
      <x v="4884"/>
    </i>
    <i r="1">
      <x v="7080"/>
      <x v="4885"/>
    </i>
    <i r="1">
      <x v="7081"/>
      <x v="4886"/>
    </i>
    <i r="1">
      <x v="7082"/>
      <x v="4887"/>
    </i>
    <i>
      <x v="153"/>
    </i>
    <i>
      <x v="154"/>
    </i>
    <i>
      <x v="159"/>
      <x v="4778"/>
      <x v="2426"/>
    </i>
    <i r="1">
      <x v="6049"/>
      <x v="3830"/>
    </i>
    <i r="1">
      <x v="6050"/>
      <x v="931"/>
    </i>
    <i r="1">
      <x v="6051"/>
      <x v="1414"/>
    </i>
    <i r="1">
      <x v="6052"/>
      <x v="3832"/>
    </i>
    <i>
      <x v="160"/>
    </i>
    <i>
      <x v="162"/>
    </i>
    <i>
      <x v="164"/>
    </i>
    <i>
      <x v="166"/>
    </i>
    <i>
      <x v="171"/>
      <x v="575"/>
      <x v="2025"/>
    </i>
    <i r="1">
      <x v="1814"/>
      <x v="2021"/>
    </i>
    <i r="1">
      <x v="1818"/>
      <x v="2026"/>
    </i>
    <i r="1">
      <x v="2968"/>
      <x v="2022"/>
    </i>
    <i r="1">
      <x v="3732"/>
      <x v="1925"/>
    </i>
    <i r="1">
      <x v="6080"/>
      <x v="2023"/>
    </i>
    <i r="1">
      <x v="6081"/>
      <x v="2024"/>
    </i>
    <i>
      <x v="178"/>
      <x v="65"/>
      <x v="2035"/>
    </i>
    <i r="1">
      <x v="75"/>
      <x v="2059"/>
    </i>
    <i r="1">
      <x v="188"/>
      <x v="2034"/>
    </i>
    <i r="1">
      <x v="189"/>
      <x v="1771"/>
    </i>
    <i r="1">
      <x v="276"/>
      <x v="3449"/>
    </i>
    <i r="1">
      <x v="353"/>
      <x v="2054"/>
    </i>
    <i r="1">
      <x v="354"/>
      <x v="2069"/>
    </i>
    <i r="1">
      <x v="407"/>
      <x v="1681"/>
    </i>
    <i r="1">
      <x v="457"/>
      <x v="652"/>
    </i>
    <i r="1">
      <x v="529"/>
      <x v="4479"/>
    </i>
    <i r="1">
      <x v="556"/>
      <x v="2083"/>
    </i>
    <i r="1">
      <x v="673"/>
      <x v="2057"/>
    </i>
    <i r="1">
      <x v="792"/>
      <x v="4480"/>
    </i>
    <i r="1">
      <x v="878"/>
      <x v="2061"/>
    </i>
    <i r="1">
      <x v="893"/>
      <x v="2071"/>
    </i>
    <i r="1">
      <x v="919"/>
      <x v="2081"/>
    </i>
    <i r="1">
      <x v="925"/>
      <x v="2062"/>
    </i>
    <i r="1">
      <x v="1086"/>
      <x v="1607"/>
    </i>
    <i r="1">
      <x v="1111"/>
      <x v="4481"/>
    </i>
    <i r="1">
      <x v="1192"/>
      <x v="1702"/>
    </i>
    <i r="1">
      <x v="1405"/>
      <x v="4478"/>
    </i>
    <i r="1">
      <x v="1422"/>
      <x v="2036"/>
    </i>
    <i r="1">
      <x v="1434"/>
      <x v="2050"/>
    </i>
    <i r="1">
      <x v="1511"/>
      <x v="2030"/>
    </i>
    <i r="1">
      <x v="1558"/>
      <x v="2085"/>
    </i>
    <i r="1">
      <x v="1604"/>
      <x v="1339"/>
    </i>
    <i r="1">
      <x v="1732"/>
      <x v="4502"/>
    </i>
    <i r="1">
      <x v="1739"/>
      <x v="666"/>
    </i>
    <i r="1">
      <x v="1990"/>
      <x v="2082"/>
    </i>
    <i r="1">
      <x v="2027"/>
      <x v="4495"/>
    </i>
    <i r="1">
      <x v="2138"/>
      <x v="2055"/>
    </i>
    <i r="1">
      <x v="2186"/>
      <x v="2058"/>
    </i>
    <i r="1">
      <x v="2202"/>
      <x v="2075"/>
    </i>
    <i r="1">
      <x v="2215"/>
      <x v="1977"/>
    </i>
    <i r="1">
      <x v="2345"/>
      <x v="2053"/>
    </i>
    <i r="1">
      <x v="2374"/>
      <x v="2064"/>
    </i>
    <i r="1">
      <x v="2441"/>
      <x v="1179"/>
    </i>
    <i r="1">
      <x v="2512"/>
      <x v="3692"/>
    </i>
    <i r="1">
      <x v="2546"/>
      <x v="2068"/>
    </i>
    <i r="1">
      <x v="2603"/>
      <x v="2051"/>
    </i>
    <i r="1">
      <x v="2674"/>
      <x v="1976"/>
    </i>
    <i r="1">
      <x v="2719"/>
      <x v="4489"/>
    </i>
    <i r="1">
      <x v="2720"/>
      <x v="4490"/>
    </i>
    <i r="1">
      <x v="2737"/>
      <x v="2060"/>
    </i>
    <i r="1">
      <x v="2749"/>
      <x v="2067"/>
    </i>
    <i r="1">
      <x v="2817"/>
      <x v="2028"/>
    </i>
    <i r="1">
      <x v="2932"/>
      <x v="2052"/>
    </i>
    <i r="1">
      <x v="2999"/>
      <x v="1558"/>
    </i>
    <i r="1">
      <x v="3007"/>
      <x v="1165"/>
    </i>
    <i r="1">
      <x v="3038"/>
      <x v="2056"/>
    </i>
    <i r="1">
      <x v="3180"/>
      <x v="1059"/>
    </i>
    <i r="1">
      <x v="3236"/>
      <x v="4477"/>
    </i>
    <i r="1">
      <x v="3379"/>
      <x v="2076"/>
    </i>
    <i r="1">
      <x v="3503"/>
      <x v="2027"/>
    </i>
    <i r="1">
      <x v="3766"/>
      <x v="1179"/>
    </i>
    <i r="1">
      <x v="3796"/>
      <x v="2070"/>
    </i>
    <i r="1">
      <x v="3814"/>
      <x v="2084"/>
    </i>
    <i r="1">
      <x v="3818"/>
      <x v="2065"/>
    </i>
    <i r="1">
      <x v="3828"/>
      <x v="2066"/>
    </i>
    <i r="1">
      <x v="3873"/>
      <x v="2080"/>
    </i>
    <i r="1">
      <x v="3930"/>
      <x v="2032"/>
    </i>
    <i r="1">
      <x v="4237"/>
      <x v="4491"/>
    </i>
    <i r="1">
      <x v="4238"/>
      <x v="4487"/>
    </i>
    <i r="1">
      <x v="4243"/>
      <x v="4488"/>
    </i>
    <i r="1">
      <x v="4245"/>
      <x v="4485"/>
    </i>
    <i r="1">
      <x v="4291"/>
      <x v="2029"/>
    </i>
    <i r="1">
      <x v="4292"/>
      <x v="755"/>
    </i>
    <i r="1">
      <x v="4293"/>
      <x v="2031"/>
    </i>
    <i r="1">
      <x v="4295"/>
      <x v="2033"/>
    </i>
    <i r="1">
      <x v="4296"/>
      <x v="2037"/>
    </i>
    <i r="1">
      <x v="4297"/>
      <x v="2038"/>
    </i>
    <i r="1">
      <x v="4298"/>
      <x v="2039"/>
    </i>
    <i r="1">
      <x v="4299"/>
      <x v="2018"/>
    </i>
    <i r="1">
      <x v="4300"/>
      <x v="2040"/>
    </i>
    <i r="1">
      <x v="4301"/>
      <x v="2041"/>
    </i>
    <i r="1">
      <x v="4302"/>
      <x v="2042"/>
    </i>
    <i r="1">
      <x v="4303"/>
      <x v="2043"/>
    </i>
    <i r="1">
      <x v="4305"/>
      <x v="2045"/>
    </i>
    <i r="1">
      <x v="4306"/>
      <x v="2046"/>
    </i>
    <i r="1">
      <x v="4307"/>
      <x v="2047"/>
    </i>
    <i r="1">
      <x v="4308"/>
      <x v="2048"/>
    </i>
    <i r="1">
      <x v="4309"/>
      <x v="2049"/>
    </i>
    <i r="1">
      <x v="4361"/>
      <x v="2199"/>
    </i>
    <i r="1">
      <x v="4808"/>
      <x v="3607"/>
    </i>
    <i r="1">
      <x v="5099"/>
      <x v="20"/>
    </i>
    <i r="1">
      <x v="5100"/>
      <x v="3864"/>
    </i>
    <i r="1">
      <x v="5101"/>
      <x v="3015"/>
    </i>
    <i r="1">
      <x v="6091"/>
      <x v="4482"/>
    </i>
    <i r="1">
      <x v="6092"/>
      <x v="4483"/>
    </i>
    <i r="1">
      <x v="6093"/>
      <x v="4484"/>
    </i>
    <i r="1">
      <x v="6094"/>
      <x v="4486"/>
    </i>
    <i r="1">
      <x v="6095"/>
      <x v="4190"/>
    </i>
    <i r="1">
      <x v="6096"/>
      <x v="4492"/>
    </i>
    <i r="1">
      <x v="6097"/>
      <x v="4493"/>
    </i>
    <i r="1">
      <x v="6098"/>
      <x v="4494"/>
    </i>
    <i r="1">
      <x v="6099"/>
      <x v="4496"/>
    </i>
    <i r="1">
      <x v="6100"/>
      <x v="4497"/>
    </i>
    <i r="1">
      <x v="6101"/>
      <x v="4498"/>
    </i>
    <i r="1">
      <x v="6102"/>
      <x v="4499"/>
    </i>
    <i r="1">
      <x v="6103"/>
      <x v="4500"/>
    </i>
    <i r="1">
      <x v="6104"/>
      <x v="4501"/>
    </i>
    <i r="1">
      <x v="6640"/>
      <x v="3448"/>
    </i>
    <i r="1">
      <x v="6641"/>
      <x v="1724"/>
    </i>
    <i r="1">
      <x v="6642"/>
      <x v="4618"/>
    </i>
    <i r="1">
      <x v="6643"/>
      <x v="4619"/>
    </i>
    <i r="1">
      <x v="6644"/>
      <x v="1692"/>
    </i>
    <i r="1">
      <x v="6645"/>
      <x v="4620"/>
    </i>
    <i r="1">
      <x v="6646"/>
      <x v="4621"/>
    </i>
    <i r="1">
      <x v="6647"/>
      <x v="4622"/>
    </i>
    <i r="1">
      <x v="6648"/>
      <x v="4623"/>
    </i>
    <i r="1">
      <x v="6649"/>
      <x v="4624"/>
    </i>
    <i r="1">
      <x v="6650"/>
      <x v="4625"/>
    </i>
    <i r="1">
      <x v="6651"/>
      <x v="2398"/>
    </i>
    <i r="1">
      <x v="6652"/>
      <x v="4626"/>
    </i>
    <i r="1">
      <x v="6653"/>
      <x v="1023"/>
    </i>
    <i r="1">
      <x v="6654"/>
      <x v="3869"/>
    </i>
    <i r="1">
      <x v="6655"/>
      <x v="4627"/>
    </i>
    <i>
      <x v="181"/>
    </i>
    <i>
      <x v="186"/>
    </i>
    <i>
      <x v="189"/>
    </i>
    <i>
      <x v="193"/>
    </i>
    <i>
      <x v="197"/>
    </i>
    <i>
      <x v="198"/>
    </i>
    <i>
      <x v="201"/>
    </i>
    <i>
      <x v="202"/>
      <x v="7211"/>
      <x v="4015"/>
    </i>
    <i r="1">
      <x v="7212"/>
      <x v="2478"/>
    </i>
    <i r="1">
      <x v="7213"/>
      <x v="4952"/>
    </i>
    <i r="1">
      <x v="7214"/>
      <x v="4953"/>
    </i>
    <i r="1">
      <x v="7215"/>
      <x v="4954"/>
    </i>
    <i r="1">
      <x v="7216"/>
      <x v="4955"/>
    </i>
    <i r="1">
      <x v="7217"/>
      <x v="4956"/>
    </i>
    <i r="1">
      <x v="7218"/>
      <x v="4957"/>
    </i>
    <i>
      <x v="204"/>
    </i>
    <i>
      <x v="205"/>
    </i>
    <i>
      <x v="206"/>
      <x v="253"/>
      <x v="2702"/>
    </i>
    <i r="1">
      <x v="292"/>
      <x v="2482"/>
    </i>
    <i r="1">
      <x v="571"/>
      <x v="2696"/>
    </i>
    <i r="1">
      <x v="730"/>
      <x v="2692"/>
    </i>
    <i r="1">
      <x v="791"/>
      <x v="2711"/>
    </i>
    <i r="1">
      <x v="851"/>
      <x v="2690"/>
    </i>
    <i r="1">
      <x v="896"/>
      <x v="2697"/>
    </i>
    <i r="1">
      <x v="931"/>
      <x v="2691"/>
    </i>
    <i r="1">
      <x v="1057"/>
      <x v="2709"/>
    </i>
    <i r="1">
      <x v="1235"/>
      <x v="2699"/>
    </i>
    <i r="1">
      <x v="1383"/>
      <x v="2704"/>
    </i>
    <i r="1">
      <x v="1384"/>
      <x v="2694"/>
    </i>
    <i r="1">
      <x v="1550"/>
      <x v="2231"/>
    </i>
    <i r="1">
      <x v="1783"/>
      <x v="1473"/>
    </i>
    <i r="1">
      <x v="2280"/>
      <x v="2693"/>
    </i>
    <i r="1">
      <x v="2285"/>
      <x v="2701"/>
    </i>
    <i r="1">
      <x v="2389"/>
      <x v="2688"/>
    </i>
    <i r="1">
      <x v="2663"/>
      <x v="483"/>
    </i>
    <i r="1">
      <x v="2664"/>
      <x v="2708"/>
    </i>
    <i r="1">
      <x v="2848"/>
      <x v="2698"/>
    </i>
    <i r="1">
      <x v="3069"/>
      <x v="2695"/>
    </i>
    <i r="1">
      <x v="3572"/>
      <x v="1030"/>
    </i>
    <i r="1">
      <x v="3613"/>
      <x v="2706"/>
    </i>
    <i r="1">
      <x v="3664"/>
      <x v="2703"/>
    </i>
    <i r="1">
      <x v="3670"/>
      <x v="2700"/>
    </i>
    <i r="1">
      <x v="3685"/>
      <x v="2689"/>
    </i>
    <i r="1">
      <x v="5190"/>
      <x v="3929"/>
    </i>
    <i r="1">
      <x v="5191"/>
      <x v="2708"/>
    </i>
    <i r="1">
      <x v="6199"/>
      <x v="4538"/>
    </i>
    <i r="1">
      <x v="6590"/>
      <x v="137"/>
    </i>
    <i r="1">
      <x v="6591"/>
      <x v="4610"/>
    </i>
    <i>
      <x v="208"/>
    </i>
    <i>
      <x v="211"/>
    </i>
    <i>
      <x v="215"/>
    </i>
    <i>
      <x v="223"/>
    </i>
    <i>
      <x v="225"/>
    </i>
    <i>
      <x v="226"/>
    </i>
    <i>
      <x v="228"/>
    </i>
    <i>
      <x v="230"/>
    </i>
    <i>
      <x v="232"/>
      <x v="321"/>
      <x v="2867"/>
    </i>
    <i r="1">
      <x v="460"/>
      <x v="2866"/>
    </i>
    <i r="1">
      <x v="492"/>
      <x v="2864"/>
    </i>
    <i r="1">
      <x v="1018"/>
      <x v="558"/>
    </i>
    <i r="1">
      <x v="1443"/>
      <x v="646"/>
    </i>
    <i r="1">
      <x v="1559"/>
      <x v="2863"/>
    </i>
    <i r="1">
      <x v="1567"/>
      <x v="565"/>
    </i>
    <i r="1">
      <x v="1953"/>
      <x v="2244"/>
    </i>
    <i r="1">
      <x v="2126"/>
      <x v="2164"/>
    </i>
    <i r="1">
      <x v="2173"/>
      <x v="3601"/>
    </i>
    <i r="1">
      <x v="2498"/>
      <x v="2865"/>
    </i>
    <i r="1">
      <x v="3485"/>
      <x v="1776"/>
    </i>
    <i r="1">
      <x v="3596"/>
      <x v="2869"/>
    </i>
    <i r="1">
      <x v="3893"/>
      <x v="1590"/>
    </i>
    <i r="1">
      <x v="3934"/>
      <x v="2862"/>
    </i>
    <i r="1">
      <x v="4489"/>
      <x v="2868"/>
    </i>
    <i r="1">
      <x v="4490"/>
      <x v="677"/>
    </i>
    <i r="1">
      <x v="4491"/>
      <x v="2871"/>
    </i>
    <i r="1">
      <x v="6448"/>
      <x v="2092"/>
    </i>
    <i>
      <x v="235"/>
    </i>
    <i>
      <x v="239"/>
    </i>
    <i>
      <x v="242"/>
    </i>
    <i>
      <x v="243"/>
      <x v="7150"/>
      <x v="1826"/>
    </i>
    <i r="1">
      <x v="7151"/>
      <x v="3736"/>
    </i>
    <i r="1">
      <x v="7152"/>
      <x v="1903"/>
    </i>
    <i r="1">
      <x v="7153"/>
      <x v="4920"/>
    </i>
    <i r="1">
      <x v="7154"/>
      <x v="4921"/>
    </i>
    <i r="1">
      <x v="7155"/>
      <x v="240"/>
    </i>
    <i r="1">
      <x v="7156"/>
      <x v="4922"/>
    </i>
    <i>
      <x v="251"/>
    </i>
    <i>
      <x v="258"/>
    </i>
    <i>
      <x v="259"/>
      <x v="73"/>
      <x v="3017"/>
    </i>
    <i r="1">
      <x v="528"/>
      <x v="3021"/>
    </i>
    <i r="1">
      <x v="993"/>
      <x v="3020"/>
    </i>
    <i r="1">
      <x v="1375"/>
      <x v="3019"/>
    </i>
    <i r="1">
      <x v="2048"/>
      <x v="3022"/>
    </i>
    <i r="1">
      <x v="3258"/>
      <x v="3016"/>
    </i>
    <i r="1">
      <x v="3519"/>
      <x v="3018"/>
    </i>
    <i>
      <x v="262"/>
    </i>
    <i>
      <x v="264"/>
    </i>
    <i>
      <x v="268"/>
    </i>
    <i>
      <x v="270"/>
    </i>
    <i>
      <x v="271"/>
    </i>
    <i t="grand">
      <x/>
    </i>
  </rowItems>
  <colItems count="1">
    <i/>
  </colItems>
  <pageFields count="1">
    <pageField fld="25" hier="-1"/>
  </pageFields>
  <dataFields count="1">
    <dataField name="Cuenta de RUC" fld="0" subtotal="count" baseField="0" baseItem="0"/>
  </dataField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500-000001000000}" name="TablaDinámica2" cacheId="34" applyNumberFormats="0" applyBorderFormats="0" applyFontFormats="0" applyPatternFormats="0" applyAlignmentFormats="0" applyWidthHeightFormats="1" dataCaption="Valores" updatedVersion="8" minRefreshableVersion="3" preserveFormatting="0" itemPrintTitles="1" createdVersion="6" indent="0" compact="0" compactData="0" gridDropZones="1" multipleFieldFilters="0">
  <location ref="G6:J11" firstHeaderRow="2" firstDataRow="2" firstDataCol="3" rowPageCount="1" colPageCount="1"/>
  <pivotFields count="29">
    <pivotField dataField="1" compact="0" outline="0" showAll="0"/>
    <pivotField compact="0" outline="0" showAll="0" defaultSubtotal="0"/>
    <pivotField axis="axisRow" compact="0" outline="0" showAll="0" sortType="ascending" defaultSubtotal="0">
      <items count="272">
        <item m="1" x="85"/>
        <item sd="0" m="1" x="233"/>
        <item x="32"/>
        <item sd="0" x="68"/>
        <item sd="0" m="1" x="112"/>
        <item sd="0" x="40"/>
        <item sd="0" m="1" x="235"/>
        <item sd="0" x="7"/>
        <item sd="0" x="47"/>
        <item sd="0" m="1" x="208"/>
        <item sd="0" m="1" x="223"/>
        <item sd="0" m="1" x="105"/>
        <item sd="0" x="19"/>
        <item sd="0" x="53"/>
        <item m="1" x="137"/>
        <item sd="0" m="1" x="252"/>
        <item sd="0" m="1" x="92"/>
        <item sd="0" m="1" x="103"/>
        <item sd="0" m="1" x="176"/>
        <item sd="0" x="25"/>
        <item sd="0" m="1" x="162"/>
        <item sd="0" m="1" x="270"/>
        <item sd="0" m="1" x="264"/>
        <item sd="0" m="1" x="214"/>
        <item sd="0" x="36"/>
        <item sd="0" x="26"/>
        <item sd="0" m="1" x="117"/>
        <item sd="0" x="75"/>
        <item x="3"/>
        <item sd="0" m="1" x="255"/>
        <item sd="0" m="1" x="232"/>
        <item m="1" x="142"/>
        <item sd="0" m="1" x="230"/>
        <item x="58"/>
        <item sd="0" m="1" x="95"/>
        <item m="1" x="98"/>
        <item x="65"/>
        <item m="1" x="179"/>
        <item sd="0" m="1" x="244"/>
        <item sd="0" m="1" x="128"/>
        <item sd="0" m="1" x="115"/>
        <item sd="0" m="1" x="222"/>
        <item sd="0" x="41"/>
        <item sd="0" m="1" x="172"/>
        <item sd="0" m="1" x="149"/>
        <item sd="0" m="1" x="89"/>
        <item m="1" x="88"/>
        <item m="1" x="90"/>
        <item m="1" x="86"/>
        <item m="1" x="189"/>
        <item m="1" x="102"/>
        <item sd="0" m="1" x="196"/>
        <item sd="0" m="1" x="116"/>
        <item m="1" x="91"/>
        <item sd="0" x="29"/>
        <item sd="0" m="1" x="83"/>
        <item sd="0" m="1" x="204"/>
        <item sd="0" m="1" x="148"/>
        <item sd="0" m="1" x="197"/>
        <item sd="0" m="1" x="271"/>
        <item sd="0" x="49"/>
        <item sd="0" m="1" x="258"/>
        <item sd="0" m="1" x="259"/>
        <item sd="0" x="1"/>
        <item m="1" x="227"/>
        <item sd="0" x="48"/>
        <item x="5"/>
        <item sd="0" m="1" x="151"/>
        <item sd="0" m="1" x="136"/>
        <item sd="0" m="1" x="229"/>
        <item sd="0" x="0"/>
        <item sd="0" m="1" x="254"/>
        <item x="59"/>
        <item sd="0" m="1" x="211"/>
        <item sd="0" m="1" x="129"/>
        <item sd="0" m="1" x="257"/>
        <item sd="0" m="1" x="107"/>
        <item sd="0" m="1" x="237"/>
        <item x="9"/>
        <item sd="0" m="1" x="206"/>
        <item sd="0" m="1" x="192"/>
        <item sd="0" m="1" x="110"/>
        <item sd="0" m="1" x="253"/>
        <item sd="0" m="1" x="159"/>
        <item sd="0" m="1" x="124"/>
        <item sd="0" m="1" x="125"/>
        <item sd="0" m="1" x="219"/>
        <item sd="0" m="1" x="248"/>
        <item sd="0" m="1" x="123"/>
        <item sd="0" m="1" x="249"/>
        <item sd="0" m="1" x="243"/>
        <item sd="0" m="1" x="262"/>
        <item x="34"/>
        <item m="1" x="167"/>
        <item sd="0" m="1" x="267"/>
        <item sd="0" m="1" x="200"/>
        <item sd="0" m="1" x="126"/>
        <item sd="0" x="54"/>
        <item sd="0" m="1" x="251"/>
        <item sd="0" m="1" x="114"/>
        <item x="15"/>
        <item sd="0" x="60"/>
        <item sd="0" m="1" x="127"/>
        <item sd="0" m="1" x="240"/>
        <item sd="0" m="1" x="175"/>
        <item sd="0" x="78"/>
        <item sd="0" m="1" x="210"/>
        <item sd="0" m="1" x="155"/>
        <item sd="0" m="1" x="122"/>
        <item sd="0" m="1" x="134"/>
        <item sd="0" m="1" x="231"/>
        <item sd="0" m="1" x="120"/>
        <item sd="0" m="1" x="186"/>
        <item x="37"/>
        <item sd="0" m="1" x="269"/>
        <item sd="0" m="1" x="203"/>
        <item sd="0" x="4"/>
        <item sd="0" m="1" x="201"/>
        <item sd="0" m="1" x="224"/>
        <item sd="0" x="74"/>
        <item sd="0" m="1" x="191"/>
        <item sd="0" m="1" x="154"/>
        <item sd="0" m="1" x="106"/>
        <item x="76"/>
        <item sd="0" x="80"/>
        <item m="1" x="87"/>
        <item sd="0" x="81"/>
        <item sd="0" m="1" x="170"/>
        <item sd="0" m="1" x="113"/>
        <item sd="0" m="1" x="218"/>
        <item sd="0" x="11"/>
        <item sd="0" m="1" x="265"/>
        <item sd="0" m="1" x="138"/>
        <item sd="0" m="1" x="171"/>
        <item sd="0" x="10"/>
        <item sd="0" m="1" x="184"/>
        <item sd="0" m="1" x="199"/>
        <item x="28"/>
        <item sd="0" m="1" x="82"/>
        <item sd="0" m="1" x="109"/>
        <item sd="0" m="1" x="153"/>
        <item sd="0" x="8"/>
        <item sd="0" m="1" x="157"/>
        <item sd="0" m="1" x="221"/>
        <item sd="0" x="24"/>
        <item sd="0" m="1" x="152"/>
        <item sd="0" x="63"/>
        <item sd="0" m="1" x="193"/>
        <item sd="0" m="1" x="263"/>
        <item m="1" x="93"/>
        <item sd="0" m="1" x="256"/>
        <item sd="0" m="1" x="194"/>
        <item x="6"/>
        <item sd="0" x="57"/>
        <item sd="0" x="69"/>
        <item sd="0" m="1" x="97"/>
        <item sd="0" m="1" x="160"/>
        <item sd="0" m="1" x="182"/>
        <item sd="0" m="1" x="144"/>
        <item x="46"/>
        <item sd="0" x="14"/>
        <item sd="0" m="1" x="215"/>
        <item sd="0" x="62"/>
        <item sd="0" m="1" x="188"/>
        <item sd="0" x="2"/>
        <item sd="0" m="1" x="118"/>
        <item sd="0" x="13"/>
        <item sd="0" m="1" x="236"/>
        <item sd="0" m="1" x="180"/>
        <item sd="0" m="1" x="166"/>
        <item sd="0" m="1" x="266"/>
        <item x="66"/>
        <item sd="0" m="1" x="135"/>
        <item sd="0" m="1" x="119"/>
        <item sd="0" m="1" x="156"/>
        <item sd="0" m="1" x="165"/>
        <item sd="0" m="1" x="132"/>
        <item sd="0" m="1" x="250"/>
        <item x="45"/>
        <item sd="0" m="1" x="202"/>
        <item m="1" x="96"/>
        <item sd="0" x="38"/>
        <item sd="0" m="1" x="183"/>
        <item sd="0" m="1" x="207"/>
        <item sd="0" m="1" x="246"/>
        <item sd="0" m="1" x="216"/>
        <item sd="0" x="73"/>
        <item sd="0" m="1" x="100"/>
        <item sd="0" m="1" x="234"/>
        <item sd="0" x="21"/>
        <item sd="0" m="1" x="217"/>
        <item sd="0" m="1" x="158"/>
        <item sd="0" m="1" x="121"/>
        <item sd="0" x="23"/>
        <item sd="0" m="1" x="205"/>
        <item sd="0" m="1" x="104"/>
        <item sd="0" m="1" x="133"/>
        <item sd="0" x="39"/>
        <item sd="0" x="51"/>
        <item sd="0" m="1" x="141"/>
        <item sd="0" m="1" x="111"/>
        <item sd="0" x="70"/>
        <item x="77"/>
        <item sd="0" m="1" x="228"/>
        <item sd="0" x="67"/>
        <item sd="0" x="35"/>
        <item x="42"/>
        <item sd="0" m="1" x="187"/>
        <item sd="0" x="31"/>
        <item sd="0" m="1" x="212"/>
        <item m="1" x="195"/>
        <item sd="0" x="18"/>
        <item m="1" x="245"/>
        <item sd="0" m="1" x="146"/>
        <item sd="0" m="1" x="150"/>
        <item sd="0" x="44"/>
        <item m="1" x="140"/>
        <item m="1" x="220"/>
        <item m="1" x="268"/>
        <item sd="0" m="1" x="173"/>
        <item sd="0" m="1" x="177"/>
        <item sd="0" m="1" x="238"/>
        <item sd="0" m="1" x="242"/>
        <item sd="0" x="30"/>
        <item sd="0" m="1" x="169"/>
        <item sd="0" x="27"/>
        <item sd="0" x="43"/>
        <item sd="0" m="1" x="174"/>
        <item sd="0" x="56"/>
        <item sd="0" m="1" x="209"/>
        <item sd="0" x="52"/>
        <item sd="0" m="1" x="168"/>
        <item x="64"/>
        <item sd="0" m="1" x="239"/>
        <item sd="0" m="1" x="131"/>
        <item sd="0" x="16"/>
        <item sd="0" m="1" x="101"/>
        <item sd="0" m="1" x="185"/>
        <item sd="0" m="1" x="178"/>
        <item sd="0" x="17"/>
        <item sd="0" m="1" x="241"/>
        <item sd="0" m="1" x="198"/>
        <item sd="0" x="79"/>
        <item x="20"/>
        <item sd="0" m="1" x="260"/>
        <item m="1" x="163"/>
        <item sd="0" m="1" x="147"/>
        <item sd="0" m="1" x="139"/>
        <item sd="0" m="1" x="99"/>
        <item sd="0" m="1" x="130"/>
        <item sd="0" m="1" x="143"/>
        <item sd="0" x="61"/>
        <item m="1" x="161"/>
        <item sd="0" m="1" x="94"/>
        <item sd="0" m="1" x="164"/>
        <item sd="0" m="1" x="145"/>
        <item sd="0" m="1" x="247"/>
        <item sd="0" m="1" x="226"/>
        <item sd="0" x="33"/>
        <item x="50"/>
        <item sd="0" m="1" x="261"/>
        <item m="1" x="84"/>
        <item sd="0" x="12"/>
        <item m="1" x="181"/>
        <item sd="0" x="22"/>
        <item sd="0" m="1" x="190"/>
        <item sd="0" m="1" x="108"/>
        <item sd="0" m="1" x="225"/>
        <item sd="0" x="55"/>
        <item sd="0" m="1" x="213"/>
        <item sd="0" x="71"/>
        <item sd="0" x="72"/>
      </items>
    </pivotField>
    <pivotField axis="axisRow" compact="0" outline="0" showAll="0">
      <items count="5198">
        <item m="1" x="4909"/>
        <item m="1" x="4942"/>
        <item m="1" x="4836"/>
        <item m="1" x="4429"/>
        <item m="1" x="4256"/>
        <item m="1" x="4551"/>
        <item m="1" x="4375"/>
        <item m="1" x="4636"/>
        <item m="1" x="4996"/>
        <item m="1" x="4456"/>
        <item m="1" x="5133"/>
        <item m="1" x="5059"/>
        <item m="1" x="4790"/>
        <item m="1" x="4855"/>
        <item m="1" x="4743"/>
        <item m="1" x="5052"/>
        <item m="1" x="5184"/>
        <item m="1" x="5030"/>
        <item m="1" x="5067"/>
        <item m="1" x="5022"/>
        <item m="1" x="4748"/>
        <item m="1" x="4493"/>
        <item m="1" x="4511"/>
        <item m="1" x="5178"/>
        <item m="1" x="4582"/>
        <item m="1" x="4273"/>
        <item m="1" x="4275"/>
        <item m="1" x="4329"/>
        <item m="1" x="4561"/>
        <item m="1" x="4879"/>
        <item m="1" x="4349"/>
        <item m="1" x="4352"/>
        <item m="1" x="5179"/>
        <item m="1" x="4668"/>
        <item m="1" x="4689"/>
        <item x="74"/>
        <item m="1" x="4570"/>
        <item m="1" x="4901"/>
        <item m="1" x="4842"/>
        <item m="1" x="4960"/>
        <item m="1" x="4597"/>
        <item m="1" x="5157"/>
        <item m="1" x="4472"/>
        <item m="1" x="4923"/>
        <item m="1" x="4610"/>
        <item m="1" x="4252"/>
        <item m="1" x="4455"/>
        <item m="1" x="4708"/>
        <item m="1" x="5082"/>
        <item m="1" x="4612"/>
        <item m="1" x="4653"/>
        <item m="1" x="4971"/>
        <item m="1" x="4646"/>
        <item x="3715"/>
        <item m="1" x="5045"/>
        <item m="1" x="4800"/>
        <item m="1" x="5112"/>
        <item m="1" x="4222"/>
        <item m="1" x="4927"/>
        <item m="1" x="5058"/>
        <item m="1" x="5101"/>
        <item m="1" x="4789"/>
        <item m="1" x="4371"/>
        <item m="1" x="4823"/>
        <item m="1" x="4910"/>
        <item m="1" x="4754"/>
        <item m="1" x="5050"/>
        <item m="1" x="5095"/>
        <item m="1" x="4681"/>
        <item m="1" x="5057"/>
        <item x="3741"/>
        <item m="1" x="4535"/>
        <item x="377"/>
        <item x="320"/>
        <item x="2911"/>
        <item m="1" x="4652"/>
        <item m="1" x="4837"/>
        <item x="664"/>
        <item x="747"/>
        <item x="420"/>
        <item x="3754"/>
        <item m="1" x="5124"/>
        <item m="1" x="4893"/>
        <item x="71"/>
        <item m="1" x="5131"/>
        <item x="2988"/>
        <item x="309"/>
        <item x="431"/>
        <item x="413"/>
        <item m="1" x="4114"/>
        <item x="323"/>
        <item m="1" x="4236"/>
        <item m="1" x="4556"/>
        <item x="399"/>
        <item x="356"/>
        <item x="3912"/>
        <item x="376"/>
        <item m="1" x="4560"/>
        <item m="1" x="4355"/>
        <item m="1" x="4753"/>
        <item x="2217"/>
        <item x="339"/>
        <item x="742"/>
        <item x="357"/>
        <item m="1" x="4334"/>
        <item m="1" x="4308"/>
        <item x="344"/>
        <item x="361"/>
        <item x="400"/>
        <item x="2324"/>
        <item m="1" x="4816"/>
        <item x="698"/>
        <item x="688"/>
        <item x="378"/>
        <item m="1" x="4751"/>
        <item m="1" x="4468"/>
        <item x="2864"/>
        <item x="2644"/>
        <item x="379"/>
        <item m="1" x="4589"/>
        <item x="417"/>
        <item x="1721"/>
        <item x="345"/>
        <item x="744"/>
        <item x="2033"/>
        <item x="3962"/>
        <item x="2248"/>
        <item x="469"/>
        <item x="711"/>
        <item x="653"/>
        <item m="1" x="4744"/>
        <item x="299"/>
        <item m="1" x="4880"/>
        <item x="89"/>
        <item x="324"/>
        <item x="3717"/>
        <item m="1" x="5118"/>
        <item x="354"/>
        <item x="387"/>
        <item x="647"/>
        <item x="1349"/>
        <item x="3314"/>
        <item m="1" x="4079"/>
        <item x="2977"/>
        <item m="1" x="4688"/>
        <item m="1" x="4097"/>
        <item m="1" x="4925"/>
        <item x="3319"/>
        <item x="2949"/>
        <item x="3963"/>
        <item m="1" x="4259"/>
        <item m="1" x="4870"/>
        <item m="1" x="4985"/>
        <item m="1" x="5132"/>
        <item x="636"/>
        <item m="1" x="4348"/>
        <item m="1" x="4180"/>
        <item x="608"/>
        <item x="174"/>
        <item x="3947"/>
        <item x="8"/>
        <item x="3960"/>
        <item x="440"/>
        <item m="1" x="4324"/>
        <item x="2288"/>
        <item x="315"/>
        <item x="3716"/>
        <item x="388"/>
        <item x="514"/>
        <item m="1" x="5039"/>
        <item x="638"/>
        <item x="715"/>
        <item x="3689"/>
        <item m="1" x="4438"/>
        <item m="1" x="4243"/>
        <item m="1" x="4736"/>
        <item m="1" x="5027"/>
        <item m="1" x="4430"/>
        <item m="1" x="4905"/>
        <item m="1" x="5000"/>
        <item x="1266"/>
        <item x="710"/>
        <item x="2247"/>
        <item m="1" x="4950"/>
        <item x="746"/>
        <item x="3276"/>
        <item m="1" x="4745"/>
        <item x="436"/>
        <item x="350"/>
        <item m="1" x="5031"/>
        <item x="3584"/>
        <item x="459"/>
        <item m="1" x="4722"/>
        <item x="590"/>
        <item m="1" x="5004"/>
        <item x="290"/>
        <item x="729"/>
        <item m="1" x="4642"/>
        <item x="466"/>
        <item m="1" x="5166"/>
        <item m="1" x="4992"/>
        <item m="1" x="4566"/>
        <item x="633"/>
        <item m="1" x="4856"/>
        <item m="1" x="4840"/>
        <item m="1" x="4478"/>
        <item x="745"/>
        <item m="1" x="4932"/>
        <item x="321"/>
        <item x="3014"/>
        <item m="1" x="4066"/>
        <item m="1" x="4070"/>
        <item x="403"/>
        <item x="1341"/>
        <item x="2546"/>
        <item m="1" x="4232"/>
        <item x="2943"/>
        <item x="401"/>
        <item m="1" x="4047"/>
        <item x="739"/>
        <item x="1271"/>
        <item m="1" x="4353"/>
        <item m="1" x="5034"/>
        <item m="1" x="4607"/>
        <item x="3755"/>
        <item x="2464"/>
        <item x="2179"/>
        <item m="1" x="4554"/>
        <item x="390"/>
        <item m="1" x="4797"/>
        <item m="1" x="4934"/>
        <item x="61"/>
        <item x="443"/>
        <item m="1" x="4508"/>
        <item x="453"/>
        <item x="3993"/>
        <item m="1" x="4831"/>
        <item m="1" x="4982"/>
        <item x="333"/>
        <item m="1" x="4281"/>
        <item m="1" x="4330"/>
        <item x="3945"/>
        <item x="3721"/>
        <item m="1" x="4913"/>
        <item x="2250"/>
        <item x="311"/>
        <item m="1" x="4671"/>
        <item x="675"/>
        <item x="676"/>
        <item x="228"/>
        <item x="327"/>
        <item x="1680"/>
        <item m="1" x="4833"/>
        <item m="1" x="4053"/>
        <item m="1" x="4410"/>
        <item x="723"/>
        <item x="442"/>
        <item x="2472"/>
        <item m="1" x="4198"/>
        <item x="650"/>
        <item x="2251"/>
        <item x="427"/>
        <item x="730"/>
        <item x="289"/>
        <item m="1" x="5001"/>
        <item x="291"/>
        <item x="322"/>
        <item x="3683"/>
        <item x="195"/>
        <item x="770"/>
        <item m="1" x="4709"/>
        <item x="468"/>
        <item x="474"/>
        <item x="308"/>
        <item x="284"/>
        <item x="2987"/>
        <item x="3588"/>
        <item x="374"/>
        <item x="606"/>
        <item m="1" x="4546"/>
        <item x="2638"/>
        <item x="3684"/>
        <item m="1" x="4625"/>
        <item x="754"/>
        <item x="3719"/>
        <item m="1" x="4795"/>
        <item m="1" x="5043"/>
        <item m="1" x="5076"/>
        <item m="1" x="4991"/>
        <item x="329"/>
        <item m="1" x="4168"/>
        <item x="433"/>
        <item m="1" x="4914"/>
        <item x="365"/>
        <item m="1" x="4945"/>
        <item x="777"/>
        <item x="775"/>
        <item x="760"/>
        <item x="412"/>
        <item m="1" x="4298"/>
        <item x="306"/>
        <item x="732"/>
        <item m="1" x="4980"/>
        <item x="471"/>
        <item m="1" x="4808"/>
        <item x="692"/>
        <item x="3488"/>
        <item m="1" x="4678"/>
        <item m="1" x="4758"/>
        <item m="1" x="4078"/>
        <item x="743"/>
        <item x="741"/>
        <item x="2964"/>
        <item m="1" x="4806"/>
        <item m="1" x="4904"/>
        <item m="1" x="4737"/>
        <item m="1" x="4288"/>
        <item x="402"/>
        <item x="755"/>
        <item m="1" x="5090"/>
        <item x="707"/>
        <item m="1" x="5085"/>
        <item m="1" x="4799"/>
        <item x="690"/>
        <item m="1" x="4444"/>
        <item m="1" x="4419"/>
        <item m="1" x="4476"/>
        <item m="1" x="4271"/>
        <item m="1" x="4454"/>
        <item m="1" x="4602"/>
        <item m="1" x="4590"/>
        <item x="359"/>
        <item x="304"/>
        <item x="668"/>
        <item m="1" x="4376"/>
        <item m="1" x="4502"/>
        <item m="1" x="4684"/>
        <item m="1" x="5065"/>
        <item m="1" x="5049"/>
        <item m="1" x="4310"/>
        <item m="1" x="4622"/>
        <item m="1" x="4488"/>
        <item m="1" x="4123"/>
        <item m="1" x="4544"/>
        <item m="1" x="4617"/>
        <item m="1" x="4068"/>
        <item m="1" x="4579"/>
        <item m="1" x="5173"/>
        <item m="1" x="5069"/>
        <item x="297"/>
        <item m="1" x="4218"/>
        <item m="1" x="4516"/>
        <item x="2418"/>
        <item x="771"/>
        <item x="3970"/>
        <item m="1" x="4633"/>
        <item m="1" x="4470"/>
        <item x="349"/>
        <item x="1265"/>
        <item m="1" x="4935"/>
        <item x="393"/>
        <item m="1" x="4788"/>
        <item m="1" x="4319"/>
        <item m="1" x="4190"/>
        <item m="1" x="4767"/>
        <item m="1" x="4592"/>
        <item x="383"/>
        <item x="437"/>
        <item x="3605"/>
        <item m="1" x="4852"/>
        <item x="701"/>
        <item x="366"/>
        <item m="1" x="4919"/>
        <item x="454"/>
        <item x="773"/>
        <item m="1" x="4295"/>
        <item m="1" x="4532"/>
        <item x="2249"/>
        <item x="2030"/>
        <item m="1" x="5130"/>
        <item m="1" x="4939"/>
        <item m="1" x="5046"/>
        <item x="305"/>
        <item x="716"/>
        <item m="1" x="5011"/>
        <item x="317"/>
        <item x="709"/>
        <item m="1" x="4395"/>
        <item x="705"/>
        <item x="930"/>
        <item x="367"/>
        <item m="1" x="4304"/>
        <item m="1" x="4523"/>
        <item m="1" x="5100"/>
        <item m="1" x="4747"/>
        <item x="2334"/>
        <item x="3956"/>
        <item m="1" x="4326"/>
        <item m="1" x="4593"/>
        <item m="1" x="5013"/>
        <item m="1" x="4082"/>
        <item m="1" x="4661"/>
        <item x="3691"/>
        <item m="1" x="4159"/>
        <item x="3585"/>
        <item m="1" x="5189"/>
        <item m="1" x="4113"/>
        <item x="3943"/>
        <item m="1" x="4491"/>
        <item x="386"/>
        <item m="1" x="4096"/>
        <item x="527"/>
        <item m="1" x="5147"/>
        <item x="2246"/>
        <item x="95"/>
        <item m="1" x="4234"/>
        <item m="1" x="4821"/>
        <item x="279"/>
        <item m="1" x="4373"/>
        <item m="1" x="5106"/>
        <item x="3688"/>
        <item m="1" x="4813"/>
        <item x="2904"/>
        <item x="464"/>
        <item m="1" x="4962"/>
        <item m="1" x="4477"/>
        <item m="1" x="4303"/>
        <item m="1" x="4258"/>
        <item m="1" x="5186"/>
        <item x="363"/>
        <item x="509"/>
        <item x="355"/>
        <item m="1" x="5054"/>
        <item x="763"/>
        <item m="1" x="4784"/>
        <item m="1" x="4264"/>
        <item x="462"/>
        <item m="1" x="4577"/>
        <item x="511"/>
        <item m="1" x="4712"/>
        <item x="372"/>
        <item x="982"/>
        <item x="2289"/>
        <item m="1" x="4583"/>
        <item x="362"/>
        <item m="1" x="4959"/>
        <item m="1" x="5176"/>
        <item x="2533"/>
        <item m="1" x="4733"/>
        <item x="3910"/>
        <item m="1" x="4657"/>
        <item m="1" x="4849"/>
        <item x="1356"/>
        <item m="1" x="4342"/>
        <item m="1" x="4443"/>
        <item m="1" x="4916"/>
        <item x="2268"/>
        <item x="683"/>
        <item m="1" x="4672"/>
        <item m="1" x="4411"/>
        <item x="612"/>
        <item m="1" x="4331"/>
        <item x="2440"/>
        <item m="1" x="4772"/>
        <item x="391"/>
        <item m="1" x="4505"/>
        <item x="342"/>
        <item x="364"/>
        <item m="1" x="4707"/>
        <item m="1" x="4791"/>
        <item x="397"/>
        <item x="1720"/>
        <item x="475"/>
        <item m="1" x="4435"/>
        <item m="1" x="4399"/>
        <item x="3964"/>
        <item x="3958"/>
        <item x="1361"/>
        <item m="1" x="4785"/>
        <item m="1" x="4063"/>
        <item m="1" x="4809"/>
        <item m="1" x="4109"/>
        <item x="3696"/>
        <item x="1258"/>
        <item x="727"/>
        <item x="762"/>
        <item m="1" x="4693"/>
        <item x="3615"/>
        <item x="2470"/>
        <item m="1" x="4792"/>
        <item m="1" x="4169"/>
        <item x="395"/>
        <item x="445"/>
        <item x="2936"/>
        <item m="1" x="5122"/>
        <item x="1204"/>
        <item x="1576"/>
        <item m="1" x="4768"/>
        <item m="1" x="4614"/>
        <item m="1" x="4997"/>
        <item m="1" x="4449"/>
        <item x="415"/>
        <item m="1" x="4492"/>
        <item x="3601"/>
        <item m="1" x="5180"/>
        <item x="2277"/>
        <item x="3925"/>
        <item m="1" x="5168"/>
        <item x="472"/>
        <item m="1" x="4705"/>
        <item m="1" x="4253"/>
        <item x="3904"/>
        <item m="1" x="4541"/>
        <item x="1216"/>
        <item m="1" x="4283"/>
        <item m="1" x="5183"/>
        <item x="2211"/>
        <item m="1" x="4994"/>
        <item m="1" x="5193"/>
        <item m="1" x="4433"/>
        <item m="1" x="4077"/>
        <item x="673"/>
        <item m="1" x="4297"/>
        <item x="2462"/>
        <item m="1" x="5026"/>
        <item x="223"/>
        <item m="1" x="5196"/>
        <item x="423"/>
        <item x="3905"/>
        <item m="1" x="4372"/>
        <item m="1" x="4260"/>
        <item x="3681"/>
        <item x="767"/>
        <item m="1" x="4080"/>
        <item m="1" x="5161"/>
        <item m="1" x="4155"/>
        <item x="465"/>
        <item x="510"/>
        <item m="1" x="4716"/>
        <item m="1" x="4988"/>
        <item m="1" x="4552"/>
        <item m="1" x="4683"/>
        <item m="1" x="4725"/>
        <item x="667"/>
        <item m="1" x="4401"/>
        <item x="2432"/>
        <item m="1" x="5195"/>
        <item m="1" x="5023"/>
        <item m="1" x="5102"/>
        <item x="2954"/>
        <item x="394"/>
        <item x="938"/>
        <item x="790"/>
        <item x="693"/>
        <item m="1" x="4749"/>
        <item m="1" x="4099"/>
        <item m="1" x="4269"/>
        <item m="1" x="4322"/>
        <item m="1" x="4946"/>
        <item m="1" x="4698"/>
        <item x="1466"/>
        <item m="1" x="4526"/>
        <item x="300"/>
        <item x="2933"/>
        <item m="1" x="4496"/>
        <item m="1" x="4947"/>
        <item m="1" x="4824"/>
        <item x="409"/>
        <item x="2308"/>
        <item m="1" x="4770"/>
        <item x="3548"/>
        <item x="658"/>
        <item x="407"/>
        <item x="2880"/>
        <item x="2433"/>
        <item x="239"/>
        <item x="3901"/>
        <item x="792"/>
        <item x="671"/>
        <item m="1" x="4710"/>
        <item m="1" x="4446"/>
        <item m="1" x="5175"/>
        <item x="1380"/>
        <item m="1" x="5028"/>
        <item m="1" x="4851"/>
        <item m="1" x="4413"/>
        <item m="1" x="4862"/>
        <item m="1" x="4176"/>
        <item x="3896"/>
        <item x="637"/>
        <item x="3949"/>
        <item m="1" x="4076"/>
        <item m="1" x="4531"/>
        <item x="3971"/>
        <item m="1" x="4314"/>
        <item m="1" x="4131"/>
        <item x="757"/>
        <item x="3907"/>
        <item x="274"/>
        <item x="3942"/>
        <item x="425"/>
        <item m="1" x="5051"/>
        <item x="720"/>
        <item x="283"/>
        <item x="3277"/>
        <item x="319"/>
        <item m="1" x="5103"/>
        <item x="2376"/>
        <item m="1" x="4619"/>
        <item m="1" x="5019"/>
        <item x="338"/>
        <item x="226"/>
        <item x="756"/>
        <item m="1" x="4457"/>
        <item m="1" x="4098"/>
        <item x="728"/>
        <item m="1" x="4730"/>
        <item x="782"/>
        <item x="3587"/>
        <item m="1" x="5128"/>
        <item m="1" x="4834"/>
        <item m="1" x="4645"/>
        <item x="1255"/>
        <item m="1" x="4370"/>
        <item x="2029"/>
        <item x="1392"/>
        <item m="1" x="4317"/>
        <item m="1" x="4591"/>
        <item m="1" x="4786"/>
        <item x="691"/>
        <item m="1" x="4108"/>
        <item m="1" x="4315"/>
        <item x="678"/>
        <item m="1" x="4490"/>
        <item m="1" x="4436"/>
        <item m="1" x="4822"/>
        <item x="3906"/>
        <item x="2283"/>
        <item x="685"/>
        <item m="1" x="4377"/>
        <item x="2399"/>
        <item m="1" x="4679"/>
        <item m="1" x="4717"/>
        <item m="1" x="4213"/>
        <item m="1" x="4364"/>
        <item m="1" x="4062"/>
        <item x="3927"/>
        <item x="441"/>
        <item x="3913"/>
        <item m="1" x="4741"/>
        <item m="1" x="4742"/>
        <item m="1" x="4665"/>
        <item m="1" x="4738"/>
        <item m="1" x="5055"/>
        <item m="1" x="4254"/>
        <item m="1" x="4263"/>
        <item m="1" x="4825"/>
        <item m="1" x="4922"/>
        <item x="2215"/>
        <item m="1" x="4527"/>
        <item m="1" x="4894"/>
        <item m="1" x="4843"/>
        <item m="1" x="4249"/>
        <item x="2632"/>
        <item x="2500"/>
        <item m="1" x="5169"/>
        <item m="1" x="4307"/>
        <item m="1" x="4850"/>
        <item x="432"/>
        <item m="1" x="5192"/>
        <item x="694"/>
        <item m="1" x="4873"/>
        <item x="3686"/>
        <item m="1" x="4640"/>
        <item m="1" x="4461"/>
        <item x="2330"/>
        <item x="318"/>
        <item m="1" x="4839"/>
        <item x="1390"/>
        <item m="1" x="4090"/>
        <item m="1" x="4667"/>
        <item m="1" x="5164"/>
        <item m="1" x="4367"/>
        <item m="1" x="4151"/>
        <item x="426"/>
        <item m="1" x="4346"/>
        <item m="1" x="4649"/>
        <item m="1" x="4447"/>
        <item m="1" x="4765"/>
        <item x="2253"/>
        <item m="1" x="5063"/>
        <item m="1" x="5143"/>
        <item m="1" x="4073"/>
        <item m="1" x="4798"/>
        <item m="1" x="4403"/>
        <item m="1" x="4673"/>
        <item x="346"/>
        <item m="1" x="4764"/>
        <item x="447"/>
        <item x="3611"/>
        <item m="1" x="4578"/>
        <item m="1" x="4225"/>
        <item x="2270"/>
        <item x="3709"/>
        <item m="1" x="5064"/>
        <item m="1" x="4393"/>
        <item m="1" x="4229"/>
        <item x="699"/>
        <item x="3911"/>
        <item m="1" x="4272"/>
        <item x="652"/>
        <item m="1" x="4793"/>
        <item x="398"/>
        <item m="1" x="4863"/>
        <item x="725"/>
        <item m="1" x="4265"/>
        <item m="1" x="4637"/>
        <item m="1" x="4559"/>
        <item m="1" x="4388"/>
        <item m="1" x="4129"/>
        <item m="1" x="5037"/>
        <item m="1" x="4467"/>
        <item m="1" x="4202"/>
        <item m="1" x="4071"/>
        <item x="3697"/>
        <item m="1" x="4984"/>
        <item m="1" x="4384"/>
        <item x="406"/>
        <item m="1" x="4509"/>
        <item m="1" x="4969"/>
        <item x="293"/>
        <item x="408"/>
        <item x="2221"/>
        <item m="1" x="4266"/>
        <item m="1" x="5190"/>
        <item m="1" x="4219"/>
        <item m="1" x="4420"/>
        <item m="1" x="4875"/>
        <item m="1" x="4702"/>
        <item m="1" x="4434"/>
        <item m="1" x="4628"/>
        <item m="1" x="4341"/>
        <item m="1" x="4537"/>
        <item m="1" x="4231"/>
        <item m="1" x="4777"/>
        <item m="1" x="5144"/>
        <item m="1" x="5182"/>
        <item m="1" x="4618"/>
        <item m="1" x="4634"/>
        <item m="1" x="4130"/>
        <item x="3900"/>
        <item m="1" x="4977"/>
        <item m="1" x="4867"/>
        <item m="1" x="4087"/>
        <item m="1" x="4812"/>
        <item m="1" x="4189"/>
        <item m="1" x="4538"/>
        <item m="1" x="4299"/>
        <item m="1" x="4104"/>
        <item m="1" x="4888"/>
        <item x="255"/>
        <item m="1" x="4650"/>
        <item m="1" x="4261"/>
        <item x="2028"/>
        <item x="1575"/>
        <item x="286"/>
        <item x="3134"/>
        <item m="1" x="4963"/>
        <item x="774"/>
        <item m="1" x="4125"/>
        <item m="1" x="4480"/>
        <item x="2031"/>
        <item m="1" x="5151"/>
        <item m="1" x="4450"/>
        <item m="1" x="4482"/>
        <item m="1" x="4658"/>
        <item m="1" x="4072"/>
        <item x="3608"/>
        <item m="1" x="4778"/>
        <item x="3687"/>
        <item m="1" x="4250"/>
        <item m="1" x="4584"/>
        <item m="1" x="4694"/>
        <item m="1" x="4766"/>
        <item x="369"/>
        <item x="738"/>
        <item x="2214"/>
        <item m="1" x="4917"/>
        <item m="1" x="4961"/>
        <item x="2326"/>
        <item m="1" x="4214"/>
        <item x="2542"/>
        <item x="724"/>
        <item m="1" x="4524"/>
        <item m="1" x="4974"/>
        <item m="1" x="4363"/>
        <item x="370"/>
        <item x="281"/>
        <item m="1" x="4620"/>
        <item m="1" x="4613"/>
        <item x="375"/>
        <item m="1" x="4517"/>
        <item x="3616"/>
        <item m="1" x="5033"/>
        <item m="1" x="4846"/>
        <item m="1" x="4286"/>
        <item m="1" x="4663"/>
        <item m="1" x="4629"/>
        <item m="1" x="4883"/>
        <item x="3549"/>
        <item m="1" x="5119"/>
        <item m="1" x="5005"/>
        <item x="3918"/>
        <item m="1" x="4402"/>
        <item m="1" x="4469"/>
        <item m="1" x="5110"/>
        <item x="449"/>
        <item x="629"/>
        <item m="1" x="5035"/>
        <item m="1" x="4354"/>
        <item m="1" x="4164"/>
        <item x="1191"/>
        <item m="1" x="4506"/>
        <item m="1" x="4336"/>
        <item x="1202"/>
        <item x="90"/>
        <item x="628"/>
        <item x="3685"/>
        <item m="1" x="4719"/>
        <item x="3725"/>
        <item m="1" x="4302"/>
        <item m="1" x="4207"/>
        <item m="1" x="5080"/>
        <item x="939"/>
        <item x="275"/>
        <item m="1" x="4217"/>
        <item m="1" x="4327"/>
        <item x="666"/>
        <item x="634"/>
        <item x="515"/>
        <item m="1" x="4408"/>
        <item m="1" x="4970"/>
        <item x="451"/>
        <item x="3682"/>
        <item x="422"/>
        <item x="347"/>
        <item m="1" x="4656"/>
        <item m="1" x="4344"/>
        <item m="1" x="4562"/>
        <item m="1" x="5188"/>
        <item m="1" x="5020"/>
        <item x="2037"/>
        <item x="1358"/>
        <item x="381"/>
        <item x="670"/>
        <item x="3705"/>
        <item x="240"/>
        <item x="3139"/>
        <item x="421"/>
        <item x="3701"/>
        <item m="1" x="4458"/>
        <item m="1" x="4829"/>
        <item m="1" x="4418"/>
        <item x="276"/>
        <item x="696"/>
        <item x="595"/>
        <item x="330"/>
        <item x="435"/>
        <item x="2502"/>
        <item x="3966"/>
        <item m="1" x="4103"/>
        <item x="3948"/>
        <item x="940"/>
        <item m="1" x="5116"/>
        <item m="1" x="4510"/>
        <item m="1" x="4565"/>
        <item m="1" x="4576"/>
        <item x="3606"/>
        <item x="997"/>
        <item x="3699"/>
        <item m="1" x="4061"/>
        <item m="1" x="4128"/>
        <item m="1" x="4654"/>
        <item x="3700"/>
        <item x="341"/>
        <item m="1" x="5088"/>
        <item m="1" x="5081"/>
        <item m="1" x="4726"/>
        <item x="717"/>
        <item m="1" x="4093"/>
        <item x="5"/>
        <item m="1" x="4819"/>
        <item m="1" x="4902"/>
        <item x="2439"/>
        <item m="1" x="4362"/>
        <item m="1" x="4466"/>
        <item x="3612"/>
        <item x="3899"/>
        <item x="596"/>
        <item m="1" x="4064"/>
        <item m="1" x="4238"/>
        <item m="1" x="4379"/>
        <item m="1" x="4858"/>
        <item m="1" x="4382"/>
        <item m="1" x="4955"/>
        <item m="1" x="4311"/>
        <item m="1" x="4065"/>
        <item m="1" x="4724"/>
        <item m="1" x="4086"/>
        <item m="1" x="5096"/>
        <item m="1" x="4138"/>
        <item x="592"/>
        <item x="2212"/>
        <item x="750"/>
        <item m="1" x="5121"/>
        <item x="2452"/>
        <item m="1" x="4120"/>
        <item m="1" x="4365"/>
        <item x="1203"/>
        <item m="1" x="4465"/>
        <item m="1" x="4575"/>
        <item x="3532"/>
        <item m="1" x="4089"/>
        <item x="3712"/>
        <item m="1" x="5135"/>
        <item m="1" x="4520"/>
        <item m="1" x="4760"/>
        <item m="1" x="4306"/>
        <item m="1" x="4989"/>
        <item m="1" x="4220"/>
        <item x="2926"/>
        <item m="1" x="4635"/>
        <item m="1" x="4239"/>
        <item m="1" x="4998"/>
        <item m="1" x="4638"/>
        <item m="1" x="4876"/>
        <item m="1" x="4632"/>
        <item m="1" x="5111"/>
        <item x="91"/>
        <item x="3961"/>
        <item x="968"/>
        <item x="3599"/>
        <item x="3679"/>
        <item m="1" x="5160"/>
        <item x="2311"/>
        <item x="722"/>
        <item m="1" x="4163"/>
        <item m="1" x="4262"/>
        <item m="1" x="4205"/>
        <item x="3897"/>
        <item x="3928"/>
        <item m="1" x="4148"/>
        <item m="1" x="4081"/>
        <item x="748"/>
        <item m="1" x="4794"/>
        <item m="1" x="4857"/>
        <item m="1" x="4405"/>
        <item m="1" x="4587"/>
        <item m="1" x="4150"/>
        <item x="733"/>
        <item x="686"/>
        <item m="1" x="4817"/>
        <item x="3698"/>
        <item m="1" x="4328"/>
        <item m="1" x="5136"/>
        <item x="684"/>
        <item m="1" x="4547"/>
        <item m="1" x="4423"/>
        <item m="1" x="4235"/>
        <item x="772"/>
        <item m="1" x="4666"/>
        <item m="1" x="4421"/>
        <item m="1" x="4152"/>
        <item m="1" x="4385"/>
        <item x="446"/>
        <item x="721"/>
        <item x="677"/>
        <item x="438"/>
        <item x="734"/>
        <item x="3694"/>
        <item m="1" x="4978"/>
        <item x="674"/>
        <item m="1" x="4246"/>
        <item m="1" x="4639"/>
        <item m="1" x="4300"/>
        <item m="1" x="4075"/>
        <item m="1" x="4563"/>
        <item m="1" x="4928"/>
        <item m="1" x="5044"/>
        <item m="1" x="4094"/>
        <item m="1" x="4886"/>
        <item m="1" x="4221"/>
        <item m="1" x="4567"/>
        <item x="2034"/>
        <item m="1" x="4484"/>
        <item m="1" x="4292"/>
        <item m="1" x="4440"/>
        <item m="1" x="5108"/>
        <item x="119"/>
        <item x="665"/>
        <item m="1" x="5172"/>
        <item m="1" x="4911"/>
        <item m="1" x="4400"/>
        <item m="1" x="5025"/>
        <item m="1" x="4498"/>
        <item m="1" x="4878"/>
        <item m="1" x="4091"/>
        <item m="1" x="5137"/>
        <item m="1" x="4986"/>
        <item m="1" x="5072"/>
        <item x="687"/>
        <item m="1" x="5007"/>
        <item m="1" x="4512"/>
        <item m="1" x="5014"/>
        <item m="1" x="4513"/>
        <item x="3607"/>
        <item x="2445"/>
        <item x="1578"/>
        <item m="1" x="4426"/>
        <item x="111"/>
        <item m="1" x="5177"/>
        <item m="1" x="5156"/>
        <item m="1" x="4543"/>
        <item x="2436"/>
        <item m="1" x="4595"/>
        <item m="1" x="4386"/>
        <item x="3965"/>
        <item x="3596"/>
        <item m="1" x="4383"/>
        <item x="384"/>
        <item x="700"/>
        <item x="456"/>
        <item m="1" x="5162"/>
        <item x="280"/>
        <item m="1" x="4871"/>
        <item m="1" x="4209"/>
        <item m="1" x="4412"/>
        <item m="1" x="4550"/>
        <item m="1" x="4500"/>
        <item m="1" x="4193"/>
        <item m="1" x="4206"/>
        <item x="695"/>
        <item m="1" x="4507"/>
        <item m="1" x="4601"/>
        <item m="1" x="4987"/>
        <item m="1" x="4119"/>
        <item m="1" x="4157"/>
        <item m="1" x="4048"/>
        <item x="2956"/>
        <item m="1" x="4568"/>
        <item x="1201"/>
        <item m="1" x="4686"/>
        <item m="1" x="4504"/>
        <item m="1" x="4301"/>
        <item x="288"/>
        <item m="1" x="4662"/>
        <item m="1" x="4296"/>
        <item x="3710"/>
        <item m="1" x="4241"/>
        <item m="1" x="4160"/>
        <item m="1" x="4779"/>
        <item m="1" x="4739"/>
        <item x="753"/>
        <item m="1" x="4660"/>
        <item m="1" x="4727"/>
        <item x="651"/>
        <item x="3602"/>
        <item m="1" x="5138"/>
        <item m="1" x="4368"/>
        <item m="1" x="4889"/>
        <item m="1" x="4199"/>
        <item m="1" x="4439"/>
        <item m="1" x="5115"/>
        <item m="1" x="4659"/>
        <item x="646"/>
        <item x="780"/>
        <item m="1" x="4769"/>
        <item m="1" x="4598"/>
        <item m="1" x="4608"/>
        <item m="1" x="4525"/>
        <item m="1" x="4374"/>
        <item m="1" x="4514"/>
        <item x="353"/>
        <item x="3446"/>
        <item x="1363"/>
        <item x="2448"/>
        <item x="785"/>
        <item x="3600"/>
        <item m="1" x="4951"/>
        <item m="1" x="5126"/>
        <item m="1" x="4088"/>
        <item m="1" x="4574"/>
        <item m="1" x="5185"/>
        <item x="282"/>
        <item x="2501"/>
        <item x="2547"/>
        <item x="731"/>
        <item m="1" x="5084"/>
        <item m="1" x="4729"/>
        <item m="1" x="5029"/>
        <item x="656"/>
        <item m="1" x="4599"/>
        <item x="655"/>
        <item x="404"/>
        <item m="1" x="4117"/>
        <item x="3317"/>
        <item m="1" x="4345"/>
        <item x="2216"/>
        <item x="3693"/>
        <item x="2047"/>
        <item m="1" x="4783"/>
        <item x="672"/>
        <item m="1" x="4060"/>
        <item x="2465"/>
        <item m="1" x="5010"/>
        <item x="285"/>
        <item m="1" x="4161"/>
        <item m="1" x="4757"/>
        <item x="13"/>
        <item m="1" x="4116"/>
        <item x="238"/>
        <item m="1" x="4571"/>
        <item m="1" x="4990"/>
        <item m="1" x="4895"/>
        <item m="1" x="4687"/>
        <item x="460"/>
        <item x="429"/>
        <item x="457"/>
        <item m="1" x="4347"/>
        <item m="1" x="4267"/>
        <item x="2444"/>
        <item m="1" x="4937"/>
        <item m="1" x="4746"/>
        <item m="1" x="4453"/>
        <item x="3551"/>
        <item m="1" x="4752"/>
        <item m="1" x="4968"/>
        <item m="1" x="4473"/>
        <item m="1" x="4112"/>
        <item x="957"/>
        <item m="1" x="5066"/>
        <item x="2398"/>
        <item x="2475"/>
        <item x="1200"/>
        <item m="1" x="4594"/>
        <item x="2337"/>
        <item x="1367"/>
        <item m="1" x="4391"/>
        <item m="1" x="4615"/>
        <item x="3604"/>
        <item x="392"/>
        <item m="1" x="5077"/>
        <item m="1" x="4409"/>
        <item m="1" x="4149"/>
        <item m="1" x="4940"/>
        <item m="1" x="4359"/>
        <item m="1" x="4210"/>
        <item m="1" x="4415"/>
        <item m="1" x="5191"/>
        <item x="2032"/>
        <item x="3733"/>
        <item m="1" x="4432"/>
        <item x="73"/>
        <item m="1" x="4067"/>
        <item m="1" x="5139"/>
        <item m="1" x="4896"/>
        <item m="1" x="4095"/>
        <item m="1" x="4052"/>
        <item m="1" x="5087"/>
        <item m="1" x="4092"/>
        <item m="1" x="4872"/>
        <item m="1" x="4771"/>
        <item m="1" x="4976"/>
        <item m="1" x="4899"/>
        <item m="1" x="4949"/>
        <item m="1" x="4196"/>
        <item x="659"/>
        <item m="1" x="4325"/>
        <item m="1" x="4227"/>
        <item m="1" x="4381"/>
        <item x="669"/>
        <item m="1" x="4208"/>
        <item x="2877"/>
        <item m="1" x="4280"/>
        <item m="1" x="4740"/>
        <item m="1" x="4204"/>
        <item m="1" x="4337"/>
        <item m="1" x="5149"/>
        <item x="307"/>
        <item x="2035"/>
        <item m="1" x="4165"/>
        <item m="1" x="4915"/>
        <item m="1" x="4083"/>
        <item m="1" x="4981"/>
        <item m="1" x="4750"/>
        <item m="1" x="4692"/>
        <item m="1" x="4162"/>
        <item x="3919"/>
        <item m="1" x="4394"/>
        <item m="1" x="4860"/>
        <item x="642"/>
        <item x="1199"/>
        <item m="1" x="4474"/>
        <item x="3613"/>
        <item m="1" x="5002"/>
        <item x="136"/>
        <item m="1" x="5113"/>
        <item x="3603"/>
        <item m="1" x="4171"/>
        <item x="641"/>
        <item x="3702"/>
        <item x="759"/>
        <item x="708"/>
        <item m="1" x="4930"/>
        <item x="682"/>
        <item m="1" x="4973"/>
        <item m="1" x="4603"/>
        <item m="1" x="4486"/>
        <item m="1" x="4102"/>
        <item x="787"/>
        <item m="1" x="5009"/>
        <item m="1" x="4801"/>
        <item x="778"/>
        <item m="1" x="4284"/>
        <item m="1" x="4630"/>
        <item x="396"/>
        <item x="2048"/>
        <item x="2106"/>
        <item m="1" x="4226"/>
        <item m="1" x="5141"/>
        <item m="1" x="4110"/>
        <item x="3992"/>
        <item m="1" x="4460"/>
        <item m="1" x="4685"/>
        <item m="1" x="4885"/>
        <item m="1" x="4106"/>
        <item m="1" x="5094"/>
        <item m="1" x="4290"/>
        <item m="1" x="4906"/>
        <item x="2870"/>
        <item m="1" x="4240"/>
        <item m="1" x="4332"/>
        <item m="1" x="4548"/>
        <item m="1" x="4892"/>
        <item m="1" x="4700"/>
        <item m="1" x="4147"/>
        <item m="1" x="4604"/>
        <item x="751"/>
        <item x="749"/>
        <item m="1" x="4230"/>
        <item m="1" x="4912"/>
        <item m="1" x="5159"/>
        <item m="1" x="4069"/>
        <item m="1" x="4814"/>
        <item m="1" x="4390"/>
        <item x="660"/>
        <item m="1" x="5142"/>
        <item m="1" x="4929"/>
        <item m="1" x="4975"/>
        <item x="689"/>
        <item x="768"/>
        <item m="1" x="5114"/>
        <item m="1" x="4721"/>
        <item m="1" x="4105"/>
        <item x="726"/>
        <item m="1" x="4321"/>
        <item m="1" x="5060"/>
        <item m="1" x="4807"/>
        <item m="1" x="4644"/>
        <item m="1" x="4107"/>
        <item m="1" x="4378"/>
        <item m="1" x="4277"/>
        <item x="703"/>
        <item m="1" x="4648"/>
        <item m="1" x="4282"/>
        <item m="1" x="4146"/>
        <item x="719"/>
        <item x="776"/>
        <item m="1" x="4803"/>
        <item x="531"/>
        <item m="1" x="4815"/>
        <item x="737"/>
        <item m="1" x="4874"/>
        <item m="1" x="4233"/>
        <item m="1" x="4882"/>
        <item x="439"/>
        <item m="1" x="4542"/>
        <item m="1" x="4706"/>
        <item m="1" x="4437"/>
        <item m="1" x="4247"/>
        <item m="1" x="5145"/>
        <item x="593"/>
        <item m="1" x="4728"/>
        <item m="1" x="4293"/>
        <item x="3914"/>
        <item x="2985"/>
        <item x="2104"/>
        <item x="538"/>
        <item m="1" x="4713"/>
        <item m="1" x="4452"/>
        <item m="1" x="5038"/>
        <item m="1" x="5073"/>
        <item m="1" x="4074"/>
        <item m="1" x="4158"/>
        <item m="1" x="4865"/>
        <item x="1267"/>
        <item m="1" x="5068"/>
        <item m="1" x="4669"/>
        <item m="1" x="4115"/>
        <item m="1" x="4677"/>
        <item m="1" x="4154"/>
        <item m="1" x="4859"/>
        <item m="1" x="4616"/>
        <item x="3926"/>
        <item x="3680"/>
        <item x="2196"/>
        <item m="1" x="5086"/>
        <item m="1" x="4521"/>
        <item m="1" x="4483"/>
        <item m="1" x="5098"/>
        <item m="1" x="5140"/>
        <item m="1" x="4611"/>
        <item x="3316"/>
        <item m="1" x="4156"/>
        <item m="1" x="4983"/>
        <item x="192"/>
        <item m="1" x="4350"/>
        <item x="2231"/>
        <item m="1" x="4641"/>
        <item x="2036"/>
        <item m="1" x="5120"/>
        <item m="1" x="4285"/>
        <item x="3678"/>
        <item m="1" x="4553"/>
        <item x="2242"/>
        <item m="1" x="4773"/>
        <item m="1" x="4588"/>
        <item x="273"/>
        <item m="1" x="4291"/>
        <item m="1" x="4494"/>
        <item m="1" x="4938"/>
        <item x="3924"/>
        <item m="1" x="4811"/>
        <item x="303"/>
        <item m="1" x="4132"/>
        <item m="1" x="4564"/>
        <item m="1" x="4084"/>
        <item x="2504"/>
        <item m="1" x="4360"/>
        <item m="1" x="5167"/>
        <item m="1" x="4907"/>
        <item m="1" x="4101"/>
        <item m="1" x="4153"/>
        <item m="1" x="4085"/>
        <item m="1" x="4956"/>
        <item m="1" x="4735"/>
        <item m="1" x="4780"/>
        <item m="1" x="4972"/>
        <item m="1" x="4519"/>
        <item m="1" x="4462"/>
        <item m="1" x="5047"/>
        <item x="410"/>
        <item m="1" x="4900"/>
        <item m="1" x="4931"/>
        <item x="3959"/>
        <item m="1" x="4366"/>
        <item x="600"/>
        <item x="122"/>
        <item x="603"/>
        <item m="1" x="4417"/>
        <item m="1" x="4605"/>
        <item x="2958"/>
        <item m="1" x="4782"/>
        <item x="2218"/>
        <item m="1" x="5104"/>
        <item x="2950"/>
        <item m="1" x="5075"/>
        <item x="235"/>
        <item m="1" x="4475"/>
        <item m="1" x="4966"/>
        <item m="1" x="4696"/>
        <item m="1" x="4868"/>
        <item m="1" x="4245"/>
        <item x="2723"/>
        <item x="2688"/>
        <item x="1205"/>
        <item x="2220"/>
        <item x="2213"/>
        <item x="2774"/>
        <item x="2712"/>
        <item x="1185"/>
        <item x="2742"/>
        <item x="1707"/>
        <item x="788"/>
        <item x="3749"/>
        <item x="2338"/>
        <item x="2749"/>
        <item x="2730"/>
        <item x="2335"/>
        <item x="486"/>
        <item x="2707"/>
        <item x="2272"/>
        <item x="2708"/>
        <item x="2738"/>
        <item x="2764"/>
        <item x="1388"/>
        <item x="2316"/>
        <item x="1389"/>
        <item x="1391"/>
        <item x="2354"/>
        <item x="2269"/>
        <item x="2319"/>
        <item x="2256"/>
        <item x="2751"/>
        <item x="3747"/>
        <item x="2224"/>
        <item x="789"/>
        <item x="3087"/>
        <item x="3750"/>
        <item x="2706"/>
        <item x="1197"/>
        <item x="2266"/>
        <item x="2309"/>
        <item x="2383"/>
        <item x="2385"/>
        <item x="176"/>
        <item x="2766"/>
        <item x="2770"/>
        <item x="2225"/>
        <item x="2683"/>
        <item x="2322"/>
        <item x="2745"/>
        <item x="2302"/>
        <item x="2685"/>
        <item x="2772"/>
        <item x="2700"/>
        <item x="2705"/>
        <item x="1385"/>
        <item x="483"/>
        <item x="1196"/>
        <item x="2345"/>
        <item x="3751"/>
        <item x="2769"/>
        <item x="1212"/>
        <item x="2282"/>
        <item x="3748"/>
        <item x="2262"/>
        <item x="1194"/>
        <item x="2704"/>
        <item x="2699"/>
        <item x="2740"/>
        <item x="2361"/>
        <item x="3734"/>
        <item x="2759"/>
        <item x="2276"/>
        <item x="2312"/>
        <item x="2796"/>
        <item x="2257"/>
        <item x="2729"/>
        <item x="1129"/>
        <item x="2737"/>
        <item x="2771"/>
        <item x="484"/>
        <item x="1224"/>
        <item x="2779"/>
        <item x="2702"/>
        <item x="2757"/>
        <item x="2753"/>
        <item x="2746"/>
        <item x="1211"/>
        <item x="2223"/>
        <item x="2726"/>
        <item x="2305"/>
        <item x="2281"/>
        <item x="2760"/>
        <item x="2346"/>
        <item x="2752"/>
        <item x="2390"/>
        <item x="1195"/>
        <item x="2241"/>
        <item x="1186"/>
        <item x="2781"/>
        <item x="2349"/>
        <item x="2767"/>
        <item x="2280"/>
        <item x="2226"/>
        <item x="2780"/>
        <item x="2754"/>
        <item x="2701"/>
        <item x="2286"/>
        <item x="2756"/>
        <item x="2340"/>
        <item x="2321"/>
        <item x="1387"/>
        <item x="2332"/>
        <item x="2380"/>
        <item x="1117"/>
        <item x="1227"/>
        <item x="1225"/>
        <item x="1384"/>
        <item x="2234"/>
        <item x="2378"/>
        <item x="2228"/>
        <item x="2357"/>
        <item x="1232"/>
        <item x="2747"/>
        <item x="1221"/>
        <item x="2210"/>
        <item x="1189"/>
        <item x="1187"/>
        <item x="2381"/>
        <item x="2379"/>
        <item x="1209"/>
        <item x="1207"/>
        <item x="2741"/>
        <item x="2369"/>
        <item x="2389"/>
        <item x="1218"/>
        <item x="2686"/>
        <item x="2294"/>
        <item x="118"/>
        <item x="2240"/>
        <item x="1230"/>
        <item x="2761"/>
        <item x="2739"/>
        <item x="1184"/>
        <item x="2768"/>
        <item x="1231"/>
        <item x="1208"/>
        <item x="2778"/>
        <item x="2230"/>
        <item x="1229"/>
        <item x="1210"/>
        <item x="2237"/>
        <item x="2777"/>
        <item x="2693"/>
        <item x="1190"/>
        <item x="1198"/>
        <item x="2292"/>
        <item x="2233"/>
        <item x="2691"/>
        <item x="2725"/>
        <item x="2229"/>
        <item x="2750"/>
        <item x="2348"/>
        <item x="2239"/>
        <item x="2314"/>
        <item x="2776"/>
        <item x="2236"/>
        <item x="2222"/>
        <item x="2235"/>
        <item x="2238"/>
        <item x="1215"/>
        <item x="1228"/>
        <item x="2758"/>
        <item x="1192"/>
        <item x="1223"/>
        <item x="2227"/>
        <item x="1220"/>
        <item x="1226"/>
        <item x="1219"/>
        <item x="1222"/>
        <item x="2298"/>
        <item x="2384"/>
        <item x="2743"/>
        <item x="1213"/>
        <item x="2386"/>
        <item x="1217"/>
        <item x="2318"/>
        <item x="1214"/>
        <item x="2341"/>
        <item x="2358"/>
        <item x="1193"/>
        <item x="2689"/>
        <item x="1188"/>
        <item x="2232"/>
        <item x="2762"/>
        <item x="2267"/>
        <item x="1206"/>
        <item x="2763"/>
        <item x="1386"/>
        <item x="2299"/>
        <item x="2709"/>
        <item x="2755"/>
        <item x="3752"/>
        <item x="2773"/>
        <item x="3753"/>
        <item x="2775"/>
        <item x="2728"/>
        <item x="1548"/>
        <item x="3746"/>
        <item m="1" x="5170"/>
        <item m="1" x="4908"/>
        <item m="1" x="4451"/>
        <item m="1" x="5016"/>
        <item x="2243"/>
        <item m="1" x="4651"/>
        <item x="1233"/>
        <item x="1234"/>
        <item x="1235"/>
        <item m="1" x="4762"/>
        <item x="2265"/>
        <item x="2295"/>
        <item x="2303"/>
        <item x="126"/>
        <item x="2323"/>
        <item x="2336"/>
        <item x="2387"/>
        <item x="2396"/>
        <item x="2397"/>
        <item x="2400"/>
        <item m="1" x="4274"/>
        <item x="1314"/>
        <item x="1312"/>
        <item x="1318"/>
        <item x="1313"/>
        <item x="1315"/>
        <item x="1317"/>
        <item x="1316"/>
        <item x="794"/>
        <item x="795"/>
        <item x="800"/>
        <item m="1" x="4755"/>
        <item m="1" x="4967"/>
        <item m="1" x="5012"/>
        <item x="824"/>
        <item x="825"/>
        <item x="826"/>
        <item x="827"/>
        <item x="828"/>
        <item x="829"/>
        <item x="832"/>
        <item x="833"/>
        <item x="836"/>
        <item x="837"/>
        <item x="838"/>
        <item x="839"/>
        <item x="840"/>
        <item x="841"/>
        <item x="842"/>
        <item x="843"/>
        <item x="844"/>
        <item x="48"/>
        <item x="846"/>
        <item x="847"/>
        <item x="848"/>
        <item x="849"/>
        <item x="850"/>
        <item x="851"/>
        <item x="852"/>
        <item x="853"/>
        <item x="854"/>
        <item x="855"/>
        <item x="856"/>
        <item x="857"/>
        <item x="858"/>
        <item x="859"/>
        <item x="860"/>
        <item x="861"/>
        <item x="862"/>
        <item x="863"/>
        <item x="864"/>
        <item x="70"/>
        <item x="865"/>
        <item x="866"/>
        <item x="867"/>
        <item x="868"/>
        <item x="869"/>
        <item x="870"/>
        <item x="893"/>
        <item x="911"/>
        <item x="906"/>
        <item x="915"/>
        <item x="923"/>
        <item x="894"/>
        <item x="896"/>
        <item x="900"/>
        <item x="901"/>
        <item x="903"/>
        <item x="905"/>
        <item x="907"/>
        <item x="908"/>
        <item x="909"/>
        <item x="913"/>
        <item x="916"/>
        <item x="918"/>
        <item x="920"/>
        <item x="921"/>
        <item x="922"/>
        <item x="924"/>
        <item x="925"/>
        <item x="910"/>
        <item x="895"/>
        <item x="914"/>
        <item x="919"/>
        <item x="931"/>
        <item x="178"/>
        <item x="934"/>
        <item m="1" x="4835"/>
        <item m="1" x="4600"/>
        <item m="1" x="4166"/>
        <item m="1" x="4197"/>
        <item m="1" x="5018"/>
        <item x="2478"/>
        <item x="2252"/>
        <item x="983"/>
        <item x="985"/>
        <item x="986"/>
        <item x="988"/>
        <item x="989"/>
        <item x="990"/>
        <item x="991"/>
        <item x="992"/>
        <item x="993"/>
        <item x="2406"/>
        <item x="2401"/>
        <item x="2402"/>
        <item x="2403"/>
        <item x="105"/>
        <item x="2404"/>
        <item x="2405"/>
        <item x="2407"/>
        <item x="30"/>
        <item x="31"/>
        <item x="32"/>
        <item m="1" x="4557"/>
        <item m="1" x="4392"/>
        <item x="2871"/>
        <item x="2875"/>
        <item m="1" x="4416"/>
        <item x="2865"/>
        <item x="2872"/>
        <item x="2874"/>
        <item x="2866"/>
        <item x="2868"/>
        <item m="1" x="4826"/>
        <item x="2869"/>
        <item m="1" x="4464"/>
        <item m="1" x="4534"/>
        <item m="1" x="4228"/>
        <item m="1" x="4528"/>
        <item m="1" x="4573"/>
        <item m="1" x="4670"/>
        <item m="1" x="4111"/>
        <item m="1" x="5091"/>
        <item m="1" x="4701"/>
        <item m="1" x="4715"/>
        <item m="1" x="4459"/>
        <item m="1" x="4427"/>
        <item m="1" x="4723"/>
        <item m="1" x="4853"/>
        <item x="1417"/>
        <item m="1" x="5071"/>
        <item m="1" x="4627"/>
        <item m="1" x="4533"/>
        <item m="1" x="4058"/>
        <item x="994"/>
        <item x="995"/>
        <item x="996"/>
        <item x="998"/>
        <item x="999"/>
        <item x="246"/>
        <item x="1000"/>
        <item x="1001"/>
        <item x="1002"/>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234"/>
        <item x="1044"/>
        <item x="1045"/>
        <item x="1046"/>
        <item x="1047"/>
        <item x="1048"/>
        <item x="1049"/>
        <item x="1050"/>
        <item x="1051"/>
        <item x="1052"/>
        <item x="1053"/>
        <item x="1054"/>
        <item x="1055"/>
        <item x="1056"/>
        <item x="1057"/>
        <item x="1058"/>
        <item x="187"/>
        <item x="1059"/>
        <item x="188"/>
        <item x="1060"/>
        <item x="1061"/>
        <item x="1062"/>
        <item x="1063"/>
        <item x="1064"/>
        <item x="1066"/>
        <item x="189"/>
        <item x="1067"/>
        <item x="1068"/>
        <item x="1069"/>
        <item x="1070"/>
        <item x="1071"/>
        <item x="1072"/>
        <item x="1073"/>
        <item x="1074"/>
        <item x="1075"/>
        <item x="1076"/>
        <item x="1078"/>
        <item x="1082"/>
        <item x="1085"/>
        <item x="1086"/>
        <item x="1087"/>
        <item x="1088"/>
        <item x="198"/>
        <item x="1090"/>
        <item x="1091"/>
        <item x="1092"/>
        <item x="1098"/>
        <item x="1099"/>
        <item x="1100"/>
        <item x="1101"/>
        <item x="1102"/>
        <item x="1103"/>
        <item x="1104"/>
        <item x="1105"/>
        <item x="1106"/>
        <item x="1107"/>
        <item x="1108"/>
        <item x="1118"/>
        <item x="1109"/>
        <item x="1110"/>
        <item x="1111"/>
        <item x="1112"/>
        <item x="1113"/>
        <item x="1114"/>
        <item x="1757"/>
        <item x="1115"/>
        <item x="1116"/>
        <item x="1119"/>
        <item x="1120"/>
        <item x="1121"/>
        <item x="1122"/>
        <item x="1123"/>
        <item x="1124"/>
        <item x="1126"/>
        <item x="1127"/>
        <item x="1500"/>
        <item x="1501"/>
        <item x="1502"/>
        <item x="1503"/>
        <item x="1504"/>
        <item x="1505"/>
        <item x="1506"/>
        <item x="1507"/>
        <item x="1508"/>
        <item x="1509"/>
        <item x="1510"/>
        <item x="1511"/>
        <item x="1512"/>
        <item x="1513"/>
        <item x="1514"/>
        <item x="1515"/>
        <item x="1516"/>
        <item x="1517"/>
        <item m="1" x="4941"/>
        <item m="1" x="4059"/>
        <item x="1518"/>
        <item x="1519"/>
        <item x="1520"/>
        <item x="1521"/>
        <item x="1522"/>
        <item x="1523"/>
        <item x="1524"/>
        <item x="2038"/>
        <item x="2039"/>
        <item x="2040"/>
        <item x="2041"/>
        <item m="1" x="4581"/>
        <item x="2042"/>
        <item x="2043"/>
        <item x="3127"/>
        <item x="69"/>
        <item x="3128"/>
        <item x="954"/>
        <item x="955"/>
        <item x="956"/>
        <item x="958"/>
        <item x="959"/>
        <item x="960"/>
        <item x="1373"/>
        <item x="961"/>
        <item x="962"/>
        <item x="12"/>
        <item x="935"/>
        <item x="936"/>
        <item x="3852"/>
        <item x="3856"/>
        <item m="1" x="4216"/>
        <item x="3851"/>
        <item x="937"/>
        <item x="951"/>
        <item x="0"/>
        <item x="1"/>
        <item x="953"/>
        <item x="10"/>
        <item x="964"/>
        <item x="14"/>
        <item x="3853"/>
        <item x="2"/>
        <item x="3"/>
        <item x="941"/>
        <item x="15"/>
        <item x="3855"/>
        <item x="965"/>
        <item x="3850"/>
        <item x="11"/>
        <item x="966"/>
        <item x="942"/>
        <item x="4"/>
        <item x="967"/>
        <item x="3848"/>
        <item x="943"/>
        <item x="944"/>
        <item x="56"/>
        <item x="57"/>
        <item x="58"/>
        <item x="16"/>
        <item m="1" x="4864"/>
        <item x="3013"/>
        <item x="3015"/>
        <item x="3016"/>
        <item x="3017"/>
        <item x="3085"/>
        <item x="3018"/>
        <item x="3019"/>
        <item x="3020"/>
        <item x="1775"/>
        <item x="3021"/>
        <item x="3022"/>
        <item x="3023"/>
        <item x="3024"/>
        <item x="3025"/>
        <item x="3026"/>
        <item x="3027"/>
        <item x="3028"/>
        <item x="3029"/>
        <item x="3031"/>
        <item m="1" x="4924"/>
        <item x="3033"/>
        <item x="3034"/>
        <item x="3035"/>
        <item x="3036"/>
        <item x="3037"/>
        <item x="3038"/>
        <item x="3039"/>
        <item x="3040"/>
        <item x="3041"/>
        <item x="3042"/>
        <item x="3043"/>
        <item x="3044"/>
        <item x="197"/>
        <item x="3045"/>
        <item x="3046"/>
        <item x="3049"/>
        <item x="175"/>
        <item x="3095"/>
        <item x="1748"/>
        <item x="3047"/>
        <item x="3048"/>
        <item x="3050"/>
        <item x="3052"/>
        <item x="1889"/>
        <item x="3053"/>
        <item x="3054"/>
        <item x="3055"/>
        <item x="3056"/>
        <item x="3057"/>
        <item x="3058"/>
        <item x="3059"/>
        <item x="3060"/>
        <item x="3061"/>
        <item x="2891"/>
        <item x="3062"/>
        <item x="3063"/>
        <item x="3064"/>
        <item x="3065"/>
        <item x="3093"/>
        <item x="3066"/>
        <item x="3068"/>
        <item x="3069"/>
        <item x="3070"/>
        <item x="3094"/>
        <item x="3071"/>
        <item x="3072"/>
        <item x="3073"/>
        <item x="3074"/>
        <item x="3075"/>
        <item x="3076"/>
        <item x="3077"/>
        <item x="3078"/>
        <item x="3079"/>
        <item x="3080"/>
        <item x="3081"/>
        <item x="3082"/>
        <item x="130"/>
        <item x="221"/>
        <item x="1871"/>
        <item x="3096"/>
        <item x="3097"/>
        <item x="3098"/>
        <item x="3099"/>
        <item x="3100"/>
        <item x="3101"/>
        <item x="3102"/>
        <item x="3103"/>
        <item x="3104"/>
        <item x="1868"/>
        <item x="1786"/>
        <item x="3105"/>
        <item x="3106"/>
        <item x="1825"/>
        <item x="3108"/>
        <item x="1938"/>
        <item x="3109"/>
        <item x="3110"/>
        <item x="3111"/>
        <item x="3131"/>
        <item x="3133"/>
        <item x="3138"/>
        <item x="3141"/>
        <item x="3142"/>
        <item x="3143"/>
        <item x="3145"/>
        <item x="3151"/>
        <item x="3152"/>
        <item x="3153"/>
        <item x="3157"/>
        <item x="3158"/>
        <item x="3161"/>
        <item x="3163"/>
        <item x="3166"/>
        <item x="3169"/>
        <item x="3172"/>
        <item x="3174"/>
        <item x="3175"/>
        <item x="3177"/>
        <item x="3178"/>
        <item x="3179"/>
        <item x="3184"/>
        <item x="3185"/>
        <item x="3191"/>
        <item x="3198"/>
        <item x="3199"/>
        <item x="3200"/>
        <item x="3205"/>
        <item x="3206"/>
        <item x="3214"/>
        <item x="3217"/>
        <item x="3220"/>
        <item x="3221"/>
        <item x="3222"/>
        <item x="3225"/>
        <item x="3228"/>
        <item x="3231"/>
        <item x="3237"/>
        <item x="3238"/>
        <item x="3239"/>
        <item x="3241"/>
        <item x="3247"/>
        <item x="3252"/>
        <item x="3253"/>
        <item x="3255"/>
        <item x="3258"/>
        <item x="3188"/>
        <item x="3190"/>
        <item x="3176"/>
        <item x="3230"/>
        <item x="3284"/>
        <item x="3280"/>
        <item x="3281"/>
        <item x="3282"/>
        <item x="3283"/>
        <item x="3285"/>
        <item x="3944"/>
        <item x="3946"/>
        <item x="3950"/>
        <item x="3951"/>
        <item x="3952"/>
        <item x="3953"/>
        <item x="3954"/>
        <item x="3955"/>
        <item x="3957"/>
        <item x="3967"/>
        <item x="3968"/>
        <item x="3969"/>
        <item x="3972"/>
        <item x="3973"/>
        <item x="3974"/>
        <item x="3975"/>
        <item x="3976"/>
        <item x="3977"/>
        <item x="3978"/>
        <item x="3979"/>
        <item x="3980"/>
        <item x="3981"/>
        <item x="2633"/>
        <item x="2634"/>
        <item x="2635"/>
        <item x="2636"/>
        <item x="35"/>
        <item x="2637"/>
        <item x="2639"/>
        <item x="2640"/>
        <item x="2641"/>
        <item x="2642"/>
        <item x="2643"/>
        <item x="2645"/>
        <item x="2646"/>
        <item x="2647"/>
        <item x="2648"/>
        <item x="2649"/>
        <item x="2650"/>
        <item x="2651"/>
        <item x="2652"/>
        <item x="3876"/>
        <item x="3877"/>
        <item x="3878"/>
        <item x="3879"/>
        <item x="3880"/>
        <item x="3881"/>
        <item x="3882"/>
        <item x="3883"/>
        <item x="3884"/>
        <item x="3885"/>
        <item x="3886"/>
        <item x="3887"/>
        <item x="3888"/>
        <item x="3889"/>
        <item x="3890"/>
        <item x="3891"/>
        <item x="4040"/>
        <item m="1" x="4501"/>
        <item x="1393"/>
        <item x="1394"/>
        <item x="1395"/>
        <item x="1396"/>
        <item x="1397"/>
        <item x="1399"/>
        <item x="1400"/>
        <item x="1401"/>
        <item x="902"/>
        <item x="1402"/>
        <item x="1403"/>
        <item x="1404"/>
        <item x="1405"/>
        <item x="1406"/>
        <item x="1407"/>
        <item x="1408"/>
        <item x="1409"/>
        <item x="1410"/>
        <item x="1411"/>
        <item x="1412"/>
        <item x="1413"/>
        <item x="1415"/>
        <item x="1416"/>
        <item x="1875"/>
        <item x="1418"/>
        <item x="1419"/>
        <item x="1420"/>
        <item x="1421"/>
        <item x="1422"/>
        <item x="1423"/>
        <item x="1424"/>
        <item x="1425"/>
        <item x="1426"/>
        <item x="1427"/>
        <item x="180"/>
        <item x="1428"/>
        <item x="1429"/>
        <item x="1430"/>
        <item x="1431"/>
        <item x="1432"/>
        <item x="1433"/>
        <item x="1434"/>
        <item x="1435"/>
        <item x="1436"/>
        <item x="1437"/>
        <item x="1438"/>
        <item x="1439"/>
        <item x="1742"/>
        <item x="1440"/>
        <item x="1441"/>
        <item x="2787"/>
        <item x="1442"/>
        <item x="154"/>
        <item x="2899"/>
        <item x="2900"/>
        <item x="108"/>
        <item x="2902"/>
        <item x="2903"/>
        <item x="2905"/>
        <item x="53"/>
        <item x="2906"/>
        <item x="2907"/>
        <item x="2909"/>
        <item x="1766"/>
        <item x="2912"/>
        <item x="2913"/>
        <item x="2914"/>
        <item x="2916"/>
        <item x="2919"/>
        <item m="1" x="4796"/>
        <item x="2921"/>
        <item x="2922"/>
        <item x="2923"/>
        <item x="220"/>
        <item x="2924"/>
        <item x="2925"/>
        <item x="2929"/>
        <item x="2930"/>
        <item x="2932"/>
        <item x="2935"/>
        <item x="2937"/>
        <item x="2938"/>
        <item x="1767"/>
        <item x="2940"/>
        <item x="2941"/>
        <item x="1152"/>
        <item x="2942"/>
        <item x="2944"/>
        <item m="1" x="4763"/>
        <item x="2947"/>
        <item x="2948"/>
        <item x="2952"/>
        <item x="1572"/>
        <item x="2953"/>
        <item x="2957"/>
        <item x="2959"/>
        <item x="2960"/>
        <item x="2961"/>
        <item x="2962"/>
        <item x="157"/>
        <item x="2963"/>
        <item x="2965"/>
        <item x="2966"/>
        <item x="2967"/>
        <item x="2968"/>
        <item x="2969"/>
        <item x="2970"/>
        <item x="2971"/>
        <item x="2972"/>
        <item x="2973"/>
        <item x="158"/>
        <item x="2974"/>
        <item x="2975"/>
        <item x="2976"/>
        <item x="159"/>
        <item x="2979"/>
        <item x="2981"/>
        <item x="54"/>
        <item x="2982"/>
        <item x="2984"/>
        <item x="2986"/>
        <item x="2989"/>
        <item x="2991"/>
        <item x="2917"/>
        <item x="2992"/>
        <item x="2934"/>
        <item x="3008"/>
        <item x="3011"/>
        <item x="3001"/>
        <item x="2998"/>
        <item x="3007"/>
        <item x="3009"/>
        <item x="2994"/>
        <item x="2995"/>
        <item x="68"/>
        <item x="2178"/>
        <item x="216"/>
        <item x="135"/>
        <item x="3301"/>
        <item x="3302"/>
        <item x="3303"/>
        <item x="3304"/>
        <item x="3305"/>
        <item x="3307"/>
        <item x="3308"/>
        <item x="3309"/>
        <item x="3310"/>
        <item x="3312"/>
        <item x="3313"/>
        <item x="3318"/>
        <item x="3321"/>
        <item x="3322"/>
        <item x="3323"/>
        <item x="3325"/>
        <item x="3333"/>
        <item x="3335"/>
        <item x="3336"/>
        <item x="3337"/>
        <item x="3339"/>
        <item x="3341"/>
        <item x="3342"/>
        <item x="3343"/>
        <item x="3344"/>
        <item x="3345"/>
        <item x="3346"/>
        <item x="3348"/>
        <item x="3349"/>
        <item x="3350"/>
        <item x="3351"/>
        <item x="3352"/>
        <item x="38"/>
        <item x="3353"/>
        <item x="3354"/>
        <item x="3355"/>
        <item x="3356"/>
        <item x="3357"/>
        <item x="3358"/>
        <item x="3359"/>
        <item x="3360"/>
        <item x="3361"/>
        <item x="3362"/>
        <item x="3363"/>
        <item x="3365"/>
        <item x="3366"/>
        <item x="3367"/>
        <item x="3368"/>
        <item x="41"/>
        <item x="3369"/>
        <item x="3371"/>
        <item x="3372"/>
        <item x="3373"/>
        <item x="3375"/>
        <item x="3376"/>
        <item x="3377"/>
        <item x="3378"/>
        <item x="3379"/>
        <item x="3380"/>
        <item x="3381"/>
        <item x="3383"/>
        <item x="3384"/>
        <item x="3385"/>
        <item x="3386"/>
        <item x="3387"/>
        <item x="3388"/>
        <item x="3389"/>
        <item x="3390"/>
        <item x="3391"/>
        <item x="3392"/>
        <item x="3394"/>
        <item x="42"/>
        <item x="3396"/>
        <item x="3397"/>
        <item x="3398"/>
        <item x="3399"/>
        <item x="3621"/>
        <item x="3618"/>
        <item x="3620"/>
        <item x="3622"/>
        <item x="3619"/>
        <item x="3628"/>
        <item x="3617"/>
        <item x="3631"/>
        <item x="2594"/>
        <item x="2595"/>
        <item x="2598"/>
        <item x="2599"/>
        <item x="2600"/>
        <item x="2601"/>
        <item x="1733"/>
        <item x="1735"/>
        <item x="2602"/>
        <item x="2603"/>
        <item x="2604"/>
        <item x="2605"/>
        <item x="310"/>
        <item x="2606"/>
        <item x="3454"/>
        <item x="1687"/>
        <item x="1689"/>
        <item x="1690"/>
        <item m="1" x="4463"/>
        <item x="1692"/>
        <item m="1" x="4697"/>
        <item m="1" x="4389"/>
        <item x="2491"/>
        <item m="1" x="4203"/>
        <item x="2108"/>
        <item x="2111"/>
        <item x="82"/>
        <item x="2112"/>
        <item m="1" x="4804"/>
        <item m="1" x="4680"/>
        <item x="2103"/>
        <item m="1" x="4201"/>
        <item m="1" x="4539"/>
        <item m="1" x="4958"/>
        <item m="1" x="4200"/>
        <item x="2115"/>
        <item x="2120"/>
        <item x="2853"/>
        <item x="140"/>
        <item x="141"/>
        <item x="3775"/>
        <item x="3776"/>
        <item x="142"/>
        <item x="3777"/>
        <item x="3778"/>
        <item x="2837"/>
        <item x="3779"/>
        <item x="2851"/>
        <item x="143"/>
        <item x="144"/>
        <item x="3780"/>
        <item x="145"/>
        <item x="146"/>
        <item x="3781"/>
        <item x="147"/>
        <item x="148"/>
        <item x="3782"/>
        <item x="3783"/>
        <item x="186"/>
        <item x="1764"/>
        <item x="149"/>
        <item x="3784"/>
        <item x="3785"/>
        <item x="3786"/>
        <item x="3787"/>
        <item x="3788"/>
        <item x="3789"/>
        <item x="3790"/>
        <item x="3791"/>
        <item x="3792"/>
        <item x="3793"/>
        <item x="3794"/>
        <item x="3795"/>
        <item x="3796"/>
        <item x="3797"/>
        <item x="3798"/>
        <item x="3799"/>
        <item x="3800"/>
        <item x="3801"/>
        <item x="150"/>
        <item x="3802"/>
        <item x="3803"/>
        <item x="3804"/>
        <item x="3806"/>
        <item x="3807"/>
        <item x="3808"/>
        <item x="2830"/>
        <item x="3809"/>
        <item x="3810"/>
        <item x="3812"/>
        <item x="3813"/>
        <item x="3815"/>
        <item x="3816"/>
        <item x="3817"/>
        <item x="3822"/>
        <item x="3823"/>
        <item x="1253"/>
        <item x="1254"/>
        <item x="1268"/>
        <item x="1270"/>
        <item x="1261"/>
        <item x="1259"/>
        <item x="1252"/>
        <item x="1256"/>
        <item x="1264"/>
        <item x="1272"/>
        <item x="1269"/>
        <item x="1260"/>
        <item x="1262"/>
        <item m="1" x="4242"/>
        <item m="1" x="5024"/>
        <item m="1" x="4802"/>
        <item m="1" x="5070"/>
        <item m="1" x="4703"/>
        <item m="1" x="4358"/>
        <item m="1" x="4305"/>
        <item m="1" x="5032"/>
        <item m="1" x="4536"/>
        <item m="1" x="4340"/>
        <item x="1995"/>
        <item x="1826"/>
        <item x="1796"/>
        <item x="1920"/>
        <item x="1863"/>
        <item x="1814"/>
        <item x="3467"/>
        <item x="3469"/>
        <item x="3464"/>
        <item x="3472"/>
        <item x="3462"/>
        <item x="3474"/>
        <item x="3461"/>
        <item x="3470"/>
        <item x="3466"/>
        <item x="3471"/>
        <item x="3478"/>
        <item x="3479"/>
        <item x="3480"/>
        <item x="3481"/>
        <item x="3482"/>
        <item x="3483"/>
        <item x="3484"/>
        <item x="3485"/>
        <item x="3486"/>
        <item x="3487"/>
        <item x="3489"/>
        <item x="3490"/>
        <item x="3477"/>
        <item x="3491"/>
        <item x="3492"/>
        <item x="3493"/>
        <item x="3494"/>
        <item x="3495"/>
        <item x="3496"/>
        <item x="3497"/>
        <item x="3498"/>
        <item x="3499"/>
        <item x="3500"/>
        <item x="3501"/>
        <item x="3502"/>
        <item x="3504"/>
        <item x="3505"/>
        <item x="3506"/>
        <item x="3508"/>
        <item x="3509"/>
        <item x="3510"/>
        <item x="3511"/>
        <item x="3512"/>
        <item x="3833"/>
        <item x="3513"/>
        <item m="1" x="4191"/>
        <item m="1" x="4192"/>
        <item x="3522"/>
        <item x="3521"/>
        <item m="1" x="4251"/>
        <item x="3515"/>
        <item m="1" x="4549"/>
        <item x="3519"/>
        <item m="1" x="4675"/>
        <item m="1" x="5062"/>
        <item m="1" x="5107"/>
        <item x="3520"/>
        <item m="1" x="5187"/>
        <item x="3518"/>
        <item m="1" x="4965"/>
        <item m="1" x="4704"/>
        <item x="3516"/>
        <item x="3514"/>
        <item m="1" x="4398"/>
        <item m="1" x="4711"/>
        <item m="1" x="4479"/>
        <item m="1" x="4257"/>
        <item m="1" x="4586"/>
        <item x="534"/>
        <item x="535"/>
        <item m="1" x="5003"/>
        <item m="1" x="4139"/>
        <item m="1" x="4140"/>
        <item x="539"/>
        <item m="1" x="5042"/>
        <item m="1" x="4141"/>
        <item m="1" x="4248"/>
        <item x="542"/>
        <item x="543"/>
        <item m="1" x="4580"/>
        <item m="1" x="5165"/>
        <item x="546"/>
        <item x="547"/>
        <item x="563"/>
        <item x="564"/>
        <item x="565"/>
        <item x="566"/>
        <item x="567"/>
        <item x="569"/>
        <item x="570"/>
        <item x="571"/>
        <item x="572"/>
        <item x="573"/>
        <item m="1" x="5017"/>
        <item x="574"/>
        <item x="575"/>
        <item x="576"/>
        <item m="1" x="4397"/>
        <item m="1" x="5092"/>
        <item m="1" x="4144"/>
        <item m="1" x="4522"/>
        <item m="1" x="5008"/>
        <item m="1" x="4828"/>
        <item x="581"/>
        <item x="582"/>
        <item x="583"/>
        <item m="1" x="4647"/>
        <item x="588"/>
        <item m="1" x="4781"/>
        <item m="1" x="4957"/>
        <item x="604"/>
        <item m="1" x="4898"/>
        <item x="607"/>
        <item x="609"/>
        <item m="1" x="4838"/>
        <item m="1" x="4664"/>
        <item m="1" x="4623"/>
        <item x="615"/>
        <item x="616"/>
        <item x="617"/>
        <item x="618"/>
        <item m="1" x="5093"/>
        <item x="620"/>
        <item x="621"/>
        <item x="622"/>
        <item x="623"/>
        <item x="624"/>
        <item x="625"/>
        <item x="626"/>
        <item m="1" x="4529"/>
        <item x="627"/>
        <item x="631"/>
        <item m="1" x="5083"/>
        <item m="1" x="4775"/>
        <item m="1" x="5123"/>
        <item m="1" x="4995"/>
        <item m="1" x="4979"/>
        <item m="1" x="5181"/>
        <item x="644"/>
        <item x="645"/>
        <item x="654"/>
        <item x="657"/>
        <item m="1" x="4404"/>
        <item x="662"/>
        <item m="1" x="4333"/>
        <item m="1" x="4952"/>
        <item m="1" x="4954"/>
        <item x="681"/>
        <item m="1" x="4887"/>
        <item m="1" x="4676"/>
        <item m="1" x="4690"/>
        <item x="706"/>
        <item m="1" x="4316"/>
        <item m="1" x="4343"/>
        <item m="1" x="5036"/>
        <item x="740"/>
        <item x="752"/>
        <item x="758"/>
        <item m="1" x="4425"/>
        <item x="764"/>
        <item x="765"/>
        <item x="766"/>
        <item m="1" x="4841"/>
        <item x="779"/>
        <item x="781"/>
        <item m="1" x="4351"/>
        <item m="1" x="4278"/>
        <item m="1" x="5158"/>
        <item x="1472"/>
        <item x="1473"/>
        <item x="1474"/>
        <item x="1475"/>
        <item x="1477"/>
        <item m="1" x="5048"/>
        <item m="1" x="4448"/>
        <item m="1" x="4944"/>
        <item m="1" x="5171"/>
        <item x="3892"/>
        <item x="3893"/>
        <item x="3894"/>
        <item x="3895"/>
        <item x="137"/>
        <item x="121"/>
        <item x="3898"/>
        <item x="1357"/>
        <item x="3561"/>
        <item x="151"/>
        <item x="75"/>
        <item x="3902"/>
        <item x="3903"/>
        <item x="3908"/>
        <item x="3909"/>
        <item x="3915"/>
        <item x="3576"/>
        <item x="3916"/>
        <item x="3920"/>
        <item x="3921"/>
        <item x="236"/>
        <item x="237"/>
        <item m="1" x="4320"/>
        <item x="3922"/>
        <item x="3923"/>
        <item m="1" x="4126"/>
        <item m="1" x="4127"/>
        <item x="3929"/>
        <item m="1" x="4133"/>
        <item m="1" x="4540"/>
        <item m="1" x="5056"/>
        <item m="1" x="4761"/>
        <item m="1" x="4699"/>
        <item m="1" x="4312"/>
        <item m="1" x="5155"/>
        <item m="1" x="5041"/>
        <item m="1" x="4518"/>
        <item x="1280"/>
        <item x="1283"/>
        <item x="1293"/>
        <item x="1282"/>
        <item x="1296"/>
        <item x="1306"/>
        <item x="1279"/>
        <item x="1294"/>
        <item x="1307"/>
        <item x="1284"/>
        <item x="1285"/>
        <item x="1300"/>
        <item x="1274"/>
        <item x="1292"/>
        <item x="1276"/>
        <item x="1305"/>
        <item x="1299"/>
        <item x="1277"/>
        <item x="1297"/>
        <item x="1303"/>
        <item x="1290"/>
        <item x="1298"/>
        <item x="1291"/>
        <item x="1286"/>
        <item x="1289"/>
        <item x="1301"/>
        <item x="1287"/>
        <item x="201"/>
        <item x="3433"/>
        <item x="3434"/>
        <item x="3435"/>
        <item x="3436"/>
        <item x="3437"/>
        <item x="3438"/>
        <item x="3439"/>
        <item x="3440"/>
        <item x="3441"/>
        <item x="3442"/>
        <item x="3443"/>
        <item x="3444"/>
        <item x="3445"/>
        <item x="3447"/>
        <item x="3449"/>
        <item x="3450"/>
        <item x="3703"/>
        <item x="3704"/>
        <item x="252"/>
        <item x="253"/>
        <item x="254"/>
        <item x="3706"/>
        <item x="256"/>
        <item x="3707"/>
        <item x="3708"/>
        <item x="92"/>
        <item x="3711"/>
        <item m="1" x="4335"/>
        <item x="3713"/>
        <item x="3714"/>
        <item x="93"/>
        <item x="94"/>
        <item x="72"/>
        <item m="1" x="4818"/>
        <item m="1" x="4499"/>
        <item x="224"/>
        <item x="3722"/>
        <item x="257"/>
        <item x="258"/>
        <item x="3731"/>
        <item x="3732"/>
        <item m="1" x="4897"/>
        <item m="1" x="4215"/>
        <item m="1" x="4407"/>
        <item m="1" x="4732"/>
        <item m="1" x="4422"/>
        <item m="1" x="4943"/>
        <item x="4006"/>
        <item x="4008"/>
        <item x="4009"/>
        <item x="4010"/>
        <item x="3994"/>
        <item x="3995"/>
        <item x="4011"/>
        <item x="4012"/>
        <item x="3996"/>
        <item x="3997"/>
        <item x="4013"/>
        <item x="3998"/>
        <item x="3999"/>
        <item x="4000"/>
        <item x="4001"/>
        <item x="4003"/>
        <item x="3288"/>
        <item x="3290"/>
        <item m="1" x="4137"/>
        <item x="294"/>
        <item x="296"/>
        <item m="1" x="4558"/>
        <item x="328"/>
        <item x="343"/>
        <item x="348"/>
        <item x="352"/>
        <item x="368"/>
        <item x="389"/>
        <item x="405"/>
        <item x="416"/>
        <item x="434"/>
        <item x="452"/>
        <item x="455"/>
        <item x="458"/>
        <item x="461"/>
        <item x="477"/>
        <item x="480"/>
        <item x="482"/>
        <item x="138"/>
        <item x="871"/>
        <item x="904"/>
        <item x="897"/>
        <item x="933"/>
        <item m="1" x="4964"/>
        <item m="1" x="4918"/>
        <item m="1" x="4431"/>
        <item x="984"/>
        <item x="987"/>
        <item m="1" x="4503"/>
        <item m="1" x="4424"/>
        <item m="1" x="4414"/>
        <item m="1" x="5194"/>
        <item m="1" x="4481"/>
        <item x="215"/>
        <item m="1" x="4948"/>
        <item x="1344"/>
        <item x="1365"/>
        <item m="1" x="4406"/>
        <item x="152"/>
        <item x="33"/>
        <item x="34"/>
        <item m="1" x="4714"/>
        <item x="298"/>
        <item m="1" x="4487"/>
        <item m="1" x="4674"/>
        <item m="1" x="4936"/>
        <item m="1" x="4691"/>
        <item m="1" x="4356"/>
        <item m="1" x="4445"/>
        <item m="1" x="4270"/>
        <item m="1" x="5074"/>
        <item x="1128"/>
        <item x="1130"/>
        <item x="1131"/>
        <item x="1132"/>
        <item x="1133"/>
        <item x="1134"/>
        <item x="1135"/>
        <item x="1136"/>
        <item x="123"/>
        <item x="181"/>
        <item m="1" x="4387"/>
        <item x="1525"/>
        <item x="1526"/>
        <item x="1527"/>
        <item x="1528"/>
        <item x="1529"/>
        <item x="1530"/>
        <item x="1531"/>
        <item x="1532"/>
        <item x="1533"/>
        <item x="1534"/>
        <item x="1535"/>
        <item x="1536"/>
        <item x="1537"/>
        <item x="1565"/>
        <item x="1546"/>
        <item m="1" x="4933"/>
        <item x="1547"/>
        <item x="1549"/>
        <item x="1550"/>
        <item x="1551"/>
        <item x="3113"/>
        <item x="36"/>
        <item x="3114"/>
        <item x="3115"/>
        <item x="3116"/>
        <item x="3117"/>
        <item x="3118"/>
        <item x="3119"/>
        <item x="3120"/>
        <item x="3121"/>
        <item x="3122"/>
        <item x="3124"/>
        <item x="3125"/>
        <item x="3126"/>
        <item x="945"/>
        <item x="946"/>
        <item x="6"/>
        <item x="947"/>
        <item x="948"/>
        <item x="950"/>
        <item x="9"/>
        <item x="55"/>
        <item x="952"/>
        <item x="963"/>
        <item x="969"/>
        <item x="17"/>
        <item x="970"/>
        <item x="971"/>
        <item x="18"/>
        <item x="262"/>
        <item x="19"/>
        <item x="20"/>
        <item x="21"/>
        <item x="22"/>
        <item x="23"/>
        <item x="972"/>
        <item x="973"/>
        <item x="2261"/>
        <item x="2290"/>
        <item x="2296"/>
        <item x="2306"/>
        <item x="2310"/>
        <item x="2313"/>
        <item x="117"/>
        <item m="1" x="4655"/>
        <item x="2373"/>
        <item x="2392"/>
        <item x="2393"/>
        <item x="2394"/>
        <item x="3051"/>
        <item m="1" x="5061"/>
        <item x="3083"/>
        <item x="2834"/>
        <item x="109"/>
        <item x="3084"/>
        <item x="3982"/>
        <item x="3983"/>
        <item m="1" x="4428"/>
        <item m="1" x="5174"/>
        <item m="1" x="4309"/>
        <item m="1" x="5117"/>
        <item m="1" x="5109"/>
        <item x="1414"/>
        <item x="59"/>
        <item x="1449"/>
        <item x="1595"/>
        <item x="2892"/>
        <item x="2894"/>
        <item x="2895"/>
        <item x="2897"/>
        <item x="1765"/>
        <item x="1760"/>
        <item x="204"/>
        <item x="205"/>
        <item x="206"/>
        <item x="2883"/>
        <item x="2915"/>
        <item x="2884"/>
        <item x="2885"/>
        <item x="2927"/>
        <item m="1" x="4844"/>
        <item x="2886"/>
        <item m="1" x="4212"/>
        <item x="2945"/>
        <item x="2887"/>
        <item x="3000"/>
        <item x="1608"/>
        <item x="2881"/>
        <item x="2882"/>
        <item x="208"/>
        <item x="209"/>
        <item x="2888"/>
        <item x="210"/>
        <item x="2889"/>
        <item x="2890"/>
        <item x="211"/>
        <item x="247"/>
        <item x="1322"/>
        <item x="1323"/>
        <item x="1324"/>
        <item x="1325"/>
        <item x="1326"/>
        <item x="1327"/>
        <item x="1328"/>
        <item x="1319"/>
        <item x="1320"/>
        <item x="1321"/>
        <item x="3326"/>
        <item x="3334"/>
        <item x="3338"/>
        <item x="3340"/>
        <item x="37"/>
        <item x="3347"/>
        <item x="39"/>
        <item x="40"/>
        <item x="3364"/>
        <item x="3370"/>
        <item x="3374"/>
        <item x="3382"/>
        <item x="3393"/>
        <item x="3395"/>
        <item x="3400"/>
        <item x="3401"/>
        <item x="43"/>
        <item x="2596"/>
        <item x="2597"/>
        <item x="79"/>
        <item m="1" x="4489"/>
        <item x="1236"/>
        <item x="1237"/>
        <item x="1239"/>
        <item x="1240"/>
        <item x="103"/>
        <item x="3811"/>
        <item x="3818"/>
        <item x="3475"/>
        <item x="2273"/>
        <item x="3507"/>
        <item x="1780"/>
        <item x="536"/>
        <item m="1" x="4810"/>
        <item m="1" x="4776"/>
        <item m="1" x="4287"/>
        <item x="580"/>
        <item x="594"/>
        <item x="599"/>
        <item x="601"/>
        <item x="643"/>
        <item m="1" x="5154"/>
        <item m="1" x="4682"/>
        <item m="1" x="4224"/>
        <item x="3917"/>
        <item m="1" x="4920"/>
        <item m="1" x="4756"/>
        <item m="1" x="4734"/>
        <item m="1" x="4774"/>
        <item x="1308"/>
        <item x="1309"/>
        <item x="2260"/>
        <item m="1" x="4361"/>
        <item m="1" x="4223"/>
        <item m="1" x="4718"/>
        <item m="1" x="4854"/>
        <item m="1" x="4338"/>
        <item m="1" x="4396"/>
        <item x="3534"/>
        <item x="3535"/>
        <item x="3536"/>
        <item x="3537"/>
        <item x="3538"/>
        <item x="1758"/>
        <item x="1600"/>
        <item m="1" x="4046"/>
        <item x="222"/>
        <item x="3539"/>
        <item x="3540"/>
        <item x="229"/>
        <item x="3541"/>
        <item x="3542"/>
        <item x="230"/>
        <item m="1" x="5152"/>
        <item m="1" x="4194"/>
        <item x="3543"/>
        <item x="3544"/>
        <item x="131"/>
        <item x="3545"/>
        <item x="3546"/>
        <item x="3547"/>
        <item m="1" x="4848"/>
        <item x="132"/>
        <item x="3550"/>
        <item x="3552"/>
        <item x="3553"/>
        <item x="133"/>
        <item x="3554"/>
        <item x="3555"/>
        <item x="3556"/>
        <item x="3690"/>
        <item x="3692"/>
        <item x="3695"/>
        <item m="1" x="4054"/>
        <item m="1" x="4055"/>
        <item m="1" x="4056"/>
        <item m="1" x="4057"/>
        <item m="1" x="4318"/>
        <item x="3718"/>
        <item x="3720"/>
        <item x="3723"/>
        <item x="3724"/>
        <item x="3988"/>
        <item x="3989"/>
        <item x="3990"/>
        <item x="3991"/>
        <item x="4002"/>
        <item x="4016"/>
        <item x="4017"/>
        <item x="4018"/>
        <item x="4019"/>
        <item x="4020"/>
        <item x="4021"/>
        <item x="4022"/>
        <item x="4023"/>
        <item x="4024"/>
        <item x="4025"/>
        <item x="4026"/>
        <item x="4027"/>
        <item x="4028"/>
        <item x="312"/>
        <item m="1" x="4695"/>
        <item m="1" x="4441"/>
        <item m="1" x="4847"/>
        <item x="3626"/>
        <item x="3627"/>
        <item x="3625"/>
        <item x="3629"/>
        <item m="1" x="4643"/>
        <item m="1" x="4861"/>
        <item x="512"/>
        <item m="1" x="5097"/>
        <item m="1" x="5105"/>
        <item m="1" x="4869"/>
        <item m="1" x="4731"/>
        <item m="1" x="4515"/>
        <item x="3590"/>
        <item x="3591"/>
        <item x="3592"/>
        <item x="3593"/>
        <item x="3594"/>
        <item x="3597"/>
        <item x="3598"/>
        <item m="1" x="4621"/>
        <item m="1" x="5134"/>
        <item x="872"/>
        <item x="873"/>
        <item x="874"/>
        <item x="875"/>
        <item x="876"/>
        <item x="877"/>
        <item x="878"/>
        <item x="879"/>
        <item x="880"/>
        <item x="881"/>
        <item x="882"/>
        <item x="883"/>
        <item x="884"/>
        <item x="885"/>
        <item x="49"/>
        <item x="886"/>
        <item m="1" x="4555"/>
        <item x="2328"/>
        <item x="2360"/>
        <item m="1" x="4100"/>
        <item m="1" x="5125"/>
        <item x="106"/>
        <item x="2878"/>
        <item m="1" x="5006"/>
        <item m="1" x="4953"/>
        <item m="1" x="5153"/>
        <item m="1" x="4276"/>
        <item x="1065"/>
        <item x="1137"/>
        <item x="1138"/>
        <item x="1139"/>
        <item x="1140"/>
        <item x="1141"/>
        <item x="1142"/>
        <item x="1143"/>
        <item x="1144"/>
        <item x="1145"/>
        <item x="1146"/>
        <item x="1147"/>
        <item x="1148"/>
        <item x="1162"/>
        <item x="200"/>
        <item x="1163"/>
        <item x="1164"/>
        <item x="1156"/>
        <item x="1165"/>
        <item x="1166"/>
        <item x="1167"/>
        <item x="1168"/>
        <item x="1150"/>
        <item x="1169"/>
        <item x="1170"/>
        <item x="1171"/>
        <item x="1151"/>
        <item x="1172"/>
        <item x="1173"/>
        <item x="3595"/>
        <item x="2044"/>
        <item x="2045"/>
        <item x="2046"/>
        <item x="2049"/>
        <item x="2050"/>
        <item x="2051"/>
        <item x="2052"/>
        <item x="2053"/>
        <item x="2054"/>
        <item x="3123"/>
        <item x="24"/>
        <item x="974"/>
        <item x="975"/>
        <item x="25"/>
        <item x="976"/>
        <item m="1" x="5053"/>
        <item x="27"/>
        <item x="977"/>
        <item x="978"/>
        <item x="979"/>
        <item m="1" x="4442"/>
        <item m="1" x="4585"/>
        <item x="493"/>
        <item m="1" x="4323"/>
        <item x="494"/>
        <item m="1" x="4268"/>
        <item x="496"/>
        <item x="498"/>
        <item x="499"/>
        <item m="1" x="5079"/>
        <item m="1" x="4820"/>
        <item m="1" x="4631"/>
        <item m="1" x="4357"/>
        <item m="1" x="4830"/>
        <item x="2365"/>
        <item x="3086"/>
        <item x="3088"/>
        <item x="3089"/>
        <item x="1337"/>
        <item x="3821"/>
        <item x="3984"/>
        <item x="3985"/>
        <item x="3986"/>
        <item x="899"/>
        <item x="912"/>
        <item m="1" x="4881"/>
        <item m="1" x="4805"/>
        <item x="917"/>
        <item m="1" x="4626"/>
        <item m="1" x="4827"/>
        <item m="1" x="4294"/>
        <item x="3503"/>
        <item x="3824"/>
        <item x="3825"/>
        <item x="3826"/>
        <item x="3827"/>
        <item x="1398"/>
        <item x="2946"/>
        <item x="2920"/>
        <item x="2893"/>
        <item x="2898"/>
        <item x="2990"/>
        <item x="2983"/>
        <item x="2896"/>
        <item x="2931"/>
        <item x="2980"/>
        <item x="2928"/>
        <item x="2918"/>
        <item x="2785"/>
        <item x="2784"/>
        <item x="2813"/>
        <item x="3835"/>
        <item x="3836"/>
        <item x="3837"/>
        <item x="3838"/>
        <item x="3839"/>
        <item x="3840"/>
        <item x="3841"/>
        <item x="3842"/>
        <item x="1329"/>
        <item x="2181"/>
        <item x="2183"/>
        <item x="3609"/>
        <item x="196"/>
        <item x="3306"/>
        <item x="3311"/>
        <item x="3315"/>
        <item x="3320"/>
        <item x="3324"/>
        <item x="3327"/>
        <item x="3328"/>
        <item x="3329"/>
        <item x="3330"/>
        <item x="1722"/>
        <item x="1723"/>
        <item x="1724"/>
        <item x="1725"/>
        <item x="3402"/>
        <item x="3403"/>
        <item x="3404"/>
        <item x="3405"/>
        <item x="3406"/>
        <item x="3407"/>
        <item x="3408"/>
        <item x="44"/>
        <item x="3409"/>
        <item x="3410"/>
        <item x="3411"/>
        <item x="3412"/>
        <item x="3413"/>
        <item x="3414"/>
        <item x="45"/>
        <item x="3415"/>
        <item m="1" x="4921"/>
        <item x="3416"/>
        <item x="3417"/>
        <item m="1" x="4380"/>
        <item m="1" x="5021"/>
        <item m="1" x="4787"/>
        <item x="3630"/>
        <item x="4029"/>
        <item x="4030"/>
        <item x="4031"/>
        <item x="4032"/>
        <item x="4033"/>
        <item x="1781"/>
        <item x="1782"/>
        <item x="1783"/>
        <item x="1784"/>
        <item m="1" x="4485"/>
        <item x="1726"/>
        <item x="1727"/>
        <item x="1728"/>
        <item x="1729"/>
        <item x="1730"/>
        <item x="1731"/>
        <item x="1732"/>
        <item x="1734"/>
        <item x="1736"/>
        <item x="1737"/>
        <item x="1738"/>
        <item x="2608"/>
        <item x="245"/>
        <item x="2609"/>
        <item x="2610"/>
        <item x="162"/>
        <item m="1" x="5040"/>
        <item m="1" x="4211"/>
        <item x="2414"/>
        <item x="2416"/>
        <item x="2417"/>
        <item x="2419"/>
        <item x="2422"/>
        <item x="227"/>
        <item m="1" x="4720"/>
        <item x="2427"/>
        <item x="2429"/>
        <item x="2431"/>
        <item x="2437"/>
        <item m="1" x="4999"/>
        <item m="1" x="4926"/>
        <item x="2442"/>
        <item x="62"/>
        <item x="2447"/>
        <item x="2449"/>
        <item x="2450"/>
        <item x="2451"/>
        <item x="2454"/>
        <item x="2355"/>
        <item x="2395"/>
        <item x="1669"/>
        <item x="1670"/>
        <item x="1671"/>
        <item x="1672"/>
        <item x="1673"/>
        <item x="1674"/>
        <item x="1675"/>
        <item x="1676"/>
        <item x="1677"/>
        <item x="1678"/>
        <item x="1679"/>
        <item x="1681"/>
        <item x="1682"/>
        <item x="1683"/>
        <item x="1684"/>
        <item x="1685"/>
        <item x="1686"/>
        <item x="1688"/>
        <item x="1691"/>
        <item x="1693"/>
        <item x="1694"/>
        <item x="1695"/>
        <item x="1696"/>
        <item x="1697"/>
        <item x="1698"/>
        <item x="1699"/>
        <item x="1700"/>
        <item x="1701"/>
        <item x="1702"/>
        <item x="1703"/>
        <item x="1704"/>
        <item x="1705"/>
        <item x="1706"/>
        <item x="1708"/>
        <item x="1709"/>
        <item x="1710"/>
        <item x="1711"/>
        <item x="1712"/>
        <item x="1713"/>
        <item x="1714"/>
        <item x="1715"/>
        <item x="1716"/>
        <item x="1717"/>
        <item x="1718"/>
        <item x="1719"/>
        <item m="1" x="4572"/>
        <item m="1" x="4832"/>
        <item m="1" x="5078"/>
        <item m="1" x="4313"/>
        <item x="2607"/>
        <item x="2089"/>
        <item x="2090"/>
        <item x="2091"/>
        <item x="2092"/>
        <item x="2093"/>
        <item x="2094"/>
        <item x="114"/>
        <item x="2095"/>
        <item x="115"/>
        <item x="2096"/>
        <item x="2097"/>
        <item x="2098"/>
        <item x="2099"/>
        <item x="2100"/>
        <item x="2101"/>
        <item x="116"/>
        <item x="2102"/>
        <item x="81"/>
        <item x="2105"/>
        <item x="2109"/>
        <item x="2110"/>
        <item x="2113"/>
        <item x="2107"/>
        <item x="2116"/>
        <item x="2117"/>
        <item x="2118"/>
        <item x="2119"/>
        <item x="2121"/>
        <item x="248"/>
        <item x="83"/>
        <item x="84"/>
        <item x="2122"/>
        <item x="2123"/>
        <item x="85"/>
        <item x="2124"/>
        <item x="2125"/>
        <item x="2126"/>
        <item x="2127"/>
        <item x="2128"/>
        <item x="2129"/>
        <item x="2130"/>
        <item x="2131"/>
        <item x="2132"/>
        <item x="2133"/>
        <item x="2134"/>
        <item x="2135"/>
        <item x="2136"/>
        <item x="2137"/>
        <item x="2138"/>
        <item x="2139"/>
        <item x="2140"/>
        <item x="2141"/>
        <item x="2142"/>
        <item x="86"/>
        <item x="2143"/>
        <item x="2144"/>
        <item x="2145"/>
        <item x="2146"/>
        <item x="3814"/>
        <item x="1257"/>
        <item m="1" x="4545"/>
        <item x="3633"/>
        <item x="3635"/>
        <item m="1" x="5089"/>
        <item m="1" x="5148"/>
        <item x="3642"/>
        <item m="1" x="4497"/>
        <item x="3632"/>
        <item x="3640"/>
        <item x="3638"/>
        <item x="3637"/>
        <item x="3468"/>
        <item x="528"/>
        <item x="529"/>
        <item x="532"/>
        <item x="544"/>
        <item x="568"/>
        <item x="577"/>
        <item x="579"/>
        <item x="589"/>
        <item x="591"/>
        <item x="598"/>
        <item x="605"/>
        <item x="610"/>
        <item x="611"/>
        <item x="619"/>
        <item x="632"/>
        <item x="635"/>
        <item x="639"/>
        <item x="640"/>
        <item x="648"/>
        <item x="649"/>
        <item x="661"/>
        <item x="663"/>
        <item x="679"/>
        <item x="680"/>
        <item x="697"/>
        <item x="702"/>
        <item x="704"/>
        <item x="712"/>
        <item x="713"/>
        <item x="714"/>
        <item x="735"/>
        <item x="736"/>
        <item x="761"/>
        <item x="769"/>
        <item x="783"/>
        <item x="784"/>
        <item x="786"/>
        <item x="513"/>
        <item x="548"/>
        <item x="549"/>
        <item x="550"/>
        <item x="551"/>
        <item x="552"/>
        <item m="1" x="4142"/>
        <item x="553"/>
        <item m="1" x="4495"/>
        <item m="1" x="4339"/>
        <item m="1" x="4143"/>
        <item m="1" x="5129"/>
        <item x="557"/>
        <item x="558"/>
        <item m="1" x="4530"/>
        <item x="560"/>
        <item x="561"/>
        <item x="562"/>
        <item x="578"/>
        <item x="584"/>
        <item x="585"/>
        <item x="586"/>
        <item x="587"/>
        <item x="597"/>
        <item x="602"/>
        <item x="614"/>
        <item x="630"/>
        <item m="1" x="4145"/>
        <item x="1478"/>
        <item x="1486"/>
        <item x="1489"/>
        <item m="1" x="4606"/>
        <item x="1491"/>
        <item x="3643"/>
        <item x="3645"/>
        <item x="3646"/>
        <item x="3647"/>
        <item x="3648"/>
        <item x="3649"/>
        <item x="3650"/>
        <item m="1" x="4866"/>
        <item m="1" x="4244"/>
        <item m="1" x="5015"/>
        <item x="3654"/>
        <item x="3655"/>
        <item x="3656"/>
        <item x="3930"/>
        <item x="3931"/>
        <item x="3932"/>
        <item x="3933"/>
        <item x="3934"/>
        <item m="1" x="5146"/>
        <item m="1" x="4569"/>
        <item m="1" x="4891"/>
        <item x="2287"/>
        <item x="2293"/>
        <item x="52"/>
        <item x="2329"/>
        <item x="2343"/>
        <item x="2353"/>
        <item x="2363"/>
        <item x="2391"/>
        <item x="2681"/>
        <item x="2682"/>
        <item x="2684"/>
        <item x="2687"/>
        <item x="2690"/>
        <item x="2692"/>
        <item x="2694"/>
        <item x="2695"/>
        <item x="2696"/>
        <item x="2697"/>
        <item x="2698"/>
        <item x="2703"/>
        <item x="2710"/>
        <item x="2711"/>
        <item x="2713"/>
        <item x="2714"/>
        <item x="2715"/>
        <item x="2716"/>
        <item x="2717"/>
        <item x="2718"/>
        <item x="2719"/>
        <item x="2720"/>
        <item x="2721"/>
        <item x="2722"/>
        <item x="2727"/>
        <item x="2731"/>
        <item x="2732"/>
        <item x="2733"/>
        <item x="2734"/>
        <item x="2735"/>
        <item x="2736"/>
        <item x="2744"/>
        <item x="2765"/>
        <item x="2782"/>
        <item x="2783"/>
        <item x="2790"/>
        <item x="2788"/>
        <item x="2789"/>
        <item x="2793"/>
        <item x="2786"/>
        <item x="2801"/>
        <item x="2807"/>
        <item x="2806"/>
        <item x="2808"/>
        <item x="2797"/>
        <item x="2791"/>
        <item x="2795"/>
        <item x="2794"/>
        <item x="2792"/>
        <item x="2798"/>
        <item x="2803"/>
        <item x="2804"/>
        <item x="2805"/>
        <item x="2799"/>
        <item x="2802"/>
        <item x="2809"/>
        <item x="2810"/>
        <item x="2811"/>
        <item x="2800"/>
        <item x="2814"/>
        <item x="2815"/>
        <item x="2816"/>
        <item x="2819"/>
        <item x="2820"/>
        <item x="2821"/>
        <item x="2244"/>
        <item x="3448"/>
        <item x="3557"/>
        <item x="3558"/>
        <item x="110"/>
        <item x="3559"/>
        <item x="3560"/>
        <item x="251"/>
        <item x="231"/>
        <item x="3562"/>
        <item x="3563"/>
        <item x="3564"/>
        <item x="232"/>
        <item x="3565"/>
        <item x="3566"/>
        <item m="1" x="4255"/>
        <item x="3567"/>
        <item x="3568"/>
        <item x="3569"/>
        <item x="3570"/>
        <item x="3571"/>
        <item x="3572"/>
        <item x="233"/>
        <item x="3573"/>
        <item x="1785"/>
        <item x="1787"/>
        <item x="1788"/>
        <item x="1789"/>
        <item x="1790"/>
        <item x="1791"/>
        <item x="241"/>
        <item x="1792"/>
        <item x="1793"/>
        <item x="1794"/>
        <item x="1795"/>
        <item x="1797"/>
        <item x="1798"/>
        <item x="1799"/>
        <item x="1800"/>
        <item x="1801"/>
        <item x="1802"/>
        <item x="1803"/>
        <item x="1804"/>
        <item x="1805"/>
        <item x="1806"/>
        <item x="1807"/>
        <item x="1808"/>
        <item x="1809"/>
        <item x="1810"/>
        <item x="1811"/>
        <item x="1812"/>
        <item x="1813"/>
        <item x="1815"/>
        <item x="1816"/>
        <item x="1818"/>
        <item x="1819"/>
        <item x="1820"/>
        <item x="1821"/>
        <item x="1822"/>
        <item x="1823"/>
        <item x="1824"/>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67"/>
        <item x="1861"/>
        <item x="1862"/>
        <item x="1864"/>
        <item x="1865"/>
        <item x="1866"/>
        <item x="1867"/>
        <item x="1869"/>
        <item x="1870"/>
        <item x="1872"/>
        <item x="1876"/>
        <item x="1877"/>
        <item x="1878"/>
        <item x="1879"/>
        <item x="1880"/>
        <item x="1881"/>
        <item x="1882"/>
        <item x="1884"/>
        <item x="1885"/>
        <item x="1886"/>
        <item x="1887"/>
        <item x="1890"/>
        <item x="1892"/>
        <item x="1893"/>
        <item x="1895"/>
        <item x="1896"/>
        <item x="1897"/>
        <item x="1898"/>
        <item x="1900"/>
        <item x="1901"/>
        <item x="1902"/>
        <item x="1904"/>
        <item x="1905"/>
        <item x="1906"/>
        <item x="1907"/>
        <item x="1908"/>
        <item x="1909"/>
        <item x="1910"/>
        <item x="1911"/>
        <item x="1912"/>
        <item x="1913"/>
        <item x="1914"/>
        <item x="1915"/>
        <item x="1916"/>
        <item x="1917"/>
        <item x="1918"/>
        <item x="1919"/>
        <item x="1921"/>
        <item x="1922"/>
        <item x="1923"/>
        <item x="1924"/>
        <item x="1925"/>
        <item x="1926"/>
        <item x="1927"/>
        <item x="1928"/>
        <item x="225"/>
        <item x="1929"/>
        <item x="1930"/>
        <item x="1931"/>
        <item x="1932"/>
        <item x="1933"/>
        <item x="1935"/>
        <item x="1936"/>
        <item x="184"/>
        <item x="1937"/>
        <item x="125"/>
        <item x="1939"/>
        <item x="1940"/>
        <item x="1941"/>
        <item x="1942"/>
        <item x="1943"/>
        <item x="1944"/>
        <item x="1945"/>
        <item x="1946"/>
        <item x="1947"/>
        <item x="1948"/>
        <item x="1949"/>
        <item x="1950"/>
        <item x="1951"/>
        <item x="1952"/>
        <item x="1953"/>
        <item x="1954"/>
        <item x="1956"/>
        <item x="1957"/>
        <item x="1958"/>
        <item x="1960"/>
        <item x="1961"/>
        <item x="1962"/>
        <item x="1963"/>
        <item x="1964"/>
        <item x="1965"/>
        <item x="1966"/>
        <item x="1967"/>
        <item x="1968"/>
        <item x="1969"/>
        <item x="1970"/>
        <item x="1971"/>
        <item x="1972"/>
        <item x="1973"/>
        <item x="1974"/>
        <item x="1975"/>
        <item x="1976"/>
        <item x="1977"/>
        <item x="1978"/>
        <item x="1979"/>
        <item x="1980"/>
        <item x="1981"/>
        <item x="1984"/>
        <item x="1985"/>
        <item x="1986"/>
        <item x="1987"/>
        <item x="1988"/>
        <item x="1989"/>
        <item x="1990"/>
        <item x="1991"/>
        <item x="1992"/>
        <item x="1993"/>
        <item x="1994"/>
        <item x="1996"/>
        <item x="1997"/>
        <item x="1998"/>
        <item x="1999"/>
        <item x="2000"/>
        <item x="2001"/>
        <item x="2002"/>
        <item x="2003"/>
        <item x="2004"/>
        <item x="2005"/>
        <item x="2006"/>
        <item x="2007"/>
        <item x="2008"/>
        <item x="2009"/>
        <item x="242"/>
        <item x="2010"/>
        <item x="2011"/>
        <item x="60"/>
        <item x="243"/>
        <item x="2012"/>
        <item x="2013"/>
        <item x="2014"/>
        <item x="2015"/>
        <item x="2016"/>
        <item x="2017"/>
        <item x="2018"/>
        <item x="2019"/>
        <item x="2020"/>
        <item x="2021"/>
        <item x="2022"/>
        <item x="2023"/>
        <item x="2024"/>
        <item x="2025"/>
        <item x="2026"/>
        <item x="2027"/>
        <item x="467"/>
        <item x="473"/>
        <item x="476"/>
        <item x="314"/>
        <item x="331"/>
        <item x="414"/>
        <item x="428"/>
        <item x="448"/>
        <item x="478"/>
        <item x="481"/>
        <item x="3735"/>
        <item x="3586"/>
        <item x="3589"/>
        <item x="1311"/>
        <item m="1" x="4167"/>
        <item x="793"/>
        <item x="796"/>
        <item x="797"/>
        <item x="798"/>
        <item x="799"/>
        <item x="801"/>
        <item x="802"/>
        <item x="803"/>
        <item x="804"/>
        <item x="805"/>
        <item x="806"/>
        <item x="807"/>
        <item x="808"/>
        <item x="809"/>
        <item x="810"/>
        <item x="811"/>
        <item x="812"/>
        <item x="813"/>
        <item x="814"/>
        <item x="815"/>
        <item x="816"/>
        <item x="817"/>
        <item x="818"/>
        <item x="819"/>
        <item x="820"/>
        <item x="821"/>
        <item x="822"/>
        <item x="823"/>
        <item x="830"/>
        <item x="831"/>
        <item x="834"/>
        <item x="835"/>
        <item x="845"/>
        <item x="887"/>
        <item x="888"/>
        <item x="889"/>
        <item x="890"/>
        <item x="76"/>
        <item x="898"/>
        <item x="932"/>
        <item x="3871"/>
        <item x="3872"/>
        <item x="3873"/>
        <item x="3874"/>
        <item x="139"/>
        <item x="107"/>
        <item x="2867"/>
        <item m="1" x="4170"/>
        <item x="1003"/>
        <item x="1093"/>
        <item x="1094"/>
        <item x="199"/>
        <item x="1095"/>
        <item x="1149"/>
        <item x="1153"/>
        <item x="1154"/>
        <item x="1538"/>
        <item x="1539"/>
        <item x="1540"/>
        <item x="1541"/>
        <item x="1542"/>
        <item x="1543"/>
        <item x="1544"/>
        <item x="1545"/>
        <item x="124"/>
        <item x="1552"/>
        <item x="1553"/>
        <item x="1554"/>
        <item m="1" x="4172"/>
        <item x="1555"/>
        <item x="1556"/>
        <item x="1557"/>
        <item x="1558"/>
        <item m="1" x="4596"/>
        <item x="1559"/>
        <item x="1560"/>
        <item x="1561"/>
        <item x="1562"/>
        <item x="1563"/>
        <item x="1564"/>
        <item m="1" x="4173"/>
        <item x="51"/>
        <item x="1566"/>
        <item x="1567"/>
        <item x="1568"/>
        <item x="1569"/>
        <item x="1570"/>
        <item x="77"/>
        <item x="28"/>
        <item x="182"/>
        <item x="1571"/>
        <item x="1573"/>
        <item x="1574"/>
        <item x="1577"/>
        <item x="1579"/>
        <item x="1580"/>
        <item m="1" x="4174"/>
        <item x="1581"/>
        <item m="1" x="4175"/>
        <item x="1582"/>
        <item x="1583"/>
        <item x="1584"/>
        <item x="1585"/>
        <item x="183"/>
        <item x="1586"/>
        <item x="1587"/>
        <item x="1588"/>
        <item x="1589"/>
        <item x="1590"/>
        <item x="1591"/>
        <item x="190"/>
        <item x="1592"/>
        <item x="1593"/>
        <item x="1594"/>
        <item x="1596"/>
        <item x="26"/>
        <item x="980"/>
        <item x="981"/>
        <item x="2271"/>
        <item x="2274"/>
        <item x="2275"/>
        <item x="2278"/>
        <item x="2279"/>
        <item x="2284"/>
        <item x="2285"/>
        <item x="2291"/>
        <item x="2297"/>
        <item x="2300"/>
        <item x="2301"/>
        <item x="2304"/>
        <item x="2307"/>
        <item x="2315"/>
        <item x="104"/>
        <item x="2317"/>
        <item x="2320"/>
        <item x="2325"/>
        <item x="2327"/>
        <item x="2331"/>
        <item x="2333"/>
        <item x="2339"/>
        <item x="2342"/>
        <item x="2344"/>
        <item x="2347"/>
        <item x="2350"/>
        <item x="2352"/>
        <item x="2356"/>
        <item x="2359"/>
        <item x="2362"/>
        <item x="2364"/>
        <item x="2366"/>
        <item x="2367"/>
        <item x="2368"/>
        <item x="2370"/>
        <item x="2371"/>
        <item x="2372"/>
        <item x="2374"/>
        <item x="2375"/>
        <item x="2377"/>
        <item x="2382"/>
        <item x="2388"/>
        <item x="3452"/>
        <item x="3453"/>
        <item x="3030"/>
        <item x="3032"/>
        <item x="3090"/>
        <item x="3091"/>
        <item x="3092"/>
        <item x="64"/>
        <item x="1891"/>
        <item x="1959"/>
        <item x="3112"/>
        <item x="3987"/>
        <item x="2653"/>
        <item x="2654"/>
        <item x="2655"/>
        <item x="2657"/>
        <item x="4041"/>
        <item x="4042"/>
        <item x="4044"/>
        <item x="4045"/>
        <item x="1443"/>
        <item x="1444"/>
        <item x="1445"/>
        <item x="1446"/>
        <item x="1447"/>
        <item x="1448"/>
        <item x="1450"/>
        <item x="1451"/>
        <item x="1452"/>
        <item x="1453"/>
        <item x="1454"/>
        <item x="1459"/>
        <item x="1460"/>
        <item x="1461"/>
        <item x="1462"/>
        <item x="1463"/>
        <item x="1464"/>
        <item x="1465"/>
        <item x="1467"/>
        <item m="1" x="4471"/>
        <item m="1" x="4903"/>
        <item m="1" x="4759"/>
        <item m="1" x="4877"/>
        <item m="1" x="5127"/>
        <item x="2910"/>
        <item m="1" x="4237"/>
        <item m="1" x="4993"/>
        <item m="1" x="4279"/>
        <item m="1" x="4289"/>
        <item m="1" x="4845"/>
        <item m="1" x="4624"/>
        <item m="1" x="4890"/>
        <item m="1" x="5150"/>
        <item m="1" x="5163"/>
        <item m="1" x="5099"/>
        <item m="1" x="4118"/>
        <item m="1" x="4609"/>
        <item m="1" x="4884"/>
        <item x="1493"/>
        <item x="1471"/>
        <item m="1" x="4369"/>
        <item x="1494"/>
        <item x="3005"/>
        <item x="214"/>
        <item x="217"/>
        <item x="2996"/>
        <item x="160"/>
        <item x="3010"/>
        <item x="3012"/>
        <item x="3331"/>
        <item x="3332"/>
        <item x="1330"/>
        <item x="1331"/>
        <item x="179"/>
        <item x="1333"/>
        <item x="1334"/>
        <item x="2184"/>
        <item x="2185"/>
        <item x="2186"/>
        <item m="1" x="4177"/>
        <item x="3614"/>
        <item m="1" x="4134"/>
        <item m="1" x="4135"/>
        <item m="1" x="4136"/>
        <item m="1" x="4178"/>
        <item m="1" x="4179"/>
        <item m="1" x="4181"/>
        <item m="1" x="4182"/>
        <item m="1" x="4183"/>
        <item x="3623"/>
        <item x="3624"/>
        <item x="3418"/>
        <item x="47"/>
        <item x="3419"/>
        <item x="3420"/>
        <item x="3421"/>
        <item x="3422"/>
        <item x="3423"/>
        <item x="3424"/>
        <item x="3425"/>
        <item x="163"/>
        <item x="185"/>
        <item x="2611"/>
        <item x="63"/>
        <item x="2612"/>
        <item x="2613"/>
        <item x="2614"/>
        <item x="2615"/>
        <item x="29"/>
        <item m="1" x="4121"/>
        <item m="1" x="4124"/>
        <item m="1" x="4122"/>
        <item x="791"/>
        <item m="1" x="4184"/>
        <item m="1" x="4185"/>
        <item m="1" x="4186"/>
        <item m="1" x="4187"/>
        <item m="1" x="4188"/>
        <item x="263"/>
        <item x="264"/>
        <item x="265"/>
        <item x="266"/>
        <item x="267"/>
        <item x="268"/>
        <item x="269"/>
        <item x="270"/>
        <item x="271"/>
        <item x="272"/>
        <item x="3455"/>
        <item x="3456"/>
        <item x="3457"/>
        <item x="3458"/>
        <item x="3459"/>
        <item x="3460"/>
        <item x="1238"/>
        <item x="1241"/>
        <item x="1242"/>
        <item x="1243"/>
        <item x="1244"/>
        <item x="1245"/>
        <item x="1246"/>
        <item x="1247"/>
        <item x="1248"/>
        <item x="1249"/>
        <item x="1250"/>
        <item x="1739"/>
        <item x="1740"/>
        <item x="1741"/>
        <item x="1743"/>
        <item x="1744"/>
        <item x="1745"/>
        <item x="1746"/>
        <item x="1747"/>
        <item x="1749"/>
        <item x="1750"/>
        <item x="1751"/>
        <item x="1752"/>
        <item x="1753"/>
        <item x="1754"/>
        <item x="1755"/>
        <item x="1756"/>
        <item x="1759"/>
        <item x="1761"/>
        <item x="1762"/>
        <item x="1763"/>
        <item x="2114"/>
        <item x="2147"/>
        <item x="87"/>
        <item x="2148"/>
        <item x="2149"/>
        <item x="2150"/>
        <item x="2151"/>
        <item x="2152"/>
        <item x="2153"/>
        <item x="2154"/>
        <item x="2155"/>
        <item x="2156"/>
        <item x="88"/>
        <item x="2157"/>
        <item x="2158"/>
        <item x="2159"/>
        <item x="2160"/>
        <item x="249"/>
        <item x="250"/>
        <item x="2161"/>
        <item x="2162"/>
        <item x="2163"/>
        <item x="2164"/>
        <item x="2165"/>
        <item x="2166"/>
        <item x="2167"/>
        <item x="2168"/>
        <item x="2169"/>
        <item x="2170"/>
        <item x="2171"/>
        <item x="2172"/>
        <item x="2173"/>
        <item x="2174"/>
        <item x="2175"/>
        <item x="102"/>
        <item x="3805"/>
        <item x="3819"/>
        <item x="3820"/>
        <item x="1263"/>
        <item x="530"/>
        <item x="533"/>
        <item x="537"/>
        <item x="540"/>
        <item x="541"/>
        <item x="545"/>
        <item x="554"/>
        <item x="555"/>
        <item x="556"/>
        <item x="559"/>
        <item x="613"/>
        <item x="718"/>
        <item x="3473"/>
        <item x="3476"/>
        <item x="1469"/>
        <item x="1470"/>
        <item x="1476"/>
        <item x="1479"/>
        <item x="1480"/>
        <item x="1481"/>
        <item x="1482"/>
        <item x="1483"/>
        <item x="1484"/>
        <item x="1485"/>
        <item x="1487"/>
        <item x="1488"/>
        <item x="1490"/>
        <item x="1495"/>
        <item x="1496"/>
        <item x="3644"/>
        <item x="3651"/>
        <item x="3652"/>
        <item x="3653"/>
        <item x="3657"/>
        <item x="3658"/>
        <item x="3659"/>
        <item x="3660"/>
        <item x="3661"/>
        <item x="3662"/>
        <item x="3663"/>
        <item x="3664"/>
        <item x="3665"/>
        <item x="3666"/>
        <item x="2724"/>
        <item x="2748"/>
        <item x="2812"/>
        <item x="2817"/>
        <item x="2818"/>
        <item x="2822"/>
        <item x="2823"/>
        <item x="2824"/>
        <item x="2825"/>
        <item x="2826"/>
        <item x="2827"/>
        <item x="2828"/>
        <item x="2829"/>
        <item x="2831"/>
        <item x="2832"/>
        <item x="2833"/>
        <item x="2835"/>
        <item x="2836"/>
        <item x="2838"/>
        <item x="2839"/>
        <item x="2840"/>
        <item x="2841"/>
        <item x="2842"/>
        <item x="2843"/>
        <item x="2844"/>
        <item x="2845"/>
        <item x="2846"/>
        <item x="2847"/>
        <item x="2848"/>
        <item x="2849"/>
        <item x="2850"/>
        <item x="2852"/>
        <item x="1658"/>
        <item x="1659"/>
        <item x="1660"/>
        <item x="1661"/>
        <item x="1662"/>
        <item x="1663"/>
        <item x="1664"/>
        <item x="1665"/>
        <item x="1666"/>
        <item x="1667"/>
        <item x="1668"/>
        <item x="1273"/>
        <item x="1275"/>
        <item x="1278"/>
        <item x="1281"/>
        <item x="1288"/>
        <item x="1295"/>
        <item x="1304"/>
        <item x="1310"/>
        <item x="2245"/>
        <item x="3451"/>
        <item x="3574"/>
        <item x="65"/>
        <item x="3575"/>
        <item x="134"/>
        <item x="66"/>
        <item m="1" x="4195"/>
        <item x="3287"/>
        <item x="3291"/>
        <item x="3292"/>
        <item x="487"/>
        <item x="1817"/>
        <item x="1874"/>
        <item x="1903"/>
        <item x="1934"/>
        <item x="202"/>
        <item x="287"/>
        <item x="302"/>
        <item x="313"/>
        <item x="326"/>
        <item x="358"/>
        <item x="360"/>
        <item x="380"/>
        <item x="382"/>
        <item x="411"/>
        <item x="444"/>
        <item x="450"/>
        <item x="463"/>
        <item x="470"/>
        <item x="891"/>
        <item x="892"/>
        <item x="926"/>
        <item x="927"/>
        <item x="928"/>
        <item x="929"/>
        <item x="219"/>
        <item x="949"/>
        <item x="1077"/>
        <item x="1079"/>
        <item x="1080"/>
        <item x="1081"/>
        <item x="1083"/>
        <item x="1084"/>
        <item x="1089"/>
        <item x="1096"/>
        <item x="1097"/>
        <item x="1125"/>
        <item x="1155"/>
        <item x="1157"/>
        <item x="1158"/>
        <item x="1159"/>
        <item x="1160"/>
        <item x="1161"/>
        <item x="1174"/>
        <item x="1175"/>
        <item x="1176"/>
        <item x="1177"/>
        <item x="1178"/>
        <item x="1179"/>
        <item x="1180"/>
        <item x="1181"/>
        <item x="1182"/>
        <item x="1183"/>
        <item x="1251"/>
        <item x="1302"/>
        <item x="1332"/>
        <item x="1335"/>
        <item x="1336"/>
        <item x="1338"/>
        <item x="164"/>
        <item x="165"/>
        <item x="1339"/>
        <item x="1340"/>
        <item x="1342"/>
        <item x="1343"/>
        <item x="1345"/>
        <item x="1346"/>
        <item x="1347"/>
        <item x="1348"/>
        <item x="1350"/>
        <item x="1351"/>
        <item x="166"/>
        <item x="167"/>
        <item x="1352"/>
        <item x="1353"/>
        <item x="1354"/>
        <item x="1355"/>
        <item x="1359"/>
        <item x="1360"/>
        <item x="1362"/>
        <item x="1364"/>
        <item x="168"/>
        <item x="1366"/>
        <item x="169"/>
        <item x="1368"/>
        <item x="1369"/>
        <item x="1370"/>
        <item x="1371"/>
        <item x="1372"/>
        <item x="1374"/>
        <item x="1375"/>
        <item x="1376"/>
        <item x="1377"/>
        <item x="1378"/>
        <item x="1379"/>
        <item x="1381"/>
        <item x="1382"/>
        <item x="1383"/>
        <item x="170"/>
        <item x="1455"/>
        <item x="1457"/>
        <item x="1458"/>
        <item x="1468"/>
        <item x="1492"/>
        <item x="1497"/>
        <item x="1498"/>
        <item x="1499"/>
        <item x="1597"/>
        <item x="1598"/>
        <item x="1599"/>
        <item x="1601"/>
        <item x="1602"/>
        <item x="1603"/>
        <item x="1604"/>
        <item x="1605"/>
        <item x="1606"/>
        <item x="1607"/>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768"/>
        <item x="1769"/>
        <item x="1770"/>
        <item x="1771"/>
        <item x="1772"/>
        <item x="1773"/>
        <item x="1774"/>
        <item x="1776"/>
        <item x="1777"/>
        <item x="1778"/>
        <item x="1779"/>
        <item x="2193"/>
        <item x="1873"/>
        <item x="1883"/>
        <item x="1888"/>
        <item x="1894"/>
        <item x="1899"/>
        <item x="1955"/>
        <item x="1982"/>
        <item x="1983"/>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176"/>
        <item x="2177"/>
        <item x="3107"/>
        <item x="2180"/>
        <item x="50"/>
        <item x="2182"/>
        <item x="2187"/>
        <item x="2188"/>
        <item x="2189"/>
        <item x="2190"/>
        <item x="161"/>
        <item x="2191"/>
        <item x="2192"/>
        <item x="2194"/>
        <item x="2195"/>
        <item x="2197"/>
        <item x="244"/>
        <item x="2198"/>
        <item x="2199"/>
        <item x="2200"/>
        <item x="2201"/>
        <item x="2202"/>
        <item x="2203"/>
        <item x="2204"/>
        <item x="2205"/>
        <item x="2206"/>
        <item x="2207"/>
        <item x="2208"/>
        <item x="2209"/>
        <item x="7"/>
        <item x="2254"/>
        <item x="2255"/>
        <item x="2258"/>
        <item x="2259"/>
        <item x="2263"/>
        <item x="2264"/>
        <item x="2351"/>
        <item x="2408"/>
        <item x="2409"/>
        <item x="2410"/>
        <item x="2411"/>
        <item x="2412"/>
        <item x="2413"/>
        <item x="2415"/>
        <item x="2420"/>
        <item x="2421"/>
        <item x="2423"/>
        <item x="2424"/>
        <item x="2425"/>
        <item x="2426"/>
        <item x="2428"/>
        <item x="2430"/>
        <item x="2434"/>
        <item x="2435"/>
        <item x="2438"/>
        <item x="2441"/>
        <item x="2443"/>
        <item x="2446"/>
        <item x="2453"/>
        <item x="2455"/>
        <item x="2456"/>
        <item x="2457"/>
        <item x="2458"/>
        <item x="2459"/>
        <item x="2460"/>
        <item x="2461"/>
        <item x="2463"/>
        <item x="193"/>
        <item x="2466"/>
        <item x="2467"/>
        <item x="2468"/>
        <item x="2469"/>
        <item x="2471"/>
        <item x="2473"/>
        <item x="2474"/>
        <item x="2476"/>
        <item x="2477"/>
        <item x="277"/>
        <item x="278"/>
        <item x="2479"/>
        <item x="2480"/>
        <item x="2481"/>
        <item x="2482"/>
        <item x="2483"/>
        <item x="2484"/>
        <item x="2485"/>
        <item x="2486"/>
        <item x="194"/>
        <item x="2487"/>
        <item x="153"/>
        <item x="127"/>
        <item x="2488"/>
        <item x="2489"/>
        <item x="128"/>
        <item x="2490"/>
        <item x="2492"/>
        <item x="2493"/>
        <item x="2494"/>
        <item x="129"/>
        <item x="2495"/>
        <item x="2496"/>
        <item x="2497"/>
        <item x="2498"/>
        <item x="2499"/>
        <item x="2503"/>
        <item x="2505"/>
        <item x="2506"/>
        <item x="2507"/>
        <item x="2508"/>
        <item x="78"/>
        <item x="2509"/>
        <item x="2510"/>
        <item x="2511"/>
        <item x="2512"/>
        <item x="2513"/>
        <item x="2514"/>
        <item x="2515"/>
        <item x="2516"/>
        <item x="2517"/>
        <item x="2518"/>
        <item x="2519"/>
        <item x="2520"/>
        <item x="2521"/>
        <item x="2522"/>
        <item x="2523"/>
        <item x="2524"/>
        <item x="2525"/>
        <item x="2526"/>
        <item x="2527"/>
        <item x="2528"/>
        <item x="2529"/>
        <item x="2530"/>
        <item x="2531"/>
        <item x="2532"/>
        <item x="2534"/>
        <item x="2535"/>
        <item x="2536"/>
        <item x="2537"/>
        <item x="2538"/>
        <item x="2539"/>
        <item x="2540"/>
        <item x="2541"/>
        <item x="2543"/>
        <item x="177"/>
        <item x="2544"/>
        <item x="2545"/>
        <item x="2548"/>
        <item x="2549"/>
        <item x="2550"/>
        <item x="2551"/>
        <item x="191"/>
        <item x="2552"/>
        <item x="2553"/>
        <item x="2554"/>
        <item x="203"/>
        <item x="2555"/>
        <item x="171"/>
        <item x="2556"/>
        <item x="2557"/>
        <item x="2558"/>
        <item x="2559"/>
        <item x="2560"/>
        <item x="2561"/>
        <item x="2562"/>
        <item x="2563"/>
        <item x="2564"/>
        <item x="2565"/>
        <item x="2566"/>
        <item x="172"/>
        <item x="2567"/>
        <item x="2568"/>
        <item x="2569"/>
        <item x="173"/>
        <item x="2570"/>
        <item x="2571"/>
        <item x="2572"/>
        <item x="2573"/>
        <item x="2574"/>
        <item x="2575"/>
        <item x="2576"/>
        <item x="2577"/>
        <item x="2578"/>
        <item x="2579"/>
        <item x="2580"/>
        <item x="2581"/>
        <item x="2582"/>
        <item x="2583"/>
        <item x="2584"/>
        <item x="2585"/>
        <item x="2586"/>
        <item x="2587"/>
        <item x="2588"/>
        <item x="2589"/>
        <item x="2590"/>
        <item x="2591"/>
        <item x="2592"/>
        <item x="2593"/>
        <item x="2616"/>
        <item x="2617"/>
        <item x="2618"/>
        <item x="2619"/>
        <item x="2620"/>
        <item x="2621"/>
        <item x="2622"/>
        <item x="2623"/>
        <item x="2624"/>
        <item x="2625"/>
        <item x="2626"/>
        <item x="2627"/>
        <item x="2628"/>
        <item x="2629"/>
        <item x="2630"/>
        <item x="2631"/>
        <item x="2656"/>
        <item x="2658"/>
        <item x="2659"/>
        <item x="2660"/>
        <item x="2661"/>
        <item x="2662"/>
        <item x="2663"/>
        <item x="2664"/>
        <item x="2665"/>
        <item x="2666"/>
        <item x="2667"/>
        <item x="2668"/>
        <item x="2669"/>
        <item x="2670"/>
        <item x="2671"/>
        <item x="2672"/>
        <item x="2673"/>
        <item x="2674"/>
        <item x="2675"/>
        <item x="2676"/>
        <item x="2677"/>
        <item x="2678"/>
        <item x="2679"/>
        <item x="2680"/>
        <item x="2854"/>
        <item x="2855"/>
        <item x="2856"/>
        <item x="2857"/>
        <item x="2858"/>
        <item x="2859"/>
        <item x="2860"/>
        <item x="2861"/>
        <item x="2862"/>
        <item x="2863"/>
        <item x="2873"/>
        <item x="2876"/>
        <item x="2879"/>
        <item x="207"/>
        <item x="2901"/>
        <item x="212"/>
        <item x="2908"/>
        <item x="213"/>
        <item x="2939"/>
        <item x="155"/>
        <item x="2951"/>
        <item x="156"/>
        <item x="2955"/>
        <item x="2978"/>
        <item x="2993"/>
        <item x="2997"/>
        <item x="2999"/>
        <item x="3002"/>
        <item x="3003"/>
        <item x="3004"/>
        <item x="3006"/>
        <item x="292"/>
        <item x="295"/>
        <item x="301"/>
        <item x="316"/>
        <item x="325"/>
        <item x="332"/>
        <item x="334"/>
        <item x="335"/>
        <item x="336"/>
        <item x="337"/>
        <item x="340"/>
        <item x="351"/>
        <item x="371"/>
        <item x="373"/>
        <item x="385"/>
        <item x="418"/>
        <item x="419"/>
        <item x="424"/>
        <item x="430"/>
        <item x="479"/>
        <item x="3067"/>
        <item x="3129"/>
        <item x="3130"/>
        <item x="3132"/>
        <item x="3135"/>
        <item x="3136"/>
        <item x="3137"/>
        <item x="3140"/>
        <item x="3144"/>
        <item x="3146"/>
        <item x="3147"/>
        <item x="3148"/>
        <item x="3149"/>
        <item x="3150"/>
        <item x="3154"/>
        <item x="3155"/>
        <item x="3156"/>
        <item x="3159"/>
        <item x="3160"/>
        <item x="3162"/>
        <item x="3164"/>
        <item x="3165"/>
        <item x="3167"/>
        <item x="3168"/>
        <item x="3170"/>
        <item x="3171"/>
        <item x="3173"/>
        <item x="3180"/>
        <item x="3181"/>
        <item x="3182"/>
        <item x="3183"/>
        <item x="3186"/>
        <item x="3187"/>
        <item x="3189"/>
        <item x="3192"/>
        <item x="3193"/>
        <item x="3194"/>
        <item x="3195"/>
        <item x="3196"/>
        <item x="3197"/>
        <item x="3201"/>
        <item x="3202"/>
        <item x="3203"/>
        <item x="3204"/>
        <item x="3207"/>
        <item x="3208"/>
        <item x="3209"/>
        <item x="3210"/>
        <item x="3211"/>
        <item x="3212"/>
        <item x="3213"/>
        <item x="3215"/>
        <item x="3216"/>
        <item x="3218"/>
        <item x="3219"/>
        <item x="3223"/>
        <item x="3224"/>
        <item x="3226"/>
        <item x="3227"/>
        <item x="3229"/>
        <item x="3232"/>
        <item x="3233"/>
        <item x="3234"/>
        <item x="3235"/>
        <item x="3236"/>
        <item x="3240"/>
        <item x="3242"/>
        <item x="3243"/>
        <item x="3244"/>
        <item x="3245"/>
        <item x="3246"/>
        <item x="3248"/>
        <item x="3249"/>
        <item x="3250"/>
        <item x="3251"/>
        <item x="3254"/>
        <item x="3256"/>
        <item x="3257"/>
        <item x="3259"/>
        <item x="3260"/>
        <item x="3261"/>
        <item x="3262"/>
        <item x="3263"/>
        <item x="3264"/>
        <item x="3265"/>
        <item x="3266"/>
        <item x="3267"/>
        <item x="3268"/>
        <item x="3269"/>
        <item x="3270"/>
        <item x="3271"/>
        <item x="3272"/>
        <item x="3273"/>
        <item x="3274"/>
        <item x="3275"/>
        <item x="3278"/>
        <item x="3279"/>
        <item x="3286"/>
        <item x="3289"/>
        <item x="3293"/>
        <item x="3294"/>
        <item x="3295"/>
        <item x="3296"/>
        <item x="3297"/>
        <item x="3298"/>
        <item x="3299"/>
        <item x="3300"/>
        <item x="46"/>
        <item x="3426"/>
        <item x="3427"/>
        <item x="3428"/>
        <item x="3429"/>
        <item x="3430"/>
        <item x="3431"/>
        <item x="3432"/>
        <item x="3463"/>
        <item x="3465"/>
        <item x="3517"/>
        <item x="3523"/>
        <item x="3524"/>
        <item x="3525"/>
        <item x="3526"/>
        <item x="3527"/>
        <item x="3528"/>
        <item x="3529"/>
        <item x="3530"/>
        <item x="3531"/>
        <item x="3533"/>
        <item x="3577"/>
        <item x="3578"/>
        <item x="3579"/>
        <item x="3580"/>
        <item x="3581"/>
        <item x="3582"/>
        <item x="3583"/>
        <item x="3610"/>
        <item x="3639"/>
        <item x="218"/>
        <item x="3667"/>
        <item x="3668"/>
        <item x="3669"/>
        <item x="3670"/>
        <item x="3671"/>
        <item x="3672"/>
        <item x="3673"/>
        <item x="3675"/>
        <item x="3676"/>
        <item x="3677"/>
        <item x="3726"/>
        <item x="3727"/>
        <item x="3728"/>
        <item x="3729"/>
        <item x="3730"/>
        <item x="120"/>
        <item x="485"/>
        <item x="488"/>
        <item x="489"/>
        <item x="3736"/>
        <item x="3737"/>
        <item x="3738"/>
        <item x="3739"/>
        <item x="3740"/>
        <item x="3742"/>
        <item x="3743"/>
        <item x="3744"/>
        <item x="3745"/>
        <item x="3756"/>
        <item x="3757"/>
        <item x="3758"/>
        <item x="3759"/>
        <item x="3760"/>
        <item x="3761"/>
        <item x="3762"/>
        <item x="3763"/>
        <item x="3764"/>
        <item x="3765"/>
        <item x="3766"/>
        <item x="3767"/>
        <item x="3768"/>
        <item x="3769"/>
        <item x="3770"/>
        <item x="3771"/>
        <item x="3772"/>
        <item x="3773"/>
        <item x="3774"/>
        <item x="80"/>
        <item x="96"/>
        <item x="97"/>
        <item x="98"/>
        <item x="99"/>
        <item x="100"/>
        <item x="101"/>
        <item x="490"/>
        <item x="491"/>
        <item x="492"/>
        <item x="495"/>
        <item x="497"/>
        <item x="500"/>
        <item x="501"/>
        <item x="502"/>
        <item x="503"/>
        <item x="504"/>
        <item x="505"/>
        <item x="506"/>
        <item x="507"/>
        <item x="508"/>
        <item x="3828"/>
        <item x="112"/>
        <item x="3829"/>
        <item x="3830"/>
        <item x="3831"/>
        <item x="113"/>
        <item x="3832"/>
        <item x="3834"/>
        <item x="3843"/>
        <item x="3844"/>
        <item x="3845"/>
        <item x="3846"/>
        <item x="3847"/>
        <item x="3849"/>
        <item x="3674"/>
        <item x="3854"/>
        <item x="1456"/>
        <item x="3857"/>
        <item x="259"/>
        <item x="3858"/>
        <item x="3859"/>
        <item x="3860"/>
        <item x="3861"/>
        <item x="260"/>
        <item x="261"/>
        <item x="3862"/>
        <item x="3863"/>
        <item x="3864"/>
        <item x="3865"/>
        <item x="3866"/>
        <item x="3867"/>
        <item x="3868"/>
        <item x="3869"/>
        <item x="3870"/>
        <item x="3875"/>
        <item x="3935"/>
        <item x="3936"/>
        <item x="3937"/>
        <item x="3938"/>
        <item x="3939"/>
        <item x="3940"/>
        <item x="3941"/>
        <item x="4004"/>
        <item x="4005"/>
        <item x="4007"/>
        <item x="4014"/>
        <item x="4015"/>
        <item x="4034"/>
        <item x="4035"/>
        <item x="4036"/>
        <item x="4037"/>
        <item x="4038"/>
        <item x="4039"/>
        <item x="4043"/>
        <item x="516"/>
        <item x="517"/>
        <item x="518"/>
        <item x="519"/>
        <item x="520"/>
        <item x="521"/>
        <item x="522"/>
        <item x="523"/>
        <item x="524"/>
        <item x="525"/>
        <item x="526"/>
        <item x="2055"/>
        <item x="2056"/>
        <item x="2057"/>
        <item x="2058"/>
        <item x="2059"/>
        <item x="2060"/>
        <item x="2061"/>
        <item x="3634"/>
        <item x="3636"/>
        <item x="3641"/>
        <item m="1" x="4049"/>
        <item m="1" x="4050"/>
        <item m="1" x="4051"/>
        <item x="2219"/>
        <item t="default"/>
      </items>
    </pivotField>
    <pivotField axis="axisRow" compact="0" outline="0" showAll="0" defaultSubtotal="0">
      <items count="7281">
        <item m="1" x="4961"/>
        <item m="1" x="6235"/>
        <item m="1" x="6786"/>
        <item m="1" x="6499"/>
        <item x="3978"/>
        <item x="3971"/>
        <item m="1" x="6939"/>
        <item m="1" x="6605"/>
        <item m="1" x="4691"/>
        <item m="1" x="4554"/>
        <item m="1" x="4481"/>
        <item m="1" x="4534"/>
        <item x="2056"/>
        <item m="1" x="4640"/>
        <item m="1" x="6134"/>
        <item x="985"/>
        <item m="1" x="4472"/>
        <item x="3974"/>
        <item m="1" x="6891"/>
        <item m="1" x="4626"/>
        <item m="1" x="4846"/>
        <item m="1" x="4163"/>
        <item m="1" x="4839"/>
        <item m="1" x="6025"/>
        <item x="2268"/>
        <item x="781"/>
        <item m="1" x="6198"/>
        <item x="3426"/>
        <item m="1" x="4074"/>
        <item x="3352"/>
        <item m="1" x="4438"/>
        <item x="3164"/>
        <item x="1794"/>
        <item x="1795"/>
        <item m="1" x="5887"/>
        <item m="1" x="6434"/>
        <item m="1" x="4164"/>
        <item m="1" x="4144"/>
        <item m="1" x="5296"/>
        <item m="1" x="6801"/>
        <item m="1" x="4635"/>
        <item x="961"/>
        <item x="895"/>
        <item x="70"/>
        <item m="1" x="4346"/>
        <item x="3844"/>
        <item m="1" x="5984"/>
        <item m="1" x="5396"/>
        <item m="1" x="7076"/>
        <item m="1" x="4233"/>
        <item x="1621"/>
        <item m="1" x="4484"/>
        <item x="2731"/>
        <item x="735"/>
        <item x="1797"/>
        <item x="3150"/>
        <item x="3761"/>
        <item m="1" x="5053"/>
        <item x="1234"/>
        <item x="1215"/>
        <item m="1" x="7148"/>
        <item m="1" x="5979"/>
        <item x="1002"/>
        <item m="1" x="5493"/>
        <item x="636"/>
        <item x="1685"/>
        <item x="3331"/>
        <item m="1" x="4521"/>
        <item x="1644"/>
        <item x="3517"/>
        <item m="1" x="4606"/>
        <item m="1" x="7280"/>
        <item m="1" x="4695"/>
        <item x="2068"/>
        <item x="2877"/>
        <item x="1711"/>
        <item m="1" x="6681"/>
        <item m="1" x="4362"/>
        <item m="1" x="5755"/>
        <item x="1038"/>
        <item m="1" x="4234"/>
        <item x="289"/>
        <item m="1" x="4927"/>
        <item x="696"/>
        <item m="1" x="7156"/>
        <item x="2269"/>
        <item m="1" x="4963"/>
        <item m="1" x="5671"/>
        <item m="1" x="6606"/>
        <item m="1" x="6701"/>
        <item m="1" x="6746"/>
        <item m="1" x="5048"/>
        <item m="1" x="4228"/>
        <item m="1" x="5696"/>
        <item x="3516"/>
        <item m="1" x="4941"/>
        <item m="1" x="4803"/>
        <item m="1" x="5246"/>
        <item x="3979"/>
        <item x="290"/>
        <item m="1" x="5848"/>
        <item m="1" x="7195"/>
        <item m="1" x="6489"/>
        <item m="1" x="5128"/>
        <item m="1" x="5616"/>
        <item x="3702"/>
        <item m="1" x="5773"/>
        <item m="1" x="6549"/>
        <item m="1" x="7038"/>
        <item x="1799"/>
        <item x="3772"/>
        <item m="1" x="5492"/>
        <item m="1" x="5354"/>
        <item m="1" x="5293"/>
        <item m="1" x="4165"/>
        <item m="1" x="6920"/>
        <item m="1" x="4984"/>
        <item m="1" x="4868"/>
        <item m="1" x="7275"/>
        <item m="1" x="5761"/>
        <item m="1" x="7256"/>
        <item m="1" x="7233"/>
        <item x="291"/>
        <item m="1" x="7032"/>
        <item x="2060"/>
        <item x="1106"/>
        <item m="1" x="5115"/>
        <item m="1" x="4661"/>
        <item x="2261"/>
        <item x="2262"/>
        <item x="3354"/>
        <item m="1" x="5770"/>
        <item m="1" x="4601"/>
        <item m="1" x="5368"/>
        <item m="1" x="5901"/>
        <item m="1" x="4880"/>
        <item x="2742"/>
        <item m="1" x="6766"/>
        <item m="1" x="5032"/>
        <item x="640"/>
        <item x="534"/>
        <item x="1800"/>
        <item m="1" x="4716"/>
        <item m="1" x="6135"/>
        <item x="794"/>
        <item x="1191"/>
        <item m="1" x="6842"/>
        <item m="1" x="6030"/>
        <item m="1" x="6921"/>
        <item x="2117"/>
        <item x="3804"/>
        <item m="1" x="6615"/>
        <item x="633"/>
        <item m="1" x="4980"/>
        <item x="3742"/>
        <item m="1" x="4468"/>
        <item x="3131"/>
        <item x="3805"/>
        <item x="3724"/>
        <item m="1" x="5867"/>
        <item m="1" x="5938"/>
        <item m="1" x="6768"/>
        <item x="292"/>
        <item m="1" x="6691"/>
        <item x="1009"/>
        <item m="1" x="5137"/>
        <item m="1" x="5830"/>
        <item m="1" x="6671"/>
        <item m="1" x="6735"/>
        <item m="1" x="5346"/>
        <item x="3519"/>
        <item m="1" x="6091"/>
        <item x="2734"/>
        <item x="3525"/>
        <item x="1256"/>
        <item m="1" x="4807"/>
        <item m="1" x="4844"/>
        <item m="1" x="4800"/>
        <item x="714"/>
        <item m="1" x="6423"/>
        <item m="1" x="5278"/>
        <item x="294"/>
        <item m="1" x="6535"/>
        <item m="1" x="4756"/>
        <item m="1" x="6399"/>
        <item m="1" x="6192"/>
        <item x="2414"/>
        <item m="1" x="6590"/>
        <item x="1684"/>
        <item x="1679"/>
        <item x="778"/>
        <item m="1" x="4855"/>
        <item x="295"/>
        <item m="1" x="6821"/>
        <item x="3977"/>
        <item x="3355"/>
        <item x="1423"/>
        <item m="1" x="4701"/>
        <item m="1" x="6514"/>
        <item x="2274"/>
        <item x="2907"/>
        <item x="2908"/>
        <item m="1" x="4439"/>
        <item x="3728"/>
        <item m="1" x="5904"/>
        <item m="1" x="4838"/>
        <item m="1" x="5224"/>
        <item m="1" x="6038"/>
        <item m="1" x="7185"/>
        <item m="1" x="4811"/>
        <item m="1" x="6814"/>
        <item m="1" x="4553"/>
        <item m="1" x="5190"/>
        <item m="1" x="7151"/>
        <item m="1" x="5508"/>
        <item x="831"/>
        <item m="1" x="6234"/>
        <item m="1" x="6554"/>
        <item m="1" x="6890"/>
        <item x="1083"/>
        <item m="1" x="5020"/>
        <item x="3356"/>
        <item m="1" x="7164"/>
        <item x="669"/>
        <item x="297"/>
        <item x="942"/>
        <item x="5"/>
        <item m="1" x="6627"/>
        <item x="298"/>
        <item x="753"/>
        <item x="484"/>
        <item x="830"/>
        <item m="1" x="5041"/>
        <item m="1" x="4318"/>
        <item m="1" x="5031"/>
        <item m="1" x="6925"/>
        <item m="1" x="5286"/>
        <item x="1028"/>
        <item x="1801"/>
        <item x="3806"/>
        <item m="1" x="4599"/>
        <item x="687"/>
        <item m="1" x="5973"/>
        <item m="1" x="5568"/>
        <item x="3520"/>
        <item x="300"/>
        <item x="2275"/>
        <item m="1" x="6611"/>
        <item x="896"/>
        <item m="1" x="5378"/>
        <item x="765"/>
        <item m="1" x="6362"/>
        <item x="2748"/>
        <item x="1491"/>
        <item x="1003"/>
        <item m="1" x="4574"/>
        <item m="1" x="5275"/>
        <item x="3514"/>
        <item x="670"/>
        <item m="1" x="4863"/>
        <item m="1" x="6520"/>
        <item m="1" x="5934"/>
        <item x="30"/>
        <item m="1" x="7004"/>
        <item m="1" x="6151"/>
        <item m="1" x="6974"/>
        <item m="1" x="6393"/>
        <item m="1" x="5059"/>
        <item m="1" x="6904"/>
        <item m="1" x="6317"/>
        <item x="301"/>
        <item x="1087"/>
        <item m="1" x="5673"/>
        <item x="2910"/>
        <item x="1196"/>
        <item m="1" x="4262"/>
        <item x="1766"/>
        <item x="2516"/>
        <item m="1" x="6563"/>
        <item m="1" x="6665"/>
        <item m="1" x="4674"/>
        <item x="720"/>
        <item x="3295"/>
        <item m="1" x="7242"/>
        <item x="823"/>
        <item x="3807"/>
        <item x="3731"/>
        <item x="2020"/>
        <item x="723"/>
        <item m="1" x="5794"/>
        <item m="1" x="4243"/>
        <item m="1" x="5111"/>
        <item x="1487"/>
        <item x="1059"/>
        <item x="1117"/>
        <item m="1" x="6348"/>
        <item x="622"/>
        <item m="1" x="6120"/>
        <item x="2729"/>
        <item m="1" x="4167"/>
        <item x="2636"/>
        <item m="1" x="5737"/>
        <item m="1" x="7079"/>
        <item x="3306"/>
        <item m="1" x="4814"/>
        <item m="1" x="5221"/>
        <item x="2278"/>
        <item x="1060"/>
        <item x="539"/>
        <item m="1" x="7095"/>
        <item m="1" x="5389"/>
        <item m="1" x="6093"/>
        <item x="3358"/>
        <item x="2199"/>
        <item x="1803"/>
        <item x="1218"/>
        <item m="1" x="7093"/>
        <item m="1" x="6100"/>
        <item m="1" x="6524"/>
        <item m="1" x="5258"/>
        <item x="305"/>
        <item x="3462"/>
        <item m="1" x="4857"/>
        <item m="1" x="5307"/>
        <item x="1257"/>
        <item m="1" x="5978"/>
        <item m="1" x="6822"/>
        <item x="2057"/>
        <item x="3421"/>
        <item x="828"/>
        <item x="3170"/>
        <item m="1" x="6557"/>
        <item x="259"/>
        <item x="1804"/>
        <item x="2019"/>
        <item x="1192"/>
        <item x="1053"/>
        <item m="1" x="5654"/>
        <item m="1" x="6548"/>
        <item m="1" x="4139"/>
        <item x="2279"/>
        <item x="3735"/>
        <item m="1" x="7142"/>
        <item m="1" x="6980"/>
        <item x="2767"/>
        <item x="1805"/>
        <item m="1" x="4684"/>
        <item x="1643"/>
        <item x="3714"/>
        <item m="1" x="4842"/>
        <item x="306"/>
        <item x="1806"/>
        <item x="1807"/>
        <item x="1706"/>
        <item x="1725"/>
        <item x="1089"/>
        <item m="1" x="6130"/>
        <item x="839"/>
        <item m="1" x="6881"/>
        <item x="1808"/>
        <item m="1" x="5452"/>
        <item m="1" x="5910"/>
        <item m="1" x="6898"/>
        <item m="1" x="4118"/>
        <item m="1" x="6694"/>
        <item m="1" x="4813"/>
        <item m="1" x="4785"/>
        <item m="1" x="5849"/>
        <item m="1" x="6761"/>
        <item x="307"/>
        <item m="1" x="6715"/>
        <item x="768"/>
        <item m="1" x="6201"/>
        <item x="2280"/>
        <item x="2281"/>
        <item x="2282"/>
        <item x="1041"/>
        <item x="1004"/>
        <item x="3522"/>
        <item x="3296"/>
        <item m="1" x="4297"/>
        <item m="1" x="6993"/>
        <item m="1" x="5238"/>
        <item x="759"/>
        <item m="1" x="5550"/>
        <item x="2050"/>
        <item m="1" x="6873"/>
        <item m="1" x="5201"/>
        <item x="155"/>
        <item x="827"/>
        <item x="1809"/>
        <item x="8"/>
        <item m="1" x="5438"/>
        <item m="1" x="4162"/>
        <item x="2912"/>
        <item x="2913"/>
        <item x="2914"/>
        <item x="642"/>
        <item x="965"/>
        <item m="1" x="4613"/>
        <item m="1" x="6919"/>
        <item m="1" x="5502"/>
        <item x="1810"/>
        <item m="1" x="5308"/>
        <item x="1632"/>
        <item x="717"/>
        <item m="1" x="4359"/>
        <item x="109"/>
        <item m="1" x="4920"/>
        <item x="1618"/>
        <item m="1" x="4919"/>
        <item m="1" x="7019"/>
        <item x="309"/>
        <item x="516"/>
        <item x="2258"/>
        <item x="1811"/>
        <item m="1" x="6696"/>
        <item x="2745"/>
        <item m="1" x="5415"/>
        <item x="485"/>
        <item m="1" x="4924"/>
        <item x="938"/>
        <item x="612"/>
        <item x="1015"/>
        <item x="731"/>
        <item x="1258"/>
        <item m="1" x="5784"/>
        <item x="594"/>
        <item x="3171"/>
        <item m="1" x="4440"/>
        <item x="1345"/>
        <item m="1" x="5179"/>
        <item x="3360"/>
        <item x="106"/>
        <item m="1" x="5604"/>
        <item m="1" x="6580"/>
        <item x="772"/>
        <item x="1259"/>
        <item x="1260"/>
        <item m="1" x="7123"/>
        <item m="1" x="5912"/>
        <item x="999"/>
        <item x="970"/>
        <item m="1" x="5180"/>
        <item m="1" x="5862"/>
        <item m="1" x="6404"/>
        <item m="1" x="4360"/>
        <item x="1812"/>
        <item m="1" x="5065"/>
        <item x="1230"/>
        <item x="3480"/>
        <item m="1" x="5467"/>
        <item m="1" x="4441"/>
        <item m="1" x="6249"/>
        <item m="1" x="5632"/>
        <item m="1" x="4536"/>
        <item m="1" x="6845"/>
        <item x="1683"/>
        <item x="957"/>
        <item x="3102"/>
        <item x="3461"/>
        <item m="1" x="4762"/>
        <item m="1" x="6054"/>
        <item x="91"/>
        <item x="1813"/>
        <item x="606"/>
        <item x="671"/>
        <item m="1" x="4168"/>
        <item m="1" x="5705"/>
        <item x="2915"/>
        <item m="1" x="5304"/>
        <item m="1" x="6526"/>
        <item x="1049"/>
        <item x="3976"/>
        <item m="1" x="5437"/>
        <item x="33"/>
        <item m="1" x="4932"/>
        <item x="651"/>
        <item x="3809"/>
        <item m="1" x="6174"/>
        <item x="2916"/>
        <item m="1" x="6600"/>
        <item x="3322"/>
        <item m="1" x="6202"/>
        <item x="2284"/>
        <item m="1" x="5500"/>
        <item m="1" x="6273"/>
        <item m="1" x="6355"/>
        <item x="310"/>
        <item x="2546"/>
        <item x="1814"/>
        <item m="1" x="6323"/>
        <item x="3457"/>
        <item m="1" x="6074"/>
        <item m="1" x="5551"/>
        <item m="1" x="5647"/>
        <item x="1816"/>
        <item x="1030"/>
        <item x="2288"/>
        <item m="1" x="5333"/>
        <item x="706"/>
        <item x="1093"/>
        <item x="591"/>
        <item m="1" x="4351"/>
        <item m="1" x="5208"/>
        <item x="1817"/>
        <item m="1" x="5870"/>
        <item x="312"/>
        <item m="1" x="6497"/>
        <item m="1" x="6506"/>
        <item x="967"/>
        <item m="1" x="4806"/>
        <item m="1" x="5495"/>
        <item x="3144"/>
        <item m="1" x="5018"/>
        <item x="2289"/>
        <item x="3176"/>
        <item x="3177"/>
        <item x="1046"/>
        <item x="617"/>
        <item x="313"/>
        <item m="1" x="5229"/>
        <item x="1194"/>
        <item m="1" x="5277"/>
        <item m="1" x="6732"/>
        <item x="1262"/>
        <item x="1818"/>
        <item x="3698"/>
        <item x="2072"/>
        <item x="1732"/>
        <item x="644"/>
        <item x="837"/>
        <item x="2193"/>
        <item m="1" x="4896"/>
        <item x="1062"/>
        <item x="1819"/>
        <item x="3703"/>
        <item x="2467"/>
        <item x="3100"/>
        <item x="1217"/>
        <item x="1006"/>
        <item x="769"/>
        <item m="1" x="6350"/>
        <item x="2292"/>
        <item m="1" x="6012"/>
        <item x="487"/>
        <item x="829"/>
        <item m="1" x="4765"/>
        <item m="1" x="7081"/>
        <item m="1" x="4483"/>
        <item x="2263"/>
        <item m="1" x="4887"/>
        <item x="681"/>
        <item m="1" x="4680"/>
        <item m="1" x="5930"/>
        <item x="316"/>
        <item x="1737"/>
        <item x="2423"/>
        <item m="1" x="4407"/>
        <item m="1" x="4260"/>
        <item m="1" x="5315"/>
        <item x="2293"/>
        <item m="1" x="5413"/>
        <item x="10"/>
        <item m="1" x="4651"/>
        <item m="1" x="5483"/>
        <item m="1" x="6431"/>
        <item m="1" x="4442"/>
        <item x="3737"/>
        <item x="2294"/>
        <item m="1" x="5813"/>
        <item x="1484"/>
        <item x="1820"/>
        <item m="1" x="5253"/>
        <item x="1822"/>
        <item x="3478"/>
        <item m="1" x="7150"/>
        <item m="1" x="5443"/>
        <item x="3994"/>
        <item m="1" x="6779"/>
        <item m="1" x="6112"/>
        <item x="3699"/>
        <item m="1" x="4352"/>
        <item x="2295"/>
        <item x="3842"/>
        <item m="1" x="4314"/>
        <item x="1076"/>
        <item m="1" x="6713"/>
        <item m="1" x="4801"/>
        <item x="614"/>
        <item x="3361"/>
        <item m="1" x="7050"/>
        <item m="1" x="4604"/>
        <item x="3716"/>
        <item m="1" x="5305"/>
        <item m="1" x="4347"/>
        <item m="1" x="7228"/>
        <item m="1" x="6924"/>
        <item m="1" x="5142"/>
        <item m="1" x="7197"/>
        <item x="1641"/>
        <item x="1395"/>
        <item m="1" x="4820"/>
        <item m="1" x="6381"/>
        <item m="1" x="6059"/>
        <item m="1" x="5457"/>
        <item m="1" x="5458"/>
        <item x="3810"/>
        <item x="3362"/>
        <item x="179"/>
        <item m="1" x="7113"/>
        <item m="1" x="5504"/>
        <item m="1" x="7100"/>
        <item m="1" x="6798"/>
        <item m="1" x="6178"/>
        <item m="1" x="5695"/>
        <item m="1" x="6380"/>
        <item x="1068"/>
        <item m="1" x="5725"/>
        <item m="1" x="6709"/>
        <item m="1" x="6733"/>
        <item m="1" x="5375"/>
        <item m="1" x="6400"/>
        <item m="1" x="7073"/>
        <item m="1" x="5825"/>
        <item x="2542"/>
        <item m="1" x="6405"/>
        <item m="1" x="6487"/>
        <item x="1263"/>
        <item x="1823"/>
        <item m="1" x="4743"/>
        <item x="745"/>
        <item m="1" x="7277"/>
        <item x="3180"/>
        <item m="1" x="5789"/>
        <item x="1035"/>
        <item x="3363"/>
        <item m="1" x="6688"/>
        <item x="2065"/>
        <item x="205"/>
        <item m="1" x="5174"/>
        <item x="3152"/>
        <item m="1" x="5310"/>
        <item m="1" x="4169"/>
        <item m="1" x="6475"/>
        <item m="1" x="5836"/>
        <item m="1" x="6254"/>
        <item x="3364"/>
        <item x="1264"/>
        <item m="1" x="4883"/>
        <item m="1" x="5874"/>
        <item x="3307"/>
        <item x="2016"/>
        <item x="1825"/>
        <item x="1054"/>
        <item x="3339"/>
        <item m="1" x="4992"/>
        <item x="3182"/>
        <item x="318"/>
        <item m="1" x="4779"/>
        <item m="1" x="5795"/>
        <item x="3145"/>
        <item m="1" x="5549"/>
        <item m="1" x="5377"/>
        <item m="1" x="6504"/>
        <item m="1" x="6985"/>
        <item m="1" x="6978"/>
        <item x="1265"/>
        <item m="1" x="5728"/>
        <item m="1" x="4348"/>
        <item x="47"/>
        <item m="1" x="6533"/>
        <item m="1" x="4987"/>
        <item x="1709"/>
        <item x="213"/>
        <item x="319"/>
        <item m="1" x="7214"/>
        <item x="3335"/>
        <item x="940"/>
        <item x="206"/>
        <item m="1" x="6292"/>
        <item m="1" x="7121"/>
        <item x="3965"/>
        <item m="1" x="4965"/>
        <item m="1" x="7110"/>
        <item m="1" x="5340"/>
        <item m="1" x="6958"/>
        <item x="770"/>
        <item m="1" x="6473"/>
        <item m="1" x="4969"/>
        <item m="1" x="5644"/>
        <item x="3137"/>
        <item x="1404"/>
        <item x="320"/>
        <item m="1" x="5893"/>
        <item m="1" x="4996"/>
        <item m="1" x="5534"/>
        <item m="1" x="5104"/>
        <item x="2917"/>
        <item x="322"/>
        <item m="1" x="6679"/>
        <item x="3708"/>
        <item m="1" x="7221"/>
        <item m="1" x="4170"/>
        <item m="1" x="6238"/>
        <item x="2512"/>
        <item m="1" x="7122"/>
        <item m="1" x="4642"/>
        <item x="1828"/>
        <item x="1829"/>
        <item x="758"/>
        <item x="3142"/>
        <item m="1" x="6991"/>
        <item x="3309"/>
        <item x="1024"/>
        <item m="1" x="4738"/>
        <item m="1" x="6515"/>
        <item x="1832"/>
        <item m="1" x="7045"/>
        <item m="1" x="6863"/>
        <item x="323"/>
        <item m="1" x="5641"/>
        <item m="1" x="6912"/>
        <item x="324"/>
        <item x="207"/>
        <item x="325"/>
        <item x="247"/>
        <item x="805"/>
        <item m="1" x="6372"/>
        <item x="328"/>
        <item x="1478"/>
        <item x="1432"/>
        <item x="3972"/>
        <item m="1" x="7106"/>
        <item m="1" x="4171"/>
        <item m="1" x="7057"/>
        <item m="1" x="5237"/>
        <item m="1" x="4548"/>
        <item m="1" x="4632"/>
        <item m="1" x="6260"/>
        <item m="1" x="4720"/>
        <item m="1" x="7088"/>
        <item m="1" x="6447"/>
        <item x="1835"/>
        <item x="1836"/>
        <item m="1" x="7102"/>
        <item x="1407"/>
        <item x="190"/>
        <item m="1" x="7136"/>
        <item x="329"/>
        <item m="1" x="4172"/>
        <item m="1" x="6997"/>
        <item m="1" x="4552"/>
        <item x="3530"/>
        <item x="801"/>
        <item m="1" x="6114"/>
        <item m="1" x="5885"/>
        <item m="1" x="5460"/>
        <item x="2468"/>
        <item m="1" x="6971"/>
        <item m="1" x="5002"/>
        <item x="898"/>
        <item m="1" x="5692"/>
        <item x="1042"/>
        <item x="1837"/>
        <item x="713"/>
        <item x="3981"/>
        <item x="1201"/>
        <item x="3765"/>
        <item m="1" x="6294"/>
        <item m="1" x="4697"/>
        <item m="1" x="5257"/>
        <item x="330"/>
        <item x="3365"/>
        <item m="1" x="6175"/>
        <item x="623"/>
        <item x="2696"/>
        <item x="331"/>
        <item x="1187"/>
        <item m="1" x="6424"/>
        <item x="3153"/>
        <item x="592"/>
        <item x="1838"/>
        <item m="1" x="5808"/>
        <item x="900"/>
        <item m="1" x="6849"/>
        <item m="1" x="6773"/>
        <item x="3481"/>
        <item x="1672"/>
        <item x="958"/>
        <item m="1" x="6719"/>
        <item x="1500"/>
        <item x="1733"/>
        <item m="1" x="5570"/>
        <item m="1" x="5786"/>
        <item m="1" x="4929"/>
        <item m="1" x="4173"/>
        <item x="621"/>
        <item m="1" x="5213"/>
        <item x="613"/>
        <item m="1" x="7014"/>
        <item x="3185"/>
        <item m="1" x="6556"/>
        <item m="1" x="6048"/>
        <item x="652"/>
        <item m="1" x="4579"/>
        <item m="1" x="6788"/>
        <item x="790"/>
        <item m="1" x="6725"/>
        <item x="1839"/>
        <item x="1840"/>
        <item x="2710"/>
        <item m="1" x="6223"/>
        <item m="1" x="6900"/>
        <item x="3997"/>
        <item m="1" x="5228"/>
        <item x="2918"/>
        <item x="3964"/>
        <item m="1" x="6010"/>
        <item m="1" x="4174"/>
        <item m="1" x="5121"/>
        <item m="1" x="5337"/>
        <item m="1" x="5139"/>
        <item m="1" x="4541"/>
        <item m="1" x="6182"/>
        <item x="2298"/>
        <item x="1266"/>
        <item x="605"/>
        <item m="1" x="5621"/>
        <item m="1" x="5935"/>
        <item x="1442"/>
        <item x="749"/>
        <item m="1" x="6293"/>
        <item x="2645"/>
        <item x="3982"/>
        <item x="3513"/>
        <item x="1349"/>
        <item m="1" x="5183"/>
        <item x="2721"/>
        <item x="1114"/>
        <item m="1" x="5349"/>
        <item x="2299"/>
        <item m="1" x="5357"/>
        <item m="1" x="5842"/>
        <item m="1" x="4799"/>
        <item m="1" x="4749"/>
        <item x="868"/>
        <item x="795"/>
        <item m="1" x="5714"/>
        <item x="3666"/>
        <item m="1" x="6687"/>
        <item x="1476"/>
        <item m="1" x="6793"/>
        <item m="1" x="6365"/>
        <item x="2300"/>
        <item m="1" x="4542"/>
        <item m="1" x="7218"/>
        <item x="1226"/>
        <item x="1842"/>
        <item m="1" x="6947"/>
        <item x="3966"/>
        <item m="1" x="5397"/>
        <item m="1" x="5314"/>
        <item m="1" x="4505"/>
        <item m="1" x="7208"/>
        <item x="1285"/>
        <item x="854"/>
        <item m="1" x="4677"/>
        <item m="1" x="4575"/>
        <item x="1222"/>
        <item m="1" x="4543"/>
        <item m="1" x="4793"/>
        <item x="3188"/>
        <item x="1050"/>
        <item m="1" x="6225"/>
        <item x="513"/>
        <item m="1" x="5548"/>
        <item x="3445"/>
        <item x="1716"/>
        <item m="1" x="5193"/>
        <item x="53"/>
        <item x="2549"/>
        <item x="2741"/>
        <item x="701"/>
        <item m="1" x="5905"/>
        <item x="3762"/>
        <item m="1" x="4175"/>
        <item x="3763"/>
        <item m="1" x="7001"/>
        <item m="1" x="5702"/>
        <item m="1" x="6476"/>
        <item m="1" x="6789"/>
        <item m="1" x="7098"/>
        <item x="1727"/>
        <item x="989"/>
        <item m="1" x="7266"/>
        <item x="1485"/>
        <item x="3618"/>
        <item x="2919"/>
        <item x="902"/>
        <item m="1" x="5383"/>
        <item m="1" x="4873"/>
        <item m="1" x="5140"/>
        <item m="1" x="7182"/>
        <item x="1112"/>
        <item x="3719"/>
        <item m="1" x="4276"/>
        <item x="2429"/>
        <item x="3554"/>
        <item m="1" x="6875"/>
        <item x="3512"/>
        <item m="1" x="6680"/>
        <item x="2301"/>
        <item x="692"/>
        <item m="1" x="6521"/>
        <item x="334"/>
        <item x="3191"/>
        <item x="2723"/>
        <item m="1" x="5358"/>
        <item x="1735"/>
        <item m="1" x="4774"/>
        <item x="3811"/>
        <item m="1" x="6412"/>
        <item m="1" x="6704"/>
        <item m="1" x="4265"/>
        <item x="1717"/>
        <item m="1" x="7165"/>
        <item m="1" x="5271"/>
        <item x="607"/>
        <item m="1" x="6368"/>
        <item m="1" x="5259"/>
        <item x="1477"/>
        <item m="1" x="7210"/>
        <item x="3155"/>
        <item m="1" x="4355"/>
        <item x="1391"/>
        <item x="2259"/>
        <item m="1" x="5981"/>
        <item m="1" x="6573"/>
        <item x="946"/>
        <item m="1" x="6046"/>
        <item x="593"/>
        <item m="1" x="5667"/>
        <item m="1" x="6620"/>
        <item m="1" x="4657"/>
        <item m="1" x="4177"/>
        <item m="1" x="6282"/>
        <item m="1" x="4840"/>
        <item x="339"/>
        <item m="1" x="4515"/>
        <item m="1" x="5855"/>
        <item m="1" x="5806"/>
        <item m="1" x="5557"/>
        <item m="1" x="6791"/>
        <item m="1" x="4933"/>
        <item x="3987"/>
        <item m="1" x="5633"/>
        <item x="2417"/>
        <item m="1" x="5882"/>
        <item x="2469"/>
        <item x="3812"/>
        <item m="1" x="4766"/>
        <item m="1" x="6546"/>
        <item m="1" x="5329"/>
        <item x="2920"/>
        <item x="340"/>
        <item m="1" x="4178"/>
        <item x="863"/>
        <item m="1" x="5765"/>
        <item x="649"/>
        <item x="738"/>
        <item x="1847"/>
        <item m="1" x="5936"/>
        <item m="1" x="6373"/>
        <item x="2419"/>
        <item x="3367"/>
        <item m="1" x="6180"/>
        <item x="3511"/>
        <item m="1" x="6519"/>
        <item x="3707"/>
        <item x="1149"/>
        <item m="1" x="4612"/>
        <item m="1" x="6966"/>
        <item m="1" x="4230"/>
        <item x="3483"/>
        <item m="1" x="4443"/>
        <item m="1" x="5276"/>
        <item x="1023"/>
        <item m="1" x="6131"/>
        <item m="1" x="5343"/>
        <item m="1" x="4116"/>
        <item x="342"/>
        <item m="1" x="5521"/>
        <item x="2071"/>
        <item m="1" x="4332"/>
        <item m="1" x="6483"/>
        <item x="2922"/>
        <item x="903"/>
        <item m="1" x="6029"/>
        <item m="1" x="4323"/>
        <item m="1" x="5474"/>
        <item x="811"/>
        <item m="1" x="5341"/>
        <item x="857"/>
        <item x="672"/>
        <item m="1" x="5809"/>
        <item x="1849"/>
        <item x="3510"/>
        <item m="1" x="6702"/>
        <item m="1" x="6418"/>
        <item m="1" x="5776"/>
        <item m="1" x="5624"/>
        <item m="1" x="5434"/>
        <item m="1" x="4942"/>
        <item x="3813"/>
        <item m="1" x="5581"/>
        <item m="1" x="4778"/>
        <item m="1" x="6859"/>
        <item x="3460"/>
        <item x="1851"/>
        <item x="685"/>
        <item m="1" x="5931"/>
        <item m="1" x="4368"/>
        <item m="1" x="6661"/>
        <item m="1" x="4990"/>
        <item m="1" x="5717"/>
        <item m="1" x="5591"/>
        <item m="1" x="6831"/>
        <item m="1" x="4482"/>
        <item m="1" x="4890"/>
        <item m="1" x="5223"/>
        <item m="1" x="6295"/>
        <item m="1" x="4989"/>
        <item m="1" x="5320"/>
        <item m="1" x="5748"/>
        <item m="1" x="6395"/>
        <item m="1" x="6055"/>
        <item x="2304"/>
        <item m="1" x="5003"/>
        <item m="1" x="5694"/>
        <item m="1" x="4690"/>
        <item m="1" x="6940"/>
        <item x="2703"/>
        <item x="1352"/>
        <item x="3423"/>
        <item m="1" x="4179"/>
        <item m="1" x="7133"/>
        <item x="705"/>
        <item m="1" x="5820"/>
        <item m="1" x="5818"/>
        <item m="1" x="4892"/>
        <item x="3193"/>
        <item m="1" x="4444"/>
        <item x="1852"/>
        <item m="1" x="7016"/>
        <item x="796"/>
        <item x="2924"/>
        <item x="1499"/>
        <item m="1" x="4343"/>
        <item x="1216"/>
        <item m="1" x="5788"/>
        <item x="343"/>
        <item x="3008"/>
        <item m="1" x="6905"/>
        <item x="3196"/>
        <item x="597"/>
        <item m="1" x="7124"/>
        <item m="1" x="6390"/>
        <item m="1" x="4180"/>
        <item m="1" x="4608"/>
        <item m="1" x="6330"/>
        <item x="3706"/>
        <item m="1" x="6936"/>
        <item m="1" x="5689"/>
        <item m="1" x="4445"/>
        <item m="1" x="4446"/>
        <item m="1" x="6170"/>
        <item x="153"/>
        <item x="344"/>
        <item m="1" x="5864"/>
        <item x="1077"/>
        <item m="1" x="6558"/>
        <item m="1" x="6644"/>
        <item m="1" x="6633"/>
        <item x="650"/>
        <item m="1" x="5536"/>
        <item x="1718"/>
        <item m="1" x="6219"/>
        <item x="1055"/>
        <item x="2118"/>
        <item m="1" x="4936"/>
        <item m="1" x="7028"/>
        <item m="1" x="5837"/>
        <item x="2514"/>
        <item m="1" x="6902"/>
        <item m="1" x="5933"/>
        <item m="1" x="5116"/>
        <item m="1" x="7175"/>
        <item x="3741"/>
        <item m="1" x="5435"/>
        <item x="1195"/>
        <item x="2305"/>
        <item x="2306"/>
        <item m="1" x="5571"/>
        <item x="3368"/>
        <item x="627"/>
        <item m="1" x="4138"/>
        <item m="1" x="5478"/>
        <item x="2699"/>
        <item m="1" x="7116"/>
        <item x="1078"/>
        <item x="1744"/>
        <item x="4065"/>
        <item m="1" x="6510"/>
        <item x="2432"/>
        <item m="1" x="7111"/>
        <item x="904"/>
        <item x="659"/>
        <item x="1107"/>
        <item m="1" x="5559"/>
        <item m="1" x="4884"/>
        <item m="1" x="6336"/>
        <item x="199"/>
        <item m="1" x="4974"/>
        <item m="1" x="7189"/>
        <item x="2646"/>
        <item x="3998"/>
        <item m="1" x="6589"/>
        <item m="1" x="7013"/>
        <item m="1" x="6144"/>
        <item x="1220"/>
        <item x="1853"/>
        <item m="1" x="4181"/>
        <item x="214"/>
        <item x="784"/>
        <item x="3369"/>
        <item m="1" x="5718"/>
        <item x="2613"/>
        <item m="1" x="5891"/>
        <item m="1" x="5107"/>
        <item x="345"/>
        <item m="1" x="6085"/>
        <item x="4011"/>
        <item x="346"/>
        <item m="1" x="5450"/>
        <item x="3814"/>
        <item x="1854"/>
        <item m="1" x="4973"/>
        <item m="1" x="4279"/>
        <item m="1" x="5270"/>
        <item x="2513"/>
        <item m="1" x="4354"/>
        <item x="2470"/>
        <item m="1" x="5454"/>
        <item m="1" x="4129"/>
        <item m="1" x="4707"/>
        <item m="1" x="4818"/>
        <item m="1" x="6564"/>
        <item m="1" x="7002"/>
        <item m="1" x="6865"/>
        <item m="1" x="5166"/>
        <item m="1" x="6454"/>
        <item m="1" x="4816"/>
        <item m="1" x="4652"/>
        <item m="1" x="6896"/>
        <item m="1" x="5952"/>
        <item m="1" x="5124"/>
        <item m="1" x="5261"/>
        <item m="1" x="6598"/>
        <item m="1" x="7273"/>
        <item m="1" x="6767"/>
        <item m="1" x="6852"/>
        <item m="1" x="5441"/>
        <item m="1" x="7103"/>
        <item m="1" x="6663"/>
        <item m="1" x="4848"/>
        <item m="1" x="5738"/>
        <item m="1" x="5154"/>
        <item x="2541"/>
        <item m="1" x="4109"/>
        <item x="2690"/>
        <item m="1" x="5562"/>
        <item m="1" x="6490"/>
        <item x="347"/>
        <item m="1" x="6427"/>
        <item m="1" x="7206"/>
        <item x="3870"/>
        <item m="1" x="5884"/>
        <item m="1" x="6915"/>
        <item x="864"/>
        <item m="1" x="5267"/>
        <item m="1" x="4500"/>
        <item x="1772"/>
        <item m="1" x="5436"/>
        <item x="2310"/>
        <item m="1" x="4662"/>
        <item x="804"/>
        <item m="1" x="5431"/>
        <item m="1" x="7155"/>
        <item m="1" x="6474"/>
        <item m="1" x="6052"/>
        <item m="1" x="6977"/>
        <item m="1" x="5758"/>
        <item x="797"/>
        <item m="1" x="6215"/>
        <item m="1" x="6963"/>
        <item x="2608"/>
        <item x="2311"/>
        <item m="1" x="5071"/>
        <item x="3617"/>
        <item m="1" x="4182"/>
        <item m="1" x="6203"/>
        <item x="3705"/>
        <item x="1400"/>
        <item x="3969"/>
        <item m="1" x="4469"/>
        <item m="1" x="5790"/>
        <item m="1" x="6778"/>
        <item m="1" x="6005"/>
        <item m="1" x="5165"/>
        <item x="637"/>
        <item x="2724"/>
        <item m="1" x="6156"/>
        <item m="1" x="6379"/>
        <item m="1" x="6303"/>
        <item x="3370"/>
        <item m="1" x="7259"/>
        <item m="1" x="5285"/>
        <item m="1" x="6361"/>
        <item m="1" x="6932"/>
        <item x="1105"/>
        <item x="822"/>
        <item m="1" x="4184"/>
        <item m="1" x="6024"/>
        <item m="1" x="6837"/>
        <item x="1488"/>
        <item m="1" x="7063"/>
        <item x="1005"/>
        <item x="2850"/>
        <item x="840"/>
        <item x="348"/>
        <item m="1" x="6777"/>
        <item m="1" x="5102"/>
        <item x="74"/>
        <item m="1" x="5042"/>
        <item m="1" x="5620"/>
        <item x="2925"/>
        <item m="1" x="5868"/>
        <item x="959"/>
        <item x="350"/>
        <item m="1" x="5094"/>
        <item m="1" x="6171"/>
        <item m="1" x="6739"/>
        <item x="2314"/>
        <item m="1" x="7061"/>
        <item m="1" x="4860"/>
        <item x="2766"/>
        <item m="1" x="7075"/>
        <item m="1" x="7109"/>
        <item m="1" x="5040"/>
        <item x="618"/>
        <item x="1441"/>
        <item x="2436"/>
        <item m="1" x="5108"/>
        <item m="1" x="5153"/>
        <item m="1" x="4583"/>
        <item x="1224"/>
        <item x="847"/>
        <item m="1" x="4687"/>
        <item x="3985"/>
        <item x="1858"/>
        <item m="1" x="6529"/>
        <item m="1" x="6819"/>
        <item m="1" x="5749"/>
        <item x="7"/>
        <item x="736"/>
        <item m="1" x="5461"/>
        <item x="3009"/>
        <item m="1" x="5693"/>
        <item m="1" x="6571"/>
        <item x="1859"/>
        <item m="1" x="5688"/>
        <item m="1" x="6909"/>
        <item x="1164"/>
        <item x="4"/>
        <item m="1" x="6068"/>
        <item m="1" x="6008"/>
        <item m="1" x="4611"/>
        <item m="1" x="6072"/>
        <item x="1862"/>
        <item x="2540"/>
        <item m="1" x="5660"/>
        <item m="1" x="7245"/>
        <item x="3203"/>
        <item x="2926"/>
        <item x="1863"/>
        <item m="1" x="6983"/>
        <item m="1" x="5925"/>
        <item m="1" x="4781"/>
        <item x="832"/>
        <item m="1" x="6727"/>
        <item m="1" x="5658"/>
        <item m="1" x="5006"/>
        <item m="1" x="5247"/>
        <item x="351"/>
        <item m="1" x="6825"/>
        <item x="2206"/>
        <item m="1" x="7112"/>
        <item m="1" x="6089"/>
        <item x="2317"/>
        <item x="611"/>
        <item x="2471"/>
        <item m="1" x="4852"/>
        <item m="1" x="4119"/>
        <item x="707"/>
        <item x="1034"/>
        <item m="1" x="6087"/>
        <item m="1" x="7247"/>
        <item m="1" x="5524"/>
        <item m="1" x="6518"/>
        <item m="1" x="5051"/>
        <item m="1" x="6222"/>
        <item x="1864"/>
        <item m="1" x="6583"/>
        <item m="1" x="5384"/>
        <item m="1" x="4620"/>
        <item x="3371"/>
        <item x="38"/>
        <item x="1001"/>
        <item m="1" x="6967"/>
        <item m="1" x="7134"/>
        <item x="1440"/>
        <item x="3616"/>
        <item m="1" x="6079"/>
        <item x="700"/>
        <item m="1" x="5330"/>
        <item m="1" x="6843"/>
        <item x="3555"/>
        <item x="852"/>
        <item m="1" x="6419"/>
        <item m="1" x="6291"/>
        <item x="235"/>
        <item x="229"/>
        <item m="1" x="6213"/>
        <item x="2711"/>
        <item x="353"/>
        <item x="2927"/>
        <item x="1019"/>
        <item m="1" x="6738"/>
        <item x="255"/>
        <item x="1865"/>
        <item m="1" x="6803"/>
        <item x="825"/>
        <item m="1" x="4447"/>
        <item x="1646"/>
        <item x="2896"/>
        <item x="746"/>
        <item x="2928"/>
        <item x="2897"/>
        <item x="1866"/>
        <item x="1867"/>
        <item x="1408"/>
        <item x="775"/>
        <item x="1414"/>
        <item m="1" x="4815"/>
        <item m="1" x="5050"/>
        <item x="2320"/>
        <item m="1" x="7023"/>
        <item x="2929"/>
        <item x="3204"/>
        <item m="1" x="6632"/>
        <item m="1" x="6354"/>
        <item m="1" x="6352"/>
        <item x="354"/>
        <item m="1" x="6500"/>
        <item x="2070"/>
        <item x="1211"/>
        <item m="1" x="7030"/>
        <item m="1" x="6470"/>
        <item x="2777"/>
        <item m="1" x="6682"/>
        <item m="1" x="4960"/>
        <item x="3496"/>
        <item x="1493"/>
        <item x="1480"/>
        <item m="1" x="5646"/>
        <item m="1" x="4649"/>
        <item m="1" x="5745"/>
        <item x="3757"/>
        <item m="1" x="7139"/>
        <item m="1" x="5074"/>
        <item x="1437"/>
        <item x="111"/>
        <item x="833"/>
        <item x="1072"/>
        <item m="1" x="6318"/>
        <item m="1" x="5215"/>
        <item m="1" x="6790"/>
        <item x="355"/>
        <item x="3372"/>
        <item m="1" x="5977"/>
        <item m="1" x="7238"/>
        <item m="1" x="5076"/>
        <item m="1" x="5769"/>
        <item m="1" x="5064"/>
        <item x="1729"/>
        <item x="1229"/>
        <item m="1" x="6181"/>
        <item x="71"/>
        <item x="866"/>
        <item m="1" x="7086"/>
        <item m="1" x="5037"/>
        <item x="3624"/>
        <item m="1" x="5890"/>
        <item x="743"/>
        <item m="1" x="4958"/>
        <item x="356"/>
        <item m="1" x="6794"/>
        <item m="1" x="6646"/>
        <item m="1" x="5426"/>
        <item x="2712"/>
        <item x="3815"/>
        <item x="1686"/>
        <item m="1" x="5791"/>
        <item x="1026"/>
        <item m="1" x="7049"/>
        <item m="1" x="7082"/>
        <item x="1092"/>
        <item x="1868"/>
        <item x="1418"/>
        <item x="2932"/>
        <item m="1" x="5676"/>
        <item x="3718"/>
        <item m="1" x="6945"/>
        <item x="1701"/>
        <item m="1" x="4946"/>
        <item m="1" x="6480"/>
        <item m="1" x="4576"/>
        <item m="1" x="5381"/>
        <item x="3729"/>
        <item x="528"/>
        <item x="953"/>
        <item m="1" x="5017"/>
        <item x="3453"/>
        <item x="3799"/>
        <item x="1620"/>
        <item m="1" x="7066"/>
        <item m="1" x="7033"/>
        <item m="1" x="5972"/>
        <item m="1" x="4843"/>
        <item m="1" x="5372"/>
        <item x="2321"/>
        <item m="1" x="4759"/>
        <item m="1" x="4349"/>
        <item m="1" x="7240"/>
        <item m="1" x="4824"/>
        <item m="1" x="6429"/>
        <item m="1" x="6659"/>
        <item m="1" x="5541"/>
        <item m="1" x="5160"/>
        <item x="1031"/>
        <item m="1" x="5751"/>
        <item x="698"/>
        <item m="1" x="7211"/>
        <item m="1" x="6743"/>
        <item x="756"/>
        <item m="1" x="5012"/>
        <item x="1067"/>
        <item m="1" x="6943"/>
        <item x="2518"/>
        <item m="1" x="6311"/>
        <item m="1" x="4375"/>
        <item x="3157"/>
        <item x="3816"/>
        <item m="1" x="5302"/>
        <item m="1" x="4479"/>
        <item m="1" x="4982"/>
        <item m="1" x="5260"/>
        <item x="2726"/>
        <item m="1" x="4722"/>
        <item x="1008"/>
        <item x="3486"/>
        <item m="1" x="4342"/>
        <item x="905"/>
        <item x="1219"/>
        <item m="1" x="7092"/>
        <item m="1" x="6806"/>
        <item m="1" x="6060"/>
        <item m="1" x="4826"/>
        <item m="1" x="5379"/>
        <item m="1" x="6706"/>
        <item m="1" x="4545"/>
        <item m="1" x="6286"/>
        <item x="845"/>
        <item x="3526"/>
        <item m="1" x="6602"/>
        <item x="1870"/>
        <item m="1" x="5068"/>
        <item x="357"/>
        <item m="1" x="5220"/>
        <item x="2323"/>
        <item m="1" x="4486"/>
        <item x="2702"/>
        <item x="865"/>
        <item m="1" x="6333"/>
        <item x="1871"/>
        <item x="2933"/>
        <item x="2934"/>
        <item m="1" x="6456"/>
        <item m="1" x="5532"/>
        <item m="1" x="5999"/>
        <item x="1677"/>
        <item m="1" x="6039"/>
        <item m="1" x="6132"/>
        <item x="2324"/>
        <item m="1" x="7105"/>
        <item m="1" x="6176"/>
        <item x="841"/>
        <item m="1" x="6876"/>
        <item x="1074"/>
        <item x="3373"/>
        <item x="36"/>
        <item x="1091"/>
        <item x="1206"/>
        <item m="1" x="4470"/>
        <item x="2747"/>
        <item x="144"/>
        <item m="1" x="5555"/>
        <item x="610"/>
        <item x="3132"/>
        <item x="2647"/>
        <item x="3374"/>
        <item x="1075"/>
        <item x="2326"/>
        <item m="1" x="7029"/>
        <item x="358"/>
        <item m="1" x="6296"/>
        <item m="1" x="6159"/>
        <item m="1" x="6073"/>
        <item m="1" x="6340"/>
        <item m="1" x="5792"/>
        <item x="2062"/>
        <item x="48"/>
        <item x="2660"/>
        <item m="1" x="4907"/>
        <item x="4012"/>
        <item m="1" x="6413"/>
        <item x="535"/>
        <item m="1" x="6975"/>
        <item m="1" x="5966"/>
        <item x="1482"/>
        <item x="1420"/>
        <item m="1" x="6430"/>
        <item m="1" x="5989"/>
        <item x="686"/>
        <item x="907"/>
        <item x="2648"/>
        <item m="1" x="7044"/>
        <item x="1743"/>
        <item x="3456"/>
        <item x="646"/>
        <item m="1" x="5482"/>
        <item m="1" x="5631"/>
        <item m="1" x="7064"/>
        <item x="2935"/>
        <item x="3146"/>
        <item x="710"/>
        <item x="3464"/>
        <item x="1228"/>
        <item m="1" x="5800"/>
        <item x="3375"/>
        <item x="3376"/>
        <item x="2328"/>
        <item x="3817"/>
        <item x="2700"/>
        <item x="3434"/>
        <item m="1" x="4618"/>
        <item x="1011"/>
        <item m="1" x="5400"/>
        <item m="1" x="4692"/>
        <item x="1647"/>
        <item x="360"/>
        <item x="3120"/>
        <item m="1" x="7097"/>
        <item m="1" x="4471"/>
        <item x="1010"/>
        <item x="834"/>
        <item m="1" x="5083"/>
        <item x="3625"/>
        <item m="1" x="5960"/>
        <item m="1" x="4374"/>
        <item x="1656"/>
        <item m="1" x="5563"/>
        <item x="1872"/>
        <item m="1" x="6944"/>
        <item m="1" x="5132"/>
        <item m="1" x="7035"/>
        <item m="1" x="5015"/>
        <item m="1" x="4983"/>
        <item m="1" x="7037"/>
        <item x="2936"/>
        <item m="1" x="7117"/>
        <item m="1" x="6586"/>
        <item m="1" x="5143"/>
        <item x="1738"/>
        <item x="1873"/>
        <item x="2743"/>
        <item m="1" x="6359"/>
        <item x="3720"/>
        <item x="1874"/>
        <item m="1" x="4621"/>
        <item x="3733"/>
        <item m="1" x="5151"/>
        <item x="776"/>
        <item m="1" x="4845"/>
        <item m="1" x="6871"/>
        <item x="3488"/>
        <item x="3509"/>
        <item m="1" x="5609"/>
        <item m="1" x="6388"/>
        <item m="1" x="6604"/>
        <item m="1" x="5877"/>
        <item m="1" x="4143"/>
        <item m="1" x="5086"/>
        <item x="2472"/>
        <item x="3377"/>
        <item x="3818"/>
        <item m="1" x="6218"/>
        <item x="1021"/>
        <item m="1" x="6051"/>
        <item m="1" x="6468"/>
        <item m="1" x="5798"/>
        <item m="1" x="4629"/>
        <item m="1" x="6275"/>
        <item m="1" x="6244"/>
        <item m="1" x="5712"/>
        <item m="1" x="5860"/>
        <item m="1" x="5823"/>
        <item x="1043"/>
        <item m="1" x="6734"/>
        <item x="1088"/>
        <item x="986"/>
        <item m="1" x="5227"/>
        <item m="1" x="5239"/>
        <item x="254"/>
        <item x="175"/>
        <item x="3210"/>
        <item x="2515"/>
        <item m="1" x="5939"/>
        <item x="1415"/>
        <item x="145"/>
        <item m="1" x="6969"/>
        <item x="2026"/>
        <item x="850"/>
        <item x="3989"/>
        <item x="362"/>
        <item m="1" x="5427"/>
        <item x="908"/>
        <item m="1" x="6525"/>
        <item m="1" x="5517"/>
        <item x="221"/>
        <item m="1" x="4448"/>
        <item m="1" x="4188"/>
        <item x="757"/>
        <item m="1" x="6844"/>
        <item m="1" x="4727"/>
        <item x="2937"/>
        <item m="1" x="6760"/>
        <item m="1" x="6582"/>
        <item m="1" x="5019"/>
        <item m="1" x="4345"/>
        <item m="1" x="4768"/>
        <item m="1" x="7235"/>
        <item x="1231"/>
        <item x="2898"/>
        <item x="2191"/>
        <item m="1" x="6758"/>
        <item x="363"/>
        <item x="861"/>
        <item x="3133"/>
        <item x="1430"/>
        <item m="1" x="5643"/>
        <item m="1" x="7178"/>
        <item x="793"/>
        <item m="1" x="6534"/>
        <item m="1" x="5219"/>
        <item x="3995"/>
        <item m="1" x="5839"/>
        <item x="364"/>
        <item m="1" x="4616"/>
        <item m="1" x="7231"/>
        <item m="1" x="6670"/>
        <item m="1" x="6397"/>
        <item m="1" x="7173"/>
        <item m="1" x="6290"/>
        <item m="1" x="4581"/>
        <item m="1" x="6486"/>
        <item x="1128"/>
        <item x="909"/>
        <item x="1056"/>
        <item m="1" x="4837"/>
        <item m="1" x="6642"/>
        <item m="1" x="6657"/>
        <item x="3819"/>
        <item m="1" x="4771"/>
        <item m="1" x="5779"/>
        <item m="1" x="4189"/>
        <item x="3991"/>
        <item m="1" x="5110"/>
        <item m="1" x="5369"/>
        <item x="72"/>
        <item x="787"/>
        <item x="3378"/>
        <item m="1" x="6774"/>
        <item m="1" x="4905"/>
        <item m="1" x="7225"/>
        <item x="2938"/>
        <item x="2649"/>
        <item x="193"/>
        <item x="2474"/>
        <item x="742"/>
        <item m="1" x="4794"/>
        <item m="1" x="6530"/>
        <item x="848"/>
        <item m="1" x="5069"/>
        <item m="1" x="6320"/>
        <item m="1" x="6741"/>
        <item x="366"/>
        <item m="1" x="4365"/>
        <item m="1" x="6541"/>
        <item x="367"/>
        <item m="1" x="4751"/>
        <item x="1769"/>
        <item x="754"/>
        <item m="1" x="6335"/>
        <item m="1" x="6458"/>
        <item m="1" x="6304"/>
        <item x="761"/>
        <item m="1" x="5089"/>
        <item x="1705"/>
        <item m="1" x="6358"/>
        <item x="716"/>
        <item m="1" x="6616"/>
        <item m="1" x="7188"/>
        <item x="368"/>
        <item m="1" x="6883"/>
        <item m="1" x="6049"/>
        <item m="1" x="4625"/>
        <item m="1" x="5962"/>
        <item x="2331"/>
        <item m="1" x="4750"/>
        <item x="675"/>
        <item x="1064"/>
        <item x="370"/>
        <item m="1" x="4869"/>
        <item m="1" x="5233"/>
        <item x="181"/>
        <item m="1" x="4190"/>
        <item x="2333"/>
        <item x="803"/>
        <item m="1" x="5114"/>
        <item x="2015"/>
        <item x="3134"/>
        <item x="2334"/>
        <item m="1" x="4804"/>
        <item x="1885"/>
        <item x="2260"/>
        <item x="910"/>
        <item m="1" x="5141"/>
        <item m="1" x="6066"/>
        <item m="1" x="5428"/>
        <item m="1" x="5726"/>
        <item m="1" x="6868"/>
        <item x="1047"/>
        <item m="1" x="6805"/>
        <item m="1" x="6006"/>
        <item m="1" x="7227"/>
        <item m="1" x="7055"/>
        <item m="1" x="5600"/>
        <item m="1" x="7010"/>
        <item m="1" x="5027"/>
        <item m="1" x="5401"/>
        <item m="1" x="6532"/>
        <item x="1481"/>
        <item m="1" x="6869"/>
        <item x="2939"/>
        <item x="2336"/>
        <item m="1" x="4270"/>
        <item m="1" x="6047"/>
        <item x="911"/>
        <item m="1" x="6517"/>
        <item x="1651"/>
        <item m="1" x="6559"/>
        <item m="1" x="5675"/>
        <item m="1" x="4357"/>
        <item m="1" x="4281"/>
        <item x="208"/>
        <item x="739"/>
        <item m="1" x="5016"/>
        <item x="673"/>
        <item x="2338"/>
        <item m="1" x="6612"/>
        <item x="3217"/>
        <item x="2418"/>
        <item m="1" x="4971"/>
        <item x="1152"/>
        <item m="1" x="5929"/>
        <item m="1" x="4449"/>
        <item m="1" x="6685"/>
        <item m="1" x="6391"/>
        <item m="1" x="6143"/>
        <item m="1" x="5469"/>
        <item x="1200"/>
        <item m="1" x="6572"/>
        <item x="3473"/>
        <item m="1" x="5995"/>
        <item x="2698"/>
        <item m="1" x="5131"/>
        <item x="3479"/>
        <item m="1" x="6653"/>
        <item m="1" x="4940"/>
        <item m="1" x="6217"/>
        <item m="1" x="7107"/>
        <item m="1" x="4836"/>
        <item m="1" x="5733"/>
        <item m="1" x="4767"/>
        <item m="1" x="6188"/>
        <item m="1" x="5944"/>
        <item m="1" x="5535"/>
        <item m="1" x="5720"/>
        <item m="1" x="5685"/>
        <item m="1" x="7269"/>
        <item m="1" x="5324"/>
        <item m="1" x="6826"/>
        <item m="1" x="5376"/>
        <item x="744"/>
        <item m="1" x="6907"/>
        <item m="1" x="6941"/>
        <item m="1" x="5171"/>
        <item m="1" x="5419"/>
        <item m="1" x="6864"/>
        <item m="1" x="5579"/>
        <item m="1" x="5026"/>
        <item m="1" x="5280"/>
        <item m="1" x="4926"/>
        <item m="1" x="5263"/>
        <item m="1" x="4595"/>
        <item m="1" x="4775"/>
        <item m="1" x="6976"/>
        <item x="3508"/>
        <item m="1" x="5465"/>
        <item m="1" x="5602"/>
        <item m="1" x="7260"/>
        <item x="789"/>
        <item x="2735"/>
        <item x="35"/>
        <item m="1" x="5264"/>
        <item m="1" x="6584"/>
        <item m="1" x="5347"/>
        <item m="1" x="6003"/>
        <item m="1" x="6636"/>
        <item m="1" x="4934"/>
        <item m="1" x="6492"/>
        <item m="1" x="6037"/>
        <item m="1" x="5499"/>
        <item m="1" x="7084"/>
        <item m="1" x="4530"/>
        <item x="532"/>
        <item x="2942"/>
        <item x="2943"/>
        <item x="657"/>
        <item m="1" x="5403"/>
        <item x="596"/>
        <item x="3986"/>
        <item m="1" x="4326"/>
        <item m="1" x="6736"/>
        <item m="1" x="6211"/>
        <item m="1" x="6028"/>
        <item x="1113"/>
        <item m="1" x="5949"/>
        <item m="1" x="4480"/>
        <item m="1" x="6866"/>
        <item m="1" x="5731"/>
        <item m="1" x="6035"/>
        <item m="1" x="5662"/>
        <item m="1" x="6111"/>
        <item m="1" x="7226"/>
        <item m="1" x="7170"/>
        <item m="1" x="5106"/>
        <item x="3379"/>
        <item m="1" x="7159"/>
        <item m="1" x="6493"/>
        <item m="1" x="5520"/>
        <item m="1" x="5334"/>
        <item m="1" x="6289"/>
        <item x="3380"/>
        <item m="1" x="5674"/>
        <item m="1" x="4409"/>
        <item m="1" x="7080"/>
        <item m="1" x="5781"/>
        <item m="1" x="5420"/>
        <item m="1" x="5578"/>
        <item m="1" x="6153"/>
        <item m="1" x="6568"/>
        <item m="1" x="5273"/>
        <item m="1" x="6271"/>
        <item m="1" x="6129"/>
        <item m="1" x="6998"/>
        <item m="1" x="6804"/>
        <item m="1" x="5567"/>
        <item m="1" x="5873"/>
        <item m="1" x="5589"/>
        <item m="1" x="6019"/>
        <item m="1" x="4994"/>
        <item m="1" x="5335"/>
        <item m="1" x="7279"/>
        <item m="1" x="6877"/>
        <item m="1" x="5072"/>
        <item m="1" x="6527"/>
        <item m="1" x="5022"/>
        <item m="1" x="5513"/>
        <item m="1" x="6807"/>
        <item m="1" x="5489"/>
        <item m="1" x="5055"/>
        <item m="1" x="5470"/>
        <item x="3766"/>
        <item m="1" x="5640"/>
        <item m="1" x="5447"/>
        <item m="1" x="4641"/>
        <item m="1" x="6451"/>
        <item m="1" x="5590"/>
        <item m="1" x="6626"/>
        <item x="3773"/>
        <item m="1" x="6065"/>
        <item m="1" x="7104"/>
        <item m="1" x="5488"/>
        <item m="1" x="4550"/>
        <item x="3336"/>
        <item m="1" x="6315"/>
        <item m="1" x="6453"/>
        <item x="3800"/>
        <item m="1" x="4128"/>
        <item m="1" x="5951"/>
        <item m="1" x="4477"/>
        <item m="1" x="6387"/>
        <item m="1" x="5408"/>
        <item m="1" x="4596"/>
        <item m="1" x="6126"/>
        <item x="3769"/>
        <item m="1" x="6625"/>
        <item m="1" x="5009"/>
        <item m="1" x="5909"/>
        <item x="604"/>
        <item x="3458"/>
        <item x="1428"/>
        <item m="1" x="4597"/>
        <item x="2752"/>
        <item x="661"/>
        <item m="1" x="5595"/>
        <item m="1" x="7048"/>
        <item m="1" x="5207"/>
        <item m="1" x="4910"/>
        <item m="1" x="5232"/>
        <item x="1268"/>
        <item x="3381"/>
        <item m="1" x="5803"/>
        <item m="1" x="6938"/>
        <item x="146"/>
        <item x="3996"/>
        <item x="734"/>
        <item x="1887"/>
        <item m="1" x="5188"/>
        <item m="1" x="6594"/>
        <item x="371"/>
        <item m="1" x="5817"/>
        <item x="3382"/>
        <item m="1" x="5838"/>
        <item m="1" x="6272"/>
        <item x="750"/>
        <item x="1888"/>
        <item x="1889"/>
        <item x="1890"/>
        <item m="1" x="4191"/>
        <item x="3299"/>
        <item x="684"/>
        <item x="2650"/>
        <item m="1" x="4758"/>
        <item x="2442"/>
        <item m="1" x="5678"/>
        <item x="645"/>
        <item x="1736"/>
        <item x="1891"/>
        <item m="1" x="5573"/>
        <item x="856"/>
        <item m="1" x="6585"/>
        <item x="1892"/>
        <item x="2342"/>
        <item x="2476"/>
        <item x="1894"/>
        <item m="1" x="4193"/>
        <item x="2344"/>
        <item x="3158"/>
        <item m="1" x="7059"/>
        <item x="373"/>
        <item x="2548"/>
        <item m="1" x="4808"/>
        <item m="1" x="6742"/>
        <item m="1" x="5672"/>
        <item m="1" x="6262"/>
        <item m="1" x="4903"/>
        <item m="1" x="5512"/>
        <item m="1" x="4939"/>
        <item x="2945"/>
        <item x="3422"/>
        <item x="189"/>
        <item m="1" x="4244"/>
        <item m="1" x="6937"/>
        <item x="2706"/>
        <item m="1" x="6641"/>
        <item m="1" x="4194"/>
        <item m="1" x="4366"/>
        <item x="1110"/>
        <item x="1111"/>
        <item m="1" x="6231"/>
        <item m="1" x="5961"/>
        <item m="1" x="5147"/>
        <item m="1" x="5156"/>
        <item x="1759"/>
        <item m="1" x="6253"/>
        <item m="1" x="4476"/>
        <item m="1" x="6322"/>
        <item x="3300"/>
        <item x="1895"/>
        <item x="679"/>
        <item x="376"/>
        <item x="2346"/>
        <item m="1" x="5173"/>
        <item x="274"/>
        <item x="1269"/>
        <item x="1022"/>
        <item m="1" x="5572"/>
        <item x="842"/>
        <item x="3723"/>
        <item m="1" x="6179"/>
        <item m="1" x="5880"/>
        <item x="45"/>
        <item m="1" x="4450"/>
        <item m="1" x="7147"/>
        <item x="2073"/>
        <item x="721"/>
        <item x="2347"/>
        <item m="1" x="4408"/>
        <item m="1" x="7193"/>
        <item x="966"/>
        <item x="855"/>
        <item m="1" x="6491"/>
        <item m="1" x="5418"/>
        <item m="1" x="6268"/>
        <item x="377"/>
        <item m="1" x="4363"/>
        <item m="1" x="6622"/>
        <item x="1270"/>
        <item m="1" x="5298"/>
        <item m="1" x="7131"/>
        <item x="3700"/>
        <item x="2946"/>
        <item x="378"/>
        <item m="1" x="6396"/>
        <item m="1" x="6420"/>
        <item x="1453"/>
        <item x="1438"/>
        <item x="741"/>
        <item x="379"/>
        <item m="1" x="7187"/>
        <item x="3701"/>
        <item m="1" x="4664"/>
        <item m="1" x="4719"/>
        <item x="2883"/>
        <item x="1899"/>
        <item m="1" x="6829"/>
        <item x="4067"/>
        <item x="3384"/>
        <item m="1" x="7062"/>
        <item x="726"/>
        <item m="1" x="5093"/>
        <item x="3012"/>
        <item m="1" x="5614"/>
        <item x="147"/>
        <item m="1" x="6252"/>
        <item m="1" x="4678"/>
        <item x="1429"/>
        <item m="1" x="5998"/>
        <item m="1" x="5780"/>
        <item x="3385"/>
        <item m="1" x="5380"/>
        <item m="1" x="4850"/>
        <item x="1318"/>
        <item m="1" x="6000"/>
        <item x="2264"/>
        <item x="1045"/>
        <item x="1048"/>
        <item m="1" x="6929"/>
        <item x="2948"/>
        <item m="1" x="4196"/>
        <item x="2063"/>
        <item m="1" x="4993"/>
        <item x="1397"/>
        <item m="1" x="4954"/>
        <item x="2061"/>
        <item m="1" x="4874"/>
        <item x="1051"/>
        <item x="3386"/>
        <item x="3507"/>
        <item m="1" x="6270"/>
        <item m="1" x="5851"/>
        <item m="1" x="4235"/>
        <item m="1" x="6986"/>
        <item m="1" x="7040"/>
        <item m="1" x="4275"/>
        <item x="3848"/>
        <item m="1" x="5204"/>
        <item m="1" x="6562"/>
        <item x="3713"/>
        <item x="648"/>
        <item x="3820"/>
        <item m="1" x="6118"/>
        <item x="3466"/>
        <item m="1" x="5262"/>
        <item x="3489"/>
        <item m="1" x="4891"/>
        <item m="1" x="6279"/>
        <item m="1" x="6893"/>
        <item x="1405"/>
        <item m="1" x="5155"/>
        <item x="782"/>
        <item m="1" x="6236"/>
        <item m="1" x="7052"/>
        <item x="629"/>
        <item x="1707"/>
        <item m="1" x="6084"/>
        <item m="1" x="7012"/>
        <item m="1" x="6237"/>
        <item m="1" x="4591"/>
        <item m="1" x="6043"/>
        <item m="1" x="5466"/>
        <item m="1" x="5990"/>
        <item m="1" x="4705"/>
        <item m="1" x="6508"/>
        <item m="1" x="5240"/>
        <item m="1" x="6386"/>
        <item m="1" x="5194"/>
        <item m="1" x="5619"/>
        <item m="1" x="6992"/>
        <item m="1" x="5639"/>
        <item m="1" x="5732"/>
        <item m="1" x="6446"/>
        <item m="1" x="7145"/>
        <item m="1" x="6809"/>
        <item m="1" x="6042"/>
        <item m="1" x="6726"/>
        <item m="1" x="7248"/>
        <item m="1" x="5967"/>
        <item m="1" x="4071"/>
        <item m="1" x="4406"/>
        <item x="1660"/>
        <item x="1623"/>
        <item x="3736"/>
        <item m="1" x="7176"/>
        <item x="2349"/>
        <item m="1" x="7262"/>
        <item m="1" x="5690"/>
        <item x="2817"/>
        <item m="1" x="5423"/>
        <item x="3467"/>
        <item m="1" x="5787"/>
        <item m="1" x="5359"/>
        <item m="1" x="6329"/>
        <item m="1" x="4142"/>
        <item x="382"/>
        <item m="1" x="4361"/>
        <item m="1" x="4667"/>
        <item x="2350"/>
        <item x="3387"/>
        <item m="1" x="6250"/>
        <item m="1" x="5971"/>
        <item m="1" x="6370"/>
        <item x="1710"/>
        <item m="1" x="4298"/>
        <item x="2762"/>
        <item m="1" x="5533"/>
        <item m="1" x="7255"/>
        <item m="1" x="4951"/>
        <item m="1" x="4198"/>
        <item m="1" x="4760"/>
        <item x="806"/>
        <item m="1" x="5969"/>
        <item x="69"/>
        <item x="1416"/>
        <item m="1" x="4199"/>
        <item x="2949"/>
        <item m="1" x="5846"/>
        <item m="1" x="5036"/>
        <item x="1730"/>
        <item x="998"/>
        <item m="1" x="4582"/>
        <item x="1902"/>
        <item x="384"/>
        <item x="194"/>
        <item m="1" x="5464"/>
        <item x="1389"/>
        <item m="1" x="4364"/>
        <item x="628"/>
        <item m="1" x="5746"/>
        <item x="3821"/>
        <item x="968"/>
        <item x="1741"/>
        <item m="1" x="7200"/>
        <item m="1" x="5281"/>
        <item x="385"/>
        <item x="2884"/>
        <item m="1" x="5386"/>
        <item m="1" x="7270"/>
        <item x="41"/>
        <item x="771"/>
        <item m="1" x="4451"/>
        <item m="1" x="5845"/>
        <item m="1" x="6394"/>
        <item x="256"/>
        <item x="1225"/>
        <item m="1" x="7118"/>
        <item m="1" x="5856"/>
        <item x="1212"/>
        <item m="1" x="6645"/>
        <item m="1" x="4200"/>
        <item x="4013"/>
        <item m="1" x="7065"/>
        <item x="674"/>
        <item m="1" x="6879"/>
        <item m="1" x="5637"/>
        <item x="2352"/>
        <item x="1208"/>
        <item m="1" x="5752"/>
        <item m="1" x="5103"/>
        <item x="58"/>
        <item x="387"/>
        <item m="1" x="6398"/>
        <item m="1" x="4659"/>
        <item m="1" x="5177"/>
        <item x="2416"/>
        <item x="3801"/>
        <item x="4010"/>
        <item x="2353"/>
        <item x="3388"/>
        <item m="1" x="5130"/>
        <item m="1" x="5603"/>
        <item m="1" x="5370"/>
        <item m="1" x="6617"/>
        <item x="2950"/>
        <item m="1" x="5804"/>
        <item m="1" x="7051"/>
        <item x="388"/>
        <item x="389"/>
        <item x="654"/>
        <item x="2899"/>
        <item m="1" x="4865"/>
        <item x="2477"/>
        <item x="4063"/>
        <item m="1" x="6417"/>
        <item x="785"/>
        <item x="1063"/>
        <item m="1" x="5144"/>
        <item m="1" x="4870"/>
        <item x="2705"/>
        <item x="390"/>
        <item m="1" x="4851"/>
        <item x="3506"/>
        <item x="3767"/>
        <item m="1" x="4639"/>
        <item m="1" x="4549"/>
        <item m="1" x="6142"/>
        <item x="1479"/>
        <item m="1" x="4770"/>
        <item m="1" x="6377"/>
        <item x="391"/>
        <item m="1" x="7246"/>
        <item x="1490"/>
        <item m="1" x="4452"/>
        <item m="1" x="5100"/>
        <item m="1" x="4239"/>
        <item m="1" x="6369"/>
        <item m="1" x="6259"/>
        <item x="2651"/>
        <item x="1905"/>
        <item m="1" x="6075"/>
        <item m="1" x="7071"/>
        <item x="3717"/>
        <item m="1" x="7060"/>
        <item x="392"/>
        <item m="1" x="6776"/>
        <item m="1" x="4498"/>
        <item m="1" x="4319"/>
        <item x="2732"/>
        <item x="393"/>
        <item x="1907"/>
        <item x="1640"/>
        <item m="1" x="4718"/>
        <item m="1" x="5056"/>
        <item m="1" x="5657"/>
        <item m="1" x="6922"/>
        <item m="1" x="6233"/>
        <item x="783"/>
        <item x="394"/>
        <item x="2951"/>
        <item m="1" x="5157"/>
        <item x="1018"/>
        <item x="2749"/>
        <item m="1" x="6186"/>
        <item m="1" x="7250"/>
        <item x="3449"/>
        <item x="843"/>
        <item m="1" x="6744"/>
        <item x="1271"/>
        <item m="1" x="7203"/>
        <item x="826"/>
        <item m="1" x="6770"/>
        <item x="1272"/>
        <item m="1" x="6707"/>
        <item m="1" x="6479"/>
        <item m="1" x="6265"/>
        <item m="1" x="6277"/>
        <item x="395"/>
        <item x="2557"/>
        <item m="1" x="4201"/>
        <item m="1" x="5519"/>
        <item m="1" x="4263"/>
        <item m="1" x="6827"/>
        <item m="1" x="6288"/>
        <item x="956"/>
        <item m="1" x="6637"/>
        <item x="3754"/>
        <item m="1" x="6127"/>
        <item x="3872"/>
        <item x="2357"/>
        <item m="1" x="7272"/>
        <item m="1" x="5284"/>
        <item x="1704"/>
        <item m="1" x="5038"/>
        <item x="1909"/>
        <item x="1910"/>
        <item x="1911"/>
        <item x="3975"/>
        <item x="2835"/>
        <item m="1" x="6224"/>
        <item x="727"/>
        <item m="1" x="5774"/>
        <item m="1" x="5480"/>
        <item x="936"/>
        <item m="1" x="6425"/>
        <item x="1032"/>
        <item m="1" x="5869"/>
        <item m="1" x="4881"/>
        <item m="1" x="4103"/>
        <item m="1" x="4897"/>
        <item x="2059"/>
        <item m="1" x="7008"/>
        <item m="1" x="6769"/>
        <item x="2358"/>
        <item m="1" x="6103"/>
        <item x="396"/>
        <item x="1426"/>
        <item x="3764"/>
        <item m="1" x="5317"/>
        <item m="1" x="5529"/>
        <item x="719"/>
        <item x="1719"/>
        <item m="1" x="5033"/>
        <item m="1" x="5664"/>
        <item x="3224"/>
        <item m="1" x="4499"/>
        <item m="1" x="4379"/>
        <item m="1" x="5148"/>
        <item x="2359"/>
        <item x="151"/>
        <item x="3528"/>
        <item m="1" x="5289"/>
        <item m="1" x="6206"/>
        <item x="397"/>
        <item m="1" x="6771"/>
        <item m="1" x="4710"/>
        <item x="1474"/>
        <item x="398"/>
        <item x="660"/>
        <item x="2360"/>
        <item x="2361"/>
        <item x="3822"/>
        <item m="1" x="4544"/>
        <item x="3195"/>
        <item x="3390"/>
        <item m="1" x="5539"/>
        <item x="1273"/>
        <item m="1" x="4321"/>
        <item x="2953"/>
        <item x="253"/>
        <item m="1" x="5883"/>
        <item m="1" x="5723"/>
        <item m="1" x="4791"/>
        <item m="1" x="5894"/>
        <item x="92"/>
        <item m="1" x="6547"/>
        <item m="1" x="6759"/>
        <item m="1" x="5113"/>
        <item m="1" x="4859"/>
        <item m="1" x="6460"/>
        <item m="1" x="4609"/>
        <item m="1" x="5903"/>
        <item m="1" x="7237"/>
        <item x="1069"/>
        <item x="1071"/>
        <item m="1" x="5943"/>
        <item x="1052"/>
        <item m="1" x="5724"/>
        <item m="1" x="6699"/>
        <item x="11"/>
        <item x="663"/>
        <item m="1" x="4125"/>
        <item x="3823"/>
        <item m="1" x="5112"/>
        <item m="1" x="6972"/>
        <item m="1" x="4665"/>
        <item m="1" x="6098"/>
        <item x="1073"/>
        <item m="1" x="4867"/>
        <item m="1" x="5479"/>
        <item m="1" x="6194"/>
        <item m="1" x="5547"/>
        <item x="1914"/>
        <item m="1" x="4161"/>
        <item x="2446"/>
        <item m="1" x="6228"/>
        <item x="624"/>
        <item m="1" x="6285"/>
        <item x="1742"/>
        <item x="399"/>
        <item m="1" x="7172"/>
        <item x="1915"/>
        <item x="635"/>
        <item x="2478"/>
        <item x="3225"/>
        <item x="2954"/>
        <item m="1" x="5044"/>
        <item m="1" x="6495"/>
        <item x="974"/>
        <item m="1" x="5463"/>
        <item x="3391"/>
        <item m="1" x="5230"/>
        <item m="1" x="4796"/>
        <item m="1" x="5075"/>
        <item x="2192"/>
        <item x="655"/>
        <item m="1" x="4735"/>
        <item x="1916"/>
        <item m="1" x="6762"/>
        <item m="1" x="5331"/>
        <item m="1" x="5881"/>
        <item m="1" x="5011"/>
        <item m="1" x="5186"/>
        <item x="1029"/>
        <item m="1" x="6410"/>
        <item x="2612"/>
        <item m="1" x="4913"/>
        <item m="1" x="4202"/>
        <item m="1" x="4203"/>
        <item m="1" x="6485"/>
        <item m="1" x="5815"/>
        <item m="1" x="4501"/>
        <item x="2022"/>
        <item m="1" x="4151"/>
        <item x="2021"/>
        <item m="1" x="5876"/>
        <item m="1" x="5807"/>
        <item x="647"/>
        <item m="1" x="5000"/>
        <item x="664"/>
        <item x="148"/>
        <item m="1" x="5663"/>
        <item x="2955"/>
        <item x="2956"/>
        <item x="688"/>
        <item x="1409"/>
        <item m="1" x="4968"/>
        <item m="1" x="6300"/>
        <item x="943"/>
        <item x="4007"/>
        <item m="1" x="6195"/>
        <item x="149"/>
        <item m="1" x="5222"/>
        <item x="2957"/>
        <item m="1" x="5248"/>
        <item x="3459"/>
        <item m="1" x="5136"/>
        <item m="1" x="4204"/>
        <item m="1" x="4728"/>
        <item m="1" x="7119"/>
        <item x="2620"/>
        <item x="2479"/>
        <item m="1" x="4205"/>
        <item x="3392"/>
        <item m="1" x="4206"/>
        <item m="1" x="4681"/>
        <item m="1" x="5058"/>
        <item x="913"/>
        <item m="1" x="6952"/>
        <item x="1763"/>
        <item x="724"/>
        <item m="1" x="7067"/>
        <item x="2900"/>
        <item m="1" x="7125"/>
        <item m="1" x="5974"/>
        <item x="401"/>
        <item x="676"/>
        <item x="774"/>
        <item x="402"/>
        <item m="1" x="4350"/>
        <item m="1" x="4283"/>
        <item x="96"/>
        <item m="1" x="5945"/>
        <item m="1" x="5560"/>
        <item x="2366"/>
        <item x="1425"/>
        <item m="1" x="5085"/>
        <item x="3826"/>
        <item x="2665"/>
        <item m="1" x="4539"/>
        <item x="1920"/>
        <item x="2265"/>
        <item m="1" x="5300"/>
        <item x="3301"/>
        <item x="1104"/>
        <item x="403"/>
        <item x="3802"/>
        <item m="1" x="5865"/>
        <item x="3993"/>
        <item x="703"/>
        <item x="3160"/>
        <item x="3984"/>
        <item m="1" x="4915"/>
        <item x="1724"/>
        <item x="404"/>
        <item m="1" x="6382"/>
        <item m="1" x="5844"/>
        <item m="1" x="6772"/>
        <item m="1" x="6327"/>
        <item m="1" x="5129"/>
        <item x="3014"/>
        <item m="1" x="5004"/>
        <item x="1016"/>
        <item m="1" x="5941"/>
        <item m="1" x="5540"/>
        <item m="1" x="6700"/>
        <item x="1109"/>
        <item x="1922"/>
        <item x="3775"/>
        <item m="1" x="5126"/>
        <item m="1" x="5077"/>
        <item x="3768"/>
        <item x="405"/>
        <item m="1" x="6184"/>
        <item x="1014"/>
        <item m="1" x="7070"/>
        <item x="821"/>
        <item x="3228"/>
        <item x="1923"/>
        <item x="764"/>
        <item m="1" x="6442"/>
        <item m="1" x="5430"/>
        <item m="1" x="6190"/>
        <item x="406"/>
        <item m="1" x="6207"/>
        <item x="933"/>
        <item x="1431"/>
        <item m="1" x="5850"/>
        <item x="2959"/>
        <item x="729"/>
        <item m="1" x="4282"/>
        <item x="1924"/>
        <item m="1" x="6581"/>
        <item m="1" x="6147"/>
        <item x="2652"/>
        <item x="3229"/>
        <item m="1" x="5485"/>
        <item x="2369"/>
        <item x="1927"/>
        <item m="1" x="5481"/>
        <item x="1928"/>
        <item m="1" x="5491"/>
        <item x="407"/>
        <item x="3515"/>
        <item m="1" x="6933"/>
        <item m="1" x="4329"/>
        <item m="1" x="7120"/>
        <item m="1" x="4889"/>
        <item x="3394"/>
        <item m="1" x="6463"/>
        <item x="1702"/>
        <item x="119"/>
        <item m="1" x="6618"/>
        <item m="1" x="5843"/>
        <item m="1" x="6449"/>
        <item m="1" x="6297"/>
        <item x="1930"/>
        <item m="1" x="4723"/>
        <item m="1" x="5342"/>
        <item m="1" x="6027"/>
        <item m="1" x="6656"/>
        <item m="1" x="5916"/>
        <item x="3430"/>
        <item x="1931"/>
        <item x="835"/>
        <item m="1" x="4615"/>
        <item x="2960"/>
        <item x="1079"/>
        <item x="156"/>
        <item x="3232"/>
        <item m="1" x="4825"/>
        <item x="408"/>
        <item m="1" x="5819"/>
        <item x="2370"/>
        <item m="1" x="5625"/>
        <item x="3845"/>
        <item m="1" x="5554"/>
        <item m="1" x="5175"/>
        <item m="1" x="4988"/>
        <item m="1" x="6867"/>
        <item m="1" x="4668"/>
        <item m="1" x="5802"/>
        <item m="1" x="7160"/>
        <item m="1" x="5266"/>
        <item m="1" x="5686"/>
        <item x="3395"/>
        <item m="1" x="5353"/>
        <item x="1471"/>
        <item x="3432"/>
        <item x="1084"/>
        <item x="3827"/>
        <item m="1" x="7166"/>
        <item m="1" x="6756"/>
        <item x="3843"/>
        <item m="1" x="6016"/>
        <item x="1000"/>
        <item x="120"/>
        <item m="1" x="5039"/>
        <item x="941"/>
        <item x="2373"/>
        <item m="1" x="6872"/>
        <item m="1" x="6795"/>
        <item x="630"/>
        <item x="1932"/>
        <item m="1" x="5439"/>
        <item x="838"/>
        <item m="1" x="5968"/>
        <item x="3980"/>
        <item x="2653"/>
        <item m="1" x="6105"/>
        <item x="1497"/>
        <item x="1498"/>
        <item m="1" x="6710"/>
        <item m="1" x="6703"/>
        <item x="3973"/>
        <item m="1" x="7021"/>
        <item m="1" x="7041"/>
        <item m="1" x="6565"/>
        <item x="409"/>
        <item m="1" x="6177"/>
        <item m="1" x="5866"/>
        <item x="1739"/>
        <item m="1" x="6071"/>
        <item m="1" x="6884"/>
        <item x="3396"/>
        <item m="1" x="7186"/>
        <item m="1" x="7190"/>
        <item m="1" x="5473"/>
        <item m="1" x="5628"/>
        <item m="1" x="5057"/>
        <item m="1" x="5061"/>
        <item x="3233"/>
        <item x="3397"/>
        <item x="815"/>
        <item x="3491"/>
        <item x="410"/>
        <item m="1" x="4792"/>
        <item m="1" x="5959"/>
        <item m="1" x="4981"/>
        <item x="2961"/>
        <item m="1" x="6328"/>
        <item m="1" x="6543"/>
        <item x="2962"/>
        <item x="844"/>
        <item m="1" x="6961"/>
        <item x="2654"/>
        <item m="1" x="4453"/>
        <item m="1" x="4207"/>
        <item m="1" x="5084"/>
        <item m="1" x="5410"/>
        <item x="533"/>
        <item x="3828"/>
        <item x="2717"/>
        <item x="4000"/>
        <item x="1934"/>
        <item m="1" x="5518"/>
        <item x="3398"/>
        <item x="1214"/>
        <item m="1" x="6478"/>
        <item m="1" x="7241"/>
        <item m="1" x="6968"/>
        <item x="699"/>
        <item m="1" x="5699"/>
        <item x="3505"/>
        <item m="1" x="6674"/>
        <item x="1936"/>
        <item x="1752"/>
        <item x="1753"/>
        <item m="1" x="5251"/>
        <item x="1622"/>
        <item x="766"/>
        <item m="1" x="6669"/>
        <item m="1" x="6987"/>
        <item x="939"/>
        <item x="3433"/>
        <item x="57"/>
        <item x="1298"/>
        <item m="1" x="5490"/>
        <item x="3236"/>
        <item m="1" x="4876"/>
        <item m="1" x="5553"/>
        <item x="1061"/>
        <item x="188"/>
        <item m="1" x="4208"/>
        <item x="1712"/>
        <item x="773"/>
        <item x="632"/>
        <item x="3399"/>
        <item m="1" x="4772"/>
        <item m="1" x="6301"/>
        <item m="1" x="7179"/>
        <item x="3523"/>
        <item m="1" x="5919"/>
        <item m="1" x="6281"/>
        <item x="3135"/>
        <item x="1940"/>
        <item x="1723"/>
        <item x="3"/>
        <item x="3504"/>
        <item m="1" x="5630"/>
        <item x="2963"/>
        <item m="1" x="6592"/>
        <item x="3143"/>
        <item x="619"/>
        <item x="2664"/>
        <item x="599"/>
        <item m="1" x="5351"/>
        <item m="1" x="6351"/>
        <item m="1" x="4577"/>
        <item m="1" x="4699"/>
        <item x="411"/>
        <item x="196"/>
        <item m="1" x="6575"/>
        <item x="708"/>
        <item m="1" x="4708"/>
        <item x="1410"/>
        <item x="1436"/>
        <item m="1" x="6716"/>
        <item m="1" x="4241"/>
        <item x="1617"/>
        <item m="1" x="6145"/>
        <item m="1" x="5243"/>
        <item x="3238"/>
        <item m="1" x="4209"/>
        <item m="1" x="5878"/>
        <item m="1" x="4551"/>
        <item m="1" x="4725"/>
        <item m="1" x="6555"/>
        <item x="224"/>
        <item x="820"/>
        <item m="1" x="5332"/>
        <item x="598"/>
        <item m="1" x="4663"/>
        <item x="1942"/>
        <item m="1" x="7046"/>
        <item x="3774"/>
        <item m="1" x="4744"/>
        <item m="1" x="5569"/>
        <item m="1" x="5195"/>
        <item m="1" x="5716"/>
        <item x="1945"/>
        <item x="515"/>
        <item x="3734"/>
        <item x="944"/>
        <item m="1" x="6210"/>
        <item m="1" x="4997"/>
        <item x="1445"/>
        <item x="693"/>
        <item x="2014"/>
        <item x="1648"/>
        <item m="1" x="4741"/>
        <item x="3239"/>
        <item x="3240"/>
        <item x="3241"/>
        <item m="1" x="4672"/>
        <item x="626"/>
        <item m="1" x="5453"/>
        <item m="1" x="6823"/>
        <item m="1" x="5583"/>
        <item m="1" x="6609"/>
        <item x="2965"/>
        <item m="1" x="6765"/>
        <item m="1" x="6469"/>
        <item m="1" x="6973"/>
        <item x="1675"/>
        <item m="1" x="4210"/>
        <item m="1" x="5777"/>
        <item x="3999"/>
        <item m="1" x="6462"/>
        <item x="3400"/>
        <item x="818"/>
        <item m="1" x="4904"/>
        <item x="725"/>
        <item x="3302"/>
        <item x="2381"/>
        <item m="1" x="4696"/>
        <item m="1" x="5394"/>
        <item x="915"/>
        <item m="1" x="4956"/>
        <item m="1" x="6511"/>
        <item x="413"/>
        <item x="625"/>
        <item m="1" x="6401"/>
        <item m="1" x="4790"/>
        <item x="3503"/>
        <item m="1" x="4211"/>
        <item x="414"/>
        <item x="718"/>
        <item m="1" x="6269"/>
        <item x="807"/>
        <item m="1" x="5150"/>
        <item x="1661"/>
        <item m="1" x="4454"/>
        <item x="81"/>
        <item x="3244"/>
        <item x="1486"/>
        <item m="1" x="5425"/>
        <item x="2843"/>
        <item x="2736"/>
        <item m="1" x="4592"/>
        <item x="1274"/>
        <item x="3015"/>
        <item m="1" x="5682"/>
        <item m="1" x="4535"/>
        <item m="1" x="4885"/>
        <item m="1" x="5826"/>
        <item m="1" x="5853"/>
        <item x="1946"/>
        <item x="1392"/>
        <item x="846"/>
        <item m="1" x="4619"/>
        <item x="810"/>
        <item x="239"/>
        <item m="1" x="5472"/>
        <item m="1" x="6800"/>
        <item m="1" x="4894"/>
        <item x="1"/>
        <item x="1012"/>
        <item m="1" x="6067"/>
        <item m="1" x="4356"/>
        <item m="1" x="4212"/>
        <item m="1" x="4598"/>
        <item x="2544"/>
        <item x="416"/>
        <item x="792"/>
        <item x="1444"/>
        <item m="1" x="5023"/>
        <item m="1" x="5626"/>
        <item x="1108"/>
        <item x="1085"/>
        <item x="1080"/>
        <item x="1081"/>
        <item x="2966"/>
        <item x="1947"/>
        <item x="417"/>
        <item m="1" x="7006"/>
        <item x="418"/>
        <item m="1" x="6498"/>
        <item m="1" x="5703"/>
        <item x="2967"/>
        <item x="3502"/>
        <item x="1188"/>
        <item x="1197"/>
        <item x="808"/>
        <item x="862"/>
        <item m="1" x="5575"/>
        <item x="2968"/>
        <item x="2969"/>
        <item x="590"/>
        <item m="1" x="6392"/>
        <item x="867"/>
        <item x="2709"/>
        <item x="2970"/>
        <item m="1" x="5679"/>
        <item m="1" x="4286"/>
        <item x="421"/>
        <item m="1" x="4689"/>
        <item m="1" x="7009"/>
        <item m="1" x="4923"/>
        <item m="1" x="4643"/>
        <item x="2971"/>
        <item x="2972"/>
        <item m="1" x="4473"/>
        <item x="1433"/>
        <item x="2480"/>
        <item m="1" x="4821"/>
        <item x="732"/>
        <item x="3758"/>
        <item m="1" x="6214"/>
        <item m="1" x="4833"/>
        <item m="1" x="4977"/>
        <item x="2116"/>
        <item m="1" x="4817"/>
        <item m="1" x="6503"/>
        <item x="667"/>
        <item x="1036"/>
        <item x="1526"/>
        <item m="1" x="5001"/>
        <item m="1" x="6728"/>
        <item x="1703"/>
        <item m="1" x="4325"/>
        <item m="1" x="5451"/>
        <item m="1" x="6695"/>
        <item x="3136"/>
        <item x="422"/>
        <item m="1" x="5046"/>
        <item x="2973"/>
        <item m="1" x="5446"/>
        <item m="1" x="5318"/>
        <item m="1" x="4324"/>
        <item x="945"/>
        <item m="1" x="6737"/>
        <item x="2481"/>
        <item x="2482"/>
        <item m="1" x="6106"/>
        <item m="1" x="6189"/>
        <item m="1" x="5889"/>
        <item m="1" x="5617"/>
        <item m="1" x="4455"/>
        <item m="1" x="6959"/>
        <item x="1948"/>
        <item x="1949"/>
        <item m="1" x="7153"/>
        <item m="1" x="6045"/>
        <item m="1" x="6994"/>
        <item x="1103"/>
        <item m="1" x="6337"/>
        <item m="1" x="4131"/>
        <item x="3803"/>
        <item x="1236"/>
        <item m="1" x="6999"/>
        <item m="1" x="5698"/>
        <item x="1434"/>
        <item m="1" x="6764"/>
        <item m="1" x="6088"/>
        <item x="3474"/>
        <item x="1116"/>
        <item x="3304"/>
        <item x="1066"/>
        <item m="1" x="6226"/>
        <item m="1" x="6141"/>
        <item m="1" x="4353"/>
        <item x="762"/>
        <item x="937"/>
        <item m="1" x="5399"/>
        <item m="1" x="4679"/>
        <item m="1" x="6004"/>
        <item x="1951"/>
        <item x="1954"/>
        <item m="1" x="4520"/>
        <item m="1" x="5707"/>
        <item x="1235"/>
        <item m="1" x="5105"/>
        <item x="530"/>
        <item m="1" x="5122"/>
        <item x="3874"/>
        <item m="1" x="5184"/>
        <item x="1955"/>
        <item x="2894"/>
        <item x="2895"/>
        <item m="1" x="5522"/>
        <item m="1" x="7047"/>
        <item x="869"/>
        <item x="73"/>
        <item m="1" x="6383"/>
        <item m="1" x="7000"/>
        <item x="1689"/>
        <item m="1" x="6308"/>
        <item x="3521"/>
        <item x="3527"/>
        <item x="3524"/>
        <item m="1" x="6640"/>
        <item x="779"/>
        <item x="1070"/>
        <item x="1720"/>
        <item x="969"/>
        <item x="2413"/>
        <item x="93"/>
        <item m="1" x="7108"/>
        <item x="1190"/>
        <item x="1956"/>
        <item x="2483"/>
        <item x="1207"/>
        <item x="2974"/>
        <item m="1" x="4780"/>
        <item m="1" x="5588"/>
        <item m="1" x="6650"/>
        <item x="1435"/>
        <item x="3501"/>
        <item m="1" x="6309"/>
        <item m="1" x="6950"/>
        <item m="1" x="6623"/>
        <item x="423"/>
        <item x="1957"/>
        <item m="1" x="4998"/>
        <item x="2975"/>
        <item x="2725"/>
        <item x="1645"/>
        <item m="1" x="4213"/>
        <item m="1" x="5364"/>
        <item x="2730"/>
        <item x="424"/>
        <item m="1" x="6692"/>
        <item m="1" x="4456"/>
        <item x="158"/>
        <item x="1708"/>
        <item x="2976"/>
        <item m="1" x="5523"/>
        <item x="1472"/>
        <item m="1" x="5525"/>
        <item m="1" x="7053"/>
        <item m="1" x="7083"/>
        <item x="3402"/>
        <item m="1" x="6014"/>
        <item x="209"/>
        <item x="426"/>
        <item m="1" x="6502"/>
        <item x="1233"/>
        <item m="1" x="4155"/>
        <item x="1958"/>
        <item m="1" x="5526"/>
        <item m="1" x="4950"/>
        <item x="1396"/>
        <item x="1025"/>
        <item x="1115"/>
        <item m="1" x="6817"/>
        <item m="1" x="5096"/>
        <item x="997"/>
        <item m="1" x="5775"/>
        <item x="917"/>
        <item x="918"/>
        <item x="3403"/>
        <item m="1" x="6878"/>
        <item m="1" x="5704"/>
        <item m="1" x="6693"/>
        <item m="1" x="5090"/>
        <item x="1483"/>
        <item m="1" x="6752"/>
        <item m="1" x="5250"/>
        <item m="1" x="4650"/>
        <item m="1" x="5822"/>
        <item m="1" x="5997"/>
        <item m="1" x="4748"/>
        <item x="2388"/>
        <item m="1" x="6389"/>
        <item x="182"/>
        <item x="819"/>
        <item x="812"/>
        <item m="1" x="7157"/>
        <item m="1" x="5546"/>
        <item m="1" x="4457"/>
        <item m="1" x="6349"/>
        <item x="697"/>
        <item m="1" x="5922"/>
        <item m="1" x="5976"/>
        <item m="1" x="5456"/>
        <item m="1" x="4819"/>
        <item m="1" x="5556"/>
        <item m="1" x="4593"/>
        <item x="2977"/>
        <item m="1" x="7149"/>
        <item m="1" x="6672"/>
        <item m="1" x="5319"/>
        <item x="1020"/>
        <item m="1" x="4214"/>
        <item x="2390"/>
        <item m="1" x="5249"/>
        <item m="1" x="6882"/>
        <item m="1" x="6815"/>
        <item m="1" x="5623"/>
        <item x="733"/>
        <item m="1" x="5189"/>
        <item m="1" x="5216"/>
        <item m="1" x="5970"/>
        <item m="1" x="5030"/>
        <item x="1960"/>
        <item x="427"/>
        <item m="1" x="6325"/>
        <item m="1" x="5363"/>
        <item m="1" x="5750"/>
        <item m="1" x="5552"/>
        <item x="1213"/>
        <item m="1" x="5921"/>
        <item m="1" x="6965"/>
        <item m="1" x="6360"/>
        <item m="1" x="5721"/>
        <item m="1" x="5582"/>
        <item m="1" x="6757"/>
        <item m="1" x="6979"/>
        <item x="2978"/>
        <item x="2655"/>
        <item m="1" x="5448"/>
        <item x="2979"/>
        <item m="1" x="5940"/>
        <item x="2716"/>
        <item m="1" x="4713"/>
        <item m="1" x="5982"/>
        <item m="1" x="6797"/>
        <item x="3726"/>
        <item x="2018"/>
        <item x="2980"/>
        <item m="1" x="6452"/>
        <item x="919"/>
        <item x="428"/>
        <item m="1" x="7129"/>
        <item m="1" x="5506"/>
        <item m="1" x="6889"/>
        <item x="12"/>
        <item x="15"/>
        <item m="1" x="6780"/>
        <item x="248"/>
        <item m="1" x="5484"/>
        <item m="1" x="5202"/>
        <item m="1" x="5066"/>
        <item x="2547"/>
        <item x="1961"/>
        <item x="2017"/>
        <item m="1" x="5288"/>
        <item m="1" x="5049"/>
        <item x="2200"/>
        <item x="0"/>
        <item x="1962"/>
        <item m="1" x="4369"/>
        <item m="1" x="4995"/>
        <item x="3983"/>
        <item x="430"/>
        <item x="3709"/>
        <item m="1" x="6834"/>
        <item m="1" x="5081"/>
        <item x="2718"/>
        <item m="1" x="6326"/>
        <item x="638"/>
        <item x="432"/>
        <item m="1" x="6560"/>
        <item m="1" x="5197"/>
        <item x="3500"/>
        <item x="240"/>
        <item m="1" x="6363"/>
        <item m="1" x="5313"/>
        <item x="2981"/>
        <item m="1" x="5629"/>
        <item m="1" x="4405"/>
        <item m="1" x="6232"/>
        <item x="3431"/>
        <item m="1" x="6832"/>
        <item m="1" x="7058"/>
        <item x="177"/>
        <item x="1783"/>
        <item m="1" x="5598"/>
        <item m="1" x="5612"/>
        <item m="1" x="5897"/>
        <item m="1" x="6023"/>
        <item m="1" x="6638"/>
        <item x="2391"/>
        <item m="1" x="6196"/>
        <item x="643"/>
        <item x="1963"/>
        <item m="1" x="6841"/>
        <item x="1964"/>
        <item x="1227"/>
        <item m="1" x="4822"/>
        <item x="1398"/>
        <item m="1" x="7239"/>
        <item x="433"/>
        <item m="1" x="5254"/>
        <item x="702"/>
        <item m="1" x="6730"/>
        <item m="1" x="6331"/>
        <item m="1" x="6989"/>
        <item x="722"/>
        <item m="1" x="6099"/>
        <item x="217"/>
        <item x="3249"/>
        <item m="1" x="5888"/>
        <item m="1" x="4835"/>
        <item m="1" x="5014"/>
        <item x="3250"/>
        <item x="2611"/>
        <item m="1" x="5824"/>
        <item m="1" x="6785"/>
        <item m="1" x="6183"/>
        <item x="3745"/>
        <item m="1" x="7154"/>
        <item m="1" x="5627"/>
        <item x="3404"/>
        <item x="932"/>
        <item x="2982"/>
        <item x="434"/>
        <item x="3127"/>
        <item m="1" x="5511"/>
        <item m="1" x="4959"/>
        <item m="1" x="6371"/>
        <item m="1" x="4299"/>
        <item m="1" x="4861"/>
        <item x="920"/>
        <item x="2"/>
        <item x="1221"/>
        <item m="1" x="4656"/>
        <item m="1" x="4623"/>
        <item m="1" x="4952"/>
        <item x="1970"/>
        <item x="1971"/>
        <item m="1" x="6934"/>
        <item x="1728"/>
        <item m="1" x="4458"/>
        <item m="1" x="4979"/>
        <item x="3256"/>
        <item x="1443"/>
        <item x="641"/>
        <item m="1" x="5283"/>
        <item m="1" x="5407"/>
        <item m="1" x="6411"/>
        <item m="1" x="5956"/>
        <item m="1" x="4909"/>
        <item m="1" x="6056"/>
        <item x="3257"/>
        <item x="752"/>
        <item x="2555"/>
        <item m="1" x="5857"/>
        <item m="1" x="4912"/>
        <item m="1" x="6651"/>
        <item x="2983"/>
        <item m="1" x="7263"/>
        <item m="1" x="6835"/>
        <item x="436"/>
        <item x="2067"/>
        <item x="187"/>
        <item x="1411"/>
        <item m="1" x="4280"/>
        <item m="1" x="5172"/>
        <item x="1189"/>
        <item m="1" x="5062"/>
        <item m="1" x="4734"/>
        <item m="1" x="4827"/>
        <item m="1" x="6740"/>
        <item m="1" x="7026"/>
        <item m="1" x="5388"/>
        <item x="2984"/>
        <item x="2985"/>
        <item x="2986"/>
        <item m="1" x="4928"/>
        <item m="1" x="4630"/>
        <item m="1" x="5414"/>
        <item m="1" x="5708"/>
        <item m="1" x="4955"/>
        <item x="1406"/>
        <item x="704"/>
        <item x="1649"/>
        <item m="1" x="6574"/>
        <item x="1380"/>
        <item x="755"/>
        <item m="1" x="5021"/>
        <item m="1" x="6121"/>
        <item m="1" x="6117"/>
        <item m="1" x="4636"/>
        <item m="1" x="4537"/>
        <item m="1" x="5871"/>
        <item x="690"/>
        <item m="1" x="4957"/>
        <item x="3704"/>
        <item m="1" x="5762"/>
        <item m="1" x="5328"/>
        <item m="1" x="5098"/>
        <item m="1" x="6122"/>
        <item m="1" x="6784"/>
        <item m="1" x="6648"/>
        <item x="816"/>
        <item x="3405"/>
        <item m="1" x="4603"/>
        <item x="2556"/>
        <item m="1" x="5241"/>
        <item m="1" x="4141"/>
        <item m="1" x="6041"/>
        <item x="210"/>
        <item x="2455"/>
        <item x="2728"/>
        <item x="2694"/>
        <item m="1" x="5760"/>
        <item x="437"/>
        <item x="2695"/>
        <item x="1439"/>
        <item x="14"/>
        <item x="3529"/>
        <item x="860"/>
        <item m="1" x="4216"/>
        <item m="1" x="6062"/>
        <item m="1" x="6697"/>
        <item m="1" x="6828"/>
        <item m="1" x="5268"/>
        <item x="2656"/>
        <item x="3730"/>
        <item x="2987"/>
        <item m="1" x="7252"/>
        <item x="2988"/>
        <item x="1199"/>
        <item x="2051"/>
        <item x="438"/>
        <item x="851"/>
        <item m="1" x="4328"/>
        <item x="1275"/>
        <item m="1" x="6666"/>
        <item x="1417"/>
        <item x="2989"/>
        <item m="1" x="4644"/>
        <item m="1" x="6851"/>
        <item m="1" x="4747"/>
        <item m="1" x="5759"/>
        <item x="849"/>
        <item x="2484"/>
        <item m="1" x="5445"/>
        <item m="1" x="6034"/>
        <item x="748"/>
        <item x="1972"/>
        <item m="1" x="5509"/>
        <item x="2713"/>
        <item x="124"/>
        <item m="1" x="5192"/>
        <item m="1" x="5687"/>
        <item x="2714"/>
        <item m="1" x="4935"/>
        <item x="2657"/>
        <item x="1973"/>
        <item m="1" x="6537"/>
        <item x="3258"/>
        <item m="1" x="4967"/>
        <item x="3406"/>
        <item m="1" x="4645"/>
        <item m="1" x="4675"/>
        <item x="243"/>
        <item x="244"/>
        <item m="1" x="5163"/>
        <item x="1176"/>
        <item m="1" x="5766"/>
        <item x="60"/>
        <item x="439"/>
        <item m="1" x="6874"/>
        <item m="1" x="4358"/>
        <item m="1" x="6057"/>
        <item m="1" x="4945"/>
        <item x="3330"/>
        <item x="1975"/>
        <item m="1" x="5993"/>
        <item m="1" x="7212"/>
        <item m="1" x="4805"/>
        <item m="1" x="5829"/>
        <item m="1" x="5355"/>
        <item x="1731"/>
        <item x="1446"/>
        <item x="2990"/>
        <item m="1" x="6313"/>
        <item x="2392"/>
        <item m="1" x="4937"/>
        <item m="1" x="5242"/>
        <item x="13"/>
        <item x="94"/>
        <item m="1" x="7152"/>
        <item x="653"/>
        <item x="136"/>
        <item m="1" x="6481"/>
        <item x="440"/>
        <item m="1" x="4931"/>
        <item x="1976"/>
        <item m="1" x="6172"/>
        <item m="1" x="7138"/>
        <item m="1" x="6745"/>
        <item m="1" x="4578"/>
        <item x="1039"/>
        <item x="257"/>
        <item m="1" x="5327"/>
        <item x="3829"/>
        <item x="511"/>
        <item x="3260"/>
        <item x="1427"/>
        <item m="1" x="4459"/>
        <item m="1" x="7024"/>
        <item x="95"/>
        <item m="1" x="6416"/>
        <item x="1424"/>
        <item x="1402"/>
        <item x="3752"/>
        <item x="3407"/>
        <item m="1" x="5196"/>
        <item x="441"/>
        <item m="1" x="4217"/>
        <item x="1013"/>
        <item m="1" x="5835"/>
        <item m="1" x="5756"/>
        <item m="1" x="6957"/>
        <item m="1" x="5715"/>
        <item x="3721"/>
        <item x="2393"/>
        <item m="1" x="6714"/>
        <item m="1" x="5029"/>
        <item m="1" x="4460"/>
        <item m="1" x="7205"/>
        <item x="3499"/>
        <item x="2457"/>
        <item m="1" x="5793"/>
        <item x="2662"/>
        <item x="2663"/>
        <item m="1" x="4823"/>
        <item m="1" x="4918"/>
        <item x="1977"/>
        <item m="1" x="5255"/>
        <item m="1" x="6115"/>
        <item m="1" x="6298"/>
        <item x="1978"/>
        <item x="870"/>
        <item x="662"/>
        <item x="798"/>
        <item x="780"/>
        <item x="1624"/>
        <item m="1" x="6658"/>
        <item x="728"/>
        <item m="1" x="6684"/>
        <item x="709"/>
        <item x="3408"/>
        <item m="1" x="6748"/>
        <item x="921"/>
        <item x="1102"/>
        <item m="1" x="6894"/>
        <item m="1" x="6104"/>
        <item m="1" x="6239"/>
        <item x="2701"/>
        <item m="1" x="6588"/>
        <item m="1" x="5558"/>
        <item m="1" x="4788"/>
        <item m="1" x="6444"/>
        <item x="2727"/>
        <item x="3830"/>
        <item m="1" x="6505"/>
        <item x="2395"/>
        <item m="1" x="4810"/>
        <item x="730"/>
        <item x="2901"/>
        <item m="1" x="4858"/>
        <item m="1" x="6167"/>
        <item x="817"/>
        <item x="3992"/>
        <item x="711"/>
        <item m="1" x="5409"/>
        <item x="2396"/>
        <item m="1" x="7144"/>
        <item x="1980"/>
        <item m="1" x="4120"/>
        <item m="1" x="5615"/>
        <item x="751"/>
        <item x="2023"/>
        <item x="2658"/>
        <item m="1" x="6353"/>
        <item m="1" x="5918"/>
        <item m="1" x="5734"/>
        <item x="3452"/>
        <item m="1" x="4757"/>
        <item m="1" x="4461"/>
        <item m="1" x="6465"/>
        <item m="1" x="6110"/>
        <item m="1" x="6278"/>
        <item m="1" x="5668"/>
        <item m="1" x="5487"/>
        <item x="3409"/>
        <item x="767"/>
        <item x="1399"/>
        <item x="3410"/>
        <item m="1" x="6212"/>
        <item m="1" x="7236"/>
        <item m="1" x="4126"/>
        <item m="1" x="6509"/>
        <item x="2733"/>
        <item m="1" x="4898"/>
        <item x="1674"/>
        <item x="444"/>
        <item x="3970"/>
        <item m="1" x="4802"/>
        <item x="1017"/>
        <item m="1" x="5169"/>
        <item x="799"/>
        <item m="1" x="6261"/>
        <item x="211"/>
        <item m="1" x="7162"/>
        <item m="1" x="6096"/>
        <item m="1" x="5994"/>
        <item m="1" x="5392"/>
        <item x="160"/>
        <item m="1" x="6629"/>
        <item x="814"/>
        <item x="2069"/>
        <item x="446"/>
        <item x="1982"/>
        <item m="1" x="4462"/>
        <item m="1" x="4712"/>
        <item m="1" x="6428"/>
        <item x="694"/>
        <item m="1" x="4638"/>
        <item x="447"/>
        <item m="1" x="6552"/>
        <item m="1" x="7230"/>
        <item x="1057"/>
        <item m="1" x="6888"/>
        <item x="658"/>
        <item x="3268"/>
        <item m="1" x="4497"/>
        <item x="1040"/>
        <item x="3425"/>
        <item m="1" x="6341"/>
        <item x="3990"/>
        <item x="448"/>
        <item x="922"/>
        <item x="683"/>
        <item x="923"/>
        <item x="2460"/>
        <item x="2066"/>
        <item m="1" x="6531"/>
        <item m="1" x="5599"/>
        <item x="450"/>
        <item x="2397"/>
        <item m="1" x="4646"/>
        <item m="1" x="6064"/>
        <item x="2697"/>
        <item m="1" x="4627"/>
        <item m="1" x="4220"/>
        <item m="1" x="5697"/>
        <item x="1082"/>
        <item m="1" x="4953"/>
        <item x="3988"/>
        <item x="634"/>
        <item x="813"/>
        <item m="1" x="4156"/>
        <item x="1984"/>
        <item m="1" x="5412"/>
        <item x="682"/>
        <item x="824"/>
        <item m="1" x="5303"/>
        <item x="1193"/>
        <item x="2902"/>
        <item x="2398"/>
        <item x="3875"/>
        <item x="924"/>
        <item m="1" x="4737"/>
        <item x="1503"/>
        <item x="608"/>
        <item m="1" x="5742"/>
        <item m="1" x="6647"/>
        <item m="1" x="7174"/>
        <item x="3498"/>
        <item x="2461"/>
        <item m="1" x="6435"/>
        <item m="1" x="4463"/>
        <item m="1" x="6076"/>
        <item x="3411"/>
        <item m="1" x="4901"/>
        <item m="1" x="5711"/>
        <item m="1" x="6754"/>
        <item x="1223"/>
        <item m="1" x="4911"/>
        <item x="1086"/>
        <item m="1" x="5034"/>
        <item x="2708"/>
        <item x="1985"/>
        <item m="1" x="5827"/>
        <item m="1" x="5942"/>
        <item m="1" x="6199"/>
        <item x="225"/>
        <item x="3465"/>
        <item x="763"/>
        <item x="258"/>
        <item x="809"/>
        <item m="1" x="4464"/>
        <item x="452"/>
        <item m="1" x="5471"/>
        <item x="453"/>
        <item m="1" x="5348"/>
        <item x="836"/>
        <item x="609"/>
        <item x="2992"/>
        <item m="1" x="5244"/>
        <item m="1" x="5691"/>
        <item x="89"/>
        <item m="1" x="4878"/>
        <item m="1" x="4527"/>
        <item x="1494"/>
        <item x="2415"/>
        <item x="715"/>
        <item x="3413"/>
        <item x="3442"/>
        <item x="1989"/>
        <item m="1" x="7257"/>
        <item m="1" x="5091"/>
        <item m="1" x="5374"/>
        <item m="1" x="5162"/>
        <item m="1" x="4787"/>
        <item m="1" x="6466"/>
        <item m="1" x="6247"/>
        <item x="1990"/>
        <item x="2607"/>
        <item x="960"/>
        <item m="1" x="4259"/>
        <item x="2485"/>
        <item x="1991"/>
        <item m="1" x="6357"/>
        <item m="1" x="6731"/>
        <item m="1" x="5366"/>
        <item m="1" x="4731"/>
        <item m="1" x="6083"/>
        <item x="925"/>
        <item x="1992"/>
        <item x="747"/>
        <item x="3271"/>
        <item x="3272"/>
        <item m="1" x="4895"/>
        <item x="955"/>
        <item m="1" x="4485"/>
        <item x="1627"/>
        <item x="2486"/>
        <item x="454"/>
        <item x="1412"/>
        <item m="1" x="6245"/>
        <item m="1" x="5226"/>
        <item m="1" x="5336"/>
        <item m="1" x="5797"/>
        <item m="1" x="4240"/>
        <item m="1" x="5741"/>
        <item m="1" x="5963"/>
        <item m="1" x="6266"/>
        <item m="1" x="6551"/>
        <item m="1" x="6310"/>
        <item m="1" x="7101"/>
        <item m="1" x="5299"/>
        <item m="1" x="6125"/>
        <item x="964"/>
        <item m="1" x="4518"/>
        <item x="1492"/>
        <item x="2401"/>
        <item m="1" x="6668"/>
        <item x="1995"/>
        <item m="1" x="7258"/>
        <item m="1" x="6334"/>
        <item x="1489"/>
        <item m="1" x="4434"/>
        <item m="1" x="5362"/>
        <item x="529"/>
        <item m="1" x="4724"/>
        <item m="1" x="6634"/>
        <item x="2402"/>
        <item m="1" x="6061"/>
        <item m="1" x="4221"/>
        <item m="1" x="7161"/>
        <item m="1" x="6044"/>
        <item m="1" x="4496"/>
        <item x="1401"/>
        <item m="1" x="5225"/>
        <item x="455"/>
        <item x="1475"/>
        <item m="1" x="5574"/>
        <item x="456"/>
        <item m="1" x="6092"/>
        <item x="3837"/>
        <item m="1" x="6721"/>
        <item m="1" x="6660"/>
        <item x="2994"/>
        <item x="1619"/>
        <item x="457"/>
        <item m="1" x="4985"/>
        <item x="54"/>
        <item x="926"/>
        <item m="1" x="6406"/>
        <item x="1342"/>
        <item m="1" x="5587"/>
        <item x="858"/>
        <item m="1" x="6343"/>
        <item x="2995"/>
        <item x="2997"/>
        <item x="2998"/>
        <item x="2999"/>
        <item x="3000"/>
        <item x="3001"/>
        <item m="1" x="5365"/>
        <item x="3002"/>
        <item x="2740"/>
        <item x="616"/>
        <item m="1" x="7224"/>
        <item m="1" x="7017"/>
        <item x="3003"/>
        <item m="1" x="5203"/>
        <item m="1" x="5013"/>
        <item x="2903"/>
        <item m="1" x="7085"/>
        <item m="1" x="6607"/>
        <item x="620"/>
        <item m="1" x="6385"/>
        <item m="1" x="6678"/>
        <item x="712"/>
        <item x="3274"/>
        <item m="1" x="5476"/>
        <item m="1" x="4773"/>
        <item x="3497"/>
        <item x="459"/>
        <item m="1" x="7222"/>
        <item m="1" x="5911"/>
        <item x="3476"/>
        <item m="1" x="4633"/>
        <item x="2464"/>
        <item x="3532"/>
        <item x="3424"/>
        <item x="1232"/>
        <item x="1998"/>
        <item m="1" x="4242"/>
        <item m="1" x="5709"/>
        <item x="3832"/>
        <item x="2058"/>
        <item m="1" x="5503"/>
        <item x="788"/>
        <item x="150"/>
        <item x="3493"/>
        <item m="1" x="6705"/>
        <item x="460"/>
        <item x="802"/>
        <item m="1" x="5035"/>
        <item x="3968"/>
        <item m="1" x="6667"/>
        <item x="3759"/>
        <item m="1" x="5309"/>
        <item m="1" x="6630"/>
        <item m="1" x="4752"/>
        <item x="2890"/>
        <item x="695"/>
        <item x="3275"/>
        <item m="1" x="4465"/>
        <item x="1322"/>
        <item x="1044"/>
        <item x="1007"/>
        <item m="1" x="6482"/>
        <item m="1" x="7034"/>
        <item x="1461"/>
        <item m="1" x="7215"/>
        <item m="1" x="7198"/>
        <item x="461"/>
        <item x="2404"/>
        <item x="740"/>
        <item m="1" x="6204"/>
        <item m="1" x="6009"/>
        <item m="1" x="6378"/>
        <item m="1" x="6908"/>
        <item x="3021"/>
        <item x="462"/>
        <item x="463"/>
        <item x="486"/>
        <item m="1" x="7126"/>
        <item m="1" x="6635"/>
        <item x="2720"/>
        <item x="2744"/>
        <item m="1" x="4284"/>
        <item x="2001"/>
        <item x="962"/>
        <item x="2002"/>
        <item m="1" x="4717"/>
        <item m="1" x="5206"/>
        <item m="1" x="4902"/>
        <item m="1" x="4755"/>
        <item x="1625"/>
        <item m="1" x="5531"/>
        <item m="1" x="4624"/>
        <item m="1" x="5178"/>
        <item x="1726"/>
        <item x="2004"/>
        <item x="2005"/>
        <item m="1" x="6102"/>
        <item x="677"/>
        <item m="1" x="6711"/>
        <item x="42"/>
        <item m="1" x="5816"/>
        <item x="2006"/>
        <item m="1" x="5606"/>
        <item x="3415"/>
        <item x="2009"/>
        <item x="465"/>
        <item x="466"/>
        <item m="1" x="7007"/>
        <item m="1" x="6652"/>
        <item m="1" x="5054"/>
        <item x="467"/>
        <item x="1740"/>
        <item x="3161"/>
        <item x="3162"/>
        <item x="3833"/>
        <item x="1721"/>
        <item x="3022"/>
        <item x="656"/>
        <item x="3277"/>
        <item x="1101"/>
        <item x="1205"/>
        <item m="1" x="4538"/>
        <item m="1" x="4264"/>
        <item m="1" x="6984"/>
        <item x="469"/>
        <item x="1722"/>
        <item x="3753"/>
        <item m="1" x="6097"/>
        <item m="1" x="6050"/>
        <item m="1" x="5291"/>
        <item m="1" x="6448"/>
        <item x="4062"/>
        <item x="2661"/>
        <item x="275"/>
        <item x="1097"/>
        <item m="1" x="4631"/>
        <item x="2893"/>
        <item m="1" x="5345"/>
        <item x="2008"/>
        <item x="1209"/>
        <item m="1" x="7261"/>
        <item x="786"/>
        <item m="1" x="6471"/>
        <item x="1202"/>
        <item m="1" x="5954"/>
        <item x="3334"/>
        <item m="1" x="4964"/>
        <item m="1" x="4970"/>
        <item x="470"/>
        <item x="3835"/>
        <item x="2487"/>
        <item m="1" x="4739"/>
        <item x="2010"/>
        <item m="1" x="5182"/>
        <item x="512"/>
        <item m="1" x="5538"/>
        <item m="1" x="6160"/>
        <item m="1" x="6892"/>
        <item x="472"/>
        <item x="872"/>
        <item m="1" x="4341"/>
        <item x="473"/>
        <item m="1" x="4367"/>
        <item m="1" x="5527"/>
        <item m="1" x="5736"/>
        <item m="1" x="6422"/>
        <item m="1" x="5494"/>
        <item m="1" x="6302"/>
        <item m="1" x="5497"/>
        <item x="665"/>
        <item x="1734"/>
        <item x="3531"/>
        <item m="1" x="4232"/>
        <item x="680"/>
        <item m="1" x="4466"/>
        <item m="1" x="6267"/>
        <item m="1" x="6165"/>
        <item x="3416"/>
        <item m="1" x="5134"/>
        <item x="474"/>
        <item x="475"/>
        <item x="3722"/>
        <item m="1" x="5117"/>
        <item m="1" x="5683"/>
        <item m="1" x="5875"/>
        <item x="90"/>
        <item x="3023"/>
        <item m="1" x="4830"/>
        <item m="1" x="7234"/>
        <item m="1" x="6020"/>
        <item x="3455"/>
        <item m="1" x="5462"/>
        <item x="476"/>
        <item m="1" x="6724"/>
        <item m="1" x="6897"/>
        <item m="1" x="4670"/>
        <item m="1" x="6567"/>
        <item x="639"/>
        <item m="1" x="6850"/>
        <item m="1" x="4540"/>
        <item m="1" x="5047"/>
        <item m="1" x="5287"/>
        <item m="1" x="5561"/>
        <item m="1" x="5486"/>
        <item m="1" x="5149"/>
        <item m="1" x="6553"/>
        <item m="1" x="5924"/>
        <item m="1" x="6802"/>
        <item m="1" x="5279"/>
        <item m="1" x="4519"/>
        <item m="1" x="4862"/>
        <item m="1" x="4495"/>
        <item x="1390"/>
        <item x="760"/>
        <item x="56"/>
        <item x="2488"/>
        <item x="2011"/>
        <item x="2012"/>
        <item m="1" x="6077"/>
        <item x="3836"/>
        <item x="3739"/>
        <item m="1" x="4698"/>
        <item x="3005"/>
        <item m="1" x="4685"/>
        <item x="1037"/>
        <item x="3727"/>
        <item m="1" x="5101"/>
        <item x="1681"/>
        <item x="1210"/>
        <item x="212"/>
        <item m="1" x="5618"/>
        <item x="3454"/>
        <item x="777"/>
        <item m="1" x="6150"/>
        <item m="1" x="6886"/>
        <item x="3417"/>
        <item m="1" x="6820"/>
        <item x="3760"/>
        <item x="3418"/>
        <item x="477"/>
        <item x="478"/>
        <item m="1" x="4101"/>
        <item m="1" x="4223"/>
        <item m="1" x="5272"/>
        <item x="601"/>
        <item m="1" x="4224"/>
        <item x="2543"/>
        <item m="1" x="6597"/>
        <item m="1" x="4225"/>
        <item m="1" x="6283"/>
        <item m="1" x="5652"/>
        <item m="1" x="5840"/>
        <item m="1" x="7043"/>
        <item x="1413"/>
        <item x="2659"/>
        <item x="510"/>
        <item m="1" x="6078"/>
        <item m="1" x="5713"/>
        <item m="1" x="4784"/>
        <item x="1203"/>
        <item m="1" x="4614"/>
        <item m="1" x="6649"/>
        <item m="1" x="5596"/>
        <item m="1" x="5269"/>
        <item m="1" x="6227"/>
        <item m="1" x="6918"/>
        <item x="3771"/>
        <item m="1" x="5739"/>
        <item m="1" x="6689"/>
        <item m="1" x="6155"/>
        <item m="1" x="4938"/>
        <item m="1" x="5767"/>
        <item m="1" x="5496"/>
        <item m="1" x="6119"/>
        <item m="1" x="5274"/>
        <item m="1" x="5983"/>
        <item m="1" x="5915"/>
        <item x="3770"/>
        <item m="1" x="5411"/>
        <item m="1" x="6163"/>
        <item m="1" x="5908"/>
        <item m="1" x="5650"/>
        <item m="1" x="6593"/>
        <item x="1655"/>
        <item m="1" x="7143"/>
        <item m="1" x="4340"/>
        <item m="1" x="6990"/>
        <item m="1" x="6643"/>
        <item m="1" x="5782"/>
        <item x="3006"/>
        <item m="1" x="5135"/>
        <item m="1" x="5950"/>
        <item x="2493"/>
        <item x="1204"/>
        <item m="1" x="7201"/>
        <item m="1" x="5218"/>
        <item x="1058"/>
        <item m="1" x="4647"/>
        <item x="3751"/>
        <item x="1065"/>
        <item m="1" x="6579"/>
        <item x="3711"/>
        <item m="1" x="6128"/>
        <item m="1" x="6494"/>
        <item x="536"/>
        <item x="2064"/>
        <item m="1" x="5118"/>
        <item m="1" x="5082"/>
        <item m="1" x="4610"/>
        <item x="927"/>
        <item m="1" x="6830"/>
        <item x="1033"/>
        <item x="2715"/>
        <item m="1" x="6577"/>
        <item x="666"/>
        <item m="1" x="5290"/>
        <item x="859"/>
        <item x="1094"/>
        <item x="1198"/>
        <item x="3311"/>
        <item m="1" x="6032"/>
        <item m="1" x="7094"/>
        <item m="1" x="6816"/>
        <item x="2035"/>
        <item x="1650"/>
        <item m="1" x="7232"/>
        <item m="1" x="5681"/>
        <item x="2410"/>
        <item x="2411"/>
        <item x="2489"/>
        <item x="481"/>
        <item x="3025"/>
        <item x="2036"/>
        <item m="1" x="4372"/>
        <item x="3967"/>
        <item x="3138"/>
        <item m="1" x="4226"/>
        <item x="61"/>
        <item x="483"/>
        <item x="737"/>
        <item m="1" x="5176"/>
        <item m="1" x="6808"/>
        <item m="1" x="7072"/>
        <item m="1" x="4789"/>
        <item m="1" x="4653"/>
        <item m="1" x="6624"/>
        <item x="2037"/>
        <item x="3877"/>
        <item m="1" x="4786"/>
        <item m="1" x="4467"/>
        <item m="1" x="4227"/>
        <item x="853"/>
        <item m="1" x="6173"/>
        <item m="1" x="4315"/>
        <item x="1276"/>
        <item m="1" x="6152"/>
        <item x="2707"/>
        <item x="3756"/>
        <item m="1" x="5607"/>
        <item m="1" x="6464"/>
        <item m="1" x="5564"/>
        <item m="1" x="6248"/>
        <item m="1" x="4688"/>
        <item x="2719"/>
        <item x="2795"/>
        <item x="2796"/>
        <item x="2798"/>
        <item x="2797"/>
        <item m="1" x="5796"/>
        <item m="1" x="6229"/>
        <item x="1237"/>
        <item x="1238"/>
        <item x="1239"/>
        <item m="1" x="5920"/>
        <item x="2277"/>
        <item m="1" x="4908"/>
        <item m="1" x="4421"/>
        <item m="1" x="4424"/>
        <item m="1" x="6305"/>
        <item m="1" x="4666"/>
        <item x="2307"/>
        <item m="1" x="4183"/>
        <item m="1" x="4875"/>
        <item x="2315"/>
        <item x="127"/>
        <item m="1" x="5344"/>
        <item x="2335"/>
        <item x="2348"/>
        <item m="1" x="4197"/>
        <item m="1" x="4704"/>
        <item m="1" x="5854"/>
        <item m="1" x="5498"/>
        <item m="1" x="4430"/>
        <item m="1" x="5501"/>
        <item m="1" x="4218"/>
        <item m="1" x="6081"/>
        <item x="2399"/>
        <item m="1" x="4222"/>
        <item x="2408"/>
        <item x="2409"/>
        <item x="2412"/>
        <item x="1317"/>
        <item x="1319"/>
        <item x="1321"/>
        <item m="1" x="6191"/>
        <item x="912"/>
        <item x="897"/>
        <item m="1" x="7196"/>
        <item x="916"/>
        <item m="1" x="6870"/>
        <item m="1" x="5565"/>
        <item m="1" x="4370"/>
        <item m="1" x="7015"/>
        <item x="2490"/>
        <item x="3846"/>
        <item x="31"/>
        <item m="1" x="6342"/>
        <item x="32"/>
        <item m="1" x="5635"/>
        <item m="1" x="4917"/>
        <item m="1" x="7223"/>
        <item m="1" x="5265"/>
        <item x="2878"/>
        <item x="2885"/>
        <item x="2887"/>
        <item x="2879"/>
        <item x="2881"/>
        <item m="1" x="6910"/>
        <item x="2882"/>
        <item m="1" x="5937"/>
        <item m="1" x="7217"/>
        <item m="1" x="6631"/>
        <item m="1" x="5772"/>
        <item m="1" x="6312"/>
        <item m="1" x="6545"/>
        <item m="1" x="6566"/>
        <item m="1" x="4238"/>
        <item m="1" x="5145"/>
        <item m="1" x="6356"/>
        <item m="1" x="5152"/>
        <item m="1" x="4726"/>
        <item m="1" x="6913"/>
        <item m="1" x="4753"/>
        <item m="1" x="5666"/>
        <item m="1" x="6862"/>
        <item m="1" x="6507"/>
        <item m="1" x="5007"/>
        <item m="1" x="7199"/>
        <item m="1" x="4864"/>
        <item m="1" x="5292"/>
        <item m="1" x="5432"/>
        <item x="1027"/>
        <item x="1095"/>
        <item m="1" x="5256"/>
        <item x="1118"/>
        <item x="1119"/>
        <item x="1121"/>
        <item x="1122"/>
        <item x="1123"/>
        <item x="1124"/>
        <item x="1125"/>
        <item x="1126"/>
        <item x="1127"/>
        <item m="1" x="4100"/>
        <item m="1" x="5642"/>
        <item m="1" x="5339"/>
        <item x="1129"/>
        <item x="1130"/>
        <item x="1506"/>
        <item x="1507"/>
        <item x="1508"/>
        <item m="1" x="4317"/>
        <item x="1509"/>
        <item x="1510"/>
        <item x="1511"/>
        <item x="1512"/>
        <item x="1513"/>
        <item m="1" x="4381"/>
        <item x="1514"/>
        <item x="1515"/>
        <item x="1516"/>
        <item x="1517"/>
        <item x="1518"/>
        <item m="1" x="7132"/>
        <item x="1519"/>
        <item x="1520"/>
        <item m="1" x="4637"/>
        <item x="1521"/>
        <item x="1522"/>
        <item m="1" x="6197"/>
        <item m="1" x="4736"/>
        <item x="1523"/>
        <item x="1524"/>
        <item x="1525"/>
        <item x="1527"/>
        <item x="1528"/>
        <item x="1529"/>
        <item m="1" x="4948"/>
        <item x="2052"/>
        <item x="2053"/>
        <item m="1" x="6484"/>
        <item m="1" x="4733"/>
        <item x="2054"/>
        <item x="2055"/>
        <item x="963"/>
        <item m="1" x="4274"/>
        <item x="16"/>
        <item m="1" x="6280"/>
        <item m="1" x="6339"/>
        <item m="1" x="5670"/>
        <item m="1" x="5316"/>
        <item m="1" x="6002"/>
        <item m="1" x="6569"/>
        <item x="4001"/>
        <item x="4002"/>
        <item x="4003"/>
        <item m="1" x="4715"/>
        <item x="3897"/>
        <item x="3898"/>
        <item x="3899"/>
        <item x="3900"/>
        <item x="3901"/>
        <item x="3902"/>
        <item x="3903"/>
        <item x="3904"/>
        <item x="3905"/>
        <item x="3906"/>
        <item x="3907"/>
        <item x="3908"/>
        <item x="3909"/>
        <item x="3910"/>
        <item x="3911"/>
        <item x="3912"/>
        <item m="1" x="4474"/>
        <item x="1754"/>
        <item x="1750"/>
        <item m="1" x="6951"/>
        <item m="1" x="6040"/>
        <item m="1" x="5957"/>
        <item x="1422"/>
        <item x="1751"/>
        <item m="1" x="5067"/>
        <item x="1748"/>
        <item m="1" x="6818"/>
        <item m="1" x="5325"/>
        <item m="1" x="6542"/>
        <item m="1" x="6948"/>
        <item x="1447"/>
        <item m="1" x="5852"/>
        <item x="1448"/>
        <item x="889"/>
        <item m="1" x="6255"/>
        <item m="1" x="4847"/>
        <item m="1" x="6193"/>
        <item m="1" x="6690"/>
        <item m="1" x="5592"/>
        <item x="1464"/>
        <item m="1" x="5895"/>
        <item m="1" x="7204"/>
        <item m="1" x="7078"/>
        <item x="1577"/>
        <item x="2930"/>
        <item m="1" x="6263"/>
        <item x="2947"/>
        <item x="2190"/>
        <item m="1" x="5301"/>
        <item m="1" x="4487"/>
        <item m="1" x="4488"/>
        <item m="1" x="4489"/>
        <item m="1" x="4490"/>
        <item m="1" x="4491"/>
        <item x="2614"/>
        <item m="1" x="4746"/>
        <item m="1" x="4271"/>
        <item m="1" x="7054"/>
        <item x="2615"/>
        <item x="2616"/>
        <item x="2617"/>
        <item m="1" x="4278"/>
        <item m="1" x="5161"/>
        <item x="2618"/>
        <item m="1" x="6811"/>
        <item x="2619"/>
        <item m="1" x="5926"/>
        <item m="1" x="7146"/>
        <item m="1" x="7005"/>
        <item m="1" x="6619"/>
        <item x="271"/>
        <item x="1676"/>
        <item x="1678"/>
        <item x="1680"/>
        <item m="1" x="4683"/>
        <item x="1682"/>
        <item x="1687"/>
        <item x="1688"/>
        <item x="1690"/>
        <item x="1691"/>
        <item x="1692"/>
        <item x="1693"/>
        <item x="1694"/>
        <item x="1695"/>
        <item m="1" x="6017"/>
        <item x="1696"/>
        <item x="1697"/>
        <item x="1698"/>
        <item x="1699"/>
        <item x="1700"/>
        <item x="103"/>
        <item m="1" x="5095"/>
        <item m="1" x="6069"/>
        <item m="1" x="6712"/>
        <item m="1" x="5097"/>
        <item m="1" x="5449"/>
        <item m="1" x="6747"/>
        <item m="1" x="6799"/>
        <item m="1" x="5198"/>
        <item m="1" x="7184"/>
        <item m="1" x="5805"/>
        <item m="1" x="5212"/>
        <item m="1" x="7183"/>
        <item m="1" x="6116"/>
        <item m="1" x="7271"/>
        <item m="1" x="6033"/>
        <item m="1" x="6536"/>
        <item m="1" x="6287"/>
        <item m="1" x="5927"/>
        <item m="1" x="5814"/>
        <item m="1" x="6781"/>
        <item m="1" x="4999"/>
        <item m="1" x="5168"/>
        <item m="1" x="7264"/>
        <item m="1" x="6988"/>
        <item m="1" x="4658"/>
        <item m="1" x="5505"/>
        <item m="1" x="4511"/>
        <item m="1" x="5914"/>
        <item x="2130"/>
        <item m="1" x="6158"/>
        <item m="1" x="5584"/>
        <item x="2866"/>
        <item x="141"/>
        <item m="1" x="4849"/>
        <item x="142"/>
        <item x="3795"/>
        <item m="1" x="4136"/>
        <item x="3738"/>
        <item x="1456"/>
        <item x="3796"/>
        <item x="143"/>
        <item x="3797"/>
        <item x="3798"/>
        <item m="1" x="4117"/>
        <item m="1" x="5205"/>
        <item x="3808"/>
        <item m="1" x="5928"/>
        <item x="3824"/>
        <item m="1" x="5740"/>
        <item m="1" x="5217"/>
        <item x="1770"/>
        <item m="1" x="4594"/>
        <item m="1" x="5710"/>
        <item m="1" x="4686"/>
        <item m="1" x="6942"/>
        <item m="1" x="6164"/>
        <item m="1" x="6409"/>
        <item m="1" x="6856"/>
        <item m="1" x="4879"/>
        <item m="1" x="4584"/>
        <item m="1" x="6528"/>
        <item m="1" x="6319"/>
        <item m="1" x="4587"/>
        <item m="1" x="4769"/>
        <item m="1" x="6857"/>
        <item m="1" x="5433"/>
        <item x="2082"/>
        <item m="1" x="6718"/>
        <item m="1" x="7089"/>
        <item m="1" x="7018"/>
        <item m="1" x="6264"/>
        <item m="1" x="5060"/>
        <item m="1" x="5404"/>
        <item x="2078"/>
        <item m="1" x="6587"/>
        <item m="1" x="4586"/>
        <item m="1" x="4943"/>
        <item x="2087"/>
        <item m="1" x="6241"/>
        <item x="2098"/>
        <item m="1" x="4648"/>
        <item m="1" x="6782"/>
        <item m="1" x="6996"/>
        <item m="1" x="4694"/>
        <item m="1" x="7114"/>
        <item m="1" x="6414"/>
        <item m="1" x="5955"/>
        <item m="1" x="5361"/>
        <item m="1" x="5701"/>
        <item m="1" x="5735"/>
        <item x="3485"/>
        <item m="1" x="6540"/>
        <item x="3490"/>
        <item m="1" x="4327"/>
        <item m="1" x="7135"/>
        <item m="1" x="5656"/>
        <item m="1" x="4522"/>
        <item m="1" x="6316"/>
        <item m="1" x="4272"/>
        <item x="3518"/>
        <item m="1" x="4523"/>
        <item m="1" x="5422"/>
        <item m="1" x="5440"/>
        <item m="1" x="4524"/>
        <item m="1" x="4854"/>
        <item m="1" x="6544"/>
        <item m="1" x="6664"/>
        <item m="1" x="4528"/>
        <item m="1" x="4529"/>
        <item x="3541"/>
        <item m="1" x="5879"/>
        <item x="3534"/>
        <item m="1" x="4783"/>
        <item m="1" x="4669"/>
        <item m="1" x="6242"/>
        <item m="1" x="6216"/>
        <item m="1" x="6031"/>
        <item x="3540"/>
        <item m="1" x="7027"/>
        <item m="1" x="7249"/>
        <item m="1" x="5661"/>
        <item m="1" x="5146"/>
        <item x="3535"/>
        <item x="3533"/>
        <item m="1" x="5743"/>
        <item m="1" x="6846"/>
        <item m="1" x="6124"/>
        <item m="1" x="4334"/>
        <item m="1" x="4335"/>
        <item x="540"/>
        <item m="1" x="5545"/>
        <item m="1" x="4336"/>
        <item m="1" x="7096"/>
        <item x="543"/>
        <item x="544"/>
        <item x="545"/>
        <item m="1" x="5073"/>
        <item x="547"/>
        <item x="548"/>
        <item x="564"/>
        <item x="565"/>
        <item x="566"/>
        <item x="567"/>
        <item x="568"/>
        <item x="569"/>
        <item x="570"/>
        <item x="571"/>
        <item x="572"/>
        <item x="573"/>
        <item x="574"/>
        <item m="1" x="6488"/>
        <item x="575"/>
        <item x="576"/>
        <item x="577"/>
        <item m="1" x="6367"/>
        <item m="1" x="5965"/>
        <item m="1" x="4339"/>
        <item m="1" x="6157"/>
        <item m="1" x="6426"/>
        <item x="580"/>
        <item m="1" x="4899"/>
        <item x="582"/>
        <item x="583"/>
        <item x="584"/>
        <item m="1" x="6775"/>
        <item x="589"/>
        <item m="1" x="6021"/>
        <item x="678"/>
        <item x="689"/>
        <item x="691"/>
        <item m="1" x="5164"/>
        <item m="1" x="5810"/>
        <item m="1" x="7068"/>
        <item m="1" x="5312"/>
        <item m="1" x="4976"/>
        <item m="1" x="5234"/>
        <item m="1" x="5601"/>
        <item m="1" x="5649"/>
        <item x="3463"/>
        <item x="3468"/>
        <item x="3469"/>
        <item m="1" x="6011"/>
        <item m="1" x="6935"/>
        <item x="2024"/>
        <item m="1" x="5078"/>
        <item x="2025"/>
        <item x="2027"/>
        <item x="2028"/>
        <item x="2029"/>
        <item m="1" x="6015"/>
        <item x="2030"/>
        <item x="2031"/>
        <item x="2032"/>
        <item x="1169"/>
        <item m="1" x="6539"/>
        <item x="2033"/>
        <item x="435"/>
        <item x="442"/>
        <item x="1320"/>
        <item m="1" x="6853"/>
        <item m="1" x="4091"/>
        <item x="139"/>
        <item x="873"/>
        <item x="906"/>
        <item x="899"/>
        <item x="935"/>
        <item m="1" x="4316"/>
        <item m="1" x="4654"/>
        <item m="1" x="5585"/>
        <item m="1" x="5045"/>
        <item m="1" x="6855"/>
        <item m="1" x="6523"/>
        <item m="1" x="6953"/>
        <item x="988"/>
        <item x="987"/>
        <item x="991"/>
        <item x="992"/>
        <item x="993"/>
        <item x="994"/>
        <item x="995"/>
        <item x="990"/>
        <item m="1" x="5405"/>
        <item m="1" x="5991"/>
        <item x="996"/>
        <item m="1" x="6082"/>
        <item m="1" x="6824"/>
        <item m="1" x="6013"/>
        <item m="1" x="4776"/>
        <item m="1" x="6436"/>
        <item m="1" x="6810"/>
        <item m="1" x="4853"/>
        <item m="1" x="6332"/>
        <item m="1" x="5185"/>
        <item m="1" x="6501"/>
        <item x="165"/>
        <item m="1" x="6595"/>
        <item m="1" x="7191"/>
        <item m="1" x="5099"/>
        <item m="1" x="5429"/>
        <item m="1" x="4617"/>
        <item m="1" x="6421"/>
        <item m="1" x="5010"/>
        <item m="1" x="6923"/>
        <item m="1" x="6763"/>
        <item m="1" x="4634"/>
        <item m="1" x="5613"/>
        <item m="1" x="6220"/>
        <item m="1" x="5395"/>
        <item m="1" x="5729"/>
        <item m="1" x="5907"/>
        <item m="1" x="6686"/>
        <item m="1" x="5577"/>
        <item m="1" x="5958"/>
        <item m="1" x="6995"/>
        <item x="34"/>
        <item m="1" x="4380"/>
        <item m="1" x="6960"/>
        <item m="1" x="5566"/>
        <item m="1" x="7254"/>
        <item m="1" x="5119"/>
        <item m="1" x="6599"/>
        <item m="1" x="6324"/>
        <item m="1" x="6576"/>
        <item m="1" x="5387"/>
        <item m="1" x="7039"/>
        <item m="1" x="6459"/>
        <item m="1" x="5382"/>
        <item m="1" x="4893"/>
        <item m="1" x="5167"/>
        <item x="1120"/>
        <item x="3101"/>
        <item x="1131"/>
        <item x="1132"/>
        <item x="1133"/>
        <item x="1134"/>
        <item x="1135"/>
        <item x="1136"/>
        <item x="1137"/>
        <item x="1138"/>
        <item x="1139"/>
        <item m="1" x="5898"/>
        <item x="1530"/>
        <item m="1" x="6899"/>
        <item x="1531"/>
        <item x="1532"/>
        <item x="1533"/>
        <item m="1" x="4382"/>
        <item m="1" x="4383"/>
        <item m="1" x="4384"/>
        <item m="1" x="4385"/>
        <item m="1" x="4386"/>
        <item m="1" x="4387"/>
        <item m="1" x="4388"/>
        <item m="1" x="6917"/>
        <item m="1" x="4389"/>
        <item m="1" x="4390"/>
        <item m="1" x="6314"/>
        <item m="1" x="5416"/>
        <item x="1570"/>
        <item x="1551"/>
        <item m="1" x="6109"/>
        <item m="1" x="4393"/>
        <item m="1" x="5886"/>
        <item m="1" x="6187"/>
        <item x="1552"/>
        <item m="1" x="4391"/>
        <item m="1" x="5900"/>
        <item m="1" x="5120"/>
        <item m="1" x="4392"/>
        <item m="1" x="7020"/>
        <item m="1" x="6208"/>
        <item x="3139"/>
        <item m="1" x="6717"/>
        <item m="1" x="6169"/>
        <item m="1" x="7209"/>
        <item m="1" x="6026"/>
        <item x="3140"/>
        <item m="1" x="4320"/>
        <item x="947"/>
        <item x="948"/>
        <item x="6"/>
        <item x="949"/>
        <item m="1" x="4231"/>
        <item x="950"/>
        <item x="952"/>
        <item x="9"/>
        <item x="55"/>
        <item x="954"/>
        <item m="1" x="4277"/>
        <item x="971"/>
        <item x="17"/>
        <item x="972"/>
        <item x="973"/>
        <item x="18"/>
        <item m="1" x="4410"/>
        <item x="19"/>
        <item x="20"/>
        <item x="21"/>
        <item x="22"/>
        <item x="23"/>
        <item x="975"/>
        <item x="976"/>
        <item m="1" x="6792"/>
        <item x="2273"/>
        <item m="1" x="4422"/>
        <item x="2302"/>
        <item m="1" x="6911"/>
        <item x="2308"/>
        <item x="2318"/>
        <item x="2322"/>
        <item x="2325"/>
        <item x="2330"/>
        <item x="118"/>
        <item m="1" x="6090"/>
        <item x="2385"/>
        <item m="1" x="6708"/>
        <item m="1" x="5913"/>
        <item x="2405"/>
        <item x="2406"/>
        <item m="1" x="6561"/>
        <item m="1" x="6364"/>
        <item m="1" x="4711"/>
        <item m="1" x="6108"/>
        <item m="1" x="6885"/>
        <item m="1" x="4809"/>
        <item m="1" x="5902"/>
        <item m="1" x="5706"/>
        <item m="1" x="5785"/>
        <item x="4004"/>
        <item x="4005"/>
        <item m="1" x="6022"/>
        <item x="2666"/>
        <item x="2667"/>
        <item m="1" x="4991"/>
        <item m="1" x="7127"/>
        <item m="1" x="6512"/>
        <item m="1" x="6955"/>
        <item m="1" x="6095"/>
        <item x="1419"/>
        <item x="1421"/>
        <item x="59"/>
        <item x="1449"/>
        <item x="1450"/>
        <item x="1451"/>
        <item x="1452"/>
        <item x="1454"/>
        <item m="1" x="6477"/>
        <item x="2904"/>
        <item x="2905"/>
        <item m="1" x="6954"/>
        <item x="2940"/>
        <item m="1" x="6321"/>
        <item x="2952"/>
        <item m="1" x="5992"/>
        <item x="2958"/>
        <item m="1" x="4113"/>
        <item m="1" x="6246"/>
        <item m="1" x="4157"/>
        <item x="1326"/>
        <item x="1327"/>
        <item x="1328"/>
        <item x="1329"/>
        <item x="1330"/>
        <item x="1331"/>
        <item x="1332"/>
        <item x="1323"/>
        <item x="1324"/>
        <item x="1325"/>
        <item m="1" x="5932"/>
        <item x="3353"/>
        <item x="3357"/>
        <item x="3437"/>
        <item x="3359"/>
        <item x="37"/>
        <item m="1" x="5996"/>
        <item m="1" x="6982"/>
        <item x="3366"/>
        <item x="39"/>
        <item x="40"/>
        <item x="3383"/>
        <item m="1" x="5138"/>
        <item x="3389"/>
        <item x="3393"/>
        <item m="1" x="6677"/>
        <item x="3401"/>
        <item m="1" x="5236"/>
        <item x="3412"/>
        <item x="3414"/>
        <item x="3419"/>
        <item x="3420"/>
        <item m="1" x="6655"/>
        <item x="43"/>
        <item m="1" x="4130"/>
        <item x="2609"/>
        <item m="1" x="5988"/>
        <item x="2610"/>
        <item m="1" x="6796"/>
        <item m="1" x="6722"/>
        <item m="1" x="6751"/>
        <item x="79"/>
        <item x="791"/>
        <item m="1" x="4503"/>
        <item m="1" x="6538"/>
        <item m="1" x="6621"/>
        <item m="1" x="4628"/>
        <item m="1" x="5834"/>
        <item m="1" x="7253"/>
        <item m="1" x="5896"/>
        <item m="1" x="7090"/>
        <item m="1" x="6513"/>
        <item m="1" x="6205"/>
        <item m="1" x="6148"/>
        <item x="2435"/>
        <item m="1" x="7171"/>
        <item x="1240"/>
        <item x="1241"/>
        <item x="1242"/>
        <item x="1243"/>
        <item x="1244"/>
        <item x="104"/>
        <item m="1" x="6457"/>
        <item x="3831"/>
        <item x="3838"/>
        <item x="3494"/>
        <item m="1" x="4754"/>
        <item m="1" x="4525"/>
        <item m="1" x="4526"/>
        <item x="1789"/>
        <item m="1" x="5209"/>
        <item m="1" x="6836"/>
        <item m="1" x="5028"/>
        <item m="1" x="5832"/>
        <item m="1" x="4333"/>
        <item m="1" x="6729"/>
        <item x="537"/>
        <item x="581"/>
        <item x="595"/>
        <item x="600"/>
        <item x="602"/>
        <item m="1" x="5669"/>
        <item m="1" x="5754"/>
        <item m="1" x="4721"/>
        <item m="1" x="6603"/>
        <item m="1" x="5985"/>
        <item m="1" x="5406"/>
        <item x="1652"/>
        <item m="1" x="5831"/>
        <item x="1653"/>
        <item x="2803"/>
        <item x="2801"/>
        <item x="2802"/>
        <item x="2806"/>
        <item x="3556"/>
        <item x="3557"/>
        <item m="1" x="5859"/>
        <item m="1" x="4246"/>
        <item x="3558"/>
        <item x="1764"/>
        <item m="1" x="4104"/>
        <item m="1" x="4105"/>
        <item m="1" x="4084"/>
        <item x="223"/>
        <item x="3559"/>
        <item x="3560"/>
        <item x="230"/>
        <item x="3561"/>
        <item x="3562"/>
        <item x="231"/>
        <item m="1" x="5722"/>
        <item m="1" x="4532"/>
        <item x="3563"/>
        <item x="3564"/>
        <item x="132"/>
        <item x="3565"/>
        <item x="3566"/>
        <item x="3567"/>
        <item m="1" x="7278"/>
        <item x="133"/>
        <item m="1" x="4922"/>
        <item x="3568"/>
        <item x="3569"/>
        <item x="3570"/>
        <item x="3571"/>
        <item m="1" x="4247"/>
        <item x="3572"/>
        <item m="1" x="4872"/>
        <item x="3573"/>
        <item m="1" x="6338"/>
        <item m="1" x="4248"/>
        <item x="134"/>
        <item m="1" x="4288"/>
        <item x="3574"/>
        <item m="1" x="5764"/>
        <item m="1" x="4289"/>
        <item m="1" x="5537"/>
        <item m="1" x="4229"/>
        <item x="3575"/>
        <item x="3576"/>
        <item x="3710"/>
        <item x="3712"/>
        <item x="3715"/>
        <item m="1" x="4132"/>
        <item m="1" x="4133"/>
        <item m="1" x="4134"/>
        <item m="1" x="4135"/>
        <item x="3740"/>
        <item x="3743"/>
        <item x="3744"/>
        <item m="1" x="4546"/>
        <item m="1" x="4547"/>
        <item m="1" x="4555"/>
        <item m="1" x="4556"/>
        <item m="1" x="4557"/>
        <item m="1" x="4558"/>
        <item m="1" x="4559"/>
        <item m="1" x="4560"/>
        <item m="1" x="4561"/>
        <item m="1" x="4562"/>
        <item m="1" x="4563"/>
        <item m="1" x="4564"/>
        <item m="1" x="4565"/>
        <item m="1" x="4566"/>
        <item m="1" x="4567"/>
        <item m="1" x="4568"/>
        <item x="3310"/>
        <item x="311"/>
        <item m="1" x="4812"/>
        <item m="1" x="6162"/>
        <item m="1" x="5659"/>
        <item m="1" x="5847"/>
        <item m="1" x="6450"/>
        <item m="1" x="6461"/>
        <item m="1" x="7036"/>
        <item m="1" x="5311"/>
        <item x="871"/>
        <item m="1" x="4086"/>
        <item x="874"/>
        <item x="875"/>
        <item x="876"/>
        <item x="877"/>
        <item x="878"/>
        <item x="879"/>
        <item m="1" x="4112"/>
        <item x="880"/>
        <item x="881"/>
        <item x="882"/>
        <item x="883"/>
        <item x="884"/>
        <item x="885"/>
        <item x="886"/>
        <item x="887"/>
        <item x="49"/>
        <item x="888"/>
        <item m="1" x="4166"/>
        <item m="1" x="4176"/>
        <item m="1" x="4185"/>
        <item m="1" x="4186"/>
        <item m="1" x="4187"/>
        <item m="1" x="4192"/>
        <item m="1" x="4195"/>
        <item x="2372"/>
        <item m="1" x="4215"/>
        <item m="1" x="4219"/>
        <item x="107"/>
        <item m="1" x="6168"/>
        <item m="1" x="5398"/>
        <item m="1" x="4777"/>
        <item m="1" x="5442"/>
        <item m="1" x="6676"/>
        <item x="1140"/>
        <item x="1141"/>
        <item x="1142"/>
        <item x="1143"/>
        <item x="1144"/>
        <item x="1145"/>
        <item x="1146"/>
        <item x="1147"/>
        <item x="1148"/>
        <item x="1150"/>
        <item x="1151"/>
        <item x="1165"/>
        <item x="201"/>
        <item x="1166"/>
        <item x="1167"/>
        <item x="1159"/>
        <item x="1168"/>
        <item x="1170"/>
        <item x="1171"/>
        <item x="1153"/>
        <item x="1172"/>
        <item x="1173"/>
        <item x="1174"/>
        <item x="1154"/>
        <item x="1175"/>
        <item x="1155"/>
        <item m="1" x="4403"/>
        <item m="1" x="4404"/>
        <item m="1" x="4273"/>
        <item x="3141"/>
        <item m="1" x="4373"/>
        <item x="24"/>
        <item m="1" x="4245"/>
        <item x="977"/>
        <item x="978"/>
        <item x="25"/>
        <item x="979"/>
        <item x="26"/>
        <item x="27"/>
        <item x="980"/>
        <item m="1" x="7267"/>
        <item x="981"/>
        <item x="982"/>
        <item m="1" x="5680"/>
        <item m="1" x="6928"/>
        <item m="1" x="7011"/>
        <item m="1" x="5917"/>
        <item m="1" x="4795"/>
        <item m="1" x="7244"/>
        <item m="1" x="5953"/>
        <item m="1" x="4834"/>
        <item m="1" x="4714"/>
        <item m="1" x="5542"/>
        <item m="1" x="6070"/>
        <item m="1" x="6133"/>
        <item m="1" x="5586"/>
        <item m="1" x="6610"/>
        <item m="1" x="5391"/>
        <item m="1" x="6007"/>
        <item x="2377"/>
        <item m="1" x="6946"/>
        <item m="1" x="5923"/>
        <item m="1" x="5008"/>
        <item m="1" x="5638"/>
        <item m="1" x="4947"/>
        <item x="3841"/>
        <item x="4006"/>
        <item x="4008"/>
        <item x="901"/>
        <item m="1" x="6366"/>
        <item x="914"/>
        <item m="1" x="4257"/>
        <item m="1" x="4258"/>
        <item m="1" x="6970"/>
        <item x="2668"/>
        <item x="2669"/>
        <item x="3847"/>
        <item x="1403"/>
        <item x="2906"/>
        <item m="1" x="4114"/>
        <item x="2911"/>
        <item m="1" x="4115"/>
        <item x="3004"/>
        <item m="1" x="5744"/>
        <item x="2996"/>
        <item m="1" x="4123"/>
        <item x="2909"/>
        <item x="2944"/>
        <item x="2993"/>
        <item x="2941"/>
        <item m="1" x="4160"/>
        <item x="2931"/>
        <item x="2826"/>
        <item x="3856"/>
        <item x="3857"/>
        <item x="3858"/>
        <item x="3859"/>
        <item x="3860"/>
        <item x="3861"/>
        <item x="3862"/>
        <item x="3863"/>
        <item x="3864"/>
        <item x="1333"/>
        <item x="50"/>
        <item x="2195"/>
        <item m="1" x="6949"/>
        <item x="2194"/>
        <item x="2196"/>
        <item m="1" x="5459"/>
        <item m="1" x="5580"/>
        <item m="1" x="4475"/>
        <item m="1" x="4478"/>
        <item x="3332"/>
        <item x="3345"/>
        <item m="1" x="4492"/>
        <item x="3347"/>
        <item m="1" x="4493"/>
        <item m="1" x="4494"/>
        <item x="3427"/>
        <item x="44"/>
        <item x="3428"/>
        <item x="3429"/>
        <item x="46"/>
        <item x="3435"/>
        <item x="3436"/>
        <item m="1" x="5282"/>
        <item m="1" x="6860"/>
        <item m="1" x="6496"/>
        <item m="1" x="4742"/>
        <item m="1" x="7087"/>
        <item m="1" x="6080"/>
        <item m="1" x="7251"/>
        <item m="1" x="5417"/>
        <item m="1" x="5833"/>
        <item m="1" x="5771"/>
        <item m="1" x="5576"/>
        <item m="1" x="6299"/>
        <item m="1" x="6086"/>
        <item m="1" x="5170"/>
        <item m="1" x="4829"/>
        <item m="1" x="5477"/>
        <item m="1" x="4569"/>
        <item m="1" x="4570"/>
        <item m="1" x="4571"/>
        <item m="1" x="4572"/>
        <item m="1" x="4573"/>
        <item m="1" x="6578"/>
        <item m="1" x="4797"/>
        <item m="1" x="6256"/>
        <item m="1" x="7031"/>
        <item m="1" x="5544"/>
        <item m="1" x="7163"/>
        <item m="1" x="6139"/>
        <item x="2621"/>
        <item x="246"/>
        <item x="2622"/>
        <item x="2623"/>
        <item x="163"/>
        <item x="2426"/>
        <item x="2428"/>
        <item x="2431"/>
        <item x="2434"/>
        <item x="228"/>
        <item m="1" x="7167"/>
        <item x="2437"/>
        <item m="1" x="5297"/>
        <item x="2441"/>
        <item x="2449"/>
        <item m="1" x="5757"/>
        <item m="1" x="7180"/>
        <item x="2454"/>
        <item m="1" x="4888"/>
        <item m="1" x="7169"/>
        <item x="2462"/>
        <item x="2463"/>
        <item x="2466"/>
        <item x="2367"/>
        <item x="2407"/>
        <item m="1" x="6274"/>
        <item x="1713"/>
        <item x="1714"/>
        <item x="1715"/>
        <item m="1" x="6443"/>
        <item m="1" x="4841"/>
        <item x="1247"/>
        <item m="1" x="5187"/>
        <item m="1" x="5127"/>
        <item m="1" x="4607"/>
        <item m="1" x="4655"/>
        <item m="1" x="5730"/>
        <item m="1" x="7219"/>
        <item m="1" x="5605"/>
        <item m="1" x="7229"/>
        <item x="85"/>
        <item x="2136"/>
        <item x="2137"/>
        <item m="1" x="4682"/>
        <item m="1" x="6384"/>
        <item x="2139"/>
        <item m="1" x="6146"/>
        <item x="2141"/>
        <item m="1" x="7069"/>
        <item x="2143"/>
        <item m="1" x="4671"/>
        <item x="2144"/>
        <item x="2145"/>
        <item x="2146"/>
        <item x="2147"/>
        <item x="2148"/>
        <item x="2149"/>
        <item x="2150"/>
        <item x="2151"/>
        <item x="2152"/>
        <item x="2153"/>
        <item m="1" x="6432"/>
        <item x="2154"/>
        <item x="86"/>
        <item x="2155"/>
        <item x="2156"/>
        <item m="1" x="5025"/>
        <item x="2158"/>
        <item x="3834"/>
        <item m="1" x="4513"/>
        <item m="1" x="4516"/>
        <item x="1261"/>
        <item m="1" x="4514"/>
        <item x="1267"/>
        <item m="1" x="4517"/>
        <item m="1" x="5214"/>
        <item x="2092"/>
        <item x="3654"/>
        <item x="3656"/>
        <item m="1" x="4930"/>
        <item x="3655"/>
        <item m="1" x="6840"/>
        <item x="3663"/>
        <item m="1" x="6140"/>
        <item x="3653"/>
        <item x="3661"/>
        <item x="3659"/>
        <item x="3658"/>
        <item x="3487"/>
        <item x="578"/>
        <item x="514"/>
        <item x="549"/>
        <item x="550"/>
        <item x="551"/>
        <item x="552"/>
        <item x="553"/>
        <item m="1" x="4337"/>
        <item x="554"/>
        <item m="1" x="6723"/>
        <item m="1" x="4921"/>
        <item m="1" x="4338"/>
        <item m="1" x="5648"/>
        <item x="558"/>
        <item x="559"/>
        <item m="1" x="7181"/>
        <item x="561"/>
        <item x="562"/>
        <item x="563"/>
        <item x="579"/>
        <item x="585"/>
        <item x="586"/>
        <item x="587"/>
        <item x="588"/>
        <item x="603"/>
        <item x="615"/>
        <item x="631"/>
        <item m="1" x="4344"/>
        <item x="1495"/>
        <item x="1496"/>
        <item m="1" x="4740"/>
        <item x="3664"/>
        <item x="3665"/>
        <item x="3667"/>
        <item x="3668"/>
        <item x="3669"/>
        <item x="3670"/>
        <item m="1" x="6895"/>
        <item x="3672"/>
        <item x="3673"/>
        <item x="3674"/>
        <item x="3675"/>
        <item x="3676"/>
        <item x="3677"/>
        <item x="3878"/>
        <item m="1" x="4763"/>
        <item m="1" x="5610"/>
        <item m="1" x="4925"/>
        <item m="1" x="5063"/>
        <item m="1" x="5079"/>
        <item m="1" x="6018"/>
        <item m="1" x="7128"/>
        <item m="1" x="4423"/>
        <item m="1" x="4425"/>
        <item x="52"/>
        <item x="2341"/>
        <item x="2355"/>
        <item x="2365"/>
        <item m="1" x="5634"/>
        <item x="2375"/>
        <item m="1" x="4428"/>
        <item x="2403"/>
        <item m="1" x="5393"/>
        <item x="2722"/>
        <item m="1" x="4268"/>
        <item m="1" x="4266"/>
        <item x="2814"/>
        <item m="1" x="5948"/>
        <item x="2820"/>
        <item x="2819"/>
        <item m="1" x="4267"/>
        <item m="1" x="4295"/>
        <item x="2821"/>
        <item x="2810"/>
        <item x="2804"/>
        <item x="2808"/>
        <item x="2809"/>
        <item x="2807"/>
        <item x="2805"/>
        <item x="2811"/>
        <item x="2816"/>
        <item x="2818"/>
        <item x="2812"/>
        <item x="2815"/>
        <item x="2822"/>
        <item x="2823"/>
        <item x="2824"/>
        <item x="2813"/>
        <item x="2827"/>
        <item x="2828"/>
        <item m="1" x="4124"/>
        <item x="2829"/>
        <item m="1" x="4296"/>
        <item x="2832"/>
        <item x="2833"/>
        <item x="2834"/>
        <item m="1" x="6901"/>
        <item m="1" x="7220"/>
        <item m="1" x="6455"/>
        <item m="1" x="7022"/>
        <item x="3577"/>
        <item x="3578"/>
        <item m="1" x="6787"/>
        <item m="1" x="4249"/>
        <item x="3579"/>
        <item x="3580"/>
        <item x="252"/>
        <item x="3581"/>
        <item x="232"/>
        <item m="1" x="4533"/>
        <item x="3582"/>
        <item x="3583"/>
        <item x="3584"/>
        <item m="1" x="4159"/>
        <item m="1" x="4250"/>
        <item x="233"/>
        <item x="3585"/>
        <item m="1" x="4300"/>
        <item m="1" x="4106"/>
        <item m="1" x="4107"/>
        <item m="1" x="6053"/>
        <item m="1" x="4108"/>
        <item m="1" x="4301"/>
        <item x="3586"/>
        <item m="1" x="5811"/>
        <item m="1" x="6683"/>
        <item m="1" x="5070"/>
        <item m="1" x="6916"/>
        <item m="1" x="5684"/>
        <item m="1" x="6550"/>
        <item m="1" x="4302"/>
        <item m="1" x="4303"/>
        <item m="1" x="4304"/>
        <item m="1" x="4305"/>
        <item m="1" x="4306"/>
        <item x="3587"/>
        <item x="3588"/>
        <item m="1" x="4111"/>
        <item m="1" x="6138"/>
        <item x="3589"/>
        <item x="3590"/>
        <item x="3591"/>
        <item x="3592"/>
        <item x="234"/>
        <item x="3593"/>
        <item x="1796"/>
        <item x="1798"/>
        <item m="1" x="4251"/>
        <item x="242"/>
        <item x="1802"/>
        <item x="1815"/>
        <item x="1821"/>
        <item x="1824"/>
        <item m="1" x="4148"/>
        <item x="1827"/>
        <item x="1830"/>
        <item x="1831"/>
        <item x="1833"/>
        <item x="1834"/>
        <item x="1841"/>
        <item x="1843"/>
        <item x="1844"/>
        <item x="1845"/>
        <item x="1846"/>
        <item x="1848"/>
        <item x="1850"/>
        <item m="1" x="4149"/>
        <item x="1855"/>
        <item x="1856"/>
        <item x="1857"/>
        <item m="1" x="6408"/>
        <item x="1861"/>
        <item x="1869"/>
        <item x="67"/>
        <item x="1875"/>
        <item x="1876"/>
        <item x="1877"/>
        <item x="1878"/>
        <item m="1" x="4580"/>
        <item x="1879"/>
        <item x="1880"/>
        <item x="1881"/>
        <item x="1884"/>
        <item x="1886"/>
        <item x="1893"/>
        <item x="1896"/>
        <item x="1901"/>
        <item x="1904"/>
        <item x="1906"/>
        <item x="1913"/>
        <item x="1917"/>
        <item x="1918"/>
        <item x="1919"/>
        <item m="1" x="4150"/>
        <item x="1921"/>
        <item x="1925"/>
        <item x="1926"/>
        <item x="1929"/>
        <item x="1933"/>
        <item x="1937"/>
        <item x="226"/>
        <item x="1938"/>
        <item x="1939"/>
        <item x="1941"/>
        <item x="1944"/>
        <item x="185"/>
        <item x="126"/>
        <item x="1950"/>
        <item x="1952"/>
        <item x="1953"/>
        <item m="1" x="4122"/>
        <item x="1959"/>
        <item x="1966"/>
        <item x="1967"/>
        <item x="1968"/>
        <item x="1974"/>
        <item x="1979"/>
        <item x="1981"/>
        <item x="1983"/>
        <item x="1986"/>
        <item x="1987"/>
        <item x="1988"/>
        <item x="1996"/>
        <item x="1997"/>
        <item x="1999"/>
        <item x="2000"/>
        <item x="2003"/>
        <item x="2007"/>
        <item x="2013"/>
        <item m="1" x="5123"/>
        <item m="1" x="6962"/>
        <item x="2034"/>
        <item m="1" x="6307"/>
        <item x="2038"/>
        <item x="2039"/>
        <item x="315"/>
        <item x="332"/>
        <item x="415"/>
        <item x="429"/>
        <item x="449"/>
        <item x="479"/>
        <item x="482"/>
        <item x="3755"/>
        <item m="1" x="7140"/>
        <item x="3606"/>
        <item x="3607"/>
        <item x="3608"/>
        <item x="3609"/>
        <item x="3610"/>
        <item x="3611"/>
        <item m="1" x="5444"/>
        <item x="3612"/>
        <item m="1" x="6376"/>
        <item x="3613"/>
        <item m="1" x="6591"/>
        <item m="1" x="7243"/>
        <item m="1" x="5109"/>
        <item x="3614"/>
        <item m="1" x="5158"/>
        <item m="1" x="5159"/>
        <item x="3615"/>
        <item m="1" x="6258"/>
        <item x="3619"/>
        <item x="3620"/>
        <item m="1" x="5594"/>
        <item m="1" x="5863"/>
        <item m="1" x="5211"/>
        <item m="1" x="6608"/>
        <item m="1" x="6439"/>
        <item m="1" x="5367"/>
        <item m="1" x="4745"/>
        <item m="1" x="4962"/>
        <item m="1" x="5306"/>
        <item m="1" x="5665"/>
        <item m="1" x="5719"/>
        <item m="1" x="5677"/>
        <item m="1" x="5133"/>
        <item m="1" x="5024"/>
        <item m="1" x="7025"/>
        <item m="1" x="6438"/>
        <item m="1" x="6783"/>
        <item m="1" x="5841"/>
        <item m="1" x="6284"/>
        <item x="1315"/>
        <item x="1316"/>
        <item x="2040"/>
        <item x="2041"/>
        <item x="2042"/>
        <item x="2043"/>
        <item x="2044"/>
        <item x="2045"/>
        <item x="2046"/>
        <item x="2047"/>
        <item x="2048"/>
        <item x="2049"/>
        <item m="1" x="4371"/>
        <item x="890"/>
        <item m="1" x="4102"/>
        <item x="891"/>
        <item x="892"/>
        <item x="76"/>
        <item x="934"/>
        <item x="3892"/>
        <item x="3893"/>
        <item x="3894"/>
        <item x="3895"/>
        <item x="140"/>
        <item x="108"/>
        <item m="1" x="4376"/>
        <item x="2888"/>
        <item x="2889"/>
        <item x="2891"/>
        <item m="1" x="4377"/>
        <item m="1" x="4378"/>
        <item m="1" x="4137"/>
        <item m="1" x="4152"/>
        <item m="1" x="4236"/>
        <item m="1" x="4237"/>
        <item x="1393"/>
        <item x="1394"/>
        <item x="1090"/>
        <item x="1096"/>
        <item x="200"/>
        <item x="1098"/>
        <item x="1156"/>
        <item x="1157"/>
        <item x="1505"/>
        <item m="1" x="4153"/>
        <item x="1543"/>
        <item x="1544"/>
        <item x="1545"/>
        <item x="1546"/>
        <item x="1547"/>
        <item x="1548"/>
        <item x="1549"/>
        <item x="1550"/>
        <item x="125"/>
        <item x="1553"/>
        <item x="1555"/>
        <item m="1" x="4154"/>
        <item x="1557"/>
        <item m="1" x="4394"/>
        <item m="1" x="4395"/>
        <item x="1560"/>
        <item x="1561"/>
        <item x="1562"/>
        <item x="1563"/>
        <item x="1564"/>
        <item x="1565"/>
        <item x="1566"/>
        <item x="1567"/>
        <item x="1568"/>
        <item x="1569"/>
        <item m="1" x="4396"/>
        <item x="51"/>
        <item x="1571"/>
        <item x="1572"/>
        <item x="1573"/>
        <item x="1574"/>
        <item x="1575"/>
        <item x="77"/>
        <item x="28"/>
        <item x="183"/>
        <item x="1576"/>
        <item m="1" x="4397"/>
        <item x="1579"/>
        <item x="1580"/>
        <item x="1581"/>
        <item x="1582"/>
        <item x="1583"/>
        <item x="1584"/>
        <item x="1585"/>
        <item m="1" x="4398"/>
        <item m="1" x="4399"/>
        <item x="1586"/>
        <item m="1" x="4400"/>
        <item x="1587"/>
        <item x="1588"/>
        <item m="1" x="4401"/>
        <item x="1590"/>
        <item x="184"/>
        <item x="1591"/>
        <item x="1592"/>
        <item x="1593"/>
        <item x="1594"/>
        <item x="1595"/>
        <item x="1596"/>
        <item x="191"/>
        <item x="1597"/>
        <item x="1598"/>
        <item x="1599"/>
        <item m="1" x="4402"/>
        <item x="1600"/>
        <item x="1601"/>
        <item m="1" x="4127"/>
        <item x="983"/>
        <item x="984"/>
        <item m="1" x="4411"/>
        <item m="1" x="4412"/>
        <item m="1" x="4413"/>
        <item m="1" x="4414"/>
        <item m="1" x="4415"/>
        <item m="1" x="4416"/>
        <item m="1" x="4417"/>
        <item m="1" x="4418"/>
        <item m="1" x="4419"/>
        <item m="1" x="4420"/>
        <item x="2272"/>
        <item x="2283"/>
        <item x="2286"/>
        <item x="2287"/>
        <item x="2290"/>
        <item x="2291"/>
        <item x="2296"/>
        <item x="2297"/>
        <item x="2303"/>
        <item x="2309"/>
        <item x="2312"/>
        <item x="2313"/>
        <item x="2316"/>
        <item x="2319"/>
        <item x="2327"/>
        <item x="105"/>
        <item x="2329"/>
        <item x="2332"/>
        <item x="2337"/>
        <item x="2339"/>
        <item x="2340"/>
        <item x="2343"/>
        <item x="2345"/>
        <item x="2351"/>
        <item x="2354"/>
        <item x="2356"/>
        <item m="1" x="4426"/>
        <item x="2362"/>
        <item x="2364"/>
        <item x="2368"/>
        <item x="2371"/>
        <item x="2374"/>
        <item x="2376"/>
        <item x="2378"/>
        <item x="2379"/>
        <item x="2380"/>
        <item m="1" x="4427"/>
        <item x="2382"/>
        <item x="2383"/>
        <item x="2384"/>
        <item x="2386"/>
        <item x="2387"/>
        <item x="2389"/>
        <item m="1" x="4429"/>
        <item m="1" x="4431"/>
        <item m="1" x="4432"/>
        <item x="2394"/>
        <item m="1" x="4433"/>
        <item x="2400"/>
        <item m="1" x="4435"/>
        <item m="1" x="4436"/>
        <item m="1" x="4437"/>
        <item x="3471"/>
        <item x="3472"/>
        <item x="3027"/>
        <item x="3028"/>
        <item x="3029"/>
        <item x="3030"/>
        <item x="3031"/>
        <item x="3032"/>
        <item x="3033"/>
        <item x="3034"/>
        <item m="1" x="4093"/>
        <item x="3035"/>
        <item x="3036"/>
        <item x="3037"/>
        <item x="3038"/>
        <item x="3039"/>
        <item x="3040"/>
        <item x="3041"/>
        <item x="3042"/>
        <item x="3043"/>
        <item m="1" x="4097"/>
        <item x="3044"/>
        <item x="3045"/>
        <item x="3046"/>
        <item x="3047"/>
        <item x="3048"/>
        <item x="3049"/>
        <item x="3050"/>
        <item x="3051"/>
        <item x="3052"/>
        <item m="1" x="4087"/>
        <item x="3053"/>
        <item x="3054"/>
        <item x="3055"/>
        <item m="1" x="4094"/>
        <item x="3056"/>
        <item m="1" x="4090"/>
        <item x="3057"/>
        <item x="3058"/>
        <item x="3059"/>
        <item x="176"/>
        <item x="3060"/>
        <item x="3061"/>
        <item x="3062"/>
        <item x="3063"/>
        <item x="3064"/>
        <item x="3065"/>
        <item x="3066"/>
        <item x="1898"/>
        <item x="3067"/>
        <item x="3068"/>
        <item x="3069"/>
        <item x="3070"/>
        <item x="3071"/>
        <item x="3072"/>
        <item x="3073"/>
        <item x="3074"/>
        <item x="3075"/>
        <item x="3076"/>
        <item m="1" x="4085"/>
        <item x="3077"/>
        <item x="3078"/>
        <item x="3079"/>
        <item x="3080"/>
        <item x="3081"/>
        <item x="3082"/>
        <item m="1" x="4098"/>
        <item x="3083"/>
        <item x="3084"/>
        <item x="3085"/>
        <item x="3086"/>
        <item x="3087"/>
        <item x="3088"/>
        <item x="3089"/>
        <item x="3090"/>
        <item x="3091"/>
        <item x="3092"/>
        <item x="3093"/>
        <item x="3094"/>
        <item m="1" x="4095"/>
        <item x="3095"/>
        <item x="3096"/>
        <item m="1" x="4099"/>
        <item x="131"/>
        <item x="222"/>
        <item m="1" x="4092"/>
        <item x="3097"/>
        <item x="110"/>
        <item x="3098"/>
        <item x="198"/>
        <item x="3099"/>
        <item m="1" x="4096"/>
        <item x="3103"/>
        <item x="1341"/>
        <item x="3104"/>
        <item x="3105"/>
        <item x="3106"/>
        <item x="64"/>
        <item x="3107"/>
        <item x="3108"/>
        <item x="3109"/>
        <item x="3110"/>
        <item x="3111"/>
        <item x="3112"/>
        <item x="3113"/>
        <item x="3114"/>
        <item x="3115"/>
        <item x="3116"/>
        <item x="3117"/>
        <item x="3118"/>
        <item x="3119"/>
        <item x="3121"/>
        <item x="3122"/>
        <item x="3123"/>
        <item x="3124"/>
        <item m="1" x="4069"/>
        <item x="3125"/>
        <item x="3126"/>
        <item x="3128"/>
        <item x="3129"/>
        <item x="3130"/>
        <item m="1" x="4285"/>
        <item x="4009"/>
        <item x="2670"/>
        <item x="2671"/>
        <item x="4064"/>
        <item x="4066"/>
        <item x="1455"/>
        <item x="1457"/>
        <item x="1458"/>
        <item x="1459"/>
        <item x="1465"/>
        <item x="1466"/>
        <item x="1467"/>
        <item x="1468"/>
        <item x="1469"/>
        <item x="1470"/>
        <item m="1" x="6101"/>
        <item m="1" x="6662"/>
        <item m="1" x="5092"/>
        <item m="1" x="5356"/>
        <item m="1" x="5763"/>
        <item m="1" x="5980"/>
        <item m="1" x="6812"/>
        <item m="1" x="5052"/>
        <item m="1" x="4732"/>
        <item m="1" x="4986"/>
        <item m="1" x="5636"/>
        <item m="1" x="6107"/>
        <item m="1" x="6522"/>
        <item m="1" x="7276"/>
        <item m="1" x="5799"/>
        <item m="1" x="5005"/>
        <item m="1" x="6926"/>
        <item x="2923"/>
        <item m="1" x="4703"/>
        <item m="1" x="5597"/>
        <item x="2629"/>
        <item m="1" x="6243"/>
        <item m="1" x="7274"/>
        <item m="1" x="4605"/>
        <item m="1" x="6437"/>
        <item m="1" x="6613"/>
        <item m="1" x="4782"/>
        <item m="1" x="5528"/>
        <item m="1" x="5210"/>
        <item m="1" x="7265"/>
        <item m="1" x="6839"/>
        <item m="1" x="6221"/>
        <item m="1" x="4764"/>
        <item m="1" x="6036"/>
        <item m="1" x="5727"/>
        <item m="1" x="5200"/>
        <item m="1" x="5455"/>
        <item m="1" x="5514"/>
        <item m="1" x="6137"/>
        <item m="1" x="5861"/>
        <item m="1" x="5088"/>
        <item m="1" x="5199"/>
        <item m="1" x="6931"/>
        <item m="1" x="6570"/>
        <item m="1" x="6628"/>
        <item m="1" x="5516"/>
        <item m="1" x="4832"/>
        <item m="1" x="4914"/>
        <item m="1" x="4866"/>
        <item m="1" x="6927"/>
        <item m="1" x="5872"/>
        <item m="1" x="5507"/>
        <item m="1" x="7177"/>
        <item m="1" x="5468"/>
        <item m="1" x="6001"/>
        <item m="1" x="7003"/>
        <item m="1" x="6257"/>
        <item m="1" x="5828"/>
        <item m="1" x="6374"/>
        <item m="1" x="6930"/>
        <item m="1" x="5390"/>
        <item m="1" x="6880"/>
        <item m="1" x="7202"/>
        <item m="1" x="6750"/>
        <item m="1" x="6149"/>
        <item m="1" x="6887"/>
        <item m="1" x="5326"/>
        <item m="1" x="6914"/>
        <item m="1" x="6344"/>
        <item m="1" x="6407"/>
        <item m="1" x="7077"/>
        <item m="1" x="4828"/>
        <item m="1" x="5645"/>
        <item m="1" x="4966"/>
        <item m="1" x="5421"/>
        <item m="1" x="6375"/>
        <item m="1" x="7192"/>
        <item m="1" x="5608"/>
        <item m="1" x="5322"/>
        <item m="1" x="4261"/>
        <item m="1" x="7207"/>
        <item x="159"/>
        <item m="1" x="4831"/>
        <item m="1" x="5235"/>
        <item m="1" x="7141"/>
        <item m="1" x="6441"/>
        <item m="1" x="5360"/>
        <item m="1" x="6596"/>
        <item m="1" x="6906"/>
        <item m="1" x="6472"/>
        <item m="1" x="4706"/>
        <item m="1" x="5043"/>
        <item m="1" x="4702"/>
        <item m="1" x="6698"/>
        <item m="1" x="5245"/>
        <item m="1" x="5515"/>
        <item m="1" x="5651"/>
        <item m="1" x="5964"/>
        <item m="1" x="5858"/>
        <item m="1" x="5821"/>
        <item m="1" x="6346"/>
        <item m="1" x="6161"/>
        <item m="1" x="7074"/>
        <item m="1" x="6306"/>
        <item m="1" x="6981"/>
        <item m="1" x="6433"/>
        <item m="1" x="6136"/>
        <item m="1" x="6813"/>
        <item m="1" x="5899"/>
        <item m="1" x="4602"/>
        <item m="1" x="4761"/>
        <item m="1" x="5321"/>
        <item m="1" x="6654"/>
        <item m="1" x="5323"/>
        <item m="1" x="5906"/>
        <item m="1" x="4978"/>
        <item m="1" x="5181"/>
        <item m="1" x="6833"/>
        <item m="1" x="6063"/>
        <item m="1" x="6467"/>
        <item m="1" x="5231"/>
        <item m="1" x="7158"/>
        <item m="1" x="6516"/>
        <item m="1" x="4906"/>
        <item m="1" x="6113"/>
        <item m="1" x="4886"/>
        <item m="1" x="4622"/>
        <item m="1" x="5424"/>
        <item m="1" x="4871"/>
        <item m="1" x="6854"/>
        <item m="1" x="4700"/>
        <item m="1" x="5530"/>
        <item m="1" x="6964"/>
        <item m="1" x="6755"/>
        <item m="1" x="5402"/>
        <item m="1" x="7056"/>
        <item m="1" x="6276"/>
        <item m="1" x="4709"/>
        <item m="1" x="6673"/>
        <item m="1" x="6838"/>
        <item m="1" x="5371"/>
        <item m="1" x="6123"/>
        <item m="1" x="6440"/>
        <item m="1" x="5510"/>
        <item m="1" x="5778"/>
        <item m="1" x="7130"/>
        <item m="1" x="5700"/>
        <item m="1" x="7042"/>
        <item m="1" x="5986"/>
        <item m="1" x="7168"/>
        <item m="1" x="5191"/>
        <item m="1" x="4673"/>
        <item m="1" x="6445"/>
        <item m="1" x="6858"/>
        <item m="1" x="5611"/>
        <item m="1" x="5987"/>
        <item m="1" x="5080"/>
        <item m="1" x="5087"/>
        <item m="1" x="6154"/>
        <item m="1" x="4972"/>
        <item m="1" x="5295"/>
        <item m="1" x="5768"/>
        <item m="1" x="7099"/>
        <item m="1" x="6720"/>
        <item m="1" x="6347"/>
        <item m="1" x="6403"/>
        <item m="1" x="5385"/>
        <item m="1" x="5892"/>
        <item m="1" x="6903"/>
        <item m="1" x="6956"/>
        <item m="1" x="7268"/>
        <item m="1" x="6345"/>
        <item m="1" x="6230"/>
        <item m="1" x="5812"/>
        <item m="1" x="5946"/>
        <item m="1" x="4916"/>
        <item m="1" x="4900"/>
        <item m="1" x="7194"/>
        <item m="1" x="7091"/>
        <item m="1" x="6749"/>
        <item m="1" x="6094"/>
        <item m="1" x="5653"/>
        <item m="1" x="4729"/>
        <item m="1" x="6251"/>
        <item m="1" x="6402"/>
        <item m="1" x="4856"/>
        <item m="1" x="6753"/>
        <item m="1" x="5801"/>
        <item m="1" x="5543"/>
        <item m="1" x="5622"/>
        <item m="1" x="4877"/>
        <item m="1" x="4730"/>
        <item m="1" x="6185"/>
        <item m="1" x="6240"/>
        <item m="1" x="5947"/>
        <item m="1" x="6847"/>
        <item m="1" x="7115"/>
        <item m="1" x="5475"/>
        <item m="1" x="5783"/>
        <item m="1" x="4882"/>
        <item m="1" x="4693"/>
        <item m="1" x="6209"/>
        <item m="1" x="4949"/>
        <item m="1" x="5655"/>
        <item m="1" x="4975"/>
        <item m="1" x="5338"/>
        <item m="1" x="6601"/>
        <item m="1" x="5125"/>
        <item m="1" x="7213"/>
        <item m="1" x="5747"/>
        <item m="1" x="5975"/>
        <item m="1" x="5350"/>
        <item m="1" x="5753"/>
        <item m="1" x="6614"/>
        <item m="1" x="6861"/>
        <item m="1" x="7137"/>
        <item m="1" x="5373"/>
        <item m="1" x="6058"/>
        <item m="1" x="5294"/>
        <item m="1" x="4798"/>
        <item m="1" x="4600"/>
        <item m="1" x="7216"/>
        <item m="1" x="6415"/>
        <item m="1" x="4676"/>
        <item m="1" x="6675"/>
        <item m="1" x="4660"/>
        <item m="1" x="5593"/>
        <item m="1" x="5252"/>
        <item m="1" x="6166"/>
        <item m="1" x="4944"/>
        <item m="1" x="6848"/>
        <item m="1" x="6200"/>
        <item m="1" x="6639"/>
        <item m="1" x="5352"/>
        <item x="215"/>
        <item x="218"/>
        <item x="3010"/>
        <item x="3019"/>
        <item x="161"/>
        <item x="3024"/>
        <item x="3026"/>
        <item x="3350"/>
        <item x="3351"/>
        <item x="1334"/>
        <item x="1335"/>
        <item x="1336"/>
        <item x="180"/>
        <item x="1337"/>
        <item x="1338"/>
        <item x="2197"/>
        <item x="2198"/>
        <item x="3621"/>
        <item x="3622"/>
        <item x="3623"/>
        <item x="112"/>
        <item x="3626"/>
        <item x="197"/>
        <item x="3627"/>
        <item x="3628"/>
        <item x="3629"/>
        <item x="3630"/>
        <item x="3631"/>
        <item x="3632"/>
        <item x="3633"/>
        <item x="3634"/>
        <item x="3635"/>
        <item x="3636"/>
        <item x="3637"/>
        <item m="1" x="4330"/>
        <item m="1" x="4331"/>
        <item x="3638"/>
        <item x="3639"/>
        <item x="3640"/>
        <item x="3641"/>
        <item x="3642"/>
        <item x="3643"/>
        <item x="3644"/>
        <item x="3645"/>
        <item x="3646"/>
        <item x="3647"/>
        <item x="3648"/>
        <item x="3649"/>
        <item x="3650"/>
        <item x="3651"/>
        <item x="3652"/>
        <item x="3438"/>
        <item x="3439"/>
        <item x="3440"/>
        <item x="3441"/>
        <item x="3443"/>
        <item x="3444"/>
        <item x="1790"/>
        <item x="1791"/>
        <item x="1792"/>
        <item x="1793"/>
        <item m="1" x="4140"/>
        <item x="164"/>
        <item x="186"/>
        <item m="1" x="4502"/>
        <item x="2624"/>
        <item x="63"/>
        <item x="2625"/>
        <item x="2626"/>
        <item x="2627"/>
        <item x="2628"/>
        <item m="1" x="4322"/>
        <item x="29"/>
        <item m="1" x="4504"/>
        <item m="1" x="4506"/>
        <item m="1" x="4507"/>
        <item m="1" x="4508"/>
        <item m="1" x="4509"/>
        <item m="1" x="4510"/>
        <item x="264"/>
        <item x="265"/>
        <item x="266"/>
        <item x="267"/>
        <item x="268"/>
        <item x="269"/>
        <item x="270"/>
        <item x="272"/>
        <item x="273"/>
        <item x="3475"/>
        <item x="3477"/>
        <item x="1245"/>
        <item x="1246"/>
        <item x="1248"/>
        <item x="1249"/>
        <item x="1250"/>
        <item x="1251"/>
        <item x="1252"/>
        <item x="1253"/>
        <item x="1254"/>
        <item x="1745"/>
        <item x="1746"/>
        <item x="1747"/>
        <item x="1749"/>
        <item x="1755"/>
        <item x="1756"/>
        <item x="1757"/>
        <item x="1758"/>
        <item x="1760"/>
        <item x="1761"/>
        <item x="1762"/>
        <item x="1765"/>
        <item x="1767"/>
        <item x="1768"/>
        <item x="2101"/>
        <item x="2102"/>
        <item x="2103"/>
        <item x="2104"/>
        <item x="2105"/>
        <item x="2106"/>
        <item x="115"/>
        <item x="2107"/>
        <item x="116"/>
        <item x="2108"/>
        <item x="2109"/>
        <item x="2110"/>
        <item x="2111"/>
        <item x="2112"/>
        <item x="2113"/>
        <item x="117"/>
        <item x="2114"/>
        <item x="2115"/>
        <item x="2119"/>
        <item x="2120"/>
        <item x="2121"/>
        <item x="2122"/>
        <item x="2123"/>
        <item x="82"/>
        <item x="2124"/>
        <item x="2125"/>
        <item x="2126"/>
        <item x="2127"/>
        <item x="2128"/>
        <item m="1" x="4158"/>
        <item x="2129"/>
        <item m="1" x="4512"/>
        <item x="2131"/>
        <item x="2132"/>
        <item x="2133"/>
        <item x="249"/>
        <item x="83"/>
        <item x="84"/>
        <item m="1" x="4252"/>
        <item x="2134"/>
        <item x="2135"/>
        <item x="2138"/>
        <item x="2140"/>
        <item x="2142"/>
        <item m="1" x="4121"/>
        <item x="2157"/>
        <item x="2159"/>
        <item m="1" x="4287"/>
        <item x="87"/>
        <item x="2160"/>
        <item x="2161"/>
        <item x="2162"/>
        <item x="2163"/>
        <item x="2164"/>
        <item x="2165"/>
        <item x="2166"/>
        <item x="2167"/>
        <item x="2168"/>
        <item x="88"/>
        <item x="2169"/>
        <item x="2170"/>
        <item x="2171"/>
        <item x="2172"/>
        <item x="250"/>
        <item x="251"/>
        <item x="2173"/>
        <item x="2174"/>
        <item x="2175"/>
        <item x="2176"/>
        <item x="2177"/>
        <item x="2178"/>
        <item x="2179"/>
        <item x="2180"/>
        <item x="2181"/>
        <item x="2182"/>
        <item x="2183"/>
        <item x="2184"/>
        <item x="2185"/>
        <item x="2186"/>
        <item x="2187"/>
        <item x="3825"/>
        <item x="3839"/>
        <item x="3840"/>
        <item x="531"/>
        <item x="538"/>
        <item x="541"/>
        <item x="542"/>
        <item x="546"/>
        <item x="555"/>
        <item x="556"/>
        <item x="557"/>
        <item x="560"/>
        <item x="3492"/>
        <item x="3495"/>
        <item x="1501"/>
        <item x="3671"/>
        <item x="3678"/>
        <item x="3679"/>
        <item x="3680"/>
        <item x="3681"/>
        <item x="3682"/>
        <item x="3683"/>
        <item x="3684"/>
        <item x="3685"/>
        <item x="3686"/>
        <item x="3687"/>
        <item x="241"/>
        <item x="3913"/>
        <item x="3914"/>
        <item x="3915"/>
        <item x="3916"/>
        <item x="3917"/>
        <item x="3918"/>
        <item x="137"/>
        <item x="138"/>
        <item x="122"/>
        <item x="3919"/>
        <item m="1" x="4290"/>
        <item m="1" x="4307"/>
        <item x="3920"/>
        <item x="3921"/>
        <item x="3922"/>
        <item x="123"/>
        <item m="1" x="4145"/>
        <item x="152"/>
        <item x="75"/>
        <item x="3923"/>
        <item x="3924"/>
        <item x="3925"/>
        <item x="3926"/>
        <item x="3927"/>
        <item x="3928"/>
        <item m="1" x="4291"/>
        <item x="3929"/>
        <item x="3930"/>
        <item m="1" x="4308"/>
        <item x="3931"/>
        <item x="3932"/>
        <item x="236"/>
        <item m="1" x="4309"/>
        <item m="1" x="4253"/>
        <item m="1" x="4254"/>
        <item x="3933"/>
        <item x="3934"/>
        <item x="3935"/>
        <item x="3936"/>
        <item m="1" x="4146"/>
        <item x="3937"/>
        <item x="3938"/>
        <item x="3939"/>
        <item x="3940"/>
        <item m="1" x="4310"/>
        <item m="1" x="4255"/>
        <item x="3941"/>
        <item m="1" x="4147"/>
        <item x="3942"/>
        <item x="237"/>
        <item x="238"/>
        <item m="1" x="4292"/>
        <item x="3943"/>
        <item x="3944"/>
        <item x="3945"/>
        <item m="1" x="4311"/>
        <item m="1" x="4256"/>
        <item x="3946"/>
        <item x="3947"/>
        <item x="3948"/>
        <item x="3949"/>
        <item m="1" x="4312"/>
        <item m="1" x="4293"/>
        <item m="1" x="4294"/>
        <item x="3950"/>
        <item m="1" x="4313"/>
        <item x="3951"/>
        <item x="3952"/>
        <item x="3953"/>
        <item x="3954"/>
        <item m="1" x="4531"/>
        <item x="3955"/>
        <item x="2704"/>
        <item x="2737"/>
        <item x="2738"/>
        <item x="2739"/>
        <item x="2746"/>
        <item x="2750"/>
        <item x="2751"/>
        <item x="2753"/>
        <item x="2754"/>
        <item x="2755"/>
        <item x="2756"/>
        <item x="2757"/>
        <item x="2758"/>
        <item x="2759"/>
        <item x="2760"/>
        <item x="2761"/>
        <item x="2763"/>
        <item x="2764"/>
        <item x="2765"/>
        <item x="2768"/>
        <item x="2769"/>
        <item x="2770"/>
        <item x="2771"/>
        <item x="2772"/>
        <item x="2773"/>
        <item x="2774"/>
        <item x="2775"/>
        <item x="2776"/>
        <item x="2778"/>
        <item x="2779"/>
        <item x="2780"/>
        <item x="2781"/>
        <item x="2782"/>
        <item x="2783"/>
        <item x="2784"/>
        <item x="2785"/>
        <item x="2786"/>
        <item x="2787"/>
        <item x="2788"/>
        <item x="2789"/>
        <item x="2790"/>
        <item x="2791"/>
        <item x="2792"/>
        <item x="2793"/>
        <item x="2794"/>
        <item x="2799"/>
        <item x="2800"/>
        <item x="2825"/>
        <item x="2830"/>
        <item x="2831"/>
        <item x="2836"/>
        <item x="2837"/>
        <item x="2838"/>
        <item x="2839"/>
        <item x="2840"/>
        <item x="2841"/>
        <item x="2842"/>
        <item x="2844"/>
        <item m="1" x="4269"/>
        <item x="2845"/>
        <item x="2846"/>
        <item x="2847"/>
        <item x="2848"/>
        <item x="2849"/>
        <item x="2851"/>
        <item x="2852"/>
        <item x="2853"/>
        <item x="2854"/>
        <item x="2855"/>
        <item x="2856"/>
        <item x="2857"/>
        <item x="2858"/>
        <item x="2859"/>
        <item x="2860"/>
        <item x="2861"/>
        <item x="2862"/>
        <item x="2863"/>
        <item x="2864"/>
        <item x="2865"/>
        <item x="1663"/>
        <item x="1664"/>
        <item x="1665"/>
        <item x="1666"/>
        <item x="1667"/>
        <item x="1668"/>
        <item x="1669"/>
        <item x="1670"/>
        <item x="1671"/>
        <item x="1673"/>
        <item x="1277"/>
        <item x="1278"/>
        <item x="1279"/>
        <item x="1280"/>
        <item x="1281"/>
        <item m="1" x="4070"/>
        <item x="1282"/>
        <item x="1283"/>
        <item x="1284"/>
        <item m="1" x="4088"/>
        <item x="1286"/>
        <item x="1287"/>
        <item x="1288"/>
        <item x="1289"/>
        <item x="1290"/>
        <item x="1291"/>
        <item x="1292"/>
        <item x="1293"/>
        <item x="1294"/>
        <item x="1295"/>
        <item x="1296"/>
        <item x="1297"/>
        <item x="1299"/>
        <item x="1300"/>
        <item x="1301"/>
        <item x="1302"/>
        <item x="1303"/>
        <item x="1304"/>
        <item x="1305"/>
        <item m="1" x="4089"/>
        <item x="1307"/>
        <item x="1308"/>
        <item x="202"/>
        <item x="1309"/>
        <item x="1310"/>
        <item x="1311"/>
        <item x="1312"/>
        <item x="1313"/>
        <item x="1314"/>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3470"/>
        <item m="1" x="4110"/>
        <item x="3595"/>
        <item x="65"/>
        <item x="3596"/>
        <item x="3597"/>
        <item x="135"/>
        <item x="66"/>
        <item x="3725"/>
        <item x="488"/>
        <item x="1826"/>
        <item x="1860"/>
        <item x="1883"/>
        <item x="1900"/>
        <item x="1912"/>
        <item x="1935"/>
        <item x="1943"/>
        <item x="203"/>
        <item m="1" x="4585"/>
        <item m="1" x="4588"/>
        <item m="1" x="4589"/>
        <item m="1" x="4590"/>
        <item x="288"/>
        <item x="299"/>
        <item x="303"/>
        <item x="304"/>
        <item x="308"/>
        <item x="314"/>
        <item x="321"/>
        <item x="327"/>
        <item x="349"/>
        <item x="359"/>
        <item x="361"/>
        <item x="365"/>
        <item x="369"/>
        <item x="375"/>
        <item x="380"/>
        <item x="381"/>
        <item x="383"/>
        <item x="400"/>
        <item x="412"/>
        <item x="443"/>
        <item x="445"/>
        <item x="451"/>
        <item x="458"/>
        <item x="464"/>
        <item x="468"/>
        <item x="471"/>
        <item x="800"/>
        <item x="893"/>
        <item x="894"/>
        <item x="928"/>
        <item x="929"/>
        <item x="930"/>
        <item x="931"/>
        <item x="220"/>
        <item x="951"/>
        <item x="1099"/>
        <item x="1100"/>
        <item x="1158"/>
        <item x="1160"/>
        <item x="1161"/>
        <item x="1162"/>
        <item x="1163"/>
        <item x="1177"/>
        <item x="1178"/>
        <item x="1179"/>
        <item x="1180"/>
        <item x="1181"/>
        <item x="1182"/>
        <item x="1183"/>
        <item x="1184"/>
        <item x="1185"/>
        <item x="1186"/>
        <item x="1255"/>
        <item m="1" x="4077"/>
        <item m="1" x="4075"/>
        <item m="1" x="4076"/>
        <item m="1" x="4083"/>
        <item m="1" x="4078"/>
        <item m="1" x="4079"/>
        <item m="1" x="4080"/>
        <item x="1306"/>
        <item m="1" x="4068"/>
        <item m="1" x="4073"/>
        <item m="1" x="4072"/>
        <item m="1" x="4081"/>
        <item m="1" x="4082"/>
        <item x="1339"/>
        <item x="1340"/>
        <item x="1343"/>
        <item x="166"/>
        <item x="1344"/>
        <item x="1346"/>
        <item x="1347"/>
        <item x="1348"/>
        <item x="1350"/>
        <item x="1351"/>
        <item x="1353"/>
        <item x="1354"/>
        <item x="1355"/>
        <item x="1356"/>
        <item x="167"/>
        <item x="168"/>
        <item x="1357"/>
        <item x="1358"/>
        <item x="1359"/>
        <item x="1360"/>
        <item x="1361"/>
        <item x="1362"/>
        <item x="1363"/>
        <item x="1364"/>
        <item x="1365"/>
        <item x="1366"/>
        <item x="1367"/>
        <item x="1368"/>
        <item x="1369"/>
        <item x="169"/>
        <item x="1370"/>
        <item x="1371"/>
        <item x="216"/>
        <item x="1372"/>
        <item x="170"/>
        <item x="1373"/>
        <item x="1374"/>
        <item x="1375"/>
        <item x="1376"/>
        <item x="1377"/>
        <item x="1379"/>
        <item x="1381"/>
        <item x="1382"/>
        <item x="1383"/>
        <item x="1384"/>
        <item x="1385"/>
        <item x="1386"/>
        <item x="1387"/>
        <item x="1388"/>
        <item x="171"/>
        <item x="1460"/>
        <item x="1462"/>
        <item x="1463"/>
        <item x="1473"/>
        <item x="1502"/>
        <item x="1504"/>
        <item x="1534"/>
        <item x="1535"/>
        <item x="1536"/>
        <item x="1537"/>
        <item x="1538"/>
        <item x="1539"/>
        <item x="1540"/>
        <item x="1541"/>
        <item x="1542"/>
        <item x="1554"/>
        <item x="1556"/>
        <item x="1558"/>
        <item x="1559"/>
        <item x="1578"/>
        <item x="1589"/>
        <item x="1602"/>
        <item x="1603"/>
        <item x="1604"/>
        <item x="1605"/>
        <item x="1606"/>
        <item x="1607"/>
        <item x="1608"/>
        <item x="1609"/>
        <item x="1610"/>
        <item x="1611"/>
        <item x="1612"/>
        <item x="1613"/>
        <item x="1614"/>
        <item x="1615"/>
        <item x="1616"/>
        <item x="1626"/>
        <item x="1628"/>
        <item x="1629"/>
        <item x="1630"/>
        <item x="1631"/>
        <item x="1633"/>
        <item x="1634"/>
        <item x="1635"/>
        <item x="1636"/>
        <item x="1637"/>
        <item x="1638"/>
        <item x="1639"/>
        <item x="1642"/>
        <item x="1654"/>
        <item x="1657"/>
        <item x="1658"/>
        <item x="1659"/>
        <item x="1662"/>
        <item x="1771"/>
        <item x="1773"/>
        <item x="1774"/>
        <item x="1775"/>
        <item x="1776"/>
        <item x="1777"/>
        <item x="1778"/>
        <item x="1779"/>
        <item x="1780"/>
        <item x="1781"/>
        <item x="1782"/>
        <item x="1784"/>
        <item x="1785"/>
        <item x="1786"/>
        <item x="1787"/>
        <item x="1788"/>
        <item x="1882"/>
        <item x="1897"/>
        <item x="1903"/>
        <item x="1908"/>
        <item x="1965"/>
        <item x="1969"/>
        <item x="1993"/>
        <item x="1994"/>
        <item x="2074"/>
        <item x="2075"/>
        <item x="2076"/>
        <item x="2077"/>
        <item x="2079"/>
        <item x="2080"/>
        <item x="2081"/>
        <item x="2083"/>
        <item x="2084"/>
        <item x="2085"/>
        <item x="2086"/>
        <item x="2088"/>
        <item x="2089"/>
        <item x="2090"/>
        <item x="2091"/>
        <item x="2093"/>
        <item x="2094"/>
        <item x="2095"/>
        <item x="2096"/>
        <item x="2097"/>
        <item x="2099"/>
        <item x="2100"/>
        <item x="2188"/>
        <item x="2189"/>
        <item x="68"/>
        <item x="2201"/>
        <item x="2202"/>
        <item x="2203"/>
        <item x="162"/>
        <item x="2204"/>
        <item x="2205"/>
        <item x="2207"/>
        <item x="2208"/>
        <item x="2209"/>
        <item x="245"/>
        <item x="2210"/>
        <item x="2211"/>
        <item x="2212"/>
        <item x="2213"/>
        <item x="2214"/>
        <item x="2215"/>
        <item x="2216"/>
        <item x="2217"/>
        <item x="2218"/>
        <item x="2219"/>
        <item x="2220"/>
        <item x="2221"/>
        <item x="2266"/>
        <item x="2267"/>
        <item x="2270"/>
        <item x="2271"/>
        <item x="2276"/>
        <item x="2285"/>
        <item x="2363"/>
        <item x="2420"/>
        <item x="2421"/>
        <item x="2422"/>
        <item x="2424"/>
        <item x="227"/>
        <item x="2425"/>
        <item x="2427"/>
        <item x="2430"/>
        <item x="2433"/>
        <item x="2438"/>
        <item x="2439"/>
        <item x="2440"/>
        <item x="2443"/>
        <item x="2444"/>
        <item x="2445"/>
        <item x="2447"/>
        <item x="2448"/>
        <item x="2450"/>
        <item x="2451"/>
        <item x="2452"/>
        <item x="2453"/>
        <item x="62"/>
        <item x="2456"/>
        <item x="2458"/>
        <item x="2459"/>
        <item x="2465"/>
        <item x="2473"/>
        <item x="2475"/>
        <item x="276"/>
        <item x="277"/>
        <item x="278"/>
        <item x="279"/>
        <item x="280"/>
        <item x="281"/>
        <item x="282"/>
        <item x="283"/>
        <item x="284"/>
        <item x="285"/>
        <item x="286"/>
        <item x="287"/>
        <item x="2491"/>
        <item x="2492"/>
        <item x="2494"/>
        <item x="2495"/>
        <item x="2496"/>
        <item x="2497"/>
        <item x="2498"/>
        <item x="195"/>
        <item x="2499"/>
        <item x="154"/>
        <item x="128"/>
        <item x="2500"/>
        <item x="2501"/>
        <item x="129"/>
        <item x="2502"/>
        <item x="2503"/>
        <item x="2504"/>
        <item x="2505"/>
        <item x="2506"/>
        <item x="130"/>
        <item x="2507"/>
        <item x="2508"/>
        <item x="2509"/>
        <item x="2510"/>
        <item x="2511"/>
        <item x="2517"/>
        <item x="2519"/>
        <item x="2520"/>
        <item x="2521"/>
        <item x="78"/>
        <item x="2522"/>
        <item x="2523"/>
        <item x="2524"/>
        <item x="2525"/>
        <item x="2526"/>
        <item x="2527"/>
        <item x="2528"/>
        <item x="2529"/>
        <item x="2530"/>
        <item x="2531"/>
        <item x="2532"/>
        <item x="2533"/>
        <item x="2534"/>
        <item x="2535"/>
        <item x="2536"/>
        <item x="2537"/>
        <item x="2538"/>
        <item x="2539"/>
        <item x="2545"/>
        <item x="2550"/>
        <item x="2551"/>
        <item x="2552"/>
        <item x="2553"/>
        <item x="2554"/>
        <item x="178"/>
        <item x="2558"/>
        <item x="2559"/>
        <item x="2560"/>
        <item x="2561"/>
        <item x="2562"/>
        <item x="2563"/>
        <item x="2564"/>
        <item x="192"/>
        <item x="2565"/>
        <item x="2566"/>
        <item x="2567"/>
        <item x="204"/>
        <item x="2568"/>
        <item x="172"/>
        <item x="2569"/>
        <item x="2570"/>
        <item x="2571"/>
        <item x="2572"/>
        <item x="2573"/>
        <item x="2574"/>
        <item x="2575"/>
        <item x="2576"/>
        <item x="2577"/>
        <item x="2578"/>
        <item x="2579"/>
        <item x="173"/>
        <item x="2580"/>
        <item x="2581"/>
        <item x="2582"/>
        <item x="174"/>
        <item x="2583"/>
        <item x="2584"/>
        <item x="2585"/>
        <item x="2586"/>
        <item x="2587"/>
        <item x="2588"/>
        <item x="2589"/>
        <item x="2590"/>
        <item x="2591"/>
        <item x="2592"/>
        <item x="2593"/>
        <item x="2594"/>
        <item x="2595"/>
        <item x="2596"/>
        <item x="2597"/>
        <item x="2598"/>
        <item x="2599"/>
        <item x="2600"/>
        <item x="2601"/>
        <item x="2602"/>
        <item x="2603"/>
        <item x="2604"/>
        <item x="2605"/>
        <item x="2606"/>
        <item x="2630"/>
        <item x="2631"/>
        <item x="2632"/>
        <item x="2633"/>
        <item x="2634"/>
        <item x="2635"/>
        <item x="2637"/>
        <item x="2638"/>
        <item x="2639"/>
        <item x="2640"/>
        <item x="2641"/>
        <item x="2642"/>
        <item x="2643"/>
        <item x="2644"/>
        <item x="2672"/>
        <item x="2673"/>
        <item x="2674"/>
        <item x="2675"/>
        <item x="2676"/>
        <item x="2677"/>
        <item x="2678"/>
        <item x="2679"/>
        <item x="2680"/>
        <item x="2681"/>
        <item x="2682"/>
        <item x="2683"/>
        <item x="2684"/>
        <item x="2685"/>
        <item x="2686"/>
        <item x="2687"/>
        <item x="2688"/>
        <item x="2689"/>
        <item x="2691"/>
        <item x="2692"/>
        <item x="2693"/>
        <item x="2867"/>
        <item x="2868"/>
        <item x="2869"/>
        <item x="2870"/>
        <item x="2871"/>
        <item x="2872"/>
        <item x="2873"/>
        <item x="2874"/>
        <item x="2875"/>
        <item x="2876"/>
        <item x="2880"/>
        <item x="2886"/>
        <item x="2892"/>
        <item x="2921"/>
        <item x="2964"/>
        <item x="157"/>
        <item x="2991"/>
        <item x="3007"/>
        <item x="3011"/>
        <item x="3013"/>
        <item x="3016"/>
        <item x="3017"/>
        <item x="3018"/>
        <item x="3020"/>
        <item x="293"/>
        <item x="296"/>
        <item x="302"/>
        <item x="317"/>
        <item x="326"/>
        <item x="333"/>
        <item x="335"/>
        <item x="336"/>
        <item x="337"/>
        <item x="338"/>
        <item x="341"/>
        <item x="352"/>
        <item x="372"/>
        <item x="374"/>
        <item x="386"/>
        <item x="419"/>
        <item x="420"/>
        <item x="425"/>
        <item x="431"/>
        <item x="480"/>
        <item x="1378"/>
        <item x="3147"/>
        <item x="3148"/>
        <item x="3149"/>
        <item x="3151"/>
        <item x="3154"/>
        <item x="3156"/>
        <item x="3159"/>
        <item x="3163"/>
        <item x="3165"/>
        <item x="3166"/>
        <item x="3167"/>
        <item x="3168"/>
        <item x="3169"/>
        <item x="3172"/>
        <item x="3173"/>
        <item x="3174"/>
        <item x="3175"/>
        <item x="3178"/>
        <item x="3179"/>
        <item x="3181"/>
        <item x="3183"/>
        <item x="3184"/>
        <item x="3186"/>
        <item x="3187"/>
        <item x="3189"/>
        <item x="3190"/>
        <item x="3192"/>
        <item x="3194"/>
        <item x="3197"/>
        <item x="3198"/>
        <item x="3199"/>
        <item x="3200"/>
        <item x="3201"/>
        <item x="3202"/>
        <item x="3205"/>
        <item x="3206"/>
        <item x="3207"/>
        <item x="3208"/>
        <item x="3209"/>
        <item x="3211"/>
        <item x="3212"/>
        <item x="3213"/>
        <item x="3214"/>
        <item x="3215"/>
        <item x="3216"/>
        <item x="3218"/>
        <item x="3219"/>
        <item x="3220"/>
        <item x="3221"/>
        <item x="3222"/>
        <item x="3223"/>
        <item x="3226"/>
        <item x="3227"/>
        <item x="3230"/>
        <item x="3231"/>
        <item x="3234"/>
        <item x="3235"/>
        <item x="3237"/>
        <item x="3242"/>
        <item x="3243"/>
        <item x="3245"/>
        <item x="3246"/>
        <item x="3247"/>
        <item x="3248"/>
        <item x="3251"/>
        <item x="3252"/>
        <item x="3253"/>
        <item x="3254"/>
        <item x="3255"/>
        <item x="3259"/>
        <item x="3261"/>
        <item x="3262"/>
        <item x="3263"/>
        <item x="3264"/>
        <item x="3265"/>
        <item x="3266"/>
        <item x="3267"/>
        <item x="3269"/>
        <item x="3270"/>
        <item x="3273"/>
        <item x="3276"/>
        <item x="3278"/>
        <item x="3279"/>
        <item x="3280"/>
        <item x="3281"/>
        <item x="3282"/>
        <item x="3283"/>
        <item x="3284"/>
        <item x="3285"/>
        <item x="3286"/>
        <item x="3287"/>
        <item x="3288"/>
        <item x="3289"/>
        <item x="3290"/>
        <item x="3291"/>
        <item x="3292"/>
        <item x="3293"/>
        <item x="3294"/>
        <item x="3297"/>
        <item x="3298"/>
        <item x="3303"/>
        <item x="3305"/>
        <item x="3308"/>
        <item x="3312"/>
        <item x="3313"/>
        <item x="3314"/>
        <item x="3315"/>
        <item x="3316"/>
        <item x="3317"/>
        <item x="3318"/>
        <item x="3319"/>
        <item x="3320"/>
        <item x="3321"/>
        <item x="3323"/>
        <item x="3324"/>
        <item x="3325"/>
        <item x="3326"/>
        <item x="3327"/>
        <item x="3328"/>
        <item x="3329"/>
        <item x="3333"/>
        <item x="3337"/>
        <item x="3338"/>
        <item x="3340"/>
        <item x="3341"/>
        <item x="3342"/>
        <item x="3343"/>
        <item x="3344"/>
        <item x="3346"/>
        <item x="3348"/>
        <item x="3349"/>
        <item x="3446"/>
        <item x="3447"/>
        <item x="3448"/>
        <item x="3450"/>
        <item x="3451"/>
        <item x="3482"/>
        <item x="3484"/>
        <item x="3536"/>
        <item x="3537"/>
        <item x="3538"/>
        <item x="3539"/>
        <item x="3542"/>
        <item x="3543"/>
        <item x="3544"/>
        <item x="3545"/>
        <item x="3546"/>
        <item x="3547"/>
        <item x="3548"/>
        <item x="3549"/>
        <item x="3550"/>
        <item x="3551"/>
        <item x="3552"/>
        <item x="3553"/>
        <item x="3594"/>
        <item x="3598"/>
        <item x="3599"/>
        <item x="3600"/>
        <item x="3601"/>
        <item x="3602"/>
        <item x="3603"/>
        <item x="3604"/>
        <item x="3605"/>
        <item x="3660"/>
        <item x="219"/>
        <item x="3688"/>
        <item x="3689"/>
        <item x="3690"/>
        <item x="3691"/>
        <item x="3692"/>
        <item x="3693"/>
        <item x="3694"/>
        <item x="3695"/>
        <item x="3696"/>
        <item x="3697"/>
        <item x="3732"/>
        <item x="3746"/>
        <item x="3747"/>
        <item x="3748"/>
        <item x="3749"/>
        <item x="3750"/>
        <item x="121"/>
        <item x="489"/>
        <item x="490"/>
        <item x="3776"/>
        <item x="3777"/>
        <item x="3778"/>
        <item x="3779"/>
        <item x="3780"/>
        <item x="3781"/>
        <item x="3782"/>
        <item x="3783"/>
        <item x="3784"/>
        <item x="3785"/>
        <item x="3786"/>
        <item x="3787"/>
        <item x="3788"/>
        <item x="3789"/>
        <item x="3790"/>
        <item x="3791"/>
        <item x="3792"/>
        <item x="3793"/>
        <item x="3794"/>
        <item x="80"/>
        <item x="97"/>
        <item x="98"/>
        <item x="99"/>
        <item x="100"/>
        <item x="101"/>
        <item x="102"/>
        <item x="491"/>
        <item x="492"/>
        <item x="493"/>
        <item x="494"/>
        <item x="495"/>
        <item x="496"/>
        <item x="497"/>
        <item x="498"/>
        <item x="499"/>
        <item x="500"/>
        <item x="501"/>
        <item x="502"/>
        <item x="503"/>
        <item x="504"/>
        <item x="505"/>
        <item x="506"/>
        <item x="507"/>
        <item x="508"/>
        <item x="509"/>
        <item x="113"/>
        <item x="3849"/>
        <item x="3850"/>
        <item x="3851"/>
        <item x="114"/>
        <item x="3852"/>
        <item x="3853"/>
        <item x="3854"/>
        <item x="3855"/>
        <item x="3865"/>
        <item x="3866"/>
        <item x="3867"/>
        <item x="3868"/>
        <item x="3869"/>
        <item x="3871"/>
        <item x="3873"/>
        <item x="3876"/>
        <item x="260"/>
        <item x="3879"/>
        <item x="3880"/>
        <item x="3881"/>
        <item x="3882"/>
        <item x="261"/>
        <item x="262"/>
        <item x="3883"/>
        <item x="3884"/>
        <item x="3885"/>
        <item x="263"/>
        <item x="3886"/>
        <item x="3887"/>
        <item x="3888"/>
        <item x="3889"/>
        <item x="3890"/>
        <item x="3891"/>
        <item x="3896"/>
        <item x="3956"/>
        <item x="3957"/>
        <item x="3958"/>
        <item x="3959"/>
        <item x="3960"/>
        <item x="3961"/>
        <item x="3962"/>
        <item x="396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517"/>
        <item x="518"/>
        <item x="519"/>
        <item x="520"/>
        <item x="521"/>
        <item x="522"/>
        <item x="523"/>
        <item x="524"/>
        <item x="525"/>
        <item x="526"/>
        <item x="527"/>
        <item x="668"/>
        <item x="3657"/>
        <item x="3662"/>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multipleItemSelectionAllowed="1"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defaultSubtotal="0">
      <items count="3">
        <item x="1"/>
        <item x="0"/>
        <item x="2"/>
      </items>
    </pivotField>
    <pivotField compact="0" outline="0" showAll="0"/>
    <pivotField compact="0" outline="0" showAll="0"/>
    <pivotField compact="0" outline="0" showAll="0"/>
  </pivotFields>
  <rowFields count="3">
    <field x="2"/>
    <field x="4"/>
    <field x="3"/>
  </rowFields>
  <rowItems count="4">
    <i>
      <x v="204"/>
    </i>
    <i>
      <x v="239"/>
    </i>
    <i>
      <x v="271"/>
    </i>
    <i t="grand">
      <x/>
    </i>
  </rowItems>
  <colItems count="1">
    <i/>
  </colItems>
  <pageFields count="1">
    <pageField fld="25" item="0" hier="-1"/>
  </pageFields>
  <dataFields count="1">
    <dataField name="Cuenta de RUC" fld="0" subtotal="count" baseField="0" baseItem="0"/>
  </dataField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a2" displayName="Tabla2" ref="A1:AC4809" totalsRowShown="0" tableBorderDxfId="29">
  <autoFilter ref="A1:AC4809" xr:uid="{00000000-000C-0000-FFFF-FFFF00000000}"/>
  <sortState xmlns:xlrd2="http://schemas.microsoft.com/office/spreadsheetml/2017/richdata2" ref="A2:AC4809">
    <sortCondition ref="AB1:AB4809"/>
  </sortState>
  <tableColumns count="29">
    <tableColumn id="1" xr3:uid="{00000000-0010-0000-0000-000001000000}" name="RUC" dataDxfId="28"/>
    <tableColumn id="2" xr3:uid="{00000000-0010-0000-0000-000002000000}" name="EMPRESA" dataDxfId="27"/>
    <tableColumn id="3" xr3:uid="{00000000-0010-0000-0000-000003000000}" name="CONTRATISTA PRNCIPAL" dataDxfId="26"/>
    <tableColumn id="4" xr3:uid="{00000000-0010-0000-0000-000004000000}" name="Nro. DNI / CE" dataDxfId="25"/>
    <tableColumn id="5" xr3:uid="{00000000-0010-0000-0000-000005000000}" name="APELLIDOS Y NOMBRES" dataDxfId="24"/>
    <tableColumn id="6" xr3:uid="{00000000-0010-0000-0000-000006000000}" name="FECHA NACIMIENTO" dataDxfId="23"/>
    <tableColumn id="7" xr3:uid="{00000000-0010-0000-0000-000007000000}" name="TIPO TRABAJADOR" dataDxfId="22"/>
    <tableColumn id="8" xr3:uid="{00000000-0010-0000-0000-000008000000}" name="TITULO DE PUESTO/CARGO" dataDxfId="21"/>
    <tableColumn id="9" xr3:uid="{00000000-0010-0000-0000-000009000000}" name="NOMBRE DE OBRA DONDE ESTA ASIGNADO DURANTE EL MES REPORTADO" dataDxfId="20"/>
    <tableColumn id="10" xr3:uid="{00000000-0010-0000-0000-00000A000000}" name="DOMICILIO DE TRABAJADOR" dataDxfId="19"/>
    <tableColumn id="11" xr3:uid="{00000000-0010-0000-0000-00000B000000}" name="DISTRITO SEGÚN DNI" dataDxfId="18"/>
    <tableColumn id="12" xr3:uid="{00000000-0010-0000-0000-00000C000000}" name="GENERO" dataDxfId="17"/>
    <tableColumn id="13" xr3:uid="{00000000-0010-0000-0000-00000D000000}" name="FECHA CESE/BAJA" dataDxfId="16"/>
    <tableColumn id="14" xr3:uid="{00000000-0010-0000-0000-00000E000000}" name="NACIONALIDAD" dataDxfId="15"/>
    <tableColumn id="15" xr3:uid="{00000000-0010-0000-0000-00000F000000}" name="FECHA INICIO DE LABORES EN OBRA" dataDxfId="14"/>
    <tableColumn id="16" xr3:uid="{00000000-0010-0000-0000-000010000000}" name="ESTADO" dataDxfId="13"/>
    <tableColumn id="17" xr3:uid="{00000000-0010-0000-0000-000011000000}" name="TIPO DE CONTRATO LABORAL" dataDxfId="12"/>
    <tableColumn id="27" xr3:uid="{EA8B1CA1-B8DE-4139-812E-2C41BBD434BC}" name="EPC/CJV" dataDxfId="11">
      <calculatedColumnFormula>IFERROR(VLOOKUP(Tabla2[[#This Row],[CONTRATISTA PRNCIPAL]],Hoja1!$L$5:$M$9,2,FALSE),"CJV")</calculatedColumnFormula>
    </tableColumn>
    <tableColumn id="26" xr3:uid="{A5CA43DF-A74C-4856-B8E4-66686245A03C}" name="Tipo de Empresa" dataDxfId="10">
      <calculatedColumnFormula>IF(Tabla2[[#This Row],[EMPRESA]]=Tabla2[[#This Row],[CONTRATISTA PRNCIPAL]],"Principal","Secundaria")</calculatedColumnFormula>
    </tableColumn>
    <tableColumn id="20" xr3:uid="{00000000-0010-0000-0000-000014000000}" name="Contratistas" dataDxfId="9" dataCellStyle="Comma">
      <calculatedColumnFormula>IFERROR(1/COUNTIF(Tabla2[CONTRATISTA PRNCIPAL],Tabla2[[#This Row],[CONTRATISTA PRNCIPAL]]),0)</calculatedColumnFormula>
    </tableColumn>
    <tableColumn id="25" xr3:uid="{5331C405-A271-41F1-8704-FE8311BDC0D8}" name="Edad" dataDxfId="8" dataCellStyle="Comma">
      <calculatedColumnFormula>IF(((TODAY()-Tabla2[[#This Row],[FECHA NACIMIENTO]])/365)&lt;18,"Corregir", IF(((TODAY()-Tabla2[[#This Row],[FECHA NACIMIENTO]])/365)&gt;80, "Corregir",ROUNDDOWN(((TODAY()-Tabla2[[#This Row],[FECHA NACIMIENTO]])/365),0)))</calculatedColumnFormula>
    </tableColumn>
    <tableColumn id="23" xr3:uid="{00000000-0010-0000-0000-000017000000}" name="Rango Edades" dataDxfId="7" dataCellStyle="Comma">
      <calculatedColumnFormula>(IF(AND(((TODAY()-Tabla2[[#This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calculatedColumnFormula>
    </tableColumn>
    <tableColumn id="22" xr3:uid="{00000000-0010-0000-0000-000016000000}" name="Validar Edad" dataDxfId="6" dataCellStyle="Comma">
      <calculatedColumnFormula>+IF(Tabla2[[#This Row],[Edad]]="Corregir","Corregir","Ok")</calculatedColumnFormula>
    </tableColumn>
    <tableColumn id="21" xr3:uid="{00000000-0010-0000-0000-000015000000}" name="Zona de Influencia" dataDxfId="5" dataCellStyle="Comma">
      <calculatedColumnFormula>+IFERROR(VLOOKUP(Tabla2[[#This Row],[DISTRITO SEGÚN DNI]],Hoja1!$A$2:$B$55,2,FALSE),"No")</calculatedColumnFormula>
    </tableColumn>
    <tableColumn id="18" xr3:uid="{00000000-0010-0000-0000-000012000000}" name="Validar Genero" dataDxfId="4" dataCellStyle="Comma">
      <calculatedColumnFormula>IF(OR(LOWER(Tabla2[[#This Row],[GENERO]])="masculino", LOWER(Tabla2[[#This Row],[GENERO]])="femenino"),"OK","Corregir")</calculatedColumnFormula>
    </tableColumn>
    <tableColumn id="19" xr3:uid="{00000000-0010-0000-0000-000013000000}" name="ValidarDNI" dataDxfId="3" dataCellStyle="Comma">
      <calculatedColumnFormula>+IF(Tabla2[[#This Row],[Nro. DNI / CE]]="","Corregir",IF(LEN(Tabla2[[#This Row],[Nro. DNI / CE]])&gt;=8,"OK","Corregir"))</calculatedColumnFormula>
    </tableColumn>
    <tableColumn id="24" xr3:uid="{91FF85AD-9128-409F-B29A-F3951FD8537B}" name="Trabajador" dataDxfId="2" dataCellStyle="Comma">
      <calculatedColumnFormula>COUNTIF(Tabla2[APELLIDOS Y NOMBRES],Tabla2[[#This Row],[APELLIDOS Y NOMBRES]])</calculatedColumnFormula>
    </tableColumn>
    <tableColumn id="28" xr3:uid="{38191D63-9CE1-44A8-9CEC-3F5C6A663581}" name="Bajas" dataDxfId="1">
      <calculatedColumnFormula>+IFERROR(IF(Tabla2[[#This Row],[FECHA CESE/BAJA]]="","No Aplica",IF(AND(MONTH(Tabla2[[#This Row],[FECHA CESE/BAJA]])=MONTH(TODAY()-30),YEAR(Tabla2[[#This Row],[FECHA CESE/BAJA]])=YEAR(TODAY())),MONTH(TODAY()-30)&amp;"-"&amp;YEAR(TODAY()),"Borrar")),"No aplica")</calculatedColumnFormula>
    </tableColumn>
    <tableColumn id="29" xr3:uid="{27C92706-4856-44D6-83DA-54C228CC7FAA}" name="Altas" dataDxfId="0">
      <calculatedColumnFormula>+IFERROR(IF(Tabla2[[#This Row],[FECHA INICIO DE LABORES EN OBRA]]="","No Aplica",IF(AND(MONTH(Tabla2[[#This Row],[FECHA INICIO DE LABORES EN OBRA]])=MONTH(TODAY()-30),YEAR(Tabla2[[#This Row],[FECHA INICIO DE LABORES EN OBRA]])=YEAR(TODAY())),MONTH(TODAY()-30)&amp;"-"&amp;YEAR(TODAY()),"No Aplica")),"No Aplica")</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comments" Target="../comments1.xml"/><Relationship Id="rId4"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L1172"/>
  <sheetViews>
    <sheetView showGridLines="0" workbookViewId="0">
      <selection activeCell="I1164" sqref="I1164"/>
    </sheetView>
  </sheetViews>
  <sheetFormatPr defaultColWidth="11.42578125" defaultRowHeight="15" x14ac:dyDescent="0.25"/>
  <cols>
    <col min="2" max="2" width="20.42578125" customWidth="1"/>
    <col min="3" max="5" width="13.7109375" customWidth="1"/>
    <col min="6" max="7" width="12.5703125" customWidth="1"/>
    <col min="8" max="8" width="14.7109375" bestFit="1" customWidth="1"/>
    <col min="9" max="9" width="52.85546875" bestFit="1" customWidth="1"/>
    <col min="10" max="10" width="11.85546875" bestFit="1" customWidth="1"/>
    <col min="11" max="11" width="19.7109375" bestFit="1" customWidth="1"/>
    <col min="12" max="12" width="11.42578125" customWidth="1"/>
  </cols>
  <sheetData>
    <row r="1" spans="2:12" x14ac:dyDescent="0.25">
      <c r="B1" s="1" t="s">
        <v>13382</v>
      </c>
      <c r="C1" t="s">
        <v>10416</v>
      </c>
      <c r="H1" s="51" t="s">
        <v>13382</v>
      </c>
      <c r="I1" s="52" t="s">
        <v>10416</v>
      </c>
    </row>
    <row r="3" spans="2:12" x14ac:dyDescent="0.25">
      <c r="B3" s="1" t="s">
        <v>1023</v>
      </c>
      <c r="C3" s="1" t="s">
        <v>10413</v>
      </c>
      <c r="H3" s="37" t="s">
        <v>1025</v>
      </c>
      <c r="I3" s="38"/>
      <c r="J3" s="38"/>
      <c r="K3" s="38"/>
      <c r="L3" s="39"/>
    </row>
    <row r="4" spans="2:12" x14ac:dyDescent="0.25">
      <c r="B4" s="20" t="s">
        <v>1021</v>
      </c>
      <c r="C4" t="s">
        <v>9818</v>
      </c>
      <c r="D4" t="s">
        <v>9813</v>
      </c>
      <c r="E4" s="21" t="s">
        <v>23</v>
      </c>
      <c r="H4" s="22" t="s">
        <v>3</v>
      </c>
      <c r="I4" s="22" t="s">
        <v>4</v>
      </c>
      <c r="J4" s="22" t="s">
        <v>11</v>
      </c>
      <c r="K4" s="22" t="s">
        <v>1026</v>
      </c>
      <c r="L4" s="42" t="s">
        <v>23</v>
      </c>
    </row>
    <row r="5" spans="2:12" x14ac:dyDescent="0.25">
      <c r="B5" s="17" t="s">
        <v>93</v>
      </c>
      <c r="C5" s="60">
        <v>21</v>
      </c>
      <c r="D5" s="60">
        <v>355</v>
      </c>
      <c r="E5" s="60">
        <v>376</v>
      </c>
      <c r="H5" s="40">
        <v>9368544</v>
      </c>
      <c r="I5" s="40" t="s">
        <v>581</v>
      </c>
      <c r="J5" s="55" t="s">
        <v>9813</v>
      </c>
      <c r="K5" s="40" t="s">
        <v>93</v>
      </c>
      <c r="L5" s="56">
        <v>1</v>
      </c>
    </row>
    <row r="6" spans="2:12" x14ac:dyDescent="0.25">
      <c r="B6" s="17" t="s">
        <v>131</v>
      </c>
      <c r="C6" s="60">
        <v>3</v>
      </c>
      <c r="D6" s="60">
        <v>43</v>
      </c>
      <c r="E6" s="60">
        <v>46</v>
      </c>
      <c r="H6" s="23">
        <v>10043520</v>
      </c>
      <c r="I6" s="28" t="s">
        <v>250</v>
      </c>
      <c r="J6" s="43" t="s">
        <v>9813</v>
      </c>
      <c r="K6" s="40" t="s">
        <v>35</v>
      </c>
      <c r="L6" s="57">
        <v>1</v>
      </c>
    </row>
    <row r="7" spans="2:12" x14ac:dyDescent="0.25">
      <c r="B7" s="17" t="s">
        <v>34</v>
      </c>
      <c r="C7" s="60">
        <v>28</v>
      </c>
      <c r="D7" s="60">
        <v>402</v>
      </c>
      <c r="E7" s="60">
        <v>430</v>
      </c>
      <c r="H7" s="45">
        <v>10044370</v>
      </c>
      <c r="I7" s="28" t="s">
        <v>289</v>
      </c>
      <c r="J7" s="43" t="s">
        <v>9813</v>
      </c>
      <c r="K7" s="40" t="s">
        <v>93</v>
      </c>
      <c r="L7" s="57">
        <v>1</v>
      </c>
    </row>
    <row r="8" spans="2:12" x14ac:dyDescent="0.25">
      <c r="B8" s="17" t="s">
        <v>35</v>
      </c>
      <c r="C8" s="60">
        <v>4</v>
      </c>
      <c r="D8" s="60">
        <v>85</v>
      </c>
      <c r="E8" s="60">
        <v>89</v>
      </c>
      <c r="H8" s="40">
        <v>10172648</v>
      </c>
      <c r="I8" s="40" t="s">
        <v>97</v>
      </c>
      <c r="J8" s="43" t="s">
        <v>9813</v>
      </c>
      <c r="K8" s="40" t="s">
        <v>93</v>
      </c>
      <c r="L8" s="57">
        <v>1</v>
      </c>
    </row>
    <row r="9" spans="2:12" x14ac:dyDescent="0.25">
      <c r="B9" s="17" t="s">
        <v>99</v>
      </c>
      <c r="C9" s="60">
        <v>3</v>
      </c>
      <c r="D9" s="60">
        <v>59</v>
      </c>
      <c r="E9" s="60">
        <v>62</v>
      </c>
      <c r="H9" s="40">
        <v>10254626</v>
      </c>
      <c r="I9" s="40" t="s">
        <v>92</v>
      </c>
      <c r="J9" s="43" t="s">
        <v>9813</v>
      </c>
      <c r="K9" s="40" t="s">
        <v>93</v>
      </c>
      <c r="L9" s="57">
        <v>1</v>
      </c>
    </row>
    <row r="10" spans="2:12" x14ac:dyDescent="0.25">
      <c r="B10" s="17" t="s">
        <v>487</v>
      </c>
      <c r="C10" s="60">
        <v>1</v>
      </c>
      <c r="D10" s="60">
        <v>26</v>
      </c>
      <c r="E10" s="60">
        <v>27</v>
      </c>
      <c r="H10" s="23">
        <v>10259084</v>
      </c>
      <c r="I10" s="28" t="s">
        <v>285</v>
      </c>
      <c r="J10" s="43" t="s">
        <v>9813</v>
      </c>
      <c r="K10" s="40" t="s">
        <v>93</v>
      </c>
      <c r="L10" s="57">
        <v>1</v>
      </c>
    </row>
    <row r="11" spans="2:12" x14ac:dyDescent="0.25">
      <c r="B11" s="17" t="s">
        <v>36</v>
      </c>
      <c r="C11" s="60">
        <v>9</v>
      </c>
      <c r="D11" s="60">
        <v>118</v>
      </c>
      <c r="E11" s="60">
        <v>127</v>
      </c>
      <c r="H11" s="44">
        <v>10349216</v>
      </c>
      <c r="I11" s="28" t="s">
        <v>264</v>
      </c>
      <c r="J11" s="43" t="s">
        <v>9813</v>
      </c>
      <c r="K11" s="40" t="s">
        <v>36</v>
      </c>
      <c r="L11" s="57">
        <v>1</v>
      </c>
    </row>
    <row r="12" spans="2:12" x14ac:dyDescent="0.25">
      <c r="B12" s="17" t="s">
        <v>23</v>
      </c>
      <c r="C12" s="60">
        <v>69</v>
      </c>
      <c r="D12" s="60">
        <v>1088</v>
      </c>
      <c r="E12" s="60">
        <v>1157</v>
      </c>
      <c r="H12" s="44">
        <v>10489861</v>
      </c>
      <c r="I12" s="28" t="s">
        <v>199</v>
      </c>
      <c r="J12" s="43" t="s">
        <v>9813</v>
      </c>
      <c r="K12" s="40" t="s">
        <v>99</v>
      </c>
      <c r="L12" s="57">
        <v>1</v>
      </c>
    </row>
    <row r="13" spans="2:12" x14ac:dyDescent="0.25">
      <c r="H13" s="44">
        <v>10502142</v>
      </c>
      <c r="I13" s="28" t="s">
        <v>287</v>
      </c>
      <c r="J13" s="43" t="s">
        <v>9813</v>
      </c>
      <c r="K13" s="40" t="s">
        <v>93</v>
      </c>
      <c r="L13" s="57">
        <v>1</v>
      </c>
    </row>
    <row r="14" spans="2:12" x14ac:dyDescent="0.25">
      <c r="H14" s="45">
        <v>10502721</v>
      </c>
      <c r="I14" s="40" t="s">
        <v>8560</v>
      </c>
      <c r="J14" s="43" t="s">
        <v>9813</v>
      </c>
      <c r="K14" s="40" t="s">
        <v>93</v>
      </c>
      <c r="L14" s="57">
        <v>1</v>
      </c>
    </row>
    <row r="15" spans="2:12" x14ac:dyDescent="0.25">
      <c r="B15" s="20" t="s">
        <v>1021</v>
      </c>
      <c r="C15" t="s">
        <v>10414</v>
      </c>
      <c r="H15" s="40">
        <v>10514691</v>
      </c>
      <c r="I15" s="40" t="s">
        <v>118</v>
      </c>
      <c r="J15" s="43" t="s">
        <v>9813</v>
      </c>
      <c r="K15" s="40" t="s">
        <v>93</v>
      </c>
      <c r="L15" s="57">
        <v>1</v>
      </c>
    </row>
    <row r="16" spans="2:12" x14ac:dyDescent="0.25">
      <c r="B16" s="1" t="s">
        <v>13382</v>
      </c>
      <c r="C16" t="s">
        <v>10416</v>
      </c>
      <c r="H16" s="28">
        <v>10596795</v>
      </c>
      <c r="I16" s="28" t="s">
        <v>583</v>
      </c>
      <c r="J16" s="43" t="s">
        <v>9813</v>
      </c>
      <c r="K16" s="40" t="s">
        <v>93</v>
      </c>
      <c r="L16" s="57">
        <v>1</v>
      </c>
    </row>
    <row r="17" spans="2:12" x14ac:dyDescent="0.25">
      <c r="H17" s="40">
        <v>10607332</v>
      </c>
      <c r="I17" s="40" t="s">
        <v>102</v>
      </c>
      <c r="J17" s="43" t="s">
        <v>9813</v>
      </c>
      <c r="K17" s="40" t="s">
        <v>93</v>
      </c>
      <c r="L17" s="57">
        <v>1</v>
      </c>
    </row>
    <row r="18" spans="2:12" x14ac:dyDescent="0.25">
      <c r="B18" s="1" t="s">
        <v>1023</v>
      </c>
      <c r="C18" s="1" t="s">
        <v>10413</v>
      </c>
      <c r="H18" s="28">
        <v>10613463</v>
      </c>
      <c r="I18" s="28" t="s">
        <v>241</v>
      </c>
      <c r="J18" s="43" t="s">
        <v>9813</v>
      </c>
      <c r="K18" s="40" t="s">
        <v>93</v>
      </c>
      <c r="L18" s="57">
        <v>1</v>
      </c>
    </row>
    <row r="19" spans="2:12" x14ac:dyDescent="0.25">
      <c r="B19" s="1" t="s">
        <v>1039</v>
      </c>
      <c r="C19" t="s">
        <v>9818</v>
      </c>
      <c r="D19" t="s">
        <v>9813</v>
      </c>
      <c r="E19" s="4" t="s">
        <v>23</v>
      </c>
      <c r="H19" s="40">
        <v>10626690</v>
      </c>
      <c r="I19" s="40" t="s">
        <v>12677</v>
      </c>
      <c r="J19" s="43" t="s">
        <v>9813</v>
      </c>
      <c r="K19" s="40" t="s">
        <v>34</v>
      </c>
      <c r="L19" s="57">
        <v>1</v>
      </c>
    </row>
    <row r="20" spans="2:12" x14ac:dyDescent="0.25">
      <c r="B20" s="17" t="s">
        <v>1033</v>
      </c>
      <c r="C20" s="60">
        <v>11</v>
      </c>
      <c r="D20" s="60">
        <v>66</v>
      </c>
      <c r="E20" s="60">
        <v>77</v>
      </c>
      <c r="F20" s="29">
        <f t="shared" ref="F20:F26" si="0">+E20/$E$26</f>
        <v>6.6551426101987901E-2</v>
      </c>
      <c r="H20" s="23">
        <v>10761069</v>
      </c>
      <c r="I20" s="28" t="s">
        <v>213</v>
      </c>
      <c r="J20" s="43" t="s">
        <v>9818</v>
      </c>
      <c r="K20" s="40" t="s">
        <v>35</v>
      </c>
      <c r="L20" s="57">
        <v>1</v>
      </c>
    </row>
    <row r="21" spans="2:12" x14ac:dyDescent="0.25">
      <c r="B21" s="17" t="s">
        <v>1034</v>
      </c>
      <c r="C21" s="60">
        <v>20</v>
      </c>
      <c r="D21" s="60">
        <v>265</v>
      </c>
      <c r="E21" s="60">
        <v>285</v>
      </c>
      <c r="F21" s="29">
        <f t="shared" si="0"/>
        <v>0.24632670700086431</v>
      </c>
      <c r="H21" s="44">
        <v>10876658</v>
      </c>
      <c r="I21" s="28" t="s">
        <v>329</v>
      </c>
      <c r="J21" s="43" t="s">
        <v>9813</v>
      </c>
      <c r="K21" s="40" t="s">
        <v>93</v>
      </c>
      <c r="L21" s="57">
        <v>1</v>
      </c>
    </row>
    <row r="22" spans="2:12" x14ac:dyDescent="0.25">
      <c r="B22" s="17" t="s">
        <v>1035</v>
      </c>
      <c r="C22" s="60">
        <v>17</v>
      </c>
      <c r="D22" s="60">
        <v>345</v>
      </c>
      <c r="E22" s="60">
        <v>362</v>
      </c>
      <c r="F22" s="29">
        <f t="shared" si="0"/>
        <v>0.31287813310285223</v>
      </c>
      <c r="H22" s="44">
        <v>10880926</v>
      </c>
      <c r="I22" s="28" t="s">
        <v>582</v>
      </c>
      <c r="J22" s="43" t="s">
        <v>9813</v>
      </c>
      <c r="K22" s="40" t="s">
        <v>93</v>
      </c>
      <c r="L22" s="57">
        <v>1</v>
      </c>
    </row>
    <row r="23" spans="2:12" x14ac:dyDescent="0.25">
      <c r="B23" s="17" t="s">
        <v>1036</v>
      </c>
      <c r="C23" s="60">
        <v>18</v>
      </c>
      <c r="D23" s="60">
        <v>272</v>
      </c>
      <c r="E23" s="60">
        <v>290</v>
      </c>
      <c r="F23" s="29">
        <f t="shared" si="0"/>
        <v>0.25064822817631804</v>
      </c>
      <c r="H23" s="44">
        <v>15450854</v>
      </c>
      <c r="I23" s="28" t="s">
        <v>273</v>
      </c>
      <c r="J23" s="43" t="s">
        <v>9813</v>
      </c>
      <c r="K23" s="40" t="s">
        <v>36</v>
      </c>
      <c r="L23" s="57">
        <v>1</v>
      </c>
    </row>
    <row r="24" spans="2:12" x14ac:dyDescent="0.25">
      <c r="B24" s="17" t="s">
        <v>1037</v>
      </c>
      <c r="C24" s="60">
        <v>3</v>
      </c>
      <c r="D24" s="60">
        <v>105</v>
      </c>
      <c r="E24" s="60">
        <v>108</v>
      </c>
      <c r="F24" s="29">
        <f t="shared" si="0"/>
        <v>9.3344857389801209E-2</v>
      </c>
      <c r="H24" s="44">
        <v>16705472</v>
      </c>
      <c r="I24" s="28" t="s">
        <v>951</v>
      </c>
      <c r="J24" s="43" t="s">
        <v>9813</v>
      </c>
      <c r="K24" s="40" t="s">
        <v>34</v>
      </c>
      <c r="L24" s="57">
        <v>1</v>
      </c>
    </row>
    <row r="25" spans="2:12" ht="15.75" thickBot="1" x14ac:dyDescent="0.3">
      <c r="B25" s="17" t="s">
        <v>1038</v>
      </c>
      <c r="C25" s="60"/>
      <c r="D25" s="60">
        <v>35</v>
      </c>
      <c r="E25" s="60">
        <v>35</v>
      </c>
      <c r="F25" s="29">
        <f t="shared" si="0"/>
        <v>3.025064822817632E-2</v>
      </c>
      <c r="H25" s="45">
        <v>17443008</v>
      </c>
      <c r="I25" s="28" t="s">
        <v>288</v>
      </c>
      <c r="J25" s="43" t="s">
        <v>9818</v>
      </c>
      <c r="K25" s="40" t="s">
        <v>34</v>
      </c>
      <c r="L25" s="57">
        <v>1</v>
      </c>
    </row>
    <row r="26" spans="2:12" ht="15.75" thickTop="1" x14ac:dyDescent="0.25">
      <c r="B26" s="4" t="s">
        <v>23</v>
      </c>
      <c r="C26" s="60">
        <v>69</v>
      </c>
      <c r="D26" s="60">
        <v>1088</v>
      </c>
      <c r="E26" s="60">
        <v>1157</v>
      </c>
      <c r="F26" s="30">
        <f t="shared" si="0"/>
        <v>1</v>
      </c>
      <c r="H26" s="40">
        <v>17448068</v>
      </c>
      <c r="I26" s="40" t="s">
        <v>7378</v>
      </c>
      <c r="J26" s="43" t="s">
        <v>9813</v>
      </c>
      <c r="K26" s="40" t="s">
        <v>34</v>
      </c>
      <c r="L26" s="57">
        <v>1</v>
      </c>
    </row>
    <row r="27" spans="2:12" x14ac:dyDescent="0.25">
      <c r="H27" s="40">
        <v>17627465</v>
      </c>
      <c r="I27" s="40" t="s">
        <v>108</v>
      </c>
      <c r="J27" s="43" t="s">
        <v>9813</v>
      </c>
      <c r="K27" s="40" t="s">
        <v>34</v>
      </c>
      <c r="L27" s="57">
        <v>1</v>
      </c>
    </row>
    <row r="28" spans="2:12" x14ac:dyDescent="0.25">
      <c r="H28" s="28">
        <v>18201884</v>
      </c>
      <c r="I28" s="28" t="s">
        <v>202</v>
      </c>
      <c r="J28" s="43" t="s">
        <v>9813</v>
      </c>
      <c r="K28" s="40" t="s">
        <v>93</v>
      </c>
      <c r="L28" s="57">
        <v>1</v>
      </c>
    </row>
    <row r="29" spans="2:12" x14ac:dyDescent="0.25">
      <c r="H29" s="40">
        <v>19068229</v>
      </c>
      <c r="I29" s="40" t="s">
        <v>86</v>
      </c>
      <c r="J29" s="43" t="s">
        <v>9813</v>
      </c>
      <c r="K29" s="40" t="s">
        <v>36</v>
      </c>
      <c r="L29" s="57">
        <v>1</v>
      </c>
    </row>
    <row r="30" spans="2:12" x14ac:dyDescent="0.25">
      <c r="C30" s="31"/>
      <c r="H30" s="23">
        <v>21289719</v>
      </c>
      <c r="I30" s="40" t="s">
        <v>9109</v>
      </c>
      <c r="J30" s="43" t="s">
        <v>9818</v>
      </c>
      <c r="K30" s="40" t="s">
        <v>93</v>
      </c>
      <c r="L30" s="57">
        <v>1</v>
      </c>
    </row>
    <row r="31" spans="2:12" x14ac:dyDescent="0.25">
      <c r="H31" s="45">
        <v>25445289</v>
      </c>
      <c r="I31" s="28" t="s">
        <v>952</v>
      </c>
      <c r="J31" s="43" t="s">
        <v>9813</v>
      </c>
      <c r="K31" s="40" t="s">
        <v>34</v>
      </c>
      <c r="L31" s="57">
        <v>1</v>
      </c>
    </row>
    <row r="32" spans="2:12" x14ac:dyDescent="0.25">
      <c r="H32" s="40">
        <v>25511877</v>
      </c>
      <c r="I32" s="40" t="s">
        <v>4570</v>
      </c>
      <c r="J32" s="43" t="s">
        <v>9813</v>
      </c>
      <c r="K32" s="40" t="s">
        <v>34</v>
      </c>
      <c r="L32" s="57">
        <v>1</v>
      </c>
    </row>
    <row r="33" spans="8:12" x14ac:dyDescent="0.25">
      <c r="H33" s="23">
        <v>25578236</v>
      </c>
      <c r="I33" s="28" t="s">
        <v>1020</v>
      </c>
      <c r="J33" s="43" t="s">
        <v>9813</v>
      </c>
      <c r="K33" s="40" t="s">
        <v>34</v>
      </c>
      <c r="L33" s="57">
        <v>1</v>
      </c>
    </row>
    <row r="34" spans="8:12" x14ac:dyDescent="0.25">
      <c r="H34" s="44">
        <v>25713914</v>
      </c>
      <c r="I34" s="28" t="s">
        <v>782</v>
      </c>
      <c r="J34" s="43" t="s">
        <v>9813</v>
      </c>
      <c r="K34" s="40" t="s">
        <v>34</v>
      </c>
      <c r="L34" s="57">
        <v>1</v>
      </c>
    </row>
    <row r="35" spans="8:12" x14ac:dyDescent="0.25">
      <c r="H35" s="45">
        <v>25800784</v>
      </c>
      <c r="I35" s="28" t="s">
        <v>785</v>
      </c>
      <c r="J35" s="43" t="s">
        <v>9813</v>
      </c>
      <c r="K35" s="40" t="s">
        <v>34</v>
      </c>
      <c r="L35" s="57">
        <v>1</v>
      </c>
    </row>
    <row r="36" spans="8:12" x14ac:dyDescent="0.25">
      <c r="H36" s="40">
        <v>25810369</v>
      </c>
      <c r="I36" s="40" t="s">
        <v>111</v>
      </c>
      <c r="J36" s="43" t="s">
        <v>9813</v>
      </c>
      <c r="K36" s="40" t="s">
        <v>34</v>
      </c>
      <c r="L36" s="57">
        <v>1</v>
      </c>
    </row>
    <row r="37" spans="8:12" x14ac:dyDescent="0.25">
      <c r="H37" s="23">
        <v>25854992</v>
      </c>
      <c r="I37" s="28" t="s">
        <v>516</v>
      </c>
      <c r="J37" s="43" t="s">
        <v>9818</v>
      </c>
      <c r="K37" s="40" t="s">
        <v>34</v>
      </c>
      <c r="L37" s="57">
        <v>1</v>
      </c>
    </row>
    <row r="38" spans="8:12" x14ac:dyDescent="0.25">
      <c r="H38" s="44">
        <v>25866135</v>
      </c>
      <c r="I38" s="28" t="s">
        <v>591</v>
      </c>
      <c r="J38" s="43" t="s">
        <v>9813</v>
      </c>
      <c r="K38" s="40" t="s">
        <v>34</v>
      </c>
      <c r="L38" s="57">
        <v>1</v>
      </c>
    </row>
    <row r="39" spans="8:12" x14ac:dyDescent="0.25">
      <c r="H39" s="45">
        <v>26737818</v>
      </c>
      <c r="I39" s="28" t="s">
        <v>984</v>
      </c>
      <c r="J39" s="43" t="s">
        <v>9813</v>
      </c>
      <c r="K39" s="40" t="s">
        <v>93</v>
      </c>
      <c r="L39" s="57">
        <v>1</v>
      </c>
    </row>
    <row r="40" spans="8:12" x14ac:dyDescent="0.25">
      <c r="H40" s="40">
        <v>27747130</v>
      </c>
      <c r="I40" s="40" t="s">
        <v>4572</v>
      </c>
      <c r="J40" s="43" t="s">
        <v>9813</v>
      </c>
      <c r="K40" s="40" t="s">
        <v>34</v>
      </c>
      <c r="L40" s="57">
        <v>1</v>
      </c>
    </row>
    <row r="41" spans="8:12" x14ac:dyDescent="0.25">
      <c r="H41" s="28">
        <v>32266929</v>
      </c>
      <c r="I41" s="28" t="s">
        <v>972</v>
      </c>
      <c r="J41" s="43" t="s">
        <v>9813</v>
      </c>
      <c r="K41" s="40" t="s">
        <v>93</v>
      </c>
      <c r="L41" s="57">
        <v>1</v>
      </c>
    </row>
    <row r="42" spans="8:12" x14ac:dyDescent="0.25">
      <c r="H42" s="40">
        <v>40006285</v>
      </c>
      <c r="I42" s="40" t="s">
        <v>10399</v>
      </c>
      <c r="J42" s="43" t="s">
        <v>9813</v>
      </c>
      <c r="K42" s="40" t="s">
        <v>93</v>
      </c>
      <c r="L42" s="57">
        <v>1</v>
      </c>
    </row>
    <row r="43" spans="8:12" x14ac:dyDescent="0.25">
      <c r="H43" s="40">
        <v>40137543</v>
      </c>
      <c r="I43" s="40" t="s">
        <v>90</v>
      </c>
      <c r="J43" s="43" t="s">
        <v>9813</v>
      </c>
      <c r="K43" s="40" t="s">
        <v>36</v>
      </c>
      <c r="L43" s="57">
        <v>1</v>
      </c>
    </row>
    <row r="44" spans="8:12" x14ac:dyDescent="0.25">
      <c r="H44" s="23">
        <v>40274593</v>
      </c>
      <c r="I44" s="28" t="s">
        <v>793</v>
      </c>
      <c r="J44" s="43" t="s">
        <v>9813</v>
      </c>
      <c r="K44" s="40" t="s">
        <v>93</v>
      </c>
      <c r="L44" s="57">
        <v>1</v>
      </c>
    </row>
    <row r="45" spans="8:12" x14ac:dyDescent="0.25">
      <c r="H45" s="45">
        <v>40346553</v>
      </c>
      <c r="I45" s="28" t="s">
        <v>584</v>
      </c>
      <c r="J45" s="43" t="s">
        <v>9813</v>
      </c>
      <c r="K45" s="40" t="s">
        <v>93</v>
      </c>
      <c r="L45" s="57">
        <v>1</v>
      </c>
    </row>
    <row r="46" spans="8:12" x14ac:dyDescent="0.25">
      <c r="H46" s="40">
        <v>40384184</v>
      </c>
      <c r="I46" s="40" t="s">
        <v>91</v>
      </c>
      <c r="J46" s="43" t="s">
        <v>9813</v>
      </c>
      <c r="K46" s="40" t="s">
        <v>34</v>
      </c>
      <c r="L46" s="57">
        <v>1</v>
      </c>
    </row>
    <row r="47" spans="8:12" x14ac:dyDescent="0.25">
      <c r="H47" s="23">
        <v>40486958</v>
      </c>
      <c r="I47" s="28" t="s">
        <v>295</v>
      </c>
      <c r="J47" s="43" t="s">
        <v>9818</v>
      </c>
      <c r="K47" s="40" t="s">
        <v>93</v>
      </c>
      <c r="L47" s="57">
        <v>1</v>
      </c>
    </row>
    <row r="48" spans="8:12" x14ac:dyDescent="0.25">
      <c r="H48" s="45">
        <v>40559945</v>
      </c>
      <c r="I48" s="28" t="s">
        <v>277</v>
      </c>
      <c r="J48" s="43" t="s">
        <v>9813</v>
      </c>
      <c r="K48" s="40" t="s">
        <v>36</v>
      </c>
      <c r="L48" s="57">
        <v>1</v>
      </c>
    </row>
    <row r="49" spans="8:12" x14ac:dyDescent="0.25">
      <c r="H49" s="40">
        <v>40577768</v>
      </c>
      <c r="I49" s="40" t="s">
        <v>119</v>
      </c>
      <c r="J49" s="43" t="s">
        <v>9813</v>
      </c>
      <c r="K49" s="40" t="s">
        <v>93</v>
      </c>
      <c r="L49" s="57">
        <v>1</v>
      </c>
    </row>
    <row r="50" spans="8:12" x14ac:dyDescent="0.25">
      <c r="H50" s="23">
        <v>40617609</v>
      </c>
      <c r="I50" s="28" t="s">
        <v>286</v>
      </c>
      <c r="J50" s="43" t="s">
        <v>9813</v>
      </c>
      <c r="K50" s="40" t="s">
        <v>36</v>
      </c>
      <c r="L50" s="57">
        <v>1</v>
      </c>
    </row>
    <row r="51" spans="8:12" x14ac:dyDescent="0.25">
      <c r="H51" s="44">
        <v>40680475</v>
      </c>
      <c r="I51" s="28" t="s">
        <v>978</v>
      </c>
      <c r="J51" s="43" t="s">
        <v>9813</v>
      </c>
      <c r="K51" s="40" t="s">
        <v>36</v>
      </c>
      <c r="L51" s="57">
        <v>1</v>
      </c>
    </row>
    <row r="52" spans="8:12" x14ac:dyDescent="0.25">
      <c r="H52" s="44">
        <v>40703410</v>
      </c>
      <c r="I52" s="28" t="s">
        <v>291</v>
      </c>
      <c r="J52" s="43" t="s">
        <v>9813</v>
      </c>
      <c r="K52" s="40" t="s">
        <v>35</v>
      </c>
      <c r="L52" s="57">
        <v>1</v>
      </c>
    </row>
    <row r="53" spans="8:12" x14ac:dyDescent="0.25">
      <c r="H53" s="45">
        <v>41207861</v>
      </c>
      <c r="I53" s="28" t="s">
        <v>953</v>
      </c>
      <c r="J53" s="43" t="s">
        <v>9813</v>
      </c>
      <c r="K53" s="40" t="s">
        <v>34</v>
      </c>
      <c r="L53" s="57">
        <v>1</v>
      </c>
    </row>
    <row r="54" spans="8:12" x14ac:dyDescent="0.25">
      <c r="H54" s="40">
        <v>41385693</v>
      </c>
      <c r="I54" s="40" t="s">
        <v>100</v>
      </c>
      <c r="J54" s="43" t="s">
        <v>9813</v>
      </c>
      <c r="K54" s="40" t="s">
        <v>34</v>
      </c>
      <c r="L54" s="57">
        <v>1</v>
      </c>
    </row>
    <row r="55" spans="8:12" x14ac:dyDescent="0.25">
      <c r="H55" s="28">
        <v>41429374</v>
      </c>
      <c r="I55" s="40" t="s">
        <v>9435</v>
      </c>
      <c r="J55" s="43" t="s">
        <v>9813</v>
      </c>
      <c r="K55" s="40" t="s">
        <v>93</v>
      </c>
      <c r="L55" s="57">
        <v>1</v>
      </c>
    </row>
    <row r="56" spans="8:12" x14ac:dyDescent="0.25">
      <c r="H56" s="40">
        <v>41489537</v>
      </c>
      <c r="I56" s="40" t="s">
        <v>112</v>
      </c>
      <c r="J56" s="43" t="s">
        <v>9813</v>
      </c>
      <c r="K56" s="40" t="s">
        <v>93</v>
      </c>
      <c r="L56" s="57">
        <v>1</v>
      </c>
    </row>
    <row r="57" spans="8:12" x14ac:dyDescent="0.25">
      <c r="H57" s="40">
        <v>41638332</v>
      </c>
      <c r="I57" s="40" t="s">
        <v>89</v>
      </c>
      <c r="J57" s="43" t="s">
        <v>9813</v>
      </c>
      <c r="K57" s="40" t="s">
        <v>34</v>
      </c>
      <c r="L57" s="57">
        <v>1</v>
      </c>
    </row>
    <row r="58" spans="8:12" x14ac:dyDescent="0.25">
      <c r="H58" s="23">
        <v>41663472</v>
      </c>
      <c r="I58" s="28" t="s">
        <v>267</v>
      </c>
      <c r="J58" s="43" t="s">
        <v>9813</v>
      </c>
      <c r="K58" s="40" t="s">
        <v>93</v>
      </c>
      <c r="L58" s="57">
        <v>1</v>
      </c>
    </row>
    <row r="59" spans="8:12" x14ac:dyDescent="0.25">
      <c r="H59" s="44">
        <v>41675359</v>
      </c>
      <c r="I59" s="28" t="s">
        <v>413</v>
      </c>
      <c r="J59" s="43" t="s">
        <v>9813</v>
      </c>
      <c r="K59" s="40" t="s">
        <v>36</v>
      </c>
      <c r="L59" s="57">
        <v>1</v>
      </c>
    </row>
    <row r="60" spans="8:12" x14ac:dyDescent="0.25">
      <c r="H60" s="44">
        <v>41800209</v>
      </c>
      <c r="I60" s="28" t="s">
        <v>522</v>
      </c>
      <c r="J60" s="43" t="s">
        <v>9818</v>
      </c>
      <c r="K60" s="40" t="s">
        <v>34</v>
      </c>
      <c r="L60" s="57">
        <v>1</v>
      </c>
    </row>
    <row r="61" spans="8:12" x14ac:dyDescent="0.25">
      <c r="H61" s="44">
        <v>41855614</v>
      </c>
      <c r="I61" s="28" t="s">
        <v>555</v>
      </c>
      <c r="J61" s="43" t="s">
        <v>9813</v>
      </c>
      <c r="K61" s="40" t="s">
        <v>36</v>
      </c>
      <c r="L61" s="57">
        <v>1</v>
      </c>
    </row>
    <row r="62" spans="8:12" x14ac:dyDescent="0.25">
      <c r="H62" s="44">
        <v>41918219</v>
      </c>
      <c r="I62" s="28" t="s">
        <v>515</v>
      </c>
      <c r="J62" s="43" t="s">
        <v>9818</v>
      </c>
      <c r="K62" s="40" t="s">
        <v>34</v>
      </c>
      <c r="L62" s="57">
        <v>1</v>
      </c>
    </row>
    <row r="63" spans="8:12" x14ac:dyDescent="0.25">
      <c r="H63" s="44">
        <v>42012987</v>
      </c>
      <c r="I63" s="28" t="s">
        <v>587</v>
      </c>
      <c r="J63" s="43" t="s">
        <v>9813</v>
      </c>
      <c r="K63" s="40" t="s">
        <v>93</v>
      </c>
      <c r="L63" s="57">
        <v>1</v>
      </c>
    </row>
    <row r="64" spans="8:12" x14ac:dyDescent="0.25">
      <c r="H64" s="44">
        <v>42145540</v>
      </c>
      <c r="I64" s="28" t="s">
        <v>183</v>
      </c>
      <c r="J64" s="43" t="s">
        <v>9818</v>
      </c>
      <c r="K64" s="40" t="s">
        <v>93</v>
      </c>
      <c r="L64" s="57">
        <v>1</v>
      </c>
    </row>
    <row r="65" spans="8:12" x14ac:dyDescent="0.25">
      <c r="H65" s="44">
        <v>42158878</v>
      </c>
      <c r="I65" s="28" t="s">
        <v>1008</v>
      </c>
      <c r="J65" s="43" t="s">
        <v>9813</v>
      </c>
      <c r="K65" s="40" t="s">
        <v>34</v>
      </c>
      <c r="L65" s="57">
        <v>1</v>
      </c>
    </row>
    <row r="66" spans="8:12" x14ac:dyDescent="0.25">
      <c r="H66" s="44">
        <v>42179058</v>
      </c>
      <c r="I66" s="28" t="s">
        <v>298</v>
      </c>
      <c r="J66" s="43" t="s">
        <v>9813</v>
      </c>
      <c r="K66" s="40" t="s">
        <v>36</v>
      </c>
      <c r="L66" s="57">
        <v>1</v>
      </c>
    </row>
    <row r="67" spans="8:12" x14ac:dyDescent="0.25">
      <c r="H67" s="44">
        <v>42228901</v>
      </c>
      <c r="I67" s="28" t="s">
        <v>185</v>
      </c>
      <c r="J67" s="43" t="s">
        <v>9813</v>
      </c>
      <c r="K67" s="40" t="s">
        <v>34</v>
      </c>
      <c r="L67" s="57">
        <v>1</v>
      </c>
    </row>
    <row r="68" spans="8:12" x14ac:dyDescent="0.25">
      <c r="H68" s="45">
        <v>42414108</v>
      </c>
      <c r="I68" s="40" t="s">
        <v>10689</v>
      </c>
      <c r="J68" s="43" t="s">
        <v>9813</v>
      </c>
      <c r="K68" s="40" t="s">
        <v>35</v>
      </c>
      <c r="L68" s="57">
        <v>1</v>
      </c>
    </row>
    <row r="69" spans="8:12" x14ac:dyDescent="0.25">
      <c r="H69" s="40">
        <v>42618372</v>
      </c>
      <c r="I69" s="40" t="s">
        <v>120</v>
      </c>
      <c r="J69" s="43" t="s">
        <v>9813</v>
      </c>
      <c r="K69" s="40" t="s">
        <v>36</v>
      </c>
      <c r="L69" s="57">
        <v>1</v>
      </c>
    </row>
    <row r="70" spans="8:12" x14ac:dyDescent="0.25">
      <c r="H70" s="23">
        <v>42664972</v>
      </c>
      <c r="I70" s="28" t="s">
        <v>528</v>
      </c>
      <c r="J70" s="43" t="s">
        <v>9818</v>
      </c>
      <c r="K70" s="40" t="s">
        <v>34</v>
      </c>
      <c r="L70" s="57">
        <v>1</v>
      </c>
    </row>
    <row r="71" spans="8:12" x14ac:dyDescent="0.25">
      <c r="H71" s="44">
        <v>42674663</v>
      </c>
      <c r="I71" s="28" t="s">
        <v>525</v>
      </c>
      <c r="J71" s="43" t="s">
        <v>9818</v>
      </c>
      <c r="K71" s="40" t="s">
        <v>34</v>
      </c>
      <c r="L71" s="57">
        <v>1</v>
      </c>
    </row>
    <row r="72" spans="8:12" x14ac:dyDescent="0.25">
      <c r="H72" s="45">
        <v>42762207</v>
      </c>
      <c r="I72" s="28" t="s">
        <v>297</v>
      </c>
      <c r="J72" s="43" t="s">
        <v>9813</v>
      </c>
      <c r="K72" s="40" t="s">
        <v>36</v>
      </c>
      <c r="L72" s="57">
        <v>1</v>
      </c>
    </row>
    <row r="73" spans="8:12" x14ac:dyDescent="0.25">
      <c r="H73" s="40">
        <v>42770032</v>
      </c>
      <c r="I73" s="40" t="s">
        <v>9455</v>
      </c>
      <c r="J73" s="43" t="s">
        <v>9813</v>
      </c>
      <c r="K73" s="40" t="s">
        <v>93</v>
      </c>
      <c r="L73" s="57">
        <v>1</v>
      </c>
    </row>
    <row r="74" spans="8:12" x14ac:dyDescent="0.25">
      <c r="H74" s="40">
        <v>42911759</v>
      </c>
      <c r="I74" s="40" t="s">
        <v>8883</v>
      </c>
      <c r="J74" s="43" t="s">
        <v>9813</v>
      </c>
      <c r="K74" s="40" t="s">
        <v>93</v>
      </c>
      <c r="L74" s="57">
        <v>1</v>
      </c>
    </row>
    <row r="75" spans="8:12" x14ac:dyDescent="0.25">
      <c r="H75" s="40">
        <v>43013294</v>
      </c>
      <c r="I75" s="40" t="s">
        <v>9424</v>
      </c>
      <c r="J75" s="43" t="s">
        <v>9813</v>
      </c>
      <c r="K75" s="40" t="s">
        <v>34</v>
      </c>
      <c r="L75" s="57">
        <v>1</v>
      </c>
    </row>
    <row r="76" spans="8:12" x14ac:dyDescent="0.25">
      <c r="H76" s="23">
        <v>43039534</v>
      </c>
      <c r="I76" s="28" t="s">
        <v>324</v>
      </c>
      <c r="J76" s="43" t="s">
        <v>9813</v>
      </c>
      <c r="K76" s="40" t="s">
        <v>93</v>
      </c>
      <c r="L76" s="57">
        <v>1</v>
      </c>
    </row>
    <row r="77" spans="8:12" x14ac:dyDescent="0.25">
      <c r="H77" s="44">
        <v>43065247</v>
      </c>
      <c r="I77" s="40" t="s">
        <v>9978</v>
      </c>
      <c r="J77" s="43" t="s">
        <v>9813</v>
      </c>
      <c r="K77" s="40" t="s">
        <v>99</v>
      </c>
      <c r="L77" s="57">
        <v>1</v>
      </c>
    </row>
    <row r="78" spans="8:12" x14ac:dyDescent="0.25">
      <c r="H78" s="45">
        <v>43094281</v>
      </c>
      <c r="I78" s="40" t="s">
        <v>9953</v>
      </c>
      <c r="J78" s="43" t="s">
        <v>9813</v>
      </c>
      <c r="K78" s="40" t="s">
        <v>93</v>
      </c>
      <c r="L78" s="57">
        <v>1</v>
      </c>
    </row>
    <row r="79" spans="8:12" x14ac:dyDescent="0.25">
      <c r="H79" s="40">
        <v>43144955</v>
      </c>
      <c r="I79" s="40" t="s">
        <v>2073</v>
      </c>
      <c r="J79" s="43" t="s">
        <v>9813</v>
      </c>
      <c r="K79" s="40" t="s">
        <v>34</v>
      </c>
      <c r="L79" s="57">
        <v>1</v>
      </c>
    </row>
    <row r="80" spans="8:12" x14ac:dyDescent="0.25">
      <c r="H80" s="23">
        <v>43160680</v>
      </c>
      <c r="I80" s="40" t="s">
        <v>10252</v>
      </c>
      <c r="J80" s="43" t="s">
        <v>9813</v>
      </c>
      <c r="K80" s="40" t="s">
        <v>487</v>
      </c>
      <c r="L80" s="57">
        <v>1</v>
      </c>
    </row>
    <row r="81" spans="8:12" x14ac:dyDescent="0.25">
      <c r="H81" s="44">
        <v>43239877</v>
      </c>
      <c r="I81" s="28" t="s">
        <v>255</v>
      </c>
      <c r="J81" s="43" t="s">
        <v>9813</v>
      </c>
      <c r="K81" s="40" t="s">
        <v>93</v>
      </c>
      <c r="L81" s="57">
        <v>1</v>
      </c>
    </row>
    <row r="82" spans="8:12" x14ac:dyDescent="0.25">
      <c r="H82" s="44">
        <v>43308689</v>
      </c>
      <c r="I82" s="28" t="s">
        <v>588</v>
      </c>
      <c r="J82" s="43" t="s">
        <v>9813</v>
      </c>
      <c r="K82" s="40" t="s">
        <v>93</v>
      </c>
      <c r="L82" s="57">
        <v>1</v>
      </c>
    </row>
    <row r="83" spans="8:12" x14ac:dyDescent="0.25">
      <c r="H83" s="44">
        <v>43330122</v>
      </c>
      <c r="I83" s="40" t="s">
        <v>9954</v>
      </c>
      <c r="J83" s="43" t="s">
        <v>9813</v>
      </c>
      <c r="K83" s="40" t="s">
        <v>93</v>
      </c>
      <c r="L83" s="57">
        <v>1</v>
      </c>
    </row>
    <row r="84" spans="8:12" x14ac:dyDescent="0.25">
      <c r="H84" s="44">
        <v>43528333</v>
      </c>
      <c r="I84" s="40" t="s">
        <v>13271</v>
      </c>
      <c r="J84" s="43" t="s">
        <v>9813</v>
      </c>
      <c r="K84" s="40" t="s">
        <v>131</v>
      </c>
      <c r="L84" s="57">
        <v>1</v>
      </c>
    </row>
    <row r="85" spans="8:12" x14ac:dyDescent="0.25">
      <c r="H85" s="45">
        <v>43597149</v>
      </c>
      <c r="I85" s="28" t="s">
        <v>499</v>
      </c>
      <c r="J85" s="43" t="s">
        <v>9813</v>
      </c>
      <c r="K85" s="40" t="s">
        <v>36</v>
      </c>
      <c r="L85" s="57">
        <v>1</v>
      </c>
    </row>
    <row r="86" spans="8:12" x14ac:dyDescent="0.25">
      <c r="H86" s="40">
        <v>43600610</v>
      </c>
      <c r="I86" s="40" t="s">
        <v>103</v>
      </c>
      <c r="J86" s="43" t="s">
        <v>9813</v>
      </c>
      <c r="K86" s="40" t="s">
        <v>34</v>
      </c>
      <c r="L86" s="57">
        <v>1</v>
      </c>
    </row>
    <row r="87" spans="8:12" x14ac:dyDescent="0.25">
      <c r="H87" s="23">
        <v>43693977</v>
      </c>
      <c r="I87" s="40" t="s">
        <v>10723</v>
      </c>
      <c r="J87" s="43" t="s">
        <v>9813</v>
      </c>
      <c r="K87" s="40" t="s">
        <v>93</v>
      </c>
      <c r="L87" s="57">
        <v>1</v>
      </c>
    </row>
    <row r="88" spans="8:12" x14ac:dyDescent="0.25">
      <c r="H88" s="45">
        <v>43737554</v>
      </c>
      <c r="I88" s="28" t="s">
        <v>9342</v>
      </c>
      <c r="J88" s="43" t="s">
        <v>9813</v>
      </c>
      <c r="K88" s="40" t="s">
        <v>93</v>
      </c>
      <c r="L88" s="57">
        <v>1</v>
      </c>
    </row>
    <row r="89" spans="8:12" x14ac:dyDescent="0.25">
      <c r="H89" s="40">
        <v>43755177</v>
      </c>
      <c r="I89" s="40" t="s">
        <v>4575</v>
      </c>
      <c r="J89" s="43" t="s">
        <v>9813</v>
      </c>
      <c r="K89" s="40" t="s">
        <v>34</v>
      </c>
      <c r="L89" s="57">
        <v>1</v>
      </c>
    </row>
    <row r="90" spans="8:12" x14ac:dyDescent="0.25">
      <c r="H90" s="23">
        <v>43834963</v>
      </c>
      <c r="I90" s="40" t="s">
        <v>10896</v>
      </c>
      <c r="J90" s="43" t="s">
        <v>9813</v>
      </c>
      <c r="K90" s="40" t="s">
        <v>35</v>
      </c>
      <c r="L90" s="57">
        <v>1</v>
      </c>
    </row>
    <row r="91" spans="8:12" x14ac:dyDescent="0.25">
      <c r="H91" s="45">
        <v>43880455</v>
      </c>
      <c r="I91" s="28" t="s">
        <v>985</v>
      </c>
      <c r="J91" s="43" t="s">
        <v>9813</v>
      </c>
      <c r="K91" s="40" t="s">
        <v>36</v>
      </c>
      <c r="L91" s="57">
        <v>1</v>
      </c>
    </row>
    <row r="92" spans="8:12" x14ac:dyDescent="0.25">
      <c r="H92" s="40">
        <v>43896344</v>
      </c>
      <c r="I92" s="40" t="s">
        <v>105</v>
      </c>
      <c r="J92" s="43" t="s">
        <v>9813</v>
      </c>
      <c r="K92" s="40" t="s">
        <v>99</v>
      </c>
      <c r="L92" s="57">
        <v>1</v>
      </c>
    </row>
    <row r="93" spans="8:12" x14ac:dyDescent="0.25">
      <c r="H93" s="28">
        <v>43921879</v>
      </c>
      <c r="I93" s="28" t="s">
        <v>917</v>
      </c>
      <c r="J93" s="43" t="s">
        <v>9813</v>
      </c>
      <c r="K93" s="40" t="s">
        <v>34</v>
      </c>
      <c r="L93" s="57">
        <v>1</v>
      </c>
    </row>
    <row r="94" spans="8:12" x14ac:dyDescent="0.25">
      <c r="H94" s="40">
        <v>43929804</v>
      </c>
      <c r="I94" s="40" t="s">
        <v>9690</v>
      </c>
      <c r="J94" s="43" t="s">
        <v>9813</v>
      </c>
      <c r="K94" s="40" t="s">
        <v>34</v>
      </c>
      <c r="L94" s="57">
        <v>1</v>
      </c>
    </row>
    <row r="95" spans="8:12" x14ac:dyDescent="0.25">
      <c r="H95" s="23">
        <v>43972880</v>
      </c>
      <c r="I95" s="40" t="s">
        <v>9944</v>
      </c>
      <c r="J95" s="43" t="s">
        <v>9813</v>
      </c>
      <c r="K95" s="40" t="s">
        <v>34</v>
      </c>
      <c r="L95" s="57">
        <v>1</v>
      </c>
    </row>
    <row r="96" spans="8:12" x14ac:dyDescent="0.25">
      <c r="H96" s="44">
        <v>44106244</v>
      </c>
      <c r="I96" s="40" t="s">
        <v>10772</v>
      </c>
      <c r="J96" s="43" t="s">
        <v>9813</v>
      </c>
      <c r="K96" s="40" t="s">
        <v>93</v>
      </c>
      <c r="L96" s="57">
        <v>1</v>
      </c>
    </row>
    <row r="97" spans="8:12" x14ac:dyDescent="0.25">
      <c r="H97" s="44">
        <v>44171045</v>
      </c>
      <c r="I97" s="40" t="s">
        <v>9935</v>
      </c>
      <c r="J97" s="43" t="s">
        <v>9813</v>
      </c>
      <c r="K97" s="40" t="s">
        <v>93</v>
      </c>
      <c r="L97" s="57">
        <v>1</v>
      </c>
    </row>
    <row r="98" spans="8:12" x14ac:dyDescent="0.25">
      <c r="H98" s="44">
        <v>44251704</v>
      </c>
      <c r="I98" s="28" t="s">
        <v>536</v>
      </c>
      <c r="J98" s="43" t="s">
        <v>9818</v>
      </c>
      <c r="K98" s="40" t="s">
        <v>36</v>
      </c>
      <c r="L98" s="57">
        <v>1</v>
      </c>
    </row>
    <row r="99" spans="8:12" x14ac:dyDescent="0.25">
      <c r="H99" s="44">
        <v>44264063</v>
      </c>
      <c r="I99" s="28" t="s">
        <v>929</v>
      </c>
      <c r="J99" s="43" t="s">
        <v>9813</v>
      </c>
      <c r="K99" s="40" t="s">
        <v>34</v>
      </c>
      <c r="L99" s="57">
        <v>1</v>
      </c>
    </row>
    <row r="100" spans="8:12" x14ac:dyDescent="0.25">
      <c r="H100" s="44">
        <v>44283259</v>
      </c>
      <c r="I100" s="28" t="s">
        <v>975</v>
      </c>
      <c r="J100" s="43" t="s">
        <v>9813</v>
      </c>
      <c r="K100" s="40" t="s">
        <v>35</v>
      </c>
      <c r="L100" s="57">
        <v>1</v>
      </c>
    </row>
    <row r="101" spans="8:12" x14ac:dyDescent="0.25">
      <c r="H101" s="44">
        <v>44313821</v>
      </c>
      <c r="I101" s="40" t="s">
        <v>9956</v>
      </c>
      <c r="J101" s="43" t="s">
        <v>9813</v>
      </c>
      <c r="K101" s="40" t="s">
        <v>93</v>
      </c>
      <c r="L101" s="57">
        <v>1</v>
      </c>
    </row>
    <row r="102" spans="8:12" x14ac:dyDescent="0.25">
      <c r="H102" s="44">
        <v>44390110</v>
      </c>
      <c r="I102" s="28" t="s">
        <v>274</v>
      </c>
      <c r="J102" s="43" t="s">
        <v>9813</v>
      </c>
      <c r="K102" s="40" t="s">
        <v>35</v>
      </c>
      <c r="L102" s="57">
        <v>1</v>
      </c>
    </row>
    <row r="103" spans="8:12" x14ac:dyDescent="0.25">
      <c r="H103" s="44">
        <v>44422531</v>
      </c>
      <c r="I103" s="28" t="s">
        <v>781</v>
      </c>
      <c r="J103" s="43" t="s">
        <v>9813</v>
      </c>
      <c r="K103" s="40" t="s">
        <v>34</v>
      </c>
      <c r="L103" s="57">
        <v>1</v>
      </c>
    </row>
    <row r="104" spans="8:12" x14ac:dyDescent="0.25">
      <c r="H104" s="44">
        <v>44611406</v>
      </c>
      <c r="I104" s="28" t="s">
        <v>307</v>
      </c>
      <c r="J104" s="43" t="s">
        <v>9813</v>
      </c>
      <c r="K104" s="40" t="s">
        <v>93</v>
      </c>
      <c r="L104" s="57">
        <v>1</v>
      </c>
    </row>
    <row r="105" spans="8:12" x14ac:dyDescent="0.25">
      <c r="H105" s="44">
        <v>44748120</v>
      </c>
      <c r="I105" s="40" t="s">
        <v>8555</v>
      </c>
      <c r="J105" s="43" t="s">
        <v>9818</v>
      </c>
      <c r="K105" s="40" t="s">
        <v>93</v>
      </c>
      <c r="L105" s="57">
        <v>1</v>
      </c>
    </row>
    <row r="106" spans="8:12" x14ac:dyDescent="0.25">
      <c r="H106" s="45">
        <v>44901549</v>
      </c>
      <c r="I106" s="40" t="s">
        <v>9955</v>
      </c>
      <c r="J106" s="43" t="s">
        <v>9813</v>
      </c>
      <c r="K106" s="40" t="s">
        <v>93</v>
      </c>
      <c r="L106" s="57">
        <v>1</v>
      </c>
    </row>
    <row r="107" spans="8:12" x14ac:dyDescent="0.25">
      <c r="H107" s="28">
        <v>44993975</v>
      </c>
      <c r="I107" s="40" t="s">
        <v>9980</v>
      </c>
      <c r="J107" s="43" t="s">
        <v>9813</v>
      </c>
      <c r="K107" s="40" t="s">
        <v>93</v>
      </c>
      <c r="L107" s="57">
        <v>1</v>
      </c>
    </row>
    <row r="108" spans="8:12" x14ac:dyDescent="0.25">
      <c r="H108" s="40">
        <v>44996707</v>
      </c>
      <c r="I108" s="40" t="s">
        <v>109</v>
      </c>
      <c r="J108" s="43" t="s">
        <v>9813</v>
      </c>
      <c r="K108" s="40" t="s">
        <v>34</v>
      </c>
      <c r="L108" s="57">
        <v>1</v>
      </c>
    </row>
    <row r="109" spans="8:12" x14ac:dyDescent="0.25">
      <c r="H109" s="23">
        <v>45015508</v>
      </c>
      <c r="I109" s="40" t="s">
        <v>9963</v>
      </c>
      <c r="J109" s="43" t="s">
        <v>9813</v>
      </c>
      <c r="K109" s="40" t="s">
        <v>34</v>
      </c>
      <c r="L109" s="57">
        <v>1</v>
      </c>
    </row>
    <row r="110" spans="8:12" x14ac:dyDescent="0.25">
      <c r="H110" s="44">
        <v>45339699</v>
      </c>
      <c r="I110" s="28" t="s">
        <v>263</v>
      </c>
      <c r="J110" s="43" t="s">
        <v>9813</v>
      </c>
      <c r="K110" s="40" t="s">
        <v>35</v>
      </c>
      <c r="L110" s="57">
        <v>1</v>
      </c>
    </row>
    <row r="111" spans="8:12" x14ac:dyDescent="0.25">
      <c r="H111" s="44">
        <v>45389543</v>
      </c>
      <c r="I111" s="28" t="s">
        <v>344</v>
      </c>
      <c r="J111" s="43" t="s">
        <v>9813</v>
      </c>
      <c r="K111" s="40" t="s">
        <v>93</v>
      </c>
      <c r="L111" s="57">
        <v>1</v>
      </c>
    </row>
    <row r="112" spans="8:12" x14ac:dyDescent="0.25">
      <c r="H112" s="45">
        <v>45467373</v>
      </c>
      <c r="I112" s="28" t="s">
        <v>125</v>
      </c>
      <c r="J112" s="43" t="s">
        <v>9813</v>
      </c>
      <c r="K112" s="40" t="s">
        <v>36</v>
      </c>
      <c r="L112" s="57">
        <v>1</v>
      </c>
    </row>
    <row r="113" spans="8:12" x14ac:dyDescent="0.25">
      <c r="H113" s="40">
        <v>45514450</v>
      </c>
      <c r="I113" s="40" t="s">
        <v>9704</v>
      </c>
      <c r="J113" s="43" t="s">
        <v>9813</v>
      </c>
      <c r="K113" s="40" t="s">
        <v>93</v>
      </c>
      <c r="L113" s="57">
        <v>1</v>
      </c>
    </row>
    <row r="114" spans="8:12" x14ac:dyDescent="0.25">
      <c r="H114" s="23">
        <v>45763719</v>
      </c>
      <c r="I114" s="40" t="s">
        <v>9448</v>
      </c>
      <c r="J114" s="43" t="s">
        <v>9813</v>
      </c>
      <c r="K114" s="40" t="s">
        <v>93</v>
      </c>
      <c r="L114" s="57">
        <v>1</v>
      </c>
    </row>
    <row r="115" spans="8:12" x14ac:dyDescent="0.25">
      <c r="H115" s="44">
        <v>45846503</v>
      </c>
      <c r="I115" s="28" t="s">
        <v>265</v>
      </c>
      <c r="J115" s="43" t="s">
        <v>9813</v>
      </c>
      <c r="K115" s="40" t="s">
        <v>93</v>
      </c>
      <c r="L115" s="57">
        <v>1</v>
      </c>
    </row>
    <row r="116" spans="8:12" x14ac:dyDescent="0.25">
      <c r="H116" s="45">
        <v>45915304</v>
      </c>
      <c r="I116" s="28" t="s">
        <v>275</v>
      </c>
      <c r="J116" s="43" t="s">
        <v>9813</v>
      </c>
      <c r="K116" s="40" t="s">
        <v>93</v>
      </c>
      <c r="L116" s="57">
        <v>1</v>
      </c>
    </row>
    <row r="117" spans="8:12" x14ac:dyDescent="0.25">
      <c r="H117" s="40">
        <v>46113340</v>
      </c>
      <c r="I117" s="40" t="s">
        <v>106</v>
      </c>
      <c r="J117" s="43" t="s">
        <v>9813</v>
      </c>
      <c r="K117" s="40" t="s">
        <v>93</v>
      </c>
      <c r="L117" s="57">
        <v>1</v>
      </c>
    </row>
    <row r="118" spans="8:12" x14ac:dyDescent="0.25">
      <c r="H118" s="23">
        <v>46360518</v>
      </c>
      <c r="I118" s="28" t="s">
        <v>565</v>
      </c>
      <c r="J118" s="43" t="s">
        <v>9813</v>
      </c>
      <c r="K118" s="40" t="s">
        <v>93</v>
      </c>
      <c r="L118" s="57">
        <v>1</v>
      </c>
    </row>
    <row r="119" spans="8:12" x14ac:dyDescent="0.25">
      <c r="H119" s="44">
        <v>46368302</v>
      </c>
      <c r="I119" s="40" t="s">
        <v>8554</v>
      </c>
      <c r="J119" s="43" t="s">
        <v>9813</v>
      </c>
      <c r="K119" s="40" t="s">
        <v>93</v>
      </c>
      <c r="L119" s="57">
        <v>1</v>
      </c>
    </row>
    <row r="120" spans="8:12" x14ac:dyDescent="0.25">
      <c r="H120" s="45">
        <v>46373520</v>
      </c>
      <c r="I120" s="40" t="s">
        <v>8881</v>
      </c>
      <c r="J120" s="43" t="s">
        <v>9813</v>
      </c>
      <c r="K120" s="40" t="s">
        <v>93</v>
      </c>
      <c r="L120" s="57">
        <v>1</v>
      </c>
    </row>
    <row r="121" spans="8:12" x14ac:dyDescent="0.25">
      <c r="H121" s="40">
        <v>46616204</v>
      </c>
      <c r="I121" s="40" t="s">
        <v>98</v>
      </c>
      <c r="J121" s="43" t="s">
        <v>9813</v>
      </c>
      <c r="K121" s="40" t="s">
        <v>99</v>
      </c>
      <c r="L121" s="57">
        <v>1</v>
      </c>
    </row>
    <row r="122" spans="8:12" x14ac:dyDescent="0.25">
      <c r="H122" s="28">
        <v>46620591</v>
      </c>
      <c r="I122" s="28" t="s">
        <v>281</v>
      </c>
      <c r="J122" s="43" t="s">
        <v>9813</v>
      </c>
      <c r="K122" s="40" t="s">
        <v>36</v>
      </c>
      <c r="L122" s="57">
        <v>1</v>
      </c>
    </row>
    <row r="123" spans="8:12" x14ac:dyDescent="0.25">
      <c r="H123" s="40">
        <v>46675779</v>
      </c>
      <c r="I123" s="40" t="s">
        <v>11908</v>
      </c>
      <c r="J123" s="43" t="s">
        <v>9813</v>
      </c>
      <c r="K123" s="40" t="s">
        <v>93</v>
      </c>
      <c r="L123" s="57">
        <v>1</v>
      </c>
    </row>
    <row r="124" spans="8:12" x14ac:dyDescent="0.25">
      <c r="H124" s="23">
        <v>46717960</v>
      </c>
      <c r="I124" s="28" t="s">
        <v>554</v>
      </c>
      <c r="J124" s="43" t="s">
        <v>9813</v>
      </c>
      <c r="K124" s="40" t="s">
        <v>93</v>
      </c>
      <c r="L124" s="57">
        <v>1</v>
      </c>
    </row>
    <row r="125" spans="8:12" x14ac:dyDescent="0.25">
      <c r="H125" s="44">
        <v>46927800</v>
      </c>
      <c r="I125" s="28" t="s">
        <v>190</v>
      </c>
      <c r="J125" s="43" t="s">
        <v>9813</v>
      </c>
      <c r="K125" s="40" t="s">
        <v>35</v>
      </c>
      <c r="L125" s="57">
        <v>1</v>
      </c>
    </row>
    <row r="126" spans="8:12" x14ac:dyDescent="0.25">
      <c r="H126" s="45">
        <v>46984493</v>
      </c>
      <c r="I126" s="28" t="s">
        <v>973</v>
      </c>
      <c r="J126" s="43" t="s">
        <v>9813</v>
      </c>
      <c r="K126" s="40" t="s">
        <v>93</v>
      </c>
      <c r="L126" s="57">
        <v>1</v>
      </c>
    </row>
    <row r="127" spans="8:12" x14ac:dyDescent="0.25">
      <c r="H127" s="40">
        <v>47022335</v>
      </c>
      <c r="I127" s="40" t="s">
        <v>110</v>
      </c>
      <c r="J127" s="43" t="s">
        <v>9813</v>
      </c>
      <c r="K127" s="40" t="s">
        <v>93</v>
      </c>
      <c r="L127" s="57">
        <v>1</v>
      </c>
    </row>
    <row r="128" spans="8:12" x14ac:dyDescent="0.25">
      <c r="H128" s="23">
        <v>47033743</v>
      </c>
      <c r="I128" s="28" t="s">
        <v>230</v>
      </c>
      <c r="J128" s="43" t="s">
        <v>9813</v>
      </c>
      <c r="K128" s="40" t="s">
        <v>36</v>
      </c>
      <c r="L128" s="57">
        <v>1</v>
      </c>
    </row>
    <row r="129" spans="8:12" x14ac:dyDescent="0.25">
      <c r="H129" s="44">
        <v>47107337</v>
      </c>
      <c r="I129" s="28" t="s">
        <v>969</v>
      </c>
      <c r="J129" s="43" t="s">
        <v>9813</v>
      </c>
      <c r="K129" s="40" t="s">
        <v>93</v>
      </c>
      <c r="L129" s="57">
        <v>1</v>
      </c>
    </row>
    <row r="130" spans="8:12" x14ac:dyDescent="0.25">
      <c r="H130" s="44">
        <v>47120068</v>
      </c>
      <c r="I130" s="28" t="s">
        <v>139</v>
      </c>
      <c r="J130" s="43" t="s">
        <v>9813</v>
      </c>
      <c r="K130" s="40" t="s">
        <v>34</v>
      </c>
      <c r="L130" s="57">
        <v>1</v>
      </c>
    </row>
    <row r="131" spans="8:12" x14ac:dyDescent="0.25">
      <c r="H131" s="45">
        <v>47138832</v>
      </c>
      <c r="I131" s="28" t="s">
        <v>229</v>
      </c>
      <c r="J131" s="43" t="s">
        <v>9813</v>
      </c>
      <c r="K131" s="40" t="s">
        <v>93</v>
      </c>
      <c r="L131" s="57">
        <v>1</v>
      </c>
    </row>
    <row r="132" spans="8:12" x14ac:dyDescent="0.25">
      <c r="H132" s="40">
        <v>47210380</v>
      </c>
      <c r="I132" s="40" t="s">
        <v>8814</v>
      </c>
      <c r="J132" s="43" t="s">
        <v>9813</v>
      </c>
      <c r="K132" s="40" t="s">
        <v>34</v>
      </c>
      <c r="L132" s="57">
        <v>1</v>
      </c>
    </row>
    <row r="133" spans="8:12" x14ac:dyDescent="0.25">
      <c r="H133" s="23">
        <v>47253019</v>
      </c>
      <c r="I133" s="28" t="s">
        <v>195</v>
      </c>
      <c r="J133" s="43" t="s">
        <v>9813</v>
      </c>
      <c r="K133" s="40" t="s">
        <v>36</v>
      </c>
      <c r="L133" s="57">
        <v>1</v>
      </c>
    </row>
    <row r="134" spans="8:12" x14ac:dyDescent="0.25">
      <c r="H134" s="44">
        <v>47284706</v>
      </c>
      <c r="I134" s="28" t="s">
        <v>251</v>
      </c>
      <c r="J134" s="43" t="s">
        <v>9813</v>
      </c>
      <c r="K134" s="40" t="s">
        <v>34</v>
      </c>
      <c r="L134" s="57">
        <v>1</v>
      </c>
    </row>
    <row r="135" spans="8:12" x14ac:dyDescent="0.25">
      <c r="H135" s="45">
        <v>47292467</v>
      </c>
      <c r="I135" s="28" t="s">
        <v>187</v>
      </c>
      <c r="J135" s="43" t="s">
        <v>9813</v>
      </c>
      <c r="K135" s="40" t="s">
        <v>36</v>
      </c>
      <c r="L135" s="57">
        <v>1</v>
      </c>
    </row>
    <row r="136" spans="8:12" x14ac:dyDescent="0.25">
      <c r="H136" s="40">
        <v>47376865</v>
      </c>
      <c r="I136" s="40" t="s">
        <v>96</v>
      </c>
      <c r="J136" s="43" t="s">
        <v>9818</v>
      </c>
      <c r="K136" s="40" t="s">
        <v>93</v>
      </c>
      <c r="L136" s="57">
        <v>1</v>
      </c>
    </row>
    <row r="137" spans="8:12" x14ac:dyDescent="0.25">
      <c r="H137" s="23">
        <v>47433120</v>
      </c>
      <c r="I137" s="28" t="s">
        <v>253</v>
      </c>
      <c r="J137" s="43" t="s">
        <v>9813</v>
      </c>
      <c r="K137" s="40" t="s">
        <v>36</v>
      </c>
      <c r="L137" s="57">
        <v>1</v>
      </c>
    </row>
    <row r="138" spans="8:12" x14ac:dyDescent="0.25">
      <c r="H138" s="45">
        <v>47439887</v>
      </c>
      <c r="I138" s="40" t="s">
        <v>10328</v>
      </c>
      <c r="J138" s="43" t="s">
        <v>9813</v>
      </c>
      <c r="K138" s="40" t="s">
        <v>35</v>
      </c>
      <c r="L138" s="57">
        <v>1</v>
      </c>
    </row>
    <row r="139" spans="8:12" x14ac:dyDescent="0.25">
      <c r="H139" s="40">
        <v>47537394</v>
      </c>
      <c r="I139" s="40" t="s">
        <v>11668</v>
      </c>
      <c r="J139" s="43" t="s">
        <v>9813</v>
      </c>
      <c r="K139" s="40" t="s">
        <v>93</v>
      </c>
      <c r="L139" s="57">
        <v>1</v>
      </c>
    </row>
    <row r="140" spans="8:12" x14ac:dyDescent="0.25">
      <c r="H140" s="23">
        <v>47553390</v>
      </c>
      <c r="I140" s="28" t="s">
        <v>205</v>
      </c>
      <c r="J140" s="43" t="s">
        <v>9818</v>
      </c>
      <c r="K140" s="40" t="s">
        <v>131</v>
      </c>
      <c r="L140" s="57">
        <v>1</v>
      </c>
    </row>
    <row r="141" spans="8:12" x14ac:dyDescent="0.25">
      <c r="H141" s="44">
        <v>47621496</v>
      </c>
      <c r="I141" s="28" t="s">
        <v>529</v>
      </c>
      <c r="J141" s="43" t="s">
        <v>9818</v>
      </c>
      <c r="K141" s="40" t="s">
        <v>93</v>
      </c>
      <c r="L141" s="57">
        <v>1</v>
      </c>
    </row>
    <row r="142" spans="8:12" x14ac:dyDescent="0.25">
      <c r="H142" s="45">
        <v>47643733</v>
      </c>
      <c r="I142" s="28" t="s">
        <v>517</v>
      </c>
      <c r="J142" s="43" t="s">
        <v>9818</v>
      </c>
      <c r="K142" s="40" t="s">
        <v>36</v>
      </c>
      <c r="L142" s="57">
        <v>1</v>
      </c>
    </row>
    <row r="143" spans="8:12" x14ac:dyDescent="0.25">
      <c r="H143" s="23">
        <v>47664442</v>
      </c>
      <c r="I143" s="28" t="s">
        <v>736</v>
      </c>
      <c r="J143" s="43" t="s">
        <v>9813</v>
      </c>
      <c r="K143" s="40" t="s">
        <v>93</v>
      </c>
      <c r="L143" s="57">
        <v>1</v>
      </c>
    </row>
    <row r="144" spans="8:12" x14ac:dyDescent="0.25">
      <c r="H144" s="44">
        <v>47767957</v>
      </c>
      <c r="I144" s="28" t="s">
        <v>557</v>
      </c>
      <c r="J144" s="43" t="s">
        <v>9813</v>
      </c>
      <c r="K144" s="40" t="s">
        <v>93</v>
      </c>
      <c r="L144" s="57">
        <v>1</v>
      </c>
    </row>
    <row r="145" spans="8:12" x14ac:dyDescent="0.25">
      <c r="H145" s="44">
        <v>47796462</v>
      </c>
      <c r="I145" s="28" t="s">
        <v>558</v>
      </c>
      <c r="J145" s="43" t="s">
        <v>9813</v>
      </c>
      <c r="K145" s="40" t="s">
        <v>93</v>
      </c>
      <c r="L145" s="57">
        <v>1</v>
      </c>
    </row>
    <row r="146" spans="8:12" x14ac:dyDescent="0.25">
      <c r="H146" s="45">
        <v>47893951</v>
      </c>
      <c r="I146" s="28" t="s">
        <v>741</v>
      </c>
      <c r="J146" s="43" t="s">
        <v>9813</v>
      </c>
      <c r="K146" s="40" t="s">
        <v>93</v>
      </c>
      <c r="L146" s="57">
        <v>1</v>
      </c>
    </row>
    <row r="147" spans="8:12" x14ac:dyDescent="0.25">
      <c r="H147" s="40">
        <v>47916962</v>
      </c>
      <c r="I147" s="40" t="s">
        <v>11527</v>
      </c>
      <c r="J147" s="43" t="s">
        <v>9813</v>
      </c>
      <c r="K147" s="40" t="s">
        <v>93</v>
      </c>
      <c r="L147" s="57">
        <v>1</v>
      </c>
    </row>
    <row r="148" spans="8:12" x14ac:dyDescent="0.25">
      <c r="H148" s="28">
        <v>48011814</v>
      </c>
      <c r="I148" s="28" t="s">
        <v>206</v>
      </c>
      <c r="J148" s="43" t="s">
        <v>9813</v>
      </c>
      <c r="K148" s="40" t="s">
        <v>93</v>
      </c>
      <c r="L148" s="57">
        <v>1</v>
      </c>
    </row>
    <row r="149" spans="8:12" x14ac:dyDescent="0.25">
      <c r="H149" s="40">
        <v>48022378</v>
      </c>
      <c r="I149" s="40" t="s">
        <v>12727</v>
      </c>
      <c r="J149" s="43" t="s">
        <v>9813</v>
      </c>
      <c r="K149" s="40" t="s">
        <v>93</v>
      </c>
      <c r="L149" s="57">
        <v>1</v>
      </c>
    </row>
    <row r="150" spans="8:12" x14ac:dyDescent="0.25">
      <c r="H150" s="23">
        <v>48128791</v>
      </c>
      <c r="I150" s="40" t="s">
        <v>10642</v>
      </c>
      <c r="J150" s="43" t="s">
        <v>9813</v>
      </c>
      <c r="K150" s="40" t="s">
        <v>93</v>
      </c>
      <c r="L150" s="57">
        <v>1</v>
      </c>
    </row>
    <row r="151" spans="8:12" x14ac:dyDescent="0.25">
      <c r="H151" s="44">
        <v>48283746</v>
      </c>
      <c r="I151" s="28" t="s">
        <v>981</v>
      </c>
      <c r="J151" s="43" t="s">
        <v>9813</v>
      </c>
      <c r="K151" s="40" t="s">
        <v>35</v>
      </c>
      <c r="L151" s="57">
        <v>1</v>
      </c>
    </row>
    <row r="152" spans="8:12" x14ac:dyDescent="0.25">
      <c r="H152" s="44">
        <v>48298586</v>
      </c>
      <c r="I152" s="40" t="s">
        <v>12758</v>
      </c>
      <c r="J152" s="43" t="s">
        <v>9813</v>
      </c>
      <c r="K152" s="40" t="s">
        <v>93</v>
      </c>
      <c r="L152" s="57">
        <v>1</v>
      </c>
    </row>
    <row r="153" spans="8:12" x14ac:dyDescent="0.25">
      <c r="H153" s="44">
        <v>48725678</v>
      </c>
      <c r="I153" s="28" t="s">
        <v>527</v>
      </c>
      <c r="J153" s="43" t="s">
        <v>9818</v>
      </c>
      <c r="K153" s="40" t="s">
        <v>35</v>
      </c>
      <c r="L153" s="57">
        <v>1</v>
      </c>
    </row>
    <row r="154" spans="8:12" x14ac:dyDescent="0.25">
      <c r="H154" s="44">
        <v>48746537</v>
      </c>
      <c r="I154" s="28" t="s">
        <v>761</v>
      </c>
      <c r="J154" s="43" t="s">
        <v>9813</v>
      </c>
      <c r="K154" s="40" t="s">
        <v>93</v>
      </c>
      <c r="L154" s="57">
        <v>1</v>
      </c>
    </row>
    <row r="155" spans="8:12" x14ac:dyDescent="0.25">
      <c r="H155" s="44">
        <v>60392301</v>
      </c>
      <c r="I155" s="28" t="s">
        <v>290</v>
      </c>
      <c r="J155" s="43" t="s">
        <v>9813</v>
      </c>
      <c r="K155" s="40" t="s">
        <v>36</v>
      </c>
      <c r="L155" s="57">
        <v>1</v>
      </c>
    </row>
    <row r="156" spans="8:12" x14ac:dyDescent="0.25">
      <c r="H156" s="44">
        <v>60932118</v>
      </c>
      <c r="I156" s="28" t="s">
        <v>1007</v>
      </c>
      <c r="J156" s="43" t="s">
        <v>9818</v>
      </c>
      <c r="K156" s="40" t="s">
        <v>99</v>
      </c>
      <c r="L156" s="57">
        <v>1</v>
      </c>
    </row>
    <row r="157" spans="8:12" x14ac:dyDescent="0.25">
      <c r="H157" s="44">
        <v>61340654</v>
      </c>
      <c r="I157" s="28" t="s">
        <v>278</v>
      </c>
      <c r="J157" s="43" t="s">
        <v>9813</v>
      </c>
      <c r="K157" s="40" t="s">
        <v>93</v>
      </c>
      <c r="L157" s="57">
        <v>1</v>
      </c>
    </row>
    <row r="158" spans="8:12" x14ac:dyDescent="0.25">
      <c r="H158" s="44">
        <v>62471856</v>
      </c>
      <c r="I158" s="28" t="s">
        <v>261</v>
      </c>
      <c r="J158" s="43" t="s">
        <v>9813</v>
      </c>
      <c r="K158" s="40" t="s">
        <v>35</v>
      </c>
      <c r="L158" s="57">
        <v>1</v>
      </c>
    </row>
    <row r="159" spans="8:12" x14ac:dyDescent="0.25">
      <c r="H159" s="44">
        <v>63284391</v>
      </c>
      <c r="I159" s="28" t="s">
        <v>303</v>
      </c>
      <c r="J159" s="43" t="s">
        <v>9813</v>
      </c>
      <c r="K159" s="40" t="s">
        <v>36</v>
      </c>
      <c r="L159" s="57">
        <v>1</v>
      </c>
    </row>
    <row r="160" spans="8:12" x14ac:dyDescent="0.25">
      <c r="H160" s="44">
        <v>70113667</v>
      </c>
      <c r="I160" s="28" t="s">
        <v>279</v>
      </c>
      <c r="J160" s="43" t="s">
        <v>9813</v>
      </c>
      <c r="K160" s="40" t="s">
        <v>131</v>
      </c>
      <c r="L160" s="57">
        <v>1</v>
      </c>
    </row>
    <row r="161" spans="8:12" x14ac:dyDescent="0.25">
      <c r="H161" s="44">
        <v>70164906</v>
      </c>
      <c r="I161" s="28" t="s">
        <v>256</v>
      </c>
      <c r="J161" s="43" t="s">
        <v>9813</v>
      </c>
      <c r="K161" s="40" t="s">
        <v>93</v>
      </c>
      <c r="L161" s="57">
        <v>1</v>
      </c>
    </row>
    <row r="162" spans="8:12" x14ac:dyDescent="0.25">
      <c r="H162" s="44">
        <v>70419074</v>
      </c>
      <c r="I162" s="28" t="s">
        <v>586</v>
      </c>
      <c r="J162" s="43" t="s">
        <v>9813</v>
      </c>
      <c r="K162" s="40" t="s">
        <v>93</v>
      </c>
      <c r="L162" s="57">
        <v>1</v>
      </c>
    </row>
    <row r="163" spans="8:12" x14ac:dyDescent="0.25">
      <c r="H163" s="44">
        <v>70542843</v>
      </c>
      <c r="I163" s="28" t="s">
        <v>262</v>
      </c>
      <c r="J163" s="43" t="s">
        <v>9813</v>
      </c>
      <c r="K163" s="40" t="s">
        <v>35</v>
      </c>
      <c r="L163" s="57">
        <v>1</v>
      </c>
    </row>
    <row r="164" spans="8:12" x14ac:dyDescent="0.25">
      <c r="H164" s="45">
        <v>70599404</v>
      </c>
      <c r="I164" s="28" t="s">
        <v>930</v>
      </c>
      <c r="J164" s="43" t="s">
        <v>9813</v>
      </c>
      <c r="K164" s="40" t="s">
        <v>34</v>
      </c>
      <c r="L164" s="57">
        <v>1</v>
      </c>
    </row>
    <row r="165" spans="8:12" x14ac:dyDescent="0.25">
      <c r="H165" s="40">
        <v>70732827</v>
      </c>
      <c r="I165" s="40" t="s">
        <v>8888</v>
      </c>
      <c r="J165" s="43" t="s">
        <v>9813</v>
      </c>
      <c r="K165" s="40" t="s">
        <v>93</v>
      </c>
      <c r="L165" s="57">
        <v>1</v>
      </c>
    </row>
    <row r="166" spans="8:12" x14ac:dyDescent="0.25">
      <c r="H166" s="40">
        <v>70887288</v>
      </c>
      <c r="I166" s="40" t="s">
        <v>101</v>
      </c>
      <c r="J166" s="43" t="s">
        <v>9813</v>
      </c>
      <c r="K166" s="40" t="s">
        <v>34</v>
      </c>
      <c r="L166" s="57">
        <v>1</v>
      </c>
    </row>
    <row r="167" spans="8:12" x14ac:dyDescent="0.25">
      <c r="H167" s="40">
        <v>70911733</v>
      </c>
      <c r="I167" s="40" t="s">
        <v>113</v>
      </c>
      <c r="J167" s="43" t="s">
        <v>9813</v>
      </c>
      <c r="K167" s="40" t="s">
        <v>99</v>
      </c>
      <c r="L167" s="57">
        <v>1</v>
      </c>
    </row>
    <row r="168" spans="8:12" x14ac:dyDescent="0.25">
      <c r="H168" s="40">
        <v>70931755</v>
      </c>
      <c r="I168" s="40" t="s">
        <v>11678</v>
      </c>
      <c r="J168" s="43" t="s">
        <v>9813</v>
      </c>
      <c r="K168" s="40" t="s">
        <v>34</v>
      </c>
      <c r="L168" s="57">
        <v>1</v>
      </c>
    </row>
    <row r="169" spans="8:12" x14ac:dyDescent="0.25">
      <c r="H169" s="40">
        <v>71212565</v>
      </c>
      <c r="I169" s="40" t="s">
        <v>8663</v>
      </c>
      <c r="J169" s="43" t="s">
        <v>9813</v>
      </c>
      <c r="K169" s="40" t="s">
        <v>34</v>
      </c>
      <c r="L169" s="57">
        <v>1</v>
      </c>
    </row>
    <row r="170" spans="8:12" x14ac:dyDescent="0.25">
      <c r="H170" s="23">
        <v>71410835</v>
      </c>
      <c r="I170" s="28" t="s">
        <v>919</v>
      </c>
      <c r="J170" s="43" t="s">
        <v>9813</v>
      </c>
      <c r="K170" s="40" t="s">
        <v>34</v>
      </c>
      <c r="L170" s="57">
        <v>1</v>
      </c>
    </row>
    <row r="171" spans="8:12" x14ac:dyDescent="0.25">
      <c r="H171" s="45">
        <v>71793601</v>
      </c>
      <c r="I171" s="28" t="s">
        <v>306</v>
      </c>
      <c r="J171" s="43" t="s">
        <v>9813</v>
      </c>
      <c r="K171" s="40" t="s">
        <v>36</v>
      </c>
      <c r="L171" s="57">
        <v>1</v>
      </c>
    </row>
    <row r="172" spans="8:12" x14ac:dyDescent="0.25">
      <c r="H172" s="40">
        <v>71967353</v>
      </c>
      <c r="I172" s="40" t="s">
        <v>2100</v>
      </c>
      <c r="J172" s="43" t="s">
        <v>9813</v>
      </c>
      <c r="K172" s="40" t="s">
        <v>34</v>
      </c>
      <c r="L172" s="57">
        <v>1</v>
      </c>
    </row>
    <row r="173" spans="8:12" x14ac:dyDescent="0.25">
      <c r="H173" s="28">
        <v>72041624</v>
      </c>
      <c r="I173" s="40" t="s">
        <v>10708</v>
      </c>
      <c r="J173" s="43" t="s">
        <v>9813</v>
      </c>
      <c r="K173" s="40" t="s">
        <v>93</v>
      </c>
      <c r="L173" s="57">
        <v>1</v>
      </c>
    </row>
    <row r="174" spans="8:12" x14ac:dyDescent="0.25">
      <c r="H174" s="28">
        <v>72258211</v>
      </c>
      <c r="I174" s="28" t="s">
        <v>276</v>
      </c>
      <c r="J174" s="43" t="s">
        <v>9813</v>
      </c>
      <c r="K174" s="40" t="s">
        <v>93</v>
      </c>
      <c r="L174" s="57">
        <v>1</v>
      </c>
    </row>
    <row r="175" spans="8:12" x14ac:dyDescent="0.25">
      <c r="H175" s="40">
        <v>72310620</v>
      </c>
      <c r="I175" s="40" t="s">
        <v>104</v>
      </c>
      <c r="J175" s="43" t="s">
        <v>9813</v>
      </c>
      <c r="K175" s="40" t="s">
        <v>93</v>
      </c>
      <c r="L175" s="57">
        <v>1</v>
      </c>
    </row>
    <row r="176" spans="8:12" x14ac:dyDescent="0.25">
      <c r="H176" s="28">
        <v>72421415</v>
      </c>
      <c r="I176" s="28" t="s">
        <v>57</v>
      </c>
      <c r="J176" s="43" t="s">
        <v>9813</v>
      </c>
      <c r="K176" s="40" t="s">
        <v>34</v>
      </c>
      <c r="L176" s="57">
        <v>1</v>
      </c>
    </row>
    <row r="177" spans="8:12" x14ac:dyDescent="0.25">
      <c r="H177" s="40">
        <v>72455076</v>
      </c>
      <c r="I177" s="40" t="s">
        <v>4374</v>
      </c>
      <c r="J177" s="43" t="s">
        <v>9813</v>
      </c>
      <c r="K177" s="40" t="s">
        <v>34</v>
      </c>
      <c r="L177" s="57">
        <v>1</v>
      </c>
    </row>
    <row r="178" spans="8:12" x14ac:dyDescent="0.25">
      <c r="H178" s="23">
        <v>72483120</v>
      </c>
      <c r="I178" s="28" t="s">
        <v>254</v>
      </c>
      <c r="J178" s="43" t="s">
        <v>9813</v>
      </c>
      <c r="K178" s="40" t="s">
        <v>36</v>
      </c>
      <c r="L178" s="57">
        <v>1</v>
      </c>
    </row>
    <row r="179" spans="8:12" x14ac:dyDescent="0.25">
      <c r="H179" s="45">
        <v>72549829</v>
      </c>
      <c r="I179" s="28" t="s">
        <v>750</v>
      </c>
      <c r="J179" s="43" t="s">
        <v>9813</v>
      </c>
      <c r="K179" s="40" t="s">
        <v>34</v>
      </c>
      <c r="L179" s="57">
        <v>1</v>
      </c>
    </row>
    <row r="180" spans="8:12" x14ac:dyDescent="0.25">
      <c r="H180" s="40">
        <v>72726090</v>
      </c>
      <c r="I180" s="40" t="s">
        <v>11545</v>
      </c>
      <c r="J180" s="43" t="s">
        <v>9813</v>
      </c>
      <c r="K180" s="40" t="s">
        <v>93</v>
      </c>
      <c r="L180" s="57">
        <v>1</v>
      </c>
    </row>
    <row r="181" spans="8:12" x14ac:dyDescent="0.25">
      <c r="H181" s="23">
        <v>72740218</v>
      </c>
      <c r="I181" s="28" t="s">
        <v>986</v>
      </c>
      <c r="J181" s="43" t="s">
        <v>9813</v>
      </c>
      <c r="K181" s="40" t="s">
        <v>36</v>
      </c>
      <c r="L181" s="57">
        <v>1</v>
      </c>
    </row>
    <row r="182" spans="8:12" x14ac:dyDescent="0.25">
      <c r="H182" s="44">
        <v>72760714</v>
      </c>
      <c r="I182" s="28" t="s">
        <v>987</v>
      </c>
      <c r="J182" s="43" t="s">
        <v>9813</v>
      </c>
      <c r="K182" s="40" t="s">
        <v>36</v>
      </c>
      <c r="L182" s="57">
        <v>1</v>
      </c>
    </row>
    <row r="183" spans="8:12" x14ac:dyDescent="0.25">
      <c r="H183" s="44">
        <v>72853708</v>
      </c>
      <c r="I183" s="28" t="s">
        <v>747</v>
      </c>
      <c r="J183" s="43" t="s">
        <v>9813</v>
      </c>
      <c r="K183" s="40" t="s">
        <v>93</v>
      </c>
      <c r="L183" s="57">
        <v>1</v>
      </c>
    </row>
    <row r="184" spans="8:12" x14ac:dyDescent="0.25">
      <c r="H184" s="44">
        <v>72899727</v>
      </c>
      <c r="I184" s="28" t="s">
        <v>358</v>
      </c>
      <c r="J184" s="43" t="s">
        <v>9813</v>
      </c>
      <c r="K184" s="40" t="s">
        <v>34</v>
      </c>
      <c r="L184" s="57">
        <v>1</v>
      </c>
    </row>
    <row r="185" spans="8:12" x14ac:dyDescent="0.25">
      <c r="H185" s="44">
        <v>72937998</v>
      </c>
      <c r="I185" s="28" t="s">
        <v>345</v>
      </c>
      <c r="J185" s="43" t="s">
        <v>9813</v>
      </c>
      <c r="K185" s="40" t="s">
        <v>34</v>
      </c>
      <c r="L185" s="57">
        <v>1</v>
      </c>
    </row>
    <row r="186" spans="8:12" x14ac:dyDescent="0.25">
      <c r="H186" s="44">
        <v>72970514</v>
      </c>
      <c r="I186" s="28" t="s">
        <v>9433</v>
      </c>
      <c r="J186" s="43" t="s">
        <v>9813</v>
      </c>
      <c r="K186" s="40" t="s">
        <v>93</v>
      </c>
      <c r="L186" s="57">
        <v>1</v>
      </c>
    </row>
    <row r="187" spans="8:12" x14ac:dyDescent="0.25">
      <c r="H187" s="44">
        <v>73248223</v>
      </c>
      <c r="I187" s="28" t="s">
        <v>191</v>
      </c>
      <c r="J187" s="43" t="s">
        <v>9813</v>
      </c>
      <c r="K187" s="40" t="s">
        <v>36</v>
      </c>
      <c r="L187" s="57">
        <v>1</v>
      </c>
    </row>
    <row r="188" spans="8:12" x14ac:dyDescent="0.25">
      <c r="H188" s="44">
        <v>73272851</v>
      </c>
      <c r="I188" s="28" t="s">
        <v>580</v>
      </c>
      <c r="J188" s="43" t="s">
        <v>9813</v>
      </c>
      <c r="K188" s="40" t="s">
        <v>93</v>
      </c>
      <c r="L188" s="57">
        <v>1</v>
      </c>
    </row>
    <row r="189" spans="8:12" x14ac:dyDescent="0.25">
      <c r="H189" s="45">
        <v>73675908</v>
      </c>
      <c r="I189" s="28" t="s">
        <v>252</v>
      </c>
      <c r="J189" s="43" t="s">
        <v>9813</v>
      </c>
      <c r="K189" s="40" t="s">
        <v>93</v>
      </c>
      <c r="L189" s="57">
        <v>1</v>
      </c>
    </row>
    <row r="190" spans="8:12" x14ac:dyDescent="0.25">
      <c r="H190" s="40">
        <v>73968547</v>
      </c>
      <c r="I190" s="40" t="s">
        <v>10375</v>
      </c>
      <c r="J190" s="43" t="s">
        <v>9813</v>
      </c>
      <c r="K190" s="40" t="s">
        <v>35</v>
      </c>
      <c r="L190" s="57">
        <v>1</v>
      </c>
    </row>
    <row r="191" spans="8:12" x14ac:dyDescent="0.25">
      <c r="H191" s="23">
        <v>74201662</v>
      </c>
      <c r="I191" s="40" t="s">
        <v>9969</v>
      </c>
      <c r="J191" s="43" t="s">
        <v>9813</v>
      </c>
      <c r="K191" s="40" t="s">
        <v>93</v>
      </c>
      <c r="L191" s="57">
        <v>1</v>
      </c>
    </row>
    <row r="192" spans="8:12" x14ac:dyDescent="0.25">
      <c r="H192" s="44">
        <v>74398211</v>
      </c>
      <c r="I192" s="40" t="s">
        <v>9938</v>
      </c>
      <c r="J192" s="43" t="s">
        <v>9813</v>
      </c>
      <c r="K192" s="40" t="s">
        <v>93</v>
      </c>
      <c r="L192" s="57">
        <v>1</v>
      </c>
    </row>
    <row r="193" spans="8:12" x14ac:dyDescent="0.25">
      <c r="H193" s="44">
        <v>74529447</v>
      </c>
      <c r="I193" s="28" t="s">
        <v>236</v>
      </c>
      <c r="J193" s="43" t="s">
        <v>9813</v>
      </c>
      <c r="K193" s="40" t="s">
        <v>131</v>
      </c>
      <c r="L193" s="57">
        <v>1</v>
      </c>
    </row>
    <row r="194" spans="8:12" x14ac:dyDescent="0.25">
      <c r="H194" s="44">
        <v>74560069</v>
      </c>
      <c r="I194" s="28" t="s">
        <v>294</v>
      </c>
      <c r="J194" s="43" t="s">
        <v>9813</v>
      </c>
      <c r="K194" s="40" t="s">
        <v>35</v>
      </c>
      <c r="L194" s="57">
        <v>1</v>
      </c>
    </row>
    <row r="195" spans="8:12" x14ac:dyDescent="0.25">
      <c r="H195" s="44">
        <v>74566254</v>
      </c>
      <c r="I195" s="28" t="s">
        <v>270</v>
      </c>
      <c r="J195" s="43" t="s">
        <v>9813</v>
      </c>
      <c r="K195" s="40" t="s">
        <v>36</v>
      </c>
      <c r="L195" s="57">
        <v>1</v>
      </c>
    </row>
    <row r="196" spans="8:12" x14ac:dyDescent="0.25">
      <c r="H196" s="44">
        <v>74593426</v>
      </c>
      <c r="I196" s="28" t="s">
        <v>200</v>
      </c>
      <c r="J196" s="43" t="s">
        <v>9813</v>
      </c>
      <c r="K196" s="40" t="s">
        <v>99</v>
      </c>
      <c r="L196" s="57">
        <v>1</v>
      </c>
    </row>
    <row r="197" spans="8:12" x14ac:dyDescent="0.25">
      <c r="H197" s="44">
        <v>74611044</v>
      </c>
      <c r="I197" s="28" t="s">
        <v>260</v>
      </c>
      <c r="J197" s="43" t="s">
        <v>9813</v>
      </c>
      <c r="K197" s="40" t="s">
        <v>36</v>
      </c>
      <c r="L197" s="57">
        <v>1</v>
      </c>
    </row>
    <row r="198" spans="8:12" x14ac:dyDescent="0.25">
      <c r="H198" s="44">
        <v>74840377</v>
      </c>
      <c r="I198" s="40" t="s">
        <v>13165</v>
      </c>
      <c r="J198" s="43" t="s">
        <v>9813</v>
      </c>
      <c r="K198" s="40" t="s">
        <v>34</v>
      </c>
      <c r="L198" s="57">
        <v>1</v>
      </c>
    </row>
    <row r="199" spans="8:12" x14ac:dyDescent="0.25">
      <c r="H199" s="45">
        <v>75074322</v>
      </c>
      <c r="I199" s="28" t="s">
        <v>916</v>
      </c>
      <c r="J199" s="43" t="s">
        <v>9813</v>
      </c>
      <c r="K199" s="40" t="s">
        <v>34</v>
      </c>
      <c r="L199" s="57">
        <v>1</v>
      </c>
    </row>
    <row r="200" spans="8:12" x14ac:dyDescent="0.25">
      <c r="H200" s="23">
        <v>75377829</v>
      </c>
      <c r="I200" s="28" t="s">
        <v>193</v>
      </c>
      <c r="J200" s="43" t="s">
        <v>9813</v>
      </c>
      <c r="K200" s="40" t="s">
        <v>99</v>
      </c>
      <c r="L200" s="57">
        <v>1</v>
      </c>
    </row>
    <row r="201" spans="8:12" x14ac:dyDescent="0.25">
      <c r="H201" s="44">
        <v>75861959</v>
      </c>
      <c r="I201" s="28" t="s">
        <v>280</v>
      </c>
      <c r="J201" s="43" t="s">
        <v>9813</v>
      </c>
      <c r="K201" s="40" t="s">
        <v>93</v>
      </c>
      <c r="L201" s="57">
        <v>1</v>
      </c>
    </row>
    <row r="202" spans="8:12" x14ac:dyDescent="0.25">
      <c r="H202" s="45">
        <v>76208852</v>
      </c>
      <c r="I202" s="28" t="s">
        <v>189</v>
      </c>
      <c r="J202" s="43" t="s">
        <v>9813</v>
      </c>
      <c r="K202" s="40" t="s">
        <v>99</v>
      </c>
      <c r="L202" s="57">
        <v>1</v>
      </c>
    </row>
    <row r="203" spans="8:12" x14ac:dyDescent="0.25">
      <c r="H203" s="40">
        <v>76265365</v>
      </c>
      <c r="I203" s="40" t="s">
        <v>12723</v>
      </c>
      <c r="J203" s="43" t="s">
        <v>9813</v>
      </c>
      <c r="K203" s="40" t="s">
        <v>93</v>
      </c>
      <c r="L203" s="57">
        <v>1</v>
      </c>
    </row>
    <row r="204" spans="8:12" x14ac:dyDescent="0.25">
      <c r="H204" s="23">
        <v>76601243</v>
      </c>
      <c r="I204" s="40" t="s">
        <v>9979</v>
      </c>
      <c r="J204" s="43" t="s">
        <v>9813</v>
      </c>
      <c r="K204" s="40" t="s">
        <v>99</v>
      </c>
      <c r="L204" s="57">
        <v>1</v>
      </c>
    </row>
    <row r="205" spans="8:12" x14ac:dyDescent="0.25">
      <c r="H205" s="44">
        <v>76616129</v>
      </c>
      <c r="I205" s="40" t="s">
        <v>11346</v>
      </c>
      <c r="J205" s="43" t="s">
        <v>9813</v>
      </c>
      <c r="K205" s="40" t="s">
        <v>93</v>
      </c>
      <c r="L205" s="57">
        <v>1</v>
      </c>
    </row>
    <row r="206" spans="8:12" x14ac:dyDescent="0.25">
      <c r="H206" s="44">
        <v>77281673</v>
      </c>
      <c r="I206" s="28" t="s">
        <v>1006</v>
      </c>
      <c r="J206" s="43" t="s">
        <v>9813</v>
      </c>
      <c r="K206" s="40" t="s">
        <v>131</v>
      </c>
      <c r="L206" s="57">
        <v>1</v>
      </c>
    </row>
    <row r="207" spans="8:12" x14ac:dyDescent="0.25">
      <c r="H207" s="45">
        <v>77292545</v>
      </c>
      <c r="I207" s="40" t="s">
        <v>9977</v>
      </c>
      <c r="J207" s="43" t="s">
        <v>9813</v>
      </c>
      <c r="K207" s="40" t="s">
        <v>93</v>
      </c>
      <c r="L207" s="57">
        <v>1</v>
      </c>
    </row>
    <row r="208" spans="8:12" x14ac:dyDescent="0.25">
      <c r="H208" s="40">
        <v>77343391</v>
      </c>
      <c r="I208" s="40" t="s">
        <v>10374</v>
      </c>
      <c r="J208" s="43" t="s">
        <v>9813</v>
      </c>
      <c r="K208" s="40" t="s">
        <v>93</v>
      </c>
      <c r="L208" s="57">
        <v>1</v>
      </c>
    </row>
    <row r="209" spans="8:12" x14ac:dyDescent="0.25">
      <c r="H209" s="23">
        <v>77531140</v>
      </c>
      <c r="I209" s="28" t="s">
        <v>194</v>
      </c>
      <c r="J209" s="43" t="s">
        <v>9813</v>
      </c>
      <c r="K209" s="40" t="s">
        <v>36</v>
      </c>
      <c r="L209" s="57">
        <v>1</v>
      </c>
    </row>
    <row r="210" spans="8:12" x14ac:dyDescent="0.25">
      <c r="H210" s="45">
        <v>78250992</v>
      </c>
      <c r="I210" s="28" t="s">
        <v>928</v>
      </c>
      <c r="J210" s="43" t="s">
        <v>9813</v>
      </c>
      <c r="K210" s="40" t="s">
        <v>34</v>
      </c>
      <c r="L210" s="57">
        <v>1</v>
      </c>
    </row>
    <row r="211" spans="8:12" x14ac:dyDescent="0.25">
      <c r="H211" s="40">
        <v>78673257</v>
      </c>
      <c r="I211" s="40" t="s">
        <v>11746</v>
      </c>
      <c r="J211" s="43" t="s">
        <v>9813</v>
      </c>
      <c r="K211" s="40" t="s">
        <v>34</v>
      </c>
      <c r="L211" s="57">
        <v>1</v>
      </c>
    </row>
    <row r="212" spans="8:12" x14ac:dyDescent="0.25">
      <c r="H212" s="28">
        <v>79452114</v>
      </c>
      <c r="I212" s="28" t="s">
        <v>585</v>
      </c>
      <c r="J212" s="43" t="s">
        <v>9813</v>
      </c>
      <c r="K212" s="40" t="s">
        <v>93</v>
      </c>
      <c r="L212" s="57">
        <v>1</v>
      </c>
    </row>
    <row r="213" spans="8:12" x14ac:dyDescent="0.25">
      <c r="H213" s="40">
        <v>80209786</v>
      </c>
      <c r="I213" s="40" t="s">
        <v>107</v>
      </c>
      <c r="J213" s="43" t="s">
        <v>9813</v>
      </c>
      <c r="K213" s="40" t="s">
        <v>34</v>
      </c>
      <c r="L213" s="57">
        <v>1</v>
      </c>
    </row>
    <row r="214" spans="8:12" x14ac:dyDescent="0.25">
      <c r="H214" s="23">
        <v>80241666</v>
      </c>
      <c r="I214" s="28" t="s">
        <v>526</v>
      </c>
      <c r="J214" s="43" t="s">
        <v>9818</v>
      </c>
      <c r="K214" s="40" t="s">
        <v>34</v>
      </c>
      <c r="L214" s="57">
        <v>1</v>
      </c>
    </row>
    <row r="215" spans="8:12" x14ac:dyDescent="0.25">
      <c r="H215" s="44">
        <v>80320373</v>
      </c>
      <c r="I215" s="28" t="s">
        <v>209</v>
      </c>
      <c r="J215" s="43" t="s">
        <v>9813</v>
      </c>
      <c r="K215" s="40" t="s">
        <v>36</v>
      </c>
      <c r="L215" s="57">
        <v>1</v>
      </c>
    </row>
    <row r="216" spans="8:12" x14ac:dyDescent="0.25">
      <c r="H216" s="45">
        <v>80321970</v>
      </c>
      <c r="I216" s="40" t="s">
        <v>9945</v>
      </c>
      <c r="J216" s="43" t="s">
        <v>9813</v>
      </c>
      <c r="K216" s="40" t="s">
        <v>35</v>
      </c>
      <c r="L216" s="57">
        <v>1</v>
      </c>
    </row>
    <row r="217" spans="8:12" x14ac:dyDescent="0.25">
      <c r="H217" s="40">
        <v>80373840</v>
      </c>
      <c r="I217" s="40" t="s">
        <v>4574</v>
      </c>
      <c r="J217" s="43" t="s">
        <v>9813</v>
      </c>
      <c r="K217" s="40" t="s">
        <v>34</v>
      </c>
      <c r="L217" s="57">
        <v>1</v>
      </c>
    </row>
    <row r="218" spans="8:12" x14ac:dyDescent="0.25">
      <c r="H218" s="23">
        <v>80539206</v>
      </c>
      <c r="I218" s="28" t="s">
        <v>556</v>
      </c>
      <c r="J218" s="43" t="s">
        <v>9813</v>
      </c>
      <c r="K218" s="40" t="s">
        <v>35</v>
      </c>
      <c r="L218" s="57">
        <v>1</v>
      </c>
    </row>
    <row r="219" spans="8:12" x14ac:dyDescent="0.25">
      <c r="H219" s="44">
        <v>80615148</v>
      </c>
      <c r="I219" s="28" t="s">
        <v>496</v>
      </c>
      <c r="J219" s="43" t="s">
        <v>9813</v>
      </c>
      <c r="K219" s="40" t="s">
        <v>99</v>
      </c>
      <c r="L219" s="57">
        <v>1</v>
      </c>
    </row>
    <row r="220" spans="8:12" x14ac:dyDescent="0.25">
      <c r="H220" s="44">
        <v>982440291</v>
      </c>
      <c r="I220" s="28" t="s">
        <v>974</v>
      </c>
      <c r="J220" s="43" t="s">
        <v>9813</v>
      </c>
      <c r="K220" s="40" t="s">
        <v>93</v>
      </c>
      <c r="L220" s="57">
        <v>1</v>
      </c>
    </row>
    <row r="221" spans="8:12" x14ac:dyDescent="0.25">
      <c r="H221" s="44" t="s">
        <v>441</v>
      </c>
      <c r="I221" s="28" t="s">
        <v>442</v>
      </c>
      <c r="J221" s="43" t="s">
        <v>9813</v>
      </c>
      <c r="K221" s="40" t="s">
        <v>34</v>
      </c>
      <c r="L221" s="57">
        <v>1</v>
      </c>
    </row>
    <row r="222" spans="8:12" x14ac:dyDescent="0.25">
      <c r="H222" s="44" t="s">
        <v>947</v>
      </c>
      <c r="I222" s="28" t="s">
        <v>948</v>
      </c>
      <c r="J222" s="43" t="s">
        <v>9813</v>
      </c>
      <c r="K222" s="40" t="s">
        <v>34</v>
      </c>
      <c r="L222" s="57">
        <v>1</v>
      </c>
    </row>
    <row r="223" spans="8:12" x14ac:dyDescent="0.25">
      <c r="H223" s="44" t="s">
        <v>796</v>
      </c>
      <c r="I223" s="28" t="s">
        <v>797</v>
      </c>
      <c r="J223" s="43" t="s">
        <v>9813</v>
      </c>
      <c r="K223" s="40" t="s">
        <v>93</v>
      </c>
      <c r="L223" s="57">
        <v>1</v>
      </c>
    </row>
    <row r="224" spans="8:12" x14ac:dyDescent="0.25">
      <c r="H224" s="44" t="s">
        <v>657</v>
      </c>
      <c r="I224" s="28" t="s">
        <v>658</v>
      </c>
      <c r="J224" s="43" t="s">
        <v>9813</v>
      </c>
      <c r="K224" s="40" t="s">
        <v>34</v>
      </c>
      <c r="L224" s="57">
        <v>1</v>
      </c>
    </row>
    <row r="225" spans="8:12" x14ac:dyDescent="0.25">
      <c r="H225" s="44" t="s">
        <v>800</v>
      </c>
      <c r="I225" s="28" t="s">
        <v>801</v>
      </c>
      <c r="J225" s="43" t="s">
        <v>9813</v>
      </c>
      <c r="K225" s="40" t="s">
        <v>93</v>
      </c>
      <c r="L225" s="57">
        <v>1</v>
      </c>
    </row>
    <row r="226" spans="8:12" x14ac:dyDescent="0.25">
      <c r="H226" s="44" t="s">
        <v>816</v>
      </c>
      <c r="I226" s="28" t="s">
        <v>817</v>
      </c>
      <c r="J226" s="43" t="s">
        <v>9813</v>
      </c>
      <c r="K226" s="40" t="s">
        <v>34</v>
      </c>
      <c r="L226" s="57">
        <v>1</v>
      </c>
    </row>
    <row r="227" spans="8:12" x14ac:dyDescent="0.25">
      <c r="H227" s="44" t="s">
        <v>411</v>
      </c>
      <c r="I227" s="28" t="s">
        <v>412</v>
      </c>
      <c r="J227" s="43" t="s">
        <v>9813</v>
      </c>
      <c r="K227" s="40" t="s">
        <v>34</v>
      </c>
      <c r="L227" s="57">
        <v>1</v>
      </c>
    </row>
    <row r="228" spans="8:12" x14ac:dyDescent="0.25">
      <c r="H228" s="44" t="s">
        <v>458</v>
      </c>
      <c r="I228" s="28" t="s">
        <v>459</v>
      </c>
      <c r="J228" s="43" t="s">
        <v>9813</v>
      </c>
      <c r="K228" s="40" t="s">
        <v>35</v>
      </c>
      <c r="L228" s="57">
        <v>1</v>
      </c>
    </row>
    <row r="229" spans="8:12" x14ac:dyDescent="0.25">
      <c r="H229" s="44" t="s">
        <v>956</v>
      </c>
      <c r="I229" s="40" t="s">
        <v>13168</v>
      </c>
      <c r="J229" s="43" t="s">
        <v>9813</v>
      </c>
      <c r="K229" s="40" t="s">
        <v>93</v>
      </c>
      <c r="L229" s="57">
        <v>1</v>
      </c>
    </row>
    <row r="230" spans="8:12" x14ac:dyDescent="0.25">
      <c r="H230" s="44" t="s">
        <v>439</v>
      </c>
      <c r="I230" s="28" t="s">
        <v>440</v>
      </c>
      <c r="J230" s="43" t="s">
        <v>9813</v>
      </c>
      <c r="K230" s="40" t="s">
        <v>36</v>
      </c>
      <c r="L230" s="57">
        <v>1</v>
      </c>
    </row>
    <row r="231" spans="8:12" x14ac:dyDescent="0.25">
      <c r="H231" s="44" t="s">
        <v>475</v>
      </c>
      <c r="I231" s="28" t="s">
        <v>476</v>
      </c>
      <c r="J231" s="43" t="s">
        <v>9818</v>
      </c>
      <c r="K231" s="40" t="s">
        <v>36</v>
      </c>
      <c r="L231" s="57">
        <v>1</v>
      </c>
    </row>
    <row r="232" spans="8:12" x14ac:dyDescent="0.25">
      <c r="H232" s="45" t="s">
        <v>742</v>
      </c>
      <c r="I232" s="40" t="s">
        <v>10748</v>
      </c>
      <c r="J232" s="43" t="s">
        <v>9813</v>
      </c>
      <c r="K232" s="40" t="s">
        <v>93</v>
      </c>
      <c r="L232" s="57">
        <v>2</v>
      </c>
    </row>
    <row r="233" spans="8:12" x14ac:dyDescent="0.25">
      <c r="H233" s="23" t="s">
        <v>418</v>
      </c>
      <c r="I233" s="28" t="s">
        <v>419</v>
      </c>
      <c r="J233" s="43" t="s">
        <v>9813</v>
      </c>
      <c r="K233" s="40" t="s">
        <v>36</v>
      </c>
      <c r="L233" s="57">
        <v>1</v>
      </c>
    </row>
    <row r="234" spans="8:12" x14ac:dyDescent="0.25">
      <c r="H234" s="44" t="s">
        <v>1017</v>
      </c>
      <c r="I234" s="40" t="s">
        <v>9479</v>
      </c>
      <c r="J234" s="43" t="s">
        <v>9813</v>
      </c>
      <c r="K234" s="40" t="s">
        <v>34</v>
      </c>
      <c r="L234" s="57">
        <v>1</v>
      </c>
    </row>
    <row r="235" spans="8:12" x14ac:dyDescent="0.25">
      <c r="H235" s="44" t="s">
        <v>659</v>
      </c>
      <c r="I235" s="28" t="s">
        <v>660</v>
      </c>
      <c r="J235" s="43" t="s">
        <v>9813</v>
      </c>
      <c r="K235" s="40" t="s">
        <v>34</v>
      </c>
      <c r="L235" s="57">
        <v>1</v>
      </c>
    </row>
    <row r="236" spans="8:12" x14ac:dyDescent="0.25">
      <c r="H236" s="44" t="s">
        <v>422</v>
      </c>
      <c r="I236" s="28" t="s">
        <v>423</v>
      </c>
      <c r="J236" s="43" t="s">
        <v>9813</v>
      </c>
      <c r="K236" s="40" t="s">
        <v>36</v>
      </c>
      <c r="L236" s="57">
        <v>1</v>
      </c>
    </row>
    <row r="237" spans="8:12" x14ac:dyDescent="0.25">
      <c r="H237" s="44" t="s">
        <v>822</v>
      </c>
      <c r="I237" s="28" t="s">
        <v>823</v>
      </c>
      <c r="J237" s="43" t="s">
        <v>9813</v>
      </c>
      <c r="K237" s="40" t="s">
        <v>34</v>
      </c>
      <c r="L237" s="57">
        <v>1</v>
      </c>
    </row>
    <row r="238" spans="8:12" x14ac:dyDescent="0.25">
      <c r="H238" s="44" t="s">
        <v>1002</v>
      </c>
      <c r="I238" s="28" t="s">
        <v>1003</v>
      </c>
      <c r="J238" s="43" t="s">
        <v>9818</v>
      </c>
      <c r="K238" s="40" t="s">
        <v>93</v>
      </c>
      <c r="L238" s="57">
        <v>1</v>
      </c>
    </row>
    <row r="239" spans="8:12" x14ac:dyDescent="0.25">
      <c r="H239" s="44" t="s">
        <v>865</v>
      </c>
      <c r="I239" s="28" t="s">
        <v>866</v>
      </c>
      <c r="J239" s="43" t="s">
        <v>9818</v>
      </c>
      <c r="K239" s="40" t="s">
        <v>93</v>
      </c>
      <c r="L239" s="57">
        <v>1</v>
      </c>
    </row>
    <row r="240" spans="8:12" x14ac:dyDescent="0.25">
      <c r="H240" s="44" t="s">
        <v>87</v>
      </c>
      <c r="I240" s="28" t="s">
        <v>88</v>
      </c>
      <c r="J240" s="43" t="s">
        <v>9813</v>
      </c>
      <c r="K240" s="40" t="s">
        <v>34</v>
      </c>
      <c r="L240" s="57">
        <v>1</v>
      </c>
    </row>
    <row r="241" spans="8:12" x14ac:dyDescent="0.25">
      <c r="H241" s="44" t="s">
        <v>757</v>
      </c>
      <c r="I241" s="40" t="s">
        <v>13089</v>
      </c>
      <c r="J241" s="43" t="s">
        <v>9813</v>
      </c>
      <c r="K241" s="40" t="s">
        <v>34</v>
      </c>
      <c r="L241" s="57">
        <v>1</v>
      </c>
    </row>
    <row r="242" spans="8:12" x14ac:dyDescent="0.25">
      <c r="H242" s="44" t="s">
        <v>430</v>
      </c>
      <c r="I242" s="28" t="s">
        <v>431</v>
      </c>
      <c r="J242" s="43" t="s">
        <v>9813</v>
      </c>
      <c r="K242" s="40" t="s">
        <v>36</v>
      </c>
      <c r="L242" s="57">
        <v>1</v>
      </c>
    </row>
    <row r="243" spans="8:12" x14ac:dyDescent="0.25">
      <c r="H243" s="44" t="s">
        <v>752</v>
      </c>
      <c r="I243" s="40" t="s">
        <v>13095</v>
      </c>
      <c r="J243" s="43" t="s">
        <v>9813</v>
      </c>
      <c r="K243" s="40" t="s">
        <v>34</v>
      </c>
      <c r="L243" s="57">
        <v>1</v>
      </c>
    </row>
    <row r="244" spans="8:12" x14ac:dyDescent="0.25">
      <c r="H244" s="44" t="s">
        <v>416</v>
      </c>
      <c r="I244" s="28" t="s">
        <v>417</v>
      </c>
      <c r="J244" s="43" t="s">
        <v>9813</v>
      </c>
      <c r="K244" s="40" t="s">
        <v>34</v>
      </c>
      <c r="L244" s="57">
        <v>1</v>
      </c>
    </row>
    <row r="245" spans="8:12" x14ac:dyDescent="0.25">
      <c r="H245" s="44" t="s">
        <v>783</v>
      </c>
      <c r="I245" s="28" t="s">
        <v>784</v>
      </c>
      <c r="J245" s="43" t="s">
        <v>9813</v>
      </c>
      <c r="K245" s="40" t="s">
        <v>35</v>
      </c>
      <c r="L245" s="57">
        <v>1</v>
      </c>
    </row>
    <row r="246" spans="8:12" x14ac:dyDescent="0.25">
      <c r="H246" s="44" t="s">
        <v>504</v>
      </c>
      <c r="I246" s="28" t="s">
        <v>505</v>
      </c>
      <c r="J246" s="43" t="s">
        <v>9813</v>
      </c>
      <c r="K246" s="40" t="s">
        <v>93</v>
      </c>
      <c r="L246" s="57">
        <v>1</v>
      </c>
    </row>
    <row r="247" spans="8:12" x14ac:dyDescent="0.25">
      <c r="H247" s="44" t="s">
        <v>573</v>
      </c>
      <c r="I247" s="28" t="s">
        <v>574</v>
      </c>
      <c r="J247" s="43" t="s">
        <v>9813</v>
      </c>
      <c r="K247" s="40" t="s">
        <v>35</v>
      </c>
      <c r="L247" s="57">
        <v>1</v>
      </c>
    </row>
    <row r="248" spans="8:12" x14ac:dyDescent="0.25">
      <c r="H248" s="44" t="s">
        <v>976</v>
      </c>
      <c r="I248" s="28" t="s">
        <v>977</v>
      </c>
      <c r="J248" s="43" t="s">
        <v>9813</v>
      </c>
      <c r="K248" s="40" t="s">
        <v>36</v>
      </c>
      <c r="L248" s="57">
        <v>1</v>
      </c>
    </row>
    <row r="249" spans="8:12" x14ac:dyDescent="0.25">
      <c r="H249" s="44" t="s">
        <v>299</v>
      </c>
      <c r="I249" s="28" t="s">
        <v>300</v>
      </c>
      <c r="J249" s="43" t="s">
        <v>9813</v>
      </c>
      <c r="K249" s="40" t="s">
        <v>34</v>
      </c>
      <c r="L249" s="57">
        <v>1</v>
      </c>
    </row>
    <row r="250" spans="8:12" x14ac:dyDescent="0.25">
      <c r="H250" s="44" t="s">
        <v>594</v>
      </c>
      <c r="I250" s="40" t="s">
        <v>9113</v>
      </c>
      <c r="J250" s="43" t="s">
        <v>9813</v>
      </c>
      <c r="K250" s="40" t="s">
        <v>131</v>
      </c>
      <c r="L250" s="57">
        <v>1</v>
      </c>
    </row>
    <row r="251" spans="8:12" x14ac:dyDescent="0.25">
      <c r="H251" s="45" t="s">
        <v>638</v>
      </c>
      <c r="I251" s="28" t="s">
        <v>639</v>
      </c>
      <c r="J251" s="43" t="s">
        <v>9813</v>
      </c>
      <c r="K251" s="40" t="s">
        <v>34</v>
      </c>
      <c r="L251" s="57">
        <v>1</v>
      </c>
    </row>
    <row r="252" spans="8:12" x14ac:dyDescent="0.25">
      <c r="H252" s="40" t="s">
        <v>7366</v>
      </c>
      <c r="I252" s="40" t="s">
        <v>7367</v>
      </c>
      <c r="J252" s="43" t="s">
        <v>9813</v>
      </c>
      <c r="K252" s="40" t="s">
        <v>34</v>
      </c>
      <c r="L252" s="57">
        <v>1</v>
      </c>
    </row>
    <row r="253" spans="8:12" x14ac:dyDescent="0.25">
      <c r="H253" s="23" t="s">
        <v>939</v>
      </c>
      <c r="I253" s="28" t="s">
        <v>940</v>
      </c>
      <c r="J253" s="43" t="s">
        <v>9813</v>
      </c>
      <c r="K253" s="40" t="s">
        <v>93</v>
      </c>
      <c r="L253" s="57">
        <v>1</v>
      </c>
    </row>
    <row r="254" spans="8:12" x14ac:dyDescent="0.25">
      <c r="H254" s="45" t="s">
        <v>979</v>
      </c>
      <c r="I254" s="28" t="s">
        <v>980</v>
      </c>
      <c r="J254" s="43" t="s">
        <v>9813</v>
      </c>
      <c r="K254" s="40" t="s">
        <v>93</v>
      </c>
      <c r="L254" s="57">
        <v>1</v>
      </c>
    </row>
    <row r="255" spans="8:12" x14ac:dyDescent="0.25">
      <c r="H255" s="40" t="s">
        <v>5961</v>
      </c>
      <c r="I255" s="40" t="s">
        <v>5962</v>
      </c>
      <c r="J255" s="43" t="s">
        <v>9813</v>
      </c>
      <c r="K255" s="40" t="s">
        <v>131</v>
      </c>
      <c r="L255" s="57">
        <v>1</v>
      </c>
    </row>
    <row r="256" spans="8:12" x14ac:dyDescent="0.25">
      <c r="H256" s="23" t="s">
        <v>847</v>
      </c>
      <c r="I256" s="28" t="s">
        <v>848</v>
      </c>
      <c r="J256" s="43" t="s">
        <v>9813</v>
      </c>
      <c r="K256" s="40" t="s">
        <v>131</v>
      </c>
      <c r="L256" s="57">
        <v>1</v>
      </c>
    </row>
    <row r="257" spans="8:12" x14ac:dyDescent="0.25">
      <c r="H257" s="44" t="s">
        <v>420</v>
      </c>
      <c r="I257" s="28" t="s">
        <v>421</v>
      </c>
      <c r="J257" s="43" t="s">
        <v>9813</v>
      </c>
      <c r="K257" s="40" t="s">
        <v>35</v>
      </c>
      <c r="L257" s="57">
        <v>1</v>
      </c>
    </row>
    <row r="258" spans="8:12" x14ac:dyDescent="0.25">
      <c r="H258" s="44" t="s">
        <v>83</v>
      </c>
      <c r="I258" s="28" t="s">
        <v>84</v>
      </c>
      <c r="J258" s="43" t="s">
        <v>9813</v>
      </c>
      <c r="K258" s="40" t="s">
        <v>93</v>
      </c>
      <c r="L258" s="57">
        <v>1</v>
      </c>
    </row>
    <row r="259" spans="8:12" x14ac:dyDescent="0.25">
      <c r="H259" s="44" t="s">
        <v>530</v>
      </c>
      <c r="I259" s="28" t="s">
        <v>531</v>
      </c>
      <c r="J259" s="43" t="s">
        <v>9818</v>
      </c>
      <c r="K259" s="40" t="s">
        <v>36</v>
      </c>
      <c r="L259" s="57">
        <v>1</v>
      </c>
    </row>
    <row r="260" spans="8:12" x14ac:dyDescent="0.25">
      <c r="H260" s="44" t="s">
        <v>532</v>
      </c>
      <c r="I260" s="28" t="s">
        <v>533</v>
      </c>
      <c r="J260" s="43" t="s">
        <v>9818</v>
      </c>
      <c r="K260" s="40" t="s">
        <v>93</v>
      </c>
      <c r="L260" s="57">
        <v>1</v>
      </c>
    </row>
    <row r="261" spans="8:12" x14ac:dyDescent="0.25">
      <c r="H261" s="44" t="s">
        <v>982</v>
      </c>
      <c r="I261" s="28" t="s">
        <v>983</v>
      </c>
      <c r="J261" s="43" t="s">
        <v>9813</v>
      </c>
      <c r="K261" s="40" t="s">
        <v>99</v>
      </c>
      <c r="L261" s="57">
        <v>1</v>
      </c>
    </row>
    <row r="262" spans="8:12" x14ac:dyDescent="0.25">
      <c r="H262" s="44" t="s">
        <v>356</v>
      </c>
      <c r="I262" s="28" t="s">
        <v>357</v>
      </c>
      <c r="J262" s="43" t="s">
        <v>9813</v>
      </c>
      <c r="K262" s="40" t="s">
        <v>99</v>
      </c>
      <c r="L262" s="57">
        <v>1</v>
      </c>
    </row>
    <row r="263" spans="8:12" x14ac:dyDescent="0.25">
      <c r="H263" s="44" t="s">
        <v>94</v>
      </c>
      <c r="I263" s="28" t="s">
        <v>95</v>
      </c>
      <c r="J263" s="43" t="s">
        <v>9813</v>
      </c>
      <c r="K263" s="40" t="s">
        <v>34</v>
      </c>
      <c r="L263" s="57">
        <v>1</v>
      </c>
    </row>
    <row r="264" spans="8:12" x14ac:dyDescent="0.25">
      <c r="H264" s="44" t="s">
        <v>960</v>
      </c>
      <c r="I264" s="40" t="s">
        <v>13176</v>
      </c>
      <c r="J264" s="43" t="s">
        <v>9813</v>
      </c>
      <c r="K264" s="40" t="s">
        <v>99</v>
      </c>
      <c r="L264" s="57">
        <v>1</v>
      </c>
    </row>
    <row r="265" spans="8:12" x14ac:dyDescent="0.25">
      <c r="H265" s="44" t="s">
        <v>636</v>
      </c>
      <c r="I265" s="28" t="s">
        <v>637</v>
      </c>
      <c r="J265" s="43" t="s">
        <v>9813</v>
      </c>
      <c r="K265" s="40" t="s">
        <v>34</v>
      </c>
      <c r="L265" s="57">
        <v>1</v>
      </c>
    </row>
    <row r="266" spans="8:12" x14ac:dyDescent="0.25">
      <c r="H266" s="44" t="s">
        <v>681</v>
      </c>
      <c r="I266" s="28" t="s">
        <v>682</v>
      </c>
      <c r="J266" s="43" t="s">
        <v>9813</v>
      </c>
      <c r="K266" s="40" t="s">
        <v>34</v>
      </c>
      <c r="L266" s="57">
        <v>1</v>
      </c>
    </row>
    <row r="267" spans="8:12" x14ac:dyDescent="0.25">
      <c r="H267" s="44" t="s">
        <v>54</v>
      </c>
      <c r="I267" s="40" t="s">
        <v>12670</v>
      </c>
      <c r="J267" s="43" t="s">
        <v>9813</v>
      </c>
      <c r="K267" s="40" t="s">
        <v>34</v>
      </c>
      <c r="L267" s="57">
        <v>1</v>
      </c>
    </row>
    <row r="268" spans="8:12" x14ac:dyDescent="0.25">
      <c r="H268" s="44" t="s">
        <v>675</v>
      </c>
      <c r="I268" s="28" t="s">
        <v>676</v>
      </c>
      <c r="J268" s="43" t="s">
        <v>9813</v>
      </c>
      <c r="K268" s="40" t="s">
        <v>34</v>
      </c>
      <c r="L268" s="57">
        <v>1</v>
      </c>
    </row>
    <row r="269" spans="8:12" x14ac:dyDescent="0.25">
      <c r="H269" s="44" t="s">
        <v>428</v>
      </c>
      <c r="I269" s="28" t="s">
        <v>429</v>
      </c>
      <c r="J269" s="43" t="s">
        <v>9813</v>
      </c>
      <c r="K269" s="40" t="s">
        <v>34</v>
      </c>
      <c r="L269" s="57">
        <v>1</v>
      </c>
    </row>
    <row r="270" spans="8:12" x14ac:dyDescent="0.25">
      <c r="H270" s="45" t="s">
        <v>613</v>
      </c>
      <c r="I270" s="40" t="s">
        <v>9184</v>
      </c>
      <c r="J270" s="43" t="s">
        <v>9813</v>
      </c>
      <c r="K270" s="40" t="s">
        <v>93</v>
      </c>
      <c r="L270" s="57">
        <v>1</v>
      </c>
    </row>
    <row r="271" spans="8:12" x14ac:dyDescent="0.25">
      <c r="H271" s="23" t="s">
        <v>114</v>
      </c>
      <c r="I271" s="28" t="s">
        <v>115</v>
      </c>
      <c r="J271" s="43" t="s">
        <v>9813</v>
      </c>
      <c r="K271" s="40" t="s">
        <v>34</v>
      </c>
      <c r="L271" s="57">
        <v>1</v>
      </c>
    </row>
    <row r="272" spans="8:12" x14ac:dyDescent="0.25">
      <c r="H272" s="44" t="s">
        <v>1024</v>
      </c>
      <c r="I272" s="28" t="s">
        <v>186</v>
      </c>
      <c r="J272" s="43" t="s">
        <v>9813</v>
      </c>
      <c r="K272" s="40" t="s">
        <v>35</v>
      </c>
      <c r="L272" s="57">
        <v>1</v>
      </c>
    </row>
    <row r="273" spans="8:12" x14ac:dyDescent="0.25">
      <c r="H273" s="44" t="s">
        <v>965</v>
      </c>
      <c r="I273" s="28" t="s">
        <v>966</v>
      </c>
      <c r="J273" s="43" t="s">
        <v>9813</v>
      </c>
      <c r="K273" s="40" t="s">
        <v>35</v>
      </c>
      <c r="L273" s="57">
        <v>1</v>
      </c>
    </row>
    <row r="274" spans="8:12" x14ac:dyDescent="0.25">
      <c r="H274" s="45" t="s">
        <v>121</v>
      </c>
      <c r="I274" s="28" t="s">
        <v>122</v>
      </c>
      <c r="J274" s="43" t="s">
        <v>9813</v>
      </c>
      <c r="K274" s="40" t="s">
        <v>93</v>
      </c>
      <c r="L274" s="57">
        <v>1</v>
      </c>
    </row>
    <row r="275" spans="8:12" x14ac:dyDescent="0.25">
      <c r="H275" s="40" t="s">
        <v>7377</v>
      </c>
      <c r="I275" s="40" t="s">
        <v>12633</v>
      </c>
      <c r="J275" s="43" t="s">
        <v>9813</v>
      </c>
      <c r="K275" s="40" t="s">
        <v>34</v>
      </c>
      <c r="L275" s="57">
        <v>1</v>
      </c>
    </row>
    <row r="276" spans="8:12" x14ac:dyDescent="0.25">
      <c r="H276" s="40" t="s">
        <v>2082</v>
      </c>
      <c r="I276" s="40" t="s">
        <v>2083</v>
      </c>
      <c r="J276" s="43" t="s">
        <v>9813</v>
      </c>
      <c r="K276" s="40" t="s">
        <v>34</v>
      </c>
      <c r="L276" s="57">
        <v>1</v>
      </c>
    </row>
    <row r="277" spans="8:12" x14ac:dyDescent="0.25">
      <c r="H277" s="23" t="s">
        <v>437</v>
      </c>
      <c r="I277" s="28" t="s">
        <v>438</v>
      </c>
      <c r="J277" s="43" t="s">
        <v>9813</v>
      </c>
      <c r="K277" s="40" t="s">
        <v>93</v>
      </c>
      <c r="L277" s="57">
        <v>1</v>
      </c>
    </row>
    <row r="278" spans="8:12" x14ac:dyDescent="0.25">
      <c r="H278" s="44" t="s">
        <v>612</v>
      </c>
      <c r="I278" s="40" t="s">
        <v>9180</v>
      </c>
      <c r="J278" s="43" t="s">
        <v>9813</v>
      </c>
      <c r="K278" s="40" t="s">
        <v>93</v>
      </c>
      <c r="L278" s="57">
        <v>1</v>
      </c>
    </row>
    <row r="279" spans="8:12" x14ac:dyDescent="0.25">
      <c r="H279" s="44" t="s">
        <v>773</v>
      </c>
      <c r="I279" s="28" t="s">
        <v>774</v>
      </c>
      <c r="J279" s="43" t="s">
        <v>9813</v>
      </c>
      <c r="K279" s="40" t="s">
        <v>36</v>
      </c>
      <c r="L279" s="57">
        <v>1</v>
      </c>
    </row>
    <row r="280" spans="8:12" x14ac:dyDescent="0.25">
      <c r="H280" s="44" t="s">
        <v>456</v>
      </c>
      <c r="I280" s="28" t="s">
        <v>457</v>
      </c>
      <c r="J280" s="43" t="s">
        <v>9813</v>
      </c>
      <c r="K280" s="40" t="s">
        <v>36</v>
      </c>
      <c r="L280" s="57">
        <v>1</v>
      </c>
    </row>
    <row r="281" spans="8:12" x14ac:dyDescent="0.25">
      <c r="H281" s="44" t="s">
        <v>883</v>
      </c>
      <c r="I281" s="28" t="s">
        <v>884</v>
      </c>
      <c r="J281" s="43" t="s">
        <v>9813</v>
      </c>
      <c r="K281" s="40" t="s">
        <v>36</v>
      </c>
      <c r="L281" s="57">
        <v>1</v>
      </c>
    </row>
    <row r="282" spans="8:12" x14ac:dyDescent="0.25">
      <c r="H282" s="44" t="s">
        <v>609</v>
      </c>
      <c r="I282" s="40" t="s">
        <v>9165</v>
      </c>
      <c r="J282" s="43" t="s">
        <v>9813</v>
      </c>
      <c r="K282" s="40" t="s">
        <v>99</v>
      </c>
      <c r="L282" s="57">
        <v>1</v>
      </c>
    </row>
    <row r="283" spans="8:12" x14ac:dyDescent="0.25">
      <c r="H283" s="44" t="s">
        <v>523</v>
      </c>
      <c r="I283" s="28" t="s">
        <v>524</v>
      </c>
      <c r="J283" s="43" t="s">
        <v>9818</v>
      </c>
      <c r="K283" s="40" t="s">
        <v>93</v>
      </c>
      <c r="L283" s="57">
        <v>1</v>
      </c>
    </row>
    <row r="284" spans="8:12" x14ac:dyDescent="0.25">
      <c r="H284" s="44" t="s">
        <v>597</v>
      </c>
      <c r="I284" s="40" t="s">
        <v>9140</v>
      </c>
      <c r="J284" s="43" t="s">
        <v>9813</v>
      </c>
      <c r="K284" s="40" t="s">
        <v>93</v>
      </c>
      <c r="L284" s="57">
        <v>1</v>
      </c>
    </row>
    <row r="285" spans="8:12" x14ac:dyDescent="0.25">
      <c r="H285" s="45" t="s">
        <v>1004</v>
      </c>
      <c r="I285" s="28" t="s">
        <v>1005</v>
      </c>
      <c r="J285" s="43" t="s">
        <v>9813</v>
      </c>
      <c r="K285" s="40" t="s">
        <v>93</v>
      </c>
      <c r="L285" s="57">
        <v>1</v>
      </c>
    </row>
    <row r="286" spans="8:12" x14ac:dyDescent="0.25">
      <c r="H286" s="40" t="s">
        <v>5020</v>
      </c>
      <c r="I286" s="40" t="s">
        <v>5021</v>
      </c>
      <c r="J286" s="43" t="s">
        <v>9813</v>
      </c>
      <c r="K286" s="40" t="s">
        <v>93</v>
      </c>
      <c r="L286" s="57">
        <v>1</v>
      </c>
    </row>
    <row r="287" spans="8:12" x14ac:dyDescent="0.25">
      <c r="H287" s="23" t="s">
        <v>471</v>
      </c>
      <c r="I287" s="28" t="s">
        <v>472</v>
      </c>
      <c r="J287" s="43" t="s">
        <v>9813</v>
      </c>
      <c r="K287" s="40" t="s">
        <v>93</v>
      </c>
      <c r="L287" s="57">
        <v>1</v>
      </c>
    </row>
    <row r="288" spans="8:12" x14ac:dyDescent="0.25">
      <c r="H288" s="44" t="s">
        <v>935</v>
      </c>
      <c r="I288" s="28" t="s">
        <v>936</v>
      </c>
      <c r="J288" s="43" t="s">
        <v>9813</v>
      </c>
      <c r="K288" s="40" t="s">
        <v>93</v>
      </c>
      <c r="L288" s="57">
        <v>1</v>
      </c>
    </row>
    <row r="289" spans="8:12" x14ac:dyDescent="0.25">
      <c r="H289" s="44" t="s">
        <v>460</v>
      </c>
      <c r="I289" s="28" t="s">
        <v>461</v>
      </c>
      <c r="J289" s="43" t="s">
        <v>9813</v>
      </c>
      <c r="K289" s="40" t="s">
        <v>93</v>
      </c>
      <c r="L289" s="57">
        <v>1</v>
      </c>
    </row>
    <row r="290" spans="8:12" x14ac:dyDescent="0.25">
      <c r="H290" s="44" t="s">
        <v>397</v>
      </c>
      <c r="I290" s="28" t="s">
        <v>398</v>
      </c>
      <c r="J290" s="43" t="s">
        <v>9813</v>
      </c>
      <c r="K290" s="40" t="s">
        <v>93</v>
      </c>
      <c r="L290" s="57">
        <v>1</v>
      </c>
    </row>
    <row r="291" spans="8:12" x14ac:dyDescent="0.25">
      <c r="H291" s="44" t="s">
        <v>794</v>
      </c>
      <c r="I291" s="28" t="s">
        <v>795</v>
      </c>
      <c r="J291" s="43" t="s">
        <v>9813</v>
      </c>
      <c r="K291" s="40" t="s">
        <v>131</v>
      </c>
      <c r="L291" s="57">
        <v>1</v>
      </c>
    </row>
    <row r="292" spans="8:12" x14ac:dyDescent="0.25">
      <c r="H292" s="44" t="s">
        <v>877</v>
      </c>
      <c r="I292" s="28" t="s">
        <v>878</v>
      </c>
      <c r="J292" s="43" t="s">
        <v>9813</v>
      </c>
      <c r="K292" s="40" t="s">
        <v>36</v>
      </c>
      <c r="L292" s="57">
        <v>1</v>
      </c>
    </row>
    <row r="293" spans="8:12" x14ac:dyDescent="0.25">
      <c r="H293" s="44" t="s">
        <v>890</v>
      </c>
      <c r="I293" s="28" t="s">
        <v>891</v>
      </c>
      <c r="J293" s="43" t="s">
        <v>9813</v>
      </c>
      <c r="K293" s="40" t="s">
        <v>93</v>
      </c>
      <c r="L293" s="57">
        <v>1</v>
      </c>
    </row>
    <row r="294" spans="8:12" x14ac:dyDescent="0.25">
      <c r="H294" s="44" t="s">
        <v>618</v>
      </c>
      <c r="I294" s="40" t="s">
        <v>9196</v>
      </c>
      <c r="J294" s="43" t="s">
        <v>9818</v>
      </c>
      <c r="K294" s="40" t="s">
        <v>34</v>
      </c>
      <c r="L294" s="57">
        <v>1</v>
      </c>
    </row>
    <row r="295" spans="8:12" x14ac:dyDescent="0.25">
      <c r="H295" s="44" t="s">
        <v>628</v>
      </c>
      <c r="I295" s="28" t="s">
        <v>629</v>
      </c>
      <c r="J295" s="43" t="s">
        <v>9813</v>
      </c>
      <c r="K295" s="40" t="s">
        <v>34</v>
      </c>
      <c r="L295" s="57">
        <v>1</v>
      </c>
    </row>
    <row r="296" spans="8:12" x14ac:dyDescent="0.25">
      <c r="H296" s="44" t="s">
        <v>667</v>
      </c>
      <c r="I296" s="28" t="s">
        <v>668</v>
      </c>
      <c r="J296" s="43" t="s">
        <v>9813</v>
      </c>
      <c r="K296" s="40" t="s">
        <v>34</v>
      </c>
      <c r="L296" s="57">
        <v>1</v>
      </c>
    </row>
    <row r="297" spans="8:12" x14ac:dyDescent="0.25">
      <c r="H297" s="44" t="s">
        <v>737</v>
      </c>
      <c r="I297" s="28" t="s">
        <v>738</v>
      </c>
      <c r="J297" s="43" t="s">
        <v>9813</v>
      </c>
      <c r="K297" s="40" t="s">
        <v>93</v>
      </c>
      <c r="L297" s="57">
        <v>1</v>
      </c>
    </row>
    <row r="298" spans="8:12" x14ac:dyDescent="0.25">
      <c r="H298" s="44" t="s">
        <v>959</v>
      </c>
      <c r="I298" s="40" t="s">
        <v>13175</v>
      </c>
      <c r="J298" s="43" t="s">
        <v>9813</v>
      </c>
      <c r="K298" s="40" t="s">
        <v>93</v>
      </c>
      <c r="L298" s="57">
        <v>1</v>
      </c>
    </row>
    <row r="299" spans="8:12" x14ac:dyDescent="0.25">
      <c r="H299" s="44" t="s">
        <v>834</v>
      </c>
      <c r="I299" s="28" t="s">
        <v>835</v>
      </c>
      <c r="J299" s="43" t="s">
        <v>9813</v>
      </c>
      <c r="K299" s="40" t="s">
        <v>93</v>
      </c>
      <c r="L299" s="57">
        <v>1</v>
      </c>
    </row>
    <row r="300" spans="8:12" x14ac:dyDescent="0.25">
      <c r="H300" s="44" t="s">
        <v>970</v>
      </c>
      <c r="I300" s="28" t="s">
        <v>971</v>
      </c>
      <c r="J300" s="43" t="s">
        <v>9813</v>
      </c>
      <c r="K300" s="40" t="s">
        <v>35</v>
      </c>
      <c r="L300" s="57">
        <v>1</v>
      </c>
    </row>
    <row r="301" spans="8:12" x14ac:dyDescent="0.25">
      <c r="H301" s="44" t="s">
        <v>855</v>
      </c>
      <c r="I301" s="28" t="s">
        <v>856</v>
      </c>
      <c r="J301" s="43" t="s">
        <v>9813</v>
      </c>
      <c r="K301" s="40" t="s">
        <v>93</v>
      </c>
      <c r="L301" s="57">
        <v>1</v>
      </c>
    </row>
    <row r="302" spans="8:12" x14ac:dyDescent="0.25">
      <c r="H302" s="44" t="s">
        <v>432</v>
      </c>
      <c r="I302" s="28" t="s">
        <v>433</v>
      </c>
      <c r="J302" s="43" t="s">
        <v>9813</v>
      </c>
      <c r="K302" s="40" t="s">
        <v>34</v>
      </c>
      <c r="L302" s="57">
        <v>1</v>
      </c>
    </row>
    <row r="303" spans="8:12" x14ac:dyDescent="0.25">
      <c r="H303" s="44" t="s">
        <v>500</v>
      </c>
      <c r="I303" s="28" t="s">
        <v>501</v>
      </c>
      <c r="J303" s="43" t="s">
        <v>9813</v>
      </c>
      <c r="K303" s="40" t="s">
        <v>34</v>
      </c>
      <c r="L303" s="57">
        <v>1</v>
      </c>
    </row>
    <row r="304" spans="8:12" x14ac:dyDescent="0.25">
      <c r="H304" s="45" t="s">
        <v>602</v>
      </c>
      <c r="I304" s="40" t="s">
        <v>9150</v>
      </c>
      <c r="J304" s="43" t="s">
        <v>9813</v>
      </c>
      <c r="K304" s="40" t="s">
        <v>93</v>
      </c>
      <c r="L304" s="57">
        <v>1</v>
      </c>
    </row>
    <row r="305" spans="8:12" x14ac:dyDescent="0.25">
      <c r="H305" s="23" t="s">
        <v>904</v>
      </c>
      <c r="I305" s="28" t="s">
        <v>905</v>
      </c>
      <c r="J305" s="43" t="s">
        <v>9813</v>
      </c>
      <c r="K305" s="40" t="s">
        <v>93</v>
      </c>
      <c r="L305" s="57">
        <v>1</v>
      </c>
    </row>
    <row r="306" spans="8:12" x14ac:dyDescent="0.25">
      <c r="H306" s="44" t="s">
        <v>926</v>
      </c>
      <c r="I306" s="28" t="s">
        <v>927</v>
      </c>
      <c r="J306" s="43" t="s">
        <v>9813</v>
      </c>
      <c r="K306" s="40" t="s">
        <v>93</v>
      </c>
      <c r="L306" s="57">
        <v>1</v>
      </c>
    </row>
    <row r="307" spans="8:12" x14ac:dyDescent="0.25">
      <c r="H307" s="44" t="s">
        <v>671</v>
      </c>
      <c r="I307" s="28" t="s">
        <v>672</v>
      </c>
      <c r="J307" s="43" t="s">
        <v>9813</v>
      </c>
      <c r="K307" s="40" t="s">
        <v>34</v>
      </c>
      <c r="L307" s="57">
        <v>1</v>
      </c>
    </row>
    <row r="308" spans="8:12" x14ac:dyDescent="0.25">
      <c r="H308" s="44" t="s">
        <v>687</v>
      </c>
      <c r="I308" s="28" t="s">
        <v>688</v>
      </c>
      <c r="J308" s="43" t="s">
        <v>9813</v>
      </c>
      <c r="K308" s="40" t="s">
        <v>34</v>
      </c>
      <c r="L308" s="57">
        <v>1</v>
      </c>
    </row>
    <row r="309" spans="8:12" x14ac:dyDescent="0.25">
      <c r="H309" s="44" t="s">
        <v>601</v>
      </c>
      <c r="I309" s="40" t="s">
        <v>9149</v>
      </c>
      <c r="J309" s="43" t="s">
        <v>9813</v>
      </c>
      <c r="K309" s="40" t="s">
        <v>34</v>
      </c>
      <c r="L309" s="57">
        <v>1</v>
      </c>
    </row>
    <row r="310" spans="8:12" x14ac:dyDescent="0.25">
      <c r="H310" s="44" t="s">
        <v>663</v>
      </c>
      <c r="I310" s="28" t="s">
        <v>664</v>
      </c>
      <c r="J310" s="43" t="s">
        <v>9813</v>
      </c>
      <c r="K310" s="40" t="s">
        <v>34</v>
      </c>
      <c r="L310" s="57">
        <v>1</v>
      </c>
    </row>
    <row r="311" spans="8:12" x14ac:dyDescent="0.25">
      <c r="H311" s="44" t="s">
        <v>683</v>
      </c>
      <c r="I311" s="28" t="s">
        <v>684</v>
      </c>
      <c r="J311" s="43" t="s">
        <v>9813</v>
      </c>
      <c r="K311" s="40" t="s">
        <v>34</v>
      </c>
      <c r="L311" s="57">
        <v>1</v>
      </c>
    </row>
    <row r="312" spans="8:12" x14ac:dyDescent="0.25">
      <c r="H312" s="44" t="s">
        <v>644</v>
      </c>
      <c r="I312" s="28" t="s">
        <v>645</v>
      </c>
      <c r="J312" s="43" t="s">
        <v>9813</v>
      </c>
      <c r="K312" s="40" t="s">
        <v>34</v>
      </c>
      <c r="L312" s="57">
        <v>1</v>
      </c>
    </row>
    <row r="313" spans="8:12" x14ac:dyDescent="0.25">
      <c r="H313" s="44" t="s">
        <v>506</v>
      </c>
      <c r="I313" s="28" t="s">
        <v>507</v>
      </c>
      <c r="J313" s="43" t="s">
        <v>9813</v>
      </c>
      <c r="K313" s="40" t="s">
        <v>34</v>
      </c>
      <c r="L313" s="57">
        <v>1</v>
      </c>
    </row>
    <row r="314" spans="8:12" x14ac:dyDescent="0.25">
      <c r="H314" s="44" t="s">
        <v>693</v>
      </c>
      <c r="I314" s="28" t="s">
        <v>694</v>
      </c>
      <c r="J314" s="43" t="s">
        <v>9813</v>
      </c>
      <c r="K314" s="40" t="s">
        <v>34</v>
      </c>
      <c r="L314" s="57">
        <v>1</v>
      </c>
    </row>
    <row r="315" spans="8:12" x14ac:dyDescent="0.25">
      <c r="H315" s="44" t="s">
        <v>677</v>
      </c>
      <c r="I315" s="28" t="s">
        <v>678</v>
      </c>
      <c r="J315" s="43" t="s">
        <v>9813</v>
      </c>
      <c r="K315" s="40" t="s">
        <v>34</v>
      </c>
      <c r="L315" s="57">
        <v>1</v>
      </c>
    </row>
    <row r="316" spans="8:12" x14ac:dyDescent="0.25">
      <c r="H316" s="44" t="s">
        <v>492</v>
      </c>
      <c r="I316" s="28" t="s">
        <v>493</v>
      </c>
      <c r="J316" s="43" t="s">
        <v>9813</v>
      </c>
      <c r="K316" s="40" t="s">
        <v>34</v>
      </c>
      <c r="L316" s="57">
        <v>1</v>
      </c>
    </row>
    <row r="317" spans="8:12" x14ac:dyDescent="0.25">
      <c r="H317" s="44" t="s">
        <v>685</v>
      </c>
      <c r="I317" s="28" t="s">
        <v>686</v>
      </c>
      <c r="J317" s="43" t="s">
        <v>9813</v>
      </c>
      <c r="K317" s="40" t="s">
        <v>34</v>
      </c>
      <c r="L317" s="57">
        <v>1</v>
      </c>
    </row>
    <row r="318" spans="8:12" x14ac:dyDescent="0.25">
      <c r="H318" s="44" t="s">
        <v>648</v>
      </c>
      <c r="I318" s="28" t="s">
        <v>649</v>
      </c>
      <c r="J318" s="43" t="s">
        <v>9813</v>
      </c>
      <c r="K318" s="40" t="s">
        <v>34</v>
      </c>
      <c r="L318" s="57">
        <v>1</v>
      </c>
    </row>
    <row r="319" spans="8:12" x14ac:dyDescent="0.25">
      <c r="H319" s="44" t="s">
        <v>652</v>
      </c>
      <c r="I319" s="28" t="s">
        <v>653</v>
      </c>
      <c r="J319" s="43" t="s">
        <v>9813</v>
      </c>
      <c r="K319" s="40" t="s">
        <v>34</v>
      </c>
      <c r="L319" s="57">
        <v>1</v>
      </c>
    </row>
    <row r="320" spans="8:12" x14ac:dyDescent="0.25">
      <c r="H320" s="44" t="s">
        <v>610</v>
      </c>
      <c r="I320" s="40" t="s">
        <v>9166</v>
      </c>
      <c r="J320" s="43" t="s">
        <v>9813</v>
      </c>
      <c r="K320" s="40" t="s">
        <v>34</v>
      </c>
      <c r="L320" s="57">
        <v>1</v>
      </c>
    </row>
    <row r="321" spans="8:12" x14ac:dyDescent="0.25">
      <c r="H321" s="44" t="s">
        <v>689</v>
      </c>
      <c r="I321" s="28" t="s">
        <v>690</v>
      </c>
      <c r="J321" s="43" t="s">
        <v>9813</v>
      </c>
      <c r="K321" s="40" t="s">
        <v>93</v>
      </c>
      <c r="L321" s="57">
        <v>1</v>
      </c>
    </row>
    <row r="322" spans="8:12" x14ac:dyDescent="0.25">
      <c r="H322" s="44" t="s">
        <v>695</v>
      </c>
      <c r="I322" s="28" t="s">
        <v>696</v>
      </c>
      <c r="J322" s="43" t="s">
        <v>9813</v>
      </c>
      <c r="K322" s="40" t="s">
        <v>34</v>
      </c>
      <c r="L322" s="57">
        <v>1</v>
      </c>
    </row>
    <row r="323" spans="8:12" x14ac:dyDescent="0.25">
      <c r="H323" s="44" t="s">
        <v>407</v>
      </c>
      <c r="I323" s="28" t="s">
        <v>408</v>
      </c>
      <c r="J323" s="43" t="s">
        <v>9813</v>
      </c>
      <c r="K323" s="40" t="s">
        <v>34</v>
      </c>
      <c r="L323" s="57">
        <v>1</v>
      </c>
    </row>
    <row r="324" spans="8:12" x14ac:dyDescent="0.25">
      <c r="H324" s="44" t="s">
        <v>961</v>
      </c>
      <c r="I324" s="40" t="s">
        <v>13184</v>
      </c>
      <c r="J324" s="43" t="s">
        <v>9813</v>
      </c>
      <c r="K324" s="40" t="s">
        <v>34</v>
      </c>
      <c r="L324" s="57">
        <v>1</v>
      </c>
    </row>
    <row r="325" spans="8:12" x14ac:dyDescent="0.25">
      <c r="H325" s="44" t="s">
        <v>361</v>
      </c>
      <c r="I325" s="28" t="s">
        <v>362</v>
      </c>
      <c r="J325" s="43" t="s">
        <v>9818</v>
      </c>
      <c r="K325" s="40" t="s">
        <v>34</v>
      </c>
      <c r="L325" s="57">
        <v>1</v>
      </c>
    </row>
    <row r="326" spans="8:12" x14ac:dyDescent="0.25">
      <c r="H326" s="44" t="s">
        <v>665</v>
      </c>
      <c r="I326" s="28" t="s">
        <v>666</v>
      </c>
      <c r="J326" s="43" t="s">
        <v>9813</v>
      </c>
      <c r="K326" s="40" t="s">
        <v>34</v>
      </c>
      <c r="L326" s="57">
        <v>1</v>
      </c>
    </row>
    <row r="327" spans="8:12" x14ac:dyDescent="0.25">
      <c r="H327" s="44" t="s">
        <v>370</v>
      </c>
      <c r="I327" s="28" t="s">
        <v>371</v>
      </c>
      <c r="J327" s="43" t="s">
        <v>9813</v>
      </c>
      <c r="K327" s="40" t="s">
        <v>34</v>
      </c>
      <c r="L327" s="57">
        <v>1</v>
      </c>
    </row>
    <row r="328" spans="8:12" x14ac:dyDescent="0.25">
      <c r="H328" s="44" t="s">
        <v>630</v>
      </c>
      <c r="I328" s="28" t="s">
        <v>631</v>
      </c>
      <c r="J328" s="43" t="s">
        <v>9813</v>
      </c>
      <c r="K328" s="40" t="s">
        <v>34</v>
      </c>
      <c r="L328" s="57">
        <v>1</v>
      </c>
    </row>
    <row r="329" spans="8:12" x14ac:dyDescent="0.25">
      <c r="H329" s="44" t="s">
        <v>920</v>
      </c>
      <c r="I329" s="28" t="s">
        <v>921</v>
      </c>
      <c r="J329" s="43" t="s">
        <v>9813</v>
      </c>
      <c r="K329" s="40" t="s">
        <v>34</v>
      </c>
      <c r="L329" s="57">
        <v>1</v>
      </c>
    </row>
    <row r="330" spans="8:12" x14ac:dyDescent="0.25">
      <c r="H330" s="44" t="s">
        <v>896</v>
      </c>
      <c r="I330" s="40" t="s">
        <v>10010</v>
      </c>
      <c r="J330" s="43" t="s">
        <v>9813</v>
      </c>
      <c r="K330" s="40" t="s">
        <v>36</v>
      </c>
      <c r="L330" s="57">
        <v>1</v>
      </c>
    </row>
    <row r="331" spans="8:12" x14ac:dyDescent="0.25">
      <c r="H331" s="44" t="s">
        <v>611</v>
      </c>
      <c r="I331" s="40" t="s">
        <v>9176</v>
      </c>
      <c r="J331" s="43" t="s">
        <v>9813</v>
      </c>
      <c r="K331" s="40" t="s">
        <v>34</v>
      </c>
      <c r="L331" s="57">
        <v>1</v>
      </c>
    </row>
    <row r="332" spans="8:12" x14ac:dyDescent="0.25">
      <c r="H332" s="44" t="s">
        <v>712</v>
      </c>
      <c r="I332" s="28" t="s">
        <v>713</v>
      </c>
      <c r="J332" s="43" t="s">
        <v>9813</v>
      </c>
      <c r="K332" s="40" t="s">
        <v>36</v>
      </c>
      <c r="L332" s="57">
        <v>1</v>
      </c>
    </row>
    <row r="333" spans="8:12" x14ac:dyDescent="0.25">
      <c r="H333" s="44" t="s">
        <v>546</v>
      </c>
      <c r="I333" s="28" t="s">
        <v>547</v>
      </c>
      <c r="J333" s="43" t="s">
        <v>9813</v>
      </c>
      <c r="K333" s="40" t="s">
        <v>34</v>
      </c>
      <c r="L333" s="57">
        <v>1</v>
      </c>
    </row>
    <row r="334" spans="8:12" x14ac:dyDescent="0.25">
      <c r="H334" s="44" t="s">
        <v>129</v>
      </c>
      <c r="I334" s="40" t="s">
        <v>10201</v>
      </c>
      <c r="J334" s="43" t="s">
        <v>9813</v>
      </c>
      <c r="K334" s="40" t="s">
        <v>93</v>
      </c>
      <c r="L334" s="57">
        <v>1</v>
      </c>
    </row>
    <row r="335" spans="8:12" x14ac:dyDescent="0.25">
      <c r="H335" s="44" t="s">
        <v>705</v>
      </c>
      <c r="I335" s="28" t="s">
        <v>706</v>
      </c>
      <c r="J335" s="43" t="s">
        <v>9813</v>
      </c>
      <c r="K335" s="40" t="s">
        <v>36</v>
      </c>
      <c r="L335" s="57">
        <v>1</v>
      </c>
    </row>
    <row r="336" spans="8:12" x14ac:dyDescent="0.25">
      <c r="H336" s="45" t="s">
        <v>548</v>
      </c>
      <c r="I336" s="28" t="s">
        <v>549</v>
      </c>
      <c r="J336" s="43" t="s">
        <v>9813</v>
      </c>
      <c r="K336" s="40" t="s">
        <v>34</v>
      </c>
      <c r="L336" s="57">
        <v>1</v>
      </c>
    </row>
    <row r="337" spans="8:12" x14ac:dyDescent="0.25">
      <c r="H337" s="23" t="s">
        <v>871</v>
      </c>
      <c r="I337" s="28" t="s">
        <v>872</v>
      </c>
      <c r="J337" s="43" t="s">
        <v>9813</v>
      </c>
      <c r="K337" s="40" t="s">
        <v>99</v>
      </c>
      <c r="L337" s="57">
        <v>1</v>
      </c>
    </row>
    <row r="338" spans="8:12" x14ac:dyDescent="0.25">
      <c r="H338" s="44" t="s">
        <v>488</v>
      </c>
      <c r="I338" s="28" t="s">
        <v>489</v>
      </c>
      <c r="J338" s="43" t="s">
        <v>9813</v>
      </c>
      <c r="K338" s="40" t="s">
        <v>34</v>
      </c>
      <c r="L338" s="57">
        <v>1</v>
      </c>
    </row>
    <row r="339" spans="8:12" x14ac:dyDescent="0.25">
      <c r="H339" s="44" t="s">
        <v>818</v>
      </c>
      <c r="I339" s="28" t="s">
        <v>819</v>
      </c>
      <c r="J339" s="43" t="s">
        <v>9813</v>
      </c>
      <c r="K339" s="40" t="s">
        <v>34</v>
      </c>
      <c r="L339" s="57">
        <v>1</v>
      </c>
    </row>
    <row r="340" spans="8:12" x14ac:dyDescent="0.25">
      <c r="H340" s="44" t="s">
        <v>934</v>
      </c>
      <c r="I340" s="40" t="s">
        <v>8816</v>
      </c>
      <c r="J340" s="43" t="s">
        <v>9813</v>
      </c>
      <c r="K340" s="40" t="s">
        <v>35</v>
      </c>
      <c r="L340" s="57">
        <v>1</v>
      </c>
    </row>
    <row r="341" spans="8:12" x14ac:dyDescent="0.25">
      <c r="H341" s="44" t="s">
        <v>791</v>
      </c>
      <c r="I341" s="28" t="s">
        <v>792</v>
      </c>
      <c r="J341" s="43" t="s">
        <v>9813</v>
      </c>
      <c r="K341" s="40" t="s">
        <v>35</v>
      </c>
      <c r="L341" s="57">
        <v>1</v>
      </c>
    </row>
    <row r="342" spans="8:12" x14ac:dyDescent="0.25">
      <c r="H342" s="44" t="s">
        <v>598</v>
      </c>
      <c r="I342" s="40" t="s">
        <v>9141</v>
      </c>
      <c r="J342" s="43" t="s">
        <v>9813</v>
      </c>
      <c r="K342" s="40" t="s">
        <v>93</v>
      </c>
      <c r="L342" s="57">
        <v>1</v>
      </c>
    </row>
    <row r="343" spans="8:12" x14ac:dyDescent="0.25">
      <c r="H343" s="44" t="s">
        <v>879</v>
      </c>
      <c r="I343" s="28" t="s">
        <v>880</v>
      </c>
      <c r="J343" s="43" t="s">
        <v>9813</v>
      </c>
      <c r="K343" s="40" t="s">
        <v>34</v>
      </c>
      <c r="L343" s="57">
        <v>1</v>
      </c>
    </row>
    <row r="344" spans="8:12" x14ac:dyDescent="0.25">
      <c r="H344" s="44" t="s">
        <v>873</v>
      </c>
      <c r="I344" s="28" t="s">
        <v>874</v>
      </c>
      <c r="J344" s="43" t="s">
        <v>9813</v>
      </c>
      <c r="K344" s="40" t="s">
        <v>93</v>
      </c>
      <c r="L344" s="57">
        <v>1</v>
      </c>
    </row>
    <row r="345" spans="8:12" x14ac:dyDescent="0.25">
      <c r="H345" s="44" t="s">
        <v>377</v>
      </c>
      <c r="I345" s="28" t="s">
        <v>378</v>
      </c>
      <c r="J345" s="43" t="s">
        <v>9813</v>
      </c>
      <c r="K345" s="40" t="s">
        <v>36</v>
      </c>
      <c r="L345" s="57">
        <v>1</v>
      </c>
    </row>
    <row r="346" spans="8:12" x14ac:dyDescent="0.25">
      <c r="H346" s="44" t="s">
        <v>164</v>
      </c>
      <c r="I346" s="28" t="s">
        <v>165</v>
      </c>
      <c r="J346" s="43" t="s">
        <v>9813</v>
      </c>
      <c r="K346" s="40" t="s">
        <v>34</v>
      </c>
      <c r="L346" s="57">
        <v>1</v>
      </c>
    </row>
    <row r="347" spans="8:12" x14ac:dyDescent="0.25">
      <c r="H347" s="44" t="s">
        <v>661</v>
      </c>
      <c r="I347" s="28" t="s">
        <v>662</v>
      </c>
      <c r="J347" s="43" t="s">
        <v>9813</v>
      </c>
      <c r="K347" s="40" t="s">
        <v>34</v>
      </c>
      <c r="L347" s="57">
        <v>1</v>
      </c>
    </row>
    <row r="348" spans="8:12" x14ac:dyDescent="0.25">
      <c r="H348" s="44" t="s">
        <v>534</v>
      </c>
      <c r="I348" s="28" t="s">
        <v>535</v>
      </c>
      <c r="J348" s="43" t="s">
        <v>9818</v>
      </c>
      <c r="K348" s="40" t="s">
        <v>35</v>
      </c>
      <c r="L348" s="57">
        <v>1</v>
      </c>
    </row>
    <row r="349" spans="8:12" x14ac:dyDescent="0.25">
      <c r="H349" s="44" t="s">
        <v>962</v>
      </c>
      <c r="I349" s="40" t="s">
        <v>13191</v>
      </c>
      <c r="J349" s="43" t="s">
        <v>9813</v>
      </c>
      <c r="K349" s="40" t="s">
        <v>34</v>
      </c>
      <c r="L349" s="57">
        <v>1</v>
      </c>
    </row>
    <row r="350" spans="8:12" x14ac:dyDescent="0.25">
      <c r="H350" s="44" t="s">
        <v>137</v>
      </c>
      <c r="I350" s="28" t="s">
        <v>138</v>
      </c>
      <c r="J350" s="43" t="s">
        <v>9818</v>
      </c>
      <c r="K350" s="40" t="s">
        <v>34</v>
      </c>
      <c r="L350" s="57">
        <v>1</v>
      </c>
    </row>
    <row r="351" spans="8:12" x14ac:dyDescent="0.25">
      <c r="H351" s="44" t="s">
        <v>945</v>
      </c>
      <c r="I351" s="28" t="s">
        <v>946</v>
      </c>
      <c r="J351" s="43" t="s">
        <v>9813</v>
      </c>
      <c r="K351" s="40" t="s">
        <v>34</v>
      </c>
      <c r="L351" s="57">
        <v>1</v>
      </c>
    </row>
    <row r="352" spans="8:12" x14ac:dyDescent="0.25">
      <c r="H352" s="45" t="s">
        <v>283</v>
      </c>
      <c r="I352" s="28" t="s">
        <v>284</v>
      </c>
      <c r="J352" s="43" t="s">
        <v>9813</v>
      </c>
      <c r="K352" s="40" t="s">
        <v>35</v>
      </c>
      <c r="L352" s="57">
        <v>1</v>
      </c>
    </row>
    <row r="353" spans="8:12" x14ac:dyDescent="0.25">
      <c r="H353" s="40" t="s">
        <v>2719</v>
      </c>
      <c r="I353" s="40" t="s">
        <v>2720</v>
      </c>
      <c r="J353" s="43" t="s">
        <v>9813</v>
      </c>
      <c r="K353" s="40" t="s">
        <v>34</v>
      </c>
      <c r="L353" s="57">
        <v>1</v>
      </c>
    </row>
    <row r="354" spans="8:12" x14ac:dyDescent="0.25">
      <c r="H354" s="41"/>
      <c r="I354" s="40" t="s">
        <v>11113</v>
      </c>
      <c r="J354" s="43" t="s">
        <v>9813</v>
      </c>
      <c r="K354" s="40" t="s">
        <v>34</v>
      </c>
      <c r="L354" s="57">
        <v>1</v>
      </c>
    </row>
    <row r="355" spans="8:12" x14ac:dyDescent="0.25">
      <c r="H355" s="40" t="s">
        <v>3779</v>
      </c>
      <c r="I355" s="40" t="s">
        <v>13071</v>
      </c>
      <c r="J355" s="43" t="s">
        <v>9813</v>
      </c>
      <c r="K355" s="40" t="s">
        <v>93</v>
      </c>
      <c r="L355" s="57">
        <v>1</v>
      </c>
    </row>
    <row r="356" spans="8:12" x14ac:dyDescent="0.25">
      <c r="H356" s="23" t="s">
        <v>767</v>
      </c>
      <c r="I356" s="28" t="s">
        <v>768</v>
      </c>
      <c r="J356" s="43" t="s">
        <v>9813</v>
      </c>
      <c r="K356" s="40" t="s">
        <v>34</v>
      </c>
      <c r="L356" s="57">
        <v>1</v>
      </c>
    </row>
    <row r="357" spans="8:12" x14ac:dyDescent="0.25">
      <c r="H357" s="44" t="s">
        <v>334</v>
      </c>
      <c r="I357" s="28" t="s">
        <v>335</v>
      </c>
      <c r="J357" s="43" t="s">
        <v>9813</v>
      </c>
      <c r="K357" s="40" t="s">
        <v>36</v>
      </c>
      <c r="L357" s="57">
        <v>1</v>
      </c>
    </row>
    <row r="358" spans="8:12" x14ac:dyDescent="0.25">
      <c r="H358" s="44" t="s">
        <v>720</v>
      </c>
      <c r="I358" s="28" t="s">
        <v>721</v>
      </c>
      <c r="J358" s="43" t="s">
        <v>9813</v>
      </c>
      <c r="K358" s="40" t="s">
        <v>99</v>
      </c>
      <c r="L358" s="57">
        <v>1</v>
      </c>
    </row>
    <row r="359" spans="8:12" x14ac:dyDescent="0.25">
      <c r="H359" s="44" t="s">
        <v>409</v>
      </c>
      <c r="I359" s="28" t="s">
        <v>410</v>
      </c>
      <c r="J359" s="43" t="s">
        <v>9813</v>
      </c>
      <c r="K359" s="40" t="s">
        <v>34</v>
      </c>
      <c r="L359" s="57">
        <v>1</v>
      </c>
    </row>
    <row r="360" spans="8:12" x14ac:dyDescent="0.25">
      <c r="H360" s="44" t="s">
        <v>619</v>
      </c>
      <c r="I360" s="40" t="s">
        <v>9197</v>
      </c>
      <c r="J360" s="43" t="s">
        <v>9813</v>
      </c>
      <c r="K360" s="40" t="s">
        <v>34</v>
      </c>
      <c r="L360" s="57">
        <v>1</v>
      </c>
    </row>
    <row r="361" spans="8:12" x14ac:dyDescent="0.25">
      <c r="H361" s="44" t="s">
        <v>722</v>
      </c>
      <c r="I361" s="28" t="s">
        <v>723</v>
      </c>
      <c r="J361" s="43" t="s">
        <v>9813</v>
      </c>
      <c r="K361" s="40" t="s">
        <v>34</v>
      </c>
      <c r="L361" s="57">
        <v>1</v>
      </c>
    </row>
    <row r="362" spans="8:12" x14ac:dyDescent="0.25">
      <c r="H362" s="44" t="s">
        <v>691</v>
      </c>
      <c r="I362" s="28" t="s">
        <v>692</v>
      </c>
      <c r="J362" s="43" t="s">
        <v>9813</v>
      </c>
      <c r="K362" s="40" t="s">
        <v>34</v>
      </c>
      <c r="L362" s="57">
        <v>1</v>
      </c>
    </row>
    <row r="363" spans="8:12" x14ac:dyDescent="0.25">
      <c r="H363" s="44" t="s">
        <v>352</v>
      </c>
      <c r="I363" s="28" t="s">
        <v>353</v>
      </c>
      <c r="J363" s="43" t="s">
        <v>9813</v>
      </c>
      <c r="K363" s="40" t="s">
        <v>36</v>
      </c>
      <c r="L363" s="57">
        <v>1</v>
      </c>
    </row>
    <row r="364" spans="8:12" x14ac:dyDescent="0.25">
      <c r="H364" s="44" t="s">
        <v>843</v>
      </c>
      <c r="I364" s="28" t="s">
        <v>844</v>
      </c>
      <c r="J364" s="43" t="s">
        <v>9813</v>
      </c>
      <c r="K364" s="40" t="s">
        <v>93</v>
      </c>
      <c r="L364" s="57">
        <v>1</v>
      </c>
    </row>
    <row r="365" spans="8:12" x14ac:dyDescent="0.25">
      <c r="H365" s="44" t="s">
        <v>424</v>
      </c>
      <c r="I365" s="28" t="s">
        <v>425</v>
      </c>
      <c r="J365" s="43" t="s">
        <v>9813</v>
      </c>
      <c r="K365" s="40" t="s">
        <v>34</v>
      </c>
      <c r="L365" s="57">
        <v>1</v>
      </c>
    </row>
    <row r="366" spans="8:12" x14ac:dyDescent="0.25">
      <c r="H366" s="44" t="s">
        <v>957</v>
      </c>
      <c r="I366" s="40" t="s">
        <v>13170</v>
      </c>
      <c r="J366" s="43" t="s">
        <v>9813</v>
      </c>
      <c r="K366" s="40" t="s">
        <v>36</v>
      </c>
      <c r="L366" s="57">
        <v>1</v>
      </c>
    </row>
    <row r="367" spans="8:12" x14ac:dyDescent="0.25">
      <c r="H367" s="44" t="s">
        <v>467</v>
      </c>
      <c r="I367" s="28" t="s">
        <v>468</v>
      </c>
      <c r="J367" s="43" t="s">
        <v>9813</v>
      </c>
      <c r="K367" s="40" t="s">
        <v>34</v>
      </c>
      <c r="L367" s="57">
        <v>1</v>
      </c>
    </row>
    <row r="368" spans="8:12" x14ac:dyDescent="0.25">
      <c r="H368" s="44" t="s">
        <v>74</v>
      </c>
      <c r="I368" s="28" t="s">
        <v>75</v>
      </c>
      <c r="J368" s="43" t="s">
        <v>9813</v>
      </c>
      <c r="K368" s="40" t="s">
        <v>34</v>
      </c>
      <c r="L368" s="57">
        <v>1</v>
      </c>
    </row>
    <row r="369" spans="8:12" x14ac:dyDescent="0.25">
      <c r="H369" s="45" t="s">
        <v>450</v>
      </c>
      <c r="I369" s="28" t="s">
        <v>451</v>
      </c>
      <c r="J369" s="43" t="s">
        <v>9813</v>
      </c>
      <c r="K369" s="40" t="s">
        <v>35</v>
      </c>
      <c r="L369" s="57">
        <v>1</v>
      </c>
    </row>
    <row r="370" spans="8:12" x14ac:dyDescent="0.25">
      <c r="H370" s="23" t="s">
        <v>718</v>
      </c>
      <c r="I370" s="28" t="s">
        <v>719</v>
      </c>
      <c r="J370" s="43" t="s">
        <v>9813</v>
      </c>
      <c r="K370" s="40" t="s">
        <v>34</v>
      </c>
      <c r="L370" s="57">
        <v>1</v>
      </c>
    </row>
    <row r="371" spans="8:12" x14ac:dyDescent="0.25">
      <c r="H371" s="44" t="s">
        <v>849</v>
      </c>
      <c r="I371" s="28" t="s">
        <v>850</v>
      </c>
      <c r="J371" s="43" t="s">
        <v>9813</v>
      </c>
      <c r="K371" s="40" t="s">
        <v>36</v>
      </c>
      <c r="L371" s="57">
        <v>1</v>
      </c>
    </row>
    <row r="372" spans="8:12" x14ac:dyDescent="0.25">
      <c r="H372" s="44" t="s">
        <v>863</v>
      </c>
      <c r="I372" s="28" t="s">
        <v>864</v>
      </c>
      <c r="J372" s="43" t="s">
        <v>9813</v>
      </c>
      <c r="K372" s="40" t="s">
        <v>93</v>
      </c>
      <c r="L372" s="57">
        <v>1</v>
      </c>
    </row>
    <row r="373" spans="8:12" x14ac:dyDescent="0.25">
      <c r="H373" s="44" t="s">
        <v>490</v>
      </c>
      <c r="I373" s="28" t="s">
        <v>491</v>
      </c>
      <c r="J373" s="43" t="s">
        <v>9813</v>
      </c>
      <c r="K373" s="40" t="s">
        <v>487</v>
      </c>
      <c r="L373" s="57">
        <v>1</v>
      </c>
    </row>
    <row r="374" spans="8:12" x14ac:dyDescent="0.25">
      <c r="H374" s="44" t="s">
        <v>830</v>
      </c>
      <c r="I374" s="28" t="s">
        <v>831</v>
      </c>
      <c r="J374" s="43" t="s">
        <v>9813</v>
      </c>
      <c r="K374" s="40" t="s">
        <v>34</v>
      </c>
      <c r="L374" s="57">
        <v>1</v>
      </c>
    </row>
    <row r="375" spans="8:12" x14ac:dyDescent="0.25">
      <c r="H375" s="44" t="s">
        <v>902</v>
      </c>
      <c r="I375" s="28" t="s">
        <v>903</v>
      </c>
      <c r="J375" s="43" t="s">
        <v>9813</v>
      </c>
      <c r="K375" s="40" t="s">
        <v>93</v>
      </c>
      <c r="L375" s="57">
        <v>1</v>
      </c>
    </row>
    <row r="376" spans="8:12" x14ac:dyDescent="0.25">
      <c r="H376" s="44" t="s">
        <v>861</v>
      </c>
      <c r="I376" s="28" t="s">
        <v>862</v>
      </c>
      <c r="J376" s="43" t="s">
        <v>9813</v>
      </c>
      <c r="K376" s="40" t="s">
        <v>93</v>
      </c>
      <c r="L376" s="57">
        <v>1</v>
      </c>
    </row>
    <row r="377" spans="8:12" x14ac:dyDescent="0.25">
      <c r="H377" s="44" t="s">
        <v>699</v>
      </c>
      <c r="I377" s="28" t="s">
        <v>700</v>
      </c>
      <c r="J377" s="43" t="s">
        <v>9813</v>
      </c>
      <c r="K377" s="40" t="s">
        <v>34</v>
      </c>
      <c r="L377" s="57">
        <v>1</v>
      </c>
    </row>
    <row r="378" spans="8:12" x14ac:dyDescent="0.25">
      <c r="H378" s="44" t="s">
        <v>596</v>
      </c>
      <c r="I378" s="40" t="s">
        <v>9126</v>
      </c>
      <c r="J378" s="43" t="s">
        <v>9813</v>
      </c>
      <c r="K378" s="40" t="s">
        <v>34</v>
      </c>
      <c r="L378" s="57">
        <v>1</v>
      </c>
    </row>
    <row r="379" spans="8:12" x14ac:dyDescent="0.25">
      <c r="H379" s="44" t="s">
        <v>728</v>
      </c>
      <c r="I379" s="40" t="s">
        <v>9971</v>
      </c>
      <c r="J379" s="43" t="s">
        <v>9813</v>
      </c>
      <c r="K379" s="40" t="s">
        <v>93</v>
      </c>
      <c r="L379" s="57">
        <v>1</v>
      </c>
    </row>
    <row r="380" spans="8:12" x14ac:dyDescent="0.25">
      <c r="H380" s="44" t="s">
        <v>595</v>
      </c>
      <c r="I380" s="28" t="s">
        <v>11137</v>
      </c>
      <c r="J380" s="43" t="s">
        <v>9813</v>
      </c>
      <c r="K380" s="40" t="s">
        <v>35</v>
      </c>
      <c r="L380" s="57">
        <v>1</v>
      </c>
    </row>
    <row r="381" spans="8:12" x14ac:dyDescent="0.25">
      <c r="H381" s="44" t="s">
        <v>851</v>
      </c>
      <c r="I381" s="28" t="s">
        <v>852</v>
      </c>
      <c r="J381" s="43" t="s">
        <v>9813</v>
      </c>
      <c r="K381" s="40" t="s">
        <v>36</v>
      </c>
      <c r="L381" s="57">
        <v>1</v>
      </c>
    </row>
    <row r="382" spans="8:12" x14ac:dyDescent="0.25">
      <c r="H382" s="44" t="s">
        <v>624</v>
      </c>
      <c r="I382" s="40" t="s">
        <v>9234</v>
      </c>
      <c r="J382" s="43" t="s">
        <v>9813</v>
      </c>
      <c r="K382" s="40" t="s">
        <v>487</v>
      </c>
      <c r="L382" s="57">
        <v>1</v>
      </c>
    </row>
    <row r="383" spans="8:12" x14ac:dyDescent="0.25">
      <c r="H383" s="44" t="s">
        <v>840</v>
      </c>
      <c r="I383" s="28" t="s">
        <v>841</v>
      </c>
      <c r="J383" s="43" t="s">
        <v>9813</v>
      </c>
      <c r="K383" s="40" t="s">
        <v>131</v>
      </c>
      <c r="L383" s="57">
        <v>1</v>
      </c>
    </row>
    <row r="384" spans="8:12" x14ac:dyDescent="0.25">
      <c r="H384" s="44" t="s">
        <v>937</v>
      </c>
      <c r="I384" s="28" t="s">
        <v>938</v>
      </c>
      <c r="J384" s="43" t="s">
        <v>9813</v>
      </c>
      <c r="K384" s="40" t="s">
        <v>93</v>
      </c>
      <c r="L384" s="57">
        <v>1</v>
      </c>
    </row>
    <row r="385" spans="8:12" x14ac:dyDescent="0.25">
      <c r="H385" s="44" t="s">
        <v>886</v>
      </c>
      <c r="I385" s="28" t="s">
        <v>887</v>
      </c>
      <c r="J385" s="43" t="s">
        <v>9813</v>
      </c>
      <c r="K385" s="40" t="s">
        <v>34</v>
      </c>
      <c r="L385" s="57">
        <v>1</v>
      </c>
    </row>
    <row r="386" spans="8:12" x14ac:dyDescent="0.25">
      <c r="H386" s="44" t="s">
        <v>753</v>
      </c>
      <c r="I386" s="28" t="s">
        <v>754</v>
      </c>
      <c r="J386" s="43" t="s">
        <v>9813</v>
      </c>
      <c r="K386" s="40" t="s">
        <v>93</v>
      </c>
      <c r="L386" s="57">
        <v>1</v>
      </c>
    </row>
    <row r="387" spans="8:12" x14ac:dyDescent="0.25">
      <c r="H387" s="45" t="s">
        <v>599</v>
      </c>
      <c r="I387" s="40" t="s">
        <v>9142</v>
      </c>
      <c r="J387" s="43" t="s">
        <v>9813</v>
      </c>
      <c r="K387" s="40" t="s">
        <v>93</v>
      </c>
      <c r="L387" s="57">
        <v>1</v>
      </c>
    </row>
    <row r="388" spans="8:12" x14ac:dyDescent="0.25">
      <c r="H388" s="40" t="s">
        <v>7336</v>
      </c>
      <c r="I388" s="40" t="s">
        <v>7337</v>
      </c>
      <c r="J388" s="43" t="s">
        <v>9813</v>
      </c>
      <c r="K388" s="40" t="s">
        <v>34</v>
      </c>
      <c r="L388" s="57">
        <v>1</v>
      </c>
    </row>
    <row r="389" spans="8:12" x14ac:dyDescent="0.25">
      <c r="H389" s="23" t="s">
        <v>646</v>
      </c>
      <c r="I389" s="28" t="s">
        <v>647</v>
      </c>
      <c r="J389" s="43" t="s">
        <v>9813</v>
      </c>
      <c r="K389" s="40" t="s">
        <v>34</v>
      </c>
      <c r="L389" s="57">
        <v>1</v>
      </c>
    </row>
    <row r="390" spans="8:12" x14ac:dyDescent="0.25">
      <c r="H390" s="44" t="s">
        <v>72</v>
      </c>
      <c r="I390" s="28" t="s">
        <v>73</v>
      </c>
      <c r="J390" s="43" t="s">
        <v>9813</v>
      </c>
      <c r="K390" s="40" t="s">
        <v>34</v>
      </c>
      <c r="L390" s="57">
        <v>1</v>
      </c>
    </row>
    <row r="391" spans="8:12" x14ac:dyDescent="0.25">
      <c r="H391" s="44" t="s">
        <v>1018</v>
      </c>
      <c r="I391" s="40" t="s">
        <v>9474</v>
      </c>
      <c r="J391" s="43" t="s">
        <v>9813</v>
      </c>
      <c r="K391" s="40" t="s">
        <v>93</v>
      </c>
      <c r="L391" s="57">
        <v>1</v>
      </c>
    </row>
    <row r="392" spans="8:12" x14ac:dyDescent="0.25">
      <c r="H392" s="44" t="s">
        <v>301</v>
      </c>
      <c r="I392" s="28" t="s">
        <v>302</v>
      </c>
      <c r="J392" s="43" t="s">
        <v>9813</v>
      </c>
      <c r="K392" s="40" t="s">
        <v>34</v>
      </c>
      <c r="L392" s="57">
        <v>1</v>
      </c>
    </row>
    <row r="393" spans="8:12" x14ac:dyDescent="0.25">
      <c r="H393" s="44" t="s">
        <v>701</v>
      </c>
      <c r="I393" s="28" t="s">
        <v>702</v>
      </c>
      <c r="J393" s="43" t="s">
        <v>9813</v>
      </c>
      <c r="K393" s="40" t="s">
        <v>34</v>
      </c>
      <c r="L393" s="57">
        <v>1</v>
      </c>
    </row>
    <row r="394" spans="8:12" x14ac:dyDescent="0.25">
      <c r="H394" s="44" t="s">
        <v>497</v>
      </c>
      <c r="I394" s="28" t="s">
        <v>498</v>
      </c>
      <c r="J394" s="43" t="s">
        <v>9813</v>
      </c>
      <c r="K394" s="40" t="s">
        <v>34</v>
      </c>
      <c r="L394" s="57">
        <v>1</v>
      </c>
    </row>
    <row r="395" spans="8:12" x14ac:dyDescent="0.25">
      <c r="H395" s="44" t="s">
        <v>673</v>
      </c>
      <c r="I395" s="28" t="s">
        <v>674</v>
      </c>
      <c r="J395" s="43" t="s">
        <v>9813</v>
      </c>
      <c r="K395" s="40" t="s">
        <v>34</v>
      </c>
      <c r="L395" s="57">
        <v>1</v>
      </c>
    </row>
    <row r="396" spans="8:12" x14ac:dyDescent="0.25">
      <c r="H396" s="44" t="s">
        <v>401</v>
      </c>
      <c r="I396" s="28" t="s">
        <v>402</v>
      </c>
      <c r="J396" s="43" t="s">
        <v>9813</v>
      </c>
      <c r="K396" s="40" t="s">
        <v>34</v>
      </c>
      <c r="L396" s="57">
        <v>1</v>
      </c>
    </row>
    <row r="397" spans="8:12" x14ac:dyDescent="0.25">
      <c r="H397" s="44" t="s">
        <v>79</v>
      </c>
      <c r="I397" s="28" t="s">
        <v>80</v>
      </c>
      <c r="J397" s="43" t="s">
        <v>9813</v>
      </c>
      <c r="K397" s="40" t="s">
        <v>487</v>
      </c>
      <c r="L397" s="57">
        <v>1</v>
      </c>
    </row>
    <row r="398" spans="8:12" x14ac:dyDescent="0.25">
      <c r="H398" s="44" t="s">
        <v>608</v>
      </c>
      <c r="I398" s="40" t="s">
        <v>9161</v>
      </c>
      <c r="J398" s="43" t="s">
        <v>9813</v>
      </c>
      <c r="K398" s="40" t="s">
        <v>93</v>
      </c>
      <c r="L398" s="57">
        <v>1</v>
      </c>
    </row>
    <row r="399" spans="8:12" x14ac:dyDescent="0.25">
      <c r="H399" s="45" t="s">
        <v>448</v>
      </c>
      <c r="I399" s="28" t="s">
        <v>449</v>
      </c>
      <c r="J399" s="43" t="s">
        <v>9813</v>
      </c>
      <c r="K399" s="40" t="s">
        <v>93</v>
      </c>
      <c r="L399" s="57">
        <v>1</v>
      </c>
    </row>
    <row r="400" spans="8:12" x14ac:dyDescent="0.25">
      <c r="H400" s="23" t="s">
        <v>603</v>
      </c>
      <c r="I400" s="40" t="s">
        <v>9198</v>
      </c>
      <c r="J400" s="43" t="s">
        <v>9813</v>
      </c>
      <c r="K400" s="40" t="s">
        <v>36</v>
      </c>
      <c r="L400" s="57">
        <v>1</v>
      </c>
    </row>
    <row r="401" spans="8:12" x14ac:dyDescent="0.25">
      <c r="H401" s="44" t="s">
        <v>808</v>
      </c>
      <c r="I401" s="28" t="s">
        <v>809</v>
      </c>
      <c r="J401" s="43" t="s">
        <v>9813</v>
      </c>
      <c r="K401" s="40" t="s">
        <v>93</v>
      </c>
      <c r="L401" s="57">
        <v>1</v>
      </c>
    </row>
    <row r="402" spans="8:12" x14ac:dyDescent="0.25">
      <c r="H402" s="44" t="s">
        <v>225</v>
      </c>
      <c r="I402" s="28" t="s">
        <v>226</v>
      </c>
      <c r="J402" s="43" t="s">
        <v>9813</v>
      </c>
      <c r="K402" s="40" t="s">
        <v>34</v>
      </c>
      <c r="L402" s="57">
        <v>1</v>
      </c>
    </row>
    <row r="403" spans="8:12" x14ac:dyDescent="0.25">
      <c r="H403" s="44" t="s">
        <v>786</v>
      </c>
      <c r="I403" s="28" t="s">
        <v>787</v>
      </c>
      <c r="J403" s="43" t="s">
        <v>9813</v>
      </c>
      <c r="K403" s="40" t="s">
        <v>34</v>
      </c>
      <c r="L403" s="57">
        <v>1</v>
      </c>
    </row>
    <row r="404" spans="8:12" x14ac:dyDescent="0.25">
      <c r="H404" s="44" t="s">
        <v>1019</v>
      </c>
      <c r="I404" s="28" t="s">
        <v>12898</v>
      </c>
      <c r="J404" s="43" t="s">
        <v>9813</v>
      </c>
      <c r="K404" s="40" t="s">
        <v>34</v>
      </c>
      <c r="L404" s="57">
        <v>1</v>
      </c>
    </row>
    <row r="405" spans="8:12" x14ac:dyDescent="0.25">
      <c r="H405" s="44" t="s">
        <v>679</v>
      </c>
      <c r="I405" s="28" t="s">
        <v>680</v>
      </c>
      <c r="J405" s="43" t="s">
        <v>9813</v>
      </c>
      <c r="K405" s="40" t="s">
        <v>34</v>
      </c>
      <c r="L405" s="57">
        <v>1</v>
      </c>
    </row>
    <row r="406" spans="8:12" x14ac:dyDescent="0.25">
      <c r="H406" s="44" t="s">
        <v>943</v>
      </c>
      <c r="I406" s="28" t="s">
        <v>944</v>
      </c>
      <c r="J406" s="43" t="s">
        <v>9818</v>
      </c>
      <c r="K406" s="40" t="s">
        <v>36</v>
      </c>
      <c r="L406" s="57">
        <v>1</v>
      </c>
    </row>
    <row r="407" spans="8:12" x14ac:dyDescent="0.25">
      <c r="H407" s="44" t="s">
        <v>391</v>
      </c>
      <c r="I407" s="28" t="s">
        <v>392</v>
      </c>
      <c r="J407" s="43" t="s">
        <v>9813</v>
      </c>
      <c r="K407" s="40" t="s">
        <v>93</v>
      </c>
      <c r="L407" s="57">
        <v>1</v>
      </c>
    </row>
    <row r="408" spans="8:12" x14ac:dyDescent="0.25">
      <c r="H408" s="44" t="s">
        <v>621</v>
      </c>
      <c r="I408" s="40" t="s">
        <v>9223</v>
      </c>
      <c r="J408" s="43" t="s">
        <v>9813</v>
      </c>
      <c r="K408" s="40" t="s">
        <v>93</v>
      </c>
      <c r="L408" s="57">
        <v>1</v>
      </c>
    </row>
    <row r="409" spans="8:12" x14ac:dyDescent="0.25">
      <c r="H409" s="44" t="s">
        <v>132</v>
      </c>
      <c r="I409" s="40" t="s">
        <v>10240</v>
      </c>
      <c r="J409" s="43" t="s">
        <v>9818</v>
      </c>
      <c r="K409" s="40" t="s">
        <v>131</v>
      </c>
      <c r="L409" s="57">
        <v>1</v>
      </c>
    </row>
    <row r="410" spans="8:12" x14ac:dyDescent="0.25">
      <c r="H410" s="44" t="s">
        <v>477</v>
      </c>
      <c r="I410" s="28" t="s">
        <v>478</v>
      </c>
      <c r="J410" s="43" t="s">
        <v>9813</v>
      </c>
      <c r="K410" s="40" t="s">
        <v>93</v>
      </c>
      <c r="L410" s="57">
        <v>1</v>
      </c>
    </row>
    <row r="411" spans="8:12" x14ac:dyDescent="0.25">
      <c r="H411" s="44" t="s">
        <v>958</v>
      </c>
      <c r="I411" s="40" t="s">
        <v>13172</v>
      </c>
      <c r="J411" s="43" t="s">
        <v>9813</v>
      </c>
      <c r="K411" s="40" t="s">
        <v>34</v>
      </c>
      <c r="L411" s="57">
        <v>1</v>
      </c>
    </row>
    <row r="412" spans="8:12" x14ac:dyDescent="0.25">
      <c r="H412" s="44" t="s">
        <v>954</v>
      </c>
      <c r="I412" s="28" t="s">
        <v>955</v>
      </c>
      <c r="J412" s="43" t="s">
        <v>9813</v>
      </c>
      <c r="K412" s="40" t="s">
        <v>34</v>
      </c>
      <c r="L412" s="57">
        <v>1</v>
      </c>
    </row>
    <row r="413" spans="8:12" x14ac:dyDescent="0.25">
      <c r="H413" s="44" t="s">
        <v>949</v>
      </c>
      <c r="I413" s="28" t="s">
        <v>950</v>
      </c>
      <c r="J413" s="43" t="s">
        <v>9813</v>
      </c>
      <c r="K413" s="40" t="s">
        <v>34</v>
      </c>
      <c r="L413" s="57">
        <v>1</v>
      </c>
    </row>
    <row r="414" spans="8:12" x14ac:dyDescent="0.25">
      <c r="H414" s="44" t="s">
        <v>520</v>
      </c>
      <c r="I414" s="28" t="s">
        <v>521</v>
      </c>
      <c r="J414" s="43" t="s">
        <v>9818</v>
      </c>
      <c r="K414" s="40" t="s">
        <v>36</v>
      </c>
      <c r="L414" s="57">
        <v>1</v>
      </c>
    </row>
    <row r="415" spans="8:12" x14ac:dyDescent="0.25">
      <c r="H415" s="44" t="s">
        <v>170</v>
      </c>
      <c r="I415" s="28" t="s">
        <v>171</v>
      </c>
      <c r="J415" s="43" t="s">
        <v>9813</v>
      </c>
      <c r="K415" s="40" t="s">
        <v>99</v>
      </c>
      <c r="L415" s="57">
        <v>1</v>
      </c>
    </row>
    <row r="416" spans="8:12" x14ac:dyDescent="0.25">
      <c r="H416" s="44" t="s">
        <v>697</v>
      </c>
      <c r="I416" s="28" t="s">
        <v>698</v>
      </c>
      <c r="J416" s="43" t="s">
        <v>9813</v>
      </c>
      <c r="K416" s="40" t="s">
        <v>34</v>
      </c>
      <c r="L416" s="57">
        <v>1</v>
      </c>
    </row>
    <row r="417" spans="8:12" x14ac:dyDescent="0.25">
      <c r="H417" s="44" t="s">
        <v>314</v>
      </c>
      <c r="I417" s="28" t="s">
        <v>315</v>
      </c>
      <c r="J417" s="43" t="s">
        <v>9813</v>
      </c>
      <c r="K417" s="40" t="s">
        <v>93</v>
      </c>
      <c r="L417" s="57">
        <v>1</v>
      </c>
    </row>
    <row r="418" spans="8:12" x14ac:dyDescent="0.25">
      <c r="H418" s="44" t="s">
        <v>888</v>
      </c>
      <c r="I418" s="28" t="s">
        <v>889</v>
      </c>
      <c r="J418" s="43" t="s">
        <v>9813</v>
      </c>
      <c r="K418" s="40" t="s">
        <v>34</v>
      </c>
      <c r="L418" s="57">
        <v>1</v>
      </c>
    </row>
    <row r="419" spans="8:12" x14ac:dyDescent="0.25">
      <c r="H419" s="44" t="s">
        <v>924</v>
      </c>
      <c r="I419" s="28" t="s">
        <v>925</v>
      </c>
      <c r="J419" s="43" t="s">
        <v>9813</v>
      </c>
      <c r="K419" s="40" t="s">
        <v>93</v>
      </c>
      <c r="L419" s="57">
        <v>1</v>
      </c>
    </row>
    <row r="420" spans="8:12" x14ac:dyDescent="0.25">
      <c r="H420" s="44" t="s">
        <v>729</v>
      </c>
      <c r="I420" s="40" t="s">
        <v>9972</v>
      </c>
      <c r="J420" s="43" t="s">
        <v>9813</v>
      </c>
      <c r="K420" s="40" t="s">
        <v>93</v>
      </c>
      <c r="L420" s="57">
        <v>1</v>
      </c>
    </row>
    <row r="421" spans="8:12" x14ac:dyDescent="0.25">
      <c r="H421" s="44" t="s">
        <v>481</v>
      </c>
      <c r="I421" s="28" t="s">
        <v>482</v>
      </c>
      <c r="J421" s="43" t="s">
        <v>9813</v>
      </c>
      <c r="K421" s="40" t="s">
        <v>34</v>
      </c>
      <c r="L421" s="57">
        <v>1</v>
      </c>
    </row>
    <row r="422" spans="8:12" x14ac:dyDescent="0.25">
      <c r="H422" s="44" t="s">
        <v>777</v>
      </c>
      <c r="I422" s="28" t="s">
        <v>778</v>
      </c>
      <c r="J422" s="43" t="s">
        <v>9813</v>
      </c>
      <c r="K422" s="40" t="s">
        <v>93</v>
      </c>
      <c r="L422" s="57">
        <v>1</v>
      </c>
    </row>
    <row r="423" spans="8:12" x14ac:dyDescent="0.25">
      <c r="H423" s="44" t="s">
        <v>414</v>
      </c>
      <c r="I423" s="28" t="s">
        <v>415</v>
      </c>
      <c r="J423" s="43" t="s">
        <v>9813</v>
      </c>
      <c r="K423" s="40" t="s">
        <v>36</v>
      </c>
      <c r="L423" s="57">
        <v>1</v>
      </c>
    </row>
    <row r="424" spans="8:12" x14ac:dyDescent="0.25">
      <c r="H424" s="44" t="s">
        <v>389</v>
      </c>
      <c r="I424" s="28" t="s">
        <v>390</v>
      </c>
      <c r="J424" s="43" t="s">
        <v>9813</v>
      </c>
      <c r="K424" s="40" t="s">
        <v>34</v>
      </c>
      <c r="L424" s="57">
        <v>1</v>
      </c>
    </row>
    <row r="425" spans="8:12" x14ac:dyDescent="0.25">
      <c r="H425" s="44" t="s">
        <v>511</v>
      </c>
      <c r="I425" s="28" t="s">
        <v>512</v>
      </c>
      <c r="J425" s="43" t="s">
        <v>9813</v>
      </c>
      <c r="K425" s="40" t="s">
        <v>99</v>
      </c>
      <c r="L425" s="57">
        <v>1</v>
      </c>
    </row>
    <row r="426" spans="8:12" x14ac:dyDescent="0.25">
      <c r="H426" s="44" t="s">
        <v>605</v>
      </c>
      <c r="I426" s="40" t="s">
        <v>9156</v>
      </c>
      <c r="J426" s="43" t="s">
        <v>9813</v>
      </c>
      <c r="K426" s="40" t="s">
        <v>34</v>
      </c>
      <c r="L426" s="57">
        <v>1</v>
      </c>
    </row>
    <row r="427" spans="8:12" x14ac:dyDescent="0.25">
      <c r="H427" s="44" t="s">
        <v>622</v>
      </c>
      <c r="I427" s="40" t="s">
        <v>9224</v>
      </c>
      <c r="J427" s="43" t="s">
        <v>9813</v>
      </c>
      <c r="K427" s="40" t="s">
        <v>93</v>
      </c>
      <c r="L427" s="57">
        <v>1</v>
      </c>
    </row>
    <row r="428" spans="8:12" x14ac:dyDescent="0.25">
      <c r="H428" s="44" t="s">
        <v>859</v>
      </c>
      <c r="I428" s="28" t="s">
        <v>860</v>
      </c>
      <c r="J428" s="43" t="s">
        <v>9813</v>
      </c>
      <c r="K428" s="40" t="s">
        <v>93</v>
      </c>
      <c r="L428" s="57">
        <v>1</v>
      </c>
    </row>
    <row r="429" spans="8:12" x14ac:dyDescent="0.25">
      <c r="H429" s="44" t="s">
        <v>607</v>
      </c>
      <c r="I429" s="40" t="s">
        <v>11170</v>
      </c>
      <c r="J429" s="43" t="s">
        <v>9813</v>
      </c>
      <c r="K429" s="40" t="s">
        <v>35</v>
      </c>
      <c r="L429" s="57">
        <v>1</v>
      </c>
    </row>
    <row r="430" spans="8:12" x14ac:dyDescent="0.25">
      <c r="H430" s="44" t="s">
        <v>446</v>
      </c>
      <c r="I430" s="28" t="s">
        <v>447</v>
      </c>
      <c r="J430" s="43" t="s">
        <v>9813</v>
      </c>
      <c r="K430" s="40" t="s">
        <v>35</v>
      </c>
      <c r="L430" s="57">
        <v>1</v>
      </c>
    </row>
    <row r="431" spans="8:12" x14ac:dyDescent="0.25">
      <c r="H431" s="44" t="s">
        <v>322</v>
      </c>
      <c r="I431" s="28" t="s">
        <v>323</v>
      </c>
      <c r="J431" s="43" t="s">
        <v>9813</v>
      </c>
      <c r="K431" s="40" t="s">
        <v>35</v>
      </c>
      <c r="L431" s="57">
        <v>1</v>
      </c>
    </row>
    <row r="432" spans="8:12" x14ac:dyDescent="0.25">
      <c r="H432" s="45" t="s">
        <v>426</v>
      </c>
      <c r="I432" s="28" t="s">
        <v>427</v>
      </c>
      <c r="J432" s="43" t="s">
        <v>9813</v>
      </c>
      <c r="K432" s="40" t="s">
        <v>93</v>
      </c>
      <c r="L432" s="57">
        <v>1</v>
      </c>
    </row>
    <row r="433" spans="8:12" x14ac:dyDescent="0.25">
      <c r="H433" s="23" t="s">
        <v>435</v>
      </c>
      <c r="I433" s="28" t="s">
        <v>436</v>
      </c>
      <c r="J433" s="43" t="s">
        <v>9813</v>
      </c>
      <c r="K433" s="40" t="s">
        <v>34</v>
      </c>
      <c r="L433" s="57">
        <v>1</v>
      </c>
    </row>
    <row r="434" spans="8:12" x14ac:dyDescent="0.25">
      <c r="H434" s="44" t="s">
        <v>725</v>
      </c>
      <c r="I434" s="40" t="s">
        <v>9941</v>
      </c>
      <c r="J434" s="43" t="s">
        <v>9813</v>
      </c>
      <c r="K434" s="40" t="s">
        <v>34</v>
      </c>
      <c r="L434" s="57">
        <v>1</v>
      </c>
    </row>
    <row r="435" spans="8:12" x14ac:dyDescent="0.25">
      <c r="H435" s="44" t="s">
        <v>804</v>
      </c>
      <c r="I435" s="28" t="s">
        <v>805</v>
      </c>
      <c r="J435" s="43" t="s">
        <v>9813</v>
      </c>
      <c r="K435" s="40" t="s">
        <v>93</v>
      </c>
      <c r="L435" s="57">
        <v>1</v>
      </c>
    </row>
    <row r="436" spans="8:12" x14ac:dyDescent="0.25">
      <c r="H436" s="44" t="s">
        <v>317</v>
      </c>
      <c r="I436" s="28" t="s">
        <v>318</v>
      </c>
      <c r="J436" s="43" t="s">
        <v>9813</v>
      </c>
      <c r="K436" s="40" t="s">
        <v>93</v>
      </c>
      <c r="L436" s="57">
        <v>1</v>
      </c>
    </row>
    <row r="437" spans="8:12" x14ac:dyDescent="0.25">
      <c r="H437" s="44" t="s">
        <v>881</v>
      </c>
      <c r="I437" s="28" t="s">
        <v>882</v>
      </c>
      <c r="J437" s="43" t="s">
        <v>9813</v>
      </c>
      <c r="K437" s="40" t="s">
        <v>131</v>
      </c>
      <c r="L437" s="57">
        <v>1</v>
      </c>
    </row>
    <row r="438" spans="8:12" x14ac:dyDescent="0.25">
      <c r="H438" s="44" t="s">
        <v>237</v>
      </c>
      <c r="I438" s="28" t="s">
        <v>238</v>
      </c>
      <c r="J438" s="43" t="s">
        <v>9813</v>
      </c>
      <c r="K438" s="40" t="s">
        <v>35</v>
      </c>
      <c r="L438" s="57">
        <v>1</v>
      </c>
    </row>
    <row r="439" spans="8:12" x14ac:dyDescent="0.25">
      <c r="H439" s="44" t="s">
        <v>967</v>
      </c>
      <c r="I439" s="28" t="s">
        <v>968</v>
      </c>
      <c r="J439" s="43" t="s">
        <v>9818</v>
      </c>
      <c r="K439" s="40" t="s">
        <v>93</v>
      </c>
      <c r="L439" s="57">
        <v>1</v>
      </c>
    </row>
    <row r="440" spans="8:12" x14ac:dyDescent="0.25">
      <c r="H440" s="44" t="s">
        <v>772</v>
      </c>
      <c r="I440" s="40" t="s">
        <v>12464</v>
      </c>
      <c r="J440" s="43" t="s">
        <v>9813</v>
      </c>
      <c r="K440" s="40" t="s">
        <v>93</v>
      </c>
      <c r="L440" s="57">
        <v>1</v>
      </c>
    </row>
    <row r="441" spans="8:12" x14ac:dyDescent="0.25">
      <c r="H441" s="44" t="s">
        <v>894</v>
      </c>
      <c r="I441" s="40" t="s">
        <v>9996</v>
      </c>
      <c r="J441" s="43" t="s">
        <v>9813</v>
      </c>
      <c r="K441" s="40" t="s">
        <v>93</v>
      </c>
      <c r="L441" s="57">
        <v>1</v>
      </c>
    </row>
    <row r="442" spans="8:12" x14ac:dyDescent="0.25">
      <c r="H442" s="44" t="s">
        <v>483</v>
      </c>
      <c r="I442" s="28" t="s">
        <v>484</v>
      </c>
      <c r="J442" s="43" t="s">
        <v>9813</v>
      </c>
      <c r="K442" s="40" t="s">
        <v>34</v>
      </c>
      <c r="L442" s="57">
        <v>1</v>
      </c>
    </row>
    <row r="443" spans="8:12" x14ac:dyDescent="0.25">
      <c r="H443" s="44" t="s">
        <v>568</v>
      </c>
      <c r="I443" s="28" t="s">
        <v>569</v>
      </c>
      <c r="J443" s="43" t="s">
        <v>9813</v>
      </c>
      <c r="K443" s="40" t="s">
        <v>93</v>
      </c>
      <c r="L443" s="57">
        <v>1</v>
      </c>
    </row>
    <row r="444" spans="8:12" x14ac:dyDescent="0.25">
      <c r="H444" s="44" t="s">
        <v>634</v>
      </c>
      <c r="I444" s="28" t="s">
        <v>635</v>
      </c>
      <c r="J444" s="43" t="s">
        <v>9813</v>
      </c>
      <c r="K444" s="40" t="s">
        <v>34</v>
      </c>
      <c r="L444" s="57">
        <v>1</v>
      </c>
    </row>
    <row r="445" spans="8:12" x14ac:dyDescent="0.25">
      <c r="H445" s="44" t="s">
        <v>832</v>
      </c>
      <c r="I445" s="28" t="s">
        <v>833</v>
      </c>
      <c r="J445" s="43" t="s">
        <v>9813</v>
      </c>
      <c r="K445" s="40" t="s">
        <v>99</v>
      </c>
      <c r="L445" s="57">
        <v>1</v>
      </c>
    </row>
    <row r="446" spans="8:12" x14ac:dyDescent="0.25">
      <c r="H446" s="44" t="s">
        <v>386</v>
      </c>
      <c r="I446" s="28" t="s">
        <v>387</v>
      </c>
      <c r="J446" s="43" t="s">
        <v>9813</v>
      </c>
      <c r="K446" s="40" t="s">
        <v>131</v>
      </c>
      <c r="L446" s="57">
        <v>1</v>
      </c>
    </row>
    <row r="447" spans="8:12" x14ac:dyDescent="0.25">
      <c r="H447" s="44" t="s">
        <v>820</v>
      </c>
      <c r="I447" s="28" t="s">
        <v>821</v>
      </c>
      <c r="J447" s="43" t="s">
        <v>9813</v>
      </c>
      <c r="K447" s="40" t="s">
        <v>131</v>
      </c>
      <c r="L447" s="57">
        <v>1</v>
      </c>
    </row>
    <row r="448" spans="8:12" x14ac:dyDescent="0.25">
      <c r="H448" s="44" t="s">
        <v>743</v>
      </c>
      <c r="I448" s="28" t="s">
        <v>744</v>
      </c>
      <c r="J448" s="43" t="s">
        <v>9813</v>
      </c>
      <c r="K448" s="40" t="s">
        <v>93</v>
      </c>
      <c r="L448" s="57">
        <v>1</v>
      </c>
    </row>
    <row r="449" spans="8:12" x14ac:dyDescent="0.25">
      <c r="H449" s="44" t="s">
        <v>898</v>
      </c>
      <c r="I449" s="40" t="s">
        <v>10014</v>
      </c>
      <c r="J449" s="43" t="s">
        <v>9813</v>
      </c>
      <c r="K449" s="40" t="s">
        <v>34</v>
      </c>
      <c r="L449" s="57">
        <v>1</v>
      </c>
    </row>
    <row r="450" spans="8:12" x14ac:dyDescent="0.25">
      <c r="H450" s="44" t="s">
        <v>759</v>
      </c>
      <c r="I450" s="28" t="s">
        <v>760</v>
      </c>
      <c r="J450" s="43" t="s">
        <v>9813</v>
      </c>
      <c r="K450" s="40" t="s">
        <v>93</v>
      </c>
      <c r="L450" s="57">
        <v>1</v>
      </c>
    </row>
    <row r="451" spans="8:12" x14ac:dyDescent="0.25">
      <c r="H451" s="44" t="s">
        <v>479</v>
      </c>
      <c r="I451" s="28" t="s">
        <v>480</v>
      </c>
      <c r="J451" s="43" t="s">
        <v>9813</v>
      </c>
      <c r="K451" s="40" t="s">
        <v>34</v>
      </c>
      <c r="L451" s="57">
        <v>1</v>
      </c>
    </row>
    <row r="452" spans="8:12" x14ac:dyDescent="0.25">
      <c r="H452" s="45" t="s">
        <v>508</v>
      </c>
      <c r="I452" s="28" t="s">
        <v>509</v>
      </c>
      <c r="J452" s="43" t="s">
        <v>9813</v>
      </c>
      <c r="K452" s="40" t="s">
        <v>34</v>
      </c>
      <c r="L452" s="57">
        <v>1</v>
      </c>
    </row>
    <row r="453" spans="8:12" x14ac:dyDescent="0.25">
      <c r="H453" s="40" t="s">
        <v>7317</v>
      </c>
      <c r="I453" s="40" t="s">
        <v>7318</v>
      </c>
      <c r="J453" s="43" t="s">
        <v>9813</v>
      </c>
      <c r="K453" s="40" t="s">
        <v>34</v>
      </c>
      <c r="L453" s="57">
        <v>1</v>
      </c>
    </row>
    <row r="454" spans="8:12" x14ac:dyDescent="0.25">
      <c r="H454" s="23" t="s">
        <v>727</v>
      </c>
      <c r="I454" s="40" t="s">
        <v>9966</v>
      </c>
      <c r="J454" s="43" t="s">
        <v>9813</v>
      </c>
      <c r="K454" s="40" t="s">
        <v>93</v>
      </c>
      <c r="L454" s="57">
        <v>1</v>
      </c>
    </row>
    <row r="455" spans="8:12" x14ac:dyDescent="0.25">
      <c r="H455" s="44" t="s">
        <v>207</v>
      </c>
      <c r="I455" s="28" t="s">
        <v>208</v>
      </c>
      <c r="J455" s="43" t="s">
        <v>9813</v>
      </c>
      <c r="K455" s="40" t="s">
        <v>36</v>
      </c>
      <c r="L455" s="57">
        <v>1</v>
      </c>
    </row>
    <row r="456" spans="8:12" x14ac:dyDescent="0.25">
      <c r="H456" s="44" t="s">
        <v>869</v>
      </c>
      <c r="I456" s="28" t="s">
        <v>870</v>
      </c>
      <c r="J456" s="43" t="s">
        <v>9813</v>
      </c>
      <c r="K456" s="40" t="s">
        <v>93</v>
      </c>
      <c r="L456" s="57">
        <v>1</v>
      </c>
    </row>
    <row r="457" spans="8:12" x14ac:dyDescent="0.25">
      <c r="H457" s="45" t="s">
        <v>615</v>
      </c>
      <c r="I457" s="40" t="s">
        <v>9192</v>
      </c>
      <c r="J457" s="43" t="s">
        <v>9818</v>
      </c>
      <c r="K457" s="40" t="s">
        <v>99</v>
      </c>
      <c r="L457" s="57">
        <v>1</v>
      </c>
    </row>
    <row r="458" spans="8:12" x14ac:dyDescent="0.25">
      <c r="H458" s="23" t="s">
        <v>625</v>
      </c>
      <c r="I458" s="40" t="s">
        <v>9236</v>
      </c>
      <c r="J458" s="43" t="s">
        <v>9813</v>
      </c>
      <c r="K458" s="40" t="s">
        <v>35</v>
      </c>
      <c r="L458" s="57">
        <v>1</v>
      </c>
    </row>
    <row r="459" spans="8:12" x14ac:dyDescent="0.25">
      <c r="H459" s="44" t="s">
        <v>310</v>
      </c>
      <c r="I459" s="40" t="s">
        <v>10264</v>
      </c>
      <c r="J459" s="43" t="s">
        <v>9813</v>
      </c>
      <c r="K459" s="40" t="s">
        <v>93</v>
      </c>
      <c r="L459" s="57">
        <v>1</v>
      </c>
    </row>
    <row r="460" spans="8:12" x14ac:dyDescent="0.25">
      <c r="H460" s="44" t="s">
        <v>403</v>
      </c>
      <c r="I460" s="28" t="s">
        <v>404</v>
      </c>
      <c r="J460" s="43" t="s">
        <v>9813</v>
      </c>
      <c r="K460" s="40" t="s">
        <v>131</v>
      </c>
      <c r="L460" s="57">
        <v>1</v>
      </c>
    </row>
    <row r="461" spans="8:12" x14ac:dyDescent="0.25">
      <c r="H461" s="44" t="s">
        <v>336</v>
      </c>
      <c r="I461" s="28" t="s">
        <v>337</v>
      </c>
      <c r="J461" s="43" t="s">
        <v>9818</v>
      </c>
      <c r="K461" s="40" t="s">
        <v>131</v>
      </c>
      <c r="L461" s="57">
        <v>1</v>
      </c>
    </row>
    <row r="462" spans="8:12" x14ac:dyDescent="0.25">
      <c r="H462" s="44" t="s">
        <v>845</v>
      </c>
      <c r="I462" s="28" t="s">
        <v>846</v>
      </c>
      <c r="J462" s="43" t="s">
        <v>9813</v>
      </c>
      <c r="K462" s="40" t="s">
        <v>131</v>
      </c>
      <c r="L462" s="57">
        <v>1</v>
      </c>
    </row>
    <row r="463" spans="8:12" x14ac:dyDescent="0.25">
      <c r="H463" s="44" t="s">
        <v>354</v>
      </c>
      <c r="I463" s="28" t="s">
        <v>355</v>
      </c>
      <c r="J463" s="43" t="s">
        <v>9813</v>
      </c>
      <c r="K463" s="40" t="s">
        <v>487</v>
      </c>
      <c r="L463" s="57">
        <v>1</v>
      </c>
    </row>
    <row r="464" spans="8:12" x14ac:dyDescent="0.25">
      <c r="H464" s="44" t="s">
        <v>824</v>
      </c>
      <c r="I464" s="28" t="s">
        <v>825</v>
      </c>
      <c r="J464" s="43" t="s">
        <v>9813</v>
      </c>
      <c r="K464" s="40" t="s">
        <v>93</v>
      </c>
      <c r="L464" s="57">
        <v>1</v>
      </c>
    </row>
    <row r="465" spans="8:12" x14ac:dyDescent="0.25">
      <c r="H465" s="44" t="s">
        <v>469</v>
      </c>
      <c r="I465" s="40" t="s">
        <v>8944</v>
      </c>
      <c r="J465" s="43" t="s">
        <v>9813</v>
      </c>
      <c r="K465" s="40" t="s">
        <v>34</v>
      </c>
      <c r="L465" s="57">
        <v>1</v>
      </c>
    </row>
    <row r="466" spans="8:12" x14ac:dyDescent="0.25">
      <c r="H466" s="44" t="s">
        <v>614</v>
      </c>
      <c r="I466" s="40" t="s">
        <v>9189</v>
      </c>
      <c r="J466" s="43" t="s">
        <v>9813</v>
      </c>
      <c r="K466" s="40" t="s">
        <v>34</v>
      </c>
      <c r="L466" s="57">
        <v>1</v>
      </c>
    </row>
    <row r="467" spans="8:12" x14ac:dyDescent="0.25">
      <c r="H467" s="45" t="s">
        <v>632</v>
      </c>
      <c r="I467" s="28" t="s">
        <v>633</v>
      </c>
      <c r="J467" s="43" t="s">
        <v>9813</v>
      </c>
      <c r="K467" s="40" t="s">
        <v>34</v>
      </c>
      <c r="L467" s="57">
        <v>1</v>
      </c>
    </row>
    <row r="468" spans="8:12" x14ac:dyDescent="0.25">
      <c r="H468" s="40" t="s">
        <v>2820</v>
      </c>
      <c r="I468" s="40" t="s">
        <v>2821</v>
      </c>
      <c r="J468" s="43" t="s">
        <v>9813</v>
      </c>
      <c r="K468" s="40" t="s">
        <v>99</v>
      </c>
      <c r="L468" s="57">
        <v>1</v>
      </c>
    </row>
    <row r="469" spans="8:12" x14ac:dyDescent="0.25">
      <c r="H469" s="23" t="s">
        <v>178</v>
      </c>
      <c r="I469" s="28" t="s">
        <v>179</v>
      </c>
      <c r="J469" s="43" t="s">
        <v>9813</v>
      </c>
      <c r="K469" s="40" t="s">
        <v>93</v>
      </c>
      <c r="L469" s="57">
        <v>1</v>
      </c>
    </row>
    <row r="470" spans="8:12" x14ac:dyDescent="0.25">
      <c r="H470" s="44" t="s">
        <v>313</v>
      </c>
      <c r="I470" s="40" t="s">
        <v>10282</v>
      </c>
      <c r="J470" s="43" t="s">
        <v>9813</v>
      </c>
      <c r="K470" s="40" t="s">
        <v>35</v>
      </c>
      <c r="L470" s="57">
        <v>1</v>
      </c>
    </row>
    <row r="471" spans="8:12" x14ac:dyDescent="0.25">
      <c r="H471" s="44" t="s">
        <v>162</v>
      </c>
      <c r="I471" s="28" t="s">
        <v>163</v>
      </c>
      <c r="J471" s="43" t="s">
        <v>9813</v>
      </c>
      <c r="K471" s="40" t="s">
        <v>93</v>
      </c>
      <c r="L471" s="57">
        <v>1</v>
      </c>
    </row>
    <row r="472" spans="8:12" x14ac:dyDescent="0.25">
      <c r="H472" s="44" t="s">
        <v>452</v>
      </c>
      <c r="I472" s="28" t="s">
        <v>453</v>
      </c>
      <c r="J472" s="43" t="s">
        <v>9813</v>
      </c>
      <c r="K472" s="40" t="s">
        <v>93</v>
      </c>
      <c r="L472" s="57">
        <v>1</v>
      </c>
    </row>
    <row r="473" spans="8:12" x14ac:dyDescent="0.25">
      <c r="H473" s="44" t="s">
        <v>382</v>
      </c>
      <c r="I473" s="28" t="s">
        <v>383</v>
      </c>
      <c r="J473" s="43" t="s">
        <v>9813</v>
      </c>
      <c r="K473" s="40" t="s">
        <v>93</v>
      </c>
      <c r="L473" s="57">
        <v>1</v>
      </c>
    </row>
    <row r="474" spans="8:12" x14ac:dyDescent="0.25">
      <c r="H474" s="44" t="s">
        <v>570</v>
      </c>
      <c r="I474" s="23" t="s">
        <v>571</v>
      </c>
      <c r="J474" s="43" t="s">
        <v>9813</v>
      </c>
      <c r="K474" s="40" t="s">
        <v>93</v>
      </c>
      <c r="L474" s="57">
        <v>1</v>
      </c>
    </row>
    <row r="475" spans="8:12" x14ac:dyDescent="0.25">
      <c r="H475" s="24"/>
      <c r="I475" s="45" t="s">
        <v>572</v>
      </c>
      <c r="J475" s="43" t="s">
        <v>9813</v>
      </c>
      <c r="K475" s="40" t="s">
        <v>93</v>
      </c>
      <c r="L475" s="57">
        <v>1</v>
      </c>
    </row>
    <row r="476" spans="8:12" x14ac:dyDescent="0.25">
      <c r="H476" s="44" t="s">
        <v>56</v>
      </c>
      <c r="I476" s="40" t="s">
        <v>12674</v>
      </c>
      <c r="J476" s="43" t="s">
        <v>9813</v>
      </c>
      <c r="K476" s="40" t="s">
        <v>34</v>
      </c>
      <c r="L476" s="57">
        <v>1</v>
      </c>
    </row>
    <row r="477" spans="8:12" x14ac:dyDescent="0.25">
      <c r="H477" s="44" t="s">
        <v>473</v>
      </c>
      <c r="I477" s="28" t="s">
        <v>474</v>
      </c>
      <c r="J477" s="43" t="s">
        <v>9813</v>
      </c>
      <c r="K477" s="40" t="s">
        <v>35</v>
      </c>
      <c r="L477" s="57">
        <v>1</v>
      </c>
    </row>
    <row r="478" spans="8:12" x14ac:dyDescent="0.25">
      <c r="H478" s="44" t="s">
        <v>900</v>
      </c>
      <c r="I478" s="40" t="s">
        <v>10023</v>
      </c>
      <c r="J478" s="43" t="s">
        <v>9813</v>
      </c>
      <c r="K478" s="40" t="s">
        <v>93</v>
      </c>
      <c r="L478" s="57">
        <v>1</v>
      </c>
    </row>
    <row r="479" spans="8:12" x14ac:dyDescent="0.25">
      <c r="H479" s="44" t="s">
        <v>325</v>
      </c>
      <c r="I479" s="28" t="s">
        <v>326</v>
      </c>
      <c r="J479" s="43" t="s">
        <v>9813</v>
      </c>
      <c r="K479" s="40" t="s">
        <v>36</v>
      </c>
      <c r="L479" s="57">
        <v>1</v>
      </c>
    </row>
    <row r="480" spans="8:12" x14ac:dyDescent="0.25">
      <c r="H480" s="44" t="s">
        <v>853</v>
      </c>
      <c r="I480" s="28" t="s">
        <v>854</v>
      </c>
      <c r="J480" s="43" t="s">
        <v>9813</v>
      </c>
      <c r="K480" s="40" t="s">
        <v>93</v>
      </c>
      <c r="L480" s="57">
        <v>1</v>
      </c>
    </row>
    <row r="481" spans="8:12" x14ac:dyDescent="0.25">
      <c r="H481" s="44" t="s">
        <v>174</v>
      </c>
      <c r="I481" s="28" t="s">
        <v>175</v>
      </c>
      <c r="J481" s="43" t="s">
        <v>9813</v>
      </c>
      <c r="K481" s="40" t="s">
        <v>93</v>
      </c>
      <c r="L481" s="57">
        <v>1</v>
      </c>
    </row>
    <row r="482" spans="8:12" x14ac:dyDescent="0.25">
      <c r="H482" s="44" t="s">
        <v>181</v>
      </c>
      <c r="I482" s="28" t="s">
        <v>182</v>
      </c>
      <c r="J482" s="43" t="s">
        <v>9813</v>
      </c>
      <c r="K482" s="40" t="s">
        <v>34</v>
      </c>
      <c r="L482" s="57">
        <v>1</v>
      </c>
    </row>
    <row r="483" spans="8:12" x14ac:dyDescent="0.25">
      <c r="H483" s="44" t="s">
        <v>53</v>
      </c>
      <c r="I483" s="40" t="s">
        <v>12668</v>
      </c>
      <c r="J483" s="43" t="s">
        <v>9813</v>
      </c>
      <c r="K483" s="40" t="s">
        <v>34</v>
      </c>
      <c r="L483" s="57">
        <v>1</v>
      </c>
    </row>
    <row r="484" spans="8:12" x14ac:dyDescent="0.25">
      <c r="H484" s="44" t="s">
        <v>714</v>
      </c>
      <c r="I484" s="28" t="s">
        <v>715</v>
      </c>
      <c r="J484" s="43" t="s">
        <v>9813</v>
      </c>
      <c r="K484" s="40" t="s">
        <v>34</v>
      </c>
      <c r="L484" s="57">
        <v>1</v>
      </c>
    </row>
    <row r="485" spans="8:12" x14ac:dyDescent="0.25">
      <c r="H485" s="44" t="s">
        <v>734</v>
      </c>
      <c r="I485" s="28" t="s">
        <v>735</v>
      </c>
      <c r="J485" s="43" t="s">
        <v>9813</v>
      </c>
      <c r="K485" s="40" t="s">
        <v>93</v>
      </c>
      <c r="L485" s="57">
        <v>1</v>
      </c>
    </row>
    <row r="486" spans="8:12" x14ac:dyDescent="0.25">
      <c r="H486" s="44" t="s">
        <v>814</v>
      </c>
      <c r="I486" s="28" t="s">
        <v>815</v>
      </c>
      <c r="J486" s="43" t="s">
        <v>9813</v>
      </c>
      <c r="K486" s="40" t="s">
        <v>35</v>
      </c>
      <c r="L486" s="57">
        <v>1</v>
      </c>
    </row>
    <row r="487" spans="8:12" x14ac:dyDescent="0.25">
      <c r="H487" s="44" t="s">
        <v>292</v>
      </c>
      <c r="I487" s="28" t="s">
        <v>293</v>
      </c>
      <c r="J487" s="43" t="s">
        <v>9813</v>
      </c>
      <c r="K487" s="40" t="s">
        <v>36</v>
      </c>
      <c r="L487" s="57">
        <v>1</v>
      </c>
    </row>
    <row r="488" spans="8:12" x14ac:dyDescent="0.25">
      <c r="H488" s="44" t="s">
        <v>1000</v>
      </c>
      <c r="I488" s="28" t="s">
        <v>1001</v>
      </c>
      <c r="J488" s="43" t="s">
        <v>9818</v>
      </c>
      <c r="K488" s="40" t="s">
        <v>93</v>
      </c>
      <c r="L488" s="57">
        <v>1</v>
      </c>
    </row>
    <row r="489" spans="8:12" x14ac:dyDescent="0.25">
      <c r="H489" s="45" t="s">
        <v>327</v>
      </c>
      <c r="I489" s="28" t="s">
        <v>328</v>
      </c>
      <c r="J489" s="43" t="s">
        <v>9813</v>
      </c>
      <c r="K489" s="40" t="s">
        <v>35</v>
      </c>
      <c r="L489" s="57">
        <v>1</v>
      </c>
    </row>
    <row r="490" spans="8:12" x14ac:dyDescent="0.25">
      <c r="H490" s="23" t="s">
        <v>802</v>
      </c>
      <c r="I490" s="28" t="s">
        <v>803</v>
      </c>
      <c r="J490" s="43" t="s">
        <v>9813</v>
      </c>
      <c r="K490" s="40" t="s">
        <v>93</v>
      </c>
      <c r="L490" s="57">
        <v>1</v>
      </c>
    </row>
    <row r="491" spans="8:12" x14ac:dyDescent="0.25">
      <c r="H491" s="44" t="s">
        <v>897</v>
      </c>
      <c r="I491" s="40" t="s">
        <v>10013</v>
      </c>
      <c r="J491" s="43" t="s">
        <v>9813</v>
      </c>
      <c r="K491" s="40" t="s">
        <v>36</v>
      </c>
      <c r="L491" s="57">
        <v>1</v>
      </c>
    </row>
    <row r="492" spans="8:12" x14ac:dyDescent="0.25">
      <c r="H492" s="44" t="s">
        <v>617</v>
      </c>
      <c r="I492" s="40" t="s">
        <v>10085</v>
      </c>
      <c r="J492" s="43" t="s">
        <v>9813</v>
      </c>
      <c r="K492" s="40" t="s">
        <v>34</v>
      </c>
      <c r="L492" s="57">
        <v>1</v>
      </c>
    </row>
    <row r="493" spans="8:12" x14ac:dyDescent="0.25">
      <c r="H493" s="44" t="s">
        <v>340</v>
      </c>
      <c r="I493" s="28" t="s">
        <v>341</v>
      </c>
      <c r="J493" s="43" t="s">
        <v>9813</v>
      </c>
      <c r="K493" s="40" t="s">
        <v>36</v>
      </c>
      <c r="L493" s="57">
        <v>1</v>
      </c>
    </row>
    <row r="494" spans="8:12" x14ac:dyDescent="0.25">
      <c r="H494" s="44" t="s">
        <v>806</v>
      </c>
      <c r="I494" s="28" t="s">
        <v>807</v>
      </c>
      <c r="J494" s="43" t="s">
        <v>9813</v>
      </c>
      <c r="K494" s="40" t="s">
        <v>93</v>
      </c>
      <c r="L494" s="57">
        <v>1</v>
      </c>
    </row>
    <row r="495" spans="8:12" x14ac:dyDescent="0.25">
      <c r="H495" s="44" t="s">
        <v>810</v>
      </c>
      <c r="I495" s="28" t="s">
        <v>811</v>
      </c>
      <c r="J495" s="43" t="s">
        <v>9813</v>
      </c>
      <c r="K495" s="40" t="s">
        <v>93</v>
      </c>
      <c r="L495" s="57">
        <v>1</v>
      </c>
    </row>
    <row r="496" spans="8:12" x14ac:dyDescent="0.25">
      <c r="H496" s="44" t="s">
        <v>444</v>
      </c>
      <c r="I496" s="28" t="s">
        <v>445</v>
      </c>
      <c r="J496" s="43" t="s">
        <v>9813</v>
      </c>
      <c r="K496" s="40" t="s">
        <v>99</v>
      </c>
      <c r="L496" s="57">
        <v>1</v>
      </c>
    </row>
    <row r="497" spans="8:12" x14ac:dyDescent="0.25">
      <c r="H497" s="44" t="s">
        <v>405</v>
      </c>
      <c r="I497" s="28" t="s">
        <v>406</v>
      </c>
      <c r="J497" s="43" t="s">
        <v>9813</v>
      </c>
      <c r="K497" s="40" t="s">
        <v>131</v>
      </c>
      <c r="L497" s="57">
        <v>1</v>
      </c>
    </row>
    <row r="498" spans="8:12" x14ac:dyDescent="0.25">
      <c r="H498" s="44" t="s">
        <v>669</v>
      </c>
      <c r="I498" s="28" t="s">
        <v>670</v>
      </c>
      <c r="J498" s="43" t="s">
        <v>9813</v>
      </c>
      <c r="K498" s="40" t="s">
        <v>34</v>
      </c>
      <c r="L498" s="57">
        <v>1</v>
      </c>
    </row>
    <row r="499" spans="8:12" x14ac:dyDescent="0.25">
      <c r="H499" s="44" t="s">
        <v>627</v>
      </c>
      <c r="I499" s="40" t="s">
        <v>11406</v>
      </c>
      <c r="J499" s="43" t="s">
        <v>9813</v>
      </c>
      <c r="K499" s="40" t="s">
        <v>93</v>
      </c>
      <c r="L499" s="57">
        <v>1</v>
      </c>
    </row>
    <row r="500" spans="8:12" x14ac:dyDescent="0.25">
      <c r="H500" s="44" t="s">
        <v>379</v>
      </c>
      <c r="I500" s="28" t="s">
        <v>380</v>
      </c>
      <c r="J500" s="43" t="s">
        <v>9813</v>
      </c>
      <c r="K500" s="40" t="s">
        <v>93</v>
      </c>
      <c r="L500" s="57">
        <v>1</v>
      </c>
    </row>
    <row r="501" spans="8:12" x14ac:dyDescent="0.25">
      <c r="H501" s="44" t="s">
        <v>875</v>
      </c>
      <c r="I501" s="28" t="s">
        <v>876</v>
      </c>
      <c r="J501" s="43" t="s">
        <v>9813</v>
      </c>
      <c r="K501" s="40" t="s">
        <v>131</v>
      </c>
      <c r="L501" s="57">
        <v>1</v>
      </c>
    </row>
    <row r="502" spans="8:12" x14ac:dyDescent="0.25">
      <c r="H502" s="44" t="s">
        <v>867</v>
      </c>
      <c r="I502" s="28" t="s">
        <v>868</v>
      </c>
      <c r="J502" s="43" t="s">
        <v>9813</v>
      </c>
      <c r="K502" s="40" t="s">
        <v>487</v>
      </c>
      <c r="L502" s="57">
        <v>1</v>
      </c>
    </row>
    <row r="503" spans="8:12" x14ac:dyDescent="0.25">
      <c r="H503" s="44" t="s">
        <v>561</v>
      </c>
      <c r="I503" s="28" t="s">
        <v>562</v>
      </c>
      <c r="J503" s="43" t="s">
        <v>9813</v>
      </c>
      <c r="K503" s="40" t="s">
        <v>93</v>
      </c>
      <c r="L503" s="57">
        <v>1</v>
      </c>
    </row>
    <row r="504" spans="8:12" x14ac:dyDescent="0.25">
      <c r="H504" s="44" t="s">
        <v>166</v>
      </c>
      <c r="I504" s="28" t="s">
        <v>167</v>
      </c>
      <c r="J504" s="43" t="s">
        <v>9813</v>
      </c>
      <c r="K504" s="40" t="s">
        <v>34</v>
      </c>
      <c r="L504" s="57">
        <v>1</v>
      </c>
    </row>
    <row r="505" spans="8:12" x14ac:dyDescent="0.25">
      <c r="H505" s="44" t="s">
        <v>219</v>
      </c>
      <c r="I505" s="28" t="s">
        <v>220</v>
      </c>
      <c r="J505" s="43" t="s">
        <v>9813</v>
      </c>
      <c r="K505" s="40" t="s">
        <v>131</v>
      </c>
      <c r="L505" s="57">
        <v>1</v>
      </c>
    </row>
    <row r="506" spans="8:12" x14ac:dyDescent="0.25">
      <c r="H506" s="44" t="s">
        <v>384</v>
      </c>
      <c r="I506" s="28" t="s">
        <v>385</v>
      </c>
      <c r="J506" s="43" t="s">
        <v>9813</v>
      </c>
      <c r="K506" s="40" t="s">
        <v>93</v>
      </c>
      <c r="L506" s="57">
        <v>1</v>
      </c>
    </row>
    <row r="507" spans="8:12" x14ac:dyDescent="0.25">
      <c r="H507" s="44" t="s">
        <v>123</v>
      </c>
      <c r="I507" s="28" t="s">
        <v>124</v>
      </c>
      <c r="J507" s="43" t="s">
        <v>9813</v>
      </c>
      <c r="K507" s="40" t="s">
        <v>34</v>
      </c>
      <c r="L507" s="57">
        <v>1</v>
      </c>
    </row>
    <row r="508" spans="8:12" x14ac:dyDescent="0.25">
      <c r="H508" s="44" t="s">
        <v>620</v>
      </c>
      <c r="I508" s="40" t="s">
        <v>7738</v>
      </c>
      <c r="J508" s="43" t="s">
        <v>9813</v>
      </c>
      <c r="K508" s="40" t="s">
        <v>34</v>
      </c>
      <c r="L508" s="57">
        <v>1</v>
      </c>
    </row>
    <row r="509" spans="8:12" x14ac:dyDescent="0.25">
      <c r="H509" s="24"/>
      <c r="I509" s="40" t="s">
        <v>9221</v>
      </c>
      <c r="J509" s="43" t="s">
        <v>9813</v>
      </c>
      <c r="K509" s="40" t="s">
        <v>34</v>
      </c>
      <c r="L509" s="57">
        <v>1</v>
      </c>
    </row>
    <row r="510" spans="8:12" x14ac:dyDescent="0.25">
      <c r="H510" s="44" t="s">
        <v>494</v>
      </c>
      <c r="I510" s="28" t="s">
        <v>495</v>
      </c>
      <c r="J510" s="43" t="s">
        <v>9818</v>
      </c>
      <c r="K510" s="40" t="s">
        <v>34</v>
      </c>
      <c r="L510" s="57">
        <v>1</v>
      </c>
    </row>
    <row r="511" spans="8:12" x14ac:dyDescent="0.25">
      <c r="H511" s="44" t="s">
        <v>518</v>
      </c>
      <c r="I511" s="28" t="s">
        <v>519</v>
      </c>
      <c r="J511" s="43" t="s">
        <v>9818</v>
      </c>
      <c r="K511" s="40" t="s">
        <v>93</v>
      </c>
      <c r="L511" s="57">
        <v>1</v>
      </c>
    </row>
    <row r="512" spans="8:12" x14ac:dyDescent="0.25">
      <c r="H512" s="44" t="s">
        <v>765</v>
      </c>
      <c r="I512" s="28" t="s">
        <v>766</v>
      </c>
      <c r="J512" s="43" t="s">
        <v>9813</v>
      </c>
      <c r="K512" s="40" t="s">
        <v>93</v>
      </c>
      <c r="L512" s="57">
        <v>1</v>
      </c>
    </row>
    <row r="513" spans="8:12" x14ac:dyDescent="0.25">
      <c r="H513" s="44" t="s">
        <v>346</v>
      </c>
      <c r="I513" s="28" t="s">
        <v>347</v>
      </c>
      <c r="J513" s="43" t="s">
        <v>9813</v>
      </c>
      <c r="K513" s="40" t="s">
        <v>93</v>
      </c>
      <c r="L513" s="57">
        <v>1</v>
      </c>
    </row>
    <row r="514" spans="8:12" x14ac:dyDescent="0.25">
      <c r="H514" s="44" t="s">
        <v>931</v>
      </c>
      <c r="I514" s="40" t="s">
        <v>10898</v>
      </c>
      <c r="J514" s="43" t="s">
        <v>9818</v>
      </c>
      <c r="K514" s="40" t="s">
        <v>34</v>
      </c>
      <c r="L514" s="57">
        <v>1</v>
      </c>
    </row>
    <row r="515" spans="8:12" x14ac:dyDescent="0.25">
      <c r="H515" s="44" t="s">
        <v>158</v>
      </c>
      <c r="I515" s="28" t="s">
        <v>159</v>
      </c>
      <c r="J515" s="43" t="s">
        <v>9813</v>
      </c>
      <c r="K515" s="40" t="s">
        <v>93</v>
      </c>
      <c r="L515" s="57">
        <v>1</v>
      </c>
    </row>
    <row r="516" spans="8:12" x14ac:dyDescent="0.25">
      <c r="H516" s="44" t="s">
        <v>126</v>
      </c>
      <c r="I516" s="40" t="s">
        <v>10185</v>
      </c>
      <c r="J516" s="43" t="s">
        <v>9813</v>
      </c>
      <c r="K516" s="40" t="s">
        <v>34</v>
      </c>
      <c r="L516" s="57">
        <v>1</v>
      </c>
    </row>
    <row r="517" spans="8:12" x14ac:dyDescent="0.25">
      <c r="H517" s="44" t="s">
        <v>592</v>
      </c>
      <c r="I517" s="28" t="s">
        <v>593</v>
      </c>
      <c r="J517" s="43" t="s">
        <v>9813</v>
      </c>
      <c r="K517" s="40" t="s">
        <v>34</v>
      </c>
      <c r="L517" s="57">
        <v>1</v>
      </c>
    </row>
    <row r="518" spans="8:12" x14ac:dyDescent="0.25">
      <c r="H518" s="44" t="s">
        <v>724</v>
      </c>
      <c r="I518" s="40" t="s">
        <v>9940</v>
      </c>
      <c r="J518" s="43" t="s">
        <v>9813</v>
      </c>
      <c r="K518" s="40" t="s">
        <v>93</v>
      </c>
      <c r="L518" s="57">
        <v>1</v>
      </c>
    </row>
    <row r="519" spans="8:12" x14ac:dyDescent="0.25">
      <c r="H519" s="44" t="s">
        <v>133</v>
      </c>
      <c r="I519" s="28" t="s">
        <v>134</v>
      </c>
      <c r="J519" s="43" t="s">
        <v>9813</v>
      </c>
      <c r="K519" s="40" t="s">
        <v>34</v>
      </c>
      <c r="L519" s="57">
        <v>1</v>
      </c>
    </row>
    <row r="520" spans="8:12" x14ac:dyDescent="0.25">
      <c r="H520" s="44" t="s">
        <v>348</v>
      </c>
      <c r="I520" s="28" t="s">
        <v>349</v>
      </c>
      <c r="J520" s="43" t="s">
        <v>9813</v>
      </c>
      <c r="K520" s="40" t="s">
        <v>93</v>
      </c>
      <c r="L520" s="57">
        <v>1</v>
      </c>
    </row>
    <row r="521" spans="8:12" x14ac:dyDescent="0.25">
      <c r="H521" s="44" t="s">
        <v>838</v>
      </c>
      <c r="I521" s="28" t="s">
        <v>839</v>
      </c>
      <c r="J521" s="43" t="s">
        <v>9813</v>
      </c>
      <c r="K521" s="40" t="s">
        <v>34</v>
      </c>
      <c r="L521" s="57">
        <v>1</v>
      </c>
    </row>
    <row r="522" spans="8:12" x14ac:dyDescent="0.25">
      <c r="H522" s="44" t="s">
        <v>393</v>
      </c>
      <c r="I522" s="28" t="s">
        <v>394</v>
      </c>
      <c r="J522" s="43" t="s">
        <v>9813</v>
      </c>
      <c r="K522" s="40" t="s">
        <v>93</v>
      </c>
      <c r="L522" s="57">
        <v>1</v>
      </c>
    </row>
    <row r="523" spans="8:12" x14ac:dyDescent="0.25">
      <c r="H523" s="44" t="s">
        <v>399</v>
      </c>
      <c r="I523" s="28" t="s">
        <v>400</v>
      </c>
      <c r="J523" s="43" t="s">
        <v>9813</v>
      </c>
      <c r="K523" s="40" t="s">
        <v>34</v>
      </c>
      <c r="L523" s="57">
        <v>1</v>
      </c>
    </row>
    <row r="524" spans="8:12" x14ac:dyDescent="0.25">
      <c r="H524" s="45" t="s">
        <v>470</v>
      </c>
      <c r="I524" s="40" t="s">
        <v>11104</v>
      </c>
      <c r="J524" s="43" t="s">
        <v>9813</v>
      </c>
      <c r="K524" s="40" t="s">
        <v>93</v>
      </c>
      <c r="L524" s="57">
        <v>1</v>
      </c>
    </row>
    <row r="525" spans="8:12" x14ac:dyDescent="0.25">
      <c r="H525" s="23" t="s">
        <v>828</v>
      </c>
      <c r="I525" s="28" t="s">
        <v>829</v>
      </c>
      <c r="J525" s="43" t="s">
        <v>9813</v>
      </c>
      <c r="K525" s="40" t="s">
        <v>34</v>
      </c>
      <c r="L525" s="57">
        <v>1</v>
      </c>
    </row>
    <row r="526" spans="8:12" x14ac:dyDescent="0.25">
      <c r="H526" s="44" t="s">
        <v>485</v>
      </c>
      <c r="I526" s="28" t="s">
        <v>486</v>
      </c>
      <c r="J526" s="43" t="s">
        <v>9813</v>
      </c>
      <c r="K526" s="40" t="s">
        <v>487</v>
      </c>
      <c r="L526" s="57">
        <v>1</v>
      </c>
    </row>
    <row r="527" spans="8:12" x14ac:dyDescent="0.25">
      <c r="H527" s="44" t="s">
        <v>148</v>
      </c>
      <c r="I527" s="28" t="s">
        <v>149</v>
      </c>
      <c r="J527" s="43" t="s">
        <v>9813</v>
      </c>
      <c r="K527" s="40" t="s">
        <v>93</v>
      </c>
      <c r="L527" s="57">
        <v>1</v>
      </c>
    </row>
    <row r="528" spans="8:12" x14ac:dyDescent="0.25">
      <c r="H528" s="44" t="s">
        <v>454</v>
      </c>
      <c r="I528" s="28" t="s">
        <v>455</v>
      </c>
      <c r="J528" s="43" t="s">
        <v>9813</v>
      </c>
      <c r="K528" s="40" t="s">
        <v>93</v>
      </c>
      <c r="L528" s="57">
        <v>1</v>
      </c>
    </row>
    <row r="529" spans="8:12" x14ac:dyDescent="0.25">
      <c r="H529" s="44" t="s">
        <v>464</v>
      </c>
      <c r="I529" s="28" t="s">
        <v>465</v>
      </c>
      <c r="J529" s="43" t="s">
        <v>9813</v>
      </c>
      <c r="K529" s="40" t="s">
        <v>34</v>
      </c>
      <c r="L529" s="57">
        <v>1</v>
      </c>
    </row>
    <row r="530" spans="8:12" x14ac:dyDescent="0.25">
      <c r="H530" s="44" t="s">
        <v>330</v>
      </c>
      <c r="I530" s="28" t="s">
        <v>331</v>
      </c>
      <c r="J530" s="43" t="s">
        <v>9813</v>
      </c>
      <c r="K530" s="40" t="s">
        <v>93</v>
      </c>
      <c r="L530" s="57">
        <v>1</v>
      </c>
    </row>
    <row r="531" spans="8:12" x14ac:dyDescent="0.25">
      <c r="H531" s="44" t="s">
        <v>857</v>
      </c>
      <c r="I531" s="28" t="s">
        <v>858</v>
      </c>
      <c r="J531" s="43" t="s">
        <v>9813</v>
      </c>
      <c r="K531" s="40" t="s">
        <v>487</v>
      </c>
      <c r="L531" s="57">
        <v>1</v>
      </c>
    </row>
    <row r="532" spans="8:12" x14ac:dyDescent="0.25">
      <c r="H532" s="44" t="s">
        <v>780</v>
      </c>
      <c r="I532" s="40" t="s">
        <v>12440</v>
      </c>
      <c r="J532" s="43" t="s">
        <v>9813</v>
      </c>
      <c r="K532" s="40" t="s">
        <v>34</v>
      </c>
      <c r="L532" s="57">
        <v>1</v>
      </c>
    </row>
    <row r="533" spans="8:12" x14ac:dyDescent="0.25">
      <c r="H533" s="44" t="s">
        <v>650</v>
      </c>
      <c r="I533" s="28" t="s">
        <v>651</v>
      </c>
      <c r="J533" s="43" t="s">
        <v>9813</v>
      </c>
      <c r="K533" s="40" t="s">
        <v>34</v>
      </c>
      <c r="L533" s="57">
        <v>1</v>
      </c>
    </row>
    <row r="534" spans="8:12" x14ac:dyDescent="0.25">
      <c r="H534" s="44" t="s">
        <v>563</v>
      </c>
      <c r="I534" s="28" t="s">
        <v>564</v>
      </c>
      <c r="J534" s="43" t="s">
        <v>9813</v>
      </c>
      <c r="K534" s="40" t="s">
        <v>34</v>
      </c>
      <c r="L534" s="57">
        <v>1</v>
      </c>
    </row>
    <row r="535" spans="8:12" x14ac:dyDescent="0.25">
      <c r="H535" s="44" t="s">
        <v>316</v>
      </c>
      <c r="I535" s="40" t="s">
        <v>7531</v>
      </c>
      <c r="J535" s="43" t="s">
        <v>9813</v>
      </c>
      <c r="K535" s="40" t="s">
        <v>34</v>
      </c>
      <c r="L535" s="57">
        <v>1</v>
      </c>
    </row>
    <row r="536" spans="8:12" x14ac:dyDescent="0.25">
      <c r="H536" s="44" t="s">
        <v>1012</v>
      </c>
      <c r="I536" s="28" t="s">
        <v>1013</v>
      </c>
      <c r="J536" s="43" t="s">
        <v>9813</v>
      </c>
      <c r="K536" s="40" t="s">
        <v>93</v>
      </c>
      <c r="L536" s="57">
        <v>1</v>
      </c>
    </row>
    <row r="537" spans="8:12" x14ac:dyDescent="0.25">
      <c r="H537" s="44" t="s">
        <v>156</v>
      </c>
      <c r="I537" s="28" t="s">
        <v>157</v>
      </c>
      <c r="J537" s="43" t="s">
        <v>9818</v>
      </c>
      <c r="K537" s="40" t="s">
        <v>34</v>
      </c>
      <c r="L537" s="57">
        <v>1</v>
      </c>
    </row>
    <row r="538" spans="8:12" x14ac:dyDescent="0.25">
      <c r="H538" s="44" t="s">
        <v>559</v>
      </c>
      <c r="I538" s="28" t="s">
        <v>560</v>
      </c>
      <c r="J538" s="43" t="s">
        <v>9813</v>
      </c>
      <c r="K538" s="40" t="s">
        <v>34</v>
      </c>
      <c r="L538" s="57">
        <v>1</v>
      </c>
    </row>
    <row r="539" spans="8:12" x14ac:dyDescent="0.25">
      <c r="H539" s="44" t="s">
        <v>258</v>
      </c>
      <c r="I539" s="28" t="s">
        <v>259</v>
      </c>
      <c r="J539" s="43" t="s">
        <v>9813</v>
      </c>
      <c r="K539" s="40" t="s">
        <v>36</v>
      </c>
      <c r="L539" s="57">
        <v>1</v>
      </c>
    </row>
    <row r="540" spans="8:12" x14ac:dyDescent="0.25">
      <c r="H540" s="45" t="s">
        <v>779</v>
      </c>
      <c r="I540" s="40" t="s">
        <v>12552</v>
      </c>
      <c r="J540" s="43" t="s">
        <v>9813</v>
      </c>
      <c r="K540" s="40" t="s">
        <v>34</v>
      </c>
      <c r="L540" s="57">
        <v>1</v>
      </c>
    </row>
    <row r="541" spans="8:12" x14ac:dyDescent="0.25">
      <c r="H541" s="40" t="s">
        <v>7357</v>
      </c>
      <c r="I541" s="40" t="s">
        <v>7358</v>
      </c>
      <c r="J541" s="43" t="s">
        <v>9813</v>
      </c>
      <c r="K541" s="40" t="s">
        <v>34</v>
      </c>
      <c r="L541" s="57">
        <v>1</v>
      </c>
    </row>
    <row r="542" spans="8:12" x14ac:dyDescent="0.25">
      <c r="H542" s="40" t="s">
        <v>7310</v>
      </c>
      <c r="I542" s="40" t="s">
        <v>12362</v>
      </c>
      <c r="J542" s="43" t="s">
        <v>9813</v>
      </c>
      <c r="K542" s="40" t="s">
        <v>36</v>
      </c>
      <c r="L542" s="57">
        <v>1</v>
      </c>
    </row>
    <row r="543" spans="8:12" x14ac:dyDescent="0.25">
      <c r="H543" s="23" t="s">
        <v>922</v>
      </c>
      <c r="I543" s="28" t="s">
        <v>923</v>
      </c>
      <c r="J543" s="43" t="s">
        <v>9813</v>
      </c>
      <c r="K543" s="40" t="s">
        <v>93</v>
      </c>
      <c r="L543" s="57">
        <v>1</v>
      </c>
    </row>
    <row r="544" spans="8:12" x14ac:dyDescent="0.25">
      <c r="H544" s="44" t="s">
        <v>502</v>
      </c>
      <c r="I544" s="28" t="s">
        <v>503</v>
      </c>
      <c r="J544" s="43" t="s">
        <v>9813</v>
      </c>
      <c r="K544" s="40" t="s">
        <v>34</v>
      </c>
      <c r="L544" s="57">
        <v>1</v>
      </c>
    </row>
    <row r="545" spans="8:12" x14ac:dyDescent="0.25">
      <c r="H545" s="44" t="s">
        <v>604</v>
      </c>
      <c r="I545" s="40" t="s">
        <v>9153</v>
      </c>
      <c r="J545" s="43" t="s">
        <v>9813</v>
      </c>
      <c r="K545" s="40" t="s">
        <v>34</v>
      </c>
      <c r="L545" s="57">
        <v>1</v>
      </c>
    </row>
    <row r="546" spans="8:12" x14ac:dyDescent="0.25">
      <c r="H546" s="44" t="s">
        <v>552</v>
      </c>
      <c r="I546" s="28" t="s">
        <v>553</v>
      </c>
      <c r="J546" s="43" t="s">
        <v>9813</v>
      </c>
      <c r="K546" s="40" t="s">
        <v>93</v>
      </c>
      <c r="L546" s="57">
        <v>1</v>
      </c>
    </row>
    <row r="547" spans="8:12" x14ac:dyDescent="0.25">
      <c r="H547" s="44" t="s">
        <v>154</v>
      </c>
      <c r="I547" s="28" t="s">
        <v>155</v>
      </c>
      <c r="J547" s="43" t="s">
        <v>9813</v>
      </c>
      <c r="K547" s="40" t="s">
        <v>34</v>
      </c>
      <c r="L547" s="57">
        <v>1</v>
      </c>
    </row>
    <row r="548" spans="8:12" x14ac:dyDescent="0.25">
      <c r="H548" s="44" t="s">
        <v>197</v>
      </c>
      <c r="I548" s="28" t="s">
        <v>198</v>
      </c>
      <c r="J548" s="43" t="s">
        <v>9813</v>
      </c>
      <c r="K548" s="40" t="s">
        <v>35</v>
      </c>
      <c r="L548" s="57">
        <v>1</v>
      </c>
    </row>
    <row r="549" spans="8:12" x14ac:dyDescent="0.25">
      <c r="H549" s="44" t="s">
        <v>395</v>
      </c>
      <c r="I549" s="28" t="s">
        <v>396</v>
      </c>
      <c r="J549" s="43" t="s">
        <v>9813</v>
      </c>
      <c r="K549" s="40" t="s">
        <v>93</v>
      </c>
      <c r="L549" s="57">
        <v>1</v>
      </c>
    </row>
    <row r="550" spans="8:12" x14ac:dyDescent="0.25">
      <c r="H550" s="44" t="s">
        <v>221</v>
      </c>
      <c r="I550" s="28" t="s">
        <v>222</v>
      </c>
      <c r="J550" s="43" t="s">
        <v>9813</v>
      </c>
      <c r="K550" s="40" t="s">
        <v>131</v>
      </c>
      <c r="L550" s="57">
        <v>1</v>
      </c>
    </row>
    <row r="551" spans="8:12" x14ac:dyDescent="0.25">
      <c r="H551" s="44" t="s">
        <v>789</v>
      </c>
      <c r="I551" s="28" t="s">
        <v>790</v>
      </c>
      <c r="J551" s="43" t="s">
        <v>9813</v>
      </c>
      <c r="K551" s="40" t="s">
        <v>34</v>
      </c>
      <c r="L551" s="57">
        <v>1</v>
      </c>
    </row>
    <row r="552" spans="8:12" x14ac:dyDescent="0.25">
      <c r="H552" s="44" t="s">
        <v>231</v>
      </c>
      <c r="I552" s="28" t="s">
        <v>232</v>
      </c>
      <c r="J552" s="43" t="s">
        <v>9813</v>
      </c>
      <c r="K552" s="40" t="s">
        <v>36</v>
      </c>
      <c r="L552" s="57">
        <v>1</v>
      </c>
    </row>
    <row r="553" spans="8:12" x14ac:dyDescent="0.25">
      <c r="H553" s="45" t="s">
        <v>578</v>
      </c>
      <c r="I553" s="28" t="s">
        <v>579</v>
      </c>
      <c r="J553" s="43" t="s">
        <v>9813</v>
      </c>
      <c r="K553" s="40" t="s">
        <v>93</v>
      </c>
      <c r="L553" s="57">
        <v>1</v>
      </c>
    </row>
    <row r="554" spans="8:12" x14ac:dyDescent="0.25">
      <c r="H554" s="28" t="s">
        <v>589</v>
      </c>
      <c r="I554" s="28" t="s">
        <v>590</v>
      </c>
      <c r="J554" s="43" t="s">
        <v>9813</v>
      </c>
      <c r="K554" s="40" t="s">
        <v>93</v>
      </c>
      <c r="L554" s="57">
        <v>1</v>
      </c>
    </row>
    <row r="555" spans="8:12" x14ac:dyDescent="0.25">
      <c r="H555" s="40" t="s">
        <v>6157</v>
      </c>
      <c r="I555" s="40" t="s">
        <v>6158</v>
      </c>
      <c r="J555" s="43" t="s">
        <v>9813</v>
      </c>
      <c r="K555" s="40" t="s">
        <v>34</v>
      </c>
      <c r="L555" s="57">
        <v>1</v>
      </c>
    </row>
    <row r="556" spans="8:12" x14ac:dyDescent="0.25">
      <c r="H556" s="23" t="s">
        <v>566</v>
      </c>
      <c r="I556" s="28" t="s">
        <v>567</v>
      </c>
      <c r="J556" s="43" t="s">
        <v>9813</v>
      </c>
      <c r="K556" s="40" t="s">
        <v>131</v>
      </c>
      <c r="L556" s="57">
        <v>1</v>
      </c>
    </row>
    <row r="557" spans="8:12" x14ac:dyDescent="0.25">
      <c r="H557" s="44" t="s">
        <v>268</v>
      </c>
      <c r="I557" s="28" t="s">
        <v>269</v>
      </c>
      <c r="J557" s="43" t="s">
        <v>9813</v>
      </c>
      <c r="K557" s="40" t="s">
        <v>131</v>
      </c>
      <c r="L557" s="57">
        <v>1</v>
      </c>
    </row>
    <row r="558" spans="8:12" x14ac:dyDescent="0.25">
      <c r="H558" s="44" t="s">
        <v>312</v>
      </c>
      <c r="I558" s="40" t="s">
        <v>10274</v>
      </c>
      <c r="J558" s="43" t="s">
        <v>9813</v>
      </c>
      <c r="K558" s="40" t="s">
        <v>34</v>
      </c>
      <c r="L558" s="57">
        <v>1</v>
      </c>
    </row>
    <row r="559" spans="8:12" x14ac:dyDescent="0.25">
      <c r="H559" s="44" t="s">
        <v>342</v>
      </c>
      <c r="I559" s="28" t="s">
        <v>343</v>
      </c>
      <c r="J559" s="43" t="s">
        <v>9813</v>
      </c>
      <c r="K559" s="40" t="s">
        <v>93</v>
      </c>
      <c r="L559" s="57">
        <v>1</v>
      </c>
    </row>
    <row r="560" spans="8:12" x14ac:dyDescent="0.25">
      <c r="H560" s="44" t="s">
        <v>374</v>
      </c>
      <c r="I560" s="28" t="s">
        <v>375</v>
      </c>
      <c r="J560" s="43" t="s">
        <v>9813</v>
      </c>
      <c r="K560" s="40" t="s">
        <v>34</v>
      </c>
      <c r="L560" s="57">
        <v>1</v>
      </c>
    </row>
    <row r="561" spans="8:12" x14ac:dyDescent="0.25">
      <c r="H561" s="44" t="s">
        <v>239</v>
      </c>
      <c r="I561" s="28" t="s">
        <v>240</v>
      </c>
      <c r="J561" s="43" t="s">
        <v>9813</v>
      </c>
      <c r="K561" s="40" t="s">
        <v>36</v>
      </c>
      <c r="L561" s="57">
        <v>1</v>
      </c>
    </row>
    <row r="562" spans="8:12" x14ac:dyDescent="0.25">
      <c r="H562" s="44" t="s">
        <v>210</v>
      </c>
      <c r="I562" s="28" t="s">
        <v>211</v>
      </c>
      <c r="J562" s="43" t="s">
        <v>9813</v>
      </c>
      <c r="K562" s="40" t="s">
        <v>36</v>
      </c>
      <c r="L562" s="57">
        <v>1</v>
      </c>
    </row>
    <row r="563" spans="8:12" x14ac:dyDescent="0.25">
      <c r="H563" s="44" t="s">
        <v>730</v>
      </c>
      <c r="I563" s="40" t="s">
        <v>9976</v>
      </c>
      <c r="J563" s="43" t="s">
        <v>9813</v>
      </c>
      <c r="K563" s="40" t="s">
        <v>93</v>
      </c>
      <c r="L563" s="57">
        <v>1</v>
      </c>
    </row>
    <row r="564" spans="8:12" x14ac:dyDescent="0.25">
      <c r="H564" s="44" t="s">
        <v>798</v>
      </c>
      <c r="I564" s="28" t="s">
        <v>799</v>
      </c>
      <c r="J564" s="43" t="s">
        <v>9813</v>
      </c>
      <c r="K564" s="40" t="s">
        <v>93</v>
      </c>
      <c r="L564" s="57">
        <v>1</v>
      </c>
    </row>
    <row r="565" spans="8:12" x14ac:dyDescent="0.25">
      <c r="H565" s="44" t="s">
        <v>655</v>
      </c>
      <c r="I565" s="28" t="s">
        <v>656</v>
      </c>
      <c r="J565" s="43" t="s">
        <v>9813</v>
      </c>
      <c r="K565" s="40" t="s">
        <v>34</v>
      </c>
      <c r="L565" s="57">
        <v>1</v>
      </c>
    </row>
    <row r="566" spans="8:12" x14ac:dyDescent="0.25">
      <c r="H566" s="44" t="s">
        <v>180</v>
      </c>
      <c r="I566" s="40" t="s">
        <v>13066</v>
      </c>
      <c r="J566" s="43" t="s">
        <v>9813</v>
      </c>
      <c r="K566" s="40" t="s">
        <v>93</v>
      </c>
      <c r="L566" s="57">
        <v>1</v>
      </c>
    </row>
    <row r="567" spans="8:12" x14ac:dyDescent="0.25">
      <c r="H567" s="44" t="s">
        <v>707</v>
      </c>
      <c r="I567" s="28" t="s">
        <v>708</v>
      </c>
      <c r="J567" s="43" t="s">
        <v>9813</v>
      </c>
      <c r="K567" s="40" t="s">
        <v>36</v>
      </c>
      <c r="L567" s="57">
        <v>1</v>
      </c>
    </row>
    <row r="568" spans="8:12" x14ac:dyDescent="0.25">
      <c r="H568" s="45" t="s">
        <v>542</v>
      </c>
      <c r="I568" s="28" t="s">
        <v>543</v>
      </c>
      <c r="J568" s="43" t="s">
        <v>9818</v>
      </c>
      <c r="K568" s="40" t="s">
        <v>34</v>
      </c>
      <c r="L568" s="57">
        <v>1</v>
      </c>
    </row>
    <row r="569" spans="8:12" x14ac:dyDescent="0.25">
      <c r="H569" s="40" t="s">
        <v>3471</v>
      </c>
      <c r="I569" s="40" t="s">
        <v>10032</v>
      </c>
      <c r="J569" s="43" t="s">
        <v>9813</v>
      </c>
      <c r="K569" s="40" t="s">
        <v>99</v>
      </c>
      <c r="L569" s="57">
        <v>1</v>
      </c>
    </row>
    <row r="570" spans="8:12" x14ac:dyDescent="0.25">
      <c r="H570" s="23" t="s">
        <v>763</v>
      </c>
      <c r="I570" s="28" t="s">
        <v>764</v>
      </c>
      <c r="J570" s="43" t="s">
        <v>9813</v>
      </c>
      <c r="K570" s="40" t="s">
        <v>36</v>
      </c>
      <c r="L570" s="57">
        <v>1</v>
      </c>
    </row>
    <row r="571" spans="8:12" x14ac:dyDescent="0.25">
      <c r="H571" s="44" t="s">
        <v>130</v>
      </c>
      <c r="I571" s="40" t="s">
        <v>10209</v>
      </c>
      <c r="J571" s="43" t="s">
        <v>9813</v>
      </c>
      <c r="K571" s="40" t="s">
        <v>34</v>
      </c>
      <c r="L571" s="57">
        <v>1</v>
      </c>
    </row>
    <row r="572" spans="8:12" x14ac:dyDescent="0.25">
      <c r="H572" s="44" t="s">
        <v>600</v>
      </c>
      <c r="I572" s="40" t="s">
        <v>9146</v>
      </c>
      <c r="J572" s="43" t="s">
        <v>9813</v>
      </c>
      <c r="K572" s="40" t="s">
        <v>93</v>
      </c>
      <c r="L572" s="57">
        <v>1</v>
      </c>
    </row>
    <row r="573" spans="8:12" x14ac:dyDescent="0.25">
      <c r="H573" s="44" t="s">
        <v>152</v>
      </c>
      <c r="I573" s="28" t="s">
        <v>153</v>
      </c>
      <c r="J573" s="43" t="s">
        <v>9818</v>
      </c>
      <c r="K573" s="40" t="s">
        <v>34</v>
      </c>
      <c r="L573" s="57">
        <v>1</v>
      </c>
    </row>
    <row r="574" spans="8:12" x14ac:dyDescent="0.25">
      <c r="H574" s="44" t="s">
        <v>836</v>
      </c>
      <c r="I574" s="28" t="s">
        <v>837</v>
      </c>
      <c r="J574" s="43" t="s">
        <v>9813</v>
      </c>
      <c r="K574" s="40" t="s">
        <v>131</v>
      </c>
      <c r="L574" s="57">
        <v>1</v>
      </c>
    </row>
    <row r="575" spans="8:12" x14ac:dyDescent="0.25">
      <c r="H575" s="44" t="s">
        <v>1010</v>
      </c>
      <c r="I575" s="28" t="s">
        <v>1011</v>
      </c>
      <c r="J575" s="43" t="s">
        <v>9813</v>
      </c>
      <c r="K575" s="40" t="s">
        <v>99</v>
      </c>
      <c r="L575" s="57">
        <v>1</v>
      </c>
    </row>
    <row r="576" spans="8:12" x14ac:dyDescent="0.25">
      <c r="H576" s="44" t="s">
        <v>223</v>
      </c>
      <c r="I576" s="28" t="s">
        <v>224</v>
      </c>
      <c r="J576" s="43" t="s">
        <v>9813</v>
      </c>
      <c r="K576" s="40" t="s">
        <v>35</v>
      </c>
      <c r="L576" s="57">
        <v>1</v>
      </c>
    </row>
    <row r="577" spans="8:12" x14ac:dyDescent="0.25">
      <c r="H577" s="44" t="s">
        <v>513</v>
      </c>
      <c r="I577" s="28" t="s">
        <v>514</v>
      </c>
      <c r="J577" s="43" t="s">
        <v>9813</v>
      </c>
      <c r="K577" s="40" t="s">
        <v>36</v>
      </c>
      <c r="L577" s="57">
        <v>1</v>
      </c>
    </row>
    <row r="578" spans="8:12" x14ac:dyDescent="0.25">
      <c r="H578" s="44" t="s">
        <v>640</v>
      </c>
      <c r="I578" s="28" t="s">
        <v>641</v>
      </c>
      <c r="J578" s="43" t="s">
        <v>9813</v>
      </c>
      <c r="K578" s="40" t="s">
        <v>34</v>
      </c>
      <c r="L578" s="57">
        <v>1</v>
      </c>
    </row>
    <row r="579" spans="8:12" x14ac:dyDescent="0.25">
      <c r="H579" s="44" t="s">
        <v>770</v>
      </c>
      <c r="I579" s="28" t="s">
        <v>771</v>
      </c>
      <c r="J579" s="43" t="s">
        <v>9813</v>
      </c>
      <c r="K579" s="40" t="s">
        <v>34</v>
      </c>
      <c r="L579" s="57">
        <v>1</v>
      </c>
    </row>
    <row r="580" spans="8:12" x14ac:dyDescent="0.25">
      <c r="H580" s="44" t="s">
        <v>311</v>
      </c>
      <c r="I580" s="40" t="s">
        <v>10268</v>
      </c>
      <c r="J580" s="43" t="s">
        <v>9813</v>
      </c>
      <c r="K580" s="40" t="s">
        <v>93</v>
      </c>
      <c r="L580" s="57">
        <v>1</v>
      </c>
    </row>
    <row r="581" spans="8:12" x14ac:dyDescent="0.25">
      <c r="H581" s="45" t="s">
        <v>58</v>
      </c>
      <c r="I581" s="40" t="s">
        <v>12678</v>
      </c>
      <c r="J581" s="43" t="s">
        <v>9813</v>
      </c>
      <c r="K581" s="40" t="s">
        <v>34</v>
      </c>
      <c r="L581" s="57">
        <v>1</v>
      </c>
    </row>
    <row r="582" spans="8:12" x14ac:dyDescent="0.25">
      <c r="H582" s="23" t="s">
        <v>642</v>
      </c>
      <c r="I582" s="28" t="s">
        <v>643</v>
      </c>
      <c r="J582" s="43" t="s">
        <v>9813</v>
      </c>
      <c r="K582" s="40" t="s">
        <v>34</v>
      </c>
      <c r="L582" s="57">
        <v>1</v>
      </c>
    </row>
    <row r="583" spans="8:12" x14ac:dyDescent="0.25">
      <c r="H583" s="44" t="s">
        <v>544</v>
      </c>
      <c r="I583" s="28" t="s">
        <v>545</v>
      </c>
      <c r="J583" s="43" t="s">
        <v>9818</v>
      </c>
      <c r="K583" s="40" t="s">
        <v>34</v>
      </c>
      <c r="L583" s="57">
        <v>1</v>
      </c>
    </row>
    <row r="584" spans="8:12" x14ac:dyDescent="0.25">
      <c r="H584" s="44" t="s">
        <v>732</v>
      </c>
      <c r="I584" s="28" t="s">
        <v>733</v>
      </c>
      <c r="J584" s="43" t="s">
        <v>9813</v>
      </c>
      <c r="K584" s="40" t="s">
        <v>93</v>
      </c>
      <c r="L584" s="57">
        <v>1</v>
      </c>
    </row>
    <row r="585" spans="8:12" x14ac:dyDescent="0.25">
      <c r="H585" s="44" t="s">
        <v>215</v>
      </c>
      <c r="I585" s="28" t="s">
        <v>216</v>
      </c>
      <c r="J585" s="43" t="s">
        <v>9813</v>
      </c>
      <c r="K585" s="40" t="s">
        <v>93</v>
      </c>
      <c r="L585" s="57">
        <v>1</v>
      </c>
    </row>
    <row r="586" spans="8:12" x14ac:dyDescent="0.25">
      <c r="H586" s="44" t="s">
        <v>172</v>
      </c>
      <c r="I586" s="28" t="s">
        <v>173</v>
      </c>
      <c r="J586" s="43" t="s">
        <v>9813</v>
      </c>
      <c r="K586" s="40" t="s">
        <v>93</v>
      </c>
      <c r="L586" s="57">
        <v>1</v>
      </c>
    </row>
    <row r="587" spans="8:12" x14ac:dyDescent="0.25">
      <c r="H587" s="44" t="s">
        <v>372</v>
      </c>
      <c r="I587" s="28" t="s">
        <v>373</v>
      </c>
      <c r="J587" s="43" t="s">
        <v>9813</v>
      </c>
      <c r="K587" s="40" t="s">
        <v>34</v>
      </c>
      <c r="L587" s="57">
        <v>1</v>
      </c>
    </row>
    <row r="588" spans="8:12" x14ac:dyDescent="0.25">
      <c r="H588" s="44" t="s">
        <v>150</v>
      </c>
      <c r="I588" s="28" t="s">
        <v>151</v>
      </c>
      <c r="J588" s="43" t="s">
        <v>9818</v>
      </c>
      <c r="K588" s="40" t="s">
        <v>93</v>
      </c>
      <c r="L588" s="57">
        <v>1</v>
      </c>
    </row>
    <row r="589" spans="8:12" x14ac:dyDescent="0.25">
      <c r="H589" s="44" t="s">
        <v>755</v>
      </c>
      <c r="I589" s="28" t="s">
        <v>756</v>
      </c>
      <c r="J589" s="43" t="s">
        <v>9813</v>
      </c>
      <c r="K589" s="40" t="s">
        <v>93</v>
      </c>
      <c r="L589" s="57">
        <v>1</v>
      </c>
    </row>
    <row r="590" spans="8:12" x14ac:dyDescent="0.25">
      <c r="H590" s="44" t="s">
        <v>332</v>
      </c>
      <c r="I590" s="28" t="s">
        <v>333</v>
      </c>
      <c r="J590" s="43" t="s">
        <v>9813</v>
      </c>
      <c r="K590" s="40" t="s">
        <v>93</v>
      </c>
      <c r="L590" s="57">
        <v>1</v>
      </c>
    </row>
    <row r="591" spans="8:12" x14ac:dyDescent="0.25">
      <c r="H591" s="44" t="s">
        <v>350</v>
      </c>
      <c r="I591" s="28" t="s">
        <v>351</v>
      </c>
      <c r="J591" s="43" t="s">
        <v>9813</v>
      </c>
      <c r="K591" s="40" t="s">
        <v>93</v>
      </c>
      <c r="L591" s="57">
        <v>1</v>
      </c>
    </row>
    <row r="592" spans="8:12" x14ac:dyDescent="0.25">
      <c r="H592" s="44" t="s">
        <v>745</v>
      </c>
      <c r="I592" s="28" t="s">
        <v>746</v>
      </c>
      <c r="J592" s="43" t="s">
        <v>9813</v>
      </c>
      <c r="K592" s="40" t="s">
        <v>93</v>
      </c>
      <c r="L592" s="57">
        <v>1</v>
      </c>
    </row>
    <row r="593" spans="8:12" x14ac:dyDescent="0.25">
      <c r="H593" s="44" t="s">
        <v>895</v>
      </c>
      <c r="I593" s="40" t="s">
        <v>10001</v>
      </c>
      <c r="J593" s="43" t="s">
        <v>9813</v>
      </c>
      <c r="K593" s="40" t="s">
        <v>35</v>
      </c>
      <c r="L593" s="57">
        <v>1</v>
      </c>
    </row>
    <row r="594" spans="8:12" x14ac:dyDescent="0.25">
      <c r="H594" s="44" t="s">
        <v>142</v>
      </c>
      <c r="I594" s="28" t="s">
        <v>143</v>
      </c>
      <c r="J594" s="43" t="s">
        <v>9813</v>
      </c>
      <c r="K594" s="40" t="s">
        <v>34</v>
      </c>
      <c r="L594" s="57">
        <v>1</v>
      </c>
    </row>
    <row r="595" spans="8:12" x14ac:dyDescent="0.25">
      <c r="H595" s="44" t="s">
        <v>146</v>
      </c>
      <c r="I595" s="28" t="s">
        <v>147</v>
      </c>
      <c r="J595" s="43" t="s">
        <v>9813</v>
      </c>
      <c r="K595" s="40" t="s">
        <v>35</v>
      </c>
      <c r="L595" s="57">
        <v>1</v>
      </c>
    </row>
    <row r="596" spans="8:12" x14ac:dyDescent="0.25">
      <c r="H596" s="44" t="s">
        <v>338</v>
      </c>
      <c r="I596" s="28" t="s">
        <v>339</v>
      </c>
      <c r="J596" s="43" t="s">
        <v>9813</v>
      </c>
      <c r="K596" s="40" t="s">
        <v>93</v>
      </c>
      <c r="L596" s="57">
        <v>1</v>
      </c>
    </row>
    <row r="597" spans="8:12" x14ac:dyDescent="0.25">
      <c r="H597" s="44" t="s">
        <v>144</v>
      </c>
      <c r="I597" s="28" t="s">
        <v>145</v>
      </c>
      <c r="J597" s="43" t="s">
        <v>9818</v>
      </c>
      <c r="K597" s="40" t="s">
        <v>34</v>
      </c>
      <c r="L597" s="57">
        <v>1</v>
      </c>
    </row>
    <row r="598" spans="8:12" x14ac:dyDescent="0.25">
      <c r="H598" s="44" t="s">
        <v>932</v>
      </c>
      <c r="I598" s="28" t="s">
        <v>933</v>
      </c>
      <c r="J598" s="43" t="s">
        <v>9818</v>
      </c>
      <c r="K598" s="40" t="s">
        <v>34</v>
      </c>
      <c r="L598" s="57">
        <v>1</v>
      </c>
    </row>
    <row r="599" spans="8:12" x14ac:dyDescent="0.25">
      <c r="H599" s="44" t="s">
        <v>81</v>
      </c>
      <c r="I599" s="28" t="s">
        <v>82</v>
      </c>
      <c r="J599" s="43" t="s">
        <v>9813</v>
      </c>
      <c r="K599" s="40" t="s">
        <v>93</v>
      </c>
      <c r="L599" s="57">
        <v>1</v>
      </c>
    </row>
    <row r="600" spans="8:12" x14ac:dyDescent="0.25">
      <c r="H600" s="44" t="s">
        <v>217</v>
      </c>
      <c r="I600" s="28" t="s">
        <v>218</v>
      </c>
      <c r="J600" s="43" t="s">
        <v>9813</v>
      </c>
      <c r="K600" s="40" t="s">
        <v>36</v>
      </c>
      <c r="L600" s="57">
        <v>1</v>
      </c>
    </row>
    <row r="601" spans="8:12" x14ac:dyDescent="0.25">
      <c r="H601" s="44" t="s">
        <v>1014</v>
      </c>
      <c r="I601" s="28" t="s">
        <v>1015</v>
      </c>
      <c r="J601" s="43" t="s">
        <v>9813</v>
      </c>
      <c r="K601" s="40" t="s">
        <v>93</v>
      </c>
      <c r="L601" s="57">
        <v>1</v>
      </c>
    </row>
    <row r="602" spans="8:12" x14ac:dyDescent="0.25">
      <c r="H602" s="44" t="s">
        <v>135</v>
      </c>
      <c r="I602" s="28" t="s">
        <v>136</v>
      </c>
      <c r="J602" s="43" t="s">
        <v>9813</v>
      </c>
      <c r="K602" s="40" t="s">
        <v>93</v>
      </c>
      <c r="L602" s="57">
        <v>1</v>
      </c>
    </row>
    <row r="603" spans="8:12" x14ac:dyDescent="0.25">
      <c r="H603" s="44" t="s">
        <v>739</v>
      </c>
      <c r="I603" s="28" t="s">
        <v>740</v>
      </c>
      <c r="J603" s="43" t="s">
        <v>9813</v>
      </c>
      <c r="K603" s="40" t="s">
        <v>34</v>
      </c>
      <c r="L603" s="57">
        <v>1</v>
      </c>
    </row>
    <row r="604" spans="8:12" x14ac:dyDescent="0.25">
      <c r="H604" s="44" t="s">
        <v>826</v>
      </c>
      <c r="I604" s="28" t="s">
        <v>827</v>
      </c>
      <c r="J604" s="43" t="s">
        <v>9813</v>
      </c>
      <c r="K604" s="40" t="s">
        <v>34</v>
      </c>
      <c r="L604" s="57">
        <v>1</v>
      </c>
    </row>
    <row r="605" spans="8:12" x14ac:dyDescent="0.25">
      <c r="H605" s="44" t="s">
        <v>203</v>
      </c>
      <c r="I605" s="28" t="s">
        <v>204</v>
      </c>
      <c r="J605" s="43" t="s">
        <v>9813</v>
      </c>
      <c r="K605" s="40" t="s">
        <v>99</v>
      </c>
      <c r="L605" s="57">
        <v>1</v>
      </c>
    </row>
    <row r="606" spans="8:12" x14ac:dyDescent="0.25">
      <c r="H606" s="44" t="s">
        <v>247</v>
      </c>
      <c r="I606" s="28" t="s">
        <v>248</v>
      </c>
      <c r="J606" s="43" t="s">
        <v>9813</v>
      </c>
      <c r="K606" s="40" t="s">
        <v>131</v>
      </c>
      <c r="L606" s="57">
        <v>1</v>
      </c>
    </row>
    <row r="607" spans="8:12" x14ac:dyDescent="0.25">
      <c r="H607" s="44" t="s">
        <v>76</v>
      </c>
      <c r="I607" s="28" t="s">
        <v>77</v>
      </c>
      <c r="J607" s="43" t="s">
        <v>9813</v>
      </c>
      <c r="K607" s="40" t="s">
        <v>487</v>
      </c>
      <c r="L607" s="57">
        <v>1</v>
      </c>
    </row>
    <row r="608" spans="8:12" x14ac:dyDescent="0.25">
      <c r="H608" s="44" t="s">
        <v>941</v>
      </c>
      <c r="I608" s="28" t="s">
        <v>942</v>
      </c>
      <c r="J608" s="43" t="s">
        <v>9813</v>
      </c>
      <c r="K608" s="40" t="s">
        <v>34</v>
      </c>
      <c r="L608" s="57">
        <v>1</v>
      </c>
    </row>
    <row r="609" spans="8:12" x14ac:dyDescent="0.25">
      <c r="H609" s="44" t="s">
        <v>244</v>
      </c>
      <c r="I609" s="28" t="s">
        <v>245</v>
      </c>
      <c r="J609" s="43" t="s">
        <v>9813</v>
      </c>
      <c r="K609" s="40" t="s">
        <v>36</v>
      </c>
      <c r="L609" s="57">
        <v>1</v>
      </c>
    </row>
    <row r="610" spans="8:12" x14ac:dyDescent="0.25">
      <c r="H610" s="44" t="s">
        <v>748</v>
      </c>
      <c r="I610" s="28" t="s">
        <v>749</v>
      </c>
      <c r="J610" s="43" t="s">
        <v>9813</v>
      </c>
      <c r="K610" s="40" t="s">
        <v>93</v>
      </c>
      <c r="L610" s="57">
        <v>1</v>
      </c>
    </row>
    <row r="611" spans="8:12" x14ac:dyDescent="0.25">
      <c r="H611" s="45" t="s">
        <v>623</v>
      </c>
      <c r="I611" s="40" t="s">
        <v>7570</v>
      </c>
      <c r="J611" s="43" t="s">
        <v>9813</v>
      </c>
      <c r="K611" s="40" t="s">
        <v>35</v>
      </c>
      <c r="L611" s="57">
        <v>1</v>
      </c>
    </row>
    <row r="612" spans="8:12" x14ac:dyDescent="0.25">
      <c r="H612" s="40" t="s">
        <v>2097</v>
      </c>
      <c r="I612" s="40" t="s">
        <v>2098</v>
      </c>
      <c r="J612" s="43" t="s">
        <v>9818</v>
      </c>
      <c r="K612" s="40" t="s">
        <v>34</v>
      </c>
      <c r="L612" s="57">
        <v>1</v>
      </c>
    </row>
    <row r="613" spans="8:12" x14ac:dyDescent="0.25">
      <c r="H613" s="23" t="s">
        <v>963</v>
      </c>
      <c r="I613" s="40" t="s">
        <v>13205</v>
      </c>
      <c r="J613" s="43" t="s">
        <v>9813</v>
      </c>
      <c r="K613" s="40" t="s">
        <v>36</v>
      </c>
      <c r="L613" s="57">
        <v>1</v>
      </c>
    </row>
    <row r="614" spans="8:12" x14ac:dyDescent="0.25">
      <c r="H614" s="44" t="s">
        <v>538</v>
      </c>
      <c r="I614" s="28" t="s">
        <v>539</v>
      </c>
      <c r="J614" s="43" t="s">
        <v>9818</v>
      </c>
      <c r="K614" s="40" t="s">
        <v>34</v>
      </c>
      <c r="L614" s="57">
        <v>1</v>
      </c>
    </row>
    <row r="615" spans="8:12" x14ac:dyDescent="0.25">
      <c r="H615" s="45" t="s">
        <v>550</v>
      </c>
      <c r="I615" s="28" t="s">
        <v>551</v>
      </c>
      <c r="J615" s="43" t="s">
        <v>9818</v>
      </c>
      <c r="K615" s="40" t="s">
        <v>34</v>
      </c>
      <c r="L615" s="57">
        <v>1</v>
      </c>
    </row>
    <row r="616" spans="8:12" x14ac:dyDescent="0.25">
      <c r="H616" s="23" t="s">
        <v>320</v>
      </c>
      <c r="I616" s="28" t="s">
        <v>321</v>
      </c>
      <c r="J616" s="43" t="s">
        <v>9813</v>
      </c>
      <c r="K616" s="40" t="s">
        <v>93</v>
      </c>
      <c r="L616" s="57">
        <v>1</v>
      </c>
    </row>
    <row r="617" spans="8:12" x14ac:dyDescent="0.25">
      <c r="H617" s="44" t="s">
        <v>140</v>
      </c>
      <c r="I617" s="28" t="s">
        <v>141</v>
      </c>
      <c r="J617" s="43" t="s">
        <v>9813</v>
      </c>
      <c r="K617" s="40" t="s">
        <v>93</v>
      </c>
      <c r="L617" s="57">
        <v>1</v>
      </c>
    </row>
    <row r="618" spans="8:12" x14ac:dyDescent="0.25">
      <c r="H618" s="44" t="s">
        <v>812</v>
      </c>
      <c r="I618" s="28" t="s">
        <v>813</v>
      </c>
      <c r="J618" s="43" t="s">
        <v>9813</v>
      </c>
      <c r="K618" s="40" t="s">
        <v>93</v>
      </c>
      <c r="L618" s="57">
        <v>1</v>
      </c>
    </row>
    <row r="619" spans="8:12" x14ac:dyDescent="0.25">
      <c r="H619" s="44" t="s">
        <v>606</v>
      </c>
      <c r="I619" s="40" t="s">
        <v>9155</v>
      </c>
      <c r="J619" s="43" t="s">
        <v>9813</v>
      </c>
      <c r="K619" s="40" t="s">
        <v>487</v>
      </c>
      <c r="L619" s="57">
        <v>1</v>
      </c>
    </row>
    <row r="620" spans="8:12" x14ac:dyDescent="0.25">
      <c r="H620" s="45" t="s">
        <v>626</v>
      </c>
      <c r="I620" s="40" t="s">
        <v>9243</v>
      </c>
      <c r="J620" s="43" t="s">
        <v>9813</v>
      </c>
      <c r="K620" s="40" t="s">
        <v>34</v>
      </c>
      <c r="L620" s="57">
        <v>1</v>
      </c>
    </row>
    <row r="621" spans="8:12" x14ac:dyDescent="0.25">
      <c r="H621" s="40" t="s">
        <v>4247</v>
      </c>
      <c r="I621" s="40" t="s">
        <v>4248</v>
      </c>
      <c r="J621" s="43" t="s">
        <v>9813</v>
      </c>
      <c r="K621" s="40" t="s">
        <v>99</v>
      </c>
      <c r="L621" s="57">
        <v>1</v>
      </c>
    </row>
    <row r="622" spans="8:12" x14ac:dyDescent="0.25">
      <c r="H622" s="28" t="s">
        <v>540</v>
      </c>
      <c r="I622" s="28" t="s">
        <v>541</v>
      </c>
      <c r="J622" s="43" t="s">
        <v>9813</v>
      </c>
      <c r="K622" s="40" t="s">
        <v>35</v>
      </c>
      <c r="L622" s="57">
        <v>1</v>
      </c>
    </row>
    <row r="623" spans="8:12" x14ac:dyDescent="0.25">
      <c r="H623" s="40" t="s">
        <v>5381</v>
      </c>
      <c r="I623" s="40" t="s">
        <v>8541</v>
      </c>
      <c r="J623" s="43" t="s">
        <v>9813</v>
      </c>
      <c r="K623" s="40" t="s">
        <v>36</v>
      </c>
      <c r="L623" s="57">
        <v>1</v>
      </c>
    </row>
    <row r="624" spans="8:12" x14ac:dyDescent="0.25">
      <c r="H624" s="40" t="s">
        <v>5394</v>
      </c>
      <c r="I624" s="40" t="s">
        <v>5395</v>
      </c>
      <c r="J624" s="43" t="s">
        <v>9813</v>
      </c>
      <c r="K624" s="40" t="s">
        <v>93</v>
      </c>
      <c r="L624" s="57">
        <v>1</v>
      </c>
    </row>
    <row r="625" spans="8:12" x14ac:dyDescent="0.25">
      <c r="H625" s="40" t="s">
        <v>5397</v>
      </c>
      <c r="I625" s="40" t="s">
        <v>8545</v>
      </c>
      <c r="J625" s="43" t="s">
        <v>9813</v>
      </c>
      <c r="K625" s="40" t="s">
        <v>93</v>
      </c>
      <c r="L625" s="57">
        <v>1</v>
      </c>
    </row>
    <row r="626" spans="8:12" x14ac:dyDescent="0.25">
      <c r="H626" s="40" t="s">
        <v>5627</v>
      </c>
      <c r="I626" s="40" t="s">
        <v>5628</v>
      </c>
      <c r="J626" s="43" t="s">
        <v>9813</v>
      </c>
      <c r="K626" s="40" t="s">
        <v>487</v>
      </c>
      <c r="L626" s="57">
        <v>1</v>
      </c>
    </row>
    <row r="627" spans="8:12" x14ac:dyDescent="0.25">
      <c r="H627" s="40" t="s">
        <v>5633</v>
      </c>
      <c r="I627" s="40" t="s">
        <v>5634</v>
      </c>
      <c r="J627" s="43" t="s">
        <v>9813</v>
      </c>
      <c r="K627" s="40" t="s">
        <v>99</v>
      </c>
      <c r="L627" s="57">
        <v>1</v>
      </c>
    </row>
    <row r="628" spans="8:12" x14ac:dyDescent="0.25">
      <c r="H628" s="40" t="s">
        <v>5651</v>
      </c>
      <c r="I628" s="40" t="s">
        <v>5652</v>
      </c>
      <c r="J628" s="43" t="s">
        <v>9813</v>
      </c>
      <c r="K628" s="40" t="s">
        <v>35</v>
      </c>
      <c r="L628" s="57">
        <v>1</v>
      </c>
    </row>
    <row r="629" spans="8:12" x14ac:dyDescent="0.25">
      <c r="H629" s="40" t="s">
        <v>5274</v>
      </c>
      <c r="I629" s="40" t="s">
        <v>5275</v>
      </c>
      <c r="J629" s="43" t="s">
        <v>9813</v>
      </c>
      <c r="K629" s="40" t="s">
        <v>99</v>
      </c>
      <c r="L629" s="57">
        <v>1</v>
      </c>
    </row>
    <row r="630" spans="8:12" x14ac:dyDescent="0.25">
      <c r="H630" s="40">
        <v>46795972</v>
      </c>
      <c r="I630" s="40" t="s">
        <v>3163</v>
      </c>
      <c r="J630" s="43" t="s">
        <v>9813</v>
      </c>
      <c r="K630" s="40" t="s">
        <v>93</v>
      </c>
      <c r="L630" s="57">
        <v>1</v>
      </c>
    </row>
    <row r="631" spans="8:12" x14ac:dyDescent="0.25">
      <c r="H631" s="40">
        <v>73266695</v>
      </c>
      <c r="I631" s="40" t="s">
        <v>8667</v>
      </c>
      <c r="J631" s="43" t="s">
        <v>9813</v>
      </c>
      <c r="K631" s="40" t="s">
        <v>34</v>
      </c>
      <c r="L631" s="57">
        <v>1</v>
      </c>
    </row>
    <row r="632" spans="8:12" x14ac:dyDescent="0.25">
      <c r="H632" s="40">
        <v>45023610</v>
      </c>
      <c r="I632" s="40" t="s">
        <v>842</v>
      </c>
      <c r="J632" s="43" t="s">
        <v>9813</v>
      </c>
      <c r="K632" s="40" t="s">
        <v>131</v>
      </c>
      <c r="L632" s="57">
        <v>1</v>
      </c>
    </row>
    <row r="633" spans="8:12" x14ac:dyDescent="0.25">
      <c r="H633" s="40" t="s">
        <v>1998</v>
      </c>
      <c r="I633" s="40" t="s">
        <v>1999</v>
      </c>
      <c r="J633" s="43" t="s">
        <v>9813</v>
      </c>
      <c r="K633" s="40" t="s">
        <v>131</v>
      </c>
      <c r="L633" s="57">
        <v>1</v>
      </c>
    </row>
    <row r="634" spans="8:12" x14ac:dyDescent="0.25">
      <c r="H634" s="40" t="s">
        <v>2004</v>
      </c>
      <c r="I634" s="40" t="s">
        <v>2005</v>
      </c>
      <c r="J634" s="43" t="s">
        <v>9813</v>
      </c>
      <c r="K634" s="40" t="s">
        <v>34</v>
      </c>
      <c r="L634" s="57">
        <v>1</v>
      </c>
    </row>
    <row r="635" spans="8:12" x14ac:dyDescent="0.25">
      <c r="H635" s="40" t="s">
        <v>2018</v>
      </c>
      <c r="I635" s="40" t="s">
        <v>2019</v>
      </c>
      <c r="J635" s="43" t="s">
        <v>9813</v>
      </c>
      <c r="K635" s="40" t="s">
        <v>35</v>
      </c>
      <c r="L635" s="57">
        <v>1</v>
      </c>
    </row>
    <row r="636" spans="8:12" x14ac:dyDescent="0.25">
      <c r="H636" s="40" t="s">
        <v>2024</v>
      </c>
      <c r="I636" s="40" t="s">
        <v>2025</v>
      </c>
      <c r="J636" s="43" t="s">
        <v>9813</v>
      </c>
      <c r="K636" s="40" t="s">
        <v>93</v>
      </c>
      <c r="L636" s="57">
        <v>1</v>
      </c>
    </row>
    <row r="637" spans="8:12" x14ac:dyDescent="0.25">
      <c r="H637" s="40" t="s">
        <v>2035</v>
      </c>
      <c r="I637" s="40" t="s">
        <v>7970</v>
      </c>
      <c r="J637" s="43" t="s">
        <v>9813</v>
      </c>
      <c r="K637" s="40" t="s">
        <v>93</v>
      </c>
      <c r="L637" s="57">
        <v>1</v>
      </c>
    </row>
    <row r="638" spans="8:12" x14ac:dyDescent="0.25">
      <c r="H638" s="41"/>
      <c r="I638" s="40" t="s">
        <v>10522</v>
      </c>
      <c r="J638" s="43" t="s">
        <v>9813</v>
      </c>
      <c r="K638" s="40" t="s">
        <v>93</v>
      </c>
      <c r="L638" s="57">
        <v>1</v>
      </c>
    </row>
    <row r="639" spans="8:12" x14ac:dyDescent="0.25">
      <c r="H639" s="40" t="s">
        <v>2039</v>
      </c>
      <c r="I639" s="40" t="s">
        <v>2040</v>
      </c>
      <c r="J639" s="43" t="s">
        <v>9813</v>
      </c>
      <c r="K639" s="40" t="s">
        <v>36</v>
      </c>
      <c r="L639" s="57">
        <v>1</v>
      </c>
    </row>
    <row r="640" spans="8:12" x14ac:dyDescent="0.25">
      <c r="H640" s="40" t="s">
        <v>2055</v>
      </c>
      <c r="I640" s="40" t="s">
        <v>2056</v>
      </c>
      <c r="J640" s="43" t="s">
        <v>9813</v>
      </c>
      <c r="K640" s="40" t="s">
        <v>93</v>
      </c>
      <c r="L640" s="57">
        <v>1</v>
      </c>
    </row>
    <row r="641" spans="8:12" x14ac:dyDescent="0.25">
      <c r="H641" s="40" t="s">
        <v>2058</v>
      </c>
      <c r="I641" s="40" t="s">
        <v>2059</v>
      </c>
      <c r="J641" s="43" t="s">
        <v>9813</v>
      </c>
      <c r="K641" s="40" t="s">
        <v>93</v>
      </c>
      <c r="L641" s="57">
        <v>1</v>
      </c>
    </row>
    <row r="642" spans="8:12" x14ac:dyDescent="0.25">
      <c r="H642" s="40" t="s">
        <v>2062</v>
      </c>
      <c r="I642" s="40" t="s">
        <v>2063</v>
      </c>
      <c r="J642" s="43" t="s">
        <v>9813</v>
      </c>
      <c r="K642" s="40" t="s">
        <v>34</v>
      </c>
      <c r="L642" s="57">
        <v>1</v>
      </c>
    </row>
    <row r="643" spans="8:12" x14ac:dyDescent="0.25">
      <c r="H643" s="40" t="s">
        <v>4368</v>
      </c>
      <c r="I643" s="40" t="s">
        <v>4369</v>
      </c>
      <c r="J643" s="43" t="s">
        <v>9813</v>
      </c>
      <c r="K643" s="40" t="s">
        <v>36</v>
      </c>
      <c r="L643" s="57">
        <v>1</v>
      </c>
    </row>
    <row r="644" spans="8:12" x14ac:dyDescent="0.25">
      <c r="H644" s="40" t="s">
        <v>4386</v>
      </c>
      <c r="I644" s="40" t="s">
        <v>4387</v>
      </c>
      <c r="J644" s="43" t="s">
        <v>9813</v>
      </c>
      <c r="K644" s="40" t="s">
        <v>131</v>
      </c>
      <c r="L644" s="57">
        <v>1</v>
      </c>
    </row>
    <row r="645" spans="8:12" x14ac:dyDescent="0.25">
      <c r="H645" s="40" t="s">
        <v>4389</v>
      </c>
      <c r="I645" s="40" t="s">
        <v>4390</v>
      </c>
      <c r="J645" s="43" t="s">
        <v>9813</v>
      </c>
      <c r="K645" s="40" t="s">
        <v>93</v>
      </c>
      <c r="L645" s="57">
        <v>1</v>
      </c>
    </row>
    <row r="646" spans="8:12" x14ac:dyDescent="0.25">
      <c r="H646" s="40">
        <v>16123977</v>
      </c>
      <c r="I646" s="40" t="s">
        <v>3988</v>
      </c>
      <c r="J646" s="43" t="s">
        <v>9813</v>
      </c>
      <c r="K646" s="40" t="s">
        <v>93</v>
      </c>
      <c r="L646" s="57">
        <v>1</v>
      </c>
    </row>
    <row r="647" spans="8:12" x14ac:dyDescent="0.25">
      <c r="H647" s="40">
        <v>73947618</v>
      </c>
      <c r="I647" s="40" t="s">
        <v>3990</v>
      </c>
      <c r="J647" s="43" t="s">
        <v>9813</v>
      </c>
      <c r="K647" s="40" t="s">
        <v>34</v>
      </c>
      <c r="L647" s="57">
        <v>1</v>
      </c>
    </row>
    <row r="648" spans="8:12" x14ac:dyDescent="0.25">
      <c r="H648" s="40" t="s">
        <v>3992</v>
      </c>
      <c r="I648" s="40" t="s">
        <v>3993</v>
      </c>
      <c r="J648" s="43" t="s">
        <v>9813</v>
      </c>
      <c r="K648" s="40" t="s">
        <v>93</v>
      </c>
      <c r="L648" s="57">
        <v>1</v>
      </c>
    </row>
    <row r="649" spans="8:12" x14ac:dyDescent="0.25">
      <c r="H649" s="40" t="s">
        <v>5284</v>
      </c>
      <c r="I649" s="40" t="s">
        <v>5285</v>
      </c>
      <c r="J649" s="43" t="s">
        <v>9813</v>
      </c>
      <c r="K649" s="40" t="s">
        <v>131</v>
      </c>
      <c r="L649" s="57">
        <v>1</v>
      </c>
    </row>
    <row r="650" spans="8:12" x14ac:dyDescent="0.25">
      <c r="H650" s="40" t="s">
        <v>7049</v>
      </c>
      <c r="I650" s="40" t="s">
        <v>9203</v>
      </c>
      <c r="J650" s="43" t="s">
        <v>9813</v>
      </c>
      <c r="K650" s="40" t="s">
        <v>36</v>
      </c>
      <c r="L650" s="57">
        <v>1</v>
      </c>
    </row>
    <row r="651" spans="8:12" x14ac:dyDescent="0.25">
      <c r="H651" s="40" t="s">
        <v>4793</v>
      </c>
      <c r="I651" s="40" t="s">
        <v>4794</v>
      </c>
      <c r="J651" s="43" t="s">
        <v>9813</v>
      </c>
      <c r="K651" s="40" t="s">
        <v>34</v>
      </c>
      <c r="L651" s="57">
        <v>1</v>
      </c>
    </row>
    <row r="652" spans="8:12" x14ac:dyDescent="0.25">
      <c r="H652" s="40" t="s">
        <v>4492</v>
      </c>
      <c r="I652" s="40" t="s">
        <v>4493</v>
      </c>
      <c r="J652" s="43" t="s">
        <v>9818</v>
      </c>
      <c r="K652" s="40" t="s">
        <v>34</v>
      </c>
      <c r="L652" s="57">
        <v>1</v>
      </c>
    </row>
    <row r="653" spans="8:12" x14ac:dyDescent="0.25">
      <c r="H653" s="40" t="s">
        <v>4495</v>
      </c>
      <c r="I653" s="40" t="s">
        <v>4455</v>
      </c>
      <c r="J653" s="43" t="s">
        <v>9818</v>
      </c>
      <c r="K653" s="40" t="s">
        <v>34</v>
      </c>
      <c r="L653" s="57">
        <v>1</v>
      </c>
    </row>
    <row r="654" spans="8:12" x14ac:dyDescent="0.25">
      <c r="H654" s="40" t="s">
        <v>8441</v>
      </c>
      <c r="I654" s="40" t="s">
        <v>8442</v>
      </c>
      <c r="J654" s="43" t="s">
        <v>9813</v>
      </c>
      <c r="K654" s="40" t="s">
        <v>93</v>
      </c>
      <c r="L654" s="57">
        <v>1</v>
      </c>
    </row>
    <row r="655" spans="8:12" x14ac:dyDescent="0.25">
      <c r="H655" s="40" t="s">
        <v>2857</v>
      </c>
      <c r="I655" s="40" t="s">
        <v>2858</v>
      </c>
      <c r="J655" s="43" t="s">
        <v>9813</v>
      </c>
      <c r="K655" s="40" t="s">
        <v>93</v>
      </c>
      <c r="L655" s="57">
        <v>1</v>
      </c>
    </row>
    <row r="656" spans="8:12" x14ac:dyDescent="0.25">
      <c r="H656" s="40" t="s">
        <v>8469</v>
      </c>
      <c r="I656" s="40" t="s">
        <v>8470</v>
      </c>
      <c r="J656" s="43" t="s">
        <v>9813</v>
      </c>
      <c r="K656" s="40" t="s">
        <v>34</v>
      </c>
      <c r="L656" s="57">
        <v>1</v>
      </c>
    </row>
    <row r="657" spans="8:12" x14ac:dyDescent="0.25">
      <c r="H657" s="40">
        <v>43409058</v>
      </c>
      <c r="I657" s="40" t="s">
        <v>11311</v>
      </c>
      <c r="J657" s="43" t="s">
        <v>9813</v>
      </c>
      <c r="K657" s="40" t="s">
        <v>34</v>
      </c>
      <c r="L657" s="57">
        <v>1</v>
      </c>
    </row>
    <row r="658" spans="8:12" x14ac:dyDescent="0.25">
      <c r="H658" s="40">
        <v>44545503</v>
      </c>
      <c r="I658" s="40" t="s">
        <v>9442</v>
      </c>
      <c r="J658" s="43" t="s">
        <v>9813</v>
      </c>
      <c r="K658" s="40" t="s">
        <v>93</v>
      </c>
      <c r="L658" s="57">
        <v>1</v>
      </c>
    </row>
    <row r="659" spans="8:12" x14ac:dyDescent="0.25">
      <c r="H659" s="40" t="s">
        <v>6011</v>
      </c>
      <c r="I659" s="40" t="s">
        <v>6012</v>
      </c>
      <c r="J659" s="43" t="s">
        <v>9813</v>
      </c>
      <c r="K659" s="40" t="s">
        <v>35</v>
      </c>
      <c r="L659" s="57">
        <v>1</v>
      </c>
    </row>
    <row r="660" spans="8:12" x14ac:dyDescent="0.25">
      <c r="H660" s="40" t="s">
        <v>2290</v>
      </c>
      <c r="I660" s="40" t="s">
        <v>2291</v>
      </c>
      <c r="J660" s="43" t="s">
        <v>9813</v>
      </c>
      <c r="K660" s="40" t="s">
        <v>34</v>
      </c>
      <c r="L660" s="57">
        <v>1</v>
      </c>
    </row>
    <row r="661" spans="8:12" x14ac:dyDescent="0.25">
      <c r="H661" s="40" t="s">
        <v>2297</v>
      </c>
      <c r="I661" s="40" t="s">
        <v>2298</v>
      </c>
      <c r="J661" s="43" t="s">
        <v>9813</v>
      </c>
      <c r="K661" s="40" t="s">
        <v>34</v>
      </c>
      <c r="L661" s="57">
        <v>1</v>
      </c>
    </row>
    <row r="662" spans="8:12" x14ac:dyDescent="0.25">
      <c r="H662" s="40" t="s">
        <v>2312</v>
      </c>
      <c r="I662" s="40" t="s">
        <v>2313</v>
      </c>
      <c r="J662" s="43" t="s">
        <v>9813</v>
      </c>
      <c r="K662" s="40" t="s">
        <v>34</v>
      </c>
      <c r="L662" s="57">
        <v>1</v>
      </c>
    </row>
    <row r="663" spans="8:12" x14ac:dyDescent="0.25">
      <c r="H663" s="40" t="s">
        <v>2323</v>
      </c>
      <c r="I663" s="40" t="s">
        <v>2324</v>
      </c>
      <c r="J663" s="43" t="s">
        <v>9818</v>
      </c>
      <c r="K663" s="40" t="s">
        <v>34</v>
      </c>
      <c r="L663" s="57">
        <v>1</v>
      </c>
    </row>
    <row r="664" spans="8:12" x14ac:dyDescent="0.25">
      <c r="H664" s="40" t="s">
        <v>6282</v>
      </c>
      <c r="I664" s="40" t="s">
        <v>13212</v>
      </c>
      <c r="J664" s="43" t="s">
        <v>9813</v>
      </c>
      <c r="K664" s="40" t="s">
        <v>34</v>
      </c>
      <c r="L664" s="57">
        <v>1</v>
      </c>
    </row>
    <row r="665" spans="8:12" x14ac:dyDescent="0.25">
      <c r="H665" s="40" t="s">
        <v>6285</v>
      </c>
      <c r="I665" s="40" t="s">
        <v>13213</v>
      </c>
      <c r="J665" s="43" t="s">
        <v>9813</v>
      </c>
      <c r="K665" s="40" t="s">
        <v>34</v>
      </c>
      <c r="L665" s="57">
        <v>1</v>
      </c>
    </row>
    <row r="666" spans="8:12" x14ac:dyDescent="0.25">
      <c r="H666" s="40" t="s">
        <v>6286</v>
      </c>
      <c r="I666" s="40" t="s">
        <v>13214</v>
      </c>
      <c r="J666" s="43" t="s">
        <v>9813</v>
      </c>
      <c r="K666" s="40" t="s">
        <v>34</v>
      </c>
      <c r="L666" s="57">
        <v>1</v>
      </c>
    </row>
    <row r="667" spans="8:12" x14ac:dyDescent="0.25">
      <c r="H667" s="40" t="s">
        <v>6288</v>
      </c>
      <c r="I667" s="40" t="s">
        <v>13215</v>
      </c>
      <c r="J667" s="43" t="s">
        <v>9813</v>
      </c>
      <c r="K667" s="40" t="s">
        <v>34</v>
      </c>
      <c r="L667" s="57">
        <v>1</v>
      </c>
    </row>
    <row r="668" spans="8:12" x14ac:dyDescent="0.25">
      <c r="H668" s="40">
        <v>47137192</v>
      </c>
      <c r="I668" s="40" t="s">
        <v>9509</v>
      </c>
      <c r="J668" s="43" t="s">
        <v>9813</v>
      </c>
      <c r="K668" s="40" t="s">
        <v>35</v>
      </c>
      <c r="L668" s="57">
        <v>1</v>
      </c>
    </row>
    <row r="669" spans="8:12" x14ac:dyDescent="0.25">
      <c r="H669" s="40">
        <v>45242672</v>
      </c>
      <c r="I669" s="40" t="s">
        <v>9510</v>
      </c>
      <c r="J669" s="43" t="s">
        <v>9813</v>
      </c>
      <c r="K669" s="40" t="s">
        <v>131</v>
      </c>
      <c r="L669" s="57">
        <v>1</v>
      </c>
    </row>
    <row r="670" spans="8:12" x14ac:dyDescent="0.25">
      <c r="H670" s="40" t="s">
        <v>6030</v>
      </c>
      <c r="I670" s="40" t="s">
        <v>6031</v>
      </c>
      <c r="J670" s="43" t="s">
        <v>9813</v>
      </c>
      <c r="K670" s="40" t="s">
        <v>93</v>
      </c>
      <c r="L670" s="57">
        <v>1</v>
      </c>
    </row>
    <row r="671" spans="8:12" x14ac:dyDescent="0.25">
      <c r="H671" s="40" t="s">
        <v>6033</v>
      </c>
      <c r="I671" s="40" t="s">
        <v>6034</v>
      </c>
      <c r="J671" s="43" t="s">
        <v>9813</v>
      </c>
      <c r="K671" s="40" t="s">
        <v>35</v>
      </c>
      <c r="L671" s="57">
        <v>1</v>
      </c>
    </row>
    <row r="672" spans="8:12" x14ac:dyDescent="0.25">
      <c r="H672" s="40" t="s">
        <v>6043</v>
      </c>
      <c r="I672" s="40" t="s">
        <v>6044</v>
      </c>
      <c r="J672" s="43" t="s">
        <v>9813</v>
      </c>
      <c r="K672" s="40" t="s">
        <v>93</v>
      </c>
      <c r="L672" s="57">
        <v>1</v>
      </c>
    </row>
    <row r="673" spans="8:12" x14ac:dyDescent="0.25">
      <c r="H673" s="40" t="s">
        <v>6056</v>
      </c>
      <c r="I673" s="40" t="s">
        <v>6057</v>
      </c>
      <c r="J673" s="43" t="s">
        <v>9813</v>
      </c>
      <c r="K673" s="40" t="s">
        <v>99</v>
      </c>
      <c r="L673" s="57">
        <v>1</v>
      </c>
    </row>
    <row r="674" spans="8:12" x14ac:dyDescent="0.25">
      <c r="H674" s="40" t="s">
        <v>4554</v>
      </c>
      <c r="I674" s="40" t="s">
        <v>4555</v>
      </c>
      <c r="J674" s="43" t="s">
        <v>9813</v>
      </c>
      <c r="K674" s="40" t="s">
        <v>93</v>
      </c>
      <c r="L674" s="57">
        <v>1</v>
      </c>
    </row>
    <row r="675" spans="8:12" x14ac:dyDescent="0.25">
      <c r="H675" s="40">
        <v>76640178</v>
      </c>
      <c r="I675" s="40" t="s">
        <v>4557</v>
      </c>
      <c r="J675" s="43" t="s">
        <v>9813</v>
      </c>
      <c r="K675" s="40" t="s">
        <v>34</v>
      </c>
      <c r="L675" s="57">
        <v>1</v>
      </c>
    </row>
    <row r="676" spans="8:12" x14ac:dyDescent="0.25">
      <c r="H676" s="40" t="s">
        <v>4562</v>
      </c>
      <c r="I676" s="40" t="s">
        <v>4563</v>
      </c>
      <c r="J676" s="43" t="s">
        <v>9813</v>
      </c>
      <c r="K676" s="40" t="s">
        <v>93</v>
      </c>
      <c r="L676" s="57">
        <v>1</v>
      </c>
    </row>
    <row r="677" spans="8:12" x14ac:dyDescent="0.25">
      <c r="H677" s="40">
        <v>75524207</v>
      </c>
      <c r="I677" s="40" t="s">
        <v>11455</v>
      </c>
      <c r="J677" s="43" t="s">
        <v>9818</v>
      </c>
      <c r="K677" s="40" t="s">
        <v>93</v>
      </c>
      <c r="L677" s="57">
        <v>1</v>
      </c>
    </row>
    <row r="678" spans="8:12" x14ac:dyDescent="0.25">
      <c r="H678" s="40">
        <v>46981509</v>
      </c>
      <c r="I678" s="40" t="s">
        <v>11502</v>
      </c>
      <c r="J678" s="43" t="s">
        <v>9813</v>
      </c>
      <c r="K678" s="40" t="s">
        <v>93</v>
      </c>
      <c r="L678" s="57">
        <v>1</v>
      </c>
    </row>
    <row r="679" spans="8:12" x14ac:dyDescent="0.25">
      <c r="H679" s="40">
        <v>72964051</v>
      </c>
      <c r="I679" s="40" t="s">
        <v>11555</v>
      </c>
      <c r="J679" s="43" t="s">
        <v>9813</v>
      </c>
      <c r="K679" s="40" t="s">
        <v>487</v>
      </c>
      <c r="L679" s="57">
        <v>1</v>
      </c>
    </row>
    <row r="680" spans="8:12" x14ac:dyDescent="0.25">
      <c r="H680" s="40">
        <v>43650683</v>
      </c>
      <c r="I680" s="40" t="s">
        <v>11561</v>
      </c>
      <c r="J680" s="43" t="s">
        <v>9813</v>
      </c>
      <c r="K680" s="40" t="s">
        <v>93</v>
      </c>
      <c r="L680" s="57">
        <v>1</v>
      </c>
    </row>
    <row r="681" spans="8:12" x14ac:dyDescent="0.25">
      <c r="H681" s="40">
        <v>45886329</v>
      </c>
      <c r="I681" s="40" t="s">
        <v>11576</v>
      </c>
      <c r="J681" s="43" t="s">
        <v>9813</v>
      </c>
      <c r="K681" s="40" t="s">
        <v>99</v>
      </c>
      <c r="L681" s="57">
        <v>1</v>
      </c>
    </row>
    <row r="682" spans="8:12" x14ac:dyDescent="0.25">
      <c r="H682" s="40" t="s">
        <v>5330</v>
      </c>
      <c r="I682" s="40" t="s">
        <v>5331</v>
      </c>
      <c r="J682" s="43" t="s">
        <v>9813</v>
      </c>
      <c r="K682" s="40" t="s">
        <v>34</v>
      </c>
      <c r="L682" s="57">
        <v>1</v>
      </c>
    </row>
    <row r="683" spans="8:12" x14ac:dyDescent="0.25">
      <c r="H683" s="40" t="s">
        <v>5847</v>
      </c>
      <c r="I683" s="40" t="s">
        <v>5848</v>
      </c>
      <c r="J683" s="43" t="s">
        <v>9813</v>
      </c>
      <c r="K683" s="40" t="s">
        <v>93</v>
      </c>
      <c r="L683" s="57">
        <v>1</v>
      </c>
    </row>
    <row r="684" spans="8:12" x14ac:dyDescent="0.25">
      <c r="H684" s="40" t="s">
        <v>5850</v>
      </c>
      <c r="I684" s="40" t="s">
        <v>5851</v>
      </c>
      <c r="J684" s="43" t="s">
        <v>9813</v>
      </c>
      <c r="K684" s="40" t="s">
        <v>36</v>
      </c>
      <c r="L684" s="57">
        <v>1</v>
      </c>
    </row>
    <row r="685" spans="8:12" x14ac:dyDescent="0.25">
      <c r="H685" s="40" t="s">
        <v>5857</v>
      </c>
      <c r="I685" s="40" t="s">
        <v>5858</v>
      </c>
      <c r="J685" s="43" t="s">
        <v>9813</v>
      </c>
      <c r="K685" s="40" t="s">
        <v>93</v>
      </c>
      <c r="L685" s="57">
        <v>1</v>
      </c>
    </row>
    <row r="686" spans="8:12" x14ac:dyDescent="0.25">
      <c r="H686" s="40" t="s">
        <v>5870</v>
      </c>
      <c r="I686" s="40" t="s">
        <v>5871</v>
      </c>
      <c r="J686" s="43" t="s">
        <v>9813</v>
      </c>
      <c r="K686" s="40" t="s">
        <v>36</v>
      </c>
      <c r="L686" s="57">
        <v>1</v>
      </c>
    </row>
    <row r="687" spans="8:12" x14ac:dyDescent="0.25">
      <c r="H687" s="40" t="s">
        <v>5907</v>
      </c>
      <c r="I687" s="40" t="s">
        <v>5908</v>
      </c>
      <c r="J687" s="43" t="s">
        <v>9813</v>
      </c>
      <c r="K687" s="40" t="s">
        <v>93</v>
      </c>
      <c r="L687" s="57">
        <v>1</v>
      </c>
    </row>
    <row r="688" spans="8:12" x14ac:dyDescent="0.25">
      <c r="H688" s="40" t="s">
        <v>5931</v>
      </c>
      <c r="I688" s="40" t="s">
        <v>5932</v>
      </c>
      <c r="J688" s="43" t="s">
        <v>9813</v>
      </c>
      <c r="K688" s="40" t="s">
        <v>93</v>
      </c>
      <c r="L688" s="57">
        <v>1</v>
      </c>
    </row>
    <row r="689" spans="8:12" x14ac:dyDescent="0.25">
      <c r="H689" s="40" t="s">
        <v>5935</v>
      </c>
      <c r="I689" s="40" t="s">
        <v>5936</v>
      </c>
      <c r="J689" s="43" t="s">
        <v>9813</v>
      </c>
      <c r="K689" s="40" t="s">
        <v>99</v>
      </c>
      <c r="L689" s="57">
        <v>1</v>
      </c>
    </row>
    <row r="690" spans="8:12" x14ac:dyDescent="0.25">
      <c r="H690" s="40" t="s">
        <v>5941</v>
      </c>
      <c r="I690" s="40" t="s">
        <v>5942</v>
      </c>
      <c r="J690" s="43" t="s">
        <v>9813</v>
      </c>
      <c r="K690" s="40" t="s">
        <v>93</v>
      </c>
      <c r="L690" s="57">
        <v>1</v>
      </c>
    </row>
    <row r="691" spans="8:12" x14ac:dyDescent="0.25">
      <c r="H691" s="40" t="s">
        <v>5974</v>
      </c>
      <c r="I691" s="40" t="s">
        <v>5975</v>
      </c>
      <c r="J691" s="43" t="s">
        <v>9813</v>
      </c>
      <c r="K691" s="40" t="s">
        <v>34</v>
      </c>
      <c r="L691" s="57">
        <v>1</v>
      </c>
    </row>
    <row r="692" spans="8:12" x14ac:dyDescent="0.25">
      <c r="H692" s="40" t="s">
        <v>5983</v>
      </c>
      <c r="I692" s="40" t="s">
        <v>5984</v>
      </c>
      <c r="J692" s="43" t="s">
        <v>9813</v>
      </c>
      <c r="K692" s="40" t="s">
        <v>93</v>
      </c>
      <c r="L692" s="57">
        <v>1</v>
      </c>
    </row>
    <row r="693" spans="8:12" x14ac:dyDescent="0.25">
      <c r="H693" s="40" t="s">
        <v>5989</v>
      </c>
      <c r="I693" s="40" t="s">
        <v>5990</v>
      </c>
      <c r="J693" s="43" t="s">
        <v>9813</v>
      </c>
      <c r="K693" s="40" t="s">
        <v>93</v>
      </c>
      <c r="L693" s="57">
        <v>1</v>
      </c>
    </row>
    <row r="694" spans="8:12" x14ac:dyDescent="0.25">
      <c r="H694" s="40" t="s">
        <v>8265</v>
      </c>
      <c r="I694" s="40" t="s">
        <v>9676</v>
      </c>
      <c r="J694" s="43" t="s">
        <v>9813</v>
      </c>
      <c r="K694" s="40" t="s">
        <v>93</v>
      </c>
      <c r="L694" s="57">
        <v>1</v>
      </c>
    </row>
    <row r="695" spans="8:12" x14ac:dyDescent="0.25">
      <c r="H695" s="40" t="s">
        <v>8307</v>
      </c>
      <c r="I695" s="40" t="s">
        <v>9697</v>
      </c>
      <c r="J695" s="43" t="s">
        <v>9813</v>
      </c>
      <c r="K695" s="40" t="s">
        <v>93</v>
      </c>
      <c r="L695" s="57">
        <v>1</v>
      </c>
    </row>
    <row r="696" spans="8:12" x14ac:dyDescent="0.25">
      <c r="H696" s="40" t="s">
        <v>8313</v>
      </c>
      <c r="I696" s="40" t="s">
        <v>9701</v>
      </c>
      <c r="J696" s="43" t="s">
        <v>9813</v>
      </c>
      <c r="K696" s="40" t="s">
        <v>93</v>
      </c>
      <c r="L696" s="57">
        <v>1</v>
      </c>
    </row>
    <row r="697" spans="8:12" x14ac:dyDescent="0.25">
      <c r="H697" s="40" t="s">
        <v>8327</v>
      </c>
      <c r="I697" s="40" t="s">
        <v>8328</v>
      </c>
      <c r="J697" s="43" t="s">
        <v>9813</v>
      </c>
      <c r="K697" s="40" t="s">
        <v>36</v>
      </c>
      <c r="L697" s="57">
        <v>1</v>
      </c>
    </row>
    <row r="698" spans="8:12" x14ac:dyDescent="0.25">
      <c r="H698" s="40" t="s">
        <v>8330</v>
      </c>
      <c r="I698" s="40" t="s">
        <v>9707</v>
      </c>
      <c r="J698" s="43" t="s">
        <v>9813</v>
      </c>
      <c r="K698" s="40" t="s">
        <v>93</v>
      </c>
      <c r="L698" s="57">
        <v>1</v>
      </c>
    </row>
    <row r="699" spans="8:12" x14ac:dyDescent="0.25">
      <c r="H699" s="40" t="s">
        <v>8335</v>
      </c>
      <c r="I699" s="40" t="s">
        <v>9709</v>
      </c>
      <c r="J699" s="43" t="s">
        <v>9813</v>
      </c>
      <c r="K699" s="40" t="s">
        <v>36</v>
      </c>
      <c r="L699" s="57">
        <v>1</v>
      </c>
    </row>
    <row r="700" spans="8:12" x14ac:dyDescent="0.25">
      <c r="H700" s="40" t="s">
        <v>8339</v>
      </c>
      <c r="I700" s="40" t="s">
        <v>9711</v>
      </c>
      <c r="J700" s="43" t="s">
        <v>9813</v>
      </c>
      <c r="K700" s="40" t="s">
        <v>93</v>
      </c>
      <c r="L700" s="57">
        <v>1</v>
      </c>
    </row>
    <row r="701" spans="8:12" x14ac:dyDescent="0.25">
      <c r="H701" s="40" t="s">
        <v>8350</v>
      </c>
      <c r="I701" s="40" t="s">
        <v>8351</v>
      </c>
      <c r="J701" s="43" t="s">
        <v>9813</v>
      </c>
      <c r="K701" s="40" t="s">
        <v>34</v>
      </c>
      <c r="L701" s="57">
        <v>1</v>
      </c>
    </row>
    <row r="702" spans="8:12" x14ac:dyDescent="0.25">
      <c r="H702" s="40" t="s">
        <v>8374</v>
      </c>
      <c r="I702" s="40" t="s">
        <v>8375</v>
      </c>
      <c r="J702" s="43" t="s">
        <v>9813</v>
      </c>
      <c r="K702" s="40" t="s">
        <v>99</v>
      </c>
      <c r="L702" s="57">
        <v>1</v>
      </c>
    </row>
    <row r="703" spans="8:12" x14ac:dyDescent="0.25">
      <c r="H703" s="40" t="s">
        <v>8383</v>
      </c>
      <c r="I703" s="40" t="s">
        <v>8384</v>
      </c>
      <c r="J703" s="43" t="s">
        <v>9813</v>
      </c>
      <c r="K703" s="40" t="s">
        <v>34</v>
      </c>
      <c r="L703" s="57">
        <v>1</v>
      </c>
    </row>
    <row r="704" spans="8:12" x14ac:dyDescent="0.25">
      <c r="H704" s="40" t="s">
        <v>8396</v>
      </c>
      <c r="I704" s="40" t="s">
        <v>8397</v>
      </c>
      <c r="J704" s="43" t="s">
        <v>9813</v>
      </c>
      <c r="K704" s="40" t="s">
        <v>34</v>
      </c>
      <c r="L704" s="57">
        <v>1</v>
      </c>
    </row>
    <row r="705" spans="8:12" x14ac:dyDescent="0.25">
      <c r="H705" s="40" t="s">
        <v>8423</v>
      </c>
      <c r="I705" s="40" t="s">
        <v>8424</v>
      </c>
      <c r="J705" s="43" t="s">
        <v>9813</v>
      </c>
      <c r="K705" s="40" t="s">
        <v>34</v>
      </c>
      <c r="L705" s="57">
        <v>1</v>
      </c>
    </row>
    <row r="706" spans="8:12" x14ac:dyDescent="0.25">
      <c r="H706" s="40">
        <v>43558594</v>
      </c>
      <c r="I706" s="40" t="s">
        <v>13378</v>
      </c>
      <c r="J706" s="43" t="s">
        <v>9813</v>
      </c>
      <c r="K706" s="40" t="s">
        <v>93</v>
      </c>
      <c r="L706" s="57">
        <v>1</v>
      </c>
    </row>
    <row r="707" spans="8:12" x14ac:dyDescent="0.25">
      <c r="H707" s="40">
        <v>10469755</v>
      </c>
      <c r="I707" s="40" t="s">
        <v>13375</v>
      </c>
      <c r="J707" s="43" t="s">
        <v>9813</v>
      </c>
      <c r="K707" s="40" t="s">
        <v>35</v>
      </c>
      <c r="L707" s="57">
        <v>1</v>
      </c>
    </row>
    <row r="708" spans="8:12" x14ac:dyDescent="0.25">
      <c r="H708" s="40" t="s">
        <v>8481</v>
      </c>
      <c r="I708" s="40" t="s">
        <v>192</v>
      </c>
      <c r="J708" s="43" t="s">
        <v>9813</v>
      </c>
      <c r="K708" s="40" t="s">
        <v>131</v>
      </c>
      <c r="L708" s="57">
        <v>1</v>
      </c>
    </row>
    <row r="709" spans="8:12" x14ac:dyDescent="0.25">
      <c r="H709" s="40" t="s">
        <v>8483</v>
      </c>
      <c r="I709" s="40" t="s">
        <v>196</v>
      </c>
      <c r="J709" s="43" t="s">
        <v>9813</v>
      </c>
      <c r="K709" s="40" t="s">
        <v>36</v>
      </c>
      <c r="L709" s="57">
        <v>1</v>
      </c>
    </row>
    <row r="710" spans="8:12" x14ac:dyDescent="0.25">
      <c r="H710" s="40" t="s">
        <v>8484</v>
      </c>
      <c r="I710" s="40" t="s">
        <v>201</v>
      </c>
      <c r="J710" s="43" t="s">
        <v>9813</v>
      </c>
      <c r="K710" s="40" t="s">
        <v>93</v>
      </c>
      <c r="L710" s="57">
        <v>1</v>
      </c>
    </row>
    <row r="711" spans="8:12" x14ac:dyDescent="0.25">
      <c r="H711" s="40" t="s">
        <v>8487</v>
      </c>
      <c r="I711" s="40" t="s">
        <v>212</v>
      </c>
      <c r="J711" s="43" t="s">
        <v>9813</v>
      </c>
      <c r="K711" s="40" t="s">
        <v>93</v>
      </c>
      <c r="L711" s="57">
        <v>1</v>
      </c>
    </row>
    <row r="712" spans="8:12" x14ac:dyDescent="0.25">
      <c r="H712" s="40" t="s">
        <v>8489</v>
      </c>
      <c r="I712" s="40" t="s">
        <v>214</v>
      </c>
      <c r="J712" s="43" t="s">
        <v>9813</v>
      </c>
      <c r="K712" s="40" t="s">
        <v>35</v>
      </c>
      <c r="L712" s="57">
        <v>1</v>
      </c>
    </row>
    <row r="713" spans="8:12" x14ac:dyDescent="0.25">
      <c r="H713" s="40" t="s">
        <v>8492</v>
      </c>
      <c r="I713" s="40" t="s">
        <v>233</v>
      </c>
      <c r="J713" s="43" t="s">
        <v>9813</v>
      </c>
      <c r="K713" s="40" t="s">
        <v>36</v>
      </c>
      <c r="L713" s="57">
        <v>1</v>
      </c>
    </row>
    <row r="714" spans="8:12" x14ac:dyDescent="0.25">
      <c r="H714" s="40" t="s">
        <v>8493</v>
      </c>
      <c r="I714" s="40" t="s">
        <v>235</v>
      </c>
      <c r="J714" s="43" t="s">
        <v>9813</v>
      </c>
      <c r="K714" s="40" t="s">
        <v>36</v>
      </c>
      <c r="L714" s="57">
        <v>1</v>
      </c>
    </row>
    <row r="715" spans="8:12" x14ac:dyDescent="0.25">
      <c r="H715" s="40" t="s">
        <v>8497</v>
      </c>
      <c r="I715" s="40" t="s">
        <v>246</v>
      </c>
      <c r="J715" s="43" t="s">
        <v>9813</v>
      </c>
      <c r="K715" s="40" t="s">
        <v>99</v>
      </c>
      <c r="L715" s="57">
        <v>1</v>
      </c>
    </row>
    <row r="716" spans="8:12" x14ac:dyDescent="0.25">
      <c r="H716" s="40" t="s">
        <v>8498</v>
      </c>
      <c r="I716" s="40" t="s">
        <v>249</v>
      </c>
      <c r="J716" s="43" t="s">
        <v>9813</v>
      </c>
      <c r="K716" s="40" t="s">
        <v>36</v>
      </c>
      <c r="L716" s="57">
        <v>1</v>
      </c>
    </row>
    <row r="717" spans="8:12" x14ac:dyDescent="0.25">
      <c r="H717" s="40" t="s">
        <v>8499</v>
      </c>
      <c r="I717" s="40" t="s">
        <v>257</v>
      </c>
      <c r="J717" s="43" t="s">
        <v>9813</v>
      </c>
      <c r="K717" s="40" t="s">
        <v>93</v>
      </c>
      <c r="L717" s="57">
        <v>1</v>
      </c>
    </row>
    <row r="718" spans="8:12" x14ac:dyDescent="0.25">
      <c r="H718" s="40" t="s">
        <v>8502</v>
      </c>
      <c r="I718" s="40" t="s">
        <v>266</v>
      </c>
      <c r="J718" s="43" t="s">
        <v>9813</v>
      </c>
      <c r="K718" s="40" t="s">
        <v>35</v>
      </c>
      <c r="L718" s="57">
        <v>1</v>
      </c>
    </row>
    <row r="719" spans="8:12" x14ac:dyDescent="0.25">
      <c r="H719" s="40" t="s">
        <v>8504</v>
      </c>
      <c r="I719" s="40" t="s">
        <v>271</v>
      </c>
      <c r="J719" s="43" t="s">
        <v>9813</v>
      </c>
      <c r="K719" s="40" t="s">
        <v>93</v>
      </c>
      <c r="L719" s="57">
        <v>1</v>
      </c>
    </row>
    <row r="720" spans="8:12" x14ac:dyDescent="0.25">
      <c r="H720" s="40" t="s">
        <v>8505</v>
      </c>
      <c r="I720" s="40" t="s">
        <v>272</v>
      </c>
      <c r="J720" s="43" t="s">
        <v>9813</v>
      </c>
      <c r="K720" s="40" t="s">
        <v>36</v>
      </c>
      <c r="L720" s="57">
        <v>1</v>
      </c>
    </row>
    <row r="721" spans="8:12" x14ac:dyDescent="0.25">
      <c r="H721" s="40">
        <v>48194591</v>
      </c>
      <c r="I721" s="40" t="s">
        <v>6444</v>
      </c>
      <c r="J721" s="43" t="s">
        <v>9813</v>
      </c>
      <c r="K721" s="40" t="s">
        <v>131</v>
      </c>
      <c r="L721" s="57">
        <v>1</v>
      </c>
    </row>
    <row r="722" spans="8:12" x14ac:dyDescent="0.25">
      <c r="H722" s="40">
        <v>78820945</v>
      </c>
      <c r="I722" s="40" t="s">
        <v>6446</v>
      </c>
      <c r="J722" s="43" t="s">
        <v>9813</v>
      </c>
      <c r="K722" s="40" t="s">
        <v>99</v>
      </c>
      <c r="L722" s="57">
        <v>1</v>
      </c>
    </row>
    <row r="723" spans="8:12" x14ac:dyDescent="0.25">
      <c r="H723" s="40">
        <v>22666068</v>
      </c>
      <c r="I723" s="40" t="s">
        <v>6450</v>
      </c>
      <c r="J723" s="43" t="s">
        <v>9818</v>
      </c>
      <c r="K723" s="40" t="s">
        <v>35</v>
      </c>
      <c r="L723" s="57">
        <v>1</v>
      </c>
    </row>
    <row r="724" spans="8:12" x14ac:dyDescent="0.25">
      <c r="H724" s="40">
        <v>75408237</v>
      </c>
      <c r="I724" s="40" t="s">
        <v>6452</v>
      </c>
      <c r="J724" s="43" t="s">
        <v>9813</v>
      </c>
      <c r="K724" s="40" t="s">
        <v>36</v>
      </c>
      <c r="L724" s="57">
        <v>1</v>
      </c>
    </row>
    <row r="725" spans="8:12" x14ac:dyDescent="0.25">
      <c r="H725" s="40">
        <v>74299177</v>
      </c>
      <c r="I725" s="40" t="s">
        <v>6454</v>
      </c>
      <c r="J725" s="43" t="s">
        <v>9813</v>
      </c>
      <c r="K725" s="40" t="s">
        <v>99</v>
      </c>
      <c r="L725" s="57">
        <v>1</v>
      </c>
    </row>
    <row r="726" spans="8:12" x14ac:dyDescent="0.25">
      <c r="H726" s="40">
        <v>20672473</v>
      </c>
      <c r="I726" s="40" t="s">
        <v>6456</v>
      </c>
      <c r="J726" s="43" t="s">
        <v>9813</v>
      </c>
      <c r="K726" s="40" t="s">
        <v>99</v>
      </c>
      <c r="L726" s="57">
        <v>1</v>
      </c>
    </row>
    <row r="727" spans="8:12" x14ac:dyDescent="0.25">
      <c r="H727" s="40">
        <v>73856865</v>
      </c>
      <c r="I727" s="40" t="s">
        <v>6497</v>
      </c>
      <c r="J727" s="43" t="s">
        <v>9813</v>
      </c>
      <c r="K727" s="40" t="s">
        <v>99</v>
      </c>
      <c r="L727" s="57">
        <v>1</v>
      </c>
    </row>
    <row r="728" spans="8:12" x14ac:dyDescent="0.25">
      <c r="H728" s="40" t="s">
        <v>6514</v>
      </c>
      <c r="I728" s="40" t="s">
        <v>6515</v>
      </c>
      <c r="J728" s="43" t="s">
        <v>9813</v>
      </c>
      <c r="K728" s="40" t="s">
        <v>36</v>
      </c>
      <c r="L728" s="57">
        <v>1</v>
      </c>
    </row>
    <row r="729" spans="8:12" x14ac:dyDescent="0.25">
      <c r="H729" s="40" t="s">
        <v>6521</v>
      </c>
      <c r="I729" s="40" t="s">
        <v>6522</v>
      </c>
      <c r="J729" s="43" t="s">
        <v>9813</v>
      </c>
      <c r="K729" s="40" t="s">
        <v>36</v>
      </c>
      <c r="L729" s="57">
        <v>1</v>
      </c>
    </row>
    <row r="730" spans="8:12" x14ac:dyDescent="0.25">
      <c r="H730" s="40" t="s">
        <v>6115</v>
      </c>
      <c r="I730" s="40" t="s">
        <v>6116</v>
      </c>
      <c r="J730" s="43" t="s">
        <v>9813</v>
      </c>
      <c r="K730" s="40" t="s">
        <v>93</v>
      </c>
      <c r="L730" s="57">
        <v>1</v>
      </c>
    </row>
    <row r="731" spans="8:12" x14ac:dyDescent="0.25">
      <c r="H731" s="40">
        <v>44858973</v>
      </c>
      <c r="I731" s="40" t="s">
        <v>4589</v>
      </c>
      <c r="J731" s="43" t="s">
        <v>9813</v>
      </c>
      <c r="K731" s="40" t="s">
        <v>93</v>
      </c>
      <c r="L731" s="57">
        <v>1</v>
      </c>
    </row>
    <row r="732" spans="8:12" x14ac:dyDescent="0.25">
      <c r="H732" s="40">
        <v>25835545</v>
      </c>
      <c r="I732" s="40" t="s">
        <v>4590</v>
      </c>
      <c r="J732" s="43" t="s">
        <v>9813</v>
      </c>
      <c r="K732" s="40" t="s">
        <v>34</v>
      </c>
      <c r="L732" s="57">
        <v>1</v>
      </c>
    </row>
    <row r="733" spans="8:12" x14ac:dyDescent="0.25">
      <c r="H733" s="40">
        <v>41058435</v>
      </c>
      <c r="I733" s="40" t="s">
        <v>4591</v>
      </c>
      <c r="J733" s="43" t="s">
        <v>9813</v>
      </c>
      <c r="K733" s="40" t="s">
        <v>34</v>
      </c>
      <c r="L733" s="57">
        <v>1</v>
      </c>
    </row>
    <row r="734" spans="8:12" x14ac:dyDescent="0.25">
      <c r="H734" s="40" t="s">
        <v>4596</v>
      </c>
      <c r="I734" s="40" t="s">
        <v>9896</v>
      </c>
      <c r="J734" s="43" t="s">
        <v>9813</v>
      </c>
      <c r="K734" s="40" t="s">
        <v>93</v>
      </c>
      <c r="L734" s="57">
        <v>1</v>
      </c>
    </row>
    <row r="735" spans="8:12" x14ac:dyDescent="0.25">
      <c r="H735" s="40" t="s">
        <v>5000</v>
      </c>
      <c r="I735" s="40" t="s">
        <v>9985</v>
      </c>
      <c r="J735" s="43" t="s">
        <v>9813</v>
      </c>
      <c r="K735" s="40" t="s">
        <v>93</v>
      </c>
      <c r="L735" s="57">
        <v>1</v>
      </c>
    </row>
    <row r="736" spans="8:12" x14ac:dyDescent="0.25">
      <c r="H736" s="40" t="s">
        <v>5281</v>
      </c>
      <c r="I736" s="40" t="s">
        <v>5282</v>
      </c>
      <c r="J736" s="43" t="s">
        <v>9813</v>
      </c>
      <c r="K736" s="40" t="s">
        <v>34</v>
      </c>
      <c r="L736" s="57">
        <v>1</v>
      </c>
    </row>
    <row r="737" spans="8:12" x14ac:dyDescent="0.25">
      <c r="H737" s="40" t="s">
        <v>3309</v>
      </c>
      <c r="I737" s="40" t="s">
        <v>892</v>
      </c>
      <c r="J737" s="43" t="s">
        <v>9813</v>
      </c>
      <c r="K737" s="40" t="s">
        <v>34</v>
      </c>
      <c r="L737" s="57">
        <v>1</v>
      </c>
    </row>
    <row r="738" spans="8:12" x14ac:dyDescent="0.25">
      <c r="H738" s="40" t="s">
        <v>3364</v>
      </c>
      <c r="I738" s="40" t="s">
        <v>893</v>
      </c>
      <c r="J738" s="43" t="s">
        <v>9813</v>
      </c>
      <c r="K738" s="40" t="s">
        <v>34</v>
      </c>
      <c r="L738" s="57">
        <v>2</v>
      </c>
    </row>
    <row r="739" spans="8:12" x14ac:dyDescent="0.25">
      <c r="H739" s="40" t="s">
        <v>3366</v>
      </c>
      <c r="I739" s="40" t="s">
        <v>9995</v>
      </c>
      <c r="J739" s="43" t="s">
        <v>9813</v>
      </c>
      <c r="K739" s="40" t="s">
        <v>35</v>
      </c>
      <c r="L739" s="57">
        <v>1</v>
      </c>
    </row>
    <row r="740" spans="8:12" x14ac:dyDescent="0.25">
      <c r="H740" s="40" t="s">
        <v>3502</v>
      </c>
      <c r="I740" s="40" t="s">
        <v>901</v>
      </c>
      <c r="J740" s="43" t="s">
        <v>9813</v>
      </c>
      <c r="K740" s="40" t="s">
        <v>93</v>
      </c>
      <c r="L740" s="57">
        <v>1</v>
      </c>
    </row>
    <row r="741" spans="8:12" x14ac:dyDescent="0.25">
      <c r="H741" s="40" t="s">
        <v>3517</v>
      </c>
      <c r="I741" s="40" t="s">
        <v>3518</v>
      </c>
      <c r="J741" s="43" t="s">
        <v>9813</v>
      </c>
      <c r="K741" s="40" t="s">
        <v>93</v>
      </c>
      <c r="L741" s="57">
        <v>1</v>
      </c>
    </row>
    <row r="742" spans="8:12" x14ac:dyDescent="0.25">
      <c r="H742" s="40" t="s">
        <v>3523</v>
      </c>
      <c r="I742" s="40" t="s">
        <v>3524</v>
      </c>
      <c r="J742" s="43" t="s">
        <v>9813</v>
      </c>
      <c r="K742" s="40" t="s">
        <v>34</v>
      </c>
      <c r="L742" s="57">
        <v>1</v>
      </c>
    </row>
    <row r="743" spans="8:12" x14ac:dyDescent="0.25">
      <c r="H743" s="40" t="s">
        <v>3537</v>
      </c>
      <c r="I743" s="40" t="s">
        <v>3538</v>
      </c>
      <c r="J743" s="43" t="s">
        <v>9813</v>
      </c>
      <c r="K743" s="40" t="s">
        <v>34</v>
      </c>
      <c r="L743" s="57">
        <v>1</v>
      </c>
    </row>
    <row r="744" spans="8:12" x14ac:dyDescent="0.25">
      <c r="H744" s="40" t="s">
        <v>3559</v>
      </c>
      <c r="I744" s="40" t="s">
        <v>3560</v>
      </c>
      <c r="J744" s="43" t="s">
        <v>9818</v>
      </c>
      <c r="K744" s="40" t="s">
        <v>34</v>
      </c>
      <c r="L744" s="57">
        <v>1</v>
      </c>
    </row>
    <row r="745" spans="8:12" x14ac:dyDescent="0.25">
      <c r="H745" s="40" t="s">
        <v>3576</v>
      </c>
      <c r="I745" s="40" t="s">
        <v>3577</v>
      </c>
      <c r="J745" s="43" t="s">
        <v>9813</v>
      </c>
      <c r="K745" s="40" t="s">
        <v>34</v>
      </c>
      <c r="L745" s="57">
        <v>1</v>
      </c>
    </row>
    <row r="746" spans="8:12" x14ac:dyDescent="0.25">
      <c r="H746" s="40" t="s">
        <v>3579</v>
      </c>
      <c r="I746" s="40" t="s">
        <v>3580</v>
      </c>
      <c r="J746" s="43" t="s">
        <v>9813</v>
      </c>
      <c r="K746" s="40" t="s">
        <v>34</v>
      </c>
      <c r="L746" s="57">
        <v>1</v>
      </c>
    </row>
    <row r="747" spans="8:12" x14ac:dyDescent="0.25">
      <c r="H747" s="40" t="s">
        <v>3582</v>
      </c>
      <c r="I747" s="40" t="s">
        <v>3583</v>
      </c>
      <c r="J747" s="43" t="s">
        <v>9813</v>
      </c>
      <c r="K747" s="40" t="s">
        <v>34</v>
      </c>
      <c r="L747" s="57">
        <v>1</v>
      </c>
    </row>
    <row r="748" spans="8:12" x14ac:dyDescent="0.25">
      <c r="H748" s="40" t="s">
        <v>3598</v>
      </c>
      <c r="I748" s="40" t="s">
        <v>3599</v>
      </c>
      <c r="J748" s="43" t="s">
        <v>9813</v>
      </c>
      <c r="K748" s="40" t="s">
        <v>487</v>
      </c>
      <c r="L748" s="57">
        <v>1</v>
      </c>
    </row>
    <row r="749" spans="8:12" x14ac:dyDescent="0.25">
      <c r="H749" s="40" t="s">
        <v>7230</v>
      </c>
      <c r="I749" s="40" t="s">
        <v>7231</v>
      </c>
      <c r="J749" s="43" t="s">
        <v>9818</v>
      </c>
      <c r="K749" s="40" t="s">
        <v>487</v>
      </c>
      <c r="L749" s="57">
        <v>1</v>
      </c>
    </row>
    <row r="750" spans="8:12" x14ac:dyDescent="0.25">
      <c r="H750" s="40" t="s">
        <v>7233</v>
      </c>
      <c r="I750" s="40" t="s">
        <v>7234</v>
      </c>
      <c r="J750" s="43" t="s">
        <v>9813</v>
      </c>
      <c r="K750" s="40" t="s">
        <v>93</v>
      </c>
      <c r="L750" s="57">
        <v>1</v>
      </c>
    </row>
    <row r="751" spans="8:12" x14ac:dyDescent="0.25">
      <c r="H751" s="40" t="s">
        <v>7241</v>
      </c>
      <c r="I751" s="40" t="s">
        <v>7242</v>
      </c>
      <c r="J751" s="43" t="s">
        <v>9813</v>
      </c>
      <c r="K751" s="40" t="s">
        <v>35</v>
      </c>
      <c r="L751" s="57">
        <v>1</v>
      </c>
    </row>
    <row r="752" spans="8:12" x14ac:dyDescent="0.25">
      <c r="H752" s="40" t="s">
        <v>7266</v>
      </c>
      <c r="I752" s="40" t="s">
        <v>7267</v>
      </c>
      <c r="J752" s="43" t="s">
        <v>9813</v>
      </c>
      <c r="K752" s="40" t="s">
        <v>93</v>
      </c>
      <c r="L752" s="57">
        <v>1</v>
      </c>
    </row>
    <row r="753" spans="8:12" x14ac:dyDescent="0.25">
      <c r="H753" s="40" t="s">
        <v>7426</v>
      </c>
      <c r="I753" s="40" t="s">
        <v>7427</v>
      </c>
      <c r="J753" s="43" t="s">
        <v>9813</v>
      </c>
      <c r="K753" s="40" t="s">
        <v>34</v>
      </c>
      <c r="L753" s="57">
        <v>1</v>
      </c>
    </row>
    <row r="754" spans="8:12" x14ac:dyDescent="0.25">
      <c r="H754" s="40" t="s">
        <v>7430</v>
      </c>
      <c r="I754" s="40" t="s">
        <v>7431</v>
      </c>
      <c r="J754" s="43" t="s">
        <v>9813</v>
      </c>
      <c r="K754" s="40" t="s">
        <v>34</v>
      </c>
      <c r="L754" s="57">
        <v>1</v>
      </c>
    </row>
    <row r="755" spans="8:12" x14ac:dyDescent="0.25">
      <c r="H755" s="40" t="s">
        <v>7542</v>
      </c>
      <c r="I755" s="40" t="s">
        <v>7543</v>
      </c>
      <c r="J755" s="43" t="s">
        <v>9813</v>
      </c>
      <c r="K755" s="40" t="s">
        <v>34</v>
      </c>
      <c r="L755" s="57">
        <v>1</v>
      </c>
    </row>
    <row r="756" spans="8:12" x14ac:dyDescent="0.25">
      <c r="H756" s="40" t="s">
        <v>7559</v>
      </c>
      <c r="I756" s="40" t="s">
        <v>7560</v>
      </c>
      <c r="J756" s="43" t="s">
        <v>9813</v>
      </c>
      <c r="K756" s="40" t="s">
        <v>34</v>
      </c>
      <c r="L756" s="57">
        <v>1</v>
      </c>
    </row>
    <row r="757" spans="8:12" x14ac:dyDescent="0.25">
      <c r="H757" s="40" t="s">
        <v>7581</v>
      </c>
      <c r="I757" s="40" t="s">
        <v>7582</v>
      </c>
      <c r="J757" s="43" t="s">
        <v>9813</v>
      </c>
      <c r="K757" s="40" t="s">
        <v>34</v>
      </c>
      <c r="L757" s="57">
        <v>1</v>
      </c>
    </row>
    <row r="758" spans="8:12" x14ac:dyDescent="0.25">
      <c r="H758" s="40" t="s">
        <v>7584</v>
      </c>
      <c r="I758" s="40" t="s">
        <v>7585</v>
      </c>
      <c r="J758" s="43" t="s">
        <v>9813</v>
      </c>
      <c r="K758" s="40" t="s">
        <v>93</v>
      </c>
      <c r="L758" s="57">
        <v>1</v>
      </c>
    </row>
    <row r="759" spans="8:12" x14ac:dyDescent="0.25">
      <c r="H759" s="40" t="s">
        <v>7600</v>
      </c>
      <c r="I759" s="40" t="s">
        <v>7601</v>
      </c>
      <c r="J759" s="43" t="s">
        <v>9813</v>
      </c>
      <c r="K759" s="40" t="s">
        <v>93</v>
      </c>
      <c r="L759" s="57">
        <v>1</v>
      </c>
    </row>
    <row r="760" spans="8:12" x14ac:dyDescent="0.25">
      <c r="H760" s="40" t="s">
        <v>7607</v>
      </c>
      <c r="I760" s="40" t="s">
        <v>7608</v>
      </c>
      <c r="J760" s="43" t="s">
        <v>9813</v>
      </c>
      <c r="K760" s="40" t="s">
        <v>34</v>
      </c>
      <c r="L760" s="57">
        <v>1</v>
      </c>
    </row>
    <row r="761" spans="8:12" x14ac:dyDescent="0.25">
      <c r="H761" s="40" t="s">
        <v>7617</v>
      </c>
      <c r="I761" s="40" t="s">
        <v>7618</v>
      </c>
      <c r="J761" s="43" t="s">
        <v>9813</v>
      </c>
      <c r="K761" s="40" t="s">
        <v>34</v>
      </c>
      <c r="L761" s="57">
        <v>1</v>
      </c>
    </row>
    <row r="762" spans="8:12" x14ac:dyDescent="0.25">
      <c r="H762" s="40" t="s">
        <v>7632</v>
      </c>
      <c r="I762" s="40" t="s">
        <v>7633</v>
      </c>
      <c r="J762" s="43" t="s">
        <v>9813</v>
      </c>
      <c r="K762" s="40" t="s">
        <v>34</v>
      </c>
      <c r="L762" s="57">
        <v>1</v>
      </c>
    </row>
    <row r="763" spans="8:12" x14ac:dyDescent="0.25">
      <c r="H763" s="40" t="s">
        <v>7646</v>
      </c>
      <c r="I763" s="40" t="s">
        <v>7647</v>
      </c>
      <c r="J763" s="43" t="s">
        <v>9813</v>
      </c>
      <c r="K763" s="40" t="s">
        <v>35</v>
      </c>
      <c r="L763" s="57">
        <v>1</v>
      </c>
    </row>
    <row r="764" spans="8:12" x14ac:dyDescent="0.25">
      <c r="H764" s="40" t="s">
        <v>7654</v>
      </c>
      <c r="I764" s="40" t="s">
        <v>7655</v>
      </c>
      <c r="J764" s="43" t="s">
        <v>9813</v>
      </c>
      <c r="K764" s="40" t="s">
        <v>93</v>
      </c>
      <c r="L764" s="57">
        <v>1</v>
      </c>
    </row>
    <row r="765" spans="8:12" x14ac:dyDescent="0.25">
      <c r="H765" s="40" t="s">
        <v>7693</v>
      </c>
      <c r="I765" s="40" t="s">
        <v>7694</v>
      </c>
      <c r="J765" s="43" t="s">
        <v>9813</v>
      </c>
      <c r="K765" s="40" t="s">
        <v>34</v>
      </c>
      <c r="L765" s="57">
        <v>1</v>
      </c>
    </row>
    <row r="766" spans="8:12" x14ac:dyDescent="0.25">
      <c r="H766" s="40" t="s">
        <v>7703</v>
      </c>
      <c r="I766" s="40" t="s">
        <v>8036</v>
      </c>
      <c r="J766" s="43" t="s">
        <v>9813</v>
      </c>
      <c r="K766" s="40" t="s">
        <v>93</v>
      </c>
      <c r="L766" s="57">
        <v>1</v>
      </c>
    </row>
    <row r="767" spans="8:12" x14ac:dyDescent="0.25">
      <c r="H767" s="40" t="s">
        <v>7715</v>
      </c>
      <c r="I767" s="40" t="s">
        <v>7716</v>
      </c>
      <c r="J767" s="43" t="s">
        <v>9813</v>
      </c>
      <c r="K767" s="40" t="s">
        <v>34</v>
      </c>
      <c r="L767" s="57">
        <v>1</v>
      </c>
    </row>
    <row r="768" spans="8:12" x14ac:dyDescent="0.25">
      <c r="H768" s="40" t="s">
        <v>7719</v>
      </c>
      <c r="I768" s="40" t="s">
        <v>7720</v>
      </c>
      <c r="J768" s="43" t="s">
        <v>9813</v>
      </c>
      <c r="K768" s="40" t="s">
        <v>34</v>
      </c>
      <c r="L768" s="57">
        <v>1</v>
      </c>
    </row>
    <row r="769" spans="8:12" x14ac:dyDescent="0.25">
      <c r="H769" s="40" t="s">
        <v>7731</v>
      </c>
      <c r="I769" s="40" t="s">
        <v>7732</v>
      </c>
      <c r="J769" s="43" t="s">
        <v>9813</v>
      </c>
      <c r="K769" s="40" t="s">
        <v>34</v>
      </c>
      <c r="L769" s="57">
        <v>1</v>
      </c>
    </row>
    <row r="770" spans="8:12" x14ac:dyDescent="0.25">
      <c r="H770" s="40" t="s">
        <v>7735</v>
      </c>
      <c r="I770" s="40" t="s">
        <v>7736</v>
      </c>
      <c r="J770" s="43" t="s">
        <v>9813</v>
      </c>
      <c r="K770" s="40" t="s">
        <v>34</v>
      </c>
      <c r="L770" s="57">
        <v>1</v>
      </c>
    </row>
    <row r="771" spans="8:12" x14ac:dyDescent="0.25">
      <c r="H771" s="40" t="s">
        <v>7777</v>
      </c>
      <c r="I771" s="40" t="s">
        <v>7778</v>
      </c>
      <c r="J771" s="43" t="s">
        <v>9813</v>
      </c>
      <c r="K771" s="40" t="s">
        <v>34</v>
      </c>
      <c r="L771" s="57">
        <v>1</v>
      </c>
    </row>
    <row r="772" spans="8:12" x14ac:dyDescent="0.25">
      <c r="H772" s="40" t="s">
        <v>7791</v>
      </c>
      <c r="I772" s="40" t="s">
        <v>7792</v>
      </c>
      <c r="J772" s="43" t="s">
        <v>9813</v>
      </c>
      <c r="K772" s="40" t="s">
        <v>35</v>
      </c>
      <c r="L772" s="57">
        <v>1</v>
      </c>
    </row>
    <row r="773" spans="8:12" x14ac:dyDescent="0.25">
      <c r="H773" s="40" t="s">
        <v>7804</v>
      </c>
      <c r="I773" s="40" t="s">
        <v>7805</v>
      </c>
      <c r="J773" s="43" t="s">
        <v>9813</v>
      </c>
      <c r="K773" s="40" t="s">
        <v>34</v>
      </c>
      <c r="L773" s="57">
        <v>1</v>
      </c>
    </row>
    <row r="774" spans="8:12" x14ac:dyDescent="0.25">
      <c r="H774" s="40" t="s">
        <v>7820</v>
      </c>
      <c r="I774" s="40" t="s">
        <v>7821</v>
      </c>
      <c r="J774" s="43" t="s">
        <v>9813</v>
      </c>
      <c r="K774" s="40" t="s">
        <v>34</v>
      </c>
      <c r="L774" s="57">
        <v>1</v>
      </c>
    </row>
    <row r="775" spans="8:12" x14ac:dyDescent="0.25">
      <c r="H775" s="40" t="s">
        <v>7823</v>
      </c>
      <c r="I775" s="40" t="s">
        <v>7824</v>
      </c>
      <c r="J775" s="43" t="s">
        <v>9813</v>
      </c>
      <c r="K775" s="40" t="s">
        <v>34</v>
      </c>
      <c r="L775" s="57">
        <v>1</v>
      </c>
    </row>
    <row r="776" spans="8:12" x14ac:dyDescent="0.25">
      <c r="H776" s="40" t="s">
        <v>7834</v>
      </c>
      <c r="I776" s="40" t="s">
        <v>7835</v>
      </c>
      <c r="J776" s="43" t="s">
        <v>9813</v>
      </c>
      <c r="K776" s="40" t="s">
        <v>34</v>
      </c>
      <c r="L776" s="57">
        <v>1</v>
      </c>
    </row>
    <row r="777" spans="8:12" x14ac:dyDescent="0.25">
      <c r="H777" s="40" t="s">
        <v>7838</v>
      </c>
      <c r="I777" s="40" t="s">
        <v>7839</v>
      </c>
      <c r="J777" s="43" t="s">
        <v>9813</v>
      </c>
      <c r="K777" s="40" t="s">
        <v>35</v>
      </c>
      <c r="L777" s="57">
        <v>1</v>
      </c>
    </row>
    <row r="778" spans="8:12" x14ac:dyDescent="0.25">
      <c r="H778" s="40" t="s">
        <v>7850</v>
      </c>
      <c r="I778" s="40" t="s">
        <v>7851</v>
      </c>
      <c r="J778" s="43" t="s">
        <v>9813</v>
      </c>
      <c r="K778" s="40" t="s">
        <v>34</v>
      </c>
      <c r="L778" s="57">
        <v>1</v>
      </c>
    </row>
    <row r="779" spans="8:12" x14ac:dyDescent="0.25">
      <c r="H779" s="40" t="s">
        <v>7853</v>
      </c>
      <c r="I779" s="40" t="s">
        <v>7854</v>
      </c>
      <c r="J779" s="43" t="s">
        <v>9813</v>
      </c>
      <c r="K779" s="40" t="s">
        <v>93</v>
      </c>
      <c r="L779" s="57">
        <v>1</v>
      </c>
    </row>
    <row r="780" spans="8:12" x14ac:dyDescent="0.25">
      <c r="H780" s="40" t="s">
        <v>7867</v>
      </c>
      <c r="I780" s="40" t="s">
        <v>7868</v>
      </c>
      <c r="J780" s="43" t="s">
        <v>9813</v>
      </c>
      <c r="K780" s="40" t="s">
        <v>131</v>
      </c>
      <c r="L780" s="57">
        <v>1</v>
      </c>
    </row>
    <row r="781" spans="8:12" x14ac:dyDescent="0.25">
      <c r="H781" s="40" t="s">
        <v>7882</v>
      </c>
      <c r="I781" s="40" t="s">
        <v>7883</v>
      </c>
      <c r="J781" s="43" t="s">
        <v>9813</v>
      </c>
      <c r="K781" s="40" t="s">
        <v>93</v>
      </c>
      <c r="L781" s="57">
        <v>1</v>
      </c>
    </row>
    <row r="782" spans="8:12" x14ac:dyDescent="0.25">
      <c r="H782" s="40" t="s">
        <v>7900</v>
      </c>
      <c r="I782" s="40" t="s">
        <v>7901</v>
      </c>
      <c r="J782" s="43" t="s">
        <v>9813</v>
      </c>
      <c r="K782" s="40" t="s">
        <v>34</v>
      </c>
      <c r="L782" s="57">
        <v>1</v>
      </c>
    </row>
    <row r="783" spans="8:12" x14ac:dyDescent="0.25">
      <c r="H783" s="40" t="s">
        <v>7906</v>
      </c>
      <c r="I783" s="40" t="s">
        <v>7907</v>
      </c>
      <c r="J783" s="43" t="s">
        <v>9813</v>
      </c>
      <c r="K783" s="40" t="s">
        <v>34</v>
      </c>
      <c r="L783" s="57">
        <v>1</v>
      </c>
    </row>
    <row r="784" spans="8:12" x14ac:dyDescent="0.25">
      <c r="H784" s="40" t="s">
        <v>7916</v>
      </c>
      <c r="I784" s="40" t="s">
        <v>7917</v>
      </c>
      <c r="J784" s="43" t="s">
        <v>9813</v>
      </c>
      <c r="K784" s="40" t="s">
        <v>93</v>
      </c>
      <c r="L784" s="57">
        <v>1</v>
      </c>
    </row>
    <row r="785" spans="8:12" x14ac:dyDescent="0.25">
      <c r="H785" s="40" t="s">
        <v>7929</v>
      </c>
      <c r="I785" s="40" t="s">
        <v>7930</v>
      </c>
      <c r="J785" s="43" t="s">
        <v>9813</v>
      </c>
      <c r="K785" s="40" t="s">
        <v>34</v>
      </c>
      <c r="L785" s="57">
        <v>1</v>
      </c>
    </row>
    <row r="786" spans="8:12" x14ac:dyDescent="0.25">
      <c r="H786" s="40" t="s">
        <v>7938</v>
      </c>
      <c r="I786" s="40" t="s">
        <v>7939</v>
      </c>
      <c r="J786" s="43" t="s">
        <v>9813</v>
      </c>
      <c r="K786" s="40" t="s">
        <v>93</v>
      </c>
      <c r="L786" s="57">
        <v>1</v>
      </c>
    </row>
    <row r="787" spans="8:12" x14ac:dyDescent="0.25">
      <c r="H787" s="40" t="s">
        <v>7950</v>
      </c>
      <c r="I787" s="40" t="s">
        <v>7951</v>
      </c>
      <c r="J787" s="43" t="s">
        <v>9813</v>
      </c>
      <c r="K787" s="40" t="s">
        <v>36</v>
      </c>
      <c r="L787" s="57">
        <v>1</v>
      </c>
    </row>
    <row r="788" spans="8:12" x14ac:dyDescent="0.25">
      <c r="H788" s="40" t="s">
        <v>7954</v>
      </c>
      <c r="I788" s="40" t="s">
        <v>7955</v>
      </c>
      <c r="J788" s="43" t="s">
        <v>9813</v>
      </c>
      <c r="K788" s="40" t="s">
        <v>487</v>
      </c>
      <c r="L788" s="57">
        <v>1</v>
      </c>
    </row>
    <row r="789" spans="8:12" x14ac:dyDescent="0.25">
      <c r="H789" s="40" t="s">
        <v>7960</v>
      </c>
      <c r="I789" s="40" t="s">
        <v>7961</v>
      </c>
      <c r="J789" s="43" t="s">
        <v>9813</v>
      </c>
      <c r="K789" s="40" t="s">
        <v>35</v>
      </c>
      <c r="L789" s="57">
        <v>1</v>
      </c>
    </row>
    <row r="790" spans="8:12" x14ac:dyDescent="0.25">
      <c r="H790" s="40" t="s">
        <v>7963</v>
      </c>
      <c r="I790" s="40" t="s">
        <v>7964</v>
      </c>
      <c r="J790" s="43" t="s">
        <v>9813</v>
      </c>
      <c r="K790" s="40" t="s">
        <v>93</v>
      </c>
      <c r="L790" s="57">
        <v>1</v>
      </c>
    </row>
    <row r="791" spans="8:12" x14ac:dyDescent="0.25">
      <c r="H791" s="40" t="s">
        <v>7967</v>
      </c>
      <c r="I791" s="40" t="s">
        <v>7968</v>
      </c>
      <c r="J791" s="43" t="s">
        <v>9813</v>
      </c>
      <c r="K791" s="40" t="s">
        <v>36</v>
      </c>
      <c r="L791" s="57">
        <v>1</v>
      </c>
    </row>
    <row r="792" spans="8:12" x14ac:dyDescent="0.25">
      <c r="H792" s="40" t="s">
        <v>7987</v>
      </c>
      <c r="I792" s="40" t="s">
        <v>7988</v>
      </c>
      <c r="J792" s="43" t="s">
        <v>9813</v>
      </c>
      <c r="K792" s="40" t="s">
        <v>93</v>
      </c>
      <c r="L792" s="57">
        <v>1</v>
      </c>
    </row>
    <row r="793" spans="8:12" x14ac:dyDescent="0.25">
      <c r="H793" s="40" t="s">
        <v>8020</v>
      </c>
      <c r="I793" s="40" t="s">
        <v>8021</v>
      </c>
      <c r="J793" s="43" t="s">
        <v>9813</v>
      </c>
      <c r="K793" s="40" t="s">
        <v>34</v>
      </c>
      <c r="L793" s="57">
        <v>1</v>
      </c>
    </row>
    <row r="794" spans="8:12" x14ac:dyDescent="0.25">
      <c r="H794" s="40" t="s">
        <v>8038</v>
      </c>
      <c r="I794" s="40" t="s">
        <v>8039</v>
      </c>
      <c r="J794" s="43" t="s">
        <v>9813</v>
      </c>
      <c r="K794" s="40" t="s">
        <v>34</v>
      </c>
      <c r="L794" s="57">
        <v>1</v>
      </c>
    </row>
    <row r="795" spans="8:12" x14ac:dyDescent="0.25">
      <c r="H795" s="40" t="s">
        <v>8046</v>
      </c>
      <c r="I795" s="40" t="s">
        <v>8047</v>
      </c>
      <c r="J795" s="43" t="s">
        <v>9813</v>
      </c>
      <c r="K795" s="40" t="s">
        <v>34</v>
      </c>
      <c r="L795" s="57">
        <v>1</v>
      </c>
    </row>
    <row r="796" spans="8:12" x14ac:dyDescent="0.25">
      <c r="H796" s="40" t="s">
        <v>8053</v>
      </c>
      <c r="I796" s="40" t="s">
        <v>8054</v>
      </c>
      <c r="J796" s="43" t="s">
        <v>9813</v>
      </c>
      <c r="K796" s="40" t="s">
        <v>34</v>
      </c>
      <c r="L796" s="57">
        <v>1</v>
      </c>
    </row>
    <row r="797" spans="8:12" x14ac:dyDescent="0.25">
      <c r="H797" s="40" t="s">
        <v>8060</v>
      </c>
      <c r="I797" s="40" t="s">
        <v>8061</v>
      </c>
      <c r="J797" s="43" t="s">
        <v>9813</v>
      </c>
      <c r="K797" s="40" t="s">
        <v>36</v>
      </c>
      <c r="L797" s="57">
        <v>1</v>
      </c>
    </row>
    <row r="798" spans="8:12" x14ac:dyDescent="0.25">
      <c r="H798" s="40" t="s">
        <v>8084</v>
      </c>
      <c r="I798" s="40" t="s">
        <v>8085</v>
      </c>
      <c r="J798" s="43" t="s">
        <v>9813</v>
      </c>
      <c r="K798" s="40" t="s">
        <v>36</v>
      </c>
      <c r="L798" s="57">
        <v>1</v>
      </c>
    </row>
    <row r="799" spans="8:12" x14ac:dyDescent="0.25">
      <c r="H799" s="40" t="s">
        <v>8112</v>
      </c>
      <c r="I799" s="40" t="s">
        <v>8113</v>
      </c>
      <c r="J799" s="43" t="s">
        <v>9813</v>
      </c>
      <c r="K799" s="40" t="s">
        <v>34</v>
      </c>
      <c r="L799" s="57">
        <v>1</v>
      </c>
    </row>
    <row r="800" spans="8:12" x14ac:dyDescent="0.25">
      <c r="H800" s="40" t="s">
        <v>8122</v>
      </c>
      <c r="I800" s="40" t="s">
        <v>8123</v>
      </c>
      <c r="J800" s="43" t="s">
        <v>9813</v>
      </c>
      <c r="K800" s="40" t="s">
        <v>34</v>
      </c>
      <c r="L800" s="57">
        <v>1</v>
      </c>
    </row>
    <row r="801" spans="8:12" x14ac:dyDescent="0.25">
      <c r="H801" s="40" t="s">
        <v>8129</v>
      </c>
      <c r="I801" s="40" t="s">
        <v>8130</v>
      </c>
      <c r="J801" s="43" t="s">
        <v>9813</v>
      </c>
      <c r="K801" s="40" t="s">
        <v>34</v>
      </c>
      <c r="L801" s="57">
        <v>1</v>
      </c>
    </row>
    <row r="802" spans="8:12" x14ac:dyDescent="0.25">
      <c r="H802" s="40" t="s">
        <v>8132</v>
      </c>
      <c r="I802" s="40" t="s">
        <v>8133</v>
      </c>
      <c r="J802" s="43" t="s">
        <v>9813</v>
      </c>
      <c r="K802" s="40" t="s">
        <v>34</v>
      </c>
      <c r="L802" s="57">
        <v>1</v>
      </c>
    </row>
    <row r="803" spans="8:12" x14ac:dyDescent="0.25">
      <c r="H803" s="40" t="s">
        <v>8180</v>
      </c>
      <c r="I803" s="40" t="s">
        <v>8181</v>
      </c>
      <c r="J803" s="43" t="s">
        <v>9813</v>
      </c>
      <c r="K803" s="40" t="s">
        <v>93</v>
      </c>
      <c r="L803" s="57">
        <v>1</v>
      </c>
    </row>
    <row r="804" spans="8:12" x14ac:dyDescent="0.25">
      <c r="H804" s="40" t="s">
        <v>8192</v>
      </c>
      <c r="I804" s="40" t="s">
        <v>8193</v>
      </c>
      <c r="J804" s="43" t="s">
        <v>9813</v>
      </c>
      <c r="K804" s="40" t="s">
        <v>34</v>
      </c>
      <c r="L804" s="57">
        <v>1</v>
      </c>
    </row>
    <row r="805" spans="8:12" x14ac:dyDescent="0.25">
      <c r="H805" s="40" t="s">
        <v>8206</v>
      </c>
      <c r="I805" s="40" t="s">
        <v>8207</v>
      </c>
      <c r="J805" s="43" t="s">
        <v>9813</v>
      </c>
      <c r="K805" s="40" t="s">
        <v>34</v>
      </c>
      <c r="L805" s="57">
        <v>1</v>
      </c>
    </row>
    <row r="806" spans="8:12" x14ac:dyDescent="0.25">
      <c r="H806" s="40">
        <v>40665847</v>
      </c>
      <c r="I806" s="40" t="s">
        <v>1433</v>
      </c>
      <c r="J806" s="43" t="s">
        <v>9813</v>
      </c>
      <c r="K806" s="40" t="s">
        <v>34</v>
      </c>
      <c r="L806" s="57">
        <v>1</v>
      </c>
    </row>
    <row r="807" spans="8:12" x14ac:dyDescent="0.25">
      <c r="H807" s="40" t="s">
        <v>5351</v>
      </c>
      <c r="I807" s="40" t="s">
        <v>5352</v>
      </c>
      <c r="J807" s="43" t="s">
        <v>9813</v>
      </c>
      <c r="K807" s="40" t="s">
        <v>93</v>
      </c>
      <c r="L807" s="57">
        <v>1</v>
      </c>
    </row>
    <row r="808" spans="8:12" x14ac:dyDescent="0.25">
      <c r="H808" s="40" t="s">
        <v>8529</v>
      </c>
      <c r="I808" s="40" t="s">
        <v>8530</v>
      </c>
      <c r="J808" s="43" t="s">
        <v>9813</v>
      </c>
      <c r="K808" s="40" t="s">
        <v>99</v>
      </c>
      <c r="L808" s="57">
        <v>1</v>
      </c>
    </row>
    <row r="809" spans="8:12" x14ac:dyDescent="0.25">
      <c r="H809" s="40" t="s">
        <v>8565</v>
      </c>
      <c r="I809" s="40" t="s">
        <v>359</v>
      </c>
      <c r="J809" s="43" t="s">
        <v>9813</v>
      </c>
      <c r="K809" s="40" t="s">
        <v>36</v>
      </c>
      <c r="L809" s="57">
        <v>1</v>
      </c>
    </row>
    <row r="810" spans="8:12" x14ac:dyDescent="0.25">
      <c r="H810" s="40" t="s">
        <v>8569</v>
      </c>
      <c r="I810" s="40" t="s">
        <v>10418</v>
      </c>
      <c r="J810" s="43" t="s">
        <v>9813</v>
      </c>
      <c r="K810" s="40" t="s">
        <v>34</v>
      </c>
      <c r="L810" s="57">
        <v>1</v>
      </c>
    </row>
    <row r="811" spans="8:12" x14ac:dyDescent="0.25">
      <c r="H811" s="40" t="s">
        <v>8570</v>
      </c>
      <c r="I811" s="40" t="s">
        <v>360</v>
      </c>
      <c r="J811" s="43" t="s">
        <v>9813</v>
      </c>
      <c r="K811" s="40" t="s">
        <v>93</v>
      </c>
      <c r="L811" s="57">
        <v>1</v>
      </c>
    </row>
    <row r="812" spans="8:12" x14ac:dyDescent="0.25">
      <c r="H812" s="40" t="s">
        <v>8573</v>
      </c>
      <c r="I812" s="40" t="s">
        <v>364</v>
      </c>
      <c r="J812" s="43" t="s">
        <v>9813</v>
      </c>
      <c r="K812" s="40" t="s">
        <v>99</v>
      </c>
      <c r="L812" s="57">
        <v>1</v>
      </c>
    </row>
    <row r="813" spans="8:12" x14ac:dyDescent="0.25">
      <c r="H813" s="40" t="s">
        <v>8574</v>
      </c>
      <c r="I813" s="40" t="s">
        <v>365</v>
      </c>
      <c r="J813" s="43" t="s">
        <v>9813</v>
      </c>
      <c r="K813" s="40" t="s">
        <v>487</v>
      </c>
      <c r="L813" s="57">
        <v>1</v>
      </c>
    </row>
    <row r="814" spans="8:12" x14ac:dyDescent="0.25">
      <c r="H814" s="40" t="s">
        <v>8578</v>
      </c>
      <c r="I814" s="40" t="s">
        <v>366</v>
      </c>
      <c r="J814" s="43" t="s">
        <v>9813</v>
      </c>
      <c r="K814" s="40" t="s">
        <v>93</v>
      </c>
      <c r="L814" s="57">
        <v>1</v>
      </c>
    </row>
    <row r="815" spans="8:12" x14ac:dyDescent="0.25">
      <c r="H815" s="40" t="s">
        <v>8588</v>
      </c>
      <c r="I815" s="40" t="s">
        <v>367</v>
      </c>
      <c r="J815" s="43" t="s">
        <v>9813</v>
      </c>
      <c r="K815" s="40" t="s">
        <v>93</v>
      </c>
      <c r="L815" s="57">
        <v>1</v>
      </c>
    </row>
    <row r="816" spans="8:12" x14ac:dyDescent="0.25">
      <c r="H816" s="40" t="s">
        <v>8589</v>
      </c>
      <c r="I816" s="40" t="s">
        <v>368</v>
      </c>
      <c r="J816" s="43" t="s">
        <v>9813</v>
      </c>
      <c r="K816" s="40" t="s">
        <v>34</v>
      </c>
      <c r="L816" s="57">
        <v>1</v>
      </c>
    </row>
    <row r="817" spans="8:12" x14ac:dyDescent="0.25">
      <c r="H817" s="40" t="s">
        <v>8592</v>
      </c>
      <c r="I817" s="40" t="s">
        <v>369</v>
      </c>
      <c r="J817" s="43" t="s">
        <v>9813</v>
      </c>
      <c r="K817" s="40" t="s">
        <v>34</v>
      </c>
      <c r="L817" s="57">
        <v>1</v>
      </c>
    </row>
    <row r="818" spans="8:12" x14ac:dyDescent="0.25">
      <c r="H818" s="40" t="s">
        <v>8597</v>
      </c>
      <c r="I818" s="40" t="s">
        <v>376</v>
      </c>
      <c r="J818" s="43" t="s">
        <v>9813</v>
      </c>
      <c r="K818" s="40" t="s">
        <v>99</v>
      </c>
      <c r="L818" s="57">
        <v>1</v>
      </c>
    </row>
    <row r="819" spans="8:12" x14ac:dyDescent="0.25">
      <c r="H819" s="40" t="s">
        <v>8599</v>
      </c>
      <c r="I819" s="40" t="s">
        <v>381</v>
      </c>
      <c r="J819" s="43" t="s">
        <v>9813</v>
      </c>
      <c r="K819" s="40" t="s">
        <v>131</v>
      </c>
      <c r="L819" s="57">
        <v>1</v>
      </c>
    </row>
    <row r="820" spans="8:12" x14ac:dyDescent="0.25">
      <c r="H820" s="40" t="s">
        <v>8600</v>
      </c>
      <c r="I820" s="40" t="s">
        <v>388</v>
      </c>
      <c r="J820" s="43" t="s">
        <v>9813</v>
      </c>
      <c r="K820" s="40" t="s">
        <v>93</v>
      </c>
      <c r="L820" s="57">
        <v>1</v>
      </c>
    </row>
    <row r="821" spans="8:12" x14ac:dyDescent="0.25">
      <c r="H821" s="40" t="s">
        <v>8613</v>
      </c>
      <c r="I821" s="40" t="s">
        <v>8614</v>
      </c>
      <c r="J821" s="43" t="s">
        <v>9813</v>
      </c>
      <c r="K821" s="40" t="s">
        <v>34</v>
      </c>
      <c r="L821" s="57">
        <v>1</v>
      </c>
    </row>
    <row r="822" spans="8:12" x14ac:dyDescent="0.25">
      <c r="H822" s="40" t="s">
        <v>8727</v>
      </c>
      <c r="I822" s="40" t="s">
        <v>8728</v>
      </c>
      <c r="J822" s="43" t="s">
        <v>9813</v>
      </c>
      <c r="K822" s="40" t="s">
        <v>93</v>
      </c>
      <c r="L822" s="57">
        <v>1</v>
      </c>
    </row>
    <row r="823" spans="8:12" x14ac:dyDescent="0.25">
      <c r="H823" s="40">
        <v>10249110</v>
      </c>
      <c r="I823" s="40" t="s">
        <v>8794</v>
      </c>
      <c r="J823" s="43" t="s">
        <v>9813</v>
      </c>
      <c r="K823" s="40" t="s">
        <v>93</v>
      </c>
      <c r="L823" s="57">
        <v>1</v>
      </c>
    </row>
    <row r="824" spans="8:12" x14ac:dyDescent="0.25">
      <c r="H824" s="40">
        <v>40978751</v>
      </c>
      <c r="I824" s="40" t="s">
        <v>8796</v>
      </c>
      <c r="J824" s="43" t="s">
        <v>9813</v>
      </c>
      <c r="K824" s="40" t="s">
        <v>93</v>
      </c>
      <c r="L824" s="57">
        <v>1</v>
      </c>
    </row>
    <row r="825" spans="8:12" x14ac:dyDescent="0.25">
      <c r="H825" s="40">
        <v>80086494</v>
      </c>
      <c r="I825" s="40" t="s">
        <v>8800</v>
      </c>
      <c r="J825" s="43" t="s">
        <v>9813</v>
      </c>
      <c r="K825" s="40" t="s">
        <v>35</v>
      </c>
      <c r="L825" s="57">
        <v>1</v>
      </c>
    </row>
    <row r="826" spans="8:12" x14ac:dyDescent="0.25">
      <c r="H826" s="40" t="s">
        <v>8802</v>
      </c>
      <c r="I826" s="40" t="s">
        <v>8803</v>
      </c>
      <c r="J826" s="43" t="s">
        <v>9813</v>
      </c>
      <c r="K826" s="40" t="s">
        <v>93</v>
      </c>
      <c r="L826" s="57">
        <v>1</v>
      </c>
    </row>
    <row r="827" spans="8:12" x14ac:dyDescent="0.25">
      <c r="H827" s="40">
        <v>73213668</v>
      </c>
      <c r="I827" s="40" t="s">
        <v>8809</v>
      </c>
      <c r="J827" s="43" t="s">
        <v>9813</v>
      </c>
      <c r="K827" s="40" t="s">
        <v>34</v>
      </c>
      <c r="L827" s="57">
        <v>1</v>
      </c>
    </row>
    <row r="828" spans="8:12" x14ac:dyDescent="0.25">
      <c r="H828" s="40">
        <v>75417860</v>
      </c>
      <c r="I828" s="40" t="s">
        <v>8811</v>
      </c>
      <c r="J828" s="43" t="s">
        <v>9813</v>
      </c>
      <c r="K828" s="40" t="s">
        <v>34</v>
      </c>
      <c r="L828" s="57">
        <v>1</v>
      </c>
    </row>
    <row r="829" spans="8:12" x14ac:dyDescent="0.25">
      <c r="H829" s="40">
        <v>42323924</v>
      </c>
      <c r="I829" s="40" t="s">
        <v>8826</v>
      </c>
      <c r="J829" s="43" t="s">
        <v>9813</v>
      </c>
      <c r="K829" s="40" t="s">
        <v>99</v>
      </c>
      <c r="L829" s="57">
        <v>1</v>
      </c>
    </row>
    <row r="830" spans="8:12" x14ac:dyDescent="0.25">
      <c r="H830" s="40">
        <v>42693465</v>
      </c>
      <c r="I830" s="40" t="s">
        <v>8845</v>
      </c>
      <c r="J830" s="43" t="s">
        <v>9813</v>
      </c>
      <c r="K830" s="40" t="s">
        <v>35</v>
      </c>
      <c r="L830" s="57">
        <v>1</v>
      </c>
    </row>
    <row r="831" spans="8:12" x14ac:dyDescent="0.25">
      <c r="H831" s="40">
        <v>45600941</v>
      </c>
      <c r="I831" s="40" t="s">
        <v>8847</v>
      </c>
      <c r="J831" s="43" t="s">
        <v>9813</v>
      </c>
      <c r="K831" s="40" t="s">
        <v>93</v>
      </c>
      <c r="L831" s="57">
        <v>1</v>
      </c>
    </row>
    <row r="832" spans="8:12" x14ac:dyDescent="0.25">
      <c r="H832" s="40">
        <v>77214273</v>
      </c>
      <c r="I832" s="40" t="s">
        <v>8863</v>
      </c>
      <c r="J832" s="43" t="s">
        <v>9813</v>
      </c>
      <c r="K832" s="40" t="s">
        <v>34</v>
      </c>
      <c r="L832" s="57">
        <v>1</v>
      </c>
    </row>
    <row r="833" spans="8:12" x14ac:dyDescent="0.25">
      <c r="H833" s="40">
        <v>48807471</v>
      </c>
      <c r="I833" s="40" t="s">
        <v>8871</v>
      </c>
      <c r="J833" s="43" t="s">
        <v>9813</v>
      </c>
      <c r="K833" s="40" t="s">
        <v>99</v>
      </c>
      <c r="L833" s="57">
        <v>1</v>
      </c>
    </row>
    <row r="834" spans="8:12" x14ac:dyDescent="0.25">
      <c r="H834" s="40">
        <v>97779337</v>
      </c>
      <c r="I834" s="40" t="s">
        <v>8895</v>
      </c>
      <c r="J834" s="43" t="s">
        <v>9813</v>
      </c>
      <c r="K834" s="40" t="s">
        <v>35</v>
      </c>
      <c r="L834" s="57">
        <v>1</v>
      </c>
    </row>
    <row r="835" spans="8:12" x14ac:dyDescent="0.25">
      <c r="H835" s="40" t="s">
        <v>8906</v>
      </c>
      <c r="I835" s="40" t="s">
        <v>8907</v>
      </c>
      <c r="J835" s="43" t="s">
        <v>9813</v>
      </c>
      <c r="K835" s="40" t="s">
        <v>93</v>
      </c>
      <c r="L835" s="57">
        <v>1</v>
      </c>
    </row>
    <row r="836" spans="8:12" x14ac:dyDescent="0.25">
      <c r="H836" s="40" t="s">
        <v>8909</v>
      </c>
      <c r="I836" s="40" t="s">
        <v>8910</v>
      </c>
      <c r="J836" s="43" t="s">
        <v>9813</v>
      </c>
      <c r="K836" s="40" t="s">
        <v>34</v>
      </c>
      <c r="L836" s="57">
        <v>1</v>
      </c>
    </row>
    <row r="837" spans="8:12" x14ac:dyDescent="0.25">
      <c r="H837" s="40" t="s">
        <v>8915</v>
      </c>
      <c r="I837" s="40" t="s">
        <v>8916</v>
      </c>
      <c r="J837" s="43" t="s">
        <v>9813</v>
      </c>
      <c r="K837" s="40" t="s">
        <v>36</v>
      </c>
      <c r="L837" s="57">
        <v>1</v>
      </c>
    </row>
    <row r="838" spans="8:12" x14ac:dyDescent="0.25">
      <c r="H838" s="40" t="s">
        <v>8941</v>
      </c>
      <c r="I838" s="40" t="s">
        <v>8942</v>
      </c>
      <c r="J838" s="43" t="s">
        <v>9813</v>
      </c>
      <c r="K838" s="40" t="s">
        <v>93</v>
      </c>
      <c r="L838" s="57">
        <v>1</v>
      </c>
    </row>
    <row r="839" spans="8:12" x14ac:dyDescent="0.25">
      <c r="H839" s="40">
        <v>41119583</v>
      </c>
      <c r="I839" s="40" t="s">
        <v>8963</v>
      </c>
      <c r="J839" s="43" t="s">
        <v>9813</v>
      </c>
      <c r="K839" s="40" t="s">
        <v>36</v>
      </c>
      <c r="L839" s="57">
        <v>1</v>
      </c>
    </row>
    <row r="840" spans="8:12" x14ac:dyDescent="0.25">
      <c r="H840" s="40" t="s">
        <v>8978</v>
      </c>
      <c r="I840" s="40" t="s">
        <v>8979</v>
      </c>
      <c r="J840" s="43" t="s">
        <v>9813</v>
      </c>
      <c r="K840" s="40" t="s">
        <v>93</v>
      </c>
      <c r="L840" s="57">
        <v>1</v>
      </c>
    </row>
    <row r="841" spans="8:12" x14ac:dyDescent="0.25">
      <c r="H841" s="40" t="s">
        <v>8981</v>
      </c>
      <c r="I841" s="40" t="s">
        <v>8982</v>
      </c>
      <c r="J841" s="43" t="s">
        <v>9813</v>
      </c>
      <c r="K841" s="40" t="s">
        <v>34</v>
      </c>
      <c r="L841" s="57">
        <v>1</v>
      </c>
    </row>
    <row r="842" spans="8:12" x14ac:dyDescent="0.25">
      <c r="H842" s="40" t="s">
        <v>9000</v>
      </c>
      <c r="I842" s="40" t="s">
        <v>9001</v>
      </c>
      <c r="J842" s="43" t="s">
        <v>9813</v>
      </c>
      <c r="K842" s="40" t="s">
        <v>93</v>
      </c>
      <c r="L842" s="57">
        <v>1</v>
      </c>
    </row>
    <row r="843" spans="8:12" x14ac:dyDescent="0.25">
      <c r="H843" s="40" t="s">
        <v>9005</v>
      </c>
      <c r="I843" s="40" t="s">
        <v>9006</v>
      </c>
      <c r="J843" s="43" t="s">
        <v>9813</v>
      </c>
      <c r="K843" s="40" t="s">
        <v>93</v>
      </c>
      <c r="L843" s="57">
        <v>1</v>
      </c>
    </row>
    <row r="844" spans="8:12" x14ac:dyDescent="0.25">
      <c r="H844" s="40" t="s">
        <v>9012</v>
      </c>
      <c r="I844" s="40" t="s">
        <v>9013</v>
      </c>
      <c r="J844" s="43" t="s">
        <v>9813</v>
      </c>
      <c r="K844" s="40" t="s">
        <v>34</v>
      </c>
      <c r="L844" s="57">
        <v>1</v>
      </c>
    </row>
    <row r="845" spans="8:12" x14ac:dyDescent="0.25">
      <c r="H845" s="40" t="s">
        <v>9018</v>
      </c>
      <c r="I845" s="40" t="s">
        <v>9019</v>
      </c>
      <c r="J845" s="43" t="s">
        <v>9813</v>
      </c>
      <c r="K845" s="40" t="s">
        <v>93</v>
      </c>
      <c r="L845" s="57">
        <v>1</v>
      </c>
    </row>
    <row r="846" spans="8:12" x14ac:dyDescent="0.25">
      <c r="H846" s="40" t="s">
        <v>9024</v>
      </c>
      <c r="I846" s="40" t="s">
        <v>9025</v>
      </c>
      <c r="J846" s="43" t="s">
        <v>9813</v>
      </c>
      <c r="K846" s="40" t="s">
        <v>35</v>
      </c>
      <c r="L846" s="57">
        <v>1</v>
      </c>
    </row>
    <row r="847" spans="8:12" x14ac:dyDescent="0.25">
      <c r="H847" s="40" t="s">
        <v>9040</v>
      </c>
      <c r="I847" s="40" t="s">
        <v>9041</v>
      </c>
      <c r="J847" s="43" t="s">
        <v>9813</v>
      </c>
      <c r="K847" s="40" t="s">
        <v>36</v>
      </c>
      <c r="L847" s="57">
        <v>1</v>
      </c>
    </row>
    <row r="848" spans="8:12" x14ac:dyDescent="0.25">
      <c r="H848" s="40" t="s">
        <v>9049</v>
      </c>
      <c r="I848" s="40" t="s">
        <v>9050</v>
      </c>
      <c r="J848" s="43" t="s">
        <v>9813</v>
      </c>
      <c r="K848" s="40" t="s">
        <v>93</v>
      </c>
      <c r="L848" s="57">
        <v>1</v>
      </c>
    </row>
    <row r="849" spans="8:12" x14ac:dyDescent="0.25">
      <c r="H849" s="40" t="s">
        <v>9051</v>
      </c>
      <c r="I849" s="40" t="s">
        <v>9052</v>
      </c>
      <c r="J849" s="43" t="s">
        <v>9813</v>
      </c>
      <c r="K849" s="40" t="s">
        <v>34</v>
      </c>
      <c r="L849" s="57">
        <v>1</v>
      </c>
    </row>
    <row r="850" spans="8:12" x14ac:dyDescent="0.25">
      <c r="H850" s="40" t="s">
        <v>9054</v>
      </c>
      <c r="I850" s="40" t="s">
        <v>9055</v>
      </c>
      <c r="J850" s="43" t="s">
        <v>9813</v>
      </c>
      <c r="K850" s="40" t="s">
        <v>34</v>
      </c>
      <c r="L850" s="57">
        <v>1</v>
      </c>
    </row>
    <row r="851" spans="8:12" x14ac:dyDescent="0.25">
      <c r="H851" s="40" t="s">
        <v>9073</v>
      </c>
      <c r="I851" s="40" t="s">
        <v>9074</v>
      </c>
      <c r="J851" s="43" t="s">
        <v>9813</v>
      </c>
      <c r="K851" s="40" t="s">
        <v>35</v>
      </c>
      <c r="L851" s="57">
        <v>1</v>
      </c>
    </row>
    <row r="852" spans="8:12" x14ac:dyDescent="0.25">
      <c r="H852" s="40" t="s">
        <v>9079</v>
      </c>
      <c r="I852" s="40" t="s">
        <v>9080</v>
      </c>
      <c r="J852" s="43" t="s">
        <v>9813</v>
      </c>
      <c r="K852" s="40" t="s">
        <v>93</v>
      </c>
      <c r="L852" s="57">
        <v>1</v>
      </c>
    </row>
    <row r="853" spans="8:12" x14ac:dyDescent="0.25">
      <c r="H853" s="40" t="s">
        <v>9082</v>
      </c>
      <c r="I853" s="40" t="s">
        <v>9083</v>
      </c>
      <c r="J853" s="43" t="s">
        <v>9813</v>
      </c>
      <c r="K853" s="40" t="s">
        <v>36</v>
      </c>
      <c r="L853" s="57">
        <v>1</v>
      </c>
    </row>
    <row r="854" spans="8:12" x14ac:dyDescent="0.25">
      <c r="H854" s="40" t="s">
        <v>9208</v>
      </c>
      <c r="I854" s="40" t="s">
        <v>9209</v>
      </c>
      <c r="J854" s="43" t="s">
        <v>9813</v>
      </c>
      <c r="K854" s="40" t="s">
        <v>93</v>
      </c>
      <c r="L854" s="57">
        <v>1</v>
      </c>
    </row>
    <row r="855" spans="8:12" x14ac:dyDescent="0.25">
      <c r="H855" s="40" t="s">
        <v>9211</v>
      </c>
      <c r="I855" s="40" t="s">
        <v>9212</v>
      </c>
      <c r="J855" s="43" t="s">
        <v>9813</v>
      </c>
      <c r="K855" s="40" t="s">
        <v>35</v>
      </c>
      <c r="L855" s="57">
        <v>1</v>
      </c>
    </row>
    <row r="856" spans="8:12" x14ac:dyDescent="0.25">
      <c r="H856" s="40" t="s">
        <v>9214</v>
      </c>
      <c r="I856" s="40" t="s">
        <v>9215</v>
      </c>
      <c r="J856" s="43" t="s">
        <v>9813</v>
      </c>
      <c r="K856" s="40" t="s">
        <v>34</v>
      </c>
      <c r="L856" s="57">
        <v>1</v>
      </c>
    </row>
    <row r="857" spans="8:12" x14ac:dyDescent="0.25">
      <c r="H857" s="40" t="s">
        <v>9237</v>
      </c>
      <c r="I857" s="40" t="s">
        <v>9238</v>
      </c>
      <c r="J857" s="43" t="s">
        <v>9813</v>
      </c>
      <c r="K857" s="40" t="s">
        <v>35</v>
      </c>
      <c r="L857" s="57">
        <v>1</v>
      </c>
    </row>
    <row r="858" spans="8:12" x14ac:dyDescent="0.25">
      <c r="H858" s="41"/>
      <c r="I858" s="40" t="s">
        <v>10350</v>
      </c>
      <c r="J858" s="43" t="s">
        <v>9813</v>
      </c>
      <c r="K858" s="40" t="s">
        <v>35</v>
      </c>
      <c r="L858" s="57">
        <v>1</v>
      </c>
    </row>
    <row r="859" spans="8:12" x14ac:dyDescent="0.25">
      <c r="H859" s="40" t="s">
        <v>9270</v>
      </c>
      <c r="I859" s="40" t="s">
        <v>885</v>
      </c>
      <c r="J859" s="43" t="s">
        <v>9813</v>
      </c>
      <c r="K859" s="40" t="s">
        <v>34</v>
      </c>
      <c r="L859" s="57">
        <v>1</v>
      </c>
    </row>
    <row r="860" spans="8:12" x14ac:dyDescent="0.25">
      <c r="H860" s="40" t="s">
        <v>9280</v>
      </c>
      <c r="I860" s="40" t="s">
        <v>9281</v>
      </c>
      <c r="J860" s="43" t="s">
        <v>9818</v>
      </c>
      <c r="K860" s="40" t="s">
        <v>93</v>
      </c>
      <c r="L860" s="57">
        <v>1</v>
      </c>
    </row>
    <row r="861" spans="8:12" x14ac:dyDescent="0.25">
      <c r="H861" s="40" t="s">
        <v>9291</v>
      </c>
      <c r="I861" s="40" t="s">
        <v>9292</v>
      </c>
      <c r="J861" s="43" t="s">
        <v>9813</v>
      </c>
      <c r="K861" s="40" t="s">
        <v>99</v>
      </c>
      <c r="L861" s="57">
        <v>1</v>
      </c>
    </row>
    <row r="862" spans="8:12" x14ac:dyDescent="0.25">
      <c r="H862" s="40" t="s">
        <v>9294</v>
      </c>
      <c r="I862" s="40" t="s">
        <v>9295</v>
      </c>
      <c r="J862" s="43" t="s">
        <v>9813</v>
      </c>
      <c r="K862" s="40" t="s">
        <v>131</v>
      </c>
      <c r="L862" s="57">
        <v>1</v>
      </c>
    </row>
    <row r="863" spans="8:12" x14ac:dyDescent="0.25">
      <c r="H863" s="40" t="s">
        <v>9297</v>
      </c>
      <c r="I863" s="40" t="s">
        <v>9298</v>
      </c>
      <c r="J863" s="43" t="s">
        <v>9813</v>
      </c>
      <c r="K863" s="40" t="s">
        <v>131</v>
      </c>
      <c r="L863" s="57">
        <v>1</v>
      </c>
    </row>
    <row r="864" spans="8:12" x14ac:dyDescent="0.25">
      <c r="H864" s="40" t="s">
        <v>9308</v>
      </c>
      <c r="I864" s="40" t="s">
        <v>9309</v>
      </c>
      <c r="J864" s="43" t="s">
        <v>9813</v>
      </c>
      <c r="K864" s="40" t="s">
        <v>131</v>
      </c>
      <c r="L864" s="57">
        <v>1</v>
      </c>
    </row>
    <row r="865" spans="8:12" x14ac:dyDescent="0.25">
      <c r="H865" s="40">
        <v>43210363</v>
      </c>
      <c r="I865" s="40" t="s">
        <v>9339</v>
      </c>
      <c r="J865" s="43" t="s">
        <v>9813</v>
      </c>
      <c r="K865" s="40" t="s">
        <v>36</v>
      </c>
      <c r="L865" s="57">
        <v>1</v>
      </c>
    </row>
    <row r="866" spans="8:12" x14ac:dyDescent="0.25">
      <c r="H866" s="40" t="s">
        <v>9354</v>
      </c>
      <c r="I866" s="40" t="s">
        <v>915</v>
      </c>
      <c r="J866" s="43" t="s">
        <v>9813</v>
      </c>
      <c r="K866" s="40" t="s">
        <v>93</v>
      </c>
      <c r="L866" s="57">
        <v>1</v>
      </c>
    </row>
    <row r="867" spans="8:12" x14ac:dyDescent="0.25">
      <c r="H867" s="40" t="s">
        <v>9378</v>
      </c>
      <c r="I867" s="40" t="s">
        <v>9379</v>
      </c>
      <c r="J867" s="43" t="s">
        <v>9813</v>
      </c>
      <c r="K867" s="40" t="s">
        <v>34</v>
      </c>
      <c r="L867" s="57">
        <v>1</v>
      </c>
    </row>
    <row r="868" spans="8:12" x14ac:dyDescent="0.25">
      <c r="H868" s="40">
        <v>44034859</v>
      </c>
      <c r="I868" s="40" t="s">
        <v>9388</v>
      </c>
      <c r="J868" s="43" t="s">
        <v>9813</v>
      </c>
      <c r="K868" s="40" t="s">
        <v>36</v>
      </c>
      <c r="L868" s="57">
        <v>1</v>
      </c>
    </row>
    <row r="869" spans="8:12" x14ac:dyDescent="0.25">
      <c r="H869" s="40" t="s">
        <v>9395</v>
      </c>
      <c r="I869" s="40" t="s">
        <v>9396</v>
      </c>
      <c r="J869" s="43" t="s">
        <v>9813</v>
      </c>
      <c r="K869" s="40" t="s">
        <v>34</v>
      </c>
      <c r="L869" s="57">
        <v>1</v>
      </c>
    </row>
    <row r="870" spans="8:12" x14ac:dyDescent="0.25">
      <c r="H870" s="40" t="s">
        <v>9415</v>
      </c>
      <c r="I870" s="40" t="s">
        <v>9416</v>
      </c>
      <c r="J870" s="43" t="s">
        <v>9813</v>
      </c>
      <c r="K870" s="40" t="s">
        <v>34</v>
      </c>
      <c r="L870" s="57">
        <v>1</v>
      </c>
    </row>
    <row r="871" spans="8:12" x14ac:dyDescent="0.25">
      <c r="H871" s="40" t="s">
        <v>9481</v>
      </c>
      <c r="I871" s="40" t="s">
        <v>9482</v>
      </c>
      <c r="J871" s="43" t="s">
        <v>9813</v>
      </c>
      <c r="K871" s="40" t="s">
        <v>34</v>
      </c>
      <c r="L871" s="57">
        <v>1</v>
      </c>
    </row>
    <row r="872" spans="8:12" x14ac:dyDescent="0.25">
      <c r="H872" s="40" t="s">
        <v>9489</v>
      </c>
      <c r="I872" s="40" t="s">
        <v>9490</v>
      </c>
      <c r="J872" s="43" t="s">
        <v>9813</v>
      </c>
      <c r="K872" s="40" t="s">
        <v>34</v>
      </c>
      <c r="L872" s="57">
        <v>1</v>
      </c>
    </row>
    <row r="873" spans="8:12" x14ac:dyDescent="0.25">
      <c r="H873" s="40" t="s">
        <v>9492</v>
      </c>
      <c r="I873" s="40" t="s">
        <v>9493</v>
      </c>
      <c r="J873" s="43" t="s">
        <v>9813</v>
      </c>
      <c r="K873" s="40" t="s">
        <v>34</v>
      </c>
      <c r="L873" s="57">
        <v>1</v>
      </c>
    </row>
    <row r="874" spans="8:12" x14ac:dyDescent="0.25">
      <c r="H874" s="40" t="s">
        <v>9498</v>
      </c>
      <c r="I874" s="40" t="s">
        <v>9499</v>
      </c>
      <c r="J874" s="43" t="s">
        <v>9813</v>
      </c>
      <c r="K874" s="40" t="s">
        <v>34</v>
      </c>
      <c r="L874" s="57">
        <v>1</v>
      </c>
    </row>
    <row r="875" spans="8:12" x14ac:dyDescent="0.25">
      <c r="H875" s="40" t="s">
        <v>9501</v>
      </c>
      <c r="I875" s="40" t="s">
        <v>9502</v>
      </c>
      <c r="J875" s="43" t="s">
        <v>9813</v>
      </c>
      <c r="K875" s="40" t="s">
        <v>34</v>
      </c>
      <c r="L875" s="57">
        <v>1</v>
      </c>
    </row>
    <row r="876" spans="8:12" x14ac:dyDescent="0.25">
      <c r="H876" s="40" t="s">
        <v>9504</v>
      </c>
      <c r="I876" s="40" t="s">
        <v>9505</v>
      </c>
      <c r="J876" s="43" t="s">
        <v>9813</v>
      </c>
      <c r="K876" s="40" t="s">
        <v>34</v>
      </c>
      <c r="L876" s="57">
        <v>1</v>
      </c>
    </row>
    <row r="877" spans="8:12" x14ac:dyDescent="0.25">
      <c r="H877" s="40" t="s">
        <v>9520</v>
      </c>
      <c r="I877" s="40" t="s">
        <v>9521</v>
      </c>
      <c r="J877" s="43" t="s">
        <v>9813</v>
      </c>
      <c r="K877" s="40" t="s">
        <v>93</v>
      </c>
      <c r="L877" s="57">
        <v>1</v>
      </c>
    </row>
    <row r="878" spans="8:12" x14ac:dyDescent="0.25">
      <c r="H878" s="40" t="s">
        <v>9530</v>
      </c>
      <c r="I878" s="40" t="s">
        <v>9531</v>
      </c>
      <c r="J878" s="43" t="s">
        <v>9813</v>
      </c>
      <c r="K878" s="40" t="s">
        <v>34</v>
      </c>
      <c r="L878" s="57">
        <v>1</v>
      </c>
    </row>
    <row r="879" spans="8:12" x14ac:dyDescent="0.25">
      <c r="H879" s="40">
        <v>40480990</v>
      </c>
      <c r="I879" s="40" t="s">
        <v>9542</v>
      </c>
      <c r="J879" s="43" t="s">
        <v>9813</v>
      </c>
      <c r="K879" s="40" t="s">
        <v>35</v>
      </c>
      <c r="L879" s="57">
        <v>1</v>
      </c>
    </row>
    <row r="880" spans="8:12" x14ac:dyDescent="0.25">
      <c r="H880" s="40">
        <v>73322707</v>
      </c>
      <c r="I880" s="40" t="s">
        <v>9557</v>
      </c>
      <c r="J880" s="43" t="s">
        <v>9813</v>
      </c>
      <c r="K880" s="40" t="s">
        <v>93</v>
      </c>
      <c r="L880" s="57">
        <v>1</v>
      </c>
    </row>
    <row r="881" spans="8:12" x14ac:dyDescent="0.25">
      <c r="H881" s="40">
        <v>41526626</v>
      </c>
      <c r="I881" s="40" t="s">
        <v>731</v>
      </c>
      <c r="J881" s="43" t="s">
        <v>9813</v>
      </c>
      <c r="K881" s="40" t="s">
        <v>93</v>
      </c>
      <c r="L881" s="57">
        <v>1</v>
      </c>
    </row>
    <row r="882" spans="8:12" x14ac:dyDescent="0.25">
      <c r="H882" s="40" t="s">
        <v>9567</v>
      </c>
      <c r="I882" s="40" t="s">
        <v>161</v>
      </c>
      <c r="J882" s="43" t="s">
        <v>9813</v>
      </c>
      <c r="K882" s="40" t="s">
        <v>131</v>
      </c>
      <c r="L882" s="57">
        <v>1</v>
      </c>
    </row>
    <row r="883" spans="8:12" x14ac:dyDescent="0.25">
      <c r="H883" s="40">
        <v>72778461</v>
      </c>
      <c r="I883" s="40" t="s">
        <v>9569</v>
      </c>
      <c r="J883" s="43" t="s">
        <v>9813</v>
      </c>
      <c r="K883" s="40" t="s">
        <v>35</v>
      </c>
      <c r="L883" s="57">
        <v>1</v>
      </c>
    </row>
    <row r="884" spans="8:12" x14ac:dyDescent="0.25">
      <c r="H884" s="40">
        <v>44123628</v>
      </c>
      <c r="I884" s="40" t="s">
        <v>9636</v>
      </c>
      <c r="J884" s="43" t="s">
        <v>9813</v>
      </c>
      <c r="K884" s="40" t="s">
        <v>34</v>
      </c>
      <c r="L884" s="57">
        <v>1</v>
      </c>
    </row>
    <row r="885" spans="8:12" x14ac:dyDescent="0.25">
      <c r="H885" s="40">
        <v>43991212</v>
      </c>
      <c r="I885" s="40" t="s">
        <v>9644</v>
      </c>
      <c r="J885" s="43" t="s">
        <v>9813</v>
      </c>
      <c r="K885" s="40" t="s">
        <v>36</v>
      </c>
      <c r="L885" s="57">
        <v>1</v>
      </c>
    </row>
    <row r="886" spans="8:12" x14ac:dyDescent="0.25">
      <c r="H886" s="40" t="s">
        <v>9647</v>
      </c>
      <c r="I886" s="40" t="s">
        <v>9648</v>
      </c>
      <c r="J886" s="43" t="s">
        <v>9813</v>
      </c>
      <c r="K886" s="40" t="s">
        <v>34</v>
      </c>
      <c r="L886" s="57">
        <v>1</v>
      </c>
    </row>
    <row r="887" spans="8:12" x14ac:dyDescent="0.25">
      <c r="H887" s="40" t="s">
        <v>9702</v>
      </c>
      <c r="I887" s="40" t="s">
        <v>9703</v>
      </c>
      <c r="J887" s="43" t="s">
        <v>9813</v>
      </c>
      <c r="K887" s="40" t="s">
        <v>34</v>
      </c>
      <c r="L887" s="57">
        <v>1</v>
      </c>
    </row>
    <row r="888" spans="8:12" x14ac:dyDescent="0.25">
      <c r="H888" s="40">
        <v>10317633</v>
      </c>
      <c r="I888" s="40" t="s">
        <v>9724</v>
      </c>
      <c r="J888" s="43" t="s">
        <v>9813</v>
      </c>
      <c r="K888" s="40" t="s">
        <v>93</v>
      </c>
      <c r="L888" s="57">
        <v>1</v>
      </c>
    </row>
    <row r="889" spans="8:12" x14ac:dyDescent="0.25">
      <c r="H889" s="40">
        <v>44117401</v>
      </c>
      <c r="I889" s="40" t="s">
        <v>9730</v>
      </c>
      <c r="J889" s="43" t="s">
        <v>9813</v>
      </c>
      <c r="K889" s="40" t="s">
        <v>34</v>
      </c>
      <c r="L889" s="57">
        <v>1</v>
      </c>
    </row>
    <row r="890" spans="8:12" x14ac:dyDescent="0.25">
      <c r="H890" s="40" t="s">
        <v>9732</v>
      </c>
      <c r="I890" s="40" t="s">
        <v>9733</v>
      </c>
      <c r="J890" s="43" t="s">
        <v>9813</v>
      </c>
      <c r="K890" s="40" t="s">
        <v>34</v>
      </c>
      <c r="L890" s="57">
        <v>1</v>
      </c>
    </row>
    <row r="891" spans="8:12" x14ac:dyDescent="0.25">
      <c r="H891" s="40">
        <v>77133052</v>
      </c>
      <c r="I891" s="40" t="s">
        <v>9746</v>
      </c>
      <c r="J891" s="43" t="s">
        <v>9813</v>
      </c>
      <c r="K891" s="40" t="s">
        <v>93</v>
      </c>
      <c r="L891" s="57">
        <v>1</v>
      </c>
    </row>
    <row r="892" spans="8:12" x14ac:dyDescent="0.25">
      <c r="H892" s="40" t="s">
        <v>9767</v>
      </c>
      <c r="I892" s="40" t="s">
        <v>9768</v>
      </c>
      <c r="J892" s="43" t="s">
        <v>9813</v>
      </c>
      <c r="K892" s="40" t="s">
        <v>34</v>
      </c>
      <c r="L892" s="57">
        <v>1</v>
      </c>
    </row>
    <row r="893" spans="8:12" x14ac:dyDescent="0.25">
      <c r="H893" s="40" t="s">
        <v>9804</v>
      </c>
      <c r="I893" s="40" t="s">
        <v>9805</v>
      </c>
      <c r="J893" s="43" t="s">
        <v>9813</v>
      </c>
      <c r="K893" s="40" t="s">
        <v>93</v>
      </c>
      <c r="L893" s="57">
        <v>1</v>
      </c>
    </row>
    <row r="894" spans="8:12" x14ac:dyDescent="0.25">
      <c r="H894" s="40" t="s">
        <v>9832</v>
      </c>
      <c r="I894" s="40" t="s">
        <v>188</v>
      </c>
      <c r="J894" s="43" t="s">
        <v>9813</v>
      </c>
      <c r="K894" s="40" t="s">
        <v>93</v>
      </c>
      <c r="L894" s="57">
        <v>1</v>
      </c>
    </row>
    <row r="895" spans="8:12" x14ac:dyDescent="0.25">
      <c r="H895" s="40" t="s">
        <v>9833</v>
      </c>
      <c r="I895" s="40" t="s">
        <v>9834</v>
      </c>
      <c r="J895" s="43" t="s">
        <v>9813</v>
      </c>
      <c r="K895" s="40" t="s">
        <v>93</v>
      </c>
      <c r="L895" s="57">
        <v>1</v>
      </c>
    </row>
    <row r="896" spans="8:12" x14ac:dyDescent="0.25">
      <c r="H896" s="40" t="s">
        <v>9835</v>
      </c>
      <c r="I896" s="40" t="s">
        <v>9836</v>
      </c>
      <c r="J896" s="43" t="s">
        <v>9813</v>
      </c>
      <c r="K896" s="40" t="s">
        <v>36</v>
      </c>
      <c r="L896" s="57">
        <v>1</v>
      </c>
    </row>
    <row r="897" spans="8:12" x14ac:dyDescent="0.25">
      <c r="H897" s="40" t="s">
        <v>9840</v>
      </c>
      <c r="I897" s="40" t="s">
        <v>9841</v>
      </c>
      <c r="J897" s="43" t="s">
        <v>9813</v>
      </c>
      <c r="K897" s="40" t="s">
        <v>36</v>
      </c>
      <c r="L897" s="57">
        <v>1</v>
      </c>
    </row>
    <row r="898" spans="8:12" x14ac:dyDescent="0.25">
      <c r="H898" s="40" t="s">
        <v>9844</v>
      </c>
      <c r="I898" s="40" t="s">
        <v>9845</v>
      </c>
      <c r="J898" s="43" t="s">
        <v>9818</v>
      </c>
      <c r="K898" s="40" t="s">
        <v>93</v>
      </c>
      <c r="L898" s="57">
        <v>1</v>
      </c>
    </row>
    <row r="899" spans="8:12" x14ac:dyDescent="0.25">
      <c r="H899" s="40" t="s">
        <v>9846</v>
      </c>
      <c r="I899" s="40" t="s">
        <v>9847</v>
      </c>
      <c r="J899" s="43" t="s">
        <v>9818</v>
      </c>
      <c r="K899" s="40" t="s">
        <v>36</v>
      </c>
      <c r="L899" s="57">
        <v>1</v>
      </c>
    </row>
    <row r="900" spans="8:12" x14ac:dyDescent="0.25">
      <c r="H900" s="40" t="s">
        <v>9871</v>
      </c>
      <c r="I900" s="40" t="s">
        <v>906</v>
      </c>
      <c r="J900" s="43" t="s">
        <v>9813</v>
      </c>
      <c r="K900" s="40" t="s">
        <v>93</v>
      </c>
      <c r="L900" s="57">
        <v>1</v>
      </c>
    </row>
    <row r="901" spans="8:12" x14ac:dyDescent="0.25">
      <c r="H901" s="40" t="s">
        <v>9872</v>
      </c>
      <c r="I901" s="40" t="s">
        <v>907</v>
      </c>
      <c r="J901" s="43" t="s">
        <v>9813</v>
      </c>
      <c r="K901" s="40" t="s">
        <v>93</v>
      </c>
      <c r="L901" s="57">
        <v>1</v>
      </c>
    </row>
    <row r="902" spans="8:12" x14ac:dyDescent="0.25">
      <c r="H902" s="40" t="s">
        <v>9874</v>
      </c>
      <c r="I902" s="40" t="s">
        <v>908</v>
      </c>
      <c r="J902" s="43" t="s">
        <v>9813</v>
      </c>
      <c r="K902" s="40" t="s">
        <v>93</v>
      </c>
      <c r="L902" s="57">
        <v>1</v>
      </c>
    </row>
    <row r="903" spans="8:12" x14ac:dyDescent="0.25">
      <c r="H903" s="40" t="s">
        <v>9875</v>
      </c>
      <c r="I903" s="40" t="s">
        <v>909</v>
      </c>
      <c r="J903" s="43" t="s">
        <v>9813</v>
      </c>
      <c r="K903" s="40" t="s">
        <v>93</v>
      </c>
      <c r="L903" s="57">
        <v>1</v>
      </c>
    </row>
    <row r="904" spans="8:12" x14ac:dyDescent="0.25">
      <c r="H904" s="40" t="s">
        <v>9877</v>
      </c>
      <c r="I904" s="40" t="s">
        <v>910</v>
      </c>
      <c r="J904" s="43" t="s">
        <v>9813</v>
      </c>
      <c r="K904" s="40" t="s">
        <v>99</v>
      </c>
      <c r="L904" s="57">
        <v>1</v>
      </c>
    </row>
    <row r="905" spans="8:12" x14ac:dyDescent="0.25">
      <c r="H905" s="40" t="s">
        <v>9878</v>
      </c>
      <c r="I905" s="40" t="s">
        <v>911</v>
      </c>
      <c r="J905" s="43" t="s">
        <v>9813</v>
      </c>
      <c r="K905" s="40" t="s">
        <v>93</v>
      </c>
      <c r="L905" s="57">
        <v>1</v>
      </c>
    </row>
    <row r="906" spans="8:12" x14ac:dyDescent="0.25">
      <c r="H906" s="40" t="s">
        <v>9879</v>
      </c>
      <c r="I906" s="40" t="s">
        <v>912</v>
      </c>
      <c r="J906" s="43" t="s">
        <v>9813</v>
      </c>
      <c r="K906" s="40" t="s">
        <v>93</v>
      </c>
      <c r="L906" s="57">
        <v>1</v>
      </c>
    </row>
    <row r="907" spans="8:12" x14ac:dyDescent="0.25">
      <c r="H907" s="40" t="s">
        <v>9880</v>
      </c>
      <c r="I907" s="40" t="s">
        <v>913</v>
      </c>
      <c r="J907" s="43" t="s">
        <v>9813</v>
      </c>
      <c r="K907" s="40" t="s">
        <v>36</v>
      </c>
      <c r="L907" s="57">
        <v>1</v>
      </c>
    </row>
    <row r="908" spans="8:12" x14ac:dyDescent="0.25">
      <c r="H908" s="40" t="s">
        <v>9881</v>
      </c>
      <c r="I908" s="40" t="s">
        <v>914</v>
      </c>
      <c r="J908" s="43" t="s">
        <v>9813</v>
      </c>
      <c r="K908" s="40" t="s">
        <v>93</v>
      </c>
      <c r="L908" s="57">
        <v>1</v>
      </c>
    </row>
    <row r="909" spans="8:12" x14ac:dyDescent="0.25">
      <c r="H909" s="40" t="s">
        <v>9883</v>
      </c>
      <c r="I909" s="40" t="s">
        <v>6113</v>
      </c>
      <c r="J909" s="43" t="s">
        <v>9813</v>
      </c>
      <c r="K909" s="40" t="s">
        <v>93</v>
      </c>
      <c r="L909" s="57">
        <v>1</v>
      </c>
    </row>
    <row r="910" spans="8:12" x14ac:dyDescent="0.25">
      <c r="H910" s="40" t="s">
        <v>9885</v>
      </c>
      <c r="I910" s="40" t="s">
        <v>9886</v>
      </c>
      <c r="J910" s="43" t="s">
        <v>9813</v>
      </c>
      <c r="K910" s="40" t="s">
        <v>93</v>
      </c>
      <c r="L910" s="57">
        <v>1</v>
      </c>
    </row>
    <row r="911" spans="8:12" x14ac:dyDescent="0.25">
      <c r="H911" s="40">
        <v>72318286</v>
      </c>
      <c r="I911" s="40" t="s">
        <v>4587</v>
      </c>
      <c r="J911" s="43" t="s">
        <v>9813</v>
      </c>
      <c r="K911" s="40" t="s">
        <v>93</v>
      </c>
      <c r="L911" s="57">
        <v>1</v>
      </c>
    </row>
    <row r="912" spans="8:12" x14ac:dyDescent="0.25">
      <c r="H912" s="40">
        <v>42836665</v>
      </c>
      <c r="I912" s="40" t="s">
        <v>9915</v>
      </c>
      <c r="J912" s="43" t="s">
        <v>9813</v>
      </c>
      <c r="K912" s="40" t="s">
        <v>36</v>
      </c>
      <c r="L912" s="57">
        <v>1</v>
      </c>
    </row>
    <row r="913" spans="8:12" x14ac:dyDescent="0.25">
      <c r="H913" s="40" t="s">
        <v>10043</v>
      </c>
      <c r="I913" s="40" t="s">
        <v>10044</v>
      </c>
      <c r="J913" s="43" t="s">
        <v>9813</v>
      </c>
      <c r="K913" s="40" t="s">
        <v>487</v>
      </c>
      <c r="L913" s="57">
        <v>1</v>
      </c>
    </row>
    <row r="914" spans="8:12" x14ac:dyDescent="0.25">
      <c r="H914" s="40" t="s">
        <v>10057</v>
      </c>
      <c r="I914" s="40" t="s">
        <v>10058</v>
      </c>
      <c r="J914" s="43" t="s">
        <v>9813</v>
      </c>
      <c r="K914" s="40" t="s">
        <v>93</v>
      </c>
      <c r="L914" s="57">
        <v>1</v>
      </c>
    </row>
    <row r="915" spans="8:12" x14ac:dyDescent="0.25">
      <c r="H915" s="40" t="s">
        <v>10065</v>
      </c>
      <c r="I915" s="40" t="s">
        <v>10066</v>
      </c>
      <c r="J915" s="43" t="s">
        <v>9813</v>
      </c>
      <c r="K915" s="40" t="s">
        <v>131</v>
      </c>
      <c r="L915" s="57">
        <v>1</v>
      </c>
    </row>
    <row r="916" spans="8:12" x14ac:dyDescent="0.25">
      <c r="H916" s="40" t="s">
        <v>10072</v>
      </c>
      <c r="I916" s="40" t="s">
        <v>10073</v>
      </c>
      <c r="J916" s="43" t="s">
        <v>9813</v>
      </c>
      <c r="K916" s="40" t="s">
        <v>99</v>
      </c>
      <c r="L916" s="57">
        <v>1</v>
      </c>
    </row>
    <row r="917" spans="8:12" x14ac:dyDescent="0.25">
      <c r="H917" s="40" t="s">
        <v>10076</v>
      </c>
      <c r="I917" s="40" t="s">
        <v>10077</v>
      </c>
      <c r="J917" s="43" t="s">
        <v>9813</v>
      </c>
      <c r="K917" s="40" t="s">
        <v>34</v>
      </c>
      <c r="L917" s="57">
        <v>1</v>
      </c>
    </row>
    <row r="918" spans="8:12" x14ac:dyDescent="0.25">
      <c r="H918" s="40" t="s">
        <v>10079</v>
      </c>
      <c r="I918" s="40" t="s">
        <v>10080</v>
      </c>
      <c r="J918" s="43" t="s">
        <v>9813</v>
      </c>
      <c r="K918" s="40" t="s">
        <v>34</v>
      </c>
      <c r="L918" s="57">
        <v>1</v>
      </c>
    </row>
    <row r="919" spans="8:12" x14ac:dyDescent="0.25">
      <c r="H919" s="40" t="s">
        <v>10090</v>
      </c>
      <c r="I919" s="40" t="s">
        <v>10091</v>
      </c>
      <c r="J919" s="43" t="s">
        <v>9813</v>
      </c>
      <c r="K919" s="40" t="s">
        <v>34</v>
      </c>
      <c r="L919" s="57">
        <v>1</v>
      </c>
    </row>
    <row r="920" spans="8:12" x14ac:dyDescent="0.25">
      <c r="H920" s="40" t="s">
        <v>10120</v>
      </c>
      <c r="I920" s="40" t="s">
        <v>10121</v>
      </c>
      <c r="J920" s="43" t="s">
        <v>9813</v>
      </c>
      <c r="K920" s="40" t="s">
        <v>93</v>
      </c>
      <c r="L920" s="57">
        <v>1</v>
      </c>
    </row>
    <row r="921" spans="8:12" x14ac:dyDescent="0.25">
      <c r="H921" s="40" t="s">
        <v>10130</v>
      </c>
      <c r="I921" s="40" t="s">
        <v>10131</v>
      </c>
      <c r="J921" s="43" t="s">
        <v>9813</v>
      </c>
      <c r="K921" s="40" t="s">
        <v>34</v>
      </c>
      <c r="L921" s="57">
        <v>1</v>
      </c>
    </row>
    <row r="922" spans="8:12" x14ac:dyDescent="0.25">
      <c r="H922" s="40" t="s">
        <v>10136</v>
      </c>
      <c r="I922" s="40" t="s">
        <v>10137</v>
      </c>
      <c r="J922" s="43" t="s">
        <v>9813</v>
      </c>
      <c r="K922" s="40" t="s">
        <v>34</v>
      </c>
      <c r="L922" s="57">
        <v>1</v>
      </c>
    </row>
    <row r="923" spans="8:12" x14ac:dyDescent="0.25">
      <c r="H923" s="40" t="s">
        <v>10141</v>
      </c>
      <c r="I923" s="40" t="s">
        <v>10142</v>
      </c>
      <c r="J923" s="43" t="s">
        <v>9813</v>
      </c>
      <c r="K923" s="40" t="s">
        <v>34</v>
      </c>
      <c r="L923" s="57">
        <v>1</v>
      </c>
    </row>
    <row r="924" spans="8:12" x14ac:dyDescent="0.25">
      <c r="H924" s="40" t="s">
        <v>10189</v>
      </c>
      <c r="I924" s="40" t="s">
        <v>127</v>
      </c>
      <c r="J924" s="43" t="s">
        <v>9813</v>
      </c>
      <c r="K924" s="40" t="s">
        <v>34</v>
      </c>
      <c r="L924" s="57">
        <v>1</v>
      </c>
    </row>
    <row r="925" spans="8:12" x14ac:dyDescent="0.25">
      <c r="H925" s="40" t="s">
        <v>10248</v>
      </c>
      <c r="I925" s="40" t="s">
        <v>10249</v>
      </c>
      <c r="J925" s="43" t="s">
        <v>9818</v>
      </c>
      <c r="K925" s="40" t="s">
        <v>93</v>
      </c>
      <c r="L925" s="57">
        <v>1</v>
      </c>
    </row>
    <row r="926" spans="8:12" x14ac:dyDescent="0.25">
      <c r="H926" s="40" t="s">
        <v>10311</v>
      </c>
      <c r="I926" s="40" t="s">
        <v>10312</v>
      </c>
      <c r="J926" s="43" t="s">
        <v>9813</v>
      </c>
      <c r="K926" s="40" t="s">
        <v>34</v>
      </c>
      <c r="L926" s="57">
        <v>1</v>
      </c>
    </row>
    <row r="927" spans="8:12" x14ac:dyDescent="0.25">
      <c r="H927" s="40" t="s">
        <v>10314</v>
      </c>
      <c r="I927" s="40" t="s">
        <v>10315</v>
      </c>
      <c r="J927" s="43" t="s">
        <v>9813</v>
      </c>
      <c r="K927" s="40" t="s">
        <v>34</v>
      </c>
      <c r="L927" s="57">
        <v>1</v>
      </c>
    </row>
    <row r="928" spans="8:12" x14ac:dyDescent="0.25">
      <c r="H928" s="40" t="s">
        <v>10317</v>
      </c>
      <c r="I928" s="40" t="s">
        <v>10318</v>
      </c>
      <c r="J928" s="43" t="s">
        <v>9813</v>
      </c>
      <c r="K928" s="40" t="s">
        <v>34</v>
      </c>
      <c r="L928" s="57">
        <v>1</v>
      </c>
    </row>
    <row r="929" spans="8:12" x14ac:dyDescent="0.25">
      <c r="H929" s="40" t="s">
        <v>10322</v>
      </c>
      <c r="I929" s="40" t="s">
        <v>10323</v>
      </c>
      <c r="J929" s="43" t="s">
        <v>9813</v>
      </c>
      <c r="K929" s="40" t="s">
        <v>34</v>
      </c>
      <c r="L929" s="57">
        <v>1</v>
      </c>
    </row>
    <row r="930" spans="8:12" x14ac:dyDescent="0.25">
      <c r="H930" s="40" t="s">
        <v>10336</v>
      </c>
      <c r="I930" s="40" t="s">
        <v>10337</v>
      </c>
      <c r="J930" s="43" t="s">
        <v>9813</v>
      </c>
      <c r="K930" s="40" t="s">
        <v>34</v>
      </c>
      <c r="L930" s="57">
        <v>1</v>
      </c>
    </row>
    <row r="931" spans="8:12" x14ac:dyDescent="0.25">
      <c r="H931" s="40" t="s">
        <v>10342</v>
      </c>
      <c r="I931" s="40" t="s">
        <v>10343</v>
      </c>
      <c r="J931" s="43" t="s">
        <v>9818</v>
      </c>
      <c r="K931" s="40" t="s">
        <v>34</v>
      </c>
      <c r="L931" s="57">
        <v>1</v>
      </c>
    </row>
    <row r="932" spans="8:12" x14ac:dyDescent="0.25">
      <c r="H932" s="40" t="s">
        <v>10361</v>
      </c>
      <c r="I932" s="40" t="s">
        <v>10362</v>
      </c>
      <c r="J932" s="43" t="s">
        <v>9813</v>
      </c>
      <c r="K932" s="40" t="s">
        <v>487</v>
      </c>
      <c r="L932" s="57">
        <v>1</v>
      </c>
    </row>
    <row r="933" spans="8:12" x14ac:dyDescent="0.25">
      <c r="H933" s="40" t="s">
        <v>10371</v>
      </c>
      <c r="I933" s="40" t="s">
        <v>10372</v>
      </c>
      <c r="J933" s="43" t="s">
        <v>9813</v>
      </c>
      <c r="K933" s="40" t="s">
        <v>34</v>
      </c>
      <c r="L933" s="57">
        <v>1</v>
      </c>
    </row>
    <row r="934" spans="8:12" x14ac:dyDescent="0.25">
      <c r="H934" s="40">
        <v>41194640</v>
      </c>
      <c r="I934" s="40" t="s">
        <v>10376</v>
      </c>
      <c r="J934" s="43" t="s">
        <v>9813</v>
      </c>
      <c r="K934" s="40" t="s">
        <v>34</v>
      </c>
      <c r="L934" s="57">
        <v>1</v>
      </c>
    </row>
    <row r="935" spans="8:12" x14ac:dyDescent="0.25">
      <c r="H935" s="40" t="s">
        <v>10393</v>
      </c>
      <c r="I935" s="40" t="s">
        <v>10394</v>
      </c>
      <c r="J935" s="43" t="s">
        <v>9813</v>
      </c>
      <c r="K935" s="40" t="s">
        <v>34</v>
      </c>
      <c r="L935" s="57">
        <v>1</v>
      </c>
    </row>
    <row r="936" spans="8:12" x14ac:dyDescent="0.25">
      <c r="H936" s="40">
        <v>46286123</v>
      </c>
      <c r="I936" s="40" t="s">
        <v>10397</v>
      </c>
      <c r="J936" s="43" t="s">
        <v>9813</v>
      </c>
      <c r="K936" s="40" t="s">
        <v>34</v>
      </c>
      <c r="L936" s="57">
        <v>1</v>
      </c>
    </row>
    <row r="937" spans="8:12" x14ac:dyDescent="0.25">
      <c r="H937" s="40" t="s">
        <v>10449</v>
      </c>
      <c r="I937" s="40" t="s">
        <v>10450</v>
      </c>
      <c r="J937" s="43" t="s">
        <v>9813</v>
      </c>
      <c r="K937" s="40" t="s">
        <v>36</v>
      </c>
      <c r="L937" s="57">
        <v>1</v>
      </c>
    </row>
    <row r="938" spans="8:12" x14ac:dyDescent="0.25">
      <c r="H938" s="40" t="s">
        <v>10456</v>
      </c>
      <c r="I938" s="40" t="s">
        <v>10457</v>
      </c>
      <c r="J938" s="43" t="s">
        <v>9813</v>
      </c>
      <c r="K938" s="40" t="s">
        <v>93</v>
      </c>
      <c r="L938" s="57">
        <v>1</v>
      </c>
    </row>
    <row r="939" spans="8:12" x14ac:dyDescent="0.25">
      <c r="H939" s="40" t="s">
        <v>10461</v>
      </c>
      <c r="I939" s="40" t="s">
        <v>10462</v>
      </c>
      <c r="J939" s="43" t="s">
        <v>9813</v>
      </c>
      <c r="K939" s="40" t="s">
        <v>36</v>
      </c>
      <c r="L939" s="57">
        <v>1</v>
      </c>
    </row>
    <row r="940" spans="8:12" x14ac:dyDescent="0.25">
      <c r="H940" s="40" t="s">
        <v>10469</v>
      </c>
      <c r="I940" s="40" t="s">
        <v>10470</v>
      </c>
      <c r="J940" s="43" t="s">
        <v>9813</v>
      </c>
      <c r="K940" s="40" t="s">
        <v>36</v>
      </c>
      <c r="L940" s="57">
        <v>1</v>
      </c>
    </row>
    <row r="941" spans="8:12" x14ac:dyDescent="0.25">
      <c r="H941" s="40" t="s">
        <v>10473</v>
      </c>
      <c r="I941" s="40" t="s">
        <v>10474</v>
      </c>
      <c r="J941" s="43" t="s">
        <v>9813</v>
      </c>
      <c r="K941" s="40" t="s">
        <v>93</v>
      </c>
      <c r="L941" s="57">
        <v>1</v>
      </c>
    </row>
    <row r="942" spans="8:12" x14ac:dyDescent="0.25">
      <c r="H942" s="40" t="s">
        <v>10477</v>
      </c>
      <c r="I942" s="40" t="s">
        <v>10478</v>
      </c>
      <c r="J942" s="43" t="s">
        <v>9813</v>
      </c>
      <c r="K942" s="40" t="s">
        <v>36</v>
      </c>
      <c r="L942" s="57">
        <v>1</v>
      </c>
    </row>
    <row r="943" spans="8:12" x14ac:dyDescent="0.25">
      <c r="H943" s="40" t="s">
        <v>10481</v>
      </c>
      <c r="I943" s="40" t="s">
        <v>10482</v>
      </c>
      <c r="J943" s="43" t="s">
        <v>9813</v>
      </c>
      <c r="K943" s="40" t="s">
        <v>93</v>
      </c>
      <c r="L943" s="57">
        <v>1</v>
      </c>
    </row>
    <row r="944" spans="8:12" x14ac:dyDescent="0.25">
      <c r="H944" s="40" t="s">
        <v>10488</v>
      </c>
      <c r="I944" s="40" t="s">
        <v>10489</v>
      </c>
      <c r="J944" s="43" t="s">
        <v>9813</v>
      </c>
      <c r="K944" s="40" t="s">
        <v>93</v>
      </c>
      <c r="L944" s="57">
        <v>1</v>
      </c>
    </row>
    <row r="945" spans="8:12" x14ac:dyDescent="0.25">
      <c r="H945" s="40" t="s">
        <v>10491</v>
      </c>
      <c r="I945" s="40" t="s">
        <v>10492</v>
      </c>
      <c r="J945" s="43" t="s">
        <v>9813</v>
      </c>
      <c r="K945" s="40" t="s">
        <v>93</v>
      </c>
      <c r="L945" s="57">
        <v>1</v>
      </c>
    </row>
    <row r="946" spans="8:12" x14ac:dyDescent="0.25">
      <c r="H946" s="40" t="s">
        <v>10503</v>
      </c>
      <c r="I946" s="40" t="s">
        <v>10504</v>
      </c>
      <c r="J946" s="43" t="s">
        <v>9813</v>
      </c>
      <c r="K946" s="40" t="s">
        <v>131</v>
      </c>
      <c r="L946" s="57">
        <v>1</v>
      </c>
    </row>
    <row r="947" spans="8:12" x14ac:dyDescent="0.25">
      <c r="H947" s="40" t="s">
        <v>10507</v>
      </c>
      <c r="I947" s="40" t="s">
        <v>10508</v>
      </c>
      <c r="J947" s="43" t="s">
        <v>9813</v>
      </c>
      <c r="K947" s="40" t="s">
        <v>131</v>
      </c>
      <c r="L947" s="57">
        <v>1</v>
      </c>
    </row>
    <row r="948" spans="8:12" x14ac:dyDescent="0.25">
      <c r="H948" s="40" t="s">
        <v>10519</v>
      </c>
      <c r="I948" s="40" t="s">
        <v>10520</v>
      </c>
      <c r="J948" s="43" t="s">
        <v>9813</v>
      </c>
      <c r="K948" s="40" t="s">
        <v>36</v>
      </c>
      <c r="L948" s="57">
        <v>1</v>
      </c>
    </row>
    <row r="949" spans="8:12" x14ac:dyDescent="0.25">
      <c r="H949" s="40">
        <v>43065739</v>
      </c>
      <c r="I949" s="40" t="s">
        <v>10561</v>
      </c>
      <c r="J949" s="43" t="s">
        <v>9813</v>
      </c>
      <c r="K949" s="40" t="s">
        <v>34</v>
      </c>
      <c r="L949" s="57">
        <v>1</v>
      </c>
    </row>
    <row r="950" spans="8:12" x14ac:dyDescent="0.25">
      <c r="H950" s="40" t="s">
        <v>10563</v>
      </c>
      <c r="I950" s="40" t="s">
        <v>10564</v>
      </c>
      <c r="J950" s="43" t="s">
        <v>9813</v>
      </c>
      <c r="K950" s="40" t="s">
        <v>93</v>
      </c>
      <c r="L950" s="57">
        <v>1</v>
      </c>
    </row>
    <row r="951" spans="8:12" x14ac:dyDescent="0.25">
      <c r="H951" s="40" t="s">
        <v>10571</v>
      </c>
      <c r="I951" s="40" t="s">
        <v>9392</v>
      </c>
      <c r="J951" s="43" t="s">
        <v>9813</v>
      </c>
      <c r="K951" s="40" t="s">
        <v>34</v>
      </c>
      <c r="L951" s="57">
        <v>1</v>
      </c>
    </row>
    <row r="952" spans="8:12" x14ac:dyDescent="0.25">
      <c r="H952" s="40" t="s">
        <v>10572</v>
      </c>
      <c r="I952" s="40" t="s">
        <v>10573</v>
      </c>
      <c r="J952" s="43" t="s">
        <v>9813</v>
      </c>
      <c r="K952" s="40" t="s">
        <v>36</v>
      </c>
      <c r="L952" s="57">
        <v>1</v>
      </c>
    </row>
    <row r="953" spans="8:12" x14ac:dyDescent="0.25">
      <c r="H953" s="40" t="s">
        <v>10619</v>
      </c>
      <c r="I953" s="40" t="s">
        <v>10620</v>
      </c>
      <c r="J953" s="43" t="s">
        <v>9813</v>
      </c>
      <c r="K953" s="40" t="s">
        <v>99</v>
      </c>
      <c r="L953" s="57">
        <v>1</v>
      </c>
    </row>
    <row r="954" spans="8:12" x14ac:dyDescent="0.25">
      <c r="H954" s="40" t="s">
        <v>10638</v>
      </c>
      <c r="I954" s="40" t="s">
        <v>10639</v>
      </c>
      <c r="J954" s="43" t="s">
        <v>9813</v>
      </c>
      <c r="K954" s="40" t="s">
        <v>99</v>
      </c>
      <c r="L954" s="57">
        <v>1</v>
      </c>
    </row>
    <row r="955" spans="8:12" x14ac:dyDescent="0.25">
      <c r="H955" s="40" t="s">
        <v>10655</v>
      </c>
      <c r="I955" s="40" t="s">
        <v>10656</v>
      </c>
      <c r="J955" s="43" t="s">
        <v>9813</v>
      </c>
      <c r="K955" s="40" t="s">
        <v>93</v>
      </c>
      <c r="L955" s="57">
        <v>1</v>
      </c>
    </row>
    <row r="956" spans="8:12" x14ac:dyDescent="0.25">
      <c r="H956" s="40" t="s">
        <v>10682</v>
      </c>
      <c r="I956" s="40" t="s">
        <v>10683</v>
      </c>
      <c r="J956" s="43" t="s">
        <v>9813</v>
      </c>
      <c r="K956" s="40" t="s">
        <v>35</v>
      </c>
      <c r="L956" s="57">
        <v>1</v>
      </c>
    </row>
    <row r="957" spans="8:12" x14ac:dyDescent="0.25">
      <c r="H957" s="40" t="s">
        <v>10700</v>
      </c>
      <c r="I957" s="40" t="s">
        <v>10701</v>
      </c>
      <c r="J957" s="43" t="s">
        <v>9813</v>
      </c>
      <c r="K957" s="40" t="s">
        <v>36</v>
      </c>
      <c r="L957" s="57">
        <v>1</v>
      </c>
    </row>
    <row r="958" spans="8:12" x14ac:dyDescent="0.25">
      <c r="H958" s="40" t="s">
        <v>10710</v>
      </c>
      <c r="I958" s="40" t="s">
        <v>10711</v>
      </c>
      <c r="J958" s="43" t="s">
        <v>9813</v>
      </c>
      <c r="K958" s="40" t="s">
        <v>99</v>
      </c>
      <c r="L958" s="57">
        <v>1</v>
      </c>
    </row>
    <row r="959" spans="8:12" x14ac:dyDescent="0.25">
      <c r="H959" s="40" t="s">
        <v>10728</v>
      </c>
      <c r="I959" s="40" t="s">
        <v>10729</v>
      </c>
      <c r="J959" s="43" t="s">
        <v>9813</v>
      </c>
      <c r="K959" s="40" t="s">
        <v>93</v>
      </c>
      <c r="L959" s="57">
        <v>1</v>
      </c>
    </row>
    <row r="960" spans="8:12" x14ac:dyDescent="0.25">
      <c r="H960" s="40" t="s">
        <v>10731</v>
      </c>
      <c r="I960" s="40" t="s">
        <v>10732</v>
      </c>
      <c r="J960" s="43" t="s">
        <v>9818</v>
      </c>
      <c r="K960" s="40" t="s">
        <v>93</v>
      </c>
      <c r="L960" s="57">
        <v>1</v>
      </c>
    </row>
    <row r="961" spans="8:12" x14ac:dyDescent="0.25">
      <c r="H961" s="40" t="s">
        <v>10750</v>
      </c>
      <c r="I961" s="40" t="s">
        <v>10751</v>
      </c>
      <c r="J961" s="43" t="s">
        <v>9813</v>
      </c>
      <c r="K961" s="40" t="s">
        <v>93</v>
      </c>
      <c r="L961" s="57">
        <v>1</v>
      </c>
    </row>
    <row r="962" spans="8:12" x14ac:dyDescent="0.25">
      <c r="H962" s="40" t="s">
        <v>10774</v>
      </c>
      <c r="I962" s="40" t="s">
        <v>10775</v>
      </c>
      <c r="J962" s="43" t="s">
        <v>9813</v>
      </c>
      <c r="K962" s="40" t="s">
        <v>99</v>
      </c>
      <c r="L962" s="57">
        <v>1</v>
      </c>
    </row>
    <row r="963" spans="8:12" x14ac:dyDescent="0.25">
      <c r="H963" s="40" t="s">
        <v>10784</v>
      </c>
      <c r="I963" s="40" t="s">
        <v>10785</v>
      </c>
      <c r="J963" s="43" t="s">
        <v>9813</v>
      </c>
      <c r="K963" s="40" t="s">
        <v>99</v>
      </c>
      <c r="L963" s="57">
        <v>1</v>
      </c>
    </row>
    <row r="964" spans="8:12" x14ac:dyDescent="0.25">
      <c r="H964" s="40">
        <v>46137013</v>
      </c>
      <c r="I964" s="40" t="s">
        <v>10856</v>
      </c>
      <c r="J964" s="43" t="s">
        <v>9813</v>
      </c>
      <c r="K964" s="40" t="s">
        <v>34</v>
      </c>
      <c r="L964" s="57">
        <v>1</v>
      </c>
    </row>
    <row r="965" spans="8:12" x14ac:dyDescent="0.25">
      <c r="H965" s="40">
        <v>75589626</v>
      </c>
      <c r="I965" s="40" t="s">
        <v>10860</v>
      </c>
      <c r="J965" s="43" t="s">
        <v>9813</v>
      </c>
      <c r="K965" s="40" t="s">
        <v>131</v>
      </c>
      <c r="L965" s="57">
        <v>1</v>
      </c>
    </row>
    <row r="966" spans="8:12" x14ac:dyDescent="0.25">
      <c r="H966" s="40" t="s">
        <v>10882</v>
      </c>
      <c r="I966" s="40" t="s">
        <v>10883</v>
      </c>
      <c r="J966" s="43" t="s">
        <v>9813</v>
      </c>
      <c r="K966" s="40" t="s">
        <v>93</v>
      </c>
      <c r="L966" s="57">
        <v>1</v>
      </c>
    </row>
    <row r="967" spans="8:12" x14ac:dyDescent="0.25">
      <c r="H967" s="40" t="s">
        <v>10922</v>
      </c>
      <c r="I967" s="40" t="s">
        <v>10923</v>
      </c>
      <c r="J967" s="43" t="s">
        <v>9813</v>
      </c>
      <c r="K967" s="40" t="s">
        <v>36</v>
      </c>
      <c r="L967" s="57">
        <v>1</v>
      </c>
    </row>
    <row r="968" spans="8:12" x14ac:dyDescent="0.25">
      <c r="H968" s="40" t="s">
        <v>10929</v>
      </c>
      <c r="I968" s="40" t="s">
        <v>10930</v>
      </c>
      <c r="J968" s="43" t="s">
        <v>9813</v>
      </c>
      <c r="K968" s="40" t="s">
        <v>93</v>
      </c>
      <c r="L968" s="57">
        <v>1</v>
      </c>
    </row>
    <row r="969" spans="8:12" x14ac:dyDescent="0.25">
      <c r="H969" s="40" t="s">
        <v>10943</v>
      </c>
      <c r="I969" s="40" t="s">
        <v>10944</v>
      </c>
      <c r="J969" s="43" t="s">
        <v>9813</v>
      </c>
      <c r="K969" s="40" t="s">
        <v>34</v>
      </c>
      <c r="L969" s="57">
        <v>1</v>
      </c>
    </row>
    <row r="970" spans="8:12" x14ac:dyDescent="0.25">
      <c r="H970" s="40" t="s">
        <v>10948</v>
      </c>
      <c r="I970" s="40" t="s">
        <v>10949</v>
      </c>
      <c r="J970" s="43" t="s">
        <v>9813</v>
      </c>
      <c r="K970" s="40" t="s">
        <v>93</v>
      </c>
      <c r="L970" s="57">
        <v>1</v>
      </c>
    </row>
    <row r="971" spans="8:12" x14ac:dyDescent="0.25">
      <c r="H971" s="40" t="s">
        <v>10952</v>
      </c>
      <c r="I971" s="40" t="s">
        <v>10953</v>
      </c>
      <c r="J971" s="43" t="s">
        <v>9813</v>
      </c>
      <c r="K971" s="40" t="s">
        <v>93</v>
      </c>
      <c r="L971" s="57">
        <v>1</v>
      </c>
    </row>
    <row r="972" spans="8:12" x14ac:dyDescent="0.25">
      <c r="H972" s="40" t="s">
        <v>10966</v>
      </c>
      <c r="I972" s="40" t="s">
        <v>10967</v>
      </c>
      <c r="J972" s="43" t="s">
        <v>9813</v>
      </c>
      <c r="K972" s="40" t="s">
        <v>34</v>
      </c>
      <c r="L972" s="57">
        <v>1</v>
      </c>
    </row>
    <row r="973" spans="8:12" x14ac:dyDescent="0.25">
      <c r="H973" s="40" t="s">
        <v>10973</v>
      </c>
      <c r="I973" s="40" t="s">
        <v>10974</v>
      </c>
      <c r="J973" s="43" t="s">
        <v>9813</v>
      </c>
      <c r="K973" s="40" t="s">
        <v>35</v>
      </c>
      <c r="L973" s="57">
        <v>1</v>
      </c>
    </row>
    <row r="974" spans="8:12" x14ac:dyDescent="0.25">
      <c r="H974" s="40" t="s">
        <v>10976</v>
      </c>
      <c r="I974" s="40" t="s">
        <v>10977</v>
      </c>
      <c r="J974" s="43" t="s">
        <v>9813</v>
      </c>
      <c r="K974" s="40" t="s">
        <v>93</v>
      </c>
      <c r="L974" s="57">
        <v>1</v>
      </c>
    </row>
    <row r="975" spans="8:12" x14ac:dyDescent="0.25">
      <c r="H975" s="40" t="s">
        <v>10982</v>
      </c>
      <c r="I975" s="40" t="s">
        <v>10983</v>
      </c>
      <c r="J975" s="43" t="s">
        <v>9813</v>
      </c>
      <c r="K975" s="40" t="s">
        <v>99</v>
      </c>
      <c r="L975" s="57">
        <v>1</v>
      </c>
    </row>
    <row r="976" spans="8:12" x14ac:dyDescent="0.25">
      <c r="H976" s="40" t="s">
        <v>10995</v>
      </c>
      <c r="I976" s="40" t="s">
        <v>10996</v>
      </c>
      <c r="J976" s="43" t="s">
        <v>9813</v>
      </c>
      <c r="K976" s="40" t="s">
        <v>487</v>
      </c>
      <c r="L976" s="57">
        <v>1</v>
      </c>
    </row>
    <row r="977" spans="8:12" x14ac:dyDescent="0.25">
      <c r="H977" s="40" t="s">
        <v>11020</v>
      </c>
      <c r="I977" s="40" t="s">
        <v>11021</v>
      </c>
      <c r="J977" s="43" t="s">
        <v>9813</v>
      </c>
      <c r="K977" s="40" t="s">
        <v>93</v>
      </c>
      <c r="L977" s="57">
        <v>1</v>
      </c>
    </row>
    <row r="978" spans="8:12" x14ac:dyDescent="0.25">
      <c r="H978" s="40" t="s">
        <v>11029</v>
      </c>
      <c r="I978" s="40" t="s">
        <v>11030</v>
      </c>
      <c r="J978" s="43" t="s">
        <v>9813</v>
      </c>
      <c r="K978" s="40" t="s">
        <v>93</v>
      </c>
      <c r="L978" s="57">
        <v>1</v>
      </c>
    </row>
    <row r="979" spans="8:12" x14ac:dyDescent="0.25">
      <c r="H979" s="40" t="s">
        <v>11032</v>
      </c>
      <c r="I979" s="40" t="s">
        <v>11033</v>
      </c>
      <c r="J979" s="43" t="s">
        <v>9818</v>
      </c>
      <c r="K979" s="40" t="s">
        <v>93</v>
      </c>
      <c r="L979" s="57">
        <v>1</v>
      </c>
    </row>
    <row r="980" spans="8:12" x14ac:dyDescent="0.25">
      <c r="H980" s="40" t="s">
        <v>11039</v>
      </c>
      <c r="I980" s="40" t="s">
        <v>11040</v>
      </c>
      <c r="J980" s="43" t="s">
        <v>9813</v>
      </c>
      <c r="K980" s="40" t="s">
        <v>34</v>
      </c>
      <c r="L980" s="57">
        <v>1</v>
      </c>
    </row>
    <row r="981" spans="8:12" x14ac:dyDescent="0.25">
      <c r="H981" s="40" t="s">
        <v>11042</v>
      </c>
      <c r="I981" s="40" t="s">
        <v>11043</v>
      </c>
      <c r="J981" s="43" t="s">
        <v>9813</v>
      </c>
      <c r="K981" s="40" t="s">
        <v>93</v>
      </c>
      <c r="L981" s="57">
        <v>1</v>
      </c>
    </row>
    <row r="982" spans="8:12" x14ac:dyDescent="0.25">
      <c r="H982" s="40" t="s">
        <v>11055</v>
      </c>
      <c r="I982" s="40" t="s">
        <v>11056</v>
      </c>
      <c r="J982" s="43" t="s">
        <v>9813</v>
      </c>
      <c r="K982" s="40" t="s">
        <v>93</v>
      </c>
      <c r="L982" s="57">
        <v>1</v>
      </c>
    </row>
    <row r="983" spans="8:12" x14ac:dyDescent="0.25">
      <c r="H983" s="40" t="s">
        <v>11079</v>
      </c>
      <c r="I983" s="40" t="s">
        <v>11080</v>
      </c>
      <c r="J983" s="43" t="s">
        <v>9813</v>
      </c>
      <c r="K983" s="40" t="s">
        <v>93</v>
      </c>
      <c r="L983" s="57">
        <v>1</v>
      </c>
    </row>
    <row r="984" spans="8:12" x14ac:dyDescent="0.25">
      <c r="H984" s="40" t="s">
        <v>11088</v>
      </c>
      <c r="I984" s="40" t="s">
        <v>11089</v>
      </c>
      <c r="J984" s="43" t="s">
        <v>9813</v>
      </c>
      <c r="K984" s="40" t="s">
        <v>99</v>
      </c>
      <c r="L984" s="57">
        <v>1</v>
      </c>
    </row>
    <row r="985" spans="8:12" x14ac:dyDescent="0.25">
      <c r="H985" s="40" t="s">
        <v>11091</v>
      </c>
      <c r="I985" s="40" t="s">
        <v>11092</v>
      </c>
      <c r="J985" s="43" t="s">
        <v>9813</v>
      </c>
      <c r="K985" s="40" t="s">
        <v>487</v>
      </c>
      <c r="L985" s="57">
        <v>1</v>
      </c>
    </row>
    <row r="986" spans="8:12" x14ac:dyDescent="0.25">
      <c r="H986" s="40" t="s">
        <v>11094</v>
      </c>
      <c r="I986" s="40" t="s">
        <v>11095</v>
      </c>
      <c r="J986" s="43" t="s">
        <v>9813</v>
      </c>
      <c r="K986" s="40" t="s">
        <v>93</v>
      </c>
      <c r="L986" s="57">
        <v>1</v>
      </c>
    </row>
    <row r="987" spans="8:12" x14ac:dyDescent="0.25">
      <c r="H987" s="40" t="s">
        <v>11100</v>
      </c>
      <c r="I987" s="40" t="s">
        <v>11101</v>
      </c>
      <c r="J987" s="43" t="s">
        <v>9813</v>
      </c>
      <c r="K987" s="40" t="s">
        <v>93</v>
      </c>
      <c r="L987" s="57">
        <v>1</v>
      </c>
    </row>
    <row r="988" spans="8:12" x14ac:dyDescent="0.25">
      <c r="H988" s="40" t="s">
        <v>11140</v>
      </c>
      <c r="I988" s="40" t="s">
        <v>11141</v>
      </c>
      <c r="J988" s="43" t="s">
        <v>9813</v>
      </c>
      <c r="K988" s="40" t="s">
        <v>131</v>
      </c>
      <c r="L988" s="57">
        <v>1</v>
      </c>
    </row>
    <row r="989" spans="8:12" x14ac:dyDescent="0.25">
      <c r="H989" s="40" t="s">
        <v>11163</v>
      </c>
      <c r="I989" s="40" t="s">
        <v>11164</v>
      </c>
      <c r="J989" s="43" t="s">
        <v>9813</v>
      </c>
      <c r="K989" s="40" t="s">
        <v>35</v>
      </c>
      <c r="L989" s="57">
        <v>1</v>
      </c>
    </row>
    <row r="990" spans="8:12" x14ac:dyDescent="0.25">
      <c r="H990" s="40" t="s">
        <v>10847</v>
      </c>
      <c r="I990" s="40" t="s">
        <v>11185</v>
      </c>
      <c r="J990" s="43" t="s">
        <v>9813</v>
      </c>
      <c r="K990" s="40" t="s">
        <v>34</v>
      </c>
      <c r="L990" s="57">
        <v>1</v>
      </c>
    </row>
    <row r="991" spans="8:12" x14ac:dyDescent="0.25">
      <c r="H991" s="40" t="s">
        <v>11235</v>
      </c>
      <c r="I991" s="40" t="s">
        <v>11236</v>
      </c>
      <c r="J991" s="43" t="s">
        <v>9813</v>
      </c>
      <c r="K991" s="40" t="s">
        <v>35</v>
      </c>
      <c r="L991" s="57">
        <v>1</v>
      </c>
    </row>
    <row r="992" spans="8:12" x14ac:dyDescent="0.25">
      <c r="H992" s="40" t="s">
        <v>11242</v>
      </c>
      <c r="I992" s="40" t="s">
        <v>11243</v>
      </c>
      <c r="J992" s="43" t="s">
        <v>9813</v>
      </c>
      <c r="K992" s="40" t="s">
        <v>34</v>
      </c>
      <c r="L992" s="57">
        <v>1</v>
      </c>
    </row>
    <row r="993" spans="8:12" x14ac:dyDescent="0.25">
      <c r="H993" s="40" t="s">
        <v>11254</v>
      </c>
      <c r="I993" s="40" t="s">
        <v>11255</v>
      </c>
      <c r="J993" s="43" t="s">
        <v>9813</v>
      </c>
      <c r="K993" s="40" t="s">
        <v>34</v>
      </c>
      <c r="L993" s="57">
        <v>1</v>
      </c>
    </row>
    <row r="994" spans="8:12" x14ac:dyDescent="0.25">
      <c r="H994" s="40" t="s">
        <v>11264</v>
      </c>
      <c r="I994" s="40" t="s">
        <v>11265</v>
      </c>
      <c r="J994" s="43" t="s">
        <v>9813</v>
      </c>
      <c r="K994" s="40" t="s">
        <v>34</v>
      </c>
      <c r="L994" s="57">
        <v>1</v>
      </c>
    </row>
    <row r="995" spans="8:12" x14ac:dyDescent="0.25">
      <c r="H995" s="40" t="s">
        <v>11276</v>
      </c>
      <c r="I995" s="40" t="s">
        <v>11277</v>
      </c>
      <c r="J995" s="43" t="s">
        <v>9813</v>
      </c>
      <c r="K995" s="40" t="s">
        <v>34</v>
      </c>
      <c r="L995" s="57">
        <v>1</v>
      </c>
    </row>
    <row r="996" spans="8:12" x14ac:dyDescent="0.25">
      <c r="H996" s="40" t="s">
        <v>11279</v>
      </c>
      <c r="I996" s="40" t="s">
        <v>11280</v>
      </c>
      <c r="J996" s="43" t="s">
        <v>9813</v>
      </c>
      <c r="K996" s="40" t="s">
        <v>36</v>
      </c>
      <c r="L996" s="57">
        <v>1</v>
      </c>
    </row>
    <row r="997" spans="8:12" x14ac:dyDescent="0.25">
      <c r="H997" s="40" t="s">
        <v>11282</v>
      </c>
      <c r="I997" s="40" t="s">
        <v>11283</v>
      </c>
      <c r="J997" s="43" t="s">
        <v>9813</v>
      </c>
      <c r="K997" s="40" t="s">
        <v>34</v>
      </c>
      <c r="L997" s="57">
        <v>1</v>
      </c>
    </row>
    <row r="998" spans="8:12" x14ac:dyDescent="0.25">
      <c r="H998" s="40" t="s">
        <v>11285</v>
      </c>
      <c r="I998" s="40" t="s">
        <v>11286</v>
      </c>
      <c r="J998" s="43" t="s">
        <v>9813</v>
      </c>
      <c r="K998" s="40" t="s">
        <v>34</v>
      </c>
      <c r="L998" s="57">
        <v>1</v>
      </c>
    </row>
    <row r="999" spans="8:12" x14ac:dyDescent="0.25">
      <c r="H999" s="40" t="s">
        <v>11298</v>
      </c>
      <c r="I999" s="40" t="s">
        <v>11299</v>
      </c>
      <c r="J999" s="43" t="s">
        <v>9813</v>
      </c>
      <c r="K999" s="40" t="s">
        <v>99</v>
      </c>
      <c r="L999" s="57">
        <v>1</v>
      </c>
    </row>
    <row r="1000" spans="8:12" x14ac:dyDescent="0.25">
      <c r="H1000" s="40" t="s">
        <v>11308</v>
      </c>
      <c r="I1000" s="40" t="s">
        <v>11309</v>
      </c>
      <c r="J1000" s="43" t="s">
        <v>9813</v>
      </c>
      <c r="K1000" s="40" t="s">
        <v>35</v>
      </c>
      <c r="L1000" s="57">
        <v>1</v>
      </c>
    </row>
    <row r="1001" spans="8:12" x14ac:dyDescent="0.25">
      <c r="H1001" s="40" t="s">
        <v>11315</v>
      </c>
      <c r="I1001" s="40" t="s">
        <v>11316</v>
      </c>
      <c r="J1001" s="43" t="s">
        <v>9813</v>
      </c>
      <c r="K1001" s="40" t="s">
        <v>34</v>
      </c>
      <c r="L1001" s="57">
        <v>1</v>
      </c>
    </row>
    <row r="1002" spans="8:12" x14ac:dyDescent="0.25">
      <c r="H1002" s="40" t="s">
        <v>11320</v>
      </c>
      <c r="I1002" s="40" t="s">
        <v>11321</v>
      </c>
      <c r="J1002" s="43" t="s">
        <v>9813</v>
      </c>
      <c r="K1002" s="40" t="s">
        <v>93</v>
      </c>
      <c r="L1002" s="57">
        <v>1</v>
      </c>
    </row>
    <row r="1003" spans="8:12" x14ac:dyDescent="0.25">
      <c r="H1003" s="40">
        <v>44788201</v>
      </c>
      <c r="I1003" s="40" t="s">
        <v>11327</v>
      </c>
      <c r="J1003" s="43" t="s">
        <v>9818</v>
      </c>
      <c r="K1003" s="40" t="s">
        <v>36</v>
      </c>
      <c r="L1003" s="57">
        <v>1</v>
      </c>
    </row>
    <row r="1004" spans="8:12" x14ac:dyDescent="0.25">
      <c r="H1004" s="40">
        <v>10600027</v>
      </c>
      <c r="I1004" s="40" t="s">
        <v>11351</v>
      </c>
      <c r="J1004" s="43" t="s">
        <v>9813</v>
      </c>
      <c r="K1004" s="40" t="s">
        <v>93</v>
      </c>
      <c r="L1004" s="57">
        <v>1</v>
      </c>
    </row>
    <row r="1005" spans="8:12" x14ac:dyDescent="0.25">
      <c r="H1005" s="40">
        <v>46539490</v>
      </c>
      <c r="I1005" s="40" t="s">
        <v>11358</v>
      </c>
      <c r="J1005" s="43" t="s">
        <v>9813</v>
      </c>
      <c r="K1005" s="40" t="s">
        <v>99</v>
      </c>
      <c r="L1005" s="57">
        <v>1</v>
      </c>
    </row>
    <row r="1006" spans="8:12" x14ac:dyDescent="0.25">
      <c r="H1006" s="40" t="s">
        <v>11366</v>
      </c>
      <c r="I1006" s="40" t="s">
        <v>11367</v>
      </c>
      <c r="J1006" s="43" t="s">
        <v>9813</v>
      </c>
      <c r="K1006" s="40" t="s">
        <v>93</v>
      </c>
      <c r="L1006" s="57">
        <v>1</v>
      </c>
    </row>
    <row r="1007" spans="8:12" x14ac:dyDescent="0.25">
      <c r="H1007" s="40" t="s">
        <v>11372</v>
      </c>
      <c r="I1007" s="40" t="s">
        <v>11373</v>
      </c>
      <c r="J1007" s="43" t="s">
        <v>9813</v>
      </c>
      <c r="K1007" s="40" t="s">
        <v>93</v>
      </c>
      <c r="L1007" s="57">
        <v>1</v>
      </c>
    </row>
    <row r="1008" spans="8:12" x14ac:dyDescent="0.25">
      <c r="H1008" s="40" t="s">
        <v>10453</v>
      </c>
      <c r="I1008" s="40" t="s">
        <v>10454</v>
      </c>
      <c r="J1008" s="43" t="s">
        <v>9813</v>
      </c>
      <c r="K1008" s="40" t="s">
        <v>93</v>
      </c>
      <c r="L1008" s="57">
        <v>2</v>
      </c>
    </row>
    <row r="1009" spans="8:12" x14ac:dyDescent="0.25">
      <c r="H1009" s="40">
        <v>44260726</v>
      </c>
      <c r="I1009" s="40" t="s">
        <v>11391</v>
      </c>
      <c r="J1009" s="43" t="s">
        <v>9813</v>
      </c>
      <c r="K1009" s="40" t="s">
        <v>35</v>
      </c>
      <c r="L1009" s="57">
        <v>1</v>
      </c>
    </row>
    <row r="1010" spans="8:12" ht="15.75" thickBot="1" x14ac:dyDescent="0.3">
      <c r="H1010" s="40" t="s">
        <v>11399</v>
      </c>
      <c r="I1010" s="40" t="s">
        <v>11400</v>
      </c>
      <c r="J1010" s="43" t="s">
        <v>9813</v>
      </c>
      <c r="K1010" s="40" t="s">
        <v>93</v>
      </c>
      <c r="L1010" s="57">
        <v>1</v>
      </c>
    </row>
    <row r="1011" spans="8:12" ht="15.75" thickTop="1" x14ac:dyDescent="0.25">
      <c r="H1011" s="40" t="s">
        <v>11402</v>
      </c>
      <c r="I1011" s="40" t="s">
        <v>319</v>
      </c>
      <c r="J1011" s="43" t="s">
        <v>9813</v>
      </c>
      <c r="K1011" s="40" t="s">
        <v>93</v>
      </c>
      <c r="L1011" s="57">
        <v>1</v>
      </c>
    </row>
    <row r="1012" spans="8:12" x14ac:dyDescent="0.25">
      <c r="H1012" s="40" t="s">
        <v>11411</v>
      </c>
      <c r="I1012" s="40" t="s">
        <v>11412</v>
      </c>
      <c r="J1012" s="43" t="s">
        <v>9813</v>
      </c>
      <c r="K1012" s="40" t="s">
        <v>35</v>
      </c>
      <c r="L1012" s="57">
        <v>1</v>
      </c>
    </row>
    <row r="1013" spans="8:12" x14ac:dyDescent="0.25">
      <c r="H1013" s="40" t="s">
        <v>11424</v>
      </c>
      <c r="I1013" s="40" t="s">
        <v>11425</v>
      </c>
      <c r="J1013" s="43" t="s">
        <v>9813</v>
      </c>
      <c r="K1013" s="40" t="s">
        <v>93</v>
      </c>
      <c r="L1013" s="57">
        <v>1</v>
      </c>
    </row>
    <row r="1014" spans="8:12" x14ac:dyDescent="0.25">
      <c r="H1014" s="40">
        <v>48583526</v>
      </c>
      <c r="I1014" s="40" t="s">
        <v>11437</v>
      </c>
      <c r="J1014" s="43" t="s">
        <v>9813</v>
      </c>
      <c r="K1014" s="40" t="s">
        <v>34</v>
      </c>
      <c r="L1014" s="57">
        <v>1</v>
      </c>
    </row>
    <row r="1015" spans="8:12" x14ac:dyDescent="0.25">
      <c r="H1015" s="40">
        <v>41855772</v>
      </c>
      <c r="I1015" s="40" t="s">
        <v>11516</v>
      </c>
      <c r="J1015" s="43" t="s">
        <v>9813</v>
      </c>
      <c r="K1015" s="40" t="s">
        <v>34</v>
      </c>
      <c r="L1015" s="57">
        <v>1</v>
      </c>
    </row>
    <row r="1016" spans="8:12" x14ac:dyDescent="0.25">
      <c r="H1016" s="40" t="s">
        <v>11630</v>
      </c>
      <c r="I1016" s="40" t="s">
        <v>11631</v>
      </c>
      <c r="J1016" s="43" t="s">
        <v>9818</v>
      </c>
      <c r="K1016" s="40" t="s">
        <v>93</v>
      </c>
      <c r="L1016" s="57">
        <v>1</v>
      </c>
    </row>
    <row r="1017" spans="8:12" x14ac:dyDescent="0.25">
      <c r="H1017" s="40">
        <v>44060853</v>
      </c>
      <c r="I1017" s="40" t="s">
        <v>11701</v>
      </c>
      <c r="J1017" s="43" t="s">
        <v>9813</v>
      </c>
      <c r="K1017" s="40" t="s">
        <v>35</v>
      </c>
      <c r="L1017" s="57">
        <v>1</v>
      </c>
    </row>
    <row r="1018" spans="8:12" x14ac:dyDescent="0.25">
      <c r="H1018" s="40" t="s">
        <v>11749</v>
      </c>
      <c r="I1018" s="40" t="s">
        <v>11750</v>
      </c>
      <c r="J1018" s="43" t="s">
        <v>9813</v>
      </c>
      <c r="K1018" s="40" t="s">
        <v>34</v>
      </c>
      <c r="L1018" s="57">
        <v>1</v>
      </c>
    </row>
    <row r="1019" spans="8:12" x14ac:dyDescent="0.25">
      <c r="H1019" s="40" t="s">
        <v>11807</v>
      </c>
      <c r="I1019" s="40" t="s">
        <v>11808</v>
      </c>
      <c r="J1019" s="43" t="s">
        <v>9813</v>
      </c>
      <c r="K1019" s="40" t="s">
        <v>34</v>
      </c>
      <c r="L1019" s="57">
        <v>1</v>
      </c>
    </row>
    <row r="1020" spans="8:12" x14ac:dyDescent="0.25">
      <c r="H1020" s="40">
        <v>80437392</v>
      </c>
      <c r="I1020" s="40" t="s">
        <v>11844</v>
      </c>
      <c r="J1020" s="43" t="s">
        <v>9813</v>
      </c>
      <c r="K1020" s="40" t="s">
        <v>34</v>
      </c>
      <c r="L1020" s="57">
        <v>1</v>
      </c>
    </row>
    <row r="1021" spans="8:12" x14ac:dyDescent="0.25">
      <c r="H1021" s="40" t="s">
        <v>11846</v>
      </c>
      <c r="I1021" s="40" t="s">
        <v>11847</v>
      </c>
      <c r="J1021" s="43" t="s">
        <v>9813</v>
      </c>
      <c r="K1021" s="40" t="s">
        <v>93</v>
      </c>
      <c r="L1021" s="57">
        <v>1</v>
      </c>
    </row>
    <row r="1022" spans="8:12" x14ac:dyDescent="0.25">
      <c r="H1022" s="40" t="s">
        <v>11891</v>
      </c>
      <c r="I1022" s="40" t="s">
        <v>11892</v>
      </c>
      <c r="J1022" s="43" t="s">
        <v>9813</v>
      </c>
      <c r="K1022" s="40" t="s">
        <v>487</v>
      </c>
      <c r="L1022" s="57">
        <v>1</v>
      </c>
    </row>
    <row r="1023" spans="8:12" x14ac:dyDescent="0.25">
      <c r="H1023" s="40">
        <v>76453395</v>
      </c>
      <c r="I1023" s="40" t="s">
        <v>11940</v>
      </c>
      <c r="J1023" s="43" t="s">
        <v>9818</v>
      </c>
      <c r="K1023" s="40" t="s">
        <v>36</v>
      </c>
      <c r="L1023" s="57">
        <v>1</v>
      </c>
    </row>
    <row r="1024" spans="8:12" x14ac:dyDescent="0.25">
      <c r="H1024" s="40">
        <v>25784285</v>
      </c>
      <c r="I1024" s="40" t="s">
        <v>11945</v>
      </c>
      <c r="J1024" s="43" t="s">
        <v>9813</v>
      </c>
      <c r="K1024" s="40" t="s">
        <v>34</v>
      </c>
      <c r="L1024" s="57">
        <v>1</v>
      </c>
    </row>
    <row r="1025" spans="8:12" x14ac:dyDescent="0.25">
      <c r="H1025" s="40">
        <v>45424038</v>
      </c>
      <c r="I1025" s="40" t="s">
        <v>11948</v>
      </c>
      <c r="J1025" s="43" t="s">
        <v>9813</v>
      </c>
      <c r="K1025" s="40" t="s">
        <v>34</v>
      </c>
      <c r="L1025" s="57">
        <v>1</v>
      </c>
    </row>
    <row r="1026" spans="8:12" x14ac:dyDescent="0.25">
      <c r="H1026" s="40">
        <v>70785772</v>
      </c>
      <c r="I1026" s="40" t="s">
        <v>11956</v>
      </c>
      <c r="J1026" s="43" t="s">
        <v>9813</v>
      </c>
      <c r="K1026" s="40" t="s">
        <v>34</v>
      </c>
      <c r="L1026" s="57">
        <v>1</v>
      </c>
    </row>
    <row r="1027" spans="8:12" x14ac:dyDescent="0.25">
      <c r="H1027" s="40">
        <v>43568827</v>
      </c>
      <c r="I1027" s="40" t="s">
        <v>11966</v>
      </c>
      <c r="J1027" s="43" t="s">
        <v>9813</v>
      </c>
      <c r="K1027" s="40" t="s">
        <v>34</v>
      </c>
      <c r="L1027" s="57">
        <v>1</v>
      </c>
    </row>
    <row r="1028" spans="8:12" x14ac:dyDescent="0.25">
      <c r="H1028" s="40">
        <v>42227166</v>
      </c>
      <c r="I1028" s="40" t="s">
        <v>11968</v>
      </c>
      <c r="J1028" s="43" t="s">
        <v>9813</v>
      </c>
      <c r="K1028" s="40" t="s">
        <v>35</v>
      </c>
      <c r="L1028" s="57">
        <v>1</v>
      </c>
    </row>
    <row r="1029" spans="8:12" x14ac:dyDescent="0.25">
      <c r="H1029" s="40">
        <v>45486967</v>
      </c>
      <c r="I1029" s="40" t="s">
        <v>11970</v>
      </c>
      <c r="J1029" s="43" t="s">
        <v>9813</v>
      </c>
      <c r="K1029" s="40" t="s">
        <v>34</v>
      </c>
      <c r="L1029" s="57">
        <v>1</v>
      </c>
    </row>
    <row r="1030" spans="8:12" x14ac:dyDescent="0.25">
      <c r="H1030" s="40">
        <v>23859567</v>
      </c>
      <c r="I1030" s="40" t="s">
        <v>11974</v>
      </c>
      <c r="J1030" s="43" t="s">
        <v>9813</v>
      </c>
      <c r="K1030" s="40" t="s">
        <v>35</v>
      </c>
      <c r="L1030" s="57">
        <v>1</v>
      </c>
    </row>
    <row r="1031" spans="8:12" x14ac:dyDescent="0.25">
      <c r="H1031" s="40">
        <v>74972503</v>
      </c>
      <c r="I1031" s="40" t="s">
        <v>11991</v>
      </c>
      <c r="J1031" s="43" t="s">
        <v>9813</v>
      </c>
      <c r="K1031" s="40" t="s">
        <v>34</v>
      </c>
      <c r="L1031" s="57">
        <v>1</v>
      </c>
    </row>
    <row r="1032" spans="8:12" x14ac:dyDescent="0.25">
      <c r="H1032" s="40">
        <v>46545568</v>
      </c>
      <c r="I1032" s="40" t="s">
        <v>11993</v>
      </c>
      <c r="J1032" s="43" t="s">
        <v>9813</v>
      </c>
      <c r="K1032" s="40" t="s">
        <v>34</v>
      </c>
      <c r="L1032" s="57">
        <v>1</v>
      </c>
    </row>
    <row r="1033" spans="8:12" x14ac:dyDescent="0.25">
      <c r="H1033" s="40" t="s">
        <v>11995</v>
      </c>
      <c r="I1033" s="40" t="s">
        <v>11996</v>
      </c>
      <c r="J1033" s="43" t="s">
        <v>9813</v>
      </c>
      <c r="K1033" s="40" t="s">
        <v>34</v>
      </c>
      <c r="L1033" s="57">
        <v>1</v>
      </c>
    </row>
    <row r="1034" spans="8:12" x14ac:dyDescent="0.25">
      <c r="H1034" s="40" t="s">
        <v>11998</v>
      </c>
      <c r="I1034" s="40" t="s">
        <v>11999</v>
      </c>
      <c r="J1034" s="43" t="s">
        <v>9813</v>
      </c>
      <c r="K1034" s="40" t="s">
        <v>34</v>
      </c>
      <c r="L1034" s="57">
        <v>1</v>
      </c>
    </row>
    <row r="1035" spans="8:12" x14ac:dyDescent="0.25">
      <c r="H1035" s="40" t="s">
        <v>12001</v>
      </c>
      <c r="I1035" s="40" t="s">
        <v>12002</v>
      </c>
      <c r="J1035" s="43" t="s">
        <v>9813</v>
      </c>
      <c r="K1035" s="40" t="s">
        <v>93</v>
      </c>
      <c r="L1035" s="57">
        <v>1</v>
      </c>
    </row>
    <row r="1036" spans="8:12" x14ac:dyDescent="0.25">
      <c r="H1036" s="40" t="s">
        <v>12004</v>
      </c>
      <c r="I1036" s="40" t="s">
        <v>12005</v>
      </c>
      <c r="J1036" s="43" t="s">
        <v>9813</v>
      </c>
      <c r="K1036" s="40" t="s">
        <v>93</v>
      </c>
      <c r="L1036" s="57">
        <v>1</v>
      </c>
    </row>
    <row r="1037" spans="8:12" x14ac:dyDescent="0.25">
      <c r="H1037" s="40" t="s">
        <v>12007</v>
      </c>
      <c r="I1037" s="40" t="s">
        <v>12008</v>
      </c>
      <c r="J1037" s="43" t="s">
        <v>9813</v>
      </c>
      <c r="K1037" s="40" t="s">
        <v>93</v>
      </c>
      <c r="L1037" s="57">
        <v>1</v>
      </c>
    </row>
    <row r="1038" spans="8:12" x14ac:dyDescent="0.25">
      <c r="H1038" s="40" t="s">
        <v>12040</v>
      </c>
      <c r="I1038" s="40" t="s">
        <v>12041</v>
      </c>
      <c r="J1038" s="43" t="s">
        <v>9813</v>
      </c>
      <c r="K1038" s="40" t="s">
        <v>131</v>
      </c>
      <c r="L1038" s="57">
        <v>1</v>
      </c>
    </row>
    <row r="1039" spans="8:12" x14ac:dyDescent="0.25">
      <c r="H1039" s="40" t="s">
        <v>12048</v>
      </c>
      <c r="I1039" s="40" t="s">
        <v>12049</v>
      </c>
      <c r="J1039" s="43" t="s">
        <v>9813</v>
      </c>
      <c r="K1039" s="40" t="s">
        <v>34</v>
      </c>
      <c r="L1039" s="57">
        <v>1</v>
      </c>
    </row>
    <row r="1040" spans="8:12" x14ac:dyDescent="0.25">
      <c r="H1040" s="40" t="s">
        <v>12060</v>
      </c>
      <c r="I1040" s="40" t="s">
        <v>12061</v>
      </c>
      <c r="J1040" s="43" t="s">
        <v>9813</v>
      </c>
      <c r="K1040" s="40" t="s">
        <v>131</v>
      </c>
      <c r="L1040" s="57">
        <v>1</v>
      </c>
    </row>
    <row r="1041" spans="8:12" ht="15.75" thickBot="1" x14ac:dyDescent="0.3">
      <c r="H1041" s="40" t="s">
        <v>12070</v>
      </c>
      <c r="I1041" s="40" t="s">
        <v>12071</v>
      </c>
      <c r="J1041" s="43" t="s">
        <v>9813</v>
      </c>
      <c r="K1041" s="40" t="s">
        <v>34</v>
      </c>
      <c r="L1041" s="57">
        <v>1</v>
      </c>
    </row>
    <row r="1042" spans="8:12" ht="15.75" thickTop="1" x14ac:dyDescent="0.25">
      <c r="H1042" s="40" t="s">
        <v>12078</v>
      </c>
      <c r="I1042" s="40" t="s">
        <v>12079</v>
      </c>
      <c r="J1042" s="43" t="s">
        <v>9813</v>
      </c>
      <c r="K1042" s="40" t="s">
        <v>34</v>
      </c>
      <c r="L1042" s="57">
        <v>1</v>
      </c>
    </row>
    <row r="1043" spans="8:12" x14ac:dyDescent="0.25">
      <c r="H1043" s="40" t="s">
        <v>12082</v>
      </c>
      <c r="I1043" s="40" t="s">
        <v>12083</v>
      </c>
      <c r="J1043" s="43" t="s">
        <v>9813</v>
      </c>
      <c r="K1043" s="40" t="s">
        <v>34</v>
      </c>
      <c r="L1043" s="57">
        <v>1</v>
      </c>
    </row>
    <row r="1044" spans="8:12" x14ac:dyDescent="0.25">
      <c r="H1044" s="40" t="s">
        <v>12086</v>
      </c>
      <c r="I1044" s="40" t="s">
        <v>12087</v>
      </c>
      <c r="J1044" s="43" t="s">
        <v>9813</v>
      </c>
      <c r="K1044" s="40" t="s">
        <v>34</v>
      </c>
      <c r="L1044" s="57">
        <v>1</v>
      </c>
    </row>
    <row r="1045" spans="8:12" x14ac:dyDescent="0.25">
      <c r="H1045" s="40" t="s">
        <v>12098</v>
      </c>
      <c r="I1045" s="40" t="s">
        <v>12099</v>
      </c>
      <c r="J1045" s="43" t="s">
        <v>9813</v>
      </c>
      <c r="K1045" s="40" t="s">
        <v>99</v>
      </c>
      <c r="L1045" s="57">
        <v>1</v>
      </c>
    </row>
    <row r="1046" spans="8:12" x14ac:dyDescent="0.25">
      <c r="H1046" s="40" t="s">
        <v>12104</v>
      </c>
      <c r="I1046" s="40" t="s">
        <v>12105</v>
      </c>
      <c r="J1046" s="43" t="s">
        <v>9813</v>
      </c>
      <c r="K1046" s="40" t="s">
        <v>36</v>
      </c>
      <c r="L1046" s="57">
        <v>1</v>
      </c>
    </row>
    <row r="1047" spans="8:12" x14ac:dyDescent="0.25">
      <c r="H1047" s="40" t="s">
        <v>12122</v>
      </c>
      <c r="I1047" s="40" t="s">
        <v>12123</v>
      </c>
      <c r="J1047" s="43" t="s">
        <v>9813</v>
      </c>
      <c r="K1047" s="40" t="s">
        <v>36</v>
      </c>
      <c r="L1047" s="57">
        <v>1</v>
      </c>
    </row>
    <row r="1048" spans="8:12" x14ac:dyDescent="0.25">
      <c r="H1048" s="40" t="s">
        <v>12159</v>
      </c>
      <c r="I1048" s="40" t="s">
        <v>12160</v>
      </c>
      <c r="J1048" s="43" t="s">
        <v>9813</v>
      </c>
      <c r="K1048" s="40" t="s">
        <v>36</v>
      </c>
      <c r="L1048" s="57">
        <v>1</v>
      </c>
    </row>
    <row r="1049" spans="8:12" x14ac:dyDescent="0.25">
      <c r="H1049" s="40" t="s">
        <v>12167</v>
      </c>
      <c r="I1049" s="40" t="s">
        <v>12168</v>
      </c>
      <c r="J1049" s="43" t="s">
        <v>9813</v>
      </c>
      <c r="K1049" s="40" t="s">
        <v>36</v>
      </c>
      <c r="L1049" s="57">
        <v>1</v>
      </c>
    </row>
    <row r="1050" spans="8:12" x14ac:dyDescent="0.25">
      <c r="H1050" s="40" t="s">
        <v>12179</v>
      </c>
      <c r="I1050" s="40" t="s">
        <v>12180</v>
      </c>
      <c r="J1050" s="43" t="s">
        <v>9813</v>
      </c>
      <c r="K1050" s="40" t="s">
        <v>35</v>
      </c>
      <c r="L1050" s="57">
        <v>1</v>
      </c>
    </row>
    <row r="1051" spans="8:12" x14ac:dyDescent="0.25">
      <c r="H1051" s="40" t="s">
        <v>12200</v>
      </c>
      <c r="I1051" s="40" t="s">
        <v>12201</v>
      </c>
      <c r="J1051" s="43" t="s">
        <v>9813</v>
      </c>
      <c r="K1051" s="40" t="s">
        <v>34</v>
      </c>
      <c r="L1051" s="57">
        <v>1</v>
      </c>
    </row>
    <row r="1052" spans="8:12" x14ac:dyDescent="0.25">
      <c r="H1052" s="40" t="s">
        <v>12206</v>
      </c>
      <c r="I1052" s="40" t="s">
        <v>12207</v>
      </c>
      <c r="J1052" s="43" t="s">
        <v>9813</v>
      </c>
      <c r="K1052" s="40" t="s">
        <v>34</v>
      </c>
      <c r="L1052" s="57">
        <v>1</v>
      </c>
    </row>
    <row r="1053" spans="8:12" x14ac:dyDescent="0.25">
      <c r="H1053" s="40" t="s">
        <v>12209</v>
      </c>
      <c r="I1053" s="40" t="s">
        <v>12210</v>
      </c>
      <c r="J1053" s="43" t="s">
        <v>9818</v>
      </c>
      <c r="K1053" s="40" t="s">
        <v>34</v>
      </c>
      <c r="L1053" s="57">
        <v>1</v>
      </c>
    </row>
    <row r="1054" spans="8:12" x14ac:dyDescent="0.25">
      <c r="H1054" s="40" t="s">
        <v>12221</v>
      </c>
      <c r="I1054" s="40" t="s">
        <v>12222</v>
      </c>
      <c r="J1054" s="43" t="s">
        <v>9813</v>
      </c>
      <c r="K1054" s="40" t="s">
        <v>34</v>
      </c>
      <c r="L1054" s="57">
        <v>1</v>
      </c>
    </row>
    <row r="1055" spans="8:12" x14ac:dyDescent="0.25">
      <c r="H1055" s="40">
        <v>40865585</v>
      </c>
      <c r="I1055" s="40" t="s">
        <v>12227</v>
      </c>
      <c r="J1055" s="43" t="s">
        <v>9813</v>
      </c>
      <c r="K1055" s="40" t="s">
        <v>34</v>
      </c>
      <c r="L1055" s="57">
        <v>1</v>
      </c>
    </row>
    <row r="1056" spans="8:12" x14ac:dyDescent="0.25">
      <c r="H1056" s="40">
        <v>71710417</v>
      </c>
      <c r="I1056" s="40" t="s">
        <v>12233</v>
      </c>
      <c r="J1056" s="43" t="s">
        <v>9813</v>
      </c>
      <c r="K1056" s="40" t="s">
        <v>487</v>
      </c>
      <c r="L1056" s="57">
        <v>1</v>
      </c>
    </row>
    <row r="1057" spans="8:12" x14ac:dyDescent="0.25">
      <c r="H1057" s="40" t="s">
        <v>12253</v>
      </c>
      <c r="I1057" s="40" t="s">
        <v>12254</v>
      </c>
      <c r="J1057" s="43" t="s">
        <v>9813</v>
      </c>
      <c r="K1057" s="40" t="s">
        <v>35</v>
      </c>
      <c r="L1057" s="57">
        <v>1</v>
      </c>
    </row>
    <row r="1058" spans="8:12" x14ac:dyDescent="0.25">
      <c r="H1058" s="40">
        <v>43511155</v>
      </c>
      <c r="I1058" s="40" t="s">
        <v>8664</v>
      </c>
      <c r="J1058" s="43" t="s">
        <v>9813</v>
      </c>
      <c r="K1058" s="40" t="s">
        <v>34</v>
      </c>
      <c r="L1058" s="57">
        <v>1</v>
      </c>
    </row>
    <row r="1059" spans="8:12" x14ac:dyDescent="0.25">
      <c r="H1059" s="40" t="s">
        <v>10792</v>
      </c>
      <c r="I1059" s="40" t="s">
        <v>10793</v>
      </c>
      <c r="J1059" s="43" t="s">
        <v>9813</v>
      </c>
      <c r="K1059" s="40" t="s">
        <v>93</v>
      </c>
      <c r="L1059" s="57">
        <v>1</v>
      </c>
    </row>
    <row r="1060" spans="8:12" x14ac:dyDescent="0.25">
      <c r="H1060" s="40" t="s">
        <v>10794</v>
      </c>
      <c r="I1060" s="40" t="s">
        <v>10795</v>
      </c>
      <c r="J1060" s="43" t="s">
        <v>9813</v>
      </c>
      <c r="K1060" s="40" t="s">
        <v>93</v>
      </c>
      <c r="L1060" s="57">
        <v>1</v>
      </c>
    </row>
    <row r="1061" spans="8:12" x14ac:dyDescent="0.25">
      <c r="H1061" s="40" t="s">
        <v>10802</v>
      </c>
      <c r="I1061" s="40" t="s">
        <v>10803</v>
      </c>
      <c r="J1061" s="43" t="s">
        <v>9813</v>
      </c>
      <c r="K1061" s="40" t="s">
        <v>34</v>
      </c>
      <c r="L1061" s="57">
        <v>1</v>
      </c>
    </row>
    <row r="1062" spans="8:12" x14ac:dyDescent="0.25">
      <c r="H1062" s="40" t="s">
        <v>10837</v>
      </c>
      <c r="I1062" s="40" t="s">
        <v>10838</v>
      </c>
      <c r="J1062" s="43" t="s">
        <v>9813</v>
      </c>
      <c r="K1062" s="40" t="s">
        <v>36</v>
      </c>
      <c r="L1062" s="57">
        <v>1</v>
      </c>
    </row>
    <row r="1063" spans="8:12" x14ac:dyDescent="0.25">
      <c r="H1063" s="40" t="s">
        <v>10848</v>
      </c>
      <c r="I1063" s="40" t="s">
        <v>10849</v>
      </c>
      <c r="J1063" s="43" t="s">
        <v>9813</v>
      </c>
      <c r="K1063" s="40" t="s">
        <v>34</v>
      </c>
      <c r="L1063" s="57">
        <v>1</v>
      </c>
    </row>
    <row r="1064" spans="8:12" x14ac:dyDescent="0.25">
      <c r="H1064" s="40">
        <v>25816034</v>
      </c>
      <c r="I1064" s="40" t="s">
        <v>12272</v>
      </c>
      <c r="J1064" s="43" t="s">
        <v>9813</v>
      </c>
      <c r="K1064" s="40" t="s">
        <v>34</v>
      </c>
      <c r="L1064" s="57">
        <v>1</v>
      </c>
    </row>
    <row r="1065" spans="8:12" x14ac:dyDescent="0.25">
      <c r="H1065" s="40">
        <v>10121052</v>
      </c>
      <c r="I1065" s="40" t="s">
        <v>12288</v>
      </c>
      <c r="J1065" s="43" t="s">
        <v>9813</v>
      </c>
      <c r="K1065" s="40" t="s">
        <v>35</v>
      </c>
      <c r="L1065" s="57">
        <v>1</v>
      </c>
    </row>
    <row r="1066" spans="8:12" x14ac:dyDescent="0.25">
      <c r="H1066" s="40" t="s">
        <v>12290</v>
      </c>
      <c r="I1066" s="40" t="s">
        <v>12291</v>
      </c>
      <c r="J1066" s="43" t="s">
        <v>9813</v>
      </c>
      <c r="K1066" s="40" t="s">
        <v>34</v>
      </c>
      <c r="L1066" s="57">
        <v>1</v>
      </c>
    </row>
    <row r="1067" spans="8:12" x14ac:dyDescent="0.25">
      <c r="H1067" s="40" t="s">
        <v>12299</v>
      </c>
      <c r="I1067" s="40" t="s">
        <v>12300</v>
      </c>
      <c r="J1067" s="43" t="s">
        <v>9813</v>
      </c>
      <c r="K1067" s="40" t="s">
        <v>35</v>
      </c>
      <c r="L1067" s="57">
        <v>1</v>
      </c>
    </row>
    <row r="1068" spans="8:12" x14ac:dyDescent="0.25">
      <c r="H1068" s="40" t="s">
        <v>12312</v>
      </c>
      <c r="I1068" s="40" t="s">
        <v>12313</v>
      </c>
      <c r="J1068" s="43" t="s">
        <v>9813</v>
      </c>
      <c r="K1068" s="40" t="s">
        <v>487</v>
      </c>
      <c r="L1068" s="57">
        <v>1</v>
      </c>
    </row>
    <row r="1069" spans="8:12" x14ac:dyDescent="0.25">
      <c r="H1069" s="41"/>
      <c r="I1069" s="40" t="s">
        <v>12317</v>
      </c>
      <c r="J1069" s="43" t="s">
        <v>9813</v>
      </c>
      <c r="K1069" s="40" t="s">
        <v>487</v>
      </c>
      <c r="L1069" s="57">
        <v>1</v>
      </c>
    </row>
    <row r="1070" spans="8:12" x14ac:dyDescent="0.25">
      <c r="H1070" s="40" t="s">
        <v>12324</v>
      </c>
      <c r="I1070" s="40" t="s">
        <v>12325</v>
      </c>
      <c r="J1070" s="43" t="s">
        <v>9813</v>
      </c>
      <c r="K1070" s="40" t="s">
        <v>93</v>
      </c>
      <c r="L1070" s="57">
        <v>1</v>
      </c>
    </row>
    <row r="1071" spans="8:12" x14ac:dyDescent="0.25">
      <c r="H1071" s="40" t="s">
        <v>12339</v>
      </c>
      <c r="I1071" s="40" t="s">
        <v>12340</v>
      </c>
      <c r="J1071" s="43" t="s">
        <v>9813</v>
      </c>
      <c r="K1071" s="40" t="s">
        <v>93</v>
      </c>
      <c r="L1071" s="57">
        <v>1</v>
      </c>
    </row>
    <row r="1072" spans="8:12" x14ac:dyDescent="0.25">
      <c r="H1072" s="40" t="s">
        <v>12342</v>
      </c>
      <c r="I1072" s="40" t="s">
        <v>12343</v>
      </c>
      <c r="J1072" s="43" t="s">
        <v>9813</v>
      </c>
      <c r="K1072" s="40" t="s">
        <v>34</v>
      </c>
      <c r="L1072" s="57">
        <v>1</v>
      </c>
    </row>
    <row r="1073" spans="8:12" x14ac:dyDescent="0.25">
      <c r="H1073" s="40" t="s">
        <v>12355</v>
      </c>
      <c r="I1073" s="40" t="s">
        <v>12356</v>
      </c>
      <c r="J1073" s="43" t="s">
        <v>9813</v>
      </c>
      <c r="K1073" s="40" t="s">
        <v>36</v>
      </c>
      <c r="L1073" s="57">
        <v>1</v>
      </c>
    </row>
    <row r="1074" spans="8:12" x14ac:dyDescent="0.25">
      <c r="H1074" s="40" t="s">
        <v>12370</v>
      </c>
      <c r="I1074" s="40" t="s">
        <v>12371</v>
      </c>
      <c r="J1074" s="43" t="s">
        <v>9813</v>
      </c>
      <c r="K1074" s="40" t="s">
        <v>34</v>
      </c>
      <c r="L1074" s="57">
        <v>1</v>
      </c>
    </row>
    <row r="1075" spans="8:12" x14ac:dyDescent="0.25">
      <c r="H1075" s="40" t="s">
        <v>12376</v>
      </c>
      <c r="I1075" s="40" t="s">
        <v>12377</v>
      </c>
      <c r="J1075" s="43" t="s">
        <v>9813</v>
      </c>
      <c r="K1075" s="40" t="s">
        <v>34</v>
      </c>
      <c r="L1075" s="57">
        <v>1</v>
      </c>
    </row>
    <row r="1076" spans="8:12" x14ac:dyDescent="0.25">
      <c r="H1076" s="40" t="s">
        <v>12383</v>
      </c>
      <c r="I1076" s="40" t="s">
        <v>12384</v>
      </c>
      <c r="J1076" s="43" t="s">
        <v>9813</v>
      </c>
      <c r="K1076" s="40" t="s">
        <v>34</v>
      </c>
      <c r="L1076" s="57">
        <v>1</v>
      </c>
    </row>
    <row r="1077" spans="8:12" x14ac:dyDescent="0.25">
      <c r="H1077" s="40" t="s">
        <v>12402</v>
      </c>
      <c r="I1077" s="40" t="s">
        <v>12403</v>
      </c>
      <c r="J1077" s="43" t="s">
        <v>9813</v>
      </c>
      <c r="K1077" s="40" t="s">
        <v>99</v>
      </c>
      <c r="L1077" s="57">
        <v>1</v>
      </c>
    </row>
    <row r="1078" spans="8:12" x14ac:dyDescent="0.25">
      <c r="H1078" s="40" t="s">
        <v>12427</v>
      </c>
      <c r="I1078" s="40" t="s">
        <v>12428</v>
      </c>
      <c r="J1078" s="43" t="s">
        <v>9813</v>
      </c>
      <c r="K1078" s="40" t="s">
        <v>34</v>
      </c>
      <c r="L1078" s="57">
        <v>1</v>
      </c>
    </row>
    <row r="1079" spans="8:12" x14ac:dyDescent="0.25">
      <c r="H1079" s="40" t="s">
        <v>12442</v>
      </c>
      <c r="I1079" s="40" t="s">
        <v>12443</v>
      </c>
      <c r="J1079" s="43" t="s">
        <v>9813</v>
      </c>
      <c r="K1079" s="40" t="s">
        <v>34</v>
      </c>
      <c r="L1079" s="57">
        <v>1</v>
      </c>
    </row>
    <row r="1080" spans="8:12" x14ac:dyDescent="0.25">
      <c r="H1080" s="40" t="s">
        <v>12455</v>
      </c>
      <c r="I1080" s="40" t="s">
        <v>12456</v>
      </c>
      <c r="J1080" s="43" t="s">
        <v>9813</v>
      </c>
      <c r="K1080" s="40" t="s">
        <v>34</v>
      </c>
      <c r="L1080" s="57">
        <v>1</v>
      </c>
    </row>
    <row r="1081" spans="8:12" x14ac:dyDescent="0.25">
      <c r="H1081" s="40" t="s">
        <v>12461</v>
      </c>
      <c r="I1081" s="40" t="s">
        <v>12462</v>
      </c>
      <c r="J1081" s="43" t="s">
        <v>9813</v>
      </c>
      <c r="K1081" s="40" t="s">
        <v>34</v>
      </c>
      <c r="L1081" s="57">
        <v>1</v>
      </c>
    </row>
    <row r="1082" spans="8:12" x14ac:dyDescent="0.25">
      <c r="H1082" s="40" t="s">
        <v>12470</v>
      </c>
      <c r="I1082" s="40" t="s">
        <v>12471</v>
      </c>
      <c r="J1082" s="43" t="s">
        <v>9813</v>
      </c>
      <c r="K1082" s="40" t="s">
        <v>487</v>
      </c>
      <c r="L1082" s="57">
        <v>1</v>
      </c>
    </row>
    <row r="1083" spans="8:12" x14ac:dyDescent="0.25">
      <c r="H1083" s="40" t="s">
        <v>12479</v>
      </c>
      <c r="I1083" s="40" t="s">
        <v>12480</v>
      </c>
      <c r="J1083" s="43" t="s">
        <v>9813</v>
      </c>
      <c r="K1083" s="40" t="s">
        <v>34</v>
      </c>
      <c r="L1083" s="57">
        <v>1</v>
      </c>
    </row>
    <row r="1084" spans="8:12" x14ac:dyDescent="0.25">
      <c r="H1084" s="40" t="s">
        <v>12484</v>
      </c>
      <c r="I1084" s="40" t="s">
        <v>12485</v>
      </c>
      <c r="J1084" s="43" t="s">
        <v>9813</v>
      </c>
      <c r="K1084" s="40" t="s">
        <v>36</v>
      </c>
      <c r="L1084" s="57">
        <v>1</v>
      </c>
    </row>
    <row r="1085" spans="8:12" x14ac:dyDescent="0.25">
      <c r="H1085" s="40" t="s">
        <v>12487</v>
      </c>
      <c r="I1085" s="40" t="s">
        <v>12488</v>
      </c>
      <c r="J1085" s="43" t="s">
        <v>9813</v>
      </c>
      <c r="K1085" s="40" t="s">
        <v>93</v>
      </c>
      <c r="L1085" s="57">
        <v>1</v>
      </c>
    </row>
    <row r="1086" spans="8:12" x14ac:dyDescent="0.25">
      <c r="H1086" s="40" t="s">
        <v>12490</v>
      </c>
      <c r="I1086" s="40" t="s">
        <v>12491</v>
      </c>
      <c r="J1086" s="43" t="s">
        <v>9813</v>
      </c>
      <c r="K1086" s="40" t="s">
        <v>34</v>
      </c>
      <c r="L1086" s="57">
        <v>1</v>
      </c>
    </row>
    <row r="1087" spans="8:12" x14ac:dyDescent="0.25">
      <c r="H1087" s="40">
        <v>42855999</v>
      </c>
      <c r="I1087" s="40" t="s">
        <v>12494</v>
      </c>
      <c r="J1087" s="43" t="s">
        <v>9813</v>
      </c>
      <c r="K1087" s="40" t="s">
        <v>35</v>
      </c>
      <c r="L1087" s="57">
        <v>1</v>
      </c>
    </row>
    <row r="1088" spans="8:12" x14ac:dyDescent="0.25">
      <c r="H1088" s="40" t="s">
        <v>12498</v>
      </c>
      <c r="I1088" s="40" t="s">
        <v>12499</v>
      </c>
      <c r="J1088" s="43" t="s">
        <v>9813</v>
      </c>
      <c r="K1088" s="40" t="s">
        <v>36</v>
      </c>
      <c r="L1088" s="57">
        <v>1</v>
      </c>
    </row>
    <row r="1089" spans="8:12" x14ac:dyDescent="0.25">
      <c r="H1089" s="40" t="s">
        <v>12508</v>
      </c>
      <c r="I1089" s="40" t="s">
        <v>12509</v>
      </c>
      <c r="J1089" s="43" t="s">
        <v>9813</v>
      </c>
      <c r="K1089" s="40" t="s">
        <v>99</v>
      </c>
      <c r="L1089" s="57">
        <v>1</v>
      </c>
    </row>
    <row r="1090" spans="8:12" x14ac:dyDescent="0.25">
      <c r="H1090" s="40" t="s">
        <v>12513</v>
      </c>
      <c r="I1090" s="40" t="s">
        <v>12514</v>
      </c>
      <c r="J1090" s="43" t="s">
        <v>9813</v>
      </c>
      <c r="K1090" s="40" t="s">
        <v>34</v>
      </c>
      <c r="L1090" s="57">
        <v>1</v>
      </c>
    </row>
    <row r="1091" spans="8:12" x14ac:dyDescent="0.25">
      <c r="H1091" s="40" t="s">
        <v>12518</v>
      </c>
      <c r="I1091" s="40" t="s">
        <v>12519</v>
      </c>
      <c r="J1091" s="43" t="s">
        <v>9813</v>
      </c>
      <c r="K1091" s="40" t="s">
        <v>99</v>
      </c>
      <c r="L1091" s="57">
        <v>1</v>
      </c>
    </row>
    <row r="1092" spans="8:12" x14ac:dyDescent="0.25">
      <c r="H1092" s="40" t="s">
        <v>12526</v>
      </c>
      <c r="I1092" s="40" t="s">
        <v>12527</v>
      </c>
      <c r="J1092" s="43" t="s">
        <v>9813</v>
      </c>
      <c r="K1092" s="40" t="s">
        <v>34</v>
      </c>
      <c r="L1092" s="57">
        <v>1</v>
      </c>
    </row>
    <row r="1093" spans="8:12" x14ac:dyDescent="0.25">
      <c r="H1093" s="40" t="s">
        <v>12528</v>
      </c>
      <c r="I1093" s="40" t="s">
        <v>12529</v>
      </c>
      <c r="J1093" s="43" t="s">
        <v>9813</v>
      </c>
      <c r="K1093" s="40" t="s">
        <v>487</v>
      </c>
      <c r="L1093" s="57">
        <v>1</v>
      </c>
    </row>
    <row r="1094" spans="8:12" x14ac:dyDescent="0.25">
      <c r="H1094" s="40" t="s">
        <v>12537</v>
      </c>
      <c r="I1094" s="40" t="s">
        <v>12538</v>
      </c>
      <c r="J1094" s="43" t="s">
        <v>9813</v>
      </c>
      <c r="K1094" s="40" t="s">
        <v>34</v>
      </c>
      <c r="L1094" s="57">
        <v>1</v>
      </c>
    </row>
    <row r="1095" spans="8:12" x14ac:dyDescent="0.25">
      <c r="H1095" s="40" t="s">
        <v>12550</v>
      </c>
      <c r="I1095" s="40" t="s">
        <v>12551</v>
      </c>
      <c r="J1095" s="43" t="s">
        <v>9813</v>
      </c>
      <c r="K1095" s="40" t="s">
        <v>34</v>
      </c>
      <c r="L1095" s="57">
        <v>1</v>
      </c>
    </row>
    <row r="1096" spans="8:12" x14ac:dyDescent="0.25">
      <c r="H1096" s="40" t="s">
        <v>12576</v>
      </c>
      <c r="I1096" s="40" t="s">
        <v>12577</v>
      </c>
      <c r="J1096" s="43" t="s">
        <v>9813</v>
      </c>
      <c r="K1096" s="40" t="s">
        <v>34</v>
      </c>
      <c r="L1096" s="57">
        <v>1</v>
      </c>
    </row>
    <row r="1097" spans="8:12" x14ac:dyDescent="0.25">
      <c r="H1097" s="40" t="s">
        <v>12597</v>
      </c>
      <c r="I1097" s="40" t="s">
        <v>12598</v>
      </c>
      <c r="J1097" s="43" t="s">
        <v>9813</v>
      </c>
      <c r="K1097" s="40" t="s">
        <v>34</v>
      </c>
      <c r="L1097" s="57">
        <v>1</v>
      </c>
    </row>
    <row r="1098" spans="8:12" x14ac:dyDescent="0.25">
      <c r="H1098" s="40" t="s">
        <v>12600</v>
      </c>
      <c r="I1098" s="40" t="s">
        <v>12601</v>
      </c>
      <c r="J1098" s="43" t="s">
        <v>9813</v>
      </c>
      <c r="K1098" s="40" t="s">
        <v>34</v>
      </c>
      <c r="L1098" s="57">
        <v>1</v>
      </c>
    </row>
    <row r="1099" spans="8:12" x14ac:dyDescent="0.25">
      <c r="H1099" s="40" t="s">
        <v>12603</v>
      </c>
      <c r="I1099" s="40" t="s">
        <v>12604</v>
      </c>
      <c r="J1099" s="43" t="s">
        <v>9813</v>
      </c>
      <c r="K1099" s="40" t="s">
        <v>34</v>
      </c>
      <c r="L1099" s="57">
        <v>1</v>
      </c>
    </row>
    <row r="1100" spans="8:12" x14ac:dyDescent="0.25">
      <c r="H1100" s="40" t="s">
        <v>12609</v>
      </c>
      <c r="I1100" s="40" t="s">
        <v>12610</v>
      </c>
      <c r="J1100" s="43" t="s">
        <v>9813</v>
      </c>
      <c r="K1100" s="40" t="s">
        <v>34</v>
      </c>
      <c r="L1100" s="57">
        <v>1</v>
      </c>
    </row>
    <row r="1101" spans="8:12" x14ac:dyDescent="0.25">
      <c r="H1101" s="40" t="s">
        <v>12615</v>
      </c>
      <c r="I1101" s="40" t="s">
        <v>12616</v>
      </c>
      <c r="J1101" s="43" t="s">
        <v>9813</v>
      </c>
      <c r="K1101" s="40" t="s">
        <v>93</v>
      </c>
      <c r="L1101" s="57">
        <v>1</v>
      </c>
    </row>
    <row r="1102" spans="8:12" x14ac:dyDescent="0.25">
      <c r="H1102" s="40" t="s">
        <v>12664</v>
      </c>
      <c r="I1102" s="40" t="s">
        <v>12665</v>
      </c>
      <c r="J1102" s="43" t="s">
        <v>9818</v>
      </c>
      <c r="K1102" s="40" t="s">
        <v>34</v>
      </c>
      <c r="L1102" s="57">
        <v>1</v>
      </c>
    </row>
    <row r="1103" spans="8:12" x14ac:dyDescent="0.25">
      <c r="H1103" s="40">
        <v>24282135</v>
      </c>
      <c r="I1103" s="40" t="s">
        <v>2318</v>
      </c>
      <c r="J1103" s="43" t="s">
        <v>9813</v>
      </c>
      <c r="K1103" s="40" t="s">
        <v>34</v>
      </c>
      <c r="L1103" s="57">
        <v>1</v>
      </c>
    </row>
    <row r="1104" spans="8:12" x14ac:dyDescent="0.25">
      <c r="H1104" s="40" t="s">
        <v>12688</v>
      </c>
      <c r="I1104" s="40" t="s">
        <v>12689</v>
      </c>
      <c r="J1104" s="43" t="s">
        <v>9813</v>
      </c>
      <c r="K1104" s="40" t="s">
        <v>34</v>
      </c>
      <c r="L1104" s="57">
        <v>1</v>
      </c>
    </row>
    <row r="1105" spans="8:12" x14ac:dyDescent="0.25">
      <c r="H1105" s="40" t="s">
        <v>12697</v>
      </c>
      <c r="I1105" s="40" t="s">
        <v>12698</v>
      </c>
      <c r="J1105" s="43" t="s">
        <v>9813</v>
      </c>
      <c r="K1105" s="40" t="s">
        <v>34</v>
      </c>
      <c r="L1105" s="57">
        <v>1</v>
      </c>
    </row>
    <row r="1106" spans="8:12" x14ac:dyDescent="0.25">
      <c r="H1106" s="40" t="s">
        <v>12707</v>
      </c>
      <c r="I1106" s="40" t="s">
        <v>12708</v>
      </c>
      <c r="J1106" s="43" t="s">
        <v>9813</v>
      </c>
      <c r="K1106" s="40" t="s">
        <v>34</v>
      </c>
      <c r="L1106" s="57">
        <v>1</v>
      </c>
    </row>
    <row r="1107" spans="8:12" x14ac:dyDescent="0.25">
      <c r="H1107" s="40" t="s">
        <v>12720</v>
      </c>
      <c r="I1107" s="40" t="s">
        <v>12721</v>
      </c>
      <c r="J1107" s="43" t="s">
        <v>9813</v>
      </c>
      <c r="K1107" s="40" t="s">
        <v>93</v>
      </c>
      <c r="L1107" s="57">
        <v>1</v>
      </c>
    </row>
    <row r="1108" spans="8:12" x14ac:dyDescent="0.25">
      <c r="H1108" s="40">
        <v>72569323</v>
      </c>
      <c r="I1108" s="40" t="s">
        <v>12746</v>
      </c>
      <c r="J1108" s="43" t="s">
        <v>9813</v>
      </c>
      <c r="K1108" s="40" t="s">
        <v>34</v>
      </c>
      <c r="L1108" s="57">
        <v>1</v>
      </c>
    </row>
    <row r="1109" spans="8:12" x14ac:dyDescent="0.25">
      <c r="H1109" s="40" t="s">
        <v>12751</v>
      </c>
      <c r="I1109" s="40" t="s">
        <v>12752</v>
      </c>
      <c r="J1109" s="43" t="s">
        <v>9813</v>
      </c>
      <c r="K1109" s="40" t="s">
        <v>34</v>
      </c>
      <c r="L1109" s="57">
        <v>1</v>
      </c>
    </row>
    <row r="1110" spans="8:12" x14ac:dyDescent="0.25">
      <c r="H1110" s="40">
        <v>73033176</v>
      </c>
      <c r="I1110" s="40" t="s">
        <v>12754</v>
      </c>
      <c r="J1110" s="43" t="s">
        <v>9813</v>
      </c>
      <c r="K1110" s="40" t="s">
        <v>34</v>
      </c>
      <c r="L1110" s="57">
        <v>1</v>
      </c>
    </row>
    <row r="1111" spans="8:12" x14ac:dyDescent="0.25">
      <c r="H1111" s="40">
        <v>75229154</v>
      </c>
      <c r="I1111" s="40" t="s">
        <v>12756</v>
      </c>
      <c r="J1111" s="43" t="s">
        <v>9813</v>
      </c>
      <c r="K1111" s="40" t="s">
        <v>93</v>
      </c>
      <c r="L1111" s="57">
        <v>1</v>
      </c>
    </row>
    <row r="1112" spans="8:12" x14ac:dyDescent="0.25">
      <c r="H1112" s="40">
        <v>72569321</v>
      </c>
      <c r="I1112" s="40" t="s">
        <v>12760</v>
      </c>
      <c r="J1112" s="43" t="s">
        <v>9813</v>
      </c>
      <c r="K1112" s="40" t="s">
        <v>34</v>
      </c>
      <c r="L1112" s="57">
        <v>1</v>
      </c>
    </row>
    <row r="1113" spans="8:12" x14ac:dyDescent="0.25">
      <c r="H1113" s="40" t="s">
        <v>12765</v>
      </c>
      <c r="I1113" s="40" t="s">
        <v>12766</v>
      </c>
      <c r="J1113" s="43" t="s">
        <v>9813</v>
      </c>
      <c r="K1113" s="40" t="s">
        <v>34</v>
      </c>
      <c r="L1113" s="57">
        <v>1</v>
      </c>
    </row>
    <row r="1114" spans="8:12" x14ac:dyDescent="0.25">
      <c r="H1114" s="40" t="s">
        <v>12771</v>
      </c>
      <c r="I1114" s="40" t="s">
        <v>12772</v>
      </c>
      <c r="J1114" s="43" t="s">
        <v>9813</v>
      </c>
      <c r="K1114" s="40" t="s">
        <v>93</v>
      </c>
      <c r="L1114" s="57">
        <v>1</v>
      </c>
    </row>
    <row r="1115" spans="8:12" x14ac:dyDescent="0.25">
      <c r="H1115" s="40">
        <v>80150774</v>
      </c>
      <c r="I1115" s="40" t="s">
        <v>12822</v>
      </c>
      <c r="J1115" s="43" t="s">
        <v>9813</v>
      </c>
      <c r="K1115" s="40" t="s">
        <v>34</v>
      </c>
      <c r="L1115" s="57">
        <v>1</v>
      </c>
    </row>
    <row r="1116" spans="8:12" x14ac:dyDescent="0.25">
      <c r="H1116" s="40" t="s">
        <v>12825</v>
      </c>
      <c r="I1116" s="40" t="s">
        <v>12826</v>
      </c>
      <c r="J1116" s="43" t="s">
        <v>9813</v>
      </c>
      <c r="K1116" s="40" t="s">
        <v>36</v>
      </c>
      <c r="L1116" s="57">
        <v>1</v>
      </c>
    </row>
    <row r="1117" spans="8:12" x14ac:dyDescent="0.25">
      <c r="H1117" s="40" t="s">
        <v>12835</v>
      </c>
      <c r="I1117" s="40" t="s">
        <v>12836</v>
      </c>
      <c r="J1117" s="43" t="s">
        <v>9813</v>
      </c>
      <c r="K1117" s="40" t="s">
        <v>34</v>
      </c>
      <c r="L1117" s="57">
        <v>1</v>
      </c>
    </row>
    <row r="1118" spans="8:12" x14ac:dyDescent="0.25">
      <c r="H1118" s="40" t="s">
        <v>12878</v>
      </c>
      <c r="I1118" s="40" t="s">
        <v>12879</v>
      </c>
      <c r="J1118" s="43" t="s">
        <v>9813</v>
      </c>
      <c r="K1118" s="40" t="s">
        <v>93</v>
      </c>
      <c r="L1118" s="57">
        <v>1</v>
      </c>
    </row>
    <row r="1119" spans="8:12" x14ac:dyDescent="0.25">
      <c r="H1119" s="40" t="s">
        <v>12914</v>
      </c>
      <c r="I1119" s="40" t="s">
        <v>12915</v>
      </c>
      <c r="J1119" s="43" t="s">
        <v>9813</v>
      </c>
      <c r="K1119" s="40" t="s">
        <v>35</v>
      </c>
      <c r="L1119" s="57">
        <v>1</v>
      </c>
    </row>
    <row r="1120" spans="8:12" ht="15.75" thickBot="1" x14ac:dyDescent="0.3">
      <c r="H1120" s="40" t="s">
        <v>12939</v>
      </c>
      <c r="I1120" s="40" t="s">
        <v>12940</v>
      </c>
      <c r="J1120" s="43" t="s">
        <v>9813</v>
      </c>
      <c r="K1120" s="40" t="s">
        <v>34</v>
      </c>
      <c r="L1120" s="57">
        <v>1</v>
      </c>
    </row>
    <row r="1121" spans="8:12" ht="15.75" thickTop="1" x14ac:dyDescent="0.25">
      <c r="H1121" s="40" t="s">
        <v>12942</v>
      </c>
      <c r="I1121" s="40" t="s">
        <v>12943</v>
      </c>
      <c r="J1121" s="43" t="s">
        <v>9813</v>
      </c>
      <c r="K1121" s="40" t="s">
        <v>34</v>
      </c>
      <c r="L1121" s="57">
        <v>1</v>
      </c>
    </row>
    <row r="1122" spans="8:12" x14ac:dyDescent="0.25">
      <c r="H1122" s="40" t="s">
        <v>12945</v>
      </c>
      <c r="I1122" s="40" t="s">
        <v>12946</v>
      </c>
      <c r="J1122" s="43" t="s">
        <v>9813</v>
      </c>
      <c r="K1122" s="40" t="s">
        <v>34</v>
      </c>
      <c r="L1122" s="57">
        <v>1</v>
      </c>
    </row>
    <row r="1123" spans="8:12" x14ac:dyDescent="0.25">
      <c r="H1123" s="40" t="s">
        <v>12948</v>
      </c>
      <c r="I1123" s="40" t="s">
        <v>12949</v>
      </c>
      <c r="J1123" s="43" t="s">
        <v>9813</v>
      </c>
      <c r="K1123" s="40" t="s">
        <v>34</v>
      </c>
      <c r="L1123" s="57">
        <v>1</v>
      </c>
    </row>
    <row r="1124" spans="8:12" x14ac:dyDescent="0.25">
      <c r="H1124" s="40" t="s">
        <v>12951</v>
      </c>
      <c r="I1124" s="40" t="s">
        <v>12952</v>
      </c>
      <c r="J1124" s="43" t="s">
        <v>9813</v>
      </c>
      <c r="K1124" s="40" t="s">
        <v>34</v>
      </c>
      <c r="L1124" s="57">
        <v>1</v>
      </c>
    </row>
    <row r="1125" spans="8:12" x14ac:dyDescent="0.25">
      <c r="H1125" s="40" t="s">
        <v>12954</v>
      </c>
      <c r="I1125" s="40" t="s">
        <v>12955</v>
      </c>
      <c r="J1125" s="43" t="s">
        <v>9813</v>
      </c>
      <c r="K1125" s="40" t="s">
        <v>34</v>
      </c>
      <c r="L1125" s="57">
        <v>1</v>
      </c>
    </row>
    <row r="1126" spans="8:12" x14ac:dyDescent="0.25">
      <c r="H1126" s="40">
        <v>46617232</v>
      </c>
      <c r="I1126" s="40" t="s">
        <v>12962</v>
      </c>
      <c r="J1126" s="43" t="s">
        <v>9813</v>
      </c>
      <c r="K1126" s="40" t="s">
        <v>34</v>
      </c>
      <c r="L1126" s="57">
        <v>1</v>
      </c>
    </row>
    <row r="1127" spans="8:12" ht="15.75" thickBot="1" x14ac:dyDescent="0.3">
      <c r="H1127" s="40" t="s">
        <v>12977</v>
      </c>
      <c r="I1127" s="40" t="s">
        <v>12978</v>
      </c>
      <c r="J1127" s="43" t="s">
        <v>9813</v>
      </c>
      <c r="K1127" s="40" t="s">
        <v>34</v>
      </c>
      <c r="L1127" s="57">
        <v>1</v>
      </c>
    </row>
    <row r="1128" spans="8:12" ht="15.75" thickTop="1" x14ac:dyDescent="0.25">
      <c r="H1128" s="40" t="s">
        <v>12983</v>
      </c>
      <c r="I1128" s="40" t="s">
        <v>12984</v>
      </c>
      <c r="J1128" s="43" t="s">
        <v>9813</v>
      </c>
      <c r="K1128" s="40" t="s">
        <v>34</v>
      </c>
      <c r="L1128" s="57">
        <v>1</v>
      </c>
    </row>
    <row r="1129" spans="8:12" x14ac:dyDescent="0.25">
      <c r="H1129" s="40" t="s">
        <v>12986</v>
      </c>
      <c r="I1129" s="40" t="s">
        <v>12987</v>
      </c>
      <c r="J1129" s="43" t="s">
        <v>9813</v>
      </c>
      <c r="K1129" s="40" t="s">
        <v>34</v>
      </c>
      <c r="L1129" s="57">
        <v>1</v>
      </c>
    </row>
    <row r="1130" spans="8:12" x14ac:dyDescent="0.25">
      <c r="H1130" s="40">
        <v>25831999</v>
      </c>
      <c r="I1130" s="40" t="s">
        <v>13028</v>
      </c>
      <c r="J1130" s="43" t="s">
        <v>9813</v>
      </c>
      <c r="K1130" s="40" t="s">
        <v>34</v>
      </c>
      <c r="L1130" s="57">
        <v>1</v>
      </c>
    </row>
    <row r="1131" spans="8:12" x14ac:dyDescent="0.25">
      <c r="H1131" s="40">
        <v>45324089</v>
      </c>
      <c r="I1131" s="40" t="s">
        <v>13037</v>
      </c>
      <c r="J1131" s="43" t="s">
        <v>9813</v>
      </c>
      <c r="K1131" s="40" t="s">
        <v>93</v>
      </c>
      <c r="L1131" s="57">
        <v>1</v>
      </c>
    </row>
    <row r="1132" spans="8:12" x14ac:dyDescent="0.25">
      <c r="H1132" s="40" t="s">
        <v>13048</v>
      </c>
      <c r="I1132" s="40" t="s">
        <v>13049</v>
      </c>
      <c r="J1132" s="43" t="s">
        <v>9813</v>
      </c>
      <c r="K1132" s="40" t="s">
        <v>99</v>
      </c>
      <c r="L1132" s="57">
        <v>1</v>
      </c>
    </row>
    <row r="1133" spans="8:12" x14ac:dyDescent="0.25">
      <c r="H1133" s="40" t="s">
        <v>13055</v>
      </c>
      <c r="I1133" s="40" t="s">
        <v>13056</v>
      </c>
      <c r="J1133" s="43" t="s">
        <v>9813</v>
      </c>
      <c r="K1133" s="40" t="s">
        <v>36</v>
      </c>
      <c r="L1133" s="57">
        <v>1</v>
      </c>
    </row>
    <row r="1134" spans="8:12" x14ac:dyDescent="0.25">
      <c r="H1134" s="40" t="s">
        <v>13059</v>
      </c>
      <c r="I1134" s="40" t="s">
        <v>13060</v>
      </c>
      <c r="J1134" s="43" t="s">
        <v>9813</v>
      </c>
      <c r="K1134" s="40" t="s">
        <v>35</v>
      </c>
      <c r="L1134" s="57">
        <v>1</v>
      </c>
    </row>
    <row r="1135" spans="8:12" ht="15.75" thickBot="1" x14ac:dyDescent="0.3">
      <c r="H1135" s="40" t="s">
        <v>12831</v>
      </c>
      <c r="I1135" s="40" t="s">
        <v>929</v>
      </c>
      <c r="J1135" s="43" t="s">
        <v>9813</v>
      </c>
      <c r="K1135" s="40" t="s">
        <v>34</v>
      </c>
      <c r="L1135" s="57">
        <v>1</v>
      </c>
    </row>
    <row r="1136" spans="8:12" ht="15.75" thickTop="1" x14ac:dyDescent="0.25">
      <c r="H1136" s="40" t="s">
        <v>13100</v>
      </c>
      <c r="I1136" s="40" t="s">
        <v>751</v>
      </c>
      <c r="J1136" s="43" t="s">
        <v>9813</v>
      </c>
      <c r="K1136" s="40" t="s">
        <v>93</v>
      </c>
      <c r="L1136" s="57">
        <v>1</v>
      </c>
    </row>
    <row r="1137" spans="8:12" x14ac:dyDescent="0.25">
      <c r="H1137" s="40" t="s">
        <v>13108</v>
      </c>
      <c r="I1137" s="40" t="s">
        <v>13109</v>
      </c>
      <c r="J1137" s="43" t="s">
        <v>9813</v>
      </c>
      <c r="K1137" s="40" t="s">
        <v>93</v>
      </c>
      <c r="L1137" s="57">
        <v>1</v>
      </c>
    </row>
    <row r="1138" spans="8:12" x14ac:dyDescent="0.25">
      <c r="H1138" s="40">
        <v>70555530</v>
      </c>
      <c r="I1138" s="40" t="s">
        <v>13111</v>
      </c>
      <c r="J1138" s="43" t="s">
        <v>9813</v>
      </c>
      <c r="K1138" s="40" t="s">
        <v>34</v>
      </c>
      <c r="L1138" s="57">
        <v>1</v>
      </c>
    </row>
    <row r="1139" spans="8:12" x14ac:dyDescent="0.25">
      <c r="H1139" s="40">
        <v>43709050</v>
      </c>
      <c r="I1139" s="40" t="s">
        <v>13115</v>
      </c>
      <c r="J1139" s="43" t="s">
        <v>9813</v>
      </c>
      <c r="K1139" s="40" t="s">
        <v>34</v>
      </c>
      <c r="L1139" s="57">
        <v>1</v>
      </c>
    </row>
    <row r="1140" spans="8:12" x14ac:dyDescent="0.25">
      <c r="H1140" s="40" t="s">
        <v>13126</v>
      </c>
      <c r="I1140" s="40" t="s">
        <v>13127</v>
      </c>
      <c r="J1140" s="43" t="s">
        <v>9813</v>
      </c>
      <c r="K1140" s="40" t="s">
        <v>93</v>
      </c>
      <c r="L1140" s="57">
        <v>1</v>
      </c>
    </row>
    <row r="1141" spans="8:12" x14ac:dyDescent="0.25">
      <c r="H1141" s="40" t="s">
        <v>13135</v>
      </c>
      <c r="I1141" s="40" t="s">
        <v>13136</v>
      </c>
      <c r="J1141" s="43" t="s">
        <v>9813</v>
      </c>
      <c r="K1141" s="40" t="s">
        <v>34</v>
      </c>
      <c r="L1141" s="57">
        <v>1</v>
      </c>
    </row>
    <row r="1142" spans="8:12" x14ac:dyDescent="0.25">
      <c r="H1142" s="40" t="s">
        <v>13162</v>
      </c>
      <c r="I1142" s="40" t="s">
        <v>13163</v>
      </c>
      <c r="J1142" s="43" t="s">
        <v>9813</v>
      </c>
      <c r="K1142" s="40" t="s">
        <v>34</v>
      </c>
      <c r="L1142" s="57">
        <v>1</v>
      </c>
    </row>
    <row r="1143" spans="8:12" x14ac:dyDescent="0.25">
      <c r="H1143" s="40">
        <v>45007336</v>
      </c>
      <c r="I1143" s="40" t="s">
        <v>10581</v>
      </c>
      <c r="J1143" s="43" t="s">
        <v>9813</v>
      </c>
      <c r="K1143" s="40" t="s">
        <v>487</v>
      </c>
      <c r="L1143" s="57">
        <v>1</v>
      </c>
    </row>
    <row r="1144" spans="8:12" x14ac:dyDescent="0.25">
      <c r="H1144" s="40">
        <v>75505872</v>
      </c>
      <c r="I1144" s="40" t="s">
        <v>10589</v>
      </c>
      <c r="J1144" s="43" t="s">
        <v>9813</v>
      </c>
      <c r="K1144" s="40" t="s">
        <v>34</v>
      </c>
      <c r="L1144" s="57">
        <v>1</v>
      </c>
    </row>
    <row r="1145" spans="8:12" x14ac:dyDescent="0.25">
      <c r="H1145" s="40" t="s">
        <v>10593</v>
      </c>
      <c r="I1145" s="40" t="s">
        <v>10594</v>
      </c>
      <c r="J1145" s="43" t="s">
        <v>9813</v>
      </c>
      <c r="K1145" s="40" t="s">
        <v>131</v>
      </c>
      <c r="L1145" s="57">
        <v>1</v>
      </c>
    </row>
    <row r="1146" spans="8:12" x14ac:dyDescent="0.25">
      <c r="H1146" s="40" t="s">
        <v>13177</v>
      </c>
      <c r="I1146" s="40" t="s">
        <v>13178</v>
      </c>
      <c r="J1146" s="43" t="s">
        <v>9818</v>
      </c>
      <c r="K1146" s="40" t="s">
        <v>99</v>
      </c>
      <c r="L1146" s="57">
        <v>1</v>
      </c>
    </row>
    <row r="1147" spans="8:12" x14ac:dyDescent="0.25">
      <c r="H1147" s="40" t="s">
        <v>13196</v>
      </c>
      <c r="I1147" s="40" t="s">
        <v>13197</v>
      </c>
      <c r="J1147" s="43" t="s">
        <v>9813</v>
      </c>
      <c r="K1147" s="40" t="s">
        <v>93</v>
      </c>
      <c r="L1147" s="57">
        <v>1</v>
      </c>
    </row>
    <row r="1148" spans="8:12" x14ac:dyDescent="0.25">
      <c r="H1148" s="40" t="s">
        <v>13245</v>
      </c>
      <c r="I1148" s="40" t="s">
        <v>13246</v>
      </c>
      <c r="J1148" s="43" t="s">
        <v>9813</v>
      </c>
      <c r="K1148" s="40" t="s">
        <v>93</v>
      </c>
      <c r="L1148" s="57">
        <v>1</v>
      </c>
    </row>
    <row r="1149" spans="8:12" x14ac:dyDescent="0.25">
      <c r="H1149" s="40" t="s">
        <v>13248</v>
      </c>
      <c r="I1149" s="40" t="s">
        <v>13249</v>
      </c>
      <c r="J1149" s="43" t="s">
        <v>9813</v>
      </c>
      <c r="K1149" s="40" t="s">
        <v>35</v>
      </c>
      <c r="L1149" s="57">
        <v>1</v>
      </c>
    </row>
    <row r="1150" spans="8:12" x14ac:dyDescent="0.25">
      <c r="H1150" s="40" t="s">
        <v>13251</v>
      </c>
      <c r="I1150" s="40" t="s">
        <v>13252</v>
      </c>
      <c r="J1150" s="43" t="s">
        <v>9813</v>
      </c>
      <c r="K1150" s="40" t="s">
        <v>93</v>
      </c>
      <c r="L1150" s="57">
        <v>1</v>
      </c>
    </row>
    <row r="1151" spans="8:12" x14ac:dyDescent="0.25">
      <c r="H1151" s="40" t="s">
        <v>13254</v>
      </c>
      <c r="I1151" s="40" t="s">
        <v>13255</v>
      </c>
      <c r="J1151" s="43" t="s">
        <v>9813</v>
      </c>
      <c r="K1151" s="40" t="s">
        <v>99</v>
      </c>
      <c r="L1151" s="57">
        <v>1</v>
      </c>
    </row>
    <row r="1152" spans="8:12" x14ac:dyDescent="0.25">
      <c r="H1152" s="40" t="s">
        <v>13265</v>
      </c>
      <c r="I1152" s="40" t="s">
        <v>13266</v>
      </c>
      <c r="J1152" s="43" t="s">
        <v>9813</v>
      </c>
      <c r="K1152" s="40" t="s">
        <v>93</v>
      </c>
      <c r="L1152" s="57">
        <v>1</v>
      </c>
    </row>
    <row r="1153" spans="8:12" x14ac:dyDescent="0.25">
      <c r="H1153" s="40" t="s">
        <v>988</v>
      </c>
      <c r="I1153" s="40" t="s">
        <v>989</v>
      </c>
      <c r="J1153" s="43" t="s">
        <v>9813</v>
      </c>
      <c r="K1153" s="40" t="s">
        <v>34</v>
      </c>
      <c r="L1153" s="57">
        <v>1</v>
      </c>
    </row>
    <row r="1154" spans="8:12" x14ac:dyDescent="0.25">
      <c r="H1154" s="40" t="s">
        <v>990</v>
      </c>
      <c r="I1154" s="40" t="s">
        <v>991</v>
      </c>
      <c r="J1154" s="43" t="s">
        <v>9813</v>
      </c>
      <c r="K1154" s="40" t="s">
        <v>34</v>
      </c>
      <c r="L1154" s="57">
        <v>1</v>
      </c>
    </row>
    <row r="1155" spans="8:12" x14ac:dyDescent="0.25">
      <c r="H1155" s="40" t="s">
        <v>992</v>
      </c>
      <c r="I1155" s="40" t="s">
        <v>993</v>
      </c>
      <c r="J1155" s="43" t="s">
        <v>9813</v>
      </c>
      <c r="K1155" s="40" t="s">
        <v>34</v>
      </c>
      <c r="L1155" s="57">
        <v>1</v>
      </c>
    </row>
    <row r="1156" spans="8:12" x14ac:dyDescent="0.25">
      <c r="H1156" s="40" t="s">
        <v>994</v>
      </c>
      <c r="I1156" s="40" t="s">
        <v>995</v>
      </c>
      <c r="J1156" s="43" t="s">
        <v>9813</v>
      </c>
      <c r="K1156" s="40" t="s">
        <v>34</v>
      </c>
      <c r="L1156" s="57">
        <v>1</v>
      </c>
    </row>
    <row r="1157" spans="8:12" x14ac:dyDescent="0.25">
      <c r="H1157" s="40" t="s">
        <v>996</v>
      </c>
      <c r="I1157" s="40" t="s">
        <v>997</v>
      </c>
      <c r="J1157" s="43" t="s">
        <v>9813</v>
      </c>
      <c r="K1157" s="40" t="s">
        <v>34</v>
      </c>
      <c r="L1157" s="57">
        <v>1</v>
      </c>
    </row>
    <row r="1158" spans="8:12" ht="15.75" thickBot="1" x14ac:dyDescent="0.3">
      <c r="H1158" s="40" t="s">
        <v>998</v>
      </c>
      <c r="I1158" s="40" t="s">
        <v>999</v>
      </c>
      <c r="J1158" s="43" t="s">
        <v>9813</v>
      </c>
      <c r="K1158" s="40" t="s">
        <v>93</v>
      </c>
      <c r="L1158" s="57">
        <v>1</v>
      </c>
    </row>
    <row r="1159" spans="8:12" ht="15.75" thickTop="1" x14ac:dyDescent="0.25">
      <c r="H1159" s="25" t="s">
        <v>23</v>
      </c>
      <c r="I1159" s="26"/>
      <c r="J1159" s="26"/>
      <c r="K1159" s="27"/>
      <c r="L1159" s="58">
        <v>1157</v>
      </c>
    </row>
    <row r="1171" ht="15.75" thickBot="1" x14ac:dyDescent="0.3"/>
    <row r="1172" ht="15.75" thickTop="1" x14ac:dyDescent="0.25"/>
  </sheetData>
  <pageMargins left="0.7" right="0.7" top="0.75" bottom="0.75" header="0.3" footer="0.3"/>
  <pageSetup paperSize="9"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M55"/>
  <sheetViews>
    <sheetView workbookViewId="0">
      <selection activeCell="A32" sqref="A32"/>
    </sheetView>
  </sheetViews>
  <sheetFormatPr defaultColWidth="11.42578125" defaultRowHeight="15" x14ac:dyDescent="0.25"/>
  <sheetData>
    <row r="2" spans="1:13" x14ac:dyDescent="0.25">
      <c r="A2" s="2" t="s">
        <v>93</v>
      </c>
      <c r="B2" s="2" t="s">
        <v>93</v>
      </c>
      <c r="F2" s="2" t="s">
        <v>1027</v>
      </c>
    </row>
    <row r="3" spans="1:13" x14ac:dyDescent="0.25">
      <c r="A3" t="s">
        <v>1446</v>
      </c>
      <c r="B3" s="2" t="s">
        <v>93</v>
      </c>
      <c r="F3" s="2" t="s">
        <v>1028</v>
      </c>
    </row>
    <row r="4" spans="1:13" x14ac:dyDescent="0.25">
      <c r="A4" t="s">
        <v>1103</v>
      </c>
      <c r="B4" s="2" t="s">
        <v>93</v>
      </c>
      <c r="F4" s="2" t="s">
        <v>1029</v>
      </c>
    </row>
    <row r="5" spans="1:13" x14ac:dyDescent="0.25">
      <c r="A5" t="s">
        <v>6513</v>
      </c>
      <c r="B5" s="2" t="s">
        <v>93</v>
      </c>
      <c r="F5" s="2" t="s">
        <v>1030</v>
      </c>
      <c r="L5" t="s">
        <v>2</v>
      </c>
      <c r="M5" t="s">
        <v>8524</v>
      </c>
    </row>
    <row r="6" spans="1:13" x14ac:dyDescent="0.25">
      <c r="A6" t="s">
        <v>6814</v>
      </c>
      <c r="B6" s="2" t="s">
        <v>93</v>
      </c>
      <c r="F6" s="2" t="s">
        <v>1031</v>
      </c>
      <c r="L6" t="s">
        <v>5356</v>
      </c>
      <c r="M6" t="s">
        <v>8525</v>
      </c>
    </row>
    <row r="7" spans="1:13" x14ac:dyDescent="0.25">
      <c r="A7" t="s">
        <v>9311</v>
      </c>
      <c r="B7" s="2" t="s">
        <v>131</v>
      </c>
      <c r="F7" s="2" t="s">
        <v>1032</v>
      </c>
      <c r="L7" t="s">
        <v>71</v>
      </c>
      <c r="M7" t="s">
        <v>8525</v>
      </c>
    </row>
    <row r="8" spans="1:13" x14ac:dyDescent="0.25">
      <c r="A8" t="s">
        <v>10862</v>
      </c>
      <c r="B8" s="2" t="s">
        <v>131</v>
      </c>
      <c r="L8" t="s">
        <v>39</v>
      </c>
      <c r="M8" t="s">
        <v>8525</v>
      </c>
    </row>
    <row r="9" spans="1:13" x14ac:dyDescent="0.25">
      <c r="A9" t="s">
        <v>4465</v>
      </c>
      <c r="B9" s="2" t="s">
        <v>93</v>
      </c>
      <c r="L9" t="s">
        <v>4221</v>
      </c>
      <c r="M9" t="s">
        <v>8525</v>
      </c>
    </row>
    <row r="10" spans="1:13" x14ac:dyDescent="0.25">
      <c r="A10" s="54" t="s">
        <v>3205</v>
      </c>
      <c r="B10" s="2" t="s">
        <v>34</v>
      </c>
    </row>
    <row r="11" spans="1:13" x14ac:dyDescent="0.25">
      <c r="A11" t="s">
        <v>1464</v>
      </c>
      <c r="B11" s="2" t="s">
        <v>35</v>
      </c>
    </row>
    <row r="12" spans="1:13" x14ac:dyDescent="0.25">
      <c r="A12" t="s">
        <v>4467</v>
      </c>
      <c r="B12" s="2" t="s">
        <v>35</v>
      </c>
    </row>
    <row r="13" spans="1:13" x14ac:dyDescent="0.25">
      <c r="A13" t="s">
        <v>1479</v>
      </c>
      <c r="B13" s="2" t="s">
        <v>99</v>
      </c>
    </row>
    <row r="14" spans="1:13" x14ac:dyDescent="0.25">
      <c r="A14" s="54" t="s">
        <v>12700</v>
      </c>
      <c r="B14" s="2" t="s">
        <v>34</v>
      </c>
    </row>
    <row r="15" spans="1:13" x14ac:dyDescent="0.25">
      <c r="A15" s="2"/>
      <c r="B15" s="2"/>
    </row>
    <row r="16" spans="1:13" x14ac:dyDescent="0.25">
      <c r="A16" s="2"/>
      <c r="B16" s="2"/>
    </row>
    <row r="17" spans="1:2" x14ac:dyDescent="0.25">
      <c r="A17" s="2"/>
      <c r="B17" s="2"/>
    </row>
    <row r="18" spans="1:2" x14ac:dyDescent="0.25">
      <c r="A18" s="2"/>
      <c r="B18" s="2"/>
    </row>
    <row r="19" spans="1:2" x14ac:dyDescent="0.25">
      <c r="A19" s="2"/>
      <c r="B19" s="2"/>
    </row>
    <row r="20" spans="1:2" x14ac:dyDescent="0.25">
      <c r="A20" s="2"/>
      <c r="B20" s="2"/>
    </row>
    <row r="21" spans="1:2" x14ac:dyDescent="0.25">
      <c r="A21" s="2"/>
      <c r="B21" s="2"/>
    </row>
    <row r="22" spans="1:2" x14ac:dyDescent="0.25">
      <c r="A22" s="2"/>
      <c r="B22" s="2"/>
    </row>
    <row r="23" spans="1:2" x14ac:dyDescent="0.25">
      <c r="A23" s="2"/>
      <c r="B23" s="2"/>
    </row>
    <row r="24" spans="1:2" x14ac:dyDescent="0.25">
      <c r="A24" s="2"/>
      <c r="B24" s="2"/>
    </row>
    <row r="25" spans="1:2" x14ac:dyDescent="0.25">
      <c r="A25" s="2"/>
      <c r="B25" s="2"/>
    </row>
    <row r="26" spans="1:2" x14ac:dyDescent="0.25">
      <c r="A26" s="2" t="s">
        <v>34</v>
      </c>
      <c r="B26" s="2" t="s">
        <v>34</v>
      </c>
    </row>
    <row r="27" spans="1:2" x14ac:dyDescent="0.25">
      <c r="A27" s="2" t="s">
        <v>35</v>
      </c>
      <c r="B27" s="2" t="s">
        <v>35</v>
      </c>
    </row>
    <row r="28" spans="1:2" x14ac:dyDescent="0.25">
      <c r="A28" s="2" t="s">
        <v>36</v>
      </c>
      <c r="B28" s="2" t="s">
        <v>36</v>
      </c>
    </row>
    <row r="29" spans="1:2" x14ac:dyDescent="0.25">
      <c r="A29" s="2" t="s">
        <v>510</v>
      </c>
      <c r="B29" s="2" t="s">
        <v>131</v>
      </c>
    </row>
    <row r="30" spans="1:2" x14ac:dyDescent="0.25">
      <c r="A30" s="2" t="s">
        <v>131</v>
      </c>
      <c r="B30" s="2" t="s">
        <v>131</v>
      </c>
    </row>
    <row r="31" spans="1:2" x14ac:dyDescent="0.25">
      <c r="A31" s="2" t="s">
        <v>99</v>
      </c>
      <c r="B31" s="2" t="s">
        <v>99</v>
      </c>
    </row>
    <row r="32" spans="1:2" x14ac:dyDescent="0.25">
      <c r="B32" s="2" t="s">
        <v>131</v>
      </c>
    </row>
    <row r="33" spans="1:2" x14ac:dyDescent="0.25">
      <c r="A33" s="18" t="s">
        <v>537</v>
      </c>
      <c r="B33" s="2" t="s">
        <v>36</v>
      </c>
    </row>
    <row r="34" spans="1:2" x14ac:dyDescent="0.25">
      <c r="A34" s="18" t="s">
        <v>466</v>
      </c>
      <c r="B34" s="2" t="s">
        <v>34</v>
      </c>
    </row>
    <row r="35" spans="1:2" x14ac:dyDescent="0.25">
      <c r="A35" s="18" t="s">
        <v>308</v>
      </c>
      <c r="B35" s="2" t="s">
        <v>93</v>
      </c>
    </row>
    <row r="36" spans="1:2" x14ac:dyDescent="0.25">
      <c r="A36" s="19" t="s">
        <v>296</v>
      </c>
      <c r="B36" s="2" t="s">
        <v>93</v>
      </c>
    </row>
    <row r="37" spans="1:2" x14ac:dyDescent="0.25">
      <c r="B37" s="2" t="s">
        <v>131</v>
      </c>
    </row>
    <row r="38" spans="1:2" x14ac:dyDescent="0.25">
      <c r="A38" t="s">
        <v>32</v>
      </c>
      <c r="B38" s="2" t="s">
        <v>34</v>
      </c>
    </row>
    <row r="39" spans="1:2" x14ac:dyDescent="0.25">
      <c r="A39" t="s">
        <v>788</v>
      </c>
      <c r="B39" s="2" t="s">
        <v>34</v>
      </c>
    </row>
    <row r="40" spans="1:2" x14ac:dyDescent="0.25">
      <c r="A40" t="s">
        <v>462</v>
      </c>
      <c r="B40" s="2" t="s">
        <v>34</v>
      </c>
    </row>
    <row r="41" spans="1:2" x14ac:dyDescent="0.25">
      <c r="B41" s="2" t="s">
        <v>131</v>
      </c>
    </row>
    <row r="42" spans="1:2" x14ac:dyDescent="0.25">
      <c r="B42" s="2" t="s">
        <v>131</v>
      </c>
    </row>
    <row r="43" spans="1:2" x14ac:dyDescent="0.25">
      <c r="A43" t="s">
        <v>128</v>
      </c>
      <c r="B43" s="2" t="s">
        <v>34</v>
      </c>
    </row>
    <row r="44" spans="1:2" x14ac:dyDescent="0.25">
      <c r="A44" t="s">
        <v>758</v>
      </c>
      <c r="B44" s="2" t="s">
        <v>34</v>
      </c>
    </row>
    <row r="45" spans="1:2" x14ac:dyDescent="0.25">
      <c r="A45" t="s">
        <v>34</v>
      </c>
      <c r="B45" s="2" t="s">
        <v>34</v>
      </c>
    </row>
    <row r="46" spans="1:2" x14ac:dyDescent="0.25">
      <c r="A46" t="s">
        <v>363</v>
      </c>
      <c r="B46" s="2" t="s">
        <v>34</v>
      </c>
    </row>
    <row r="47" spans="1:2" x14ac:dyDescent="0.25">
      <c r="A47" t="s">
        <v>463</v>
      </c>
      <c r="B47" s="2" t="s">
        <v>34</v>
      </c>
    </row>
    <row r="48" spans="1:2" x14ac:dyDescent="0.25">
      <c r="A48" t="s">
        <v>434</v>
      </c>
      <c r="B48" s="2" t="s">
        <v>34</v>
      </c>
    </row>
    <row r="49" spans="1:2" x14ac:dyDescent="0.25">
      <c r="A49" t="s">
        <v>443</v>
      </c>
      <c r="B49" s="2" t="s">
        <v>34</v>
      </c>
    </row>
    <row r="50" spans="1:2" x14ac:dyDescent="0.25">
      <c r="A50" t="s">
        <v>55</v>
      </c>
      <c r="B50" s="2" t="s">
        <v>34</v>
      </c>
    </row>
    <row r="51" spans="1:2" x14ac:dyDescent="0.25">
      <c r="A51" t="s">
        <v>654</v>
      </c>
      <c r="B51" s="2" t="s">
        <v>34</v>
      </c>
    </row>
    <row r="52" spans="1:2" x14ac:dyDescent="0.25">
      <c r="A52" t="s">
        <v>899</v>
      </c>
      <c r="B52" s="2" t="s">
        <v>34</v>
      </c>
    </row>
    <row r="53" spans="1:2" x14ac:dyDescent="0.25">
      <c r="A53" s="2" t="s">
        <v>726</v>
      </c>
      <c r="B53" s="2" t="s">
        <v>34</v>
      </c>
    </row>
    <row r="54" spans="1:2" x14ac:dyDescent="0.25">
      <c r="A54" t="s">
        <v>78</v>
      </c>
      <c r="B54" s="2" t="s">
        <v>487</v>
      </c>
    </row>
    <row r="55" spans="1:2" x14ac:dyDescent="0.25">
      <c r="A55" s="2" t="s">
        <v>487</v>
      </c>
      <c r="B55" s="2" t="s">
        <v>487</v>
      </c>
    </row>
  </sheetData>
  <protectedRanges>
    <protectedRange sqref="A35:A36" name="Rango1_31"/>
  </protectedRange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809"/>
  <sheetViews>
    <sheetView showGridLines="0" tabSelected="1" topLeftCell="K1" zoomScaleNormal="100" workbookViewId="0">
      <pane ySplit="1" topLeftCell="A3457" activePane="bottomLeft" state="frozen"/>
      <selection activeCell="C11" sqref="C11:E18"/>
      <selection pane="bottomLeft" activeCell="L1" sqref="L1"/>
    </sheetView>
  </sheetViews>
  <sheetFormatPr defaultColWidth="11.42578125" defaultRowHeight="15" x14ac:dyDescent="0.25"/>
  <cols>
    <col min="1" max="1" width="12" bestFit="1" customWidth="1"/>
    <col min="2" max="3" width="66.7109375" bestFit="1" customWidth="1"/>
    <col min="4" max="4" width="14.140625" style="4" bestFit="1" customWidth="1"/>
    <col min="5" max="5" width="73.140625" customWidth="1"/>
    <col min="6" max="6" width="16.28515625" style="12" customWidth="1"/>
    <col min="7" max="7" width="15.28515625" style="4" customWidth="1"/>
    <col min="8" max="8" width="58" customWidth="1"/>
    <col min="9" max="9" width="50.5703125" style="4" customWidth="1"/>
    <col min="10" max="10" width="68.85546875" customWidth="1"/>
    <col min="11" max="11" width="48" customWidth="1"/>
    <col min="12" max="12" width="10.85546875" style="4" customWidth="1"/>
    <col min="13" max="13" width="16" style="47" customWidth="1"/>
    <col min="14" max="14" width="26" style="16" customWidth="1"/>
    <col min="15" max="15" width="20" style="47" customWidth="1"/>
    <col min="16" max="16" width="10.7109375" style="4" customWidth="1"/>
    <col min="17" max="19" width="22" style="4" customWidth="1"/>
    <col min="20" max="20" width="13.42578125" bestFit="1" customWidth="1"/>
    <col min="21" max="22" width="13.5703125" customWidth="1"/>
    <col min="23" max="23" width="13.42578125" customWidth="1"/>
    <col min="24" max="24" width="11.85546875" bestFit="1" customWidth="1"/>
    <col min="25" max="25" width="14.42578125" bestFit="1" customWidth="1"/>
    <col min="27" max="27" width="11.85546875" bestFit="1" customWidth="1"/>
  </cols>
  <sheetData>
    <row r="1" spans="1:29" ht="22.5" x14ac:dyDescent="0.25">
      <c r="A1" s="6" t="s">
        <v>0</v>
      </c>
      <c r="B1" s="7" t="s">
        <v>1</v>
      </c>
      <c r="C1" s="7" t="s">
        <v>2</v>
      </c>
      <c r="D1" s="6" t="s">
        <v>3</v>
      </c>
      <c r="E1" s="6" t="s">
        <v>4</v>
      </c>
      <c r="F1" s="14" t="s">
        <v>5</v>
      </c>
      <c r="G1" s="6" t="s">
        <v>6</v>
      </c>
      <c r="H1" s="7" t="s">
        <v>7</v>
      </c>
      <c r="I1" s="7" t="s">
        <v>8</v>
      </c>
      <c r="J1" s="7" t="s">
        <v>9</v>
      </c>
      <c r="K1" s="7" t="s">
        <v>10</v>
      </c>
      <c r="L1" s="6" t="s">
        <v>11</v>
      </c>
      <c r="M1" s="46" t="s">
        <v>14</v>
      </c>
      <c r="N1" s="15" t="s">
        <v>12</v>
      </c>
      <c r="O1" s="46" t="s">
        <v>13</v>
      </c>
      <c r="P1" s="6" t="s">
        <v>15</v>
      </c>
      <c r="Q1" s="6" t="s">
        <v>16</v>
      </c>
      <c r="R1" s="35" t="s">
        <v>10417</v>
      </c>
      <c r="S1" s="35" t="s">
        <v>8526</v>
      </c>
      <c r="T1" s="32" t="s">
        <v>21</v>
      </c>
      <c r="U1" s="32" t="s">
        <v>8521</v>
      </c>
      <c r="V1" s="32" t="s">
        <v>8522</v>
      </c>
      <c r="W1" s="32" t="s">
        <v>8523</v>
      </c>
      <c r="X1" s="32" t="s">
        <v>1021</v>
      </c>
      <c r="Y1" s="32" t="s">
        <v>1022</v>
      </c>
      <c r="Z1" s="32" t="s">
        <v>28</v>
      </c>
      <c r="AA1" s="32" t="s">
        <v>8520</v>
      </c>
      <c r="AB1" t="s">
        <v>13382</v>
      </c>
      <c r="AC1" t="s">
        <v>13383</v>
      </c>
    </row>
    <row r="2" spans="1:29" ht="16.5" customHeight="1" x14ac:dyDescent="0.25">
      <c r="A2" s="2" t="s">
        <v>3783</v>
      </c>
      <c r="B2" s="3" t="s">
        <v>63</v>
      </c>
      <c r="C2" s="3" t="s">
        <v>63</v>
      </c>
      <c r="D2" s="3" t="s">
        <v>3791</v>
      </c>
      <c r="E2" s="3" t="s">
        <v>3792</v>
      </c>
      <c r="F2" s="36">
        <v>26973</v>
      </c>
      <c r="G2" s="3">
        <v>2</v>
      </c>
      <c r="H2" s="3" t="s">
        <v>3777</v>
      </c>
      <c r="I2" s="3" t="s">
        <v>3786</v>
      </c>
      <c r="J2" s="3" t="s">
        <v>3793</v>
      </c>
      <c r="K2" s="3" t="s">
        <v>1974</v>
      </c>
      <c r="L2" s="8" t="s">
        <v>9813</v>
      </c>
      <c r="M2" s="5">
        <v>45139</v>
      </c>
      <c r="N2" s="13" t="s">
        <v>2456</v>
      </c>
      <c r="O2" s="5">
        <v>44883</v>
      </c>
      <c r="P2" s="8">
        <v>1</v>
      </c>
      <c r="Q2" s="9">
        <v>4</v>
      </c>
      <c r="R2" s="9" t="str">
        <f>IFERROR(VLOOKUP(Tabla2[[#This Row],[CONTRATISTA PRNCIPAL]],Hoja1!$L$5:$M$9,2,FALSE),"CJV")</f>
        <v>CJV</v>
      </c>
      <c r="S2" s="9" t="str">
        <f>IF(Tabla2[[#This Row],[EMPRESA]]=Tabla2[[#This Row],[CONTRATISTA PRNCIPAL]],"Principal","Secundaria")</f>
        <v>Principal</v>
      </c>
      <c r="T2" s="10">
        <f>IFERROR(1/COUNTIF(Tabla2[CONTRATISTA PRNCIPAL],Tabla2[[#This Row],[CONTRATISTA PRNCIPAL]]),0)</f>
        <v>1.2500000000000001E-2</v>
      </c>
      <c r="U2" s="33">
        <f ca="1">IF(((TODAY()-Tabla2[[#This Row],[FECHA NACIMIENTO]])/365)&lt;18,"Corregir", IF(((TODAY()-Tabla2[[#This Row],[FECHA NACIMIENTO]])/365)&gt;80, "Corregir",ROUNDDOWN(((TODAY()-Tabla2[[#This Row],[FECHA NACIMIENTO]])/365),0)))</f>
        <v>49</v>
      </c>
      <c r="V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 s="34" t="str">
        <f ca="1">+IF(Tabla2[[#This Row],[Edad]]="Corregir","Corregir","Ok")</f>
        <v>Ok</v>
      </c>
      <c r="X2" s="10" t="str">
        <f>+IFERROR(VLOOKUP(Tabla2[[#This Row],[DISTRITO SEGÚN DNI]],Hoja1!$A$2:$B$55,2,FALSE),"No")</f>
        <v>No</v>
      </c>
      <c r="Y2" s="10" t="str">
        <f>IF(OR(LOWER(Tabla2[[#This Row],[GENERO]])="masculino", LOWER(Tabla2[[#This Row],[GENERO]])="femenino"),"OK","Corregir")</f>
        <v>OK</v>
      </c>
      <c r="Z2" s="10" t="str">
        <f>+IF(Tabla2[[#This Row],[Nro. DNI / CE]]="","Corregir",IF(LEN(Tabla2[[#This Row],[Nro. DNI / CE]])&gt;=8,"OK","Corregir"))</f>
        <v>OK</v>
      </c>
      <c r="AA2" s="10">
        <f>COUNTIF(Tabla2[APELLIDOS Y NOMBRES],Tabla2[[#This Row],[APELLIDOS Y NOMBRES]])</f>
        <v>1</v>
      </c>
      <c r="AB2" t="str">
        <f ca="1">+IFERROR(IF(Tabla2[[#This Row],[FECHA CESE/BAJA]]="","No Aplica",IF(AND(MONTH(Tabla2[[#This Row],[FECHA CESE/BAJA]])=MONTH(TODAY()-30),YEAR(Tabla2[[#This Row],[FECHA CESE/BAJA]])=YEAR(TODAY())),MONTH(TODAY()-30)&amp;"-"&amp;YEAR(TODAY()),"Borrar")),"No aplica")</f>
        <v>8-2023</v>
      </c>
      <c r="AC2" t="str">
        <f ca="1">+IFERROR(IF(Tabla2[[#This Row],[FECHA INICIO DE LABORES EN OBRA]]="","No Aplica",IF(AND(MONTH(Tabla2[[#This Row],[FECHA INICIO DE LABORES EN OBRA]])=MONTH(TODAY()-30),YEAR(Tabla2[[#This Row],[FECHA INICIO DE LABORES EN OBRA]])=YEAR(TODAY())),MONTH(TODAY()-30)&amp;"-"&amp;YEAR(TODAY()),"No Aplica")),"No Aplica")</f>
        <v>No Aplica</v>
      </c>
    </row>
    <row r="3" spans="1:29" ht="16.5" customHeight="1" x14ac:dyDescent="0.25">
      <c r="A3" s="2" t="s">
        <v>3783</v>
      </c>
      <c r="B3" s="3" t="s">
        <v>63</v>
      </c>
      <c r="C3" s="3" t="s">
        <v>63</v>
      </c>
      <c r="D3" s="3" t="s">
        <v>3799</v>
      </c>
      <c r="E3" s="3" t="s">
        <v>3800</v>
      </c>
      <c r="F3" s="36">
        <v>37644</v>
      </c>
      <c r="G3" s="3">
        <v>2</v>
      </c>
      <c r="H3" s="3" t="s">
        <v>3777</v>
      </c>
      <c r="I3" s="3" t="s">
        <v>3786</v>
      </c>
      <c r="J3" s="3" t="s">
        <v>3801</v>
      </c>
      <c r="K3" s="3" t="s">
        <v>3802</v>
      </c>
      <c r="L3" s="8" t="s">
        <v>9813</v>
      </c>
      <c r="M3" s="5">
        <v>45139</v>
      </c>
      <c r="N3" s="13" t="s">
        <v>2456</v>
      </c>
      <c r="O3" s="5">
        <v>44888</v>
      </c>
      <c r="P3" s="8">
        <v>1</v>
      </c>
      <c r="Q3" s="9">
        <v>4</v>
      </c>
      <c r="R3" s="9" t="str">
        <f>IFERROR(VLOOKUP(Tabla2[[#This Row],[CONTRATISTA PRNCIPAL]],Hoja1!$L$5:$M$9,2,FALSE),"CJV")</f>
        <v>CJV</v>
      </c>
      <c r="S3" s="9" t="str">
        <f>IF(Tabla2[[#This Row],[EMPRESA]]=Tabla2[[#This Row],[CONTRATISTA PRNCIPAL]],"Principal","Secundaria")</f>
        <v>Principal</v>
      </c>
      <c r="T3" s="10">
        <f>IFERROR(1/COUNTIF(Tabla2[CONTRATISTA PRNCIPAL],Tabla2[[#This Row],[CONTRATISTA PRNCIPAL]]),0)</f>
        <v>1.2500000000000001E-2</v>
      </c>
      <c r="U3" s="33">
        <f ca="1">IF(((TODAY()-Tabla2[[#This Row],[FECHA NACIMIENTO]])/365)&lt;18,"Corregir", IF(((TODAY()-Tabla2[[#This Row],[FECHA NACIMIENTO]])/365)&gt;80, "Corregir",ROUNDDOWN(((TODAY()-Tabla2[[#This Row],[FECHA NACIMIENTO]])/365),0)))</f>
        <v>20</v>
      </c>
      <c r="V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3" s="34" t="str">
        <f ca="1">+IF(Tabla2[[#This Row],[Edad]]="Corregir","Corregir","Ok")</f>
        <v>Ok</v>
      </c>
      <c r="X3" s="10" t="str">
        <f>+IFERROR(VLOOKUP(Tabla2[[#This Row],[DISTRITO SEGÚN DNI]],Hoja1!$A$2:$B$55,2,FALSE),"No")</f>
        <v>No</v>
      </c>
      <c r="Y3" s="10" t="str">
        <f>IF(OR(LOWER(Tabla2[[#This Row],[GENERO]])="masculino", LOWER(Tabla2[[#This Row],[GENERO]])="femenino"),"OK","Corregir")</f>
        <v>OK</v>
      </c>
      <c r="Z3" s="10" t="str">
        <f>+IF(Tabla2[[#This Row],[Nro. DNI / CE]]="","Corregir",IF(LEN(Tabla2[[#This Row],[Nro. DNI / CE]])&gt;=8,"OK","Corregir"))</f>
        <v>OK</v>
      </c>
      <c r="AA3" s="10">
        <f>COUNTIF(Tabla2[APELLIDOS Y NOMBRES],Tabla2[[#This Row],[APELLIDOS Y NOMBRES]])</f>
        <v>1</v>
      </c>
      <c r="AB3" t="str">
        <f ca="1">+IFERROR(IF(Tabla2[[#This Row],[FECHA CESE/BAJA]]="","No Aplica",IF(AND(MONTH(Tabla2[[#This Row],[FECHA CESE/BAJA]])=MONTH(TODAY()-30),YEAR(Tabla2[[#This Row],[FECHA CESE/BAJA]])=YEAR(TODAY())),MONTH(TODAY()-30)&amp;"-"&amp;YEAR(TODAY()),"Borrar")),"No aplica")</f>
        <v>8-2023</v>
      </c>
      <c r="AC3" t="str">
        <f ca="1">+IFERROR(IF(Tabla2[[#This Row],[FECHA INICIO DE LABORES EN OBRA]]="","No Aplica",IF(AND(MONTH(Tabla2[[#This Row],[FECHA INICIO DE LABORES EN OBRA]])=MONTH(TODAY()-30),YEAR(Tabla2[[#This Row],[FECHA INICIO DE LABORES EN OBRA]])=YEAR(TODAY())),MONTH(TODAY()-30)&amp;"-"&amp;YEAR(TODAY()),"No Aplica")),"No Aplica")</f>
        <v>No Aplica</v>
      </c>
    </row>
    <row r="4" spans="1:29" ht="16.5" customHeight="1" x14ac:dyDescent="0.25">
      <c r="A4" s="2" t="s">
        <v>3783</v>
      </c>
      <c r="B4" s="3" t="s">
        <v>63</v>
      </c>
      <c r="C4" s="3" t="s">
        <v>63</v>
      </c>
      <c r="D4" s="3" t="s">
        <v>737</v>
      </c>
      <c r="E4" s="3" t="s">
        <v>738</v>
      </c>
      <c r="F4" s="36">
        <v>28645</v>
      </c>
      <c r="G4" s="3">
        <v>2</v>
      </c>
      <c r="H4" s="3" t="s">
        <v>3777</v>
      </c>
      <c r="I4" s="3" t="s">
        <v>3786</v>
      </c>
      <c r="J4" s="3" t="s">
        <v>3803</v>
      </c>
      <c r="K4" s="3" t="s">
        <v>93</v>
      </c>
      <c r="L4" s="8" t="s">
        <v>9813</v>
      </c>
      <c r="M4" s="5">
        <v>45139</v>
      </c>
      <c r="N4" s="13" t="s">
        <v>2456</v>
      </c>
      <c r="O4" s="5">
        <v>44930</v>
      </c>
      <c r="P4" s="8">
        <v>1</v>
      </c>
      <c r="Q4" s="9">
        <v>4</v>
      </c>
      <c r="R4" s="9" t="str">
        <f>IFERROR(VLOOKUP(Tabla2[[#This Row],[CONTRATISTA PRNCIPAL]],Hoja1!$L$5:$M$9,2,FALSE),"CJV")</f>
        <v>CJV</v>
      </c>
      <c r="S4" s="9" t="str">
        <f>IF(Tabla2[[#This Row],[EMPRESA]]=Tabla2[[#This Row],[CONTRATISTA PRNCIPAL]],"Principal","Secundaria")</f>
        <v>Principal</v>
      </c>
      <c r="T4" s="10">
        <f>IFERROR(1/COUNTIF(Tabla2[CONTRATISTA PRNCIPAL],Tabla2[[#This Row],[CONTRATISTA PRNCIPAL]]),0)</f>
        <v>1.2500000000000001E-2</v>
      </c>
      <c r="U4" s="33">
        <f ca="1">IF(((TODAY()-Tabla2[[#This Row],[FECHA NACIMIENTO]])/365)&lt;18,"Corregir", IF(((TODAY()-Tabla2[[#This Row],[FECHA NACIMIENTO]])/365)&gt;80, "Corregir",ROUNDDOWN(((TODAY()-Tabla2[[#This Row],[FECHA NACIMIENTO]])/365),0)))</f>
        <v>45</v>
      </c>
      <c r="V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4" s="34" t="str">
        <f ca="1">+IF(Tabla2[[#This Row],[Edad]]="Corregir","Corregir","Ok")</f>
        <v>Ok</v>
      </c>
      <c r="X4" s="10" t="str">
        <f>+IFERROR(VLOOKUP(Tabla2[[#This Row],[DISTRITO SEGÚN DNI]],Hoja1!$A$2:$B$55,2,FALSE),"No")</f>
        <v>ATE</v>
      </c>
      <c r="Y4" s="10" t="str">
        <f>IF(OR(LOWER(Tabla2[[#This Row],[GENERO]])="masculino", LOWER(Tabla2[[#This Row],[GENERO]])="femenino"),"OK","Corregir")</f>
        <v>OK</v>
      </c>
      <c r="Z4" s="10" t="str">
        <f>+IF(Tabla2[[#This Row],[Nro. DNI / CE]]="","Corregir",IF(LEN(Tabla2[[#This Row],[Nro. DNI / CE]])&gt;=8,"OK","Corregir"))</f>
        <v>OK</v>
      </c>
      <c r="AA4" s="10">
        <f>COUNTIF(Tabla2[APELLIDOS Y NOMBRES],Tabla2[[#This Row],[APELLIDOS Y NOMBRES]])</f>
        <v>1</v>
      </c>
      <c r="AB4" t="str">
        <f ca="1">+IFERROR(IF(Tabla2[[#This Row],[FECHA CESE/BAJA]]="","No Aplica",IF(AND(MONTH(Tabla2[[#This Row],[FECHA CESE/BAJA]])=MONTH(TODAY()-30),YEAR(Tabla2[[#This Row],[FECHA CESE/BAJA]])=YEAR(TODAY())),MONTH(TODAY()-30)&amp;"-"&amp;YEAR(TODAY()),"Borrar")),"No aplica")</f>
        <v>8-2023</v>
      </c>
      <c r="AC4" t="str">
        <f ca="1">+IFERROR(IF(Tabla2[[#This Row],[FECHA INICIO DE LABORES EN OBRA]]="","No Aplica",IF(AND(MONTH(Tabla2[[#This Row],[FECHA INICIO DE LABORES EN OBRA]])=MONTH(TODAY()-30),YEAR(Tabla2[[#This Row],[FECHA INICIO DE LABORES EN OBRA]])=YEAR(TODAY())),MONTH(TODAY()-30)&amp;"-"&amp;YEAR(TODAY()),"No Aplica")),"No Aplica")</f>
        <v>No Aplica</v>
      </c>
    </row>
    <row r="5" spans="1:29" ht="16.5" customHeight="1" x14ac:dyDescent="0.25">
      <c r="A5" s="2" t="s">
        <v>3783</v>
      </c>
      <c r="B5" s="3" t="s">
        <v>63</v>
      </c>
      <c r="C5" s="3" t="s">
        <v>63</v>
      </c>
      <c r="D5" s="3" t="s">
        <v>3804</v>
      </c>
      <c r="E5" s="3" t="s">
        <v>3805</v>
      </c>
      <c r="F5" s="36">
        <v>23459</v>
      </c>
      <c r="G5" s="3">
        <v>2</v>
      </c>
      <c r="H5" s="3" t="s">
        <v>3777</v>
      </c>
      <c r="I5" s="3" t="s">
        <v>3786</v>
      </c>
      <c r="J5" s="3" t="s">
        <v>3806</v>
      </c>
      <c r="K5" s="3" t="s">
        <v>1063</v>
      </c>
      <c r="L5" s="8" t="s">
        <v>9813</v>
      </c>
      <c r="M5" s="5">
        <v>45139</v>
      </c>
      <c r="N5" s="13" t="s">
        <v>2456</v>
      </c>
      <c r="O5" s="5">
        <v>44942</v>
      </c>
      <c r="P5" s="8">
        <v>1</v>
      </c>
      <c r="Q5" s="9">
        <v>4</v>
      </c>
      <c r="R5" s="9" t="str">
        <f>IFERROR(VLOOKUP(Tabla2[[#This Row],[CONTRATISTA PRNCIPAL]],Hoja1!$L$5:$M$9,2,FALSE),"CJV")</f>
        <v>CJV</v>
      </c>
      <c r="S5" s="9" t="str">
        <f>IF(Tabla2[[#This Row],[EMPRESA]]=Tabla2[[#This Row],[CONTRATISTA PRNCIPAL]],"Principal","Secundaria")</f>
        <v>Principal</v>
      </c>
      <c r="T5" s="10">
        <f>IFERROR(1/COUNTIF(Tabla2[CONTRATISTA PRNCIPAL],Tabla2[[#This Row],[CONTRATISTA PRNCIPAL]]),0)</f>
        <v>1.2500000000000001E-2</v>
      </c>
      <c r="U5" s="33">
        <f ca="1">IF(((TODAY()-Tabla2[[#This Row],[FECHA NACIMIENTO]])/365)&lt;18,"Corregir", IF(((TODAY()-Tabla2[[#This Row],[FECHA NACIMIENTO]])/365)&gt;80, "Corregir",ROUNDDOWN(((TODAY()-Tabla2[[#This Row],[FECHA NACIMIENTO]])/365),0)))</f>
        <v>59</v>
      </c>
      <c r="V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5" s="34" t="str">
        <f ca="1">+IF(Tabla2[[#This Row],[Edad]]="Corregir","Corregir","Ok")</f>
        <v>Ok</v>
      </c>
      <c r="X5" s="10" t="str">
        <f>+IFERROR(VLOOKUP(Tabla2[[#This Row],[DISTRITO SEGÚN DNI]],Hoja1!$A$2:$B$55,2,FALSE),"No")</f>
        <v>No</v>
      </c>
      <c r="Y5" s="10" t="str">
        <f>IF(OR(LOWER(Tabla2[[#This Row],[GENERO]])="masculino", LOWER(Tabla2[[#This Row],[GENERO]])="femenino"),"OK","Corregir")</f>
        <v>OK</v>
      </c>
      <c r="Z5" s="10" t="str">
        <f>+IF(Tabla2[[#This Row],[Nro. DNI / CE]]="","Corregir",IF(LEN(Tabla2[[#This Row],[Nro. DNI / CE]])&gt;=8,"OK","Corregir"))</f>
        <v>OK</v>
      </c>
      <c r="AA5" s="10">
        <f>COUNTIF(Tabla2[APELLIDOS Y NOMBRES],Tabla2[[#This Row],[APELLIDOS Y NOMBRES]])</f>
        <v>1</v>
      </c>
      <c r="AB5" t="str">
        <f ca="1">+IFERROR(IF(Tabla2[[#This Row],[FECHA CESE/BAJA]]="","No Aplica",IF(AND(MONTH(Tabla2[[#This Row],[FECHA CESE/BAJA]])=MONTH(TODAY()-30),YEAR(Tabla2[[#This Row],[FECHA CESE/BAJA]])=YEAR(TODAY())),MONTH(TODAY()-30)&amp;"-"&amp;YEAR(TODAY()),"Borrar")),"No aplica")</f>
        <v>8-2023</v>
      </c>
      <c r="AC5" t="str">
        <f ca="1">+IFERROR(IF(Tabla2[[#This Row],[FECHA INICIO DE LABORES EN OBRA]]="","No Aplica",IF(AND(MONTH(Tabla2[[#This Row],[FECHA INICIO DE LABORES EN OBRA]])=MONTH(TODAY()-30),YEAR(Tabla2[[#This Row],[FECHA INICIO DE LABORES EN OBRA]])=YEAR(TODAY())),MONTH(TODAY()-30)&amp;"-"&amp;YEAR(TODAY()),"No Aplica")),"No Aplica")</f>
        <v>No Aplica</v>
      </c>
    </row>
    <row r="6" spans="1:29" ht="16.5" customHeight="1" x14ac:dyDescent="0.25">
      <c r="A6" s="2" t="s">
        <v>3783</v>
      </c>
      <c r="B6" s="3" t="s">
        <v>63</v>
      </c>
      <c r="C6" s="3" t="s">
        <v>63</v>
      </c>
      <c r="D6" s="3" t="s">
        <v>739</v>
      </c>
      <c r="E6" s="3" t="s">
        <v>740</v>
      </c>
      <c r="F6" s="36">
        <v>34680</v>
      </c>
      <c r="G6" s="3">
        <v>2</v>
      </c>
      <c r="H6" s="3" t="s">
        <v>3777</v>
      </c>
      <c r="I6" s="3" t="s">
        <v>3786</v>
      </c>
      <c r="J6" s="3" t="s">
        <v>3815</v>
      </c>
      <c r="K6" s="3" t="s">
        <v>32</v>
      </c>
      <c r="L6" s="8" t="s">
        <v>9813</v>
      </c>
      <c r="M6" s="5">
        <v>45139</v>
      </c>
      <c r="N6" s="13" t="s">
        <v>2456</v>
      </c>
      <c r="O6" s="5">
        <v>44994</v>
      </c>
      <c r="P6" s="8">
        <v>1</v>
      </c>
      <c r="Q6" s="9">
        <v>4</v>
      </c>
      <c r="R6" s="9" t="str">
        <f>IFERROR(VLOOKUP(Tabla2[[#This Row],[CONTRATISTA PRNCIPAL]],Hoja1!$L$5:$M$9,2,FALSE),"CJV")</f>
        <v>CJV</v>
      </c>
      <c r="S6" s="9" t="str">
        <f>IF(Tabla2[[#This Row],[EMPRESA]]=Tabla2[[#This Row],[CONTRATISTA PRNCIPAL]],"Principal","Secundaria")</f>
        <v>Principal</v>
      </c>
      <c r="T6" s="10">
        <f>IFERROR(1/COUNTIF(Tabla2[CONTRATISTA PRNCIPAL],Tabla2[[#This Row],[CONTRATISTA PRNCIPAL]]),0)</f>
        <v>1.2500000000000001E-2</v>
      </c>
      <c r="U6" s="33">
        <f ca="1">IF(((TODAY()-Tabla2[[#This Row],[FECHA NACIMIENTO]])/365)&lt;18,"Corregir", IF(((TODAY()-Tabla2[[#This Row],[FECHA NACIMIENTO]])/365)&gt;80, "Corregir",ROUNDDOWN(((TODAY()-Tabla2[[#This Row],[FECHA NACIMIENTO]])/365),0)))</f>
        <v>28</v>
      </c>
      <c r="V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6" s="34" t="str">
        <f ca="1">+IF(Tabla2[[#This Row],[Edad]]="Corregir","Corregir","Ok")</f>
        <v>Ok</v>
      </c>
      <c r="X6" s="10" t="str">
        <f>+IFERROR(VLOOKUP(Tabla2[[#This Row],[DISTRITO SEGÚN DNI]],Hoja1!$A$2:$B$55,2,FALSE),"No")</f>
        <v>CALLAO</v>
      </c>
      <c r="Y6" s="10" t="str">
        <f>IF(OR(LOWER(Tabla2[[#This Row],[GENERO]])="masculino", LOWER(Tabla2[[#This Row],[GENERO]])="femenino"),"OK","Corregir")</f>
        <v>OK</v>
      </c>
      <c r="Z6" s="10" t="str">
        <f>+IF(Tabla2[[#This Row],[Nro. DNI / CE]]="","Corregir",IF(LEN(Tabla2[[#This Row],[Nro. DNI / CE]])&gt;=8,"OK","Corregir"))</f>
        <v>OK</v>
      </c>
      <c r="AA6" s="10">
        <f>COUNTIF(Tabla2[APELLIDOS Y NOMBRES],Tabla2[[#This Row],[APELLIDOS Y NOMBRES]])</f>
        <v>1</v>
      </c>
      <c r="AB6" t="str">
        <f ca="1">+IFERROR(IF(Tabla2[[#This Row],[FECHA CESE/BAJA]]="","No Aplica",IF(AND(MONTH(Tabla2[[#This Row],[FECHA CESE/BAJA]])=MONTH(TODAY()-30),YEAR(Tabla2[[#This Row],[FECHA CESE/BAJA]])=YEAR(TODAY())),MONTH(TODAY()-30)&amp;"-"&amp;YEAR(TODAY()),"Borrar")),"No aplica")</f>
        <v>8-2023</v>
      </c>
      <c r="AC6" t="str">
        <f ca="1">+IFERROR(IF(Tabla2[[#This Row],[FECHA INICIO DE LABORES EN OBRA]]="","No Aplica",IF(AND(MONTH(Tabla2[[#This Row],[FECHA INICIO DE LABORES EN OBRA]])=MONTH(TODAY()-30),YEAR(Tabla2[[#This Row],[FECHA INICIO DE LABORES EN OBRA]])=YEAR(TODAY())),MONTH(TODAY()-30)&amp;"-"&amp;YEAR(TODAY()),"No Aplica")),"No Aplica")</f>
        <v>No Aplica</v>
      </c>
    </row>
    <row r="7" spans="1:29" ht="16.5" customHeight="1" x14ac:dyDescent="0.25">
      <c r="A7" s="2" t="s">
        <v>3783</v>
      </c>
      <c r="B7" s="3" t="s">
        <v>63</v>
      </c>
      <c r="C7" s="3" t="s">
        <v>63</v>
      </c>
      <c r="D7" s="3">
        <v>47893951</v>
      </c>
      <c r="E7" s="3" t="s">
        <v>741</v>
      </c>
      <c r="F7" s="36">
        <v>33830</v>
      </c>
      <c r="G7" s="3">
        <v>2</v>
      </c>
      <c r="H7" s="3" t="s">
        <v>3777</v>
      </c>
      <c r="I7" s="3" t="s">
        <v>3786</v>
      </c>
      <c r="J7" s="3" t="s">
        <v>3816</v>
      </c>
      <c r="K7" s="3" t="s">
        <v>93</v>
      </c>
      <c r="L7" s="8" t="s">
        <v>9813</v>
      </c>
      <c r="M7" s="5">
        <v>45139</v>
      </c>
      <c r="N7" s="13" t="s">
        <v>2456</v>
      </c>
      <c r="O7" s="5">
        <v>44994</v>
      </c>
      <c r="P7" s="8">
        <v>1</v>
      </c>
      <c r="Q7" s="9">
        <v>4</v>
      </c>
      <c r="R7" s="9" t="str">
        <f>IFERROR(VLOOKUP(Tabla2[[#This Row],[CONTRATISTA PRNCIPAL]],Hoja1!$L$5:$M$9,2,FALSE),"CJV")</f>
        <v>CJV</v>
      </c>
      <c r="S7" s="9" t="str">
        <f>IF(Tabla2[[#This Row],[EMPRESA]]=Tabla2[[#This Row],[CONTRATISTA PRNCIPAL]],"Principal","Secundaria")</f>
        <v>Principal</v>
      </c>
      <c r="T7" s="10">
        <f>IFERROR(1/COUNTIF(Tabla2[CONTRATISTA PRNCIPAL],Tabla2[[#This Row],[CONTRATISTA PRNCIPAL]]),0)</f>
        <v>1.2500000000000001E-2</v>
      </c>
      <c r="U7" s="33">
        <f ca="1">IF(((TODAY()-Tabla2[[#This Row],[FECHA NACIMIENTO]])/365)&lt;18,"Corregir", IF(((TODAY()-Tabla2[[#This Row],[FECHA NACIMIENTO]])/365)&gt;80, "Corregir",ROUNDDOWN(((TODAY()-Tabla2[[#This Row],[FECHA NACIMIENTO]])/365),0)))</f>
        <v>31</v>
      </c>
      <c r="V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7" s="34" t="str">
        <f ca="1">+IF(Tabla2[[#This Row],[Edad]]="Corregir","Corregir","Ok")</f>
        <v>Ok</v>
      </c>
      <c r="X7" s="10" t="str">
        <f>+IFERROR(VLOOKUP(Tabla2[[#This Row],[DISTRITO SEGÚN DNI]],Hoja1!$A$2:$B$55,2,FALSE),"No")</f>
        <v>ATE</v>
      </c>
      <c r="Y7" s="10" t="str">
        <f>IF(OR(LOWER(Tabla2[[#This Row],[GENERO]])="masculino", LOWER(Tabla2[[#This Row],[GENERO]])="femenino"),"OK","Corregir")</f>
        <v>OK</v>
      </c>
      <c r="Z7" s="10" t="str">
        <f>+IF(Tabla2[[#This Row],[Nro. DNI / CE]]="","Corregir",IF(LEN(Tabla2[[#This Row],[Nro. DNI / CE]])&gt;=8,"OK","Corregir"))</f>
        <v>OK</v>
      </c>
      <c r="AA7" s="10">
        <f>COUNTIF(Tabla2[APELLIDOS Y NOMBRES],Tabla2[[#This Row],[APELLIDOS Y NOMBRES]])</f>
        <v>1</v>
      </c>
      <c r="AB7" t="str">
        <f ca="1">+IFERROR(IF(Tabla2[[#This Row],[FECHA CESE/BAJA]]="","No Aplica",IF(AND(MONTH(Tabla2[[#This Row],[FECHA CESE/BAJA]])=MONTH(TODAY()-30),YEAR(Tabla2[[#This Row],[FECHA CESE/BAJA]])=YEAR(TODAY())),MONTH(TODAY()-30)&amp;"-"&amp;YEAR(TODAY()),"Borrar")),"No aplica")</f>
        <v>8-2023</v>
      </c>
      <c r="AC7" t="str">
        <f ca="1">+IFERROR(IF(Tabla2[[#This Row],[FECHA INICIO DE LABORES EN OBRA]]="","No Aplica",IF(AND(MONTH(Tabla2[[#This Row],[FECHA INICIO DE LABORES EN OBRA]])=MONTH(TODAY()-30),YEAR(Tabla2[[#This Row],[FECHA INICIO DE LABORES EN OBRA]])=YEAR(TODAY())),MONTH(TODAY()-30)&amp;"-"&amp;YEAR(TODAY()),"No Aplica")),"No Aplica")</f>
        <v>No Aplica</v>
      </c>
    </row>
    <row r="8" spans="1:29" ht="16.5" customHeight="1" x14ac:dyDescent="0.25">
      <c r="A8" s="2" t="s">
        <v>3783</v>
      </c>
      <c r="B8" s="3" t="s">
        <v>63</v>
      </c>
      <c r="C8" s="3" t="s">
        <v>63</v>
      </c>
      <c r="D8" s="3" t="s">
        <v>3833</v>
      </c>
      <c r="E8" s="3" t="s">
        <v>3834</v>
      </c>
      <c r="F8" s="36">
        <v>29816</v>
      </c>
      <c r="G8" s="3">
        <v>2</v>
      </c>
      <c r="H8" s="3" t="s">
        <v>3777</v>
      </c>
      <c r="I8" s="3" t="s">
        <v>3786</v>
      </c>
      <c r="J8" s="3" t="s">
        <v>3835</v>
      </c>
      <c r="K8" s="3" t="s">
        <v>1063</v>
      </c>
      <c r="L8" s="8" t="s">
        <v>9813</v>
      </c>
      <c r="M8" s="5">
        <v>45139</v>
      </c>
      <c r="N8" s="13" t="s">
        <v>2456</v>
      </c>
      <c r="O8" s="5">
        <v>45179</v>
      </c>
      <c r="P8" s="8">
        <v>1</v>
      </c>
      <c r="Q8" s="9">
        <v>4</v>
      </c>
      <c r="R8" s="9" t="str">
        <f>IFERROR(VLOOKUP(Tabla2[[#This Row],[CONTRATISTA PRNCIPAL]],Hoja1!$L$5:$M$9,2,FALSE),"CJV")</f>
        <v>CJV</v>
      </c>
      <c r="S8" s="9" t="str">
        <f>IF(Tabla2[[#This Row],[EMPRESA]]=Tabla2[[#This Row],[CONTRATISTA PRNCIPAL]],"Principal","Secundaria")</f>
        <v>Principal</v>
      </c>
      <c r="T8" s="10">
        <f>IFERROR(1/COUNTIF(Tabla2[CONTRATISTA PRNCIPAL],Tabla2[[#This Row],[CONTRATISTA PRNCIPAL]]),0)</f>
        <v>1.2500000000000001E-2</v>
      </c>
      <c r="U8" s="33">
        <f ca="1">IF(((TODAY()-Tabla2[[#This Row],[FECHA NACIMIENTO]])/365)&lt;18,"Corregir", IF(((TODAY()-Tabla2[[#This Row],[FECHA NACIMIENTO]])/365)&gt;80, "Corregir",ROUNDDOWN(((TODAY()-Tabla2[[#This Row],[FECHA NACIMIENTO]])/365),0)))</f>
        <v>42</v>
      </c>
      <c r="V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8" s="34" t="str">
        <f ca="1">+IF(Tabla2[[#This Row],[Edad]]="Corregir","Corregir","Ok")</f>
        <v>Ok</v>
      </c>
      <c r="X8" s="10" t="str">
        <f>+IFERROR(VLOOKUP(Tabla2[[#This Row],[DISTRITO SEGÚN DNI]],Hoja1!$A$2:$B$55,2,FALSE),"No")</f>
        <v>No</v>
      </c>
      <c r="Y8" s="10" t="str">
        <f>IF(OR(LOWER(Tabla2[[#This Row],[GENERO]])="masculino", LOWER(Tabla2[[#This Row],[GENERO]])="femenino"),"OK","Corregir")</f>
        <v>OK</v>
      </c>
      <c r="Z8" s="10" t="str">
        <f>+IF(Tabla2[[#This Row],[Nro. DNI / CE]]="","Corregir",IF(LEN(Tabla2[[#This Row],[Nro. DNI / CE]])&gt;=8,"OK","Corregir"))</f>
        <v>OK</v>
      </c>
      <c r="AA8" s="10">
        <f>COUNTIF(Tabla2[APELLIDOS Y NOMBRES],Tabla2[[#This Row],[APELLIDOS Y NOMBRES]])</f>
        <v>1</v>
      </c>
      <c r="AB8" t="str">
        <f ca="1">+IFERROR(IF(Tabla2[[#This Row],[FECHA CESE/BAJA]]="","No Aplica",IF(AND(MONTH(Tabla2[[#This Row],[FECHA CESE/BAJA]])=MONTH(TODAY()-30),YEAR(Tabla2[[#This Row],[FECHA CESE/BAJA]])=YEAR(TODAY())),MONTH(TODAY()-30)&amp;"-"&amp;YEAR(TODAY()),"Borrar")),"No aplica")</f>
        <v>8-2023</v>
      </c>
      <c r="AC8" t="str">
        <f ca="1">+IFERROR(IF(Tabla2[[#This Row],[FECHA INICIO DE LABORES EN OBRA]]="","No Aplica",IF(AND(MONTH(Tabla2[[#This Row],[FECHA INICIO DE LABORES EN OBRA]])=MONTH(TODAY()-30),YEAR(Tabla2[[#This Row],[FECHA INICIO DE LABORES EN OBRA]])=YEAR(TODAY())),MONTH(TODAY()-30)&amp;"-"&amp;YEAR(TODAY()),"No Aplica")),"No Aplica")</f>
        <v>No Aplica</v>
      </c>
    </row>
    <row r="9" spans="1:29" ht="16.5" customHeight="1" x14ac:dyDescent="0.25">
      <c r="A9" s="2" t="s">
        <v>3783</v>
      </c>
      <c r="B9" s="3" t="s">
        <v>63</v>
      </c>
      <c r="C9" s="3" t="s">
        <v>63</v>
      </c>
      <c r="D9" s="3" t="s">
        <v>10453</v>
      </c>
      <c r="E9" s="3" t="s">
        <v>10454</v>
      </c>
      <c r="F9" s="36">
        <v>35326</v>
      </c>
      <c r="G9" s="3">
        <v>2</v>
      </c>
      <c r="H9" s="3" t="s">
        <v>3777</v>
      </c>
      <c r="I9" s="3" t="s">
        <v>3786</v>
      </c>
      <c r="J9" s="3" t="s">
        <v>10455</v>
      </c>
      <c r="K9" s="3" t="s">
        <v>93</v>
      </c>
      <c r="L9" s="8" t="s">
        <v>9813</v>
      </c>
      <c r="M9" s="5">
        <v>45139</v>
      </c>
      <c r="N9" s="13" t="s">
        <v>2456</v>
      </c>
      <c r="O9" s="5">
        <v>44821</v>
      </c>
      <c r="P9" s="8">
        <v>1</v>
      </c>
      <c r="Q9" s="9">
        <v>4</v>
      </c>
      <c r="R9" s="9" t="str">
        <f>IFERROR(VLOOKUP(Tabla2[[#This Row],[CONTRATISTA PRNCIPAL]],Hoja1!$L$5:$M$9,2,FALSE),"CJV")</f>
        <v>CJV</v>
      </c>
      <c r="S9" s="9" t="str">
        <f>IF(Tabla2[[#This Row],[EMPRESA]]=Tabla2[[#This Row],[CONTRATISTA PRNCIPAL]],"Principal","Secundaria")</f>
        <v>Principal</v>
      </c>
      <c r="T9" s="10">
        <f>IFERROR(1/COUNTIF(Tabla2[CONTRATISTA PRNCIPAL],Tabla2[[#This Row],[CONTRATISTA PRNCIPAL]]),0)</f>
        <v>1.2500000000000001E-2</v>
      </c>
      <c r="U9" s="33">
        <f ca="1">IF(((TODAY()-Tabla2[[#This Row],[FECHA NACIMIENTO]])/365)&lt;18,"Corregir", IF(((TODAY()-Tabla2[[#This Row],[FECHA NACIMIENTO]])/365)&gt;80, "Corregir",ROUNDDOWN(((TODAY()-Tabla2[[#This Row],[FECHA NACIMIENTO]])/365),0)))</f>
        <v>26</v>
      </c>
      <c r="V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9" s="34" t="str">
        <f ca="1">+IF(Tabla2[[#This Row],[Edad]]="Corregir","Corregir","Ok")</f>
        <v>Ok</v>
      </c>
      <c r="X9" s="10" t="str">
        <f>+IFERROR(VLOOKUP(Tabla2[[#This Row],[DISTRITO SEGÚN DNI]],Hoja1!$A$2:$B$55,2,FALSE),"No")</f>
        <v>ATE</v>
      </c>
      <c r="Y9" s="10" t="str">
        <f>IF(OR(LOWER(Tabla2[[#This Row],[GENERO]])="masculino", LOWER(Tabla2[[#This Row],[GENERO]])="femenino"),"OK","Corregir")</f>
        <v>OK</v>
      </c>
      <c r="Z9" s="10" t="str">
        <f>+IF(Tabla2[[#This Row],[Nro. DNI / CE]]="","Corregir",IF(LEN(Tabla2[[#This Row],[Nro. DNI / CE]])&gt;=8,"OK","Corregir"))</f>
        <v>OK</v>
      </c>
      <c r="AA9" s="10">
        <f>COUNTIF(Tabla2[APELLIDOS Y NOMBRES],Tabla2[[#This Row],[APELLIDOS Y NOMBRES]])</f>
        <v>2</v>
      </c>
      <c r="AB9" t="str">
        <f ca="1">+IFERROR(IF(Tabla2[[#This Row],[FECHA CESE/BAJA]]="","No Aplica",IF(AND(MONTH(Tabla2[[#This Row],[FECHA CESE/BAJA]])=MONTH(TODAY()-30),YEAR(Tabla2[[#This Row],[FECHA CESE/BAJA]])=YEAR(TODAY())),MONTH(TODAY()-30)&amp;"-"&amp;YEAR(TODAY()),"Borrar")),"No aplica")</f>
        <v>8-2023</v>
      </c>
      <c r="AC9" t="str">
        <f ca="1">+IFERROR(IF(Tabla2[[#This Row],[FECHA INICIO DE LABORES EN OBRA]]="","No Aplica",IF(AND(MONTH(Tabla2[[#This Row],[FECHA INICIO DE LABORES EN OBRA]])=MONTH(TODAY()-30),YEAR(Tabla2[[#This Row],[FECHA INICIO DE LABORES EN OBRA]])=YEAR(TODAY())),MONTH(TODAY()-30)&amp;"-"&amp;YEAR(TODAY()),"No Aplica")),"No Aplica")</f>
        <v>No Aplica</v>
      </c>
    </row>
    <row r="10" spans="1:29" ht="16.5" customHeight="1" x14ac:dyDescent="0.25">
      <c r="A10" s="2" t="s">
        <v>3783</v>
      </c>
      <c r="B10" s="3" t="s">
        <v>63</v>
      </c>
      <c r="C10" s="3" t="s">
        <v>63</v>
      </c>
      <c r="D10" s="3">
        <v>10797104</v>
      </c>
      <c r="E10" s="3" t="s">
        <v>3852</v>
      </c>
      <c r="F10" s="36">
        <v>28382</v>
      </c>
      <c r="G10" s="3">
        <v>2</v>
      </c>
      <c r="H10" s="3" t="s">
        <v>3777</v>
      </c>
      <c r="I10" s="3" t="s">
        <v>3786</v>
      </c>
      <c r="J10" s="3" t="s">
        <v>3853</v>
      </c>
      <c r="K10" s="3" t="s">
        <v>1077</v>
      </c>
      <c r="L10" s="8" t="s">
        <v>9813</v>
      </c>
      <c r="M10" s="5">
        <v>45139</v>
      </c>
      <c r="N10" s="13" t="s">
        <v>2456</v>
      </c>
      <c r="O10" s="5">
        <v>44847</v>
      </c>
      <c r="P10" s="8">
        <v>1</v>
      </c>
      <c r="Q10" s="9">
        <v>4</v>
      </c>
      <c r="R10" s="9" t="str">
        <f>IFERROR(VLOOKUP(Tabla2[[#This Row],[CONTRATISTA PRNCIPAL]],Hoja1!$L$5:$M$9,2,FALSE),"CJV")</f>
        <v>CJV</v>
      </c>
      <c r="S10" s="9" t="str">
        <f>IF(Tabla2[[#This Row],[EMPRESA]]=Tabla2[[#This Row],[CONTRATISTA PRNCIPAL]],"Principal","Secundaria")</f>
        <v>Principal</v>
      </c>
      <c r="T10" s="10">
        <f>IFERROR(1/COUNTIF(Tabla2[CONTRATISTA PRNCIPAL],Tabla2[[#This Row],[CONTRATISTA PRNCIPAL]]),0)</f>
        <v>1.2500000000000001E-2</v>
      </c>
      <c r="U10" s="33">
        <f ca="1">IF(((TODAY()-Tabla2[[#This Row],[FECHA NACIMIENTO]])/365)&lt;18,"Corregir", IF(((TODAY()-Tabla2[[#This Row],[FECHA NACIMIENTO]])/365)&gt;80, "Corregir",ROUNDDOWN(((TODAY()-Tabla2[[#This Row],[FECHA NACIMIENTO]])/365),0)))</f>
        <v>46</v>
      </c>
      <c r="V1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0" s="34" t="str">
        <f ca="1">+IF(Tabla2[[#This Row],[Edad]]="Corregir","Corregir","Ok")</f>
        <v>Ok</v>
      </c>
      <c r="X10" s="10" t="str">
        <f>+IFERROR(VLOOKUP(Tabla2[[#This Row],[DISTRITO SEGÚN DNI]],Hoja1!$A$2:$B$55,2,FALSE),"No")</f>
        <v>No</v>
      </c>
      <c r="Y10" s="10" t="str">
        <f>IF(OR(LOWER(Tabla2[[#This Row],[GENERO]])="masculino", LOWER(Tabla2[[#This Row],[GENERO]])="femenino"),"OK","Corregir")</f>
        <v>OK</v>
      </c>
      <c r="Z10" s="10" t="str">
        <f>+IF(Tabla2[[#This Row],[Nro. DNI / CE]]="","Corregir",IF(LEN(Tabla2[[#This Row],[Nro. DNI / CE]])&gt;=8,"OK","Corregir"))</f>
        <v>OK</v>
      </c>
      <c r="AA10" s="10">
        <f>COUNTIF(Tabla2[APELLIDOS Y NOMBRES],Tabla2[[#This Row],[APELLIDOS Y NOMBRES]])</f>
        <v>1</v>
      </c>
      <c r="AB10" t="str">
        <f ca="1">+IFERROR(IF(Tabla2[[#This Row],[FECHA CESE/BAJA]]="","No Aplica",IF(AND(MONTH(Tabla2[[#This Row],[FECHA CESE/BAJA]])=MONTH(TODAY()-30),YEAR(Tabla2[[#This Row],[FECHA CESE/BAJA]])=YEAR(TODAY())),MONTH(TODAY()-30)&amp;"-"&amp;YEAR(TODAY()),"Borrar")),"No aplica")</f>
        <v>8-2023</v>
      </c>
      <c r="AC10" t="str">
        <f ca="1">+IFERROR(IF(Tabla2[[#This Row],[FECHA INICIO DE LABORES EN OBRA]]="","No Aplica",IF(AND(MONTH(Tabla2[[#This Row],[FECHA INICIO DE LABORES EN OBRA]])=MONTH(TODAY()-30),YEAR(Tabla2[[#This Row],[FECHA INICIO DE LABORES EN OBRA]])=YEAR(TODAY())),MONTH(TODAY()-30)&amp;"-"&amp;YEAR(TODAY()),"No Aplica")),"No Aplica")</f>
        <v>No Aplica</v>
      </c>
    </row>
    <row r="11" spans="1:29" ht="16.5" customHeight="1" x14ac:dyDescent="0.25">
      <c r="A11" s="2" t="s">
        <v>3783</v>
      </c>
      <c r="B11" s="3" t="s">
        <v>63</v>
      </c>
      <c r="C11" s="3" t="s">
        <v>63</v>
      </c>
      <c r="D11" s="3" t="s">
        <v>3854</v>
      </c>
      <c r="E11" s="3" t="s">
        <v>3855</v>
      </c>
      <c r="F11" s="36">
        <v>32219</v>
      </c>
      <c r="G11" s="3">
        <v>2</v>
      </c>
      <c r="H11" s="3" t="s">
        <v>3777</v>
      </c>
      <c r="I11" s="3" t="s">
        <v>3786</v>
      </c>
      <c r="J11" s="3" t="s">
        <v>3856</v>
      </c>
      <c r="K11" s="3" t="s">
        <v>1054</v>
      </c>
      <c r="L11" s="8" t="s">
        <v>9813</v>
      </c>
      <c r="M11" s="5">
        <v>45139</v>
      </c>
      <c r="N11" s="13" t="s">
        <v>2456</v>
      </c>
      <c r="O11" s="5">
        <v>45063</v>
      </c>
      <c r="P11" s="8">
        <v>1</v>
      </c>
      <c r="Q11" s="9">
        <v>4</v>
      </c>
      <c r="R11" s="9" t="str">
        <f>IFERROR(VLOOKUP(Tabla2[[#This Row],[CONTRATISTA PRNCIPAL]],Hoja1!$L$5:$M$9,2,FALSE),"CJV")</f>
        <v>CJV</v>
      </c>
      <c r="S11" s="9" t="str">
        <f>IF(Tabla2[[#This Row],[EMPRESA]]=Tabla2[[#This Row],[CONTRATISTA PRNCIPAL]],"Principal","Secundaria")</f>
        <v>Principal</v>
      </c>
      <c r="T11" s="10">
        <f>IFERROR(1/COUNTIF(Tabla2[CONTRATISTA PRNCIPAL],Tabla2[[#This Row],[CONTRATISTA PRNCIPAL]]),0)</f>
        <v>1.2500000000000001E-2</v>
      </c>
      <c r="U11" s="33">
        <f ca="1">IF(((TODAY()-Tabla2[[#This Row],[FECHA NACIMIENTO]])/365)&lt;18,"Corregir", IF(((TODAY()-Tabla2[[#This Row],[FECHA NACIMIENTO]])/365)&gt;80, "Corregir",ROUNDDOWN(((TODAY()-Tabla2[[#This Row],[FECHA NACIMIENTO]])/365),0)))</f>
        <v>35</v>
      </c>
      <c r="V1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1" s="34" t="str">
        <f ca="1">+IF(Tabla2[[#This Row],[Edad]]="Corregir","Corregir","Ok")</f>
        <v>Ok</v>
      </c>
      <c r="X11" s="10" t="str">
        <f>+IFERROR(VLOOKUP(Tabla2[[#This Row],[DISTRITO SEGÚN DNI]],Hoja1!$A$2:$B$55,2,FALSE),"No")</f>
        <v>No</v>
      </c>
      <c r="Y11" s="10" t="str">
        <f>IF(OR(LOWER(Tabla2[[#This Row],[GENERO]])="masculino", LOWER(Tabla2[[#This Row],[GENERO]])="femenino"),"OK","Corregir")</f>
        <v>OK</v>
      </c>
      <c r="Z11" s="10" t="str">
        <f>+IF(Tabla2[[#This Row],[Nro. DNI / CE]]="","Corregir",IF(LEN(Tabla2[[#This Row],[Nro. DNI / CE]])&gt;=8,"OK","Corregir"))</f>
        <v>OK</v>
      </c>
      <c r="AA11" s="10">
        <f>COUNTIF(Tabla2[APELLIDOS Y NOMBRES],Tabla2[[#This Row],[APELLIDOS Y NOMBRES]])</f>
        <v>1</v>
      </c>
      <c r="AB11" t="str">
        <f ca="1">+IFERROR(IF(Tabla2[[#This Row],[FECHA CESE/BAJA]]="","No Aplica",IF(AND(MONTH(Tabla2[[#This Row],[FECHA CESE/BAJA]])=MONTH(TODAY()-30),YEAR(Tabla2[[#This Row],[FECHA CESE/BAJA]])=YEAR(TODAY())),MONTH(TODAY()-30)&amp;"-"&amp;YEAR(TODAY()),"Borrar")),"No aplica")</f>
        <v>8-2023</v>
      </c>
      <c r="AC11" t="str">
        <f ca="1">+IFERROR(IF(Tabla2[[#This Row],[FECHA INICIO DE LABORES EN OBRA]]="","No Aplica",IF(AND(MONTH(Tabla2[[#This Row],[FECHA INICIO DE LABORES EN OBRA]])=MONTH(TODAY()-30),YEAR(Tabla2[[#This Row],[FECHA INICIO DE LABORES EN OBRA]])=YEAR(TODAY())),MONTH(TODAY()-30)&amp;"-"&amp;YEAR(TODAY()),"No Aplica")),"No Aplica")</f>
        <v>No Aplica</v>
      </c>
    </row>
    <row r="12" spans="1:29" ht="16.5" customHeight="1" x14ac:dyDescent="0.25">
      <c r="A12" s="2" t="s">
        <v>3783</v>
      </c>
      <c r="B12" s="3" t="s">
        <v>63</v>
      </c>
      <c r="C12" s="3" t="s">
        <v>63</v>
      </c>
      <c r="D12" s="3" t="s">
        <v>3871</v>
      </c>
      <c r="E12" s="3" t="s">
        <v>3872</v>
      </c>
      <c r="F12" s="36">
        <v>36137</v>
      </c>
      <c r="G12" s="3">
        <v>2</v>
      </c>
      <c r="H12" s="3" t="s">
        <v>3777</v>
      </c>
      <c r="I12" s="3" t="s">
        <v>3786</v>
      </c>
      <c r="J12" s="3" t="s">
        <v>3873</v>
      </c>
      <c r="K12" s="3" t="s">
        <v>1129</v>
      </c>
      <c r="L12" s="8" t="s">
        <v>9813</v>
      </c>
      <c r="M12" s="5">
        <v>45139</v>
      </c>
      <c r="N12" s="13" t="s">
        <v>2456</v>
      </c>
      <c r="O12" s="5">
        <v>44937</v>
      </c>
      <c r="P12" s="8">
        <v>1</v>
      </c>
      <c r="Q12" s="9">
        <v>4</v>
      </c>
      <c r="R12" s="9" t="str">
        <f>IFERROR(VLOOKUP(Tabla2[[#This Row],[CONTRATISTA PRNCIPAL]],Hoja1!$L$5:$M$9,2,FALSE),"CJV")</f>
        <v>CJV</v>
      </c>
      <c r="S12" s="9" t="str">
        <f>IF(Tabla2[[#This Row],[EMPRESA]]=Tabla2[[#This Row],[CONTRATISTA PRNCIPAL]],"Principal","Secundaria")</f>
        <v>Principal</v>
      </c>
      <c r="T12" s="10">
        <f>IFERROR(1/COUNTIF(Tabla2[CONTRATISTA PRNCIPAL],Tabla2[[#This Row],[CONTRATISTA PRNCIPAL]]),0)</f>
        <v>1.2500000000000001E-2</v>
      </c>
      <c r="U12" s="33">
        <f ca="1">IF(((TODAY()-Tabla2[[#This Row],[FECHA NACIMIENTO]])/365)&lt;18,"Corregir", IF(((TODAY()-Tabla2[[#This Row],[FECHA NACIMIENTO]])/365)&gt;80, "Corregir",ROUNDDOWN(((TODAY()-Tabla2[[#This Row],[FECHA NACIMIENTO]])/365),0)))</f>
        <v>24</v>
      </c>
      <c r="V1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2" s="34" t="str">
        <f ca="1">+IF(Tabla2[[#This Row],[Edad]]="Corregir","Corregir","Ok")</f>
        <v>Ok</v>
      </c>
      <c r="X12" s="10" t="str">
        <f>+IFERROR(VLOOKUP(Tabla2[[#This Row],[DISTRITO SEGÚN DNI]],Hoja1!$A$2:$B$55,2,FALSE),"No")</f>
        <v>No</v>
      </c>
      <c r="Y12" s="10" t="str">
        <f>IF(OR(LOWER(Tabla2[[#This Row],[GENERO]])="masculino", LOWER(Tabla2[[#This Row],[GENERO]])="femenino"),"OK","Corregir")</f>
        <v>OK</v>
      </c>
      <c r="Z12" s="10" t="str">
        <f>+IF(Tabla2[[#This Row],[Nro. DNI / CE]]="","Corregir",IF(LEN(Tabla2[[#This Row],[Nro. DNI / CE]])&gt;=8,"OK","Corregir"))</f>
        <v>OK</v>
      </c>
      <c r="AA12" s="10">
        <f>COUNTIF(Tabla2[APELLIDOS Y NOMBRES],Tabla2[[#This Row],[APELLIDOS Y NOMBRES]])</f>
        <v>1</v>
      </c>
      <c r="AB12" t="str">
        <f ca="1">+IFERROR(IF(Tabla2[[#This Row],[FECHA CESE/BAJA]]="","No Aplica",IF(AND(MONTH(Tabla2[[#This Row],[FECHA CESE/BAJA]])=MONTH(TODAY()-30),YEAR(Tabla2[[#This Row],[FECHA CESE/BAJA]])=YEAR(TODAY())),MONTH(TODAY()-30)&amp;"-"&amp;YEAR(TODAY()),"Borrar")),"No aplica")</f>
        <v>8-2023</v>
      </c>
      <c r="AC12" t="str">
        <f ca="1">+IFERROR(IF(Tabla2[[#This Row],[FECHA INICIO DE LABORES EN OBRA]]="","No Aplica",IF(AND(MONTH(Tabla2[[#This Row],[FECHA INICIO DE LABORES EN OBRA]])=MONTH(TODAY()-30),YEAR(Tabla2[[#This Row],[FECHA INICIO DE LABORES EN OBRA]])=YEAR(TODAY())),MONTH(TODAY()-30)&amp;"-"&amp;YEAR(TODAY()),"No Aplica")),"No Aplica")</f>
        <v>No Aplica</v>
      </c>
    </row>
    <row r="13" spans="1:29" ht="16.5" customHeight="1" x14ac:dyDescent="0.25">
      <c r="A13" s="2" t="s">
        <v>3783</v>
      </c>
      <c r="B13" s="3" t="s">
        <v>63</v>
      </c>
      <c r="C13" s="3" t="s">
        <v>63</v>
      </c>
      <c r="D13" s="3" t="s">
        <v>3891</v>
      </c>
      <c r="E13" s="3" t="s">
        <v>3892</v>
      </c>
      <c r="F13" s="36">
        <v>31778</v>
      </c>
      <c r="G13" s="3">
        <v>2</v>
      </c>
      <c r="H13" s="3" t="s">
        <v>3777</v>
      </c>
      <c r="I13" s="3" t="s">
        <v>3786</v>
      </c>
      <c r="J13" s="3" t="s">
        <v>3893</v>
      </c>
      <c r="K13" s="3" t="s">
        <v>1219</v>
      </c>
      <c r="L13" s="8" t="s">
        <v>9813</v>
      </c>
      <c r="M13" s="5">
        <v>45139</v>
      </c>
      <c r="N13" s="13" t="s">
        <v>2456</v>
      </c>
      <c r="O13" s="5">
        <v>44988</v>
      </c>
      <c r="P13" s="8">
        <v>1</v>
      </c>
      <c r="Q13" s="9">
        <v>4</v>
      </c>
      <c r="R13" s="9" t="str">
        <f>IFERROR(VLOOKUP(Tabla2[[#This Row],[CONTRATISTA PRNCIPAL]],Hoja1!$L$5:$M$9,2,FALSE),"CJV")</f>
        <v>CJV</v>
      </c>
      <c r="S13" s="9" t="str">
        <f>IF(Tabla2[[#This Row],[EMPRESA]]=Tabla2[[#This Row],[CONTRATISTA PRNCIPAL]],"Principal","Secundaria")</f>
        <v>Principal</v>
      </c>
      <c r="T13" s="10">
        <f>IFERROR(1/COUNTIF(Tabla2[CONTRATISTA PRNCIPAL],Tabla2[[#This Row],[CONTRATISTA PRNCIPAL]]),0)</f>
        <v>1.2500000000000001E-2</v>
      </c>
      <c r="U13" s="33">
        <f ca="1">IF(((TODAY()-Tabla2[[#This Row],[FECHA NACIMIENTO]])/365)&lt;18,"Corregir", IF(((TODAY()-Tabla2[[#This Row],[FECHA NACIMIENTO]])/365)&gt;80, "Corregir",ROUNDDOWN(((TODAY()-Tabla2[[#This Row],[FECHA NACIMIENTO]])/365),0)))</f>
        <v>36</v>
      </c>
      <c r="V1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3" s="34" t="str">
        <f ca="1">+IF(Tabla2[[#This Row],[Edad]]="Corregir","Corregir","Ok")</f>
        <v>Ok</v>
      </c>
      <c r="X13" s="10" t="str">
        <f>+IFERROR(VLOOKUP(Tabla2[[#This Row],[DISTRITO SEGÚN DNI]],Hoja1!$A$2:$B$55,2,FALSE),"No")</f>
        <v>No</v>
      </c>
      <c r="Y13" s="10" t="str">
        <f>IF(OR(LOWER(Tabla2[[#This Row],[GENERO]])="masculino", LOWER(Tabla2[[#This Row],[GENERO]])="femenino"),"OK","Corregir")</f>
        <v>OK</v>
      </c>
      <c r="Z13" s="10" t="str">
        <f>+IF(Tabla2[[#This Row],[Nro. DNI / CE]]="","Corregir",IF(LEN(Tabla2[[#This Row],[Nro. DNI / CE]])&gt;=8,"OK","Corregir"))</f>
        <v>OK</v>
      </c>
      <c r="AA13" s="10">
        <f>COUNTIF(Tabla2[APELLIDOS Y NOMBRES],Tabla2[[#This Row],[APELLIDOS Y NOMBRES]])</f>
        <v>1</v>
      </c>
      <c r="AB13" t="str">
        <f ca="1">+IFERROR(IF(Tabla2[[#This Row],[FECHA CESE/BAJA]]="","No Aplica",IF(AND(MONTH(Tabla2[[#This Row],[FECHA CESE/BAJA]])=MONTH(TODAY()-30),YEAR(Tabla2[[#This Row],[FECHA CESE/BAJA]])=YEAR(TODAY())),MONTH(TODAY()-30)&amp;"-"&amp;YEAR(TODAY()),"Borrar")),"No aplica")</f>
        <v>8-2023</v>
      </c>
      <c r="AC13" t="str">
        <f ca="1">+IFERROR(IF(Tabla2[[#This Row],[FECHA INICIO DE LABORES EN OBRA]]="","No Aplica",IF(AND(MONTH(Tabla2[[#This Row],[FECHA INICIO DE LABORES EN OBRA]])=MONTH(TODAY()-30),YEAR(Tabla2[[#This Row],[FECHA INICIO DE LABORES EN OBRA]])=YEAR(TODAY())),MONTH(TODAY()-30)&amp;"-"&amp;YEAR(TODAY()),"No Aplica")),"No Aplica")</f>
        <v>No Aplica</v>
      </c>
    </row>
    <row r="14" spans="1:29" ht="16.5" customHeight="1" x14ac:dyDescent="0.25">
      <c r="A14" s="2" t="s">
        <v>3783</v>
      </c>
      <c r="B14" s="3" t="s">
        <v>63</v>
      </c>
      <c r="C14" s="3" t="s">
        <v>63</v>
      </c>
      <c r="D14" s="3" t="s">
        <v>3900</v>
      </c>
      <c r="E14" s="3" t="s">
        <v>3901</v>
      </c>
      <c r="F14" s="36">
        <v>32361</v>
      </c>
      <c r="G14" s="3">
        <v>2</v>
      </c>
      <c r="H14" s="3" t="s">
        <v>3777</v>
      </c>
      <c r="I14" s="3" t="s">
        <v>3786</v>
      </c>
      <c r="J14" s="3" t="s">
        <v>3902</v>
      </c>
      <c r="K14" s="3" t="s">
        <v>1240</v>
      </c>
      <c r="L14" s="8" t="s">
        <v>9813</v>
      </c>
      <c r="M14" s="5">
        <v>45139</v>
      </c>
      <c r="N14" s="13" t="s">
        <v>2456</v>
      </c>
      <c r="O14" s="5">
        <v>44792</v>
      </c>
      <c r="P14" s="8">
        <v>1</v>
      </c>
      <c r="Q14" s="9">
        <v>4</v>
      </c>
      <c r="R14" s="9" t="str">
        <f>IFERROR(VLOOKUP(Tabla2[[#This Row],[CONTRATISTA PRNCIPAL]],Hoja1!$L$5:$M$9,2,FALSE),"CJV")</f>
        <v>CJV</v>
      </c>
      <c r="S14" s="9" t="str">
        <f>IF(Tabla2[[#This Row],[EMPRESA]]=Tabla2[[#This Row],[CONTRATISTA PRNCIPAL]],"Principal","Secundaria")</f>
        <v>Principal</v>
      </c>
      <c r="T14" s="10">
        <f>IFERROR(1/COUNTIF(Tabla2[CONTRATISTA PRNCIPAL],Tabla2[[#This Row],[CONTRATISTA PRNCIPAL]]),0)</f>
        <v>1.2500000000000001E-2</v>
      </c>
      <c r="U14" s="33">
        <f ca="1">IF(((TODAY()-Tabla2[[#This Row],[FECHA NACIMIENTO]])/365)&lt;18,"Corregir", IF(((TODAY()-Tabla2[[#This Row],[FECHA NACIMIENTO]])/365)&gt;80, "Corregir",ROUNDDOWN(((TODAY()-Tabla2[[#This Row],[FECHA NACIMIENTO]])/365),0)))</f>
        <v>35</v>
      </c>
      <c r="V1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4" s="34" t="str">
        <f ca="1">+IF(Tabla2[[#This Row],[Edad]]="Corregir","Corregir","Ok")</f>
        <v>Ok</v>
      </c>
      <c r="X14" s="10" t="str">
        <f>+IFERROR(VLOOKUP(Tabla2[[#This Row],[DISTRITO SEGÚN DNI]],Hoja1!$A$2:$B$55,2,FALSE),"No")</f>
        <v>No</v>
      </c>
      <c r="Y14" s="10" t="str">
        <f>IF(OR(LOWER(Tabla2[[#This Row],[GENERO]])="masculino", LOWER(Tabla2[[#This Row],[GENERO]])="femenino"),"OK","Corregir")</f>
        <v>OK</v>
      </c>
      <c r="Z14" s="10" t="str">
        <f>+IF(Tabla2[[#This Row],[Nro. DNI / CE]]="","Corregir",IF(LEN(Tabla2[[#This Row],[Nro. DNI / CE]])&gt;=8,"OK","Corregir"))</f>
        <v>OK</v>
      </c>
      <c r="AA14" s="10">
        <f>COUNTIF(Tabla2[APELLIDOS Y NOMBRES],Tabla2[[#This Row],[APELLIDOS Y NOMBRES]])</f>
        <v>1</v>
      </c>
      <c r="AB14" t="str">
        <f ca="1">+IFERROR(IF(Tabla2[[#This Row],[FECHA CESE/BAJA]]="","No Aplica",IF(AND(MONTH(Tabla2[[#This Row],[FECHA CESE/BAJA]])=MONTH(TODAY()-30),YEAR(Tabla2[[#This Row],[FECHA CESE/BAJA]])=YEAR(TODAY())),MONTH(TODAY()-30)&amp;"-"&amp;YEAR(TODAY()),"Borrar")),"No aplica")</f>
        <v>8-2023</v>
      </c>
      <c r="AC14" t="str">
        <f ca="1">+IFERROR(IF(Tabla2[[#This Row],[FECHA INICIO DE LABORES EN OBRA]]="","No Aplica",IF(AND(MONTH(Tabla2[[#This Row],[FECHA INICIO DE LABORES EN OBRA]])=MONTH(TODAY()-30),YEAR(Tabla2[[#This Row],[FECHA INICIO DE LABORES EN OBRA]])=YEAR(TODAY())),MONTH(TODAY()-30)&amp;"-"&amp;YEAR(TODAY()),"No Aplica")),"No Aplica")</f>
        <v>No Aplica</v>
      </c>
    </row>
    <row r="15" spans="1:29" ht="16.5" customHeight="1" x14ac:dyDescent="0.25">
      <c r="A15" s="2" t="s">
        <v>3783</v>
      </c>
      <c r="B15" s="3" t="s">
        <v>63</v>
      </c>
      <c r="C15" s="3" t="s">
        <v>63</v>
      </c>
      <c r="D15" s="3">
        <v>72549829</v>
      </c>
      <c r="E15" s="3" t="s">
        <v>750</v>
      </c>
      <c r="F15" s="36">
        <v>36518</v>
      </c>
      <c r="G15" s="3">
        <v>2</v>
      </c>
      <c r="H15" s="3" t="s">
        <v>3777</v>
      </c>
      <c r="I15" s="3" t="s">
        <v>3786</v>
      </c>
      <c r="J15" s="3" t="s">
        <v>3904</v>
      </c>
      <c r="K15" s="3" t="s">
        <v>128</v>
      </c>
      <c r="L15" s="8" t="s">
        <v>9813</v>
      </c>
      <c r="M15" s="5">
        <v>45139</v>
      </c>
      <c r="N15" s="13" t="s">
        <v>2456</v>
      </c>
      <c r="O15" s="5">
        <v>44809</v>
      </c>
      <c r="P15" s="8">
        <v>1</v>
      </c>
      <c r="Q15" s="9">
        <v>4</v>
      </c>
      <c r="R15" s="9" t="str">
        <f>IFERROR(VLOOKUP(Tabla2[[#This Row],[CONTRATISTA PRNCIPAL]],Hoja1!$L$5:$M$9,2,FALSE),"CJV")</f>
        <v>CJV</v>
      </c>
      <c r="S15" s="9" t="str">
        <f>IF(Tabla2[[#This Row],[EMPRESA]]=Tabla2[[#This Row],[CONTRATISTA PRNCIPAL]],"Principal","Secundaria")</f>
        <v>Principal</v>
      </c>
      <c r="T15" s="10">
        <f>IFERROR(1/COUNTIF(Tabla2[CONTRATISTA PRNCIPAL],Tabla2[[#This Row],[CONTRATISTA PRNCIPAL]]),0)</f>
        <v>1.2500000000000001E-2</v>
      </c>
      <c r="U15" s="33">
        <f ca="1">IF(((TODAY()-Tabla2[[#This Row],[FECHA NACIMIENTO]])/365)&lt;18,"Corregir", IF(((TODAY()-Tabla2[[#This Row],[FECHA NACIMIENTO]])/365)&gt;80, "Corregir",ROUNDDOWN(((TODAY()-Tabla2[[#This Row],[FECHA NACIMIENTO]])/365),0)))</f>
        <v>23</v>
      </c>
      <c r="V1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15" s="34" t="str">
        <f ca="1">+IF(Tabla2[[#This Row],[Edad]]="Corregir","Corregir","Ok")</f>
        <v>Ok</v>
      </c>
      <c r="X15" s="10" t="str">
        <f>+IFERROR(VLOOKUP(Tabla2[[#This Row],[DISTRITO SEGÚN DNI]],Hoja1!$A$2:$B$55,2,FALSE),"No")</f>
        <v>CALLAO</v>
      </c>
      <c r="Y15" s="10" t="str">
        <f>IF(OR(LOWER(Tabla2[[#This Row],[GENERO]])="masculino", LOWER(Tabla2[[#This Row],[GENERO]])="femenino"),"OK","Corregir")</f>
        <v>OK</v>
      </c>
      <c r="Z15" s="10" t="str">
        <f>+IF(Tabla2[[#This Row],[Nro. DNI / CE]]="","Corregir",IF(LEN(Tabla2[[#This Row],[Nro. DNI / CE]])&gt;=8,"OK","Corregir"))</f>
        <v>OK</v>
      </c>
      <c r="AA15" s="10">
        <f>COUNTIF(Tabla2[APELLIDOS Y NOMBRES],Tabla2[[#This Row],[APELLIDOS Y NOMBRES]])</f>
        <v>1</v>
      </c>
      <c r="AB15" t="str">
        <f ca="1">+IFERROR(IF(Tabla2[[#This Row],[FECHA CESE/BAJA]]="","No Aplica",IF(AND(MONTH(Tabla2[[#This Row],[FECHA CESE/BAJA]])=MONTH(TODAY()-30),YEAR(Tabla2[[#This Row],[FECHA CESE/BAJA]])=YEAR(TODAY())),MONTH(TODAY()-30)&amp;"-"&amp;YEAR(TODAY()),"Borrar")),"No aplica")</f>
        <v>8-2023</v>
      </c>
      <c r="AC15" t="str">
        <f ca="1">+IFERROR(IF(Tabla2[[#This Row],[FECHA INICIO DE LABORES EN OBRA]]="","No Aplica",IF(AND(MONTH(Tabla2[[#This Row],[FECHA INICIO DE LABORES EN OBRA]])=MONTH(TODAY()-30),YEAR(Tabla2[[#This Row],[FECHA INICIO DE LABORES EN OBRA]])=YEAR(TODAY())),MONTH(TODAY()-30)&amp;"-"&amp;YEAR(TODAY()),"No Aplica")),"No Aplica")</f>
        <v>No Aplica</v>
      </c>
    </row>
    <row r="16" spans="1:29" ht="16.5" customHeight="1" x14ac:dyDescent="0.25">
      <c r="A16" s="2" t="s">
        <v>3783</v>
      </c>
      <c r="B16" s="3" t="s">
        <v>63</v>
      </c>
      <c r="C16" s="3" t="s">
        <v>63</v>
      </c>
      <c r="D16" s="3" t="s">
        <v>3912</v>
      </c>
      <c r="E16" s="3" t="s">
        <v>3913</v>
      </c>
      <c r="F16" s="36">
        <v>28526</v>
      </c>
      <c r="G16" s="3">
        <v>2</v>
      </c>
      <c r="H16" s="3" t="s">
        <v>3777</v>
      </c>
      <c r="I16" s="3" t="s">
        <v>3786</v>
      </c>
      <c r="J16" s="3" t="s">
        <v>3914</v>
      </c>
      <c r="K16" s="3" t="s">
        <v>1077</v>
      </c>
      <c r="L16" s="8" t="s">
        <v>9813</v>
      </c>
      <c r="M16" s="5">
        <v>45139</v>
      </c>
      <c r="N16" s="13" t="s">
        <v>2456</v>
      </c>
      <c r="O16" s="5">
        <v>44937</v>
      </c>
      <c r="P16" s="8">
        <v>1</v>
      </c>
      <c r="Q16" s="9">
        <v>4</v>
      </c>
      <c r="R16" s="9" t="str">
        <f>IFERROR(VLOOKUP(Tabla2[[#This Row],[CONTRATISTA PRNCIPAL]],Hoja1!$L$5:$M$9,2,FALSE),"CJV")</f>
        <v>CJV</v>
      </c>
      <c r="S16" s="9" t="str">
        <f>IF(Tabla2[[#This Row],[EMPRESA]]=Tabla2[[#This Row],[CONTRATISTA PRNCIPAL]],"Principal","Secundaria")</f>
        <v>Principal</v>
      </c>
      <c r="T16" s="10">
        <f>IFERROR(1/COUNTIF(Tabla2[CONTRATISTA PRNCIPAL],Tabla2[[#This Row],[CONTRATISTA PRNCIPAL]]),0)</f>
        <v>1.2500000000000001E-2</v>
      </c>
      <c r="U16" s="33">
        <f ca="1">IF(((TODAY()-Tabla2[[#This Row],[FECHA NACIMIENTO]])/365)&lt;18,"Corregir", IF(((TODAY()-Tabla2[[#This Row],[FECHA NACIMIENTO]])/365)&gt;80, "Corregir",ROUNDDOWN(((TODAY()-Tabla2[[#This Row],[FECHA NACIMIENTO]])/365),0)))</f>
        <v>45</v>
      </c>
      <c r="V1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6" s="34" t="str">
        <f ca="1">+IF(Tabla2[[#This Row],[Edad]]="Corregir","Corregir","Ok")</f>
        <v>Ok</v>
      </c>
      <c r="X16" s="10" t="str">
        <f>+IFERROR(VLOOKUP(Tabla2[[#This Row],[DISTRITO SEGÚN DNI]],Hoja1!$A$2:$B$55,2,FALSE),"No")</f>
        <v>No</v>
      </c>
      <c r="Y16" s="10" t="str">
        <f>IF(OR(LOWER(Tabla2[[#This Row],[GENERO]])="masculino", LOWER(Tabla2[[#This Row],[GENERO]])="femenino"),"OK","Corregir")</f>
        <v>OK</v>
      </c>
      <c r="Z16" s="10" t="str">
        <f>+IF(Tabla2[[#This Row],[Nro. DNI / CE]]="","Corregir",IF(LEN(Tabla2[[#This Row],[Nro. DNI / CE]])&gt;=8,"OK","Corregir"))</f>
        <v>OK</v>
      </c>
      <c r="AA16" s="10">
        <f>COUNTIF(Tabla2[APELLIDOS Y NOMBRES],Tabla2[[#This Row],[APELLIDOS Y NOMBRES]])</f>
        <v>1</v>
      </c>
      <c r="AB16" t="str">
        <f ca="1">+IFERROR(IF(Tabla2[[#This Row],[FECHA CESE/BAJA]]="","No Aplica",IF(AND(MONTH(Tabla2[[#This Row],[FECHA CESE/BAJA]])=MONTH(TODAY()-30),YEAR(Tabla2[[#This Row],[FECHA CESE/BAJA]])=YEAR(TODAY())),MONTH(TODAY()-30)&amp;"-"&amp;YEAR(TODAY()),"Borrar")),"No aplica")</f>
        <v>8-2023</v>
      </c>
      <c r="AC16" t="str">
        <f ca="1">+IFERROR(IF(Tabla2[[#This Row],[FECHA INICIO DE LABORES EN OBRA]]="","No Aplica",IF(AND(MONTH(Tabla2[[#This Row],[FECHA INICIO DE LABORES EN OBRA]])=MONTH(TODAY()-30),YEAR(Tabla2[[#This Row],[FECHA INICIO DE LABORES EN OBRA]])=YEAR(TODAY())),MONTH(TODAY()-30)&amp;"-"&amp;YEAR(TODAY()),"No Aplica")),"No Aplica")</f>
        <v>No Aplica</v>
      </c>
    </row>
    <row r="17" spans="1:29" ht="16.5" customHeight="1" x14ac:dyDescent="0.25">
      <c r="A17" s="2" t="s">
        <v>3783</v>
      </c>
      <c r="B17" s="3" t="s">
        <v>63</v>
      </c>
      <c r="C17" s="3" t="s">
        <v>63</v>
      </c>
      <c r="D17" s="3" t="s">
        <v>3915</v>
      </c>
      <c r="E17" s="3" t="s">
        <v>3916</v>
      </c>
      <c r="F17" s="36">
        <v>35533</v>
      </c>
      <c r="G17" s="3">
        <v>2</v>
      </c>
      <c r="H17" s="3" t="s">
        <v>3777</v>
      </c>
      <c r="I17" s="3" t="s">
        <v>3786</v>
      </c>
      <c r="J17" s="3" t="s">
        <v>3917</v>
      </c>
      <c r="K17" s="3" t="s">
        <v>1139</v>
      </c>
      <c r="L17" s="8" t="s">
        <v>9813</v>
      </c>
      <c r="M17" s="5">
        <v>45139</v>
      </c>
      <c r="N17" s="13" t="s">
        <v>3814</v>
      </c>
      <c r="O17" s="5">
        <v>44930</v>
      </c>
      <c r="P17" s="8">
        <v>1</v>
      </c>
      <c r="Q17" s="9">
        <v>4</v>
      </c>
      <c r="R17" s="9" t="str">
        <f>IFERROR(VLOOKUP(Tabla2[[#This Row],[CONTRATISTA PRNCIPAL]],Hoja1!$L$5:$M$9,2,FALSE),"CJV")</f>
        <v>CJV</v>
      </c>
      <c r="S17" s="9" t="str">
        <f>IF(Tabla2[[#This Row],[EMPRESA]]=Tabla2[[#This Row],[CONTRATISTA PRNCIPAL]],"Principal","Secundaria")</f>
        <v>Principal</v>
      </c>
      <c r="T17" s="10">
        <f>IFERROR(1/COUNTIF(Tabla2[CONTRATISTA PRNCIPAL],Tabla2[[#This Row],[CONTRATISTA PRNCIPAL]]),0)</f>
        <v>1.2500000000000001E-2</v>
      </c>
      <c r="U17" s="33">
        <f ca="1">IF(((TODAY()-Tabla2[[#This Row],[FECHA NACIMIENTO]])/365)&lt;18,"Corregir", IF(((TODAY()-Tabla2[[#This Row],[FECHA NACIMIENTO]])/365)&gt;80, "Corregir",ROUNDDOWN(((TODAY()-Tabla2[[#This Row],[FECHA NACIMIENTO]])/365),0)))</f>
        <v>26</v>
      </c>
      <c r="V1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7" s="34" t="str">
        <f ca="1">+IF(Tabla2[[#This Row],[Edad]]="Corregir","Corregir","Ok")</f>
        <v>Ok</v>
      </c>
      <c r="X17" s="10" t="str">
        <f>+IFERROR(VLOOKUP(Tabla2[[#This Row],[DISTRITO SEGÚN DNI]],Hoja1!$A$2:$B$55,2,FALSE),"No")</f>
        <v>No</v>
      </c>
      <c r="Y17" s="10" t="str">
        <f>IF(OR(LOWER(Tabla2[[#This Row],[GENERO]])="masculino", LOWER(Tabla2[[#This Row],[GENERO]])="femenino"),"OK","Corregir")</f>
        <v>OK</v>
      </c>
      <c r="Z17" s="10" t="str">
        <f>+IF(Tabla2[[#This Row],[Nro. DNI / CE]]="","Corregir",IF(LEN(Tabla2[[#This Row],[Nro. DNI / CE]])&gt;=8,"OK","Corregir"))</f>
        <v>OK</v>
      </c>
      <c r="AA17" s="10">
        <f>COUNTIF(Tabla2[APELLIDOS Y NOMBRES],Tabla2[[#This Row],[APELLIDOS Y NOMBRES]])</f>
        <v>1</v>
      </c>
      <c r="AB17" t="str">
        <f ca="1">+IFERROR(IF(Tabla2[[#This Row],[FECHA CESE/BAJA]]="","No Aplica",IF(AND(MONTH(Tabla2[[#This Row],[FECHA CESE/BAJA]])=MONTH(TODAY()-30),YEAR(Tabla2[[#This Row],[FECHA CESE/BAJA]])=YEAR(TODAY())),MONTH(TODAY()-30)&amp;"-"&amp;YEAR(TODAY()),"Borrar")),"No aplica")</f>
        <v>8-2023</v>
      </c>
      <c r="AC17" t="str">
        <f ca="1">+IFERROR(IF(Tabla2[[#This Row],[FECHA INICIO DE LABORES EN OBRA]]="","No Aplica",IF(AND(MONTH(Tabla2[[#This Row],[FECHA INICIO DE LABORES EN OBRA]])=MONTH(TODAY()-30),YEAR(Tabla2[[#This Row],[FECHA INICIO DE LABORES EN OBRA]])=YEAR(TODAY())),MONTH(TODAY()-30)&amp;"-"&amp;YEAR(TODAY()),"No Aplica")),"No Aplica")</f>
        <v>No Aplica</v>
      </c>
    </row>
    <row r="18" spans="1:29" ht="16.5" customHeight="1" x14ac:dyDescent="0.25">
      <c r="A18" s="2" t="s">
        <v>3783</v>
      </c>
      <c r="B18" s="3" t="s">
        <v>63</v>
      </c>
      <c r="C18" s="3" t="s">
        <v>63</v>
      </c>
      <c r="D18" s="3">
        <v>47568491</v>
      </c>
      <c r="E18" s="3" t="s">
        <v>3923</v>
      </c>
      <c r="F18" s="36">
        <v>33819</v>
      </c>
      <c r="G18" s="3">
        <v>2</v>
      </c>
      <c r="H18" s="3" t="s">
        <v>3777</v>
      </c>
      <c r="I18" s="3" t="s">
        <v>3786</v>
      </c>
      <c r="J18" s="3" t="s">
        <v>3924</v>
      </c>
      <c r="K18" s="3" t="s">
        <v>1240</v>
      </c>
      <c r="L18" s="8" t="s">
        <v>9813</v>
      </c>
      <c r="M18" s="5">
        <v>45139</v>
      </c>
      <c r="N18" s="13" t="s">
        <v>2456</v>
      </c>
      <c r="O18" s="5">
        <v>44988</v>
      </c>
      <c r="P18" s="8">
        <v>1</v>
      </c>
      <c r="Q18" s="9">
        <v>4</v>
      </c>
      <c r="R18" s="9" t="str">
        <f>IFERROR(VLOOKUP(Tabla2[[#This Row],[CONTRATISTA PRNCIPAL]],Hoja1!$L$5:$M$9,2,FALSE),"CJV")</f>
        <v>CJV</v>
      </c>
      <c r="S18" s="9" t="str">
        <f>IF(Tabla2[[#This Row],[EMPRESA]]=Tabla2[[#This Row],[CONTRATISTA PRNCIPAL]],"Principal","Secundaria")</f>
        <v>Principal</v>
      </c>
      <c r="T18" s="10">
        <f>IFERROR(1/COUNTIF(Tabla2[CONTRATISTA PRNCIPAL],Tabla2[[#This Row],[CONTRATISTA PRNCIPAL]]),0)</f>
        <v>1.2500000000000001E-2</v>
      </c>
      <c r="U18" s="33">
        <f ca="1">IF(((TODAY()-Tabla2[[#This Row],[FECHA NACIMIENTO]])/365)&lt;18,"Corregir", IF(((TODAY()-Tabla2[[#This Row],[FECHA NACIMIENTO]])/365)&gt;80, "Corregir",ROUNDDOWN(((TODAY()-Tabla2[[#This Row],[FECHA NACIMIENTO]])/365),0)))</f>
        <v>31</v>
      </c>
      <c r="V1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8" s="34" t="str">
        <f ca="1">+IF(Tabla2[[#This Row],[Edad]]="Corregir","Corregir","Ok")</f>
        <v>Ok</v>
      </c>
      <c r="X18" s="10" t="str">
        <f>+IFERROR(VLOOKUP(Tabla2[[#This Row],[DISTRITO SEGÚN DNI]],Hoja1!$A$2:$B$55,2,FALSE),"No")</f>
        <v>No</v>
      </c>
      <c r="Y18" s="10" t="str">
        <f>IF(OR(LOWER(Tabla2[[#This Row],[GENERO]])="masculino", LOWER(Tabla2[[#This Row],[GENERO]])="femenino"),"OK","Corregir")</f>
        <v>OK</v>
      </c>
      <c r="Z18" s="10" t="str">
        <f>+IF(Tabla2[[#This Row],[Nro. DNI / CE]]="","Corregir",IF(LEN(Tabla2[[#This Row],[Nro. DNI / CE]])&gt;=8,"OK","Corregir"))</f>
        <v>OK</v>
      </c>
      <c r="AA18" s="10">
        <f>COUNTIF(Tabla2[APELLIDOS Y NOMBRES],Tabla2[[#This Row],[APELLIDOS Y NOMBRES]])</f>
        <v>1</v>
      </c>
      <c r="AB18" t="str">
        <f ca="1">+IFERROR(IF(Tabla2[[#This Row],[FECHA CESE/BAJA]]="","No Aplica",IF(AND(MONTH(Tabla2[[#This Row],[FECHA CESE/BAJA]])=MONTH(TODAY()-30),YEAR(Tabla2[[#This Row],[FECHA CESE/BAJA]])=YEAR(TODAY())),MONTH(TODAY()-30)&amp;"-"&amp;YEAR(TODAY()),"Borrar")),"No aplica")</f>
        <v>8-2023</v>
      </c>
      <c r="AC18" t="str">
        <f ca="1">+IFERROR(IF(Tabla2[[#This Row],[FECHA INICIO DE LABORES EN OBRA]]="","No Aplica",IF(AND(MONTH(Tabla2[[#This Row],[FECHA INICIO DE LABORES EN OBRA]])=MONTH(TODAY()-30),YEAR(Tabla2[[#This Row],[FECHA INICIO DE LABORES EN OBRA]])=YEAR(TODAY())),MONTH(TODAY()-30)&amp;"-"&amp;YEAR(TODAY()),"No Aplica")),"No Aplica")</f>
        <v>No Aplica</v>
      </c>
    </row>
    <row r="19" spans="1:29" ht="16.5" customHeight="1" x14ac:dyDescent="0.25">
      <c r="A19" s="2" t="s">
        <v>3783</v>
      </c>
      <c r="B19" s="3" t="s">
        <v>63</v>
      </c>
      <c r="C19" s="3" t="s">
        <v>63</v>
      </c>
      <c r="D19" s="3" t="s">
        <v>3940</v>
      </c>
      <c r="E19" s="3" t="s">
        <v>3941</v>
      </c>
      <c r="F19" s="36">
        <v>32687</v>
      </c>
      <c r="G19" s="3">
        <v>2</v>
      </c>
      <c r="H19" s="3" t="s">
        <v>3777</v>
      </c>
      <c r="I19" s="3" t="s">
        <v>3786</v>
      </c>
      <c r="J19" s="3" t="s">
        <v>3942</v>
      </c>
      <c r="K19" s="3" t="s">
        <v>1086</v>
      </c>
      <c r="L19" s="8" t="s">
        <v>9813</v>
      </c>
      <c r="M19" s="5">
        <v>45139</v>
      </c>
      <c r="N19" s="13" t="s">
        <v>2456</v>
      </c>
      <c r="O19" s="5">
        <v>45055</v>
      </c>
      <c r="P19" s="8">
        <v>1</v>
      </c>
      <c r="Q19" s="9">
        <v>4</v>
      </c>
      <c r="R19" s="9" t="str">
        <f>IFERROR(VLOOKUP(Tabla2[[#This Row],[CONTRATISTA PRNCIPAL]],Hoja1!$L$5:$M$9,2,FALSE),"CJV")</f>
        <v>CJV</v>
      </c>
      <c r="S19" s="9" t="str">
        <f>IF(Tabla2[[#This Row],[EMPRESA]]=Tabla2[[#This Row],[CONTRATISTA PRNCIPAL]],"Principal","Secundaria")</f>
        <v>Principal</v>
      </c>
      <c r="T19" s="10">
        <f>IFERROR(1/COUNTIF(Tabla2[CONTRATISTA PRNCIPAL],Tabla2[[#This Row],[CONTRATISTA PRNCIPAL]]),0)</f>
        <v>1.2500000000000001E-2</v>
      </c>
      <c r="U19" s="33">
        <f ca="1">IF(((TODAY()-Tabla2[[#This Row],[FECHA NACIMIENTO]])/365)&lt;18,"Corregir", IF(((TODAY()-Tabla2[[#This Row],[FECHA NACIMIENTO]])/365)&gt;80, "Corregir",ROUNDDOWN(((TODAY()-Tabla2[[#This Row],[FECHA NACIMIENTO]])/365),0)))</f>
        <v>34</v>
      </c>
      <c r="V1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9" s="34" t="str">
        <f ca="1">+IF(Tabla2[[#This Row],[Edad]]="Corregir","Corregir","Ok")</f>
        <v>Ok</v>
      </c>
      <c r="X19" s="10" t="str">
        <f>+IFERROR(VLOOKUP(Tabla2[[#This Row],[DISTRITO SEGÚN DNI]],Hoja1!$A$2:$B$55,2,FALSE),"No")</f>
        <v>No</v>
      </c>
      <c r="Y19" s="10" t="str">
        <f>IF(OR(LOWER(Tabla2[[#This Row],[GENERO]])="masculino", LOWER(Tabla2[[#This Row],[GENERO]])="femenino"),"OK","Corregir")</f>
        <v>OK</v>
      </c>
      <c r="Z19" s="10" t="str">
        <f>+IF(Tabla2[[#This Row],[Nro. DNI / CE]]="","Corregir",IF(LEN(Tabla2[[#This Row],[Nro. DNI / CE]])&gt;=8,"OK","Corregir"))</f>
        <v>OK</v>
      </c>
      <c r="AA19" s="10">
        <f>COUNTIF(Tabla2[APELLIDOS Y NOMBRES],Tabla2[[#This Row],[APELLIDOS Y NOMBRES]])</f>
        <v>1</v>
      </c>
      <c r="AB19" t="str">
        <f ca="1">+IFERROR(IF(Tabla2[[#This Row],[FECHA CESE/BAJA]]="","No Aplica",IF(AND(MONTH(Tabla2[[#This Row],[FECHA CESE/BAJA]])=MONTH(TODAY()-30),YEAR(Tabla2[[#This Row],[FECHA CESE/BAJA]])=YEAR(TODAY())),MONTH(TODAY()-30)&amp;"-"&amp;YEAR(TODAY()),"Borrar")),"No aplica")</f>
        <v>8-2023</v>
      </c>
      <c r="AC19" t="str">
        <f ca="1">+IFERROR(IF(Tabla2[[#This Row],[FECHA INICIO DE LABORES EN OBRA]]="","No Aplica",IF(AND(MONTH(Tabla2[[#This Row],[FECHA INICIO DE LABORES EN OBRA]])=MONTH(TODAY()-30),YEAR(Tabla2[[#This Row],[FECHA INICIO DE LABORES EN OBRA]])=YEAR(TODAY())),MONTH(TODAY()-30)&amp;"-"&amp;YEAR(TODAY()),"No Aplica")),"No Aplica")</f>
        <v>No Aplica</v>
      </c>
    </row>
    <row r="20" spans="1:29" ht="16.5" customHeight="1" x14ac:dyDescent="0.25">
      <c r="A20" s="2" t="s">
        <v>3783</v>
      </c>
      <c r="B20" s="3" t="s">
        <v>63</v>
      </c>
      <c r="C20" s="3" t="s">
        <v>63</v>
      </c>
      <c r="D20" s="3" t="s">
        <v>3947</v>
      </c>
      <c r="E20" s="3" t="s">
        <v>3948</v>
      </c>
      <c r="F20" s="36">
        <v>31395</v>
      </c>
      <c r="G20" s="3">
        <v>2</v>
      </c>
      <c r="H20" s="3" t="s">
        <v>3777</v>
      </c>
      <c r="I20" s="3" t="s">
        <v>3786</v>
      </c>
      <c r="J20" s="3" t="s">
        <v>3949</v>
      </c>
      <c r="K20" s="3" t="s">
        <v>1204</v>
      </c>
      <c r="L20" s="8" t="s">
        <v>9813</v>
      </c>
      <c r="M20" s="5">
        <v>45139</v>
      </c>
      <c r="N20" s="13" t="s">
        <v>2456</v>
      </c>
      <c r="O20" s="5">
        <v>44963</v>
      </c>
      <c r="P20" s="8">
        <v>1</v>
      </c>
      <c r="Q20" s="9">
        <v>4</v>
      </c>
      <c r="R20" s="9" t="str">
        <f>IFERROR(VLOOKUP(Tabla2[[#This Row],[CONTRATISTA PRNCIPAL]],Hoja1!$L$5:$M$9,2,FALSE),"CJV")</f>
        <v>CJV</v>
      </c>
      <c r="S20" s="9" t="str">
        <f>IF(Tabla2[[#This Row],[EMPRESA]]=Tabla2[[#This Row],[CONTRATISTA PRNCIPAL]],"Principal","Secundaria")</f>
        <v>Principal</v>
      </c>
      <c r="T20" s="10">
        <f>IFERROR(1/COUNTIF(Tabla2[CONTRATISTA PRNCIPAL],Tabla2[[#This Row],[CONTRATISTA PRNCIPAL]]),0)</f>
        <v>1.2500000000000001E-2</v>
      </c>
      <c r="U20" s="33">
        <f ca="1">IF(((TODAY()-Tabla2[[#This Row],[FECHA NACIMIENTO]])/365)&lt;18,"Corregir", IF(((TODAY()-Tabla2[[#This Row],[FECHA NACIMIENTO]])/365)&gt;80, "Corregir",ROUNDDOWN(((TODAY()-Tabla2[[#This Row],[FECHA NACIMIENTO]])/365),0)))</f>
        <v>37</v>
      </c>
      <c r="V2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0" s="34" t="str">
        <f ca="1">+IF(Tabla2[[#This Row],[Edad]]="Corregir","Corregir","Ok")</f>
        <v>Ok</v>
      </c>
      <c r="X20" s="10" t="str">
        <f>+IFERROR(VLOOKUP(Tabla2[[#This Row],[DISTRITO SEGÚN DNI]],Hoja1!$A$2:$B$55,2,FALSE),"No")</f>
        <v>No</v>
      </c>
      <c r="Y20" s="10" t="str">
        <f>IF(OR(LOWER(Tabla2[[#This Row],[GENERO]])="masculino", LOWER(Tabla2[[#This Row],[GENERO]])="femenino"),"OK","Corregir")</f>
        <v>OK</v>
      </c>
      <c r="Z20" s="10" t="str">
        <f>+IF(Tabla2[[#This Row],[Nro. DNI / CE]]="","Corregir",IF(LEN(Tabla2[[#This Row],[Nro. DNI / CE]])&gt;=8,"OK","Corregir"))</f>
        <v>OK</v>
      </c>
      <c r="AA20" s="10">
        <f>COUNTIF(Tabla2[APELLIDOS Y NOMBRES],Tabla2[[#This Row],[APELLIDOS Y NOMBRES]])</f>
        <v>1</v>
      </c>
      <c r="AB20" t="str">
        <f ca="1">+IFERROR(IF(Tabla2[[#This Row],[FECHA CESE/BAJA]]="","No Aplica",IF(AND(MONTH(Tabla2[[#This Row],[FECHA CESE/BAJA]])=MONTH(TODAY()-30),YEAR(Tabla2[[#This Row],[FECHA CESE/BAJA]])=YEAR(TODAY())),MONTH(TODAY()-30)&amp;"-"&amp;YEAR(TODAY()),"Borrar")),"No aplica")</f>
        <v>8-2023</v>
      </c>
      <c r="AC20" t="str">
        <f ca="1">+IFERROR(IF(Tabla2[[#This Row],[FECHA INICIO DE LABORES EN OBRA]]="","No Aplica",IF(AND(MONTH(Tabla2[[#This Row],[FECHA INICIO DE LABORES EN OBRA]])=MONTH(TODAY()-30),YEAR(Tabla2[[#This Row],[FECHA INICIO DE LABORES EN OBRA]])=YEAR(TODAY())),MONTH(TODAY()-30)&amp;"-"&amp;YEAR(TODAY()),"No Aplica")),"No Aplica")</f>
        <v>No Aplica</v>
      </c>
    </row>
    <row r="21" spans="1:29" ht="16.5" customHeight="1" x14ac:dyDescent="0.25">
      <c r="A21" s="2" t="s">
        <v>3783</v>
      </c>
      <c r="B21" s="3" t="s">
        <v>63</v>
      </c>
      <c r="C21" s="3" t="s">
        <v>63</v>
      </c>
      <c r="D21" s="3">
        <v>71838963</v>
      </c>
      <c r="E21" s="3" t="s">
        <v>3954</v>
      </c>
      <c r="F21" s="36">
        <v>34607</v>
      </c>
      <c r="G21" s="3">
        <v>2</v>
      </c>
      <c r="H21" s="3" t="s">
        <v>3777</v>
      </c>
      <c r="I21" s="3" t="s">
        <v>3786</v>
      </c>
      <c r="J21" s="3" t="s">
        <v>3955</v>
      </c>
      <c r="K21" s="3" t="s">
        <v>3956</v>
      </c>
      <c r="L21" s="8" t="s">
        <v>9813</v>
      </c>
      <c r="M21" s="5">
        <v>45139</v>
      </c>
      <c r="N21" s="13" t="s">
        <v>2456</v>
      </c>
      <c r="O21" s="5">
        <v>45076</v>
      </c>
      <c r="P21" s="8">
        <v>1</v>
      </c>
      <c r="Q21" s="9">
        <v>4</v>
      </c>
      <c r="R21" s="9" t="str">
        <f>IFERROR(VLOOKUP(Tabla2[[#This Row],[CONTRATISTA PRNCIPAL]],Hoja1!$L$5:$M$9,2,FALSE),"CJV")</f>
        <v>CJV</v>
      </c>
      <c r="S21" s="9" t="str">
        <f>IF(Tabla2[[#This Row],[EMPRESA]]=Tabla2[[#This Row],[CONTRATISTA PRNCIPAL]],"Principal","Secundaria")</f>
        <v>Principal</v>
      </c>
      <c r="T21" s="10">
        <f>IFERROR(1/COUNTIF(Tabla2[CONTRATISTA PRNCIPAL],Tabla2[[#This Row],[CONTRATISTA PRNCIPAL]]),0)</f>
        <v>1.2500000000000001E-2</v>
      </c>
      <c r="U21" s="33">
        <f ca="1">IF(((TODAY()-Tabla2[[#This Row],[FECHA NACIMIENTO]])/365)&lt;18,"Corregir", IF(((TODAY()-Tabla2[[#This Row],[FECHA NACIMIENTO]])/365)&gt;80, "Corregir",ROUNDDOWN(((TODAY()-Tabla2[[#This Row],[FECHA NACIMIENTO]])/365),0)))</f>
        <v>28</v>
      </c>
      <c r="V2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1" s="34" t="str">
        <f ca="1">+IF(Tabla2[[#This Row],[Edad]]="Corregir","Corregir","Ok")</f>
        <v>Ok</v>
      </c>
      <c r="X21" s="10" t="str">
        <f>+IFERROR(VLOOKUP(Tabla2[[#This Row],[DISTRITO SEGÚN DNI]],Hoja1!$A$2:$B$55,2,FALSE),"No")</f>
        <v>No</v>
      </c>
      <c r="Y21" s="10" t="str">
        <f>IF(OR(LOWER(Tabla2[[#This Row],[GENERO]])="masculino", LOWER(Tabla2[[#This Row],[GENERO]])="femenino"),"OK","Corregir")</f>
        <v>OK</v>
      </c>
      <c r="Z21" s="10" t="str">
        <f>+IF(Tabla2[[#This Row],[Nro. DNI / CE]]="","Corregir",IF(LEN(Tabla2[[#This Row],[Nro. DNI / CE]])&gt;=8,"OK","Corregir"))</f>
        <v>OK</v>
      </c>
      <c r="AA21" s="10">
        <f>COUNTIF(Tabla2[APELLIDOS Y NOMBRES],Tabla2[[#This Row],[APELLIDOS Y NOMBRES]])</f>
        <v>1</v>
      </c>
      <c r="AB21" t="str">
        <f ca="1">+IFERROR(IF(Tabla2[[#This Row],[FECHA CESE/BAJA]]="","No Aplica",IF(AND(MONTH(Tabla2[[#This Row],[FECHA CESE/BAJA]])=MONTH(TODAY()-30),YEAR(Tabla2[[#This Row],[FECHA CESE/BAJA]])=YEAR(TODAY())),MONTH(TODAY()-30)&amp;"-"&amp;YEAR(TODAY()),"Borrar")),"No aplica")</f>
        <v>8-2023</v>
      </c>
      <c r="AC21" t="str">
        <f ca="1">+IFERROR(IF(Tabla2[[#This Row],[FECHA INICIO DE LABORES EN OBRA]]="","No Aplica",IF(AND(MONTH(Tabla2[[#This Row],[FECHA INICIO DE LABORES EN OBRA]])=MONTH(TODAY()-30),YEAR(Tabla2[[#This Row],[FECHA INICIO DE LABORES EN OBRA]])=YEAR(TODAY())),MONTH(TODAY()-30)&amp;"-"&amp;YEAR(TODAY()),"No Aplica")),"No Aplica")</f>
        <v>No Aplica</v>
      </c>
    </row>
    <row r="22" spans="1:29" ht="16.5" customHeight="1" x14ac:dyDescent="0.25">
      <c r="A22" s="2" t="s">
        <v>3783</v>
      </c>
      <c r="B22" s="3" t="s">
        <v>63</v>
      </c>
      <c r="C22" s="3" t="s">
        <v>63</v>
      </c>
      <c r="D22" s="3">
        <v>76248670</v>
      </c>
      <c r="E22" s="3" t="s">
        <v>3957</v>
      </c>
      <c r="F22" s="36">
        <v>34498</v>
      </c>
      <c r="G22" s="3">
        <v>2</v>
      </c>
      <c r="H22" s="3" t="s">
        <v>3777</v>
      </c>
      <c r="I22" s="3" t="s">
        <v>3786</v>
      </c>
      <c r="J22" s="3" t="s">
        <v>3958</v>
      </c>
      <c r="K22" s="3" t="s">
        <v>1278</v>
      </c>
      <c r="L22" s="8" t="s">
        <v>9813</v>
      </c>
      <c r="M22" s="5">
        <v>45139</v>
      </c>
      <c r="N22" s="13" t="s">
        <v>2456</v>
      </c>
      <c r="O22" s="5">
        <v>45076</v>
      </c>
      <c r="P22" s="8">
        <v>1</v>
      </c>
      <c r="Q22" s="9">
        <v>4</v>
      </c>
      <c r="R22" s="9" t="str">
        <f>IFERROR(VLOOKUP(Tabla2[[#This Row],[CONTRATISTA PRNCIPAL]],Hoja1!$L$5:$M$9,2,FALSE),"CJV")</f>
        <v>CJV</v>
      </c>
      <c r="S22" s="9" t="str">
        <f>IF(Tabla2[[#This Row],[EMPRESA]]=Tabla2[[#This Row],[CONTRATISTA PRNCIPAL]],"Principal","Secundaria")</f>
        <v>Principal</v>
      </c>
      <c r="T22" s="10">
        <f>IFERROR(1/COUNTIF(Tabla2[CONTRATISTA PRNCIPAL],Tabla2[[#This Row],[CONTRATISTA PRNCIPAL]]),0)</f>
        <v>1.2500000000000001E-2</v>
      </c>
      <c r="U22" s="33">
        <f ca="1">IF(((TODAY()-Tabla2[[#This Row],[FECHA NACIMIENTO]])/365)&lt;18,"Corregir", IF(((TODAY()-Tabla2[[#This Row],[FECHA NACIMIENTO]])/365)&gt;80, "Corregir",ROUNDDOWN(((TODAY()-Tabla2[[#This Row],[FECHA NACIMIENTO]])/365),0)))</f>
        <v>29</v>
      </c>
      <c r="V2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2" s="34" t="str">
        <f ca="1">+IF(Tabla2[[#This Row],[Edad]]="Corregir","Corregir","Ok")</f>
        <v>Ok</v>
      </c>
      <c r="X22" s="10" t="str">
        <f>+IFERROR(VLOOKUP(Tabla2[[#This Row],[DISTRITO SEGÚN DNI]],Hoja1!$A$2:$B$55,2,FALSE),"No")</f>
        <v>No</v>
      </c>
      <c r="Y22" s="10" t="str">
        <f>IF(OR(LOWER(Tabla2[[#This Row],[GENERO]])="masculino", LOWER(Tabla2[[#This Row],[GENERO]])="femenino"),"OK","Corregir")</f>
        <v>OK</v>
      </c>
      <c r="Z22" s="10" t="str">
        <f>+IF(Tabla2[[#This Row],[Nro. DNI / CE]]="","Corregir",IF(LEN(Tabla2[[#This Row],[Nro. DNI / CE]])&gt;=8,"OK","Corregir"))</f>
        <v>OK</v>
      </c>
      <c r="AA22" s="10">
        <f>COUNTIF(Tabla2[APELLIDOS Y NOMBRES],Tabla2[[#This Row],[APELLIDOS Y NOMBRES]])</f>
        <v>1</v>
      </c>
      <c r="AB22" t="str">
        <f ca="1">+IFERROR(IF(Tabla2[[#This Row],[FECHA CESE/BAJA]]="","No Aplica",IF(AND(MONTH(Tabla2[[#This Row],[FECHA CESE/BAJA]])=MONTH(TODAY()-30),YEAR(Tabla2[[#This Row],[FECHA CESE/BAJA]])=YEAR(TODAY())),MONTH(TODAY()-30)&amp;"-"&amp;YEAR(TODAY()),"Borrar")),"No aplica")</f>
        <v>8-2023</v>
      </c>
      <c r="AC22" t="str">
        <f ca="1">+IFERROR(IF(Tabla2[[#This Row],[FECHA INICIO DE LABORES EN OBRA]]="","No Aplica",IF(AND(MONTH(Tabla2[[#This Row],[FECHA INICIO DE LABORES EN OBRA]])=MONTH(TODAY()-30),YEAR(Tabla2[[#This Row],[FECHA INICIO DE LABORES EN OBRA]])=YEAR(TODAY())),MONTH(TODAY()-30)&amp;"-"&amp;YEAR(TODAY()),"No Aplica")),"No Aplica")</f>
        <v>No Aplica</v>
      </c>
    </row>
    <row r="23" spans="1:29" ht="16.5" customHeight="1" x14ac:dyDescent="0.25">
      <c r="A23" s="2" t="s">
        <v>3783</v>
      </c>
      <c r="B23" s="3" t="s">
        <v>63</v>
      </c>
      <c r="C23" s="3" t="s">
        <v>63</v>
      </c>
      <c r="D23" s="3">
        <v>60410113</v>
      </c>
      <c r="E23" s="3" t="s">
        <v>3959</v>
      </c>
      <c r="F23" s="36">
        <v>38209</v>
      </c>
      <c r="G23" s="3">
        <v>2</v>
      </c>
      <c r="H23" s="3" t="s">
        <v>3777</v>
      </c>
      <c r="I23" s="3" t="s">
        <v>3786</v>
      </c>
      <c r="J23" s="3" t="s">
        <v>3960</v>
      </c>
      <c r="K23" s="3" t="s">
        <v>3961</v>
      </c>
      <c r="L23" s="8" t="s">
        <v>9813</v>
      </c>
      <c r="M23" s="5">
        <v>45139</v>
      </c>
      <c r="N23" s="13" t="s">
        <v>2456</v>
      </c>
      <c r="O23" s="5">
        <v>45076</v>
      </c>
      <c r="P23" s="8">
        <v>1</v>
      </c>
      <c r="Q23" s="9">
        <v>4</v>
      </c>
      <c r="R23" s="9" t="str">
        <f>IFERROR(VLOOKUP(Tabla2[[#This Row],[CONTRATISTA PRNCIPAL]],Hoja1!$L$5:$M$9,2,FALSE),"CJV")</f>
        <v>CJV</v>
      </c>
      <c r="S23" s="9" t="str">
        <f>IF(Tabla2[[#This Row],[EMPRESA]]=Tabla2[[#This Row],[CONTRATISTA PRNCIPAL]],"Principal","Secundaria")</f>
        <v>Principal</v>
      </c>
      <c r="T23" s="10">
        <f>IFERROR(1/COUNTIF(Tabla2[CONTRATISTA PRNCIPAL],Tabla2[[#This Row],[CONTRATISTA PRNCIPAL]]),0)</f>
        <v>1.2500000000000001E-2</v>
      </c>
      <c r="U23" s="33">
        <f ca="1">IF(((TODAY()-Tabla2[[#This Row],[FECHA NACIMIENTO]])/365)&lt;18,"Corregir", IF(((TODAY()-Tabla2[[#This Row],[FECHA NACIMIENTO]])/365)&gt;80, "Corregir",ROUNDDOWN(((TODAY()-Tabla2[[#This Row],[FECHA NACIMIENTO]])/365),0)))</f>
        <v>19</v>
      </c>
      <c r="V2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23" s="34" t="str">
        <f ca="1">+IF(Tabla2[[#This Row],[Edad]]="Corregir","Corregir","Ok")</f>
        <v>Ok</v>
      </c>
      <c r="X23" s="10" t="str">
        <f>+IFERROR(VLOOKUP(Tabla2[[#This Row],[DISTRITO SEGÚN DNI]],Hoja1!$A$2:$B$55,2,FALSE),"No")</f>
        <v>No</v>
      </c>
      <c r="Y23" s="10" t="str">
        <f>IF(OR(LOWER(Tabla2[[#This Row],[GENERO]])="masculino", LOWER(Tabla2[[#This Row],[GENERO]])="femenino"),"OK","Corregir")</f>
        <v>OK</v>
      </c>
      <c r="Z23" s="10" t="str">
        <f>+IF(Tabla2[[#This Row],[Nro. DNI / CE]]="","Corregir",IF(LEN(Tabla2[[#This Row],[Nro. DNI / CE]])&gt;=8,"OK","Corregir"))</f>
        <v>OK</v>
      </c>
      <c r="AA23" s="10">
        <f>COUNTIF(Tabla2[APELLIDOS Y NOMBRES],Tabla2[[#This Row],[APELLIDOS Y NOMBRES]])</f>
        <v>1</v>
      </c>
      <c r="AB23" t="str">
        <f ca="1">+IFERROR(IF(Tabla2[[#This Row],[FECHA CESE/BAJA]]="","No Aplica",IF(AND(MONTH(Tabla2[[#This Row],[FECHA CESE/BAJA]])=MONTH(TODAY()-30),YEAR(Tabla2[[#This Row],[FECHA CESE/BAJA]])=YEAR(TODAY())),MONTH(TODAY()-30)&amp;"-"&amp;YEAR(TODAY()),"Borrar")),"No aplica")</f>
        <v>8-2023</v>
      </c>
      <c r="AC23" t="str">
        <f ca="1">+IFERROR(IF(Tabla2[[#This Row],[FECHA INICIO DE LABORES EN OBRA]]="","No Aplica",IF(AND(MONTH(Tabla2[[#This Row],[FECHA INICIO DE LABORES EN OBRA]])=MONTH(TODAY()-30),YEAR(Tabla2[[#This Row],[FECHA INICIO DE LABORES EN OBRA]])=YEAR(TODAY())),MONTH(TODAY()-30)&amp;"-"&amp;YEAR(TODAY()),"No Aplica")),"No Aplica")</f>
        <v>No Aplica</v>
      </c>
    </row>
    <row r="24" spans="1:29" ht="16.5" customHeight="1" x14ac:dyDescent="0.25">
      <c r="A24" s="2" t="s">
        <v>3783</v>
      </c>
      <c r="B24" s="3" t="s">
        <v>63</v>
      </c>
      <c r="C24" s="3" t="s">
        <v>63</v>
      </c>
      <c r="D24" s="3">
        <v>48746537</v>
      </c>
      <c r="E24" s="3" t="s">
        <v>761</v>
      </c>
      <c r="F24" s="36">
        <v>35211</v>
      </c>
      <c r="G24" s="3">
        <v>2</v>
      </c>
      <c r="H24" s="3" t="s">
        <v>3777</v>
      </c>
      <c r="I24" s="3" t="s">
        <v>3786</v>
      </c>
      <c r="J24" s="3" t="s">
        <v>3962</v>
      </c>
      <c r="K24" s="3" t="s">
        <v>93</v>
      </c>
      <c r="L24" s="8" t="s">
        <v>9813</v>
      </c>
      <c r="M24" s="5">
        <v>45139</v>
      </c>
      <c r="N24" s="13" t="s">
        <v>2456</v>
      </c>
      <c r="O24" s="5">
        <v>45076</v>
      </c>
      <c r="P24" s="8">
        <v>1</v>
      </c>
      <c r="Q24" s="9">
        <v>4</v>
      </c>
      <c r="R24" s="9" t="str">
        <f>IFERROR(VLOOKUP(Tabla2[[#This Row],[CONTRATISTA PRNCIPAL]],Hoja1!$L$5:$M$9,2,FALSE),"CJV")</f>
        <v>CJV</v>
      </c>
      <c r="S24" s="9" t="str">
        <f>IF(Tabla2[[#This Row],[EMPRESA]]=Tabla2[[#This Row],[CONTRATISTA PRNCIPAL]],"Principal","Secundaria")</f>
        <v>Principal</v>
      </c>
      <c r="T24" s="10">
        <f>IFERROR(1/COUNTIF(Tabla2[CONTRATISTA PRNCIPAL],Tabla2[[#This Row],[CONTRATISTA PRNCIPAL]]),0)</f>
        <v>1.2500000000000001E-2</v>
      </c>
      <c r="U24" s="33">
        <f ca="1">IF(((TODAY()-Tabla2[[#This Row],[FECHA NACIMIENTO]])/365)&lt;18,"Corregir", IF(((TODAY()-Tabla2[[#This Row],[FECHA NACIMIENTO]])/365)&gt;80, "Corregir",ROUNDDOWN(((TODAY()-Tabla2[[#This Row],[FECHA NACIMIENTO]])/365),0)))</f>
        <v>27</v>
      </c>
      <c r="V2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4" s="34" t="str">
        <f ca="1">+IF(Tabla2[[#This Row],[Edad]]="Corregir","Corregir","Ok")</f>
        <v>Ok</v>
      </c>
      <c r="X24" s="10" t="str">
        <f>+IFERROR(VLOOKUP(Tabla2[[#This Row],[DISTRITO SEGÚN DNI]],Hoja1!$A$2:$B$55,2,FALSE),"No")</f>
        <v>ATE</v>
      </c>
      <c r="Y24" s="10" t="str">
        <f>IF(OR(LOWER(Tabla2[[#This Row],[GENERO]])="masculino", LOWER(Tabla2[[#This Row],[GENERO]])="femenino"),"OK","Corregir")</f>
        <v>OK</v>
      </c>
      <c r="Z24" s="10" t="str">
        <f>+IF(Tabla2[[#This Row],[Nro. DNI / CE]]="","Corregir",IF(LEN(Tabla2[[#This Row],[Nro. DNI / CE]])&gt;=8,"OK","Corregir"))</f>
        <v>OK</v>
      </c>
      <c r="AA24" s="10">
        <f>COUNTIF(Tabla2[APELLIDOS Y NOMBRES],Tabla2[[#This Row],[APELLIDOS Y NOMBRES]])</f>
        <v>1</v>
      </c>
      <c r="AB24" t="str">
        <f ca="1">+IFERROR(IF(Tabla2[[#This Row],[FECHA CESE/BAJA]]="","No Aplica",IF(AND(MONTH(Tabla2[[#This Row],[FECHA CESE/BAJA]])=MONTH(TODAY()-30),YEAR(Tabla2[[#This Row],[FECHA CESE/BAJA]])=YEAR(TODAY())),MONTH(TODAY()-30)&amp;"-"&amp;YEAR(TODAY()),"Borrar")),"No aplica")</f>
        <v>8-2023</v>
      </c>
      <c r="AC24" t="str">
        <f ca="1">+IFERROR(IF(Tabla2[[#This Row],[FECHA INICIO DE LABORES EN OBRA]]="","No Aplica",IF(AND(MONTH(Tabla2[[#This Row],[FECHA INICIO DE LABORES EN OBRA]])=MONTH(TODAY()-30),YEAR(Tabla2[[#This Row],[FECHA INICIO DE LABORES EN OBRA]])=YEAR(TODAY())),MONTH(TODAY()-30)&amp;"-"&amp;YEAR(TODAY()),"No Aplica")),"No Aplica")</f>
        <v>No Aplica</v>
      </c>
    </row>
    <row r="25" spans="1:29" ht="16.5" customHeight="1" x14ac:dyDescent="0.25">
      <c r="A25" s="2" t="s">
        <v>3783</v>
      </c>
      <c r="B25" s="3" t="s">
        <v>63</v>
      </c>
      <c r="C25" s="3" t="s">
        <v>63</v>
      </c>
      <c r="D25" s="3">
        <v>76592690</v>
      </c>
      <c r="E25" s="3" t="s">
        <v>3963</v>
      </c>
      <c r="F25" s="36">
        <v>36160</v>
      </c>
      <c r="G25" s="3">
        <v>2</v>
      </c>
      <c r="H25" s="3" t="s">
        <v>3777</v>
      </c>
      <c r="I25" s="3" t="s">
        <v>3786</v>
      </c>
      <c r="J25" s="3" t="s">
        <v>3964</v>
      </c>
      <c r="K25" s="3" t="s">
        <v>3965</v>
      </c>
      <c r="L25" s="8" t="s">
        <v>9813</v>
      </c>
      <c r="M25" s="5">
        <v>45139</v>
      </c>
      <c r="N25" s="13" t="s">
        <v>2456</v>
      </c>
      <c r="O25" s="5">
        <v>45076</v>
      </c>
      <c r="P25" s="8">
        <v>1</v>
      </c>
      <c r="Q25" s="9">
        <v>4</v>
      </c>
      <c r="R25" s="9" t="str">
        <f>IFERROR(VLOOKUP(Tabla2[[#This Row],[CONTRATISTA PRNCIPAL]],Hoja1!$L$5:$M$9,2,FALSE),"CJV")</f>
        <v>CJV</v>
      </c>
      <c r="S25" s="9" t="str">
        <f>IF(Tabla2[[#This Row],[EMPRESA]]=Tabla2[[#This Row],[CONTRATISTA PRNCIPAL]],"Principal","Secundaria")</f>
        <v>Principal</v>
      </c>
      <c r="T25" s="10">
        <f>IFERROR(1/COUNTIF(Tabla2[CONTRATISTA PRNCIPAL],Tabla2[[#This Row],[CONTRATISTA PRNCIPAL]]),0)</f>
        <v>1.2500000000000001E-2</v>
      </c>
      <c r="U25" s="33">
        <f ca="1">IF(((TODAY()-Tabla2[[#This Row],[FECHA NACIMIENTO]])/365)&lt;18,"Corregir", IF(((TODAY()-Tabla2[[#This Row],[FECHA NACIMIENTO]])/365)&gt;80, "Corregir",ROUNDDOWN(((TODAY()-Tabla2[[#This Row],[FECHA NACIMIENTO]])/365),0)))</f>
        <v>24</v>
      </c>
      <c r="V2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5" s="34" t="str">
        <f ca="1">+IF(Tabla2[[#This Row],[Edad]]="Corregir","Corregir","Ok")</f>
        <v>Ok</v>
      </c>
      <c r="X25" s="10" t="str">
        <f>+IFERROR(VLOOKUP(Tabla2[[#This Row],[DISTRITO SEGÚN DNI]],Hoja1!$A$2:$B$55,2,FALSE),"No")</f>
        <v>No</v>
      </c>
      <c r="Y25" s="10" t="str">
        <f>IF(OR(LOWER(Tabla2[[#This Row],[GENERO]])="masculino", LOWER(Tabla2[[#This Row],[GENERO]])="femenino"),"OK","Corregir")</f>
        <v>OK</v>
      </c>
      <c r="Z25" s="10" t="str">
        <f>+IF(Tabla2[[#This Row],[Nro. DNI / CE]]="","Corregir",IF(LEN(Tabla2[[#This Row],[Nro. DNI / CE]])&gt;=8,"OK","Corregir"))</f>
        <v>OK</v>
      </c>
      <c r="AA25" s="10">
        <f>COUNTIF(Tabla2[APELLIDOS Y NOMBRES],Tabla2[[#This Row],[APELLIDOS Y NOMBRES]])</f>
        <v>1</v>
      </c>
      <c r="AB25" t="str">
        <f ca="1">+IFERROR(IF(Tabla2[[#This Row],[FECHA CESE/BAJA]]="","No Aplica",IF(AND(MONTH(Tabla2[[#This Row],[FECHA CESE/BAJA]])=MONTH(TODAY()-30),YEAR(Tabla2[[#This Row],[FECHA CESE/BAJA]])=YEAR(TODAY())),MONTH(TODAY()-30)&amp;"-"&amp;YEAR(TODAY()),"Borrar")),"No aplica")</f>
        <v>8-2023</v>
      </c>
      <c r="AC25" t="str">
        <f ca="1">+IFERROR(IF(Tabla2[[#This Row],[FECHA INICIO DE LABORES EN OBRA]]="","No Aplica",IF(AND(MONTH(Tabla2[[#This Row],[FECHA INICIO DE LABORES EN OBRA]])=MONTH(TODAY()-30),YEAR(Tabla2[[#This Row],[FECHA INICIO DE LABORES EN OBRA]])=YEAR(TODAY())),MONTH(TODAY()-30)&amp;"-"&amp;YEAR(TODAY()),"No Aplica")),"No Aplica")</f>
        <v>No Aplica</v>
      </c>
    </row>
    <row r="26" spans="1:29" ht="16.5" customHeight="1" x14ac:dyDescent="0.25">
      <c r="A26" s="2" t="s">
        <v>3783</v>
      </c>
      <c r="B26" s="3" t="s">
        <v>63</v>
      </c>
      <c r="C26" s="3" t="s">
        <v>63</v>
      </c>
      <c r="D26" s="3">
        <v>70578422</v>
      </c>
      <c r="E26" s="3" t="s">
        <v>3972</v>
      </c>
      <c r="F26" s="36" t="s">
        <v>8953</v>
      </c>
      <c r="G26" s="3">
        <v>2</v>
      </c>
      <c r="H26" s="3" t="s">
        <v>3777</v>
      </c>
      <c r="I26" s="3" t="s">
        <v>3786</v>
      </c>
      <c r="J26" s="3" t="s">
        <v>3973</v>
      </c>
      <c r="K26" s="3" t="s">
        <v>1047</v>
      </c>
      <c r="L26" s="8" t="s">
        <v>9813</v>
      </c>
      <c r="M26" s="5">
        <v>45139</v>
      </c>
      <c r="N26" s="13" t="s">
        <v>2456</v>
      </c>
      <c r="O26" s="5">
        <v>45048</v>
      </c>
      <c r="P26" s="8">
        <v>1</v>
      </c>
      <c r="Q26" s="9">
        <v>4</v>
      </c>
      <c r="R26" s="9" t="str">
        <f>IFERROR(VLOOKUP(Tabla2[[#This Row],[CONTRATISTA PRNCIPAL]],Hoja1!$L$5:$M$9,2,FALSE),"CJV")</f>
        <v>CJV</v>
      </c>
      <c r="S26" s="9" t="str">
        <f>IF(Tabla2[[#This Row],[EMPRESA]]=Tabla2[[#This Row],[CONTRATISTA PRNCIPAL]],"Principal","Secundaria")</f>
        <v>Principal</v>
      </c>
      <c r="T26" s="10">
        <f>IFERROR(1/COUNTIF(Tabla2[CONTRATISTA PRNCIPAL],Tabla2[[#This Row],[CONTRATISTA PRNCIPAL]]),0)</f>
        <v>1.2500000000000001E-2</v>
      </c>
      <c r="U26" s="33">
        <f ca="1">IF(((TODAY()-Tabla2[[#This Row],[FECHA NACIMIENTO]])/365)&lt;18,"Corregir", IF(((TODAY()-Tabla2[[#This Row],[FECHA NACIMIENTO]])/365)&gt;80, "Corregir",ROUNDDOWN(((TODAY()-Tabla2[[#This Row],[FECHA NACIMIENTO]])/365),0)))</f>
        <v>29</v>
      </c>
      <c r="V2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6" s="34" t="str">
        <f ca="1">+IF(Tabla2[[#This Row],[Edad]]="Corregir","Corregir","Ok")</f>
        <v>Ok</v>
      </c>
      <c r="X26" s="10" t="str">
        <f>+IFERROR(VLOOKUP(Tabla2[[#This Row],[DISTRITO SEGÚN DNI]],Hoja1!$A$2:$B$55,2,FALSE),"No")</f>
        <v>No</v>
      </c>
      <c r="Y26" s="10" t="str">
        <f>IF(OR(LOWER(Tabla2[[#This Row],[GENERO]])="masculino", LOWER(Tabla2[[#This Row],[GENERO]])="femenino"),"OK","Corregir")</f>
        <v>OK</v>
      </c>
      <c r="Z26" s="10" t="str">
        <f>+IF(Tabla2[[#This Row],[Nro. DNI / CE]]="","Corregir",IF(LEN(Tabla2[[#This Row],[Nro. DNI / CE]])&gt;=8,"OK","Corregir"))</f>
        <v>OK</v>
      </c>
      <c r="AA26" s="10">
        <f>COUNTIF(Tabla2[APELLIDOS Y NOMBRES],Tabla2[[#This Row],[APELLIDOS Y NOMBRES]])</f>
        <v>1</v>
      </c>
      <c r="AB26" t="str">
        <f ca="1">+IFERROR(IF(Tabla2[[#This Row],[FECHA CESE/BAJA]]="","No Aplica",IF(AND(MONTH(Tabla2[[#This Row],[FECHA CESE/BAJA]])=MONTH(TODAY()-30),YEAR(Tabla2[[#This Row],[FECHA CESE/BAJA]])=YEAR(TODAY())),MONTH(TODAY()-30)&amp;"-"&amp;YEAR(TODAY()),"Borrar")),"No aplica")</f>
        <v>8-2023</v>
      </c>
      <c r="AC26" t="str">
        <f ca="1">+IFERROR(IF(Tabla2[[#This Row],[FECHA INICIO DE LABORES EN OBRA]]="","No Aplica",IF(AND(MONTH(Tabla2[[#This Row],[FECHA INICIO DE LABORES EN OBRA]])=MONTH(TODAY()-30),YEAR(Tabla2[[#This Row],[FECHA INICIO DE LABORES EN OBRA]])=YEAR(TODAY())),MONTH(TODAY()-30)&amp;"-"&amp;YEAR(TODAY()),"No Aplica")),"No Aplica")</f>
        <v>No Aplica</v>
      </c>
    </row>
    <row r="27" spans="1:29" ht="16.5" customHeight="1" x14ac:dyDescent="0.25">
      <c r="A27" s="2" t="s">
        <v>3783</v>
      </c>
      <c r="B27" s="3" t="s">
        <v>63</v>
      </c>
      <c r="C27" s="3" t="s">
        <v>63</v>
      </c>
      <c r="D27" s="3">
        <v>75180426</v>
      </c>
      <c r="E27" s="3" t="s">
        <v>3979</v>
      </c>
      <c r="F27" s="36" t="s">
        <v>8956</v>
      </c>
      <c r="G27" s="3">
        <v>2</v>
      </c>
      <c r="H27" s="3" t="s">
        <v>3777</v>
      </c>
      <c r="I27" s="3" t="s">
        <v>3786</v>
      </c>
      <c r="J27" s="3" t="s">
        <v>3980</v>
      </c>
      <c r="K27" s="3" t="s">
        <v>1522</v>
      </c>
      <c r="L27" s="8" t="s">
        <v>9813</v>
      </c>
      <c r="M27" s="5">
        <v>45139</v>
      </c>
      <c r="N27" s="13" t="s">
        <v>2456</v>
      </c>
      <c r="O27" s="5">
        <v>45048</v>
      </c>
      <c r="P27" s="8">
        <v>1</v>
      </c>
      <c r="Q27" s="9">
        <v>4</v>
      </c>
      <c r="R27" s="9" t="str">
        <f>IFERROR(VLOOKUP(Tabla2[[#This Row],[CONTRATISTA PRNCIPAL]],Hoja1!$L$5:$M$9,2,FALSE),"CJV")</f>
        <v>CJV</v>
      </c>
      <c r="S27" s="9" t="str">
        <f>IF(Tabla2[[#This Row],[EMPRESA]]=Tabla2[[#This Row],[CONTRATISTA PRNCIPAL]],"Principal","Secundaria")</f>
        <v>Principal</v>
      </c>
      <c r="T27" s="10">
        <f>IFERROR(1/COUNTIF(Tabla2[CONTRATISTA PRNCIPAL],Tabla2[[#This Row],[CONTRATISTA PRNCIPAL]]),0)</f>
        <v>1.2500000000000001E-2</v>
      </c>
      <c r="U27" s="33">
        <f ca="1">IF(((TODAY()-Tabla2[[#This Row],[FECHA NACIMIENTO]])/365)&lt;18,"Corregir", IF(((TODAY()-Tabla2[[#This Row],[FECHA NACIMIENTO]])/365)&gt;80, "Corregir",ROUNDDOWN(((TODAY()-Tabla2[[#This Row],[FECHA NACIMIENTO]])/365),0)))</f>
        <v>22</v>
      </c>
      <c r="V2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27" s="34" t="str">
        <f ca="1">+IF(Tabla2[[#This Row],[Edad]]="Corregir","Corregir","Ok")</f>
        <v>Ok</v>
      </c>
      <c r="X27" s="10" t="str">
        <f>+IFERROR(VLOOKUP(Tabla2[[#This Row],[DISTRITO SEGÚN DNI]],Hoja1!$A$2:$B$55,2,FALSE),"No")</f>
        <v>No</v>
      </c>
      <c r="Y27" s="10" t="str">
        <f>IF(OR(LOWER(Tabla2[[#This Row],[GENERO]])="masculino", LOWER(Tabla2[[#This Row],[GENERO]])="femenino"),"OK","Corregir")</f>
        <v>OK</v>
      </c>
      <c r="Z27" s="10" t="str">
        <f>+IF(Tabla2[[#This Row],[Nro. DNI / CE]]="","Corregir",IF(LEN(Tabla2[[#This Row],[Nro. DNI / CE]])&gt;=8,"OK","Corregir"))</f>
        <v>OK</v>
      </c>
      <c r="AA27" s="10">
        <f>COUNTIF(Tabla2[APELLIDOS Y NOMBRES],Tabla2[[#This Row],[APELLIDOS Y NOMBRES]])</f>
        <v>1</v>
      </c>
      <c r="AB27" t="str">
        <f ca="1">+IFERROR(IF(Tabla2[[#This Row],[FECHA CESE/BAJA]]="","No Aplica",IF(AND(MONTH(Tabla2[[#This Row],[FECHA CESE/BAJA]])=MONTH(TODAY()-30),YEAR(Tabla2[[#This Row],[FECHA CESE/BAJA]])=YEAR(TODAY())),MONTH(TODAY()-30)&amp;"-"&amp;YEAR(TODAY()),"Borrar")),"No aplica")</f>
        <v>8-2023</v>
      </c>
      <c r="AC27" t="str">
        <f ca="1">+IFERROR(IF(Tabla2[[#This Row],[FECHA INICIO DE LABORES EN OBRA]]="","No Aplica",IF(AND(MONTH(Tabla2[[#This Row],[FECHA INICIO DE LABORES EN OBRA]])=MONTH(TODAY()-30),YEAR(Tabla2[[#This Row],[FECHA INICIO DE LABORES EN OBRA]])=YEAR(TODAY())),MONTH(TODAY()-30)&amp;"-"&amp;YEAR(TODAY()),"No Aplica")),"No Aplica")</f>
        <v>No Aplica</v>
      </c>
    </row>
    <row r="28" spans="1:29" ht="16.5" customHeight="1" x14ac:dyDescent="0.25">
      <c r="A28" s="2" t="s">
        <v>3783</v>
      </c>
      <c r="B28" s="3" t="s">
        <v>63</v>
      </c>
      <c r="C28" s="3" t="s">
        <v>63</v>
      </c>
      <c r="D28" s="3" t="s">
        <v>8958</v>
      </c>
      <c r="E28" s="3" t="s">
        <v>3983</v>
      </c>
      <c r="F28" s="36">
        <v>24997</v>
      </c>
      <c r="G28" s="3">
        <v>2</v>
      </c>
      <c r="H28" s="3" t="s">
        <v>3777</v>
      </c>
      <c r="I28" s="3" t="s">
        <v>3786</v>
      </c>
      <c r="J28" s="3" t="s">
        <v>3984</v>
      </c>
      <c r="K28" s="3" t="s">
        <v>3985</v>
      </c>
      <c r="L28" s="8" t="s">
        <v>9813</v>
      </c>
      <c r="M28" s="5">
        <v>45139</v>
      </c>
      <c r="N28" s="13" t="s">
        <v>2456</v>
      </c>
      <c r="O28" s="5">
        <v>45078</v>
      </c>
      <c r="P28" s="8">
        <v>1</v>
      </c>
      <c r="Q28" s="9">
        <v>4</v>
      </c>
      <c r="R28" s="9" t="str">
        <f>IFERROR(VLOOKUP(Tabla2[[#This Row],[CONTRATISTA PRNCIPAL]],Hoja1!$L$5:$M$9,2,FALSE),"CJV")</f>
        <v>CJV</v>
      </c>
      <c r="S28" s="9" t="str">
        <f>IF(Tabla2[[#This Row],[EMPRESA]]=Tabla2[[#This Row],[CONTRATISTA PRNCIPAL]],"Principal","Secundaria")</f>
        <v>Principal</v>
      </c>
      <c r="T28" s="10">
        <f>IFERROR(1/COUNTIF(Tabla2[CONTRATISTA PRNCIPAL],Tabla2[[#This Row],[CONTRATISTA PRNCIPAL]]),0)</f>
        <v>1.2500000000000001E-2</v>
      </c>
      <c r="U28" s="33">
        <f ca="1">IF(((TODAY()-Tabla2[[#This Row],[FECHA NACIMIENTO]])/365)&lt;18,"Corregir", IF(((TODAY()-Tabla2[[#This Row],[FECHA NACIMIENTO]])/365)&gt;80, "Corregir",ROUNDDOWN(((TODAY()-Tabla2[[#This Row],[FECHA NACIMIENTO]])/365),0)))</f>
        <v>55</v>
      </c>
      <c r="V2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8" s="34" t="str">
        <f ca="1">+IF(Tabla2[[#This Row],[Edad]]="Corregir","Corregir","Ok")</f>
        <v>Ok</v>
      </c>
      <c r="X28" s="10" t="str">
        <f>+IFERROR(VLOOKUP(Tabla2[[#This Row],[DISTRITO SEGÚN DNI]],Hoja1!$A$2:$B$55,2,FALSE),"No")</f>
        <v>No</v>
      </c>
      <c r="Y28" s="10" t="str">
        <f>IF(OR(LOWER(Tabla2[[#This Row],[GENERO]])="masculino", LOWER(Tabla2[[#This Row],[GENERO]])="femenino"),"OK","Corregir")</f>
        <v>OK</v>
      </c>
      <c r="Z28" s="10" t="str">
        <f>+IF(Tabla2[[#This Row],[Nro. DNI / CE]]="","Corregir",IF(LEN(Tabla2[[#This Row],[Nro. DNI / CE]])&gt;=8,"OK","Corregir"))</f>
        <v>OK</v>
      </c>
      <c r="AA28" s="10">
        <f>COUNTIF(Tabla2[APELLIDOS Y NOMBRES],Tabla2[[#This Row],[APELLIDOS Y NOMBRES]])</f>
        <v>1</v>
      </c>
      <c r="AB28" t="str">
        <f ca="1">+IFERROR(IF(Tabla2[[#This Row],[FECHA CESE/BAJA]]="","No Aplica",IF(AND(MONTH(Tabla2[[#This Row],[FECHA CESE/BAJA]])=MONTH(TODAY()-30),YEAR(Tabla2[[#This Row],[FECHA CESE/BAJA]])=YEAR(TODAY())),MONTH(TODAY()-30)&amp;"-"&amp;YEAR(TODAY()),"Borrar")),"No aplica")</f>
        <v>8-2023</v>
      </c>
      <c r="AC28" t="str">
        <f ca="1">+IFERROR(IF(Tabla2[[#This Row],[FECHA INICIO DE LABORES EN OBRA]]="","No Aplica",IF(AND(MONTH(Tabla2[[#This Row],[FECHA INICIO DE LABORES EN OBRA]])=MONTH(TODAY()-30),YEAR(Tabla2[[#This Row],[FECHA INICIO DE LABORES EN OBRA]])=YEAR(TODAY())),MONTH(TODAY()-30)&amp;"-"&amp;YEAR(TODAY()),"No Aplica")),"No Aplica")</f>
        <v>No Aplica</v>
      </c>
    </row>
    <row r="29" spans="1:29" ht="16.5" customHeight="1" x14ac:dyDescent="0.25">
      <c r="A29" s="2" t="s">
        <v>3783</v>
      </c>
      <c r="B29" s="3" t="s">
        <v>63</v>
      </c>
      <c r="C29" s="3" t="s">
        <v>63</v>
      </c>
      <c r="D29" s="3">
        <v>74564978</v>
      </c>
      <c r="E29" s="3" t="s">
        <v>3986</v>
      </c>
      <c r="F29" s="36">
        <v>35162</v>
      </c>
      <c r="G29" s="3">
        <v>2</v>
      </c>
      <c r="H29" s="3" t="s">
        <v>3777</v>
      </c>
      <c r="I29" s="3" t="s">
        <v>3786</v>
      </c>
      <c r="J29" s="3" t="s">
        <v>3987</v>
      </c>
      <c r="K29" s="3" t="s">
        <v>1136</v>
      </c>
      <c r="L29" s="8" t="s">
        <v>9813</v>
      </c>
      <c r="M29" s="5">
        <v>45139</v>
      </c>
      <c r="N29" s="13" t="s">
        <v>2456</v>
      </c>
      <c r="O29" s="5">
        <v>45078</v>
      </c>
      <c r="P29" s="8">
        <v>1</v>
      </c>
      <c r="Q29" s="9">
        <v>4</v>
      </c>
      <c r="R29" s="9" t="str">
        <f>IFERROR(VLOOKUP(Tabla2[[#This Row],[CONTRATISTA PRNCIPAL]],Hoja1!$L$5:$M$9,2,FALSE),"CJV")</f>
        <v>CJV</v>
      </c>
      <c r="S29" s="9" t="str">
        <f>IF(Tabla2[[#This Row],[EMPRESA]]=Tabla2[[#This Row],[CONTRATISTA PRNCIPAL]],"Principal","Secundaria")</f>
        <v>Principal</v>
      </c>
      <c r="T29" s="10">
        <f>IFERROR(1/COUNTIF(Tabla2[CONTRATISTA PRNCIPAL],Tabla2[[#This Row],[CONTRATISTA PRNCIPAL]]),0)</f>
        <v>1.2500000000000001E-2</v>
      </c>
      <c r="U29" s="33">
        <f ca="1">IF(((TODAY()-Tabla2[[#This Row],[FECHA NACIMIENTO]])/365)&lt;18,"Corregir", IF(((TODAY()-Tabla2[[#This Row],[FECHA NACIMIENTO]])/365)&gt;80, "Corregir",ROUNDDOWN(((TODAY()-Tabla2[[#This Row],[FECHA NACIMIENTO]])/365),0)))</f>
        <v>27</v>
      </c>
      <c r="V2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9" s="34" t="str">
        <f ca="1">+IF(Tabla2[[#This Row],[Edad]]="Corregir","Corregir","Ok")</f>
        <v>Ok</v>
      </c>
      <c r="X29" s="10" t="str">
        <f>+IFERROR(VLOOKUP(Tabla2[[#This Row],[DISTRITO SEGÚN DNI]],Hoja1!$A$2:$B$55,2,FALSE),"No")</f>
        <v>No</v>
      </c>
      <c r="Y29" s="10" t="str">
        <f>IF(OR(LOWER(Tabla2[[#This Row],[GENERO]])="masculino", LOWER(Tabla2[[#This Row],[GENERO]])="femenino"),"OK","Corregir")</f>
        <v>OK</v>
      </c>
      <c r="Z29" s="10" t="str">
        <f>+IF(Tabla2[[#This Row],[Nro. DNI / CE]]="","Corregir",IF(LEN(Tabla2[[#This Row],[Nro. DNI / CE]])&gt;=8,"OK","Corregir"))</f>
        <v>OK</v>
      </c>
      <c r="AA29" s="10">
        <f>COUNTIF(Tabla2[APELLIDOS Y NOMBRES],Tabla2[[#This Row],[APELLIDOS Y NOMBRES]])</f>
        <v>1</v>
      </c>
      <c r="AB29" t="str">
        <f ca="1">+IFERROR(IF(Tabla2[[#This Row],[FECHA CESE/BAJA]]="","No Aplica",IF(AND(MONTH(Tabla2[[#This Row],[FECHA CESE/BAJA]])=MONTH(TODAY()-30),YEAR(Tabla2[[#This Row],[FECHA CESE/BAJA]])=YEAR(TODAY())),MONTH(TODAY()-30)&amp;"-"&amp;YEAR(TODAY()),"Borrar")),"No aplica")</f>
        <v>8-2023</v>
      </c>
      <c r="AC29" t="str">
        <f ca="1">+IFERROR(IF(Tabla2[[#This Row],[FECHA INICIO DE LABORES EN OBRA]]="","No Aplica",IF(AND(MONTH(Tabla2[[#This Row],[FECHA INICIO DE LABORES EN OBRA]])=MONTH(TODAY()-30),YEAR(Tabla2[[#This Row],[FECHA INICIO DE LABORES EN OBRA]])=YEAR(TODAY())),MONTH(TODAY()-30)&amp;"-"&amp;YEAR(TODAY()),"No Aplica")),"No Aplica")</f>
        <v>No Aplica</v>
      </c>
    </row>
    <row r="30" spans="1:29" ht="16.5" customHeight="1" x14ac:dyDescent="0.25">
      <c r="A30" s="2">
        <v>20538084761</v>
      </c>
      <c r="B30" s="3" t="s">
        <v>8790</v>
      </c>
      <c r="C30" s="3" t="s">
        <v>8790</v>
      </c>
      <c r="D30" s="3" t="s">
        <v>8868</v>
      </c>
      <c r="E30" s="3" t="s">
        <v>8869</v>
      </c>
      <c r="F30" s="36">
        <v>36440</v>
      </c>
      <c r="G30" s="3">
        <v>2</v>
      </c>
      <c r="H30" s="3" t="s">
        <v>8812</v>
      </c>
      <c r="I30" s="3" t="s">
        <v>8819</v>
      </c>
      <c r="J30" s="3" t="s">
        <v>8870</v>
      </c>
      <c r="K30" s="3" t="s">
        <v>5037</v>
      </c>
      <c r="L30" s="8" t="s">
        <v>9813</v>
      </c>
      <c r="M30" s="5">
        <v>45139</v>
      </c>
      <c r="N30" s="13" t="s">
        <v>1489</v>
      </c>
      <c r="O30" s="5">
        <v>45120</v>
      </c>
      <c r="P30" s="8">
        <v>1</v>
      </c>
      <c r="Q30" s="9">
        <v>4</v>
      </c>
      <c r="R30" s="9" t="str">
        <f>IFERROR(VLOOKUP(Tabla2[[#This Row],[CONTRATISTA PRNCIPAL]],Hoja1!$L$5:$M$9,2,FALSE),"CJV")</f>
        <v>CJV</v>
      </c>
      <c r="S30" s="9" t="str">
        <f>IF(Tabla2[[#This Row],[EMPRESA]]=Tabla2[[#This Row],[CONTRATISTA PRNCIPAL]],"Principal","Secundaria")</f>
        <v>Principal</v>
      </c>
      <c r="T30" s="10">
        <f>IFERROR(1/COUNTIF(Tabla2[CONTRATISTA PRNCIPAL],Tabla2[[#This Row],[CONTRATISTA PRNCIPAL]]),0)</f>
        <v>8.4033613445378148E-3</v>
      </c>
      <c r="U30" s="33">
        <f ca="1">IF(((TODAY()-Tabla2[[#This Row],[FECHA NACIMIENTO]])/365)&lt;18,"Corregir", IF(((TODAY()-Tabla2[[#This Row],[FECHA NACIMIENTO]])/365)&gt;80, "Corregir",ROUNDDOWN(((TODAY()-Tabla2[[#This Row],[FECHA NACIMIENTO]])/365),0)))</f>
        <v>23</v>
      </c>
      <c r="V3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30" s="34" t="str">
        <f ca="1">+IF(Tabla2[[#This Row],[Edad]]="Corregir","Corregir","Ok")</f>
        <v>Ok</v>
      </c>
      <c r="X30" s="10" t="str">
        <f>+IFERROR(VLOOKUP(Tabla2[[#This Row],[DISTRITO SEGÚN DNI]],Hoja1!$A$2:$B$55,2,FALSE),"No")</f>
        <v>No</v>
      </c>
      <c r="Y30" s="10" t="str">
        <f>IF(OR(LOWER(Tabla2[[#This Row],[GENERO]])="masculino", LOWER(Tabla2[[#This Row],[GENERO]])="femenino"),"OK","Corregir")</f>
        <v>OK</v>
      </c>
      <c r="Z30" s="10" t="str">
        <f>+IF(Tabla2[[#This Row],[Nro. DNI / CE]]="","Corregir",IF(LEN(Tabla2[[#This Row],[Nro. DNI / CE]])&gt;=8,"OK","Corregir"))</f>
        <v>OK</v>
      </c>
      <c r="AA30" s="10">
        <f>COUNTIF(Tabla2[APELLIDOS Y NOMBRES],Tabla2[[#This Row],[APELLIDOS Y NOMBRES]])</f>
        <v>1</v>
      </c>
      <c r="AB30" t="str">
        <f ca="1">+IFERROR(IF(Tabla2[[#This Row],[FECHA CESE/BAJA]]="","No Aplica",IF(AND(MONTH(Tabla2[[#This Row],[FECHA CESE/BAJA]])=MONTH(TODAY()-30),YEAR(Tabla2[[#This Row],[FECHA CESE/BAJA]])=YEAR(TODAY())),MONTH(TODAY()-30)&amp;"-"&amp;YEAR(TODAY()),"Borrar")),"No aplica")</f>
        <v>8-2023</v>
      </c>
      <c r="AC30" t="str">
        <f ca="1">+IFERROR(IF(Tabla2[[#This Row],[FECHA INICIO DE LABORES EN OBRA]]="","No Aplica",IF(AND(MONTH(Tabla2[[#This Row],[FECHA INICIO DE LABORES EN OBRA]])=MONTH(TODAY()-30),YEAR(Tabla2[[#This Row],[FECHA INICIO DE LABORES EN OBRA]])=YEAR(TODAY())),MONTH(TODAY()-30)&amp;"-"&amp;YEAR(TODAY()),"No Aplica")),"No Aplica")</f>
        <v>No Aplica</v>
      </c>
    </row>
    <row r="31" spans="1:29" ht="16.5" customHeight="1" x14ac:dyDescent="0.25">
      <c r="A31" s="2" t="s">
        <v>3176</v>
      </c>
      <c r="B31" s="3" t="s">
        <v>33</v>
      </c>
      <c r="C31" s="3" t="s">
        <v>33</v>
      </c>
      <c r="D31" s="3">
        <v>40480990</v>
      </c>
      <c r="E31" s="3" t="s">
        <v>9542</v>
      </c>
      <c r="F31" s="36">
        <v>27291</v>
      </c>
      <c r="G31" s="3">
        <v>2</v>
      </c>
      <c r="H31" s="3" t="s">
        <v>1476</v>
      </c>
      <c r="I31" s="3" t="s">
        <v>9540</v>
      </c>
      <c r="J31" s="3" t="s">
        <v>9543</v>
      </c>
      <c r="K31" s="3" t="s">
        <v>35</v>
      </c>
      <c r="L31" s="8" t="s">
        <v>9813</v>
      </c>
      <c r="M31" s="5">
        <v>45139</v>
      </c>
      <c r="N31" s="13" t="s">
        <v>1043</v>
      </c>
      <c r="O31" s="5">
        <v>45126</v>
      </c>
      <c r="P31" s="8">
        <v>2</v>
      </c>
      <c r="Q31" s="9">
        <v>1</v>
      </c>
      <c r="R31" s="9" t="str">
        <f>IFERROR(VLOOKUP(Tabla2[[#This Row],[CONTRATISTA PRNCIPAL]],Hoja1!$L$5:$M$9,2,FALSE),"CJV")</f>
        <v>CJV</v>
      </c>
      <c r="S31" s="9" t="str">
        <f>IF(Tabla2[[#This Row],[EMPRESA]]=Tabla2[[#This Row],[CONTRATISTA PRNCIPAL]],"Principal","Secundaria")</f>
        <v>Principal</v>
      </c>
      <c r="T31" s="10">
        <f>IFERROR(1/COUNTIF(Tabla2[CONTRATISTA PRNCIPAL],Tabla2[[#This Row],[CONTRATISTA PRNCIPAL]]),0)</f>
        <v>0.2</v>
      </c>
      <c r="U31" s="33">
        <f ca="1">IF(((TODAY()-Tabla2[[#This Row],[FECHA NACIMIENTO]])/365)&lt;18,"Corregir", IF(((TODAY()-Tabla2[[#This Row],[FECHA NACIMIENTO]])/365)&gt;80, "Corregir",ROUNDDOWN(((TODAY()-Tabla2[[#This Row],[FECHA NACIMIENTO]])/365),0)))</f>
        <v>49</v>
      </c>
      <c r="V3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1" s="34" t="str">
        <f ca="1">+IF(Tabla2[[#This Row],[Edad]]="Corregir","Corregir","Ok")</f>
        <v>Ok</v>
      </c>
      <c r="X31" s="10" t="str">
        <f>+IFERROR(VLOOKUP(Tabla2[[#This Row],[DISTRITO SEGÚN DNI]],Hoja1!$A$2:$B$55,2,FALSE),"No")</f>
        <v>EL AGUSTINO</v>
      </c>
      <c r="Y31" s="10" t="str">
        <f>IF(OR(LOWER(Tabla2[[#This Row],[GENERO]])="masculino", LOWER(Tabla2[[#This Row],[GENERO]])="femenino"),"OK","Corregir")</f>
        <v>OK</v>
      </c>
      <c r="Z31" s="10" t="str">
        <f>+IF(Tabla2[[#This Row],[Nro. DNI / CE]]="","Corregir",IF(LEN(Tabla2[[#This Row],[Nro. DNI / CE]])&gt;=8,"OK","Corregir"))</f>
        <v>OK</v>
      </c>
      <c r="AA31" s="10">
        <f>COUNTIF(Tabla2[APELLIDOS Y NOMBRES],Tabla2[[#This Row],[APELLIDOS Y NOMBRES]])</f>
        <v>1</v>
      </c>
      <c r="AB31" t="str">
        <f ca="1">+IFERROR(IF(Tabla2[[#This Row],[FECHA CESE/BAJA]]="","No Aplica",IF(AND(MONTH(Tabla2[[#This Row],[FECHA CESE/BAJA]])=MONTH(TODAY()-30),YEAR(Tabla2[[#This Row],[FECHA CESE/BAJA]])=YEAR(TODAY())),MONTH(TODAY()-30)&amp;"-"&amp;YEAR(TODAY()),"Borrar")),"No aplica")</f>
        <v>8-2023</v>
      </c>
      <c r="AC31" t="str">
        <f ca="1">+IFERROR(IF(Tabla2[[#This Row],[FECHA INICIO DE LABORES EN OBRA]]="","No Aplica",IF(AND(MONTH(Tabla2[[#This Row],[FECHA INICIO DE LABORES EN OBRA]])=MONTH(TODAY()-30),YEAR(Tabla2[[#This Row],[FECHA INICIO DE LABORES EN OBRA]])=YEAR(TODAY())),MONTH(TODAY()-30)&amp;"-"&amp;YEAR(TODAY()),"No Aplica")),"No Aplica")</f>
        <v>No Aplica</v>
      </c>
    </row>
    <row r="32" spans="1:29" ht="16.5" customHeight="1" x14ac:dyDescent="0.25">
      <c r="A32" s="2">
        <v>20544798830</v>
      </c>
      <c r="B32" s="3" t="s">
        <v>8643</v>
      </c>
      <c r="C32" s="3" t="s">
        <v>8643</v>
      </c>
      <c r="D32" s="3" t="s">
        <v>3151</v>
      </c>
      <c r="E32" s="3" t="s">
        <v>3152</v>
      </c>
      <c r="F32" s="36">
        <v>27965</v>
      </c>
      <c r="G32" s="3">
        <v>2</v>
      </c>
      <c r="H32" s="3" t="s">
        <v>3149</v>
      </c>
      <c r="I32" s="3" t="s">
        <v>8647</v>
      </c>
      <c r="J32" s="3" t="s">
        <v>3153</v>
      </c>
      <c r="K32" s="3" t="s">
        <v>1633</v>
      </c>
      <c r="L32" s="8" t="s">
        <v>9813</v>
      </c>
      <c r="M32" s="5">
        <v>45139</v>
      </c>
      <c r="N32" s="13" t="s">
        <v>1043</v>
      </c>
      <c r="O32" s="5">
        <v>44580</v>
      </c>
      <c r="P32" s="8">
        <v>2</v>
      </c>
      <c r="Q32" s="9">
        <v>1</v>
      </c>
      <c r="R32" s="9" t="str">
        <f>IFERROR(VLOOKUP(Tabla2[[#This Row],[CONTRATISTA PRNCIPAL]],Hoja1!$L$5:$M$9,2,FALSE),"CJV")</f>
        <v>CJV</v>
      </c>
      <c r="S32" s="9" t="str">
        <f>IF(Tabla2[[#This Row],[EMPRESA]]=Tabla2[[#This Row],[CONTRATISTA PRNCIPAL]],"Principal","Secundaria")</f>
        <v>Principal</v>
      </c>
      <c r="T32" s="10">
        <f>IFERROR(1/COUNTIF(Tabla2[CONTRATISTA PRNCIPAL],Tabla2[[#This Row],[CONTRATISTA PRNCIPAL]]),0)</f>
        <v>5.8823529411764705E-2</v>
      </c>
      <c r="U32" s="33">
        <f ca="1">IF(((TODAY()-Tabla2[[#This Row],[FECHA NACIMIENTO]])/365)&lt;18,"Corregir", IF(((TODAY()-Tabla2[[#This Row],[FECHA NACIMIENTO]])/365)&gt;80, "Corregir",ROUNDDOWN(((TODAY()-Tabla2[[#This Row],[FECHA NACIMIENTO]])/365),0)))</f>
        <v>47</v>
      </c>
      <c r="V3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2" s="34" t="str">
        <f ca="1">+IF(Tabla2[[#This Row],[Edad]]="Corregir","Corregir","Ok")</f>
        <v>Ok</v>
      </c>
      <c r="X32" s="10" t="str">
        <f>+IFERROR(VLOOKUP(Tabla2[[#This Row],[DISTRITO SEGÚN DNI]],Hoja1!$A$2:$B$55,2,FALSE),"No")</f>
        <v>No</v>
      </c>
      <c r="Y32" s="10" t="str">
        <f>IF(OR(LOWER(Tabla2[[#This Row],[GENERO]])="masculino", LOWER(Tabla2[[#This Row],[GENERO]])="femenino"),"OK","Corregir")</f>
        <v>OK</v>
      </c>
      <c r="Z32" s="10" t="str">
        <f>+IF(Tabla2[[#This Row],[Nro. DNI / CE]]="","Corregir",IF(LEN(Tabla2[[#This Row],[Nro. DNI / CE]])&gt;=8,"OK","Corregir"))</f>
        <v>OK</v>
      </c>
      <c r="AA32" s="10">
        <f>COUNTIF(Tabla2[APELLIDOS Y NOMBRES],Tabla2[[#This Row],[APELLIDOS Y NOMBRES]])</f>
        <v>1</v>
      </c>
      <c r="AB32" t="str">
        <f ca="1">+IFERROR(IF(Tabla2[[#This Row],[FECHA CESE/BAJA]]="","No Aplica",IF(AND(MONTH(Tabla2[[#This Row],[FECHA CESE/BAJA]])=MONTH(TODAY()-30),YEAR(Tabla2[[#This Row],[FECHA CESE/BAJA]])=YEAR(TODAY())),MONTH(TODAY()-30)&amp;"-"&amp;YEAR(TODAY()),"Borrar")),"No aplica")</f>
        <v>8-2023</v>
      </c>
      <c r="AC32" t="str">
        <f ca="1">+IFERROR(IF(Tabla2[[#This Row],[FECHA INICIO DE LABORES EN OBRA]]="","No Aplica",IF(AND(MONTH(Tabla2[[#This Row],[FECHA INICIO DE LABORES EN OBRA]])=MONTH(TODAY()-30),YEAR(Tabla2[[#This Row],[FECHA INICIO DE LABORES EN OBRA]])=YEAR(TODAY())),MONTH(TODAY()-30)&amp;"-"&amp;YEAR(TODAY()),"No Aplica")),"No Aplica")</f>
        <v>No Aplica</v>
      </c>
    </row>
    <row r="33" spans="1:29" ht="16.5" customHeight="1" x14ac:dyDescent="0.25">
      <c r="A33" s="2">
        <v>20544798830</v>
      </c>
      <c r="B33" s="3" t="s">
        <v>8643</v>
      </c>
      <c r="C33" s="3" t="s">
        <v>8643</v>
      </c>
      <c r="D33" s="3">
        <v>42841298</v>
      </c>
      <c r="E33" s="3" t="s">
        <v>3154</v>
      </c>
      <c r="F33" s="36">
        <v>31022</v>
      </c>
      <c r="G33" s="3">
        <v>2</v>
      </c>
      <c r="H33" s="3" t="s">
        <v>1447</v>
      </c>
      <c r="I33" s="3" t="s">
        <v>8647</v>
      </c>
      <c r="J33" s="3" t="s">
        <v>3155</v>
      </c>
      <c r="K33" s="3" t="s">
        <v>2497</v>
      </c>
      <c r="L33" s="8" t="s">
        <v>9813</v>
      </c>
      <c r="M33" s="5">
        <v>45139</v>
      </c>
      <c r="N33" s="13" t="s">
        <v>1043</v>
      </c>
      <c r="O33" s="5">
        <v>45048</v>
      </c>
      <c r="P33" s="8">
        <v>2</v>
      </c>
      <c r="Q33" s="9">
        <v>1</v>
      </c>
      <c r="R33" s="9" t="str">
        <f>IFERROR(VLOOKUP(Tabla2[[#This Row],[CONTRATISTA PRNCIPAL]],Hoja1!$L$5:$M$9,2,FALSE),"CJV")</f>
        <v>CJV</v>
      </c>
      <c r="S33" s="9" t="str">
        <f>IF(Tabla2[[#This Row],[EMPRESA]]=Tabla2[[#This Row],[CONTRATISTA PRNCIPAL]],"Principal","Secundaria")</f>
        <v>Principal</v>
      </c>
      <c r="T33" s="10">
        <f>IFERROR(1/COUNTIF(Tabla2[CONTRATISTA PRNCIPAL],Tabla2[[#This Row],[CONTRATISTA PRNCIPAL]]),0)</f>
        <v>5.8823529411764705E-2</v>
      </c>
      <c r="U33" s="33">
        <f ca="1">IF(((TODAY()-Tabla2[[#This Row],[FECHA NACIMIENTO]])/365)&lt;18,"Corregir", IF(((TODAY()-Tabla2[[#This Row],[FECHA NACIMIENTO]])/365)&gt;80, "Corregir",ROUNDDOWN(((TODAY()-Tabla2[[#This Row],[FECHA NACIMIENTO]])/365),0)))</f>
        <v>38</v>
      </c>
      <c r="V3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3" s="34" t="str">
        <f ca="1">+IF(Tabla2[[#This Row],[Edad]]="Corregir","Corregir","Ok")</f>
        <v>Ok</v>
      </c>
      <c r="X33" s="10" t="str">
        <f>+IFERROR(VLOOKUP(Tabla2[[#This Row],[DISTRITO SEGÚN DNI]],Hoja1!$A$2:$B$55,2,FALSE),"No")</f>
        <v>No</v>
      </c>
      <c r="Y33" s="10" t="str">
        <f>IF(OR(LOWER(Tabla2[[#This Row],[GENERO]])="masculino", LOWER(Tabla2[[#This Row],[GENERO]])="femenino"),"OK","Corregir")</f>
        <v>OK</v>
      </c>
      <c r="Z33" s="10" t="str">
        <f>+IF(Tabla2[[#This Row],[Nro. DNI / CE]]="","Corregir",IF(LEN(Tabla2[[#This Row],[Nro. DNI / CE]])&gt;=8,"OK","Corregir"))</f>
        <v>OK</v>
      </c>
      <c r="AA33" s="10">
        <f>COUNTIF(Tabla2[APELLIDOS Y NOMBRES],Tabla2[[#This Row],[APELLIDOS Y NOMBRES]])</f>
        <v>1</v>
      </c>
      <c r="AB33" t="str">
        <f ca="1">+IFERROR(IF(Tabla2[[#This Row],[FECHA CESE/BAJA]]="","No Aplica",IF(AND(MONTH(Tabla2[[#This Row],[FECHA CESE/BAJA]])=MONTH(TODAY()-30),YEAR(Tabla2[[#This Row],[FECHA CESE/BAJA]])=YEAR(TODAY())),MONTH(TODAY()-30)&amp;"-"&amp;YEAR(TODAY()),"Borrar")),"No aplica")</f>
        <v>8-2023</v>
      </c>
      <c r="AC33" t="str">
        <f ca="1">+IFERROR(IF(Tabla2[[#This Row],[FECHA INICIO DE LABORES EN OBRA]]="","No Aplica",IF(AND(MONTH(Tabla2[[#This Row],[FECHA INICIO DE LABORES EN OBRA]])=MONTH(TODAY()-30),YEAR(Tabla2[[#This Row],[FECHA INICIO DE LABORES EN OBRA]])=YEAR(TODAY())),MONTH(TODAY()-30)&amp;"-"&amp;YEAR(TODAY()),"No Aplica")),"No Aplica")</f>
        <v>No Aplica</v>
      </c>
    </row>
    <row r="34" spans="1:29" ht="16.5" customHeight="1" x14ac:dyDescent="0.25">
      <c r="A34" s="2">
        <v>20544798830</v>
      </c>
      <c r="B34" s="3" t="s">
        <v>8643</v>
      </c>
      <c r="C34" s="3" t="s">
        <v>8643</v>
      </c>
      <c r="D34" s="3" t="s">
        <v>81</v>
      </c>
      <c r="E34" s="3" t="s">
        <v>82</v>
      </c>
      <c r="F34" s="36">
        <v>32520</v>
      </c>
      <c r="G34" s="3">
        <v>2</v>
      </c>
      <c r="H34" s="3" t="s">
        <v>1453</v>
      </c>
      <c r="I34" s="3" t="s">
        <v>8647</v>
      </c>
      <c r="J34" s="3" t="s">
        <v>3157</v>
      </c>
      <c r="K34" s="3" t="s">
        <v>1446</v>
      </c>
      <c r="L34" s="8" t="s">
        <v>9813</v>
      </c>
      <c r="M34" s="5">
        <v>45139</v>
      </c>
      <c r="N34" s="13" t="s">
        <v>1043</v>
      </c>
      <c r="O34" s="5">
        <v>45049</v>
      </c>
      <c r="P34" s="8">
        <v>2</v>
      </c>
      <c r="Q34" s="9">
        <v>4</v>
      </c>
      <c r="R34" s="9" t="str">
        <f>IFERROR(VLOOKUP(Tabla2[[#This Row],[CONTRATISTA PRNCIPAL]],Hoja1!$L$5:$M$9,2,FALSE),"CJV")</f>
        <v>CJV</v>
      </c>
      <c r="S34" s="9" t="str">
        <f>IF(Tabla2[[#This Row],[EMPRESA]]=Tabla2[[#This Row],[CONTRATISTA PRNCIPAL]],"Principal","Secundaria")</f>
        <v>Principal</v>
      </c>
      <c r="T34" s="10">
        <f>IFERROR(1/COUNTIF(Tabla2[CONTRATISTA PRNCIPAL],Tabla2[[#This Row],[CONTRATISTA PRNCIPAL]]),0)</f>
        <v>5.8823529411764705E-2</v>
      </c>
      <c r="U34" s="33">
        <f ca="1">IF(((TODAY()-Tabla2[[#This Row],[FECHA NACIMIENTO]])/365)&lt;18,"Corregir", IF(((TODAY()-Tabla2[[#This Row],[FECHA NACIMIENTO]])/365)&gt;80, "Corregir",ROUNDDOWN(((TODAY()-Tabla2[[#This Row],[FECHA NACIMIENTO]])/365),0)))</f>
        <v>34</v>
      </c>
      <c r="V3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4" s="34" t="str">
        <f ca="1">+IF(Tabla2[[#This Row],[Edad]]="Corregir","Corregir","Ok")</f>
        <v>Ok</v>
      </c>
      <c r="X34" s="10" t="str">
        <f>+IFERROR(VLOOKUP(Tabla2[[#This Row],[DISTRITO SEGÚN DNI]],Hoja1!$A$2:$B$55,2,FALSE),"No")</f>
        <v>ATE</v>
      </c>
      <c r="Y34" s="10" t="str">
        <f>IF(OR(LOWER(Tabla2[[#This Row],[GENERO]])="masculino", LOWER(Tabla2[[#This Row],[GENERO]])="femenino"),"OK","Corregir")</f>
        <v>OK</v>
      </c>
      <c r="Z34" s="10" t="str">
        <f>+IF(Tabla2[[#This Row],[Nro. DNI / CE]]="","Corregir",IF(LEN(Tabla2[[#This Row],[Nro. DNI / CE]])&gt;=8,"OK","Corregir"))</f>
        <v>OK</v>
      </c>
      <c r="AA34" s="10">
        <f>COUNTIF(Tabla2[APELLIDOS Y NOMBRES],Tabla2[[#This Row],[APELLIDOS Y NOMBRES]])</f>
        <v>1</v>
      </c>
      <c r="AB34" t="str">
        <f ca="1">+IFERROR(IF(Tabla2[[#This Row],[FECHA CESE/BAJA]]="","No Aplica",IF(AND(MONTH(Tabla2[[#This Row],[FECHA CESE/BAJA]])=MONTH(TODAY()-30),YEAR(Tabla2[[#This Row],[FECHA CESE/BAJA]])=YEAR(TODAY())),MONTH(TODAY()-30)&amp;"-"&amp;YEAR(TODAY()),"Borrar")),"No aplica")</f>
        <v>8-2023</v>
      </c>
      <c r="AC34" t="str">
        <f ca="1">+IFERROR(IF(Tabla2[[#This Row],[FECHA INICIO DE LABORES EN OBRA]]="","No Aplica",IF(AND(MONTH(Tabla2[[#This Row],[FECHA INICIO DE LABORES EN OBRA]])=MONTH(TODAY()-30),YEAR(Tabla2[[#This Row],[FECHA INICIO DE LABORES EN OBRA]])=YEAR(TODAY())),MONTH(TODAY()-30)&amp;"-"&amp;YEAR(TODAY()),"No Aplica")),"No Aplica")</f>
        <v>No Aplica</v>
      </c>
    </row>
    <row r="35" spans="1:29" ht="16.5" customHeight="1" x14ac:dyDescent="0.25">
      <c r="A35" s="2">
        <v>20544798830</v>
      </c>
      <c r="B35" s="3" t="s">
        <v>8643</v>
      </c>
      <c r="C35" s="3" t="s">
        <v>8643</v>
      </c>
      <c r="D35" s="3">
        <v>70009094</v>
      </c>
      <c r="E35" s="3" t="s">
        <v>3158</v>
      </c>
      <c r="F35" s="36">
        <v>37180</v>
      </c>
      <c r="G35" s="3">
        <v>1</v>
      </c>
      <c r="H35" s="3" t="s">
        <v>3142</v>
      </c>
      <c r="I35" s="3" t="s">
        <v>8647</v>
      </c>
      <c r="J35" s="3" t="s">
        <v>3159</v>
      </c>
      <c r="K35" s="3" t="s">
        <v>8650</v>
      </c>
      <c r="L35" s="8" t="s">
        <v>9813</v>
      </c>
      <c r="M35" s="5">
        <v>45139</v>
      </c>
      <c r="N35" s="13" t="s">
        <v>1043</v>
      </c>
      <c r="O35" s="5">
        <v>45065</v>
      </c>
      <c r="P35" s="8">
        <v>2</v>
      </c>
      <c r="Q35" s="9">
        <v>1</v>
      </c>
      <c r="R35" s="9" t="str">
        <f>IFERROR(VLOOKUP(Tabla2[[#This Row],[CONTRATISTA PRNCIPAL]],Hoja1!$L$5:$M$9,2,FALSE),"CJV")</f>
        <v>CJV</v>
      </c>
      <c r="S35" s="9" t="str">
        <f>IF(Tabla2[[#This Row],[EMPRESA]]=Tabla2[[#This Row],[CONTRATISTA PRNCIPAL]],"Principal","Secundaria")</f>
        <v>Principal</v>
      </c>
      <c r="T35" s="10">
        <f>IFERROR(1/COUNTIF(Tabla2[CONTRATISTA PRNCIPAL],Tabla2[[#This Row],[CONTRATISTA PRNCIPAL]]),0)</f>
        <v>5.8823529411764705E-2</v>
      </c>
      <c r="U35" s="33">
        <f ca="1">IF(((TODAY()-Tabla2[[#This Row],[FECHA NACIMIENTO]])/365)&lt;18,"Corregir", IF(((TODAY()-Tabla2[[#This Row],[FECHA NACIMIENTO]])/365)&gt;80, "Corregir",ROUNDDOWN(((TODAY()-Tabla2[[#This Row],[FECHA NACIMIENTO]])/365),0)))</f>
        <v>21</v>
      </c>
      <c r="V3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35" s="34" t="str">
        <f ca="1">+IF(Tabla2[[#This Row],[Edad]]="Corregir","Corregir","Ok")</f>
        <v>Ok</v>
      </c>
      <c r="X35" s="10" t="str">
        <f>+IFERROR(VLOOKUP(Tabla2[[#This Row],[DISTRITO SEGÚN DNI]],Hoja1!$A$2:$B$55,2,FALSE),"No")</f>
        <v>No</v>
      </c>
      <c r="Y35" s="10" t="str">
        <f>IF(OR(LOWER(Tabla2[[#This Row],[GENERO]])="masculino", LOWER(Tabla2[[#This Row],[GENERO]])="femenino"),"OK","Corregir")</f>
        <v>OK</v>
      </c>
      <c r="Z35" s="10" t="str">
        <f>+IF(Tabla2[[#This Row],[Nro. DNI / CE]]="","Corregir",IF(LEN(Tabla2[[#This Row],[Nro. DNI / CE]])&gt;=8,"OK","Corregir"))</f>
        <v>OK</v>
      </c>
      <c r="AA35" s="10">
        <f>COUNTIF(Tabla2[APELLIDOS Y NOMBRES],Tabla2[[#This Row],[APELLIDOS Y NOMBRES]])</f>
        <v>1</v>
      </c>
      <c r="AB35" t="str">
        <f ca="1">+IFERROR(IF(Tabla2[[#This Row],[FECHA CESE/BAJA]]="","No Aplica",IF(AND(MONTH(Tabla2[[#This Row],[FECHA CESE/BAJA]])=MONTH(TODAY()-30),YEAR(Tabla2[[#This Row],[FECHA CESE/BAJA]])=YEAR(TODAY())),MONTH(TODAY()-30)&amp;"-"&amp;YEAR(TODAY()),"Borrar")),"No aplica")</f>
        <v>8-2023</v>
      </c>
      <c r="AC35" t="str">
        <f ca="1">+IFERROR(IF(Tabla2[[#This Row],[FECHA INICIO DE LABORES EN OBRA]]="","No Aplica",IF(AND(MONTH(Tabla2[[#This Row],[FECHA INICIO DE LABORES EN OBRA]])=MONTH(TODAY()-30),YEAR(Tabla2[[#This Row],[FECHA INICIO DE LABORES EN OBRA]])=YEAR(TODAY())),MONTH(TODAY()-30)&amp;"-"&amp;YEAR(TODAY()),"No Aplica")),"No Aplica")</f>
        <v>No Aplica</v>
      </c>
    </row>
    <row r="36" spans="1:29" ht="16.5" customHeight="1" x14ac:dyDescent="0.25">
      <c r="A36" s="2">
        <v>20544798830</v>
      </c>
      <c r="B36" s="3" t="s">
        <v>8643</v>
      </c>
      <c r="C36" s="3" t="s">
        <v>8643</v>
      </c>
      <c r="D36" s="3" t="s">
        <v>3160</v>
      </c>
      <c r="E36" s="3" t="s">
        <v>3161</v>
      </c>
      <c r="F36" s="36">
        <v>33585</v>
      </c>
      <c r="G36" s="3">
        <v>2</v>
      </c>
      <c r="H36" s="3" t="s">
        <v>1453</v>
      </c>
      <c r="I36" s="3" t="s">
        <v>8647</v>
      </c>
      <c r="J36" s="3" t="s">
        <v>3162</v>
      </c>
      <c r="K36" s="3" t="s">
        <v>1363</v>
      </c>
      <c r="L36" s="8" t="s">
        <v>9813</v>
      </c>
      <c r="M36" s="5">
        <v>45139</v>
      </c>
      <c r="N36" s="13" t="s">
        <v>1043</v>
      </c>
      <c r="O36" s="5">
        <v>45069</v>
      </c>
      <c r="P36" s="8">
        <v>2</v>
      </c>
      <c r="Q36" s="9">
        <v>4</v>
      </c>
      <c r="R36" s="9" t="str">
        <f>IFERROR(VLOOKUP(Tabla2[[#This Row],[CONTRATISTA PRNCIPAL]],Hoja1!$L$5:$M$9,2,FALSE),"CJV")</f>
        <v>CJV</v>
      </c>
      <c r="S36" s="9" t="str">
        <f>IF(Tabla2[[#This Row],[EMPRESA]]=Tabla2[[#This Row],[CONTRATISTA PRNCIPAL]],"Principal","Secundaria")</f>
        <v>Principal</v>
      </c>
      <c r="T36" s="10">
        <f>IFERROR(1/COUNTIF(Tabla2[CONTRATISTA PRNCIPAL],Tabla2[[#This Row],[CONTRATISTA PRNCIPAL]]),0)</f>
        <v>5.8823529411764705E-2</v>
      </c>
      <c r="U36" s="33">
        <f ca="1">IF(((TODAY()-Tabla2[[#This Row],[FECHA NACIMIENTO]])/365)&lt;18,"Corregir", IF(((TODAY()-Tabla2[[#This Row],[FECHA NACIMIENTO]])/365)&gt;80, "Corregir",ROUNDDOWN(((TODAY()-Tabla2[[#This Row],[FECHA NACIMIENTO]])/365),0)))</f>
        <v>31</v>
      </c>
      <c r="V3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6" s="34" t="str">
        <f ca="1">+IF(Tabla2[[#This Row],[Edad]]="Corregir","Corregir","Ok")</f>
        <v>Ok</v>
      </c>
      <c r="X36" s="10" t="str">
        <f>+IFERROR(VLOOKUP(Tabla2[[#This Row],[DISTRITO SEGÚN DNI]],Hoja1!$A$2:$B$55,2,FALSE),"No")</f>
        <v>No</v>
      </c>
      <c r="Y36" s="10" t="str">
        <f>IF(OR(LOWER(Tabla2[[#This Row],[GENERO]])="masculino", LOWER(Tabla2[[#This Row],[GENERO]])="femenino"),"OK","Corregir")</f>
        <v>OK</v>
      </c>
      <c r="Z36" s="10" t="str">
        <f>+IF(Tabla2[[#This Row],[Nro. DNI / CE]]="","Corregir",IF(LEN(Tabla2[[#This Row],[Nro. DNI / CE]])&gt;=8,"OK","Corregir"))</f>
        <v>OK</v>
      </c>
      <c r="AA36" s="10">
        <f>COUNTIF(Tabla2[APELLIDOS Y NOMBRES],Tabla2[[#This Row],[APELLIDOS Y NOMBRES]])</f>
        <v>1</v>
      </c>
      <c r="AB36" t="str">
        <f ca="1">+IFERROR(IF(Tabla2[[#This Row],[FECHA CESE/BAJA]]="","No Aplica",IF(AND(MONTH(Tabla2[[#This Row],[FECHA CESE/BAJA]])=MONTH(TODAY()-30),YEAR(Tabla2[[#This Row],[FECHA CESE/BAJA]])=YEAR(TODAY())),MONTH(TODAY()-30)&amp;"-"&amp;YEAR(TODAY()),"Borrar")),"No aplica")</f>
        <v>8-2023</v>
      </c>
      <c r="AC36" t="str">
        <f ca="1">+IFERROR(IF(Tabla2[[#This Row],[FECHA INICIO DE LABORES EN OBRA]]="","No Aplica",IF(AND(MONTH(Tabla2[[#This Row],[FECHA INICIO DE LABORES EN OBRA]])=MONTH(TODAY()-30),YEAR(Tabla2[[#This Row],[FECHA INICIO DE LABORES EN OBRA]])=YEAR(TODAY())),MONTH(TODAY()-30)&amp;"-"&amp;YEAR(TODAY()),"No Aplica")),"No Aplica")</f>
        <v>No Aplica</v>
      </c>
    </row>
    <row r="37" spans="1:29" ht="16.5" customHeight="1" x14ac:dyDescent="0.25">
      <c r="A37" s="2" t="s">
        <v>7085</v>
      </c>
      <c r="B37" s="3" t="s">
        <v>48</v>
      </c>
      <c r="C37" s="3" t="s">
        <v>48</v>
      </c>
      <c r="D37" s="3" t="s">
        <v>789</v>
      </c>
      <c r="E37" s="3" t="s">
        <v>790</v>
      </c>
      <c r="F37" s="36">
        <v>34310</v>
      </c>
      <c r="G37" s="3">
        <v>1</v>
      </c>
      <c r="H37" s="3" t="s">
        <v>7094</v>
      </c>
      <c r="I37" s="3" t="s">
        <v>7092</v>
      </c>
      <c r="J37" s="3" t="s">
        <v>7105</v>
      </c>
      <c r="K37" s="3" t="s">
        <v>788</v>
      </c>
      <c r="L37" s="8" t="s">
        <v>9813</v>
      </c>
      <c r="M37" s="5">
        <v>45139</v>
      </c>
      <c r="N37" s="13" t="s">
        <v>1043</v>
      </c>
      <c r="O37" s="5">
        <v>44532</v>
      </c>
      <c r="P37" s="8">
        <v>2</v>
      </c>
      <c r="Q37" s="9">
        <v>1</v>
      </c>
      <c r="R37" s="9" t="str">
        <f>IFERROR(VLOOKUP(Tabla2[[#This Row],[CONTRATISTA PRNCIPAL]],Hoja1!$L$5:$M$9,2,FALSE),"CJV")</f>
        <v>CJV</v>
      </c>
      <c r="S37" s="9" t="str">
        <f>IF(Tabla2[[#This Row],[EMPRESA]]=Tabla2[[#This Row],[CONTRATISTA PRNCIPAL]],"Principal","Secundaria")</f>
        <v>Principal</v>
      </c>
      <c r="T37" s="10">
        <f>IFERROR(1/COUNTIF(Tabla2[CONTRATISTA PRNCIPAL],Tabla2[[#This Row],[CONTRATISTA PRNCIPAL]]),0)</f>
        <v>3.5714285714285712E-2</v>
      </c>
      <c r="U37" s="33">
        <f ca="1">IF(((TODAY()-Tabla2[[#This Row],[FECHA NACIMIENTO]])/365)&lt;18,"Corregir", IF(((TODAY()-Tabla2[[#This Row],[FECHA NACIMIENTO]])/365)&gt;80, "Corregir",ROUNDDOWN(((TODAY()-Tabla2[[#This Row],[FECHA NACIMIENTO]])/365),0)))</f>
        <v>29</v>
      </c>
      <c r="V3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7" s="34" t="str">
        <f ca="1">+IF(Tabla2[[#This Row],[Edad]]="Corregir","Corregir","Ok")</f>
        <v>Ok</v>
      </c>
      <c r="X37" s="10" t="str">
        <f>+IFERROR(VLOOKUP(Tabla2[[#This Row],[DISTRITO SEGÚN DNI]],Hoja1!$A$2:$B$55,2,FALSE),"No")</f>
        <v>CALLAO</v>
      </c>
      <c r="Y37" s="10" t="str">
        <f>IF(OR(LOWER(Tabla2[[#This Row],[GENERO]])="masculino", LOWER(Tabla2[[#This Row],[GENERO]])="femenino"),"OK","Corregir")</f>
        <v>OK</v>
      </c>
      <c r="Z37" s="10" t="str">
        <f>+IF(Tabla2[[#This Row],[Nro. DNI / CE]]="","Corregir",IF(LEN(Tabla2[[#This Row],[Nro. DNI / CE]])&gt;=8,"OK","Corregir"))</f>
        <v>OK</v>
      </c>
      <c r="AA37" s="10">
        <f>COUNTIF(Tabla2[APELLIDOS Y NOMBRES],Tabla2[[#This Row],[APELLIDOS Y NOMBRES]])</f>
        <v>1</v>
      </c>
      <c r="AB37" t="str">
        <f ca="1">+IFERROR(IF(Tabla2[[#This Row],[FECHA CESE/BAJA]]="","No Aplica",IF(AND(MONTH(Tabla2[[#This Row],[FECHA CESE/BAJA]])=MONTH(TODAY()-30),YEAR(Tabla2[[#This Row],[FECHA CESE/BAJA]])=YEAR(TODAY())),MONTH(TODAY()-30)&amp;"-"&amp;YEAR(TODAY()),"Borrar")),"No aplica")</f>
        <v>8-2023</v>
      </c>
      <c r="AC37" t="str">
        <f ca="1">+IFERROR(IF(Tabla2[[#This Row],[FECHA INICIO DE LABORES EN OBRA]]="","No Aplica",IF(AND(MONTH(Tabla2[[#This Row],[FECHA INICIO DE LABORES EN OBRA]])=MONTH(TODAY()-30),YEAR(Tabla2[[#This Row],[FECHA INICIO DE LABORES EN OBRA]])=YEAR(TODAY())),MONTH(TODAY()-30)&amp;"-"&amp;YEAR(TODAY()),"No Aplica")),"No Aplica")</f>
        <v>No Aplica</v>
      </c>
    </row>
    <row r="38" spans="1:29" ht="16.5" customHeight="1" x14ac:dyDescent="0.25">
      <c r="A38" s="2">
        <v>20251900842</v>
      </c>
      <c r="B38" s="3"/>
      <c r="C38" s="3" t="s">
        <v>8949</v>
      </c>
      <c r="D38" s="3" t="s">
        <v>6297</v>
      </c>
      <c r="E38" s="3" t="s">
        <v>6298</v>
      </c>
      <c r="F38" s="36">
        <v>35545</v>
      </c>
      <c r="G38" s="3">
        <v>1</v>
      </c>
      <c r="H38" s="3" t="s">
        <v>3072</v>
      </c>
      <c r="I38" s="3" t="s">
        <v>5239</v>
      </c>
      <c r="J38" s="3" t="s">
        <v>6299</v>
      </c>
      <c r="K38" s="3" t="s">
        <v>3073</v>
      </c>
      <c r="L38" s="8" t="s">
        <v>9818</v>
      </c>
      <c r="M38" s="5">
        <v>45139</v>
      </c>
      <c r="N38" s="13" t="s">
        <v>1489</v>
      </c>
      <c r="O38" s="5">
        <v>44986</v>
      </c>
      <c r="P38" s="8">
        <v>2</v>
      </c>
      <c r="Q38" s="9">
        <v>1</v>
      </c>
      <c r="R38" s="9" t="str">
        <f>IFERROR(VLOOKUP(Tabla2[[#This Row],[CONTRATISTA PRNCIPAL]],Hoja1!$L$5:$M$9,2,FALSE),"CJV")</f>
        <v>CJV</v>
      </c>
      <c r="S38" s="9" t="str">
        <f>IF(Tabla2[[#This Row],[EMPRESA]]=Tabla2[[#This Row],[CONTRATISTA PRNCIPAL]],"Principal","Secundaria")</f>
        <v>Secundaria</v>
      </c>
      <c r="T38" s="10">
        <f>IFERROR(1/COUNTIF(Tabla2[CONTRATISTA PRNCIPAL],Tabla2[[#This Row],[CONTRATISTA PRNCIPAL]]),0)</f>
        <v>5.5555555555555552E-2</v>
      </c>
      <c r="U38" s="33">
        <f ca="1">IF(((TODAY()-Tabla2[[#This Row],[FECHA NACIMIENTO]])/365)&lt;18,"Corregir", IF(((TODAY()-Tabla2[[#This Row],[FECHA NACIMIENTO]])/365)&gt;80, "Corregir",ROUNDDOWN(((TODAY()-Tabla2[[#This Row],[FECHA NACIMIENTO]])/365),0)))</f>
        <v>26</v>
      </c>
      <c r="V3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8" s="34" t="str">
        <f ca="1">+IF(Tabla2[[#This Row],[Edad]]="Corregir","Corregir","Ok")</f>
        <v>Ok</v>
      </c>
      <c r="X38" s="10" t="str">
        <f>+IFERROR(VLOOKUP(Tabla2[[#This Row],[DISTRITO SEGÚN DNI]],Hoja1!$A$2:$B$55,2,FALSE),"No")</f>
        <v>No</v>
      </c>
      <c r="Y38" s="10" t="str">
        <f>IF(OR(LOWER(Tabla2[[#This Row],[GENERO]])="masculino", LOWER(Tabla2[[#This Row],[GENERO]])="femenino"),"OK","Corregir")</f>
        <v>OK</v>
      </c>
      <c r="Z38" s="10" t="str">
        <f>+IF(Tabla2[[#This Row],[Nro. DNI / CE]]="","Corregir",IF(LEN(Tabla2[[#This Row],[Nro. DNI / CE]])&gt;=8,"OK","Corregir"))</f>
        <v>OK</v>
      </c>
      <c r="AA38" s="10">
        <f>COUNTIF(Tabla2[APELLIDOS Y NOMBRES],Tabla2[[#This Row],[APELLIDOS Y NOMBRES]])</f>
        <v>1</v>
      </c>
      <c r="AB38" t="str">
        <f ca="1">+IFERROR(IF(Tabla2[[#This Row],[FECHA CESE/BAJA]]="","No Aplica",IF(AND(MONTH(Tabla2[[#This Row],[FECHA CESE/BAJA]])=MONTH(TODAY()-30),YEAR(Tabla2[[#This Row],[FECHA CESE/BAJA]])=YEAR(TODAY())),MONTH(TODAY()-30)&amp;"-"&amp;YEAR(TODAY()),"Borrar")),"No aplica")</f>
        <v>8-2023</v>
      </c>
      <c r="AC38" t="str">
        <f ca="1">+IFERROR(IF(Tabla2[[#This Row],[FECHA INICIO DE LABORES EN OBRA]]="","No Aplica",IF(AND(MONTH(Tabla2[[#This Row],[FECHA INICIO DE LABORES EN OBRA]])=MONTH(TODAY()-30),YEAR(Tabla2[[#This Row],[FECHA INICIO DE LABORES EN OBRA]])=YEAR(TODAY())),MONTH(TODAY()-30)&amp;"-"&amp;YEAR(TODAY()),"No Aplica")),"No Aplica")</f>
        <v>No Aplica</v>
      </c>
    </row>
    <row r="39" spans="1:29" ht="16.5" customHeight="1" x14ac:dyDescent="0.25">
      <c r="A39" s="2">
        <v>20100901481</v>
      </c>
      <c r="B39" s="3" t="s">
        <v>9480</v>
      </c>
      <c r="C39" s="3" t="s">
        <v>9480</v>
      </c>
      <c r="D39" s="3" t="s">
        <v>2133</v>
      </c>
      <c r="E39" s="3" t="s">
        <v>2134</v>
      </c>
      <c r="F39" s="36">
        <v>34284</v>
      </c>
      <c r="G39" s="3">
        <v>2</v>
      </c>
      <c r="H39" s="3" t="s">
        <v>2110</v>
      </c>
      <c r="I39" s="3" t="s">
        <v>2111</v>
      </c>
      <c r="J39" s="3" t="s">
        <v>2135</v>
      </c>
      <c r="K39" s="3" t="s">
        <v>1086</v>
      </c>
      <c r="L39" s="8" t="s">
        <v>9813</v>
      </c>
      <c r="M39" s="5">
        <v>45139</v>
      </c>
      <c r="N39" s="13" t="s">
        <v>1489</v>
      </c>
      <c r="O39" s="5">
        <v>45023</v>
      </c>
      <c r="P39" s="8">
        <v>1</v>
      </c>
      <c r="Q39" s="9">
        <v>1</v>
      </c>
      <c r="R39" s="9" t="str">
        <f>IFERROR(VLOOKUP(Tabla2[[#This Row],[CONTRATISTA PRNCIPAL]],Hoja1!$L$5:$M$9,2,FALSE),"CJV")</f>
        <v>CJV</v>
      </c>
      <c r="S39" s="9" t="str">
        <f>IF(Tabla2[[#This Row],[EMPRESA]]=Tabla2[[#This Row],[CONTRATISTA PRNCIPAL]],"Principal","Secundaria")</f>
        <v>Principal</v>
      </c>
      <c r="T39" s="10">
        <f>IFERROR(1/COUNTIF(Tabla2[CONTRATISTA PRNCIPAL],Tabla2[[#This Row],[CONTRATISTA PRNCIPAL]]),0)</f>
        <v>9.0090090090090089E-3</v>
      </c>
      <c r="U39" s="33">
        <f ca="1">IF(((TODAY()-Tabla2[[#This Row],[FECHA NACIMIENTO]])/365)&lt;18,"Corregir", IF(((TODAY()-Tabla2[[#This Row],[FECHA NACIMIENTO]])/365)&gt;80, "Corregir",ROUNDDOWN(((TODAY()-Tabla2[[#This Row],[FECHA NACIMIENTO]])/365),0)))</f>
        <v>29</v>
      </c>
      <c r="V3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9" s="34" t="str">
        <f ca="1">+IF(Tabla2[[#This Row],[Edad]]="Corregir","Corregir","Ok")</f>
        <v>Ok</v>
      </c>
      <c r="X39" s="10" t="str">
        <f>+IFERROR(VLOOKUP(Tabla2[[#This Row],[DISTRITO SEGÚN DNI]],Hoja1!$A$2:$B$55,2,FALSE),"No")</f>
        <v>No</v>
      </c>
      <c r="Y39" s="10" t="str">
        <f>IF(OR(LOWER(Tabla2[[#This Row],[GENERO]])="masculino", LOWER(Tabla2[[#This Row],[GENERO]])="femenino"),"OK","Corregir")</f>
        <v>OK</v>
      </c>
      <c r="Z39" s="10" t="str">
        <f>+IF(Tabla2[[#This Row],[Nro. DNI / CE]]="","Corregir",IF(LEN(Tabla2[[#This Row],[Nro. DNI / CE]])&gt;=8,"OK","Corregir"))</f>
        <v>OK</v>
      </c>
      <c r="AA39" s="10">
        <f>COUNTIF(Tabla2[APELLIDOS Y NOMBRES],Tabla2[[#This Row],[APELLIDOS Y NOMBRES]])</f>
        <v>1</v>
      </c>
      <c r="AB39" t="str">
        <f ca="1">+IFERROR(IF(Tabla2[[#This Row],[FECHA CESE/BAJA]]="","No Aplica",IF(AND(MONTH(Tabla2[[#This Row],[FECHA CESE/BAJA]])=MONTH(TODAY()-30),YEAR(Tabla2[[#This Row],[FECHA CESE/BAJA]])=YEAR(TODAY())),MONTH(TODAY()-30)&amp;"-"&amp;YEAR(TODAY()),"Borrar")),"No aplica")</f>
        <v>8-2023</v>
      </c>
      <c r="AC39" t="str">
        <f ca="1">+IFERROR(IF(Tabla2[[#This Row],[FECHA INICIO DE LABORES EN OBRA]]="","No Aplica",IF(AND(MONTH(Tabla2[[#This Row],[FECHA INICIO DE LABORES EN OBRA]])=MONTH(TODAY()-30),YEAR(Tabla2[[#This Row],[FECHA INICIO DE LABORES EN OBRA]])=YEAR(TODAY())),MONTH(TODAY()-30)&amp;"-"&amp;YEAR(TODAY()),"No Aplica")),"No Aplica")</f>
        <v>No Aplica</v>
      </c>
    </row>
    <row r="40" spans="1:29" ht="16.5" customHeight="1" x14ac:dyDescent="0.25">
      <c r="A40" s="2">
        <v>20100901481</v>
      </c>
      <c r="B40" s="3" t="s">
        <v>9480</v>
      </c>
      <c r="C40" s="3" t="s">
        <v>9480</v>
      </c>
      <c r="D40" s="3" t="s">
        <v>648</v>
      </c>
      <c r="E40" s="3" t="s">
        <v>649</v>
      </c>
      <c r="F40" s="36">
        <v>27278</v>
      </c>
      <c r="G40" s="3">
        <v>2</v>
      </c>
      <c r="H40" s="3" t="s">
        <v>2110</v>
      </c>
      <c r="I40" s="3" t="s">
        <v>2111</v>
      </c>
      <c r="J40" s="3" t="s">
        <v>2155</v>
      </c>
      <c r="K40" s="3" t="s">
        <v>1945</v>
      </c>
      <c r="L40" s="8" t="s">
        <v>9813</v>
      </c>
      <c r="M40" s="5">
        <v>45139</v>
      </c>
      <c r="N40" s="13" t="s">
        <v>1489</v>
      </c>
      <c r="O40" s="5">
        <v>41709</v>
      </c>
      <c r="P40" s="8">
        <v>1</v>
      </c>
      <c r="Q40" s="9">
        <v>2</v>
      </c>
      <c r="R40" s="9" t="str">
        <f>IFERROR(VLOOKUP(Tabla2[[#This Row],[CONTRATISTA PRNCIPAL]],Hoja1!$L$5:$M$9,2,FALSE),"CJV")</f>
        <v>CJV</v>
      </c>
      <c r="S40" s="9" t="str">
        <f>IF(Tabla2[[#This Row],[EMPRESA]]=Tabla2[[#This Row],[CONTRATISTA PRNCIPAL]],"Principal","Secundaria")</f>
        <v>Principal</v>
      </c>
      <c r="T40" s="10">
        <f>IFERROR(1/COUNTIF(Tabla2[CONTRATISTA PRNCIPAL],Tabla2[[#This Row],[CONTRATISTA PRNCIPAL]]),0)</f>
        <v>9.0090090090090089E-3</v>
      </c>
      <c r="U40" s="33">
        <f ca="1">IF(((TODAY()-Tabla2[[#This Row],[FECHA NACIMIENTO]])/365)&lt;18,"Corregir", IF(((TODAY()-Tabla2[[#This Row],[FECHA NACIMIENTO]])/365)&gt;80, "Corregir",ROUNDDOWN(((TODAY()-Tabla2[[#This Row],[FECHA NACIMIENTO]])/365),0)))</f>
        <v>49</v>
      </c>
      <c r="V4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40" s="34" t="str">
        <f ca="1">+IF(Tabla2[[#This Row],[Edad]]="Corregir","Corregir","Ok")</f>
        <v>Ok</v>
      </c>
      <c r="X40" s="10" t="str">
        <f>+IFERROR(VLOOKUP(Tabla2[[#This Row],[DISTRITO SEGÚN DNI]],Hoja1!$A$2:$B$55,2,FALSE),"No")</f>
        <v>CALLAO</v>
      </c>
      <c r="Y40" s="10" t="str">
        <f>IF(OR(LOWER(Tabla2[[#This Row],[GENERO]])="masculino", LOWER(Tabla2[[#This Row],[GENERO]])="femenino"),"OK","Corregir")</f>
        <v>OK</v>
      </c>
      <c r="Z40" s="10" t="str">
        <f>+IF(Tabla2[[#This Row],[Nro. DNI / CE]]="","Corregir",IF(LEN(Tabla2[[#This Row],[Nro. DNI / CE]])&gt;=8,"OK","Corregir"))</f>
        <v>OK</v>
      </c>
      <c r="AA40" s="10">
        <f>COUNTIF(Tabla2[APELLIDOS Y NOMBRES],Tabla2[[#This Row],[APELLIDOS Y NOMBRES]])</f>
        <v>1</v>
      </c>
      <c r="AB40" t="str">
        <f ca="1">+IFERROR(IF(Tabla2[[#This Row],[FECHA CESE/BAJA]]="","No Aplica",IF(AND(MONTH(Tabla2[[#This Row],[FECHA CESE/BAJA]])=MONTH(TODAY()-30),YEAR(Tabla2[[#This Row],[FECHA CESE/BAJA]])=YEAR(TODAY())),MONTH(TODAY()-30)&amp;"-"&amp;YEAR(TODAY()),"Borrar")),"No aplica")</f>
        <v>8-2023</v>
      </c>
      <c r="AC40" t="str">
        <f ca="1">+IFERROR(IF(Tabla2[[#This Row],[FECHA INICIO DE LABORES EN OBRA]]="","No Aplica",IF(AND(MONTH(Tabla2[[#This Row],[FECHA INICIO DE LABORES EN OBRA]])=MONTH(TODAY()-30),YEAR(Tabla2[[#This Row],[FECHA INICIO DE LABORES EN OBRA]])=YEAR(TODAY())),MONTH(TODAY()-30)&amp;"-"&amp;YEAR(TODAY()),"No Aplica")),"No Aplica")</f>
        <v>No Aplica</v>
      </c>
    </row>
    <row r="41" spans="1:29" x14ac:dyDescent="0.25">
      <c r="A41" s="2">
        <v>20100901481</v>
      </c>
      <c r="B41" s="3" t="s">
        <v>9480</v>
      </c>
      <c r="C41" s="3" t="s">
        <v>9480</v>
      </c>
      <c r="D41" s="3" t="s">
        <v>650</v>
      </c>
      <c r="E41" s="3" t="s">
        <v>651</v>
      </c>
      <c r="F41" s="36">
        <v>37163</v>
      </c>
      <c r="G41" s="3">
        <v>2</v>
      </c>
      <c r="H41" s="3" t="s">
        <v>2110</v>
      </c>
      <c r="I41" s="3" t="s">
        <v>2111</v>
      </c>
      <c r="J41" s="3" t="s">
        <v>2156</v>
      </c>
      <c r="K41" s="3" t="s">
        <v>34</v>
      </c>
      <c r="L41" s="8" t="s">
        <v>9813</v>
      </c>
      <c r="M41" s="5">
        <v>45139</v>
      </c>
      <c r="N41" s="13" t="s">
        <v>1489</v>
      </c>
      <c r="O41" s="5">
        <v>45008</v>
      </c>
      <c r="P41" s="8">
        <v>1</v>
      </c>
      <c r="Q41" s="9">
        <v>1</v>
      </c>
      <c r="R41" s="9" t="str">
        <f>IFERROR(VLOOKUP(Tabla2[[#This Row],[CONTRATISTA PRNCIPAL]],Hoja1!$L$5:$M$9,2,FALSE),"CJV")</f>
        <v>CJV</v>
      </c>
      <c r="S41" s="9" t="str">
        <f>IF(Tabla2[[#This Row],[EMPRESA]]=Tabla2[[#This Row],[CONTRATISTA PRNCIPAL]],"Principal","Secundaria")</f>
        <v>Principal</v>
      </c>
      <c r="T41" s="10">
        <f>IFERROR(1/COUNTIF(Tabla2[CONTRATISTA PRNCIPAL],Tabla2[[#This Row],[CONTRATISTA PRNCIPAL]]),0)</f>
        <v>9.0090090090090089E-3</v>
      </c>
      <c r="U41" s="33">
        <f ca="1">IF(((TODAY()-Tabla2[[#This Row],[FECHA NACIMIENTO]])/365)&lt;18,"Corregir", IF(((TODAY()-Tabla2[[#This Row],[FECHA NACIMIENTO]])/365)&gt;80, "Corregir",ROUNDDOWN(((TODAY()-Tabla2[[#This Row],[FECHA NACIMIENTO]])/365),0)))</f>
        <v>21</v>
      </c>
      <c r="V4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41" s="34" t="str">
        <f ca="1">+IF(Tabla2[[#This Row],[Edad]]="Corregir","Corregir","Ok")</f>
        <v>Ok</v>
      </c>
      <c r="X41" s="10" t="str">
        <f>+IFERROR(VLOOKUP(Tabla2[[#This Row],[DISTRITO SEGÚN DNI]],Hoja1!$A$2:$B$55,2,FALSE),"No")</f>
        <v>CALLAO</v>
      </c>
      <c r="Y41" s="10" t="str">
        <f>IF(OR(LOWER(Tabla2[[#This Row],[GENERO]])="masculino", LOWER(Tabla2[[#This Row],[GENERO]])="femenino"),"OK","Corregir")</f>
        <v>OK</v>
      </c>
      <c r="Z41" s="10" t="str">
        <f>+IF(Tabla2[[#This Row],[Nro. DNI / CE]]="","Corregir",IF(LEN(Tabla2[[#This Row],[Nro. DNI / CE]])&gt;=8,"OK","Corregir"))</f>
        <v>OK</v>
      </c>
      <c r="AA41" s="10">
        <f>COUNTIF(Tabla2[APELLIDOS Y NOMBRES],Tabla2[[#This Row],[APELLIDOS Y NOMBRES]])</f>
        <v>1</v>
      </c>
      <c r="AB41" t="str">
        <f ca="1">+IFERROR(IF(Tabla2[[#This Row],[FECHA CESE/BAJA]]="","No Aplica",IF(AND(MONTH(Tabla2[[#This Row],[FECHA CESE/BAJA]])=MONTH(TODAY()-30),YEAR(Tabla2[[#This Row],[FECHA CESE/BAJA]])=YEAR(TODAY())),MONTH(TODAY()-30)&amp;"-"&amp;YEAR(TODAY()),"Borrar")),"No aplica")</f>
        <v>8-2023</v>
      </c>
      <c r="AC41" t="str">
        <f ca="1">+IFERROR(IF(Tabla2[[#This Row],[FECHA INICIO DE LABORES EN OBRA]]="","No Aplica",IF(AND(MONTH(Tabla2[[#This Row],[FECHA INICIO DE LABORES EN OBRA]])=MONTH(TODAY()-30),YEAR(Tabla2[[#This Row],[FECHA INICIO DE LABORES EN OBRA]])=YEAR(TODAY())),MONTH(TODAY()-30)&amp;"-"&amp;YEAR(TODAY()),"No Aplica")),"No Aplica")</f>
        <v>No Aplica</v>
      </c>
    </row>
    <row r="42" spans="1:29" x14ac:dyDescent="0.25">
      <c r="A42" s="2">
        <v>20100901481</v>
      </c>
      <c r="B42" s="3" t="s">
        <v>9480</v>
      </c>
      <c r="C42" s="3" t="s">
        <v>9480</v>
      </c>
      <c r="D42" s="3" t="s">
        <v>2168</v>
      </c>
      <c r="E42" s="3" t="s">
        <v>2169</v>
      </c>
      <c r="F42" s="36">
        <v>33259</v>
      </c>
      <c r="G42" s="3">
        <v>2</v>
      </c>
      <c r="H42" s="3" t="s">
        <v>2110</v>
      </c>
      <c r="I42" s="3" t="s">
        <v>2111</v>
      </c>
      <c r="J42" s="3" t="s">
        <v>2170</v>
      </c>
      <c r="K42" s="3" t="s">
        <v>1240</v>
      </c>
      <c r="L42" s="8" t="s">
        <v>9813</v>
      </c>
      <c r="M42" s="5">
        <v>45139</v>
      </c>
      <c r="N42" s="13" t="s">
        <v>1489</v>
      </c>
      <c r="O42" s="5">
        <v>45038</v>
      </c>
      <c r="P42" s="8">
        <v>1</v>
      </c>
      <c r="Q42" s="9">
        <v>1</v>
      </c>
      <c r="R42" s="9" t="str">
        <f>IFERROR(VLOOKUP(Tabla2[[#This Row],[CONTRATISTA PRNCIPAL]],Hoja1!$L$5:$M$9,2,FALSE),"CJV")</f>
        <v>CJV</v>
      </c>
      <c r="S42" s="9" t="str">
        <f>IF(Tabla2[[#This Row],[EMPRESA]]=Tabla2[[#This Row],[CONTRATISTA PRNCIPAL]],"Principal","Secundaria")</f>
        <v>Principal</v>
      </c>
      <c r="T42" s="10">
        <f>IFERROR(1/COUNTIF(Tabla2[CONTRATISTA PRNCIPAL],Tabla2[[#This Row],[CONTRATISTA PRNCIPAL]]),0)</f>
        <v>9.0090090090090089E-3</v>
      </c>
      <c r="U42" s="33">
        <f ca="1">IF(((TODAY()-Tabla2[[#This Row],[FECHA NACIMIENTO]])/365)&lt;18,"Corregir", IF(((TODAY()-Tabla2[[#This Row],[FECHA NACIMIENTO]])/365)&gt;80, "Corregir",ROUNDDOWN(((TODAY()-Tabla2[[#This Row],[FECHA NACIMIENTO]])/365),0)))</f>
        <v>32</v>
      </c>
      <c r="V4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42" s="34" t="str">
        <f ca="1">+IF(Tabla2[[#This Row],[Edad]]="Corregir","Corregir","Ok")</f>
        <v>Ok</v>
      </c>
      <c r="X42" s="10" t="str">
        <f>+IFERROR(VLOOKUP(Tabla2[[#This Row],[DISTRITO SEGÚN DNI]],Hoja1!$A$2:$B$55,2,FALSE),"No")</f>
        <v>No</v>
      </c>
      <c r="Y42" s="10" t="str">
        <f>IF(OR(LOWER(Tabla2[[#This Row],[GENERO]])="masculino", LOWER(Tabla2[[#This Row],[GENERO]])="femenino"),"OK","Corregir")</f>
        <v>OK</v>
      </c>
      <c r="Z42" s="10" t="str">
        <f>+IF(Tabla2[[#This Row],[Nro. DNI / CE]]="","Corregir",IF(LEN(Tabla2[[#This Row],[Nro. DNI / CE]])&gt;=8,"OK","Corregir"))</f>
        <v>OK</v>
      </c>
      <c r="AA42" s="10">
        <f>COUNTIF(Tabla2[APELLIDOS Y NOMBRES],Tabla2[[#This Row],[APELLIDOS Y NOMBRES]])</f>
        <v>1</v>
      </c>
      <c r="AB42" t="str">
        <f ca="1">+IFERROR(IF(Tabla2[[#This Row],[FECHA CESE/BAJA]]="","No Aplica",IF(AND(MONTH(Tabla2[[#This Row],[FECHA CESE/BAJA]])=MONTH(TODAY()-30),YEAR(Tabla2[[#This Row],[FECHA CESE/BAJA]])=YEAR(TODAY())),MONTH(TODAY()-30)&amp;"-"&amp;YEAR(TODAY()),"Borrar")),"No aplica")</f>
        <v>8-2023</v>
      </c>
      <c r="AC42" t="str">
        <f ca="1">+IFERROR(IF(Tabla2[[#This Row],[FECHA INICIO DE LABORES EN OBRA]]="","No Aplica",IF(AND(MONTH(Tabla2[[#This Row],[FECHA INICIO DE LABORES EN OBRA]])=MONTH(TODAY()-30),YEAR(Tabla2[[#This Row],[FECHA INICIO DE LABORES EN OBRA]])=YEAR(TODAY())),MONTH(TODAY()-30)&amp;"-"&amp;YEAR(TODAY()),"No Aplica")),"No Aplica")</f>
        <v>No Aplica</v>
      </c>
    </row>
    <row r="43" spans="1:29" x14ac:dyDescent="0.25">
      <c r="A43" s="2">
        <v>20100901481</v>
      </c>
      <c r="B43" s="3" t="s">
        <v>9480</v>
      </c>
      <c r="C43" s="3" t="s">
        <v>9480</v>
      </c>
      <c r="D43" s="3" t="s">
        <v>2188</v>
      </c>
      <c r="E43" s="3" t="s">
        <v>2189</v>
      </c>
      <c r="F43" s="36">
        <v>31667</v>
      </c>
      <c r="G43" s="3">
        <v>2</v>
      </c>
      <c r="H43" s="3" t="s">
        <v>2110</v>
      </c>
      <c r="I43" s="3" t="s">
        <v>2111</v>
      </c>
      <c r="J43" s="3" t="s">
        <v>2190</v>
      </c>
      <c r="K43" s="3" t="s">
        <v>1077</v>
      </c>
      <c r="L43" s="8" t="s">
        <v>9813</v>
      </c>
      <c r="M43" s="5">
        <v>45139</v>
      </c>
      <c r="N43" s="13" t="s">
        <v>1489</v>
      </c>
      <c r="O43" s="5">
        <v>42629</v>
      </c>
      <c r="P43" s="8">
        <v>1</v>
      </c>
      <c r="Q43" s="9">
        <v>2</v>
      </c>
      <c r="R43" s="9" t="str">
        <f>IFERROR(VLOOKUP(Tabla2[[#This Row],[CONTRATISTA PRNCIPAL]],Hoja1!$L$5:$M$9,2,FALSE),"CJV")</f>
        <v>CJV</v>
      </c>
      <c r="S43" s="9" t="str">
        <f>IF(Tabla2[[#This Row],[EMPRESA]]=Tabla2[[#This Row],[CONTRATISTA PRNCIPAL]],"Principal","Secundaria")</f>
        <v>Principal</v>
      </c>
      <c r="T43" s="10">
        <f>IFERROR(1/COUNTIF(Tabla2[CONTRATISTA PRNCIPAL],Tabla2[[#This Row],[CONTRATISTA PRNCIPAL]]),0)</f>
        <v>9.0090090090090089E-3</v>
      </c>
      <c r="U43" s="33">
        <f ca="1">IF(((TODAY()-Tabla2[[#This Row],[FECHA NACIMIENTO]])/365)&lt;18,"Corregir", IF(((TODAY()-Tabla2[[#This Row],[FECHA NACIMIENTO]])/365)&gt;80, "Corregir",ROUNDDOWN(((TODAY()-Tabla2[[#This Row],[FECHA NACIMIENTO]])/365),0)))</f>
        <v>37</v>
      </c>
      <c r="V4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43" s="34" t="str">
        <f ca="1">+IF(Tabla2[[#This Row],[Edad]]="Corregir","Corregir","Ok")</f>
        <v>Ok</v>
      </c>
      <c r="X43" s="10" t="str">
        <f>+IFERROR(VLOOKUP(Tabla2[[#This Row],[DISTRITO SEGÚN DNI]],Hoja1!$A$2:$B$55,2,FALSE),"No")</f>
        <v>No</v>
      </c>
      <c r="Y43" s="10" t="str">
        <f>IF(OR(LOWER(Tabla2[[#This Row],[GENERO]])="masculino", LOWER(Tabla2[[#This Row],[GENERO]])="femenino"),"OK","Corregir")</f>
        <v>OK</v>
      </c>
      <c r="Z43" s="10" t="str">
        <f>+IF(Tabla2[[#This Row],[Nro. DNI / CE]]="","Corregir",IF(LEN(Tabla2[[#This Row],[Nro. DNI / CE]])&gt;=8,"OK","Corregir"))</f>
        <v>OK</v>
      </c>
      <c r="AA43" s="10">
        <f>COUNTIF(Tabla2[APELLIDOS Y NOMBRES],Tabla2[[#This Row],[APELLIDOS Y NOMBRES]])</f>
        <v>1</v>
      </c>
      <c r="AB43" t="str">
        <f ca="1">+IFERROR(IF(Tabla2[[#This Row],[FECHA CESE/BAJA]]="","No Aplica",IF(AND(MONTH(Tabla2[[#This Row],[FECHA CESE/BAJA]])=MONTH(TODAY()-30),YEAR(Tabla2[[#This Row],[FECHA CESE/BAJA]])=YEAR(TODAY())),MONTH(TODAY()-30)&amp;"-"&amp;YEAR(TODAY()),"Borrar")),"No aplica")</f>
        <v>8-2023</v>
      </c>
      <c r="AC43" t="str">
        <f ca="1">+IFERROR(IF(Tabla2[[#This Row],[FECHA INICIO DE LABORES EN OBRA]]="","No Aplica",IF(AND(MONTH(Tabla2[[#This Row],[FECHA INICIO DE LABORES EN OBRA]])=MONTH(TODAY()-30),YEAR(Tabla2[[#This Row],[FECHA INICIO DE LABORES EN OBRA]])=YEAR(TODAY())),MONTH(TODAY()-30)&amp;"-"&amp;YEAR(TODAY()),"No Aplica")),"No Aplica")</f>
        <v>No Aplica</v>
      </c>
    </row>
    <row r="44" spans="1:29" x14ac:dyDescent="0.25">
      <c r="A44" s="2">
        <v>20100901481</v>
      </c>
      <c r="B44" s="3" t="s">
        <v>9480</v>
      </c>
      <c r="C44" s="3" t="s">
        <v>9480</v>
      </c>
      <c r="D44" s="3" t="s">
        <v>691</v>
      </c>
      <c r="E44" s="3" t="s">
        <v>692</v>
      </c>
      <c r="F44" s="36">
        <v>30236</v>
      </c>
      <c r="G44" s="3">
        <v>2</v>
      </c>
      <c r="H44" s="3" t="s">
        <v>2110</v>
      </c>
      <c r="I44" s="3" t="s">
        <v>2111</v>
      </c>
      <c r="J44" s="3" t="s">
        <v>2256</v>
      </c>
      <c r="K44" s="3" t="s">
        <v>32</v>
      </c>
      <c r="L44" s="8" t="s">
        <v>9813</v>
      </c>
      <c r="M44" s="5">
        <v>45139</v>
      </c>
      <c r="N44" s="13" t="s">
        <v>1489</v>
      </c>
      <c r="O44" s="5">
        <v>44310</v>
      </c>
      <c r="P44" s="8">
        <v>1</v>
      </c>
      <c r="Q44" s="9">
        <v>1</v>
      </c>
      <c r="R44" s="9" t="str">
        <f>IFERROR(VLOOKUP(Tabla2[[#This Row],[CONTRATISTA PRNCIPAL]],Hoja1!$L$5:$M$9,2,FALSE),"CJV")</f>
        <v>CJV</v>
      </c>
      <c r="S44" s="9" t="str">
        <f>IF(Tabla2[[#This Row],[EMPRESA]]=Tabla2[[#This Row],[CONTRATISTA PRNCIPAL]],"Principal","Secundaria")</f>
        <v>Principal</v>
      </c>
      <c r="T44" s="10">
        <f>IFERROR(1/COUNTIF(Tabla2[CONTRATISTA PRNCIPAL],Tabla2[[#This Row],[CONTRATISTA PRNCIPAL]]),0)</f>
        <v>9.0090090090090089E-3</v>
      </c>
      <c r="U44" s="33">
        <f ca="1">IF(((TODAY()-Tabla2[[#This Row],[FECHA NACIMIENTO]])/365)&lt;18,"Corregir", IF(((TODAY()-Tabla2[[#This Row],[FECHA NACIMIENTO]])/365)&gt;80, "Corregir",ROUNDDOWN(((TODAY()-Tabla2[[#This Row],[FECHA NACIMIENTO]])/365),0)))</f>
        <v>40</v>
      </c>
      <c r="V4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44" s="34" t="str">
        <f ca="1">+IF(Tabla2[[#This Row],[Edad]]="Corregir","Corregir","Ok")</f>
        <v>Ok</v>
      </c>
      <c r="X44" s="10" t="str">
        <f>+IFERROR(VLOOKUP(Tabla2[[#This Row],[DISTRITO SEGÚN DNI]],Hoja1!$A$2:$B$55,2,FALSE),"No")</f>
        <v>CALLAO</v>
      </c>
      <c r="Y44" s="10" t="str">
        <f>IF(OR(LOWER(Tabla2[[#This Row],[GENERO]])="masculino", LOWER(Tabla2[[#This Row],[GENERO]])="femenino"),"OK","Corregir")</f>
        <v>OK</v>
      </c>
      <c r="Z44" s="10" t="str">
        <f>+IF(Tabla2[[#This Row],[Nro. DNI / CE]]="","Corregir",IF(LEN(Tabla2[[#This Row],[Nro. DNI / CE]])&gt;=8,"OK","Corregir"))</f>
        <v>OK</v>
      </c>
      <c r="AA44" s="10">
        <f>COUNTIF(Tabla2[APELLIDOS Y NOMBRES],Tabla2[[#This Row],[APELLIDOS Y NOMBRES]])</f>
        <v>1</v>
      </c>
      <c r="AB44" t="str">
        <f ca="1">+IFERROR(IF(Tabla2[[#This Row],[FECHA CESE/BAJA]]="","No Aplica",IF(AND(MONTH(Tabla2[[#This Row],[FECHA CESE/BAJA]])=MONTH(TODAY()-30),YEAR(Tabla2[[#This Row],[FECHA CESE/BAJA]])=YEAR(TODAY())),MONTH(TODAY()-30)&amp;"-"&amp;YEAR(TODAY()),"Borrar")),"No aplica")</f>
        <v>8-2023</v>
      </c>
      <c r="AC44" t="str">
        <f ca="1">+IFERROR(IF(Tabla2[[#This Row],[FECHA INICIO DE LABORES EN OBRA]]="","No Aplica",IF(AND(MONTH(Tabla2[[#This Row],[FECHA INICIO DE LABORES EN OBRA]])=MONTH(TODAY()-30),YEAR(Tabla2[[#This Row],[FECHA INICIO DE LABORES EN OBRA]])=YEAR(TODAY())),MONTH(TODAY()-30)&amp;"-"&amp;YEAR(TODAY()),"No Aplica")),"No Aplica")</f>
        <v>No Aplica</v>
      </c>
    </row>
    <row r="45" spans="1:29" x14ac:dyDescent="0.25">
      <c r="A45" s="2">
        <v>20100901481</v>
      </c>
      <c r="B45" s="3" t="s">
        <v>9480</v>
      </c>
      <c r="C45" s="3" t="s">
        <v>9480</v>
      </c>
      <c r="D45" s="3" t="s">
        <v>2269</v>
      </c>
      <c r="E45" s="3" t="s">
        <v>2270</v>
      </c>
      <c r="F45" s="36">
        <v>25676</v>
      </c>
      <c r="G45" s="3">
        <v>2</v>
      </c>
      <c r="H45" s="3" t="s">
        <v>2110</v>
      </c>
      <c r="I45" s="3" t="s">
        <v>2111</v>
      </c>
      <c r="J45" s="3" t="s">
        <v>2271</v>
      </c>
      <c r="K45" s="3" t="s">
        <v>1077</v>
      </c>
      <c r="L45" s="8" t="s">
        <v>9813</v>
      </c>
      <c r="M45" s="5">
        <v>45139</v>
      </c>
      <c r="N45" s="13" t="s">
        <v>1489</v>
      </c>
      <c r="O45" s="5">
        <v>44898</v>
      </c>
      <c r="P45" s="8">
        <v>1</v>
      </c>
      <c r="Q45" s="9">
        <v>1</v>
      </c>
      <c r="R45" s="9" t="str">
        <f>IFERROR(VLOOKUP(Tabla2[[#This Row],[CONTRATISTA PRNCIPAL]],Hoja1!$L$5:$M$9,2,FALSE),"CJV")</f>
        <v>CJV</v>
      </c>
      <c r="S45" s="9" t="str">
        <f>IF(Tabla2[[#This Row],[EMPRESA]]=Tabla2[[#This Row],[CONTRATISTA PRNCIPAL]],"Principal","Secundaria")</f>
        <v>Principal</v>
      </c>
      <c r="T45" s="10">
        <f>IFERROR(1/COUNTIF(Tabla2[CONTRATISTA PRNCIPAL],Tabla2[[#This Row],[CONTRATISTA PRNCIPAL]]),0)</f>
        <v>9.0090090090090089E-3</v>
      </c>
      <c r="U45" s="33">
        <f ca="1">IF(((TODAY()-Tabla2[[#This Row],[FECHA NACIMIENTO]])/365)&lt;18,"Corregir", IF(((TODAY()-Tabla2[[#This Row],[FECHA NACIMIENTO]])/365)&gt;80, "Corregir",ROUNDDOWN(((TODAY()-Tabla2[[#This Row],[FECHA NACIMIENTO]])/365),0)))</f>
        <v>53</v>
      </c>
      <c r="V4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45" s="34" t="str">
        <f ca="1">+IF(Tabla2[[#This Row],[Edad]]="Corregir","Corregir","Ok")</f>
        <v>Ok</v>
      </c>
      <c r="X45" s="10" t="str">
        <f>+IFERROR(VLOOKUP(Tabla2[[#This Row],[DISTRITO SEGÚN DNI]],Hoja1!$A$2:$B$55,2,FALSE),"No")</f>
        <v>No</v>
      </c>
      <c r="Y45" s="10" t="str">
        <f>IF(OR(LOWER(Tabla2[[#This Row],[GENERO]])="masculino", LOWER(Tabla2[[#This Row],[GENERO]])="femenino"),"OK","Corregir")</f>
        <v>OK</v>
      </c>
      <c r="Z45" s="10" t="str">
        <f>+IF(Tabla2[[#This Row],[Nro. DNI / CE]]="","Corregir",IF(LEN(Tabla2[[#This Row],[Nro. DNI / CE]])&gt;=8,"OK","Corregir"))</f>
        <v>OK</v>
      </c>
      <c r="AA45" s="10">
        <f>COUNTIF(Tabla2[APELLIDOS Y NOMBRES],Tabla2[[#This Row],[APELLIDOS Y NOMBRES]])</f>
        <v>1</v>
      </c>
      <c r="AB45" t="str">
        <f ca="1">+IFERROR(IF(Tabla2[[#This Row],[FECHA CESE/BAJA]]="","No Aplica",IF(AND(MONTH(Tabla2[[#This Row],[FECHA CESE/BAJA]])=MONTH(TODAY()-30),YEAR(Tabla2[[#This Row],[FECHA CESE/BAJA]])=YEAR(TODAY())),MONTH(TODAY()-30)&amp;"-"&amp;YEAR(TODAY()),"Borrar")),"No aplica")</f>
        <v>8-2023</v>
      </c>
      <c r="AC45" t="str">
        <f ca="1">+IFERROR(IF(Tabla2[[#This Row],[FECHA INICIO DE LABORES EN OBRA]]="","No Aplica",IF(AND(MONTH(Tabla2[[#This Row],[FECHA INICIO DE LABORES EN OBRA]])=MONTH(TODAY()-30),YEAR(Tabla2[[#This Row],[FECHA INICIO DE LABORES EN OBRA]])=YEAR(TODAY())),MONTH(TODAY()-30)&amp;"-"&amp;YEAR(TODAY()),"No Aplica")),"No Aplica")</f>
        <v>No Aplica</v>
      </c>
    </row>
    <row r="46" spans="1:29" x14ac:dyDescent="0.25">
      <c r="A46" s="2">
        <v>20100901481</v>
      </c>
      <c r="B46" s="3" t="s">
        <v>9480</v>
      </c>
      <c r="C46" s="3" t="s">
        <v>9480</v>
      </c>
      <c r="D46" s="3" t="s">
        <v>2293</v>
      </c>
      <c r="E46" s="3" t="s">
        <v>2294</v>
      </c>
      <c r="F46" s="36">
        <v>22173</v>
      </c>
      <c r="G46" s="3">
        <v>2</v>
      </c>
      <c r="H46" s="3" t="s">
        <v>2110</v>
      </c>
      <c r="I46" s="3" t="s">
        <v>2111</v>
      </c>
      <c r="J46" s="3" t="s">
        <v>2264</v>
      </c>
      <c r="K46" s="3" t="s">
        <v>1219</v>
      </c>
      <c r="L46" s="8" t="s">
        <v>9813</v>
      </c>
      <c r="M46" s="5">
        <v>45139</v>
      </c>
      <c r="N46" s="13" t="s">
        <v>1489</v>
      </c>
      <c r="O46" s="5">
        <v>42155</v>
      </c>
      <c r="P46" s="8">
        <v>1</v>
      </c>
      <c r="Q46" s="9">
        <v>2</v>
      </c>
      <c r="R46" s="9" t="str">
        <f>IFERROR(VLOOKUP(Tabla2[[#This Row],[CONTRATISTA PRNCIPAL]],Hoja1!$L$5:$M$9,2,FALSE),"CJV")</f>
        <v>CJV</v>
      </c>
      <c r="S46" s="9" t="str">
        <f>IF(Tabla2[[#This Row],[EMPRESA]]=Tabla2[[#This Row],[CONTRATISTA PRNCIPAL]],"Principal","Secundaria")</f>
        <v>Principal</v>
      </c>
      <c r="T46" s="10">
        <f>IFERROR(1/COUNTIF(Tabla2[CONTRATISTA PRNCIPAL],Tabla2[[#This Row],[CONTRATISTA PRNCIPAL]]),0)</f>
        <v>9.0090090090090089E-3</v>
      </c>
      <c r="U46" s="33">
        <f ca="1">IF(((TODAY()-Tabla2[[#This Row],[FECHA NACIMIENTO]])/365)&lt;18,"Corregir", IF(((TODAY()-Tabla2[[#This Row],[FECHA NACIMIENTO]])/365)&gt;80, "Corregir",ROUNDDOWN(((TODAY()-Tabla2[[#This Row],[FECHA NACIMIENTO]])/365),0)))</f>
        <v>63</v>
      </c>
      <c r="V4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 s="34" t="str">
        <f ca="1">+IF(Tabla2[[#This Row],[Edad]]="Corregir","Corregir","Ok")</f>
        <v>Ok</v>
      </c>
      <c r="X46" s="10" t="str">
        <f>+IFERROR(VLOOKUP(Tabla2[[#This Row],[DISTRITO SEGÚN DNI]],Hoja1!$A$2:$B$55,2,FALSE),"No")</f>
        <v>No</v>
      </c>
      <c r="Y46" s="10" t="str">
        <f>IF(OR(LOWER(Tabla2[[#This Row],[GENERO]])="masculino", LOWER(Tabla2[[#This Row],[GENERO]])="femenino"),"OK","Corregir")</f>
        <v>OK</v>
      </c>
      <c r="Z46" s="10" t="str">
        <f>+IF(Tabla2[[#This Row],[Nro. DNI / CE]]="","Corregir",IF(LEN(Tabla2[[#This Row],[Nro. DNI / CE]])&gt;=8,"OK","Corregir"))</f>
        <v>OK</v>
      </c>
      <c r="AA46" s="10">
        <f>COUNTIF(Tabla2[APELLIDOS Y NOMBRES],Tabla2[[#This Row],[APELLIDOS Y NOMBRES]])</f>
        <v>1</v>
      </c>
      <c r="AB46" t="str">
        <f ca="1">+IFERROR(IF(Tabla2[[#This Row],[FECHA CESE/BAJA]]="","No Aplica",IF(AND(MONTH(Tabla2[[#This Row],[FECHA CESE/BAJA]])=MONTH(TODAY()-30),YEAR(Tabla2[[#This Row],[FECHA CESE/BAJA]])=YEAR(TODAY())),MONTH(TODAY()-30)&amp;"-"&amp;YEAR(TODAY()),"Borrar")),"No aplica")</f>
        <v>8-2023</v>
      </c>
      <c r="AC46" t="str">
        <f ca="1">+IFERROR(IF(Tabla2[[#This Row],[FECHA INICIO DE LABORES EN OBRA]]="","No Aplica",IF(AND(MONTH(Tabla2[[#This Row],[FECHA INICIO DE LABORES EN OBRA]])=MONTH(TODAY()-30),YEAR(Tabla2[[#This Row],[FECHA INICIO DE LABORES EN OBRA]])=YEAR(TODAY())),MONTH(TODAY()-30)&amp;"-"&amp;YEAR(TODAY()),"No Aplica")),"No Aplica")</f>
        <v>No Aplica</v>
      </c>
    </row>
    <row r="47" spans="1:29" x14ac:dyDescent="0.25">
      <c r="A47" s="2">
        <v>20100901481</v>
      </c>
      <c r="B47" s="3" t="s">
        <v>9480</v>
      </c>
      <c r="C47" s="3" t="s">
        <v>9480</v>
      </c>
      <c r="D47" s="3" t="s">
        <v>2312</v>
      </c>
      <c r="E47" s="3" t="s">
        <v>2313</v>
      </c>
      <c r="F47" s="36">
        <v>34545</v>
      </c>
      <c r="G47" s="3">
        <v>2</v>
      </c>
      <c r="H47" s="3" t="s">
        <v>2110</v>
      </c>
      <c r="I47" s="3" t="s">
        <v>2301</v>
      </c>
      <c r="J47" s="3" t="s">
        <v>2314</v>
      </c>
      <c r="K47" s="3" t="s">
        <v>32</v>
      </c>
      <c r="L47" s="8" t="s">
        <v>9813</v>
      </c>
      <c r="M47" s="5">
        <v>45139</v>
      </c>
      <c r="N47" s="13" t="s">
        <v>1489</v>
      </c>
      <c r="O47" s="5">
        <v>44954</v>
      </c>
      <c r="P47" s="8">
        <v>1</v>
      </c>
      <c r="Q47" s="9">
        <v>1</v>
      </c>
      <c r="R47" s="9" t="str">
        <f>IFERROR(VLOOKUP(Tabla2[[#This Row],[CONTRATISTA PRNCIPAL]],Hoja1!$L$5:$M$9,2,FALSE),"CJV")</f>
        <v>CJV</v>
      </c>
      <c r="S47" s="9" t="str">
        <f>IF(Tabla2[[#This Row],[EMPRESA]]=Tabla2[[#This Row],[CONTRATISTA PRNCIPAL]],"Principal","Secundaria")</f>
        <v>Principal</v>
      </c>
      <c r="T47" s="10">
        <f>IFERROR(1/COUNTIF(Tabla2[CONTRATISTA PRNCIPAL],Tabla2[[#This Row],[CONTRATISTA PRNCIPAL]]),0)</f>
        <v>9.0090090090090089E-3</v>
      </c>
      <c r="U47" s="33">
        <f ca="1">IF(((TODAY()-Tabla2[[#This Row],[FECHA NACIMIENTO]])/365)&lt;18,"Corregir", IF(((TODAY()-Tabla2[[#This Row],[FECHA NACIMIENTO]])/365)&gt;80, "Corregir",ROUNDDOWN(((TODAY()-Tabla2[[#This Row],[FECHA NACIMIENTO]])/365),0)))</f>
        <v>29</v>
      </c>
      <c r="V4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47" s="34" t="str">
        <f ca="1">+IF(Tabla2[[#This Row],[Edad]]="Corregir","Corregir","Ok")</f>
        <v>Ok</v>
      </c>
      <c r="X47" s="10" t="str">
        <f>+IFERROR(VLOOKUP(Tabla2[[#This Row],[DISTRITO SEGÚN DNI]],Hoja1!$A$2:$B$55,2,FALSE),"No")</f>
        <v>CALLAO</v>
      </c>
      <c r="Y47" s="10" t="str">
        <f>IF(OR(LOWER(Tabla2[[#This Row],[GENERO]])="masculino", LOWER(Tabla2[[#This Row],[GENERO]])="femenino"),"OK","Corregir")</f>
        <v>OK</v>
      </c>
      <c r="Z47" s="10" t="str">
        <f>+IF(Tabla2[[#This Row],[Nro. DNI / CE]]="","Corregir",IF(LEN(Tabla2[[#This Row],[Nro. DNI / CE]])&gt;=8,"OK","Corregir"))</f>
        <v>OK</v>
      </c>
      <c r="AA47" s="10">
        <f>COUNTIF(Tabla2[APELLIDOS Y NOMBRES],Tabla2[[#This Row],[APELLIDOS Y NOMBRES]])</f>
        <v>1</v>
      </c>
      <c r="AB47" t="str">
        <f ca="1">+IFERROR(IF(Tabla2[[#This Row],[FECHA CESE/BAJA]]="","No Aplica",IF(AND(MONTH(Tabla2[[#This Row],[FECHA CESE/BAJA]])=MONTH(TODAY()-30),YEAR(Tabla2[[#This Row],[FECHA CESE/BAJA]])=YEAR(TODAY())),MONTH(TODAY()-30)&amp;"-"&amp;YEAR(TODAY()),"Borrar")),"No aplica")</f>
        <v>8-2023</v>
      </c>
      <c r="AC47" t="str">
        <f ca="1">+IFERROR(IF(Tabla2[[#This Row],[FECHA INICIO DE LABORES EN OBRA]]="","No Aplica",IF(AND(MONTH(Tabla2[[#This Row],[FECHA INICIO DE LABORES EN OBRA]])=MONTH(TODAY()-30),YEAR(Tabla2[[#This Row],[FECHA INICIO DE LABORES EN OBRA]])=YEAR(TODAY())),MONTH(TODAY()-30)&amp;"-"&amp;YEAR(TODAY()),"No Aplica")),"No Aplica")</f>
        <v>No Aplica</v>
      </c>
    </row>
    <row r="48" spans="1:29" x14ac:dyDescent="0.25">
      <c r="A48" s="2">
        <v>20100901481</v>
      </c>
      <c r="B48" s="3" t="s">
        <v>9480</v>
      </c>
      <c r="C48" s="3" t="s">
        <v>9480</v>
      </c>
      <c r="D48" s="3">
        <v>24282135</v>
      </c>
      <c r="E48" s="3" t="s">
        <v>2318</v>
      </c>
      <c r="F48" s="36">
        <v>31093</v>
      </c>
      <c r="G48" s="3">
        <v>2</v>
      </c>
      <c r="H48" s="3" t="s">
        <v>2110</v>
      </c>
      <c r="I48" s="3" t="s">
        <v>2301</v>
      </c>
      <c r="J48" s="3" t="s">
        <v>2319</v>
      </c>
      <c r="K48" s="3" t="s">
        <v>34</v>
      </c>
      <c r="L48" s="8" t="s">
        <v>9813</v>
      </c>
      <c r="M48" s="5">
        <v>45139</v>
      </c>
      <c r="N48" s="13" t="s">
        <v>1489</v>
      </c>
      <c r="O48" s="5">
        <v>41771</v>
      </c>
      <c r="P48" s="8">
        <v>1</v>
      </c>
      <c r="Q48" s="9">
        <v>2</v>
      </c>
      <c r="R48" s="9" t="str">
        <f>IFERROR(VLOOKUP(Tabla2[[#This Row],[CONTRATISTA PRNCIPAL]],Hoja1!$L$5:$M$9,2,FALSE),"CJV")</f>
        <v>CJV</v>
      </c>
      <c r="S48" s="9" t="str">
        <f>IF(Tabla2[[#This Row],[EMPRESA]]=Tabla2[[#This Row],[CONTRATISTA PRNCIPAL]],"Principal","Secundaria")</f>
        <v>Principal</v>
      </c>
      <c r="T48" s="10">
        <f>IFERROR(1/COUNTIF(Tabla2[CONTRATISTA PRNCIPAL],Tabla2[[#This Row],[CONTRATISTA PRNCIPAL]]),0)</f>
        <v>9.0090090090090089E-3</v>
      </c>
      <c r="U48" s="33">
        <f ca="1">IF(((TODAY()-Tabla2[[#This Row],[FECHA NACIMIENTO]])/365)&lt;18,"Corregir", IF(((TODAY()-Tabla2[[#This Row],[FECHA NACIMIENTO]])/365)&gt;80, "Corregir",ROUNDDOWN(((TODAY()-Tabla2[[#This Row],[FECHA NACIMIENTO]])/365),0)))</f>
        <v>38</v>
      </c>
      <c r="V4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48" s="34" t="str">
        <f ca="1">+IF(Tabla2[[#This Row],[Edad]]="Corregir","Corregir","Ok")</f>
        <v>Ok</v>
      </c>
      <c r="X48" s="10" t="str">
        <f>+IFERROR(VLOOKUP(Tabla2[[#This Row],[DISTRITO SEGÚN DNI]],Hoja1!$A$2:$B$55,2,FALSE),"No")</f>
        <v>CALLAO</v>
      </c>
      <c r="Y48" s="10" t="str">
        <f>IF(OR(LOWER(Tabla2[[#This Row],[GENERO]])="masculino", LOWER(Tabla2[[#This Row],[GENERO]])="femenino"),"OK","Corregir")</f>
        <v>OK</v>
      </c>
      <c r="Z48" s="10" t="str">
        <f>+IF(Tabla2[[#This Row],[Nro. DNI / CE]]="","Corregir",IF(LEN(Tabla2[[#This Row],[Nro. DNI / CE]])&gt;=8,"OK","Corregir"))</f>
        <v>OK</v>
      </c>
      <c r="AA48" s="10">
        <f>COUNTIF(Tabla2[APELLIDOS Y NOMBRES],Tabla2[[#This Row],[APELLIDOS Y NOMBRES]])</f>
        <v>1</v>
      </c>
      <c r="AB48" t="str">
        <f ca="1">+IFERROR(IF(Tabla2[[#This Row],[FECHA CESE/BAJA]]="","No Aplica",IF(AND(MONTH(Tabla2[[#This Row],[FECHA CESE/BAJA]])=MONTH(TODAY()-30),YEAR(Tabla2[[#This Row],[FECHA CESE/BAJA]])=YEAR(TODAY())),MONTH(TODAY()-30)&amp;"-"&amp;YEAR(TODAY()),"Borrar")),"No aplica")</f>
        <v>8-2023</v>
      </c>
      <c r="AC48" t="str">
        <f ca="1">+IFERROR(IF(Tabla2[[#This Row],[FECHA INICIO DE LABORES EN OBRA]]="","No Aplica",IF(AND(MONTH(Tabla2[[#This Row],[FECHA INICIO DE LABORES EN OBRA]])=MONTH(TODAY()-30),YEAR(Tabla2[[#This Row],[FECHA INICIO DE LABORES EN OBRA]])=YEAR(TODAY())),MONTH(TODAY()-30)&amp;"-"&amp;YEAR(TODAY()),"No Aplica")),"No Aplica")</f>
        <v>No Aplica</v>
      </c>
    </row>
    <row r="49" spans="1:29" x14ac:dyDescent="0.25">
      <c r="A49" s="2">
        <v>20100901481</v>
      </c>
      <c r="B49" s="3" t="s">
        <v>9480</v>
      </c>
      <c r="C49" s="3" t="s">
        <v>9480</v>
      </c>
      <c r="D49" s="3" t="s">
        <v>9484</v>
      </c>
      <c r="E49" s="3" t="s">
        <v>9485</v>
      </c>
      <c r="F49" s="36">
        <v>25655</v>
      </c>
      <c r="G49" s="3">
        <v>2</v>
      </c>
      <c r="H49" s="3" t="s">
        <v>2110</v>
      </c>
      <c r="I49" s="3" t="s">
        <v>2111</v>
      </c>
      <c r="J49" s="3" t="s">
        <v>9486</v>
      </c>
      <c r="K49" s="3" t="s">
        <v>1219</v>
      </c>
      <c r="L49" s="8" t="s">
        <v>9813</v>
      </c>
      <c r="M49" s="5">
        <v>45139</v>
      </c>
      <c r="N49" s="13" t="s">
        <v>1489</v>
      </c>
      <c r="O49" s="5">
        <v>43187</v>
      </c>
      <c r="P49" s="8">
        <v>1</v>
      </c>
      <c r="Q49" s="9">
        <v>2</v>
      </c>
      <c r="R49" s="9" t="str">
        <f>IFERROR(VLOOKUP(Tabla2[[#This Row],[CONTRATISTA PRNCIPAL]],Hoja1!$L$5:$M$9,2,FALSE),"CJV")</f>
        <v>CJV</v>
      </c>
      <c r="S49" s="9" t="str">
        <f>IF(Tabla2[[#This Row],[EMPRESA]]=Tabla2[[#This Row],[CONTRATISTA PRNCIPAL]],"Principal","Secundaria")</f>
        <v>Principal</v>
      </c>
      <c r="T49" s="10">
        <f>IFERROR(1/COUNTIF(Tabla2[CONTRATISTA PRNCIPAL],Tabla2[[#This Row],[CONTRATISTA PRNCIPAL]]),0)</f>
        <v>9.0090090090090089E-3</v>
      </c>
      <c r="U49" s="33">
        <f ca="1">IF(((TODAY()-Tabla2[[#This Row],[FECHA NACIMIENTO]])/365)&lt;18,"Corregir", IF(((TODAY()-Tabla2[[#This Row],[FECHA NACIMIENTO]])/365)&gt;80, "Corregir",ROUNDDOWN(((TODAY()-Tabla2[[#This Row],[FECHA NACIMIENTO]])/365),0)))</f>
        <v>53</v>
      </c>
      <c r="V4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49" s="34" t="str">
        <f ca="1">+IF(Tabla2[[#This Row],[Edad]]="Corregir","Corregir","Ok")</f>
        <v>Ok</v>
      </c>
      <c r="X49" s="10" t="str">
        <f>+IFERROR(VLOOKUP(Tabla2[[#This Row],[DISTRITO SEGÚN DNI]],Hoja1!$A$2:$B$55,2,FALSE),"No")</f>
        <v>No</v>
      </c>
      <c r="Y49" s="10" t="str">
        <f>IF(OR(LOWER(Tabla2[[#This Row],[GENERO]])="masculino", LOWER(Tabla2[[#This Row],[GENERO]])="femenino"),"OK","Corregir")</f>
        <v>OK</v>
      </c>
      <c r="Z49" s="10" t="str">
        <f>+IF(Tabla2[[#This Row],[Nro. DNI / CE]]="","Corregir",IF(LEN(Tabla2[[#This Row],[Nro. DNI / CE]])&gt;=8,"OK","Corregir"))</f>
        <v>OK</v>
      </c>
      <c r="AA49" s="10">
        <f>COUNTIF(Tabla2[APELLIDOS Y NOMBRES],Tabla2[[#This Row],[APELLIDOS Y NOMBRES]])</f>
        <v>1</v>
      </c>
      <c r="AB49" t="str">
        <f ca="1">+IFERROR(IF(Tabla2[[#This Row],[FECHA CESE/BAJA]]="","No Aplica",IF(AND(MONTH(Tabla2[[#This Row],[FECHA CESE/BAJA]])=MONTH(TODAY()-30),YEAR(Tabla2[[#This Row],[FECHA CESE/BAJA]])=YEAR(TODAY())),MONTH(TODAY()-30)&amp;"-"&amp;YEAR(TODAY()),"Borrar")),"No aplica")</f>
        <v>8-2023</v>
      </c>
      <c r="AC49" t="str">
        <f ca="1">+IFERROR(IF(Tabla2[[#This Row],[FECHA INICIO DE LABORES EN OBRA]]="","No Aplica",IF(AND(MONTH(Tabla2[[#This Row],[FECHA INICIO DE LABORES EN OBRA]])=MONTH(TODAY()-30),YEAR(Tabla2[[#This Row],[FECHA INICIO DE LABORES EN OBRA]])=YEAR(TODAY())),MONTH(TODAY()-30)&amp;"-"&amp;YEAR(TODAY()),"No Aplica")),"No Aplica")</f>
        <v>No Aplica</v>
      </c>
    </row>
    <row r="50" spans="1:29" x14ac:dyDescent="0.25">
      <c r="A50" s="2">
        <v>20600111354</v>
      </c>
      <c r="B50" s="3" t="s">
        <v>43</v>
      </c>
      <c r="C50" s="3" t="s">
        <v>43</v>
      </c>
      <c r="D50" s="3" t="s">
        <v>386</v>
      </c>
      <c r="E50" s="3" t="s">
        <v>387</v>
      </c>
      <c r="F50" s="36">
        <v>32299</v>
      </c>
      <c r="G50" s="3">
        <v>2</v>
      </c>
      <c r="H50" s="3" t="s">
        <v>1476</v>
      </c>
      <c r="I50" s="3" t="s">
        <v>4484</v>
      </c>
      <c r="J50" s="3" t="s">
        <v>5542</v>
      </c>
      <c r="K50" s="3" t="s">
        <v>131</v>
      </c>
      <c r="L50" s="8" t="s">
        <v>9813</v>
      </c>
      <c r="M50" s="5">
        <v>45141</v>
      </c>
      <c r="N50" s="13" t="s">
        <v>1043</v>
      </c>
      <c r="O50" s="5">
        <v>44796</v>
      </c>
      <c r="P50" s="8">
        <v>2</v>
      </c>
      <c r="Q50" s="9">
        <v>4</v>
      </c>
      <c r="R50" s="9" t="str">
        <f>IFERROR(VLOOKUP(Tabla2[[#This Row],[CONTRATISTA PRNCIPAL]],Hoja1!$L$5:$M$9,2,FALSE),"CJV")</f>
        <v>CJV</v>
      </c>
      <c r="S50" s="9" t="str">
        <f>IF(Tabla2[[#This Row],[EMPRESA]]=Tabla2[[#This Row],[CONTRATISTA PRNCIPAL]],"Principal","Secundaria")</f>
        <v>Principal</v>
      </c>
      <c r="T50" s="10">
        <f>IFERROR(1/COUNTIF(Tabla2[CONTRATISTA PRNCIPAL],Tabla2[[#This Row],[CONTRATISTA PRNCIPAL]]),0)</f>
        <v>6.6666666666666671E-3</v>
      </c>
      <c r="U50" s="33">
        <f ca="1">IF(((TODAY()-Tabla2[[#This Row],[FECHA NACIMIENTO]])/365)&lt;18,"Corregir", IF(((TODAY()-Tabla2[[#This Row],[FECHA NACIMIENTO]])/365)&gt;80, "Corregir",ROUNDDOWN(((TODAY()-Tabla2[[#This Row],[FECHA NACIMIENTO]])/365),0)))</f>
        <v>35</v>
      </c>
      <c r="V5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50" s="34" t="str">
        <f ca="1">+IF(Tabla2[[#This Row],[Edad]]="Corregir","Corregir","Ok")</f>
        <v>Ok</v>
      </c>
      <c r="X50" s="10" t="str">
        <f>+IFERROR(VLOOKUP(Tabla2[[#This Row],[DISTRITO SEGÚN DNI]],Hoja1!$A$2:$B$55,2,FALSE),"No")</f>
        <v>BREÑA</v>
      </c>
      <c r="Y50" s="10" t="str">
        <f>IF(OR(LOWER(Tabla2[[#This Row],[GENERO]])="masculino", LOWER(Tabla2[[#This Row],[GENERO]])="femenino"),"OK","Corregir")</f>
        <v>OK</v>
      </c>
      <c r="Z50" s="10" t="str">
        <f>+IF(Tabla2[[#This Row],[Nro. DNI / CE]]="","Corregir",IF(LEN(Tabla2[[#This Row],[Nro. DNI / CE]])&gt;=8,"OK","Corregir"))</f>
        <v>OK</v>
      </c>
      <c r="AA50" s="10">
        <f>COUNTIF(Tabla2[APELLIDOS Y NOMBRES],Tabla2[[#This Row],[APELLIDOS Y NOMBRES]])</f>
        <v>1</v>
      </c>
      <c r="AB50" t="str">
        <f ca="1">+IFERROR(IF(Tabla2[[#This Row],[FECHA CESE/BAJA]]="","No Aplica",IF(AND(MONTH(Tabla2[[#This Row],[FECHA CESE/BAJA]])=MONTH(TODAY()-30),YEAR(Tabla2[[#This Row],[FECHA CESE/BAJA]])=YEAR(TODAY())),MONTH(TODAY()-30)&amp;"-"&amp;YEAR(TODAY()),"Borrar")),"No aplica")</f>
        <v>8-2023</v>
      </c>
      <c r="AC50" t="str">
        <f ca="1">+IFERROR(IF(Tabla2[[#This Row],[FECHA INICIO DE LABORES EN OBRA]]="","No Aplica",IF(AND(MONTH(Tabla2[[#This Row],[FECHA INICIO DE LABORES EN OBRA]])=MONTH(TODAY()-30),YEAR(Tabla2[[#This Row],[FECHA INICIO DE LABORES EN OBRA]])=YEAR(TODAY())),MONTH(TODAY()-30)&amp;"-"&amp;YEAR(TODAY()),"No Aplica")),"No Aplica")</f>
        <v>No Aplica</v>
      </c>
    </row>
    <row r="51" spans="1:29" x14ac:dyDescent="0.25">
      <c r="A51" s="2">
        <v>20600111354</v>
      </c>
      <c r="B51" s="3" t="s">
        <v>43</v>
      </c>
      <c r="C51" s="3" t="s">
        <v>43</v>
      </c>
      <c r="D51" s="3" t="s">
        <v>5669</v>
      </c>
      <c r="E51" s="3" t="s">
        <v>5670</v>
      </c>
      <c r="F51" s="36">
        <v>30492</v>
      </c>
      <c r="G51" s="3">
        <v>2</v>
      </c>
      <c r="H51" s="3" t="s">
        <v>1469</v>
      </c>
      <c r="I51" s="3" t="s">
        <v>8601</v>
      </c>
      <c r="J51" s="3" t="s">
        <v>5671</v>
      </c>
      <c r="K51" s="3" t="s">
        <v>1077</v>
      </c>
      <c r="L51" s="8" t="s">
        <v>9813</v>
      </c>
      <c r="M51" s="5">
        <v>45141</v>
      </c>
      <c r="N51" s="13" t="s">
        <v>1043</v>
      </c>
      <c r="O51" s="5">
        <v>45086</v>
      </c>
      <c r="P51" s="8">
        <v>2</v>
      </c>
      <c r="Q51" s="9">
        <v>4</v>
      </c>
      <c r="R51" s="9" t="str">
        <f>IFERROR(VLOOKUP(Tabla2[[#This Row],[CONTRATISTA PRNCIPAL]],Hoja1!$L$5:$M$9,2,FALSE),"CJV")</f>
        <v>CJV</v>
      </c>
      <c r="S51" s="9" t="str">
        <f>IF(Tabla2[[#This Row],[EMPRESA]]=Tabla2[[#This Row],[CONTRATISTA PRNCIPAL]],"Principal","Secundaria")</f>
        <v>Principal</v>
      </c>
      <c r="T51" s="10">
        <f>IFERROR(1/COUNTIF(Tabla2[CONTRATISTA PRNCIPAL],Tabla2[[#This Row],[CONTRATISTA PRNCIPAL]]),0)</f>
        <v>6.6666666666666671E-3</v>
      </c>
      <c r="U51" s="33">
        <f ca="1">IF(((TODAY()-Tabla2[[#This Row],[FECHA NACIMIENTO]])/365)&lt;18,"Corregir", IF(((TODAY()-Tabla2[[#This Row],[FECHA NACIMIENTO]])/365)&gt;80, "Corregir",ROUNDDOWN(((TODAY()-Tabla2[[#This Row],[FECHA NACIMIENTO]])/365),0)))</f>
        <v>40</v>
      </c>
      <c r="V5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51" s="34" t="str">
        <f ca="1">+IF(Tabla2[[#This Row],[Edad]]="Corregir","Corregir","Ok")</f>
        <v>Ok</v>
      </c>
      <c r="X51" s="10" t="str">
        <f>+IFERROR(VLOOKUP(Tabla2[[#This Row],[DISTRITO SEGÚN DNI]],Hoja1!$A$2:$B$55,2,FALSE),"No")</f>
        <v>No</v>
      </c>
      <c r="Y51" s="10" t="str">
        <f>IF(OR(LOWER(Tabla2[[#This Row],[GENERO]])="masculino", LOWER(Tabla2[[#This Row],[GENERO]])="femenino"),"OK","Corregir")</f>
        <v>OK</v>
      </c>
      <c r="Z51" s="10" t="str">
        <f>+IF(Tabla2[[#This Row],[Nro. DNI / CE]]="","Corregir",IF(LEN(Tabla2[[#This Row],[Nro. DNI / CE]])&gt;=8,"OK","Corregir"))</f>
        <v>OK</v>
      </c>
      <c r="AA51" s="10">
        <f>COUNTIF(Tabla2[APELLIDOS Y NOMBRES],Tabla2[[#This Row],[APELLIDOS Y NOMBRES]])</f>
        <v>1</v>
      </c>
      <c r="AB51" t="str">
        <f ca="1">+IFERROR(IF(Tabla2[[#This Row],[FECHA CESE/BAJA]]="","No Aplica",IF(AND(MONTH(Tabla2[[#This Row],[FECHA CESE/BAJA]])=MONTH(TODAY()-30),YEAR(Tabla2[[#This Row],[FECHA CESE/BAJA]])=YEAR(TODAY())),MONTH(TODAY()-30)&amp;"-"&amp;YEAR(TODAY()),"Borrar")),"No aplica")</f>
        <v>8-2023</v>
      </c>
      <c r="AC51" t="str">
        <f ca="1">+IFERROR(IF(Tabla2[[#This Row],[FECHA INICIO DE LABORES EN OBRA]]="","No Aplica",IF(AND(MONTH(Tabla2[[#This Row],[FECHA INICIO DE LABORES EN OBRA]])=MONTH(TODAY()-30),YEAR(Tabla2[[#This Row],[FECHA INICIO DE LABORES EN OBRA]])=YEAR(TODAY())),MONTH(TODAY()-30)&amp;"-"&amp;YEAR(TODAY()),"No Aplica")),"No Aplica")</f>
        <v>No Aplica</v>
      </c>
    </row>
    <row r="52" spans="1:29" x14ac:dyDescent="0.25">
      <c r="A52" s="2">
        <v>20419278875</v>
      </c>
      <c r="B52" s="3" t="s">
        <v>51</v>
      </c>
      <c r="C52" s="3" t="s">
        <v>51</v>
      </c>
      <c r="D52" s="3" t="s">
        <v>11312</v>
      </c>
      <c r="E52" s="3" t="s">
        <v>11313</v>
      </c>
      <c r="F52" s="36">
        <v>26704</v>
      </c>
      <c r="G52" s="3">
        <v>2</v>
      </c>
      <c r="H52" s="3" t="s">
        <v>1825</v>
      </c>
      <c r="I52" s="3" t="s">
        <v>9405</v>
      </c>
      <c r="J52" s="3" t="s">
        <v>11314</v>
      </c>
      <c r="K52" s="3" t="s">
        <v>1200</v>
      </c>
      <c r="L52" s="8" t="s">
        <v>9813</v>
      </c>
      <c r="M52" s="5">
        <v>45141</v>
      </c>
      <c r="N52" s="13" t="s">
        <v>1043</v>
      </c>
      <c r="O52" s="5">
        <v>45078</v>
      </c>
      <c r="P52" s="8">
        <v>1</v>
      </c>
      <c r="Q52" s="9">
        <v>1</v>
      </c>
      <c r="R52" s="9" t="str">
        <f>IFERROR(VLOOKUP(Tabla2[[#This Row],[CONTRATISTA PRNCIPAL]],Hoja1!$L$5:$M$9,2,FALSE),"CJV")</f>
        <v>CJV</v>
      </c>
      <c r="S52" s="9" t="str">
        <f>IF(Tabla2[[#This Row],[EMPRESA]]=Tabla2[[#This Row],[CONTRATISTA PRNCIPAL]],"Principal","Secundaria")</f>
        <v>Principal</v>
      </c>
      <c r="T52" s="10">
        <f>IFERROR(1/COUNTIF(Tabla2[CONTRATISTA PRNCIPAL],Tabla2[[#This Row],[CONTRATISTA PRNCIPAL]]),0)</f>
        <v>2.5000000000000001E-2</v>
      </c>
      <c r="U52" s="33">
        <f ca="1">IF(((TODAY()-Tabla2[[#This Row],[FECHA NACIMIENTO]])/365)&lt;18,"Corregir", IF(((TODAY()-Tabla2[[#This Row],[FECHA NACIMIENTO]])/365)&gt;80, "Corregir",ROUNDDOWN(((TODAY()-Tabla2[[#This Row],[FECHA NACIMIENTO]])/365),0)))</f>
        <v>50</v>
      </c>
      <c r="V5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52" s="34" t="str">
        <f ca="1">+IF(Tabla2[[#This Row],[Edad]]="Corregir","Corregir","Ok")</f>
        <v>Ok</v>
      </c>
      <c r="X52" s="10" t="str">
        <f>+IFERROR(VLOOKUP(Tabla2[[#This Row],[DISTRITO SEGÚN DNI]],Hoja1!$A$2:$B$55,2,FALSE),"No")</f>
        <v>No</v>
      </c>
      <c r="Y52" s="10" t="str">
        <f>IF(OR(LOWER(Tabla2[[#This Row],[GENERO]])="masculino", LOWER(Tabla2[[#This Row],[GENERO]])="femenino"),"OK","Corregir")</f>
        <v>OK</v>
      </c>
      <c r="Z52" s="10" t="str">
        <f>+IF(Tabla2[[#This Row],[Nro. DNI / CE]]="","Corregir",IF(LEN(Tabla2[[#This Row],[Nro. DNI / CE]])&gt;=8,"OK","Corregir"))</f>
        <v>OK</v>
      </c>
      <c r="AA52" s="10">
        <f>COUNTIF(Tabla2[APELLIDOS Y NOMBRES],Tabla2[[#This Row],[APELLIDOS Y NOMBRES]])</f>
        <v>1</v>
      </c>
      <c r="AB52" t="str">
        <f ca="1">+IFERROR(IF(Tabla2[[#This Row],[FECHA CESE/BAJA]]="","No Aplica",IF(AND(MONTH(Tabla2[[#This Row],[FECHA CESE/BAJA]])=MONTH(TODAY()-30),YEAR(Tabla2[[#This Row],[FECHA CESE/BAJA]])=YEAR(TODAY())),MONTH(TODAY()-30)&amp;"-"&amp;YEAR(TODAY()),"Borrar")),"No aplica")</f>
        <v>8-2023</v>
      </c>
      <c r="AC52" t="str">
        <f ca="1">+IFERROR(IF(Tabla2[[#This Row],[FECHA INICIO DE LABORES EN OBRA]]="","No Aplica",IF(AND(MONTH(Tabla2[[#This Row],[FECHA INICIO DE LABORES EN OBRA]])=MONTH(TODAY()-30),YEAR(Tabla2[[#This Row],[FECHA INICIO DE LABORES EN OBRA]])=YEAR(TODAY())),MONTH(TODAY()-30)&amp;"-"&amp;YEAR(TODAY()),"No Aplica")),"No Aplica")</f>
        <v>No Aplica</v>
      </c>
    </row>
    <row r="53" spans="1:29" x14ac:dyDescent="0.25">
      <c r="A53" s="2">
        <v>20538084761</v>
      </c>
      <c r="B53" s="3" t="s">
        <v>8790</v>
      </c>
      <c r="C53" s="3" t="s">
        <v>8790</v>
      </c>
      <c r="D53" s="3">
        <v>43269883</v>
      </c>
      <c r="E53" s="3" t="s">
        <v>8849</v>
      </c>
      <c r="F53" s="36">
        <v>30443</v>
      </c>
      <c r="G53" s="3">
        <v>2</v>
      </c>
      <c r="H53" s="3" t="s">
        <v>1480</v>
      </c>
      <c r="I53" s="3" t="s">
        <v>8819</v>
      </c>
      <c r="J53" s="3" t="s">
        <v>8850</v>
      </c>
      <c r="K53" s="3" t="s">
        <v>1463</v>
      </c>
      <c r="L53" s="8" t="s">
        <v>9813</v>
      </c>
      <c r="M53" s="5">
        <v>45142</v>
      </c>
      <c r="N53" s="13" t="s">
        <v>1489</v>
      </c>
      <c r="O53" s="5">
        <v>45117</v>
      </c>
      <c r="P53" s="8">
        <v>1</v>
      </c>
      <c r="Q53" s="9">
        <v>4</v>
      </c>
      <c r="R53" s="9" t="str">
        <f>IFERROR(VLOOKUP(Tabla2[[#This Row],[CONTRATISTA PRNCIPAL]],Hoja1!$L$5:$M$9,2,FALSE),"CJV")</f>
        <v>CJV</v>
      </c>
      <c r="S53" s="9" t="str">
        <f>IF(Tabla2[[#This Row],[EMPRESA]]=Tabla2[[#This Row],[CONTRATISTA PRNCIPAL]],"Principal","Secundaria")</f>
        <v>Principal</v>
      </c>
      <c r="T53" s="10">
        <f>IFERROR(1/COUNTIF(Tabla2[CONTRATISTA PRNCIPAL],Tabla2[[#This Row],[CONTRATISTA PRNCIPAL]]),0)</f>
        <v>8.4033613445378148E-3</v>
      </c>
      <c r="U53" s="33">
        <f ca="1">IF(((TODAY()-Tabla2[[#This Row],[FECHA NACIMIENTO]])/365)&lt;18,"Corregir", IF(((TODAY()-Tabla2[[#This Row],[FECHA NACIMIENTO]])/365)&gt;80, "Corregir",ROUNDDOWN(((TODAY()-Tabla2[[#This Row],[FECHA NACIMIENTO]])/365),0)))</f>
        <v>40</v>
      </c>
      <c r="V5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53" s="34" t="str">
        <f ca="1">+IF(Tabla2[[#This Row],[Edad]]="Corregir","Corregir","Ok")</f>
        <v>Ok</v>
      </c>
      <c r="X53" s="10" t="str">
        <f>+IFERROR(VLOOKUP(Tabla2[[#This Row],[DISTRITO SEGÚN DNI]],Hoja1!$A$2:$B$55,2,FALSE),"No")</f>
        <v>No</v>
      </c>
      <c r="Y53" s="10" t="str">
        <f>IF(OR(LOWER(Tabla2[[#This Row],[GENERO]])="masculino", LOWER(Tabla2[[#This Row],[GENERO]])="femenino"),"OK","Corregir")</f>
        <v>OK</v>
      </c>
      <c r="Z53" s="10" t="str">
        <f>+IF(Tabla2[[#This Row],[Nro. DNI / CE]]="","Corregir",IF(LEN(Tabla2[[#This Row],[Nro. DNI / CE]])&gt;=8,"OK","Corregir"))</f>
        <v>OK</v>
      </c>
      <c r="AA53" s="10">
        <f>COUNTIF(Tabla2[APELLIDOS Y NOMBRES],Tabla2[[#This Row],[APELLIDOS Y NOMBRES]])</f>
        <v>1</v>
      </c>
      <c r="AB53" t="str">
        <f ca="1">+IFERROR(IF(Tabla2[[#This Row],[FECHA CESE/BAJA]]="","No Aplica",IF(AND(MONTH(Tabla2[[#This Row],[FECHA CESE/BAJA]])=MONTH(TODAY()-30),YEAR(Tabla2[[#This Row],[FECHA CESE/BAJA]])=YEAR(TODAY())),MONTH(TODAY()-30)&amp;"-"&amp;YEAR(TODAY()),"Borrar")),"No aplica")</f>
        <v>8-2023</v>
      </c>
      <c r="AC53" t="str">
        <f ca="1">+IFERROR(IF(Tabla2[[#This Row],[FECHA INICIO DE LABORES EN OBRA]]="","No Aplica",IF(AND(MONTH(Tabla2[[#This Row],[FECHA INICIO DE LABORES EN OBRA]])=MONTH(TODAY()-30),YEAR(Tabla2[[#This Row],[FECHA INICIO DE LABORES EN OBRA]])=YEAR(TODAY())),MONTH(TODAY()-30)&amp;"-"&amp;YEAR(TODAY()),"No Aplica")),"No Aplica")</f>
        <v>No Aplica</v>
      </c>
    </row>
    <row r="54" spans="1:29" x14ac:dyDescent="0.25">
      <c r="A54" s="2" t="s">
        <v>5034</v>
      </c>
      <c r="B54" s="3" t="s">
        <v>5035</v>
      </c>
      <c r="C54" s="3" t="s">
        <v>19</v>
      </c>
      <c r="D54" s="3" t="s">
        <v>5152</v>
      </c>
      <c r="E54" s="3" t="s">
        <v>5153</v>
      </c>
      <c r="F54" s="36">
        <v>32314</v>
      </c>
      <c r="G54" s="3">
        <v>2</v>
      </c>
      <c r="H54" s="3" t="s">
        <v>5098</v>
      </c>
      <c r="I54" s="3" t="s">
        <v>5023</v>
      </c>
      <c r="J54" s="3" t="s">
        <v>5154</v>
      </c>
      <c r="K54" s="3" t="s">
        <v>1465</v>
      </c>
      <c r="L54" s="8" t="s">
        <v>9813</v>
      </c>
      <c r="M54" s="5">
        <v>45142</v>
      </c>
      <c r="N54" s="13" t="s">
        <v>1489</v>
      </c>
      <c r="O54" s="5">
        <v>45078</v>
      </c>
      <c r="P54" s="8">
        <v>2</v>
      </c>
      <c r="Q54" s="9">
        <v>4</v>
      </c>
      <c r="R54" s="9" t="str">
        <f>IFERROR(VLOOKUP(Tabla2[[#This Row],[CONTRATISTA PRNCIPAL]],Hoja1!$L$5:$M$9,2,FALSE),"CJV")</f>
        <v>CJV</v>
      </c>
      <c r="S54" s="9" t="str">
        <f>IF(Tabla2[[#This Row],[EMPRESA]]=Tabla2[[#This Row],[CONTRATISTA PRNCIPAL]],"Principal","Secundaria")</f>
        <v>Secundaria</v>
      </c>
      <c r="T54" s="10">
        <f>IFERROR(1/COUNTIF(Tabla2[CONTRATISTA PRNCIPAL],Tabla2[[#This Row],[CONTRATISTA PRNCIPAL]]),0)</f>
        <v>6.6666666666666671E-3</v>
      </c>
      <c r="U54" s="33">
        <f ca="1">IF(((TODAY()-Tabla2[[#This Row],[FECHA NACIMIENTO]])/365)&lt;18,"Corregir", IF(((TODAY()-Tabla2[[#This Row],[FECHA NACIMIENTO]])/365)&gt;80, "Corregir",ROUNDDOWN(((TODAY()-Tabla2[[#This Row],[FECHA NACIMIENTO]])/365),0)))</f>
        <v>35</v>
      </c>
      <c r="V5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54" s="34" t="str">
        <f ca="1">+IF(Tabla2[[#This Row],[Edad]]="Corregir","Corregir","Ok")</f>
        <v>Ok</v>
      </c>
      <c r="X54" s="10" t="str">
        <f>+IFERROR(VLOOKUP(Tabla2[[#This Row],[DISTRITO SEGÚN DNI]],Hoja1!$A$2:$B$55,2,FALSE),"No")</f>
        <v>No</v>
      </c>
      <c r="Y54" s="10" t="str">
        <f>IF(OR(LOWER(Tabla2[[#This Row],[GENERO]])="masculino", LOWER(Tabla2[[#This Row],[GENERO]])="femenino"),"OK","Corregir")</f>
        <v>OK</v>
      </c>
      <c r="Z54" s="10" t="str">
        <f>+IF(Tabla2[[#This Row],[Nro. DNI / CE]]="","Corregir",IF(LEN(Tabla2[[#This Row],[Nro. DNI / CE]])&gt;=8,"OK","Corregir"))</f>
        <v>OK</v>
      </c>
      <c r="AA54" s="10">
        <f>COUNTIF(Tabla2[APELLIDOS Y NOMBRES],Tabla2[[#This Row],[APELLIDOS Y NOMBRES]])</f>
        <v>1</v>
      </c>
      <c r="AB54" t="str">
        <f ca="1">+IFERROR(IF(Tabla2[[#This Row],[FECHA CESE/BAJA]]="","No Aplica",IF(AND(MONTH(Tabla2[[#This Row],[FECHA CESE/BAJA]])=MONTH(TODAY()-30),YEAR(Tabla2[[#This Row],[FECHA CESE/BAJA]])=YEAR(TODAY())),MONTH(TODAY()-30)&amp;"-"&amp;YEAR(TODAY()),"Borrar")),"No aplica")</f>
        <v>8-2023</v>
      </c>
      <c r="AC54" t="str">
        <f ca="1">+IFERROR(IF(Tabla2[[#This Row],[FECHA INICIO DE LABORES EN OBRA]]="","No Aplica",IF(AND(MONTH(Tabla2[[#This Row],[FECHA INICIO DE LABORES EN OBRA]])=MONTH(TODAY()-30),YEAR(Tabla2[[#This Row],[FECHA INICIO DE LABORES EN OBRA]])=YEAR(TODAY())),MONTH(TODAY()-30)&amp;"-"&amp;YEAR(TODAY()),"No Aplica")),"No Aplica")</f>
        <v>No Aplica</v>
      </c>
    </row>
    <row r="55" spans="1:29" x14ac:dyDescent="0.25">
      <c r="A55" s="2" t="s">
        <v>2506</v>
      </c>
      <c r="B55" s="3" t="s">
        <v>41</v>
      </c>
      <c r="C55" s="3" t="s">
        <v>41</v>
      </c>
      <c r="D55" s="3" t="s">
        <v>473</v>
      </c>
      <c r="E55" s="3" t="s">
        <v>474</v>
      </c>
      <c r="F55" s="36">
        <v>33440</v>
      </c>
      <c r="G55" s="3">
        <v>1</v>
      </c>
      <c r="H55" s="3" t="s">
        <v>1478</v>
      </c>
      <c r="I55" s="3" t="s">
        <v>2491</v>
      </c>
      <c r="J55" s="3" t="s">
        <v>2760</v>
      </c>
      <c r="K55" s="3" t="s">
        <v>1464</v>
      </c>
      <c r="L55" s="8" t="s">
        <v>9813</v>
      </c>
      <c r="M55" s="5">
        <v>45142</v>
      </c>
      <c r="N55" s="13" t="s">
        <v>1043</v>
      </c>
      <c r="O55" s="5">
        <v>44756</v>
      </c>
      <c r="P55" s="8">
        <v>2</v>
      </c>
      <c r="Q55" s="9">
        <v>2</v>
      </c>
      <c r="R55" s="9" t="str">
        <f>IFERROR(VLOOKUP(Tabla2[[#This Row],[CONTRATISTA PRNCIPAL]],Hoja1!$L$5:$M$9,2,FALSE),"CJV")</f>
        <v>CJV</v>
      </c>
      <c r="S55" s="9" t="str">
        <f>IF(Tabla2[[#This Row],[EMPRESA]]=Tabla2[[#This Row],[CONTRATISTA PRNCIPAL]],"Principal","Secundaria")</f>
        <v>Principal</v>
      </c>
      <c r="T55" s="10">
        <f>IFERROR(1/COUNTIF(Tabla2[CONTRATISTA PRNCIPAL],Tabla2[[#This Row],[CONTRATISTA PRNCIPAL]]),0)</f>
        <v>6.41025641025641E-3</v>
      </c>
      <c r="U55" s="33">
        <f ca="1">IF(((TODAY()-Tabla2[[#This Row],[FECHA NACIMIENTO]])/365)&lt;18,"Corregir", IF(((TODAY()-Tabla2[[#This Row],[FECHA NACIMIENTO]])/365)&gt;80, "Corregir",ROUNDDOWN(((TODAY()-Tabla2[[#This Row],[FECHA NACIMIENTO]])/365),0)))</f>
        <v>32</v>
      </c>
      <c r="V5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55" s="34" t="str">
        <f ca="1">+IF(Tabla2[[#This Row],[Edad]]="Corregir","Corregir","Ok")</f>
        <v>Ok</v>
      </c>
      <c r="X55" s="10" t="str">
        <f>+IFERROR(VLOOKUP(Tabla2[[#This Row],[DISTRITO SEGÚN DNI]],Hoja1!$A$2:$B$55,2,FALSE),"No")</f>
        <v>EL AGUSTINO</v>
      </c>
      <c r="Y55" s="10" t="str">
        <f>IF(OR(LOWER(Tabla2[[#This Row],[GENERO]])="masculino", LOWER(Tabla2[[#This Row],[GENERO]])="femenino"),"OK","Corregir")</f>
        <v>OK</v>
      </c>
      <c r="Z55" s="10" t="str">
        <f>+IF(Tabla2[[#This Row],[Nro. DNI / CE]]="","Corregir",IF(LEN(Tabla2[[#This Row],[Nro. DNI / CE]])&gt;=8,"OK","Corregir"))</f>
        <v>OK</v>
      </c>
      <c r="AA55" s="10">
        <f>COUNTIF(Tabla2[APELLIDOS Y NOMBRES],Tabla2[[#This Row],[APELLIDOS Y NOMBRES]])</f>
        <v>1</v>
      </c>
      <c r="AB55" t="str">
        <f ca="1">+IFERROR(IF(Tabla2[[#This Row],[FECHA CESE/BAJA]]="","No Aplica",IF(AND(MONTH(Tabla2[[#This Row],[FECHA CESE/BAJA]])=MONTH(TODAY()-30),YEAR(Tabla2[[#This Row],[FECHA CESE/BAJA]])=YEAR(TODAY())),MONTH(TODAY()-30)&amp;"-"&amp;YEAR(TODAY()),"Borrar")),"No aplica")</f>
        <v>8-2023</v>
      </c>
      <c r="AC55" t="str">
        <f ca="1">+IFERROR(IF(Tabla2[[#This Row],[FECHA INICIO DE LABORES EN OBRA]]="","No Aplica",IF(AND(MONTH(Tabla2[[#This Row],[FECHA INICIO DE LABORES EN OBRA]])=MONTH(TODAY()-30),YEAR(Tabla2[[#This Row],[FECHA INICIO DE LABORES EN OBRA]])=YEAR(TODAY())),MONTH(TODAY()-30)&amp;"-"&amp;YEAR(TODAY()),"No Aplica")),"No Aplica")</f>
        <v>No Aplica</v>
      </c>
    </row>
    <row r="56" spans="1:29" x14ac:dyDescent="0.25">
      <c r="A56" s="2" t="s">
        <v>2506</v>
      </c>
      <c r="B56" s="3" t="s">
        <v>41</v>
      </c>
      <c r="C56" s="3" t="s">
        <v>41</v>
      </c>
      <c r="D56" s="3" t="s">
        <v>2751</v>
      </c>
      <c r="E56" s="3" t="s">
        <v>2752</v>
      </c>
      <c r="F56" s="36">
        <v>32771</v>
      </c>
      <c r="G56" s="3">
        <v>2</v>
      </c>
      <c r="H56" s="3" t="s">
        <v>1458</v>
      </c>
      <c r="I56" s="3" t="s">
        <v>2491</v>
      </c>
      <c r="J56" s="3" t="s">
        <v>2753</v>
      </c>
      <c r="K56" s="3" t="s">
        <v>1054</v>
      </c>
      <c r="L56" s="8" t="s">
        <v>9813</v>
      </c>
      <c r="M56" s="5">
        <v>45142</v>
      </c>
      <c r="N56" s="13" t="s">
        <v>1484</v>
      </c>
      <c r="O56" s="5">
        <v>44720</v>
      </c>
      <c r="P56" s="8">
        <v>2</v>
      </c>
      <c r="Q56" s="9">
        <v>4</v>
      </c>
      <c r="R56" s="9" t="str">
        <f>IFERROR(VLOOKUP(Tabla2[[#This Row],[CONTRATISTA PRNCIPAL]],Hoja1!$L$5:$M$9,2,FALSE),"CJV")</f>
        <v>CJV</v>
      </c>
      <c r="S56" s="9" t="str">
        <f>IF(Tabla2[[#This Row],[EMPRESA]]=Tabla2[[#This Row],[CONTRATISTA PRNCIPAL]],"Principal","Secundaria")</f>
        <v>Principal</v>
      </c>
      <c r="T56" s="10">
        <f>IFERROR(1/COUNTIF(Tabla2[CONTRATISTA PRNCIPAL],Tabla2[[#This Row],[CONTRATISTA PRNCIPAL]]),0)</f>
        <v>6.41025641025641E-3</v>
      </c>
      <c r="U56" s="33">
        <f ca="1">IF(((TODAY()-Tabla2[[#This Row],[FECHA NACIMIENTO]])/365)&lt;18,"Corregir", IF(((TODAY()-Tabla2[[#This Row],[FECHA NACIMIENTO]])/365)&gt;80, "Corregir",ROUNDDOWN(((TODAY()-Tabla2[[#This Row],[FECHA NACIMIENTO]])/365),0)))</f>
        <v>33</v>
      </c>
      <c r="V5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56" s="34" t="str">
        <f ca="1">+IF(Tabla2[[#This Row],[Edad]]="Corregir","Corregir","Ok")</f>
        <v>Ok</v>
      </c>
      <c r="X56" s="10" t="str">
        <f>+IFERROR(VLOOKUP(Tabla2[[#This Row],[DISTRITO SEGÚN DNI]],Hoja1!$A$2:$B$55,2,FALSE),"No")</f>
        <v>No</v>
      </c>
      <c r="Y56" s="10" t="str">
        <f>IF(OR(LOWER(Tabla2[[#This Row],[GENERO]])="masculino", LOWER(Tabla2[[#This Row],[GENERO]])="femenino"),"OK","Corregir")</f>
        <v>OK</v>
      </c>
      <c r="Z56" s="10" t="str">
        <f>+IF(Tabla2[[#This Row],[Nro. DNI / CE]]="","Corregir",IF(LEN(Tabla2[[#This Row],[Nro. DNI / CE]])&gt;=8,"OK","Corregir"))</f>
        <v>OK</v>
      </c>
      <c r="AA56" s="10">
        <f>COUNTIF(Tabla2[APELLIDOS Y NOMBRES],Tabla2[[#This Row],[APELLIDOS Y NOMBRES]])</f>
        <v>1</v>
      </c>
      <c r="AB56" t="str">
        <f ca="1">+IFERROR(IF(Tabla2[[#This Row],[FECHA CESE/BAJA]]="","No Aplica",IF(AND(MONTH(Tabla2[[#This Row],[FECHA CESE/BAJA]])=MONTH(TODAY()-30),YEAR(Tabla2[[#This Row],[FECHA CESE/BAJA]])=YEAR(TODAY())),MONTH(TODAY()-30)&amp;"-"&amp;YEAR(TODAY()),"Borrar")),"No aplica")</f>
        <v>8-2023</v>
      </c>
      <c r="AC56" t="str">
        <f ca="1">+IFERROR(IF(Tabla2[[#This Row],[FECHA INICIO DE LABORES EN OBRA]]="","No Aplica",IF(AND(MONTH(Tabla2[[#This Row],[FECHA INICIO DE LABORES EN OBRA]])=MONTH(TODAY()-30),YEAR(Tabla2[[#This Row],[FECHA INICIO DE LABORES EN OBRA]])=YEAR(TODAY())),MONTH(TODAY()-30)&amp;"-"&amp;YEAR(TODAY()),"No Aplica")),"No Aplica")</f>
        <v>No Aplica</v>
      </c>
    </row>
    <row r="57" spans="1:29" x14ac:dyDescent="0.25">
      <c r="A57" s="2" t="s">
        <v>3783</v>
      </c>
      <c r="B57" s="3" t="s">
        <v>63</v>
      </c>
      <c r="C57" s="3" t="s">
        <v>63</v>
      </c>
      <c r="D57" s="3" t="s">
        <v>743</v>
      </c>
      <c r="E57" s="3" t="s">
        <v>744</v>
      </c>
      <c r="F57" s="36">
        <v>32370</v>
      </c>
      <c r="G57" s="3">
        <v>2</v>
      </c>
      <c r="H57" s="3" t="s">
        <v>3777</v>
      </c>
      <c r="I57" s="3" t="s">
        <v>3786</v>
      </c>
      <c r="J57" s="3" t="s">
        <v>3860</v>
      </c>
      <c r="K57" s="3" t="s">
        <v>93</v>
      </c>
      <c r="L57" s="8" t="s">
        <v>9813</v>
      </c>
      <c r="M57" s="5">
        <v>45143</v>
      </c>
      <c r="N57" s="13" t="s">
        <v>2456</v>
      </c>
      <c r="O57" s="5">
        <v>45048</v>
      </c>
      <c r="P57" s="8">
        <v>1</v>
      </c>
      <c r="Q57" s="9">
        <v>4</v>
      </c>
      <c r="R57" s="9" t="str">
        <f>IFERROR(VLOOKUP(Tabla2[[#This Row],[CONTRATISTA PRNCIPAL]],Hoja1!$L$5:$M$9,2,FALSE),"CJV")</f>
        <v>CJV</v>
      </c>
      <c r="S57" s="9" t="str">
        <f>IF(Tabla2[[#This Row],[EMPRESA]]=Tabla2[[#This Row],[CONTRATISTA PRNCIPAL]],"Principal","Secundaria")</f>
        <v>Principal</v>
      </c>
      <c r="T57" s="10">
        <f>IFERROR(1/COUNTIF(Tabla2[CONTRATISTA PRNCIPAL],Tabla2[[#This Row],[CONTRATISTA PRNCIPAL]]),0)</f>
        <v>1.2500000000000001E-2</v>
      </c>
      <c r="U57" s="33">
        <f ca="1">IF(((TODAY()-Tabla2[[#This Row],[FECHA NACIMIENTO]])/365)&lt;18,"Corregir", IF(((TODAY()-Tabla2[[#This Row],[FECHA NACIMIENTO]])/365)&gt;80, "Corregir",ROUNDDOWN(((TODAY()-Tabla2[[#This Row],[FECHA NACIMIENTO]])/365),0)))</f>
        <v>35</v>
      </c>
      <c r="V5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57" s="34" t="str">
        <f ca="1">+IF(Tabla2[[#This Row],[Edad]]="Corregir","Corregir","Ok")</f>
        <v>Ok</v>
      </c>
      <c r="X57" s="10" t="str">
        <f>+IFERROR(VLOOKUP(Tabla2[[#This Row],[DISTRITO SEGÚN DNI]],Hoja1!$A$2:$B$55,2,FALSE),"No")</f>
        <v>ATE</v>
      </c>
      <c r="Y57" s="10" t="str">
        <f>IF(OR(LOWER(Tabla2[[#This Row],[GENERO]])="masculino", LOWER(Tabla2[[#This Row],[GENERO]])="femenino"),"OK","Corregir")</f>
        <v>OK</v>
      </c>
      <c r="Z57" s="10" t="str">
        <f>+IF(Tabla2[[#This Row],[Nro. DNI / CE]]="","Corregir",IF(LEN(Tabla2[[#This Row],[Nro. DNI / CE]])&gt;=8,"OK","Corregir"))</f>
        <v>OK</v>
      </c>
      <c r="AA57" s="10">
        <f>COUNTIF(Tabla2[APELLIDOS Y NOMBRES],Tabla2[[#This Row],[APELLIDOS Y NOMBRES]])</f>
        <v>1</v>
      </c>
      <c r="AB57" t="str">
        <f ca="1">+IFERROR(IF(Tabla2[[#This Row],[FECHA CESE/BAJA]]="","No Aplica",IF(AND(MONTH(Tabla2[[#This Row],[FECHA CESE/BAJA]])=MONTH(TODAY()-30),YEAR(Tabla2[[#This Row],[FECHA CESE/BAJA]])=YEAR(TODAY())),MONTH(TODAY()-30)&amp;"-"&amp;YEAR(TODAY()),"Borrar")),"No aplica")</f>
        <v>8-2023</v>
      </c>
      <c r="AC57" t="str">
        <f ca="1">+IFERROR(IF(Tabla2[[#This Row],[FECHA INICIO DE LABORES EN OBRA]]="","No Aplica",IF(AND(MONTH(Tabla2[[#This Row],[FECHA INICIO DE LABORES EN OBRA]])=MONTH(TODAY()-30),YEAR(Tabla2[[#This Row],[FECHA INICIO DE LABORES EN OBRA]])=YEAR(TODAY())),MONTH(TODAY()-30)&amp;"-"&amp;YEAR(TODAY()),"No Aplica")),"No Aplica")</f>
        <v>No Aplica</v>
      </c>
    </row>
    <row r="58" spans="1:29" x14ac:dyDescent="0.25">
      <c r="A58" s="2" t="s">
        <v>3783</v>
      </c>
      <c r="B58" s="3" t="s">
        <v>63</v>
      </c>
      <c r="C58" s="3" t="s">
        <v>63</v>
      </c>
      <c r="D58" s="3" t="s">
        <v>3930</v>
      </c>
      <c r="E58" s="3" t="s">
        <v>3931</v>
      </c>
      <c r="F58" s="36">
        <v>24493</v>
      </c>
      <c r="G58" s="3">
        <v>2</v>
      </c>
      <c r="H58" s="3" t="s">
        <v>3777</v>
      </c>
      <c r="I58" s="3" t="s">
        <v>3786</v>
      </c>
      <c r="J58" s="3" t="s">
        <v>3932</v>
      </c>
      <c r="K58" s="3" t="s">
        <v>1044</v>
      </c>
      <c r="L58" s="8" t="s">
        <v>9813</v>
      </c>
      <c r="M58" s="5">
        <v>45143</v>
      </c>
      <c r="N58" s="13" t="s">
        <v>2456</v>
      </c>
      <c r="O58" s="5">
        <v>44977</v>
      </c>
      <c r="P58" s="8">
        <v>1</v>
      </c>
      <c r="Q58" s="9">
        <v>4</v>
      </c>
      <c r="R58" s="9" t="str">
        <f>IFERROR(VLOOKUP(Tabla2[[#This Row],[CONTRATISTA PRNCIPAL]],Hoja1!$L$5:$M$9,2,FALSE),"CJV")</f>
        <v>CJV</v>
      </c>
      <c r="S58" s="9" t="str">
        <f>IF(Tabla2[[#This Row],[EMPRESA]]=Tabla2[[#This Row],[CONTRATISTA PRNCIPAL]],"Principal","Secundaria")</f>
        <v>Principal</v>
      </c>
      <c r="T58" s="10">
        <f>IFERROR(1/COUNTIF(Tabla2[CONTRATISTA PRNCIPAL],Tabla2[[#This Row],[CONTRATISTA PRNCIPAL]]),0)</f>
        <v>1.2500000000000001E-2</v>
      </c>
      <c r="U58" s="33">
        <f ca="1">IF(((TODAY()-Tabla2[[#This Row],[FECHA NACIMIENTO]])/365)&lt;18,"Corregir", IF(((TODAY()-Tabla2[[#This Row],[FECHA NACIMIENTO]])/365)&gt;80, "Corregir",ROUNDDOWN(((TODAY()-Tabla2[[#This Row],[FECHA NACIMIENTO]])/365),0)))</f>
        <v>56</v>
      </c>
      <c r="V5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58" s="34" t="str">
        <f ca="1">+IF(Tabla2[[#This Row],[Edad]]="Corregir","Corregir","Ok")</f>
        <v>Ok</v>
      </c>
      <c r="X58" s="10" t="str">
        <f>+IFERROR(VLOOKUP(Tabla2[[#This Row],[DISTRITO SEGÚN DNI]],Hoja1!$A$2:$B$55,2,FALSE),"No")</f>
        <v>No</v>
      </c>
      <c r="Y58" s="10" t="str">
        <f>IF(OR(LOWER(Tabla2[[#This Row],[GENERO]])="masculino", LOWER(Tabla2[[#This Row],[GENERO]])="femenino"),"OK","Corregir")</f>
        <v>OK</v>
      </c>
      <c r="Z58" s="10" t="str">
        <f>+IF(Tabla2[[#This Row],[Nro. DNI / CE]]="","Corregir",IF(LEN(Tabla2[[#This Row],[Nro. DNI / CE]])&gt;=8,"OK","Corregir"))</f>
        <v>OK</v>
      </c>
      <c r="AA58" s="10">
        <f>COUNTIF(Tabla2[APELLIDOS Y NOMBRES],Tabla2[[#This Row],[APELLIDOS Y NOMBRES]])</f>
        <v>1</v>
      </c>
      <c r="AB58" t="str">
        <f ca="1">+IFERROR(IF(Tabla2[[#This Row],[FECHA CESE/BAJA]]="","No Aplica",IF(AND(MONTH(Tabla2[[#This Row],[FECHA CESE/BAJA]])=MONTH(TODAY()-30),YEAR(Tabla2[[#This Row],[FECHA CESE/BAJA]])=YEAR(TODAY())),MONTH(TODAY()-30)&amp;"-"&amp;YEAR(TODAY()),"Borrar")),"No aplica")</f>
        <v>8-2023</v>
      </c>
      <c r="AC58" t="str">
        <f ca="1">+IFERROR(IF(Tabla2[[#This Row],[FECHA INICIO DE LABORES EN OBRA]]="","No Aplica",IF(AND(MONTH(Tabla2[[#This Row],[FECHA INICIO DE LABORES EN OBRA]])=MONTH(TODAY()-30),YEAR(Tabla2[[#This Row],[FECHA INICIO DE LABORES EN OBRA]])=YEAR(TODAY())),MONTH(TODAY()-30)&amp;"-"&amp;YEAR(TODAY()),"No Aplica")),"No Aplica")</f>
        <v>No Aplica</v>
      </c>
    </row>
    <row r="59" spans="1:29" x14ac:dyDescent="0.25">
      <c r="A59" s="2" t="s">
        <v>3783</v>
      </c>
      <c r="B59" s="3" t="s">
        <v>63</v>
      </c>
      <c r="C59" s="3" t="s">
        <v>63</v>
      </c>
      <c r="D59" s="3" t="s">
        <v>3933</v>
      </c>
      <c r="E59" s="3" t="s">
        <v>3934</v>
      </c>
      <c r="F59" s="36">
        <v>23540</v>
      </c>
      <c r="G59" s="3">
        <v>2</v>
      </c>
      <c r="H59" s="3" t="s">
        <v>3777</v>
      </c>
      <c r="I59" s="3" t="s">
        <v>3786</v>
      </c>
      <c r="J59" s="3" t="s">
        <v>3935</v>
      </c>
      <c r="K59" s="3" t="s">
        <v>3936</v>
      </c>
      <c r="L59" s="8" t="s">
        <v>9813</v>
      </c>
      <c r="M59" s="5">
        <v>45143</v>
      </c>
      <c r="N59" s="13" t="s">
        <v>2456</v>
      </c>
      <c r="O59" s="5">
        <v>44979</v>
      </c>
      <c r="P59" s="8">
        <v>1</v>
      </c>
      <c r="Q59" s="9">
        <v>4</v>
      </c>
      <c r="R59" s="9" t="str">
        <f>IFERROR(VLOOKUP(Tabla2[[#This Row],[CONTRATISTA PRNCIPAL]],Hoja1!$L$5:$M$9,2,FALSE),"CJV")</f>
        <v>CJV</v>
      </c>
      <c r="S59" s="9" t="str">
        <f>IF(Tabla2[[#This Row],[EMPRESA]]=Tabla2[[#This Row],[CONTRATISTA PRNCIPAL]],"Principal","Secundaria")</f>
        <v>Principal</v>
      </c>
      <c r="T59" s="10">
        <f>IFERROR(1/COUNTIF(Tabla2[CONTRATISTA PRNCIPAL],Tabla2[[#This Row],[CONTRATISTA PRNCIPAL]]),0)</f>
        <v>1.2500000000000001E-2</v>
      </c>
      <c r="U59" s="33">
        <f ca="1">IF(((TODAY()-Tabla2[[#This Row],[FECHA NACIMIENTO]])/365)&lt;18,"Corregir", IF(((TODAY()-Tabla2[[#This Row],[FECHA NACIMIENTO]])/365)&gt;80, "Corregir",ROUNDDOWN(((TODAY()-Tabla2[[#This Row],[FECHA NACIMIENTO]])/365),0)))</f>
        <v>59</v>
      </c>
      <c r="V5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59" s="34" t="str">
        <f ca="1">+IF(Tabla2[[#This Row],[Edad]]="Corregir","Corregir","Ok")</f>
        <v>Ok</v>
      </c>
      <c r="X59" s="10" t="str">
        <f>+IFERROR(VLOOKUP(Tabla2[[#This Row],[DISTRITO SEGÚN DNI]],Hoja1!$A$2:$B$55,2,FALSE),"No")</f>
        <v>No</v>
      </c>
      <c r="Y59" s="10" t="str">
        <f>IF(OR(LOWER(Tabla2[[#This Row],[GENERO]])="masculino", LOWER(Tabla2[[#This Row],[GENERO]])="femenino"),"OK","Corregir")</f>
        <v>OK</v>
      </c>
      <c r="Z59" s="10" t="str">
        <f>+IF(Tabla2[[#This Row],[Nro. DNI / CE]]="","Corregir",IF(LEN(Tabla2[[#This Row],[Nro. DNI / CE]])&gt;=8,"OK","Corregir"))</f>
        <v>OK</v>
      </c>
      <c r="AA59" s="10">
        <f>COUNTIF(Tabla2[APELLIDOS Y NOMBRES],Tabla2[[#This Row],[APELLIDOS Y NOMBRES]])</f>
        <v>1</v>
      </c>
      <c r="AB59" t="str">
        <f ca="1">+IFERROR(IF(Tabla2[[#This Row],[FECHA CESE/BAJA]]="","No Aplica",IF(AND(MONTH(Tabla2[[#This Row],[FECHA CESE/BAJA]])=MONTH(TODAY()-30),YEAR(Tabla2[[#This Row],[FECHA CESE/BAJA]])=YEAR(TODAY())),MONTH(TODAY()-30)&amp;"-"&amp;YEAR(TODAY()),"Borrar")),"No aplica")</f>
        <v>8-2023</v>
      </c>
      <c r="AC59" t="str">
        <f ca="1">+IFERROR(IF(Tabla2[[#This Row],[FECHA INICIO DE LABORES EN OBRA]]="","No Aplica",IF(AND(MONTH(Tabla2[[#This Row],[FECHA INICIO DE LABORES EN OBRA]])=MONTH(TODAY()-30),YEAR(Tabla2[[#This Row],[FECHA INICIO DE LABORES EN OBRA]])=YEAR(TODAY())),MONTH(TODAY()-30)&amp;"-"&amp;YEAR(TODAY()),"No Aplica")),"No Aplica")</f>
        <v>No Aplica</v>
      </c>
    </row>
    <row r="60" spans="1:29" x14ac:dyDescent="0.25">
      <c r="A60" s="2" t="s">
        <v>3783</v>
      </c>
      <c r="B60" s="3" t="s">
        <v>63</v>
      </c>
      <c r="C60" s="3" t="s">
        <v>63</v>
      </c>
      <c r="D60" s="3" t="s">
        <v>3937</v>
      </c>
      <c r="E60" s="3" t="s">
        <v>3938</v>
      </c>
      <c r="F60" s="36">
        <v>30360</v>
      </c>
      <c r="G60" s="3">
        <v>2</v>
      </c>
      <c r="H60" s="3" t="s">
        <v>3777</v>
      </c>
      <c r="I60" s="3" t="s">
        <v>3786</v>
      </c>
      <c r="J60" s="3" t="s">
        <v>3939</v>
      </c>
      <c r="K60" s="3" t="s">
        <v>1164</v>
      </c>
      <c r="L60" s="8" t="s">
        <v>9813</v>
      </c>
      <c r="M60" s="5">
        <v>45143</v>
      </c>
      <c r="N60" s="13" t="s">
        <v>2456</v>
      </c>
      <c r="O60" s="5">
        <v>44984</v>
      </c>
      <c r="P60" s="8">
        <v>1</v>
      </c>
      <c r="Q60" s="9">
        <v>4</v>
      </c>
      <c r="R60" s="9" t="str">
        <f>IFERROR(VLOOKUP(Tabla2[[#This Row],[CONTRATISTA PRNCIPAL]],Hoja1!$L$5:$M$9,2,FALSE),"CJV")</f>
        <v>CJV</v>
      </c>
      <c r="S60" s="9" t="str">
        <f>IF(Tabla2[[#This Row],[EMPRESA]]=Tabla2[[#This Row],[CONTRATISTA PRNCIPAL]],"Principal","Secundaria")</f>
        <v>Principal</v>
      </c>
      <c r="T60" s="10">
        <f>IFERROR(1/COUNTIF(Tabla2[CONTRATISTA PRNCIPAL],Tabla2[[#This Row],[CONTRATISTA PRNCIPAL]]),0)</f>
        <v>1.2500000000000001E-2</v>
      </c>
      <c r="U60" s="33">
        <f ca="1">IF(((TODAY()-Tabla2[[#This Row],[FECHA NACIMIENTO]])/365)&lt;18,"Corregir", IF(((TODAY()-Tabla2[[#This Row],[FECHA NACIMIENTO]])/365)&gt;80, "Corregir",ROUNDDOWN(((TODAY()-Tabla2[[#This Row],[FECHA NACIMIENTO]])/365),0)))</f>
        <v>40</v>
      </c>
      <c r="V6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60" s="34" t="str">
        <f ca="1">+IF(Tabla2[[#This Row],[Edad]]="Corregir","Corregir","Ok")</f>
        <v>Ok</v>
      </c>
      <c r="X60" s="10" t="str">
        <f>+IFERROR(VLOOKUP(Tabla2[[#This Row],[DISTRITO SEGÚN DNI]],Hoja1!$A$2:$B$55,2,FALSE),"No")</f>
        <v>No</v>
      </c>
      <c r="Y60" s="10" t="str">
        <f>IF(OR(LOWER(Tabla2[[#This Row],[GENERO]])="masculino", LOWER(Tabla2[[#This Row],[GENERO]])="femenino"),"OK","Corregir")</f>
        <v>OK</v>
      </c>
      <c r="Z60" s="10" t="str">
        <f>+IF(Tabla2[[#This Row],[Nro. DNI / CE]]="","Corregir",IF(LEN(Tabla2[[#This Row],[Nro. DNI / CE]])&gt;=8,"OK","Corregir"))</f>
        <v>OK</v>
      </c>
      <c r="AA60" s="10">
        <f>COUNTIF(Tabla2[APELLIDOS Y NOMBRES],Tabla2[[#This Row],[APELLIDOS Y NOMBRES]])</f>
        <v>1</v>
      </c>
      <c r="AB60" t="str">
        <f ca="1">+IFERROR(IF(Tabla2[[#This Row],[FECHA CESE/BAJA]]="","No Aplica",IF(AND(MONTH(Tabla2[[#This Row],[FECHA CESE/BAJA]])=MONTH(TODAY()-30),YEAR(Tabla2[[#This Row],[FECHA CESE/BAJA]])=YEAR(TODAY())),MONTH(TODAY()-30)&amp;"-"&amp;YEAR(TODAY()),"Borrar")),"No aplica")</f>
        <v>8-2023</v>
      </c>
      <c r="AC60" t="str">
        <f ca="1">+IFERROR(IF(Tabla2[[#This Row],[FECHA INICIO DE LABORES EN OBRA]]="","No Aplica",IF(AND(MONTH(Tabla2[[#This Row],[FECHA INICIO DE LABORES EN OBRA]])=MONTH(TODAY()-30),YEAR(Tabla2[[#This Row],[FECHA INICIO DE LABORES EN OBRA]])=YEAR(TODAY())),MONTH(TODAY()-30)&amp;"-"&amp;YEAR(TODAY()),"No Aplica")),"No Aplica")</f>
        <v>No Aplica</v>
      </c>
    </row>
    <row r="61" spans="1:29" x14ac:dyDescent="0.25">
      <c r="A61" s="2">
        <v>20600172531</v>
      </c>
      <c r="B61" s="3" t="s">
        <v>38</v>
      </c>
      <c r="C61" s="3" t="s">
        <v>38</v>
      </c>
      <c r="D61" s="3" t="s">
        <v>437</v>
      </c>
      <c r="E61" s="3" t="s">
        <v>438</v>
      </c>
      <c r="F61" s="36">
        <v>25317</v>
      </c>
      <c r="G61" s="3">
        <v>2</v>
      </c>
      <c r="H61" s="3" t="s">
        <v>1476</v>
      </c>
      <c r="I61" s="3" t="s">
        <v>9279</v>
      </c>
      <c r="J61" s="3" t="s">
        <v>4294</v>
      </c>
      <c r="K61" s="3" t="s">
        <v>93</v>
      </c>
      <c r="L61" s="8" t="s">
        <v>9813</v>
      </c>
      <c r="M61" s="5">
        <v>45143</v>
      </c>
      <c r="N61" s="13" t="s">
        <v>2456</v>
      </c>
      <c r="O61" s="5">
        <v>45068</v>
      </c>
      <c r="P61" s="8">
        <v>2</v>
      </c>
      <c r="Q61" s="9">
        <v>4</v>
      </c>
      <c r="R61" s="9" t="str">
        <f>IFERROR(VLOOKUP(Tabla2[[#This Row],[CONTRATISTA PRNCIPAL]],Hoja1!$L$5:$M$9,2,FALSE),"CJV")</f>
        <v>CJV</v>
      </c>
      <c r="S61" s="9" t="str">
        <f>IF(Tabla2[[#This Row],[EMPRESA]]=Tabla2[[#This Row],[CONTRATISTA PRNCIPAL]],"Principal","Secundaria")</f>
        <v>Principal</v>
      </c>
      <c r="T61" s="10">
        <f>IFERROR(1/COUNTIF(Tabla2[CONTRATISTA PRNCIPAL],Tabla2[[#This Row],[CONTRATISTA PRNCIPAL]]),0)</f>
        <v>1.282051282051282E-2</v>
      </c>
      <c r="U61" s="33">
        <f ca="1">IF(((TODAY()-Tabla2[[#This Row],[FECHA NACIMIENTO]])/365)&lt;18,"Corregir", IF(((TODAY()-Tabla2[[#This Row],[FECHA NACIMIENTO]])/365)&gt;80, "Corregir",ROUNDDOWN(((TODAY()-Tabla2[[#This Row],[FECHA NACIMIENTO]])/365),0)))</f>
        <v>54</v>
      </c>
      <c r="V6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61" s="34" t="str">
        <f ca="1">+IF(Tabla2[[#This Row],[Edad]]="Corregir","Corregir","Ok")</f>
        <v>Ok</v>
      </c>
      <c r="X61" s="10" t="str">
        <f>+IFERROR(VLOOKUP(Tabla2[[#This Row],[DISTRITO SEGÚN DNI]],Hoja1!$A$2:$B$55,2,FALSE),"No")</f>
        <v>ATE</v>
      </c>
      <c r="Y61" s="10" t="str">
        <f>IF(OR(LOWER(Tabla2[[#This Row],[GENERO]])="masculino", LOWER(Tabla2[[#This Row],[GENERO]])="femenino"),"OK","Corregir")</f>
        <v>OK</v>
      </c>
      <c r="Z61" s="10" t="str">
        <f>+IF(Tabla2[[#This Row],[Nro. DNI / CE]]="","Corregir",IF(LEN(Tabla2[[#This Row],[Nro. DNI / CE]])&gt;=8,"OK","Corregir"))</f>
        <v>OK</v>
      </c>
      <c r="AA61" s="10">
        <f>COUNTIF(Tabla2[APELLIDOS Y NOMBRES],Tabla2[[#This Row],[APELLIDOS Y NOMBRES]])</f>
        <v>1</v>
      </c>
      <c r="AB61" t="str">
        <f ca="1">+IFERROR(IF(Tabla2[[#This Row],[FECHA CESE/BAJA]]="","No Aplica",IF(AND(MONTH(Tabla2[[#This Row],[FECHA CESE/BAJA]])=MONTH(TODAY()-30),YEAR(Tabla2[[#This Row],[FECHA CESE/BAJA]])=YEAR(TODAY())),MONTH(TODAY()-30)&amp;"-"&amp;YEAR(TODAY()),"Borrar")),"No aplica")</f>
        <v>8-2023</v>
      </c>
      <c r="AC61" t="str">
        <f ca="1">+IFERROR(IF(Tabla2[[#This Row],[FECHA INICIO DE LABORES EN OBRA]]="","No Aplica",IF(AND(MONTH(Tabla2[[#This Row],[FECHA INICIO DE LABORES EN OBRA]])=MONTH(TODAY()-30),YEAR(Tabla2[[#This Row],[FECHA INICIO DE LABORES EN OBRA]])=YEAR(TODAY())),MONTH(TODAY()-30)&amp;"-"&amp;YEAR(TODAY()),"No Aplica")),"No Aplica")</f>
        <v>No Aplica</v>
      </c>
    </row>
    <row r="62" spans="1:29" x14ac:dyDescent="0.25">
      <c r="A62" s="2" t="s">
        <v>7160</v>
      </c>
      <c r="B62" s="3" t="s">
        <v>7161</v>
      </c>
      <c r="C62" s="3" t="s">
        <v>7161</v>
      </c>
      <c r="D62" s="3" t="s">
        <v>8174</v>
      </c>
      <c r="E62" s="3" t="s">
        <v>8175</v>
      </c>
      <c r="F62" s="36">
        <v>35938</v>
      </c>
      <c r="G62" s="3">
        <v>2</v>
      </c>
      <c r="H62" s="3" t="s">
        <v>1406</v>
      </c>
      <c r="I62" s="3" t="s">
        <v>7415</v>
      </c>
      <c r="J62" s="3" t="s">
        <v>8176</v>
      </c>
      <c r="K62" s="3" t="s">
        <v>3073</v>
      </c>
      <c r="L62" s="8" t="s">
        <v>9813</v>
      </c>
      <c r="M62" s="5">
        <v>45143</v>
      </c>
      <c r="N62" s="13" t="s">
        <v>1489</v>
      </c>
      <c r="O62" s="5">
        <v>44986</v>
      </c>
      <c r="P62" s="8">
        <v>1</v>
      </c>
      <c r="Q62" s="9">
        <v>4</v>
      </c>
      <c r="R62" s="9" t="str">
        <f>IFERROR(VLOOKUP(Tabla2[[#This Row],[CONTRATISTA PRNCIPAL]],Hoja1!$L$5:$M$9,2,FALSE),"CJV")</f>
        <v>CJV</v>
      </c>
      <c r="S62" s="9" t="str">
        <f>IF(Tabla2[[#This Row],[EMPRESA]]=Tabla2[[#This Row],[CONTRATISTA PRNCIPAL]],"Principal","Secundaria")</f>
        <v>Principal</v>
      </c>
      <c r="T62" s="10">
        <f>IFERROR(1/COUNTIF(Tabla2[CONTRATISTA PRNCIPAL],Tabla2[[#This Row],[CONTRATISTA PRNCIPAL]]),0)</f>
        <v>3.9215686274509803E-3</v>
      </c>
      <c r="U62" s="33">
        <f ca="1">IF(((TODAY()-Tabla2[[#This Row],[FECHA NACIMIENTO]])/365)&lt;18,"Corregir", IF(((TODAY()-Tabla2[[#This Row],[FECHA NACIMIENTO]])/365)&gt;80, "Corregir",ROUNDDOWN(((TODAY()-Tabla2[[#This Row],[FECHA NACIMIENTO]])/365),0)))</f>
        <v>25</v>
      </c>
      <c r="V6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62" s="34" t="str">
        <f ca="1">+IF(Tabla2[[#This Row],[Edad]]="Corregir","Corregir","Ok")</f>
        <v>Ok</v>
      </c>
      <c r="X62" s="10" t="str">
        <f>+IFERROR(VLOOKUP(Tabla2[[#This Row],[DISTRITO SEGÚN DNI]],Hoja1!$A$2:$B$55,2,FALSE),"No")</f>
        <v>No</v>
      </c>
      <c r="Y62" s="10" t="str">
        <f>IF(OR(LOWER(Tabla2[[#This Row],[GENERO]])="masculino", LOWER(Tabla2[[#This Row],[GENERO]])="femenino"),"OK","Corregir")</f>
        <v>OK</v>
      </c>
      <c r="Z62" s="10" t="str">
        <f>+IF(Tabla2[[#This Row],[Nro. DNI / CE]]="","Corregir",IF(LEN(Tabla2[[#This Row],[Nro. DNI / CE]])&gt;=8,"OK","Corregir"))</f>
        <v>OK</v>
      </c>
      <c r="AA62" s="10">
        <f>COUNTIF(Tabla2[APELLIDOS Y NOMBRES],Tabla2[[#This Row],[APELLIDOS Y NOMBRES]])</f>
        <v>1</v>
      </c>
      <c r="AB62" t="str">
        <f ca="1">+IFERROR(IF(Tabla2[[#This Row],[FECHA CESE/BAJA]]="","No Aplica",IF(AND(MONTH(Tabla2[[#This Row],[FECHA CESE/BAJA]])=MONTH(TODAY()-30),YEAR(Tabla2[[#This Row],[FECHA CESE/BAJA]])=YEAR(TODAY())),MONTH(TODAY()-30)&amp;"-"&amp;YEAR(TODAY()),"Borrar")),"No aplica")</f>
        <v>8-2023</v>
      </c>
      <c r="AC62" t="str">
        <f ca="1">+IFERROR(IF(Tabla2[[#This Row],[FECHA INICIO DE LABORES EN OBRA]]="","No Aplica",IF(AND(MONTH(Tabla2[[#This Row],[FECHA INICIO DE LABORES EN OBRA]])=MONTH(TODAY()-30),YEAR(Tabla2[[#This Row],[FECHA INICIO DE LABORES EN OBRA]])=YEAR(TODAY())),MONTH(TODAY()-30)&amp;"-"&amp;YEAR(TODAY()),"No Aplica")),"No Aplica")</f>
        <v>No Aplica</v>
      </c>
    </row>
    <row r="63" spans="1:29" x14ac:dyDescent="0.25">
      <c r="A63" s="2">
        <v>20419278875</v>
      </c>
      <c r="B63" s="3" t="s">
        <v>51</v>
      </c>
      <c r="C63" s="3" t="s">
        <v>51</v>
      </c>
      <c r="D63" s="3">
        <v>25800784</v>
      </c>
      <c r="E63" s="3" t="s">
        <v>785</v>
      </c>
      <c r="F63" s="36">
        <v>25325</v>
      </c>
      <c r="G63" s="3">
        <v>2</v>
      </c>
      <c r="H63" s="3" t="s">
        <v>1825</v>
      </c>
      <c r="I63" s="3" t="s">
        <v>9405</v>
      </c>
      <c r="J63" s="3" t="s">
        <v>9412</v>
      </c>
      <c r="K63" s="3" t="s">
        <v>34</v>
      </c>
      <c r="L63" s="8" t="s">
        <v>9813</v>
      </c>
      <c r="M63" s="5">
        <v>45143</v>
      </c>
      <c r="N63" s="13" t="s">
        <v>1043</v>
      </c>
      <c r="O63" s="5">
        <v>44872</v>
      </c>
      <c r="P63" s="8">
        <v>1</v>
      </c>
      <c r="Q63" s="9">
        <v>1</v>
      </c>
      <c r="R63" s="9" t="str">
        <f>IFERROR(VLOOKUP(Tabla2[[#This Row],[CONTRATISTA PRNCIPAL]],Hoja1!$L$5:$M$9,2,FALSE),"CJV")</f>
        <v>CJV</v>
      </c>
      <c r="S63" s="9" t="str">
        <f>IF(Tabla2[[#This Row],[EMPRESA]]=Tabla2[[#This Row],[CONTRATISTA PRNCIPAL]],"Principal","Secundaria")</f>
        <v>Principal</v>
      </c>
      <c r="T63" s="10">
        <f>IFERROR(1/COUNTIF(Tabla2[CONTRATISTA PRNCIPAL],Tabla2[[#This Row],[CONTRATISTA PRNCIPAL]]),0)</f>
        <v>2.5000000000000001E-2</v>
      </c>
      <c r="U63" s="33">
        <f ca="1">IF(((TODAY()-Tabla2[[#This Row],[FECHA NACIMIENTO]])/365)&lt;18,"Corregir", IF(((TODAY()-Tabla2[[#This Row],[FECHA NACIMIENTO]])/365)&gt;80, "Corregir",ROUNDDOWN(((TODAY()-Tabla2[[#This Row],[FECHA NACIMIENTO]])/365),0)))</f>
        <v>54</v>
      </c>
      <c r="V6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63" s="34" t="str">
        <f ca="1">+IF(Tabla2[[#This Row],[Edad]]="Corregir","Corregir","Ok")</f>
        <v>Ok</v>
      </c>
      <c r="X63" s="10" t="str">
        <f>+IFERROR(VLOOKUP(Tabla2[[#This Row],[DISTRITO SEGÚN DNI]],Hoja1!$A$2:$B$55,2,FALSE),"No")</f>
        <v>CALLAO</v>
      </c>
      <c r="Y63" s="10" t="str">
        <f>IF(OR(LOWER(Tabla2[[#This Row],[GENERO]])="masculino", LOWER(Tabla2[[#This Row],[GENERO]])="femenino"),"OK","Corregir")</f>
        <v>OK</v>
      </c>
      <c r="Z63" s="10" t="str">
        <f>+IF(Tabla2[[#This Row],[Nro. DNI / CE]]="","Corregir",IF(LEN(Tabla2[[#This Row],[Nro. DNI / CE]])&gt;=8,"OK","Corregir"))</f>
        <v>OK</v>
      </c>
      <c r="AA63" s="10">
        <f>COUNTIF(Tabla2[APELLIDOS Y NOMBRES],Tabla2[[#This Row],[APELLIDOS Y NOMBRES]])</f>
        <v>1</v>
      </c>
      <c r="AB63" t="str">
        <f ca="1">+IFERROR(IF(Tabla2[[#This Row],[FECHA CESE/BAJA]]="","No Aplica",IF(AND(MONTH(Tabla2[[#This Row],[FECHA CESE/BAJA]])=MONTH(TODAY()-30),YEAR(Tabla2[[#This Row],[FECHA CESE/BAJA]])=YEAR(TODAY())),MONTH(TODAY()-30)&amp;"-"&amp;YEAR(TODAY()),"Borrar")),"No aplica")</f>
        <v>8-2023</v>
      </c>
      <c r="AC63" t="str">
        <f ca="1">+IFERROR(IF(Tabla2[[#This Row],[FECHA INICIO DE LABORES EN OBRA]]="","No Aplica",IF(AND(MONTH(Tabla2[[#This Row],[FECHA INICIO DE LABORES EN OBRA]])=MONTH(TODAY()-30),YEAR(Tabla2[[#This Row],[FECHA INICIO DE LABORES EN OBRA]])=YEAR(TODAY())),MONTH(TODAY()-30)&amp;"-"&amp;YEAR(TODAY()),"No Aplica")),"No Aplica")</f>
        <v>No Aplica</v>
      </c>
    </row>
    <row r="64" spans="1:29" x14ac:dyDescent="0.25">
      <c r="A64" s="2" t="s">
        <v>11418</v>
      </c>
      <c r="B64" s="3" t="s">
        <v>11419</v>
      </c>
      <c r="C64" s="3" t="s">
        <v>11419</v>
      </c>
      <c r="D64" s="3">
        <v>42748978</v>
      </c>
      <c r="E64" s="3" t="s">
        <v>11542</v>
      </c>
      <c r="F64" s="36" t="s">
        <v>11543</v>
      </c>
      <c r="G64" s="3">
        <v>2</v>
      </c>
      <c r="H64" s="3" t="s">
        <v>5006</v>
      </c>
      <c r="I64" s="3" t="s">
        <v>11432</v>
      </c>
      <c r="J64" s="3" t="s">
        <v>11544</v>
      </c>
      <c r="K64" s="3" t="s">
        <v>1063</v>
      </c>
      <c r="L64" s="8" t="s">
        <v>9813</v>
      </c>
      <c r="M64" s="5">
        <v>45143</v>
      </c>
      <c r="N64" s="13" t="s">
        <v>1043</v>
      </c>
      <c r="O64" s="5">
        <v>45103</v>
      </c>
      <c r="P64" s="8">
        <v>1</v>
      </c>
      <c r="Q64" s="9">
        <v>4</v>
      </c>
      <c r="R64" s="9" t="str">
        <f>IFERROR(VLOOKUP(Tabla2[[#This Row],[CONTRATISTA PRNCIPAL]],Hoja1!$L$5:$M$9,2,FALSE),"CJV")</f>
        <v>CJV</v>
      </c>
      <c r="S64" s="9" t="str">
        <f>IF(Tabla2[[#This Row],[EMPRESA]]=Tabla2[[#This Row],[CONTRATISTA PRNCIPAL]],"Principal","Secundaria")</f>
        <v>Principal</v>
      </c>
      <c r="T64" s="10">
        <f>IFERROR(1/COUNTIF(Tabla2[CONTRATISTA PRNCIPAL],Tabla2[[#This Row],[CONTRATISTA PRNCIPAL]]),0)</f>
        <v>0.02</v>
      </c>
      <c r="U64" s="33">
        <f ca="1">IF(((TODAY()-Tabla2[[#This Row],[FECHA NACIMIENTO]])/365)&lt;18,"Corregir", IF(((TODAY()-Tabla2[[#This Row],[FECHA NACIMIENTO]])/365)&gt;80, "Corregir",ROUNDDOWN(((TODAY()-Tabla2[[#This Row],[FECHA NACIMIENTO]])/365),0)))</f>
        <v>38</v>
      </c>
      <c r="V6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64" s="34" t="str">
        <f ca="1">+IF(Tabla2[[#This Row],[Edad]]="Corregir","Corregir","Ok")</f>
        <v>Ok</v>
      </c>
      <c r="X64" s="10" t="str">
        <f>+IFERROR(VLOOKUP(Tabla2[[#This Row],[DISTRITO SEGÚN DNI]],Hoja1!$A$2:$B$55,2,FALSE),"No")</f>
        <v>No</v>
      </c>
      <c r="Y64" s="10" t="str">
        <f>IF(OR(LOWER(Tabla2[[#This Row],[GENERO]])="masculino", LOWER(Tabla2[[#This Row],[GENERO]])="femenino"),"OK","Corregir")</f>
        <v>OK</v>
      </c>
      <c r="Z64" s="10" t="str">
        <f>+IF(Tabla2[[#This Row],[Nro. DNI / CE]]="","Corregir",IF(LEN(Tabla2[[#This Row],[Nro. DNI / CE]])&gt;=8,"OK","Corregir"))</f>
        <v>OK</v>
      </c>
      <c r="AA64" s="10">
        <f>COUNTIF(Tabla2[APELLIDOS Y NOMBRES],Tabla2[[#This Row],[APELLIDOS Y NOMBRES]])</f>
        <v>1</v>
      </c>
      <c r="AB64" t="str">
        <f ca="1">+IFERROR(IF(Tabla2[[#This Row],[FECHA CESE/BAJA]]="","No Aplica",IF(AND(MONTH(Tabla2[[#This Row],[FECHA CESE/BAJA]])=MONTH(TODAY()-30),YEAR(Tabla2[[#This Row],[FECHA CESE/BAJA]])=YEAR(TODAY())),MONTH(TODAY()-30)&amp;"-"&amp;YEAR(TODAY()),"Borrar")),"No aplica")</f>
        <v>8-2023</v>
      </c>
      <c r="AC64" t="str">
        <f ca="1">+IFERROR(IF(Tabla2[[#This Row],[FECHA INICIO DE LABORES EN OBRA]]="","No Aplica",IF(AND(MONTH(Tabla2[[#This Row],[FECHA INICIO DE LABORES EN OBRA]])=MONTH(TODAY()-30),YEAR(Tabla2[[#This Row],[FECHA INICIO DE LABORES EN OBRA]])=YEAR(TODAY())),MONTH(TODAY()-30)&amp;"-"&amp;YEAR(TODAY()),"No Aplica")),"No Aplica")</f>
        <v>No Aplica</v>
      </c>
    </row>
    <row r="65" spans="1:29" x14ac:dyDescent="0.25">
      <c r="A65" s="2">
        <v>20506662711</v>
      </c>
      <c r="B65" s="3" t="s">
        <v>62</v>
      </c>
      <c r="C65" s="3" t="s">
        <v>62</v>
      </c>
      <c r="D65" s="3" t="s">
        <v>9523</v>
      </c>
      <c r="E65" s="3" t="s">
        <v>9524</v>
      </c>
      <c r="F65" s="36">
        <v>27628</v>
      </c>
      <c r="G65" s="3">
        <v>2</v>
      </c>
      <c r="H65" s="3" t="s">
        <v>1825</v>
      </c>
      <c r="I65" s="3" t="s">
        <v>9525</v>
      </c>
      <c r="J65" s="3" t="s">
        <v>9526</v>
      </c>
      <c r="K65" s="3" t="s">
        <v>1063</v>
      </c>
      <c r="L65" s="8" t="s">
        <v>9813</v>
      </c>
      <c r="M65" s="5">
        <v>45143</v>
      </c>
      <c r="N65" s="13" t="s">
        <v>1043</v>
      </c>
      <c r="O65" s="5">
        <v>45121</v>
      </c>
      <c r="P65" s="8">
        <v>2</v>
      </c>
      <c r="Q65" s="9">
        <v>4</v>
      </c>
      <c r="R65" s="9" t="str">
        <f>IFERROR(VLOOKUP(Tabla2[[#This Row],[CONTRATISTA PRNCIPAL]],Hoja1!$L$5:$M$9,2,FALSE),"CJV")</f>
        <v>CJV</v>
      </c>
      <c r="S65" s="9" t="str">
        <f>IF(Tabla2[[#This Row],[EMPRESA]]=Tabla2[[#This Row],[CONTRATISTA PRNCIPAL]],"Principal","Secundaria")</f>
        <v>Principal</v>
      </c>
      <c r="T65" s="10">
        <f>IFERROR(1/COUNTIF(Tabla2[CONTRATISTA PRNCIPAL],Tabla2[[#This Row],[CONTRATISTA PRNCIPAL]]),0)</f>
        <v>2.8571428571428571E-2</v>
      </c>
      <c r="U65" s="33">
        <f ca="1">IF(((TODAY()-Tabla2[[#This Row],[FECHA NACIMIENTO]])/365)&lt;18,"Corregir", IF(((TODAY()-Tabla2[[#This Row],[FECHA NACIMIENTO]])/365)&gt;80, "Corregir",ROUNDDOWN(((TODAY()-Tabla2[[#This Row],[FECHA NACIMIENTO]])/365),0)))</f>
        <v>48</v>
      </c>
      <c r="V6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65" s="34" t="str">
        <f ca="1">+IF(Tabla2[[#This Row],[Edad]]="Corregir","Corregir","Ok")</f>
        <v>Ok</v>
      </c>
      <c r="X65" s="10" t="str">
        <f>+IFERROR(VLOOKUP(Tabla2[[#This Row],[DISTRITO SEGÚN DNI]],Hoja1!$A$2:$B$55,2,FALSE),"No")</f>
        <v>No</v>
      </c>
      <c r="Y65" s="10" t="str">
        <f>IF(OR(LOWER(Tabla2[[#This Row],[GENERO]])="masculino", LOWER(Tabla2[[#This Row],[GENERO]])="femenino"),"OK","Corregir")</f>
        <v>OK</v>
      </c>
      <c r="Z65" s="10" t="str">
        <f>+IF(Tabla2[[#This Row],[Nro. DNI / CE]]="","Corregir",IF(LEN(Tabla2[[#This Row],[Nro. DNI / CE]])&gt;=8,"OK","Corregir"))</f>
        <v>OK</v>
      </c>
      <c r="AA65" s="10">
        <f>COUNTIF(Tabla2[APELLIDOS Y NOMBRES],Tabla2[[#This Row],[APELLIDOS Y NOMBRES]])</f>
        <v>1</v>
      </c>
      <c r="AB65" t="str">
        <f ca="1">+IFERROR(IF(Tabla2[[#This Row],[FECHA CESE/BAJA]]="","No Aplica",IF(AND(MONTH(Tabla2[[#This Row],[FECHA CESE/BAJA]])=MONTH(TODAY()-30),YEAR(Tabla2[[#This Row],[FECHA CESE/BAJA]])=YEAR(TODAY())),MONTH(TODAY()-30)&amp;"-"&amp;YEAR(TODAY()),"Borrar")),"No aplica")</f>
        <v>8-2023</v>
      </c>
      <c r="AC65" t="str">
        <f ca="1">+IFERROR(IF(Tabla2[[#This Row],[FECHA INICIO DE LABORES EN OBRA]]="","No Aplica",IF(AND(MONTH(Tabla2[[#This Row],[FECHA INICIO DE LABORES EN OBRA]])=MONTH(TODAY()-30),YEAR(Tabla2[[#This Row],[FECHA INICIO DE LABORES EN OBRA]])=YEAR(TODAY())),MONTH(TODAY()-30)&amp;"-"&amp;YEAR(TODAY()),"No Aplica")),"No Aplica")</f>
        <v>No Aplica</v>
      </c>
    </row>
    <row r="66" spans="1:29" x14ac:dyDescent="0.25">
      <c r="A66" s="2" t="s">
        <v>9106</v>
      </c>
      <c r="B66" s="3" t="s">
        <v>9107</v>
      </c>
      <c r="C66" s="3" t="s">
        <v>9107</v>
      </c>
      <c r="D66" s="3" t="s">
        <v>9214</v>
      </c>
      <c r="E66" s="3" t="s">
        <v>9215</v>
      </c>
      <c r="F66" s="36">
        <v>37043</v>
      </c>
      <c r="G66" s="3">
        <v>2</v>
      </c>
      <c r="H66" s="3" t="s">
        <v>1453</v>
      </c>
      <c r="I66" s="3" t="s">
        <v>6891</v>
      </c>
      <c r="J66" s="3" t="s">
        <v>9216</v>
      </c>
      <c r="K66" s="3" t="s">
        <v>34</v>
      </c>
      <c r="L66" s="8" t="s">
        <v>9813</v>
      </c>
      <c r="M66" s="5">
        <v>45143</v>
      </c>
      <c r="N66" s="13" t="s">
        <v>1043</v>
      </c>
      <c r="O66" s="5">
        <v>45117</v>
      </c>
      <c r="P66" s="8">
        <v>1</v>
      </c>
      <c r="Q66" s="9">
        <v>4</v>
      </c>
      <c r="R66" s="9" t="str">
        <f>IFERROR(VLOOKUP(Tabla2[[#This Row],[CONTRATISTA PRNCIPAL]],Hoja1!$L$5:$M$9,2,FALSE),"CJV")</f>
        <v>CJV</v>
      </c>
      <c r="S66" s="9" t="str">
        <f>IF(Tabla2[[#This Row],[EMPRESA]]=Tabla2[[#This Row],[CONTRATISTA PRNCIPAL]],"Principal","Secundaria")</f>
        <v>Principal</v>
      </c>
      <c r="T66" s="10">
        <f>IFERROR(1/COUNTIF(Tabla2[CONTRATISTA PRNCIPAL],Tabla2[[#This Row],[CONTRATISTA PRNCIPAL]]),0)</f>
        <v>8.8495575221238937E-3</v>
      </c>
      <c r="U66" s="33">
        <f ca="1">IF(((TODAY()-Tabla2[[#This Row],[FECHA NACIMIENTO]])/365)&lt;18,"Corregir", IF(((TODAY()-Tabla2[[#This Row],[FECHA NACIMIENTO]])/365)&gt;80, "Corregir",ROUNDDOWN(((TODAY()-Tabla2[[#This Row],[FECHA NACIMIENTO]])/365),0)))</f>
        <v>22</v>
      </c>
      <c r="V6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66" s="34" t="str">
        <f ca="1">+IF(Tabla2[[#This Row],[Edad]]="Corregir","Corregir","Ok")</f>
        <v>Ok</v>
      </c>
      <c r="X66" s="10" t="str">
        <f>+IFERROR(VLOOKUP(Tabla2[[#This Row],[DISTRITO SEGÚN DNI]],Hoja1!$A$2:$B$55,2,FALSE),"No")</f>
        <v>CALLAO</v>
      </c>
      <c r="Y66" s="10" t="str">
        <f>IF(OR(LOWER(Tabla2[[#This Row],[GENERO]])="masculino", LOWER(Tabla2[[#This Row],[GENERO]])="femenino"),"OK","Corregir")</f>
        <v>OK</v>
      </c>
      <c r="Z66" s="10" t="str">
        <f>+IF(Tabla2[[#This Row],[Nro. DNI / CE]]="","Corregir",IF(LEN(Tabla2[[#This Row],[Nro. DNI / CE]])&gt;=8,"OK","Corregir"))</f>
        <v>OK</v>
      </c>
      <c r="AA66" s="10">
        <f>COUNTIF(Tabla2[APELLIDOS Y NOMBRES],Tabla2[[#This Row],[APELLIDOS Y NOMBRES]])</f>
        <v>1</v>
      </c>
      <c r="AB66" t="str">
        <f ca="1">+IFERROR(IF(Tabla2[[#This Row],[FECHA CESE/BAJA]]="","No Aplica",IF(AND(MONTH(Tabla2[[#This Row],[FECHA CESE/BAJA]])=MONTH(TODAY()-30),YEAR(Tabla2[[#This Row],[FECHA CESE/BAJA]])=YEAR(TODAY())),MONTH(TODAY()-30)&amp;"-"&amp;YEAR(TODAY()),"Borrar")),"No aplica")</f>
        <v>8-2023</v>
      </c>
      <c r="AC66" t="str">
        <f ca="1">+IFERROR(IF(Tabla2[[#This Row],[FECHA INICIO DE LABORES EN OBRA]]="","No Aplica",IF(AND(MONTH(Tabla2[[#This Row],[FECHA INICIO DE LABORES EN OBRA]])=MONTH(TODAY()-30),YEAR(Tabla2[[#This Row],[FECHA INICIO DE LABORES EN OBRA]])=YEAR(TODAY())),MONTH(TODAY()-30)&amp;"-"&amp;YEAR(TODAY()),"No Aplica")),"No Aplica")</f>
        <v>No Aplica</v>
      </c>
    </row>
    <row r="67" spans="1:29" x14ac:dyDescent="0.25">
      <c r="A67" s="2" t="s">
        <v>7164</v>
      </c>
      <c r="B67" s="3" t="s">
        <v>964</v>
      </c>
      <c r="C67" s="3" t="s">
        <v>964</v>
      </c>
      <c r="D67" s="3" t="s">
        <v>10314</v>
      </c>
      <c r="E67" s="3" t="s">
        <v>10315</v>
      </c>
      <c r="F67" s="36">
        <v>26715</v>
      </c>
      <c r="G67" s="3">
        <v>2</v>
      </c>
      <c r="H67" s="3" t="s">
        <v>1458</v>
      </c>
      <c r="I67" s="3" t="s">
        <v>7166</v>
      </c>
      <c r="J67" s="3" t="s">
        <v>10316</v>
      </c>
      <c r="K67" s="3" t="s">
        <v>32</v>
      </c>
      <c r="L67" s="8" t="s">
        <v>9813</v>
      </c>
      <c r="M67" s="5">
        <v>45143</v>
      </c>
      <c r="N67" s="13" t="s">
        <v>2456</v>
      </c>
      <c r="O67" s="5">
        <v>45122</v>
      </c>
      <c r="P67" s="8">
        <v>1</v>
      </c>
      <c r="Q67" s="9">
        <v>4</v>
      </c>
      <c r="R67" s="9" t="str">
        <f>IFERROR(VLOOKUP(Tabla2[[#This Row],[CONTRATISTA PRNCIPAL]],Hoja1!$L$5:$M$9,2,FALSE),"CJV")</f>
        <v>CJV</v>
      </c>
      <c r="S67" s="9" t="str">
        <f>IF(Tabla2[[#This Row],[EMPRESA]]=Tabla2[[#This Row],[CONTRATISTA PRNCIPAL]],"Principal","Secundaria")</f>
        <v>Principal</v>
      </c>
      <c r="T67" s="10">
        <f>IFERROR(1/COUNTIF(Tabla2[CONTRATISTA PRNCIPAL],Tabla2[[#This Row],[CONTRATISTA PRNCIPAL]]),0)</f>
        <v>1.4925373134328358E-2</v>
      </c>
      <c r="U67" s="33">
        <f ca="1">IF(((TODAY()-Tabla2[[#This Row],[FECHA NACIMIENTO]])/365)&lt;18,"Corregir", IF(((TODAY()-Tabla2[[#This Row],[FECHA NACIMIENTO]])/365)&gt;80, "Corregir",ROUNDDOWN(((TODAY()-Tabla2[[#This Row],[FECHA NACIMIENTO]])/365),0)))</f>
        <v>50</v>
      </c>
      <c r="V6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67" s="34" t="str">
        <f ca="1">+IF(Tabla2[[#This Row],[Edad]]="Corregir","Corregir","Ok")</f>
        <v>Ok</v>
      </c>
      <c r="X67" s="10" t="str">
        <f>+IFERROR(VLOOKUP(Tabla2[[#This Row],[DISTRITO SEGÚN DNI]],Hoja1!$A$2:$B$55,2,FALSE),"No")</f>
        <v>CALLAO</v>
      </c>
      <c r="Y67" s="10" t="str">
        <f>IF(OR(LOWER(Tabla2[[#This Row],[GENERO]])="masculino", LOWER(Tabla2[[#This Row],[GENERO]])="femenino"),"OK","Corregir")</f>
        <v>OK</v>
      </c>
      <c r="Z67" s="10" t="str">
        <f>+IF(Tabla2[[#This Row],[Nro. DNI / CE]]="","Corregir",IF(LEN(Tabla2[[#This Row],[Nro. DNI / CE]])&gt;=8,"OK","Corregir"))</f>
        <v>OK</v>
      </c>
      <c r="AA67" s="10">
        <f>COUNTIF(Tabla2[APELLIDOS Y NOMBRES],Tabla2[[#This Row],[APELLIDOS Y NOMBRES]])</f>
        <v>1</v>
      </c>
      <c r="AB67" t="str">
        <f ca="1">+IFERROR(IF(Tabla2[[#This Row],[FECHA CESE/BAJA]]="","No Aplica",IF(AND(MONTH(Tabla2[[#This Row],[FECHA CESE/BAJA]])=MONTH(TODAY()-30),YEAR(Tabla2[[#This Row],[FECHA CESE/BAJA]])=YEAR(TODAY())),MONTH(TODAY()-30)&amp;"-"&amp;YEAR(TODAY()),"Borrar")),"No aplica")</f>
        <v>8-2023</v>
      </c>
      <c r="AC67" t="str">
        <f ca="1">+IFERROR(IF(Tabla2[[#This Row],[FECHA INICIO DE LABORES EN OBRA]]="","No Aplica",IF(AND(MONTH(Tabla2[[#This Row],[FECHA INICIO DE LABORES EN OBRA]])=MONTH(TODAY()-30),YEAR(Tabla2[[#This Row],[FECHA INICIO DE LABORES EN OBRA]])=YEAR(TODAY())),MONTH(TODAY()-30)&amp;"-"&amp;YEAR(TODAY()),"No Aplica")),"No Aplica")</f>
        <v>No Aplica</v>
      </c>
    </row>
    <row r="68" spans="1:29" x14ac:dyDescent="0.25">
      <c r="A68" s="2" t="s">
        <v>7164</v>
      </c>
      <c r="B68" s="3" t="s">
        <v>964</v>
      </c>
      <c r="C68" s="3" t="s">
        <v>964</v>
      </c>
      <c r="D68" s="3" t="s">
        <v>10325</v>
      </c>
      <c r="E68" s="3" t="s">
        <v>10326</v>
      </c>
      <c r="F68" s="36">
        <v>34710</v>
      </c>
      <c r="G68" s="3">
        <v>2</v>
      </c>
      <c r="H68" s="3" t="s">
        <v>5006</v>
      </c>
      <c r="I68" s="3" t="s">
        <v>7221</v>
      </c>
      <c r="J68" s="3" t="s">
        <v>10327</v>
      </c>
      <c r="K68" s="3" t="s">
        <v>1044</v>
      </c>
      <c r="L68" s="8" t="s">
        <v>9813</v>
      </c>
      <c r="M68" s="5">
        <v>45143</v>
      </c>
      <c r="N68" s="13" t="s">
        <v>2456</v>
      </c>
      <c r="O68" s="5">
        <v>45113</v>
      </c>
      <c r="P68" s="8">
        <v>2</v>
      </c>
      <c r="Q68" s="9">
        <v>4</v>
      </c>
      <c r="R68" s="9" t="str">
        <f>IFERROR(VLOOKUP(Tabla2[[#This Row],[CONTRATISTA PRNCIPAL]],Hoja1!$L$5:$M$9,2,FALSE),"CJV")</f>
        <v>CJV</v>
      </c>
      <c r="S68" s="9" t="str">
        <f>IF(Tabla2[[#This Row],[EMPRESA]]=Tabla2[[#This Row],[CONTRATISTA PRNCIPAL]],"Principal","Secundaria")</f>
        <v>Principal</v>
      </c>
      <c r="T68" s="10">
        <f>IFERROR(1/COUNTIF(Tabla2[CONTRATISTA PRNCIPAL],Tabla2[[#This Row],[CONTRATISTA PRNCIPAL]]),0)</f>
        <v>1.4925373134328358E-2</v>
      </c>
      <c r="U68" s="33">
        <f ca="1">IF(((TODAY()-Tabla2[[#This Row],[FECHA NACIMIENTO]])/365)&lt;18,"Corregir", IF(((TODAY()-Tabla2[[#This Row],[FECHA NACIMIENTO]])/365)&gt;80, "Corregir",ROUNDDOWN(((TODAY()-Tabla2[[#This Row],[FECHA NACIMIENTO]])/365),0)))</f>
        <v>28</v>
      </c>
      <c r="V6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68" s="34" t="str">
        <f ca="1">+IF(Tabla2[[#This Row],[Edad]]="Corregir","Corregir","Ok")</f>
        <v>Ok</v>
      </c>
      <c r="X68" s="10" t="str">
        <f>+IFERROR(VLOOKUP(Tabla2[[#This Row],[DISTRITO SEGÚN DNI]],Hoja1!$A$2:$B$55,2,FALSE),"No")</f>
        <v>No</v>
      </c>
      <c r="Y68" s="10" t="str">
        <f>IF(OR(LOWER(Tabla2[[#This Row],[GENERO]])="masculino", LOWER(Tabla2[[#This Row],[GENERO]])="femenino"),"OK","Corregir")</f>
        <v>OK</v>
      </c>
      <c r="Z68" s="10" t="str">
        <f>+IF(Tabla2[[#This Row],[Nro. DNI / CE]]="","Corregir",IF(LEN(Tabla2[[#This Row],[Nro. DNI / CE]])&gt;=8,"OK","Corregir"))</f>
        <v>OK</v>
      </c>
      <c r="AA68" s="10">
        <f>COUNTIF(Tabla2[APELLIDOS Y NOMBRES],Tabla2[[#This Row],[APELLIDOS Y NOMBRES]])</f>
        <v>1</v>
      </c>
      <c r="AB68" t="str">
        <f ca="1">+IFERROR(IF(Tabla2[[#This Row],[FECHA CESE/BAJA]]="","No Aplica",IF(AND(MONTH(Tabla2[[#This Row],[FECHA CESE/BAJA]])=MONTH(TODAY()-30),YEAR(Tabla2[[#This Row],[FECHA CESE/BAJA]])=YEAR(TODAY())),MONTH(TODAY()-30)&amp;"-"&amp;YEAR(TODAY()),"Borrar")),"No aplica")</f>
        <v>8-2023</v>
      </c>
      <c r="AC68" t="str">
        <f ca="1">+IFERROR(IF(Tabla2[[#This Row],[FECHA INICIO DE LABORES EN OBRA]]="","No Aplica",IF(AND(MONTH(Tabla2[[#This Row],[FECHA INICIO DE LABORES EN OBRA]])=MONTH(TODAY()-30),YEAR(Tabla2[[#This Row],[FECHA INICIO DE LABORES EN OBRA]])=YEAR(TODAY())),MONTH(TODAY()-30)&amp;"-"&amp;YEAR(TODAY()),"No Aplica")),"No Aplica")</f>
        <v>No Aplica</v>
      </c>
    </row>
    <row r="69" spans="1:29" x14ac:dyDescent="0.25">
      <c r="A69" s="2" t="s">
        <v>7160</v>
      </c>
      <c r="B69" s="3" t="s">
        <v>7161</v>
      </c>
      <c r="C69" s="3" t="s">
        <v>7161</v>
      </c>
      <c r="D69" s="3" t="s">
        <v>7703</v>
      </c>
      <c r="E69" s="3" t="s">
        <v>7704</v>
      </c>
      <c r="F69" s="36">
        <v>23646</v>
      </c>
      <c r="G69" s="3">
        <v>1</v>
      </c>
      <c r="H69" s="3" t="s">
        <v>7705</v>
      </c>
      <c r="I69" s="3" t="s">
        <v>7415</v>
      </c>
      <c r="J69" s="3" t="s">
        <v>7706</v>
      </c>
      <c r="K69" s="3" t="s">
        <v>1483</v>
      </c>
      <c r="L69" s="8" t="s">
        <v>9813</v>
      </c>
      <c r="M69" s="5">
        <v>45144</v>
      </c>
      <c r="N69" s="13" t="s">
        <v>1489</v>
      </c>
      <c r="O69" s="5">
        <v>45003</v>
      </c>
      <c r="P69" s="8">
        <v>1</v>
      </c>
      <c r="Q69" s="9">
        <v>4</v>
      </c>
      <c r="R69" s="9" t="str">
        <f>IFERROR(VLOOKUP(Tabla2[[#This Row],[CONTRATISTA PRNCIPAL]],Hoja1!$L$5:$M$9,2,FALSE),"CJV")</f>
        <v>CJV</v>
      </c>
      <c r="S69" s="9" t="str">
        <f>IF(Tabla2[[#This Row],[EMPRESA]]=Tabla2[[#This Row],[CONTRATISTA PRNCIPAL]],"Principal","Secundaria")</f>
        <v>Principal</v>
      </c>
      <c r="T69" s="10">
        <f>IFERROR(1/COUNTIF(Tabla2[CONTRATISTA PRNCIPAL],Tabla2[[#This Row],[CONTRATISTA PRNCIPAL]]),0)</f>
        <v>3.9215686274509803E-3</v>
      </c>
      <c r="U69" s="33">
        <f ca="1">IF(((TODAY()-Tabla2[[#This Row],[FECHA NACIMIENTO]])/365)&lt;18,"Corregir", IF(((TODAY()-Tabla2[[#This Row],[FECHA NACIMIENTO]])/365)&gt;80, "Corregir",ROUNDDOWN(((TODAY()-Tabla2[[#This Row],[FECHA NACIMIENTO]])/365),0)))</f>
        <v>58</v>
      </c>
      <c r="V6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69" s="34" t="str">
        <f ca="1">+IF(Tabla2[[#This Row],[Edad]]="Corregir","Corregir","Ok")</f>
        <v>Ok</v>
      </c>
      <c r="X69" s="10" t="str">
        <f>+IFERROR(VLOOKUP(Tabla2[[#This Row],[DISTRITO SEGÚN DNI]],Hoja1!$A$2:$B$55,2,FALSE),"No")</f>
        <v>No</v>
      </c>
      <c r="Y69" s="10" t="str">
        <f>IF(OR(LOWER(Tabla2[[#This Row],[GENERO]])="masculino", LOWER(Tabla2[[#This Row],[GENERO]])="femenino"),"OK","Corregir")</f>
        <v>OK</v>
      </c>
      <c r="Z69" s="10" t="str">
        <f>+IF(Tabla2[[#This Row],[Nro. DNI / CE]]="","Corregir",IF(LEN(Tabla2[[#This Row],[Nro. DNI / CE]])&gt;=8,"OK","Corregir"))</f>
        <v>OK</v>
      </c>
      <c r="AA69" s="10">
        <f>COUNTIF(Tabla2[APELLIDOS Y NOMBRES],Tabla2[[#This Row],[APELLIDOS Y NOMBRES]])</f>
        <v>1</v>
      </c>
      <c r="AB69" t="str">
        <f ca="1">+IFERROR(IF(Tabla2[[#This Row],[FECHA CESE/BAJA]]="","No Aplica",IF(AND(MONTH(Tabla2[[#This Row],[FECHA CESE/BAJA]])=MONTH(TODAY()-30),YEAR(Tabla2[[#This Row],[FECHA CESE/BAJA]])=YEAR(TODAY())),MONTH(TODAY()-30)&amp;"-"&amp;YEAR(TODAY()),"Borrar")),"No aplica")</f>
        <v>8-2023</v>
      </c>
      <c r="AC69" t="str">
        <f ca="1">+IFERROR(IF(Tabla2[[#This Row],[FECHA INICIO DE LABORES EN OBRA]]="","No Aplica",IF(AND(MONTH(Tabla2[[#This Row],[FECHA INICIO DE LABORES EN OBRA]])=MONTH(TODAY()-30),YEAR(Tabla2[[#This Row],[FECHA INICIO DE LABORES EN OBRA]])=YEAR(TODAY())),MONTH(TODAY()-30)&amp;"-"&amp;YEAR(TODAY()),"No Aplica")),"No Aplica")</f>
        <v>No Aplica</v>
      </c>
    </row>
    <row r="70" spans="1:29" x14ac:dyDescent="0.25">
      <c r="A70" s="2">
        <v>20419278875</v>
      </c>
      <c r="B70" s="3" t="s">
        <v>51</v>
      </c>
      <c r="C70" s="3" t="s">
        <v>51</v>
      </c>
      <c r="D70" s="3" t="s">
        <v>6063</v>
      </c>
      <c r="E70" s="3" t="s">
        <v>11323</v>
      </c>
      <c r="F70" s="36">
        <v>32580</v>
      </c>
      <c r="G70" s="3">
        <v>2</v>
      </c>
      <c r="H70" s="3" t="s">
        <v>1825</v>
      </c>
      <c r="I70" s="3" t="s">
        <v>9405</v>
      </c>
      <c r="J70" s="3" t="s">
        <v>11324</v>
      </c>
      <c r="K70" s="3" t="s">
        <v>1136</v>
      </c>
      <c r="L70" s="8" t="s">
        <v>9813</v>
      </c>
      <c r="M70" s="5">
        <v>45144</v>
      </c>
      <c r="N70" s="13" t="s">
        <v>1043</v>
      </c>
      <c r="O70" s="5">
        <v>45026</v>
      </c>
      <c r="P70" s="8">
        <v>2</v>
      </c>
      <c r="Q70" s="9">
        <v>1</v>
      </c>
      <c r="R70" s="9" t="str">
        <f>IFERROR(VLOOKUP(Tabla2[[#This Row],[CONTRATISTA PRNCIPAL]],Hoja1!$L$5:$M$9,2,FALSE),"CJV")</f>
        <v>CJV</v>
      </c>
      <c r="S70" s="9" t="str">
        <f>IF(Tabla2[[#This Row],[EMPRESA]]=Tabla2[[#This Row],[CONTRATISTA PRNCIPAL]],"Principal","Secundaria")</f>
        <v>Principal</v>
      </c>
      <c r="T70" s="10">
        <f>IFERROR(1/COUNTIF(Tabla2[CONTRATISTA PRNCIPAL],Tabla2[[#This Row],[CONTRATISTA PRNCIPAL]]),0)</f>
        <v>2.5000000000000001E-2</v>
      </c>
      <c r="U70" s="33">
        <f ca="1">IF(((TODAY()-Tabla2[[#This Row],[FECHA NACIMIENTO]])/365)&lt;18,"Corregir", IF(((TODAY()-Tabla2[[#This Row],[FECHA NACIMIENTO]])/365)&gt;80, "Corregir",ROUNDDOWN(((TODAY()-Tabla2[[#This Row],[FECHA NACIMIENTO]])/365),0)))</f>
        <v>34</v>
      </c>
      <c r="V7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70" s="34" t="str">
        <f ca="1">+IF(Tabla2[[#This Row],[Edad]]="Corregir","Corregir","Ok")</f>
        <v>Ok</v>
      </c>
      <c r="X70" s="10" t="str">
        <f>+IFERROR(VLOOKUP(Tabla2[[#This Row],[DISTRITO SEGÚN DNI]],Hoja1!$A$2:$B$55,2,FALSE),"No")</f>
        <v>No</v>
      </c>
      <c r="Y70" s="10" t="str">
        <f>IF(OR(LOWER(Tabla2[[#This Row],[GENERO]])="masculino", LOWER(Tabla2[[#This Row],[GENERO]])="femenino"),"OK","Corregir")</f>
        <v>OK</v>
      </c>
      <c r="Z70" s="10" t="str">
        <f>+IF(Tabla2[[#This Row],[Nro. DNI / CE]]="","Corregir",IF(LEN(Tabla2[[#This Row],[Nro. DNI / CE]])&gt;=8,"OK","Corregir"))</f>
        <v>OK</v>
      </c>
      <c r="AA70" s="10">
        <f>COUNTIF(Tabla2[APELLIDOS Y NOMBRES],Tabla2[[#This Row],[APELLIDOS Y NOMBRES]])</f>
        <v>1</v>
      </c>
      <c r="AB70" t="str">
        <f ca="1">+IFERROR(IF(Tabla2[[#This Row],[FECHA CESE/BAJA]]="","No Aplica",IF(AND(MONTH(Tabla2[[#This Row],[FECHA CESE/BAJA]])=MONTH(TODAY()-30),YEAR(Tabla2[[#This Row],[FECHA CESE/BAJA]])=YEAR(TODAY())),MONTH(TODAY()-30)&amp;"-"&amp;YEAR(TODAY()),"Borrar")),"No aplica")</f>
        <v>8-2023</v>
      </c>
      <c r="AC70" t="str">
        <f ca="1">+IFERROR(IF(Tabla2[[#This Row],[FECHA INICIO DE LABORES EN OBRA]]="","No Aplica",IF(AND(MONTH(Tabla2[[#This Row],[FECHA INICIO DE LABORES EN OBRA]])=MONTH(TODAY()-30),YEAR(Tabla2[[#This Row],[FECHA INICIO DE LABORES EN OBRA]])=YEAR(TODAY())),MONTH(TODAY()-30)&amp;"-"&amp;YEAR(TODAY()),"No Aplica")),"No Aplica")</f>
        <v>No Aplica</v>
      </c>
    </row>
    <row r="71" spans="1:29" x14ac:dyDescent="0.25">
      <c r="A71" s="2">
        <v>20393935228</v>
      </c>
      <c r="B71" s="3" t="s">
        <v>6332</v>
      </c>
      <c r="C71" s="3" t="s">
        <v>8949</v>
      </c>
      <c r="D71" s="3" t="s">
        <v>6344</v>
      </c>
      <c r="E71" s="3" t="s">
        <v>6345</v>
      </c>
      <c r="F71" s="36">
        <v>35060</v>
      </c>
      <c r="G71" s="3">
        <v>1</v>
      </c>
      <c r="H71" s="3" t="s">
        <v>3072</v>
      </c>
      <c r="I71" s="3" t="s">
        <v>5239</v>
      </c>
      <c r="J71" s="3" t="s">
        <v>6346</v>
      </c>
      <c r="K71" s="3" t="s">
        <v>3174</v>
      </c>
      <c r="L71" s="8" t="s">
        <v>9813</v>
      </c>
      <c r="M71" s="5">
        <v>45144</v>
      </c>
      <c r="N71" s="13" t="s">
        <v>1489</v>
      </c>
      <c r="O71" s="5">
        <v>44972</v>
      </c>
      <c r="P71" s="8">
        <v>2</v>
      </c>
      <c r="Q71" s="9">
        <v>1</v>
      </c>
      <c r="R71" s="9" t="str">
        <f>IFERROR(VLOOKUP(Tabla2[[#This Row],[CONTRATISTA PRNCIPAL]],Hoja1!$L$5:$M$9,2,FALSE),"CJV")</f>
        <v>CJV</v>
      </c>
      <c r="S71" s="9" t="str">
        <f>IF(Tabla2[[#This Row],[EMPRESA]]=Tabla2[[#This Row],[CONTRATISTA PRNCIPAL]],"Principal","Secundaria")</f>
        <v>Secundaria</v>
      </c>
      <c r="T71" s="10">
        <f>IFERROR(1/COUNTIF(Tabla2[CONTRATISTA PRNCIPAL],Tabla2[[#This Row],[CONTRATISTA PRNCIPAL]]),0)</f>
        <v>5.5555555555555552E-2</v>
      </c>
      <c r="U71" s="33">
        <f ca="1">IF(((TODAY()-Tabla2[[#This Row],[FECHA NACIMIENTO]])/365)&lt;18,"Corregir", IF(((TODAY()-Tabla2[[#This Row],[FECHA NACIMIENTO]])/365)&gt;80, "Corregir",ROUNDDOWN(((TODAY()-Tabla2[[#This Row],[FECHA NACIMIENTO]])/365),0)))</f>
        <v>27</v>
      </c>
      <c r="V7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71" s="34" t="str">
        <f ca="1">+IF(Tabla2[[#This Row],[Edad]]="Corregir","Corregir","Ok")</f>
        <v>Ok</v>
      </c>
      <c r="X71" s="10" t="str">
        <f>+IFERROR(VLOOKUP(Tabla2[[#This Row],[DISTRITO SEGÚN DNI]],Hoja1!$A$2:$B$55,2,FALSE),"No")</f>
        <v>No</v>
      </c>
      <c r="Y71" s="10" t="str">
        <f>IF(OR(LOWER(Tabla2[[#This Row],[GENERO]])="masculino", LOWER(Tabla2[[#This Row],[GENERO]])="femenino"),"OK","Corregir")</f>
        <v>OK</v>
      </c>
      <c r="Z71" s="10" t="str">
        <f>+IF(Tabla2[[#This Row],[Nro. DNI / CE]]="","Corregir",IF(LEN(Tabla2[[#This Row],[Nro. DNI / CE]])&gt;=8,"OK","Corregir"))</f>
        <v>OK</v>
      </c>
      <c r="AA71" s="10">
        <f>COUNTIF(Tabla2[APELLIDOS Y NOMBRES],Tabla2[[#This Row],[APELLIDOS Y NOMBRES]])</f>
        <v>1</v>
      </c>
      <c r="AB71" t="str">
        <f ca="1">+IFERROR(IF(Tabla2[[#This Row],[FECHA CESE/BAJA]]="","No Aplica",IF(AND(MONTH(Tabla2[[#This Row],[FECHA CESE/BAJA]])=MONTH(TODAY()-30),YEAR(Tabla2[[#This Row],[FECHA CESE/BAJA]])=YEAR(TODAY())),MONTH(TODAY()-30)&amp;"-"&amp;YEAR(TODAY()),"Borrar")),"No aplica")</f>
        <v>8-2023</v>
      </c>
      <c r="AC71" t="str">
        <f ca="1">+IFERROR(IF(Tabla2[[#This Row],[FECHA INICIO DE LABORES EN OBRA]]="","No Aplica",IF(AND(MONTH(Tabla2[[#This Row],[FECHA INICIO DE LABORES EN OBRA]])=MONTH(TODAY()-30),YEAR(Tabla2[[#This Row],[FECHA INICIO DE LABORES EN OBRA]])=YEAR(TODAY())),MONTH(TODAY()-30)&amp;"-"&amp;YEAR(TODAY()),"No Aplica")),"No Aplica")</f>
        <v>No Aplica</v>
      </c>
    </row>
    <row r="72" spans="1:29" x14ac:dyDescent="0.25">
      <c r="A72" s="2">
        <v>20600111354</v>
      </c>
      <c r="B72" s="3" t="s">
        <v>43</v>
      </c>
      <c r="C72" s="3" t="s">
        <v>43</v>
      </c>
      <c r="D72" s="3" t="s">
        <v>5604</v>
      </c>
      <c r="E72" s="3" t="s">
        <v>5605</v>
      </c>
      <c r="F72" s="36">
        <v>35520</v>
      </c>
      <c r="G72" s="3">
        <v>2</v>
      </c>
      <c r="H72" s="3" t="s">
        <v>5487</v>
      </c>
      <c r="I72" s="3" t="s">
        <v>4225</v>
      </c>
      <c r="J72" s="3" t="s">
        <v>5606</v>
      </c>
      <c r="K72" s="3" t="s">
        <v>1077</v>
      </c>
      <c r="L72" s="8" t="s">
        <v>9813</v>
      </c>
      <c r="M72" s="5">
        <v>45145</v>
      </c>
      <c r="N72" s="13" t="s">
        <v>1043</v>
      </c>
      <c r="O72" s="5">
        <v>44959</v>
      </c>
      <c r="P72" s="8">
        <v>2</v>
      </c>
      <c r="Q72" s="9">
        <v>4</v>
      </c>
      <c r="R72" s="9" t="str">
        <f>IFERROR(VLOOKUP(Tabla2[[#This Row],[CONTRATISTA PRNCIPAL]],Hoja1!$L$5:$M$9,2,FALSE),"CJV")</f>
        <v>CJV</v>
      </c>
      <c r="S72" s="9" t="str">
        <f>IF(Tabla2[[#This Row],[EMPRESA]]=Tabla2[[#This Row],[CONTRATISTA PRNCIPAL]],"Principal","Secundaria")</f>
        <v>Principal</v>
      </c>
      <c r="T72" s="10">
        <f>IFERROR(1/COUNTIF(Tabla2[CONTRATISTA PRNCIPAL],Tabla2[[#This Row],[CONTRATISTA PRNCIPAL]]),0)</f>
        <v>6.6666666666666671E-3</v>
      </c>
      <c r="U72" s="33">
        <f ca="1">IF(((TODAY()-Tabla2[[#This Row],[FECHA NACIMIENTO]])/365)&lt;18,"Corregir", IF(((TODAY()-Tabla2[[#This Row],[FECHA NACIMIENTO]])/365)&gt;80, "Corregir",ROUNDDOWN(((TODAY()-Tabla2[[#This Row],[FECHA NACIMIENTO]])/365),0)))</f>
        <v>26</v>
      </c>
      <c r="V7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72" s="34" t="str">
        <f ca="1">+IF(Tabla2[[#This Row],[Edad]]="Corregir","Corregir","Ok")</f>
        <v>Ok</v>
      </c>
      <c r="X72" s="10" t="str">
        <f>+IFERROR(VLOOKUP(Tabla2[[#This Row],[DISTRITO SEGÚN DNI]],Hoja1!$A$2:$B$55,2,FALSE),"No")</f>
        <v>No</v>
      </c>
      <c r="Y72" s="10" t="str">
        <f>IF(OR(LOWER(Tabla2[[#This Row],[GENERO]])="masculino", LOWER(Tabla2[[#This Row],[GENERO]])="femenino"),"OK","Corregir")</f>
        <v>OK</v>
      </c>
      <c r="Z72" s="10" t="str">
        <f>+IF(Tabla2[[#This Row],[Nro. DNI / CE]]="","Corregir",IF(LEN(Tabla2[[#This Row],[Nro. DNI / CE]])&gt;=8,"OK","Corregir"))</f>
        <v>OK</v>
      </c>
      <c r="AA72" s="10">
        <f>COUNTIF(Tabla2[APELLIDOS Y NOMBRES],Tabla2[[#This Row],[APELLIDOS Y NOMBRES]])</f>
        <v>1</v>
      </c>
      <c r="AB72" t="str">
        <f ca="1">+IFERROR(IF(Tabla2[[#This Row],[FECHA CESE/BAJA]]="","No Aplica",IF(AND(MONTH(Tabla2[[#This Row],[FECHA CESE/BAJA]])=MONTH(TODAY()-30),YEAR(Tabla2[[#This Row],[FECHA CESE/BAJA]])=YEAR(TODAY())),MONTH(TODAY()-30)&amp;"-"&amp;YEAR(TODAY()),"Borrar")),"No aplica")</f>
        <v>8-2023</v>
      </c>
      <c r="AC72" t="str">
        <f ca="1">+IFERROR(IF(Tabla2[[#This Row],[FECHA INICIO DE LABORES EN OBRA]]="","No Aplica",IF(AND(MONTH(Tabla2[[#This Row],[FECHA INICIO DE LABORES EN OBRA]])=MONTH(TODAY()-30),YEAR(Tabla2[[#This Row],[FECHA INICIO DE LABORES EN OBRA]])=YEAR(TODAY())),MONTH(TODAY()-30)&amp;"-"&amp;YEAR(TODAY()),"No Aplica")),"No Aplica")</f>
        <v>No Aplica</v>
      </c>
    </row>
    <row r="73" spans="1:29" x14ac:dyDescent="0.25">
      <c r="A73" s="2" t="s">
        <v>2900</v>
      </c>
      <c r="B73" s="3" t="s">
        <v>2901</v>
      </c>
      <c r="C73" s="3" t="s">
        <v>40</v>
      </c>
      <c r="D73" s="3">
        <v>10078411</v>
      </c>
      <c r="E73" s="3" t="s">
        <v>2909</v>
      </c>
      <c r="F73" s="36">
        <v>26992</v>
      </c>
      <c r="G73" s="3">
        <v>3</v>
      </c>
      <c r="H73" s="3" t="s">
        <v>2903</v>
      </c>
      <c r="I73" s="3" t="s">
        <v>2904</v>
      </c>
      <c r="J73" s="3" t="s">
        <v>2910</v>
      </c>
      <c r="K73" s="3" t="s">
        <v>1054</v>
      </c>
      <c r="L73" s="8" t="s">
        <v>9813</v>
      </c>
      <c r="M73" s="5">
        <v>45145</v>
      </c>
      <c r="N73" s="13" t="s">
        <v>1484</v>
      </c>
      <c r="O73" s="5">
        <v>45005</v>
      </c>
      <c r="P73" s="8">
        <v>2</v>
      </c>
      <c r="Q73" s="9">
        <v>1</v>
      </c>
      <c r="R73" s="9" t="str">
        <f>IFERROR(VLOOKUP(Tabla2[[#This Row],[CONTRATISTA PRNCIPAL]],Hoja1!$L$5:$M$9,2,FALSE),"CJV")</f>
        <v>CJV</v>
      </c>
      <c r="S73" s="9" t="str">
        <f>IF(Tabla2[[#This Row],[EMPRESA]]=Tabla2[[#This Row],[CONTRATISTA PRNCIPAL]],"Principal","Secundaria")</f>
        <v>Secundaria</v>
      </c>
      <c r="T73" s="10">
        <f>IFERROR(1/COUNTIF(Tabla2[CONTRATISTA PRNCIPAL],Tabla2[[#This Row],[CONTRATISTA PRNCIPAL]]),0)</f>
        <v>1.2500000000000001E-2</v>
      </c>
      <c r="U73" s="33">
        <f ca="1">IF(((TODAY()-Tabla2[[#This Row],[FECHA NACIMIENTO]])/365)&lt;18,"Corregir", IF(((TODAY()-Tabla2[[#This Row],[FECHA NACIMIENTO]])/365)&gt;80, "Corregir",ROUNDDOWN(((TODAY()-Tabla2[[#This Row],[FECHA NACIMIENTO]])/365),0)))</f>
        <v>49</v>
      </c>
      <c r="V7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73" s="34" t="str">
        <f ca="1">+IF(Tabla2[[#This Row],[Edad]]="Corregir","Corregir","Ok")</f>
        <v>Ok</v>
      </c>
      <c r="X73" s="10" t="str">
        <f>+IFERROR(VLOOKUP(Tabla2[[#This Row],[DISTRITO SEGÚN DNI]],Hoja1!$A$2:$B$55,2,FALSE),"No")</f>
        <v>No</v>
      </c>
      <c r="Y73" s="10" t="str">
        <f>IF(OR(LOWER(Tabla2[[#This Row],[GENERO]])="masculino", LOWER(Tabla2[[#This Row],[GENERO]])="femenino"),"OK","Corregir")</f>
        <v>OK</v>
      </c>
      <c r="Z73" s="10" t="str">
        <f>+IF(Tabla2[[#This Row],[Nro. DNI / CE]]="","Corregir",IF(LEN(Tabla2[[#This Row],[Nro. DNI / CE]])&gt;=8,"OK","Corregir"))</f>
        <v>OK</v>
      </c>
      <c r="AA73" s="10">
        <f>COUNTIF(Tabla2[APELLIDOS Y NOMBRES],Tabla2[[#This Row],[APELLIDOS Y NOMBRES]])</f>
        <v>1</v>
      </c>
      <c r="AB73" t="str">
        <f ca="1">+IFERROR(IF(Tabla2[[#This Row],[FECHA CESE/BAJA]]="","No Aplica",IF(AND(MONTH(Tabla2[[#This Row],[FECHA CESE/BAJA]])=MONTH(TODAY()-30),YEAR(Tabla2[[#This Row],[FECHA CESE/BAJA]])=YEAR(TODAY())),MONTH(TODAY()-30)&amp;"-"&amp;YEAR(TODAY()),"Borrar")),"No aplica")</f>
        <v>8-2023</v>
      </c>
      <c r="AC73" t="str">
        <f ca="1">+IFERROR(IF(Tabla2[[#This Row],[FECHA INICIO DE LABORES EN OBRA]]="","No Aplica",IF(AND(MONTH(Tabla2[[#This Row],[FECHA INICIO DE LABORES EN OBRA]])=MONTH(TODAY()-30),YEAR(Tabla2[[#This Row],[FECHA INICIO DE LABORES EN OBRA]])=YEAR(TODAY())),MONTH(TODAY()-30)&amp;"-"&amp;YEAR(TODAY()),"No Aplica")),"No Aplica")</f>
        <v>No Aplica</v>
      </c>
    </row>
    <row r="74" spans="1:29" x14ac:dyDescent="0.25">
      <c r="A74" s="2" t="s">
        <v>3016</v>
      </c>
      <c r="B74" s="3" t="s">
        <v>3017</v>
      </c>
      <c r="C74" s="3" t="s">
        <v>40</v>
      </c>
      <c r="D74" s="3" t="s">
        <v>578</v>
      </c>
      <c r="E74" s="3" t="s">
        <v>579</v>
      </c>
      <c r="F74" s="36">
        <v>31140</v>
      </c>
      <c r="G74" s="3">
        <v>2</v>
      </c>
      <c r="H74" s="3" t="s">
        <v>1453</v>
      </c>
      <c r="I74" s="3" t="s">
        <v>2922</v>
      </c>
      <c r="J74" s="3" t="s">
        <v>3018</v>
      </c>
      <c r="K74" s="3" t="s">
        <v>93</v>
      </c>
      <c r="L74" s="8" t="s">
        <v>9813</v>
      </c>
      <c r="M74" s="5">
        <v>45145</v>
      </c>
      <c r="N74" s="13" t="s">
        <v>1043</v>
      </c>
      <c r="O74" s="5">
        <v>44890</v>
      </c>
      <c r="P74" s="8">
        <v>2</v>
      </c>
      <c r="Q74" s="9">
        <v>4</v>
      </c>
      <c r="R74" s="9" t="str">
        <f>IFERROR(VLOOKUP(Tabla2[[#This Row],[CONTRATISTA PRNCIPAL]],Hoja1!$L$5:$M$9,2,FALSE),"CJV")</f>
        <v>CJV</v>
      </c>
      <c r="S74" s="9" t="str">
        <f>IF(Tabla2[[#This Row],[EMPRESA]]=Tabla2[[#This Row],[CONTRATISTA PRNCIPAL]],"Principal","Secundaria")</f>
        <v>Secundaria</v>
      </c>
      <c r="T74" s="10">
        <f>IFERROR(1/COUNTIF(Tabla2[CONTRATISTA PRNCIPAL],Tabla2[[#This Row],[CONTRATISTA PRNCIPAL]]),0)</f>
        <v>1.2500000000000001E-2</v>
      </c>
      <c r="U74" s="33">
        <f ca="1">IF(((TODAY()-Tabla2[[#This Row],[FECHA NACIMIENTO]])/365)&lt;18,"Corregir", IF(((TODAY()-Tabla2[[#This Row],[FECHA NACIMIENTO]])/365)&gt;80, "Corregir",ROUNDDOWN(((TODAY()-Tabla2[[#This Row],[FECHA NACIMIENTO]])/365),0)))</f>
        <v>38</v>
      </c>
      <c r="V7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74" s="34" t="str">
        <f ca="1">+IF(Tabla2[[#This Row],[Edad]]="Corregir","Corregir","Ok")</f>
        <v>Ok</v>
      </c>
      <c r="X74" s="10" t="str">
        <f>+IFERROR(VLOOKUP(Tabla2[[#This Row],[DISTRITO SEGÚN DNI]],Hoja1!$A$2:$B$55,2,FALSE),"No")</f>
        <v>ATE</v>
      </c>
      <c r="Y74" s="10" t="str">
        <f>IF(OR(LOWER(Tabla2[[#This Row],[GENERO]])="masculino", LOWER(Tabla2[[#This Row],[GENERO]])="femenino"),"OK","Corregir")</f>
        <v>OK</v>
      </c>
      <c r="Z74" s="10" t="str">
        <f>+IF(Tabla2[[#This Row],[Nro. DNI / CE]]="","Corregir",IF(LEN(Tabla2[[#This Row],[Nro. DNI / CE]])&gt;=8,"OK","Corregir"))</f>
        <v>OK</v>
      </c>
      <c r="AA74" s="10">
        <f>COUNTIF(Tabla2[APELLIDOS Y NOMBRES],Tabla2[[#This Row],[APELLIDOS Y NOMBRES]])</f>
        <v>1</v>
      </c>
      <c r="AB74" t="str">
        <f ca="1">+IFERROR(IF(Tabla2[[#This Row],[FECHA CESE/BAJA]]="","No Aplica",IF(AND(MONTH(Tabla2[[#This Row],[FECHA CESE/BAJA]])=MONTH(TODAY()-30),YEAR(Tabla2[[#This Row],[FECHA CESE/BAJA]])=YEAR(TODAY())),MONTH(TODAY()-30)&amp;"-"&amp;YEAR(TODAY()),"Borrar")),"No aplica")</f>
        <v>8-2023</v>
      </c>
      <c r="AC74" t="str">
        <f ca="1">+IFERROR(IF(Tabla2[[#This Row],[FECHA INICIO DE LABORES EN OBRA]]="","No Aplica",IF(AND(MONTH(Tabla2[[#This Row],[FECHA INICIO DE LABORES EN OBRA]])=MONTH(TODAY()-30),YEAR(Tabla2[[#This Row],[FECHA INICIO DE LABORES EN OBRA]])=YEAR(TODAY())),MONTH(TODAY()-30)&amp;"-"&amp;YEAR(TODAY()),"No Aplica")),"No Aplica")</f>
        <v>No Aplica</v>
      </c>
    </row>
    <row r="75" spans="1:29" x14ac:dyDescent="0.25">
      <c r="A75" s="2" t="s">
        <v>3016</v>
      </c>
      <c r="B75" s="3" t="s">
        <v>3017</v>
      </c>
      <c r="C75" s="3" t="s">
        <v>40</v>
      </c>
      <c r="D75" s="3">
        <v>73272851</v>
      </c>
      <c r="E75" s="3" t="s">
        <v>580</v>
      </c>
      <c r="F75" s="36">
        <v>33785</v>
      </c>
      <c r="G75" s="3">
        <v>2</v>
      </c>
      <c r="H75" s="3" t="s">
        <v>1453</v>
      </c>
      <c r="I75" s="3" t="s">
        <v>2904</v>
      </c>
      <c r="J75" s="3" t="s">
        <v>3019</v>
      </c>
      <c r="K75" s="3" t="s">
        <v>93</v>
      </c>
      <c r="L75" s="8" t="s">
        <v>9813</v>
      </c>
      <c r="M75" s="5">
        <v>45145</v>
      </c>
      <c r="N75" s="13" t="s">
        <v>1043</v>
      </c>
      <c r="O75" s="5">
        <v>44943</v>
      </c>
      <c r="P75" s="8">
        <v>2</v>
      </c>
      <c r="Q75" s="9">
        <v>4</v>
      </c>
      <c r="R75" s="9" t="str">
        <f>IFERROR(VLOOKUP(Tabla2[[#This Row],[CONTRATISTA PRNCIPAL]],Hoja1!$L$5:$M$9,2,FALSE),"CJV")</f>
        <v>CJV</v>
      </c>
      <c r="S75" s="9" t="str">
        <f>IF(Tabla2[[#This Row],[EMPRESA]]=Tabla2[[#This Row],[CONTRATISTA PRNCIPAL]],"Principal","Secundaria")</f>
        <v>Secundaria</v>
      </c>
      <c r="T75" s="10">
        <f>IFERROR(1/COUNTIF(Tabla2[CONTRATISTA PRNCIPAL],Tabla2[[#This Row],[CONTRATISTA PRNCIPAL]]),0)</f>
        <v>1.2500000000000001E-2</v>
      </c>
      <c r="U75" s="33">
        <f ca="1">IF(((TODAY()-Tabla2[[#This Row],[FECHA NACIMIENTO]])/365)&lt;18,"Corregir", IF(((TODAY()-Tabla2[[#This Row],[FECHA NACIMIENTO]])/365)&gt;80, "Corregir",ROUNDDOWN(((TODAY()-Tabla2[[#This Row],[FECHA NACIMIENTO]])/365),0)))</f>
        <v>31</v>
      </c>
      <c r="V7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75" s="34" t="str">
        <f ca="1">+IF(Tabla2[[#This Row],[Edad]]="Corregir","Corregir","Ok")</f>
        <v>Ok</v>
      </c>
      <c r="X75" s="10" t="str">
        <f>+IFERROR(VLOOKUP(Tabla2[[#This Row],[DISTRITO SEGÚN DNI]],Hoja1!$A$2:$B$55,2,FALSE),"No")</f>
        <v>ATE</v>
      </c>
      <c r="Y75" s="10" t="str">
        <f>IF(OR(LOWER(Tabla2[[#This Row],[GENERO]])="masculino", LOWER(Tabla2[[#This Row],[GENERO]])="femenino"),"OK","Corregir")</f>
        <v>OK</v>
      </c>
      <c r="Z75" s="10" t="str">
        <f>+IF(Tabla2[[#This Row],[Nro. DNI / CE]]="","Corregir",IF(LEN(Tabla2[[#This Row],[Nro. DNI / CE]])&gt;=8,"OK","Corregir"))</f>
        <v>OK</v>
      </c>
      <c r="AA75" s="10">
        <f>COUNTIF(Tabla2[APELLIDOS Y NOMBRES],Tabla2[[#This Row],[APELLIDOS Y NOMBRES]])</f>
        <v>1</v>
      </c>
      <c r="AB75" t="str">
        <f ca="1">+IFERROR(IF(Tabla2[[#This Row],[FECHA CESE/BAJA]]="","No Aplica",IF(AND(MONTH(Tabla2[[#This Row],[FECHA CESE/BAJA]])=MONTH(TODAY()-30),YEAR(Tabla2[[#This Row],[FECHA CESE/BAJA]])=YEAR(TODAY())),MONTH(TODAY()-30)&amp;"-"&amp;YEAR(TODAY()),"Borrar")),"No aplica")</f>
        <v>8-2023</v>
      </c>
      <c r="AC75" t="str">
        <f ca="1">+IFERROR(IF(Tabla2[[#This Row],[FECHA INICIO DE LABORES EN OBRA]]="","No Aplica",IF(AND(MONTH(Tabla2[[#This Row],[FECHA INICIO DE LABORES EN OBRA]])=MONTH(TODAY()-30),YEAR(Tabla2[[#This Row],[FECHA INICIO DE LABORES EN OBRA]])=YEAR(TODAY())),MONTH(TODAY()-30)&amp;"-"&amp;YEAR(TODAY()),"No Aplica")),"No Aplica")</f>
        <v>No Aplica</v>
      </c>
    </row>
    <row r="76" spans="1:29" x14ac:dyDescent="0.25">
      <c r="A76" s="2" t="s">
        <v>3016</v>
      </c>
      <c r="B76" s="3" t="s">
        <v>3017</v>
      </c>
      <c r="C76" s="3" t="s">
        <v>40</v>
      </c>
      <c r="D76" s="3">
        <v>7897985</v>
      </c>
      <c r="E76" s="3" t="s">
        <v>3022</v>
      </c>
      <c r="F76" s="36">
        <v>25575</v>
      </c>
      <c r="G76" s="3">
        <v>2</v>
      </c>
      <c r="H76" s="3" t="s">
        <v>1453</v>
      </c>
      <c r="I76" s="3" t="s">
        <v>2922</v>
      </c>
      <c r="J76" s="3" t="s">
        <v>3023</v>
      </c>
      <c r="K76" s="3" t="s">
        <v>2718</v>
      </c>
      <c r="L76" s="8" t="s">
        <v>9813</v>
      </c>
      <c r="M76" s="5">
        <v>45145</v>
      </c>
      <c r="N76" s="13" t="s">
        <v>1043</v>
      </c>
      <c r="O76" s="5">
        <v>44921</v>
      </c>
      <c r="P76" s="8">
        <v>2</v>
      </c>
      <c r="Q76" s="9">
        <v>4</v>
      </c>
      <c r="R76" s="9" t="str">
        <f>IFERROR(VLOOKUP(Tabla2[[#This Row],[CONTRATISTA PRNCIPAL]],Hoja1!$L$5:$M$9,2,FALSE),"CJV")</f>
        <v>CJV</v>
      </c>
      <c r="S76" s="9" t="str">
        <f>IF(Tabla2[[#This Row],[EMPRESA]]=Tabla2[[#This Row],[CONTRATISTA PRNCIPAL]],"Principal","Secundaria")</f>
        <v>Secundaria</v>
      </c>
      <c r="T76" s="10">
        <f>IFERROR(1/COUNTIF(Tabla2[CONTRATISTA PRNCIPAL],Tabla2[[#This Row],[CONTRATISTA PRNCIPAL]]),0)</f>
        <v>1.2500000000000001E-2</v>
      </c>
      <c r="U76" s="33">
        <f ca="1">IF(((TODAY()-Tabla2[[#This Row],[FECHA NACIMIENTO]])/365)&lt;18,"Corregir", IF(((TODAY()-Tabla2[[#This Row],[FECHA NACIMIENTO]])/365)&gt;80, "Corregir",ROUNDDOWN(((TODAY()-Tabla2[[#This Row],[FECHA NACIMIENTO]])/365),0)))</f>
        <v>53</v>
      </c>
      <c r="V7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76" s="34" t="str">
        <f ca="1">+IF(Tabla2[[#This Row],[Edad]]="Corregir","Corregir","Ok")</f>
        <v>Ok</v>
      </c>
      <c r="X76" s="10" t="str">
        <f>+IFERROR(VLOOKUP(Tabla2[[#This Row],[DISTRITO SEGÚN DNI]],Hoja1!$A$2:$B$55,2,FALSE),"No")</f>
        <v>No</v>
      </c>
      <c r="Y76" s="10" t="str">
        <f>IF(OR(LOWER(Tabla2[[#This Row],[GENERO]])="masculino", LOWER(Tabla2[[#This Row],[GENERO]])="femenino"),"OK","Corregir")</f>
        <v>OK</v>
      </c>
      <c r="Z76" s="10" t="str">
        <f>+IF(Tabla2[[#This Row],[Nro. DNI / CE]]="","Corregir",IF(LEN(Tabla2[[#This Row],[Nro. DNI / CE]])&gt;=8,"OK","Corregir"))</f>
        <v>Corregir</v>
      </c>
      <c r="AA76" s="10">
        <f>COUNTIF(Tabla2[APELLIDOS Y NOMBRES],Tabla2[[#This Row],[APELLIDOS Y NOMBRES]])</f>
        <v>1</v>
      </c>
      <c r="AB76" t="str">
        <f ca="1">+IFERROR(IF(Tabla2[[#This Row],[FECHA CESE/BAJA]]="","No Aplica",IF(AND(MONTH(Tabla2[[#This Row],[FECHA CESE/BAJA]])=MONTH(TODAY()-30),YEAR(Tabla2[[#This Row],[FECHA CESE/BAJA]])=YEAR(TODAY())),MONTH(TODAY()-30)&amp;"-"&amp;YEAR(TODAY()),"Borrar")),"No aplica")</f>
        <v>8-2023</v>
      </c>
      <c r="AC76" t="str">
        <f ca="1">+IFERROR(IF(Tabla2[[#This Row],[FECHA INICIO DE LABORES EN OBRA]]="","No Aplica",IF(AND(MONTH(Tabla2[[#This Row],[FECHA INICIO DE LABORES EN OBRA]])=MONTH(TODAY()-30),YEAR(Tabla2[[#This Row],[FECHA INICIO DE LABORES EN OBRA]])=YEAR(TODAY())),MONTH(TODAY()-30)&amp;"-"&amp;YEAR(TODAY()),"No Aplica")),"No Aplica")</f>
        <v>No Aplica</v>
      </c>
    </row>
    <row r="77" spans="1:29" x14ac:dyDescent="0.25">
      <c r="A77" s="2" t="s">
        <v>4915</v>
      </c>
      <c r="B77" s="3" t="s">
        <v>9929</v>
      </c>
      <c r="C77" s="3" t="s">
        <v>9929</v>
      </c>
      <c r="D77" s="3" t="s">
        <v>4941</v>
      </c>
      <c r="E77" s="3" t="s">
        <v>9947</v>
      </c>
      <c r="F77" s="36">
        <v>26020</v>
      </c>
      <c r="G77" s="3">
        <v>1</v>
      </c>
      <c r="H77" s="3" t="s">
        <v>3093</v>
      </c>
      <c r="I77" s="3" t="s">
        <v>4023</v>
      </c>
      <c r="J77" s="3" t="s">
        <v>9948</v>
      </c>
      <c r="K77" s="3" t="s">
        <v>9949</v>
      </c>
      <c r="L77" s="8" t="s">
        <v>9813</v>
      </c>
      <c r="M77" s="5">
        <v>45145</v>
      </c>
      <c r="N77" s="13" t="s">
        <v>1489</v>
      </c>
      <c r="O77" s="5">
        <v>44872</v>
      </c>
      <c r="P77" s="8">
        <v>1</v>
      </c>
      <c r="Q77" s="9">
        <v>1</v>
      </c>
      <c r="R77" s="9" t="str">
        <f>IFERROR(VLOOKUP(Tabla2[[#This Row],[CONTRATISTA PRNCIPAL]],Hoja1!$L$5:$M$9,2,FALSE),"CJV")</f>
        <v>CJV</v>
      </c>
      <c r="S77" s="9" t="str">
        <f>IF(Tabla2[[#This Row],[EMPRESA]]=Tabla2[[#This Row],[CONTRATISTA PRNCIPAL]],"Principal","Secundaria")</f>
        <v>Principal</v>
      </c>
      <c r="T77" s="10">
        <f>IFERROR(1/COUNTIF(Tabla2[CONTRATISTA PRNCIPAL],Tabla2[[#This Row],[CONTRATISTA PRNCIPAL]]),0)</f>
        <v>1.8867924528301886E-2</v>
      </c>
      <c r="U77" s="33">
        <f ca="1">IF(((TODAY()-Tabla2[[#This Row],[FECHA NACIMIENTO]])/365)&lt;18,"Corregir", IF(((TODAY()-Tabla2[[#This Row],[FECHA NACIMIENTO]])/365)&gt;80, "Corregir",ROUNDDOWN(((TODAY()-Tabla2[[#This Row],[FECHA NACIMIENTO]])/365),0)))</f>
        <v>52</v>
      </c>
      <c r="V7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77" s="34" t="str">
        <f ca="1">+IF(Tabla2[[#This Row],[Edad]]="Corregir","Corregir","Ok")</f>
        <v>Ok</v>
      </c>
      <c r="X77" s="10" t="str">
        <f>+IFERROR(VLOOKUP(Tabla2[[#This Row],[DISTRITO SEGÚN DNI]],Hoja1!$A$2:$B$55,2,FALSE),"No")</f>
        <v>No</v>
      </c>
      <c r="Y77" s="10" t="str">
        <f>IF(OR(LOWER(Tabla2[[#This Row],[GENERO]])="masculino", LOWER(Tabla2[[#This Row],[GENERO]])="femenino"),"OK","Corregir")</f>
        <v>OK</v>
      </c>
      <c r="Z77" s="10" t="str">
        <f>+IF(Tabla2[[#This Row],[Nro. DNI / CE]]="","Corregir",IF(LEN(Tabla2[[#This Row],[Nro. DNI / CE]])&gt;=8,"OK","Corregir"))</f>
        <v>OK</v>
      </c>
      <c r="AA77" s="10">
        <f>COUNTIF(Tabla2[APELLIDOS Y NOMBRES],Tabla2[[#This Row],[APELLIDOS Y NOMBRES]])</f>
        <v>2</v>
      </c>
      <c r="AB77" t="str">
        <f ca="1">+IFERROR(IF(Tabla2[[#This Row],[FECHA CESE/BAJA]]="","No Aplica",IF(AND(MONTH(Tabla2[[#This Row],[FECHA CESE/BAJA]])=MONTH(TODAY()-30),YEAR(Tabla2[[#This Row],[FECHA CESE/BAJA]])=YEAR(TODAY())),MONTH(TODAY()-30)&amp;"-"&amp;YEAR(TODAY()),"Borrar")),"No aplica")</f>
        <v>8-2023</v>
      </c>
      <c r="AC77" t="str">
        <f ca="1">+IFERROR(IF(Tabla2[[#This Row],[FECHA INICIO DE LABORES EN OBRA]]="","No Aplica",IF(AND(MONTH(Tabla2[[#This Row],[FECHA INICIO DE LABORES EN OBRA]])=MONTH(TODAY()-30),YEAR(Tabla2[[#This Row],[FECHA INICIO DE LABORES EN OBRA]])=YEAR(TODAY())),MONTH(TODAY()-30)&amp;"-"&amp;YEAR(TODAY()),"No Aplica")),"No Aplica")</f>
        <v>No Aplica</v>
      </c>
    </row>
    <row r="78" spans="1:29" x14ac:dyDescent="0.25">
      <c r="A78" s="2">
        <v>20550335795</v>
      </c>
      <c r="B78" s="3" t="s">
        <v>10428</v>
      </c>
      <c r="C78" s="3" t="s">
        <v>43</v>
      </c>
      <c r="D78" s="3" t="s">
        <v>8617</v>
      </c>
      <c r="E78" s="3" t="s">
        <v>8618</v>
      </c>
      <c r="F78" s="36">
        <v>30421</v>
      </c>
      <c r="G78" s="3">
        <v>2</v>
      </c>
      <c r="H78" s="3" t="s">
        <v>1476</v>
      </c>
      <c r="I78" s="3" t="s">
        <v>4420</v>
      </c>
      <c r="J78" s="3" t="s">
        <v>8619</v>
      </c>
      <c r="K78" s="3" t="s">
        <v>1660</v>
      </c>
      <c r="L78" s="8" t="s">
        <v>9813</v>
      </c>
      <c r="M78" s="5">
        <v>45146</v>
      </c>
      <c r="N78" s="13" t="s">
        <v>1043</v>
      </c>
      <c r="O78" s="5">
        <v>45125</v>
      </c>
      <c r="P78" s="8">
        <v>2</v>
      </c>
      <c r="Q78" s="9">
        <v>4</v>
      </c>
      <c r="R78" s="9" t="str">
        <f>IFERROR(VLOOKUP(Tabla2[[#This Row],[CONTRATISTA PRNCIPAL]],Hoja1!$L$5:$M$9,2,FALSE),"CJV")</f>
        <v>CJV</v>
      </c>
      <c r="S78" s="9" t="str">
        <f>IF(Tabla2[[#This Row],[EMPRESA]]=Tabla2[[#This Row],[CONTRATISTA PRNCIPAL]],"Principal","Secundaria")</f>
        <v>Secundaria</v>
      </c>
      <c r="T78" s="10">
        <f>IFERROR(1/COUNTIF(Tabla2[CONTRATISTA PRNCIPAL],Tabla2[[#This Row],[CONTRATISTA PRNCIPAL]]),0)</f>
        <v>6.6666666666666671E-3</v>
      </c>
      <c r="U78" s="33">
        <f ca="1">IF(((TODAY()-Tabla2[[#This Row],[FECHA NACIMIENTO]])/365)&lt;18,"Corregir", IF(((TODAY()-Tabla2[[#This Row],[FECHA NACIMIENTO]])/365)&gt;80, "Corregir",ROUNDDOWN(((TODAY()-Tabla2[[#This Row],[FECHA NACIMIENTO]])/365),0)))</f>
        <v>40</v>
      </c>
      <c r="V7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78" s="34" t="str">
        <f ca="1">+IF(Tabla2[[#This Row],[Edad]]="Corregir","Corregir","Ok")</f>
        <v>Ok</v>
      </c>
      <c r="X78" s="10" t="str">
        <f>+IFERROR(VLOOKUP(Tabla2[[#This Row],[DISTRITO SEGÚN DNI]],Hoja1!$A$2:$B$55,2,FALSE),"No")</f>
        <v>No</v>
      </c>
      <c r="Y78" s="10" t="str">
        <f>IF(OR(LOWER(Tabla2[[#This Row],[GENERO]])="masculino", LOWER(Tabla2[[#This Row],[GENERO]])="femenino"),"OK","Corregir")</f>
        <v>OK</v>
      </c>
      <c r="Z78" s="10" t="str">
        <f>+IF(Tabla2[[#This Row],[Nro. DNI / CE]]="","Corregir",IF(LEN(Tabla2[[#This Row],[Nro. DNI / CE]])&gt;=8,"OK","Corregir"))</f>
        <v>OK</v>
      </c>
      <c r="AA78" s="10">
        <f>COUNTIF(Tabla2[APELLIDOS Y NOMBRES],Tabla2[[#This Row],[APELLIDOS Y NOMBRES]])</f>
        <v>1</v>
      </c>
      <c r="AB78" t="str">
        <f ca="1">+IFERROR(IF(Tabla2[[#This Row],[FECHA CESE/BAJA]]="","No Aplica",IF(AND(MONTH(Tabla2[[#This Row],[FECHA CESE/BAJA]])=MONTH(TODAY()-30),YEAR(Tabla2[[#This Row],[FECHA CESE/BAJA]])=YEAR(TODAY())),MONTH(TODAY()-30)&amp;"-"&amp;YEAR(TODAY()),"Borrar")),"No aplica")</f>
        <v>8-2023</v>
      </c>
      <c r="AC78" t="str">
        <f ca="1">+IFERROR(IF(Tabla2[[#This Row],[FECHA INICIO DE LABORES EN OBRA]]="","No Aplica",IF(AND(MONTH(Tabla2[[#This Row],[FECHA INICIO DE LABORES EN OBRA]])=MONTH(TODAY()-30),YEAR(Tabla2[[#This Row],[FECHA INICIO DE LABORES EN OBRA]])=YEAR(TODAY())),MONTH(TODAY()-30)&amp;"-"&amp;YEAR(TODAY()),"No Aplica")),"No Aplica")</f>
        <v>No Aplica</v>
      </c>
    </row>
    <row r="79" spans="1:29" x14ac:dyDescent="0.25">
      <c r="A79" s="2">
        <v>20538084761</v>
      </c>
      <c r="B79" s="3" t="s">
        <v>8790</v>
      </c>
      <c r="C79" s="3" t="s">
        <v>8790</v>
      </c>
      <c r="D79" s="3" t="s">
        <v>8865</v>
      </c>
      <c r="E79" s="3" t="s">
        <v>8866</v>
      </c>
      <c r="F79" s="36">
        <v>26895</v>
      </c>
      <c r="G79" s="3">
        <v>2</v>
      </c>
      <c r="H79" s="3" t="s">
        <v>8824</v>
      </c>
      <c r="I79" s="3" t="s">
        <v>8819</v>
      </c>
      <c r="J79" s="3" t="s">
        <v>8867</v>
      </c>
      <c r="K79" s="3" t="s">
        <v>2800</v>
      </c>
      <c r="L79" s="8" t="s">
        <v>9813</v>
      </c>
      <c r="M79" s="5">
        <v>45146</v>
      </c>
      <c r="N79" s="13" t="s">
        <v>1489</v>
      </c>
      <c r="O79" s="5">
        <v>45120</v>
      </c>
      <c r="P79" s="8">
        <v>1</v>
      </c>
      <c r="Q79" s="9">
        <v>4</v>
      </c>
      <c r="R79" s="9" t="str">
        <f>IFERROR(VLOOKUP(Tabla2[[#This Row],[CONTRATISTA PRNCIPAL]],Hoja1!$L$5:$M$9,2,FALSE),"CJV")</f>
        <v>CJV</v>
      </c>
      <c r="S79" s="9" t="str">
        <f>IF(Tabla2[[#This Row],[EMPRESA]]=Tabla2[[#This Row],[CONTRATISTA PRNCIPAL]],"Principal","Secundaria")</f>
        <v>Principal</v>
      </c>
      <c r="T79" s="10">
        <f>IFERROR(1/COUNTIF(Tabla2[CONTRATISTA PRNCIPAL],Tabla2[[#This Row],[CONTRATISTA PRNCIPAL]]),0)</f>
        <v>8.4033613445378148E-3</v>
      </c>
      <c r="U79" s="33">
        <f ca="1">IF(((TODAY()-Tabla2[[#This Row],[FECHA NACIMIENTO]])/365)&lt;18,"Corregir", IF(((TODAY()-Tabla2[[#This Row],[FECHA NACIMIENTO]])/365)&gt;80, "Corregir",ROUNDDOWN(((TODAY()-Tabla2[[#This Row],[FECHA NACIMIENTO]])/365),0)))</f>
        <v>50</v>
      </c>
      <c r="V7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79" s="34" t="str">
        <f ca="1">+IF(Tabla2[[#This Row],[Edad]]="Corregir","Corregir","Ok")</f>
        <v>Ok</v>
      </c>
      <c r="X79" s="10" t="str">
        <f>+IFERROR(VLOOKUP(Tabla2[[#This Row],[DISTRITO SEGÚN DNI]],Hoja1!$A$2:$B$55,2,FALSE),"No")</f>
        <v>No</v>
      </c>
      <c r="Y79" s="10" t="str">
        <f>IF(OR(LOWER(Tabla2[[#This Row],[GENERO]])="masculino", LOWER(Tabla2[[#This Row],[GENERO]])="femenino"),"OK","Corregir")</f>
        <v>OK</v>
      </c>
      <c r="Z79" s="10" t="str">
        <f>+IF(Tabla2[[#This Row],[Nro. DNI / CE]]="","Corregir",IF(LEN(Tabla2[[#This Row],[Nro. DNI / CE]])&gt;=8,"OK","Corregir"))</f>
        <v>OK</v>
      </c>
      <c r="AA79" s="10">
        <f>COUNTIF(Tabla2[APELLIDOS Y NOMBRES],Tabla2[[#This Row],[APELLIDOS Y NOMBRES]])</f>
        <v>1</v>
      </c>
      <c r="AB79" t="str">
        <f ca="1">+IFERROR(IF(Tabla2[[#This Row],[FECHA CESE/BAJA]]="","No Aplica",IF(AND(MONTH(Tabla2[[#This Row],[FECHA CESE/BAJA]])=MONTH(TODAY()-30),YEAR(Tabla2[[#This Row],[FECHA CESE/BAJA]])=YEAR(TODAY())),MONTH(TODAY()-30)&amp;"-"&amp;YEAR(TODAY()),"Borrar")),"No aplica")</f>
        <v>8-2023</v>
      </c>
      <c r="AC79" t="str">
        <f ca="1">+IFERROR(IF(Tabla2[[#This Row],[FECHA INICIO DE LABORES EN OBRA]]="","No Aplica",IF(AND(MONTH(Tabla2[[#This Row],[FECHA INICIO DE LABORES EN OBRA]])=MONTH(TODAY()-30),YEAR(Tabla2[[#This Row],[FECHA INICIO DE LABORES EN OBRA]])=YEAR(TODAY())),MONTH(TODAY()-30)&amp;"-"&amp;YEAR(TODAY()),"No Aplica")),"No Aplica")</f>
        <v>No Aplica</v>
      </c>
    </row>
    <row r="80" spans="1:29" x14ac:dyDescent="0.25">
      <c r="A80" s="2" t="s">
        <v>11774</v>
      </c>
      <c r="B80" s="3" t="s">
        <v>11775</v>
      </c>
      <c r="C80" s="3" t="s">
        <v>11580</v>
      </c>
      <c r="D80" s="3" t="s">
        <v>11801</v>
      </c>
      <c r="E80" s="3" t="s">
        <v>11802</v>
      </c>
      <c r="F80" s="36">
        <v>28078</v>
      </c>
      <c r="G80" s="3">
        <v>1</v>
      </c>
      <c r="H80" s="3" t="s">
        <v>1045</v>
      </c>
      <c r="I80" s="3" t="s">
        <v>11788</v>
      </c>
      <c r="J80" s="3" t="s">
        <v>11803</v>
      </c>
      <c r="K80" s="3" t="s">
        <v>1443</v>
      </c>
      <c r="L80" s="8" t="s">
        <v>9813</v>
      </c>
      <c r="M80" s="5">
        <v>45146</v>
      </c>
      <c r="N80" s="13" t="s">
        <v>1043</v>
      </c>
      <c r="O80" s="5">
        <v>45092</v>
      </c>
      <c r="P80" s="8">
        <v>1</v>
      </c>
      <c r="Q80" s="9">
        <v>1</v>
      </c>
      <c r="R80" s="9" t="str">
        <f>IFERROR(VLOOKUP(Tabla2[[#This Row],[CONTRATISTA PRNCIPAL]],Hoja1!$L$5:$M$9,2,FALSE),"CJV")</f>
        <v>CJV</v>
      </c>
      <c r="S80" s="9" t="str">
        <f>IF(Tabla2[[#This Row],[EMPRESA]]=Tabla2[[#This Row],[CONTRATISTA PRNCIPAL]],"Principal","Secundaria")</f>
        <v>Secundaria</v>
      </c>
      <c r="T80" s="10">
        <f>IFERROR(1/COUNTIF(Tabla2[CONTRATISTA PRNCIPAL],Tabla2[[#This Row],[CONTRATISTA PRNCIPAL]]),0)</f>
        <v>5.9523809523809521E-3</v>
      </c>
      <c r="U80" s="33">
        <f ca="1">IF(((TODAY()-Tabla2[[#This Row],[FECHA NACIMIENTO]])/365)&lt;18,"Corregir", IF(((TODAY()-Tabla2[[#This Row],[FECHA NACIMIENTO]])/365)&gt;80, "Corregir",ROUNDDOWN(((TODAY()-Tabla2[[#This Row],[FECHA NACIMIENTO]])/365),0)))</f>
        <v>46</v>
      </c>
      <c r="V8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80" s="34" t="str">
        <f ca="1">+IF(Tabla2[[#This Row],[Edad]]="Corregir","Corregir","Ok")</f>
        <v>Ok</v>
      </c>
      <c r="X80" s="10" t="str">
        <f>+IFERROR(VLOOKUP(Tabla2[[#This Row],[DISTRITO SEGÚN DNI]],Hoja1!$A$2:$B$55,2,FALSE),"No")</f>
        <v>No</v>
      </c>
      <c r="Y80" s="10" t="str">
        <f>IF(OR(LOWER(Tabla2[[#This Row],[GENERO]])="masculino", LOWER(Tabla2[[#This Row],[GENERO]])="femenino"),"OK","Corregir")</f>
        <v>OK</v>
      </c>
      <c r="Z80" s="10" t="str">
        <f>+IF(Tabla2[[#This Row],[Nro. DNI / CE]]="","Corregir",IF(LEN(Tabla2[[#This Row],[Nro. DNI / CE]])&gt;=8,"OK","Corregir"))</f>
        <v>OK</v>
      </c>
      <c r="AA80" s="10">
        <f>COUNTIF(Tabla2[APELLIDOS Y NOMBRES],Tabla2[[#This Row],[APELLIDOS Y NOMBRES]])</f>
        <v>1</v>
      </c>
      <c r="AB80" t="str">
        <f ca="1">+IFERROR(IF(Tabla2[[#This Row],[FECHA CESE/BAJA]]="","No Aplica",IF(AND(MONTH(Tabla2[[#This Row],[FECHA CESE/BAJA]])=MONTH(TODAY()-30),YEAR(Tabla2[[#This Row],[FECHA CESE/BAJA]])=YEAR(TODAY())),MONTH(TODAY()-30)&amp;"-"&amp;YEAR(TODAY()),"Borrar")),"No aplica")</f>
        <v>8-2023</v>
      </c>
      <c r="AC80" t="str">
        <f ca="1">+IFERROR(IF(Tabla2[[#This Row],[FECHA INICIO DE LABORES EN OBRA]]="","No Aplica",IF(AND(MONTH(Tabla2[[#This Row],[FECHA INICIO DE LABORES EN OBRA]])=MONTH(TODAY()-30),YEAR(Tabla2[[#This Row],[FECHA INICIO DE LABORES EN OBRA]])=YEAR(TODAY())),MONTH(TODAY()-30)&amp;"-"&amp;YEAR(TODAY()),"No Aplica")),"No Aplica")</f>
        <v>No Aplica</v>
      </c>
    </row>
    <row r="81" spans="1:29" x14ac:dyDescent="0.25">
      <c r="A81" s="2">
        <v>20506662711</v>
      </c>
      <c r="B81" s="3" t="s">
        <v>62</v>
      </c>
      <c r="C81" s="3" t="s">
        <v>62</v>
      </c>
      <c r="D81" s="3" t="s">
        <v>4541</v>
      </c>
      <c r="E81" s="3" t="s">
        <v>4542</v>
      </c>
      <c r="F81" s="36">
        <v>29536</v>
      </c>
      <c r="G81" s="3">
        <v>2</v>
      </c>
      <c r="H81" s="3" t="s">
        <v>4543</v>
      </c>
      <c r="I81" s="3" t="s">
        <v>4225</v>
      </c>
      <c r="J81" s="3" t="s">
        <v>4544</v>
      </c>
      <c r="K81" s="3" t="s">
        <v>2423</v>
      </c>
      <c r="L81" s="8" t="s">
        <v>9813</v>
      </c>
      <c r="M81" s="5">
        <v>45146</v>
      </c>
      <c r="N81" s="13" t="s">
        <v>1489</v>
      </c>
      <c r="O81" s="5">
        <v>45077</v>
      </c>
      <c r="P81" s="8">
        <v>2</v>
      </c>
      <c r="Q81" s="9">
        <v>4</v>
      </c>
      <c r="R81" s="9" t="str">
        <f>IFERROR(VLOOKUP(Tabla2[[#This Row],[CONTRATISTA PRNCIPAL]],Hoja1!$L$5:$M$9,2,FALSE),"CJV")</f>
        <v>CJV</v>
      </c>
      <c r="S81" s="9" t="str">
        <f>IF(Tabla2[[#This Row],[EMPRESA]]=Tabla2[[#This Row],[CONTRATISTA PRNCIPAL]],"Principal","Secundaria")</f>
        <v>Principal</v>
      </c>
      <c r="T81" s="10">
        <f>IFERROR(1/COUNTIF(Tabla2[CONTRATISTA PRNCIPAL],Tabla2[[#This Row],[CONTRATISTA PRNCIPAL]]),0)</f>
        <v>2.8571428571428571E-2</v>
      </c>
      <c r="U81" s="33">
        <f ca="1">IF(((TODAY()-Tabla2[[#This Row],[FECHA NACIMIENTO]])/365)&lt;18,"Corregir", IF(((TODAY()-Tabla2[[#This Row],[FECHA NACIMIENTO]])/365)&gt;80, "Corregir",ROUNDDOWN(((TODAY()-Tabla2[[#This Row],[FECHA NACIMIENTO]])/365),0)))</f>
        <v>42</v>
      </c>
      <c r="V8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81" s="34" t="str">
        <f ca="1">+IF(Tabla2[[#This Row],[Edad]]="Corregir","Corregir","Ok")</f>
        <v>Ok</v>
      </c>
      <c r="X81" s="10" t="str">
        <f>+IFERROR(VLOOKUP(Tabla2[[#This Row],[DISTRITO SEGÚN DNI]],Hoja1!$A$2:$B$55,2,FALSE),"No")</f>
        <v>No</v>
      </c>
      <c r="Y81" s="10" t="str">
        <f>IF(OR(LOWER(Tabla2[[#This Row],[GENERO]])="masculino", LOWER(Tabla2[[#This Row],[GENERO]])="femenino"),"OK","Corregir")</f>
        <v>OK</v>
      </c>
      <c r="Z81" s="10" t="str">
        <f>+IF(Tabla2[[#This Row],[Nro. DNI / CE]]="","Corregir",IF(LEN(Tabla2[[#This Row],[Nro. DNI / CE]])&gt;=8,"OK","Corregir"))</f>
        <v>OK</v>
      </c>
      <c r="AA81" s="10">
        <f>COUNTIF(Tabla2[APELLIDOS Y NOMBRES],Tabla2[[#This Row],[APELLIDOS Y NOMBRES]])</f>
        <v>1</v>
      </c>
      <c r="AB81" t="str">
        <f ca="1">+IFERROR(IF(Tabla2[[#This Row],[FECHA CESE/BAJA]]="","No Aplica",IF(AND(MONTH(Tabla2[[#This Row],[FECHA CESE/BAJA]])=MONTH(TODAY()-30),YEAR(Tabla2[[#This Row],[FECHA CESE/BAJA]])=YEAR(TODAY())),MONTH(TODAY()-30)&amp;"-"&amp;YEAR(TODAY()),"Borrar")),"No aplica")</f>
        <v>8-2023</v>
      </c>
      <c r="AC81" t="str">
        <f ca="1">+IFERROR(IF(Tabla2[[#This Row],[FECHA INICIO DE LABORES EN OBRA]]="","No Aplica",IF(AND(MONTH(Tabla2[[#This Row],[FECHA INICIO DE LABORES EN OBRA]])=MONTH(TODAY()-30),YEAR(Tabla2[[#This Row],[FECHA INICIO DE LABORES EN OBRA]])=YEAR(TODAY())),MONTH(TODAY()-30)&amp;"-"&amp;YEAR(TODAY()),"No Aplica")),"No Aplica")</f>
        <v>No Aplica</v>
      </c>
    </row>
    <row r="82" spans="1:29" x14ac:dyDescent="0.25">
      <c r="A82" s="2">
        <v>20605578293</v>
      </c>
      <c r="B82" s="3" t="s">
        <v>12964</v>
      </c>
      <c r="C82" s="3" t="s">
        <v>12964</v>
      </c>
      <c r="D82" s="3">
        <v>72394121</v>
      </c>
      <c r="E82" s="3" t="s">
        <v>12965</v>
      </c>
      <c r="F82" s="36">
        <v>34765</v>
      </c>
      <c r="G82" s="3">
        <v>1</v>
      </c>
      <c r="H82" s="3" t="s">
        <v>3072</v>
      </c>
      <c r="I82" s="3" t="s">
        <v>12966</v>
      </c>
      <c r="J82" s="3" t="s">
        <v>12967</v>
      </c>
      <c r="K82" s="3" t="s">
        <v>1500</v>
      </c>
      <c r="L82" s="8" t="s">
        <v>9813</v>
      </c>
      <c r="M82" s="5">
        <v>45146</v>
      </c>
      <c r="N82" s="13" t="s">
        <v>1489</v>
      </c>
      <c r="O82" s="5">
        <v>44965</v>
      </c>
      <c r="P82" s="8">
        <v>1</v>
      </c>
      <c r="Q82" s="9">
        <v>1</v>
      </c>
      <c r="R82" s="9" t="str">
        <f>IFERROR(VLOOKUP(Tabla2[[#This Row],[CONTRATISTA PRNCIPAL]],Hoja1!$L$5:$M$9,2,FALSE),"CJV")</f>
        <v>CJV</v>
      </c>
      <c r="S82" s="9" t="str">
        <f>IF(Tabla2[[#This Row],[EMPRESA]]=Tabla2[[#This Row],[CONTRATISTA PRNCIPAL]],"Principal","Secundaria")</f>
        <v>Principal</v>
      </c>
      <c r="T82" s="10">
        <f>IFERROR(1/COUNTIF(Tabla2[CONTRATISTA PRNCIPAL],Tabla2[[#This Row],[CONTRATISTA PRNCIPAL]]),0)</f>
        <v>0.14285714285714285</v>
      </c>
      <c r="U82" s="33">
        <f ca="1">IF(((TODAY()-Tabla2[[#This Row],[FECHA NACIMIENTO]])/365)&lt;18,"Corregir", IF(((TODAY()-Tabla2[[#This Row],[FECHA NACIMIENTO]])/365)&gt;80, "Corregir",ROUNDDOWN(((TODAY()-Tabla2[[#This Row],[FECHA NACIMIENTO]])/365),0)))</f>
        <v>28</v>
      </c>
      <c r="V8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82" s="34" t="str">
        <f ca="1">+IF(Tabla2[[#This Row],[Edad]]="Corregir","Corregir","Ok")</f>
        <v>Ok</v>
      </c>
      <c r="X82" s="10" t="str">
        <f>+IFERROR(VLOOKUP(Tabla2[[#This Row],[DISTRITO SEGÚN DNI]],Hoja1!$A$2:$B$55,2,FALSE),"No")</f>
        <v>No</v>
      </c>
      <c r="Y82" s="10" t="str">
        <f>IF(OR(LOWER(Tabla2[[#This Row],[GENERO]])="masculino", LOWER(Tabla2[[#This Row],[GENERO]])="femenino"),"OK","Corregir")</f>
        <v>OK</v>
      </c>
      <c r="Z82" s="10" t="str">
        <f>+IF(Tabla2[[#This Row],[Nro. DNI / CE]]="","Corregir",IF(LEN(Tabla2[[#This Row],[Nro. DNI / CE]])&gt;=8,"OK","Corregir"))</f>
        <v>OK</v>
      </c>
      <c r="AA82" s="10">
        <f>COUNTIF(Tabla2[APELLIDOS Y NOMBRES],Tabla2[[#This Row],[APELLIDOS Y NOMBRES]])</f>
        <v>1</v>
      </c>
      <c r="AB82" t="str">
        <f ca="1">+IFERROR(IF(Tabla2[[#This Row],[FECHA CESE/BAJA]]="","No Aplica",IF(AND(MONTH(Tabla2[[#This Row],[FECHA CESE/BAJA]])=MONTH(TODAY()-30),YEAR(Tabla2[[#This Row],[FECHA CESE/BAJA]])=YEAR(TODAY())),MONTH(TODAY()-30)&amp;"-"&amp;YEAR(TODAY()),"Borrar")),"No aplica")</f>
        <v>8-2023</v>
      </c>
      <c r="AC82" t="str">
        <f ca="1">+IFERROR(IF(Tabla2[[#This Row],[FECHA INICIO DE LABORES EN OBRA]]="","No Aplica",IF(AND(MONTH(Tabla2[[#This Row],[FECHA INICIO DE LABORES EN OBRA]])=MONTH(TODAY()-30),YEAR(Tabla2[[#This Row],[FECHA INICIO DE LABORES EN OBRA]])=YEAR(TODAY())),MONTH(TODAY()-30)&amp;"-"&amp;YEAR(TODAY()),"No Aplica")),"No Aplica")</f>
        <v>No Aplica</v>
      </c>
    </row>
    <row r="83" spans="1:29" x14ac:dyDescent="0.25">
      <c r="A83" s="2">
        <v>20600579054</v>
      </c>
      <c r="B83" s="3" t="s">
        <v>9668</v>
      </c>
      <c r="C83" s="3" t="s">
        <v>9668</v>
      </c>
      <c r="D83" s="3" t="s">
        <v>8292</v>
      </c>
      <c r="E83" s="3" t="s">
        <v>8293</v>
      </c>
      <c r="F83" s="36" t="s">
        <v>9689</v>
      </c>
      <c r="G83" s="3">
        <v>1</v>
      </c>
      <c r="H83" s="3" t="s">
        <v>8294</v>
      </c>
      <c r="I83" s="3" t="s">
        <v>7351</v>
      </c>
      <c r="J83" s="3" t="s">
        <v>8295</v>
      </c>
      <c r="K83" s="3" t="s">
        <v>2438</v>
      </c>
      <c r="L83" s="8" t="s">
        <v>9813</v>
      </c>
      <c r="M83" s="5">
        <v>45147</v>
      </c>
      <c r="N83" s="13" t="s">
        <v>1043</v>
      </c>
      <c r="O83" s="5">
        <v>45000</v>
      </c>
      <c r="P83" s="8">
        <v>2</v>
      </c>
      <c r="Q83" s="9">
        <v>2</v>
      </c>
      <c r="R83" s="9" t="str">
        <f>IFERROR(VLOOKUP(Tabla2[[#This Row],[CONTRATISTA PRNCIPAL]],Hoja1!$L$5:$M$9,2,FALSE),"CJV")</f>
        <v>CJV</v>
      </c>
      <c r="S83" s="9" t="str">
        <f>IF(Tabla2[[#This Row],[EMPRESA]]=Tabla2[[#This Row],[CONTRATISTA PRNCIPAL]],"Principal","Secundaria")</f>
        <v>Principal</v>
      </c>
      <c r="T83" s="10">
        <f>IFERROR(1/COUNTIF(Tabla2[CONTRATISTA PRNCIPAL],Tabla2[[#This Row],[CONTRATISTA PRNCIPAL]]),0)</f>
        <v>9.7087378640776691E-3</v>
      </c>
      <c r="U83" s="33">
        <f ca="1">IF(((TODAY()-Tabla2[[#This Row],[FECHA NACIMIENTO]])/365)&lt;18,"Corregir", IF(((TODAY()-Tabla2[[#This Row],[FECHA NACIMIENTO]])/365)&gt;80, "Corregir",ROUNDDOWN(((TODAY()-Tabla2[[#This Row],[FECHA NACIMIENTO]])/365),0)))</f>
        <v>25</v>
      </c>
      <c r="V8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83" s="34" t="str">
        <f ca="1">+IF(Tabla2[[#This Row],[Edad]]="Corregir","Corregir","Ok")</f>
        <v>Ok</v>
      </c>
      <c r="X83" s="10" t="str">
        <f>+IFERROR(VLOOKUP(Tabla2[[#This Row],[DISTRITO SEGÚN DNI]],Hoja1!$A$2:$B$55,2,FALSE),"No")</f>
        <v>No</v>
      </c>
      <c r="Y83" s="10" t="str">
        <f>IF(OR(LOWER(Tabla2[[#This Row],[GENERO]])="masculino", LOWER(Tabla2[[#This Row],[GENERO]])="femenino"),"OK","Corregir")</f>
        <v>OK</v>
      </c>
      <c r="Z83" s="10" t="str">
        <f>+IF(Tabla2[[#This Row],[Nro. DNI / CE]]="","Corregir",IF(LEN(Tabla2[[#This Row],[Nro. DNI / CE]])&gt;=8,"OK","Corregir"))</f>
        <v>OK</v>
      </c>
      <c r="AA83" s="10">
        <f>COUNTIF(Tabla2[APELLIDOS Y NOMBRES],Tabla2[[#This Row],[APELLIDOS Y NOMBRES]])</f>
        <v>1</v>
      </c>
      <c r="AB83" t="str">
        <f ca="1">+IFERROR(IF(Tabla2[[#This Row],[FECHA CESE/BAJA]]="","No Aplica",IF(AND(MONTH(Tabla2[[#This Row],[FECHA CESE/BAJA]])=MONTH(TODAY()-30),YEAR(Tabla2[[#This Row],[FECHA CESE/BAJA]])=YEAR(TODAY())),MONTH(TODAY()-30)&amp;"-"&amp;YEAR(TODAY()),"Borrar")),"No aplica")</f>
        <v>8-2023</v>
      </c>
      <c r="AC83" t="str">
        <f ca="1">+IFERROR(IF(Tabla2[[#This Row],[FECHA INICIO DE LABORES EN OBRA]]="","No Aplica",IF(AND(MONTH(Tabla2[[#This Row],[FECHA INICIO DE LABORES EN OBRA]])=MONTH(TODAY()-30),YEAR(Tabla2[[#This Row],[FECHA INICIO DE LABORES EN OBRA]])=YEAR(TODAY())),MONTH(TODAY()-30)&amp;"-"&amp;YEAR(TODAY()),"No Aplica")),"No Aplica")</f>
        <v>No Aplica</v>
      </c>
    </row>
    <row r="84" spans="1:29" x14ac:dyDescent="0.25">
      <c r="A84" s="2">
        <v>20600579054</v>
      </c>
      <c r="B84" s="3" t="s">
        <v>9668</v>
      </c>
      <c r="C84" s="3" t="s">
        <v>9668</v>
      </c>
      <c r="D84" s="3">
        <v>40136644</v>
      </c>
      <c r="E84" s="3" t="s">
        <v>9699</v>
      </c>
      <c r="F84" s="36">
        <v>27828</v>
      </c>
      <c r="G84" s="3">
        <v>2</v>
      </c>
      <c r="H84" s="3" t="s">
        <v>1444</v>
      </c>
      <c r="I84" s="3" t="s">
        <v>2904</v>
      </c>
      <c r="J84" s="3" t="s">
        <v>8310</v>
      </c>
      <c r="K84" s="3" t="s">
        <v>1086</v>
      </c>
      <c r="L84" s="8" t="s">
        <v>9813</v>
      </c>
      <c r="M84" s="5">
        <v>45147</v>
      </c>
      <c r="N84" s="13" t="s">
        <v>1043</v>
      </c>
      <c r="O84" s="5">
        <v>45027</v>
      </c>
      <c r="P84" s="8">
        <v>2</v>
      </c>
      <c r="Q84" s="9">
        <v>4</v>
      </c>
      <c r="R84" s="9" t="str">
        <f>IFERROR(VLOOKUP(Tabla2[[#This Row],[CONTRATISTA PRNCIPAL]],Hoja1!$L$5:$M$9,2,FALSE),"CJV")</f>
        <v>CJV</v>
      </c>
      <c r="S84" s="9" t="str">
        <f>IF(Tabla2[[#This Row],[EMPRESA]]=Tabla2[[#This Row],[CONTRATISTA PRNCIPAL]],"Principal","Secundaria")</f>
        <v>Principal</v>
      </c>
      <c r="T84" s="10">
        <f>IFERROR(1/COUNTIF(Tabla2[CONTRATISTA PRNCIPAL],Tabla2[[#This Row],[CONTRATISTA PRNCIPAL]]),0)</f>
        <v>9.7087378640776691E-3</v>
      </c>
      <c r="U84" s="33">
        <f ca="1">IF(((TODAY()-Tabla2[[#This Row],[FECHA NACIMIENTO]])/365)&lt;18,"Corregir", IF(((TODAY()-Tabla2[[#This Row],[FECHA NACIMIENTO]])/365)&gt;80, "Corregir",ROUNDDOWN(((TODAY()-Tabla2[[#This Row],[FECHA NACIMIENTO]])/365),0)))</f>
        <v>47</v>
      </c>
      <c r="V8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84" s="34" t="str">
        <f ca="1">+IF(Tabla2[[#This Row],[Edad]]="Corregir","Corregir","Ok")</f>
        <v>Ok</v>
      </c>
      <c r="X84" s="10" t="str">
        <f>+IFERROR(VLOOKUP(Tabla2[[#This Row],[DISTRITO SEGÚN DNI]],Hoja1!$A$2:$B$55,2,FALSE),"No")</f>
        <v>No</v>
      </c>
      <c r="Y84" s="10" t="str">
        <f>IF(OR(LOWER(Tabla2[[#This Row],[GENERO]])="masculino", LOWER(Tabla2[[#This Row],[GENERO]])="femenino"),"OK","Corregir")</f>
        <v>OK</v>
      </c>
      <c r="Z84" s="10" t="str">
        <f>+IF(Tabla2[[#This Row],[Nro. DNI / CE]]="","Corregir",IF(LEN(Tabla2[[#This Row],[Nro. DNI / CE]])&gt;=8,"OK","Corregir"))</f>
        <v>OK</v>
      </c>
      <c r="AA84" s="10">
        <f>COUNTIF(Tabla2[APELLIDOS Y NOMBRES],Tabla2[[#This Row],[APELLIDOS Y NOMBRES]])</f>
        <v>1</v>
      </c>
      <c r="AB84" t="str">
        <f ca="1">+IFERROR(IF(Tabla2[[#This Row],[FECHA CESE/BAJA]]="","No Aplica",IF(AND(MONTH(Tabla2[[#This Row],[FECHA CESE/BAJA]])=MONTH(TODAY()-30),YEAR(Tabla2[[#This Row],[FECHA CESE/BAJA]])=YEAR(TODAY())),MONTH(TODAY()-30)&amp;"-"&amp;YEAR(TODAY()),"Borrar")),"No aplica")</f>
        <v>8-2023</v>
      </c>
      <c r="AC84" t="str">
        <f ca="1">+IFERROR(IF(Tabla2[[#This Row],[FECHA INICIO DE LABORES EN OBRA]]="","No Aplica",IF(AND(MONTH(Tabla2[[#This Row],[FECHA INICIO DE LABORES EN OBRA]])=MONTH(TODAY()-30),YEAR(Tabla2[[#This Row],[FECHA INICIO DE LABORES EN OBRA]])=YEAR(TODAY())),MONTH(TODAY()-30)&amp;"-"&amp;YEAR(TODAY()),"No Aplica")),"No Aplica")</f>
        <v>No Aplica</v>
      </c>
    </row>
    <row r="85" spans="1:29" x14ac:dyDescent="0.25">
      <c r="A85" s="2">
        <v>20600579054</v>
      </c>
      <c r="B85" s="3" t="s">
        <v>9668</v>
      </c>
      <c r="C85" s="3" t="s">
        <v>9668</v>
      </c>
      <c r="D85" s="3" t="s">
        <v>8339</v>
      </c>
      <c r="E85" s="3" t="s">
        <v>9711</v>
      </c>
      <c r="F85" s="36">
        <v>31462</v>
      </c>
      <c r="G85" s="3">
        <v>2</v>
      </c>
      <c r="H85" s="3" t="s">
        <v>8324</v>
      </c>
      <c r="I85" s="3" t="s">
        <v>7351</v>
      </c>
      <c r="J85" s="3" t="s">
        <v>8340</v>
      </c>
      <c r="K85" s="3" t="s">
        <v>93</v>
      </c>
      <c r="L85" s="8" t="s">
        <v>9813</v>
      </c>
      <c r="M85" s="5">
        <v>45147</v>
      </c>
      <c r="N85" s="13" t="s">
        <v>1043</v>
      </c>
      <c r="O85" s="5">
        <v>45054</v>
      </c>
      <c r="P85" s="8">
        <v>2</v>
      </c>
      <c r="Q85" s="9">
        <v>4</v>
      </c>
      <c r="R85" s="9" t="str">
        <f>IFERROR(VLOOKUP(Tabla2[[#This Row],[CONTRATISTA PRNCIPAL]],Hoja1!$L$5:$M$9,2,FALSE),"CJV")</f>
        <v>CJV</v>
      </c>
      <c r="S85" s="9" t="str">
        <f>IF(Tabla2[[#This Row],[EMPRESA]]=Tabla2[[#This Row],[CONTRATISTA PRNCIPAL]],"Principal","Secundaria")</f>
        <v>Principal</v>
      </c>
      <c r="T85" s="10">
        <f>IFERROR(1/COUNTIF(Tabla2[CONTRATISTA PRNCIPAL],Tabla2[[#This Row],[CONTRATISTA PRNCIPAL]]),0)</f>
        <v>9.7087378640776691E-3</v>
      </c>
      <c r="U85" s="33">
        <f ca="1">IF(((TODAY()-Tabla2[[#This Row],[FECHA NACIMIENTO]])/365)&lt;18,"Corregir", IF(((TODAY()-Tabla2[[#This Row],[FECHA NACIMIENTO]])/365)&gt;80, "Corregir",ROUNDDOWN(((TODAY()-Tabla2[[#This Row],[FECHA NACIMIENTO]])/365),0)))</f>
        <v>37</v>
      </c>
      <c r="V8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85" s="34" t="str">
        <f ca="1">+IF(Tabla2[[#This Row],[Edad]]="Corregir","Corregir","Ok")</f>
        <v>Ok</v>
      </c>
      <c r="X85" s="10" t="str">
        <f>+IFERROR(VLOOKUP(Tabla2[[#This Row],[DISTRITO SEGÚN DNI]],Hoja1!$A$2:$B$55,2,FALSE),"No")</f>
        <v>ATE</v>
      </c>
      <c r="Y85" s="10" t="str">
        <f>IF(OR(LOWER(Tabla2[[#This Row],[GENERO]])="masculino", LOWER(Tabla2[[#This Row],[GENERO]])="femenino"),"OK","Corregir")</f>
        <v>OK</v>
      </c>
      <c r="Z85" s="10" t="str">
        <f>+IF(Tabla2[[#This Row],[Nro. DNI / CE]]="","Corregir",IF(LEN(Tabla2[[#This Row],[Nro. DNI / CE]])&gt;=8,"OK","Corregir"))</f>
        <v>OK</v>
      </c>
      <c r="AA85" s="10">
        <f>COUNTIF(Tabla2[APELLIDOS Y NOMBRES],Tabla2[[#This Row],[APELLIDOS Y NOMBRES]])</f>
        <v>1</v>
      </c>
      <c r="AB85" t="str">
        <f ca="1">+IFERROR(IF(Tabla2[[#This Row],[FECHA CESE/BAJA]]="","No Aplica",IF(AND(MONTH(Tabla2[[#This Row],[FECHA CESE/BAJA]])=MONTH(TODAY()-30),YEAR(Tabla2[[#This Row],[FECHA CESE/BAJA]])=YEAR(TODAY())),MONTH(TODAY()-30)&amp;"-"&amp;YEAR(TODAY()),"Borrar")),"No aplica")</f>
        <v>8-2023</v>
      </c>
      <c r="AC85" t="str">
        <f ca="1">+IFERROR(IF(Tabla2[[#This Row],[FECHA INICIO DE LABORES EN OBRA]]="","No Aplica",IF(AND(MONTH(Tabla2[[#This Row],[FECHA INICIO DE LABORES EN OBRA]])=MONTH(TODAY()-30),YEAR(Tabla2[[#This Row],[FECHA INICIO DE LABORES EN OBRA]])=YEAR(TODAY())),MONTH(TODAY()-30)&amp;"-"&amp;YEAR(TODAY()),"No Aplica")),"No Aplica")</f>
        <v>No Aplica</v>
      </c>
    </row>
    <row r="86" spans="1:29" x14ac:dyDescent="0.25">
      <c r="A86" s="2">
        <v>20600579054</v>
      </c>
      <c r="B86" s="3" t="s">
        <v>9668</v>
      </c>
      <c r="C86" s="3" t="s">
        <v>9668</v>
      </c>
      <c r="D86" s="3" t="s">
        <v>8341</v>
      </c>
      <c r="E86" s="3" t="s">
        <v>9712</v>
      </c>
      <c r="F86" s="36">
        <v>31540</v>
      </c>
      <c r="G86" s="3">
        <v>2</v>
      </c>
      <c r="H86" s="3" t="s">
        <v>1444</v>
      </c>
      <c r="I86" s="3" t="s">
        <v>7351</v>
      </c>
      <c r="J86" s="3" t="s">
        <v>8342</v>
      </c>
      <c r="K86" s="3" t="s">
        <v>1481</v>
      </c>
      <c r="L86" s="8" t="s">
        <v>9813</v>
      </c>
      <c r="M86" s="5">
        <v>45147</v>
      </c>
      <c r="N86" s="13" t="s">
        <v>1043</v>
      </c>
      <c r="O86" s="5">
        <v>45054</v>
      </c>
      <c r="P86" s="8">
        <v>2</v>
      </c>
      <c r="Q86" s="9">
        <v>4</v>
      </c>
      <c r="R86" s="9" t="str">
        <f>IFERROR(VLOOKUP(Tabla2[[#This Row],[CONTRATISTA PRNCIPAL]],Hoja1!$L$5:$M$9,2,FALSE),"CJV")</f>
        <v>CJV</v>
      </c>
      <c r="S86" s="9" t="str">
        <f>IF(Tabla2[[#This Row],[EMPRESA]]=Tabla2[[#This Row],[CONTRATISTA PRNCIPAL]],"Principal","Secundaria")</f>
        <v>Principal</v>
      </c>
      <c r="T86" s="10">
        <f>IFERROR(1/COUNTIF(Tabla2[CONTRATISTA PRNCIPAL],Tabla2[[#This Row],[CONTRATISTA PRNCIPAL]]),0)</f>
        <v>9.7087378640776691E-3</v>
      </c>
      <c r="U86" s="33">
        <f ca="1">IF(((TODAY()-Tabla2[[#This Row],[FECHA NACIMIENTO]])/365)&lt;18,"Corregir", IF(((TODAY()-Tabla2[[#This Row],[FECHA NACIMIENTO]])/365)&gt;80, "Corregir",ROUNDDOWN(((TODAY()-Tabla2[[#This Row],[FECHA NACIMIENTO]])/365),0)))</f>
        <v>37</v>
      </c>
      <c r="V8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86" s="34" t="str">
        <f ca="1">+IF(Tabla2[[#This Row],[Edad]]="Corregir","Corregir","Ok")</f>
        <v>Ok</v>
      </c>
      <c r="X86" s="10" t="str">
        <f>+IFERROR(VLOOKUP(Tabla2[[#This Row],[DISTRITO SEGÚN DNI]],Hoja1!$A$2:$B$55,2,FALSE),"No")</f>
        <v>No</v>
      </c>
      <c r="Y86" s="10" t="str">
        <f>IF(OR(LOWER(Tabla2[[#This Row],[GENERO]])="masculino", LOWER(Tabla2[[#This Row],[GENERO]])="femenino"),"OK","Corregir")</f>
        <v>OK</v>
      </c>
      <c r="Z86" s="10" t="str">
        <f>+IF(Tabla2[[#This Row],[Nro. DNI / CE]]="","Corregir",IF(LEN(Tabla2[[#This Row],[Nro. DNI / CE]])&gt;=8,"OK","Corregir"))</f>
        <v>OK</v>
      </c>
      <c r="AA86" s="10">
        <f>COUNTIF(Tabla2[APELLIDOS Y NOMBRES],Tabla2[[#This Row],[APELLIDOS Y NOMBRES]])</f>
        <v>1</v>
      </c>
      <c r="AB86" t="str">
        <f ca="1">+IFERROR(IF(Tabla2[[#This Row],[FECHA CESE/BAJA]]="","No Aplica",IF(AND(MONTH(Tabla2[[#This Row],[FECHA CESE/BAJA]])=MONTH(TODAY()-30),YEAR(Tabla2[[#This Row],[FECHA CESE/BAJA]])=YEAR(TODAY())),MONTH(TODAY()-30)&amp;"-"&amp;YEAR(TODAY()),"Borrar")),"No aplica")</f>
        <v>8-2023</v>
      </c>
      <c r="AC86" t="str">
        <f ca="1">+IFERROR(IF(Tabla2[[#This Row],[FECHA INICIO DE LABORES EN OBRA]]="","No Aplica",IF(AND(MONTH(Tabla2[[#This Row],[FECHA INICIO DE LABORES EN OBRA]])=MONTH(TODAY()-30),YEAR(Tabla2[[#This Row],[FECHA INICIO DE LABORES EN OBRA]])=YEAR(TODAY())),MONTH(TODAY()-30)&amp;"-"&amp;YEAR(TODAY()),"No Aplica")),"No Aplica")</f>
        <v>No Aplica</v>
      </c>
    </row>
    <row r="87" spans="1:29" x14ac:dyDescent="0.25">
      <c r="A87" s="2">
        <v>20600579054</v>
      </c>
      <c r="B87" s="3" t="s">
        <v>9668</v>
      </c>
      <c r="C87" s="3" t="s">
        <v>9668</v>
      </c>
      <c r="D87" s="3" t="s">
        <v>8347</v>
      </c>
      <c r="E87" s="3" t="s">
        <v>8348</v>
      </c>
      <c r="F87" s="36">
        <v>30600</v>
      </c>
      <c r="G87" s="3">
        <v>2</v>
      </c>
      <c r="H87" s="3" t="s">
        <v>1444</v>
      </c>
      <c r="I87" s="3" t="s">
        <v>7351</v>
      </c>
      <c r="J87" s="3" t="s">
        <v>8349</v>
      </c>
      <c r="K87" s="3" t="s">
        <v>1042</v>
      </c>
      <c r="L87" s="8" t="s">
        <v>9813</v>
      </c>
      <c r="M87" s="5">
        <v>45147</v>
      </c>
      <c r="N87" s="13" t="s">
        <v>1043</v>
      </c>
      <c r="O87" s="5">
        <v>45054</v>
      </c>
      <c r="P87" s="8">
        <v>2</v>
      </c>
      <c r="Q87" s="9">
        <v>4</v>
      </c>
      <c r="R87" s="9" t="str">
        <f>IFERROR(VLOOKUP(Tabla2[[#This Row],[CONTRATISTA PRNCIPAL]],Hoja1!$L$5:$M$9,2,FALSE),"CJV")</f>
        <v>CJV</v>
      </c>
      <c r="S87" s="9" t="str">
        <f>IF(Tabla2[[#This Row],[EMPRESA]]=Tabla2[[#This Row],[CONTRATISTA PRNCIPAL]],"Principal","Secundaria")</f>
        <v>Principal</v>
      </c>
      <c r="T87" s="10">
        <f>IFERROR(1/COUNTIF(Tabla2[CONTRATISTA PRNCIPAL],Tabla2[[#This Row],[CONTRATISTA PRNCIPAL]]),0)</f>
        <v>9.7087378640776691E-3</v>
      </c>
      <c r="U87" s="33">
        <f ca="1">IF(((TODAY()-Tabla2[[#This Row],[FECHA NACIMIENTO]])/365)&lt;18,"Corregir", IF(((TODAY()-Tabla2[[#This Row],[FECHA NACIMIENTO]])/365)&gt;80, "Corregir",ROUNDDOWN(((TODAY()-Tabla2[[#This Row],[FECHA NACIMIENTO]])/365),0)))</f>
        <v>39</v>
      </c>
      <c r="V8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87" s="34" t="str">
        <f ca="1">+IF(Tabla2[[#This Row],[Edad]]="Corregir","Corregir","Ok")</f>
        <v>Ok</v>
      </c>
      <c r="X87" s="10" t="str">
        <f>+IFERROR(VLOOKUP(Tabla2[[#This Row],[DISTRITO SEGÚN DNI]],Hoja1!$A$2:$B$55,2,FALSE),"No")</f>
        <v>No</v>
      </c>
      <c r="Y87" s="10" t="str">
        <f>IF(OR(LOWER(Tabla2[[#This Row],[GENERO]])="masculino", LOWER(Tabla2[[#This Row],[GENERO]])="femenino"),"OK","Corregir")</f>
        <v>OK</v>
      </c>
      <c r="Z87" s="10" t="str">
        <f>+IF(Tabla2[[#This Row],[Nro. DNI / CE]]="","Corregir",IF(LEN(Tabla2[[#This Row],[Nro. DNI / CE]])&gt;=8,"OK","Corregir"))</f>
        <v>OK</v>
      </c>
      <c r="AA87" s="10">
        <f>COUNTIF(Tabla2[APELLIDOS Y NOMBRES],Tabla2[[#This Row],[APELLIDOS Y NOMBRES]])</f>
        <v>1</v>
      </c>
      <c r="AB87" t="str">
        <f ca="1">+IFERROR(IF(Tabla2[[#This Row],[FECHA CESE/BAJA]]="","No Aplica",IF(AND(MONTH(Tabla2[[#This Row],[FECHA CESE/BAJA]])=MONTH(TODAY()-30),YEAR(Tabla2[[#This Row],[FECHA CESE/BAJA]])=YEAR(TODAY())),MONTH(TODAY()-30)&amp;"-"&amp;YEAR(TODAY()),"Borrar")),"No aplica")</f>
        <v>8-2023</v>
      </c>
      <c r="AC87" t="str">
        <f ca="1">+IFERROR(IF(Tabla2[[#This Row],[FECHA INICIO DE LABORES EN OBRA]]="","No Aplica",IF(AND(MONTH(Tabla2[[#This Row],[FECHA INICIO DE LABORES EN OBRA]])=MONTH(TODAY()-30),YEAR(Tabla2[[#This Row],[FECHA INICIO DE LABORES EN OBRA]])=YEAR(TODAY())),MONTH(TODAY()-30)&amp;"-"&amp;YEAR(TODAY()),"No Aplica")),"No Aplica")</f>
        <v>No Aplica</v>
      </c>
    </row>
    <row r="88" spans="1:29" x14ac:dyDescent="0.25">
      <c r="A88" s="2">
        <v>20600579054</v>
      </c>
      <c r="B88" s="3" t="s">
        <v>9668</v>
      </c>
      <c r="C88" s="3" t="s">
        <v>9668</v>
      </c>
      <c r="D88" s="3" t="s">
        <v>8411</v>
      </c>
      <c r="E88" s="3" t="s">
        <v>8412</v>
      </c>
      <c r="F88" s="36">
        <v>36422</v>
      </c>
      <c r="G88" s="3">
        <v>2</v>
      </c>
      <c r="H88" s="3" t="s">
        <v>1458</v>
      </c>
      <c r="I88" s="3" t="s">
        <v>4424</v>
      </c>
      <c r="J88" s="3" t="s">
        <v>8413</v>
      </c>
      <c r="K88" s="3" t="s">
        <v>1063</v>
      </c>
      <c r="L88" s="8" t="s">
        <v>9813</v>
      </c>
      <c r="M88" s="5">
        <v>45147</v>
      </c>
      <c r="N88" s="13" t="s">
        <v>1043</v>
      </c>
      <c r="O88" s="5">
        <v>45019</v>
      </c>
      <c r="P88" s="8">
        <v>2</v>
      </c>
      <c r="Q88" s="9">
        <v>4</v>
      </c>
      <c r="R88" s="9" t="str">
        <f>IFERROR(VLOOKUP(Tabla2[[#This Row],[CONTRATISTA PRNCIPAL]],Hoja1!$L$5:$M$9,2,FALSE),"CJV")</f>
        <v>CJV</v>
      </c>
      <c r="S88" s="9" t="str">
        <f>IF(Tabla2[[#This Row],[EMPRESA]]=Tabla2[[#This Row],[CONTRATISTA PRNCIPAL]],"Principal","Secundaria")</f>
        <v>Principal</v>
      </c>
      <c r="T88" s="10">
        <f>IFERROR(1/COUNTIF(Tabla2[CONTRATISTA PRNCIPAL],Tabla2[[#This Row],[CONTRATISTA PRNCIPAL]]),0)</f>
        <v>9.7087378640776691E-3</v>
      </c>
      <c r="U88" s="33">
        <f ca="1">IF(((TODAY()-Tabla2[[#This Row],[FECHA NACIMIENTO]])/365)&lt;18,"Corregir", IF(((TODAY()-Tabla2[[#This Row],[FECHA NACIMIENTO]])/365)&gt;80, "Corregir",ROUNDDOWN(((TODAY()-Tabla2[[#This Row],[FECHA NACIMIENTO]])/365),0)))</f>
        <v>23</v>
      </c>
      <c r="V8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88" s="34" t="str">
        <f ca="1">+IF(Tabla2[[#This Row],[Edad]]="Corregir","Corregir","Ok")</f>
        <v>Ok</v>
      </c>
      <c r="X88" s="10" t="str">
        <f>+IFERROR(VLOOKUP(Tabla2[[#This Row],[DISTRITO SEGÚN DNI]],Hoja1!$A$2:$B$55,2,FALSE),"No")</f>
        <v>No</v>
      </c>
      <c r="Y88" s="10" t="str">
        <f>IF(OR(LOWER(Tabla2[[#This Row],[GENERO]])="masculino", LOWER(Tabla2[[#This Row],[GENERO]])="femenino"),"OK","Corregir")</f>
        <v>OK</v>
      </c>
      <c r="Z88" s="10" t="str">
        <f>+IF(Tabla2[[#This Row],[Nro. DNI / CE]]="","Corregir",IF(LEN(Tabla2[[#This Row],[Nro. DNI / CE]])&gt;=8,"OK","Corregir"))</f>
        <v>OK</v>
      </c>
      <c r="AA88" s="10">
        <f>COUNTIF(Tabla2[APELLIDOS Y NOMBRES],Tabla2[[#This Row],[APELLIDOS Y NOMBRES]])</f>
        <v>1</v>
      </c>
      <c r="AB88" t="str">
        <f ca="1">+IFERROR(IF(Tabla2[[#This Row],[FECHA CESE/BAJA]]="","No Aplica",IF(AND(MONTH(Tabla2[[#This Row],[FECHA CESE/BAJA]])=MONTH(TODAY()-30),YEAR(Tabla2[[#This Row],[FECHA CESE/BAJA]])=YEAR(TODAY())),MONTH(TODAY()-30)&amp;"-"&amp;YEAR(TODAY()),"Borrar")),"No aplica")</f>
        <v>8-2023</v>
      </c>
      <c r="AC88" t="str">
        <f ca="1">+IFERROR(IF(Tabla2[[#This Row],[FECHA INICIO DE LABORES EN OBRA]]="","No Aplica",IF(AND(MONTH(Tabla2[[#This Row],[FECHA INICIO DE LABORES EN OBRA]])=MONTH(TODAY()-30),YEAR(Tabla2[[#This Row],[FECHA INICIO DE LABORES EN OBRA]])=YEAR(TODAY())),MONTH(TODAY()-30)&amp;"-"&amp;YEAR(TODAY()),"No Aplica")),"No Aplica")</f>
        <v>No Aplica</v>
      </c>
    </row>
    <row r="89" spans="1:29" x14ac:dyDescent="0.25">
      <c r="A89" s="2">
        <v>20600579054</v>
      </c>
      <c r="B89" s="3" t="s">
        <v>9668</v>
      </c>
      <c r="C89" s="3" t="s">
        <v>9668</v>
      </c>
      <c r="D89" s="3">
        <v>76758252</v>
      </c>
      <c r="E89" s="3" t="s">
        <v>9722</v>
      </c>
      <c r="F89" s="36">
        <v>34784</v>
      </c>
      <c r="G89" s="3">
        <v>2</v>
      </c>
      <c r="H89" s="3" t="s">
        <v>1458</v>
      </c>
      <c r="I89" s="3" t="s">
        <v>4424</v>
      </c>
      <c r="J89" s="3" t="s">
        <v>9723</v>
      </c>
      <c r="K89" s="3" t="s">
        <v>1063</v>
      </c>
      <c r="L89" s="8" t="s">
        <v>9813</v>
      </c>
      <c r="M89" s="5">
        <v>45147</v>
      </c>
      <c r="N89" s="13" t="s">
        <v>1043</v>
      </c>
      <c r="O89" s="5">
        <v>45089</v>
      </c>
      <c r="P89" s="8">
        <v>2</v>
      </c>
      <c r="Q89" s="9">
        <v>4</v>
      </c>
      <c r="R89" s="9" t="str">
        <f>IFERROR(VLOOKUP(Tabla2[[#This Row],[CONTRATISTA PRNCIPAL]],Hoja1!$L$5:$M$9,2,FALSE),"CJV")</f>
        <v>CJV</v>
      </c>
      <c r="S89" s="9" t="str">
        <f>IF(Tabla2[[#This Row],[EMPRESA]]=Tabla2[[#This Row],[CONTRATISTA PRNCIPAL]],"Principal","Secundaria")</f>
        <v>Principal</v>
      </c>
      <c r="T89" s="10">
        <f>IFERROR(1/COUNTIF(Tabla2[CONTRATISTA PRNCIPAL],Tabla2[[#This Row],[CONTRATISTA PRNCIPAL]]),0)</f>
        <v>9.7087378640776691E-3</v>
      </c>
      <c r="U89" s="33">
        <f ca="1">IF(((TODAY()-Tabla2[[#This Row],[FECHA NACIMIENTO]])/365)&lt;18,"Corregir", IF(((TODAY()-Tabla2[[#This Row],[FECHA NACIMIENTO]])/365)&gt;80, "Corregir",ROUNDDOWN(((TODAY()-Tabla2[[#This Row],[FECHA NACIMIENTO]])/365),0)))</f>
        <v>28</v>
      </c>
      <c r="V8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89" s="34" t="str">
        <f ca="1">+IF(Tabla2[[#This Row],[Edad]]="Corregir","Corregir","Ok")</f>
        <v>Ok</v>
      </c>
      <c r="X89" s="10" t="str">
        <f>+IFERROR(VLOOKUP(Tabla2[[#This Row],[DISTRITO SEGÚN DNI]],Hoja1!$A$2:$B$55,2,FALSE),"No")</f>
        <v>No</v>
      </c>
      <c r="Y89" s="10" t="str">
        <f>IF(OR(LOWER(Tabla2[[#This Row],[GENERO]])="masculino", LOWER(Tabla2[[#This Row],[GENERO]])="femenino"),"OK","Corregir")</f>
        <v>OK</v>
      </c>
      <c r="Z89" s="10" t="str">
        <f>+IF(Tabla2[[#This Row],[Nro. DNI / CE]]="","Corregir",IF(LEN(Tabla2[[#This Row],[Nro. DNI / CE]])&gt;=8,"OK","Corregir"))</f>
        <v>OK</v>
      </c>
      <c r="AA89" s="10">
        <f>COUNTIF(Tabla2[APELLIDOS Y NOMBRES],Tabla2[[#This Row],[APELLIDOS Y NOMBRES]])</f>
        <v>1</v>
      </c>
      <c r="AB89" t="str">
        <f ca="1">+IFERROR(IF(Tabla2[[#This Row],[FECHA CESE/BAJA]]="","No Aplica",IF(AND(MONTH(Tabla2[[#This Row],[FECHA CESE/BAJA]])=MONTH(TODAY()-30),YEAR(Tabla2[[#This Row],[FECHA CESE/BAJA]])=YEAR(TODAY())),MONTH(TODAY()-30)&amp;"-"&amp;YEAR(TODAY()),"Borrar")),"No aplica")</f>
        <v>8-2023</v>
      </c>
      <c r="AC89" t="str">
        <f ca="1">+IFERROR(IF(Tabla2[[#This Row],[FECHA INICIO DE LABORES EN OBRA]]="","No Aplica",IF(AND(MONTH(Tabla2[[#This Row],[FECHA INICIO DE LABORES EN OBRA]])=MONTH(TODAY()-30),YEAR(Tabla2[[#This Row],[FECHA INICIO DE LABORES EN OBRA]])=YEAR(TODAY())),MONTH(TODAY()-30)&amp;"-"&amp;YEAR(TODAY()),"No Aplica")),"No Aplica")</f>
        <v>No Aplica</v>
      </c>
    </row>
    <row r="90" spans="1:29" x14ac:dyDescent="0.25">
      <c r="A90" s="2">
        <v>20600579054</v>
      </c>
      <c r="B90" s="3" t="s">
        <v>9668</v>
      </c>
      <c r="C90" s="3" t="s">
        <v>9668</v>
      </c>
      <c r="D90" s="3">
        <v>74434874</v>
      </c>
      <c r="E90" s="3" t="s">
        <v>9744</v>
      </c>
      <c r="F90" s="36">
        <v>35652</v>
      </c>
      <c r="G90" s="3">
        <v>1</v>
      </c>
      <c r="H90" s="3" t="s">
        <v>1891</v>
      </c>
      <c r="I90" s="3" t="s">
        <v>4424</v>
      </c>
      <c r="J90" s="3" t="s">
        <v>9745</v>
      </c>
      <c r="K90" s="3" t="s">
        <v>1042</v>
      </c>
      <c r="L90" s="8" t="s">
        <v>9813</v>
      </c>
      <c r="M90" s="5">
        <v>45147</v>
      </c>
      <c r="N90" s="13" t="s">
        <v>1043</v>
      </c>
      <c r="O90" s="5">
        <v>45047</v>
      </c>
      <c r="P90" s="8">
        <v>2</v>
      </c>
      <c r="Q90" s="9">
        <v>2</v>
      </c>
      <c r="R90" s="9" t="str">
        <f>IFERROR(VLOOKUP(Tabla2[[#This Row],[CONTRATISTA PRNCIPAL]],Hoja1!$L$5:$M$9,2,FALSE),"CJV")</f>
        <v>CJV</v>
      </c>
      <c r="S90" s="9" t="str">
        <f>IF(Tabla2[[#This Row],[EMPRESA]]=Tabla2[[#This Row],[CONTRATISTA PRNCIPAL]],"Principal","Secundaria")</f>
        <v>Principal</v>
      </c>
      <c r="T90" s="10">
        <f>IFERROR(1/COUNTIF(Tabla2[CONTRATISTA PRNCIPAL],Tabla2[[#This Row],[CONTRATISTA PRNCIPAL]]),0)</f>
        <v>9.7087378640776691E-3</v>
      </c>
      <c r="U90" s="33">
        <f ca="1">IF(((TODAY()-Tabla2[[#This Row],[FECHA NACIMIENTO]])/365)&lt;18,"Corregir", IF(((TODAY()-Tabla2[[#This Row],[FECHA NACIMIENTO]])/365)&gt;80, "Corregir",ROUNDDOWN(((TODAY()-Tabla2[[#This Row],[FECHA NACIMIENTO]])/365),0)))</f>
        <v>26</v>
      </c>
      <c r="V9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90" s="34" t="str">
        <f ca="1">+IF(Tabla2[[#This Row],[Edad]]="Corregir","Corregir","Ok")</f>
        <v>Ok</v>
      </c>
      <c r="X90" s="10" t="str">
        <f>+IFERROR(VLOOKUP(Tabla2[[#This Row],[DISTRITO SEGÚN DNI]],Hoja1!$A$2:$B$55,2,FALSE),"No")</f>
        <v>No</v>
      </c>
      <c r="Y90" s="10" t="str">
        <f>IF(OR(LOWER(Tabla2[[#This Row],[GENERO]])="masculino", LOWER(Tabla2[[#This Row],[GENERO]])="femenino"),"OK","Corregir")</f>
        <v>OK</v>
      </c>
      <c r="Z90" s="10" t="str">
        <f>+IF(Tabla2[[#This Row],[Nro. DNI / CE]]="","Corregir",IF(LEN(Tabla2[[#This Row],[Nro. DNI / CE]])&gt;=8,"OK","Corregir"))</f>
        <v>OK</v>
      </c>
      <c r="AA90" s="10">
        <f>COUNTIF(Tabla2[APELLIDOS Y NOMBRES],Tabla2[[#This Row],[APELLIDOS Y NOMBRES]])</f>
        <v>1</v>
      </c>
      <c r="AB90" t="str">
        <f ca="1">+IFERROR(IF(Tabla2[[#This Row],[FECHA CESE/BAJA]]="","No Aplica",IF(AND(MONTH(Tabla2[[#This Row],[FECHA CESE/BAJA]])=MONTH(TODAY()-30),YEAR(Tabla2[[#This Row],[FECHA CESE/BAJA]])=YEAR(TODAY())),MONTH(TODAY()-30)&amp;"-"&amp;YEAR(TODAY()),"Borrar")),"No aplica")</f>
        <v>8-2023</v>
      </c>
      <c r="AC90" t="str">
        <f ca="1">+IFERROR(IF(Tabla2[[#This Row],[FECHA INICIO DE LABORES EN OBRA]]="","No Aplica",IF(AND(MONTH(Tabla2[[#This Row],[FECHA INICIO DE LABORES EN OBRA]])=MONTH(TODAY()-30),YEAR(Tabla2[[#This Row],[FECHA INICIO DE LABORES EN OBRA]])=YEAR(TODAY())),MONTH(TODAY()-30)&amp;"-"&amp;YEAR(TODAY()),"No Aplica")),"No Aplica")</f>
        <v>No Aplica</v>
      </c>
    </row>
    <row r="91" spans="1:29" x14ac:dyDescent="0.25">
      <c r="A91" s="2" t="s">
        <v>1067</v>
      </c>
      <c r="B91" s="3" t="s">
        <v>10366</v>
      </c>
      <c r="C91" s="3" t="s">
        <v>10366</v>
      </c>
      <c r="D91" s="3">
        <v>10581316</v>
      </c>
      <c r="E91" s="3" t="s">
        <v>1390</v>
      </c>
      <c r="F91" s="36">
        <v>27562</v>
      </c>
      <c r="G91" s="3">
        <v>3</v>
      </c>
      <c r="H91" s="3" t="s">
        <v>1084</v>
      </c>
      <c r="I91" s="3" t="s">
        <v>1070</v>
      </c>
      <c r="J91" s="3" t="s">
        <v>1391</v>
      </c>
      <c r="K91" s="3" t="s">
        <v>1063</v>
      </c>
      <c r="L91" s="8" t="s">
        <v>9813</v>
      </c>
      <c r="M91" s="5">
        <v>45147</v>
      </c>
      <c r="N91" s="13" t="s">
        <v>1043</v>
      </c>
      <c r="O91" s="5">
        <v>44896</v>
      </c>
      <c r="P91" s="8">
        <v>2</v>
      </c>
      <c r="Q91" s="9">
        <v>1</v>
      </c>
      <c r="R91" s="9" t="str">
        <f>IFERROR(VLOOKUP(Tabla2[[#This Row],[CONTRATISTA PRNCIPAL]],Hoja1!$L$5:$M$9,2,FALSE),"CJV")</f>
        <v>CJV</v>
      </c>
      <c r="S91" s="9" t="str">
        <f>IF(Tabla2[[#This Row],[EMPRESA]]=Tabla2[[#This Row],[CONTRATISTA PRNCIPAL]],"Principal","Secundaria")</f>
        <v>Principal</v>
      </c>
      <c r="T91" s="10">
        <f>IFERROR(1/COUNTIF(Tabla2[CONTRATISTA PRNCIPAL],Tabla2[[#This Row],[CONTRATISTA PRNCIPAL]]),0)</f>
        <v>5.0251256281407036E-3</v>
      </c>
      <c r="U91" s="33">
        <f ca="1">IF(((TODAY()-Tabla2[[#This Row],[FECHA NACIMIENTO]])/365)&lt;18,"Corregir", IF(((TODAY()-Tabla2[[#This Row],[FECHA NACIMIENTO]])/365)&gt;80, "Corregir",ROUNDDOWN(((TODAY()-Tabla2[[#This Row],[FECHA NACIMIENTO]])/365),0)))</f>
        <v>48</v>
      </c>
      <c r="V9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91" s="34" t="str">
        <f ca="1">+IF(Tabla2[[#This Row],[Edad]]="Corregir","Corregir","Ok")</f>
        <v>Ok</v>
      </c>
      <c r="X91" s="10" t="str">
        <f>+IFERROR(VLOOKUP(Tabla2[[#This Row],[DISTRITO SEGÚN DNI]],Hoja1!$A$2:$B$55,2,FALSE),"No")</f>
        <v>No</v>
      </c>
      <c r="Y91" s="10" t="str">
        <f>IF(OR(LOWER(Tabla2[[#This Row],[GENERO]])="masculino", LOWER(Tabla2[[#This Row],[GENERO]])="femenino"),"OK","Corregir")</f>
        <v>OK</v>
      </c>
      <c r="Z91" s="10" t="str">
        <f>+IF(Tabla2[[#This Row],[Nro. DNI / CE]]="","Corregir",IF(LEN(Tabla2[[#This Row],[Nro. DNI / CE]])&gt;=8,"OK","Corregir"))</f>
        <v>OK</v>
      </c>
      <c r="AA91" s="10">
        <f>COUNTIF(Tabla2[APELLIDOS Y NOMBRES],Tabla2[[#This Row],[APELLIDOS Y NOMBRES]])</f>
        <v>1</v>
      </c>
      <c r="AB91" t="str">
        <f ca="1">+IFERROR(IF(Tabla2[[#This Row],[FECHA CESE/BAJA]]="","No Aplica",IF(AND(MONTH(Tabla2[[#This Row],[FECHA CESE/BAJA]])=MONTH(TODAY()-30),YEAR(Tabla2[[#This Row],[FECHA CESE/BAJA]])=YEAR(TODAY())),MONTH(TODAY()-30)&amp;"-"&amp;YEAR(TODAY()),"Borrar")),"No aplica")</f>
        <v>8-2023</v>
      </c>
      <c r="AC91" t="str">
        <f ca="1">+IFERROR(IF(Tabla2[[#This Row],[FECHA INICIO DE LABORES EN OBRA]]="","No Aplica",IF(AND(MONTH(Tabla2[[#This Row],[FECHA INICIO DE LABORES EN OBRA]])=MONTH(TODAY()-30),YEAR(Tabla2[[#This Row],[FECHA INICIO DE LABORES EN OBRA]])=YEAR(TODAY())),MONTH(TODAY()-30)&amp;"-"&amp;YEAR(TODAY()),"No Aplica")),"No Aplica")</f>
        <v>No Aplica</v>
      </c>
    </row>
    <row r="92" spans="1:29" x14ac:dyDescent="0.25">
      <c r="A92" s="2" t="s">
        <v>2991</v>
      </c>
      <c r="B92" s="3" t="s">
        <v>2992</v>
      </c>
      <c r="C92" s="3" t="s">
        <v>40</v>
      </c>
      <c r="D92" s="3">
        <v>47123989</v>
      </c>
      <c r="E92" s="3" t="s">
        <v>2994</v>
      </c>
      <c r="F92" s="36">
        <v>33747</v>
      </c>
      <c r="G92" s="3">
        <v>3</v>
      </c>
      <c r="H92" s="3" t="s">
        <v>2936</v>
      </c>
      <c r="I92" s="3" t="s">
        <v>2922</v>
      </c>
      <c r="J92" s="3" t="s">
        <v>2995</v>
      </c>
      <c r="K92" s="3" t="s">
        <v>1063</v>
      </c>
      <c r="L92" s="8" t="s">
        <v>9813</v>
      </c>
      <c r="M92" s="5">
        <v>45147</v>
      </c>
      <c r="N92" s="13" t="s">
        <v>2456</v>
      </c>
      <c r="O92" s="5">
        <v>44966</v>
      </c>
      <c r="P92" s="8">
        <v>2</v>
      </c>
      <c r="Q92" s="9">
        <v>1</v>
      </c>
      <c r="R92" s="9" t="str">
        <f>IFERROR(VLOOKUP(Tabla2[[#This Row],[CONTRATISTA PRNCIPAL]],Hoja1!$L$5:$M$9,2,FALSE),"CJV")</f>
        <v>CJV</v>
      </c>
      <c r="S92" s="9" t="str">
        <f>IF(Tabla2[[#This Row],[EMPRESA]]=Tabla2[[#This Row],[CONTRATISTA PRNCIPAL]],"Principal","Secundaria")</f>
        <v>Secundaria</v>
      </c>
      <c r="T92" s="10">
        <f>IFERROR(1/COUNTIF(Tabla2[CONTRATISTA PRNCIPAL],Tabla2[[#This Row],[CONTRATISTA PRNCIPAL]]),0)</f>
        <v>1.2500000000000001E-2</v>
      </c>
      <c r="U92" s="33">
        <f ca="1">IF(((TODAY()-Tabla2[[#This Row],[FECHA NACIMIENTO]])/365)&lt;18,"Corregir", IF(((TODAY()-Tabla2[[#This Row],[FECHA NACIMIENTO]])/365)&gt;80, "Corregir",ROUNDDOWN(((TODAY()-Tabla2[[#This Row],[FECHA NACIMIENTO]])/365),0)))</f>
        <v>31</v>
      </c>
      <c r="V9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92" s="34" t="str">
        <f ca="1">+IF(Tabla2[[#This Row],[Edad]]="Corregir","Corregir","Ok")</f>
        <v>Ok</v>
      </c>
      <c r="X92" s="10" t="str">
        <f>+IFERROR(VLOOKUP(Tabla2[[#This Row],[DISTRITO SEGÚN DNI]],Hoja1!$A$2:$B$55,2,FALSE),"No")</f>
        <v>No</v>
      </c>
      <c r="Y92" s="10" t="str">
        <f>IF(OR(LOWER(Tabla2[[#This Row],[GENERO]])="masculino", LOWER(Tabla2[[#This Row],[GENERO]])="femenino"),"OK","Corregir")</f>
        <v>OK</v>
      </c>
      <c r="Z92" s="10" t="str">
        <f>+IF(Tabla2[[#This Row],[Nro. DNI / CE]]="","Corregir",IF(LEN(Tabla2[[#This Row],[Nro. DNI / CE]])&gt;=8,"OK","Corregir"))</f>
        <v>OK</v>
      </c>
      <c r="AA92" s="10">
        <f>COUNTIF(Tabla2[APELLIDOS Y NOMBRES],Tabla2[[#This Row],[APELLIDOS Y NOMBRES]])</f>
        <v>1</v>
      </c>
      <c r="AB92" t="str">
        <f ca="1">+IFERROR(IF(Tabla2[[#This Row],[FECHA CESE/BAJA]]="","No Aplica",IF(AND(MONTH(Tabla2[[#This Row],[FECHA CESE/BAJA]])=MONTH(TODAY()-30),YEAR(Tabla2[[#This Row],[FECHA CESE/BAJA]])=YEAR(TODAY())),MONTH(TODAY()-30)&amp;"-"&amp;YEAR(TODAY()),"Borrar")),"No aplica")</f>
        <v>8-2023</v>
      </c>
      <c r="AC92" t="str">
        <f ca="1">+IFERROR(IF(Tabla2[[#This Row],[FECHA INICIO DE LABORES EN OBRA]]="","No Aplica",IF(AND(MONTH(Tabla2[[#This Row],[FECHA INICIO DE LABORES EN OBRA]])=MONTH(TODAY()-30),YEAR(Tabla2[[#This Row],[FECHA INICIO DE LABORES EN OBRA]])=YEAR(TODAY())),MONTH(TODAY()-30)&amp;"-"&amp;YEAR(TODAY()),"No Aplica")),"No Aplica")</f>
        <v>No Aplica</v>
      </c>
    </row>
    <row r="93" spans="1:29" x14ac:dyDescent="0.25">
      <c r="A93" s="2" t="s">
        <v>2991</v>
      </c>
      <c r="B93" s="3" t="s">
        <v>2992</v>
      </c>
      <c r="C93" s="3" t="s">
        <v>40</v>
      </c>
      <c r="D93" s="3">
        <v>48716086</v>
      </c>
      <c r="E93" s="3" t="s">
        <v>2998</v>
      </c>
      <c r="F93" s="36">
        <v>34421</v>
      </c>
      <c r="G93" s="3">
        <v>3</v>
      </c>
      <c r="H93" s="3" t="s">
        <v>2936</v>
      </c>
      <c r="I93" s="3" t="s">
        <v>2922</v>
      </c>
      <c r="J93" s="3" t="s">
        <v>2999</v>
      </c>
      <c r="K93" s="3" t="s">
        <v>1210</v>
      </c>
      <c r="L93" s="8" t="s">
        <v>9813</v>
      </c>
      <c r="M93" s="5">
        <v>45147</v>
      </c>
      <c r="N93" s="13" t="s">
        <v>2456</v>
      </c>
      <c r="O93" s="5">
        <v>45002</v>
      </c>
      <c r="P93" s="8">
        <v>2</v>
      </c>
      <c r="Q93" s="9">
        <v>1</v>
      </c>
      <c r="R93" s="9" t="str">
        <f>IFERROR(VLOOKUP(Tabla2[[#This Row],[CONTRATISTA PRNCIPAL]],Hoja1!$L$5:$M$9,2,FALSE),"CJV")</f>
        <v>CJV</v>
      </c>
      <c r="S93" s="9" t="str">
        <f>IF(Tabla2[[#This Row],[EMPRESA]]=Tabla2[[#This Row],[CONTRATISTA PRNCIPAL]],"Principal","Secundaria")</f>
        <v>Secundaria</v>
      </c>
      <c r="T93" s="10">
        <f>IFERROR(1/COUNTIF(Tabla2[CONTRATISTA PRNCIPAL],Tabla2[[#This Row],[CONTRATISTA PRNCIPAL]]),0)</f>
        <v>1.2500000000000001E-2</v>
      </c>
      <c r="U93" s="33">
        <f ca="1">IF(((TODAY()-Tabla2[[#This Row],[FECHA NACIMIENTO]])/365)&lt;18,"Corregir", IF(((TODAY()-Tabla2[[#This Row],[FECHA NACIMIENTO]])/365)&gt;80, "Corregir",ROUNDDOWN(((TODAY()-Tabla2[[#This Row],[FECHA NACIMIENTO]])/365),0)))</f>
        <v>29</v>
      </c>
      <c r="V9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93" s="34" t="str">
        <f ca="1">+IF(Tabla2[[#This Row],[Edad]]="Corregir","Corregir","Ok")</f>
        <v>Ok</v>
      </c>
      <c r="X93" s="10" t="str">
        <f>+IFERROR(VLOOKUP(Tabla2[[#This Row],[DISTRITO SEGÚN DNI]],Hoja1!$A$2:$B$55,2,FALSE),"No")</f>
        <v>No</v>
      </c>
      <c r="Y93" s="10" t="str">
        <f>IF(OR(LOWER(Tabla2[[#This Row],[GENERO]])="masculino", LOWER(Tabla2[[#This Row],[GENERO]])="femenino"),"OK","Corregir")</f>
        <v>OK</v>
      </c>
      <c r="Z93" s="10" t="str">
        <f>+IF(Tabla2[[#This Row],[Nro. DNI / CE]]="","Corregir",IF(LEN(Tabla2[[#This Row],[Nro. DNI / CE]])&gt;=8,"OK","Corregir"))</f>
        <v>OK</v>
      </c>
      <c r="AA93" s="10">
        <f>COUNTIF(Tabla2[APELLIDOS Y NOMBRES],Tabla2[[#This Row],[APELLIDOS Y NOMBRES]])</f>
        <v>1</v>
      </c>
      <c r="AB93" t="str">
        <f ca="1">+IFERROR(IF(Tabla2[[#This Row],[FECHA CESE/BAJA]]="","No Aplica",IF(AND(MONTH(Tabla2[[#This Row],[FECHA CESE/BAJA]])=MONTH(TODAY()-30),YEAR(Tabla2[[#This Row],[FECHA CESE/BAJA]])=YEAR(TODAY())),MONTH(TODAY()-30)&amp;"-"&amp;YEAR(TODAY()),"Borrar")),"No aplica")</f>
        <v>8-2023</v>
      </c>
      <c r="AC93" t="str">
        <f ca="1">+IFERROR(IF(Tabla2[[#This Row],[FECHA INICIO DE LABORES EN OBRA]]="","No Aplica",IF(AND(MONTH(Tabla2[[#This Row],[FECHA INICIO DE LABORES EN OBRA]])=MONTH(TODAY()-30),YEAR(Tabla2[[#This Row],[FECHA INICIO DE LABORES EN OBRA]])=YEAR(TODAY())),MONTH(TODAY()-30)&amp;"-"&amp;YEAR(TODAY()),"No Aplica")),"No Aplica")</f>
        <v>No Aplica</v>
      </c>
    </row>
    <row r="94" spans="1:29" x14ac:dyDescent="0.25">
      <c r="A94" s="2" t="s">
        <v>2991</v>
      </c>
      <c r="B94" s="3" t="s">
        <v>2992</v>
      </c>
      <c r="C94" s="3" t="s">
        <v>40</v>
      </c>
      <c r="D94" s="3" t="s">
        <v>570</v>
      </c>
      <c r="E94" s="3" t="s">
        <v>571</v>
      </c>
      <c r="F94" s="36">
        <v>33357</v>
      </c>
      <c r="G94" s="3">
        <v>3</v>
      </c>
      <c r="H94" s="3" t="s">
        <v>2936</v>
      </c>
      <c r="I94" s="3" t="s">
        <v>2922</v>
      </c>
      <c r="J94" s="3" t="s">
        <v>3000</v>
      </c>
      <c r="K94" s="3" t="s">
        <v>93</v>
      </c>
      <c r="L94" s="8" t="s">
        <v>9813</v>
      </c>
      <c r="M94" s="5">
        <v>45147</v>
      </c>
      <c r="N94" s="13" t="s">
        <v>1043</v>
      </c>
      <c r="O94" s="5">
        <v>44933</v>
      </c>
      <c r="P94" s="8">
        <v>2</v>
      </c>
      <c r="Q94" s="9">
        <v>1</v>
      </c>
      <c r="R94" s="9" t="str">
        <f>IFERROR(VLOOKUP(Tabla2[[#This Row],[CONTRATISTA PRNCIPAL]],Hoja1!$L$5:$M$9,2,FALSE),"CJV")</f>
        <v>CJV</v>
      </c>
      <c r="S94" s="9" t="str">
        <f>IF(Tabla2[[#This Row],[EMPRESA]]=Tabla2[[#This Row],[CONTRATISTA PRNCIPAL]],"Principal","Secundaria")</f>
        <v>Secundaria</v>
      </c>
      <c r="T94" s="10">
        <f>IFERROR(1/COUNTIF(Tabla2[CONTRATISTA PRNCIPAL],Tabla2[[#This Row],[CONTRATISTA PRNCIPAL]]),0)</f>
        <v>1.2500000000000001E-2</v>
      </c>
      <c r="U94" s="33">
        <f ca="1">IF(((TODAY()-Tabla2[[#This Row],[FECHA NACIMIENTO]])/365)&lt;18,"Corregir", IF(((TODAY()-Tabla2[[#This Row],[FECHA NACIMIENTO]])/365)&gt;80, "Corregir",ROUNDDOWN(((TODAY()-Tabla2[[#This Row],[FECHA NACIMIENTO]])/365),0)))</f>
        <v>32</v>
      </c>
      <c r="V9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94" s="34" t="str">
        <f ca="1">+IF(Tabla2[[#This Row],[Edad]]="Corregir","Corregir","Ok")</f>
        <v>Ok</v>
      </c>
      <c r="X94" s="10" t="str">
        <f>+IFERROR(VLOOKUP(Tabla2[[#This Row],[DISTRITO SEGÚN DNI]],Hoja1!$A$2:$B$55,2,FALSE),"No")</f>
        <v>ATE</v>
      </c>
      <c r="Y94" s="10" t="str">
        <f>IF(OR(LOWER(Tabla2[[#This Row],[GENERO]])="masculino", LOWER(Tabla2[[#This Row],[GENERO]])="femenino"),"OK","Corregir")</f>
        <v>OK</v>
      </c>
      <c r="Z94" s="10" t="str">
        <f>+IF(Tabla2[[#This Row],[Nro. DNI / CE]]="","Corregir",IF(LEN(Tabla2[[#This Row],[Nro. DNI / CE]])&gt;=8,"OK","Corregir"))</f>
        <v>OK</v>
      </c>
      <c r="AA94" s="10">
        <f>COUNTIF(Tabla2[APELLIDOS Y NOMBRES],Tabla2[[#This Row],[APELLIDOS Y NOMBRES]])</f>
        <v>1</v>
      </c>
      <c r="AB94" t="str">
        <f ca="1">+IFERROR(IF(Tabla2[[#This Row],[FECHA CESE/BAJA]]="","No Aplica",IF(AND(MONTH(Tabla2[[#This Row],[FECHA CESE/BAJA]])=MONTH(TODAY()-30),YEAR(Tabla2[[#This Row],[FECHA CESE/BAJA]])=YEAR(TODAY())),MONTH(TODAY()-30)&amp;"-"&amp;YEAR(TODAY()),"Borrar")),"No aplica")</f>
        <v>8-2023</v>
      </c>
      <c r="AC94" t="str">
        <f ca="1">+IFERROR(IF(Tabla2[[#This Row],[FECHA INICIO DE LABORES EN OBRA]]="","No Aplica",IF(AND(MONTH(Tabla2[[#This Row],[FECHA INICIO DE LABORES EN OBRA]])=MONTH(TODAY()-30),YEAR(Tabla2[[#This Row],[FECHA INICIO DE LABORES EN OBRA]])=YEAR(TODAY())),MONTH(TODAY()-30)&amp;"-"&amp;YEAR(TODAY()),"No Aplica")),"No Aplica")</f>
        <v>No Aplica</v>
      </c>
    </row>
    <row r="95" spans="1:29" x14ac:dyDescent="0.25">
      <c r="A95" s="2" t="s">
        <v>2991</v>
      </c>
      <c r="B95" s="3" t="s">
        <v>2992</v>
      </c>
      <c r="C95" s="3" t="s">
        <v>40</v>
      </c>
      <c r="D95" s="3" t="s">
        <v>570</v>
      </c>
      <c r="E95" s="3" t="s">
        <v>572</v>
      </c>
      <c r="F95" s="36">
        <v>35851</v>
      </c>
      <c r="G95" s="3">
        <v>3</v>
      </c>
      <c r="H95" s="3" t="s">
        <v>2936</v>
      </c>
      <c r="I95" s="3" t="s">
        <v>2922</v>
      </c>
      <c r="J95" s="3" t="s">
        <v>3001</v>
      </c>
      <c r="K95" s="3" t="s">
        <v>93</v>
      </c>
      <c r="L95" s="8" t="s">
        <v>9813</v>
      </c>
      <c r="M95" s="5">
        <v>45147</v>
      </c>
      <c r="N95" s="13" t="s">
        <v>1043</v>
      </c>
      <c r="O95" s="5">
        <v>44935</v>
      </c>
      <c r="P95" s="8">
        <v>2</v>
      </c>
      <c r="Q95" s="9">
        <v>1</v>
      </c>
      <c r="R95" s="9" t="str">
        <f>IFERROR(VLOOKUP(Tabla2[[#This Row],[CONTRATISTA PRNCIPAL]],Hoja1!$L$5:$M$9,2,FALSE),"CJV")</f>
        <v>CJV</v>
      </c>
      <c r="S95" s="9" t="str">
        <f>IF(Tabla2[[#This Row],[EMPRESA]]=Tabla2[[#This Row],[CONTRATISTA PRNCIPAL]],"Principal","Secundaria")</f>
        <v>Secundaria</v>
      </c>
      <c r="T95" s="10">
        <f>IFERROR(1/COUNTIF(Tabla2[CONTRATISTA PRNCIPAL],Tabla2[[#This Row],[CONTRATISTA PRNCIPAL]]),0)</f>
        <v>1.2500000000000001E-2</v>
      </c>
      <c r="U95" s="33">
        <f ca="1">IF(((TODAY()-Tabla2[[#This Row],[FECHA NACIMIENTO]])/365)&lt;18,"Corregir", IF(((TODAY()-Tabla2[[#This Row],[FECHA NACIMIENTO]])/365)&gt;80, "Corregir",ROUNDDOWN(((TODAY()-Tabla2[[#This Row],[FECHA NACIMIENTO]])/365),0)))</f>
        <v>25</v>
      </c>
      <c r="V9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95" s="34" t="str">
        <f ca="1">+IF(Tabla2[[#This Row],[Edad]]="Corregir","Corregir","Ok")</f>
        <v>Ok</v>
      </c>
      <c r="X95" s="10" t="str">
        <f>+IFERROR(VLOOKUP(Tabla2[[#This Row],[DISTRITO SEGÚN DNI]],Hoja1!$A$2:$B$55,2,FALSE),"No")</f>
        <v>ATE</v>
      </c>
      <c r="Y95" s="10" t="str">
        <f>IF(OR(LOWER(Tabla2[[#This Row],[GENERO]])="masculino", LOWER(Tabla2[[#This Row],[GENERO]])="femenino"),"OK","Corregir")</f>
        <v>OK</v>
      </c>
      <c r="Z95" s="10" t="str">
        <f>+IF(Tabla2[[#This Row],[Nro. DNI / CE]]="","Corregir",IF(LEN(Tabla2[[#This Row],[Nro. DNI / CE]])&gt;=8,"OK","Corregir"))</f>
        <v>OK</v>
      </c>
      <c r="AA95" s="10">
        <f>COUNTIF(Tabla2[APELLIDOS Y NOMBRES],Tabla2[[#This Row],[APELLIDOS Y NOMBRES]])</f>
        <v>1</v>
      </c>
      <c r="AB95" t="str">
        <f ca="1">+IFERROR(IF(Tabla2[[#This Row],[FECHA CESE/BAJA]]="","No Aplica",IF(AND(MONTH(Tabla2[[#This Row],[FECHA CESE/BAJA]])=MONTH(TODAY()-30),YEAR(Tabla2[[#This Row],[FECHA CESE/BAJA]])=YEAR(TODAY())),MONTH(TODAY()-30)&amp;"-"&amp;YEAR(TODAY()),"Borrar")),"No aplica")</f>
        <v>8-2023</v>
      </c>
      <c r="AC95" t="str">
        <f ca="1">+IFERROR(IF(Tabla2[[#This Row],[FECHA INICIO DE LABORES EN OBRA]]="","No Aplica",IF(AND(MONTH(Tabla2[[#This Row],[FECHA INICIO DE LABORES EN OBRA]])=MONTH(TODAY()-30),YEAR(Tabla2[[#This Row],[FECHA INICIO DE LABORES EN OBRA]])=YEAR(TODAY())),MONTH(TODAY()-30)&amp;"-"&amp;YEAR(TODAY()),"No Aplica")),"No Aplica")</f>
        <v>No Aplica</v>
      </c>
    </row>
    <row r="96" spans="1:29" x14ac:dyDescent="0.25">
      <c r="A96" s="2" t="s">
        <v>2991</v>
      </c>
      <c r="B96" s="3" t="s">
        <v>2992</v>
      </c>
      <c r="C96" s="3" t="s">
        <v>40</v>
      </c>
      <c r="D96" s="3" t="s">
        <v>575</v>
      </c>
      <c r="E96" s="3" t="s">
        <v>576</v>
      </c>
      <c r="F96" s="36">
        <v>28845</v>
      </c>
      <c r="G96" s="3">
        <v>3</v>
      </c>
      <c r="H96" s="3" t="s">
        <v>1838</v>
      </c>
      <c r="I96" s="3" t="s">
        <v>2922</v>
      </c>
      <c r="J96" s="3" t="s">
        <v>3012</v>
      </c>
      <c r="K96" s="3" t="s">
        <v>577</v>
      </c>
      <c r="L96" s="8" t="s">
        <v>9813</v>
      </c>
      <c r="M96" s="5">
        <v>45147</v>
      </c>
      <c r="N96" s="13" t="s">
        <v>1043</v>
      </c>
      <c r="O96" s="5">
        <v>44855</v>
      </c>
      <c r="P96" s="8">
        <v>2</v>
      </c>
      <c r="Q96" s="9">
        <v>1</v>
      </c>
      <c r="R96" s="9" t="str">
        <f>IFERROR(VLOOKUP(Tabla2[[#This Row],[CONTRATISTA PRNCIPAL]],Hoja1!$L$5:$M$9,2,FALSE),"CJV")</f>
        <v>CJV</v>
      </c>
      <c r="S96" s="9" t="str">
        <f>IF(Tabla2[[#This Row],[EMPRESA]]=Tabla2[[#This Row],[CONTRATISTA PRNCIPAL]],"Principal","Secundaria")</f>
        <v>Secundaria</v>
      </c>
      <c r="T96" s="10">
        <f>IFERROR(1/COUNTIF(Tabla2[CONTRATISTA PRNCIPAL],Tabla2[[#This Row],[CONTRATISTA PRNCIPAL]]),0)</f>
        <v>1.2500000000000001E-2</v>
      </c>
      <c r="U96" s="33">
        <f ca="1">IF(((TODAY()-Tabla2[[#This Row],[FECHA NACIMIENTO]])/365)&lt;18,"Corregir", IF(((TODAY()-Tabla2[[#This Row],[FECHA NACIMIENTO]])/365)&gt;80, "Corregir",ROUNDDOWN(((TODAY()-Tabla2[[#This Row],[FECHA NACIMIENTO]])/365),0)))</f>
        <v>44</v>
      </c>
      <c r="V9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96" s="34" t="str">
        <f ca="1">+IF(Tabla2[[#This Row],[Edad]]="Corregir","Corregir","Ok")</f>
        <v>Ok</v>
      </c>
      <c r="X96" s="10" t="str">
        <f>+IFERROR(VLOOKUP(Tabla2[[#This Row],[DISTRITO SEGÚN DNI]],Hoja1!$A$2:$B$55,2,FALSE),"No")</f>
        <v>No</v>
      </c>
      <c r="Y96" s="10" t="str">
        <f>IF(OR(LOWER(Tabla2[[#This Row],[GENERO]])="masculino", LOWER(Tabla2[[#This Row],[GENERO]])="femenino"),"OK","Corregir")</f>
        <v>OK</v>
      </c>
      <c r="Z96" s="10" t="str">
        <f>+IF(Tabla2[[#This Row],[Nro. DNI / CE]]="","Corregir",IF(LEN(Tabla2[[#This Row],[Nro. DNI / CE]])&gt;=8,"OK","Corregir"))</f>
        <v>OK</v>
      </c>
      <c r="AA96" s="10">
        <f>COUNTIF(Tabla2[APELLIDOS Y NOMBRES],Tabla2[[#This Row],[APELLIDOS Y NOMBRES]])</f>
        <v>1</v>
      </c>
      <c r="AB96" t="str">
        <f ca="1">+IFERROR(IF(Tabla2[[#This Row],[FECHA CESE/BAJA]]="","No Aplica",IF(AND(MONTH(Tabla2[[#This Row],[FECHA CESE/BAJA]])=MONTH(TODAY()-30),YEAR(Tabla2[[#This Row],[FECHA CESE/BAJA]])=YEAR(TODAY())),MONTH(TODAY()-30)&amp;"-"&amp;YEAR(TODAY()),"Borrar")),"No aplica")</f>
        <v>8-2023</v>
      </c>
      <c r="AC96" t="str">
        <f ca="1">+IFERROR(IF(Tabla2[[#This Row],[FECHA INICIO DE LABORES EN OBRA]]="","No Aplica",IF(AND(MONTH(Tabla2[[#This Row],[FECHA INICIO DE LABORES EN OBRA]])=MONTH(TODAY()-30),YEAR(Tabla2[[#This Row],[FECHA INICIO DE LABORES EN OBRA]])=YEAR(TODAY())),MONTH(TODAY()-30)&amp;"-"&amp;YEAR(TODAY()),"No Aplica")),"No Aplica")</f>
        <v>No Aplica</v>
      </c>
    </row>
    <row r="97" spans="1:29" x14ac:dyDescent="0.25">
      <c r="A97" s="2" t="s">
        <v>2991</v>
      </c>
      <c r="B97" s="3" t="s">
        <v>2992</v>
      </c>
      <c r="C97" s="3" t="s">
        <v>40</v>
      </c>
      <c r="D97" s="3" t="s">
        <v>3013</v>
      </c>
      <c r="E97" s="3" t="s">
        <v>3014</v>
      </c>
      <c r="F97" s="36">
        <v>32040</v>
      </c>
      <c r="G97" s="3">
        <v>3</v>
      </c>
      <c r="H97" s="3" t="s">
        <v>2936</v>
      </c>
      <c r="I97" s="3" t="s">
        <v>2922</v>
      </c>
      <c r="J97" s="3" t="s">
        <v>3015</v>
      </c>
      <c r="K97" s="3" t="s">
        <v>1240</v>
      </c>
      <c r="L97" s="8" t="s">
        <v>9813</v>
      </c>
      <c r="M97" s="5">
        <v>45147</v>
      </c>
      <c r="N97" s="13" t="s">
        <v>1043</v>
      </c>
      <c r="O97" s="5">
        <v>44855</v>
      </c>
      <c r="P97" s="8">
        <v>2</v>
      </c>
      <c r="Q97" s="9">
        <v>1</v>
      </c>
      <c r="R97" s="9" t="str">
        <f>IFERROR(VLOOKUP(Tabla2[[#This Row],[CONTRATISTA PRNCIPAL]],Hoja1!$L$5:$M$9,2,FALSE),"CJV")</f>
        <v>CJV</v>
      </c>
      <c r="S97" s="9" t="str">
        <f>IF(Tabla2[[#This Row],[EMPRESA]]=Tabla2[[#This Row],[CONTRATISTA PRNCIPAL]],"Principal","Secundaria")</f>
        <v>Secundaria</v>
      </c>
      <c r="T97" s="10">
        <f>IFERROR(1/COUNTIF(Tabla2[CONTRATISTA PRNCIPAL],Tabla2[[#This Row],[CONTRATISTA PRNCIPAL]]),0)</f>
        <v>1.2500000000000001E-2</v>
      </c>
      <c r="U97" s="33">
        <f ca="1">IF(((TODAY()-Tabla2[[#This Row],[FECHA NACIMIENTO]])/365)&lt;18,"Corregir", IF(((TODAY()-Tabla2[[#This Row],[FECHA NACIMIENTO]])/365)&gt;80, "Corregir",ROUNDDOWN(((TODAY()-Tabla2[[#This Row],[FECHA NACIMIENTO]])/365),0)))</f>
        <v>35</v>
      </c>
      <c r="V9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97" s="34" t="str">
        <f ca="1">+IF(Tabla2[[#This Row],[Edad]]="Corregir","Corregir","Ok")</f>
        <v>Ok</v>
      </c>
      <c r="X97" s="10" t="str">
        <f>+IFERROR(VLOOKUP(Tabla2[[#This Row],[DISTRITO SEGÚN DNI]],Hoja1!$A$2:$B$55,2,FALSE),"No")</f>
        <v>No</v>
      </c>
      <c r="Y97" s="10" t="str">
        <f>IF(OR(LOWER(Tabla2[[#This Row],[GENERO]])="masculino", LOWER(Tabla2[[#This Row],[GENERO]])="femenino"),"OK","Corregir")</f>
        <v>OK</v>
      </c>
      <c r="Z97" s="10" t="str">
        <f>+IF(Tabla2[[#This Row],[Nro. DNI / CE]]="","Corregir",IF(LEN(Tabla2[[#This Row],[Nro. DNI / CE]])&gt;=8,"OK","Corregir"))</f>
        <v>OK</v>
      </c>
      <c r="AA97" s="10">
        <f>COUNTIF(Tabla2[APELLIDOS Y NOMBRES],Tabla2[[#This Row],[APELLIDOS Y NOMBRES]])</f>
        <v>1</v>
      </c>
      <c r="AB97" t="str">
        <f ca="1">+IFERROR(IF(Tabla2[[#This Row],[FECHA CESE/BAJA]]="","No Aplica",IF(AND(MONTH(Tabla2[[#This Row],[FECHA CESE/BAJA]])=MONTH(TODAY()-30),YEAR(Tabla2[[#This Row],[FECHA CESE/BAJA]])=YEAR(TODAY())),MONTH(TODAY()-30)&amp;"-"&amp;YEAR(TODAY()),"Borrar")),"No aplica")</f>
        <v>8-2023</v>
      </c>
      <c r="AC97" t="str">
        <f ca="1">+IFERROR(IF(Tabla2[[#This Row],[FECHA INICIO DE LABORES EN OBRA]]="","No Aplica",IF(AND(MONTH(Tabla2[[#This Row],[FECHA INICIO DE LABORES EN OBRA]])=MONTH(TODAY()-30),YEAR(Tabla2[[#This Row],[FECHA INICIO DE LABORES EN OBRA]])=YEAR(TODAY())),MONTH(TODAY()-30)&amp;"-"&amp;YEAR(TODAY()),"No Aplica")),"No Aplica")</f>
        <v>No Aplica</v>
      </c>
    </row>
    <row r="98" spans="1:29" x14ac:dyDescent="0.25">
      <c r="A98" s="2" t="s">
        <v>3016</v>
      </c>
      <c r="B98" s="3" t="s">
        <v>3017</v>
      </c>
      <c r="C98" s="3" t="s">
        <v>40</v>
      </c>
      <c r="D98" s="3">
        <v>42012987</v>
      </c>
      <c r="E98" s="3" t="s">
        <v>587</v>
      </c>
      <c r="F98" s="36">
        <v>29671</v>
      </c>
      <c r="G98" s="3">
        <v>2</v>
      </c>
      <c r="H98" s="3" t="s">
        <v>1453</v>
      </c>
      <c r="I98" s="3" t="s">
        <v>2931</v>
      </c>
      <c r="J98" s="3" t="s">
        <v>3032</v>
      </c>
      <c r="K98" s="3" t="s">
        <v>93</v>
      </c>
      <c r="L98" s="8" t="s">
        <v>9813</v>
      </c>
      <c r="M98" s="5">
        <v>45147</v>
      </c>
      <c r="N98" s="13" t="s">
        <v>1043</v>
      </c>
      <c r="O98" s="5">
        <v>44866</v>
      </c>
      <c r="P98" s="8">
        <v>2</v>
      </c>
      <c r="Q98" s="9">
        <v>4</v>
      </c>
      <c r="R98" s="9" t="str">
        <f>IFERROR(VLOOKUP(Tabla2[[#This Row],[CONTRATISTA PRNCIPAL]],Hoja1!$L$5:$M$9,2,FALSE),"CJV")</f>
        <v>CJV</v>
      </c>
      <c r="S98" s="9" t="str">
        <f>IF(Tabla2[[#This Row],[EMPRESA]]=Tabla2[[#This Row],[CONTRATISTA PRNCIPAL]],"Principal","Secundaria")</f>
        <v>Secundaria</v>
      </c>
      <c r="T98" s="10">
        <f>IFERROR(1/COUNTIF(Tabla2[CONTRATISTA PRNCIPAL],Tabla2[[#This Row],[CONTRATISTA PRNCIPAL]]),0)</f>
        <v>1.2500000000000001E-2</v>
      </c>
      <c r="U98" s="33">
        <f ca="1">IF(((TODAY()-Tabla2[[#This Row],[FECHA NACIMIENTO]])/365)&lt;18,"Corregir", IF(((TODAY()-Tabla2[[#This Row],[FECHA NACIMIENTO]])/365)&gt;80, "Corregir",ROUNDDOWN(((TODAY()-Tabla2[[#This Row],[FECHA NACIMIENTO]])/365),0)))</f>
        <v>42</v>
      </c>
      <c r="V9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98" s="34" t="str">
        <f ca="1">+IF(Tabla2[[#This Row],[Edad]]="Corregir","Corregir","Ok")</f>
        <v>Ok</v>
      </c>
      <c r="X98" s="10" t="str">
        <f>+IFERROR(VLOOKUP(Tabla2[[#This Row],[DISTRITO SEGÚN DNI]],Hoja1!$A$2:$B$55,2,FALSE),"No")</f>
        <v>ATE</v>
      </c>
      <c r="Y98" s="10" t="str">
        <f>IF(OR(LOWER(Tabla2[[#This Row],[GENERO]])="masculino", LOWER(Tabla2[[#This Row],[GENERO]])="femenino"),"OK","Corregir")</f>
        <v>OK</v>
      </c>
      <c r="Z98" s="10" t="str">
        <f>+IF(Tabla2[[#This Row],[Nro. DNI / CE]]="","Corregir",IF(LEN(Tabla2[[#This Row],[Nro. DNI / CE]])&gt;=8,"OK","Corregir"))</f>
        <v>OK</v>
      </c>
      <c r="AA98" s="10">
        <f>COUNTIF(Tabla2[APELLIDOS Y NOMBRES],Tabla2[[#This Row],[APELLIDOS Y NOMBRES]])</f>
        <v>1</v>
      </c>
      <c r="AB98" t="str">
        <f ca="1">+IFERROR(IF(Tabla2[[#This Row],[FECHA CESE/BAJA]]="","No Aplica",IF(AND(MONTH(Tabla2[[#This Row],[FECHA CESE/BAJA]])=MONTH(TODAY()-30),YEAR(Tabla2[[#This Row],[FECHA CESE/BAJA]])=YEAR(TODAY())),MONTH(TODAY()-30)&amp;"-"&amp;YEAR(TODAY()),"Borrar")),"No aplica")</f>
        <v>8-2023</v>
      </c>
      <c r="AC98" t="str">
        <f ca="1">+IFERROR(IF(Tabla2[[#This Row],[FECHA INICIO DE LABORES EN OBRA]]="","No Aplica",IF(AND(MONTH(Tabla2[[#This Row],[FECHA INICIO DE LABORES EN OBRA]])=MONTH(TODAY()-30),YEAR(Tabla2[[#This Row],[FECHA INICIO DE LABORES EN OBRA]])=YEAR(TODAY())),MONTH(TODAY()-30)&amp;"-"&amp;YEAR(TODAY()),"No Aplica")),"No Aplica")</f>
        <v>No Aplica</v>
      </c>
    </row>
    <row r="99" spans="1:29" x14ac:dyDescent="0.25">
      <c r="A99" s="2">
        <v>20605578293</v>
      </c>
      <c r="B99" s="3" t="s">
        <v>12964</v>
      </c>
      <c r="C99" s="3" t="s">
        <v>12964</v>
      </c>
      <c r="D99" s="3" t="s">
        <v>12968</v>
      </c>
      <c r="E99" s="3" t="s">
        <v>12969</v>
      </c>
      <c r="F99" s="36">
        <v>33425</v>
      </c>
      <c r="G99" s="3">
        <v>3</v>
      </c>
      <c r="H99" s="3" t="s">
        <v>12970</v>
      </c>
      <c r="I99" s="3" t="s">
        <v>12966</v>
      </c>
      <c r="J99" s="3" t="s">
        <v>12971</v>
      </c>
      <c r="K99" s="3" t="s">
        <v>12972</v>
      </c>
      <c r="L99" s="8" t="s">
        <v>9813</v>
      </c>
      <c r="M99" s="5">
        <v>45147</v>
      </c>
      <c r="N99" s="13" t="s">
        <v>1634</v>
      </c>
      <c r="O99" s="5">
        <v>44965</v>
      </c>
      <c r="P99" s="8">
        <v>1</v>
      </c>
      <c r="Q99" s="9">
        <v>2</v>
      </c>
      <c r="R99" s="9" t="str">
        <f>IFERROR(VLOOKUP(Tabla2[[#This Row],[CONTRATISTA PRNCIPAL]],Hoja1!$L$5:$M$9,2,FALSE),"CJV")</f>
        <v>CJV</v>
      </c>
      <c r="S99" s="9" t="str">
        <f>IF(Tabla2[[#This Row],[EMPRESA]]=Tabla2[[#This Row],[CONTRATISTA PRNCIPAL]],"Principal","Secundaria")</f>
        <v>Principal</v>
      </c>
      <c r="T99" s="10">
        <f>IFERROR(1/COUNTIF(Tabla2[CONTRATISTA PRNCIPAL],Tabla2[[#This Row],[CONTRATISTA PRNCIPAL]]),0)</f>
        <v>0.14285714285714285</v>
      </c>
      <c r="U99" s="33">
        <f ca="1">IF(((TODAY()-Tabla2[[#This Row],[FECHA NACIMIENTO]])/365)&lt;18,"Corregir", IF(((TODAY()-Tabla2[[#This Row],[FECHA NACIMIENTO]])/365)&gt;80, "Corregir",ROUNDDOWN(((TODAY()-Tabla2[[#This Row],[FECHA NACIMIENTO]])/365),0)))</f>
        <v>32</v>
      </c>
      <c r="V9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99" s="34" t="str">
        <f ca="1">+IF(Tabla2[[#This Row],[Edad]]="Corregir","Corregir","Ok")</f>
        <v>Ok</v>
      </c>
      <c r="X99" s="10" t="str">
        <f>+IFERROR(VLOOKUP(Tabla2[[#This Row],[DISTRITO SEGÚN DNI]],Hoja1!$A$2:$B$55,2,FALSE),"No")</f>
        <v>No</v>
      </c>
      <c r="Y99" s="10" t="str">
        <f>IF(OR(LOWER(Tabla2[[#This Row],[GENERO]])="masculino", LOWER(Tabla2[[#This Row],[GENERO]])="femenino"),"OK","Corregir")</f>
        <v>OK</v>
      </c>
      <c r="Z99" s="10" t="str">
        <f>+IF(Tabla2[[#This Row],[Nro. DNI / CE]]="","Corregir",IF(LEN(Tabla2[[#This Row],[Nro. DNI / CE]])&gt;=8,"OK","Corregir"))</f>
        <v>OK</v>
      </c>
      <c r="AA99" s="10">
        <f>COUNTIF(Tabla2[APELLIDOS Y NOMBRES],Tabla2[[#This Row],[APELLIDOS Y NOMBRES]])</f>
        <v>1</v>
      </c>
      <c r="AB99" t="str">
        <f ca="1">+IFERROR(IF(Tabla2[[#This Row],[FECHA CESE/BAJA]]="","No Aplica",IF(AND(MONTH(Tabla2[[#This Row],[FECHA CESE/BAJA]])=MONTH(TODAY()-30),YEAR(Tabla2[[#This Row],[FECHA CESE/BAJA]])=YEAR(TODAY())),MONTH(TODAY()-30)&amp;"-"&amp;YEAR(TODAY()),"Borrar")),"No aplica")</f>
        <v>8-2023</v>
      </c>
      <c r="AC99" t="str">
        <f ca="1">+IFERROR(IF(Tabla2[[#This Row],[FECHA INICIO DE LABORES EN OBRA]]="","No Aplica",IF(AND(MONTH(Tabla2[[#This Row],[FECHA INICIO DE LABORES EN OBRA]])=MONTH(TODAY()-30),YEAR(Tabla2[[#This Row],[FECHA INICIO DE LABORES EN OBRA]])=YEAR(TODAY())),MONTH(TODAY()-30)&amp;"-"&amp;YEAR(TODAY()),"No Aplica")),"No Aplica")</f>
        <v>No Aplica</v>
      </c>
    </row>
    <row r="100" spans="1:29" x14ac:dyDescent="0.25">
      <c r="A100" s="2">
        <v>20605578293</v>
      </c>
      <c r="B100" s="3" t="s">
        <v>12964</v>
      </c>
      <c r="C100" s="3" t="s">
        <v>12964</v>
      </c>
      <c r="D100" s="3" t="s">
        <v>12973</v>
      </c>
      <c r="E100" s="3" t="s">
        <v>12974</v>
      </c>
      <c r="F100" s="36">
        <v>32331</v>
      </c>
      <c r="G100" s="3">
        <v>3</v>
      </c>
      <c r="H100" s="3" t="s">
        <v>12975</v>
      </c>
      <c r="I100" s="3" t="s">
        <v>12966</v>
      </c>
      <c r="J100" s="3" t="s">
        <v>12976</v>
      </c>
      <c r="K100" s="3" t="s">
        <v>1492</v>
      </c>
      <c r="L100" s="8" t="s">
        <v>9813</v>
      </c>
      <c r="M100" s="5">
        <v>45147</v>
      </c>
      <c r="N100" s="13" t="s">
        <v>1634</v>
      </c>
      <c r="O100" s="5">
        <v>44965</v>
      </c>
      <c r="P100" s="8">
        <v>2</v>
      </c>
      <c r="Q100" s="9">
        <v>1</v>
      </c>
      <c r="R100" s="9" t="str">
        <f>IFERROR(VLOOKUP(Tabla2[[#This Row],[CONTRATISTA PRNCIPAL]],Hoja1!$L$5:$M$9,2,FALSE),"CJV")</f>
        <v>CJV</v>
      </c>
      <c r="S100" s="9" t="str">
        <f>IF(Tabla2[[#This Row],[EMPRESA]]=Tabla2[[#This Row],[CONTRATISTA PRNCIPAL]],"Principal","Secundaria")</f>
        <v>Principal</v>
      </c>
      <c r="T100" s="10">
        <f>IFERROR(1/COUNTIF(Tabla2[CONTRATISTA PRNCIPAL],Tabla2[[#This Row],[CONTRATISTA PRNCIPAL]]),0)</f>
        <v>0.14285714285714285</v>
      </c>
      <c r="U100" s="33">
        <f ca="1">IF(((TODAY()-Tabla2[[#This Row],[FECHA NACIMIENTO]])/365)&lt;18,"Corregir", IF(((TODAY()-Tabla2[[#This Row],[FECHA NACIMIENTO]])/365)&gt;80, "Corregir",ROUNDDOWN(((TODAY()-Tabla2[[#This Row],[FECHA NACIMIENTO]])/365),0)))</f>
        <v>35</v>
      </c>
      <c r="V10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00" s="34" t="str">
        <f ca="1">+IF(Tabla2[[#This Row],[Edad]]="Corregir","Corregir","Ok")</f>
        <v>Ok</v>
      </c>
      <c r="X100" s="10" t="str">
        <f>+IFERROR(VLOOKUP(Tabla2[[#This Row],[DISTRITO SEGÚN DNI]],Hoja1!$A$2:$B$55,2,FALSE),"No")</f>
        <v>No</v>
      </c>
      <c r="Y100" s="10" t="str">
        <f>IF(OR(LOWER(Tabla2[[#This Row],[GENERO]])="masculino", LOWER(Tabla2[[#This Row],[GENERO]])="femenino"),"OK","Corregir")</f>
        <v>OK</v>
      </c>
      <c r="Z100" s="10" t="str">
        <f>+IF(Tabla2[[#This Row],[Nro. DNI / CE]]="","Corregir",IF(LEN(Tabla2[[#This Row],[Nro. DNI / CE]])&gt;=8,"OK","Corregir"))</f>
        <v>OK</v>
      </c>
      <c r="AA100" s="10">
        <f>COUNTIF(Tabla2[APELLIDOS Y NOMBRES],Tabla2[[#This Row],[APELLIDOS Y NOMBRES]])</f>
        <v>1</v>
      </c>
      <c r="AB100" t="str">
        <f ca="1">+IFERROR(IF(Tabla2[[#This Row],[FECHA CESE/BAJA]]="","No Aplica",IF(AND(MONTH(Tabla2[[#This Row],[FECHA CESE/BAJA]])=MONTH(TODAY()-30),YEAR(Tabla2[[#This Row],[FECHA CESE/BAJA]])=YEAR(TODAY())),MONTH(TODAY()-30)&amp;"-"&amp;YEAR(TODAY()),"Borrar")),"No aplica")</f>
        <v>8-2023</v>
      </c>
      <c r="AC100" t="str">
        <f ca="1">+IFERROR(IF(Tabla2[[#This Row],[FECHA INICIO DE LABORES EN OBRA]]="","No Aplica",IF(AND(MONTH(Tabla2[[#This Row],[FECHA INICIO DE LABORES EN OBRA]])=MONTH(TODAY()-30),YEAR(Tabla2[[#This Row],[FECHA INICIO DE LABORES EN OBRA]])=YEAR(TODAY())),MONTH(TODAY()-30)&amp;"-"&amp;YEAR(TODAY()),"No Aplica")),"No Aplica")</f>
        <v>No Aplica</v>
      </c>
    </row>
    <row r="101" spans="1:29" x14ac:dyDescent="0.25">
      <c r="A101" s="2">
        <v>20605578293</v>
      </c>
      <c r="B101" s="3" t="s">
        <v>12964</v>
      </c>
      <c r="C101" s="3" t="s">
        <v>12964</v>
      </c>
      <c r="D101" s="3" t="s">
        <v>12977</v>
      </c>
      <c r="E101" s="3" t="s">
        <v>12978</v>
      </c>
      <c r="F101" s="36">
        <v>30533</v>
      </c>
      <c r="G101" s="3">
        <v>1</v>
      </c>
      <c r="H101" s="3" t="s">
        <v>5161</v>
      </c>
      <c r="I101" s="3" t="s">
        <v>12966</v>
      </c>
      <c r="J101" s="3" t="s">
        <v>12979</v>
      </c>
      <c r="K101" s="3" t="s">
        <v>1510</v>
      </c>
      <c r="L101" s="8" t="s">
        <v>9813</v>
      </c>
      <c r="M101" s="5">
        <v>45147</v>
      </c>
      <c r="N101" s="13" t="s">
        <v>1634</v>
      </c>
      <c r="O101" s="5">
        <v>44965</v>
      </c>
      <c r="P101" s="8">
        <v>2</v>
      </c>
      <c r="Q101" s="9">
        <v>1</v>
      </c>
      <c r="R101" s="9" t="str">
        <f>IFERROR(VLOOKUP(Tabla2[[#This Row],[CONTRATISTA PRNCIPAL]],Hoja1!$L$5:$M$9,2,FALSE),"CJV")</f>
        <v>CJV</v>
      </c>
      <c r="S101" s="9" t="str">
        <f>IF(Tabla2[[#This Row],[EMPRESA]]=Tabla2[[#This Row],[CONTRATISTA PRNCIPAL]],"Principal","Secundaria")</f>
        <v>Principal</v>
      </c>
      <c r="T101" s="10">
        <f>IFERROR(1/COUNTIF(Tabla2[CONTRATISTA PRNCIPAL],Tabla2[[#This Row],[CONTRATISTA PRNCIPAL]]),0)</f>
        <v>0.14285714285714285</v>
      </c>
      <c r="U101" s="33">
        <f ca="1">IF(((TODAY()-Tabla2[[#This Row],[FECHA NACIMIENTO]])/365)&lt;18,"Corregir", IF(((TODAY()-Tabla2[[#This Row],[FECHA NACIMIENTO]])/365)&gt;80, "Corregir",ROUNDDOWN(((TODAY()-Tabla2[[#This Row],[FECHA NACIMIENTO]])/365),0)))</f>
        <v>40</v>
      </c>
      <c r="V10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01" s="34" t="str">
        <f ca="1">+IF(Tabla2[[#This Row],[Edad]]="Corregir","Corregir","Ok")</f>
        <v>Ok</v>
      </c>
      <c r="X101" s="10" t="str">
        <f>+IFERROR(VLOOKUP(Tabla2[[#This Row],[DISTRITO SEGÚN DNI]],Hoja1!$A$2:$B$55,2,FALSE),"No")</f>
        <v>CALLAO</v>
      </c>
      <c r="Y101" s="10" t="str">
        <f>IF(OR(LOWER(Tabla2[[#This Row],[GENERO]])="masculino", LOWER(Tabla2[[#This Row],[GENERO]])="femenino"),"OK","Corregir")</f>
        <v>OK</v>
      </c>
      <c r="Z101" s="10" t="str">
        <f>+IF(Tabla2[[#This Row],[Nro. DNI / CE]]="","Corregir",IF(LEN(Tabla2[[#This Row],[Nro. DNI / CE]])&gt;=8,"OK","Corregir"))</f>
        <v>OK</v>
      </c>
      <c r="AA101" s="10">
        <f>COUNTIF(Tabla2[APELLIDOS Y NOMBRES],Tabla2[[#This Row],[APELLIDOS Y NOMBRES]])</f>
        <v>1</v>
      </c>
      <c r="AB101" t="str">
        <f ca="1">+IFERROR(IF(Tabla2[[#This Row],[FECHA CESE/BAJA]]="","No Aplica",IF(AND(MONTH(Tabla2[[#This Row],[FECHA CESE/BAJA]])=MONTH(TODAY()-30),YEAR(Tabla2[[#This Row],[FECHA CESE/BAJA]])=YEAR(TODAY())),MONTH(TODAY()-30)&amp;"-"&amp;YEAR(TODAY()),"Borrar")),"No aplica")</f>
        <v>8-2023</v>
      </c>
      <c r="AC101" t="str">
        <f ca="1">+IFERROR(IF(Tabla2[[#This Row],[FECHA INICIO DE LABORES EN OBRA]]="","No Aplica",IF(AND(MONTH(Tabla2[[#This Row],[FECHA INICIO DE LABORES EN OBRA]])=MONTH(TODAY()-30),YEAR(Tabla2[[#This Row],[FECHA INICIO DE LABORES EN OBRA]])=YEAR(TODAY())),MONTH(TODAY()-30)&amp;"-"&amp;YEAR(TODAY()),"No Aplica")),"No Aplica")</f>
        <v>No Aplica</v>
      </c>
    </row>
    <row r="102" spans="1:29" x14ac:dyDescent="0.25">
      <c r="A102" s="2">
        <v>20605578293</v>
      </c>
      <c r="B102" s="3" t="s">
        <v>12964</v>
      </c>
      <c r="C102" s="3" t="s">
        <v>12964</v>
      </c>
      <c r="D102" s="3" t="s">
        <v>12980</v>
      </c>
      <c r="E102" s="3" t="s">
        <v>12981</v>
      </c>
      <c r="F102" s="36">
        <v>33154</v>
      </c>
      <c r="G102" s="3">
        <v>3</v>
      </c>
      <c r="H102" s="3" t="s">
        <v>2472</v>
      </c>
      <c r="I102" s="3" t="s">
        <v>12966</v>
      </c>
      <c r="J102" s="3" t="s">
        <v>12982</v>
      </c>
      <c r="K102" s="3" t="s">
        <v>1500</v>
      </c>
      <c r="L102" s="8" t="s">
        <v>9813</v>
      </c>
      <c r="M102" s="5">
        <v>45147</v>
      </c>
      <c r="N102" s="13" t="s">
        <v>1634</v>
      </c>
      <c r="O102" s="5">
        <v>44965</v>
      </c>
      <c r="P102" s="8">
        <v>2</v>
      </c>
      <c r="Q102" s="9">
        <v>1</v>
      </c>
      <c r="R102" s="9" t="str">
        <f>IFERROR(VLOOKUP(Tabla2[[#This Row],[CONTRATISTA PRNCIPAL]],Hoja1!$L$5:$M$9,2,FALSE),"CJV")</f>
        <v>CJV</v>
      </c>
      <c r="S102" s="9" t="str">
        <f>IF(Tabla2[[#This Row],[EMPRESA]]=Tabla2[[#This Row],[CONTRATISTA PRNCIPAL]],"Principal","Secundaria")</f>
        <v>Principal</v>
      </c>
      <c r="T102" s="10">
        <f>IFERROR(1/COUNTIF(Tabla2[CONTRATISTA PRNCIPAL],Tabla2[[#This Row],[CONTRATISTA PRNCIPAL]]),0)</f>
        <v>0.14285714285714285</v>
      </c>
      <c r="U102" s="33">
        <f ca="1">IF(((TODAY()-Tabla2[[#This Row],[FECHA NACIMIENTO]])/365)&lt;18,"Corregir", IF(((TODAY()-Tabla2[[#This Row],[FECHA NACIMIENTO]])/365)&gt;80, "Corregir",ROUNDDOWN(((TODAY()-Tabla2[[#This Row],[FECHA NACIMIENTO]])/365),0)))</f>
        <v>32</v>
      </c>
      <c r="V10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02" s="34" t="str">
        <f ca="1">+IF(Tabla2[[#This Row],[Edad]]="Corregir","Corregir","Ok")</f>
        <v>Ok</v>
      </c>
      <c r="X102" s="10" t="str">
        <f>+IFERROR(VLOOKUP(Tabla2[[#This Row],[DISTRITO SEGÚN DNI]],Hoja1!$A$2:$B$55,2,FALSE),"No")</f>
        <v>No</v>
      </c>
      <c r="Y102" s="10" t="str">
        <f>IF(OR(LOWER(Tabla2[[#This Row],[GENERO]])="masculino", LOWER(Tabla2[[#This Row],[GENERO]])="femenino"),"OK","Corregir")</f>
        <v>OK</v>
      </c>
      <c r="Z102" s="10" t="str">
        <f>+IF(Tabla2[[#This Row],[Nro. DNI / CE]]="","Corregir",IF(LEN(Tabla2[[#This Row],[Nro. DNI / CE]])&gt;=8,"OK","Corregir"))</f>
        <v>OK</v>
      </c>
      <c r="AA102" s="10">
        <f>COUNTIF(Tabla2[APELLIDOS Y NOMBRES],Tabla2[[#This Row],[APELLIDOS Y NOMBRES]])</f>
        <v>1</v>
      </c>
      <c r="AB102" t="str">
        <f ca="1">+IFERROR(IF(Tabla2[[#This Row],[FECHA CESE/BAJA]]="","No Aplica",IF(AND(MONTH(Tabla2[[#This Row],[FECHA CESE/BAJA]])=MONTH(TODAY()-30),YEAR(Tabla2[[#This Row],[FECHA CESE/BAJA]])=YEAR(TODAY())),MONTH(TODAY()-30)&amp;"-"&amp;YEAR(TODAY()),"Borrar")),"No aplica")</f>
        <v>8-2023</v>
      </c>
      <c r="AC102" t="str">
        <f ca="1">+IFERROR(IF(Tabla2[[#This Row],[FECHA INICIO DE LABORES EN OBRA]]="","No Aplica",IF(AND(MONTH(Tabla2[[#This Row],[FECHA INICIO DE LABORES EN OBRA]])=MONTH(TODAY()-30),YEAR(Tabla2[[#This Row],[FECHA INICIO DE LABORES EN OBRA]])=YEAR(TODAY())),MONTH(TODAY()-30)&amp;"-"&amp;YEAR(TODAY()),"No Aplica")),"No Aplica")</f>
        <v>No Aplica</v>
      </c>
    </row>
    <row r="103" spans="1:29" x14ac:dyDescent="0.25">
      <c r="A103" s="2">
        <v>20605578293</v>
      </c>
      <c r="B103" s="3" t="s">
        <v>12964</v>
      </c>
      <c r="C103" s="3" t="s">
        <v>12964</v>
      </c>
      <c r="D103" s="3" t="s">
        <v>12983</v>
      </c>
      <c r="E103" s="3" t="s">
        <v>12984</v>
      </c>
      <c r="F103" s="36">
        <v>32940</v>
      </c>
      <c r="G103" s="3">
        <v>2</v>
      </c>
      <c r="H103" s="3" t="s">
        <v>12975</v>
      </c>
      <c r="I103" s="3" t="s">
        <v>12966</v>
      </c>
      <c r="J103" s="3" t="s">
        <v>12985</v>
      </c>
      <c r="K103" s="3" t="s">
        <v>1510</v>
      </c>
      <c r="L103" s="8" t="s">
        <v>9813</v>
      </c>
      <c r="M103" s="5">
        <v>45147</v>
      </c>
      <c r="N103" s="13" t="s">
        <v>1634</v>
      </c>
      <c r="O103" s="5">
        <v>44965</v>
      </c>
      <c r="P103" s="8">
        <v>2</v>
      </c>
      <c r="Q103" s="9">
        <v>4</v>
      </c>
      <c r="R103" s="9" t="str">
        <f>IFERROR(VLOOKUP(Tabla2[[#This Row],[CONTRATISTA PRNCIPAL]],Hoja1!$L$5:$M$9,2,FALSE),"CJV")</f>
        <v>CJV</v>
      </c>
      <c r="S103" s="9" t="str">
        <f>IF(Tabla2[[#This Row],[EMPRESA]]=Tabla2[[#This Row],[CONTRATISTA PRNCIPAL]],"Principal","Secundaria")</f>
        <v>Principal</v>
      </c>
      <c r="T103" s="10">
        <f>IFERROR(1/COUNTIF(Tabla2[CONTRATISTA PRNCIPAL],Tabla2[[#This Row],[CONTRATISTA PRNCIPAL]]),0)</f>
        <v>0.14285714285714285</v>
      </c>
      <c r="U103" s="33">
        <f ca="1">IF(((TODAY()-Tabla2[[#This Row],[FECHA NACIMIENTO]])/365)&lt;18,"Corregir", IF(((TODAY()-Tabla2[[#This Row],[FECHA NACIMIENTO]])/365)&gt;80, "Corregir",ROUNDDOWN(((TODAY()-Tabla2[[#This Row],[FECHA NACIMIENTO]])/365),0)))</f>
        <v>33</v>
      </c>
      <c r="V10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03" s="34" t="str">
        <f ca="1">+IF(Tabla2[[#This Row],[Edad]]="Corregir","Corregir","Ok")</f>
        <v>Ok</v>
      </c>
      <c r="X103" s="10" t="str">
        <f>+IFERROR(VLOOKUP(Tabla2[[#This Row],[DISTRITO SEGÚN DNI]],Hoja1!$A$2:$B$55,2,FALSE),"No")</f>
        <v>CALLAO</v>
      </c>
      <c r="Y103" s="10" t="str">
        <f>IF(OR(LOWER(Tabla2[[#This Row],[GENERO]])="masculino", LOWER(Tabla2[[#This Row],[GENERO]])="femenino"),"OK","Corregir")</f>
        <v>OK</v>
      </c>
      <c r="Z103" s="10" t="str">
        <f>+IF(Tabla2[[#This Row],[Nro. DNI / CE]]="","Corregir",IF(LEN(Tabla2[[#This Row],[Nro. DNI / CE]])&gt;=8,"OK","Corregir"))</f>
        <v>OK</v>
      </c>
      <c r="AA103" s="10">
        <f>COUNTIF(Tabla2[APELLIDOS Y NOMBRES],Tabla2[[#This Row],[APELLIDOS Y NOMBRES]])</f>
        <v>1</v>
      </c>
      <c r="AB103" t="str">
        <f ca="1">+IFERROR(IF(Tabla2[[#This Row],[FECHA CESE/BAJA]]="","No Aplica",IF(AND(MONTH(Tabla2[[#This Row],[FECHA CESE/BAJA]])=MONTH(TODAY()-30),YEAR(Tabla2[[#This Row],[FECHA CESE/BAJA]])=YEAR(TODAY())),MONTH(TODAY()-30)&amp;"-"&amp;YEAR(TODAY()),"Borrar")),"No aplica")</f>
        <v>8-2023</v>
      </c>
      <c r="AC103" t="str">
        <f ca="1">+IFERROR(IF(Tabla2[[#This Row],[FECHA INICIO DE LABORES EN OBRA]]="","No Aplica",IF(AND(MONTH(Tabla2[[#This Row],[FECHA INICIO DE LABORES EN OBRA]])=MONTH(TODAY()-30),YEAR(Tabla2[[#This Row],[FECHA INICIO DE LABORES EN OBRA]])=YEAR(TODAY())),MONTH(TODAY()-30)&amp;"-"&amp;YEAR(TODAY()),"No Aplica")),"No Aplica")</f>
        <v>No Aplica</v>
      </c>
    </row>
    <row r="104" spans="1:29" x14ac:dyDescent="0.25">
      <c r="A104" s="2">
        <v>20605578293</v>
      </c>
      <c r="B104" s="3" t="s">
        <v>12964</v>
      </c>
      <c r="C104" s="3" t="s">
        <v>12964</v>
      </c>
      <c r="D104" s="3" t="s">
        <v>12986</v>
      </c>
      <c r="E104" s="3" t="s">
        <v>12987</v>
      </c>
      <c r="F104" s="36">
        <v>37569</v>
      </c>
      <c r="G104" s="3">
        <v>2</v>
      </c>
      <c r="H104" s="3" t="s">
        <v>12975</v>
      </c>
      <c r="I104" s="3" t="s">
        <v>12966</v>
      </c>
      <c r="J104" s="3" t="s">
        <v>12988</v>
      </c>
      <c r="K104" s="3" t="s">
        <v>1510</v>
      </c>
      <c r="L104" s="8" t="s">
        <v>9813</v>
      </c>
      <c r="M104" s="5">
        <v>45147</v>
      </c>
      <c r="N104" s="13" t="s">
        <v>1634</v>
      </c>
      <c r="O104" s="5">
        <v>44965</v>
      </c>
      <c r="P104" s="8">
        <v>2</v>
      </c>
      <c r="Q104" s="9">
        <v>4</v>
      </c>
      <c r="R104" s="9" t="str">
        <f>IFERROR(VLOOKUP(Tabla2[[#This Row],[CONTRATISTA PRNCIPAL]],Hoja1!$L$5:$M$9,2,FALSE),"CJV")</f>
        <v>CJV</v>
      </c>
      <c r="S104" s="9" t="str">
        <f>IF(Tabla2[[#This Row],[EMPRESA]]=Tabla2[[#This Row],[CONTRATISTA PRNCIPAL]],"Principal","Secundaria")</f>
        <v>Principal</v>
      </c>
      <c r="T104" s="10">
        <f>IFERROR(1/COUNTIF(Tabla2[CONTRATISTA PRNCIPAL],Tabla2[[#This Row],[CONTRATISTA PRNCIPAL]]),0)</f>
        <v>0.14285714285714285</v>
      </c>
      <c r="U104" s="33">
        <f ca="1">IF(((TODAY()-Tabla2[[#This Row],[FECHA NACIMIENTO]])/365)&lt;18,"Corregir", IF(((TODAY()-Tabla2[[#This Row],[FECHA NACIMIENTO]])/365)&gt;80, "Corregir",ROUNDDOWN(((TODAY()-Tabla2[[#This Row],[FECHA NACIMIENTO]])/365),0)))</f>
        <v>20</v>
      </c>
      <c r="V10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104" s="34" t="str">
        <f ca="1">+IF(Tabla2[[#This Row],[Edad]]="Corregir","Corregir","Ok")</f>
        <v>Ok</v>
      </c>
      <c r="X104" s="10" t="str">
        <f>+IFERROR(VLOOKUP(Tabla2[[#This Row],[DISTRITO SEGÚN DNI]],Hoja1!$A$2:$B$55,2,FALSE),"No")</f>
        <v>CALLAO</v>
      </c>
      <c r="Y104" s="10" t="str">
        <f>IF(OR(LOWER(Tabla2[[#This Row],[GENERO]])="masculino", LOWER(Tabla2[[#This Row],[GENERO]])="femenino"),"OK","Corregir")</f>
        <v>OK</v>
      </c>
      <c r="Z104" s="10" t="str">
        <f>+IF(Tabla2[[#This Row],[Nro. DNI / CE]]="","Corregir",IF(LEN(Tabla2[[#This Row],[Nro. DNI / CE]])&gt;=8,"OK","Corregir"))</f>
        <v>OK</v>
      </c>
      <c r="AA104" s="10">
        <f>COUNTIF(Tabla2[APELLIDOS Y NOMBRES],Tabla2[[#This Row],[APELLIDOS Y NOMBRES]])</f>
        <v>1</v>
      </c>
      <c r="AB104" t="str">
        <f ca="1">+IFERROR(IF(Tabla2[[#This Row],[FECHA CESE/BAJA]]="","No Aplica",IF(AND(MONTH(Tabla2[[#This Row],[FECHA CESE/BAJA]])=MONTH(TODAY()-30),YEAR(Tabla2[[#This Row],[FECHA CESE/BAJA]])=YEAR(TODAY())),MONTH(TODAY()-30)&amp;"-"&amp;YEAR(TODAY()),"Borrar")),"No aplica")</f>
        <v>8-2023</v>
      </c>
      <c r="AC104" t="str">
        <f ca="1">+IFERROR(IF(Tabla2[[#This Row],[FECHA INICIO DE LABORES EN OBRA]]="","No Aplica",IF(AND(MONTH(Tabla2[[#This Row],[FECHA INICIO DE LABORES EN OBRA]])=MONTH(TODAY()-30),YEAR(Tabla2[[#This Row],[FECHA INICIO DE LABORES EN OBRA]])=YEAR(TODAY())),MONTH(TODAY()-30)&amp;"-"&amp;YEAR(TODAY()),"No Aplica")),"No Aplica")</f>
        <v>No Aplica</v>
      </c>
    </row>
    <row r="105" spans="1:29" x14ac:dyDescent="0.25">
      <c r="A105" s="2">
        <v>20513530481</v>
      </c>
      <c r="B105" s="3" t="s">
        <v>47</v>
      </c>
      <c r="C105" s="3" t="s">
        <v>47</v>
      </c>
      <c r="D105" s="3" t="s">
        <v>9814</v>
      </c>
      <c r="E105" s="3" t="s">
        <v>9815</v>
      </c>
      <c r="F105" s="36">
        <v>37480</v>
      </c>
      <c r="G105" s="3">
        <v>2</v>
      </c>
      <c r="H105" s="3" t="s">
        <v>9816</v>
      </c>
      <c r="I105" s="3" t="s">
        <v>9812</v>
      </c>
      <c r="J105" s="3" t="s">
        <v>9817</v>
      </c>
      <c r="K105" s="3" t="s">
        <v>2450</v>
      </c>
      <c r="L105" s="8" t="s">
        <v>9813</v>
      </c>
      <c r="M105" s="5">
        <v>45147</v>
      </c>
      <c r="N105" s="13" t="s">
        <v>1489</v>
      </c>
      <c r="O105" s="5">
        <v>44712</v>
      </c>
      <c r="P105" s="8">
        <v>2</v>
      </c>
      <c r="Q105" s="9">
        <v>4</v>
      </c>
      <c r="R105" s="9" t="str">
        <f>IFERROR(VLOOKUP(Tabla2[[#This Row],[CONTRATISTA PRNCIPAL]],Hoja1!$L$5:$M$9,2,FALSE),"CJV")</f>
        <v>CJV</v>
      </c>
      <c r="S105" s="9" t="str">
        <f>IF(Tabla2[[#This Row],[EMPRESA]]=Tabla2[[#This Row],[CONTRATISTA PRNCIPAL]],"Principal","Secundaria")</f>
        <v>Principal</v>
      </c>
      <c r="T105" s="10">
        <f>IFERROR(1/COUNTIF(Tabla2[CONTRATISTA PRNCIPAL],Tabla2[[#This Row],[CONTRATISTA PRNCIPAL]]),0)</f>
        <v>1.5873015873015872E-2</v>
      </c>
      <c r="U105" s="33">
        <f ca="1">IF(((TODAY()-Tabla2[[#This Row],[FECHA NACIMIENTO]])/365)&lt;18,"Corregir", IF(((TODAY()-Tabla2[[#This Row],[FECHA NACIMIENTO]])/365)&gt;80, "Corregir",ROUNDDOWN(((TODAY()-Tabla2[[#This Row],[FECHA NACIMIENTO]])/365),0)))</f>
        <v>21</v>
      </c>
      <c r="V10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105" s="34" t="str">
        <f ca="1">+IF(Tabla2[[#This Row],[Edad]]="Corregir","Corregir","Ok")</f>
        <v>Ok</v>
      </c>
      <c r="X105" s="10" t="str">
        <f>+IFERROR(VLOOKUP(Tabla2[[#This Row],[DISTRITO SEGÚN DNI]],Hoja1!$A$2:$B$55,2,FALSE),"No")</f>
        <v>No</v>
      </c>
      <c r="Y105" s="10" t="str">
        <f>IF(OR(LOWER(Tabla2[[#This Row],[GENERO]])="masculino", LOWER(Tabla2[[#This Row],[GENERO]])="femenino"),"OK","Corregir")</f>
        <v>OK</v>
      </c>
      <c r="Z105" s="10" t="str">
        <f>+IF(Tabla2[[#This Row],[Nro. DNI / CE]]="","Corregir",IF(LEN(Tabla2[[#This Row],[Nro. DNI / CE]])&gt;=8,"OK","Corregir"))</f>
        <v>OK</v>
      </c>
      <c r="AA105" s="10">
        <f>COUNTIF(Tabla2[APELLIDOS Y NOMBRES],Tabla2[[#This Row],[APELLIDOS Y NOMBRES]])</f>
        <v>1</v>
      </c>
      <c r="AB105" t="str">
        <f ca="1">+IFERROR(IF(Tabla2[[#This Row],[FECHA CESE/BAJA]]="","No Aplica",IF(AND(MONTH(Tabla2[[#This Row],[FECHA CESE/BAJA]])=MONTH(TODAY()-30),YEAR(Tabla2[[#This Row],[FECHA CESE/BAJA]])=YEAR(TODAY())),MONTH(TODAY()-30)&amp;"-"&amp;YEAR(TODAY()),"Borrar")),"No aplica")</f>
        <v>8-2023</v>
      </c>
      <c r="AC105" t="str">
        <f ca="1">+IFERROR(IF(Tabla2[[#This Row],[FECHA INICIO DE LABORES EN OBRA]]="","No Aplica",IF(AND(MONTH(Tabla2[[#This Row],[FECHA INICIO DE LABORES EN OBRA]])=MONTH(TODAY()-30),YEAR(Tabla2[[#This Row],[FECHA INICIO DE LABORES EN OBRA]])=YEAR(TODAY())),MONTH(TODAY()-30)&amp;"-"&amp;YEAR(TODAY()),"No Aplica")),"No Aplica")</f>
        <v>No Aplica</v>
      </c>
    </row>
    <row r="106" spans="1:29" x14ac:dyDescent="0.25">
      <c r="A106" s="2">
        <v>20513530481</v>
      </c>
      <c r="B106" s="3" t="s">
        <v>47</v>
      </c>
      <c r="C106" s="3" t="s">
        <v>47</v>
      </c>
      <c r="D106" s="3" t="s">
        <v>701</v>
      </c>
      <c r="E106" s="3" t="s">
        <v>702</v>
      </c>
      <c r="F106" s="36">
        <v>30046</v>
      </c>
      <c r="G106" s="3">
        <v>2</v>
      </c>
      <c r="H106" s="3" t="s">
        <v>4625</v>
      </c>
      <c r="I106" s="3" t="s">
        <v>9812</v>
      </c>
      <c r="J106" s="3" t="s">
        <v>4626</v>
      </c>
      <c r="K106" s="3" t="s">
        <v>1510</v>
      </c>
      <c r="L106" s="8" t="s">
        <v>9813</v>
      </c>
      <c r="M106" s="5">
        <v>45147</v>
      </c>
      <c r="N106" s="13" t="s">
        <v>1489</v>
      </c>
      <c r="O106" s="5">
        <v>45056</v>
      </c>
      <c r="P106" s="8">
        <v>2</v>
      </c>
      <c r="Q106" s="9">
        <v>4</v>
      </c>
      <c r="R106" s="9" t="str">
        <f>IFERROR(VLOOKUP(Tabla2[[#This Row],[CONTRATISTA PRNCIPAL]],Hoja1!$L$5:$M$9,2,FALSE),"CJV")</f>
        <v>CJV</v>
      </c>
      <c r="S106" s="9" t="str">
        <f>IF(Tabla2[[#This Row],[EMPRESA]]=Tabla2[[#This Row],[CONTRATISTA PRNCIPAL]],"Principal","Secundaria")</f>
        <v>Principal</v>
      </c>
      <c r="T106" s="10">
        <f>IFERROR(1/COUNTIF(Tabla2[CONTRATISTA PRNCIPAL],Tabla2[[#This Row],[CONTRATISTA PRNCIPAL]]),0)</f>
        <v>1.5873015873015872E-2</v>
      </c>
      <c r="U106" s="33">
        <f ca="1">IF(((TODAY()-Tabla2[[#This Row],[FECHA NACIMIENTO]])/365)&lt;18,"Corregir", IF(((TODAY()-Tabla2[[#This Row],[FECHA NACIMIENTO]])/365)&gt;80, "Corregir",ROUNDDOWN(((TODAY()-Tabla2[[#This Row],[FECHA NACIMIENTO]])/365),0)))</f>
        <v>41</v>
      </c>
      <c r="V10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06" s="34" t="str">
        <f ca="1">+IF(Tabla2[[#This Row],[Edad]]="Corregir","Corregir","Ok")</f>
        <v>Ok</v>
      </c>
      <c r="X106" s="10" t="str">
        <f>+IFERROR(VLOOKUP(Tabla2[[#This Row],[DISTRITO SEGÚN DNI]],Hoja1!$A$2:$B$55,2,FALSE),"No")</f>
        <v>CALLAO</v>
      </c>
      <c r="Y106" s="10" t="str">
        <f>IF(OR(LOWER(Tabla2[[#This Row],[GENERO]])="masculino", LOWER(Tabla2[[#This Row],[GENERO]])="femenino"),"OK","Corregir")</f>
        <v>OK</v>
      </c>
      <c r="Z106" s="10" t="str">
        <f>+IF(Tabla2[[#This Row],[Nro. DNI / CE]]="","Corregir",IF(LEN(Tabla2[[#This Row],[Nro. DNI / CE]])&gt;=8,"OK","Corregir"))</f>
        <v>OK</v>
      </c>
      <c r="AA106" s="10">
        <f>COUNTIF(Tabla2[APELLIDOS Y NOMBRES],Tabla2[[#This Row],[APELLIDOS Y NOMBRES]])</f>
        <v>1</v>
      </c>
      <c r="AB106" t="str">
        <f ca="1">+IFERROR(IF(Tabla2[[#This Row],[FECHA CESE/BAJA]]="","No Aplica",IF(AND(MONTH(Tabla2[[#This Row],[FECHA CESE/BAJA]])=MONTH(TODAY()-30),YEAR(Tabla2[[#This Row],[FECHA CESE/BAJA]])=YEAR(TODAY())),MONTH(TODAY()-30)&amp;"-"&amp;YEAR(TODAY()),"Borrar")),"No aplica")</f>
        <v>8-2023</v>
      </c>
      <c r="AC106" t="str">
        <f ca="1">+IFERROR(IF(Tabla2[[#This Row],[FECHA INICIO DE LABORES EN OBRA]]="","No Aplica",IF(AND(MONTH(Tabla2[[#This Row],[FECHA INICIO DE LABORES EN OBRA]])=MONTH(TODAY()-30),YEAR(Tabla2[[#This Row],[FECHA INICIO DE LABORES EN OBRA]])=YEAR(TODAY())),MONTH(TODAY()-30)&amp;"-"&amp;YEAR(TODAY()),"No Aplica")),"No Aplica")</f>
        <v>No Aplica</v>
      </c>
    </row>
    <row r="107" spans="1:29" x14ac:dyDescent="0.25">
      <c r="A107" s="2" t="s">
        <v>8965</v>
      </c>
      <c r="B107" s="3" t="s">
        <v>8966</v>
      </c>
      <c r="C107" s="3" t="s">
        <v>19</v>
      </c>
      <c r="D107" s="3" t="s">
        <v>9012</v>
      </c>
      <c r="E107" s="3" t="s">
        <v>9013</v>
      </c>
      <c r="F107" s="36">
        <v>32553</v>
      </c>
      <c r="G107" s="3">
        <v>2</v>
      </c>
      <c r="H107" s="3" t="s">
        <v>5098</v>
      </c>
      <c r="I107" s="3" t="s">
        <v>5023</v>
      </c>
      <c r="J107" s="3" t="s">
        <v>9014</v>
      </c>
      <c r="K107" s="3" t="s">
        <v>34</v>
      </c>
      <c r="L107" s="8" t="s">
        <v>9813</v>
      </c>
      <c r="M107" s="5">
        <v>45148</v>
      </c>
      <c r="N107" s="13" t="s">
        <v>1489</v>
      </c>
      <c r="O107" s="5">
        <v>45127</v>
      </c>
      <c r="P107" s="8">
        <v>2</v>
      </c>
      <c r="Q107" s="9">
        <v>4</v>
      </c>
      <c r="R107" s="9" t="str">
        <f>IFERROR(VLOOKUP(Tabla2[[#This Row],[CONTRATISTA PRNCIPAL]],Hoja1!$L$5:$M$9,2,FALSE),"CJV")</f>
        <v>CJV</v>
      </c>
      <c r="S107" s="9" t="str">
        <f>IF(Tabla2[[#This Row],[EMPRESA]]=Tabla2[[#This Row],[CONTRATISTA PRNCIPAL]],"Principal","Secundaria")</f>
        <v>Secundaria</v>
      </c>
      <c r="T107" s="10">
        <f>IFERROR(1/COUNTIF(Tabla2[CONTRATISTA PRNCIPAL],Tabla2[[#This Row],[CONTRATISTA PRNCIPAL]]),0)</f>
        <v>6.6666666666666671E-3</v>
      </c>
      <c r="U107" s="33">
        <f ca="1">IF(((TODAY()-Tabla2[[#This Row],[FECHA NACIMIENTO]])/365)&lt;18,"Corregir", IF(((TODAY()-Tabla2[[#This Row],[FECHA NACIMIENTO]])/365)&gt;80, "Corregir",ROUNDDOWN(((TODAY()-Tabla2[[#This Row],[FECHA NACIMIENTO]])/365),0)))</f>
        <v>34</v>
      </c>
      <c r="V10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07" s="34" t="str">
        <f ca="1">+IF(Tabla2[[#This Row],[Edad]]="Corregir","Corregir","Ok")</f>
        <v>Ok</v>
      </c>
      <c r="X107" s="10" t="str">
        <f>+IFERROR(VLOOKUP(Tabla2[[#This Row],[DISTRITO SEGÚN DNI]],Hoja1!$A$2:$B$55,2,FALSE),"No")</f>
        <v>CALLAO</v>
      </c>
      <c r="Y107" s="10" t="str">
        <f>IF(OR(LOWER(Tabla2[[#This Row],[GENERO]])="masculino", LOWER(Tabla2[[#This Row],[GENERO]])="femenino"),"OK","Corregir")</f>
        <v>OK</v>
      </c>
      <c r="Z107" s="10" t="str">
        <f>+IF(Tabla2[[#This Row],[Nro. DNI / CE]]="","Corregir",IF(LEN(Tabla2[[#This Row],[Nro. DNI / CE]])&gt;=8,"OK","Corregir"))</f>
        <v>OK</v>
      </c>
      <c r="AA107" s="10">
        <f>COUNTIF(Tabla2[APELLIDOS Y NOMBRES],Tabla2[[#This Row],[APELLIDOS Y NOMBRES]])</f>
        <v>1</v>
      </c>
      <c r="AB107" t="str">
        <f ca="1">+IFERROR(IF(Tabla2[[#This Row],[FECHA CESE/BAJA]]="","No Aplica",IF(AND(MONTH(Tabla2[[#This Row],[FECHA CESE/BAJA]])=MONTH(TODAY()-30),YEAR(Tabla2[[#This Row],[FECHA CESE/BAJA]])=YEAR(TODAY())),MONTH(TODAY()-30)&amp;"-"&amp;YEAR(TODAY()),"Borrar")),"No aplica")</f>
        <v>8-2023</v>
      </c>
      <c r="AC107" t="str">
        <f ca="1">+IFERROR(IF(Tabla2[[#This Row],[FECHA INICIO DE LABORES EN OBRA]]="","No Aplica",IF(AND(MONTH(Tabla2[[#This Row],[FECHA INICIO DE LABORES EN OBRA]])=MONTH(TODAY()-30),YEAR(Tabla2[[#This Row],[FECHA INICIO DE LABORES EN OBRA]])=YEAR(TODAY())),MONTH(TODAY()-30)&amp;"-"&amp;YEAR(TODAY()),"No Aplica")),"No Aplica")</f>
        <v>No Aplica</v>
      </c>
    </row>
    <row r="108" spans="1:29" x14ac:dyDescent="0.25">
      <c r="A108" s="2">
        <v>20544798830</v>
      </c>
      <c r="B108" s="3" t="s">
        <v>8643</v>
      </c>
      <c r="C108" s="3" t="s">
        <v>8643</v>
      </c>
      <c r="D108" s="3" t="s">
        <v>76</v>
      </c>
      <c r="E108" s="3" t="s">
        <v>77</v>
      </c>
      <c r="F108" s="36">
        <v>36367</v>
      </c>
      <c r="G108" s="3">
        <v>2</v>
      </c>
      <c r="H108" s="3" t="s">
        <v>1453</v>
      </c>
      <c r="I108" s="3" t="s">
        <v>8644</v>
      </c>
      <c r="J108" s="3" t="s">
        <v>3135</v>
      </c>
      <c r="K108" s="3" t="s">
        <v>487</v>
      </c>
      <c r="L108" s="8" t="s">
        <v>9813</v>
      </c>
      <c r="M108" s="5">
        <v>45148</v>
      </c>
      <c r="N108" s="13" t="s">
        <v>1043</v>
      </c>
      <c r="O108" s="5">
        <v>44869</v>
      </c>
      <c r="P108" s="8">
        <v>2</v>
      </c>
      <c r="Q108" s="9">
        <v>4</v>
      </c>
      <c r="R108" s="9" t="str">
        <f>IFERROR(VLOOKUP(Tabla2[[#This Row],[CONTRATISTA PRNCIPAL]],Hoja1!$L$5:$M$9,2,FALSE),"CJV")</f>
        <v>CJV</v>
      </c>
      <c r="S108" s="9" t="str">
        <f>IF(Tabla2[[#This Row],[EMPRESA]]=Tabla2[[#This Row],[CONTRATISTA PRNCIPAL]],"Principal","Secundaria")</f>
        <v>Principal</v>
      </c>
      <c r="T108" s="10">
        <f>IFERROR(1/COUNTIF(Tabla2[CONTRATISTA PRNCIPAL],Tabla2[[#This Row],[CONTRATISTA PRNCIPAL]]),0)</f>
        <v>5.8823529411764705E-2</v>
      </c>
      <c r="U108" s="33">
        <f ca="1">IF(((TODAY()-Tabla2[[#This Row],[FECHA NACIMIENTO]])/365)&lt;18,"Corregir", IF(((TODAY()-Tabla2[[#This Row],[FECHA NACIMIENTO]])/365)&gt;80, "Corregir",ROUNDDOWN(((TODAY()-Tabla2[[#This Row],[FECHA NACIMIENTO]])/365),0)))</f>
        <v>24</v>
      </c>
      <c r="V10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08" s="34" t="str">
        <f ca="1">+IF(Tabla2[[#This Row],[Edad]]="Corregir","Corregir","Ok")</f>
        <v>Ok</v>
      </c>
      <c r="X108" s="10" t="str">
        <f>+IFERROR(VLOOKUP(Tabla2[[#This Row],[DISTRITO SEGÚN DNI]],Hoja1!$A$2:$B$55,2,FALSE),"No")</f>
        <v xml:space="preserve">SAN LUIS </v>
      </c>
      <c r="Y108" s="10" t="str">
        <f>IF(OR(LOWER(Tabla2[[#This Row],[GENERO]])="masculino", LOWER(Tabla2[[#This Row],[GENERO]])="femenino"),"OK","Corregir")</f>
        <v>OK</v>
      </c>
      <c r="Z108" s="10" t="str">
        <f>+IF(Tabla2[[#This Row],[Nro. DNI / CE]]="","Corregir",IF(LEN(Tabla2[[#This Row],[Nro. DNI / CE]])&gt;=8,"OK","Corregir"))</f>
        <v>OK</v>
      </c>
      <c r="AA108" s="10">
        <f>COUNTIF(Tabla2[APELLIDOS Y NOMBRES],Tabla2[[#This Row],[APELLIDOS Y NOMBRES]])</f>
        <v>1</v>
      </c>
      <c r="AB108" t="str">
        <f ca="1">+IFERROR(IF(Tabla2[[#This Row],[FECHA CESE/BAJA]]="","No Aplica",IF(AND(MONTH(Tabla2[[#This Row],[FECHA CESE/BAJA]])=MONTH(TODAY()-30),YEAR(Tabla2[[#This Row],[FECHA CESE/BAJA]])=YEAR(TODAY())),MONTH(TODAY()-30)&amp;"-"&amp;YEAR(TODAY()),"Borrar")),"No aplica")</f>
        <v>8-2023</v>
      </c>
      <c r="AC108" t="str">
        <f ca="1">+IFERROR(IF(Tabla2[[#This Row],[FECHA INICIO DE LABORES EN OBRA]]="","No Aplica",IF(AND(MONTH(Tabla2[[#This Row],[FECHA INICIO DE LABORES EN OBRA]])=MONTH(TODAY()-30),YEAR(Tabla2[[#This Row],[FECHA INICIO DE LABORES EN OBRA]])=YEAR(TODAY())),MONTH(TODAY()-30)&amp;"-"&amp;YEAR(TODAY()),"No Aplica")),"No Aplica")</f>
        <v>No Aplica</v>
      </c>
    </row>
    <row r="109" spans="1:29" x14ac:dyDescent="0.25">
      <c r="A109" s="2">
        <v>20544798830</v>
      </c>
      <c r="B109" s="3" t="s">
        <v>8643</v>
      </c>
      <c r="C109" s="3" t="s">
        <v>8643</v>
      </c>
      <c r="D109" s="3">
        <v>46795972</v>
      </c>
      <c r="E109" s="3" t="s">
        <v>3163</v>
      </c>
      <c r="F109" s="36">
        <v>32066</v>
      </c>
      <c r="G109" s="3">
        <v>2</v>
      </c>
      <c r="H109" s="3" t="s">
        <v>1453</v>
      </c>
      <c r="I109" s="3" t="s">
        <v>8647</v>
      </c>
      <c r="J109" s="3" t="s">
        <v>3164</v>
      </c>
      <c r="K109" s="3" t="s">
        <v>1446</v>
      </c>
      <c r="L109" s="8" t="s">
        <v>9813</v>
      </c>
      <c r="M109" s="5">
        <v>45148</v>
      </c>
      <c r="N109" s="13" t="s">
        <v>1043</v>
      </c>
      <c r="O109" s="5">
        <v>45061</v>
      </c>
      <c r="P109" s="8">
        <v>2</v>
      </c>
      <c r="Q109" s="9">
        <v>4</v>
      </c>
      <c r="R109" s="9" t="str">
        <f>IFERROR(VLOOKUP(Tabla2[[#This Row],[CONTRATISTA PRNCIPAL]],Hoja1!$L$5:$M$9,2,FALSE),"CJV")</f>
        <v>CJV</v>
      </c>
      <c r="S109" s="9" t="str">
        <f>IF(Tabla2[[#This Row],[EMPRESA]]=Tabla2[[#This Row],[CONTRATISTA PRNCIPAL]],"Principal","Secundaria")</f>
        <v>Principal</v>
      </c>
      <c r="T109" s="10">
        <f>IFERROR(1/COUNTIF(Tabla2[CONTRATISTA PRNCIPAL],Tabla2[[#This Row],[CONTRATISTA PRNCIPAL]]),0)</f>
        <v>5.8823529411764705E-2</v>
      </c>
      <c r="U109" s="33">
        <f ca="1">IF(((TODAY()-Tabla2[[#This Row],[FECHA NACIMIENTO]])/365)&lt;18,"Corregir", IF(((TODAY()-Tabla2[[#This Row],[FECHA NACIMIENTO]])/365)&gt;80, "Corregir",ROUNDDOWN(((TODAY()-Tabla2[[#This Row],[FECHA NACIMIENTO]])/365),0)))</f>
        <v>35</v>
      </c>
      <c r="V10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09" s="34" t="str">
        <f ca="1">+IF(Tabla2[[#This Row],[Edad]]="Corregir","Corregir","Ok")</f>
        <v>Ok</v>
      </c>
      <c r="X109" s="10" t="str">
        <f>+IFERROR(VLOOKUP(Tabla2[[#This Row],[DISTRITO SEGÚN DNI]],Hoja1!$A$2:$B$55,2,FALSE),"No")</f>
        <v>ATE</v>
      </c>
      <c r="Y109" s="10" t="str">
        <f>IF(OR(LOWER(Tabla2[[#This Row],[GENERO]])="masculino", LOWER(Tabla2[[#This Row],[GENERO]])="femenino"),"OK","Corregir")</f>
        <v>OK</v>
      </c>
      <c r="Z109" s="10" t="str">
        <f>+IF(Tabla2[[#This Row],[Nro. DNI / CE]]="","Corregir",IF(LEN(Tabla2[[#This Row],[Nro. DNI / CE]])&gt;=8,"OK","Corregir"))</f>
        <v>OK</v>
      </c>
      <c r="AA109" s="10">
        <f>COUNTIF(Tabla2[APELLIDOS Y NOMBRES],Tabla2[[#This Row],[APELLIDOS Y NOMBRES]])</f>
        <v>1</v>
      </c>
      <c r="AB109" t="str">
        <f ca="1">+IFERROR(IF(Tabla2[[#This Row],[FECHA CESE/BAJA]]="","No Aplica",IF(AND(MONTH(Tabla2[[#This Row],[FECHA CESE/BAJA]])=MONTH(TODAY()-30),YEAR(Tabla2[[#This Row],[FECHA CESE/BAJA]])=YEAR(TODAY())),MONTH(TODAY()-30)&amp;"-"&amp;YEAR(TODAY()),"Borrar")),"No aplica")</f>
        <v>8-2023</v>
      </c>
      <c r="AC109" t="str">
        <f ca="1">+IFERROR(IF(Tabla2[[#This Row],[FECHA INICIO DE LABORES EN OBRA]]="","No Aplica",IF(AND(MONTH(Tabla2[[#This Row],[FECHA INICIO DE LABORES EN OBRA]])=MONTH(TODAY()-30),YEAR(Tabla2[[#This Row],[FECHA INICIO DE LABORES EN OBRA]])=YEAR(TODAY())),MONTH(TODAY()-30)&amp;"-"&amp;YEAR(TODAY()),"No Aplica")),"No Aplica")</f>
        <v>No Aplica</v>
      </c>
    </row>
    <row r="110" spans="1:29" x14ac:dyDescent="0.25">
      <c r="A110" s="2">
        <v>20544798830</v>
      </c>
      <c r="B110" s="3" t="s">
        <v>8643</v>
      </c>
      <c r="C110" s="3" t="s">
        <v>8643</v>
      </c>
      <c r="D110" s="3">
        <v>75152013</v>
      </c>
      <c r="E110" s="3" t="s">
        <v>8655</v>
      </c>
      <c r="F110" s="36">
        <v>35429</v>
      </c>
      <c r="G110" s="3">
        <v>2</v>
      </c>
      <c r="H110" s="3" t="s">
        <v>1453</v>
      </c>
      <c r="I110" s="3" t="s">
        <v>8647</v>
      </c>
      <c r="J110" s="3" t="s">
        <v>8656</v>
      </c>
      <c r="K110" s="3" t="s">
        <v>1219</v>
      </c>
      <c r="L110" s="8" t="s">
        <v>9813</v>
      </c>
      <c r="M110" s="5">
        <v>45148</v>
      </c>
      <c r="N110" s="13" t="s">
        <v>1043</v>
      </c>
      <c r="O110" s="5">
        <v>45111</v>
      </c>
      <c r="P110" s="8">
        <v>2</v>
      </c>
      <c r="Q110" s="9">
        <v>4</v>
      </c>
      <c r="R110" s="9" t="str">
        <f>IFERROR(VLOOKUP(Tabla2[[#This Row],[CONTRATISTA PRNCIPAL]],Hoja1!$L$5:$M$9,2,FALSE),"CJV")</f>
        <v>CJV</v>
      </c>
      <c r="S110" s="9" t="str">
        <f>IF(Tabla2[[#This Row],[EMPRESA]]=Tabla2[[#This Row],[CONTRATISTA PRNCIPAL]],"Principal","Secundaria")</f>
        <v>Principal</v>
      </c>
      <c r="T110" s="10">
        <f>IFERROR(1/COUNTIF(Tabla2[CONTRATISTA PRNCIPAL],Tabla2[[#This Row],[CONTRATISTA PRNCIPAL]]),0)</f>
        <v>5.8823529411764705E-2</v>
      </c>
      <c r="U110" s="33">
        <f ca="1">IF(((TODAY()-Tabla2[[#This Row],[FECHA NACIMIENTO]])/365)&lt;18,"Corregir", IF(((TODAY()-Tabla2[[#This Row],[FECHA NACIMIENTO]])/365)&gt;80, "Corregir",ROUNDDOWN(((TODAY()-Tabla2[[#This Row],[FECHA NACIMIENTO]])/365),0)))</f>
        <v>26</v>
      </c>
      <c r="V11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10" s="34" t="str">
        <f ca="1">+IF(Tabla2[[#This Row],[Edad]]="Corregir","Corregir","Ok")</f>
        <v>Ok</v>
      </c>
      <c r="X110" s="10" t="str">
        <f>+IFERROR(VLOOKUP(Tabla2[[#This Row],[DISTRITO SEGÚN DNI]],Hoja1!$A$2:$B$55,2,FALSE),"No")</f>
        <v>No</v>
      </c>
      <c r="Y110" s="10" t="str">
        <f>IF(OR(LOWER(Tabla2[[#This Row],[GENERO]])="masculino", LOWER(Tabla2[[#This Row],[GENERO]])="femenino"),"OK","Corregir")</f>
        <v>OK</v>
      </c>
      <c r="Z110" s="10" t="str">
        <f>+IF(Tabla2[[#This Row],[Nro. DNI / CE]]="","Corregir",IF(LEN(Tabla2[[#This Row],[Nro. DNI / CE]])&gt;=8,"OK","Corregir"))</f>
        <v>OK</v>
      </c>
      <c r="AA110" s="10">
        <f>COUNTIF(Tabla2[APELLIDOS Y NOMBRES],Tabla2[[#This Row],[APELLIDOS Y NOMBRES]])</f>
        <v>1</v>
      </c>
      <c r="AB110" t="str">
        <f ca="1">+IFERROR(IF(Tabla2[[#This Row],[FECHA CESE/BAJA]]="","No Aplica",IF(AND(MONTH(Tabla2[[#This Row],[FECHA CESE/BAJA]])=MONTH(TODAY()-30),YEAR(Tabla2[[#This Row],[FECHA CESE/BAJA]])=YEAR(TODAY())),MONTH(TODAY()-30)&amp;"-"&amp;YEAR(TODAY()),"Borrar")),"No aplica")</f>
        <v>8-2023</v>
      </c>
      <c r="AC110" t="str">
        <f ca="1">+IFERROR(IF(Tabla2[[#This Row],[FECHA INICIO DE LABORES EN OBRA]]="","No Aplica",IF(AND(MONTH(Tabla2[[#This Row],[FECHA INICIO DE LABORES EN OBRA]])=MONTH(TODAY()-30),YEAR(Tabla2[[#This Row],[FECHA INICIO DE LABORES EN OBRA]])=YEAR(TODAY())),MONTH(TODAY()-30)&amp;"-"&amp;YEAR(TODAY()),"No Aplica")),"No Aplica")</f>
        <v>No Aplica</v>
      </c>
    </row>
    <row r="111" spans="1:29" x14ac:dyDescent="0.25">
      <c r="A111" s="2" t="s">
        <v>2506</v>
      </c>
      <c r="B111" s="3" t="s">
        <v>41</v>
      </c>
      <c r="C111" s="3" t="s">
        <v>41</v>
      </c>
      <c r="D111" s="3" t="s">
        <v>2719</v>
      </c>
      <c r="E111" s="3" t="s">
        <v>2720</v>
      </c>
      <c r="F111" s="36">
        <v>30114</v>
      </c>
      <c r="G111" s="3">
        <v>2</v>
      </c>
      <c r="H111" s="3" t="s">
        <v>1453</v>
      </c>
      <c r="I111" s="3" t="s">
        <v>2625</v>
      </c>
      <c r="J111" s="3" t="s">
        <v>2721</v>
      </c>
      <c r="K111" s="3" t="s">
        <v>1077</v>
      </c>
      <c r="L111" s="8" t="s">
        <v>9813</v>
      </c>
      <c r="M111" s="5">
        <v>45148</v>
      </c>
      <c r="N111" s="13" t="s">
        <v>1043</v>
      </c>
      <c r="O111" s="5">
        <v>44683</v>
      </c>
      <c r="P111" s="8">
        <v>2</v>
      </c>
      <c r="Q111" s="9">
        <v>4</v>
      </c>
      <c r="R111" s="9" t="str">
        <f>IFERROR(VLOOKUP(Tabla2[[#This Row],[CONTRATISTA PRNCIPAL]],Hoja1!$L$5:$M$9,2,FALSE),"CJV")</f>
        <v>CJV</v>
      </c>
      <c r="S111" s="9" t="str">
        <f>IF(Tabla2[[#This Row],[EMPRESA]]=Tabla2[[#This Row],[CONTRATISTA PRNCIPAL]],"Principal","Secundaria")</f>
        <v>Principal</v>
      </c>
      <c r="T111" s="10">
        <f>IFERROR(1/COUNTIF(Tabla2[CONTRATISTA PRNCIPAL],Tabla2[[#This Row],[CONTRATISTA PRNCIPAL]]),0)</f>
        <v>6.41025641025641E-3</v>
      </c>
      <c r="U111" s="33">
        <f ca="1">IF(((TODAY()-Tabla2[[#This Row],[FECHA NACIMIENTO]])/365)&lt;18,"Corregir", IF(((TODAY()-Tabla2[[#This Row],[FECHA NACIMIENTO]])/365)&gt;80, "Corregir",ROUNDDOWN(((TODAY()-Tabla2[[#This Row],[FECHA NACIMIENTO]])/365),0)))</f>
        <v>41</v>
      </c>
      <c r="V11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11" s="34" t="str">
        <f ca="1">+IF(Tabla2[[#This Row],[Edad]]="Corregir","Corregir","Ok")</f>
        <v>Ok</v>
      </c>
      <c r="X111" s="10" t="str">
        <f>+IFERROR(VLOOKUP(Tabla2[[#This Row],[DISTRITO SEGÚN DNI]],Hoja1!$A$2:$B$55,2,FALSE),"No")</f>
        <v>No</v>
      </c>
      <c r="Y111" s="10" t="str">
        <f>IF(OR(LOWER(Tabla2[[#This Row],[GENERO]])="masculino", LOWER(Tabla2[[#This Row],[GENERO]])="femenino"),"OK","Corregir")</f>
        <v>OK</v>
      </c>
      <c r="Z111" s="10" t="str">
        <f>+IF(Tabla2[[#This Row],[Nro. DNI / CE]]="","Corregir",IF(LEN(Tabla2[[#This Row],[Nro. DNI / CE]])&gt;=8,"OK","Corregir"))</f>
        <v>OK</v>
      </c>
      <c r="AA111" s="10">
        <f>COUNTIF(Tabla2[APELLIDOS Y NOMBRES],Tabla2[[#This Row],[APELLIDOS Y NOMBRES]])</f>
        <v>2</v>
      </c>
      <c r="AB111" t="str">
        <f ca="1">+IFERROR(IF(Tabla2[[#This Row],[FECHA CESE/BAJA]]="","No Aplica",IF(AND(MONTH(Tabla2[[#This Row],[FECHA CESE/BAJA]])=MONTH(TODAY()-30),YEAR(Tabla2[[#This Row],[FECHA CESE/BAJA]])=YEAR(TODAY())),MONTH(TODAY()-30)&amp;"-"&amp;YEAR(TODAY()),"Borrar")),"No aplica")</f>
        <v>8-2023</v>
      </c>
      <c r="AC111" t="str">
        <f ca="1">+IFERROR(IF(Tabla2[[#This Row],[FECHA INICIO DE LABORES EN OBRA]]="","No Aplica",IF(AND(MONTH(Tabla2[[#This Row],[FECHA INICIO DE LABORES EN OBRA]])=MONTH(TODAY()-30),YEAR(Tabla2[[#This Row],[FECHA INICIO DE LABORES EN OBRA]])=YEAR(TODAY())),MONTH(TODAY()-30)&amp;"-"&amp;YEAR(TODAY()),"No Aplica")),"No Aplica")</f>
        <v>No Aplica</v>
      </c>
    </row>
    <row r="112" spans="1:29" x14ac:dyDescent="0.25">
      <c r="A112" s="2" t="s">
        <v>9106</v>
      </c>
      <c r="B112" s="3" t="s">
        <v>9107</v>
      </c>
      <c r="C112" s="3" t="s">
        <v>9107</v>
      </c>
      <c r="D112" s="3" t="s">
        <v>618</v>
      </c>
      <c r="E112" s="3" t="s">
        <v>9196</v>
      </c>
      <c r="F112" s="36">
        <v>28607</v>
      </c>
      <c r="G112" s="3">
        <v>1</v>
      </c>
      <c r="H112" s="3" t="s">
        <v>7040</v>
      </c>
      <c r="I112" s="3" t="s">
        <v>6891</v>
      </c>
      <c r="J112" s="3" t="s">
        <v>7041</v>
      </c>
      <c r="K112" s="3" t="s">
        <v>1945</v>
      </c>
      <c r="L112" s="8" t="s">
        <v>9818</v>
      </c>
      <c r="M112" s="5">
        <v>45148</v>
      </c>
      <c r="N112" s="13" t="s">
        <v>1043</v>
      </c>
      <c r="O112" s="5">
        <v>45057</v>
      </c>
      <c r="P112" s="8">
        <v>2</v>
      </c>
      <c r="Q112" s="9">
        <v>1</v>
      </c>
      <c r="R112" s="9" t="str">
        <f>IFERROR(VLOOKUP(Tabla2[[#This Row],[CONTRATISTA PRNCIPAL]],Hoja1!$L$5:$M$9,2,FALSE),"CJV")</f>
        <v>CJV</v>
      </c>
      <c r="S112" s="9" t="str">
        <f>IF(Tabla2[[#This Row],[EMPRESA]]=Tabla2[[#This Row],[CONTRATISTA PRNCIPAL]],"Principal","Secundaria")</f>
        <v>Principal</v>
      </c>
      <c r="T112" s="10">
        <f>IFERROR(1/COUNTIF(Tabla2[CONTRATISTA PRNCIPAL],Tabla2[[#This Row],[CONTRATISTA PRNCIPAL]]),0)</f>
        <v>8.8495575221238937E-3</v>
      </c>
      <c r="U112" s="33">
        <f ca="1">IF(((TODAY()-Tabla2[[#This Row],[FECHA NACIMIENTO]])/365)&lt;18,"Corregir", IF(((TODAY()-Tabla2[[#This Row],[FECHA NACIMIENTO]])/365)&gt;80, "Corregir",ROUNDDOWN(((TODAY()-Tabla2[[#This Row],[FECHA NACIMIENTO]])/365),0)))</f>
        <v>45</v>
      </c>
      <c r="V11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12" s="34" t="str">
        <f ca="1">+IF(Tabla2[[#This Row],[Edad]]="Corregir","Corregir","Ok")</f>
        <v>Ok</v>
      </c>
      <c r="X112" s="10" t="str">
        <f>+IFERROR(VLOOKUP(Tabla2[[#This Row],[DISTRITO SEGÚN DNI]],Hoja1!$A$2:$B$55,2,FALSE),"No")</f>
        <v>CALLAO</v>
      </c>
      <c r="Y112" s="10" t="str">
        <f>IF(OR(LOWER(Tabla2[[#This Row],[GENERO]])="masculino", LOWER(Tabla2[[#This Row],[GENERO]])="femenino"),"OK","Corregir")</f>
        <v>OK</v>
      </c>
      <c r="Z112" s="10" t="str">
        <f>+IF(Tabla2[[#This Row],[Nro. DNI / CE]]="","Corregir",IF(LEN(Tabla2[[#This Row],[Nro. DNI / CE]])&gt;=8,"OK","Corregir"))</f>
        <v>OK</v>
      </c>
      <c r="AA112" s="10">
        <f>COUNTIF(Tabla2[APELLIDOS Y NOMBRES],Tabla2[[#This Row],[APELLIDOS Y NOMBRES]])</f>
        <v>1</v>
      </c>
      <c r="AB112" t="str">
        <f ca="1">+IFERROR(IF(Tabla2[[#This Row],[FECHA CESE/BAJA]]="","No Aplica",IF(AND(MONTH(Tabla2[[#This Row],[FECHA CESE/BAJA]])=MONTH(TODAY()-30),YEAR(Tabla2[[#This Row],[FECHA CESE/BAJA]])=YEAR(TODAY())),MONTH(TODAY()-30)&amp;"-"&amp;YEAR(TODAY()),"Borrar")),"No aplica")</f>
        <v>8-2023</v>
      </c>
      <c r="AC112" t="str">
        <f ca="1">+IFERROR(IF(Tabla2[[#This Row],[FECHA INICIO DE LABORES EN OBRA]]="","No Aplica",IF(AND(MONTH(Tabla2[[#This Row],[FECHA INICIO DE LABORES EN OBRA]])=MONTH(TODAY()-30),YEAR(Tabla2[[#This Row],[FECHA INICIO DE LABORES EN OBRA]])=YEAR(TODAY())),MONTH(TODAY()-30)&amp;"-"&amp;YEAR(TODAY()),"No Aplica")),"No Aplica")</f>
        <v>No Aplica</v>
      </c>
    </row>
    <row r="113" spans="1:29" x14ac:dyDescent="0.25">
      <c r="A113" s="2" t="s">
        <v>7164</v>
      </c>
      <c r="B113" s="3" t="s">
        <v>964</v>
      </c>
      <c r="C113" s="3" t="s">
        <v>964</v>
      </c>
      <c r="D113" s="3" t="s">
        <v>7227</v>
      </c>
      <c r="E113" s="3" t="s">
        <v>918</v>
      </c>
      <c r="F113" s="36">
        <v>28233</v>
      </c>
      <c r="G113" s="3">
        <v>1</v>
      </c>
      <c r="H113" s="3" t="s">
        <v>1677</v>
      </c>
      <c r="I113" s="3" t="s">
        <v>7228</v>
      </c>
      <c r="J113" s="3" t="s">
        <v>7229</v>
      </c>
      <c r="K113" s="3" t="s">
        <v>4533</v>
      </c>
      <c r="L113" s="8" t="s">
        <v>9813</v>
      </c>
      <c r="M113" s="5">
        <v>45148</v>
      </c>
      <c r="N113" s="13" t="s">
        <v>2456</v>
      </c>
      <c r="O113" s="5">
        <v>45097</v>
      </c>
      <c r="P113" s="8">
        <v>1</v>
      </c>
      <c r="Q113" s="9">
        <v>1</v>
      </c>
      <c r="R113" s="9" t="str">
        <f>IFERROR(VLOOKUP(Tabla2[[#This Row],[CONTRATISTA PRNCIPAL]],Hoja1!$L$5:$M$9,2,FALSE),"CJV")</f>
        <v>CJV</v>
      </c>
      <c r="S113" s="9" t="str">
        <f>IF(Tabla2[[#This Row],[EMPRESA]]=Tabla2[[#This Row],[CONTRATISTA PRNCIPAL]],"Principal","Secundaria")</f>
        <v>Principal</v>
      </c>
      <c r="T113" s="10">
        <f>IFERROR(1/COUNTIF(Tabla2[CONTRATISTA PRNCIPAL],Tabla2[[#This Row],[CONTRATISTA PRNCIPAL]]),0)</f>
        <v>1.4925373134328358E-2</v>
      </c>
      <c r="U113" s="33">
        <f ca="1">IF(((TODAY()-Tabla2[[#This Row],[FECHA NACIMIENTO]])/365)&lt;18,"Corregir", IF(((TODAY()-Tabla2[[#This Row],[FECHA NACIMIENTO]])/365)&gt;80, "Corregir",ROUNDDOWN(((TODAY()-Tabla2[[#This Row],[FECHA NACIMIENTO]])/365),0)))</f>
        <v>46</v>
      </c>
      <c r="V11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13" s="34" t="str">
        <f ca="1">+IF(Tabla2[[#This Row],[Edad]]="Corregir","Corregir","Ok")</f>
        <v>Ok</v>
      </c>
      <c r="X113" s="10" t="str">
        <f>+IFERROR(VLOOKUP(Tabla2[[#This Row],[DISTRITO SEGÚN DNI]],Hoja1!$A$2:$B$55,2,FALSE),"No")</f>
        <v>No</v>
      </c>
      <c r="Y113" s="10" t="str">
        <f>IF(OR(LOWER(Tabla2[[#This Row],[GENERO]])="masculino", LOWER(Tabla2[[#This Row],[GENERO]])="femenino"),"OK","Corregir")</f>
        <v>OK</v>
      </c>
      <c r="Z113" s="10" t="str">
        <f>+IF(Tabla2[[#This Row],[Nro. DNI / CE]]="","Corregir",IF(LEN(Tabla2[[#This Row],[Nro. DNI / CE]])&gt;=8,"OK","Corregir"))</f>
        <v>OK</v>
      </c>
      <c r="AA113" s="10">
        <f>COUNTIF(Tabla2[APELLIDOS Y NOMBRES],Tabla2[[#This Row],[APELLIDOS Y NOMBRES]])</f>
        <v>1</v>
      </c>
      <c r="AB113" t="str">
        <f ca="1">+IFERROR(IF(Tabla2[[#This Row],[FECHA CESE/BAJA]]="","No Aplica",IF(AND(MONTH(Tabla2[[#This Row],[FECHA CESE/BAJA]])=MONTH(TODAY()-30),YEAR(Tabla2[[#This Row],[FECHA CESE/BAJA]])=YEAR(TODAY())),MONTH(TODAY()-30)&amp;"-"&amp;YEAR(TODAY()),"Borrar")),"No aplica")</f>
        <v>8-2023</v>
      </c>
      <c r="AC113" t="str">
        <f ca="1">+IFERROR(IF(Tabla2[[#This Row],[FECHA INICIO DE LABORES EN OBRA]]="","No Aplica",IF(AND(MONTH(Tabla2[[#This Row],[FECHA INICIO DE LABORES EN OBRA]])=MONTH(TODAY()-30),YEAR(Tabla2[[#This Row],[FECHA INICIO DE LABORES EN OBRA]])=YEAR(TODAY())),MONTH(TODAY()-30)&amp;"-"&amp;YEAR(TODAY()),"No Aplica")),"No Aplica")</f>
        <v>No Aplica</v>
      </c>
    </row>
    <row r="114" spans="1:29" x14ac:dyDescent="0.25">
      <c r="A114" s="2">
        <v>20550163480</v>
      </c>
      <c r="B114" s="3" t="s">
        <v>66</v>
      </c>
      <c r="C114" s="3" t="s">
        <v>66</v>
      </c>
      <c r="D114" s="3">
        <v>70774154</v>
      </c>
      <c r="E114" s="3" t="s">
        <v>9428</v>
      </c>
      <c r="F114" s="36">
        <v>34140</v>
      </c>
      <c r="G114" s="3">
        <v>2</v>
      </c>
      <c r="H114" s="3" t="s">
        <v>9422</v>
      </c>
      <c r="I114" s="3" t="s">
        <v>2396</v>
      </c>
      <c r="J114" s="3" t="s">
        <v>9429</v>
      </c>
      <c r="K114" s="3" t="s">
        <v>9430</v>
      </c>
      <c r="L114" s="8" t="s">
        <v>9813</v>
      </c>
      <c r="M114" s="5">
        <v>45148</v>
      </c>
      <c r="N114" s="13" t="s">
        <v>1043</v>
      </c>
      <c r="O114" s="5">
        <v>44896</v>
      </c>
      <c r="P114" s="8">
        <v>2</v>
      </c>
      <c r="Q114" s="9">
        <v>4</v>
      </c>
      <c r="R114" s="9" t="str">
        <f>IFERROR(VLOOKUP(Tabla2[[#This Row],[CONTRATISTA PRNCIPAL]],Hoja1!$L$5:$M$9,2,FALSE),"CJV")</f>
        <v>CJV</v>
      </c>
      <c r="S114" s="9" t="str">
        <f>IF(Tabla2[[#This Row],[EMPRESA]]=Tabla2[[#This Row],[CONTRATISTA PRNCIPAL]],"Principal","Secundaria")</f>
        <v>Principal</v>
      </c>
      <c r="T114" s="10">
        <f>IFERROR(1/COUNTIF(Tabla2[CONTRATISTA PRNCIPAL],Tabla2[[#This Row],[CONTRATISTA PRNCIPAL]]),0)</f>
        <v>5.2631578947368418E-2</v>
      </c>
      <c r="U114" s="33">
        <f ca="1">IF(((TODAY()-Tabla2[[#This Row],[FECHA NACIMIENTO]])/365)&lt;18,"Corregir", IF(((TODAY()-Tabla2[[#This Row],[FECHA NACIMIENTO]])/365)&gt;80, "Corregir",ROUNDDOWN(((TODAY()-Tabla2[[#This Row],[FECHA NACIMIENTO]])/365),0)))</f>
        <v>30</v>
      </c>
      <c r="V11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14" s="34" t="str">
        <f ca="1">+IF(Tabla2[[#This Row],[Edad]]="Corregir","Corregir","Ok")</f>
        <v>Ok</v>
      </c>
      <c r="X114" s="10" t="str">
        <f>+IFERROR(VLOOKUP(Tabla2[[#This Row],[DISTRITO SEGÚN DNI]],Hoja1!$A$2:$B$55,2,FALSE),"No")</f>
        <v>No</v>
      </c>
      <c r="Y114" s="10" t="str">
        <f>IF(OR(LOWER(Tabla2[[#This Row],[GENERO]])="masculino", LOWER(Tabla2[[#This Row],[GENERO]])="femenino"),"OK","Corregir")</f>
        <v>OK</v>
      </c>
      <c r="Z114" s="10" t="str">
        <f>+IF(Tabla2[[#This Row],[Nro. DNI / CE]]="","Corregir",IF(LEN(Tabla2[[#This Row],[Nro. DNI / CE]])&gt;=8,"OK","Corregir"))</f>
        <v>OK</v>
      </c>
      <c r="AA114" s="10">
        <f>COUNTIF(Tabla2[APELLIDOS Y NOMBRES],Tabla2[[#This Row],[APELLIDOS Y NOMBRES]])</f>
        <v>1</v>
      </c>
      <c r="AB114" t="str">
        <f ca="1">+IFERROR(IF(Tabla2[[#This Row],[FECHA CESE/BAJA]]="","No Aplica",IF(AND(MONTH(Tabla2[[#This Row],[FECHA CESE/BAJA]])=MONTH(TODAY()-30),YEAR(Tabla2[[#This Row],[FECHA CESE/BAJA]])=YEAR(TODAY())),MONTH(TODAY()-30)&amp;"-"&amp;YEAR(TODAY()),"Borrar")),"No aplica")</f>
        <v>8-2023</v>
      </c>
      <c r="AC114" t="str">
        <f ca="1">+IFERROR(IF(Tabla2[[#This Row],[FECHA INICIO DE LABORES EN OBRA]]="","No Aplica",IF(AND(MONTH(Tabla2[[#This Row],[FECHA INICIO DE LABORES EN OBRA]])=MONTH(TODAY()-30),YEAR(Tabla2[[#This Row],[FECHA INICIO DE LABORES EN OBRA]])=YEAR(TODAY())),MONTH(TODAY()-30)&amp;"-"&amp;YEAR(TODAY()),"No Aplica")),"No Aplica")</f>
        <v>No Aplica</v>
      </c>
    </row>
    <row r="115" spans="1:29" x14ac:dyDescent="0.25">
      <c r="A115" s="2" t="s">
        <v>8426</v>
      </c>
      <c r="B115" s="3" t="s">
        <v>8427</v>
      </c>
      <c r="C115" s="3" t="s">
        <v>8428</v>
      </c>
      <c r="D115" s="3" t="s">
        <v>13045</v>
      </c>
      <c r="E115" s="3" t="s">
        <v>13046</v>
      </c>
      <c r="F115" s="36">
        <v>26785</v>
      </c>
      <c r="G115" s="3">
        <v>1</v>
      </c>
      <c r="H115" s="3" t="s">
        <v>1471</v>
      </c>
      <c r="I115" s="3" t="s">
        <v>3616</v>
      </c>
      <c r="J115" s="3" t="s">
        <v>13047</v>
      </c>
      <c r="K115" s="3" t="s">
        <v>2089</v>
      </c>
      <c r="L115" s="8" t="s">
        <v>9813</v>
      </c>
      <c r="M115" s="5">
        <v>45148</v>
      </c>
      <c r="N115" s="13" t="s">
        <v>1489</v>
      </c>
      <c r="O115" s="5">
        <v>45100</v>
      </c>
      <c r="P115" s="8">
        <v>2</v>
      </c>
      <c r="Q115" s="9">
        <v>1</v>
      </c>
      <c r="R115" s="9" t="str">
        <f>IFERROR(VLOOKUP(Tabla2[[#This Row],[CONTRATISTA PRNCIPAL]],Hoja1!$L$5:$M$9,2,FALSE),"CJV")</f>
        <v>CJV</v>
      </c>
      <c r="S115" s="9" t="str">
        <f>IF(Tabla2[[#This Row],[EMPRESA]]=Tabla2[[#This Row],[CONTRATISTA PRNCIPAL]],"Principal","Secundaria")</f>
        <v>Secundaria</v>
      </c>
      <c r="T115" s="10">
        <f>IFERROR(1/COUNTIF(Tabla2[CONTRATISTA PRNCIPAL],Tabla2[[#This Row],[CONTRATISTA PRNCIPAL]]),0)</f>
        <v>1.8181818181818181E-2</v>
      </c>
      <c r="U115" s="33">
        <f ca="1">IF(((TODAY()-Tabla2[[#This Row],[FECHA NACIMIENTO]])/365)&lt;18,"Corregir", IF(((TODAY()-Tabla2[[#This Row],[FECHA NACIMIENTO]])/365)&gt;80, "Corregir",ROUNDDOWN(((TODAY()-Tabla2[[#This Row],[FECHA NACIMIENTO]])/365),0)))</f>
        <v>50</v>
      </c>
      <c r="V11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15" s="34" t="str">
        <f ca="1">+IF(Tabla2[[#This Row],[Edad]]="Corregir","Corregir","Ok")</f>
        <v>Ok</v>
      </c>
      <c r="X115" s="10" t="str">
        <f>+IFERROR(VLOOKUP(Tabla2[[#This Row],[DISTRITO SEGÚN DNI]],Hoja1!$A$2:$B$55,2,FALSE),"No")</f>
        <v>No</v>
      </c>
      <c r="Y115" s="10" t="str">
        <f>IF(OR(LOWER(Tabla2[[#This Row],[GENERO]])="masculino", LOWER(Tabla2[[#This Row],[GENERO]])="femenino"),"OK","Corregir")</f>
        <v>OK</v>
      </c>
      <c r="Z115" s="10" t="str">
        <f>+IF(Tabla2[[#This Row],[Nro. DNI / CE]]="","Corregir",IF(LEN(Tabla2[[#This Row],[Nro. DNI / CE]])&gt;=8,"OK","Corregir"))</f>
        <v>OK</v>
      </c>
      <c r="AA115" s="10">
        <f>COUNTIF(Tabla2[APELLIDOS Y NOMBRES],Tabla2[[#This Row],[APELLIDOS Y NOMBRES]])</f>
        <v>1</v>
      </c>
      <c r="AB115" t="str">
        <f ca="1">+IFERROR(IF(Tabla2[[#This Row],[FECHA CESE/BAJA]]="","No Aplica",IF(AND(MONTH(Tabla2[[#This Row],[FECHA CESE/BAJA]])=MONTH(TODAY()-30),YEAR(Tabla2[[#This Row],[FECHA CESE/BAJA]])=YEAR(TODAY())),MONTH(TODAY()-30)&amp;"-"&amp;YEAR(TODAY()),"Borrar")),"No aplica")</f>
        <v>8-2023</v>
      </c>
      <c r="AC115" t="str">
        <f ca="1">+IFERROR(IF(Tabla2[[#This Row],[FECHA INICIO DE LABORES EN OBRA]]="","No Aplica",IF(AND(MONTH(Tabla2[[#This Row],[FECHA INICIO DE LABORES EN OBRA]])=MONTH(TODAY()-30),YEAR(Tabla2[[#This Row],[FECHA INICIO DE LABORES EN OBRA]])=YEAR(TODAY())),MONTH(TODAY()-30)&amp;"-"&amp;YEAR(TODAY()),"No Aplica")),"No Aplica")</f>
        <v>No Aplica</v>
      </c>
    </row>
    <row r="116" spans="1:29" x14ac:dyDescent="0.25">
      <c r="A116" s="2" t="s">
        <v>8426</v>
      </c>
      <c r="B116" s="3" t="s">
        <v>8427</v>
      </c>
      <c r="C116" s="3" t="s">
        <v>8428</v>
      </c>
      <c r="D116" s="3" t="s">
        <v>13059</v>
      </c>
      <c r="E116" s="3" t="s">
        <v>13060</v>
      </c>
      <c r="F116" s="36">
        <v>34655</v>
      </c>
      <c r="G116" s="3">
        <v>1</v>
      </c>
      <c r="H116" s="3" t="s">
        <v>2961</v>
      </c>
      <c r="I116" s="3" t="s">
        <v>8431</v>
      </c>
      <c r="J116" s="3" t="s">
        <v>13061</v>
      </c>
      <c r="K116" s="3" t="s">
        <v>1474</v>
      </c>
      <c r="L116" s="8" t="s">
        <v>9813</v>
      </c>
      <c r="M116" s="5">
        <v>45148</v>
      </c>
      <c r="N116" s="13" t="s">
        <v>1489</v>
      </c>
      <c r="O116" s="5">
        <v>45117</v>
      </c>
      <c r="P116" s="8">
        <v>2</v>
      </c>
      <c r="Q116" s="9">
        <v>1</v>
      </c>
      <c r="R116" s="9" t="str">
        <f>IFERROR(VLOOKUP(Tabla2[[#This Row],[CONTRATISTA PRNCIPAL]],Hoja1!$L$5:$M$9,2,FALSE),"CJV")</f>
        <v>CJV</v>
      </c>
      <c r="S116" s="9" t="str">
        <f>IF(Tabla2[[#This Row],[EMPRESA]]=Tabla2[[#This Row],[CONTRATISTA PRNCIPAL]],"Principal","Secundaria")</f>
        <v>Secundaria</v>
      </c>
      <c r="T116" s="10">
        <f>IFERROR(1/COUNTIF(Tabla2[CONTRATISTA PRNCIPAL],Tabla2[[#This Row],[CONTRATISTA PRNCIPAL]]),0)</f>
        <v>1.8181818181818181E-2</v>
      </c>
      <c r="U116" s="33">
        <f ca="1">IF(((TODAY()-Tabla2[[#This Row],[FECHA NACIMIENTO]])/365)&lt;18,"Corregir", IF(((TODAY()-Tabla2[[#This Row],[FECHA NACIMIENTO]])/365)&gt;80, "Corregir",ROUNDDOWN(((TODAY()-Tabla2[[#This Row],[FECHA NACIMIENTO]])/365),0)))</f>
        <v>28</v>
      </c>
      <c r="V11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16" s="34" t="str">
        <f ca="1">+IF(Tabla2[[#This Row],[Edad]]="Corregir","Corregir","Ok")</f>
        <v>Ok</v>
      </c>
      <c r="X116" s="10" t="str">
        <f>+IFERROR(VLOOKUP(Tabla2[[#This Row],[DISTRITO SEGÚN DNI]],Hoja1!$A$2:$B$55,2,FALSE),"No")</f>
        <v>EL AGUSTINO</v>
      </c>
      <c r="Y116" s="10" t="str">
        <f>IF(OR(LOWER(Tabla2[[#This Row],[GENERO]])="masculino", LOWER(Tabla2[[#This Row],[GENERO]])="femenino"),"OK","Corregir")</f>
        <v>OK</v>
      </c>
      <c r="Z116" s="10" t="str">
        <f>+IF(Tabla2[[#This Row],[Nro. DNI / CE]]="","Corregir",IF(LEN(Tabla2[[#This Row],[Nro. DNI / CE]])&gt;=8,"OK","Corregir"))</f>
        <v>OK</v>
      </c>
      <c r="AA116" s="10">
        <f>COUNTIF(Tabla2[APELLIDOS Y NOMBRES],Tabla2[[#This Row],[APELLIDOS Y NOMBRES]])</f>
        <v>1</v>
      </c>
      <c r="AB116" t="str">
        <f ca="1">+IFERROR(IF(Tabla2[[#This Row],[FECHA CESE/BAJA]]="","No Aplica",IF(AND(MONTH(Tabla2[[#This Row],[FECHA CESE/BAJA]])=MONTH(TODAY()-30),YEAR(Tabla2[[#This Row],[FECHA CESE/BAJA]])=YEAR(TODAY())),MONTH(TODAY()-30)&amp;"-"&amp;YEAR(TODAY()),"Borrar")),"No aplica")</f>
        <v>8-2023</v>
      </c>
      <c r="AC116" t="str">
        <f ca="1">+IFERROR(IF(Tabla2[[#This Row],[FECHA INICIO DE LABORES EN OBRA]]="","No Aplica",IF(AND(MONTH(Tabla2[[#This Row],[FECHA INICIO DE LABORES EN OBRA]])=MONTH(TODAY()-30),YEAR(Tabla2[[#This Row],[FECHA INICIO DE LABORES EN OBRA]])=YEAR(TODAY())),MONTH(TODAY()-30)&amp;"-"&amp;YEAR(TODAY()),"No Aplica")),"No Aplica")</f>
        <v>No Aplica</v>
      </c>
    </row>
    <row r="117" spans="1:29" x14ac:dyDescent="0.25">
      <c r="A117" s="2">
        <v>20600579054</v>
      </c>
      <c r="B117" s="3" t="s">
        <v>9668</v>
      </c>
      <c r="C117" s="3" t="s">
        <v>9668</v>
      </c>
      <c r="D117" s="3" t="s">
        <v>8270</v>
      </c>
      <c r="E117" s="3" t="s">
        <v>9678</v>
      </c>
      <c r="F117" s="36">
        <v>30473</v>
      </c>
      <c r="G117" s="3">
        <v>2</v>
      </c>
      <c r="H117" s="3" t="s">
        <v>1469</v>
      </c>
      <c r="I117" s="3" t="s">
        <v>6070</v>
      </c>
      <c r="J117" s="3" t="s">
        <v>8271</v>
      </c>
      <c r="K117" s="3" t="s">
        <v>1481</v>
      </c>
      <c r="L117" s="8" t="s">
        <v>9813</v>
      </c>
      <c r="M117" s="5">
        <v>45149</v>
      </c>
      <c r="N117" s="13" t="s">
        <v>1043</v>
      </c>
      <c r="O117" s="5">
        <v>44990</v>
      </c>
      <c r="P117" s="8">
        <v>2</v>
      </c>
      <c r="Q117" s="9">
        <v>4</v>
      </c>
      <c r="R117" s="9" t="str">
        <f>IFERROR(VLOOKUP(Tabla2[[#This Row],[CONTRATISTA PRNCIPAL]],Hoja1!$L$5:$M$9,2,FALSE),"CJV")</f>
        <v>CJV</v>
      </c>
      <c r="S117" s="9" t="str">
        <f>IF(Tabla2[[#This Row],[EMPRESA]]=Tabla2[[#This Row],[CONTRATISTA PRNCIPAL]],"Principal","Secundaria")</f>
        <v>Principal</v>
      </c>
      <c r="T117" s="10">
        <f>IFERROR(1/COUNTIF(Tabla2[CONTRATISTA PRNCIPAL],Tabla2[[#This Row],[CONTRATISTA PRNCIPAL]]),0)</f>
        <v>9.7087378640776691E-3</v>
      </c>
      <c r="U117" s="33">
        <f ca="1">IF(((TODAY()-Tabla2[[#This Row],[FECHA NACIMIENTO]])/365)&lt;18,"Corregir", IF(((TODAY()-Tabla2[[#This Row],[FECHA NACIMIENTO]])/365)&gt;80, "Corregir",ROUNDDOWN(((TODAY()-Tabla2[[#This Row],[FECHA NACIMIENTO]])/365),0)))</f>
        <v>40</v>
      </c>
      <c r="V11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17" s="34" t="str">
        <f ca="1">+IF(Tabla2[[#This Row],[Edad]]="Corregir","Corregir","Ok")</f>
        <v>Ok</v>
      </c>
      <c r="X117" s="10" t="str">
        <f>+IFERROR(VLOOKUP(Tabla2[[#This Row],[DISTRITO SEGÚN DNI]],Hoja1!$A$2:$B$55,2,FALSE),"No")</f>
        <v>No</v>
      </c>
      <c r="Y117" s="10" t="str">
        <f>IF(OR(LOWER(Tabla2[[#This Row],[GENERO]])="masculino", LOWER(Tabla2[[#This Row],[GENERO]])="femenino"),"OK","Corregir")</f>
        <v>OK</v>
      </c>
      <c r="Z117" s="10" t="str">
        <f>+IF(Tabla2[[#This Row],[Nro. DNI / CE]]="","Corregir",IF(LEN(Tabla2[[#This Row],[Nro. DNI / CE]])&gt;=8,"OK","Corregir"))</f>
        <v>OK</v>
      </c>
      <c r="AA117" s="10">
        <f>COUNTIF(Tabla2[APELLIDOS Y NOMBRES],Tabla2[[#This Row],[APELLIDOS Y NOMBRES]])</f>
        <v>1</v>
      </c>
      <c r="AB117" t="str">
        <f ca="1">+IFERROR(IF(Tabla2[[#This Row],[FECHA CESE/BAJA]]="","No Aplica",IF(AND(MONTH(Tabla2[[#This Row],[FECHA CESE/BAJA]])=MONTH(TODAY()-30),YEAR(Tabla2[[#This Row],[FECHA CESE/BAJA]])=YEAR(TODAY())),MONTH(TODAY()-30)&amp;"-"&amp;YEAR(TODAY()),"Borrar")),"No aplica")</f>
        <v>8-2023</v>
      </c>
      <c r="AC117" t="str">
        <f ca="1">+IFERROR(IF(Tabla2[[#This Row],[FECHA INICIO DE LABORES EN OBRA]]="","No Aplica",IF(AND(MONTH(Tabla2[[#This Row],[FECHA INICIO DE LABORES EN OBRA]])=MONTH(TODAY()-30),YEAR(Tabla2[[#This Row],[FECHA INICIO DE LABORES EN OBRA]])=YEAR(TODAY())),MONTH(TODAY()-30)&amp;"-"&amp;YEAR(TODAY()),"No Aplica")),"No Aplica")</f>
        <v>No Aplica</v>
      </c>
    </row>
    <row r="118" spans="1:29" x14ac:dyDescent="0.25">
      <c r="A118" s="2">
        <v>20600579054</v>
      </c>
      <c r="B118" s="3" t="s">
        <v>9668</v>
      </c>
      <c r="C118" s="3" t="s">
        <v>9668</v>
      </c>
      <c r="D118" s="3" t="s">
        <v>8274</v>
      </c>
      <c r="E118" s="3" t="s">
        <v>9680</v>
      </c>
      <c r="F118" s="36">
        <v>31695</v>
      </c>
      <c r="G118" s="3">
        <v>2</v>
      </c>
      <c r="H118" s="3" t="s">
        <v>1585</v>
      </c>
      <c r="I118" s="3" t="s">
        <v>6070</v>
      </c>
      <c r="J118" s="3" t="s">
        <v>8275</v>
      </c>
      <c r="K118" s="3" t="s">
        <v>1481</v>
      </c>
      <c r="L118" s="8" t="s">
        <v>9813</v>
      </c>
      <c r="M118" s="5">
        <v>45149</v>
      </c>
      <c r="N118" s="13" t="s">
        <v>1043</v>
      </c>
      <c r="O118" s="5">
        <v>44991</v>
      </c>
      <c r="P118" s="8">
        <v>2</v>
      </c>
      <c r="Q118" s="9">
        <v>4</v>
      </c>
      <c r="R118" s="9" t="str">
        <f>IFERROR(VLOOKUP(Tabla2[[#This Row],[CONTRATISTA PRNCIPAL]],Hoja1!$L$5:$M$9,2,FALSE),"CJV")</f>
        <v>CJV</v>
      </c>
      <c r="S118" s="9" t="str">
        <f>IF(Tabla2[[#This Row],[EMPRESA]]=Tabla2[[#This Row],[CONTRATISTA PRNCIPAL]],"Principal","Secundaria")</f>
        <v>Principal</v>
      </c>
      <c r="T118" s="10">
        <f>IFERROR(1/COUNTIF(Tabla2[CONTRATISTA PRNCIPAL],Tabla2[[#This Row],[CONTRATISTA PRNCIPAL]]),0)</f>
        <v>9.7087378640776691E-3</v>
      </c>
      <c r="U118" s="33">
        <f ca="1">IF(((TODAY()-Tabla2[[#This Row],[FECHA NACIMIENTO]])/365)&lt;18,"Corregir", IF(((TODAY()-Tabla2[[#This Row],[FECHA NACIMIENTO]])/365)&gt;80, "Corregir",ROUNDDOWN(((TODAY()-Tabla2[[#This Row],[FECHA NACIMIENTO]])/365),0)))</f>
        <v>36</v>
      </c>
      <c r="V11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18" s="34" t="str">
        <f ca="1">+IF(Tabla2[[#This Row],[Edad]]="Corregir","Corregir","Ok")</f>
        <v>Ok</v>
      </c>
      <c r="X118" s="10" t="str">
        <f>+IFERROR(VLOOKUP(Tabla2[[#This Row],[DISTRITO SEGÚN DNI]],Hoja1!$A$2:$B$55,2,FALSE),"No")</f>
        <v>No</v>
      </c>
      <c r="Y118" s="10" t="str">
        <f>IF(OR(LOWER(Tabla2[[#This Row],[GENERO]])="masculino", LOWER(Tabla2[[#This Row],[GENERO]])="femenino"),"OK","Corregir")</f>
        <v>OK</v>
      </c>
      <c r="Z118" s="10" t="str">
        <f>+IF(Tabla2[[#This Row],[Nro. DNI / CE]]="","Corregir",IF(LEN(Tabla2[[#This Row],[Nro. DNI / CE]])&gt;=8,"OK","Corregir"))</f>
        <v>OK</v>
      </c>
      <c r="AA118" s="10">
        <f>COUNTIF(Tabla2[APELLIDOS Y NOMBRES],Tabla2[[#This Row],[APELLIDOS Y NOMBRES]])</f>
        <v>1</v>
      </c>
      <c r="AB118" t="str">
        <f ca="1">+IFERROR(IF(Tabla2[[#This Row],[FECHA CESE/BAJA]]="","No Aplica",IF(AND(MONTH(Tabla2[[#This Row],[FECHA CESE/BAJA]])=MONTH(TODAY()-30),YEAR(Tabla2[[#This Row],[FECHA CESE/BAJA]])=YEAR(TODAY())),MONTH(TODAY()-30)&amp;"-"&amp;YEAR(TODAY()),"Borrar")),"No aplica")</f>
        <v>8-2023</v>
      </c>
      <c r="AC118" t="str">
        <f ca="1">+IFERROR(IF(Tabla2[[#This Row],[FECHA INICIO DE LABORES EN OBRA]]="","No Aplica",IF(AND(MONTH(Tabla2[[#This Row],[FECHA INICIO DE LABORES EN OBRA]])=MONTH(TODAY()-30),YEAR(Tabla2[[#This Row],[FECHA INICIO DE LABORES EN OBRA]])=YEAR(TODAY())),MONTH(TODAY()-30)&amp;"-"&amp;YEAR(TODAY()),"No Aplica")),"No Aplica")</f>
        <v>No Aplica</v>
      </c>
    </row>
    <row r="119" spans="1:29" x14ac:dyDescent="0.25">
      <c r="A119" s="2">
        <v>20600579054</v>
      </c>
      <c r="B119" s="3" t="s">
        <v>9668</v>
      </c>
      <c r="C119" s="3" t="s">
        <v>9668</v>
      </c>
      <c r="D119" s="3" t="s">
        <v>8288</v>
      </c>
      <c r="E119" s="3" t="s">
        <v>9687</v>
      </c>
      <c r="F119" s="36">
        <v>30178</v>
      </c>
      <c r="G119" s="3">
        <v>2</v>
      </c>
      <c r="H119" s="3" t="s">
        <v>1442</v>
      </c>
      <c r="I119" s="3" t="s">
        <v>8256</v>
      </c>
      <c r="J119" s="3" t="s">
        <v>8289</v>
      </c>
      <c r="K119" s="3" t="s">
        <v>2106</v>
      </c>
      <c r="L119" s="8" t="s">
        <v>9813</v>
      </c>
      <c r="M119" s="5">
        <v>45149</v>
      </c>
      <c r="N119" s="13" t="s">
        <v>1043</v>
      </c>
      <c r="O119" s="5">
        <v>44998</v>
      </c>
      <c r="P119" s="8">
        <v>2</v>
      </c>
      <c r="Q119" s="9">
        <v>4</v>
      </c>
      <c r="R119" s="9" t="str">
        <f>IFERROR(VLOOKUP(Tabla2[[#This Row],[CONTRATISTA PRNCIPAL]],Hoja1!$L$5:$M$9,2,FALSE),"CJV")</f>
        <v>CJV</v>
      </c>
      <c r="S119" s="9" t="str">
        <f>IF(Tabla2[[#This Row],[EMPRESA]]=Tabla2[[#This Row],[CONTRATISTA PRNCIPAL]],"Principal","Secundaria")</f>
        <v>Principal</v>
      </c>
      <c r="T119" s="10">
        <f>IFERROR(1/COUNTIF(Tabla2[CONTRATISTA PRNCIPAL],Tabla2[[#This Row],[CONTRATISTA PRNCIPAL]]),0)</f>
        <v>9.7087378640776691E-3</v>
      </c>
      <c r="U119" s="33">
        <f ca="1">IF(((TODAY()-Tabla2[[#This Row],[FECHA NACIMIENTO]])/365)&lt;18,"Corregir", IF(((TODAY()-Tabla2[[#This Row],[FECHA NACIMIENTO]])/365)&gt;80, "Corregir",ROUNDDOWN(((TODAY()-Tabla2[[#This Row],[FECHA NACIMIENTO]])/365),0)))</f>
        <v>41</v>
      </c>
      <c r="V11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19" s="34" t="str">
        <f ca="1">+IF(Tabla2[[#This Row],[Edad]]="Corregir","Corregir","Ok")</f>
        <v>Ok</v>
      </c>
      <c r="X119" s="10" t="str">
        <f>+IFERROR(VLOOKUP(Tabla2[[#This Row],[DISTRITO SEGÚN DNI]],Hoja1!$A$2:$B$55,2,FALSE),"No")</f>
        <v>No</v>
      </c>
      <c r="Y119" s="10" t="str">
        <f>IF(OR(LOWER(Tabla2[[#This Row],[GENERO]])="masculino", LOWER(Tabla2[[#This Row],[GENERO]])="femenino"),"OK","Corregir")</f>
        <v>OK</v>
      </c>
      <c r="Z119" s="10" t="str">
        <f>+IF(Tabla2[[#This Row],[Nro. DNI / CE]]="","Corregir",IF(LEN(Tabla2[[#This Row],[Nro. DNI / CE]])&gt;=8,"OK","Corregir"))</f>
        <v>OK</v>
      </c>
      <c r="AA119" s="10">
        <f>COUNTIF(Tabla2[APELLIDOS Y NOMBRES],Tabla2[[#This Row],[APELLIDOS Y NOMBRES]])</f>
        <v>1</v>
      </c>
      <c r="AB119" t="str">
        <f ca="1">+IFERROR(IF(Tabla2[[#This Row],[FECHA CESE/BAJA]]="","No Aplica",IF(AND(MONTH(Tabla2[[#This Row],[FECHA CESE/BAJA]])=MONTH(TODAY()-30),YEAR(Tabla2[[#This Row],[FECHA CESE/BAJA]])=YEAR(TODAY())),MONTH(TODAY()-30)&amp;"-"&amp;YEAR(TODAY()),"Borrar")),"No aplica")</f>
        <v>8-2023</v>
      </c>
      <c r="AC119" t="str">
        <f ca="1">+IFERROR(IF(Tabla2[[#This Row],[FECHA INICIO DE LABORES EN OBRA]]="","No Aplica",IF(AND(MONTH(Tabla2[[#This Row],[FECHA INICIO DE LABORES EN OBRA]])=MONTH(TODAY()-30),YEAR(Tabla2[[#This Row],[FECHA INICIO DE LABORES EN OBRA]])=YEAR(TODAY())),MONTH(TODAY()-30)&amp;"-"&amp;YEAR(TODAY()),"No Aplica")),"No Aplica")</f>
        <v>No Aplica</v>
      </c>
    </row>
    <row r="120" spans="1:29" x14ac:dyDescent="0.25">
      <c r="A120" s="2" t="s">
        <v>5034</v>
      </c>
      <c r="B120" s="3" t="s">
        <v>5035</v>
      </c>
      <c r="C120" s="3" t="s">
        <v>19</v>
      </c>
      <c r="D120" s="3" t="s">
        <v>5201</v>
      </c>
      <c r="E120" s="3" t="s">
        <v>5202</v>
      </c>
      <c r="F120" s="36">
        <v>33586</v>
      </c>
      <c r="G120" s="3">
        <v>2</v>
      </c>
      <c r="H120" s="3" t="s">
        <v>3817</v>
      </c>
      <c r="I120" s="3" t="s">
        <v>5023</v>
      </c>
      <c r="J120" s="3" t="s">
        <v>5036</v>
      </c>
      <c r="K120" s="3" t="s">
        <v>5203</v>
      </c>
      <c r="L120" s="8" t="s">
        <v>9813</v>
      </c>
      <c r="M120" s="5">
        <v>45149</v>
      </c>
      <c r="N120" s="13" t="s">
        <v>1489</v>
      </c>
      <c r="O120" s="5">
        <v>45054</v>
      </c>
      <c r="P120" s="8">
        <v>2</v>
      </c>
      <c r="Q120" s="9">
        <v>4</v>
      </c>
      <c r="R120" s="9" t="str">
        <f>IFERROR(VLOOKUP(Tabla2[[#This Row],[CONTRATISTA PRNCIPAL]],Hoja1!$L$5:$M$9,2,FALSE),"CJV")</f>
        <v>CJV</v>
      </c>
      <c r="S120" s="9" t="str">
        <f>IF(Tabla2[[#This Row],[EMPRESA]]=Tabla2[[#This Row],[CONTRATISTA PRNCIPAL]],"Principal","Secundaria")</f>
        <v>Secundaria</v>
      </c>
      <c r="T120" s="10">
        <f>IFERROR(1/COUNTIF(Tabla2[CONTRATISTA PRNCIPAL],Tabla2[[#This Row],[CONTRATISTA PRNCIPAL]]),0)</f>
        <v>6.6666666666666671E-3</v>
      </c>
      <c r="U120" s="33">
        <f ca="1">IF(((TODAY()-Tabla2[[#This Row],[FECHA NACIMIENTO]])/365)&lt;18,"Corregir", IF(((TODAY()-Tabla2[[#This Row],[FECHA NACIMIENTO]])/365)&gt;80, "Corregir",ROUNDDOWN(((TODAY()-Tabla2[[#This Row],[FECHA NACIMIENTO]])/365),0)))</f>
        <v>31</v>
      </c>
      <c r="V12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20" s="34" t="str">
        <f ca="1">+IF(Tabla2[[#This Row],[Edad]]="Corregir","Corregir","Ok")</f>
        <v>Ok</v>
      </c>
      <c r="X120" s="10" t="str">
        <f>+IFERROR(VLOOKUP(Tabla2[[#This Row],[DISTRITO SEGÚN DNI]],Hoja1!$A$2:$B$55,2,FALSE),"No")</f>
        <v>No</v>
      </c>
      <c r="Y120" s="10" t="str">
        <f>IF(OR(LOWER(Tabla2[[#This Row],[GENERO]])="masculino", LOWER(Tabla2[[#This Row],[GENERO]])="femenino"),"OK","Corregir")</f>
        <v>OK</v>
      </c>
      <c r="Z120" s="10" t="str">
        <f>+IF(Tabla2[[#This Row],[Nro. DNI / CE]]="","Corregir",IF(LEN(Tabla2[[#This Row],[Nro. DNI / CE]])&gt;=8,"OK","Corregir"))</f>
        <v>OK</v>
      </c>
      <c r="AA120" s="10">
        <f>COUNTIF(Tabla2[APELLIDOS Y NOMBRES],Tabla2[[#This Row],[APELLIDOS Y NOMBRES]])</f>
        <v>1</v>
      </c>
      <c r="AB120" t="str">
        <f ca="1">+IFERROR(IF(Tabla2[[#This Row],[FECHA CESE/BAJA]]="","No Aplica",IF(AND(MONTH(Tabla2[[#This Row],[FECHA CESE/BAJA]])=MONTH(TODAY()-30),YEAR(Tabla2[[#This Row],[FECHA CESE/BAJA]])=YEAR(TODAY())),MONTH(TODAY()-30)&amp;"-"&amp;YEAR(TODAY()),"Borrar")),"No aplica")</f>
        <v>8-2023</v>
      </c>
      <c r="AC120" t="str">
        <f ca="1">+IFERROR(IF(Tabla2[[#This Row],[FECHA INICIO DE LABORES EN OBRA]]="","No Aplica",IF(AND(MONTH(Tabla2[[#This Row],[FECHA INICIO DE LABORES EN OBRA]])=MONTH(TODAY()-30),YEAR(Tabla2[[#This Row],[FECHA INICIO DE LABORES EN OBRA]])=YEAR(TODAY())),MONTH(TODAY()-30)&amp;"-"&amp;YEAR(TODAY()),"No Aplica")),"No Aplica")</f>
        <v>No Aplica</v>
      </c>
    </row>
    <row r="121" spans="1:29" x14ac:dyDescent="0.25">
      <c r="A121" s="2" t="s">
        <v>5044</v>
      </c>
      <c r="B121" s="3" t="s">
        <v>5045</v>
      </c>
      <c r="C121" s="3" t="s">
        <v>19</v>
      </c>
      <c r="D121" s="3" t="s">
        <v>5266</v>
      </c>
      <c r="E121" s="3" t="s">
        <v>5267</v>
      </c>
      <c r="F121" s="36">
        <v>34992</v>
      </c>
      <c r="G121" s="3">
        <v>1</v>
      </c>
      <c r="H121" s="3" t="s">
        <v>5253</v>
      </c>
      <c r="I121" s="3" t="s">
        <v>5057</v>
      </c>
      <c r="J121" s="3" t="s">
        <v>5268</v>
      </c>
      <c r="K121" s="3" t="s">
        <v>5269</v>
      </c>
      <c r="L121" s="8" t="s">
        <v>9818</v>
      </c>
      <c r="M121" s="5">
        <v>45149</v>
      </c>
      <c r="N121" s="13" t="s">
        <v>1489</v>
      </c>
      <c r="O121" s="5">
        <v>44890</v>
      </c>
      <c r="P121" s="8">
        <v>2</v>
      </c>
      <c r="Q121" s="9">
        <v>1</v>
      </c>
      <c r="R121" s="9" t="str">
        <f>IFERROR(VLOOKUP(Tabla2[[#This Row],[CONTRATISTA PRNCIPAL]],Hoja1!$L$5:$M$9,2,FALSE),"CJV")</f>
        <v>CJV</v>
      </c>
      <c r="S121" s="9" t="str">
        <f>IF(Tabla2[[#This Row],[EMPRESA]]=Tabla2[[#This Row],[CONTRATISTA PRNCIPAL]],"Principal","Secundaria")</f>
        <v>Secundaria</v>
      </c>
      <c r="T121" s="10">
        <f>IFERROR(1/COUNTIF(Tabla2[CONTRATISTA PRNCIPAL],Tabla2[[#This Row],[CONTRATISTA PRNCIPAL]]),0)</f>
        <v>6.6666666666666671E-3</v>
      </c>
      <c r="U121" s="33">
        <f ca="1">IF(((TODAY()-Tabla2[[#This Row],[FECHA NACIMIENTO]])/365)&lt;18,"Corregir", IF(((TODAY()-Tabla2[[#This Row],[FECHA NACIMIENTO]])/365)&gt;80, "Corregir",ROUNDDOWN(((TODAY()-Tabla2[[#This Row],[FECHA NACIMIENTO]])/365),0)))</f>
        <v>27</v>
      </c>
      <c r="V12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21" s="34" t="str">
        <f ca="1">+IF(Tabla2[[#This Row],[Edad]]="Corregir","Corregir","Ok")</f>
        <v>Ok</v>
      </c>
      <c r="X121" s="10" t="str">
        <f>+IFERROR(VLOOKUP(Tabla2[[#This Row],[DISTRITO SEGÚN DNI]],Hoja1!$A$2:$B$55,2,FALSE),"No")</f>
        <v>No</v>
      </c>
      <c r="Y121" s="10" t="str">
        <f>IF(OR(LOWER(Tabla2[[#This Row],[GENERO]])="masculino", LOWER(Tabla2[[#This Row],[GENERO]])="femenino"),"OK","Corregir")</f>
        <v>OK</v>
      </c>
      <c r="Z121" s="10" t="str">
        <f>+IF(Tabla2[[#This Row],[Nro. DNI / CE]]="","Corregir",IF(LEN(Tabla2[[#This Row],[Nro. DNI / CE]])&gt;=8,"OK","Corregir"))</f>
        <v>OK</v>
      </c>
      <c r="AA121" s="10">
        <f>COUNTIF(Tabla2[APELLIDOS Y NOMBRES],Tabla2[[#This Row],[APELLIDOS Y NOMBRES]])</f>
        <v>1</v>
      </c>
      <c r="AB121" t="str">
        <f ca="1">+IFERROR(IF(Tabla2[[#This Row],[FECHA CESE/BAJA]]="","No Aplica",IF(AND(MONTH(Tabla2[[#This Row],[FECHA CESE/BAJA]])=MONTH(TODAY()-30),YEAR(Tabla2[[#This Row],[FECHA CESE/BAJA]])=YEAR(TODAY())),MONTH(TODAY()-30)&amp;"-"&amp;YEAR(TODAY()),"Borrar")),"No aplica")</f>
        <v>8-2023</v>
      </c>
      <c r="AC121" t="str">
        <f ca="1">+IFERROR(IF(Tabla2[[#This Row],[FECHA INICIO DE LABORES EN OBRA]]="","No Aplica",IF(AND(MONTH(Tabla2[[#This Row],[FECHA INICIO DE LABORES EN OBRA]])=MONTH(TODAY()-30),YEAR(Tabla2[[#This Row],[FECHA INICIO DE LABORES EN OBRA]])=YEAR(TODAY())),MONTH(TODAY()-30)&amp;"-"&amp;YEAR(TODAY()),"No Aplica")),"No Aplica")</f>
        <v>No Aplica</v>
      </c>
    </row>
    <row r="122" spans="1:29" x14ac:dyDescent="0.25">
      <c r="A122" s="2" t="s">
        <v>3016</v>
      </c>
      <c r="B122" s="3" t="s">
        <v>3017</v>
      </c>
      <c r="C122" s="3" t="s">
        <v>40</v>
      </c>
      <c r="D122" s="3">
        <v>70419074</v>
      </c>
      <c r="E122" s="3" t="s">
        <v>586</v>
      </c>
      <c r="F122" s="36">
        <v>34610</v>
      </c>
      <c r="G122" s="3">
        <v>2</v>
      </c>
      <c r="H122" s="3" t="s">
        <v>1453</v>
      </c>
      <c r="I122" s="3" t="s">
        <v>2931</v>
      </c>
      <c r="J122" s="3" t="s">
        <v>3031</v>
      </c>
      <c r="K122" s="3" t="s">
        <v>93</v>
      </c>
      <c r="L122" s="8" t="s">
        <v>9813</v>
      </c>
      <c r="M122" s="5">
        <v>45149</v>
      </c>
      <c r="N122" s="13" t="s">
        <v>1043</v>
      </c>
      <c r="O122" s="5">
        <v>44894</v>
      </c>
      <c r="P122" s="8">
        <v>2</v>
      </c>
      <c r="Q122" s="9">
        <v>4</v>
      </c>
      <c r="R122" s="9" t="str">
        <f>IFERROR(VLOOKUP(Tabla2[[#This Row],[CONTRATISTA PRNCIPAL]],Hoja1!$L$5:$M$9,2,FALSE),"CJV")</f>
        <v>CJV</v>
      </c>
      <c r="S122" s="9" t="str">
        <f>IF(Tabla2[[#This Row],[EMPRESA]]=Tabla2[[#This Row],[CONTRATISTA PRNCIPAL]],"Principal","Secundaria")</f>
        <v>Secundaria</v>
      </c>
      <c r="T122" s="10">
        <f>IFERROR(1/COUNTIF(Tabla2[CONTRATISTA PRNCIPAL],Tabla2[[#This Row],[CONTRATISTA PRNCIPAL]]),0)</f>
        <v>1.2500000000000001E-2</v>
      </c>
      <c r="U122" s="33">
        <f ca="1">IF(((TODAY()-Tabla2[[#This Row],[FECHA NACIMIENTO]])/365)&lt;18,"Corregir", IF(((TODAY()-Tabla2[[#This Row],[FECHA NACIMIENTO]])/365)&gt;80, "Corregir",ROUNDDOWN(((TODAY()-Tabla2[[#This Row],[FECHA NACIMIENTO]])/365),0)))</f>
        <v>28</v>
      </c>
      <c r="V12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22" s="34" t="str">
        <f ca="1">+IF(Tabla2[[#This Row],[Edad]]="Corregir","Corregir","Ok")</f>
        <v>Ok</v>
      </c>
      <c r="X122" s="10" t="str">
        <f>+IFERROR(VLOOKUP(Tabla2[[#This Row],[DISTRITO SEGÚN DNI]],Hoja1!$A$2:$B$55,2,FALSE),"No")</f>
        <v>ATE</v>
      </c>
      <c r="Y122" s="10" t="str">
        <f>IF(OR(LOWER(Tabla2[[#This Row],[GENERO]])="masculino", LOWER(Tabla2[[#This Row],[GENERO]])="femenino"),"OK","Corregir")</f>
        <v>OK</v>
      </c>
      <c r="Z122" s="10" t="str">
        <f>+IF(Tabla2[[#This Row],[Nro. DNI / CE]]="","Corregir",IF(LEN(Tabla2[[#This Row],[Nro. DNI / CE]])&gt;=8,"OK","Corregir"))</f>
        <v>OK</v>
      </c>
      <c r="AA122" s="10">
        <f>COUNTIF(Tabla2[APELLIDOS Y NOMBRES],Tabla2[[#This Row],[APELLIDOS Y NOMBRES]])</f>
        <v>1</v>
      </c>
      <c r="AB122" t="str">
        <f ca="1">+IFERROR(IF(Tabla2[[#This Row],[FECHA CESE/BAJA]]="","No Aplica",IF(AND(MONTH(Tabla2[[#This Row],[FECHA CESE/BAJA]])=MONTH(TODAY()-30),YEAR(Tabla2[[#This Row],[FECHA CESE/BAJA]])=YEAR(TODAY())),MONTH(TODAY()-30)&amp;"-"&amp;YEAR(TODAY()),"Borrar")),"No aplica")</f>
        <v>8-2023</v>
      </c>
      <c r="AC122" t="str">
        <f ca="1">+IFERROR(IF(Tabla2[[#This Row],[FECHA INICIO DE LABORES EN OBRA]]="","No Aplica",IF(AND(MONTH(Tabla2[[#This Row],[FECHA INICIO DE LABORES EN OBRA]])=MONTH(TODAY()-30),YEAR(Tabla2[[#This Row],[FECHA INICIO DE LABORES EN OBRA]])=YEAR(TODAY())),MONTH(TODAY()-30)&amp;"-"&amp;YEAR(TODAY()),"No Aplica")),"No Aplica")</f>
        <v>No Aplica</v>
      </c>
    </row>
    <row r="123" spans="1:29" x14ac:dyDescent="0.25">
      <c r="A123" s="2" t="s">
        <v>3035</v>
      </c>
      <c r="B123" s="3" t="s">
        <v>591</v>
      </c>
      <c r="C123" s="3" t="s">
        <v>40</v>
      </c>
      <c r="D123" s="3" t="s">
        <v>11208</v>
      </c>
      <c r="E123" s="3" t="s">
        <v>11209</v>
      </c>
      <c r="F123" s="36">
        <v>34919</v>
      </c>
      <c r="G123" s="3">
        <v>3</v>
      </c>
      <c r="H123" s="3" t="s">
        <v>2936</v>
      </c>
      <c r="I123" s="3" t="s">
        <v>2904</v>
      </c>
      <c r="J123" s="3" t="s">
        <v>11210</v>
      </c>
      <c r="K123" s="3" t="s">
        <v>1042</v>
      </c>
      <c r="L123" s="8" t="s">
        <v>9813</v>
      </c>
      <c r="M123" s="5">
        <v>45149</v>
      </c>
      <c r="N123" s="13" t="s">
        <v>1043</v>
      </c>
      <c r="O123" s="5">
        <v>44993</v>
      </c>
      <c r="P123" s="8">
        <v>2</v>
      </c>
      <c r="Q123" s="9">
        <v>1</v>
      </c>
      <c r="R123" s="9" t="str">
        <f>IFERROR(VLOOKUP(Tabla2[[#This Row],[CONTRATISTA PRNCIPAL]],Hoja1!$L$5:$M$9,2,FALSE),"CJV")</f>
        <v>CJV</v>
      </c>
      <c r="S123" s="9" t="str">
        <f>IF(Tabla2[[#This Row],[EMPRESA]]=Tabla2[[#This Row],[CONTRATISTA PRNCIPAL]],"Principal","Secundaria")</f>
        <v>Secundaria</v>
      </c>
      <c r="T123" s="10">
        <f>IFERROR(1/COUNTIF(Tabla2[CONTRATISTA PRNCIPAL],Tabla2[[#This Row],[CONTRATISTA PRNCIPAL]]),0)</f>
        <v>1.2500000000000001E-2</v>
      </c>
      <c r="U123" s="33">
        <f ca="1">IF(((TODAY()-Tabla2[[#This Row],[FECHA NACIMIENTO]])/365)&lt;18,"Corregir", IF(((TODAY()-Tabla2[[#This Row],[FECHA NACIMIENTO]])/365)&gt;80, "Corregir",ROUNDDOWN(((TODAY()-Tabla2[[#This Row],[FECHA NACIMIENTO]])/365),0)))</f>
        <v>28</v>
      </c>
      <c r="V12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23" s="34" t="str">
        <f ca="1">+IF(Tabla2[[#This Row],[Edad]]="Corregir","Corregir","Ok")</f>
        <v>Ok</v>
      </c>
      <c r="X123" s="10" t="str">
        <f>+IFERROR(VLOOKUP(Tabla2[[#This Row],[DISTRITO SEGÚN DNI]],Hoja1!$A$2:$B$55,2,FALSE),"No")</f>
        <v>No</v>
      </c>
      <c r="Y123" s="10" t="str">
        <f>IF(OR(LOWER(Tabla2[[#This Row],[GENERO]])="masculino", LOWER(Tabla2[[#This Row],[GENERO]])="femenino"),"OK","Corregir")</f>
        <v>OK</v>
      </c>
      <c r="Z123" s="10" t="str">
        <f>+IF(Tabla2[[#This Row],[Nro. DNI / CE]]="","Corregir",IF(LEN(Tabla2[[#This Row],[Nro. DNI / CE]])&gt;=8,"OK","Corregir"))</f>
        <v>OK</v>
      </c>
      <c r="AA123" s="10">
        <f>COUNTIF(Tabla2[APELLIDOS Y NOMBRES],Tabla2[[#This Row],[APELLIDOS Y NOMBRES]])</f>
        <v>1</v>
      </c>
      <c r="AB123" t="str">
        <f ca="1">+IFERROR(IF(Tabla2[[#This Row],[FECHA CESE/BAJA]]="","No Aplica",IF(AND(MONTH(Tabla2[[#This Row],[FECHA CESE/BAJA]])=MONTH(TODAY()-30),YEAR(Tabla2[[#This Row],[FECHA CESE/BAJA]])=YEAR(TODAY())),MONTH(TODAY()-30)&amp;"-"&amp;YEAR(TODAY()),"Borrar")),"No aplica")</f>
        <v>8-2023</v>
      </c>
      <c r="AC123" t="str">
        <f ca="1">+IFERROR(IF(Tabla2[[#This Row],[FECHA INICIO DE LABORES EN OBRA]]="","No Aplica",IF(AND(MONTH(Tabla2[[#This Row],[FECHA INICIO DE LABORES EN OBRA]])=MONTH(TODAY()-30),YEAR(Tabla2[[#This Row],[FECHA INICIO DE LABORES EN OBRA]])=YEAR(TODAY())),MONTH(TODAY()-30)&amp;"-"&amp;YEAR(TODAY()),"No Aplica")),"No Aplica")</f>
        <v>No Aplica</v>
      </c>
    </row>
    <row r="124" spans="1:29" x14ac:dyDescent="0.25">
      <c r="A124" s="2" t="s">
        <v>4915</v>
      </c>
      <c r="B124" s="3" t="s">
        <v>9929</v>
      </c>
      <c r="C124" s="3" t="s">
        <v>9929</v>
      </c>
      <c r="D124" s="3" t="s">
        <v>724</v>
      </c>
      <c r="E124" s="3" t="s">
        <v>9940</v>
      </c>
      <c r="F124" s="36">
        <v>38073</v>
      </c>
      <c r="G124" s="3">
        <v>2</v>
      </c>
      <c r="H124" s="3" t="s">
        <v>4588</v>
      </c>
      <c r="I124" s="3" t="s">
        <v>5061</v>
      </c>
      <c r="J124" s="3" t="s">
        <v>4929</v>
      </c>
      <c r="K124" s="3" t="s">
        <v>2078</v>
      </c>
      <c r="L124" s="8" t="s">
        <v>9813</v>
      </c>
      <c r="M124" s="5">
        <v>45149</v>
      </c>
      <c r="N124" s="13" t="s">
        <v>1489</v>
      </c>
      <c r="O124" s="5">
        <v>44883</v>
      </c>
      <c r="P124" s="8">
        <v>1</v>
      </c>
      <c r="Q124" s="9">
        <v>4</v>
      </c>
      <c r="R124" s="9" t="str">
        <f>IFERROR(VLOOKUP(Tabla2[[#This Row],[CONTRATISTA PRNCIPAL]],Hoja1!$L$5:$M$9,2,FALSE),"CJV")</f>
        <v>CJV</v>
      </c>
      <c r="S124" s="9" t="str">
        <f>IF(Tabla2[[#This Row],[EMPRESA]]=Tabla2[[#This Row],[CONTRATISTA PRNCIPAL]],"Principal","Secundaria")</f>
        <v>Principal</v>
      </c>
      <c r="T124" s="10">
        <f>IFERROR(1/COUNTIF(Tabla2[CONTRATISTA PRNCIPAL],Tabla2[[#This Row],[CONTRATISTA PRNCIPAL]]),0)</f>
        <v>1.8867924528301886E-2</v>
      </c>
      <c r="U124" s="33">
        <f ca="1">IF(((TODAY()-Tabla2[[#This Row],[FECHA NACIMIENTO]])/365)&lt;18,"Corregir", IF(((TODAY()-Tabla2[[#This Row],[FECHA NACIMIENTO]])/365)&gt;80, "Corregir",ROUNDDOWN(((TODAY()-Tabla2[[#This Row],[FECHA NACIMIENTO]])/365),0)))</f>
        <v>19</v>
      </c>
      <c r="V12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124" s="34" t="str">
        <f ca="1">+IF(Tabla2[[#This Row],[Edad]]="Corregir","Corregir","Ok")</f>
        <v>Ok</v>
      </c>
      <c r="X124" s="10" t="str">
        <f>+IFERROR(VLOOKUP(Tabla2[[#This Row],[DISTRITO SEGÚN DNI]],Hoja1!$A$2:$B$55,2,FALSE),"No")</f>
        <v>ATE</v>
      </c>
      <c r="Y124" s="10" t="str">
        <f>IF(OR(LOWER(Tabla2[[#This Row],[GENERO]])="masculino", LOWER(Tabla2[[#This Row],[GENERO]])="femenino"),"OK","Corregir")</f>
        <v>OK</v>
      </c>
      <c r="Z124" s="10" t="str">
        <f>+IF(Tabla2[[#This Row],[Nro. DNI / CE]]="","Corregir",IF(LEN(Tabla2[[#This Row],[Nro. DNI / CE]])&gt;=8,"OK","Corregir"))</f>
        <v>OK</v>
      </c>
      <c r="AA124" s="10">
        <f>COUNTIF(Tabla2[APELLIDOS Y NOMBRES],Tabla2[[#This Row],[APELLIDOS Y NOMBRES]])</f>
        <v>1</v>
      </c>
      <c r="AB124" t="str">
        <f ca="1">+IFERROR(IF(Tabla2[[#This Row],[FECHA CESE/BAJA]]="","No Aplica",IF(AND(MONTH(Tabla2[[#This Row],[FECHA CESE/BAJA]])=MONTH(TODAY()-30),YEAR(Tabla2[[#This Row],[FECHA CESE/BAJA]])=YEAR(TODAY())),MONTH(TODAY()-30)&amp;"-"&amp;YEAR(TODAY()),"Borrar")),"No aplica")</f>
        <v>8-2023</v>
      </c>
      <c r="AC124" t="str">
        <f ca="1">+IFERROR(IF(Tabla2[[#This Row],[FECHA INICIO DE LABORES EN OBRA]]="","No Aplica",IF(AND(MONTH(Tabla2[[#This Row],[FECHA INICIO DE LABORES EN OBRA]])=MONTH(TODAY()-30),YEAR(Tabla2[[#This Row],[FECHA INICIO DE LABORES EN OBRA]])=YEAR(TODAY())),MONTH(TODAY()-30)&amp;"-"&amp;YEAR(TODAY()),"No Aplica")),"No Aplica")</f>
        <v>No Aplica</v>
      </c>
    </row>
    <row r="125" spans="1:29" x14ac:dyDescent="0.25">
      <c r="A125" s="2" t="s">
        <v>4915</v>
      </c>
      <c r="B125" s="3" t="s">
        <v>9929</v>
      </c>
      <c r="C125" s="3" t="s">
        <v>9929</v>
      </c>
      <c r="D125" s="3">
        <v>80321970</v>
      </c>
      <c r="E125" s="3" t="s">
        <v>9945</v>
      </c>
      <c r="F125" s="36">
        <v>29194</v>
      </c>
      <c r="G125" s="3">
        <v>2</v>
      </c>
      <c r="H125" s="3" t="s">
        <v>4588</v>
      </c>
      <c r="I125" s="3" t="s">
        <v>5061</v>
      </c>
      <c r="J125" s="3" t="s">
        <v>4934</v>
      </c>
      <c r="K125" s="3" t="s">
        <v>1474</v>
      </c>
      <c r="L125" s="8" t="s">
        <v>9813</v>
      </c>
      <c r="M125" s="5">
        <v>45149</v>
      </c>
      <c r="N125" s="13" t="s">
        <v>1489</v>
      </c>
      <c r="O125" s="5">
        <v>44894</v>
      </c>
      <c r="P125" s="8">
        <v>1</v>
      </c>
      <c r="Q125" s="9">
        <v>4</v>
      </c>
      <c r="R125" s="9" t="str">
        <f>IFERROR(VLOOKUP(Tabla2[[#This Row],[CONTRATISTA PRNCIPAL]],Hoja1!$L$5:$M$9,2,FALSE),"CJV")</f>
        <v>CJV</v>
      </c>
      <c r="S125" s="9" t="str">
        <f>IF(Tabla2[[#This Row],[EMPRESA]]=Tabla2[[#This Row],[CONTRATISTA PRNCIPAL]],"Principal","Secundaria")</f>
        <v>Principal</v>
      </c>
      <c r="T125" s="10">
        <f>IFERROR(1/COUNTIF(Tabla2[CONTRATISTA PRNCIPAL],Tabla2[[#This Row],[CONTRATISTA PRNCIPAL]]),0)</f>
        <v>1.8867924528301886E-2</v>
      </c>
      <c r="U125" s="33">
        <f ca="1">IF(((TODAY()-Tabla2[[#This Row],[FECHA NACIMIENTO]])/365)&lt;18,"Corregir", IF(((TODAY()-Tabla2[[#This Row],[FECHA NACIMIENTO]])/365)&gt;80, "Corregir",ROUNDDOWN(((TODAY()-Tabla2[[#This Row],[FECHA NACIMIENTO]])/365),0)))</f>
        <v>43</v>
      </c>
      <c r="V12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25" s="34" t="str">
        <f ca="1">+IF(Tabla2[[#This Row],[Edad]]="Corregir","Corregir","Ok")</f>
        <v>Ok</v>
      </c>
      <c r="X125" s="10" t="str">
        <f>+IFERROR(VLOOKUP(Tabla2[[#This Row],[DISTRITO SEGÚN DNI]],Hoja1!$A$2:$B$55,2,FALSE),"No")</f>
        <v>EL AGUSTINO</v>
      </c>
      <c r="Y125" s="10" t="str">
        <f>IF(OR(LOWER(Tabla2[[#This Row],[GENERO]])="masculino", LOWER(Tabla2[[#This Row],[GENERO]])="femenino"),"OK","Corregir")</f>
        <v>OK</v>
      </c>
      <c r="Z125" s="10" t="str">
        <f>+IF(Tabla2[[#This Row],[Nro. DNI / CE]]="","Corregir",IF(LEN(Tabla2[[#This Row],[Nro. DNI / CE]])&gt;=8,"OK","Corregir"))</f>
        <v>OK</v>
      </c>
      <c r="AA125" s="10">
        <f>COUNTIF(Tabla2[APELLIDOS Y NOMBRES],Tabla2[[#This Row],[APELLIDOS Y NOMBRES]])</f>
        <v>1</v>
      </c>
      <c r="AB125" t="str">
        <f ca="1">+IFERROR(IF(Tabla2[[#This Row],[FECHA CESE/BAJA]]="","No Aplica",IF(AND(MONTH(Tabla2[[#This Row],[FECHA CESE/BAJA]])=MONTH(TODAY()-30),YEAR(Tabla2[[#This Row],[FECHA CESE/BAJA]])=YEAR(TODAY())),MONTH(TODAY()-30)&amp;"-"&amp;YEAR(TODAY()),"Borrar")),"No aplica")</f>
        <v>8-2023</v>
      </c>
      <c r="AC125" t="str">
        <f ca="1">+IFERROR(IF(Tabla2[[#This Row],[FECHA INICIO DE LABORES EN OBRA]]="","No Aplica",IF(AND(MONTH(Tabla2[[#This Row],[FECHA INICIO DE LABORES EN OBRA]])=MONTH(TODAY()-30),YEAR(Tabla2[[#This Row],[FECHA INICIO DE LABORES EN OBRA]])=YEAR(TODAY())),MONTH(TODAY()-30)&amp;"-"&amp;YEAR(TODAY()),"No Aplica")),"No Aplica")</f>
        <v>No Aplica</v>
      </c>
    </row>
    <row r="126" spans="1:29" x14ac:dyDescent="0.25">
      <c r="A126" s="2">
        <v>20538084761</v>
      </c>
      <c r="B126" s="3" t="s">
        <v>8790</v>
      </c>
      <c r="C126" s="3" t="s">
        <v>8790</v>
      </c>
      <c r="D126" s="3">
        <v>44264063</v>
      </c>
      <c r="E126" s="3" t="s">
        <v>929</v>
      </c>
      <c r="F126" s="36">
        <v>31917</v>
      </c>
      <c r="G126" s="3">
        <v>2</v>
      </c>
      <c r="H126" s="3" t="s">
        <v>4863</v>
      </c>
      <c r="I126" s="3" t="s">
        <v>4246</v>
      </c>
      <c r="J126" s="3" t="s">
        <v>4872</v>
      </c>
      <c r="K126" s="3" t="s">
        <v>1945</v>
      </c>
      <c r="L126" s="8" t="s">
        <v>9813</v>
      </c>
      <c r="M126" s="5">
        <v>45150</v>
      </c>
      <c r="N126" s="13" t="s">
        <v>1489</v>
      </c>
      <c r="O126" s="5">
        <v>45036</v>
      </c>
      <c r="P126" s="8">
        <v>1</v>
      </c>
      <c r="Q126" s="9">
        <v>4</v>
      </c>
      <c r="R126" s="9" t="str">
        <f>IFERROR(VLOOKUP(Tabla2[[#This Row],[CONTRATISTA PRNCIPAL]],Hoja1!$L$5:$M$9,2,FALSE),"CJV")</f>
        <v>CJV</v>
      </c>
      <c r="S126" s="9" t="str">
        <f>IF(Tabla2[[#This Row],[EMPRESA]]=Tabla2[[#This Row],[CONTRATISTA PRNCIPAL]],"Principal","Secundaria")</f>
        <v>Principal</v>
      </c>
      <c r="T126" s="10">
        <f>IFERROR(1/COUNTIF(Tabla2[CONTRATISTA PRNCIPAL],Tabla2[[#This Row],[CONTRATISTA PRNCIPAL]]),0)</f>
        <v>8.4033613445378148E-3</v>
      </c>
      <c r="U126" s="33">
        <f ca="1">IF(((TODAY()-Tabla2[[#This Row],[FECHA NACIMIENTO]])/365)&lt;18,"Corregir", IF(((TODAY()-Tabla2[[#This Row],[FECHA NACIMIENTO]])/365)&gt;80, "Corregir",ROUNDDOWN(((TODAY()-Tabla2[[#This Row],[FECHA NACIMIENTO]])/365),0)))</f>
        <v>36</v>
      </c>
      <c r="V12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26" s="34" t="str">
        <f ca="1">+IF(Tabla2[[#This Row],[Edad]]="Corregir","Corregir","Ok")</f>
        <v>Ok</v>
      </c>
      <c r="X126" s="10" t="str">
        <f>+IFERROR(VLOOKUP(Tabla2[[#This Row],[DISTRITO SEGÚN DNI]],Hoja1!$A$2:$B$55,2,FALSE),"No")</f>
        <v>CALLAO</v>
      </c>
      <c r="Y126" s="10" t="str">
        <f>IF(OR(LOWER(Tabla2[[#This Row],[GENERO]])="masculino", LOWER(Tabla2[[#This Row],[GENERO]])="femenino"),"OK","Corregir")</f>
        <v>OK</v>
      </c>
      <c r="Z126" s="10" t="str">
        <f>+IF(Tabla2[[#This Row],[Nro. DNI / CE]]="","Corregir",IF(LEN(Tabla2[[#This Row],[Nro. DNI / CE]])&gt;=8,"OK","Corregir"))</f>
        <v>OK</v>
      </c>
      <c r="AA126" s="10">
        <f>COUNTIF(Tabla2[APELLIDOS Y NOMBRES],Tabla2[[#This Row],[APELLIDOS Y NOMBRES]])</f>
        <v>2</v>
      </c>
      <c r="AB126" t="str">
        <f ca="1">+IFERROR(IF(Tabla2[[#This Row],[FECHA CESE/BAJA]]="","No Aplica",IF(AND(MONTH(Tabla2[[#This Row],[FECHA CESE/BAJA]])=MONTH(TODAY()-30),YEAR(Tabla2[[#This Row],[FECHA CESE/BAJA]])=YEAR(TODAY())),MONTH(TODAY()-30)&amp;"-"&amp;YEAR(TODAY()),"Borrar")),"No aplica")</f>
        <v>8-2023</v>
      </c>
      <c r="AC126" t="str">
        <f ca="1">+IFERROR(IF(Tabla2[[#This Row],[FECHA INICIO DE LABORES EN OBRA]]="","No Aplica",IF(AND(MONTH(Tabla2[[#This Row],[FECHA INICIO DE LABORES EN OBRA]])=MONTH(TODAY()-30),YEAR(Tabla2[[#This Row],[FECHA INICIO DE LABORES EN OBRA]])=YEAR(TODAY())),MONTH(TODAY()-30)&amp;"-"&amp;YEAR(TODAY()),"No Aplica")),"No Aplica")</f>
        <v>No Aplica</v>
      </c>
    </row>
    <row r="127" spans="1:29" x14ac:dyDescent="0.25">
      <c r="A127" s="2">
        <v>20538084761</v>
      </c>
      <c r="B127" s="3" t="s">
        <v>8790</v>
      </c>
      <c r="C127" s="3" t="s">
        <v>8790</v>
      </c>
      <c r="D127" s="3">
        <v>75417860</v>
      </c>
      <c r="E127" s="3" t="s">
        <v>8811</v>
      </c>
      <c r="F127" s="36">
        <v>37967</v>
      </c>
      <c r="G127" s="3">
        <v>2</v>
      </c>
      <c r="H127" s="3" t="s">
        <v>8812</v>
      </c>
      <c r="I127" s="3" t="s">
        <v>4246</v>
      </c>
      <c r="J127" s="3" t="s">
        <v>8813</v>
      </c>
      <c r="K127" s="3" t="s">
        <v>34</v>
      </c>
      <c r="L127" s="8" t="s">
        <v>9813</v>
      </c>
      <c r="M127" s="5">
        <v>45150</v>
      </c>
      <c r="N127" s="13" t="s">
        <v>1489</v>
      </c>
      <c r="O127" s="5">
        <v>45117</v>
      </c>
      <c r="P127" s="8">
        <v>1</v>
      </c>
      <c r="Q127" s="9">
        <v>4</v>
      </c>
      <c r="R127" s="9" t="str">
        <f>IFERROR(VLOOKUP(Tabla2[[#This Row],[CONTRATISTA PRNCIPAL]],Hoja1!$L$5:$M$9,2,FALSE),"CJV")</f>
        <v>CJV</v>
      </c>
      <c r="S127" s="9" t="str">
        <f>IF(Tabla2[[#This Row],[EMPRESA]]=Tabla2[[#This Row],[CONTRATISTA PRNCIPAL]],"Principal","Secundaria")</f>
        <v>Principal</v>
      </c>
      <c r="T127" s="10">
        <f>IFERROR(1/COUNTIF(Tabla2[CONTRATISTA PRNCIPAL],Tabla2[[#This Row],[CONTRATISTA PRNCIPAL]]),0)</f>
        <v>8.4033613445378148E-3</v>
      </c>
      <c r="U127" s="33">
        <f ca="1">IF(((TODAY()-Tabla2[[#This Row],[FECHA NACIMIENTO]])/365)&lt;18,"Corregir", IF(((TODAY()-Tabla2[[#This Row],[FECHA NACIMIENTO]])/365)&gt;80, "Corregir",ROUNDDOWN(((TODAY()-Tabla2[[#This Row],[FECHA NACIMIENTO]])/365),0)))</f>
        <v>19</v>
      </c>
      <c r="V12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127" s="34" t="str">
        <f ca="1">+IF(Tabla2[[#This Row],[Edad]]="Corregir","Corregir","Ok")</f>
        <v>Ok</v>
      </c>
      <c r="X127" s="10" t="str">
        <f>+IFERROR(VLOOKUP(Tabla2[[#This Row],[DISTRITO SEGÚN DNI]],Hoja1!$A$2:$B$55,2,FALSE),"No")</f>
        <v>CALLAO</v>
      </c>
      <c r="Y127" s="10" t="str">
        <f>IF(OR(LOWER(Tabla2[[#This Row],[GENERO]])="masculino", LOWER(Tabla2[[#This Row],[GENERO]])="femenino"),"OK","Corregir")</f>
        <v>OK</v>
      </c>
      <c r="Z127" s="10" t="str">
        <f>+IF(Tabla2[[#This Row],[Nro. DNI / CE]]="","Corregir",IF(LEN(Tabla2[[#This Row],[Nro. DNI / CE]])&gt;=8,"OK","Corregir"))</f>
        <v>OK</v>
      </c>
      <c r="AA127" s="10">
        <f>COUNTIF(Tabla2[APELLIDOS Y NOMBRES],Tabla2[[#This Row],[APELLIDOS Y NOMBRES]])</f>
        <v>1</v>
      </c>
      <c r="AB127" t="str">
        <f ca="1">+IFERROR(IF(Tabla2[[#This Row],[FECHA CESE/BAJA]]="","No Aplica",IF(AND(MONTH(Tabla2[[#This Row],[FECHA CESE/BAJA]])=MONTH(TODAY()-30),YEAR(Tabla2[[#This Row],[FECHA CESE/BAJA]])=YEAR(TODAY())),MONTH(TODAY()-30)&amp;"-"&amp;YEAR(TODAY()),"Borrar")),"No aplica")</f>
        <v>8-2023</v>
      </c>
      <c r="AC127" t="str">
        <f ca="1">+IFERROR(IF(Tabla2[[#This Row],[FECHA INICIO DE LABORES EN OBRA]]="","No Aplica",IF(AND(MONTH(Tabla2[[#This Row],[FECHA INICIO DE LABORES EN OBRA]])=MONTH(TODAY()-30),YEAR(Tabla2[[#This Row],[FECHA INICIO DE LABORES EN OBRA]])=YEAR(TODAY())),MONTH(TODAY()-30)&amp;"-"&amp;YEAR(TODAY()),"No Aplica")),"No Aplica")</f>
        <v>No Aplica</v>
      </c>
    </row>
    <row r="128" spans="1:29" x14ac:dyDescent="0.25">
      <c r="A128" s="2" t="s">
        <v>7160</v>
      </c>
      <c r="B128" s="3" t="s">
        <v>7161</v>
      </c>
      <c r="C128" s="3" t="s">
        <v>7161</v>
      </c>
      <c r="D128" s="3" t="s">
        <v>7938</v>
      </c>
      <c r="E128" s="3" t="s">
        <v>7939</v>
      </c>
      <c r="F128" s="36">
        <v>33297</v>
      </c>
      <c r="G128" s="3">
        <v>2</v>
      </c>
      <c r="H128" s="3" t="s">
        <v>7457</v>
      </c>
      <c r="I128" s="3" t="s">
        <v>7415</v>
      </c>
      <c r="J128" s="3" t="s">
        <v>7940</v>
      </c>
      <c r="K128" s="3" t="s">
        <v>2078</v>
      </c>
      <c r="L128" s="8" t="s">
        <v>9813</v>
      </c>
      <c r="M128" s="5">
        <v>45150</v>
      </c>
      <c r="N128" s="13" t="s">
        <v>1489</v>
      </c>
      <c r="O128" s="5" t="s">
        <v>7606</v>
      </c>
      <c r="P128" s="8">
        <v>1</v>
      </c>
      <c r="Q128" s="9">
        <v>4</v>
      </c>
      <c r="R128" s="9" t="str">
        <f>IFERROR(VLOOKUP(Tabla2[[#This Row],[CONTRATISTA PRNCIPAL]],Hoja1!$L$5:$M$9,2,FALSE),"CJV")</f>
        <v>CJV</v>
      </c>
      <c r="S128" s="9" t="str">
        <f>IF(Tabla2[[#This Row],[EMPRESA]]=Tabla2[[#This Row],[CONTRATISTA PRNCIPAL]],"Principal","Secundaria")</f>
        <v>Principal</v>
      </c>
      <c r="T128" s="10">
        <f>IFERROR(1/COUNTIF(Tabla2[CONTRATISTA PRNCIPAL],Tabla2[[#This Row],[CONTRATISTA PRNCIPAL]]),0)</f>
        <v>3.9215686274509803E-3</v>
      </c>
      <c r="U128" s="33">
        <f ca="1">IF(((TODAY()-Tabla2[[#This Row],[FECHA NACIMIENTO]])/365)&lt;18,"Corregir", IF(((TODAY()-Tabla2[[#This Row],[FECHA NACIMIENTO]])/365)&gt;80, "Corregir",ROUNDDOWN(((TODAY()-Tabla2[[#This Row],[FECHA NACIMIENTO]])/365),0)))</f>
        <v>32</v>
      </c>
      <c r="V12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28" s="34" t="str">
        <f ca="1">+IF(Tabla2[[#This Row],[Edad]]="Corregir","Corregir","Ok")</f>
        <v>Ok</v>
      </c>
      <c r="X128" s="10" t="str">
        <f>+IFERROR(VLOOKUP(Tabla2[[#This Row],[DISTRITO SEGÚN DNI]],Hoja1!$A$2:$B$55,2,FALSE),"No")</f>
        <v>ATE</v>
      </c>
      <c r="Y128" s="10" t="str">
        <f>IF(OR(LOWER(Tabla2[[#This Row],[GENERO]])="masculino", LOWER(Tabla2[[#This Row],[GENERO]])="femenino"),"OK","Corregir")</f>
        <v>OK</v>
      </c>
      <c r="Z128" s="10" t="str">
        <f>+IF(Tabla2[[#This Row],[Nro. DNI / CE]]="","Corregir",IF(LEN(Tabla2[[#This Row],[Nro. DNI / CE]])&gt;=8,"OK","Corregir"))</f>
        <v>OK</v>
      </c>
      <c r="AA128" s="10">
        <f>COUNTIF(Tabla2[APELLIDOS Y NOMBRES],Tabla2[[#This Row],[APELLIDOS Y NOMBRES]])</f>
        <v>1</v>
      </c>
      <c r="AB128" t="str">
        <f ca="1">+IFERROR(IF(Tabla2[[#This Row],[FECHA CESE/BAJA]]="","No Aplica",IF(AND(MONTH(Tabla2[[#This Row],[FECHA CESE/BAJA]])=MONTH(TODAY()-30),YEAR(Tabla2[[#This Row],[FECHA CESE/BAJA]])=YEAR(TODAY())),MONTH(TODAY()-30)&amp;"-"&amp;YEAR(TODAY()),"Borrar")),"No aplica")</f>
        <v>8-2023</v>
      </c>
      <c r="AC128" t="str">
        <f ca="1">+IFERROR(IF(Tabla2[[#This Row],[FECHA INICIO DE LABORES EN OBRA]]="","No Aplica",IF(AND(MONTH(Tabla2[[#This Row],[FECHA INICIO DE LABORES EN OBRA]])=MONTH(TODAY()-30),YEAR(Tabla2[[#This Row],[FECHA INICIO DE LABORES EN OBRA]])=YEAR(TODAY())),MONTH(TODAY()-30)&amp;"-"&amp;YEAR(TODAY()),"No Aplica")),"No Aplica")</f>
        <v>No Aplica</v>
      </c>
    </row>
    <row r="129" spans="1:29" x14ac:dyDescent="0.25">
      <c r="A129" s="2" t="s">
        <v>5034</v>
      </c>
      <c r="B129" s="3" t="s">
        <v>5035</v>
      </c>
      <c r="C129" s="3" t="s">
        <v>19</v>
      </c>
      <c r="D129" s="3" t="s">
        <v>5155</v>
      </c>
      <c r="E129" s="3" t="s">
        <v>5156</v>
      </c>
      <c r="F129" s="36">
        <v>32690</v>
      </c>
      <c r="G129" s="3">
        <v>2</v>
      </c>
      <c r="H129" s="3" t="s">
        <v>5098</v>
      </c>
      <c r="I129" s="3" t="s">
        <v>5023</v>
      </c>
      <c r="J129" s="3" t="s">
        <v>5157</v>
      </c>
      <c r="K129" s="3" t="s">
        <v>5158</v>
      </c>
      <c r="L129" s="8" t="s">
        <v>9813</v>
      </c>
      <c r="M129" s="5">
        <v>45150</v>
      </c>
      <c r="N129" s="13" t="s">
        <v>1489</v>
      </c>
      <c r="O129" s="5">
        <v>45022</v>
      </c>
      <c r="P129" s="8">
        <v>2</v>
      </c>
      <c r="Q129" s="9">
        <v>4</v>
      </c>
      <c r="R129" s="9" t="str">
        <f>IFERROR(VLOOKUP(Tabla2[[#This Row],[CONTRATISTA PRNCIPAL]],Hoja1!$L$5:$M$9,2,FALSE),"CJV")</f>
        <v>CJV</v>
      </c>
      <c r="S129" s="9" t="str">
        <f>IF(Tabla2[[#This Row],[EMPRESA]]=Tabla2[[#This Row],[CONTRATISTA PRNCIPAL]],"Principal","Secundaria")</f>
        <v>Secundaria</v>
      </c>
      <c r="T129" s="10">
        <f>IFERROR(1/COUNTIF(Tabla2[CONTRATISTA PRNCIPAL],Tabla2[[#This Row],[CONTRATISTA PRNCIPAL]]),0)</f>
        <v>6.6666666666666671E-3</v>
      </c>
      <c r="U129" s="33">
        <f ca="1">IF(((TODAY()-Tabla2[[#This Row],[FECHA NACIMIENTO]])/365)&lt;18,"Corregir", IF(((TODAY()-Tabla2[[#This Row],[FECHA NACIMIENTO]])/365)&gt;80, "Corregir",ROUNDDOWN(((TODAY()-Tabla2[[#This Row],[FECHA NACIMIENTO]])/365),0)))</f>
        <v>34</v>
      </c>
      <c r="V12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29" s="34" t="str">
        <f ca="1">+IF(Tabla2[[#This Row],[Edad]]="Corregir","Corregir","Ok")</f>
        <v>Ok</v>
      </c>
      <c r="X129" s="10" t="str">
        <f>+IFERROR(VLOOKUP(Tabla2[[#This Row],[DISTRITO SEGÚN DNI]],Hoja1!$A$2:$B$55,2,FALSE),"No")</f>
        <v>No</v>
      </c>
      <c r="Y129" s="10" t="str">
        <f>IF(OR(LOWER(Tabla2[[#This Row],[GENERO]])="masculino", LOWER(Tabla2[[#This Row],[GENERO]])="femenino"),"OK","Corregir")</f>
        <v>OK</v>
      </c>
      <c r="Z129" s="10" t="str">
        <f>+IF(Tabla2[[#This Row],[Nro. DNI / CE]]="","Corregir",IF(LEN(Tabla2[[#This Row],[Nro. DNI / CE]])&gt;=8,"OK","Corregir"))</f>
        <v>OK</v>
      </c>
      <c r="AA129" s="10">
        <f>COUNTIF(Tabla2[APELLIDOS Y NOMBRES],Tabla2[[#This Row],[APELLIDOS Y NOMBRES]])</f>
        <v>1</v>
      </c>
      <c r="AB129" t="str">
        <f ca="1">+IFERROR(IF(Tabla2[[#This Row],[FECHA CESE/BAJA]]="","No Aplica",IF(AND(MONTH(Tabla2[[#This Row],[FECHA CESE/BAJA]])=MONTH(TODAY()-30),YEAR(Tabla2[[#This Row],[FECHA CESE/BAJA]])=YEAR(TODAY())),MONTH(TODAY()-30)&amp;"-"&amp;YEAR(TODAY()),"Borrar")),"No aplica")</f>
        <v>8-2023</v>
      </c>
      <c r="AC129" t="str">
        <f ca="1">+IFERROR(IF(Tabla2[[#This Row],[FECHA INICIO DE LABORES EN OBRA]]="","No Aplica",IF(AND(MONTH(Tabla2[[#This Row],[FECHA INICIO DE LABORES EN OBRA]])=MONTH(TODAY()-30),YEAR(Tabla2[[#This Row],[FECHA INICIO DE LABORES EN OBRA]])=YEAR(TODAY())),MONTH(TODAY()-30)&amp;"-"&amp;YEAR(TODAY()),"No Aplica")),"No Aplica")</f>
        <v>No Aplica</v>
      </c>
    </row>
    <row r="130" spans="1:29" x14ac:dyDescent="0.25">
      <c r="A130" s="2" t="s">
        <v>11722</v>
      </c>
      <c r="B130" s="3" t="s">
        <v>11723</v>
      </c>
      <c r="C130" s="3" t="s">
        <v>11580</v>
      </c>
      <c r="D130" s="3" t="s">
        <v>11730</v>
      </c>
      <c r="E130" s="3" t="s">
        <v>11731</v>
      </c>
      <c r="F130" s="36">
        <v>32963</v>
      </c>
      <c r="G130" s="3">
        <v>1</v>
      </c>
      <c r="H130" s="3" t="s">
        <v>11732</v>
      </c>
      <c r="I130" s="3" t="s">
        <v>11727</v>
      </c>
      <c r="J130" s="3" t="s">
        <v>11733</v>
      </c>
      <c r="K130" s="3" t="s">
        <v>4978</v>
      </c>
      <c r="L130" s="8" t="s">
        <v>9813</v>
      </c>
      <c r="M130" s="5">
        <v>45150</v>
      </c>
      <c r="N130" s="13" t="s">
        <v>1043</v>
      </c>
      <c r="O130" s="5">
        <v>45069</v>
      </c>
      <c r="P130" s="8">
        <v>1</v>
      </c>
      <c r="Q130" s="9">
        <v>1</v>
      </c>
      <c r="R130" s="9" t="str">
        <f>IFERROR(VLOOKUP(Tabla2[[#This Row],[CONTRATISTA PRNCIPAL]],Hoja1!$L$5:$M$9,2,FALSE),"CJV")</f>
        <v>CJV</v>
      </c>
      <c r="S130" s="9" t="str">
        <f>IF(Tabla2[[#This Row],[EMPRESA]]=Tabla2[[#This Row],[CONTRATISTA PRNCIPAL]],"Principal","Secundaria")</f>
        <v>Secundaria</v>
      </c>
      <c r="T130" s="10">
        <f>IFERROR(1/COUNTIF(Tabla2[CONTRATISTA PRNCIPAL],Tabla2[[#This Row],[CONTRATISTA PRNCIPAL]]),0)</f>
        <v>5.9523809523809521E-3</v>
      </c>
      <c r="U130" s="33">
        <f ca="1">IF(((TODAY()-Tabla2[[#This Row],[FECHA NACIMIENTO]])/365)&lt;18,"Corregir", IF(((TODAY()-Tabla2[[#This Row],[FECHA NACIMIENTO]])/365)&gt;80, "Corregir",ROUNDDOWN(((TODAY()-Tabla2[[#This Row],[FECHA NACIMIENTO]])/365),0)))</f>
        <v>33</v>
      </c>
      <c r="V13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30" s="34" t="str">
        <f ca="1">+IF(Tabla2[[#This Row],[Edad]]="Corregir","Corregir","Ok")</f>
        <v>Ok</v>
      </c>
      <c r="X130" s="10" t="str">
        <f>+IFERROR(VLOOKUP(Tabla2[[#This Row],[DISTRITO SEGÚN DNI]],Hoja1!$A$2:$B$55,2,FALSE),"No")</f>
        <v>No</v>
      </c>
      <c r="Y130" s="10" t="str">
        <f>IF(OR(LOWER(Tabla2[[#This Row],[GENERO]])="masculino", LOWER(Tabla2[[#This Row],[GENERO]])="femenino"),"OK","Corregir")</f>
        <v>OK</v>
      </c>
      <c r="Z130" s="10" t="str">
        <f>+IF(Tabla2[[#This Row],[Nro. DNI / CE]]="","Corregir",IF(LEN(Tabla2[[#This Row],[Nro. DNI / CE]])&gt;=8,"OK","Corregir"))</f>
        <v>OK</v>
      </c>
      <c r="AA130" s="10">
        <f>COUNTIF(Tabla2[APELLIDOS Y NOMBRES],Tabla2[[#This Row],[APELLIDOS Y NOMBRES]])</f>
        <v>1</v>
      </c>
      <c r="AB130" t="str">
        <f ca="1">+IFERROR(IF(Tabla2[[#This Row],[FECHA CESE/BAJA]]="","No Aplica",IF(AND(MONTH(Tabla2[[#This Row],[FECHA CESE/BAJA]])=MONTH(TODAY()-30),YEAR(Tabla2[[#This Row],[FECHA CESE/BAJA]])=YEAR(TODAY())),MONTH(TODAY()-30)&amp;"-"&amp;YEAR(TODAY()),"Borrar")),"No aplica")</f>
        <v>8-2023</v>
      </c>
      <c r="AC130" t="str">
        <f ca="1">+IFERROR(IF(Tabla2[[#This Row],[FECHA INICIO DE LABORES EN OBRA]]="","No Aplica",IF(AND(MONTH(Tabla2[[#This Row],[FECHA INICIO DE LABORES EN OBRA]])=MONTH(TODAY()-30),YEAR(Tabla2[[#This Row],[FECHA INICIO DE LABORES EN OBRA]])=YEAR(TODAY())),MONTH(TODAY()-30)&amp;"-"&amp;YEAR(TODAY()),"No Aplica")),"No Aplica")</f>
        <v>No Aplica</v>
      </c>
    </row>
    <row r="131" spans="1:29" x14ac:dyDescent="0.25">
      <c r="A131" s="2" t="s">
        <v>11722</v>
      </c>
      <c r="B131" s="3" t="s">
        <v>11723</v>
      </c>
      <c r="C131" s="3" t="s">
        <v>11580</v>
      </c>
      <c r="D131" s="3" t="s">
        <v>11740</v>
      </c>
      <c r="E131" s="3" t="s">
        <v>11741</v>
      </c>
      <c r="F131" s="36">
        <v>36533</v>
      </c>
      <c r="G131" s="3">
        <v>2</v>
      </c>
      <c r="H131" s="3" t="s">
        <v>11742</v>
      </c>
      <c r="I131" s="3" t="s">
        <v>11727</v>
      </c>
      <c r="J131" s="3" t="s">
        <v>11743</v>
      </c>
      <c r="K131" s="3" t="s">
        <v>7730</v>
      </c>
      <c r="L131" s="8" t="s">
        <v>9813</v>
      </c>
      <c r="M131" s="5">
        <v>45150</v>
      </c>
      <c r="N131" s="13" t="s">
        <v>1043</v>
      </c>
      <c r="O131" s="5">
        <v>45070</v>
      </c>
      <c r="P131" s="8">
        <v>1</v>
      </c>
      <c r="Q131" s="9">
        <v>1</v>
      </c>
      <c r="R131" s="9" t="str">
        <f>IFERROR(VLOOKUP(Tabla2[[#This Row],[CONTRATISTA PRNCIPAL]],Hoja1!$L$5:$M$9,2,FALSE),"CJV")</f>
        <v>CJV</v>
      </c>
      <c r="S131" s="9" t="str">
        <f>IF(Tabla2[[#This Row],[EMPRESA]]=Tabla2[[#This Row],[CONTRATISTA PRNCIPAL]],"Principal","Secundaria")</f>
        <v>Secundaria</v>
      </c>
      <c r="T131" s="10">
        <f>IFERROR(1/COUNTIF(Tabla2[CONTRATISTA PRNCIPAL],Tabla2[[#This Row],[CONTRATISTA PRNCIPAL]]),0)</f>
        <v>5.9523809523809521E-3</v>
      </c>
      <c r="U131" s="33">
        <f ca="1">IF(((TODAY()-Tabla2[[#This Row],[FECHA NACIMIENTO]])/365)&lt;18,"Corregir", IF(((TODAY()-Tabla2[[#This Row],[FECHA NACIMIENTO]])/365)&gt;80, "Corregir",ROUNDDOWN(((TODAY()-Tabla2[[#This Row],[FECHA NACIMIENTO]])/365),0)))</f>
        <v>23</v>
      </c>
      <c r="V13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131" s="34" t="str">
        <f ca="1">+IF(Tabla2[[#This Row],[Edad]]="Corregir","Corregir","Ok")</f>
        <v>Ok</v>
      </c>
      <c r="X131" s="10" t="str">
        <f>+IFERROR(VLOOKUP(Tabla2[[#This Row],[DISTRITO SEGÚN DNI]],Hoja1!$A$2:$B$55,2,FALSE),"No")</f>
        <v>No</v>
      </c>
      <c r="Y131" s="10" t="str">
        <f>IF(OR(LOWER(Tabla2[[#This Row],[GENERO]])="masculino", LOWER(Tabla2[[#This Row],[GENERO]])="femenino"),"OK","Corregir")</f>
        <v>OK</v>
      </c>
      <c r="Z131" s="10" t="str">
        <f>+IF(Tabla2[[#This Row],[Nro. DNI / CE]]="","Corregir",IF(LEN(Tabla2[[#This Row],[Nro. DNI / CE]])&gt;=8,"OK","Corregir"))</f>
        <v>OK</v>
      </c>
      <c r="AA131" s="10">
        <f>COUNTIF(Tabla2[APELLIDOS Y NOMBRES],Tabla2[[#This Row],[APELLIDOS Y NOMBRES]])</f>
        <v>1</v>
      </c>
      <c r="AB131" t="str">
        <f ca="1">+IFERROR(IF(Tabla2[[#This Row],[FECHA CESE/BAJA]]="","No Aplica",IF(AND(MONTH(Tabla2[[#This Row],[FECHA CESE/BAJA]])=MONTH(TODAY()-30),YEAR(Tabla2[[#This Row],[FECHA CESE/BAJA]])=YEAR(TODAY())),MONTH(TODAY()-30)&amp;"-"&amp;YEAR(TODAY()),"Borrar")),"No aplica")</f>
        <v>8-2023</v>
      </c>
      <c r="AC131" t="str">
        <f ca="1">+IFERROR(IF(Tabla2[[#This Row],[FECHA INICIO DE LABORES EN OBRA]]="","No Aplica",IF(AND(MONTH(Tabla2[[#This Row],[FECHA INICIO DE LABORES EN OBRA]])=MONTH(TODAY()-30),YEAR(Tabla2[[#This Row],[FECHA INICIO DE LABORES EN OBRA]])=YEAR(TODAY())),MONTH(TODAY()-30)&amp;"-"&amp;YEAR(TODAY()),"No Aplica")),"No Aplica")</f>
        <v>No Aplica</v>
      </c>
    </row>
    <row r="132" spans="1:29" x14ac:dyDescent="0.25">
      <c r="A132" s="2" t="s">
        <v>11722</v>
      </c>
      <c r="B132" s="3" t="s">
        <v>11723</v>
      </c>
      <c r="C132" s="3" t="s">
        <v>11580</v>
      </c>
      <c r="D132" s="3">
        <v>74152624</v>
      </c>
      <c r="E132" s="3" t="s">
        <v>11760</v>
      </c>
      <c r="F132" s="36">
        <v>36187</v>
      </c>
      <c r="G132" s="3">
        <v>2</v>
      </c>
      <c r="H132" s="3" t="s">
        <v>11742</v>
      </c>
      <c r="I132" s="3" t="s">
        <v>11727</v>
      </c>
      <c r="J132" s="3" t="s">
        <v>11761</v>
      </c>
      <c r="K132" s="3" t="s">
        <v>8219</v>
      </c>
      <c r="L132" s="8" t="s">
        <v>9813</v>
      </c>
      <c r="M132" s="5">
        <v>45150</v>
      </c>
      <c r="N132" s="13" t="s">
        <v>1043</v>
      </c>
      <c r="O132" s="5">
        <v>45096</v>
      </c>
      <c r="P132" s="8">
        <v>3</v>
      </c>
      <c r="Q132" s="9">
        <v>1</v>
      </c>
      <c r="R132" s="9" t="str">
        <f>IFERROR(VLOOKUP(Tabla2[[#This Row],[CONTRATISTA PRNCIPAL]],Hoja1!$L$5:$M$9,2,FALSE),"CJV")</f>
        <v>CJV</v>
      </c>
      <c r="S132" s="9" t="str">
        <f>IF(Tabla2[[#This Row],[EMPRESA]]=Tabla2[[#This Row],[CONTRATISTA PRNCIPAL]],"Principal","Secundaria")</f>
        <v>Secundaria</v>
      </c>
      <c r="T132" s="10">
        <f>IFERROR(1/COUNTIF(Tabla2[CONTRATISTA PRNCIPAL],Tabla2[[#This Row],[CONTRATISTA PRNCIPAL]]),0)</f>
        <v>5.9523809523809521E-3</v>
      </c>
      <c r="U132" s="33">
        <f ca="1">IF(((TODAY()-Tabla2[[#This Row],[FECHA NACIMIENTO]])/365)&lt;18,"Corregir", IF(((TODAY()-Tabla2[[#This Row],[FECHA NACIMIENTO]])/365)&gt;80, "Corregir",ROUNDDOWN(((TODAY()-Tabla2[[#This Row],[FECHA NACIMIENTO]])/365),0)))</f>
        <v>24</v>
      </c>
      <c r="V13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32" s="34" t="str">
        <f ca="1">+IF(Tabla2[[#This Row],[Edad]]="Corregir","Corregir","Ok")</f>
        <v>Ok</v>
      </c>
      <c r="X132" s="10" t="str">
        <f>+IFERROR(VLOOKUP(Tabla2[[#This Row],[DISTRITO SEGÚN DNI]],Hoja1!$A$2:$B$55,2,FALSE),"No")</f>
        <v>No</v>
      </c>
      <c r="Y132" s="10" t="str">
        <f>IF(OR(LOWER(Tabla2[[#This Row],[GENERO]])="masculino", LOWER(Tabla2[[#This Row],[GENERO]])="femenino"),"OK","Corregir")</f>
        <v>OK</v>
      </c>
      <c r="Z132" s="10" t="str">
        <f>+IF(Tabla2[[#This Row],[Nro. DNI / CE]]="","Corregir",IF(LEN(Tabla2[[#This Row],[Nro. DNI / CE]])&gt;=8,"OK","Corregir"))</f>
        <v>OK</v>
      </c>
      <c r="AA132" s="10">
        <f>COUNTIF(Tabla2[APELLIDOS Y NOMBRES],Tabla2[[#This Row],[APELLIDOS Y NOMBRES]])</f>
        <v>1</v>
      </c>
      <c r="AB132" t="str">
        <f ca="1">+IFERROR(IF(Tabla2[[#This Row],[FECHA CESE/BAJA]]="","No Aplica",IF(AND(MONTH(Tabla2[[#This Row],[FECHA CESE/BAJA]])=MONTH(TODAY()-30),YEAR(Tabla2[[#This Row],[FECHA CESE/BAJA]])=YEAR(TODAY())),MONTH(TODAY()-30)&amp;"-"&amp;YEAR(TODAY()),"Borrar")),"No aplica")</f>
        <v>8-2023</v>
      </c>
      <c r="AC132" t="str">
        <f ca="1">+IFERROR(IF(Tabla2[[#This Row],[FECHA INICIO DE LABORES EN OBRA]]="","No Aplica",IF(AND(MONTH(Tabla2[[#This Row],[FECHA INICIO DE LABORES EN OBRA]])=MONTH(TODAY()-30),YEAR(Tabla2[[#This Row],[FECHA INICIO DE LABORES EN OBRA]])=YEAR(TODAY())),MONTH(TODAY()-30)&amp;"-"&amp;YEAR(TODAY()),"No Aplica")),"No Aplica")</f>
        <v>No Aplica</v>
      </c>
    </row>
    <row r="133" spans="1:29" x14ac:dyDescent="0.25">
      <c r="A133" s="2" t="s">
        <v>9106</v>
      </c>
      <c r="B133" s="3" t="s">
        <v>9107</v>
      </c>
      <c r="C133" s="3" t="s">
        <v>9107</v>
      </c>
      <c r="D133" s="3" t="s">
        <v>7034</v>
      </c>
      <c r="E133" s="3" t="s">
        <v>9193</v>
      </c>
      <c r="F133" s="36">
        <v>23568</v>
      </c>
      <c r="G133" s="3">
        <v>1</v>
      </c>
      <c r="H133" s="3" t="s">
        <v>3447</v>
      </c>
      <c r="I133" s="3" t="s">
        <v>6891</v>
      </c>
      <c r="J133" s="3" t="s">
        <v>7035</v>
      </c>
      <c r="K133" s="3" t="s">
        <v>7036</v>
      </c>
      <c r="L133" s="8" t="s">
        <v>9813</v>
      </c>
      <c r="M133" s="5">
        <v>45150</v>
      </c>
      <c r="N133" s="13" t="s">
        <v>1043</v>
      </c>
      <c r="O133" s="5">
        <v>45029</v>
      </c>
      <c r="P133" s="8">
        <v>2</v>
      </c>
      <c r="Q133" s="9">
        <v>1</v>
      </c>
      <c r="R133" s="9" t="str">
        <f>IFERROR(VLOOKUP(Tabla2[[#This Row],[CONTRATISTA PRNCIPAL]],Hoja1!$L$5:$M$9,2,FALSE),"CJV")</f>
        <v>CJV</v>
      </c>
      <c r="S133" s="9" t="str">
        <f>IF(Tabla2[[#This Row],[EMPRESA]]=Tabla2[[#This Row],[CONTRATISTA PRNCIPAL]],"Principal","Secundaria")</f>
        <v>Principal</v>
      </c>
      <c r="T133" s="10">
        <f>IFERROR(1/COUNTIF(Tabla2[CONTRATISTA PRNCIPAL],Tabla2[[#This Row],[CONTRATISTA PRNCIPAL]]),0)</f>
        <v>8.8495575221238937E-3</v>
      </c>
      <c r="U133" s="33">
        <f ca="1">IF(((TODAY()-Tabla2[[#This Row],[FECHA NACIMIENTO]])/365)&lt;18,"Corregir", IF(((TODAY()-Tabla2[[#This Row],[FECHA NACIMIENTO]])/365)&gt;80, "Corregir",ROUNDDOWN(((TODAY()-Tabla2[[#This Row],[FECHA NACIMIENTO]])/365),0)))</f>
        <v>59</v>
      </c>
      <c r="V13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133" s="34" t="str">
        <f ca="1">+IF(Tabla2[[#This Row],[Edad]]="Corregir","Corregir","Ok")</f>
        <v>Ok</v>
      </c>
      <c r="X133" s="10" t="str">
        <f>+IFERROR(VLOOKUP(Tabla2[[#This Row],[DISTRITO SEGÚN DNI]],Hoja1!$A$2:$B$55,2,FALSE),"No")</f>
        <v>No</v>
      </c>
      <c r="Y133" s="10" t="str">
        <f>IF(OR(LOWER(Tabla2[[#This Row],[GENERO]])="masculino", LOWER(Tabla2[[#This Row],[GENERO]])="femenino"),"OK","Corregir")</f>
        <v>OK</v>
      </c>
      <c r="Z133" s="10" t="str">
        <f>+IF(Tabla2[[#This Row],[Nro. DNI / CE]]="","Corregir",IF(LEN(Tabla2[[#This Row],[Nro. DNI / CE]])&gt;=8,"OK","Corregir"))</f>
        <v>OK</v>
      </c>
      <c r="AA133" s="10">
        <f>COUNTIF(Tabla2[APELLIDOS Y NOMBRES],Tabla2[[#This Row],[APELLIDOS Y NOMBRES]])</f>
        <v>1</v>
      </c>
      <c r="AB133" t="str">
        <f ca="1">+IFERROR(IF(Tabla2[[#This Row],[FECHA CESE/BAJA]]="","No Aplica",IF(AND(MONTH(Tabla2[[#This Row],[FECHA CESE/BAJA]])=MONTH(TODAY()-30),YEAR(Tabla2[[#This Row],[FECHA CESE/BAJA]])=YEAR(TODAY())),MONTH(TODAY()-30)&amp;"-"&amp;YEAR(TODAY()),"Borrar")),"No aplica")</f>
        <v>8-2023</v>
      </c>
      <c r="AC133" t="str">
        <f ca="1">+IFERROR(IF(Tabla2[[#This Row],[FECHA INICIO DE LABORES EN OBRA]]="","No Aplica",IF(AND(MONTH(Tabla2[[#This Row],[FECHA INICIO DE LABORES EN OBRA]])=MONTH(TODAY()-30),YEAR(Tabla2[[#This Row],[FECHA INICIO DE LABORES EN OBRA]])=YEAR(TODAY())),MONTH(TODAY()-30)&amp;"-"&amp;YEAR(TODAY()),"No Aplica")),"No Aplica")</f>
        <v>No Aplica</v>
      </c>
    </row>
    <row r="134" spans="1:29" x14ac:dyDescent="0.25">
      <c r="A134" s="2" t="s">
        <v>7164</v>
      </c>
      <c r="B134" s="3" t="s">
        <v>964</v>
      </c>
      <c r="C134" s="3" t="s">
        <v>964</v>
      </c>
      <c r="D134" s="3">
        <v>42517623</v>
      </c>
      <c r="E134" s="3" t="s">
        <v>7194</v>
      </c>
      <c r="F134" s="36">
        <v>25458</v>
      </c>
      <c r="G134" s="3">
        <v>2</v>
      </c>
      <c r="H134" s="3" t="s">
        <v>1444</v>
      </c>
      <c r="I134" s="3" t="s">
        <v>7166</v>
      </c>
      <c r="J134" s="3" t="s">
        <v>7195</v>
      </c>
      <c r="K134" s="3" t="s">
        <v>4105</v>
      </c>
      <c r="L134" s="8" t="s">
        <v>9813</v>
      </c>
      <c r="M134" s="5">
        <v>45150</v>
      </c>
      <c r="N134" s="13" t="s">
        <v>2456</v>
      </c>
      <c r="O134" s="5">
        <v>45062</v>
      </c>
      <c r="P134" s="8">
        <v>2</v>
      </c>
      <c r="Q134" s="9">
        <v>4</v>
      </c>
      <c r="R134" s="9" t="str">
        <f>IFERROR(VLOOKUP(Tabla2[[#This Row],[CONTRATISTA PRNCIPAL]],Hoja1!$L$5:$M$9,2,FALSE),"CJV")</f>
        <v>CJV</v>
      </c>
      <c r="S134" s="9" t="str">
        <f>IF(Tabla2[[#This Row],[EMPRESA]]=Tabla2[[#This Row],[CONTRATISTA PRNCIPAL]],"Principal","Secundaria")</f>
        <v>Principal</v>
      </c>
      <c r="T134" s="10">
        <f>IFERROR(1/COUNTIF(Tabla2[CONTRATISTA PRNCIPAL],Tabla2[[#This Row],[CONTRATISTA PRNCIPAL]]),0)</f>
        <v>1.4925373134328358E-2</v>
      </c>
      <c r="U134" s="33">
        <f ca="1">IF(((TODAY()-Tabla2[[#This Row],[FECHA NACIMIENTO]])/365)&lt;18,"Corregir", IF(((TODAY()-Tabla2[[#This Row],[FECHA NACIMIENTO]])/365)&gt;80, "Corregir",ROUNDDOWN(((TODAY()-Tabla2[[#This Row],[FECHA NACIMIENTO]])/365),0)))</f>
        <v>54</v>
      </c>
      <c r="V13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34" s="34" t="str">
        <f ca="1">+IF(Tabla2[[#This Row],[Edad]]="Corregir","Corregir","Ok")</f>
        <v>Ok</v>
      </c>
      <c r="X134" s="10" t="str">
        <f>+IFERROR(VLOOKUP(Tabla2[[#This Row],[DISTRITO SEGÚN DNI]],Hoja1!$A$2:$B$55,2,FALSE),"No")</f>
        <v>No</v>
      </c>
      <c r="Y134" s="10" t="str">
        <f>IF(OR(LOWER(Tabla2[[#This Row],[GENERO]])="masculino", LOWER(Tabla2[[#This Row],[GENERO]])="femenino"),"OK","Corregir")</f>
        <v>OK</v>
      </c>
      <c r="Z134" s="10" t="str">
        <f>+IF(Tabla2[[#This Row],[Nro. DNI / CE]]="","Corregir",IF(LEN(Tabla2[[#This Row],[Nro. DNI / CE]])&gt;=8,"OK","Corregir"))</f>
        <v>OK</v>
      </c>
      <c r="AA134" s="10">
        <f>COUNTIF(Tabla2[APELLIDOS Y NOMBRES],Tabla2[[#This Row],[APELLIDOS Y NOMBRES]])</f>
        <v>1</v>
      </c>
      <c r="AB134" t="str">
        <f ca="1">+IFERROR(IF(Tabla2[[#This Row],[FECHA CESE/BAJA]]="","No Aplica",IF(AND(MONTH(Tabla2[[#This Row],[FECHA CESE/BAJA]])=MONTH(TODAY()-30),YEAR(Tabla2[[#This Row],[FECHA CESE/BAJA]])=YEAR(TODAY())),MONTH(TODAY()-30)&amp;"-"&amp;YEAR(TODAY()),"Borrar")),"No aplica")</f>
        <v>8-2023</v>
      </c>
      <c r="AC134" t="str">
        <f ca="1">+IFERROR(IF(Tabla2[[#This Row],[FECHA INICIO DE LABORES EN OBRA]]="","No Aplica",IF(AND(MONTH(Tabla2[[#This Row],[FECHA INICIO DE LABORES EN OBRA]])=MONTH(TODAY()-30),YEAR(Tabla2[[#This Row],[FECHA INICIO DE LABORES EN OBRA]])=YEAR(TODAY())),MONTH(TODAY()-30)&amp;"-"&amp;YEAR(TODAY()),"No Aplica")),"No Aplica")</f>
        <v>No Aplica</v>
      </c>
    </row>
    <row r="135" spans="1:29" x14ac:dyDescent="0.25">
      <c r="A135" s="2" t="s">
        <v>7164</v>
      </c>
      <c r="B135" s="3" t="s">
        <v>964</v>
      </c>
      <c r="C135" s="3" t="s">
        <v>964</v>
      </c>
      <c r="D135" s="3">
        <v>26737818</v>
      </c>
      <c r="E135" s="3" t="s">
        <v>984</v>
      </c>
      <c r="F135" s="36">
        <v>26530</v>
      </c>
      <c r="G135" s="3">
        <v>2</v>
      </c>
      <c r="H135" s="3" t="s">
        <v>1476</v>
      </c>
      <c r="I135" s="3" t="s">
        <v>7166</v>
      </c>
      <c r="J135" s="3" t="s">
        <v>7199</v>
      </c>
      <c r="K135" s="3" t="s">
        <v>2078</v>
      </c>
      <c r="L135" s="8" t="s">
        <v>9813</v>
      </c>
      <c r="M135" s="5">
        <v>45150</v>
      </c>
      <c r="N135" s="13" t="s">
        <v>2456</v>
      </c>
      <c r="O135" s="5">
        <v>45068</v>
      </c>
      <c r="P135" s="8">
        <v>1</v>
      </c>
      <c r="Q135" s="9">
        <v>4</v>
      </c>
      <c r="R135" s="9" t="str">
        <f>IFERROR(VLOOKUP(Tabla2[[#This Row],[CONTRATISTA PRNCIPAL]],Hoja1!$L$5:$M$9,2,FALSE),"CJV")</f>
        <v>CJV</v>
      </c>
      <c r="S135" s="9" t="str">
        <f>IF(Tabla2[[#This Row],[EMPRESA]]=Tabla2[[#This Row],[CONTRATISTA PRNCIPAL]],"Principal","Secundaria")</f>
        <v>Principal</v>
      </c>
      <c r="T135" s="10">
        <f>IFERROR(1/COUNTIF(Tabla2[CONTRATISTA PRNCIPAL],Tabla2[[#This Row],[CONTRATISTA PRNCIPAL]]),0)</f>
        <v>1.4925373134328358E-2</v>
      </c>
      <c r="U135" s="33">
        <f ca="1">IF(((TODAY()-Tabla2[[#This Row],[FECHA NACIMIENTO]])/365)&lt;18,"Corregir", IF(((TODAY()-Tabla2[[#This Row],[FECHA NACIMIENTO]])/365)&gt;80, "Corregir",ROUNDDOWN(((TODAY()-Tabla2[[#This Row],[FECHA NACIMIENTO]])/365),0)))</f>
        <v>51</v>
      </c>
      <c r="V13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35" s="34" t="str">
        <f ca="1">+IF(Tabla2[[#This Row],[Edad]]="Corregir","Corregir","Ok")</f>
        <v>Ok</v>
      </c>
      <c r="X135" s="10" t="str">
        <f>+IFERROR(VLOOKUP(Tabla2[[#This Row],[DISTRITO SEGÚN DNI]],Hoja1!$A$2:$B$55,2,FALSE),"No")</f>
        <v>ATE</v>
      </c>
      <c r="Y135" s="10" t="str">
        <f>IF(OR(LOWER(Tabla2[[#This Row],[GENERO]])="masculino", LOWER(Tabla2[[#This Row],[GENERO]])="femenino"),"OK","Corregir")</f>
        <v>OK</v>
      </c>
      <c r="Z135" s="10" t="str">
        <f>+IF(Tabla2[[#This Row],[Nro. DNI / CE]]="","Corregir",IF(LEN(Tabla2[[#This Row],[Nro. DNI / CE]])&gt;=8,"OK","Corregir"))</f>
        <v>OK</v>
      </c>
      <c r="AA135" s="10">
        <f>COUNTIF(Tabla2[APELLIDOS Y NOMBRES],Tabla2[[#This Row],[APELLIDOS Y NOMBRES]])</f>
        <v>1</v>
      </c>
      <c r="AB135" t="str">
        <f ca="1">+IFERROR(IF(Tabla2[[#This Row],[FECHA CESE/BAJA]]="","No Aplica",IF(AND(MONTH(Tabla2[[#This Row],[FECHA CESE/BAJA]])=MONTH(TODAY()-30),YEAR(Tabla2[[#This Row],[FECHA CESE/BAJA]])=YEAR(TODAY())),MONTH(TODAY()-30)&amp;"-"&amp;YEAR(TODAY()),"Borrar")),"No aplica")</f>
        <v>8-2023</v>
      </c>
      <c r="AC135" t="str">
        <f ca="1">+IFERROR(IF(Tabla2[[#This Row],[FECHA INICIO DE LABORES EN OBRA]]="","No Aplica",IF(AND(MONTH(Tabla2[[#This Row],[FECHA INICIO DE LABORES EN OBRA]])=MONTH(TODAY()-30),YEAR(Tabla2[[#This Row],[FECHA INICIO DE LABORES EN OBRA]])=YEAR(TODAY())),MONTH(TODAY()-30)&amp;"-"&amp;YEAR(TODAY()),"No Aplica")),"No Aplica")</f>
        <v>No Aplica</v>
      </c>
    </row>
    <row r="136" spans="1:29" x14ac:dyDescent="0.25">
      <c r="A136" s="2" t="s">
        <v>7164</v>
      </c>
      <c r="B136" s="3" t="s">
        <v>964</v>
      </c>
      <c r="C136" s="3" t="s">
        <v>964</v>
      </c>
      <c r="D136" s="3" t="s">
        <v>7211</v>
      </c>
      <c r="E136" s="3" t="s">
        <v>7212</v>
      </c>
      <c r="F136" s="36">
        <v>26351</v>
      </c>
      <c r="G136" s="3">
        <v>2</v>
      </c>
      <c r="H136" s="3" t="s">
        <v>7210</v>
      </c>
      <c r="I136" s="3" t="s">
        <v>7166</v>
      </c>
      <c r="J136" s="3" t="s">
        <v>7213</v>
      </c>
      <c r="K136" s="3" t="s">
        <v>5418</v>
      </c>
      <c r="L136" s="8" t="s">
        <v>9813</v>
      </c>
      <c r="M136" s="5">
        <v>45150</v>
      </c>
      <c r="N136" s="13" t="s">
        <v>2456</v>
      </c>
      <c r="O136" s="5">
        <v>45062</v>
      </c>
      <c r="P136" s="8">
        <v>2</v>
      </c>
      <c r="Q136" s="9">
        <v>4</v>
      </c>
      <c r="R136" s="9" t="str">
        <f>IFERROR(VLOOKUP(Tabla2[[#This Row],[CONTRATISTA PRNCIPAL]],Hoja1!$L$5:$M$9,2,FALSE),"CJV")</f>
        <v>CJV</v>
      </c>
      <c r="S136" s="9" t="str">
        <f>IF(Tabla2[[#This Row],[EMPRESA]]=Tabla2[[#This Row],[CONTRATISTA PRNCIPAL]],"Principal","Secundaria")</f>
        <v>Principal</v>
      </c>
      <c r="T136" s="10">
        <f>IFERROR(1/COUNTIF(Tabla2[CONTRATISTA PRNCIPAL],Tabla2[[#This Row],[CONTRATISTA PRNCIPAL]]),0)</f>
        <v>1.4925373134328358E-2</v>
      </c>
      <c r="U136" s="33">
        <f ca="1">IF(((TODAY()-Tabla2[[#This Row],[FECHA NACIMIENTO]])/365)&lt;18,"Corregir", IF(((TODAY()-Tabla2[[#This Row],[FECHA NACIMIENTO]])/365)&gt;80, "Corregir",ROUNDDOWN(((TODAY()-Tabla2[[#This Row],[FECHA NACIMIENTO]])/365),0)))</f>
        <v>51</v>
      </c>
      <c r="V13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36" s="34" t="str">
        <f ca="1">+IF(Tabla2[[#This Row],[Edad]]="Corregir","Corregir","Ok")</f>
        <v>Ok</v>
      </c>
      <c r="X136" s="10" t="str">
        <f>+IFERROR(VLOOKUP(Tabla2[[#This Row],[DISTRITO SEGÚN DNI]],Hoja1!$A$2:$B$55,2,FALSE),"No")</f>
        <v>No</v>
      </c>
      <c r="Y136" s="10" t="str">
        <f>IF(OR(LOWER(Tabla2[[#This Row],[GENERO]])="masculino", LOWER(Tabla2[[#This Row],[GENERO]])="femenino"),"OK","Corregir")</f>
        <v>OK</v>
      </c>
      <c r="Z136" s="10" t="str">
        <f>+IF(Tabla2[[#This Row],[Nro. DNI / CE]]="","Corregir",IF(LEN(Tabla2[[#This Row],[Nro. DNI / CE]])&gt;=8,"OK","Corregir"))</f>
        <v>OK</v>
      </c>
      <c r="AA136" s="10">
        <f>COUNTIF(Tabla2[APELLIDOS Y NOMBRES],Tabla2[[#This Row],[APELLIDOS Y NOMBRES]])</f>
        <v>1</v>
      </c>
      <c r="AB136" t="str">
        <f ca="1">+IFERROR(IF(Tabla2[[#This Row],[FECHA CESE/BAJA]]="","No Aplica",IF(AND(MONTH(Tabla2[[#This Row],[FECHA CESE/BAJA]])=MONTH(TODAY()-30),YEAR(Tabla2[[#This Row],[FECHA CESE/BAJA]])=YEAR(TODAY())),MONTH(TODAY()-30)&amp;"-"&amp;YEAR(TODAY()),"Borrar")),"No aplica")</f>
        <v>8-2023</v>
      </c>
      <c r="AC136" t="str">
        <f ca="1">+IFERROR(IF(Tabla2[[#This Row],[FECHA INICIO DE LABORES EN OBRA]]="","No Aplica",IF(AND(MONTH(Tabla2[[#This Row],[FECHA INICIO DE LABORES EN OBRA]])=MONTH(TODAY()-30),YEAR(Tabla2[[#This Row],[FECHA INICIO DE LABORES EN OBRA]])=YEAR(TODAY())),MONTH(TODAY()-30)&amp;"-"&amp;YEAR(TODAY()),"No Aplica")),"No Aplica")</f>
        <v>No Aplica</v>
      </c>
    </row>
    <row r="137" spans="1:29" x14ac:dyDescent="0.25">
      <c r="A137" s="2" t="s">
        <v>7164</v>
      </c>
      <c r="B137" s="3" t="s">
        <v>964</v>
      </c>
      <c r="C137" s="3" t="s">
        <v>964</v>
      </c>
      <c r="D137" s="3" t="s">
        <v>10322</v>
      </c>
      <c r="E137" s="3" t="s">
        <v>10323</v>
      </c>
      <c r="F137" s="36">
        <v>34246</v>
      </c>
      <c r="G137" s="3">
        <v>2</v>
      </c>
      <c r="H137" s="3" t="s">
        <v>5006</v>
      </c>
      <c r="I137" s="3" t="s">
        <v>7221</v>
      </c>
      <c r="J137" s="3" t="s">
        <v>10324</v>
      </c>
      <c r="K137" s="3" t="s">
        <v>32</v>
      </c>
      <c r="L137" s="8" t="s">
        <v>9813</v>
      </c>
      <c r="M137" s="5">
        <v>45150</v>
      </c>
      <c r="N137" s="13" t="s">
        <v>2456</v>
      </c>
      <c r="O137" s="5">
        <v>45113</v>
      </c>
      <c r="P137" s="8">
        <v>2</v>
      </c>
      <c r="Q137" s="9">
        <v>4</v>
      </c>
      <c r="R137" s="9" t="str">
        <f>IFERROR(VLOOKUP(Tabla2[[#This Row],[CONTRATISTA PRNCIPAL]],Hoja1!$L$5:$M$9,2,FALSE),"CJV")</f>
        <v>CJV</v>
      </c>
      <c r="S137" s="9" t="str">
        <f>IF(Tabla2[[#This Row],[EMPRESA]]=Tabla2[[#This Row],[CONTRATISTA PRNCIPAL]],"Principal","Secundaria")</f>
        <v>Principal</v>
      </c>
      <c r="T137" s="10">
        <f>IFERROR(1/COUNTIF(Tabla2[CONTRATISTA PRNCIPAL],Tabla2[[#This Row],[CONTRATISTA PRNCIPAL]]),0)</f>
        <v>1.4925373134328358E-2</v>
      </c>
      <c r="U137" s="33">
        <f ca="1">IF(((TODAY()-Tabla2[[#This Row],[FECHA NACIMIENTO]])/365)&lt;18,"Corregir", IF(((TODAY()-Tabla2[[#This Row],[FECHA NACIMIENTO]])/365)&gt;80, "Corregir",ROUNDDOWN(((TODAY()-Tabla2[[#This Row],[FECHA NACIMIENTO]])/365),0)))</f>
        <v>29</v>
      </c>
      <c r="V13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37" s="34" t="str">
        <f ca="1">+IF(Tabla2[[#This Row],[Edad]]="Corregir","Corregir","Ok")</f>
        <v>Ok</v>
      </c>
      <c r="X137" s="10" t="str">
        <f>+IFERROR(VLOOKUP(Tabla2[[#This Row],[DISTRITO SEGÚN DNI]],Hoja1!$A$2:$B$55,2,FALSE),"No")</f>
        <v>CALLAO</v>
      </c>
      <c r="Y137" s="10" t="str">
        <f>IF(OR(LOWER(Tabla2[[#This Row],[GENERO]])="masculino", LOWER(Tabla2[[#This Row],[GENERO]])="femenino"),"OK","Corregir")</f>
        <v>OK</v>
      </c>
      <c r="Z137" s="10" t="str">
        <f>+IF(Tabla2[[#This Row],[Nro. DNI / CE]]="","Corregir",IF(LEN(Tabla2[[#This Row],[Nro. DNI / CE]])&gt;=8,"OK","Corregir"))</f>
        <v>OK</v>
      </c>
      <c r="AA137" s="10">
        <f>COUNTIF(Tabla2[APELLIDOS Y NOMBRES],Tabla2[[#This Row],[APELLIDOS Y NOMBRES]])</f>
        <v>1</v>
      </c>
      <c r="AB137" t="str">
        <f ca="1">+IFERROR(IF(Tabla2[[#This Row],[FECHA CESE/BAJA]]="","No Aplica",IF(AND(MONTH(Tabla2[[#This Row],[FECHA CESE/BAJA]])=MONTH(TODAY()-30),YEAR(Tabla2[[#This Row],[FECHA CESE/BAJA]])=YEAR(TODAY())),MONTH(TODAY()-30)&amp;"-"&amp;YEAR(TODAY()),"Borrar")),"No aplica")</f>
        <v>8-2023</v>
      </c>
      <c r="AC137" t="str">
        <f ca="1">+IFERROR(IF(Tabla2[[#This Row],[FECHA INICIO DE LABORES EN OBRA]]="","No Aplica",IF(AND(MONTH(Tabla2[[#This Row],[FECHA INICIO DE LABORES EN OBRA]])=MONTH(TODAY()-30),YEAR(Tabla2[[#This Row],[FECHA INICIO DE LABORES EN OBRA]])=YEAR(TODAY())),MONTH(TODAY()-30)&amp;"-"&amp;YEAR(TODAY()),"No Aplica")),"No Aplica")</f>
        <v>No Aplica</v>
      </c>
    </row>
    <row r="138" spans="1:29" x14ac:dyDescent="0.25">
      <c r="A138" s="2">
        <v>20419278875</v>
      </c>
      <c r="B138" s="3" t="s">
        <v>51</v>
      </c>
      <c r="C138" s="3" t="s">
        <v>51</v>
      </c>
      <c r="D138" s="3" t="s">
        <v>6067</v>
      </c>
      <c r="E138" s="3" t="s">
        <v>6068</v>
      </c>
      <c r="F138" s="36">
        <v>22765</v>
      </c>
      <c r="G138" s="3">
        <v>2</v>
      </c>
      <c r="H138" s="3" t="s">
        <v>1825</v>
      </c>
      <c r="I138" s="3" t="s">
        <v>9405</v>
      </c>
      <c r="J138" s="3" t="s">
        <v>9410</v>
      </c>
      <c r="K138" s="3" t="s">
        <v>9411</v>
      </c>
      <c r="L138" s="8" t="s">
        <v>9813</v>
      </c>
      <c r="M138" s="5">
        <v>45151</v>
      </c>
      <c r="N138" s="13" t="s">
        <v>1043</v>
      </c>
      <c r="O138" s="5">
        <v>44883</v>
      </c>
      <c r="P138" s="8">
        <v>1</v>
      </c>
      <c r="Q138" s="9">
        <v>1</v>
      </c>
      <c r="R138" s="9" t="str">
        <f>IFERROR(VLOOKUP(Tabla2[[#This Row],[CONTRATISTA PRNCIPAL]],Hoja1!$L$5:$M$9,2,FALSE),"CJV")</f>
        <v>CJV</v>
      </c>
      <c r="S138" s="9" t="str">
        <f>IF(Tabla2[[#This Row],[EMPRESA]]=Tabla2[[#This Row],[CONTRATISTA PRNCIPAL]],"Principal","Secundaria")</f>
        <v>Principal</v>
      </c>
      <c r="T138" s="10">
        <f>IFERROR(1/COUNTIF(Tabla2[CONTRATISTA PRNCIPAL],Tabla2[[#This Row],[CONTRATISTA PRNCIPAL]]),0)</f>
        <v>2.5000000000000001E-2</v>
      </c>
      <c r="U138" s="33">
        <f ca="1">IF(((TODAY()-Tabla2[[#This Row],[FECHA NACIMIENTO]])/365)&lt;18,"Corregir", IF(((TODAY()-Tabla2[[#This Row],[FECHA NACIMIENTO]])/365)&gt;80, "Corregir",ROUNDDOWN(((TODAY()-Tabla2[[#This Row],[FECHA NACIMIENTO]])/365),0)))</f>
        <v>61</v>
      </c>
      <c r="V13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138" s="34" t="str">
        <f ca="1">+IF(Tabla2[[#This Row],[Edad]]="Corregir","Corregir","Ok")</f>
        <v>Ok</v>
      </c>
      <c r="X138" s="10" t="str">
        <f>+IFERROR(VLOOKUP(Tabla2[[#This Row],[DISTRITO SEGÚN DNI]],Hoja1!$A$2:$B$55,2,FALSE),"No")</f>
        <v>No</v>
      </c>
      <c r="Y138" s="10" t="str">
        <f>IF(OR(LOWER(Tabla2[[#This Row],[GENERO]])="masculino", LOWER(Tabla2[[#This Row],[GENERO]])="femenino"),"OK","Corregir")</f>
        <v>OK</v>
      </c>
      <c r="Z138" s="10" t="str">
        <f>+IF(Tabla2[[#This Row],[Nro. DNI / CE]]="","Corregir",IF(LEN(Tabla2[[#This Row],[Nro. DNI / CE]])&gt;=8,"OK","Corregir"))</f>
        <v>OK</v>
      </c>
      <c r="AA138" s="10">
        <f>COUNTIF(Tabla2[APELLIDOS Y NOMBRES],Tabla2[[#This Row],[APELLIDOS Y NOMBRES]])</f>
        <v>1</v>
      </c>
      <c r="AB138" t="str">
        <f ca="1">+IFERROR(IF(Tabla2[[#This Row],[FECHA CESE/BAJA]]="","No Aplica",IF(AND(MONTH(Tabla2[[#This Row],[FECHA CESE/BAJA]])=MONTH(TODAY()-30),YEAR(Tabla2[[#This Row],[FECHA CESE/BAJA]])=YEAR(TODAY())),MONTH(TODAY()-30)&amp;"-"&amp;YEAR(TODAY()),"Borrar")),"No aplica")</f>
        <v>8-2023</v>
      </c>
      <c r="AC138" t="str">
        <f ca="1">+IFERROR(IF(Tabla2[[#This Row],[FECHA INICIO DE LABORES EN OBRA]]="","No Aplica",IF(AND(MONTH(Tabla2[[#This Row],[FECHA INICIO DE LABORES EN OBRA]])=MONTH(TODAY()-30),YEAR(Tabla2[[#This Row],[FECHA INICIO DE LABORES EN OBRA]])=YEAR(TODAY())),MONTH(TODAY()-30)&amp;"-"&amp;YEAR(TODAY()),"No Aplica")),"No Aplica")</f>
        <v>No Aplica</v>
      </c>
    </row>
    <row r="139" spans="1:29" x14ac:dyDescent="0.25">
      <c r="A139" s="2" t="s">
        <v>4915</v>
      </c>
      <c r="B139" s="3" t="s">
        <v>9929</v>
      </c>
      <c r="C139" s="3" t="s">
        <v>9929</v>
      </c>
      <c r="D139" s="3">
        <v>74398211</v>
      </c>
      <c r="E139" s="3" t="s">
        <v>9938</v>
      </c>
      <c r="F139" s="36">
        <v>35881</v>
      </c>
      <c r="G139" s="3">
        <v>2</v>
      </c>
      <c r="H139" s="3" t="s">
        <v>4588</v>
      </c>
      <c r="I139" s="3" t="s">
        <v>5061</v>
      </c>
      <c r="J139" s="3" t="s">
        <v>4926</v>
      </c>
      <c r="K139" s="3" t="s">
        <v>2078</v>
      </c>
      <c r="L139" s="8" t="s">
        <v>9813</v>
      </c>
      <c r="M139" s="5">
        <v>45151</v>
      </c>
      <c r="N139" s="13" t="s">
        <v>1489</v>
      </c>
      <c r="O139" s="5">
        <v>44891</v>
      </c>
      <c r="P139" s="8">
        <v>1</v>
      </c>
      <c r="Q139" s="9">
        <v>4</v>
      </c>
      <c r="R139" s="9" t="str">
        <f>IFERROR(VLOOKUP(Tabla2[[#This Row],[CONTRATISTA PRNCIPAL]],Hoja1!$L$5:$M$9,2,FALSE),"CJV")</f>
        <v>CJV</v>
      </c>
      <c r="S139" s="9" t="str">
        <f>IF(Tabla2[[#This Row],[EMPRESA]]=Tabla2[[#This Row],[CONTRATISTA PRNCIPAL]],"Principal","Secundaria")</f>
        <v>Principal</v>
      </c>
      <c r="T139" s="10">
        <f>IFERROR(1/COUNTIF(Tabla2[CONTRATISTA PRNCIPAL],Tabla2[[#This Row],[CONTRATISTA PRNCIPAL]]),0)</f>
        <v>1.8867924528301886E-2</v>
      </c>
      <c r="U139" s="33">
        <f ca="1">IF(((TODAY()-Tabla2[[#This Row],[FECHA NACIMIENTO]])/365)&lt;18,"Corregir", IF(((TODAY()-Tabla2[[#This Row],[FECHA NACIMIENTO]])/365)&gt;80, "Corregir",ROUNDDOWN(((TODAY()-Tabla2[[#This Row],[FECHA NACIMIENTO]])/365),0)))</f>
        <v>25</v>
      </c>
      <c r="V13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39" s="34" t="str">
        <f ca="1">+IF(Tabla2[[#This Row],[Edad]]="Corregir","Corregir","Ok")</f>
        <v>Ok</v>
      </c>
      <c r="X139" s="10" t="str">
        <f>+IFERROR(VLOOKUP(Tabla2[[#This Row],[DISTRITO SEGÚN DNI]],Hoja1!$A$2:$B$55,2,FALSE),"No")</f>
        <v>ATE</v>
      </c>
      <c r="Y139" s="10" t="str">
        <f>IF(OR(LOWER(Tabla2[[#This Row],[GENERO]])="masculino", LOWER(Tabla2[[#This Row],[GENERO]])="femenino"),"OK","Corregir")</f>
        <v>OK</v>
      </c>
      <c r="Z139" s="10" t="str">
        <f>+IF(Tabla2[[#This Row],[Nro. DNI / CE]]="","Corregir",IF(LEN(Tabla2[[#This Row],[Nro. DNI / CE]])&gt;=8,"OK","Corregir"))</f>
        <v>OK</v>
      </c>
      <c r="AA139" s="10">
        <f>COUNTIF(Tabla2[APELLIDOS Y NOMBRES],Tabla2[[#This Row],[APELLIDOS Y NOMBRES]])</f>
        <v>1</v>
      </c>
      <c r="AB139" t="str">
        <f ca="1">+IFERROR(IF(Tabla2[[#This Row],[FECHA CESE/BAJA]]="","No Aplica",IF(AND(MONTH(Tabla2[[#This Row],[FECHA CESE/BAJA]])=MONTH(TODAY()-30),YEAR(Tabla2[[#This Row],[FECHA CESE/BAJA]])=YEAR(TODAY())),MONTH(TODAY()-30)&amp;"-"&amp;YEAR(TODAY()),"Borrar")),"No aplica")</f>
        <v>8-2023</v>
      </c>
      <c r="AC139" t="str">
        <f ca="1">+IFERROR(IF(Tabla2[[#This Row],[FECHA INICIO DE LABORES EN OBRA]]="","No Aplica",IF(AND(MONTH(Tabla2[[#This Row],[FECHA INICIO DE LABORES EN OBRA]])=MONTH(TODAY()-30),YEAR(Tabla2[[#This Row],[FECHA INICIO DE LABORES EN OBRA]])=YEAR(TODAY())),MONTH(TODAY()-30)&amp;"-"&amp;YEAR(TODAY()),"No Aplica")),"No Aplica")</f>
        <v>No Aplica</v>
      </c>
    </row>
    <row r="140" spans="1:29" x14ac:dyDescent="0.25">
      <c r="A140" s="2" t="s">
        <v>4915</v>
      </c>
      <c r="B140" s="3" t="s">
        <v>9929</v>
      </c>
      <c r="C140" s="3" t="s">
        <v>9929</v>
      </c>
      <c r="D140" s="3" t="s">
        <v>4927</v>
      </c>
      <c r="E140" s="3" t="s">
        <v>9939</v>
      </c>
      <c r="F140" s="36">
        <v>26815</v>
      </c>
      <c r="G140" s="3">
        <v>2</v>
      </c>
      <c r="H140" s="3" t="s">
        <v>4916</v>
      </c>
      <c r="I140" s="3" t="s">
        <v>4112</v>
      </c>
      <c r="J140" s="3" t="s">
        <v>4928</v>
      </c>
      <c r="K140" s="3" t="s">
        <v>2094</v>
      </c>
      <c r="L140" s="8" t="s">
        <v>9813</v>
      </c>
      <c r="M140" s="5">
        <v>45151</v>
      </c>
      <c r="N140" s="13" t="s">
        <v>1489</v>
      </c>
      <c r="O140" s="5">
        <v>44963</v>
      </c>
      <c r="P140" s="8">
        <v>1</v>
      </c>
      <c r="Q140" s="9">
        <v>4</v>
      </c>
      <c r="R140" s="9" t="str">
        <f>IFERROR(VLOOKUP(Tabla2[[#This Row],[CONTRATISTA PRNCIPAL]],Hoja1!$L$5:$M$9,2,FALSE),"CJV")</f>
        <v>CJV</v>
      </c>
      <c r="S140" s="9" t="str">
        <f>IF(Tabla2[[#This Row],[EMPRESA]]=Tabla2[[#This Row],[CONTRATISTA PRNCIPAL]],"Principal","Secundaria")</f>
        <v>Principal</v>
      </c>
      <c r="T140" s="10">
        <f>IFERROR(1/COUNTIF(Tabla2[CONTRATISTA PRNCIPAL],Tabla2[[#This Row],[CONTRATISTA PRNCIPAL]]),0)</f>
        <v>1.8867924528301886E-2</v>
      </c>
      <c r="U140" s="33">
        <f ca="1">IF(((TODAY()-Tabla2[[#This Row],[FECHA NACIMIENTO]])/365)&lt;18,"Corregir", IF(((TODAY()-Tabla2[[#This Row],[FECHA NACIMIENTO]])/365)&gt;80, "Corregir",ROUNDDOWN(((TODAY()-Tabla2[[#This Row],[FECHA NACIMIENTO]])/365),0)))</f>
        <v>50</v>
      </c>
      <c r="V14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40" s="34" t="str">
        <f ca="1">+IF(Tabla2[[#This Row],[Edad]]="Corregir","Corregir","Ok")</f>
        <v>Ok</v>
      </c>
      <c r="X140" s="10" t="str">
        <f>+IFERROR(VLOOKUP(Tabla2[[#This Row],[DISTRITO SEGÚN DNI]],Hoja1!$A$2:$B$55,2,FALSE),"No")</f>
        <v>No</v>
      </c>
      <c r="Y140" s="10" t="str">
        <f>IF(OR(LOWER(Tabla2[[#This Row],[GENERO]])="masculino", LOWER(Tabla2[[#This Row],[GENERO]])="femenino"),"OK","Corregir")</f>
        <v>OK</v>
      </c>
      <c r="Z140" s="10" t="str">
        <f>+IF(Tabla2[[#This Row],[Nro. DNI / CE]]="","Corregir",IF(LEN(Tabla2[[#This Row],[Nro. DNI / CE]])&gt;=8,"OK","Corregir"))</f>
        <v>OK</v>
      </c>
      <c r="AA140" s="10">
        <f>COUNTIF(Tabla2[APELLIDOS Y NOMBRES],Tabla2[[#This Row],[APELLIDOS Y NOMBRES]])</f>
        <v>1</v>
      </c>
      <c r="AB140" t="str">
        <f ca="1">+IFERROR(IF(Tabla2[[#This Row],[FECHA CESE/BAJA]]="","No Aplica",IF(AND(MONTH(Tabla2[[#This Row],[FECHA CESE/BAJA]])=MONTH(TODAY()-30),YEAR(Tabla2[[#This Row],[FECHA CESE/BAJA]])=YEAR(TODAY())),MONTH(TODAY()-30)&amp;"-"&amp;YEAR(TODAY()),"Borrar")),"No aplica")</f>
        <v>8-2023</v>
      </c>
      <c r="AC140" t="str">
        <f ca="1">+IFERROR(IF(Tabla2[[#This Row],[FECHA INICIO DE LABORES EN OBRA]]="","No Aplica",IF(AND(MONTH(Tabla2[[#This Row],[FECHA INICIO DE LABORES EN OBRA]])=MONTH(TODAY()-30),YEAR(Tabla2[[#This Row],[FECHA INICIO DE LABORES EN OBRA]])=YEAR(TODAY())),MONTH(TODAY()-30)&amp;"-"&amp;YEAR(TODAY()),"No Aplica")),"No Aplica")</f>
        <v>No Aplica</v>
      </c>
    </row>
    <row r="141" spans="1:29" x14ac:dyDescent="0.25">
      <c r="A141" s="2">
        <v>20600111354</v>
      </c>
      <c r="B141" s="3" t="s">
        <v>43</v>
      </c>
      <c r="C141" s="3" t="s">
        <v>43</v>
      </c>
      <c r="D141" s="3" t="s">
        <v>407</v>
      </c>
      <c r="E141" s="3" t="s">
        <v>408</v>
      </c>
      <c r="F141" s="36">
        <v>27620</v>
      </c>
      <c r="G141" s="3">
        <v>2</v>
      </c>
      <c r="H141" s="3" t="s">
        <v>5487</v>
      </c>
      <c r="I141" s="3" t="s">
        <v>5621</v>
      </c>
      <c r="J141" s="3" t="s">
        <v>5622</v>
      </c>
      <c r="K141" s="3" t="s">
        <v>1945</v>
      </c>
      <c r="L141" s="8" t="s">
        <v>9813</v>
      </c>
      <c r="M141" s="5">
        <v>45152</v>
      </c>
      <c r="N141" s="13" t="s">
        <v>1043</v>
      </c>
      <c r="O141" s="5">
        <v>45068</v>
      </c>
      <c r="P141" s="8">
        <v>2</v>
      </c>
      <c r="Q141" s="9">
        <v>4</v>
      </c>
      <c r="R141" s="9" t="str">
        <f>IFERROR(VLOOKUP(Tabla2[[#This Row],[CONTRATISTA PRNCIPAL]],Hoja1!$L$5:$M$9,2,FALSE),"CJV")</f>
        <v>CJV</v>
      </c>
      <c r="S141" s="9" t="str">
        <f>IF(Tabla2[[#This Row],[EMPRESA]]=Tabla2[[#This Row],[CONTRATISTA PRNCIPAL]],"Principal","Secundaria")</f>
        <v>Principal</v>
      </c>
      <c r="T141" s="10">
        <f>IFERROR(1/COUNTIF(Tabla2[CONTRATISTA PRNCIPAL],Tabla2[[#This Row],[CONTRATISTA PRNCIPAL]]),0)</f>
        <v>6.6666666666666671E-3</v>
      </c>
      <c r="U141" s="33">
        <f ca="1">IF(((TODAY()-Tabla2[[#This Row],[FECHA NACIMIENTO]])/365)&lt;18,"Corregir", IF(((TODAY()-Tabla2[[#This Row],[FECHA NACIMIENTO]])/365)&gt;80, "Corregir",ROUNDDOWN(((TODAY()-Tabla2[[#This Row],[FECHA NACIMIENTO]])/365),0)))</f>
        <v>48</v>
      </c>
      <c r="V14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41" s="34" t="str">
        <f ca="1">+IF(Tabla2[[#This Row],[Edad]]="Corregir","Corregir","Ok")</f>
        <v>Ok</v>
      </c>
      <c r="X141" s="10" t="str">
        <f>+IFERROR(VLOOKUP(Tabla2[[#This Row],[DISTRITO SEGÚN DNI]],Hoja1!$A$2:$B$55,2,FALSE),"No")</f>
        <v>CALLAO</v>
      </c>
      <c r="Y141" s="10" t="str">
        <f>IF(OR(LOWER(Tabla2[[#This Row],[GENERO]])="masculino", LOWER(Tabla2[[#This Row],[GENERO]])="femenino"),"OK","Corregir")</f>
        <v>OK</v>
      </c>
      <c r="Z141" s="10" t="str">
        <f>+IF(Tabla2[[#This Row],[Nro. DNI / CE]]="","Corregir",IF(LEN(Tabla2[[#This Row],[Nro. DNI / CE]])&gt;=8,"OK","Corregir"))</f>
        <v>OK</v>
      </c>
      <c r="AA141" s="10">
        <f>COUNTIF(Tabla2[APELLIDOS Y NOMBRES],Tabla2[[#This Row],[APELLIDOS Y NOMBRES]])</f>
        <v>1</v>
      </c>
      <c r="AB141" t="str">
        <f ca="1">+IFERROR(IF(Tabla2[[#This Row],[FECHA CESE/BAJA]]="","No Aplica",IF(AND(MONTH(Tabla2[[#This Row],[FECHA CESE/BAJA]])=MONTH(TODAY()-30),YEAR(Tabla2[[#This Row],[FECHA CESE/BAJA]])=YEAR(TODAY())),MONTH(TODAY()-30)&amp;"-"&amp;YEAR(TODAY()),"Borrar")),"No aplica")</f>
        <v>8-2023</v>
      </c>
      <c r="AC141" t="str">
        <f ca="1">+IFERROR(IF(Tabla2[[#This Row],[FECHA INICIO DE LABORES EN OBRA]]="","No Aplica",IF(AND(MONTH(Tabla2[[#This Row],[FECHA INICIO DE LABORES EN OBRA]])=MONTH(TODAY()-30),YEAR(Tabla2[[#This Row],[FECHA INICIO DE LABORES EN OBRA]])=YEAR(TODAY())),MONTH(TODAY()-30)&amp;"-"&amp;YEAR(TODAY()),"No Aplica")),"No Aplica")</f>
        <v>No Aplica</v>
      </c>
    </row>
    <row r="142" spans="1:29" x14ac:dyDescent="0.25">
      <c r="A142" s="2">
        <v>20544798830</v>
      </c>
      <c r="B142" s="3" t="s">
        <v>8643</v>
      </c>
      <c r="C142" s="3" t="s">
        <v>8643</v>
      </c>
      <c r="D142" s="3" t="s">
        <v>8651</v>
      </c>
      <c r="E142" s="3" t="s">
        <v>8652</v>
      </c>
      <c r="F142" s="36">
        <v>33244</v>
      </c>
      <c r="G142" s="3">
        <v>1</v>
      </c>
      <c r="H142" s="3" t="s">
        <v>3156</v>
      </c>
      <c r="I142" s="3" t="s">
        <v>8647</v>
      </c>
      <c r="J142" s="3" t="s">
        <v>8653</v>
      </c>
      <c r="K142" s="3" t="s">
        <v>1463</v>
      </c>
      <c r="L142" s="8" t="s">
        <v>9818</v>
      </c>
      <c r="M142" s="5">
        <v>45152</v>
      </c>
      <c r="N142" s="13" t="s">
        <v>8654</v>
      </c>
      <c r="O142" s="5">
        <v>45108</v>
      </c>
      <c r="P142" s="8">
        <v>2</v>
      </c>
      <c r="Q142" s="9">
        <v>1</v>
      </c>
      <c r="R142" s="9" t="str">
        <f>IFERROR(VLOOKUP(Tabla2[[#This Row],[CONTRATISTA PRNCIPAL]],Hoja1!$L$5:$M$9,2,FALSE),"CJV")</f>
        <v>CJV</v>
      </c>
      <c r="S142" s="9" t="str">
        <f>IF(Tabla2[[#This Row],[EMPRESA]]=Tabla2[[#This Row],[CONTRATISTA PRNCIPAL]],"Principal","Secundaria")</f>
        <v>Principal</v>
      </c>
      <c r="T142" s="10">
        <f>IFERROR(1/COUNTIF(Tabla2[CONTRATISTA PRNCIPAL],Tabla2[[#This Row],[CONTRATISTA PRNCIPAL]]),0)</f>
        <v>5.8823529411764705E-2</v>
      </c>
      <c r="U142" s="33">
        <f ca="1">IF(((TODAY()-Tabla2[[#This Row],[FECHA NACIMIENTO]])/365)&lt;18,"Corregir", IF(((TODAY()-Tabla2[[#This Row],[FECHA NACIMIENTO]])/365)&gt;80, "Corregir",ROUNDDOWN(((TODAY()-Tabla2[[#This Row],[FECHA NACIMIENTO]])/365),0)))</f>
        <v>32</v>
      </c>
      <c r="V14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42" s="34" t="str">
        <f ca="1">+IF(Tabla2[[#This Row],[Edad]]="Corregir","Corregir","Ok")</f>
        <v>Ok</v>
      </c>
      <c r="X142" s="10" t="str">
        <f>+IFERROR(VLOOKUP(Tabla2[[#This Row],[DISTRITO SEGÚN DNI]],Hoja1!$A$2:$B$55,2,FALSE),"No")</f>
        <v>No</v>
      </c>
      <c r="Y142" s="10" t="str">
        <f>IF(OR(LOWER(Tabla2[[#This Row],[GENERO]])="masculino", LOWER(Tabla2[[#This Row],[GENERO]])="femenino"),"OK","Corregir")</f>
        <v>OK</v>
      </c>
      <c r="Z142" s="10" t="str">
        <f>+IF(Tabla2[[#This Row],[Nro. DNI / CE]]="","Corregir",IF(LEN(Tabla2[[#This Row],[Nro. DNI / CE]])&gt;=8,"OK","Corregir"))</f>
        <v>OK</v>
      </c>
      <c r="AA142" s="10">
        <f>COUNTIF(Tabla2[APELLIDOS Y NOMBRES],Tabla2[[#This Row],[APELLIDOS Y NOMBRES]])</f>
        <v>1</v>
      </c>
      <c r="AB142" t="str">
        <f ca="1">+IFERROR(IF(Tabla2[[#This Row],[FECHA CESE/BAJA]]="","No Aplica",IF(AND(MONTH(Tabla2[[#This Row],[FECHA CESE/BAJA]])=MONTH(TODAY()-30),YEAR(Tabla2[[#This Row],[FECHA CESE/BAJA]])=YEAR(TODAY())),MONTH(TODAY()-30)&amp;"-"&amp;YEAR(TODAY()),"Borrar")),"No aplica")</f>
        <v>8-2023</v>
      </c>
      <c r="AC142" t="str">
        <f ca="1">+IFERROR(IF(Tabla2[[#This Row],[FECHA INICIO DE LABORES EN OBRA]]="","No Aplica",IF(AND(MONTH(Tabla2[[#This Row],[FECHA INICIO DE LABORES EN OBRA]])=MONTH(TODAY()-30),YEAR(Tabla2[[#This Row],[FECHA INICIO DE LABORES EN OBRA]])=YEAR(TODAY())),MONTH(TODAY()-30)&amp;"-"&amp;YEAR(TODAY()),"No Aplica")),"No Aplica")</f>
        <v>No Aplica</v>
      </c>
    </row>
    <row r="143" spans="1:29" x14ac:dyDescent="0.25">
      <c r="A143" s="2">
        <v>20513530481</v>
      </c>
      <c r="B143" s="3" t="s">
        <v>47</v>
      </c>
      <c r="C143" s="3" t="s">
        <v>47</v>
      </c>
      <c r="D143" s="3" t="s">
        <v>4617</v>
      </c>
      <c r="E143" s="3" t="s">
        <v>4618</v>
      </c>
      <c r="F143" s="36">
        <v>32803</v>
      </c>
      <c r="G143" s="3">
        <v>2</v>
      </c>
      <c r="H143" s="3" t="s">
        <v>2495</v>
      </c>
      <c r="I143" s="3" t="s">
        <v>9812</v>
      </c>
      <c r="J143" s="3" t="s">
        <v>4619</v>
      </c>
      <c r="K143" s="3" t="s">
        <v>1495</v>
      </c>
      <c r="L143" s="8" t="s">
        <v>9813</v>
      </c>
      <c r="M143" s="5">
        <v>45152</v>
      </c>
      <c r="N143" s="13" t="s">
        <v>1489</v>
      </c>
      <c r="O143" s="5">
        <v>44958</v>
      </c>
      <c r="P143" s="8">
        <v>2</v>
      </c>
      <c r="Q143" s="9">
        <v>4</v>
      </c>
      <c r="R143" s="9" t="str">
        <f>IFERROR(VLOOKUP(Tabla2[[#This Row],[CONTRATISTA PRNCIPAL]],Hoja1!$L$5:$M$9,2,FALSE),"CJV")</f>
        <v>CJV</v>
      </c>
      <c r="S143" s="9" t="str">
        <f>IF(Tabla2[[#This Row],[EMPRESA]]=Tabla2[[#This Row],[CONTRATISTA PRNCIPAL]],"Principal","Secundaria")</f>
        <v>Principal</v>
      </c>
      <c r="T143" s="10">
        <f>IFERROR(1/COUNTIF(Tabla2[CONTRATISTA PRNCIPAL],Tabla2[[#This Row],[CONTRATISTA PRNCIPAL]]),0)</f>
        <v>1.5873015873015872E-2</v>
      </c>
      <c r="U143" s="33">
        <f ca="1">IF(((TODAY()-Tabla2[[#This Row],[FECHA NACIMIENTO]])/365)&lt;18,"Corregir", IF(((TODAY()-Tabla2[[#This Row],[FECHA NACIMIENTO]])/365)&gt;80, "Corregir",ROUNDDOWN(((TODAY()-Tabla2[[#This Row],[FECHA NACIMIENTO]])/365),0)))</f>
        <v>33</v>
      </c>
      <c r="V14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43" s="34" t="str">
        <f ca="1">+IF(Tabla2[[#This Row],[Edad]]="Corregir","Corregir","Ok")</f>
        <v>Ok</v>
      </c>
      <c r="X143" s="10" t="str">
        <f>+IFERROR(VLOOKUP(Tabla2[[#This Row],[DISTRITO SEGÚN DNI]],Hoja1!$A$2:$B$55,2,FALSE),"No")</f>
        <v>No</v>
      </c>
      <c r="Y143" s="10" t="str">
        <f>IF(OR(LOWER(Tabla2[[#This Row],[GENERO]])="masculino", LOWER(Tabla2[[#This Row],[GENERO]])="femenino"),"OK","Corregir")</f>
        <v>OK</v>
      </c>
      <c r="Z143" s="10" t="str">
        <f>+IF(Tabla2[[#This Row],[Nro. DNI / CE]]="","Corregir",IF(LEN(Tabla2[[#This Row],[Nro. DNI / CE]])&gt;=8,"OK","Corregir"))</f>
        <v>OK</v>
      </c>
      <c r="AA143" s="10">
        <f>COUNTIF(Tabla2[APELLIDOS Y NOMBRES],Tabla2[[#This Row],[APELLIDOS Y NOMBRES]])</f>
        <v>1</v>
      </c>
      <c r="AB143" t="str">
        <f ca="1">+IFERROR(IF(Tabla2[[#This Row],[FECHA CESE/BAJA]]="","No Aplica",IF(AND(MONTH(Tabla2[[#This Row],[FECHA CESE/BAJA]])=MONTH(TODAY()-30),YEAR(Tabla2[[#This Row],[FECHA CESE/BAJA]])=YEAR(TODAY())),MONTH(TODAY()-30)&amp;"-"&amp;YEAR(TODAY()),"Borrar")),"No aplica")</f>
        <v>8-2023</v>
      </c>
      <c r="AC143" t="str">
        <f ca="1">+IFERROR(IF(Tabla2[[#This Row],[FECHA INICIO DE LABORES EN OBRA]]="","No Aplica",IF(AND(MONTH(Tabla2[[#This Row],[FECHA INICIO DE LABORES EN OBRA]])=MONTH(TODAY()-30),YEAR(Tabla2[[#This Row],[FECHA INICIO DE LABORES EN OBRA]])=YEAR(TODAY())),MONTH(TODAY()-30)&amp;"-"&amp;YEAR(TODAY()),"No Aplica")),"No Aplica")</f>
        <v>No Aplica</v>
      </c>
    </row>
    <row r="144" spans="1:29" x14ac:dyDescent="0.25">
      <c r="A144" s="2">
        <v>20513530481</v>
      </c>
      <c r="B144" s="3" t="s">
        <v>47</v>
      </c>
      <c r="C144" s="3" t="s">
        <v>47</v>
      </c>
      <c r="D144" s="3" t="s">
        <v>699</v>
      </c>
      <c r="E144" s="3" t="s">
        <v>700</v>
      </c>
      <c r="F144" s="36">
        <v>30749</v>
      </c>
      <c r="G144" s="3">
        <v>2</v>
      </c>
      <c r="H144" s="3" t="s">
        <v>4616</v>
      </c>
      <c r="I144" s="3" t="s">
        <v>9812</v>
      </c>
      <c r="J144" s="3" t="s">
        <v>4621</v>
      </c>
      <c r="K144" s="3" t="s">
        <v>1510</v>
      </c>
      <c r="L144" s="8" t="s">
        <v>9813</v>
      </c>
      <c r="M144" s="5">
        <v>45152</v>
      </c>
      <c r="N144" s="13" t="s">
        <v>1489</v>
      </c>
      <c r="O144" s="5">
        <v>44732</v>
      </c>
      <c r="P144" s="8">
        <v>2</v>
      </c>
      <c r="Q144" s="9">
        <v>4</v>
      </c>
      <c r="R144" s="9" t="str">
        <f>IFERROR(VLOOKUP(Tabla2[[#This Row],[CONTRATISTA PRNCIPAL]],Hoja1!$L$5:$M$9,2,FALSE),"CJV")</f>
        <v>CJV</v>
      </c>
      <c r="S144" s="9" t="str">
        <f>IF(Tabla2[[#This Row],[EMPRESA]]=Tabla2[[#This Row],[CONTRATISTA PRNCIPAL]],"Principal","Secundaria")</f>
        <v>Principal</v>
      </c>
      <c r="T144" s="10">
        <f>IFERROR(1/COUNTIF(Tabla2[CONTRATISTA PRNCIPAL],Tabla2[[#This Row],[CONTRATISTA PRNCIPAL]]),0)</f>
        <v>1.5873015873015872E-2</v>
      </c>
      <c r="U144" s="33">
        <f ca="1">IF(((TODAY()-Tabla2[[#This Row],[FECHA NACIMIENTO]])/365)&lt;18,"Corregir", IF(((TODAY()-Tabla2[[#This Row],[FECHA NACIMIENTO]])/365)&gt;80, "Corregir",ROUNDDOWN(((TODAY()-Tabla2[[#This Row],[FECHA NACIMIENTO]])/365),0)))</f>
        <v>39</v>
      </c>
      <c r="V14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44" s="34" t="str">
        <f ca="1">+IF(Tabla2[[#This Row],[Edad]]="Corregir","Corregir","Ok")</f>
        <v>Ok</v>
      </c>
      <c r="X144" s="10" t="str">
        <f>+IFERROR(VLOOKUP(Tabla2[[#This Row],[DISTRITO SEGÚN DNI]],Hoja1!$A$2:$B$55,2,FALSE),"No")</f>
        <v>CALLAO</v>
      </c>
      <c r="Y144" s="10" t="str">
        <f>IF(OR(LOWER(Tabla2[[#This Row],[GENERO]])="masculino", LOWER(Tabla2[[#This Row],[GENERO]])="femenino"),"OK","Corregir")</f>
        <v>OK</v>
      </c>
      <c r="Z144" s="10" t="str">
        <f>+IF(Tabla2[[#This Row],[Nro. DNI / CE]]="","Corregir",IF(LEN(Tabla2[[#This Row],[Nro. DNI / CE]])&gt;=8,"OK","Corregir"))</f>
        <v>OK</v>
      </c>
      <c r="AA144" s="10">
        <f>COUNTIF(Tabla2[APELLIDOS Y NOMBRES],Tabla2[[#This Row],[APELLIDOS Y NOMBRES]])</f>
        <v>1</v>
      </c>
      <c r="AB144" t="str">
        <f ca="1">+IFERROR(IF(Tabla2[[#This Row],[FECHA CESE/BAJA]]="","No Aplica",IF(AND(MONTH(Tabla2[[#This Row],[FECHA CESE/BAJA]])=MONTH(TODAY()-30),YEAR(Tabla2[[#This Row],[FECHA CESE/BAJA]])=YEAR(TODAY())),MONTH(TODAY()-30)&amp;"-"&amp;YEAR(TODAY()),"Borrar")),"No aplica")</f>
        <v>8-2023</v>
      </c>
      <c r="AC144" t="str">
        <f ca="1">+IFERROR(IF(Tabla2[[#This Row],[FECHA INICIO DE LABORES EN OBRA]]="","No Aplica",IF(AND(MONTH(Tabla2[[#This Row],[FECHA INICIO DE LABORES EN OBRA]])=MONTH(TODAY()-30),YEAR(Tabla2[[#This Row],[FECHA INICIO DE LABORES EN OBRA]])=YEAR(TODAY())),MONTH(TODAY()-30)&amp;"-"&amp;YEAR(TODAY()),"No Aplica")),"No Aplica")</f>
        <v>No Aplica</v>
      </c>
    </row>
    <row r="145" spans="1:29" x14ac:dyDescent="0.25">
      <c r="A145" s="2">
        <v>20513530481</v>
      </c>
      <c r="B145" s="3" t="s">
        <v>47</v>
      </c>
      <c r="C145" s="3" t="s">
        <v>47</v>
      </c>
      <c r="D145" s="3" t="s">
        <v>4630</v>
      </c>
      <c r="E145" s="3" t="s">
        <v>4631</v>
      </c>
      <c r="F145" s="36">
        <v>32257</v>
      </c>
      <c r="G145" s="3">
        <v>2</v>
      </c>
      <c r="H145" s="3" t="s">
        <v>3166</v>
      </c>
      <c r="I145" s="3" t="s">
        <v>9812</v>
      </c>
      <c r="J145" s="3" t="s">
        <v>4632</v>
      </c>
      <c r="K145" s="3" t="s">
        <v>2444</v>
      </c>
      <c r="L145" s="8" t="s">
        <v>9813</v>
      </c>
      <c r="M145" s="5">
        <v>45152</v>
      </c>
      <c r="N145" s="13" t="s">
        <v>1489</v>
      </c>
      <c r="O145" s="5">
        <v>44835</v>
      </c>
      <c r="P145" s="8">
        <v>2</v>
      </c>
      <c r="Q145" s="9">
        <v>4</v>
      </c>
      <c r="R145" s="9" t="str">
        <f>IFERROR(VLOOKUP(Tabla2[[#This Row],[CONTRATISTA PRNCIPAL]],Hoja1!$L$5:$M$9,2,FALSE),"CJV")</f>
        <v>CJV</v>
      </c>
      <c r="S145" s="9" t="str">
        <f>IF(Tabla2[[#This Row],[EMPRESA]]=Tabla2[[#This Row],[CONTRATISTA PRNCIPAL]],"Principal","Secundaria")</f>
        <v>Principal</v>
      </c>
      <c r="T145" s="10">
        <f>IFERROR(1/COUNTIF(Tabla2[CONTRATISTA PRNCIPAL],Tabla2[[#This Row],[CONTRATISTA PRNCIPAL]]),0)</f>
        <v>1.5873015873015872E-2</v>
      </c>
      <c r="U145" s="33">
        <f ca="1">IF(((TODAY()-Tabla2[[#This Row],[FECHA NACIMIENTO]])/365)&lt;18,"Corregir", IF(((TODAY()-Tabla2[[#This Row],[FECHA NACIMIENTO]])/365)&gt;80, "Corregir",ROUNDDOWN(((TODAY()-Tabla2[[#This Row],[FECHA NACIMIENTO]])/365),0)))</f>
        <v>35</v>
      </c>
      <c r="V14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45" s="34" t="str">
        <f ca="1">+IF(Tabla2[[#This Row],[Edad]]="Corregir","Corregir","Ok")</f>
        <v>Ok</v>
      </c>
      <c r="X145" s="10" t="str">
        <f>+IFERROR(VLOOKUP(Tabla2[[#This Row],[DISTRITO SEGÚN DNI]],Hoja1!$A$2:$B$55,2,FALSE),"No")</f>
        <v>No</v>
      </c>
      <c r="Y145" s="10" t="str">
        <f>IF(OR(LOWER(Tabla2[[#This Row],[GENERO]])="masculino", LOWER(Tabla2[[#This Row],[GENERO]])="femenino"),"OK","Corregir")</f>
        <v>OK</v>
      </c>
      <c r="Z145" s="10" t="str">
        <f>+IF(Tabla2[[#This Row],[Nro. DNI / CE]]="","Corregir",IF(LEN(Tabla2[[#This Row],[Nro. DNI / CE]])&gt;=8,"OK","Corregir"))</f>
        <v>OK</v>
      </c>
      <c r="AA145" s="10">
        <f>COUNTIF(Tabla2[APELLIDOS Y NOMBRES],Tabla2[[#This Row],[APELLIDOS Y NOMBRES]])</f>
        <v>1</v>
      </c>
      <c r="AB145" t="str">
        <f ca="1">+IFERROR(IF(Tabla2[[#This Row],[FECHA CESE/BAJA]]="","No Aplica",IF(AND(MONTH(Tabla2[[#This Row],[FECHA CESE/BAJA]])=MONTH(TODAY()-30),YEAR(Tabla2[[#This Row],[FECHA CESE/BAJA]])=YEAR(TODAY())),MONTH(TODAY()-30)&amp;"-"&amp;YEAR(TODAY()),"Borrar")),"No aplica")</f>
        <v>8-2023</v>
      </c>
      <c r="AC145" t="str">
        <f ca="1">+IFERROR(IF(Tabla2[[#This Row],[FECHA INICIO DE LABORES EN OBRA]]="","No Aplica",IF(AND(MONTH(Tabla2[[#This Row],[FECHA INICIO DE LABORES EN OBRA]])=MONTH(TODAY()-30),YEAR(Tabla2[[#This Row],[FECHA INICIO DE LABORES EN OBRA]])=YEAR(TODAY())),MONTH(TODAY()-30)&amp;"-"&amp;YEAR(TODAY()),"No Aplica")),"No Aplica")</f>
        <v>No Aplica</v>
      </c>
    </row>
    <row r="146" spans="1:29" x14ac:dyDescent="0.25">
      <c r="A146" s="2">
        <v>20513530481</v>
      </c>
      <c r="B146" s="3" t="s">
        <v>47</v>
      </c>
      <c r="C146" s="3" t="s">
        <v>47</v>
      </c>
      <c r="D146" s="3" t="s">
        <v>707</v>
      </c>
      <c r="E146" s="3" t="s">
        <v>708</v>
      </c>
      <c r="F146" s="36">
        <v>35904</v>
      </c>
      <c r="G146" s="3">
        <v>2</v>
      </c>
      <c r="H146" s="3" t="s">
        <v>2495</v>
      </c>
      <c r="I146" s="3" t="s">
        <v>9812</v>
      </c>
      <c r="J146" s="3" t="s">
        <v>4642</v>
      </c>
      <c r="K146" s="3" t="s">
        <v>36</v>
      </c>
      <c r="L146" s="8" t="s">
        <v>9813</v>
      </c>
      <c r="M146" s="5">
        <v>45152</v>
      </c>
      <c r="N146" s="13" t="s">
        <v>1489</v>
      </c>
      <c r="O146" s="5">
        <v>44896</v>
      </c>
      <c r="P146" s="8">
        <v>2</v>
      </c>
      <c r="Q146" s="9">
        <v>4</v>
      </c>
      <c r="R146" s="9" t="str">
        <f>IFERROR(VLOOKUP(Tabla2[[#This Row],[CONTRATISTA PRNCIPAL]],Hoja1!$L$5:$M$9,2,FALSE),"CJV")</f>
        <v>CJV</v>
      </c>
      <c r="S146" s="9" t="str">
        <f>IF(Tabla2[[#This Row],[EMPRESA]]=Tabla2[[#This Row],[CONTRATISTA PRNCIPAL]],"Principal","Secundaria")</f>
        <v>Principal</v>
      </c>
      <c r="T146" s="10">
        <f>IFERROR(1/COUNTIF(Tabla2[CONTRATISTA PRNCIPAL],Tabla2[[#This Row],[CONTRATISTA PRNCIPAL]]),0)</f>
        <v>1.5873015873015872E-2</v>
      </c>
      <c r="U146" s="33">
        <f ca="1">IF(((TODAY()-Tabla2[[#This Row],[FECHA NACIMIENTO]])/365)&lt;18,"Corregir", IF(((TODAY()-Tabla2[[#This Row],[FECHA NACIMIENTO]])/365)&gt;80, "Corregir",ROUNDDOWN(((TODAY()-Tabla2[[#This Row],[FECHA NACIMIENTO]])/365),0)))</f>
        <v>25</v>
      </c>
      <c r="V14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46" s="34" t="str">
        <f ca="1">+IF(Tabla2[[#This Row],[Edad]]="Corregir","Corregir","Ok")</f>
        <v>Ok</v>
      </c>
      <c r="X146" s="10" t="str">
        <f>+IFERROR(VLOOKUP(Tabla2[[#This Row],[DISTRITO SEGÚN DNI]],Hoja1!$A$2:$B$55,2,FALSE),"No")</f>
        <v>SANTA ANITA</v>
      </c>
      <c r="Y146" s="10" t="str">
        <f>IF(OR(LOWER(Tabla2[[#This Row],[GENERO]])="masculino", LOWER(Tabla2[[#This Row],[GENERO]])="femenino"),"OK","Corregir")</f>
        <v>OK</v>
      </c>
      <c r="Z146" s="10" t="str">
        <f>+IF(Tabla2[[#This Row],[Nro. DNI / CE]]="","Corregir",IF(LEN(Tabla2[[#This Row],[Nro. DNI / CE]])&gt;=8,"OK","Corregir"))</f>
        <v>OK</v>
      </c>
      <c r="AA146" s="10">
        <f>COUNTIF(Tabla2[APELLIDOS Y NOMBRES],Tabla2[[#This Row],[APELLIDOS Y NOMBRES]])</f>
        <v>1</v>
      </c>
      <c r="AB146" t="str">
        <f ca="1">+IFERROR(IF(Tabla2[[#This Row],[FECHA CESE/BAJA]]="","No Aplica",IF(AND(MONTH(Tabla2[[#This Row],[FECHA CESE/BAJA]])=MONTH(TODAY()-30),YEAR(Tabla2[[#This Row],[FECHA CESE/BAJA]])=YEAR(TODAY())),MONTH(TODAY()-30)&amp;"-"&amp;YEAR(TODAY()),"Borrar")),"No aplica")</f>
        <v>8-2023</v>
      </c>
      <c r="AC146" t="str">
        <f ca="1">+IFERROR(IF(Tabla2[[#This Row],[FECHA INICIO DE LABORES EN OBRA]]="","No Aplica",IF(AND(MONTH(Tabla2[[#This Row],[FECHA INICIO DE LABORES EN OBRA]])=MONTH(TODAY()-30),YEAR(Tabla2[[#This Row],[FECHA INICIO DE LABORES EN OBRA]])=YEAR(TODAY())),MONTH(TODAY()-30)&amp;"-"&amp;YEAR(TODAY()),"No Aplica")),"No Aplica")</f>
        <v>No Aplica</v>
      </c>
    </row>
    <row r="147" spans="1:29" x14ac:dyDescent="0.25">
      <c r="A147" s="2">
        <v>20513530481</v>
      </c>
      <c r="B147" s="3" t="s">
        <v>47</v>
      </c>
      <c r="C147" s="3" t="s">
        <v>47</v>
      </c>
      <c r="D147" s="3" t="s">
        <v>4643</v>
      </c>
      <c r="E147" s="3" t="s">
        <v>4644</v>
      </c>
      <c r="F147" s="36">
        <v>31996</v>
      </c>
      <c r="G147" s="3">
        <v>2</v>
      </c>
      <c r="H147" s="3" t="s">
        <v>2495</v>
      </c>
      <c r="I147" s="3" t="s">
        <v>9812</v>
      </c>
      <c r="J147" s="3" t="s">
        <v>4645</v>
      </c>
      <c r="K147" s="3" t="s">
        <v>2444</v>
      </c>
      <c r="L147" s="8" t="s">
        <v>9813</v>
      </c>
      <c r="M147" s="5">
        <v>45152</v>
      </c>
      <c r="N147" s="13" t="s">
        <v>1489</v>
      </c>
      <c r="O147" s="5">
        <v>44927</v>
      </c>
      <c r="P147" s="8">
        <v>2</v>
      </c>
      <c r="Q147" s="9">
        <v>4</v>
      </c>
      <c r="R147" s="9" t="str">
        <f>IFERROR(VLOOKUP(Tabla2[[#This Row],[CONTRATISTA PRNCIPAL]],Hoja1!$L$5:$M$9,2,FALSE),"CJV")</f>
        <v>CJV</v>
      </c>
      <c r="S147" s="9" t="str">
        <f>IF(Tabla2[[#This Row],[EMPRESA]]=Tabla2[[#This Row],[CONTRATISTA PRNCIPAL]],"Principal","Secundaria")</f>
        <v>Principal</v>
      </c>
      <c r="T147" s="10">
        <f>IFERROR(1/COUNTIF(Tabla2[CONTRATISTA PRNCIPAL],Tabla2[[#This Row],[CONTRATISTA PRNCIPAL]]),0)</f>
        <v>1.5873015873015872E-2</v>
      </c>
      <c r="U147" s="33">
        <f ca="1">IF(((TODAY()-Tabla2[[#This Row],[FECHA NACIMIENTO]])/365)&lt;18,"Corregir", IF(((TODAY()-Tabla2[[#This Row],[FECHA NACIMIENTO]])/365)&gt;80, "Corregir",ROUNDDOWN(((TODAY()-Tabla2[[#This Row],[FECHA NACIMIENTO]])/365),0)))</f>
        <v>36</v>
      </c>
      <c r="V14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47" s="34" t="str">
        <f ca="1">+IF(Tabla2[[#This Row],[Edad]]="Corregir","Corregir","Ok")</f>
        <v>Ok</v>
      </c>
      <c r="X147" s="10" t="str">
        <f>+IFERROR(VLOOKUP(Tabla2[[#This Row],[DISTRITO SEGÚN DNI]],Hoja1!$A$2:$B$55,2,FALSE),"No")</f>
        <v>No</v>
      </c>
      <c r="Y147" s="10" t="str">
        <f>IF(OR(LOWER(Tabla2[[#This Row],[GENERO]])="masculino", LOWER(Tabla2[[#This Row],[GENERO]])="femenino"),"OK","Corregir")</f>
        <v>OK</v>
      </c>
      <c r="Z147" s="10" t="str">
        <f>+IF(Tabla2[[#This Row],[Nro. DNI / CE]]="","Corregir",IF(LEN(Tabla2[[#This Row],[Nro. DNI / CE]])&gt;=8,"OK","Corregir"))</f>
        <v>OK</v>
      </c>
      <c r="AA147" s="10">
        <f>COUNTIF(Tabla2[APELLIDOS Y NOMBRES],Tabla2[[#This Row],[APELLIDOS Y NOMBRES]])</f>
        <v>1</v>
      </c>
      <c r="AB147" t="str">
        <f ca="1">+IFERROR(IF(Tabla2[[#This Row],[FECHA CESE/BAJA]]="","No Aplica",IF(AND(MONTH(Tabla2[[#This Row],[FECHA CESE/BAJA]])=MONTH(TODAY()-30),YEAR(Tabla2[[#This Row],[FECHA CESE/BAJA]])=YEAR(TODAY())),MONTH(TODAY()-30)&amp;"-"&amp;YEAR(TODAY()),"Borrar")),"No aplica")</f>
        <v>8-2023</v>
      </c>
      <c r="AC147" t="str">
        <f ca="1">+IFERROR(IF(Tabla2[[#This Row],[FECHA INICIO DE LABORES EN OBRA]]="","No Aplica",IF(AND(MONTH(Tabla2[[#This Row],[FECHA INICIO DE LABORES EN OBRA]])=MONTH(TODAY()-30),YEAR(Tabla2[[#This Row],[FECHA INICIO DE LABORES EN OBRA]])=YEAR(TODAY())),MONTH(TODAY()-30)&amp;"-"&amp;YEAR(TODAY()),"No Aplica")),"No Aplica")</f>
        <v>No Aplica</v>
      </c>
    </row>
    <row r="148" spans="1:29" x14ac:dyDescent="0.25">
      <c r="A148" s="2">
        <v>20513530481</v>
      </c>
      <c r="B148" s="3" t="s">
        <v>47</v>
      </c>
      <c r="C148" s="3" t="s">
        <v>47</v>
      </c>
      <c r="D148" s="3" t="s">
        <v>4649</v>
      </c>
      <c r="E148" s="3" t="s">
        <v>4650</v>
      </c>
      <c r="F148" s="36">
        <v>31217</v>
      </c>
      <c r="G148" s="3">
        <v>2</v>
      </c>
      <c r="H148" s="3" t="s">
        <v>4616</v>
      </c>
      <c r="I148" s="3" t="s">
        <v>9812</v>
      </c>
      <c r="J148" s="3" t="s">
        <v>4620</v>
      </c>
      <c r="K148" s="3" t="s">
        <v>3174</v>
      </c>
      <c r="L148" s="8" t="s">
        <v>9813</v>
      </c>
      <c r="M148" s="5">
        <v>45152</v>
      </c>
      <c r="N148" s="13" t="s">
        <v>1489</v>
      </c>
      <c r="O148" s="5">
        <v>44732</v>
      </c>
      <c r="P148" s="8">
        <v>2</v>
      </c>
      <c r="Q148" s="9">
        <v>4</v>
      </c>
      <c r="R148" s="9" t="str">
        <f>IFERROR(VLOOKUP(Tabla2[[#This Row],[CONTRATISTA PRNCIPAL]],Hoja1!$L$5:$M$9,2,FALSE),"CJV")</f>
        <v>CJV</v>
      </c>
      <c r="S148" s="9" t="str">
        <f>IF(Tabla2[[#This Row],[EMPRESA]]=Tabla2[[#This Row],[CONTRATISTA PRNCIPAL]],"Principal","Secundaria")</f>
        <v>Principal</v>
      </c>
      <c r="T148" s="10">
        <f>IFERROR(1/COUNTIF(Tabla2[CONTRATISTA PRNCIPAL],Tabla2[[#This Row],[CONTRATISTA PRNCIPAL]]),0)</f>
        <v>1.5873015873015872E-2</v>
      </c>
      <c r="U148" s="33">
        <f ca="1">IF(((TODAY()-Tabla2[[#This Row],[FECHA NACIMIENTO]])/365)&lt;18,"Corregir", IF(((TODAY()-Tabla2[[#This Row],[FECHA NACIMIENTO]])/365)&gt;80, "Corregir",ROUNDDOWN(((TODAY()-Tabla2[[#This Row],[FECHA NACIMIENTO]])/365),0)))</f>
        <v>38</v>
      </c>
      <c r="V14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48" s="34" t="str">
        <f ca="1">+IF(Tabla2[[#This Row],[Edad]]="Corregir","Corregir","Ok")</f>
        <v>Ok</v>
      </c>
      <c r="X148" s="10" t="str">
        <f>+IFERROR(VLOOKUP(Tabla2[[#This Row],[DISTRITO SEGÚN DNI]],Hoja1!$A$2:$B$55,2,FALSE),"No")</f>
        <v>No</v>
      </c>
      <c r="Y148" s="10" t="str">
        <f>IF(OR(LOWER(Tabla2[[#This Row],[GENERO]])="masculino", LOWER(Tabla2[[#This Row],[GENERO]])="femenino"),"OK","Corregir")</f>
        <v>OK</v>
      </c>
      <c r="Z148" s="10" t="str">
        <f>+IF(Tabla2[[#This Row],[Nro. DNI / CE]]="","Corregir",IF(LEN(Tabla2[[#This Row],[Nro. DNI / CE]])&gt;=8,"OK","Corregir"))</f>
        <v>OK</v>
      </c>
      <c r="AA148" s="10">
        <f>COUNTIF(Tabla2[APELLIDOS Y NOMBRES],Tabla2[[#This Row],[APELLIDOS Y NOMBRES]])</f>
        <v>1</v>
      </c>
      <c r="AB148" t="str">
        <f ca="1">+IFERROR(IF(Tabla2[[#This Row],[FECHA CESE/BAJA]]="","No Aplica",IF(AND(MONTH(Tabla2[[#This Row],[FECHA CESE/BAJA]])=MONTH(TODAY()-30),YEAR(Tabla2[[#This Row],[FECHA CESE/BAJA]])=YEAR(TODAY())),MONTH(TODAY()-30)&amp;"-"&amp;YEAR(TODAY()),"Borrar")),"No aplica")</f>
        <v>8-2023</v>
      </c>
      <c r="AC148" t="str">
        <f ca="1">+IFERROR(IF(Tabla2[[#This Row],[FECHA INICIO DE LABORES EN OBRA]]="","No Aplica",IF(AND(MONTH(Tabla2[[#This Row],[FECHA INICIO DE LABORES EN OBRA]])=MONTH(TODAY()-30),YEAR(Tabla2[[#This Row],[FECHA INICIO DE LABORES EN OBRA]])=YEAR(TODAY())),MONTH(TODAY()-30)&amp;"-"&amp;YEAR(TODAY()),"No Aplica")),"No Aplica")</f>
        <v>No Aplica</v>
      </c>
    </row>
    <row r="149" spans="1:29" x14ac:dyDescent="0.25">
      <c r="A149" s="2">
        <v>20513530481</v>
      </c>
      <c r="B149" s="3" t="s">
        <v>47</v>
      </c>
      <c r="C149" s="3" t="s">
        <v>47</v>
      </c>
      <c r="D149" s="3" t="s">
        <v>4651</v>
      </c>
      <c r="E149" s="3" t="s">
        <v>4652</v>
      </c>
      <c r="F149" s="36">
        <v>30375</v>
      </c>
      <c r="G149" s="3">
        <v>2</v>
      </c>
      <c r="H149" s="3" t="s">
        <v>4616</v>
      </c>
      <c r="I149" s="3" t="s">
        <v>9812</v>
      </c>
      <c r="J149" s="3" t="s">
        <v>4653</v>
      </c>
      <c r="K149" s="3" t="s">
        <v>1044</v>
      </c>
      <c r="L149" s="8" t="s">
        <v>9813</v>
      </c>
      <c r="M149" s="5">
        <v>45152</v>
      </c>
      <c r="N149" s="13" t="s">
        <v>1489</v>
      </c>
      <c r="O149" s="5">
        <v>44956</v>
      </c>
      <c r="P149" s="8">
        <v>2</v>
      </c>
      <c r="Q149" s="9">
        <v>4</v>
      </c>
      <c r="R149" s="9" t="str">
        <f>IFERROR(VLOOKUP(Tabla2[[#This Row],[CONTRATISTA PRNCIPAL]],Hoja1!$L$5:$M$9,2,FALSE),"CJV")</f>
        <v>CJV</v>
      </c>
      <c r="S149" s="9" t="str">
        <f>IF(Tabla2[[#This Row],[EMPRESA]]=Tabla2[[#This Row],[CONTRATISTA PRNCIPAL]],"Principal","Secundaria")</f>
        <v>Principal</v>
      </c>
      <c r="T149" s="10">
        <f>IFERROR(1/COUNTIF(Tabla2[CONTRATISTA PRNCIPAL],Tabla2[[#This Row],[CONTRATISTA PRNCIPAL]]),0)</f>
        <v>1.5873015873015872E-2</v>
      </c>
      <c r="U149" s="33">
        <f ca="1">IF(((TODAY()-Tabla2[[#This Row],[FECHA NACIMIENTO]])/365)&lt;18,"Corregir", IF(((TODAY()-Tabla2[[#This Row],[FECHA NACIMIENTO]])/365)&gt;80, "Corregir",ROUNDDOWN(((TODAY()-Tabla2[[#This Row],[FECHA NACIMIENTO]])/365),0)))</f>
        <v>40</v>
      </c>
      <c r="V14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49" s="34" t="str">
        <f ca="1">+IF(Tabla2[[#This Row],[Edad]]="Corregir","Corregir","Ok")</f>
        <v>Ok</v>
      </c>
      <c r="X149" s="10" t="str">
        <f>+IFERROR(VLOOKUP(Tabla2[[#This Row],[DISTRITO SEGÚN DNI]],Hoja1!$A$2:$B$55,2,FALSE),"No")</f>
        <v>No</v>
      </c>
      <c r="Y149" s="10" t="str">
        <f>IF(OR(LOWER(Tabla2[[#This Row],[GENERO]])="masculino", LOWER(Tabla2[[#This Row],[GENERO]])="femenino"),"OK","Corregir")</f>
        <v>OK</v>
      </c>
      <c r="Z149" s="10" t="str">
        <f>+IF(Tabla2[[#This Row],[Nro. DNI / CE]]="","Corregir",IF(LEN(Tabla2[[#This Row],[Nro. DNI / CE]])&gt;=8,"OK","Corregir"))</f>
        <v>OK</v>
      </c>
      <c r="AA149" s="10">
        <f>COUNTIF(Tabla2[APELLIDOS Y NOMBRES],Tabla2[[#This Row],[APELLIDOS Y NOMBRES]])</f>
        <v>1</v>
      </c>
      <c r="AB149" t="str">
        <f ca="1">+IFERROR(IF(Tabla2[[#This Row],[FECHA CESE/BAJA]]="","No Aplica",IF(AND(MONTH(Tabla2[[#This Row],[FECHA CESE/BAJA]])=MONTH(TODAY()-30),YEAR(Tabla2[[#This Row],[FECHA CESE/BAJA]])=YEAR(TODAY())),MONTH(TODAY()-30)&amp;"-"&amp;YEAR(TODAY()),"Borrar")),"No aplica")</f>
        <v>8-2023</v>
      </c>
      <c r="AC149" t="str">
        <f ca="1">+IFERROR(IF(Tabla2[[#This Row],[FECHA INICIO DE LABORES EN OBRA]]="","No Aplica",IF(AND(MONTH(Tabla2[[#This Row],[FECHA INICIO DE LABORES EN OBRA]])=MONTH(TODAY()-30),YEAR(Tabla2[[#This Row],[FECHA INICIO DE LABORES EN OBRA]])=YEAR(TODAY())),MONTH(TODAY()-30)&amp;"-"&amp;YEAR(TODAY()),"No Aplica")),"No Aplica")</f>
        <v>No Aplica</v>
      </c>
    </row>
    <row r="150" spans="1:29" x14ac:dyDescent="0.25">
      <c r="A150" s="2">
        <v>20513530481</v>
      </c>
      <c r="B150" s="3" t="s">
        <v>47</v>
      </c>
      <c r="C150" s="3" t="s">
        <v>47</v>
      </c>
      <c r="D150" s="3" t="s">
        <v>4657</v>
      </c>
      <c r="E150" s="3" t="s">
        <v>4658</v>
      </c>
      <c r="F150" s="36">
        <v>30872</v>
      </c>
      <c r="G150" s="3">
        <v>2</v>
      </c>
      <c r="H150" s="3" t="s">
        <v>2495</v>
      </c>
      <c r="I150" s="3" t="s">
        <v>9812</v>
      </c>
      <c r="J150" s="3" t="s">
        <v>4659</v>
      </c>
      <c r="K150" s="3" t="s">
        <v>2094</v>
      </c>
      <c r="L150" s="8" t="s">
        <v>9813</v>
      </c>
      <c r="M150" s="5">
        <v>45152</v>
      </c>
      <c r="N150" s="13" t="s">
        <v>1627</v>
      </c>
      <c r="O150" s="5">
        <v>44927</v>
      </c>
      <c r="P150" s="8">
        <v>2</v>
      </c>
      <c r="Q150" s="9">
        <v>4</v>
      </c>
      <c r="R150" s="9" t="str">
        <f>IFERROR(VLOOKUP(Tabla2[[#This Row],[CONTRATISTA PRNCIPAL]],Hoja1!$L$5:$M$9,2,FALSE),"CJV")</f>
        <v>CJV</v>
      </c>
      <c r="S150" s="9" t="str">
        <f>IF(Tabla2[[#This Row],[EMPRESA]]=Tabla2[[#This Row],[CONTRATISTA PRNCIPAL]],"Principal","Secundaria")</f>
        <v>Principal</v>
      </c>
      <c r="T150" s="10">
        <f>IFERROR(1/COUNTIF(Tabla2[CONTRATISTA PRNCIPAL],Tabla2[[#This Row],[CONTRATISTA PRNCIPAL]]),0)</f>
        <v>1.5873015873015872E-2</v>
      </c>
      <c r="U150" s="33">
        <f ca="1">IF(((TODAY()-Tabla2[[#This Row],[FECHA NACIMIENTO]])/365)&lt;18,"Corregir", IF(((TODAY()-Tabla2[[#This Row],[FECHA NACIMIENTO]])/365)&gt;80, "Corregir",ROUNDDOWN(((TODAY()-Tabla2[[#This Row],[FECHA NACIMIENTO]])/365),0)))</f>
        <v>39</v>
      </c>
      <c r="V15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50" s="34" t="str">
        <f ca="1">+IF(Tabla2[[#This Row],[Edad]]="Corregir","Corregir","Ok")</f>
        <v>Ok</v>
      </c>
      <c r="X150" s="10" t="str">
        <f>+IFERROR(VLOOKUP(Tabla2[[#This Row],[DISTRITO SEGÚN DNI]],Hoja1!$A$2:$B$55,2,FALSE),"No")</f>
        <v>No</v>
      </c>
      <c r="Y150" s="10" t="str">
        <f>IF(OR(LOWER(Tabla2[[#This Row],[GENERO]])="masculino", LOWER(Tabla2[[#This Row],[GENERO]])="femenino"),"OK","Corregir")</f>
        <v>OK</v>
      </c>
      <c r="Z150" s="10" t="str">
        <f>+IF(Tabla2[[#This Row],[Nro. DNI / CE]]="","Corregir",IF(LEN(Tabla2[[#This Row],[Nro. DNI / CE]])&gt;=8,"OK","Corregir"))</f>
        <v>OK</v>
      </c>
      <c r="AA150" s="10">
        <f>COUNTIF(Tabla2[APELLIDOS Y NOMBRES],Tabla2[[#This Row],[APELLIDOS Y NOMBRES]])</f>
        <v>1</v>
      </c>
      <c r="AB150" t="str">
        <f ca="1">+IFERROR(IF(Tabla2[[#This Row],[FECHA CESE/BAJA]]="","No Aplica",IF(AND(MONTH(Tabla2[[#This Row],[FECHA CESE/BAJA]])=MONTH(TODAY()-30),YEAR(Tabla2[[#This Row],[FECHA CESE/BAJA]])=YEAR(TODAY())),MONTH(TODAY()-30)&amp;"-"&amp;YEAR(TODAY()),"Borrar")),"No aplica")</f>
        <v>8-2023</v>
      </c>
      <c r="AC150" t="str">
        <f ca="1">+IFERROR(IF(Tabla2[[#This Row],[FECHA INICIO DE LABORES EN OBRA]]="","No Aplica",IF(AND(MONTH(Tabla2[[#This Row],[FECHA INICIO DE LABORES EN OBRA]])=MONTH(TODAY()-30),YEAR(Tabla2[[#This Row],[FECHA INICIO DE LABORES EN OBRA]])=YEAR(TODAY())),MONTH(TODAY()-30)&amp;"-"&amp;YEAR(TODAY()),"No Aplica")),"No Aplica")</f>
        <v>No Aplica</v>
      </c>
    </row>
    <row r="151" spans="1:29" x14ac:dyDescent="0.25">
      <c r="A151" s="2">
        <v>20513530481</v>
      </c>
      <c r="B151" s="3" t="s">
        <v>47</v>
      </c>
      <c r="C151" s="3" t="s">
        <v>47</v>
      </c>
      <c r="D151" s="3" t="s">
        <v>4660</v>
      </c>
      <c r="E151" s="3" t="s">
        <v>4661</v>
      </c>
      <c r="F151" s="36">
        <v>27927</v>
      </c>
      <c r="G151" s="3">
        <v>2</v>
      </c>
      <c r="H151" s="3" t="s">
        <v>2495</v>
      </c>
      <c r="I151" s="3" t="s">
        <v>9812</v>
      </c>
      <c r="J151" s="3" t="s">
        <v>4662</v>
      </c>
      <c r="K151" s="3" t="s">
        <v>3733</v>
      </c>
      <c r="L151" s="8" t="s">
        <v>9813</v>
      </c>
      <c r="M151" s="5">
        <v>45152</v>
      </c>
      <c r="N151" s="13" t="s">
        <v>1489</v>
      </c>
      <c r="O151" s="5">
        <v>44715</v>
      </c>
      <c r="P151" s="8">
        <v>2</v>
      </c>
      <c r="Q151" s="9">
        <v>4</v>
      </c>
      <c r="R151" s="9" t="str">
        <f>IFERROR(VLOOKUP(Tabla2[[#This Row],[CONTRATISTA PRNCIPAL]],Hoja1!$L$5:$M$9,2,FALSE),"CJV")</f>
        <v>CJV</v>
      </c>
      <c r="S151" s="9" t="str">
        <f>IF(Tabla2[[#This Row],[EMPRESA]]=Tabla2[[#This Row],[CONTRATISTA PRNCIPAL]],"Principal","Secundaria")</f>
        <v>Principal</v>
      </c>
      <c r="T151" s="10">
        <f>IFERROR(1/COUNTIF(Tabla2[CONTRATISTA PRNCIPAL],Tabla2[[#This Row],[CONTRATISTA PRNCIPAL]]),0)</f>
        <v>1.5873015873015872E-2</v>
      </c>
      <c r="U151" s="33">
        <f ca="1">IF(((TODAY()-Tabla2[[#This Row],[FECHA NACIMIENTO]])/365)&lt;18,"Corregir", IF(((TODAY()-Tabla2[[#This Row],[FECHA NACIMIENTO]])/365)&gt;80, "Corregir",ROUNDDOWN(((TODAY()-Tabla2[[#This Row],[FECHA NACIMIENTO]])/365),0)))</f>
        <v>47</v>
      </c>
      <c r="V15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51" s="34" t="str">
        <f ca="1">+IF(Tabla2[[#This Row],[Edad]]="Corregir","Corregir","Ok")</f>
        <v>Ok</v>
      </c>
      <c r="X151" s="10" t="str">
        <f>+IFERROR(VLOOKUP(Tabla2[[#This Row],[DISTRITO SEGÚN DNI]],Hoja1!$A$2:$B$55,2,FALSE),"No")</f>
        <v>No</v>
      </c>
      <c r="Y151" s="10" t="str">
        <f>IF(OR(LOWER(Tabla2[[#This Row],[GENERO]])="masculino", LOWER(Tabla2[[#This Row],[GENERO]])="femenino"),"OK","Corregir")</f>
        <v>OK</v>
      </c>
      <c r="Z151" s="10" t="str">
        <f>+IF(Tabla2[[#This Row],[Nro. DNI / CE]]="","Corregir",IF(LEN(Tabla2[[#This Row],[Nro. DNI / CE]])&gt;=8,"OK","Corregir"))</f>
        <v>OK</v>
      </c>
      <c r="AA151" s="10">
        <f>COUNTIF(Tabla2[APELLIDOS Y NOMBRES],Tabla2[[#This Row],[APELLIDOS Y NOMBRES]])</f>
        <v>1</v>
      </c>
      <c r="AB151" t="str">
        <f ca="1">+IFERROR(IF(Tabla2[[#This Row],[FECHA CESE/BAJA]]="","No Aplica",IF(AND(MONTH(Tabla2[[#This Row],[FECHA CESE/BAJA]])=MONTH(TODAY()-30),YEAR(Tabla2[[#This Row],[FECHA CESE/BAJA]])=YEAR(TODAY())),MONTH(TODAY()-30)&amp;"-"&amp;YEAR(TODAY()),"Borrar")),"No aplica")</f>
        <v>8-2023</v>
      </c>
      <c r="AC151" t="str">
        <f ca="1">+IFERROR(IF(Tabla2[[#This Row],[FECHA INICIO DE LABORES EN OBRA]]="","No Aplica",IF(AND(MONTH(Tabla2[[#This Row],[FECHA INICIO DE LABORES EN OBRA]])=MONTH(TODAY()-30),YEAR(Tabla2[[#This Row],[FECHA INICIO DE LABORES EN OBRA]])=YEAR(TODAY())),MONTH(TODAY()-30)&amp;"-"&amp;YEAR(TODAY()),"No Aplica")),"No Aplica")</f>
        <v>No Aplica</v>
      </c>
    </row>
    <row r="152" spans="1:29" x14ac:dyDescent="0.25">
      <c r="A152" s="2">
        <v>20513530481</v>
      </c>
      <c r="B152" s="3" t="s">
        <v>47</v>
      </c>
      <c r="C152" s="3" t="s">
        <v>47</v>
      </c>
      <c r="D152" s="3" t="s">
        <v>4672</v>
      </c>
      <c r="E152" s="3" t="s">
        <v>4673</v>
      </c>
      <c r="F152" s="36">
        <v>29486</v>
      </c>
      <c r="G152" s="3">
        <v>2</v>
      </c>
      <c r="H152" s="3" t="s">
        <v>2495</v>
      </c>
      <c r="I152" s="3" t="s">
        <v>9812</v>
      </c>
      <c r="J152" s="3" t="s">
        <v>4674</v>
      </c>
      <c r="K152" s="3" t="s">
        <v>2423</v>
      </c>
      <c r="L152" s="8" t="s">
        <v>9813</v>
      </c>
      <c r="M152" s="5">
        <v>45152</v>
      </c>
      <c r="N152" s="13" t="s">
        <v>1489</v>
      </c>
      <c r="O152" s="5">
        <v>44715</v>
      </c>
      <c r="P152" s="8">
        <v>2</v>
      </c>
      <c r="Q152" s="9">
        <v>4</v>
      </c>
      <c r="R152" s="9" t="str">
        <f>IFERROR(VLOOKUP(Tabla2[[#This Row],[CONTRATISTA PRNCIPAL]],Hoja1!$L$5:$M$9,2,FALSE),"CJV")</f>
        <v>CJV</v>
      </c>
      <c r="S152" s="9" t="str">
        <f>IF(Tabla2[[#This Row],[EMPRESA]]=Tabla2[[#This Row],[CONTRATISTA PRNCIPAL]],"Principal","Secundaria")</f>
        <v>Principal</v>
      </c>
      <c r="T152" s="10">
        <f>IFERROR(1/COUNTIF(Tabla2[CONTRATISTA PRNCIPAL],Tabla2[[#This Row],[CONTRATISTA PRNCIPAL]]),0)</f>
        <v>1.5873015873015872E-2</v>
      </c>
      <c r="U152" s="33">
        <f ca="1">IF(((TODAY()-Tabla2[[#This Row],[FECHA NACIMIENTO]])/365)&lt;18,"Corregir", IF(((TODAY()-Tabla2[[#This Row],[FECHA NACIMIENTO]])/365)&gt;80, "Corregir",ROUNDDOWN(((TODAY()-Tabla2[[#This Row],[FECHA NACIMIENTO]])/365),0)))</f>
        <v>42</v>
      </c>
      <c r="V15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52" s="34" t="str">
        <f ca="1">+IF(Tabla2[[#This Row],[Edad]]="Corregir","Corregir","Ok")</f>
        <v>Ok</v>
      </c>
      <c r="X152" s="10" t="str">
        <f>+IFERROR(VLOOKUP(Tabla2[[#This Row],[DISTRITO SEGÚN DNI]],Hoja1!$A$2:$B$55,2,FALSE),"No")</f>
        <v>No</v>
      </c>
      <c r="Y152" s="10" t="str">
        <f>IF(OR(LOWER(Tabla2[[#This Row],[GENERO]])="masculino", LOWER(Tabla2[[#This Row],[GENERO]])="femenino"),"OK","Corregir")</f>
        <v>OK</v>
      </c>
      <c r="Z152" s="10" t="str">
        <f>+IF(Tabla2[[#This Row],[Nro. DNI / CE]]="","Corregir",IF(LEN(Tabla2[[#This Row],[Nro. DNI / CE]])&gt;=8,"OK","Corregir"))</f>
        <v>OK</v>
      </c>
      <c r="AA152" s="10">
        <f>COUNTIF(Tabla2[APELLIDOS Y NOMBRES],Tabla2[[#This Row],[APELLIDOS Y NOMBRES]])</f>
        <v>1</v>
      </c>
      <c r="AB152" t="str">
        <f ca="1">+IFERROR(IF(Tabla2[[#This Row],[FECHA CESE/BAJA]]="","No Aplica",IF(AND(MONTH(Tabla2[[#This Row],[FECHA CESE/BAJA]])=MONTH(TODAY()-30),YEAR(Tabla2[[#This Row],[FECHA CESE/BAJA]])=YEAR(TODAY())),MONTH(TODAY()-30)&amp;"-"&amp;YEAR(TODAY()),"Borrar")),"No aplica")</f>
        <v>8-2023</v>
      </c>
      <c r="AC152" t="str">
        <f ca="1">+IFERROR(IF(Tabla2[[#This Row],[FECHA INICIO DE LABORES EN OBRA]]="","No Aplica",IF(AND(MONTH(Tabla2[[#This Row],[FECHA INICIO DE LABORES EN OBRA]])=MONTH(TODAY()-30),YEAR(Tabla2[[#This Row],[FECHA INICIO DE LABORES EN OBRA]])=YEAR(TODAY())),MONTH(TODAY()-30)&amp;"-"&amp;YEAR(TODAY()),"No Aplica")),"No Aplica")</f>
        <v>No Aplica</v>
      </c>
    </row>
    <row r="153" spans="1:29" x14ac:dyDescent="0.25">
      <c r="A153" s="2">
        <v>20513530481</v>
      </c>
      <c r="B153" s="3" t="s">
        <v>47</v>
      </c>
      <c r="C153" s="3" t="s">
        <v>47</v>
      </c>
      <c r="D153" s="3" t="s">
        <v>4735</v>
      </c>
      <c r="E153" s="3" t="s">
        <v>4736</v>
      </c>
      <c r="F153" s="36">
        <v>33259</v>
      </c>
      <c r="G153" s="3">
        <v>1</v>
      </c>
      <c r="H153" s="3" t="s">
        <v>4716</v>
      </c>
      <c r="I153" s="3" t="s">
        <v>9812</v>
      </c>
      <c r="J153" s="3" t="s">
        <v>4737</v>
      </c>
      <c r="K153" s="3" t="s">
        <v>1481</v>
      </c>
      <c r="L153" s="8" t="s">
        <v>9813</v>
      </c>
      <c r="M153" s="5">
        <v>45152</v>
      </c>
      <c r="N153" s="13" t="s">
        <v>1489</v>
      </c>
      <c r="O153" s="5">
        <v>44963</v>
      </c>
      <c r="P153" s="8">
        <v>2</v>
      </c>
      <c r="Q153" s="9">
        <v>1</v>
      </c>
      <c r="R153" s="9" t="str">
        <f>IFERROR(VLOOKUP(Tabla2[[#This Row],[CONTRATISTA PRNCIPAL]],Hoja1!$L$5:$M$9,2,FALSE),"CJV")</f>
        <v>CJV</v>
      </c>
      <c r="S153" s="9" t="str">
        <f>IF(Tabla2[[#This Row],[EMPRESA]]=Tabla2[[#This Row],[CONTRATISTA PRNCIPAL]],"Principal","Secundaria")</f>
        <v>Principal</v>
      </c>
      <c r="T153" s="10">
        <f>IFERROR(1/COUNTIF(Tabla2[CONTRATISTA PRNCIPAL],Tabla2[[#This Row],[CONTRATISTA PRNCIPAL]]),0)</f>
        <v>1.5873015873015872E-2</v>
      </c>
      <c r="U153" s="33">
        <f ca="1">IF(((TODAY()-Tabla2[[#This Row],[FECHA NACIMIENTO]])/365)&lt;18,"Corregir", IF(((TODAY()-Tabla2[[#This Row],[FECHA NACIMIENTO]])/365)&gt;80, "Corregir",ROUNDDOWN(((TODAY()-Tabla2[[#This Row],[FECHA NACIMIENTO]])/365),0)))</f>
        <v>32</v>
      </c>
      <c r="V15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53" s="34" t="str">
        <f ca="1">+IF(Tabla2[[#This Row],[Edad]]="Corregir","Corregir","Ok")</f>
        <v>Ok</v>
      </c>
      <c r="X153" s="10" t="str">
        <f>+IFERROR(VLOOKUP(Tabla2[[#This Row],[DISTRITO SEGÚN DNI]],Hoja1!$A$2:$B$55,2,FALSE),"No")</f>
        <v>No</v>
      </c>
      <c r="Y153" s="10" t="str">
        <f>IF(OR(LOWER(Tabla2[[#This Row],[GENERO]])="masculino", LOWER(Tabla2[[#This Row],[GENERO]])="femenino"),"OK","Corregir")</f>
        <v>OK</v>
      </c>
      <c r="Z153" s="10" t="str">
        <f>+IF(Tabla2[[#This Row],[Nro. DNI / CE]]="","Corregir",IF(LEN(Tabla2[[#This Row],[Nro. DNI / CE]])&gt;=8,"OK","Corregir"))</f>
        <v>OK</v>
      </c>
      <c r="AA153" s="10">
        <f>COUNTIF(Tabla2[APELLIDOS Y NOMBRES],Tabla2[[#This Row],[APELLIDOS Y NOMBRES]])</f>
        <v>1</v>
      </c>
      <c r="AB153" t="str">
        <f ca="1">+IFERROR(IF(Tabla2[[#This Row],[FECHA CESE/BAJA]]="","No Aplica",IF(AND(MONTH(Tabla2[[#This Row],[FECHA CESE/BAJA]])=MONTH(TODAY()-30),YEAR(Tabla2[[#This Row],[FECHA CESE/BAJA]])=YEAR(TODAY())),MONTH(TODAY()-30)&amp;"-"&amp;YEAR(TODAY()),"Borrar")),"No aplica")</f>
        <v>8-2023</v>
      </c>
      <c r="AC153" t="str">
        <f ca="1">+IFERROR(IF(Tabla2[[#This Row],[FECHA INICIO DE LABORES EN OBRA]]="","No Aplica",IF(AND(MONTH(Tabla2[[#This Row],[FECHA INICIO DE LABORES EN OBRA]])=MONTH(TODAY()-30),YEAR(Tabla2[[#This Row],[FECHA INICIO DE LABORES EN OBRA]])=YEAR(TODAY())),MONTH(TODAY()-30)&amp;"-"&amp;YEAR(TODAY()),"No Aplica")),"No Aplica")</f>
        <v>No Aplica</v>
      </c>
    </row>
    <row r="154" spans="1:29" x14ac:dyDescent="0.25">
      <c r="A154" s="2" t="s">
        <v>4915</v>
      </c>
      <c r="B154" s="3" t="s">
        <v>9929</v>
      </c>
      <c r="C154" s="3" t="s">
        <v>9929</v>
      </c>
      <c r="D154" s="3" t="s">
        <v>4939</v>
      </c>
      <c r="E154" s="3" t="s">
        <v>9946</v>
      </c>
      <c r="F154" s="36">
        <v>34420</v>
      </c>
      <c r="G154" s="3">
        <v>1</v>
      </c>
      <c r="H154" s="3" t="s">
        <v>3072</v>
      </c>
      <c r="I154" s="3" t="s">
        <v>4112</v>
      </c>
      <c r="J154" s="3" t="s">
        <v>4940</v>
      </c>
      <c r="K154" s="3" t="s">
        <v>2450</v>
      </c>
      <c r="L154" s="8" t="s">
        <v>9813</v>
      </c>
      <c r="M154" s="5">
        <v>45152</v>
      </c>
      <c r="N154" s="13" t="s">
        <v>1489</v>
      </c>
      <c r="O154" s="5">
        <v>44879</v>
      </c>
      <c r="P154" s="8">
        <v>1</v>
      </c>
      <c r="Q154" s="9">
        <v>1</v>
      </c>
      <c r="R154" s="9" t="str">
        <f>IFERROR(VLOOKUP(Tabla2[[#This Row],[CONTRATISTA PRNCIPAL]],Hoja1!$L$5:$M$9,2,FALSE),"CJV")</f>
        <v>CJV</v>
      </c>
      <c r="S154" s="9" t="str">
        <f>IF(Tabla2[[#This Row],[EMPRESA]]=Tabla2[[#This Row],[CONTRATISTA PRNCIPAL]],"Principal","Secundaria")</f>
        <v>Principal</v>
      </c>
      <c r="T154" s="10">
        <f>IFERROR(1/COUNTIF(Tabla2[CONTRATISTA PRNCIPAL],Tabla2[[#This Row],[CONTRATISTA PRNCIPAL]]),0)</f>
        <v>1.8867924528301886E-2</v>
      </c>
      <c r="U154" s="33">
        <f ca="1">IF(((TODAY()-Tabla2[[#This Row],[FECHA NACIMIENTO]])/365)&lt;18,"Corregir", IF(((TODAY()-Tabla2[[#This Row],[FECHA NACIMIENTO]])/365)&gt;80, "Corregir",ROUNDDOWN(((TODAY()-Tabla2[[#This Row],[FECHA NACIMIENTO]])/365),0)))</f>
        <v>29</v>
      </c>
      <c r="V15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54" s="34" t="str">
        <f ca="1">+IF(Tabla2[[#This Row],[Edad]]="Corregir","Corregir","Ok")</f>
        <v>Ok</v>
      </c>
      <c r="X154" s="10" t="str">
        <f>+IFERROR(VLOOKUP(Tabla2[[#This Row],[DISTRITO SEGÚN DNI]],Hoja1!$A$2:$B$55,2,FALSE),"No")</f>
        <v>No</v>
      </c>
      <c r="Y154" s="10" t="str">
        <f>IF(OR(LOWER(Tabla2[[#This Row],[GENERO]])="masculino", LOWER(Tabla2[[#This Row],[GENERO]])="femenino"),"OK","Corregir")</f>
        <v>OK</v>
      </c>
      <c r="Z154" s="10" t="str">
        <f>+IF(Tabla2[[#This Row],[Nro. DNI / CE]]="","Corregir",IF(LEN(Tabla2[[#This Row],[Nro. DNI / CE]])&gt;=8,"OK","Corregir"))</f>
        <v>OK</v>
      </c>
      <c r="AA154" s="10">
        <f>COUNTIF(Tabla2[APELLIDOS Y NOMBRES],Tabla2[[#This Row],[APELLIDOS Y NOMBRES]])</f>
        <v>1</v>
      </c>
      <c r="AB154" t="str">
        <f ca="1">+IFERROR(IF(Tabla2[[#This Row],[FECHA CESE/BAJA]]="","No Aplica",IF(AND(MONTH(Tabla2[[#This Row],[FECHA CESE/BAJA]])=MONTH(TODAY()-30),YEAR(Tabla2[[#This Row],[FECHA CESE/BAJA]])=YEAR(TODAY())),MONTH(TODAY()-30)&amp;"-"&amp;YEAR(TODAY()),"Borrar")),"No aplica")</f>
        <v>8-2023</v>
      </c>
      <c r="AC154" t="str">
        <f ca="1">+IFERROR(IF(Tabla2[[#This Row],[FECHA INICIO DE LABORES EN OBRA]]="","No Aplica",IF(AND(MONTH(Tabla2[[#This Row],[FECHA INICIO DE LABORES EN OBRA]])=MONTH(TODAY()-30),YEAR(Tabla2[[#This Row],[FECHA INICIO DE LABORES EN OBRA]])=YEAR(TODAY())),MONTH(TODAY()-30)&amp;"-"&amp;YEAR(TODAY()),"No Aplica")),"No Aplica")</f>
        <v>No Aplica</v>
      </c>
    </row>
    <row r="155" spans="1:29" x14ac:dyDescent="0.25">
      <c r="A155" s="2">
        <v>20544798830</v>
      </c>
      <c r="B155" s="3" t="s">
        <v>8643</v>
      </c>
      <c r="C155" s="3" t="s">
        <v>8643</v>
      </c>
      <c r="D155" s="3" t="s">
        <v>3140</v>
      </c>
      <c r="E155" s="3" t="s">
        <v>3141</v>
      </c>
      <c r="F155" s="36">
        <v>28234</v>
      </c>
      <c r="G155" s="3">
        <v>1</v>
      </c>
      <c r="H155" s="3" t="s">
        <v>3142</v>
      </c>
      <c r="I155" s="3" t="s">
        <v>8644</v>
      </c>
      <c r="J155" s="3" t="s">
        <v>3143</v>
      </c>
      <c r="K155" s="3" t="s">
        <v>1204</v>
      </c>
      <c r="L155" s="8" t="s">
        <v>9813</v>
      </c>
      <c r="M155" s="5">
        <v>45153</v>
      </c>
      <c r="N155" s="13" t="s">
        <v>1043</v>
      </c>
      <c r="O155" s="5">
        <v>45012</v>
      </c>
      <c r="P155" s="8">
        <v>2</v>
      </c>
      <c r="Q155" s="9">
        <v>1</v>
      </c>
      <c r="R155" s="9" t="str">
        <f>IFERROR(VLOOKUP(Tabla2[[#This Row],[CONTRATISTA PRNCIPAL]],Hoja1!$L$5:$M$9,2,FALSE),"CJV")</f>
        <v>CJV</v>
      </c>
      <c r="S155" s="9" t="str">
        <f>IF(Tabla2[[#This Row],[EMPRESA]]=Tabla2[[#This Row],[CONTRATISTA PRNCIPAL]],"Principal","Secundaria")</f>
        <v>Principal</v>
      </c>
      <c r="T155" s="10">
        <f>IFERROR(1/COUNTIF(Tabla2[CONTRATISTA PRNCIPAL],Tabla2[[#This Row],[CONTRATISTA PRNCIPAL]]),0)</f>
        <v>5.8823529411764705E-2</v>
      </c>
      <c r="U155" s="33">
        <f ca="1">IF(((TODAY()-Tabla2[[#This Row],[FECHA NACIMIENTO]])/365)&lt;18,"Corregir", IF(((TODAY()-Tabla2[[#This Row],[FECHA NACIMIENTO]])/365)&gt;80, "Corregir",ROUNDDOWN(((TODAY()-Tabla2[[#This Row],[FECHA NACIMIENTO]])/365),0)))</f>
        <v>46</v>
      </c>
      <c r="V15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55" s="34" t="str">
        <f ca="1">+IF(Tabla2[[#This Row],[Edad]]="Corregir","Corregir","Ok")</f>
        <v>Ok</v>
      </c>
      <c r="X155" s="10" t="str">
        <f>+IFERROR(VLOOKUP(Tabla2[[#This Row],[DISTRITO SEGÚN DNI]],Hoja1!$A$2:$B$55,2,FALSE),"No")</f>
        <v>No</v>
      </c>
      <c r="Y155" s="10" t="str">
        <f>IF(OR(LOWER(Tabla2[[#This Row],[GENERO]])="masculino", LOWER(Tabla2[[#This Row],[GENERO]])="femenino"),"OK","Corregir")</f>
        <v>OK</v>
      </c>
      <c r="Z155" s="10" t="str">
        <f>+IF(Tabla2[[#This Row],[Nro. DNI / CE]]="","Corregir",IF(LEN(Tabla2[[#This Row],[Nro. DNI / CE]])&gt;=8,"OK","Corregir"))</f>
        <v>OK</v>
      </c>
      <c r="AA155" s="10">
        <f>COUNTIF(Tabla2[APELLIDOS Y NOMBRES],Tabla2[[#This Row],[APELLIDOS Y NOMBRES]])</f>
        <v>1</v>
      </c>
      <c r="AB155" t="str">
        <f ca="1">+IFERROR(IF(Tabla2[[#This Row],[FECHA CESE/BAJA]]="","No Aplica",IF(AND(MONTH(Tabla2[[#This Row],[FECHA CESE/BAJA]])=MONTH(TODAY()-30),YEAR(Tabla2[[#This Row],[FECHA CESE/BAJA]])=YEAR(TODAY())),MONTH(TODAY()-30)&amp;"-"&amp;YEAR(TODAY()),"Borrar")),"No aplica")</f>
        <v>8-2023</v>
      </c>
      <c r="AC155" t="str">
        <f ca="1">+IFERROR(IF(Tabla2[[#This Row],[FECHA INICIO DE LABORES EN OBRA]]="","No Aplica",IF(AND(MONTH(Tabla2[[#This Row],[FECHA INICIO DE LABORES EN OBRA]])=MONTH(TODAY()-30),YEAR(Tabla2[[#This Row],[FECHA INICIO DE LABORES EN OBRA]])=YEAR(TODAY())),MONTH(TODAY()-30)&amp;"-"&amp;YEAR(TODAY()),"No Aplica")),"No Aplica")</f>
        <v>No Aplica</v>
      </c>
    </row>
    <row r="156" spans="1:29" x14ac:dyDescent="0.25">
      <c r="A156" s="2" t="s">
        <v>11722</v>
      </c>
      <c r="B156" s="3" t="s">
        <v>11723</v>
      </c>
      <c r="C156" s="3" t="s">
        <v>11580</v>
      </c>
      <c r="D156" s="3" t="s">
        <v>11724</v>
      </c>
      <c r="E156" s="3" t="s">
        <v>11725</v>
      </c>
      <c r="F156" s="36">
        <v>31194</v>
      </c>
      <c r="G156" s="3">
        <v>1</v>
      </c>
      <c r="H156" s="3" t="s">
        <v>11726</v>
      </c>
      <c r="I156" s="3" t="s">
        <v>11727</v>
      </c>
      <c r="J156" s="3" t="s">
        <v>11728</v>
      </c>
      <c r="K156" s="3" t="s">
        <v>11729</v>
      </c>
      <c r="L156" s="8" t="s">
        <v>9813</v>
      </c>
      <c r="M156" s="5">
        <v>45153</v>
      </c>
      <c r="N156" s="13" t="s">
        <v>1043</v>
      </c>
      <c r="O156" s="5">
        <v>45070</v>
      </c>
      <c r="P156" s="8">
        <v>1</v>
      </c>
      <c r="Q156" s="9">
        <v>1</v>
      </c>
      <c r="R156" s="9" t="str">
        <f>IFERROR(VLOOKUP(Tabla2[[#This Row],[CONTRATISTA PRNCIPAL]],Hoja1!$L$5:$M$9,2,FALSE),"CJV")</f>
        <v>CJV</v>
      </c>
      <c r="S156" s="9" t="str">
        <f>IF(Tabla2[[#This Row],[EMPRESA]]=Tabla2[[#This Row],[CONTRATISTA PRNCIPAL]],"Principal","Secundaria")</f>
        <v>Secundaria</v>
      </c>
      <c r="T156" s="10">
        <f>IFERROR(1/COUNTIF(Tabla2[CONTRATISTA PRNCIPAL],Tabla2[[#This Row],[CONTRATISTA PRNCIPAL]]),0)</f>
        <v>5.9523809523809521E-3</v>
      </c>
      <c r="U156" s="33">
        <f ca="1">IF(((TODAY()-Tabla2[[#This Row],[FECHA NACIMIENTO]])/365)&lt;18,"Corregir", IF(((TODAY()-Tabla2[[#This Row],[FECHA NACIMIENTO]])/365)&gt;80, "Corregir",ROUNDDOWN(((TODAY()-Tabla2[[#This Row],[FECHA NACIMIENTO]])/365),0)))</f>
        <v>38</v>
      </c>
      <c r="V15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56" s="34" t="str">
        <f ca="1">+IF(Tabla2[[#This Row],[Edad]]="Corregir","Corregir","Ok")</f>
        <v>Ok</v>
      </c>
      <c r="X156" s="10" t="str">
        <f>+IFERROR(VLOOKUP(Tabla2[[#This Row],[DISTRITO SEGÚN DNI]],Hoja1!$A$2:$B$55,2,FALSE),"No")</f>
        <v>No</v>
      </c>
      <c r="Y156" s="10" t="str">
        <f>IF(OR(LOWER(Tabla2[[#This Row],[GENERO]])="masculino", LOWER(Tabla2[[#This Row],[GENERO]])="femenino"),"OK","Corregir")</f>
        <v>OK</v>
      </c>
      <c r="Z156" s="10" t="str">
        <f>+IF(Tabla2[[#This Row],[Nro. DNI / CE]]="","Corregir",IF(LEN(Tabla2[[#This Row],[Nro. DNI / CE]])&gt;=8,"OK","Corregir"))</f>
        <v>OK</v>
      </c>
      <c r="AA156" s="10">
        <f>COUNTIF(Tabla2[APELLIDOS Y NOMBRES],Tabla2[[#This Row],[APELLIDOS Y NOMBRES]])</f>
        <v>1</v>
      </c>
      <c r="AB156" t="str">
        <f ca="1">+IFERROR(IF(Tabla2[[#This Row],[FECHA CESE/BAJA]]="","No Aplica",IF(AND(MONTH(Tabla2[[#This Row],[FECHA CESE/BAJA]])=MONTH(TODAY()-30),YEAR(Tabla2[[#This Row],[FECHA CESE/BAJA]])=YEAR(TODAY())),MONTH(TODAY()-30)&amp;"-"&amp;YEAR(TODAY()),"Borrar")),"No aplica")</f>
        <v>8-2023</v>
      </c>
      <c r="AC156" t="str">
        <f ca="1">+IFERROR(IF(Tabla2[[#This Row],[FECHA INICIO DE LABORES EN OBRA]]="","No Aplica",IF(AND(MONTH(Tabla2[[#This Row],[FECHA INICIO DE LABORES EN OBRA]])=MONTH(TODAY()-30),YEAR(Tabla2[[#This Row],[FECHA INICIO DE LABORES EN OBRA]])=YEAR(TODAY())),MONTH(TODAY()-30)&amp;"-"&amp;YEAR(TODAY()),"No Aplica")),"No Aplica")</f>
        <v>No Aplica</v>
      </c>
    </row>
    <row r="157" spans="1:29" x14ac:dyDescent="0.25">
      <c r="A157" s="2" t="s">
        <v>2506</v>
      </c>
      <c r="B157" s="3" t="s">
        <v>41</v>
      </c>
      <c r="C157" s="3" t="s">
        <v>41</v>
      </c>
      <c r="D157" s="3" t="s">
        <v>2806</v>
      </c>
      <c r="E157" s="3" t="s">
        <v>2807</v>
      </c>
      <c r="F157" s="36">
        <v>29981</v>
      </c>
      <c r="G157" s="3">
        <v>2</v>
      </c>
      <c r="H157" s="3" t="s">
        <v>2808</v>
      </c>
      <c r="I157" s="3" t="s">
        <v>2491</v>
      </c>
      <c r="J157" s="3" t="s">
        <v>2809</v>
      </c>
      <c r="K157" s="3" t="s">
        <v>1063</v>
      </c>
      <c r="L157" s="8" t="s">
        <v>9813</v>
      </c>
      <c r="M157" s="5">
        <v>45153</v>
      </c>
      <c r="N157" s="13" t="s">
        <v>1043</v>
      </c>
      <c r="O157" s="5">
        <v>44945</v>
      </c>
      <c r="P157" s="8">
        <v>2</v>
      </c>
      <c r="Q157" s="9">
        <v>4</v>
      </c>
      <c r="R157" s="9" t="str">
        <f>IFERROR(VLOOKUP(Tabla2[[#This Row],[CONTRATISTA PRNCIPAL]],Hoja1!$L$5:$M$9,2,FALSE),"CJV")</f>
        <v>CJV</v>
      </c>
      <c r="S157" s="9" t="str">
        <f>IF(Tabla2[[#This Row],[EMPRESA]]=Tabla2[[#This Row],[CONTRATISTA PRNCIPAL]],"Principal","Secundaria")</f>
        <v>Principal</v>
      </c>
      <c r="T157" s="10">
        <f>IFERROR(1/COUNTIF(Tabla2[CONTRATISTA PRNCIPAL],Tabla2[[#This Row],[CONTRATISTA PRNCIPAL]]),0)</f>
        <v>6.41025641025641E-3</v>
      </c>
      <c r="U157" s="33">
        <f ca="1">IF(((TODAY()-Tabla2[[#This Row],[FECHA NACIMIENTO]])/365)&lt;18,"Corregir", IF(((TODAY()-Tabla2[[#This Row],[FECHA NACIMIENTO]])/365)&gt;80, "Corregir",ROUNDDOWN(((TODAY()-Tabla2[[#This Row],[FECHA NACIMIENTO]])/365),0)))</f>
        <v>41</v>
      </c>
      <c r="V15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57" s="34" t="str">
        <f ca="1">+IF(Tabla2[[#This Row],[Edad]]="Corregir","Corregir","Ok")</f>
        <v>Ok</v>
      </c>
      <c r="X157" s="10" t="str">
        <f>+IFERROR(VLOOKUP(Tabla2[[#This Row],[DISTRITO SEGÚN DNI]],Hoja1!$A$2:$B$55,2,FALSE),"No")</f>
        <v>No</v>
      </c>
      <c r="Y157" s="10" t="str">
        <f>IF(OR(LOWER(Tabla2[[#This Row],[GENERO]])="masculino", LOWER(Tabla2[[#This Row],[GENERO]])="femenino"),"OK","Corregir")</f>
        <v>OK</v>
      </c>
      <c r="Z157" s="10" t="str">
        <f>+IF(Tabla2[[#This Row],[Nro. DNI / CE]]="","Corregir",IF(LEN(Tabla2[[#This Row],[Nro. DNI / CE]])&gt;=8,"OK","Corregir"))</f>
        <v>OK</v>
      </c>
      <c r="AA157" s="10">
        <f>COUNTIF(Tabla2[APELLIDOS Y NOMBRES],Tabla2[[#This Row],[APELLIDOS Y NOMBRES]])</f>
        <v>1</v>
      </c>
      <c r="AB157" t="str">
        <f ca="1">+IFERROR(IF(Tabla2[[#This Row],[FECHA CESE/BAJA]]="","No Aplica",IF(AND(MONTH(Tabla2[[#This Row],[FECHA CESE/BAJA]])=MONTH(TODAY()-30),YEAR(Tabla2[[#This Row],[FECHA CESE/BAJA]])=YEAR(TODAY())),MONTH(TODAY()-30)&amp;"-"&amp;YEAR(TODAY()),"Borrar")),"No aplica")</f>
        <v>8-2023</v>
      </c>
      <c r="AC157" t="str">
        <f ca="1">+IFERROR(IF(Tabla2[[#This Row],[FECHA INICIO DE LABORES EN OBRA]]="","No Aplica",IF(AND(MONTH(Tabla2[[#This Row],[FECHA INICIO DE LABORES EN OBRA]])=MONTH(TODAY()-30),YEAR(Tabla2[[#This Row],[FECHA INICIO DE LABORES EN OBRA]])=YEAR(TODAY())),MONTH(TODAY()-30)&amp;"-"&amp;YEAR(TODAY()),"No Aplica")),"No Aplica")</f>
        <v>No Aplica</v>
      </c>
    </row>
    <row r="158" spans="1:29" x14ac:dyDescent="0.25">
      <c r="A158" s="2" t="s">
        <v>2506</v>
      </c>
      <c r="B158" s="3" t="s">
        <v>41</v>
      </c>
      <c r="C158" s="3" t="s">
        <v>41</v>
      </c>
      <c r="D158" s="3" t="s">
        <v>10816</v>
      </c>
      <c r="E158" s="3" t="s">
        <v>10817</v>
      </c>
      <c r="F158" s="36">
        <v>31238</v>
      </c>
      <c r="G158" s="3">
        <v>2</v>
      </c>
      <c r="H158" s="3" t="s">
        <v>2636</v>
      </c>
      <c r="I158" s="3" t="s">
        <v>2574</v>
      </c>
      <c r="J158" s="3" t="s">
        <v>10818</v>
      </c>
      <c r="K158" s="3" t="s">
        <v>1054</v>
      </c>
      <c r="L158" s="8" t="s">
        <v>9813</v>
      </c>
      <c r="M158" s="5">
        <v>45153</v>
      </c>
      <c r="N158" s="13" t="s">
        <v>1043</v>
      </c>
      <c r="O158" s="5">
        <v>44215</v>
      </c>
      <c r="P158" s="8">
        <v>2</v>
      </c>
      <c r="Q158" s="9">
        <v>4</v>
      </c>
      <c r="R158" s="9" t="str">
        <f>IFERROR(VLOOKUP(Tabla2[[#This Row],[CONTRATISTA PRNCIPAL]],Hoja1!$L$5:$M$9,2,FALSE),"CJV")</f>
        <v>CJV</v>
      </c>
      <c r="S158" s="9" t="str">
        <f>IF(Tabla2[[#This Row],[EMPRESA]]=Tabla2[[#This Row],[CONTRATISTA PRNCIPAL]],"Principal","Secundaria")</f>
        <v>Principal</v>
      </c>
      <c r="T158" s="10">
        <f>IFERROR(1/COUNTIF(Tabla2[CONTRATISTA PRNCIPAL],Tabla2[[#This Row],[CONTRATISTA PRNCIPAL]]),0)</f>
        <v>6.41025641025641E-3</v>
      </c>
      <c r="U158" s="33">
        <f ca="1">IF(((TODAY()-Tabla2[[#This Row],[FECHA NACIMIENTO]])/365)&lt;18,"Corregir", IF(((TODAY()-Tabla2[[#This Row],[FECHA NACIMIENTO]])/365)&gt;80, "Corregir",ROUNDDOWN(((TODAY()-Tabla2[[#This Row],[FECHA NACIMIENTO]])/365),0)))</f>
        <v>38</v>
      </c>
      <c r="V15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58" s="34" t="str">
        <f ca="1">+IF(Tabla2[[#This Row],[Edad]]="Corregir","Corregir","Ok")</f>
        <v>Ok</v>
      </c>
      <c r="X158" s="10" t="str">
        <f>+IFERROR(VLOOKUP(Tabla2[[#This Row],[DISTRITO SEGÚN DNI]],Hoja1!$A$2:$B$55,2,FALSE),"No")</f>
        <v>No</v>
      </c>
      <c r="Y158" s="10" t="str">
        <f>IF(OR(LOWER(Tabla2[[#This Row],[GENERO]])="masculino", LOWER(Tabla2[[#This Row],[GENERO]])="femenino"),"OK","Corregir")</f>
        <v>OK</v>
      </c>
      <c r="Z158" s="10" t="str">
        <f>+IF(Tabla2[[#This Row],[Nro. DNI / CE]]="","Corregir",IF(LEN(Tabla2[[#This Row],[Nro. DNI / CE]])&gt;=8,"OK","Corregir"))</f>
        <v>OK</v>
      </c>
      <c r="AA158" s="10">
        <f>COUNTIF(Tabla2[APELLIDOS Y NOMBRES],Tabla2[[#This Row],[APELLIDOS Y NOMBRES]])</f>
        <v>1</v>
      </c>
      <c r="AB158" t="str">
        <f ca="1">+IFERROR(IF(Tabla2[[#This Row],[FECHA CESE/BAJA]]="","No Aplica",IF(AND(MONTH(Tabla2[[#This Row],[FECHA CESE/BAJA]])=MONTH(TODAY()-30),YEAR(Tabla2[[#This Row],[FECHA CESE/BAJA]])=YEAR(TODAY())),MONTH(TODAY()-30)&amp;"-"&amp;YEAR(TODAY()),"Borrar")),"No aplica")</f>
        <v>8-2023</v>
      </c>
      <c r="AC158" t="str">
        <f ca="1">+IFERROR(IF(Tabla2[[#This Row],[FECHA INICIO DE LABORES EN OBRA]]="","No Aplica",IF(AND(MONTH(Tabla2[[#This Row],[FECHA INICIO DE LABORES EN OBRA]])=MONTH(TODAY()-30),YEAR(Tabla2[[#This Row],[FECHA INICIO DE LABORES EN OBRA]])=YEAR(TODAY())),MONTH(TODAY()-30)&amp;"-"&amp;YEAR(TODAY()),"No Aplica")),"No Aplica")</f>
        <v>No Aplica</v>
      </c>
    </row>
    <row r="159" spans="1:29" x14ac:dyDescent="0.25">
      <c r="A159" s="2" t="s">
        <v>2506</v>
      </c>
      <c r="B159" s="3" t="s">
        <v>41</v>
      </c>
      <c r="C159" s="3" t="s">
        <v>41</v>
      </c>
      <c r="D159" s="3" t="s">
        <v>10827</v>
      </c>
      <c r="E159" s="3" t="s">
        <v>10828</v>
      </c>
      <c r="F159" s="36">
        <v>34150</v>
      </c>
      <c r="G159" s="3">
        <v>2</v>
      </c>
      <c r="H159" s="3" t="s">
        <v>2761</v>
      </c>
      <c r="I159" s="3" t="s">
        <v>2491</v>
      </c>
      <c r="J159" s="3" t="s">
        <v>10829</v>
      </c>
      <c r="K159" s="3" t="s">
        <v>10830</v>
      </c>
      <c r="L159" s="8" t="s">
        <v>9813</v>
      </c>
      <c r="M159" s="5">
        <v>45153</v>
      </c>
      <c r="N159" s="13" t="s">
        <v>1043</v>
      </c>
      <c r="O159" s="5">
        <v>45147</v>
      </c>
      <c r="P159" s="8">
        <v>2</v>
      </c>
      <c r="Q159" s="9">
        <v>4</v>
      </c>
      <c r="R159" s="9" t="str">
        <f>IFERROR(VLOOKUP(Tabla2[[#This Row],[CONTRATISTA PRNCIPAL]],Hoja1!$L$5:$M$9,2,FALSE),"CJV")</f>
        <v>CJV</v>
      </c>
      <c r="S159" s="9" t="str">
        <f>IF(Tabla2[[#This Row],[EMPRESA]]=Tabla2[[#This Row],[CONTRATISTA PRNCIPAL]],"Principal","Secundaria")</f>
        <v>Principal</v>
      </c>
      <c r="T159" s="10">
        <f>IFERROR(1/COUNTIF(Tabla2[CONTRATISTA PRNCIPAL],Tabla2[[#This Row],[CONTRATISTA PRNCIPAL]]),0)</f>
        <v>6.41025641025641E-3</v>
      </c>
      <c r="U159" s="33">
        <f ca="1">IF(((TODAY()-Tabla2[[#This Row],[FECHA NACIMIENTO]])/365)&lt;18,"Corregir", IF(((TODAY()-Tabla2[[#This Row],[FECHA NACIMIENTO]])/365)&gt;80, "Corregir",ROUNDDOWN(((TODAY()-Tabla2[[#This Row],[FECHA NACIMIENTO]])/365),0)))</f>
        <v>30</v>
      </c>
      <c r="V15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59" s="34" t="str">
        <f ca="1">+IF(Tabla2[[#This Row],[Edad]]="Corregir","Corregir","Ok")</f>
        <v>Ok</v>
      </c>
      <c r="X159" s="10" t="str">
        <f>+IFERROR(VLOOKUP(Tabla2[[#This Row],[DISTRITO SEGÚN DNI]],Hoja1!$A$2:$B$55,2,FALSE),"No")</f>
        <v>No</v>
      </c>
      <c r="Y159" s="10" t="str">
        <f>IF(OR(LOWER(Tabla2[[#This Row],[GENERO]])="masculino", LOWER(Tabla2[[#This Row],[GENERO]])="femenino"),"OK","Corregir")</f>
        <v>OK</v>
      </c>
      <c r="Z159" s="10" t="str">
        <f>+IF(Tabla2[[#This Row],[Nro. DNI / CE]]="","Corregir",IF(LEN(Tabla2[[#This Row],[Nro. DNI / CE]])&gt;=8,"OK","Corregir"))</f>
        <v>OK</v>
      </c>
      <c r="AA159" s="10">
        <f>COUNTIF(Tabla2[APELLIDOS Y NOMBRES],Tabla2[[#This Row],[APELLIDOS Y NOMBRES]])</f>
        <v>1</v>
      </c>
      <c r="AB159" t="str">
        <f ca="1">+IFERROR(IF(Tabla2[[#This Row],[FECHA CESE/BAJA]]="","No Aplica",IF(AND(MONTH(Tabla2[[#This Row],[FECHA CESE/BAJA]])=MONTH(TODAY()-30),YEAR(Tabla2[[#This Row],[FECHA CESE/BAJA]])=YEAR(TODAY())),MONTH(TODAY()-30)&amp;"-"&amp;YEAR(TODAY()),"Borrar")),"No aplica")</f>
        <v>8-2023</v>
      </c>
      <c r="AC159" t="str">
        <f ca="1">+IFERROR(IF(Tabla2[[#This Row],[FECHA INICIO DE LABORES EN OBRA]]="","No Aplica",IF(AND(MONTH(Tabla2[[#This Row],[FECHA INICIO DE LABORES EN OBRA]])=MONTH(TODAY()-30),YEAR(Tabla2[[#This Row],[FECHA INICIO DE LABORES EN OBRA]])=YEAR(TODAY())),MONTH(TODAY()-30)&amp;"-"&amp;YEAR(TODAY()),"No Aplica")),"No Aplica")</f>
        <v>8-2023</v>
      </c>
    </row>
    <row r="160" spans="1:29" x14ac:dyDescent="0.25">
      <c r="A160" s="2" t="s">
        <v>2506</v>
      </c>
      <c r="B160" s="3" t="s">
        <v>41</v>
      </c>
      <c r="C160" s="3" t="s">
        <v>41</v>
      </c>
      <c r="D160" s="3" t="s">
        <v>2580</v>
      </c>
      <c r="E160" s="3" t="s">
        <v>2581</v>
      </c>
      <c r="F160" s="36">
        <v>27477</v>
      </c>
      <c r="G160" s="3">
        <v>1</v>
      </c>
      <c r="H160" s="3" t="s">
        <v>2582</v>
      </c>
      <c r="I160" s="3" t="s">
        <v>2578</v>
      </c>
      <c r="J160" s="3" t="s">
        <v>2583</v>
      </c>
      <c r="K160" s="3" t="s">
        <v>1054</v>
      </c>
      <c r="L160" s="8" t="s">
        <v>9813</v>
      </c>
      <c r="M160" s="5">
        <v>45153</v>
      </c>
      <c r="N160" s="13" t="s">
        <v>1043</v>
      </c>
      <c r="O160" s="5">
        <v>43843</v>
      </c>
      <c r="P160" s="8">
        <v>2</v>
      </c>
      <c r="Q160" s="9">
        <v>2</v>
      </c>
      <c r="R160" s="9" t="str">
        <f>IFERROR(VLOOKUP(Tabla2[[#This Row],[CONTRATISTA PRNCIPAL]],Hoja1!$L$5:$M$9,2,FALSE),"CJV")</f>
        <v>CJV</v>
      </c>
      <c r="S160" s="9" t="str">
        <f>IF(Tabla2[[#This Row],[EMPRESA]]=Tabla2[[#This Row],[CONTRATISTA PRNCIPAL]],"Principal","Secundaria")</f>
        <v>Principal</v>
      </c>
      <c r="T160" s="10">
        <f>IFERROR(1/COUNTIF(Tabla2[CONTRATISTA PRNCIPAL],Tabla2[[#This Row],[CONTRATISTA PRNCIPAL]]),0)</f>
        <v>6.41025641025641E-3</v>
      </c>
      <c r="U160" s="33">
        <f ca="1">IF(((TODAY()-Tabla2[[#This Row],[FECHA NACIMIENTO]])/365)&lt;18,"Corregir", IF(((TODAY()-Tabla2[[#This Row],[FECHA NACIMIENTO]])/365)&gt;80, "Corregir",ROUNDDOWN(((TODAY()-Tabla2[[#This Row],[FECHA NACIMIENTO]])/365),0)))</f>
        <v>48</v>
      </c>
      <c r="V16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60" s="34" t="str">
        <f ca="1">+IF(Tabla2[[#This Row],[Edad]]="Corregir","Corregir","Ok")</f>
        <v>Ok</v>
      </c>
      <c r="X160" s="10" t="str">
        <f>+IFERROR(VLOOKUP(Tabla2[[#This Row],[DISTRITO SEGÚN DNI]],Hoja1!$A$2:$B$55,2,FALSE),"No")</f>
        <v>No</v>
      </c>
      <c r="Y160" s="10" t="str">
        <f>IF(OR(LOWER(Tabla2[[#This Row],[GENERO]])="masculino", LOWER(Tabla2[[#This Row],[GENERO]])="femenino"),"OK","Corregir")</f>
        <v>OK</v>
      </c>
      <c r="Z160" s="10" t="str">
        <f>+IF(Tabla2[[#This Row],[Nro. DNI / CE]]="","Corregir",IF(LEN(Tabla2[[#This Row],[Nro. DNI / CE]])&gt;=8,"OK","Corregir"))</f>
        <v>OK</v>
      </c>
      <c r="AA160" s="10">
        <f>COUNTIF(Tabla2[APELLIDOS Y NOMBRES],Tabla2[[#This Row],[APELLIDOS Y NOMBRES]])</f>
        <v>1</v>
      </c>
      <c r="AB160" t="str">
        <f ca="1">+IFERROR(IF(Tabla2[[#This Row],[FECHA CESE/BAJA]]="","No Aplica",IF(AND(MONTH(Tabla2[[#This Row],[FECHA CESE/BAJA]])=MONTH(TODAY()-30),YEAR(Tabla2[[#This Row],[FECHA CESE/BAJA]])=YEAR(TODAY())),MONTH(TODAY()-30)&amp;"-"&amp;YEAR(TODAY()),"Borrar")),"No aplica")</f>
        <v>8-2023</v>
      </c>
      <c r="AC160" t="str">
        <f ca="1">+IFERROR(IF(Tabla2[[#This Row],[FECHA INICIO DE LABORES EN OBRA]]="","No Aplica",IF(AND(MONTH(Tabla2[[#This Row],[FECHA INICIO DE LABORES EN OBRA]])=MONTH(TODAY()-30),YEAR(Tabla2[[#This Row],[FECHA INICIO DE LABORES EN OBRA]])=YEAR(TODAY())),MONTH(TODAY()-30)&amp;"-"&amp;YEAR(TODAY()),"No Aplica")),"No Aplica")</f>
        <v>No Aplica</v>
      </c>
    </row>
    <row r="161" spans="1:29" x14ac:dyDescent="0.25">
      <c r="A161" s="2" t="s">
        <v>2506</v>
      </c>
      <c r="B161" s="3" t="s">
        <v>41</v>
      </c>
      <c r="C161" s="3" t="s">
        <v>41</v>
      </c>
      <c r="D161" s="3" t="s">
        <v>2659</v>
      </c>
      <c r="E161" s="3" t="s">
        <v>9353</v>
      </c>
      <c r="F161" s="36">
        <v>33137</v>
      </c>
      <c r="G161" s="3">
        <v>2</v>
      </c>
      <c r="H161" s="3" t="s">
        <v>2660</v>
      </c>
      <c r="I161" s="3" t="s">
        <v>2565</v>
      </c>
      <c r="J161" s="3" t="s">
        <v>2661</v>
      </c>
      <c r="K161" s="3" t="s">
        <v>1044</v>
      </c>
      <c r="L161" s="8" t="s">
        <v>9818</v>
      </c>
      <c r="M161" s="5">
        <v>45153</v>
      </c>
      <c r="N161" s="13" t="s">
        <v>1043</v>
      </c>
      <c r="O161" s="5">
        <v>44193</v>
      </c>
      <c r="P161" s="8">
        <v>2</v>
      </c>
      <c r="Q161" s="9">
        <v>2</v>
      </c>
      <c r="R161" s="9" t="str">
        <f>IFERROR(VLOOKUP(Tabla2[[#This Row],[CONTRATISTA PRNCIPAL]],Hoja1!$L$5:$M$9,2,FALSE),"CJV")</f>
        <v>CJV</v>
      </c>
      <c r="S161" s="9" t="str">
        <f>IF(Tabla2[[#This Row],[EMPRESA]]=Tabla2[[#This Row],[CONTRATISTA PRNCIPAL]],"Principal","Secundaria")</f>
        <v>Principal</v>
      </c>
      <c r="T161" s="10">
        <f>IFERROR(1/COUNTIF(Tabla2[CONTRATISTA PRNCIPAL],Tabla2[[#This Row],[CONTRATISTA PRNCIPAL]]),0)</f>
        <v>6.41025641025641E-3</v>
      </c>
      <c r="U161" s="33">
        <f ca="1">IF(((TODAY()-Tabla2[[#This Row],[FECHA NACIMIENTO]])/365)&lt;18,"Corregir", IF(((TODAY()-Tabla2[[#This Row],[FECHA NACIMIENTO]])/365)&gt;80, "Corregir",ROUNDDOWN(((TODAY()-Tabla2[[#This Row],[FECHA NACIMIENTO]])/365),0)))</f>
        <v>32</v>
      </c>
      <c r="V16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61" s="34" t="str">
        <f ca="1">+IF(Tabla2[[#This Row],[Edad]]="Corregir","Corregir","Ok")</f>
        <v>Ok</v>
      </c>
      <c r="X161" s="10" t="str">
        <f>+IFERROR(VLOOKUP(Tabla2[[#This Row],[DISTRITO SEGÚN DNI]],Hoja1!$A$2:$B$55,2,FALSE),"No")</f>
        <v>No</v>
      </c>
      <c r="Y161" s="10" t="str">
        <f>IF(OR(LOWER(Tabla2[[#This Row],[GENERO]])="masculino", LOWER(Tabla2[[#This Row],[GENERO]])="femenino"),"OK","Corregir")</f>
        <v>OK</v>
      </c>
      <c r="Z161" s="10" t="str">
        <f>+IF(Tabla2[[#This Row],[Nro. DNI / CE]]="","Corregir",IF(LEN(Tabla2[[#This Row],[Nro. DNI / CE]])&gt;=8,"OK","Corregir"))</f>
        <v>OK</v>
      </c>
      <c r="AA161" s="10">
        <f>COUNTIF(Tabla2[APELLIDOS Y NOMBRES],Tabla2[[#This Row],[APELLIDOS Y NOMBRES]])</f>
        <v>1</v>
      </c>
      <c r="AB161" t="str">
        <f ca="1">+IFERROR(IF(Tabla2[[#This Row],[FECHA CESE/BAJA]]="","No Aplica",IF(AND(MONTH(Tabla2[[#This Row],[FECHA CESE/BAJA]])=MONTH(TODAY()-30),YEAR(Tabla2[[#This Row],[FECHA CESE/BAJA]])=YEAR(TODAY())),MONTH(TODAY()-30)&amp;"-"&amp;YEAR(TODAY()),"Borrar")),"No aplica")</f>
        <v>8-2023</v>
      </c>
      <c r="AC161" t="str">
        <f ca="1">+IFERROR(IF(Tabla2[[#This Row],[FECHA INICIO DE LABORES EN OBRA]]="","No Aplica",IF(AND(MONTH(Tabla2[[#This Row],[FECHA INICIO DE LABORES EN OBRA]])=MONTH(TODAY()-30),YEAR(Tabla2[[#This Row],[FECHA INICIO DE LABORES EN OBRA]])=YEAR(TODAY())),MONTH(TODAY()-30)&amp;"-"&amp;YEAR(TODAY()),"No Aplica")),"No Aplica")</f>
        <v>No Aplica</v>
      </c>
    </row>
    <row r="162" spans="1:29" x14ac:dyDescent="0.25">
      <c r="A162" s="2" t="s">
        <v>2506</v>
      </c>
      <c r="B162" s="3" t="s">
        <v>41</v>
      </c>
      <c r="C162" s="3" t="s">
        <v>41</v>
      </c>
      <c r="D162" s="3" t="s">
        <v>2823</v>
      </c>
      <c r="E162" s="3" t="s">
        <v>2824</v>
      </c>
      <c r="F162" s="36">
        <v>32566</v>
      </c>
      <c r="G162" s="3">
        <v>2</v>
      </c>
      <c r="H162" s="3" t="s">
        <v>2825</v>
      </c>
      <c r="I162" s="3" t="s">
        <v>2491</v>
      </c>
      <c r="J162" s="3" t="s">
        <v>2826</v>
      </c>
      <c r="K162" s="3" t="s">
        <v>2827</v>
      </c>
      <c r="L162" s="8" t="s">
        <v>9813</v>
      </c>
      <c r="M162" s="5">
        <v>45153</v>
      </c>
      <c r="N162" s="13" t="s">
        <v>1043</v>
      </c>
      <c r="O162" s="5">
        <v>44960</v>
      </c>
      <c r="P162" s="8">
        <v>2</v>
      </c>
      <c r="Q162" s="9">
        <v>4</v>
      </c>
      <c r="R162" s="9" t="str">
        <f>IFERROR(VLOOKUP(Tabla2[[#This Row],[CONTRATISTA PRNCIPAL]],Hoja1!$L$5:$M$9,2,FALSE),"CJV")</f>
        <v>CJV</v>
      </c>
      <c r="S162" s="9" t="str">
        <f>IF(Tabla2[[#This Row],[EMPRESA]]=Tabla2[[#This Row],[CONTRATISTA PRNCIPAL]],"Principal","Secundaria")</f>
        <v>Principal</v>
      </c>
      <c r="T162" s="10">
        <f>IFERROR(1/COUNTIF(Tabla2[CONTRATISTA PRNCIPAL],Tabla2[[#This Row],[CONTRATISTA PRNCIPAL]]),0)</f>
        <v>6.41025641025641E-3</v>
      </c>
      <c r="U162" s="33">
        <f ca="1">IF(((TODAY()-Tabla2[[#This Row],[FECHA NACIMIENTO]])/365)&lt;18,"Corregir", IF(((TODAY()-Tabla2[[#This Row],[FECHA NACIMIENTO]])/365)&gt;80, "Corregir",ROUNDDOWN(((TODAY()-Tabla2[[#This Row],[FECHA NACIMIENTO]])/365),0)))</f>
        <v>34</v>
      </c>
      <c r="V16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62" s="34" t="str">
        <f ca="1">+IF(Tabla2[[#This Row],[Edad]]="Corregir","Corregir","Ok")</f>
        <v>Ok</v>
      </c>
      <c r="X162" s="10" t="str">
        <f>+IFERROR(VLOOKUP(Tabla2[[#This Row],[DISTRITO SEGÚN DNI]],Hoja1!$A$2:$B$55,2,FALSE),"No")</f>
        <v>No</v>
      </c>
      <c r="Y162" s="10" t="str">
        <f>IF(OR(LOWER(Tabla2[[#This Row],[GENERO]])="masculino", LOWER(Tabla2[[#This Row],[GENERO]])="femenino"),"OK","Corregir")</f>
        <v>OK</v>
      </c>
      <c r="Z162" s="10" t="str">
        <f>+IF(Tabla2[[#This Row],[Nro. DNI / CE]]="","Corregir",IF(LEN(Tabla2[[#This Row],[Nro. DNI / CE]])&gt;=8,"OK","Corregir"))</f>
        <v>OK</v>
      </c>
      <c r="AA162" s="10">
        <f>COUNTIF(Tabla2[APELLIDOS Y NOMBRES],Tabla2[[#This Row],[APELLIDOS Y NOMBRES]])</f>
        <v>1</v>
      </c>
      <c r="AB162" t="str">
        <f ca="1">+IFERROR(IF(Tabla2[[#This Row],[FECHA CESE/BAJA]]="","No Aplica",IF(AND(MONTH(Tabla2[[#This Row],[FECHA CESE/BAJA]])=MONTH(TODAY()-30),YEAR(Tabla2[[#This Row],[FECHA CESE/BAJA]])=YEAR(TODAY())),MONTH(TODAY()-30)&amp;"-"&amp;YEAR(TODAY()),"Borrar")),"No aplica")</f>
        <v>8-2023</v>
      </c>
      <c r="AC162" t="str">
        <f ca="1">+IFERROR(IF(Tabla2[[#This Row],[FECHA INICIO DE LABORES EN OBRA]]="","No Aplica",IF(AND(MONTH(Tabla2[[#This Row],[FECHA INICIO DE LABORES EN OBRA]])=MONTH(TODAY()-30),YEAR(Tabla2[[#This Row],[FECHA INICIO DE LABORES EN OBRA]])=YEAR(TODAY())),MONTH(TODAY()-30)&amp;"-"&amp;YEAR(TODAY()),"No Aplica")),"No Aplica")</f>
        <v>No Aplica</v>
      </c>
    </row>
    <row r="163" spans="1:29" x14ac:dyDescent="0.25">
      <c r="A163" s="2" t="s">
        <v>2506</v>
      </c>
      <c r="B163" s="3" t="s">
        <v>2875</v>
      </c>
      <c r="C163" s="3" t="s">
        <v>41</v>
      </c>
      <c r="D163" s="3" t="s">
        <v>9371</v>
      </c>
      <c r="E163" s="3" t="s">
        <v>9372</v>
      </c>
      <c r="F163" s="36">
        <v>30125</v>
      </c>
      <c r="G163" s="3">
        <v>2</v>
      </c>
      <c r="H163" s="3" t="s">
        <v>2636</v>
      </c>
      <c r="I163" s="3" t="s">
        <v>2491</v>
      </c>
      <c r="J163" s="3" t="s">
        <v>9373</v>
      </c>
      <c r="K163" s="3" t="s">
        <v>2527</v>
      </c>
      <c r="L163" s="8" t="s">
        <v>9813</v>
      </c>
      <c r="M163" s="5">
        <v>45153</v>
      </c>
      <c r="N163" s="13" t="s">
        <v>9374</v>
      </c>
      <c r="O163" s="5">
        <v>45126</v>
      </c>
      <c r="P163" s="8">
        <v>2</v>
      </c>
      <c r="Q163" s="9">
        <v>4</v>
      </c>
      <c r="R163" s="9" t="str">
        <f>IFERROR(VLOOKUP(Tabla2[[#This Row],[CONTRATISTA PRNCIPAL]],Hoja1!$L$5:$M$9,2,FALSE),"CJV")</f>
        <v>CJV</v>
      </c>
      <c r="S163" s="9" t="str">
        <f>IF(Tabla2[[#This Row],[EMPRESA]]=Tabla2[[#This Row],[CONTRATISTA PRNCIPAL]],"Principal","Secundaria")</f>
        <v>Secundaria</v>
      </c>
      <c r="T163" s="10">
        <f>IFERROR(1/COUNTIF(Tabla2[CONTRATISTA PRNCIPAL],Tabla2[[#This Row],[CONTRATISTA PRNCIPAL]]),0)</f>
        <v>6.41025641025641E-3</v>
      </c>
      <c r="U163" s="33">
        <f ca="1">IF(((TODAY()-Tabla2[[#This Row],[FECHA NACIMIENTO]])/365)&lt;18,"Corregir", IF(((TODAY()-Tabla2[[#This Row],[FECHA NACIMIENTO]])/365)&gt;80, "Corregir",ROUNDDOWN(((TODAY()-Tabla2[[#This Row],[FECHA NACIMIENTO]])/365),0)))</f>
        <v>41</v>
      </c>
      <c r="V16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63" s="34" t="str">
        <f ca="1">+IF(Tabla2[[#This Row],[Edad]]="Corregir","Corregir","Ok")</f>
        <v>Ok</v>
      </c>
      <c r="X163" s="10" t="str">
        <f>+IFERROR(VLOOKUP(Tabla2[[#This Row],[DISTRITO SEGÚN DNI]],Hoja1!$A$2:$B$55,2,FALSE),"No")</f>
        <v>No</v>
      </c>
      <c r="Y163" s="10" t="str">
        <f>IF(OR(LOWER(Tabla2[[#This Row],[GENERO]])="masculino", LOWER(Tabla2[[#This Row],[GENERO]])="femenino"),"OK","Corregir")</f>
        <v>OK</v>
      </c>
      <c r="Z163" s="10" t="str">
        <f>+IF(Tabla2[[#This Row],[Nro. DNI / CE]]="","Corregir",IF(LEN(Tabla2[[#This Row],[Nro. DNI / CE]])&gt;=8,"OK","Corregir"))</f>
        <v>OK</v>
      </c>
      <c r="AA163" s="10">
        <f>COUNTIF(Tabla2[APELLIDOS Y NOMBRES],Tabla2[[#This Row],[APELLIDOS Y NOMBRES]])</f>
        <v>1</v>
      </c>
      <c r="AB163" t="str">
        <f ca="1">+IFERROR(IF(Tabla2[[#This Row],[FECHA CESE/BAJA]]="","No Aplica",IF(AND(MONTH(Tabla2[[#This Row],[FECHA CESE/BAJA]])=MONTH(TODAY()-30),YEAR(Tabla2[[#This Row],[FECHA CESE/BAJA]])=YEAR(TODAY())),MONTH(TODAY()-30)&amp;"-"&amp;YEAR(TODAY()),"Borrar")),"No aplica")</f>
        <v>8-2023</v>
      </c>
      <c r="AC163" t="str">
        <f ca="1">+IFERROR(IF(Tabla2[[#This Row],[FECHA INICIO DE LABORES EN OBRA]]="","No Aplica",IF(AND(MONTH(Tabla2[[#This Row],[FECHA INICIO DE LABORES EN OBRA]])=MONTH(TODAY()-30),YEAR(Tabla2[[#This Row],[FECHA INICIO DE LABORES EN OBRA]])=YEAR(TODAY())),MONTH(TODAY()-30)&amp;"-"&amp;YEAR(TODAY()),"No Aplica")),"No Aplica")</f>
        <v>No Aplica</v>
      </c>
    </row>
    <row r="164" spans="1:29" x14ac:dyDescent="0.25">
      <c r="A164" s="2">
        <v>20419278875</v>
      </c>
      <c r="B164" s="3" t="s">
        <v>51</v>
      </c>
      <c r="C164" s="3" t="s">
        <v>51</v>
      </c>
      <c r="D164" s="3">
        <v>17433727</v>
      </c>
      <c r="E164" s="3" t="s">
        <v>11332</v>
      </c>
      <c r="F164" s="36">
        <v>26271</v>
      </c>
      <c r="G164" s="3">
        <v>1</v>
      </c>
      <c r="H164" s="3" t="s">
        <v>1585</v>
      </c>
      <c r="I164" s="3" t="s">
        <v>3616</v>
      </c>
      <c r="J164" s="3" t="s">
        <v>11333</v>
      </c>
      <c r="K164" s="3" t="s">
        <v>1063</v>
      </c>
      <c r="L164" s="8" t="s">
        <v>9813</v>
      </c>
      <c r="M164" s="5">
        <v>45154</v>
      </c>
      <c r="N164" s="13" t="s">
        <v>1043</v>
      </c>
      <c r="O164" s="5">
        <v>45139</v>
      </c>
      <c r="P164" s="8">
        <v>2</v>
      </c>
      <c r="Q164" s="9">
        <v>1</v>
      </c>
      <c r="R164" s="9" t="str">
        <f>IFERROR(VLOOKUP(Tabla2[[#This Row],[CONTRATISTA PRNCIPAL]],Hoja1!$L$5:$M$9,2,FALSE),"CJV")</f>
        <v>CJV</v>
      </c>
      <c r="S164" s="9" t="str">
        <f>IF(Tabla2[[#This Row],[EMPRESA]]=Tabla2[[#This Row],[CONTRATISTA PRNCIPAL]],"Principal","Secundaria")</f>
        <v>Principal</v>
      </c>
      <c r="T164" s="10">
        <f>IFERROR(1/COUNTIF(Tabla2[CONTRATISTA PRNCIPAL],Tabla2[[#This Row],[CONTRATISTA PRNCIPAL]]),0)</f>
        <v>2.5000000000000001E-2</v>
      </c>
      <c r="U164" s="33">
        <f ca="1">IF(((TODAY()-Tabla2[[#This Row],[FECHA NACIMIENTO]])/365)&lt;18,"Corregir", IF(((TODAY()-Tabla2[[#This Row],[FECHA NACIMIENTO]])/365)&gt;80, "Corregir",ROUNDDOWN(((TODAY()-Tabla2[[#This Row],[FECHA NACIMIENTO]])/365),0)))</f>
        <v>51</v>
      </c>
      <c r="V16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64" s="34" t="str">
        <f ca="1">+IF(Tabla2[[#This Row],[Edad]]="Corregir","Corregir","Ok")</f>
        <v>Ok</v>
      </c>
      <c r="X164" s="10" t="str">
        <f>+IFERROR(VLOOKUP(Tabla2[[#This Row],[DISTRITO SEGÚN DNI]],Hoja1!$A$2:$B$55,2,FALSE),"No")</f>
        <v>No</v>
      </c>
      <c r="Y164" s="10" t="str">
        <f>IF(OR(LOWER(Tabla2[[#This Row],[GENERO]])="masculino", LOWER(Tabla2[[#This Row],[GENERO]])="femenino"),"OK","Corregir")</f>
        <v>OK</v>
      </c>
      <c r="Z164" s="10" t="str">
        <f>+IF(Tabla2[[#This Row],[Nro. DNI / CE]]="","Corregir",IF(LEN(Tabla2[[#This Row],[Nro. DNI / CE]])&gt;=8,"OK","Corregir"))</f>
        <v>OK</v>
      </c>
      <c r="AA164" s="10">
        <f>COUNTIF(Tabla2[APELLIDOS Y NOMBRES],Tabla2[[#This Row],[APELLIDOS Y NOMBRES]])</f>
        <v>1</v>
      </c>
      <c r="AB164" t="str">
        <f ca="1">+IFERROR(IF(Tabla2[[#This Row],[FECHA CESE/BAJA]]="","No Aplica",IF(AND(MONTH(Tabla2[[#This Row],[FECHA CESE/BAJA]])=MONTH(TODAY()-30),YEAR(Tabla2[[#This Row],[FECHA CESE/BAJA]])=YEAR(TODAY())),MONTH(TODAY()-30)&amp;"-"&amp;YEAR(TODAY()),"Borrar")),"No aplica")</f>
        <v>8-2023</v>
      </c>
      <c r="AC164" t="str">
        <f ca="1">+IFERROR(IF(Tabla2[[#This Row],[FECHA INICIO DE LABORES EN OBRA]]="","No Aplica",IF(AND(MONTH(Tabla2[[#This Row],[FECHA INICIO DE LABORES EN OBRA]])=MONTH(TODAY()-30),YEAR(Tabla2[[#This Row],[FECHA INICIO DE LABORES EN OBRA]])=YEAR(TODAY())),MONTH(TODAY()-30)&amp;"-"&amp;YEAR(TODAY()),"No Aplica")),"No Aplica")</f>
        <v>8-2023</v>
      </c>
    </row>
    <row r="165" spans="1:29" x14ac:dyDescent="0.25">
      <c r="A165" s="2">
        <v>20506662711</v>
      </c>
      <c r="B165" s="3" t="s">
        <v>62</v>
      </c>
      <c r="C165" s="3" t="s">
        <v>62</v>
      </c>
      <c r="D165" s="3" t="s">
        <v>4562</v>
      </c>
      <c r="E165" s="3" t="s">
        <v>4563</v>
      </c>
      <c r="F165" s="36">
        <v>23016</v>
      </c>
      <c r="G165" s="3">
        <v>2</v>
      </c>
      <c r="H165" s="3" t="s">
        <v>1825</v>
      </c>
      <c r="I165" s="3" t="s">
        <v>4504</v>
      </c>
      <c r="J165" s="3" t="s">
        <v>4564</v>
      </c>
      <c r="K165" s="3" t="s">
        <v>93</v>
      </c>
      <c r="L165" s="8" t="s">
        <v>9813</v>
      </c>
      <c r="M165" s="5">
        <v>45154</v>
      </c>
      <c r="N165" s="13" t="s">
        <v>1043</v>
      </c>
      <c r="O165" s="5">
        <v>45107</v>
      </c>
      <c r="P165" s="8">
        <v>2</v>
      </c>
      <c r="Q165" s="9">
        <v>4</v>
      </c>
      <c r="R165" s="9" t="str">
        <f>IFERROR(VLOOKUP(Tabla2[[#This Row],[CONTRATISTA PRNCIPAL]],Hoja1!$L$5:$M$9,2,FALSE),"CJV")</f>
        <v>CJV</v>
      </c>
      <c r="S165" s="9" t="str">
        <f>IF(Tabla2[[#This Row],[EMPRESA]]=Tabla2[[#This Row],[CONTRATISTA PRNCIPAL]],"Principal","Secundaria")</f>
        <v>Principal</v>
      </c>
      <c r="T165" s="10">
        <f>IFERROR(1/COUNTIF(Tabla2[CONTRATISTA PRNCIPAL],Tabla2[[#This Row],[CONTRATISTA PRNCIPAL]]),0)</f>
        <v>2.8571428571428571E-2</v>
      </c>
      <c r="U165" s="33">
        <f ca="1">IF(((TODAY()-Tabla2[[#This Row],[FECHA NACIMIENTO]])/365)&lt;18,"Corregir", IF(((TODAY()-Tabla2[[#This Row],[FECHA NACIMIENTO]])/365)&gt;80, "Corregir",ROUNDDOWN(((TODAY()-Tabla2[[#This Row],[FECHA NACIMIENTO]])/365),0)))</f>
        <v>60</v>
      </c>
      <c r="V16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165" s="34" t="str">
        <f ca="1">+IF(Tabla2[[#This Row],[Edad]]="Corregir","Corregir","Ok")</f>
        <v>Ok</v>
      </c>
      <c r="X165" s="10" t="str">
        <f>+IFERROR(VLOOKUP(Tabla2[[#This Row],[DISTRITO SEGÚN DNI]],Hoja1!$A$2:$B$55,2,FALSE),"No")</f>
        <v>ATE</v>
      </c>
      <c r="Y165" s="10" t="str">
        <f>IF(OR(LOWER(Tabla2[[#This Row],[GENERO]])="masculino", LOWER(Tabla2[[#This Row],[GENERO]])="femenino"),"OK","Corregir")</f>
        <v>OK</v>
      </c>
      <c r="Z165" s="10" t="str">
        <f>+IF(Tabla2[[#This Row],[Nro. DNI / CE]]="","Corregir",IF(LEN(Tabla2[[#This Row],[Nro. DNI / CE]])&gt;=8,"OK","Corregir"))</f>
        <v>OK</v>
      </c>
      <c r="AA165" s="10">
        <f>COUNTIF(Tabla2[APELLIDOS Y NOMBRES],Tabla2[[#This Row],[APELLIDOS Y NOMBRES]])</f>
        <v>1</v>
      </c>
      <c r="AB165" t="str">
        <f ca="1">+IFERROR(IF(Tabla2[[#This Row],[FECHA CESE/BAJA]]="","No Aplica",IF(AND(MONTH(Tabla2[[#This Row],[FECHA CESE/BAJA]])=MONTH(TODAY()-30),YEAR(Tabla2[[#This Row],[FECHA CESE/BAJA]])=YEAR(TODAY())),MONTH(TODAY()-30)&amp;"-"&amp;YEAR(TODAY()),"Borrar")),"No aplica")</f>
        <v>8-2023</v>
      </c>
      <c r="AC165" t="str">
        <f ca="1">+IFERROR(IF(Tabla2[[#This Row],[FECHA INICIO DE LABORES EN OBRA]]="","No Aplica",IF(AND(MONTH(Tabla2[[#This Row],[FECHA INICIO DE LABORES EN OBRA]])=MONTH(TODAY()-30),YEAR(Tabla2[[#This Row],[FECHA INICIO DE LABORES EN OBRA]])=YEAR(TODAY())),MONTH(TODAY()-30)&amp;"-"&amp;YEAR(TODAY()),"No Aplica")),"No Aplica")</f>
        <v>No Aplica</v>
      </c>
    </row>
    <row r="166" spans="1:29" x14ac:dyDescent="0.25">
      <c r="A166" s="2">
        <v>20506662711</v>
      </c>
      <c r="B166" s="3" t="s">
        <v>62</v>
      </c>
      <c r="C166" s="3" t="s">
        <v>62</v>
      </c>
      <c r="D166" s="3" t="s">
        <v>9513</v>
      </c>
      <c r="E166" s="3" t="s">
        <v>9514</v>
      </c>
      <c r="F166" s="36">
        <v>22426</v>
      </c>
      <c r="G166" s="3">
        <v>2</v>
      </c>
      <c r="H166" s="3" t="s">
        <v>1825</v>
      </c>
      <c r="I166" s="3" t="s">
        <v>4225</v>
      </c>
      <c r="J166" s="3" t="s">
        <v>9515</v>
      </c>
      <c r="K166" s="3" t="s">
        <v>1063</v>
      </c>
      <c r="L166" s="8" t="s">
        <v>9813</v>
      </c>
      <c r="M166" s="5">
        <v>45154</v>
      </c>
      <c r="N166" s="13" t="s">
        <v>1043</v>
      </c>
      <c r="O166" s="5">
        <v>45117</v>
      </c>
      <c r="P166" s="8">
        <v>2</v>
      </c>
      <c r="Q166" s="9">
        <v>4</v>
      </c>
      <c r="R166" s="9" t="str">
        <f>IFERROR(VLOOKUP(Tabla2[[#This Row],[CONTRATISTA PRNCIPAL]],Hoja1!$L$5:$M$9,2,FALSE),"CJV")</f>
        <v>CJV</v>
      </c>
      <c r="S166" s="9" t="str">
        <f>IF(Tabla2[[#This Row],[EMPRESA]]=Tabla2[[#This Row],[CONTRATISTA PRNCIPAL]],"Principal","Secundaria")</f>
        <v>Principal</v>
      </c>
      <c r="T166" s="10">
        <f>IFERROR(1/COUNTIF(Tabla2[CONTRATISTA PRNCIPAL],Tabla2[[#This Row],[CONTRATISTA PRNCIPAL]]),0)</f>
        <v>2.8571428571428571E-2</v>
      </c>
      <c r="U166" s="33">
        <f ca="1">IF(((TODAY()-Tabla2[[#This Row],[FECHA NACIMIENTO]])/365)&lt;18,"Corregir", IF(((TODAY()-Tabla2[[#This Row],[FECHA NACIMIENTO]])/365)&gt;80, "Corregir",ROUNDDOWN(((TODAY()-Tabla2[[#This Row],[FECHA NACIMIENTO]])/365),0)))</f>
        <v>62</v>
      </c>
      <c r="V16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166" s="34" t="str">
        <f ca="1">+IF(Tabla2[[#This Row],[Edad]]="Corregir","Corregir","Ok")</f>
        <v>Ok</v>
      </c>
      <c r="X166" s="10" t="str">
        <f>+IFERROR(VLOOKUP(Tabla2[[#This Row],[DISTRITO SEGÚN DNI]],Hoja1!$A$2:$B$55,2,FALSE),"No")</f>
        <v>No</v>
      </c>
      <c r="Y166" s="10" t="str">
        <f>IF(OR(LOWER(Tabla2[[#This Row],[GENERO]])="masculino", LOWER(Tabla2[[#This Row],[GENERO]])="femenino"),"OK","Corregir")</f>
        <v>OK</v>
      </c>
      <c r="Z166" s="10" t="str">
        <f>+IF(Tabla2[[#This Row],[Nro. DNI / CE]]="","Corregir",IF(LEN(Tabla2[[#This Row],[Nro. DNI / CE]])&gt;=8,"OK","Corregir"))</f>
        <v>OK</v>
      </c>
      <c r="AA166" s="10">
        <f>COUNTIF(Tabla2[APELLIDOS Y NOMBRES],Tabla2[[#This Row],[APELLIDOS Y NOMBRES]])</f>
        <v>1</v>
      </c>
      <c r="AB166" t="str">
        <f ca="1">+IFERROR(IF(Tabla2[[#This Row],[FECHA CESE/BAJA]]="","No Aplica",IF(AND(MONTH(Tabla2[[#This Row],[FECHA CESE/BAJA]])=MONTH(TODAY()-30),YEAR(Tabla2[[#This Row],[FECHA CESE/BAJA]])=YEAR(TODAY())),MONTH(TODAY()-30)&amp;"-"&amp;YEAR(TODAY()),"Borrar")),"No aplica")</f>
        <v>8-2023</v>
      </c>
      <c r="AC166" t="str">
        <f ca="1">+IFERROR(IF(Tabla2[[#This Row],[FECHA INICIO DE LABORES EN OBRA]]="","No Aplica",IF(AND(MONTH(Tabla2[[#This Row],[FECHA INICIO DE LABORES EN OBRA]])=MONTH(TODAY()-30),YEAR(Tabla2[[#This Row],[FECHA INICIO DE LABORES EN OBRA]])=YEAR(TODAY())),MONTH(TODAY()-30)&amp;"-"&amp;YEAR(TODAY()),"No Aplica")),"No Aplica")</f>
        <v>No Aplica</v>
      </c>
    </row>
    <row r="167" spans="1:29" x14ac:dyDescent="0.25">
      <c r="A167" s="2">
        <v>20601010128</v>
      </c>
      <c r="B167" s="3" t="s">
        <v>10611</v>
      </c>
      <c r="C167" s="3" t="s">
        <v>10611</v>
      </c>
      <c r="D167" s="3" t="s">
        <v>10615</v>
      </c>
      <c r="E167" s="3" t="s">
        <v>10616</v>
      </c>
      <c r="F167" s="36">
        <v>26931</v>
      </c>
      <c r="G167" s="3">
        <v>2</v>
      </c>
      <c r="H167" s="3" t="s">
        <v>8237</v>
      </c>
      <c r="I167" s="3" t="s">
        <v>10617</v>
      </c>
      <c r="J167" s="3" t="s">
        <v>10618</v>
      </c>
      <c r="K167" s="3" t="s">
        <v>5007</v>
      </c>
      <c r="L167" s="8" t="s">
        <v>9813</v>
      </c>
      <c r="M167" s="5">
        <v>45155</v>
      </c>
      <c r="N167" s="13" t="s">
        <v>1043</v>
      </c>
      <c r="O167" s="5">
        <v>45019</v>
      </c>
      <c r="P167" s="8">
        <v>2</v>
      </c>
      <c r="Q167" s="9">
        <v>4</v>
      </c>
      <c r="R167" s="9" t="str">
        <f>IFERROR(VLOOKUP(Tabla2[[#This Row],[CONTRATISTA PRNCIPAL]],Hoja1!$L$5:$M$9,2,FALSE),"CJV")</f>
        <v>CJV</v>
      </c>
      <c r="S167" s="9" t="str">
        <f>IF(Tabla2[[#This Row],[EMPRESA]]=Tabla2[[#This Row],[CONTRATISTA PRNCIPAL]],"Principal","Secundaria")</f>
        <v>Principal</v>
      </c>
      <c r="T167" s="10">
        <f>IFERROR(1/COUNTIF(Tabla2[CONTRATISTA PRNCIPAL],Tabla2[[#This Row],[CONTRATISTA PRNCIPAL]]),0)</f>
        <v>1.8181818181818181E-2</v>
      </c>
      <c r="U167" s="33">
        <f ca="1">IF(((TODAY()-Tabla2[[#This Row],[FECHA NACIMIENTO]])/365)&lt;18,"Corregir", IF(((TODAY()-Tabla2[[#This Row],[FECHA NACIMIENTO]])/365)&gt;80, "Corregir",ROUNDDOWN(((TODAY()-Tabla2[[#This Row],[FECHA NACIMIENTO]])/365),0)))</f>
        <v>49</v>
      </c>
      <c r="V16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67" s="34" t="str">
        <f ca="1">+IF(Tabla2[[#This Row],[Edad]]="Corregir","Corregir","Ok")</f>
        <v>Ok</v>
      </c>
      <c r="X167" s="10" t="str">
        <f>+IFERROR(VLOOKUP(Tabla2[[#This Row],[DISTRITO SEGÚN DNI]],Hoja1!$A$2:$B$55,2,FALSE),"No")</f>
        <v>No</v>
      </c>
      <c r="Y167" s="10" t="str">
        <f>IF(OR(LOWER(Tabla2[[#This Row],[GENERO]])="masculino", LOWER(Tabla2[[#This Row],[GENERO]])="femenino"),"OK","Corregir")</f>
        <v>OK</v>
      </c>
      <c r="Z167" s="10" t="str">
        <f>+IF(Tabla2[[#This Row],[Nro. DNI / CE]]="","Corregir",IF(LEN(Tabla2[[#This Row],[Nro. DNI / CE]])&gt;=8,"OK","Corregir"))</f>
        <v>OK</v>
      </c>
      <c r="AA167" s="10">
        <f>COUNTIF(Tabla2[APELLIDOS Y NOMBRES],Tabla2[[#This Row],[APELLIDOS Y NOMBRES]])</f>
        <v>1</v>
      </c>
      <c r="AB167" t="str">
        <f ca="1">+IFERROR(IF(Tabla2[[#This Row],[FECHA CESE/BAJA]]="","No Aplica",IF(AND(MONTH(Tabla2[[#This Row],[FECHA CESE/BAJA]])=MONTH(TODAY()-30),YEAR(Tabla2[[#This Row],[FECHA CESE/BAJA]])=YEAR(TODAY())),MONTH(TODAY()-30)&amp;"-"&amp;YEAR(TODAY()),"Borrar")),"No aplica")</f>
        <v>8-2023</v>
      </c>
      <c r="AC167" t="str">
        <f ca="1">+IFERROR(IF(Tabla2[[#This Row],[FECHA INICIO DE LABORES EN OBRA]]="","No Aplica",IF(AND(MONTH(Tabla2[[#This Row],[FECHA INICIO DE LABORES EN OBRA]])=MONTH(TODAY()-30),YEAR(Tabla2[[#This Row],[FECHA INICIO DE LABORES EN OBRA]])=YEAR(TODAY())),MONTH(TODAY()-30)&amp;"-"&amp;YEAR(TODAY()),"No Aplica")),"No Aplica")</f>
        <v>No Aplica</v>
      </c>
    </row>
    <row r="168" spans="1:29" x14ac:dyDescent="0.25">
      <c r="A168" s="2">
        <v>20601010128</v>
      </c>
      <c r="B168" s="3" t="s">
        <v>10611</v>
      </c>
      <c r="C168" s="3" t="s">
        <v>10611</v>
      </c>
      <c r="D168" s="3" t="s">
        <v>10619</v>
      </c>
      <c r="E168" s="3" t="s">
        <v>10620</v>
      </c>
      <c r="F168" s="36">
        <v>30520</v>
      </c>
      <c r="G168" s="3">
        <v>1</v>
      </c>
      <c r="H168" s="3" t="s">
        <v>5403</v>
      </c>
      <c r="I168" s="3" t="s">
        <v>6070</v>
      </c>
      <c r="J168" s="3" t="s">
        <v>10621</v>
      </c>
      <c r="K168" s="3" t="s">
        <v>99</v>
      </c>
      <c r="L168" s="8" t="s">
        <v>9813</v>
      </c>
      <c r="M168" s="5">
        <v>45155</v>
      </c>
      <c r="N168" s="13" t="s">
        <v>1043</v>
      </c>
      <c r="O168" s="5">
        <v>45017</v>
      </c>
      <c r="P168" s="8">
        <v>2</v>
      </c>
      <c r="Q168" s="9">
        <v>4</v>
      </c>
      <c r="R168" s="9" t="str">
        <f>IFERROR(VLOOKUP(Tabla2[[#This Row],[CONTRATISTA PRNCIPAL]],Hoja1!$L$5:$M$9,2,FALSE),"CJV")</f>
        <v>CJV</v>
      </c>
      <c r="S168" s="9" t="str">
        <f>IF(Tabla2[[#This Row],[EMPRESA]]=Tabla2[[#This Row],[CONTRATISTA PRNCIPAL]],"Principal","Secundaria")</f>
        <v>Principal</v>
      </c>
      <c r="T168" s="10">
        <f>IFERROR(1/COUNTIF(Tabla2[CONTRATISTA PRNCIPAL],Tabla2[[#This Row],[CONTRATISTA PRNCIPAL]]),0)</f>
        <v>1.8181818181818181E-2</v>
      </c>
      <c r="U168" s="33">
        <f ca="1">IF(((TODAY()-Tabla2[[#This Row],[FECHA NACIMIENTO]])/365)&lt;18,"Corregir", IF(((TODAY()-Tabla2[[#This Row],[FECHA NACIMIENTO]])/365)&gt;80, "Corregir",ROUNDDOWN(((TODAY()-Tabla2[[#This Row],[FECHA NACIMIENTO]])/365),0)))</f>
        <v>40</v>
      </c>
      <c r="V16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68" s="34" t="str">
        <f ca="1">+IF(Tabla2[[#This Row],[Edad]]="Corregir","Corregir","Ok")</f>
        <v>Ok</v>
      </c>
      <c r="X168" s="10" t="str">
        <f>+IFERROR(VLOOKUP(Tabla2[[#This Row],[DISTRITO SEGÚN DNI]],Hoja1!$A$2:$B$55,2,FALSE),"No")</f>
        <v>LA VICTORIA</v>
      </c>
      <c r="Y168" s="10" t="str">
        <f>IF(OR(LOWER(Tabla2[[#This Row],[GENERO]])="masculino", LOWER(Tabla2[[#This Row],[GENERO]])="femenino"),"OK","Corregir")</f>
        <v>OK</v>
      </c>
      <c r="Z168" s="10" t="str">
        <f>+IF(Tabla2[[#This Row],[Nro. DNI / CE]]="","Corregir",IF(LEN(Tabla2[[#This Row],[Nro. DNI / CE]])&gt;=8,"OK","Corregir"))</f>
        <v>OK</v>
      </c>
      <c r="AA168" s="10">
        <f>COUNTIF(Tabla2[APELLIDOS Y NOMBRES],Tabla2[[#This Row],[APELLIDOS Y NOMBRES]])</f>
        <v>1</v>
      </c>
      <c r="AB168" t="str">
        <f ca="1">+IFERROR(IF(Tabla2[[#This Row],[FECHA CESE/BAJA]]="","No Aplica",IF(AND(MONTH(Tabla2[[#This Row],[FECHA CESE/BAJA]])=MONTH(TODAY()-30),YEAR(Tabla2[[#This Row],[FECHA CESE/BAJA]])=YEAR(TODAY())),MONTH(TODAY()-30)&amp;"-"&amp;YEAR(TODAY()),"Borrar")),"No aplica")</f>
        <v>8-2023</v>
      </c>
      <c r="AC168" t="str">
        <f ca="1">+IFERROR(IF(Tabla2[[#This Row],[FECHA INICIO DE LABORES EN OBRA]]="","No Aplica",IF(AND(MONTH(Tabla2[[#This Row],[FECHA INICIO DE LABORES EN OBRA]])=MONTH(TODAY()-30),YEAR(Tabla2[[#This Row],[FECHA INICIO DE LABORES EN OBRA]])=YEAR(TODAY())),MONTH(TODAY()-30)&amp;"-"&amp;YEAR(TODAY()),"No Aplica")),"No Aplica")</f>
        <v>No Aplica</v>
      </c>
    </row>
    <row r="169" spans="1:29" x14ac:dyDescent="0.25">
      <c r="A169" s="2">
        <v>20601010128</v>
      </c>
      <c r="B169" s="3" t="s">
        <v>10611</v>
      </c>
      <c r="C169" s="3" t="s">
        <v>10611</v>
      </c>
      <c r="D169" s="3" t="s">
        <v>10669</v>
      </c>
      <c r="E169" s="3" t="s">
        <v>10670</v>
      </c>
      <c r="F169" s="36">
        <v>36049</v>
      </c>
      <c r="G169" s="3">
        <v>2</v>
      </c>
      <c r="H169" s="3" t="s">
        <v>5133</v>
      </c>
      <c r="I169" s="3" t="s">
        <v>10617</v>
      </c>
      <c r="J169" s="3" t="s">
        <v>10671</v>
      </c>
      <c r="K169" s="3" t="s">
        <v>5206</v>
      </c>
      <c r="L169" s="8" t="s">
        <v>9813</v>
      </c>
      <c r="M169" s="5">
        <v>45155</v>
      </c>
      <c r="N169" s="13" t="s">
        <v>1043</v>
      </c>
      <c r="O169" s="5">
        <v>45026</v>
      </c>
      <c r="P169" s="8">
        <v>2</v>
      </c>
      <c r="Q169" s="9">
        <v>4</v>
      </c>
      <c r="R169" s="9" t="str">
        <f>IFERROR(VLOOKUP(Tabla2[[#This Row],[CONTRATISTA PRNCIPAL]],Hoja1!$L$5:$M$9,2,FALSE),"CJV")</f>
        <v>CJV</v>
      </c>
      <c r="S169" s="9" t="str">
        <f>IF(Tabla2[[#This Row],[EMPRESA]]=Tabla2[[#This Row],[CONTRATISTA PRNCIPAL]],"Principal","Secundaria")</f>
        <v>Principal</v>
      </c>
      <c r="T169" s="10">
        <f>IFERROR(1/COUNTIF(Tabla2[CONTRATISTA PRNCIPAL],Tabla2[[#This Row],[CONTRATISTA PRNCIPAL]]),0)</f>
        <v>1.8181818181818181E-2</v>
      </c>
      <c r="U169" s="33">
        <f ca="1">IF(((TODAY()-Tabla2[[#This Row],[FECHA NACIMIENTO]])/365)&lt;18,"Corregir", IF(((TODAY()-Tabla2[[#This Row],[FECHA NACIMIENTO]])/365)&gt;80, "Corregir",ROUNDDOWN(((TODAY()-Tabla2[[#This Row],[FECHA NACIMIENTO]])/365),0)))</f>
        <v>25</v>
      </c>
      <c r="V16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69" s="34" t="str">
        <f ca="1">+IF(Tabla2[[#This Row],[Edad]]="Corregir","Corregir","Ok")</f>
        <v>Ok</v>
      </c>
      <c r="X169" s="10" t="str">
        <f>+IFERROR(VLOOKUP(Tabla2[[#This Row],[DISTRITO SEGÚN DNI]],Hoja1!$A$2:$B$55,2,FALSE),"No")</f>
        <v>No</v>
      </c>
      <c r="Y169" s="10" t="str">
        <f>IF(OR(LOWER(Tabla2[[#This Row],[GENERO]])="masculino", LOWER(Tabla2[[#This Row],[GENERO]])="femenino"),"OK","Corregir")</f>
        <v>OK</v>
      </c>
      <c r="Z169" s="10" t="str">
        <f>+IF(Tabla2[[#This Row],[Nro. DNI / CE]]="","Corregir",IF(LEN(Tabla2[[#This Row],[Nro. DNI / CE]])&gt;=8,"OK","Corregir"))</f>
        <v>OK</v>
      </c>
      <c r="AA169" s="10">
        <f>COUNTIF(Tabla2[APELLIDOS Y NOMBRES],Tabla2[[#This Row],[APELLIDOS Y NOMBRES]])</f>
        <v>1</v>
      </c>
      <c r="AB169" t="str">
        <f ca="1">+IFERROR(IF(Tabla2[[#This Row],[FECHA CESE/BAJA]]="","No Aplica",IF(AND(MONTH(Tabla2[[#This Row],[FECHA CESE/BAJA]])=MONTH(TODAY()-30),YEAR(Tabla2[[#This Row],[FECHA CESE/BAJA]])=YEAR(TODAY())),MONTH(TODAY()-30)&amp;"-"&amp;YEAR(TODAY()),"Borrar")),"No aplica")</f>
        <v>8-2023</v>
      </c>
      <c r="AC169" t="str">
        <f ca="1">+IFERROR(IF(Tabla2[[#This Row],[FECHA INICIO DE LABORES EN OBRA]]="","No Aplica",IF(AND(MONTH(Tabla2[[#This Row],[FECHA INICIO DE LABORES EN OBRA]])=MONTH(TODAY()-30),YEAR(Tabla2[[#This Row],[FECHA INICIO DE LABORES EN OBRA]])=YEAR(TODAY())),MONTH(TODAY()-30)&amp;"-"&amp;YEAR(TODAY()),"No Aplica")),"No Aplica")</f>
        <v>No Aplica</v>
      </c>
    </row>
    <row r="170" spans="1:29" x14ac:dyDescent="0.25">
      <c r="A170" s="2">
        <v>20601010128</v>
      </c>
      <c r="B170" s="3" t="s">
        <v>10611</v>
      </c>
      <c r="C170" s="3" t="s">
        <v>10611</v>
      </c>
      <c r="D170" s="3" t="s">
        <v>10672</v>
      </c>
      <c r="E170" s="3" t="s">
        <v>10673</v>
      </c>
      <c r="F170" s="36">
        <v>26088</v>
      </c>
      <c r="G170" s="3">
        <v>2</v>
      </c>
      <c r="H170" s="3" t="s">
        <v>1708</v>
      </c>
      <c r="I170" s="3" t="s">
        <v>10617</v>
      </c>
      <c r="J170" s="3" t="s">
        <v>10674</v>
      </c>
      <c r="K170" s="3" t="s">
        <v>5007</v>
      </c>
      <c r="L170" s="8" t="s">
        <v>9813</v>
      </c>
      <c r="M170" s="5">
        <v>45155</v>
      </c>
      <c r="N170" s="13" t="s">
        <v>1043</v>
      </c>
      <c r="O170" s="5">
        <v>45013</v>
      </c>
      <c r="P170" s="8">
        <v>2</v>
      </c>
      <c r="Q170" s="9">
        <v>4</v>
      </c>
      <c r="R170" s="9" t="str">
        <f>IFERROR(VLOOKUP(Tabla2[[#This Row],[CONTRATISTA PRNCIPAL]],Hoja1!$L$5:$M$9,2,FALSE),"CJV")</f>
        <v>CJV</v>
      </c>
      <c r="S170" s="9" t="str">
        <f>IF(Tabla2[[#This Row],[EMPRESA]]=Tabla2[[#This Row],[CONTRATISTA PRNCIPAL]],"Principal","Secundaria")</f>
        <v>Principal</v>
      </c>
      <c r="T170" s="10">
        <f>IFERROR(1/COUNTIF(Tabla2[CONTRATISTA PRNCIPAL],Tabla2[[#This Row],[CONTRATISTA PRNCIPAL]]),0)</f>
        <v>1.8181818181818181E-2</v>
      </c>
      <c r="U170" s="33">
        <f ca="1">IF(((TODAY()-Tabla2[[#This Row],[FECHA NACIMIENTO]])/365)&lt;18,"Corregir", IF(((TODAY()-Tabla2[[#This Row],[FECHA NACIMIENTO]])/365)&gt;80, "Corregir",ROUNDDOWN(((TODAY()-Tabla2[[#This Row],[FECHA NACIMIENTO]])/365),0)))</f>
        <v>52</v>
      </c>
      <c r="V17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70" s="34" t="str">
        <f ca="1">+IF(Tabla2[[#This Row],[Edad]]="Corregir","Corregir","Ok")</f>
        <v>Ok</v>
      </c>
      <c r="X170" s="10" t="str">
        <f>+IFERROR(VLOOKUP(Tabla2[[#This Row],[DISTRITO SEGÚN DNI]],Hoja1!$A$2:$B$55,2,FALSE),"No")</f>
        <v>No</v>
      </c>
      <c r="Y170" s="10" t="str">
        <f>IF(OR(LOWER(Tabla2[[#This Row],[GENERO]])="masculino", LOWER(Tabla2[[#This Row],[GENERO]])="femenino"),"OK","Corregir")</f>
        <v>OK</v>
      </c>
      <c r="Z170" s="10" t="str">
        <f>+IF(Tabla2[[#This Row],[Nro. DNI / CE]]="","Corregir",IF(LEN(Tabla2[[#This Row],[Nro. DNI / CE]])&gt;=8,"OK","Corregir"))</f>
        <v>OK</v>
      </c>
      <c r="AA170" s="10">
        <f>COUNTIF(Tabla2[APELLIDOS Y NOMBRES],Tabla2[[#This Row],[APELLIDOS Y NOMBRES]])</f>
        <v>1</v>
      </c>
      <c r="AB170" t="str">
        <f ca="1">+IFERROR(IF(Tabla2[[#This Row],[FECHA CESE/BAJA]]="","No Aplica",IF(AND(MONTH(Tabla2[[#This Row],[FECHA CESE/BAJA]])=MONTH(TODAY()-30),YEAR(Tabla2[[#This Row],[FECHA CESE/BAJA]])=YEAR(TODAY())),MONTH(TODAY()-30)&amp;"-"&amp;YEAR(TODAY()),"Borrar")),"No aplica")</f>
        <v>8-2023</v>
      </c>
      <c r="AC170" t="str">
        <f ca="1">+IFERROR(IF(Tabla2[[#This Row],[FECHA INICIO DE LABORES EN OBRA]]="","No Aplica",IF(AND(MONTH(Tabla2[[#This Row],[FECHA INICIO DE LABORES EN OBRA]])=MONTH(TODAY()-30),YEAR(Tabla2[[#This Row],[FECHA INICIO DE LABORES EN OBRA]])=YEAR(TODAY())),MONTH(TODAY()-30)&amp;"-"&amp;YEAR(TODAY()),"No Aplica")),"No Aplica")</f>
        <v>No Aplica</v>
      </c>
    </row>
    <row r="171" spans="1:29" x14ac:dyDescent="0.25">
      <c r="A171" s="2">
        <v>20601010128</v>
      </c>
      <c r="B171" s="3" t="s">
        <v>10611</v>
      </c>
      <c r="C171" s="3" t="s">
        <v>10611</v>
      </c>
      <c r="D171" s="3" t="s">
        <v>10713</v>
      </c>
      <c r="E171" s="3" t="s">
        <v>10714</v>
      </c>
      <c r="F171" s="36">
        <v>25250</v>
      </c>
      <c r="G171" s="3">
        <v>1</v>
      </c>
      <c r="H171" s="3" t="s">
        <v>10715</v>
      </c>
      <c r="I171" s="3" t="s">
        <v>10716</v>
      </c>
      <c r="J171" s="3" t="s">
        <v>10717</v>
      </c>
      <c r="K171" s="3" t="s">
        <v>1063</v>
      </c>
      <c r="L171" s="8" t="s">
        <v>9813</v>
      </c>
      <c r="M171" s="5">
        <v>45155</v>
      </c>
      <c r="N171" s="13" t="s">
        <v>1043</v>
      </c>
      <c r="O171" s="5">
        <v>45026</v>
      </c>
      <c r="P171" s="8">
        <v>2</v>
      </c>
      <c r="Q171" s="9">
        <v>4</v>
      </c>
      <c r="R171" s="9" t="str">
        <f>IFERROR(VLOOKUP(Tabla2[[#This Row],[CONTRATISTA PRNCIPAL]],Hoja1!$L$5:$M$9,2,FALSE),"CJV")</f>
        <v>CJV</v>
      </c>
      <c r="S171" s="9" t="str">
        <f>IF(Tabla2[[#This Row],[EMPRESA]]=Tabla2[[#This Row],[CONTRATISTA PRNCIPAL]],"Principal","Secundaria")</f>
        <v>Principal</v>
      </c>
      <c r="T171" s="10">
        <f>IFERROR(1/COUNTIF(Tabla2[CONTRATISTA PRNCIPAL],Tabla2[[#This Row],[CONTRATISTA PRNCIPAL]]),0)</f>
        <v>1.8181818181818181E-2</v>
      </c>
      <c r="U171" s="33">
        <f ca="1">IF(((TODAY()-Tabla2[[#This Row],[FECHA NACIMIENTO]])/365)&lt;18,"Corregir", IF(((TODAY()-Tabla2[[#This Row],[FECHA NACIMIENTO]])/365)&gt;80, "Corregir",ROUNDDOWN(((TODAY()-Tabla2[[#This Row],[FECHA NACIMIENTO]])/365),0)))</f>
        <v>54</v>
      </c>
      <c r="V17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71" s="34" t="str">
        <f ca="1">+IF(Tabla2[[#This Row],[Edad]]="Corregir","Corregir","Ok")</f>
        <v>Ok</v>
      </c>
      <c r="X171" s="10" t="str">
        <f>+IFERROR(VLOOKUP(Tabla2[[#This Row],[DISTRITO SEGÚN DNI]],Hoja1!$A$2:$B$55,2,FALSE),"No")</f>
        <v>No</v>
      </c>
      <c r="Y171" s="10" t="str">
        <f>IF(OR(LOWER(Tabla2[[#This Row],[GENERO]])="masculino", LOWER(Tabla2[[#This Row],[GENERO]])="femenino"),"OK","Corregir")</f>
        <v>OK</v>
      </c>
      <c r="Z171" s="10" t="str">
        <f>+IF(Tabla2[[#This Row],[Nro. DNI / CE]]="","Corregir",IF(LEN(Tabla2[[#This Row],[Nro. DNI / CE]])&gt;=8,"OK","Corregir"))</f>
        <v>OK</v>
      </c>
      <c r="AA171" s="10">
        <f>COUNTIF(Tabla2[APELLIDOS Y NOMBRES],Tabla2[[#This Row],[APELLIDOS Y NOMBRES]])</f>
        <v>1</v>
      </c>
      <c r="AB171" t="str">
        <f ca="1">+IFERROR(IF(Tabla2[[#This Row],[FECHA CESE/BAJA]]="","No Aplica",IF(AND(MONTH(Tabla2[[#This Row],[FECHA CESE/BAJA]])=MONTH(TODAY()-30),YEAR(Tabla2[[#This Row],[FECHA CESE/BAJA]])=YEAR(TODAY())),MONTH(TODAY()-30)&amp;"-"&amp;YEAR(TODAY()),"Borrar")),"No aplica")</f>
        <v>8-2023</v>
      </c>
      <c r="AC171" t="str">
        <f ca="1">+IFERROR(IF(Tabla2[[#This Row],[FECHA INICIO DE LABORES EN OBRA]]="","No Aplica",IF(AND(MONTH(Tabla2[[#This Row],[FECHA INICIO DE LABORES EN OBRA]])=MONTH(TODAY()-30),YEAR(Tabla2[[#This Row],[FECHA INICIO DE LABORES EN OBRA]])=YEAR(TODAY())),MONTH(TODAY()-30)&amp;"-"&amp;YEAR(TODAY()),"No Aplica")),"No Aplica")</f>
        <v>No Aplica</v>
      </c>
    </row>
    <row r="172" spans="1:29" x14ac:dyDescent="0.25">
      <c r="A172" s="2">
        <v>20601010128</v>
      </c>
      <c r="B172" s="3" t="s">
        <v>10611</v>
      </c>
      <c r="C172" s="3" t="s">
        <v>10611</v>
      </c>
      <c r="D172" s="3" t="s">
        <v>10728</v>
      </c>
      <c r="E172" s="3" t="s">
        <v>10729</v>
      </c>
      <c r="F172" s="36">
        <v>31726</v>
      </c>
      <c r="G172" s="3">
        <v>2</v>
      </c>
      <c r="H172" s="3" t="s">
        <v>3817</v>
      </c>
      <c r="I172" s="3" t="s">
        <v>10647</v>
      </c>
      <c r="J172" s="3" t="s">
        <v>10730</v>
      </c>
      <c r="K172" s="3" t="s">
        <v>93</v>
      </c>
      <c r="L172" s="8" t="s">
        <v>9813</v>
      </c>
      <c r="M172" s="5">
        <v>45155</v>
      </c>
      <c r="N172" s="13" t="s">
        <v>1043</v>
      </c>
      <c r="O172" s="5">
        <v>45034</v>
      </c>
      <c r="P172" s="8">
        <v>1</v>
      </c>
      <c r="Q172" s="9">
        <v>4</v>
      </c>
      <c r="R172" s="9" t="str">
        <f>IFERROR(VLOOKUP(Tabla2[[#This Row],[CONTRATISTA PRNCIPAL]],Hoja1!$L$5:$M$9,2,FALSE),"CJV")</f>
        <v>CJV</v>
      </c>
      <c r="S172" s="9" t="str">
        <f>IF(Tabla2[[#This Row],[EMPRESA]]=Tabla2[[#This Row],[CONTRATISTA PRNCIPAL]],"Principal","Secundaria")</f>
        <v>Principal</v>
      </c>
      <c r="T172" s="10">
        <f>IFERROR(1/COUNTIF(Tabla2[CONTRATISTA PRNCIPAL],Tabla2[[#This Row],[CONTRATISTA PRNCIPAL]]),0)</f>
        <v>1.8181818181818181E-2</v>
      </c>
      <c r="U172" s="33">
        <f ca="1">IF(((TODAY()-Tabla2[[#This Row],[FECHA NACIMIENTO]])/365)&lt;18,"Corregir", IF(((TODAY()-Tabla2[[#This Row],[FECHA NACIMIENTO]])/365)&gt;80, "Corregir",ROUNDDOWN(((TODAY()-Tabla2[[#This Row],[FECHA NACIMIENTO]])/365),0)))</f>
        <v>36</v>
      </c>
      <c r="V17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72" s="34" t="str">
        <f ca="1">+IF(Tabla2[[#This Row],[Edad]]="Corregir","Corregir","Ok")</f>
        <v>Ok</v>
      </c>
      <c r="X172" s="10" t="str">
        <f>+IFERROR(VLOOKUP(Tabla2[[#This Row],[DISTRITO SEGÚN DNI]],Hoja1!$A$2:$B$55,2,FALSE),"No")</f>
        <v>ATE</v>
      </c>
      <c r="Y172" s="10" t="str">
        <f>IF(OR(LOWER(Tabla2[[#This Row],[GENERO]])="masculino", LOWER(Tabla2[[#This Row],[GENERO]])="femenino"),"OK","Corregir")</f>
        <v>OK</v>
      </c>
      <c r="Z172" s="10" t="str">
        <f>+IF(Tabla2[[#This Row],[Nro. DNI / CE]]="","Corregir",IF(LEN(Tabla2[[#This Row],[Nro. DNI / CE]])&gt;=8,"OK","Corregir"))</f>
        <v>OK</v>
      </c>
      <c r="AA172" s="10">
        <f>COUNTIF(Tabla2[APELLIDOS Y NOMBRES],Tabla2[[#This Row],[APELLIDOS Y NOMBRES]])</f>
        <v>1</v>
      </c>
      <c r="AB172" t="str">
        <f ca="1">+IFERROR(IF(Tabla2[[#This Row],[FECHA CESE/BAJA]]="","No Aplica",IF(AND(MONTH(Tabla2[[#This Row],[FECHA CESE/BAJA]])=MONTH(TODAY()-30),YEAR(Tabla2[[#This Row],[FECHA CESE/BAJA]])=YEAR(TODAY())),MONTH(TODAY()-30)&amp;"-"&amp;YEAR(TODAY()),"Borrar")),"No aplica")</f>
        <v>8-2023</v>
      </c>
      <c r="AC172" t="str">
        <f ca="1">+IFERROR(IF(Tabla2[[#This Row],[FECHA INICIO DE LABORES EN OBRA]]="","No Aplica",IF(AND(MONTH(Tabla2[[#This Row],[FECHA INICIO DE LABORES EN OBRA]])=MONTH(TODAY()-30),YEAR(Tabla2[[#This Row],[FECHA INICIO DE LABORES EN OBRA]])=YEAR(TODAY())),MONTH(TODAY()-30)&amp;"-"&amp;YEAR(TODAY()),"No Aplica")),"No Aplica")</f>
        <v>No Aplica</v>
      </c>
    </row>
    <row r="173" spans="1:29" x14ac:dyDescent="0.25">
      <c r="A173" s="2">
        <v>20601010128</v>
      </c>
      <c r="B173" s="3" t="s">
        <v>10611</v>
      </c>
      <c r="C173" s="3" t="s">
        <v>10611</v>
      </c>
      <c r="D173" s="3" t="s">
        <v>10784</v>
      </c>
      <c r="E173" s="3" t="s">
        <v>10785</v>
      </c>
      <c r="F173" s="36">
        <v>35816</v>
      </c>
      <c r="G173" s="3">
        <v>2</v>
      </c>
      <c r="H173" s="3" t="s">
        <v>1476</v>
      </c>
      <c r="I173" s="3" t="s">
        <v>6070</v>
      </c>
      <c r="J173" s="3" t="s">
        <v>10786</v>
      </c>
      <c r="K173" s="3" t="s">
        <v>99</v>
      </c>
      <c r="L173" s="8" t="s">
        <v>9813</v>
      </c>
      <c r="M173" s="5">
        <v>45155</v>
      </c>
      <c r="N173" s="13" t="s">
        <v>1119</v>
      </c>
      <c r="O173" s="5">
        <v>45012</v>
      </c>
      <c r="P173" s="8">
        <v>2</v>
      </c>
      <c r="Q173" s="9">
        <v>4</v>
      </c>
      <c r="R173" s="9" t="str">
        <f>IFERROR(VLOOKUP(Tabla2[[#This Row],[CONTRATISTA PRNCIPAL]],Hoja1!$L$5:$M$9,2,FALSE),"CJV")</f>
        <v>CJV</v>
      </c>
      <c r="S173" s="9" t="str">
        <f>IF(Tabla2[[#This Row],[EMPRESA]]=Tabla2[[#This Row],[CONTRATISTA PRNCIPAL]],"Principal","Secundaria")</f>
        <v>Principal</v>
      </c>
      <c r="T173" s="10">
        <f>IFERROR(1/COUNTIF(Tabla2[CONTRATISTA PRNCIPAL],Tabla2[[#This Row],[CONTRATISTA PRNCIPAL]]),0)</f>
        <v>1.8181818181818181E-2</v>
      </c>
      <c r="U173" s="33">
        <f ca="1">IF(((TODAY()-Tabla2[[#This Row],[FECHA NACIMIENTO]])/365)&lt;18,"Corregir", IF(((TODAY()-Tabla2[[#This Row],[FECHA NACIMIENTO]])/365)&gt;80, "Corregir",ROUNDDOWN(((TODAY()-Tabla2[[#This Row],[FECHA NACIMIENTO]])/365),0)))</f>
        <v>25</v>
      </c>
      <c r="V17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73" s="34" t="str">
        <f ca="1">+IF(Tabla2[[#This Row],[Edad]]="Corregir","Corregir","Ok")</f>
        <v>Ok</v>
      </c>
      <c r="X173" s="10" t="str">
        <f>+IFERROR(VLOOKUP(Tabla2[[#This Row],[DISTRITO SEGÚN DNI]],Hoja1!$A$2:$B$55,2,FALSE),"No")</f>
        <v>LA VICTORIA</v>
      </c>
      <c r="Y173" s="10" t="str">
        <f>IF(OR(LOWER(Tabla2[[#This Row],[GENERO]])="masculino", LOWER(Tabla2[[#This Row],[GENERO]])="femenino"),"OK","Corregir")</f>
        <v>OK</v>
      </c>
      <c r="Z173" s="10" t="str">
        <f>+IF(Tabla2[[#This Row],[Nro. DNI / CE]]="","Corregir",IF(LEN(Tabla2[[#This Row],[Nro. DNI / CE]])&gt;=8,"OK","Corregir"))</f>
        <v>OK</v>
      </c>
      <c r="AA173" s="10">
        <f>COUNTIF(Tabla2[APELLIDOS Y NOMBRES],Tabla2[[#This Row],[APELLIDOS Y NOMBRES]])</f>
        <v>1</v>
      </c>
      <c r="AB173" t="str">
        <f ca="1">+IFERROR(IF(Tabla2[[#This Row],[FECHA CESE/BAJA]]="","No Aplica",IF(AND(MONTH(Tabla2[[#This Row],[FECHA CESE/BAJA]])=MONTH(TODAY()-30),YEAR(Tabla2[[#This Row],[FECHA CESE/BAJA]])=YEAR(TODAY())),MONTH(TODAY()-30)&amp;"-"&amp;YEAR(TODAY()),"Borrar")),"No aplica")</f>
        <v>8-2023</v>
      </c>
      <c r="AC173" t="str">
        <f ca="1">+IFERROR(IF(Tabla2[[#This Row],[FECHA INICIO DE LABORES EN OBRA]]="","No Aplica",IF(AND(MONTH(Tabla2[[#This Row],[FECHA INICIO DE LABORES EN OBRA]])=MONTH(TODAY()-30),YEAR(Tabla2[[#This Row],[FECHA INICIO DE LABORES EN OBRA]])=YEAR(TODAY())),MONTH(TODAY()-30)&amp;"-"&amp;YEAR(TODAY()),"No Aplica")),"No Aplica")</f>
        <v>No Aplica</v>
      </c>
    </row>
    <row r="174" spans="1:29" x14ac:dyDescent="0.25">
      <c r="A174" s="2" t="s">
        <v>11931</v>
      </c>
      <c r="B174" s="3" t="s">
        <v>11932</v>
      </c>
      <c r="C174" s="3" t="s">
        <v>11580</v>
      </c>
      <c r="D174" s="3">
        <v>70785772</v>
      </c>
      <c r="E174" s="3" t="s">
        <v>11956</v>
      </c>
      <c r="F174" s="36">
        <v>33977</v>
      </c>
      <c r="G174" s="3">
        <v>2</v>
      </c>
      <c r="H174" s="3" t="s">
        <v>1444</v>
      </c>
      <c r="I174" s="3" t="s">
        <v>11788</v>
      </c>
      <c r="J174" s="3" t="s">
        <v>11957</v>
      </c>
      <c r="K174" s="3" t="s">
        <v>34</v>
      </c>
      <c r="L174" s="8" t="s">
        <v>9813</v>
      </c>
      <c r="M174" s="5">
        <v>45155</v>
      </c>
      <c r="N174" s="13" t="s">
        <v>1043</v>
      </c>
      <c r="O174" s="5">
        <v>45155</v>
      </c>
      <c r="P174" s="8">
        <v>2</v>
      </c>
      <c r="Q174" s="9">
        <v>4</v>
      </c>
      <c r="R174" s="9" t="str">
        <f>IFERROR(VLOOKUP(Tabla2[[#This Row],[CONTRATISTA PRNCIPAL]],Hoja1!$L$5:$M$9,2,FALSE),"CJV")</f>
        <v>CJV</v>
      </c>
      <c r="S174" s="9" t="str">
        <f>IF(Tabla2[[#This Row],[EMPRESA]]=Tabla2[[#This Row],[CONTRATISTA PRNCIPAL]],"Principal","Secundaria")</f>
        <v>Secundaria</v>
      </c>
      <c r="T174" s="10">
        <f>IFERROR(1/COUNTIF(Tabla2[CONTRATISTA PRNCIPAL],Tabla2[[#This Row],[CONTRATISTA PRNCIPAL]]),0)</f>
        <v>5.9523809523809521E-3</v>
      </c>
      <c r="U174" s="33">
        <f ca="1">IF(((TODAY()-Tabla2[[#This Row],[FECHA NACIMIENTO]])/365)&lt;18,"Corregir", IF(((TODAY()-Tabla2[[#This Row],[FECHA NACIMIENTO]])/365)&gt;80, "Corregir",ROUNDDOWN(((TODAY()-Tabla2[[#This Row],[FECHA NACIMIENTO]])/365),0)))</f>
        <v>30</v>
      </c>
      <c r="V17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74" s="34" t="str">
        <f ca="1">+IF(Tabla2[[#This Row],[Edad]]="Corregir","Corregir","Ok")</f>
        <v>Ok</v>
      </c>
      <c r="X174" s="10" t="str">
        <f>+IFERROR(VLOOKUP(Tabla2[[#This Row],[DISTRITO SEGÚN DNI]],Hoja1!$A$2:$B$55,2,FALSE),"No")</f>
        <v>CALLAO</v>
      </c>
      <c r="Y174" s="10" t="str">
        <f>IF(OR(LOWER(Tabla2[[#This Row],[GENERO]])="masculino", LOWER(Tabla2[[#This Row],[GENERO]])="femenino"),"OK","Corregir")</f>
        <v>OK</v>
      </c>
      <c r="Z174" s="10" t="str">
        <f>+IF(Tabla2[[#This Row],[Nro. DNI / CE]]="","Corregir",IF(LEN(Tabla2[[#This Row],[Nro. DNI / CE]])&gt;=8,"OK","Corregir"))</f>
        <v>OK</v>
      </c>
      <c r="AA174" s="10">
        <f>COUNTIF(Tabla2[APELLIDOS Y NOMBRES],Tabla2[[#This Row],[APELLIDOS Y NOMBRES]])</f>
        <v>1</v>
      </c>
      <c r="AB174" t="str">
        <f ca="1">+IFERROR(IF(Tabla2[[#This Row],[FECHA CESE/BAJA]]="","No Aplica",IF(AND(MONTH(Tabla2[[#This Row],[FECHA CESE/BAJA]])=MONTH(TODAY()-30),YEAR(Tabla2[[#This Row],[FECHA CESE/BAJA]])=YEAR(TODAY())),MONTH(TODAY()-30)&amp;"-"&amp;YEAR(TODAY()),"Borrar")),"No aplica")</f>
        <v>8-2023</v>
      </c>
      <c r="AC174" t="str">
        <f ca="1">+IFERROR(IF(Tabla2[[#This Row],[FECHA INICIO DE LABORES EN OBRA]]="","No Aplica",IF(AND(MONTH(Tabla2[[#This Row],[FECHA INICIO DE LABORES EN OBRA]])=MONTH(TODAY()-30),YEAR(Tabla2[[#This Row],[FECHA INICIO DE LABORES EN OBRA]])=YEAR(TODAY())),MONTH(TODAY()-30)&amp;"-"&amp;YEAR(TODAY()),"No Aplica")),"No Aplica")</f>
        <v>8-2023</v>
      </c>
    </row>
    <row r="175" spans="1:29" x14ac:dyDescent="0.25">
      <c r="A175" s="2" t="s">
        <v>11931</v>
      </c>
      <c r="B175" s="3" t="s">
        <v>11932</v>
      </c>
      <c r="C175" s="3" t="s">
        <v>11580</v>
      </c>
      <c r="D175" s="3">
        <v>31490158</v>
      </c>
      <c r="E175" s="3" t="s">
        <v>11982</v>
      </c>
      <c r="F175" s="36">
        <v>28309</v>
      </c>
      <c r="G175" s="3">
        <v>2</v>
      </c>
      <c r="H175" s="3" t="s">
        <v>1458</v>
      </c>
      <c r="I175" s="3" t="s">
        <v>11788</v>
      </c>
      <c r="J175" s="3" t="s">
        <v>11983</v>
      </c>
      <c r="K175" s="3" t="s">
        <v>1481</v>
      </c>
      <c r="L175" s="8" t="s">
        <v>9813</v>
      </c>
      <c r="M175" s="5">
        <v>45155</v>
      </c>
      <c r="N175" s="13" t="s">
        <v>1043</v>
      </c>
      <c r="O175" s="5">
        <v>45155</v>
      </c>
      <c r="P175" s="8">
        <v>2</v>
      </c>
      <c r="Q175" s="9">
        <v>4</v>
      </c>
      <c r="R175" s="9" t="str">
        <f>IFERROR(VLOOKUP(Tabla2[[#This Row],[CONTRATISTA PRNCIPAL]],Hoja1!$L$5:$M$9,2,FALSE),"CJV")</f>
        <v>CJV</v>
      </c>
      <c r="S175" s="9" t="str">
        <f>IF(Tabla2[[#This Row],[EMPRESA]]=Tabla2[[#This Row],[CONTRATISTA PRNCIPAL]],"Principal","Secundaria")</f>
        <v>Secundaria</v>
      </c>
      <c r="T175" s="10">
        <f>IFERROR(1/COUNTIF(Tabla2[CONTRATISTA PRNCIPAL],Tabla2[[#This Row],[CONTRATISTA PRNCIPAL]]),0)</f>
        <v>5.9523809523809521E-3</v>
      </c>
      <c r="U175" s="33">
        <f ca="1">IF(((TODAY()-Tabla2[[#This Row],[FECHA NACIMIENTO]])/365)&lt;18,"Corregir", IF(((TODAY()-Tabla2[[#This Row],[FECHA NACIMIENTO]])/365)&gt;80, "Corregir",ROUNDDOWN(((TODAY()-Tabla2[[#This Row],[FECHA NACIMIENTO]])/365),0)))</f>
        <v>46</v>
      </c>
      <c r="V17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75" s="34" t="str">
        <f ca="1">+IF(Tabla2[[#This Row],[Edad]]="Corregir","Corregir","Ok")</f>
        <v>Ok</v>
      </c>
      <c r="X175" s="10" t="str">
        <f>+IFERROR(VLOOKUP(Tabla2[[#This Row],[DISTRITO SEGÚN DNI]],Hoja1!$A$2:$B$55,2,FALSE),"No")</f>
        <v>No</v>
      </c>
      <c r="Y175" s="10" t="str">
        <f>IF(OR(LOWER(Tabla2[[#This Row],[GENERO]])="masculino", LOWER(Tabla2[[#This Row],[GENERO]])="femenino"),"OK","Corregir")</f>
        <v>OK</v>
      </c>
      <c r="Z175" s="10" t="str">
        <f>+IF(Tabla2[[#This Row],[Nro. DNI / CE]]="","Corregir",IF(LEN(Tabla2[[#This Row],[Nro. DNI / CE]])&gt;=8,"OK","Corregir"))</f>
        <v>OK</v>
      </c>
      <c r="AA175" s="10">
        <f>COUNTIF(Tabla2[APELLIDOS Y NOMBRES],Tabla2[[#This Row],[APELLIDOS Y NOMBRES]])</f>
        <v>1</v>
      </c>
      <c r="AB175" t="str">
        <f ca="1">+IFERROR(IF(Tabla2[[#This Row],[FECHA CESE/BAJA]]="","No Aplica",IF(AND(MONTH(Tabla2[[#This Row],[FECHA CESE/BAJA]])=MONTH(TODAY()-30),YEAR(Tabla2[[#This Row],[FECHA CESE/BAJA]])=YEAR(TODAY())),MONTH(TODAY()-30)&amp;"-"&amp;YEAR(TODAY()),"Borrar")),"No aplica")</f>
        <v>8-2023</v>
      </c>
      <c r="AC175" t="str">
        <f ca="1">+IFERROR(IF(Tabla2[[#This Row],[FECHA INICIO DE LABORES EN OBRA]]="","No Aplica",IF(AND(MONTH(Tabla2[[#This Row],[FECHA INICIO DE LABORES EN OBRA]])=MONTH(TODAY()-30),YEAR(Tabla2[[#This Row],[FECHA INICIO DE LABORES EN OBRA]])=YEAR(TODAY())),MONTH(TODAY()-30)&amp;"-"&amp;YEAR(TODAY()),"No Aplica")),"No Aplica")</f>
        <v>8-2023</v>
      </c>
    </row>
    <row r="176" spans="1:29" x14ac:dyDescent="0.25">
      <c r="A176" s="2" t="s">
        <v>11931</v>
      </c>
      <c r="B176" s="3" t="s">
        <v>11932</v>
      </c>
      <c r="C176" s="3" t="s">
        <v>11580</v>
      </c>
      <c r="D176" s="3">
        <v>74972503</v>
      </c>
      <c r="E176" s="3" t="s">
        <v>11991</v>
      </c>
      <c r="F176" s="36">
        <v>37298</v>
      </c>
      <c r="G176" s="3">
        <v>2</v>
      </c>
      <c r="H176" s="3" t="s">
        <v>1453</v>
      </c>
      <c r="I176" s="3" t="s">
        <v>11788</v>
      </c>
      <c r="J176" s="3" t="s">
        <v>11992</v>
      </c>
      <c r="K176" s="3" t="s">
        <v>34</v>
      </c>
      <c r="L176" s="8" t="s">
        <v>9813</v>
      </c>
      <c r="M176" s="5">
        <v>45155</v>
      </c>
      <c r="N176" s="13" t="s">
        <v>1043</v>
      </c>
      <c r="O176" s="5">
        <v>45155</v>
      </c>
      <c r="P176" s="8">
        <v>2</v>
      </c>
      <c r="Q176" s="9">
        <v>4</v>
      </c>
      <c r="R176" s="9" t="str">
        <f>IFERROR(VLOOKUP(Tabla2[[#This Row],[CONTRATISTA PRNCIPAL]],Hoja1!$L$5:$M$9,2,FALSE),"CJV")</f>
        <v>CJV</v>
      </c>
      <c r="S176" s="9" t="str">
        <f>IF(Tabla2[[#This Row],[EMPRESA]]=Tabla2[[#This Row],[CONTRATISTA PRNCIPAL]],"Principal","Secundaria")</f>
        <v>Secundaria</v>
      </c>
      <c r="T176" s="10">
        <f>IFERROR(1/COUNTIF(Tabla2[CONTRATISTA PRNCIPAL],Tabla2[[#This Row],[CONTRATISTA PRNCIPAL]]),0)</f>
        <v>5.9523809523809521E-3</v>
      </c>
      <c r="U176" s="33">
        <f ca="1">IF(((TODAY()-Tabla2[[#This Row],[FECHA NACIMIENTO]])/365)&lt;18,"Corregir", IF(((TODAY()-Tabla2[[#This Row],[FECHA NACIMIENTO]])/365)&gt;80, "Corregir",ROUNDDOWN(((TODAY()-Tabla2[[#This Row],[FECHA NACIMIENTO]])/365),0)))</f>
        <v>21</v>
      </c>
      <c r="V17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176" s="34" t="str">
        <f ca="1">+IF(Tabla2[[#This Row],[Edad]]="Corregir","Corregir","Ok")</f>
        <v>Ok</v>
      </c>
      <c r="X176" s="10" t="str">
        <f>+IFERROR(VLOOKUP(Tabla2[[#This Row],[DISTRITO SEGÚN DNI]],Hoja1!$A$2:$B$55,2,FALSE),"No")</f>
        <v>CALLAO</v>
      </c>
      <c r="Y176" s="10" t="str">
        <f>IF(OR(LOWER(Tabla2[[#This Row],[GENERO]])="masculino", LOWER(Tabla2[[#This Row],[GENERO]])="femenino"),"OK","Corregir")</f>
        <v>OK</v>
      </c>
      <c r="Z176" s="10" t="str">
        <f>+IF(Tabla2[[#This Row],[Nro. DNI / CE]]="","Corregir",IF(LEN(Tabla2[[#This Row],[Nro. DNI / CE]])&gt;=8,"OK","Corregir"))</f>
        <v>OK</v>
      </c>
      <c r="AA176" s="10">
        <f>COUNTIF(Tabla2[APELLIDOS Y NOMBRES],Tabla2[[#This Row],[APELLIDOS Y NOMBRES]])</f>
        <v>1</v>
      </c>
      <c r="AB176" t="str">
        <f ca="1">+IFERROR(IF(Tabla2[[#This Row],[FECHA CESE/BAJA]]="","No Aplica",IF(AND(MONTH(Tabla2[[#This Row],[FECHA CESE/BAJA]])=MONTH(TODAY()-30),YEAR(Tabla2[[#This Row],[FECHA CESE/BAJA]])=YEAR(TODAY())),MONTH(TODAY()-30)&amp;"-"&amp;YEAR(TODAY()),"Borrar")),"No aplica")</f>
        <v>8-2023</v>
      </c>
      <c r="AC176" t="str">
        <f ca="1">+IFERROR(IF(Tabla2[[#This Row],[FECHA INICIO DE LABORES EN OBRA]]="","No Aplica",IF(AND(MONTH(Tabla2[[#This Row],[FECHA INICIO DE LABORES EN OBRA]])=MONTH(TODAY()-30),YEAR(Tabla2[[#This Row],[FECHA INICIO DE LABORES EN OBRA]])=YEAR(TODAY())),MONTH(TODAY()-30)&amp;"-"&amp;YEAR(TODAY()),"No Aplica")),"No Aplica")</f>
        <v>8-2023</v>
      </c>
    </row>
    <row r="177" spans="1:29" x14ac:dyDescent="0.25">
      <c r="A177" s="2" t="s">
        <v>1067</v>
      </c>
      <c r="B177" s="3" t="s">
        <v>10366</v>
      </c>
      <c r="C177" s="3" t="s">
        <v>10366</v>
      </c>
      <c r="D177" s="3">
        <v>10763998</v>
      </c>
      <c r="E177" s="3" t="s">
        <v>1208</v>
      </c>
      <c r="F177" s="36">
        <v>28506</v>
      </c>
      <c r="G177" s="3">
        <v>3</v>
      </c>
      <c r="H177" s="3" t="s">
        <v>1084</v>
      </c>
      <c r="I177" s="3" t="s">
        <v>1070</v>
      </c>
      <c r="J177" s="3" t="s">
        <v>1209</v>
      </c>
      <c r="K177" s="3" t="s">
        <v>1210</v>
      </c>
      <c r="L177" s="8" t="s">
        <v>9813</v>
      </c>
      <c r="M177" s="5">
        <v>45155</v>
      </c>
      <c r="N177" s="13" t="s">
        <v>1043</v>
      </c>
      <c r="O177" s="5">
        <v>44106</v>
      </c>
      <c r="P177" s="8">
        <v>2</v>
      </c>
      <c r="Q177" s="9">
        <v>1</v>
      </c>
      <c r="R177" s="9" t="str">
        <f>IFERROR(VLOOKUP(Tabla2[[#This Row],[CONTRATISTA PRNCIPAL]],Hoja1!$L$5:$M$9,2,FALSE),"CJV")</f>
        <v>CJV</v>
      </c>
      <c r="S177" s="9" t="str">
        <f>IF(Tabla2[[#This Row],[EMPRESA]]=Tabla2[[#This Row],[CONTRATISTA PRNCIPAL]],"Principal","Secundaria")</f>
        <v>Principal</v>
      </c>
      <c r="T177" s="10">
        <f>IFERROR(1/COUNTIF(Tabla2[CONTRATISTA PRNCIPAL],Tabla2[[#This Row],[CONTRATISTA PRNCIPAL]]),0)</f>
        <v>5.0251256281407036E-3</v>
      </c>
      <c r="U177" s="33">
        <f ca="1">IF(((TODAY()-Tabla2[[#This Row],[FECHA NACIMIENTO]])/365)&lt;18,"Corregir", IF(((TODAY()-Tabla2[[#This Row],[FECHA NACIMIENTO]])/365)&gt;80, "Corregir",ROUNDDOWN(((TODAY()-Tabla2[[#This Row],[FECHA NACIMIENTO]])/365),0)))</f>
        <v>45</v>
      </c>
      <c r="V17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77" s="34" t="str">
        <f ca="1">+IF(Tabla2[[#This Row],[Edad]]="Corregir","Corregir","Ok")</f>
        <v>Ok</v>
      </c>
      <c r="X177" s="10" t="str">
        <f>+IFERROR(VLOOKUP(Tabla2[[#This Row],[DISTRITO SEGÚN DNI]],Hoja1!$A$2:$B$55,2,FALSE),"No")</f>
        <v>No</v>
      </c>
      <c r="Y177" s="10" t="str">
        <f>IF(OR(LOWER(Tabla2[[#This Row],[GENERO]])="masculino", LOWER(Tabla2[[#This Row],[GENERO]])="femenino"),"OK","Corregir")</f>
        <v>OK</v>
      </c>
      <c r="Z177" s="10" t="str">
        <f>+IF(Tabla2[[#This Row],[Nro. DNI / CE]]="","Corregir",IF(LEN(Tabla2[[#This Row],[Nro. DNI / CE]])&gt;=8,"OK","Corregir"))</f>
        <v>OK</v>
      </c>
      <c r="AA177" s="10">
        <f>COUNTIF(Tabla2[APELLIDOS Y NOMBRES],Tabla2[[#This Row],[APELLIDOS Y NOMBRES]])</f>
        <v>1</v>
      </c>
      <c r="AB177" t="str">
        <f ca="1">+IFERROR(IF(Tabla2[[#This Row],[FECHA CESE/BAJA]]="","No Aplica",IF(AND(MONTH(Tabla2[[#This Row],[FECHA CESE/BAJA]])=MONTH(TODAY()-30),YEAR(Tabla2[[#This Row],[FECHA CESE/BAJA]])=YEAR(TODAY())),MONTH(TODAY()-30)&amp;"-"&amp;YEAR(TODAY()),"Borrar")),"No aplica")</f>
        <v>8-2023</v>
      </c>
      <c r="AC177" t="str">
        <f ca="1">+IFERROR(IF(Tabla2[[#This Row],[FECHA INICIO DE LABORES EN OBRA]]="","No Aplica",IF(AND(MONTH(Tabla2[[#This Row],[FECHA INICIO DE LABORES EN OBRA]])=MONTH(TODAY()-30),YEAR(Tabla2[[#This Row],[FECHA INICIO DE LABORES EN OBRA]])=YEAR(TODAY())),MONTH(TODAY()-30)&amp;"-"&amp;YEAR(TODAY()),"No Aplica")),"No Aplica")</f>
        <v>No Aplica</v>
      </c>
    </row>
    <row r="178" spans="1:29" x14ac:dyDescent="0.25">
      <c r="A178" s="2" t="s">
        <v>9106</v>
      </c>
      <c r="B178" s="3" t="s">
        <v>9107</v>
      </c>
      <c r="C178" s="3" t="s">
        <v>9107</v>
      </c>
      <c r="D178" s="3" t="s">
        <v>6959</v>
      </c>
      <c r="E178" s="3" t="s">
        <v>9152</v>
      </c>
      <c r="F178" s="36">
        <v>29779</v>
      </c>
      <c r="G178" s="3">
        <v>2</v>
      </c>
      <c r="H178" s="3" t="s">
        <v>6960</v>
      </c>
      <c r="I178" s="3" t="s">
        <v>6891</v>
      </c>
      <c r="J178" s="3" t="s">
        <v>6961</v>
      </c>
      <c r="K178" s="3" t="s">
        <v>6962</v>
      </c>
      <c r="L178" s="8" t="s">
        <v>9813</v>
      </c>
      <c r="M178" s="5">
        <v>45155</v>
      </c>
      <c r="N178" s="13" t="s">
        <v>1043</v>
      </c>
      <c r="O178" s="5">
        <v>44900</v>
      </c>
      <c r="P178" s="8">
        <v>2</v>
      </c>
      <c r="Q178" s="9">
        <v>4</v>
      </c>
      <c r="R178" s="9" t="str">
        <f>IFERROR(VLOOKUP(Tabla2[[#This Row],[CONTRATISTA PRNCIPAL]],Hoja1!$L$5:$M$9,2,FALSE),"CJV")</f>
        <v>CJV</v>
      </c>
      <c r="S178" s="9" t="str">
        <f>IF(Tabla2[[#This Row],[EMPRESA]]=Tabla2[[#This Row],[CONTRATISTA PRNCIPAL]],"Principal","Secundaria")</f>
        <v>Principal</v>
      </c>
      <c r="T178" s="10">
        <f>IFERROR(1/COUNTIF(Tabla2[CONTRATISTA PRNCIPAL],Tabla2[[#This Row],[CONTRATISTA PRNCIPAL]]),0)</f>
        <v>8.8495575221238937E-3</v>
      </c>
      <c r="U178" s="33">
        <f ca="1">IF(((TODAY()-Tabla2[[#This Row],[FECHA NACIMIENTO]])/365)&lt;18,"Corregir", IF(((TODAY()-Tabla2[[#This Row],[FECHA NACIMIENTO]])/365)&gt;80, "Corregir",ROUNDDOWN(((TODAY()-Tabla2[[#This Row],[FECHA NACIMIENTO]])/365),0)))</f>
        <v>42</v>
      </c>
      <c r="V17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78" s="34" t="str">
        <f ca="1">+IF(Tabla2[[#This Row],[Edad]]="Corregir","Corregir","Ok")</f>
        <v>Ok</v>
      </c>
      <c r="X178" s="10" t="str">
        <f>+IFERROR(VLOOKUP(Tabla2[[#This Row],[DISTRITO SEGÚN DNI]],Hoja1!$A$2:$B$55,2,FALSE),"No")</f>
        <v>No</v>
      </c>
      <c r="Y178" s="10" t="str">
        <f>IF(OR(LOWER(Tabla2[[#This Row],[GENERO]])="masculino", LOWER(Tabla2[[#This Row],[GENERO]])="femenino"),"OK","Corregir")</f>
        <v>OK</v>
      </c>
      <c r="Z178" s="10" t="str">
        <f>+IF(Tabla2[[#This Row],[Nro. DNI / CE]]="","Corregir",IF(LEN(Tabla2[[#This Row],[Nro. DNI / CE]])&gt;=8,"OK","Corregir"))</f>
        <v>OK</v>
      </c>
      <c r="AA178" s="10">
        <f>COUNTIF(Tabla2[APELLIDOS Y NOMBRES],Tabla2[[#This Row],[APELLIDOS Y NOMBRES]])</f>
        <v>1</v>
      </c>
      <c r="AB178" t="str">
        <f ca="1">+IFERROR(IF(Tabla2[[#This Row],[FECHA CESE/BAJA]]="","No Aplica",IF(AND(MONTH(Tabla2[[#This Row],[FECHA CESE/BAJA]])=MONTH(TODAY()-30),YEAR(Tabla2[[#This Row],[FECHA CESE/BAJA]])=YEAR(TODAY())),MONTH(TODAY()-30)&amp;"-"&amp;YEAR(TODAY()),"Borrar")),"No aplica")</f>
        <v>8-2023</v>
      </c>
      <c r="AC178" t="str">
        <f ca="1">+IFERROR(IF(Tabla2[[#This Row],[FECHA INICIO DE LABORES EN OBRA]]="","No Aplica",IF(AND(MONTH(Tabla2[[#This Row],[FECHA INICIO DE LABORES EN OBRA]])=MONTH(TODAY()-30),YEAR(Tabla2[[#This Row],[FECHA INICIO DE LABORES EN OBRA]])=YEAR(TODAY())),MONTH(TODAY()-30)&amp;"-"&amp;YEAR(TODAY()),"No Aplica")),"No Aplica")</f>
        <v>No Aplica</v>
      </c>
    </row>
    <row r="179" spans="1:29" x14ac:dyDescent="0.25">
      <c r="A179" s="2" t="s">
        <v>12887</v>
      </c>
      <c r="B179" s="3" t="s">
        <v>24</v>
      </c>
      <c r="C179" s="3" t="s">
        <v>24</v>
      </c>
      <c r="D179" s="3" t="s">
        <v>1496</v>
      </c>
      <c r="E179" s="3" t="s">
        <v>12894</v>
      </c>
      <c r="F179" s="36">
        <v>30214</v>
      </c>
      <c r="G179" s="3">
        <v>1</v>
      </c>
      <c r="H179" s="3" t="s">
        <v>1471</v>
      </c>
      <c r="I179" s="3" t="s">
        <v>12890</v>
      </c>
      <c r="J179" s="3" t="s">
        <v>1497</v>
      </c>
      <c r="K179" s="3" t="s">
        <v>1495</v>
      </c>
      <c r="L179" s="8" t="s">
        <v>9813</v>
      </c>
      <c r="M179" s="5">
        <v>45155</v>
      </c>
      <c r="N179" s="13" t="s">
        <v>1489</v>
      </c>
      <c r="O179" s="5">
        <v>44819</v>
      </c>
      <c r="P179" s="8">
        <v>2</v>
      </c>
      <c r="Q179" s="9">
        <v>1</v>
      </c>
      <c r="R179" s="9" t="str">
        <f>IFERROR(VLOOKUP(Tabla2[[#This Row],[CONTRATISTA PRNCIPAL]],Hoja1!$L$5:$M$9,2,FALSE),"CJV")</f>
        <v>CJV</v>
      </c>
      <c r="S179" s="9" t="str">
        <f>IF(Tabla2[[#This Row],[EMPRESA]]=Tabla2[[#This Row],[CONTRATISTA PRNCIPAL]],"Principal","Secundaria")</f>
        <v>Principal</v>
      </c>
      <c r="T179" s="10">
        <f>IFERROR(1/COUNTIF(Tabla2[CONTRATISTA PRNCIPAL],Tabla2[[#This Row],[CONTRATISTA PRNCIPAL]]),0)</f>
        <v>8.3333333333333329E-2</v>
      </c>
      <c r="U179" s="33">
        <f ca="1">IF(((TODAY()-Tabla2[[#This Row],[FECHA NACIMIENTO]])/365)&lt;18,"Corregir", IF(((TODAY()-Tabla2[[#This Row],[FECHA NACIMIENTO]])/365)&gt;80, "Corregir",ROUNDDOWN(((TODAY()-Tabla2[[#This Row],[FECHA NACIMIENTO]])/365),0)))</f>
        <v>40</v>
      </c>
      <c r="V17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79" s="34" t="str">
        <f ca="1">+IF(Tabla2[[#This Row],[Edad]]="Corregir","Corregir","Ok")</f>
        <v>Ok</v>
      </c>
      <c r="X179" s="10" t="str">
        <f>+IFERROR(VLOOKUP(Tabla2[[#This Row],[DISTRITO SEGÚN DNI]],Hoja1!$A$2:$B$55,2,FALSE),"No")</f>
        <v>No</v>
      </c>
      <c r="Y179" s="10" t="str">
        <f>IF(OR(LOWER(Tabla2[[#This Row],[GENERO]])="masculino", LOWER(Tabla2[[#This Row],[GENERO]])="femenino"),"OK","Corregir")</f>
        <v>OK</v>
      </c>
      <c r="Z179" s="10" t="str">
        <f>+IF(Tabla2[[#This Row],[Nro. DNI / CE]]="","Corregir",IF(LEN(Tabla2[[#This Row],[Nro. DNI / CE]])&gt;=8,"OK","Corregir"))</f>
        <v>OK</v>
      </c>
      <c r="AA179" s="10">
        <f>COUNTIF(Tabla2[APELLIDOS Y NOMBRES],Tabla2[[#This Row],[APELLIDOS Y NOMBRES]])</f>
        <v>1</v>
      </c>
      <c r="AB179" t="str">
        <f ca="1">+IFERROR(IF(Tabla2[[#This Row],[FECHA CESE/BAJA]]="","No Aplica",IF(AND(MONTH(Tabla2[[#This Row],[FECHA CESE/BAJA]])=MONTH(TODAY()-30),YEAR(Tabla2[[#This Row],[FECHA CESE/BAJA]])=YEAR(TODAY())),MONTH(TODAY()-30)&amp;"-"&amp;YEAR(TODAY()),"Borrar")),"No aplica")</f>
        <v>8-2023</v>
      </c>
      <c r="AC179" t="str">
        <f ca="1">+IFERROR(IF(Tabla2[[#This Row],[FECHA INICIO DE LABORES EN OBRA]]="","No Aplica",IF(AND(MONTH(Tabla2[[#This Row],[FECHA INICIO DE LABORES EN OBRA]])=MONTH(TODAY()-30),YEAR(Tabla2[[#This Row],[FECHA INICIO DE LABORES EN OBRA]])=YEAR(TODAY())),MONTH(TODAY()-30)&amp;"-"&amp;YEAR(TODAY()),"No Aplica")),"No Aplica")</f>
        <v>No Aplica</v>
      </c>
    </row>
    <row r="180" spans="1:29" x14ac:dyDescent="0.25">
      <c r="A180" s="2" t="s">
        <v>11913</v>
      </c>
      <c r="B180" s="3" t="s">
        <v>11914</v>
      </c>
      <c r="C180" s="3" t="s">
        <v>11580</v>
      </c>
      <c r="D180" s="3" t="s">
        <v>11915</v>
      </c>
      <c r="E180" s="3" t="s">
        <v>11916</v>
      </c>
      <c r="F180" s="36">
        <v>24167</v>
      </c>
      <c r="G180" s="3">
        <v>2</v>
      </c>
      <c r="H180" s="3" t="s">
        <v>1688</v>
      </c>
      <c r="I180" s="3" t="s">
        <v>11867</v>
      </c>
      <c r="J180" s="3" t="s">
        <v>11917</v>
      </c>
      <c r="K180" s="3" t="s">
        <v>2450</v>
      </c>
      <c r="L180" s="8" t="s">
        <v>9813</v>
      </c>
      <c r="M180" s="5">
        <v>45156</v>
      </c>
      <c r="N180" s="13" t="s">
        <v>1043</v>
      </c>
      <c r="O180" s="5">
        <v>44048</v>
      </c>
      <c r="P180" s="8">
        <v>1</v>
      </c>
      <c r="Q180" s="9">
        <v>1</v>
      </c>
      <c r="R180" s="9" t="str">
        <f>IFERROR(VLOOKUP(Tabla2[[#This Row],[CONTRATISTA PRNCIPAL]],Hoja1!$L$5:$M$9,2,FALSE),"CJV")</f>
        <v>CJV</v>
      </c>
      <c r="S180" s="9" t="str">
        <f>IF(Tabla2[[#This Row],[EMPRESA]]=Tabla2[[#This Row],[CONTRATISTA PRNCIPAL]],"Principal","Secundaria")</f>
        <v>Secundaria</v>
      </c>
      <c r="T180" s="10">
        <f>IFERROR(1/COUNTIF(Tabla2[CONTRATISTA PRNCIPAL],Tabla2[[#This Row],[CONTRATISTA PRNCIPAL]]),0)</f>
        <v>5.9523809523809521E-3</v>
      </c>
      <c r="U180" s="33">
        <f ca="1">IF(((TODAY()-Tabla2[[#This Row],[FECHA NACIMIENTO]])/365)&lt;18,"Corregir", IF(((TODAY()-Tabla2[[#This Row],[FECHA NACIMIENTO]])/365)&gt;80, "Corregir",ROUNDDOWN(((TODAY()-Tabla2[[#This Row],[FECHA NACIMIENTO]])/365),0)))</f>
        <v>57</v>
      </c>
      <c r="V18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80" s="34" t="str">
        <f ca="1">+IF(Tabla2[[#This Row],[Edad]]="Corregir","Corregir","Ok")</f>
        <v>Ok</v>
      </c>
      <c r="X180" s="10" t="str">
        <f>+IFERROR(VLOOKUP(Tabla2[[#This Row],[DISTRITO SEGÚN DNI]],Hoja1!$A$2:$B$55,2,FALSE),"No")</f>
        <v>No</v>
      </c>
      <c r="Y180" s="10" t="str">
        <f>IF(OR(LOWER(Tabla2[[#This Row],[GENERO]])="masculino", LOWER(Tabla2[[#This Row],[GENERO]])="femenino"),"OK","Corregir")</f>
        <v>OK</v>
      </c>
      <c r="Z180" s="10" t="str">
        <f>+IF(Tabla2[[#This Row],[Nro. DNI / CE]]="","Corregir",IF(LEN(Tabla2[[#This Row],[Nro. DNI / CE]])&gt;=8,"OK","Corregir"))</f>
        <v>OK</v>
      </c>
      <c r="AA180" s="10">
        <f>COUNTIF(Tabla2[APELLIDOS Y NOMBRES],Tabla2[[#This Row],[APELLIDOS Y NOMBRES]])</f>
        <v>1</v>
      </c>
      <c r="AB180" t="str">
        <f ca="1">+IFERROR(IF(Tabla2[[#This Row],[FECHA CESE/BAJA]]="","No Aplica",IF(AND(MONTH(Tabla2[[#This Row],[FECHA CESE/BAJA]])=MONTH(TODAY()-30),YEAR(Tabla2[[#This Row],[FECHA CESE/BAJA]])=YEAR(TODAY())),MONTH(TODAY()-30)&amp;"-"&amp;YEAR(TODAY()),"Borrar")),"No aplica")</f>
        <v>8-2023</v>
      </c>
      <c r="AC180" t="str">
        <f ca="1">+IFERROR(IF(Tabla2[[#This Row],[FECHA INICIO DE LABORES EN OBRA]]="","No Aplica",IF(AND(MONTH(Tabla2[[#This Row],[FECHA INICIO DE LABORES EN OBRA]])=MONTH(TODAY()-30),YEAR(Tabla2[[#This Row],[FECHA INICIO DE LABORES EN OBRA]])=YEAR(TODAY())),MONTH(TODAY()-30)&amp;"-"&amp;YEAR(TODAY()),"No Aplica")),"No Aplica")</f>
        <v>No Aplica</v>
      </c>
    </row>
    <row r="181" spans="1:29" x14ac:dyDescent="0.25">
      <c r="A181" s="2">
        <v>20521130327</v>
      </c>
      <c r="B181" s="3" t="s">
        <v>5766</v>
      </c>
      <c r="C181" s="3" t="s">
        <v>43</v>
      </c>
      <c r="D181" s="3" t="s">
        <v>5770</v>
      </c>
      <c r="E181" s="3" t="s">
        <v>5771</v>
      </c>
      <c r="F181" s="36">
        <v>33353</v>
      </c>
      <c r="G181" s="3">
        <v>1</v>
      </c>
      <c r="H181" s="3" t="s">
        <v>5772</v>
      </c>
      <c r="I181" s="3" t="s">
        <v>8623</v>
      </c>
      <c r="J181" s="3" t="s">
        <v>5773</v>
      </c>
      <c r="K181" s="3" t="s">
        <v>1054</v>
      </c>
      <c r="L181" s="8" t="s">
        <v>9813</v>
      </c>
      <c r="M181" s="5">
        <v>45157</v>
      </c>
      <c r="N181" s="13" t="s">
        <v>1043</v>
      </c>
      <c r="O181" s="5">
        <v>44970</v>
      </c>
      <c r="P181" s="8">
        <v>2</v>
      </c>
      <c r="Q181" s="9">
        <v>1</v>
      </c>
      <c r="R181" s="9" t="str">
        <f>IFERROR(VLOOKUP(Tabla2[[#This Row],[CONTRATISTA PRNCIPAL]],Hoja1!$L$5:$M$9,2,FALSE),"CJV")</f>
        <v>CJV</v>
      </c>
      <c r="S181" s="9" t="str">
        <f>IF(Tabla2[[#This Row],[EMPRESA]]=Tabla2[[#This Row],[CONTRATISTA PRNCIPAL]],"Principal","Secundaria")</f>
        <v>Secundaria</v>
      </c>
      <c r="T181" s="10">
        <f>IFERROR(1/COUNTIF(Tabla2[CONTRATISTA PRNCIPAL],Tabla2[[#This Row],[CONTRATISTA PRNCIPAL]]),0)</f>
        <v>6.6666666666666671E-3</v>
      </c>
      <c r="U181" s="33">
        <f ca="1">IF(((TODAY()-Tabla2[[#This Row],[FECHA NACIMIENTO]])/365)&lt;18,"Corregir", IF(((TODAY()-Tabla2[[#This Row],[FECHA NACIMIENTO]])/365)&gt;80, "Corregir",ROUNDDOWN(((TODAY()-Tabla2[[#This Row],[FECHA NACIMIENTO]])/365),0)))</f>
        <v>32</v>
      </c>
      <c r="V18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81" s="34" t="str">
        <f ca="1">+IF(Tabla2[[#This Row],[Edad]]="Corregir","Corregir","Ok")</f>
        <v>Ok</v>
      </c>
      <c r="X181" s="10" t="str">
        <f>+IFERROR(VLOOKUP(Tabla2[[#This Row],[DISTRITO SEGÚN DNI]],Hoja1!$A$2:$B$55,2,FALSE),"No")</f>
        <v>No</v>
      </c>
      <c r="Y181" s="10" t="str">
        <f>IF(OR(LOWER(Tabla2[[#This Row],[GENERO]])="masculino", LOWER(Tabla2[[#This Row],[GENERO]])="femenino"),"OK","Corregir")</f>
        <v>OK</v>
      </c>
      <c r="Z181" s="10" t="str">
        <f>+IF(Tabla2[[#This Row],[Nro. DNI / CE]]="","Corregir",IF(LEN(Tabla2[[#This Row],[Nro. DNI / CE]])&gt;=8,"OK","Corregir"))</f>
        <v>OK</v>
      </c>
      <c r="AA181" s="10">
        <f>COUNTIF(Tabla2[APELLIDOS Y NOMBRES],Tabla2[[#This Row],[APELLIDOS Y NOMBRES]])</f>
        <v>1</v>
      </c>
      <c r="AB181" t="str">
        <f ca="1">+IFERROR(IF(Tabla2[[#This Row],[FECHA CESE/BAJA]]="","No Aplica",IF(AND(MONTH(Tabla2[[#This Row],[FECHA CESE/BAJA]])=MONTH(TODAY()-30),YEAR(Tabla2[[#This Row],[FECHA CESE/BAJA]])=YEAR(TODAY())),MONTH(TODAY()-30)&amp;"-"&amp;YEAR(TODAY()),"Borrar")),"No aplica")</f>
        <v>8-2023</v>
      </c>
      <c r="AC181" t="str">
        <f ca="1">+IFERROR(IF(Tabla2[[#This Row],[FECHA INICIO DE LABORES EN OBRA]]="","No Aplica",IF(AND(MONTH(Tabla2[[#This Row],[FECHA INICIO DE LABORES EN OBRA]])=MONTH(TODAY()-30),YEAR(Tabla2[[#This Row],[FECHA INICIO DE LABORES EN OBRA]])=YEAR(TODAY())),MONTH(TODAY()-30)&amp;"-"&amp;YEAR(TODAY()),"No Aplica")),"No Aplica")</f>
        <v>No Aplica</v>
      </c>
    </row>
    <row r="182" spans="1:29" x14ac:dyDescent="0.25">
      <c r="A182" s="2">
        <v>20524172365</v>
      </c>
      <c r="B182" s="3" t="s">
        <v>1009</v>
      </c>
      <c r="C182" s="3" t="s">
        <v>1009</v>
      </c>
      <c r="D182" s="3" t="s">
        <v>9395</v>
      </c>
      <c r="E182" s="3" t="s">
        <v>9396</v>
      </c>
      <c r="F182" s="36">
        <v>29791</v>
      </c>
      <c r="G182" s="3">
        <v>1</v>
      </c>
      <c r="H182" s="3" t="s">
        <v>3166</v>
      </c>
      <c r="I182" s="3" t="s">
        <v>6354</v>
      </c>
      <c r="J182" s="3" t="s">
        <v>9397</v>
      </c>
      <c r="K182" s="3" t="s">
        <v>34</v>
      </c>
      <c r="L182" s="8" t="s">
        <v>9813</v>
      </c>
      <c r="M182" s="5">
        <v>45157</v>
      </c>
      <c r="N182" s="13" t="s">
        <v>1043</v>
      </c>
      <c r="O182" s="5">
        <v>45138</v>
      </c>
      <c r="P182" s="8">
        <v>2</v>
      </c>
      <c r="Q182" s="9">
        <v>2</v>
      </c>
      <c r="R182" s="9" t="str">
        <f>IFERROR(VLOOKUP(Tabla2[[#This Row],[CONTRATISTA PRNCIPAL]],Hoja1!$L$5:$M$9,2,FALSE),"CJV")</f>
        <v>CJV</v>
      </c>
      <c r="S182" s="9" t="str">
        <f>IF(Tabla2[[#This Row],[EMPRESA]]=Tabla2[[#This Row],[CONTRATISTA PRNCIPAL]],"Principal","Secundaria")</f>
        <v>Principal</v>
      </c>
      <c r="T182" s="10">
        <f>IFERROR(1/COUNTIF(Tabla2[CONTRATISTA PRNCIPAL],Tabla2[[#This Row],[CONTRATISTA PRNCIPAL]]),0)</f>
        <v>4.5454545454545456E-2</v>
      </c>
      <c r="U182" s="33">
        <f ca="1">IF(((TODAY()-Tabla2[[#This Row],[FECHA NACIMIENTO]])/365)&lt;18,"Corregir", IF(((TODAY()-Tabla2[[#This Row],[FECHA NACIMIENTO]])/365)&gt;80, "Corregir",ROUNDDOWN(((TODAY()-Tabla2[[#This Row],[FECHA NACIMIENTO]])/365),0)))</f>
        <v>42</v>
      </c>
      <c r="V18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82" s="34" t="str">
        <f ca="1">+IF(Tabla2[[#This Row],[Edad]]="Corregir","Corregir","Ok")</f>
        <v>Ok</v>
      </c>
      <c r="X182" s="10" t="str">
        <f>+IFERROR(VLOOKUP(Tabla2[[#This Row],[DISTRITO SEGÚN DNI]],Hoja1!$A$2:$B$55,2,FALSE),"No")</f>
        <v>CALLAO</v>
      </c>
      <c r="Y182" s="10" t="str">
        <f>IF(OR(LOWER(Tabla2[[#This Row],[GENERO]])="masculino", LOWER(Tabla2[[#This Row],[GENERO]])="femenino"),"OK","Corregir")</f>
        <v>OK</v>
      </c>
      <c r="Z182" s="10" t="str">
        <f>+IF(Tabla2[[#This Row],[Nro. DNI / CE]]="","Corregir",IF(LEN(Tabla2[[#This Row],[Nro. DNI / CE]])&gt;=8,"OK","Corregir"))</f>
        <v>OK</v>
      </c>
      <c r="AA182" s="10">
        <f>COUNTIF(Tabla2[APELLIDOS Y NOMBRES],Tabla2[[#This Row],[APELLIDOS Y NOMBRES]])</f>
        <v>1</v>
      </c>
      <c r="AB182" t="str">
        <f ca="1">+IFERROR(IF(Tabla2[[#This Row],[FECHA CESE/BAJA]]="","No Aplica",IF(AND(MONTH(Tabla2[[#This Row],[FECHA CESE/BAJA]])=MONTH(TODAY()-30),YEAR(Tabla2[[#This Row],[FECHA CESE/BAJA]])=YEAR(TODAY())),MONTH(TODAY()-30)&amp;"-"&amp;YEAR(TODAY()),"Borrar")),"No aplica")</f>
        <v>8-2023</v>
      </c>
      <c r="AC182" t="str">
        <f ca="1">+IFERROR(IF(Tabla2[[#This Row],[FECHA INICIO DE LABORES EN OBRA]]="","No Aplica",IF(AND(MONTH(Tabla2[[#This Row],[FECHA INICIO DE LABORES EN OBRA]])=MONTH(TODAY()-30),YEAR(Tabla2[[#This Row],[FECHA INICIO DE LABORES EN OBRA]])=YEAR(TODAY())),MONTH(TODAY()-30)&amp;"-"&amp;YEAR(TODAY()),"No Aplica")),"No Aplica")</f>
        <v>No Aplica</v>
      </c>
    </row>
    <row r="183" spans="1:29" x14ac:dyDescent="0.25">
      <c r="A183" s="2">
        <v>20600172531</v>
      </c>
      <c r="B183" s="3" t="s">
        <v>38</v>
      </c>
      <c r="C183" s="3" t="s">
        <v>38</v>
      </c>
      <c r="D183" s="3" t="s">
        <v>4324</v>
      </c>
      <c r="E183" s="3" t="s">
        <v>4325</v>
      </c>
      <c r="F183" s="36">
        <v>35431</v>
      </c>
      <c r="G183" s="3">
        <v>2</v>
      </c>
      <c r="H183" s="3" t="s">
        <v>1458</v>
      </c>
      <c r="I183" s="3" t="s">
        <v>9279</v>
      </c>
      <c r="J183" s="3" t="s">
        <v>4326</v>
      </c>
      <c r="K183" s="3" t="s">
        <v>1219</v>
      </c>
      <c r="L183" s="8" t="s">
        <v>9813</v>
      </c>
      <c r="M183" s="5">
        <v>45157</v>
      </c>
      <c r="N183" s="13" t="s">
        <v>2456</v>
      </c>
      <c r="O183" s="5">
        <v>44754</v>
      </c>
      <c r="P183" s="8">
        <v>2</v>
      </c>
      <c r="Q183" s="9">
        <v>4</v>
      </c>
      <c r="R183" s="9" t="str">
        <f>IFERROR(VLOOKUP(Tabla2[[#This Row],[CONTRATISTA PRNCIPAL]],Hoja1!$L$5:$M$9,2,FALSE),"CJV")</f>
        <v>CJV</v>
      </c>
      <c r="S183" s="9" t="str">
        <f>IF(Tabla2[[#This Row],[EMPRESA]]=Tabla2[[#This Row],[CONTRATISTA PRNCIPAL]],"Principal","Secundaria")</f>
        <v>Principal</v>
      </c>
      <c r="T183" s="10">
        <f>IFERROR(1/COUNTIF(Tabla2[CONTRATISTA PRNCIPAL],Tabla2[[#This Row],[CONTRATISTA PRNCIPAL]]),0)</f>
        <v>1.282051282051282E-2</v>
      </c>
      <c r="U183" s="33">
        <f ca="1">IF(((TODAY()-Tabla2[[#This Row],[FECHA NACIMIENTO]])/365)&lt;18,"Corregir", IF(((TODAY()-Tabla2[[#This Row],[FECHA NACIMIENTO]])/365)&gt;80, "Corregir",ROUNDDOWN(((TODAY()-Tabla2[[#This Row],[FECHA NACIMIENTO]])/365),0)))</f>
        <v>26</v>
      </c>
      <c r="V18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83" s="34" t="str">
        <f ca="1">+IF(Tabla2[[#This Row],[Edad]]="Corregir","Corregir","Ok")</f>
        <v>Ok</v>
      </c>
      <c r="X183" s="10" t="str">
        <f>+IFERROR(VLOOKUP(Tabla2[[#This Row],[DISTRITO SEGÚN DNI]],Hoja1!$A$2:$B$55,2,FALSE),"No")</f>
        <v>No</v>
      </c>
      <c r="Y183" s="10" t="str">
        <f>IF(OR(LOWER(Tabla2[[#This Row],[GENERO]])="masculino", LOWER(Tabla2[[#This Row],[GENERO]])="femenino"),"OK","Corregir")</f>
        <v>OK</v>
      </c>
      <c r="Z183" s="10" t="str">
        <f>+IF(Tabla2[[#This Row],[Nro. DNI / CE]]="","Corregir",IF(LEN(Tabla2[[#This Row],[Nro. DNI / CE]])&gt;=8,"OK","Corregir"))</f>
        <v>OK</v>
      </c>
      <c r="AA183" s="10">
        <f>COUNTIF(Tabla2[APELLIDOS Y NOMBRES],Tabla2[[#This Row],[APELLIDOS Y NOMBRES]])</f>
        <v>1</v>
      </c>
      <c r="AB183" t="str">
        <f ca="1">+IFERROR(IF(Tabla2[[#This Row],[FECHA CESE/BAJA]]="","No Aplica",IF(AND(MONTH(Tabla2[[#This Row],[FECHA CESE/BAJA]])=MONTH(TODAY()-30),YEAR(Tabla2[[#This Row],[FECHA CESE/BAJA]])=YEAR(TODAY())),MONTH(TODAY()-30)&amp;"-"&amp;YEAR(TODAY()),"Borrar")),"No aplica")</f>
        <v>8-2023</v>
      </c>
      <c r="AC183" t="str">
        <f ca="1">+IFERROR(IF(Tabla2[[#This Row],[FECHA INICIO DE LABORES EN OBRA]]="","No Aplica",IF(AND(MONTH(Tabla2[[#This Row],[FECHA INICIO DE LABORES EN OBRA]])=MONTH(TODAY()-30),YEAR(Tabla2[[#This Row],[FECHA INICIO DE LABORES EN OBRA]])=YEAR(TODAY())),MONTH(TODAY()-30)&amp;"-"&amp;YEAR(TODAY()),"No Aplica")),"No Aplica")</f>
        <v>No Aplica</v>
      </c>
    </row>
    <row r="184" spans="1:29" x14ac:dyDescent="0.25">
      <c r="A184" s="2">
        <v>20538084761</v>
      </c>
      <c r="B184" s="3" t="s">
        <v>8790</v>
      </c>
      <c r="C184" s="3" t="s">
        <v>8790</v>
      </c>
      <c r="D184" s="3">
        <v>70599404</v>
      </c>
      <c r="E184" s="3" t="s">
        <v>930</v>
      </c>
      <c r="F184" s="36">
        <v>36890</v>
      </c>
      <c r="G184" s="3">
        <v>2</v>
      </c>
      <c r="H184" s="3" t="s">
        <v>4873</v>
      </c>
      <c r="I184" s="3" t="s">
        <v>4246</v>
      </c>
      <c r="J184" s="3" t="s">
        <v>4874</v>
      </c>
      <c r="K184" s="3" t="s">
        <v>34</v>
      </c>
      <c r="L184" s="8" t="s">
        <v>9813</v>
      </c>
      <c r="M184" s="5">
        <v>45157</v>
      </c>
      <c r="N184" s="13" t="s">
        <v>1489</v>
      </c>
      <c r="O184" s="5">
        <v>45036</v>
      </c>
      <c r="P184" s="8">
        <v>1</v>
      </c>
      <c r="Q184" s="9">
        <v>4</v>
      </c>
      <c r="R184" s="9" t="str">
        <f>IFERROR(VLOOKUP(Tabla2[[#This Row],[CONTRATISTA PRNCIPAL]],Hoja1!$L$5:$M$9,2,FALSE),"CJV")</f>
        <v>CJV</v>
      </c>
      <c r="S184" s="9" t="str">
        <f>IF(Tabla2[[#This Row],[EMPRESA]]=Tabla2[[#This Row],[CONTRATISTA PRNCIPAL]],"Principal","Secundaria")</f>
        <v>Principal</v>
      </c>
      <c r="T184" s="10">
        <f>IFERROR(1/COUNTIF(Tabla2[CONTRATISTA PRNCIPAL],Tabla2[[#This Row],[CONTRATISTA PRNCIPAL]]),0)</f>
        <v>8.4033613445378148E-3</v>
      </c>
      <c r="U184" s="33">
        <f ca="1">IF(((TODAY()-Tabla2[[#This Row],[FECHA NACIMIENTO]])/365)&lt;18,"Corregir", IF(((TODAY()-Tabla2[[#This Row],[FECHA NACIMIENTO]])/365)&gt;80, "Corregir",ROUNDDOWN(((TODAY()-Tabla2[[#This Row],[FECHA NACIMIENTO]])/365),0)))</f>
        <v>22</v>
      </c>
      <c r="V18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184" s="34" t="str">
        <f ca="1">+IF(Tabla2[[#This Row],[Edad]]="Corregir","Corregir","Ok")</f>
        <v>Ok</v>
      </c>
      <c r="X184" s="10" t="str">
        <f>+IFERROR(VLOOKUP(Tabla2[[#This Row],[DISTRITO SEGÚN DNI]],Hoja1!$A$2:$B$55,2,FALSE),"No")</f>
        <v>CALLAO</v>
      </c>
      <c r="Y184" s="10" t="str">
        <f>IF(OR(LOWER(Tabla2[[#This Row],[GENERO]])="masculino", LOWER(Tabla2[[#This Row],[GENERO]])="femenino"),"OK","Corregir")</f>
        <v>OK</v>
      </c>
      <c r="Z184" s="10" t="str">
        <f>+IF(Tabla2[[#This Row],[Nro. DNI / CE]]="","Corregir",IF(LEN(Tabla2[[#This Row],[Nro. DNI / CE]])&gt;=8,"OK","Corregir"))</f>
        <v>OK</v>
      </c>
      <c r="AA184" s="10">
        <f>COUNTIF(Tabla2[APELLIDOS Y NOMBRES],Tabla2[[#This Row],[APELLIDOS Y NOMBRES]])</f>
        <v>1</v>
      </c>
      <c r="AB184" t="str">
        <f ca="1">+IFERROR(IF(Tabla2[[#This Row],[FECHA CESE/BAJA]]="","No Aplica",IF(AND(MONTH(Tabla2[[#This Row],[FECHA CESE/BAJA]])=MONTH(TODAY()-30),YEAR(Tabla2[[#This Row],[FECHA CESE/BAJA]])=YEAR(TODAY())),MONTH(TODAY()-30)&amp;"-"&amp;YEAR(TODAY()),"Borrar")),"No aplica")</f>
        <v>8-2023</v>
      </c>
      <c r="AC184" t="str">
        <f ca="1">+IFERROR(IF(Tabla2[[#This Row],[FECHA INICIO DE LABORES EN OBRA]]="","No Aplica",IF(AND(MONTH(Tabla2[[#This Row],[FECHA INICIO DE LABORES EN OBRA]])=MONTH(TODAY()-30),YEAR(Tabla2[[#This Row],[FECHA INICIO DE LABORES EN OBRA]])=YEAR(TODAY())),MONTH(TODAY()-30)&amp;"-"&amp;YEAR(TODAY()),"No Aplica")),"No Aplica")</f>
        <v>No Aplica</v>
      </c>
    </row>
    <row r="185" spans="1:29" x14ac:dyDescent="0.25">
      <c r="A185" s="2">
        <v>20538084761</v>
      </c>
      <c r="B185" s="3" t="s">
        <v>8790</v>
      </c>
      <c r="C185" s="3" t="s">
        <v>8790</v>
      </c>
      <c r="D185" s="3">
        <v>48807471</v>
      </c>
      <c r="E185" s="3" t="s">
        <v>8871</v>
      </c>
      <c r="F185" s="36">
        <v>20367</v>
      </c>
      <c r="G185" s="3">
        <v>2</v>
      </c>
      <c r="H185" s="3" t="s">
        <v>2668</v>
      </c>
      <c r="I185" s="3" t="s">
        <v>8819</v>
      </c>
      <c r="J185" s="3" t="s">
        <v>8872</v>
      </c>
      <c r="K185" s="3" t="s">
        <v>1479</v>
      </c>
      <c r="L185" s="8" t="s">
        <v>9813</v>
      </c>
      <c r="M185" s="5">
        <v>45157</v>
      </c>
      <c r="N185" s="13" t="s">
        <v>1489</v>
      </c>
      <c r="O185" s="5">
        <v>45120</v>
      </c>
      <c r="P185" s="8">
        <v>1</v>
      </c>
      <c r="Q185" s="9">
        <v>4</v>
      </c>
      <c r="R185" s="9" t="str">
        <f>IFERROR(VLOOKUP(Tabla2[[#This Row],[CONTRATISTA PRNCIPAL]],Hoja1!$L$5:$M$9,2,FALSE),"CJV")</f>
        <v>CJV</v>
      </c>
      <c r="S185" s="9" t="str">
        <f>IF(Tabla2[[#This Row],[EMPRESA]]=Tabla2[[#This Row],[CONTRATISTA PRNCIPAL]],"Principal","Secundaria")</f>
        <v>Principal</v>
      </c>
      <c r="T185" s="10">
        <f>IFERROR(1/COUNTIF(Tabla2[CONTRATISTA PRNCIPAL],Tabla2[[#This Row],[CONTRATISTA PRNCIPAL]]),0)</f>
        <v>8.4033613445378148E-3</v>
      </c>
      <c r="U185" s="33">
        <f ca="1">IF(((TODAY()-Tabla2[[#This Row],[FECHA NACIMIENTO]])/365)&lt;18,"Corregir", IF(((TODAY()-Tabla2[[#This Row],[FECHA NACIMIENTO]])/365)&gt;80, "Corregir",ROUNDDOWN(((TODAY()-Tabla2[[#This Row],[FECHA NACIMIENTO]])/365),0)))</f>
        <v>67</v>
      </c>
      <c r="V18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185" s="34" t="str">
        <f ca="1">+IF(Tabla2[[#This Row],[Edad]]="Corregir","Corregir","Ok")</f>
        <v>Ok</v>
      </c>
      <c r="X185" s="10" t="str">
        <f>+IFERROR(VLOOKUP(Tabla2[[#This Row],[DISTRITO SEGÚN DNI]],Hoja1!$A$2:$B$55,2,FALSE),"No")</f>
        <v>LA VICTORIA</v>
      </c>
      <c r="Y185" s="10" t="str">
        <f>IF(OR(LOWER(Tabla2[[#This Row],[GENERO]])="masculino", LOWER(Tabla2[[#This Row],[GENERO]])="femenino"),"OK","Corregir")</f>
        <v>OK</v>
      </c>
      <c r="Z185" s="10" t="str">
        <f>+IF(Tabla2[[#This Row],[Nro. DNI / CE]]="","Corregir",IF(LEN(Tabla2[[#This Row],[Nro. DNI / CE]])&gt;=8,"OK","Corregir"))</f>
        <v>OK</v>
      </c>
      <c r="AA185" s="10">
        <f>COUNTIF(Tabla2[APELLIDOS Y NOMBRES],Tabla2[[#This Row],[APELLIDOS Y NOMBRES]])</f>
        <v>1</v>
      </c>
      <c r="AB185" t="str">
        <f ca="1">+IFERROR(IF(Tabla2[[#This Row],[FECHA CESE/BAJA]]="","No Aplica",IF(AND(MONTH(Tabla2[[#This Row],[FECHA CESE/BAJA]])=MONTH(TODAY()-30),YEAR(Tabla2[[#This Row],[FECHA CESE/BAJA]])=YEAR(TODAY())),MONTH(TODAY()-30)&amp;"-"&amp;YEAR(TODAY()),"Borrar")),"No aplica")</f>
        <v>8-2023</v>
      </c>
      <c r="AC185" t="str">
        <f ca="1">+IFERROR(IF(Tabla2[[#This Row],[FECHA INICIO DE LABORES EN OBRA]]="","No Aplica",IF(AND(MONTH(Tabla2[[#This Row],[FECHA INICIO DE LABORES EN OBRA]])=MONTH(TODAY()-30),YEAR(Tabla2[[#This Row],[FECHA INICIO DE LABORES EN OBRA]])=YEAR(TODAY())),MONTH(TODAY()-30)&amp;"-"&amp;YEAR(TODAY()),"No Aplica")),"No Aplica")</f>
        <v>No Aplica</v>
      </c>
    </row>
    <row r="186" spans="1:29" x14ac:dyDescent="0.25">
      <c r="A186" s="2">
        <v>20538084761</v>
      </c>
      <c r="B186" s="3" t="s">
        <v>8790</v>
      </c>
      <c r="C186" s="3" t="s">
        <v>8790</v>
      </c>
      <c r="D186" s="3" t="s">
        <v>8909</v>
      </c>
      <c r="E186" s="3" t="s">
        <v>8910</v>
      </c>
      <c r="F186" s="36">
        <v>35717</v>
      </c>
      <c r="G186" s="3">
        <v>2</v>
      </c>
      <c r="H186" s="3" t="s">
        <v>2761</v>
      </c>
      <c r="I186" s="3" t="s">
        <v>4246</v>
      </c>
      <c r="J186" s="3" t="s">
        <v>8911</v>
      </c>
      <c r="K186" s="3" t="s">
        <v>463</v>
      </c>
      <c r="L186" s="8" t="s">
        <v>9813</v>
      </c>
      <c r="M186" s="5">
        <v>45157</v>
      </c>
      <c r="N186" s="13" t="s">
        <v>1489</v>
      </c>
      <c r="O186" s="5">
        <v>45127</v>
      </c>
      <c r="P186" s="8">
        <v>1</v>
      </c>
      <c r="Q186" s="9">
        <v>4</v>
      </c>
      <c r="R186" s="9" t="str">
        <f>IFERROR(VLOOKUP(Tabla2[[#This Row],[CONTRATISTA PRNCIPAL]],Hoja1!$L$5:$M$9,2,FALSE),"CJV")</f>
        <v>CJV</v>
      </c>
      <c r="S186" s="9" t="str">
        <f>IF(Tabla2[[#This Row],[EMPRESA]]=Tabla2[[#This Row],[CONTRATISTA PRNCIPAL]],"Principal","Secundaria")</f>
        <v>Principal</v>
      </c>
      <c r="T186" s="10">
        <f>IFERROR(1/COUNTIF(Tabla2[CONTRATISTA PRNCIPAL],Tabla2[[#This Row],[CONTRATISTA PRNCIPAL]]),0)</f>
        <v>8.4033613445378148E-3</v>
      </c>
      <c r="U186" s="33">
        <f ca="1">IF(((TODAY()-Tabla2[[#This Row],[FECHA NACIMIENTO]])/365)&lt;18,"Corregir", IF(((TODAY()-Tabla2[[#This Row],[FECHA NACIMIENTO]])/365)&gt;80, "Corregir",ROUNDDOWN(((TODAY()-Tabla2[[#This Row],[FECHA NACIMIENTO]])/365),0)))</f>
        <v>25</v>
      </c>
      <c r="V18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86" s="34" t="str">
        <f ca="1">+IF(Tabla2[[#This Row],[Edad]]="Corregir","Corregir","Ok")</f>
        <v>Ok</v>
      </c>
      <c r="X186" s="10" t="str">
        <f>+IFERROR(VLOOKUP(Tabla2[[#This Row],[DISTRITO SEGÚN DNI]],Hoja1!$A$2:$B$55,2,FALSE),"No")</f>
        <v>CALLAO</v>
      </c>
      <c r="Y186" s="10" t="str">
        <f>IF(OR(LOWER(Tabla2[[#This Row],[GENERO]])="masculino", LOWER(Tabla2[[#This Row],[GENERO]])="femenino"),"OK","Corregir")</f>
        <v>OK</v>
      </c>
      <c r="Z186" s="10" t="str">
        <f>+IF(Tabla2[[#This Row],[Nro. DNI / CE]]="","Corregir",IF(LEN(Tabla2[[#This Row],[Nro. DNI / CE]])&gt;=8,"OK","Corregir"))</f>
        <v>OK</v>
      </c>
      <c r="AA186" s="10">
        <f>COUNTIF(Tabla2[APELLIDOS Y NOMBRES],Tabla2[[#This Row],[APELLIDOS Y NOMBRES]])</f>
        <v>1</v>
      </c>
      <c r="AB186" t="str">
        <f ca="1">+IFERROR(IF(Tabla2[[#This Row],[FECHA CESE/BAJA]]="","No Aplica",IF(AND(MONTH(Tabla2[[#This Row],[FECHA CESE/BAJA]])=MONTH(TODAY()-30),YEAR(Tabla2[[#This Row],[FECHA CESE/BAJA]])=YEAR(TODAY())),MONTH(TODAY()-30)&amp;"-"&amp;YEAR(TODAY()),"Borrar")),"No aplica")</f>
        <v>8-2023</v>
      </c>
      <c r="AC186" t="str">
        <f ca="1">+IFERROR(IF(Tabla2[[#This Row],[FECHA INICIO DE LABORES EN OBRA]]="","No Aplica",IF(AND(MONTH(Tabla2[[#This Row],[FECHA INICIO DE LABORES EN OBRA]])=MONTH(TODAY()-30),YEAR(Tabla2[[#This Row],[FECHA INICIO DE LABORES EN OBRA]])=YEAR(TODAY())),MONTH(TODAY()-30)&amp;"-"&amp;YEAR(TODAY()),"No Aplica")),"No Aplica")</f>
        <v>No Aplica</v>
      </c>
    </row>
    <row r="187" spans="1:29" x14ac:dyDescent="0.25">
      <c r="A187" s="2" t="s">
        <v>7160</v>
      </c>
      <c r="B187" s="3" t="s">
        <v>7161</v>
      </c>
      <c r="C187" s="3" t="s">
        <v>7161</v>
      </c>
      <c r="D187" s="3" t="s">
        <v>7929</v>
      </c>
      <c r="E187" s="3" t="s">
        <v>7930</v>
      </c>
      <c r="F187" s="36">
        <v>30704</v>
      </c>
      <c r="G187" s="3">
        <v>2</v>
      </c>
      <c r="H187" s="3" t="s">
        <v>1406</v>
      </c>
      <c r="I187" s="3" t="s">
        <v>7432</v>
      </c>
      <c r="J187" s="3" t="s">
        <v>7931</v>
      </c>
      <c r="K187" s="3" t="s">
        <v>3095</v>
      </c>
      <c r="L187" s="8" t="s">
        <v>9813</v>
      </c>
      <c r="M187" s="5">
        <v>45157</v>
      </c>
      <c r="N187" s="13" t="s">
        <v>1489</v>
      </c>
      <c r="O187" s="5" t="s">
        <v>7443</v>
      </c>
      <c r="P187" s="8">
        <v>1</v>
      </c>
      <c r="Q187" s="9">
        <v>4</v>
      </c>
      <c r="R187" s="9" t="str">
        <f>IFERROR(VLOOKUP(Tabla2[[#This Row],[CONTRATISTA PRNCIPAL]],Hoja1!$L$5:$M$9,2,FALSE),"CJV")</f>
        <v>CJV</v>
      </c>
      <c r="S187" s="9" t="str">
        <f>IF(Tabla2[[#This Row],[EMPRESA]]=Tabla2[[#This Row],[CONTRATISTA PRNCIPAL]],"Principal","Secundaria")</f>
        <v>Principal</v>
      </c>
      <c r="T187" s="10">
        <f>IFERROR(1/COUNTIF(Tabla2[CONTRATISTA PRNCIPAL],Tabla2[[#This Row],[CONTRATISTA PRNCIPAL]]),0)</f>
        <v>3.9215686274509803E-3</v>
      </c>
      <c r="U187" s="33">
        <f ca="1">IF(((TODAY()-Tabla2[[#This Row],[FECHA NACIMIENTO]])/365)&lt;18,"Corregir", IF(((TODAY()-Tabla2[[#This Row],[FECHA NACIMIENTO]])/365)&gt;80, "Corregir",ROUNDDOWN(((TODAY()-Tabla2[[#This Row],[FECHA NACIMIENTO]])/365),0)))</f>
        <v>39</v>
      </c>
      <c r="V18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87" s="34" t="str">
        <f ca="1">+IF(Tabla2[[#This Row],[Edad]]="Corregir","Corregir","Ok")</f>
        <v>Ok</v>
      </c>
      <c r="X187" s="10" t="str">
        <f>+IFERROR(VLOOKUP(Tabla2[[#This Row],[DISTRITO SEGÚN DNI]],Hoja1!$A$2:$B$55,2,FALSE),"No")</f>
        <v>CALLAO</v>
      </c>
      <c r="Y187" s="10" t="str">
        <f>IF(OR(LOWER(Tabla2[[#This Row],[GENERO]])="masculino", LOWER(Tabla2[[#This Row],[GENERO]])="femenino"),"OK","Corregir")</f>
        <v>OK</v>
      </c>
      <c r="Z187" s="10" t="str">
        <f>+IF(Tabla2[[#This Row],[Nro. DNI / CE]]="","Corregir",IF(LEN(Tabla2[[#This Row],[Nro. DNI / CE]])&gt;=8,"OK","Corregir"))</f>
        <v>OK</v>
      </c>
      <c r="AA187" s="10">
        <f>COUNTIF(Tabla2[APELLIDOS Y NOMBRES],Tabla2[[#This Row],[APELLIDOS Y NOMBRES]])</f>
        <v>1</v>
      </c>
      <c r="AB187" t="str">
        <f ca="1">+IFERROR(IF(Tabla2[[#This Row],[FECHA CESE/BAJA]]="","No Aplica",IF(AND(MONTH(Tabla2[[#This Row],[FECHA CESE/BAJA]])=MONTH(TODAY()-30),YEAR(Tabla2[[#This Row],[FECHA CESE/BAJA]])=YEAR(TODAY())),MONTH(TODAY()-30)&amp;"-"&amp;YEAR(TODAY()),"Borrar")),"No aplica")</f>
        <v>8-2023</v>
      </c>
      <c r="AC187" t="str">
        <f ca="1">+IFERROR(IF(Tabla2[[#This Row],[FECHA INICIO DE LABORES EN OBRA]]="","No Aplica",IF(AND(MONTH(Tabla2[[#This Row],[FECHA INICIO DE LABORES EN OBRA]])=MONTH(TODAY()-30),YEAR(Tabla2[[#This Row],[FECHA INICIO DE LABORES EN OBRA]])=YEAR(TODAY())),MONTH(TODAY()-30)&amp;"-"&amp;YEAR(TODAY()),"No Aplica")),"No Aplica")</f>
        <v>No Aplica</v>
      </c>
    </row>
    <row r="188" spans="1:29" x14ac:dyDescent="0.25">
      <c r="A188" s="2">
        <v>20506662711</v>
      </c>
      <c r="B188" s="3" t="s">
        <v>62</v>
      </c>
      <c r="C188" s="3" t="s">
        <v>62</v>
      </c>
      <c r="D188" s="3" t="s">
        <v>9516</v>
      </c>
      <c r="E188" s="3" t="s">
        <v>9517</v>
      </c>
      <c r="F188" s="36">
        <v>33540</v>
      </c>
      <c r="G188" s="3">
        <v>2</v>
      </c>
      <c r="H188" s="3" t="s">
        <v>1825</v>
      </c>
      <c r="I188" s="3" t="s">
        <v>9518</v>
      </c>
      <c r="J188" s="3" t="s">
        <v>9519</v>
      </c>
      <c r="K188" s="3" t="s">
        <v>1044</v>
      </c>
      <c r="L188" s="8" t="s">
        <v>9813</v>
      </c>
      <c r="M188" s="5">
        <v>45157</v>
      </c>
      <c r="N188" s="13" t="s">
        <v>1043</v>
      </c>
      <c r="O188" s="5">
        <v>45125</v>
      </c>
      <c r="P188" s="8">
        <v>2</v>
      </c>
      <c r="Q188" s="9">
        <v>4</v>
      </c>
      <c r="R188" s="9" t="str">
        <f>IFERROR(VLOOKUP(Tabla2[[#This Row],[CONTRATISTA PRNCIPAL]],Hoja1!$L$5:$M$9,2,FALSE),"CJV")</f>
        <v>CJV</v>
      </c>
      <c r="S188" s="9" t="str">
        <f>IF(Tabla2[[#This Row],[EMPRESA]]=Tabla2[[#This Row],[CONTRATISTA PRNCIPAL]],"Principal","Secundaria")</f>
        <v>Principal</v>
      </c>
      <c r="T188" s="10">
        <f>IFERROR(1/COUNTIF(Tabla2[CONTRATISTA PRNCIPAL],Tabla2[[#This Row],[CONTRATISTA PRNCIPAL]]),0)</f>
        <v>2.8571428571428571E-2</v>
      </c>
      <c r="U188" s="33">
        <f ca="1">IF(((TODAY()-Tabla2[[#This Row],[FECHA NACIMIENTO]])/365)&lt;18,"Corregir", IF(((TODAY()-Tabla2[[#This Row],[FECHA NACIMIENTO]])/365)&gt;80, "Corregir",ROUNDDOWN(((TODAY()-Tabla2[[#This Row],[FECHA NACIMIENTO]])/365),0)))</f>
        <v>31</v>
      </c>
      <c r="V18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88" s="34" t="str">
        <f ca="1">+IF(Tabla2[[#This Row],[Edad]]="Corregir","Corregir","Ok")</f>
        <v>Ok</v>
      </c>
      <c r="X188" s="10" t="str">
        <f>+IFERROR(VLOOKUP(Tabla2[[#This Row],[DISTRITO SEGÚN DNI]],Hoja1!$A$2:$B$55,2,FALSE),"No")</f>
        <v>No</v>
      </c>
      <c r="Y188" s="10" t="str">
        <f>IF(OR(LOWER(Tabla2[[#This Row],[GENERO]])="masculino", LOWER(Tabla2[[#This Row],[GENERO]])="femenino"),"OK","Corregir")</f>
        <v>OK</v>
      </c>
      <c r="Z188" s="10" t="str">
        <f>+IF(Tabla2[[#This Row],[Nro. DNI / CE]]="","Corregir",IF(LEN(Tabla2[[#This Row],[Nro. DNI / CE]])&gt;=8,"OK","Corregir"))</f>
        <v>OK</v>
      </c>
      <c r="AA188" s="10">
        <f>COUNTIF(Tabla2[APELLIDOS Y NOMBRES],Tabla2[[#This Row],[APELLIDOS Y NOMBRES]])</f>
        <v>1</v>
      </c>
      <c r="AB188" t="str">
        <f ca="1">+IFERROR(IF(Tabla2[[#This Row],[FECHA CESE/BAJA]]="","No Aplica",IF(AND(MONTH(Tabla2[[#This Row],[FECHA CESE/BAJA]])=MONTH(TODAY()-30),YEAR(Tabla2[[#This Row],[FECHA CESE/BAJA]])=YEAR(TODAY())),MONTH(TODAY()-30)&amp;"-"&amp;YEAR(TODAY()),"Borrar")),"No aplica")</f>
        <v>8-2023</v>
      </c>
      <c r="AC188" t="str">
        <f ca="1">+IFERROR(IF(Tabla2[[#This Row],[FECHA INICIO DE LABORES EN OBRA]]="","No Aplica",IF(AND(MONTH(Tabla2[[#This Row],[FECHA INICIO DE LABORES EN OBRA]])=MONTH(TODAY()-30),YEAR(Tabla2[[#This Row],[FECHA INICIO DE LABORES EN OBRA]])=YEAR(TODAY())),MONTH(TODAY()-30)&amp;"-"&amp;YEAR(TODAY()),"No Aplica")),"No Aplica")</f>
        <v>No Aplica</v>
      </c>
    </row>
    <row r="189" spans="1:29" x14ac:dyDescent="0.25">
      <c r="A189" s="2">
        <v>20513530481</v>
      </c>
      <c r="B189" s="3" t="s">
        <v>47</v>
      </c>
      <c r="C189" s="3" t="s">
        <v>47</v>
      </c>
      <c r="D189" s="3" t="s">
        <v>4667</v>
      </c>
      <c r="E189" s="3" t="s">
        <v>4668</v>
      </c>
      <c r="F189" s="36">
        <v>34071</v>
      </c>
      <c r="G189" s="3">
        <v>2</v>
      </c>
      <c r="H189" s="3" t="s">
        <v>2495</v>
      </c>
      <c r="I189" s="3" t="s">
        <v>9812</v>
      </c>
      <c r="J189" s="3" t="s">
        <v>4669</v>
      </c>
      <c r="K189" s="3" t="s">
        <v>1481</v>
      </c>
      <c r="L189" s="8" t="s">
        <v>9813</v>
      </c>
      <c r="M189" s="5">
        <v>45157</v>
      </c>
      <c r="N189" s="13" t="s">
        <v>1489</v>
      </c>
      <c r="O189" s="5">
        <v>44732</v>
      </c>
      <c r="P189" s="8">
        <v>2</v>
      </c>
      <c r="Q189" s="9">
        <v>4</v>
      </c>
      <c r="R189" s="9" t="str">
        <f>IFERROR(VLOOKUP(Tabla2[[#This Row],[CONTRATISTA PRNCIPAL]],Hoja1!$L$5:$M$9,2,FALSE),"CJV")</f>
        <v>CJV</v>
      </c>
      <c r="S189" s="9" t="str">
        <f>IF(Tabla2[[#This Row],[EMPRESA]]=Tabla2[[#This Row],[CONTRATISTA PRNCIPAL]],"Principal","Secundaria")</f>
        <v>Principal</v>
      </c>
      <c r="T189" s="10">
        <f>IFERROR(1/COUNTIF(Tabla2[CONTRATISTA PRNCIPAL],Tabla2[[#This Row],[CONTRATISTA PRNCIPAL]]),0)</f>
        <v>1.5873015873015872E-2</v>
      </c>
      <c r="U189" s="33">
        <f ca="1">IF(((TODAY()-Tabla2[[#This Row],[FECHA NACIMIENTO]])/365)&lt;18,"Corregir", IF(((TODAY()-Tabla2[[#This Row],[FECHA NACIMIENTO]])/365)&gt;80, "Corregir",ROUNDDOWN(((TODAY()-Tabla2[[#This Row],[FECHA NACIMIENTO]])/365),0)))</f>
        <v>30</v>
      </c>
      <c r="V18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89" s="34" t="str">
        <f ca="1">+IF(Tabla2[[#This Row],[Edad]]="Corregir","Corregir","Ok")</f>
        <v>Ok</v>
      </c>
      <c r="X189" s="10" t="str">
        <f>+IFERROR(VLOOKUP(Tabla2[[#This Row],[DISTRITO SEGÚN DNI]],Hoja1!$A$2:$B$55,2,FALSE),"No")</f>
        <v>No</v>
      </c>
      <c r="Y189" s="10" t="str">
        <f>IF(OR(LOWER(Tabla2[[#This Row],[GENERO]])="masculino", LOWER(Tabla2[[#This Row],[GENERO]])="femenino"),"OK","Corregir")</f>
        <v>OK</v>
      </c>
      <c r="Z189" s="10" t="str">
        <f>+IF(Tabla2[[#This Row],[Nro. DNI / CE]]="","Corregir",IF(LEN(Tabla2[[#This Row],[Nro. DNI / CE]])&gt;=8,"OK","Corregir"))</f>
        <v>OK</v>
      </c>
      <c r="AA189" s="10">
        <f>COUNTIF(Tabla2[APELLIDOS Y NOMBRES],Tabla2[[#This Row],[APELLIDOS Y NOMBRES]])</f>
        <v>1</v>
      </c>
      <c r="AB189" t="str">
        <f ca="1">+IFERROR(IF(Tabla2[[#This Row],[FECHA CESE/BAJA]]="","No Aplica",IF(AND(MONTH(Tabla2[[#This Row],[FECHA CESE/BAJA]])=MONTH(TODAY()-30),YEAR(Tabla2[[#This Row],[FECHA CESE/BAJA]])=YEAR(TODAY())),MONTH(TODAY()-30)&amp;"-"&amp;YEAR(TODAY()),"Borrar")),"No aplica")</f>
        <v>8-2023</v>
      </c>
      <c r="AC189" t="str">
        <f ca="1">+IFERROR(IF(Tabla2[[#This Row],[FECHA INICIO DE LABORES EN OBRA]]="","No Aplica",IF(AND(MONTH(Tabla2[[#This Row],[FECHA INICIO DE LABORES EN OBRA]])=MONTH(TODAY()-30),YEAR(Tabla2[[#This Row],[FECHA INICIO DE LABORES EN OBRA]])=YEAR(TODAY())),MONTH(TODAY()-30)&amp;"-"&amp;YEAR(TODAY()),"No Aplica")),"No Aplica")</f>
        <v>No Aplica</v>
      </c>
    </row>
    <row r="190" spans="1:29" x14ac:dyDescent="0.25">
      <c r="A190" s="2">
        <v>20603639520</v>
      </c>
      <c r="B190" s="3" t="s">
        <v>65</v>
      </c>
      <c r="C190" s="3" t="s">
        <v>65</v>
      </c>
      <c r="D190" s="3" t="s">
        <v>1788</v>
      </c>
      <c r="E190" s="3" t="s">
        <v>1789</v>
      </c>
      <c r="F190" s="36" t="s">
        <v>8690</v>
      </c>
      <c r="G190" s="3">
        <v>2</v>
      </c>
      <c r="H190" s="3" t="s">
        <v>1790</v>
      </c>
      <c r="I190" s="3" t="s">
        <v>1582</v>
      </c>
      <c r="J190" s="3" t="s">
        <v>1791</v>
      </c>
      <c r="K190" s="3" t="s">
        <v>1042</v>
      </c>
      <c r="L190" s="8" t="s">
        <v>9813</v>
      </c>
      <c r="M190" s="5">
        <v>45158</v>
      </c>
      <c r="N190" s="13" t="s">
        <v>1489</v>
      </c>
      <c r="O190" s="5">
        <v>44939</v>
      </c>
      <c r="P190" s="8">
        <v>2</v>
      </c>
      <c r="Q190" s="9">
        <v>4</v>
      </c>
      <c r="R190" s="9" t="str">
        <f>IFERROR(VLOOKUP(Tabla2[[#This Row],[CONTRATISTA PRNCIPAL]],Hoja1!$L$5:$M$9,2,FALSE),"CJV")</f>
        <v>CJV</v>
      </c>
      <c r="S190" s="9" t="str">
        <f>IF(Tabla2[[#This Row],[EMPRESA]]=Tabla2[[#This Row],[CONTRATISTA PRNCIPAL]],"Principal","Secundaria")</f>
        <v>Principal</v>
      </c>
      <c r="T190" s="10">
        <f>IFERROR(1/COUNTIF(Tabla2[CONTRATISTA PRNCIPAL],Tabla2[[#This Row],[CONTRATISTA PRNCIPAL]]),0)</f>
        <v>5.2910052910052907E-3</v>
      </c>
      <c r="U190" s="33">
        <f ca="1">IF(((TODAY()-Tabla2[[#This Row],[FECHA NACIMIENTO]])/365)&lt;18,"Corregir", IF(((TODAY()-Tabla2[[#This Row],[FECHA NACIMIENTO]])/365)&gt;80, "Corregir",ROUNDDOWN(((TODAY()-Tabla2[[#This Row],[FECHA NACIMIENTO]])/365),0)))</f>
        <v>35</v>
      </c>
      <c r="V19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90" s="34" t="str">
        <f ca="1">+IF(Tabla2[[#This Row],[Edad]]="Corregir","Corregir","Ok")</f>
        <v>Ok</v>
      </c>
      <c r="X190" s="10" t="str">
        <f>+IFERROR(VLOOKUP(Tabla2[[#This Row],[DISTRITO SEGÚN DNI]],Hoja1!$A$2:$B$55,2,FALSE),"No")</f>
        <v>No</v>
      </c>
      <c r="Y190" s="10" t="str">
        <f>IF(OR(LOWER(Tabla2[[#This Row],[GENERO]])="masculino", LOWER(Tabla2[[#This Row],[GENERO]])="femenino"),"OK","Corregir")</f>
        <v>OK</v>
      </c>
      <c r="Z190" s="10" t="str">
        <f>+IF(Tabla2[[#This Row],[Nro. DNI / CE]]="","Corregir",IF(LEN(Tabla2[[#This Row],[Nro. DNI / CE]])&gt;=8,"OK","Corregir"))</f>
        <v>OK</v>
      </c>
      <c r="AA190" s="10">
        <f>COUNTIF(Tabla2[APELLIDOS Y NOMBRES],Tabla2[[#This Row],[APELLIDOS Y NOMBRES]])</f>
        <v>1</v>
      </c>
      <c r="AB190" t="str">
        <f ca="1">+IFERROR(IF(Tabla2[[#This Row],[FECHA CESE/BAJA]]="","No Aplica",IF(AND(MONTH(Tabla2[[#This Row],[FECHA CESE/BAJA]])=MONTH(TODAY()-30),YEAR(Tabla2[[#This Row],[FECHA CESE/BAJA]])=YEAR(TODAY())),MONTH(TODAY()-30)&amp;"-"&amp;YEAR(TODAY()),"Borrar")),"No aplica")</f>
        <v>8-2023</v>
      </c>
      <c r="AC190" t="str">
        <f ca="1">+IFERROR(IF(Tabla2[[#This Row],[FECHA INICIO DE LABORES EN OBRA]]="","No Aplica",IF(AND(MONTH(Tabla2[[#This Row],[FECHA INICIO DE LABORES EN OBRA]])=MONTH(TODAY()-30),YEAR(Tabla2[[#This Row],[FECHA INICIO DE LABORES EN OBRA]])=YEAR(TODAY())),MONTH(TODAY()-30)&amp;"-"&amp;YEAR(TODAY()),"No Aplica")),"No Aplica")</f>
        <v>No Aplica</v>
      </c>
    </row>
    <row r="191" spans="1:29" x14ac:dyDescent="0.25">
      <c r="A191" s="2">
        <v>20603639520</v>
      </c>
      <c r="B191" s="3" t="s">
        <v>65</v>
      </c>
      <c r="C191" s="3" t="s">
        <v>65</v>
      </c>
      <c r="D191" s="3" t="s">
        <v>1793</v>
      </c>
      <c r="E191" s="3" t="s">
        <v>1794</v>
      </c>
      <c r="F191" s="36" t="s">
        <v>8692</v>
      </c>
      <c r="G191" s="3">
        <v>2</v>
      </c>
      <c r="H191" s="3" t="s">
        <v>1442</v>
      </c>
      <c r="I191" s="3" t="s">
        <v>1631</v>
      </c>
      <c r="J191" s="3" t="s">
        <v>1795</v>
      </c>
      <c r="K191" s="3" t="s">
        <v>1278</v>
      </c>
      <c r="L191" s="8" t="s">
        <v>9813</v>
      </c>
      <c r="M191" s="5">
        <v>45158</v>
      </c>
      <c r="N191" s="13" t="s">
        <v>1489</v>
      </c>
      <c r="O191" s="5">
        <v>44942</v>
      </c>
      <c r="P191" s="8">
        <v>2</v>
      </c>
      <c r="Q191" s="9">
        <v>4</v>
      </c>
      <c r="R191" s="9" t="str">
        <f>IFERROR(VLOOKUP(Tabla2[[#This Row],[CONTRATISTA PRNCIPAL]],Hoja1!$L$5:$M$9,2,FALSE),"CJV")</f>
        <v>CJV</v>
      </c>
      <c r="S191" s="9" t="str">
        <f>IF(Tabla2[[#This Row],[EMPRESA]]=Tabla2[[#This Row],[CONTRATISTA PRNCIPAL]],"Principal","Secundaria")</f>
        <v>Principal</v>
      </c>
      <c r="T191" s="10">
        <f>IFERROR(1/COUNTIF(Tabla2[CONTRATISTA PRNCIPAL],Tabla2[[#This Row],[CONTRATISTA PRNCIPAL]]),0)</f>
        <v>5.2910052910052907E-3</v>
      </c>
      <c r="U191" s="33">
        <f ca="1">IF(((TODAY()-Tabla2[[#This Row],[FECHA NACIMIENTO]])/365)&lt;18,"Corregir", IF(((TODAY()-Tabla2[[#This Row],[FECHA NACIMIENTO]])/365)&gt;80, "Corregir",ROUNDDOWN(((TODAY()-Tabla2[[#This Row],[FECHA NACIMIENTO]])/365),0)))</f>
        <v>30</v>
      </c>
      <c r="V19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91" s="34" t="str">
        <f ca="1">+IF(Tabla2[[#This Row],[Edad]]="Corregir","Corregir","Ok")</f>
        <v>Ok</v>
      </c>
      <c r="X191" s="10" t="str">
        <f>+IFERROR(VLOOKUP(Tabla2[[#This Row],[DISTRITO SEGÚN DNI]],Hoja1!$A$2:$B$55,2,FALSE),"No")</f>
        <v>No</v>
      </c>
      <c r="Y191" s="10" t="str">
        <f>IF(OR(LOWER(Tabla2[[#This Row],[GENERO]])="masculino", LOWER(Tabla2[[#This Row],[GENERO]])="femenino"),"OK","Corregir")</f>
        <v>OK</v>
      </c>
      <c r="Z191" s="10" t="str">
        <f>+IF(Tabla2[[#This Row],[Nro. DNI / CE]]="","Corregir",IF(LEN(Tabla2[[#This Row],[Nro. DNI / CE]])&gt;=8,"OK","Corregir"))</f>
        <v>OK</v>
      </c>
      <c r="AA191" s="10">
        <f>COUNTIF(Tabla2[APELLIDOS Y NOMBRES],Tabla2[[#This Row],[APELLIDOS Y NOMBRES]])</f>
        <v>1</v>
      </c>
      <c r="AB191" t="str">
        <f ca="1">+IFERROR(IF(Tabla2[[#This Row],[FECHA CESE/BAJA]]="","No Aplica",IF(AND(MONTH(Tabla2[[#This Row],[FECHA CESE/BAJA]])=MONTH(TODAY()-30),YEAR(Tabla2[[#This Row],[FECHA CESE/BAJA]])=YEAR(TODAY())),MONTH(TODAY()-30)&amp;"-"&amp;YEAR(TODAY()),"Borrar")),"No aplica")</f>
        <v>8-2023</v>
      </c>
      <c r="AC191" t="str">
        <f ca="1">+IFERROR(IF(Tabla2[[#This Row],[FECHA INICIO DE LABORES EN OBRA]]="","No Aplica",IF(AND(MONTH(Tabla2[[#This Row],[FECHA INICIO DE LABORES EN OBRA]])=MONTH(TODAY()-30),YEAR(Tabla2[[#This Row],[FECHA INICIO DE LABORES EN OBRA]])=YEAR(TODAY())),MONTH(TODAY()-30)&amp;"-"&amp;YEAR(TODAY()),"No Aplica")),"No Aplica")</f>
        <v>No Aplica</v>
      </c>
    </row>
    <row r="192" spans="1:29" x14ac:dyDescent="0.25">
      <c r="A192" s="2">
        <v>20603639520</v>
      </c>
      <c r="B192" s="3" t="s">
        <v>65</v>
      </c>
      <c r="C192" s="3" t="s">
        <v>65</v>
      </c>
      <c r="D192" s="3" t="s">
        <v>843</v>
      </c>
      <c r="E192" s="3" t="s">
        <v>844</v>
      </c>
      <c r="F192" s="36" t="s">
        <v>8697</v>
      </c>
      <c r="G192" s="3">
        <v>2</v>
      </c>
      <c r="H192" s="3" t="s">
        <v>1444</v>
      </c>
      <c r="I192" s="3" t="s">
        <v>1582</v>
      </c>
      <c r="J192" s="3" t="s">
        <v>1814</v>
      </c>
      <c r="K192" s="3" t="s">
        <v>93</v>
      </c>
      <c r="L192" s="8" t="s">
        <v>9813</v>
      </c>
      <c r="M192" s="5">
        <v>45158</v>
      </c>
      <c r="N192" s="13" t="s">
        <v>1489</v>
      </c>
      <c r="O192" s="5">
        <v>44964</v>
      </c>
      <c r="P192" s="8">
        <v>2</v>
      </c>
      <c r="Q192" s="9">
        <v>4</v>
      </c>
      <c r="R192" s="9" t="str">
        <f>IFERROR(VLOOKUP(Tabla2[[#This Row],[CONTRATISTA PRNCIPAL]],Hoja1!$L$5:$M$9,2,FALSE),"CJV")</f>
        <v>CJV</v>
      </c>
      <c r="S192" s="9" t="str">
        <f>IF(Tabla2[[#This Row],[EMPRESA]]=Tabla2[[#This Row],[CONTRATISTA PRNCIPAL]],"Principal","Secundaria")</f>
        <v>Principal</v>
      </c>
      <c r="T192" s="10">
        <f>IFERROR(1/COUNTIF(Tabla2[CONTRATISTA PRNCIPAL],Tabla2[[#This Row],[CONTRATISTA PRNCIPAL]]),0)</f>
        <v>5.2910052910052907E-3</v>
      </c>
      <c r="U192" s="33">
        <f ca="1">IF(((TODAY()-Tabla2[[#This Row],[FECHA NACIMIENTO]])/365)&lt;18,"Corregir", IF(((TODAY()-Tabla2[[#This Row],[FECHA NACIMIENTO]])/365)&gt;80, "Corregir",ROUNDDOWN(((TODAY()-Tabla2[[#This Row],[FECHA NACIMIENTO]])/365),0)))</f>
        <v>40</v>
      </c>
      <c r="V19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92" s="34" t="str">
        <f ca="1">+IF(Tabla2[[#This Row],[Edad]]="Corregir","Corregir","Ok")</f>
        <v>Ok</v>
      </c>
      <c r="X192" s="10" t="str">
        <f>+IFERROR(VLOOKUP(Tabla2[[#This Row],[DISTRITO SEGÚN DNI]],Hoja1!$A$2:$B$55,2,FALSE),"No")</f>
        <v>ATE</v>
      </c>
      <c r="Y192" s="10" t="str">
        <f>IF(OR(LOWER(Tabla2[[#This Row],[GENERO]])="masculino", LOWER(Tabla2[[#This Row],[GENERO]])="femenino"),"OK","Corregir")</f>
        <v>OK</v>
      </c>
      <c r="Z192" s="10" t="str">
        <f>+IF(Tabla2[[#This Row],[Nro. DNI / CE]]="","Corregir",IF(LEN(Tabla2[[#This Row],[Nro. DNI / CE]])&gt;=8,"OK","Corregir"))</f>
        <v>OK</v>
      </c>
      <c r="AA192" s="10">
        <f>COUNTIF(Tabla2[APELLIDOS Y NOMBRES],Tabla2[[#This Row],[APELLIDOS Y NOMBRES]])</f>
        <v>1</v>
      </c>
      <c r="AB192" t="str">
        <f ca="1">+IFERROR(IF(Tabla2[[#This Row],[FECHA CESE/BAJA]]="","No Aplica",IF(AND(MONTH(Tabla2[[#This Row],[FECHA CESE/BAJA]])=MONTH(TODAY()-30),YEAR(Tabla2[[#This Row],[FECHA CESE/BAJA]])=YEAR(TODAY())),MONTH(TODAY()-30)&amp;"-"&amp;YEAR(TODAY()),"Borrar")),"No aplica")</f>
        <v>8-2023</v>
      </c>
      <c r="AC192" t="str">
        <f ca="1">+IFERROR(IF(Tabla2[[#This Row],[FECHA INICIO DE LABORES EN OBRA]]="","No Aplica",IF(AND(MONTH(Tabla2[[#This Row],[FECHA INICIO DE LABORES EN OBRA]])=MONTH(TODAY()-30),YEAR(Tabla2[[#This Row],[FECHA INICIO DE LABORES EN OBRA]])=YEAR(TODAY())),MONTH(TODAY()-30)&amp;"-"&amp;YEAR(TODAY()),"No Aplica")),"No Aplica")</f>
        <v>No Aplica</v>
      </c>
    </row>
    <row r="193" spans="1:29" x14ac:dyDescent="0.25">
      <c r="A193" s="2">
        <v>20538084761</v>
      </c>
      <c r="B193" s="3" t="s">
        <v>8790</v>
      </c>
      <c r="C193" s="3" t="s">
        <v>8790</v>
      </c>
      <c r="D193" s="3" t="s">
        <v>8932</v>
      </c>
      <c r="E193" s="3" t="s">
        <v>8933</v>
      </c>
      <c r="F193" s="36">
        <v>34878</v>
      </c>
      <c r="G193" s="3">
        <v>2</v>
      </c>
      <c r="H193" s="3" t="s">
        <v>2761</v>
      </c>
      <c r="I193" s="3" t="s">
        <v>4246</v>
      </c>
      <c r="J193" s="3" t="s">
        <v>8934</v>
      </c>
      <c r="K193" s="3" t="s">
        <v>1460</v>
      </c>
      <c r="L193" s="8" t="s">
        <v>9813</v>
      </c>
      <c r="M193" s="5">
        <v>45158</v>
      </c>
      <c r="N193" s="13" t="s">
        <v>1489</v>
      </c>
      <c r="O193" s="5">
        <v>45131</v>
      </c>
      <c r="P193" s="8">
        <v>1</v>
      </c>
      <c r="Q193" s="9">
        <v>4</v>
      </c>
      <c r="R193" s="9" t="str">
        <f>IFERROR(VLOOKUP(Tabla2[[#This Row],[CONTRATISTA PRNCIPAL]],Hoja1!$L$5:$M$9,2,FALSE),"CJV")</f>
        <v>CJV</v>
      </c>
      <c r="S193" s="9" t="str">
        <f>IF(Tabla2[[#This Row],[EMPRESA]]=Tabla2[[#This Row],[CONTRATISTA PRNCIPAL]],"Principal","Secundaria")</f>
        <v>Principal</v>
      </c>
      <c r="T193" s="10">
        <f>IFERROR(1/COUNTIF(Tabla2[CONTRATISTA PRNCIPAL],Tabla2[[#This Row],[CONTRATISTA PRNCIPAL]]),0)</f>
        <v>8.4033613445378148E-3</v>
      </c>
      <c r="U193" s="33">
        <f ca="1">IF(((TODAY()-Tabla2[[#This Row],[FECHA NACIMIENTO]])/365)&lt;18,"Corregir", IF(((TODAY()-Tabla2[[#This Row],[FECHA NACIMIENTO]])/365)&gt;80, "Corregir",ROUNDDOWN(((TODAY()-Tabla2[[#This Row],[FECHA NACIMIENTO]])/365),0)))</f>
        <v>28</v>
      </c>
      <c r="V19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93" s="34" t="str">
        <f ca="1">+IF(Tabla2[[#This Row],[Edad]]="Corregir","Corregir","Ok")</f>
        <v>Ok</v>
      </c>
      <c r="X193" s="10" t="str">
        <f>+IFERROR(VLOOKUP(Tabla2[[#This Row],[DISTRITO SEGÚN DNI]],Hoja1!$A$2:$B$55,2,FALSE),"No")</f>
        <v>No</v>
      </c>
      <c r="Y193" s="10" t="str">
        <f>IF(OR(LOWER(Tabla2[[#This Row],[GENERO]])="masculino", LOWER(Tabla2[[#This Row],[GENERO]])="femenino"),"OK","Corregir")</f>
        <v>OK</v>
      </c>
      <c r="Z193" s="10" t="str">
        <f>+IF(Tabla2[[#This Row],[Nro. DNI / CE]]="","Corregir",IF(LEN(Tabla2[[#This Row],[Nro. DNI / CE]])&gt;=8,"OK","Corregir"))</f>
        <v>OK</v>
      </c>
      <c r="AA193" s="10">
        <f>COUNTIF(Tabla2[APELLIDOS Y NOMBRES],Tabla2[[#This Row],[APELLIDOS Y NOMBRES]])</f>
        <v>1</v>
      </c>
      <c r="AB193" t="str">
        <f ca="1">+IFERROR(IF(Tabla2[[#This Row],[FECHA CESE/BAJA]]="","No Aplica",IF(AND(MONTH(Tabla2[[#This Row],[FECHA CESE/BAJA]])=MONTH(TODAY()-30),YEAR(Tabla2[[#This Row],[FECHA CESE/BAJA]])=YEAR(TODAY())),MONTH(TODAY()-30)&amp;"-"&amp;YEAR(TODAY()),"Borrar")),"No aplica")</f>
        <v>8-2023</v>
      </c>
      <c r="AC193" t="str">
        <f ca="1">+IFERROR(IF(Tabla2[[#This Row],[FECHA INICIO DE LABORES EN OBRA]]="","No Aplica",IF(AND(MONTH(Tabla2[[#This Row],[FECHA INICIO DE LABORES EN OBRA]])=MONTH(TODAY()-30),YEAR(Tabla2[[#This Row],[FECHA INICIO DE LABORES EN OBRA]])=YEAR(TODAY())),MONTH(TODAY()-30)&amp;"-"&amp;YEAR(TODAY()),"No Aplica")),"No Aplica")</f>
        <v>No Aplica</v>
      </c>
    </row>
    <row r="194" spans="1:29" x14ac:dyDescent="0.25">
      <c r="A194" s="2" t="s">
        <v>11931</v>
      </c>
      <c r="B194" s="3" t="s">
        <v>11932</v>
      </c>
      <c r="C194" s="3" t="s">
        <v>11580</v>
      </c>
      <c r="D194" s="3">
        <v>43651395</v>
      </c>
      <c r="E194" s="3" t="s">
        <v>11942</v>
      </c>
      <c r="F194" s="36">
        <v>31461</v>
      </c>
      <c r="G194" s="3">
        <v>1</v>
      </c>
      <c r="H194" s="3" t="s">
        <v>11943</v>
      </c>
      <c r="I194" s="3" t="s">
        <v>11788</v>
      </c>
      <c r="J194" s="3" t="s">
        <v>11944</v>
      </c>
      <c r="K194" s="3"/>
      <c r="L194" s="8" t="s">
        <v>9818</v>
      </c>
      <c r="M194" s="5">
        <v>45158</v>
      </c>
      <c r="N194" s="13" t="s">
        <v>1043</v>
      </c>
      <c r="O194" s="5">
        <v>45092</v>
      </c>
      <c r="P194" s="8">
        <v>2</v>
      </c>
      <c r="Q194" s="9">
        <v>1</v>
      </c>
      <c r="R194" s="9" t="str">
        <f>IFERROR(VLOOKUP(Tabla2[[#This Row],[CONTRATISTA PRNCIPAL]],Hoja1!$L$5:$M$9,2,FALSE),"CJV")</f>
        <v>CJV</v>
      </c>
      <c r="S194" s="9" t="str">
        <f>IF(Tabla2[[#This Row],[EMPRESA]]=Tabla2[[#This Row],[CONTRATISTA PRNCIPAL]],"Principal","Secundaria")</f>
        <v>Secundaria</v>
      </c>
      <c r="T194" s="10">
        <f>IFERROR(1/COUNTIF(Tabla2[CONTRATISTA PRNCIPAL],Tabla2[[#This Row],[CONTRATISTA PRNCIPAL]]),0)</f>
        <v>5.9523809523809521E-3</v>
      </c>
      <c r="U194" s="33">
        <f ca="1">IF(((TODAY()-Tabla2[[#This Row],[FECHA NACIMIENTO]])/365)&lt;18,"Corregir", IF(((TODAY()-Tabla2[[#This Row],[FECHA NACIMIENTO]])/365)&gt;80, "Corregir",ROUNDDOWN(((TODAY()-Tabla2[[#This Row],[FECHA NACIMIENTO]])/365),0)))</f>
        <v>37</v>
      </c>
      <c r="V19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94" s="34" t="str">
        <f ca="1">+IF(Tabla2[[#This Row],[Edad]]="Corregir","Corregir","Ok")</f>
        <v>Ok</v>
      </c>
      <c r="X194" s="10" t="str">
        <f>+IFERROR(VLOOKUP(Tabla2[[#This Row],[DISTRITO SEGÚN DNI]],Hoja1!$A$2:$B$55,2,FALSE),"No")</f>
        <v>No</v>
      </c>
      <c r="Y194" s="10" t="str">
        <f>IF(OR(LOWER(Tabla2[[#This Row],[GENERO]])="masculino", LOWER(Tabla2[[#This Row],[GENERO]])="femenino"),"OK","Corregir")</f>
        <v>OK</v>
      </c>
      <c r="Z194" s="10" t="str">
        <f>+IF(Tabla2[[#This Row],[Nro. DNI / CE]]="","Corregir",IF(LEN(Tabla2[[#This Row],[Nro. DNI / CE]])&gt;=8,"OK","Corregir"))</f>
        <v>OK</v>
      </c>
      <c r="AA194" s="10">
        <f>COUNTIF(Tabla2[APELLIDOS Y NOMBRES],Tabla2[[#This Row],[APELLIDOS Y NOMBRES]])</f>
        <v>1</v>
      </c>
      <c r="AB194" t="str">
        <f ca="1">+IFERROR(IF(Tabla2[[#This Row],[FECHA CESE/BAJA]]="","No Aplica",IF(AND(MONTH(Tabla2[[#This Row],[FECHA CESE/BAJA]])=MONTH(TODAY()-30),YEAR(Tabla2[[#This Row],[FECHA CESE/BAJA]])=YEAR(TODAY())),MONTH(TODAY()-30)&amp;"-"&amp;YEAR(TODAY()),"Borrar")),"No aplica")</f>
        <v>8-2023</v>
      </c>
      <c r="AC194" t="str">
        <f ca="1">+IFERROR(IF(Tabla2[[#This Row],[FECHA INICIO DE LABORES EN OBRA]]="","No Aplica",IF(AND(MONTH(Tabla2[[#This Row],[FECHA INICIO DE LABORES EN OBRA]])=MONTH(TODAY()-30),YEAR(Tabla2[[#This Row],[FECHA INICIO DE LABORES EN OBRA]])=YEAR(TODAY())),MONTH(TODAY()-30)&amp;"-"&amp;YEAR(TODAY()),"No Aplica")),"No Aplica")</f>
        <v>No Aplica</v>
      </c>
    </row>
    <row r="195" spans="1:29" x14ac:dyDescent="0.25">
      <c r="A195" s="2" t="s">
        <v>11579</v>
      </c>
      <c r="B195" s="3" t="s">
        <v>11580</v>
      </c>
      <c r="C195" s="3" t="s">
        <v>11580</v>
      </c>
      <c r="D195" s="3">
        <v>76836716</v>
      </c>
      <c r="E195" s="3" t="s">
        <v>11605</v>
      </c>
      <c r="F195" s="36">
        <v>34470</v>
      </c>
      <c r="G195" s="3">
        <v>1</v>
      </c>
      <c r="H195" s="3" t="s">
        <v>1838</v>
      </c>
      <c r="I195" s="3" t="s">
        <v>11583</v>
      </c>
      <c r="J195" s="3" t="s">
        <v>11606</v>
      </c>
      <c r="K195" s="3" t="s">
        <v>11604</v>
      </c>
      <c r="L195" s="8" t="s">
        <v>9813</v>
      </c>
      <c r="M195" s="5">
        <v>45159</v>
      </c>
      <c r="N195" s="13" t="s">
        <v>1043</v>
      </c>
      <c r="O195" s="5">
        <v>44838</v>
      </c>
      <c r="P195" s="8">
        <v>1</v>
      </c>
      <c r="Q195" s="9">
        <v>1</v>
      </c>
      <c r="R195" s="9" t="str">
        <f>IFERROR(VLOOKUP(Tabla2[[#This Row],[CONTRATISTA PRNCIPAL]],Hoja1!$L$5:$M$9,2,FALSE),"CJV")</f>
        <v>CJV</v>
      </c>
      <c r="S195" s="9" t="str">
        <f>IF(Tabla2[[#This Row],[EMPRESA]]=Tabla2[[#This Row],[CONTRATISTA PRNCIPAL]],"Principal","Secundaria")</f>
        <v>Principal</v>
      </c>
      <c r="T195" s="10">
        <f>IFERROR(1/COUNTIF(Tabla2[CONTRATISTA PRNCIPAL],Tabla2[[#This Row],[CONTRATISTA PRNCIPAL]]),0)</f>
        <v>5.9523809523809521E-3</v>
      </c>
      <c r="U195" s="33">
        <f ca="1">IF(((TODAY()-Tabla2[[#This Row],[FECHA NACIMIENTO]])/365)&lt;18,"Corregir", IF(((TODAY()-Tabla2[[#This Row],[FECHA NACIMIENTO]])/365)&gt;80, "Corregir",ROUNDDOWN(((TODAY()-Tabla2[[#This Row],[FECHA NACIMIENTO]])/365),0)))</f>
        <v>29</v>
      </c>
      <c r="V19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95" s="34" t="str">
        <f ca="1">+IF(Tabla2[[#This Row],[Edad]]="Corregir","Corregir","Ok")</f>
        <v>Ok</v>
      </c>
      <c r="X195" s="10" t="str">
        <f>+IFERROR(VLOOKUP(Tabla2[[#This Row],[DISTRITO SEGÚN DNI]],Hoja1!$A$2:$B$55,2,FALSE),"No")</f>
        <v>No</v>
      </c>
      <c r="Y195" s="10" t="str">
        <f>IF(OR(LOWER(Tabla2[[#This Row],[GENERO]])="masculino", LOWER(Tabla2[[#This Row],[GENERO]])="femenino"),"OK","Corregir")</f>
        <v>OK</v>
      </c>
      <c r="Z195" s="10" t="str">
        <f>+IF(Tabla2[[#This Row],[Nro. DNI / CE]]="","Corregir",IF(LEN(Tabla2[[#This Row],[Nro. DNI / CE]])&gt;=8,"OK","Corregir"))</f>
        <v>OK</v>
      </c>
      <c r="AA195" s="10">
        <f>COUNTIF(Tabla2[APELLIDOS Y NOMBRES],Tabla2[[#This Row],[APELLIDOS Y NOMBRES]])</f>
        <v>1</v>
      </c>
      <c r="AB195" t="str">
        <f ca="1">+IFERROR(IF(Tabla2[[#This Row],[FECHA CESE/BAJA]]="","No Aplica",IF(AND(MONTH(Tabla2[[#This Row],[FECHA CESE/BAJA]])=MONTH(TODAY()-30),YEAR(Tabla2[[#This Row],[FECHA CESE/BAJA]])=YEAR(TODAY())),MONTH(TODAY()-30)&amp;"-"&amp;YEAR(TODAY()),"Borrar")),"No aplica")</f>
        <v>8-2023</v>
      </c>
      <c r="AC195" t="str">
        <f ca="1">+IFERROR(IF(Tabla2[[#This Row],[FECHA INICIO DE LABORES EN OBRA]]="","No Aplica",IF(AND(MONTH(Tabla2[[#This Row],[FECHA INICIO DE LABORES EN OBRA]])=MONTH(TODAY()-30),YEAR(Tabla2[[#This Row],[FECHA INICIO DE LABORES EN OBRA]])=YEAR(TODAY())),MONTH(TODAY()-30)&amp;"-"&amp;YEAR(TODAY()),"No Aplica")),"No Aplica")</f>
        <v>No Aplica</v>
      </c>
    </row>
    <row r="196" spans="1:29" x14ac:dyDescent="0.25">
      <c r="A196" s="2" t="s">
        <v>11579</v>
      </c>
      <c r="B196" s="3" t="s">
        <v>11580</v>
      </c>
      <c r="C196" s="3" t="s">
        <v>11580</v>
      </c>
      <c r="D196" s="3" t="s">
        <v>11615</v>
      </c>
      <c r="E196" s="3" t="s">
        <v>11616</v>
      </c>
      <c r="F196" s="36">
        <v>30986</v>
      </c>
      <c r="G196" s="3">
        <v>1</v>
      </c>
      <c r="H196" s="3" t="s">
        <v>1838</v>
      </c>
      <c r="I196" s="3" t="s">
        <v>11583</v>
      </c>
      <c r="J196" s="3" t="s">
        <v>11617</v>
      </c>
      <c r="K196" s="3" t="s">
        <v>11604</v>
      </c>
      <c r="L196" s="8" t="s">
        <v>9813</v>
      </c>
      <c r="M196" s="5">
        <v>45159</v>
      </c>
      <c r="N196" s="13" t="s">
        <v>1043</v>
      </c>
      <c r="O196" s="5">
        <v>44224</v>
      </c>
      <c r="P196" s="8">
        <v>1</v>
      </c>
      <c r="Q196" s="9">
        <v>1</v>
      </c>
      <c r="R196" s="9" t="str">
        <f>IFERROR(VLOOKUP(Tabla2[[#This Row],[CONTRATISTA PRNCIPAL]],Hoja1!$L$5:$M$9,2,FALSE),"CJV")</f>
        <v>CJV</v>
      </c>
      <c r="S196" s="9" t="str">
        <f>IF(Tabla2[[#This Row],[EMPRESA]]=Tabla2[[#This Row],[CONTRATISTA PRNCIPAL]],"Principal","Secundaria")</f>
        <v>Principal</v>
      </c>
      <c r="T196" s="10">
        <f>IFERROR(1/COUNTIF(Tabla2[CONTRATISTA PRNCIPAL],Tabla2[[#This Row],[CONTRATISTA PRNCIPAL]]),0)</f>
        <v>5.9523809523809521E-3</v>
      </c>
      <c r="U196" s="33">
        <f ca="1">IF(((TODAY()-Tabla2[[#This Row],[FECHA NACIMIENTO]])/365)&lt;18,"Corregir", IF(((TODAY()-Tabla2[[#This Row],[FECHA NACIMIENTO]])/365)&gt;80, "Corregir",ROUNDDOWN(((TODAY()-Tabla2[[#This Row],[FECHA NACIMIENTO]])/365),0)))</f>
        <v>38</v>
      </c>
      <c r="V19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96" s="34" t="str">
        <f ca="1">+IF(Tabla2[[#This Row],[Edad]]="Corregir","Corregir","Ok")</f>
        <v>Ok</v>
      </c>
      <c r="X196" s="10" t="str">
        <f>+IFERROR(VLOOKUP(Tabla2[[#This Row],[DISTRITO SEGÚN DNI]],Hoja1!$A$2:$B$55,2,FALSE),"No")</f>
        <v>No</v>
      </c>
      <c r="Y196" s="10" t="str">
        <f>IF(OR(LOWER(Tabla2[[#This Row],[GENERO]])="masculino", LOWER(Tabla2[[#This Row],[GENERO]])="femenino"),"OK","Corregir")</f>
        <v>OK</v>
      </c>
      <c r="Z196" s="10" t="str">
        <f>+IF(Tabla2[[#This Row],[Nro. DNI / CE]]="","Corregir",IF(LEN(Tabla2[[#This Row],[Nro. DNI / CE]])&gt;=8,"OK","Corregir"))</f>
        <v>OK</v>
      </c>
      <c r="AA196" s="10">
        <f>COUNTIF(Tabla2[APELLIDOS Y NOMBRES],Tabla2[[#This Row],[APELLIDOS Y NOMBRES]])</f>
        <v>1</v>
      </c>
      <c r="AB196" t="str">
        <f ca="1">+IFERROR(IF(Tabla2[[#This Row],[FECHA CESE/BAJA]]="","No Aplica",IF(AND(MONTH(Tabla2[[#This Row],[FECHA CESE/BAJA]])=MONTH(TODAY()-30),YEAR(Tabla2[[#This Row],[FECHA CESE/BAJA]])=YEAR(TODAY())),MONTH(TODAY()-30)&amp;"-"&amp;YEAR(TODAY()),"Borrar")),"No aplica")</f>
        <v>8-2023</v>
      </c>
      <c r="AC196" t="str">
        <f ca="1">+IFERROR(IF(Tabla2[[#This Row],[FECHA INICIO DE LABORES EN OBRA]]="","No Aplica",IF(AND(MONTH(Tabla2[[#This Row],[FECHA INICIO DE LABORES EN OBRA]])=MONTH(TODAY()-30),YEAR(Tabla2[[#This Row],[FECHA INICIO DE LABORES EN OBRA]])=YEAR(TODAY())),MONTH(TODAY()-30)&amp;"-"&amp;YEAR(TODAY()),"No Aplica")),"No Aplica")</f>
        <v>No Aplica</v>
      </c>
    </row>
    <row r="197" spans="1:29" x14ac:dyDescent="0.25">
      <c r="A197" s="2" t="s">
        <v>11579</v>
      </c>
      <c r="B197" s="3" t="s">
        <v>11580</v>
      </c>
      <c r="C197" s="3" t="s">
        <v>11580</v>
      </c>
      <c r="D197" s="3" t="s">
        <v>11715</v>
      </c>
      <c r="E197" s="3" t="s">
        <v>11716</v>
      </c>
      <c r="F197" s="36">
        <v>33709</v>
      </c>
      <c r="G197" s="3">
        <v>1</v>
      </c>
      <c r="H197" s="3" t="s">
        <v>11717</v>
      </c>
      <c r="I197" s="3" t="s">
        <v>11583</v>
      </c>
      <c r="J197" s="3" t="s">
        <v>11718</v>
      </c>
      <c r="K197" s="3" t="s">
        <v>2094</v>
      </c>
      <c r="L197" s="8" t="s">
        <v>9818</v>
      </c>
      <c r="M197" s="5">
        <v>45159</v>
      </c>
      <c r="N197" s="13" t="s">
        <v>1043</v>
      </c>
      <c r="O197" s="5">
        <v>45113</v>
      </c>
      <c r="P197" s="8">
        <v>1</v>
      </c>
      <c r="Q197" s="9">
        <v>2</v>
      </c>
      <c r="R197" s="9" t="str">
        <f>IFERROR(VLOOKUP(Tabla2[[#This Row],[CONTRATISTA PRNCIPAL]],Hoja1!$L$5:$M$9,2,FALSE),"CJV")</f>
        <v>CJV</v>
      </c>
      <c r="S197" s="9" t="str">
        <f>IF(Tabla2[[#This Row],[EMPRESA]]=Tabla2[[#This Row],[CONTRATISTA PRNCIPAL]],"Principal","Secundaria")</f>
        <v>Principal</v>
      </c>
      <c r="T197" s="10">
        <f>IFERROR(1/COUNTIF(Tabla2[CONTRATISTA PRNCIPAL],Tabla2[[#This Row],[CONTRATISTA PRNCIPAL]]),0)</f>
        <v>5.9523809523809521E-3</v>
      </c>
      <c r="U197" s="33">
        <f ca="1">IF(((TODAY()-Tabla2[[#This Row],[FECHA NACIMIENTO]])/365)&lt;18,"Corregir", IF(((TODAY()-Tabla2[[#This Row],[FECHA NACIMIENTO]])/365)&gt;80, "Corregir",ROUNDDOWN(((TODAY()-Tabla2[[#This Row],[FECHA NACIMIENTO]])/365),0)))</f>
        <v>31</v>
      </c>
      <c r="V19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97" s="34" t="str">
        <f ca="1">+IF(Tabla2[[#This Row],[Edad]]="Corregir","Corregir","Ok")</f>
        <v>Ok</v>
      </c>
      <c r="X197" s="10" t="str">
        <f>+IFERROR(VLOOKUP(Tabla2[[#This Row],[DISTRITO SEGÚN DNI]],Hoja1!$A$2:$B$55,2,FALSE),"No")</f>
        <v>No</v>
      </c>
      <c r="Y197" s="10" t="str">
        <f>IF(OR(LOWER(Tabla2[[#This Row],[GENERO]])="masculino", LOWER(Tabla2[[#This Row],[GENERO]])="femenino"),"OK","Corregir")</f>
        <v>OK</v>
      </c>
      <c r="Z197" s="10" t="str">
        <f>+IF(Tabla2[[#This Row],[Nro. DNI / CE]]="","Corregir",IF(LEN(Tabla2[[#This Row],[Nro. DNI / CE]])&gt;=8,"OK","Corregir"))</f>
        <v>OK</v>
      </c>
      <c r="AA197" s="10">
        <f>COUNTIF(Tabla2[APELLIDOS Y NOMBRES],Tabla2[[#This Row],[APELLIDOS Y NOMBRES]])</f>
        <v>1</v>
      </c>
      <c r="AB197" t="str">
        <f ca="1">+IFERROR(IF(Tabla2[[#This Row],[FECHA CESE/BAJA]]="","No Aplica",IF(AND(MONTH(Tabla2[[#This Row],[FECHA CESE/BAJA]])=MONTH(TODAY()-30),YEAR(Tabla2[[#This Row],[FECHA CESE/BAJA]])=YEAR(TODAY())),MONTH(TODAY()-30)&amp;"-"&amp;YEAR(TODAY()),"Borrar")),"No aplica")</f>
        <v>8-2023</v>
      </c>
      <c r="AC197" t="str">
        <f ca="1">+IFERROR(IF(Tabla2[[#This Row],[FECHA INICIO DE LABORES EN OBRA]]="","No Aplica",IF(AND(MONTH(Tabla2[[#This Row],[FECHA INICIO DE LABORES EN OBRA]])=MONTH(TODAY()-30),YEAR(Tabla2[[#This Row],[FECHA INICIO DE LABORES EN OBRA]])=YEAR(TODAY())),MONTH(TODAY()-30)&amp;"-"&amp;YEAR(TODAY()),"No Aplica")),"No Aplica")</f>
        <v>No Aplica</v>
      </c>
    </row>
    <row r="198" spans="1:29" ht="15" customHeight="1" x14ac:dyDescent="0.25">
      <c r="A198" s="2" t="s">
        <v>1067</v>
      </c>
      <c r="B198" s="3" t="s">
        <v>10366</v>
      </c>
      <c r="C198" s="3" t="s">
        <v>10366</v>
      </c>
      <c r="D198" s="3">
        <v>40145622</v>
      </c>
      <c r="E198" s="3" t="s">
        <v>1311</v>
      </c>
      <c r="F198" s="36">
        <v>28238</v>
      </c>
      <c r="G198" s="3">
        <v>3</v>
      </c>
      <c r="H198" s="3" t="s">
        <v>1084</v>
      </c>
      <c r="I198" s="3" t="s">
        <v>1070</v>
      </c>
      <c r="J198" s="3" t="s">
        <v>1312</v>
      </c>
      <c r="K198" s="3" t="s">
        <v>1313</v>
      </c>
      <c r="L198" s="8" t="s">
        <v>9813</v>
      </c>
      <c r="M198" s="5">
        <v>45159</v>
      </c>
      <c r="N198" s="13" t="s">
        <v>1043</v>
      </c>
      <c r="O198" s="5">
        <v>44055</v>
      </c>
      <c r="P198" s="8">
        <v>2</v>
      </c>
      <c r="Q198" s="9">
        <v>1</v>
      </c>
      <c r="R198" s="9" t="str">
        <f>IFERROR(VLOOKUP(Tabla2[[#This Row],[CONTRATISTA PRNCIPAL]],Hoja1!$L$5:$M$9,2,FALSE),"CJV")</f>
        <v>CJV</v>
      </c>
      <c r="S198" s="9" t="str">
        <f>IF(Tabla2[[#This Row],[EMPRESA]]=Tabla2[[#This Row],[CONTRATISTA PRNCIPAL]],"Principal","Secundaria")</f>
        <v>Principal</v>
      </c>
      <c r="T198" s="10">
        <f>IFERROR(1/COUNTIF(Tabla2[CONTRATISTA PRNCIPAL],Tabla2[[#This Row],[CONTRATISTA PRNCIPAL]]),0)</f>
        <v>5.0251256281407036E-3</v>
      </c>
      <c r="U198" s="33">
        <f ca="1">IF(((TODAY()-Tabla2[[#This Row],[FECHA NACIMIENTO]])/365)&lt;18,"Corregir", IF(((TODAY()-Tabla2[[#This Row],[FECHA NACIMIENTO]])/365)&gt;80, "Corregir",ROUNDDOWN(((TODAY()-Tabla2[[#This Row],[FECHA NACIMIENTO]])/365),0)))</f>
        <v>46</v>
      </c>
      <c r="V19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98" s="34" t="str">
        <f ca="1">+IF(Tabla2[[#This Row],[Edad]]="Corregir","Corregir","Ok")</f>
        <v>Ok</v>
      </c>
      <c r="X198" s="10" t="str">
        <f>+IFERROR(VLOOKUP(Tabla2[[#This Row],[DISTRITO SEGÚN DNI]],Hoja1!$A$2:$B$55,2,FALSE),"No")</f>
        <v>No</v>
      </c>
      <c r="Y198" s="10" t="str">
        <f>IF(OR(LOWER(Tabla2[[#This Row],[GENERO]])="masculino", LOWER(Tabla2[[#This Row],[GENERO]])="femenino"),"OK","Corregir")</f>
        <v>OK</v>
      </c>
      <c r="Z198" s="10" t="str">
        <f>+IF(Tabla2[[#This Row],[Nro. DNI / CE]]="","Corregir",IF(LEN(Tabla2[[#This Row],[Nro. DNI / CE]])&gt;=8,"OK","Corregir"))</f>
        <v>OK</v>
      </c>
      <c r="AA198" s="10">
        <f>COUNTIF(Tabla2[APELLIDOS Y NOMBRES],Tabla2[[#This Row],[APELLIDOS Y NOMBRES]])</f>
        <v>1</v>
      </c>
      <c r="AB198" t="str">
        <f ca="1">+IFERROR(IF(Tabla2[[#This Row],[FECHA CESE/BAJA]]="","No Aplica",IF(AND(MONTH(Tabla2[[#This Row],[FECHA CESE/BAJA]])=MONTH(TODAY()-30),YEAR(Tabla2[[#This Row],[FECHA CESE/BAJA]])=YEAR(TODAY())),MONTH(TODAY()-30)&amp;"-"&amp;YEAR(TODAY()),"Borrar")),"No aplica")</f>
        <v>8-2023</v>
      </c>
      <c r="AC198" t="str">
        <f ca="1">+IFERROR(IF(Tabla2[[#This Row],[FECHA INICIO DE LABORES EN OBRA]]="","No Aplica",IF(AND(MONTH(Tabla2[[#This Row],[FECHA INICIO DE LABORES EN OBRA]])=MONTH(TODAY()-30),YEAR(Tabla2[[#This Row],[FECHA INICIO DE LABORES EN OBRA]])=YEAR(TODAY())),MONTH(TODAY()-30)&amp;"-"&amp;YEAR(TODAY()),"No Aplica")),"No Aplica")</f>
        <v>No Aplica</v>
      </c>
    </row>
    <row r="199" spans="1:29" x14ac:dyDescent="0.25">
      <c r="A199" s="2">
        <v>20550163480</v>
      </c>
      <c r="B199" s="3" t="s">
        <v>66</v>
      </c>
      <c r="C199" s="3" t="s">
        <v>66</v>
      </c>
      <c r="D199" s="3">
        <v>41283056</v>
      </c>
      <c r="E199" s="3" t="s">
        <v>9436</v>
      </c>
      <c r="F199" s="36">
        <v>29893</v>
      </c>
      <c r="G199" s="3">
        <v>2</v>
      </c>
      <c r="H199" s="3" t="s">
        <v>9422</v>
      </c>
      <c r="I199" s="3" t="s">
        <v>9437</v>
      </c>
      <c r="J199" s="3" t="s">
        <v>3175</v>
      </c>
      <c r="K199" s="3" t="s">
        <v>1063</v>
      </c>
      <c r="L199" s="8" t="s">
        <v>9813</v>
      </c>
      <c r="M199" s="5">
        <v>45159</v>
      </c>
      <c r="N199" s="13" t="s">
        <v>1043</v>
      </c>
      <c r="O199" s="5">
        <v>45097</v>
      </c>
      <c r="P199" s="8">
        <v>2</v>
      </c>
      <c r="Q199" s="9">
        <v>4</v>
      </c>
      <c r="R199" s="9" t="str">
        <f>IFERROR(VLOOKUP(Tabla2[[#This Row],[CONTRATISTA PRNCIPAL]],Hoja1!$L$5:$M$9,2,FALSE),"CJV")</f>
        <v>CJV</v>
      </c>
      <c r="S199" s="9" t="str">
        <f>IF(Tabla2[[#This Row],[EMPRESA]]=Tabla2[[#This Row],[CONTRATISTA PRNCIPAL]],"Principal","Secundaria")</f>
        <v>Principal</v>
      </c>
      <c r="T199" s="10">
        <f>IFERROR(1/COUNTIF(Tabla2[CONTRATISTA PRNCIPAL],Tabla2[[#This Row],[CONTRATISTA PRNCIPAL]]),0)</f>
        <v>5.2631578947368418E-2</v>
      </c>
      <c r="U199" s="33">
        <f ca="1">IF(((TODAY()-Tabla2[[#This Row],[FECHA NACIMIENTO]])/365)&lt;18,"Corregir", IF(((TODAY()-Tabla2[[#This Row],[FECHA NACIMIENTO]])/365)&gt;80, "Corregir",ROUNDDOWN(((TODAY()-Tabla2[[#This Row],[FECHA NACIMIENTO]])/365),0)))</f>
        <v>41</v>
      </c>
      <c r="V19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99" s="34" t="str">
        <f ca="1">+IF(Tabla2[[#This Row],[Edad]]="Corregir","Corregir","Ok")</f>
        <v>Ok</v>
      </c>
      <c r="X199" s="10" t="str">
        <f>+IFERROR(VLOOKUP(Tabla2[[#This Row],[DISTRITO SEGÚN DNI]],Hoja1!$A$2:$B$55,2,FALSE),"No")</f>
        <v>No</v>
      </c>
      <c r="Y199" s="10" t="str">
        <f>IF(OR(LOWER(Tabla2[[#This Row],[GENERO]])="masculino", LOWER(Tabla2[[#This Row],[GENERO]])="femenino"),"OK","Corregir")</f>
        <v>OK</v>
      </c>
      <c r="Z199" s="10" t="str">
        <f>+IF(Tabla2[[#This Row],[Nro. DNI / CE]]="","Corregir",IF(LEN(Tabla2[[#This Row],[Nro. DNI / CE]])&gt;=8,"OK","Corregir"))</f>
        <v>OK</v>
      </c>
      <c r="AA199" s="10">
        <f>COUNTIF(Tabla2[APELLIDOS Y NOMBRES],Tabla2[[#This Row],[APELLIDOS Y NOMBRES]])</f>
        <v>1</v>
      </c>
      <c r="AB199" t="str">
        <f ca="1">+IFERROR(IF(Tabla2[[#This Row],[FECHA CESE/BAJA]]="","No Aplica",IF(AND(MONTH(Tabla2[[#This Row],[FECHA CESE/BAJA]])=MONTH(TODAY()-30),YEAR(Tabla2[[#This Row],[FECHA CESE/BAJA]])=YEAR(TODAY())),MONTH(TODAY()-30)&amp;"-"&amp;YEAR(TODAY()),"Borrar")),"No aplica")</f>
        <v>8-2023</v>
      </c>
      <c r="AC199" t="str">
        <f ca="1">+IFERROR(IF(Tabla2[[#This Row],[FECHA INICIO DE LABORES EN OBRA]]="","No Aplica",IF(AND(MONTH(Tabla2[[#This Row],[FECHA INICIO DE LABORES EN OBRA]])=MONTH(TODAY()-30),YEAR(Tabla2[[#This Row],[FECHA INICIO DE LABORES EN OBRA]])=YEAR(TODAY())),MONTH(TODAY()-30)&amp;"-"&amp;YEAR(TODAY()),"No Aplica")),"No Aplica")</f>
        <v>No Aplica</v>
      </c>
    </row>
    <row r="200" spans="1:29" x14ac:dyDescent="0.25">
      <c r="A200" s="2" t="s">
        <v>9106</v>
      </c>
      <c r="B200" s="3" t="s">
        <v>9107</v>
      </c>
      <c r="C200" s="3" t="s">
        <v>9107</v>
      </c>
      <c r="D200" s="3" t="s">
        <v>603</v>
      </c>
      <c r="E200" s="3" t="s">
        <v>9198</v>
      </c>
      <c r="F200" s="36">
        <v>31298</v>
      </c>
      <c r="G200" s="3">
        <v>2</v>
      </c>
      <c r="H200" s="3" t="s">
        <v>1442</v>
      </c>
      <c r="I200" s="3" t="s">
        <v>6891</v>
      </c>
      <c r="J200" s="3" t="s">
        <v>6953</v>
      </c>
      <c r="K200" s="3" t="s">
        <v>36</v>
      </c>
      <c r="L200" s="8" t="s">
        <v>9813</v>
      </c>
      <c r="M200" s="5">
        <v>45160</v>
      </c>
      <c r="N200" s="13" t="s">
        <v>1043</v>
      </c>
      <c r="O200" s="5">
        <v>45071</v>
      </c>
      <c r="P200" s="8">
        <v>2</v>
      </c>
      <c r="Q200" s="9">
        <v>4</v>
      </c>
      <c r="R200" s="9" t="str">
        <f>IFERROR(VLOOKUP(Tabla2[[#This Row],[CONTRATISTA PRNCIPAL]],Hoja1!$L$5:$M$9,2,FALSE),"CJV")</f>
        <v>CJV</v>
      </c>
      <c r="S200" s="9" t="str">
        <f>IF(Tabla2[[#This Row],[EMPRESA]]=Tabla2[[#This Row],[CONTRATISTA PRNCIPAL]],"Principal","Secundaria")</f>
        <v>Principal</v>
      </c>
      <c r="T200" s="10">
        <f>IFERROR(1/COUNTIF(Tabla2[CONTRATISTA PRNCIPAL],Tabla2[[#This Row],[CONTRATISTA PRNCIPAL]]),0)</f>
        <v>8.8495575221238937E-3</v>
      </c>
      <c r="U200" s="33">
        <f ca="1">IF(((TODAY()-Tabla2[[#This Row],[FECHA NACIMIENTO]])/365)&lt;18,"Corregir", IF(((TODAY()-Tabla2[[#This Row],[FECHA NACIMIENTO]])/365)&gt;80, "Corregir",ROUNDDOWN(((TODAY()-Tabla2[[#This Row],[FECHA NACIMIENTO]])/365),0)))</f>
        <v>38</v>
      </c>
      <c r="V20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00" s="34" t="str">
        <f ca="1">+IF(Tabla2[[#This Row],[Edad]]="Corregir","Corregir","Ok")</f>
        <v>Ok</v>
      </c>
      <c r="X200" s="10" t="str">
        <f>+IFERROR(VLOOKUP(Tabla2[[#This Row],[DISTRITO SEGÚN DNI]],Hoja1!$A$2:$B$55,2,FALSE),"No")</f>
        <v>SANTA ANITA</v>
      </c>
      <c r="Y200" s="10" t="str">
        <f>IF(OR(LOWER(Tabla2[[#This Row],[GENERO]])="masculino", LOWER(Tabla2[[#This Row],[GENERO]])="femenino"),"OK","Corregir")</f>
        <v>OK</v>
      </c>
      <c r="Z200" s="10" t="str">
        <f>+IF(Tabla2[[#This Row],[Nro. DNI / CE]]="","Corregir",IF(LEN(Tabla2[[#This Row],[Nro. DNI / CE]])&gt;=8,"OK","Corregir"))</f>
        <v>OK</v>
      </c>
      <c r="AA200" s="10">
        <f>COUNTIF(Tabla2[APELLIDOS Y NOMBRES],Tabla2[[#This Row],[APELLIDOS Y NOMBRES]])</f>
        <v>1</v>
      </c>
      <c r="AB200" t="str">
        <f ca="1">+IFERROR(IF(Tabla2[[#This Row],[FECHA CESE/BAJA]]="","No Aplica",IF(AND(MONTH(Tabla2[[#This Row],[FECHA CESE/BAJA]])=MONTH(TODAY()-30),YEAR(Tabla2[[#This Row],[FECHA CESE/BAJA]])=YEAR(TODAY())),MONTH(TODAY()-30)&amp;"-"&amp;YEAR(TODAY()),"Borrar")),"No aplica")</f>
        <v>8-2023</v>
      </c>
      <c r="AC200" t="str">
        <f ca="1">+IFERROR(IF(Tabla2[[#This Row],[FECHA INICIO DE LABORES EN OBRA]]="","No Aplica",IF(AND(MONTH(Tabla2[[#This Row],[FECHA INICIO DE LABORES EN OBRA]])=MONTH(TODAY()-30),YEAR(Tabla2[[#This Row],[FECHA INICIO DE LABORES EN OBRA]])=YEAR(TODAY())),MONTH(TODAY()-30)&amp;"-"&amp;YEAR(TODAY()),"No Aplica")),"No Aplica")</f>
        <v>No Aplica</v>
      </c>
    </row>
    <row r="201" spans="1:29" x14ac:dyDescent="0.25">
      <c r="A201" s="2" t="s">
        <v>1823</v>
      </c>
      <c r="B201" s="3" t="s">
        <v>1824</v>
      </c>
      <c r="C201" s="3" t="s">
        <v>65</v>
      </c>
      <c r="D201" s="3" t="s">
        <v>1852</v>
      </c>
      <c r="E201" s="3" t="s">
        <v>1853</v>
      </c>
      <c r="F201" s="36">
        <v>25443</v>
      </c>
      <c r="G201" s="3">
        <v>2</v>
      </c>
      <c r="H201" s="3" t="s">
        <v>8713</v>
      </c>
      <c r="I201" s="3" t="s">
        <v>1631</v>
      </c>
      <c r="J201" s="3" t="s">
        <v>1854</v>
      </c>
      <c r="K201" s="3" t="s">
        <v>1855</v>
      </c>
      <c r="L201" s="8" t="s">
        <v>9813</v>
      </c>
      <c r="M201" s="5">
        <v>45161</v>
      </c>
      <c r="N201" s="13" t="s">
        <v>1489</v>
      </c>
      <c r="O201" s="5">
        <v>44952</v>
      </c>
      <c r="P201" s="8">
        <v>2</v>
      </c>
      <c r="Q201" s="9">
        <v>4</v>
      </c>
      <c r="R201" s="9" t="str">
        <f>IFERROR(VLOOKUP(Tabla2[[#This Row],[CONTRATISTA PRNCIPAL]],Hoja1!$L$5:$M$9,2,FALSE),"CJV")</f>
        <v>CJV</v>
      </c>
      <c r="S201" s="9" t="str">
        <f>IF(Tabla2[[#This Row],[EMPRESA]]=Tabla2[[#This Row],[CONTRATISTA PRNCIPAL]],"Principal","Secundaria")</f>
        <v>Secundaria</v>
      </c>
      <c r="T201" s="10">
        <f>IFERROR(1/COUNTIF(Tabla2[CONTRATISTA PRNCIPAL],Tabla2[[#This Row],[CONTRATISTA PRNCIPAL]]),0)</f>
        <v>5.2910052910052907E-3</v>
      </c>
      <c r="U201" s="33">
        <f ca="1">IF(((TODAY()-Tabla2[[#This Row],[FECHA NACIMIENTO]])/365)&lt;18,"Corregir", IF(((TODAY()-Tabla2[[#This Row],[FECHA NACIMIENTO]])/365)&gt;80, "Corregir",ROUNDDOWN(((TODAY()-Tabla2[[#This Row],[FECHA NACIMIENTO]])/365),0)))</f>
        <v>54</v>
      </c>
      <c r="V20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01" s="34" t="str">
        <f ca="1">+IF(Tabla2[[#This Row],[Edad]]="Corregir","Corregir","Ok")</f>
        <v>Ok</v>
      </c>
      <c r="X201" s="10" t="str">
        <f>+IFERROR(VLOOKUP(Tabla2[[#This Row],[DISTRITO SEGÚN DNI]],Hoja1!$A$2:$B$55,2,FALSE),"No")</f>
        <v>No</v>
      </c>
      <c r="Y201" s="10" t="str">
        <f>IF(OR(LOWER(Tabla2[[#This Row],[GENERO]])="masculino", LOWER(Tabla2[[#This Row],[GENERO]])="femenino"),"OK","Corregir")</f>
        <v>OK</v>
      </c>
      <c r="Z201" s="10" t="str">
        <f>+IF(Tabla2[[#This Row],[Nro. DNI / CE]]="","Corregir",IF(LEN(Tabla2[[#This Row],[Nro. DNI / CE]])&gt;=8,"OK","Corregir"))</f>
        <v>OK</v>
      </c>
      <c r="AA201" s="10">
        <f>COUNTIF(Tabla2[APELLIDOS Y NOMBRES],Tabla2[[#This Row],[APELLIDOS Y NOMBRES]])</f>
        <v>1</v>
      </c>
      <c r="AB201" t="str">
        <f ca="1">+IFERROR(IF(Tabla2[[#This Row],[FECHA CESE/BAJA]]="","No Aplica",IF(AND(MONTH(Tabla2[[#This Row],[FECHA CESE/BAJA]])=MONTH(TODAY()-30),YEAR(Tabla2[[#This Row],[FECHA CESE/BAJA]])=YEAR(TODAY())),MONTH(TODAY()-30)&amp;"-"&amp;YEAR(TODAY()),"Borrar")),"No aplica")</f>
        <v>8-2023</v>
      </c>
      <c r="AC201" t="str">
        <f ca="1">+IFERROR(IF(Tabla2[[#This Row],[FECHA INICIO DE LABORES EN OBRA]]="","No Aplica",IF(AND(MONTH(Tabla2[[#This Row],[FECHA INICIO DE LABORES EN OBRA]])=MONTH(TODAY()-30),YEAR(Tabla2[[#This Row],[FECHA INICIO DE LABORES EN OBRA]])=YEAR(TODAY())),MONTH(TODAY()-30)&amp;"-"&amp;YEAR(TODAY()),"No Aplica")),"No Aplica")</f>
        <v>No Aplica</v>
      </c>
    </row>
    <row r="202" spans="1:29" x14ac:dyDescent="0.25">
      <c r="A202" s="2" t="s">
        <v>1823</v>
      </c>
      <c r="B202" s="3" t="s">
        <v>1824</v>
      </c>
      <c r="C202" s="3" t="s">
        <v>65</v>
      </c>
      <c r="D202" s="3" t="s">
        <v>8723</v>
      </c>
      <c r="E202" s="3" t="s">
        <v>8724</v>
      </c>
      <c r="F202" s="36" t="s">
        <v>8725</v>
      </c>
      <c r="G202" s="3">
        <v>2</v>
      </c>
      <c r="H202" s="3" t="s">
        <v>1448</v>
      </c>
      <c r="I202" s="3" t="s">
        <v>1631</v>
      </c>
      <c r="J202" s="3" t="s">
        <v>8726</v>
      </c>
      <c r="K202" s="3" t="s">
        <v>1451</v>
      </c>
      <c r="L202" s="8" t="s">
        <v>9813</v>
      </c>
      <c r="M202" s="5">
        <v>45161</v>
      </c>
      <c r="N202" s="13" t="s">
        <v>1489</v>
      </c>
      <c r="O202" s="5"/>
      <c r="P202" s="8">
        <v>2</v>
      </c>
      <c r="Q202" s="9">
        <v>4</v>
      </c>
      <c r="R202" s="9" t="str">
        <f>IFERROR(VLOOKUP(Tabla2[[#This Row],[CONTRATISTA PRNCIPAL]],Hoja1!$L$5:$M$9,2,FALSE),"CJV")</f>
        <v>CJV</v>
      </c>
      <c r="S202" s="9" t="str">
        <f>IF(Tabla2[[#This Row],[EMPRESA]]=Tabla2[[#This Row],[CONTRATISTA PRNCIPAL]],"Principal","Secundaria")</f>
        <v>Secundaria</v>
      </c>
      <c r="T202" s="10">
        <f>IFERROR(1/COUNTIF(Tabla2[CONTRATISTA PRNCIPAL],Tabla2[[#This Row],[CONTRATISTA PRNCIPAL]]),0)</f>
        <v>5.2910052910052907E-3</v>
      </c>
      <c r="U202" s="33">
        <f ca="1">IF(((TODAY()-Tabla2[[#This Row],[FECHA NACIMIENTO]])/365)&lt;18,"Corregir", IF(((TODAY()-Tabla2[[#This Row],[FECHA NACIMIENTO]])/365)&gt;80, "Corregir",ROUNDDOWN(((TODAY()-Tabla2[[#This Row],[FECHA NACIMIENTO]])/365),0)))</f>
        <v>51</v>
      </c>
      <c r="V20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02" s="34" t="str">
        <f ca="1">+IF(Tabla2[[#This Row],[Edad]]="Corregir","Corregir","Ok")</f>
        <v>Ok</v>
      </c>
      <c r="X202" s="10" t="str">
        <f>+IFERROR(VLOOKUP(Tabla2[[#This Row],[DISTRITO SEGÚN DNI]],Hoja1!$A$2:$B$55,2,FALSE),"No")</f>
        <v>No</v>
      </c>
      <c r="Y202" s="10" t="str">
        <f>IF(OR(LOWER(Tabla2[[#This Row],[GENERO]])="masculino", LOWER(Tabla2[[#This Row],[GENERO]])="femenino"),"OK","Corregir")</f>
        <v>OK</v>
      </c>
      <c r="Z202" s="10" t="str">
        <f>+IF(Tabla2[[#This Row],[Nro. DNI / CE]]="","Corregir",IF(LEN(Tabla2[[#This Row],[Nro. DNI / CE]])&gt;=8,"OK","Corregir"))</f>
        <v>OK</v>
      </c>
      <c r="AA202" s="10">
        <f>COUNTIF(Tabla2[APELLIDOS Y NOMBRES],Tabla2[[#This Row],[APELLIDOS Y NOMBRES]])</f>
        <v>1</v>
      </c>
      <c r="AB202" t="str">
        <f ca="1">+IFERROR(IF(Tabla2[[#This Row],[FECHA CESE/BAJA]]="","No Aplica",IF(AND(MONTH(Tabla2[[#This Row],[FECHA CESE/BAJA]])=MONTH(TODAY()-30),YEAR(Tabla2[[#This Row],[FECHA CESE/BAJA]])=YEAR(TODAY())),MONTH(TODAY()-30)&amp;"-"&amp;YEAR(TODAY()),"Borrar")),"No aplica")</f>
        <v>8-2023</v>
      </c>
      <c r="AC202" t="str">
        <f ca="1">+IFERROR(IF(Tabla2[[#This Row],[FECHA INICIO DE LABORES EN OBRA]]="","No Aplica",IF(AND(MONTH(Tabla2[[#This Row],[FECHA INICIO DE LABORES EN OBRA]])=MONTH(TODAY()-30),YEAR(Tabla2[[#This Row],[FECHA INICIO DE LABORES EN OBRA]])=YEAR(TODAY())),MONTH(TODAY()-30)&amp;"-"&amp;YEAR(TODAY()),"No Aplica")),"No Aplica")</f>
        <v>No Aplica</v>
      </c>
    </row>
    <row r="203" spans="1:29" x14ac:dyDescent="0.25">
      <c r="A203" s="2">
        <v>20603639520</v>
      </c>
      <c r="B203" s="3" t="s">
        <v>65</v>
      </c>
      <c r="C203" s="3" t="s">
        <v>65</v>
      </c>
      <c r="D203" s="3" t="s">
        <v>2024</v>
      </c>
      <c r="E203" s="3" t="s">
        <v>2025</v>
      </c>
      <c r="F203" s="36" t="s">
        <v>8781</v>
      </c>
      <c r="G203" s="3">
        <v>2</v>
      </c>
      <c r="H203" s="3" t="s">
        <v>1442</v>
      </c>
      <c r="I203" s="3" t="s">
        <v>1631</v>
      </c>
      <c r="J203" s="3" t="s">
        <v>2026</v>
      </c>
      <c r="K203" s="3" t="s">
        <v>93</v>
      </c>
      <c r="L203" s="8" t="s">
        <v>9813</v>
      </c>
      <c r="M203" s="5">
        <v>45161</v>
      </c>
      <c r="N203" s="13" t="s">
        <v>1489</v>
      </c>
      <c r="O203" s="5">
        <v>45082</v>
      </c>
      <c r="P203" s="8">
        <v>2</v>
      </c>
      <c r="Q203" s="9">
        <v>4</v>
      </c>
      <c r="R203" s="9" t="str">
        <f>IFERROR(VLOOKUP(Tabla2[[#This Row],[CONTRATISTA PRNCIPAL]],Hoja1!$L$5:$M$9,2,FALSE),"CJV")</f>
        <v>CJV</v>
      </c>
      <c r="S203" s="9" t="str">
        <f>IF(Tabla2[[#This Row],[EMPRESA]]=Tabla2[[#This Row],[CONTRATISTA PRNCIPAL]],"Principal","Secundaria")</f>
        <v>Principal</v>
      </c>
      <c r="T203" s="10">
        <f>IFERROR(1/COUNTIF(Tabla2[CONTRATISTA PRNCIPAL],Tabla2[[#This Row],[CONTRATISTA PRNCIPAL]]),0)</f>
        <v>5.2910052910052907E-3</v>
      </c>
      <c r="U203" s="33">
        <f ca="1">IF(((TODAY()-Tabla2[[#This Row],[FECHA NACIMIENTO]])/365)&lt;18,"Corregir", IF(((TODAY()-Tabla2[[#This Row],[FECHA NACIMIENTO]])/365)&gt;80, "Corregir",ROUNDDOWN(((TODAY()-Tabla2[[#This Row],[FECHA NACIMIENTO]])/365),0)))</f>
        <v>39</v>
      </c>
      <c r="V20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03" s="34" t="str">
        <f ca="1">+IF(Tabla2[[#This Row],[Edad]]="Corregir","Corregir","Ok")</f>
        <v>Ok</v>
      </c>
      <c r="X203" s="10" t="str">
        <f>+IFERROR(VLOOKUP(Tabla2[[#This Row],[DISTRITO SEGÚN DNI]],Hoja1!$A$2:$B$55,2,FALSE),"No")</f>
        <v>ATE</v>
      </c>
      <c r="Y203" s="10" t="str">
        <f>IF(OR(LOWER(Tabla2[[#This Row],[GENERO]])="masculino", LOWER(Tabla2[[#This Row],[GENERO]])="femenino"),"OK","Corregir")</f>
        <v>OK</v>
      </c>
      <c r="Z203" s="10" t="str">
        <f>+IF(Tabla2[[#This Row],[Nro. DNI / CE]]="","Corregir",IF(LEN(Tabla2[[#This Row],[Nro. DNI / CE]])&gt;=8,"OK","Corregir"))</f>
        <v>OK</v>
      </c>
      <c r="AA203" s="10">
        <f>COUNTIF(Tabla2[APELLIDOS Y NOMBRES],Tabla2[[#This Row],[APELLIDOS Y NOMBRES]])</f>
        <v>1</v>
      </c>
      <c r="AB203" t="str">
        <f ca="1">+IFERROR(IF(Tabla2[[#This Row],[FECHA CESE/BAJA]]="","No Aplica",IF(AND(MONTH(Tabla2[[#This Row],[FECHA CESE/BAJA]])=MONTH(TODAY()-30),YEAR(Tabla2[[#This Row],[FECHA CESE/BAJA]])=YEAR(TODAY())),MONTH(TODAY()-30)&amp;"-"&amp;YEAR(TODAY()),"Borrar")),"No aplica")</f>
        <v>8-2023</v>
      </c>
      <c r="AC203" t="str">
        <f ca="1">+IFERROR(IF(Tabla2[[#This Row],[FECHA INICIO DE LABORES EN OBRA]]="","No Aplica",IF(AND(MONTH(Tabla2[[#This Row],[FECHA INICIO DE LABORES EN OBRA]])=MONTH(TODAY()-30),YEAR(Tabla2[[#This Row],[FECHA INICIO DE LABORES EN OBRA]])=YEAR(TODAY())),MONTH(TODAY()-30)&amp;"-"&amp;YEAR(TODAY()),"No Aplica")),"No Aplica")</f>
        <v>No Aplica</v>
      </c>
    </row>
    <row r="204" spans="1:29" x14ac:dyDescent="0.25">
      <c r="A204" s="2" t="s">
        <v>4182</v>
      </c>
      <c r="B204" s="3" t="s">
        <v>10169</v>
      </c>
      <c r="C204" s="3" t="s">
        <v>10169</v>
      </c>
      <c r="D204" s="3" t="s">
        <v>4204</v>
      </c>
      <c r="E204" s="3" t="s">
        <v>10235</v>
      </c>
      <c r="F204" s="36">
        <v>29840</v>
      </c>
      <c r="G204" s="3">
        <v>1</v>
      </c>
      <c r="H204" s="3" t="s">
        <v>4210</v>
      </c>
      <c r="I204" s="3" t="s">
        <v>4216</v>
      </c>
      <c r="J204" s="3" t="s">
        <v>10236</v>
      </c>
      <c r="K204" s="3" t="s">
        <v>4105</v>
      </c>
      <c r="L204" s="8" t="s">
        <v>9813</v>
      </c>
      <c r="M204" s="5">
        <v>45161</v>
      </c>
      <c r="N204" s="13" t="s">
        <v>1513</v>
      </c>
      <c r="O204" s="5">
        <v>45040</v>
      </c>
      <c r="P204" s="8">
        <v>2</v>
      </c>
      <c r="Q204" s="9">
        <v>1</v>
      </c>
      <c r="R204" s="9" t="str">
        <f>IFERROR(VLOOKUP(Tabla2[[#This Row],[CONTRATISTA PRNCIPAL]],Hoja1!$L$5:$M$9,2,FALSE),"CJV")</f>
        <v>EPC</v>
      </c>
      <c r="S204" s="9" t="str">
        <f>IF(Tabla2[[#This Row],[EMPRESA]]=Tabla2[[#This Row],[CONTRATISTA PRNCIPAL]],"Principal","Secundaria")</f>
        <v>Principal</v>
      </c>
      <c r="T204" s="10">
        <f>IFERROR(1/COUNTIF(Tabla2[CONTRATISTA PRNCIPAL],Tabla2[[#This Row],[CONTRATISTA PRNCIPAL]]),0)</f>
        <v>2.564102564102564E-2</v>
      </c>
      <c r="U204" s="33">
        <f ca="1">IF(((TODAY()-Tabla2[[#This Row],[FECHA NACIMIENTO]])/365)&lt;18,"Corregir", IF(((TODAY()-Tabla2[[#This Row],[FECHA NACIMIENTO]])/365)&gt;80, "Corregir",ROUNDDOWN(((TODAY()-Tabla2[[#This Row],[FECHA NACIMIENTO]])/365),0)))</f>
        <v>42</v>
      </c>
      <c r="V20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04" s="34" t="str">
        <f ca="1">+IF(Tabla2[[#This Row],[Edad]]="Corregir","Corregir","Ok")</f>
        <v>Ok</v>
      </c>
      <c r="X204" s="10" t="str">
        <f>+IFERROR(VLOOKUP(Tabla2[[#This Row],[DISTRITO SEGÚN DNI]],Hoja1!$A$2:$B$55,2,FALSE),"No")</f>
        <v>No</v>
      </c>
      <c r="Y204" s="10" t="str">
        <f>IF(OR(LOWER(Tabla2[[#This Row],[GENERO]])="masculino", LOWER(Tabla2[[#This Row],[GENERO]])="femenino"),"OK","Corregir")</f>
        <v>OK</v>
      </c>
      <c r="Z204" s="10" t="str">
        <f>+IF(Tabla2[[#This Row],[Nro. DNI / CE]]="","Corregir",IF(LEN(Tabla2[[#This Row],[Nro. DNI / CE]])&gt;=8,"OK","Corregir"))</f>
        <v>OK</v>
      </c>
      <c r="AA204" s="10">
        <f>COUNTIF(Tabla2[APELLIDOS Y NOMBRES],Tabla2[[#This Row],[APELLIDOS Y NOMBRES]])</f>
        <v>1</v>
      </c>
      <c r="AB204" t="str">
        <f ca="1">+IFERROR(IF(Tabla2[[#This Row],[FECHA CESE/BAJA]]="","No Aplica",IF(AND(MONTH(Tabla2[[#This Row],[FECHA CESE/BAJA]])=MONTH(TODAY()-30),YEAR(Tabla2[[#This Row],[FECHA CESE/BAJA]])=YEAR(TODAY())),MONTH(TODAY()-30)&amp;"-"&amp;YEAR(TODAY()),"Borrar")),"No aplica")</f>
        <v>8-2023</v>
      </c>
      <c r="AC204" t="str">
        <f ca="1">+IFERROR(IF(Tabla2[[#This Row],[FECHA INICIO DE LABORES EN OBRA]]="","No Aplica",IF(AND(MONTH(Tabla2[[#This Row],[FECHA INICIO DE LABORES EN OBRA]])=MONTH(TODAY()-30),YEAR(Tabla2[[#This Row],[FECHA INICIO DE LABORES EN OBRA]])=YEAR(TODAY())),MONTH(TODAY()-30)&amp;"-"&amp;YEAR(TODAY()),"No Aplica")),"No Aplica")</f>
        <v>No Aplica</v>
      </c>
    </row>
    <row r="205" spans="1:29" x14ac:dyDescent="0.25">
      <c r="A205" s="2" t="s">
        <v>7160</v>
      </c>
      <c r="B205" s="3" t="s">
        <v>7161</v>
      </c>
      <c r="C205" s="3" t="s">
        <v>7161</v>
      </c>
      <c r="D205" s="3" t="s">
        <v>10361</v>
      </c>
      <c r="E205" s="3" t="s">
        <v>10362</v>
      </c>
      <c r="F205" s="36">
        <v>28644</v>
      </c>
      <c r="G205" s="3">
        <v>2</v>
      </c>
      <c r="H205" s="3" t="s">
        <v>7568</v>
      </c>
      <c r="I205" s="3" t="s">
        <v>7502</v>
      </c>
      <c r="J205" s="3" t="s">
        <v>10363</v>
      </c>
      <c r="K205" s="3" t="s">
        <v>4951</v>
      </c>
      <c r="L205" s="8" t="s">
        <v>9813</v>
      </c>
      <c r="M205" s="5">
        <v>45161</v>
      </c>
      <c r="N205" s="13" t="s">
        <v>1489</v>
      </c>
      <c r="O205" s="5">
        <v>45120</v>
      </c>
      <c r="P205" s="8">
        <v>1</v>
      </c>
      <c r="Q205" s="9">
        <v>4</v>
      </c>
      <c r="R205" s="9" t="str">
        <f>IFERROR(VLOOKUP(Tabla2[[#This Row],[CONTRATISTA PRNCIPAL]],Hoja1!$L$5:$M$9,2,FALSE),"CJV")</f>
        <v>CJV</v>
      </c>
      <c r="S205" s="9" t="str">
        <f>IF(Tabla2[[#This Row],[EMPRESA]]=Tabla2[[#This Row],[CONTRATISTA PRNCIPAL]],"Principal","Secundaria")</f>
        <v>Principal</v>
      </c>
      <c r="T205" s="10">
        <f>IFERROR(1/COUNTIF(Tabla2[CONTRATISTA PRNCIPAL],Tabla2[[#This Row],[CONTRATISTA PRNCIPAL]]),0)</f>
        <v>3.9215686274509803E-3</v>
      </c>
      <c r="U205" s="33">
        <f ca="1">IF(((TODAY()-Tabla2[[#This Row],[FECHA NACIMIENTO]])/365)&lt;18,"Corregir", IF(((TODAY()-Tabla2[[#This Row],[FECHA NACIMIENTO]])/365)&gt;80, "Corregir",ROUNDDOWN(((TODAY()-Tabla2[[#This Row],[FECHA NACIMIENTO]])/365),0)))</f>
        <v>45</v>
      </c>
      <c r="V20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05" s="34" t="str">
        <f ca="1">+IF(Tabla2[[#This Row],[Edad]]="Corregir","Corregir","Ok")</f>
        <v>Ok</v>
      </c>
      <c r="X205" s="10" t="str">
        <f>+IFERROR(VLOOKUP(Tabla2[[#This Row],[DISTRITO SEGÚN DNI]],Hoja1!$A$2:$B$55,2,FALSE),"No")</f>
        <v xml:space="preserve">SAN LUIS </v>
      </c>
      <c r="Y205" s="10" t="str">
        <f>IF(OR(LOWER(Tabla2[[#This Row],[GENERO]])="masculino", LOWER(Tabla2[[#This Row],[GENERO]])="femenino"),"OK","Corregir")</f>
        <v>OK</v>
      </c>
      <c r="Z205" s="10" t="str">
        <f>+IF(Tabla2[[#This Row],[Nro. DNI / CE]]="","Corregir",IF(LEN(Tabla2[[#This Row],[Nro. DNI / CE]])&gt;=8,"OK","Corregir"))</f>
        <v>OK</v>
      </c>
      <c r="AA205" s="10">
        <f>COUNTIF(Tabla2[APELLIDOS Y NOMBRES],Tabla2[[#This Row],[APELLIDOS Y NOMBRES]])</f>
        <v>1</v>
      </c>
      <c r="AB205" t="str">
        <f ca="1">+IFERROR(IF(Tabla2[[#This Row],[FECHA CESE/BAJA]]="","No Aplica",IF(AND(MONTH(Tabla2[[#This Row],[FECHA CESE/BAJA]])=MONTH(TODAY()-30),YEAR(Tabla2[[#This Row],[FECHA CESE/BAJA]])=YEAR(TODAY())),MONTH(TODAY()-30)&amp;"-"&amp;YEAR(TODAY()),"Borrar")),"No aplica")</f>
        <v>8-2023</v>
      </c>
      <c r="AC205" t="str">
        <f ca="1">+IFERROR(IF(Tabla2[[#This Row],[FECHA INICIO DE LABORES EN OBRA]]="","No Aplica",IF(AND(MONTH(Tabla2[[#This Row],[FECHA INICIO DE LABORES EN OBRA]])=MONTH(TODAY()-30),YEAR(Tabla2[[#This Row],[FECHA INICIO DE LABORES EN OBRA]])=YEAR(TODAY())),MONTH(TODAY()-30)&amp;"-"&amp;YEAR(TODAY()),"No Aplica")),"No Aplica")</f>
        <v>No Aplica</v>
      </c>
    </row>
    <row r="206" spans="1:29" x14ac:dyDescent="0.25">
      <c r="A206" s="2" t="s">
        <v>11931</v>
      </c>
      <c r="B206" s="3" t="s">
        <v>11932</v>
      </c>
      <c r="C206" s="3" t="s">
        <v>11580</v>
      </c>
      <c r="D206" s="3">
        <v>74220861</v>
      </c>
      <c r="E206" s="3" t="s">
        <v>11952</v>
      </c>
      <c r="F206" s="36">
        <v>34969</v>
      </c>
      <c r="G206" s="3">
        <v>1</v>
      </c>
      <c r="H206" s="3" t="s">
        <v>1677</v>
      </c>
      <c r="I206" s="3" t="s">
        <v>11788</v>
      </c>
      <c r="J206" s="3" t="s">
        <v>11953</v>
      </c>
      <c r="K206" s="3" t="s">
        <v>1481</v>
      </c>
      <c r="L206" s="8" t="s">
        <v>9818</v>
      </c>
      <c r="M206" s="5">
        <v>45161</v>
      </c>
      <c r="N206" s="13" t="s">
        <v>1043</v>
      </c>
      <c r="O206" s="5">
        <v>45150</v>
      </c>
      <c r="P206" s="8">
        <v>2</v>
      </c>
      <c r="Q206" s="9">
        <v>1</v>
      </c>
      <c r="R206" s="9" t="str">
        <f>IFERROR(VLOOKUP(Tabla2[[#This Row],[CONTRATISTA PRNCIPAL]],Hoja1!$L$5:$M$9,2,FALSE),"CJV")</f>
        <v>CJV</v>
      </c>
      <c r="S206" s="9" t="str">
        <f>IF(Tabla2[[#This Row],[EMPRESA]]=Tabla2[[#This Row],[CONTRATISTA PRNCIPAL]],"Principal","Secundaria")</f>
        <v>Secundaria</v>
      </c>
      <c r="T206" s="10">
        <f>IFERROR(1/COUNTIF(Tabla2[CONTRATISTA PRNCIPAL],Tabla2[[#This Row],[CONTRATISTA PRNCIPAL]]),0)</f>
        <v>5.9523809523809521E-3</v>
      </c>
      <c r="U206" s="33">
        <f ca="1">IF(((TODAY()-Tabla2[[#This Row],[FECHA NACIMIENTO]])/365)&lt;18,"Corregir", IF(((TODAY()-Tabla2[[#This Row],[FECHA NACIMIENTO]])/365)&gt;80, "Corregir",ROUNDDOWN(((TODAY()-Tabla2[[#This Row],[FECHA NACIMIENTO]])/365),0)))</f>
        <v>27</v>
      </c>
      <c r="V20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06" s="34" t="str">
        <f ca="1">+IF(Tabla2[[#This Row],[Edad]]="Corregir","Corregir","Ok")</f>
        <v>Ok</v>
      </c>
      <c r="X206" s="10" t="str">
        <f>+IFERROR(VLOOKUP(Tabla2[[#This Row],[DISTRITO SEGÚN DNI]],Hoja1!$A$2:$B$55,2,FALSE),"No")</f>
        <v>No</v>
      </c>
      <c r="Y206" s="10" t="str">
        <f>IF(OR(LOWER(Tabla2[[#This Row],[GENERO]])="masculino", LOWER(Tabla2[[#This Row],[GENERO]])="femenino"),"OK","Corregir")</f>
        <v>OK</v>
      </c>
      <c r="Z206" s="10" t="str">
        <f>+IF(Tabla2[[#This Row],[Nro. DNI / CE]]="","Corregir",IF(LEN(Tabla2[[#This Row],[Nro. DNI / CE]])&gt;=8,"OK","Corregir"))</f>
        <v>OK</v>
      </c>
      <c r="AA206" s="10">
        <f>COUNTIF(Tabla2[APELLIDOS Y NOMBRES],Tabla2[[#This Row],[APELLIDOS Y NOMBRES]])</f>
        <v>1</v>
      </c>
      <c r="AB206" t="str">
        <f ca="1">+IFERROR(IF(Tabla2[[#This Row],[FECHA CESE/BAJA]]="","No Aplica",IF(AND(MONTH(Tabla2[[#This Row],[FECHA CESE/BAJA]])=MONTH(TODAY()-30),YEAR(Tabla2[[#This Row],[FECHA CESE/BAJA]])=YEAR(TODAY())),MONTH(TODAY()-30)&amp;"-"&amp;YEAR(TODAY()),"Borrar")),"No aplica")</f>
        <v>8-2023</v>
      </c>
      <c r="AC206" t="str">
        <f ca="1">+IFERROR(IF(Tabla2[[#This Row],[FECHA INICIO DE LABORES EN OBRA]]="","No Aplica",IF(AND(MONTH(Tabla2[[#This Row],[FECHA INICIO DE LABORES EN OBRA]])=MONTH(TODAY()-30),YEAR(Tabla2[[#This Row],[FECHA INICIO DE LABORES EN OBRA]])=YEAR(TODAY())),MONTH(TODAY()-30)&amp;"-"&amp;YEAR(TODAY()),"No Aplica")),"No Aplica")</f>
        <v>8-2023</v>
      </c>
    </row>
    <row r="207" spans="1:29" x14ac:dyDescent="0.25">
      <c r="A207" s="2">
        <v>20603070446</v>
      </c>
      <c r="B207" s="3" t="s">
        <v>2498</v>
      </c>
      <c r="C207" s="3" t="s">
        <v>41</v>
      </c>
      <c r="D207" s="3" t="s">
        <v>2524</v>
      </c>
      <c r="E207" s="3" t="s">
        <v>2525</v>
      </c>
      <c r="F207" s="36">
        <v>36105</v>
      </c>
      <c r="G207" s="3">
        <v>1</v>
      </c>
      <c r="H207" s="3" t="s">
        <v>2522</v>
      </c>
      <c r="I207" s="3" t="s">
        <v>9349</v>
      </c>
      <c r="J207" s="3" t="s">
        <v>2526</v>
      </c>
      <c r="K207" s="3" t="s">
        <v>2527</v>
      </c>
      <c r="L207" s="8" t="s">
        <v>9813</v>
      </c>
      <c r="M207" s="5">
        <v>45161</v>
      </c>
      <c r="N207" s="13" t="s">
        <v>1043</v>
      </c>
      <c r="O207" s="5">
        <v>44964</v>
      </c>
      <c r="P207" s="8">
        <v>2</v>
      </c>
      <c r="Q207" s="9">
        <v>4</v>
      </c>
      <c r="R207" s="9" t="str">
        <f>IFERROR(VLOOKUP(Tabla2[[#This Row],[CONTRATISTA PRNCIPAL]],Hoja1!$L$5:$M$9,2,FALSE),"CJV")</f>
        <v>CJV</v>
      </c>
      <c r="S207" s="9" t="str">
        <f>IF(Tabla2[[#This Row],[EMPRESA]]=Tabla2[[#This Row],[CONTRATISTA PRNCIPAL]],"Principal","Secundaria")</f>
        <v>Secundaria</v>
      </c>
      <c r="T207" s="10">
        <f>IFERROR(1/COUNTIF(Tabla2[CONTRATISTA PRNCIPAL],Tabla2[[#This Row],[CONTRATISTA PRNCIPAL]]),0)</f>
        <v>6.41025641025641E-3</v>
      </c>
      <c r="U207" s="33">
        <f ca="1">IF(((TODAY()-Tabla2[[#This Row],[FECHA NACIMIENTO]])/365)&lt;18,"Corregir", IF(((TODAY()-Tabla2[[#This Row],[FECHA NACIMIENTO]])/365)&gt;80, "Corregir",ROUNDDOWN(((TODAY()-Tabla2[[#This Row],[FECHA NACIMIENTO]])/365),0)))</f>
        <v>24</v>
      </c>
      <c r="V20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07" s="34" t="str">
        <f ca="1">+IF(Tabla2[[#This Row],[Edad]]="Corregir","Corregir","Ok")</f>
        <v>Ok</v>
      </c>
      <c r="X207" s="10" t="str">
        <f>+IFERROR(VLOOKUP(Tabla2[[#This Row],[DISTRITO SEGÚN DNI]],Hoja1!$A$2:$B$55,2,FALSE),"No")</f>
        <v>No</v>
      </c>
      <c r="Y207" s="10" t="str">
        <f>IF(OR(LOWER(Tabla2[[#This Row],[GENERO]])="masculino", LOWER(Tabla2[[#This Row],[GENERO]])="femenino"),"OK","Corregir")</f>
        <v>OK</v>
      </c>
      <c r="Z207" s="10" t="str">
        <f>+IF(Tabla2[[#This Row],[Nro. DNI / CE]]="","Corregir",IF(LEN(Tabla2[[#This Row],[Nro. DNI / CE]])&gt;=8,"OK","Corregir"))</f>
        <v>OK</v>
      </c>
      <c r="AA207" s="10">
        <f>COUNTIF(Tabla2[APELLIDOS Y NOMBRES],Tabla2[[#This Row],[APELLIDOS Y NOMBRES]])</f>
        <v>1</v>
      </c>
      <c r="AB207" t="str">
        <f ca="1">+IFERROR(IF(Tabla2[[#This Row],[FECHA CESE/BAJA]]="","No Aplica",IF(AND(MONTH(Tabla2[[#This Row],[FECHA CESE/BAJA]])=MONTH(TODAY()-30),YEAR(Tabla2[[#This Row],[FECHA CESE/BAJA]])=YEAR(TODAY())),MONTH(TODAY()-30)&amp;"-"&amp;YEAR(TODAY()),"Borrar")),"No aplica")</f>
        <v>8-2023</v>
      </c>
      <c r="AC207" t="str">
        <f ca="1">+IFERROR(IF(Tabla2[[#This Row],[FECHA INICIO DE LABORES EN OBRA]]="","No Aplica",IF(AND(MONTH(Tabla2[[#This Row],[FECHA INICIO DE LABORES EN OBRA]])=MONTH(TODAY()-30),YEAR(Tabla2[[#This Row],[FECHA INICIO DE LABORES EN OBRA]])=YEAR(TODAY())),MONTH(TODAY()-30)&amp;"-"&amp;YEAR(TODAY()),"No Aplica")),"No Aplica")</f>
        <v>No Aplica</v>
      </c>
    </row>
    <row r="208" spans="1:29" x14ac:dyDescent="0.25">
      <c r="A208" s="2">
        <v>20603070446</v>
      </c>
      <c r="B208" s="3" t="s">
        <v>2498</v>
      </c>
      <c r="C208" s="3" t="s">
        <v>41</v>
      </c>
      <c r="D208" s="3" t="s">
        <v>2516</v>
      </c>
      <c r="E208" s="3" t="s">
        <v>2517</v>
      </c>
      <c r="F208" s="36">
        <v>35745</v>
      </c>
      <c r="G208" s="3">
        <v>1</v>
      </c>
      <c r="H208" s="3" t="s">
        <v>2518</v>
      </c>
      <c r="I208" s="3" t="s">
        <v>9349</v>
      </c>
      <c r="J208" s="3" t="s">
        <v>2519</v>
      </c>
      <c r="K208" s="3" t="s">
        <v>1086</v>
      </c>
      <c r="L208" s="8" t="s">
        <v>9813</v>
      </c>
      <c r="M208" s="5">
        <v>45161</v>
      </c>
      <c r="N208" s="13" t="s">
        <v>1043</v>
      </c>
      <c r="O208" s="5">
        <v>44957</v>
      </c>
      <c r="P208" s="8">
        <v>2</v>
      </c>
      <c r="Q208" s="9">
        <v>2</v>
      </c>
      <c r="R208" s="9" t="str">
        <f>IFERROR(VLOOKUP(Tabla2[[#This Row],[CONTRATISTA PRNCIPAL]],Hoja1!$L$5:$M$9,2,FALSE),"CJV")</f>
        <v>CJV</v>
      </c>
      <c r="S208" s="9" t="str">
        <f>IF(Tabla2[[#This Row],[EMPRESA]]=Tabla2[[#This Row],[CONTRATISTA PRNCIPAL]],"Principal","Secundaria")</f>
        <v>Secundaria</v>
      </c>
      <c r="T208" s="10">
        <f>IFERROR(1/COUNTIF(Tabla2[CONTRATISTA PRNCIPAL],Tabla2[[#This Row],[CONTRATISTA PRNCIPAL]]),0)</f>
        <v>6.41025641025641E-3</v>
      </c>
      <c r="U208" s="33">
        <f ca="1">IF(((TODAY()-Tabla2[[#This Row],[FECHA NACIMIENTO]])/365)&lt;18,"Corregir", IF(((TODAY()-Tabla2[[#This Row],[FECHA NACIMIENTO]])/365)&gt;80, "Corregir",ROUNDDOWN(((TODAY()-Tabla2[[#This Row],[FECHA NACIMIENTO]])/365),0)))</f>
        <v>25</v>
      </c>
      <c r="V20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08" s="34" t="str">
        <f ca="1">+IF(Tabla2[[#This Row],[Edad]]="Corregir","Corregir","Ok")</f>
        <v>Ok</v>
      </c>
      <c r="X208" s="10" t="str">
        <f>+IFERROR(VLOOKUP(Tabla2[[#This Row],[DISTRITO SEGÚN DNI]],Hoja1!$A$2:$B$55,2,FALSE),"No")</f>
        <v>No</v>
      </c>
      <c r="Y208" s="10" t="str">
        <f>IF(OR(LOWER(Tabla2[[#This Row],[GENERO]])="masculino", LOWER(Tabla2[[#This Row],[GENERO]])="femenino"),"OK","Corregir")</f>
        <v>OK</v>
      </c>
      <c r="Z208" s="10" t="str">
        <f>+IF(Tabla2[[#This Row],[Nro. DNI / CE]]="","Corregir",IF(LEN(Tabla2[[#This Row],[Nro. DNI / CE]])&gt;=8,"OK","Corregir"))</f>
        <v>OK</v>
      </c>
      <c r="AA208" s="10">
        <f>COUNTIF(Tabla2[APELLIDOS Y NOMBRES],Tabla2[[#This Row],[APELLIDOS Y NOMBRES]])</f>
        <v>1</v>
      </c>
      <c r="AB208" t="str">
        <f ca="1">+IFERROR(IF(Tabla2[[#This Row],[FECHA CESE/BAJA]]="","No Aplica",IF(AND(MONTH(Tabla2[[#This Row],[FECHA CESE/BAJA]])=MONTH(TODAY()-30),YEAR(Tabla2[[#This Row],[FECHA CESE/BAJA]])=YEAR(TODAY())),MONTH(TODAY()-30)&amp;"-"&amp;YEAR(TODAY()),"Borrar")),"No aplica")</f>
        <v>8-2023</v>
      </c>
      <c r="AC208" t="str">
        <f ca="1">+IFERROR(IF(Tabla2[[#This Row],[FECHA INICIO DE LABORES EN OBRA]]="","No Aplica",IF(AND(MONTH(Tabla2[[#This Row],[FECHA INICIO DE LABORES EN OBRA]])=MONTH(TODAY()-30),YEAR(Tabla2[[#This Row],[FECHA INICIO DE LABORES EN OBRA]])=YEAR(TODAY())),MONTH(TODAY()-30)&amp;"-"&amp;YEAR(TODAY()),"No Aplica")),"No Aplica")</f>
        <v>No Aplica</v>
      </c>
    </row>
    <row r="209" spans="1:29" x14ac:dyDescent="0.25">
      <c r="A209" s="2">
        <v>20603070446</v>
      </c>
      <c r="B209" s="3" t="s">
        <v>2498</v>
      </c>
      <c r="C209" s="3" t="s">
        <v>41</v>
      </c>
      <c r="D209" s="3" t="s">
        <v>2502</v>
      </c>
      <c r="E209" s="3" t="s">
        <v>2503</v>
      </c>
      <c r="F209" s="36">
        <v>30313</v>
      </c>
      <c r="G209" s="3">
        <v>1</v>
      </c>
      <c r="H209" s="3" t="s">
        <v>2504</v>
      </c>
      <c r="I209" s="3" t="s">
        <v>9349</v>
      </c>
      <c r="J209" s="3" t="s">
        <v>2505</v>
      </c>
      <c r="K209" s="3" t="s">
        <v>2455</v>
      </c>
      <c r="L209" s="8" t="s">
        <v>9813</v>
      </c>
      <c r="M209" s="5">
        <v>45161</v>
      </c>
      <c r="N209" s="13" t="s">
        <v>1043</v>
      </c>
      <c r="O209" s="5">
        <v>44728</v>
      </c>
      <c r="P209" s="8">
        <v>2</v>
      </c>
      <c r="Q209" s="9">
        <v>2</v>
      </c>
      <c r="R209" s="9" t="str">
        <f>IFERROR(VLOOKUP(Tabla2[[#This Row],[CONTRATISTA PRNCIPAL]],Hoja1!$L$5:$M$9,2,FALSE),"CJV")</f>
        <v>CJV</v>
      </c>
      <c r="S209" s="9" t="str">
        <f>IF(Tabla2[[#This Row],[EMPRESA]]=Tabla2[[#This Row],[CONTRATISTA PRNCIPAL]],"Principal","Secundaria")</f>
        <v>Secundaria</v>
      </c>
      <c r="T209" s="10">
        <f>IFERROR(1/COUNTIF(Tabla2[CONTRATISTA PRNCIPAL],Tabla2[[#This Row],[CONTRATISTA PRNCIPAL]]),0)</f>
        <v>6.41025641025641E-3</v>
      </c>
      <c r="U209" s="33">
        <f ca="1">IF(((TODAY()-Tabla2[[#This Row],[FECHA NACIMIENTO]])/365)&lt;18,"Corregir", IF(((TODAY()-Tabla2[[#This Row],[FECHA NACIMIENTO]])/365)&gt;80, "Corregir",ROUNDDOWN(((TODAY()-Tabla2[[#This Row],[FECHA NACIMIENTO]])/365),0)))</f>
        <v>40</v>
      </c>
      <c r="V20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09" s="34" t="str">
        <f ca="1">+IF(Tabla2[[#This Row],[Edad]]="Corregir","Corregir","Ok")</f>
        <v>Ok</v>
      </c>
      <c r="X209" s="10" t="str">
        <f>+IFERROR(VLOOKUP(Tabla2[[#This Row],[DISTRITO SEGÚN DNI]],Hoja1!$A$2:$B$55,2,FALSE),"No")</f>
        <v>No</v>
      </c>
      <c r="Y209" s="10" t="str">
        <f>IF(OR(LOWER(Tabla2[[#This Row],[GENERO]])="masculino", LOWER(Tabla2[[#This Row],[GENERO]])="femenino"),"OK","Corregir")</f>
        <v>OK</v>
      </c>
      <c r="Z209" s="10" t="str">
        <f>+IF(Tabla2[[#This Row],[Nro. DNI / CE]]="","Corregir",IF(LEN(Tabla2[[#This Row],[Nro. DNI / CE]])&gt;=8,"OK","Corregir"))</f>
        <v>OK</v>
      </c>
      <c r="AA209" s="10">
        <f>COUNTIF(Tabla2[APELLIDOS Y NOMBRES],Tabla2[[#This Row],[APELLIDOS Y NOMBRES]])</f>
        <v>1</v>
      </c>
      <c r="AB209" t="str">
        <f ca="1">+IFERROR(IF(Tabla2[[#This Row],[FECHA CESE/BAJA]]="","No Aplica",IF(AND(MONTH(Tabla2[[#This Row],[FECHA CESE/BAJA]])=MONTH(TODAY()-30),YEAR(Tabla2[[#This Row],[FECHA CESE/BAJA]])=YEAR(TODAY())),MONTH(TODAY()-30)&amp;"-"&amp;YEAR(TODAY()),"Borrar")),"No aplica")</f>
        <v>8-2023</v>
      </c>
      <c r="AC209" t="str">
        <f ca="1">+IFERROR(IF(Tabla2[[#This Row],[FECHA INICIO DE LABORES EN OBRA]]="","No Aplica",IF(AND(MONTH(Tabla2[[#This Row],[FECHA INICIO DE LABORES EN OBRA]])=MONTH(TODAY()-30),YEAR(Tabla2[[#This Row],[FECHA INICIO DE LABORES EN OBRA]])=YEAR(TODAY())),MONTH(TODAY()-30)&amp;"-"&amp;YEAR(TODAY()),"No Aplica")),"No Aplica")</f>
        <v>No Aplica</v>
      </c>
    </row>
    <row r="210" spans="1:29" x14ac:dyDescent="0.25">
      <c r="A210" s="2">
        <v>20603070446</v>
      </c>
      <c r="B210" s="3" t="s">
        <v>2498</v>
      </c>
      <c r="C210" s="3" t="s">
        <v>41</v>
      </c>
      <c r="D210" s="3" t="s">
        <v>10805</v>
      </c>
      <c r="E210" s="3" t="s">
        <v>10806</v>
      </c>
      <c r="F210" s="36">
        <v>33061</v>
      </c>
      <c r="G210" s="3">
        <v>1</v>
      </c>
      <c r="H210" s="3" t="s">
        <v>2509</v>
      </c>
      <c r="I210" s="3" t="s">
        <v>9349</v>
      </c>
      <c r="J210" s="3" t="s">
        <v>10807</v>
      </c>
      <c r="K210" s="3" t="s">
        <v>1086</v>
      </c>
      <c r="L210" s="8" t="s">
        <v>9813</v>
      </c>
      <c r="M210" s="5">
        <v>45161</v>
      </c>
      <c r="N210" s="13" t="s">
        <v>1043</v>
      </c>
      <c r="O210" s="5">
        <v>44957</v>
      </c>
      <c r="P210" s="8">
        <v>2</v>
      </c>
      <c r="Q210" s="9">
        <v>2</v>
      </c>
      <c r="R210" s="9" t="str">
        <f>IFERROR(VLOOKUP(Tabla2[[#This Row],[CONTRATISTA PRNCIPAL]],Hoja1!$L$5:$M$9,2,FALSE),"CJV")</f>
        <v>CJV</v>
      </c>
      <c r="S210" s="9" t="str">
        <f>IF(Tabla2[[#This Row],[EMPRESA]]=Tabla2[[#This Row],[CONTRATISTA PRNCIPAL]],"Principal","Secundaria")</f>
        <v>Secundaria</v>
      </c>
      <c r="T210" s="10">
        <f>IFERROR(1/COUNTIF(Tabla2[CONTRATISTA PRNCIPAL],Tabla2[[#This Row],[CONTRATISTA PRNCIPAL]]),0)</f>
        <v>6.41025641025641E-3</v>
      </c>
      <c r="U210" s="33">
        <f ca="1">IF(((TODAY()-Tabla2[[#This Row],[FECHA NACIMIENTO]])/365)&lt;18,"Corregir", IF(((TODAY()-Tabla2[[#This Row],[FECHA NACIMIENTO]])/365)&gt;80, "Corregir",ROUNDDOWN(((TODAY()-Tabla2[[#This Row],[FECHA NACIMIENTO]])/365),0)))</f>
        <v>33</v>
      </c>
      <c r="V21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10" s="34" t="str">
        <f ca="1">+IF(Tabla2[[#This Row],[Edad]]="Corregir","Corregir","Ok")</f>
        <v>Ok</v>
      </c>
      <c r="X210" s="10" t="str">
        <f>+IFERROR(VLOOKUP(Tabla2[[#This Row],[DISTRITO SEGÚN DNI]],Hoja1!$A$2:$B$55,2,FALSE),"No")</f>
        <v>No</v>
      </c>
      <c r="Y210" s="10" t="str">
        <f>IF(OR(LOWER(Tabla2[[#This Row],[GENERO]])="masculino", LOWER(Tabla2[[#This Row],[GENERO]])="femenino"),"OK","Corregir")</f>
        <v>OK</v>
      </c>
      <c r="Z210" s="10" t="str">
        <f>+IF(Tabla2[[#This Row],[Nro. DNI / CE]]="","Corregir",IF(LEN(Tabla2[[#This Row],[Nro. DNI / CE]])&gt;=8,"OK","Corregir"))</f>
        <v>OK</v>
      </c>
      <c r="AA210" s="10">
        <f>COUNTIF(Tabla2[APELLIDOS Y NOMBRES],Tabla2[[#This Row],[APELLIDOS Y NOMBRES]])</f>
        <v>1</v>
      </c>
      <c r="AB210" t="str">
        <f ca="1">+IFERROR(IF(Tabla2[[#This Row],[FECHA CESE/BAJA]]="","No Aplica",IF(AND(MONTH(Tabla2[[#This Row],[FECHA CESE/BAJA]])=MONTH(TODAY()-30),YEAR(Tabla2[[#This Row],[FECHA CESE/BAJA]])=YEAR(TODAY())),MONTH(TODAY()-30)&amp;"-"&amp;YEAR(TODAY()),"Borrar")),"No aplica")</f>
        <v>8-2023</v>
      </c>
      <c r="AC210" t="str">
        <f ca="1">+IFERROR(IF(Tabla2[[#This Row],[FECHA INICIO DE LABORES EN OBRA]]="","No Aplica",IF(AND(MONTH(Tabla2[[#This Row],[FECHA INICIO DE LABORES EN OBRA]])=MONTH(TODAY()-30),YEAR(Tabla2[[#This Row],[FECHA INICIO DE LABORES EN OBRA]])=YEAR(TODAY())),MONTH(TODAY()-30)&amp;"-"&amp;YEAR(TODAY()),"No Aplica")),"No Aplica")</f>
        <v>No Aplica</v>
      </c>
    </row>
    <row r="211" spans="1:29" x14ac:dyDescent="0.25">
      <c r="A211" s="2">
        <v>20603070446</v>
      </c>
      <c r="B211" s="3" t="s">
        <v>2498</v>
      </c>
      <c r="C211" s="3" t="s">
        <v>41</v>
      </c>
      <c r="D211" s="3" t="s">
        <v>2507</v>
      </c>
      <c r="E211" s="3" t="s">
        <v>2508</v>
      </c>
      <c r="F211" s="36">
        <v>32013</v>
      </c>
      <c r="G211" s="3">
        <v>1</v>
      </c>
      <c r="H211" s="3" t="s">
        <v>2509</v>
      </c>
      <c r="I211" s="3" t="s">
        <v>9349</v>
      </c>
      <c r="J211" s="3" t="s">
        <v>2510</v>
      </c>
      <c r="K211" s="3" t="s">
        <v>2511</v>
      </c>
      <c r="L211" s="8" t="s">
        <v>9813</v>
      </c>
      <c r="M211" s="5">
        <v>45161</v>
      </c>
      <c r="N211" s="13" t="s">
        <v>1484</v>
      </c>
      <c r="O211" s="5">
        <v>44821</v>
      </c>
      <c r="P211" s="8">
        <v>2</v>
      </c>
      <c r="Q211" s="9">
        <v>2</v>
      </c>
      <c r="R211" s="9" t="str">
        <f>IFERROR(VLOOKUP(Tabla2[[#This Row],[CONTRATISTA PRNCIPAL]],Hoja1!$L$5:$M$9,2,FALSE),"CJV")</f>
        <v>CJV</v>
      </c>
      <c r="S211" s="9" t="str">
        <f>IF(Tabla2[[#This Row],[EMPRESA]]=Tabla2[[#This Row],[CONTRATISTA PRNCIPAL]],"Principal","Secundaria")</f>
        <v>Secundaria</v>
      </c>
      <c r="T211" s="10">
        <f>IFERROR(1/COUNTIF(Tabla2[CONTRATISTA PRNCIPAL],Tabla2[[#This Row],[CONTRATISTA PRNCIPAL]]),0)</f>
        <v>6.41025641025641E-3</v>
      </c>
      <c r="U211" s="33">
        <f ca="1">IF(((TODAY()-Tabla2[[#This Row],[FECHA NACIMIENTO]])/365)&lt;18,"Corregir", IF(((TODAY()-Tabla2[[#This Row],[FECHA NACIMIENTO]])/365)&gt;80, "Corregir",ROUNDDOWN(((TODAY()-Tabla2[[#This Row],[FECHA NACIMIENTO]])/365),0)))</f>
        <v>36</v>
      </c>
      <c r="V21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11" s="34" t="str">
        <f ca="1">+IF(Tabla2[[#This Row],[Edad]]="Corregir","Corregir","Ok")</f>
        <v>Ok</v>
      </c>
      <c r="X211" s="10" t="str">
        <f>+IFERROR(VLOOKUP(Tabla2[[#This Row],[DISTRITO SEGÚN DNI]],Hoja1!$A$2:$B$55,2,FALSE),"No")</f>
        <v>No</v>
      </c>
      <c r="Y211" s="10" t="str">
        <f>IF(OR(LOWER(Tabla2[[#This Row],[GENERO]])="masculino", LOWER(Tabla2[[#This Row],[GENERO]])="femenino"),"OK","Corregir")</f>
        <v>OK</v>
      </c>
      <c r="Z211" s="10" t="str">
        <f>+IF(Tabla2[[#This Row],[Nro. DNI / CE]]="","Corregir",IF(LEN(Tabla2[[#This Row],[Nro. DNI / CE]])&gt;=8,"OK","Corregir"))</f>
        <v>OK</v>
      </c>
      <c r="AA211" s="10">
        <f>COUNTIF(Tabla2[APELLIDOS Y NOMBRES],Tabla2[[#This Row],[APELLIDOS Y NOMBRES]])</f>
        <v>1</v>
      </c>
      <c r="AB211" t="str">
        <f ca="1">+IFERROR(IF(Tabla2[[#This Row],[FECHA CESE/BAJA]]="","No Aplica",IF(AND(MONTH(Tabla2[[#This Row],[FECHA CESE/BAJA]])=MONTH(TODAY()-30),YEAR(Tabla2[[#This Row],[FECHA CESE/BAJA]])=YEAR(TODAY())),MONTH(TODAY()-30)&amp;"-"&amp;YEAR(TODAY()),"Borrar")),"No aplica")</f>
        <v>8-2023</v>
      </c>
      <c r="AC211" t="str">
        <f ca="1">+IFERROR(IF(Tabla2[[#This Row],[FECHA INICIO DE LABORES EN OBRA]]="","No Aplica",IF(AND(MONTH(Tabla2[[#This Row],[FECHA INICIO DE LABORES EN OBRA]])=MONTH(TODAY()-30),YEAR(Tabla2[[#This Row],[FECHA INICIO DE LABORES EN OBRA]])=YEAR(TODAY())),MONTH(TODAY()-30)&amp;"-"&amp;YEAR(TODAY()),"No Aplica")),"No Aplica")</f>
        <v>No Aplica</v>
      </c>
    </row>
    <row r="212" spans="1:29" x14ac:dyDescent="0.25">
      <c r="A212" s="2">
        <v>20603070446</v>
      </c>
      <c r="B212" s="3" t="s">
        <v>2498</v>
      </c>
      <c r="C212" s="3" t="s">
        <v>41</v>
      </c>
      <c r="D212" s="3" t="s">
        <v>2499</v>
      </c>
      <c r="E212" s="3" t="s">
        <v>2500</v>
      </c>
      <c r="F212" s="36">
        <v>28545</v>
      </c>
      <c r="G212" s="3">
        <v>1</v>
      </c>
      <c r="H212" s="3" t="s">
        <v>1447</v>
      </c>
      <c r="I212" s="3" t="s">
        <v>9349</v>
      </c>
      <c r="J212" s="3" t="s">
        <v>2501</v>
      </c>
      <c r="K212" s="3" t="s">
        <v>2455</v>
      </c>
      <c r="L212" s="8" t="s">
        <v>9813</v>
      </c>
      <c r="M212" s="5">
        <v>45161</v>
      </c>
      <c r="N212" s="13" t="s">
        <v>1043</v>
      </c>
      <c r="O212" s="5">
        <v>44716</v>
      </c>
      <c r="P212" s="8">
        <v>2</v>
      </c>
      <c r="Q212" s="9">
        <v>2</v>
      </c>
      <c r="R212" s="9" t="str">
        <f>IFERROR(VLOOKUP(Tabla2[[#This Row],[CONTRATISTA PRNCIPAL]],Hoja1!$L$5:$M$9,2,FALSE),"CJV")</f>
        <v>CJV</v>
      </c>
      <c r="S212" s="9" t="str">
        <f>IF(Tabla2[[#This Row],[EMPRESA]]=Tabla2[[#This Row],[CONTRATISTA PRNCIPAL]],"Principal","Secundaria")</f>
        <v>Secundaria</v>
      </c>
      <c r="T212" s="10">
        <f>IFERROR(1/COUNTIF(Tabla2[CONTRATISTA PRNCIPAL],Tabla2[[#This Row],[CONTRATISTA PRNCIPAL]]),0)</f>
        <v>6.41025641025641E-3</v>
      </c>
      <c r="U212" s="33">
        <f ca="1">IF(((TODAY()-Tabla2[[#This Row],[FECHA NACIMIENTO]])/365)&lt;18,"Corregir", IF(((TODAY()-Tabla2[[#This Row],[FECHA NACIMIENTO]])/365)&gt;80, "Corregir",ROUNDDOWN(((TODAY()-Tabla2[[#This Row],[FECHA NACIMIENTO]])/365),0)))</f>
        <v>45</v>
      </c>
      <c r="V21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12" s="34" t="str">
        <f ca="1">+IF(Tabla2[[#This Row],[Edad]]="Corregir","Corregir","Ok")</f>
        <v>Ok</v>
      </c>
      <c r="X212" s="10" t="str">
        <f>+IFERROR(VLOOKUP(Tabla2[[#This Row],[DISTRITO SEGÚN DNI]],Hoja1!$A$2:$B$55,2,FALSE),"No")</f>
        <v>No</v>
      </c>
      <c r="Y212" s="10" t="str">
        <f>IF(OR(LOWER(Tabla2[[#This Row],[GENERO]])="masculino", LOWER(Tabla2[[#This Row],[GENERO]])="femenino"),"OK","Corregir")</f>
        <v>OK</v>
      </c>
      <c r="Z212" s="10" t="str">
        <f>+IF(Tabla2[[#This Row],[Nro. DNI / CE]]="","Corregir",IF(LEN(Tabla2[[#This Row],[Nro. DNI / CE]])&gt;=8,"OK","Corregir"))</f>
        <v>OK</v>
      </c>
      <c r="AA212" s="10">
        <f>COUNTIF(Tabla2[APELLIDOS Y NOMBRES],Tabla2[[#This Row],[APELLIDOS Y NOMBRES]])</f>
        <v>1</v>
      </c>
      <c r="AB212" t="str">
        <f ca="1">+IFERROR(IF(Tabla2[[#This Row],[FECHA CESE/BAJA]]="","No Aplica",IF(AND(MONTH(Tabla2[[#This Row],[FECHA CESE/BAJA]])=MONTH(TODAY()-30),YEAR(Tabla2[[#This Row],[FECHA CESE/BAJA]])=YEAR(TODAY())),MONTH(TODAY()-30)&amp;"-"&amp;YEAR(TODAY()),"Borrar")),"No aplica")</f>
        <v>8-2023</v>
      </c>
      <c r="AC212" t="str">
        <f ca="1">+IFERROR(IF(Tabla2[[#This Row],[FECHA INICIO DE LABORES EN OBRA]]="","No Aplica",IF(AND(MONTH(Tabla2[[#This Row],[FECHA INICIO DE LABORES EN OBRA]])=MONTH(TODAY()-30),YEAR(Tabla2[[#This Row],[FECHA INICIO DE LABORES EN OBRA]])=YEAR(TODAY())),MONTH(TODAY()-30)&amp;"-"&amp;YEAR(TODAY()),"No Aplica")),"No Aplica")</f>
        <v>No Aplica</v>
      </c>
    </row>
    <row r="213" spans="1:29" x14ac:dyDescent="0.25">
      <c r="A213" s="2">
        <v>20603070446</v>
      </c>
      <c r="B213" s="3" t="s">
        <v>2498</v>
      </c>
      <c r="C213" s="3" t="s">
        <v>41</v>
      </c>
      <c r="D213" s="3" t="s">
        <v>2512</v>
      </c>
      <c r="E213" s="3" t="s">
        <v>2513</v>
      </c>
      <c r="F213" s="36">
        <v>30547</v>
      </c>
      <c r="G213" s="3">
        <v>1</v>
      </c>
      <c r="H213" s="3" t="s">
        <v>2509</v>
      </c>
      <c r="I213" s="3" t="s">
        <v>9349</v>
      </c>
      <c r="J213" s="3" t="s">
        <v>2514</v>
      </c>
      <c r="K213" s="3" t="s">
        <v>2515</v>
      </c>
      <c r="L213" s="8" t="s">
        <v>9813</v>
      </c>
      <c r="M213" s="5">
        <v>45161</v>
      </c>
      <c r="N213" s="13" t="s">
        <v>1043</v>
      </c>
      <c r="O213" s="5">
        <v>44821</v>
      </c>
      <c r="P213" s="8">
        <v>2</v>
      </c>
      <c r="Q213" s="9">
        <v>2</v>
      </c>
      <c r="R213" s="9" t="str">
        <f>IFERROR(VLOOKUP(Tabla2[[#This Row],[CONTRATISTA PRNCIPAL]],Hoja1!$L$5:$M$9,2,FALSE),"CJV")</f>
        <v>CJV</v>
      </c>
      <c r="S213" s="9" t="str">
        <f>IF(Tabla2[[#This Row],[EMPRESA]]=Tabla2[[#This Row],[CONTRATISTA PRNCIPAL]],"Principal","Secundaria")</f>
        <v>Secundaria</v>
      </c>
      <c r="T213" s="10">
        <f>IFERROR(1/COUNTIF(Tabla2[CONTRATISTA PRNCIPAL],Tabla2[[#This Row],[CONTRATISTA PRNCIPAL]]),0)</f>
        <v>6.41025641025641E-3</v>
      </c>
      <c r="U213" s="33">
        <f ca="1">IF(((TODAY()-Tabla2[[#This Row],[FECHA NACIMIENTO]])/365)&lt;18,"Corregir", IF(((TODAY()-Tabla2[[#This Row],[FECHA NACIMIENTO]])/365)&gt;80, "Corregir",ROUNDDOWN(((TODAY()-Tabla2[[#This Row],[FECHA NACIMIENTO]])/365),0)))</f>
        <v>40</v>
      </c>
      <c r="V21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13" s="34" t="str">
        <f ca="1">+IF(Tabla2[[#This Row],[Edad]]="Corregir","Corregir","Ok")</f>
        <v>Ok</v>
      </c>
      <c r="X213" s="10" t="str">
        <f>+IFERROR(VLOOKUP(Tabla2[[#This Row],[DISTRITO SEGÚN DNI]],Hoja1!$A$2:$B$55,2,FALSE),"No")</f>
        <v>No</v>
      </c>
      <c r="Y213" s="10" t="str">
        <f>IF(OR(LOWER(Tabla2[[#This Row],[GENERO]])="masculino", LOWER(Tabla2[[#This Row],[GENERO]])="femenino"),"OK","Corregir")</f>
        <v>OK</v>
      </c>
      <c r="Z213" s="10" t="str">
        <f>+IF(Tabla2[[#This Row],[Nro. DNI / CE]]="","Corregir",IF(LEN(Tabla2[[#This Row],[Nro. DNI / CE]])&gt;=8,"OK","Corregir"))</f>
        <v>OK</v>
      </c>
      <c r="AA213" s="10">
        <f>COUNTIF(Tabla2[APELLIDOS Y NOMBRES],Tabla2[[#This Row],[APELLIDOS Y NOMBRES]])</f>
        <v>1</v>
      </c>
      <c r="AB213" t="str">
        <f ca="1">+IFERROR(IF(Tabla2[[#This Row],[FECHA CESE/BAJA]]="","No Aplica",IF(AND(MONTH(Tabla2[[#This Row],[FECHA CESE/BAJA]])=MONTH(TODAY()-30),YEAR(Tabla2[[#This Row],[FECHA CESE/BAJA]])=YEAR(TODAY())),MONTH(TODAY()-30)&amp;"-"&amp;YEAR(TODAY()),"Borrar")),"No aplica")</f>
        <v>8-2023</v>
      </c>
      <c r="AC213" t="str">
        <f ca="1">+IFERROR(IF(Tabla2[[#This Row],[FECHA INICIO DE LABORES EN OBRA]]="","No Aplica",IF(AND(MONTH(Tabla2[[#This Row],[FECHA INICIO DE LABORES EN OBRA]])=MONTH(TODAY()-30),YEAR(Tabla2[[#This Row],[FECHA INICIO DE LABORES EN OBRA]])=YEAR(TODAY())),MONTH(TODAY()-30)&amp;"-"&amp;YEAR(TODAY()),"No Aplica")),"No Aplica")</f>
        <v>No Aplica</v>
      </c>
    </row>
    <row r="214" spans="1:29" x14ac:dyDescent="0.25">
      <c r="A214" s="2">
        <v>20603070446</v>
      </c>
      <c r="B214" s="3" t="s">
        <v>2498</v>
      </c>
      <c r="C214" s="3" t="s">
        <v>41</v>
      </c>
      <c r="D214" s="3" t="s">
        <v>2520</v>
      </c>
      <c r="E214" s="3" t="s">
        <v>2521</v>
      </c>
      <c r="F214" s="36">
        <v>36515</v>
      </c>
      <c r="G214" s="3">
        <v>1</v>
      </c>
      <c r="H214" s="3" t="s">
        <v>2522</v>
      </c>
      <c r="I214" s="3" t="s">
        <v>9349</v>
      </c>
      <c r="J214" s="3" t="s">
        <v>2523</v>
      </c>
      <c r="K214" s="3" t="s">
        <v>2455</v>
      </c>
      <c r="L214" s="8" t="s">
        <v>9813</v>
      </c>
      <c r="M214" s="5">
        <v>45161</v>
      </c>
      <c r="N214" s="13" t="s">
        <v>1043</v>
      </c>
      <c r="O214" s="5">
        <v>44958</v>
      </c>
      <c r="P214" s="8">
        <v>2</v>
      </c>
      <c r="Q214" s="9">
        <v>2</v>
      </c>
      <c r="R214" s="9" t="str">
        <f>IFERROR(VLOOKUP(Tabla2[[#This Row],[CONTRATISTA PRNCIPAL]],Hoja1!$L$5:$M$9,2,FALSE),"CJV")</f>
        <v>CJV</v>
      </c>
      <c r="S214" s="9" t="str">
        <f>IF(Tabla2[[#This Row],[EMPRESA]]=Tabla2[[#This Row],[CONTRATISTA PRNCIPAL]],"Principal","Secundaria")</f>
        <v>Secundaria</v>
      </c>
      <c r="T214" s="10">
        <f>IFERROR(1/COUNTIF(Tabla2[CONTRATISTA PRNCIPAL],Tabla2[[#This Row],[CONTRATISTA PRNCIPAL]]),0)</f>
        <v>6.41025641025641E-3</v>
      </c>
      <c r="U214" s="33">
        <f ca="1">IF(((TODAY()-Tabla2[[#This Row],[FECHA NACIMIENTO]])/365)&lt;18,"Corregir", IF(((TODAY()-Tabla2[[#This Row],[FECHA NACIMIENTO]])/365)&gt;80, "Corregir",ROUNDDOWN(((TODAY()-Tabla2[[#This Row],[FECHA NACIMIENTO]])/365),0)))</f>
        <v>23</v>
      </c>
      <c r="V21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214" s="34" t="str">
        <f ca="1">+IF(Tabla2[[#This Row],[Edad]]="Corregir","Corregir","Ok")</f>
        <v>Ok</v>
      </c>
      <c r="X214" s="10" t="str">
        <f>+IFERROR(VLOOKUP(Tabla2[[#This Row],[DISTRITO SEGÚN DNI]],Hoja1!$A$2:$B$55,2,FALSE),"No")</f>
        <v>No</v>
      </c>
      <c r="Y214" s="10" t="str">
        <f>IF(OR(LOWER(Tabla2[[#This Row],[GENERO]])="masculino", LOWER(Tabla2[[#This Row],[GENERO]])="femenino"),"OK","Corregir")</f>
        <v>OK</v>
      </c>
      <c r="Z214" s="10" t="str">
        <f>+IF(Tabla2[[#This Row],[Nro. DNI / CE]]="","Corregir",IF(LEN(Tabla2[[#This Row],[Nro. DNI / CE]])&gt;=8,"OK","Corregir"))</f>
        <v>OK</v>
      </c>
      <c r="AA214" s="10">
        <f>COUNTIF(Tabla2[APELLIDOS Y NOMBRES],Tabla2[[#This Row],[APELLIDOS Y NOMBRES]])</f>
        <v>1</v>
      </c>
      <c r="AB214" t="str">
        <f ca="1">+IFERROR(IF(Tabla2[[#This Row],[FECHA CESE/BAJA]]="","No Aplica",IF(AND(MONTH(Tabla2[[#This Row],[FECHA CESE/BAJA]])=MONTH(TODAY()-30),YEAR(Tabla2[[#This Row],[FECHA CESE/BAJA]])=YEAR(TODAY())),MONTH(TODAY()-30)&amp;"-"&amp;YEAR(TODAY()),"Borrar")),"No aplica")</f>
        <v>8-2023</v>
      </c>
      <c r="AC214" t="str">
        <f ca="1">+IFERROR(IF(Tabla2[[#This Row],[FECHA INICIO DE LABORES EN OBRA]]="","No Aplica",IF(AND(MONTH(Tabla2[[#This Row],[FECHA INICIO DE LABORES EN OBRA]])=MONTH(TODAY()-30),YEAR(Tabla2[[#This Row],[FECHA INICIO DE LABORES EN OBRA]])=YEAR(TODAY())),MONTH(TODAY()-30)&amp;"-"&amp;YEAR(TODAY()),"No Aplica")),"No Aplica")</f>
        <v>No Aplica</v>
      </c>
    </row>
    <row r="215" spans="1:29" x14ac:dyDescent="0.25">
      <c r="A215" s="2" t="s">
        <v>2506</v>
      </c>
      <c r="B215" s="3" t="s">
        <v>41</v>
      </c>
      <c r="C215" s="3" t="s">
        <v>41</v>
      </c>
      <c r="D215" s="3" t="s">
        <v>10792</v>
      </c>
      <c r="E215" s="3" t="s">
        <v>10793</v>
      </c>
      <c r="F215" s="36">
        <v>35404</v>
      </c>
      <c r="G215" s="3">
        <v>1</v>
      </c>
      <c r="H215" s="3" t="s">
        <v>1838</v>
      </c>
      <c r="I215" s="3" t="s">
        <v>2681</v>
      </c>
      <c r="J215" s="3" t="s">
        <v>2721</v>
      </c>
      <c r="K215" s="3" t="s">
        <v>93</v>
      </c>
      <c r="L215" s="8" t="s">
        <v>9813</v>
      </c>
      <c r="M215" s="5">
        <v>45161</v>
      </c>
      <c r="N215" s="13" t="s">
        <v>1043</v>
      </c>
      <c r="O215" s="5">
        <v>44239</v>
      </c>
      <c r="P215" s="8">
        <v>2</v>
      </c>
      <c r="Q215" s="9">
        <v>2</v>
      </c>
      <c r="R215" s="9" t="str">
        <f>IFERROR(VLOOKUP(Tabla2[[#This Row],[CONTRATISTA PRNCIPAL]],Hoja1!$L$5:$M$9,2,FALSE),"CJV")</f>
        <v>CJV</v>
      </c>
      <c r="S215" s="9" t="str">
        <f>IF(Tabla2[[#This Row],[EMPRESA]]=Tabla2[[#This Row],[CONTRATISTA PRNCIPAL]],"Principal","Secundaria")</f>
        <v>Principal</v>
      </c>
      <c r="T215" s="10">
        <f>IFERROR(1/COUNTIF(Tabla2[CONTRATISTA PRNCIPAL],Tabla2[[#This Row],[CONTRATISTA PRNCIPAL]]),0)</f>
        <v>6.41025641025641E-3</v>
      </c>
      <c r="U215" s="33">
        <f ca="1">IF(((TODAY()-Tabla2[[#This Row],[FECHA NACIMIENTO]])/365)&lt;18,"Corregir", IF(((TODAY()-Tabla2[[#This Row],[FECHA NACIMIENTO]])/365)&gt;80, "Corregir",ROUNDDOWN(((TODAY()-Tabla2[[#This Row],[FECHA NACIMIENTO]])/365),0)))</f>
        <v>26</v>
      </c>
      <c r="V21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15" s="34" t="str">
        <f ca="1">+IF(Tabla2[[#This Row],[Edad]]="Corregir","Corregir","Ok")</f>
        <v>Ok</v>
      </c>
      <c r="X215" s="10" t="str">
        <f>+IFERROR(VLOOKUP(Tabla2[[#This Row],[DISTRITO SEGÚN DNI]],Hoja1!$A$2:$B$55,2,FALSE),"No")</f>
        <v>ATE</v>
      </c>
      <c r="Y215" s="10" t="str">
        <f>IF(OR(LOWER(Tabla2[[#This Row],[GENERO]])="masculino", LOWER(Tabla2[[#This Row],[GENERO]])="femenino"),"OK","Corregir")</f>
        <v>OK</v>
      </c>
      <c r="Z215" s="10" t="str">
        <f>+IF(Tabla2[[#This Row],[Nro. DNI / CE]]="","Corregir",IF(LEN(Tabla2[[#This Row],[Nro. DNI / CE]])&gt;=8,"OK","Corregir"))</f>
        <v>OK</v>
      </c>
      <c r="AA215" s="10">
        <f>COUNTIF(Tabla2[APELLIDOS Y NOMBRES],Tabla2[[#This Row],[APELLIDOS Y NOMBRES]])</f>
        <v>1</v>
      </c>
      <c r="AB215" t="str">
        <f ca="1">+IFERROR(IF(Tabla2[[#This Row],[FECHA CESE/BAJA]]="","No Aplica",IF(AND(MONTH(Tabla2[[#This Row],[FECHA CESE/BAJA]])=MONTH(TODAY()-30),YEAR(Tabla2[[#This Row],[FECHA CESE/BAJA]])=YEAR(TODAY())),MONTH(TODAY()-30)&amp;"-"&amp;YEAR(TODAY()),"Borrar")),"No aplica")</f>
        <v>8-2023</v>
      </c>
      <c r="AC215" t="str">
        <f ca="1">+IFERROR(IF(Tabla2[[#This Row],[FECHA INICIO DE LABORES EN OBRA]]="","No Aplica",IF(AND(MONTH(Tabla2[[#This Row],[FECHA INICIO DE LABORES EN OBRA]])=MONTH(TODAY()-30),YEAR(Tabla2[[#This Row],[FECHA INICIO DE LABORES EN OBRA]])=YEAR(TODAY())),MONTH(TODAY()-30)&amp;"-"&amp;YEAR(TODAY()),"No Aplica")),"No Aplica")</f>
        <v>No Aplica</v>
      </c>
    </row>
    <row r="216" spans="1:29" x14ac:dyDescent="0.25">
      <c r="A216" s="2" t="s">
        <v>2506</v>
      </c>
      <c r="B216" s="3" t="s">
        <v>41</v>
      </c>
      <c r="C216" s="3" t="s">
        <v>41</v>
      </c>
      <c r="D216" s="3" t="s">
        <v>10798</v>
      </c>
      <c r="E216" s="3" t="s">
        <v>10799</v>
      </c>
      <c r="F216" s="36">
        <v>28960</v>
      </c>
      <c r="G216" s="3">
        <v>1</v>
      </c>
      <c r="H216" s="3" t="s">
        <v>1887</v>
      </c>
      <c r="I216" s="3" t="s">
        <v>2578</v>
      </c>
      <c r="J216" s="3" t="s">
        <v>10800</v>
      </c>
      <c r="K216" s="3" t="s">
        <v>1086</v>
      </c>
      <c r="L216" s="8" t="s">
        <v>9813</v>
      </c>
      <c r="M216" s="5">
        <v>45161</v>
      </c>
      <c r="N216" s="13" t="s">
        <v>1043</v>
      </c>
      <c r="O216" s="5">
        <v>44140</v>
      </c>
      <c r="P216" s="8">
        <v>2</v>
      </c>
      <c r="Q216" s="9">
        <v>2</v>
      </c>
      <c r="R216" s="9" t="str">
        <f>IFERROR(VLOOKUP(Tabla2[[#This Row],[CONTRATISTA PRNCIPAL]],Hoja1!$L$5:$M$9,2,FALSE),"CJV")</f>
        <v>CJV</v>
      </c>
      <c r="S216" s="9" t="str">
        <f>IF(Tabla2[[#This Row],[EMPRESA]]=Tabla2[[#This Row],[CONTRATISTA PRNCIPAL]],"Principal","Secundaria")</f>
        <v>Principal</v>
      </c>
      <c r="T216" s="10">
        <f>IFERROR(1/COUNTIF(Tabla2[CONTRATISTA PRNCIPAL],Tabla2[[#This Row],[CONTRATISTA PRNCIPAL]]),0)</f>
        <v>6.41025641025641E-3</v>
      </c>
      <c r="U216" s="33">
        <f ca="1">IF(((TODAY()-Tabla2[[#This Row],[FECHA NACIMIENTO]])/365)&lt;18,"Corregir", IF(((TODAY()-Tabla2[[#This Row],[FECHA NACIMIENTO]])/365)&gt;80, "Corregir",ROUNDDOWN(((TODAY()-Tabla2[[#This Row],[FECHA NACIMIENTO]])/365),0)))</f>
        <v>44</v>
      </c>
      <c r="V21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16" s="34" t="str">
        <f ca="1">+IF(Tabla2[[#This Row],[Edad]]="Corregir","Corregir","Ok")</f>
        <v>Ok</v>
      </c>
      <c r="X216" s="10" t="str">
        <f>+IFERROR(VLOOKUP(Tabla2[[#This Row],[DISTRITO SEGÚN DNI]],Hoja1!$A$2:$B$55,2,FALSE),"No")</f>
        <v>No</v>
      </c>
      <c r="Y216" s="10" t="str">
        <f>IF(OR(LOWER(Tabla2[[#This Row],[GENERO]])="masculino", LOWER(Tabla2[[#This Row],[GENERO]])="femenino"),"OK","Corregir")</f>
        <v>OK</v>
      </c>
      <c r="Z216" s="10" t="str">
        <f>+IF(Tabla2[[#This Row],[Nro. DNI / CE]]="","Corregir",IF(LEN(Tabla2[[#This Row],[Nro. DNI / CE]])&gt;=8,"OK","Corregir"))</f>
        <v>OK</v>
      </c>
      <c r="AA216" s="10">
        <f>COUNTIF(Tabla2[APELLIDOS Y NOMBRES],Tabla2[[#This Row],[APELLIDOS Y NOMBRES]])</f>
        <v>1</v>
      </c>
      <c r="AB216" t="str">
        <f ca="1">+IFERROR(IF(Tabla2[[#This Row],[FECHA CESE/BAJA]]="","No Aplica",IF(AND(MONTH(Tabla2[[#This Row],[FECHA CESE/BAJA]])=MONTH(TODAY()-30),YEAR(Tabla2[[#This Row],[FECHA CESE/BAJA]])=YEAR(TODAY())),MONTH(TODAY()-30)&amp;"-"&amp;YEAR(TODAY()),"Borrar")),"No aplica")</f>
        <v>8-2023</v>
      </c>
      <c r="AC216" t="str">
        <f ca="1">+IFERROR(IF(Tabla2[[#This Row],[FECHA INICIO DE LABORES EN OBRA]]="","No Aplica",IF(AND(MONTH(Tabla2[[#This Row],[FECHA INICIO DE LABORES EN OBRA]])=MONTH(TODAY()-30),YEAR(Tabla2[[#This Row],[FECHA INICIO DE LABORES EN OBRA]])=YEAR(TODAY())),MONTH(TODAY()-30)&amp;"-"&amp;YEAR(TODAY()),"No Aplica")),"No Aplica")</f>
        <v>No Aplica</v>
      </c>
    </row>
    <row r="217" spans="1:29" x14ac:dyDescent="0.25">
      <c r="A217" s="2" t="s">
        <v>2506</v>
      </c>
      <c r="B217" s="3" t="s">
        <v>41</v>
      </c>
      <c r="C217" s="3" t="s">
        <v>41</v>
      </c>
      <c r="D217" s="3" t="s">
        <v>9361</v>
      </c>
      <c r="E217" s="3" t="s">
        <v>9362</v>
      </c>
      <c r="F217" s="36">
        <v>32543</v>
      </c>
      <c r="G217" s="3">
        <v>2</v>
      </c>
      <c r="H217" s="3" t="s">
        <v>1458</v>
      </c>
      <c r="I217" s="3" t="s">
        <v>2491</v>
      </c>
      <c r="J217" s="3" t="s">
        <v>9363</v>
      </c>
      <c r="K217" s="3" t="s">
        <v>2793</v>
      </c>
      <c r="L217" s="8" t="s">
        <v>9813</v>
      </c>
      <c r="M217" s="5">
        <v>45161</v>
      </c>
      <c r="N217" s="13" t="s">
        <v>1484</v>
      </c>
      <c r="O217" s="5">
        <v>45111</v>
      </c>
      <c r="P217" s="8">
        <v>2</v>
      </c>
      <c r="Q217" s="9">
        <v>4</v>
      </c>
      <c r="R217" s="9" t="str">
        <f>IFERROR(VLOOKUP(Tabla2[[#This Row],[CONTRATISTA PRNCIPAL]],Hoja1!$L$5:$M$9,2,FALSE),"CJV")</f>
        <v>CJV</v>
      </c>
      <c r="S217" s="9" t="str">
        <f>IF(Tabla2[[#This Row],[EMPRESA]]=Tabla2[[#This Row],[CONTRATISTA PRNCIPAL]],"Principal","Secundaria")</f>
        <v>Principal</v>
      </c>
      <c r="T217" s="10">
        <f>IFERROR(1/COUNTIF(Tabla2[CONTRATISTA PRNCIPAL],Tabla2[[#This Row],[CONTRATISTA PRNCIPAL]]),0)</f>
        <v>6.41025641025641E-3</v>
      </c>
      <c r="U217" s="33">
        <f ca="1">IF(((TODAY()-Tabla2[[#This Row],[FECHA NACIMIENTO]])/365)&lt;18,"Corregir", IF(((TODAY()-Tabla2[[#This Row],[FECHA NACIMIENTO]])/365)&gt;80, "Corregir",ROUNDDOWN(((TODAY()-Tabla2[[#This Row],[FECHA NACIMIENTO]])/365),0)))</f>
        <v>34</v>
      </c>
      <c r="V21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17" s="34" t="str">
        <f ca="1">+IF(Tabla2[[#This Row],[Edad]]="Corregir","Corregir","Ok")</f>
        <v>Ok</v>
      </c>
      <c r="X217" s="10" t="str">
        <f>+IFERROR(VLOOKUP(Tabla2[[#This Row],[DISTRITO SEGÚN DNI]],Hoja1!$A$2:$B$55,2,FALSE),"No")</f>
        <v>No</v>
      </c>
      <c r="Y217" s="10" t="str">
        <f>IF(OR(LOWER(Tabla2[[#This Row],[GENERO]])="masculino", LOWER(Tabla2[[#This Row],[GENERO]])="femenino"),"OK","Corregir")</f>
        <v>OK</v>
      </c>
      <c r="Z217" s="10" t="str">
        <f>+IF(Tabla2[[#This Row],[Nro. DNI / CE]]="","Corregir",IF(LEN(Tabla2[[#This Row],[Nro. DNI / CE]])&gt;=8,"OK","Corregir"))</f>
        <v>OK</v>
      </c>
      <c r="AA217" s="10">
        <f>COUNTIF(Tabla2[APELLIDOS Y NOMBRES],Tabla2[[#This Row],[APELLIDOS Y NOMBRES]])</f>
        <v>1</v>
      </c>
      <c r="AB217" t="str">
        <f ca="1">+IFERROR(IF(Tabla2[[#This Row],[FECHA CESE/BAJA]]="","No Aplica",IF(AND(MONTH(Tabla2[[#This Row],[FECHA CESE/BAJA]])=MONTH(TODAY()-30),YEAR(Tabla2[[#This Row],[FECHA CESE/BAJA]])=YEAR(TODAY())),MONTH(TODAY()-30)&amp;"-"&amp;YEAR(TODAY()),"Borrar")),"No aplica")</f>
        <v>8-2023</v>
      </c>
      <c r="AC217" t="str">
        <f ca="1">+IFERROR(IF(Tabla2[[#This Row],[FECHA INICIO DE LABORES EN OBRA]]="","No Aplica",IF(AND(MONTH(Tabla2[[#This Row],[FECHA INICIO DE LABORES EN OBRA]])=MONTH(TODAY()-30),YEAR(Tabla2[[#This Row],[FECHA INICIO DE LABORES EN OBRA]])=YEAR(TODAY())),MONTH(TODAY()-30)&amp;"-"&amp;YEAR(TODAY()),"No Aplica")),"No Aplica")</f>
        <v>No Aplica</v>
      </c>
    </row>
    <row r="218" spans="1:29" x14ac:dyDescent="0.25">
      <c r="A218" s="2">
        <v>20601010128</v>
      </c>
      <c r="B218" s="3" t="s">
        <v>10611</v>
      </c>
      <c r="C218" s="3" t="s">
        <v>10611</v>
      </c>
      <c r="D218" s="3">
        <v>43693977</v>
      </c>
      <c r="E218" s="3" t="s">
        <v>10723</v>
      </c>
      <c r="F218" s="36">
        <v>31593</v>
      </c>
      <c r="G218" s="3">
        <v>2</v>
      </c>
      <c r="H218" s="3" t="s">
        <v>1453</v>
      </c>
      <c r="I218" s="3" t="s">
        <v>10617</v>
      </c>
      <c r="J218" s="3" t="s">
        <v>10724</v>
      </c>
      <c r="K218" s="3" t="s">
        <v>93</v>
      </c>
      <c r="L218" s="8" t="s">
        <v>9813</v>
      </c>
      <c r="M218" s="5">
        <v>45162</v>
      </c>
      <c r="N218" s="13" t="s">
        <v>1043</v>
      </c>
      <c r="O218" s="5">
        <v>45047</v>
      </c>
      <c r="P218" s="8">
        <v>2</v>
      </c>
      <c r="Q218" s="9">
        <v>4</v>
      </c>
      <c r="R218" s="9" t="str">
        <f>IFERROR(VLOOKUP(Tabla2[[#This Row],[CONTRATISTA PRNCIPAL]],Hoja1!$L$5:$M$9,2,FALSE),"CJV")</f>
        <v>CJV</v>
      </c>
      <c r="S218" s="9" t="str">
        <f>IF(Tabla2[[#This Row],[EMPRESA]]=Tabla2[[#This Row],[CONTRATISTA PRNCIPAL]],"Principal","Secundaria")</f>
        <v>Principal</v>
      </c>
      <c r="T218" s="10">
        <f>IFERROR(1/COUNTIF(Tabla2[CONTRATISTA PRNCIPAL],Tabla2[[#This Row],[CONTRATISTA PRNCIPAL]]),0)</f>
        <v>1.8181818181818181E-2</v>
      </c>
      <c r="U218" s="33">
        <f ca="1">IF(((TODAY()-Tabla2[[#This Row],[FECHA NACIMIENTO]])/365)&lt;18,"Corregir", IF(((TODAY()-Tabla2[[#This Row],[FECHA NACIMIENTO]])/365)&gt;80, "Corregir",ROUNDDOWN(((TODAY()-Tabla2[[#This Row],[FECHA NACIMIENTO]])/365),0)))</f>
        <v>37</v>
      </c>
      <c r="V21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18" s="34" t="str">
        <f ca="1">+IF(Tabla2[[#This Row],[Edad]]="Corregir","Corregir","Ok")</f>
        <v>Ok</v>
      </c>
      <c r="X218" s="10" t="str">
        <f>+IFERROR(VLOOKUP(Tabla2[[#This Row],[DISTRITO SEGÚN DNI]],Hoja1!$A$2:$B$55,2,FALSE),"No")</f>
        <v>ATE</v>
      </c>
      <c r="Y218" s="10" t="str">
        <f>IF(OR(LOWER(Tabla2[[#This Row],[GENERO]])="masculino", LOWER(Tabla2[[#This Row],[GENERO]])="femenino"),"OK","Corregir")</f>
        <v>OK</v>
      </c>
      <c r="Z218" s="10" t="str">
        <f>+IF(Tabla2[[#This Row],[Nro. DNI / CE]]="","Corregir",IF(LEN(Tabla2[[#This Row],[Nro. DNI / CE]])&gt;=8,"OK","Corregir"))</f>
        <v>OK</v>
      </c>
      <c r="AA218" s="10">
        <f>COUNTIF(Tabla2[APELLIDOS Y NOMBRES],Tabla2[[#This Row],[APELLIDOS Y NOMBRES]])</f>
        <v>1</v>
      </c>
      <c r="AB218" t="str">
        <f ca="1">+IFERROR(IF(Tabla2[[#This Row],[FECHA CESE/BAJA]]="","No Aplica",IF(AND(MONTH(Tabla2[[#This Row],[FECHA CESE/BAJA]])=MONTH(TODAY()-30),YEAR(Tabla2[[#This Row],[FECHA CESE/BAJA]])=YEAR(TODAY())),MONTH(TODAY()-30)&amp;"-"&amp;YEAR(TODAY()),"Borrar")),"No aplica")</f>
        <v>8-2023</v>
      </c>
      <c r="AC218" t="str">
        <f ca="1">+IFERROR(IF(Tabla2[[#This Row],[FECHA INICIO DE LABORES EN OBRA]]="","No Aplica",IF(AND(MONTH(Tabla2[[#This Row],[FECHA INICIO DE LABORES EN OBRA]])=MONTH(TODAY()-30),YEAR(Tabla2[[#This Row],[FECHA INICIO DE LABORES EN OBRA]])=YEAR(TODAY())),MONTH(TODAY()-30)&amp;"-"&amp;YEAR(TODAY()),"No Aplica")),"No Aplica")</f>
        <v>No Aplica</v>
      </c>
    </row>
    <row r="219" spans="1:29" x14ac:dyDescent="0.25">
      <c r="A219" s="2">
        <v>20419278875</v>
      </c>
      <c r="B219" s="3" t="s">
        <v>51</v>
      </c>
      <c r="C219" s="3" t="s">
        <v>51</v>
      </c>
      <c r="D219" s="3" t="s">
        <v>783</v>
      </c>
      <c r="E219" s="3" t="s">
        <v>784</v>
      </c>
      <c r="F219" s="36">
        <v>27486</v>
      </c>
      <c r="G219" s="3">
        <v>2</v>
      </c>
      <c r="H219" s="3" t="s">
        <v>1825</v>
      </c>
      <c r="I219" s="3" t="s">
        <v>9405</v>
      </c>
      <c r="J219" s="3" t="s">
        <v>9409</v>
      </c>
      <c r="K219" s="3" t="s">
        <v>35</v>
      </c>
      <c r="L219" s="8" t="s">
        <v>9813</v>
      </c>
      <c r="M219" s="5">
        <v>45162</v>
      </c>
      <c r="N219" s="13" t="s">
        <v>1119</v>
      </c>
      <c r="O219" s="5">
        <v>44914</v>
      </c>
      <c r="P219" s="8">
        <v>1</v>
      </c>
      <c r="Q219" s="9">
        <v>1</v>
      </c>
      <c r="R219" s="9" t="str">
        <f>IFERROR(VLOOKUP(Tabla2[[#This Row],[CONTRATISTA PRNCIPAL]],Hoja1!$L$5:$M$9,2,FALSE),"CJV")</f>
        <v>CJV</v>
      </c>
      <c r="S219" s="9" t="str">
        <f>IF(Tabla2[[#This Row],[EMPRESA]]=Tabla2[[#This Row],[CONTRATISTA PRNCIPAL]],"Principal","Secundaria")</f>
        <v>Principal</v>
      </c>
      <c r="T219" s="10">
        <f>IFERROR(1/COUNTIF(Tabla2[CONTRATISTA PRNCIPAL],Tabla2[[#This Row],[CONTRATISTA PRNCIPAL]]),0)</f>
        <v>2.5000000000000001E-2</v>
      </c>
      <c r="U219" s="33">
        <f ca="1">IF(((TODAY()-Tabla2[[#This Row],[FECHA NACIMIENTO]])/365)&lt;18,"Corregir", IF(((TODAY()-Tabla2[[#This Row],[FECHA NACIMIENTO]])/365)&gt;80, "Corregir",ROUNDDOWN(((TODAY()-Tabla2[[#This Row],[FECHA NACIMIENTO]])/365),0)))</f>
        <v>48</v>
      </c>
      <c r="V21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19" s="34" t="str">
        <f ca="1">+IF(Tabla2[[#This Row],[Edad]]="Corregir","Corregir","Ok")</f>
        <v>Ok</v>
      </c>
      <c r="X219" s="10" t="str">
        <f>+IFERROR(VLOOKUP(Tabla2[[#This Row],[DISTRITO SEGÚN DNI]],Hoja1!$A$2:$B$55,2,FALSE),"No")</f>
        <v>EL AGUSTINO</v>
      </c>
      <c r="Y219" s="10" t="str">
        <f>IF(OR(LOWER(Tabla2[[#This Row],[GENERO]])="masculino", LOWER(Tabla2[[#This Row],[GENERO]])="femenino"),"OK","Corregir")</f>
        <v>OK</v>
      </c>
      <c r="Z219" s="10" t="str">
        <f>+IF(Tabla2[[#This Row],[Nro. DNI / CE]]="","Corregir",IF(LEN(Tabla2[[#This Row],[Nro. DNI / CE]])&gt;=8,"OK","Corregir"))</f>
        <v>OK</v>
      </c>
      <c r="AA219" s="10">
        <f>COUNTIF(Tabla2[APELLIDOS Y NOMBRES],Tabla2[[#This Row],[APELLIDOS Y NOMBRES]])</f>
        <v>1</v>
      </c>
      <c r="AB219" t="str">
        <f ca="1">+IFERROR(IF(Tabla2[[#This Row],[FECHA CESE/BAJA]]="","No Aplica",IF(AND(MONTH(Tabla2[[#This Row],[FECHA CESE/BAJA]])=MONTH(TODAY()-30),YEAR(Tabla2[[#This Row],[FECHA CESE/BAJA]])=YEAR(TODAY())),MONTH(TODAY()-30)&amp;"-"&amp;YEAR(TODAY()),"Borrar")),"No aplica")</f>
        <v>8-2023</v>
      </c>
      <c r="AC219" t="str">
        <f ca="1">+IFERROR(IF(Tabla2[[#This Row],[FECHA INICIO DE LABORES EN OBRA]]="","No Aplica",IF(AND(MONTH(Tabla2[[#This Row],[FECHA INICIO DE LABORES EN OBRA]])=MONTH(TODAY()-30),YEAR(Tabla2[[#This Row],[FECHA INICIO DE LABORES EN OBRA]])=YEAR(TODAY())),MONTH(TODAY()-30)&amp;"-"&amp;YEAR(TODAY()),"No Aplica")),"No Aplica")</f>
        <v>No Aplica</v>
      </c>
    </row>
    <row r="220" spans="1:29" x14ac:dyDescent="0.25">
      <c r="A220" s="2" t="s">
        <v>2506</v>
      </c>
      <c r="B220" s="3" t="s">
        <v>41</v>
      </c>
      <c r="C220" s="3" t="s">
        <v>41</v>
      </c>
      <c r="D220" s="3" t="s">
        <v>9364</v>
      </c>
      <c r="E220" s="3" t="s">
        <v>9365</v>
      </c>
      <c r="F220" s="36">
        <v>29206</v>
      </c>
      <c r="G220" s="3">
        <v>2</v>
      </c>
      <c r="H220" s="3" t="s">
        <v>1444</v>
      </c>
      <c r="I220" s="3" t="s">
        <v>2491</v>
      </c>
      <c r="J220" s="3" t="s">
        <v>9366</v>
      </c>
      <c r="K220" s="3" t="s">
        <v>1047</v>
      </c>
      <c r="L220" s="8" t="s">
        <v>9813</v>
      </c>
      <c r="M220" s="5">
        <v>45162</v>
      </c>
      <c r="N220" s="13" t="s">
        <v>1484</v>
      </c>
      <c r="O220" s="5">
        <v>45111</v>
      </c>
      <c r="P220" s="8">
        <v>2</v>
      </c>
      <c r="Q220" s="9">
        <v>4</v>
      </c>
      <c r="R220" s="9" t="str">
        <f>IFERROR(VLOOKUP(Tabla2[[#This Row],[CONTRATISTA PRNCIPAL]],Hoja1!$L$5:$M$9,2,FALSE),"CJV")</f>
        <v>CJV</v>
      </c>
      <c r="S220" s="9" t="str">
        <f>IF(Tabla2[[#This Row],[EMPRESA]]=Tabla2[[#This Row],[CONTRATISTA PRNCIPAL]],"Principal","Secundaria")</f>
        <v>Principal</v>
      </c>
      <c r="T220" s="10">
        <f>IFERROR(1/COUNTIF(Tabla2[CONTRATISTA PRNCIPAL],Tabla2[[#This Row],[CONTRATISTA PRNCIPAL]]),0)</f>
        <v>6.41025641025641E-3</v>
      </c>
      <c r="U220" s="33">
        <f ca="1">IF(((TODAY()-Tabla2[[#This Row],[FECHA NACIMIENTO]])/365)&lt;18,"Corregir", IF(((TODAY()-Tabla2[[#This Row],[FECHA NACIMIENTO]])/365)&gt;80, "Corregir",ROUNDDOWN(((TODAY()-Tabla2[[#This Row],[FECHA NACIMIENTO]])/365),0)))</f>
        <v>43</v>
      </c>
      <c r="V22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20" s="34" t="str">
        <f ca="1">+IF(Tabla2[[#This Row],[Edad]]="Corregir","Corregir","Ok")</f>
        <v>Ok</v>
      </c>
      <c r="X220" s="10" t="str">
        <f>+IFERROR(VLOOKUP(Tabla2[[#This Row],[DISTRITO SEGÚN DNI]],Hoja1!$A$2:$B$55,2,FALSE),"No")</f>
        <v>No</v>
      </c>
      <c r="Y220" s="10" t="str">
        <f>IF(OR(LOWER(Tabla2[[#This Row],[GENERO]])="masculino", LOWER(Tabla2[[#This Row],[GENERO]])="femenino"),"OK","Corregir")</f>
        <v>OK</v>
      </c>
      <c r="Z220" s="10" t="str">
        <f>+IF(Tabla2[[#This Row],[Nro. DNI / CE]]="","Corregir",IF(LEN(Tabla2[[#This Row],[Nro. DNI / CE]])&gt;=8,"OK","Corregir"))</f>
        <v>OK</v>
      </c>
      <c r="AA220" s="10">
        <f>COUNTIF(Tabla2[APELLIDOS Y NOMBRES],Tabla2[[#This Row],[APELLIDOS Y NOMBRES]])</f>
        <v>1</v>
      </c>
      <c r="AB220" t="str">
        <f ca="1">+IFERROR(IF(Tabla2[[#This Row],[FECHA CESE/BAJA]]="","No Aplica",IF(AND(MONTH(Tabla2[[#This Row],[FECHA CESE/BAJA]])=MONTH(TODAY()-30),YEAR(Tabla2[[#This Row],[FECHA CESE/BAJA]])=YEAR(TODAY())),MONTH(TODAY()-30)&amp;"-"&amp;YEAR(TODAY()),"Borrar")),"No aplica")</f>
        <v>8-2023</v>
      </c>
      <c r="AC220" t="str">
        <f ca="1">+IFERROR(IF(Tabla2[[#This Row],[FECHA INICIO DE LABORES EN OBRA]]="","No Aplica",IF(AND(MONTH(Tabla2[[#This Row],[FECHA INICIO DE LABORES EN OBRA]])=MONTH(TODAY()-30),YEAR(Tabla2[[#This Row],[FECHA INICIO DE LABORES EN OBRA]])=YEAR(TODAY())),MONTH(TODAY()-30)&amp;"-"&amp;YEAR(TODAY()),"No Aplica")),"No Aplica")</f>
        <v>No Aplica</v>
      </c>
    </row>
    <row r="221" spans="1:29" x14ac:dyDescent="0.25">
      <c r="A221" s="2">
        <v>20508430681</v>
      </c>
      <c r="B221" s="3" t="s">
        <v>4583</v>
      </c>
      <c r="C221" s="3" t="s">
        <v>4583</v>
      </c>
      <c r="D221" s="3" t="s">
        <v>12813</v>
      </c>
      <c r="E221" s="3" t="s">
        <v>12814</v>
      </c>
      <c r="F221" s="36">
        <v>31921</v>
      </c>
      <c r="G221" s="3">
        <v>2</v>
      </c>
      <c r="H221" s="3" t="s">
        <v>5133</v>
      </c>
      <c r="I221" s="3" t="s">
        <v>4586</v>
      </c>
      <c r="J221" s="3" t="s">
        <v>12815</v>
      </c>
      <c r="K221" s="3" t="s">
        <v>1660</v>
      </c>
      <c r="L221" s="8" t="s">
        <v>9813</v>
      </c>
      <c r="M221" s="5">
        <v>45162</v>
      </c>
      <c r="N221" s="13" t="s">
        <v>1043</v>
      </c>
      <c r="O221" s="5">
        <v>45139</v>
      </c>
      <c r="P221" s="8">
        <v>2</v>
      </c>
      <c r="Q221" s="9">
        <v>4</v>
      </c>
      <c r="R221" s="9" t="str">
        <f>IFERROR(VLOOKUP(Tabla2[[#This Row],[CONTRATISTA PRNCIPAL]],Hoja1!$L$5:$M$9,2,FALSE),"CJV")</f>
        <v>CJV</v>
      </c>
      <c r="S221" s="9" t="str">
        <f>IF(Tabla2[[#This Row],[EMPRESA]]=Tabla2[[#This Row],[CONTRATISTA PRNCIPAL]],"Principal","Secundaria")</f>
        <v>Principal</v>
      </c>
      <c r="T221" s="10">
        <f>IFERROR(1/COUNTIF(Tabla2[CONTRATISTA PRNCIPAL],Tabla2[[#This Row],[CONTRATISTA PRNCIPAL]]),0)</f>
        <v>2.7027027027027029E-2</v>
      </c>
      <c r="U221" s="33">
        <f ca="1">IF(((TODAY()-Tabla2[[#This Row],[FECHA NACIMIENTO]])/365)&lt;18,"Corregir", IF(((TODAY()-Tabla2[[#This Row],[FECHA NACIMIENTO]])/365)&gt;80, "Corregir",ROUNDDOWN(((TODAY()-Tabla2[[#This Row],[FECHA NACIMIENTO]])/365),0)))</f>
        <v>36</v>
      </c>
      <c r="V22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21" s="34" t="str">
        <f ca="1">+IF(Tabla2[[#This Row],[Edad]]="Corregir","Corregir","Ok")</f>
        <v>Ok</v>
      </c>
      <c r="X221" s="10" t="str">
        <f>+IFERROR(VLOOKUP(Tabla2[[#This Row],[DISTRITO SEGÚN DNI]],Hoja1!$A$2:$B$55,2,FALSE),"No")</f>
        <v>No</v>
      </c>
      <c r="Y221" s="10" t="str">
        <f>IF(OR(LOWER(Tabla2[[#This Row],[GENERO]])="masculino", LOWER(Tabla2[[#This Row],[GENERO]])="femenino"),"OK","Corregir")</f>
        <v>OK</v>
      </c>
      <c r="Z221" s="10" t="str">
        <f>+IF(Tabla2[[#This Row],[Nro. DNI / CE]]="","Corregir",IF(LEN(Tabla2[[#This Row],[Nro. DNI / CE]])&gt;=8,"OK","Corregir"))</f>
        <v>OK</v>
      </c>
      <c r="AA221" s="10">
        <f>COUNTIF(Tabla2[APELLIDOS Y NOMBRES],Tabla2[[#This Row],[APELLIDOS Y NOMBRES]])</f>
        <v>1</v>
      </c>
      <c r="AB221" t="str">
        <f ca="1">+IFERROR(IF(Tabla2[[#This Row],[FECHA CESE/BAJA]]="","No Aplica",IF(AND(MONTH(Tabla2[[#This Row],[FECHA CESE/BAJA]])=MONTH(TODAY()-30),YEAR(Tabla2[[#This Row],[FECHA CESE/BAJA]])=YEAR(TODAY())),MONTH(TODAY()-30)&amp;"-"&amp;YEAR(TODAY()),"Borrar")),"No aplica")</f>
        <v>8-2023</v>
      </c>
      <c r="AC221" t="str">
        <f ca="1">+IFERROR(IF(Tabla2[[#This Row],[FECHA INICIO DE LABORES EN OBRA]]="","No Aplica",IF(AND(MONTH(Tabla2[[#This Row],[FECHA INICIO DE LABORES EN OBRA]])=MONTH(TODAY()-30),YEAR(Tabla2[[#This Row],[FECHA INICIO DE LABORES EN OBRA]])=YEAR(TODAY())),MONTH(TODAY()-30)&amp;"-"&amp;YEAR(TODAY()),"No Aplica")),"No Aplica")</f>
        <v>8-2023</v>
      </c>
    </row>
    <row r="222" spans="1:29" x14ac:dyDescent="0.25">
      <c r="A222" s="2">
        <v>20521130327</v>
      </c>
      <c r="B222" s="3" t="s">
        <v>5766</v>
      </c>
      <c r="C222" s="3" t="s">
        <v>43</v>
      </c>
      <c r="D222" s="3" t="s">
        <v>10449</v>
      </c>
      <c r="E222" s="3" t="s">
        <v>10450</v>
      </c>
      <c r="F222" s="36">
        <v>30024</v>
      </c>
      <c r="G222" s="3">
        <v>1</v>
      </c>
      <c r="H222" s="3" t="s">
        <v>5772</v>
      </c>
      <c r="I222" s="3" t="s">
        <v>8623</v>
      </c>
      <c r="J222" s="3" t="s">
        <v>10451</v>
      </c>
      <c r="K222" s="3" t="s">
        <v>36</v>
      </c>
      <c r="L222" s="8" t="s">
        <v>9813</v>
      </c>
      <c r="M222" s="5">
        <v>45163</v>
      </c>
      <c r="N222" s="13" t="s">
        <v>1043</v>
      </c>
      <c r="O222" s="5">
        <v>45139</v>
      </c>
      <c r="P222" s="8">
        <v>2</v>
      </c>
      <c r="Q222" s="9">
        <v>1</v>
      </c>
      <c r="R222" s="9" t="str">
        <f>IFERROR(VLOOKUP(Tabla2[[#This Row],[CONTRATISTA PRNCIPAL]],Hoja1!$L$5:$M$9,2,FALSE),"CJV")</f>
        <v>CJV</v>
      </c>
      <c r="S222" s="9" t="str">
        <f>IF(Tabla2[[#This Row],[EMPRESA]]=Tabla2[[#This Row],[CONTRATISTA PRNCIPAL]],"Principal","Secundaria")</f>
        <v>Secundaria</v>
      </c>
      <c r="T222" s="10">
        <f>IFERROR(1/COUNTIF(Tabla2[CONTRATISTA PRNCIPAL],Tabla2[[#This Row],[CONTRATISTA PRNCIPAL]]),0)</f>
        <v>6.6666666666666671E-3</v>
      </c>
      <c r="U222" s="33">
        <f ca="1">IF(((TODAY()-Tabla2[[#This Row],[FECHA NACIMIENTO]])/365)&lt;18,"Corregir", IF(((TODAY()-Tabla2[[#This Row],[FECHA NACIMIENTO]])/365)&gt;80, "Corregir",ROUNDDOWN(((TODAY()-Tabla2[[#This Row],[FECHA NACIMIENTO]])/365),0)))</f>
        <v>41</v>
      </c>
      <c r="V22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22" s="34" t="str">
        <f ca="1">+IF(Tabla2[[#This Row],[Edad]]="Corregir","Corregir","Ok")</f>
        <v>Ok</v>
      </c>
      <c r="X222" s="10" t="str">
        <f>+IFERROR(VLOOKUP(Tabla2[[#This Row],[DISTRITO SEGÚN DNI]],Hoja1!$A$2:$B$55,2,FALSE),"No")</f>
        <v>SANTA ANITA</v>
      </c>
      <c r="Y222" s="10" t="str">
        <f>IF(OR(LOWER(Tabla2[[#This Row],[GENERO]])="masculino", LOWER(Tabla2[[#This Row],[GENERO]])="femenino"),"OK","Corregir")</f>
        <v>OK</v>
      </c>
      <c r="Z222" s="10" t="str">
        <f>+IF(Tabla2[[#This Row],[Nro. DNI / CE]]="","Corregir",IF(LEN(Tabla2[[#This Row],[Nro. DNI / CE]])&gt;=8,"OK","Corregir"))</f>
        <v>OK</v>
      </c>
      <c r="AA222" s="10">
        <f>COUNTIF(Tabla2[APELLIDOS Y NOMBRES],Tabla2[[#This Row],[APELLIDOS Y NOMBRES]])</f>
        <v>1</v>
      </c>
      <c r="AB222" t="str">
        <f ca="1">+IFERROR(IF(Tabla2[[#This Row],[FECHA CESE/BAJA]]="","No Aplica",IF(AND(MONTH(Tabla2[[#This Row],[FECHA CESE/BAJA]])=MONTH(TODAY()-30),YEAR(Tabla2[[#This Row],[FECHA CESE/BAJA]])=YEAR(TODAY())),MONTH(TODAY()-30)&amp;"-"&amp;YEAR(TODAY()),"Borrar")),"No aplica")</f>
        <v>8-2023</v>
      </c>
      <c r="AC222" t="str">
        <f ca="1">+IFERROR(IF(Tabla2[[#This Row],[FECHA INICIO DE LABORES EN OBRA]]="","No Aplica",IF(AND(MONTH(Tabla2[[#This Row],[FECHA INICIO DE LABORES EN OBRA]])=MONTH(TODAY()-30),YEAR(Tabla2[[#This Row],[FECHA INICIO DE LABORES EN OBRA]])=YEAR(TODAY())),MONTH(TODAY()-30)&amp;"-"&amp;YEAR(TODAY()),"No Aplica")),"No Aplica")</f>
        <v>8-2023</v>
      </c>
    </row>
    <row r="223" spans="1:29" x14ac:dyDescent="0.25">
      <c r="A223" s="2" t="s">
        <v>2506</v>
      </c>
      <c r="B223" s="3" t="s">
        <v>41</v>
      </c>
      <c r="C223" s="3" t="s">
        <v>41</v>
      </c>
      <c r="D223" s="3" t="s">
        <v>2784</v>
      </c>
      <c r="E223" s="3" t="s">
        <v>2785</v>
      </c>
      <c r="F223" s="36">
        <v>31620</v>
      </c>
      <c r="G223" s="3">
        <v>2</v>
      </c>
      <c r="H223" s="3" t="s">
        <v>2761</v>
      </c>
      <c r="I223" s="3" t="s">
        <v>2491</v>
      </c>
      <c r="J223" s="3" t="s">
        <v>2786</v>
      </c>
      <c r="K223" s="3" t="s">
        <v>2770</v>
      </c>
      <c r="L223" s="8" t="s">
        <v>9813</v>
      </c>
      <c r="M223" s="5">
        <v>45163</v>
      </c>
      <c r="N223" s="13" t="s">
        <v>1043</v>
      </c>
      <c r="O223" s="5">
        <v>44921</v>
      </c>
      <c r="P223" s="8">
        <v>2</v>
      </c>
      <c r="Q223" s="9">
        <v>4</v>
      </c>
      <c r="R223" s="9" t="str">
        <f>IFERROR(VLOOKUP(Tabla2[[#This Row],[CONTRATISTA PRNCIPAL]],Hoja1!$L$5:$M$9,2,FALSE),"CJV")</f>
        <v>CJV</v>
      </c>
      <c r="S223" s="9" t="str">
        <f>IF(Tabla2[[#This Row],[EMPRESA]]=Tabla2[[#This Row],[CONTRATISTA PRNCIPAL]],"Principal","Secundaria")</f>
        <v>Principal</v>
      </c>
      <c r="T223" s="10">
        <f>IFERROR(1/COUNTIF(Tabla2[CONTRATISTA PRNCIPAL],Tabla2[[#This Row],[CONTRATISTA PRNCIPAL]]),0)</f>
        <v>6.41025641025641E-3</v>
      </c>
      <c r="U223" s="33">
        <f ca="1">IF(((TODAY()-Tabla2[[#This Row],[FECHA NACIMIENTO]])/365)&lt;18,"Corregir", IF(((TODAY()-Tabla2[[#This Row],[FECHA NACIMIENTO]])/365)&gt;80, "Corregir",ROUNDDOWN(((TODAY()-Tabla2[[#This Row],[FECHA NACIMIENTO]])/365),0)))</f>
        <v>37</v>
      </c>
      <c r="V22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23" s="34" t="str">
        <f ca="1">+IF(Tabla2[[#This Row],[Edad]]="Corregir","Corregir","Ok")</f>
        <v>Ok</v>
      </c>
      <c r="X223" s="10" t="str">
        <f>+IFERROR(VLOOKUP(Tabla2[[#This Row],[DISTRITO SEGÚN DNI]],Hoja1!$A$2:$B$55,2,FALSE),"No")</f>
        <v>No</v>
      </c>
      <c r="Y223" s="10" t="str">
        <f>IF(OR(LOWER(Tabla2[[#This Row],[GENERO]])="masculino", LOWER(Tabla2[[#This Row],[GENERO]])="femenino"),"OK","Corregir")</f>
        <v>OK</v>
      </c>
      <c r="Z223" s="10" t="str">
        <f>+IF(Tabla2[[#This Row],[Nro. DNI / CE]]="","Corregir",IF(LEN(Tabla2[[#This Row],[Nro. DNI / CE]])&gt;=8,"OK","Corregir"))</f>
        <v>OK</v>
      </c>
      <c r="AA223" s="10">
        <f>COUNTIF(Tabla2[APELLIDOS Y NOMBRES],Tabla2[[#This Row],[APELLIDOS Y NOMBRES]])</f>
        <v>1</v>
      </c>
      <c r="AB223" t="str">
        <f ca="1">+IFERROR(IF(Tabla2[[#This Row],[FECHA CESE/BAJA]]="","No Aplica",IF(AND(MONTH(Tabla2[[#This Row],[FECHA CESE/BAJA]])=MONTH(TODAY()-30),YEAR(Tabla2[[#This Row],[FECHA CESE/BAJA]])=YEAR(TODAY())),MONTH(TODAY()-30)&amp;"-"&amp;YEAR(TODAY()),"Borrar")),"No aplica")</f>
        <v>8-2023</v>
      </c>
      <c r="AC223" t="str">
        <f ca="1">+IFERROR(IF(Tabla2[[#This Row],[FECHA INICIO DE LABORES EN OBRA]]="","No Aplica",IF(AND(MONTH(Tabla2[[#This Row],[FECHA INICIO DE LABORES EN OBRA]])=MONTH(TODAY()-30),YEAR(Tabla2[[#This Row],[FECHA INICIO DE LABORES EN OBRA]])=YEAR(TODAY())),MONTH(TODAY()-30)&amp;"-"&amp;YEAR(TODAY()),"No Aplica")),"No Aplica")</f>
        <v>No Aplica</v>
      </c>
    </row>
    <row r="224" spans="1:29" x14ac:dyDescent="0.25">
      <c r="A224" s="2" t="s">
        <v>9106</v>
      </c>
      <c r="B224" s="3" t="s">
        <v>9107</v>
      </c>
      <c r="C224" s="3" t="s">
        <v>9107</v>
      </c>
      <c r="D224" s="3" t="s">
        <v>7037</v>
      </c>
      <c r="E224" s="3" t="s">
        <v>9194</v>
      </c>
      <c r="F224" s="36">
        <v>34692</v>
      </c>
      <c r="G224" s="3">
        <v>1</v>
      </c>
      <c r="H224" s="3" t="s">
        <v>4816</v>
      </c>
      <c r="I224" s="3" t="s">
        <v>6891</v>
      </c>
      <c r="J224" s="3" t="s">
        <v>7038</v>
      </c>
      <c r="K224" s="3" t="s">
        <v>1136</v>
      </c>
      <c r="L224" s="8" t="s">
        <v>9813</v>
      </c>
      <c r="M224" s="5">
        <v>45163</v>
      </c>
      <c r="N224" s="13" t="s">
        <v>1043</v>
      </c>
      <c r="O224" s="5">
        <v>45042</v>
      </c>
      <c r="P224" s="8">
        <v>2</v>
      </c>
      <c r="Q224" s="9">
        <v>1</v>
      </c>
      <c r="R224" s="9" t="str">
        <f>IFERROR(VLOOKUP(Tabla2[[#This Row],[CONTRATISTA PRNCIPAL]],Hoja1!$L$5:$M$9,2,FALSE),"CJV")</f>
        <v>CJV</v>
      </c>
      <c r="S224" s="9" t="str">
        <f>IF(Tabla2[[#This Row],[EMPRESA]]=Tabla2[[#This Row],[CONTRATISTA PRNCIPAL]],"Principal","Secundaria")</f>
        <v>Principal</v>
      </c>
      <c r="T224" s="10">
        <f>IFERROR(1/COUNTIF(Tabla2[CONTRATISTA PRNCIPAL],Tabla2[[#This Row],[CONTRATISTA PRNCIPAL]]),0)</f>
        <v>8.8495575221238937E-3</v>
      </c>
      <c r="U224" s="33">
        <f ca="1">IF(((TODAY()-Tabla2[[#This Row],[FECHA NACIMIENTO]])/365)&lt;18,"Corregir", IF(((TODAY()-Tabla2[[#This Row],[FECHA NACIMIENTO]])/365)&gt;80, "Corregir",ROUNDDOWN(((TODAY()-Tabla2[[#This Row],[FECHA NACIMIENTO]])/365),0)))</f>
        <v>28</v>
      </c>
      <c r="V22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24" s="34" t="str">
        <f ca="1">+IF(Tabla2[[#This Row],[Edad]]="Corregir","Corregir","Ok")</f>
        <v>Ok</v>
      </c>
      <c r="X224" s="10" t="str">
        <f>+IFERROR(VLOOKUP(Tabla2[[#This Row],[DISTRITO SEGÚN DNI]],Hoja1!$A$2:$B$55,2,FALSE),"No")</f>
        <v>No</v>
      </c>
      <c r="Y224" s="10" t="str">
        <f>IF(OR(LOWER(Tabla2[[#This Row],[GENERO]])="masculino", LOWER(Tabla2[[#This Row],[GENERO]])="femenino"),"OK","Corregir")</f>
        <v>OK</v>
      </c>
      <c r="Z224" s="10" t="str">
        <f>+IF(Tabla2[[#This Row],[Nro. DNI / CE]]="","Corregir",IF(LEN(Tabla2[[#This Row],[Nro. DNI / CE]])&gt;=8,"OK","Corregir"))</f>
        <v>OK</v>
      </c>
      <c r="AA224" s="10">
        <f>COUNTIF(Tabla2[APELLIDOS Y NOMBRES],Tabla2[[#This Row],[APELLIDOS Y NOMBRES]])</f>
        <v>1</v>
      </c>
      <c r="AB224" t="str">
        <f ca="1">+IFERROR(IF(Tabla2[[#This Row],[FECHA CESE/BAJA]]="","No Aplica",IF(AND(MONTH(Tabla2[[#This Row],[FECHA CESE/BAJA]])=MONTH(TODAY()-30),YEAR(Tabla2[[#This Row],[FECHA CESE/BAJA]])=YEAR(TODAY())),MONTH(TODAY()-30)&amp;"-"&amp;YEAR(TODAY()),"Borrar")),"No aplica")</f>
        <v>8-2023</v>
      </c>
      <c r="AC224" t="str">
        <f ca="1">+IFERROR(IF(Tabla2[[#This Row],[FECHA INICIO DE LABORES EN OBRA]]="","No Aplica",IF(AND(MONTH(Tabla2[[#This Row],[FECHA INICIO DE LABORES EN OBRA]])=MONTH(TODAY()-30),YEAR(Tabla2[[#This Row],[FECHA INICIO DE LABORES EN OBRA]])=YEAR(TODAY())),MONTH(TODAY()-30)&amp;"-"&amp;YEAR(TODAY()),"No Aplica")),"No Aplica")</f>
        <v>No Aplica</v>
      </c>
    </row>
    <row r="225" spans="1:29" x14ac:dyDescent="0.25">
      <c r="A225" s="2" t="s">
        <v>7164</v>
      </c>
      <c r="B225" s="3" t="s">
        <v>964</v>
      </c>
      <c r="C225" s="3" t="s">
        <v>964</v>
      </c>
      <c r="D225" s="3">
        <v>43821452</v>
      </c>
      <c r="E225" s="3" t="s">
        <v>7179</v>
      </c>
      <c r="F225" s="36">
        <v>31627</v>
      </c>
      <c r="G225" s="3">
        <v>2</v>
      </c>
      <c r="H225" s="3" t="s">
        <v>1478</v>
      </c>
      <c r="I225" s="3" t="s">
        <v>7166</v>
      </c>
      <c r="J225" s="3" t="s">
        <v>7180</v>
      </c>
      <c r="K225" s="3" t="s">
        <v>1481</v>
      </c>
      <c r="L225" s="8" t="s">
        <v>9813</v>
      </c>
      <c r="M225" s="5">
        <v>45163</v>
      </c>
      <c r="N225" s="13" t="s">
        <v>2456</v>
      </c>
      <c r="O225" s="5">
        <v>45061</v>
      </c>
      <c r="P225" s="8">
        <v>2</v>
      </c>
      <c r="Q225" s="9">
        <v>4</v>
      </c>
      <c r="R225" s="9" t="str">
        <f>IFERROR(VLOOKUP(Tabla2[[#This Row],[CONTRATISTA PRNCIPAL]],Hoja1!$L$5:$M$9,2,FALSE),"CJV")</f>
        <v>CJV</v>
      </c>
      <c r="S225" s="9" t="str">
        <f>IF(Tabla2[[#This Row],[EMPRESA]]=Tabla2[[#This Row],[CONTRATISTA PRNCIPAL]],"Principal","Secundaria")</f>
        <v>Principal</v>
      </c>
      <c r="T225" s="10">
        <f>IFERROR(1/COUNTIF(Tabla2[CONTRATISTA PRNCIPAL],Tabla2[[#This Row],[CONTRATISTA PRNCIPAL]]),0)</f>
        <v>1.4925373134328358E-2</v>
      </c>
      <c r="U225" s="33">
        <f ca="1">IF(((TODAY()-Tabla2[[#This Row],[FECHA NACIMIENTO]])/365)&lt;18,"Corregir", IF(((TODAY()-Tabla2[[#This Row],[FECHA NACIMIENTO]])/365)&gt;80, "Corregir",ROUNDDOWN(((TODAY()-Tabla2[[#This Row],[FECHA NACIMIENTO]])/365),0)))</f>
        <v>37</v>
      </c>
      <c r="V22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25" s="34" t="str">
        <f ca="1">+IF(Tabla2[[#This Row],[Edad]]="Corregir","Corregir","Ok")</f>
        <v>Ok</v>
      </c>
      <c r="X225" s="10" t="str">
        <f>+IFERROR(VLOOKUP(Tabla2[[#This Row],[DISTRITO SEGÚN DNI]],Hoja1!$A$2:$B$55,2,FALSE),"No")</f>
        <v>No</v>
      </c>
      <c r="Y225" s="10" t="str">
        <f>IF(OR(LOWER(Tabla2[[#This Row],[GENERO]])="masculino", LOWER(Tabla2[[#This Row],[GENERO]])="femenino"),"OK","Corregir")</f>
        <v>OK</v>
      </c>
      <c r="Z225" s="10" t="str">
        <f>+IF(Tabla2[[#This Row],[Nro. DNI / CE]]="","Corregir",IF(LEN(Tabla2[[#This Row],[Nro. DNI / CE]])&gt;=8,"OK","Corregir"))</f>
        <v>OK</v>
      </c>
      <c r="AA225" s="10">
        <f>COUNTIF(Tabla2[APELLIDOS Y NOMBRES],Tabla2[[#This Row],[APELLIDOS Y NOMBRES]])</f>
        <v>1</v>
      </c>
      <c r="AB225" t="str">
        <f ca="1">+IFERROR(IF(Tabla2[[#This Row],[FECHA CESE/BAJA]]="","No Aplica",IF(AND(MONTH(Tabla2[[#This Row],[FECHA CESE/BAJA]])=MONTH(TODAY()-30),YEAR(Tabla2[[#This Row],[FECHA CESE/BAJA]])=YEAR(TODAY())),MONTH(TODAY()-30)&amp;"-"&amp;YEAR(TODAY()),"Borrar")),"No aplica")</f>
        <v>8-2023</v>
      </c>
      <c r="AC225" t="str">
        <f ca="1">+IFERROR(IF(Tabla2[[#This Row],[FECHA INICIO DE LABORES EN OBRA]]="","No Aplica",IF(AND(MONTH(Tabla2[[#This Row],[FECHA INICIO DE LABORES EN OBRA]])=MONTH(TODAY()-30),YEAR(Tabla2[[#This Row],[FECHA INICIO DE LABORES EN OBRA]])=YEAR(TODAY())),MONTH(TODAY()-30)&amp;"-"&amp;YEAR(TODAY()),"No Aplica")),"No Aplica")</f>
        <v>No Aplica</v>
      </c>
    </row>
    <row r="226" spans="1:29" x14ac:dyDescent="0.25">
      <c r="A226" s="2" t="s">
        <v>3016</v>
      </c>
      <c r="B226" s="3" t="s">
        <v>3017</v>
      </c>
      <c r="C226" s="3" t="s">
        <v>40</v>
      </c>
      <c r="D226" s="3">
        <v>43308689</v>
      </c>
      <c r="E226" s="3" t="s">
        <v>588</v>
      </c>
      <c r="F226" s="36">
        <v>30172</v>
      </c>
      <c r="G226" s="3">
        <v>2</v>
      </c>
      <c r="H226" s="3" t="s">
        <v>1453</v>
      </c>
      <c r="I226" s="3" t="s">
        <v>2931</v>
      </c>
      <c r="J226" s="3" t="s">
        <v>3033</v>
      </c>
      <c r="K226" s="3" t="s">
        <v>93</v>
      </c>
      <c r="L226" s="8" t="s">
        <v>9813</v>
      </c>
      <c r="M226" s="5">
        <v>45163</v>
      </c>
      <c r="N226" s="13" t="s">
        <v>1043</v>
      </c>
      <c r="O226" s="5">
        <v>44866</v>
      </c>
      <c r="P226" s="8">
        <v>2</v>
      </c>
      <c r="Q226" s="9">
        <v>4</v>
      </c>
      <c r="R226" s="9" t="str">
        <f>IFERROR(VLOOKUP(Tabla2[[#This Row],[CONTRATISTA PRNCIPAL]],Hoja1!$L$5:$M$9,2,FALSE),"CJV")</f>
        <v>CJV</v>
      </c>
      <c r="S226" s="9" t="str">
        <f>IF(Tabla2[[#This Row],[EMPRESA]]=Tabla2[[#This Row],[CONTRATISTA PRNCIPAL]],"Principal","Secundaria")</f>
        <v>Secundaria</v>
      </c>
      <c r="T226" s="10">
        <f>IFERROR(1/COUNTIF(Tabla2[CONTRATISTA PRNCIPAL],Tabla2[[#This Row],[CONTRATISTA PRNCIPAL]]),0)</f>
        <v>1.2500000000000001E-2</v>
      </c>
      <c r="U226" s="33">
        <f ca="1">IF(((TODAY()-Tabla2[[#This Row],[FECHA NACIMIENTO]])/365)&lt;18,"Corregir", IF(((TODAY()-Tabla2[[#This Row],[FECHA NACIMIENTO]])/365)&gt;80, "Corregir",ROUNDDOWN(((TODAY()-Tabla2[[#This Row],[FECHA NACIMIENTO]])/365),0)))</f>
        <v>41</v>
      </c>
      <c r="V22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26" s="34" t="str">
        <f ca="1">+IF(Tabla2[[#This Row],[Edad]]="Corregir","Corregir","Ok")</f>
        <v>Ok</v>
      </c>
      <c r="X226" s="10" t="str">
        <f>+IFERROR(VLOOKUP(Tabla2[[#This Row],[DISTRITO SEGÚN DNI]],Hoja1!$A$2:$B$55,2,FALSE),"No")</f>
        <v>ATE</v>
      </c>
      <c r="Y226" s="10" t="str">
        <f>IF(OR(LOWER(Tabla2[[#This Row],[GENERO]])="masculino", LOWER(Tabla2[[#This Row],[GENERO]])="femenino"),"OK","Corregir")</f>
        <v>OK</v>
      </c>
      <c r="Z226" s="10" t="str">
        <f>+IF(Tabla2[[#This Row],[Nro. DNI / CE]]="","Corregir",IF(LEN(Tabla2[[#This Row],[Nro. DNI / CE]])&gt;=8,"OK","Corregir"))</f>
        <v>OK</v>
      </c>
      <c r="AA226" s="10">
        <f>COUNTIF(Tabla2[APELLIDOS Y NOMBRES],Tabla2[[#This Row],[APELLIDOS Y NOMBRES]])</f>
        <v>1</v>
      </c>
      <c r="AB226" t="str">
        <f ca="1">+IFERROR(IF(Tabla2[[#This Row],[FECHA CESE/BAJA]]="","No Aplica",IF(AND(MONTH(Tabla2[[#This Row],[FECHA CESE/BAJA]])=MONTH(TODAY()-30),YEAR(Tabla2[[#This Row],[FECHA CESE/BAJA]])=YEAR(TODAY())),MONTH(TODAY()-30)&amp;"-"&amp;YEAR(TODAY()),"Borrar")),"No aplica")</f>
        <v>8-2023</v>
      </c>
      <c r="AC226" t="str">
        <f ca="1">+IFERROR(IF(Tabla2[[#This Row],[FECHA INICIO DE LABORES EN OBRA]]="","No Aplica",IF(AND(MONTH(Tabla2[[#This Row],[FECHA INICIO DE LABORES EN OBRA]])=MONTH(TODAY()-30),YEAR(Tabla2[[#This Row],[FECHA INICIO DE LABORES EN OBRA]])=YEAR(TODAY())),MONTH(TODAY()-30)&amp;"-"&amp;YEAR(TODAY()),"No Aplica")),"No Aplica")</f>
        <v>No Aplica</v>
      </c>
    </row>
    <row r="227" spans="1:29" x14ac:dyDescent="0.25">
      <c r="A227" s="2" t="s">
        <v>3016</v>
      </c>
      <c r="B227" s="3" t="s">
        <v>3017</v>
      </c>
      <c r="C227" s="3" t="s">
        <v>40</v>
      </c>
      <c r="D227" s="3" t="s">
        <v>589</v>
      </c>
      <c r="E227" s="3" t="s">
        <v>590</v>
      </c>
      <c r="F227" s="36">
        <v>28874</v>
      </c>
      <c r="G227" s="3">
        <v>2</v>
      </c>
      <c r="H227" s="3" t="s">
        <v>1453</v>
      </c>
      <c r="I227" s="3" t="s">
        <v>2922</v>
      </c>
      <c r="J227" s="3" t="s">
        <v>3034</v>
      </c>
      <c r="K227" s="3" t="s">
        <v>93</v>
      </c>
      <c r="L227" s="8" t="s">
        <v>9813</v>
      </c>
      <c r="M227" s="5">
        <v>45163</v>
      </c>
      <c r="N227" s="13" t="s">
        <v>1043</v>
      </c>
      <c r="O227" s="5">
        <v>44890</v>
      </c>
      <c r="P227" s="8">
        <v>2</v>
      </c>
      <c r="Q227" s="9">
        <v>4</v>
      </c>
      <c r="R227" s="9" t="str">
        <f>IFERROR(VLOOKUP(Tabla2[[#This Row],[CONTRATISTA PRNCIPAL]],Hoja1!$L$5:$M$9,2,FALSE),"CJV")</f>
        <v>CJV</v>
      </c>
      <c r="S227" s="9" t="str">
        <f>IF(Tabla2[[#This Row],[EMPRESA]]=Tabla2[[#This Row],[CONTRATISTA PRNCIPAL]],"Principal","Secundaria")</f>
        <v>Secundaria</v>
      </c>
      <c r="T227" s="10">
        <f>IFERROR(1/COUNTIF(Tabla2[CONTRATISTA PRNCIPAL],Tabla2[[#This Row],[CONTRATISTA PRNCIPAL]]),0)</f>
        <v>1.2500000000000001E-2</v>
      </c>
      <c r="U227" s="33">
        <f ca="1">IF(((TODAY()-Tabla2[[#This Row],[FECHA NACIMIENTO]])/365)&lt;18,"Corregir", IF(((TODAY()-Tabla2[[#This Row],[FECHA NACIMIENTO]])/365)&gt;80, "Corregir",ROUNDDOWN(((TODAY()-Tabla2[[#This Row],[FECHA NACIMIENTO]])/365),0)))</f>
        <v>44</v>
      </c>
      <c r="V22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27" s="34" t="str">
        <f ca="1">+IF(Tabla2[[#This Row],[Edad]]="Corregir","Corregir","Ok")</f>
        <v>Ok</v>
      </c>
      <c r="X227" s="10" t="str">
        <f>+IFERROR(VLOOKUP(Tabla2[[#This Row],[DISTRITO SEGÚN DNI]],Hoja1!$A$2:$B$55,2,FALSE),"No")</f>
        <v>ATE</v>
      </c>
      <c r="Y227" s="10" t="str">
        <f>IF(OR(LOWER(Tabla2[[#This Row],[GENERO]])="masculino", LOWER(Tabla2[[#This Row],[GENERO]])="femenino"),"OK","Corregir")</f>
        <v>OK</v>
      </c>
      <c r="Z227" s="10" t="str">
        <f>+IF(Tabla2[[#This Row],[Nro. DNI / CE]]="","Corregir",IF(LEN(Tabla2[[#This Row],[Nro. DNI / CE]])&gt;=8,"OK","Corregir"))</f>
        <v>OK</v>
      </c>
      <c r="AA227" s="10">
        <f>COUNTIF(Tabla2[APELLIDOS Y NOMBRES],Tabla2[[#This Row],[APELLIDOS Y NOMBRES]])</f>
        <v>1</v>
      </c>
      <c r="AB227" t="str">
        <f ca="1">+IFERROR(IF(Tabla2[[#This Row],[FECHA CESE/BAJA]]="","No Aplica",IF(AND(MONTH(Tabla2[[#This Row],[FECHA CESE/BAJA]])=MONTH(TODAY()-30),YEAR(Tabla2[[#This Row],[FECHA CESE/BAJA]])=YEAR(TODAY())),MONTH(TODAY()-30)&amp;"-"&amp;YEAR(TODAY()),"Borrar")),"No aplica")</f>
        <v>8-2023</v>
      </c>
      <c r="AC227" t="str">
        <f ca="1">+IFERROR(IF(Tabla2[[#This Row],[FECHA INICIO DE LABORES EN OBRA]]="","No Aplica",IF(AND(MONTH(Tabla2[[#This Row],[FECHA INICIO DE LABORES EN OBRA]])=MONTH(TODAY()-30),YEAR(Tabla2[[#This Row],[FECHA INICIO DE LABORES EN OBRA]])=YEAR(TODAY())),MONTH(TODAY()-30)&amp;"-"&amp;YEAR(TODAY()),"No Aplica")),"No Aplica")</f>
        <v>No Aplica</v>
      </c>
    </row>
    <row r="228" spans="1:29" x14ac:dyDescent="0.25">
      <c r="A228" s="2" t="s">
        <v>7160</v>
      </c>
      <c r="B228" s="3" t="s">
        <v>7161</v>
      </c>
      <c r="C228" s="3" t="s">
        <v>7161</v>
      </c>
      <c r="D228" s="3" t="s">
        <v>7903</v>
      </c>
      <c r="E228" s="3" t="s">
        <v>7904</v>
      </c>
      <c r="F228" s="36">
        <v>31668</v>
      </c>
      <c r="G228" s="3">
        <v>2</v>
      </c>
      <c r="H228" s="3" t="s">
        <v>7524</v>
      </c>
      <c r="I228" s="3" t="s">
        <v>7436</v>
      </c>
      <c r="J228" s="3" t="s">
        <v>7905</v>
      </c>
      <c r="K228" s="3" t="s">
        <v>2444</v>
      </c>
      <c r="L228" s="8" t="s">
        <v>9813</v>
      </c>
      <c r="M228" s="5">
        <v>45164</v>
      </c>
      <c r="N228" s="13" t="s">
        <v>1489</v>
      </c>
      <c r="O228" s="5">
        <v>44958</v>
      </c>
      <c r="P228" s="8">
        <v>1</v>
      </c>
      <c r="Q228" s="9">
        <v>4</v>
      </c>
      <c r="R228" s="9" t="str">
        <f>IFERROR(VLOOKUP(Tabla2[[#This Row],[CONTRATISTA PRNCIPAL]],Hoja1!$L$5:$M$9,2,FALSE),"CJV")</f>
        <v>CJV</v>
      </c>
      <c r="S228" s="9" t="str">
        <f>IF(Tabla2[[#This Row],[EMPRESA]]=Tabla2[[#This Row],[CONTRATISTA PRNCIPAL]],"Principal","Secundaria")</f>
        <v>Principal</v>
      </c>
      <c r="T228" s="10">
        <f>IFERROR(1/COUNTIF(Tabla2[CONTRATISTA PRNCIPAL],Tabla2[[#This Row],[CONTRATISTA PRNCIPAL]]),0)</f>
        <v>3.9215686274509803E-3</v>
      </c>
      <c r="U228" s="33">
        <f ca="1">IF(((TODAY()-Tabla2[[#This Row],[FECHA NACIMIENTO]])/365)&lt;18,"Corregir", IF(((TODAY()-Tabla2[[#This Row],[FECHA NACIMIENTO]])/365)&gt;80, "Corregir",ROUNDDOWN(((TODAY()-Tabla2[[#This Row],[FECHA NACIMIENTO]])/365),0)))</f>
        <v>37</v>
      </c>
      <c r="V22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28" s="34" t="str">
        <f ca="1">+IF(Tabla2[[#This Row],[Edad]]="Corregir","Corregir","Ok")</f>
        <v>Ok</v>
      </c>
      <c r="X228" s="10" t="str">
        <f>+IFERROR(VLOOKUP(Tabla2[[#This Row],[DISTRITO SEGÚN DNI]],Hoja1!$A$2:$B$55,2,FALSE),"No")</f>
        <v>No</v>
      </c>
      <c r="Y228" s="10" t="str">
        <f>IF(OR(LOWER(Tabla2[[#This Row],[GENERO]])="masculino", LOWER(Tabla2[[#This Row],[GENERO]])="femenino"),"OK","Corregir")</f>
        <v>OK</v>
      </c>
      <c r="Z228" s="10" t="str">
        <f>+IF(Tabla2[[#This Row],[Nro. DNI / CE]]="","Corregir",IF(LEN(Tabla2[[#This Row],[Nro. DNI / CE]])&gt;=8,"OK","Corregir"))</f>
        <v>OK</v>
      </c>
      <c r="AA228" s="10">
        <f>COUNTIF(Tabla2[APELLIDOS Y NOMBRES],Tabla2[[#This Row],[APELLIDOS Y NOMBRES]])</f>
        <v>1</v>
      </c>
      <c r="AB228" t="str">
        <f ca="1">+IFERROR(IF(Tabla2[[#This Row],[FECHA CESE/BAJA]]="","No Aplica",IF(AND(MONTH(Tabla2[[#This Row],[FECHA CESE/BAJA]])=MONTH(TODAY()-30),YEAR(Tabla2[[#This Row],[FECHA CESE/BAJA]])=YEAR(TODAY())),MONTH(TODAY()-30)&amp;"-"&amp;YEAR(TODAY()),"Borrar")),"No aplica")</f>
        <v>8-2023</v>
      </c>
      <c r="AC228" t="str">
        <f ca="1">+IFERROR(IF(Tabla2[[#This Row],[FECHA INICIO DE LABORES EN OBRA]]="","No Aplica",IF(AND(MONTH(Tabla2[[#This Row],[FECHA INICIO DE LABORES EN OBRA]])=MONTH(TODAY()-30),YEAR(Tabla2[[#This Row],[FECHA INICIO DE LABORES EN OBRA]])=YEAR(TODAY())),MONTH(TODAY()-30)&amp;"-"&amp;YEAR(TODAY()),"No Aplica")),"No Aplica")</f>
        <v>No Aplica</v>
      </c>
    </row>
    <row r="229" spans="1:29" x14ac:dyDescent="0.25">
      <c r="A229" s="2" t="s">
        <v>11418</v>
      </c>
      <c r="B229" s="3" t="s">
        <v>11419</v>
      </c>
      <c r="C229" s="3" t="s">
        <v>11419</v>
      </c>
      <c r="D229" s="3">
        <v>44540544</v>
      </c>
      <c r="E229" s="3" t="s">
        <v>11440</v>
      </c>
      <c r="F229" s="36" t="s">
        <v>11441</v>
      </c>
      <c r="G229" s="3">
        <v>1</v>
      </c>
      <c r="H229" s="3" t="s">
        <v>1838</v>
      </c>
      <c r="I229" s="3" t="s">
        <v>11432</v>
      </c>
      <c r="J229" s="3" t="s">
        <v>11442</v>
      </c>
      <c r="K229" s="3" t="s">
        <v>1210</v>
      </c>
      <c r="L229" s="8" t="s">
        <v>9813</v>
      </c>
      <c r="M229" s="5">
        <v>45164</v>
      </c>
      <c r="N229" s="13" t="s">
        <v>1043</v>
      </c>
      <c r="O229" s="5">
        <v>44858</v>
      </c>
      <c r="P229" s="8">
        <v>1</v>
      </c>
      <c r="Q229" s="9">
        <v>1</v>
      </c>
      <c r="R229" s="9" t="str">
        <f>IFERROR(VLOOKUP(Tabla2[[#This Row],[CONTRATISTA PRNCIPAL]],Hoja1!$L$5:$M$9,2,FALSE),"CJV")</f>
        <v>CJV</v>
      </c>
      <c r="S229" s="9" t="str">
        <f>IF(Tabla2[[#This Row],[EMPRESA]]=Tabla2[[#This Row],[CONTRATISTA PRNCIPAL]],"Principal","Secundaria")</f>
        <v>Principal</v>
      </c>
      <c r="T229" s="10">
        <f>IFERROR(1/COUNTIF(Tabla2[CONTRATISTA PRNCIPAL],Tabla2[[#This Row],[CONTRATISTA PRNCIPAL]]),0)</f>
        <v>0.02</v>
      </c>
      <c r="U229" s="33">
        <f ca="1">IF(((TODAY()-Tabla2[[#This Row],[FECHA NACIMIENTO]])/365)&lt;18,"Corregir", IF(((TODAY()-Tabla2[[#This Row],[FECHA NACIMIENTO]])/365)&gt;80, "Corregir",ROUNDDOWN(((TODAY()-Tabla2[[#This Row],[FECHA NACIMIENTO]])/365),0)))</f>
        <v>36</v>
      </c>
      <c r="V22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29" s="34" t="str">
        <f ca="1">+IF(Tabla2[[#This Row],[Edad]]="Corregir","Corregir","Ok")</f>
        <v>Ok</v>
      </c>
      <c r="X229" s="10" t="str">
        <f>+IFERROR(VLOOKUP(Tabla2[[#This Row],[DISTRITO SEGÚN DNI]],Hoja1!$A$2:$B$55,2,FALSE),"No")</f>
        <v>No</v>
      </c>
      <c r="Y229" s="10" t="str">
        <f>IF(OR(LOWER(Tabla2[[#This Row],[GENERO]])="masculino", LOWER(Tabla2[[#This Row],[GENERO]])="femenino"),"OK","Corregir")</f>
        <v>OK</v>
      </c>
      <c r="Z229" s="10" t="str">
        <f>+IF(Tabla2[[#This Row],[Nro. DNI / CE]]="","Corregir",IF(LEN(Tabla2[[#This Row],[Nro. DNI / CE]])&gt;=8,"OK","Corregir"))</f>
        <v>OK</v>
      </c>
      <c r="AA229" s="10">
        <f>COUNTIF(Tabla2[APELLIDOS Y NOMBRES],Tabla2[[#This Row],[APELLIDOS Y NOMBRES]])</f>
        <v>1</v>
      </c>
      <c r="AB229" t="str">
        <f ca="1">+IFERROR(IF(Tabla2[[#This Row],[FECHA CESE/BAJA]]="","No Aplica",IF(AND(MONTH(Tabla2[[#This Row],[FECHA CESE/BAJA]])=MONTH(TODAY()-30),YEAR(Tabla2[[#This Row],[FECHA CESE/BAJA]])=YEAR(TODAY())),MONTH(TODAY()-30)&amp;"-"&amp;YEAR(TODAY()),"Borrar")),"No aplica")</f>
        <v>8-2023</v>
      </c>
      <c r="AC229" t="str">
        <f ca="1">+IFERROR(IF(Tabla2[[#This Row],[FECHA INICIO DE LABORES EN OBRA]]="","No Aplica",IF(AND(MONTH(Tabla2[[#This Row],[FECHA INICIO DE LABORES EN OBRA]])=MONTH(TODAY()-30),YEAR(Tabla2[[#This Row],[FECHA INICIO DE LABORES EN OBRA]])=YEAR(TODAY())),MONTH(TODAY()-30)&amp;"-"&amp;YEAR(TODAY()),"No Aplica")),"No Aplica")</f>
        <v>No Aplica</v>
      </c>
    </row>
    <row r="230" spans="1:29" x14ac:dyDescent="0.25">
      <c r="A230" s="2" t="s">
        <v>11418</v>
      </c>
      <c r="B230" s="3" t="s">
        <v>11419</v>
      </c>
      <c r="C230" s="3" t="s">
        <v>11419</v>
      </c>
      <c r="D230" s="3">
        <v>73428371</v>
      </c>
      <c r="E230" s="3" t="s">
        <v>11479</v>
      </c>
      <c r="F230" s="36" t="s">
        <v>11480</v>
      </c>
      <c r="G230" s="3">
        <v>2</v>
      </c>
      <c r="H230" s="3" t="s">
        <v>11469</v>
      </c>
      <c r="I230" s="3" t="s">
        <v>11432</v>
      </c>
      <c r="J230" s="3" t="s">
        <v>11481</v>
      </c>
      <c r="K230" s="3" t="s">
        <v>1086</v>
      </c>
      <c r="L230" s="8" t="s">
        <v>9813</v>
      </c>
      <c r="M230" s="5">
        <v>45164</v>
      </c>
      <c r="N230" s="13" t="s">
        <v>1043</v>
      </c>
      <c r="O230" s="5">
        <v>45089</v>
      </c>
      <c r="P230" s="8">
        <v>1</v>
      </c>
      <c r="Q230" s="9">
        <v>4</v>
      </c>
      <c r="R230" s="9" t="str">
        <f>IFERROR(VLOOKUP(Tabla2[[#This Row],[CONTRATISTA PRNCIPAL]],Hoja1!$L$5:$M$9,2,FALSE),"CJV")</f>
        <v>CJV</v>
      </c>
      <c r="S230" s="9" t="str">
        <f>IF(Tabla2[[#This Row],[EMPRESA]]=Tabla2[[#This Row],[CONTRATISTA PRNCIPAL]],"Principal","Secundaria")</f>
        <v>Principal</v>
      </c>
      <c r="T230" s="10">
        <f>IFERROR(1/COUNTIF(Tabla2[CONTRATISTA PRNCIPAL],Tabla2[[#This Row],[CONTRATISTA PRNCIPAL]]),0)</f>
        <v>0.02</v>
      </c>
      <c r="U230" s="33">
        <f ca="1">IF(((TODAY()-Tabla2[[#This Row],[FECHA NACIMIENTO]])/365)&lt;18,"Corregir", IF(((TODAY()-Tabla2[[#This Row],[FECHA NACIMIENTO]])/365)&gt;80, "Corregir",ROUNDDOWN(((TODAY()-Tabla2[[#This Row],[FECHA NACIMIENTO]])/365),0)))</f>
        <v>21</v>
      </c>
      <c r="V23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230" s="34" t="str">
        <f ca="1">+IF(Tabla2[[#This Row],[Edad]]="Corregir","Corregir","Ok")</f>
        <v>Ok</v>
      </c>
      <c r="X230" s="10" t="str">
        <f>+IFERROR(VLOOKUP(Tabla2[[#This Row],[DISTRITO SEGÚN DNI]],Hoja1!$A$2:$B$55,2,FALSE),"No")</f>
        <v>No</v>
      </c>
      <c r="Y230" s="10" t="str">
        <f>IF(OR(LOWER(Tabla2[[#This Row],[GENERO]])="masculino", LOWER(Tabla2[[#This Row],[GENERO]])="femenino"),"OK","Corregir")</f>
        <v>OK</v>
      </c>
      <c r="Z230" s="10" t="str">
        <f>+IF(Tabla2[[#This Row],[Nro. DNI / CE]]="","Corregir",IF(LEN(Tabla2[[#This Row],[Nro. DNI / CE]])&gt;=8,"OK","Corregir"))</f>
        <v>OK</v>
      </c>
      <c r="AA230" s="10">
        <f>COUNTIF(Tabla2[APELLIDOS Y NOMBRES],Tabla2[[#This Row],[APELLIDOS Y NOMBRES]])</f>
        <v>1</v>
      </c>
      <c r="AB230" t="str">
        <f ca="1">+IFERROR(IF(Tabla2[[#This Row],[FECHA CESE/BAJA]]="","No Aplica",IF(AND(MONTH(Tabla2[[#This Row],[FECHA CESE/BAJA]])=MONTH(TODAY()-30),YEAR(Tabla2[[#This Row],[FECHA CESE/BAJA]])=YEAR(TODAY())),MONTH(TODAY()-30)&amp;"-"&amp;YEAR(TODAY()),"Borrar")),"No aplica")</f>
        <v>8-2023</v>
      </c>
      <c r="AC230" t="str">
        <f ca="1">+IFERROR(IF(Tabla2[[#This Row],[FECHA INICIO DE LABORES EN OBRA]]="","No Aplica",IF(AND(MONTH(Tabla2[[#This Row],[FECHA INICIO DE LABORES EN OBRA]])=MONTH(TODAY()-30),YEAR(Tabla2[[#This Row],[FECHA INICIO DE LABORES EN OBRA]])=YEAR(TODAY())),MONTH(TODAY()-30)&amp;"-"&amp;YEAR(TODAY()),"No Aplica")),"No Aplica")</f>
        <v>No Aplica</v>
      </c>
    </row>
    <row r="231" spans="1:29" x14ac:dyDescent="0.25">
      <c r="A231" s="2" t="s">
        <v>7164</v>
      </c>
      <c r="B231" s="3" t="s">
        <v>964</v>
      </c>
      <c r="C231" s="3" t="s">
        <v>964</v>
      </c>
      <c r="D231" s="3">
        <v>32266929</v>
      </c>
      <c r="E231" s="3" t="s">
        <v>972</v>
      </c>
      <c r="F231" s="36">
        <v>19129</v>
      </c>
      <c r="G231" s="3">
        <v>2</v>
      </c>
      <c r="H231" s="3" t="s">
        <v>1458</v>
      </c>
      <c r="I231" s="3" t="s">
        <v>7166</v>
      </c>
      <c r="J231" s="3" t="s">
        <v>7181</v>
      </c>
      <c r="K231" s="3" t="s">
        <v>2078</v>
      </c>
      <c r="L231" s="8" t="s">
        <v>9813</v>
      </c>
      <c r="M231" s="5">
        <v>45164</v>
      </c>
      <c r="N231" s="13" t="s">
        <v>2456</v>
      </c>
      <c r="O231" s="5">
        <v>45061</v>
      </c>
      <c r="P231" s="8">
        <v>2</v>
      </c>
      <c r="Q231" s="9">
        <v>4</v>
      </c>
      <c r="R231" s="9" t="str">
        <f>IFERROR(VLOOKUP(Tabla2[[#This Row],[CONTRATISTA PRNCIPAL]],Hoja1!$L$5:$M$9,2,FALSE),"CJV")</f>
        <v>CJV</v>
      </c>
      <c r="S231" s="9" t="str">
        <f>IF(Tabla2[[#This Row],[EMPRESA]]=Tabla2[[#This Row],[CONTRATISTA PRNCIPAL]],"Principal","Secundaria")</f>
        <v>Principal</v>
      </c>
      <c r="T231" s="10">
        <f>IFERROR(1/COUNTIF(Tabla2[CONTRATISTA PRNCIPAL],Tabla2[[#This Row],[CONTRATISTA PRNCIPAL]]),0)</f>
        <v>1.4925373134328358E-2</v>
      </c>
      <c r="U231" s="33">
        <f ca="1">IF(((TODAY()-Tabla2[[#This Row],[FECHA NACIMIENTO]])/365)&lt;18,"Corregir", IF(((TODAY()-Tabla2[[#This Row],[FECHA NACIMIENTO]])/365)&gt;80, "Corregir",ROUNDDOWN(((TODAY()-Tabla2[[#This Row],[FECHA NACIMIENTO]])/365),0)))</f>
        <v>71</v>
      </c>
      <c r="V23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231" s="34" t="str">
        <f ca="1">+IF(Tabla2[[#This Row],[Edad]]="Corregir","Corregir","Ok")</f>
        <v>Ok</v>
      </c>
      <c r="X231" s="10" t="str">
        <f>+IFERROR(VLOOKUP(Tabla2[[#This Row],[DISTRITO SEGÚN DNI]],Hoja1!$A$2:$B$55,2,FALSE),"No")</f>
        <v>ATE</v>
      </c>
      <c r="Y231" s="10" t="str">
        <f>IF(OR(LOWER(Tabla2[[#This Row],[GENERO]])="masculino", LOWER(Tabla2[[#This Row],[GENERO]])="femenino"),"OK","Corregir")</f>
        <v>OK</v>
      </c>
      <c r="Z231" s="10" t="str">
        <f>+IF(Tabla2[[#This Row],[Nro. DNI / CE]]="","Corregir",IF(LEN(Tabla2[[#This Row],[Nro. DNI / CE]])&gt;=8,"OK","Corregir"))</f>
        <v>OK</v>
      </c>
      <c r="AA231" s="10">
        <f>COUNTIF(Tabla2[APELLIDOS Y NOMBRES],Tabla2[[#This Row],[APELLIDOS Y NOMBRES]])</f>
        <v>1</v>
      </c>
      <c r="AB231" t="str">
        <f ca="1">+IFERROR(IF(Tabla2[[#This Row],[FECHA CESE/BAJA]]="","No Aplica",IF(AND(MONTH(Tabla2[[#This Row],[FECHA CESE/BAJA]])=MONTH(TODAY()-30),YEAR(Tabla2[[#This Row],[FECHA CESE/BAJA]])=YEAR(TODAY())),MONTH(TODAY()-30)&amp;"-"&amp;YEAR(TODAY()),"Borrar")),"No aplica")</f>
        <v>8-2023</v>
      </c>
      <c r="AC231" t="str">
        <f ca="1">+IFERROR(IF(Tabla2[[#This Row],[FECHA INICIO DE LABORES EN OBRA]]="","No Aplica",IF(AND(MONTH(Tabla2[[#This Row],[FECHA INICIO DE LABORES EN OBRA]])=MONTH(TODAY()-30),YEAR(Tabla2[[#This Row],[FECHA INICIO DE LABORES EN OBRA]])=YEAR(TODAY())),MONTH(TODAY()-30)&amp;"-"&amp;YEAR(TODAY()),"No Aplica")),"No Aplica")</f>
        <v>No Aplica</v>
      </c>
    </row>
    <row r="232" spans="1:29" x14ac:dyDescent="0.25">
      <c r="A232" s="2" t="s">
        <v>7164</v>
      </c>
      <c r="B232" s="3" t="s">
        <v>964</v>
      </c>
      <c r="C232" s="3" t="s">
        <v>964</v>
      </c>
      <c r="D232" s="3">
        <v>10079215</v>
      </c>
      <c r="E232" s="3" t="s">
        <v>7184</v>
      </c>
      <c r="F232" s="36">
        <v>26263</v>
      </c>
      <c r="G232" s="3">
        <v>2</v>
      </c>
      <c r="H232" s="3" t="s">
        <v>1442</v>
      </c>
      <c r="I232" s="3" t="s">
        <v>7166</v>
      </c>
      <c r="J232" s="3" t="s">
        <v>7185</v>
      </c>
      <c r="K232" s="3" t="s">
        <v>2444</v>
      </c>
      <c r="L232" s="8" t="s">
        <v>9813</v>
      </c>
      <c r="M232" s="5">
        <v>45164</v>
      </c>
      <c r="N232" s="13" t="s">
        <v>2456</v>
      </c>
      <c r="O232" s="5">
        <v>45061</v>
      </c>
      <c r="P232" s="8">
        <v>2</v>
      </c>
      <c r="Q232" s="9">
        <v>4</v>
      </c>
      <c r="R232" s="9" t="str">
        <f>IFERROR(VLOOKUP(Tabla2[[#This Row],[CONTRATISTA PRNCIPAL]],Hoja1!$L$5:$M$9,2,FALSE),"CJV")</f>
        <v>CJV</v>
      </c>
      <c r="S232" s="9" t="str">
        <f>IF(Tabla2[[#This Row],[EMPRESA]]=Tabla2[[#This Row],[CONTRATISTA PRNCIPAL]],"Principal","Secundaria")</f>
        <v>Principal</v>
      </c>
      <c r="T232" s="10">
        <f>IFERROR(1/COUNTIF(Tabla2[CONTRATISTA PRNCIPAL],Tabla2[[#This Row],[CONTRATISTA PRNCIPAL]]),0)</f>
        <v>1.4925373134328358E-2</v>
      </c>
      <c r="U232" s="33">
        <f ca="1">IF(((TODAY()-Tabla2[[#This Row],[FECHA NACIMIENTO]])/365)&lt;18,"Corregir", IF(((TODAY()-Tabla2[[#This Row],[FECHA NACIMIENTO]])/365)&gt;80, "Corregir",ROUNDDOWN(((TODAY()-Tabla2[[#This Row],[FECHA NACIMIENTO]])/365),0)))</f>
        <v>51</v>
      </c>
      <c r="V23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32" s="34" t="str">
        <f ca="1">+IF(Tabla2[[#This Row],[Edad]]="Corregir","Corregir","Ok")</f>
        <v>Ok</v>
      </c>
      <c r="X232" s="10" t="str">
        <f>+IFERROR(VLOOKUP(Tabla2[[#This Row],[DISTRITO SEGÚN DNI]],Hoja1!$A$2:$B$55,2,FALSE),"No")</f>
        <v>No</v>
      </c>
      <c r="Y232" s="10" t="str">
        <f>IF(OR(LOWER(Tabla2[[#This Row],[GENERO]])="masculino", LOWER(Tabla2[[#This Row],[GENERO]])="femenino"),"OK","Corregir")</f>
        <v>OK</v>
      </c>
      <c r="Z232" s="10" t="str">
        <f>+IF(Tabla2[[#This Row],[Nro. DNI / CE]]="","Corregir",IF(LEN(Tabla2[[#This Row],[Nro. DNI / CE]])&gt;=8,"OK","Corregir"))</f>
        <v>OK</v>
      </c>
      <c r="AA232" s="10">
        <f>COUNTIF(Tabla2[APELLIDOS Y NOMBRES],Tabla2[[#This Row],[APELLIDOS Y NOMBRES]])</f>
        <v>1</v>
      </c>
      <c r="AB232" t="str">
        <f ca="1">+IFERROR(IF(Tabla2[[#This Row],[FECHA CESE/BAJA]]="","No Aplica",IF(AND(MONTH(Tabla2[[#This Row],[FECHA CESE/BAJA]])=MONTH(TODAY()-30),YEAR(Tabla2[[#This Row],[FECHA CESE/BAJA]])=YEAR(TODAY())),MONTH(TODAY()-30)&amp;"-"&amp;YEAR(TODAY()),"Borrar")),"No aplica")</f>
        <v>8-2023</v>
      </c>
      <c r="AC232" t="str">
        <f ca="1">+IFERROR(IF(Tabla2[[#This Row],[FECHA INICIO DE LABORES EN OBRA]]="","No Aplica",IF(AND(MONTH(Tabla2[[#This Row],[FECHA INICIO DE LABORES EN OBRA]])=MONTH(TODAY()-30),YEAR(Tabla2[[#This Row],[FECHA INICIO DE LABORES EN OBRA]])=YEAR(TODAY())),MONTH(TODAY()-30)&amp;"-"&amp;YEAR(TODAY()),"No Aplica")),"No Aplica")</f>
        <v>No Aplica</v>
      </c>
    </row>
    <row r="233" spans="1:29" x14ac:dyDescent="0.25">
      <c r="A233" s="2" t="s">
        <v>7164</v>
      </c>
      <c r="B233" s="3" t="s">
        <v>964</v>
      </c>
      <c r="C233" s="3" t="s">
        <v>964</v>
      </c>
      <c r="D233" s="3">
        <v>40680475</v>
      </c>
      <c r="E233" s="3" t="s">
        <v>978</v>
      </c>
      <c r="F233" s="36">
        <v>29062</v>
      </c>
      <c r="G233" s="3">
        <v>2</v>
      </c>
      <c r="H233" s="3" t="s">
        <v>1442</v>
      </c>
      <c r="I233" s="3" t="s">
        <v>7166</v>
      </c>
      <c r="J233" s="3" t="s">
        <v>7188</v>
      </c>
      <c r="K233" s="3" t="s">
        <v>2484</v>
      </c>
      <c r="L233" s="8" t="s">
        <v>9813</v>
      </c>
      <c r="M233" s="5">
        <v>45164</v>
      </c>
      <c r="N233" s="13" t="s">
        <v>2456</v>
      </c>
      <c r="O233" s="5">
        <v>45061</v>
      </c>
      <c r="P233" s="8">
        <v>2</v>
      </c>
      <c r="Q233" s="9">
        <v>4</v>
      </c>
      <c r="R233" s="9" t="str">
        <f>IFERROR(VLOOKUP(Tabla2[[#This Row],[CONTRATISTA PRNCIPAL]],Hoja1!$L$5:$M$9,2,FALSE),"CJV")</f>
        <v>CJV</v>
      </c>
      <c r="S233" s="9" t="str">
        <f>IF(Tabla2[[#This Row],[EMPRESA]]=Tabla2[[#This Row],[CONTRATISTA PRNCIPAL]],"Principal","Secundaria")</f>
        <v>Principal</v>
      </c>
      <c r="T233" s="10">
        <f>IFERROR(1/COUNTIF(Tabla2[CONTRATISTA PRNCIPAL],Tabla2[[#This Row],[CONTRATISTA PRNCIPAL]]),0)</f>
        <v>1.4925373134328358E-2</v>
      </c>
      <c r="U233" s="33">
        <f ca="1">IF(((TODAY()-Tabla2[[#This Row],[FECHA NACIMIENTO]])/365)&lt;18,"Corregir", IF(((TODAY()-Tabla2[[#This Row],[FECHA NACIMIENTO]])/365)&gt;80, "Corregir",ROUNDDOWN(((TODAY()-Tabla2[[#This Row],[FECHA NACIMIENTO]])/365),0)))</f>
        <v>44</v>
      </c>
      <c r="V23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33" s="34" t="str">
        <f ca="1">+IF(Tabla2[[#This Row],[Edad]]="Corregir","Corregir","Ok")</f>
        <v>Ok</v>
      </c>
      <c r="X233" s="10" t="str">
        <f>+IFERROR(VLOOKUP(Tabla2[[#This Row],[DISTRITO SEGÚN DNI]],Hoja1!$A$2:$B$55,2,FALSE),"No")</f>
        <v>SANTA ANITA</v>
      </c>
      <c r="Y233" s="10" t="str">
        <f>IF(OR(LOWER(Tabla2[[#This Row],[GENERO]])="masculino", LOWER(Tabla2[[#This Row],[GENERO]])="femenino"),"OK","Corregir")</f>
        <v>OK</v>
      </c>
      <c r="Z233" s="10" t="str">
        <f>+IF(Tabla2[[#This Row],[Nro. DNI / CE]]="","Corregir",IF(LEN(Tabla2[[#This Row],[Nro. DNI / CE]])&gt;=8,"OK","Corregir"))</f>
        <v>OK</v>
      </c>
      <c r="AA233" s="10">
        <f>COUNTIF(Tabla2[APELLIDOS Y NOMBRES],Tabla2[[#This Row],[APELLIDOS Y NOMBRES]])</f>
        <v>1</v>
      </c>
      <c r="AB233" t="str">
        <f ca="1">+IFERROR(IF(Tabla2[[#This Row],[FECHA CESE/BAJA]]="","No Aplica",IF(AND(MONTH(Tabla2[[#This Row],[FECHA CESE/BAJA]])=MONTH(TODAY()-30),YEAR(Tabla2[[#This Row],[FECHA CESE/BAJA]])=YEAR(TODAY())),MONTH(TODAY()-30)&amp;"-"&amp;YEAR(TODAY()),"Borrar")),"No aplica")</f>
        <v>8-2023</v>
      </c>
      <c r="AC233" t="str">
        <f ca="1">+IFERROR(IF(Tabla2[[#This Row],[FECHA INICIO DE LABORES EN OBRA]]="","No Aplica",IF(AND(MONTH(Tabla2[[#This Row],[FECHA INICIO DE LABORES EN OBRA]])=MONTH(TODAY()-30),YEAR(Tabla2[[#This Row],[FECHA INICIO DE LABORES EN OBRA]])=YEAR(TODAY())),MONTH(TODAY()-30)&amp;"-"&amp;YEAR(TODAY()),"No Aplica")),"No Aplica")</f>
        <v>No Aplica</v>
      </c>
    </row>
    <row r="234" spans="1:29" x14ac:dyDescent="0.25">
      <c r="A234" s="2" t="s">
        <v>7164</v>
      </c>
      <c r="B234" s="3" t="s">
        <v>964</v>
      </c>
      <c r="C234" s="3" t="s">
        <v>964</v>
      </c>
      <c r="D234" s="3" t="s">
        <v>7241</v>
      </c>
      <c r="E234" s="3" t="s">
        <v>7242</v>
      </c>
      <c r="F234" s="36">
        <v>34221</v>
      </c>
      <c r="G234" s="3">
        <v>2</v>
      </c>
      <c r="H234" s="3" t="s">
        <v>1453</v>
      </c>
      <c r="I234" s="3" t="s">
        <v>7166</v>
      </c>
      <c r="J234" s="3" t="s">
        <v>7243</v>
      </c>
      <c r="K234" s="3" t="s">
        <v>1474</v>
      </c>
      <c r="L234" s="8" t="s">
        <v>9813</v>
      </c>
      <c r="M234" s="5">
        <v>45164</v>
      </c>
      <c r="N234" s="13" t="s">
        <v>2456</v>
      </c>
      <c r="O234" s="5">
        <v>45082</v>
      </c>
      <c r="P234" s="8">
        <v>2</v>
      </c>
      <c r="Q234" s="9">
        <v>4</v>
      </c>
      <c r="R234" s="9" t="str">
        <f>IFERROR(VLOOKUP(Tabla2[[#This Row],[CONTRATISTA PRNCIPAL]],Hoja1!$L$5:$M$9,2,FALSE),"CJV")</f>
        <v>CJV</v>
      </c>
      <c r="S234" s="9" t="str">
        <f>IF(Tabla2[[#This Row],[EMPRESA]]=Tabla2[[#This Row],[CONTRATISTA PRNCIPAL]],"Principal","Secundaria")</f>
        <v>Principal</v>
      </c>
      <c r="T234" s="10">
        <f>IFERROR(1/COUNTIF(Tabla2[CONTRATISTA PRNCIPAL],Tabla2[[#This Row],[CONTRATISTA PRNCIPAL]]),0)</f>
        <v>1.4925373134328358E-2</v>
      </c>
      <c r="U234" s="33">
        <f ca="1">IF(((TODAY()-Tabla2[[#This Row],[FECHA NACIMIENTO]])/365)&lt;18,"Corregir", IF(((TODAY()-Tabla2[[#This Row],[FECHA NACIMIENTO]])/365)&gt;80, "Corregir",ROUNDDOWN(((TODAY()-Tabla2[[#This Row],[FECHA NACIMIENTO]])/365),0)))</f>
        <v>30</v>
      </c>
      <c r="V23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34" s="34" t="str">
        <f ca="1">+IF(Tabla2[[#This Row],[Edad]]="Corregir","Corregir","Ok")</f>
        <v>Ok</v>
      </c>
      <c r="X234" s="10" t="str">
        <f>+IFERROR(VLOOKUP(Tabla2[[#This Row],[DISTRITO SEGÚN DNI]],Hoja1!$A$2:$B$55,2,FALSE),"No")</f>
        <v>EL AGUSTINO</v>
      </c>
      <c r="Y234" s="10" t="str">
        <f>IF(OR(LOWER(Tabla2[[#This Row],[GENERO]])="masculino", LOWER(Tabla2[[#This Row],[GENERO]])="femenino"),"OK","Corregir")</f>
        <v>OK</v>
      </c>
      <c r="Z234" s="10" t="str">
        <f>+IF(Tabla2[[#This Row],[Nro. DNI / CE]]="","Corregir",IF(LEN(Tabla2[[#This Row],[Nro. DNI / CE]])&gt;=8,"OK","Corregir"))</f>
        <v>OK</v>
      </c>
      <c r="AA234" s="10">
        <f>COUNTIF(Tabla2[APELLIDOS Y NOMBRES],Tabla2[[#This Row],[APELLIDOS Y NOMBRES]])</f>
        <v>1</v>
      </c>
      <c r="AB234" t="str">
        <f ca="1">+IFERROR(IF(Tabla2[[#This Row],[FECHA CESE/BAJA]]="","No Aplica",IF(AND(MONTH(Tabla2[[#This Row],[FECHA CESE/BAJA]])=MONTH(TODAY()-30),YEAR(Tabla2[[#This Row],[FECHA CESE/BAJA]])=YEAR(TODAY())),MONTH(TODAY()-30)&amp;"-"&amp;YEAR(TODAY()),"Borrar")),"No aplica")</f>
        <v>8-2023</v>
      </c>
      <c r="AC234" t="str">
        <f ca="1">+IFERROR(IF(Tabla2[[#This Row],[FECHA INICIO DE LABORES EN OBRA]]="","No Aplica",IF(AND(MONTH(Tabla2[[#This Row],[FECHA INICIO DE LABORES EN OBRA]])=MONTH(TODAY()-30),YEAR(Tabla2[[#This Row],[FECHA INICIO DE LABORES EN OBRA]])=YEAR(TODAY())),MONTH(TODAY()-30)&amp;"-"&amp;YEAR(TODAY()),"No Aplica")),"No Aplica")</f>
        <v>No Aplica</v>
      </c>
    </row>
    <row r="235" spans="1:29" x14ac:dyDescent="0.25">
      <c r="A235" s="2" t="s">
        <v>7164</v>
      </c>
      <c r="B235" s="3" t="s">
        <v>964</v>
      </c>
      <c r="C235" s="3" t="s">
        <v>964</v>
      </c>
      <c r="D235" s="3" t="s">
        <v>7253</v>
      </c>
      <c r="E235" s="3" t="s">
        <v>7254</v>
      </c>
      <c r="F235" s="36">
        <v>34963</v>
      </c>
      <c r="G235" s="3">
        <v>2</v>
      </c>
      <c r="H235" s="3" t="s">
        <v>1453</v>
      </c>
      <c r="I235" s="3" t="s">
        <v>7166</v>
      </c>
      <c r="J235" s="3" t="s">
        <v>7255</v>
      </c>
      <c r="K235" s="3" t="s">
        <v>1492</v>
      </c>
      <c r="L235" s="8" t="s">
        <v>9813</v>
      </c>
      <c r="M235" s="5">
        <v>45164</v>
      </c>
      <c r="N235" s="13" t="s">
        <v>2456</v>
      </c>
      <c r="O235" s="5">
        <v>45103</v>
      </c>
      <c r="P235" s="8">
        <v>2</v>
      </c>
      <c r="Q235" s="9">
        <v>4</v>
      </c>
      <c r="R235" s="9" t="str">
        <f>IFERROR(VLOOKUP(Tabla2[[#This Row],[CONTRATISTA PRNCIPAL]],Hoja1!$L$5:$M$9,2,FALSE),"CJV")</f>
        <v>CJV</v>
      </c>
      <c r="S235" s="9" t="str">
        <f>IF(Tabla2[[#This Row],[EMPRESA]]=Tabla2[[#This Row],[CONTRATISTA PRNCIPAL]],"Principal","Secundaria")</f>
        <v>Principal</v>
      </c>
      <c r="T235" s="10">
        <f>IFERROR(1/COUNTIF(Tabla2[CONTRATISTA PRNCIPAL],Tabla2[[#This Row],[CONTRATISTA PRNCIPAL]]),0)</f>
        <v>1.4925373134328358E-2</v>
      </c>
      <c r="U235" s="33">
        <f ca="1">IF(((TODAY()-Tabla2[[#This Row],[FECHA NACIMIENTO]])/365)&lt;18,"Corregir", IF(((TODAY()-Tabla2[[#This Row],[FECHA NACIMIENTO]])/365)&gt;80, "Corregir",ROUNDDOWN(((TODAY()-Tabla2[[#This Row],[FECHA NACIMIENTO]])/365),0)))</f>
        <v>27</v>
      </c>
      <c r="V23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35" s="34" t="str">
        <f ca="1">+IF(Tabla2[[#This Row],[Edad]]="Corregir","Corregir","Ok")</f>
        <v>Ok</v>
      </c>
      <c r="X235" s="10" t="str">
        <f>+IFERROR(VLOOKUP(Tabla2[[#This Row],[DISTRITO SEGÚN DNI]],Hoja1!$A$2:$B$55,2,FALSE),"No")</f>
        <v>No</v>
      </c>
      <c r="Y235" s="10" t="str">
        <f>IF(OR(LOWER(Tabla2[[#This Row],[GENERO]])="masculino", LOWER(Tabla2[[#This Row],[GENERO]])="femenino"),"OK","Corregir")</f>
        <v>OK</v>
      </c>
      <c r="Z235" s="10" t="str">
        <f>+IF(Tabla2[[#This Row],[Nro. DNI / CE]]="","Corregir",IF(LEN(Tabla2[[#This Row],[Nro. DNI / CE]])&gt;=8,"OK","Corregir"))</f>
        <v>OK</v>
      </c>
      <c r="AA235" s="10">
        <f>COUNTIF(Tabla2[APELLIDOS Y NOMBRES],Tabla2[[#This Row],[APELLIDOS Y NOMBRES]])</f>
        <v>1</v>
      </c>
      <c r="AB235" t="str">
        <f ca="1">+IFERROR(IF(Tabla2[[#This Row],[FECHA CESE/BAJA]]="","No Aplica",IF(AND(MONTH(Tabla2[[#This Row],[FECHA CESE/BAJA]])=MONTH(TODAY()-30),YEAR(Tabla2[[#This Row],[FECHA CESE/BAJA]])=YEAR(TODAY())),MONTH(TODAY()-30)&amp;"-"&amp;YEAR(TODAY()),"Borrar")),"No aplica")</f>
        <v>8-2023</v>
      </c>
      <c r="AC235" t="str">
        <f ca="1">+IFERROR(IF(Tabla2[[#This Row],[FECHA INICIO DE LABORES EN OBRA]]="","No Aplica",IF(AND(MONTH(Tabla2[[#This Row],[FECHA INICIO DE LABORES EN OBRA]])=MONTH(TODAY()-30),YEAR(Tabla2[[#This Row],[FECHA INICIO DE LABORES EN OBRA]])=YEAR(TODAY())),MONTH(TODAY()-30)&amp;"-"&amp;YEAR(TODAY()),"No Aplica")),"No Aplica")</f>
        <v>No Aplica</v>
      </c>
    </row>
    <row r="236" spans="1:29" x14ac:dyDescent="0.25">
      <c r="A236" s="2" t="s">
        <v>7164</v>
      </c>
      <c r="B236" s="3" t="s">
        <v>964</v>
      </c>
      <c r="C236" s="3" t="s">
        <v>964</v>
      </c>
      <c r="D236" s="3" t="s">
        <v>7281</v>
      </c>
      <c r="E236" s="3" t="s">
        <v>7282</v>
      </c>
      <c r="F236" s="36">
        <v>32270</v>
      </c>
      <c r="G236" s="3">
        <v>2</v>
      </c>
      <c r="H236" s="3" t="s">
        <v>5006</v>
      </c>
      <c r="I236" s="3" t="s">
        <v>7228</v>
      </c>
      <c r="J236" s="3" t="s">
        <v>7283</v>
      </c>
      <c r="K236" s="3" t="s">
        <v>4167</v>
      </c>
      <c r="L236" s="8" t="s">
        <v>9813</v>
      </c>
      <c r="M236" s="5">
        <v>45164</v>
      </c>
      <c r="N236" s="13" t="s">
        <v>2456</v>
      </c>
      <c r="O236" s="5">
        <v>45096</v>
      </c>
      <c r="P236" s="8">
        <v>2</v>
      </c>
      <c r="Q236" s="9">
        <v>4</v>
      </c>
      <c r="R236" s="9" t="str">
        <f>IFERROR(VLOOKUP(Tabla2[[#This Row],[CONTRATISTA PRNCIPAL]],Hoja1!$L$5:$M$9,2,FALSE),"CJV")</f>
        <v>CJV</v>
      </c>
      <c r="S236" s="9" t="str">
        <f>IF(Tabla2[[#This Row],[EMPRESA]]=Tabla2[[#This Row],[CONTRATISTA PRNCIPAL]],"Principal","Secundaria")</f>
        <v>Principal</v>
      </c>
      <c r="T236" s="10">
        <f>IFERROR(1/COUNTIF(Tabla2[CONTRATISTA PRNCIPAL],Tabla2[[#This Row],[CONTRATISTA PRNCIPAL]]),0)</f>
        <v>1.4925373134328358E-2</v>
      </c>
      <c r="U236" s="33">
        <f ca="1">IF(((TODAY()-Tabla2[[#This Row],[FECHA NACIMIENTO]])/365)&lt;18,"Corregir", IF(((TODAY()-Tabla2[[#This Row],[FECHA NACIMIENTO]])/365)&gt;80, "Corregir",ROUNDDOWN(((TODAY()-Tabla2[[#This Row],[FECHA NACIMIENTO]])/365),0)))</f>
        <v>35</v>
      </c>
      <c r="V23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36" s="34" t="str">
        <f ca="1">+IF(Tabla2[[#This Row],[Edad]]="Corregir","Corregir","Ok")</f>
        <v>Ok</v>
      </c>
      <c r="X236" s="10" t="str">
        <f>+IFERROR(VLOOKUP(Tabla2[[#This Row],[DISTRITO SEGÚN DNI]],Hoja1!$A$2:$B$55,2,FALSE),"No")</f>
        <v>No</v>
      </c>
      <c r="Y236" s="10" t="str">
        <f>IF(OR(LOWER(Tabla2[[#This Row],[GENERO]])="masculino", LOWER(Tabla2[[#This Row],[GENERO]])="femenino"),"OK","Corregir")</f>
        <v>OK</v>
      </c>
      <c r="Z236" s="10" t="str">
        <f>+IF(Tabla2[[#This Row],[Nro. DNI / CE]]="","Corregir",IF(LEN(Tabla2[[#This Row],[Nro. DNI / CE]])&gt;=8,"OK","Corregir"))</f>
        <v>OK</v>
      </c>
      <c r="AA236" s="10">
        <f>COUNTIF(Tabla2[APELLIDOS Y NOMBRES],Tabla2[[#This Row],[APELLIDOS Y NOMBRES]])</f>
        <v>1</v>
      </c>
      <c r="AB236" t="str">
        <f ca="1">+IFERROR(IF(Tabla2[[#This Row],[FECHA CESE/BAJA]]="","No Aplica",IF(AND(MONTH(Tabla2[[#This Row],[FECHA CESE/BAJA]])=MONTH(TODAY()-30),YEAR(Tabla2[[#This Row],[FECHA CESE/BAJA]])=YEAR(TODAY())),MONTH(TODAY()-30)&amp;"-"&amp;YEAR(TODAY()),"Borrar")),"No aplica")</f>
        <v>8-2023</v>
      </c>
      <c r="AC236" t="str">
        <f ca="1">+IFERROR(IF(Tabla2[[#This Row],[FECHA INICIO DE LABORES EN OBRA]]="","No Aplica",IF(AND(MONTH(Tabla2[[#This Row],[FECHA INICIO DE LABORES EN OBRA]])=MONTH(TODAY()-30),YEAR(Tabla2[[#This Row],[FECHA INICIO DE LABORES EN OBRA]])=YEAR(TODAY())),MONTH(TODAY()-30)&amp;"-"&amp;YEAR(TODAY()),"No Aplica")),"No Aplica")</f>
        <v>No Aplica</v>
      </c>
    </row>
    <row r="237" spans="1:29" x14ac:dyDescent="0.25">
      <c r="A237" s="2">
        <v>20603639520</v>
      </c>
      <c r="B237" s="3" t="s">
        <v>65</v>
      </c>
      <c r="C237" s="3" t="s">
        <v>65</v>
      </c>
      <c r="D237" s="3" t="s">
        <v>826</v>
      </c>
      <c r="E237" s="3" t="s">
        <v>827</v>
      </c>
      <c r="F237" s="36" t="s">
        <v>8676</v>
      </c>
      <c r="G237" s="3">
        <v>2</v>
      </c>
      <c r="H237" s="3" t="s">
        <v>1743</v>
      </c>
      <c r="I237" s="3" t="s">
        <v>1582</v>
      </c>
      <c r="J237" s="3" t="s">
        <v>1744</v>
      </c>
      <c r="K237" s="3" t="s">
        <v>34</v>
      </c>
      <c r="L237" s="8" t="s">
        <v>9813</v>
      </c>
      <c r="M237" s="5">
        <v>45165</v>
      </c>
      <c r="N237" s="13" t="s">
        <v>1489</v>
      </c>
      <c r="O237" s="5">
        <v>44930</v>
      </c>
      <c r="P237" s="8">
        <v>2</v>
      </c>
      <c r="Q237" s="9">
        <v>4</v>
      </c>
      <c r="R237" s="9" t="str">
        <f>IFERROR(VLOOKUP(Tabla2[[#This Row],[CONTRATISTA PRNCIPAL]],Hoja1!$L$5:$M$9,2,FALSE),"CJV")</f>
        <v>CJV</v>
      </c>
      <c r="S237" s="9" t="str">
        <f>IF(Tabla2[[#This Row],[EMPRESA]]=Tabla2[[#This Row],[CONTRATISTA PRNCIPAL]],"Principal","Secundaria")</f>
        <v>Principal</v>
      </c>
      <c r="T237" s="10">
        <f>IFERROR(1/COUNTIF(Tabla2[CONTRATISTA PRNCIPAL],Tabla2[[#This Row],[CONTRATISTA PRNCIPAL]]),0)</f>
        <v>5.2910052910052907E-3</v>
      </c>
      <c r="U237" s="33">
        <f ca="1">IF(((TODAY()-Tabla2[[#This Row],[FECHA NACIMIENTO]])/365)&lt;18,"Corregir", IF(((TODAY()-Tabla2[[#This Row],[FECHA NACIMIENTO]])/365)&gt;80, "Corregir",ROUNDDOWN(((TODAY()-Tabla2[[#This Row],[FECHA NACIMIENTO]])/365),0)))</f>
        <v>27</v>
      </c>
      <c r="V23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37" s="34" t="str">
        <f ca="1">+IF(Tabla2[[#This Row],[Edad]]="Corregir","Corregir","Ok")</f>
        <v>Ok</v>
      </c>
      <c r="X237" s="10" t="str">
        <f>+IFERROR(VLOOKUP(Tabla2[[#This Row],[DISTRITO SEGÚN DNI]],Hoja1!$A$2:$B$55,2,FALSE),"No")</f>
        <v>CALLAO</v>
      </c>
      <c r="Y237" s="10" t="str">
        <f>IF(OR(LOWER(Tabla2[[#This Row],[GENERO]])="masculino", LOWER(Tabla2[[#This Row],[GENERO]])="femenino"),"OK","Corregir")</f>
        <v>OK</v>
      </c>
      <c r="Z237" s="10" t="str">
        <f>+IF(Tabla2[[#This Row],[Nro. DNI / CE]]="","Corregir",IF(LEN(Tabla2[[#This Row],[Nro. DNI / CE]])&gt;=8,"OK","Corregir"))</f>
        <v>OK</v>
      </c>
      <c r="AA237" s="10">
        <f>COUNTIF(Tabla2[APELLIDOS Y NOMBRES],Tabla2[[#This Row],[APELLIDOS Y NOMBRES]])</f>
        <v>1</v>
      </c>
      <c r="AB237" t="str">
        <f ca="1">+IFERROR(IF(Tabla2[[#This Row],[FECHA CESE/BAJA]]="","No Aplica",IF(AND(MONTH(Tabla2[[#This Row],[FECHA CESE/BAJA]])=MONTH(TODAY()-30),YEAR(Tabla2[[#This Row],[FECHA CESE/BAJA]])=YEAR(TODAY())),MONTH(TODAY()-30)&amp;"-"&amp;YEAR(TODAY()),"Borrar")),"No aplica")</f>
        <v>8-2023</v>
      </c>
      <c r="AC237" t="str">
        <f ca="1">+IFERROR(IF(Tabla2[[#This Row],[FECHA INICIO DE LABORES EN OBRA]]="","No Aplica",IF(AND(MONTH(Tabla2[[#This Row],[FECHA INICIO DE LABORES EN OBRA]])=MONTH(TODAY()-30),YEAR(Tabla2[[#This Row],[FECHA INICIO DE LABORES EN OBRA]])=YEAR(TODAY())),MONTH(TODAY()-30)&amp;"-"&amp;YEAR(TODAY()),"No Aplica")),"No Aplica")</f>
        <v>No Aplica</v>
      </c>
    </row>
    <row r="238" spans="1:29" x14ac:dyDescent="0.25">
      <c r="A238" s="2" t="s">
        <v>4915</v>
      </c>
      <c r="B238" s="3" t="s">
        <v>9929</v>
      </c>
      <c r="C238" s="3" t="s">
        <v>9929</v>
      </c>
      <c r="D238" s="3">
        <v>80684400</v>
      </c>
      <c r="E238" s="3" t="s">
        <v>9961</v>
      </c>
      <c r="F238" s="36">
        <v>28861</v>
      </c>
      <c r="G238" s="3">
        <v>2</v>
      </c>
      <c r="H238" s="3" t="s">
        <v>4916</v>
      </c>
      <c r="I238" s="3" t="s">
        <v>4112</v>
      </c>
      <c r="J238" s="3" t="s">
        <v>4961</v>
      </c>
      <c r="K238" s="3" t="s">
        <v>2467</v>
      </c>
      <c r="L238" s="8" t="s">
        <v>9813</v>
      </c>
      <c r="M238" s="5">
        <v>45165</v>
      </c>
      <c r="N238" s="13" t="s">
        <v>1489</v>
      </c>
      <c r="O238" s="5">
        <v>44952</v>
      </c>
      <c r="P238" s="8">
        <v>1</v>
      </c>
      <c r="Q238" s="9">
        <v>4</v>
      </c>
      <c r="R238" s="9" t="str">
        <f>IFERROR(VLOOKUP(Tabla2[[#This Row],[CONTRATISTA PRNCIPAL]],Hoja1!$L$5:$M$9,2,FALSE),"CJV")</f>
        <v>CJV</v>
      </c>
      <c r="S238" s="9" t="str">
        <f>IF(Tabla2[[#This Row],[EMPRESA]]=Tabla2[[#This Row],[CONTRATISTA PRNCIPAL]],"Principal","Secundaria")</f>
        <v>Principal</v>
      </c>
      <c r="T238" s="10">
        <f>IFERROR(1/COUNTIF(Tabla2[CONTRATISTA PRNCIPAL],Tabla2[[#This Row],[CONTRATISTA PRNCIPAL]]),0)</f>
        <v>1.8867924528301886E-2</v>
      </c>
      <c r="U238" s="33">
        <f ca="1">IF(((TODAY()-Tabla2[[#This Row],[FECHA NACIMIENTO]])/365)&lt;18,"Corregir", IF(((TODAY()-Tabla2[[#This Row],[FECHA NACIMIENTO]])/365)&gt;80, "Corregir",ROUNDDOWN(((TODAY()-Tabla2[[#This Row],[FECHA NACIMIENTO]])/365),0)))</f>
        <v>44</v>
      </c>
      <c r="V23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38" s="34" t="str">
        <f ca="1">+IF(Tabla2[[#This Row],[Edad]]="Corregir","Corregir","Ok")</f>
        <v>Ok</v>
      </c>
      <c r="X238" s="10" t="str">
        <f>+IFERROR(VLOOKUP(Tabla2[[#This Row],[DISTRITO SEGÚN DNI]],Hoja1!$A$2:$B$55,2,FALSE),"No")</f>
        <v>No</v>
      </c>
      <c r="Y238" s="10" t="str">
        <f>IF(OR(LOWER(Tabla2[[#This Row],[GENERO]])="masculino", LOWER(Tabla2[[#This Row],[GENERO]])="femenino"),"OK","Corregir")</f>
        <v>OK</v>
      </c>
      <c r="Z238" s="10" t="str">
        <f>+IF(Tabla2[[#This Row],[Nro. DNI / CE]]="","Corregir",IF(LEN(Tabla2[[#This Row],[Nro. DNI / CE]])&gt;=8,"OK","Corregir"))</f>
        <v>OK</v>
      </c>
      <c r="AA238" s="10">
        <f>COUNTIF(Tabla2[APELLIDOS Y NOMBRES],Tabla2[[#This Row],[APELLIDOS Y NOMBRES]])</f>
        <v>1</v>
      </c>
      <c r="AB238" t="str">
        <f ca="1">+IFERROR(IF(Tabla2[[#This Row],[FECHA CESE/BAJA]]="","No Aplica",IF(AND(MONTH(Tabla2[[#This Row],[FECHA CESE/BAJA]])=MONTH(TODAY()-30),YEAR(Tabla2[[#This Row],[FECHA CESE/BAJA]])=YEAR(TODAY())),MONTH(TODAY()-30)&amp;"-"&amp;YEAR(TODAY()),"Borrar")),"No aplica")</f>
        <v>8-2023</v>
      </c>
      <c r="AC238" t="str">
        <f ca="1">+IFERROR(IF(Tabla2[[#This Row],[FECHA INICIO DE LABORES EN OBRA]]="","No Aplica",IF(AND(MONTH(Tabla2[[#This Row],[FECHA INICIO DE LABORES EN OBRA]])=MONTH(TODAY()-30),YEAR(Tabla2[[#This Row],[FECHA INICIO DE LABORES EN OBRA]])=YEAR(TODAY())),MONTH(TODAY()-30)&amp;"-"&amp;YEAR(TODAY()),"No Aplica")),"No Aplica")</f>
        <v>No Aplica</v>
      </c>
    </row>
    <row r="239" spans="1:29" x14ac:dyDescent="0.25">
      <c r="A239" s="2" t="s">
        <v>4915</v>
      </c>
      <c r="B239" s="3" t="s">
        <v>9929</v>
      </c>
      <c r="C239" s="3" t="s">
        <v>9929</v>
      </c>
      <c r="D239" s="3" t="s">
        <v>729</v>
      </c>
      <c r="E239" s="3" t="s">
        <v>9972</v>
      </c>
      <c r="F239" s="36">
        <v>30682</v>
      </c>
      <c r="G239" s="3">
        <v>2</v>
      </c>
      <c r="H239" s="3" t="s">
        <v>4588</v>
      </c>
      <c r="I239" s="3" t="s">
        <v>4112</v>
      </c>
      <c r="J239" s="3" t="s">
        <v>4982</v>
      </c>
      <c r="K239" s="3" t="s">
        <v>2078</v>
      </c>
      <c r="L239" s="8" t="s">
        <v>9813</v>
      </c>
      <c r="M239" s="5">
        <v>45165</v>
      </c>
      <c r="N239" s="13" t="s">
        <v>1489</v>
      </c>
      <c r="O239" s="5">
        <v>44988</v>
      </c>
      <c r="P239" s="8">
        <v>1</v>
      </c>
      <c r="Q239" s="9">
        <v>4</v>
      </c>
      <c r="R239" s="9" t="str">
        <f>IFERROR(VLOOKUP(Tabla2[[#This Row],[CONTRATISTA PRNCIPAL]],Hoja1!$L$5:$M$9,2,FALSE),"CJV")</f>
        <v>CJV</v>
      </c>
      <c r="S239" s="9" t="str">
        <f>IF(Tabla2[[#This Row],[EMPRESA]]=Tabla2[[#This Row],[CONTRATISTA PRNCIPAL]],"Principal","Secundaria")</f>
        <v>Principal</v>
      </c>
      <c r="T239" s="10">
        <f>IFERROR(1/COUNTIF(Tabla2[CONTRATISTA PRNCIPAL],Tabla2[[#This Row],[CONTRATISTA PRNCIPAL]]),0)</f>
        <v>1.8867924528301886E-2</v>
      </c>
      <c r="U239" s="33">
        <f ca="1">IF(((TODAY()-Tabla2[[#This Row],[FECHA NACIMIENTO]])/365)&lt;18,"Corregir", IF(((TODAY()-Tabla2[[#This Row],[FECHA NACIMIENTO]])/365)&gt;80, "Corregir",ROUNDDOWN(((TODAY()-Tabla2[[#This Row],[FECHA NACIMIENTO]])/365),0)))</f>
        <v>39</v>
      </c>
      <c r="V23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39" s="34" t="str">
        <f ca="1">+IF(Tabla2[[#This Row],[Edad]]="Corregir","Corregir","Ok")</f>
        <v>Ok</v>
      </c>
      <c r="X239" s="10" t="str">
        <f>+IFERROR(VLOOKUP(Tabla2[[#This Row],[DISTRITO SEGÚN DNI]],Hoja1!$A$2:$B$55,2,FALSE),"No")</f>
        <v>ATE</v>
      </c>
      <c r="Y239" s="10" t="str">
        <f>IF(OR(LOWER(Tabla2[[#This Row],[GENERO]])="masculino", LOWER(Tabla2[[#This Row],[GENERO]])="femenino"),"OK","Corregir")</f>
        <v>OK</v>
      </c>
      <c r="Z239" s="10" t="str">
        <f>+IF(Tabla2[[#This Row],[Nro. DNI / CE]]="","Corregir",IF(LEN(Tabla2[[#This Row],[Nro. DNI / CE]])&gt;=8,"OK","Corregir"))</f>
        <v>OK</v>
      </c>
      <c r="AA239" s="10">
        <f>COUNTIF(Tabla2[APELLIDOS Y NOMBRES],Tabla2[[#This Row],[APELLIDOS Y NOMBRES]])</f>
        <v>1</v>
      </c>
      <c r="AB239" t="str">
        <f ca="1">+IFERROR(IF(Tabla2[[#This Row],[FECHA CESE/BAJA]]="","No Aplica",IF(AND(MONTH(Tabla2[[#This Row],[FECHA CESE/BAJA]])=MONTH(TODAY()-30),YEAR(Tabla2[[#This Row],[FECHA CESE/BAJA]])=YEAR(TODAY())),MONTH(TODAY()-30)&amp;"-"&amp;YEAR(TODAY()),"Borrar")),"No aplica")</f>
        <v>8-2023</v>
      </c>
      <c r="AC239" t="str">
        <f ca="1">+IFERROR(IF(Tabla2[[#This Row],[FECHA INICIO DE LABORES EN OBRA]]="","No Aplica",IF(AND(MONTH(Tabla2[[#This Row],[FECHA INICIO DE LABORES EN OBRA]])=MONTH(TODAY()-30),YEAR(Tabla2[[#This Row],[FECHA INICIO DE LABORES EN OBRA]])=YEAR(TODAY())),MONTH(TODAY()-30)&amp;"-"&amp;YEAR(TODAY()),"No Aplica")),"No Aplica")</f>
        <v>No Aplica</v>
      </c>
    </row>
    <row r="240" spans="1:29" x14ac:dyDescent="0.25">
      <c r="A240" s="2" t="s">
        <v>4915</v>
      </c>
      <c r="B240" s="3" t="s">
        <v>9929</v>
      </c>
      <c r="C240" s="3" t="s">
        <v>9929</v>
      </c>
      <c r="D240" s="3" t="s">
        <v>4983</v>
      </c>
      <c r="E240" s="3" t="s">
        <v>9973</v>
      </c>
      <c r="F240" s="36">
        <v>28456</v>
      </c>
      <c r="G240" s="3">
        <v>2</v>
      </c>
      <c r="H240" s="3" t="s">
        <v>4916</v>
      </c>
      <c r="I240" s="3" t="s">
        <v>4023</v>
      </c>
      <c r="J240" s="3" t="s">
        <v>4984</v>
      </c>
      <c r="K240" s="3" t="s">
        <v>1473</v>
      </c>
      <c r="L240" s="8" t="s">
        <v>9813</v>
      </c>
      <c r="M240" s="5">
        <v>45165</v>
      </c>
      <c r="N240" s="13" t="s">
        <v>1489</v>
      </c>
      <c r="O240" s="5">
        <v>44994</v>
      </c>
      <c r="P240" s="8">
        <v>1</v>
      </c>
      <c r="Q240" s="9">
        <v>4</v>
      </c>
      <c r="R240" s="9" t="str">
        <f>IFERROR(VLOOKUP(Tabla2[[#This Row],[CONTRATISTA PRNCIPAL]],Hoja1!$L$5:$M$9,2,FALSE),"CJV")</f>
        <v>CJV</v>
      </c>
      <c r="S240" s="9" t="str">
        <f>IF(Tabla2[[#This Row],[EMPRESA]]=Tabla2[[#This Row],[CONTRATISTA PRNCIPAL]],"Principal","Secundaria")</f>
        <v>Principal</v>
      </c>
      <c r="T240" s="10">
        <f>IFERROR(1/COUNTIF(Tabla2[CONTRATISTA PRNCIPAL],Tabla2[[#This Row],[CONTRATISTA PRNCIPAL]]),0)</f>
        <v>1.8867924528301886E-2</v>
      </c>
      <c r="U240" s="33">
        <f ca="1">IF(((TODAY()-Tabla2[[#This Row],[FECHA NACIMIENTO]])/365)&lt;18,"Corregir", IF(((TODAY()-Tabla2[[#This Row],[FECHA NACIMIENTO]])/365)&gt;80, "Corregir",ROUNDDOWN(((TODAY()-Tabla2[[#This Row],[FECHA NACIMIENTO]])/365),0)))</f>
        <v>45</v>
      </c>
      <c r="V24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40" s="34" t="str">
        <f ca="1">+IF(Tabla2[[#This Row],[Edad]]="Corregir","Corregir","Ok")</f>
        <v>Ok</v>
      </c>
      <c r="X240" s="10" t="str">
        <f>+IFERROR(VLOOKUP(Tabla2[[#This Row],[DISTRITO SEGÚN DNI]],Hoja1!$A$2:$B$55,2,FALSE),"No")</f>
        <v>No</v>
      </c>
      <c r="Y240" s="10" t="str">
        <f>IF(OR(LOWER(Tabla2[[#This Row],[GENERO]])="masculino", LOWER(Tabla2[[#This Row],[GENERO]])="femenino"),"OK","Corregir")</f>
        <v>OK</v>
      </c>
      <c r="Z240" s="10" t="str">
        <f>+IF(Tabla2[[#This Row],[Nro. DNI / CE]]="","Corregir",IF(LEN(Tabla2[[#This Row],[Nro. DNI / CE]])&gt;=8,"OK","Corregir"))</f>
        <v>OK</v>
      </c>
      <c r="AA240" s="10">
        <f>COUNTIF(Tabla2[APELLIDOS Y NOMBRES],Tabla2[[#This Row],[APELLIDOS Y NOMBRES]])</f>
        <v>1</v>
      </c>
      <c r="AB240" t="str">
        <f ca="1">+IFERROR(IF(Tabla2[[#This Row],[FECHA CESE/BAJA]]="","No Aplica",IF(AND(MONTH(Tabla2[[#This Row],[FECHA CESE/BAJA]])=MONTH(TODAY()-30),YEAR(Tabla2[[#This Row],[FECHA CESE/BAJA]])=YEAR(TODAY())),MONTH(TODAY()-30)&amp;"-"&amp;YEAR(TODAY()),"Borrar")),"No aplica")</f>
        <v>8-2023</v>
      </c>
      <c r="AC240" t="str">
        <f ca="1">+IFERROR(IF(Tabla2[[#This Row],[FECHA INICIO DE LABORES EN OBRA]]="","No Aplica",IF(AND(MONTH(Tabla2[[#This Row],[FECHA INICIO DE LABORES EN OBRA]])=MONTH(TODAY()-30),YEAR(Tabla2[[#This Row],[FECHA INICIO DE LABORES EN OBRA]])=YEAR(TODAY())),MONTH(TODAY()-30)&amp;"-"&amp;YEAR(TODAY()),"No Aplica")),"No Aplica")</f>
        <v>No Aplica</v>
      </c>
    </row>
    <row r="241" spans="1:29" x14ac:dyDescent="0.25">
      <c r="A241" s="2" t="s">
        <v>2900</v>
      </c>
      <c r="B241" s="3" t="s">
        <v>2901</v>
      </c>
      <c r="C241" s="3" t="s">
        <v>40</v>
      </c>
      <c r="D241" s="3">
        <v>72556490</v>
      </c>
      <c r="E241" s="3" t="s">
        <v>2917</v>
      </c>
      <c r="F241" s="36">
        <v>37183</v>
      </c>
      <c r="G241" s="3">
        <v>3</v>
      </c>
      <c r="H241" s="3" t="s">
        <v>2903</v>
      </c>
      <c r="I241" s="3" t="s">
        <v>2904</v>
      </c>
      <c r="J241" s="3" t="s">
        <v>2918</v>
      </c>
      <c r="K241" s="3" t="s">
        <v>1219</v>
      </c>
      <c r="L241" s="8" t="s">
        <v>9813</v>
      </c>
      <c r="M241" s="5">
        <v>45166</v>
      </c>
      <c r="N241" s="13" t="s">
        <v>1043</v>
      </c>
      <c r="O241" s="5">
        <v>44868</v>
      </c>
      <c r="P241" s="8">
        <v>2</v>
      </c>
      <c r="Q241" s="9">
        <v>1</v>
      </c>
      <c r="R241" s="9" t="str">
        <f>IFERROR(VLOOKUP(Tabla2[[#This Row],[CONTRATISTA PRNCIPAL]],Hoja1!$L$5:$M$9,2,FALSE),"CJV")</f>
        <v>CJV</v>
      </c>
      <c r="S241" s="9" t="str">
        <f>IF(Tabla2[[#This Row],[EMPRESA]]=Tabla2[[#This Row],[CONTRATISTA PRNCIPAL]],"Principal","Secundaria")</f>
        <v>Secundaria</v>
      </c>
      <c r="T241" s="10">
        <f>IFERROR(1/COUNTIF(Tabla2[CONTRATISTA PRNCIPAL],Tabla2[[#This Row],[CONTRATISTA PRNCIPAL]]),0)</f>
        <v>1.2500000000000001E-2</v>
      </c>
      <c r="U241" s="33">
        <f ca="1">IF(((TODAY()-Tabla2[[#This Row],[FECHA NACIMIENTO]])/365)&lt;18,"Corregir", IF(((TODAY()-Tabla2[[#This Row],[FECHA NACIMIENTO]])/365)&gt;80, "Corregir",ROUNDDOWN(((TODAY()-Tabla2[[#This Row],[FECHA NACIMIENTO]])/365),0)))</f>
        <v>21</v>
      </c>
      <c r="V24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241" s="34" t="str">
        <f ca="1">+IF(Tabla2[[#This Row],[Edad]]="Corregir","Corregir","Ok")</f>
        <v>Ok</v>
      </c>
      <c r="X241" s="10" t="str">
        <f>+IFERROR(VLOOKUP(Tabla2[[#This Row],[DISTRITO SEGÚN DNI]],Hoja1!$A$2:$B$55,2,FALSE),"No")</f>
        <v>No</v>
      </c>
      <c r="Y241" s="10" t="str">
        <f>IF(OR(LOWER(Tabla2[[#This Row],[GENERO]])="masculino", LOWER(Tabla2[[#This Row],[GENERO]])="femenino"),"OK","Corregir")</f>
        <v>OK</v>
      </c>
      <c r="Z241" s="10" t="str">
        <f>+IF(Tabla2[[#This Row],[Nro. DNI / CE]]="","Corregir",IF(LEN(Tabla2[[#This Row],[Nro. DNI / CE]])&gt;=8,"OK","Corregir"))</f>
        <v>OK</v>
      </c>
      <c r="AA241" s="10">
        <f>COUNTIF(Tabla2[APELLIDOS Y NOMBRES],Tabla2[[#This Row],[APELLIDOS Y NOMBRES]])</f>
        <v>1</v>
      </c>
      <c r="AB241" t="str">
        <f ca="1">+IFERROR(IF(Tabla2[[#This Row],[FECHA CESE/BAJA]]="","No Aplica",IF(AND(MONTH(Tabla2[[#This Row],[FECHA CESE/BAJA]])=MONTH(TODAY()-30),YEAR(Tabla2[[#This Row],[FECHA CESE/BAJA]])=YEAR(TODAY())),MONTH(TODAY()-30)&amp;"-"&amp;YEAR(TODAY()),"Borrar")),"No aplica")</f>
        <v>8-2023</v>
      </c>
      <c r="AC241" t="str">
        <f ca="1">+IFERROR(IF(Tabla2[[#This Row],[FECHA INICIO DE LABORES EN OBRA]]="","No Aplica",IF(AND(MONTH(Tabla2[[#This Row],[FECHA INICIO DE LABORES EN OBRA]])=MONTH(TODAY()-30),YEAR(Tabla2[[#This Row],[FECHA INICIO DE LABORES EN OBRA]])=YEAR(TODAY())),MONTH(TODAY()-30)&amp;"-"&amp;YEAR(TODAY()),"No Aplica")),"No Aplica")</f>
        <v>No Aplica</v>
      </c>
    </row>
    <row r="242" spans="1:29" x14ac:dyDescent="0.25">
      <c r="A242" s="2" t="s">
        <v>2919</v>
      </c>
      <c r="B242" s="3" t="s">
        <v>2920</v>
      </c>
      <c r="C242" s="3" t="s">
        <v>40</v>
      </c>
      <c r="D242" s="3">
        <v>43959380</v>
      </c>
      <c r="E242" s="3" t="s">
        <v>2942</v>
      </c>
      <c r="F242" s="36">
        <v>31730</v>
      </c>
      <c r="G242" s="3">
        <v>1</v>
      </c>
      <c r="H242" s="3" t="s">
        <v>2930</v>
      </c>
      <c r="I242" s="3" t="s">
        <v>2922</v>
      </c>
      <c r="J242" s="3" t="s">
        <v>2943</v>
      </c>
      <c r="K242" s="3" t="s">
        <v>1063</v>
      </c>
      <c r="L242" s="8" t="s">
        <v>9813</v>
      </c>
      <c r="M242" s="5">
        <v>45166</v>
      </c>
      <c r="N242" s="13" t="s">
        <v>1043</v>
      </c>
      <c r="O242" s="5">
        <v>44915</v>
      </c>
      <c r="P242" s="8">
        <v>2</v>
      </c>
      <c r="Q242" s="9">
        <v>1</v>
      </c>
      <c r="R242" s="9" t="str">
        <f>IFERROR(VLOOKUP(Tabla2[[#This Row],[CONTRATISTA PRNCIPAL]],Hoja1!$L$5:$M$9,2,FALSE),"CJV")</f>
        <v>CJV</v>
      </c>
      <c r="S242" s="9" t="str">
        <f>IF(Tabla2[[#This Row],[EMPRESA]]=Tabla2[[#This Row],[CONTRATISTA PRNCIPAL]],"Principal","Secundaria")</f>
        <v>Secundaria</v>
      </c>
      <c r="T242" s="10">
        <f>IFERROR(1/COUNTIF(Tabla2[CONTRATISTA PRNCIPAL],Tabla2[[#This Row],[CONTRATISTA PRNCIPAL]]),0)</f>
        <v>1.2500000000000001E-2</v>
      </c>
      <c r="U242" s="33">
        <f ca="1">IF(((TODAY()-Tabla2[[#This Row],[FECHA NACIMIENTO]])/365)&lt;18,"Corregir", IF(((TODAY()-Tabla2[[#This Row],[FECHA NACIMIENTO]])/365)&gt;80, "Corregir",ROUNDDOWN(((TODAY()-Tabla2[[#This Row],[FECHA NACIMIENTO]])/365),0)))</f>
        <v>36</v>
      </c>
      <c r="V24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42" s="34" t="str">
        <f ca="1">+IF(Tabla2[[#This Row],[Edad]]="Corregir","Corregir","Ok")</f>
        <v>Ok</v>
      </c>
      <c r="X242" s="10" t="str">
        <f>+IFERROR(VLOOKUP(Tabla2[[#This Row],[DISTRITO SEGÚN DNI]],Hoja1!$A$2:$B$55,2,FALSE),"No")</f>
        <v>No</v>
      </c>
      <c r="Y242" s="10" t="str">
        <f>IF(OR(LOWER(Tabla2[[#This Row],[GENERO]])="masculino", LOWER(Tabla2[[#This Row],[GENERO]])="femenino"),"OK","Corregir")</f>
        <v>OK</v>
      </c>
      <c r="Z242" s="10" t="str">
        <f>+IF(Tabla2[[#This Row],[Nro. DNI / CE]]="","Corregir",IF(LEN(Tabla2[[#This Row],[Nro. DNI / CE]])&gt;=8,"OK","Corregir"))</f>
        <v>OK</v>
      </c>
      <c r="AA242" s="10">
        <f>COUNTIF(Tabla2[APELLIDOS Y NOMBRES],Tabla2[[#This Row],[APELLIDOS Y NOMBRES]])</f>
        <v>1</v>
      </c>
      <c r="AB242" t="str">
        <f ca="1">+IFERROR(IF(Tabla2[[#This Row],[FECHA CESE/BAJA]]="","No Aplica",IF(AND(MONTH(Tabla2[[#This Row],[FECHA CESE/BAJA]])=MONTH(TODAY()-30),YEAR(Tabla2[[#This Row],[FECHA CESE/BAJA]])=YEAR(TODAY())),MONTH(TODAY()-30)&amp;"-"&amp;YEAR(TODAY()),"Borrar")),"No aplica")</f>
        <v>8-2023</v>
      </c>
      <c r="AC242" t="str">
        <f ca="1">+IFERROR(IF(Tabla2[[#This Row],[FECHA INICIO DE LABORES EN OBRA]]="","No Aplica",IF(AND(MONTH(Tabla2[[#This Row],[FECHA INICIO DE LABORES EN OBRA]])=MONTH(TODAY()-30),YEAR(Tabla2[[#This Row],[FECHA INICIO DE LABORES EN OBRA]])=YEAR(TODAY())),MONTH(TODAY()-30)&amp;"-"&amp;YEAR(TODAY()),"No Aplica")),"No Aplica")</f>
        <v>No Aplica</v>
      </c>
    </row>
    <row r="243" spans="1:29" x14ac:dyDescent="0.25">
      <c r="A243" s="2" t="s">
        <v>4915</v>
      </c>
      <c r="B243" s="3" t="s">
        <v>9929</v>
      </c>
      <c r="C243" s="3" t="s">
        <v>9929</v>
      </c>
      <c r="D243" s="3">
        <v>47455821</v>
      </c>
      <c r="E243" s="3" t="s">
        <v>9930</v>
      </c>
      <c r="F243" s="36">
        <v>33132</v>
      </c>
      <c r="G243" s="3">
        <v>2</v>
      </c>
      <c r="H243" s="3" t="s">
        <v>4916</v>
      </c>
      <c r="I243" s="3" t="s">
        <v>5061</v>
      </c>
      <c r="J243" s="3" t="s">
        <v>4917</v>
      </c>
      <c r="K243" s="3" t="s">
        <v>2483</v>
      </c>
      <c r="L243" s="8" t="s">
        <v>9813</v>
      </c>
      <c r="M243" s="5">
        <v>45166</v>
      </c>
      <c r="N243" s="13" t="s">
        <v>1489</v>
      </c>
      <c r="O243" s="5">
        <v>44875</v>
      </c>
      <c r="P243" s="8">
        <v>1</v>
      </c>
      <c r="Q243" s="9">
        <v>4</v>
      </c>
      <c r="R243" s="9" t="str">
        <f>IFERROR(VLOOKUP(Tabla2[[#This Row],[CONTRATISTA PRNCIPAL]],Hoja1!$L$5:$M$9,2,FALSE),"CJV")</f>
        <v>CJV</v>
      </c>
      <c r="S243" s="9" t="str">
        <f>IF(Tabla2[[#This Row],[EMPRESA]]=Tabla2[[#This Row],[CONTRATISTA PRNCIPAL]],"Principal","Secundaria")</f>
        <v>Principal</v>
      </c>
      <c r="T243" s="10">
        <f>IFERROR(1/COUNTIF(Tabla2[CONTRATISTA PRNCIPAL],Tabla2[[#This Row],[CONTRATISTA PRNCIPAL]]),0)</f>
        <v>1.8867924528301886E-2</v>
      </c>
      <c r="U243" s="33">
        <f ca="1">IF(((TODAY()-Tabla2[[#This Row],[FECHA NACIMIENTO]])/365)&lt;18,"Corregir", IF(((TODAY()-Tabla2[[#This Row],[FECHA NACIMIENTO]])/365)&gt;80, "Corregir",ROUNDDOWN(((TODAY()-Tabla2[[#This Row],[FECHA NACIMIENTO]])/365),0)))</f>
        <v>32</v>
      </c>
      <c r="V24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43" s="34" t="str">
        <f ca="1">+IF(Tabla2[[#This Row],[Edad]]="Corregir","Corregir","Ok")</f>
        <v>Ok</v>
      </c>
      <c r="X243" s="10" t="str">
        <f>+IFERROR(VLOOKUP(Tabla2[[#This Row],[DISTRITO SEGÚN DNI]],Hoja1!$A$2:$B$55,2,FALSE),"No")</f>
        <v>No</v>
      </c>
      <c r="Y243" s="10" t="str">
        <f>IF(OR(LOWER(Tabla2[[#This Row],[GENERO]])="masculino", LOWER(Tabla2[[#This Row],[GENERO]])="femenino"),"OK","Corregir")</f>
        <v>OK</v>
      </c>
      <c r="Z243" s="10" t="str">
        <f>+IF(Tabla2[[#This Row],[Nro. DNI / CE]]="","Corregir",IF(LEN(Tabla2[[#This Row],[Nro. DNI / CE]])&gt;=8,"OK","Corregir"))</f>
        <v>OK</v>
      </c>
      <c r="AA243" s="10">
        <f>COUNTIF(Tabla2[APELLIDOS Y NOMBRES],Tabla2[[#This Row],[APELLIDOS Y NOMBRES]])</f>
        <v>1</v>
      </c>
      <c r="AB243" t="str">
        <f ca="1">+IFERROR(IF(Tabla2[[#This Row],[FECHA CESE/BAJA]]="","No Aplica",IF(AND(MONTH(Tabla2[[#This Row],[FECHA CESE/BAJA]])=MONTH(TODAY()-30),YEAR(Tabla2[[#This Row],[FECHA CESE/BAJA]])=YEAR(TODAY())),MONTH(TODAY()-30)&amp;"-"&amp;YEAR(TODAY()),"Borrar")),"No aplica")</f>
        <v>8-2023</v>
      </c>
      <c r="AC243" t="str">
        <f ca="1">+IFERROR(IF(Tabla2[[#This Row],[FECHA INICIO DE LABORES EN OBRA]]="","No Aplica",IF(AND(MONTH(Tabla2[[#This Row],[FECHA INICIO DE LABORES EN OBRA]])=MONTH(TODAY()-30),YEAR(Tabla2[[#This Row],[FECHA INICIO DE LABORES EN OBRA]])=YEAR(TODAY())),MONTH(TODAY()-30)&amp;"-"&amp;YEAR(TODAY()),"No Aplica")),"No Aplica")</f>
        <v>No Aplica</v>
      </c>
    </row>
    <row r="244" spans="1:29" x14ac:dyDescent="0.25">
      <c r="A244" s="2" t="s">
        <v>7160</v>
      </c>
      <c r="B244" s="3" t="s">
        <v>7161</v>
      </c>
      <c r="C244" s="3" t="s">
        <v>7161</v>
      </c>
      <c r="D244" s="3" t="s">
        <v>7444</v>
      </c>
      <c r="E244" s="3" t="s">
        <v>7445</v>
      </c>
      <c r="F244" s="36">
        <v>27128</v>
      </c>
      <c r="G244" s="3">
        <v>2</v>
      </c>
      <c r="H244" s="3" t="s">
        <v>1406</v>
      </c>
      <c r="I244" s="3" t="s">
        <v>7415</v>
      </c>
      <c r="J244" s="3" t="s">
        <v>7446</v>
      </c>
      <c r="K244" s="3" t="s">
        <v>1483</v>
      </c>
      <c r="L244" s="8" t="s">
        <v>9813</v>
      </c>
      <c r="M244" s="5">
        <v>45167</v>
      </c>
      <c r="N244" s="13" t="s">
        <v>1489</v>
      </c>
      <c r="O244" s="5" t="s">
        <v>7447</v>
      </c>
      <c r="P244" s="8">
        <v>1</v>
      </c>
      <c r="Q244" s="9">
        <v>4</v>
      </c>
      <c r="R244" s="9" t="str">
        <f>IFERROR(VLOOKUP(Tabla2[[#This Row],[CONTRATISTA PRNCIPAL]],Hoja1!$L$5:$M$9,2,FALSE),"CJV")</f>
        <v>CJV</v>
      </c>
      <c r="S244" s="9" t="str">
        <f>IF(Tabla2[[#This Row],[EMPRESA]]=Tabla2[[#This Row],[CONTRATISTA PRNCIPAL]],"Principal","Secundaria")</f>
        <v>Principal</v>
      </c>
      <c r="T244" s="10">
        <f>IFERROR(1/COUNTIF(Tabla2[CONTRATISTA PRNCIPAL],Tabla2[[#This Row],[CONTRATISTA PRNCIPAL]]),0)</f>
        <v>3.9215686274509803E-3</v>
      </c>
      <c r="U244" s="33">
        <f ca="1">IF(((TODAY()-Tabla2[[#This Row],[FECHA NACIMIENTO]])/365)&lt;18,"Corregir", IF(((TODAY()-Tabla2[[#This Row],[FECHA NACIMIENTO]])/365)&gt;80, "Corregir",ROUNDDOWN(((TODAY()-Tabla2[[#This Row],[FECHA NACIMIENTO]])/365),0)))</f>
        <v>49</v>
      </c>
      <c r="V24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44" s="34" t="str">
        <f ca="1">+IF(Tabla2[[#This Row],[Edad]]="Corregir","Corregir","Ok")</f>
        <v>Ok</v>
      </c>
      <c r="X244" s="10" t="str">
        <f>+IFERROR(VLOOKUP(Tabla2[[#This Row],[DISTRITO SEGÚN DNI]],Hoja1!$A$2:$B$55,2,FALSE),"No")</f>
        <v>No</v>
      </c>
      <c r="Y244" s="10" t="str">
        <f>IF(OR(LOWER(Tabla2[[#This Row],[GENERO]])="masculino", LOWER(Tabla2[[#This Row],[GENERO]])="femenino"),"OK","Corregir")</f>
        <v>OK</v>
      </c>
      <c r="Z244" s="10" t="str">
        <f>+IF(Tabla2[[#This Row],[Nro. DNI / CE]]="","Corregir",IF(LEN(Tabla2[[#This Row],[Nro. DNI / CE]])&gt;=8,"OK","Corregir"))</f>
        <v>OK</v>
      </c>
      <c r="AA244" s="10">
        <f>COUNTIF(Tabla2[APELLIDOS Y NOMBRES],Tabla2[[#This Row],[APELLIDOS Y NOMBRES]])</f>
        <v>1</v>
      </c>
      <c r="AB244" t="str">
        <f ca="1">+IFERROR(IF(Tabla2[[#This Row],[FECHA CESE/BAJA]]="","No Aplica",IF(AND(MONTH(Tabla2[[#This Row],[FECHA CESE/BAJA]])=MONTH(TODAY()-30),YEAR(Tabla2[[#This Row],[FECHA CESE/BAJA]])=YEAR(TODAY())),MONTH(TODAY()-30)&amp;"-"&amp;YEAR(TODAY()),"Borrar")),"No aplica")</f>
        <v>8-2023</v>
      </c>
      <c r="AC244" t="str">
        <f ca="1">+IFERROR(IF(Tabla2[[#This Row],[FECHA INICIO DE LABORES EN OBRA]]="","No Aplica",IF(AND(MONTH(Tabla2[[#This Row],[FECHA INICIO DE LABORES EN OBRA]])=MONTH(TODAY()-30),YEAR(Tabla2[[#This Row],[FECHA INICIO DE LABORES EN OBRA]])=YEAR(TODAY())),MONTH(TODAY()-30)&amp;"-"&amp;YEAR(TODAY()),"No Aplica")),"No Aplica")</f>
        <v>No Aplica</v>
      </c>
    </row>
    <row r="245" spans="1:29" x14ac:dyDescent="0.25">
      <c r="A245" s="2" t="s">
        <v>7160</v>
      </c>
      <c r="B245" s="3" t="s">
        <v>7161</v>
      </c>
      <c r="C245" s="3" t="s">
        <v>7161</v>
      </c>
      <c r="D245" s="3" t="s">
        <v>8165</v>
      </c>
      <c r="E245" s="3" t="s">
        <v>8166</v>
      </c>
      <c r="F245" s="36">
        <v>29382</v>
      </c>
      <c r="G245" s="3">
        <v>2</v>
      </c>
      <c r="H245" s="3" t="s">
        <v>1406</v>
      </c>
      <c r="I245" s="3" t="s">
        <v>7415</v>
      </c>
      <c r="J245" s="3" t="s">
        <v>8167</v>
      </c>
      <c r="K245" s="3" t="s">
        <v>1492</v>
      </c>
      <c r="L245" s="8" t="s">
        <v>9813</v>
      </c>
      <c r="M245" s="5">
        <v>45167</v>
      </c>
      <c r="N245" s="13" t="s">
        <v>1489</v>
      </c>
      <c r="O245" s="5">
        <v>44986</v>
      </c>
      <c r="P245" s="8">
        <v>1</v>
      </c>
      <c r="Q245" s="9">
        <v>4</v>
      </c>
      <c r="R245" s="9" t="str">
        <f>IFERROR(VLOOKUP(Tabla2[[#This Row],[CONTRATISTA PRNCIPAL]],Hoja1!$L$5:$M$9,2,FALSE),"CJV")</f>
        <v>CJV</v>
      </c>
      <c r="S245" s="9" t="str">
        <f>IF(Tabla2[[#This Row],[EMPRESA]]=Tabla2[[#This Row],[CONTRATISTA PRNCIPAL]],"Principal","Secundaria")</f>
        <v>Principal</v>
      </c>
      <c r="T245" s="10">
        <f>IFERROR(1/COUNTIF(Tabla2[CONTRATISTA PRNCIPAL],Tabla2[[#This Row],[CONTRATISTA PRNCIPAL]]),0)</f>
        <v>3.9215686274509803E-3</v>
      </c>
      <c r="U245" s="33">
        <f ca="1">IF(((TODAY()-Tabla2[[#This Row],[FECHA NACIMIENTO]])/365)&lt;18,"Corregir", IF(((TODAY()-Tabla2[[#This Row],[FECHA NACIMIENTO]])/365)&gt;80, "Corregir",ROUNDDOWN(((TODAY()-Tabla2[[#This Row],[FECHA NACIMIENTO]])/365),0)))</f>
        <v>43</v>
      </c>
      <c r="V24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45" s="34" t="str">
        <f ca="1">+IF(Tabla2[[#This Row],[Edad]]="Corregir","Corregir","Ok")</f>
        <v>Ok</v>
      </c>
      <c r="X245" s="10" t="str">
        <f>+IFERROR(VLOOKUP(Tabla2[[#This Row],[DISTRITO SEGÚN DNI]],Hoja1!$A$2:$B$55,2,FALSE),"No")</f>
        <v>No</v>
      </c>
      <c r="Y245" s="10" t="str">
        <f>IF(OR(LOWER(Tabla2[[#This Row],[GENERO]])="masculino", LOWER(Tabla2[[#This Row],[GENERO]])="femenino"),"OK","Corregir")</f>
        <v>OK</v>
      </c>
      <c r="Z245" s="10" t="str">
        <f>+IF(Tabla2[[#This Row],[Nro. DNI / CE]]="","Corregir",IF(LEN(Tabla2[[#This Row],[Nro. DNI / CE]])&gt;=8,"OK","Corregir"))</f>
        <v>OK</v>
      </c>
      <c r="AA245" s="10">
        <f>COUNTIF(Tabla2[APELLIDOS Y NOMBRES],Tabla2[[#This Row],[APELLIDOS Y NOMBRES]])</f>
        <v>1</v>
      </c>
      <c r="AB245" t="str">
        <f ca="1">+IFERROR(IF(Tabla2[[#This Row],[FECHA CESE/BAJA]]="","No Aplica",IF(AND(MONTH(Tabla2[[#This Row],[FECHA CESE/BAJA]])=MONTH(TODAY()-30),YEAR(Tabla2[[#This Row],[FECHA CESE/BAJA]])=YEAR(TODAY())),MONTH(TODAY()-30)&amp;"-"&amp;YEAR(TODAY()),"Borrar")),"No aplica")</f>
        <v>8-2023</v>
      </c>
      <c r="AC245" t="str">
        <f ca="1">+IFERROR(IF(Tabla2[[#This Row],[FECHA INICIO DE LABORES EN OBRA]]="","No Aplica",IF(AND(MONTH(Tabla2[[#This Row],[FECHA INICIO DE LABORES EN OBRA]])=MONTH(TODAY()-30),YEAR(Tabla2[[#This Row],[FECHA INICIO DE LABORES EN OBRA]])=YEAR(TODAY())),MONTH(TODAY()-30)&amp;"-"&amp;YEAR(TODAY()),"No Aplica")),"No Aplica")</f>
        <v>No Aplica</v>
      </c>
    </row>
    <row r="246" spans="1:29" x14ac:dyDescent="0.25">
      <c r="A246" s="2" t="s">
        <v>7160</v>
      </c>
      <c r="B246" s="3" t="s">
        <v>7161</v>
      </c>
      <c r="C246" s="3" t="s">
        <v>7161</v>
      </c>
      <c r="D246" s="3" t="s">
        <v>8177</v>
      </c>
      <c r="E246" s="3" t="s">
        <v>8178</v>
      </c>
      <c r="F246" s="36">
        <v>30168</v>
      </c>
      <c r="G246" s="3">
        <v>2</v>
      </c>
      <c r="H246" s="3" t="s">
        <v>1406</v>
      </c>
      <c r="I246" s="3" t="s">
        <v>7415</v>
      </c>
      <c r="J246" s="3" t="s">
        <v>8179</v>
      </c>
      <c r="K246" s="3" t="s">
        <v>1492</v>
      </c>
      <c r="L246" s="8" t="s">
        <v>9813</v>
      </c>
      <c r="M246" s="5">
        <v>45167</v>
      </c>
      <c r="N246" s="13" t="s">
        <v>1489</v>
      </c>
      <c r="O246" s="5">
        <v>44986</v>
      </c>
      <c r="P246" s="8">
        <v>1</v>
      </c>
      <c r="Q246" s="9">
        <v>4</v>
      </c>
      <c r="R246" s="9" t="str">
        <f>IFERROR(VLOOKUP(Tabla2[[#This Row],[CONTRATISTA PRNCIPAL]],Hoja1!$L$5:$M$9,2,FALSE),"CJV")</f>
        <v>CJV</v>
      </c>
      <c r="S246" s="9" t="str">
        <f>IF(Tabla2[[#This Row],[EMPRESA]]=Tabla2[[#This Row],[CONTRATISTA PRNCIPAL]],"Principal","Secundaria")</f>
        <v>Principal</v>
      </c>
      <c r="T246" s="10">
        <f>IFERROR(1/COUNTIF(Tabla2[CONTRATISTA PRNCIPAL],Tabla2[[#This Row],[CONTRATISTA PRNCIPAL]]),0)</f>
        <v>3.9215686274509803E-3</v>
      </c>
      <c r="U246" s="33">
        <f ca="1">IF(((TODAY()-Tabla2[[#This Row],[FECHA NACIMIENTO]])/365)&lt;18,"Corregir", IF(((TODAY()-Tabla2[[#This Row],[FECHA NACIMIENTO]])/365)&gt;80, "Corregir",ROUNDDOWN(((TODAY()-Tabla2[[#This Row],[FECHA NACIMIENTO]])/365),0)))</f>
        <v>41</v>
      </c>
      <c r="V24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46" s="34" t="str">
        <f ca="1">+IF(Tabla2[[#This Row],[Edad]]="Corregir","Corregir","Ok")</f>
        <v>Ok</v>
      </c>
      <c r="X246" s="10" t="str">
        <f>+IFERROR(VLOOKUP(Tabla2[[#This Row],[DISTRITO SEGÚN DNI]],Hoja1!$A$2:$B$55,2,FALSE),"No")</f>
        <v>No</v>
      </c>
      <c r="Y246" s="10" t="str">
        <f>IF(OR(LOWER(Tabla2[[#This Row],[GENERO]])="masculino", LOWER(Tabla2[[#This Row],[GENERO]])="femenino"),"OK","Corregir")</f>
        <v>OK</v>
      </c>
      <c r="Z246" s="10" t="str">
        <f>+IF(Tabla2[[#This Row],[Nro. DNI / CE]]="","Corregir",IF(LEN(Tabla2[[#This Row],[Nro. DNI / CE]])&gt;=8,"OK","Corregir"))</f>
        <v>OK</v>
      </c>
      <c r="AA246" s="10">
        <f>COUNTIF(Tabla2[APELLIDOS Y NOMBRES],Tabla2[[#This Row],[APELLIDOS Y NOMBRES]])</f>
        <v>1</v>
      </c>
      <c r="AB246" t="str">
        <f ca="1">+IFERROR(IF(Tabla2[[#This Row],[FECHA CESE/BAJA]]="","No Aplica",IF(AND(MONTH(Tabla2[[#This Row],[FECHA CESE/BAJA]])=MONTH(TODAY()-30),YEAR(Tabla2[[#This Row],[FECHA CESE/BAJA]])=YEAR(TODAY())),MONTH(TODAY()-30)&amp;"-"&amp;YEAR(TODAY()),"Borrar")),"No aplica")</f>
        <v>8-2023</v>
      </c>
      <c r="AC246" t="str">
        <f ca="1">+IFERROR(IF(Tabla2[[#This Row],[FECHA INICIO DE LABORES EN OBRA]]="","No Aplica",IF(AND(MONTH(Tabla2[[#This Row],[FECHA INICIO DE LABORES EN OBRA]])=MONTH(TODAY()-30),YEAR(Tabla2[[#This Row],[FECHA INICIO DE LABORES EN OBRA]])=YEAR(TODAY())),MONTH(TODAY()-30)&amp;"-"&amp;YEAR(TODAY()),"No Aplica")),"No Aplica")</f>
        <v>No Aplica</v>
      </c>
    </row>
    <row r="247" spans="1:29" x14ac:dyDescent="0.25">
      <c r="A247" s="2">
        <v>20419278875</v>
      </c>
      <c r="B247" s="3" t="s">
        <v>51</v>
      </c>
      <c r="C247" s="3" t="s">
        <v>51</v>
      </c>
      <c r="D247" s="3">
        <v>10600027</v>
      </c>
      <c r="E247" s="3" t="s">
        <v>11351</v>
      </c>
      <c r="F247" s="36">
        <v>28172</v>
      </c>
      <c r="G247" s="3">
        <v>2</v>
      </c>
      <c r="H247" s="3" t="s">
        <v>1444</v>
      </c>
      <c r="I247" s="3" t="s">
        <v>3616</v>
      </c>
      <c r="J247" s="3" t="s">
        <v>11352</v>
      </c>
      <c r="K247" s="3" t="s">
        <v>93</v>
      </c>
      <c r="L247" s="8" t="s">
        <v>9813</v>
      </c>
      <c r="M247" s="5">
        <v>45167</v>
      </c>
      <c r="N247" s="13" t="s">
        <v>1043</v>
      </c>
      <c r="O247" s="5">
        <v>45153</v>
      </c>
      <c r="P247" s="8">
        <v>2</v>
      </c>
      <c r="Q247" s="9">
        <v>1</v>
      </c>
      <c r="R247" s="9" t="str">
        <f>IFERROR(VLOOKUP(Tabla2[[#This Row],[CONTRATISTA PRNCIPAL]],Hoja1!$L$5:$M$9,2,FALSE),"CJV")</f>
        <v>CJV</v>
      </c>
      <c r="S247" s="9" t="str">
        <f>IF(Tabla2[[#This Row],[EMPRESA]]=Tabla2[[#This Row],[CONTRATISTA PRNCIPAL]],"Principal","Secundaria")</f>
        <v>Principal</v>
      </c>
      <c r="T247" s="10">
        <f>IFERROR(1/COUNTIF(Tabla2[CONTRATISTA PRNCIPAL],Tabla2[[#This Row],[CONTRATISTA PRNCIPAL]]),0)</f>
        <v>2.5000000000000001E-2</v>
      </c>
      <c r="U247" s="33">
        <f ca="1">IF(((TODAY()-Tabla2[[#This Row],[FECHA NACIMIENTO]])/365)&lt;18,"Corregir", IF(((TODAY()-Tabla2[[#This Row],[FECHA NACIMIENTO]])/365)&gt;80, "Corregir",ROUNDDOWN(((TODAY()-Tabla2[[#This Row],[FECHA NACIMIENTO]])/365),0)))</f>
        <v>46</v>
      </c>
      <c r="V24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47" s="34" t="str">
        <f ca="1">+IF(Tabla2[[#This Row],[Edad]]="Corregir","Corregir","Ok")</f>
        <v>Ok</v>
      </c>
      <c r="X247" s="10" t="str">
        <f>+IFERROR(VLOOKUP(Tabla2[[#This Row],[DISTRITO SEGÚN DNI]],Hoja1!$A$2:$B$55,2,FALSE),"No")</f>
        <v>ATE</v>
      </c>
      <c r="Y247" s="10" t="str">
        <f>IF(OR(LOWER(Tabla2[[#This Row],[GENERO]])="masculino", LOWER(Tabla2[[#This Row],[GENERO]])="femenino"),"OK","Corregir")</f>
        <v>OK</v>
      </c>
      <c r="Z247" s="10" t="str">
        <f>+IF(Tabla2[[#This Row],[Nro. DNI / CE]]="","Corregir",IF(LEN(Tabla2[[#This Row],[Nro. DNI / CE]])&gt;=8,"OK","Corregir"))</f>
        <v>OK</v>
      </c>
      <c r="AA247" s="10">
        <f>COUNTIF(Tabla2[APELLIDOS Y NOMBRES],Tabla2[[#This Row],[APELLIDOS Y NOMBRES]])</f>
        <v>1</v>
      </c>
      <c r="AB247" t="str">
        <f ca="1">+IFERROR(IF(Tabla2[[#This Row],[FECHA CESE/BAJA]]="","No Aplica",IF(AND(MONTH(Tabla2[[#This Row],[FECHA CESE/BAJA]])=MONTH(TODAY()-30),YEAR(Tabla2[[#This Row],[FECHA CESE/BAJA]])=YEAR(TODAY())),MONTH(TODAY()-30)&amp;"-"&amp;YEAR(TODAY()),"Borrar")),"No aplica")</f>
        <v>8-2023</v>
      </c>
      <c r="AC247" t="str">
        <f ca="1">+IFERROR(IF(Tabla2[[#This Row],[FECHA INICIO DE LABORES EN OBRA]]="","No Aplica",IF(AND(MONTH(Tabla2[[#This Row],[FECHA INICIO DE LABORES EN OBRA]])=MONTH(TODAY()-30),YEAR(Tabla2[[#This Row],[FECHA INICIO DE LABORES EN OBRA]])=YEAR(TODAY())),MONTH(TODAY()-30)&amp;"-"&amp;YEAR(TODAY()),"No Aplica")),"No Aplica")</f>
        <v>8-2023</v>
      </c>
    </row>
    <row r="248" spans="1:29" x14ac:dyDescent="0.25">
      <c r="A248" s="2">
        <v>20506662711</v>
      </c>
      <c r="B248" s="3" t="s">
        <v>62</v>
      </c>
      <c r="C248" s="3" t="s">
        <v>62</v>
      </c>
      <c r="D248" s="3" t="s">
        <v>4554</v>
      </c>
      <c r="E248" s="3" t="s">
        <v>4555</v>
      </c>
      <c r="F248" s="36">
        <v>28368</v>
      </c>
      <c r="G248" s="3">
        <v>2</v>
      </c>
      <c r="H248" s="3" t="s">
        <v>1825</v>
      </c>
      <c r="I248" s="3" t="s">
        <v>4504</v>
      </c>
      <c r="J248" s="3" t="s">
        <v>4556</v>
      </c>
      <c r="K248" s="3" t="s">
        <v>93</v>
      </c>
      <c r="L248" s="8" t="s">
        <v>9813</v>
      </c>
      <c r="M248" s="5">
        <v>45167</v>
      </c>
      <c r="N248" s="13" t="s">
        <v>1043</v>
      </c>
      <c r="O248" s="5">
        <v>45085</v>
      </c>
      <c r="P248" s="8">
        <v>2</v>
      </c>
      <c r="Q248" s="9">
        <v>4</v>
      </c>
      <c r="R248" s="9" t="str">
        <f>IFERROR(VLOOKUP(Tabla2[[#This Row],[CONTRATISTA PRNCIPAL]],Hoja1!$L$5:$M$9,2,FALSE),"CJV")</f>
        <v>CJV</v>
      </c>
      <c r="S248" s="9" t="str">
        <f>IF(Tabla2[[#This Row],[EMPRESA]]=Tabla2[[#This Row],[CONTRATISTA PRNCIPAL]],"Principal","Secundaria")</f>
        <v>Principal</v>
      </c>
      <c r="T248" s="10">
        <f>IFERROR(1/COUNTIF(Tabla2[CONTRATISTA PRNCIPAL],Tabla2[[#This Row],[CONTRATISTA PRNCIPAL]]),0)</f>
        <v>2.8571428571428571E-2</v>
      </c>
      <c r="U248" s="33">
        <f ca="1">IF(((TODAY()-Tabla2[[#This Row],[FECHA NACIMIENTO]])/365)&lt;18,"Corregir", IF(((TODAY()-Tabla2[[#This Row],[FECHA NACIMIENTO]])/365)&gt;80, "Corregir",ROUNDDOWN(((TODAY()-Tabla2[[#This Row],[FECHA NACIMIENTO]])/365),0)))</f>
        <v>46</v>
      </c>
      <c r="V24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48" s="34" t="str">
        <f ca="1">+IF(Tabla2[[#This Row],[Edad]]="Corregir","Corregir","Ok")</f>
        <v>Ok</v>
      </c>
      <c r="X248" s="10" t="str">
        <f>+IFERROR(VLOOKUP(Tabla2[[#This Row],[DISTRITO SEGÚN DNI]],Hoja1!$A$2:$B$55,2,FALSE),"No")</f>
        <v>ATE</v>
      </c>
      <c r="Y248" s="10" t="str">
        <f>IF(OR(LOWER(Tabla2[[#This Row],[GENERO]])="masculino", LOWER(Tabla2[[#This Row],[GENERO]])="femenino"),"OK","Corregir")</f>
        <v>OK</v>
      </c>
      <c r="Z248" s="10" t="str">
        <f>+IF(Tabla2[[#This Row],[Nro. DNI / CE]]="","Corregir",IF(LEN(Tabla2[[#This Row],[Nro. DNI / CE]])&gt;=8,"OK","Corregir"))</f>
        <v>OK</v>
      </c>
      <c r="AA248" s="10">
        <f>COUNTIF(Tabla2[APELLIDOS Y NOMBRES],Tabla2[[#This Row],[APELLIDOS Y NOMBRES]])</f>
        <v>1</v>
      </c>
      <c r="AB248" t="str">
        <f ca="1">+IFERROR(IF(Tabla2[[#This Row],[FECHA CESE/BAJA]]="","No Aplica",IF(AND(MONTH(Tabla2[[#This Row],[FECHA CESE/BAJA]])=MONTH(TODAY()-30),YEAR(Tabla2[[#This Row],[FECHA CESE/BAJA]])=YEAR(TODAY())),MONTH(TODAY()-30)&amp;"-"&amp;YEAR(TODAY()),"Borrar")),"No aplica")</f>
        <v>8-2023</v>
      </c>
      <c r="AC248" t="str">
        <f ca="1">+IFERROR(IF(Tabla2[[#This Row],[FECHA INICIO DE LABORES EN OBRA]]="","No Aplica",IF(AND(MONTH(Tabla2[[#This Row],[FECHA INICIO DE LABORES EN OBRA]])=MONTH(TODAY()-30),YEAR(Tabla2[[#This Row],[FECHA INICIO DE LABORES EN OBRA]])=YEAR(TODAY())),MONTH(TODAY()-30)&amp;"-"&amp;YEAR(TODAY()),"No Aplica")),"No Aplica")</f>
        <v>No Aplica</v>
      </c>
    </row>
    <row r="249" spans="1:29" x14ac:dyDescent="0.25">
      <c r="A249" s="2">
        <v>20550520002</v>
      </c>
      <c r="B249" s="3" t="s">
        <v>1584</v>
      </c>
      <c r="C249" s="3" t="s">
        <v>65</v>
      </c>
      <c r="D249" s="3" t="s">
        <v>1604</v>
      </c>
      <c r="E249" s="3" t="s">
        <v>1605</v>
      </c>
      <c r="F249" s="36">
        <v>26553</v>
      </c>
      <c r="G249" s="3">
        <v>1</v>
      </c>
      <c r="H249" s="3" t="s">
        <v>1606</v>
      </c>
      <c r="I249" s="3" t="s">
        <v>1582</v>
      </c>
      <c r="J249" s="3" t="s">
        <v>1607</v>
      </c>
      <c r="K249" s="3" t="s">
        <v>1077</v>
      </c>
      <c r="L249" s="8" t="s">
        <v>9813</v>
      </c>
      <c r="M249" s="5">
        <v>45169</v>
      </c>
      <c r="N249" s="13" t="s">
        <v>1489</v>
      </c>
      <c r="O249" s="5">
        <v>44895</v>
      </c>
      <c r="P249" s="8">
        <v>2</v>
      </c>
      <c r="Q249" s="9">
        <v>1</v>
      </c>
      <c r="R249" s="9" t="str">
        <f>IFERROR(VLOOKUP(Tabla2[[#This Row],[CONTRATISTA PRNCIPAL]],Hoja1!$L$5:$M$9,2,FALSE),"CJV")</f>
        <v>CJV</v>
      </c>
      <c r="S249" s="9" t="str">
        <f>IF(Tabla2[[#This Row],[EMPRESA]]=Tabla2[[#This Row],[CONTRATISTA PRNCIPAL]],"Principal","Secundaria")</f>
        <v>Secundaria</v>
      </c>
      <c r="T249" s="10">
        <f>IFERROR(1/COUNTIF(Tabla2[CONTRATISTA PRNCIPAL],Tabla2[[#This Row],[CONTRATISTA PRNCIPAL]]),0)</f>
        <v>5.2910052910052907E-3</v>
      </c>
      <c r="U249" s="33">
        <f ca="1">IF(((TODAY()-Tabla2[[#This Row],[FECHA NACIMIENTO]])/365)&lt;18,"Corregir", IF(((TODAY()-Tabla2[[#This Row],[FECHA NACIMIENTO]])/365)&gt;80, "Corregir",ROUNDDOWN(((TODAY()-Tabla2[[#This Row],[FECHA NACIMIENTO]])/365),0)))</f>
        <v>51</v>
      </c>
      <c r="V24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49" s="34" t="str">
        <f ca="1">+IF(Tabla2[[#This Row],[Edad]]="Corregir","Corregir","Ok")</f>
        <v>Ok</v>
      </c>
      <c r="X249" s="10" t="str">
        <f>+IFERROR(VLOOKUP(Tabla2[[#This Row],[DISTRITO SEGÚN DNI]],Hoja1!$A$2:$B$55,2,FALSE),"No")</f>
        <v>No</v>
      </c>
      <c r="Y249" s="10" t="str">
        <f>IF(OR(LOWER(Tabla2[[#This Row],[GENERO]])="masculino", LOWER(Tabla2[[#This Row],[GENERO]])="femenino"),"OK","Corregir")</f>
        <v>OK</v>
      </c>
      <c r="Z249" s="10" t="str">
        <f>+IF(Tabla2[[#This Row],[Nro. DNI / CE]]="","Corregir",IF(LEN(Tabla2[[#This Row],[Nro. DNI / CE]])&gt;=8,"OK","Corregir"))</f>
        <v>OK</v>
      </c>
      <c r="AA249" s="10">
        <f>COUNTIF(Tabla2[APELLIDOS Y NOMBRES],Tabla2[[#This Row],[APELLIDOS Y NOMBRES]])</f>
        <v>1</v>
      </c>
      <c r="AB249" t="str">
        <f ca="1">+IFERROR(IF(Tabla2[[#This Row],[FECHA CESE/BAJA]]="","No Aplica",IF(AND(MONTH(Tabla2[[#This Row],[FECHA CESE/BAJA]])=MONTH(TODAY()-30),YEAR(Tabla2[[#This Row],[FECHA CESE/BAJA]])=YEAR(TODAY())),MONTH(TODAY()-30)&amp;"-"&amp;YEAR(TODAY()),"Borrar")),"No aplica")</f>
        <v>8-2023</v>
      </c>
      <c r="AC249" t="str">
        <f ca="1">+IFERROR(IF(Tabla2[[#This Row],[FECHA INICIO DE LABORES EN OBRA]]="","No Aplica",IF(AND(MONTH(Tabla2[[#This Row],[FECHA INICIO DE LABORES EN OBRA]])=MONTH(TODAY()-30),YEAR(Tabla2[[#This Row],[FECHA INICIO DE LABORES EN OBRA]])=YEAR(TODAY())),MONTH(TODAY()-30)&amp;"-"&amp;YEAR(TODAY()),"No Aplica")),"No Aplica")</f>
        <v>No Aplica</v>
      </c>
    </row>
    <row r="250" spans="1:29" x14ac:dyDescent="0.25">
      <c r="A250" s="2">
        <v>20524172365</v>
      </c>
      <c r="B250" s="3" t="s">
        <v>1009</v>
      </c>
      <c r="C250" s="3" t="s">
        <v>1009</v>
      </c>
      <c r="D250" s="3" t="s">
        <v>6363</v>
      </c>
      <c r="E250" s="3" t="s">
        <v>6364</v>
      </c>
      <c r="F250" s="36">
        <v>32103</v>
      </c>
      <c r="G250" s="3">
        <v>1</v>
      </c>
      <c r="H250" s="3" t="s">
        <v>1471</v>
      </c>
      <c r="I250" s="3" t="s">
        <v>6354</v>
      </c>
      <c r="J250" s="3" t="s">
        <v>6365</v>
      </c>
      <c r="K250" s="3" t="s">
        <v>1095</v>
      </c>
      <c r="L250" s="8" t="s">
        <v>9813</v>
      </c>
      <c r="M250" s="5">
        <v>45169</v>
      </c>
      <c r="N250" s="13" t="s">
        <v>1119</v>
      </c>
      <c r="O250" s="5">
        <v>45103</v>
      </c>
      <c r="P250" s="8">
        <v>2</v>
      </c>
      <c r="Q250" s="9">
        <v>1</v>
      </c>
      <c r="R250" s="9" t="str">
        <f>IFERROR(VLOOKUP(Tabla2[[#This Row],[CONTRATISTA PRNCIPAL]],Hoja1!$L$5:$M$9,2,FALSE),"CJV")</f>
        <v>CJV</v>
      </c>
      <c r="S250" s="9" t="str">
        <f>IF(Tabla2[[#This Row],[EMPRESA]]=Tabla2[[#This Row],[CONTRATISTA PRNCIPAL]],"Principal","Secundaria")</f>
        <v>Principal</v>
      </c>
      <c r="T250" s="10">
        <f>IFERROR(1/COUNTIF(Tabla2[CONTRATISTA PRNCIPAL],Tabla2[[#This Row],[CONTRATISTA PRNCIPAL]]),0)</f>
        <v>4.5454545454545456E-2</v>
      </c>
      <c r="U250" s="33">
        <f ca="1">IF(((TODAY()-Tabla2[[#This Row],[FECHA NACIMIENTO]])/365)&lt;18,"Corregir", IF(((TODAY()-Tabla2[[#This Row],[FECHA NACIMIENTO]])/365)&gt;80, "Corregir",ROUNDDOWN(((TODAY()-Tabla2[[#This Row],[FECHA NACIMIENTO]])/365),0)))</f>
        <v>35</v>
      </c>
      <c r="V25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50" s="34" t="str">
        <f ca="1">+IF(Tabla2[[#This Row],[Edad]]="Corregir","Corregir","Ok")</f>
        <v>Ok</v>
      </c>
      <c r="X250" s="10" t="str">
        <f>+IFERROR(VLOOKUP(Tabla2[[#This Row],[DISTRITO SEGÚN DNI]],Hoja1!$A$2:$B$55,2,FALSE),"No")</f>
        <v>No</v>
      </c>
      <c r="Y250" s="10" t="str">
        <f>IF(OR(LOWER(Tabla2[[#This Row],[GENERO]])="masculino", LOWER(Tabla2[[#This Row],[GENERO]])="femenino"),"OK","Corregir")</f>
        <v>OK</v>
      </c>
      <c r="Z250" s="10" t="str">
        <f>+IF(Tabla2[[#This Row],[Nro. DNI / CE]]="","Corregir",IF(LEN(Tabla2[[#This Row],[Nro. DNI / CE]])&gt;=8,"OK","Corregir"))</f>
        <v>OK</v>
      </c>
      <c r="AA250" s="10">
        <f>COUNTIF(Tabla2[APELLIDOS Y NOMBRES],Tabla2[[#This Row],[APELLIDOS Y NOMBRES]])</f>
        <v>1</v>
      </c>
      <c r="AB250" t="str">
        <f ca="1">+IFERROR(IF(Tabla2[[#This Row],[FECHA CESE/BAJA]]="","No Aplica",IF(AND(MONTH(Tabla2[[#This Row],[FECHA CESE/BAJA]])=MONTH(TODAY()-30),YEAR(Tabla2[[#This Row],[FECHA CESE/BAJA]])=YEAR(TODAY())),MONTH(TODAY()-30)&amp;"-"&amp;YEAR(TODAY()),"Borrar")),"No aplica")</f>
        <v>8-2023</v>
      </c>
      <c r="AC250" t="str">
        <f ca="1">+IFERROR(IF(Tabla2[[#This Row],[FECHA INICIO DE LABORES EN OBRA]]="","No Aplica",IF(AND(MONTH(Tabla2[[#This Row],[FECHA INICIO DE LABORES EN OBRA]])=MONTH(TODAY()-30),YEAR(Tabla2[[#This Row],[FECHA INICIO DE LABORES EN OBRA]])=YEAR(TODAY())),MONTH(TODAY()-30)&amp;"-"&amp;YEAR(TODAY()),"No Aplica")),"No Aplica")</f>
        <v>No Aplica</v>
      </c>
    </row>
    <row r="251" spans="1:29" x14ac:dyDescent="0.25">
      <c r="A251" s="2">
        <v>20600579054</v>
      </c>
      <c r="B251" s="3" t="s">
        <v>9668</v>
      </c>
      <c r="C251" s="3" t="s">
        <v>9668</v>
      </c>
      <c r="D251" s="3" t="s">
        <v>8337</v>
      </c>
      <c r="E251" s="3" t="s">
        <v>9710</v>
      </c>
      <c r="F251" s="36">
        <v>33430</v>
      </c>
      <c r="G251" s="3">
        <v>2</v>
      </c>
      <c r="H251" s="3" t="s">
        <v>1444</v>
      </c>
      <c r="I251" s="3" t="s">
        <v>7351</v>
      </c>
      <c r="J251" s="3" t="s">
        <v>8338</v>
      </c>
      <c r="K251" s="3" t="s">
        <v>1042</v>
      </c>
      <c r="L251" s="8" t="s">
        <v>9813</v>
      </c>
      <c r="M251" s="5">
        <v>45169</v>
      </c>
      <c r="N251" s="13" t="s">
        <v>1043</v>
      </c>
      <c r="O251" s="5">
        <v>45054</v>
      </c>
      <c r="P251" s="8">
        <v>2</v>
      </c>
      <c r="Q251" s="9">
        <v>4</v>
      </c>
      <c r="R251" s="9" t="str">
        <f>IFERROR(VLOOKUP(Tabla2[[#This Row],[CONTRATISTA PRNCIPAL]],Hoja1!$L$5:$M$9,2,FALSE),"CJV")</f>
        <v>CJV</v>
      </c>
      <c r="S251" s="9" t="str">
        <f>IF(Tabla2[[#This Row],[EMPRESA]]=Tabla2[[#This Row],[CONTRATISTA PRNCIPAL]],"Principal","Secundaria")</f>
        <v>Principal</v>
      </c>
      <c r="T251" s="10">
        <f>IFERROR(1/COUNTIF(Tabla2[CONTRATISTA PRNCIPAL],Tabla2[[#This Row],[CONTRATISTA PRNCIPAL]]),0)</f>
        <v>9.7087378640776691E-3</v>
      </c>
      <c r="U251" s="33">
        <f ca="1">IF(((TODAY()-Tabla2[[#This Row],[FECHA NACIMIENTO]])/365)&lt;18,"Corregir", IF(((TODAY()-Tabla2[[#This Row],[FECHA NACIMIENTO]])/365)&gt;80, "Corregir",ROUNDDOWN(((TODAY()-Tabla2[[#This Row],[FECHA NACIMIENTO]])/365),0)))</f>
        <v>32</v>
      </c>
      <c r="V25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51" s="34" t="str">
        <f ca="1">+IF(Tabla2[[#This Row],[Edad]]="Corregir","Corregir","Ok")</f>
        <v>Ok</v>
      </c>
      <c r="X251" s="10" t="str">
        <f>+IFERROR(VLOOKUP(Tabla2[[#This Row],[DISTRITO SEGÚN DNI]],Hoja1!$A$2:$B$55,2,FALSE),"No")</f>
        <v>No</v>
      </c>
      <c r="Y251" s="10" t="str">
        <f>IF(OR(LOWER(Tabla2[[#This Row],[GENERO]])="masculino", LOWER(Tabla2[[#This Row],[GENERO]])="femenino"),"OK","Corregir")</f>
        <v>OK</v>
      </c>
      <c r="Z251" s="10" t="str">
        <f>+IF(Tabla2[[#This Row],[Nro. DNI / CE]]="","Corregir",IF(LEN(Tabla2[[#This Row],[Nro. DNI / CE]])&gt;=8,"OK","Corregir"))</f>
        <v>OK</v>
      </c>
      <c r="AA251" s="10">
        <f>COUNTIF(Tabla2[APELLIDOS Y NOMBRES],Tabla2[[#This Row],[APELLIDOS Y NOMBRES]])</f>
        <v>1</v>
      </c>
      <c r="AB251" t="str">
        <f ca="1">+IFERROR(IF(Tabla2[[#This Row],[FECHA CESE/BAJA]]="","No Aplica",IF(AND(MONTH(Tabla2[[#This Row],[FECHA CESE/BAJA]])=MONTH(TODAY()-30),YEAR(Tabla2[[#This Row],[FECHA CESE/BAJA]])=YEAR(TODAY())),MONTH(TODAY()-30)&amp;"-"&amp;YEAR(TODAY()),"Borrar")),"No aplica")</f>
        <v>8-2023</v>
      </c>
      <c r="AC251" t="str">
        <f ca="1">+IFERROR(IF(Tabla2[[#This Row],[FECHA INICIO DE LABORES EN OBRA]]="","No Aplica",IF(AND(MONTH(Tabla2[[#This Row],[FECHA INICIO DE LABORES EN OBRA]])=MONTH(TODAY()-30),YEAR(Tabla2[[#This Row],[FECHA INICIO DE LABORES EN OBRA]])=YEAR(TODAY())),MONTH(TODAY()-30)&amp;"-"&amp;YEAR(TODAY()),"No Aplica")),"No Aplica")</f>
        <v>No Aplica</v>
      </c>
    </row>
    <row r="252" spans="1:29" x14ac:dyDescent="0.25">
      <c r="A252" s="2">
        <v>20600579054</v>
      </c>
      <c r="B252" s="3" t="s">
        <v>9668</v>
      </c>
      <c r="C252" s="3" t="s">
        <v>9668</v>
      </c>
      <c r="D252" s="3" t="s">
        <v>9755</v>
      </c>
      <c r="E252" s="3" t="s">
        <v>9756</v>
      </c>
      <c r="F252" s="36">
        <v>26553</v>
      </c>
      <c r="G252" s="3">
        <v>2</v>
      </c>
      <c r="H252" s="3" t="s">
        <v>1453</v>
      </c>
      <c r="I252" s="3" t="s">
        <v>9757</v>
      </c>
      <c r="J252" s="3" t="s">
        <v>9758</v>
      </c>
      <c r="K252" s="3" t="s">
        <v>1077</v>
      </c>
      <c r="L252" s="8" t="s">
        <v>9813</v>
      </c>
      <c r="M252" s="5">
        <v>45169</v>
      </c>
      <c r="N252" s="13" t="s">
        <v>1043</v>
      </c>
      <c r="O252" s="5">
        <v>45124</v>
      </c>
      <c r="P252" s="8">
        <v>2</v>
      </c>
      <c r="Q252" s="9">
        <v>4</v>
      </c>
      <c r="R252" s="9" t="str">
        <f>IFERROR(VLOOKUP(Tabla2[[#This Row],[CONTRATISTA PRNCIPAL]],Hoja1!$L$5:$M$9,2,FALSE),"CJV")</f>
        <v>CJV</v>
      </c>
      <c r="S252" s="9" t="str">
        <f>IF(Tabla2[[#This Row],[EMPRESA]]=Tabla2[[#This Row],[CONTRATISTA PRNCIPAL]],"Principal","Secundaria")</f>
        <v>Principal</v>
      </c>
      <c r="T252" s="10">
        <f>IFERROR(1/COUNTIF(Tabla2[CONTRATISTA PRNCIPAL],Tabla2[[#This Row],[CONTRATISTA PRNCIPAL]]),0)</f>
        <v>9.7087378640776691E-3</v>
      </c>
      <c r="U252" s="33">
        <f ca="1">IF(((TODAY()-Tabla2[[#This Row],[FECHA NACIMIENTO]])/365)&lt;18,"Corregir", IF(((TODAY()-Tabla2[[#This Row],[FECHA NACIMIENTO]])/365)&gt;80, "Corregir",ROUNDDOWN(((TODAY()-Tabla2[[#This Row],[FECHA NACIMIENTO]])/365),0)))</f>
        <v>51</v>
      </c>
      <c r="V25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52" s="34" t="str">
        <f ca="1">+IF(Tabla2[[#This Row],[Edad]]="Corregir","Corregir","Ok")</f>
        <v>Ok</v>
      </c>
      <c r="X252" s="10" t="str">
        <f>+IFERROR(VLOOKUP(Tabla2[[#This Row],[DISTRITO SEGÚN DNI]],Hoja1!$A$2:$B$55,2,FALSE),"No")</f>
        <v>No</v>
      </c>
      <c r="Y252" s="10" t="str">
        <f>IF(OR(LOWER(Tabla2[[#This Row],[GENERO]])="masculino", LOWER(Tabla2[[#This Row],[GENERO]])="femenino"),"OK","Corregir")</f>
        <v>OK</v>
      </c>
      <c r="Z252" s="10" t="str">
        <f>+IF(Tabla2[[#This Row],[Nro. DNI / CE]]="","Corregir",IF(LEN(Tabla2[[#This Row],[Nro. DNI / CE]])&gt;=8,"OK","Corregir"))</f>
        <v>OK</v>
      </c>
      <c r="AA252" s="10">
        <f>COUNTIF(Tabla2[APELLIDOS Y NOMBRES],Tabla2[[#This Row],[APELLIDOS Y NOMBRES]])</f>
        <v>1</v>
      </c>
      <c r="AB252" t="str">
        <f ca="1">+IFERROR(IF(Tabla2[[#This Row],[FECHA CESE/BAJA]]="","No Aplica",IF(AND(MONTH(Tabla2[[#This Row],[FECHA CESE/BAJA]])=MONTH(TODAY()-30),YEAR(Tabla2[[#This Row],[FECHA CESE/BAJA]])=YEAR(TODAY())),MONTH(TODAY()-30)&amp;"-"&amp;YEAR(TODAY()),"Borrar")),"No aplica")</f>
        <v>8-2023</v>
      </c>
      <c r="AC252" t="str">
        <f ca="1">+IFERROR(IF(Tabla2[[#This Row],[FECHA INICIO DE LABORES EN OBRA]]="","No Aplica",IF(AND(MONTH(Tabla2[[#This Row],[FECHA INICIO DE LABORES EN OBRA]])=MONTH(TODAY()-30),YEAR(Tabla2[[#This Row],[FECHA INICIO DE LABORES EN OBRA]])=YEAR(TODAY())),MONTH(TODAY()-30)&amp;"-"&amp;YEAR(TODAY()),"No Aplica")),"No Aplica")</f>
        <v>No Aplica</v>
      </c>
    </row>
    <row r="253" spans="1:29" x14ac:dyDescent="0.25">
      <c r="A253" s="2">
        <v>20600579054</v>
      </c>
      <c r="B253" s="3" t="s">
        <v>9668</v>
      </c>
      <c r="C253" s="3" t="s">
        <v>9668</v>
      </c>
      <c r="D253" s="3" t="s">
        <v>9759</v>
      </c>
      <c r="E253" s="3" t="s">
        <v>9760</v>
      </c>
      <c r="F253" s="36">
        <v>35413</v>
      </c>
      <c r="G253" s="3">
        <v>1</v>
      </c>
      <c r="H253" s="3" t="s">
        <v>9761</v>
      </c>
      <c r="I253" s="3" t="s">
        <v>9757</v>
      </c>
      <c r="J253" s="3" t="s">
        <v>9762</v>
      </c>
      <c r="K253" s="3" t="s">
        <v>9763</v>
      </c>
      <c r="L253" s="8" t="s">
        <v>9818</v>
      </c>
      <c r="M253" s="5">
        <v>45169</v>
      </c>
      <c r="N253" s="13" t="s">
        <v>1043</v>
      </c>
      <c r="O253" s="5">
        <v>45124</v>
      </c>
      <c r="P253" s="8">
        <v>2</v>
      </c>
      <c r="Q253" s="9">
        <v>2</v>
      </c>
      <c r="R253" s="9" t="str">
        <f>IFERROR(VLOOKUP(Tabla2[[#This Row],[CONTRATISTA PRNCIPAL]],Hoja1!$L$5:$M$9,2,FALSE),"CJV")</f>
        <v>CJV</v>
      </c>
      <c r="S253" s="9" t="str">
        <f>IF(Tabla2[[#This Row],[EMPRESA]]=Tabla2[[#This Row],[CONTRATISTA PRNCIPAL]],"Principal","Secundaria")</f>
        <v>Principal</v>
      </c>
      <c r="T253" s="10">
        <f>IFERROR(1/COUNTIF(Tabla2[CONTRATISTA PRNCIPAL],Tabla2[[#This Row],[CONTRATISTA PRNCIPAL]]),0)</f>
        <v>9.7087378640776691E-3</v>
      </c>
      <c r="U253" s="33">
        <f ca="1">IF(((TODAY()-Tabla2[[#This Row],[FECHA NACIMIENTO]])/365)&lt;18,"Corregir", IF(((TODAY()-Tabla2[[#This Row],[FECHA NACIMIENTO]])/365)&gt;80, "Corregir",ROUNDDOWN(((TODAY()-Tabla2[[#This Row],[FECHA NACIMIENTO]])/365),0)))</f>
        <v>26</v>
      </c>
      <c r="V25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53" s="34" t="str">
        <f ca="1">+IF(Tabla2[[#This Row],[Edad]]="Corregir","Corregir","Ok")</f>
        <v>Ok</v>
      </c>
      <c r="X253" s="10" t="str">
        <f>+IFERROR(VLOOKUP(Tabla2[[#This Row],[DISTRITO SEGÚN DNI]],Hoja1!$A$2:$B$55,2,FALSE),"No")</f>
        <v>No</v>
      </c>
      <c r="Y253" s="10" t="str">
        <f>IF(OR(LOWER(Tabla2[[#This Row],[GENERO]])="masculino", LOWER(Tabla2[[#This Row],[GENERO]])="femenino"),"OK","Corregir")</f>
        <v>OK</v>
      </c>
      <c r="Z253" s="10" t="str">
        <f>+IF(Tabla2[[#This Row],[Nro. DNI / CE]]="","Corregir",IF(LEN(Tabla2[[#This Row],[Nro. DNI / CE]])&gt;=8,"OK","Corregir"))</f>
        <v>OK</v>
      </c>
      <c r="AA253" s="10">
        <f>COUNTIF(Tabla2[APELLIDOS Y NOMBRES],Tabla2[[#This Row],[APELLIDOS Y NOMBRES]])</f>
        <v>1</v>
      </c>
      <c r="AB253" t="str">
        <f ca="1">+IFERROR(IF(Tabla2[[#This Row],[FECHA CESE/BAJA]]="","No Aplica",IF(AND(MONTH(Tabla2[[#This Row],[FECHA CESE/BAJA]])=MONTH(TODAY()-30),YEAR(Tabla2[[#This Row],[FECHA CESE/BAJA]])=YEAR(TODAY())),MONTH(TODAY()-30)&amp;"-"&amp;YEAR(TODAY()),"Borrar")),"No aplica")</f>
        <v>8-2023</v>
      </c>
      <c r="AC253" t="str">
        <f ca="1">+IFERROR(IF(Tabla2[[#This Row],[FECHA INICIO DE LABORES EN OBRA]]="","No Aplica",IF(AND(MONTH(Tabla2[[#This Row],[FECHA INICIO DE LABORES EN OBRA]])=MONTH(TODAY()-30),YEAR(Tabla2[[#This Row],[FECHA INICIO DE LABORES EN OBRA]])=YEAR(TODAY())),MONTH(TODAY()-30)&amp;"-"&amp;YEAR(TODAY()),"No Aplica")),"No Aplica")</f>
        <v>No Aplica</v>
      </c>
    </row>
    <row r="254" spans="1:29" x14ac:dyDescent="0.25">
      <c r="A254" s="2" t="s">
        <v>7164</v>
      </c>
      <c r="B254" s="3" t="s">
        <v>964</v>
      </c>
      <c r="C254" s="3" t="s">
        <v>964</v>
      </c>
      <c r="D254" s="3" t="s">
        <v>7236</v>
      </c>
      <c r="E254" s="3" t="s">
        <v>7237</v>
      </c>
      <c r="F254" s="36">
        <v>28699</v>
      </c>
      <c r="G254" s="3">
        <v>1</v>
      </c>
      <c r="H254" s="3" t="s">
        <v>1475</v>
      </c>
      <c r="I254" s="3" t="s">
        <v>7166</v>
      </c>
      <c r="J254" s="3" t="s">
        <v>7238</v>
      </c>
      <c r="K254" s="3" t="s">
        <v>1495</v>
      </c>
      <c r="L254" s="8" t="s">
        <v>9818</v>
      </c>
      <c r="M254" s="5">
        <v>45169</v>
      </c>
      <c r="N254" s="13" t="s">
        <v>1043</v>
      </c>
      <c r="O254" s="5">
        <v>45096</v>
      </c>
      <c r="P254" s="8">
        <v>2</v>
      </c>
      <c r="Q254" s="9">
        <v>1</v>
      </c>
      <c r="R254" s="9" t="str">
        <f>IFERROR(VLOOKUP(Tabla2[[#This Row],[CONTRATISTA PRNCIPAL]],Hoja1!$L$5:$M$9,2,FALSE),"CJV")</f>
        <v>CJV</v>
      </c>
      <c r="S254" s="9" t="str">
        <f>IF(Tabla2[[#This Row],[EMPRESA]]=Tabla2[[#This Row],[CONTRATISTA PRNCIPAL]],"Principal","Secundaria")</f>
        <v>Principal</v>
      </c>
      <c r="T254" s="10">
        <f>IFERROR(1/COUNTIF(Tabla2[CONTRATISTA PRNCIPAL],Tabla2[[#This Row],[CONTRATISTA PRNCIPAL]]),0)</f>
        <v>1.4925373134328358E-2</v>
      </c>
      <c r="U254" s="33">
        <f ca="1">IF(((TODAY()-Tabla2[[#This Row],[FECHA NACIMIENTO]])/365)&lt;18,"Corregir", IF(((TODAY()-Tabla2[[#This Row],[FECHA NACIMIENTO]])/365)&gt;80, "Corregir",ROUNDDOWN(((TODAY()-Tabla2[[#This Row],[FECHA NACIMIENTO]])/365),0)))</f>
        <v>45</v>
      </c>
      <c r="V25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54" s="34" t="str">
        <f ca="1">+IF(Tabla2[[#This Row],[Edad]]="Corregir","Corregir","Ok")</f>
        <v>Ok</v>
      </c>
      <c r="X254" s="10" t="str">
        <f>+IFERROR(VLOOKUP(Tabla2[[#This Row],[DISTRITO SEGÚN DNI]],Hoja1!$A$2:$B$55,2,FALSE),"No")</f>
        <v>No</v>
      </c>
      <c r="Y254" s="10" t="str">
        <f>IF(OR(LOWER(Tabla2[[#This Row],[GENERO]])="masculino", LOWER(Tabla2[[#This Row],[GENERO]])="femenino"),"OK","Corregir")</f>
        <v>OK</v>
      </c>
      <c r="Z254" s="10" t="str">
        <f>+IF(Tabla2[[#This Row],[Nro. DNI / CE]]="","Corregir",IF(LEN(Tabla2[[#This Row],[Nro. DNI / CE]])&gt;=8,"OK","Corregir"))</f>
        <v>OK</v>
      </c>
      <c r="AA254" s="10">
        <f>COUNTIF(Tabla2[APELLIDOS Y NOMBRES],Tabla2[[#This Row],[APELLIDOS Y NOMBRES]])</f>
        <v>1</v>
      </c>
      <c r="AB254" t="str">
        <f ca="1">+IFERROR(IF(Tabla2[[#This Row],[FECHA CESE/BAJA]]="","No Aplica",IF(AND(MONTH(Tabla2[[#This Row],[FECHA CESE/BAJA]])=MONTH(TODAY()-30),YEAR(Tabla2[[#This Row],[FECHA CESE/BAJA]])=YEAR(TODAY())),MONTH(TODAY()-30)&amp;"-"&amp;YEAR(TODAY()),"Borrar")),"No aplica")</f>
        <v>8-2023</v>
      </c>
      <c r="AC254" t="str">
        <f ca="1">+IFERROR(IF(Tabla2[[#This Row],[FECHA INICIO DE LABORES EN OBRA]]="","No Aplica",IF(AND(MONTH(Tabla2[[#This Row],[FECHA INICIO DE LABORES EN OBRA]])=MONTH(TODAY()-30),YEAR(Tabla2[[#This Row],[FECHA INICIO DE LABORES EN OBRA]])=YEAR(TODAY())),MONTH(TODAY()-30)&amp;"-"&amp;YEAR(TODAY()),"No Aplica")),"No Aplica")</f>
        <v>No Aplica</v>
      </c>
    </row>
    <row r="255" spans="1:29" x14ac:dyDescent="0.25">
      <c r="A255" s="2" t="s">
        <v>2919</v>
      </c>
      <c r="B255" s="3" t="s">
        <v>2920</v>
      </c>
      <c r="C255" s="3" t="s">
        <v>40</v>
      </c>
      <c r="D255" s="3" t="s">
        <v>2975</v>
      </c>
      <c r="E255" s="3" t="s">
        <v>2976</v>
      </c>
      <c r="F255" s="36">
        <v>32349</v>
      </c>
      <c r="G255" s="3">
        <v>1</v>
      </c>
      <c r="H255" s="3" t="s">
        <v>2930</v>
      </c>
      <c r="I255" s="3" t="s">
        <v>2931</v>
      </c>
      <c r="J255" s="3" t="s">
        <v>2977</v>
      </c>
      <c r="K255" s="3" t="s">
        <v>1200</v>
      </c>
      <c r="L255" s="8" t="s">
        <v>9813</v>
      </c>
      <c r="M255" s="5">
        <v>45169</v>
      </c>
      <c r="N255" s="13" t="s">
        <v>1043</v>
      </c>
      <c r="O255" s="5">
        <v>44844</v>
      </c>
      <c r="P255" s="8">
        <v>1</v>
      </c>
      <c r="Q255" s="9">
        <v>1</v>
      </c>
      <c r="R255" s="9" t="str">
        <f>IFERROR(VLOOKUP(Tabla2[[#This Row],[CONTRATISTA PRNCIPAL]],Hoja1!$L$5:$M$9,2,FALSE),"CJV")</f>
        <v>CJV</v>
      </c>
      <c r="S255" s="9" t="str">
        <f>IF(Tabla2[[#This Row],[EMPRESA]]=Tabla2[[#This Row],[CONTRATISTA PRNCIPAL]],"Principal","Secundaria")</f>
        <v>Secundaria</v>
      </c>
      <c r="T255" s="10">
        <f>IFERROR(1/COUNTIF(Tabla2[CONTRATISTA PRNCIPAL],Tabla2[[#This Row],[CONTRATISTA PRNCIPAL]]),0)</f>
        <v>1.2500000000000001E-2</v>
      </c>
      <c r="U255" s="33">
        <f ca="1">IF(((TODAY()-Tabla2[[#This Row],[FECHA NACIMIENTO]])/365)&lt;18,"Corregir", IF(((TODAY()-Tabla2[[#This Row],[FECHA NACIMIENTO]])/365)&gt;80, "Corregir",ROUNDDOWN(((TODAY()-Tabla2[[#This Row],[FECHA NACIMIENTO]])/365),0)))</f>
        <v>35</v>
      </c>
      <c r="V25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55" s="34" t="str">
        <f ca="1">+IF(Tabla2[[#This Row],[Edad]]="Corregir","Corregir","Ok")</f>
        <v>Ok</v>
      </c>
      <c r="X255" s="10" t="str">
        <f>+IFERROR(VLOOKUP(Tabla2[[#This Row],[DISTRITO SEGÚN DNI]],Hoja1!$A$2:$B$55,2,FALSE),"No")</f>
        <v>No</v>
      </c>
      <c r="Y255" s="10" t="str">
        <f>IF(OR(LOWER(Tabla2[[#This Row],[GENERO]])="masculino", LOWER(Tabla2[[#This Row],[GENERO]])="femenino"),"OK","Corregir")</f>
        <v>OK</v>
      </c>
      <c r="Z255" s="10" t="str">
        <f>+IF(Tabla2[[#This Row],[Nro. DNI / CE]]="","Corregir",IF(LEN(Tabla2[[#This Row],[Nro. DNI / CE]])&gt;=8,"OK","Corregir"))</f>
        <v>OK</v>
      </c>
      <c r="AA255" s="10">
        <f>COUNTIF(Tabla2[APELLIDOS Y NOMBRES],Tabla2[[#This Row],[APELLIDOS Y NOMBRES]])</f>
        <v>1</v>
      </c>
      <c r="AB255" t="str">
        <f ca="1">+IFERROR(IF(Tabla2[[#This Row],[FECHA CESE/BAJA]]="","No Aplica",IF(AND(MONTH(Tabla2[[#This Row],[FECHA CESE/BAJA]])=MONTH(TODAY()-30),YEAR(Tabla2[[#This Row],[FECHA CESE/BAJA]])=YEAR(TODAY())),MONTH(TODAY()-30)&amp;"-"&amp;YEAR(TODAY()),"Borrar")),"No aplica")</f>
        <v>8-2023</v>
      </c>
      <c r="AC255" t="str">
        <f ca="1">+IFERROR(IF(Tabla2[[#This Row],[FECHA INICIO DE LABORES EN OBRA]]="","No Aplica",IF(AND(MONTH(Tabla2[[#This Row],[FECHA INICIO DE LABORES EN OBRA]])=MONTH(TODAY()-30),YEAR(Tabla2[[#This Row],[FECHA INICIO DE LABORES EN OBRA]])=YEAR(TODAY())),MONTH(TODAY()-30)&amp;"-"&amp;YEAR(TODAY()),"No Aplica")),"No Aplica")</f>
        <v>No Aplica</v>
      </c>
    </row>
    <row r="256" spans="1:29" x14ac:dyDescent="0.25">
      <c r="A256" s="2" t="s">
        <v>2919</v>
      </c>
      <c r="B256" s="3" t="s">
        <v>2920</v>
      </c>
      <c r="C256" s="3" t="s">
        <v>40</v>
      </c>
      <c r="D256" s="3" t="s">
        <v>561</v>
      </c>
      <c r="E256" s="3" t="s">
        <v>562</v>
      </c>
      <c r="F256" s="36">
        <v>33915</v>
      </c>
      <c r="G256" s="3">
        <v>1</v>
      </c>
      <c r="H256" s="3" t="s">
        <v>1920</v>
      </c>
      <c r="I256" s="3" t="s">
        <v>2922</v>
      </c>
      <c r="J256" s="3" t="s">
        <v>2978</v>
      </c>
      <c r="K256" s="3" t="s">
        <v>93</v>
      </c>
      <c r="L256" s="8" t="s">
        <v>9813</v>
      </c>
      <c r="M256" s="5">
        <v>45169</v>
      </c>
      <c r="N256" s="13" t="s">
        <v>1043</v>
      </c>
      <c r="O256" s="5">
        <v>44834</v>
      </c>
      <c r="P256" s="8">
        <v>2</v>
      </c>
      <c r="Q256" s="9">
        <v>1</v>
      </c>
      <c r="R256" s="9" t="str">
        <f>IFERROR(VLOOKUP(Tabla2[[#This Row],[CONTRATISTA PRNCIPAL]],Hoja1!$L$5:$M$9,2,FALSE),"CJV")</f>
        <v>CJV</v>
      </c>
      <c r="S256" s="9" t="str">
        <f>IF(Tabla2[[#This Row],[EMPRESA]]=Tabla2[[#This Row],[CONTRATISTA PRNCIPAL]],"Principal","Secundaria")</f>
        <v>Secundaria</v>
      </c>
      <c r="T256" s="10">
        <f>IFERROR(1/COUNTIF(Tabla2[CONTRATISTA PRNCIPAL],Tabla2[[#This Row],[CONTRATISTA PRNCIPAL]]),0)</f>
        <v>1.2500000000000001E-2</v>
      </c>
      <c r="U256" s="33">
        <f ca="1">IF(((TODAY()-Tabla2[[#This Row],[FECHA NACIMIENTO]])/365)&lt;18,"Corregir", IF(((TODAY()-Tabla2[[#This Row],[FECHA NACIMIENTO]])/365)&gt;80, "Corregir",ROUNDDOWN(((TODAY()-Tabla2[[#This Row],[FECHA NACIMIENTO]])/365),0)))</f>
        <v>30</v>
      </c>
      <c r="V25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56" s="34" t="str">
        <f ca="1">+IF(Tabla2[[#This Row],[Edad]]="Corregir","Corregir","Ok")</f>
        <v>Ok</v>
      </c>
      <c r="X256" s="10" t="str">
        <f>+IFERROR(VLOOKUP(Tabla2[[#This Row],[DISTRITO SEGÚN DNI]],Hoja1!$A$2:$B$55,2,FALSE),"No")</f>
        <v>ATE</v>
      </c>
      <c r="Y256" s="10" t="str">
        <f>IF(OR(LOWER(Tabla2[[#This Row],[GENERO]])="masculino", LOWER(Tabla2[[#This Row],[GENERO]])="femenino"),"OK","Corregir")</f>
        <v>OK</v>
      </c>
      <c r="Z256" s="10" t="str">
        <f>+IF(Tabla2[[#This Row],[Nro. DNI / CE]]="","Corregir",IF(LEN(Tabla2[[#This Row],[Nro. DNI / CE]])&gt;=8,"OK","Corregir"))</f>
        <v>OK</v>
      </c>
      <c r="AA256" s="10">
        <f>COUNTIF(Tabla2[APELLIDOS Y NOMBRES],Tabla2[[#This Row],[APELLIDOS Y NOMBRES]])</f>
        <v>1</v>
      </c>
      <c r="AB256" t="str">
        <f ca="1">+IFERROR(IF(Tabla2[[#This Row],[FECHA CESE/BAJA]]="","No Aplica",IF(AND(MONTH(Tabla2[[#This Row],[FECHA CESE/BAJA]])=MONTH(TODAY()-30),YEAR(Tabla2[[#This Row],[FECHA CESE/BAJA]])=YEAR(TODAY())),MONTH(TODAY()-30)&amp;"-"&amp;YEAR(TODAY()),"Borrar")),"No aplica")</f>
        <v>8-2023</v>
      </c>
      <c r="AC256" t="str">
        <f ca="1">+IFERROR(IF(Tabla2[[#This Row],[FECHA INICIO DE LABORES EN OBRA]]="","No Aplica",IF(AND(MONTH(Tabla2[[#This Row],[FECHA INICIO DE LABORES EN OBRA]])=MONTH(TODAY()-30),YEAR(Tabla2[[#This Row],[FECHA INICIO DE LABORES EN OBRA]])=YEAR(TODAY())),MONTH(TODAY()-30)&amp;"-"&amp;YEAR(TODAY()),"No Aplica")),"No Aplica")</f>
        <v>No Aplica</v>
      </c>
    </row>
    <row r="257" spans="1:29" x14ac:dyDescent="0.25">
      <c r="A257" s="2">
        <v>20538306411</v>
      </c>
      <c r="B257" s="3" t="s">
        <v>2979</v>
      </c>
      <c r="C257" s="3" t="s">
        <v>40</v>
      </c>
      <c r="D257" s="3" t="s">
        <v>563</v>
      </c>
      <c r="E257" s="3" t="s">
        <v>564</v>
      </c>
      <c r="F257" s="36">
        <v>34402</v>
      </c>
      <c r="G257" s="3">
        <v>3</v>
      </c>
      <c r="H257" s="3" t="s">
        <v>2936</v>
      </c>
      <c r="I257" s="3" t="s">
        <v>2931</v>
      </c>
      <c r="J257" s="3" t="s">
        <v>2980</v>
      </c>
      <c r="K257" s="3" t="s">
        <v>34</v>
      </c>
      <c r="L257" s="8" t="s">
        <v>9813</v>
      </c>
      <c r="M257" s="5">
        <v>45169</v>
      </c>
      <c r="N257" s="13" t="s">
        <v>1043</v>
      </c>
      <c r="O257" s="5">
        <v>44853</v>
      </c>
      <c r="P257" s="8">
        <v>2</v>
      </c>
      <c r="Q257" s="9">
        <v>1</v>
      </c>
      <c r="R257" s="9" t="str">
        <f>IFERROR(VLOOKUP(Tabla2[[#This Row],[CONTRATISTA PRNCIPAL]],Hoja1!$L$5:$M$9,2,FALSE),"CJV")</f>
        <v>CJV</v>
      </c>
      <c r="S257" s="9" t="str">
        <f>IF(Tabla2[[#This Row],[EMPRESA]]=Tabla2[[#This Row],[CONTRATISTA PRNCIPAL]],"Principal","Secundaria")</f>
        <v>Secundaria</v>
      </c>
      <c r="T257" s="10">
        <f>IFERROR(1/COUNTIF(Tabla2[CONTRATISTA PRNCIPAL],Tabla2[[#This Row],[CONTRATISTA PRNCIPAL]]),0)</f>
        <v>1.2500000000000001E-2</v>
      </c>
      <c r="U257" s="33">
        <f ca="1">IF(((TODAY()-Tabla2[[#This Row],[FECHA NACIMIENTO]])/365)&lt;18,"Corregir", IF(((TODAY()-Tabla2[[#This Row],[FECHA NACIMIENTO]])/365)&gt;80, "Corregir",ROUNDDOWN(((TODAY()-Tabla2[[#This Row],[FECHA NACIMIENTO]])/365),0)))</f>
        <v>29</v>
      </c>
      <c r="V25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57" s="34" t="str">
        <f ca="1">+IF(Tabla2[[#This Row],[Edad]]="Corregir","Corregir","Ok")</f>
        <v>Ok</v>
      </c>
      <c r="X257" s="10" t="str">
        <f>+IFERROR(VLOOKUP(Tabla2[[#This Row],[DISTRITO SEGÚN DNI]],Hoja1!$A$2:$B$55,2,FALSE),"No")</f>
        <v>CALLAO</v>
      </c>
      <c r="Y257" s="10" t="str">
        <f>IF(OR(LOWER(Tabla2[[#This Row],[GENERO]])="masculino", LOWER(Tabla2[[#This Row],[GENERO]])="femenino"),"OK","Corregir")</f>
        <v>OK</v>
      </c>
      <c r="Z257" s="10" t="str">
        <f>+IF(Tabla2[[#This Row],[Nro. DNI / CE]]="","Corregir",IF(LEN(Tabla2[[#This Row],[Nro. DNI / CE]])&gt;=8,"OK","Corregir"))</f>
        <v>OK</v>
      </c>
      <c r="AA257" s="10">
        <f>COUNTIF(Tabla2[APELLIDOS Y NOMBRES],Tabla2[[#This Row],[APELLIDOS Y NOMBRES]])</f>
        <v>1</v>
      </c>
      <c r="AB257" t="str">
        <f ca="1">+IFERROR(IF(Tabla2[[#This Row],[FECHA CESE/BAJA]]="","No Aplica",IF(AND(MONTH(Tabla2[[#This Row],[FECHA CESE/BAJA]])=MONTH(TODAY()-30),YEAR(Tabla2[[#This Row],[FECHA CESE/BAJA]])=YEAR(TODAY())),MONTH(TODAY()-30)&amp;"-"&amp;YEAR(TODAY()),"Borrar")),"No aplica")</f>
        <v>8-2023</v>
      </c>
      <c r="AC257" t="str">
        <f ca="1">+IFERROR(IF(Tabla2[[#This Row],[FECHA INICIO DE LABORES EN OBRA]]="","No Aplica",IF(AND(MONTH(Tabla2[[#This Row],[FECHA INICIO DE LABORES EN OBRA]])=MONTH(TODAY()-30),YEAR(Tabla2[[#This Row],[FECHA INICIO DE LABORES EN OBRA]])=YEAR(TODAY())),MONTH(TODAY()-30)&amp;"-"&amp;YEAR(TODAY()),"No Aplica")),"No Aplica")</f>
        <v>No Aplica</v>
      </c>
    </row>
    <row r="258" spans="1:29" x14ac:dyDescent="0.25">
      <c r="A258" s="2">
        <v>20538306411</v>
      </c>
      <c r="B258" s="3" t="s">
        <v>2979</v>
      </c>
      <c r="C258" s="3" t="s">
        <v>40</v>
      </c>
      <c r="D258" s="3">
        <v>46360518</v>
      </c>
      <c r="E258" s="3" t="s">
        <v>565</v>
      </c>
      <c r="F258" s="36">
        <v>32158</v>
      </c>
      <c r="G258" s="3">
        <v>3</v>
      </c>
      <c r="H258" s="3" t="s">
        <v>2936</v>
      </c>
      <c r="I258" s="3" t="s">
        <v>2931</v>
      </c>
      <c r="J258" s="3" t="s">
        <v>2981</v>
      </c>
      <c r="K258" s="3" t="s">
        <v>93</v>
      </c>
      <c r="L258" s="8" t="s">
        <v>9813</v>
      </c>
      <c r="M258" s="5">
        <v>45169</v>
      </c>
      <c r="N258" s="13" t="s">
        <v>1043</v>
      </c>
      <c r="O258" s="5">
        <v>44880</v>
      </c>
      <c r="P258" s="8">
        <v>2</v>
      </c>
      <c r="Q258" s="9">
        <v>1</v>
      </c>
      <c r="R258" s="9" t="str">
        <f>IFERROR(VLOOKUP(Tabla2[[#This Row],[CONTRATISTA PRNCIPAL]],Hoja1!$L$5:$M$9,2,FALSE),"CJV")</f>
        <v>CJV</v>
      </c>
      <c r="S258" s="9" t="str">
        <f>IF(Tabla2[[#This Row],[EMPRESA]]=Tabla2[[#This Row],[CONTRATISTA PRNCIPAL]],"Principal","Secundaria")</f>
        <v>Secundaria</v>
      </c>
      <c r="T258" s="10">
        <f>IFERROR(1/COUNTIF(Tabla2[CONTRATISTA PRNCIPAL],Tabla2[[#This Row],[CONTRATISTA PRNCIPAL]]),0)</f>
        <v>1.2500000000000001E-2</v>
      </c>
      <c r="U258" s="33">
        <f ca="1">IF(((TODAY()-Tabla2[[#This Row],[FECHA NACIMIENTO]])/365)&lt;18,"Corregir", IF(((TODAY()-Tabla2[[#This Row],[FECHA NACIMIENTO]])/365)&gt;80, "Corregir",ROUNDDOWN(((TODAY()-Tabla2[[#This Row],[FECHA NACIMIENTO]])/365),0)))</f>
        <v>35</v>
      </c>
      <c r="V25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58" s="34" t="str">
        <f ca="1">+IF(Tabla2[[#This Row],[Edad]]="Corregir","Corregir","Ok")</f>
        <v>Ok</v>
      </c>
      <c r="X258" s="10" t="str">
        <f>+IFERROR(VLOOKUP(Tabla2[[#This Row],[DISTRITO SEGÚN DNI]],Hoja1!$A$2:$B$55,2,FALSE),"No")</f>
        <v>ATE</v>
      </c>
      <c r="Y258" s="10" t="str">
        <f>IF(OR(LOWER(Tabla2[[#This Row],[GENERO]])="masculino", LOWER(Tabla2[[#This Row],[GENERO]])="femenino"),"OK","Corregir")</f>
        <v>OK</v>
      </c>
      <c r="Z258" s="10" t="str">
        <f>+IF(Tabla2[[#This Row],[Nro. DNI / CE]]="","Corregir",IF(LEN(Tabla2[[#This Row],[Nro. DNI / CE]])&gt;=8,"OK","Corregir"))</f>
        <v>OK</v>
      </c>
      <c r="AA258" s="10">
        <f>COUNTIF(Tabla2[APELLIDOS Y NOMBRES],Tabla2[[#This Row],[APELLIDOS Y NOMBRES]])</f>
        <v>1</v>
      </c>
      <c r="AB258" t="str">
        <f ca="1">+IFERROR(IF(Tabla2[[#This Row],[FECHA CESE/BAJA]]="","No Aplica",IF(AND(MONTH(Tabla2[[#This Row],[FECHA CESE/BAJA]])=MONTH(TODAY()-30),YEAR(Tabla2[[#This Row],[FECHA CESE/BAJA]])=YEAR(TODAY())),MONTH(TODAY()-30)&amp;"-"&amp;YEAR(TODAY()),"Borrar")),"No aplica")</f>
        <v>8-2023</v>
      </c>
      <c r="AC258" t="str">
        <f ca="1">+IFERROR(IF(Tabla2[[#This Row],[FECHA INICIO DE LABORES EN OBRA]]="","No Aplica",IF(AND(MONTH(Tabla2[[#This Row],[FECHA INICIO DE LABORES EN OBRA]])=MONTH(TODAY()-30),YEAR(Tabla2[[#This Row],[FECHA INICIO DE LABORES EN OBRA]])=YEAR(TODAY())),MONTH(TODAY()-30)&amp;"-"&amp;YEAR(TODAY()),"No Aplica")),"No Aplica")</f>
        <v>No Aplica</v>
      </c>
    </row>
    <row r="259" spans="1:29" x14ac:dyDescent="0.25">
      <c r="A259" s="2" t="s">
        <v>2983</v>
      </c>
      <c r="B259" s="3" t="s">
        <v>2979</v>
      </c>
      <c r="C259" s="3" t="s">
        <v>40</v>
      </c>
      <c r="D259" s="3" t="s">
        <v>566</v>
      </c>
      <c r="E259" s="3" t="s">
        <v>567</v>
      </c>
      <c r="F259" s="36">
        <v>35849</v>
      </c>
      <c r="G259" s="3">
        <v>3</v>
      </c>
      <c r="H259" s="3" t="s">
        <v>2936</v>
      </c>
      <c r="I259" s="3" t="s">
        <v>2931</v>
      </c>
      <c r="J259" s="3" t="s">
        <v>2987</v>
      </c>
      <c r="K259" s="3" t="s">
        <v>131</v>
      </c>
      <c r="L259" s="8" t="s">
        <v>9813</v>
      </c>
      <c r="M259" s="5">
        <v>45169</v>
      </c>
      <c r="N259" s="13" t="s">
        <v>1043</v>
      </c>
      <c r="O259" s="5">
        <v>44853</v>
      </c>
      <c r="P259" s="8">
        <v>2</v>
      </c>
      <c r="Q259" s="9">
        <v>1</v>
      </c>
      <c r="R259" s="9" t="str">
        <f>IFERROR(VLOOKUP(Tabla2[[#This Row],[CONTRATISTA PRNCIPAL]],Hoja1!$L$5:$M$9,2,FALSE),"CJV")</f>
        <v>CJV</v>
      </c>
      <c r="S259" s="9" t="str">
        <f>IF(Tabla2[[#This Row],[EMPRESA]]=Tabla2[[#This Row],[CONTRATISTA PRNCIPAL]],"Principal","Secundaria")</f>
        <v>Secundaria</v>
      </c>
      <c r="T259" s="10">
        <f>IFERROR(1/COUNTIF(Tabla2[CONTRATISTA PRNCIPAL],Tabla2[[#This Row],[CONTRATISTA PRNCIPAL]]),0)</f>
        <v>1.2500000000000001E-2</v>
      </c>
      <c r="U259" s="33">
        <f ca="1">IF(((TODAY()-Tabla2[[#This Row],[FECHA NACIMIENTO]])/365)&lt;18,"Corregir", IF(((TODAY()-Tabla2[[#This Row],[FECHA NACIMIENTO]])/365)&gt;80, "Corregir",ROUNDDOWN(((TODAY()-Tabla2[[#This Row],[FECHA NACIMIENTO]])/365),0)))</f>
        <v>25</v>
      </c>
      <c r="V25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59" s="34" t="str">
        <f ca="1">+IF(Tabla2[[#This Row],[Edad]]="Corregir","Corregir","Ok")</f>
        <v>Ok</v>
      </c>
      <c r="X259" s="10" t="str">
        <f>+IFERROR(VLOOKUP(Tabla2[[#This Row],[DISTRITO SEGÚN DNI]],Hoja1!$A$2:$B$55,2,FALSE),"No")</f>
        <v>BREÑA</v>
      </c>
      <c r="Y259" s="10" t="str">
        <f>IF(OR(LOWER(Tabla2[[#This Row],[GENERO]])="masculino", LOWER(Tabla2[[#This Row],[GENERO]])="femenino"),"OK","Corregir")</f>
        <v>OK</v>
      </c>
      <c r="Z259" s="10" t="str">
        <f>+IF(Tabla2[[#This Row],[Nro. DNI / CE]]="","Corregir",IF(LEN(Tabla2[[#This Row],[Nro. DNI / CE]])&gt;=8,"OK","Corregir"))</f>
        <v>OK</v>
      </c>
      <c r="AA259" s="10">
        <f>COUNTIF(Tabla2[APELLIDOS Y NOMBRES],Tabla2[[#This Row],[APELLIDOS Y NOMBRES]])</f>
        <v>1</v>
      </c>
      <c r="AB259" t="str">
        <f ca="1">+IFERROR(IF(Tabla2[[#This Row],[FECHA CESE/BAJA]]="","No Aplica",IF(AND(MONTH(Tabla2[[#This Row],[FECHA CESE/BAJA]])=MONTH(TODAY()-30),YEAR(Tabla2[[#This Row],[FECHA CESE/BAJA]])=YEAR(TODAY())),MONTH(TODAY()-30)&amp;"-"&amp;YEAR(TODAY()),"Borrar")),"No aplica")</f>
        <v>8-2023</v>
      </c>
      <c r="AC259" t="str">
        <f ca="1">+IFERROR(IF(Tabla2[[#This Row],[FECHA INICIO DE LABORES EN OBRA]]="","No Aplica",IF(AND(MONTH(Tabla2[[#This Row],[FECHA INICIO DE LABORES EN OBRA]])=MONTH(TODAY()-30),YEAR(Tabla2[[#This Row],[FECHA INICIO DE LABORES EN OBRA]])=YEAR(TODAY())),MONTH(TODAY()-30)&amp;"-"&amp;YEAR(TODAY()),"No Aplica")),"No Aplica")</f>
        <v>No Aplica</v>
      </c>
    </row>
    <row r="260" spans="1:29" x14ac:dyDescent="0.25">
      <c r="A260" s="2" t="s">
        <v>3035</v>
      </c>
      <c r="B260" s="3" t="s">
        <v>591</v>
      </c>
      <c r="C260" s="3" t="s">
        <v>40</v>
      </c>
      <c r="D260" s="3" t="s">
        <v>592</v>
      </c>
      <c r="E260" s="3" t="s">
        <v>593</v>
      </c>
      <c r="F260" s="36">
        <v>34458</v>
      </c>
      <c r="G260" s="3">
        <v>3</v>
      </c>
      <c r="H260" s="3" t="s">
        <v>2936</v>
      </c>
      <c r="I260" s="3" t="s">
        <v>2904</v>
      </c>
      <c r="J260" s="3" t="s">
        <v>3047</v>
      </c>
      <c r="K260" s="3" t="s">
        <v>34</v>
      </c>
      <c r="L260" s="8" t="s">
        <v>9813</v>
      </c>
      <c r="M260" s="5">
        <v>45169</v>
      </c>
      <c r="N260" s="13" t="s">
        <v>1043</v>
      </c>
      <c r="O260" s="5">
        <v>44860</v>
      </c>
      <c r="P260" s="8">
        <v>2</v>
      </c>
      <c r="Q260" s="9">
        <v>1</v>
      </c>
      <c r="R260" s="9" t="str">
        <f>IFERROR(VLOOKUP(Tabla2[[#This Row],[CONTRATISTA PRNCIPAL]],Hoja1!$L$5:$M$9,2,FALSE),"CJV")</f>
        <v>CJV</v>
      </c>
      <c r="S260" s="9" t="str">
        <f>IF(Tabla2[[#This Row],[EMPRESA]]=Tabla2[[#This Row],[CONTRATISTA PRNCIPAL]],"Principal","Secundaria")</f>
        <v>Secundaria</v>
      </c>
      <c r="T260" s="10">
        <f>IFERROR(1/COUNTIF(Tabla2[CONTRATISTA PRNCIPAL],Tabla2[[#This Row],[CONTRATISTA PRNCIPAL]]),0)</f>
        <v>1.2500000000000001E-2</v>
      </c>
      <c r="U260" s="33">
        <f ca="1">IF(((TODAY()-Tabla2[[#This Row],[FECHA NACIMIENTO]])/365)&lt;18,"Corregir", IF(((TODAY()-Tabla2[[#This Row],[FECHA NACIMIENTO]])/365)&gt;80, "Corregir",ROUNDDOWN(((TODAY()-Tabla2[[#This Row],[FECHA NACIMIENTO]])/365),0)))</f>
        <v>29</v>
      </c>
      <c r="V26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60" s="34" t="str">
        <f ca="1">+IF(Tabla2[[#This Row],[Edad]]="Corregir","Corregir","Ok")</f>
        <v>Ok</v>
      </c>
      <c r="X260" s="10" t="str">
        <f>+IFERROR(VLOOKUP(Tabla2[[#This Row],[DISTRITO SEGÚN DNI]],Hoja1!$A$2:$B$55,2,FALSE),"No")</f>
        <v>CALLAO</v>
      </c>
      <c r="Y260" s="10" t="str">
        <f>IF(OR(LOWER(Tabla2[[#This Row],[GENERO]])="masculino", LOWER(Tabla2[[#This Row],[GENERO]])="femenino"),"OK","Corregir")</f>
        <v>OK</v>
      </c>
      <c r="Z260" s="10" t="str">
        <f>+IF(Tabla2[[#This Row],[Nro. DNI / CE]]="","Corregir",IF(LEN(Tabla2[[#This Row],[Nro. DNI / CE]])&gt;=8,"OK","Corregir"))</f>
        <v>OK</v>
      </c>
      <c r="AA260" s="10">
        <f>COUNTIF(Tabla2[APELLIDOS Y NOMBRES],Tabla2[[#This Row],[APELLIDOS Y NOMBRES]])</f>
        <v>1</v>
      </c>
      <c r="AB260" t="str">
        <f ca="1">+IFERROR(IF(Tabla2[[#This Row],[FECHA CESE/BAJA]]="","No Aplica",IF(AND(MONTH(Tabla2[[#This Row],[FECHA CESE/BAJA]])=MONTH(TODAY()-30),YEAR(Tabla2[[#This Row],[FECHA CESE/BAJA]])=YEAR(TODAY())),MONTH(TODAY()-30)&amp;"-"&amp;YEAR(TODAY()),"Borrar")),"No aplica")</f>
        <v>8-2023</v>
      </c>
      <c r="AC260" t="str">
        <f ca="1">+IFERROR(IF(Tabla2[[#This Row],[FECHA INICIO DE LABORES EN OBRA]]="","No Aplica",IF(AND(MONTH(Tabla2[[#This Row],[FECHA INICIO DE LABORES EN OBRA]])=MONTH(TODAY()-30),YEAR(Tabla2[[#This Row],[FECHA INICIO DE LABORES EN OBRA]])=YEAR(TODAY())),MONTH(TODAY()-30)&amp;"-"&amp;YEAR(TODAY()),"No Aplica")),"No Aplica")</f>
        <v>No Aplica</v>
      </c>
    </row>
    <row r="261" spans="1:29" x14ac:dyDescent="0.25">
      <c r="A261" s="2" t="s">
        <v>3035</v>
      </c>
      <c r="B261" s="3" t="s">
        <v>591</v>
      </c>
      <c r="C261" s="3" t="s">
        <v>40</v>
      </c>
      <c r="D261" s="3" t="s">
        <v>3048</v>
      </c>
      <c r="E261" s="3" t="s">
        <v>3049</v>
      </c>
      <c r="F261" s="36">
        <v>35019</v>
      </c>
      <c r="G261" s="3">
        <v>3</v>
      </c>
      <c r="H261" s="3" t="s">
        <v>2936</v>
      </c>
      <c r="I261" s="3" t="s">
        <v>2904</v>
      </c>
      <c r="J261" s="3" t="s">
        <v>3050</v>
      </c>
      <c r="K261" s="3" t="s">
        <v>3051</v>
      </c>
      <c r="L261" s="8" t="s">
        <v>9813</v>
      </c>
      <c r="M261" s="5">
        <v>45169</v>
      </c>
      <c r="N261" s="13" t="s">
        <v>1043</v>
      </c>
      <c r="O261" s="5">
        <v>44984</v>
      </c>
      <c r="P261" s="8">
        <v>2</v>
      </c>
      <c r="Q261" s="9">
        <v>1</v>
      </c>
      <c r="R261" s="9" t="str">
        <f>IFERROR(VLOOKUP(Tabla2[[#This Row],[CONTRATISTA PRNCIPAL]],Hoja1!$L$5:$M$9,2,FALSE),"CJV")</f>
        <v>CJV</v>
      </c>
      <c r="S261" s="9" t="str">
        <f>IF(Tabla2[[#This Row],[EMPRESA]]=Tabla2[[#This Row],[CONTRATISTA PRNCIPAL]],"Principal","Secundaria")</f>
        <v>Secundaria</v>
      </c>
      <c r="T261" s="10">
        <f>IFERROR(1/COUNTIF(Tabla2[CONTRATISTA PRNCIPAL],Tabla2[[#This Row],[CONTRATISTA PRNCIPAL]]),0)</f>
        <v>1.2500000000000001E-2</v>
      </c>
      <c r="U261" s="33">
        <f ca="1">IF(((TODAY()-Tabla2[[#This Row],[FECHA NACIMIENTO]])/365)&lt;18,"Corregir", IF(((TODAY()-Tabla2[[#This Row],[FECHA NACIMIENTO]])/365)&gt;80, "Corregir",ROUNDDOWN(((TODAY()-Tabla2[[#This Row],[FECHA NACIMIENTO]])/365),0)))</f>
        <v>27</v>
      </c>
      <c r="V26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61" s="34" t="str">
        <f ca="1">+IF(Tabla2[[#This Row],[Edad]]="Corregir","Corregir","Ok")</f>
        <v>Ok</v>
      </c>
      <c r="X261" s="10" t="str">
        <f>+IFERROR(VLOOKUP(Tabla2[[#This Row],[DISTRITO SEGÚN DNI]],Hoja1!$A$2:$B$55,2,FALSE),"No")</f>
        <v>No</v>
      </c>
      <c r="Y261" s="10" t="str">
        <f>IF(OR(LOWER(Tabla2[[#This Row],[GENERO]])="masculino", LOWER(Tabla2[[#This Row],[GENERO]])="femenino"),"OK","Corregir")</f>
        <v>OK</v>
      </c>
      <c r="Z261" s="10" t="str">
        <f>+IF(Tabla2[[#This Row],[Nro. DNI / CE]]="","Corregir",IF(LEN(Tabla2[[#This Row],[Nro. DNI / CE]])&gt;=8,"OK","Corregir"))</f>
        <v>OK</v>
      </c>
      <c r="AA261" s="10">
        <f>COUNTIF(Tabla2[APELLIDOS Y NOMBRES],Tabla2[[#This Row],[APELLIDOS Y NOMBRES]])</f>
        <v>1</v>
      </c>
      <c r="AB261" t="str">
        <f ca="1">+IFERROR(IF(Tabla2[[#This Row],[FECHA CESE/BAJA]]="","No Aplica",IF(AND(MONTH(Tabla2[[#This Row],[FECHA CESE/BAJA]])=MONTH(TODAY()-30),YEAR(Tabla2[[#This Row],[FECHA CESE/BAJA]])=YEAR(TODAY())),MONTH(TODAY()-30)&amp;"-"&amp;YEAR(TODAY()),"Borrar")),"No aplica")</f>
        <v>8-2023</v>
      </c>
      <c r="AC261" t="str">
        <f ca="1">+IFERROR(IF(Tabla2[[#This Row],[FECHA INICIO DE LABORES EN OBRA]]="","No Aplica",IF(AND(MONTH(Tabla2[[#This Row],[FECHA INICIO DE LABORES EN OBRA]])=MONTH(TODAY()-30),YEAR(Tabla2[[#This Row],[FECHA INICIO DE LABORES EN OBRA]])=YEAR(TODAY())),MONTH(TODAY()-30)&amp;"-"&amp;YEAR(TODAY()),"No Aplica")),"No Aplica")</f>
        <v>No Aplica</v>
      </c>
    </row>
    <row r="262" spans="1:29" x14ac:dyDescent="0.25">
      <c r="A262" s="2" t="s">
        <v>13106</v>
      </c>
      <c r="B262" s="3" t="s">
        <v>13107</v>
      </c>
      <c r="C262" s="3" t="s">
        <v>8428</v>
      </c>
      <c r="D262" s="3">
        <v>70555530</v>
      </c>
      <c r="E262" s="3" t="s">
        <v>13111</v>
      </c>
      <c r="F262" s="36">
        <v>34168</v>
      </c>
      <c r="G262" s="3">
        <v>1</v>
      </c>
      <c r="H262" s="3" t="s">
        <v>8450</v>
      </c>
      <c r="I262" s="3" t="s">
        <v>3622</v>
      </c>
      <c r="J262" s="3" t="s">
        <v>13112</v>
      </c>
      <c r="K262" s="3" t="s">
        <v>1510</v>
      </c>
      <c r="L262" s="8" t="s">
        <v>9813</v>
      </c>
      <c r="M262" s="5">
        <v>45153</v>
      </c>
      <c r="N262" s="13" t="s">
        <v>1489</v>
      </c>
      <c r="O262" s="5">
        <v>45092</v>
      </c>
      <c r="P262" s="8">
        <v>2</v>
      </c>
      <c r="Q262" s="9">
        <v>1</v>
      </c>
      <c r="R262" s="9" t="str">
        <f>IFERROR(VLOOKUP(Tabla2[[#This Row],[CONTRATISTA PRNCIPAL]],Hoja1!$L$5:$M$9,2,FALSE),"CJV")</f>
        <v>CJV</v>
      </c>
      <c r="S262" s="9" t="str">
        <f>IF(Tabla2[[#This Row],[EMPRESA]]=Tabla2[[#This Row],[CONTRATISTA PRNCIPAL]],"Principal","Secundaria")</f>
        <v>Secundaria</v>
      </c>
      <c r="T262" s="10">
        <f>IFERROR(1/COUNTIF(Tabla2[CONTRATISTA PRNCIPAL],Tabla2[[#This Row],[CONTRATISTA PRNCIPAL]]),0)</f>
        <v>1.8181818181818181E-2</v>
      </c>
      <c r="U262" s="33">
        <f ca="1">IF(((TODAY()-Tabla2[[#This Row],[FECHA NACIMIENTO]])/365)&lt;18,"Corregir", IF(((TODAY()-Tabla2[[#This Row],[FECHA NACIMIENTO]])/365)&gt;80, "Corregir",ROUNDDOWN(((TODAY()-Tabla2[[#This Row],[FECHA NACIMIENTO]])/365),0)))</f>
        <v>30</v>
      </c>
      <c r="V26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62" s="34" t="str">
        <f ca="1">+IF(Tabla2[[#This Row],[Edad]]="Corregir","Corregir","Ok")</f>
        <v>Ok</v>
      </c>
      <c r="X262" s="10" t="str">
        <f>+IFERROR(VLOOKUP(Tabla2[[#This Row],[DISTRITO SEGÚN DNI]],Hoja1!$A$2:$B$55,2,FALSE),"No")</f>
        <v>CALLAO</v>
      </c>
      <c r="Y262" s="10" t="str">
        <f>IF(OR(LOWER(Tabla2[[#This Row],[GENERO]])="masculino", LOWER(Tabla2[[#This Row],[GENERO]])="femenino"),"OK","Corregir")</f>
        <v>OK</v>
      </c>
      <c r="Z262" s="10" t="str">
        <f>+IF(Tabla2[[#This Row],[Nro. DNI / CE]]="","Corregir",IF(LEN(Tabla2[[#This Row],[Nro. DNI / CE]])&gt;=8,"OK","Corregir"))</f>
        <v>OK</v>
      </c>
      <c r="AA262" s="10">
        <f>COUNTIF(Tabla2[APELLIDOS Y NOMBRES],Tabla2[[#This Row],[APELLIDOS Y NOMBRES]])</f>
        <v>1</v>
      </c>
      <c r="AB262" t="str">
        <f ca="1">+IFERROR(IF(Tabla2[[#This Row],[FECHA CESE/BAJA]]="","No Aplica",IF(AND(MONTH(Tabla2[[#This Row],[FECHA CESE/BAJA]])=MONTH(TODAY()-30),YEAR(Tabla2[[#This Row],[FECHA CESE/BAJA]])=YEAR(TODAY())),MONTH(TODAY()-30)&amp;"-"&amp;YEAR(TODAY()),"Borrar")),"No aplica")</f>
        <v>8-2023</v>
      </c>
      <c r="AC262" t="str">
        <f ca="1">+IFERROR(IF(Tabla2[[#This Row],[FECHA INICIO DE LABORES EN OBRA]]="","No Aplica",IF(AND(MONTH(Tabla2[[#This Row],[FECHA INICIO DE LABORES EN OBRA]])=MONTH(TODAY()-30),YEAR(Tabla2[[#This Row],[FECHA INICIO DE LABORES EN OBRA]])=YEAR(TODAY())),MONTH(TODAY()-30)&amp;"-"&amp;YEAR(TODAY()),"No Aplica")),"No Aplica")</f>
        <v>No Aplica</v>
      </c>
    </row>
    <row r="263" spans="1:29" x14ac:dyDescent="0.25">
      <c r="A263" s="2" t="s">
        <v>13106</v>
      </c>
      <c r="B263" s="3" t="s">
        <v>13107</v>
      </c>
      <c r="C263" s="3" t="s">
        <v>8428</v>
      </c>
      <c r="D263" s="3" t="s">
        <v>13123</v>
      </c>
      <c r="E263" s="3" t="s">
        <v>13124</v>
      </c>
      <c r="F263" s="36">
        <v>34664</v>
      </c>
      <c r="G263" s="3">
        <v>1</v>
      </c>
      <c r="H263" s="3" t="s">
        <v>8455</v>
      </c>
      <c r="I263" s="3" t="s">
        <v>3622</v>
      </c>
      <c r="J263" s="3" t="s">
        <v>13125</v>
      </c>
      <c r="K263" s="3" t="s">
        <v>2438</v>
      </c>
      <c r="L263" s="8" t="s">
        <v>9813</v>
      </c>
      <c r="M263" s="5">
        <v>45153</v>
      </c>
      <c r="N263" s="13" t="s">
        <v>1489</v>
      </c>
      <c r="O263" s="5">
        <v>45092</v>
      </c>
      <c r="P263" s="8">
        <v>2</v>
      </c>
      <c r="Q263" s="9">
        <v>1</v>
      </c>
      <c r="R263" s="9" t="str">
        <f>IFERROR(VLOOKUP(Tabla2[[#This Row],[CONTRATISTA PRNCIPAL]],Hoja1!$L$5:$M$9,2,FALSE),"CJV")</f>
        <v>CJV</v>
      </c>
      <c r="S263" s="9" t="str">
        <f>IF(Tabla2[[#This Row],[EMPRESA]]=Tabla2[[#This Row],[CONTRATISTA PRNCIPAL]],"Principal","Secundaria")</f>
        <v>Secundaria</v>
      </c>
      <c r="T263" s="10">
        <f>IFERROR(1/COUNTIF(Tabla2[CONTRATISTA PRNCIPAL],Tabla2[[#This Row],[CONTRATISTA PRNCIPAL]]),0)</f>
        <v>1.8181818181818181E-2</v>
      </c>
      <c r="U263" s="33">
        <f ca="1">IF(((TODAY()-Tabla2[[#This Row],[FECHA NACIMIENTO]])/365)&lt;18,"Corregir", IF(((TODAY()-Tabla2[[#This Row],[FECHA NACIMIENTO]])/365)&gt;80, "Corregir",ROUNDDOWN(((TODAY()-Tabla2[[#This Row],[FECHA NACIMIENTO]])/365),0)))</f>
        <v>28</v>
      </c>
      <c r="V26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63" s="34" t="str">
        <f ca="1">+IF(Tabla2[[#This Row],[Edad]]="Corregir","Corregir","Ok")</f>
        <v>Ok</v>
      </c>
      <c r="X263" s="10" t="str">
        <f>+IFERROR(VLOOKUP(Tabla2[[#This Row],[DISTRITO SEGÚN DNI]],Hoja1!$A$2:$B$55,2,FALSE),"No")</f>
        <v>No</v>
      </c>
      <c r="Y263" s="10" t="str">
        <f>IF(OR(LOWER(Tabla2[[#This Row],[GENERO]])="masculino", LOWER(Tabla2[[#This Row],[GENERO]])="femenino"),"OK","Corregir")</f>
        <v>OK</v>
      </c>
      <c r="Z263" s="10" t="str">
        <f>+IF(Tabla2[[#This Row],[Nro. DNI / CE]]="","Corregir",IF(LEN(Tabla2[[#This Row],[Nro. DNI / CE]])&gt;=8,"OK","Corregir"))</f>
        <v>OK</v>
      </c>
      <c r="AA263" s="10">
        <f>COUNTIF(Tabla2[APELLIDOS Y NOMBRES],Tabla2[[#This Row],[APELLIDOS Y NOMBRES]])</f>
        <v>1</v>
      </c>
      <c r="AB263" t="str">
        <f ca="1">+IFERROR(IF(Tabla2[[#This Row],[FECHA CESE/BAJA]]="","No Aplica",IF(AND(MONTH(Tabla2[[#This Row],[FECHA CESE/BAJA]])=MONTH(TODAY()-30),YEAR(Tabla2[[#This Row],[FECHA CESE/BAJA]])=YEAR(TODAY())),MONTH(TODAY()-30)&amp;"-"&amp;YEAR(TODAY()),"Borrar")),"No aplica")</f>
        <v>8-2023</v>
      </c>
      <c r="AC263" t="str">
        <f ca="1">+IFERROR(IF(Tabla2[[#This Row],[FECHA INICIO DE LABORES EN OBRA]]="","No Aplica",IF(AND(MONTH(Tabla2[[#This Row],[FECHA INICIO DE LABORES EN OBRA]])=MONTH(TODAY()-30),YEAR(Tabla2[[#This Row],[FECHA INICIO DE LABORES EN OBRA]])=YEAR(TODAY())),MONTH(TODAY()-30)&amp;"-"&amp;YEAR(TODAY()),"No Aplica")),"No Aplica")</f>
        <v>No Aplica</v>
      </c>
    </row>
    <row r="264" spans="1:29" x14ac:dyDescent="0.25">
      <c r="A264" s="2" t="s">
        <v>13106</v>
      </c>
      <c r="B264" s="3" t="s">
        <v>13107</v>
      </c>
      <c r="C264" s="3" t="s">
        <v>8428</v>
      </c>
      <c r="D264" s="3" t="s">
        <v>13126</v>
      </c>
      <c r="E264" s="3" t="s">
        <v>13127</v>
      </c>
      <c r="F264" s="36">
        <v>32999</v>
      </c>
      <c r="G264" s="3">
        <v>1</v>
      </c>
      <c r="H264" s="3" t="s">
        <v>8455</v>
      </c>
      <c r="I264" s="3" t="s">
        <v>3622</v>
      </c>
      <c r="J264" s="3" t="s">
        <v>13128</v>
      </c>
      <c r="K264" s="3" t="s">
        <v>2078</v>
      </c>
      <c r="L264" s="8" t="s">
        <v>9813</v>
      </c>
      <c r="M264" s="5">
        <v>45153</v>
      </c>
      <c r="N264" s="13" t="s">
        <v>1489</v>
      </c>
      <c r="O264" s="5">
        <v>45098</v>
      </c>
      <c r="P264" s="8">
        <v>2</v>
      </c>
      <c r="Q264" s="9">
        <v>1</v>
      </c>
      <c r="R264" s="9" t="str">
        <f>IFERROR(VLOOKUP(Tabla2[[#This Row],[CONTRATISTA PRNCIPAL]],Hoja1!$L$5:$M$9,2,FALSE),"CJV")</f>
        <v>CJV</v>
      </c>
      <c r="S264" s="9" t="str">
        <f>IF(Tabla2[[#This Row],[EMPRESA]]=Tabla2[[#This Row],[CONTRATISTA PRNCIPAL]],"Principal","Secundaria")</f>
        <v>Secundaria</v>
      </c>
      <c r="T264" s="10">
        <f>IFERROR(1/COUNTIF(Tabla2[CONTRATISTA PRNCIPAL],Tabla2[[#This Row],[CONTRATISTA PRNCIPAL]]),0)</f>
        <v>1.8181818181818181E-2</v>
      </c>
      <c r="U264" s="33">
        <f ca="1">IF(((TODAY()-Tabla2[[#This Row],[FECHA NACIMIENTO]])/365)&lt;18,"Corregir", IF(((TODAY()-Tabla2[[#This Row],[FECHA NACIMIENTO]])/365)&gt;80, "Corregir",ROUNDDOWN(((TODAY()-Tabla2[[#This Row],[FECHA NACIMIENTO]])/365),0)))</f>
        <v>33</v>
      </c>
      <c r="V26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64" s="34" t="str">
        <f ca="1">+IF(Tabla2[[#This Row],[Edad]]="Corregir","Corregir","Ok")</f>
        <v>Ok</v>
      </c>
      <c r="X264" s="10" t="str">
        <f>+IFERROR(VLOOKUP(Tabla2[[#This Row],[DISTRITO SEGÚN DNI]],Hoja1!$A$2:$B$55,2,FALSE),"No")</f>
        <v>ATE</v>
      </c>
      <c r="Y264" s="10" t="str">
        <f>IF(OR(LOWER(Tabla2[[#This Row],[GENERO]])="masculino", LOWER(Tabla2[[#This Row],[GENERO]])="femenino"),"OK","Corregir")</f>
        <v>OK</v>
      </c>
      <c r="Z264" s="10" t="str">
        <f>+IF(Tabla2[[#This Row],[Nro. DNI / CE]]="","Corregir",IF(LEN(Tabla2[[#This Row],[Nro. DNI / CE]])&gt;=8,"OK","Corregir"))</f>
        <v>OK</v>
      </c>
      <c r="AA264" s="10">
        <f>COUNTIF(Tabla2[APELLIDOS Y NOMBRES],Tabla2[[#This Row],[APELLIDOS Y NOMBRES]])</f>
        <v>1</v>
      </c>
      <c r="AB264" t="str">
        <f ca="1">+IFERROR(IF(Tabla2[[#This Row],[FECHA CESE/BAJA]]="","No Aplica",IF(AND(MONTH(Tabla2[[#This Row],[FECHA CESE/BAJA]])=MONTH(TODAY()-30),YEAR(Tabla2[[#This Row],[FECHA CESE/BAJA]])=YEAR(TODAY())),MONTH(TODAY()-30)&amp;"-"&amp;YEAR(TODAY()),"Borrar")),"No aplica")</f>
        <v>8-2023</v>
      </c>
      <c r="AC264" t="str">
        <f ca="1">+IFERROR(IF(Tabla2[[#This Row],[FECHA INICIO DE LABORES EN OBRA]]="","No Aplica",IF(AND(MONTH(Tabla2[[#This Row],[FECHA INICIO DE LABORES EN OBRA]])=MONTH(TODAY()-30),YEAR(Tabla2[[#This Row],[FECHA INICIO DE LABORES EN OBRA]])=YEAR(TODAY())),MONTH(TODAY()-30)&amp;"-"&amp;YEAR(TODAY()),"No Aplica")),"No Aplica")</f>
        <v>No Aplica</v>
      </c>
    </row>
    <row r="265" spans="1:29" x14ac:dyDescent="0.25">
      <c r="A265" s="2" t="s">
        <v>13106</v>
      </c>
      <c r="B265" s="3" t="s">
        <v>13107</v>
      </c>
      <c r="C265" s="3" t="s">
        <v>8428</v>
      </c>
      <c r="D265" s="3" t="s">
        <v>3950</v>
      </c>
      <c r="E265" s="3" t="s">
        <v>13138</v>
      </c>
      <c r="F265" s="36">
        <v>36950</v>
      </c>
      <c r="G265" s="3">
        <v>1</v>
      </c>
      <c r="H265" s="3" t="s">
        <v>8455</v>
      </c>
      <c r="I265" s="3" t="s">
        <v>3622</v>
      </c>
      <c r="J265" s="3" t="s">
        <v>13139</v>
      </c>
      <c r="K265" s="3" t="s">
        <v>13140</v>
      </c>
      <c r="L265" s="8" t="s">
        <v>9813</v>
      </c>
      <c r="M265" s="5">
        <v>45153</v>
      </c>
      <c r="N265" s="13" t="s">
        <v>1489</v>
      </c>
      <c r="O265" s="5">
        <v>45118</v>
      </c>
      <c r="P265" s="8">
        <v>2</v>
      </c>
      <c r="Q265" s="9">
        <v>1</v>
      </c>
      <c r="R265" s="9" t="str">
        <f>IFERROR(VLOOKUP(Tabla2[[#This Row],[CONTRATISTA PRNCIPAL]],Hoja1!$L$5:$M$9,2,FALSE),"CJV")</f>
        <v>CJV</v>
      </c>
      <c r="S265" s="9" t="str">
        <f>IF(Tabla2[[#This Row],[EMPRESA]]=Tabla2[[#This Row],[CONTRATISTA PRNCIPAL]],"Principal","Secundaria")</f>
        <v>Secundaria</v>
      </c>
      <c r="T265" s="10">
        <f>IFERROR(1/COUNTIF(Tabla2[CONTRATISTA PRNCIPAL],Tabla2[[#This Row],[CONTRATISTA PRNCIPAL]]),0)</f>
        <v>1.8181818181818181E-2</v>
      </c>
      <c r="U265" s="33">
        <f ca="1">IF(((TODAY()-Tabla2[[#This Row],[FECHA NACIMIENTO]])/365)&lt;18,"Corregir", IF(((TODAY()-Tabla2[[#This Row],[FECHA NACIMIENTO]])/365)&gt;80, "Corregir",ROUNDDOWN(((TODAY()-Tabla2[[#This Row],[FECHA NACIMIENTO]])/365),0)))</f>
        <v>22</v>
      </c>
      <c r="V26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265" s="34" t="str">
        <f ca="1">+IF(Tabla2[[#This Row],[Edad]]="Corregir","Corregir","Ok")</f>
        <v>Ok</v>
      </c>
      <c r="X265" s="10" t="str">
        <f>+IFERROR(VLOOKUP(Tabla2[[#This Row],[DISTRITO SEGÚN DNI]],Hoja1!$A$2:$B$55,2,FALSE),"No")</f>
        <v>No</v>
      </c>
      <c r="Y265" s="10" t="str">
        <f>IF(OR(LOWER(Tabla2[[#This Row],[GENERO]])="masculino", LOWER(Tabla2[[#This Row],[GENERO]])="femenino"),"OK","Corregir")</f>
        <v>OK</v>
      </c>
      <c r="Z265" s="10" t="str">
        <f>+IF(Tabla2[[#This Row],[Nro. DNI / CE]]="","Corregir",IF(LEN(Tabla2[[#This Row],[Nro. DNI / CE]])&gt;=8,"OK","Corregir"))</f>
        <v>OK</v>
      </c>
      <c r="AA265" s="10">
        <f>COUNTIF(Tabla2[APELLIDOS Y NOMBRES],Tabla2[[#This Row],[APELLIDOS Y NOMBRES]])</f>
        <v>1</v>
      </c>
      <c r="AB265" t="str">
        <f ca="1">+IFERROR(IF(Tabla2[[#This Row],[FECHA CESE/BAJA]]="","No Aplica",IF(AND(MONTH(Tabla2[[#This Row],[FECHA CESE/BAJA]])=MONTH(TODAY()-30),YEAR(Tabla2[[#This Row],[FECHA CESE/BAJA]])=YEAR(TODAY())),MONTH(TODAY()-30)&amp;"-"&amp;YEAR(TODAY()),"Borrar")),"No aplica")</f>
        <v>8-2023</v>
      </c>
      <c r="AC265" t="str">
        <f ca="1">+IFERROR(IF(Tabla2[[#This Row],[FECHA INICIO DE LABORES EN OBRA]]="","No Aplica",IF(AND(MONTH(Tabla2[[#This Row],[FECHA INICIO DE LABORES EN OBRA]])=MONTH(TODAY()-30),YEAR(Tabla2[[#This Row],[FECHA INICIO DE LABORES EN OBRA]])=YEAR(TODAY())),MONTH(TODAY()-30)&amp;"-"&amp;YEAR(TODAY()),"No Aplica")),"No Aplica")</f>
        <v>No Aplica</v>
      </c>
    </row>
    <row r="266" spans="1:29" x14ac:dyDescent="0.25">
      <c r="A266" s="2">
        <v>20524465541</v>
      </c>
      <c r="B266" s="3" t="s">
        <v>9548</v>
      </c>
      <c r="C266" s="3" t="s">
        <v>9548</v>
      </c>
      <c r="D266" s="3">
        <v>42995996</v>
      </c>
      <c r="E266" s="3" t="s">
        <v>9549</v>
      </c>
      <c r="F266" s="36">
        <v>31144</v>
      </c>
      <c r="G266" s="3">
        <v>1</v>
      </c>
      <c r="H266" s="3" t="s">
        <v>1455</v>
      </c>
      <c r="I266" s="3" t="s">
        <v>4504</v>
      </c>
      <c r="J266" s="3" t="s">
        <v>2437</v>
      </c>
      <c r="K266" s="3" t="s">
        <v>2438</v>
      </c>
      <c r="L266" s="8" t="s">
        <v>9813</v>
      </c>
      <c r="M266" s="5" t="s">
        <v>1073</v>
      </c>
      <c r="N266" s="13" t="s">
        <v>2456</v>
      </c>
      <c r="O266" s="5">
        <v>45010</v>
      </c>
      <c r="P266" s="8">
        <v>1</v>
      </c>
      <c r="Q266" s="9">
        <v>2</v>
      </c>
      <c r="R266" s="9" t="str">
        <f>IFERROR(VLOOKUP(Tabla2[[#This Row],[CONTRATISTA PRNCIPAL]],Hoja1!$L$5:$M$9,2,FALSE),"CJV")</f>
        <v>CJV</v>
      </c>
      <c r="S266" s="9" t="str">
        <f>IF(Tabla2[[#This Row],[EMPRESA]]=Tabla2[[#This Row],[CONTRATISTA PRNCIPAL]],"Principal","Secundaria")</f>
        <v>Principal</v>
      </c>
      <c r="T266" s="10">
        <f>IFERROR(1/COUNTIF(Tabla2[CONTRATISTA PRNCIPAL],Tabla2[[#This Row],[CONTRATISTA PRNCIPAL]]),0)</f>
        <v>0.1</v>
      </c>
      <c r="U266" s="33">
        <f ca="1">IF(((TODAY()-Tabla2[[#This Row],[FECHA NACIMIENTO]])/365)&lt;18,"Corregir", IF(((TODAY()-Tabla2[[#This Row],[FECHA NACIMIENTO]])/365)&gt;80, "Corregir",ROUNDDOWN(((TODAY()-Tabla2[[#This Row],[FECHA NACIMIENTO]])/365),0)))</f>
        <v>38</v>
      </c>
      <c r="V26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66" s="34" t="str">
        <f ca="1">+IF(Tabla2[[#This Row],[Edad]]="Corregir","Corregir","Ok")</f>
        <v>Ok</v>
      </c>
      <c r="X266" s="10" t="str">
        <f>+IFERROR(VLOOKUP(Tabla2[[#This Row],[DISTRITO SEGÚN DNI]],Hoja1!$A$2:$B$55,2,FALSE),"No")</f>
        <v>No</v>
      </c>
      <c r="Y266" s="10" t="str">
        <f>IF(OR(LOWER(Tabla2[[#This Row],[GENERO]])="masculino", LOWER(Tabla2[[#This Row],[GENERO]])="femenino"),"OK","Corregir")</f>
        <v>OK</v>
      </c>
      <c r="Z266" s="10" t="str">
        <f>+IF(Tabla2[[#This Row],[Nro. DNI / CE]]="","Corregir",IF(LEN(Tabla2[[#This Row],[Nro. DNI / CE]])&gt;=8,"OK","Corregir"))</f>
        <v>OK</v>
      </c>
      <c r="AA266" s="10">
        <f>COUNTIF(Tabla2[APELLIDOS Y NOMBRES],Tabla2[[#This Row],[APELLIDOS Y NOMBRES]])</f>
        <v>1</v>
      </c>
      <c r="AB266" t="str">
        <f ca="1">+IFERROR(IF(Tabla2[[#This Row],[FECHA CESE/BAJA]]="","No Aplica",IF(AND(MONTH(Tabla2[[#This Row],[FECHA CESE/BAJA]])=MONTH(TODAY()-30),YEAR(Tabla2[[#This Row],[FECHA CESE/BAJA]])=YEAR(TODAY())),MONTH(TODAY()-30)&amp;"-"&amp;YEAR(TODAY()),"Borrar")),"No aplica")</f>
        <v>No aplica</v>
      </c>
      <c r="AC266" t="str">
        <f ca="1">+IFERROR(IF(Tabla2[[#This Row],[FECHA INICIO DE LABORES EN OBRA]]="","No Aplica",IF(AND(MONTH(Tabla2[[#This Row],[FECHA INICIO DE LABORES EN OBRA]])=MONTH(TODAY()-30),YEAR(Tabla2[[#This Row],[FECHA INICIO DE LABORES EN OBRA]])=YEAR(TODAY())),MONTH(TODAY()-30)&amp;"-"&amp;YEAR(TODAY()),"No Aplica")),"No Aplica")</f>
        <v>No Aplica</v>
      </c>
    </row>
    <row r="267" spans="1:29" x14ac:dyDescent="0.25">
      <c r="A267" s="2">
        <v>20524465541</v>
      </c>
      <c r="B267" s="3" t="s">
        <v>9548</v>
      </c>
      <c r="C267" s="3" t="s">
        <v>9548</v>
      </c>
      <c r="D267" s="3">
        <v>70339586</v>
      </c>
      <c r="E267" s="3" t="s">
        <v>9550</v>
      </c>
      <c r="F267" s="36">
        <v>35625</v>
      </c>
      <c r="G267" s="3">
        <v>1</v>
      </c>
      <c r="H267" s="3" t="s">
        <v>2439</v>
      </c>
      <c r="I267" s="3" t="s">
        <v>4504</v>
      </c>
      <c r="J267" s="3" t="s">
        <v>2440</v>
      </c>
      <c r="K267" s="3" t="s">
        <v>1509</v>
      </c>
      <c r="L267" s="8" t="s">
        <v>9813</v>
      </c>
      <c r="M267" s="5" t="s">
        <v>1073</v>
      </c>
      <c r="N267" s="13" t="s">
        <v>2456</v>
      </c>
      <c r="O267" s="5">
        <v>45010</v>
      </c>
      <c r="P267" s="8">
        <v>1</v>
      </c>
      <c r="Q267" s="9">
        <v>2</v>
      </c>
      <c r="R267" s="9" t="str">
        <f>IFERROR(VLOOKUP(Tabla2[[#This Row],[CONTRATISTA PRNCIPAL]],Hoja1!$L$5:$M$9,2,FALSE),"CJV")</f>
        <v>CJV</v>
      </c>
      <c r="S267" s="9" t="str">
        <f>IF(Tabla2[[#This Row],[EMPRESA]]=Tabla2[[#This Row],[CONTRATISTA PRNCIPAL]],"Principal","Secundaria")</f>
        <v>Principal</v>
      </c>
      <c r="T267" s="10">
        <f>IFERROR(1/COUNTIF(Tabla2[CONTRATISTA PRNCIPAL],Tabla2[[#This Row],[CONTRATISTA PRNCIPAL]]),0)</f>
        <v>0.1</v>
      </c>
      <c r="U267" s="33">
        <f ca="1">IF(((TODAY()-Tabla2[[#This Row],[FECHA NACIMIENTO]])/365)&lt;18,"Corregir", IF(((TODAY()-Tabla2[[#This Row],[FECHA NACIMIENTO]])/365)&gt;80, "Corregir",ROUNDDOWN(((TODAY()-Tabla2[[#This Row],[FECHA NACIMIENTO]])/365),0)))</f>
        <v>26</v>
      </c>
      <c r="V26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67" s="34" t="str">
        <f ca="1">+IF(Tabla2[[#This Row],[Edad]]="Corregir","Corregir","Ok")</f>
        <v>Ok</v>
      </c>
      <c r="X267" s="10" t="str">
        <f>+IFERROR(VLOOKUP(Tabla2[[#This Row],[DISTRITO SEGÚN DNI]],Hoja1!$A$2:$B$55,2,FALSE),"No")</f>
        <v>No</v>
      </c>
      <c r="Y267" s="10" t="str">
        <f>IF(OR(LOWER(Tabla2[[#This Row],[GENERO]])="masculino", LOWER(Tabla2[[#This Row],[GENERO]])="femenino"),"OK","Corregir")</f>
        <v>OK</v>
      </c>
      <c r="Z267" s="10" t="str">
        <f>+IF(Tabla2[[#This Row],[Nro. DNI / CE]]="","Corregir",IF(LEN(Tabla2[[#This Row],[Nro. DNI / CE]])&gt;=8,"OK","Corregir"))</f>
        <v>OK</v>
      </c>
      <c r="AA267" s="10">
        <f>COUNTIF(Tabla2[APELLIDOS Y NOMBRES],Tabla2[[#This Row],[APELLIDOS Y NOMBRES]])</f>
        <v>1</v>
      </c>
      <c r="AB267" t="str">
        <f ca="1">+IFERROR(IF(Tabla2[[#This Row],[FECHA CESE/BAJA]]="","No Aplica",IF(AND(MONTH(Tabla2[[#This Row],[FECHA CESE/BAJA]])=MONTH(TODAY()-30),YEAR(Tabla2[[#This Row],[FECHA CESE/BAJA]])=YEAR(TODAY())),MONTH(TODAY()-30)&amp;"-"&amp;YEAR(TODAY()),"Borrar")),"No aplica")</f>
        <v>No aplica</v>
      </c>
      <c r="AC267" t="str">
        <f ca="1">+IFERROR(IF(Tabla2[[#This Row],[FECHA INICIO DE LABORES EN OBRA]]="","No Aplica",IF(AND(MONTH(Tabla2[[#This Row],[FECHA INICIO DE LABORES EN OBRA]])=MONTH(TODAY()-30),YEAR(Tabla2[[#This Row],[FECHA INICIO DE LABORES EN OBRA]])=YEAR(TODAY())),MONTH(TODAY()-30)&amp;"-"&amp;YEAR(TODAY()),"No Aplica")),"No Aplica")</f>
        <v>No Aplica</v>
      </c>
    </row>
    <row r="268" spans="1:29" x14ac:dyDescent="0.25">
      <c r="A268" s="2">
        <v>20524465541</v>
      </c>
      <c r="B268" s="3" t="s">
        <v>9548</v>
      </c>
      <c r="C268" s="3" t="s">
        <v>9548</v>
      </c>
      <c r="D268" s="3">
        <v>76633807</v>
      </c>
      <c r="E268" s="3" t="s">
        <v>9551</v>
      </c>
      <c r="F268" s="36">
        <v>35245</v>
      </c>
      <c r="G268" s="3">
        <v>1</v>
      </c>
      <c r="H268" s="3" t="s">
        <v>2441</v>
      </c>
      <c r="I268" s="3" t="s">
        <v>4504</v>
      </c>
      <c r="J268" s="3" t="s">
        <v>9552</v>
      </c>
      <c r="K268" s="3" t="s">
        <v>2106</v>
      </c>
      <c r="L268" s="8" t="s">
        <v>9813</v>
      </c>
      <c r="M268" s="5" t="s">
        <v>1073</v>
      </c>
      <c r="N268" s="13" t="s">
        <v>2456</v>
      </c>
      <c r="O268" s="5">
        <v>45010</v>
      </c>
      <c r="P268" s="8">
        <v>1</v>
      </c>
      <c r="Q268" s="9">
        <v>1</v>
      </c>
      <c r="R268" s="9" t="str">
        <f>IFERROR(VLOOKUP(Tabla2[[#This Row],[CONTRATISTA PRNCIPAL]],Hoja1!$L$5:$M$9,2,FALSE),"CJV")</f>
        <v>CJV</v>
      </c>
      <c r="S268" s="9" t="str">
        <f>IF(Tabla2[[#This Row],[EMPRESA]]=Tabla2[[#This Row],[CONTRATISTA PRNCIPAL]],"Principal","Secundaria")</f>
        <v>Principal</v>
      </c>
      <c r="T268" s="10">
        <f>IFERROR(1/COUNTIF(Tabla2[CONTRATISTA PRNCIPAL],Tabla2[[#This Row],[CONTRATISTA PRNCIPAL]]),0)</f>
        <v>0.1</v>
      </c>
      <c r="U268" s="33">
        <f ca="1">IF(((TODAY()-Tabla2[[#This Row],[FECHA NACIMIENTO]])/365)&lt;18,"Corregir", IF(((TODAY()-Tabla2[[#This Row],[FECHA NACIMIENTO]])/365)&gt;80, "Corregir",ROUNDDOWN(((TODAY()-Tabla2[[#This Row],[FECHA NACIMIENTO]])/365),0)))</f>
        <v>27</v>
      </c>
      <c r="V26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68" s="34" t="str">
        <f ca="1">+IF(Tabla2[[#This Row],[Edad]]="Corregir","Corregir","Ok")</f>
        <v>Ok</v>
      </c>
      <c r="X268" s="10" t="str">
        <f>+IFERROR(VLOOKUP(Tabla2[[#This Row],[DISTRITO SEGÚN DNI]],Hoja1!$A$2:$B$55,2,FALSE),"No")</f>
        <v>No</v>
      </c>
      <c r="Y268" s="10" t="str">
        <f>IF(OR(LOWER(Tabla2[[#This Row],[GENERO]])="masculino", LOWER(Tabla2[[#This Row],[GENERO]])="femenino"),"OK","Corregir")</f>
        <v>OK</v>
      </c>
      <c r="Z268" s="10" t="str">
        <f>+IF(Tabla2[[#This Row],[Nro. DNI / CE]]="","Corregir",IF(LEN(Tabla2[[#This Row],[Nro. DNI / CE]])&gt;=8,"OK","Corregir"))</f>
        <v>OK</v>
      </c>
      <c r="AA268" s="10">
        <f>COUNTIF(Tabla2[APELLIDOS Y NOMBRES],Tabla2[[#This Row],[APELLIDOS Y NOMBRES]])</f>
        <v>1</v>
      </c>
      <c r="AB268" t="str">
        <f ca="1">+IFERROR(IF(Tabla2[[#This Row],[FECHA CESE/BAJA]]="","No Aplica",IF(AND(MONTH(Tabla2[[#This Row],[FECHA CESE/BAJA]])=MONTH(TODAY()-30),YEAR(Tabla2[[#This Row],[FECHA CESE/BAJA]])=YEAR(TODAY())),MONTH(TODAY()-30)&amp;"-"&amp;YEAR(TODAY()),"Borrar")),"No aplica")</f>
        <v>No aplica</v>
      </c>
      <c r="AC268" t="str">
        <f ca="1">+IFERROR(IF(Tabla2[[#This Row],[FECHA INICIO DE LABORES EN OBRA]]="","No Aplica",IF(AND(MONTH(Tabla2[[#This Row],[FECHA INICIO DE LABORES EN OBRA]])=MONTH(TODAY()-30),YEAR(Tabla2[[#This Row],[FECHA INICIO DE LABORES EN OBRA]])=YEAR(TODAY())),MONTH(TODAY()-30)&amp;"-"&amp;YEAR(TODAY()),"No Aplica")),"No Aplica")</f>
        <v>No Aplica</v>
      </c>
    </row>
    <row r="269" spans="1:29" x14ac:dyDescent="0.25">
      <c r="A269" s="2">
        <v>20524465541</v>
      </c>
      <c r="B269" s="3" t="s">
        <v>9548</v>
      </c>
      <c r="C269" s="3" t="s">
        <v>9548</v>
      </c>
      <c r="D269" s="3">
        <v>48071948</v>
      </c>
      <c r="E269" s="3" t="s">
        <v>9553</v>
      </c>
      <c r="F269" s="36">
        <v>34281</v>
      </c>
      <c r="G269" s="3">
        <v>1</v>
      </c>
      <c r="H269" s="3" t="s">
        <v>1482</v>
      </c>
      <c r="I269" s="3" t="s">
        <v>4504</v>
      </c>
      <c r="J269" s="3" t="s">
        <v>2443</v>
      </c>
      <c r="K269" s="3" t="s">
        <v>2444</v>
      </c>
      <c r="L269" s="8" t="s">
        <v>9813</v>
      </c>
      <c r="M269" s="5" t="s">
        <v>1073</v>
      </c>
      <c r="N269" s="13" t="s">
        <v>2456</v>
      </c>
      <c r="O269" s="5">
        <v>45010</v>
      </c>
      <c r="P269" s="8">
        <v>1</v>
      </c>
      <c r="Q269" s="9">
        <v>1</v>
      </c>
      <c r="R269" s="9" t="str">
        <f>IFERROR(VLOOKUP(Tabla2[[#This Row],[CONTRATISTA PRNCIPAL]],Hoja1!$L$5:$M$9,2,FALSE),"CJV")</f>
        <v>CJV</v>
      </c>
      <c r="S269" s="9" t="str">
        <f>IF(Tabla2[[#This Row],[EMPRESA]]=Tabla2[[#This Row],[CONTRATISTA PRNCIPAL]],"Principal","Secundaria")</f>
        <v>Principal</v>
      </c>
      <c r="T269" s="10">
        <f>IFERROR(1/COUNTIF(Tabla2[CONTRATISTA PRNCIPAL],Tabla2[[#This Row],[CONTRATISTA PRNCIPAL]]),0)</f>
        <v>0.1</v>
      </c>
      <c r="U269" s="33">
        <f ca="1">IF(((TODAY()-Tabla2[[#This Row],[FECHA NACIMIENTO]])/365)&lt;18,"Corregir", IF(((TODAY()-Tabla2[[#This Row],[FECHA NACIMIENTO]])/365)&gt;80, "Corregir",ROUNDDOWN(((TODAY()-Tabla2[[#This Row],[FECHA NACIMIENTO]])/365),0)))</f>
        <v>29</v>
      </c>
      <c r="V26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69" s="34" t="str">
        <f ca="1">+IF(Tabla2[[#This Row],[Edad]]="Corregir","Corregir","Ok")</f>
        <v>Ok</v>
      </c>
      <c r="X269" s="10" t="str">
        <f>+IFERROR(VLOOKUP(Tabla2[[#This Row],[DISTRITO SEGÚN DNI]],Hoja1!$A$2:$B$55,2,FALSE),"No")</f>
        <v>No</v>
      </c>
      <c r="Y269" s="10" t="str">
        <f>IF(OR(LOWER(Tabla2[[#This Row],[GENERO]])="masculino", LOWER(Tabla2[[#This Row],[GENERO]])="femenino"),"OK","Corregir")</f>
        <v>OK</v>
      </c>
      <c r="Z269" s="10" t="str">
        <f>+IF(Tabla2[[#This Row],[Nro. DNI / CE]]="","Corregir",IF(LEN(Tabla2[[#This Row],[Nro. DNI / CE]])&gt;=8,"OK","Corregir"))</f>
        <v>OK</v>
      </c>
      <c r="AA269" s="10">
        <f>COUNTIF(Tabla2[APELLIDOS Y NOMBRES],Tabla2[[#This Row],[APELLIDOS Y NOMBRES]])</f>
        <v>1</v>
      </c>
      <c r="AB269" t="str">
        <f ca="1">+IFERROR(IF(Tabla2[[#This Row],[FECHA CESE/BAJA]]="","No Aplica",IF(AND(MONTH(Tabla2[[#This Row],[FECHA CESE/BAJA]])=MONTH(TODAY()-30),YEAR(Tabla2[[#This Row],[FECHA CESE/BAJA]])=YEAR(TODAY())),MONTH(TODAY()-30)&amp;"-"&amp;YEAR(TODAY()),"Borrar")),"No aplica")</f>
        <v>No aplica</v>
      </c>
      <c r="AC269" t="str">
        <f ca="1">+IFERROR(IF(Tabla2[[#This Row],[FECHA INICIO DE LABORES EN OBRA]]="","No Aplica",IF(AND(MONTH(Tabla2[[#This Row],[FECHA INICIO DE LABORES EN OBRA]])=MONTH(TODAY()-30),YEAR(Tabla2[[#This Row],[FECHA INICIO DE LABORES EN OBRA]])=YEAR(TODAY())),MONTH(TODAY()-30)&amp;"-"&amp;YEAR(TODAY()),"No Aplica")),"No Aplica")</f>
        <v>No Aplica</v>
      </c>
    </row>
    <row r="270" spans="1:29" x14ac:dyDescent="0.25">
      <c r="A270" s="2">
        <v>20524465541</v>
      </c>
      <c r="B270" s="3" t="s">
        <v>9548</v>
      </c>
      <c r="C270" s="3" t="s">
        <v>9548</v>
      </c>
      <c r="D270" s="3">
        <v>46407585</v>
      </c>
      <c r="E270" s="3" t="s">
        <v>9554</v>
      </c>
      <c r="F270" s="36">
        <v>32984</v>
      </c>
      <c r="G270" s="3">
        <v>3</v>
      </c>
      <c r="H270" s="3" t="s">
        <v>2445</v>
      </c>
      <c r="I270" s="3" t="s">
        <v>4504</v>
      </c>
      <c r="J270" s="3" t="s">
        <v>9555</v>
      </c>
      <c r="K270" s="3" t="s">
        <v>2106</v>
      </c>
      <c r="L270" s="8" t="s">
        <v>9813</v>
      </c>
      <c r="M270" s="5" t="s">
        <v>1073</v>
      </c>
      <c r="N270" s="13" t="s">
        <v>2456</v>
      </c>
      <c r="O270" s="5">
        <v>45010</v>
      </c>
      <c r="P270" s="8">
        <v>1</v>
      </c>
      <c r="Q270" s="9">
        <v>1</v>
      </c>
      <c r="R270" s="9" t="str">
        <f>IFERROR(VLOOKUP(Tabla2[[#This Row],[CONTRATISTA PRNCIPAL]],Hoja1!$L$5:$M$9,2,FALSE),"CJV")</f>
        <v>CJV</v>
      </c>
      <c r="S270" s="9" t="str">
        <f>IF(Tabla2[[#This Row],[EMPRESA]]=Tabla2[[#This Row],[CONTRATISTA PRNCIPAL]],"Principal","Secundaria")</f>
        <v>Principal</v>
      </c>
      <c r="T270" s="10">
        <f>IFERROR(1/COUNTIF(Tabla2[CONTRATISTA PRNCIPAL],Tabla2[[#This Row],[CONTRATISTA PRNCIPAL]]),0)</f>
        <v>0.1</v>
      </c>
      <c r="U270" s="33">
        <f ca="1">IF(((TODAY()-Tabla2[[#This Row],[FECHA NACIMIENTO]])/365)&lt;18,"Corregir", IF(((TODAY()-Tabla2[[#This Row],[FECHA NACIMIENTO]])/365)&gt;80, "Corregir",ROUNDDOWN(((TODAY()-Tabla2[[#This Row],[FECHA NACIMIENTO]])/365),0)))</f>
        <v>33</v>
      </c>
      <c r="V27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70" s="34" t="str">
        <f ca="1">+IF(Tabla2[[#This Row],[Edad]]="Corregir","Corregir","Ok")</f>
        <v>Ok</v>
      </c>
      <c r="X270" s="10" t="str">
        <f>+IFERROR(VLOOKUP(Tabla2[[#This Row],[DISTRITO SEGÚN DNI]],Hoja1!$A$2:$B$55,2,FALSE),"No")</f>
        <v>No</v>
      </c>
      <c r="Y270" s="10" t="str">
        <f>IF(OR(LOWER(Tabla2[[#This Row],[GENERO]])="masculino", LOWER(Tabla2[[#This Row],[GENERO]])="femenino"),"OK","Corregir")</f>
        <v>OK</v>
      </c>
      <c r="Z270" s="10" t="str">
        <f>+IF(Tabla2[[#This Row],[Nro. DNI / CE]]="","Corregir",IF(LEN(Tabla2[[#This Row],[Nro. DNI / CE]])&gt;=8,"OK","Corregir"))</f>
        <v>OK</v>
      </c>
      <c r="AA270" s="10">
        <f>COUNTIF(Tabla2[APELLIDOS Y NOMBRES],Tabla2[[#This Row],[APELLIDOS Y NOMBRES]])</f>
        <v>1</v>
      </c>
      <c r="AB270" t="str">
        <f ca="1">+IFERROR(IF(Tabla2[[#This Row],[FECHA CESE/BAJA]]="","No Aplica",IF(AND(MONTH(Tabla2[[#This Row],[FECHA CESE/BAJA]])=MONTH(TODAY()-30),YEAR(Tabla2[[#This Row],[FECHA CESE/BAJA]])=YEAR(TODAY())),MONTH(TODAY()-30)&amp;"-"&amp;YEAR(TODAY()),"Borrar")),"No aplica")</f>
        <v>No aplica</v>
      </c>
      <c r="AC270" t="str">
        <f ca="1">+IFERROR(IF(Tabla2[[#This Row],[FECHA INICIO DE LABORES EN OBRA]]="","No Aplica",IF(AND(MONTH(Tabla2[[#This Row],[FECHA INICIO DE LABORES EN OBRA]])=MONTH(TODAY()-30),YEAR(Tabla2[[#This Row],[FECHA INICIO DE LABORES EN OBRA]])=YEAR(TODAY())),MONTH(TODAY()-30)&amp;"-"&amp;YEAR(TODAY()),"No Aplica")),"No Aplica")</f>
        <v>No Aplica</v>
      </c>
    </row>
    <row r="271" spans="1:29" x14ac:dyDescent="0.25">
      <c r="A271" s="2">
        <v>20524465541</v>
      </c>
      <c r="B271" s="3" t="s">
        <v>9548</v>
      </c>
      <c r="C271" s="3" t="s">
        <v>9548</v>
      </c>
      <c r="D271" s="3">
        <v>60542100</v>
      </c>
      <c r="E271" s="3" t="s">
        <v>9556</v>
      </c>
      <c r="F271" s="36">
        <v>35916</v>
      </c>
      <c r="G271" s="3">
        <v>3</v>
      </c>
      <c r="H271" s="3" t="s">
        <v>2446</v>
      </c>
      <c r="I271" s="3" t="s">
        <v>4504</v>
      </c>
      <c r="J271" s="3" t="s">
        <v>2442</v>
      </c>
      <c r="K271" s="3" t="s">
        <v>2106</v>
      </c>
      <c r="L271" s="8" t="s">
        <v>9813</v>
      </c>
      <c r="M271" s="5" t="s">
        <v>1073</v>
      </c>
      <c r="N271" s="13" t="s">
        <v>2456</v>
      </c>
      <c r="O271" s="5">
        <v>45010</v>
      </c>
      <c r="P271" s="8">
        <v>1</v>
      </c>
      <c r="Q271" s="9">
        <v>1</v>
      </c>
      <c r="R271" s="9" t="str">
        <f>IFERROR(VLOOKUP(Tabla2[[#This Row],[CONTRATISTA PRNCIPAL]],Hoja1!$L$5:$M$9,2,FALSE),"CJV")</f>
        <v>CJV</v>
      </c>
      <c r="S271" s="9" t="str">
        <f>IF(Tabla2[[#This Row],[EMPRESA]]=Tabla2[[#This Row],[CONTRATISTA PRNCIPAL]],"Principal","Secundaria")</f>
        <v>Principal</v>
      </c>
      <c r="T271" s="10">
        <f>IFERROR(1/COUNTIF(Tabla2[CONTRATISTA PRNCIPAL],Tabla2[[#This Row],[CONTRATISTA PRNCIPAL]]),0)</f>
        <v>0.1</v>
      </c>
      <c r="U271" s="33">
        <f ca="1">IF(((TODAY()-Tabla2[[#This Row],[FECHA NACIMIENTO]])/365)&lt;18,"Corregir", IF(((TODAY()-Tabla2[[#This Row],[FECHA NACIMIENTO]])/365)&gt;80, "Corregir",ROUNDDOWN(((TODAY()-Tabla2[[#This Row],[FECHA NACIMIENTO]])/365),0)))</f>
        <v>25</v>
      </c>
      <c r="V27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71" s="34" t="str">
        <f ca="1">+IF(Tabla2[[#This Row],[Edad]]="Corregir","Corregir","Ok")</f>
        <v>Ok</v>
      </c>
      <c r="X271" s="10" t="str">
        <f>+IFERROR(VLOOKUP(Tabla2[[#This Row],[DISTRITO SEGÚN DNI]],Hoja1!$A$2:$B$55,2,FALSE),"No")</f>
        <v>No</v>
      </c>
      <c r="Y271" s="10" t="str">
        <f>IF(OR(LOWER(Tabla2[[#This Row],[GENERO]])="masculino", LOWER(Tabla2[[#This Row],[GENERO]])="femenino"),"OK","Corregir")</f>
        <v>OK</v>
      </c>
      <c r="Z271" s="10" t="str">
        <f>+IF(Tabla2[[#This Row],[Nro. DNI / CE]]="","Corregir",IF(LEN(Tabla2[[#This Row],[Nro. DNI / CE]])&gt;=8,"OK","Corregir"))</f>
        <v>OK</v>
      </c>
      <c r="AA271" s="10">
        <f>COUNTIF(Tabla2[APELLIDOS Y NOMBRES],Tabla2[[#This Row],[APELLIDOS Y NOMBRES]])</f>
        <v>1</v>
      </c>
      <c r="AB271" t="str">
        <f ca="1">+IFERROR(IF(Tabla2[[#This Row],[FECHA CESE/BAJA]]="","No Aplica",IF(AND(MONTH(Tabla2[[#This Row],[FECHA CESE/BAJA]])=MONTH(TODAY()-30),YEAR(Tabla2[[#This Row],[FECHA CESE/BAJA]])=YEAR(TODAY())),MONTH(TODAY()-30)&amp;"-"&amp;YEAR(TODAY()),"Borrar")),"No aplica")</f>
        <v>No aplica</v>
      </c>
      <c r="AC271" t="str">
        <f ca="1">+IFERROR(IF(Tabla2[[#This Row],[FECHA INICIO DE LABORES EN OBRA]]="","No Aplica",IF(AND(MONTH(Tabla2[[#This Row],[FECHA INICIO DE LABORES EN OBRA]])=MONTH(TODAY()-30),YEAR(Tabla2[[#This Row],[FECHA INICIO DE LABORES EN OBRA]])=YEAR(TODAY())),MONTH(TODAY()-30)&amp;"-"&amp;YEAR(TODAY()),"No Aplica")),"No Aplica")</f>
        <v>No Aplica</v>
      </c>
    </row>
    <row r="272" spans="1:29" x14ac:dyDescent="0.25">
      <c r="A272" s="2">
        <v>20524465541</v>
      </c>
      <c r="B272" s="3" t="s">
        <v>9548</v>
      </c>
      <c r="C272" s="3" t="s">
        <v>9548</v>
      </c>
      <c r="D272" s="3">
        <v>73322707</v>
      </c>
      <c r="E272" s="3" t="s">
        <v>9557</v>
      </c>
      <c r="F272" s="36">
        <v>36257</v>
      </c>
      <c r="G272" s="3">
        <v>3</v>
      </c>
      <c r="H272" s="3" t="s">
        <v>2446</v>
      </c>
      <c r="I272" s="3" t="s">
        <v>4504</v>
      </c>
      <c r="J272" s="3" t="s">
        <v>2447</v>
      </c>
      <c r="K272" s="3" t="s">
        <v>2078</v>
      </c>
      <c r="L272" s="8" t="s">
        <v>9813</v>
      </c>
      <c r="M272" s="5" t="s">
        <v>1073</v>
      </c>
      <c r="N272" s="13" t="s">
        <v>2456</v>
      </c>
      <c r="O272" s="5">
        <v>45010</v>
      </c>
      <c r="P272" s="8">
        <v>1</v>
      </c>
      <c r="Q272" s="9">
        <v>2</v>
      </c>
      <c r="R272" s="9" t="str">
        <f>IFERROR(VLOOKUP(Tabla2[[#This Row],[CONTRATISTA PRNCIPAL]],Hoja1!$L$5:$M$9,2,FALSE),"CJV")</f>
        <v>CJV</v>
      </c>
      <c r="S272" s="9" t="str">
        <f>IF(Tabla2[[#This Row],[EMPRESA]]=Tabla2[[#This Row],[CONTRATISTA PRNCIPAL]],"Principal","Secundaria")</f>
        <v>Principal</v>
      </c>
      <c r="T272" s="10">
        <f>IFERROR(1/COUNTIF(Tabla2[CONTRATISTA PRNCIPAL],Tabla2[[#This Row],[CONTRATISTA PRNCIPAL]]),0)</f>
        <v>0.1</v>
      </c>
      <c r="U272" s="33">
        <f ca="1">IF(((TODAY()-Tabla2[[#This Row],[FECHA NACIMIENTO]])/365)&lt;18,"Corregir", IF(((TODAY()-Tabla2[[#This Row],[FECHA NACIMIENTO]])/365)&gt;80, "Corregir",ROUNDDOWN(((TODAY()-Tabla2[[#This Row],[FECHA NACIMIENTO]])/365),0)))</f>
        <v>24</v>
      </c>
      <c r="V27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72" s="34" t="str">
        <f ca="1">+IF(Tabla2[[#This Row],[Edad]]="Corregir","Corregir","Ok")</f>
        <v>Ok</v>
      </c>
      <c r="X272" s="10" t="str">
        <f>+IFERROR(VLOOKUP(Tabla2[[#This Row],[DISTRITO SEGÚN DNI]],Hoja1!$A$2:$B$55,2,FALSE),"No")</f>
        <v>ATE</v>
      </c>
      <c r="Y272" s="10" t="str">
        <f>IF(OR(LOWER(Tabla2[[#This Row],[GENERO]])="masculino", LOWER(Tabla2[[#This Row],[GENERO]])="femenino"),"OK","Corregir")</f>
        <v>OK</v>
      </c>
      <c r="Z272" s="10" t="str">
        <f>+IF(Tabla2[[#This Row],[Nro. DNI / CE]]="","Corregir",IF(LEN(Tabla2[[#This Row],[Nro. DNI / CE]])&gt;=8,"OK","Corregir"))</f>
        <v>OK</v>
      </c>
      <c r="AA272" s="10">
        <f>COUNTIF(Tabla2[APELLIDOS Y NOMBRES],Tabla2[[#This Row],[APELLIDOS Y NOMBRES]])</f>
        <v>1</v>
      </c>
      <c r="AB272" t="str">
        <f ca="1">+IFERROR(IF(Tabla2[[#This Row],[FECHA CESE/BAJA]]="","No Aplica",IF(AND(MONTH(Tabla2[[#This Row],[FECHA CESE/BAJA]])=MONTH(TODAY()-30),YEAR(Tabla2[[#This Row],[FECHA CESE/BAJA]])=YEAR(TODAY())),MONTH(TODAY()-30)&amp;"-"&amp;YEAR(TODAY()),"Borrar")),"No aplica")</f>
        <v>No aplica</v>
      </c>
      <c r="AC272" t="str">
        <f ca="1">+IFERROR(IF(Tabla2[[#This Row],[FECHA INICIO DE LABORES EN OBRA]]="","No Aplica",IF(AND(MONTH(Tabla2[[#This Row],[FECHA INICIO DE LABORES EN OBRA]])=MONTH(TODAY()-30),YEAR(Tabla2[[#This Row],[FECHA INICIO DE LABORES EN OBRA]])=YEAR(TODAY())),MONTH(TODAY()-30)&amp;"-"&amp;YEAR(TODAY()),"No Aplica")),"No Aplica")</f>
        <v>No Aplica</v>
      </c>
    </row>
    <row r="273" spans="1:29" x14ac:dyDescent="0.25">
      <c r="A273" s="2">
        <v>20524465541</v>
      </c>
      <c r="B273" s="3" t="s">
        <v>9548</v>
      </c>
      <c r="C273" s="3" t="s">
        <v>9548</v>
      </c>
      <c r="D273" s="3">
        <v>70916543</v>
      </c>
      <c r="E273" s="3" t="s">
        <v>2448</v>
      </c>
      <c r="F273" s="36">
        <v>37312</v>
      </c>
      <c r="G273" s="3">
        <v>1</v>
      </c>
      <c r="H273" s="3" t="s">
        <v>1482</v>
      </c>
      <c r="I273" s="3" t="s">
        <v>4504</v>
      </c>
      <c r="J273" s="3" t="s">
        <v>2449</v>
      </c>
      <c r="K273" s="3" t="s">
        <v>2106</v>
      </c>
      <c r="L273" s="8" t="s">
        <v>9813</v>
      </c>
      <c r="M273" s="5" t="s">
        <v>1073</v>
      </c>
      <c r="N273" s="13" t="s">
        <v>2456</v>
      </c>
      <c r="O273" s="5">
        <v>45010</v>
      </c>
      <c r="P273" s="8">
        <v>1</v>
      </c>
      <c r="Q273" s="9">
        <v>1</v>
      </c>
      <c r="R273" s="9" t="str">
        <f>IFERROR(VLOOKUP(Tabla2[[#This Row],[CONTRATISTA PRNCIPAL]],Hoja1!$L$5:$M$9,2,FALSE),"CJV")</f>
        <v>CJV</v>
      </c>
      <c r="S273" s="9" t="str">
        <f>IF(Tabla2[[#This Row],[EMPRESA]]=Tabla2[[#This Row],[CONTRATISTA PRNCIPAL]],"Principal","Secundaria")</f>
        <v>Principal</v>
      </c>
      <c r="T273" s="10">
        <f>IFERROR(1/COUNTIF(Tabla2[CONTRATISTA PRNCIPAL],Tabla2[[#This Row],[CONTRATISTA PRNCIPAL]]),0)</f>
        <v>0.1</v>
      </c>
      <c r="U273" s="33">
        <f ca="1">IF(((TODAY()-Tabla2[[#This Row],[FECHA NACIMIENTO]])/365)&lt;18,"Corregir", IF(((TODAY()-Tabla2[[#This Row],[FECHA NACIMIENTO]])/365)&gt;80, "Corregir",ROUNDDOWN(((TODAY()-Tabla2[[#This Row],[FECHA NACIMIENTO]])/365),0)))</f>
        <v>21</v>
      </c>
      <c r="V27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273" s="34" t="str">
        <f ca="1">+IF(Tabla2[[#This Row],[Edad]]="Corregir","Corregir","Ok")</f>
        <v>Ok</v>
      </c>
      <c r="X273" s="10" t="str">
        <f>+IFERROR(VLOOKUP(Tabla2[[#This Row],[DISTRITO SEGÚN DNI]],Hoja1!$A$2:$B$55,2,FALSE),"No")</f>
        <v>No</v>
      </c>
      <c r="Y273" s="10" t="str">
        <f>IF(OR(LOWER(Tabla2[[#This Row],[GENERO]])="masculino", LOWER(Tabla2[[#This Row],[GENERO]])="femenino"),"OK","Corregir")</f>
        <v>OK</v>
      </c>
      <c r="Z273" s="10" t="str">
        <f>+IF(Tabla2[[#This Row],[Nro. DNI / CE]]="","Corregir",IF(LEN(Tabla2[[#This Row],[Nro. DNI / CE]])&gt;=8,"OK","Corregir"))</f>
        <v>OK</v>
      </c>
      <c r="AA273" s="10">
        <f>COUNTIF(Tabla2[APELLIDOS Y NOMBRES],Tabla2[[#This Row],[APELLIDOS Y NOMBRES]])</f>
        <v>1</v>
      </c>
      <c r="AB273" t="str">
        <f ca="1">+IFERROR(IF(Tabla2[[#This Row],[FECHA CESE/BAJA]]="","No Aplica",IF(AND(MONTH(Tabla2[[#This Row],[FECHA CESE/BAJA]])=MONTH(TODAY()-30),YEAR(Tabla2[[#This Row],[FECHA CESE/BAJA]])=YEAR(TODAY())),MONTH(TODAY()-30)&amp;"-"&amp;YEAR(TODAY()),"Borrar")),"No aplica")</f>
        <v>No aplica</v>
      </c>
      <c r="AC273" t="str">
        <f ca="1">+IFERROR(IF(Tabla2[[#This Row],[FECHA INICIO DE LABORES EN OBRA]]="","No Aplica",IF(AND(MONTH(Tabla2[[#This Row],[FECHA INICIO DE LABORES EN OBRA]])=MONTH(TODAY()-30),YEAR(Tabla2[[#This Row],[FECHA INICIO DE LABORES EN OBRA]])=YEAR(TODAY())),MONTH(TODAY()-30)&amp;"-"&amp;YEAR(TODAY()),"No Aplica")),"No Aplica")</f>
        <v>No Aplica</v>
      </c>
    </row>
    <row r="274" spans="1:29" x14ac:dyDescent="0.25">
      <c r="A274" s="2">
        <v>20524465541</v>
      </c>
      <c r="B274" s="3" t="s">
        <v>9548</v>
      </c>
      <c r="C274" s="3" t="s">
        <v>9548</v>
      </c>
      <c r="D274" s="3">
        <v>71393223</v>
      </c>
      <c r="E274" s="3" t="s">
        <v>9558</v>
      </c>
      <c r="F274" s="36">
        <v>37953</v>
      </c>
      <c r="G274" s="3">
        <v>3</v>
      </c>
      <c r="H274" s="3" t="s">
        <v>2446</v>
      </c>
      <c r="I274" s="3" t="s">
        <v>4504</v>
      </c>
      <c r="J274" s="3" t="s">
        <v>9559</v>
      </c>
      <c r="K274" s="3" t="s">
        <v>9560</v>
      </c>
      <c r="L274" s="8" t="s">
        <v>9813</v>
      </c>
      <c r="M274" s="5" t="s">
        <v>1073</v>
      </c>
      <c r="N274" s="13" t="s">
        <v>2456</v>
      </c>
      <c r="O274" s="5">
        <v>45010</v>
      </c>
      <c r="P274" s="8">
        <v>1</v>
      </c>
      <c r="Q274" s="9">
        <v>1</v>
      </c>
      <c r="R274" s="9" t="str">
        <f>IFERROR(VLOOKUP(Tabla2[[#This Row],[CONTRATISTA PRNCIPAL]],Hoja1!$L$5:$M$9,2,FALSE),"CJV")</f>
        <v>CJV</v>
      </c>
      <c r="S274" s="9" t="str">
        <f>IF(Tabla2[[#This Row],[EMPRESA]]=Tabla2[[#This Row],[CONTRATISTA PRNCIPAL]],"Principal","Secundaria")</f>
        <v>Principal</v>
      </c>
      <c r="T274" s="10">
        <f>IFERROR(1/COUNTIF(Tabla2[CONTRATISTA PRNCIPAL],Tabla2[[#This Row],[CONTRATISTA PRNCIPAL]]),0)</f>
        <v>0.1</v>
      </c>
      <c r="U274" s="33">
        <f ca="1">IF(((TODAY()-Tabla2[[#This Row],[FECHA NACIMIENTO]])/365)&lt;18,"Corregir", IF(((TODAY()-Tabla2[[#This Row],[FECHA NACIMIENTO]])/365)&gt;80, "Corregir",ROUNDDOWN(((TODAY()-Tabla2[[#This Row],[FECHA NACIMIENTO]])/365),0)))</f>
        <v>19</v>
      </c>
      <c r="V27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274" s="34" t="str">
        <f ca="1">+IF(Tabla2[[#This Row],[Edad]]="Corregir","Corregir","Ok")</f>
        <v>Ok</v>
      </c>
      <c r="X274" s="10" t="str">
        <f>+IFERROR(VLOOKUP(Tabla2[[#This Row],[DISTRITO SEGÚN DNI]],Hoja1!$A$2:$B$55,2,FALSE),"No")</f>
        <v>No</v>
      </c>
      <c r="Y274" s="10" t="str">
        <f>IF(OR(LOWER(Tabla2[[#This Row],[GENERO]])="masculino", LOWER(Tabla2[[#This Row],[GENERO]])="femenino"),"OK","Corregir")</f>
        <v>OK</v>
      </c>
      <c r="Z274" s="10" t="str">
        <f>+IF(Tabla2[[#This Row],[Nro. DNI / CE]]="","Corregir",IF(LEN(Tabla2[[#This Row],[Nro. DNI / CE]])&gt;=8,"OK","Corregir"))</f>
        <v>OK</v>
      </c>
      <c r="AA274" s="10">
        <f>COUNTIF(Tabla2[APELLIDOS Y NOMBRES],Tabla2[[#This Row],[APELLIDOS Y NOMBRES]])</f>
        <v>1</v>
      </c>
      <c r="AB274" t="str">
        <f ca="1">+IFERROR(IF(Tabla2[[#This Row],[FECHA CESE/BAJA]]="","No Aplica",IF(AND(MONTH(Tabla2[[#This Row],[FECHA CESE/BAJA]])=MONTH(TODAY()-30),YEAR(Tabla2[[#This Row],[FECHA CESE/BAJA]])=YEAR(TODAY())),MONTH(TODAY()-30)&amp;"-"&amp;YEAR(TODAY()),"Borrar")),"No aplica")</f>
        <v>No aplica</v>
      </c>
      <c r="AC274" t="str">
        <f ca="1">+IFERROR(IF(Tabla2[[#This Row],[FECHA INICIO DE LABORES EN OBRA]]="","No Aplica",IF(AND(MONTH(Tabla2[[#This Row],[FECHA INICIO DE LABORES EN OBRA]])=MONTH(TODAY()-30),YEAR(Tabla2[[#This Row],[FECHA INICIO DE LABORES EN OBRA]])=YEAR(TODAY())),MONTH(TODAY()-30)&amp;"-"&amp;YEAR(TODAY()),"No Aplica")),"No Aplica")</f>
        <v>No Aplica</v>
      </c>
    </row>
    <row r="275" spans="1:29" x14ac:dyDescent="0.25">
      <c r="A275" s="2">
        <v>20524465541</v>
      </c>
      <c r="B275" s="3" t="s">
        <v>9548</v>
      </c>
      <c r="C275" s="3" t="s">
        <v>9548</v>
      </c>
      <c r="D275" s="3">
        <v>70744952</v>
      </c>
      <c r="E275" s="3" t="s">
        <v>9561</v>
      </c>
      <c r="F275" s="36">
        <v>37497</v>
      </c>
      <c r="G275" s="3">
        <v>3</v>
      </c>
      <c r="H275" s="3" t="s">
        <v>2446</v>
      </c>
      <c r="I275" s="3" t="s">
        <v>4504</v>
      </c>
      <c r="J275" s="3" t="s">
        <v>2451</v>
      </c>
      <c r="K275" s="3" t="s">
        <v>9562</v>
      </c>
      <c r="L275" s="8" t="s">
        <v>9813</v>
      </c>
      <c r="M275" s="5" t="s">
        <v>1073</v>
      </c>
      <c r="N275" s="13" t="s">
        <v>2456</v>
      </c>
      <c r="O275" s="5">
        <v>45010</v>
      </c>
      <c r="P275" s="8">
        <v>1</v>
      </c>
      <c r="Q275" s="9">
        <v>1</v>
      </c>
      <c r="R275" s="9" t="str">
        <f>IFERROR(VLOOKUP(Tabla2[[#This Row],[CONTRATISTA PRNCIPAL]],Hoja1!$L$5:$M$9,2,FALSE),"CJV")</f>
        <v>CJV</v>
      </c>
      <c r="S275" s="9" t="str">
        <f>IF(Tabla2[[#This Row],[EMPRESA]]=Tabla2[[#This Row],[CONTRATISTA PRNCIPAL]],"Principal","Secundaria")</f>
        <v>Principal</v>
      </c>
      <c r="T275" s="10">
        <f>IFERROR(1/COUNTIF(Tabla2[CONTRATISTA PRNCIPAL],Tabla2[[#This Row],[CONTRATISTA PRNCIPAL]]),0)</f>
        <v>0.1</v>
      </c>
      <c r="U275" s="33">
        <f ca="1">IF(((TODAY()-Tabla2[[#This Row],[FECHA NACIMIENTO]])/365)&lt;18,"Corregir", IF(((TODAY()-Tabla2[[#This Row],[FECHA NACIMIENTO]])/365)&gt;80, "Corregir",ROUNDDOWN(((TODAY()-Tabla2[[#This Row],[FECHA NACIMIENTO]])/365),0)))</f>
        <v>21</v>
      </c>
      <c r="V27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275" s="34" t="str">
        <f ca="1">+IF(Tabla2[[#This Row],[Edad]]="Corregir","Corregir","Ok")</f>
        <v>Ok</v>
      </c>
      <c r="X275" s="10" t="str">
        <f>+IFERROR(VLOOKUP(Tabla2[[#This Row],[DISTRITO SEGÚN DNI]],Hoja1!$A$2:$B$55,2,FALSE),"No")</f>
        <v>No</v>
      </c>
      <c r="Y275" s="10" t="str">
        <f>IF(OR(LOWER(Tabla2[[#This Row],[GENERO]])="masculino", LOWER(Tabla2[[#This Row],[GENERO]])="femenino"),"OK","Corregir")</f>
        <v>OK</v>
      </c>
      <c r="Z275" s="10" t="str">
        <f>+IF(Tabla2[[#This Row],[Nro. DNI / CE]]="","Corregir",IF(LEN(Tabla2[[#This Row],[Nro. DNI / CE]])&gt;=8,"OK","Corregir"))</f>
        <v>OK</v>
      </c>
      <c r="AA275" s="10">
        <f>COUNTIF(Tabla2[APELLIDOS Y NOMBRES],Tabla2[[#This Row],[APELLIDOS Y NOMBRES]])</f>
        <v>1</v>
      </c>
      <c r="AB275" t="str">
        <f ca="1">+IFERROR(IF(Tabla2[[#This Row],[FECHA CESE/BAJA]]="","No Aplica",IF(AND(MONTH(Tabla2[[#This Row],[FECHA CESE/BAJA]])=MONTH(TODAY()-30),YEAR(Tabla2[[#This Row],[FECHA CESE/BAJA]])=YEAR(TODAY())),MONTH(TODAY()-30)&amp;"-"&amp;YEAR(TODAY()),"Borrar")),"No aplica")</f>
        <v>No aplica</v>
      </c>
      <c r="AC275" t="str">
        <f ca="1">+IFERROR(IF(Tabla2[[#This Row],[FECHA INICIO DE LABORES EN OBRA]]="","No Aplica",IF(AND(MONTH(Tabla2[[#This Row],[FECHA INICIO DE LABORES EN OBRA]])=MONTH(TODAY()-30),YEAR(Tabla2[[#This Row],[FECHA INICIO DE LABORES EN OBRA]])=YEAR(TODAY())),MONTH(TODAY()-30)&amp;"-"&amp;YEAR(TODAY()),"No Aplica")),"No Aplica")</f>
        <v>No Aplica</v>
      </c>
    </row>
    <row r="276" spans="1:29" x14ac:dyDescent="0.25">
      <c r="A276" s="2" t="s">
        <v>11579</v>
      </c>
      <c r="B276" s="3" t="s">
        <v>11580</v>
      </c>
      <c r="C276" s="3" t="s">
        <v>11580</v>
      </c>
      <c r="D276" s="3">
        <v>77144442</v>
      </c>
      <c r="E276" s="3" t="s">
        <v>11659</v>
      </c>
      <c r="F276" s="36">
        <v>34609</v>
      </c>
      <c r="G276" s="3">
        <v>1</v>
      </c>
      <c r="H276" s="3" t="s">
        <v>2765</v>
      </c>
      <c r="I276" s="3" t="s">
        <v>11583</v>
      </c>
      <c r="J276" s="3" t="s">
        <v>11660</v>
      </c>
      <c r="K276" s="3" t="s">
        <v>11661</v>
      </c>
      <c r="L276" s="8" t="s">
        <v>9818</v>
      </c>
      <c r="M276" s="5" t="s">
        <v>1073</v>
      </c>
      <c r="N276" s="13" t="s">
        <v>1043</v>
      </c>
      <c r="O276" s="5">
        <v>44551</v>
      </c>
      <c r="P276" s="8">
        <v>1</v>
      </c>
      <c r="Q276" s="9">
        <v>1</v>
      </c>
      <c r="R276" s="9" t="str">
        <f>IFERROR(VLOOKUP(Tabla2[[#This Row],[CONTRATISTA PRNCIPAL]],Hoja1!$L$5:$M$9,2,FALSE),"CJV")</f>
        <v>CJV</v>
      </c>
      <c r="S276" s="9" t="str">
        <f>IF(Tabla2[[#This Row],[EMPRESA]]=Tabla2[[#This Row],[CONTRATISTA PRNCIPAL]],"Principal","Secundaria")</f>
        <v>Principal</v>
      </c>
      <c r="T276" s="10">
        <f>IFERROR(1/COUNTIF(Tabla2[CONTRATISTA PRNCIPAL],Tabla2[[#This Row],[CONTRATISTA PRNCIPAL]]),0)</f>
        <v>5.9523809523809521E-3</v>
      </c>
      <c r="U276" s="33">
        <f ca="1">IF(((TODAY()-Tabla2[[#This Row],[FECHA NACIMIENTO]])/365)&lt;18,"Corregir", IF(((TODAY()-Tabla2[[#This Row],[FECHA NACIMIENTO]])/365)&gt;80, "Corregir",ROUNDDOWN(((TODAY()-Tabla2[[#This Row],[FECHA NACIMIENTO]])/365),0)))</f>
        <v>28</v>
      </c>
      <c r="V27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76" s="34" t="str">
        <f ca="1">+IF(Tabla2[[#This Row],[Edad]]="Corregir","Corregir","Ok")</f>
        <v>Ok</v>
      </c>
      <c r="X276" s="10" t="str">
        <f>+IFERROR(VLOOKUP(Tabla2[[#This Row],[DISTRITO SEGÚN DNI]],Hoja1!$A$2:$B$55,2,FALSE),"No")</f>
        <v>No</v>
      </c>
      <c r="Y276" s="10" t="str">
        <f>IF(OR(LOWER(Tabla2[[#This Row],[GENERO]])="masculino", LOWER(Tabla2[[#This Row],[GENERO]])="femenino"),"OK","Corregir")</f>
        <v>OK</v>
      </c>
      <c r="Z276" s="10" t="str">
        <f>+IF(Tabla2[[#This Row],[Nro. DNI / CE]]="","Corregir",IF(LEN(Tabla2[[#This Row],[Nro. DNI / CE]])&gt;=8,"OK","Corregir"))</f>
        <v>OK</v>
      </c>
      <c r="AA276" s="10">
        <f>COUNTIF(Tabla2[APELLIDOS Y NOMBRES],Tabla2[[#This Row],[APELLIDOS Y NOMBRES]])</f>
        <v>1</v>
      </c>
      <c r="AB276" t="str">
        <f ca="1">+IFERROR(IF(Tabla2[[#This Row],[FECHA CESE/BAJA]]="","No Aplica",IF(AND(MONTH(Tabla2[[#This Row],[FECHA CESE/BAJA]])=MONTH(TODAY()-30),YEAR(Tabla2[[#This Row],[FECHA CESE/BAJA]])=YEAR(TODAY())),MONTH(TODAY()-30)&amp;"-"&amp;YEAR(TODAY()),"Borrar")),"No aplica")</f>
        <v>No aplica</v>
      </c>
      <c r="AC276" t="str">
        <f ca="1">+IFERROR(IF(Tabla2[[#This Row],[FECHA INICIO DE LABORES EN OBRA]]="","No Aplica",IF(AND(MONTH(Tabla2[[#This Row],[FECHA INICIO DE LABORES EN OBRA]])=MONTH(TODAY()-30),YEAR(Tabla2[[#This Row],[FECHA INICIO DE LABORES EN OBRA]])=YEAR(TODAY())),MONTH(TODAY()-30)&amp;"-"&amp;YEAR(TODAY()),"No Aplica")),"No Aplica")</f>
        <v>No Aplica</v>
      </c>
    </row>
    <row r="277" spans="1:29" x14ac:dyDescent="0.25">
      <c r="A277" s="2" t="s">
        <v>11579</v>
      </c>
      <c r="B277" s="3" t="s">
        <v>11580</v>
      </c>
      <c r="C277" s="3" t="s">
        <v>11580</v>
      </c>
      <c r="D277" s="3">
        <v>44328891</v>
      </c>
      <c r="E277" s="3" t="s">
        <v>11662</v>
      </c>
      <c r="F277" s="36">
        <v>31914</v>
      </c>
      <c r="G277" s="3">
        <v>1</v>
      </c>
      <c r="H277" s="3" t="s">
        <v>11635</v>
      </c>
      <c r="I277" s="3" t="s">
        <v>11583</v>
      </c>
      <c r="J277" s="3" t="s">
        <v>11663</v>
      </c>
      <c r="K277" s="3" t="s">
        <v>11664</v>
      </c>
      <c r="L277" s="8" t="s">
        <v>9813</v>
      </c>
      <c r="M277" s="5" t="s">
        <v>1073</v>
      </c>
      <c r="N277" s="13" t="s">
        <v>1043</v>
      </c>
      <c r="O277" s="5">
        <v>44256</v>
      </c>
      <c r="P277" s="8">
        <v>1</v>
      </c>
      <c r="Q277" s="9">
        <v>1</v>
      </c>
      <c r="R277" s="9" t="str">
        <f>IFERROR(VLOOKUP(Tabla2[[#This Row],[CONTRATISTA PRNCIPAL]],Hoja1!$L$5:$M$9,2,FALSE),"CJV")</f>
        <v>CJV</v>
      </c>
      <c r="S277" s="9" t="str">
        <f>IF(Tabla2[[#This Row],[EMPRESA]]=Tabla2[[#This Row],[CONTRATISTA PRNCIPAL]],"Principal","Secundaria")</f>
        <v>Principal</v>
      </c>
      <c r="T277" s="10">
        <f>IFERROR(1/COUNTIF(Tabla2[CONTRATISTA PRNCIPAL],Tabla2[[#This Row],[CONTRATISTA PRNCIPAL]]),0)</f>
        <v>5.9523809523809521E-3</v>
      </c>
      <c r="U277" s="33">
        <f ca="1">IF(((TODAY()-Tabla2[[#This Row],[FECHA NACIMIENTO]])/365)&lt;18,"Corregir", IF(((TODAY()-Tabla2[[#This Row],[FECHA NACIMIENTO]])/365)&gt;80, "Corregir",ROUNDDOWN(((TODAY()-Tabla2[[#This Row],[FECHA NACIMIENTO]])/365),0)))</f>
        <v>36</v>
      </c>
      <c r="V27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77" s="34" t="str">
        <f ca="1">+IF(Tabla2[[#This Row],[Edad]]="Corregir","Corregir","Ok")</f>
        <v>Ok</v>
      </c>
      <c r="X277" s="10" t="str">
        <f>+IFERROR(VLOOKUP(Tabla2[[#This Row],[DISTRITO SEGÚN DNI]],Hoja1!$A$2:$B$55,2,FALSE),"No")</f>
        <v>No</v>
      </c>
      <c r="Y277" s="10" t="str">
        <f>IF(OR(LOWER(Tabla2[[#This Row],[GENERO]])="masculino", LOWER(Tabla2[[#This Row],[GENERO]])="femenino"),"OK","Corregir")</f>
        <v>OK</v>
      </c>
      <c r="Z277" s="10" t="str">
        <f>+IF(Tabla2[[#This Row],[Nro. DNI / CE]]="","Corregir",IF(LEN(Tabla2[[#This Row],[Nro. DNI / CE]])&gt;=8,"OK","Corregir"))</f>
        <v>OK</v>
      </c>
      <c r="AA277" s="10">
        <f>COUNTIF(Tabla2[APELLIDOS Y NOMBRES],Tabla2[[#This Row],[APELLIDOS Y NOMBRES]])</f>
        <v>1</v>
      </c>
      <c r="AB277" t="str">
        <f ca="1">+IFERROR(IF(Tabla2[[#This Row],[FECHA CESE/BAJA]]="","No Aplica",IF(AND(MONTH(Tabla2[[#This Row],[FECHA CESE/BAJA]])=MONTH(TODAY()-30),YEAR(Tabla2[[#This Row],[FECHA CESE/BAJA]])=YEAR(TODAY())),MONTH(TODAY()-30)&amp;"-"&amp;YEAR(TODAY()),"Borrar")),"No aplica")</f>
        <v>No aplica</v>
      </c>
      <c r="AC277" t="str">
        <f ca="1">+IFERROR(IF(Tabla2[[#This Row],[FECHA INICIO DE LABORES EN OBRA]]="","No Aplica",IF(AND(MONTH(Tabla2[[#This Row],[FECHA INICIO DE LABORES EN OBRA]])=MONTH(TODAY()-30),YEAR(Tabla2[[#This Row],[FECHA INICIO DE LABORES EN OBRA]])=YEAR(TODAY())),MONTH(TODAY()-30)&amp;"-"&amp;YEAR(TODAY()),"No Aplica")),"No Aplica")</f>
        <v>No Aplica</v>
      </c>
    </row>
    <row r="278" spans="1:29" x14ac:dyDescent="0.25">
      <c r="A278" s="2" t="s">
        <v>11579</v>
      </c>
      <c r="B278" s="3" t="s">
        <v>11580</v>
      </c>
      <c r="C278" s="3" t="s">
        <v>11580</v>
      </c>
      <c r="D278" s="3">
        <v>47219334</v>
      </c>
      <c r="E278" s="3" t="s">
        <v>11665</v>
      </c>
      <c r="F278" s="36">
        <v>33741</v>
      </c>
      <c r="G278" s="3">
        <v>1</v>
      </c>
      <c r="H278" s="3" t="s">
        <v>5403</v>
      </c>
      <c r="I278" s="3" t="s">
        <v>11583</v>
      </c>
      <c r="J278" s="3" t="s">
        <v>11666</v>
      </c>
      <c r="K278" s="3" t="s">
        <v>11667</v>
      </c>
      <c r="L278" s="8" t="s">
        <v>9813</v>
      </c>
      <c r="M278" s="5" t="s">
        <v>1073</v>
      </c>
      <c r="N278" s="13" t="s">
        <v>1043</v>
      </c>
      <c r="O278" s="5">
        <v>44348</v>
      </c>
      <c r="P278" s="8">
        <v>1</v>
      </c>
      <c r="Q278" s="9">
        <v>1</v>
      </c>
      <c r="R278" s="9" t="str">
        <f>IFERROR(VLOOKUP(Tabla2[[#This Row],[CONTRATISTA PRNCIPAL]],Hoja1!$L$5:$M$9,2,FALSE),"CJV")</f>
        <v>CJV</v>
      </c>
      <c r="S278" s="9" t="str">
        <f>IF(Tabla2[[#This Row],[EMPRESA]]=Tabla2[[#This Row],[CONTRATISTA PRNCIPAL]],"Principal","Secundaria")</f>
        <v>Principal</v>
      </c>
      <c r="T278" s="10">
        <f>IFERROR(1/COUNTIF(Tabla2[CONTRATISTA PRNCIPAL],Tabla2[[#This Row],[CONTRATISTA PRNCIPAL]]),0)</f>
        <v>5.9523809523809521E-3</v>
      </c>
      <c r="U278" s="33">
        <f ca="1">IF(((TODAY()-Tabla2[[#This Row],[FECHA NACIMIENTO]])/365)&lt;18,"Corregir", IF(((TODAY()-Tabla2[[#This Row],[FECHA NACIMIENTO]])/365)&gt;80, "Corregir",ROUNDDOWN(((TODAY()-Tabla2[[#This Row],[FECHA NACIMIENTO]])/365),0)))</f>
        <v>31</v>
      </c>
      <c r="V27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78" s="34" t="str">
        <f ca="1">+IF(Tabla2[[#This Row],[Edad]]="Corregir","Corregir","Ok")</f>
        <v>Ok</v>
      </c>
      <c r="X278" s="10" t="str">
        <f>+IFERROR(VLOOKUP(Tabla2[[#This Row],[DISTRITO SEGÚN DNI]],Hoja1!$A$2:$B$55,2,FALSE),"No")</f>
        <v>No</v>
      </c>
      <c r="Y278" s="10" t="str">
        <f>IF(OR(LOWER(Tabla2[[#This Row],[GENERO]])="masculino", LOWER(Tabla2[[#This Row],[GENERO]])="femenino"),"OK","Corregir")</f>
        <v>OK</v>
      </c>
      <c r="Z278" s="10" t="str">
        <f>+IF(Tabla2[[#This Row],[Nro. DNI / CE]]="","Corregir",IF(LEN(Tabla2[[#This Row],[Nro. DNI / CE]])&gt;=8,"OK","Corregir"))</f>
        <v>OK</v>
      </c>
      <c r="AA278" s="10">
        <f>COUNTIF(Tabla2[APELLIDOS Y NOMBRES],Tabla2[[#This Row],[APELLIDOS Y NOMBRES]])</f>
        <v>1</v>
      </c>
      <c r="AB278" t="str">
        <f ca="1">+IFERROR(IF(Tabla2[[#This Row],[FECHA CESE/BAJA]]="","No Aplica",IF(AND(MONTH(Tabla2[[#This Row],[FECHA CESE/BAJA]])=MONTH(TODAY()-30),YEAR(Tabla2[[#This Row],[FECHA CESE/BAJA]])=YEAR(TODAY())),MONTH(TODAY()-30)&amp;"-"&amp;YEAR(TODAY()),"Borrar")),"No aplica")</f>
        <v>No aplica</v>
      </c>
      <c r="AC278" t="str">
        <f ca="1">+IFERROR(IF(Tabla2[[#This Row],[FECHA INICIO DE LABORES EN OBRA]]="","No Aplica",IF(AND(MONTH(Tabla2[[#This Row],[FECHA INICIO DE LABORES EN OBRA]])=MONTH(TODAY()-30),YEAR(Tabla2[[#This Row],[FECHA INICIO DE LABORES EN OBRA]])=YEAR(TODAY())),MONTH(TODAY()-30)&amp;"-"&amp;YEAR(TODAY()),"No Aplica")),"No Aplica")</f>
        <v>No Aplica</v>
      </c>
    </row>
    <row r="279" spans="1:29" x14ac:dyDescent="0.25">
      <c r="A279" s="2" t="s">
        <v>11579</v>
      </c>
      <c r="B279" s="3" t="s">
        <v>11580</v>
      </c>
      <c r="C279" s="3" t="s">
        <v>11580</v>
      </c>
      <c r="D279" s="3">
        <v>47537394</v>
      </c>
      <c r="E279" s="3" t="s">
        <v>11668</v>
      </c>
      <c r="F279" s="36">
        <v>33388</v>
      </c>
      <c r="G279" s="3">
        <v>1</v>
      </c>
      <c r="H279" s="3" t="s">
        <v>11635</v>
      </c>
      <c r="I279" s="3" t="s">
        <v>11583</v>
      </c>
      <c r="J279" s="3" t="s">
        <v>11669</v>
      </c>
      <c r="K279" s="3" t="s">
        <v>2078</v>
      </c>
      <c r="L279" s="8" t="s">
        <v>9813</v>
      </c>
      <c r="M279" s="5" t="s">
        <v>1073</v>
      </c>
      <c r="N279" s="13" t="s">
        <v>1043</v>
      </c>
      <c r="O279" s="5">
        <v>44571</v>
      </c>
      <c r="P279" s="8">
        <v>1</v>
      </c>
      <c r="Q279" s="9">
        <v>1</v>
      </c>
      <c r="R279" s="9" t="str">
        <f>IFERROR(VLOOKUP(Tabla2[[#This Row],[CONTRATISTA PRNCIPAL]],Hoja1!$L$5:$M$9,2,FALSE),"CJV")</f>
        <v>CJV</v>
      </c>
      <c r="S279" s="9" t="str">
        <f>IF(Tabla2[[#This Row],[EMPRESA]]=Tabla2[[#This Row],[CONTRATISTA PRNCIPAL]],"Principal","Secundaria")</f>
        <v>Principal</v>
      </c>
      <c r="T279" s="10">
        <f>IFERROR(1/COUNTIF(Tabla2[CONTRATISTA PRNCIPAL],Tabla2[[#This Row],[CONTRATISTA PRNCIPAL]]),0)</f>
        <v>5.9523809523809521E-3</v>
      </c>
      <c r="U279" s="33">
        <f ca="1">IF(((TODAY()-Tabla2[[#This Row],[FECHA NACIMIENTO]])/365)&lt;18,"Corregir", IF(((TODAY()-Tabla2[[#This Row],[FECHA NACIMIENTO]])/365)&gt;80, "Corregir",ROUNDDOWN(((TODAY()-Tabla2[[#This Row],[FECHA NACIMIENTO]])/365),0)))</f>
        <v>32</v>
      </c>
      <c r="V27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79" s="34" t="str">
        <f ca="1">+IF(Tabla2[[#This Row],[Edad]]="Corregir","Corregir","Ok")</f>
        <v>Ok</v>
      </c>
      <c r="X279" s="10" t="str">
        <f>+IFERROR(VLOOKUP(Tabla2[[#This Row],[DISTRITO SEGÚN DNI]],Hoja1!$A$2:$B$55,2,FALSE),"No")</f>
        <v>ATE</v>
      </c>
      <c r="Y279" s="10" t="str">
        <f>IF(OR(LOWER(Tabla2[[#This Row],[GENERO]])="masculino", LOWER(Tabla2[[#This Row],[GENERO]])="femenino"),"OK","Corregir")</f>
        <v>OK</v>
      </c>
      <c r="Z279" s="10" t="str">
        <f>+IF(Tabla2[[#This Row],[Nro. DNI / CE]]="","Corregir",IF(LEN(Tabla2[[#This Row],[Nro. DNI / CE]])&gt;=8,"OK","Corregir"))</f>
        <v>OK</v>
      </c>
      <c r="AA279" s="10">
        <f>COUNTIF(Tabla2[APELLIDOS Y NOMBRES],Tabla2[[#This Row],[APELLIDOS Y NOMBRES]])</f>
        <v>1</v>
      </c>
      <c r="AB279" t="str">
        <f ca="1">+IFERROR(IF(Tabla2[[#This Row],[FECHA CESE/BAJA]]="","No Aplica",IF(AND(MONTH(Tabla2[[#This Row],[FECHA CESE/BAJA]])=MONTH(TODAY()-30),YEAR(Tabla2[[#This Row],[FECHA CESE/BAJA]])=YEAR(TODAY())),MONTH(TODAY()-30)&amp;"-"&amp;YEAR(TODAY()),"Borrar")),"No aplica")</f>
        <v>No aplica</v>
      </c>
      <c r="AC279" t="str">
        <f ca="1">+IFERROR(IF(Tabla2[[#This Row],[FECHA INICIO DE LABORES EN OBRA]]="","No Aplica",IF(AND(MONTH(Tabla2[[#This Row],[FECHA INICIO DE LABORES EN OBRA]])=MONTH(TODAY()-30),YEAR(Tabla2[[#This Row],[FECHA INICIO DE LABORES EN OBRA]])=YEAR(TODAY())),MONTH(TODAY()-30)&amp;"-"&amp;YEAR(TODAY()),"No Aplica")),"No Aplica")</f>
        <v>No Aplica</v>
      </c>
    </row>
    <row r="280" spans="1:29" x14ac:dyDescent="0.25">
      <c r="A280" s="2" t="s">
        <v>11579</v>
      </c>
      <c r="B280" s="3" t="s">
        <v>11580</v>
      </c>
      <c r="C280" s="3" t="s">
        <v>11580</v>
      </c>
      <c r="D280" s="3" t="s">
        <v>11670</v>
      </c>
      <c r="E280" s="3" t="s">
        <v>11671</v>
      </c>
      <c r="F280" s="36">
        <v>34458</v>
      </c>
      <c r="G280" s="3">
        <v>1</v>
      </c>
      <c r="H280" s="3" t="s">
        <v>5403</v>
      </c>
      <c r="I280" s="3" t="s">
        <v>11583</v>
      </c>
      <c r="J280" s="3" t="s">
        <v>11672</v>
      </c>
      <c r="K280" s="3" t="s">
        <v>4962</v>
      </c>
      <c r="L280" s="8" t="s">
        <v>9813</v>
      </c>
      <c r="M280" s="5" t="s">
        <v>1073</v>
      </c>
      <c r="N280" s="13" t="s">
        <v>1043</v>
      </c>
      <c r="O280" s="5">
        <v>44129</v>
      </c>
      <c r="P280" s="8">
        <v>1</v>
      </c>
      <c r="Q280" s="9">
        <v>1</v>
      </c>
      <c r="R280" s="9" t="str">
        <f>IFERROR(VLOOKUP(Tabla2[[#This Row],[CONTRATISTA PRNCIPAL]],Hoja1!$L$5:$M$9,2,FALSE),"CJV")</f>
        <v>CJV</v>
      </c>
      <c r="S280" s="9" t="str">
        <f>IF(Tabla2[[#This Row],[EMPRESA]]=Tabla2[[#This Row],[CONTRATISTA PRNCIPAL]],"Principal","Secundaria")</f>
        <v>Principal</v>
      </c>
      <c r="T280" s="10">
        <f>IFERROR(1/COUNTIF(Tabla2[CONTRATISTA PRNCIPAL],Tabla2[[#This Row],[CONTRATISTA PRNCIPAL]]),0)</f>
        <v>5.9523809523809521E-3</v>
      </c>
      <c r="U280" s="33">
        <f ca="1">IF(((TODAY()-Tabla2[[#This Row],[FECHA NACIMIENTO]])/365)&lt;18,"Corregir", IF(((TODAY()-Tabla2[[#This Row],[FECHA NACIMIENTO]])/365)&gt;80, "Corregir",ROUNDDOWN(((TODAY()-Tabla2[[#This Row],[FECHA NACIMIENTO]])/365),0)))</f>
        <v>29</v>
      </c>
      <c r="V28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80" s="34" t="str">
        <f ca="1">+IF(Tabla2[[#This Row],[Edad]]="Corregir","Corregir","Ok")</f>
        <v>Ok</v>
      </c>
      <c r="X280" s="10" t="str">
        <f>+IFERROR(VLOOKUP(Tabla2[[#This Row],[DISTRITO SEGÚN DNI]],Hoja1!$A$2:$B$55,2,FALSE),"No")</f>
        <v>No</v>
      </c>
      <c r="Y280" s="10" t="str">
        <f>IF(OR(LOWER(Tabla2[[#This Row],[GENERO]])="masculino", LOWER(Tabla2[[#This Row],[GENERO]])="femenino"),"OK","Corregir")</f>
        <v>OK</v>
      </c>
      <c r="Z280" s="10" t="str">
        <f>+IF(Tabla2[[#This Row],[Nro. DNI / CE]]="","Corregir",IF(LEN(Tabla2[[#This Row],[Nro. DNI / CE]])&gt;=8,"OK","Corregir"))</f>
        <v>OK</v>
      </c>
      <c r="AA280" s="10">
        <f>COUNTIF(Tabla2[APELLIDOS Y NOMBRES],Tabla2[[#This Row],[APELLIDOS Y NOMBRES]])</f>
        <v>1</v>
      </c>
      <c r="AB280" t="str">
        <f ca="1">+IFERROR(IF(Tabla2[[#This Row],[FECHA CESE/BAJA]]="","No Aplica",IF(AND(MONTH(Tabla2[[#This Row],[FECHA CESE/BAJA]])=MONTH(TODAY()-30),YEAR(Tabla2[[#This Row],[FECHA CESE/BAJA]])=YEAR(TODAY())),MONTH(TODAY()-30)&amp;"-"&amp;YEAR(TODAY()),"Borrar")),"No aplica")</f>
        <v>No aplica</v>
      </c>
      <c r="AC280" t="str">
        <f ca="1">+IFERROR(IF(Tabla2[[#This Row],[FECHA INICIO DE LABORES EN OBRA]]="","No Aplica",IF(AND(MONTH(Tabla2[[#This Row],[FECHA INICIO DE LABORES EN OBRA]])=MONTH(TODAY()-30),YEAR(Tabla2[[#This Row],[FECHA INICIO DE LABORES EN OBRA]])=YEAR(TODAY())),MONTH(TODAY()-30)&amp;"-"&amp;YEAR(TODAY()),"No Aplica")),"No Aplica")</f>
        <v>No Aplica</v>
      </c>
    </row>
    <row r="281" spans="1:29" x14ac:dyDescent="0.25">
      <c r="A281" s="2" t="s">
        <v>11579</v>
      </c>
      <c r="B281" s="3" t="s">
        <v>11580</v>
      </c>
      <c r="C281" s="3" t="s">
        <v>11580</v>
      </c>
      <c r="D281" s="3" t="s">
        <v>11673</v>
      </c>
      <c r="E281" s="3" t="s">
        <v>11674</v>
      </c>
      <c r="F281" s="36">
        <v>31250</v>
      </c>
      <c r="G281" s="3">
        <v>1</v>
      </c>
      <c r="H281" s="3" t="s">
        <v>11635</v>
      </c>
      <c r="I281" s="3" t="s">
        <v>11583</v>
      </c>
      <c r="J281" s="3" t="s">
        <v>11675</v>
      </c>
      <c r="K281" s="3" t="s">
        <v>2094</v>
      </c>
      <c r="L281" s="8" t="s">
        <v>9813</v>
      </c>
      <c r="M281" s="5" t="s">
        <v>1073</v>
      </c>
      <c r="N281" s="13" t="s">
        <v>1043</v>
      </c>
      <c r="O281" s="5">
        <v>44459</v>
      </c>
      <c r="P281" s="8">
        <v>1</v>
      </c>
      <c r="Q281" s="9">
        <v>1</v>
      </c>
      <c r="R281" s="9" t="str">
        <f>IFERROR(VLOOKUP(Tabla2[[#This Row],[CONTRATISTA PRNCIPAL]],Hoja1!$L$5:$M$9,2,FALSE),"CJV")</f>
        <v>CJV</v>
      </c>
      <c r="S281" s="9" t="str">
        <f>IF(Tabla2[[#This Row],[EMPRESA]]=Tabla2[[#This Row],[CONTRATISTA PRNCIPAL]],"Principal","Secundaria")</f>
        <v>Principal</v>
      </c>
      <c r="T281" s="10">
        <f>IFERROR(1/COUNTIF(Tabla2[CONTRATISTA PRNCIPAL],Tabla2[[#This Row],[CONTRATISTA PRNCIPAL]]),0)</f>
        <v>5.9523809523809521E-3</v>
      </c>
      <c r="U281" s="33">
        <f ca="1">IF(((TODAY()-Tabla2[[#This Row],[FECHA NACIMIENTO]])/365)&lt;18,"Corregir", IF(((TODAY()-Tabla2[[#This Row],[FECHA NACIMIENTO]])/365)&gt;80, "Corregir",ROUNDDOWN(((TODAY()-Tabla2[[#This Row],[FECHA NACIMIENTO]])/365),0)))</f>
        <v>38</v>
      </c>
      <c r="V28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81" s="34" t="str">
        <f ca="1">+IF(Tabla2[[#This Row],[Edad]]="Corregir","Corregir","Ok")</f>
        <v>Ok</v>
      </c>
      <c r="X281" s="10" t="str">
        <f>+IFERROR(VLOOKUP(Tabla2[[#This Row],[DISTRITO SEGÚN DNI]],Hoja1!$A$2:$B$55,2,FALSE),"No")</f>
        <v>No</v>
      </c>
      <c r="Y281" s="10" t="str">
        <f>IF(OR(LOWER(Tabla2[[#This Row],[GENERO]])="masculino", LOWER(Tabla2[[#This Row],[GENERO]])="femenino"),"OK","Corregir")</f>
        <v>OK</v>
      </c>
      <c r="Z281" s="10" t="str">
        <f>+IF(Tabla2[[#This Row],[Nro. DNI / CE]]="","Corregir",IF(LEN(Tabla2[[#This Row],[Nro. DNI / CE]])&gt;=8,"OK","Corregir"))</f>
        <v>OK</v>
      </c>
      <c r="AA281" s="10">
        <f>COUNTIF(Tabla2[APELLIDOS Y NOMBRES],Tabla2[[#This Row],[APELLIDOS Y NOMBRES]])</f>
        <v>1</v>
      </c>
      <c r="AB281" t="str">
        <f ca="1">+IFERROR(IF(Tabla2[[#This Row],[FECHA CESE/BAJA]]="","No Aplica",IF(AND(MONTH(Tabla2[[#This Row],[FECHA CESE/BAJA]])=MONTH(TODAY()-30),YEAR(Tabla2[[#This Row],[FECHA CESE/BAJA]])=YEAR(TODAY())),MONTH(TODAY()-30)&amp;"-"&amp;YEAR(TODAY()),"Borrar")),"No aplica")</f>
        <v>No aplica</v>
      </c>
      <c r="AC281" t="str">
        <f ca="1">+IFERROR(IF(Tabla2[[#This Row],[FECHA INICIO DE LABORES EN OBRA]]="","No Aplica",IF(AND(MONTH(Tabla2[[#This Row],[FECHA INICIO DE LABORES EN OBRA]])=MONTH(TODAY()-30),YEAR(Tabla2[[#This Row],[FECHA INICIO DE LABORES EN OBRA]])=YEAR(TODAY())),MONTH(TODAY()-30)&amp;"-"&amp;YEAR(TODAY()),"No Aplica")),"No Aplica")</f>
        <v>No Aplica</v>
      </c>
    </row>
    <row r="282" spans="1:29" x14ac:dyDescent="0.25">
      <c r="A282" s="2" t="s">
        <v>11579</v>
      </c>
      <c r="B282" s="3" t="s">
        <v>11580</v>
      </c>
      <c r="C282" s="3" t="s">
        <v>11580</v>
      </c>
      <c r="D282" s="3">
        <v>42033553</v>
      </c>
      <c r="E282" s="3" t="s">
        <v>11676</v>
      </c>
      <c r="F282" s="36">
        <v>30542</v>
      </c>
      <c r="G282" s="3">
        <v>1</v>
      </c>
      <c r="H282" s="3" t="s">
        <v>11635</v>
      </c>
      <c r="I282" s="3" t="s">
        <v>11583</v>
      </c>
      <c r="J282" s="3" t="s">
        <v>11677</v>
      </c>
      <c r="K282" s="3" t="s">
        <v>2483</v>
      </c>
      <c r="L282" s="8" t="s">
        <v>9818</v>
      </c>
      <c r="M282" s="5" t="s">
        <v>1073</v>
      </c>
      <c r="N282" s="13" t="s">
        <v>1043</v>
      </c>
      <c r="O282" s="5">
        <v>44679</v>
      </c>
      <c r="P282" s="8">
        <v>1</v>
      </c>
      <c r="Q282" s="9">
        <v>1</v>
      </c>
      <c r="R282" s="9" t="str">
        <f>IFERROR(VLOOKUP(Tabla2[[#This Row],[CONTRATISTA PRNCIPAL]],Hoja1!$L$5:$M$9,2,FALSE),"CJV")</f>
        <v>CJV</v>
      </c>
      <c r="S282" s="9" t="str">
        <f>IF(Tabla2[[#This Row],[EMPRESA]]=Tabla2[[#This Row],[CONTRATISTA PRNCIPAL]],"Principal","Secundaria")</f>
        <v>Principal</v>
      </c>
      <c r="T282" s="10">
        <f>IFERROR(1/COUNTIF(Tabla2[CONTRATISTA PRNCIPAL],Tabla2[[#This Row],[CONTRATISTA PRNCIPAL]]),0)</f>
        <v>5.9523809523809521E-3</v>
      </c>
      <c r="U282" s="33">
        <f ca="1">IF(((TODAY()-Tabla2[[#This Row],[FECHA NACIMIENTO]])/365)&lt;18,"Corregir", IF(((TODAY()-Tabla2[[#This Row],[FECHA NACIMIENTO]])/365)&gt;80, "Corregir",ROUNDDOWN(((TODAY()-Tabla2[[#This Row],[FECHA NACIMIENTO]])/365),0)))</f>
        <v>40</v>
      </c>
      <c r="V28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82" s="34" t="str">
        <f ca="1">+IF(Tabla2[[#This Row],[Edad]]="Corregir","Corregir","Ok")</f>
        <v>Ok</v>
      </c>
      <c r="X282" s="10" t="str">
        <f>+IFERROR(VLOOKUP(Tabla2[[#This Row],[DISTRITO SEGÚN DNI]],Hoja1!$A$2:$B$55,2,FALSE),"No")</f>
        <v>No</v>
      </c>
      <c r="Y282" s="10" t="str">
        <f>IF(OR(LOWER(Tabla2[[#This Row],[GENERO]])="masculino", LOWER(Tabla2[[#This Row],[GENERO]])="femenino"),"OK","Corregir")</f>
        <v>OK</v>
      </c>
      <c r="Z282" s="10" t="str">
        <f>+IF(Tabla2[[#This Row],[Nro. DNI / CE]]="","Corregir",IF(LEN(Tabla2[[#This Row],[Nro. DNI / CE]])&gt;=8,"OK","Corregir"))</f>
        <v>OK</v>
      </c>
      <c r="AA282" s="10">
        <f>COUNTIF(Tabla2[APELLIDOS Y NOMBRES],Tabla2[[#This Row],[APELLIDOS Y NOMBRES]])</f>
        <v>1</v>
      </c>
      <c r="AB282" t="str">
        <f ca="1">+IFERROR(IF(Tabla2[[#This Row],[FECHA CESE/BAJA]]="","No Aplica",IF(AND(MONTH(Tabla2[[#This Row],[FECHA CESE/BAJA]])=MONTH(TODAY()-30),YEAR(Tabla2[[#This Row],[FECHA CESE/BAJA]])=YEAR(TODAY())),MONTH(TODAY()-30)&amp;"-"&amp;YEAR(TODAY()),"Borrar")),"No aplica")</f>
        <v>No aplica</v>
      </c>
      <c r="AC282" t="str">
        <f ca="1">+IFERROR(IF(Tabla2[[#This Row],[FECHA INICIO DE LABORES EN OBRA]]="","No Aplica",IF(AND(MONTH(Tabla2[[#This Row],[FECHA INICIO DE LABORES EN OBRA]])=MONTH(TODAY()-30),YEAR(Tabla2[[#This Row],[FECHA INICIO DE LABORES EN OBRA]])=YEAR(TODAY())),MONTH(TODAY()-30)&amp;"-"&amp;YEAR(TODAY()),"No Aplica")),"No Aplica")</f>
        <v>No Aplica</v>
      </c>
    </row>
    <row r="283" spans="1:29" x14ac:dyDescent="0.25">
      <c r="A283" s="2" t="s">
        <v>11579</v>
      </c>
      <c r="B283" s="3" t="s">
        <v>11580</v>
      </c>
      <c r="C283" s="3" t="s">
        <v>11580</v>
      </c>
      <c r="D283" s="3">
        <v>70931755</v>
      </c>
      <c r="E283" s="3" t="s">
        <v>11678</v>
      </c>
      <c r="F283" s="36">
        <v>35331</v>
      </c>
      <c r="G283" s="3">
        <v>1</v>
      </c>
      <c r="H283" s="3" t="s">
        <v>4866</v>
      </c>
      <c r="I283" s="3" t="s">
        <v>11583</v>
      </c>
      <c r="J283" s="3" t="s">
        <v>11679</v>
      </c>
      <c r="K283" s="3" t="s">
        <v>1510</v>
      </c>
      <c r="L283" s="8" t="s">
        <v>9813</v>
      </c>
      <c r="M283" s="5" t="s">
        <v>1073</v>
      </c>
      <c r="N283" s="13" t="s">
        <v>1043</v>
      </c>
      <c r="O283" s="5">
        <v>44604</v>
      </c>
      <c r="P283" s="8">
        <v>1</v>
      </c>
      <c r="Q283" s="9">
        <v>1</v>
      </c>
      <c r="R283" s="9" t="str">
        <f>IFERROR(VLOOKUP(Tabla2[[#This Row],[CONTRATISTA PRNCIPAL]],Hoja1!$L$5:$M$9,2,FALSE),"CJV")</f>
        <v>CJV</v>
      </c>
      <c r="S283" s="9" t="str">
        <f>IF(Tabla2[[#This Row],[EMPRESA]]=Tabla2[[#This Row],[CONTRATISTA PRNCIPAL]],"Principal","Secundaria")</f>
        <v>Principal</v>
      </c>
      <c r="T283" s="10">
        <f>IFERROR(1/COUNTIF(Tabla2[CONTRATISTA PRNCIPAL],Tabla2[[#This Row],[CONTRATISTA PRNCIPAL]]),0)</f>
        <v>5.9523809523809521E-3</v>
      </c>
      <c r="U283" s="33">
        <f ca="1">IF(((TODAY()-Tabla2[[#This Row],[FECHA NACIMIENTO]])/365)&lt;18,"Corregir", IF(((TODAY()-Tabla2[[#This Row],[FECHA NACIMIENTO]])/365)&gt;80, "Corregir",ROUNDDOWN(((TODAY()-Tabla2[[#This Row],[FECHA NACIMIENTO]])/365),0)))</f>
        <v>26</v>
      </c>
      <c r="V28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83" s="34" t="str">
        <f ca="1">+IF(Tabla2[[#This Row],[Edad]]="Corregir","Corregir","Ok")</f>
        <v>Ok</v>
      </c>
      <c r="X283" s="10" t="str">
        <f>+IFERROR(VLOOKUP(Tabla2[[#This Row],[DISTRITO SEGÚN DNI]],Hoja1!$A$2:$B$55,2,FALSE),"No")</f>
        <v>CALLAO</v>
      </c>
      <c r="Y283" s="10" t="str">
        <f>IF(OR(LOWER(Tabla2[[#This Row],[GENERO]])="masculino", LOWER(Tabla2[[#This Row],[GENERO]])="femenino"),"OK","Corregir")</f>
        <v>OK</v>
      </c>
      <c r="Z283" s="10" t="str">
        <f>+IF(Tabla2[[#This Row],[Nro. DNI / CE]]="","Corregir",IF(LEN(Tabla2[[#This Row],[Nro. DNI / CE]])&gt;=8,"OK","Corregir"))</f>
        <v>OK</v>
      </c>
      <c r="AA283" s="10">
        <f>COUNTIF(Tabla2[APELLIDOS Y NOMBRES],Tabla2[[#This Row],[APELLIDOS Y NOMBRES]])</f>
        <v>1</v>
      </c>
      <c r="AB283" t="str">
        <f ca="1">+IFERROR(IF(Tabla2[[#This Row],[FECHA CESE/BAJA]]="","No Aplica",IF(AND(MONTH(Tabla2[[#This Row],[FECHA CESE/BAJA]])=MONTH(TODAY()-30),YEAR(Tabla2[[#This Row],[FECHA CESE/BAJA]])=YEAR(TODAY())),MONTH(TODAY()-30)&amp;"-"&amp;YEAR(TODAY()),"Borrar")),"No aplica")</f>
        <v>No aplica</v>
      </c>
      <c r="AC283" t="str">
        <f ca="1">+IFERROR(IF(Tabla2[[#This Row],[FECHA INICIO DE LABORES EN OBRA]]="","No Aplica",IF(AND(MONTH(Tabla2[[#This Row],[FECHA INICIO DE LABORES EN OBRA]])=MONTH(TODAY()-30),YEAR(Tabla2[[#This Row],[FECHA INICIO DE LABORES EN OBRA]])=YEAR(TODAY())),MONTH(TODAY()-30)&amp;"-"&amp;YEAR(TODAY()),"No Aplica")),"No Aplica")</f>
        <v>No Aplica</v>
      </c>
    </row>
    <row r="284" spans="1:29" x14ac:dyDescent="0.25">
      <c r="A284" s="2" t="s">
        <v>11579</v>
      </c>
      <c r="B284" s="3" t="s">
        <v>11580</v>
      </c>
      <c r="C284" s="3" t="s">
        <v>11580</v>
      </c>
      <c r="D284" s="3">
        <v>46769590</v>
      </c>
      <c r="E284" s="3" t="s">
        <v>11680</v>
      </c>
      <c r="F284" s="36">
        <v>35374</v>
      </c>
      <c r="G284" s="3">
        <v>1</v>
      </c>
      <c r="H284" s="3" t="s">
        <v>5403</v>
      </c>
      <c r="I284" s="3" t="s">
        <v>11583</v>
      </c>
      <c r="J284" s="3" t="s">
        <v>11681</v>
      </c>
      <c r="K284" s="3" t="s">
        <v>8080</v>
      </c>
      <c r="L284" s="8" t="s">
        <v>9813</v>
      </c>
      <c r="M284" s="5" t="s">
        <v>1073</v>
      </c>
      <c r="N284" s="13" t="s">
        <v>1043</v>
      </c>
      <c r="O284" s="5">
        <v>44433</v>
      </c>
      <c r="P284" s="8">
        <v>1</v>
      </c>
      <c r="Q284" s="9">
        <v>1</v>
      </c>
      <c r="R284" s="9" t="str">
        <f>IFERROR(VLOOKUP(Tabla2[[#This Row],[CONTRATISTA PRNCIPAL]],Hoja1!$L$5:$M$9,2,FALSE),"CJV")</f>
        <v>CJV</v>
      </c>
      <c r="S284" s="9" t="str">
        <f>IF(Tabla2[[#This Row],[EMPRESA]]=Tabla2[[#This Row],[CONTRATISTA PRNCIPAL]],"Principal","Secundaria")</f>
        <v>Principal</v>
      </c>
      <c r="T284" s="10">
        <f>IFERROR(1/COUNTIF(Tabla2[CONTRATISTA PRNCIPAL],Tabla2[[#This Row],[CONTRATISTA PRNCIPAL]]),0)</f>
        <v>5.9523809523809521E-3</v>
      </c>
      <c r="U284" s="33">
        <f ca="1">IF(((TODAY()-Tabla2[[#This Row],[FECHA NACIMIENTO]])/365)&lt;18,"Corregir", IF(((TODAY()-Tabla2[[#This Row],[FECHA NACIMIENTO]])/365)&gt;80, "Corregir",ROUNDDOWN(((TODAY()-Tabla2[[#This Row],[FECHA NACIMIENTO]])/365),0)))</f>
        <v>26</v>
      </c>
      <c r="V28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84" s="34" t="str">
        <f ca="1">+IF(Tabla2[[#This Row],[Edad]]="Corregir","Corregir","Ok")</f>
        <v>Ok</v>
      </c>
      <c r="X284" s="10" t="str">
        <f>+IFERROR(VLOOKUP(Tabla2[[#This Row],[DISTRITO SEGÚN DNI]],Hoja1!$A$2:$B$55,2,FALSE),"No")</f>
        <v>No</v>
      </c>
      <c r="Y284" s="10" t="str">
        <f>IF(OR(LOWER(Tabla2[[#This Row],[GENERO]])="masculino", LOWER(Tabla2[[#This Row],[GENERO]])="femenino"),"OK","Corregir")</f>
        <v>OK</v>
      </c>
      <c r="Z284" s="10" t="str">
        <f>+IF(Tabla2[[#This Row],[Nro. DNI / CE]]="","Corregir",IF(LEN(Tabla2[[#This Row],[Nro. DNI / CE]])&gt;=8,"OK","Corregir"))</f>
        <v>OK</v>
      </c>
      <c r="AA284" s="10">
        <f>COUNTIF(Tabla2[APELLIDOS Y NOMBRES],Tabla2[[#This Row],[APELLIDOS Y NOMBRES]])</f>
        <v>1</v>
      </c>
      <c r="AB284" t="str">
        <f ca="1">+IFERROR(IF(Tabla2[[#This Row],[FECHA CESE/BAJA]]="","No Aplica",IF(AND(MONTH(Tabla2[[#This Row],[FECHA CESE/BAJA]])=MONTH(TODAY()-30),YEAR(Tabla2[[#This Row],[FECHA CESE/BAJA]])=YEAR(TODAY())),MONTH(TODAY()-30)&amp;"-"&amp;YEAR(TODAY()),"Borrar")),"No aplica")</f>
        <v>No aplica</v>
      </c>
      <c r="AC284" t="str">
        <f ca="1">+IFERROR(IF(Tabla2[[#This Row],[FECHA INICIO DE LABORES EN OBRA]]="","No Aplica",IF(AND(MONTH(Tabla2[[#This Row],[FECHA INICIO DE LABORES EN OBRA]])=MONTH(TODAY()-30),YEAR(Tabla2[[#This Row],[FECHA INICIO DE LABORES EN OBRA]])=YEAR(TODAY())),MONTH(TODAY()-30)&amp;"-"&amp;YEAR(TODAY()),"No Aplica")),"No Aplica")</f>
        <v>No Aplica</v>
      </c>
    </row>
    <row r="285" spans="1:29" ht="15" customHeight="1" x14ac:dyDescent="0.25">
      <c r="A285" s="2" t="s">
        <v>11579</v>
      </c>
      <c r="B285" s="3" t="s">
        <v>11580</v>
      </c>
      <c r="C285" s="3" t="s">
        <v>11580</v>
      </c>
      <c r="D285" s="3">
        <v>72179473</v>
      </c>
      <c r="E285" s="3" t="s">
        <v>11682</v>
      </c>
      <c r="F285" s="36">
        <v>33860</v>
      </c>
      <c r="G285" s="3">
        <v>1</v>
      </c>
      <c r="H285" s="3" t="s">
        <v>2765</v>
      </c>
      <c r="I285" s="3" t="s">
        <v>11583</v>
      </c>
      <c r="J285" s="3" t="s">
        <v>11683</v>
      </c>
      <c r="K285" s="3" t="s">
        <v>1483</v>
      </c>
      <c r="L285" s="8" t="s">
        <v>9813</v>
      </c>
      <c r="M285" s="5" t="s">
        <v>1073</v>
      </c>
      <c r="N285" s="13" t="s">
        <v>1043</v>
      </c>
      <c r="O285" s="5">
        <v>44691</v>
      </c>
      <c r="P285" s="8">
        <v>1</v>
      </c>
      <c r="Q285" s="9">
        <v>1</v>
      </c>
      <c r="R285" s="9" t="str">
        <f>IFERROR(VLOOKUP(Tabla2[[#This Row],[CONTRATISTA PRNCIPAL]],Hoja1!$L$5:$M$9,2,FALSE),"CJV")</f>
        <v>CJV</v>
      </c>
      <c r="S285" s="9" t="str">
        <f>IF(Tabla2[[#This Row],[EMPRESA]]=Tabla2[[#This Row],[CONTRATISTA PRNCIPAL]],"Principal","Secundaria")</f>
        <v>Principal</v>
      </c>
      <c r="T285" s="10">
        <f>IFERROR(1/COUNTIF(Tabla2[CONTRATISTA PRNCIPAL],Tabla2[[#This Row],[CONTRATISTA PRNCIPAL]]),0)</f>
        <v>5.9523809523809521E-3</v>
      </c>
      <c r="U285" s="33">
        <f ca="1">IF(((TODAY()-Tabla2[[#This Row],[FECHA NACIMIENTO]])/365)&lt;18,"Corregir", IF(((TODAY()-Tabla2[[#This Row],[FECHA NACIMIENTO]])/365)&gt;80, "Corregir",ROUNDDOWN(((TODAY()-Tabla2[[#This Row],[FECHA NACIMIENTO]])/365),0)))</f>
        <v>31</v>
      </c>
      <c r="V28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85" s="34" t="str">
        <f ca="1">+IF(Tabla2[[#This Row],[Edad]]="Corregir","Corregir","Ok")</f>
        <v>Ok</v>
      </c>
      <c r="X285" s="10" t="str">
        <f>+IFERROR(VLOOKUP(Tabla2[[#This Row],[DISTRITO SEGÚN DNI]],Hoja1!$A$2:$B$55,2,FALSE),"No")</f>
        <v>No</v>
      </c>
      <c r="Y285" s="10" t="str">
        <f>IF(OR(LOWER(Tabla2[[#This Row],[GENERO]])="masculino", LOWER(Tabla2[[#This Row],[GENERO]])="femenino"),"OK","Corregir")</f>
        <v>OK</v>
      </c>
      <c r="Z285" s="10" t="str">
        <f>+IF(Tabla2[[#This Row],[Nro. DNI / CE]]="","Corregir",IF(LEN(Tabla2[[#This Row],[Nro. DNI / CE]])&gt;=8,"OK","Corregir"))</f>
        <v>OK</v>
      </c>
      <c r="AA285" s="10">
        <f>COUNTIF(Tabla2[APELLIDOS Y NOMBRES],Tabla2[[#This Row],[APELLIDOS Y NOMBRES]])</f>
        <v>1</v>
      </c>
      <c r="AB285" t="str">
        <f ca="1">+IFERROR(IF(Tabla2[[#This Row],[FECHA CESE/BAJA]]="","No Aplica",IF(AND(MONTH(Tabla2[[#This Row],[FECHA CESE/BAJA]])=MONTH(TODAY()-30),YEAR(Tabla2[[#This Row],[FECHA CESE/BAJA]])=YEAR(TODAY())),MONTH(TODAY()-30)&amp;"-"&amp;YEAR(TODAY()),"Borrar")),"No aplica")</f>
        <v>No aplica</v>
      </c>
      <c r="AC285" t="str">
        <f ca="1">+IFERROR(IF(Tabla2[[#This Row],[FECHA INICIO DE LABORES EN OBRA]]="","No Aplica",IF(AND(MONTH(Tabla2[[#This Row],[FECHA INICIO DE LABORES EN OBRA]])=MONTH(TODAY()-30),YEAR(Tabla2[[#This Row],[FECHA INICIO DE LABORES EN OBRA]])=YEAR(TODAY())),MONTH(TODAY()-30)&amp;"-"&amp;YEAR(TODAY()),"No Aplica")),"No Aplica")</f>
        <v>No Aplica</v>
      </c>
    </row>
    <row r="286" spans="1:29" ht="15" customHeight="1" x14ac:dyDescent="0.25">
      <c r="A286" s="2" t="s">
        <v>11579</v>
      </c>
      <c r="B286" s="3" t="s">
        <v>11580</v>
      </c>
      <c r="C286" s="3" t="s">
        <v>11580</v>
      </c>
      <c r="D286" s="3">
        <v>44391904</v>
      </c>
      <c r="E286" s="3" t="s">
        <v>11684</v>
      </c>
      <c r="F286" s="36">
        <v>31913</v>
      </c>
      <c r="G286" s="3">
        <v>1</v>
      </c>
      <c r="H286" s="3" t="s">
        <v>11635</v>
      </c>
      <c r="I286" s="3" t="s">
        <v>11583</v>
      </c>
      <c r="J286" s="3" t="s">
        <v>11685</v>
      </c>
      <c r="K286" s="3" t="s">
        <v>3073</v>
      </c>
      <c r="L286" s="8" t="s">
        <v>9813</v>
      </c>
      <c r="M286" s="5" t="s">
        <v>1073</v>
      </c>
      <c r="N286" s="13" t="s">
        <v>1043</v>
      </c>
      <c r="O286" s="5">
        <v>44160</v>
      </c>
      <c r="P286" s="8">
        <v>1</v>
      </c>
      <c r="Q286" s="9">
        <v>1</v>
      </c>
      <c r="R286" s="9" t="str">
        <f>IFERROR(VLOOKUP(Tabla2[[#This Row],[CONTRATISTA PRNCIPAL]],Hoja1!$L$5:$M$9,2,FALSE),"CJV")</f>
        <v>CJV</v>
      </c>
      <c r="S286" s="9" t="str">
        <f>IF(Tabla2[[#This Row],[EMPRESA]]=Tabla2[[#This Row],[CONTRATISTA PRNCIPAL]],"Principal","Secundaria")</f>
        <v>Principal</v>
      </c>
      <c r="T286" s="10">
        <f>IFERROR(1/COUNTIF(Tabla2[CONTRATISTA PRNCIPAL],Tabla2[[#This Row],[CONTRATISTA PRNCIPAL]]),0)</f>
        <v>5.9523809523809521E-3</v>
      </c>
      <c r="U286" s="33">
        <f ca="1">IF(((TODAY()-Tabla2[[#This Row],[FECHA NACIMIENTO]])/365)&lt;18,"Corregir", IF(((TODAY()-Tabla2[[#This Row],[FECHA NACIMIENTO]])/365)&gt;80, "Corregir",ROUNDDOWN(((TODAY()-Tabla2[[#This Row],[FECHA NACIMIENTO]])/365),0)))</f>
        <v>36</v>
      </c>
      <c r="V28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86" s="34" t="str">
        <f ca="1">+IF(Tabla2[[#This Row],[Edad]]="Corregir","Corregir","Ok")</f>
        <v>Ok</v>
      </c>
      <c r="X286" s="10" t="str">
        <f>+IFERROR(VLOOKUP(Tabla2[[#This Row],[DISTRITO SEGÚN DNI]],Hoja1!$A$2:$B$55,2,FALSE),"No")</f>
        <v>No</v>
      </c>
      <c r="Y286" s="10" t="str">
        <f>IF(OR(LOWER(Tabla2[[#This Row],[GENERO]])="masculino", LOWER(Tabla2[[#This Row],[GENERO]])="femenino"),"OK","Corregir")</f>
        <v>OK</v>
      </c>
      <c r="Z286" s="10" t="str">
        <f>+IF(Tabla2[[#This Row],[Nro. DNI / CE]]="","Corregir",IF(LEN(Tabla2[[#This Row],[Nro. DNI / CE]])&gt;=8,"OK","Corregir"))</f>
        <v>OK</v>
      </c>
      <c r="AA286" s="10">
        <f>COUNTIF(Tabla2[APELLIDOS Y NOMBRES],Tabla2[[#This Row],[APELLIDOS Y NOMBRES]])</f>
        <v>1</v>
      </c>
      <c r="AB286" t="str">
        <f ca="1">+IFERROR(IF(Tabla2[[#This Row],[FECHA CESE/BAJA]]="","No Aplica",IF(AND(MONTH(Tabla2[[#This Row],[FECHA CESE/BAJA]])=MONTH(TODAY()-30),YEAR(Tabla2[[#This Row],[FECHA CESE/BAJA]])=YEAR(TODAY())),MONTH(TODAY()-30)&amp;"-"&amp;YEAR(TODAY()),"Borrar")),"No aplica")</f>
        <v>No aplica</v>
      </c>
      <c r="AC286" t="str">
        <f ca="1">+IFERROR(IF(Tabla2[[#This Row],[FECHA INICIO DE LABORES EN OBRA]]="","No Aplica",IF(AND(MONTH(Tabla2[[#This Row],[FECHA INICIO DE LABORES EN OBRA]])=MONTH(TODAY()-30),YEAR(Tabla2[[#This Row],[FECHA INICIO DE LABORES EN OBRA]])=YEAR(TODAY())),MONTH(TODAY()-30)&amp;"-"&amp;YEAR(TODAY()),"No Aplica")),"No Aplica")</f>
        <v>No Aplica</v>
      </c>
    </row>
    <row r="287" spans="1:29" ht="15" customHeight="1" x14ac:dyDescent="0.25">
      <c r="A287" s="2" t="s">
        <v>11579</v>
      </c>
      <c r="B287" s="3" t="s">
        <v>11580</v>
      </c>
      <c r="C287" s="3" t="s">
        <v>11580</v>
      </c>
      <c r="D287" s="3">
        <v>40199366</v>
      </c>
      <c r="E287" s="3" t="s">
        <v>11686</v>
      </c>
      <c r="F287" s="36">
        <v>29034</v>
      </c>
      <c r="G287" s="3">
        <v>1</v>
      </c>
      <c r="H287" s="3" t="s">
        <v>11687</v>
      </c>
      <c r="I287" s="3" t="s">
        <v>11583</v>
      </c>
      <c r="J287" s="3" t="s">
        <v>11688</v>
      </c>
      <c r="K287" s="3" t="s">
        <v>2450</v>
      </c>
      <c r="L287" s="8" t="s">
        <v>9813</v>
      </c>
      <c r="M287" s="5" t="s">
        <v>1073</v>
      </c>
      <c r="N287" s="13" t="s">
        <v>1043</v>
      </c>
      <c r="O287" s="5">
        <v>44509</v>
      </c>
      <c r="P287" s="8">
        <v>1</v>
      </c>
      <c r="Q287" s="9">
        <v>1</v>
      </c>
      <c r="R287" s="9" t="str">
        <f>IFERROR(VLOOKUP(Tabla2[[#This Row],[CONTRATISTA PRNCIPAL]],Hoja1!$L$5:$M$9,2,FALSE),"CJV")</f>
        <v>CJV</v>
      </c>
      <c r="S287" s="9" t="str">
        <f>IF(Tabla2[[#This Row],[EMPRESA]]=Tabla2[[#This Row],[CONTRATISTA PRNCIPAL]],"Principal","Secundaria")</f>
        <v>Principal</v>
      </c>
      <c r="T287" s="10">
        <f>IFERROR(1/COUNTIF(Tabla2[CONTRATISTA PRNCIPAL],Tabla2[[#This Row],[CONTRATISTA PRNCIPAL]]),0)</f>
        <v>5.9523809523809521E-3</v>
      </c>
      <c r="U287" s="33">
        <f ca="1">IF(((TODAY()-Tabla2[[#This Row],[FECHA NACIMIENTO]])/365)&lt;18,"Corregir", IF(((TODAY()-Tabla2[[#This Row],[FECHA NACIMIENTO]])/365)&gt;80, "Corregir",ROUNDDOWN(((TODAY()-Tabla2[[#This Row],[FECHA NACIMIENTO]])/365),0)))</f>
        <v>44</v>
      </c>
      <c r="V28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87" s="34" t="str">
        <f ca="1">+IF(Tabla2[[#This Row],[Edad]]="Corregir","Corregir","Ok")</f>
        <v>Ok</v>
      </c>
      <c r="X287" s="10" t="str">
        <f>+IFERROR(VLOOKUP(Tabla2[[#This Row],[DISTRITO SEGÚN DNI]],Hoja1!$A$2:$B$55,2,FALSE),"No")</f>
        <v>No</v>
      </c>
      <c r="Y287" s="10" t="str">
        <f>IF(OR(LOWER(Tabla2[[#This Row],[GENERO]])="masculino", LOWER(Tabla2[[#This Row],[GENERO]])="femenino"),"OK","Corregir")</f>
        <v>OK</v>
      </c>
      <c r="Z287" s="10" t="str">
        <f>+IF(Tabla2[[#This Row],[Nro. DNI / CE]]="","Corregir",IF(LEN(Tabla2[[#This Row],[Nro. DNI / CE]])&gt;=8,"OK","Corregir"))</f>
        <v>OK</v>
      </c>
      <c r="AA287" s="10">
        <f>COUNTIF(Tabla2[APELLIDOS Y NOMBRES],Tabla2[[#This Row],[APELLIDOS Y NOMBRES]])</f>
        <v>1</v>
      </c>
      <c r="AB287" t="str">
        <f ca="1">+IFERROR(IF(Tabla2[[#This Row],[FECHA CESE/BAJA]]="","No Aplica",IF(AND(MONTH(Tabla2[[#This Row],[FECHA CESE/BAJA]])=MONTH(TODAY()-30),YEAR(Tabla2[[#This Row],[FECHA CESE/BAJA]])=YEAR(TODAY())),MONTH(TODAY()-30)&amp;"-"&amp;YEAR(TODAY()),"Borrar")),"No aplica")</f>
        <v>No aplica</v>
      </c>
      <c r="AC287" t="str">
        <f ca="1">+IFERROR(IF(Tabla2[[#This Row],[FECHA INICIO DE LABORES EN OBRA]]="","No Aplica",IF(AND(MONTH(Tabla2[[#This Row],[FECHA INICIO DE LABORES EN OBRA]])=MONTH(TODAY()-30),YEAR(Tabla2[[#This Row],[FECHA INICIO DE LABORES EN OBRA]])=YEAR(TODAY())),MONTH(TODAY()-30)&amp;"-"&amp;YEAR(TODAY()),"No Aplica")),"No Aplica")</f>
        <v>No Aplica</v>
      </c>
    </row>
    <row r="288" spans="1:29" ht="15" customHeight="1" x14ac:dyDescent="0.25">
      <c r="A288" s="2" t="s">
        <v>11579</v>
      </c>
      <c r="B288" s="3" t="s">
        <v>11580</v>
      </c>
      <c r="C288" s="3" t="s">
        <v>11580</v>
      </c>
      <c r="D288" s="3">
        <v>72528698</v>
      </c>
      <c r="E288" s="3" t="s">
        <v>11689</v>
      </c>
      <c r="F288" s="36">
        <v>35405</v>
      </c>
      <c r="G288" s="3">
        <v>1</v>
      </c>
      <c r="H288" s="3" t="s">
        <v>5403</v>
      </c>
      <c r="I288" s="3" t="s">
        <v>11583</v>
      </c>
      <c r="J288" s="3" t="s">
        <v>11690</v>
      </c>
      <c r="K288" s="3" t="s">
        <v>11691</v>
      </c>
      <c r="L288" s="8" t="s">
        <v>9813</v>
      </c>
      <c r="M288" s="5" t="s">
        <v>1073</v>
      </c>
      <c r="N288" s="13" t="s">
        <v>1043</v>
      </c>
      <c r="O288" s="5">
        <v>44486</v>
      </c>
      <c r="P288" s="8">
        <v>1</v>
      </c>
      <c r="Q288" s="9">
        <v>1</v>
      </c>
      <c r="R288" s="9" t="str">
        <f>IFERROR(VLOOKUP(Tabla2[[#This Row],[CONTRATISTA PRNCIPAL]],Hoja1!$L$5:$M$9,2,FALSE),"CJV")</f>
        <v>CJV</v>
      </c>
      <c r="S288" s="9" t="str">
        <f>IF(Tabla2[[#This Row],[EMPRESA]]=Tabla2[[#This Row],[CONTRATISTA PRNCIPAL]],"Principal","Secundaria")</f>
        <v>Principal</v>
      </c>
      <c r="T288" s="10">
        <f>IFERROR(1/COUNTIF(Tabla2[CONTRATISTA PRNCIPAL],Tabla2[[#This Row],[CONTRATISTA PRNCIPAL]]),0)</f>
        <v>5.9523809523809521E-3</v>
      </c>
      <c r="U288" s="33">
        <f ca="1">IF(((TODAY()-Tabla2[[#This Row],[FECHA NACIMIENTO]])/365)&lt;18,"Corregir", IF(((TODAY()-Tabla2[[#This Row],[FECHA NACIMIENTO]])/365)&gt;80, "Corregir",ROUNDDOWN(((TODAY()-Tabla2[[#This Row],[FECHA NACIMIENTO]])/365),0)))</f>
        <v>26</v>
      </c>
      <c r="V28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88" s="34" t="str">
        <f ca="1">+IF(Tabla2[[#This Row],[Edad]]="Corregir","Corregir","Ok")</f>
        <v>Ok</v>
      </c>
      <c r="X288" s="10" t="str">
        <f>+IFERROR(VLOOKUP(Tabla2[[#This Row],[DISTRITO SEGÚN DNI]],Hoja1!$A$2:$B$55,2,FALSE),"No")</f>
        <v>No</v>
      </c>
      <c r="Y288" s="10" t="str">
        <f>IF(OR(LOWER(Tabla2[[#This Row],[GENERO]])="masculino", LOWER(Tabla2[[#This Row],[GENERO]])="femenino"),"OK","Corregir")</f>
        <v>OK</v>
      </c>
      <c r="Z288" s="10" t="str">
        <f>+IF(Tabla2[[#This Row],[Nro. DNI / CE]]="","Corregir",IF(LEN(Tabla2[[#This Row],[Nro. DNI / CE]])&gt;=8,"OK","Corregir"))</f>
        <v>OK</v>
      </c>
      <c r="AA288" s="10">
        <f>COUNTIF(Tabla2[APELLIDOS Y NOMBRES],Tabla2[[#This Row],[APELLIDOS Y NOMBRES]])</f>
        <v>1</v>
      </c>
      <c r="AB288" t="str">
        <f ca="1">+IFERROR(IF(Tabla2[[#This Row],[FECHA CESE/BAJA]]="","No Aplica",IF(AND(MONTH(Tabla2[[#This Row],[FECHA CESE/BAJA]])=MONTH(TODAY()-30),YEAR(Tabla2[[#This Row],[FECHA CESE/BAJA]])=YEAR(TODAY())),MONTH(TODAY()-30)&amp;"-"&amp;YEAR(TODAY()),"Borrar")),"No aplica")</f>
        <v>No aplica</v>
      </c>
      <c r="AC288" t="str">
        <f ca="1">+IFERROR(IF(Tabla2[[#This Row],[FECHA INICIO DE LABORES EN OBRA]]="","No Aplica",IF(AND(MONTH(Tabla2[[#This Row],[FECHA INICIO DE LABORES EN OBRA]])=MONTH(TODAY()-30),YEAR(Tabla2[[#This Row],[FECHA INICIO DE LABORES EN OBRA]])=YEAR(TODAY())),MONTH(TODAY()-30)&amp;"-"&amp;YEAR(TODAY()),"No Aplica")),"No Aplica")</f>
        <v>No Aplica</v>
      </c>
    </row>
    <row r="289" spans="1:29" ht="15" customHeight="1" x14ac:dyDescent="0.25">
      <c r="A289" s="2" t="s">
        <v>11579</v>
      </c>
      <c r="B289" s="3" t="s">
        <v>11580</v>
      </c>
      <c r="C289" s="3" t="s">
        <v>11580</v>
      </c>
      <c r="D289" s="3">
        <v>46380943</v>
      </c>
      <c r="E289" s="3" t="s">
        <v>11692</v>
      </c>
      <c r="F289" s="36">
        <v>33005</v>
      </c>
      <c r="G289" s="3">
        <v>1</v>
      </c>
      <c r="H289" s="3" t="s">
        <v>2765</v>
      </c>
      <c r="I289" s="3" t="s">
        <v>11583</v>
      </c>
      <c r="J289" s="3" t="s">
        <v>11693</v>
      </c>
      <c r="K289" s="3" t="s">
        <v>11694</v>
      </c>
      <c r="L289" s="8" t="s">
        <v>9813</v>
      </c>
      <c r="M289" s="5" t="s">
        <v>1073</v>
      </c>
      <c r="N289" s="13" t="s">
        <v>1043</v>
      </c>
      <c r="O289" s="5">
        <v>44686</v>
      </c>
      <c r="P289" s="8">
        <v>1</v>
      </c>
      <c r="Q289" s="9">
        <v>1</v>
      </c>
      <c r="R289" s="9" t="str">
        <f>IFERROR(VLOOKUP(Tabla2[[#This Row],[CONTRATISTA PRNCIPAL]],Hoja1!$L$5:$M$9,2,FALSE),"CJV")</f>
        <v>CJV</v>
      </c>
      <c r="S289" s="9" t="str">
        <f>IF(Tabla2[[#This Row],[EMPRESA]]=Tabla2[[#This Row],[CONTRATISTA PRNCIPAL]],"Principal","Secundaria")</f>
        <v>Principal</v>
      </c>
      <c r="T289" s="10">
        <f>IFERROR(1/COUNTIF(Tabla2[CONTRATISTA PRNCIPAL],Tabla2[[#This Row],[CONTRATISTA PRNCIPAL]]),0)</f>
        <v>5.9523809523809521E-3</v>
      </c>
      <c r="U289" s="33">
        <f ca="1">IF(((TODAY()-Tabla2[[#This Row],[FECHA NACIMIENTO]])/365)&lt;18,"Corregir", IF(((TODAY()-Tabla2[[#This Row],[FECHA NACIMIENTO]])/365)&gt;80, "Corregir",ROUNDDOWN(((TODAY()-Tabla2[[#This Row],[FECHA NACIMIENTO]])/365),0)))</f>
        <v>33</v>
      </c>
      <c r="V28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89" s="34" t="str">
        <f ca="1">+IF(Tabla2[[#This Row],[Edad]]="Corregir","Corregir","Ok")</f>
        <v>Ok</v>
      </c>
      <c r="X289" s="10" t="str">
        <f>+IFERROR(VLOOKUP(Tabla2[[#This Row],[DISTRITO SEGÚN DNI]],Hoja1!$A$2:$B$55,2,FALSE),"No")</f>
        <v>No</v>
      </c>
      <c r="Y289" s="10" t="str">
        <f>IF(OR(LOWER(Tabla2[[#This Row],[GENERO]])="masculino", LOWER(Tabla2[[#This Row],[GENERO]])="femenino"),"OK","Corregir")</f>
        <v>OK</v>
      </c>
      <c r="Z289" s="10" t="str">
        <f>+IF(Tabla2[[#This Row],[Nro. DNI / CE]]="","Corregir",IF(LEN(Tabla2[[#This Row],[Nro. DNI / CE]])&gt;=8,"OK","Corregir"))</f>
        <v>OK</v>
      </c>
      <c r="AA289" s="10">
        <f>COUNTIF(Tabla2[APELLIDOS Y NOMBRES],Tabla2[[#This Row],[APELLIDOS Y NOMBRES]])</f>
        <v>1</v>
      </c>
      <c r="AB289" t="str">
        <f ca="1">+IFERROR(IF(Tabla2[[#This Row],[FECHA CESE/BAJA]]="","No Aplica",IF(AND(MONTH(Tabla2[[#This Row],[FECHA CESE/BAJA]])=MONTH(TODAY()-30),YEAR(Tabla2[[#This Row],[FECHA CESE/BAJA]])=YEAR(TODAY())),MONTH(TODAY()-30)&amp;"-"&amp;YEAR(TODAY()),"Borrar")),"No aplica")</f>
        <v>No aplica</v>
      </c>
      <c r="AC289" t="str">
        <f ca="1">+IFERROR(IF(Tabla2[[#This Row],[FECHA INICIO DE LABORES EN OBRA]]="","No Aplica",IF(AND(MONTH(Tabla2[[#This Row],[FECHA INICIO DE LABORES EN OBRA]])=MONTH(TODAY()-30),YEAR(Tabla2[[#This Row],[FECHA INICIO DE LABORES EN OBRA]])=YEAR(TODAY())),MONTH(TODAY()-30)&amp;"-"&amp;YEAR(TODAY()),"No Aplica")),"No Aplica")</f>
        <v>No Aplica</v>
      </c>
    </row>
    <row r="290" spans="1:29" ht="15" customHeight="1" x14ac:dyDescent="0.25">
      <c r="A290" s="2" t="s">
        <v>1067</v>
      </c>
      <c r="B290" s="3" t="s">
        <v>10366</v>
      </c>
      <c r="C290" s="3" t="s">
        <v>10366</v>
      </c>
      <c r="D290" s="3">
        <v>40478844</v>
      </c>
      <c r="E290" s="3" t="s">
        <v>10367</v>
      </c>
      <c r="F290" s="36">
        <v>29221</v>
      </c>
      <c r="G290" s="3">
        <v>3</v>
      </c>
      <c r="H290" s="3" t="s">
        <v>1084</v>
      </c>
      <c r="I290" s="3" t="s">
        <v>1070</v>
      </c>
      <c r="J290" s="3" t="s">
        <v>10368</v>
      </c>
      <c r="K290" s="3" t="s">
        <v>1047</v>
      </c>
      <c r="L290" s="8" t="s">
        <v>9813</v>
      </c>
      <c r="M290" s="5" t="s">
        <v>1073</v>
      </c>
      <c r="N290" s="13" t="s">
        <v>1043</v>
      </c>
      <c r="O290" s="5">
        <v>45118</v>
      </c>
      <c r="P290" s="8">
        <v>1</v>
      </c>
      <c r="Q290" s="9">
        <v>1</v>
      </c>
      <c r="R290" s="9" t="str">
        <f>IFERROR(VLOOKUP(Tabla2[[#This Row],[CONTRATISTA PRNCIPAL]],Hoja1!$L$5:$M$9,2,FALSE),"CJV")</f>
        <v>CJV</v>
      </c>
      <c r="S290" s="9" t="str">
        <f>IF(Tabla2[[#This Row],[EMPRESA]]=Tabla2[[#This Row],[CONTRATISTA PRNCIPAL]],"Principal","Secundaria")</f>
        <v>Principal</v>
      </c>
      <c r="T290" s="10">
        <f>IFERROR(1/COUNTIF(Tabla2[CONTRATISTA PRNCIPAL],Tabla2[[#This Row],[CONTRATISTA PRNCIPAL]]),0)</f>
        <v>5.0251256281407036E-3</v>
      </c>
      <c r="U290" s="33">
        <f ca="1">IF(((TODAY()-Tabla2[[#This Row],[FECHA NACIMIENTO]])/365)&lt;18,"Corregir", IF(((TODAY()-Tabla2[[#This Row],[FECHA NACIMIENTO]])/365)&gt;80, "Corregir",ROUNDDOWN(((TODAY()-Tabla2[[#This Row],[FECHA NACIMIENTO]])/365),0)))</f>
        <v>43</v>
      </c>
      <c r="V29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90" s="34" t="str">
        <f ca="1">+IF(Tabla2[[#This Row],[Edad]]="Corregir","Corregir","Ok")</f>
        <v>Ok</v>
      </c>
      <c r="X290" s="10" t="str">
        <f>+IFERROR(VLOOKUP(Tabla2[[#This Row],[DISTRITO SEGÚN DNI]],Hoja1!$A$2:$B$55,2,FALSE),"No")</f>
        <v>No</v>
      </c>
      <c r="Y290" s="10" t="str">
        <f>IF(OR(LOWER(Tabla2[[#This Row],[GENERO]])="masculino", LOWER(Tabla2[[#This Row],[GENERO]])="femenino"),"OK","Corregir")</f>
        <v>OK</v>
      </c>
      <c r="Z290" s="10" t="str">
        <f>+IF(Tabla2[[#This Row],[Nro. DNI / CE]]="","Corregir",IF(LEN(Tabla2[[#This Row],[Nro. DNI / CE]])&gt;=8,"OK","Corregir"))</f>
        <v>OK</v>
      </c>
      <c r="AA290" s="10">
        <f>COUNTIF(Tabla2[APELLIDOS Y NOMBRES],Tabla2[[#This Row],[APELLIDOS Y NOMBRES]])</f>
        <v>1</v>
      </c>
      <c r="AB290" t="str">
        <f ca="1">+IFERROR(IF(Tabla2[[#This Row],[FECHA CESE/BAJA]]="","No Aplica",IF(AND(MONTH(Tabla2[[#This Row],[FECHA CESE/BAJA]])=MONTH(TODAY()-30),YEAR(Tabla2[[#This Row],[FECHA CESE/BAJA]])=YEAR(TODAY())),MONTH(TODAY()-30)&amp;"-"&amp;YEAR(TODAY()),"Borrar")),"No aplica")</f>
        <v>No aplica</v>
      </c>
      <c r="AC290" t="str">
        <f ca="1">+IFERROR(IF(Tabla2[[#This Row],[FECHA INICIO DE LABORES EN OBRA]]="","No Aplica",IF(AND(MONTH(Tabla2[[#This Row],[FECHA INICIO DE LABORES EN OBRA]])=MONTH(TODAY()-30),YEAR(Tabla2[[#This Row],[FECHA INICIO DE LABORES EN OBRA]])=YEAR(TODAY())),MONTH(TODAY()-30)&amp;"-"&amp;YEAR(TODAY()),"No Aplica")),"No Aplica")</f>
        <v>No Aplica</v>
      </c>
    </row>
    <row r="291" spans="1:29" ht="15" customHeight="1" x14ac:dyDescent="0.25">
      <c r="A291" s="2" t="s">
        <v>1067</v>
      </c>
      <c r="B291" s="3" t="s">
        <v>10366</v>
      </c>
      <c r="C291" s="3" t="s">
        <v>10366</v>
      </c>
      <c r="D291" s="3">
        <v>71444161</v>
      </c>
      <c r="E291" s="3" t="s">
        <v>1068</v>
      </c>
      <c r="F291" s="36">
        <v>35512</v>
      </c>
      <c r="G291" s="3">
        <v>3</v>
      </c>
      <c r="H291" s="3" t="s">
        <v>1069</v>
      </c>
      <c r="I291" s="3" t="s">
        <v>1070</v>
      </c>
      <c r="J291" s="3" t="s">
        <v>1071</v>
      </c>
      <c r="K291" s="3" t="s">
        <v>1072</v>
      </c>
      <c r="L291" s="8" t="s">
        <v>9813</v>
      </c>
      <c r="M291" s="5" t="s">
        <v>1073</v>
      </c>
      <c r="N291" s="13" t="s">
        <v>1043</v>
      </c>
      <c r="O291" s="5">
        <v>44873</v>
      </c>
      <c r="P291" s="8">
        <v>1</v>
      </c>
      <c r="Q291" s="9">
        <v>1</v>
      </c>
      <c r="R291" s="9" t="str">
        <f>IFERROR(VLOOKUP(Tabla2[[#This Row],[CONTRATISTA PRNCIPAL]],Hoja1!$L$5:$M$9,2,FALSE),"CJV")</f>
        <v>CJV</v>
      </c>
      <c r="S291" s="9" t="str">
        <f>IF(Tabla2[[#This Row],[EMPRESA]]=Tabla2[[#This Row],[CONTRATISTA PRNCIPAL]],"Principal","Secundaria")</f>
        <v>Principal</v>
      </c>
      <c r="T291" s="10">
        <f>IFERROR(1/COUNTIF(Tabla2[CONTRATISTA PRNCIPAL],Tabla2[[#This Row],[CONTRATISTA PRNCIPAL]]),0)</f>
        <v>5.0251256281407036E-3</v>
      </c>
      <c r="U291" s="33">
        <f ca="1">IF(((TODAY()-Tabla2[[#This Row],[FECHA NACIMIENTO]])/365)&lt;18,"Corregir", IF(((TODAY()-Tabla2[[#This Row],[FECHA NACIMIENTO]])/365)&gt;80, "Corregir",ROUNDDOWN(((TODAY()-Tabla2[[#This Row],[FECHA NACIMIENTO]])/365),0)))</f>
        <v>26</v>
      </c>
      <c r="V29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91" s="34" t="str">
        <f ca="1">+IF(Tabla2[[#This Row],[Edad]]="Corregir","Corregir","Ok")</f>
        <v>Ok</v>
      </c>
      <c r="X291" s="10" t="str">
        <f>+IFERROR(VLOOKUP(Tabla2[[#This Row],[DISTRITO SEGÚN DNI]],Hoja1!$A$2:$B$55,2,FALSE),"No")</f>
        <v>No</v>
      </c>
      <c r="Y291" s="10" t="str">
        <f>IF(OR(LOWER(Tabla2[[#This Row],[GENERO]])="masculino", LOWER(Tabla2[[#This Row],[GENERO]])="femenino"),"OK","Corregir")</f>
        <v>OK</v>
      </c>
      <c r="Z291" s="10" t="str">
        <f>+IF(Tabla2[[#This Row],[Nro. DNI / CE]]="","Corregir",IF(LEN(Tabla2[[#This Row],[Nro. DNI / CE]])&gt;=8,"OK","Corregir"))</f>
        <v>OK</v>
      </c>
      <c r="AA291" s="10">
        <f>COUNTIF(Tabla2[APELLIDOS Y NOMBRES],Tabla2[[#This Row],[APELLIDOS Y NOMBRES]])</f>
        <v>1</v>
      </c>
      <c r="AB291" t="str">
        <f ca="1">+IFERROR(IF(Tabla2[[#This Row],[FECHA CESE/BAJA]]="","No Aplica",IF(AND(MONTH(Tabla2[[#This Row],[FECHA CESE/BAJA]])=MONTH(TODAY()-30),YEAR(Tabla2[[#This Row],[FECHA CESE/BAJA]])=YEAR(TODAY())),MONTH(TODAY()-30)&amp;"-"&amp;YEAR(TODAY()),"Borrar")),"No aplica")</f>
        <v>No aplica</v>
      </c>
      <c r="AC291" t="str">
        <f ca="1">+IFERROR(IF(Tabla2[[#This Row],[FECHA INICIO DE LABORES EN OBRA]]="","No Aplica",IF(AND(MONTH(Tabla2[[#This Row],[FECHA INICIO DE LABORES EN OBRA]])=MONTH(TODAY()-30),YEAR(Tabla2[[#This Row],[FECHA INICIO DE LABORES EN OBRA]])=YEAR(TODAY())),MONTH(TODAY()-30)&amp;"-"&amp;YEAR(TODAY()),"No Aplica")),"No Aplica")</f>
        <v>No Aplica</v>
      </c>
    </row>
    <row r="292" spans="1:29" ht="15" customHeight="1" x14ac:dyDescent="0.25">
      <c r="A292" s="2" t="s">
        <v>1067</v>
      </c>
      <c r="B292" s="3" t="s">
        <v>10366</v>
      </c>
      <c r="C292" s="3" t="s">
        <v>10366</v>
      </c>
      <c r="D292" s="3">
        <v>40078182</v>
      </c>
      <c r="E292" s="3" t="s">
        <v>1074</v>
      </c>
      <c r="F292" s="36">
        <v>28526</v>
      </c>
      <c r="G292" s="3">
        <v>3</v>
      </c>
      <c r="H292" s="3" t="s">
        <v>1075</v>
      </c>
      <c r="I292" s="3" t="s">
        <v>1070</v>
      </c>
      <c r="J292" s="3" t="s">
        <v>1076</v>
      </c>
      <c r="K292" s="3" t="s">
        <v>1077</v>
      </c>
      <c r="L292" s="8" t="s">
        <v>9813</v>
      </c>
      <c r="M292" s="5" t="s">
        <v>1073</v>
      </c>
      <c r="N292" s="13" t="s">
        <v>1043</v>
      </c>
      <c r="O292" s="5">
        <v>42714</v>
      </c>
      <c r="P292" s="8">
        <v>1</v>
      </c>
      <c r="Q292" s="9">
        <v>2</v>
      </c>
      <c r="R292" s="9" t="str">
        <f>IFERROR(VLOOKUP(Tabla2[[#This Row],[CONTRATISTA PRNCIPAL]],Hoja1!$L$5:$M$9,2,FALSE),"CJV")</f>
        <v>CJV</v>
      </c>
      <c r="S292" s="9" t="str">
        <f>IF(Tabla2[[#This Row],[EMPRESA]]=Tabla2[[#This Row],[CONTRATISTA PRNCIPAL]],"Principal","Secundaria")</f>
        <v>Principal</v>
      </c>
      <c r="T292" s="10">
        <f>IFERROR(1/COUNTIF(Tabla2[CONTRATISTA PRNCIPAL],Tabla2[[#This Row],[CONTRATISTA PRNCIPAL]]),0)</f>
        <v>5.0251256281407036E-3</v>
      </c>
      <c r="U292" s="33">
        <f ca="1">IF(((TODAY()-Tabla2[[#This Row],[FECHA NACIMIENTO]])/365)&lt;18,"Corregir", IF(((TODAY()-Tabla2[[#This Row],[FECHA NACIMIENTO]])/365)&gt;80, "Corregir",ROUNDDOWN(((TODAY()-Tabla2[[#This Row],[FECHA NACIMIENTO]])/365),0)))</f>
        <v>45</v>
      </c>
      <c r="V29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92" s="34" t="str">
        <f ca="1">+IF(Tabla2[[#This Row],[Edad]]="Corregir","Corregir","Ok")</f>
        <v>Ok</v>
      </c>
      <c r="X292" s="10" t="str">
        <f>+IFERROR(VLOOKUP(Tabla2[[#This Row],[DISTRITO SEGÚN DNI]],Hoja1!$A$2:$B$55,2,FALSE),"No")</f>
        <v>No</v>
      </c>
      <c r="Y292" s="10" t="str">
        <f>IF(OR(LOWER(Tabla2[[#This Row],[GENERO]])="masculino", LOWER(Tabla2[[#This Row],[GENERO]])="femenino"),"OK","Corregir")</f>
        <v>OK</v>
      </c>
      <c r="Z292" s="10" t="str">
        <f>+IF(Tabla2[[#This Row],[Nro. DNI / CE]]="","Corregir",IF(LEN(Tabla2[[#This Row],[Nro. DNI / CE]])&gt;=8,"OK","Corregir"))</f>
        <v>OK</v>
      </c>
      <c r="AA292" s="10">
        <f>COUNTIF(Tabla2[APELLIDOS Y NOMBRES],Tabla2[[#This Row],[APELLIDOS Y NOMBRES]])</f>
        <v>1</v>
      </c>
      <c r="AB292" t="str">
        <f ca="1">+IFERROR(IF(Tabla2[[#This Row],[FECHA CESE/BAJA]]="","No Aplica",IF(AND(MONTH(Tabla2[[#This Row],[FECHA CESE/BAJA]])=MONTH(TODAY()-30),YEAR(Tabla2[[#This Row],[FECHA CESE/BAJA]])=YEAR(TODAY())),MONTH(TODAY()-30)&amp;"-"&amp;YEAR(TODAY()),"Borrar")),"No aplica")</f>
        <v>No aplica</v>
      </c>
      <c r="AC292" t="str">
        <f ca="1">+IFERROR(IF(Tabla2[[#This Row],[FECHA INICIO DE LABORES EN OBRA]]="","No Aplica",IF(AND(MONTH(Tabla2[[#This Row],[FECHA INICIO DE LABORES EN OBRA]])=MONTH(TODAY()-30),YEAR(Tabla2[[#This Row],[FECHA INICIO DE LABORES EN OBRA]])=YEAR(TODAY())),MONTH(TODAY()-30)&amp;"-"&amp;YEAR(TODAY()),"No Aplica")),"No Aplica")</f>
        <v>No Aplica</v>
      </c>
    </row>
    <row r="293" spans="1:29" ht="15" customHeight="1" x14ac:dyDescent="0.25">
      <c r="A293" s="2" t="s">
        <v>1067</v>
      </c>
      <c r="B293" s="3" t="s">
        <v>10366</v>
      </c>
      <c r="C293" s="3" t="s">
        <v>10366</v>
      </c>
      <c r="D293" s="3">
        <v>19068229</v>
      </c>
      <c r="E293" s="3" t="s">
        <v>86</v>
      </c>
      <c r="F293" s="36">
        <v>23296</v>
      </c>
      <c r="G293" s="3">
        <v>3</v>
      </c>
      <c r="H293" s="3" t="s">
        <v>1078</v>
      </c>
      <c r="I293" s="3" t="s">
        <v>1070</v>
      </c>
      <c r="J293" s="3" t="s">
        <v>1079</v>
      </c>
      <c r="K293" s="3" t="s">
        <v>36</v>
      </c>
      <c r="L293" s="8" t="s">
        <v>9813</v>
      </c>
      <c r="M293" s="5" t="s">
        <v>1073</v>
      </c>
      <c r="N293" s="13" t="s">
        <v>1043</v>
      </c>
      <c r="O293" s="5">
        <v>42714</v>
      </c>
      <c r="P293" s="8">
        <v>1</v>
      </c>
      <c r="Q293" s="9">
        <v>2</v>
      </c>
      <c r="R293" s="9" t="str">
        <f>IFERROR(VLOOKUP(Tabla2[[#This Row],[CONTRATISTA PRNCIPAL]],Hoja1!$L$5:$M$9,2,FALSE),"CJV")</f>
        <v>CJV</v>
      </c>
      <c r="S293" s="9" t="str">
        <f>IF(Tabla2[[#This Row],[EMPRESA]]=Tabla2[[#This Row],[CONTRATISTA PRNCIPAL]],"Principal","Secundaria")</f>
        <v>Principal</v>
      </c>
      <c r="T293" s="10">
        <f>IFERROR(1/COUNTIF(Tabla2[CONTRATISTA PRNCIPAL],Tabla2[[#This Row],[CONTRATISTA PRNCIPAL]]),0)</f>
        <v>5.0251256281407036E-3</v>
      </c>
      <c r="U293" s="33">
        <f ca="1">IF(((TODAY()-Tabla2[[#This Row],[FECHA NACIMIENTO]])/365)&lt;18,"Corregir", IF(((TODAY()-Tabla2[[#This Row],[FECHA NACIMIENTO]])/365)&gt;80, "Corregir",ROUNDDOWN(((TODAY()-Tabla2[[#This Row],[FECHA NACIMIENTO]])/365),0)))</f>
        <v>59</v>
      </c>
      <c r="V29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293" s="34" t="str">
        <f ca="1">+IF(Tabla2[[#This Row],[Edad]]="Corregir","Corregir","Ok")</f>
        <v>Ok</v>
      </c>
      <c r="X293" s="10" t="str">
        <f>+IFERROR(VLOOKUP(Tabla2[[#This Row],[DISTRITO SEGÚN DNI]],Hoja1!$A$2:$B$55,2,FALSE),"No")</f>
        <v>SANTA ANITA</v>
      </c>
      <c r="Y293" s="10" t="str">
        <f>IF(OR(LOWER(Tabla2[[#This Row],[GENERO]])="masculino", LOWER(Tabla2[[#This Row],[GENERO]])="femenino"),"OK","Corregir")</f>
        <v>OK</v>
      </c>
      <c r="Z293" s="10" t="str">
        <f>+IF(Tabla2[[#This Row],[Nro. DNI / CE]]="","Corregir",IF(LEN(Tabla2[[#This Row],[Nro. DNI / CE]])&gt;=8,"OK","Corregir"))</f>
        <v>OK</v>
      </c>
      <c r="AA293" s="10">
        <f>COUNTIF(Tabla2[APELLIDOS Y NOMBRES],Tabla2[[#This Row],[APELLIDOS Y NOMBRES]])</f>
        <v>1</v>
      </c>
      <c r="AB293" t="str">
        <f ca="1">+IFERROR(IF(Tabla2[[#This Row],[FECHA CESE/BAJA]]="","No Aplica",IF(AND(MONTH(Tabla2[[#This Row],[FECHA CESE/BAJA]])=MONTH(TODAY()-30),YEAR(Tabla2[[#This Row],[FECHA CESE/BAJA]])=YEAR(TODAY())),MONTH(TODAY()-30)&amp;"-"&amp;YEAR(TODAY()),"Borrar")),"No aplica")</f>
        <v>No aplica</v>
      </c>
      <c r="AC293" t="str">
        <f ca="1">+IFERROR(IF(Tabla2[[#This Row],[FECHA INICIO DE LABORES EN OBRA]]="","No Aplica",IF(AND(MONTH(Tabla2[[#This Row],[FECHA INICIO DE LABORES EN OBRA]])=MONTH(TODAY()-30),YEAR(Tabla2[[#This Row],[FECHA INICIO DE LABORES EN OBRA]])=YEAR(TODAY())),MONTH(TODAY()-30)&amp;"-"&amp;YEAR(TODAY()),"No Aplica")),"No Aplica")</f>
        <v>No Aplica</v>
      </c>
    </row>
    <row r="294" spans="1:29" ht="15" customHeight="1" x14ac:dyDescent="0.25">
      <c r="A294" s="2" t="s">
        <v>1067</v>
      </c>
      <c r="B294" s="3" t="s">
        <v>10366</v>
      </c>
      <c r="C294" s="3" t="s">
        <v>10366</v>
      </c>
      <c r="D294" s="3">
        <v>40126541</v>
      </c>
      <c r="E294" s="3" t="s">
        <v>1080</v>
      </c>
      <c r="F294" s="36">
        <v>28915</v>
      </c>
      <c r="G294" s="3">
        <v>3</v>
      </c>
      <c r="H294" s="3" t="s">
        <v>1081</v>
      </c>
      <c r="I294" s="3" t="s">
        <v>1070</v>
      </c>
      <c r="J294" s="3" t="s">
        <v>1082</v>
      </c>
      <c r="K294" s="3" t="s">
        <v>1063</v>
      </c>
      <c r="L294" s="8" t="s">
        <v>9813</v>
      </c>
      <c r="M294" s="5" t="s">
        <v>1073</v>
      </c>
      <c r="N294" s="13" t="s">
        <v>1043</v>
      </c>
      <c r="O294" s="5">
        <v>44160</v>
      </c>
      <c r="P294" s="8">
        <v>1</v>
      </c>
      <c r="Q294" s="9">
        <v>2</v>
      </c>
      <c r="R294" s="9" t="str">
        <f>IFERROR(VLOOKUP(Tabla2[[#This Row],[CONTRATISTA PRNCIPAL]],Hoja1!$L$5:$M$9,2,FALSE),"CJV")</f>
        <v>CJV</v>
      </c>
      <c r="S294" s="9" t="str">
        <f>IF(Tabla2[[#This Row],[EMPRESA]]=Tabla2[[#This Row],[CONTRATISTA PRNCIPAL]],"Principal","Secundaria")</f>
        <v>Principal</v>
      </c>
      <c r="T294" s="10">
        <f>IFERROR(1/COUNTIF(Tabla2[CONTRATISTA PRNCIPAL],Tabla2[[#This Row],[CONTRATISTA PRNCIPAL]]),0)</f>
        <v>5.0251256281407036E-3</v>
      </c>
      <c r="U294" s="33">
        <f ca="1">IF(((TODAY()-Tabla2[[#This Row],[FECHA NACIMIENTO]])/365)&lt;18,"Corregir", IF(((TODAY()-Tabla2[[#This Row],[FECHA NACIMIENTO]])/365)&gt;80, "Corregir",ROUNDDOWN(((TODAY()-Tabla2[[#This Row],[FECHA NACIMIENTO]])/365),0)))</f>
        <v>44</v>
      </c>
      <c r="V29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94" s="34" t="str">
        <f ca="1">+IF(Tabla2[[#This Row],[Edad]]="Corregir","Corregir","Ok")</f>
        <v>Ok</v>
      </c>
      <c r="X294" s="10" t="str">
        <f>+IFERROR(VLOOKUP(Tabla2[[#This Row],[DISTRITO SEGÚN DNI]],Hoja1!$A$2:$B$55,2,FALSE),"No")</f>
        <v>No</v>
      </c>
      <c r="Y294" s="10" t="str">
        <f>IF(OR(LOWER(Tabla2[[#This Row],[GENERO]])="masculino", LOWER(Tabla2[[#This Row],[GENERO]])="femenino"),"OK","Corregir")</f>
        <v>OK</v>
      </c>
      <c r="Z294" s="10" t="str">
        <f>+IF(Tabla2[[#This Row],[Nro. DNI / CE]]="","Corregir",IF(LEN(Tabla2[[#This Row],[Nro. DNI / CE]])&gt;=8,"OK","Corregir"))</f>
        <v>OK</v>
      </c>
      <c r="AA294" s="10">
        <f>COUNTIF(Tabla2[APELLIDOS Y NOMBRES],Tabla2[[#This Row],[APELLIDOS Y NOMBRES]])</f>
        <v>1</v>
      </c>
      <c r="AB294" t="str">
        <f ca="1">+IFERROR(IF(Tabla2[[#This Row],[FECHA CESE/BAJA]]="","No Aplica",IF(AND(MONTH(Tabla2[[#This Row],[FECHA CESE/BAJA]])=MONTH(TODAY()-30),YEAR(Tabla2[[#This Row],[FECHA CESE/BAJA]])=YEAR(TODAY())),MONTH(TODAY()-30)&amp;"-"&amp;YEAR(TODAY()),"Borrar")),"No aplica")</f>
        <v>No aplica</v>
      </c>
      <c r="AC294" t="str">
        <f ca="1">+IFERROR(IF(Tabla2[[#This Row],[FECHA INICIO DE LABORES EN OBRA]]="","No Aplica",IF(AND(MONTH(Tabla2[[#This Row],[FECHA INICIO DE LABORES EN OBRA]])=MONTH(TODAY()-30),YEAR(Tabla2[[#This Row],[FECHA INICIO DE LABORES EN OBRA]])=YEAR(TODAY())),MONTH(TODAY()-30)&amp;"-"&amp;YEAR(TODAY()),"No Aplica")),"No Aplica")</f>
        <v>No Aplica</v>
      </c>
    </row>
    <row r="295" spans="1:29" ht="15" customHeight="1" x14ac:dyDescent="0.25">
      <c r="A295" s="2" t="s">
        <v>1067</v>
      </c>
      <c r="B295" s="3" t="s">
        <v>10366</v>
      </c>
      <c r="C295" s="3" t="s">
        <v>10366</v>
      </c>
      <c r="D295" s="3">
        <v>10217340</v>
      </c>
      <c r="E295" s="3" t="s">
        <v>12261</v>
      </c>
      <c r="F295" s="36">
        <v>27817</v>
      </c>
      <c r="G295" s="3">
        <v>3</v>
      </c>
      <c r="H295" s="3" t="s">
        <v>1084</v>
      </c>
      <c r="I295" s="3" t="s">
        <v>1070</v>
      </c>
      <c r="J295" s="3" t="s">
        <v>12262</v>
      </c>
      <c r="K295" s="3" t="s">
        <v>1086</v>
      </c>
      <c r="L295" s="8" t="s">
        <v>9813</v>
      </c>
      <c r="M295" s="5" t="s">
        <v>1073</v>
      </c>
      <c r="N295" s="13" t="s">
        <v>1043</v>
      </c>
      <c r="O295" s="5">
        <v>45161</v>
      </c>
      <c r="P295" s="8">
        <v>1</v>
      </c>
      <c r="Q295" s="9">
        <v>2</v>
      </c>
      <c r="R295" s="9" t="str">
        <f>IFERROR(VLOOKUP(Tabla2[[#This Row],[CONTRATISTA PRNCIPAL]],Hoja1!$L$5:$M$9,2,FALSE),"CJV")</f>
        <v>CJV</v>
      </c>
      <c r="S295" s="9" t="str">
        <f>IF(Tabla2[[#This Row],[EMPRESA]]=Tabla2[[#This Row],[CONTRATISTA PRNCIPAL]],"Principal","Secundaria")</f>
        <v>Principal</v>
      </c>
      <c r="T295" s="10">
        <f>IFERROR(1/COUNTIF(Tabla2[CONTRATISTA PRNCIPAL],Tabla2[[#This Row],[CONTRATISTA PRNCIPAL]]),0)</f>
        <v>5.0251256281407036E-3</v>
      </c>
      <c r="U295" s="33">
        <f ca="1">IF(((TODAY()-Tabla2[[#This Row],[FECHA NACIMIENTO]])/365)&lt;18,"Corregir", IF(((TODAY()-Tabla2[[#This Row],[FECHA NACIMIENTO]])/365)&gt;80, "Corregir",ROUNDDOWN(((TODAY()-Tabla2[[#This Row],[FECHA NACIMIENTO]])/365),0)))</f>
        <v>47</v>
      </c>
      <c r="V29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95" s="34" t="str">
        <f ca="1">+IF(Tabla2[[#This Row],[Edad]]="Corregir","Corregir","Ok")</f>
        <v>Ok</v>
      </c>
      <c r="X295" s="10" t="str">
        <f>+IFERROR(VLOOKUP(Tabla2[[#This Row],[DISTRITO SEGÚN DNI]],Hoja1!$A$2:$B$55,2,FALSE),"No")</f>
        <v>No</v>
      </c>
      <c r="Y295" s="10" t="str">
        <f>IF(OR(LOWER(Tabla2[[#This Row],[GENERO]])="masculino", LOWER(Tabla2[[#This Row],[GENERO]])="femenino"),"OK","Corregir")</f>
        <v>OK</v>
      </c>
      <c r="Z295" s="10" t="str">
        <f>+IF(Tabla2[[#This Row],[Nro. DNI / CE]]="","Corregir",IF(LEN(Tabla2[[#This Row],[Nro. DNI / CE]])&gt;=8,"OK","Corregir"))</f>
        <v>OK</v>
      </c>
      <c r="AA295" s="10">
        <f>COUNTIF(Tabla2[APELLIDOS Y NOMBRES],Tabla2[[#This Row],[APELLIDOS Y NOMBRES]])</f>
        <v>1</v>
      </c>
      <c r="AB295" t="str">
        <f ca="1">+IFERROR(IF(Tabla2[[#This Row],[FECHA CESE/BAJA]]="","No Aplica",IF(AND(MONTH(Tabla2[[#This Row],[FECHA CESE/BAJA]])=MONTH(TODAY()-30),YEAR(Tabla2[[#This Row],[FECHA CESE/BAJA]])=YEAR(TODAY())),MONTH(TODAY()-30)&amp;"-"&amp;YEAR(TODAY()),"Borrar")),"No aplica")</f>
        <v>No aplica</v>
      </c>
      <c r="AC295" t="str">
        <f ca="1">+IFERROR(IF(Tabla2[[#This Row],[FECHA INICIO DE LABORES EN OBRA]]="","No Aplica",IF(AND(MONTH(Tabla2[[#This Row],[FECHA INICIO DE LABORES EN OBRA]])=MONTH(TODAY()-30),YEAR(Tabla2[[#This Row],[FECHA INICIO DE LABORES EN OBRA]])=YEAR(TODAY())),MONTH(TODAY()-30)&amp;"-"&amp;YEAR(TODAY()),"No Aplica")),"No Aplica")</f>
        <v>8-2023</v>
      </c>
    </row>
    <row r="296" spans="1:29" ht="15" customHeight="1" x14ac:dyDescent="0.25">
      <c r="A296" s="2" t="s">
        <v>1067</v>
      </c>
      <c r="B296" s="3" t="s">
        <v>10366</v>
      </c>
      <c r="C296" s="3" t="s">
        <v>10366</v>
      </c>
      <c r="D296" s="3">
        <v>46109465</v>
      </c>
      <c r="E296" s="3" t="s">
        <v>1083</v>
      </c>
      <c r="F296" s="36">
        <v>32344</v>
      </c>
      <c r="G296" s="3">
        <v>3</v>
      </c>
      <c r="H296" s="3" t="s">
        <v>1084</v>
      </c>
      <c r="I296" s="3" t="s">
        <v>1070</v>
      </c>
      <c r="J296" s="3" t="s">
        <v>1085</v>
      </c>
      <c r="K296" s="3" t="s">
        <v>1086</v>
      </c>
      <c r="L296" s="8" t="s">
        <v>9813</v>
      </c>
      <c r="M296" s="5" t="s">
        <v>1073</v>
      </c>
      <c r="N296" s="13" t="s">
        <v>1043</v>
      </c>
      <c r="O296" s="5">
        <v>42776</v>
      </c>
      <c r="P296" s="8">
        <v>1</v>
      </c>
      <c r="Q296" s="9">
        <v>1</v>
      </c>
      <c r="R296" s="9" t="str">
        <f>IFERROR(VLOOKUP(Tabla2[[#This Row],[CONTRATISTA PRNCIPAL]],Hoja1!$L$5:$M$9,2,FALSE),"CJV")</f>
        <v>CJV</v>
      </c>
      <c r="S296" s="9" t="str">
        <f>IF(Tabla2[[#This Row],[EMPRESA]]=Tabla2[[#This Row],[CONTRATISTA PRNCIPAL]],"Principal","Secundaria")</f>
        <v>Principal</v>
      </c>
      <c r="T296" s="10">
        <f>IFERROR(1/COUNTIF(Tabla2[CONTRATISTA PRNCIPAL],Tabla2[[#This Row],[CONTRATISTA PRNCIPAL]]),0)</f>
        <v>5.0251256281407036E-3</v>
      </c>
      <c r="U296" s="33">
        <f ca="1">IF(((TODAY()-Tabla2[[#This Row],[FECHA NACIMIENTO]])/365)&lt;18,"Corregir", IF(((TODAY()-Tabla2[[#This Row],[FECHA NACIMIENTO]])/365)&gt;80, "Corregir",ROUNDDOWN(((TODAY()-Tabla2[[#This Row],[FECHA NACIMIENTO]])/365),0)))</f>
        <v>35</v>
      </c>
      <c r="V29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96" s="34" t="str">
        <f ca="1">+IF(Tabla2[[#This Row],[Edad]]="Corregir","Corregir","Ok")</f>
        <v>Ok</v>
      </c>
      <c r="X296" s="10" t="str">
        <f>+IFERROR(VLOOKUP(Tabla2[[#This Row],[DISTRITO SEGÚN DNI]],Hoja1!$A$2:$B$55,2,FALSE),"No")</f>
        <v>No</v>
      </c>
      <c r="Y296" s="10" t="str">
        <f>IF(OR(LOWER(Tabla2[[#This Row],[GENERO]])="masculino", LOWER(Tabla2[[#This Row],[GENERO]])="femenino"),"OK","Corregir")</f>
        <v>OK</v>
      </c>
      <c r="Z296" s="10" t="str">
        <f>+IF(Tabla2[[#This Row],[Nro. DNI / CE]]="","Corregir",IF(LEN(Tabla2[[#This Row],[Nro. DNI / CE]])&gt;=8,"OK","Corregir"))</f>
        <v>OK</v>
      </c>
      <c r="AA296" s="10">
        <f>COUNTIF(Tabla2[APELLIDOS Y NOMBRES],Tabla2[[#This Row],[APELLIDOS Y NOMBRES]])</f>
        <v>1</v>
      </c>
      <c r="AB296" t="str">
        <f ca="1">+IFERROR(IF(Tabla2[[#This Row],[FECHA CESE/BAJA]]="","No Aplica",IF(AND(MONTH(Tabla2[[#This Row],[FECHA CESE/BAJA]])=MONTH(TODAY()-30),YEAR(Tabla2[[#This Row],[FECHA CESE/BAJA]])=YEAR(TODAY())),MONTH(TODAY()-30)&amp;"-"&amp;YEAR(TODAY()),"Borrar")),"No aplica")</f>
        <v>No aplica</v>
      </c>
      <c r="AC296" t="str">
        <f ca="1">+IFERROR(IF(Tabla2[[#This Row],[FECHA INICIO DE LABORES EN OBRA]]="","No Aplica",IF(AND(MONTH(Tabla2[[#This Row],[FECHA INICIO DE LABORES EN OBRA]])=MONTH(TODAY()-30),YEAR(Tabla2[[#This Row],[FECHA INICIO DE LABORES EN OBRA]])=YEAR(TODAY())),MONTH(TODAY()-30)&amp;"-"&amp;YEAR(TODAY()),"No Aplica")),"No Aplica")</f>
        <v>No Aplica</v>
      </c>
    </row>
    <row r="297" spans="1:29" ht="15" customHeight="1" x14ac:dyDescent="0.25">
      <c r="A297" s="2" t="s">
        <v>1067</v>
      </c>
      <c r="B297" s="3" t="s">
        <v>10366</v>
      </c>
      <c r="C297" s="3" t="s">
        <v>10366</v>
      </c>
      <c r="D297" s="3" t="s">
        <v>1087</v>
      </c>
      <c r="E297" s="3" t="s">
        <v>1088</v>
      </c>
      <c r="F297" s="36">
        <v>26269</v>
      </c>
      <c r="G297" s="3">
        <v>3</v>
      </c>
      <c r="H297" s="3" t="s">
        <v>1084</v>
      </c>
      <c r="I297" s="3" t="s">
        <v>1070</v>
      </c>
      <c r="J297" s="3" t="s">
        <v>1089</v>
      </c>
      <c r="K297" s="3" t="s">
        <v>1077</v>
      </c>
      <c r="L297" s="8" t="s">
        <v>9813</v>
      </c>
      <c r="M297" s="5" t="s">
        <v>1073</v>
      </c>
      <c r="N297" s="13" t="s">
        <v>1043</v>
      </c>
      <c r="O297" s="5">
        <v>43712</v>
      </c>
      <c r="P297" s="8">
        <v>1</v>
      </c>
      <c r="Q297" s="9">
        <v>1</v>
      </c>
      <c r="R297" s="9" t="str">
        <f>IFERROR(VLOOKUP(Tabla2[[#This Row],[CONTRATISTA PRNCIPAL]],Hoja1!$L$5:$M$9,2,FALSE),"CJV")</f>
        <v>CJV</v>
      </c>
      <c r="S297" s="9" t="str">
        <f>IF(Tabla2[[#This Row],[EMPRESA]]=Tabla2[[#This Row],[CONTRATISTA PRNCIPAL]],"Principal","Secundaria")</f>
        <v>Principal</v>
      </c>
      <c r="T297" s="10">
        <f>IFERROR(1/COUNTIF(Tabla2[CONTRATISTA PRNCIPAL],Tabla2[[#This Row],[CONTRATISTA PRNCIPAL]]),0)</f>
        <v>5.0251256281407036E-3</v>
      </c>
      <c r="U297" s="33">
        <f ca="1">IF(((TODAY()-Tabla2[[#This Row],[FECHA NACIMIENTO]])/365)&lt;18,"Corregir", IF(((TODAY()-Tabla2[[#This Row],[FECHA NACIMIENTO]])/365)&gt;80, "Corregir",ROUNDDOWN(((TODAY()-Tabla2[[#This Row],[FECHA NACIMIENTO]])/365),0)))</f>
        <v>51</v>
      </c>
      <c r="V29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97" s="34" t="str">
        <f ca="1">+IF(Tabla2[[#This Row],[Edad]]="Corregir","Corregir","Ok")</f>
        <v>Ok</v>
      </c>
      <c r="X297" s="10" t="str">
        <f>+IFERROR(VLOOKUP(Tabla2[[#This Row],[DISTRITO SEGÚN DNI]],Hoja1!$A$2:$B$55,2,FALSE),"No")</f>
        <v>No</v>
      </c>
      <c r="Y297" s="10" t="str">
        <f>IF(OR(LOWER(Tabla2[[#This Row],[GENERO]])="masculino", LOWER(Tabla2[[#This Row],[GENERO]])="femenino"),"OK","Corregir")</f>
        <v>OK</v>
      </c>
      <c r="Z297" s="10" t="str">
        <f>+IF(Tabla2[[#This Row],[Nro. DNI / CE]]="","Corregir",IF(LEN(Tabla2[[#This Row],[Nro. DNI / CE]])&gt;=8,"OK","Corregir"))</f>
        <v>OK</v>
      </c>
      <c r="AA297" s="10">
        <f>COUNTIF(Tabla2[APELLIDOS Y NOMBRES],Tabla2[[#This Row],[APELLIDOS Y NOMBRES]])</f>
        <v>1</v>
      </c>
      <c r="AB297" t="str">
        <f ca="1">+IFERROR(IF(Tabla2[[#This Row],[FECHA CESE/BAJA]]="","No Aplica",IF(AND(MONTH(Tabla2[[#This Row],[FECHA CESE/BAJA]])=MONTH(TODAY()-30),YEAR(Tabla2[[#This Row],[FECHA CESE/BAJA]])=YEAR(TODAY())),MONTH(TODAY()-30)&amp;"-"&amp;YEAR(TODAY()),"Borrar")),"No aplica")</f>
        <v>No aplica</v>
      </c>
      <c r="AC297" t="str">
        <f ca="1">+IFERROR(IF(Tabla2[[#This Row],[FECHA INICIO DE LABORES EN OBRA]]="","No Aplica",IF(AND(MONTH(Tabla2[[#This Row],[FECHA INICIO DE LABORES EN OBRA]])=MONTH(TODAY()-30),YEAR(Tabla2[[#This Row],[FECHA INICIO DE LABORES EN OBRA]])=YEAR(TODAY())),MONTH(TODAY()-30)&amp;"-"&amp;YEAR(TODAY()),"No Aplica")),"No Aplica")</f>
        <v>No Aplica</v>
      </c>
    </row>
    <row r="298" spans="1:29" ht="15" customHeight="1" x14ac:dyDescent="0.25">
      <c r="A298" s="2" t="s">
        <v>1067</v>
      </c>
      <c r="B298" s="3" t="s">
        <v>10366</v>
      </c>
      <c r="C298" s="3" t="s">
        <v>10366</v>
      </c>
      <c r="D298" s="3">
        <v>42716860</v>
      </c>
      <c r="E298" s="3" t="s">
        <v>12263</v>
      </c>
      <c r="F298" s="36">
        <v>30974</v>
      </c>
      <c r="G298" s="3">
        <v>3</v>
      </c>
      <c r="H298" s="3" t="s">
        <v>1084</v>
      </c>
      <c r="I298" s="3" t="s">
        <v>1070</v>
      </c>
      <c r="J298" s="3" t="s">
        <v>12264</v>
      </c>
      <c r="K298" s="3" t="s">
        <v>1086</v>
      </c>
      <c r="L298" s="8" t="s">
        <v>9813</v>
      </c>
      <c r="M298" s="5" t="s">
        <v>1073</v>
      </c>
      <c r="N298" s="13" t="s">
        <v>1043</v>
      </c>
      <c r="O298" s="5">
        <v>45161</v>
      </c>
      <c r="P298" s="8">
        <v>1</v>
      </c>
      <c r="Q298" s="9">
        <v>1</v>
      </c>
      <c r="R298" s="9" t="str">
        <f>IFERROR(VLOOKUP(Tabla2[[#This Row],[CONTRATISTA PRNCIPAL]],Hoja1!$L$5:$M$9,2,FALSE),"CJV")</f>
        <v>CJV</v>
      </c>
      <c r="S298" s="9" t="str">
        <f>IF(Tabla2[[#This Row],[EMPRESA]]=Tabla2[[#This Row],[CONTRATISTA PRNCIPAL]],"Principal","Secundaria")</f>
        <v>Principal</v>
      </c>
      <c r="T298" s="10">
        <f>IFERROR(1/COUNTIF(Tabla2[CONTRATISTA PRNCIPAL],Tabla2[[#This Row],[CONTRATISTA PRNCIPAL]]),0)</f>
        <v>5.0251256281407036E-3</v>
      </c>
      <c r="U298" s="33">
        <f ca="1">IF(((TODAY()-Tabla2[[#This Row],[FECHA NACIMIENTO]])/365)&lt;18,"Corregir", IF(((TODAY()-Tabla2[[#This Row],[FECHA NACIMIENTO]])/365)&gt;80, "Corregir",ROUNDDOWN(((TODAY()-Tabla2[[#This Row],[FECHA NACIMIENTO]])/365),0)))</f>
        <v>38</v>
      </c>
      <c r="V29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98" s="34" t="str">
        <f ca="1">+IF(Tabla2[[#This Row],[Edad]]="Corregir","Corregir","Ok")</f>
        <v>Ok</v>
      </c>
      <c r="X298" s="10" t="str">
        <f>+IFERROR(VLOOKUP(Tabla2[[#This Row],[DISTRITO SEGÚN DNI]],Hoja1!$A$2:$B$55,2,FALSE),"No")</f>
        <v>No</v>
      </c>
      <c r="Y298" s="10" t="str">
        <f>IF(OR(LOWER(Tabla2[[#This Row],[GENERO]])="masculino", LOWER(Tabla2[[#This Row],[GENERO]])="femenino"),"OK","Corregir")</f>
        <v>OK</v>
      </c>
      <c r="Z298" s="10" t="str">
        <f>+IF(Tabla2[[#This Row],[Nro. DNI / CE]]="","Corregir",IF(LEN(Tabla2[[#This Row],[Nro. DNI / CE]])&gt;=8,"OK","Corregir"))</f>
        <v>OK</v>
      </c>
      <c r="AA298" s="10">
        <f>COUNTIF(Tabla2[APELLIDOS Y NOMBRES],Tabla2[[#This Row],[APELLIDOS Y NOMBRES]])</f>
        <v>1</v>
      </c>
      <c r="AB298" t="str">
        <f ca="1">+IFERROR(IF(Tabla2[[#This Row],[FECHA CESE/BAJA]]="","No Aplica",IF(AND(MONTH(Tabla2[[#This Row],[FECHA CESE/BAJA]])=MONTH(TODAY()-30),YEAR(Tabla2[[#This Row],[FECHA CESE/BAJA]])=YEAR(TODAY())),MONTH(TODAY()-30)&amp;"-"&amp;YEAR(TODAY()),"Borrar")),"No aplica")</f>
        <v>No aplica</v>
      </c>
      <c r="AC298" t="str">
        <f ca="1">+IFERROR(IF(Tabla2[[#This Row],[FECHA INICIO DE LABORES EN OBRA]]="","No Aplica",IF(AND(MONTH(Tabla2[[#This Row],[FECHA INICIO DE LABORES EN OBRA]])=MONTH(TODAY()-30),YEAR(Tabla2[[#This Row],[FECHA INICIO DE LABORES EN OBRA]])=YEAR(TODAY())),MONTH(TODAY()-30)&amp;"-"&amp;YEAR(TODAY()),"No Aplica")),"No Aplica")</f>
        <v>8-2023</v>
      </c>
    </row>
    <row r="299" spans="1:29" ht="15" customHeight="1" x14ac:dyDescent="0.25">
      <c r="A299" s="2" t="s">
        <v>1067</v>
      </c>
      <c r="B299" s="3" t="s">
        <v>10366</v>
      </c>
      <c r="C299" s="3" t="s">
        <v>10366</v>
      </c>
      <c r="D299" s="3" t="s">
        <v>1090</v>
      </c>
      <c r="E299" s="3" t="s">
        <v>1091</v>
      </c>
      <c r="F299" s="36">
        <v>28989</v>
      </c>
      <c r="G299" s="3">
        <v>3</v>
      </c>
      <c r="H299" s="3" t="s">
        <v>1084</v>
      </c>
      <c r="I299" s="3" t="s">
        <v>1070</v>
      </c>
      <c r="J299" s="3" t="s">
        <v>1092</v>
      </c>
      <c r="K299" s="3" t="s">
        <v>1044</v>
      </c>
      <c r="L299" s="8" t="s">
        <v>9813</v>
      </c>
      <c r="M299" s="5" t="s">
        <v>1073</v>
      </c>
      <c r="N299" s="13" t="s">
        <v>1043</v>
      </c>
      <c r="O299" s="5">
        <v>43734</v>
      </c>
      <c r="P299" s="8">
        <v>1</v>
      </c>
      <c r="Q299" s="9">
        <v>2</v>
      </c>
      <c r="R299" s="9" t="str">
        <f>IFERROR(VLOOKUP(Tabla2[[#This Row],[CONTRATISTA PRNCIPAL]],Hoja1!$L$5:$M$9,2,FALSE),"CJV")</f>
        <v>CJV</v>
      </c>
      <c r="S299" s="9" t="str">
        <f>IF(Tabla2[[#This Row],[EMPRESA]]=Tabla2[[#This Row],[CONTRATISTA PRNCIPAL]],"Principal","Secundaria")</f>
        <v>Principal</v>
      </c>
      <c r="T299" s="10">
        <f>IFERROR(1/COUNTIF(Tabla2[CONTRATISTA PRNCIPAL],Tabla2[[#This Row],[CONTRATISTA PRNCIPAL]]),0)</f>
        <v>5.0251256281407036E-3</v>
      </c>
      <c r="U299" s="33">
        <f ca="1">IF(((TODAY()-Tabla2[[#This Row],[FECHA NACIMIENTO]])/365)&lt;18,"Corregir", IF(((TODAY()-Tabla2[[#This Row],[FECHA NACIMIENTO]])/365)&gt;80, "Corregir",ROUNDDOWN(((TODAY()-Tabla2[[#This Row],[FECHA NACIMIENTO]])/365),0)))</f>
        <v>44</v>
      </c>
      <c r="V29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99" s="34" t="str">
        <f ca="1">+IF(Tabla2[[#This Row],[Edad]]="Corregir","Corregir","Ok")</f>
        <v>Ok</v>
      </c>
      <c r="X299" s="10" t="str">
        <f>+IFERROR(VLOOKUP(Tabla2[[#This Row],[DISTRITO SEGÚN DNI]],Hoja1!$A$2:$B$55,2,FALSE),"No")</f>
        <v>No</v>
      </c>
      <c r="Y299" s="10" t="str">
        <f>IF(OR(LOWER(Tabla2[[#This Row],[GENERO]])="masculino", LOWER(Tabla2[[#This Row],[GENERO]])="femenino"),"OK","Corregir")</f>
        <v>OK</v>
      </c>
      <c r="Z299" s="10" t="str">
        <f>+IF(Tabla2[[#This Row],[Nro. DNI / CE]]="","Corregir",IF(LEN(Tabla2[[#This Row],[Nro. DNI / CE]])&gt;=8,"OK","Corregir"))</f>
        <v>OK</v>
      </c>
      <c r="AA299" s="10">
        <f>COUNTIF(Tabla2[APELLIDOS Y NOMBRES],Tabla2[[#This Row],[APELLIDOS Y NOMBRES]])</f>
        <v>1</v>
      </c>
      <c r="AB299" t="str">
        <f ca="1">+IFERROR(IF(Tabla2[[#This Row],[FECHA CESE/BAJA]]="","No Aplica",IF(AND(MONTH(Tabla2[[#This Row],[FECHA CESE/BAJA]])=MONTH(TODAY()-30),YEAR(Tabla2[[#This Row],[FECHA CESE/BAJA]])=YEAR(TODAY())),MONTH(TODAY()-30)&amp;"-"&amp;YEAR(TODAY()),"Borrar")),"No aplica")</f>
        <v>No aplica</v>
      </c>
      <c r="AC299" t="str">
        <f ca="1">+IFERROR(IF(Tabla2[[#This Row],[FECHA INICIO DE LABORES EN OBRA]]="","No Aplica",IF(AND(MONTH(Tabla2[[#This Row],[FECHA INICIO DE LABORES EN OBRA]])=MONTH(TODAY()-30),YEAR(Tabla2[[#This Row],[FECHA INICIO DE LABORES EN OBRA]])=YEAR(TODAY())),MONTH(TODAY()-30)&amp;"-"&amp;YEAR(TODAY()),"No Aplica")),"No Aplica")</f>
        <v>No Aplica</v>
      </c>
    </row>
    <row r="300" spans="1:29" ht="15" customHeight="1" x14ac:dyDescent="0.25">
      <c r="A300" s="2" t="s">
        <v>1067</v>
      </c>
      <c r="B300" s="3" t="s">
        <v>10366</v>
      </c>
      <c r="C300" s="3" t="s">
        <v>10366</v>
      </c>
      <c r="D300" s="3">
        <v>41049471</v>
      </c>
      <c r="E300" s="3" t="s">
        <v>1093</v>
      </c>
      <c r="F300" s="36">
        <v>30783</v>
      </c>
      <c r="G300" s="3">
        <v>3</v>
      </c>
      <c r="H300" s="3" t="s">
        <v>1084</v>
      </c>
      <c r="I300" s="3" t="s">
        <v>1070</v>
      </c>
      <c r="J300" s="3" t="s">
        <v>1094</v>
      </c>
      <c r="K300" s="3" t="s">
        <v>1095</v>
      </c>
      <c r="L300" s="8" t="s">
        <v>9813</v>
      </c>
      <c r="M300" s="5" t="s">
        <v>1073</v>
      </c>
      <c r="N300" s="13" t="s">
        <v>1043</v>
      </c>
      <c r="O300" s="5">
        <v>44889</v>
      </c>
      <c r="P300" s="8">
        <v>1</v>
      </c>
      <c r="Q300" s="9">
        <v>1</v>
      </c>
      <c r="R300" s="9" t="str">
        <f>IFERROR(VLOOKUP(Tabla2[[#This Row],[CONTRATISTA PRNCIPAL]],Hoja1!$L$5:$M$9,2,FALSE),"CJV")</f>
        <v>CJV</v>
      </c>
      <c r="S300" s="9" t="str">
        <f>IF(Tabla2[[#This Row],[EMPRESA]]=Tabla2[[#This Row],[CONTRATISTA PRNCIPAL]],"Principal","Secundaria")</f>
        <v>Principal</v>
      </c>
      <c r="T300" s="10">
        <f>IFERROR(1/COUNTIF(Tabla2[CONTRATISTA PRNCIPAL],Tabla2[[#This Row],[CONTRATISTA PRNCIPAL]]),0)</f>
        <v>5.0251256281407036E-3</v>
      </c>
      <c r="U300" s="33">
        <f ca="1">IF(((TODAY()-Tabla2[[#This Row],[FECHA NACIMIENTO]])/365)&lt;18,"Corregir", IF(((TODAY()-Tabla2[[#This Row],[FECHA NACIMIENTO]])/365)&gt;80, "Corregir",ROUNDDOWN(((TODAY()-Tabla2[[#This Row],[FECHA NACIMIENTO]])/365),0)))</f>
        <v>39</v>
      </c>
      <c r="V30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00" s="34" t="str">
        <f ca="1">+IF(Tabla2[[#This Row],[Edad]]="Corregir","Corregir","Ok")</f>
        <v>Ok</v>
      </c>
      <c r="X300" s="10" t="str">
        <f>+IFERROR(VLOOKUP(Tabla2[[#This Row],[DISTRITO SEGÚN DNI]],Hoja1!$A$2:$B$55,2,FALSE),"No")</f>
        <v>No</v>
      </c>
      <c r="Y300" s="10" t="str">
        <f>IF(OR(LOWER(Tabla2[[#This Row],[GENERO]])="masculino", LOWER(Tabla2[[#This Row],[GENERO]])="femenino"),"OK","Corregir")</f>
        <v>OK</v>
      </c>
      <c r="Z300" s="10" t="str">
        <f>+IF(Tabla2[[#This Row],[Nro. DNI / CE]]="","Corregir",IF(LEN(Tabla2[[#This Row],[Nro. DNI / CE]])&gt;=8,"OK","Corregir"))</f>
        <v>OK</v>
      </c>
      <c r="AA300" s="10">
        <f>COUNTIF(Tabla2[APELLIDOS Y NOMBRES],Tabla2[[#This Row],[APELLIDOS Y NOMBRES]])</f>
        <v>1</v>
      </c>
      <c r="AB300" t="str">
        <f ca="1">+IFERROR(IF(Tabla2[[#This Row],[FECHA CESE/BAJA]]="","No Aplica",IF(AND(MONTH(Tabla2[[#This Row],[FECHA CESE/BAJA]])=MONTH(TODAY()-30),YEAR(Tabla2[[#This Row],[FECHA CESE/BAJA]])=YEAR(TODAY())),MONTH(TODAY()-30)&amp;"-"&amp;YEAR(TODAY()),"Borrar")),"No aplica")</f>
        <v>No aplica</v>
      </c>
      <c r="AC300" t="str">
        <f ca="1">+IFERROR(IF(Tabla2[[#This Row],[FECHA INICIO DE LABORES EN OBRA]]="","No Aplica",IF(AND(MONTH(Tabla2[[#This Row],[FECHA INICIO DE LABORES EN OBRA]])=MONTH(TODAY()-30),YEAR(Tabla2[[#This Row],[FECHA INICIO DE LABORES EN OBRA]])=YEAR(TODAY())),MONTH(TODAY()-30)&amp;"-"&amp;YEAR(TODAY()),"No Aplica")),"No Aplica")</f>
        <v>No Aplica</v>
      </c>
    </row>
    <row r="301" spans="1:29" ht="15" customHeight="1" x14ac:dyDescent="0.25">
      <c r="A301" s="2" t="s">
        <v>1067</v>
      </c>
      <c r="B301" s="3" t="s">
        <v>10366</v>
      </c>
      <c r="C301" s="3" t="s">
        <v>10366</v>
      </c>
      <c r="D301" s="3">
        <v>44885799</v>
      </c>
      <c r="E301" s="3" t="s">
        <v>10369</v>
      </c>
      <c r="F301" s="36">
        <v>31640</v>
      </c>
      <c r="G301" s="3">
        <v>3</v>
      </c>
      <c r="H301" s="3" t="s">
        <v>1084</v>
      </c>
      <c r="I301" s="3" t="s">
        <v>1070</v>
      </c>
      <c r="J301" s="3" t="s">
        <v>10370</v>
      </c>
      <c r="K301" s="3" t="s">
        <v>1044</v>
      </c>
      <c r="L301" s="8" t="s">
        <v>9813</v>
      </c>
      <c r="M301" s="5" t="s">
        <v>1073</v>
      </c>
      <c r="N301" s="13" t="s">
        <v>1043</v>
      </c>
      <c r="O301" s="5">
        <v>45118</v>
      </c>
      <c r="P301" s="8">
        <v>1</v>
      </c>
      <c r="Q301" s="9">
        <v>1</v>
      </c>
      <c r="R301" s="9" t="str">
        <f>IFERROR(VLOOKUP(Tabla2[[#This Row],[CONTRATISTA PRNCIPAL]],Hoja1!$L$5:$M$9,2,FALSE),"CJV")</f>
        <v>CJV</v>
      </c>
      <c r="S301" s="9" t="str">
        <f>IF(Tabla2[[#This Row],[EMPRESA]]=Tabla2[[#This Row],[CONTRATISTA PRNCIPAL]],"Principal","Secundaria")</f>
        <v>Principal</v>
      </c>
      <c r="T301" s="10">
        <f>IFERROR(1/COUNTIF(Tabla2[CONTRATISTA PRNCIPAL],Tabla2[[#This Row],[CONTRATISTA PRNCIPAL]]),0)</f>
        <v>5.0251256281407036E-3</v>
      </c>
      <c r="U301" s="33">
        <f ca="1">IF(((TODAY()-Tabla2[[#This Row],[FECHA NACIMIENTO]])/365)&lt;18,"Corregir", IF(((TODAY()-Tabla2[[#This Row],[FECHA NACIMIENTO]])/365)&gt;80, "Corregir",ROUNDDOWN(((TODAY()-Tabla2[[#This Row],[FECHA NACIMIENTO]])/365),0)))</f>
        <v>37</v>
      </c>
      <c r="V30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01" s="34" t="str">
        <f ca="1">+IF(Tabla2[[#This Row],[Edad]]="Corregir","Corregir","Ok")</f>
        <v>Ok</v>
      </c>
      <c r="X301" s="10" t="str">
        <f>+IFERROR(VLOOKUP(Tabla2[[#This Row],[DISTRITO SEGÚN DNI]],Hoja1!$A$2:$B$55,2,FALSE),"No")</f>
        <v>No</v>
      </c>
      <c r="Y301" s="10" t="str">
        <f>IF(OR(LOWER(Tabla2[[#This Row],[GENERO]])="masculino", LOWER(Tabla2[[#This Row],[GENERO]])="femenino"),"OK","Corregir")</f>
        <v>OK</v>
      </c>
      <c r="Z301" s="10" t="str">
        <f>+IF(Tabla2[[#This Row],[Nro. DNI / CE]]="","Corregir",IF(LEN(Tabla2[[#This Row],[Nro. DNI / CE]])&gt;=8,"OK","Corregir"))</f>
        <v>OK</v>
      </c>
      <c r="AA301" s="10">
        <f>COUNTIF(Tabla2[APELLIDOS Y NOMBRES],Tabla2[[#This Row],[APELLIDOS Y NOMBRES]])</f>
        <v>1</v>
      </c>
      <c r="AB301" t="str">
        <f ca="1">+IFERROR(IF(Tabla2[[#This Row],[FECHA CESE/BAJA]]="","No Aplica",IF(AND(MONTH(Tabla2[[#This Row],[FECHA CESE/BAJA]])=MONTH(TODAY()-30),YEAR(Tabla2[[#This Row],[FECHA CESE/BAJA]])=YEAR(TODAY())),MONTH(TODAY()-30)&amp;"-"&amp;YEAR(TODAY()),"Borrar")),"No aplica")</f>
        <v>No aplica</v>
      </c>
      <c r="AC301" t="str">
        <f ca="1">+IFERROR(IF(Tabla2[[#This Row],[FECHA INICIO DE LABORES EN OBRA]]="","No Aplica",IF(AND(MONTH(Tabla2[[#This Row],[FECHA INICIO DE LABORES EN OBRA]])=MONTH(TODAY()-30),YEAR(Tabla2[[#This Row],[FECHA INICIO DE LABORES EN OBRA]])=YEAR(TODAY())),MONTH(TODAY()-30)&amp;"-"&amp;YEAR(TODAY()),"No Aplica")),"No Aplica")</f>
        <v>No Aplica</v>
      </c>
    </row>
    <row r="302" spans="1:29" ht="15" customHeight="1" x14ac:dyDescent="0.25">
      <c r="A302" s="2" t="s">
        <v>1067</v>
      </c>
      <c r="B302" s="3" t="s">
        <v>10366</v>
      </c>
      <c r="C302" s="3" t="s">
        <v>10366</v>
      </c>
      <c r="D302" s="3">
        <v>10576400</v>
      </c>
      <c r="E302" s="3" t="s">
        <v>1096</v>
      </c>
      <c r="F302" s="36">
        <v>24223</v>
      </c>
      <c r="G302" s="3">
        <v>3</v>
      </c>
      <c r="H302" s="3" t="s">
        <v>1084</v>
      </c>
      <c r="I302" s="3" t="s">
        <v>1070</v>
      </c>
      <c r="J302" s="3" t="s">
        <v>1097</v>
      </c>
      <c r="K302" s="3" t="s">
        <v>1063</v>
      </c>
      <c r="L302" s="8" t="s">
        <v>9813</v>
      </c>
      <c r="M302" s="5" t="s">
        <v>1073</v>
      </c>
      <c r="N302" s="13" t="s">
        <v>1043</v>
      </c>
      <c r="O302" s="5">
        <v>42703</v>
      </c>
      <c r="P302" s="8">
        <v>1</v>
      </c>
      <c r="Q302" s="9">
        <v>2</v>
      </c>
      <c r="R302" s="9" t="str">
        <f>IFERROR(VLOOKUP(Tabla2[[#This Row],[CONTRATISTA PRNCIPAL]],Hoja1!$L$5:$M$9,2,FALSE),"CJV")</f>
        <v>CJV</v>
      </c>
      <c r="S302" s="9" t="str">
        <f>IF(Tabla2[[#This Row],[EMPRESA]]=Tabla2[[#This Row],[CONTRATISTA PRNCIPAL]],"Principal","Secundaria")</f>
        <v>Principal</v>
      </c>
      <c r="T302" s="10">
        <f>IFERROR(1/COUNTIF(Tabla2[CONTRATISTA PRNCIPAL],Tabla2[[#This Row],[CONTRATISTA PRNCIPAL]]),0)</f>
        <v>5.0251256281407036E-3</v>
      </c>
      <c r="U302" s="33">
        <f ca="1">IF(((TODAY()-Tabla2[[#This Row],[FECHA NACIMIENTO]])/365)&lt;18,"Corregir", IF(((TODAY()-Tabla2[[#This Row],[FECHA NACIMIENTO]])/365)&gt;80, "Corregir",ROUNDDOWN(((TODAY()-Tabla2[[#This Row],[FECHA NACIMIENTO]])/365),0)))</f>
        <v>57</v>
      </c>
      <c r="V30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02" s="34" t="str">
        <f ca="1">+IF(Tabla2[[#This Row],[Edad]]="Corregir","Corregir","Ok")</f>
        <v>Ok</v>
      </c>
      <c r="X302" s="10" t="str">
        <f>+IFERROR(VLOOKUP(Tabla2[[#This Row],[DISTRITO SEGÚN DNI]],Hoja1!$A$2:$B$55,2,FALSE),"No")</f>
        <v>No</v>
      </c>
      <c r="Y302" s="10" t="str">
        <f>IF(OR(LOWER(Tabla2[[#This Row],[GENERO]])="masculino", LOWER(Tabla2[[#This Row],[GENERO]])="femenino"),"OK","Corregir")</f>
        <v>OK</v>
      </c>
      <c r="Z302" s="10" t="str">
        <f>+IF(Tabla2[[#This Row],[Nro. DNI / CE]]="","Corregir",IF(LEN(Tabla2[[#This Row],[Nro. DNI / CE]])&gt;=8,"OK","Corregir"))</f>
        <v>OK</v>
      </c>
      <c r="AA302" s="10">
        <f>COUNTIF(Tabla2[APELLIDOS Y NOMBRES],Tabla2[[#This Row],[APELLIDOS Y NOMBRES]])</f>
        <v>1</v>
      </c>
      <c r="AB302" t="str">
        <f ca="1">+IFERROR(IF(Tabla2[[#This Row],[FECHA CESE/BAJA]]="","No Aplica",IF(AND(MONTH(Tabla2[[#This Row],[FECHA CESE/BAJA]])=MONTH(TODAY()-30),YEAR(Tabla2[[#This Row],[FECHA CESE/BAJA]])=YEAR(TODAY())),MONTH(TODAY()-30)&amp;"-"&amp;YEAR(TODAY()),"Borrar")),"No aplica")</f>
        <v>No aplica</v>
      </c>
      <c r="AC302" t="str">
        <f ca="1">+IFERROR(IF(Tabla2[[#This Row],[FECHA INICIO DE LABORES EN OBRA]]="","No Aplica",IF(AND(MONTH(Tabla2[[#This Row],[FECHA INICIO DE LABORES EN OBRA]])=MONTH(TODAY()-30),YEAR(Tabla2[[#This Row],[FECHA INICIO DE LABORES EN OBRA]])=YEAR(TODAY())),MONTH(TODAY()-30)&amp;"-"&amp;YEAR(TODAY()),"No Aplica")),"No Aplica")</f>
        <v>No Aplica</v>
      </c>
    </row>
    <row r="303" spans="1:29" ht="15" customHeight="1" x14ac:dyDescent="0.25">
      <c r="A303" s="2" t="s">
        <v>1067</v>
      </c>
      <c r="B303" s="3" t="s">
        <v>10366</v>
      </c>
      <c r="C303" s="3" t="s">
        <v>10366</v>
      </c>
      <c r="D303" s="3">
        <v>43765043</v>
      </c>
      <c r="E303" s="3" t="s">
        <v>1098</v>
      </c>
      <c r="F303" s="36">
        <v>31479</v>
      </c>
      <c r="G303" s="3">
        <v>1</v>
      </c>
      <c r="H303" s="3" t="s">
        <v>1099</v>
      </c>
      <c r="I303" s="3" t="s">
        <v>1070</v>
      </c>
      <c r="J303" s="3" t="s">
        <v>1100</v>
      </c>
      <c r="K303" s="3" t="s">
        <v>1063</v>
      </c>
      <c r="L303" s="8" t="s">
        <v>9813</v>
      </c>
      <c r="M303" s="5" t="s">
        <v>1073</v>
      </c>
      <c r="N303" s="13" t="s">
        <v>1043</v>
      </c>
      <c r="O303" s="5">
        <v>43706</v>
      </c>
      <c r="P303" s="8">
        <v>1</v>
      </c>
      <c r="Q303" s="9">
        <v>1</v>
      </c>
      <c r="R303" s="9" t="str">
        <f>IFERROR(VLOOKUP(Tabla2[[#This Row],[CONTRATISTA PRNCIPAL]],Hoja1!$L$5:$M$9,2,FALSE),"CJV")</f>
        <v>CJV</v>
      </c>
      <c r="S303" s="9" t="str">
        <f>IF(Tabla2[[#This Row],[EMPRESA]]=Tabla2[[#This Row],[CONTRATISTA PRNCIPAL]],"Principal","Secundaria")</f>
        <v>Principal</v>
      </c>
      <c r="T303" s="10">
        <f>IFERROR(1/COUNTIF(Tabla2[CONTRATISTA PRNCIPAL],Tabla2[[#This Row],[CONTRATISTA PRNCIPAL]]),0)</f>
        <v>5.0251256281407036E-3</v>
      </c>
      <c r="U303" s="33">
        <f ca="1">IF(((TODAY()-Tabla2[[#This Row],[FECHA NACIMIENTO]])/365)&lt;18,"Corregir", IF(((TODAY()-Tabla2[[#This Row],[FECHA NACIMIENTO]])/365)&gt;80, "Corregir",ROUNDDOWN(((TODAY()-Tabla2[[#This Row],[FECHA NACIMIENTO]])/365),0)))</f>
        <v>37</v>
      </c>
      <c r="V30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03" s="34" t="str">
        <f ca="1">+IF(Tabla2[[#This Row],[Edad]]="Corregir","Corregir","Ok")</f>
        <v>Ok</v>
      </c>
      <c r="X303" s="10" t="str">
        <f>+IFERROR(VLOOKUP(Tabla2[[#This Row],[DISTRITO SEGÚN DNI]],Hoja1!$A$2:$B$55,2,FALSE),"No")</f>
        <v>No</v>
      </c>
      <c r="Y303" s="10" t="str">
        <f>IF(OR(LOWER(Tabla2[[#This Row],[GENERO]])="masculino", LOWER(Tabla2[[#This Row],[GENERO]])="femenino"),"OK","Corregir")</f>
        <v>OK</v>
      </c>
      <c r="Z303" s="10" t="str">
        <f>+IF(Tabla2[[#This Row],[Nro. DNI / CE]]="","Corregir",IF(LEN(Tabla2[[#This Row],[Nro. DNI / CE]])&gt;=8,"OK","Corregir"))</f>
        <v>OK</v>
      </c>
      <c r="AA303" s="10">
        <f>COUNTIF(Tabla2[APELLIDOS Y NOMBRES],Tabla2[[#This Row],[APELLIDOS Y NOMBRES]])</f>
        <v>1</v>
      </c>
      <c r="AB303" t="str">
        <f ca="1">+IFERROR(IF(Tabla2[[#This Row],[FECHA CESE/BAJA]]="","No Aplica",IF(AND(MONTH(Tabla2[[#This Row],[FECHA CESE/BAJA]])=MONTH(TODAY()-30),YEAR(Tabla2[[#This Row],[FECHA CESE/BAJA]])=YEAR(TODAY())),MONTH(TODAY()-30)&amp;"-"&amp;YEAR(TODAY()),"Borrar")),"No aplica")</f>
        <v>No aplica</v>
      </c>
      <c r="AC303" t="str">
        <f ca="1">+IFERROR(IF(Tabla2[[#This Row],[FECHA INICIO DE LABORES EN OBRA]]="","No Aplica",IF(AND(MONTH(Tabla2[[#This Row],[FECHA INICIO DE LABORES EN OBRA]])=MONTH(TODAY()-30),YEAR(Tabla2[[#This Row],[FECHA INICIO DE LABORES EN OBRA]])=YEAR(TODAY())),MONTH(TODAY()-30)&amp;"-"&amp;YEAR(TODAY()),"No Aplica")),"No Aplica")</f>
        <v>No Aplica</v>
      </c>
    </row>
    <row r="304" spans="1:29" ht="15" customHeight="1" x14ac:dyDescent="0.25">
      <c r="A304" s="2" t="s">
        <v>1067</v>
      </c>
      <c r="B304" s="3" t="s">
        <v>12265</v>
      </c>
      <c r="C304" s="3" t="s">
        <v>10366</v>
      </c>
      <c r="D304" s="3" t="s">
        <v>12266</v>
      </c>
      <c r="E304" s="3" t="s">
        <v>12267</v>
      </c>
      <c r="F304" s="36">
        <v>22185</v>
      </c>
      <c r="G304" s="3">
        <v>3</v>
      </c>
      <c r="H304" s="3" t="s">
        <v>1406</v>
      </c>
      <c r="I304" s="3" t="s">
        <v>1070</v>
      </c>
      <c r="J304" s="3" t="s">
        <v>12268</v>
      </c>
      <c r="K304" s="3" t="s">
        <v>1042</v>
      </c>
      <c r="L304" s="8" t="s">
        <v>9813</v>
      </c>
      <c r="M304" s="5" t="s">
        <v>1073</v>
      </c>
      <c r="N304" s="13" t="s">
        <v>1043</v>
      </c>
      <c r="O304" s="5">
        <v>45160</v>
      </c>
      <c r="P304" s="8">
        <v>1</v>
      </c>
      <c r="Q304" s="9">
        <v>1</v>
      </c>
      <c r="R304" s="9" t="str">
        <f>IFERROR(VLOOKUP(Tabla2[[#This Row],[CONTRATISTA PRNCIPAL]],Hoja1!$L$5:$M$9,2,FALSE),"CJV")</f>
        <v>CJV</v>
      </c>
      <c r="S304" s="9" t="str">
        <f>IF(Tabla2[[#This Row],[EMPRESA]]=Tabla2[[#This Row],[CONTRATISTA PRNCIPAL]],"Principal","Secundaria")</f>
        <v>Secundaria</v>
      </c>
      <c r="T304" s="10">
        <f>IFERROR(1/COUNTIF(Tabla2[CONTRATISTA PRNCIPAL],Tabla2[[#This Row],[CONTRATISTA PRNCIPAL]]),0)</f>
        <v>5.0251256281407036E-3</v>
      </c>
      <c r="U304" s="33">
        <f ca="1">IF(((TODAY()-Tabla2[[#This Row],[FECHA NACIMIENTO]])/365)&lt;18,"Corregir", IF(((TODAY()-Tabla2[[#This Row],[FECHA NACIMIENTO]])/365)&gt;80, "Corregir",ROUNDDOWN(((TODAY()-Tabla2[[#This Row],[FECHA NACIMIENTO]])/365),0)))</f>
        <v>62</v>
      </c>
      <c r="V30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304" s="34" t="str">
        <f ca="1">+IF(Tabla2[[#This Row],[Edad]]="Corregir","Corregir","Ok")</f>
        <v>Ok</v>
      </c>
      <c r="X304" s="10" t="str">
        <f>+IFERROR(VLOOKUP(Tabla2[[#This Row],[DISTRITO SEGÚN DNI]],Hoja1!$A$2:$B$55,2,FALSE),"No")</f>
        <v>No</v>
      </c>
      <c r="Y304" s="10" t="str">
        <f>IF(OR(LOWER(Tabla2[[#This Row],[GENERO]])="masculino", LOWER(Tabla2[[#This Row],[GENERO]])="femenino"),"OK","Corregir")</f>
        <v>OK</v>
      </c>
      <c r="Z304" s="10" t="str">
        <f>+IF(Tabla2[[#This Row],[Nro. DNI / CE]]="","Corregir",IF(LEN(Tabla2[[#This Row],[Nro. DNI / CE]])&gt;=8,"OK","Corregir"))</f>
        <v>OK</v>
      </c>
      <c r="AA304" s="10">
        <f>COUNTIF(Tabla2[APELLIDOS Y NOMBRES],Tabla2[[#This Row],[APELLIDOS Y NOMBRES]])</f>
        <v>1</v>
      </c>
      <c r="AB304" t="str">
        <f ca="1">+IFERROR(IF(Tabla2[[#This Row],[FECHA CESE/BAJA]]="","No Aplica",IF(AND(MONTH(Tabla2[[#This Row],[FECHA CESE/BAJA]])=MONTH(TODAY()-30),YEAR(Tabla2[[#This Row],[FECHA CESE/BAJA]])=YEAR(TODAY())),MONTH(TODAY()-30)&amp;"-"&amp;YEAR(TODAY()),"Borrar")),"No aplica")</f>
        <v>No aplica</v>
      </c>
      <c r="AC304" t="str">
        <f ca="1">+IFERROR(IF(Tabla2[[#This Row],[FECHA INICIO DE LABORES EN OBRA]]="","No Aplica",IF(AND(MONTH(Tabla2[[#This Row],[FECHA INICIO DE LABORES EN OBRA]])=MONTH(TODAY()-30),YEAR(Tabla2[[#This Row],[FECHA INICIO DE LABORES EN OBRA]])=YEAR(TODAY())),MONTH(TODAY()-30)&amp;"-"&amp;YEAR(TODAY()),"No Aplica")),"No Aplica")</f>
        <v>8-2023</v>
      </c>
    </row>
    <row r="305" spans="1:29" ht="15" customHeight="1" x14ac:dyDescent="0.25">
      <c r="A305" s="2" t="s">
        <v>1067</v>
      </c>
      <c r="B305" s="3" t="s">
        <v>10366</v>
      </c>
      <c r="C305" s="3" t="s">
        <v>10366</v>
      </c>
      <c r="D305" s="3" t="s">
        <v>10371</v>
      </c>
      <c r="E305" s="3" t="s">
        <v>10372</v>
      </c>
      <c r="F305" s="36">
        <v>31388</v>
      </c>
      <c r="G305" s="3">
        <v>1</v>
      </c>
      <c r="H305" s="3" t="s">
        <v>1084</v>
      </c>
      <c r="I305" s="3" t="s">
        <v>1070</v>
      </c>
      <c r="J305" s="3" t="s">
        <v>10373</v>
      </c>
      <c r="K305" s="3" t="s">
        <v>34</v>
      </c>
      <c r="L305" s="8" t="s">
        <v>9813</v>
      </c>
      <c r="M305" s="5" t="s">
        <v>1073</v>
      </c>
      <c r="N305" s="13" t="s">
        <v>1119</v>
      </c>
      <c r="O305" s="5">
        <v>45127</v>
      </c>
      <c r="P305" s="8">
        <v>1</v>
      </c>
      <c r="Q305" s="9">
        <v>1</v>
      </c>
      <c r="R305" s="9" t="str">
        <f>IFERROR(VLOOKUP(Tabla2[[#This Row],[CONTRATISTA PRNCIPAL]],Hoja1!$L$5:$M$9,2,FALSE),"CJV")</f>
        <v>CJV</v>
      </c>
      <c r="S305" s="9" t="str">
        <f>IF(Tabla2[[#This Row],[EMPRESA]]=Tabla2[[#This Row],[CONTRATISTA PRNCIPAL]],"Principal","Secundaria")</f>
        <v>Principal</v>
      </c>
      <c r="T305" s="10">
        <f>IFERROR(1/COUNTIF(Tabla2[CONTRATISTA PRNCIPAL],Tabla2[[#This Row],[CONTRATISTA PRNCIPAL]]),0)</f>
        <v>5.0251256281407036E-3</v>
      </c>
      <c r="U305" s="33">
        <f ca="1">IF(((TODAY()-Tabla2[[#This Row],[FECHA NACIMIENTO]])/365)&lt;18,"Corregir", IF(((TODAY()-Tabla2[[#This Row],[FECHA NACIMIENTO]])/365)&gt;80, "Corregir",ROUNDDOWN(((TODAY()-Tabla2[[#This Row],[FECHA NACIMIENTO]])/365),0)))</f>
        <v>37</v>
      </c>
      <c r="V30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05" s="34" t="str">
        <f ca="1">+IF(Tabla2[[#This Row],[Edad]]="Corregir","Corregir","Ok")</f>
        <v>Ok</v>
      </c>
      <c r="X305" s="10" t="str">
        <f>+IFERROR(VLOOKUP(Tabla2[[#This Row],[DISTRITO SEGÚN DNI]],Hoja1!$A$2:$B$55,2,FALSE),"No")</f>
        <v>CALLAO</v>
      </c>
      <c r="Y305" s="10" t="str">
        <f>IF(OR(LOWER(Tabla2[[#This Row],[GENERO]])="masculino", LOWER(Tabla2[[#This Row],[GENERO]])="femenino"),"OK","Corregir")</f>
        <v>OK</v>
      </c>
      <c r="Z305" s="10" t="str">
        <f>+IF(Tabla2[[#This Row],[Nro. DNI / CE]]="","Corregir",IF(LEN(Tabla2[[#This Row],[Nro. DNI / CE]])&gt;=8,"OK","Corregir"))</f>
        <v>OK</v>
      </c>
      <c r="AA305" s="10">
        <f>COUNTIF(Tabla2[APELLIDOS Y NOMBRES],Tabla2[[#This Row],[APELLIDOS Y NOMBRES]])</f>
        <v>1</v>
      </c>
      <c r="AB305" t="str">
        <f ca="1">+IFERROR(IF(Tabla2[[#This Row],[FECHA CESE/BAJA]]="","No Aplica",IF(AND(MONTH(Tabla2[[#This Row],[FECHA CESE/BAJA]])=MONTH(TODAY()-30),YEAR(Tabla2[[#This Row],[FECHA CESE/BAJA]])=YEAR(TODAY())),MONTH(TODAY()-30)&amp;"-"&amp;YEAR(TODAY()),"Borrar")),"No aplica")</f>
        <v>No aplica</v>
      </c>
      <c r="AC305" t="str">
        <f ca="1">+IFERROR(IF(Tabla2[[#This Row],[FECHA INICIO DE LABORES EN OBRA]]="","No Aplica",IF(AND(MONTH(Tabla2[[#This Row],[FECHA INICIO DE LABORES EN OBRA]])=MONTH(TODAY()-30),YEAR(Tabla2[[#This Row],[FECHA INICIO DE LABORES EN OBRA]])=YEAR(TODAY())),MONTH(TODAY()-30)&amp;"-"&amp;YEAR(TODAY()),"No Aplica")),"No Aplica")</f>
        <v>No Aplica</v>
      </c>
    </row>
    <row r="306" spans="1:29" ht="15" customHeight="1" x14ac:dyDescent="0.25">
      <c r="A306" s="2" t="s">
        <v>1067</v>
      </c>
      <c r="B306" s="3" t="s">
        <v>10366</v>
      </c>
      <c r="C306" s="3" t="s">
        <v>10366</v>
      </c>
      <c r="D306" s="3">
        <v>77343391</v>
      </c>
      <c r="E306" s="3" t="s">
        <v>10374</v>
      </c>
      <c r="F306" s="36">
        <v>35351</v>
      </c>
      <c r="G306" s="3">
        <v>1</v>
      </c>
      <c r="H306" s="3" t="s">
        <v>1101</v>
      </c>
      <c r="I306" s="3" t="s">
        <v>1070</v>
      </c>
      <c r="J306" s="3" t="s">
        <v>1102</v>
      </c>
      <c r="K306" s="3" t="s">
        <v>1103</v>
      </c>
      <c r="L306" s="8" t="s">
        <v>9813</v>
      </c>
      <c r="M306" s="5" t="s">
        <v>1073</v>
      </c>
      <c r="N306" s="13" t="s">
        <v>1043</v>
      </c>
      <c r="O306" s="5">
        <v>44925</v>
      </c>
      <c r="P306" s="8">
        <v>1</v>
      </c>
      <c r="Q306" s="9">
        <v>1</v>
      </c>
      <c r="R306" s="9" t="str">
        <f>IFERROR(VLOOKUP(Tabla2[[#This Row],[CONTRATISTA PRNCIPAL]],Hoja1!$L$5:$M$9,2,FALSE),"CJV")</f>
        <v>CJV</v>
      </c>
      <c r="S306" s="9" t="str">
        <f>IF(Tabla2[[#This Row],[EMPRESA]]=Tabla2[[#This Row],[CONTRATISTA PRNCIPAL]],"Principal","Secundaria")</f>
        <v>Principal</v>
      </c>
      <c r="T306" s="10">
        <f>IFERROR(1/COUNTIF(Tabla2[CONTRATISTA PRNCIPAL],Tabla2[[#This Row],[CONTRATISTA PRNCIPAL]]),0)</f>
        <v>5.0251256281407036E-3</v>
      </c>
      <c r="U306" s="33">
        <f ca="1">IF(((TODAY()-Tabla2[[#This Row],[FECHA NACIMIENTO]])/365)&lt;18,"Corregir", IF(((TODAY()-Tabla2[[#This Row],[FECHA NACIMIENTO]])/365)&gt;80, "Corregir",ROUNDDOWN(((TODAY()-Tabla2[[#This Row],[FECHA NACIMIENTO]])/365),0)))</f>
        <v>26</v>
      </c>
      <c r="V30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06" s="34" t="str">
        <f ca="1">+IF(Tabla2[[#This Row],[Edad]]="Corregir","Corregir","Ok")</f>
        <v>Ok</v>
      </c>
      <c r="X306" s="10" t="str">
        <f>+IFERROR(VLOOKUP(Tabla2[[#This Row],[DISTRITO SEGÚN DNI]],Hoja1!$A$2:$B$55,2,FALSE),"No")</f>
        <v>ATE</v>
      </c>
      <c r="Y306" s="10" t="str">
        <f>IF(OR(LOWER(Tabla2[[#This Row],[GENERO]])="masculino", LOWER(Tabla2[[#This Row],[GENERO]])="femenino"),"OK","Corregir")</f>
        <v>OK</v>
      </c>
      <c r="Z306" s="10" t="str">
        <f>+IF(Tabla2[[#This Row],[Nro. DNI / CE]]="","Corregir",IF(LEN(Tabla2[[#This Row],[Nro. DNI / CE]])&gt;=8,"OK","Corregir"))</f>
        <v>OK</v>
      </c>
      <c r="AA306" s="10">
        <f>COUNTIF(Tabla2[APELLIDOS Y NOMBRES],Tabla2[[#This Row],[APELLIDOS Y NOMBRES]])</f>
        <v>1</v>
      </c>
      <c r="AB306" t="str">
        <f ca="1">+IFERROR(IF(Tabla2[[#This Row],[FECHA CESE/BAJA]]="","No Aplica",IF(AND(MONTH(Tabla2[[#This Row],[FECHA CESE/BAJA]])=MONTH(TODAY()-30),YEAR(Tabla2[[#This Row],[FECHA CESE/BAJA]])=YEAR(TODAY())),MONTH(TODAY()-30)&amp;"-"&amp;YEAR(TODAY()),"Borrar")),"No aplica")</f>
        <v>No aplica</v>
      </c>
      <c r="AC306" t="str">
        <f ca="1">+IFERROR(IF(Tabla2[[#This Row],[FECHA INICIO DE LABORES EN OBRA]]="","No Aplica",IF(AND(MONTH(Tabla2[[#This Row],[FECHA INICIO DE LABORES EN OBRA]])=MONTH(TODAY()-30),YEAR(Tabla2[[#This Row],[FECHA INICIO DE LABORES EN OBRA]])=YEAR(TODAY())),MONTH(TODAY()-30)&amp;"-"&amp;YEAR(TODAY()),"No Aplica")),"No Aplica")</f>
        <v>No Aplica</v>
      </c>
    </row>
    <row r="307" spans="1:29" ht="15" customHeight="1" x14ac:dyDescent="0.25">
      <c r="A307" s="2" t="s">
        <v>1067</v>
      </c>
      <c r="B307" s="3" t="s">
        <v>10366</v>
      </c>
      <c r="C307" s="3" t="s">
        <v>10366</v>
      </c>
      <c r="D307" s="3">
        <v>40851772</v>
      </c>
      <c r="E307" s="3" t="s">
        <v>1104</v>
      </c>
      <c r="F307" s="36">
        <v>29620</v>
      </c>
      <c r="G307" s="3">
        <v>1</v>
      </c>
      <c r="H307" s="3" t="s">
        <v>1105</v>
      </c>
      <c r="I307" s="3" t="s">
        <v>1070</v>
      </c>
      <c r="J307" s="3" t="s">
        <v>1106</v>
      </c>
      <c r="K307" s="3" t="s">
        <v>1086</v>
      </c>
      <c r="L307" s="8" t="s">
        <v>9813</v>
      </c>
      <c r="M307" s="5" t="s">
        <v>1073</v>
      </c>
      <c r="N307" s="13" t="s">
        <v>1043</v>
      </c>
      <c r="O307" s="5">
        <v>44868</v>
      </c>
      <c r="P307" s="8">
        <v>1</v>
      </c>
      <c r="Q307" s="9">
        <v>2</v>
      </c>
      <c r="R307" s="9" t="str">
        <f>IFERROR(VLOOKUP(Tabla2[[#This Row],[CONTRATISTA PRNCIPAL]],Hoja1!$L$5:$M$9,2,FALSE),"CJV")</f>
        <v>CJV</v>
      </c>
      <c r="S307" s="9" t="str">
        <f>IF(Tabla2[[#This Row],[EMPRESA]]=Tabla2[[#This Row],[CONTRATISTA PRNCIPAL]],"Principal","Secundaria")</f>
        <v>Principal</v>
      </c>
      <c r="T307" s="10">
        <f>IFERROR(1/COUNTIF(Tabla2[CONTRATISTA PRNCIPAL],Tabla2[[#This Row],[CONTRATISTA PRNCIPAL]]),0)</f>
        <v>5.0251256281407036E-3</v>
      </c>
      <c r="U307" s="33">
        <f ca="1">IF(((TODAY()-Tabla2[[#This Row],[FECHA NACIMIENTO]])/365)&lt;18,"Corregir", IF(((TODAY()-Tabla2[[#This Row],[FECHA NACIMIENTO]])/365)&gt;80, "Corregir",ROUNDDOWN(((TODAY()-Tabla2[[#This Row],[FECHA NACIMIENTO]])/365),0)))</f>
        <v>42</v>
      </c>
      <c r="V30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07" s="34" t="str">
        <f ca="1">+IF(Tabla2[[#This Row],[Edad]]="Corregir","Corregir","Ok")</f>
        <v>Ok</v>
      </c>
      <c r="X307" s="10" t="str">
        <f>+IFERROR(VLOOKUP(Tabla2[[#This Row],[DISTRITO SEGÚN DNI]],Hoja1!$A$2:$B$55,2,FALSE),"No")</f>
        <v>No</v>
      </c>
      <c r="Y307" s="10" t="str">
        <f>IF(OR(LOWER(Tabla2[[#This Row],[GENERO]])="masculino", LOWER(Tabla2[[#This Row],[GENERO]])="femenino"),"OK","Corregir")</f>
        <v>OK</v>
      </c>
      <c r="Z307" s="10" t="str">
        <f>+IF(Tabla2[[#This Row],[Nro. DNI / CE]]="","Corregir",IF(LEN(Tabla2[[#This Row],[Nro. DNI / CE]])&gt;=8,"OK","Corregir"))</f>
        <v>OK</v>
      </c>
      <c r="AA307" s="10">
        <f>COUNTIF(Tabla2[APELLIDOS Y NOMBRES],Tabla2[[#This Row],[APELLIDOS Y NOMBRES]])</f>
        <v>1</v>
      </c>
      <c r="AB307" t="str">
        <f ca="1">+IFERROR(IF(Tabla2[[#This Row],[FECHA CESE/BAJA]]="","No Aplica",IF(AND(MONTH(Tabla2[[#This Row],[FECHA CESE/BAJA]])=MONTH(TODAY()-30),YEAR(Tabla2[[#This Row],[FECHA CESE/BAJA]])=YEAR(TODAY())),MONTH(TODAY()-30)&amp;"-"&amp;YEAR(TODAY()),"Borrar")),"No aplica")</f>
        <v>No aplica</v>
      </c>
      <c r="AC307" t="str">
        <f ca="1">+IFERROR(IF(Tabla2[[#This Row],[FECHA INICIO DE LABORES EN OBRA]]="","No Aplica",IF(AND(MONTH(Tabla2[[#This Row],[FECHA INICIO DE LABORES EN OBRA]])=MONTH(TODAY()-30),YEAR(Tabla2[[#This Row],[FECHA INICIO DE LABORES EN OBRA]])=YEAR(TODAY())),MONTH(TODAY()-30)&amp;"-"&amp;YEAR(TODAY()),"No Aplica")),"No Aplica")</f>
        <v>No Aplica</v>
      </c>
    </row>
    <row r="308" spans="1:29" ht="15" customHeight="1" x14ac:dyDescent="0.25">
      <c r="A308" s="2" t="s">
        <v>1067</v>
      </c>
      <c r="B308" s="3" t="s">
        <v>10366</v>
      </c>
      <c r="C308" s="3" t="s">
        <v>10366</v>
      </c>
      <c r="D308" s="3">
        <v>41613885</v>
      </c>
      <c r="E308" s="3" t="s">
        <v>1107</v>
      </c>
      <c r="F308" s="36">
        <v>30171</v>
      </c>
      <c r="G308" s="3">
        <v>3</v>
      </c>
      <c r="H308" s="3" t="s">
        <v>1084</v>
      </c>
      <c r="I308" s="3" t="s">
        <v>1070</v>
      </c>
      <c r="J308" s="3" t="s">
        <v>1108</v>
      </c>
      <c r="K308" s="3" t="s">
        <v>1044</v>
      </c>
      <c r="L308" s="8" t="s">
        <v>9813</v>
      </c>
      <c r="M308" s="5" t="s">
        <v>1073</v>
      </c>
      <c r="N308" s="13" t="s">
        <v>1043</v>
      </c>
      <c r="O308" s="5">
        <v>44923</v>
      </c>
      <c r="P308" s="8">
        <v>1</v>
      </c>
      <c r="Q308" s="9">
        <v>1</v>
      </c>
      <c r="R308" s="9" t="str">
        <f>IFERROR(VLOOKUP(Tabla2[[#This Row],[CONTRATISTA PRNCIPAL]],Hoja1!$L$5:$M$9,2,FALSE),"CJV")</f>
        <v>CJV</v>
      </c>
      <c r="S308" s="9" t="str">
        <f>IF(Tabla2[[#This Row],[EMPRESA]]=Tabla2[[#This Row],[CONTRATISTA PRNCIPAL]],"Principal","Secundaria")</f>
        <v>Principal</v>
      </c>
      <c r="T308" s="10">
        <f>IFERROR(1/COUNTIF(Tabla2[CONTRATISTA PRNCIPAL],Tabla2[[#This Row],[CONTRATISTA PRNCIPAL]]),0)</f>
        <v>5.0251256281407036E-3</v>
      </c>
      <c r="U308" s="33">
        <f ca="1">IF(((TODAY()-Tabla2[[#This Row],[FECHA NACIMIENTO]])/365)&lt;18,"Corregir", IF(((TODAY()-Tabla2[[#This Row],[FECHA NACIMIENTO]])/365)&gt;80, "Corregir",ROUNDDOWN(((TODAY()-Tabla2[[#This Row],[FECHA NACIMIENTO]])/365),0)))</f>
        <v>41</v>
      </c>
      <c r="V30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08" s="34" t="str">
        <f ca="1">+IF(Tabla2[[#This Row],[Edad]]="Corregir","Corregir","Ok")</f>
        <v>Ok</v>
      </c>
      <c r="X308" s="10" t="str">
        <f>+IFERROR(VLOOKUP(Tabla2[[#This Row],[DISTRITO SEGÚN DNI]],Hoja1!$A$2:$B$55,2,FALSE),"No")</f>
        <v>No</v>
      </c>
      <c r="Y308" s="10" t="str">
        <f>IF(OR(LOWER(Tabla2[[#This Row],[GENERO]])="masculino", LOWER(Tabla2[[#This Row],[GENERO]])="femenino"),"OK","Corregir")</f>
        <v>OK</v>
      </c>
      <c r="Z308" s="10" t="str">
        <f>+IF(Tabla2[[#This Row],[Nro. DNI / CE]]="","Corregir",IF(LEN(Tabla2[[#This Row],[Nro. DNI / CE]])&gt;=8,"OK","Corregir"))</f>
        <v>OK</v>
      </c>
      <c r="AA308" s="10">
        <f>COUNTIF(Tabla2[APELLIDOS Y NOMBRES],Tabla2[[#This Row],[APELLIDOS Y NOMBRES]])</f>
        <v>1</v>
      </c>
      <c r="AB308" t="str">
        <f ca="1">+IFERROR(IF(Tabla2[[#This Row],[FECHA CESE/BAJA]]="","No Aplica",IF(AND(MONTH(Tabla2[[#This Row],[FECHA CESE/BAJA]])=MONTH(TODAY()-30),YEAR(Tabla2[[#This Row],[FECHA CESE/BAJA]])=YEAR(TODAY())),MONTH(TODAY()-30)&amp;"-"&amp;YEAR(TODAY()),"Borrar")),"No aplica")</f>
        <v>No aplica</v>
      </c>
      <c r="AC308" t="str">
        <f ca="1">+IFERROR(IF(Tabla2[[#This Row],[FECHA INICIO DE LABORES EN OBRA]]="","No Aplica",IF(AND(MONTH(Tabla2[[#This Row],[FECHA INICIO DE LABORES EN OBRA]])=MONTH(TODAY()-30),YEAR(Tabla2[[#This Row],[FECHA INICIO DE LABORES EN OBRA]])=YEAR(TODAY())),MONTH(TODAY()-30)&amp;"-"&amp;YEAR(TODAY()),"No Aplica")),"No Aplica")</f>
        <v>No Aplica</v>
      </c>
    </row>
    <row r="309" spans="1:29" ht="15" customHeight="1" x14ac:dyDescent="0.25">
      <c r="A309" s="2" t="s">
        <v>1067</v>
      </c>
      <c r="B309" s="3" t="s">
        <v>10366</v>
      </c>
      <c r="C309" s="3" t="s">
        <v>10366</v>
      </c>
      <c r="D309" s="3">
        <v>40549832</v>
      </c>
      <c r="E309" s="3" t="s">
        <v>1109</v>
      </c>
      <c r="F309" s="36">
        <v>29110</v>
      </c>
      <c r="G309" s="3">
        <v>3</v>
      </c>
      <c r="H309" s="3" t="s">
        <v>1110</v>
      </c>
      <c r="I309" s="3" t="s">
        <v>1070</v>
      </c>
      <c r="J309" s="3" t="s">
        <v>1111</v>
      </c>
      <c r="K309" s="3" t="s">
        <v>1077</v>
      </c>
      <c r="L309" s="8" t="s">
        <v>9813</v>
      </c>
      <c r="M309" s="5" t="s">
        <v>1073</v>
      </c>
      <c r="N309" s="13" t="s">
        <v>1043</v>
      </c>
      <c r="O309" s="5">
        <v>44141</v>
      </c>
      <c r="P309" s="8">
        <v>1</v>
      </c>
      <c r="Q309" s="9">
        <v>2</v>
      </c>
      <c r="R309" s="9" t="str">
        <f>IFERROR(VLOOKUP(Tabla2[[#This Row],[CONTRATISTA PRNCIPAL]],Hoja1!$L$5:$M$9,2,FALSE),"CJV")</f>
        <v>CJV</v>
      </c>
      <c r="S309" s="9" t="str">
        <f>IF(Tabla2[[#This Row],[EMPRESA]]=Tabla2[[#This Row],[CONTRATISTA PRNCIPAL]],"Principal","Secundaria")</f>
        <v>Principal</v>
      </c>
      <c r="T309" s="10">
        <f>IFERROR(1/COUNTIF(Tabla2[CONTRATISTA PRNCIPAL],Tabla2[[#This Row],[CONTRATISTA PRNCIPAL]]),0)</f>
        <v>5.0251256281407036E-3</v>
      </c>
      <c r="U309" s="33">
        <f ca="1">IF(((TODAY()-Tabla2[[#This Row],[FECHA NACIMIENTO]])/365)&lt;18,"Corregir", IF(((TODAY()-Tabla2[[#This Row],[FECHA NACIMIENTO]])/365)&gt;80, "Corregir",ROUNDDOWN(((TODAY()-Tabla2[[#This Row],[FECHA NACIMIENTO]])/365),0)))</f>
        <v>44</v>
      </c>
      <c r="V30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09" s="34" t="str">
        <f ca="1">+IF(Tabla2[[#This Row],[Edad]]="Corregir","Corregir","Ok")</f>
        <v>Ok</v>
      </c>
      <c r="X309" s="10" t="str">
        <f>+IFERROR(VLOOKUP(Tabla2[[#This Row],[DISTRITO SEGÚN DNI]],Hoja1!$A$2:$B$55,2,FALSE),"No")</f>
        <v>No</v>
      </c>
      <c r="Y309" s="10" t="str">
        <f>IF(OR(LOWER(Tabla2[[#This Row],[GENERO]])="masculino", LOWER(Tabla2[[#This Row],[GENERO]])="femenino"),"OK","Corregir")</f>
        <v>OK</v>
      </c>
      <c r="Z309" s="10" t="str">
        <f>+IF(Tabla2[[#This Row],[Nro. DNI / CE]]="","Corregir",IF(LEN(Tabla2[[#This Row],[Nro. DNI / CE]])&gt;=8,"OK","Corregir"))</f>
        <v>OK</v>
      </c>
      <c r="AA309" s="10">
        <f>COUNTIF(Tabla2[APELLIDOS Y NOMBRES],Tabla2[[#This Row],[APELLIDOS Y NOMBRES]])</f>
        <v>1</v>
      </c>
      <c r="AB309" t="str">
        <f ca="1">+IFERROR(IF(Tabla2[[#This Row],[FECHA CESE/BAJA]]="","No Aplica",IF(AND(MONTH(Tabla2[[#This Row],[FECHA CESE/BAJA]])=MONTH(TODAY()-30),YEAR(Tabla2[[#This Row],[FECHA CESE/BAJA]])=YEAR(TODAY())),MONTH(TODAY()-30)&amp;"-"&amp;YEAR(TODAY()),"Borrar")),"No aplica")</f>
        <v>No aplica</v>
      </c>
      <c r="AC309" t="str">
        <f ca="1">+IFERROR(IF(Tabla2[[#This Row],[FECHA INICIO DE LABORES EN OBRA]]="","No Aplica",IF(AND(MONTH(Tabla2[[#This Row],[FECHA INICIO DE LABORES EN OBRA]])=MONTH(TODAY()-30),YEAR(Tabla2[[#This Row],[FECHA INICIO DE LABORES EN OBRA]])=YEAR(TODAY())),MONTH(TODAY()-30)&amp;"-"&amp;YEAR(TODAY()),"No Aplica")),"No Aplica")</f>
        <v>No Aplica</v>
      </c>
    </row>
    <row r="310" spans="1:29" ht="15" customHeight="1" x14ac:dyDescent="0.25">
      <c r="A310" s="2" t="s">
        <v>1067</v>
      </c>
      <c r="B310" s="3" t="s">
        <v>10366</v>
      </c>
      <c r="C310" s="3" t="s">
        <v>10366</v>
      </c>
      <c r="D310" s="3">
        <v>73968547</v>
      </c>
      <c r="E310" s="3" t="s">
        <v>10375</v>
      </c>
      <c r="F310" s="36">
        <v>36407</v>
      </c>
      <c r="G310" s="3">
        <v>3</v>
      </c>
      <c r="H310" s="3" t="s">
        <v>1112</v>
      </c>
      <c r="I310" s="3" t="s">
        <v>1070</v>
      </c>
      <c r="J310" s="3" t="s">
        <v>1113</v>
      </c>
      <c r="K310" s="3" t="s">
        <v>35</v>
      </c>
      <c r="L310" s="8" t="s">
        <v>9813</v>
      </c>
      <c r="M310" s="5" t="s">
        <v>1073</v>
      </c>
      <c r="N310" s="13" t="s">
        <v>1043</v>
      </c>
      <c r="O310" s="5">
        <v>44141</v>
      </c>
      <c r="P310" s="8">
        <v>1</v>
      </c>
      <c r="Q310" s="9">
        <v>1</v>
      </c>
      <c r="R310" s="9" t="str">
        <f>IFERROR(VLOOKUP(Tabla2[[#This Row],[CONTRATISTA PRNCIPAL]],Hoja1!$L$5:$M$9,2,FALSE),"CJV")</f>
        <v>CJV</v>
      </c>
      <c r="S310" s="9" t="str">
        <f>IF(Tabla2[[#This Row],[EMPRESA]]=Tabla2[[#This Row],[CONTRATISTA PRNCIPAL]],"Principal","Secundaria")</f>
        <v>Principal</v>
      </c>
      <c r="T310" s="10">
        <f>IFERROR(1/COUNTIF(Tabla2[CONTRATISTA PRNCIPAL],Tabla2[[#This Row],[CONTRATISTA PRNCIPAL]]),0)</f>
        <v>5.0251256281407036E-3</v>
      </c>
      <c r="U310" s="33">
        <f ca="1">IF(((TODAY()-Tabla2[[#This Row],[FECHA NACIMIENTO]])/365)&lt;18,"Corregir", IF(((TODAY()-Tabla2[[#This Row],[FECHA NACIMIENTO]])/365)&gt;80, "Corregir",ROUNDDOWN(((TODAY()-Tabla2[[#This Row],[FECHA NACIMIENTO]])/365),0)))</f>
        <v>24</v>
      </c>
      <c r="V31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10" s="34" t="str">
        <f ca="1">+IF(Tabla2[[#This Row],[Edad]]="Corregir","Corregir","Ok")</f>
        <v>Ok</v>
      </c>
      <c r="X310" s="10" t="str">
        <f>+IFERROR(VLOOKUP(Tabla2[[#This Row],[DISTRITO SEGÚN DNI]],Hoja1!$A$2:$B$55,2,FALSE),"No")</f>
        <v>EL AGUSTINO</v>
      </c>
      <c r="Y310" s="10" t="str">
        <f>IF(OR(LOWER(Tabla2[[#This Row],[GENERO]])="masculino", LOWER(Tabla2[[#This Row],[GENERO]])="femenino"),"OK","Corregir")</f>
        <v>OK</v>
      </c>
      <c r="Z310" s="10" t="str">
        <f>+IF(Tabla2[[#This Row],[Nro. DNI / CE]]="","Corregir",IF(LEN(Tabla2[[#This Row],[Nro. DNI / CE]])&gt;=8,"OK","Corregir"))</f>
        <v>OK</v>
      </c>
      <c r="AA310" s="10">
        <f>COUNTIF(Tabla2[APELLIDOS Y NOMBRES],Tabla2[[#This Row],[APELLIDOS Y NOMBRES]])</f>
        <v>1</v>
      </c>
      <c r="AB310" t="str">
        <f ca="1">+IFERROR(IF(Tabla2[[#This Row],[FECHA CESE/BAJA]]="","No Aplica",IF(AND(MONTH(Tabla2[[#This Row],[FECHA CESE/BAJA]])=MONTH(TODAY()-30),YEAR(Tabla2[[#This Row],[FECHA CESE/BAJA]])=YEAR(TODAY())),MONTH(TODAY()-30)&amp;"-"&amp;YEAR(TODAY()),"Borrar")),"No aplica")</f>
        <v>No aplica</v>
      </c>
      <c r="AC310" t="str">
        <f ca="1">+IFERROR(IF(Tabla2[[#This Row],[FECHA INICIO DE LABORES EN OBRA]]="","No Aplica",IF(AND(MONTH(Tabla2[[#This Row],[FECHA INICIO DE LABORES EN OBRA]])=MONTH(TODAY()-30),YEAR(Tabla2[[#This Row],[FECHA INICIO DE LABORES EN OBRA]])=YEAR(TODAY())),MONTH(TODAY()-30)&amp;"-"&amp;YEAR(TODAY()),"No Aplica")),"No Aplica")</f>
        <v>No Aplica</v>
      </c>
    </row>
    <row r="311" spans="1:29" ht="15" customHeight="1" x14ac:dyDescent="0.25">
      <c r="A311" s="2" t="s">
        <v>1067</v>
      </c>
      <c r="B311" s="3" t="s">
        <v>10366</v>
      </c>
      <c r="C311" s="3" t="s">
        <v>10366</v>
      </c>
      <c r="D311" s="3">
        <v>40198558</v>
      </c>
      <c r="E311" s="3" t="s">
        <v>1114</v>
      </c>
      <c r="F311" s="36">
        <v>28850</v>
      </c>
      <c r="G311" s="3">
        <v>3</v>
      </c>
      <c r="H311" s="3" t="s">
        <v>1084</v>
      </c>
      <c r="I311" s="3" t="s">
        <v>1070</v>
      </c>
      <c r="J311" s="3" t="s">
        <v>1115</v>
      </c>
      <c r="K311" s="3" t="s">
        <v>1077</v>
      </c>
      <c r="L311" s="8" t="s">
        <v>9813</v>
      </c>
      <c r="M311" s="5" t="s">
        <v>1073</v>
      </c>
      <c r="N311" s="13" t="s">
        <v>1043</v>
      </c>
      <c r="O311" s="5">
        <v>43710</v>
      </c>
      <c r="P311" s="8">
        <v>1</v>
      </c>
      <c r="Q311" s="9">
        <v>1</v>
      </c>
      <c r="R311" s="9" t="str">
        <f>IFERROR(VLOOKUP(Tabla2[[#This Row],[CONTRATISTA PRNCIPAL]],Hoja1!$L$5:$M$9,2,FALSE),"CJV")</f>
        <v>CJV</v>
      </c>
      <c r="S311" s="9" t="str">
        <f>IF(Tabla2[[#This Row],[EMPRESA]]=Tabla2[[#This Row],[CONTRATISTA PRNCIPAL]],"Principal","Secundaria")</f>
        <v>Principal</v>
      </c>
      <c r="T311" s="10">
        <f>IFERROR(1/COUNTIF(Tabla2[CONTRATISTA PRNCIPAL],Tabla2[[#This Row],[CONTRATISTA PRNCIPAL]]),0)</f>
        <v>5.0251256281407036E-3</v>
      </c>
      <c r="U311" s="33">
        <f ca="1">IF(((TODAY()-Tabla2[[#This Row],[FECHA NACIMIENTO]])/365)&lt;18,"Corregir", IF(((TODAY()-Tabla2[[#This Row],[FECHA NACIMIENTO]])/365)&gt;80, "Corregir",ROUNDDOWN(((TODAY()-Tabla2[[#This Row],[FECHA NACIMIENTO]])/365),0)))</f>
        <v>44</v>
      </c>
      <c r="V31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11" s="34" t="str">
        <f ca="1">+IF(Tabla2[[#This Row],[Edad]]="Corregir","Corregir","Ok")</f>
        <v>Ok</v>
      </c>
      <c r="X311" s="10" t="str">
        <f>+IFERROR(VLOOKUP(Tabla2[[#This Row],[DISTRITO SEGÚN DNI]],Hoja1!$A$2:$B$55,2,FALSE),"No")</f>
        <v>No</v>
      </c>
      <c r="Y311" s="10" t="str">
        <f>IF(OR(LOWER(Tabla2[[#This Row],[GENERO]])="masculino", LOWER(Tabla2[[#This Row],[GENERO]])="femenino"),"OK","Corregir")</f>
        <v>OK</v>
      </c>
      <c r="Z311" s="10" t="str">
        <f>+IF(Tabla2[[#This Row],[Nro. DNI / CE]]="","Corregir",IF(LEN(Tabla2[[#This Row],[Nro. DNI / CE]])&gt;=8,"OK","Corregir"))</f>
        <v>OK</v>
      </c>
      <c r="AA311" s="10">
        <f>COUNTIF(Tabla2[APELLIDOS Y NOMBRES],Tabla2[[#This Row],[APELLIDOS Y NOMBRES]])</f>
        <v>1</v>
      </c>
      <c r="AB311" t="str">
        <f ca="1">+IFERROR(IF(Tabla2[[#This Row],[FECHA CESE/BAJA]]="","No Aplica",IF(AND(MONTH(Tabla2[[#This Row],[FECHA CESE/BAJA]])=MONTH(TODAY()-30),YEAR(Tabla2[[#This Row],[FECHA CESE/BAJA]])=YEAR(TODAY())),MONTH(TODAY()-30)&amp;"-"&amp;YEAR(TODAY()),"Borrar")),"No aplica")</f>
        <v>No aplica</v>
      </c>
      <c r="AC311" t="str">
        <f ca="1">+IFERROR(IF(Tabla2[[#This Row],[FECHA INICIO DE LABORES EN OBRA]]="","No Aplica",IF(AND(MONTH(Tabla2[[#This Row],[FECHA INICIO DE LABORES EN OBRA]])=MONTH(TODAY()-30),YEAR(Tabla2[[#This Row],[FECHA INICIO DE LABORES EN OBRA]])=YEAR(TODAY())),MONTH(TODAY()-30)&amp;"-"&amp;YEAR(TODAY()),"No Aplica")),"No Aplica")</f>
        <v>No Aplica</v>
      </c>
    </row>
    <row r="312" spans="1:29" ht="15" customHeight="1" x14ac:dyDescent="0.25">
      <c r="A312" s="2" t="s">
        <v>1067</v>
      </c>
      <c r="B312" s="3" t="s">
        <v>10366</v>
      </c>
      <c r="C312" s="3" t="s">
        <v>10366</v>
      </c>
      <c r="D312" s="3">
        <v>10106024</v>
      </c>
      <c r="E312" s="3" t="s">
        <v>1116</v>
      </c>
      <c r="F312" s="36">
        <v>26591</v>
      </c>
      <c r="G312" s="3">
        <v>3</v>
      </c>
      <c r="H312" s="3" t="s">
        <v>1084</v>
      </c>
      <c r="I312" s="3" t="s">
        <v>1070</v>
      </c>
      <c r="J312" s="3" t="s">
        <v>1117</v>
      </c>
      <c r="K312" s="3" t="s">
        <v>1063</v>
      </c>
      <c r="L312" s="8" t="s">
        <v>9813</v>
      </c>
      <c r="M312" s="5" t="s">
        <v>1073</v>
      </c>
      <c r="N312" s="13" t="s">
        <v>1043</v>
      </c>
      <c r="O312" s="5">
        <v>44125</v>
      </c>
      <c r="P312" s="8">
        <v>1</v>
      </c>
      <c r="Q312" s="9">
        <v>1</v>
      </c>
      <c r="R312" s="9" t="str">
        <f>IFERROR(VLOOKUP(Tabla2[[#This Row],[CONTRATISTA PRNCIPAL]],Hoja1!$L$5:$M$9,2,FALSE),"CJV")</f>
        <v>CJV</v>
      </c>
      <c r="S312" s="9" t="str">
        <f>IF(Tabla2[[#This Row],[EMPRESA]]=Tabla2[[#This Row],[CONTRATISTA PRNCIPAL]],"Principal","Secundaria")</f>
        <v>Principal</v>
      </c>
      <c r="T312" s="10">
        <f>IFERROR(1/COUNTIF(Tabla2[CONTRATISTA PRNCIPAL],Tabla2[[#This Row],[CONTRATISTA PRNCIPAL]]),0)</f>
        <v>5.0251256281407036E-3</v>
      </c>
      <c r="U312" s="33">
        <f ca="1">IF(((TODAY()-Tabla2[[#This Row],[FECHA NACIMIENTO]])/365)&lt;18,"Corregir", IF(((TODAY()-Tabla2[[#This Row],[FECHA NACIMIENTO]])/365)&gt;80, "Corregir",ROUNDDOWN(((TODAY()-Tabla2[[#This Row],[FECHA NACIMIENTO]])/365),0)))</f>
        <v>50</v>
      </c>
      <c r="V31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12" s="34" t="str">
        <f ca="1">+IF(Tabla2[[#This Row],[Edad]]="Corregir","Corregir","Ok")</f>
        <v>Ok</v>
      </c>
      <c r="X312" s="10" t="str">
        <f>+IFERROR(VLOOKUP(Tabla2[[#This Row],[DISTRITO SEGÚN DNI]],Hoja1!$A$2:$B$55,2,FALSE),"No")</f>
        <v>No</v>
      </c>
      <c r="Y312" s="10" t="str">
        <f>IF(OR(LOWER(Tabla2[[#This Row],[GENERO]])="masculino", LOWER(Tabla2[[#This Row],[GENERO]])="femenino"),"OK","Corregir")</f>
        <v>OK</v>
      </c>
      <c r="Z312" s="10" t="str">
        <f>+IF(Tabla2[[#This Row],[Nro. DNI / CE]]="","Corregir",IF(LEN(Tabla2[[#This Row],[Nro. DNI / CE]])&gt;=8,"OK","Corregir"))</f>
        <v>OK</v>
      </c>
      <c r="AA312" s="10">
        <f>COUNTIF(Tabla2[APELLIDOS Y NOMBRES],Tabla2[[#This Row],[APELLIDOS Y NOMBRES]])</f>
        <v>1</v>
      </c>
      <c r="AB312" t="str">
        <f ca="1">+IFERROR(IF(Tabla2[[#This Row],[FECHA CESE/BAJA]]="","No Aplica",IF(AND(MONTH(Tabla2[[#This Row],[FECHA CESE/BAJA]])=MONTH(TODAY()-30),YEAR(Tabla2[[#This Row],[FECHA CESE/BAJA]])=YEAR(TODAY())),MONTH(TODAY()-30)&amp;"-"&amp;YEAR(TODAY()),"Borrar")),"No aplica")</f>
        <v>No aplica</v>
      </c>
      <c r="AC312" t="str">
        <f ca="1">+IFERROR(IF(Tabla2[[#This Row],[FECHA INICIO DE LABORES EN OBRA]]="","No Aplica",IF(AND(MONTH(Tabla2[[#This Row],[FECHA INICIO DE LABORES EN OBRA]])=MONTH(TODAY()-30),YEAR(Tabla2[[#This Row],[FECHA INICIO DE LABORES EN OBRA]])=YEAR(TODAY())),MONTH(TODAY()-30)&amp;"-"&amp;YEAR(TODAY()),"No Aplica")),"No Aplica")</f>
        <v>No Aplica</v>
      </c>
    </row>
    <row r="313" spans="1:29" ht="15" customHeight="1" x14ac:dyDescent="0.25">
      <c r="A313" s="2" t="s">
        <v>1067</v>
      </c>
      <c r="B313" s="3" t="s">
        <v>10366</v>
      </c>
      <c r="C313" s="3" t="s">
        <v>10366</v>
      </c>
      <c r="D313" s="3" t="s">
        <v>87</v>
      </c>
      <c r="E313" s="3" t="s">
        <v>88</v>
      </c>
      <c r="F313" s="36">
        <v>29645</v>
      </c>
      <c r="G313" s="3">
        <v>3</v>
      </c>
      <c r="H313" s="3" t="s">
        <v>1084</v>
      </c>
      <c r="I313" s="3" t="s">
        <v>1070</v>
      </c>
      <c r="J313" s="3" t="s">
        <v>1118</v>
      </c>
      <c r="K313" s="3" t="s">
        <v>34</v>
      </c>
      <c r="L313" s="8" t="s">
        <v>9813</v>
      </c>
      <c r="M313" s="5" t="s">
        <v>1073</v>
      </c>
      <c r="N313" s="13" t="s">
        <v>1119</v>
      </c>
      <c r="O313" s="5">
        <v>45070</v>
      </c>
      <c r="P313" s="8">
        <v>1</v>
      </c>
      <c r="Q313" s="9">
        <v>1</v>
      </c>
      <c r="R313" s="9" t="str">
        <f>IFERROR(VLOOKUP(Tabla2[[#This Row],[CONTRATISTA PRNCIPAL]],Hoja1!$L$5:$M$9,2,FALSE),"CJV")</f>
        <v>CJV</v>
      </c>
      <c r="S313" s="9" t="str">
        <f>IF(Tabla2[[#This Row],[EMPRESA]]=Tabla2[[#This Row],[CONTRATISTA PRNCIPAL]],"Principal","Secundaria")</f>
        <v>Principal</v>
      </c>
      <c r="T313" s="10">
        <f>IFERROR(1/COUNTIF(Tabla2[CONTRATISTA PRNCIPAL],Tabla2[[#This Row],[CONTRATISTA PRNCIPAL]]),0)</f>
        <v>5.0251256281407036E-3</v>
      </c>
      <c r="U313" s="33">
        <f ca="1">IF(((TODAY()-Tabla2[[#This Row],[FECHA NACIMIENTO]])/365)&lt;18,"Corregir", IF(((TODAY()-Tabla2[[#This Row],[FECHA NACIMIENTO]])/365)&gt;80, "Corregir",ROUNDDOWN(((TODAY()-Tabla2[[#This Row],[FECHA NACIMIENTO]])/365),0)))</f>
        <v>42</v>
      </c>
      <c r="V31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13" s="34" t="str">
        <f ca="1">+IF(Tabla2[[#This Row],[Edad]]="Corregir","Corregir","Ok")</f>
        <v>Ok</v>
      </c>
      <c r="X313" s="10" t="str">
        <f>+IFERROR(VLOOKUP(Tabla2[[#This Row],[DISTRITO SEGÚN DNI]],Hoja1!$A$2:$B$55,2,FALSE),"No")</f>
        <v>CALLAO</v>
      </c>
      <c r="Y313" s="10" t="str">
        <f>IF(OR(LOWER(Tabla2[[#This Row],[GENERO]])="masculino", LOWER(Tabla2[[#This Row],[GENERO]])="femenino"),"OK","Corregir")</f>
        <v>OK</v>
      </c>
      <c r="Z313" s="10" t="str">
        <f>+IF(Tabla2[[#This Row],[Nro. DNI / CE]]="","Corregir",IF(LEN(Tabla2[[#This Row],[Nro. DNI / CE]])&gt;=8,"OK","Corregir"))</f>
        <v>OK</v>
      </c>
      <c r="AA313" s="10">
        <f>COUNTIF(Tabla2[APELLIDOS Y NOMBRES],Tabla2[[#This Row],[APELLIDOS Y NOMBRES]])</f>
        <v>1</v>
      </c>
      <c r="AB313" t="str">
        <f ca="1">+IFERROR(IF(Tabla2[[#This Row],[FECHA CESE/BAJA]]="","No Aplica",IF(AND(MONTH(Tabla2[[#This Row],[FECHA CESE/BAJA]])=MONTH(TODAY()-30),YEAR(Tabla2[[#This Row],[FECHA CESE/BAJA]])=YEAR(TODAY())),MONTH(TODAY()-30)&amp;"-"&amp;YEAR(TODAY()),"Borrar")),"No aplica")</f>
        <v>No aplica</v>
      </c>
      <c r="AC313" t="str">
        <f ca="1">+IFERROR(IF(Tabla2[[#This Row],[FECHA INICIO DE LABORES EN OBRA]]="","No Aplica",IF(AND(MONTH(Tabla2[[#This Row],[FECHA INICIO DE LABORES EN OBRA]])=MONTH(TODAY()-30),YEAR(Tabla2[[#This Row],[FECHA INICIO DE LABORES EN OBRA]])=YEAR(TODAY())),MONTH(TODAY()-30)&amp;"-"&amp;YEAR(TODAY()),"No Aplica")),"No Aplica")</f>
        <v>No Aplica</v>
      </c>
    </row>
    <row r="314" spans="1:29" ht="15" customHeight="1" x14ac:dyDescent="0.25">
      <c r="A314" s="2" t="s">
        <v>1067</v>
      </c>
      <c r="B314" s="3" t="s">
        <v>10366</v>
      </c>
      <c r="C314" s="3" t="s">
        <v>10366</v>
      </c>
      <c r="D314" s="3">
        <v>27750046</v>
      </c>
      <c r="E314" s="3" t="s">
        <v>1120</v>
      </c>
      <c r="F314" s="36">
        <v>27222</v>
      </c>
      <c r="G314" s="3">
        <v>3</v>
      </c>
      <c r="H314" s="3" t="s">
        <v>1084</v>
      </c>
      <c r="I314" s="3" t="s">
        <v>1070</v>
      </c>
      <c r="J314" s="3" t="s">
        <v>1121</v>
      </c>
      <c r="K314" s="3" t="s">
        <v>1086</v>
      </c>
      <c r="L314" s="8" t="s">
        <v>9813</v>
      </c>
      <c r="M314" s="5" t="s">
        <v>1073</v>
      </c>
      <c r="N314" s="13" t="s">
        <v>1043</v>
      </c>
      <c r="O314" s="5">
        <v>44886</v>
      </c>
      <c r="P314" s="8">
        <v>1</v>
      </c>
      <c r="Q314" s="9">
        <v>1</v>
      </c>
      <c r="R314" s="9" t="str">
        <f>IFERROR(VLOOKUP(Tabla2[[#This Row],[CONTRATISTA PRNCIPAL]],Hoja1!$L$5:$M$9,2,FALSE),"CJV")</f>
        <v>CJV</v>
      </c>
      <c r="S314" s="9" t="str">
        <f>IF(Tabla2[[#This Row],[EMPRESA]]=Tabla2[[#This Row],[CONTRATISTA PRNCIPAL]],"Principal","Secundaria")</f>
        <v>Principal</v>
      </c>
      <c r="T314" s="10">
        <f>IFERROR(1/COUNTIF(Tabla2[CONTRATISTA PRNCIPAL],Tabla2[[#This Row],[CONTRATISTA PRNCIPAL]]),0)</f>
        <v>5.0251256281407036E-3</v>
      </c>
      <c r="U314" s="33">
        <f ca="1">IF(((TODAY()-Tabla2[[#This Row],[FECHA NACIMIENTO]])/365)&lt;18,"Corregir", IF(((TODAY()-Tabla2[[#This Row],[FECHA NACIMIENTO]])/365)&gt;80, "Corregir",ROUNDDOWN(((TODAY()-Tabla2[[#This Row],[FECHA NACIMIENTO]])/365),0)))</f>
        <v>49</v>
      </c>
      <c r="V31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14" s="34" t="str">
        <f ca="1">+IF(Tabla2[[#This Row],[Edad]]="Corregir","Corregir","Ok")</f>
        <v>Ok</v>
      </c>
      <c r="X314" s="10" t="str">
        <f>+IFERROR(VLOOKUP(Tabla2[[#This Row],[DISTRITO SEGÚN DNI]],Hoja1!$A$2:$B$55,2,FALSE),"No")</f>
        <v>No</v>
      </c>
      <c r="Y314" s="10" t="str">
        <f>IF(OR(LOWER(Tabla2[[#This Row],[GENERO]])="masculino", LOWER(Tabla2[[#This Row],[GENERO]])="femenino"),"OK","Corregir")</f>
        <v>OK</v>
      </c>
      <c r="Z314" s="10" t="str">
        <f>+IF(Tabla2[[#This Row],[Nro. DNI / CE]]="","Corregir",IF(LEN(Tabla2[[#This Row],[Nro. DNI / CE]])&gt;=8,"OK","Corregir"))</f>
        <v>OK</v>
      </c>
      <c r="AA314" s="10">
        <f>COUNTIF(Tabla2[APELLIDOS Y NOMBRES],Tabla2[[#This Row],[APELLIDOS Y NOMBRES]])</f>
        <v>1</v>
      </c>
      <c r="AB314" t="str">
        <f ca="1">+IFERROR(IF(Tabla2[[#This Row],[FECHA CESE/BAJA]]="","No Aplica",IF(AND(MONTH(Tabla2[[#This Row],[FECHA CESE/BAJA]])=MONTH(TODAY()-30),YEAR(Tabla2[[#This Row],[FECHA CESE/BAJA]])=YEAR(TODAY())),MONTH(TODAY()-30)&amp;"-"&amp;YEAR(TODAY()),"Borrar")),"No aplica")</f>
        <v>No aplica</v>
      </c>
      <c r="AC314" t="str">
        <f ca="1">+IFERROR(IF(Tabla2[[#This Row],[FECHA INICIO DE LABORES EN OBRA]]="","No Aplica",IF(AND(MONTH(Tabla2[[#This Row],[FECHA INICIO DE LABORES EN OBRA]])=MONTH(TODAY()-30),YEAR(Tabla2[[#This Row],[FECHA INICIO DE LABORES EN OBRA]])=YEAR(TODAY())),MONTH(TODAY()-30)&amp;"-"&amp;YEAR(TODAY()),"No Aplica")),"No Aplica")</f>
        <v>No Aplica</v>
      </c>
    </row>
    <row r="315" spans="1:29" ht="15" customHeight="1" x14ac:dyDescent="0.25">
      <c r="A315" s="2" t="s">
        <v>1067</v>
      </c>
      <c r="B315" s="3" t="s">
        <v>10366</v>
      </c>
      <c r="C315" s="3" t="s">
        <v>10366</v>
      </c>
      <c r="D315" s="3" t="s">
        <v>1122</v>
      </c>
      <c r="E315" s="3" t="s">
        <v>1123</v>
      </c>
      <c r="F315" s="36">
        <v>29747</v>
      </c>
      <c r="G315" s="3">
        <v>3</v>
      </c>
      <c r="H315" s="3" t="s">
        <v>1084</v>
      </c>
      <c r="I315" s="3" t="s">
        <v>1070</v>
      </c>
      <c r="J315" s="3" t="s">
        <v>1124</v>
      </c>
      <c r="K315" s="3" t="s">
        <v>1125</v>
      </c>
      <c r="L315" s="8" t="s">
        <v>9813</v>
      </c>
      <c r="M315" s="5" t="s">
        <v>1073</v>
      </c>
      <c r="N315" s="13" t="s">
        <v>1119</v>
      </c>
      <c r="O315" s="5">
        <v>44879</v>
      </c>
      <c r="P315" s="8">
        <v>1</v>
      </c>
      <c r="Q315" s="9">
        <v>1</v>
      </c>
      <c r="R315" s="9" t="str">
        <f>IFERROR(VLOOKUP(Tabla2[[#This Row],[CONTRATISTA PRNCIPAL]],Hoja1!$L$5:$M$9,2,FALSE),"CJV")</f>
        <v>CJV</v>
      </c>
      <c r="S315" s="9" t="str">
        <f>IF(Tabla2[[#This Row],[EMPRESA]]=Tabla2[[#This Row],[CONTRATISTA PRNCIPAL]],"Principal","Secundaria")</f>
        <v>Principal</v>
      </c>
      <c r="T315" s="10">
        <f>IFERROR(1/COUNTIF(Tabla2[CONTRATISTA PRNCIPAL],Tabla2[[#This Row],[CONTRATISTA PRNCIPAL]]),0)</f>
        <v>5.0251256281407036E-3</v>
      </c>
      <c r="U315" s="33">
        <f ca="1">IF(((TODAY()-Tabla2[[#This Row],[FECHA NACIMIENTO]])/365)&lt;18,"Corregir", IF(((TODAY()-Tabla2[[#This Row],[FECHA NACIMIENTO]])/365)&gt;80, "Corregir",ROUNDDOWN(((TODAY()-Tabla2[[#This Row],[FECHA NACIMIENTO]])/365),0)))</f>
        <v>42</v>
      </c>
      <c r="V31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15" s="34" t="str">
        <f ca="1">+IF(Tabla2[[#This Row],[Edad]]="Corregir","Corregir","Ok")</f>
        <v>Ok</v>
      </c>
      <c r="X315" s="10" t="str">
        <f>+IFERROR(VLOOKUP(Tabla2[[#This Row],[DISTRITO SEGÚN DNI]],Hoja1!$A$2:$B$55,2,FALSE),"No")</f>
        <v>No</v>
      </c>
      <c r="Y315" s="10" t="str">
        <f>IF(OR(LOWER(Tabla2[[#This Row],[GENERO]])="masculino", LOWER(Tabla2[[#This Row],[GENERO]])="femenino"),"OK","Corregir")</f>
        <v>OK</v>
      </c>
      <c r="Z315" s="10" t="str">
        <f>+IF(Tabla2[[#This Row],[Nro. DNI / CE]]="","Corregir",IF(LEN(Tabla2[[#This Row],[Nro. DNI / CE]])&gt;=8,"OK","Corregir"))</f>
        <v>OK</v>
      </c>
      <c r="AA315" s="10">
        <f>COUNTIF(Tabla2[APELLIDOS Y NOMBRES],Tabla2[[#This Row],[APELLIDOS Y NOMBRES]])</f>
        <v>1</v>
      </c>
      <c r="AB315" t="str">
        <f ca="1">+IFERROR(IF(Tabla2[[#This Row],[FECHA CESE/BAJA]]="","No Aplica",IF(AND(MONTH(Tabla2[[#This Row],[FECHA CESE/BAJA]])=MONTH(TODAY()-30),YEAR(Tabla2[[#This Row],[FECHA CESE/BAJA]])=YEAR(TODAY())),MONTH(TODAY()-30)&amp;"-"&amp;YEAR(TODAY()),"Borrar")),"No aplica")</f>
        <v>No aplica</v>
      </c>
      <c r="AC315" t="str">
        <f ca="1">+IFERROR(IF(Tabla2[[#This Row],[FECHA INICIO DE LABORES EN OBRA]]="","No Aplica",IF(AND(MONTH(Tabla2[[#This Row],[FECHA INICIO DE LABORES EN OBRA]])=MONTH(TODAY()-30),YEAR(Tabla2[[#This Row],[FECHA INICIO DE LABORES EN OBRA]])=YEAR(TODAY())),MONTH(TODAY()-30)&amp;"-"&amp;YEAR(TODAY()),"No Aplica")),"No Aplica")</f>
        <v>No Aplica</v>
      </c>
    </row>
    <row r="316" spans="1:29" ht="15" customHeight="1" x14ac:dyDescent="0.25">
      <c r="A316" s="2" t="s">
        <v>1067</v>
      </c>
      <c r="B316" s="3" t="s">
        <v>10366</v>
      </c>
      <c r="C316" s="3" t="s">
        <v>10366</v>
      </c>
      <c r="D316" s="3">
        <v>41194640</v>
      </c>
      <c r="E316" s="3" t="s">
        <v>10376</v>
      </c>
      <c r="F316" s="36">
        <v>29286</v>
      </c>
      <c r="G316" s="3">
        <v>3</v>
      </c>
      <c r="H316" s="3" t="s">
        <v>1084</v>
      </c>
      <c r="I316" s="3" t="s">
        <v>1070</v>
      </c>
      <c r="J316" s="3" t="s">
        <v>10377</v>
      </c>
      <c r="K316" s="3" t="s">
        <v>34</v>
      </c>
      <c r="L316" s="8" t="s">
        <v>9813</v>
      </c>
      <c r="M316" s="5" t="s">
        <v>1073</v>
      </c>
      <c r="N316" s="13" t="s">
        <v>1043</v>
      </c>
      <c r="O316" s="5">
        <v>45117</v>
      </c>
      <c r="P316" s="8">
        <v>1</v>
      </c>
      <c r="Q316" s="9">
        <v>1</v>
      </c>
      <c r="R316" s="9" t="str">
        <f>IFERROR(VLOOKUP(Tabla2[[#This Row],[CONTRATISTA PRNCIPAL]],Hoja1!$L$5:$M$9,2,FALSE),"CJV")</f>
        <v>CJV</v>
      </c>
      <c r="S316" s="9" t="str">
        <f>IF(Tabla2[[#This Row],[EMPRESA]]=Tabla2[[#This Row],[CONTRATISTA PRNCIPAL]],"Principal","Secundaria")</f>
        <v>Principal</v>
      </c>
      <c r="T316" s="10">
        <f>IFERROR(1/COUNTIF(Tabla2[CONTRATISTA PRNCIPAL],Tabla2[[#This Row],[CONTRATISTA PRNCIPAL]]),0)</f>
        <v>5.0251256281407036E-3</v>
      </c>
      <c r="U316" s="33">
        <f ca="1">IF(((TODAY()-Tabla2[[#This Row],[FECHA NACIMIENTO]])/365)&lt;18,"Corregir", IF(((TODAY()-Tabla2[[#This Row],[FECHA NACIMIENTO]])/365)&gt;80, "Corregir",ROUNDDOWN(((TODAY()-Tabla2[[#This Row],[FECHA NACIMIENTO]])/365),0)))</f>
        <v>43</v>
      </c>
      <c r="V31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16" s="34" t="str">
        <f ca="1">+IF(Tabla2[[#This Row],[Edad]]="Corregir","Corregir","Ok")</f>
        <v>Ok</v>
      </c>
      <c r="X316" s="10" t="str">
        <f>+IFERROR(VLOOKUP(Tabla2[[#This Row],[DISTRITO SEGÚN DNI]],Hoja1!$A$2:$B$55,2,FALSE),"No")</f>
        <v>CALLAO</v>
      </c>
      <c r="Y316" s="10" t="str">
        <f>IF(OR(LOWER(Tabla2[[#This Row],[GENERO]])="masculino", LOWER(Tabla2[[#This Row],[GENERO]])="femenino"),"OK","Corregir")</f>
        <v>OK</v>
      </c>
      <c r="Z316" s="10" t="str">
        <f>+IF(Tabla2[[#This Row],[Nro. DNI / CE]]="","Corregir",IF(LEN(Tabla2[[#This Row],[Nro. DNI / CE]])&gt;=8,"OK","Corregir"))</f>
        <v>OK</v>
      </c>
      <c r="AA316" s="10">
        <f>COUNTIF(Tabla2[APELLIDOS Y NOMBRES],Tabla2[[#This Row],[APELLIDOS Y NOMBRES]])</f>
        <v>1</v>
      </c>
      <c r="AB316" t="str">
        <f ca="1">+IFERROR(IF(Tabla2[[#This Row],[FECHA CESE/BAJA]]="","No Aplica",IF(AND(MONTH(Tabla2[[#This Row],[FECHA CESE/BAJA]])=MONTH(TODAY()-30),YEAR(Tabla2[[#This Row],[FECHA CESE/BAJA]])=YEAR(TODAY())),MONTH(TODAY()-30)&amp;"-"&amp;YEAR(TODAY()),"Borrar")),"No aplica")</f>
        <v>No aplica</v>
      </c>
      <c r="AC316" t="str">
        <f ca="1">+IFERROR(IF(Tabla2[[#This Row],[FECHA INICIO DE LABORES EN OBRA]]="","No Aplica",IF(AND(MONTH(Tabla2[[#This Row],[FECHA INICIO DE LABORES EN OBRA]])=MONTH(TODAY()-30),YEAR(Tabla2[[#This Row],[FECHA INICIO DE LABORES EN OBRA]])=YEAR(TODAY())),MONTH(TODAY()-30)&amp;"-"&amp;YEAR(TODAY()),"No Aplica")),"No Aplica")</f>
        <v>No Aplica</v>
      </c>
    </row>
    <row r="317" spans="1:29" ht="15" customHeight="1" x14ac:dyDescent="0.25">
      <c r="A317" s="2" t="s">
        <v>1067</v>
      </c>
      <c r="B317" s="3" t="s">
        <v>10366</v>
      </c>
      <c r="C317" s="3" t="s">
        <v>10366</v>
      </c>
      <c r="D317" s="3">
        <v>44796333</v>
      </c>
      <c r="E317" s="3" t="s">
        <v>1126</v>
      </c>
      <c r="F317" s="36">
        <v>32137</v>
      </c>
      <c r="G317" s="3">
        <v>1</v>
      </c>
      <c r="H317" s="3" t="s">
        <v>1127</v>
      </c>
      <c r="I317" s="3" t="s">
        <v>1070</v>
      </c>
      <c r="J317" s="3" t="s">
        <v>1128</v>
      </c>
      <c r="K317" s="3" t="s">
        <v>1129</v>
      </c>
      <c r="L317" s="8" t="s">
        <v>9813</v>
      </c>
      <c r="M317" s="5" t="s">
        <v>1073</v>
      </c>
      <c r="N317" s="13" t="s">
        <v>1043</v>
      </c>
      <c r="O317" s="5">
        <v>45097</v>
      </c>
      <c r="P317" s="8">
        <v>1</v>
      </c>
      <c r="Q317" s="9">
        <v>1</v>
      </c>
      <c r="R317" s="9" t="str">
        <f>IFERROR(VLOOKUP(Tabla2[[#This Row],[CONTRATISTA PRNCIPAL]],Hoja1!$L$5:$M$9,2,FALSE),"CJV")</f>
        <v>CJV</v>
      </c>
      <c r="S317" s="9" t="str">
        <f>IF(Tabla2[[#This Row],[EMPRESA]]=Tabla2[[#This Row],[CONTRATISTA PRNCIPAL]],"Principal","Secundaria")</f>
        <v>Principal</v>
      </c>
      <c r="T317" s="10">
        <f>IFERROR(1/COUNTIF(Tabla2[CONTRATISTA PRNCIPAL],Tabla2[[#This Row],[CONTRATISTA PRNCIPAL]]),0)</f>
        <v>5.0251256281407036E-3</v>
      </c>
      <c r="U317" s="33">
        <f ca="1">IF(((TODAY()-Tabla2[[#This Row],[FECHA NACIMIENTO]])/365)&lt;18,"Corregir", IF(((TODAY()-Tabla2[[#This Row],[FECHA NACIMIENTO]])/365)&gt;80, "Corregir",ROUNDDOWN(((TODAY()-Tabla2[[#This Row],[FECHA NACIMIENTO]])/365),0)))</f>
        <v>35</v>
      </c>
      <c r="V31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17" s="34" t="str">
        <f ca="1">+IF(Tabla2[[#This Row],[Edad]]="Corregir","Corregir","Ok")</f>
        <v>Ok</v>
      </c>
      <c r="X317" s="10" t="str">
        <f>+IFERROR(VLOOKUP(Tabla2[[#This Row],[DISTRITO SEGÚN DNI]],Hoja1!$A$2:$B$55,2,FALSE),"No")</f>
        <v>No</v>
      </c>
      <c r="Y317" s="10" t="str">
        <f>IF(OR(LOWER(Tabla2[[#This Row],[GENERO]])="masculino", LOWER(Tabla2[[#This Row],[GENERO]])="femenino"),"OK","Corregir")</f>
        <v>OK</v>
      </c>
      <c r="Z317" s="10" t="str">
        <f>+IF(Tabla2[[#This Row],[Nro. DNI / CE]]="","Corregir",IF(LEN(Tabla2[[#This Row],[Nro. DNI / CE]])&gt;=8,"OK","Corregir"))</f>
        <v>OK</v>
      </c>
      <c r="AA317" s="10">
        <f>COUNTIF(Tabla2[APELLIDOS Y NOMBRES],Tabla2[[#This Row],[APELLIDOS Y NOMBRES]])</f>
        <v>1</v>
      </c>
      <c r="AB317" t="str">
        <f ca="1">+IFERROR(IF(Tabla2[[#This Row],[FECHA CESE/BAJA]]="","No Aplica",IF(AND(MONTH(Tabla2[[#This Row],[FECHA CESE/BAJA]])=MONTH(TODAY()-30),YEAR(Tabla2[[#This Row],[FECHA CESE/BAJA]])=YEAR(TODAY())),MONTH(TODAY()-30)&amp;"-"&amp;YEAR(TODAY()),"Borrar")),"No aplica")</f>
        <v>No aplica</v>
      </c>
      <c r="AC317" t="str">
        <f ca="1">+IFERROR(IF(Tabla2[[#This Row],[FECHA INICIO DE LABORES EN OBRA]]="","No Aplica",IF(AND(MONTH(Tabla2[[#This Row],[FECHA INICIO DE LABORES EN OBRA]])=MONTH(TODAY()-30),YEAR(Tabla2[[#This Row],[FECHA INICIO DE LABORES EN OBRA]])=YEAR(TODAY())),MONTH(TODAY()-30)&amp;"-"&amp;YEAR(TODAY()),"No Aplica")),"No Aplica")</f>
        <v>No Aplica</v>
      </c>
    </row>
    <row r="318" spans="1:29" ht="15" customHeight="1" x14ac:dyDescent="0.25">
      <c r="A318" s="2" t="s">
        <v>1067</v>
      </c>
      <c r="B318" s="3" t="s">
        <v>10366</v>
      </c>
      <c r="C318" s="3" t="s">
        <v>10366</v>
      </c>
      <c r="D318" s="3">
        <v>10880281</v>
      </c>
      <c r="E318" s="3" t="s">
        <v>1130</v>
      </c>
      <c r="F318" s="36">
        <v>28661</v>
      </c>
      <c r="G318" s="3">
        <v>3</v>
      </c>
      <c r="H318" s="3" t="s">
        <v>1084</v>
      </c>
      <c r="I318" s="3" t="s">
        <v>1070</v>
      </c>
      <c r="J318" s="3" t="s">
        <v>1131</v>
      </c>
      <c r="K318" s="3" t="s">
        <v>1044</v>
      </c>
      <c r="L318" s="8" t="s">
        <v>9813</v>
      </c>
      <c r="M318" s="5" t="s">
        <v>1073</v>
      </c>
      <c r="N318" s="13" t="s">
        <v>1043</v>
      </c>
      <c r="O318" s="5">
        <v>43697</v>
      </c>
      <c r="P318" s="8">
        <v>1</v>
      </c>
      <c r="Q318" s="9">
        <v>1</v>
      </c>
      <c r="R318" s="9" t="str">
        <f>IFERROR(VLOOKUP(Tabla2[[#This Row],[CONTRATISTA PRNCIPAL]],Hoja1!$L$5:$M$9,2,FALSE),"CJV")</f>
        <v>CJV</v>
      </c>
      <c r="S318" s="9" t="str">
        <f>IF(Tabla2[[#This Row],[EMPRESA]]=Tabla2[[#This Row],[CONTRATISTA PRNCIPAL]],"Principal","Secundaria")</f>
        <v>Principal</v>
      </c>
      <c r="T318" s="10">
        <f>IFERROR(1/COUNTIF(Tabla2[CONTRATISTA PRNCIPAL],Tabla2[[#This Row],[CONTRATISTA PRNCIPAL]]),0)</f>
        <v>5.0251256281407036E-3</v>
      </c>
      <c r="U318" s="33">
        <f ca="1">IF(((TODAY()-Tabla2[[#This Row],[FECHA NACIMIENTO]])/365)&lt;18,"Corregir", IF(((TODAY()-Tabla2[[#This Row],[FECHA NACIMIENTO]])/365)&gt;80, "Corregir",ROUNDDOWN(((TODAY()-Tabla2[[#This Row],[FECHA NACIMIENTO]])/365),0)))</f>
        <v>45</v>
      </c>
      <c r="V31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18" s="34" t="str">
        <f ca="1">+IF(Tabla2[[#This Row],[Edad]]="Corregir","Corregir","Ok")</f>
        <v>Ok</v>
      </c>
      <c r="X318" s="10" t="str">
        <f>+IFERROR(VLOOKUP(Tabla2[[#This Row],[DISTRITO SEGÚN DNI]],Hoja1!$A$2:$B$55,2,FALSE),"No")</f>
        <v>No</v>
      </c>
      <c r="Y318" s="10" t="str">
        <f>IF(OR(LOWER(Tabla2[[#This Row],[GENERO]])="masculino", LOWER(Tabla2[[#This Row],[GENERO]])="femenino"),"OK","Corregir")</f>
        <v>OK</v>
      </c>
      <c r="Z318" s="10" t="str">
        <f>+IF(Tabla2[[#This Row],[Nro. DNI / CE]]="","Corregir",IF(LEN(Tabla2[[#This Row],[Nro. DNI / CE]])&gt;=8,"OK","Corregir"))</f>
        <v>OK</v>
      </c>
      <c r="AA318" s="10">
        <f>COUNTIF(Tabla2[APELLIDOS Y NOMBRES],Tabla2[[#This Row],[APELLIDOS Y NOMBRES]])</f>
        <v>1</v>
      </c>
      <c r="AB318" t="str">
        <f ca="1">+IFERROR(IF(Tabla2[[#This Row],[FECHA CESE/BAJA]]="","No Aplica",IF(AND(MONTH(Tabla2[[#This Row],[FECHA CESE/BAJA]])=MONTH(TODAY()-30),YEAR(Tabla2[[#This Row],[FECHA CESE/BAJA]])=YEAR(TODAY())),MONTH(TODAY()-30)&amp;"-"&amp;YEAR(TODAY()),"Borrar")),"No aplica")</f>
        <v>No aplica</v>
      </c>
      <c r="AC318" t="str">
        <f ca="1">+IFERROR(IF(Tabla2[[#This Row],[FECHA INICIO DE LABORES EN OBRA]]="","No Aplica",IF(AND(MONTH(Tabla2[[#This Row],[FECHA INICIO DE LABORES EN OBRA]])=MONTH(TODAY()-30),YEAR(Tabla2[[#This Row],[FECHA INICIO DE LABORES EN OBRA]])=YEAR(TODAY())),MONTH(TODAY()-30)&amp;"-"&amp;YEAR(TODAY()),"No Aplica")),"No Aplica")</f>
        <v>No Aplica</v>
      </c>
    </row>
    <row r="319" spans="1:29" ht="15" customHeight="1" x14ac:dyDescent="0.25">
      <c r="A319" s="2" t="s">
        <v>1067</v>
      </c>
      <c r="B319" s="3" t="s">
        <v>10366</v>
      </c>
      <c r="C319" s="3" t="s">
        <v>10366</v>
      </c>
      <c r="D319" s="3" t="s">
        <v>12269</v>
      </c>
      <c r="E319" s="3" t="s">
        <v>12270</v>
      </c>
      <c r="F319" s="36">
        <v>26319</v>
      </c>
      <c r="G319" s="3">
        <v>3</v>
      </c>
      <c r="H319" s="3" t="s">
        <v>1084</v>
      </c>
      <c r="I319" s="3" t="s">
        <v>1070</v>
      </c>
      <c r="J319" s="3" t="s">
        <v>12271</v>
      </c>
      <c r="K319" s="3" t="s">
        <v>1086</v>
      </c>
      <c r="L319" s="8" t="s">
        <v>9813</v>
      </c>
      <c r="M319" s="5" t="s">
        <v>1073</v>
      </c>
      <c r="N319" s="13" t="s">
        <v>1043</v>
      </c>
      <c r="O319" s="5">
        <v>45167</v>
      </c>
      <c r="P319" s="8">
        <v>1</v>
      </c>
      <c r="Q319" s="9">
        <v>1</v>
      </c>
      <c r="R319" s="9" t="str">
        <f>IFERROR(VLOOKUP(Tabla2[[#This Row],[CONTRATISTA PRNCIPAL]],Hoja1!$L$5:$M$9,2,FALSE),"CJV")</f>
        <v>CJV</v>
      </c>
      <c r="S319" s="9" t="str">
        <f>IF(Tabla2[[#This Row],[EMPRESA]]=Tabla2[[#This Row],[CONTRATISTA PRNCIPAL]],"Principal","Secundaria")</f>
        <v>Principal</v>
      </c>
      <c r="T319" s="10">
        <f>IFERROR(1/COUNTIF(Tabla2[CONTRATISTA PRNCIPAL],Tabla2[[#This Row],[CONTRATISTA PRNCIPAL]]),0)</f>
        <v>5.0251256281407036E-3</v>
      </c>
      <c r="U319" s="33">
        <f ca="1">IF(((TODAY()-Tabla2[[#This Row],[FECHA NACIMIENTO]])/365)&lt;18,"Corregir", IF(((TODAY()-Tabla2[[#This Row],[FECHA NACIMIENTO]])/365)&gt;80, "Corregir",ROUNDDOWN(((TODAY()-Tabla2[[#This Row],[FECHA NACIMIENTO]])/365),0)))</f>
        <v>51</v>
      </c>
      <c r="V31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19" s="34" t="str">
        <f ca="1">+IF(Tabla2[[#This Row],[Edad]]="Corregir","Corregir","Ok")</f>
        <v>Ok</v>
      </c>
      <c r="X319" s="10" t="str">
        <f>+IFERROR(VLOOKUP(Tabla2[[#This Row],[DISTRITO SEGÚN DNI]],Hoja1!$A$2:$B$55,2,FALSE),"No")</f>
        <v>No</v>
      </c>
      <c r="Y319" s="10" t="str">
        <f>IF(OR(LOWER(Tabla2[[#This Row],[GENERO]])="masculino", LOWER(Tabla2[[#This Row],[GENERO]])="femenino"),"OK","Corregir")</f>
        <v>OK</v>
      </c>
      <c r="Z319" s="10" t="str">
        <f>+IF(Tabla2[[#This Row],[Nro. DNI / CE]]="","Corregir",IF(LEN(Tabla2[[#This Row],[Nro. DNI / CE]])&gt;=8,"OK","Corregir"))</f>
        <v>OK</v>
      </c>
      <c r="AA319" s="10">
        <f>COUNTIF(Tabla2[APELLIDOS Y NOMBRES],Tabla2[[#This Row],[APELLIDOS Y NOMBRES]])</f>
        <v>1</v>
      </c>
      <c r="AB319" t="str">
        <f ca="1">+IFERROR(IF(Tabla2[[#This Row],[FECHA CESE/BAJA]]="","No Aplica",IF(AND(MONTH(Tabla2[[#This Row],[FECHA CESE/BAJA]])=MONTH(TODAY()-30),YEAR(Tabla2[[#This Row],[FECHA CESE/BAJA]])=YEAR(TODAY())),MONTH(TODAY()-30)&amp;"-"&amp;YEAR(TODAY()),"Borrar")),"No aplica")</f>
        <v>No aplica</v>
      </c>
      <c r="AC319" t="str">
        <f ca="1">+IFERROR(IF(Tabla2[[#This Row],[FECHA INICIO DE LABORES EN OBRA]]="","No Aplica",IF(AND(MONTH(Tabla2[[#This Row],[FECHA INICIO DE LABORES EN OBRA]])=MONTH(TODAY()-30),YEAR(Tabla2[[#This Row],[FECHA INICIO DE LABORES EN OBRA]])=YEAR(TODAY())),MONTH(TODAY()-30)&amp;"-"&amp;YEAR(TODAY()),"No Aplica")),"No Aplica")</f>
        <v>8-2023</v>
      </c>
    </row>
    <row r="320" spans="1:29" ht="15" customHeight="1" x14ac:dyDescent="0.25">
      <c r="A320" s="2" t="s">
        <v>1067</v>
      </c>
      <c r="B320" s="3" t="s">
        <v>10366</v>
      </c>
      <c r="C320" s="3" t="s">
        <v>10366</v>
      </c>
      <c r="D320" s="3">
        <v>41638332</v>
      </c>
      <c r="E320" s="3" t="s">
        <v>89</v>
      </c>
      <c r="F320" s="36">
        <v>30457</v>
      </c>
      <c r="G320" s="3">
        <v>3</v>
      </c>
      <c r="H320" s="3" t="s">
        <v>1084</v>
      </c>
      <c r="I320" s="3" t="s">
        <v>1070</v>
      </c>
      <c r="J320" s="3" t="s">
        <v>1132</v>
      </c>
      <c r="K320" s="3" t="s">
        <v>32</v>
      </c>
      <c r="L320" s="8" t="s">
        <v>9813</v>
      </c>
      <c r="M320" s="5" t="s">
        <v>1073</v>
      </c>
      <c r="N320" s="13" t="s">
        <v>1043</v>
      </c>
      <c r="O320" s="5">
        <v>44798</v>
      </c>
      <c r="P320" s="8">
        <v>1</v>
      </c>
      <c r="Q320" s="9">
        <v>1</v>
      </c>
      <c r="R320" s="9" t="str">
        <f>IFERROR(VLOOKUP(Tabla2[[#This Row],[CONTRATISTA PRNCIPAL]],Hoja1!$L$5:$M$9,2,FALSE),"CJV")</f>
        <v>CJV</v>
      </c>
      <c r="S320" s="9" t="str">
        <f>IF(Tabla2[[#This Row],[EMPRESA]]=Tabla2[[#This Row],[CONTRATISTA PRNCIPAL]],"Principal","Secundaria")</f>
        <v>Principal</v>
      </c>
      <c r="T320" s="10">
        <f>IFERROR(1/COUNTIF(Tabla2[CONTRATISTA PRNCIPAL],Tabla2[[#This Row],[CONTRATISTA PRNCIPAL]]),0)</f>
        <v>5.0251256281407036E-3</v>
      </c>
      <c r="U320" s="33">
        <f ca="1">IF(((TODAY()-Tabla2[[#This Row],[FECHA NACIMIENTO]])/365)&lt;18,"Corregir", IF(((TODAY()-Tabla2[[#This Row],[FECHA NACIMIENTO]])/365)&gt;80, "Corregir",ROUNDDOWN(((TODAY()-Tabla2[[#This Row],[FECHA NACIMIENTO]])/365),0)))</f>
        <v>40</v>
      </c>
      <c r="V32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20" s="34" t="str">
        <f ca="1">+IF(Tabla2[[#This Row],[Edad]]="Corregir","Corregir","Ok")</f>
        <v>Ok</v>
      </c>
      <c r="X320" s="10" t="str">
        <f>+IFERROR(VLOOKUP(Tabla2[[#This Row],[DISTRITO SEGÚN DNI]],Hoja1!$A$2:$B$55,2,FALSE),"No")</f>
        <v>CALLAO</v>
      </c>
      <c r="Y320" s="10" t="str">
        <f>IF(OR(LOWER(Tabla2[[#This Row],[GENERO]])="masculino", LOWER(Tabla2[[#This Row],[GENERO]])="femenino"),"OK","Corregir")</f>
        <v>OK</v>
      </c>
      <c r="Z320" s="10" t="str">
        <f>+IF(Tabla2[[#This Row],[Nro. DNI / CE]]="","Corregir",IF(LEN(Tabla2[[#This Row],[Nro. DNI / CE]])&gt;=8,"OK","Corregir"))</f>
        <v>OK</v>
      </c>
      <c r="AA320" s="10">
        <f>COUNTIF(Tabla2[APELLIDOS Y NOMBRES],Tabla2[[#This Row],[APELLIDOS Y NOMBRES]])</f>
        <v>1</v>
      </c>
      <c r="AB320" t="str">
        <f ca="1">+IFERROR(IF(Tabla2[[#This Row],[FECHA CESE/BAJA]]="","No Aplica",IF(AND(MONTH(Tabla2[[#This Row],[FECHA CESE/BAJA]])=MONTH(TODAY()-30),YEAR(Tabla2[[#This Row],[FECHA CESE/BAJA]])=YEAR(TODAY())),MONTH(TODAY()-30)&amp;"-"&amp;YEAR(TODAY()),"Borrar")),"No aplica")</f>
        <v>No aplica</v>
      </c>
      <c r="AC320" t="str">
        <f ca="1">+IFERROR(IF(Tabla2[[#This Row],[FECHA INICIO DE LABORES EN OBRA]]="","No Aplica",IF(AND(MONTH(Tabla2[[#This Row],[FECHA INICIO DE LABORES EN OBRA]])=MONTH(TODAY()-30),YEAR(Tabla2[[#This Row],[FECHA INICIO DE LABORES EN OBRA]])=YEAR(TODAY())),MONTH(TODAY()-30)&amp;"-"&amp;YEAR(TODAY()),"No Aplica")),"No Aplica")</f>
        <v>No Aplica</v>
      </c>
    </row>
    <row r="321" spans="1:29" ht="15" customHeight="1" x14ac:dyDescent="0.25">
      <c r="A321" s="2" t="s">
        <v>1067</v>
      </c>
      <c r="B321" s="3" t="s">
        <v>10366</v>
      </c>
      <c r="C321" s="3" t="s">
        <v>10366</v>
      </c>
      <c r="D321" s="3">
        <v>45396960</v>
      </c>
      <c r="E321" s="3" t="s">
        <v>1133</v>
      </c>
      <c r="F321" s="36">
        <v>32450</v>
      </c>
      <c r="G321" s="3">
        <v>3</v>
      </c>
      <c r="H321" s="3" t="s">
        <v>1134</v>
      </c>
      <c r="I321" s="3" t="s">
        <v>1070</v>
      </c>
      <c r="J321" s="3" t="s">
        <v>1135</v>
      </c>
      <c r="K321" s="3" t="s">
        <v>1136</v>
      </c>
      <c r="L321" s="8" t="s">
        <v>9813</v>
      </c>
      <c r="M321" s="5" t="s">
        <v>1073</v>
      </c>
      <c r="N321" s="13" t="s">
        <v>1043</v>
      </c>
      <c r="O321" s="5">
        <v>42795</v>
      </c>
      <c r="P321" s="8">
        <v>1</v>
      </c>
      <c r="Q321" s="9">
        <v>2</v>
      </c>
      <c r="R321" s="9" t="str">
        <f>IFERROR(VLOOKUP(Tabla2[[#This Row],[CONTRATISTA PRNCIPAL]],Hoja1!$L$5:$M$9,2,FALSE),"CJV")</f>
        <v>CJV</v>
      </c>
      <c r="S321" s="9" t="str">
        <f>IF(Tabla2[[#This Row],[EMPRESA]]=Tabla2[[#This Row],[CONTRATISTA PRNCIPAL]],"Principal","Secundaria")</f>
        <v>Principal</v>
      </c>
      <c r="T321" s="10">
        <f>IFERROR(1/COUNTIF(Tabla2[CONTRATISTA PRNCIPAL],Tabla2[[#This Row],[CONTRATISTA PRNCIPAL]]),0)</f>
        <v>5.0251256281407036E-3</v>
      </c>
      <c r="U321" s="33">
        <f ca="1">IF(((TODAY()-Tabla2[[#This Row],[FECHA NACIMIENTO]])/365)&lt;18,"Corregir", IF(((TODAY()-Tabla2[[#This Row],[FECHA NACIMIENTO]])/365)&gt;80, "Corregir",ROUNDDOWN(((TODAY()-Tabla2[[#This Row],[FECHA NACIMIENTO]])/365),0)))</f>
        <v>34</v>
      </c>
      <c r="V32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21" s="34" t="str">
        <f ca="1">+IF(Tabla2[[#This Row],[Edad]]="Corregir","Corregir","Ok")</f>
        <v>Ok</v>
      </c>
      <c r="X321" s="10" t="str">
        <f>+IFERROR(VLOOKUP(Tabla2[[#This Row],[DISTRITO SEGÚN DNI]],Hoja1!$A$2:$B$55,2,FALSE),"No")</f>
        <v>No</v>
      </c>
      <c r="Y321" s="10" t="str">
        <f>IF(OR(LOWER(Tabla2[[#This Row],[GENERO]])="masculino", LOWER(Tabla2[[#This Row],[GENERO]])="femenino"),"OK","Corregir")</f>
        <v>OK</v>
      </c>
      <c r="Z321" s="10" t="str">
        <f>+IF(Tabla2[[#This Row],[Nro. DNI / CE]]="","Corregir",IF(LEN(Tabla2[[#This Row],[Nro. DNI / CE]])&gt;=8,"OK","Corregir"))</f>
        <v>OK</v>
      </c>
      <c r="AA321" s="10">
        <f>COUNTIF(Tabla2[APELLIDOS Y NOMBRES],Tabla2[[#This Row],[APELLIDOS Y NOMBRES]])</f>
        <v>1</v>
      </c>
      <c r="AB321" t="str">
        <f ca="1">+IFERROR(IF(Tabla2[[#This Row],[FECHA CESE/BAJA]]="","No Aplica",IF(AND(MONTH(Tabla2[[#This Row],[FECHA CESE/BAJA]])=MONTH(TODAY()-30),YEAR(Tabla2[[#This Row],[FECHA CESE/BAJA]])=YEAR(TODAY())),MONTH(TODAY()-30)&amp;"-"&amp;YEAR(TODAY()),"Borrar")),"No aplica")</f>
        <v>No aplica</v>
      </c>
      <c r="AC321" t="str">
        <f ca="1">+IFERROR(IF(Tabla2[[#This Row],[FECHA INICIO DE LABORES EN OBRA]]="","No Aplica",IF(AND(MONTH(Tabla2[[#This Row],[FECHA INICIO DE LABORES EN OBRA]])=MONTH(TODAY()-30),YEAR(Tabla2[[#This Row],[FECHA INICIO DE LABORES EN OBRA]])=YEAR(TODAY())),MONTH(TODAY()-30)&amp;"-"&amp;YEAR(TODAY()),"No Aplica")),"No Aplica")</f>
        <v>No Aplica</v>
      </c>
    </row>
    <row r="322" spans="1:29" x14ac:dyDescent="0.25">
      <c r="A322" s="2" t="s">
        <v>1067</v>
      </c>
      <c r="B322" s="3" t="s">
        <v>10366</v>
      </c>
      <c r="C322" s="3" t="s">
        <v>10366</v>
      </c>
      <c r="D322" s="3">
        <v>44455349</v>
      </c>
      <c r="E322" s="3" t="s">
        <v>1137</v>
      </c>
      <c r="F322" s="36">
        <v>30791</v>
      </c>
      <c r="G322" s="3">
        <v>3</v>
      </c>
      <c r="H322" s="3" t="s">
        <v>1084</v>
      </c>
      <c r="I322" s="3" t="s">
        <v>1070</v>
      </c>
      <c r="J322" s="3" t="s">
        <v>1138</v>
      </c>
      <c r="K322" s="3" t="s">
        <v>1139</v>
      </c>
      <c r="L322" s="8" t="s">
        <v>9813</v>
      </c>
      <c r="M322" s="5" t="s">
        <v>1073</v>
      </c>
      <c r="N322" s="13" t="s">
        <v>1043</v>
      </c>
      <c r="O322" s="5">
        <v>44820</v>
      </c>
      <c r="P322" s="8">
        <v>1</v>
      </c>
      <c r="Q322" s="9">
        <v>1</v>
      </c>
      <c r="R322" s="9" t="str">
        <f>IFERROR(VLOOKUP(Tabla2[[#This Row],[CONTRATISTA PRNCIPAL]],Hoja1!$L$5:$M$9,2,FALSE),"CJV")</f>
        <v>CJV</v>
      </c>
      <c r="S322" s="9" t="str">
        <f>IF(Tabla2[[#This Row],[EMPRESA]]=Tabla2[[#This Row],[CONTRATISTA PRNCIPAL]],"Principal","Secundaria")</f>
        <v>Principal</v>
      </c>
      <c r="T322" s="10">
        <f>IFERROR(1/COUNTIF(Tabla2[CONTRATISTA PRNCIPAL],Tabla2[[#This Row],[CONTRATISTA PRNCIPAL]]),0)</f>
        <v>5.0251256281407036E-3</v>
      </c>
      <c r="U322" s="33">
        <f ca="1">IF(((TODAY()-Tabla2[[#This Row],[FECHA NACIMIENTO]])/365)&lt;18,"Corregir", IF(((TODAY()-Tabla2[[#This Row],[FECHA NACIMIENTO]])/365)&gt;80, "Corregir",ROUNDDOWN(((TODAY()-Tabla2[[#This Row],[FECHA NACIMIENTO]])/365),0)))</f>
        <v>39</v>
      </c>
      <c r="V32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22" s="34" t="str">
        <f ca="1">+IF(Tabla2[[#This Row],[Edad]]="Corregir","Corregir","Ok")</f>
        <v>Ok</v>
      </c>
      <c r="X322" s="10" t="str">
        <f>+IFERROR(VLOOKUP(Tabla2[[#This Row],[DISTRITO SEGÚN DNI]],Hoja1!$A$2:$B$55,2,FALSE),"No")</f>
        <v>No</v>
      </c>
      <c r="Y322" s="10" t="str">
        <f>IF(OR(LOWER(Tabla2[[#This Row],[GENERO]])="masculino", LOWER(Tabla2[[#This Row],[GENERO]])="femenino"),"OK","Corregir")</f>
        <v>OK</v>
      </c>
      <c r="Z322" s="10" t="str">
        <f>+IF(Tabla2[[#This Row],[Nro. DNI / CE]]="","Corregir",IF(LEN(Tabla2[[#This Row],[Nro. DNI / CE]])&gt;=8,"OK","Corregir"))</f>
        <v>OK</v>
      </c>
      <c r="AA322" s="10">
        <f>COUNTIF(Tabla2[APELLIDOS Y NOMBRES],Tabla2[[#This Row],[APELLIDOS Y NOMBRES]])</f>
        <v>1</v>
      </c>
      <c r="AB322" t="str">
        <f ca="1">+IFERROR(IF(Tabla2[[#This Row],[FECHA CESE/BAJA]]="","No Aplica",IF(AND(MONTH(Tabla2[[#This Row],[FECHA CESE/BAJA]])=MONTH(TODAY()-30),YEAR(Tabla2[[#This Row],[FECHA CESE/BAJA]])=YEAR(TODAY())),MONTH(TODAY()-30)&amp;"-"&amp;YEAR(TODAY()),"Borrar")),"No aplica")</f>
        <v>No aplica</v>
      </c>
      <c r="AC322" t="str">
        <f ca="1">+IFERROR(IF(Tabla2[[#This Row],[FECHA INICIO DE LABORES EN OBRA]]="","No Aplica",IF(AND(MONTH(Tabla2[[#This Row],[FECHA INICIO DE LABORES EN OBRA]])=MONTH(TODAY()-30),YEAR(Tabla2[[#This Row],[FECHA INICIO DE LABORES EN OBRA]])=YEAR(TODAY())),MONTH(TODAY()-30)&amp;"-"&amp;YEAR(TODAY()),"No Aplica")),"No Aplica")</f>
        <v>No Aplica</v>
      </c>
    </row>
    <row r="323" spans="1:29" x14ac:dyDescent="0.25">
      <c r="A323" s="2" t="s">
        <v>1067</v>
      </c>
      <c r="B323" s="3" t="s">
        <v>10366</v>
      </c>
      <c r="C323" s="3" t="s">
        <v>10366</v>
      </c>
      <c r="D323" s="3">
        <v>10021981</v>
      </c>
      <c r="E323" s="3" t="s">
        <v>10378</v>
      </c>
      <c r="F323" s="36">
        <v>27165</v>
      </c>
      <c r="G323" s="3">
        <v>3</v>
      </c>
      <c r="H323" s="3" t="s">
        <v>1084</v>
      </c>
      <c r="I323" s="3" t="s">
        <v>1070</v>
      </c>
      <c r="J323" s="3" t="s">
        <v>1140</v>
      </c>
      <c r="K323" s="3" t="s">
        <v>1077</v>
      </c>
      <c r="L323" s="8" t="s">
        <v>9813</v>
      </c>
      <c r="M323" s="5" t="s">
        <v>1073</v>
      </c>
      <c r="N323" s="13" t="s">
        <v>1043</v>
      </c>
      <c r="O323" s="5">
        <v>43657</v>
      </c>
      <c r="P323" s="8">
        <v>1</v>
      </c>
      <c r="Q323" s="9">
        <v>1</v>
      </c>
      <c r="R323" s="9" t="str">
        <f>IFERROR(VLOOKUP(Tabla2[[#This Row],[CONTRATISTA PRNCIPAL]],Hoja1!$L$5:$M$9,2,FALSE),"CJV")</f>
        <v>CJV</v>
      </c>
      <c r="S323" s="9" t="str">
        <f>IF(Tabla2[[#This Row],[EMPRESA]]=Tabla2[[#This Row],[CONTRATISTA PRNCIPAL]],"Principal","Secundaria")</f>
        <v>Principal</v>
      </c>
      <c r="T323" s="10">
        <f>IFERROR(1/COUNTIF(Tabla2[CONTRATISTA PRNCIPAL],Tabla2[[#This Row],[CONTRATISTA PRNCIPAL]]),0)</f>
        <v>5.0251256281407036E-3</v>
      </c>
      <c r="U323" s="33">
        <f ca="1">IF(((TODAY()-Tabla2[[#This Row],[FECHA NACIMIENTO]])/365)&lt;18,"Corregir", IF(((TODAY()-Tabla2[[#This Row],[FECHA NACIMIENTO]])/365)&gt;80, "Corregir",ROUNDDOWN(((TODAY()-Tabla2[[#This Row],[FECHA NACIMIENTO]])/365),0)))</f>
        <v>49</v>
      </c>
      <c r="V32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23" s="34" t="str">
        <f ca="1">+IF(Tabla2[[#This Row],[Edad]]="Corregir","Corregir","Ok")</f>
        <v>Ok</v>
      </c>
      <c r="X323" s="10" t="str">
        <f>+IFERROR(VLOOKUP(Tabla2[[#This Row],[DISTRITO SEGÚN DNI]],Hoja1!$A$2:$B$55,2,FALSE),"No")</f>
        <v>No</v>
      </c>
      <c r="Y323" s="10" t="str">
        <f>IF(OR(LOWER(Tabla2[[#This Row],[GENERO]])="masculino", LOWER(Tabla2[[#This Row],[GENERO]])="femenino"),"OK","Corregir")</f>
        <v>OK</v>
      </c>
      <c r="Z323" s="10" t="str">
        <f>+IF(Tabla2[[#This Row],[Nro. DNI / CE]]="","Corregir",IF(LEN(Tabla2[[#This Row],[Nro. DNI / CE]])&gt;=8,"OK","Corregir"))</f>
        <v>OK</v>
      </c>
      <c r="AA323" s="10">
        <f>COUNTIF(Tabla2[APELLIDOS Y NOMBRES],Tabla2[[#This Row],[APELLIDOS Y NOMBRES]])</f>
        <v>1</v>
      </c>
      <c r="AB323" t="str">
        <f ca="1">+IFERROR(IF(Tabla2[[#This Row],[FECHA CESE/BAJA]]="","No Aplica",IF(AND(MONTH(Tabla2[[#This Row],[FECHA CESE/BAJA]])=MONTH(TODAY()-30),YEAR(Tabla2[[#This Row],[FECHA CESE/BAJA]])=YEAR(TODAY())),MONTH(TODAY()-30)&amp;"-"&amp;YEAR(TODAY()),"Borrar")),"No aplica")</f>
        <v>No aplica</v>
      </c>
      <c r="AC323" t="str">
        <f ca="1">+IFERROR(IF(Tabla2[[#This Row],[FECHA INICIO DE LABORES EN OBRA]]="","No Aplica",IF(AND(MONTH(Tabla2[[#This Row],[FECHA INICIO DE LABORES EN OBRA]])=MONTH(TODAY()-30),YEAR(Tabla2[[#This Row],[FECHA INICIO DE LABORES EN OBRA]])=YEAR(TODAY())),MONTH(TODAY()-30)&amp;"-"&amp;YEAR(TODAY()),"No Aplica")),"No Aplica")</f>
        <v>No Aplica</v>
      </c>
    </row>
    <row r="324" spans="1:29" x14ac:dyDescent="0.25">
      <c r="A324" s="2" t="s">
        <v>1067</v>
      </c>
      <c r="B324" s="3" t="s">
        <v>10366</v>
      </c>
      <c r="C324" s="3" t="s">
        <v>10366</v>
      </c>
      <c r="D324" s="3">
        <v>21289068</v>
      </c>
      <c r="E324" s="3" t="s">
        <v>1141</v>
      </c>
      <c r="F324" s="36">
        <v>28113</v>
      </c>
      <c r="G324" s="3">
        <v>3</v>
      </c>
      <c r="H324" s="3" t="s">
        <v>1084</v>
      </c>
      <c r="I324" s="3" t="s">
        <v>1070</v>
      </c>
      <c r="J324" s="3" t="s">
        <v>1142</v>
      </c>
      <c r="K324" s="3" t="s">
        <v>1086</v>
      </c>
      <c r="L324" s="8" t="s">
        <v>9813</v>
      </c>
      <c r="M324" s="5" t="s">
        <v>1073</v>
      </c>
      <c r="N324" s="13" t="s">
        <v>1043</v>
      </c>
      <c r="O324" s="5">
        <v>43067</v>
      </c>
      <c r="P324" s="8">
        <v>1</v>
      </c>
      <c r="Q324" s="9">
        <v>2</v>
      </c>
      <c r="R324" s="9" t="str">
        <f>IFERROR(VLOOKUP(Tabla2[[#This Row],[CONTRATISTA PRNCIPAL]],Hoja1!$L$5:$M$9,2,FALSE),"CJV")</f>
        <v>CJV</v>
      </c>
      <c r="S324" s="9" t="str">
        <f>IF(Tabla2[[#This Row],[EMPRESA]]=Tabla2[[#This Row],[CONTRATISTA PRNCIPAL]],"Principal","Secundaria")</f>
        <v>Principal</v>
      </c>
      <c r="T324" s="10">
        <f>IFERROR(1/COUNTIF(Tabla2[CONTRATISTA PRNCIPAL],Tabla2[[#This Row],[CONTRATISTA PRNCIPAL]]),0)</f>
        <v>5.0251256281407036E-3</v>
      </c>
      <c r="U324" s="33">
        <f ca="1">IF(((TODAY()-Tabla2[[#This Row],[FECHA NACIMIENTO]])/365)&lt;18,"Corregir", IF(((TODAY()-Tabla2[[#This Row],[FECHA NACIMIENTO]])/365)&gt;80, "Corregir",ROUNDDOWN(((TODAY()-Tabla2[[#This Row],[FECHA NACIMIENTO]])/365),0)))</f>
        <v>46</v>
      </c>
      <c r="V32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24" s="34" t="str">
        <f ca="1">+IF(Tabla2[[#This Row],[Edad]]="Corregir","Corregir","Ok")</f>
        <v>Ok</v>
      </c>
      <c r="X324" s="10" t="str">
        <f>+IFERROR(VLOOKUP(Tabla2[[#This Row],[DISTRITO SEGÚN DNI]],Hoja1!$A$2:$B$55,2,FALSE),"No")</f>
        <v>No</v>
      </c>
      <c r="Y324" s="10" t="str">
        <f>IF(OR(LOWER(Tabla2[[#This Row],[GENERO]])="masculino", LOWER(Tabla2[[#This Row],[GENERO]])="femenino"),"OK","Corregir")</f>
        <v>OK</v>
      </c>
      <c r="Z324" s="10" t="str">
        <f>+IF(Tabla2[[#This Row],[Nro. DNI / CE]]="","Corregir",IF(LEN(Tabla2[[#This Row],[Nro. DNI / CE]])&gt;=8,"OK","Corregir"))</f>
        <v>OK</v>
      </c>
      <c r="AA324" s="10">
        <f>COUNTIF(Tabla2[APELLIDOS Y NOMBRES],Tabla2[[#This Row],[APELLIDOS Y NOMBRES]])</f>
        <v>1</v>
      </c>
      <c r="AB324" t="str">
        <f ca="1">+IFERROR(IF(Tabla2[[#This Row],[FECHA CESE/BAJA]]="","No Aplica",IF(AND(MONTH(Tabla2[[#This Row],[FECHA CESE/BAJA]])=MONTH(TODAY()-30),YEAR(Tabla2[[#This Row],[FECHA CESE/BAJA]])=YEAR(TODAY())),MONTH(TODAY()-30)&amp;"-"&amp;YEAR(TODAY()),"Borrar")),"No aplica")</f>
        <v>No aplica</v>
      </c>
      <c r="AC324" t="str">
        <f ca="1">+IFERROR(IF(Tabla2[[#This Row],[FECHA INICIO DE LABORES EN OBRA]]="","No Aplica",IF(AND(MONTH(Tabla2[[#This Row],[FECHA INICIO DE LABORES EN OBRA]])=MONTH(TODAY()-30),YEAR(Tabla2[[#This Row],[FECHA INICIO DE LABORES EN OBRA]])=YEAR(TODAY())),MONTH(TODAY()-30)&amp;"-"&amp;YEAR(TODAY()),"No Aplica")),"No Aplica")</f>
        <v>No Aplica</v>
      </c>
    </row>
    <row r="325" spans="1:29" x14ac:dyDescent="0.25">
      <c r="A325" s="2" t="s">
        <v>1067</v>
      </c>
      <c r="B325" s="3" t="s">
        <v>10366</v>
      </c>
      <c r="C325" s="3" t="s">
        <v>10366</v>
      </c>
      <c r="D325" s="3">
        <v>40137543</v>
      </c>
      <c r="E325" s="3" t="s">
        <v>90</v>
      </c>
      <c r="F325" s="36">
        <v>28508</v>
      </c>
      <c r="G325" s="3">
        <v>3</v>
      </c>
      <c r="H325" s="3" t="s">
        <v>1078</v>
      </c>
      <c r="I325" s="3" t="s">
        <v>1070</v>
      </c>
      <c r="J325" s="3" t="s">
        <v>1143</v>
      </c>
      <c r="K325" s="3" t="s">
        <v>36</v>
      </c>
      <c r="L325" s="8" t="s">
        <v>9813</v>
      </c>
      <c r="M325" s="5" t="s">
        <v>1073</v>
      </c>
      <c r="N325" s="13" t="s">
        <v>1043</v>
      </c>
      <c r="O325" s="5">
        <v>44158</v>
      </c>
      <c r="P325" s="8">
        <v>1</v>
      </c>
      <c r="Q325" s="9">
        <v>2</v>
      </c>
      <c r="R325" s="9" t="str">
        <f>IFERROR(VLOOKUP(Tabla2[[#This Row],[CONTRATISTA PRNCIPAL]],Hoja1!$L$5:$M$9,2,FALSE),"CJV")</f>
        <v>CJV</v>
      </c>
      <c r="S325" s="9" t="str">
        <f>IF(Tabla2[[#This Row],[EMPRESA]]=Tabla2[[#This Row],[CONTRATISTA PRNCIPAL]],"Principal","Secundaria")</f>
        <v>Principal</v>
      </c>
      <c r="T325" s="10">
        <f>IFERROR(1/COUNTIF(Tabla2[CONTRATISTA PRNCIPAL],Tabla2[[#This Row],[CONTRATISTA PRNCIPAL]]),0)</f>
        <v>5.0251256281407036E-3</v>
      </c>
      <c r="U325" s="33">
        <f ca="1">IF(((TODAY()-Tabla2[[#This Row],[FECHA NACIMIENTO]])/365)&lt;18,"Corregir", IF(((TODAY()-Tabla2[[#This Row],[FECHA NACIMIENTO]])/365)&gt;80, "Corregir",ROUNDDOWN(((TODAY()-Tabla2[[#This Row],[FECHA NACIMIENTO]])/365),0)))</f>
        <v>45</v>
      </c>
      <c r="V32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25" s="34" t="str">
        <f ca="1">+IF(Tabla2[[#This Row],[Edad]]="Corregir","Corregir","Ok")</f>
        <v>Ok</v>
      </c>
      <c r="X325" s="10" t="str">
        <f>+IFERROR(VLOOKUP(Tabla2[[#This Row],[DISTRITO SEGÚN DNI]],Hoja1!$A$2:$B$55,2,FALSE),"No")</f>
        <v>SANTA ANITA</v>
      </c>
      <c r="Y325" s="10" t="str">
        <f>IF(OR(LOWER(Tabla2[[#This Row],[GENERO]])="masculino", LOWER(Tabla2[[#This Row],[GENERO]])="femenino"),"OK","Corregir")</f>
        <v>OK</v>
      </c>
      <c r="Z325" s="10" t="str">
        <f>+IF(Tabla2[[#This Row],[Nro. DNI / CE]]="","Corregir",IF(LEN(Tabla2[[#This Row],[Nro. DNI / CE]])&gt;=8,"OK","Corregir"))</f>
        <v>OK</v>
      </c>
      <c r="AA325" s="10">
        <f>COUNTIF(Tabla2[APELLIDOS Y NOMBRES],Tabla2[[#This Row],[APELLIDOS Y NOMBRES]])</f>
        <v>1</v>
      </c>
      <c r="AB325" t="str">
        <f ca="1">+IFERROR(IF(Tabla2[[#This Row],[FECHA CESE/BAJA]]="","No Aplica",IF(AND(MONTH(Tabla2[[#This Row],[FECHA CESE/BAJA]])=MONTH(TODAY()-30),YEAR(Tabla2[[#This Row],[FECHA CESE/BAJA]])=YEAR(TODAY())),MONTH(TODAY()-30)&amp;"-"&amp;YEAR(TODAY()),"Borrar")),"No aplica")</f>
        <v>No aplica</v>
      </c>
      <c r="AC325" t="str">
        <f ca="1">+IFERROR(IF(Tabla2[[#This Row],[FECHA INICIO DE LABORES EN OBRA]]="","No Aplica",IF(AND(MONTH(Tabla2[[#This Row],[FECHA INICIO DE LABORES EN OBRA]])=MONTH(TODAY()-30),YEAR(Tabla2[[#This Row],[FECHA INICIO DE LABORES EN OBRA]])=YEAR(TODAY())),MONTH(TODAY()-30)&amp;"-"&amp;YEAR(TODAY()),"No Aplica")),"No Aplica")</f>
        <v>No Aplica</v>
      </c>
    </row>
    <row r="326" spans="1:29" x14ac:dyDescent="0.25">
      <c r="A326" s="2" t="s">
        <v>1067</v>
      </c>
      <c r="B326" s="3" t="s">
        <v>10366</v>
      </c>
      <c r="C326" s="3" t="s">
        <v>10366</v>
      </c>
      <c r="D326" s="3">
        <v>10125510</v>
      </c>
      <c r="E326" s="3" t="s">
        <v>1144</v>
      </c>
      <c r="F326" s="36">
        <v>27016</v>
      </c>
      <c r="G326" s="3">
        <v>1</v>
      </c>
      <c r="H326" s="3" t="s">
        <v>1145</v>
      </c>
      <c r="I326" s="3" t="s">
        <v>1070</v>
      </c>
      <c r="J326" s="3" t="s">
        <v>1146</v>
      </c>
      <c r="K326" s="3" t="s">
        <v>1063</v>
      </c>
      <c r="L326" s="8" t="s">
        <v>9813</v>
      </c>
      <c r="M326" s="5" t="s">
        <v>1073</v>
      </c>
      <c r="N326" s="13" t="s">
        <v>1043</v>
      </c>
      <c r="O326" s="5">
        <v>44956</v>
      </c>
      <c r="P326" s="8">
        <v>1</v>
      </c>
      <c r="Q326" s="9">
        <v>2</v>
      </c>
      <c r="R326" s="9" t="str">
        <f>IFERROR(VLOOKUP(Tabla2[[#This Row],[CONTRATISTA PRNCIPAL]],Hoja1!$L$5:$M$9,2,FALSE),"CJV")</f>
        <v>CJV</v>
      </c>
      <c r="S326" s="9" t="str">
        <f>IF(Tabla2[[#This Row],[EMPRESA]]=Tabla2[[#This Row],[CONTRATISTA PRNCIPAL]],"Principal","Secundaria")</f>
        <v>Principal</v>
      </c>
      <c r="T326" s="10">
        <f>IFERROR(1/COUNTIF(Tabla2[CONTRATISTA PRNCIPAL],Tabla2[[#This Row],[CONTRATISTA PRNCIPAL]]),0)</f>
        <v>5.0251256281407036E-3</v>
      </c>
      <c r="U326" s="33">
        <f ca="1">IF(((TODAY()-Tabla2[[#This Row],[FECHA NACIMIENTO]])/365)&lt;18,"Corregir", IF(((TODAY()-Tabla2[[#This Row],[FECHA NACIMIENTO]])/365)&gt;80, "Corregir",ROUNDDOWN(((TODAY()-Tabla2[[#This Row],[FECHA NACIMIENTO]])/365),0)))</f>
        <v>49</v>
      </c>
      <c r="V32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26" s="34" t="str">
        <f ca="1">+IF(Tabla2[[#This Row],[Edad]]="Corregir","Corregir","Ok")</f>
        <v>Ok</v>
      </c>
      <c r="X326" s="10" t="str">
        <f>+IFERROR(VLOOKUP(Tabla2[[#This Row],[DISTRITO SEGÚN DNI]],Hoja1!$A$2:$B$55,2,FALSE),"No")</f>
        <v>No</v>
      </c>
      <c r="Y326" s="10" t="str">
        <f>IF(OR(LOWER(Tabla2[[#This Row],[GENERO]])="masculino", LOWER(Tabla2[[#This Row],[GENERO]])="femenino"),"OK","Corregir")</f>
        <v>OK</v>
      </c>
      <c r="Z326" s="10" t="str">
        <f>+IF(Tabla2[[#This Row],[Nro. DNI / CE]]="","Corregir",IF(LEN(Tabla2[[#This Row],[Nro. DNI / CE]])&gt;=8,"OK","Corregir"))</f>
        <v>OK</v>
      </c>
      <c r="AA326" s="10">
        <f>COUNTIF(Tabla2[APELLIDOS Y NOMBRES],Tabla2[[#This Row],[APELLIDOS Y NOMBRES]])</f>
        <v>1</v>
      </c>
      <c r="AB326" t="str">
        <f ca="1">+IFERROR(IF(Tabla2[[#This Row],[FECHA CESE/BAJA]]="","No Aplica",IF(AND(MONTH(Tabla2[[#This Row],[FECHA CESE/BAJA]])=MONTH(TODAY()-30),YEAR(Tabla2[[#This Row],[FECHA CESE/BAJA]])=YEAR(TODAY())),MONTH(TODAY()-30)&amp;"-"&amp;YEAR(TODAY()),"Borrar")),"No aplica")</f>
        <v>No aplica</v>
      </c>
      <c r="AC326" t="str">
        <f ca="1">+IFERROR(IF(Tabla2[[#This Row],[FECHA INICIO DE LABORES EN OBRA]]="","No Aplica",IF(AND(MONTH(Tabla2[[#This Row],[FECHA INICIO DE LABORES EN OBRA]])=MONTH(TODAY()-30),YEAR(Tabla2[[#This Row],[FECHA INICIO DE LABORES EN OBRA]])=YEAR(TODAY())),MONTH(TODAY()-30)&amp;"-"&amp;YEAR(TODAY()),"No Aplica")),"No Aplica")</f>
        <v>No Aplica</v>
      </c>
    </row>
    <row r="327" spans="1:29" x14ac:dyDescent="0.25">
      <c r="A327" s="2" t="s">
        <v>1067</v>
      </c>
      <c r="B327" s="3" t="s">
        <v>10366</v>
      </c>
      <c r="C327" s="3" t="s">
        <v>10366</v>
      </c>
      <c r="D327" s="3">
        <v>10585248</v>
      </c>
      <c r="E327" s="3" t="s">
        <v>1147</v>
      </c>
      <c r="F327" s="36">
        <v>28235</v>
      </c>
      <c r="G327" s="3">
        <v>3</v>
      </c>
      <c r="H327" s="3" t="s">
        <v>1134</v>
      </c>
      <c r="I327" s="3" t="s">
        <v>1070</v>
      </c>
      <c r="J327" s="3" t="s">
        <v>1148</v>
      </c>
      <c r="K327" s="3" t="s">
        <v>1042</v>
      </c>
      <c r="L327" s="8" t="s">
        <v>9813</v>
      </c>
      <c r="M327" s="5" t="s">
        <v>1073</v>
      </c>
      <c r="N327" s="13" t="s">
        <v>1043</v>
      </c>
      <c r="O327" s="5">
        <v>44343</v>
      </c>
      <c r="P327" s="8">
        <v>1</v>
      </c>
      <c r="Q327" s="9">
        <v>2</v>
      </c>
      <c r="R327" s="9" t="str">
        <f>IFERROR(VLOOKUP(Tabla2[[#This Row],[CONTRATISTA PRNCIPAL]],Hoja1!$L$5:$M$9,2,FALSE),"CJV")</f>
        <v>CJV</v>
      </c>
      <c r="S327" s="9" t="str">
        <f>IF(Tabla2[[#This Row],[EMPRESA]]=Tabla2[[#This Row],[CONTRATISTA PRNCIPAL]],"Principal","Secundaria")</f>
        <v>Principal</v>
      </c>
      <c r="T327" s="10">
        <f>IFERROR(1/COUNTIF(Tabla2[CONTRATISTA PRNCIPAL],Tabla2[[#This Row],[CONTRATISTA PRNCIPAL]]),0)</f>
        <v>5.0251256281407036E-3</v>
      </c>
      <c r="U327" s="33">
        <f ca="1">IF(((TODAY()-Tabla2[[#This Row],[FECHA NACIMIENTO]])/365)&lt;18,"Corregir", IF(((TODAY()-Tabla2[[#This Row],[FECHA NACIMIENTO]])/365)&gt;80, "Corregir",ROUNDDOWN(((TODAY()-Tabla2[[#This Row],[FECHA NACIMIENTO]])/365),0)))</f>
        <v>46</v>
      </c>
      <c r="V32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27" s="34" t="str">
        <f ca="1">+IF(Tabla2[[#This Row],[Edad]]="Corregir","Corregir","Ok")</f>
        <v>Ok</v>
      </c>
      <c r="X327" s="10" t="str">
        <f>+IFERROR(VLOOKUP(Tabla2[[#This Row],[DISTRITO SEGÚN DNI]],Hoja1!$A$2:$B$55,2,FALSE),"No")</f>
        <v>No</v>
      </c>
      <c r="Y327" s="10" t="str">
        <f>IF(OR(LOWER(Tabla2[[#This Row],[GENERO]])="masculino", LOWER(Tabla2[[#This Row],[GENERO]])="femenino"),"OK","Corregir")</f>
        <v>OK</v>
      </c>
      <c r="Z327" s="10" t="str">
        <f>+IF(Tabla2[[#This Row],[Nro. DNI / CE]]="","Corregir",IF(LEN(Tabla2[[#This Row],[Nro. DNI / CE]])&gt;=8,"OK","Corregir"))</f>
        <v>OK</v>
      </c>
      <c r="AA327" s="10">
        <f>COUNTIF(Tabla2[APELLIDOS Y NOMBRES],Tabla2[[#This Row],[APELLIDOS Y NOMBRES]])</f>
        <v>1</v>
      </c>
      <c r="AB327" t="str">
        <f ca="1">+IFERROR(IF(Tabla2[[#This Row],[FECHA CESE/BAJA]]="","No Aplica",IF(AND(MONTH(Tabla2[[#This Row],[FECHA CESE/BAJA]])=MONTH(TODAY()-30),YEAR(Tabla2[[#This Row],[FECHA CESE/BAJA]])=YEAR(TODAY())),MONTH(TODAY()-30)&amp;"-"&amp;YEAR(TODAY()),"Borrar")),"No aplica")</f>
        <v>No aplica</v>
      </c>
      <c r="AC327" t="str">
        <f ca="1">+IFERROR(IF(Tabla2[[#This Row],[FECHA INICIO DE LABORES EN OBRA]]="","No Aplica",IF(AND(MONTH(Tabla2[[#This Row],[FECHA INICIO DE LABORES EN OBRA]])=MONTH(TODAY()-30),YEAR(Tabla2[[#This Row],[FECHA INICIO DE LABORES EN OBRA]])=YEAR(TODAY())),MONTH(TODAY()-30)&amp;"-"&amp;YEAR(TODAY()),"No Aplica")),"No Aplica")</f>
        <v>No Aplica</v>
      </c>
    </row>
    <row r="328" spans="1:29" x14ac:dyDescent="0.25">
      <c r="A328" s="2" t="s">
        <v>1067</v>
      </c>
      <c r="B328" s="3" t="s">
        <v>10366</v>
      </c>
      <c r="C328" s="3" t="s">
        <v>10366</v>
      </c>
      <c r="D328" s="3">
        <v>25816034</v>
      </c>
      <c r="E328" s="3" t="s">
        <v>12272</v>
      </c>
      <c r="F328" s="36">
        <v>26671</v>
      </c>
      <c r="G328" s="3">
        <v>3</v>
      </c>
      <c r="H328" s="3" t="s">
        <v>12273</v>
      </c>
      <c r="I328" s="3" t="s">
        <v>1070</v>
      </c>
      <c r="J328" s="3" t="s">
        <v>12274</v>
      </c>
      <c r="K328" s="3" t="s">
        <v>34</v>
      </c>
      <c r="L328" s="8" t="s">
        <v>9813</v>
      </c>
      <c r="M328" s="5" t="s">
        <v>1073</v>
      </c>
      <c r="N328" s="13" t="s">
        <v>1043</v>
      </c>
      <c r="O328" s="5">
        <v>45141</v>
      </c>
      <c r="P328" s="8">
        <v>1</v>
      </c>
      <c r="Q328" s="9">
        <v>2</v>
      </c>
      <c r="R328" s="9" t="str">
        <f>IFERROR(VLOOKUP(Tabla2[[#This Row],[CONTRATISTA PRNCIPAL]],Hoja1!$L$5:$M$9,2,FALSE),"CJV")</f>
        <v>CJV</v>
      </c>
      <c r="S328" s="9" t="str">
        <f>IF(Tabla2[[#This Row],[EMPRESA]]=Tabla2[[#This Row],[CONTRATISTA PRNCIPAL]],"Principal","Secundaria")</f>
        <v>Principal</v>
      </c>
      <c r="T328" s="10">
        <f>IFERROR(1/COUNTIF(Tabla2[CONTRATISTA PRNCIPAL],Tabla2[[#This Row],[CONTRATISTA PRNCIPAL]]),0)</f>
        <v>5.0251256281407036E-3</v>
      </c>
      <c r="U328" s="33">
        <f ca="1">IF(((TODAY()-Tabla2[[#This Row],[FECHA NACIMIENTO]])/365)&lt;18,"Corregir", IF(((TODAY()-Tabla2[[#This Row],[FECHA NACIMIENTO]])/365)&gt;80, "Corregir",ROUNDDOWN(((TODAY()-Tabla2[[#This Row],[FECHA NACIMIENTO]])/365),0)))</f>
        <v>50</v>
      </c>
      <c r="V32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28" s="34" t="str">
        <f ca="1">+IF(Tabla2[[#This Row],[Edad]]="Corregir","Corregir","Ok")</f>
        <v>Ok</v>
      </c>
      <c r="X328" s="10" t="str">
        <f>+IFERROR(VLOOKUP(Tabla2[[#This Row],[DISTRITO SEGÚN DNI]],Hoja1!$A$2:$B$55,2,FALSE),"No")</f>
        <v>CALLAO</v>
      </c>
      <c r="Y328" s="10" t="str">
        <f>IF(OR(LOWER(Tabla2[[#This Row],[GENERO]])="masculino", LOWER(Tabla2[[#This Row],[GENERO]])="femenino"),"OK","Corregir")</f>
        <v>OK</v>
      </c>
      <c r="Z328" s="10" t="str">
        <f>+IF(Tabla2[[#This Row],[Nro. DNI / CE]]="","Corregir",IF(LEN(Tabla2[[#This Row],[Nro. DNI / CE]])&gt;=8,"OK","Corregir"))</f>
        <v>OK</v>
      </c>
      <c r="AA328" s="10">
        <f>COUNTIF(Tabla2[APELLIDOS Y NOMBRES],Tabla2[[#This Row],[APELLIDOS Y NOMBRES]])</f>
        <v>1</v>
      </c>
      <c r="AB328" t="str">
        <f ca="1">+IFERROR(IF(Tabla2[[#This Row],[FECHA CESE/BAJA]]="","No Aplica",IF(AND(MONTH(Tabla2[[#This Row],[FECHA CESE/BAJA]])=MONTH(TODAY()-30),YEAR(Tabla2[[#This Row],[FECHA CESE/BAJA]])=YEAR(TODAY())),MONTH(TODAY()-30)&amp;"-"&amp;YEAR(TODAY()),"Borrar")),"No aplica")</f>
        <v>No aplica</v>
      </c>
      <c r="AC328" t="str">
        <f ca="1">+IFERROR(IF(Tabla2[[#This Row],[FECHA INICIO DE LABORES EN OBRA]]="","No Aplica",IF(AND(MONTH(Tabla2[[#This Row],[FECHA INICIO DE LABORES EN OBRA]])=MONTH(TODAY()-30),YEAR(Tabla2[[#This Row],[FECHA INICIO DE LABORES EN OBRA]])=YEAR(TODAY())),MONTH(TODAY()-30)&amp;"-"&amp;YEAR(TODAY()),"No Aplica")),"No Aplica")</f>
        <v>8-2023</v>
      </c>
    </row>
    <row r="329" spans="1:29" x14ac:dyDescent="0.25">
      <c r="A329" s="2" t="s">
        <v>1067</v>
      </c>
      <c r="B329" s="3" t="s">
        <v>10366</v>
      </c>
      <c r="C329" s="3" t="s">
        <v>10366</v>
      </c>
      <c r="D329" s="3">
        <v>47980625</v>
      </c>
      <c r="E329" s="3" t="s">
        <v>10379</v>
      </c>
      <c r="F329" s="36">
        <v>34288</v>
      </c>
      <c r="G329" s="3">
        <v>3</v>
      </c>
      <c r="H329" s="3" t="s">
        <v>1084</v>
      </c>
      <c r="I329" s="3" t="s">
        <v>1070</v>
      </c>
      <c r="J329" s="3" t="s">
        <v>10380</v>
      </c>
      <c r="K329" s="3" t="s">
        <v>1164</v>
      </c>
      <c r="L329" s="8" t="s">
        <v>9813</v>
      </c>
      <c r="M329" s="5" t="s">
        <v>1073</v>
      </c>
      <c r="N329" s="13" t="s">
        <v>1043</v>
      </c>
      <c r="O329" s="5">
        <v>45118</v>
      </c>
      <c r="P329" s="8">
        <v>1</v>
      </c>
      <c r="Q329" s="9">
        <v>1</v>
      </c>
      <c r="R329" s="9" t="str">
        <f>IFERROR(VLOOKUP(Tabla2[[#This Row],[CONTRATISTA PRNCIPAL]],Hoja1!$L$5:$M$9,2,FALSE),"CJV")</f>
        <v>CJV</v>
      </c>
      <c r="S329" s="9" t="str">
        <f>IF(Tabla2[[#This Row],[EMPRESA]]=Tabla2[[#This Row],[CONTRATISTA PRNCIPAL]],"Principal","Secundaria")</f>
        <v>Principal</v>
      </c>
      <c r="T329" s="10">
        <f>IFERROR(1/COUNTIF(Tabla2[CONTRATISTA PRNCIPAL],Tabla2[[#This Row],[CONTRATISTA PRNCIPAL]]),0)</f>
        <v>5.0251256281407036E-3</v>
      </c>
      <c r="U329" s="33">
        <f ca="1">IF(((TODAY()-Tabla2[[#This Row],[FECHA NACIMIENTO]])/365)&lt;18,"Corregir", IF(((TODAY()-Tabla2[[#This Row],[FECHA NACIMIENTO]])/365)&gt;80, "Corregir",ROUNDDOWN(((TODAY()-Tabla2[[#This Row],[FECHA NACIMIENTO]])/365),0)))</f>
        <v>29</v>
      </c>
      <c r="V32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29" s="34" t="str">
        <f ca="1">+IF(Tabla2[[#This Row],[Edad]]="Corregir","Corregir","Ok")</f>
        <v>Ok</v>
      </c>
      <c r="X329" s="10" t="str">
        <f>+IFERROR(VLOOKUP(Tabla2[[#This Row],[DISTRITO SEGÚN DNI]],Hoja1!$A$2:$B$55,2,FALSE),"No")</f>
        <v>No</v>
      </c>
      <c r="Y329" s="10" t="str">
        <f>IF(OR(LOWER(Tabla2[[#This Row],[GENERO]])="masculino", LOWER(Tabla2[[#This Row],[GENERO]])="femenino"),"OK","Corregir")</f>
        <v>OK</v>
      </c>
      <c r="Z329" s="10" t="str">
        <f>+IF(Tabla2[[#This Row],[Nro. DNI / CE]]="","Corregir",IF(LEN(Tabla2[[#This Row],[Nro. DNI / CE]])&gt;=8,"OK","Corregir"))</f>
        <v>OK</v>
      </c>
      <c r="AA329" s="10">
        <f>COUNTIF(Tabla2[APELLIDOS Y NOMBRES],Tabla2[[#This Row],[APELLIDOS Y NOMBRES]])</f>
        <v>1</v>
      </c>
      <c r="AB329" t="str">
        <f ca="1">+IFERROR(IF(Tabla2[[#This Row],[FECHA CESE/BAJA]]="","No Aplica",IF(AND(MONTH(Tabla2[[#This Row],[FECHA CESE/BAJA]])=MONTH(TODAY()-30),YEAR(Tabla2[[#This Row],[FECHA CESE/BAJA]])=YEAR(TODAY())),MONTH(TODAY()-30)&amp;"-"&amp;YEAR(TODAY()),"Borrar")),"No aplica")</f>
        <v>No aplica</v>
      </c>
      <c r="AC329" t="str">
        <f ca="1">+IFERROR(IF(Tabla2[[#This Row],[FECHA INICIO DE LABORES EN OBRA]]="","No Aplica",IF(AND(MONTH(Tabla2[[#This Row],[FECHA INICIO DE LABORES EN OBRA]])=MONTH(TODAY()-30),YEAR(Tabla2[[#This Row],[FECHA INICIO DE LABORES EN OBRA]])=YEAR(TODAY())),MONTH(TODAY()-30)&amp;"-"&amp;YEAR(TODAY()),"No Aplica")),"No Aplica")</f>
        <v>No Aplica</v>
      </c>
    </row>
    <row r="330" spans="1:29" x14ac:dyDescent="0.25">
      <c r="A330" s="2" t="s">
        <v>1067</v>
      </c>
      <c r="B330" s="3" t="s">
        <v>10366</v>
      </c>
      <c r="C330" s="3" t="s">
        <v>10366</v>
      </c>
      <c r="D330" s="3">
        <v>32291779</v>
      </c>
      <c r="E330" s="3" t="s">
        <v>1149</v>
      </c>
      <c r="F330" s="36">
        <v>27470</v>
      </c>
      <c r="G330" s="3">
        <v>3</v>
      </c>
      <c r="H330" s="3" t="s">
        <v>1075</v>
      </c>
      <c r="I330" s="3" t="s">
        <v>1070</v>
      </c>
      <c r="J330" s="3" t="s">
        <v>1150</v>
      </c>
      <c r="K330" s="3" t="s">
        <v>1086</v>
      </c>
      <c r="L330" s="8" t="s">
        <v>9813</v>
      </c>
      <c r="M330" s="5" t="s">
        <v>1073</v>
      </c>
      <c r="N330" s="13" t="s">
        <v>1043</v>
      </c>
      <c r="O330" s="5">
        <v>44160</v>
      </c>
      <c r="P330" s="8">
        <v>1</v>
      </c>
      <c r="Q330" s="9">
        <v>2</v>
      </c>
      <c r="R330" s="9" t="str">
        <f>IFERROR(VLOOKUP(Tabla2[[#This Row],[CONTRATISTA PRNCIPAL]],Hoja1!$L$5:$M$9,2,FALSE),"CJV")</f>
        <v>CJV</v>
      </c>
      <c r="S330" s="9" t="str">
        <f>IF(Tabla2[[#This Row],[EMPRESA]]=Tabla2[[#This Row],[CONTRATISTA PRNCIPAL]],"Principal","Secundaria")</f>
        <v>Principal</v>
      </c>
      <c r="T330" s="10">
        <f>IFERROR(1/COUNTIF(Tabla2[CONTRATISTA PRNCIPAL],Tabla2[[#This Row],[CONTRATISTA PRNCIPAL]]),0)</f>
        <v>5.0251256281407036E-3</v>
      </c>
      <c r="U330" s="33">
        <f ca="1">IF(((TODAY()-Tabla2[[#This Row],[FECHA NACIMIENTO]])/365)&lt;18,"Corregir", IF(((TODAY()-Tabla2[[#This Row],[FECHA NACIMIENTO]])/365)&gt;80, "Corregir",ROUNDDOWN(((TODAY()-Tabla2[[#This Row],[FECHA NACIMIENTO]])/365),0)))</f>
        <v>48</v>
      </c>
      <c r="V33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30" s="34" t="str">
        <f ca="1">+IF(Tabla2[[#This Row],[Edad]]="Corregir","Corregir","Ok")</f>
        <v>Ok</v>
      </c>
      <c r="X330" s="10" t="str">
        <f>+IFERROR(VLOOKUP(Tabla2[[#This Row],[DISTRITO SEGÚN DNI]],Hoja1!$A$2:$B$55,2,FALSE),"No")</f>
        <v>No</v>
      </c>
      <c r="Y330" s="10" t="str">
        <f>IF(OR(LOWER(Tabla2[[#This Row],[GENERO]])="masculino", LOWER(Tabla2[[#This Row],[GENERO]])="femenino"),"OK","Corregir")</f>
        <v>OK</v>
      </c>
      <c r="Z330" s="10" t="str">
        <f>+IF(Tabla2[[#This Row],[Nro. DNI / CE]]="","Corregir",IF(LEN(Tabla2[[#This Row],[Nro. DNI / CE]])&gt;=8,"OK","Corregir"))</f>
        <v>OK</v>
      </c>
      <c r="AA330" s="10">
        <f>COUNTIF(Tabla2[APELLIDOS Y NOMBRES],Tabla2[[#This Row],[APELLIDOS Y NOMBRES]])</f>
        <v>1</v>
      </c>
      <c r="AB330" t="str">
        <f ca="1">+IFERROR(IF(Tabla2[[#This Row],[FECHA CESE/BAJA]]="","No Aplica",IF(AND(MONTH(Tabla2[[#This Row],[FECHA CESE/BAJA]])=MONTH(TODAY()-30),YEAR(Tabla2[[#This Row],[FECHA CESE/BAJA]])=YEAR(TODAY())),MONTH(TODAY()-30)&amp;"-"&amp;YEAR(TODAY()),"Borrar")),"No aplica")</f>
        <v>No aplica</v>
      </c>
      <c r="AC330" t="str">
        <f ca="1">+IFERROR(IF(Tabla2[[#This Row],[FECHA INICIO DE LABORES EN OBRA]]="","No Aplica",IF(AND(MONTH(Tabla2[[#This Row],[FECHA INICIO DE LABORES EN OBRA]])=MONTH(TODAY()-30),YEAR(Tabla2[[#This Row],[FECHA INICIO DE LABORES EN OBRA]])=YEAR(TODAY())),MONTH(TODAY()-30)&amp;"-"&amp;YEAR(TODAY()),"No Aplica")),"No Aplica")</f>
        <v>No Aplica</v>
      </c>
    </row>
    <row r="331" spans="1:29" x14ac:dyDescent="0.25">
      <c r="A331" s="2" t="s">
        <v>1067</v>
      </c>
      <c r="B331" s="3" t="s">
        <v>10366</v>
      </c>
      <c r="C331" s="3" t="s">
        <v>10366</v>
      </c>
      <c r="D331" s="3" t="s">
        <v>1151</v>
      </c>
      <c r="E331" s="3" t="s">
        <v>1152</v>
      </c>
      <c r="F331" s="36">
        <v>24593</v>
      </c>
      <c r="G331" s="3">
        <v>3</v>
      </c>
      <c r="H331" s="3" t="s">
        <v>1075</v>
      </c>
      <c r="I331" s="3" t="s">
        <v>1070</v>
      </c>
      <c r="J331" s="3" t="s">
        <v>1153</v>
      </c>
      <c r="K331" s="3" t="s">
        <v>1063</v>
      </c>
      <c r="L331" s="8" t="s">
        <v>9813</v>
      </c>
      <c r="M331" s="5" t="s">
        <v>1073</v>
      </c>
      <c r="N331" s="13" t="s">
        <v>1043</v>
      </c>
      <c r="O331" s="5">
        <v>44355</v>
      </c>
      <c r="P331" s="8">
        <v>1</v>
      </c>
      <c r="Q331" s="9">
        <v>2</v>
      </c>
      <c r="R331" s="9" t="str">
        <f>IFERROR(VLOOKUP(Tabla2[[#This Row],[CONTRATISTA PRNCIPAL]],Hoja1!$L$5:$M$9,2,FALSE),"CJV")</f>
        <v>CJV</v>
      </c>
      <c r="S331" s="9" t="str">
        <f>IF(Tabla2[[#This Row],[EMPRESA]]=Tabla2[[#This Row],[CONTRATISTA PRNCIPAL]],"Principal","Secundaria")</f>
        <v>Principal</v>
      </c>
      <c r="T331" s="10">
        <f>IFERROR(1/COUNTIF(Tabla2[CONTRATISTA PRNCIPAL],Tabla2[[#This Row],[CONTRATISTA PRNCIPAL]]),0)</f>
        <v>5.0251256281407036E-3</v>
      </c>
      <c r="U331" s="33">
        <f ca="1">IF(((TODAY()-Tabla2[[#This Row],[FECHA NACIMIENTO]])/365)&lt;18,"Corregir", IF(((TODAY()-Tabla2[[#This Row],[FECHA NACIMIENTO]])/365)&gt;80, "Corregir",ROUNDDOWN(((TODAY()-Tabla2[[#This Row],[FECHA NACIMIENTO]])/365),0)))</f>
        <v>56</v>
      </c>
      <c r="V33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31" s="34" t="str">
        <f ca="1">+IF(Tabla2[[#This Row],[Edad]]="Corregir","Corregir","Ok")</f>
        <v>Ok</v>
      </c>
      <c r="X331" s="10" t="str">
        <f>+IFERROR(VLOOKUP(Tabla2[[#This Row],[DISTRITO SEGÚN DNI]],Hoja1!$A$2:$B$55,2,FALSE),"No")</f>
        <v>No</v>
      </c>
      <c r="Y331" s="10" t="str">
        <f>IF(OR(LOWER(Tabla2[[#This Row],[GENERO]])="masculino", LOWER(Tabla2[[#This Row],[GENERO]])="femenino"),"OK","Corregir")</f>
        <v>OK</v>
      </c>
      <c r="Z331" s="10" t="str">
        <f>+IF(Tabla2[[#This Row],[Nro. DNI / CE]]="","Corregir",IF(LEN(Tabla2[[#This Row],[Nro. DNI / CE]])&gt;=8,"OK","Corregir"))</f>
        <v>OK</v>
      </c>
      <c r="AA331" s="10">
        <f>COUNTIF(Tabla2[APELLIDOS Y NOMBRES],Tabla2[[#This Row],[APELLIDOS Y NOMBRES]])</f>
        <v>1</v>
      </c>
      <c r="AB331" t="str">
        <f ca="1">+IFERROR(IF(Tabla2[[#This Row],[FECHA CESE/BAJA]]="","No Aplica",IF(AND(MONTH(Tabla2[[#This Row],[FECHA CESE/BAJA]])=MONTH(TODAY()-30),YEAR(Tabla2[[#This Row],[FECHA CESE/BAJA]])=YEAR(TODAY())),MONTH(TODAY()-30)&amp;"-"&amp;YEAR(TODAY()),"Borrar")),"No aplica")</f>
        <v>No aplica</v>
      </c>
      <c r="AC331" t="str">
        <f ca="1">+IFERROR(IF(Tabla2[[#This Row],[FECHA INICIO DE LABORES EN OBRA]]="","No Aplica",IF(AND(MONTH(Tabla2[[#This Row],[FECHA INICIO DE LABORES EN OBRA]])=MONTH(TODAY()-30),YEAR(Tabla2[[#This Row],[FECHA INICIO DE LABORES EN OBRA]])=YEAR(TODAY())),MONTH(TODAY()-30)&amp;"-"&amp;YEAR(TODAY()),"No Aplica")),"No Aplica")</f>
        <v>No Aplica</v>
      </c>
    </row>
    <row r="332" spans="1:29" x14ac:dyDescent="0.25">
      <c r="A332" s="2" t="s">
        <v>1067</v>
      </c>
      <c r="B332" s="3" t="s">
        <v>10366</v>
      </c>
      <c r="C332" s="3" t="s">
        <v>10366</v>
      </c>
      <c r="D332" s="3">
        <v>40384184</v>
      </c>
      <c r="E332" s="3" t="s">
        <v>91</v>
      </c>
      <c r="F332" s="36">
        <v>29220</v>
      </c>
      <c r="G332" s="3">
        <v>3</v>
      </c>
      <c r="H332" s="3" t="s">
        <v>1084</v>
      </c>
      <c r="I332" s="3" t="s">
        <v>1070</v>
      </c>
      <c r="J332" s="3" t="s">
        <v>1154</v>
      </c>
      <c r="K332" s="3" t="s">
        <v>32</v>
      </c>
      <c r="L332" s="8" t="s">
        <v>9813</v>
      </c>
      <c r="M332" s="5" t="s">
        <v>1073</v>
      </c>
      <c r="N332" s="13" t="s">
        <v>1043</v>
      </c>
      <c r="O332" s="5">
        <v>43791</v>
      </c>
      <c r="P332" s="8">
        <v>1</v>
      </c>
      <c r="Q332" s="9">
        <v>1</v>
      </c>
      <c r="R332" s="9" t="str">
        <f>IFERROR(VLOOKUP(Tabla2[[#This Row],[CONTRATISTA PRNCIPAL]],Hoja1!$L$5:$M$9,2,FALSE),"CJV")</f>
        <v>CJV</v>
      </c>
      <c r="S332" s="9" t="str">
        <f>IF(Tabla2[[#This Row],[EMPRESA]]=Tabla2[[#This Row],[CONTRATISTA PRNCIPAL]],"Principal","Secundaria")</f>
        <v>Principal</v>
      </c>
      <c r="T332" s="10">
        <f>IFERROR(1/COUNTIF(Tabla2[CONTRATISTA PRNCIPAL],Tabla2[[#This Row],[CONTRATISTA PRNCIPAL]]),0)</f>
        <v>5.0251256281407036E-3</v>
      </c>
      <c r="U332" s="33">
        <f ca="1">IF(((TODAY()-Tabla2[[#This Row],[FECHA NACIMIENTO]])/365)&lt;18,"Corregir", IF(((TODAY()-Tabla2[[#This Row],[FECHA NACIMIENTO]])/365)&gt;80, "Corregir",ROUNDDOWN(((TODAY()-Tabla2[[#This Row],[FECHA NACIMIENTO]])/365),0)))</f>
        <v>43</v>
      </c>
      <c r="V33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32" s="34" t="str">
        <f ca="1">+IF(Tabla2[[#This Row],[Edad]]="Corregir","Corregir","Ok")</f>
        <v>Ok</v>
      </c>
      <c r="X332" s="10" t="str">
        <f>+IFERROR(VLOOKUP(Tabla2[[#This Row],[DISTRITO SEGÚN DNI]],Hoja1!$A$2:$B$55,2,FALSE),"No")</f>
        <v>CALLAO</v>
      </c>
      <c r="Y332" s="10" t="str">
        <f>IF(OR(LOWER(Tabla2[[#This Row],[GENERO]])="masculino", LOWER(Tabla2[[#This Row],[GENERO]])="femenino"),"OK","Corregir")</f>
        <v>OK</v>
      </c>
      <c r="Z332" s="10" t="str">
        <f>+IF(Tabla2[[#This Row],[Nro. DNI / CE]]="","Corregir",IF(LEN(Tabla2[[#This Row],[Nro. DNI / CE]])&gt;=8,"OK","Corregir"))</f>
        <v>OK</v>
      </c>
      <c r="AA332" s="10">
        <f>COUNTIF(Tabla2[APELLIDOS Y NOMBRES],Tabla2[[#This Row],[APELLIDOS Y NOMBRES]])</f>
        <v>1</v>
      </c>
      <c r="AB332" t="str">
        <f ca="1">+IFERROR(IF(Tabla2[[#This Row],[FECHA CESE/BAJA]]="","No Aplica",IF(AND(MONTH(Tabla2[[#This Row],[FECHA CESE/BAJA]])=MONTH(TODAY()-30),YEAR(Tabla2[[#This Row],[FECHA CESE/BAJA]])=YEAR(TODAY())),MONTH(TODAY()-30)&amp;"-"&amp;YEAR(TODAY()),"Borrar")),"No aplica")</f>
        <v>No aplica</v>
      </c>
      <c r="AC332" t="str">
        <f ca="1">+IFERROR(IF(Tabla2[[#This Row],[FECHA INICIO DE LABORES EN OBRA]]="","No Aplica",IF(AND(MONTH(Tabla2[[#This Row],[FECHA INICIO DE LABORES EN OBRA]])=MONTH(TODAY()-30),YEAR(Tabla2[[#This Row],[FECHA INICIO DE LABORES EN OBRA]])=YEAR(TODAY())),MONTH(TODAY()-30)&amp;"-"&amp;YEAR(TODAY()),"No Aplica")),"No Aplica")</f>
        <v>No Aplica</v>
      </c>
    </row>
    <row r="333" spans="1:29" x14ac:dyDescent="0.25">
      <c r="A333" s="2" t="s">
        <v>1067</v>
      </c>
      <c r="B333" s="3" t="s">
        <v>10366</v>
      </c>
      <c r="C333" s="3" t="s">
        <v>10366</v>
      </c>
      <c r="D333" s="3">
        <v>47589314</v>
      </c>
      <c r="E333" s="3" t="s">
        <v>1155</v>
      </c>
      <c r="F333" s="36">
        <v>33334</v>
      </c>
      <c r="G333" s="3">
        <v>3</v>
      </c>
      <c r="H333" s="3" t="s">
        <v>1156</v>
      </c>
      <c r="I333" s="3" t="s">
        <v>1070</v>
      </c>
      <c r="J333" s="3" t="s">
        <v>1157</v>
      </c>
      <c r="K333" s="3" t="s">
        <v>1158</v>
      </c>
      <c r="L333" s="8" t="s">
        <v>9813</v>
      </c>
      <c r="M333" s="5" t="s">
        <v>1073</v>
      </c>
      <c r="N333" s="13" t="s">
        <v>1043</v>
      </c>
      <c r="O333" s="5">
        <v>44957</v>
      </c>
      <c r="P333" s="8">
        <v>1</v>
      </c>
      <c r="Q333" s="9">
        <v>2</v>
      </c>
      <c r="R333" s="9" t="str">
        <f>IFERROR(VLOOKUP(Tabla2[[#This Row],[CONTRATISTA PRNCIPAL]],Hoja1!$L$5:$M$9,2,FALSE),"CJV")</f>
        <v>CJV</v>
      </c>
      <c r="S333" s="9" t="str">
        <f>IF(Tabla2[[#This Row],[EMPRESA]]=Tabla2[[#This Row],[CONTRATISTA PRNCIPAL]],"Principal","Secundaria")</f>
        <v>Principal</v>
      </c>
      <c r="T333" s="10">
        <f>IFERROR(1/COUNTIF(Tabla2[CONTRATISTA PRNCIPAL],Tabla2[[#This Row],[CONTRATISTA PRNCIPAL]]),0)</f>
        <v>5.0251256281407036E-3</v>
      </c>
      <c r="U333" s="33">
        <f ca="1">IF(((TODAY()-Tabla2[[#This Row],[FECHA NACIMIENTO]])/365)&lt;18,"Corregir", IF(((TODAY()-Tabla2[[#This Row],[FECHA NACIMIENTO]])/365)&gt;80, "Corregir",ROUNDDOWN(((TODAY()-Tabla2[[#This Row],[FECHA NACIMIENTO]])/365),0)))</f>
        <v>32</v>
      </c>
      <c r="V33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33" s="34" t="str">
        <f ca="1">+IF(Tabla2[[#This Row],[Edad]]="Corregir","Corregir","Ok")</f>
        <v>Ok</v>
      </c>
      <c r="X333" s="10" t="str">
        <f>+IFERROR(VLOOKUP(Tabla2[[#This Row],[DISTRITO SEGÚN DNI]],Hoja1!$A$2:$B$55,2,FALSE),"No")</f>
        <v>No</v>
      </c>
      <c r="Y333" s="10" t="str">
        <f>IF(OR(LOWER(Tabla2[[#This Row],[GENERO]])="masculino", LOWER(Tabla2[[#This Row],[GENERO]])="femenino"),"OK","Corregir")</f>
        <v>OK</v>
      </c>
      <c r="Z333" s="10" t="str">
        <f>+IF(Tabla2[[#This Row],[Nro. DNI / CE]]="","Corregir",IF(LEN(Tabla2[[#This Row],[Nro. DNI / CE]])&gt;=8,"OK","Corregir"))</f>
        <v>OK</v>
      </c>
      <c r="AA333" s="10">
        <f>COUNTIF(Tabla2[APELLIDOS Y NOMBRES],Tabla2[[#This Row],[APELLIDOS Y NOMBRES]])</f>
        <v>1</v>
      </c>
      <c r="AB333" t="str">
        <f ca="1">+IFERROR(IF(Tabla2[[#This Row],[FECHA CESE/BAJA]]="","No Aplica",IF(AND(MONTH(Tabla2[[#This Row],[FECHA CESE/BAJA]])=MONTH(TODAY()-30),YEAR(Tabla2[[#This Row],[FECHA CESE/BAJA]])=YEAR(TODAY())),MONTH(TODAY()-30)&amp;"-"&amp;YEAR(TODAY()),"Borrar")),"No aplica")</f>
        <v>No aplica</v>
      </c>
      <c r="AC333" t="str">
        <f ca="1">+IFERROR(IF(Tabla2[[#This Row],[FECHA INICIO DE LABORES EN OBRA]]="","No Aplica",IF(AND(MONTH(Tabla2[[#This Row],[FECHA INICIO DE LABORES EN OBRA]])=MONTH(TODAY()-30),YEAR(Tabla2[[#This Row],[FECHA INICIO DE LABORES EN OBRA]])=YEAR(TODAY())),MONTH(TODAY()-30)&amp;"-"&amp;YEAR(TODAY()),"No Aplica")),"No Aplica")</f>
        <v>No Aplica</v>
      </c>
    </row>
    <row r="334" spans="1:29" x14ac:dyDescent="0.25">
      <c r="A334" s="2" t="s">
        <v>1067</v>
      </c>
      <c r="B334" s="3" t="s">
        <v>10366</v>
      </c>
      <c r="C334" s="3" t="s">
        <v>10366</v>
      </c>
      <c r="D334" s="3">
        <v>10010234</v>
      </c>
      <c r="E334" s="3" t="s">
        <v>1159</v>
      </c>
      <c r="F334" s="36">
        <v>26671</v>
      </c>
      <c r="G334" s="3">
        <v>3</v>
      </c>
      <c r="H334" s="3" t="s">
        <v>1084</v>
      </c>
      <c r="I334" s="3" t="s">
        <v>1070</v>
      </c>
      <c r="J334" s="3" t="s">
        <v>1160</v>
      </c>
      <c r="K334" s="3" t="s">
        <v>1161</v>
      </c>
      <c r="L334" s="8" t="s">
        <v>9813</v>
      </c>
      <c r="M334" s="5" t="s">
        <v>1073</v>
      </c>
      <c r="N334" s="13" t="s">
        <v>1043</v>
      </c>
      <c r="O334" s="5">
        <v>45100</v>
      </c>
      <c r="P334" s="8">
        <v>1</v>
      </c>
      <c r="Q334" s="9">
        <v>1</v>
      </c>
      <c r="R334" s="9" t="str">
        <f>IFERROR(VLOOKUP(Tabla2[[#This Row],[CONTRATISTA PRNCIPAL]],Hoja1!$L$5:$M$9,2,FALSE),"CJV")</f>
        <v>CJV</v>
      </c>
      <c r="S334" s="9" t="str">
        <f>IF(Tabla2[[#This Row],[EMPRESA]]=Tabla2[[#This Row],[CONTRATISTA PRNCIPAL]],"Principal","Secundaria")</f>
        <v>Principal</v>
      </c>
      <c r="T334" s="10">
        <f>IFERROR(1/COUNTIF(Tabla2[CONTRATISTA PRNCIPAL],Tabla2[[#This Row],[CONTRATISTA PRNCIPAL]]),0)</f>
        <v>5.0251256281407036E-3</v>
      </c>
      <c r="U334" s="33">
        <f ca="1">IF(((TODAY()-Tabla2[[#This Row],[FECHA NACIMIENTO]])/365)&lt;18,"Corregir", IF(((TODAY()-Tabla2[[#This Row],[FECHA NACIMIENTO]])/365)&gt;80, "Corregir",ROUNDDOWN(((TODAY()-Tabla2[[#This Row],[FECHA NACIMIENTO]])/365),0)))</f>
        <v>50</v>
      </c>
      <c r="V33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34" s="34" t="str">
        <f ca="1">+IF(Tabla2[[#This Row],[Edad]]="Corregir","Corregir","Ok")</f>
        <v>Ok</v>
      </c>
      <c r="X334" s="10" t="str">
        <f>+IFERROR(VLOOKUP(Tabla2[[#This Row],[DISTRITO SEGÚN DNI]],Hoja1!$A$2:$B$55,2,FALSE),"No")</f>
        <v>No</v>
      </c>
      <c r="Y334" s="10" t="str">
        <f>IF(OR(LOWER(Tabla2[[#This Row],[GENERO]])="masculino", LOWER(Tabla2[[#This Row],[GENERO]])="femenino"),"OK","Corregir")</f>
        <v>OK</v>
      </c>
      <c r="Z334" s="10" t="str">
        <f>+IF(Tabla2[[#This Row],[Nro. DNI / CE]]="","Corregir",IF(LEN(Tabla2[[#This Row],[Nro. DNI / CE]])&gt;=8,"OK","Corregir"))</f>
        <v>OK</v>
      </c>
      <c r="AA334" s="10">
        <f>COUNTIF(Tabla2[APELLIDOS Y NOMBRES],Tabla2[[#This Row],[APELLIDOS Y NOMBRES]])</f>
        <v>1</v>
      </c>
      <c r="AB334" t="str">
        <f ca="1">+IFERROR(IF(Tabla2[[#This Row],[FECHA CESE/BAJA]]="","No Aplica",IF(AND(MONTH(Tabla2[[#This Row],[FECHA CESE/BAJA]])=MONTH(TODAY()-30),YEAR(Tabla2[[#This Row],[FECHA CESE/BAJA]])=YEAR(TODAY())),MONTH(TODAY()-30)&amp;"-"&amp;YEAR(TODAY()),"Borrar")),"No aplica")</f>
        <v>No aplica</v>
      </c>
      <c r="AC334" t="str">
        <f ca="1">+IFERROR(IF(Tabla2[[#This Row],[FECHA INICIO DE LABORES EN OBRA]]="","No Aplica",IF(AND(MONTH(Tabla2[[#This Row],[FECHA INICIO DE LABORES EN OBRA]])=MONTH(TODAY()-30),YEAR(Tabla2[[#This Row],[FECHA INICIO DE LABORES EN OBRA]])=YEAR(TODAY())),MONTH(TODAY()-30)&amp;"-"&amp;YEAR(TODAY()),"No Aplica")),"No Aplica")</f>
        <v>No Aplica</v>
      </c>
    </row>
    <row r="335" spans="1:29" x14ac:dyDescent="0.25">
      <c r="A335" s="2" t="s">
        <v>1067</v>
      </c>
      <c r="B335" s="3" t="s">
        <v>10366</v>
      </c>
      <c r="C335" s="3" t="s">
        <v>10366</v>
      </c>
      <c r="D335" s="3" t="s">
        <v>12275</v>
      </c>
      <c r="E335" s="3" t="s">
        <v>12276</v>
      </c>
      <c r="F335" s="36">
        <v>27303</v>
      </c>
      <c r="G335" s="3">
        <v>3</v>
      </c>
      <c r="H335" s="3" t="s">
        <v>12277</v>
      </c>
      <c r="I335" s="3" t="s">
        <v>1070</v>
      </c>
      <c r="J335" s="3" t="s">
        <v>12278</v>
      </c>
      <c r="K335" s="3" t="s">
        <v>1063</v>
      </c>
      <c r="L335" s="8" t="s">
        <v>9813</v>
      </c>
      <c r="M335" s="5" t="s">
        <v>1073</v>
      </c>
      <c r="N335" s="13" t="s">
        <v>1043</v>
      </c>
      <c r="O335" s="5">
        <v>45141</v>
      </c>
      <c r="P335" s="8">
        <v>1</v>
      </c>
      <c r="Q335" s="9">
        <v>2</v>
      </c>
      <c r="R335" s="9" t="str">
        <f>IFERROR(VLOOKUP(Tabla2[[#This Row],[CONTRATISTA PRNCIPAL]],Hoja1!$L$5:$M$9,2,FALSE),"CJV")</f>
        <v>CJV</v>
      </c>
      <c r="S335" s="9" t="str">
        <f>IF(Tabla2[[#This Row],[EMPRESA]]=Tabla2[[#This Row],[CONTRATISTA PRNCIPAL]],"Principal","Secundaria")</f>
        <v>Principal</v>
      </c>
      <c r="T335" s="10">
        <f>IFERROR(1/COUNTIF(Tabla2[CONTRATISTA PRNCIPAL],Tabla2[[#This Row],[CONTRATISTA PRNCIPAL]]),0)</f>
        <v>5.0251256281407036E-3</v>
      </c>
      <c r="U335" s="33">
        <f ca="1">IF(((TODAY()-Tabla2[[#This Row],[FECHA NACIMIENTO]])/365)&lt;18,"Corregir", IF(((TODAY()-Tabla2[[#This Row],[FECHA NACIMIENTO]])/365)&gt;80, "Corregir",ROUNDDOWN(((TODAY()-Tabla2[[#This Row],[FECHA NACIMIENTO]])/365),0)))</f>
        <v>48</v>
      </c>
      <c r="V33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35" s="34" t="str">
        <f ca="1">+IF(Tabla2[[#This Row],[Edad]]="Corregir","Corregir","Ok")</f>
        <v>Ok</v>
      </c>
      <c r="X335" s="10" t="str">
        <f>+IFERROR(VLOOKUP(Tabla2[[#This Row],[DISTRITO SEGÚN DNI]],Hoja1!$A$2:$B$55,2,FALSE),"No")</f>
        <v>No</v>
      </c>
      <c r="Y335" s="10" t="str">
        <f>IF(OR(LOWER(Tabla2[[#This Row],[GENERO]])="masculino", LOWER(Tabla2[[#This Row],[GENERO]])="femenino"),"OK","Corregir")</f>
        <v>OK</v>
      </c>
      <c r="Z335" s="10" t="str">
        <f>+IF(Tabla2[[#This Row],[Nro. DNI / CE]]="","Corregir",IF(LEN(Tabla2[[#This Row],[Nro. DNI / CE]])&gt;=8,"OK","Corregir"))</f>
        <v>OK</v>
      </c>
      <c r="AA335" s="10">
        <f>COUNTIF(Tabla2[APELLIDOS Y NOMBRES],Tabla2[[#This Row],[APELLIDOS Y NOMBRES]])</f>
        <v>1</v>
      </c>
      <c r="AB335" t="str">
        <f ca="1">+IFERROR(IF(Tabla2[[#This Row],[FECHA CESE/BAJA]]="","No Aplica",IF(AND(MONTH(Tabla2[[#This Row],[FECHA CESE/BAJA]])=MONTH(TODAY()-30),YEAR(Tabla2[[#This Row],[FECHA CESE/BAJA]])=YEAR(TODAY())),MONTH(TODAY()-30)&amp;"-"&amp;YEAR(TODAY()),"Borrar")),"No aplica")</f>
        <v>No aplica</v>
      </c>
      <c r="AC335" t="str">
        <f ca="1">+IFERROR(IF(Tabla2[[#This Row],[FECHA INICIO DE LABORES EN OBRA]]="","No Aplica",IF(AND(MONTH(Tabla2[[#This Row],[FECHA INICIO DE LABORES EN OBRA]])=MONTH(TODAY()-30),YEAR(Tabla2[[#This Row],[FECHA INICIO DE LABORES EN OBRA]])=YEAR(TODAY())),MONTH(TODAY()-30)&amp;"-"&amp;YEAR(TODAY()),"No Aplica")),"No Aplica")</f>
        <v>8-2023</v>
      </c>
    </row>
    <row r="336" spans="1:29" x14ac:dyDescent="0.25">
      <c r="A336" s="2" t="s">
        <v>1067</v>
      </c>
      <c r="B336" s="3" t="s">
        <v>10366</v>
      </c>
      <c r="C336" s="3" t="s">
        <v>10366</v>
      </c>
      <c r="D336" s="3">
        <v>25841815</v>
      </c>
      <c r="E336" s="3" t="s">
        <v>1162</v>
      </c>
      <c r="F336" s="36">
        <v>28242</v>
      </c>
      <c r="G336" s="3">
        <v>3</v>
      </c>
      <c r="H336" s="3" t="s">
        <v>1084</v>
      </c>
      <c r="I336" s="3" t="s">
        <v>1070</v>
      </c>
      <c r="J336" s="3" t="s">
        <v>1163</v>
      </c>
      <c r="K336" s="3" t="s">
        <v>1164</v>
      </c>
      <c r="L336" s="8" t="s">
        <v>9813</v>
      </c>
      <c r="M336" s="5" t="s">
        <v>1073</v>
      </c>
      <c r="N336" s="13" t="s">
        <v>1043</v>
      </c>
      <c r="O336" s="5">
        <v>44749</v>
      </c>
      <c r="P336" s="8">
        <v>1</v>
      </c>
      <c r="Q336" s="9">
        <v>1</v>
      </c>
      <c r="R336" s="9" t="str">
        <f>IFERROR(VLOOKUP(Tabla2[[#This Row],[CONTRATISTA PRNCIPAL]],Hoja1!$L$5:$M$9,2,FALSE),"CJV")</f>
        <v>CJV</v>
      </c>
      <c r="S336" s="9" t="str">
        <f>IF(Tabla2[[#This Row],[EMPRESA]]=Tabla2[[#This Row],[CONTRATISTA PRNCIPAL]],"Principal","Secundaria")</f>
        <v>Principal</v>
      </c>
      <c r="T336" s="10">
        <f>IFERROR(1/COUNTIF(Tabla2[CONTRATISTA PRNCIPAL],Tabla2[[#This Row],[CONTRATISTA PRNCIPAL]]),0)</f>
        <v>5.0251256281407036E-3</v>
      </c>
      <c r="U336" s="33">
        <f ca="1">IF(((TODAY()-Tabla2[[#This Row],[FECHA NACIMIENTO]])/365)&lt;18,"Corregir", IF(((TODAY()-Tabla2[[#This Row],[FECHA NACIMIENTO]])/365)&gt;80, "Corregir",ROUNDDOWN(((TODAY()-Tabla2[[#This Row],[FECHA NACIMIENTO]])/365),0)))</f>
        <v>46</v>
      </c>
      <c r="V33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36" s="34" t="str">
        <f ca="1">+IF(Tabla2[[#This Row],[Edad]]="Corregir","Corregir","Ok")</f>
        <v>Ok</v>
      </c>
      <c r="X336" s="10" t="str">
        <f>+IFERROR(VLOOKUP(Tabla2[[#This Row],[DISTRITO SEGÚN DNI]],Hoja1!$A$2:$B$55,2,FALSE),"No")</f>
        <v>No</v>
      </c>
      <c r="Y336" s="10" t="str">
        <f>IF(OR(LOWER(Tabla2[[#This Row],[GENERO]])="masculino", LOWER(Tabla2[[#This Row],[GENERO]])="femenino"),"OK","Corregir")</f>
        <v>OK</v>
      </c>
      <c r="Z336" s="10" t="str">
        <f>+IF(Tabla2[[#This Row],[Nro. DNI / CE]]="","Corregir",IF(LEN(Tabla2[[#This Row],[Nro. DNI / CE]])&gt;=8,"OK","Corregir"))</f>
        <v>OK</v>
      </c>
      <c r="AA336" s="10">
        <f>COUNTIF(Tabla2[APELLIDOS Y NOMBRES],Tabla2[[#This Row],[APELLIDOS Y NOMBRES]])</f>
        <v>1</v>
      </c>
      <c r="AB336" t="str">
        <f ca="1">+IFERROR(IF(Tabla2[[#This Row],[FECHA CESE/BAJA]]="","No Aplica",IF(AND(MONTH(Tabla2[[#This Row],[FECHA CESE/BAJA]])=MONTH(TODAY()-30),YEAR(Tabla2[[#This Row],[FECHA CESE/BAJA]])=YEAR(TODAY())),MONTH(TODAY()-30)&amp;"-"&amp;YEAR(TODAY()),"Borrar")),"No aplica")</f>
        <v>No aplica</v>
      </c>
      <c r="AC336" t="str">
        <f ca="1">+IFERROR(IF(Tabla2[[#This Row],[FECHA INICIO DE LABORES EN OBRA]]="","No Aplica",IF(AND(MONTH(Tabla2[[#This Row],[FECHA INICIO DE LABORES EN OBRA]])=MONTH(TODAY()-30),YEAR(Tabla2[[#This Row],[FECHA INICIO DE LABORES EN OBRA]])=YEAR(TODAY())),MONTH(TODAY()-30)&amp;"-"&amp;YEAR(TODAY()),"No Aplica")),"No Aplica")</f>
        <v>No Aplica</v>
      </c>
    </row>
    <row r="337" spans="1:29" x14ac:dyDescent="0.25">
      <c r="A337" s="2" t="s">
        <v>1067</v>
      </c>
      <c r="B337" s="3" t="s">
        <v>10366</v>
      </c>
      <c r="C337" s="3" t="s">
        <v>10366</v>
      </c>
      <c r="D337" s="3">
        <v>44385266</v>
      </c>
      <c r="E337" s="3" t="s">
        <v>12279</v>
      </c>
      <c r="F337" s="36">
        <v>31816</v>
      </c>
      <c r="G337" s="3">
        <v>3</v>
      </c>
      <c r="H337" s="3" t="s">
        <v>12277</v>
      </c>
      <c r="I337" s="3" t="s">
        <v>1070</v>
      </c>
      <c r="J337" s="3" t="s">
        <v>12280</v>
      </c>
      <c r="K337" s="3" t="s">
        <v>12281</v>
      </c>
      <c r="L337" s="8" t="s">
        <v>9813</v>
      </c>
      <c r="M337" s="5" t="s">
        <v>1073</v>
      </c>
      <c r="N337" s="13" t="s">
        <v>1043</v>
      </c>
      <c r="O337" s="5">
        <v>45141</v>
      </c>
      <c r="P337" s="8">
        <v>1</v>
      </c>
      <c r="Q337" s="9">
        <v>2</v>
      </c>
      <c r="R337" s="9" t="str">
        <f>IFERROR(VLOOKUP(Tabla2[[#This Row],[CONTRATISTA PRNCIPAL]],Hoja1!$L$5:$M$9,2,FALSE),"CJV")</f>
        <v>CJV</v>
      </c>
      <c r="S337" s="9" t="str">
        <f>IF(Tabla2[[#This Row],[EMPRESA]]=Tabla2[[#This Row],[CONTRATISTA PRNCIPAL]],"Principal","Secundaria")</f>
        <v>Principal</v>
      </c>
      <c r="T337" s="10">
        <f>IFERROR(1/COUNTIF(Tabla2[CONTRATISTA PRNCIPAL],Tabla2[[#This Row],[CONTRATISTA PRNCIPAL]]),0)</f>
        <v>5.0251256281407036E-3</v>
      </c>
      <c r="U337" s="33">
        <f ca="1">IF(((TODAY()-Tabla2[[#This Row],[FECHA NACIMIENTO]])/365)&lt;18,"Corregir", IF(((TODAY()-Tabla2[[#This Row],[FECHA NACIMIENTO]])/365)&gt;80, "Corregir",ROUNDDOWN(((TODAY()-Tabla2[[#This Row],[FECHA NACIMIENTO]])/365),0)))</f>
        <v>36</v>
      </c>
      <c r="V33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37" s="34" t="str">
        <f ca="1">+IF(Tabla2[[#This Row],[Edad]]="Corregir","Corregir","Ok")</f>
        <v>Ok</v>
      </c>
      <c r="X337" s="10" t="str">
        <f>+IFERROR(VLOOKUP(Tabla2[[#This Row],[DISTRITO SEGÚN DNI]],Hoja1!$A$2:$B$55,2,FALSE),"No")</f>
        <v>No</v>
      </c>
      <c r="Y337" s="10" t="str">
        <f>IF(OR(LOWER(Tabla2[[#This Row],[GENERO]])="masculino", LOWER(Tabla2[[#This Row],[GENERO]])="femenino"),"OK","Corregir")</f>
        <v>OK</v>
      </c>
      <c r="Z337" s="10" t="str">
        <f>+IF(Tabla2[[#This Row],[Nro. DNI / CE]]="","Corregir",IF(LEN(Tabla2[[#This Row],[Nro. DNI / CE]])&gt;=8,"OK","Corregir"))</f>
        <v>OK</v>
      </c>
      <c r="AA337" s="10">
        <f>COUNTIF(Tabla2[APELLIDOS Y NOMBRES],Tabla2[[#This Row],[APELLIDOS Y NOMBRES]])</f>
        <v>1</v>
      </c>
      <c r="AB337" t="str">
        <f ca="1">+IFERROR(IF(Tabla2[[#This Row],[FECHA CESE/BAJA]]="","No Aplica",IF(AND(MONTH(Tabla2[[#This Row],[FECHA CESE/BAJA]])=MONTH(TODAY()-30),YEAR(Tabla2[[#This Row],[FECHA CESE/BAJA]])=YEAR(TODAY())),MONTH(TODAY()-30)&amp;"-"&amp;YEAR(TODAY()),"Borrar")),"No aplica")</f>
        <v>No aplica</v>
      </c>
      <c r="AC337" t="str">
        <f ca="1">+IFERROR(IF(Tabla2[[#This Row],[FECHA INICIO DE LABORES EN OBRA]]="","No Aplica",IF(AND(MONTH(Tabla2[[#This Row],[FECHA INICIO DE LABORES EN OBRA]])=MONTH(TODAY()-30),YEAR(Tabla2[[#This Row],[FECHA INICIO DE LABORES EN OBRA]])=YEAR(TODAY())),MONTH(TODAY()-30)&amp;"-"&amp;YEAR(TODAY()),"No Aplica")),"No Aplica")</f>
        <v>8-2023</v>
      </c>
    </row>
    <row r="338" spans="1:29" x14ac:dyDescent="0.25">
      <c r="A338" s="2" t="s">
        <v>1067</v>
      </c>
      <c r="B338" s="3" t="s">
        <v>10366</v>
      </c>
      <c r="C338" s="3" t="s">
        <v>10366</v>
      </c>
      <c r="D338" s="3">
        <v>40599506</v>
      </c>
      <c r="E338" s="3" t="s">
        <v>12282</v>
      </c>
      <c r="F338" s="36">
        <v>29394</v>
      </c>
      <c r="G338" s="3">
        <v>3</v>
      </c>
      <c r="H338" s="3" t="s">
        <v>12277</v>
      </c>
      <c r="I338" s="3" t="s">
        <v>1070</v>
      </c>
      <c r="J338" s="3" t="s">
        <v>12283</v>
      </c>
      <c r="K338" s="3" t="s">
        <v>12281</v>
      </c>
      <c r="L338" s="8" t="s">
        <v>9813</v>
      </c>
      <c r="M338" s="5" t="s">
        <v>1073</v>
      </c>
      <c r="N338" s="13" t="s">
        <v>1043</v>
      </c>
      <c r="O338" s="5">
        <v>45145</v>
      </c>
      <c r="P338" s="8">
        <v>1</v>
      </c>
      <c r="Q338" s="9">
        <v>2</v>
      </c>
      <c r="R338" s="9" t="str">
        <f>IFERROR(VLOOKUP(Tabla2[[#This Row],[CONTRATISTA PRNCIPAL]],Hoja1!$L$5:$M$9,2,FALSE),"CJV")</f>
        <v>CJV</v>
      </c>
      <c r="S338" s="9" t="str">
        <f>IF(Tabla2[[#This Row],[EMPRESA]]=Tabla2[[#This Row],[CONTRATISTA PRNCIPAL]],"Principal","Secundaria")</f>
        <v>Principal</v>
      </c>
      <c r="T338" s="10">
        <f>IFERROR(1/COUNTIF(Tabla2[CONTRATISTA PRNCIPAL],Tabla2[[#This Row],[CONTRATISTA PRNCIPAL]]),0)</f>
        <v>5.0251256281407036E-3</v>
      </c>
      <c r="U338" s="33">
        <f ca="1">IF(((TODAY()-Tabla2[[#This Row],[FECHA NACIMIENTO]])/365)&lt;18,"Corregir", IF(((TODAY()-Tabla2[[#This Row],[FECHA NACIMIENTO]])/365)&gt;80, "Corregir",ROUNDDOWN(((TODAY()-Tabla2[[#This Row],[FECHA NACIMIENTO]])/365),0)))</f>
        <v>43</v>
      </c>
      <c r="V33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38" s="34" t="str">
        <f ca="1">+IF(Tabla2[[#This Row],[Edad]]="Corregir","Corregir","Ok")</f>
        <v>Ok</v>
      </c>
      <c r="X338" s="10" t="str">
        <f>+IFERROR(VLOOKUP(Tabla2[[#This Row],[DISTRITO SEGÚN DNI]],Hoja1!$A$2:$B$55,2,FALSE),"No")</f>
        <v>No</v>
      </c>
      <c r="Y338" s="10" t="str">
        <f>IF(OR(LOWER(Tabla2[[#This Row],[GENERO]])="masculino", LOWER(Tabla2[[#This Row],[GENERO]])="femenino"),"OK","Corregir")</f>
        <v>OK</v>
      </c>
      <c r="Z338" s="10" t="str">
        <f>+IF(Tabla2[[#This Row],[Nro. DNI / CE]]="","Corregir",IF(LEN(Tabla2[[#This Row],[Nro. DNI / CE]])&gt;=8,"OK","Corregir"))</f>
        <v>OK</v>
      </c>
      <c r="AA338" s="10">
        <f>COUNTIF(Tabla2[APELLIDOS Y NOMBRES],Tabla2[[#This Row],[APELLIDOS Y NOMBRES]])</f>
        <v>1</v>
      </c>
      <c r="AB338" t="str">
        <f ca="1">+IFERROR(IF(Tabla2[[#This Row],[FECHA CESE/BAJA]]="","No Aplica",IF(AND(MONTH(Tabla2[[#This Row],[FECHA CESE/BAJA]])=MONTH(TODAY()-30),YEAR(Tabla2[[#This Row],[FECHA CESE/BAJA]])=YEAR(TODAY())),MONTH(TODAY()-30)&amp;"-"&amp;YEAR(TODAY()),"Borrar")),"No aplica")</f>
        <v>No aplica</v>
      </c>
      <c r="AC338" t="str">
        <f ca="1">+IFERROR(IF(Tabla2[[#This Row],[FECHA INICIO DE LABORES EN OBRA]]="","No Aplica",IF(AND(MONTH(Tabla2[[#This Row],[FECHA INICIO DE LABORES EN OBRA]])=MONTH(TODAY()-30),YEAR(Tabla2[[#This Row],[FECHA INICIO DE LABORES EN OBRA]])=YEAR(TODAY())),MONTH(TODAY()-30)&amp;"-"&amp;YEAR(TODAY()),"No Aplica")),"No Aplica")</f>
        <v>8-2023</v>
      </c>
    </row>
    <row r="339" spans="1:29" x14ac:dyDescent="0.25">
      <c r="A339" s="2" t="s">
        <v>1067</v>
      </c>
      <c r="B339" s="3" t="s">
        <v>10366</v>
      </c>
      <c r="C339" s="3" t="s">
        <v>10366</v>
      </c>
      <c r="D339" s="3">
        <v>80035300</v>
      </c>
      <c r="E339" s="3" t="s">
        <v>12284</v>
      </c>
      <c r="F339" s="36">
        <v>27804</v>
      </c>
      <c r="G339" s="3">
        <v>3</v>
      </c>
      <c r="H339" s="3" t="s">
        <v>12273</v>
      </c>
      <c r="I339" s="3" t="s">
        <v>1070</v>
      </c>
      <c r="J339" s="3" t="s">
        <v>12285</v>
      </c>
      <c r="K339" s="3" t="s">
        <v>12281</v>
      </c>
      <c r="L339" s="8" t="s">
        <v>9813</v>
      </c>
      <c r="M339" s="5" t="s">
        <v>1073</v>
      </c>
      <c r="N339" s="13" t="s">
        <v>1043</v>
      </c>
      <c r="O339" s="5">
        <v>45141</v>
      </c>
      <c r="P339" s="8">
        <v>1</v>
      </c>
      <c r="Q339" s="9">
        <v>2</v>
      </c>
      <c r="R339" s="9" t="str">
        <f>IFERROR(VLOOKUP(Tabla2[[#This Row],[CONTRATISTA PRNCIPAL]],Hoja1!$L$5:$M$9,2,FALSE),"CJV")</f>
        <v>CJV</v>
      </c>
      <c r="S339" s="9" t="str">
        <f>IF(Tabla2[[#This Row],[EMPRESA]]=Tabla2[[#This Row],[CONTRATISTA PRNCIPAL]],"Principal","Secundaria")</f>
        <v>Principal</v>
      </c>
      <c r="T339" s="10">
        <f>IFERROR(1/COUNTIF(Tabla2[CONTRATISTA PRNCIPAL],Tabla2[[#This Row],[CONTRATISTA PRNCIPAL]]),0)</f>
        <v>5.0251256281407036E-3</v>
      </c>
      <c r="U339" s="33">
        <f ca="1">IF(((TODAY()-Tabla2[[#This Row],[FECHA NACIMIENTO]])/365)&lt;18,"Corregir", IF(((TODAY()-Tabla2[[#This Row],[FECHA NACIMIENTO]])/365)&gt;80, "Corregir",ROUNDDOWN(((TODAY()-Tabla2[[#This Row],[FECHA NACIMIENTO]])/365),0)))</f>
        <v>47</v>
      </c>
      <c r="V33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39" s="34" t="str">
        <f ca="1">+IF(Tabla2[[#This Row],[Edad]]="Corregir","Corregir","Ok")</f>
        <v>Ok</v>
      </c>
      <c r="X339" s="10" t="str">
        <f>+IFERROR(VLOOKUP(Tabla2[[#This Row],[DISTRITO SEGÚN DNI]],Hoja1!$A$2:$B$55,2,FALSE),"No")</f>
        <v>No</v>
      </c>
      <c r="Y339" s="10" t="str">
        <f>IF(OR(LOWER(Tabla2[[#This Row],[GENERO]])="masculino", LOWER(Tabla2[[#This Row],[GENERO]])="femenino"),"OK","Corregir")</f>
        <v>OK</v>
      </c>
      <c r="Z339" s="10" t="str">
        <f>+IF(Tabla2[[#This Row],[Nro. DNI / CE]]="","Corregir",IF(LEN(Tabla2[[#This Row],[Nro. DNI / CE]])&gt;=8,"OK","Corregir"))</f>
        <v>OK</v>
      </c>
      <c r="AA339" s="10">
        <f>COUNTIF(Tabla2[APELLIDOS Y NOMBRES],Tabla2[[#This Row],[APELLIDOS Y NOMBRES]])</f>
        <v>1</v>
      </c>
      <c r="AB339" t="str">
        <f ca="1">+IFERROR(IF(Tabla2[[#This Row],[FECHA CESE/BAJA]]="","No Aplica",IF(AND(MONTH(Tabla2[[#This Row],[FECHA CESE/BAJA]])=MONTH(TODAY()-30),YEAR(Tabla2[[#This Row],[FECHA CESE/BAJA]])=YEAR(TODAY())),MONTH(TODAY()-30)&amp;"-"&amp;YEAR(TODAY()),"Borrar")),"No aplica")</f>
        <v>No aplica</v>
      </c>
      <c r="AC339" t="str">
        <f ca="1">+IFERROR(IF(Tabla2[[#This Row],[FECHA INICIO DE LABORES EN OBRA]]="","No Aplica",IF(AND(MONTH(Tabla2[[#This Row],[FECHA INICIO DE LABORES EN OBRA]])=MONTH(TODAY()-30),YEAR(Tabla2[[#This Row],[FECHA INICIO DE LABORES EN OBRA]])=YEAR(TODAY())),MONTH(TODAY()-30)&amp;"-"&amp;YEAR(TODAY()),"No Aplica")),"No Aplica")</f>
        <v>8-2023</v>
      </c>
    </row>
    <row r="340" spans="1:29" x14ac:dyDescent="0.25">
      <c r="A340" s="2" t="s">
        <v>1067</v>
      </c>
      <c r="B340" s="3" t="s">
        <v>10366</v>
      </c>
      <c r="C340" s="3" t="s">
        <v>10366</v>
      </c>
      <c r="D340" s="3">
        <v>70024012</v>
      </c>
      <c r="E340" s="3" t="s">
        <v>12286</v>
      </c>
      <c r="F340" s="36">
        <v>32920</v>
      </c>
      <c r="G340" s="3">
        <v>3</v>
      </c>
      <c r="H340" s="3" t="s">
        <v>12277</v>
      </c>
      <c r="I340" s="3" t="s">
        <v>1070</v>
      </c>
      <c r="J340" s="3" t="s">
        <v>12287</v>
      </c>
      <c r="K340" s="3" t="s">
        <v>1063</v>
      </c>
      <c r="L340" s="8" t="s">
        <v>9813</v>
      </c>
      <c r="M340" s="5" t="s">
        <v>1073</v>
      </c>
      <c r="N340" s="13" t="s">
        <v>1043</v>
      </c>
      <c r="O340" s="5">
        <v>45141</v>
      </c>
      <c r="P340" s="8">
        <v>1</v>
      </c>
      <c r="Q340" s="9">
        <v>2</v>
      </c>
      <c r="R340" s="9" t="str">
        <f>IFERROR(VLOOKUP(Tabla2[[#This Row],[CONTRATISTA PRNCIPAL]],Hoja1!$L$5:$M$9,2,FALSE),"CJV")</f>
        <v>CJV</v>
      </c>
      <c r="S340" s="9" t="str">
        <f>IF(Tabla2[[#This Row],[EMPRESA]]=Tabla2[[#This Row],[CONTRATISTA PRNCIPAL]],"Principal","Secundaria")</f>
        <v>Principal</v>
      </c>
      <c r="T340" s="10">
        <f>IFERROR(1/COUNTIF(Tabla2[CONTRATISTA PRNCIPAL],Tabla2[[#This Row],[CONTRATISTA PRNCIPAL]]),0)</f>
        <v>5.0251256281407036E-3</v>
      </c>
      <c r="U340" s="33">
        <f ca="1">IF(((TODAY()-Tabla2[[#This Row],[FECHA NACIMIENTO]])/365)&lt;18,"Corregir", IF(((TODAY()-Tabla2[[#This Row],[FECHA NACIMIENTO]])/365)&gt;80, "Corregir",ROUNDDOWN(((TODAY()-Tabla2[[#This Row],[FECHA NACIMIENTO]])/365),0)))</f>
        <v>33</v>
      </c>
      <c r="V34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40" s="34" t="str">
        <f ca="1">+IF(Tabla2[[#This Row],[Edad]]="Corregir","Corregir","Ok")</f>
        <v>Ok</v>
      </c>
      <c r="X340" s="10" t="str">
        <f>+IFERROR(VLOOKUP(Tabla2[[#This Row],[DISTRITO SEGÚN DNI]],Hoja1!$A$2:$B$55,2,FALSE),"No")</f>
        <v>No</v>
      </c>
      <c r="Y340" s="10" t="str">
        <f>IF(OR(LOWER(Tabla2[[#This Row],[GENERO]])="masculino", LOWER(Tabla2[[#This Row],[GENERO]])="femenino"),"OK","Corregir")</f>
        <v>OK</v>
      </c>
      <c r="Z340" s="10" t="str">
        <f>+IF(Tabla2[[#This Row],[Nro. DNI / CE]]="","Corregir",IF(LEN(Tabla2[[#This Row],[Nro. DNI / CE]])&gt;=8,"OK","Corregir"))</f>
        <v>OK</v>
      </c>
      <c r="AA340" s="10">
        <f>COUNTIF(Tabla2[APELLIDOS Y NOMBRES],Tabla2[[#This Row],[APELLIDOS Y NOMBRES]])</f>
        <v>1</v>
      </c>
      <c r="AB340" t="str">
        <f ca="1">+IFERROR(IF(Tabla2[[#This Row],[FECHA CESE/BAJA]]="","No Aplica",IF(AND(MONTH(Tabla2[[#This Row],[FECHA CESE/BAJA]])=MONTH(TODAY()-30),YEAR(Tabla2[[#This Row],[FECHA CESE/BAJA]])=YEAR(TODAY())),MONTH(TODAY()-30)&amp;"-"&amp;YEAR(TODAY()),"Borrar")),"No aplica")</f>
        <v>No aplica</v>
      </c>
      <c r="AC340" t="str">
        <f ca="1">+IFERROR(IF(Tabla2[[#This Row],[FECHA INICIO DE LABORES EN OBRA]]="","No Aplica",IF(AND(MONTH(Tabla2[[#This Row],[FECHA INICIO DE LABORES EN OBRA]])=MONTH(TODAY()-30),YEAR(Tabla2[[#This Row],[FECHA INICIO DE LABORES EN OBRA]])=YEAR(TODAY())),MONTH(TODAY()-30)&amp;"-"&amp;YEAR(TODAY()),"No Aplica")),"No Aplica")</f>
        <v>8-2023</v>
      </c>
    </row>
    <row r="341" spans="1:29" x14ac:dyDescent="0.25">
      <c r="A341" s="2" t="s">
        <v>1067</v>
      </c>
      <c r="B341" s="3" t="s">
        <v>10366</v>
      </c>
      <c r="C341" s="3" t="s">
        <v>10366</v>
      </c>
      <c r="D341" s="3">
        <v>44509177</v>
      </c>
      <c r="E341" s="3" t="s">
        <v>1165</v>
      </c>
      <c r="F341" s="36">
        <v>31996</v>
      </c>
      <c r="G341" s="3">
        <v>3</v>
      </c>
      <c r="H341" s="3" t="s">
        <v>1084</v>
      </c>
      <c r="I341" s="3" t="s">
        <v>1070</v>
      </c>
      <c r="J341" s="3" t="s">
        <v>1166</v>
      </c>
      <c r="K341" s="3" t="s">
        <v>1167</v>
      </c>
      <c r="L341" s="8" t="s">
        <v>9813</v>
      </c>
      <c r="M341" s="5" t="s">
        <v>1073</v>
      </c>
      <c r="N341" s="13" t="s">
        <v>1043</v>
      </c>
      <c r="O341" s="5">
        <v>43818</v>
      </c>
      <c r="P341" s="8">
        <v>1</v>
      </c>
      <c r="Q341" s="9">
        <v>1</v>
      </c>
      <c r="R341" s="9" t="str">
        <f>IFERROR(VLOOKUP(Tabla2[[#This Row],[CONTRATISTA PRNCIPAL]],Hoja1!$L$5:$M$9,2,FALSE),"CJV")</f>
        <v>CJV</v>
      </c>
      <c r="S341" s="9" t="str">
        <f>IF(Tabla2[[#This Row],[EMPRESA]]=Tabla2[[#This Row],[CONTRATISTA PRNCIPAL]],"Principal","Secundaria")</f>
        <v>Principal</v>
      </c>
      <c r="T341" s="10">
        <f>IFERROR(1/COUNTIF(Tabla2[CONTRATISTA PRNCIPAL],Tabla2[[#This Row],[CONTRATISTA PRNCIPAL]]),0)</f>
        <v>5.0251256281407036E-3</v>
      </c>
      <c r="U341" s="33">
        <f ca="1">IF(((TODAY()-Tabla2[[#This Row],[FECHA NACIMIENTO]])/365)&lt;18,"Corregir", IF(((TODAY()-Tabla2[[#This Row],[FECHA NACIMIENTO]])/365)&gt;80, "Corregir",ROUNDDOWN(((TODAY()-Tabla2[[#This Row],[FECHA NACIMIENTO]])/365),0)))</f>
        <v>36</v>
      </c>
      <c r="V34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41" s="34" t="str">
        <f ca="1">+IF(Tabla2[[#This Row],[Edad]]="Corregir","Corregir","Ok")</f>
        <v>Ok</v>
      </c>
      <c r="X341" s="10" t="str">
        <f>+IFERROR(VLOOKUP(Tabla2[[#This Row],[DISTRITO SEGÚN DNI]],Hoja1!$A$2:$B$55,2,FALSE),"No")</f>
        <v>No</v>
      </c>
      <c r="Y341" s="10" t="str">
        <f>IF(OR(LOWER(Tabla2[[#This Row],[GENERO]])="masculino", LOWER(Tabla2[[#This Row],[GENERO]])="femenino"),"OK","Corregir")</f>
        <v>OK</v>
      </c>
      <c r="Z341" s="10" t="str">
        <f>+IF(Tabla2[[#This Row],[Nro. DNI / CE]]="","Corregir",IF(LEN(Tabla2[[#This Row],[Nro. DNI / CE]])&gt;=8,"OK","Corregir"))</f>
        <v>OK</v>
      </c>
      <c r="AA341" s="10">
        <f>COUNTIF(Tabla2[APELLIDOS Y NOMBRES],Tabla2[[#This Row],[APELLIDOS Y NOMBRES]])</f>
        <v>1</v>
      </c>
      <c r="AB341" t="str">
        <f ca="1">+IFERROR(IF(Tabla2[[#This Row],[FECHA CESE/BAJA]]="","No Aplica",IF(AND(MONTH(Tabla2[[#This Row],[FECHA CESE/BAJA]])=MONTH(TODAY()-30),YEAR(Tabla2[[#This Row],[FECHA CESE/BAJA]])=YEAR(TODAY())),MONTH(TODAY()-30)&amp;"-"&amp;YEAR(TODAY()),"Borrar")),"No aplica")</f>
        <v>No aplica</v>
      </c>
      <c r="AC341" t="str">
        <f ca="1">+IFERROR(IF(Tabla2[[#This Row],[FECHA INICIO DE LABORES EN OBRA]]="","No Aplica",IF(AND(MONTH(Tabla2[[#This Row],[FECHA INICIO DE LABORES EN OBRA]])=MONTH(TODAY()-30),YEAR(Tabla2[[#This Row],[FECHA INICIO DE LABORES EN OBRA]])=YEAR(TODAY())),MONTH(TODAY()-30)&amp;"-"&amp;YEAR(TODAY()),"No Aplica")),"No Aplica")</f>
        <v>No Aplica</v>
      </c>
    </row>
    <row r="342" spans="1:29" x14ac:dyDescent="0.25">
      <c r="A342" s="2" t="s">
        <v>1067</v>
      </c>
      <c r="B342" s="3" t="s">
        <v>10366</v>
      </c>
      <c r="C342" s="3" t="s">
        <v>10366</v>
      </c>
      <c r="D342" s="3">
        <v>10254626</v>
      </c>
      <c r="E342" s="3" t="s">
        <v>92</v>
      </c>
      <c r="F342" s="36">
        <v>27951</v>
      </c>
      <c r="G342" s="3">
        <v>1</v>
      </c>
      <c r="H342" s="3" t="s">
        <v>1168</v>
      </c>
      <c r="I342" s="3" t="s">
        <v>1070</v>
      </c>
      <c r="J342" s="3" t="s">
        <v>1169</v>
      </c>
      <c r="K342" s="3" t="s">
        <v>93</v>
      </c>
      <c r="L342" s="8" t="s">
        <v>9813</v>
      </c>
      <c r="M342" s="5" t="s">
        <v>1073</v>
      </c>
      <c r="N342" s="13" t="s">
        <v>1043</v>
      </c>
      <c r="O342" s="5">
        <v>44754</v>
      </c>
      <c r="P342" s="8">
        <v>1</v>
      </c>
      <c r="Q342" s="9">
        <v>1</v>
      </c>
      <c r="R342" s="9" t="str">
        <f>IFERROR(VLOOKUP(Tabla2[[#This Row],[CONTRATISTA PRNCIPAL]],Hoja1!$L$5:$M$9,2,FALSE),"CJV")</f>
        <v>CJV</v>
      </c>
      <c r="S342" s="9" t="str">
        <f>IF(Tabla2[[#This Row],[EMPRESA]]=Tabla2[[#This Row],[CONTRATISTA PRNCIPAL]],"Principal","Secundaria")</f>
        <v>Principal</v>
      </c>
      <c r="T342" s="10">
        <f>IFERROR(1/COUNTIF(Tabla2[CONTRATISTA PRNCIPAL],Tabla2[[#This Row],[CONTRATISTA PRNCIPAL]]),0)</f>
        <v>5.0251256281407036E-3</v>
      </c>
      <c r="U342" s="33">
        <f ca="1">IF(((TODAY()-Tabla2[[#This Row],[FECHA NACIMIENTO]])/365)&lt;18,"Corregir", IF(((TODAY()-Tabla2[[#This Row],[FECHA NACIMIENTO]])/365)&gt;80, "Corregir",ROUNDDOWN(((TODAY()-Tabla2[[#This Row],[FECHA NACIMIENTO]])/365),0)))</f>
        <v>47</v>
      </c>
      <c r="V34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42" s="34" t="str">
        <f ca="1">+IF(Tabla2[[#This Row],[Edad]]="Corregir","Corregir","Ok")</f>
        <v>Ok</v>
      </c>
      <c r="X342" s="10" t="str">
        <f>+IFERROR(VLOOKUP(Tabla2[[#This Row],[DISTRITO SEGÚN DNI]],Hoja1!$A$2:$B$55,2,FALSE),"No")</f>
        <v>ATE</v>
      </c>
      <c r="Y342" s="10" t="str">
        <f>IF(OR(LOWER(Tabla2[[#This Row],[GENERO]])="masculino", LOWER(Tabla2[[#This Row],[GENERO]])="femenino"),"OK","Corregir")</f>
        <v>OK</v>
      </c>
      <c r="Z342" s="10" t="str">
        <f>+IF(Tabla2[[#This Row],[Nro. DNI / CE]]="","Corregir",IF(LEN(Tabla2[[#This Row],[Nro. DNI / CE]])&gt;=8,"OK","Corregir"))</f>
        <v>OK</v>
      </c>
      <c r="AA342" s="10">
        <f>COUNTIF(Tabla2[APELLIDOS Y NOMBRES],Tabla2[[#This Row],[APELLIDOS Y NOMBRES]])</f>
        <v>1</v>
      </c>
      <c r="AB342" t="str">
        <f ca="1">+IFERROR(IF(Tabla2[[#This Row],[FECHA CESE/BAJA]]="","No Aplica",IF(AND(MONTH(Tabla2[[#This Row],[FECHA CESE/BAJA]])=MONTH(TODAY()-30),YEAR(Tabla2[[#This Row],[FECHA CESE/BAJA]])=YEAR(TODAY())),MONTH(TODAY()-30)&amp;"-"&amp;YEAR(TODAY()),"Borrar")),"No aplica")</f>
        <v>No aplica</v>
      </c>
      <c r="AC342" t="str">
        <f ca="1">+IFERROR(IF(Tabla2[[#This Row],[FECHA INICIO DE LABORES EN OBRA]]="","No Aplica",IF(AND(MONTH(Tabla2[[#This Row],[FECHA INICIO DE LABORES EN OBRA]])=MONTH(TODAY()-30),YEAR(Tabla2[[#This Row],[FECHA INICIO DE LABORES EN OBRA]])=YEAR(TODAY())),MONTH(TODAY()-30)&amp;"-"&amp;YEAR(TODAY()),"No Aplica")),"No Aplica")</f>
        <v>No Aplica</v>
      </c>
    </row>
    <row r="343" spans="1:29" x14ac:dyDescent="0.25">
      <c r="A343" s="2" t="s">
        <v>1067</v>
      </c>
      <c r="B343" s="3" t="s">
        <v>10366</v>
      </c>
      <c r="C343" s="3" t="s">
        <v>10366</v>
      </c>
      <c r="D343" s="3">
        <v>10121052</v>
      </c>
      <c r="E343" s="3" t="s">
        <v>12288</v>
      </c>
      <c r="F343" s="36">
        <v>24600</v>
      </c>
      <c r="G343" s="3">
        <v>3</v>
      </c>
      <c r="H343" s="3" t="s">
        <v>12273</v>
      </c>
      <c r="I343" s="3" t="s">
        <v>1070</v>
      </c>
      <c r="J343" s="3" t="s">
        <v>12289</v>
      </c>
      <c r="K343" s="3" t="s">
        <v>35</v>
      </c>
      <c r="L343" s="8" t="s">
        <v>9813</v>
      </c>
      <c r="M343" s="5" t="s">
        <v>1073</v>
      </c>
      <c r="N343" s="13" t="s">
        <v>1043</v>
      </c>
      <c r="O343" s="5">
        <v>45145</v>
      </c>
      <c r="P343" s="8">
        <v>1</v>
      </c>
      <c r="Q343" s="9">
        <v>2</v>
      </c>
      <c r="R343" s="9" t="str">
        <f>IFERROR(VLOOKUP(Tabla2[[#This Row],[CONTRATISTA PRNCIPAL]],Hoja1!$L$5:$M$9,2,FALSE),"CJV")</f>
        <v>CJV</v>
      </c>
      <c r="S343" s="9" t="str">
        <f>IF(Tabla2[[#This Row],[EMPRESA]]=Tabla2[[#This Row],[CONTRATISTA PRNCIPAL]],"Principal","Secundaria")</f>
        <v>Principal</v>
      </c>
      <c r="T343" s="10">
        <f>IFERROR(1/COUNTIF(Tabla2[CONTRATISTA PRNCIPAL],Tabla2[[#This Row],[CONTRATISTA PRNCIPAL]]),0)</f>
        <v>5.0251256281407036E-3</v>
      </c>
      <c r="U343" s="33">
        <f ca="1">IF(((TODAY()-Tabla2[[#This Row],[FECHA NACIMIENTO]])/365)&lt;18,"Corregir", IF(((TODAY()-Tabla2[[#This Row],[FECHA NACIMIENTO]])/365)&gt;80, "Corregir",ROUNDDOWN(((TODAY()-Tabla2[[#This Row],[FECHA NACIMIENTO]])/365),0)))</f>
        <v>56</v>
      </c>
      <c r="V34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43" s="34" t="str">
        <f ca="1">+IF(Tabla2[[#This Row],[Edad]]="Corregir","Corregir","Ok")</f>
        <v>Ok</v>
      </c>
      <c r="X343" s="10" t="str">
        <f>+IFERROR(VLOOKUP(Tabla2[[#This Row],[DISTRITO SEGÚN DNI]],Hoja1!$A$2:$B$55,2,FALSE),"No")</f>
        <v>EL AGUSTINO</v>
      </c>
      <c r="Y343" s="10" t="str">
        <f>IF(OR(LOWER(Tabla2[[#This Row],[GENERO]])="masculino", LOWER(Tabla2[[#This Row],[GENERO]])="femenino"),"OK","Corregir")</f>
        <v>OK</v>
      </c>
      <c r="Z343" s="10" t="str">
        <f>+IF(Tabla2[[#This Row],[Nro. DNI / CE]]="","Corregir",IF(LEN(Tabla2[[#This Row],[Nro. DNI / CE]])&gt;=8,"OK","Corregir"))</f>
        <v>OK</v>
      </c>
      <c r="AA343" s="10">
        <f>COUNTIF(Tabla2[APELLIDOS Y NOMBRES],Tabla2[[#This Row],[APELLIDOS Y NOMBRES]])</f>
        <v>1</v>
      </c>
      <c r="AB343" t="str">
        <f ca="1">+IFERROR(IF(Tabla2[[#This Row],[FECHA CESE/BAJA]]="","No Aplica",IF(AND(MONTH(Tabla2[[#This Row],[FECHA CESE/BAJA]])=MONTH(TODAY()-30),YEAR(Tabla2[[#This Row],[FECHA CESE/BAJA]])=YEAR(TODAY())),MONTH(TODAY()-30)&amp;"-"&amp;YEAR(TODAY()),"Borrar")),"No aplica")</f>
        <v>No aplica</v>
      </c>
      <c r="AC343" t="str">
        <f ca="1">+IFERROR(IF(Tabla2[[#This Row],[FECHA INICIO DE LABORES EN OBRA]]="","No Aplica",IF(AND(MONTH(Tabla2[[#This Row],[FECHA INICIO DE LABORES EN OBRA]])=MONTH(TODAY()-30),YEAR(Tabla2[[#This Row],[FECHA INICIO DE LABORES EN OBRA]])=YEAR(TODAY())),MONTH(TODAY()-30)&amp;"-"&amp;YEAR(TODAY()),"No Aplica")),"No Aplica")</f>
        <v>8-2023</v>
      </c>
    </row>
    <row r="344" spans="1:29" x14ac:dyDescent="0.25">
      <c r="A344" s="2" t="s">
        <v>1067</v>
      </c>
      <c r="B344" s="3" t="s">
        <v>10366</v>
      </c>
      <c r="C344" s="3" t="s">
        <v>10366</v>
      </c>
      <c r="D344" s="3">
        <v>47806077</v>
      </c>
      <c r="E344" s="3" t="s">
        <v>1170</v>
      </c>
      <c r="F344" s="36">
        <v>34068</v>
      </c>
      <c r="G344" s="3">
        <v>3</v>
      </c>
      <c r="H344" s="3" t="s">
        <v>1171</v>
      </c>
      <c r="I344" s="3" t="s">
        <v>1070</v>
      </c>
      <c r="J344" s="3" t="s">
        <v>1172</v>
      </c>
      <c r="K344" s="3" t="s">
        <v>1042</v>
      </c>
      <c r="L344" s="8" t="s">
        <v>9813</v>
      </c>
      <c r="M344" s="5" t="s">
        <v>1073</v>
      </c>
      <c r="N344" s="13" t="s">
        <v>1043</v>
      </c>
      <c r="O344" s="5">
        <v>44368</v>
      </c>
      <c r="P344" s="8">
        <v>1</v>
      </c>
      <c r="Q344" s="9">
        <v>1</v>
      </c>
      <c r="R344" s="9" t="str">
        <f>IFERROR(VLOOKUP(Tabla2[[#This Row],[CONTRATISTA PRNCIPAL]],Hoja1!$L$5:$M$9,2,FALSE),"CJV")</f>
        <v>CJV</v>
      </c>
      <c r="S344" s="9" t="str">
        <f>IF(Tabla2[[#This Row],[EMPRESA]]=Tabla2[[#This Row],[CONTRATISTA PRNCIPAL]],"Principal","Secundaria")</f>
        <v>Principal</v>
      </c>
      <c r="T344" s="10">
        <f>IFERROR(1/COUNTIF(Tabla2[CONTRATISTA PRNCIPAL],Tabla2[[#This Row],[CONTRATISTA PRNCIPAL]]),0)</f>
        <v>5.0251256281407036E-3</v>
      </c>
      <c r="U344" s="33">
        <f ca="1">IF(((TODAY()-Tabla2[[#This Row],[FECHA NACIMIENTO]])/365)&lt;18,"Corregir", IF(((TODAY()-Tabla2[[#This Row],[FECHA NACIMIENTO]])/365)&gt;80, "Corregir",ROUNDDOWN(((TODAY()-Tabla2[[#This Row],[FECHA NACIMIENTO]])/365),0)))</f>
        <v>30</v>
      </c>
      <c r="V34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44" s="34" t="str">
        <f ca="1">+IF(Tabla2[[#This Row],[Edad]]="Corregir","Corregir","Ok")</f>
        <v>Ok</v>
      </c>
      <c r="X344" s="10" t="str">
        <f>+IFERROR(VLOOKUP(Tabla2[[#This Row],[DISTRITO SEGÚN DNI]],Hoja1!$A$2:$B$55,2,FALSE),"No")</f>
        <v>No</v>
      </c>
      <c r="Y344" s="10" t="str">
        <f>IF(OR(LOWER(Tabla2[[#This Row],[GENERO]])="masculino", LOWER(Tabla2[[#This Row],[GENERO]])="femenino"),"OK","Corregir")</f>
        <v>OK</v>
      </c>
      <c r="Z344" s="10" t="str">
        <f>+IF(Tabla2[[#This Row],[Nro. DNI / CE]]="","Corregir",IF(LEN(Tabla2[[#This Row],[Nro. DNI / CE]])&gt;=8,"OK","Corregir"))</f>
        <v>OK</v>
      </c>
      <c r="AA344" s="10">
        <f>COUNTIF(Tabla2[APELLIDOS Y NOMBRES],Tabla2[[#This Row],[APELLIDOS Y NOMBRES]])</f>
        <v>1</v>
      </c>
      <c r="AB344" t="str">
        <f ca="1">+IFERROR(IF(Tabla2[[#This Row],[FECHA CESE/BAJA]]="","No Aplica",IF(AND(MONTH(Tabla2[[#This Row],[FECHA CESE/BAJA]])=MONTH(TODAY()-30),YEAR(Tabla2[[#This Row],[FECHA CESE/BAJA]])=YEAR(TODAY())),MONTH(TODAY()-30)&amp;"-"&amp;YEAR(TODAY()),"Borrar")),"No aplica")</f>
        <v>No aplica</v>
      </c>
      <c r="AC344" t="str">
        <f ca="1">+IFERROR(IF(Tabla2[[#This Row],[FECHA INICIO DE LABORES EN OBRA]]="","No Aplica",IF(AND(MONTH(Tabla2[[#This Row],[FECHA INICIO DE LABORES EN OBRA]])=MONTH(TODAY()-30),YEAR(Tabla2[[#This Row],[FECHA INICIO DE LABORES EN OBRA]])=YEAR(TODAY())),MONTH(TODAY()-30)&amp;"-"&amp;YEAR(TODAY()),"No Aplica")),"No Aplica")</f>
        <v>No Aplica</v>
      </c>
    </row>
    <row r="345" spans="1:29" x14ac:dyDescent="0.25">
      <c r="A345" s="2" t="s">
        <v>1067</v>
      </c>
      <c r="B345" s="3" t="s">
        <v>10366</v>
      </c>
      <c r="C345" s="3" t="s">
        <v>10366</v>
      </c>
      <c r="D345" s="3">
        <v>42559087</v>
      </c>
      <c r="E345" s="3" t="s">
        <v>1173</v>
      </c>
      <c r="F345" s="36">
        <v>30870</v>
      </c>
      <c r="G345" s="3">
        <v>3</v>
      </c>
      <c r="H345" s="3" t="s">
        <v>1084</v>
      </c>
      <c r="I345" s="3" t="s">
        <v>1070</v>
      </c>
      <c r="J345" s="3" t="s">
        <v>1174</v>
      </c>
      <c r="K345" s="3" t="s">
        <v>1044</v>
      </c>
      <c r="L345" s="8" t="s">
        <v>9813</v>
      </c>
      <c r="M345" s="5" t="s">
        <v>1073</v>
      </c>
      <c r="N345" s="13" t="s">
        <v>1043</v>
      </c>
      <c r="O345" s="5">
        <v>44924</v>
      </c>
      <c r="P345" s="8">
        <v>1</v>
      </c>
      <c r="Q345" s="9">
        <v>1</v>
      </c>
      <c r="R345" s="9" t="str">
        <f>IFERROR(VLOOKUP(Tabla2[[#This Row],[CONTRATISTA PRNCIPAL]],Hoja1!$L$5:$M$9,2,FALSE),"CJV")</f>
        <v>CJV</v>
      </c>
      <c r="S345" s="9" t="str">
        <f>IF(Tabla2[[#This Row],[EMPRESA]]=Tabla2[[#This Row],[CONTRATISTA PRNCIPAL]],"Principal","Secundaria")</f>
        <v>Principal</v>
      </c>
      <c r="T345" s="10">
        <f>IFERROR(1/COUNTIF(Tabla2[CONTRATISTA PRNCIPAL],Tabla2[[#This Row],[CONTRATISTA PRNCIPAL]]),0)</f>
        <v>5.0251256281407036E-3</v>
      </c>
      <c r="U345" s="33">
        <f ca="1">IF(((TODAY()-Tabla2[[#This Row],[FECHA NACIMIENTO]])/365)&lt;18,"Corregir", IF(((TODAY()-Tabla2[[#This Row],[FECHA NACIMIENTO]])/365)&gt;80, "Corregir",ROUNDDOWN(((TODAY()-Tabla2[[#This Row],[FECHA NACIMIENTO]])/365),0)))</f>
        <v>39</v>
      </c>
      <c r="V34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45" s="34" t="str">
        <f ca="1">+IF(Tabla2[[#This Row],[Edad]]="Corregir","Corregir","Ok")</f>
        <v>Ok</v>
      </c>
      <c r="X345" s="10" t="str">
        <f>+IFERROR(VLOOKUP(Tabla2[[#This Row],[DISTRITO SEGÚN DNI]],Hoja1!$A$2:$B$55,2,FALSE),"No")</f>
        <v>No</v>
      </c>
      <c r="Y345" s="10" t="str">
        <f>IF(OR(LOWER(Tabla2[[#This Row],[GENERO]])="masculino", LOWER(Tabla2[[#This Row],[GENERO]])="femenino"),"OK","Corregir")</f>
        <v>OK</v>
      </c>
      <c r="Z345" s="10" t="str">
        <f>+IF(Tabla2[[#This Row],[Nro. DNI / CE]]="","Corregir",IF(LEN(Tabla2[[#This Row],[Nro. DNI / CE]])&gt;=8,"OK","Corregir"))</f>
        <v>OK</v>
      </c>
      <c r="AA345" s="10">
        <f>COUNTIF(Tabla2[APELLIDOS Y NOMBRES],Tabla2[[#This Row],[APELLIDOS Y NOMBRES]])</f>
        <v>1</v>
      </c>
      <c r="AB345" t="str">
        <f ca="1">+IFERROR(IF(Tabla2[[#This Row],[FECHA CESE/BAJA]]="","No Aplica",IF(AND(MONTH(Tabla2[[#This Row],[FECHA CESE/BAJA]])=MONTH(TODAY()-30),YEAR(Tabla2[[#This Row],[FECHA CESE/BAJA]])=YEAR(TODAY())),MONTH(TODAY()-30)&amp;"-"&amp;YEAR(TODAY()),"Borrar")),"No aplica")</f>
        <v>No aplica</v>
      </c>
      <c r="AC345" t="str">
        <f ca="1">+IFERROR(IF(Tabla2[[#This Row],[FECHA INICIO DE LABORES EN OBRA]]="","No Aplica",IF(AND(MONTH(Tabla2[[#This Row],[FECHA INICIO DE LABORES EN OBRA]])=MONTH(TODAY()-30),YEAR(Tabla2[[#This Row],[FECHA INICIO DE LABORES EN OBRA]])=YEAR(TODAY())),MONTH(TODAY()-30)&amp;"-"&amp;YEAR(TODAY()),"No Aplica")),"No Aplica")</f>
        <v>No Aplica</v>
      </c>
    </row>
    <row r="346" spans="1:29" x14ac:dyDescent="0.25">
      <c r="A346" s="2" t="s">
        <v>1067</v>
      </c>
      <c r="B346" s="3" t="s">
        <v>10366</v>
      </c>
      <c r="C346" s="3" t="s">
        <v>10366</v>
      </c>
      <c r="D346" s="3" t="s">
        <v>94</v>
      </c>
      <c r="E346" s="3" t="s">
        <v>95</v>
      </c>
      <c r="F346" s="36">
        <v>26048</v>
      </c>
      <c r="G346" s="3">
        <v>3</v>
      </c>
      <c r="H346" s="3" t="s">
        <v>1078</v>
      </c>
      <c r="I346" s="3" t="s">
        <v>1070</v>
      </c>
      <c r="J346" s="3" t="s">
        <v>1175</v>
      </c>
      <c r="K346" s="3" t="s">
        <v>34</v>
      </c>
      <c r="L346" s="8" t="s">
        <v>9813</v>
      </c>
      <c r="M346" s="5" t="s">
        <v>1073</v>
      </c>
      <c r="N346" s="13" t="s">
        <v>1043</v>
      </c>
      <c r="O346" s="5">
        <v>42828</v>
      </c>
      <c r="P346" s="8">
        <v>1</v>
      </c>
      <c r="Q346" s="9">
        <v>2</v>
      </c>
      <c r="R346" s="9" t="str">
        <f>IFERROR(VLOOKUP(Tabla2[[#This Row],[CONTRATISTA PRNCIPAL]],Hoja1!$L$5:$M$9,2,FALSE),"CJV")</f>
        <v>CJV</v>
      </c>
      <c r="S346" s="9" t="str">
        <f>IF(Tabla2[[#This Row],[EMPRESA]]=Tabla2[[#This Row],[CONTRATISTA PRNCIPAL]],"Principal","Secundaria")</f>
        <v>Principal</v>
      </c>
      <c r="T346" s="10">
        <f>IFERROR(1/COUNTIF(Tabla2[CONTRATISTA PRNCIPAL],Tabla2[[#This Row],[CONTRATISTA PRNCIPAL]]),0)</f>
        <v>5.0251256281407036E-3</v>
      </c>
      <c r="U346" s="33">
        <f ca="1">IF(((TODAY()-Tabla2[[#This Row],[FECHA NACIMIENTO]])/365)&lt;18,"Corregir", IF(((TODAY()-Tabla2[[#This Row],[FECHA NACIMIENTO]])/365)&gt;80, "Corregir",ROUNDDOWN(((TODAY()-Tabla2[[#This Row],[FECHA NACIMIENTO]])/365),0)))</f>
        <v>52</v>
      </c>
      <c r="V34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46" s="34" t="str">
        <f ca="1">+IF(Tabla2[[#This Row],[Edad]]="Corregir","Corregir","Ok")</f>
        <v>Ok</v>
      </c>
      <c r="X346" s="10" t="str">
        <f>+IFERROR(VLOOKUP(Tabla2[[#This Row],[DISTRITO SEGÚN DNI]],Hoja1!$A$2:$B$55,2,FALSE),"No")</f>
        <v>CALLAO</v>
      </c>
      <c r="Y346" s="10" t="str">
        <f>IF(OR(LOWER(Tabla2[[#This Row],[GENERO]])="masculino", LOWER(Tabla2[[#This Row],[GENERO]])="femenino"),"OK","Corregir")</f>
        <v>OK</v>
      </c>
      <c r="Z346" s="10" t="str">
        <f>+IF(Tabla2[[#This Row],[Nro. DNI / CE]]="","Corregir",IF(LEN(Tabla2[[#This Row],[Nro. DNI / CE]])&gt;=8,"OK","Corregir"))</f>
        <v>OK</v>
      </c>
      <c r="AA346" s="10">
        <f>COUNTIF(Tabla2[APELLIDOS Y NOMBRES],Tabla2[[#This Row],[APELLIDOS Y NOMBRES]])</f>
        <v>1</v>
      </c>
      <c r="AB346" t="str">
        <f ca="1">+IFERROR(IF(Tabla2[[#This Row],[FECHA CESE/BAJA]]="","No Aplica",IF(AND(MONTH(Tabla2[[#This Row],[FECHA CESE/BAJA]])=MONTH(TODAY()-30),YEAR(Tabla2[[#This Row],[FECHA CESE/BAJA]])=YEAR(TODAY())),MONTH(TODAY()-30)&amp;"-"&amp;YEAR(TODAY()),"Borrar")),"No aplica")</f>
        <v>No aplica</v>
      </c>
      <c r="AC346" t="str">
        <f ca="1">+IFERROR(IF(Tabla2[[#This Row],[FECHA INICIO DE LABORES EN OBRA]]="","No Aplica",IF(AND(MONTH(Tabla2[[#This Row],[FECHA INICIO DE LABORES EN OBRA]])=MONTH(TODAY()-30),YEAR(Tabla2[[#This Row],[FECHA INICIO DE LABORES EN OBRA]])=YEAR(TODAY())),MONTH(TODAY()-30)&amp;"-"&amp;YEAR(TODAY()),"No Aplica")),"No Aplica")</f>
        <v>No Aplica</v>
      </c>
    </row>
    <row r="347" spans="1:29" x14ac:dyDescent="0.25">
      <c r="A347" s="2" t="s">
        <v>1067</v>
      </c>
      <c r="B347" s="3" t="s">
        <v>10366</v>
      </c>
      <c r="C347" s="3" t="s">
        <v>10366</v>
      </c>
      <c r="D347" s="3">
        <v>10297778</v>
      </c>
      <c r="E347" s="3" t="s">
        <v>1176</v>
      </c>
      <c r="F347" s="36">
        <v>24634</v>
      </c>
      <c r="G347" s="3">
        <v>1</v>
      </c>
      <c r="H347" s="3" t="s">
        <v>1145</v>
      </c>
      <c r="I347" s="3" t="s">
        <v>1070</v>
      </c>
      <c r="J347" s="3" t="s">
        <v>1177</v>
      </c>
      <c r="K347" s="3" t="s">
        <v>1178</v>
      </c>
      <c r="L347" s="8" t="s">
        <v>9813</v>
      </c>
      <c r="M347" s="5" t="s">
        <v>1073</v>
      </c>
      <c r="N347" s="13" t="s">
        <v>1043</v>
      </c>
      <c r="O347" s="5">
        <v>44812</v>
      </c>
      <c r="P347" s="8">
        <v>1</v>
      </c>
      <c r="Q347" s="9">
        <v>1</v>
      </c>
      <c r="R347" s="9" t="str">
        <f>IFERROR(VLOOKUP(Tabla2[[#This Row],[CONTRATISTA PRNCIPAL]],Hoja1!$L$5:$M$9,2,FALSE),"CJV")</f>
        <v>CJV</v>
      </c>
      <c r="S347" s="9" t="str">
        <f>IF(Tabla2[[#This Row],[EMPRESA]]=Tabla2[[#This Row],[CONTRATISTA PRNCIPAL]],"Principal","Secundaria")</f>
        <v>Principal</v>
      </c>
      <c r="T347" s="10">
        <f>IFERROR(1/COUNTIF(Tabla2[CONTRATISTA PRNCIPAL],Tabla2[[#This Row],[CONTRATISTA PRNCIPAL]]),0)</f>
        <v>5.0251256281407036E-3</v>
      </c>
      <c r="U347" s="33">
        <f ca="1">IF(((TODAY()-Tabla2[[#This Row],[FECHA NACIMIENTO]])/365)&lt;18,"Corregir", IF(((TODAY()-Tabla2[[#This Row],[FECHA NACIMIENTO]])/365)&gt;80, "Corregir",ROUNDDOWN(((TODAY()-Tabla2[[#This Row],[FECHA NACIMIENTO]])/365),0)))</f>
        <v>56</v>
      </c>
      <c r="V34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47" s="34" t="str">
        <f ca="1">+IF(Tabla2[[#This Row],[Edad]]="Corregir","Corregir","Ok")</f>
        <v>Ok</v>
      </c>
      <c r="X347" s="10" t="str">
        <f>+IFERROR(VLOOKUP(Tabla2[[#This Row],[DISTRITO SEGÚN DNI]],Hoja1!$A$2:$B$55,2,FALSE),"No")</f>
        <v>No</v>
      </c>
      <c r="Y347" s="10" t="str">
        <f>IF(OR(LOWER(Tabla2[[#This Row],[GENERO]])="masculino", LOWER(Tabla2[[#This Row],[GENERO]])="femenino"),"OK","Corregir")</f>
        <v>OK</v>
      </c>
      <c r="Z347" s="10" t="str">
        <f>+IF(Tabla2[[#This Row],[Nro. DNI / CE]]="","Corregir",IF(LEN(Tabla2[[#This Row],[Nro. DNI / CE]])&gt;=8,"OK","Corregir"))</f>
        <v>OK</v>
      </c>
      <c r="AA347" s="10">
        <f>COUNTIF(Tabla2[APELLIDOS Y NOMBRES],Tabla2[[#This Row],[APELLIDOS Y NOMBRES]])</f>
        <v>1</v>
      </c>
      <c r="AB347" t="str">
        <f ca="1">+IFERROR(IF(Tabla2[[#This Row],[FECHA CESE/BAJA]]="","No Aplica",IF(AND(MONTH(Tabla2[[#This Row],[FECHA CESE/BAJA]])=MONTH(TODAY()-30),YEAR(Tabla2[[#This Row],[FECHA CESE/BAJA]])=YEAR(TODAY())),MONTH(TODAY()-30)&amp;"-"&amp;YEAR(TODAY()),"Borrar")),"No aplica")</f>
        <v>No aplica</v>
      </c>
      <c r="AC347" t="str">
        <f ca="1">+IFERROR(IF(Tabla2[[#This Row],[FECHA INICIO DE LABORES EN OBRA]]="","No Aplica",IF(AND(MONTH(Tabla2[[#This Row],[FECHA INICIO DE LABORES EN OBRA]])=MONTH(TODAY()-30),YEAR(Tabla2[[#This Row],[FECHA INICIO DE LABORES EN OBRA]])=YEAR(TODAY())),MONTH(TODAY()-30)&amp;"-"&amp;YEAR(TODAY()),"No Aplica")),"No Aplica")</f>
        <v>No Aplica</v>
      </c>
    </row>
    <row r="348" spans="1:29" x14ac:dyDescent="0.25">
      <c r="A348" s="2" t="s">
        <v>1067</v>
      </c>
      <c r="B348" s="3" t="s">
        <v>10366</v>
      </c>
      <c r="C348" s="3" t="s">
        <v>10366</v>
      </c>
      <c r="D348" s="3">
        <v>10487809</v>
      </c>
      <c r="E348" s="3" t="s">
        <v>1179</v>
      </c>
      <c r="F348" s="36">
        <v>28091</v>
      </c>
      <c r="G348" s="3">
        <v>3</v>
      </c>
      <c r="H348" s="3" t="s">
        <v>1078</v>
      </c>
      <c r="I348" s="3" t="s">
        <v>1070</v>
      </c>
      <c r="J348" s="3" t="s">
        <v>1180</v>
      </c>
      <c r="K348" s="3" t="s">
        <v>1077</v>
      </c>
      <c r="L348" s="8" t="s">
        <v>9813</v>
      </c>
      <c r="M348" s="5" t="s">
        <v>1073</v>
      </c>
      <c r="N348" s="13" t="s">
        <v>1043</v>
      </c>
      <c r="O348" s="5">
        <v>43808</v>
      </c>
      <c r="P348" s="8">
        <v>1</v>
      </c>
      <c r="Q348" s="9">
        <v>2</v>
      </c>
      <c r="R348" s="9" t="str">
        <f>IFERROR(VLOOKUP(Tabla2[[#This Row],[CONTRATISTA PRNCIPAL]],Hoja1!$L$5:$M$9,2,FALSE),"CJV")</f>
        <v>CJV</v>
      </c>
      <c r="S348" s="9" t="str">
        <f>IF(Tabla2[[#This Row],[EMPRESA]]=Tabla2[[#This Row],[CONTRATISTA PRNCIPAL]],"Principal","Secundaria")</f>
        <v>Principal</v>
      </c>
      <c r="T348" s="10">
        <f>IFERROR(1/COUNTIF(Tabla2[CONTRATISTA PRNCIPAL],Tabla2[[#This Row],[CONTRATISTA PRNCIPAL]]),0)</f>
        <v>5.0251256281407036E-3</v>
      </c>
      <c r="U348" s="33">
        <f ca="1">IF(((TODAY()-Tabla2[[#This Row],[FECHA NACIMIENTO]])/365)&lt;18,"Corregir", IF(((TODAY()-Tabla2[[#This Row],[FECHA NACIMIENTO]])/365)&gt;80, "Corregir",ROUNDDOWN(((TODAY()-Tabla2[[#This Row],[FECHA NACIMIENTO]])/365),0)))</f>
        <v>46</v>
      </c>
      <c r="V34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48" s="34" t="str">
        <f ca="1">+IF(Tabla2[[#This Row],[Edad]]="Corregir","Corregir","Ok")</f>
        <v>Ok</v>
      </c>
      <c r="X348" s="10" t="str">
        <f>+IFERROR(VLOOKUP(Tabla2[[#This Row],[DISTRITO SEGÚN DNI]],Hoja1!$A$2:$B$55,2,FALSE),"No")</f>
        <v>No</v>
      </c>
      <c r="Y348" s="10" t="str">
        <f>IF(OR(LOWER(Tabla2[[#This Row],[GENERO]])="masculino", LOWER(Tabla2[[#This Row],[GENERO]])="femenino"),"OK","Corregir")</f>
        <v>OK</v>
      </c>
      <c r="Z348" s="10" t="str">
        <f>+IF(Tabla2[[#This Row],[Nro. DNI / CE]]="","Corregir",IF(LEN(Tabla2[[#This Row],[Nro. DNI / CE]])&gt;=8,"OK","Corregir"))</f>
        <v>OK</v>
      </c>
      <c r="AA348" s="10">
        <f>COUNTIF(Tabla2[APELLIDOS Y NOMBRES],Tabla2[[#This Row],[APELLIDOS Y NOMBRES]])</f>
        <v>1</v>
      </c>
      <c r="AB348" t="str">
        <f ca="1">+IFERROR(IF(Tabla2[[#This Row],[FECHA CESE/BAJA]]="","No Aplica",IF(AND(MONTH(Tabla2[[#This Row],[FECHA CESE/BAJA]])=MONTH(TODAY()-30),YEAR(Tabla2[[#This Row],[FECHA CESE/BAJA]])=YEAR(TODAY())),MONTH(TODAY()-30)&amp;"-"&amp;YEAR(TODAY()),"Borrar")),"No aplica")</f>
        <v>No aplica</v>
      </c>
      <c r="AC348" t="str">
        <f ca="1">+IFERROR(IF(Tabla2[[#This Row],[FECHA INICIO DE LABORES EN OBRA]]="","No Aplica",IF(AND(MONTH(Tabla2[[#This Row],[FECHA INICIO DE LABORES EN OBRA]])=MONTH(TODAY()-30),YEAR(Tabla2[[#This Row],[FECHA INICIO DE LABORES EN OBRA]])=YEAR(TODAY())),MONTH(TODAY()-30)&amp;"-"&amp;YEAR(TODAY()),"No Aplica")),"No Aplica")</f>
        <v>No Aplica</v>
      </c>
    </row>
    <row r="349" spans="1:29" x14ac:dyDescent="0.25">
      <c r="A349" s="2" t="s">
        <v>1067</v>
      </c>
      <c r="B349" s="3" t="s">
        <v>10366</v>
      </c>
      <c r="C349" s="3" t="s">
        <v>10366</v>
      </c>
      <c r="D349" s="3">
        <v>45672347</v>
      </c>
      <c r="E349" s="3" t="s">
        <v>1181</v>
      </c>
      <c r="F349" s="36">
        <v>32510</v>
      </c>
      <c r="G349" s="3">
        <v>3</v>
      </c>
      <c r="H349" s="3" t="s">
        <v>1156</v>
      </c>
      <c r="I349" s="3" t="s">
        <v>1070</v>
      </c>
      <c r="J349" s="3" t="s">
        <v>1182</v>
      </c>
      <c r="K349" s="3" t="s">
        <v>1042</v>
      </c>
      <c r="L349" s="8" t="s">
        <v>9813</v>
      </c>
      <c r="M349" s="5" t="s">
        <v>1073</v>
      </c>
      <c r="N349" s="13" t="s">
        <v>1043</v>
      </c>
      <c r="O349" s="5">
        <v>44963</v>
      </c>
      <c r="P349" s="8">
        <v>1</v>
      </c>
      <c r="Q349" s="9">
        <v>2</v>
      </c>
      <c r="R349" s="9" t="str">
        <f>IFERROR(VLOOKUP(Tabla2[[#This Row],[CONTRATISTA PRNCIPAL]],Hoja1!$L$5:$M$9,2,FALSE),"CJV")</f>
        <v>CJV</v>
      </c>
      <c r="S349" s="9" t="str">
        <f>IF(Tabla2[[#This Row],[EMPRESA]]=Tabla2[[#This Row],[CONTRATISTA PRNCIPAL]],"Principal","Secundaria")</f>
        <v>Principal</v>
      </c>
      <c r="T349" s="10">
        <f>IFERROR(1/COUNTIF(Tabla2[CONTRATISTA PRNCIPAL],Tabla2[[#This Row],[CONTRATISTA PRNCIPAL]]),0)</f>
        <v>5.0251256281407036E-3</v>
      </c>
      <c r="U349" s="33">
        <f ca="1">IF(((TODAY()-Tabla2[[#This Row],[FECHA NACIMIENTO]])/365)&lt;18,"Corregir", IF(((TODAY()-Tabla2[[#This Row],[FECHA NACIMIENTO]])/365)&gt;80, "Corregir",ROUNDDOWN(((TODAY()-Tabla2[[#This Row],[FECHA NACIMIENTO]])/365),0)))</f>
        <v>34</v>
      </c>
      <c r="V34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49" s="34" t="str">
        <f ca="1">+IF(Tabla2[[#This Row],[Edad]]="Corregir","Corregir","Ok")</f>
        <v>Ok</v>
      </c>
      <c r="X349" s="10" t="str">
        <f>+IFERROR(VLOOKUP(Tabla2[[#This Row],[DISTRITO SEGÚN DNI]],Hoja1!$A$2:$B$55,2,FALSE),"No")</f>
        <v>No</v>
      </c>
      <c r="Y349" s="10" t="str">
        <f>IF(OR(LOWER(Tabla2[[#This Row],[GENERO]])="masculino", LOWER(Tabla2[[#This Row],[GENERO]])="femenino"),"OK","Corregir")</f>
        <v>OK</v>
      </c>
      <c r="Z349" s="10" t="str">
        <f>+IF(Tabla2[[#This Row],[Nro. DNI / CE]]="","Corregir",IF(LEN(Tabla2[[#This Row],[Nro. DNI / CE]])&gt;=8,"OK","Corregir"))</f>
        <v>OK</v>
      </c>
      <c r="AA349" s="10">
        <f>COUNTIF(Tabla2[APELLIDOS Y NOMBRES],Tabla2[[#This Row],[APELLIDOS Y NOMBRES]])</f>
        <v>1</v>
      </c>
      <c r="AB349" t="str">
        <f ca="1">+IFERROR(IF(Tabla2[[#This Row],[FECHA CESE/BAJA]]="","No Aplica",IF(AND(MONTH(Tabla2[[#This Row],[FECHA CESE/BAJA]])=MONTH(TODAY()-30),YEAR(Tabla2[[#This Row],[FECHA CESE/BAJA]])=YEAR(TODAY())),MONTH(TODAY()-30)&amp;"-"&amp;YEAR(TODAY()),"Borrar")),"No aplica")</f>
        <v>No aplica</v>
      </c>
      <c r="AC349" t="str">
        <f ca="1">+IFERROR(IF(Tabla2[[#This Row],[FECHA INICIO DE LABORES EN OBRA]]="","No Aplica",IF(AND(MONTH(Tabla2[[#This Row],[FECHA INICIO DE LABORES EN OBRA]])=MONTH(TODAY()-30),YEAR(Tabla2[[#This Row],[FECHA INICIO DE LABORES EN OBRA]])=YEAR(TODAY())),MONTH(TODAY()-30)&amp;"-"&amp;YEAR(TODAY()),"No Aplica")),"No Aplica")</f>
        <v>No Aplica</v>
      </c>
    </row>
    <row r="350" spans="1:29" x14ac:dyDescent="0.25">
      <c r="A350" s="2" t="s">
        <v>1067</v>
      </c>
      <c r="B350" s="3" t="s">
        <v>10366</v>
      </c>
      <c r="C350" s="3" t="s">
        <v>10366</v>
      </c>
      <c r="D350" s="3">
        <v>47376865</v>
      </c>
      <c r="E350" s="3" t="s">
        <v>96</v>
      </c>
      <c r="F350" s="36">
        <v>32822</v>
      </c>
      <c r="G350" s="3">
        <v>1</v>
      </c>
      <c r="H350" s="3" t="s">
        <v>1168</v>
      </c>
      <c r="I350" s="3" t="s">
        <v>1070</v>
      </c>
      <c r="J350" s="3" t="s">
        <v>1183</v>
      </c>
      <c r="K350" s="3" t="s">
        <v>1103</v>
      </c>
      <c r="L350" s="8" t="s">
        <v>9818</v>
      </c>
      <c r="M350" s="5" t="s">
        <v>1073</v>
      </c>
      <c r="N350" s="13" t="s">
        <v>1043</v>
      </c>
      <c r="O350" s="5">
        <v>44677</v>
      </c>
      <c r="P350" s="8">
        <v>1</v>
      </c>
      <c r="Q350" s="9">
        <v>1</v>
      </c>
      <c r="R350" s="9" t="str">
        <f>IFERROR(VLOOKUP(Tabla2[[#This Row],[CONTRATISTA PRNCIPAL]],Hoja1!$L$5:$M$9,2,FALSE),"CJV")</f>
        <v>CJV</v>
      </c>
      <c r="S350" s="9" t="str">
        <f>IF(Tabla2[[#This Row],[EMPRESA]]=Tabla2[[#This Row],[CONTRATISTA PRNCIPAL]],"Principal","Secundaria")</f>
        <v>Principal</v>
      </c>
      <c r="T350" s="10">
        <f>IFERROR(1/COUNTIF(Tabla2[CONTRATISTA PRNCIPAL],Tabla2[[#This Row],[CONTRATISTA PRNCIPAL]]),0)</f>
        <v>5.0251256281407036E-3</v>
      </c>
      <c r="U350" s="33">
        <f ca="1">IF(((TODAY()-Tabla2[[#This Row],[FECHA NACIMIENTO]])/365)&lt;18,"Corregir", IF(((TODAY()-Tabla2[[#This Row],[FECHA NACIMIENTO]])/365)&gt;80, "Corregir",ROUNDDOWN(((TODAY()-Tabla2[[#This Row],[FECHA NACIMIENTO]])/365),0)))</f>
        <v>33</v>
      </c>
      <c r="V35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50" s="34" t="str">
        <f ca="1">+IF(Tabla2[[#This Row],[Edad]]="Corregir","Corregir","Ok")</f>
        <v>Ok</v>
      </c>
      <c r="X350" s="10" t="str">
        <f>+IFERROR(VLOOKUP(Tabla2[[#This Row],[DISTRITO SEGÚN DNI]],Hoja1!$A$2:$B$55,2,FALSE),"No")</f>
        <v>ATE</v>
      </c>
      <c r="Y350" s="10" t="str">
        <f>IF(OR(LOWER(Tabla2[[#This Row],[GENERO]])="masculino", LOWER(Tabla2[[#This Row],[GENERO]])="femenino"),"OK","Corregir")</f>
        <v>OK</v>
      </c>
      <c r="Z350" s="10" t="str">
        <f>+IF(Tabla2[[#This Row],[Nro. DNI / CE]]="","Corregir",IF(LEN(Tabla2[[#This Row],[Nro. DNI / CE]])&gt;=8,"OK","Corregir"))</f>
        <v>OK</v>
      </c>
      <c r="AA350" s="10">
        <f>COUNTIF(Tabla2[APELLIDOS Y NOMBRES],Tabla2[[#This Row],[APELLIDOS Y NOMBRES]])</f>
        <v>1</v>
      </c>
      <c r="AB350" t="str">
        <f ca="1">+IFERROR(IF(Tabla2[[#This Row],[FECHA CESE/BAJA]]="","No Aplica",IF(AND(MONTH(Tabla2[[#This Row],[FECHA CESE/BAJA]])=MONTH(TODAY()-30),YEAR(Tabla2[[#This Row],[FECHA CESE/BAJA]])=YEAR(TODAY())),MONTH(TODAY()-30)&amp;"-"&amp;YEAR(TODAY()),"Borrar")),"No aplica")</f>
        <v>No aplica</v>
      </c>
      <c r="AC350" t="str">
        <f ca="1">+IFERROR(IF(Tabla2[[#This Row],[FECHA INICIO DE LABORES EN OBRA]]="","No Aplica",IF(AND(MONTH(Tabla2[[#This Row],[FECHA INICIO DE LABORES EN OBRA]])=MONTH(TODAY()-30),YEAR(Tabla2[[#This Row],[FECHA INICIO DE LABORES EN OBRA]])=YEAR(TODAY())),MONTH(TODAY()-30)&amp;"-"&amp;YEAR(TODAY()),"No Aplica")),"No Aplica")</f>
        <v>No Aplica</v>
      </c>
    </row>
    <row r="351" spans="1:29" x14ac:dyDescent="0.25">
      <c r="A351" s="2" t="s">
        <v>1067</v>
      </c>
      <c r="B351" s="3" t="s">
        <v>10366</v>
      </c>
      <c r="C351" s="3" t="s">
        <v>10366</v>
      </c>
      <c r="D351" s="3" t="s">
        <v>1184</v>
      </c>
      <c r="E351" s="3" t="s">
        <v>10381</v>
      </c>
      <c r="F351" s="36">
        <v>26555</v>
      </c>
      <c r="G351" s="3">
        <v>3</v>
      </c>
      <c r="H351" s="3" t="s">
        <v>1084</v>
      </c>
      <c r="I351" s="3" t="s">
        <v>1070</v>
      </c>
      <c r="J351" s="3" t="s">
        <v>1185</v>
      </c>
      <c r="K351" s="3" t="s">
        <v>1044</v>
      </c>
      <c r="L351" s="8" t="s">
        <v>9813</v>
      </c>
      <c r="M351" s="5" t="s">
        <v>1073</v>
      </c>
      <c r="N351" s="13" t="s">
        <v>1043</v>
      </c>
      <c r="O351" s="5">
        <v>44852</v>
      </c>
      <c r="P351" s="8">
        <v>1</v>
      </c>
      <c r="Q351" s="9">
        <v>1</v>
      </c>
      <c r="R351" s="9" t="str">
        <f>IFERROR(VLOOKUP(Tabla2[[#This Row],[CONTRATISTA PRNCIPAL]],Hoja1!$L$5:$M$9,2,FALSE),"CJV")</f>
        <v>CJV</v>
      </c>
      <c r="S351" s="9" t="str">
        <f>IF(Tabla2[[#This Row],[EMPRESA]]=Tabla2[[#This Row],[CONTRATISTA PRNCIPAL]],"Principal","Secundaria")</f>
        <v>Principal</v>
      </c>
      <c r="T351" s="10">
        <f>IFERROR(1/COUNTIF(Tabla2[CONTRATISTA PRNCIPAL],Tabla2[[#This Row],[CONTRATISTA PRNCIPAL]]),0)</f>
        <v>5.0251256281407036E-3</v>
      </c>
      <c r="U351" s="33">
        <f ca="1">IF(((TODAY()-Tabla2[[#This Row],[FECHA NACIMIENTO]])/365)&lt;18,"Corregir", IF(((TODAY()-Tabla2[[#This Row],[FECHA NACIMIENTO]])/365)&gt;80, "Corregir",ROUNDDOWN(((TODAY()-Tabla2[[#This Row],[FECHA NACIMIENTO]])/365),0)))</f>
        <v>51</v>
      </c>
      <c r="V35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51" s="34" t="str">
        <f ca="1">+IF(Tabla2[[#This Row],[Edad]]="Corregir","Corregir","Ok")</f>
        <v>Ok</v>
      </c>
      <c r="X351" s="10" t="str">
        <f>+IFERROR(VLOOKUP(Tabla2[[#This Row],[DISTRITO SEGÚN DNI]],Hoja1!$A$2:$B$55,2,FALSE),"No")</f>
        <v>No</v>
      </c>
      <c r="Y351" s="10" t="str">
        <f>IF(OR(LOWER(Tabla2[[#This Row],[GENERO]])="masculino", LOWER(Tabla2[[#This Row],[GENERO]])="femenino"),"OK","Corregir")</f>
        <v>OK</v>
      </c>
      <c r="Z351" s="10" t="str">
        <f>+IF(Tabla2[[#This Row],[Nro. DNI / CE]]="","Corregir",IF(LEN(Tabla2[[#This Row],[Nro. DNI / CE]])&gt;=8,"OK","Corregir"))</f>
        <v>OK</v>
      </c>
      <c r="AA351" s="10">
        <f>COUNTIF(Tabla2[APELLIDOS Y NOMBRES],Tabla2[[#This Row],[APELLIDOS Y NOMBRES]])</f>
        <v>1</v>
      </c>
      <c r="AB351" t="str">
        <f ca="1">+IFERROR(IF(Tabla2[[#This Row],[FECHA CESE/BAJA]]="","No Aplica",IF(AND(MONTH(Tabla2[[#This Row],[FECHA CESE/BAJA]])=MONTH(TODAY()-30),YEAR(Tabla2[[#This Row],[FECHA CESE/BAJA]])=YEAR(TODAY())),MONTH(TODAY()-30)&amp;"-"&amp;YEAR(TODAY()),"Borrar")),"No aplica")</f>
        <v>No aplica</v>
      </c>
      <c r="AC351" t="str">
        <f ca="1">+IFERROR(IF(Tabla2[[#This Row],[FECHA INICIO DE LABORES EN OBRA]]="","No Aplica",IF(AND(MONTH(Tabla2[[#This Row],[FECHA INICIO DE LABORES EN OBRA]])=MONTH(TODAY()-30),YEAR(Tabla2[[#This Row],[FECHA INICIO DE LABORES EN OBRA]])=YEAR(TODAY())),MONTH(TODAY()-30)&amp;"-"&amp;YEAR(TODAY()),"No Aplica")),"No Aplica")</f>
        <v>No Aplica</v>
      </c>
    </row>
    <row r="352" spans="1:29" x14ac:dyDescent="0.25">
      <c r="A352" s="2" t="s">
        <v>1067</v>
      </c>
      <c r="B352" s="3" t="s">
        <v>10366</v>
      </c>
      <c r="C352" s="3" t="s">
        <v>10366</v>
      </c>
      <c r="D352" s="3">
        <v>41202952</v>
      </c>
      <c r="E352" s="3" t="s">
        <v>1186</v>
      </c>
      <c r="F352" s="36">
        <v>30061</v>
      </c>
      <c r="G352" s="3">
        <v>3</v>
      </c>
      <c r="H352" s="3" t="s">
        <v>1084</v>
      </c>
      <c r="I352" s="3" t="s">
        <v>1070</v>
      </c>
      <c r="J352" s="3" t="s">
        <v>1187</v>
      </c>
      <c r="K352" s="3" t="s">
        <v>1063</v>
      </c>
      <c r="L352" s="8" t="s">
        <v>9813</v>
      </c>
      <c r="M352" s="5" t="s">
        <v>1073</v>
      </c>
      <c r="N352" s="13" t="s">
        <v>1043</v>
      </c>
      <c r="O352" s="5">
        <v>44889</v>
      </c>
      <c r="P352" s="8">
        <v>1</v>
      </c>
      <c r="Q352" s="9">
        <v>1</v>
      </c>
      <c r="R352" s="9" t="str">
        <f>IFERROR(VLOOKUP(Tabla2[[#This Row],[CONTRATISTA PRNCIPAL]],Hoja1!$L$5:$M$9,2,FALSE),"CJV")</f>
        <v>CJV</v>
      </c>
      <c r="S352" s="9" t="str">
        <f>IF(Tabla2[[#This Row],[EMPRESA]]=Tabla2[[#This Row],[CONTRATISTA PRNCIPAL]],"Principal","Secundaria")</f>
        <v>Principal</v>
      </c>
      <c r="T352" s="10">
        <f>IFERROR(1/COUNTIF(Tabla2[CONTRATISTA PRNCIPAL],Tabla2[[#This Row],[CONTRATISTA PRNCIPAL]]),0)</f>
        <v>5.0251256281407036E-3</v>
      </c>
      <c r="U352" s="33">
        <f ca="1">IF(((TODAY()-Tabla2[[#This Row],[FECHA NACIMIENTO]])/365)&lt;18,"Corregir", IF(((TODAY()-Tabla2[[#This Row],[FECHA NACIMIENTO]])/365)&gt;80, "Corregir",ROUNDDOWN(((TODAY()-Tabla2[[#This Row],[FECHA NACIMIENTO]])/365),0)))</f>
        <v>41</v>
      </c>
      <c r="V35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52" s="34" t="str">
        <f ca="1">+IF(Tabla2[[#This Row],[Edad]]="Corregir","Corregir","Ok")</f>
        <v>Ok</v>
      </c>
      <c r="X352" s="10" t="str">
        <f>+IFERROR(VLOOKUP(Tabla2[[#This Row],[DISTRITO SEGÚN DNI]],Hoja1!$A$2:$B$55,2,FALSE),"No")</f>
        <v>No</v>
      </c>
      <c r="Y352" s="10" t="str">
        <f>IF(OR(LOWER(Tabla2[[#This Row],[GENERO]])="masculino", LOWER(Tabla2[[#This Row],[GENERO]])="femenino"),"OK","Corregir")</f>
        <v>OK</v>
      </c>
      <c r="Z352" s="10" t="str">
        <f>+IF(Tabla2[[#This Row],[Nro. DNI / CE]]="","Corregir",IF(LEN(Tabla2[[#This Row],[Nro. DNI / CE]])&gt;=8,"OK","Corregir"))</f>
        <v>OK</v>
      </c>
      <c r="AA352" s="10">
        <f>COUNTIF(Tabla2[APELLIDOS Y NOMBRES],Tabla2[[#This Row],[APELLIDOS Y NOMBRES]])</f>
        <v>1</v>
      </c>
      <c r="AB352" t="str">
        <f ca="1">+IFERROR(IF(Tabla2[[#This Row],[FECHA CESE/BAJA]]="","No Aplica",IF(AND(MONTH(Tabla2[[#This Row],[FECHA CESE/BAJA]])=MONTH(TODAY()-30),YEAR(Tabla2[[#This Row],[FECHA CESE/BAJA]])=YEAR(TODAY())),MONTH(TODAY()-30)&amp;"-"&amp;YEAR(TODAY()),"Borrar")),"No aplica")</f>
        <v>No aplica</v>
      </c>
      <c r="AC352" t="str">
        <f ca="1">+IFERROR(IF(Tabla2[[#This Row],[FECHA INICIO DE LABORES EN OBRA]]="","No Aplica",IF(AND(MONTH(Tabla2[[#This Row],[FECHA INICIO DE LABORES EN OBRA]])=MONTH(TODAY()-30),YEAR(Tabla2[[#This Row],[FECHA INICIO DE LABORES EN OBRA]])=YEAR(TODAY())),MONTH(TODAY()-30)&amp;"-"&amp;YEAR(TODAY()),"No Aplica")),"No Aplica")</f>
        <v>No Aplica</v>
      </c>
    </row>
    <row r="353" spans="1:29" x14ac:dyDescent="0.25">
      <c r="A353" s="2" t="s">
        <v>1067</v>
      </c>
      <c r="B353" s="3" t="s">
        <v>10366</v>
      </c>
      <c r="C353" s="3" t="s">
        <v>10366</v>
      </c>
      <c r="D353" s="3">
        <v>17641809</v>
      </c>
      <c r="E353" s="3" t="s">
        <v>1188</v>
      </c>
      <c r="F353" s="36">
        <v>28686</v>
      </c>
      <c r="G353" s="3">
        <v>3</v>
      </c>
      <c r="H353" s="3" t="s">
        <v>1084</v>
      </c>
      <c r="I353" s="3" t="s">
        <v>1070</v>
      </c>
      <c r="J353" s="3" t="s">
        <v>1189</v>
      </c>
      <c r="K353" s="3" t="s">
        <v>1063</v>
      </c>
      <c r="L353" s="8" t="s">
        <v>9813</v>
      </c>
      <c r="M353" s="5" t="s">
        <v>1073</v>
      </c>
      <c r="N353" s="13" t="s">
        <v>1043</v>
      </c>
      <c r="O353" s="5">
        <v>44644</v>
      </c>
      <c r="P353" s="8">
        <v>1</v>
      </c>
      <c r="Q353" s="9">
        <v>1</v>
      </c>
      <c r="R353" s="9" t="str">
        <f>IFERROR(VLOOKUP(Tabla2[[#This Row],[CONTRATISTA PRNCIPAL]],Hoja1!$L$5:$M$9,2,FALSE),"CJV")</f>
        <v>CJV</v>
      </c>
      <c r="S353" s="9" t="str">
        <f>IF(Tabla2[[#This Row],[EMPRESA]]=Tabla2[[#This Row],[CONTRATISTA PRNCIPAL]],"Principal","Secundaria")</f>
        <v>Principal</v>
      </c>
      <c r="T353" s="10">
        <f>IFERROR(1/COUNTIF(Tabla2[CONTRATISTA PRNCIPAL],Tabla2[[#This Row],[CONTRATISTA PRNCIPAL]]),0)</f>
        <v>5.0251256281407036E-3</v>
      </c>
      <c r="U353" s="33">
        <f ca="1">IF(((TODAY()-Tabla2[[#This Row],[FECHA NACIMIENTO]])/365)&lt;18,"Corregir", IF(((TODAY()-Tabla2[[#This Row],[FECHA NACIMIENTO]])/365)&gt;80, "Corregir",ROUNDDOWN(((TODAY()-Tabla2[[#This Row],[FECHA NACIMIENTO]])/365),0)))</f>
        <v>45</v>
      </c>
      <c r="V35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53" s="34" t="str">
        <f ca="1">+IF(Tabla2[[#This Row],[Edad]]="Corregir","Corregir","Ok")</f>
        <v>Ok</v>
      </c>
      <c r="X353" s="10" t="str">
        <f>+IFERROR(VLOOKUP(Tabla2[[#This Row],[DISTRITO SEGÚN DNI]],Hoja1!$A$2:$B$55,2,FALSE),"No")</f>
        <v>No</v>
      </c>
      <c r="Y353" s="10" t="str">
        <f>IF(OR(LOWER(Tabla2[[#This Row],[GENERO]])="masculino", LOWER(Tabla2[[#This Row],[GENERO]])="femenino"),"OK","Corregir")</f>
        <v>OK</v>
      </c>
      <c r="Z353" s="10" t="str">
        <f>+IF(Tabla2[[#This Row],[Nro. DNI / CE]]="","Corregir",IF(LEN(Tabla2[[#This Row],[Nro. DNI / CE]])&gt;=8,"OK","Corregir"))</f>
        <v>OK</v>
      </c>
      <c r="AA353" s="10">
        <f>COUNTIF(Tabla2[APELLIDOS Y NOMBRES],Tabla2[[#This Row],[APELLIDOS Y NOMBRES]])</f>
        <v>1</v>
      </c>
      <c r="AB353" t="str">
        <f ca="1">+IFERROR(IF(Tabla2[[#This Row],[FECHA CESE/BAJA]]="","No Aplica",IF(AND(MONTH(Tabla2[[#This Row],[FECHA CESE/BAJA]])=MONTH(TODAY()-30),YEAR(Tabla2[[#This Row],[FECHA CESE/BAJA]])=YEAR(TODAY())),MONTH(TODAY()-30)&amp;"-"&amp;YEAR(TODAY()),"Borrar")),"No aplica")</f>
        <v>No aplica</v>
      </c>
      <c r="AC353" t="str">
        <f ca="1">+IFERROR(IF(Tabla2[[#This Row],[FECHA INICIO DE LABORES EN OBRA]]="","No Aplica",IF(AND(MONTH(Tabla2[[#This Row],[FECHA INICIO DE LABORES EN OBRA]])=MONTH(TODAY()-30),YEAR(Tabla2[[#This Row],[FECHA INICIO DE LABORES EN OBRA]])=YEAR(TODAY())),MONTH(TODAY()-30)&amp;"-"&amp;YEAR(TODAY()),"No Aplica")),"No Aplica")</f>
        <v>No Aplica</v>
      </c>
    </row>
    <row r="354" spans="1:29" x14ac:dyDescent="0.25">
      <c r="A354" s="2" t="s">
        <v>1067</v>
      </c>
      <c r="B354" s="3" t="s">
        <v>10366</v>
      </c>
      <c r="C354" s="3" t="s">
        <v>10366</v>
      </c>
      <c r="D354" s="3" t="s">
        <v>12290</v>
      </c>
      <c r="E354" s="3" t="s">
        <v>12291</v>
      </c>
      <c r="F354" s="36">
        <v>29856</v>
      </c>
      <c r="G354" s="3">
        <v>3</v>
      </c>
      <c r="H354" s="3" t="s">
        <v>1084</v>
      </c>
      <c r="I354" s="3" t="s">
        <v>1070</v>
      </c>
      <c r="J354" s="3" t="s">
        <v>12292</v>
      </c>
      <c r="K354" s="3" t="s">
        <v>34</v>
      </c>
      <c r="L354" s="8" t="s">
        <v>9813</v>
      </c>
      <c r="M354" s="5" t="s">
        <v>1073</v>
      </c>
      <c r="N354" s="13" t="s">
        <v>1119</v>
      </c>
      <c r="O354" s="5">
        <v>45146</v>
      </c>
      <c r="P354" s="8">
        <v>1</v>
      </c>
      <c r="Q354" s="9">
        <v>1</v>
      </c>
      <c r="R354" s="9" t="str">
        <f>IFERROR(VLOOKUP(Tabla2[[#This Row],[CONTRATISTA PRNCIPAL]],Hoja1!$L$5:$M$9,2,FALSE),"CJV")</f>
        <v>CJV</v>
      </c>
      <c r="S354" s="9" t="str">
        <f>IF(Tabla2[[#This Row],[EMPRESA]]=Tabla2[[#This Row],[CONTRATISTA PRNCIPAL]],"Principal","Secundaria")</f>
        <v>Principal</v>
      </c>
      <c r="T354" s="10">
        <f>IFERROR(1/COUNTIF(Tabla2[CONTRATISTA PRNCIPAL],Tabla2[[#This Row],[CONTRATISTA PRNCIPAL]]),0)</f>
        <v>5.0251256281407036E-3</v>
      </c>
      <c r="U354" s="33">
        <f ca="1">IF(((TODAY()-Tabla2[[#This Row],[FECHA NACIMIENTO]])/365)&lt;18,"Corregir", IF(((TODAY()-Tabla2[[#This Row],[FECHA NACIMIENTO]])/365)&gt;80, "Corregir",ROUNDDOWN(((TODAY()-Tabla2[[#This Row],[FECHA NACIMIENTO]])/365),0)))</f>
        <v>41</v>
      </c>
      <c r="V35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54" s="34" t="str">
        <f ca="1">+IF(Tabla2[[#This Row],[Edad]]="Corregir","Corregir","Ok")</f>
        <v>Ok</v>
      </c>
      <c r="X354" s="10" t="str">
        <f>+IFERROR(VLOOKUP(Tabla2[[#This Row],[DISTRITO SEGÚN DNI]],Hoja1!$A$2:$B$55,2,FALSE),"No")</f>
        <v>CALLAO</v>
      </c>
      <c r="Y354" s="10" t="str">
        <f>IF(OR(LOWER(Tabla2[[#This Row],[GENERO]])="masculino", LOWER(Tabla2[[#This Row],[GENERO]])="femenino"),"OK","Corregir")</f>
        <v>OK</v>
      </c>
      <c r="Z354" s="10" t="str">
        <f>+IF(Tabla2[[#This Row],[Nro. DNI / CE]]="","Corregir",IF(LEN(Tabla2[[#This Row],[Nro. DNI / CE]])&gt;=8,"OK","Corregir"))</f>
        <v>OK</v>
      </c>
      <c r="AA354" s="10">
        <f>COUNTIF(Tabla2[APELLIDOS Y NOMBRES],Tabla2[[#This Row],[APELLIDOS Y NOMBRES]])</f>
        <v>1</v>
      </c>
      <c r="AB354" t="str">
        <f ca="1">+IFERROR(IF(Tabla2[[#This Row],[FECHA CESE/BAJA]]="","No Aplica",IF(AND(MONTH(Tabla2[[#This Row],[FECHA CESE/BAJA]])=MONTH(TODAY()-30),YEAR(Tabla2[[#This Row],[FECHA CESE/BAJA]])=YEAR(TODAY())),MONTH(TODAY()-30)&amp;"-"&amp;YEAR(TODAY()),"Borrar")),"No aplica")</f>
        <v>No aplica</v>
      </c>
      <c r="AC354" t="str">
        <f ca="1">+IFERROR(IF(Tabla2[[#This Row],[FECHA INICIO DE LABORES EN OBRA]]="","No Aplica",IF(AND(MONTH(Tabla2[[#This Row],[FECHA INICIO DE LABORES EN OBRA]])=MONTH(TODAY()-30),YEAR(Tabla2[[#This Row],[FECHA INICIO DE LABORES EN OBRA]])=YEAR(TODAY())),MONTH(TODAY()-30)&amp;"-"&amp;YEAR(TODAY()),"No Aplica")),"No Aplica")</f>
        <v>8-2023</v>
      </c>
    </row>
    <row r="355" spans="1:29" x14ac:dyDescent="0.25">
      <c r="A355" s="2" t="s">
        <v>1067</v>
      </c>
      <c r="B355" s="3" t="s">
        <v>10366</v>
      </c>
      <c r="C355" s="3" t="s">
        <v>10366</v>
      </c>
      <c r="D355" s="3" t="s">
        <v>1190</v>
      </c>
      <c r="E355" s="3" t="s">
        <v>1191</v>
      </c>
      <c r="F355" s="36">
        <v>26210</v>
      </c>
      <c r="G355" s="3">
        <v>3</v>
      </c>
      <c r="H355" s="3" t="s">
        <v>1192</v>
      </c>
      <c r="I355" s="3" t="s">
        <v>1070</v>
      </c>
      <c r="J355" s="3" t="s">
        <v>1193</v>
      </c>
      <c r="K355" s="3" t="s">
        <v>1063</v>
      </c>
      <c r="L355" s="8" t="s">
        <v>9813</v>
      </c>
      <c r="M355" s="5" t="s">
        <v>1073</v>
      </c>
      <c r="N355" s="13" t="s">
        <v>1043</v>
      </c>
      <c r="O355" s="5">
        <v>44937</v>
      </c>
      <c r="P355" s="8">
        <v>1</v>
      </c>
      <c r="Q355" s="9">
        <v>1</v>
      </c>
      <c r="R355" s="9" t="str">
        <f>IFERROR(VLOOKUP(Tabla2[[#This Row],[CONTRATISTA PRNCIPAL]],Hoja1!$L$5:$M$9,2,FALSE),"CJV")</f>
        <v>CJV</v>
      </c>
      <c r="S355" s="9" t="str">
        <f>IF(Tabla2[[#This Row],[EMPRESA]]=Tabla2[[#This Row],[CONTRATISTA PRNCIPAL]],"Principal","Secundaria")</f>
        <v>Principal</v>
      </c>
      <c r="T355" s="10">
        <f>IFERROR(1/COUNTIF(Tabla2[CONTRATISTA PRNCIPAL],Tabla2[[#This Row],[CONTRATISTA PRNCIPAL]]),0)</f>
        <v>5.0251256281407036E-3</v>
      </c>
      <c r="U355" s="33">
        <f ca="1">IF(((TODAY()-Tabla2[[#This Row],[FECHA NACIMIENTO]])/365)&lt;18,"Corregir", IF(((TODAY()-Tabla2[[#This Row],[FECHA NACIMIENTO]])/365)&gt;80, "Corregir",ROUNDDOWN(((TODAY()-Tabla2[[#This Row],[FECHA NACIMIENTO]])/365),0)))</f>
        <v>51</v>
      </c>
      <c r="V35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55" s="34" t="str">
        <f ca="1">+IF(Tabla2[[#This Row],[Edad]]="Corregir","Corregir","Ok")</f>
        <v>Ok</v>
      </c>
      <c r="X355" s="10" t="str">
        <f>+IFERROR(VLOOKUP(Tabla2[[#This Row],[DISTRITO SEGÚN DNI]],Hoja1!$A$2:$B$55,2,FALSE),"No")</f>
        <v>No</v>
      </c>
      <c r="Y355" s="10" t="str">
        <f>IF(OR(LOWER(Tabla2[[#This Row],[GENERO]])="masculino", LOWER(Tabla2[[#This Row],[GENERO]])="femenino"),"OK","Corregir")</f>
        <v>OK</v>
      </c>
      <c r="Z355" s="10" t="str">
        <f>+IF(Tabla2[[#This Row],[Nro. DNI / CE]]="","Corregir",IF(LEN(Tabla2[[#This Row],[Nro. DNI / CE]])&gt;=8,"OK","Corregir"))</f>
        <v>OK</v>
      </c>
      <c r="AA355" s="10">
        <f>COUNTIF(Tabla2[APELLIDOS Y NOMBRES],Tabla2[[#This Row],[APELLIDOS Y NOMBRES]])</f>
        <v>1</v>
      </c>
      <c r="AB355" t="str">
        <f ca="1">+IFERROR(IF(Tabla2[[#This Row],[FECHA CESE/BAJA]]="","No Aplica",IF(AND(MONTH(Tabla2[[#This Row],[FECHA CESE/BAJA]])=MONTH(TODAY()-30),YEAR(Tabla2[[#This Row],[FECHA CESE/BAJA]])=YEAR(TODAY())),MONTH(TODAY()-30)&amp;"-"&amp;YEAR(TODAY()),"Borrar")),"No aplica")</f>
        <v>No aplica</v>
      </c>
      <c r="AC355" t="str">
        <f ca="1">+IFERROR(IF(Tabla2[[#This Row],[FECHA INICIO DE LABORES EN OBRA]]="","No Aplica",IF(AND(MONTH(Tabla2[[#This Row],[FECHA INICIO DE LABORES EN OBRA]])=MONTH(TODAY()-30),YEAR(Tabla2[[#This Row],[FECHA INICIO DE LABORES EN OBRA]])=YEAR(TODAY())),MONTH(TODAY()-30)&amp;"-"&amp;YEAR(TODAY()),"No Aplica")),"No Aplica")</f>
        <v>No Aplica</v>
      </c>
    </row>
    <row r="356" spans="1:29" x14ac:dyDescent="0.25">
      <c r="A356" s="2" t="s">
        <v>1067</v>
      </c>
      <c r="B356" s="3" t="s">
        <v>10366</v>
      </c>
      <c r="C356" s="3" t="s">
        <v>10366</v>
      </c>
      <c r="D356" s="3">
        <v>71962253</v>
      </c>
      <c r="E356" s="3" t="s">
        <v>1194</v>
      </c>
      <c r="F356" s="36">
        <v>33269</v>
      </c>
      <c r="G356" s="3">
        <v>1</v>
      </c>
      <c r="H356" s="3" t="s">
        <v>1145</v>
      </c>
      <c r="I356" s="3" t="s">
        <v>1070</v>
      </c>
      <c r="J356" s="3" t="s">
        <v>1195</v>
      </c>
      <c r="K356" s="3" t="s">
        <v>1136</v>
      </c>
      <c r="L356" s="8" t="s">
        <v>9813</v>
      </c>
      <c r="M356" s="5" t="s">
        <v>1073</v>
      </c>
      <c r="N356" s="13" t="s">
        <v>1043</v>
      </c>
      <c r="O356" s="5">
        <v>42825</v>
      </c>
      <c r="P356" s="8">
        <v>1</v>
      </c>
      <c r="Q356" s="9">
        <v>2</v>
      </c>
      <c r="R356" s="9" t="str">
        <f>IFERROR(VLOOKUP(Tabla2[[#This Row],[CONTRATISTA PRNCIPAL]],Hoja1!$L$5:$M$9,2,FALSE),"CJV")</f>
        <v>CJV</v>
      </c>
      <c r="S356" s="9" t="str">
        <f>IF(Tabla2[[#This Row],[EMPRESA]]=Tabla2[[#This Row],[CONTRATISTA PRNCIPAL]],"Principal","Secundaria")</f>
        <v>Principal</v>
      </c>
      <c r="T356" s="10">
        <f>IFERROR(1/COUNTIF(Tabla2[CONTRATISTA PRNCIPAL],Tabla2[[#This Row],[CONTRATISTA PRNCIPAL]]),0)</f>
        <v>5.0251256281407036E-3</v>
      </c>
      <c r="U356" s="33">
        <f ca="1">IF(((TODAY()-Tabla2[[#This Row],[FECHA NACIMIENTO]])/365)&lt;18,"Corregir", IF(((TODAY()-Tabla2[[#This Row],[FECHA NACIMIENTO]])/365)&gt;80, "Corregir",ROUNDDOWN(((TODAY()-Tabla2[[#This Row],[FECHA NACIMIENTO]])/365),0)))</f>
        <v>32</v>
      </c>
      <c r="V35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56" s="34" t="str">
        <f ca="1">+IF(Tabla2[[#This Row],[Edad]]="Corregir","Corregir","Ok")</f>
        <v>Ok</v>
      </c>
      <c r="X356" s="10" t="str">
        <f>+IFERROR(VLOOKUP(Tabla2[[#This Row],[DISTRITO SEGÚN DNI]],Hoja1!$A$2:$B$55,2,FALSE),"No")</f>
        <v>No</v>
      </c>
      <c r="Y356" s="10" t="str">
        <f>IF(OR(LOWER(Tabla2[[#This Row],[GENERO]])="masculino", LOWER(Tabla2[[#This Row],[GENERO]])="femenino"),"OK","Corregir")</f>
        <v>OK</v>
      </c>
      <c r="Z356" s="10" t="str">
        <f>+IF(Tabla2[[#This Row],[Nro. DNI / CE]]="","Corregir",IF(LEN(Tabla2[[#This Row],[Nro. DNI / CE]])&gt;=8,"OK","Corregir"))</f>
        <v>OK</v>
      </c>
      <c r="AA356" s="10">
        <f>COUNTIF(Tabla2[APELLIDOS Y NOMBRES],Tabla2[[#This Row],[APELLIDOS Y NOMBRES]])</f>
        <v>1</v>
      </c>
      <c r="AB356" t="str">
        <f ca="1">+IFERROR(IF(Tabla2[[#This Row],[FECHA CESE/BAJA]]="","No Aplica",IF(AND(MONTH(Tabla2[[#This Row],[FECHA CESE/BAJA]])=MONTH(TODAY()-30),YEAR(Tabla2[[#This Row],[FECHA CESE/BAJA]])=YEAR(TODAY())),MONTH(TODAY()-30)&amp;"-"&amp;YEAR(TODAY()),"Borrar")),"No aplica")</f>
        <v>No aplica</v>
      </c>
      <c r="AC356" t="str">
        <f ca="1">+IFERROR(IF(Tabla2[[#This Row],[FECHA INICIO DE LABORES EN OBRA]]="","No Aplica",IF(AND(MONTH(Tabla2[[#This Row],[FECHA INICIO DE LABORES EN OBRA]])=MONTH(TODAY()-30),YEAR(Tabla2[[#This Row],[FECHA INICIO DE LABORES EN OBRA]])=YEAR(TODAY())),MONTH(TODAY()-30)&amp;"-"&amp;YEAR(TODAY()),"No Aplica")),"No Aplica")</f>
        <v>No Aplica</v>
      </c>
    </row>
    <row r="357" spans="1:29" x14ac:dyDescent="0.25">
      <c r="A357" s="2" t="s">
        <v>1067</v>
      </c>
      <c r="B357" s="3" t="s">
        <v>10366</v>
      </c>
      <c r="C357" s="3" t="s">
        <v>10366</v>
      </c>
      <c r="D357" s="3">
        <v>10600945</v>
      </c>
      <c r="E357" s="3" t="s">
        <v>1196</v>
      </c>
      <c r="F357" s="36">
        <v>25167</v>
      </c>
      <c r="G357" s="3">
        <v>3</v>
      </c>
      <c r="H357" s="3" t="s">
        <v>1084</v>
      </c>
      <c r="I357" s="3" t="s">
        <v>1070</v>
      </c>
      <c r="J357" s="3" t="s">
        <v>1197</v>
      </c>
      <c r="K357" s="3" t="s">
        <v>1167</v>
      </c>
      <c r="L357" s="8" t="s">
        <v>9813</v>
      </c>
      <c r="M357" s="5" t="s">
        <v>1073</v>
      </c>
      <c r="N357" s="13" t="s">
        <v>1043</v>
      </c>
      <c r="O357" s="5">
        <v>43727</v>
      </c>
      <c r="P357" s="8">
        <v>1</v>
      </c>
      <c r="Q357" s="9">
        <v>2</v>
      </c>
      <c r="R357" s="9" t="str">
        <f>IFERROR(VLOOKUP(Tabla2[[#This Row],[CONTRATISTA PRNCIPAL]],Hoja1!$L$5:$M$9,2,FALSE),"CJV")</f>
        <v>CJV</v>
      </c>
      <c r="S357" s="9" t="str">
        <f>IF(Tabla2[[#This Row],[EMPRESA]]=Tabla2[[#This Row],[CONTRATISTA PRNCIPAL]],"Principal","Secundaria")</f>
        <v>Principal</v>
      </c>
      <c r="T357" s="10">
        <f>IFERROR(1/COUNTIF(Tabla2[CONTRATISTA PRNCIPAL],Tabla2[[#This Row],[CONTRATISTA PRNCIPAL]]),0)</f>
        <v>5.0251256281407036E-3</v>
      </c>
      <c r="U357" s="33">
        <f ca="1">IF(((TODAY()-Tabla2[[#This Row],[FECHA NACIMIENTO]])/365)&lt;18,"Corregir", IF(((TODAY()-Tabla2[[#This Row],[FECHA NACIMIENTO]])/365)&gt;80, "Corregir",ROUNDDOWN(((TODAY()-Tabla2[[#This Row],[FECHA NACIMIENTO]])/365),0)))</f>
        <v>54</v>
      </c>
      <c r="V35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57" s="34" t="str">
        <f ca="1">+IF(Tabla2[[#This Row],[Edad]]="Corregir","Corregir","Ok")</f>
        <v>Ok</v>
      </c>
      <c r="X357" s="10" t="str">
        <f>+IFERROR(VLOOKUP(Tabla2[[#This Row],[DISTRITO SEGÚN DNI]],Hoja1!$A$2:$B$55,2,FALSE),"No")</f>
        <v>No</v>
      </c>
      <c r="Y357" s="10" t="str">
        <f>IF(OR(LOWER(Tabla2[[#This Row],[GENERO]])="masculino", LOWER(Tabla2[[#This Row],[GENERO]])="femenino"),"OK","Corregir")</f>
        <v>OK</v>
      </c>
      <c r="Z357" s="10" t="str">
        <f>+IF(Tabla2[[#This Row],[Nro. DNI / CE]]="","Corregir",IF(LEN(Tabla2[[#This Row],[Nro. DNI / CE]])&gt;=8,"OK","Corregir"))</f>
        <v>OK</v>
      </c>
      <c r="AA357" s="10">
        <f>COUNTIF(Tabla2[APELLIDOS Y NOMBRES],Tabla2[[#This Row],[APELLIDOS Y NOMBRES]])</f>
        <v>1</v>
      </c>
      <c r="AB357" t="str">
        <f ca="1">+IFERROR(IF(Tabla2[[#This Row],[FECHA CESE/BAJA]]="","No Aplica",IF(AND(MONTH(Tabla2[[#This Row],[FECHA CESE/BAJA]])=MONTH(TODAY()-30),YEAR(Tabla2[[#This Row],[FECHA CESE/BAJA]])=YEAR(TODAY())),MONTH(TODAY()-30)&amp;"-"&amp;YEAR(TODAY()),"Borrar")),"No aplica")</f>
        <v>No aplica</v>
      </c>
      <c r="AC357" t="str">
        <f ca="1">+IFERROR(IF(Tabla2[[#This Row],[FECHA INICIO DE LABORES EN OBRA]]="","No Aplica",IF(AND(MONTH(Tabla2[[#This Row],[FECHA INICIO DE LABORES EN OBRA]])=MONTH(TODAY()-30),YEAR(Tabla2[[#This Row],[FECHA INICIO DE LABORES EN OBRA]])=YEAR(TODAY())),MONTH(TODAY()-30)&amp;"-"&amp;YEAR(TODAY()),"No Aplica")),"No Aplica")</f>
        <v>No Aplica</v>
      </c>
    </row>
    <row r="358" spans="1:29" x14ac:dyDescent="0.25">
      <c r="A358" s="2" t="s">
        <v>1067</v>
      </c>
      <c r="B358" s="3" t="s">
        <v>10366</v>
      </c>
      <c r="C358" s="3" t="s">
        <v>10366</v>
      </c>
      <c r="D358" s="3">
        <v>42164313</v>
      </c>
      <c r="E358" s="3" t="s">
        <v>1198</v>
      </c>
      <c r="F358" s="36">
        <v>30654</v>
      </c>
      <c r="G358" s="3">
        <v>3</v>
      </c>
      <c r="H358" s="3" t="s">
        <v>1156</v>
      </c>
      <c r="I358" s="3" t="s">
        <v>1070</v>
      </c>
      <c r="J358" s="3" t="s">
        <v>1199</v>
      </c>
      <c r="K358" s="3" t="s">
        <v>1200</v>
      </c>
      <c r="L358" s="8" t="s">
        <v>9813</v>
      </c>
      <c r="M358" s="5" t="s">
        <v>1073</v>
      </c>
      <c r="N358" s="13" t="s">
        <v>1043</v>
      </c>
      <c r="O358" s="5">
        <v>44989</v>
      </c>
      <c r="P358" s="8">
        <v>1</v>
      </c>
      <c r="Q358" s="9">
        <v>1</v>
      </c>
      <c r="R358" s="9" t="str">
        <f>IFERROR(VLOOKUP(Tabla2[[#This Row],[CONTRATISTA PRNCIPAL]],Hoja1!$L$5:$M$9,2,FALSE),"CJV")</f>
        <v>CJV</v>
      </c>
      <c r="S358" s="9" t="str">
        <f>IF(Tabla2[[#This Row],[EMPRESA]]=Tabla2[[#This Row],[CONTRATISTA PRNCIPAL]],"Principal","Secundaria")</f>
        <v>Principal</v>
      </c>
      <c r="T358" s="10">
        <f>IFERROR(1/COUNTIF(Tabla2[CONTRATISTA PRNCIPAL],Tabla2[[#This Row],[CONTRATISTA PRNCIPAL]]),0)</f>
        <v>5.0251256281407036E-3</v>
      </c>
      <c r="U358" s="33">
        <f ca="1">IF(((TODAY()-Tabla2[[#This Row],[FECHA NACIMIENTO]])/365)&lt;18,"Corregir", IF(((TODAY()-Tabla2[[#This Row],[FECHA NACIMIENTO]])/365)&gt;80, "Corregir",ROUNDDOWN(((TODAY()-Tabla2[[#This Row],[FECHA NACIMIENTO]])/365),0)))</f>
        <v>39</v>
      </c>
      <c r="V35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58" s="34" t="str">
        <f ca="1">+IF(Tabla2[[#This Row],[Edad]]="Corregir","Corregir","Ok")</f>
        <v>Ok</v>
      </c>
      <c r="X358" s="10" t="str">
        <f>+IFERROR(VLOOKUP(Tabla2[[#This Row],[DISTRITO SEGÚN DNI]],Hoja1!$A$2:$B$55,2,FALSE),"No")</f>
        <v>No</v>
      </c>
      <c r="Y358" s="10" t="str">
        <f>IF(OR(LOWER(Tabla2[[#This Row],[GENERO]])="masculino", LOWER(Tabla2[[#This Row],[GENERO]])="femenino"),"OK","Corregir")</f>
        <v>OK</v>
      </c>
      <c r="Z358" s="10" t="str">
        <f>+IF(Tabla2[[#This Row],[Nro. DNI / CE]]="","Corregir",IF(LEN(Tabla2[[#This Row],[Nro. DNI / CE]])&gt;=8,"OK","Corregir"))</f>
        <v>OK</v>
      </c>
      <c r="AA358" s="10">
        <f>COUNTIF(Tabla2[APELLIDOS Y NOMBRES],Tabla2[[#This Row],[APELLIDOS Y NOMBRES]])</f>
        <v>1</v>
      </c>
      <c r="AB358" t="str">
        <f ca="1">+IFERROR(IF(Tabla2[[#This Row],[FECHA CESE/BAJA]]="","No Aplica",IF(AND(MONTH(Tabla2[[#This Row],[FECHA CESE/BAJA]])=MONTH(TODAY()-30),YEAR(Tabla2[[#This Row],[FECHA CESE/BAJA]])=YEAR(TODAY())),MONTH(TODAY()-30)&amp;"-"&amp;YEAR(TODAY()),"Borrar")),"No aplica")</f>
        <v>No aplica</v>
      </c>
      <c r="AC358" t="str">
        <f ca="1">+IFERROR(IF(Tabla2[[#This Row],[FECHA INICIO DE LABORES EN OBRA]]="","No Aplica",IF(AND(MONTH(Tabla2[[#This Row],[FECHA INICIO DE LABORES EN OBRA]])=MONTH(TODAY()-30),YEAR(Tabla2[[#This Row],[FECHA INICIO DE LABORES EN OBRA]])=YEAR(TODAY())),MONTH(TODAY()-30)&amp;"-"&amp;YEAR(TODAY()),"No Aplica")),"No Aplica")</f>
        <v>No Aplica</v>
      </c>
    </row>
    <row r="359" spans="1:29" x14ac:dyDescent="0.25">
      <c r="A359" s="2" t="s">
        <v>1067</v>
      </c>
      <c r="B359" s="3" t="s">
        <v>10366</v>
      </c>
      <c r="C359" s="3" t="s">
        <v>10366</v>
      </c>
      <c r="D359" s="3">
        <v>10172648</v>
      </c>
      <c r="E359" s="3" t="s">
        <v>97</v>
      </c>
      <c r="F359" s="36">
        <v>26816</v>
      </c>
      <c r="G359" s="3">
        <v>3</v>
      </c>
      <c r="H359" s="3" t="s">
        <v>1084</v>
      </c>
      <c r="I359" s="3" t="s">
        <v>1070</v>
      </c>
      <c r="J359" s="3" t="s">
        <v>1201</v>
      </c>
      <c r="K359" s="3" t="s">
        <v>93</v>
      </c>
      <c r="L359" s="8" t="s">
        <v>9813</v>
      </c>
      <c r="M359" s="5" t="s">
        <v>1073</v>
      </c>
      <c r="N359" s="13" t="s">
        <v>1043</v>
      </c>
      <c r="O359" s="5">
        <v>43803</v>
      </c>
      <c r="P359" s="8">
        <v>1</v>
      </c>
      <c r="Q359" s="9">
        <v>1</v>
      </c>
      <c r="R359" s="9" t="str">
        <f>IFERROR(VLOOKUP(Tabla2[[#This Row],[CONTRATISTA PRNCIPAL]],Hoja1!$L$5:$M$9,2,FALSE),"CJV")</f>
        <v>CJV</v>
      </c>
      <c r="S359" s="9" t="str">
        <f>IF(Tabla2[[#This Row],[EMPRESA]]=Tabla2[[#This Row],[CONTRATISTA PRNCIPAL]],"Principal","Secundaria")</f>
        <v>Principal</v>
      </c>
      <c r="T359" s="10">
        <f>IFERROR(1/COUNTIF(Tabla2[CONTRATISTA PRNCIPAL],Tabla2[[#This Row],[CONTRATISTA PRNCIPAL]]),0)</f>
        <v>5.0251256281407036E-3</v>
      </c>
      <c r="U359" s="33">
        <f ca="1">IF(((TODAY()-Tabla2[[#This Row],[FECHA NACIMIENTO]])/365)&lt;18,"Corregir", IF(((TODAY()-Tabla2[[#This Row],[FECHA NACIMIENTO]])/365)&gt;80, "Corregir",ROUNDDOWN(((TODAY()-Tabla2[[#This Row],[FECHA NACIMIENTO]])/365),0)))</f>
        <v>50</v>
      </c>
      <c r="V35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59" s="34" t="str">
        <f ca="1">+IF(Tabla2[[#This Row],[Edad]]="Corregir","Corregir","Ok")</f>
        <v>Ok</v>
      </c>
      <c r="X359" s="10" t="str">
        <f>+IFERROR(VLOOKUP(Tabla2[[#This Row],[DISTRITO SEGÚN DNI]],Hoja1!$A$2:$B$55,2,FALSE),"No")</f>
        <v>ATE</v>
      </c>
      <c r="Y359" s="10" t="str">
        <f>IF(OR(LOWER(Tabla2[[#This Row],[GENERO]])="masculino", LOWER(Tabla2[[#This Row],[GENERO]])="femenino"),"OK","Corregir")</f>
        <v>OK</v>
      </c>
      <c r="Z359" s="10" t="str">
        <f>+IF(Tabla2[[#This Row],[Nro. DNI / CE]]="","Corregir",IF(LEN(Tabla2[[#This Row],[Nro. DNI / CE]])&gt;=8,"OK","Corregir"))</f>
        <v>OK</v>
      </c>
      <c r="AA359" s="10">
        <f>COUNTIF(Tabla2[APELLIDOS Y NOMBRES],Tabla2[[#This Row],[APELLIDOS Y NOMBRES]])</f>
        <v>1</v>
      </c>
      <c r="AB359" t="str">
        <f ca="1">+IFERROR(IF(Tabla2[[#This Row],[FECHA CESE/BAJA]]="","No Aplica",IF(AND(MONTH(Tabla2[[#This Row],[FECHA CESE/BAJA]])=MONTH(TODAY()-30),YEAR(Tabla2[[#This Row],[FECHA CESE/BAJA]])=YEAR(TODAY())),MONTH(TODAY()-30)&amp;"-"&amp;YEAR(TODAY()),"Borrar")),"No aplica")</f>
        <v>No aplica</v>
      </c>
      <c r="AC359" t="str">
        <f ca="1">+IFERROR(IF(Tabla2[[#This Row],[FECHA INICIO DE LABORES EN OBRA]]="","No Aplica",IF(AND(MONTH(Tabla2[[#This Row],[FECHA INICIO DE LABORES EN OBRA]])=MONTH(TODAY()-30),YEAR(Tabla2[[#This Row],[FECHA INICIO DE LABORES EN OBRA]])=YEAR(TODAY())),MONTH(TODAY()-30)&amp;"-"&amp;YEAR(TODAY()),"No Aplica")),"No Aplica")</f>
        <v>No Aplica</v>
      </c>
    </row>
    <row r="360" spans="1:29" x14ac:dyDescent="0.25">
      <c r="A360" s="2" t="s">
        <v>1067</v>
      </c>
      <c r="B360" s="3" t="s">
        <v>10366</v>
      </c>
      <c r="C360" s="3" t="s">
        <v>10366</v>
      </c>
      <c r="D360" s="3">
        <v>10274853</v>
      </c>
      <c r="E360" s="3" t="s">
        <v>1202</v>
      </c>
      <c r="F360" s="36">
        <v>26138</v>
      </c>
      <c r="G360" s="3">
        <v>3</v>
      </c>
      <c r="H360" s="3" t="s">
        <v>1134</v>
      </c>
      <c r="I360" s="3" t="s">
        <v>1070</v>
      </c>
      <c r="J360" s="3" t="s">
        <v>1203</v>
      </c>
      <c r="K360" s="3" t="s">
        <v>1204</v>
      </c>
      <c r="L360" s="8" t="s">
        <v>9813</v>
      </c>
      <c r="M360" s="5" t="s">
        <v>1073</v>
      </c>
      <c r="N360" s="13" t="s">
        <v>1043</v>
      </c>
      <c r="O360" s="5">
        <v>44921</v>
      </c>
      <c r="P360" s="8">
        <v>1</v>
      </c>
      <c r="Q360" s="9">
        <v>1</v>
      </c>
      <c r="R360" s="9" t="str">
        <f>IFERROR(VLOOKUP(Tabla2[[#This Row],[CONTRATISTA PRNCIPAL]],Hoja1!$L$5:$M$9,2,FALSE),"CJV")</f>
        <v>CJV</v>
      </c>
      <c r="S360" s="9" t="str">
        <f>IF(Tabla2[[#This Row],[EMPRESA]]=Tabla2[[#This Row],[CONTRATISTA PRNCIPAL]],"Principal","Secundaria")</f>
        <v>Principal</v>
      </c>
      <c r="T360" s="10">
        <f>IFERROR(1/COUNTIF(Tabla2[CONTRATISTA PRNCIPAL],Tabla2[[#This Row],[CONTRATISTA PRNCIPAL]]),0)</f>
        <v>5.0251256281407036E-3</v>
      </c>
      <c r="U360" s="33">
        <f ca="1">IF(((TODAY()-Tabla2[[#This Row],[FECHA NACIMIENTO]])/365)&lt;18,"Corregir", IF(((TODAY()-Tabla2[[#This Row],[FECHA NACIMIENTO]])/365)&gt;80, "Corregir",ROUNDDOWN(((TODAY()-Tabla2[[#This Row],[FECHA NACIMIENTO]])/365),0)))</f>
        <v>52</v>
      </c>
      <c r="V36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60" s="34" t="str">
        <f ca="1">+IF(Tabla2[[#This Row],[Edad]]="Corregir","Corregir","Ok")</f>
        <v>Ok</v>
      </c>
      <c r="X360" s="10" t="str">
        <f>+IFERROR(VLOOKUP(Tabla2[[#This Row],[DISTRITO SEGÚN DNI]],Hoja1!$A$2:$B$55,2,FALSE),"No")</f>
        <v>No</v>
      </c>
      <c r="Y360" s="10" t="str">
        <f>IF(OR(LOWER(Tabla2[[#This Row],[GENERO]])="masculino", LOWER(Tabla2[[#This Row],[GENERO]])="femenino"),"OK","Corregir")</f>
        <v>OK</v>
      </c>
      <c r="Z360" s="10" t="str">
        <f>+IF(Tabla2[[#This Row],[Nro. DNI / CE]]="","Corregir",IF(LEN(Tabla2[[#This Row],[Nro. DNI / CE]])&gt;=8,"OK","Corregir"))</f>
        <v>OK</v>
      </c>
      <c r="AA360" s="10">
        <f>COUNTIF(Tabla2[APELLIDOS Y NOMBRES],Tabla2[[#This Row],[APELLIDOS Y NOMBRES]])</f>
        <v>1</v>
      </c>
      <c r="AB360" t="str">
        <f ca="1">+IFERROR(IF(Tabla2[[#This Row],[FECHA CESE/BAJA]]="","No Aplica",IF(AND(MONTH(Tabla2[[#This Row],[FECHA CESE/BAJA]])=MONTH(TODAY()-30),YEAR(Tabla2[[#This Row],[FECHA CESE/BAJA]])=YEAR(TODAY())),MONTH(TODAY()-30)&amp;"-"&amp;YEAR(TODAY()),"Borrar")),"No aplica")</f>
        <v>No aplica</v>
      </c>
      <c r="AC360" t="str">
        <f ca="1">+IFERROR(IF(Tabla2[[#This Row],[FECHA INICIO DE LABORES EN OBRA]]="","No Aplica",IF(AND(MONTH(Tabla2[[#This Row],[FECHA INICIO DE LABORES EN OBRA]])=MONTH(TODAY()-30),YEAR(Tabla2[[#This Row],[FECHA INICIO DE LABORES EN OBRA]])=YEAR(TODAY())),MONTH(TODAY()-30)&amp;"-"&amp;YEAR(TODAY()),"No Aplica")),"No Aplica")</f>
        <v>No Aplica</v>
      </c>
    </row>
    <row r="361" spans="1:29" x14ac:dyDescent="0.25">
      <c r="A361" s="2" t="s">
        <v>1067</v>
      </c>
      <c r="B361" s="3" t="s">
        <v>10366</v>
      </c>
      <c r="C361" s="3" t="s">
        <v>10366</v>
      </c>
      <c r="D361" s="3" t="s">
        <v>10382</v>
      </c>
      <c r="E361" s="3" t="s">
        <v>10383</v>
      </c>
      <c r="F361" s="36">
        <v>32111</v>
      </c>
      <c r="G361" s="3">
        <v>3</v>
      </c>
      <c r="H361" s="3" t="s">
        <v>1084</v>
      </c>
      <c r="I361" s="3" t="s">
        <v>1070</v>
      </c>
      <c r="J361" s="3" t="s">
        <v>10384</v>
      </c>
      <c r="K361" s="3" t="s">
        <v>1210</v>
      </c>
      <c r="L361" s="8" t="s">
        <v>9813</v>
      </c>
      <c r="M361" s="5" t="s">
        <v>1073</v>
      </c>
      <c r="N361" s="13" t="s">
        <v>1119</v>
      </c>
      <c r="O361" s="5">
        <v>45113</v>
      </c>
      <c r="P361" s="8">
        <v>1</v>
      </c>
      <c r="Q361" s="9">
        <v>1</v>
      </c>
      <c r="R361" s="9" t="str">
        <f>IFERROR(VLOOKUP(Tabla2[[#This Row],[CONTRATISTA PRNCIPAL]],Hoja1!$L$5:$M$9,2,FALSE),"CJV")</f>
        <v>CJV</v>
      </c>
      <c r="S361" s="9" t="str">
        <f>IF(Tabla2[[#This Row],[EMPRESA]]=Tabla2[[#This Row],[CONTRATISTA PRNCIPAL]],"Principal","Secundaria")</f>
        <v>Principal</v>
      </c>
      <c r="T361" s="10">
        <f>IFERROR(1/COUNTIF(Tabla2[CONTRATISTA PRNCIPAL],Tabla2[[#This Row],[CONTRATISTA PRNCIPAL]]),0)</f>
        <v>5.0251256281407036E-3</v>
      </c>
      <c r="U361" s="33">
        <f ca="1">IF(((TODAY()-Tabla2[[#This Row],[FECHA NACIMIENTO]])/365)&lt;18,"Corregir", IF(((TODAY()-Tabla2[[#This Row],[FECHA NACIMIENTO]])/365)&gt;80, "Corregir",ROUNDDOWN(((TODAY()-Tabla2[[#This Row],[FECHA NACIMIENTO]])/365),0)))</f>
        <v>35</v>
      </c>
      <c r="V36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61" s="34" t="str">
        <f ca="1">+IF(Tabla2[[#This Row],[Edad]]="Corregir","Corregir","Ok")</f>
        <v>Ok</v>
      </c>
      <c r="X361" s="10" t="str">
        <f>+IFERROR(VLOOKUP(Tabla2[[#This Row],[DISTRITO SEGÚN DNI]],Hoja1!$A$2:$B$55,2,FALSE),"No")</f>
        <v>No</v>
      </c>
      <c r="Y361" s="10" t="str">
        <f>IF(OR(LOWER(Tabla2[[#This Row],[GENERO]])="masculino", LOWER(Tabla2[[#This Row],[GENERO]])="femenino"),"OK","Corregir")</f>
        <v>OK</v>
      </c>
      <c r="Z361" s="10" t="str">
        <f>+IF(Tabla2[[#This Row],[Nro. DNI / CE]]="","Corregir",IF(LEN(Tabla2[[#This Row],[Nro. DNI / CE]])&gt;=8,"OK","Corregir"))</f>
        <v>OK</v>
      </c>
      <c r="AA361" s="10">
        <f>COUNTIF(Tabla2[APELLIDOS Y NOMBRES],Tabla2[[#This Row],[APELLIDOS Y NOMBRES]])</f>
        <v>1</v>
      </c>
      <c r="AB361" t="str">
        <f ca="1">+IFERROR(IF(Tabla2[[#This Row],[FECHA CESE/BAJA]]="","No Aplica",IF(AND(MONTH(Tabla2[[#This Row],[FECHA CESE/BAJA]])=MONTH(TODAY()-30),YEAR(Tabla2[[#This Row],[FECHA CESE/BAJA]])=YEAR(TODAY())),MONTH(TODAY()-30)&amp;"-"&amp;YEAR(TODAY()),"Borrar")),"No aplica")</f>
        <v>No aplica</v>
      </c>
      <c r="AC361" t="str">
        <f ca="1">+IFERROR(IF(Tabla2[[#This Row],[FECHA INICIO DE LABORES EN OBRA]]="","No Aplica",IF(AND(MONTH(Tabla2[[#This Row],[FECHA INICIO DE LABORES EN OBRA]])=MONTH(TODAY()-30),YEAR(Tabla2[[#This Row],[FECHA INICIO DE LABORES EN OBRA]])=YEAR(TODAY())),MONTH(TODAY()-30)&amp;"-"&amp;YEAR(TODAY()),"No Aplica")),"No Aplica")</f>
        <v>No Aplica</v>
      </c>
    </row>
    <row r="362" spans="1:29" ht="15" customHeight="1" x14ac:dyDescent="0.25">
      <c r="A362" s="2" t="s">
        <v>1067</v>
      </c>
      <c r="B362" s="3" t="s">
        <v>10366</v>
      </c>
      <c r="C362" s="3" t="s">
        <v>10366</v>
      </c>
      <c r="D362" s="3">
        <v>40839937</v>
      </c>
      <c r="E362" s="3" t="s">
        <v>1205</v>
      </c>
      <c r="F362" s="36">
        <v>29681</v>
      </c>
      <c r="G362" s="3">
        <v>3</v>
      </c>
      <c r="H362" s="3" t="s">
        <v>1084</v>
      </c>
      <c r="I362" s="3" t="s">
        <v>1070</v>
      </c>
      <c r="J362" s="3" t="s">
        <v>1206</v>
      </c>
      <c r="K362" s="3" t="s">
        <v>1207</v>
      </c>
      <c r="L362" s="8" t="s">
        <v>9813</v>
      </c>
      <c r="M362" s="5" t="s">
        <v>1073</v>
      </c>
      <c r="N362" s="13" t="s">
        <v>1043</v>
      </c>
      <c r="O362" s="5">
        <v>44966</v>
      </c>
      <c r="P362" s="8">
        <v>1</v>
      </c>
      <c r="Q362" s="9">
        <v>2</v>
      </c>
      <c r="R362" s="9" t="str">
        <f>IFERROR(VLOOKUP(Tabla2[[#This Row],[CONTRATISTA PRNCIPAL]],Hoja1!$L$5:$M$9,2,FALSE),"CJV")</f>
        <v>CJV</v>
      </c>
      <c r="S362" s="9" t="str">
        <f>IF(Tabla2[[#This Row],[EMPRESA]]=Tabla2[[#This Row],[CONTRATISTA PRNCIPAL]],"Principal","Secundaria")</f>
        <v>Principal</v>
      </c>
      <c r="T362" s="10">
        <f>IFERROR(1/COUNTIF(Tabla2[CONTRATISTA PRNCIPAL],Tabla2[[#This Row],[CONTRATISTA PRNCIPAL]]),0)</f>
        <v>5.0251256281407036E-3</v>
      </c>
      <c r="U362" s="33">
        <f ca="1">IF(((TODAY()-Tabla2[[#This Row],[FECHA NACIMIENTO]])/365)&lt;18,"Corregir", IF(((TODAY()-Tabla2[[#This Row],[FECHA NACIMIENTO]])/365)&gt;80, "Corregir",ROUNDDOWN(((TODAY()-Tabla2[[#This Row],[FECHA NACIMIENTO]])/365),0)))</f>
        <v>42</v>
      </c>
      <c r="V36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62" s="34" t="str">
        <f ca="1">+IF(Tabla2[[#This Row],[Edad]]="Corregir","Corregir","Ok")</f>
        <v>Ok</v>
      </c>
      <c r="X362" s="10" t="str">
        <f>+IFERROR(VLOOKUP(Tabla2[[#This Row],[DISTRITO SEGÚN DNI]],Hoja1!$A$2:$B$55,2,FALSE),"No")</f>
        <v>No</v>
      </c>
      <c r="Y362" s="10" t="str">
        <f>IF(OR(LOWER(Tabla2[[#This Row],[GENERO]])="masculino", LOWER(Tabla2[[#This Row],[GENERO]])="femenino"),"OK","Corregir")</f>
        <v>OK</v>
      </c>
      <c r="Z362" s="10" t="str">
        <f>+IF(Tabla2[[#This Row],[Nro. DNI / CE]]="","Corregir",IF(LEN(Tabla2[[#This Row],[Nro. DNI / CE]])&gt;=8,"OK","Corregir"))</f>
        <v>OK</v>
      </c>
      <c r="AA362" s="10">
        <f>COUNTIF(Tabla2[APELLIDOS Y NOMBRES],Tabla2[[#This Row],[APELLIDOS Y NOMBRES]])</f>
        <v>1</v>
      </c>
      <c r="AB362" t="str">
        <f ca="1">+IFERROR(IF(Tabla2[[#This Row],[FECHA CESE/BAJA]]="","No Aplica",IF(AND(MONTH(Tabla2[[#This Row],[FECHA CESE/BAJA]])=MONTH(TODAY()-30),YEAR(Tabla2[[#This Row],[FECHA CESE/BAJA]])=YEAR(TODAY())),MONTH(TODAY()-30)&amp;"-"&amp;YEAR(TODAY()),"Borrar")),"No aplica")</f>
        <v>No aplica</v>
      </c>
      <c r="AC362" t="str">
        <f ca="1">+IFERROR(IF(Tabla2[[#This Row],[FECHA INICIO DE LABORES EN OBRA]]="","No Aplica",IF(AND(MONTH(Tabla2[[#This Row],[FECHA INICIO DE LABORES EN OBRA]])=MONTH(TODAY()-30),YEAR(Tabla2[[#This Row],[FECHA INICIO DE LABORES EN OBRA]])=YEAR(TODAY())),MONTH(TODAY()-30)&amp;"-"&amp;YEAR(TODAY()),"No Aplica")),"No Aplica")</f>
        <v>No Aplica</v>
      </c>
    </row>
    <row r="363" spans="1:29" ht="15" customHeight="1" x14ac:dyDescent="0.25">
      <c r="A363" s="2" t="s">
        <v>1067</v>
      </c>
      <c r="B363" s="3" t="s">
        <v>10366</v>
      </c>
      <c r="C363" s="3" t="s">
        <v>10366</v>
      </c>
      <c r="D363" s="3">
        <v>44871060</v>
      </c>
      <c r="E363" s="3" t="s">
        <v>10385</v>
      </c>
      <c r="F363" s="36">
        <v>26671</v>
      </c>
      <c r="G363" s="3">
        <v>3</v>
      </c>
      <c r="H363" s="3" t="s">
        <v>1084</v>
      </c>
      <c r="I363" s="3" t="s">
        <v>1070</v>
      </c>
      <c r="J363" s="3" t="s">
        <v>10386</v>
      </c>
      <c r="K363" s="3" t="s">
        <v>1042</v>
      </c>
      <c r="L363" s="8" t="s">
        <v>9813</v>
      </c>
      <c r="M363" s="5" t="s">
        <v>1073</v>
      </c>
      <c r="N363" s="13" t="s">
        <v>1043</v>
      </c>
      <c r="O363" s="5">
        <v>45120</v>
      </c>
      <c r="P363" s="8">
        <v>1</v>
      </c>
      <c r="Q363" s="9">
        <v>1</v>
      </c>
      <c r="R363" s="9" t="str">
        <f>IFERROR(VLOOKUP(Tabla2[[#This Row],[CONTRATISTA PRNCIPAL]],Hoja1!$L$5:$M$9,2,FALSE),"CJV")</f>
        <v>CJV</v>
      </c>
      <c r="S363" s="9" t="str">
        <f>IF(Tabla2[[#This Row],[EMPRESA]]=Tabla2[[#This Row],[CONTRATISTA PRNCIPAL]],"Principal","Secundaria")</f>
        <v>Principal</v>
      </c>
      <c r="T363" s="10">
        <f>IFERROR(1/COUNTIF(Tabla2[CONTRATISTA PRNCIPAL],Tabla2[[#This Row],[CONTRATISTA PRNCIPAL]]),0)</f>
        <v>5.0251256281407036E-3</v>
      </c>
      <c r="U363" s="33">
        <f ca="1">IF(((TODAY()-Tabla2[[#This Row],[FECHA NACIMIENTO]])/365)&lt;18,"Corregir", IF(((TODAY()-Tabla2[[#This Row],[FECHA NACIMIENTO]])/365)&gt;80, "Corregir",ROUNDDOWN(((TODAY()-Tabla2[[#This Row],[FECHA NACIMIENTO]])/365),0)))</f>
        <v>50</v>
      </c>
      <c r="V36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63" s="34" t="str">
        <f ca="1">+IF(Tabla2[[#This Row],[Edad]]="Corregir","Corregir","Ok")</f>
        <v>Ok</v>
      </c>
      <c r="X363" s="10" t="str">
        <f>+IFERROR(VLOOKUP(Tabla2[[#This Row],[DISTRITO SEGÚN DNI]],Hoja1!$A$2:$B$55,2,FALSE),"No")</f>
        <v>No</v>
      </c>
      <c r="Y363" s="10" t="str">
        <f>IF(OR(LOWER(Tabla2[[#This Row],[GENERO]])="masculino", LOWER(Tabla2[[#This Row],[GENERO]])="femenino"),"OK","Corregir")</f>
        <v>OK</v>
      </c>
      <c r="Z363" s="10" t="str">
        <f>+IF(Tabla2[[#This Row],[Nro. DNI / CE]]="","Corregir",IF(LEN(Tabla2[[#This Row],[Nro. DNI / CE]])&gt;=8,"OK","Corregir"))</f>
        <v>OK</v>
      </c>
      <c r="AA363" s="10">
        <f>COUNTIF(Tabla2[APELLIDOS Y NOMBRES],Tabla2[[#This Row],[APELLIDOS Y NOMBRES]])</f>
        <v>1</v>
      </c>
      <c r="AB363" t="str">
        <f ca="1">+IFERROR(IF(Tabla2[[#This Row],[FECHA CESE/BAJA]]="","No Aplica",IF(AND(MONTH(Tabla2[[#This Row],[FECHA CESE/BAJA]])=MONTH(TODAY()-30),YEAR(Tabla2[[#This Row],[FECHA CESE/BAJA]])=YEAR(TODAY())),MONTH(TODAY()-30)&amp;"-"&amp;YEAR(TODAY()),"Borrar")),"No aplica")</f>
        <v>No aplica</v>
      </c>
      <c r="AC363" t="str">
        <f ca="1">+IFERROR(IF(Tabla2[[#This Row],[FECHA INICIO DE LABORES EN OBRA]]="","No Aplica",IF(AND(MONTH(Tabla2[[#This Row],[FECHA INICIO DE LABORES EN OBRA]])=MONTH(TODAY()-30),YEAR(Tabla2[[#This Row],[FECHA INICIO DE LABORES EN OBRA]])=YEAR(TODAY())),MONTH(TODAY()-30)&amp;"-"&amp;YEAR(TODAY()),"No Aplica")),"No Aplica")</f>
        <v>No Aplica</v>
      </c>
    </row>
    <row r="364" spans="1:29" ht="15" customHeight="1" x14ac:dyDescent="0.25">
      <c r="A364" s="2" t="s">
        <v>1067</v>
      </c>
      <c r="B364" s="3" t="s">
        <v>10366</v>
      </c>
      <c r="C364" s="3" t="s">
        <v>10366</v>
      </c>
      <c r="D364" s="3">
        <v>10316816</v>
      </c>
      <c r="E364" s="3" t="s">
        <v>1211</v>
      </c>
      <c r="F364" s="36">
        <v>27619</v>
      </c>
      <c r="G364" s="3">
        <v>1</v>
      </c>
      <c r="H364" s="3" t="s">
        <v>1212</v>
      </c>
      <c r="I364" s="3" t="s">
        <v>1070</v>
      </c>
      <c r="J364" s="3" t="s">
        <v>1213</v>
      </c>
      <c r="K364" s="3" t="s">
        <v>1178</v>
      </c>
      <c r="L364" s="8" t="s">
        <v>9813</v>
      </c>
      <c r="M364" s="5" t="s">
        <v>1073</v>
      </c>
      <c r="N364" s="13" t="s">
        <v>1043</v>
      </c>
      <c r="O364" s="5">
        <v>44923</v>
      </c>
      <c r="P364" s="8">
        <v>1</v>
      </c>
      <c r="Q364" s="9">
        <v>1</v>
      </c>
      <c r="R364" s="9" t="str">
        <f>IFERROR(VLOOKUP(Tabla2[[#This Row],[CONTRATISTA PRNCIPAL]],Hoja1!$L$5:$M$9,2,FALSE),"CJV")</f>
        <v>CJV</v>
      </c>
      <c r="S364" s="9" t="str">
        <f>IF(Tabla2[[#This Row],[EMPRESA]]=Tabla2[[#This Row],[CONTRATISTA PRNCIPAL]],"Principal","Secundaria")</f>
        <v>Principal</v>
      </c>
      <c r="T364" s="10">
        <f>IFERROR(1/COUNTIF(Tabla2[CONTRATISTA PRNCIPAL],Tabla2[[#This Row],[CONTRATISTA PRNCIPAL]]),0)</f>
        <v>5.0251256281407036E-3</v>
      </c>
      <c r="U364" s="33">
        <f ca="1">IF(((TODAY()-Tabla2[[#This Row],[FECHA NACIMIENTO]])/365)&lt;18,"Corregir", IF(((TODAY()-Tabla2[[#This Row],[FECHA NACIMIENTO]])/365)&gt;80, "Corregir",ROUNDDOWN(((TODAY()-Tabla2[[#This Row],[FECHA NACIMIENTO]])/365),0)))</f>
        <v>48</v>
      </c>
      <c r="V36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64" s="34" t="str">
        <f ca="1">+IF(Tabla2[[#This Row],[Edad]]="Corregir","Corregir","Ok")</f>
        <v>Ok</v>
      </c>
      <c r="X364" s="10" t="str">
        <f>+IFERROR(VLOOKUP(Tabla2[[#This Row],[DISTRITO SEGÚN DNI]],Hoja1!$A$2:$B$55,2,FALSE),"No")</f>
        <v>No</v>
      </c>
      <c r="Y364" s="10" t="str">
        <f>IF(OR(LOWER(Tabla2[[#This Row],[GENERO]])="masculino", LOWER(Tabla2[[#This Row],[GENERO]])="femenino"),"OK","Corregir")</f>
        <v>OK</v>
      </c>
      <c r="Z364" s="10" t="str">
        <f>+IF(Tabla2[[#This Row],[Nro. DNI / CE]]="","Corregir",IF(LEN(Tabla2[[#This Row],[Nro. DNI / CE]])&gt;=8,"OK","Corregir"))</f>
        <v>OK</v>
      </c>
      <c r="AA364" s="10">
        <f>COUNTIF(Tabla2[APELLIDOS Y NOMBRES],Tabla2[[#This Row],[APELLIDOS Y NOMBRES]])</f>
        <v>1</v>
      </c>
      <c r="AB364" t="str">
        <f ca="1">+IFERROR(IF(Tabla2[[#This Row],[FECHA CESE/BAJA]]="","No Aplica",IF(AND(MONTH(Tabla2[[#This Row],[FECHA CESE/BAJA]])=MONTH(TODAY()-30),YEAR(Tabla2[[#This Row],[FECHA CESE/BAJA]])=YEAR(TODAY())),MONTH(TODAY()-30)&amp;"-"&amp;YEAR(TODAY()),"Borrar")),"No aplica")</f>
        <v>No aplica</v>
      </c>
      <c r="AC364" t="str">
        <f ca="1">+IFERROR(IF(Tabla2[[#This Row],[FECHA INICIO DE LABORES EN OBRA]]="","No Aplica",IF(AND(MONTH(Tabla2[[#This Row],[FECHA INICIO DE LABORES EN OBRA]])=MONTH(TODAY()-30),YEAR(Tabla2[[#This Row],[FECHA INICIO DE LABORES EN OBRA]])=YEAR(TODAY())),MONTH(TODAY()-30)&amp;"-"&amp;YEAR(TODAY()),"No Aplica")),"No Aplica")</f>
        <v>No Aplica</v>
      </c>
    </row>
    <row r="365" spans="1:29" ht="15" customHeight="1" x14ac:dyDescent="0.25">
      <c r="A365" s="2" t="s">
        <v>1067</v>
      </c>
      <c r="B365" s="3" t="s">
        <v>10366</v>
      </c>
      <c r="C365" s="3" t="s">
        <v>10366</v>
      </c>
      <c r="D365" s="3">
        <v>42312512</v>
      </c>
      <c r="E365" s="3" t="s">
        <v>1214</v>
      </c>
      <c r="F365" s="36">
        <v>29784</v>
      </c>
      <c r="G365" s="3">
        <v>3</v>
      </c>
      <c r="H365" s="3" t="s">
        <v>1215</v>
      </c>
      <c r="I365" s="3" t="s">
        <v>1070</v>
      </c>
      <c r="J365" s="3" t="s">
        <v>1216</v>
      </c>
      <c r="K365" s="3" t="s">
        <v>1063</v>
      </c>
      <c r="L365" s="8" t="s">
        <v>9813</v>
      </c>
      <c r="M365" s="5" t="s">
        <v>1073</v>
      </c>
      <c r="N365" s="13" t="s">
        <v>1043</v>
      </c>
      <c r="O365" s="5">
        <v>43614</v>
      </c>
      <c r="P365" s="8">
        <v>1</v>
      </c>
      <c r="Q365" s="9">
        <v>1</v>
      </c>
      <c r="R365" s="9" t="str">
        <f>IFERROR(VLOOKUP(Tabla2[[#This Row],[CONTRATISTA PRNCIPAL]],Hoja1!$L$5:$M$9,2,FALSE),"CJV")</f>
        <v>CJV</v>
      </c>
      <c r="S365" s="9" t="str">
        <f>IF(Tabla2[[#This Row],[EMPRESA]]=Tabla2[[#This Row],[CONTRATISTA PRNCIPAL]],"Principal","Secundaria")</f>
        <v>Principal</v>
      </c>
      <c r="T365" s="10">
        <f>IFERROR(1/COUNTIF(Tabla2[CONTRATISTA PRNCIPAL],Tabla2[[#This Row],[CONTRATISTA PRNCIPAL]]),0)</f>
        <v>5.0251256281407036E-3</v>
      </c>
      <c r="U365" s="33">
        <f ca="1">IF(((TODAY()-Tabla2[[#This Row],[FECHA NACIMIENTO]])/365)&lt;18,"Corregir", IF(((TODAY()-Tabla2[[#This Row],[FECHA NACIMIENTO]])/365)&gt;80, "Corregir",ROUNDDOWN(((TODAY()-Tabla2[[#This Row],[FECHA NACIMIENTO]])/365),0)))</f>
        <v>42</v>
      </c>
      <c r="V36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65" s="34" t="str">
        <f ca="1">+IF(Tabla2[[#This Row],[Edad]]="Corregir","Corregir","Ok")</f>
        <v>Ok</v>
      </c>
      <c r="X365" s="10" t="str">
        <f>+IFERROR(VLOOKUP(Tabla2[[#This Row],[DISTRITO SEGÚN DNI]],Hoja1!$A$2:$B$55,2,FALSE),"No")</f>
        <v>No</v>
      </c>
      <c r="Y365" s="10" t="str">
        <f>IF(OR(LOWER(Tabla2[[#This Row],[GENERO]])="masculino", LOWER(Tabla2[[#This Row],[GENERO]])="femenino"),"OK","Corregir")</f>
        <v>OK</v>
      </c>
      <c r="Z365" s="10" t="str">
        <f>+IF(Tabla2[[#This Row],[Nro. DNI / CE]]="","Corregir",IF(LEN(Tabla2[[#This Row],[Nro. DNI / CE]])&gt;=8,"OK","Corregir"))</f>
        <v>OK</v>
      </c>
      <c r="AA365" s="10">
        <f>COUNTIF(Tabla2[APELLIDOS Y NOMBRES],Tabla2[[#This Row],[APELLIDOS Y NOMBRES]])</f>
        <v>1</v>
      </c>
      <c r="AB365" t="str">
        <f ca="1">+IFERROR(IF(Tabla2[[#This Row],[FECHA CESE/BAJA]]="","No Aplica",IF(AND(MONTH(Tabla2[[#This Row],[FECHA CESE/BAJA]])=MONTH(TODAY()-30),YEAR(Tabla2[[#This Row],[FECHA CESE/BAJA]])=YEAR(TODAY())),MONTH(TODAY()-30)&amp;"-"&amp;YEAR(TODAY()),"Borrar")),"No aplica")</f>
        <v>No aplica</v>
      </c>
      <c r="AC365" t="str">
        <f ca="1">+IFERROR(IF(Tabla2[[#This Row],[FECHA INICIO DE LABORES EN OBRA]]="","No Aplica",IF(AND(MONTH(Tabla2[[#This Row],[FECHA INICIO DE LABORES EN OBRA]])=MONTH(TODAY()-30),YEAR(Tabla2[[#This Row],[FECHA INICIO DE LABORES EN OBRA]])=YEAR(TODAY())),MONTH(TODAY()-30)&amp;"-"&amp;YEAR(TODAY()),"No Aplica")),"No Aplica")</f>
        <v>No Aplica</v>
      </c>
    </row>
    <row r="366" spans="1:29" ht="15" customHeight="1" x14ac:dyDescent="0.25">
      <c r="A366" s="2" t="s">
        <v>1067</v>
      </c>
      <c r="B366" s="3" t="s">
        <v>10366</v>
      </c>
      <c r="C366" s="3" t="s">
        <v>10366</v>
      </c>
      <c r="D366" s="3">
        <v>42125954</v>
      </c>
      <c r="E366" s="3" t="s">
        <v>1217</v>
      </c>
      <c r="F366" s="36">
        <v>30540</v>
      </c>
      <c r="G366" s="3">
        <v>3</v>
      </c>
      <c r="H366" s="3" t="s">
        <v>1171</v>
      </c>
      <c r="I366" s="3" t="s">
        <v>1070</v>
      </c>
      <c r="J366" s="3" t="s">
        <v>1218</v>
      </c>
      <c r="K366" s="3" t="s">
        <v>1219</v>
      </c>
      <c r="L366" s="8" t="s">
        <v>9813</v>
      </c>
      <c r="M366" s="5" t="s">
        <v>1073</v>
      </c>
      <c r="N366" s="13" t="s">
        <v>1043</v>
      </c>
      <c r="O366" s="5">
        <v>44361</v>
      </c>
      <c r="P366" s="8">
        <v>1</v>
      </c>
      <c r="Q366" s="9">
        <v>1</v>
      </c>
      <c r="R366" s="9" t="str">
        <f>IFERROR(VLOOKUP(Tabla2[[#This Row],[CONTRATISTA PRNCIPAL]],Hoja1!$L$5:$M$9,2,FALSE),"CJV")</f>
        <v>CJV</v>
      </c>
      <c r="S366" s="9" t="str">
        <f>IF(Tabla2[[#This Row],[EMPRESA]]=Tabla2[[#This Row],[CONTRATISTA PRNCIPAL]],"Principal","Secundaria")</f>
        <v>Principal</v>
      </c>
      <c r="T366" s="10">
        <f>IFERROR(1/COUNTIF(Tabla2[CONTRATISTA PRNCIPAL],Tabla2[[#This Row],[CONTRATISTA PRNCIPAL]]),0)</f>
        <v>5.0251256281407036E-3</v>
      </c>
      <c r="U366" s="33">
        <f ca="1">IF(((TODAY()-Tabla2[[#This Row],[FECHA NACIMIENTO]])/365)&lt;18,"Corregir", IF(((TODAY()-Tabla2[[#This Row],[FECHA NACIMIENTO]])/365)&gt;80, "Corregir",ROUNDDOWN(((TODAY()-Tabla2[[#This Row],[FECHA NACIMIENTO]])/365),0)))</f>
        <v>40</v>
      </c>
      <c r="V36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66" s="34" t="str">
        <f ca="1">+IF(Tabla2[[#This Row],[Edad]]="Corregir","Corregir","Ok")</f>
        <v>Ok</v>
      </c>
      <c r="X366" s="10" t="str">
        <f>+IFERROR(VLOOKUP(Tabla2[[#This Row],[DISTRITO SEGÚN DNI]],Hoja1!$A$2:$B$55,2,FALSE),"No")</f>
        <v>No</v>
      </c>
      <c r="Y366" s="10" t="str">
        <f>IF(OR(LOWER(Tabla2[[#This Row],[GENERO]])="masculino", LOWER(Tabla2[[#This Row],[GENERO]])="femenino"),"OK","Corregir")</f>
        <v>OK</v>
      </c>
      <c r="Z366" s="10" t="str">
        <f>+IF(Tabla2[[#This Row],[Nro. DNI / CE]]="","Corregir",IF(LEN(Tabla2[[#This Row],[Nro. DNI / CE]])&gt;=8,"OK","Corregir"))</f>
        <v>OK</v>
      </c>
      <c r="AA366" s="10">
        <f>COUNTIF(Tabla2[APELLIDOS Y NOMBRES],Tabla2[[#This Row],[APELLIDOS Y NOMBRES]])</f>
        <v>1</v>
      </c>
      <c r="AB366" t="str">
        <f ca="1">+IFERROR(IF(Tabla2[[#This Row],[FECHA CESE/BAJA]]="","No Aplica",IF(AND(MONTH(Tabla2[[#This Row],[FECHA CESE/BAJA]])=MONTH(TODAY()-30),YEAR(Tabla2[[#This Row],[FECHA CESE/BAJA]])=YEAR(TODAY())),MONTH(TODAY()-30)&amp;"-"&amp;YEAR(TODAY()),"Borrar")),"No aplica")</f>
        <v>No aplica</v>
      </c>
      <c r="AC366" t="str">
        <f ca="1">+IFERROR(IF(Tabla2[[#This Row],[FECHA INICIO DE LABORES EN OBRA]]="","No Aplica",IF(AND(MONTH(Tabla2[[#This Row],[FECHA INICIO DE LABORES EN OBRA]])=MONTH(TODAY()-30),YEAR(Tabla2[[#This Row],[FECHA INICIO DE LABORES EN OBRA]])=YEAR(TODAY())),MONTH(TODAY()-30)&amp;"-"&amp;YEAR(TODAY()),"No Aplica")),"No Aplica")</f>
        <v>No Aplica</v>
      </c>
    </row>
    <row r="367" spans="1:29" ht="15" customHeight="1" x14ac:dyDescent="0.25">
      <c r="A367" s="2" t="s">
        <v>1067</v>
      </c>
      <c r="B367" s="3" t="s">
        <v>10366</v>
      </c>
      <c r="C367" s="3" t="s">
        <v>10366</v>
      </c>
      <c r="D367" s="3">
        <v>42570647</v>
      </c>
      <c r="E367" s="3" t="s">
        <v>10387</v>
      </c>
      <c r="F367" s="36">
        <v>30923</v>
      </c>
      <c r="G367" s="3">
        <v>3</v>
      </c>
      <c r="H367" s="3" t="s">
        <v>1084</v>
      </c>
      <c r="I367" s="3" t="s">
        <v>1070</v>
      </c>
      <c r="J367" s="3" t="s">
        <v>1220</v>
      </c>
      <c r="K367" s="3" t="s">
        <v>1077</v>
      </c>
      <c r="L367" s="8" t="s">
        <v>9813</v>
      </c>
      <c r="M367" s="5" t="s">
        <v>1073</v>
      </c>
      <c r="N367" s="13" t="s">
        <v>1043</v>
      </c>
      <c r="O367" s="5">
        <v>43472</v>
      </c>
      <c r="P367" s="8">
        <v>1</v>
      </c>
      <c r="Q367" s="9">
        <v>2</v>
      </c>
      <c r="R367" s="9" t="str">
        <f>IFERROR(VLOOKUP(Tabla2[[#This Row],[CONTRATISTA PRNCIPAL]],Hoja1!$L$5:$M$9,2,FALSE),"CJV")</f>
        <v>CJV</v>
      </c>
      <c r="S367" s="9" t="str">
        <f>IF(Tabla2[[#This Row],[EMPRESA]]=Tabla2[[#This Row],[CONTRATISTA PRNCIPAL]],"Principal","Secundaria")</f>
        <v>Principal</v>
      </c>
      <c r="T367" s="10">
        <f>IFERROR(1/COUNTIF(Tabla2[CONTRATISTA PRNCIPAL],Tabla2[[#This Row],[CONTRATISTA PRNCIPAL]]),0)</f>
        <v>5.0251256281407036E-3</v>
      </c>
      <c r="U367" s="33">
        <f ca="1">IF(((TODAY()-Tabla2[[#This Row],[FECHA NACIMIENTO]])/365)&lt;18,"Corregir", IF(((TODAY()-Tabla2[[#This Row],[FECHA NACIMIENTO]])/365)&gt;80, "Corregir",ROUNDDOWN(((TODAY()-Tabla2[[#This Row],[FECHA NACIMIENTO]])/365),0)))</f>
        <v>39</v>
      </c>
      <c r="V36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67" s="34" t="str">
        <f ca="1">+IF(Tabla2[[#This Row],[Edad]]="Corregir","Corregir","Ok")</f>
        <v>Ok</v>
      </c>
      <c r="X367" s="10" t="str">
        <f>+IFERROR(VLOOKUP(Tabla2[[#This Row],[DISTRITO SEGÚN DNI]],Hoja1!$A$2:$B$55,2,FALSE),"No")</f>
        <v>No</v>
      </c>
      <c r="Y367" s="10" t="str">
        <f>IF(OR(LOWER(Tabla2[[#This Row],[GENERO]])="masculino", LOWER(Tabla2[[#This Row],[GENERO]])="femenino"),"OK","Corregir")</f>
        <v>OK</v>
      </c>
      <c r="Z367" s="10" t="str">
        <f>+IF(Tabla2[[#This Row],[Nro. DNI / CE]]="","Corregir",IF(LEN(Tabla2[[#This Row],[Nro. DNI / CE]])&gt;=8,"OK","Corregir"))</f>
        <v>OK</v>
      </c>
      <c r="AA367" s="10">
        <f>COUNTIF(Tabla2[APELLIDOS Y NOMBRES],Tabla2[[#This Row],[APELLIDOS Y NOMBRES]])</f>
        <v>1</v>
      </c>
      <c r="AB367" t="str">
        <f ca="1">+IFERROR(IF(Tabla2[[#This Row],[FECHA CESE/BAJA]]="","No Aplica",IF(AND(MONTH(Tabla2[[#This Row],[FECHA CESE/BAJA]])=MONTH(TODAY()-30),YEAR(Tabla2[[#This Row],[FECHA CESE/BAJA]])=YEAR(TODAY())),MONTH(TODAY()-30)&amp;"-"&amp;YEAR(TODAY()),"Borrar")),"No aplica")</f>
        <v>No aplica</v>
      </c>
      <c r="AC367" t="str">
        <f ca="1">+IFERROR(IF(Tabla2[[#This Row],[FECHA INICIO DE LABORES EN OBRA]]="","No Aplica",IF(AND(MONTH(Tabla2[[#This Row],[FECHA INICIO DE LABORES EN OBRA]])=MONTH(TODAY()-30),YEAR(Tabla2[[#This Row],[FECHA INICIO DE LABORES EN OBRA]])=YEAR(TODAY())),MONTH(TODAY()-30)&amp;"-"&amp;YEAR(TODAY()),"No Aplica")),"No Aplica")</f>
        <v>No Aplica</v>
      </c>
    </row>
    <row r="368" spans="1:29" ht="15" customHeight="1" x14ac:dyDescent="0.25">
      <c r="A368" s="2" t="s">
        <v>1067</v>
      </c>
      <c r="B368" s="3" t="s">
        <v>10366</v>
      </c>
      <c r="C368" s="3" t="s">
        <v>10366</v>
      </c>
      <c r="D368" s="3">
        <v>40430091</v>
      </c>
      <c r="E368" s="3" t="s">
        <v>1221</v>
      </c>
      <c r="F368" s="36">
        <v>29211</v>
      </c>
      <c r="G368" s="3">
        <v>3</v>
      </c>
      <c r="H368" s="3" t="s">
        <v>1078</v>
      </c>
      <c r="I368" s="3" t="s">
        <v>1070</v>
      </c>
      <c r="J368" s="3" t="s">
        <v>1222</v>
      </c>
      <c r="K368" s="3" t="s">
        <v>1063</v>
      </c>
      <c r="L368" s="8" t="s">
        <v>9813</v>
      </c>
      <c r="M368" s="5" t="s">
        <v>1073</v>
      </c>
      <c r="N368" s="13" t="s">
        <v>1043</v>
      </c>
      <c r="O368" s="5">
        <v>43657</v>
      </c>
      <c r="P368" s="8">
        <v>1</v>
      </c>
      <c r="Q368" s="9">
        <v>1</v>
      </c>
      <c r="R368" s="9" t="str">
        <f>IFERROR(VLOOKUP(Tabla2[[#This Row],[CONTRATISTA PRNCIPAL]],Hoja1!$L$5:$M$9,2,FALSE),"CJV")</f>
        <v>CJV</v>
      </c>
      <c r="S368" s="9" t="str">
        <f>IF(Tabla2[[#This Row],[EMPRESA]]=Tabla2[[#This Row],[CONTRATISTA PRNCIPAL]],"Principal","Secundaria")</f>
        <v>Principal</v>
      </c>
      <c r="T368" s="10">
        <f>IFERROR(1/COUNTIF(Tabla2[CONTRATISTA PRNCIPAL],Tabla2[[#This Row],[CONTRATISTA PRNCIPAL]]),0)</f>
        <v>5.0251256281407036E-3</v>
      </c>
      <c r="U368" s="33">
        <f ca="1">IF(((TODAY()-Tabla2[[#This Row],[FECHA NACIMIENTO]])/365)&lt;18,"Corregir", IF(((TODAY()-Tabla2[[#This Row],[FECHA NACIMIENTO]])/365)&gt;80, "Corregir",ROUNDDOWN(((TODAY()-Tabla2[[#This Row],[FECHA NACIMIENTO]])/365),0)))</f>
        <v>43</v>
      </c>
      <c r="V36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68" s="34" t="str">
        <f ca="1">+IF(Tabla2[[#This Row],[Edad]]="Corregir","Corregir","Ok")</f>
        <v>Ok</v>
      </c>
      <c r="X368" s="10" t="str">
        <f>+IFERROR(VLOOKUP(Tabla2[[#This Row],[DISTRITO SEGÚN DNI]],Hoja1!$A$2:$B$55,2,FALSE),"No")</f>
        <v>No</v>
      </c>
      <c r="Y368" s="10" t="str">
        <f>IF(OR(LOWER(Tabla2[[#This Row],[GENERO]])="masculino", LOWER(Tabla2[[#This Row],[GENERO]])="femenino"),"OK","Corregir")</f>
        <v>OK</v>
      </c>
      <c r="Z368" s="10" t="str">
        <f>+IF(Tabla2[[#This Row],[Nro. DNI / CE]]="","Corregir",IF(LEN(Tabla2[[#This Row],[Nro. DNI / CE]])&gt;=8,"OK","Corregir"))</f>
        <v>OK</v>
      </c>
      <c r="AA368" s="10">
        <f>COUNTIF(Tabla2[APELLIDOS Y NOMBRES],Tabla2[[#This Row],[APELLIDOS Y NOMBRES]])</f>
        <v>1</v>
      </c>
      <c r="AB368" t="str">
        <f ca="1">+IFERROR(IF(Tabla2[[#This Row],[FECHA CESE/BAJA]]="","No Aplica",IF(AND(MONTH(Tabla2[[#This Row],[FECHA CESE/BAJA]])=MONTH(TODAY()-30),YEAR(Tabla2[[#This Row],[FECHA CESE/BAJA]])=YEAR(TODAY())),MONTH(TODAY()-30)&amp;"-"&amp;YEAR(TODAY()),"Borrar")),"No aplica")</f>
        <v>No aplica</v>
      </c>
      <c r="AC368" t="str">
        <f ca="1">+IFERROR(IF(Tabla2[[#This Row],[FECHA INICIO DE LABORES EN OBRA]]="","No Aplica",IF(AND(MONTH(Tabla2[[#This Row],[FECHA INICIO DE LABORES EN OBRA]])=MONTH(TODAY()-30),YEAR(Tabla2[[#This Row],[FECHA INICIO DE LABORES EN OBRA]])=YEAR(TODAY())),MONTH(TODAY()-30)&amp;"-"&amp;YEAR(TODAY()),"No Aplica")),"No Aplica")</f>
        <v>No Aplica</v>
      </c>
    </row>
    <row r="369" spans="1:29" ht="15" customHeight="1" x14ac:dyDescent="0.25">
      <c r="A369" s="2" t="s">
        <v>1067</v>
      </c>
      <c r="B369" s="3" t="s">
        <v>10366</v>
      </c>
      <c r="C369" s="3" t="s">
        <v>10366</v>
      </c>
      <c r="D369" s="3">
        <v>41462650</v>
      </c>
      <c r="E369" s="3" t="s">
        <v>1223</v>
      </c>
      <c r="F369" s="36">
        <v>30209</v>
      </c>
      <c r="G369" s="3">
        <v>3</v>
      </c>
      <c r="H369" s="3" t="s">
        <v>1134</v>
      </c>
      <c r="I369" s="3" t="s">
        <v>1070</v>
      </c>
      <c r="J369" s="3" t="s">
        <v>1224</v>
      </c>
      <c r="K369" s="3" t="s">
        <v>1042</v>
      </c>
      <c r="L369" s="8" t="s">
        <v>9813</v>
      </c>
      <c r="M369" s="5" t="s">
        <v>1073</v>
      </c>
      <c r="N369" s="13" t="s">
        <v>1043</v>
      </c>
      <c r="O369" s="5">
        <v>44382</v>
      </c>
      <c r="P369" s="8">
        <v>1</v>
      </c>
      <c r="Q369" s="9">
        <v>2</v>
      </c>
      <c r="R369" s="9" t="str">
        <f>IFERROR(VLOOKUP(Tabla2[[#This Row],[CONTRATISTA PRNCIPAL]],Hoja1!$L$5:$M$9,2,FALSE),"CJV")</f>
        <v>CJV</v>
      </c>
      <c r="S369" s="9" t="str">
        <f>IF(Tabla2[[#This Row],[EMPRESA]]=Tabla2[[#This Row],[CONTRATISTA PRNCIPAL]],"Principal","Secundaria")</f>
        <v>Principal</v>
      </c>
      <c r="T369" s="10">
        <f>IFERROR(1/COUNTIF(Tabla2[CONTRATISTA PRNCIPAL],Tabla2[[#This Row],[CONTRATISTA PRNCIPAL]]),0)</f>
        <v>5.0251256281407036E-3</v>
      </c>
      <c r="U369" s="33">
        <f ca="1">IF(((TODAY()-Tabla2[[#This Row],[FECHA NACIMIENTO]])/365)&lt;18,"Corregir", IF(((TODAY()-Tabla2[[#This Row],[FECHA NACIMIENTO]])/365)&gt;80, "Corregir",ROUNDDOWN(((TODAY()-Tabla2[[#This Row],[FECHA NACIMIENTO]])/365),0)))</f>
        <v>41</v>
      </c>
      <c r="V36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69" s="34" t="str">
        <f ca="1">+IF(Tabla2[[#This Row],[Edad]]="Corregir","Corregir","Ok")</f>
        <v>Ok</v>
      </c>
      <c r="X369" s="10" t="str">
        <f>+IFERROR(VLOOKUP(Tabla2[[#This Row],[DISTRITO SEGÚN DNI]],Hoja1!$A$2:$B$55,2,FALSE),"No")</f>
        <v>No</v>
      </c>
      <c r="Y369" s="10" t="str">
        <f>IF(OR(LOWER(Tabla2[[#This Row],[GENERO]])="masculino", LOWER(Tabla2[[#This Row],[GENERO]])="femenino"),"OK","Corregir")</f>
        <v>OK</v>
      </c>
      <c r="Z369" s="10" t="str">
        <f>+IF(Tabla2[[#This Row],[Nro. DNI / CE]]="","Corregir",IF(LEN(Tabla2[[#This Row],[Nro. DNI / CE]])&gt;=8,"OK","Corregir"))</f>
        <v>OK</v>
      </c>
      <c r="AA369" s="10">
        <f>COUNTIF(Tabla2[APELLIDOS Y NOMBRES],Tabla2[[#This Row],[APELLIDOS Y NOMBRES]])</f>
        <v>1</v>
      </c>
      <c r="AB369" t="str">
        <f ca="1">+IFERROR(IF(Tabla2[[#This Row],[FECHA CESE/BAJA]]="","No Aplica",IF(AND(MONTH(Tabla2[[#This Row],[FECHA CESE/BAJA]])=MONTH(TODAY()-30),YEAR(Tabla2[[#This Row],[FECHA CESE/BAJA]])=YEAR(TODAY())),MONTH(TODAY()-30)&amp;"-"&amp;YEAR(TODAY()),"Borrar")),"No aplica")</f>
        <v>No aplica</v>
      </c>
      <c r="AC369" t="str">
        <f ca="1">+IFERROR(IF(Tabla2[[#This Row],[FECHA INICIO DE LABORES EN OBRA]]="","No Aplica",IF(AND(MONTH(Tabla2[[#This Row],[FECHA INICIO DE LABORES EN OBRA]])=MONTH(TODAY()-30),YEAR(Tabla2[[#This Row],[FECHA INICIO DE LABORES EN OBRA]])=YEAR(TODAY())),MONTH(TODAY()-30)&amp;"-"&amp;YEAR(TODAY()),"No Aplica")),"No Aplica")</f>
        <v>No Aplica</v>
      </c>
    </row>
    <row r="370" spans="1:29" ht="15" customHeight="1" x14ac:dyDescent="0.25">
      <c r="A370" s="2" t="s">
        <v>1067</v>
      </c>
      <c r="B370" s="3" t="s">
        <v>10366</v>
      </c>
      <c r="C370" s="3" t="s">
        <v>10366</v>
      </c>
      <c r="D370" s="3">
        <v>41678848</v>
      </c>
      <c r="E370" s="3" t="s">
        <v>1225</v>
      </c>
      <c r="F370" s="36">
        <v>30433</v>
      </c>
      <c r="G370" s="3">
        <v>3</v>
      </c>
      <c r="H370" s="3" t="s">
        <v>1215</v>
      </c>
      <c r="I370" s="3" t="s">
        <v>1070</v>
      </c>
      <c r="J370" s="3" t="s">
        <v>1226</v>
      </c>
      <c r="K370" s="3" t="s">
        <v>1139</v>
      </c>
      <c r="L370" s="8" t="s">
        <v>9813</v>
      </c>
      <c r="M370" s="5" t="s">
        <v>1073</v>
      </c>
      <c r="N370" s="13" t="s">
        <v>1043</v>
      </c>
      <c r="O370" s="5">
        <v>44809</v>
      </c>
      <c r="P370" s="8">
        <v>1</v>
      </c>
      <c r="Q370" s="9">
        <v>1</v>
      </c>
      <c r="R370" s="9" t="str">
        <f>IFERROR(VLOOKUP(Tabla2[[#This Row],[CONTRATISTA PRNCIPAL]],Hoja1!$L$5:$M$9,2,FALSE),"CJV")</f>
        <v>CJV</v>
      </c>
      <c r="S370" s="9" t="str">
        <f>IF(Tabla2[[#This Row],[EMPRESA]]=Tabla2[[#This Row],[CONTRATISTA PRNCIPAL]],"Principal","Secundaria")</f>
        <v>Principal</v>
      </c>
      <c r="T370" s="10">
        <f>IFERROR(1/COUNTIF(Tabla2[CONTRATISTA PRNCIPAL],Tabla2[[#This Row],[CONTRATISTA PRNCIPAL]]),0)</f>
        <v>5.0251256281407036E-3</v>
      </c>
      <c r="U370" s="33">
        <f ca="1">IF(((TODAY()-Tabla2[[#This Row],[FECHA NACIMIENTO]])/365)&lt;18,"Corregir", IF(((TODAY()-Tabla2[[#This Row],[FECHA NACIMIENTO]])/365)&gt;80, "Corregir",ROUNDDOWN(((TODAY()-Tabla2[[#This Row],[FECHA NACIMIENTO]])/365),0)))</f>
        <v>40</v>
      </c>
      <c r="V37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70" s="34" t="str">
        <f ca="1">+IF(Tabla2[[#This Row],[Edad]]="Corregir","Corregir","Ok")</f>
        <v>Ok</v>
      </c>
      <c r="X370" s="10" t="str">
        <f>+IFERROR(VLOOKUP(Tabla2[[#This Row],[DISTRITO SEGÚN DNI]],Hoja1!$A$2:$B$55,2,FALSE),"No")</f>
        <v>No</v>
      </c>
      <c r="Y370" s="10" t="str">
        <f>IF(OR(LOWER(Tabla2[[#This Row],[GENERO]])="masculino", LOWER(Tabla2[[#This Row],[GENERO]])="femenino"),"OK","Corregir")</f>
        <v>OK</v>
      </c>
      <c r="Z370" s="10" t="str">
        <f>+IF(Tabla2[[#This Row],[Nro. DNI / CE]]="","Corregir",IF(LEN(Tabla2[[#This Row],[Nro. DNI / CE]])&gt;=8,"OK","Corregir"))</f>
        <v>OK</v>
      </c>
      <c r="AA370" s="10">
        <f>COUNTIF(Tabla2[APELLIDOS Y NOMBRES],Tabla2[[#This Row],[APELLIDOS Y NOMBRES]])</f>
        <v>1</v>
      </c>
      <c r="AB370" t="str">
        <f ca="1">+IFERROR(IF(Tabla2[[#This Row],[FECHA CESE/BAJA]]="","No Aplica",IF(AND(MONTH(Tabla2[[#This Row],[FECHA CESE/BAJA]])=MONTH(TODAY()-30),YEAR(Tabla2[[#This Row],[FECHA CESE/BAJA]])=YEAR(TODAY())),MONTH(TODAY()-30)&amp;"-"&amp;YEAR(TODAY()),"Borrar")),"No aplica")</f>
        <v>No aplica</v>
      </c>
      <c r="AC370" t="str">
        <f ca="1">+IFERROR(IF(Tabla2[[#This Row],[FECHA INICIO DE LABORES EN OBRA]]="","No Aplica",IF(AND(MONTH(Tabla2[[#This Row],[FECHA INICIO DE LABORES EN OBRA]])=MONTH(TODAY()-30),YEAR(Tabla2[[#This Row],[FECHA INICIO DE LABORES EN OBRA]])=YEAR(TODAY())),MONTH(TODAY()-30)&amp;"-"&amp;YEAR(TODAY()),"No Aplica")),"No Aplica")</f>
        <v>No Aplica</v>
      </c>
    </row>
    <row r="371" spans="1:29" ht="15" customHeight="1" x14ac:dyDescent="0.25">
      <c r="A371" s="2" t="s">
        <v>1067</v>
      </c>
      <c r="B371" s="3" t="s">
        <v>10366</v>
      </c>
      <c r="C371" s="3" t="s">
        <v>10366</v>
      </c>
      <c r="D371" s="3" t="s">
        <v>1227</v>
      </c>
      <c r="E371" s="3" t="s">
        <v>10388</v>
      </c>
      <c r="F371" s="36">
        <v>28907</v>
      </c>
      <c r="G371" s="3">
        <v>3</v>
      </c>
      <c r="H371" s="3" t="s">
        <v>1084</v>
      </c>
      <c r="I371" s="3" t="s">
        <v>1070</v>
      </c>
      <c r="J371" s="3" t="s">
        <v>1228</v>
      </c>
      <c r="K371" s="3" t="s">
        <v>1054</v>
      </c>
      <c r="L371" s="8" t="s">
        <v>9813</v>
      </c>
      <c r="M371" s="5" t="s">
        <v>1073</v>
      </c>
      <c r="N371" s="13" t="s">
        <v>1043</v>
      </c>
      <c r="O371" s="5">
        <v>44343</v>
      </c>
      <c r="P371" s="8">
        <v>1</v>
      </c>
      <c r="Q371" s="9">
        <v>1</v>
      </c>
      <c r="R371" s="9" t="str">
        <f>IFERROR(VLOOKUP(Tabla2[[#This Row],[CONTRATISTA PRNCIPAL]],Hoja1!$L$5:$M$9,2,FALSE),"CJV")</f>
        <v>CJV</v>
      </c>
      <c r="S371" s="9" t="str">
        <f>IF(Tabla2[[#This Row],[EMPRESA]]=Tabla2[[#This Row],[CONTRATISTA PRNCIPAL]],"Principal","Secundaria")</f>
        <v>Principal</v>
      </c>
      <c r="T371" s="10">
        <f>IFERROR(1/COUNTIF(Tabla2[CONTRATISTA PRNCIPAL],Tabla2[[#This Row],[CONTRATISTA PRNCIPAL]]),0)</f>
        <v>5.0251256281407036E-3</v>
      </c>
      <c r="U371" s="33">
        <f ca="1">IF(((TODAY()-Tabla2[[#This Row],[FECHA NACIMIENTO]])/365)&lt;18,"Corregir", IF(((TODAY()-Tabla2[[#This Row],[FECHA NACIMIENTO]])/365)&gt;80, "Corregir",ROUNDDOWN(((TODAY()-Tabla2[[#This Row],[FECHA NACIMIENTO]])/365),0)))</f>
        <v>44</v>
      </c>
      <c r="V37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71" s="34" t="str">
        <f ca="1">+IF(Tabla2[[#This Row],[Edad]]="Corregir","Corregir","Ok")</f>
        <v>Ok</v>
      </c>
      <c r="X371" s="10" t="str">
        <f>+IFERROR(VLOOKUP(Tabla2[[#This Row],[DISTRITO SEGÚN DNI]],Hoja1!$A$2:$B$55,2,FALSE),"No")</f>
        <v>No</v>
      </c>
      <c r="Y371" s="10" t="str">
        <f>IF(OR(LOWER(Tabla2[[#This Row],[GENERO]])="masculino", LOWER(Tabla2[[#This Row],[GENERO]])="femenino"),"OK","Corregir")</f>
        <v>OK</v>
      </c>
      <c r="Z371" s="10" t="str">
        <f>+IF(Tabla2[[#This Row],[Nro. DNI / CE]]="","Corregir",IF(LEN(Tabla2[[#This Row],[Nro. DNI / CE]])&gt;=8,"OK","Corregir"))</f>
        <v>OK</v>
      </c>
      <c r="AA371" s="10">
        <f>COUNTIF(Tabla2[APELLIDOS Y NOMBRES],Tabla2[[#This Row],[APELLIDOS Y NOMBRES]])</f>
        <v>1</v>
      </c>
      <c r="AB371" t="str">
        <f ca="1">+IFERROR(IF(Tabla2[[#This Row],[FECHA CESE/BAJA]]="","No Aplica",IF(AND(MONTH(Tabla2[[#This Row],[FECHA CESE/BAJA]])=MONTH(TODAY()-30),YEAR(Tabla2[[#This Row],[FECHA CESE/BAJA]])=YEAR(TODAY())),MONTH(TODAY()-30)&amp;"-"&amp;YEAR(TODAY()),"Borrar")),"No aplica")</f>
        <v>No aplica</v>
      </c>
      <c r="AC371" t="str">
        <f ca="1">+IFERROR(IF(Tabla2[[#This Row],[FECHA INICIO DE LABORES EN OBRA]]="","No Aplica",IF(AND(MONTH(Tabla2[[#This Row],[FECHA INICIO DE LABORES EN OBRA]])=MONTH(TODAY()-30),YEAR(Tabla2[[#This Row],[FECHA INICIO DE LABORES EN OBRA]])=YEAR(TODAY())),MONTH(TODAY()-30)&amp;"-"&amp;YEAR(TODAY()),"No Aplica")),"No Aplica")</f>
        <v>No Aplica</v>
      </c>
    </row>
    <row r="372" spans="1:29" ht="15" customHeight="1" x14ac:dyDescent="0.25">
      <c r="A372" s="2" t="s">
        <v>1067</v>
      </c>
      <c r="B372" s="3" t="s">
        <v>10366</v>
      </c>
      <c r="C372" s="3" t="s">
        <v>10366</v>
      </c>
      <c r="D372" s="3">
        <v>46616204</v>
      </c>
      <c r="E372" s="3" t="s">
        <v>98</v>
      </c>
      <c r="F372" s="36">
        <v>33197</v>
      </c>
      <c r="G372" s="3">
        <v>3</v>
      </c>
      <c r="H372" s="3" t="s">
        <v>1112</v>
      </c>
      <c r="I372" s="3" t="s">
        <v>1070</v>
      </c>
      <c r="J372" s="3" t="s">
        <v>1229</v>
      </c>
      <c r="K372" s="3" t="s">
        <v>99</v>
      </c>
      <c r="L372" s="8" t="s">
        <v>9813</v>
      </c>
      <c r="M372" s="5" t="s">
        <v>1073</v>
      </c>
      <c r="N372" s="13" t="s">
        <v>1043</v>
      </c>
      <c r="O372" s="5">
        <v>43657</v>
      </c>
      <c r="P372" s="8">
        <v>1</v>
      </c>
      <c r="Q372" s="9">
        <v>1</v>
      </c>
      <c r="R372" s="9" t="str">
        <f>IFERROR(VLOOKUP(Tabla2[[#This Row],[CONTRATISTA PRNCIPAL]],Hoja1!$L$5:$M$9,2,FALSE),"CJV")</f>
        <v>CJV</v>
      </c>
      <c r="S372" s="9" t="str">
        <f>IF(Tabla2[[#This Row],[EMPRESA]]=Tabla2[[#This Row],[CONTRATISTA PRNCIPAL]],"Principal","Secundaria")</f>
        <v>Principal</v>
      </c>
      <c r="T372" s="10">
        <f>IFERROR(1/COUNTIF(Tabla2[CONTRATISTA PRNCIPAL],Tabla2[[#This Row],[CONTRATISTA PRNCIPAL]]),0)</f>
        <v>5.0251256281407036E-3</v>
      </c>
      <c r="U372" s="33">
        <f ca="1">IF(((TODAY()-Tabla2[[#This Row],[FECHA NACIMIENTO]])/365)&lt;18,"Corregir", IF(((TODAY()-Tabla2[[#This Row],[FECHA NACIMIENTO]])/365)&gt;80, "Corregir",ROUNDDOWN(((TODAY()-Tabla2[[#This Row],[FECHA NACIMIENTO]])/365),0)))</f>
        <v>32</v>
      </c>
      <c r="V37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72" s="34" t="str">
        <f ca="1">+IF(Tabla2[[#This Row],[Edad]]="Corregir","Corregir","Ok")</f>
        <v>Ok</v>
      </c>
      <c r="X372" s="10" t="str">
        <f>+IFERROR(VLOOKUP(Tabla2[[#This Row],[DISTRITO SEGÚN DNI]],Hoja1!$A$2:$B$55,2,FALSE),"No")</f>
        <v>LA VICTORIA</v>
      </c>
      <c r="Y372" s="10" t="str">
        <f>IF(OR(LOWER(Tabla2[[#This Row],[GENERO]])="masculino", LOWER(Tabla2[[#This Row],[GENERO]])="femenino"),"OK","Corregir")</f>
        <v>OK</v>
      </c>
      <c r="Z372" s="10" t="str">
        <f>+IF(Tabla2[[#This Row],[Nro. DNI / CE]]="","Corregir",IF(LEN(Tabla2[[#This Row],[Nro. DNI / CE]])&gt;=8,"OK","Corregir"))</f>
        <v>OK</v>
      </c>
      <c r="AA372" s="10">
        <f>COUNTIF(Tabla2[APELLIDOS Y NOMBRES],Tabla2[[#This Row],[APELLIDOS Y NOMBRES]])</f>
        <v>1</v>
      </c>
      <c r="AB372" t="str">
        <f ca="1">+IFERROR(IF(Tabla2[[#This Row],[FECHA CESE/BAJA]]="","No Aplica",IF(AND(MONTH(Tabla2[[#This Row],[FECHA CESE/BAJA]])=MONTH(TODAY()-30),YEAR(Tabla2[[#This Row],[FECHA CESE/BAJA]])=YEAR(TODAY())),MONTH(TODAY()-30)&amp;"-"&amp;YEAR(TODAY()),"Borrar")),"No aplica")</f>
        <v>No aplica</v>
      </c>
      <c r="AC372" t="str">
        <f ca="1">+IFERROR(IF(Tabla2[[#This Row],[FECHA INICIO DE LABORES EN OBRA]]="","No Aplica",IF(AND(MONTH(Tabla2[[#This Row],[FECHA INICIO DE LABORES EN OBRA]])=MONTH(TODAY()-30),YEAR(Tabla2[[#This Row],[FECHA INICIO DE LABORES EN OBRA]])=YEAR(TODAY())),MONTH(TODAY()-30)&amp;"-"&amp;YEAR(TODAY()),"No Aplica")),"No Aplica")</f>
        <v>No Aplica</v>
      </c>
    </row>
    <row r="373" spans="1:29" ht="15" customHeight="1" x14ac:dyDescent="0.25">
      <c r="A373" s="2" t="s">
        <v>1067</v>
      </c>
      <c r="B373" s="3" t="s">
        <v>10366</v>
      </c>
      <c r="C373" s="3" t="s">
        <v>10366</v>
      </c>
      <c r="D373" s="3">
        <v>46763817</v>
      </c>
      <c r="E373" s="3" t="s">
        <v>1230</v>
      </c>
      <c r="F373" s="36">
        <v>33630</v>
      </c>
      <c r="G373" s="3">
        <v>3</v>
      </c>
      <c r="H373" s="3" t="s">
        <v>1112</v>
      </c>
      <c r="I373" s="3" t="s">
        <v>1070</v>
      </c>
      <c r="J373" s="3" t="s">
        <v>1231</v>
      </c>
      <c r="K373" s="3" t="s">
        <v>1063</v>
      </c>
      <c r="L373" s="8" t="s">
        <v>9813</v>
      </c>
      <c r="M373" s="5" t="s">
        <v>1073</v>
      </c>
      <c r="N373" s="13" t="s">
        <v>1043</v>
      </c>
      <c r="O373" s="5">
        <v>44909</v>
      </c>
      <c r="P373" s="8">
        <v>1</v>
      </c>
      <c r="Q373" s="9">
        <v>1</v>
      </c>
      <c r="R373" s="9" t="str">
        <f>IFERROR(VLOOKUP(Tabla2[[#This Row],[CONTRATISTA PRNCIPAL]],Hoja1!$L$5:$M$9,2,FALSE),"CJV")</f>
        <v>CJV</v>
      </c>
      <c r="S373" s="9" t="str">
        <f>IF(Tabla2[[#This Row],[EMPRESA]]=Tabla2[[#This Row],[CONTRATISTA PRNCIPAL]],"Principal","Secundaria")</f>
        <v>Principal</v>
      </c>
      <c r="T373" s="10">
        <f>IFERROR(1/COUNTIF(Tabla2[CONTRATISTA PRNCIPAL],Tabla2[[#This Row],[CONTRATISTA PRNCIPAL]]),0)</f>
        <v>5.0251256281407036E-3</v>
      </c>
      <c r="U373" s="33">
        <f ca="1">IF(((TODAY()-Tabla2[[#This Row],[FECHA NACIMIENTO]])/365)&lt;18,"Corregir", IF(((TODAY()-Tabla2[[#This Row],[FECHA NACIMIENTO]])/365)&gt;80, "Corregir",ROUNDDOWN(((TODAY()-Tabla2[[#This Row],[FECHA NACIMIENTO]])/365),0)))</f>
        <v>31</v>
      </c>
      <c r="V37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73" s="34" t="str">
        <f ca="1">+IF(Tabla2[[#This Row],[Edad]]="Corregir","Corregir","Ok")</f>
        <v>Ok</v>
      </c>
      <c r="X373" s="10" t="str">
        <f>+IFERROR(VLOOKUP(Tabla2[[#This Row],[DISTRITO SEGÚN DNI]],Hoja1!$A$2:$B$55,2,FALSE),"No")</f>
        <v>No</v>
      </c>
      <c r="Y373" s="10" t="str">
        <f>IF(OR(LOWER(Tabla2[[#This Row],[GENERO]])="masculino", LOWER(Tabla2[[#This Row],[GENERO]])="femenino"),"OK","Corregir")</f>
        <v>OK</v>
      </c>
      <c r="Z373" s="10" t="str">
        <f>+IF(Tabla2[[#This Row],[Nro. DNI / CE]]="","Corregir",IF(LEN(Tabla2[[#This Row],[Nro. DNI / CE]])&gt;=8,"OK","Corregir"))</f>
        <v>OK</v>
      </c>
      <c r="AA373" s="10">
        <f>COUNTIF(Tabla2[APELLIDOS Y NOMBRES],Tabla2[[#This Row],[APELLIDOS Y NOMBRES]])</f>
        <v>1</v>
      </c>
      <c r="AB373" t="str">
        <f ca="1">+IFERROR(IF(Tabla2[[#This Row],[FECHA CESE/BAJA]]="","No Aplica",IF(AND(MONTH(Tabla2[[#This Row],[FECHA CESE/BAJA]])=MONTH(TODAY()-30),YEAR(Tabla2[[#This Row],[FECHA CESE/BAJA]])=YEAR(TODAY())),MONTH(TODAY()-30)&amp;"-"&amp;YEAR(TODAY()),"Borrar")),"No aplica")</f>
        <v>No aplica</v>
      </c>
      <c r="AC373" t="str">
        <f ca="1">+IFERROR(IF(Tabla2[[#This Row],[FECHA INICIO DE LABORES EN OBRA]]="","No Aplica",IF(AND(MONTH(Tabla2[[#This Row],[FECHA INICIO DE LABORES EN OBRA]])=MONTH(TODAY()-30),YEAR(Tabla2[[#This Row],[FECHA INICIO DE LABORES EN OBRA]])=YEAR(TODAY())),MONTH(TODAY()-30)&amp;"-"&amp;YEAR(TODAY()),"No Aplica")),"No Aplica")</f>
        <v>No Aplica</v>
      </c>
    </row>
    <row r="374" spans="1:29" ht="15" customHeight="1" x14ac:dyDescent="0.25">
      <c r="A374" s="2" t="s">
        <v>1067</v>
      </c>
      <c r="B374" s="3" t="s">
        <v>12265</v>
      </c>
      <c r="C374" s="3" t="s">
        <v>10366</v>
      </c>
      <c r="D374" s="3">
        <v>44912581</v>
      </c>
      <c r="E374" s="3" t="s">
        <v>12293</v>
      </c>
      <c r="F374" s="36">
        <v>30448</v>
      </c>
      <c r="G374" s="3">
        <v>3</v>
      </c>
      <c r="H374" s="3" t="s">
        <v>1406</v>
      </c>
      <c r="I374" s="3" t="s">
        <v>1070</v>
      </c>
      <c r="J374" s="3" t="s">
        <v>12294</v>
      </c>
      <c r="K374" s="3" t="s">
        <v>1660</v>
      </c>
      <c r="L374" s="8" t="s">
        <v>9813</v>
      </c>
      <c r="M374" s="5" t="s">
        <v>1073</v>
      </c>
      <c r="N374" s="13" t="s">
        <v>1043</v>
      </c>
      <c r="O374" s="5">
        <v>45160</v>
      </c>
      <c r="P374" s="8">
        <v>1</v>
      </c>
      <c r="Q374" s="9">
        <v>1</v>
      </c>
      <c r="R374" s="9" t="str">
        <f>IFERROR(VLOOKUP(Tabla2[[#This Row],[CONTRATISTA PRNCIPAL]],Hoja1!$L$5:$M$9,2,FALSE),"CJV")</f>
        <v>CJV</v>
      </c>
      <c r="S374" s="9" t="str">
        <f>IF(Tabla2[[#This Row],[EMPRESA]]=Tabla2[[#This Row],[CONTRATISTA PRNCIPAL]],"Principal","Secundaria")</f>
        <v>Secundaria</v>
      </c>
      <c r="T374" s="10">
        <f>IFERROR(1/COUNTIF(Tabla2[CONTRATISTA PRNCIPAL],Tabla2[[#This Row],[CONTRATISTA PRNCIPAL]]),0)</f>
        <v>5.0251256281407036E-3</v>
      </c>
      <c r="U374" s="33">
        <f ca="1">IF(((TODAY()-Tabla2[[#This Row],[FECHA NACIMIENTO]])/365)&lt;18,"Corregir", IF(((TODAY()-Tabla2[[#This Row],[FECHA NACIMIENTO]])/365)&gt;80, "Corregir",ROUNDDOWN(((TODAY()-Tabla2[[#This Row],[FECHA NACIMIENTO]])/365),0)))</f>
        <v>40</v>
      </c>
      <c r="V37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74" s="34" t="str">
        <f ca="1">+IF(Tabla2[[#This Row],[Edad]]="Corregir","Corregir","Ok")</f>
        <v>Ok</v>
      </c>
      <c r="X374" s="10" t="str">
        <f>+IFERROR(VLOOKUP(Tabla2[[#This Row],[DISTRITO SEGÚN DNI]],Hoja1!$A$2:$B$55,2,FALSE),"No")</f>
        <v>No</v>
      </c>
      <c r="Y374" s="10" t="str">
        <f>IF(OR(LOWER(Tabla2[[#This Row],[GENERO]])="masculino", LOWER(Tabla2[[#This Row],[GENERO]])="femenino"),"OK","Corregir")</f>
        <v>OK</v>
      </c>
      <c r="Z374" s="10" t="str">
        <f>+IF(Tabla2[[#This Row],[Nro. DNI / CE]]="","Corregir",IF(LEN(Tabla2[[#This Row],[Nro. DNI / CE]])&gt;=8,"OK","Corregir"))</f>
        <v>OK</v>
      </c>
      <c r="AA374" s="10">
        <f>COUNTIF(Tabla2[APELLIDOS Y NOMBRES],Tabla2[[#This Row],[APELLIDOS Y NOMBRES]])</f>
        <v>1</v>
      </c>
      <c r="AB374" t="str">
        <f ca="1">+IFERROR(IF(Tabla2[[#This Row],[FECHA CESE/BAJA]]="","No Aplica",IF(AND(MONTH(Tabla2[[#This Row],[FECHA CESE/BAJA]])=MONTH(TODAY()-30),YEAR(Tabla2[[#This Row],[FECHA CESE/BAJA]])=YEAR(TODAY())),MONTH(TODAY()-30)&amp;"-"&amp;YEAR(TODAY()),"Borrar")),"No aplica")</f>
        <v>No aplica</v>
      </c>
      <c r="AC374" t="str">
        <f ca="1">+IFERROR(IF(Tabla2[[#This Row],[FECHA INICIO DE LABORES EN OBRA]]="","No Aplica",IF(AND(MONTH(Tabla2[[#This Row],[FECHA INICIO DE LABORES EN OBRA]])=MONTH(TODAY()-30),YEAR(Tabla2[[#This Row],[FECHA INICIO DE LABORES EN OBRA]])=YEAR(TODAY())),MONTH(TODAY()-30)&amp;"-"&amp;YEAR(TODAY()),"No Aplica")),"No Aplica")</f>
        <v>8-2023</v>
      </c>
    </row>
    <row r="375" spans="1:29" x14ac:dyDescent="0.25">
      <c r="A375" s="2" t="s">
        <v>1067</v>
      </c>
      <c r="B375" s="3" t="s">
        <v>10366</v>
      </c>
      <c r="C375" s="3" t="s">
        <v>10366</v>
      </c>
      <c r="D375" s="3">
        <v>42251919</v>
      </c>
      <c r="E375" s="3" t="s">
        <v>1232</v>
      </c>
      <c r="F375" s="36">
        <v>30652</v>
      </c>
      <c r="G375" s="3">
        <v>1</v>
      </c>
      <c r="H375" s="3" t="s">
        <v>1145</v>
      </c>
      <c r="I375" s="3" t="s">
        <v>1070</v>
      </c>
      <c r="J375" s="3" t="s">
        <v>1233</v>
      </c>
      <c r="K375" s="3" t="s">
        <v>1063</v>
      </c>
      <c r="L375" s="8" t="s">
        <v>9813</v>
      </c>
      <c r="M375" s="5" t="s">
        <v>1073</v>
      </c>
      <c r="N375" s="13" t="s">
        <v>1043</v>
      </c>
      <c r="O375" s="5">
        <v>44588</v>
      </c>
      <c r="P375" s="8">
        <v>1</v>
      </c>
      <c r="Q375" s="9">
        <v>1</v>
      </c>
      <c r="R375" s="9" t="str">
        <f>IFERROR(VLOOKUP(Tabla2[[#This Row],[CONTRATISTA PRNCIPAL]],Hoja1!$L$5:$M$9,2,FALSE),"CJV")</f>
        <v>CJV</v>
      </c>
      <c r="S375" s="9" t="str">
        <f>IF(Tabla2[[#This Row],[EMPRESA]]=Tabla2[[#This Row],[CONTRATISTA PRNCIPAL]],"Principal","Secundaria")</f>
        <v>Principal</v>
      </c>
      <c r="T375" s="10">
        <f>IFERROR(1/COUNTIF(Tabla2[CONTRATISTA PRNCIPAL],Tabla2[[#This Row],[CONTRATISTA PRNCIPAL]]),0)</f>
        <v>5.0251256281407036E-3</v>
      </c>
      <c r="U375" s="33">
        <f ca="1">IF(((TODAY()-Tabla2[[#This Row],[FECHA NACIMIENTO]])/365)&lt;18,"Corregir", IF(((TODAY()-Tabla2[[#This Row],[FECHA NACIMIENTO]])/365)&gt;80, "Corregir",ROUNDDOWN(((TODAY()-Tabla2[[#This Row],[FECHA NACIMIENTO]])/365),0)))</f>
        <v>39</v>
      </c>
      <c r="V37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75" s="34" t="str">
        <f ca="1">+IF(Tabla2[[#This Row],[Edad]]="Corregir","Corregir","Ok")</f>
        <v>Ok</v>
      </c>
      <c r="X375" s="10" t="str">
        <f>+IFERROR(VLOOKUP(Tabla2[[#This Row],[DISTRITO SEGÚN DNI]],Hoja1!$A$2:$B$55,2,FALSE),"No")</f>
        <v>No</v>
      </c>
      <c r="Y375" s="10" t="str">
        <f>IF(OR(LOWER(Tabla2[[#This Row],[GENERO]])="masculino", LOWER(Tabla2[[#This Row],[GENERO]])="femenino"),"OK","Corregir")</f>
        <v>OK</v>
      </c>
      <c r="Z375" s="10" t="str">
        <f>+IF(Tabla2[[#This Row],[Nro. DNI / CE]]="","Corregir",IF(LEN(Tabla2[[#This Row],[Nro. DNI / CE]])&gt;=8,"OK","Corregir"))</f>
        <v>OK</v>
      </c>
      <c r="AA375" s="10">
        <f>COUNTIF(Tabla2[APELLIDOS Y NOMBRES],Tabla2[[#This Row],[APELLIDOS Y NOMBRES]])</f>
        <v>1</v>
      </c>
      <c r="AB375" t="str">
        <f ca="1">+IFERROR(IF(Tabla2[[#This Row],[FECHA CESE/BAJA]]="","No Aplica",IF(AND(MONTH(Tabla2[[#This Row],[FECHA CESE/BAJA]])=MONTH(TODAY()-30),YEAR(Tabla2[[#This Row],[FECHA CESE/BAJA]])=YEAR(TODAY())),MONTH(TODAY()-30)&amp;"-"&amp;YEAR(TODAY()),"Borrar")),"No aplica")</f>
        <v>No aplica</v>
      </c>
      <c r="AC375" t="str">
        <f ca="1">+IFERROR(IF(Tabla2[[#This Row],[FECHA INICIO DE LABORES EN OBRA]]="","No Aplica",IF(AND(MONTH(Tabla2[[#This Row],[FECHA INICIO DE LABORES EN OBRA]])=MONTH(TODAY()-30),YEAR(Tabla2[[#This Row],[FECHA INICIO DE LABORES EN OBRA]])=YEAR(TODAY())),MONTH(TODAY()-30)&amp;"-"&amp;YEAR(TODAY()),"No Aplica")),"No Aplica")</f>
        <v>No Aplica</v>
      </c>
    </row>
    <row r="376" spans="1:29" x14ac:dyDescent="0.25">
      <c r="A376" s="2" t="s">
        <v>1067</v>
      </c>
      <c r="B376" s="3" t="s">
        <v>10366</v>
      </c>
      <c r="C376" s="3" t="s">
        <v>10366</v>
      </c>
      <c r="D376" s="3">
        <v>21298085</v>
      </c>
      <c r="E376" s="3" t="s">
        <v>12295</v>
      </c>
      <c r="F376" s="36">
        <v>26103</v>
      </c>
      <c r="G376" s="3">
        <v>3</v>
      </c>
      <c r="H376" s="3" t="s">
        <v>1084</v>
      </c>
      <c r="I376" s="3" t="s">
        <v>1070</v>
      </c>
      <c r="J376" s="3" t="s">
        <v>12296</v>
      </c>
      <c r="K376" s="3" t="s">
        <v>1086</v>
      </c>
      <c r="L376" s="8" t="s">
        <v>9813</v>
      </c>
      <c r="M376" s="5" t="s">
        <v>1073</v>
      </c>
      <c r="N376" s="13" t="s">
        <v>1043</v>
      </c>
      <c r="O376" s="5">
        <v>45146</v>
      </c>
      <c r="P376" s="8">
        <v>1</v>
      </c>
      <c r="Q376" s="9">
        <v>1</v>
      </c>
      <c r="R376" s="9" t="str">
        <f>IFERROR(VLOOKUP(Tabla2[[#This Row],[CONTRATISTA PRNCIPAL]],Hoja1!$L$5:$M$9,2,FALSE),"CJV")</f>
        <v>CJV</v>
      </c>
      <c r="S376" s="9" t="str">
        <f>IF(Tabla2[[#This Row],[EMPRESA]]=Tabla2[[#This Row],[CONTRATISTA PRNCIPAL]],"Principal","Secundaria")</f>
        <v>Principal</v>
      </c>
      <c r="T376" s="10">
        <f>IFERROR(1/COUNTIF(Tabla2[CONTRATISTA PRNCIPAL],Tabla2[[#This Row],[CONTRATISTA PRNCIPAL]]),0)</f>
        <v>5.0251256281407036E-3</v>
      </c>
      <c r="U376" s="33">
        <f ca="1">IF(((TODAY()-Tabla2[[#This Row],[FECHA NACIMIENTO]])/365)&lt;18,"Corregir", IF(((TODAY()-Tabla2[[#This Row],[FECHA NACIMIENTO]])/365)&gt;80, "Corregir",ROUNDDOWN(((TODAY()-Tabla2[[#This Row],[FECHA NACIMIENTO]])/365),0)))</f>
        <v>52</v>
      </c>
      <c r="V37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76" s="34" t="str">
        <f ca="1">+IF(Tabla2[[#This Row],[Edad]]="Corregir","Corregir","Ok")</f>
        <v>Ok</v>
      </c>
      <c r="X376" s="10" t="str">
        <f>+IFERROR(VLOOKUP(Tabla2[[#This Row],[DISTRITO SEGÚN DNI]],Hoja1!$A$2:$B$55,2,FALSE),"No")</f>
        <v>No</v>
      </c>
      <c r="Y376" s="10" t="str">
        <f>IF(OR(LOWER(Tabla2[[#This Row],[GENERO]])="masculino", LOWER(Tabla2[[#This Row],[GENERO]])="femenino"),"OK","Corregir")</f>
        <v>OK</v>
      </c>
      <c r="Z376" s="10" t="str">
        <f>+IF(Tabla2[[#This Row],[Nro. DNI / CE]]="","Corregir",IF(LEN(Tabla2[[#This Row],[Nro. DNI / CE]])&gt;=8,"OK","Corregir"))</f>
        <v>OK</v>
      </c>
      <c r="AA376" s="10">
        <f>COUNTIF(Tabla2[APELLIDOS Y NOMBRES],Tabla2[[#This Row],[APELLIDOS Y NOMBRES]])</f>
        <v>1</v>
      </c>
      <c r="AB376" t="str">
        <f ca="1">+IFERROR(IF(Tabla2[[#This Row],[FECHA CESE/BAJA]]="","No Aplica",IF(AND(MONTH(Tabla2[[#This Row],[FECHA CESE/BAJA]])=MONTH(TODAY()-30),YEAR(Tabla2[[#This Row],[FECHA CESE/BAJA]])=YEAR(TODAY())),MONTH(TODAY()-30)&amp;"-"&amp;YEAR(TODAY()),"Borrar")),"No aplica")</f>
        <v>No aplica</v>
      </c>
      <c r="AC376" t="str">
        <f ca="1">+IFERROR(IF(Tabla2[[#This Row],[FECHA INICIO DE LABORES EN OBRA]]="","No Aplica",IF(AND(MONTH(Tabla2[[#This Row],[FECHA INICIO DE LABORES EN OBRA]])=MONTH(TODAY()-30),YEAR(Tabla2[[#This Row],[FECHA INICIO DE LABORES EN OBRA]])=YEAR(TODAY())),MONTH(TODAY()-30)&amp;"-"&amp;YEAR(TODAY()),"No Aplica")),"No Aplica")</f>
        <v>8-2023</v>
      </c>
    </row>
    <row r="377" spans="1:29" x14ac:dyDescent="0.25">
      <c r="A377" s="2" t="s">
        <v>1067</v>
      </c>
      <c r="B377" s="3" t="s">
        <v>10366</v>
      </c>
      <c r="C377" s="3" t="s">
        <v>10366</v>
      </c>
      <c r="D377" s="3">
        <v>40236620</v>
      </c>
      <c r="E377" s="3" t="s">
        <v>10389</v>
      </c>
      <c r="F377" s="36">
        <v>29081</v>
      </c>
      <c r="G377" s="3">
        <v>3</v>
      </c>
      <c r="H377" s="3" t="s">
        <v>1084</v>
      </c>
      <c r="I377" s="3" t="s">
        <v>1070</v>
      </c>
      <c r="J377" s="3" t="s">
        <v>1234</v>
      </c>
      <c r="K377" s="3" t="s">
        <v>1200</v>
      </c>
      <c r="L377" s="8" t="s">
        <v>9813</v>
      </c>
      <c r="M377" s="5" t="s">
        <v>1073</v>
      </c>
      <c r="N377" s="13" t="s">
        <v>1043</v>
      </c>
      <c r="O377" s="5">
        <v>43665</v>
      </c>
      <c r="P377" s="8">
        <v>1</v>
      </c>
      <c r="Q377" s="9">
        <v>1</v>
      </c>
      <c r="R377" s="9" t="str">
        <f>IFERROR(VLOOKUP(Tabla2[[#This Row],[CONTRATISTA PRNCIPAL]],Hoja1!$L$5:$M$9,2,FALSE),"CJV")</f>
        <v>CJV</v>
      </c>
      <c r="S377" s="9" t="str">
        <f>IF(Tabla2[[#This Row],[EMPRESA]]=Tabla2[[#This Row],[CONTRATISTA PRNCIPAL]],"Principal","Secundaria")</f>
        <v>Principal</v>
      </c>
      <c r="T377" s="10">
        <f>IFERROR(1/COUNTIF(Tabla2[CONTRATISTA PRNCIPAL],Tabla2[[#This Row],[CONTRATISTA PRNCIPAL]]),0)</f>
        <v>5.0251256281407036E-3</v>
      </c>
      <c r="U377" s="33">
        <f ca="1">IF(((TODAY()-Tabla2[[#This Row],[FECHA NACIMIENTO]])/365)&lt;18,"Corregir", IF(((TODAY()-Tabla2[[#This Row],[FECHA NACIMIENTO]])/365)&gt;80, "Corregir",ROUNDDOWN(((TODAY()-Tabla2[[#This Row],[FECHA NACIMIENTO]])/365),0)))</f>
        <v>44</v>
      </c>
      <c r="V37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77" s="34" t="str">
        <f ca="1">+IF(Tabla2[[#This Row],[Edad]]="Corregir","Corregir","Ok")</f>
        <v>Ok</v>
      </c>
      <c r="X377" s="10" t="str">
        <f>+IFERROR(VLOOKUP(Tabla2[[#This Row],[DISTRITO SEGÚN DNI]],Hoja1!$A$2:$B$55,2,FALSE),"No")</f>
        <v>No</v>
      </c>
      <c r="Y377" s="10" t="str">
        <f>IF(OR(LOWER(Tabla2[[#This Row],[GENERO]])="masculino", LOWER(Tabla2[[#This Row],[GENERO]])="femenino"),"OK","Corregir")</f>
        <v>OK</v>
      </c>
      <c r="Z377" s="10" t="str">
        <f>+IF(Tabla2[[#This Row],[Nro. DNI / CE]]="","Corregir",IF(LEN(Tabla2[[#This Row],[Nro. DNI / CE]])&gt;=8,"OK","Corregir"))</f>
        <v>OK</v>
      </c>
      <c r="AA377" s="10">
        <f>COUNTIF(Tabla2[APELLIDOS Y NOMBRES],Tabla2[[#This Row],[APELLIDOS Y NOMBRES]])</f>
        <v>1</v>
      </c>
      <c r="AB377" t="str">
        <f ca="1">+IFERROR(IF(Tabla2[[#This Row],[FECHA CESE/BAJA]]="","No Aplica",IF(AND(MONTH(Tabla2[[#This Row],[FECHA CESE/BAJA]])=MONTH(TODAY()-30),YEAR(Tabla2[[#This Row],[FECHA CESE/BAJA]])=YEAR(TODAY())),MONTH(TODAY()-30)&amp;"-"&amp;YEAR(TODAY()),"Borrar")),"No aplica")</f>
        <v>No aplica</v>
      </c>
      <c r="AC377" t="str">
        <f ca="1">+IFERROR(IF(Tabla2[[#This Row],[FECHA INICIO DE LABORES EN OBRA]]="","No Aplica",IF(AND(MONTH(Tabla2[[#This Row],[FECHA INICIO DE LABORES EN OBRA]])=MONTH(TODAY()-30),YEAR(Tabla2[[#This Row],[FECHA INICIO DE LABORES EN OBRA]])=YEAR(TODAY())),MONTH(TODAY()-30)&amp;"-"&amp;YEAR(TODAY()),"No Aplica")),"No Aplica")</f>
        <v>No Aplica</v>
      </c>
    </row>
    <row r="378" spans="1:29" x14ac:dyDescent="0.25">
      <c r="A378" s="2" t="s">
        <v>1067</v>
      </c>
      <c r="B378" s="3" t="s">
        <v>10366</v>
      </c>
      <c r="C378" s="3" t="s">
        <v>10366</v>
      </c>
      <c r="D378" s="3">
        <v>46878689</v>
      </c>
      <c r="E378" s="3" t="s">
        <v>1235</v>
      </c>
      <c r="F378" s="36">
        <v>33251</v>
      </c>
      <c r="G378" s="3">
        <v>3</v>
      </c>
      <c r="H378" s="3" t="s">
        <v>1236</v>
      </c>
      <c r="I378" s="3" t="s">
        <v>1070</v>
      </c>
      <c r="J378" s="3" t="s">
        <v>1237</v>
      </c>
      <c r="K378" s="3" t="s">
        <v>1219</v>
      </c>
      <c r="L378" s="8" t="s">
        <v>9813</v>
      </c>
      <c r="M378" s="5" t="s">
        <v>1073</v>
      </c>
      <c r="N378" s="13" t="s">
        <v>1043</v>
      </c>
      <c r="O378" s="5">
        <v>44302</v>
      </c>
      <c r="P378" s="8">
        <v>1</v>
      </c>
      <c r="Q378" s="9">
        <v>1</v>
      </c>
      <c r="R378" s="9" t="str">
        <f>IFERROR(VLOOKUP(Tabla2[[#This Row],[CONTRATISTA PRNCIPAL]],Hoja1!$L$5:$M$9,2,FALSE),"CJV")</f>
        <v>CJV</v>
      </c>
      <c r="S378" s="9" t="str">
        <f>IF(Tabla2[[#This Row],[EMPRESA]]=Tabla2[[#This Row],[CONTRATISTA PRNCIPAL]],"Principal","Secundaria")</f>
        <v>Principal</v>
      </c>
      <c r="T378" s="10">
        <f>IFERROR(1/COUNTIF(Tabla2[CONTRATISTA PRNCIPAL],Tabla2[[#This Row],[CONTRATISTA PRNCIPAL]]),0)</f>
        <v>5.0251256281407036E-3</v>
      </c>
      <c r="U378" s="33">
        <f ca="1">IF(((TODAY()-Tabla2[[#This Row],[FECHA NACIMIENTO]])/365)&lt;18,"Corregir", IF(((TODAY()-Tabla2[[#This Row],[FECHA NACIMIENTO]])/365)&gt;80, "Corregir",ROUNDDOWN(((TODAY()-Tabla2[[#This Row],[FECHA NACIMIENTO]])/365),0)))</f>
        <v>32</v>
      </c>
      <c r="V37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78" s="34" t="str">
        <f ca="1">+IF(Tabla2[[#This Row],[Edad]]="Corregir","Corregir","Ok")</f>
        <v>Ok</v>
      </c>
      <c r="X378" s="10" t="str">
        <f>+IFERROR(VLOOKUP(Tabla2[[#This Row],[DISTRITO SEGÚN DNI]],Hoja1!$A$2:$B$55,2,FALSE),"No")</f>
        <v>No</v>
      </c>
      <c r="Y378" s="10" t="str">
        <f>IF(OR(LOWER(Tabla2[[#This Row],[GENERO]])="masculino", LOWER(Tabla2[[#This Row],[GENERO]])="femenino"),"OK","Corregir")</f>
        <v>OK</v>
      </c>
      <c r="Z378" s="10" t="str">
        <f>+IF(Tabla2[[#This Row],[Nro. DNI / CE]]="","Corregir",IF(LEN(Tabla2[[#This Row],[Nro. DNI / CE]])&gt;=8,"OK","Corregir"))</f>
        <v>OK</v>
      </c>
      <c r="AA378" s="10">
        <f>COUNTIF(Tabla2[APELLIDOS Y NOMBRES],Tabla2[[#This Row],[APELLIDOS Y NOMBRES]])</f>
        <v>1</v>
      </c>
      <c r="AB378" t="str">
        <f ca="1">+IFERROR(IF(Tabla2[[#This Row],[FECHA CESE/BAJA]]="","No Aplica",IF(AND(MONTH(Tabla2[[#This Row],[FECHA CESE/BAJA]])=MONTH(TODAY()-30),YEAR(Tabla2[[#This Row],[FECHA CESE/BAJA]])=YEAR(TODAY())),MONTH(TODAY()-30)&amp;"-"&amp;YEAR(TODAY()),"Borrar")),"No aplica")</f>
        <v>No aplica</v>
      </c>
      <c r="AC378" t="str">
        <f ca="1">+IFERROR(IF(Tabla2[[#This Row],[FECHA INICIO DE LABORES EN OBRA]]="","No Aplica",IF(AND(MONTH(Tabla2[[#This Row],[FECHA INICIO DE LABORES EN OBRA]])=MONTH(TODAY()-30),YEAR(Tabla2[[#This Row],[FECHA INICIO DE LABORES EN OBRA]])=YEAR(TODAY())),MONTH(TODAY()-30)&amp;"-"&amp;YEAR(TODAY()),"No Aplica")),"No Aplica")</f>
        <v>No Aplica</v>
      </c>
    </row>
    <row r="379" spans="1:29" x14ac:dyDescent="0.25">
      <c r="A379" s="2" t="s">
        <v>1067</v>
      </c>
      <c r="B379" s="3" t="s">
        <v>10366</v>
      </c>
      <c r="C379" s="3" t="s">
        <v>10366</v>
      </c>
      <c r="D379" s="3">
        <v>10189062</v>
      </c>
      <c r="E379" s="3" t="s">
        <v>1238</v>
      </c>
      <c r="F379" s="36">
        <v>25844</v>
      </c>
      <c r="G379" s="3">
        <v>3</v>
      </c>
      <c r="H379" s="3" t="s">
        <v>1078</v>
      </c>
      <c r="I379" s="3" t="s">
        <v>1070</v>
      </c>
      <c r="J379" s="3" t="s">
        <v>1239</v>
      </c>
      <c r="K379" s="3" t="s">
        <v>1240</v>
      </c>
      <c r="L379" s="8" t="s">
        <v>9813</v>
      </c>
      <c r="M379" s="5" t="s">
        <v>1073</v>
      </c>
      <c r="N379" s="13" t="s">
        <v>1043</v>
      </c>
      <c r="O379" s="5">
        <v>42167</v>
      </c>
      <c r="P379" s="8">
        <v>1</v>
      </c>
      <c r="Q379" s="9">
        <v>2</v>
      </c>
      <c r="R379" s="9" t="str">
        <f>IFERROR(VLOOKUP(Tabla2[[#This Row],[CONTRATISTA PRNCIPAL]],Hoja1!$L$5:$M$9,2,FALSE),"CJV")</f>
        <v>CJV</v>
      </c>
      <c r="S379" s="9" t="str">
        <f>IF(Tabla2[[#This Row],[EMPRESA]]=Tabla2[[#This Row],[CONTRATISTA PRNCIPAL]],"Principal","Secundaria")</f>
        <v>Principal</v>
      </c>
      <c r="T379" s="10">
        <f>IFERROR(1/COUNTIF(Tabla2[CONTRATISTA PRNCIPAL],Tabla2[[#This Row],[CONTRATISTA PRNCIPAL]]),0)</f>
        <v>5.0251256281407036E-3</v>
      </c>
      <c r="U379" s="33">
        <f ca="1">IF(((TODAY()-Tabla2[[#This Row],[FECHA NACIMIENTO]])/365)&lt;18,"Corregir", IF(((TODAY()-Tabla2[[#This Row],[FECHA NACIMIENTO]])/365)&gt;80, "Corregir",ROUNDDOWN(((TODAY()-Tabla2[[#This Row],[FECHA NACIMIENTO]])/365),0)))</f>
        <v>52</v>
      </c>
      <c r="V37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79" s="34" t="str">
        <f ca="1">+IF(Tabla2[[#This Row],[Edad]]="Corregir","Corregir","Ok")</f>
        <v>Ok</v>
      </c>
      <c r="X379" s="10" t="str">
        <f>+IFERROR(VLOOKUP(Tabla2[[#This Row],[DISTRITO SEGÚN DNI]],Hoja1!$A$2:$B$55,2,FALSE),"No")</f>
        <v>No</v>
      </c>
      <c r="Y379" s="10" t="str">
        <f>IF(OR(LOWER(Tabla2[[#This Row],[GENERO]])="masculino", LOWER(Tabla2[[#This Row],[GENERO]])="femenino"),"OK","Corregir")</f>
        <v>OK</v>
      </c>
      <c r="Z379" s="10" t="str">
        <f>+IF(Tabla2[[#This Row],[Nro. DNI / CE]]="","Corregir",IF(LEN(Tabla2[[#This Row],[Nro. DNI / CE]])&gt;=8,"OK","Corregir"))</f>
        <v>OK</v>
      </c>
      <c r="AA379" s="10">
        <f>COUNTIF(Tabla2[APELLIDOS Y NOMBRES],Tabla2[[#This Row],[APELLIDOS Y NOMBRES]])</f>
        <v>1</v>
      </c>
      <c r="AB379" t="str">
        <f ca="1">+IFERROR(IF(Tabla2[[#This Row],[FECHA CESE/BAJA]]="","No Aplica",IF(AND(MONTH(Tabla2[[#This Row],[FECHA CESE/BAJA]])=MONTH(TODAY()-30),YEAR(Tabla2[[#This Row],[FECHA CESE/BAJA]])=YEAR(TODAY())),MONTH(TODAY()-30)&amp;"-"&amp;YEAR(TODAY()),"Borrar")),"No aplica")</f>
        <v>No aplica</v>
      </c>
      <c r="AC379" t="str">
        <f ca="1">+IFERROR(IF(Tabla2[[#This Row],[FECHA INICIO DE LABORES EN OBRA]]="","No Aplica",IF(AND(MONTH(Tabla2[[#This Row],[FECHA INICIO DE LABORES EN OBRA]])=MONTH(TODAY()-30),YEAR(Tabla2[[#This Row],[FECHA INICIO DE LABORES EN OBRA]])=YEAR(TODAY())),MONTH(TODAY()-30)&amp;"-"&amp;YEAR(TODAY()),"No Aplica")),"No Aplica")</f>
        <v>No Aplica</v>
      </c>
    </row>
    <row r="380" spans="1:29" x14ac:dyDescent="0.25">
      <c r="A380" s="2" t="s">
        <v>1067</v>
      </c>
      <c r="B380" s="3" t="s">
        <v>10366</v>
      </c>
      <c r="C380" s="3" t="s">
        <v>10366</v>
      </c>
      <c r="D380" s="3">
        <v>10014238</v>
      </c>
      <c r="E380" s="3" t="s">
        <v>1241</v>
      </c>
      <c r="F380" s="36">
        <v>26171</v>
      </c>
      <c r="G380" s="3">
        <v>3</v>
      </c>
      <c r="H380" s="3" t="s">
        <v>1242</v>
      </c>
      <c r="I380" s="3" t="s">
        <v>1070</v>
      </c>
      <c r="J380" s="3" t="s">
        <v>1243</v>
      </c>
      <c r="K380" s="3" t="s">
        <v>1136</v>
      </c>
      <c r="L380" s="8" t="s">
        <v>9813</v>
      </c>
      <c r="M380" s="5" t="s">
        <v>1073</v>
      </c>
      <c r="N380" s="13" t="s">
        <v>1043</v>
      </c>
      <c r="O380" s="5">
        <v>44349</v>
      </c>
      <c r="P380" s="8">
        <v>1</v>
      </c>
      <c r="Q380" s="9">
        <v>2</v>
      </c>
      <c r="R380" s="9" t="str">
        <f>IFERROR(VLOOKUP(Tabla2[[#This Row],[CONTRATISTA PRNCIPAL]],Hoja1!$L$5:$M$9,2,FALSE),"CJV")</f>
        <v>CJV</v>
      </c>
      <c r="S380" s="9" t="str">
        <f>IF(Tabla2[[#This Row],[EMPRESA]]=Tabla2[[#This Row],[CONTRATISTA PRNCIPAL]],"Principal","Secundaria")</f>
        <v>Principal</v>
      </c>
      <c r="T380" s="10">
        <f>IFERROR(1/COUNTIF(Tabla2[CONTRATISTA PRNCIPAL],Tabla2[[#This Row],[CONTRATISTA PRNCIPAL]]),0)</f>
        <v>5.0251256281407036E-3</v>
      </c>
      <c r="U380" s="33">
        <f ca="1">IF(((TODAY()-Tabla2[[#This Row],[FECHA NACIMIENTO]])/365)&lt;18,"Corregir", IF(((TODAY()-Tabla2[[#This Row],[FECHA NACIMIENTO]])/365)&gt;80, "Corregir",ROUNDDOWN(((TODAY()-Tabla2[[#This Row],[FECHA NACIMIENTO]])/365),0)))</f>
        <v>52</v>
      </c>
      <c r="V38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80" s="34" t="str">
        <f ca="1">+IF(Tabla2[[#This Row],[Edad]]="Corregir","Corregir","Ok")</f>
        <v>Ok</v>
      </c>
      <c r="X380" s="10" t="str">
        <f>+IFERROR(VLOOKUP(Tabla2[[#This Row],[DISTRITO SEGÚN DNI]],Hoja1!$A$2:$B$55,2,FALSE),"No")</f>
        <v>No</v>
      </c>
      <c r="Y380" s="10" t="str">
        <f>IF(OR(LOWER(Tabla2[[#This Row],[GENERO]])="masculino", LOWER(Tabla2[[#This Row],[GENERO]])="femenino"),"OK","Corregir")</f>
        <v>OK</v>
      </c>
      <c r="Z380" s="10" t="str">
        <f>+IF(Tabla2[[#This Row],[Nro. DNI / CE]]="","Corregir",IF(LEN(Tabla2[[#This Row],[Nro. DNI / CE]])&gt;=8,"OK","Corregir"))</f>
        <v>OK</v>
      </c>
      <c r="AA380" s="10">
        <f>COUNTIF(Tabla2[APELLIDOS Y NOMBRES],Tabla2[[#This Row],[APELLIDOS Y NOMBRES]])</f>
        <v>1</v>
      </c>
      <c r="AB380" t="str">
        <f ca="1">+IFERROR(IF(Tabla2[[#This Row],[FECHA CESE/BAJA]]="","No Aplica",IF(AND(MONTH(Tabla2[[#This Row],[FECHA CESE/BAJA]])=MONTH(TODAY()-30),YEAR(Tabla2[[#This Row],[FECHA CESE/BAJA]])=YEAR(TODAY())),MONTH(TODAY()-30)&amp;"-"&amp;YEAR(TODAY()),"Borrar")),"No aplica")</f>
        <v>No aplica</v>
      </c>
      <c r="AC380" t="str">
        <f ca="1">+IFERROR(IF(Tabla2[[#This Row],[FECHA INICIO DE LABORES EN OBRA]]="","No Aplica",IF(AND(MONTH(Tabla2[[#This Row],[FECHA INICIO DE LABORES EN OBRA]])=MONTH(TODAY()-30),YEAR(Tabla2[[#This Row],[FECHA INICIO DE LABORES EN OBRA]])=YEAR(TODAY())),MONTH(TODAY()-30)&amp;"-"&amp;YEAR(TODAY()),"No Aplica")),"No Aplica")</f>
        <v>No Aplica</v>
      </c>
    </row>
    <row r="381" spans="1:29" x14ac:dyDescent="0.25">
      <c r="A381" s="2" t="s">
        <v>1067</v>
      </c>
      <c r="B381" s="3" t="s">
        <v>10366</v>
      </c>
      <c r="C381" s="3" t="s">
        <v>10366</v>
      </c>
      <c r="D381" s="3">
        <v>10368224</v>
      </c>
      <c r="E381" s="3" t="s">
        <v>1244</v>
      </c>
      <c r="F381" s="36">
        <v>27943</v>
      </c>
      <c r="G381" s="3">
        <v>3</v>
      </c>
      <c r="H381" s="3" t="s">
        <v>1084</v>
      </c>
      <c r="I381" s="3" t="s">
        <v>1070</v>
      </c>
      <c r="J381" s="3" t="s">
        <v>1245</v>
      </c>
      <c r="K381" s="3" t="s">
        <v>1219</v>
      </c>
      <c r="L381" s="8" t="s">
        <v>9813</v>
      </c>
      <c r="M381" s="5" t="s">
        <v>1073</v>
      </c>
      <c r="N381" s="13" t="s">
        <v>1043</v>
      </c>
      <c r="O381" s="5">
        <v>44383</v>
      </c>
      <c r="P381" s="8">
        <v>1</v>
      </c>
      <c r="Q381" s="9">
        <v>1</v>
      </c>
      <c r="R381" s="9" t="str">
        <f>IFERROR(VLOOKUP(Tabla2[[#This Row],[CONTRATISTA PRNCIPAL]],Hoja1!$L$5:$M$9,2,FALSE),"CJV")</f>
        <v>CJV</v>
      </c>
      <c r="S381" s="9" t="str">
        <f>IF(Tabla2[[#This Row],[EMPRESA]]=Tabla2[[#This Row],[CONTRATISTA PRNCIPAL]],"Principal","Secundaria")</f>
        <v>Principal</v>
      </c>
      <c r="T381" s="10">
        <f>IFERROR(1/COUNTIF(Tabla2[CONTRATISTA PRNCIPAL],Tabla2[[#This Row],[CONTRATISTA PRNCIPAL]]),0)</f>
        <v>5.0251256281407036E-3</v>
      </c>
      <c r="U381" s="33">
        <f ca="1">IF(((TODAY()-Tabla2[[#This Row],[FECHA NACIMIENTO]])/365)&lt;18,"Corregir", IF(((TODAY()-Tabla2[[#This Row],[FECHA NACIMIENTO]])/365)&gt;80, "Corregir",ROUNDDOWN(((TODAY()-Tabla2[[#This Row],[FECHA NACIMIENTO]])/365),0)))</f>
        <v>47</v>
      </c>
      <c r="V38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81" s="34" t="str">
        <f ca="1">+IF(Tabla2[[#This Row],[Edad]]="Corregir","Corregir","Ok")</f>
        <v>Ok</v>
      </c>
      <c r="X381" s="10" t="str">
        <f>+IFERROR(VLOOKUP(Tabla2[[#This Row],[DISTRITO SEGÚN DNI]],Hoja1!$A$2:$B$55,2,FALSE),"No")</f>
        <v>No</v>
      </c>
      <c r="Y381" s="10" t="str">
        <f>IF(OR(LOWER(Tabla2[[#This Row],[GENERO]])="masculino", LOWER(Tabla2[[#This Row],[GENERO]])="femenino"),"OK","Corregir")</f>
        <v>OK</v>
      </c>
      <c r="Z381" s="10" t="str">
        <f>+IF(Tabla2[[#This Row],[Nro. DNI / CE]]="","Corregir",IF(LEN(Tabla2[[#This Row],[Nro. DNI / CE]])&gt;=8,"OK","Corregir"))</f>
        <v>OK</v>
      </c>
      <c r="AA381" s="10">
        <f>COUNTIF(Tabla2[APELLIDOS Y NOMBRES],Tabla2[[#This Row],[APELLIDOS Y NOMBRES]])</f>
        <v>1</v>
      </c>
      <c r="AB381" t="str">
        <f ca="1">+IFERROR(IF(Tabla2[[#This Row],[FECHA CESE/BAJA]]="","No Aplica",IF(AND(MONTH(Tabla2[[#This Row],[FECHA CESE/BAJA]])=MONTH(TODAY()-30),YEAR(Tabla2[[#This Row],[FECHA CESE/BAJA]])=YEAR(TODAY())),MONTH(TODAY()-30)&amp;"-"&amp;YEAR(TODAY()),"Borrar")),"No aplica")</f>
        <v>No aplica</v>
      </c>
      <c r="AC381" t="str">
        <f ca="1">+IFERROR(IF(Tabla2[[#This Row],[FECHA INICIO DE LABORES EN OBRA]]="","No Aplica",IF(AND(MONTH(Tabla2[[#This Row],[FECHA INICIO DE LABORES EN OBRA]])=MONTH(TODAY()-30),YEAR(Tabla2[[#This Row],[FECHA INICIO DE LABORES EN OBRA]])=YEAR(TODAY())),MONTH(TODAY()-30)&amp;"-"&amp;YEAR(TODAY()),"No Aplica")),"No Aplica")</f>
        <v>No Aplica</v>
      </c>
    </row>
    <row r="382" spans="1:29" x14ac:dyDescent="0.25">
      <c r="A382" s="2" t="s">
        <v>1067</v>
      </c>
      <c r="B382" s="3" t="s">
        <v>10366</v>
      </c>
      <c r="C382" s="3" t="s">
        <v>10366</v>
      </c>
      <c r="D382" s="3">
        <v>10469157</v>
      </c>
      <c r="E382" s="3" t="s">
        <v>10390</v>
      </c>
      <c r="F382" s="36">
        <v>28461</v>
      </c>
      <c r="G382" s="3">
        <v>3</v>
      </c>
      <c r="H382" s="3" t="s">
        <v>1084</v>
      </c>
      <c r="I382" s="3" t="s">
        <v>1070</v>
      </c>
      <c r="J382" s="3" t="s">
        <v>1246</v>
      </c>
      <c r="K382" s="3" t="s">
        <v>1077</v>
      </c>
      <c r="L382" s="8" t="s">
        <v>9813</v>
      </c>
      <c r="M382" s="5" t="s">
        <v>1073</v>
      </c>
      <c r="N382" s="13" t="s">
        <v>1043</v>
      </c>
      <c r="O382" s="5">
        <v>43657</v>
      </c>
      <c r="P382" s="8">
        <v>1</v>
      </c>
      <c r="Q382" s="9">
        <v>1</v>
      </c>
      <c r="R382" s="9" t="str">
        <f>IFERROR(VLOOKUP(Tabla2[[#This Row],[CONTRATISTA PRNCIPAL]],Hoja1!$L$5:$M$9,2,FALSE),"CJV")</f>
        <v>CJV</v>
      </c>
      <c r="S382" s="9" t="str">
        <f>IF(Tabla2[[#This Row],[EMPRESA]]=Tabla2[[#This Row],[CONTRATISTA PRNCIPAL]],"Principal","Secundaria")</f>
        <v>Principal</v>
      </c>
      <c r="T382" s="10">
        <f>IFERROR(1/COUNTIF(Tabla2[CONTRATISTA PRNCIPAL],Tabla2[[#This Row],[CONTRATISTA PRNCIPAL]]),0)</f>
        <v>5.0251256281407036E-3</v>
      </c>
      <c r="U382" s="33">
        <f ca="1">IF(((TODAY()-Tabla2[[#This Row],[FECHA NACIMIENTO]])/365)&lt;18,"Corregir", IF(((TODAY()-Tabla2[[#This Row],[FECHA NACIMIENTO]])/365)&gt;80, "Corregir",ROUNDDOWN(((TODAY()-Tabla2[[#This Row],[FECHA NACIMIENTO]])/365),0)))</f>
        <v>45</v>
      </c>
      <c r="V38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82" s="34" t="str">
        <f ca="1">+IF(Tabla2[[#This Row],[Edad]]="Corregir","Corregir","Ok")</f>
        <v>Ok</v>
      </c>
      <c r="X382" s="10" t="str">
        <f>+IFERROR(VLOOKUP(Tabla2[[#This Row],[DISTRITO SEGÚN DNI]],Hoja1!$A$2:$B$55,2,FALSE),"No")</f>
        <v>No</v>
      </c>
      <c r="Y382" s="10" t="str">
        <f>IF(OR(LOWER(Tabla2[[#This Row],[GENERO]])="masculino", LOWER(Tabla2[[#This Row],[GENERO]])="femenino"),"OK","Corregir")</f>
        <v>OK</v>
      </c>
      <c r="Z382" s="10" t="str">
        <f>+IF(Tabla2[[#This Row],[Nro. DNI / CE]]="","Corregir",IF(LEN(Tabla2[[#This Row],[Nro. DNI / CE]])&gt;=8,"OK","Corregir"))</f>
        <v>OK</v>
      </c>
      <c r="AA382" s="10">
        <f>COUNTIF(Tabla2[APELLIDOS Y NOMBRES],Tabla2[[#This Row],[APELLIDOS Y NOMBRES]])</f>
        <v>1</v>
      </c>
      <c r="AB382" t="str">
        <f ca="1">+IFERROR(IF(Tabla2[[#This Row],[FECHA CESE/BAJA]]="","No Aplica",IF(AND(MONTH(Tabla2[[#This Row],[FECHA CESE/BAJA]])=MONTH(TODAY()-30),YEAR(Tabla2[[#This Row],[FECHA CESE/BAJA]])=YEAR(TODAY())),MONTH(TODAY()-30)&amp;"-"&amp;YEAR(TODAY()),"Borrar")),"No aplica")</f>
        <v>No aplica</v>
      </c>
      <c r="AC382" t="str">
        <f ca="1">+IFERROR(IF(Tabla2[[#This Row],[FECHA INICIO DE LABORES EN OBRA]]="","No Aplica",IF(AND(MONTH(Tabla2[[#This Row],[FECHA INICIO DE LABORES EN OBRA]])=MONTH(TODAY()-30),YEAR(Tabla2[[#This Row],[FECHA INICIO DE LABORES EN OBRA]])=YEAR(TODAY())),MONTH(TODAY()-30)&amp;"-"&amp;YEAR(TODAY()),"No Aplica")),"No Aplica")</f>
        <v>No Aplica</v>
      </c>
    </row>
    <row r="383" spans="1:29" x14ac:dyDescent="0.25">
      <c r="A383" s="2" t="s">
        <v>1067</v>
      </c>
      <c r="B383" s="3" t="s">
        <v>10366</v>
      </c>
      <c r="C383" s="3" t="s">
        <v>10366</v>
      </c>
      <c r="D383" s="3">
        <v>44263926</v>
      </c>
      <c r="E383" s="3" t="s">
        <v>10391</v>
      </c>
      <c r="F383" s="36">
        <v>31908</v>
      </c>
      <c r="G383" s="3">
        <v>3</v>
      </c>
      <c r="H383" s="3" t="s">
        <v>1084</v>
      </c>
      <c r="I383" s="3" t="s">
        <v>1070</v>
      </c>
      <c r="J383" s="3" t="s">
        <v>10392</v>
      </c>
      <c r="K383" s="3" t="s">
        <v>1139</v>
      </c>
      <c r="L383" s="8" t="s">
        <v>9813</v>
      </c>
      <c r="M383" s="5" t="s">
        <v>1073</v>
      </c>
      <c r="N383" s="13" t="s">
        <v>1043</v>
      </c>
      <c r="O383" s="5">
        <v>45118</v>
      </c>
      <c r="P383" s="8">
        <v>1</v>
      </c>
      <c r="Q383" s="9">
        <v>1</v>
      </c>
      <c r="R383" s="9" t="str">
        <f>IFERROR(VLOOKUP(Tabla2[[#This Row],[CONTRATISTA PRNCIPAL]],Hoja1!$L$5:$M$9,2,FALSE),"CJV")</f>
        <v>CJV</v>
      </c>
      <c r="S383" s="9" t="str">
        <f>IF(Tabla2[[#This Row],[EMPRESA]]=Tabla2[[#This Row],[CONTRATISTA PRNCIPAL]],"Principal","Secundaria")</f>
        <v>Principal</v>
      </c>
      <c r="T383" s="10">
        <f>IFERROR(1/COUNTIF(Tabla2[CONTRATISTA PRNCIPAL],Tabla2[[#This Row],[CONTRATISTA PRNCIPAL]]),0)</f>
        <v>5.0251256281407036E-3</v>
      </c>
      <c r="U383" s="33">
        <f ca="1">IF(((TODAY()-Tabla2[[#This Row],[FECHA NACIMIENTO]])/365)&lt;18,"Corregir", IF(((TODAY()-Tabla2[[#This Row],[FECHA NACIMIENTO]])/365)&gt;80, "Corregir",ROUNDDOWN(((TODAY()-Tabla2[[#This Row],[FECHA NACIMIENTO]])/365),0)))</f>
        <v>36</v>
      </c>
      <c r="V38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83" s="34" t="str">
        <f ca="1">+IF(Tabla2[[#This Row],[Edad]]="Corregir","Corregir","Ok")</f>
        <v>Ok</v>
      </c>
      <c r="X383" s="10" t="str">
        <f>+IFERROR(VLOOKUP(Tabla2[[#This Row],[DISTRITO SEGÚN DNI]],Hoja1!$A$2:$B$55,2,FALSE),"No")</f>
        <v>No</v>
      </c>
      <c r="Y383" s="10" t="str">
        <f>IF(OR(LOWER(Tabla2[[#This Row],[GENERO]])="masculino", LOWER(Tabla2[[#This Row],[GENERO]])="femenino"),"OK","Corregir")</f>
        <v>OK</v>
      </c>
      <c r="Z383" s="10" t="str">
        <f>+IF(Tabla2[[#This Row],[Nro. DNI / CE]]="","Corregir",IF(LEN(Tabla2[[#This Row],[Nro. DNI / CE]])&gt;=8,"OK","Corregir"))</f>
        <v>OK</v>
      </c>
      <c r="AA383" s="10">
        <f>COUNTIF(Tabla2[APELLIDOS Y NOMBRES],Tabla2[[#This Row],[APELLIDOS Y NOMBRES]])</f>
        <v>1</v>
      </c>
      <c r="AB383" t="str">
        <f ca="1">+IFERROR(IF(Tabla2[[#This Row],[FECHA CESE/BAJA]]="","No Aplica",IF(AND(MONTH(Tabla2[[#This Row],[FECHA CESE/BAJA]])=MONTH(TODAY()-30),YEAR(Tabla2[[#This Row],[FECHA CESE/BAJA]])=YEAR(TODAY())),MONTH(TODAY()-30)&amp;"-"&amp;YEAR(TODAY()),"Borrar")),"No aplica")</f>
        <v>No aplica</v>
      </c>
      <c r="AC383" t="str">
        <f ca="1">+IFERROR(IF(Tabla2[[#This Row],[FECHA INICIO DE LABORES EN OBRA]]="","No Aplica",IF(AND(MONTH(Tabla2[[#This Row],[FECHA INICIO DE LABORES EN OBRA]])=MONTH(TODAY()-30),YEAR(Tabla2[[#This Row],[FECHA INICIO DE LABORES EN OBRA]])=YEAR(TODAY())),MONTH(TODAY()-30)&amp;"-"&amp;YEAR(TODAY()),"No Aplica")),"No Aplica")</f>
        <v>No Aplica</v>
      </c>
    </row>
    <row r="384" spans="1:29" x14ac:dyDescent="0.25">
      <c r="A384" s="2" t="s">
        <v>1067</v>
      </c>
      <c r="B384" s="3" t="s">
        <v>10366</v>
      </c>
      <c r="C384" s="3" t="s">
        <v>10366</v>
      </c>
      <c r="D384" s="3">
        <v>47427685</v>
      </c>
      <c r="E384" s="3" t="s">
        <v>1247</v>
      </c>
      <c r="F384" s="36">
        <v>33919</v>
      </c>
      <c r="G384" s="3">
        <v>3</v>
      </c>
      <c r="H384" s="3" t="s">
        <v>1069</v>
      </c>
      <c r="I384" s="3" t="s">
        <v>1070</v>
      </c>
      <c r="J384" s="3" t="s">
        <v>1248</v>
      </c>
      <c r="K384" s="3" t="s">
        <v>1063</v>
      </c>
      <c r="L384" s="8" t="s">
        <v>9813</v>
      </c>
      <c r="M384" s="5" t="s">
        <v>1073</v>
      </c>
      <c r="N384" s="13" t="s">
        <v>1043</v>
      </c>
      <c r="O384" s="5">
        <v>44873</v>
      </c>
      <c r="P384" s="8">
        <v>1</v>
      </c>
      <c r="Q384" s="9">
        <v>1</v>
      </c>
      <c r="R384" s="9" t="str">
        <f>IFERROR(VLOOKUP(Tabla2[[#This Row],[CONTRATISTA PRNCIPAL]],Hoja1!$L$5:$M$9,2,FALSE),"CJV")</f>
        <v>CJV</v>
      </c>
      <c r="S384" s="9" t="str">
        <f>IF(Tabla2[[#This Row],[EMPRESA]]=Tabla2[[#This Row],[CONTRATISTA PRNCIPAL]],"Principal","Secundaria")</f>
        <v>Principal</v>
      </c>
      <c r="T384" s="10">
        <f>IFERROR(1/COUNTIF(Tabla2[CONTRATISTA PRNCIPAL],Tabla2[[#This Row],[CONTRATISTA PRNCIPAL]]),0)</f>
        <v>5.0251256281407036E-3</v>
      </c>
      <c r="U384" s="33">
        <f ca="1">IF(((TODAY()-Tabla2[[#This Row],[FECHA NACIMIENTO]])/365)&lt;18,"Corregir", IF(((TODAY()-Tabla2[[#This Row],[FECHA NACIMIENTO]])/365)&gt;80, "Corregir",ROUNDDOWN(((TODAY()-Tabla2[[#This Row],[FECHA NACIMIENTO]])/365),0)))</f>
        <v>30</v>
      </c>
      <c r="V38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84" s="34" t="str">
        <f ca="1">+IF(Tabla2[[#This Row],[Edad]]="Corregir","Corregir","Ok")</f>
        <v>Ok</v>
      </c>
      <c r="X384" s="10" t="str">
        <f>+IFERROR(VLOOKUP(Tabla2[[#This Row],[DISTRITO SEGÚN DNI]],Hoja1!$A$2:$B$55,2,FALSE),"No")</f>
        <v>No</v>
      </c>
      <c r="Y384" s="10" t="str">
        <f>IF(OR(LOWER(Tabla2[[#This Row],[GENERO]])="masculino", LOWER(Tabla2[[#This Row],[GENERO]])="femenino"),"OK","Corregir")</f>
        <v>OK</v>
      </c>
      <c r="Z384" s="10" t="str">
        <f>+IF(Tabla2[[#This Row],[Nro. DNI / CE]]="","Corregir",IF(LEN(Tabla2[[#This Row],[Nro. DNI / CE]])&gt;=8,"OK","Corregir"))</f>
        <v>OK</v>
      </c>
      <c r="AA384" s="10">
        <f>COUNTIF(Tabla2[APELLIDOS Y NOMBRES],Tabla2[[#This Row],[APELLIDOS Y NOMBRES]])</f>
        <v>1</v>
      </c>
      <c r="AB384" t="str">
        <f ca="1">+IFERROR(IF(Tabla2[[#This Row],[FECHA CESE/BAJA]]="","No Aplica",IF(AND(MONTH(Tabla2[[#This Row],[FECHA CESE/BAJA]])=MONTH(TODAY()-30),YEAR(Tabla2[[#This Row],[FECHA CESE/BAJA]])=YEAR(TODAY())),MONTH(TODAY()-30)&amp;"-"&amp;YEAR(TODAY()),"Borrar")),"No aplica")</f>
        <v>No aplica</v>
      </c>
      <c r="AC384" t="str">
        <f ca="1">+IFERROR(IF(Tabla2[[#This Row],[FECHA INICIO DE LABORES EN OBRA]]="","No Aplica",IF(AND(MONTH(Tabla2[[#This Row],[FECHA INICIO DE LABORES EN OBRA]])=MONTH(TODAY()-30),YEAR(Tabla2[[#This Row],[FECHA INICIO DE LABORES EN OBRA]])=YEAR(TODAY())),MONTH(TODAY()-30)&amp;"-"&amp;YEAR(TODAY()),"No Aplica")),"No Aplica")</f>
        <v>No Aplica</v>
      </c>
    </row>
    <row r="385" spans="1:29" x14ac:dyDescent="0.25">
      <c r="A385" s="2" t="s">
        <v>1067</v>
      </c>
      <c r="B385" s="3" t="s">
        <v>10366</v>
      </c>
      <c r="C385" s="3" t="s">
        <v>10366</v>
      </c>
      <c r="D385" s="3" t="s">
        <v>10393</v>
      </c>
      <c r="E385" s="3" t="s">
        <v>10394</v>
      </c>
      <c r="F385" s="36">
        <v>31247</v>
      </c>
      <c r="G385" s="3">
        <v>3</v>
      </c>
      <c r="H385" s="3" t="s">
        <v>1084</v>
      </c>
      <c r="I385" s="3" t="s">
        <v>1070</v>
      </c>
      <c r="J385" s="3" t="s">
        <v>10395</v>
      </c>
      <c r="K385" s="3" t="s">
        <v>34</v>
      </c>
      <c r="L385" s="8" t="s">
        <v>9813</v>
      </c>
      <c r="M385" s="5" t="s">
        <v>1073</v>
      </c>
      <c r="N385" s="13" t="s">
        <v>1119</v>
      </c>
      <c r="O385" s="5">
        <v>45118</v>
      </c>
      <c r="P385" s="8">
        <v>1</v>
      </c>
      <c r="Q385" s="9">
        <v>1</v>
      </c>
      <c r="R385" s="9" t="str">
        <f>IFERROR(VLOOKUP(Tabla2[[#This Row],[CONTRATISTA PRNCIPAL]],Hoja1!$L$5:$M$9,2,FALSE),"CJV")</f>
        <v>CJV</v>
      </c>
      <c r="S385" s="9" t="str">
        <f>IF(Tabla2[[#This Row],[EMPRESA]]=Tabla2[[#This Row],[CONTRATISTA PRNCIPAL]],"Principal","Secundaria")</f>
        <v>Principal</v>
      </c>
      <c r="T385" s="10">
        <f>IFERROR(1/COUNTIF(Tabla2[CONTRATISTA PRNCIPAL],Tabla2[[#This Row],[CONTRATISTA PRNCIPAL]]),0)</f>
        <v>5.0251256281407036E-3</v>
      </c>
      <c r="U385" s="33">
        <f ca="1">IF(((TODAY()-Tabla2[[#This Row],[FECHA NACIMIENTO]])/365)&lt;18,"Corregir", IF(((TODAY()-Tabla2[[#This Row],[FECHA NACIMIENTO]])/365)&gt;80, "Corregir",ROUNDDOWN(((TODAY()-Tabla2[[#This Row],[FECHA NACIMIENTO]])/365),0)))</f>
        <v>38</v>
      </c>
      <c r="V38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85" s="34" t="str">
        <f ca="1">+IF(Tabla2[[#This Row],[Edad]]="Corregir","Corregir","Ok")</f>
        <v>Ok</v>
      </c>
      <c r="X385" s="10" t="str">
        <f>+IFERROR(VLOOKUP(Tabla2[[#This Row],[DISTRITO SEGÚN DNI]],Hoja1!$A$2:$B$55,2,FALSE),"No")</f>
        <v>CALLAO</v>
      </c>
      <c r="Y385" s="10" t="str">
        <f>IF(OR(LOWER(Tabla2[[#This Row],[GENERO]])="masculino", LOWER(Tabla2[[#This Row],[GENERO]])="femenino"),"OK","Corregir")</f>
        <v>OK</v>
      </c>
      <c r="Z385" s="10" t="str">
        <f>+IF(Tabla2[[#This Row],[Nro. DNI / CE]]="","Corregir",IF(LEN(Tabla2[[#This Row],[Nro. DNI / CE]])&gt;=8,"OK","Corregir"))</f>
        <v>OK</v>
      </c>
      <c r="AA385" s="10">
        <f>COUNTIF(Tabla2[APELLIDOS Y NOMBRES],Tabla2[[#This Row],[APELLIDOS Y NOMBRES]])</f>
        <v>1</v>
      </c>
      <c r="AB385" t="str">
        <f ca="1">+IFERROR(IF(Tabla2[[#This Row],[FECHA CESE/BAJA]]="","No Aplica",IF(AND(MONTH(Tabla2[[#This Row],[FECHA CESE/BAJA]])=MONTH(TODAY()-30),YEAR(Tabla2[[#This Row],[FECHA CESE/BAJA]])=YEAR(TODAY())),MONTH(TODAY()-30)&amp;"-"&amp;YEAR(TODAY()),"Borrar")),"No aplica")</f>
        <v>No aplica</v>
      </c>
      <c r="AC385" t="str">
        <f ca="1">+IFERROR(IF(Tabla2[[#This Row],[FECHA INICIO DE LABORES EN OBRA]]="","No Aplica",IF(AND(MONTH(Tabla2[[#This Row],[FECHA INICIO DE LABORES EN OBRA]])=MONTH(TODAY()-30),YEAR(Tabla2[[#This Row],[FECHA INICIO DE LABORES EN OBRA]])=YEAR(TODAY())),MONTH(TODAY()-30)&amp;"-"&amp;YEAR(TODAY()),"No Aplica")),"No Aplica")</f>
        <v>No Aplica</v>
      </c>
    </row>
    <row r="386" spans="1:29" x14ac:dyDescent="0.25">
      <c r="A386" s="2" t="s">
        <v>1067</v>
      </c>
      <c r="B386" s="3" t="s">
        <v>10366</v>
      </c>
      <c r="C386" s="3" t="s">
        <v>10366</v>
      </c>
      <c r="D386" s="3">
        <v>41385693</v>
      </c>
      <c r="E386" s="3" t="s">
        <v>100</v>
      </c>
      <c r="F386" s="36">
        <v>30086</v>
      </c>
      <c r="G386" s="3">
        <v>3</v>
      </c>
      <c r="H386" s="3" t="s">
        <v>1084</v>
      </c>
      <c r="I386" s="3" t="s">
        <v>1070</v>
      </c>
      <c r="J386" s="3" t="s">
        <v>1249</v>
      </c>
      <c r="K386" s="3" t="s">
        <v>32</v>
      </c>
      <c r="L386" s="8" t="s">
        <v>9813</v>
      </c>
      <c r="M386" s="5" t="s">
        <v>1073</v>
      </c>
      <c r="N386" s="13" t="s">
        <v>1043</v>
      </c>
      <c r="O386" s="5">
        <v>44280</v>
      </c>
      <c r="P386" s="8">
        <v>1</v>
      </c>
      <c r="Q386" s="9">
        <v>1</v>
      </c>
      <c r="R386" s="9" t="str">
        <f>IFERROR(VLOOKUP(Tabla2[[#This Row],[CONTRATISTA PRNCIPAL]],Hoja1!$L$5:$M$9,2,FALSE),"CJV")</f>
        <v>CJV</v>
      </c>
      <c r="S386" s="9" t="str">
        <f>IF(Tabla2[[#This Row],[EMPRESA]]=Tabla2[[#This Row],[CONTRATISTA PRNCIPAL]],"Principal","Secundaria")</f>
        <v>Principal</v>
      </c>
      <c r="T386" s="10">
        <f>IFERROR(1/COUNTIF(Tabla2[CONTRATISTA PRNCIPAL],Tabla2[[#This Row],[CONTRATISTA PRNCIPAL]]),0)</f>
        <v>5.0251256281407036E-3</v>
      </c>
      <c r="U386" s="33">
        <f ca="1">IF(((TODAY()-Tabla2[[#This Row],[FECHA NACIMIENTO]])/365)&lt;18,"Corregir", IF(((TODAY()-Tabla2[[#This Row],[FECHA NACIMIENTO]])/365)&gt;80, "Corregir",ROUNDDOWN(((TODAY()-Tabla2[[#This Row],[FECHA NACIMIENTO]])/365),0)))</f>
        <v>41</v>
      </c>
      <c r="V38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86" s="34" t="str">
        <f ca="1">+IF(Tabla2[[#This Row],[Edad]]="Corregir","Corregir","Ok")</f>
        <v>Ok</v>
      </c>
      <c r="X386" s="10" t="str">
        <f>+IFERROR(VLOOKUP(Tabla2[[#This Row],[DISTRITO SEGÚN DNI]],Hoja1!$A$2:$B$55,2,FALSE),"No")</f>
        <v>CALLAO</v>
      </c>
      <c r="Y386" s="10" t="str">
        <f>IF(OR(LOWER(Tabla2[[#This Row],[GENERO]])="masculino", LOWER(Tabla2[[#This Row],[GENERO]])="femenino"),"OK","Corregir")</f>
        <v>OK</v>
      </c>
      <c r="Z386" s="10" t="str">
        <f>+IF(Tabla2[[#This Row],[Nro. DNI / CE]]="","Corregir",IF(LEN(Tabla2[[#This Row],[Nro. DNI / CE]])&gt;=8,"OK","Corregir"))</f>
        <v>OK</v>
      </c>
      <c r="AA386" s="10">
        <f>COUNTIF(Tabla2[APELLIDOS Y NOMBRES],Tabla2[[#This Row],[APELLIDOS Y NOMBRES]])</f>
        <v>1</v>
      </c>
      <c r="AB386" t="str">
        <f ca="1">+IFERROR(IF(Tabla2[[#This Row],[FECHA CESE/BAJA]]="","No Aplica",IF(AND(MONTH(Tabla2[[#This Row],[FECHA CESE/BAJA]])=MONTH(TODAY()-30),YEAR(Tabla2[[#This Row],[FECHA CESE/BAJA]])=YEAR(TODAY())),MONTH(TODAY()-30)&amp;"-"&amp;YEAR(TODAY()),"Borrar")),"No aplica")</f>
        <v>No aplica</v>
      </c>
      <c r="AC386" t="str">
        <f ca="1">+IFERROR(IF(Tabla2[[#This Row],[FECHA INICIO DE LABORES EN OBRA]]="","No Aplica",IF(AND(MONTH(Tabla2[[#This Row],[FECHA INICIO DE LABORES EN OBRA]])=MONTH(TODAY()-30),YEAR(Tabla2[[#This Row],[FECHA INICIO DE LABORES EN OBRA]])=YEAR(TODAY())),MONTH(TODAY()-30)&amp;"-"&amp;YEAR(TODAY()),"No Aplica")),"No Aplica")</f>
        <v>No Aplica</v>
      </c>
    </row>
    <row r="387" spans="1:29" x14ac:dyDescent="0.25">
      <c r="A387" s="2" t="s">
        <v>1067</v>
      </c>
      <c r="B387" s="3" t="s">
        <v>10366</v>
      </c>
      <c r="C387" s="3" t="s">
        <v>10366</v>
      </c>
      <c r="D387" s="3">
        <v>70887288</v>
      </c>
      <c r="E387" s="3" t="s">
        <v>101</v>
      </c>
      <c r="F387" s="36">
        <v>34966</v>
      </c>
      <c r="G387" s="3">
        <v>1</v>
      </c>
      <c r="H387" s="3" t="s">
        <v>1101</v>
      </c>
      <c r="I387" s="3" t="s">
        <v>1070</v>
      </c>
      <c r="J387" s="3" t="s">
        <v>1250</v>
      </c>
      <c r="K387" s="3" t="s">
        <v>34</v>
      </c>
      <c r="L387" s="8" t="s">
        <v>9813</v>
      </c>
      <c r="M387" s="5" t="s">
        <v>1073</v>
      </c>
      <c r="N387" s="13" t="s">
        <v>1043</v>
      </c>
      <c r="O387" s="5">
        <v>44925</v>
      </c>
      <c r="P387" s="8">
        <v>1</v>
      </c>
      <c r="Q387" s="9">
        <v>1</v>
      </c>
      <c r="R387" s="9" t="str">
        <f>IFERROR(VLOOKUP(Tabla2[[#This Row],[CONTRATISTA PRNCIPAL]],Hoja1!$L$5:$M$9,2,FALSE),"CJV")</f>
        <v>CJV</v>
      </c>
      <c r="S387" s="9" t="str">
        <f>IF(Tabla2[[#This Row],[EMPRESA]]=Tabla2[[#This Row],[CONTRATISTA PRNCIPAL]],"Principal","Secundaria")</f>
        <v>Principal</v>
      </c>
      <c r="T387" s="10">
        <f>IFERROR(1/COUNTIF(Tabla2[CONTRATISTA PRNCIPAL],Tabla2[[#This Row],[CONTRATISTA PRNCIPAL]]),0)</f>
        <v>5.0251256281407036E-3</v>
      </c>
      <c r="U387" s="33">
        <f ca="1">IF(((TODAY()-Tabla2[[#This Row],[FECHA NACIMIENTO]])/365)&lt;18,"Corregir", IF(((TODAY()-Tabla2[[#This Row],[FECHA NACIMIENTO]])/365)&gt;80, "Corregir",ROUNDDOWN(((TODAY()-Tabla2[[#This Row],[FECHA NACIMIENTO]])/365),0)))</f>
        <v>27</v>
      </c>
      <c r="V38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87" s="34" t="str">
        <f ca="1">+IF(Tabla2[[#This Row],[Edad]]="Corregir","Corregir","Ok")</f>
        <v>Ok</v>
      </c>
      <c r="X387" s="10" t="str">
        <f>+IFERROR(VLOOKUP(Tabla2[[#This Row],[DISTRITO SEGÚN DNI]],Hoja1!$A$2:$B$55,2,FALSE),"No")</f>
        <v>CALLAO</v>
      </c>
      <c r="Y387" s="10" t="str">
        <f>IF(OR(LOWER(Tabla2[[#This Row],[GENERO]])="masculino", LOWER(Tabla2[[#This Row],[GENERO]])="femenino"),"OK","Corregir")</f>
        <v>OK</v>
      </c>
      <c r="Z387" s="10" t="str">
        <f>+IF(Tabla2[[#This Row],[Nro. DNI / CE]]="","Corregir",IF(LEN(Tabla2[[#This Row],[Nro. DNI / CE]])&gt;=8,"OK","Corregir"))</f>
        <v>OK</v>
      </c>
      <c r="AA387" s="10">
        <f>COUNTIF(Tabla2[APELLIDOS Y NOMBRES],Tabla2[[#This Row],[APELLIDOS Y NOMBRES]])</f>
        <v>1</v>
      </c>
      <c r="AB387" t="str">
        <f ca="1">+IFERROR(IF(Tabla2[[#This Row],[FECHA CESE/BAJA]]="","No Aplica",IF(AND(MONTH(Tabla2[[#This Row],[FECHA CESE/BAJA]])=MONTH(TODAY()-30),YEAR(Tabla2[[#This Row],[FECHA CESE/BAJA]])=YEAR(TODAY())),MONTH(TODAY()-30)&amp;"-"&amp;YEAR(TODAY()),"Borrar")),"No aplica")</f>
        <v>No aplica</v>
      </c>
      <c r="AC387" t="str">
        <f ca="1">+IFERROR(IF(Tabla2[[#This Row],[FECHA INICIO DE LABORES EN OBRA]]="","No Aplica",IF(AND(MONTH(Tabla2[[#This Row],[FECHA INICIO DE LABORES EN OBRA]])=MONTH(TODAY()-30),YEAR(Tabla2[[#This Row],[FECHA INICIO DE LABORES EN OBRA]])=YEAR(TODAY())),MONTH(TODAY()-30)&amp;"-"&amp;YEAR(TODAY()),"No Aplica")),"No Aplica")</f>
        <v>No Aplica</v>
      </c>
    </row>
    <row r="388" spans="1:29" x14ac:dyDescent="0.25">
      <c r="A388" s="2" t="s">
        <v>1067</v>
      </c>
      <c r="B388" s="3" t="s">
        <v>10366</v>
      </c>
      <c r="C388" s="3" t="s">
        <v>10366</v>
      </c>
      <c r="D388" s="3">
        <v>70370932</v>
      </c>
      <c r="E388" s="3" t="s">
        <v>12297</v>
      </c>
      <c r="F388" s="36">
        <v>34571</v>
      </c>
      <c r="G388" s="3">
        <v>1</v>
      </c>
      <c r="H388" s="3" t="s">
        <v>1306</v>
      </c>
      <c r="I388" s="3" t="s">
        <v>1070</v>
      </c>
      <c r="J388" s="3" t="s">
        <v>12298</v>
      </c>
      <c r="K388" s="3" t="s">
        <v>1240</v>
      </c>
      <c r="L388" s="8" t="s">
        <v>9813</v>
      </c>
      <c r="M388" s="5" t="s">
        <v>1073</v>
      </c>
      <c r="N388" s="13" t="s">
        <v>1043</v>
      </c>
      <c r="O388" s="5">
        <v>45159</v>
      </c>
      <c r="P388" s="8">
        <v>1</v>
      </c>
      <c r="Q388" s="9">
        <v>1</v>
      </c>
      <c r="R388" s="9" t="str">
        <f>IFERROR(VLOOKUP(Tabla2[[#This Row],[CONTRATISTA PRNCIPAL]],Hoja1!$L$5:$M$9,2,FALSE),"CJV")</f>
        <v>CJV</v>
      </c>
      <c r="S388" s="9" t="str">
        <f>IF(Tabla2[[#This Row],[EMPRESA]]=Tabla2[[#This Row],[CONTRATISTA PRNCIPAL]],"Principal","Secundaria")</f>
        <v>Principal</v>
      </c>
      <c r="T388" s="10">
        <f>IFERROR(1/COUNTIF(Tabla2[CONTRATISTA PRNCIPAL],Tabla2[[#This Row],[CONTRATISTA PRNCIPAL]]),0)</f>
        <v>5.0251256281407036E-3</v>
      </c>
      <c r="U388" s="33">
        <f ca="1">IF(((TODAY()-Tabla2[[#This Row],[FECHA NACIMIENTO]])/365)&lt;18,"Corregir", IF(((TODAY()-Tabla2[[#This Row],[FECHA NACIMIENTO]])/365)&gt;80, "Corregir",ROUNDDOWN(((TODAY()-Tabla2[[#This Row],[FECHA NACIMIENTO]])/365),0)))</f>
        <v>29</v>
      </c>
      <c r="V38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88" s="34" t="str">
        <f ca="1">+IF(Tabla2[[#This Row],[Edad]]="Corregir","Corregir","Ok")</f>
        <v>Ok</v>
      </c>
      <c r="X388" s="10" t="str">
        <f>+IFERROR(VLOOKUP(Tabla2[[#This Row],[DISTRITO SEGÚN DNI]],Hoja1!$A$2:$B$55,2,FALSE),"No")</f>
        <v>No</v>
      </c>
      <c r="Y388" s="10" t="str">
        <f>IF(OR(LOWER(Tabla2[[#This Row],[GENERO]])="masculino", LOWER(Tabla2[[#This Row],[GENERO]])="femenino"),"OK","Corregir")</f>
        <v>OK</v>
      </c>
      <c r="Z388" s="10" t="str">
        <f>+IF(Tabla2[[#This Row],[Nro. DNI / CE]]="","Corregir",IF(LEN(Tabla2[[#This Row],[Nro. DNI / CE]])&gt;=8,"OK","Corregir"))</f>
        <v>OK</v>
      </c>
      <c r="AA388" s="10">
        <f>COUNTIF(Tabla2[APELLIDOS Y NOMBRES],Tabla2[[#This Row],[APELLIDOS Y NOMBRES]])</f>
        <v>1</v>
      </c>
      <c r="AB388" t="str">
        <f ca="1">+IFERROR(IF(Tabla2[[#This Row],[FECHA CESE/BAJA]]="","No Aplica",IF(AND(MONTH(Tabla2[[#This Row],[FECHA CESE/BAJA]])=MONTH(TODAY()-30),YEAR(Tabla2[[#This Row],[FECHA CESE/BAJA]])=YEAR(TODAY())),MONTH(TODAY()-30)&amp;"-"&amp;YEAR(TODAY()),"Borrar")),"No aplica")</f>
        <v>No aplica</v>
      </c>
      <c r="AC388" t="str">
        <f ca="1">+IFERROR(IF(Tabla2[[#This Row],[FECHA INICIO DE LABORES EN OBRA]]="","No Aplica",IF(AND(MONTH(Tabla2[[#This Row],[FECHA INICIO DE LABORES EN OBRA]])=MONTH(TODAY()-30),YEAR(Tabla2[[#This Row],[FECHA INICIO DE LABORES EN OBRA]])=YEAR(TODAY())),MONTH(TODAY()-30)&amp;"-"&amp;YEAR(TODAY()),"No Aplica")),"No Aplica")</f>
        <v>8-2023</v>
      </c>
    </row>
    <row r="389" spans="1:29" x14ac:dyDescent="0.25">
      <c r="A389" s="2" t="s">
        <v>1067</v>
      </c>
      <c r="B389" s="3" t="s">
        <v>10366</v>
      </c>
      <c r="C389" s="3" t="s">
        <v>10366</v>
      </c>
      <c r="D389" s="3">
        <v>41932085</v>
      </c>
      <c r="E389" s="3" t="s">
        <v>1251</v>
      </c>
      <c r="F389" s="36">
        <v>30548</v>
      </c>
      <c r="G389" s="3">
        <v>1</v>
      </c>
      <c r="H389" s="3" t="s">
        <v>1252</v>
      </c>
      <c r="I389" s="3" t="s">
        <v>1070</v>
      </c>
      <c r="J389" s="3" t="s">
        <v>1253</v>
      </c>
      <c r="K389" s="3" t="s">
        <v>1254</v>
      </c>
      <c r="L389" s="8" t="s">
        <v>9813</v>
      </c>
      <c r="M389" s="5" t="s">
        <v>1073</v>
      </c>
      <c r="N389" s="13" t="s">
        <v>1043</v>
      </c>
      <c r="O389" s="5">
        <v>44987</v>
      </c>
      <c r="P389" s="8">
        <v>1</v>
      </c>
      <c r="Q389" s="9">
        <v>2</v>
      </c>
      <c r="R389" s="9" t="str">
        <f>IFERROR(VLOOKUP(Tabla2[[#This Row],[CONTRATISTA PRNCIPAL]],Hoja1!$L$5:$M$9,2,FALSE),"CJV")</f>
        <v>CJV</v>
      </c>
      <c r="S389" s="9" t="str">
        <f>IF(Tabla2[[#This Row],[EMPRESA]]=Tabla2[[#This Row],[CONTRATISTA PRNCIPAL]],"Principal","Secundaria")</f>
        <v>Principal</v>
      </c>
      <c r="T389" s="10">
        <f>IFERROR(1/COUNTIF(Tabla2[CONTRATISTA PRNCIPAL],Tabla2[[#This Row],[CONTRATISTA PRNCIPAL]]),0)</f>
        <v>5.0251256281407036E-3</v>
      </c>
      <c r="U389" s="33">
        <f ca="1">IF(((TODAY()-Tabla2[[#This Row],[FECHA NACIMIENTO]])/365)&lt;18,"Corregir", IF(((TODAY()-Tabla2[[#This Row],[FECHA NACIMIENTO]])/365)&gt;80, "Corregir",ROUNDDOWN(((TODAY()-Tabla2[[#This Row],[FECHA NACIMIENTO]])/365),0)))</f>
        <v>40</v>
      </c>
      <c r="V38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89" s="34" t="str">
        <f ca="1">+IF(Tabla2[[#This Row],[Edad]]="Corregir","Corregir","Ok")</f>
        <v>Ok</v>
      </c>
      <c r="X389" s="10" t="str">
        <f>+IFERROR(VLOOKUP(Tabla2[[#This Row],[DISTRITO SEGÚN DNI]],Hoja1!$A$2:$B$55,2,FALSE),"No")</f>
        <v>No</v>
      </c>
      <c r="Y389" s="10" t="str">
        <f>IF(OR(LOWER(Tabla2[[#This Row],[GENERO]])="masculino", LOWER(Tabla2[[#This Row],[GENERO]])="femenino"),"OK","Corregir")</f>
        <v>OK</v>
      </c>
      <c r="Z389" s="10" t="str">
        <f>+IF(Tabla2[[#This Row],[Nro. DNI / CE]]="","Corregir",IF(LEN(Tabla2[[#This Row],[Nro. DNI / CE]])&gt;=8,"OK","Corregir"))</f>
        <v>OK</v>
      </c>
      <c r="AA389" s="10">
        <f>COUNTIF(Tabla2[APELLIDOS Y NOMBRES],Tabla2[[#This Row],[APELLIDOS Y NOMBRES]])</f>
        <v>1</v>
      </c>
      <c r="AB389" t="str">
        <f ca="1">+IFERROR(IF(Tabla2[[#This Row],[FECHA CESE/BAJA]]="","No Aplica",IF(AND(MONTH(Tabla2[[#This Row],[FECHA CESE/BAJA]])=MONTH(TODAY()-30),YEAR(Tabla2[[#This Row],[FECHA CESE/BAJA]])=YEAR(TODAY())),MONTH(TODAY()-30)&amp;"-"&amp;YEAR(TODAY()),"Borrar")),"No aplica")</f>
        <v>No aplica</v>
      </c>
      <c r="AC389" t="str">
        <f ca="1">+IFERROR(IF(Tabla2[[#This Row],[FECHA INICIO DE LABORES EN OBRA]]="","No Aplica",IF(AND(MONTH(Tabla2[[#This Row],[FECHA INICIO DE LABORES EN OBRA]])=MONTH(TODAY()-30),YEAR(Tabla2[[#This Row],[FECHA INICIO DE LABORES EN OBRA]])=YEAR(TODAY())),MONTH(TODAY()-30)&amp;"-"&amp;YEAR(TODAY()),"No Aplica")),"No Aplica")</f>
        <v>No Aplica</v>
      </c>
    </row>
    <row r="390" spans="1:29" x14ac:dyDescent="0.25">
      <c r="A390" s="2" t="s">
        <v>1067</v>
      </c>
      <c r="B390" s="3" t="s">
        <v>10366</v>
      </c>
      <c r="C390" s="3" t="s">
        <v>10366</v>
      </c>
      <c r="D390" s="3">
        <v>10607332</v>
      </c>
      <c r="E390" s="3" t="s">
        <v>102</v>
      </c>
      <c r="F390" s="36">
        <v>28550</v>
      </c>
      <c r="G390" s="3">
        <v>3</v>
      </c>
      <c r="H390" s="3" t="s">
        <v>1084</v>
      </c>
      <c r="I390" s="3" t="s">
        <v>1070</v>
      </c>
      <c r="J390" s="3" t="s">
        <v>1255</v>
      </c>
      <c r="K390" s="3" t="s">
        <v>93</v>
      </c>
      <c r="L390" s="8" t="s">
        <v>9813</v>
      </c>
      <c r="M390" s="5" t="s">
        <v>1073</v>
      </c>
      <c r="N390" s="13" t="s">
        <v>1043</v>
      </c>
      <c r="O390" s="5">
        <v>43455</v>
      </c>
      <c r="P390" s="8">
        <v>1</v>
      </c>
      <c r="Q390" s="9">
        <v>1</v>
      </c>
      <c r="R390" s="9" t="str">
        <f>IFERROR(VLOOKUP(Tabla2[[#This Row],[CONTRATISTA PRNCIPAL]],Hoja1!$L$5:$M$9,2,FALSE),"CJV")</f>
        <v>CJV</v>
      </c>
      <c r="S390" s="9" t="str">
        <f>IF(Tabla2[[#This Row],[EMPRESA]]=Tabla2[[#This Row],[CONTRATISTA PRNCIPAL]],"Principal","Secundaria")</f>
        <v>Principal</v>
      </c>
      <c r="T390" s="10">
        <f>IFERROR(1/COUNTIF(Tabla2[CONTRATISTA PRNCIPAL],Tabla2[[#This Row],[CONTRATISTA PRNCIPAL]]),0)</f>
        <v>5.0251256281407036E-3</v>
      </c>
      <c r="U390" s="33">
        <f ca="1">IF(((TODAY()-Tabla2[[#This Row],[FECHA NACIMIENTO]])/365)&lt;18,"Corregir", IF(((TODAY()-Tabla2[[#This Row],[FECHA NACIMIENTO]])/365)&gt;80, "Corregir",ROUNDDOWN(((TODAY()-Tabla2[[#This Row],[FECHA NACIMIENTO]])/365),0)))</f>
        <v>45</v>
      </c>
      <c r="V39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90" s="34" t="str">
        <f ca="1">+IF(Tabla2[[#This Row],[Edad]]="Corregir","Corregir","Ok")</f>
        <v>Ok</v>
      </c>
      <c r="X390" s="10" t="str">
        <f>+IFERROR(VLOOKUP(Tabla2[[#This Row],[DISTRITO SEGÚN DNI]],Hoja1!$A$2:$B$55,2,FALSE),"No")</f>
        <v>ATE</v>
      </c>
      <c r="Y390" s="10" t="str">
        <f>IF(OR(LOWER(Tabla2[[#This Row],[GENERO]])="masculino", LOWER(Tabla2[[#This Row],[GENERO]])="femenino"),"OK","Corregir")</f>
        <v>OK</v>
      </c>
      <c r="Z390" s="10" t="str">
        <f>+IF(Tabla2[[#This Row],[Nro. DNI / CE]]="","Corregir",IF(LEN(Tabla2[[#This Row],[Nro. DNI / CE]])&gt;=8,"OK","Corregir"))</f>
        <v>OK</v>
      </c>
      <c r="AA390" s="10">
        <f>COUNTIF(Tabla2[APELLIDOS Y NOMBRES],Tabla2[[#This Row],[APELLIDOS Y NOMBRES]])</f>
        <v>1</v>
      </c>
      <c r="AB390" t="str">
        <f ca="1">+IFERROR(IF(Tabla2[[#This Row],[FECHA CESE/BAJA]]="","No Aplica",IF(AND(MONTH(Tabla2[[#This Row],[FECHA CESE/BAJA]])=MONTH(TODAY()-30),YEAR(Tabla2[[#This Row],[FECHA CESE/BAJA]])=YEAR(TODAY())),MONTH(TODAY()-30)&amp;"-"&amp;YEAR(TODAY()),"Borrar")),"No aplica")</f>
        <v>No aplica</v>
      </c>
      <c r="AC390" t="str">
        <f ca="1">+IFERROR(IF(Tabla2[[#This Row],[FECHA INICIO DE LABORES EN OBRA]]="","No Aplica",IF(AND(MONTH(Tabla2[[#This Row],[FECHA INICIO DE LABORES EN OBRA]])=MONTH(TODAY()-30),YEAR(Tabla2[[#This Row],[FECHA INICIO DE LABORES EN OBRA]])=YEAR(TODAY())),MONTH(TODAY()-30)&amp;"-"&amp;YEAR(TODAY()),"No Aplica")),"No Aplica")</f>
        <v>No Aplica</v>
      </c>
    </row>
    <row r="391" spans="1:29" x14ac:dyDescent="0.25">
      <c r="A391" s="2" t="s">
        <v>1067</v>
      </c>
      <c r="B391" s="3" t="s">
        <v>10366</v>
      </c>
      <c r="C391" s="3" t="s">
        <v>10366</v>
      </c>
      <c r="D391" s="3">
        <v>10882184</v>
      </c>
      <c r="E391" s="3" t="s">
        <v>1256</v>
      </c>
      <c r="F391" s="36">
        <v>28148</v>
      </c>
      <c r="G391" s="3">
        <v>3</v>
      </c>
      <c r="H391" s="3" t="s">
        <v>1084</v>
      </c>
      <c r="I391" s="3" t="s">
        <v>1070</v>
      </c>
      <c r="J391" s="3" t="s">
        <v>1257</v>
      </c>
      <c r="K391" s="3" t="s">
        <v>1044</v>
      </c>
      <c r="L391" s="8" t="s">
        <v>9813</v>
      </c>
      <c r="M391" s="5" t="s">
        <v>1073</v>
      </c>
      <c r="N391" s="13" t="s">
        <v>1043</v>
      </c>
      <c r="O391" s="5">
        <v>44980</v>
      </c>
      <c r="P391" s="8">
        <v>1</v>
      </c>
      <c r="Q391" s="9">
        <v>1</v>
      </c>
      <c r="R391" s="9" t="str">
        <f>IFERROR(VLOOKUP(Tabla2[[#This Row],[CONTRATISTA PRNCIPAL]],Hoja1!$L$5:$M$9,2,FALSE),"CJV")</f>
        <v>CJV</v>
      </c>
      <c r="S391" s="9" t="str">
        <f>IF(Tabla2[[#This Row],[EMPRESA]]=Tabla2[[#This Row],[CONTRATISTA PRNCIPAL]],"Principal","Secundaria")</f>
        <v>Principal</v>
      </c>
      <c r="T391" s="10">
        <f>IFERROR(1/COUNTIF(Tabla2[CONTRATISTA PRNCIPAL],Tabla2[[#This Row],[CONTRATISTA PRNCIPAL]]),0)</f>
        <v>5.0251256281407036E-3</v>
      </c>
      <c r="U391" s="33">
        <f ca="1">IF(((TODAY()-Tabla2[[#This Row],[FECHA NACIMIENTO]])/365)&lt;18,"Corregir", IF(((TODAY()-Tabla2[[#This Row],[FECHA NACIMIENTO]])/365)&gt;80, "Corregir",ROUNDDOWN(((TODAY()-Tabla2[[#This Row],[FECHA NACIMIENTO]])/365),0)))</f>
        <v>46</v>
      </c>
      <c r="V39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91" s="34" t="str">
        <f ca="1">+IF(Tabla2[[#This Row],[Edad]]="Corregir","Corregir","Ok")</f>
        <v>Ok</v>
      </c>
      <c r="X391" s="10" t="str">
        <f>+IFERROR(VLOOKUP(Tabla2[[#This Row],[DISTRITO SEGÚN DNI]],Hoja1!$A$2:$B$55,2,FALSE),"No")</f>
        <v>No</v>
      </c>
      <c r="Y391" s="10" t="str">
        <f>IF(OR(LOWER(Tabla2[[#This Row],[GENERO]])="masculino", LOWER(Tabla2[[#This Row],[GENERO]])="femenino"),"OK","Corregir")</f>
        <v>OK</v>
      </c>
      <c r="Z391" s="10" t="str">
        <f>+IF(Tabla2[[#This Row],[Nro. DNI / CE]]="","Corregir",IF(LEN(Tabla2[[#This Row],[Nro. DNI / CE]])&gt;=8,"OK","Corregir"))</f>
        <v>OK</v>
      </c>
      <c r="AA391" s="10">
        <f>COUNTIF(Tabla2[APELLIDOS Y NOMBRES],Tabla2[[#This Row],[APELLIDOS Y NOMBRES]])</f>
        <v>1</v>
      </c>
      <c r="AB391" t="str">
        <f ca="1">+IFERROR(IF(Tabla2[[#This Row],[FECHA CESE/BAJA]]="","No Aplica",IF(AND(MONTH(Tabla2[[#This Row],[FECHA CESE/BAJA]])=MONTH(TODAY()-30),YEAR(Tabla2[[#This Row],[FECHA CESE/BAJA]])=YEAR(TODAY())),MONTH(TODAY()-30)&amp;"-"&amp;YEAR(TODAY()),"Borrar")),"No aplica")</f>
        <v>No aplica</v>
      </c>
      <c r="AC391" t="str">
        <f ca="1">+IFERROR(IF(Tabla2[[#This Row],[FECHA INICIO DE LABORES EN OBRA]]="","No Aplica",IF(AND(MONTH(Tabla2[[#This Row],[FECHA INICIO DE LABORES EN OBRA]])=MONTH(TODAY()-30),YEAR(Tabla2[[#This Row],[FECHA INICIO DE LABORES EN OBRA]])=YEAR(TODAY())),MONTH(TODAY()-30)&amp;"-"&amp;YEAR(TODAY()),"No Aplica")),"No Aplica")</f>
        <v>No Aplica</v>
      </c>
    </row>
    <row r="392" spans="1:29" x14ac:dyDescent="0.25">
      <c r="A392" s="2" t="s">
        <v>1067</v>
      </c>
      <c r="B392" s="3" t="s">
        <v>10366</v>
      </c>
      <c r="C392" s="3" t="s">
        <v>10366</v>
      </c>
      <c r="D392" s="3" t="s">
        <v>1258</v>
      </c>
      <c r="E392" s="3" t="s">
        <v>1259</v>
      </c>
      <c r="F392" s="36">
        <v>27061</v>
      </c>
      <c r="G392" s="3">
        <v>3</v>
      </c>
      <c r="H392" s="3" t="s">
        <v>1084</v>
      </c>
      <c r="I392" s="3" t="s">
        <v>1070</v>
      </c>
      <c r="J392" s="3" t="s">
        <v>1260</v>
      </c>
      <c r="K392" s="3" t="s">
        <v>1044</v>
      </c>
      <c r="L392" s="8" t="s">
        <v>9813</v>
      </c>
      <c r="M392" s="5" t="s">
        <v>1073</v>
      </c>
      <c r="N392" s="13" t="s">
        <v>1043</v>
      </c>
      <c r="O392" s="5">
        <v>44845</v>
      </c>
      <c r="P392" s="8">
        <v>1</v>
      </c>
      <c r="Q392" s="9">
        <v>1</v>
      </c>
      <c r="R392" s="9" t="str">
        <f>IFERROR(VLOOKUP(Tabla2[[#This Row],[CONTRATISTA PRNCIPAL]],Hoja1!$L$5:$M$9,2,FALSE),"CJV")</f>
        <v>CJV</v>
      </c>
      <c r="S392" s="9" t="str">
        <f>IF(Tabla2[[#This Row],[EMPRESA]]=Tabla2[[#This Row],[CONTRATISTA PRNCIPAL]],"Principal","Secundaria")</f>
        <v>Principal</v>
      </c>
      <c r="T392" s="10">
        <f>IFERROR(1/COUNTIF(Tabla2[CONTRATISTA PRNCIPAL],Tabla2[[#This Row],[CONTRATISTA PRNCIPAL]]),0)</f>
        <v>5.0251256281407036E-3</v>
      </c>
      <c r="U392" s="33">
        <f ca="1">IF(((TODAY()-Tabla2[[#This Row],[FECHA NACIMIENTO]])/365)&lt;18,"Corregir", IF(((TODAY()-Tabla2[[#This Row],[FECHA NACIMIENTO]])/365)&gt;80, "Corregir",ROUNDDOWN(((TODAY()-Tabla2[[#This Row],[FECHA NACIMIENTO]])/365),0)))</f>
        <v>49</v>
      </c>
      <c r="V39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92" s="34" t="str">
        <f ca="1">+IF(Tabla2[[#This Row],[Edad]]="Corregir","Corregir","Ok")</f>
        <v>Ok</v>
      </c>
      <c r="X392" s="10" t="str">
        <f>+IFERROR(VLOOKUP(Tabla2[[#This Row],[DISTRITO SEGÚN DNI]],Hoja1!$A$2:$B$55,2,FALSE),"No")</f>
        <v>No</v>
      </c>
      <c r="Y392" s="10" t="str">
        <f>IF(OR(LOWER(Tabla2[[#This Row],[GENERO]])="masculino", LOWER(Tabla2[[#This Row],[GENERO]])="femenino"),"OK","Corregir")</f>
        <v>OK</v>
      </c>
      <c r="Z392" s="10" t="str">
        <f>+IF(Tabla2[[#This Row],[Nro. DNI / CE]]="","Corregir",IF(LEN(Tabla2[[#This Row],[Nro. DNI / CE]])&gt;=8,"OK","Corregir"))</f>
        <v>OK</v>
      </c>
      <c r="AA392" s="10">
        <f>COUNTIF(Tabla2[APELLIDOS Y NOMBRES],Tabla2[[#This Row],[APELLIDOS Y NOMBRES]])</f>
        <v>1</v>
      </c>
      <c r="AB392" t="str">
        <f ca="1">+IFERROR(IF(Tabla2[[#This Row],[FECHA CESE/BAJA]]="","No Aplica",IF(AND(MONTH(Tabla2[[#This Row],[FECHA CESE/BAJA]])=MONTH(TODAY()-30),YEAR(Tabla2[[#This Row],[FECHA CESE/BAJA]])=YEAR(TODAY())),MONTH(TODAY()-30)&amp;"-"&amp;YEAR(TODAY()),"Borrar")),"No aplica")</f>
        <v>No aplica</v>
      </c>
      <c r="AC392" t="str">
        <f ca="1">+IFERROR(IF(Tabla2[[#This Row],[FECHA INICIO DE LABORES EN OBRA]]="","No Aplica",IF(AND(MONTH(Tabla2[[#This Row],[FECHA INICIO DE LABORES EN OBRA]])=MONTH(TODAY()-30),YEAR(Tabla2[[#This Row],[FECHA INICIO DE LABORES EN OBRA]])=YEAR(TODAY())),MONTH(TODAY()-30)&amp;"-"&amp;YEAR(TODAY()),"No Aplica")),"No Aplica")</f>
        <v>No Aplica</v>
      </c>
    </row>
    <row r="393" spans="1:29" x14ac:dyDescent="0.25">
      <c r="A393" s="2" t="s">
        <v>1067</v>
      </c>
      <c r="B393" s="3" t="s">
        <v>12265</v>
      </c>
      <c r="C393" s="3" t="s">
        <v>10366</v>
      </c>
      <c r="D393" s="3">
        <v>25767115</v>
      </c>
      <c r="E393" s="3" t="s">
        <v>1261</v>
      </c>
      <c r="F393" s="36">
        <v>27112</v>
      </c>
      <c r="G393" s="3">
        <v>3</v>
      </c>
      <c r="H393" s="3" t="s">
        <v>1262</v>
      </c>
      <c r="I393" s="3" t="s">
        <v>1070</v>
      </c>
      <c r="J393" s="3" t="s">
        <v>1263</v>
      </c>
      <c r="K393" s="3" t="s">
        <v>1063</v>
      </c>
      <c r="L393" s="8" t="s">
        <v>9813</v>
      </c>
      <c r="M393" s="5" t="s">
        <v>1073</v>
      </c>
      <c r="N393" s="13" t="s">
        <v>1043</v>
      </c>
      <c r="O393" s="5">
        <v>44522</v>
      </c>
      <c r="P393" s="8">
        <v>1</v>
      </c>
      <c r="Q393" s="9">
        <v>1</v>
      </c>
      <c r="R393" s="9" t="str">
        <f>IFERROR(VLOOKUP(Tabla2[[#This Row],[CONTRATISTA PRNCIPAL]],Hoja1!$L$5:$M$9,2,FALSE),"CJV")</f>
        <v>CJV</v>
      </c>
      <c r="S393" s="9" t="str">
        <f>IF(Tabla2[[#This Row],[EMPRESA]]=Tabla2[[#This Row],[CONTRATISTA PRNCIPAL]],"Principal","Secundaria")</f>
        <v>Secundaria</v>
      </c>
      <c r="T393" s="10">
        <f>IFERROR(1/COUNTIF(Tabla2[CONTRATISTA PRNCIPAL],Tabla2[[#This Row],[CONTRATISTA PRNCIPAL]]),0)</f>
        <v>5.0251256281407036E-3</v>
      </c>
      <c r="U393" s="33">
        <f ca="1">IF(((TODAY()-Tabla2[[#This Row],[FECHA NACIMIENTO]])/365)&lt;18,"Corregir", IF(((TODAY()-Tabla2[[#This Row],[FECHA NACIMIENTO]])/365)&gt;80, "Corregir",ROUNDDOWN(((TODAY()-Tabla2[[#This Row],[FECHA NACIMIENTO]])/365),0)))</f>
        <v>49</v>
      </c>
      <c r="V39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93" s="34" t="str">
        <f ca="1">+IF(Tabla2[[#This Row],[Edad]]="Corregir","Corregir","Ok")</f>
        <v>Ok</v>
      </c>
      <c r="X393" s="10" t="str">
        <f>+IFERROR(VLOOKUP(Tabla2[[#This Row],[DISTRITO SEGÚN DNI]],Hoja1!$A$2:$B$55,2,FALSE),"No")</f>
        <v>No</v>
      </c>
      <c r="Y393" s="10" t="str">
        <f>IF(OR(LOWER(Tabla2[[#This Row],[GENERO]])="masculino", LOWER(Tabla2[[#This Row],[GENERO]])="femenino"),"OK","Corregir")</f>
        <v>OK</v>
      </c>
      <c r="Z393" s="10" t="str">
        <f>+IF(Tabla2[[#This Row],[Nro. DNI / CE]]="","Corregir",IF(LEN(Tabla2[[#This Row],[Nro. DNI / CE]])&gt;=8,"OK","Corregir"))</f>
        <v>OK</v>
      </c>
      <c r="AA393" s="10">
        <f>COUNTIF(Tabla2[APELLIDOS Y NOMBRES],Tabla2[[#This Row],[APELLIDOS Y NOMBRES]])</f>
        <v>1</v>
      </c>
      <c r="AB393" t="str">
        <f ca="1">+IFERROR(IF(Tabla2[[#This Row],[FECHA CESE/BAJA]]="","No Aplica",IF(AND(MONTH(Tabla2[[#This Row],[FECHA CESE/BAJA]])=MONTH(TODAY()-30),YEAR(Tabla2[[#This Row],[FECHA CESE/BAJA]])=YEAR(TODAY())),MONTH(TODAY()-30)&amp;"-"&amp;YEAR(TODAY()),"Borrar")),"No aplica")</f>
        <v>No aplica</v>
      </c>
      <c r="AC393" t="str">
        <f ca="1">+IFERROR(IF(Tabla2[[#This Row],[FECHA INICIO DE LABORES EN OBRA]]="","No Aplica",IF(AND(MONTH(Tabla2[[#This Row],[FECHA INICIO DE LABORES EN OBRA]])=MONTH(TODAY()-30),YEAR(Tabla2[[#This Row],[FECHA INICIO DE LABORES EN OBRA]])=YEAR(TODAY())),MONTH(TODAY()-30)&amp;"-"&amp;YEAR(TODAY()),"No Aplica")),"No Aplica")</f>
        <v>No Aplica</v>
      </c>
    </row>
    <row r="394" spans="1:29" x14ac:dyDescent="0.25">
      <c r="A394" s="2" t="s">
        <v>1067</v>
      </c>
      <c r="B394" s="3" t="s">
        <v>10366</v>
      </c>
      <c r="C394" s="3" t="s">
        <v>10366</v>
      </c>
      <c r="D394" s="3">
        <v>42534869</v>
      </c>
      <c r="E394" s="3" t="s">
        <v>1264</v>
      </c>
      <c r="F394" s="36">
        <v>30849</v>
      </c>
      <c r="G394" s="3">
        <v>3</v>
      </c>
      <c r="H394" s="3" t="s">
        <v>1112</v>
      </c>
      <c r="I394" s="3" t="s">
        <v>1070</v>
      </c>
      <c r="J394" s="3" t="s">
        <v>1265</v>
      </c>
      <c r="K394" s="3" t="s">
        <v>1063</v>
      </c>
      <c r="L394" s="8" t="s">
        <v>9813</v>
      </c>
      <c r="M394" s="5" t="s">
        <v>1073</v>
      </c>
      <c r="N394" s="13" t="s">
        <v>1043</v>
      </c>
      <c r="O394" s="5">
        <v>44841</v>
      </c>
      <c r="P394" s="8">
        <v>1</v>
      </c>
      <c r="Q394" s="9">
        <v>1</v>
      </c>
      <c r="R394" s="9" t="str">
        <f>IFERROR(VLOOKUP(Tabla2[[#This Row],[CONTRATISTA PRNCIPAL]],Hoja1!$L$5:$M$9,2,FALSE),"CJV")</f>
        <v>CJV</v>
      </c>
      <c r="S394" s="9" t="str">
        <f>IF(Tabla2[[#This Row],[EMPRESA]]=Tabla2[[#This Row],[CONTRATISTA PRNCIPAL]],"Principal","Secundaria")</f>
        <v>Principal</v>
      </c>
      <c r="T394" s="10">
        <f>IFERROR(1/COUNTIF(Tabla2[CONTRATISTA PRNCIPAL],Tabla2[[#This Row],[CONTRATISTA PRNCIPAL]]),0)</f>
        <v>5.0251256281407036E-3</v>
      </c>
      <c r="U394" s="33">
        <f ca="1">IF(((TODAY()-Tabla2[[#This Row],[FECHA NACIMIENTO]])/365)&lt;18,"Corregir", IF(((TODAY()-Tabla2[[#This Row],[FECHA NACIMIENTO]])/365)&gt;80, "Corregir",ROUNDDOWN(((TODAY()-Tabla2[[#This Row],[FECHA NACIMIENTO]])/365),0)))</f>
        <v>39</v>
      </c>
      <c r="V39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94" s="34" t="str">
        <f ca="1">+IF(Tabla2[[#This Row],[Edad]]="Corregir","Corregir","Ok")</f>
        <v>Ok</v>
      </c>
      <c r="X394" s="10" t="str">
        <f>+IFERROR(VLOOKUP(Tabla2[[#This Row],[DISTRITO SEGÚN DNI]],Hoja1!$A$2:$B$55,2,FALSE),"No")</f>
        <v>No</v>
      </c>
      <c r="Y394" s="10" t="str">
        <f>IF(OR(LOWER(Tabla2[[#This Row],[GENERO]])="masculino", LOWER(Tabla2[[#This Row],[GENERO]])="femenino"),"OK","Corregir")</f>
        <v>OK</v>
      </c>
      <c r="Z394" s="10" t="str">
        <f>+IF(Tabla2[[#This Row],[Nro. DNI / CE]]="","Corregir",IF(LEN(Tabla2[[#This Row],[Nro. DNI / CE]])&gt;=8,"OK","Corregir"))</f>
        <v>OK</v>
      </c>
      <c r="AA394" s="10">
        <f>COUNTIF(Tabla2[APELLIDOS Y NOMBRES],Tabla2[[#This Row],[APELLIDOS Y NOMBRES]])</f>
        <v>1</v>
      </c>
      <c r="AB394" t="str">
        <f ca="1">+IFERROR(IF(Tabla2[[#This Row],[FECHA CESE/BAJA]]="","No Aplica",IF(AND(MONTH(Tabla2[[#This Row],[FECHA CESE/BAJA]])=MONTH(TODAY()-30),YEAR(Tabla2[[#This Row],[FECHA CESE/BAJA]])=YEAR(TODAY())),MONTH(TODAY()-30)&amp;"-"&amp;YEAR(TODAY()),"Borrar")),"No aplica")</f>
        <v>No aplica</v>
      </c>
      <c r="AC394" t="str">
        <f ca="1">+IFERROR(IF(Tabla2[[#This Row],[FECHA INICIO DE LABORES EN OBRA]]="","No Aplica",IF(AND(MONTH(Tabla2[[#This Row],[FECHA INICIO DE LABORES EN OBRA]])=MONTH(TODAY()-30),YEAR(Tabla2[[#This Row],[FECHA INICIO DE LABORES EN OBRA]])=YEAR(TODAY())),MONTH(TODAY()-30)&amp;"-"&amp;YEAR(TODAY()),"No Aplica")),"No Aplica")</f>
        <v>No Aplica</v>
      </c>
    </row>
    <row r="395" spans="1:29" x14ac:dyDescent="0.25">
      <c r="A395" s="2" t="s">
        <v>1067</v>
      </c>
      <c r="B395" s="3" t="s">
        <v>10366</v>
      </c>
      <c r="C395" s="3" t="s">
        <v>10366</v>
      </c>
      <c r="D395" s="3">
        <v>72972381</v>
      </c>
      <c r="E395" s="3" t="s">
        <v>1266</v>
      </c>
      <c r="F395" s="36">
        <v>34500</v>
      </c>
      <c r="G395" s="3">
        <v>3</v>
      </c>
      <c r="H395" s="3" t="s">
        <v>1267</v>
      </c>
      <c r="I395" s="3" t="s">
        <v>1070</v>
      </c>
      <c r="J395" s="3" t="s">
        <v>1268</v>
      </c>
      <c r="K395" s="3" t="s">
        <v>1063</v>
      </c>
      <c r="L395" s="8" t="s">
        <v>9813</v>
      </c>
      <c r="M395" s="5" t="s">
        <v>1073</v>
      </c>
      <c r="N395" s="13" t="s">
        <v>1043</v>
      </c>
      <c r="O395" s="5">
        <v>44963</v>
      </c>
      <c r="P395" s="8">
        <v>1</v>
      </c>
      <c r="Q395" s="9">
        <v>1</v>
      </c>
      <c r="R395" s="9" t="str">
        <f>IFERROR(VLOOKUP(Tabla2[[#This Row],[CONTRATISTA PRNCIPAL]],Hoja1!$L$5:$M$9,2,FALSE),"CJV")</f>
        <v>CJV</v>
      </c>
      <c r="S395" s="9" t="str">
        <f>IF(Tabla2[[#This Row],[EMPRESA]]=Tabla2[[#This Row],[CONTRATISTA PRNCIPAL]],"Principal","Secundaria")</f>
        <v>Principal</v>
      </c>
      <c r="T395" s="10">
        <f>IFERROR(1/COUNTIF(Tabla2[CONTRATISTA PRNCIPAL],Tabla2[[#This Row],[CONTRATISTA PRNCIPAL]]),0)</f>
        <v>5.0251256281407036E-3</v>
      </c>
      <c r="U395" s="33">
        <f ca="1">IF(((TODAY()-Tabla2[[#This Row],[FECHA NACIMIENTO]])/365)&lt;18,"Corregir", IF(((TODAY()-Tabla2[[#This Row],[FECHA NACIMIENTO]])/365)&gt;80, "Corregir",ROUNDDOWN(((TODAY()-Tabla2[[#This Row],[FECHA NACIMIENTO]])/365),0)))</f>
        <v>29</v>
      </c>
      <c r="V39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95" s="34" t="str">
        <f ca="1">+IF(Tabla2[[#This Row],[Edad]]="Corregir","Corregir","Ok")</f>
        <v>Ok</v>
      </c>
      <c r="X395" s="10" t="str">
        <f>+IFERROR(VLOOKUP(Tabla2[[#This Row],[DISTRITO SEGÚN DNI]],Hoja1!$A$2:$B$55,2,FALSE),"No")</f>
        <v>No</v>
      </c>
      <c r="Y395" s="10" t="str">
        <f>IF(OR(LOWER(Tabla2[[#This Row],[GENERO]])="masculino", LOWER(Tabla2[[#This Row],[GENERO]])="femenino"),"OK","Corregir")</f>
        <v>OK</v>
      </c>
      <c r="Z395" s="10" t="str">
        <f>+IF(Tabla2[[#This Row],[Nro. DNI / CE]]="","Corregir",IF(LEN(Tabla2[[#This Row],[Nro. DNI / CE]])&gt;=8,"OK","Corregir"))</f>
        <v>OK</v>
      </c>
      <c r="AA395" s="10">
        <f>COUNTIF(Tabla2[APELLIDOS Y NOMBRES],Tabla2[[#This Row],[APELLIDOS Y NOMBRES]])</f>
        <v>1</v>
      </c>
      <c r="AB395" t="str">
        <f ca="1">+IFERROR(IF(Tabla2[[#This Row],[FECHA CESE/BAJA]]="","No Aplica",IF(AND(MONTH(Tabla2[[#This Row],[FECHA CESE/BAJA]])=MONTH(TODAY()-30),YEAR(Tabla2[[#This Row],[FECHA CESE/BAJA]])=YEAR(TODAY())),MONTH(TODAY()-30)&amp;"-"&amp;YEAR(TODAY()),"Borrar")),"No aplica")</f>
        <v>No aplica</v>
      </c>
      <c r="AC395" t="str">
        <f ca="1">+IFERROR(IF(Tabla2[[#This Row],[FECHA INICIO DE LABORES EN OBRA]]="","No Aplica",IF(AND(MONTH(Tabla2[[#This Row],[FECHA INICIO DE LABORES EN OBRA]])=MONTH(TODAY()-30),YEAR(Tabla2[[#This Row],[FECHA INICIO DE LABORES EN OBRA]])=YEAR(TODAY())),MONTH(TODAY()-30)&amp;"-"&amp;YEAR(TODAY()),"No Aplica")),"No Aplica")</f>
        <v>No Aplica</v>
      </c>
    </row>
    <row r="396" spans="1:29" x14ac:dyDescent="0.25">
      <c r="A396" s="2" t="s">
        <v>1067</v>
      </c>
      <c r="B396" s="3" t="s">
        <v>10366</v>
      </c>
      <c r="C396" s="3" t="s">
        <v>10366</v>
      </c>
      <c r="D396" s="3">
        <v>41236582</v>
      </c>
      <c r="E396" s="3" t="s">
        <v>1269</v>
      </c>
      <c r="F396" s="36">
        <v>29541</v>
      </c>
      <c r="G396" s="3">
        <v>3</v>
      </c>
      <c r="H396" s="3" t="s">
        <v>1084</v>
      </c>
      <c r="I396" s="3" t="s">
        <v>1070</v>
      </c>
      <c r="J396" s="3" t="s">
        <v>1270</v>
      </c>
      <c r="K396" s="3" t="s">
        <v>1271</v>
      </c>
      <c r="L396" s="8" t="s">
        <v>9813</v>
      </c>
      <c r="M396" s="5" t="s">
        <v>1073</v>
      </c>
      <c r="N396" s="13" t="s">
        <v>1043</v>
      </c>
      <c r="O396" s="5">
        <v>44831</v>
      </c>
      <c r="P396" s="8">
        <v>1</v>
      </c>
      <c r="Q396" s="9">
        <v>1</v>
      </c>
      <c r="R396" s="9" t="str">
        <f>IFERROR(VLOOKUP(Tabla2[[#This Row],[CONTRATISTA PRNCIPAL]],Hoja1!$L$5:$M$9,2,FALSE),"CJV")</f>
        <v>CJV</v>
      </c>
      <c r="S396" s="9" t="str">
        <f>IF(Tabla2[[#This Row],[EMPRESA]]=Tabla2[[#This Row],[CONTRATISTA PRNCIPAL]],"Principal","Secundaria")</f>
        <v>Principal</v>
      </c>
      <c r="T396" s="10">
        <f>IFERROR(1/COUNTIF(Tabla2[CONTRATISTA PRNCIPAL],Tabla2[[#This Row],[CONTRATISTA PRNCIPAL]]),0)</f>
        <v>5.0251256281407036E-3</v>
      </c>
      <c r="U396" s="33">
        <f ca="1">IF(((TODAY()-Tabla2[[#This Row],[FECHA NACIMIENTO]])/365)&lt;18,"Corregir", IF(((TODAY()-Tabla2[[#This Row],[FECHA NACIMIENTO]])/365)&gt;80, "Corregir",ROUNDDOWN(((TODAY()-Tabla2[[#This Row],[FECHA NACIMIENTO]])/365),0)))</f>
        <v>42</v>
      </c>
      <c r="V39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96" s="34" t="str">
        <f ca="1">+IF(Tabla2[[#This Row],[Edad]]="Corregir","Corregir","Ok")</f>
        <v>Ok</v>
      </c>
      <c r="X396" s="10" t="str">
        <f>+IFERROR(VLOOKUP(Tabla2[[#This Row],[DISTRITO SEGÚN DNI]],Hoja1!$A$2:$B$55,2,FALSE),"No")</f>
        <v>No</v>
      </c>
      <c r="Y396" s="10" t="str">
        <f>IF(OR(LOWER(Tabla2[[#This Row],[GENERO]])="masculino", LOWER(Tabla2[[#This Row],[GENERO]])="femenino"),"OK","Corregir")</f>
        <v>OK</v>
      </c>
      <c r="Z396" s="10" t="str">
        <f>+IF(Tabla2[[#This Row],[Nro. DNI / CE]]="","Corregir",IF(LEN(Tabla2[[#This Row],[Nro. DNI / CE]])&gt;=8,"OK","Corregir"))</f>
        <v>OK</v>
      </c>
      <c r="AA396" s="10">
        <f>COUNTIF(Tabla2[APELLIDOS Y NOMBRES],Tabla2[[#This Row],[APELLIDOS Y NOMBRES]])</f>
        <v>1</v>
      </c>
      <c r="AB396" t="str">
        <f ca="1">+IFERROR(IF(Tabla2[[#This Row],[FECHA CESE/BAJA]]="","No Aplica",IF(AND(MONTH(Tabla2[[#This Row],[FECHA CESE/BAJA]])=MONTH(TODAY()-30),YEAR(Tabla2[[#This Row],[FECHA CESE/BAJA]])=YEAR(TODAY())),MONTH(TODAY()-30)&amp;"-"&amp;YEAR(TODAY()),"Borrar")),"No aplica")</f>
        <v>No aplica</v>
      </c>
      <c r="AC396" t="str">
        <f ca="1">+IFERROR(IF(Tabla2[[#This Row],[FECHA INICIO DE LABORES EN OBRA]]="","No Aplica",IF(AND(MONTH(Tabla2[[#This Row],[FECHA INICIO DE LABORES EN OBRA]])=MONTH(TODAY()-30),YEAR(Tabla2[[#This Row],[FECHA INICIO DE LABORES EN OBRA]])=YEAR(TODAY())),MONTH(TODAY()-30)&amp;"-"&amp;YEAR(TODAY()),"No Aplica")),"No Aplica")</f>
        <v>No Aplica</v>
      </c>
    </row>
    <row r="397" spans="1:29" x14ac:dyDescent="0.25">
      <c r="A397" s="2" t="s">
        <v>1067</v>
      </c>
      <c r="B397" s="3" t="s">
        <v>10366</v>
      </c>
      <c r="C397" s="3" t="s">
        <v>10366</v>
      </c>
      <c r="D397" s="3">
        <v>43600610</v>
      </c>
      <c r="E397" s="3" t="s">
        <v>103</v>
      </c>
      <c r="F397" s="36">
        <v>31162</v>
      </c>
      <c r="G397" s="3">
        <v>3</v>
      </c>
      <c r="H397" s="3" t="s">
        <v>1084</v>
      </c>
      <c r="I397" s="3" t="s">
        <v>1070</v>
      </c>
      <c r="J397" s="3" t="s">
        <v>1272</v>
      </c>
      <c r="K397" s="3" t="s">
        <v>34</v>
      </c>
      <c r="L397" s="8" t="s">
        <v>9813</v>
      </c>
      <c r="M397" s="5" t="s">
        <v>1073</v>
      </c>
      <c r="N397" s="13" t="s">
        <v>1043</v>
      </c>
      <c r="O397" s="5">
        <v>44203</v>
      </c>
      <c r="P397" s="8">
        <v>1</v>
      </c>
      <c r="Q397" s="9">
        <v>1</v>
      </c>
      <c r="R397" s="9" t="str">
        <f>IFERROR(VLOOKUP(Tabla2[[#This Row],[CONTRATISTA PRNCIPAL]],Hoja1!$L$5:$M$9,2,FALSE),"CJV")</f>
        <v>CJV</v>
      </c>
      <c r="S397" s="9" t="str">
        <f>IF(Tabla2[[#This Row],[EMPRESA]]=Tabla2[[#This Row],[CONTRATISTA PRNCIPAL]],"Principal","Secundaria")</f>
        <v>Principal</v>
      </c>
      <c r="T397" s="10">
        <f>IFERROR(1/COUNTIF(Tabla2[CONTRATISTA PRNCIPAL],Tabla2[[#This Row],[CONTRATISTA PRNCIPAL]]),0)</f>
        <v>5.0251256281407036E-3</v>
      </c>
      <c r="U397" s="33">
        <f ca="1">IF(((TODAY()-Tabla2[[#This Row],[FECHA NACIMIENTO]])/365)&lt;18,"Corregir", IF(((TODAY()-Tabla2[[#This Row],[FECHA NACIMIENTO]])/365)&gt;80, "Corregir",ROUNDDOWN(((TODAY()-Tabla2[[#This Row],[FECHA NACIMIENTO]])/365),0)))</f>
        <v>38</v>
      </c>
      <c r="V39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97" s="34" t="str">
        <f ca="1">+IF(Tabla2[[#This Row],[Edad]]="Corregir","Corregir","Ok")</f>
        <v>Ok</v>
      </c>
      <c r="X397" s="10" t="str">
        <f>+IFERROR(VLOOKUP(Tabla2[[#This Row],[DISTRITO SEGÚN DNI]],Hoja1!$A$2:$B$55,2,FALSE),"No")</f>
        <v>CALLAO</v>
      </c>
      <c r="Y397" s="10" t="str">
        <f>IF(OR(LOWER(Tabla2[[#This Row],[GENERO]])="masculino", LOWER(Tabla2[[#This Row],[GENERO]])="femenino"),"OK","Corregir")</f>
        <v>OK</v>
      </c>
      <c r="Z397" s="10" t="str">
        <f>+IF(Tabla2[[#This Row],[Nro. DNI / CE]]="","Corregir",IF(LEN(Tabla2[[#This Row],[Nro. DNI / CE]])&gt;=8,"OK","Corregir"))</f>
        <v>OK</v>
      </c>
      <c r="AA397" s="10">
        <f>COUNTIF(Tabla2[APELLIDOS Y NOMBRES],Tabla2[[#This Row],[APELLIDOS Y NOMBRES]])</f>
        <v>1</v>
      </c>
      <c r="AB397" t="str">
        <f ca="1">+IFERROR(IF(Tabla2[[#This Row],[FECHA CESE/BAJA]]="","No Aplica",IF(AND(MONTH(Tabla2[[#This Row],[FECHA CESE/BAJA]])=MONTH(TODAY()-30),YEAR(Tabla2[[#This Row],[FECHA CESE/BAJA]])=YEAR(TODAY())),MONTH(TODAY()-30)&amp;"-"&amp;YEAR(TODAY()),"Borrar")),"No aplica")</f>
        <v>No aplica</v>
      </c>
      <c r="AC397" t="str">
        <f ca="1">+IFERROR(IF(Tabla2[[#This Row],[FECHA INICIO DE LABORES EN OBRA]]="","No Aplica",IF(AND(MONTH(Tabla2[[#This Row],[FECHA INICIO DE LABORES EN OBRA]])=MONTH(TODAY()-30),YEAR(Tabla2[[#This Row],[FECHA INICIO DE LABORES EN OBRA]])=YEAR(TODAY())),MONTH(TODAY()-30)&amp;"-"&amp;YEAR(TODAY()),"No Aplica")),"No Aplica")</f>
        <v>No Aplica</v>
      </c>
    </row>
    <row r="398" spans="1:29" x14ac:dyDescent="0.25">
      <c r="A398" s="2" t="s">
        <v>1067</v>
      </c>
      <c r="B398" s="3" t="s">
        <v>10366</v>
      </c>
      <c r="C398" s="3" t="s">
        <v>10366</v>
      </c>
      <c r="D398" s="3">
        <v>42836201</v>
      </c>
      <c r="E398" s="3" t="s">
        <v>1274</v>
      </c>
      <c r="F398" s="36">
        <v>30209</v>
      </c>
      <c r="G398" s="3">
        <v>3</v>
      </c>
      <c r="H398" s="3" t="s">
        <v>1078</v>
      </c>
      <c r="I398" s="3" t="s">
        <v>1070</v>
      </c>
      <c r="J398" s="3" t="s">
        <v>1275</v>
      </c>
      <c r="K398" s="3" t="s">
        <v>1063</v>
      </c>
      <c r="L398" s="8" t="s">
        <v>9813</v>
      </c>
      <c r="M398" s="5" t="s">
        <v>1073</v>
      </c>
      <c r="N398" s="13" t="s">
        <v>1043</v>
      </c>
      <c r="O398" s="5">
        <v>43619</v>
      </c>
      <c r="P398" s="8">
        <v>1</v>
      </c>
      <c r="Q398" s="9">
        <v>1</v>
      </c>
      <c r="R398" s="9" t="str">
        <f>IFERROR(VLOOKUP(Tabla2[[#This Row],[CONTRATISTA PRNCIPAL]],Hoja1!$L$5:$M$9,2,FALSE),"CJV")</f>
        <v>CJV</v>
      </c>
      <c r="S398" s="9" t="str">
        <f>IF(Tabla2[[#This Row],[EMPRESA]]=Tabla2[[#This Row],[CONTRATISTA PRNCIPAL]],"Principal","Secundaria")</f>
        <v>Principal</v>
      </c>
      <c r="T398" s="10">
        <f>IFERROR(1/COUNTIF(Tabla2[CONTRATISTA PRNCIPAL],Tabla2[[#This Row],[CONTRATISTA PRNCIPAL]]),0)</f>
        <v>5.0251256281407036E-3</v>
      </c>
      <c r="U398" s="33">
        <f ca="1">IF(((TODAY()-Tabla2[[#This Row],[FECHA NACIMIENTO]])/365)&lt;18,"Corregir", IF(((TODAY()-Tabla2[[#This Row],[FECHA NACIMIENTO]])/365)&gt;80, "Corregir",ROUNDDOWN(((TODAY()-Tabla2[[#This Row],[FECHA NACIMIENTO]])/365),0)))</f>
        <v>41</v>
      </c>
      <c r="V39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98" s="34" t="str">
        <f ca="1">+IF(Tabla2[[#This Row],[Edad]]="Corregir","Corregir","Ok")</f>
        <v>Ok</v>
      </c>
      <c r="X398" s="10" t="str">
        <f>+IFERROR(VLOOKUP(Tabla2[[#This Row],[DISTRITO SEGÚN DNI]],Hoja1!$A$2:$B$55,2,FALSE),"No")</f>
        <v>No</v>
      </c>
      <c r="Y398" s="10" t="str">
        <f>IF(OR(LOWER(Tabla2[[#This Row],[GENERO]])="masculino", LOWER(Tabla2[[#This Row],[GENERO]])="femenino"),"OK","Corregir")</f>
        <v>OK</v>
      </c>
      <c r="Z398" s="10" t="str">
        <f>+IF(Tabla2[[#This Row],[Nro. DNI / CE]]="","Corregir",IF(LEN(Tabla2[[#This Row],[Nro. DNI / CE]])&gt;=8,"OK","Corregir"))</f>
        <v>OK</v>
      </c>
      <c r="AA398" s="10">
        <f>COUNTIF(Tabla2[APELLIDOS Y NOMBRES],Tabla2[[#This Row],[APELLIDOS Y NOMBRES]])</f>
        <v>1</v>
      </c>
      <c r="AB398" t="str">
        <f ca="1">+IFERROR(IF(Tabla2[[#This Row],[FECHA CESE/BAJA]]="","No Aplica",IF(AND(MONTH(Tabla2[[#This Row],[FECHA CESE/BAJA]])=MONTH(TODAY()-30),YEAR(Tabla2[[#This Row],[FECHA CESE/BAJA]])=YEAR(TODAY())),MONTH(TODAY()-30)&amp;"-"&amp;YEAR(TODAY()),"Borrar")),"No aplica")</f>
        <v>No aplica</v>
      </c>
      <c r="AC398" t="str">
        <f ca="1">+IFERROR(IF(Tabla2[[#This Row],[FECHA INICIO DE LABORES EN OBRA]]="","No Aplica",IF(AND(MONTH(Tabla2[[#This Row],[FECHA INICIO DE LABORES EN OBRA]])=MONTH(TODAY()-30),YEAR(Tabla2[[#This Row],[FECHA INICIO DE LABORES EN OBRA]])=YEAR(TODAY())),MONTH(TODAY()-30)&amp;"-"&amp;YEAR(TODAY()),"No Aplica")),"No Aplica")</f>
        <v>No Aplica</v>
      </c>
    </row>
    <row r="399" spans="1:29" x14ac:dyDescent="0.25">
      <c r="A399" s="2" t="s">
        <v>1067</v>
      </c>
      <c r="B399" s="3" t="s">
        <v>10366</v>
      </c>
      <c r="C399" s="3" t="s">
        <v>10366</v>
      </c>
      <c r="D399" s="3">
        <v>74768650</v>
      </c>
      <c r="E399" s="3" t="s">
        <v>1276</v>
      </c>
      <c r="F399" s="36">
        <v>35417</v>
      </c>
      <c r="G399" s="3">
        <v>3</v>
      </c>
      <c r="H399" s="3" t="s">
        <v>1099</v>
      </c>
      <c r="I399" s="3" t="s">
        <v>1070</v>
      </c>
      <c r="J399" s="3" t="s">
        <v>1277</v>
      </c>
      <c r="K399" s="3" t="s">
        <v>1278</v>
      </c>
      <c r="L399" s="8" t="s">
        <v>9813</v>
      </c>
      <c r="M399" s="5" t="s">
        <v>1073</v>
      </c>
      <c r="N399" s="13" t="s">
        <v>1043</v>
      </c>
      <c r="O399" s="5">
        <v>44313</v>
      </c>
      <c r="P399" s="8">
        <v>1</v>
      </c>
      <c r="Q399" s="9">
        <v>1</v>
      </c>
      <c r="R399" s="9" t="str">
        <f>IFERROR(VLOOKUP(Tabla2[[#This Row],[CONTRATISTA PRNCIPAL]],Hoja1!$L$5:$M$9,2,FALSE),"CJV")</f>
        <v>CJV</v>
      </c>
      <c r="S399" s="9" t="str">
        <f>IF(Tabla2[[#This Row],[EMPRESA]]=Tabla2[[#This Row],[CONTRATISTA PRNCIPAL]],"Principal","Secundaria")</f>
        <v>Principal</v>
      </c>
      <c r="T399" s="10">
        <f>IFERROR(1/COUNTIF(Tabla2[CONTRATISTA PRNCIPAL],Tabla2[[#This Row],[CONTRATISTA PRNCIPAL]]),0)</f>
        <v>5.0251256281407036E-3</v>
      </c>
      <c r="U399" s="33">
        <f ca="1">IF(((TODAY()-Tabla2[[#This Row],[FECHA NACIMIENTO]])/365)&lt;18,"Corregir", IF(((TODAY()-Tabla2[[#This Row],[FECHA NACIMIENTO]])/365)&gt;80, "Corregir",ROUNDDOWN(((TODAY()-Tabla2[[#This Row],[FECHA NACIMIENTO]])/365),0)))</f>
        <v>26</v>
      </c>
      <c r="V39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99" s="34" t="str">
        <f ca="1">+IF(Tabla2[[#This Row],[Edad]]="Corregir","Corregir","Ok")</f>
        <v>Ok</v>
      </c>
      <c r="X399" s="10" t="str">
        <f>+IFERROR(VLOOKUP(Tabla2[[#This Row],[DISTRITO SEGÚN DNI]],Hoja1!$A$2:$B$55,2,FALSE),"No")</f>
        <v>No</v>
      </c>
      <c r="Y399" s="10" t="str">
        <f>IF(OR(LOWER(Tabla2[[#This Row],[GENERO]])="masculino", LOWER(Tabla2[[#This Row],[GENERO]])="femenino"),"OK","Corregir")</f>
        <v>OK</v>
      </c>
      <c r="Z399" s="10" t="str">
        <f>+IF(Tabla2[[#This Row],[Nro. DNI / CE]]="","Corregir",IF(LEN(Tabla2[[#This Row],[Nro. DNI / CE]])&gt;=8,"OK","Corregir"))</f>
        <v>OK</v>
      </c>
      <c r="AA399" s="10">
        <f>COUNTIF(Tabla2[APELLIDOS Y NOMBRES],Tabla2[[#This Row],[APELLIDOS Y NOMBRES]])</f>
        <v>1</v>
      </c>
      <c r="AB399" t="str">
        <f ca="1">+IFERROR(IF(Tabla2[[#This Row],[FECHA CESE/BAJA]]="","No Aplica",IF(AND(MONTH(Tabla2[[#This Row],[FECHA CESE/BAJA]])=MONTH(TODAY()-30),YEAR(Tabla2[[#This Row],[FECHA CESE/BAJA]])=YEAR(TODAY())),MONTH(TODAY()-30)&amp;"-"&amp;YEAR(TODAY()),"Borrar")),"No aplica")</f>
        <v>No aplica</v>
      </c>
      <c r="AC399" t="str">
        <f ca="1">+IFERROR(IF(Tabla2[[#This Row],[FECHA INICIO DE LABORES EN OBRA]]="","No Aplica",IF(AND(MONTH(Tabla2[[#This Row],[FECHA INICIO DE LABORES EN OBRA]])=MONTH(TODAY()-30),YEAR(Tabla2[[#This Row],[FECHA INICIO DE LABORES EN OBRA]])=YEAR(TODAY())),MONTH(TODAY()-30)&amp;"-"&amp;YEAR(TODAY()),"No Aplica")),"No Aplica")</f>
        <v>No Aplica</v>
      </c>
    </row>
    <row r="400" spans="1:29" x14ac:dyDescent="0.25">
      <c r="A400" s="2" t="s">
        <v>1067</v>
      </c>
      <c r="B400" s="3" t="s">
        <v>10366</v>
      </c>
      <c r="C400" s="3" t="s">
        <v>10366</v>
      </c>
      <c r="D400" s="3">
        <v>42588391</v>
      </c>
      <c r="E400" s="3" t="s">
        <v>1279</v>
      </c>
      <c r="F400" s="36">
        <v>30872</v>
      </c>
      <c r="G400" s="3">
        <v>3</v>
      </c>
      <c r="H400" s="3" t="s">
        <v>1075</v>
      </c>
      <c r="I400" s="3" t="s">
        <v>1070</v>
      </c>
      <c r="J400" s="3" t="s">
        <v>1280</v>
      </c>
      <c r="K400" s="3" t="s">
        <v>1240</v>
      </c>
      <c r="L400" s="8" t="s">
        <v>9813</v>
      </c>
      <c r="M400" s="5" t="s">
        <v>1073</v>
      </c>
      <c r="N400" s="13" t="s">
        <v>1043</v>
      </c>
      <c r="O400" s="5">
        <v>42828</v>
      </c>
      <c r="P400" s="8">
        <v>1</v>
      </c>
      <c r="Q400" s="9">
        <v>2</v>
      </c>
      <c r="R400" s="9" t="str">
        <f>IFERROR(VLOOKUP(Tabla2[[#This Row],[CONTRATISTA PRNCIPAL]],Hoja1!$L$5:$M$9,2,FALSE),"CJV")</f>
        <v>CJV</v>
      </c>
      <c r="S400" s="9" t="str">
        <f>IF(Tabla2[[#This Row],[EMPRESA]]=Tabla2[[#This Row],[CONTRATISTA PRNCIPAL]],"Principal","Secundaria")</f>
        <v>Principal</v>
      </c>
      <c r="T400" s="10">
        <f>IFERROR(1/COUNTIF(Tabla2[CONTRATISTA PRNCIPAL],Tabla2[[#This Row],[CONTRATISTA PRNCIPAL]]),0)</f>
        <v>5.0251256281407036E-3</v>
      </c>
      <c r="U400" s="33">
        <f ca="1">IF(((TODAY()-Tabla2[[#This Row],[FECHA NACIMIENTO]])/365)&lt;18,"Corregir", IF(((TODAY()-Tabla2[[#This Row],[FECHA NACIMIENTO]])/365)&gt;80, "Corregir",ROUNDDOWN(((TODAY()-Tabla2[[#This Row],[FECHA NACIMIENTO]])/365),0)))</f>
        <v>39</v>
      </c>
      <c r="V40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400" s="34" t="str">
        <f ca="1">+IF(Tabla2[[#This Row],[Edad]]="Corregir","Corregir","Ok")</f>
        <v>Ok</v>
      </c>
      <c r="X400" s="10" t="str">
        <f>+IFERROR(VLOOKUP(Tabla2[[#This Row],[DISTRITO SEGÚN DNI]],Hoja1!$A$2:$B$55,2,FALSE),"No")</f>
        <v>No</v>
      </c>
      <c r="Y400" s="10" t="str">
        <f>IF(OR(LOWER(Tabla2[[#This Row],[GENERO]])="masculino", LOWER(Tabla2[[#This Row],[GENERO]])="femenino"),"OK","Corregir")</f>
        <v>OK</v>
      </c>
      <c r="Z400" s="10" t="str">
        <f>+IF(Tabla2[[#This Row],[Nro. DNI / CE]]="","Corregir",IF(LEN(Tabla2[[#This Row],[Nro. DNI / CE]])&gt;=8,"OK","Corregir"))</f>
        <v>OK</v>
      </c>
      <c r="AA400" s="10">
        <f>COUNTIF(Tabla2[APELLIDOS Y NOMBRES],Tabla2[[#This Row],[APELLIDOS Y NOMBRES]])</f>
        <v>1</v>
      </c>
      <c r="AB400" t="str">
        <f ca="1">+IFERROR(IF(Tabla2[[#This Row],[FECHA CESE/BAJA]]="","No Aplica",IF(AND(MONTH(Tabla2[[#This Row],[FECHA CESE/BAJA]])=MONTH(TODAY()-30),YEAR(Tabla2[[#This Row],[FECHA CESE/BAJA]])=YEAR(TODAY())),MONTH(TODAY()-30)&amp;"-"&amp;YEAR(TODAY()),"Borrar")),"No aplica")</f>
        <v>No aplica</v>
      </c>
      <c r="AC400" t="str">
        <f ca="1">+IFERROR(IF(Tabla2[[#This Row],[FECHA INICIO DE LABORES EN OBRA]]="","No Aplica",IF(AND(MONTH(Tabla2[[#This Row],[FECHA INICIO DE LABORES EN OBRA]])=MONTH(TODAY()-30),YEAR(Tabla2[[#This Row],[FECHA INICIO DE LABORES EN OBRA]])=YEAR(TODAY())),MONTH(TODAY()-30)&amp;"-"&amp;YEAR(TODAY()),"No Aplica")),"No Aplica")</f>
        <v>No Aplica</v>
      </c>
    </row>
    <row r="401" spans="1:29" x14ac:dyDescent="0.25">
      <c r="A401" s="2" t="s">
        <v>1067</v>
      </c>
      <c r="B401" s="3" t="s">
        <v>10366</v>
      </c>
      <c r="C401" s="3" t="s">
        <v>10366</v>
      </c>
      <c r="D401" s="3">
        <v>45898721</v>
      </c>
      <c r="E401" s="3" t="s">
        <v>1281</v>
      </c>
      <c r="F401" s="36">
        <v>32754</v>
      </c>
      <c r="G401" s="3">
        <v>3</v>
      </c>
      <c r="H401" s="3" t="s">
        <v>1110</v>
      </c>
      <c r="I401" s="3" t="s">
        <v>1070</v>
      </c>
      <c r="J401" s="3" t="s">
        <v>1282</v>
      </c>
      <c r="K401" s="3" t="s">
        <v>1136</v>
      </c>
      <c r="L401" s="8" t="s">
        <v>9813</v>
      </c>
      <c r="M401" s="5" t="s">
        <v>1073</v>
      </c>
      <c r="N401" s="13" t="s">
        <v>1043</v>
      </c>
      <c r="O401" s="5">
        <v>44117</v>
      </c>
      <c r="P401" s="8">
        <v>1</v>
      </c>
      <c r="Q401" s="9">
        <v>2</v>
      </c>
      <c r="R401" s="9" t="str">
        <f>IFERROR(VLOOKUP(Tabla2[[#This Row],[CONTRATISTA PRNCIPAL]],Hoja1!$L$5:$M$9,2,FALSE),"CJV")</f>
        <v>CJV</v>
      </c>
      <c r="S401" s="9" t="str">
        <f>IF(Tabla2[[#This Row],[EMPRESA]]=Tabla2[[#This Row],[CONTRATISTA PRNCIPAL]],"Principal","Secundaria")</f>
        <v>Principal</v>
      </c>
      <c r="T401" s="10">
        <f>IFERROR(1/COUNTIF(Tabla2[CONTRATISTA PRNCIPAL],Tabla2[[#This Row],[CONTRATISTA PRNCIPAL]]),0)</f>
        <v>5.0251256281407036E-3</v>
      </c>
      <c r="U401" s="33">
        <f ca="1">IF(((TODAY()-Tabla2[[#This Row],[FECHA NACIMIENTO]])/365)&lt;18,"Corregir", IF(((TODAY()-Tabla2[[#This Row],[FECHA NACIMIENTO]])/365)&gt;80, "Corregir",ROUNDDOWN(((TODAY()-Tabla2[[#This Row],[FECHA NACIMIENTO]])/365),0)))</f>
        <v>34</v>
      </c>
      <c r="V40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401" s="34" t="str">
        <f ca="1">+IF(Tabla2[[#This Row],[Edad]]="Corregir","Corregir","Ok")</f>
        <v>Ok</v>
      </c>
      <c r="X401" s="10" t="str">
        <f>+IFERROR(VLOOKUP(Tabla2[[#This Row],[DISTRITO SEGÚN DNI]],Hoja1!$A$2:$B$55,2,FALSE),"No")</f>
        <v>No</v>
      </c>
      <c r="Y401" s="10" t="str">
        <f>IF(OR(LOWER(Tabla2[[#This Row],[GENERO]])="masculino", LOWER(Tabla2[[#This Row],[GENERO]])="femenino"),"OK","Corregir")</f>
        <v>OK</v>
      </c>
      <c r="Z401" s="10" t="str">
        <f>+IF(Tabla2[[#This Row],[Nro. DNI / CE]]="","Corregir",IF(LEN(Tabla2[[#This Row],[Nro. DNI / CE]])&gt;=8,"OK","Corregir"))</f>
        <v>OK</v>
      </c>
      <c r="AA401" s="10">
        <f>COUNTIF(Tabla2[APELLIDOS Y NOMBRES],Tabla2[[#This Row],[APELLIDOS Y NOMBRES]])</f>
        <v>1</v>
      </c>
      <c r="AB401" t="str">
        <f ca="1">+IFERROR(IF(Tabla2[[#This Row],[FECHA CESE/BAJA]]="","No Aplica",IF(AND(MONTH(Tabla2[[#This Row],[FECHA CESE/BAJA]])=MONTH(TODAY()-30),YEAR(Tabla2[[#This Row],[FECHA CESE/BAJA]])=YEAR(TODAY())),MONTH(TODAY()-30)&amp;"-"&amp;YEAR(TODAY()),"Borrar")),"No aplica")</f>
        <v>No aplica</v>
      </c>
      <c r="AC401" t="str">
        <f ca="1">+IFERROR(IF(Tabla2[[#This Row],[FECHA INICIO DE LABORES EN OBRA]]="","No Aplica",IF(AND(MONTH(Tabla2[[#This Row],[FECHA INICIO DE LABORES EN OBRA]])=MONTH(TODAY()-30),YEAR(Tabla2[[#This Row],[FECHA INICIO DE LABORES EN OBRA]])=YEAR(TODAY())),MONTH(TODAY()-30)&amp;"-"&amp;YEAR(TODAY()),"No Aplica")),"No Aplica")</f>
        <v>No Aplica</v>
      </c>
    </row>
    <row r="402" spans="1:29" x14ac:dyDescent="0.25">
      <c r="A402" s="2" t="s">
        <v>1067</v>
      </c>
      <c r="B402" s="3" t="s">
        <v>10366</v>
      </c>
      <c r="C402" s="3" t="s">
        <v>10366</v>
      </c>
      <c r="D402" s="3">
        <v>10153718</v>
      </c>
      <c r="E402" s="3" t="s">
        <v>10396</v>
      </c>
      <c r="F402" s="36">
        <v>27142</v>
      </c>
      <c r="G402" s="3">
        <v>3</v>
      </c>
      <c r="H402" s="3" t="s">
        <v>1283</v>
      </c>
      <c r="I402" s="3" t="s">
        <v>1070</v>
      </c>
      <c r="J402" s="3" t="s">
        <v>1284</v>
      </c>
      <c r="K402" s="3" t="s">
        <v>1240</v>
      </c>
      <c r="L402" s="8" t="s">
        <v>9813</v>
      </c>
      <c r="M402" s="5" t="s">
        <v>1073</v>
      </c>
      <c r="N402" s="13" t="s">
        <v>1043</v>
      </c>
      <c r="O402" s="5">
        <v>43402</v>
      </c>
      <c r="P402" s="8">
        <v>1</v>
      </c>
      <c r="Q402" s="9">
        <v>2</v>
      </c>
      <c r="R402" s="9" t="str">
        <f>IFERROR(VLOOKUP(Tabla2[[#This Row],[CONTRATISTA PRNCIPAL]],Hoja1!$L$5:$M$9,2,FALSE),"CJV")</f>
        <v>CJV</v>
      </c>
      <c r="S402" s="9" t="str">
        <f>IF(Tabla2[[#This Row],[EMPRESA]]=Tabla2[[#This Row],[CONTRATISTA PRNCIPAL]],"Principal","Secundaria")</f>
        <v>Principal</v>
      </c>
      <c r="T402" s="10">
        <f>IFERROR(1/COUNTIF(Tabla2[CONTRATISTA PRNCIPAL],Tabla2[[#This Row],[CONTRATISTA PRNCIPAL]]),0)</f>
        <v>5.0251256281407036E-3</v>
      </c>
      <c r="U402" s="33">
        <f ca="1">IF(((TODAY()-Tabla2[[#This Row],[FECHA NACIMIENTO]])/365)&lt;18,"Corregir", IF(((TODAY()-Tabla2[[#This Row],[FECHA NACIMIENTO]])/365)&gt;80, "Corregir",ROUNDDOWN(((TODAY()-Tabla2[[#This Row],[FECHA NACIMIENTO]])/365),0)))</f>
        <v>49</v>
      </c>
      <c r="V40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402" s="34" t="str">
        <f ca="1">+IF(Tabla2[[#This Row],[Edad]]="Corregir","Corregir","Ok")</f>
        <v>Ok</v>
      </c>
      <c r="X402" s="10" t="str">
        <f>+IFERROR(VLOOKUP(Tabla2[[#This Row],[DISTRITO SEGÚN DNI]],Hoja1!$A$2:$B$55,2,FALSE),"No")</f>
        <v>No</v>
      </c>
      <c r="Y402" s="10" t="str">
        <f>IF(OR(LOWER(Tabla2[[#This Row],[GENERO]])="masculino", LOWER(Tabla2[[#This Row],[GENERO]])="femenino"),"OK","Corregir")</f>
        <v>OK</v>
      </c>
      <c r="Z402" s="10" t="str">
        <f>+IF(Tabla2[[#This Row],[Nro. DNI / CE]]="","Corregir",IF(LEN(Tabla2[[#This Row],[Nro. DNI / CE]])&gt;=8,"OK","Corregir"))</f>
        <v>OK</v>
      </c>
      <c r="AA402" s="10">
        <f>COUNTIF(Tabla2[APELLIDOS Y NOMBRES],Tabla2[[#This Row],[APELLIDOS Y NOMBRES]])</f>
        <v>1</v>
      </c>
      <c r="AB402" t="str">
        <f ca="1">+IFERROR(IF(Tabla2[[#This Row],[FECHA CESE/BAJA]]="","No Aplica",IF(AND(MONTH(Tabla2[[#This Row],[FECHA CESE/BAJA]])=MONTH(TODAY()-30),YEAR(Tabla2[[#This Row],[FECHA CESE/BAJA]])=YEAR(TODAY())),MONTH(TODAY()-30)&amp;"-"&amp;YEAR(TODAY()),"Borrar")),"No aplica")</f>
        <v>No aplica</v>
      </c>
      <c r="AC402" t="str">
        <f ca="1">+IFERROR(IF(Tabla2[[#This Row],[FECHA INICIO DE LABORES EN OBRA]]="","No Aplica",IF(AND(MONTH(Tabla2[[#This Row],[FECHA INICIO DE LABORES EN OBRA]])=MONTH(TODAY()-30),YEAR(Tabla2[[#This Row],[FECHA INICIO DE LABORES EN OBRA]])=YEAR(TODAY())),MONTH(TODAY()-30)&amp;"-"&amp;YEAR(TODAY()),"No Aplica")),"No Aplica")</f>
        <v>No Aplica</v>
      </c>
    </row>
    <row r="403" spans="1:29" x14ac:dyDescent="0.25">
      <c r="A403" s="2" t="s">
        <v>1067</v>
      </c>
      <c r="B403" s="3" t="s">
        <v>10366</v>
      </c>
      <c r="C403" s="3" t="s">
        <v>10366</v>
      </c>
      <c r="D403" s="3">
        <v>10323108</v>
      </c>
      <c r="E403" s="3" t="s">
        <v>1285</v>
      </c>
      <c r="F403" s="36">
        <v>27324</v>
      </c>
      <c r="G403" s="3">
        <v>3</v>
      </c>
      <c r="H403" s="3" t="s">
        <v>1286</v>
      </c>
      <c r="I403" s="3" t="s">
        <v>1070</v>
      </c>
      <c r="J403" s="3" t="s">
        <v>1287</v>
      </c>
      <c r="K403" s="3" t="s">
        <v>1288</v>
      </c>
      <c r="L403" s="8" t="s">
        <v>9813</v>
      </c>
      <c r="M403" s="5" t="s">
        <v>1073</v>
      </c>
      <c r="N403" s="13" t="s">
        <v>1043</v>
      </c>
      <c r="O403" s="5">
        <v>42719</v>
      </c>
      <c r="P403" s="8">
        <v>1</v>
      </c>
      <c r="Q403" s="9">
        <v>2</v>
      </c>
      <c r="R403" s="9" t="str">
        <f>IFERROR(VLOOKUP(Tabla2[[#This Row],[CONTRATISTA PRNCIPAL]],Hoja1!$L$5:$M$9,2,FALSE),"CJV")</f>
        <v>CJV</v>
      </c>
      <c r="S403" s="9" t="str">
        <f>IF(Tabla2[[#This Row],[EMPRESA]]=Tabla2[[#This Row],[CONTRATISTA PRNCIPAL]],"Principal","Secundaria")</f>
        <v>Principal</v>
      </c>
      <c r="T403" s="10">
        <f>IFERROR(1/COUNTIF(Tabla2[CONTRATISTA PRNCIPAL],Tabla2[[#This Row],[CONTRATISTA PRNCIPAL]]),0)</f>
        <v>5.0251256281407036E-3</v>
      </c>
      <c r="U403" s="33">
        <f ca="1">IF(((TODAY()-Tabla2[[#This Row],[FECHA NACIMIENTO]])/365)&lt;18,"Corregir", IF(((TODAY()-Tabla2[[#This Row],[FECHA NACIMIENTO]])/365)&gt;80, "Corregir",ROUNDDOWN(((TODAY()-Tabla2[[#This Row],[FECHA NACIMIENTO]])/365),0)))</f>
        <v>48</v>
      </c>
      <c r="V40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403" s="34" t="str">
        <f ca="1">+IF(Tabla2[[#This Row],[Edad]]="Corregir","Corregir","Ok")</f>
        <v>Ok</v>
      </c>
      <c r="X403" s="10" t="str">
        <f>+IFERROR(VLOOKUP(Tabla2[[#This Row],[DISTRITO SEGÚN DNI]],Hoja1!$A$2:$B$55,2,FALSE),"No")</f>
        <v>No</v>
      </c>
      <c r="Y403" s="10" t="str">
        <f>IF(OR(LOWER(Tabla2[[#This Row],[GENERO]])="masculino", LOWER(Tabla2[[#This Row],[GENERO]])="femenino"),"OK","Corregir")</f>
        <v>OK</v>
      </c>
      <c r="Z403" s="10" t="str">
        <f>+IF(Tabla2[[#This Row],[Nro. DNI / CE]]="","Corregir",IF(LEN(Tabla2[[#This Row],[Nro. DNI / CE]])&gt;=8,"OK","Corregir"))</f>
        <v>OK</v>
      </c>
      <c r="AA403" s="10">
        <f>COUNTIF(Tabla2[APELLIDOS Y NOMBRES],Tabla2[[#This Row],[APELLIDOS Y NOMBRES]])</f>
        <v>1</v>
      </c>
      <c r="AB403" t="str">
        <f ca="1">+IFERROR(IF(Tabla2[[#This Row],[FECHA CESE/BAJA]]="","No Aplica",IF(AND(MONTH(Tabla2[[#This Row],[FECHA CESE/BAJA]])=MONTH(TODAY()-30),YEAR(Tabla2[[#This Row],[FECHA CESE/BAJA]])=YEAR(TODAY())),MONTH(TODAY()-30)&amp;"-"&amp;YEAR(TODAY()),"Borrar")),"No aplica")</f>
        <v>No aplica</v>
      </c>
      <c r="AC403" t="str">
        <f ca="1">+IFERROR(IF(Tabla2[[#This Row],[FECHA INICIO DE LABORES EN OBRA]]="","No Aplica",IF(AND(MONTH(Tabla2[[#This Row],[FECHA INICIO DE LABORES EN OBRA]])=MONTH(TODAY()-30),YEAR(Tabla2[[#This Row],[FECHA INICIO DE LABORES EN OBRA]])=YEAR(TODAY())),MONTH(TODAY()-30)&amp;"-"&amp;YEAR(TODAY()),"No Aplica")),"No Aplica")</f>
        <v>No Aplica</v>
      </c>
    </row>
    <row r="404" spans="1:29" x14ac:dyDescent="0.25">
      <c r="A404" s="2" t="s">
        <v>1067</v>
      </c>
      <c r="B404" s="3" t="s">
        <v>10366</v>
      </c>
      <c r="C404" s="3" t="s">
        <v>10366</v>
      </c>
      <c r="D404" s="3">
        <v>23272908</v>
      </c>
      <c r="E404" s="3" t="s">
        <v>1289</v>
      </c>
      <c r="F404" s="36">
        <v>25634</v>
      </c>
      <c r="G404" s="3">
        <v>3</v>
      </c>
      <c r="H404" s="3" t="s">
        <v>1283</v>
      </c>
      <c r="I404" s="3" t="s">
        <v>1070</v>
      </c>
      <c r="J404" s="3" t="s">
        <v>1290</v>
      </c>
      <c r="K404" s="3" t="s">
        <v>1291</v>
      </c>
      <c r="L404" s="8" t="s">
        <v>9813</v>
      </c>
      <c r="M404" s="5" t="s">
        <v>1073</v>
      </c>
      <c r="N404" s="13" t="s">
        <v>1043</v>
      </c>
      <c r="O404" s="5">
        <v>43361</v>
      </c>
      <c r="P404" s="8">
        <v>1</v>
      </c>
      <c r="Q404" s="9">
        <v>2</v>
      </c>
      <c r="R404" s="9" t="str">
        <f>IFERROR(VLOOKUP(Tabla2[[#This Row],[CONTRATISTA PRNCIPAL]],Hoja1!$L$5:$M$9,2,FALSE),"CJV")</f>
        <v>CJV</v>
      </c>
      <c r="S404" s="9" t="str">
        <f>IF(Tabla2[[#This Row],[EMPRESA]]=Tabla2[[#This Row],[CONTRATISTA PRNCIPAL]],"Principal","Secundaria")</f>
        <v>Principal</v>
      </c>
      <c r="T404" s="10">
        <f>IFERROR(1/COUNTIF(Tabla2[CONTRATISTA PRNCIPAL],Tabla2[[#This Row],[CONTRATISTA PRNCIPAL]]),0)</f>
        <v>5.0251256281407036E-3</v>
      </c>
      <c r="U404" s="33">
        <f ca="1">IF(((TODAY()-Tabla2[[#This Row],[FECHA NACIMIENTO]])/365)&lt;18,"Corregir", IF(((TODAY()-Tabla2[[#This Row],[FECHA NACIMIENTO]])/365)&gt;80, "Corregir",ROUNDDOWN(((TODAY()-Tabla2[[#This Row],[FECHA NACIMIENTO]])/365),0)))</f>
        <v>53</v>
      </c>
      <c r="V40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404" s="34" t="str">
        <f ca="1">+IF(Tabla2[[#This Row],[Edad]]="Corregir","Corregir","Ok")</f>
        <v>Ok</v>
      </c>
      <c r="X404" s="10" t="str">
        <f>+IFERROR(VLOOKUP(Tabla2[[#This Row],[DISTRITO SEGÚN DNI]],Hoja1!$A$2:$B$55,2,FALSE),"No")</f>
        <v>No</v>
      </c>
      <c r="Y404" s="10" t="str">
        <f>IF(OR(LOWER(Tabla2[[#This Row],[GENERO]])="masculino", LOWER(Tabla2[[#This Row],[GENERO]])="femenino"),"OK","Corregir")</f>
        <v>OK</v>
      </c>
      <c r="Z404" s="10" t="str">
        <f>+IF(Tabla2[[#This Row],[Nro. DNI / CE]]="","Corregir",IF(LEN(Tabla2[[#This Row],[Nro. DNI / CE]])&gt;=8,"OK","Corregir"))</f>
        <v>OK</v>
      </c>
      <c r="AA404" s="10">
        <f>COUNTIF(Tabla2[APELLIDOS Y NOMBRES],Tabla2[[#This Row],[APELLIDOS Y NOMBRES]])</f>
        <v>1</v>
      </c>
      <c r="AB404" t="str">
        <f ca="1">+IFERROR(IF(Tabla2[[#This Row],[FECHA CESE/BAJA]]="","No Aplica",IF(AND(MONTH(Tabla2[[#This Row],[FECHA CESE/BAJA]])=MONTH(TODAY()-30),YEAR(Tabla2[[#This Row],[FECHA CESE/BAJA]])=YEAR(TODAY())),MONTH(TODAY()-30)&amp;"-"&amp;YEAR(TODAY()),"Borrar")),"No aplica")</f>
        <v>No aplica</v>
      </c>
      <c r="AC404" t="str">
        <f ca="1">+IFERROR(IF(Tabla2[[#This Row],[FECHA INICIO DE LABORES EN OBRA]]="","No Aplica",IF(AND(MONTH(Tabla2[[#This Row],[FECHA INICIO DE LABORES EN OBRA]])=MONTH(TODAY()-30),YEAR(Tabla2[[#This Row],[FECHA INICIO DE LABORES EN OBRA]])=YEAR(TODAY())),MONTH(TODAY()-30)&amp;"-"&amp;YEAR(TODAY()),"No Aplica")),"No Aplica")</f>
        <v>No Aplica</v>
      </c>
    </row>
    <row r="405" spans="1:29" x14ac:dyDescent="0.25">
      <c r="A405" s="2" t="s">
        <v>1067</v>
      </c>
      <c r="B405" s="3" t="s">
        <v>10366</v>
      </c>
      <c r="C405" s="3" t="s">
        <v>10366</v>
      </c>
      <c r="D405" s="3">
        <v>40690349</v>
      </c>
      <c r="E405" s="3" t="s">
        <v>1292</v>
      </c>
      <c r="F405" s="36">
        <v>29447</v>
      </c>
      <c r="G405" s="3">
        <v>3</v>
      </c>
      <c r="H405" s="3" t="s">
        <v>1084</v>
      </c>
      <c r="I405" s="3" t="s">
        <v>1070</v>
      </c>
      <c r="J405" s="3" t="s">
        <v>1293</v>
      </c>
      <c r="K405" s="3" t="s">
        <v>1294</v>
      </c>
      <c r="L405" s="8" t="s">
        <v>9813</v>
      </c>
      <c r="M405" s="5" t="s">
        <v>1073</v>
      </c>
      <c r="N405" s="13" t="s">
        <v>1043</v>
      </c>
      <c r="O405" s="5">
        <v>44721</v>
      </c>
      <c r="P405" s="8">
        <v>1</v>
      </c>
      <c r="Q405" s="9">
        <v>1</v>
      </c>
      <c r="R405" s="9" t="str">
        <f>IFERROR(VLOOKUP(Tabla2[[#This Row],[CONTRATISTA PRNCIPAL]],Hoja1!$L$5:$M$9,2,FALSE),"CJV")</f>
        <v>CJV</v>
      </c>
      <c r="S405" s="9" t="str">
        <f>IF(Tabla2[[#This Row],[EMPRESA]]=Tabla2[[#This Row],[CONTRATISTA PRNCIPAL]],"Principal","Secundaria")</f>
        <v>Principal</v>
      </c>
      <c r="T405" s="10">
        <f>IFERROR(1/COUNTIF(Tabla2[CONTRATISTA PRNCIPAL],Tabla2[[#This Row],[CONTRATISTA PRNCIPAL]]),0)</f>
        <v>5.0251256281407036E-3</v>
      </c>
      <c r="U405" s="33">
        <f ca="1">IF(((TODAY()-Tabla2[[#This Row],[FECHA NACIMIENTO]])/365)&lt;18,"Corregir", IF(((TODAY()-Tabla2[[#This Row],[FECHA NACIMIENTO]])/365)&gt;80, "Corregir",ROUNDDOWN(((TODAY()-Tabla2[[#This Row],[FECHA NACIMIENTO]])/365),0)))</f>
        <v>43</v>
      </c>
      <c r="V40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405" s="34" t="str">
        <f ca="1">+IF(Tabla2[[#This Row],[Edad]]="Corregir","Corregir","Ok")</f>
        <v>Ok</v>
      </c>
      <c r="X405" s="10" t="str">
        <f>+IFERROR(VLOOKUP(Tabla2[[#This Row],[DISTRITO SEGÚN DNI]],Hoja1!$A$2:$B$55,2,FALSE),"No")</f>
        <v>No</v>
      </c>
      <c r="Y405" s="10" t="str">
        <f>IF(OR(LOWER(Tabla2[[#This Row],[GENERO]])="masculino", LOWER(Tabla2[[#This Row],[GENERO]])="femenino"),"OK","Corregir")</f>
        <v>OK</v>
      </c>
      <c r="Z405" s="10" t="str">
        <f>+IF(Tabla2[[#This Row],[Nro. DNI / CE]]="","Corregir",IF(LEN(Tabla2[[#This Row],[Nro. DNI / CE]])&gt;=8,"OK","Corregir"))</f>
        <v>OK</v>
      </c>
      <c r="AA405" s="10">
        <f>COUNTIF(Tabla2[APELLIDOS Y NOMBRES],Tabla2[[#This Row],[APELLIDOS Y NOMBRES]])</f>
        <v>1</v>
      </c>
      <c r="AB405" t="str">
        <f ca="1">+IFERROR(IF(Tabla2[[#This Row],[FECHA CESE/BAJA]]="","No Aplica",IF(AND(MONTH(Tabla2[[#This Row],[FECHA CESE/BAJA]])=MONTH(TODAY()-30),YEAR(Tabla2[[#This Row],[FECHA CESE/BAJA]])=YEAR(TODAY())),MONTH(TODAY()-30)&amp;"-"&amp;YEAR(TODAY()),"Borrar")),"No aplica")</f>
        <v>No aplica</v>
      </c>
      <c r="AC405" t="str">
        <f ca="1">+IFERROR(IF(Tabla2[[#This Row],[FECHA INICIO DE LABORES EN OBRA]]="","No Aplica",IF(AND(MONTH(Tabla2[[#This Row],[FECHA INICIO DE LABORES EN OBRA]])=MONTH(TODAY()-30),YEAR(Tabla2[[#This Row],[FECHA INICIO DE LABORES EN OBRA]])=YEAR(TODAY())),MONTH(TODAY()-30)&amp;"-"&amp;YEAR(TODAY()),"No Aplica")),"No Aplica")</f>
        <v>No Aplica</v>
      </c>
    </row>
    <row r="406" spans="1:29" x14ac:dyDescent="0.25">
      <c r="A406" s="2" t="s">
        <v>1067</v>
      </c>
      <c r="B406" s="3" t="s">
        <v>10366</v>
      </c>
      <c r="C406" s="3" t="s">
        <v>10366</v>
      </c>
      <c r="D406" s="3">
        <v>22079569</v>
      </c>
      <c r="E406" s="3" t="s">
        <v>1295</v>
      </c>
      <c r="F406" s="36">
        <v>25987</v>
      </c>
      <c r="G406" s="3">
        <v>3</v>
      </c>
      <c r="H406" s="3" t="s">
        <v>1084</v>
      </c>
      <c r="I406" s="3" t="s">
        <v>1070</v>
      </c>
      <c r="J406" s="3" t="s">
        <v>1296</v>
      </c>
      <c r="K406" s="3" t="s">
        <v>1219</v>
      </c>
      <c r="L406" s="8" t="s">
        <v>9813</v>
      </c>
      <c r="M406" s="5" t="s">
        <v>1073</v>
      </c>
      <c r="N406" s="13" t="s">
        <v>1043</v>
      </c>
      <c r="O406" s="5">
        <v>44306</v>
      </c>
      <c r="P406" s="8">
        <v>1</v>
      </c>
      <c r="Q406" s="9">
        <v>1</v>
      </c>
      <c r="R406" s="9" t="str">
        <f>IFERROR(VLOOKUP(Tabla2[[#This Row],[CONTRATISTA PRNCIPAL]],Hoja1!$L$5:$M$9,2,FALSE),"CJV")</f>
        <v>CJV</v>
      </c>
      <c r="S406" s="9" t="str">
        <f>IF(Tabla2[[#This Row],[EMPRESA]]=Tabla2[[#This Row],[CONTRATISTA PRNCIPAL]],"Principal","Secundaria")</f>
        <v>Principal</v>
      </c>
      <c r="T406" s="10">
        <f>IFERROR(1/COUNTIF(Tabla2[CONTRATISTA PRNCIPAL],Tabla2[[#This Row],[CONTRATISTA PRNCIPAL]]),0)</f>
        <v>5.0251256281407036E-3</v>
      </c>
      <c r="U406" s="33">
        <f ca="1">IF(((TODAY()-Tabla2[[#This Row],[FECHA NACIMIENTO]])/365)&lt;18,"Corregir", IF(((TODAY()-Tabla2[[#This Row],[FECHA NACIMIENTO]])/365)&gt;80, "Corregir",ROUNDDOWN(((TODAY()-Tabla2[[#This Row],[FECHA NACIMIENTO]])/365),0)))</f>
        <v>52</v>
      </c>
      <c r="V40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406" s="34" t="str">
        <f ca="1">+IF(Tabla2[[#This Row],[Edad]]="Corregir","Corregir","Ok")</f>
        <v>Ok</v>
      </c>
      <c r="X406" s="10" t="str">
        <f>+IFERROR(VLOOKUP(Tabla2[[#This Row],[DISTRITO SEGÚN DNI]],Hoja1!$A$2:$B$55,2,FALSE),"No")</f>
        <v>No</v>
      </c>
      <c r="Y406" s="10" t="str">
        <f>IF(OR(LOWER(Tabla2[[#This Row],[GENERO]])="masculino", LOWER(Tabla2[[#This Row],[GENERO]])="femenino"),"OK","Corregir")</f>
        <v>OK</v>
      </c>
      <c r="Z406" s="10" t="str">
        <f>+IF(Tabla2[[#This Row],[Nro. DNI / CE]]="","Corregir",IF(LEN(Tabla2[[#This Row],[Nro. DNI / CE]])&gt;=8,"OK","Corregir"))</f>
        <v>OK</v>
      </c>
      <c r="AA406" s="10">
        <f>COUNTIF(Tabla2[APELLIDOS Y NOMBRES],Tabla2[[#This Row],[APELLIDOS Y NOMBRES]])</f>
        <v>1</v>
      </c>
      <c r="AB406" t="str">
        <f ca="1">+IFERROR(IF(Tabla2[[#This Row],[FECHA CESE/BAJA]]="","No Aplica",IF(AND(MONTH(Tabla2[[#This Row],[FECHA CESE/BAJA]])=MONTH(TODAY()-30),YEAR(Tabla2[[#This Row],[FECHA CESE/BAJA]])=YEAR(TODAY())),MONTH(TODAY()-30)&amp;"-"&amp;YEAR(TODAY()),"Borrar")),"No aplica")</f>
        <v>No aplica</v>
      </c>
      <c r="AC406" t="str">
        <f ca="1">+IFERROR(IF(Tabla2[[#This Row],[FECHA INICIO DE LABORES EN OBRA]]="","No Aplica",IF(AND(MONTH(Tabla2[[#This Row],[FECHA INICIO DE LABORES EN OBRA]])=MONTH(TODAY()-30),YEAR(Tabla2[[#This Row],[FECHA INICIO DE LABORES EN OBRA]])=YEAR(TODAY())),MONTH(TODAY()-30)&amp;"-"&amp;YEAR(TODAY()),"No Aplica")),"No Aplica")</f>
        <v>No Aplica</v>
      </c>
    </row>
    <row r="407" spans="1:29" x14ac:dyDescent="0.25">
      <c r="A407" s="2" t="s">
        <v>1067</v>
      </c>
      <c r="B407" s="3" t="s">
        <v>10366</v>
      </c>
      <c r="C407" s="3" t="s">
        <v>10366</v>
      </c>
      <c r="D407" s="3">
        <v>72310620</v>
      </c>
      <c r="E407" s="3" t="s">
        <v>104</v>
      </c>
      <c r="F407" s="36">
        <v>32647</v>
      </c>
      <c r="G407" s="3">
        <v>3</v>
      </c>
      <c r="H407" s="3" t="s">
        <v>1297</v>
      </c>
      <c r="I407" s="3" t="s">
        <v>1070</v>
      </c>
      <c r="J407" s="3" t="s">
        <v>1298</v>
      </c>
      <c r="K407" s="3" t="s">
        <v>1103</v>
      </c>
      <c r="L407" s="8" t="s">
        <v>9813</v>
      </c>
      <c r="M407" s="5" t="s">
        <v>1073</v>
      </c>
      <c r="N407" s="13" t="s">
        <v>1043</v>
      </c>
      <c r="O407" s="5">
        <v>44974</v>
      </c>
      <c r="P407" s="8">
        <v>1</v>
      </c>
      <c r="Q407" s="9">
        <v>1</v>
      </c>
      <c r="R407" s="9" t="str">
        <f>IFERROR(VLOOKUP(Tabla2[[#This Row],[CONTRATISTA PRNCIPAL]],Hoja1!$L$5:$M$9,2,FALSE),"CJV")</f>
        <v>CJV</v>
      </c>
      <c r="S407" s="9" t="str">
        <f>IF(Tabla2[[#This Row],[EMPRESA]]=Tabla2[[#This Row],[CONTRATISTA PRNCIPAL]],"Principal","Secundaria")</f>
        <v>Principal</v>
      </c>
      <c r="T407" s="10">
        <f>IFERROR(1/COUNTIF(Tabla2[CONTRATISTA PRNCIPAL],Tabla2[[#This Row],[CONTRATISTA PRNCIPAL]]),0)</f>
        <v>5.0251256281407036E-3</v>
      </c>
      <c r="U407" s="33">
        <f ca="1">IF(((TODAY()-Tabla2[[#This Row],[FECHA NACIMIENTO]])/365)&lt;18,"Corregir", IF(((TODAY()-Tabla2[[#This Row],[FECHA NACIMIENTO]])/365)&gt;80, "Corregir",ROUNDDOWN(((TODAY()-Tabla2[[#This Row],[FECHA NACIMIENTO]])/365),0)))</f>
        <v>34</v>
      </c>
      <c r="V40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407" s="34" t="str">
        <f ca="1">+IF(Tabla2[[#This Row],[Edad]]="Corregir","Corregir","Ok")</f>
        <v>Ok</v>
      </c>
      <c r="X407" s="10" t="str">
        <f>+IFERROR(VLOOKUP(Tabla2[[#This Row],[DISTRITO SEGÚN DNI]],Hoja1!$A$2:$B$55,2,FALSE),"No")</f>
        <v>ATE</v>
      </c>
      <c r="Y407" s="10" t="str">
        <f>IF(OR(LOWER(Tabla2[[#This Row],[GENERO]])="masculino", LOWER(Tabla2[[#This Row],[GENERO]])="femenino"),"OK","Corregir")</f>
        <v>OK</v>
      </c>
      <c r="Z407" s="10" t="str">
        <f>+IF(Tabla2[[#This Row],[Nro. DNI / CE]]="","Corregir",IF(LEN(Tabla2[[#This Row],[Nro. DNI / CE]])&gt;=8,"OK","Corregir"))</f>
        <v>OK</v>
      </c>
      <c r="AA407" s="10">
        <f>COUNTIF(Tabla2[APELLIDOS Y NOMBRES],Tabla2[[#This Row],[APELLIDOS Y NOMBRES]])</f>
        <v>1</v>
      </c>
      <c r="AB407" t="str">
        <f ca="1">+IFERROR(IF(Tabla2[[#This Row],[FECHA CESE/BAJA]]="","No Aplica",IF(AND(MONTH(Tabla2[[#This Row],[FECHA CESE/BAJA]])=MONTH(TODAY()-30),YEAR(Tabla2[[#This Row],[FECHA CESE/BAJA]])=YEAR(TODAY())),MONTH(TODAY()-30)&amp;"-"&amp;YEAR(TODAY()),"Borrar")),"No aplica")</f>
        <v>No aplica</v>
      </c>
      <c r="AC407" t="str">
        <f ca="1">+IFERROR(IF(Tabla2[[#This Row],[FECHA INICIO DE LABORES EN OBRA]]="","No Aplica",IF(AND(MONTH(Tabla2[[#This Row],[FECHA INICIO DE LABORES EN OBRA]])=MONTH(TODAY()-30),YEAR(Tabla2[[#This Row],[FECHA INICIO DE LABORES EN OBRA]])=YEAR(TODAY())),MONTH(TODAY()-30)&amp;"-"&amp;YEAR(TODAY()),"No Aplica")),"No Aplica")</f>
        <v>No Aplica</v>
      </c>
    </row>
    <row r="408" spans="1:29" x14ac:dyDescent="0.25">
      <c r="A408" s="2" t="s">
        <v>1067</v>
      </c>
      <c r="B408" s="3" t="s">
        <v>10366</v>
      </c>
      <c r="C408" s="3" t="s">
        <v>10366</v>
      </c>
      <c r="D408" s="3" t="s">
        <v>1299</v>
      </c>
      <c r="E408" s="3" t="s">
        <v>1300</v>
      </c>
      <c r="F408" s="36">
        <v>26729</v>
      </c>
      <c r="G408" s="3">
        <v>3</v>
      </c>
      <c r="H408" s="3" t="s">
        <v>1084</v>
      </c>
      <c r="I408" s="3" t="s">
        <v>1070</v>
      </c>
      <c r="J408" s="3" t="s">
        <v>1301</v>
      </c>
      <c r="K408" s="3" t="s">
        <v>1063</v>
      </c>
      <c r="L408" s="8" t="s">
        <v>9813</v>
      </c>
      <c r="M408" s="5" t="s">
        <v>1073</v>
      </c>
      <c r="N408" s="13" t="s">
        <v>1043</v>
      </c>
      <c r="O408" s="5">
        <v>43803</v>
      </c>
      <c r="P408" s="8">
        <v>1</v>
      </c>
      <c r="Q408" s="9">
        <v>1</v>
      </c>
      <c r="R408" s="9" t="str">
        <f>IFERROR(VLOOKUP(Tabla2[[#This Row],[CONTRATISTA PRNCIPAL]],Hoja1!$L$5:$M$9,2,FALSE),"CJV")</f>
        <v>CJV</v>
      </c>
      <c r="S408" s="9" t="str">
        <f>IF(Tabla2[[#This Row],[EMPRESA]]=Tabla2[[#This Row],[CONTRATISTA PRNCIPAL]],"Principal","Secundaria")</f>
        <v>Principal</v>
      </c>
      <c r="T408" s="10">
        <f>IFERROR(1/COUNTIF(Tabla2[CONTRATISTA PRNCIPAL],Tabla2[[#This Row],[CONTRATISTA PRNCIPAL]]),0)</f>
        <v>5.0251256281407036E-3</v>
      </c>
      <c r="U408" s="33">
        <f ca="1">IF(((TODAY()-Tabla2[[#This Row],[FECHA NACIMIENTO]])/365)&lt;18,"Corregir", IF(((TODAY()-Tabla2[[#This Row],[FECHA NACIMIENTO]])/365)&gt;80, "Corregir",ROUNDDOWN(((TODAY()-Tabla2[[#This Row],[FECHA NACIMIENTO]])/365),0)))</f>
        <v>50</v>
      </c>
      <c r="V40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408" s="34" t="str">
        <f ca="1">+IF(Tabla2[[#This Row],[Edad]]="Corregir","Corregir","Ok")</f>
        <v>Ok</v>
      </c>
      <c r="X408" s="10" t="str">
        <f>+IFERROR(VLOOKUP(Tabla2[[#This Row],[DISTRITO SEGÚN DNI]],Hoja1!$A$2:$B$55,2,FALSE),"No")</f>
        <v>No</v>
      </c>
      <c r="Y408" s="10" t="str">
        <f>IF(OR(LOWER(Tabla2[[#This Row],[GENERO]])="masculino", LOWER(Tabla2[[#This Row],[GENERO]])="femenino"),"OK","Corregir")</f>
        <v>OK</v>
      </c>
      <c r="Z408" s="10" t="str">
        <f>+IF(Tabla2[[#This Row],[Nro. DNI / CE]]="","Corregir",IF(LEN(Tabla2[[#This Row],[Nro. DNI / CE]])&gt;=8,"OK","Corregir"))</f>
        <v>OK</v>
      </c>
      <c r="AA408" s="10">
        <f>COUNTIF(Tabla2[APELLIDOS Y NOMBRES],Tabla2[[#This Row],[APELLIDOS Y NOMBRES]])</f>
        <v>1</v>
      </c>
      <c r="AB408" t="str">
        <f ca="1">+IFERROR(IF(Tabla2[[#This Row],[FECHA CESE/BAJA]]="","No Aplica",IF(AND(MONTH(Tabla2[[#This Row],[FECHA CESE/BAJA]])=MONTH(TODAY()-30),YEAR(Tabla2[[#This Row],[FECHA CESE/BAJA]])=YEAR(TODAY())),MONTH(TODAY()-30)&amp;"-"&amp;YEAR(TODAY()),"Borrar")),"No aplica")</f>
        <v>No aplica</v>
      </c>
      <c r="AC408" t="str">
        <f ca="1">+IFERROR(IF(Tabla2[[#This Row],[FECHA INICIO DE LABORES EN OBRA]]="","No Aplica",IF(AND(MONTH(Tabla2[[#This Row],[FECHA INICIO DE LABORES EN OBRA]])=MONTH(TODAY()-30),YEAR(Tabla2[[#This Row],[FECHA INICIO DE LABORES EN OBRA]])=YEAR(TODAY())),MONTH(TODAY()-30)&amp;"-"&amp;YEAR(TODAY()),"No Aplica")),"No Aplica")</f>
        <v>No Aplica</v>
      </c>
    </row>
    <row r="409" spans="1:29" x14ac:dyDescent="0.25">
      <c r="A409" s="2" t="s">
        <v>1067</v>
      </c>
      <c r="B409" s="3" t="s">
        <v>10366</v>
      </c>
      <c r="C409" s="3" t="s">
        <v>10366</v>
      </c>
      <c r="D409" s="3">
        <v>46085761</v>
      </c>
      <c r="E409" s="3" t="s">
        <v>1302</v>
      </c>
      <c r="F409" s="36">
        <v>32586</v>
      </c>
      <c r="G409" s="3">
        <v>3</v>
      </c>
      <c r="H409" s="3" t="s">
        <v>1283</v>
      </c>
      <c r="I409" s="3" t="s">
        <v>1070</v>
      </c>
      <c r="J409" s="3" t="s">
        <v>1303</v>
      </c>
      <c r="K409" s="3" t="s">
        <v>1304</v>
      </c>
      <c r="L409" s="8" t="s">
        <v>9813</v>
      </c>
      <c r="M409" s="5" t="s">
        <v>1073</v>
      </c>
      <c r="N409" s="13" t="s">
        <v>1043</v>
      </c>
      <c r="O409" s="5">
        <v>44057</v>
      </c>
      <c r="P409" s="8">
        <v>1</v>
      </c>
      <c r="Q409" s="9">
        <v>2</v>
      </c>
      <c r="R409" s="9" t="str">
        <f>IFERROR(VLOOKUP(Tabla2[[#This Row],[CONTRATISTA PRNCIPAL]],Hoja1!$L$5:$M$9,2,FALSE),"CJV")</f>
        <v>CJV</v>
      </c>
      <c r="S409" s="9" t="str">
        <f>IF(Tabla2[[#This Row],[EMPRESA]]=Tabla2[[#This Row],[CONTRATISTA PRNCIPAL]],"Principal","Secundaria")</f>
        <v>Principal</v>
      </c>
      <c r="T409" s="10">
        <f>IFERROR(1/COUNTIF(Tabla2[CONTRATISTA PRNCIPAL],Tabla2[[#This Row],[CONTRATISTA PRNCIPAL]]),0)</f>
        <v>5.0251256281407036E-3</v>
      </c>
      <c r="U409" s="33">
        <f ca="1">IF(((TODAY()-Tabla2[[#This Row],[FECHA NACIMIENTO]])/365)&lt;18,"Corregir", IF(((TODAY()-Tabla2[[#This Row],[FECHA NACIMIENTO]])/365)&gt;80, "Corregir",ROUNDDOWN(((TODAY()-Tabla2[[#This Row],[FECHA NACIMIENTO]])/365),0)))</f>
        <v>34</v>
      </c>
      <c r="V40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409" s="34" t="str">
        <f ca="1">+IF(Tabla2[[#This Row],[Edad]]="Corregir","Corregir","Ok")</f>
        <v>Ok</v>
      </c>
      <c r="X409" s="10" t="str">
        <f>+IFERROR(VLOOKUP(Tabla2[[#This Row],[DISTRITO SEGÚN DNI]],Hoja1!$A$2:$B$55,2,FALSE),"No")</f>
        <v>No</v>
      </c>
      <c r="Y409" s="10" t="str">
        <f>IF(OR(LOWER(Tabla2[[#This Row],[GENERO]])="masculino", LOWER(Tabla2[[#This Row],[GENERO]])="femenino"),"OK","Corregir")</f>
        <v>OK</v>
      </c>
      <c r="Z409" s="10" t="str">
        <f>+IF(Tabla2[[#This Row],[Nro. DNI / CE]]="","Corregir",IF(LEN(Tabla2[[#This Row],[Nro. DNI / CE]])&gt;=8,"OK","Corregir"))</f>
        <v>OK</v>
      </c>
      <c r="AA409" s="10">
        <f>COUNTIF(Tabla2[APELLIDOS Y NOMBRES],Tabla2[[#This Row],[APELLIDOS Y NOMBRES]])</f>
        <v>1</v>
      </c>
      <c r="AB409" t="str">
        <f ca="1">+IFERROR(IF(Tabla2[[#This Row],[FECHA CESE/BAJA]]="","No Aplica",IF(AND(MONTH(Tabla2[[#This Row],[FECHA CESE/BAJA]])=MONTH(TODAY()-30),YEAR(Tabla2[[#This Row],[FECHA CESE/BAJA]])=YEAR(TODAY())),MONTH(TODAY()-30)&amp;"-"&amp;YEAR(TODAY()),"Borrar")),"No aplica")</f>
        <v>No aplica</v>
      </c>
      <c r="AC409" t="str">
        <f ca="1">+IFERROR(IF(Tabla2[[#This Row],[FECHA INICIO DE LABORES EN OBRA]]="","No Aplica",IF(AND(MONTH(Tabla2[[#This Row],[FECHA INICIO DE LABORES EN OBRA]])=MONTH(TODAY()-30),YEAR(Tabla2[[#This Row],[FECHA INICIO DE LABORES EN OBRA]])=YEAR(TODAY())),MONTH(TODAY()-30)&amp;"-"&amp;YEAR(TODAY()),"No Aplica")),"No Aplica")</f>
        <v>No Aplica</v>
      </c>
    </row>
    <row r="410" spans="1:29" x14ac:dyDescent="0.25">
      <c r="A410" s="2" t="s">
        <v>1067</v>
      </c>
      <c r="B410" s="3" t="s">
        <v>10366</v>
      </c>
      <c r="C410" s="3" t="s">
        <v>10366</v>
      </c>
      <c r="D410" s="3">
        <v>43896344</v>
      </c>
      <c r="E410" s="3" t="s">
        <v>105</v>
      </c>
      <c r="F410" s="36">
        <v>31634</v>
      </c>
      <c r="G410" s="3">
        <v>1</v>
      </c>
      <c r="H410" s="3" t="s">
        <v>1168</v>
      </c>
      <c r="I410" s="3" t="s">
        <v>1070</v>
      </c>
      <c r="J410" s="3" t="s">
        <v>1305</v>
      </c>
      <c r="K410" s="3" t="s">
        <v>99</v>
      </c>
      <c r="L410" s="8" t="s">
        <v>9813</v>
      </c>
      <c r="M410" s="5" t="s">
        <v>1073</v>
      </c>
      <c r="N410" s="13" t="s">
        <v>1043</v>
      </c>
      <c r="O410" s="5">
        <v>44554</v>
      </c>
      <c r="P410" s="8">
        <v>1</v>
      </c>
      <c r="Q410" s="9">
        <v>1</v>
      </c>
      <c r="R410" s="9" t="str">
        <f>IFERROR(VLOOKUP(Tabla2[[#This Row],[CONTRATISTA PRNCIPAL]],Hoja1!$L$5:$M$9,2,FALSE),"CJV")</f>
        <v>CJV</v>
      </c>
      <c r="S410" s="9" t="str">
        <f>IF(Tabla2[[#This Row],[EMPRESA]]=Tabla2[[#This Row],[CONTRATISTA PRNCIPAL]],"Principal","Secundaria")</f>
        <v>Principal</v>
      </c>
      <c r="T410" s="10">
        <f>IFERROR(1/COUNTIF(Tabla2[CONTRATISTA PRNCIPAL],Tabla2[[#This Row],[CONTRATISTA PRNCIPAL]]),0)</f>
        <v>5.0251256281407036E-3</v>
      </c>
      <c r="U410" s="33">
        <f ca="1">IF(((TODAY()-Tabla2[[#This Row],[FECHA NACIMIENTO]])/365)&lt;18,"Corregir", IF(((TODAY()-Tabla2[[#This Row],[FECHA NACIMIENTO]])/365)&gt;80, "Corregir",ROUNDDOWN(((TODAY()-Tabla2[[#This Row],[FECHA NACIMIENTO]])/365),0)))</f>
        <v>37</v>
      </c>
      <c r="V41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410" s="34" t="str">
        <f ca="1">+IF(Tabla2[[#This Row],[Edad]]="Corregir","Corregir","Ok")</f>
        <v>Ok</v>
      </c>
      <c r="X410" s="10" t="str">
        <f>+IFERROR(VLOOKUP(Tabla2[[#This Row],[DISTRITO SEGÚN DNI]],Hoja1!$A$2:$B$55,2,FALSE),"No")</f>
        <v>LA VICTORIA</v>
      </c>
      <c r="Y410" s="10" t="str">
        <f>IF(OR(LOWER(Tabla2[[#This Row],[GENERO]])="masculino", LOWER(Tabla2[[#This Row],[GENERO]])="femenino"),"OK","Corregir")</f>
        <v>OK</v>
      </c>
      <c r="Z410" s="10" t="str">
        <f>+IF(Tabla2[[#This Row],[Nro. DNI / CE]]="","Corregir",IF(LEN(Tabla2[[#This Row],[Nro. DNI / CE]])&gt;=8,"OK","Corregir"))</f>
        <v>OK</v>
      </c>
      <c r="AA410" s="10">
        <f>COUNTIF(Tabla2[APELLIDOS Y NOMBRES],Tabla2[[#This Row],[APELLIDOS Y NOMBRES]])</f>
        <v>1</v>
      </c>
      <c r="AB410" t="str">
        <f ca="1">+IFERROR(IF(Tabla2[[#This Row],[FECHA CESE/BAJA]]="","No Aplica",IF(AND(MONTH(Tabla2[[#This Row],[FECHA CESE/BAJA]])=MONTH(TODAY()-30),YEAR(Tabla2[[#This Row],[FECHA CESE/BAJA]])=YEAR(TODAY())),MONTH(TODAY()-30)&amp;"-"&amp;YEAR(TODAY()),"Borrar")),"No aplica")</f>
        <v>No aplica</v>
      </c>
      <c r="AC410" t="str">
        <f ca="1">+IFERROR(IF(Tabla2[[#This Row],[FECHA INICIO DE LABORES EN OBRA]]="","No Aplica",IF(AND(MONTH(Tabla2[[#This Row],[FECHA INICIO DE LABORES EN OBRA]])=MONTH(TODAY()-30),YEAR(Tabla2[[#This Row],[FECHA INICIO DE LABORES EN OBRA]])=YEAR(TODAY())),MONTH(TODAY()-30)&amp;"-"&amp;YEAR(TODAY()),"No Aplica")),"No Aplica")</f>
        <v>No Aplica</v>
      </c>
    </row>
    <row r="411" spans="1:29" x14ac:dyDescent="0.25">
      <c r="A411" s="2" t="s">
        <v>1067</v>
      </c>
      <c r="B411" s="3" t="s">
        <v>10366</v>
      </c>
      <c r="C411" s="3" t="s">
        <v>10366</v>
      </c>
      <c r="D411" s="3">
        <v>46113340</v>
      </c>
      <c r="E411" s="3" t="s">
        <v>106</v>
      </c>
      <c r="F411" s="36">
        <v>32835</v>
      </c>
      <c r="G411" s="3">
        <v>1</v>
      </c>
      <c r="H411" s="3" t="s">
        <v>1306</v>
      </c>
      <c r="I411" s="3" t="s">
        <v>1070</v>
      </c>
      <c r="J411" s="3" t="s">
        <v>1307</v>
      </c>
      <c r="K411" s="3" t="s">
        <v>93</v>
      </c>
      <c r="L411" s="8" t="s">
        <v>9813</v>
      </c>
      <c r="M411" s="5" t="s">
        <v>1073</v>
      </c>
      <c r="N411" s="13" t="s">
        <v>1043</v>
      </c>
      <c r="O411" s="5">
        <v>44966</v>
      </c>
      <c r="P411" s="8">
        <v>1</v>
      </c>
      <c r="Q411" s="9">
        <v>1</v>
      </c>
      <c r="R411" s="9" t="str">
        <f>IFERROR(VLOOKUP(Tabla2[[#This Row],[CONTRATISTA PRNCIPAL]],Hoja1!$L$5:$M$9,2,FALSE),"CJV")</f>
        <v>CJV</v>
      </c>
      <c r="S411" s="9" t="str">
        <f>IF(Tabla2[[#This Row],[EMPRESA]]=Tabla2[[#This Row],[CONTRATISTA PRNCIPAL]],"Principal","Secundaria")</f>
        <v>Principal</v>
      </c>
      <c r="T411" s="10">
        <f>IFERROR(1/COUNTIF(Tabla2[CONTRATISTA PRNCIPAL],Tabla2[[#This Row],[CONTRATISTA PRNCIPAL]]),0)</f>
        <v>5.0251256281407036E-3</v>
      </c>
      <c r="U411" s="33">
        <f ca="1">IF(((TODAY()-Tabla2[[#This Row],[FECHA NACIMIENTO]])/365)&lt;18,"Corregir", IF(((TODAY()-Tabla2[[#This Row],[FECHA NACIMIENTO]])/365)&gt;80, "Corregir",ROUNDDOWN(((TODAY()-Tabla2[[#This Row],[FECHA NACIMIENTO]])/365),0)))</f>
        <v>33</v>
      </c>
      <c r="V41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411" s="34" t="str">
        <f ca="1">+IF(Tabla2[[#This Row],[Edad]]="Corregir","Corregir","Ok")</f>
        <v>Ok</v>
      </c>
      <c r="X411" s="10" t="str">
        <f>+IFERROR(VLOOKUP(Tabla2[[#This Row],[DISTRITO SEGÚN DNI]],Hoja1!$A$2:$B$55,2,FALSE),"No")</f>
        <v>ATE</v>
      </c>
      <c r="Y411" s="10" t="str">
        <f>IF(OR(LOWER(Tabla2[[#This Row],[GENERO]])="masculino", LOWER(Tabla2[[#This Row],[GENERO]])="femenino"),"OK","Corregir")</f>
        <v>OK</v>
      </c>
      <c r="Z411" s="10" t="str">
        <f>+IF(Tabla2[[#This Row],[Nro. DNI / CE]]="","Corregir",IF(LEN(Tabla2[[#This Row],[Nro. DNI / CE]])&gt;=8,"OK","Corregir"))</f>
        <v>OK</v>
      </c>
      <c r="AA411" s="10">
        <f>COUNTIF(Tabla2[APELLIDOS Y NOMBRES],Tabla2[[#This Row],[APELLIDOS Y NOMBRES]])</f>
        <v>1</v>
      </c>
      <c r="AB411" t="str">
        <f ca="1">+IFERROR(IF(Tabla2[[#This Row],[FECHA CESE/BAJA]]="","No Aplica",IF(AND(MONTH(Tabla2[[#This Row],[FECHA CESE/BAJA]])=MONTH(TODAY()-30),YEAR(Tabla2[[#This Row],[FECHA CESE/BAJA]])=YEAR(TODAY())),MONTH(TODAY()-30)&amp;"-"&amp;YEAR(TODAY()),"Borrar")),"No aplica")</f>
        <v>No aplica</v>
      </c>
      <c r="AC411" t="str">
        <f ca="1">+IFERROR(IF(Tabla2[[#This Row],[FECHA INICIO DE LABORES EN OBRA]]="","No Aplica",IF(AND(MONTH(Tabla2[[#This Row],[FECHA INICIO DE LABORES EN OBRA]])=MONTH(TODAY()-30),YEAR(Tabla2[[#This Row],[FECHA INICIO DE LABORES EN OBRA]])=YEAR(TODAY())),MONTH(TODAY()-30)&amp;"-"&amp;YEAR(TODAY()),"No Aplica")),"No Aplica")</f>
        <v>No Aplica</v>
      </c>
    </row>
    <row r="412" spans="1:29" x14ac:dyDescent="0.25">
      <c r="A412" s="2" t="s">
        <v>1067</v>
      </c>
      <c r="B412" s="3" t="s">
        <v>10366</v>
      </c>
      <c r="C412" s="3" t="s">
        <v>10366</v>
      </c>
      <c r="D412" s="3">
        <v>43831435</v>
      </c>
      <c r="E412" s="3" t="s">
        <v>1308</v>
      </c>
      <c r="F412" s="36">
        <v>31667</v>
      </c>
      <c r="G412" s="3">
        <v>3</v>
      </c>
      <c r="H412" s="3" t="s">
        <v>1084</v>
      </c>
      <c r="I412" s="3" t="s">
        <v>1070</v>
      </c>
      <c r="J412" s="3" t="s">
        <v>1309</v>
      </c>
      <c r="K412" s="3" t="s">
        <v>1063</v>
      </c>
      <c r="L412" s="8" t="s">
        <v>9813</v>
      </c>
      <c r="M412" s="5" t="s">
        <v>1073</v>
      </c>
      <c r="N412" s="13" t="s">
        <v>1043</v>
      </c>
      <c r="O412" s="5">
        <v>44757</v>
      </c>
      <c r="P412" s="8">
        <v>1</v>
      </c>
      <c r="Q412" s="9">
        <v>1</v>
      </c>
      <c r="R412" s="9" t="str">
        <f>IFERROR(VLOOKUP(Tabla2[[#This Row],[CONTRATISTA PRNCIPAL]],Hoja1!$L$5:$M$9,2,FALSE),"CJV")</f>
        <v>CJV</v>
      </c>
      <c r="S412" s="9" t="str">
        <f>IF(Tabla2[[#This Row],[EMPRESA]]=Tabla2[[#This Row],[CONTRATISTA PRNCIPAL]],"Principal","Secundaria")</f>
        <v>Principal</v>
      </c>
      <c r="T412" s="10">
        <f>IFERROR(1/COUNTIF(Tabla2[CONTRATISTA PRNCIPAL],Tabla2[[#This Row],[CONTRATISTA PRNCIPAL]]),0)</f>
        <v>5.0251256281407036E-3</v>
      </c>
      <c r="U412" s="33">
        <f ca="1">IF(((TODAY()-Tabla2[[#This Row],[FECHA NACIMIENTO]])/365)&lt;18,"Corregir", IF(((TODAY()-Tabla2[[#This Row],[FECHA NACIMIENTO]])/365)&gt;80, "Corregir",ROUNDDOWN(((TODAY()-Tabla2[[#This Row],[FECHA NACIMIENTO]])/365),0)))</f>
        <v>37</v>
      </c>
      <c r="V41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412" s="34" t="str">
        <f ca="1">+IF(Tabla2[[#This Row],[Edad]]="Corregir","Corregir","Ok")</f>
        <v>Ok</v>
      </c>
      <c r="X412" s="10" t="str">
        <f>+IFERROR(VLOOKUP(Tabla2[[#This Row],[DISTRITO SEGÚN DNI]],Hoja1!$A$2:$B$55,2,FALSE),"No")</f>
        <v>No</v>
      </c>
      <c r="Y412" s="10" t="str">
        <f>IF(OR(LOWER(Tabla2[[#This Row],[GENERO]])="masculino", LOWER(Tabla2[[#This Row],[GENERO]])="femenino"),"OK","Corregir")</f>
        <v>OK</v>
      </c>
      <c r="Z412" s="10" t="str">
        <f>+IF(Tabla2[[#This Row],[Nro. DNI / CE]]="","Corregir",IF(LEN(Tabla2[[#This Row],[Nro. DNI / CE]])&gt;=8,"OK","Corregir"))</f>
        <v>OK</v>
      </c>
      <c r="AA412" s="10">
        <f>COUNTIF(Tabla2[APELLIDOS Y NOMBRES],Tabla2[[#This Row],[APELLIDOS Y NOMBRES]])</f>
        <v>1</v>
      </c>
      <c r="AB412" t="str">
        <f ca="1">+IFERROR(IF(Tabla2[[#This Row],[FECHA CESE/BAJA]]="","No Aplica",IF(AND(MONTH(Tabla2[[#This Row],[FECHA CESE/BAJA]])=MONTH(TODAY()-30),YEAR(Tabla2[[#This Row],[FECHA CESE/BAJA]])=YEAR(TODAY())),MONTH(TODAY()-30)&amp;"-"&amp;YEAR(TODAY()),"Borrar")),"No aplica")</f>
        <v>No aplica</v>
      </c>
      <c r="AC412" t="str">
        <f ca="1">+IFERROR(IF(Tabla2[[#This Row],[FECHA INICIO DE LABORES EN OBRA]]="","No Aplica",IF(AND(MONTH(Tabla2[[#This Row],[FECHA INICIO DE LABORES EN OBRA]])=MONTH(TODAY()-30),YEAR(Tabla2[[#This Row],[FECHA INICIO DE LABORES EN OBRA]])=YEAR(TODAY())),MONTH(TODAY()-30)&amp;"-"&amp;YEAR(TODAY()),"No Aplica")),"No Aplica")</f>
        <v>No Aplica</v>
      </c>
    </row>
    <row r="413" spans="1:29" x14ac:dyDescent="0.25">
      <c r="A413" s="2" t="s">
        <v>1067</v>
      </c>
      <c r="B413" s="3" t="s">
        <v>10366</v>
      </c>
      <c r="C413" s="3" t="s">
        <v>10366</v>
      </c>
      <c r="D413" s="3">
        <v>80209786</v>
      </c>
      <c r="E413" s="3" t="s">
        <v>107</v>
      </c>
      <c r="F413" s="36">
        <v>26248</v>
      </c>
      <c r="G413" s="3">
        <v>3</v>
      </c>
      <c r="H413" s="3" t="s">
        <v>1084</v>
      </c>
      <c r="I413" s="3" t="s">
        <v>1070</v>
      </c>
      <c r="J413" s="3" t="s">
        <v>1310</v>
      </c>
      <c r="K413" s="3" t="s">
        <v>32</v>
      </c>
      <c r="L413" s="8" t="s">
        <v>9813</v>
      </c>
      <c r="M413" s="5" t="s">
        <v>1073</v>
      </c>
      <c r="N413" s="13" t="s">
        <v>1043</v>
      </c>
      <c r="O413" s="5">
        <v>44141</v>
      </c>
      <c r="P413" s="8">
        <v>1</v>
      </c>
      <c r="Q413" s="9">
        <v>1</v>
      </c>
      <c r="R413" s="9" t="str">
        <f>IFERROR(VLOOKUP(Tabla2[[#This Row],[CONTRATISTA PRNCIPAL]],Hoja1!$L$5:$M$9,2,FALSE),"CJV")</f>
        <v>CJV</v>
      </c>
      <c r="S413" s="9" t="str">
        <f>IF(Tabla2[[#This Row],[EMPRESA]]=Tabla2[[#This Row],[CONTRATISTA PRNCIPAL]],"Principal","Secundaria")</f>
        <v>Principal</v>
      </c>
      <c r="T413" s="10">
        <f>IFERROR(1/COUNTIF(Tabla2[CONTRATISTA PRNCIPAL],Tabla2[[#This Row],[CONTRATISTA PRNCIPAL]]),0)</f>
        <v>5.0251256281407036E-3</v>
      </c>
      <c r="U413" s="33">
        <f ca="1">IF(((TODAY()-Tabla2[[#This Row],[FECHA NACIMIENTO]])/365)&lt;18,"Corregir", IF(((TODAY()-Tabla2[[#This Row],[FECHA NACIMIENTO]])/365)&gt;80, "Corregir",ROUNDDOWN(((TODAY()-Tabla2[[#This Row],[FECHA NACIMIENTO]])/365),0)))</f>
        <v>51</v>
      </c>
      <c r="V41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413" s="34" t="str">
        <f ca="1">+IF(Tabla2[[#This Row],[Edad]]="Corregir","Corregir","Ok")</f>
        <v>Ok</v>
      </c>
      <c r="X413" s="10" t="str">
        <f>+IFERROR(VLOOKUP(Tabla2[[#This Row],[DISTRITO SEGÚN DNI]],Hoja1!$A$2:$B$55,2,FALSE),"No")</f>
        <v>CALLAO</v>
      </c>
      <c r="Y413" s="10" t="str">
        <f>IF(OR(LOWER(Tabla2[[#This Row],[GENERO]])="masculino", LOWER(Tabla2[[#This Row],[GENERO]])="femenino"),"OK","Corregir")</f>
        <v>OK</v>
      </c>
      <c r="Z413" s="10" t="str">
        <f>+IF(Tabla2[[#This Row],[Nro. DNI / CE]]="","Corregir",IF(LEN(Tabla2[[#This Row],[Nro. DNI / CE]])&gt;=8,"OK","Corregir"))</f>
        <v>OK</v>
      </c>
      <c r="AA413" s="10">
        <f>COUNTIF(Tabla2[APELLIDOS Y NOMBRES],Tabla2[[#This Row],[APELLIDOS Y NOMBRES]])</f>
        <v>1</v>
      </c>
      <c r="AB413" t="str">
        <f ca="1">+IFERROR(IF(Tabla2[[#This Row],[FECHA CESE/BAJA]]="","No Aplica",IF(AND(MONTH(Tabla2[[#This Row],[FECHA CESE/BAJA]])=MONTH(TODAY()-30),YEAR(Tabla2[[#This Row],[FECHA CESE/BAJA]])=YEAR(TODAY())),MONTH(TODAY()-30)&amp;"-"&amp;YEAR(TODAY()),"Borrar")),"No aplica")</f>
        <v>No aplica</v>
      </c>
      <c r="AC413" t="str">
        <f ca="1">+IFERROR(IF(Tabla2[[#This Row],[FECHA INICIO DE LABORES EN OBRA]]="","No Aplica",IF(AND(MONTH(Tabla2[[#This Row],[FECHA INICIO DE LABORES EN OBRA]])=MONTH(TODAY()-30),YEAR(Tabla2[[#This Row],[FECHA INICIO DE LABORES EN OBRA]])=YEAR(TODAY())),MONTH(TODAY()-30)&amp;"-"&amp;YEAR(TODAY()),"No Aplica")),"No Aplica")</f>
        <v>No Aplica</v>
      </c>
    </row>
    <row r="414" spans="1:29" x14ac:dyDescent="0.25">
      <c r="A414" s="2" t="s">
        <v>1067</v>
      </c>
      <c r="B414" s="3" t="s">
        <v>10366</v>
      </c>
      <c r="C414" s="3" t="s">
        <v>10366</v>
      </c>
      <c r="D414" s="3">
        <v>46286123</v>
      </c>
      <c r="E414" s="3" t="s">
        <v>10397</v>
      </c>
      <c r="F414" s="36">
        <v>32892</v>
      </c>
      <c r="G414" s="3">
        <v>3</v>
      </c>
      <c r="H414" s="3" t="s">
        <v>1365</v>
      </c>
      <c r="I414" s="3" t="s">
        <v>1070</v>
      </c>
      <c r="J414" s="3" t="s">
        <v>10398</v>
      </c>
      <c r="K414" s="3" t="s">
        <v>34</v>
      </c>
      <c r="L414" s="8" t="s">
        <v>9813</v>
      </c>
      <c r="M414" s="5" t="s">
        <v>1073</v>
      </c>
      <c r="N414" s="13" t="s">
        <v>1043</v>
      </c>
      <c r="O414" s="5">
        <v>45128</v>
      </c>
      <c r="P414" s="8">
        <v>1</v>
      </c>
      <c r="Q414" s="9">
        <v>1</v>
      </c>
      <c r="R414" s="9" t="str">
        <f>IFERROR(VLOOKUP(Tabla2[[#This Row],[CONTRATISTA PRNCIPAL]],Hoja1!$L$5:$M$9,2,FALSE),"CJV")</f>
        <v>CJV</v>
      </c>
      <c r="S414" s="9" t="str">
        <f>IF(Tabla2[[#This Row],[EMPRESA]]=Tabla2[[#This Row],[CONTRATISTA PRNCIPAL]],"Principal","Secundaria")</f>
        <v>Principal</v>
      </c>
      <c r="T414" s="10">
        <f>IFERROR(1/COUNTIF(Tabla2[CONTRATISTA PRNCIPAL],Tabla2[[#This Row],[CONTRATISTA PRNCIPAL]]),0)</f>
        <v>5.0251256281407036E-3</v>
      </c>
      <c r="U414" s="33">
        <f ca="1">IF(((TODAY()-Tabla2[[#This Row],[FECHA NACIMIENTO]])/365)&lt;18,"Corregir", IF(((TODAY()-Tabla2[[#This Row],[FECHA NACIMIENTO]])/365)&gt;80, "Corregir",ROUNDDOWN(((TODAY()-Tabla2[[#This Row],[FECHA NACIMIENTO]])/365),0)))</f>
        <v>33</v>
      </c>
      <c r="V41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414" s="34" t="str">
        <f ca="1">+IF(Tabla2[[#This Row],[Edad]]="Corregir","Corregir","Ok")</f>
        <v>Ok</v>
      </c>
      <c r="X414" s="10" t="str">
        <f>+IFERROR(VLOOKUP(Tabla2[[#This Row],[DISTRITO SEGÚN DNI]],Hoja1!$A$2:$B$55,2,FALSE),"No")</f>
        <v>CALLAO</v>
      </c>
      <c r="Y414" s="10" t="str">
        <f>IF(OR(LOWER(Tabla2[[#This Row],[GENERO]])="masculino", LOWER(Tabla2[[#This Row],[GENERO]])="femenino"),"OK","Corregir")</f>
        <v>OK</v>
      </c>
      <c r="Z414" s="10" t="str">
        <f>+IF(Tabla2[[#This Row],[Nro. DNI / CE]]="","Corregir",IF(LEN(Tabla2[[#This Row],[Nro. DNI / CE]])&gt;=8,"OK","Corregir"))</f>
        <v>OK</v>
      </c>
      <c r="AA414" s="10">
        <f>COUNTIF(Tabla2[APELLIDOS Y NOMBRES],Tabla2[[#This Row],[APELLIDOS Y NOMBRES]])</f>
        <v>1</v>
      </c>
      <c r="AB414" t="str">
        <f ca="1">+IFERROR(IF(Tabla2[[#This Row],[FECHA CESE/BAJA]]="","No Aplica",IF(AND(MONTH(Tabla2[[#This Row],[FECHA CESE/BAJA]])=MONTH(TODAY()-30),YEAR(Tabla2[[#This Row],[FECHA CESE/BAJA]])=YEAR(TODAY())),MONTH(TODAY()-30)&amp;"-"&amp;YEAR(TODAY()),"Borrar")),"No aplica")</f>
        <v>No aplica</v>
      </c>
      <c r="AC414" t="str">
        <f ca="1">+IFERROR(IF(Tabla2[[#This Row],[FECHA INICIO DE LABORES EN OBRA]]="","No Aplica",IF(AND(MONTH(Tabla2[[#This Row],[FECHA INICIO DE LABORES EN OBRA]])=MONTH(TODAY()-30),YEAR(Tabla2[[#This Row],[FECHA INICIO DE LABORES EN OBRA]])=YEAR(TODAY())),MONTH(TODAY()-30)&amp;"-"&amp;YEAR(TODAY()),"No Aplica")),"No Aplica")</f>
        <v>No Aplica</v>
      </c>
    </row>
    <row r="415" spans="1:29" x14ac:dyDescent="0.25">
      <c r="A415" s="2" t="s">
        <v>1067</v>
      </c>
      <c r="B415" s="3" t="s">
        <v>10366</v>
      </c>
      <c r="C415" s="3" t="s">
        <v>10366</v>
      </c>
      <c r="D415" s="3">
        <v>40490729</v>
      </c>
      <c r="E415" s="3" t="s">
        <v>1314</v>
      </c>
      <c r="F415" s="36">
        <v>29252</v>
      </c>
      <c r="G415" s="3">
        <v>3</v>
      </c>
      <c r="H415" s="3" t="s">
        <v>1084</v>
      </c>
      <c r="I415" s="3" t="s">
        <v>1070</v>
      </c>
      <c r="J415" s="3" t="s">
        <v>1315</v>
      </c>
      <c r="K415" s="3" t="s">
        <v>1042</v>
      </c>
      <c r="L415" s="8" t="s">
        <v>9813</v>
      </c>
      <c r="M415" s="5" t="s">
        <v>1073</v>
      </c>
      <c r="N415" s="13" t="s">
        <v>1043</v>
      </c>
      <c r="O415" s="5">
        <v>44302</v>
      </c>
      <c r="P415" s="8">
        <v>1</v>
      </c>
      <c r="Q415" s="9">
        <v>1</v>
      </c>
      <c r="R415" s="9" t="str">
        <f>IFERROR(VLOOKUP(Tabla2[[#This Row],[CONTRATISTA PRNCIPAL]],Hoja1!$L$5:$M$9,2,FALSE),"CJV")</f>
        <v>CJV</v>
      </c>
      <c r="S415" s="9" t="str">
        <f>IF(Tabla2[[#This Row],[EMPRESA]]=Tabla2[[#This Row],[CONTRATISTA PRNCIPAL]],"Principal","Secundaria")</f>
        <v>Principal</v>
      </c>
      <c r="T415" s="10">
        <f>IFERROR(1/COUNTIF(Tabla2[CONTRATISTA PRNCIPAL],Tabla2[[#This Row],[CONTRATISTA PRNCIPAL]]),0)</f>
        <v>5.0251256281407036E-3</v>
      </c>
      <c r="U415" s="33">
        <f ca="1">IF(((TODAY()-Tabla2[[#This Row],[FECHA NACIMIENTO]])/365)&lt;18,"Corregir", IF(((TODAY()-Tabla2[[#This Row],[FECHA NACIMIENTO]])/365)&gt;80, "Corregir",ROUNDDOWN(((TODAY()-Tabla2[[#This Row],[FECHA NACIMIENTO]])/365),0)))</f>
        <v>43</v>
      </c>
      <c r="V41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415" s="34" t="str">
        <f ca="1">+IF(Tabla2[[#This Row],[Edad]]="Corregir","Corregir","Ok")</f>
        <v>Ok</v>
      </c>
      <c r="X415" s="10" t="str">
        <f>+IFERROR(VLOOKUP(Tabla2[[#This Row],[DISTRITO SEGÚN DNI]],Hoja1!$A$2:$B$55,2,FALSE),"No")</f>
        <v>No</v>
      </c>
      <c r="Y415" s="10" t="str">
        <f>IF(OR(LOWER(Tabla2[[#This Row],[GENERO]])="masculino", LOWER(Tabla2[[#This Row],[GENERO]])="femenino"),"OK","Corregir")</f>
        <v>OK</v>
      </c>
      <c r="Z415" s="10" t="str">
        <f>+IF(Tabla2[[#This Row],[Nro. DNI / CE]]="","Corregir",IF(LEN(Tabla2[[#This Row],[Nro. DNI / CE]])&gt;=8,"OK","Corregir"))</f>
        <v>OK</v>
      </c>
      <c r="AA415" s="10">
        <f>COUNTIF(Tabla2[APELLIDOS Y NOMBRES],Tabla2[[#This Row],[APELLIDOS Y NOMBRES]])</f>
        <v>1</v>
      </c>
      <c r="AB415" t="str">
        <f ca="1">+IFERROR(IF(Tabla2[[#This Row],[FECHA CESE/BAJA]]="","No Aplica",IF(AND(MONTH(Tabla2[[#This Row],[FECHA CESE/BAJA]])=MONTH(TODAY()-30),YEAR(Tabla2[[#This Row],[FECHA CESE/BAJA]])=YEAR(TODAY())),MONTH(TODAY()-30)&amp;"-"&amp;YEAR(TODAY()),"Borrar")),"No aplica")</f>
        <v>No aplica</v>
      </c>
      <c r="AC415" t="str">
        <f ca="1">+IFERROR(IF(Tabla2[[#This Row],[FECHA INICIO DE LABORES EN OBRA]]="","No Aplica",IF(AND(MONTH(Tabla2[[#This Row],[FECHA INICIO DE LABORES EN OBRA]])=MONTH(TODAY()-30),YEAR(Tabla2[[#This Row],[FECHA INICIO DE LABORES EN OBRA]])=YEAR(TODAY())),MONTH(TODAY()-30)&amp;"-"&amp;YEAR(TODAY()),"No Aplica")),"No Aplica")</f>
        <v>No Aplica</v>
      </c>
    </row>
    <row r="416" spans="1:29" x14ac:dyDescent="0.25">
      <c r="A416" s="2" t="s">
        <v>1067</v>
      </c>
      <c r="B416" s="3" t="s">
        <v>10366</v>
      </c>
      <c r="C416" s="3" t="s">
        <v>10366</v>
      </c>
      <c r="D416" s="3">
        <v>10111328</v>
      </c>
      <c r="E416" s="3" t="s">
        <v>1316</v>
      </c>
      <c r="F416" s="36">
        <v>27044</v>
      </c>
      <c r="G416" s="3">
        <v>3</v>
      </c>
      <c r="H416" s="3" t="s">
        <v>1110</v>
      </c>
      <c r="I416" s="3" t="s">
        <v>1070</v>
      </c>
      <c r="J416" s="3" t="s">
        <v>1317</v>
      </c>
      <c r="K416" s="3" t="s">
        <v>1136</v>
      </c>
      <c r="L416" s="8" t="s">
        <v>9813</v>
      </c>
      <c r="M416" s="5" t="s">
        <v>1073</v>
      </c>
      <c r="N416" s="13" t="s">
        <v>1043</v>
      </c>
      <c r="O416" s="5">
        <v>43413</v>
      </c>
      <c r="P416" s="8">
        <v>1</v>
      </c>
      <c r="Q416" s="9">
        <v>2</v>
      </c>
      <c r="R416" s="9" t="str">
        <f>IFERROR(VLOOKUP(Tabla2[[#This Row],[CONTRATISTA PRNCIPAL]],Hoja1!$L$5:$M$9,2,FALSE),"CJV")</f>
        <v>CJV</v>
      </c>
      <c r="S416" s="9" t="str">
        <f>IF(Tabla2[[#This Row],[EMPRESA]]=Tabla2[[#This Row],[CONTRATISTA PRNCIPAL]],"Principal","Secundaria")</f>
        <v>Principal</v>
      </c>
      <c r="T416" s="10">
        <f>IFERROR(1/COUNTIF(Tabla2[CONTRATISTA PRNCIPAL],Tabla2[[#This Row],[CONTRATISTA PRNCIPAL]]),0)</f>
        <v>5.0251256281407036E-3</v>
      </c>
      <c r="U416" s="33">
        <f ca="1">IF(((TODAY()-Tabla2[[#This Row],[FECHA NACIMIENTO]])/365)&lt;18,"Corregir", IF(((TODAY()-Tabla2[[#This Row],[FECHA NACIMIENTO]])/365)&gt;80, "Corregir",ROUNDDOWN(((TODAY()-Tabla2[[#This Row],[FECHA NACIMIENTO]])/365),0)))</f>
        <v>49</v>
      </c>
      <c r="V41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416" s="34" t="str">
        <f ca="1">+IF(Tabla2[[#This Row],[Edad]]="Corregir","Corregir","Ok")</f>
        <v>Ok</v>
      </c>
      <c r="X416" s="10" t="str">
        <f>+IFERROR(VLOOKUP(Tabla2[[#This Row],[DISTRITO SEGÚN DNI]],Hoja1!$A$2:$B$55,2,FALSE),"No")</f>
        <v>No</v>
      </c>
      <c r="Y416" s="10" t="str">
        <f>IF(OR(LOWER(Tabla2[[#This Row],[GENERO]])="masculino", LOWER(Tabla2[[#This Row],[GENERO]])="femenino"),"OK","Corregir")</f>
        <v>OK</v>
      </c>
      <c r="Z416" s="10" t="str">
        <f>+IF(Tabla2[[#This Row],[Nro. DNI / CE]]="","Corregir",IF(LEN(Tabla2[[#This Row],[Nro. DNI / CE]])&gt;=8,"OK","Corregir"))</f>
        <v>OK</v>
      </c>
      <c r="AA416" s="10">
        <f>COUNTIF(Tabla2[APELLIDOS Y NOMBRES],Tabla2[[#This Row],[APELLIDOS Y NOMBRES]])</f>
        <v>1</v>
      </c>
      <c r="AB416" t="str">
        <f ca="1">+IFERROR(IF(Tabla2[[#This Row],[FECHA CESE/BAJA]]="","No Aplica",IF(AND(MONTH(Tabla2[[#This Row],[FECHA CESE/BAJA]])=MONTH(TODAY()-30),YEAR(Tabla2[[#This Row],[FECHA CESE/BAJA]])=YEAR(TODAY())),MONTH(TODAY()-30)&amp;"-"&amp;YEAR(TODAY()),"Borrar")),"No aplica")</f>
        <v>No aplica</v>
      </c>
      <c r="AC416" t="str">
        <f ca="1">+IFERROR(IF(Tabla2[[#This Row],[FECHA INICIO DE LABORES EN OBRA]]="","No Aplica",IF(AND(MONTH(Tabla2[[#This Row],[FECHA INICIO DE LABORES EN OBRA]])=MONTH(TODAY()-30),YEAR(Tabla2[[#This Row],[FECHA INICIO DE LABORES EN OBRA]])=YEAR(TODAY())),MONTH(TODAY()-30)&amp;"-"&amp;YEAR(TODAY()),"No Aplica")),"No Aplica")</f>
        <v>No Aplica</v>
      </c>
    </row>
    <row r="417" spans="1:29" x14ac:dyDescent="0.25">
      <c r="A417" s="2" t="s">
        <v>1067</v>
      </c>
      <c r="B417" s="3" t="s">
        <v>10366</v>
      </c>
      <c r="C417" s="3" t="s">
        <v>10366</v>
      </c>
      <c r="D417" s="3">
        <v>10683616</v>
      </c>
      <c r="E417" s="3" t="s">
        <v>1318</v>
      </c>
      <c r="F417" s="36">
        <v>28467</v>
      </c>
      <c r="G417" s="3">
        <v>3</v>
      </c>
      <c r="H417" s="3" t="s">
        <v>1084</v>
      </c>
      <c r="I417" s="3" t="s">
        <v>1070</v>
      </c>
      <c r="J417" s="3" t="s">
        <v>1319</v>
      </c>
      <c r="K417" s="3" t="s">
        <v>1240</v>
      </c>
      <c r="L417" s="8" t="s">
        <v>9813</v>
      </c>
      <c r="M417" s="5" t="s">
        <v>1073</v>
      </c>
      <c r="N417" s="13" t="s">
        <v>1043</v>
      </c>
      <c r="O417" s="5">
        <v>45100</v>
      </c>
      <c r="P417" s="8">
        <v>1</v>
      </c>
      <c r="Q417" s="9">
        <v>1</v>
      </c>
      <c r="R417" s="9" t="str">
        <f>IFERROR(VLOOKUP(Tabla2[[#This Row],[CONTRATISTA PRNCIPAL]],Hoja1!$L$5:$M$9,2,FALSE),"CJV")</f>
        <v>CJV</v>
      </c>
      <c r="S417" s="9" t="str">
        <f>IF(Tabla2[[#This Row],[EMPRESA]]=Tabla2[[#This Row],[CONTRATISTA PRNCIPAL]],"Principal","Secundaria")</f>
        <v>Principal</v>
      </c>
      <c r="T417" s="10">
        <f>IFERROR(1/COUNTIF(Tabla2[CONTRATISTA PRNCIPAL],Tabla2[[#This Row],[CONTRATISTA PRNCIPAL]]),0)</f>
        <v>5.0251256281407036E-3</v>
      </c>
      <c r="U417" s="33">
        <f ca="1">IF(((TODAY()-Tabla2[[#This Row],[FECHA NACIMIENTO]])/365)&lt;18,"Corregir", IF(((TODAY()-Tabla2[[#This Row],[FECHA NACIMIENTO]])/365)&gt;80, "Corregir",ROUNDDOWN(((TODAY()-Tabla2[[#This Row],[FECHA NACIMIENTO]])/365),0)))</f>
        <v>45</v>
      </c>
      <c r="V41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417" s="34" t="str">
        <f ca="1">+IF(Tabla2[[#This Row],[Edad]]="Corregir","Corregir","Ok")</f>
        <v>Ok</v>
      </c>
      <c r="X417" s="10" t="str">
        <f>+IFERROR(VLOOKUP(Tabla2[[#This Row],[DISTRITO SEGÚN DNI]],Hoja1!$A$2:$B$55,2,FALSE),"No")</f>
        <v>No</v>
      </c>
      <c r="Y417" s="10" t="str">
        <f>IF(OR(LOWER(Tabla2[[#This Row],[GENERO]])="masculino", LOWER(Tabla2[[#This Row],[GENERO]])="femenino"),"OK","Corregir")</f>
        <v>OK</v>
      </c>
      <c r="Z417" s="10" t="str">
        <f>+IF(Tabla2[[#This Row],[Nro. DNI / CE]]="","Corregir",IF(LEN(Tabla2[[#This Row],[Nro. DNI / CE]])&gt;=8,"OK","Corregir"))</f>
        <v>OK</v>
      </c>
      <c r="AA417" s="10">
        <f>COUNTIF(Tabla2[APELLIDOS Y NOMBRES],Tabla2[[#This Row],[APELLIDOS Y NOMBRES]])</f>
        <v>1</v>
      </c>
      <c r="AB417" t="str">
        <f ca="1">+IFERROR(IF(Tabla2[[#This Row],[FECHA CESE/BAJA]]="","No Aplica",IF(AND(MONTH(Tabla2[[#This Row],[FECHA CESE/BAJA]])=MONTH(TODAY()-30),YEAR(Tabla2[[#This Row],[FECHA CESE/BAJA]])=YEAR(TODAY())),MONTH(TODAY()-30)&amp;"-"&amp;YEAR(TODAY()),"Borrar")),"No aplica")</f>
        <v>No aplica</v>
      </c>
      <c r="AC417" t="str">
        <f ca="1">+IFERROR(IF(Tabla2[[#This Row],[FECHA INICIO DE LABORES EN OBRA]]="","No Aplica",IF(AND(MONTH(Tabla2[[#This Row],[FECHA INICIO DE LABORES EN OBRA]])=MONTH(TODAY()-30),YEAR(Tabla2[[#This Row],[FECHA INICIO DE LABORES EN OBRA]])=YEAR(TODAY())),MONTH(TODAY()-30)&amp;"-"&amp;YEAR(TODAY()),"No Aplica")),"No Aplica")</f>
        <v>No Aplica</v>
      </c>
    </row>
    <row r="418" spans="1:29" x14ac:dyDescent="0.25">
      <c r="A418" s="2" t="s">
        <v>1067</v>
      </c>
      <c r="B418" s="3" t="s">
        <v>10366</v>
      </c>
      <c r="C418" s="3" t="s">
        <v>10366</v>
      </c>
      <c r="D418" s="3">
        <v>42994247</v>
      </c>
      <c r="E418" s="3" t="s">
        <v>1320</v>
      </c>
      <c r="F418" s="36">
        <v>31209</v>
      </c>
      <c r="G418" s="3">
        <v>3</v>
      </c>
      <c r="H418" s="3" t="s">
        <v>1084</v>
      </c>
      <c r="I418" s="3" t="s">
        <v>1070</v>
      </c>
      <c r="J418" s="3" t="s">
        <v>1321</v>
      </c>
      <c r="K418" s="3" t="s">
        <v>1219</v>
      </c>
      <c r="L418" s="8" t="s">
        <v>9813</v>
      </c>
      <c r="M418" s="5" t="s">
        <v>1073</v>
      </c>
      <c r="N418" s="13" t="s">
        <v>1043</v>
      </c>
      <c r="O418" s="5">
        <v>43829</v>
      </c>
      <c r="P418" s="8">
        <v>1</v>
      </c>
      <c r="Q418" s="9">
        <v>1</v>
      </c>
      <c r="R418" s="9" t="str">
        <f>IFERROR(VLOOKUP(Tabla2[[#This Row],[CONTRATISTA PRNCIPAL]],Hoja1!$L$5:$M$9,2,FALSE),"CJV")</f>
        <v>CJV</v>
      </c>
      <c r="S418" s="9" t="str">
        <f>IF(Tabla2[[#This Row],[EMPRESA]]=Tabla2[[#This Row],[CONTRATISTA PRNCIPAL]],"Principal","Secundaria")</f>
        <v>Principal</v>
      </c>
      <c r="T418" s="10">
        <f>IFERROR(1/COUNTIF(Tabla2[CONTRATISTA PRNCIPAL],Tabla2[[#This Row],[CONTRATISTA PRNCIPAL]]),0)</f>
        <v>5.0251256281407036E-3</v>
      </c>
      <c r="U418" s="33">
        <f ca="1">IF(((TODAY()-Tabla2[[#This Row],[FECHA NACIMIENTO]])/365)&lt;18,"Corregir", IF(((TODAY()-Tabla2[[#This Row],[FECHA NACIMIENTO]])/365)&gt;80, "Corregir",ROUNDDOWN(((TODAY()-Tabla2[[#This Row],[FECHA NACIMIENTO]])/365),0)))</f>
        <v>38</v>
      </c>
      <c r="V41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418" s="34" t="str">
        <f ca="1">+IF(Tabla2[[#This Row],[Edad]]="Corregir","Corregir","Ok")</f>
        <v>Ok</v>
      </c>
      <c r="X418" s="10" t="str">
        <f>+IFERROR(VLOOKUP(Tabla2[[#This Row],[DISTRITO SEGÚN DNI]],Hoja1!$A$2:$B$55,2,FALSE),"No")</f>
        <v>No</v>
      </c>
      <c r="Y418" s="10" t="str">
        <f>IF(OR(LOWER(Tabla2[[#This Row],[GENERO]])="masculino", LOWER(Tabla2[[#This Row],[GENERO]])="femenino"),"OK","Corregir")</f>
        <v>OK</v>
      </c>
      <c r="Z418" s="10" t="str">
        <f>+IF(Tabla2[[#This Row],[Nro. DNI / CE]]="","Corregir",IF(LEN(Tabla2[[#This Row],[Nro. DNI / CE]])&gt;=8,"OK","Corregir"))</f>
        <v>OK</v>
      </c>
      <c r="AA418" s="10">
        <f>COUNTIF(Tabla2[APELLIDOS Y NOMBRES],Tabla2[[#This Row],[APELLIDOS Y NOMBRES]])</f>
        <v>1</v>
      </c>
      <c r="AB418" t="str">
        <f ca="1">+IFERROR(IF(Tabla2[[#This Row],[FECHA CESE/BAJA]]="","No Aplica",IF(AND(MONTH(Tabla2[[#This Row],[FECHA CESE/BAJA]])=MONTH(TODAY()-30),YEAR(Tabla2[[#This Row],[FECHA CESE/BAJA]])=YEAR(TODAY())),MONTH(TODAY()-30)&amp;"-"&amp;YEAR(TODAY()),"Borrar")),"No aplica")</f>
        <v>No aplica</v>
      </c>
      <c r="AC418" t="str">
        <f ca="1">+IFERROR(IF(Tabla2[[#This Row],[FECHA INICIO DE LABORES EN OBRA]]="","No Aplica",IF(AND(MONTH(Tabla2[[#This Row],[FECHA INICIO DE LABORES EN OBRA]])=MONTH(TODAY()-30),YEAR(Tabla2[[#This Row],[FECHA INICIO DE LABORES EN OBRA]])=YEAR(TODAY())),MONTH(TODAY()-30)&amp;"-"&amp;YEAR(TODAY()),"No Aplica")),"No Aplica")</f>
        <v>No Aplica</v>
      </c>
    </row>
    <row r="419" spans="1:29" x14ac:dyDescent="0.25">
      <c r="A419" s="2" t="s">
        <v>1067</v>
      </c>
      <c r="B419" s="3" t="s">
        <v>10366</v>
      </c>
      <c r="C419" s="3" t="s">
        <v>10366</v>
      </c>
      <c r="D419" s="3" t="s">
        <v>1322</v>
      </c>
      <c r="E419" s="3" t="s">
        <v>1323</v>
      </c>
      <c r="F419" s="36">
        <v>25005</v>
      </c>
      <c r="G419" s="3">
        <v>3</v>
      </c>
      <c r="H419" s="3" t="s">
        <v>1084</v>
      </c>
      <c r="I419" s="3" t="s">
        <v>1070</v>
      </c>
      <c r="J419" s="3" t="s">
        <v>1324</v>
      </c>
      <c r="K419" s="3" t="s">
        <v>1044</v>
      </c>
      <c r="L419" s="8" t="s">
        <v>9813</v>
      </c>
      <c r="M419" s="5" t="s">
        <v>1073</v>
      </c>
      <c r="N419" s="13" t="s">
        <v>1043</v>
      </c>
      <c r="O419" s="5">
        <v>44407</v>
      </c>
      <c r="P419" s="8">
        <v>1</v>
      </c>
      <c r="Q419" s="9">
        <v>1</v>
      </c>
      <c r="R419" s="9" t="str">
        <f>IFERROR(VLOOKUP(Tabla2[[#This Row],[CONTRATISTA PRNCIPAL]],Hoja1!$L$5:$M$9,2,FALSE),"CJV")</f>
        <v>CJV</v>
      </c>
      <c r="S419" s="9" t="str">
        <f>IF(Tabla2[[#This Row],[EMPRESA]]=Tabla2[[#This Row],[CONTRATISTA PRNCIPAL]],"Principal","Secundaria")</f>
        <v>Principal</v>
      </c>
      <c r="T419" s="10">
        <f>IFERROR(1/COUNTIF(Tabla2[CONTRATISTA PRNCIPAL],Tabla2[[#This Row],[CONTRATISTA PRNCIPAL]]),0)</f>
        <v>5.0251256281407036E-3</v>
      </c>
      <c r="U419" s="33">
        <f ca="1">IF(((TODAY()-Tabla2[[#This Row],[FECHA NACIMIENTO]])/365)&lt;18,"Corregir", IF(((TODAY()-Tabla2[[#This Row],[FECHA NACIMIENTO]])/365)&gt;80, "Corregir",ROUNDDOWN(((TODAY()-Tabla2[[#This Row],[FECHA NACIMIENTO]])/365),0)))</f>
        <v>55</v>
      </c>
      <c r="V41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419" s="34" t="str">
        <f ca="1">+IF(Tabla2[[#This Row],[Edad]]="Corregir","Corregir","Ok")</f>
        <v>Ok</v>
      </c>
      <c r="X419" s="10" t="str">
        <f>+IFERROR(VLOOKUP(Tabla2[[#This Row],[DISTRITO SEGÚN DNI]],Hoja1!$A$2:$B$55,2,FALSE),"No")</f>
        <v>No</v>
      </c>
      <c r="Y419" s="10" t="str">
        <f>IF(OR(LOWER(Tabla2[[#This Row],[GENERO]])="masculino", LOWER(Tabla2[[#This Row],[GENERO]])="femenino"),"OK","Corregir")</f>
        <v>OK</v>
      </c>
      <c r="Z419" s="10" t="str">
        <f>+IF(Tabla2[[#This Row],[Nro. DNI / CE]]="","Corregir",IF(LEN(Tabla2[[#This Row],[Nro. DNI / CE]])&gt;=8,"OK","Corregir"))</f>
        <v>OK</v>
      </c>
      <c r="AA419" s="10">
        <f>COUNTIF(Tabla2[APELLIDOS Y NOMBRES],Tabla2[[#This Row],[APELLIDOS Y NOMBRES]])</f>
        <v>1</v>
      </c>
      <c r="AB419" t="str">
        <f ca="1">+IFERROR(IF(Tabla2[[#This Row],[FECHA CESE/BAJA]]="","No Aplica",IF(AND(MONTH(Tabla2[[#This Row],[FECHA CESE/BAJA]])=MONTH(TODAY()-30),YEAR(Tabla2[[#This Row],[FECHA CESE/BAJA]])=YEAR(TODAY())),MONTH(TODAY()-30)&amp;"-"&amp;YEAR(TODAY()),"Borrar")),"No aplica")</f>
        <v>No aplica</v>
      </c>
      <c r="AC419" t="str">
        <f ca="1">+IFERROR(IF(Tabla2[[#This Row],[FECHA INICIO DE LABORES EN OBRA]]="","No Aplica",IF(AND(MONTH(Tabla2[[#This Row],[FECHA INICIO DE LABORES EN OBRA]])=MONTH(TODAY()-30),YEAR(Tabla2[[#This Row],[FECHA INICIO DE LABORES EN OBRA]])=YEAR(TODAY())),MONTH(TODAY()-30)&amp;"-"&amp;YEAR(TODAY()),"No Aplica")),"No Aplica")</f>
        <v>No Aplica</v>
      </c>
    </row>
    <row r="420" spans="1:29" x14ac:dyDescent="0.25">
      <c r="A420" s="2" t="s">
        <v>1067</v>
      </c>
      <c r="B420" s="3" t="s">
        <v>10366</v>
      </c>
      <c r="C420" s="3" t="s">
        <v>10366</v>
      </c>
      <c r="D420" s="3">
        <v>10482585</v>
      </c>
      <c r="E420" s="3" t="s">
        <v>1325</v>
      </c>
      <c r="F420" s="36">
        <v>26404</v>
      </c>
      <c r="G420" s="3">
        <v>3</v>
      </c>
      <c r="H420" s="3" t="s">
        <v>1084</v>
      </c>
      <c r="I420" s="3" t="s">
        <v>1070</v>
      </c>
      <c r="J420" s="3" t="s">
        <v>1326</v>
      </c>
      <c r="K420" s="3" t="s">
        <v>1136</v>
      </c>
      <c r="L420" s="8" t="s">
        <v>9813</v>
      </c>
      <c r="M420" s="5" t="s">
        <v>1073</v>
      </c>
      <c r="N420" s="13" t="s">
        <v>1043</v>
      </c>
      <c r="O420" s="5">
        <v>44998</v>
      </c>
      <c r="P420" s="8">
        <v>1</v>
      </c>
      <c r="Q420" s="9">
        <v>2</v>
      </c>
      <c r="R420" s="9" t="str">
        <f>IFERROR(VLOOKUP(Tabla2[[#This Row],[CONTRATISTA PRNCIPAL]],Hoja1!$L$5:$M$9,2,FALSE),"CJV")</f>
        <v>CJV</v>
      </c>
      <c r="S420" s="9" t="str">
        <f>IF(Tabla2[[#This Row],[EMPRESA]]=Tabla2[[#This Row],[CONTRATISTA PRNCIPAL]],"Principal","Secundaria")</f>
        <v>Principal</v>
      </c>
      <c r="T420" s="10">
        <f>IFERROR(1/COUNTIF(Tabla2[CONTRATISTA PRNCIPAL],Tabla2[[#This Row],[CONTRATISTA PRNCIPAL]]),0)</f>
        <v>5.0251256281407036E-3</v>
      </c>
      <c r="U420" s="33">
        <f ca="1">IF(((TODAY()-Tabla2[[#This Row],[FECHA NACIMIENTO]])/365)&lt;18,"Corregir", IF(((TODAY()-Tabla2[[#This Row],[FECHA NACIMIENTO]])/365)&gt;80, "Corregir",ROUNDDOWN(((TODAY()-Tabla2[[#This Row],[FECHA NACIMIENTO]])/365),0)))</f>
        <v>51</v>
      </c>
      <c r="V42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420" s="34" t="str">
        <f ca="1">+IF(Tabla2[[#This Row],[Edad]]="Corregir","Corregir","Ok")</f>
        <v>Ok</v>
      </c>
      <c r="X420" s="10" t="str">
        <f>+IFERROR(VLOOKUP(Tabla2[[#This Row],[DISTRITO SEGÚN DNI]],Hoja1!$A$2:$B$55,2,FALSE),"No")</f>
        <v>No</v>
      </c>
      <c r="Y420" s="10" t="str">
        <f>IF(OR(LOWER(Tabla2[[#This Row],[GENERO]])="masculino", LOWER(Tabla2[[#This Row],[GENERO]])="femenino"),"OK","Corregir")</f>
        <v>OK</v>
      </c>
      <c r="Z420" s="10" t="str">
        <f>+IF(Tabla2[[#This Row],[Nro. DNI / CE]]="","Corregir",IF(LEN(Tabla2[[#This Row],[Nro. DNI / CE]])&gt;=8,"OK","Corregir"))</f>
        <v>OK</v>
      </c>
      <c r="AA420" s="10">
        <f>COUNTIF(Tabla2[APELLIDOS Y NOMBRES],Tabla2[[#This Row],[APELLIDOS Y NOMBRES]])</f>
        <v>1</v>
      </c>
      <c r="AB420" t="str">
        <f ca="1">+IFERROR(IF(Tabla2[[#This Row],[FECHA CESE/BAJA]]="","No Aplica",IF(AND(MONTH(Tabla2[[#This Row],[FECHA CESE/BAJA]])=MONTH(TODAY()-30),YEAR(Tabla2[[#This Row],[FECHA CESE/BAJA]])=YEAR(TODAY())),MONTH(TODAY()-30)&amp;"-"&amp;YEAR(TODAY()),"Borrar")),"No aplica")</f>
        <v>No aplica</v>
      </c>
      <c r="AC420" t="str">
        <f ca="1">+IFERROR(IF(Tabla2[[#This Row],[FECHA INICIO DE LABORES EN OBRA]]="","No Aplica",IF(AND(MONTH(Tabla2[[#This Row],[FECHA INICIO DE LABORES EN OBRA]])=MONTH(TODAY()-30),YEAR(Tabla2[[#This Row],[FECHA INICIO DE LABORES EN OBRA]])=YEAR(TODAY())),MONTH(TODAY()-30)&amp;"-"&amp;YEAR(TODAY()),"No Aplica")),"No Aplica")</f>
        <v>No Aplica</v>
      </c>
    </row>
    <row r="421" spans="1:29" x14ac:dyDescent="0.25">
      <c r="A421" s="2" t="s">
        <v>1067</v>
      </c>
      <c r="B421" s="3" t="s">
        <v>10366</v>
      </c>
      <c r="C421" s="3" t="s">
        <v>10366</v>
      </c>
      <c r="D421" s="3" t="s">
        <v>12299</v>
      </c>
      <c r="E421" s="3" t="s">
        <v>12300</v>
      </c>
      <c r="F421" s="36">
        <v>24904</v>
      </c>
      <c r="G421" s="3">
        <v>3</v>
      </c>
      <c r="H421" s="3" t="s">
        <v>1084</v>
      </c>
      <c r="I421" s="3" t="s">
        <v>1070</v>
      </c>
      <c r="J421" s="3" t="s">
        <v>12301</v>
      </c>
      <c r="K421" s="3" t="s">
        <v>35</v>
      </c>
      <c r="L421" s="8" t="s">
        <v>9813</v>
      </c>
      <c r="M421" s="5" t="s">
        <v>1073</v>
      </c>
      <c r="N421" s="13" t="s">
        <v>1043</v>
      </c>
      <c r="O421" s="5">
        <v>45167</v>
      </c>
      <c r="P421" s="8">
        <v>1</v>
      </c>
      <c r="Q421" s="9">
        <v>2</v>
      </c>
      <c r="R421" s="9" t="str">
        <f>IFERROR(VLOOKUP(Tabla2[[#This Row],[CONTRATISTA PRNCIPAL]],Hoja1!$L$5:$M$9,2,FALSE),"CJV")</f>
        <v>CJV</v>
      </c>
      <c r="S421" s="9" t="str">
        <f>IF(Tabla2[[#This Row],[EMPRESA]]=Tabla2[[#This Row],[CONTRATISTA PRNCIPAL]],"Principal","Secundaria")</f>
        <v>Principal</v>
      </c>
      <c r="T421" s="10">
        <f>IFERROR(1/COUNTIF(Tabla2[CONTRATISTA PRNCIPAL],Tabla2[[#This Row],[CONTRATISTA PRNCIPAL]]),0)</f>
        <v>5.0251256281407036E-3</v>
      </c>
      <c r="U421" s="33">
        <f ca="1">IF(((TODAY()-Tabla2[[#This Row],[FECHA NACIMIENTO]])/365)&lt;18,"Corregir", IF(((TODAY()-Tabla2[[#This Row],[FECHA NACIMIENTO]])/365)&gt;80, "Corregir",ROUNDDOWN(((TODAY()-Tabla2[[#This Row],[FECHA NACIMIENTO]])/365),0)))</f>
        <v>55</v>
      </c>
      <c r="V42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421" s="34" t="str">
        <f ca="1">+IF(Tabla2[[#This Row],[Edad]]="Corregir","Corregir","Ok")</f>
        <v>Ok</v>
      </c>
      <c r="X421" s="10" t="str">
        <f>+IFERROR(VLOOKUP(Tabla2[[#This Row],[DISTRITO SEGÚN DNI]],Hoja1!$A$2:$B$55,2,FALSE),"No")</f>
        <v>EL AGUSTINO</v>
      </c>
      <c r="Y421" s="10" t="str">
        <f>IF(OR(LOWER(Tabla2[[#This Row],[GENERO]])="masculino", LOWER(Tabla2[[#This Row],[GENERO]])="femenino"),"OK","Corregir")</f>
        <v>OK</v>
      </c>
      <c r="Z421" s="10" t="str">
        <f>+IF(Tabla2[[#This Row],[Nro. DNI / CE]]="","Corregir",IF(LEN(Tabla2[[#This Row],[Nro. DNI / CE]])&gt;=8,"OK","Corregir"))</f>
        <v>OK</v>
      </c>
      <c r="AA421" s="10">
        <f>COUNTIF(Tabla2[APELLIDOS Y NOMBRES],Tabla2[[#This Row],[APELLIDOS Y NOMBRES]])</f>
        <v>1</v>
      </c>
      <c r="AB421" t="str">
        <f ca="1">+IFERROR(IF(Tabla2[[#This Row],[FECHA CESE/BAJA]]="","No Aplica",IF(AND(MONTH(Tabla2[[#This Row],[FECHA CESE/BAJA]])=MONTH(TODAY()-30),YEAR(Tabla2[[#This Row],[FECHA CESE/BAJA]])=YEAR(TODAY())),MONTH(TODAY()-30)&amp;"-"&amp;YEAR(TODAY()),"Borrar")),"No aplica")</f>
        <v>No aplica</v>
      </c>
      <c r="AC421" t="str">
        <f ca="1">+IFERROR(IF(Tabla2[[#This Row],[FECHA INICIO DE LABORES EN OBRA]]="","No Aplica",IF(AND(MONTH(Tabla2[[#This Row],[FECHA INICIO DE LABORES EN OBRA]])=MONTH(TODAY()-30),YEAR(Tabla2[[#This Row],[FECHA INICIO DE LABORES EN OBRA]])=YEAR(TODAY())),MONTH(TODAY()-30)&amp;"-"&amp;YEAR(TODAY()),"No Aplica")),"No Aplica")</f>
        <v>8-2023</v>
      </c>
    </row>
    <row r="422" spans="1:29" x14ac:dyDescent="0.25">
      <c r="A422" s="2" t="s">
        <v>1067</v>
      </c>
      <c r="B422" s="3" t="s">
        <v>10366</v>
      </c>
      <c r="C422" s="3" t="s">
        <v>10366</v>
      </c>
      <c r="D422" s="3">
        <v>40537516</v>
      </c>
      <c r="E422" s="3" t="s">
        <v>12302</v>
      </c>
      <c r="F422" s="36">
        <v>28971</v>
      </c>
      <c r="G422" s="3">
        <v>3</v>
      </c>
      <c r="H422" s="3" t="s">
        <v>12277</v>
      </c>
      <c r="I422" s="3" t="s">
        <v>1070</v>
      </c>
      <c r="J422" s="3" t="s">
        <v>12303</v>
      </c>
      <c r="K422" s="3" t="s">
        <v>1063</v>
      </c>
      <c r="L422" s="8" t="s">
        <v>9813</v>
      </c>
      <c r="M422" s="5" t="s">
        <v>1073</v>
      </c>
      <c r="N422" s="13" t="s">
        <v>1043</v>
      </c>
      <c r="O422" s="5">
        <v>45145</v>
      </c>
      <c r="P422" s="8">
        <v>1</v>
      </c>
      <c r="Q422" s="9">
        <v>2</v>
      </c>
      <c r="R422" s="9" t="str">
        <f>IFERROR(VLOOKUP(Tabla2[[#This Row],[CONTRATISTA PRNCIPAL]],Hoja1!$L$5:$M$9,2,FALSE),"CJV")</f>
        <v>CJV</v>
      </c>
      <c r="S422" s="9" t="str">
        <f>IF(Tabla2[[#This Row],[EMPRESA]]=Tabla2[[#This Row],[CONTRATISTA PRNCIPAL]],"Principal","Secundaria")</f>
        <v>Principal</v>
      </c>
      <c r="T422" s="10">
        <f>IFERROR(1/COUNTIF(Tabla2[CONTRATISTA PRNCIPAL],Tabla2[[#This Row],[CONTRATISTA PRNCIPAL]]),0)</f>
        <v>5.0251256281407036E-3</v>
      </c>
      <c r="U422" s="33">
        <f ca="1">IF(((TODAY()-Tabla2[[#This Row],[FECHA NACIMIENTO]])/365)&lt;18,"Corregir", IF(((TODAY()-Tabla2[[#This Row],[FECHA NACIMIENTO]])/365)&gt;80, "Corregir",ROUNDDOWN(((TODAY()-Tabla2[[#This Row],[FECHA NACIMIENTO]])/365),0)))</f>
        <v>44</v>
      </c>
      <c r="V42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422" s="34" t="str">
        <f ca="1">+IF(Tabla2[[#This Row],[Edad]]="Corregir","Corregir","Ok")</f>
        <v>Ok</v>
      </c>
      <c r="X422" s="10" t="str">
        <f>+IFERROR(VLOOKUP(Tabla2[[#This Row],[DISTRITO SEGÚN DNI]],Hoja1!$A$2:$B$55,2,FALSE),"No")</f>
        <v>No</v>
      </c>
      <c r="Y422" s="10" t="str">
        <f>IF(OR(LOWER(Tabla2[[#This Row],[GENERO]])="masculino", LOWER(Tabla2[[#This Row],[GENERO]])="femenino"),"OK","Corregir")</f>
        <v>OK</v>
      </c>
      <c r="Z422" s="10" t="str">
        <f>+IF(Tabla2[[#This Row],[Nro. DNI / CE]]="","Corregir",IF(LEN(Tabla2[[#This Row],[Nro. DNI / CE]])&gt;=8,"OK","Corregir"))</f>
        <v>OK</v>
      </c>
      <c r="AA422" s="10">
        <f>COUNTIF(Tabla2[APELLIDOS Y NOMBRES],Tabla2[[#This Row],[APELLIDOS Y NOMBRES]])</f>
        <v>1</v>
      </c>
      <c r="AB422" t="str">
        <f ca="1">+IFERROR(IF(Tabla2[[#This Row],[FECHA CESE/BAJA]]="","No Aplica",IF(AND(MONTH(Tabla2[[#This Row],[FECHA CESE/BAJA]])=MONTH(TODAY()-30),YEAR(Tabla2[[#This Row],[FECHA CESE/BAJA]])=YEAR(TODAY())),MONTH(TODAY()-30)&amp;"-"&amp;YEAR(TODAY()),"Borrar")),"No aplica")</f>
        <v>No aplica</v>
      </c>
      <c r="AC422" t="str">
        <f ca="1">+IFERROR(IF(Tabla2[[#This Row],[FECHA INICIO DE LABORES EN OBRA]]="","No Aplica",IF(AND(MONTH(Tabla2[[#This Row],[FECHA INICIO DE LABORES EN OBRA]])=MONTH(TODAY()-30),YEAR(Tabla2[[#This Row],[FECHA INICIO DE LABORES EN OBRA]])=YEAR(TODAY())),MONTH(TODAY()-30)&amp;"-"&amp;YEAR(TODAY()),"No Aplica")),"No Aplica")</f>
        <v>8-2023</v>
      </c>
    </row>
    <row r="423" spans="1:29" x14ac:dyDescent="0.25">
      <c r="A423" s="2" t="s">
        <v>1067</v>
      </c>
      <c r="B423" s="3" t="s">
        <v>10366</v>
      </c>
      <c r="C423" s="3" t="s">
        <v>10366</v>
      </c>
      <c r="D423" s="3">
        <v>10057881</v>
      </c>
      <c r="E423" s="3" t="s">
        <v>1327</v>
      </c>
      <c r="F423" s="36">
        <v>27625</v>
      </c>
      <c r="G423" s="3">
        <v>3</v>
      </c>
      <c r="H423" s="3" t="s">
        <v>1084</v>
      </c>
      <c r="I423" s="3" t="s">
        <v>1070</v>
      </c>
      <c r="J423" s="3" t="s">
        <v>1328</v>
      </c>
      <c r="K423" s="3" t="s">
        <v>1219</v>
      </c>
      <c r="L423" s="8" t="s">
        <v>9813</v>
      </c>
      <c r="M423" s="5" t="s">
        <v>1073</v>
      </c>
      <c r="N423" s="13" t="s">
        <v>1043</v>
      </c>
      <c r="O423" s="5">
        <v>44848</v>
      </c>
      <c r="P423" s="8">
        <v>1</v>
      </c>
      <c r="Q423" s="9">
        <v>1</v>
      </c>
      <c r="R423" s="9" t="str">
        <f>IFERROR(VLOOKUP(Tabla2[[#This Row],[CONTRATISTA PRNCIPAL]],Hoja1!$L$5:$M$9,2,FALSE),"CJV")</f>
        <v>CJV</v>
      </c>
      <c r="S423" s="9" t="str">
        <f>IF(Tabla2[[#This Row],[EMPRESA]]=Tabla2[[#This Row],[CONTRATISTA PRNCIPAL]],"Principal","Secundaria")</f>
        <v>Principal</v>
      </c>
      <c r="T423" s="10">
        <f>IFERROR(1/COUNTIF(Tabla2[CONTRATISTA PRNCIPAL],Tabla2[[#This Row],[CONTRATISTA PRNCIPAL]]),0)</f>
        <v>5.0251256281407036E-3</v>
      </c>
      <c r="U423" s="33">
        <f ca="1">IF(((TODAY()-Tabla2[[#This Row],[FECHA NACIMIENTO]])/365)&lt;18,"Corregir", IF(((TODAY()-Tabla2[[#This Row],[FECHA NACIMIENTO]])/365)&gt;80, "Corregir",ROUNDDOWN(((TODAY()-Tabla2[[#This Row],[FECHA NACIMIENTO]])/365),0)))</f>
        <v>48</v>
      </c>
      <c r="V42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423" s="34" t="str">
        <f ca="1">+IF(Tabla2[[#This Row],[Edad]]="Corregir","Corregir","Ok")</f>
        <v>Ok</v>
      </c>
      <c r="X423" s="10" t="str">
        <f>+IFERROR(VLOOKUP(Tabla2[[#This Row],[DISTRITO SEGÚN DNI]],Hoja1!$A$2:$B$55,2,FALSE),"No")</f>
        <v>No</v>
      </c>
      <c r="Y423" s="10" t="str">
        <f>IF(OR(LOWER(Tabla2[[#This Row],[GENERO]])="masculino", LOWER(Tabla2[[#This Row],[GENERO]])="femenino"),"OK","Corregir")</f>
        <v>OK</v>
      </c>
      <c r="Z423" s="10" t="str">
        <f>+IF(Tabla2[[#This Row],[Nro. DNI / CE]]="","Corregir",IF(LEN(Tabla2[[#This Row],[Nro. DNI / CE]])&gt;=8,"OK","Corregir"))</f>
        <v>OK</v>
      </c>
      <c r="AA423" s="10">
        <f>COUNTIF(Tabla2[APELLIDOS Y NOMBRES],Tabla2[[#This Row],[APELLIDOS Y NOMBRES]])</f>
        <v>1</v>
      </c>
      <c r="AB423" t="str">
        <f ca="1">+IFERROR(IF(Tabla2[[#This Row],[FECHA CESE/BAJA]]="","No Aplica",IF(AND(MONTH(Tabla2[[#This Row],[FECHA CESE/BAJA]])=MONTH(TODAY()-30),YEAR(Tabla2[[#This Row],[FECHA CESE/BAJA]])=YEAR(TODAY())),MONTH(TODAY()-30)&amp;"-"&amp;YEAR(TODAY()),"Borrar")),"No aplica")</f>
        <v>No aplica</v>
      </c>
      <c r="AC423" t="str">
        <f ca="1">+IFERROR(IF(Tabla2[[#This Row],[FECHA INICIO DE LABORES EN OBRA]]="","No Aplica",IF(AND(MONTH(Tabla2[[#This Row],[FECHA INICIO DE LABORES EN OBRA]])=MONTH(TODAY()-30),YEAR(Tabla2[[#This Row],[FECHA INICIO DE LABORES EN OBRA]])=YEAR(TODAY())),MONTH(TODAY()-30)&amp;"-"&amp;YEAR(TODAY()),"No Aplica")),"No Aplica")</f>
        <v>No Aplica</v>
      </c>
    </row>
    <row r="424" spans="1:29" x14ac:dyDescent="0.25">
      <c r="A424" s="2" t="s">
        <v>1067</v>
      </c>
      <c r="B424" s="3" t="s">
        <v>10366</v>
      </c>
      <c r="C424" s="3" t="s">
        <v>10366</v>
      </c>
      <c r="D424" s="3">
        <v>47487868</v>
      </c>
      <c r="E424" s="3" t="s">
        <v>1329</v>
      </c>
      <c r="F424" s="36">
        <v>33482</v>
      </c>
      <c r="G424" s="3">
        <v>3</v>
      </c>
      <c r="H424" s="3" t="s">
        <v>1297</v>
      </c>
      <c r="I424" s="3" t="s">
        <v>1070</v>
      </c>
      <c r="J424" s="3" t="s">
        <v>1330</v>
      </c>
      <c r="K424" s="3" t="s">
        <v>1219</v>
      </c>
      <c r="L424" s="8" t="s">
        <v>9813</v>
      </c>
      <c r="M424" s="5" t="s">
        <v>1073</v>
      </c>
      <c r="N424" s="13" t="s">
        <v>1043</v>
      </c>
      <c r="O424" s="5">
        <v>44974</v>
      </c>
      <c r="P424" s="8">
        <v>1</v>
      </c>
      <c r="Q424" s="9">
        <v>1</v>
      </c>
      <c r="R424" s="9" t="str">
        <f>IFERROR(VLOOKUP(Tabla2[[#This Row],[CONTRATISTA PRNCIPAL]],Hoja1!$L$5:$M$9,2,FALSE),"CJV")</f>
        <v>CJV</v>
      </c>
      <c r="S424" s="9" t="str">
        <f>IF(Tabla2[[#This Row],[EMPRESA]]=Tabla2[[#This Row],[CONTRATISTA PRNCIPAL]],"Principal","Secundaria")</f>
        <v>Principal</v>
      </c>
      <c r="T424" s="10">
        <f>IFERROR(1/COUNTIF(Tabla2[CONTRATISTA PRNCIPAL],Tabla2[[#This Row],[CONTRATISTA PRNCIPAL]]),0)</f>
        <v>5.0251256281407036E-3</v>
      </c>
      <c r="U424" s="33">
        <f ca="1">IF(((TODAY()-Tabla2[[#This Row],[FECHA NACIMIENTO]])/365)&lt;18,"Corregir", IF(((TODAY()-Tabla2[[#This Row],[FECHA NACIMIENTO]])/365)&gt;80, "Corregir",ROUNDDOWN(((TODAY()-Tabla2[[#This Row],[FECHA NACIMIENTO]])/365),0)))</f>
        <v>32</v>
      </c>
      <c r="V42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424" s="34" t="str">
        <f ca="1">+IF(Tabla2[[#This Row],[Edad]]="Corregir","Corregir","Ok")</f>
        <v>Ok</v>
      </c>
      <c r="X424" s="10" t="str">
        <f>+IFERROR(VLOOKUP(Tabla2[[#This Row],[DISTRITO SEGÚN DNI]],Hoja1!$A$2:$B$55,2,FALSE),"No")</f>
        <v>No</v>
      </c>
      <c r="Y424" s="10" t="str">
        <f>IF(OR(LOWER(Tabla2[[#This Row],[GENERO]])="masculino", LOWER(Tabla2[[#This Row],[GENERO]])="femenino"),"OK","Corregir")</f>
        <v>OK</v>
      </c>
      <c r="Z424" s="10" t="str">
        <f>+IF(Tabla2[[#This Row],[Nro. DNI / CE]]="","Corregir",IF(LEN(Tabla2[[#This Row],[Nro. DNI / CE]])&gt;=8,"OK","Corregir"))</f>
        <v>OK</v>
      </c>
      <c r="AA424" s="10">
        <f>COUNTIF(Tabla2[APELLIDOS Y NOMBRES],Tabla2[[#This Row],[APELLIDOS Y NOMBRES]])</f>
        <v>1</v>
      </c>
      <c r="AB424" t="str">
        <f ca="1">+IFERROR(IF(Tabla2[[#This Row],[FECHA CESE/BAJA]]="","No Aplica",IF(AND(MONTH(Tabla2[[#This Row],[FECHA CESE/BAJA]])=MONTH(TODAY()-30),YEAR(Tabla2[[#This Row],[FECHA CESE/BAJA]])=YEAR(TODAY())),MONTH(TODAY()-30)&amp;"-"&amp;YEAR(TODAY()),"Borrar")),"No aplica")</f>
        <v>No aplica</v>
      </c>
      <c r="AC424" t="str">
        <f ca="1">+IFERROR(IF(Tabla2[[#This Row],[FECHA INICIO DE LABORES EN OBRA]]="","No Aplica",IF(AND(MONTH(Tabla2[[#This Row],[FECHA INICIO DE LABORES EN OBRA]])=MONTH(TODAY()-30),YEAR(Tabla2[[#This Row],[FECHA INICIO DE LABORES EN OBRA]])=YEAR(TODAY())),MONTH(TODAY()-30)&amp;"-"&amp;YEAR(TODAY()),"No Aplica")),"No Aplica")</f>
        <v>No Aplica</v>
      </c>
    </row>
    <row r="425" spans="1:29" x14ac:dyDescent="0.25">
      <c r="A425" s="2" t="s">
        <v>1067</v>
      </c>
      <c r="B425" s="3" t="s">
        <v>10366</v>
      </c>
      <c r="C425" s="3" t="s">
        <v>10366</v>
      </c>
      <c r="D425" s="3">
        <v>47362891</v>
      </c>
      <c r="E425" s="3" t="s">
        <v>1331</v>
      </c>
      <c r="F425" s="36">
        <v>33172</v>
      </c>
      <c r="G425" s="3">
        <v>3</v>
      </c>
      <c r="H425" s="3" t="s">
        <v>1084</v>
      </c>
      <c r="I425" s="3" t="s">
        <v>1070</v>
      </c>
      <c r="J425" s="3" t="s">
        <v>1332</v>
      </c>
      <c r="K425" s="3" t="s">
        <v>1164</v>
      </c>
      <c r="L425" s="8" t="s">
        <v>9813</v>
      </c>
      <c r="M425" s="5" t="s">
        <v>1073</v>
      </c>
      <c r="N425" s="13" t="s">
        <v>1043</v>
      </c>
      <c r="O425" s="5">
        <v>44320</v>
      </c>
      <c r="P425" s="8">
        <v>1</v>
      </c>
      <c r="Q425" s="9">
        <v>1</v>
      </c>
      <c r="R425" s="9" t="str">
        <f>IFERROR(VLOOKUP(Tabla2[[#This Row],[CONTRATISTA PRNCIPAL]],Hoja1!$L$5:$M$9,2,FALSE),"CJV")</f>
        <v>CJV</v>
      </c>
      <c r="S425" s="9" t="str">
        <f>IF(Tabla2[[#This Row],[EMPRESA]]=Tabla2[[#This Row],[CONTRATISTA PRNCIPAL]],"Principal","Secundaria")</f>
        <v>Principal</v>
      </c>
      <c r="T425" s="10">
        <f>IFERROR(1/COUNTIF(Tabla2[CONTRATISTA PRNCIPAL],Tabla2[[#This Row],[CONTRATISTA PRNCIPAL]]),0)</f>
        <v>5.0251256281407036E-3</v>
      </c>
      <c r="U425" s="33">
        <f ca="1">IF(((TODAY()-Tabla2[[#This Row],[FECHA NACIMIENTO]])/365)&lt;18,"Corregir", IF(((TODAY()-Tabla2[[#This Row],[FECHA NACIMIENTO]])/365)&gt;80, "Corregir",ROUNDDOWN(((TODAY()-Tabla2[[#This Row],[FECHA NACIMIENTO]])/365),0)))</f>
        <v>32</v>
      </c>
      <c r="V42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425" s="34" t="str">
        <f ca="1">+IF(Tabla2[[#This Row],[Edad]]="Corregir","Corregir","Ok")</f>
        <v>Ok</v>
      </c>
      <c r="X425" s="10" t="str">
        <f>+IFERROR(VLOOKUP(Tabla2[[#This Row],[DISTRITO SEGÚN DNI]],Hoja1!$A$2:$B$55,2,FALSE),"No")</f>
        <v>No</v>
      </c>
      <c r="Y425" s="10" t="str">
        <f>IF(OR(LOWER(Tabla2[[#This Row],[GENERO]])="masculino", LOWER(Tabla2[[#This Row],[GENERO]])="femenino"),"OK","Corregir")</f>
        <v>OK</v>
      </c>
      <c r="Z425" s="10" t="str">
        <f>+IF(Tabla2[[#This Row],[Nro. DNI / CE]]="","Corregir",IF(LEN(Tabla2[[#This Row],[Nro. DNI / CE]])&gt;=8,"OK","Corregir"))</f>
        <v>OK</v>
      </c>
      <c r="AA425" s="10">
        <f>COUNTIF(Tabla2[APELLIDOS Y NOMBRES],Tabla2[[#This Row],[APELLIDOS Y NOMBRES]])</f>
        <v>1</v>
      </c>
      <c r="AB425" t="str">
        <f ca="1">+IFERROR(IF(Tabla2[[#This Row],[FECHA CESE/BAJA]]="","No Aplica",IF(AND(MONTH(Tabla2[[#This Row],[FECHA CESE/BAJA]])=MONTH(TODAY()-30),YEAR(Tabla2[[#This Row],[FECHA CESE/BAJA]])=YEAR(TODAY())),MONTH(TODAY()-30)&amp;"-"&amp;YEAR(TODAY()),"Borrar")),"No aplica")</f>
        <v>No aplica</v>
      </c>
      <c r="AC425" t="str">
        <f ca="1">+IFERROR(IF(Tabla2[[#This Row],[FECHA INICIO DE LABORES EN OBRA]]="","No Aplica",IF(AND(MONTH(Tabla2[[#This Row],[FECHA INICIO DE LABORES EN OBRA]])=MONTH(TODAY()-30),YEAR(Tabla2[[#This Row],[FECHA INICIO DE LABORES EN OBRA]])=YEAR(TODAY())),MONTH(TODAY()-30)&amp;"-"&amp;YEAR(TODAY()),"No Aplica")),"No Aplica")</f>
        <v>No Aplica</v>
      </c>
    </row>
    <row r="426" spans="1:29" x14ac:dyDescent="0.25">
      <c r="A426" s="2" t="s">
        <v>1067</v>
      </c>
      <c r="B426" s="3" t="s">
        <v>10366</v>
      </c>
      <c r="C426" s="3" t="s">
        <v>10366</v>
      </c>
      <c r="D426" s="3">
        <v>43324352</v>
      </c>
      <c r="E426" s="3" t="s">
        <v>1333</v>
      </c>
      <c r="F426" s="36">
        <v>30070</v>
      </c>
      <c r="G426" s="3">
        <v>3</v>
      </c>
      <c r="H426" s="3" t="s">
        <v>1084</v>
      </c>
      <c r="I426" s="3" t="s">
        <v>1070</v>
      </c>
      <c r="J426" s="3" t="s">
        <v>1334</v>
      </c>
      <c r="K426" s="3" t="s">
        <v>1240</v>
      </c>
      <c r="L426" s="8" t="s">
        <v>9813</v>
      </c>
      <c r="M426" s="5" t="s">
        <v>1073</v>
      </c>
      <c r="N426" s="13" t="s">
        <v>1043</v>
      </c>
      <c r="O426" s="5">
        <v>44915</v>
      </c>
      <c r="P426" s="8">
        <v>1</v>
      </c>
      <c r="Q426" s="9">
        <v>1</v>
      </c>
      <c r="R426" s="9" t="str">
        <f>IFERROR(VLOOKUP(Tabla2[[#This Row],[CONTRATISTA PRNCIPAL]],Hoja1!$L$5:$M$9,2,FALSE),"CJV")</f>
        <v>CJV</v>
      </c>
      <c r="S426" s="9" t="str">
        <f>IF(Tabla2[[#This Row],[EMPRESA]]=Tabla2[[#This Row],[CONTRATISTA PRNCIPAL]],"Principal","Secundaria")</f>
        <v>Principal</v>
      </c>
      <c r="T426" s="10">
        <f>IFERROR(1/COUNTIF(Tabla2[CONTRATISTA PRNCIPAL],Tabla2[[#This Row],[CONTRATISTA PRNCIPAL]]),0)</f>
        <v>5.0251256281407036E-3</v>
      </c>
      <c r="U426" s="33">
        <f ca="1">IF(((TODAY()-Tabla2[[#This Row],[FECHA NACIMIENTO]])/365)&lt;18,"Corregir", IF(((TODAY()-Tabla2[[#This Row],[FECHA NACIMIENTO]])/365)&gt;80, "Corregir",ROUNDDOWN(((TODAY()-Tabla2[[#This Row],[FECHA NACIMIENTO]])/365),0)))</f>
        <v>41</v>
      </c>
      <c r="V42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426" s="34" t="str">
        <f ca="1">+IF(Tabla2[[#This Row],[Edad]]="Corregir","Corregir","Ok")</f>
        <v>Ok</v>
      </c>
      <c r="X426" s="10" t="str">
        <f>+IFERROR(VLOOKUP(Tabla2[[#This Row],[DISTRITO SEGÚN DNI]],Hoja1!$A$2:$B$55,2,FALSE),"No")</f>
        <v>No</v>
      </c>
      <c r="Y426" s="10" t="str">
        <f>IF(OR(LOWER(Tabla2[[#This Row],[GENERO]])="masculino", LOWER(Tabla2[[#This Row],[GENERO]])="femenino"),"OK","Corregir")</f>
        <v>OK</v>
      </c>
      <c r="Z426" s="10" t="str">
        <f>+IF(Tabla2[[#This Row],[Nro. DNI / CE]]="","Corregir",IF(LEN(Tabla2[[#This Row],[Nro. DNI / CE]])&gt;=8,"OK","Corregir"))</f>
        <v>OK</v>
      </c>
      <c r="AA426" s="10">
        <f>COUNTIF(Tabla2[APELLIDOS Y NOMBRES],Tabla2[[#This Row],[APELLIDOS Y NOMBRES]])</f>
        <v>1</v>
      </c>
      <c r="AB426" t="str">
        <f ca="1">+IFERROR(IF(Tabla2[[#This Row],[FECHA CESE/BAJA]]="","No Aplica",IF(AND(MONTH(Tabla2[[#This Row],[FECHA CESE/BAJA]])=MONTH(TODAY()-30),YEAR(Tabla2[[#This Row],[FECHA CESE/BAJA]])=YEAR(TODAY())),MONTH(TODAY()-30)&amp;"-"&amp;YEAR(TODAY()),"Borrar")),"No aplica")</f>
        <v>No aplica</v>
      </c>
      <c r="AC426" t="str">
        <f ca="1">+IFERROR(IF(Tabla2[[#This Row],[FECHA INICIO DE LABORES EN OBRA]]="","No Aplica",IF(AND(MONTH(Tabla2[[#This Row],[FECHA INICIO DE LABORES EN OBRA]])=MONTH(TODAY()-30),YEAR(Tabla2[[#This Row],[FECHA INICIO DE LABORES EN OBRA]])=YEAR(TODAY())),MONTH(TODAY()-30)&amp;"-"&amp;YEAR(TODAY()),"No Aplica")),"No Aplica")</f>
        <v>No Aplica</v>
      </c>
    </row>
    <row r="427" spans="1:29" x14ac:dyDescent="0.25">
      <c r="A427" s="2" t="s">
        <v>1067</v>
      </c>
      <c r="B427" s="3" t="s">
        <v>10366</v>
      </c>
      <c r="C427" s="3" t="s">
        <v>10366</v>
      </c>
      <c r="D427" s="3">
        <v>45453079</v>
      </c>
      <c r="E427" s="3" t="s">
        <v>12304</v>
      </c>
      <c r="F427" s="36">
        <v>32454</v>
      </c>
      <c r="G427" s="3">
        <v>3</v>
      </c>
      <c r="H427" s="3" t="s">
        <v>12277</v>
      </c>
      <c r="I427" s="3" t="s">
        <v>1070</v>
      </c>
      <c r="J427" s="3" t="s">
        <v>12305</v>
      </c>
      <c r="K427" s="3" t="s">
        <v>1063</v>
      </c>
      <c r="L427" s="8" t="s">
        <v>9813</v>
      </c>
      <c r="M427" s="5" t="s">
        <v>1073</v>
      </c>
      <c r="N427" s="13" t="s">
        <v>1043</v>
      </c>
      <c r="O427" s="5">
        <v>45149</v>
      </c>
      <c r="P427" s="8">
        <v>1</v>
      </c>
      <c r="Q427" s="9">
        <v>2</v>
      </c>
      <c r="R427" s="9" t="str">
        <f>IFERROR(VLOOKUP(Tabla2[[#This Row],[CONTRATISTA PRNCIPAL]],Hoja1!$L$5:$M$9,2,FALSE),"CJV")</f>
        <v>CJV</v>
      </c>
      <c r="S427" s="9" t="str">
        <f>IF(Tabla2[[#This Row],[EMPRESA]]=Tabla2[[#This Row],[CONTRATISTA PRNCIPAL]],"Principal","Secundaria")</f>
        <v>Principal</v>
      </c>
      <c r="T427" s="10">
        <f>IFERROR(1/COUNTIF(Tabla2[CONTRATISTA PRNCIPAL],Tabla2[[#This Row],[CONTRATISTA PRNCIPAL]]),0)</f>
        <v>5.0251256281407036E-3</v>
      </c>
      <c r="U427" s="33">
        <f ca="1">IF(((TODAY()-Tabla2[[#This Row],[FECHA NACIMIENTO]])/365)&lt;18,"Corregir", IF(((TODAY()-Tabla2[[#This Row],[FECHA NACIMIENTO]])/365)&gt;80, "Corregir",ROUNDDOWN(((TODAY()-Tabla2[[#This Row],[FECHA NACIMIENTO]])/365),0)))</f>
        <v>34</v>
      </c>
      <c r="V42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427" s="34" t="str">
        <f ca="1">+IF(Tabla2[[#This Row],[Edad]]="Corregir","Corregir","Ok")</f>
        <v>Ok</v>
      </c>
      <c r="X427" s="10" t="str">
        <f>+IFERROR(VLOOKUP(Tabla2[[#This Row],[DISTRITO SEGÚN DNI]],Hoja1!$A$2:$B$55,2,FALSE),"No")</f>
        <v>No</v>
      </c>
      <c r="Y427" s="10" t="str">
        <f>IF(OR(LOWER(Tabla2[[#This Row],[GENERO]])="masculino", LOWER(Tabla2[[#This Row],[GENERO]])="femenino"),"OK","Corregir")</f>
        <v>OK</v>
      </c>
      <c r="Z427" s="10" t="str">
        <f>+IF(Tabla2[[#This Row],[Nro. DNI / CE]]="","Corregir",IF(LEN(Tabla2[[#This Row],[Nro. DNI / CE]])&gt;=8,"OK","Corregir"))</f>
        <v>OK</v>
      </c>
      <c r="AA427" s="10">
        <f>COUNTIF(Tabla2[APELLIDOS Y NOMBRES],Tabla2[[#This Row],[APELLIDOS Y NOMBRES]])</f>
        <v>1</v>
      </c>
      <c r="AB427" t="str">
        <f ca="1">+IFERROR(IF(Tabla2[[#This Row],[FECHA CESE/BAJA]]="","No Aplica",IF(AND(MONTH(Tabla2[[#This Row],[FECHA CESE/BAJA]])=MONTH(TODAY()-30),YEAR(Tabla2[[#This Row],[FECHA CESE/BAJA]])=YEAR(TODAY())),MONTH(TODAY()-30)&amp;"-"&amp;YEAR(TODAY()),"Borrar")),"No aplica")</f>
        <v>No aplica</v>
      </c>
      <c r="AC427" t="str">
        <f ca="1">+IFERROR(IF(Tabla2[[#This Row],[FECHA INICIO DE LABORES EN OBRA]]="","No Aplica",IF(AND(MONTH(Tabla2[[#This Row],[FECHA INICIO DE LABORES EN OBRA]])=MONTH(TODAY()-30),YEAR(Tabla2[[#This Row],[FECHA INICIO DE LABORES EN OBRA]])=YEAR(TODAY())),MONTH(TODAY()-30)&amp;"-"&amp;YEAR(TODAY()),"No Aplica")),"No Aplica")</f>
        <v>8-2023</v>
      </c>
    </row>
    <row r="428" spans="1:29" x14ac:dyDescent="0.25">
      <c r="A428" s="2" t="s">
        <v>1067</v>
      </c>
      <c r="B428" s="3" t="s">
        <v>10366</v>
      </c>
      <c r="C428" s="3" t="s">
        <v>10366</v>
      </c>
      <c r="D428" s="3">
        <v>44363668</v>
      </c>
      <c r="E428" s="3" t="s">
        <v>1335</v>
      </c>
      <c r="F428" s="36">
        <v>31964</v>
      </c>
      <c r="G428" s="3">
        <v>1</v>
      </c>
      <c r="H428" s="3" t="s">
        <v>1336</v>
      </c>
      <c r="I428" s="3" t="s">
        <v>1070</v>
      </c>
      <c r="J428" s="3" t="s">
        <v>1337</v>
      </c>
      <c r="K428" s="3" t="s">
        <v>1054</v>
      </c>
      <c r="L428" s="8" t="s">
        <v>9813</v>
      </c>
      <c r="M428" s="5" t="s">
        <v>1073</v>
      </c>
      <c r="N428" s="13" t="s">
        <v>1043</v>
      </c>
      <c r="O428" s="5">
        <v>44225</v>
      </c>
      <c r="P428" s="8">
        <v>1</v>
      </c>
      <c r="Q428" s="9">
        <v>1</v>
      </c>
      <c r="R428" s="9" t="str">
        <f>IFERROR(VLOOKUP(Tabla2[[#This Row],[CONTRATISTA PRNCIPAL]],Hoja1!$L$5:$M$9,2,FALSE),"CJV")</f>
        <v>CJV</v>
      </c>
      <c r="S428" s="9" t="str">
        <f>IF(Tabla2[[#This Row],[EMPRESA]]=Tabla2[[#This Row],[CONTRATISTA PRNCIPAL]],"Principal","Secundaria")</f>
        <v>Principal</v>
      </c>
      <c r="T428" s="10">
        <f>IFERROR(1/COUNTIF(Tabla2[CONTRATISTA PRNCIPAL],Tabla2[[#This Row],[CONTRATISTA PRNCIPAL]]),0)</f>
        <v>5.0251256281407036E-3</v>
      </c>
      <c r="U428" s="33">
        <f ca="1">IF(((TODAY()-Tabla2[[#This Row],[FECHA NACIMIENTO]])/365)&lt;18,"Corregir", IF(((TODAY()-Tabla2[[#This Row],[FECHA NACIMIENTO]])/365)&gt;80, "Corregir",ROUNDDOWN(((TODAY()-Tabla2[[#This Row],[FECHA NACIMIENTO]])/365),0)))</f>
        <v>36</v>
      </c>
      <c r="V42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428" s="34" t="str">
        <f ca="1">+IF(Tabla2[[#This Row],[Edad]]="Corregir","Corregir","Ok")</f>
        <v>Ok</v>
      </c>
      <c r="X428" s="10" t="str">
        <f>+IFERROR(VLOOKUP(Tabla2[[#This Row],[DISTRITO SEGÚN DNI]],Hoja1!$A$2:$B$55,2,FALSE),"No")</f>
        <v>No</v>
      </c>
      <c r="Y428" s="10" t="str">
        <f>IF(OR(LOWER(Tabla2[[#This Row],[GENERO]])="masculino", LOWER(Tabla2[[#This Row],[GENERO]])="femenino"),"OK","Corregir")</f>
        <v>OK</v>
      </c>
      <c r="Z428" s="10" t="str">
        <f>+IF(Tabla2[[#This Row],[Nro. DNI / CE]]="","Corregir",IF(LEN(Tabla2[[#This Row],[Nro. DNI / CE]])&gt;=8,"OK","Corregir"))</f>
        <v>OK</v>
      </c>
      <c r="AA428" s="10">
        <f>COUNTIF(Tabla2[APELLIDOS Y NOMBRES],Tabla2[[#This Row],[APELLIDOS Y NOMBRES]])</f>
        <v>1</v>
      </c>
      <c r="AB428" t="str">
        <f ca="1">+IFERROR(IF(Tabla2[[#This Row],[FECHA CESE/BAJA]]="","No Aplica",IF(AND(MONTH(Tabla2[[#This Row],[FECHA CESE/BAJA]])=MONTH(TODAY()-30),YEAR(Tabla2[[#This Row],[FECHA CESE/BAJA]])=YEAR(TODAY())),MONTH(TODAY()-30)&amp;"-"&amp;YEAR(TODAY()),"Borrar")),"No aplica")</f>
        <v>No aplica</v>
      </c>
      <c r="AC428" t="str">
        <f ca="1">+IFERROR(IF(Tabla2[[#This Row],[FECHA INICIO DE LABORES EN OBRA]]="","No Aplica",IF(AND(MONTH(Tabla2[[#This Row],[FECHA INICIO DE LABORES EN OBRA]])=MONTH(TODAY()-30),YEAR(Tabla2[[#This Row],[FECHA INICIO DE LABORES EN OBRA]])=YEAR(TODAY())),MONTH(TODAY()-30)&amp;"-"&amp;YEAR(TODAY()),"No Aplica")),"No Aplica")</f>
        <v>No Aplica</v>
      </c>
    </row>
    <row r="429" spans="1:29" x14ac:dyDescent="0.25">
      <c r="A429" s="2" t="s">
        <v>1067</v>
      </c>
      <c r="B429" s="3" t="s">
        <v>10366</v>
      </c>
      <c r="C429" s="3" t="s">
        <v>10366</v>
      </c>
      <c r="D429" s="3">
        <v>45551342</v>
      </c>
      <c r="E429" s="3" t="s">
        <v>1338</v>
      </c>
      <c r="F429" s="36">
        <v>32472</v>
      </c>
      <c r="G429" s="3">
        <v>1</v>
      </c>
      <c r="H429" s="3" t="s">
        <v>1339</v>
      </c>
      <c r="I429" s="3" t="s">
        <v>1070</v>
      </c>
      <c r="J429" s="3" t="s">
        <v>1340</v>
      </c>
      <c r="K429" s="3" t="s">
        <v>1063</v>
      </c>
      <c r="L429" s="8" t="s">
        <v>9813</v>
      </c>
      <c r="M429" s="5" t="s">
        <v>1073</v>
      </c>
      <c r="N429" s="13" t="s">
        <v>1043</v>
      </c>
      <c r="O429" s="5">
        <v>43333</v>
      </c>
      <c r="P429" s="8">
        <v>1</v>
      </c>
      <c r="Q429" s="9">
        <v>2</v>
      </c>
      <c r="R429" s="9" t="str">
        <f>IFERROR(VLOOKUP(Tabla2[[#This Row],[CONTRATISTA PRNCIPAL]],Hoja1!$L$5:$M$9,2,FALSE),"CJV")</f>
        <v>CJV</v>
      </c>
      <c r="S429" s="9" t="str">
        <f>IF(Tabla2[[#This Row],[EMPRESA]]=Tabla2[[#This Row],[CONTRATISTA PRNCIPAL]],"Principal","Secundaria")</f>
        <v>Principal</v>
      </c>
      <c r="T429" s="10">
        <f>IFERROR(1/COUNTIF(Tabla2[CONTRATISTA PRNCIPAL],Tabla2[[#This Row],[CONTRATISTA PRNCIPAL]]),0)</f>
        <v>5.0251256281407036E-3</v>
      </c>
      <c r="U429" s="33">
        <f ca="1">IF(((TODAY()-Tabla2[[#This Row],[FECHA NACIMIENTO]])/365)&lt;18,"Corregir", IF(((TODAY()-Tabla2[[#This Row],[FECHA NACIMIENTO]])/365)&gt;80, "Corregir",ROUNDDOWN(((TODAY()-Tabla2[[#This Row],[FECHA NACIMIENTO]])/365),0)))</f>
        <v>34</v>
      </c>
      <c r="V42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429" s="34" t="str">
        <f ca="1">+IF(Tabla2[[#This Row],[Edad]]="Corregir","Corregir","Ok")</f>
        <v>Ok</v>
      </c>
      <c r="X429" s="10" t="str">
        <f>+IFERROR(VLOOKUP(Tabla2[[#This Row],[DISTRITO SEGÚN DNI]],Hoja1!$A$2:$B$55,2,FALSE),"No")</f>
        <v>No</v>
      </c>
      <c r="Y429" s="10" t="str">
        <f>IF(OR(LOWER(Tabla2[[#This Row],[GENERO]])="masculino", LOWER(Tabla2[[#This Row],[GENERO]])="femenino"),"OK","Corregir")</f>
        <v>OK</v>
      </c>
      <c r="Z429" s="10" t="str">
        <f>+IF(Tabla2[[#This Row],[Nro. DNI / CE]]="","Corregir",IF(LEN(Tabla2[[#This Row],[Nro. DNI / CE]])&gt;=8,"OK","Corregir"))</f>
        <v>OK</v>
      </c>
      <c r="AA429" s="10">
        <f>COUNTIF(Tabla2[APELLIDOS Y NOMBRES],Tabla2[[#This Row],[APELLIDOS Y NOMBRES]])</f>
        <v>1</v>
      </c>
      <c r="AB429" t="str">
        <f ca="1">+IFERROR(IF(Tabla2[[#This Row],[FECHA CESE/BAJA]]="","No Aplica",IF(AND(MONTH(Tabla2[[#This Row],[FECHA CESE/BAJA]])=MONTH(TODAY()-30),YEAR(Tabla2[[#This Row],[FECHA CESE/BAJA]])=YEAR(TODAY())),MONTH(TODAY()-30)&amp;"-"&amp;YEAR(TODAY()),"Borrar")),"No aplica")</f>
        <v>No aplica</v>
      </c>
      <c r="AC429" t="str">
        <f ca="1">+IFERROR(IF(Tabla2[[#This Row],[FECHA INICIO DE LABORES EN OBRA]]="","No Aplica",IF(AND(MONTH(Tabla2[[#This Row],[FECHA INICIO DE LABORES EN OBRA]])=MONTH(TODAY()-30),YEAR(Tabla2[[#This Row],[FECHA INICIO DE LABORES EN OBRA]])=YEAR(TODAY())),MONTH(TODAY()-30)&amp;"-"&amp;YEAR(TODAY()),"No Aplica")),"No Aplica")</f>
        <v>No Aplica</v>
      </c>
    </row>
    <row r="430" spans="1:29" x14ac:dyDescent="0.25">
      <c r="A430" s="2" t="s">
        <v>1067</v>
      </c>
      <c r="B430" s="3" t="s">
        <v>10366</v>
      </c>
      <c r="C430" s="3" t="s">
        <v>10366</v>
      </c>
      <c r="D430" s="3">
        <v>40068574</v>
      </c>
      <c r="E430" s="3" t="s">
        <v>1341</v>
      </c>
      <c r="F430" s="36">
        <v>28812</v>
      </c>
      <c r="G430" s="3">
        <v>1</v>
      </c>
      <c r="H430" s="3" t="s">
        <v>1342</v>
      </c>
      <c r="I430" s="3" t="s">
        <v>1070</v>
      </c>
      <c r="J430" s="3" t="s">
        <v>12306</v>
      </c>
      <c r="K430" s="3" t="s">
        <v>1077</v>
      </c>
      <c r="L430" s="8" t="s">
        <v>9818</v>
      </c>
      <c r="M430" s="5" t="s">
        <v>1073</v>
      </c>
      <c r="N430" s="13" t="s">
        <v>1043</v>
      </c>
      <c r="O430" s="5">
        <v>43377</v>
      </c>
      <c r="P430" s="8">
        <v>1</v>
      </c>
      <c r="Q430" s="9">
        <v>2</v>
      </c>
      <c r="R430" s="9" t="str">
        <f>IFERROR(VLOOKUP(Tabla2[[#This Row],[CONTRATISTA PRNCIPAL]],Hoja1!$L$5:$M$9,2,FALSE),"CJV")</f>
        <v>CJV</v>
      </c>
      <c r="S430" s="9" t="str">
        <f>IF(Tabla2[[#This Row],[EMPRESA]]=Tabla2[[#This Row],[CONTRATISTA PRNCIPAL]],"Principal","Secundaria")</f>
        <v>Principal</v>
      </c>
      <c r="T430" s="10">
        <f>IFERROR(1/COUNTIF(Tabla2[CONTRATISTA PRNCIPAL],Tabla2[[#This Row],[CONTRATISTA PRNCIPAL]]),0)</f>
        <v>5.0251256281407036E-3</v>
      </c>
      <c r="U430" s="33">
        <f ca="1">IF(((TODAY()-Tabla2[[#This Row],[FECHA NACIMIENTO]])/365)&lt;18,"Corregir", IF(((TODAY()-Tabla2[[#This Row],[FECHA NACIMIENTO]])/365)&gt;80, "Corregir",ROUNDDOWN(((TODAY()-Tabla2[[#This Row],[FECHA NACIMIENTO]])/365),0)))</f>
        <v>44</v>
      </c>
      <c r="V43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430" s="34" t="str">
        <f ca="1">+IF(Tabla2[[#This Row],[Edad]]="Corregir","Corregir","Ok")</f>
        <v>Ok</v>
      </c>
      <c r="X430" s="10" t="str">
        <f>+IFERROR(VLOOKUP(Tabla2[[#This Row],[DISTRITO SEGÚN DNI]],Hoja1!$A$2:$B$55,2,FALSE),"No")</f>
        <v>No</v>
      </c>
      <c r="Y430" s="10" t="str">
        <f>IF(OR(LOWER(Tabla2[[#This Row],[GENERO]])="masculino", LOWER(Tabla2[[#This Row],[GENERO]])="femenino"),"OK","Corregir")</f>
        <v>OK</v>
      </c>
      <c r="Z430" s="10" t="str">
        <f>+IF(Tabla2[[#This Row],[Nro. DNI / CE]]="","Corregir",IF(LEN(Tabla2[[#This Row],[Nro. DNI / CE]])&gt;=8,"OK","Corregir"))</f>
        <v>OK</v>
      </c>
      <c r="AA430" s="10">
        <f>COUNTIF(Tabla2[APELLIDOS Y NOMBRES],Tabla2[[#This Row],[APELLIDOS Y NOMBRES]])</f>
        <v>1</v>
      </c>
      <c r="AB430" t="str">
        <f ca="1">+IFERROR(IF(Tabla2[[#This Row],[FECHA CESE/BAJA]]="","No Aplica",IF(AND(MONTH(Tabla2[[#This Row],[FECHA CESE/BAJA]])=MONTH(TODAY()-30),YEAR(Tabla2[[#This Row],[FECHA CESE/BAJA]])=YEAR(TODAY())),MONTH(TODAY()-30)&amp;"-"&amp;YEAR(TODAY()),"Borrar")),"No aplica")</f>
        <v>No aplica</v>
      </c>
      <c r="AC430" t="str">
        <f ca="1">+IFERROR(IF(Tabla2[[#This Row],[FECHA INICIO DE LABORES EN OBRA]]="","No Aplica",IF(AND(MONTH(Tabla2[[#This Row],[FECHA INICIO DE LABORES EN OBRA]])=MONTH(TODAY()-30),YEAR(Tabla2[[#This Row],[FECHA INICIO DE LABORES EN OBRA]])=YEAR(TODAY())),MONTH(TODAY()-30)&amp;"-"&amp;YEAR(TODAY()),"No Aplica")),"No Aplica")</f>
        <v>No Aplica</v>
      </c>
    </row>
    <row r="431" spans="1:29" x14ac:dyDescent="0.25">
      <c r="A431" s="2" t="s">
        <v>1067</v>
      </c>
      <c r="B431" s="3" t="s">
        <v>10366</v>
      </c>
      <c r="C431" s="3" t="s">
        <v>10366</v>
      </c>
      <c r="D431" s="3">
        <v>40558869</v>
      </c>
      <c r="E431" s="3" t="s">
        <v>1343</v>
      </c>
      <c r="F431" s="36">
        <v>29394</v>
      </c>
      <c r="G431" s="3">
        <v>1</v>
      </c>
      <c r="H431" s="3" t="s">
        <v>1084</v>
      </c>
      <c r="I431" s="3" t="s">
        <v>1070</v>
      </c>
      <c r="J431" s="3" t="s">
        <v>1344</v>
      </c>
      <c r="K431" s="3" t="s">
        <v>1086</v>
      </c>
      <c r="L431" s="8" t="s">
        <v>9813</v>
      </c>
      <c r="M431" s="5" t="s">
        <v>1073</v>
      </c>
      <c r="N431" s="13" t="s">
        <v>1043</v>
      </c>
      <c r="O431" s="5">
        <v>45091</v>
      </c>
      <c r="P431" s="8">
        <v>1</v>
      </c>
      <c r="Q431" s="9">
        <v>2</v>
      </c>
      <c r="R431" s="9" t="str">
        <f>IFERROR(VLOOKUP(Tabla2[[#This Row],[CONTRATISTA PRNCIPAL]],Hoja1!$L$5:$M$9,2,FALSE),"CJV")</f>
        <v>CJV</v>
      </c>
      <c r="S431" s="9" t="str">
        <f>IF(Tabla2[[#This Row],[EMPRESA]]=Tabla2[[#This Row],[CONTRATISTA PRNCIPAL]],"Principal","Secundaria")</f>
        <v>Principal</v>
      </c>
      <c r="T431" s="10">
        <f>IFERROR(1/COUNTIF(Tabla2[CONTRATISTA PRNCIPAL],Tabla2[[#This Row],[CONTRATISTA PRNCIPAL]]),0)</f>
        <v>5.0251256281407036E-3</v>
      </c>
      <c r="U431" s="33">
        <f ca="1">IF(((TODAY()-Tabla2[[#This Row],[FECHA NACIMIENTO]])/365)&lt;18,"Corregir", IF(((TODAY()-Tabla2[[#This Row],[FECHA NACIMIENTO]])/365)&gt;80, "Corregir",ROUNDDOWN(((TODAY()-Tabla2[[#This Row],[FECHA NACIMIENTO]])/365),0)))</f>
        <v>43</v>
      </c>
      <c r="V43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431" s="34" t="str">
        <f ca="1">+IF(Tabla2[[#This Row],[Edad]]="Corregir","Corregir","Ok")</f>
        <v>Ok</v>
      </c>
      <c r="X431" s="10" t="str">
        <f>+IFERROR(VLOOKUP(Tabla2[[#This Row],[DISTRITO SEGÚN DNI]],Hoja1!$A$2:$B$55,2,FALSE),"No")</f>
        <v>No</v>
      </c>
      <c r="Y431" s="10" t="str">
        <f>IF(OR(LOWER(Tabla2[[#This Row],[GENERO]])="masculino", LOWER(Tabla2[[#This Row],[GENERO]])="femenino"),"OK","Corregir")</f>
        <v>OK</v>
      </c>
      <c r="Z431" s="10" t="str">
        <f>+IF(Tabla2[[#This Row],[Nro. DNI / CE]]="","Corregir",IF(LEN(Tabla2[[#This Row],[Nro. DNI / CE]])&gt;=8,"OK","Corregir"))</f>
        <v>OK</v>
      </c>
      <c r="AA431" s="10">
        <f>COUNTIF(Tabla2[APELLIDOS Y NOMBRES],Tabla2[[#This Row],[APELLIDOS Y NOMBRES]])</f>
        <v>1</v>
      </c>
      <c r="AB431" t="str">
        <f ca="1">+IFERROR(IF(Tabla2[[#This Row],[FECHA CESE/BAJA]]="","No Aplica",IF(AND(MONTH(Tabla2[[#This Row],[FECHA CESE/BAJA]])=MONTH(TODAY()-30),YEAR(Tabla2[[#This Row],[FECHA CESE/BAJA]])=YEAR(TODAY())),MONTH(TODAY()-30)&amp;"-"&amp;YEAR(TODAY()),"Borrar")),"No aplica")</f>
        <v>No aplica</v>
      </c>
      <c r="AC431" t="str">
        <f ca="1">+IFERROR(IF(Tabla2[[#This Row],[FECHA INICIO DE LABORES EN OBRA]]="","No Aplica",IF(AND(MONTH(Tabla2[[#This Row],[FECHA INICIO DE LABORES EN OBRA]])=MONTH(TODAY()-30),YEAR(Tabla2[[#This Row],[FECHA INICIO DE LABORES EN OBRA]])=YEAR(TODAY())),MONTH(TODAY()-30)&amp;"-"&amp;YEAR(TODAY()),"No Aplica")),"No Aplica")</f>
        <v>No Aplica</v>
      </c>
    </row>
    <row r="432" spans="1:29" x14ac:dyDescent="0.25">
      <c r="A432" s="2" t="s">
        <v>1067</v>
      </c>
      <c r="B432" s="3" t="s">
        <v>10366</v>
      </c>
      <c r="C432" s="3" t="s">
        <v>10366</v>
      </c>
      <c r="D432" s="3">
        <v>72679609</v>
      </c>
      <c r="E432" s="3" t="s">
        <v>1345</v>
      </c>
      <c r="F432" s="36">
        <v>35176</v>
      </c>
      <c r="G432" s="3">
        <v>3</v>
      </c>
      <c r="H432" s="3" t="s">
        <v>1297</v>
      </c>
      <c r="I432" s="3" t="s">
        <v>1070</v>
      </c>
      <c r="J432" s="3" t="s">
        <v>1346</v>
      </c>
      <c r="K432" s="3" t="s">
        <v>1063</v>
      </c>
      <c r="L432" s="8" t="s">
        <v>9813</v>
      </c>
      <c r="M432" s="5" t="s">
        <v>1073</v>
      </c>
      <c r="N432" s="13" t="s">
        <v>1043</v>
      </c>
      <c r="O432" s="5">
        <v>44974</v>
      </c>
      <c r="P432" s="8">
        <v>1</v>
      </c>
      <c r="Q432" s="9">
        <v>1</v>
      </c>
      <c r="R432" s="9" t="str">
        <f>IFERROR(VLOOKUP(Tabla2[[#This Row],[CONTRATISTA PRNCIPAL]],Hoja1!$L$5:$M$9,2,FALSE),"CJV")</f>
        <v>CJV</v>
      </c>
      <c r="S432" s="9" t="str">
        <f>IF(Tabla2[[#This Row],[EMPRESA]]=Tabla2[[#This Row],[CONTRATISTA PRNCIPAL]],"Principal","Secundaria")</f>
        <v>Principal</v>
      </c>
      <c r="T432" s="10">
        <f>IFERROR(1/COUNTIF(Tabla2[CONTRATISTA PRNCIPAL],Tabla2[[#This Row],[CONTRATISTA PRNCIPAL]]),0)</f>
        <v>5.0251256281407036E-3</v>
      </c>
      <c r="U432" s="33">
        <f ca="1">IF(((TODAY()-Tabla2[[#This Row],[FECHA NACIMIENTO]])/365)&lt;18,"Corregir", IF(((TODAY()-Tabla2[[#This Row],[FECHA NACIMIENTO]])/365)&gt;80, "Corregir",ROUNDDOWN(((TODAY()-Tabla2[[#This Row],[FECHA NACIMIENTO]])/365),0)))</f>
        <v>27</v>
      </c>
      <c r="V43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432" s="34" t="str">
        <f ca="1">+IF(Tabla2[[#This Row],[Edad]]="Corregir","Corregir","Ok")</f>
        <v>Ok</v>
      </c>
      <c r="X432" s="10" t="str">
        <f>+IFERROR(VLOOKUP(Tabla2[[#This Row],[DISTRITO SEGÚN DNI]],Hoja1!$A$2:$B$55,2,FALSE),"No")</f>
        <v>No</v>
      </c>
      <c r="Y432" s="10" t="str">
        <f>IF(OR(LOWER(Tabla2[[#This Row],[GENERO]])="masculino", LOWER(Tabla2[[#This Row],[GENERO]])="femenino"),"OK","Corregir")</f>
        <v>OK</v>
      </c>
      <c r="Z432" s="10" t="str">
        <f>+IF(Tabla2[[#This Row],[Nro. DNI / CE]]="","Corregir",IF(LEN(Tabla2[[#This Row],[Nro. DNI / CE]])&gt;=8,"OK","Corregir"))</f>
        <v>OK</v>
      </c>
      <c r="AA432" s="10">
        <f>COUNTIF(Tabla2[APELLIDOS Y NOMBRES],Tabla2[[#This Row],[APELLIDOS Y NOMBRES]])</f>
        <v>1</v>
      </c>
      <c r="AB432" t="str">
        <f ca="1">+IFERROR(IF(Tabla2[[#This Row],[FECHA CESE/BAJA]]="","No Aplica",IF(AND(MONTH(Tabla2[[#This Row],[FECHA CESE/BAJA]])=MONTH(TODAY()-30),YEAR(Tabla2[[#This Row],[FECHA CESE/BAJA]])=YEAR(TODAY())),MONTH(TODAY()-30)&amp;"-"&amp;YEAR(TODAY()),"Borrar")),"No aplica")</f>
        <v>No aplica</v>
      </c>
      <c r="AC432" t="str">
        <f ca="1">+IFERROR(IF(Tabla2[[#This Row],[FECHA INICIO DE LABORES EN OBRA]]="","No Aplica",IF(AND(MONTH(Tabla2[[#This Row],[FECHA INICIO DE LABORES EN OBRA]])=MONTH(TODAY()-30),YEAR(Tabla2[[#This Row],[FECHA INICIO DE LABORES EN OBRA]])=YEAR(TODAY())),MONTH(TODAY()-30)&amp;"-"&amp;YEAR(TODAY()),"No Aplica")),"No Aplica")</f>
        <v>No Aplica</v>
      </c>
    </row>
    <row r="433" spans="1:29" x14ac:dyDescent="0.25">
      <c r="A433" s="2" t="s">
        <v>1067</v>
      </c>
      <c r="B433" s="3" t="s">
        <v>10366</v>
      </c>
      <c r="C433" s="3" t="s">
        <v>10366</v>
      </c>
      <c r="D433" s="3">
        <v>31181113</v>
      </c>
      <c r="E433" s="3" t="s">
        <v>12307</v>
      </c>
      <c r="F433" s="36">
        <v>27255</v>
      </c>
      <c r="G433" s="3">
        <v>3</v>
      </c>
      <c r="H433" s="3" t="s">
        <v>1084</v>
      </c>
      <c r="I433" s="3" t="s">
        <v>1070</v>
      </c>
      <c r="J433" s="3" t="s">
        <v>12308</v>
      </c>
      <c r="K433" s="3" t="s">
        <v>1054</v>
      </c>
      <c r="L433" s="8" t="s">
        <v>9813</v>
      </c>
      <c r="M433" s="5" t="s">
        <v>1073</v>
      </c>
      <c r="N433" s="13" t="s">
        <v>1043</v>
      </c>
      <c r="O433" s="5">
        <v>45146</v>
      </c>
      <c r="P433" s="8">
        <v>1</v>
      </c>
      <c r="Q433" s="9">
        <v>1</v>
      </c>
      <c r="R433" s="9" t="str">
        <f>IFERROR(VLOOKUP(Tabla2[[#This Row],[CONTRATISTA PRNCIPAL]],Hoja1!$L$5:$M$9,2,FALSE),"CJV")</f>
        <v>CJV</v>
      </c>
      <c r="S433" s="9" t="str">
        <f>IF(Tabla2[[#This Row],[EMPRESA]]=Tabla2[[#This Row],[CONTRATISTA PRNCIPAL]],"Principal","Secundaria")</f>
        <v>Principal</v>
      </c>
      <c r="T433" s="10">
        <f>IFERROR(1/COUNTIF(Tabla2[CONTRATISTA PRNCIPAL],Tabla2[[#This Row],[CONTRATISTA PRNCIPAL]]),0)</f>
        <v>5.0251256281407036E-3</v>
      </c>
      <c r="U433" s="33">
        <f ca="1">IF(((TODAY()-Tabla2[[#This Row],[FECHA NACIMIENTO]])/365)&lt;18,"Corregir", IF(((TODAY()-Tabla2[[#This Row],[FECHA NACIMIENTO]])/365)&gt;80, "Corregir",ROUNDDOWN(((TODAY()-Tabla2[[#This Row],[FECHA NACIMIENTO]])/365),0)))</f>
        <v>49</v>
      </c>
      <c r="V43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433" s="34" t="str">
        <f ca="1">+IF(Tabla2[[#This Row],[Edad]]="Corregir","Corregir","Ok")</f>
        <v>Ok</v>
      </c>
      <c r="X433" s="10" t="str">
        <f>+IFERROR(VLOOKUP(Tabla2[[#This Row],[DISTRITO SEGÚN DNI]],Hoja1!$A$2:$B$55,2,FALSE),"No")</f>
        <v>No</v>
      </c>
      <c r="Y433" s="10" t="str">
        <f>IF(OR(LOWER(Tabla2[[#This Row],[GENERO]])="masculino", LOWER(Tabla2[[#This Row],[GENERO]])="femenino"),"OK","Corregir")</f>
        <v>OK</v>
      </c>
      <c r="Z433" s="10" t="str">
        <f>+IF(Tabla2[[#This Row],[Nro. DNI / CE]]="","Corregir",IF(LEN(Tabla2[[#This Row],[Nro. DNI / CE]])&gt;=8,"OK","Corregir"))</f>
        <v>OK</v>
      </c>
      <c r="AA433" s="10">
        <f>COUNTIF(Tabla2[APELLIDOS Y NOMBRES],Tabla2[[#This Row],[APELLIDOS Y NOMBRES]])</f>
        <v>1</v>
      </c>
      <c r="AB433" t="str">
        <f ca="1">+IFERROR(IF(Tabla2[[#This Row],[FECHA CESE/BAJA]]="","No Aplica",IF(AND(MONTH(Tabla2[[#This Row],[FECHA CESE/BAJA]])=MONTH(TODAY()-30),YEAR(Tabla2[[#This Row],[FECHA CESE/BAJA]])=YEAR(TODAY())),MONTH(TODAY()-30)&amp;"-"&amp;YEAR(TODAY()),"Borrar")),"No aplica")</f>
        <v>No aplica</v>
      </c>
      <c r="AC433" t="str">
        <f ca="1">+IFERROR(IF(Tabla2[[#This Row],[FECHA INICIO DE LABORES EN OBRA]]="","No Aplica",IF(AND(MONTH(Tabla2[[#This Row],[FECHA INICIO DE LABORES EN OBRA]])=MONTH(TODAY()-30),YEAR(Tabla2[[#This Row],[FECHA INICIO DE LABORES EN OBRA]])=YEAR(TODAY())),MONTH(TODAY()-30)&amp;"-"&amp;YEAR(TODAY()),"No Aplica")),"No Aplica")</f>
        <v>8-2023</v>
      </c>
    </row>
    <row r="434" spans="1:29" x14ac:dyDescent="0.25">
      <c r="A434" s="2" t="s">
        <v>1067</v>
      </c>
      <c r="B434" s="3" t="s">
        <v>10366</v>
      </c>
      <c r="C434" s="3" t="s">
        <v>10366</v>
      </c>
      <c r="D434" s="3">
        <v>10106660</v>
      </c>
      <c r="E434" s="3" t="s">
        <v>1347</v>
      </c>
      <c r="F434" s="36">
        <v>26921</v>
      </c>
      <c r="G434" s="3">
        <v>3</v>
      </c>
      <c r="H434" s="3" t="s">
        <v>1084</v>
      </c>
      <c r="I434" s="3" t="s">
        <v>1070</v>
      </c>
      <c r="J434" s="3" t="s">
        <v>1348</v>
      </c>
      <c r="K434" s="3" t="s">
        <v>1136</v>
      </c>
      <c r="L434" s="8" t="s">
        <v>9813</v>
      </c>
      <c r="M434" s="5" t="s">
        <v>1073</v>
      </c>
      <c r="N434" s="13" t="s">
        <v>1043</v>
      </c>
      <c r="O434" s="5">
        <v>43710</v>
      </c>
      <c r="P434" s="8">
        <v>1</v>
      </c>
      <c r="Q434" s="9">
        <v>1</v>
      </c>
      <c r="R434" s="9" t="str">
        <f>IFERROR(VLOOKUP(Tabla2[[#This Row],[CONTRATISTA PRNCIPAL]],Hoja1!$L$5:$M$9,2,FALSE),"CJV")</f>
        <v>CJV</v>
      </c>
      <c r="S434" s="9" t="str">
        <f>IF(Tabla2[[#This Row],[EMPRESA]]=Tabla2[[#This Row],[CONTRATISTA PRNCIPAL]],"Principal","Secundaria")</f>
        <v>Principal</v>
      </c>
      <c r="T434" s="10">
        <f>IFERROR(1/COUNTIF(Tabla2[CONTRATISTA PRNCIPAL],Tabla2[[#This Row],[CONTRATISTA PRNCIPAL]]),0)</f>
        <v>5.0251256281407036E-3</v>
      </c>
      <c r="U434" s="33">
        <f ca="1">IF(((TODAY()-Tabla2[[#This Row],[FECHA NACIMIENTO]])/365)&lt;18,"Corregir", IF(((TODAY()-Tabla2[[#This Row],[FECHA NACIMIENTO]])/365)&gt;80, "Corregir",ROUNDDOWN(((TODAY()-Tabla2[[#This Row],[FECHA NACIMIENTO]])/365),0)))</f>
        <v>50</v>
      </c>
      <c r="V43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434" s="34" t="str">
        <f ca="1">+IF(Tabla2[[#This Row],[Edad]]="Corregir","Corregir","Ok")</f>
        <v>Ok</v>
      </c>
      <c r="X434" s="10" t="str">
        <f>+IFERROR(VLOOKUP(Tabla2[[#This Row],[DISTRITO SEGÚN DNI]],Hoja1!$A$2:$B$55,2,FALSE),"No")</f>
        <v>No</v>
      </c>
      <c r="Y434" s="10" t="str">
        <f>IF(OR(LOWER(Tabla2[[#This Row],[GENERO]])="masculino", LOWER(Tabla2[[#This Row],[GENERO]])="femenino"),"OK","Corregir")</f>
        <v>OK</v>
      </c>
      <c r="Z434" s="10" t="str">
        <f>+IF(Tabla2[[#This Row],[Nro. DNI / CE]]="","Corregir",IF(LEN(Tabla2[[#This Row],[Nro. DNI / CE]])&gt;=8,"OK","Corregir"))</f>
        <v>OK</v>
      </c>
      <c r="AA434" s="10">
        <f>COUNTIF(Tabla2[APELLIDOS Y NOMBRES],Tabla2[[#This Row],[APELLIDOS Y NOMBRES]])</f>
        <v>1</v>
      </c>
      <c r="AB434" t="str">
        <f ca="1">+IFERROR(IF(Tabla2[[#This Row],[FECHA CESE/BAJA]]="","No Aplica",IF(AND(MONTH(Tabla2[[#This Row],[FECHA CESE/BAJA]])=MONTH(TODAY()-30),YEAR(Tabla2[[#This Row],[FECHA CESE/BAJA]])=YEAR(TODAY())),MONTH(TODAY()-30)&amp;"-"&amp;YEAR(TODAY()),"Borrar")),"No aplica")</f>
        <v>No aplica</v>
      </c>
      <c r="AC434" t="str">
        <f ca="1">+IFERROR(IF(Tabla2[[#This Row],[FECHA INICIO DE LABORES EN OBRA]]="","No Aplica",IF(AND(MONTH(Tabla2[[#This Row],[FECHA INICIO DE LABORES EN OBRA]])=MONTH(TODAY()-30),YEAR(Tabla2[[#This Row],[FECHA INICIO DE LABORES EN OBRA]])=YEAR(TODAY())),MONTH(TODAY()-30)&amp;"-"&amp;YEAR(TODAY()),"No Aplica")),"No Aplica")</f>
        <v>No Aplica</v>
      </c>
    </row>
    <row r="435" spans="1:29" x14ac:dyDescent="0.25">
      <c r="A435" s="2" t="s">
        <v>1067</v>
      </c>
      <c r="B435" s="3" t="s">
        <v>10366</v>
      </c>
      <c r="C435" s="3" t="s">
        <v>10366</v>
      </c>
      <c r="D435" s="3">
        <v>45307046</v>
      </c>
      <c r="E435" s="3" t="s">
        <v>1349</v>
      </c>
      <c r="F435" s="36">
        <v>32382</v>
      </c>
      <c r="G435" s="3">
        <v>3</v>
      </c>
      <c r="H435" s="3" t="s">
        <v>1110</v>
      </c>
      <c r="I435" s="3" t="s">
        <v>1070</v>
      </c>
      <c r="J435" s="3" t="s">
        <v>1350</v>
      </c>
      <c r="K435" s="3" t="s">
        <v>1054</v>
      </c>
      <c r="L435" s="8" t="s">
        <v>9813</v>
      </c>
      <c r="M435" s="5" t="s">
        <v>1073</v>
      </c>
      <c r="N435" s="13" t="s">
        <v>1043</v>
      </c>
      <c r="O435" s="5">
        <v>44158</v>
      </c>
      <c r="P435" s="8">
        <v>1</v>
      </c>
      <c r="Q435" s="9">
        <v>2</v>
      </c>
      <c r="R435" s="9" t="str">
        <f>IFERROR(VLOOKUP(Tabla2[[#This Row],[CONTRATISTA PRNCIPAL]],Hoja1!$L$5:$M$9,2,FALSE),"CJV")</f>
        <v>CJV</v>
      </c>
      <c r="S435" s="9" t="str">
        <f>IF(Tabla2[[#This Row],[EMPRESA]]=Tabla2[[#This Row],[CONTRATISTA PRNCIPAL]],"Principal","Secundaria")</f>
        <v>Principal</v>
      </c>
      <c r="T435" s="10">
        <f>IFERROR(1/COUNTIF(Tabla2[CONTRATISTA PRNCIPAL],Tabla2[[#This Row],[CONTRATISTA PRNCIPAL]]),0)</f>
        <v>5.0251256281407036E-3</v>
      </c>
      <c r="U435" s="33">
        <f ca="1">IF(((TODAY()-Tabla2[[#This Row],[FECHA NACIMIENTO]])/365)&lt;18,"Corregir", IF(((TODAY()-Tabla2[[#This Row],[FECHA NACIMIENTO]])/365)&gt;80, "Corregir",ROUNDDOWN(((TODAY()-Tabla2[[#This Row],[FECHA NACIMIENTO]])/365),0)))</f>
        <v>35</v>
      </c>
      <c r="V43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435" s="34" t="str">
        <f ca="1">+IF(Tabla2[[#This Row],[Edad]]="Corregir","Corregir","Ok")</f>
        <v>Ok</v>
      </c>
      <c r="X435" s="10" t="str">
        <f>+IFERROR(VLOOKUP(Tabla2[[#This Row],[DISTRITO SEGÚN DNI]],Hoja1!$A$2:$B$55,2,FALSE),"No")</f>
        <v>No</v>
      </c>
      <c r="Y435" s="10" t="str">
        <f>IF(OR(LOWER(Tabla2[[#This Row],[GENERO]])="masculino", LOWER(Tabla2[[#This Row],[GENERO]])="femenino"),"OK","Corregir")</f>
        <v>OK</v>
      </c>
      <c r="Z435" s="10" t="str">
        <f>+IF(Tabla2[[#This Row],[Nro. DNI / CE]]="","Corregir",IF(LEN(Tabla2[[#This Row],[Nro. DNI / CE]])&gt;=8,"OK","Corregir"))</f>
        <v>OK</v>
      </c>
      <c r="AA435" s="10">
        <f>COUNTIF(Tabla2[APELLIDOS Y NOMBRES],Tabla2[[#This Row],[APELLIDOS Y NOMBRES]])</f>
        <v>1</v>
      </c>
      <c r="AB435" t="str">
        <f ca="1">+IFERROR(IF(Tabla2[[#This Row],[FECHA CESE/BAJA]]="","No Aplica",IF(AND(MONTH(Tabla2[[#This Row],[FECHA CESE/BAJA]])=MONTH(TODAY()-30),YEAR(Tabla2[[#This Row],[FECHA CESE/BAJA]])=YEAR(TODAY())),MONTH(TODAY()-30)&amp;"-"&amp;YEAR(TODAY()),"Borrar")),"No aplica")</f>
        <v>No aplica</v>
      </c>
      <c r="AC435" t="str">
        <f ca="1">+IFERROR(IF(Tabla2[[#This Row],[FECHA INICIO DE LABORES EN OBRA]]="","No Aplica",IF(AND(MONTH(Tabla2[[#This Row],[FECHA INICIO DE LABORES EN OBRA]])=MONTH(TODAY()-30),YEAR(Tabla2[[#This Row],[FECHA INICIO DE LABORES EN OBRA]])=YEAR(TODAY())),MONTH(TODAY()-30)&amp;"-"&amp;YEAR(TODAY()),"No Aplica")),"No Aplica")</f>
        <v>No Aplica</v>
      </c>
    </row>
    <row r="436" spans="1:29" x14ac:dyDescent="0.25">
      <c r="A436" s="2" t="s">
        <v>1067</v>
      </c>
      <c r="B436" s="3" t="s">
        <v>10366</v>
      </c>
      <c r="C436" s="3" t="s">
        <v>10366</v>
      </c>
      <c r="D436" s="3">
        <v>40401869</v>
      </c>
      <c r="E436" s="3" t="s">
        <v>1351</v>
      </c>
      <c r="F436" s="36">
        <v>28976</v>
      </c>
      <c r="G436" s="3">
        <v>3</v>
      </c>
      <c r="H436" s="3" t="s">
        <v>1084</v>
      </c>
      <c r="I436" s="3" t="s">
        <v>1070</v>
      </c>
      <c r="J436" s="3" t="s">
        <v>1352</v>
      </c>
      <c r="K436" s="3" t="s">
        <v>1200</v>
      </c>
      <c r="L436" s="8" t="s">
        <v>9813</v>
      </c>
      <c r="M436" s="5" t="s">
        <v>1073</v>
      </c>
      <c r="N436" s="13" t="s">
        <v>1043</v>
      </c>
      <c r="O436" s="5">
        <v>44820</v>
      </c>
      <c r="P436" s="8">
        <v>1</v>
      </c>
      <c r="Q436" s="9">
        <v>2</v>
      </c>
      <c r="R436" s="9" t="str">
        <f>IFERROR(VLOOKUP(Tabla2[[#This Row],[CONTRATISTA PRNCIPAL]],Hoja1!$L$5:$M$9,2,FALSE),"CJV")</f>
        <v>CJV</v>
      </c>
      <c r="S436" s="9" t="str">
        <f>IF(Tabla2[[#This Row],[EMPRESA]]=Tabla2[[#This Row],[CONTRATISTA PRNCIPAL]],"Principal","Secundaria")</f>
        <v>Principal</v>
      </c>
      <c r="T436" s="10">
        <f>IFERROR(1/COUNTIF(Tabla2[CONTRATISTA PRNCIPAL],Tabla2[[#This Row],[CONTRATISTA PRNCIPAL]]),0)</f>
        <v>5.0251256281407036E-3</v>
      </c>
      <c r="U436" s="33">
        <f ca="1">IF(((TODAY()-Tabla2[[#This Row],[FECHA NACIMIENTO]])/365)&lt;18,"Corregir", IF(((TODAY()-Tabla2[[#This Row],[FECHA NACIMIENTO]])/365)&gt;80, "Corregir",ROUNDDOWN(((TODAY()-Tabla2[[#This Row],[FECHA NACIMIENTO]])/365),0)))</f>
        <v>44</v>
      </c>
      <c r="V43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436" s="34" t="str">
        <f ca="1">+IF(Tabla2[[#This Row],[Edad]]="Corregir","Corregir","Ok")</f>
        <v>Ok</v>
      </c>
      <c r="X436" s="10" t="str">
        <f>+IFERROR(VLOOKUP(Tabla2[[#This Row],[DISTRITO SEGÚN DNI]],Hoja1!$A$2:$B$55,2,FALSE),"No")</f>
        <v>No</v>
      </c>
      <c r="Y436" s="10" t="str">
        <f>IF(OR(LOWER(Tabla2[[#This Row],[GENERO]])="masculino", LOWER(Tabla2[[#This Row],[GENERO]])="femenino"),"OK","Corregir")</f>
        <v>OK</v>
      </c>
      <c r="Z436" s="10" t="str">
        <f>+IF(Tabla2[[#This Row],[Nro. DNI / CE]]="","Corregir",IF(LEN(Tabla2[[#This Row],[Nro. DNI / CE]])&gt;=8,"OK","Corregir"))</f>
        <v>OK</v>
      </c>
      <c r="AA436" s="10">
        <f>COUNTIF(Tabla2[APELLIDOS Y NOMBRES],Tabla2[[#This Row],[APELLIDOS Y NOMBRES]])</f>
        <v>1</v>
      </c>
      <c r="AB436" t="str">
        <f ca="1">+IFERROR(IF(Tabla2[[#This Row],[FECHA CESE/BAJA]]="","No Aplica",IF(AND(MONTH(Tabla2[[#This Row],[FECHA CESE/BAJA]])=MONTH(TODAY()-30),YEAR(Tabla2[[#This Row],[FECHA CESE/BAJA]])=YEAR(TODAY())),MONTH(TODAY()-30)&amp;"-"&amp;YEAR(TODAY()),"Borrar")),"No aplica")</f>
        <v>No aplica</v>
      </c>
      <c r="AC436" t="str">
        <f ca="1">+IFERROR(IF(Tabla2[[#This Row],[FECHA INICIO DE LABORES EN OBRA]]="","No Aplica",IF(AND(MONTH(Tabla2[[#This Row],[FECHA INICIO DE LABORES EN OBRA]])=MONTH(TODAY()-30),YEAR(Tabla2[[#This Row],[FECHA INICIO DE LABORES EN OBRA]])=YEAR(TODAY())),MONTH(TODAY()-30)&amp;"-"&amp;YEAR(TODAY()),"No Aplica")),"No Aplica")</f>
        <v>No Aplica</v>
      </c>
    </row>
    <row r="437" spans="1:29" x14ac:dyDescent="0.25">
      <c r="A437" s="2" t="s">
        <v>1067</v>
      </c>
      <c r="B437" s="3" t="s">
        <v>10366</v>
      </c>
      <c r="C437" s="3" t="s">
        <v>10366</v>
      </c>
      <c r="D437" s="3">
        <v>71344049</v>
      </c>
      <c r="E437" s="3" t="s">
        <v>1353</v>
      </c>
      <c r="F437" s="36">
        <v>34162</v>
      </c>
      <c r="G437" s="3">
        <v>3</v>
      </c>
      <c r="H437" s="3" t="s">
        <v>1084</v>
      </c>
      <c r="I437" s="3" t="s">
        <v>1070</v>
      </c>
      <c r="J437" s="3" t="s">
        <v>1354</v>
      </c>
      <c r="K437" s="3" t="s">
        <v>1042</v>
      </c>
      <c r="L437" s="8" t="s">
        <v>9813</v>
      </c>
      <c r="M437" s="5" t="s">
        <v>1073</v>
      </c>
      <c r="N437" s="13" t="s">
        <v>1043</v>
      </c>
      <c r="O437" s="5">
        <v>45013</v>
      </c>
      <c r="P437" s="8">
        <v>1</v>
      </c>
      <c r="Q437" s="9">
        <v>1</v>
      </c>
      <c r="R437" s="9" t="str">
        <f>IFERROR(VLOOKUP(Tabla2[[#This Row],[CONTRATISTA PRNCIPAL]],Hoja1!$L$5:$M$9,2,FALSE),"CJV")</f>
        <v>CJV</v>
      </c>
      <c r="S437" s="9" t="str">
        <f>IF(Tabla2[[#This Row],[EMPRESA]]=Tabla2[[#This Row],[CONTRATISTA PRNCIPAL]],"Principal","Secundaria")</f>
        <v>Principal</v>
      </c>
      <c r="T437" s="10">
        <f>IFERROR(1/COUNTIF(Tabla2[CONTRATISTA PRNCIPAL],Tabla2[[#This Row],[CONTRATISTA PRNCIPAL]]),0)</f>
        <v>5.0251256281407036E-3</v>
      </c>
      <c r="U437" s="33">
        <f ca="1">IF(((TODAY()-Tabla2[[#This Row],[FECHA NACIMIENTO]])/365)&lt;18,"Corregir", IF(((TODAY()-Tabla2[[#This Row],[FECHA NACIMIENTO]])/365)&gt;80, "Corregir",ROUNDDOWN(((TODAY()-Tabla2[[#This Row],[FECHA NACIMIENTO]])/365),0)))</f>
        <v>30</v>
      </c>
      <c r="V43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437" s="34" t="str">
        <f ca="1">+IF(Tabla2[[#This Row],[Edad]]="Corregir","Corregir","Ok")</f>
        <v>Ok</v>
      </c>
      <c r="X437" s="10" t="str">
        <f>+IFERROR(VLOOKUP(Tabla2[[#This Row],[DISTRITO SEGÚN DNI]],Hoja1!$A$2:$B$55,2,FALSE),"No")</f>
        <v>No</v>
      </c>
      <c r="Y437" s="10" t="str">
        <f>IF(OR(LOWER(Tabla2[[#This Row],[GENERO]])="masculino", LOWER(Tabla2[[#This Row],[GENERO]])="femenino"),"OK","Corregir")</f>
        <v>OK</v>
      </c>
      <c r="Z437" s="10" t="str">
        <f>+IF(Tabla2[[#This Row],[Nro. DNI / CE]]="","Corregir",IF(LEN(Tabla2[[#This Row],[Nro. DNI / CE]])&gt;=8,"OK","Corregir"))</f>
        <v>OK</v>
      </c>
      <c r="AA437" s="10">
        <f>COUNTIF(Tabla2[APELLIDOS Y NOMBRES],Tabla2[[#This Row],[APELLIDOS Y NOMBRES]])</f>
        <v>1</v>
      </c>
      <c r="AB437" t="str">
        <f ca="1">+IFERROR(IF(Tabla2[[#This Row],[FECHA CESE/BAJA]]="","No Aplica",IF(AND(MONTH(Tabla2[[#This Row],[FECHA CESE/BAJA]])=MONTH(TODAY()-30),YEAR(Tabla2[[#This Row],[FECHA CESE/BAJA]])=YEAR(TODAY())),MONTH(TODAY()-30)&amp;"-"&amp;YEAR(TODAY()),"Borrar")),"No aplica")</f>
        <v>No aplica</v>
      </c>
      <c r="AC437" t="str">
        <f ca="1">+IFERROR(IF(Tabla2[[#This Row],[FECHA INICIO DE LABORES EN OBRA]]="","No Aplica",IF(AND(MONTH(Tabla2[[#This Row],[FECHA INICIO DE LABORES EN OBRA]])=MONTH(TODAY()-30),YEAR(Tabla2[[#This Row],[FECHA INICIO DE LABORES EN OBRA]])=YEAR(TODAY())),MONTH(TODAY()-30)&amp;"-"&amp;YEAR(TODAY()),"No Aplica")),"No Aplica")</f>
        <v>No Aplica</v>
      </c>
    </row>
    <row r="438" spans="1:29" x14ac:dyDescent="0.25">
      <c r="A438" s="2" t="s">
        <v>1067</v>
      </c>
      <c r="B438" s="3" t="s">
        <v>10366</v>
      </c>
      <c r="C438" s="3" t="s">
        <v>10366</v>
      </c>
      <c r="D438" s="3">
        <v>47592932</v>
      </c>
      <c r="E438" s="3" t="s">
        <v>1355</v>
      </c>
      <c r="F438" s="36">
        <v>33484</v>
      </c>
      <c r="G438" s="3">
        <v>3</v>
      </c>
      <c r="H438" s="3" t="s">
        <v>1084</v>
      </c>
      <c r="I438" s="3" t="s">
        <v>1070</v>
      </c>
      <c r="J438" s="3" t="s">
        <v>1356</v>
      </c>
      <c r="K438" s="3" t="s">
        <v>1136</v>
      </c>
      <c r="L438" s="8" t="s">
        <v>9813</v>
      </c>
      <c r="M438" s="5" t="s">
        <v>1073</v>
      </c>
      <c r="N438" s="13" t="s">
        <v>1043</v>
      </c>
      <c r="O438" s="5">
        <v>44039</v>
      </c>
      <c r="P438" s="8">
        <v>1</v>
      </c>
      <c r="Q438" s="9">
        <v>1</v>
      </c>
      <c r="R438" s="9" t="str">
        <f>IFERROR(VLOOKUP(Tabla2[[#This Row],[CONTRATISTA PRNCIPAL]],Hoja1!$L$5:$M$9,2,FALSE),"CJV")</f>
        <v>CJV</v>
      </c>
      <c r="S438" s="9" t="str">
        <f>IF(Tabla2[[#This Row],[EMPRESA]]=Tabla2[[#This Row],[CONTRATISTA PRNCIPAL]],"Principal","Secundaria")</f>
        <v>Principal</v>
      </c>
      <c r="T438" s="10">
        <f>IFERROR(1/COUNTIF(Tabla2[CONTRATISTA PRNCIPAL],Tabla2[[#This Row],[CONTRATISTA PRNCIPAL]]),0)</f>
        <v>5.0251256281407036E-3</v>
      </c>
      <c r="U438" s="33">
        <f ca="1">IF(((TODAY()-Tabla2[[#This Row],[FECHA NACIMIENTO]])/365)&lt;18,"Corregir", IF(((TODAY()-Tabla2[[#This Row],[FECHA NACIMIENTO]])/365)&gt;80, "Corregir",ROUNDDOWN(((TODAY()-Tabla2[[#This Row],[FECHA NACIMIENTO]])/365),0)))</f>
        <v>32</v>
      </c>
      <c r="V43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438" s="34" t="str">
        <f ca="1">+IF(Tabla2[[#This Row],[Edad]]="Corregir","Corregir","Ok")</f>
        <v>Ok</v>
      </c>
      <c r="X438" s="10" t="str">
        <f>+IFERROR(VLOOKUP(Tabla2[[#This Row],[DISTRITO SEGÚN DNI]],Hoja1!$A$2:$B$55,2,FALSE),"No")</f>
        <v>No</v>
      </c>
      <c r="Y438" s="10" t="str">
        <f>IF(OR(LOWER(Tabla2[[#This Row],[GENERO]])="masculino", LOWER(Tabla2[[#This Row],[GENERO]])="femenino"),"OK","Corregir")</f>
        <v>OK</v>
      </c>
      <c r="Z438" s="10" t="str">
        <f>+IF(Tabla2[[#This Row],[Nro. DNI / CE]]="","Corregir",IF(LEN(Tabla2[[#This Row],[Nro. DNI / CE]])&gt;=8,"OK","Corregir"))</f>
        <v>OK</v>
      </c>
      <c r="AA438" s="10">
        <f>COUNTIF(Tabla2[APELLIDOS Y NOMBRES],Tabla2[[#This Row],[APELLIDOS Y NOMBRES]])</f>
        <v>1</v>
      </c>
      <c r="AB438" t="str">
        <f ca="1">+IFERROR(IF(Tabla2[[#This Row],[FECHA CESE/BAJA]]="","No Aplica",IF(AND(MONTH(Tabla2[[#This Row],[FECHA CESE/BAJA]])=MONTH(TODAY()-30),YEAR(Tabla2[[#This Row],[FECHA CESE/BAJA]])=YEAR(TODAY())),MONTH(TODAY()-30)&amp;"-"&amp;YEAR(TODAY()),"Borrar")),"No aplica")</f>
        <v>No aplica</v>
      </c>
      <c r="AC438" t="str">
        <f ca="1">+IFERROR(IF(Tabla2[[#This Row],[FECHA INICIO DE LABORES EN OBRA]]="","No Aplica",IF(AND(MONTH(Tabla2[[#This Row],[FECHA INICIO DE LABORES EN OBRA]])=MONTH(TODAY()-30),YEAR(Tabla2[[#This Row],[FECHA INICIO DE LABORES EN OBRA]])=YEAR(TODAY())),MONTH(TODAY()-30)&amp;"-"&amp;YEAR(TODAY()),"No Aplica")),"No Aplica")</f>
        <v>No Aplica</v>
      </c>
    </row>
    <row r="439" spans="1:29" x14ac:dyDescent="0.25">
      <c r="A439" s="2" t="s">
        <v>1067</v>
      </c>
      <c r="B439" s="3" t="s">
        <v>10366</v>
      </c>
      <c r="C439" s="3" t="s">
        <v>10366</v>
      </c>
      <c r="D439" s="3">
        <v>17627465</v>
      </c>
      <c r="E439" s="3" t="s">
        <v>108</v>
      </c>
      <c r="F439" s="36">
        <v>27628</v>
      </c>
      <c r="G439" s="3">
        <v>3</v>
      </c>
      <c r="H439" s="3" t="s">
        <v>1286</v>
      </c>
      <c r="I439" s="3" t="s">
        <v>1070</v>
      </c>
      <c r="J439" s="3" t="s">
        <v>1357</v>
      </c>
      <c r="K439" s="3" t="s">
        <v>34</v>
      </c>
      <c r="L439" s="8" t="s">
        <v>9813</v>
      </c>
      <c r="M439" s="5" t="s">
        <v>1073</v>
      </c>
      <c r="N439" s="13" t="s">
        <v>1043</v>
      </c>
      <c r="O439" s="5">
        <v>43451</v>
      </c>
      <c r="P439" s="8">
        <v>1</v>
      </c>
      <c r="Q439" s="9">
        <v>2</v>
      </c>
      <c r="R439" s="9" t="str">
        <f>IFERROR(VLOOKUP(Tabla2[[#This Row],[CONTRATISTA PRNCIPAL]],Hoja1!$L$5:$M$9,2,FALSE),"CJV")</f>
        <v>CJV</v>
      </c>
      <c r="S439" s="9" t="str">
        <f>IF(Tabla2[[#This Row],[EMPRESA]]=Tabla2[[#This Row],[CONTRATISTA PRNCIPAL]],"Principal","Secundaria")</f>
        <v>Principal</v>
      </c>
      <c r="T439" s="10">
        <f>IFERROR(1/COUNTIF(Tabla2[CONTRATISTA PRNCIPAL],Tabla2[[#This Row],[CONTRATISTA PRNCIPAL]]),0)</f>
        <v>5.0251256281407036E-3</v>
      </c>
      <c r="U439" s="33">
        <f ca="1">IF(((TODAY()-Tabla2[[#This Row],[FECHA NACIMIENTO]])/365)&lt;18,"Corregir", IF(((TODAY()-Tabla2[[#This Row],[FECHA NACIMIENTO]])/365)&gt;80, "Corregir",ROUNDDOWN(((TODAY()-Tabla2[[#This Row],[FECHA NACIMIENTO]])/365),0)))</f>
        <v>48</v>
      </c>
      <c r="V43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439" s="34" t="str">
        <f ca="1">+IF(Tabla2[[#This Row],[Edad]]="Corregir","Corregir","Ok")</f>
        <v>Ok</v>
      </c>
      <c r="X439" s="10" t="str">
        <f>+IFERROR(VLOOKUP(Tabla2[[#This Row],[DISTRITO SEGÚN DNI]],Hoja1!$A$2:$B$55,2,FALSE),"No")</f>
        <v>CALLAO</v>
      </c>
      <c r="Y439" s="10" t="str">
        <f>IF(OR(LOWER(Tabla2[[#This Row],[GENERO]])="masculino", LOWER(Tabla2[[#This Row],[GENERO]])="femenino"),"OK","Corregir")</f>
        <v>OK</v>
      </c>
      <c r="Z439" s="10" t="str">
        <f>+IF(Tabla2[[#This Row],[Nro. DNI / CE]]="","Corregir",IF(LEN(Tabla2[[#This Row],[Nro. DNI / CE]])&gt;=8,"OK","Corregir"))</f>
        <v>OK</v>
      </c>
      <c r="AA439" s="10">
        <f>COUNTIF(Tabla2[APELLIDOS Y NOMBRES],Tabla2[[#This Row],[APELLIDOS Y NOMBRES]])</f>
        <v>1</v>
      </c>
      <c r="AB439" t="str">
        <f ca="1">+IFERROR(IF(Tabla2[[#This Row],[FECHA CESE/BAJA]]="","No Aplica",IF(AND(MONTH(Tabla2[[#This Row],[FECHA CESE/BAJA]])=MONTH(TODAY()-30),YEAR(Tabla2[[#This Row],[FECHA CESE/BAJA]])=YEAR(TODAY())),MONTH(TODAY()-30)&amp;"-"&amp;YEAR(TODAY()),"Borrar")),"No aplica")</f>
        <v>No aplica</v>
      </c>
      <c r="AC439" t="str">
        <f ca="1">+IFERROR(IF(Tabla2[[#This Row],[FECHA INICIO DE LABORES EN OBRA]]="","No Aplica",IF(AND(MONTH(Tabla2[[#This Row],[FECHA INICIO DE LABORES EN OBRA]])=MONTH(TODAY()-30),YEAR(Tabla2[[#This Row],[FECHA INICIO DE LABORES EN OBRA]])=YEAR(TODAY())),MONTH(TODAY()-30)&amp;"-"&amp;YEAR(TODAY()),"No Aplica")),"No Aplica")</f>
        <v>No Aplica</v>
      </c>
    </row>
    <row r="440" spans="1:29" x14ac:dyDescent="0.25">
      <c r="A440" s="2" t="s">
        <v>1067</v>
      </c>
      <c r="B440" s="3" t="s">
        <v>10366</v>
      </c>
      <c r="C440" s="3" t="s">
        <v>10366</v>
      </c>
      <c r="D440" s="3">
        <v>41392822</v>
      </c>
      <c r="E440" s="3" t="s">
        <v>1358</v>
      </c>
      <c r="F440" s="36">
        <v>29858</v>
      </c>
      <c r="G440" s="3">
        <v>3</v>
      </c>
      <c r="H440" s="3" t="s">
        <v>1084</v>
      </c>
      <c r="I440" s="3" t="s">
        <v>1070</v>
      </c>
      <c r="J440" s="3" t="s">
        <v>1359</v>
      </c>
      <c r="K440" s="3" t="s">
        <v>1360</v>
      </c>
      <c r="L440" s="8" t="s">
        <v>9813</v>
      </c>
      <c r="M440" s="5" t="s">
        <v>1073</v>
      </c>
      <c r="N440" s="13" t="s">
        <v>1043</v>
      </c>
      <c r="O440" s="5">
        <v>44848</v>
      </c>
      <c r="P440" s="8">
        <v>1</v>
      </c>
      <c r="Q440" s="9">
        <v>1</v>
      </c>
      <c r="R440" s="9" t="str">
        <f>IFERROR(VLOOKUP(Tabla2[[#This Row],[CONTRATISTA PRNCIPAL]],Hoja1!$L$5:$M$9,2,FALSE),"CJV")</f>
        <v>CJV</v>
      </c>
      <c r="S440" s="9" t="str">
        <f>IF(Tabla2[[#This Row],[EMPRESA]]=Tabla2[[#This Row],[CONTRATISTA PRNCIPAL]],"Principal","Secundaria")</f>
        <v>Principal</v>
      </c>
      <c r="T440" s="10">
        <f>IFERROR(1/COUNTIF(Tabla2[CONTRATISTA PRNCIPAL],Tabla2[[#This Row],[CONTRATISTA PRNCIPAL]]),0)</f>
        <v>5.0251256281407036E-3</v>
      </c>
      <c r="U440" s="33">
        <f ca="1">IF(((TODAY()-Tabla2[[#This Row],[FECHA NACIMIENTO]])/365)&lt;18,"Corregir", IF(((TODAY()-Tabla2[[#This Row],[FECHA NACIMIENTO]])/365)&gt;80, "Corregir",ROUNDDOWN(((TODAY()-Tabla2[[#This Row],[FECHA NACIMIENTO]])/365),0)))</f>
        <v>41</v>
      </c>
      <c r="V44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440" s="34" t="str">
        <f ca="1">+IF(Tabla2[[#This Row],[Edad]]="Corregir","Corregir","Ok")</f>
        <v>Ok</v>
      </c>
      <c r="X440" s="10" t="str">
        <f>+IFERROR(VLOOKUP(Tabla2[[#This Row],[DISTRITO SEGÚN DNI]],Hoja1!$A$2:$B$55,2,FALSE),"No")</f>
        <v>No</v>
      </c>
      <c r="Y440" s="10" t="str">
        <f>IF(OR(LOWER(Tabla2[[#This Row],[GENERO]])="masculino", LOWER(Tabla2[[#This Row],[GENERO]])="femenino"),"OK","Corregir")</f>
        <v>OK</v>
      </c>
      <c r="Z440" s="10" t="str">
        <f>+IF(Tabla2[[#This Row],[Nro. DNI / CE]]="","Corregir",IF(LEN(Tabla2[[#This Row],[Nro. DNI / CE]])&gt;=8,"OK","Corregir"))</f>
        <v>OK</v>
      </c>
      <c r="AA440" s="10">
        <f>COUNTIF(Tabla2[APELLIDOS Y NOMBRES],Tabla2[[#This Row],[APELLIDOS Y NOMBRES]])</f>
        <v>1</v>
      </c>
      <c r="AB440" t="str">
        <f ca="1">+IFERROR(IF(Tabla2[[#This Row],[FECHA CESE/BAJA]]="","No Aplica",IF(AND(MONTH(Tabla2[[#This Row],[FECHA CESE/BAJA]])=MONTH(TODAY()-30),YEAR(Tabla2[[#This Row],[FECHA CESE/BAJA]])=YEAR(TODAY())),MONTH(TODAY()-30)&amp;"-"&amp;YEAR(TODAY()),"Borrar")),"No aplica")</f>
        <v>No aplica</v>
      </c>
      <c r="AC440" t="str">
        <f ca="1">+IFERROR(IF(Tabla2[[#This Row],[FECHA INICIO DE LABORES EN OBRA]]="","No Aplica",IF(AND(MONTH(Tabla2[[#This Row],[FECHA INICIO DE LABORES EN OBRA]])=MONTH(TODAY()-30),YEAR(Tabla2[[#This Row],[FECHA INICIO DE LABORES EN OBRA]])=YEAR(TODAY())),MONTH(TODAY()-30)&amp;"-"&amp;YEAR(TODAY()),"No Aplica")),"No Aplica")</f>
        <v>No Aplica</v>
      </c>
    </row>
    <row r="441" spans="1:29" x14ac:dyDescent="0.25">
      <c r="A441" s="2" t="s">
        <v>1067</v>
      </c>
      <c r="B441" s="3" t="s">
        <v>10366</v>
      </c>
      <c r="C441" s="3" t="s">
        <v>10366</v>
      </c>
      <c r="D441" s="3">
        <v>70112625</v>
      </c>
      <c r="E441" s="3" t="s">
        <v>1361</v>
      </c>
      <c r="F441" s="36">
        <v>32414</v>
      </c>
      <c r="G441" s="3">
        <v>3</v>
      </c>
      <c r="H441" s="3" t="s">
        <v>1192</v>
      </c>
      <c r="I441" s="3" t="s">
        <v>1070</v>
      </c>
      <c r="J441" s="3" t="s">
        <v>1362</v>
      </c>
      <c r="K441" s="3" t="s">
        <v>1363</v>
      </c>
      <c r="L441" s="8" t="s">
        <v>9813</v>
      </c>
      <c r="M441" s="5" t="s">
        <v>1073</v>
      </c>
      <c r="N441" s="13" t="s">
        <v>1043</v>
      </c>
      <c r="O441" s="5">
        <v>44916</v>
      </c>
      <c r="P441" s="8">
        <v>1</v>
      </c>
      <c r="Q441" s="9">
        <v>2</v>
      </c>
      <c r="R441" s="9" t="str">
        <f>IFERROR(VLOOKUP(Tabla2[[#This Row],[CONTRATISTA PRNCIPAL]],Hoja1!$L$5:$M$9,2,FALSE),"CJV")</f>
        <v>CJV</v>
      </c>
      <c r="S441" s="9" t="str">
        <f>IF(Tabla2[[#This Row],[EMPRESA]]=Tabla2[[#This Row],[CONTRATISTA PRNCIPAL]],"Principal","Secundaria")</f>
        <v>Principal</v>
      </c>
      <c r="T441" s="10">
        <f>IFERROR(1/COUNTIF(Tabla2[CONTRATISTA PRNCIPAL],Tabla2[[#This Row],[CONTRATISTA PRNCIPAL]]),0)</f>
        <v>5.0251256281407036E-3</v>
      </c>
      <c r="U441" s="33">
        <f ca="1">IF(((TODAY()-Tabla2[[#This Row],[FECHA NACIMIENTO]])/365)&lt;18,"Corregir", IF(((TODAY()-Tabla2[[#This Row],[FECHA NACIMIENTO]])/365)&gt;80, "Corregir",ROUNDDOWN(((TODAY()-Tabla2[[#This Row],[FECHA NACIMIENTO]])/365),0)))</f>
        <v>34</v>
      </c>
      <c r="V44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441" s="34" t="str">
        <f ca="1">+IF(Tabla2[[#This Row],[Edad]]="Corregir","Corregir","Ok")</f>
        <v>Ok</v>
      </c>
      <c r="X441" s="10" t="str">
        <f>+IFERROR(VLOOKUP(Tabla2[[#This Row],[DISTRITO SEGÚN DNI]],Hoja1!$A$2:$B$55,2,FALSE),"No")</f>
        <v>No</v>
      </c>
      <c r="Y441" s="10" t="str">
        <f>IF(OR(LOWER(Tabla2[[#This Row],[GENERO]])="masculino", LOWER(Tabla2[[#This Row],[GENERO]])="femenino"),"OK","Corregir")</f>
        <v>OK</v>
      </c>
      <c r="Z441" s="10" t="str">
        <f>+IF(Tabla2[[#This Row],[Nro. DNI / CE]]="","Corregir",IF(LEN(Tabla2[[#This Row],[Nro. DNI / CE]])&gt;=8,"OK","Corregir"))</f>
        <v>OK</v>
      </c>
      <c r="AA441" s="10">
        <f>COUNTIF(Tabla2[APELLIDOS Y NOMBRES],Tabla2[[#This Row],[APELLIDOS Y NOMBRES]])</f>
        <v>1</v>
      </c>
      <c r="AB441" t="str">
        <f ca="1">+IFERROR(IF(Tabla2[[#This Row],[FECHA CESE/BAJA]]="","No Aplica",IF(AND(MONTH(Tabla2[[#This Row],[FECHA CESE/BAJA]])=MONTH(TODAY()-30),YEAR(Tabla2[[#This Row],[FECHA CESE/BAJA]])=YEAR(TODAY())),MONTH(TODAY()-30)&amp;"-"&amp;YEAR(TODAY()),"Borrar")),"No aplica")</f>
        <v>No aplica</v>
      </c>
      <c r="AC441" t="str">
        <f ca="1">+IFERROR(IF(Tabla2[[#This Row],[FECHA INICIO DE LABORES EN OBRA]]="","No Aplica",IF(AND(MONTH(Tabla2[[#This Row],[FECHA INICIO DE LABORES EN OBRA]])=MONTH(TODAY()-30),YEAR(Tabla2[[#This Row],[FECHA INICIO DE LABORES EN OBRA]])=YEAR(TODAY())),MONTH(TODAY()-30)&amp;"-"&amp;YEAR(TODAY()),"No Aplica")),"No Aplica")</f>
        <v>No Aplica</v>
      </c>
    </row>
    <row r="442" spans="1:29" x14ac:dyDescent="0.25">
      <c r="A442" s="2" t="s">
        <v>1067</v>
      </c>
      <c r="B442" s="3" t="s">
        <v>10366</v>
      </c>
      <c r="C442" s="3" t="s">
        <v>10366</v>
      </c>
      <c r="D442" s="3">
        <v>75957953</v>
      </c>
      <c r="E442" s="3" t="s">
        <v>1364</v>
      </c>
      <c r="F442" s="36">
        <v>35794</v>
      </c>
      <c r="G442" s="3">
        <v>3</v>
      </c>
      <c r="H442" s="3" t="s">
        <v>1365</v>
      </c>
      <c r="I442" s="3" t="s">
        <v>1070</v>
      </c>
      <c r="J442" s="3" t="s">
        <v>1366</v>
      </c>
      <c r="K442" s="3" t="s">
        <v>1164</v>
      </c>
      <c r="L442" s="8" t="s">
        <v>9813</v>
      </c>
      <c r="M442" s="5" t="s">
        <v>1073</v>
      </c>
      <c r="N442" s="13" t="s">
        <v>1043</v>
      </c>
      <c r="O442" s="5">
        <v>44957</v>
      </c>
      <c r="P442" s="8">
        <v>1</v>
      </c>
      <c r="Q442" s="9">
        <v>1</v>
      </c>
      <c r="R442" s="9" t="str">
        <f>IFERROR(VLOOKUP(Tabla2[[#This Row],[CONTRATISTA PRNCIPAL]],Hoja1!$L$5:$M$9,2,FALSE),"CJV")</f>
        <v>CJV</v>
      </c>
      <c r="S442" s="9" t="str">
        <f>IF(Tabla2[[#This Row],[EMPRESA]]=Tabla2[[#This Row],[CONTRATISTA PRNCIPAL]],"Principal","Secundaria")</f>
        <v>Principal</v>
      </c>
      <c r="T442" s="10">
        <f>IFERROR(1/COUNTIF(Tabla2[CONTRATISTA PRNCIPAL],Tabla2[[#This Row],[CONTRATISTA PRNCIPAL]]),0)</f>
        <v>5.0251256281407036E-3</v>
      </c>
      <c r="U442" s="33">
        <f ca="1">IF(((TODAY()-Tabla2[[#This Row],[FECHA NACIMIENTO]])/365)&lt;18,"Corregir", IF(((TODAY()-Tabla2[[#This Row],[FECHA NACIMIENTO]])/365)&gt;80, "Corregir",ROUNDDOWN(((TODAY()-Tabla2[[#This Row],[FECHA NACIMIENTO]])/365),0)))</f>
        <v>25</v>
      </c>
      <c r="V44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442" s="34" t="str">
        <f ca="1">+IF(Tabla2[[#This Row],[Edad]]="Corregir","Corregir","Ok")</f>
        <v>Ok</v>
      </c>
      <c r="X442" s="10" t="str">
        <f>+IFERROR(VLOOKUP(Tabla2[[#This Row],[DISTRITO SEGÚN DNI]],Hoja1!$A$2:$B$55,2,FALSE),"No")</f>
        <v>No</v>
      </c>
      <c r="Y442" s="10" t="str">
        <f>IF(OR(LOWER(Tabla2[[#This Row],[GENERO]])="masculino", LOWER(Tabla2[[#This Row],[GENERO]])="femenino"),"OK","Corregir")</f>
        <v>OK</v>
      </c>
      <c r="Z442" s="10" t="str">
        <f>+IF(Tabla2[[#This Row],[Nro. DNI / CE]]="","Corregir",IF(LEN(Tabla2[[#This Row],[Nro. DNI / CE]])&gt;=8,"OK","Corregir"))</f>
        <v>OK</v>
      </c>
      <c r="AA442" s="10">
        <f>COUNTIF(Tabla2[APELLIDOS Y NOMBRES],Tabla2[[#This Row],[APELLIDOS Y NOMBRES]])</f>
        <v>1</v>
      </c>
      <c r="AB442" t="str">
        <f ca="1">+IFERROR(IF(Tabla2[[#This Row],[FECHA CESE/BAJA]]="","No Aplica",IF(AND(MONTH(Tabla2[[#This Row],[FECHA CESE/BAJA]])=MONTH(TODAY()-30),YEAR(Tabla2[[#This Row],[FECHA CESE/BAJA]])=YEAR(TODAY())),MONTH(TODAY()-30)&amp;"-"&amp;YEAR(TODAY()),"Borrar")),"No aplica")</f>
        <v>No aplica</v>
      </c>
      <c r="AC442" t="str">
        <f ca="1">+IFERROR(IF(Tabla2[[#This Row],[FECHA INICIO DE LABORES EN OBRA]]="","No Aplica",IF(AND(MONTH(Tabla2[[#This Row],[FECHA INICIO DE LABORES EN OBRA]])=MONTH(TODAY()-30),YEAR(Tabla2[[#This Row],[FECHA INICIO DE LABORES EN OBRA]])=YEAR(TODAY())),MONTH(TODAY()-30)&amp;"-"&amp;YEAR(TODAY()),"No Aplica")),"No Aplica")</f>
        <v>No Aplica</v>
      </c>
    </row>
    <row r="443" spans="1:29" x14ac:dyDescent="0.25">
      <c r="A443" s="2" t="s">
        <v>1067</v>
      </c>
      <c r="B443" s="3" t="s">
        <v>10366</v>
      </c>
      <c r="C443" s="3" t="s">
        <v>10366</v>
      </c>
      <c r="D443" s="3">
        <v>10815501</v>
      </c>
      <c r="E443" s="3" t="s">
        <v>1367</v>
      </c>
      <c r="F443" s="36">
        <v>30803</v>
      </c>
      <c r="G443" s="3">
        <v>3</v>
      </c>
      <c r="H443" s="3" t="s">
        <v>1084</v>
      </c>
      <c r="I443" s="3" t="s">
        <v>1070</v>
      </c>
      <c r="J443" s="3" t="s">
        <v>1368</v>
      </c>
      <c r="K443" s="3" t="s">
        <v>1164</v>
      </c>
      <c r="L443" s="8" t="s">
        <v>9813</v>
      </c>
      <c r="M443" s="5" t="s">
        <v>1073</v>
      </c>
      <c r="N443" s="13" t="s">
        <v>1043</v>
      </c>
      <c r="O443" s="5">
        <v>44889</v>
      </c>
      <c r="P443" s="8">
        <v>1</v>
      </c>
      <c r="Q443" s="9">
        <v>2</v>
      </c>
      <c r="R443" s="9" t="str">
        <f>IFERROR(VLOOKUP(Tabla2[[#This Row],[CONTRATISTA PRNCIPAL]],Hoja1!$L$5:$M$9,2,FALSE),"CJV")</f>
        <v>CJV</v>
      </c>
      <c r="S443" s="9" t="str">
        <f>IF(Tabla2[[#This Row],[EMPRESA]]=Tabla2[[#This Row],[CONTRATISTA PRNCIPAL]],"Principal","Secundaria")</f>
        <v>Principal</v>
      </c>
      <c r="T443" s="10">
        <f>IFERROR(1/COUNTIF(Tabla2[CONTRATISTA PRNCIPAL],Tabla2[[#This Row],[CONTRATISTA PRNCIPAL]]),0)</f>
        <v>5.0251256281407036E-3</v>
      </c>
      <c r="U443" s="33">
        <f ca="1">IF(((TODAY()-Tabla2[[#This Row],[FECHA NACIMIENTO]])/365)&lt;18,"Corregir", IF(((TODAY()-Tabla2[[#This Row],[FECHA NACIMIENTO]])/365)&gt;80, "Corregir",ROUNDDOWN(((TODAY()-Tabla2[[#This Row],[FECHA NACIMIENTO]])/365),0)))</f>
        <v>39</v>
      </c>
      <c r="V44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443" s="34" t="str">
        <f ca="1">+IF(Tabla2[[#This Row],[Edad]]="Corregir","Corregir","Ok")</f>
        <v>Ok</v>
      </c>
      <c r="X443" s="10" t="str">
        <f>+IFERROR(VLOOKUP(Tabla2[[#This Row],[DISTRITO SEGÚN DNI]],Hoja1!$A$2:$B$55,2,FALSE),"No")</f>
        <v>No</v>
      </c>
      <c r="Y443" s="10" t="str">
        <f>IF(OR(LOWER(Tabla2[[#This Row],[GENERO]])="masculino", LOWER(Tabla2[[#This Row],[GENERO]])="femenino"),"OK","Corregir")</f>
        <v>OK</v>
      </c>
      <c r="Z443" s="10" t="str">
        <f>+IF(Tabla2[[#This Row],[Nro. DNI / CE]]="","Corregir",IF(LEN(Tabla2[[#This Row],[Nro. DNI / CE]])&gt;=8,"OK","Corregir"))</f>
        <v>OK</v>
      </c>
      <c r="AA443" s="10">
        <f>COUNTIF(Tabla2[APELLIDOS Y NOMBRES],Tabla2[[#This Row],[APELLIDOS Y NOMBRES]])</f>
        <v>1</v>
      </c>
      <c r="AB443" t="str">
        <f ca="1">+IFERROR(IF(Tabla2[[#This Row],[FECHA CESE/BAJA]]="","No Aplica",IF(AND(MONTH(Tabla2[[#This Row],[FECHA CESE/BAJA]])=MONTH(TODAY()-30),YEAR(Tabla2[[#This Row],[FECHA CESE/BAJA]])=YEAR(TODAY())),MONTH(TODAY()-30)&amp;"-"&amp;YEAR(TODAY()),"Borrar")),"No aplica")</f>
        <v>No aplica</v>
      </c>
      <c r="AC443" t="str">
        <f ca="1">+IFERROR(IF(Tabla2[[#This Row],[FECHA INICIO DE LABORES EN OBRA]]="","No Aplica",IF(AND(MONTH(Tabla2[[#This Row],[FECHA INICIO DE LABORES EN OBRA]])=MONTH(TODAY()-30),YEAR(Tabla2[[#This Row],[FECHA INICIO DE LABORES EN OBRA]])=YEAR(TODAY())),MONTH(TODAY()-30)&amp;"-"&amp;YEAR(TODAY()),"No Aplica")),"No Aplica")</f>
        <v>No Aplica</v>
      </c>
    </row>
    <row r="444" spans="1:29" x14ac:dyDescent="0.25">
      <c r="A444" s="2" t="s">
        <v>1067</v>
      </c>
      <c r="B444" s="3" t="s">
        <v>10366</v>
      </c>
      <c r="C444" s="3" t="s">
        <v>10366</v>
      </c>
      <c r="D444" s="3">
        <v>44996707</v>
      </c>
      <c r="E444" s="3" t="s">
        <v>109</v>
      </c>
      <c r="F444" s="36">
        <v>32198</v>
      </c>
      <c r="G444" s="3">
        <v>3</v>
      </c>
      <c r="H444" s="3" t="s">
        <v>1084</v>
      </c>
      <c r="I444" s="3" t="s">
        <v>1070</v>
      </c>
      <c r="J444" s="3" t="s">
        <v>1369</v>
      </c>
      <c r="K444" s="3" t="s">
        <v>32</v>
      </c>
      <c r="L444" s="8" t="s">
        <v>9813</v>
      </c>
      <c r="M444" s="5" t="s">
        <v>1073</v>
      </c>
      <c r="N444" s="13" t="s">
        <v>1043</v>
      </c>
      <c r="O444" s="5">
        <v>43328</v>
      </c>
      <c r="P444" s="8">
        <v>1</v>
      </c>
      <c r="Q444" s="9">
        <v>1</v>
      </c>
      <c r="R444" s="9" t="str">
        <f>IFERROR(VLOOKUP(Tabla2[[#This Row],[CONTRATISTA PRNCIPAL]],Hoja1!$L$5:$M$9,2,FALSE),"CJV")</f>
        <v>CJV</v>
      </c>
      <c r="S444" s="9" t="str">
        <f>IF(Tabla2[[#This Row],[EMPRESA]]=Tabla2[[#This Row],[CONTRATISTA PRNCIPAL]],"Principal","Secundaria")</f>
        <v>Principal</v>
      </c>
      <c r="T444" s="10">
        <f>IFERROR(1/COUNTIF(Tabla2[CONTRATISTA PRNCIPAL],Tabla2[[#This Row],[CONTRATISTA PRNCIPAL]]),0)</f>
        <v>5.0251256281407036E-3</v>
      </c>
      <c r="U444" s="33">
        <f ca="1">IF(((TODAY()-Tabla2[[#This Row],[FECHA NACIMIENTO]])/365)&lt;18,"Corregir", IF(((TODAY()-Tabla2[[#This Row],[FECHA NACIMIENTO]])/365)&gt;80, "Corregir",ROUNDDOWN(((TODAY()-Tabla2[[#This Row],[FECHA NACIMIENTO]])/365),0)))</f>
        <v>35</v>
      </c>
      <c r="V44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444" s="34" t="str">
        <f ca="1">+IF(Tabla2[[#This Row],[Edad]]="Corregir","Corregir","Ok")</f>
        <v>Ok</v>
      </c>
      <c r="X444" s="10" t="str">
        <f>+IFERROR(VLOOKUP(Tabla2[[#This Row],[DISTRITO SEGÚN DNI]],Hoja1!$A$2:$B$55,2,FALSE),"No")</f>
        <v>CALLAO</v>
      </c>
      <c r="Y444" s="10" t="str">
        <f>IF(OR(LOWER(Tabla2[[#This Row],[GENERO]])="masculino", LOWER(Tabla2[[#This Row],[GENERO]])="femenino"),"OK","Corregir")</f>
        <v>OK</v>
      </c>
      <c r="Z444" s="10" t="str">
        <f>+IF(Tabla2[[#This Row],[Nro. DNI / CE]]="","Corregir",IF(LEN(Tabla2[[#This Row],[Nro. DNI / CE]])&gt;=8,"OK","Corregir"))</f>
        <v>OK</v>
      </c>
      <c r="AA444" s="10">
        <f>COUNTIF(Tabla2[APELLIDOS Y NOMBRES],Tabla2[[#This Row],[APELLIDOS Y NOMBRES]])</f>
        <v>1</v>
      </c>
      <c r="AB444" t="str">
        <f ca="1">+IFERROR(IF(Tabla2[[#This Row],[FECHA CESE/BAJA]]="","No Aplica",IF(AND(MONTH(Tabla2[[#This Row],[FECHA CESE/BAJA]])=MONTH(TODAY()-30),YEAR(Tabla2[[#This Row],[FECHA CESE/BAJA]])=YEAR(TODAY())),MONTH(TODAY()-30)&amp;"-"&amp;YEAR(TODAY()),"Borrar")),"No aplica")</f>
        <v>No aplica</v>
      </c>
      <c r="AC444" t="str">
        <f ca="1">+IFERROR(IF(Tabla2[[#This Row],[FECHA INICIO DE LABORES EN OBRA]]="","No Aplica",IF(AND(MONTH(Tabla2[[#This Row],[FECHA INICIO DE LABORES EN OBRA]])=MONTH(TODAY()-30),YEAR(Tabla2[[#This Row],[FECHA INICIO DE LABORES EN OBRA]])=YEAR(TODAY())),MONTH(TODAY()-30)&amp;"-"&amp;YEAR(TODAY()),"No Aplica")),"No Aplica")</f>
        <v>No Aplica</v>
      </c>
    </row>
    <row r="445" spans="1:29" x14ac:dyDescent="0.25">
      <c r="A445" s="2" t="s">
        <v>1067</v>
      </c>
      <c r="B445" s="3" t="s">
        <v>10366</v>
      </c>
      <c r="C445" s="3" t="s">
        <v>10366</v>
      </c>
      <c r="D445" s="3">
        <v>40006285</v>
      </c>
      <c r="E445" s="3" t="s">
        <v>10399</v>
      </c>
      <c r="F445" s="36">
        <v>28799</v>
      </c>
      <c r="G445" s="3">
        <v>3</v>
      </c>
      <c r="H445" s="3" t="s">
        <v>1084</v>
      </c>
      <c r="I445" s="3" t="s">
        <v>1070</v>
      </c>
      <c r="J445" s="3" t="s">
        <v>1370</v>
      </c>
      <c r="K445" s="3" t="s">
        <v>1103</v>
      </c>
      <c r="L445" s="8" t="s">
        <v>9813</v>
      </c>
      <c r="M445" s="5" t="s">
        <v>1073</v>
      </c>
      <c r="N445" s="13" t="s">
        <v>1043</v>
      </c>
      <c r="O445" s="5">
        <v>43712</v>
      </c>
      <c r="P445" s="8">
        <v>1</v>
      </c>
      <c r="Q445" s="9">
        <v>1</v>
      </c>
      <c r="R445" s="9" t="str">
        <f>IFERROR(VLOOKUP(Tabla2[[#This Row],[CONTRATISTA PRNCIPAL]],Hoja1!$L$5:$M$9,2,FALSE),"CJV")</f>
        <v>CJV</v>
      </c>
      <c r="S445" s="9" t="str">
        <f>IF(Tabla2[[#This Row],[EMPRESA]]=Tabla2[[#This Row],[CONTRATISTA PRNCIPAL]],"Principal","Secundaria")</f>
        <v>Principal</v>
      </c>
      <c r="T445" s="10">
        <f>IFERROR(1/COUNTIF(Tabla2[CONTRATISTA PRNCIPAL],Tabla2[[#This Row],[CONTRATISTA PRNCIPAL]]),0)</f>
        <v>5.0251256281407036E-3</v>
      </c>
      <c r="U445" s="33">
        <f ca="1">IF(((TODAY()-Tabla2[[#This Row],[FECHA NACIMIENTO]])/365)&lt;18,"Corregir", IF(((TODAY()-Tabla2[[#This Row],[FECHA NACIMIENTO]])/365)&gt;80, "Corregir",ROUNDDOWN(((TODAY()-Tabla2[[#This Row],[FECHA NACIMIENTO]])/365),0)))</f>
        <v>44</v>
      </c>
      <c r="V44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445" s="34" t="str">
        <f ca="1">+IF(Tabla2[[#This Row],[Edad]]="Corregir","Corregir","Ok")</f>
        <v>Ok</v>
      </c>
      <c r="X445" s="10" t="str">
        <f>+IFERROR(VLOOKUP(Tabla2[[#This Row],[DISTRITO SEGÚN DNI]],Hoja1!$A$2:$B$55,2,FALSE),"No")</f>
        <v>ATE</v>
      </c>
      <c r="Y445" s="10" t="str">
        <f>IF(OR(LOWER(Tabla2[[#This Row],[GENERO]])="masculino", LOWER(Tabla2[[#This Row],[GENERO]])="femenino"),"OK","Corregir")</f>
        <v>OK</v>
      </c>
      <c r="Z445" s="10" t="str">
        <f>+IF(Tabla2[[#This Row],[Nro. DNI / CE]]="","Corregir",IF(LEN(Tabla2[[#This Row],[Nro. DNI / CE]])&gt;=8,"OK","Corregir"))</f>
        <v>OK</v>
      </c>
      <c r="AA445" s="10">
        <f>COUNTIF(Tabla2[APELLIDOS Y NOMBRES],Tabla2[[#This Row],[APELLIDOS Y NOMBRES]])</f>
        <v>1</v>
      </c>
      <c r="AB445" t="str">
        <f ca="1">+IFERROR(IF(Tabla2[[#This Row],[FECHA CESE/BAJA]]="","No Aplica",IF(AND(MONTH(Tabla2[[#This Row],[FECHA CESE/BAJA]])=MONTH(TODAY()-30),YEAR(Tabla2[[#This Row],[FECHA CESE/BAJA]])=YEAR(TODAY())),MONTH(TODAY()-30)&amp;"-"&amp;YEAR(TODAY()),"Borrar")),"No aplica")</f>
        <v>No aplica</v>
      </c>
      <c r="AC445" t="str">
        <f ca="1">+IFERROR(IF(Tabla2[[#This Row],[FECHA INICIO DE LABORES EN OBRA]]="","No Aplica",IF(AND(MONTH(Tabla2[[#This Row],[FECHA INICIO DE LABORES EN OBRA]])=MONTH(TODAY()-30),YEAR(Tabla2[[#This Row],[FECHA INICIO DE LABORES EN OBRA]])=YEAR(TODAY())),MONTH(TODAY()-30)&amp;"-"&amp;YEAR(TODAY()),"No Aplica")),"No Aplica")</f>
        <v>No Aplica</v>
      </c>
    </row>
    <row r="446" spans="1:29" x14ac:dyDescent="0.25">
      <c r="A446" s="2" t="s">
        <v>1067</v>
      </c>
      <c r="B446" s="3" t="s">
        <v>10366</v>
      </c>
      <c r="C446" s="3" t="s">
        <v>10366</v>
      </c>
      <c r="D446" s="3">
        <v>25805521</v>
      </c>
      <c r="E446" s="3" t="s">
        <v>1371</v>
      </c>
      <c r="F446" s="36">
        <v>26179</v>
      </c>
      <c r="G446" s="3">
        <v>3</v>
      </c>
      <c r="H446" s="3" t="s">
        <v>1372</v>
      </c>
      <c r="I446" s="3" t="s">
        <v>1070</v>
      </c>
      <c r="J446" s="3" t="s">
        <v>1373</v>
      </c>
      <c r="K446" s="3" t="s">
        <v>1077</v>
      </c>
      <c r="L446" s="8" t="s">
        <v>9813</v>
      </c>
      <c r="M446" s="5" t="s">
        <v>1073</v>
      </c>
      <c r="N446" s="13" t="s">
        <v>1043</v>
      </c>
      <c r="O446" s="5">
        <v>43413</v>
      </c>
      <c r="P446" s="8">
        <v>1</v>
      </c>
      <c r="Q446" s="9">
        <v>2</v>
      </c>
      <c r="R446" s="9" t="str">
        <f>IFERROR(VLOOKUP(Tabla2[[#This Row],[CONTRATISTA PRNCIPAL]],Hoja1!$L$5:$M$9,2,FALSE),"CJV")</f>
        <v>CJV</v>
      </c>
      <c r="S446" s="9" t="str">
        <f>IF(Tabla2[[#This Row],[EMPRESA]]=Tabla2[[#This Row],[CONTRATISTA PRNCIPAL]],"Principal","Secundaria")</f>
        <v>Principal</v>
      </c>
      <c r="T446" s="10">
        <f>IFERROR(1/COUNTIF(Tabla2[CONTRATISTA PRNCIPAL],Tabla2[[#This Row],[CONTRATISTA PRNCIPAL]]),0)</f>
        <v>5.0251256281407036E-3</v>
      </c>
      <c r="U446" s="33">
        <f ca="1">IF(((TODAY()-Tabla2[[#This Row],[FECHA NACIMIENTO]])/365)&lt;18,"Corregir", IF(((TODAY()-Tabla2[[#This Row],[FECHA NACIMIENTO]])/365)&gt;80, "Corregir",ROUNDDOWN(((TODAY()-Tabla2[[#This Row],[FECHA NACIMIENTO]])/365),0)))</f>
        <v>52</v>
      </c>
      <c r="V44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446" s="34" t="str">
        <f ca="1">+IF(Tabla2[[#This Row],[Edad]]="Corregir","Corregir","Ok")</f>
        <v>Ok</v>
      </c>
      <c r="X446" s="10" t="str">
        <f>+IFERROR(VLOOKUP(Tabla2[[#This Row],[DISTRITO SEGÚN DNI]],Hoja1!$A$2:$B$55,2,FALSE),"No")</f>
        <v>No</v>
      </c>
      <c r="Y446" s="10" t="str">
        <f>IF(OR(LOWER(Tabla2[[#This Row],[GENERO]])="masculino", LOWER(Tabla2[[#This Row],[GENERO]])="femenino"),"OK","Corregir")</f>
        <v>OK</v>
      </c>
      <c r="Z446" s="10" t="str">
        <f>+IF(Tabla2[[#This Row],[Nro. DNI / CE]]="","Corregir",IF(LEN(Tabla2[[#This Row],[Nro. DNI / CE]])&gt;=8,"OK","Corregir"))</f>
        <v>OK</v>
      </c>
      <c r="AA446" s="10">
        <f>COUNTIF(Tabla2[APELLIDOS Y NOMBRES],Tabla2[[#This Row],[APELLIDOS Y NOMBRES]])</f>
        <v>1</v>
      </c>
      <c r="AB446" t="str">
        <f ca="1">+IFERROR(IF(Tabla2[[#This Row],[FECHA CESE/BAJA]]="","No Aplica",IF(AND(MONTH(Tabla2[[#This Row],[FECHA CESE/BAJA]])=MONTH(TODAY()-30),YEAR(Tabla2[[#This Row],[FECHA CESE/BAJA]])=YEAR(TODAY())),MONTH(TODAY()-30)&amp;"-"&amp;YEAR(TODAY()),"Borrar")),"No aplica")</f>
        <v>No aplica</v>
      </c>
      <c r="AC446" t="str">
        <f ca="1">+IFERROR(IF(Tabla2[[#This Row],[FECHA INICIO DE LABORES EN OBRA]]="","No Aplica",IF(AND(MONTH(Tabla2[[#This Row],[FECHA INICIO DE LABORES EN OBRA]])=MONTH(TODAY()-30),YEAR(Tabla2[[#This Row],[FECHA INICIO DE LABORES EN OBRA]])=YEAR(TODAY())),MONTH(TODAY()-30)&amp;"-"&amp;YEAR(TODAY()),"No Aplica")),"No Aplica")</f>
        <v>No Aplica</v>
      </c>
    </row>
    <row r="447" spans="1:29" x14ac:dyDescent="0.25">
      <c r="A447" s="2" t="s">
        <v>1067</v>
      </c>
      <c r="B447" s="3" t="s">
        <v>10366</v>
      </c>
      <c r="C447" s="3" t="s">
        <v>10366</v>
      </c>
      <c r="D447" s="3" t="s">
        <v>10400</v>
      </c>
      <c r="E447" s="3" t="s">
        <v>10401</v>
      </c>
      <c r="F447" s="36">
        <v>25387</v>
      </c>
      <c r="G447" s="3">
        <v>3</v>
      </c>
      <c r="H447" s="3" t="s">
        <v>1084</v>
      </c>
      <c r="I447" s="3" t="s">
        <v>1070</v>
      </c>
      <c r="J447" s="3" t="s">
        <v>10402</v>
      </c>
      <c r="K447" s="3" t="s">
        <v>1219</v>
      </c>
      <c r="L447" s="8" t="s">
        <v>9813</v>
      </c>
      <c r="M447" s="5" t="s">
        <v>1073</v>
      </c>
      <c r="N447" s="13" t="s">
        <v>1119</v>
      </c>
      <c r="O447" s="5">
        <v>45113</v>
      </c>
      <c r="P447" s="8">
        <v>1</v>
      </c>
      <c r="Q447" s="9">
        <v>1</v>
      </c>
      <c r="R447" s="9" t="str">
        <f>IFERROR(VLOOKUP(Tabla2[[#This Row],[CONTRATISTA PRNCIPAL]],Hoja1!$L$5:$M$9,2,FALSE),"CJV")</f>
        <v>CJV</v>
      </c>
      <c r="S447" s="9" t="str">
        <f>IF(Tabla2[[#This Row],[EMPRESA]]=Tabla2[[#This Row],[CONTRATISTA PRNCIPAL]],"Principal","Secundaria")</f>
        <v>Principal</v>
      </c>
      <c r="T447" s="10">
        <f>IFERROR(1/COUNTIF(Tabla2[CONTRATISTA PRNCIPAL],Tabla2[[#This Row],[CONTRATISTA PRNCIPAL]]),0)</f>
        <v>5.0251256281407036E-3</v>
      </c>
      <c r="U447" s="33">
        <f ca="1">IF(((TODAY()-Tabla2[[#This Row],[FECHA NACIMIENTO]])/365)&lt;18,"Corregir", IF(((TODAY()-Tabla2[[#This Row],[FECHA NACIMIENTO]])/365)&gt;80, "Corregir",ROUNDDOWN(((TODAY()-Tabla2[[#This Row],[FECHA NACIMIENTO]])/365),0)))</f>
        <v>54</v>
      </c>
      <c r="V44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447" s="34" t="str">
        <f ca="1">+IF(Tabla2[[#This Row],[Edad]]="Corregir","Corregir","Ok")</f>
        <v>Ok</v>
      </c>
      <c r="X447" s="10" t="str">
        <f>+IFERROR(VLOOKUP(Tabla2[[#This Row],[DISTRITO SEGÚN DNI]],Hoja1!$A$2:$B$55,2,FALSE),"No")</f>
        <v>No</v>
      </c>
      <c r="Y447" s="10" t="str">
        <f>IF(OR(LOWER(Tabla2[[#This Row],[GENERO]])="masculino", LOWER(Tabla2[[#This Row],[GENERO]])="femenino"),"OK","Corregir")</f>
        <v>OK</v>
      </c>
      <c r="Z447" s="10" t="str">
        <f>+IF(Tabla2[[#This Row],[Nro. DNI / CE]]="","Corregir",IF(LEN(Tabla2[[#This Row],[Nro. DNI / CE]])&gt;=8,"OK","Corregir"))</f>
        <v>OK</v>
      </c>
      <c r="AA447" s="10">
        <f>COUNTIF(Tabla2[APELLIDOS Y NOMBRES],Tabla2[[#This Row],[APELLIDOS Y NOMBRES]])</f>
        <v>1</v>
      </c>
      <c r="AB447" t="str">
        <f ca="1">+IFERROR(IF(Tabla2[[#This Row],[FECHA CESE/BAJA]]="","No Aplica",IF(AND(MONTH(Tabla2[[#This Row],[FECHA CESE/BAJA]])=MONTH(TODAY()-30),YEAR(Tabla2[[#This Row],[FECHA CESE/BAJA]])=YEAR(TODAY())),MONTH(TODAY()-30)&amp;"-"&amp;YEAR(TODAY()),"Borrar")),"No aplica")</f>
        <v>No aplica</v>
      </c>
      <c r="AC447" t="str">
        <f ca="1">+IFERROR(IF(Tabla2[[#This Row],[FECHA INICIO DE LABORES EN OBRA]]="","No Aplica",IF(AND(MONTH(Tabla2[[#This Row],[FECHA INICIO DE LABORES EN OBRA]])=MONTH(TODAY()-30),YEAR(Tabla2[[#This Row],[FECHA INICIO DE LABORES EN OBRA]])=YEAR(TODAY())),MONTH(TODAY()-30)&amp;"-"&amp;YEAR(TODAY()),"No Aplica")),"No Aplica")</f>
        <v>No Aplica</v>
      </c>
    </row>
    <row r="448" spans="1:29" x14ac:dyDescent="0.25">
      <c r="A448" s="2" t="s">
        <v>1067</v>
      </c>
      <c r="B448" s="3" t="s">
        <v>10366</v>
      </c>
      <c r="C448" s="3" t="s">
        <v>10366</v>
      </c>
      <c r="D448" s="3">
        <v>42890338</v>
      </c>
      <c r="E448" s="3" t="s">
        <v>1374</v>
      </c>
      <c r="F448" s="36">
        <v>31015</v>
      </c>
      <c r="G448" s="3">
        <v>3</v>
      </c>
      <c r="H448" s="3" t="s">
        <v>1084</v>
      </c>
      <c r="I448" s="3" t="s">
        <v>1070</v>
      </c>
      <c r="J448" s="3" t="s">
        <v>1375</v>
      </c>
      <c r="K448" s="3" t="s">
        <v>1210</v>
      </c>
      <c r="L448" s="8" t="s">
        <v>9813</v>
      </c>
      <c r="M448" s="5" t="s">
        <v>1073</v>
      </c>
      <c r="N448" s="13" t="s">
        <v>1043</v>
      </c>
      <c r="O448" s="5">
        <v>44915</v>
      </c>
      <c r="P448" s="8">
        <v>1</v>
      </c>
      <c r="Q448" s="9">
        <v>1</v>
      </c>
      <c r="R448" s="9" t="str">
        <f>IFERROR(VLOOKUP(Tabla2[[#This Row],[CONTRATISTA PRNCIPAL]],Hoja1!$L$5:$M$9,2,FALSE),"CJV")</f>
        <v>CJV</v>
      </c>
      <c r="S448" s="9" t="str">
        <f>IF(Tabla2[[#This Row],[EMPRESA]]=Tabla2[[#This Row],[CONTRATISTA PRNCIPAL]],"Principal","Secundaria")</f>
        <v>Principal</v>
      </c>
      <c r="T448" s="10">
        <f>IFERROR(1/COUNTIF(Tabla2[CONTRATISTA PRNCIPAL],Tabla2[[#This Row],[CONTRATISTA PRNCIPAL]]),0)</f>
        <v>5.0251256281407036E-3</v>
      </c>
      <c r="U448" s="33">
        <f ca="1">IF(((TODAY()-Tabla2[[#This Row],[FECHA NACIMIENTO]])/365)&lt;18,"Corregir", IF(((TODAY()-Tabla2[[#This Row],[FECHA NACIMIENTO]])/365)&gt;80, "Corregir",ROUNDDOWN(((TODAY()-Tabla2[[#This Row],[FECHA NACIMIENTO]])/365),0)))</f>
        <v>38</v>
      </c>
      <c r="V44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448" s="34" t="str">
        <f ca="1">+IF(Tabla2[[#This Row],[Edad]]="Corregir","Corregir","Ok")</f>
        <v>Ok</v>
      </c>
      <c r="X448" s="10" t="str">
        <f>+IFERROR(VLOOKUP(Tabla2[[#This Row],[DISTRITO SEGÚN DNI]],Hoja1!$A$2:$B$55,2,FALSE),"No")</f>
        <v>No</v>
      </c>
      <c r="Y448" s="10" t="str">
        <f>IF(OR(LOWER(Tabla2[[#This Row],[GENERO]])="masculino", LOWER(Tabla2[[#This Row],[GENERO]])="femenino"),"OK","Corregir")</f>
        <v>OK</v>
      </c>
      <c r="Z448" s="10" t="str">
        <f>+IF(Tabla2[[#This Row],[Nro. DNI / CE]]="","Corregir",IF(LEN(Tabla2[[#This Row],[Nro. DNI / CE]])&gt;=8,"OK","Corregir"))</f>
        <v>OK</v>
      </c>
      <c r="AA448" s="10">
        <f>COUNTIF(Tabla2[APELLIDOS Y NOMBRES],Tabla2[[#This Row],[APELLIDOS Y NOMBRES]])</f>
        <v>1</v>
      </c>
      <c r="AB448" t="str">
        <f ca="1">+IFERROR(IF(Tabla2[[#This Row],[FECHA CESE/BAJA]]="","No Aplica",IF(AND(MONTH(Tabla2[[#This Row],[FECHA CESE/BAJA]])=MONTH(TODAY()-30),YEAR(Tabla2[[#This Row],[FECHA CESE/BAJA]])=YEAR(TODAY())),MONTH(TODAY()-30)&amp;"-"&amp;YEAR(TODAY()),"Borrar")),"No aplica")</f>
        <v>No aplica</v>
      </c>
      <c r="AC448" t="str">
        <f ca="1">+IFERROR(IF(Tabla2[[#This Row],[FECHA INICIO DE LABORES EN OBRA]]="","No Aplica",IF(AND(MONTH(Tabla2[[#This Row],[FECHA INICIO DE LABORES EN OBRA]])=MONTH(TODAY()-30),YEAR(Tabla2[[#This Row],[FECHA INICIO DE LABORES EN OBRA]])=YEAR(TODAY())),MONTH(TODAY()-30)&amp;"-"&amp;YEAR(TODAY()),"No Aplica")),"No Aplica")</f>
        <v>No Aplica</v>
      </c>
    </row>
    <row r="449" spans="1:29" x14ac:dyDescent="0.25">
      <c r="A449" s="2" t="s">
        <v>1067</v>
      </c>
      <c r="B449" s="3" t="s">
        <v>10366</v>
      </c>
      <c r="C449" s="3" t="s">
        <v>10366</v>
      </c>
      <c r="D449" s="3">
        <v>70086333</v>
      </c>
      <c r="E449" s="3" t="s">
        <v>1376</v>
      </c>
      <c r="F449" s="36">
        <v>35646</v>
      </c>
      <c r="G449" s="3">
        <v>3</v>
      </c>
      <c r="H449" s="3" t="s">
        <v>1365</v>
      </c>
      <c r="I449" s="3" t="s">
        <v>1070</v>
      </c>
      <c r="J449" s="3" t="s">
        <v>1377</v>
      </c>
      <c r="K449" s="3" t="s">
        <v>1047</v>
      </c>
      <c r="L449" s="8" t="s">
        <v>9813</v>
      </c>
      <c r="M449" s="5" t="s">
        <v>1073</v>
      </c>
      <c r="N449" s="13" t="s">
        <v>1043</v>
      </c>
      <c r="O449" s="5">
        <v>44989</v>
      </c>
      <c r="P449" s="8">
        <v>1</v>
      </c>
      <c r="Q449" s="9">
        <v>1</v>
      </c>
      <c r="R449" s="9" t="str">
        <f>IFERROR(VLOOKUP(Tabla2[[#This Row],[CONTRATISTA PRNCIPAL]],Hoja1!$L$5:$M$9,2,FALSE),"CJV")</f>
        <v>CJV</v>
      </c>
      <c r="S449" s="9" t="str">
        <f>IF(Tabla2[[#This Row],[EMPRESA]]=Tabla2[[#This Row],[CONTRATISTA PRNCIPAL]],"Principal","Secundaria")</f>
        <v>Principal</v>
      </c>
      <c r="T449" s="10">
        <f>IFERROR(1/COUNTIF(Tabla2[CONTRATISTA PRNCIPAL],Tabla2[[#This Row],[CONTRATISTA PRNCIPAL]]),0)</f>
        <v>5.0251256281407036E-3</v>
      </c>
      <c r="U449" s="33">
        <f ca="1">IF(((TODAY()-Tabla2[[#This Row],[FECHA NACIMIENTO]])/365)&lt;18,"Corregir", IF(((TODAY()-Tabla2[[#This Row],[FECHA NACIMIENTO]])/365)&gt;80, "Corregir",ROUNDDOWN(((TODAY()-Tabla2[[#This Row],[FECHA NACIMIENTO]])/365),0)))</f>
        <v>26</v>
      </c>
      <c r="V44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449" s="34" t="str">
        <f ca="1">+IF(Tabla2[[#This Row],[Edad]]="Corregir","Corregir","Ok")</f>
        <v>Ok</v>
      </c>
      <c r="X449" s="10" t="str">
        <f>+IFERROR(VLOOKUP(Tabla2[[#This Row],[DISTRITO SEGÚN DNI]],Hoja1!$A$2:$B$55,2,FALSE),"No")</f>
        <v>No</v>
      </c>
      <c r="Y449" s="10" t="str">
        <f>IF(OR(LOWER(Tabla2[[#This Row],[GENERO]])="masculino", LOWER(Tabla2[[#This Row],[GENERO]])="femenino"),"OK","Corregir")</f>
        <v>OK</v>
      </c>
      <c r="Z449" s="10" t="str">
        <f>+IF(Tabla2[[#This Row],[Nro. DNI / CE]]="","Corregir",IF(LEN(Tabla2[[#This Row],[Nro. DNI / CE]])&gt;=8,"OK","Corregir"))</f>
        <v>OK</v>
      </c>
      <c r="AA449" s="10">
        <f>COUNTIF(Tabla2[APELLIDOS Y NOMBRES],Tabla2[[#This Row],[APELLIDOS Y NOMBRES]])</f>
        <v>1</v>
      </c>
      <c r="AB449" t="str">
        <f ca="1">+IFERROR(IF(Tabla2[[#This Row],[FECHA CESE/BAJA]]="","No Aplica",IF(AND(MONTH(Tabla2[[#This Row],[FECHA CESE/BAJA]])=MONTH(TODAY()-30),YEAR(Tabla2[[#This Row],[FECHA CESE/BAJA]])=YEAR(TODAY())),MONTH(TODAY()-30)&amp;"-"&amp;YEAR(TODAY()),"Borrar")),"No aplica")</f>
        <v>No aplica</v>
      </c>
      <c r="AC449" t="str">
        <f ca="1">+IFERROR(IF(Tabla2[[#This Row],[FECHA INICIO DE LABORES EN OBRA]]="","No Aplica",IF(AND(MONTH(Tabla2[[#This Row],[FECHA INICIO DE LABORES EN OBRA]])=MONTH(TODAY()-30),YEAR(Tabla2[[#This Row],[FECHA INICIO DE LABORES EN OBRA]])=YEAR(TODAY())),MONTH(TODAY()-30)&amp;"-"&amp;YEAR(TODAY()),"No Aplica")),"No Aplica")</f>
        <v>No Aplica</v>
      </c>
    </row>
    <row r="450" spans="1:29" x14ac:dyDescent="0.25">
      <c r="A450" s="2" t="s">
        <v>1067</v>
      </c>
      <c r="B450" s="3" t="s">
        <v>10366</v>
      </c>
      <c r="C450" s="3" t="s">
        <v>10366</v>
      </c>
      <c r="D450" s="3">
        <v>45740939</v>
      </c>
      <c r="E450" s="3" t="s">
        <v>1378</v>
      </c>
      <c r="F450" s="36">
        <v>32479</v>
      </c>
      <c r="G450" s="3">
        <v>1</v>
      </c>
      <c r="H450" s="3" t="s">
        <v>1379</v>
      </c>
      <c r="I450" s="3" t="s">
        <v>1070</v>
      </c>
      <c r="J450" s="3" t="s">
        <v>1380</v>
      </c>
      <c r="K450" s="3" t="s">
        <v>1219</v>
      </c>
      <c r="L450" s="8" t="s">
        <v>9813</v>
      </c>
      <c r="M450" s="5" t="s">
        <v>1073</v>
      </c>
      <c r="N450" s="13" t="s">
        <v>1043</v>
      </c>
      <c r="O450" s="5">
        <v>44966</v>
      </c>
      <c r="P450" s="8">
        <v>1</v>
      </c>
      <c r="Q450" s="9">
        <v>1</v>
      </c>
      <c r="R450" s="9" t="str">
        <f>IFERROR(VLOOKUP(Tabla2[[#This Row],[CONTRATISTA PRNCIPAL]],Hoja1!$L$5:$M$9,2,FALSE),"CJV")</f>
        <v>CJV</v>
      </c>
      <c r="S450" s="9" t="str">
        <f>IF(Tabla2[[#This Row],[EMPRESA]]=Tabla2[[#This Row],[CONTRATISTA PRNCIPAL]],"Principal","Secundaria")</f>
        <v>Principal</v>
      </c>
      <c r="T450" s="10">
        <f>IFERROR(1/COUNTIF(Tabla2[CONTRATISTA PRNCIPAL],Tabla2[[#This Row],[CONTRATISTA PRNCIPAL]]),0)</f>
        <v>5.0251256281407036E-3</v>
      </c>
      <c r="U450" s="33">
        <f ca="1">IF(((TODAY()-Tabla2[[#This Row],[FECHA NACIMIENTO]])/365)&lt;18,"Corregir", IF(((TODAY()-Tabla2[[#This Row],[FECHA NACIMIENTO]])/365)&gt;80, "Corregir",ROUNDDOWN(((TODAY()-Tabla2[[#This Row],[FECHA NACIMIENTO]])/365),0)))</f>
        <v>34</v>
      </c>
      <c r="V45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450" s="34" t="str">
        <f ca="1">+IF(Tabla2[[#This Row],[Edad]]="Corregir","Corregir","Ok")</f>
        <v>Ok</v>
      </c>
      <c r="X450" s="10" t="str">
        <f>+IFERROR(VLOOKUP(Tabla2[[#This Row],[DISTRITO SEGÚN DNI]],Hoja1!$A$2:$B$55,2,FALSE),"No")</f>
        <v>No</v>
      </c>
      <c r="Y450" s="10" t="str">
        <f>IF(OR(LOWER(Tabla2[[#This Row],[GENERO]])="masculino", LOWER(Tabla2[[#This Row],[GENERO]])="femenino"),"OK","Corregir")</f>
        <v>OK</v>
      </c>
      <c r="Z450" s="10" t="str">
        <f>+IF(Tabla2[[#This Row],[Nro. DNI / CE]]="","Corregir",IF(LEN(Tabla2[[#This Row],[Nro. DNI / CE]])&gt;=8,"OK","Corregir"))</f>
        <v>OK</v>
      </c>
      <c r="AA450" s="10">
        <f>COUNTIF(Tabla2[APELLIDOS Y NOMBRES],Tabla2[[#This Row],[APELLIDOS Y NOMBRES]])</f>
        <v>1</v>
      </c>
      <c r="AB450" t="str">
        <f ca="1">+IFERROR(IF(Tabla2[[#This Row],[FECHA CESE/BAJA]]="","No Aplica",IF(AND(MONTH(Tabla2[[#This Row],[FECHA CESE/BAJA]])=MONTH(TODAY()-30),YEAR(Tabla2[[#This Row],[FECHA CESE/BAJA]])=YEAR(TODAY())),MONTH(TODAY()-30)&amp;"-"&amp;YEAR(TODAY()),"Borrar")),"No aplica")</f>
        <v>No aplica</v>
      </c>
      <c r="AC450" t="str">
        <f ca="1">+IFERROR(IF(Tabla2[[#This Row],[FECHA INICIO DE LABORES EN OBRA]]="","No Aplica",IF(AND(MONTH(Tabla2[[#This Row],[FECHA INICIO DE LABORES EN OBRA]])=MONTH(TODAY()-30),YEAR(Tabla2[[#This Row],[FECHA INICIO DE LABORES EN OBRA]])=YEAR(TODAY())),MONTH(TODAY()-30)&amp;"-"&amp;YEAR(TODAY()),"No Aplica")),"No Aplica")</f>
        <v>No Aplica</v>
      </c>
    </row>
    <row r="451" spans="1:29" x14ac:dyDescent="0.25">
      <c r="A451" s="2" t="s">
        <v>1067</v>
      </c>
      <c r="B451" s="3" t="s">
        <v>10366</v>
      </c>
      <c r="C451" s="3" t="s">
        <v>10366</v>
      </c>
      <c r="D451" s="3">
        <v>47368002</v>
      </c>
      <c r="E451" s="3" t="s">
        <v>1381</v>
      </c>
      <c r="F451" s="36">
        <v>33564</v>
      </c>
      <c r="G451" s="3">
        <v>3</v>
      </c>
      <c r="H451" s="3" t="s">
        <v>1084</v>
      </c>
      <c r="I451" s="3" t="s">
        <v>1070</v>
      </c>
      <c r="J451" s="3" t="s">
        <v>1382</v>
      </c>
      <c r="K451" s="3" t="s">
        <v>1200</v>
      </c>
      <c r="L451" s="8" t="s">
        <v>9813</v>
      </c>
      <c r="M451" s="5" t="s">
        <v>1073</v>
      </c>
      <c r="N451" s="13" t="s">
        <v>1043</v>
      </c>
      <c r="O451" s="5">
        <v>45096</v>
      </c>
      <c r="P451" s="8">
        <v>1</v>
      </c>
      <c r="Q451" s="9">
        <v>1</v>
      </c>
      <c r="R451" s="9" t="str">
        <f>IFERROR(VLOOKUP(Tabla2[[#This Row],[CONTRATISTA PRNCIPAL]],Hoja1!$L$5:$M$9,2,FALSE),"CJV")</f>
        <v>CJV</v>
      </c>
      <c r="S451" s="9" t="str">
        <f>IF(Tabla2[[#This Row],[EMPRESA]]=Tabla2[[#This Row],[CONTRATISTA PRNCIPAL]],"Principal","Secundaria")</f>
        <v>Principal</v>
      </c>
      <c r="T451" s="10">
        <f>IFERROR(1/COUNTIF(Tabla2[CONTRATISTA PRNCIPAL],Tabla2[[#This Row],[CONTRATISTA PRNCIPAL]]),0)</f>
        <v>5.0251256281407036E-3</v>
      </c>
      <c r="U451" s="33">
        <f ca="1">IF(((TODAY()-Tabla2[[#This Row],[FECHA NACIMIENTO]])/365)&lt;18,"Corregir", IF(((TODAY()-Tabla2[[#This Row],[FECHA NACIMIENTO]])/365)&gt;80, "Corregir",ROUNDDOWN(((TODAY()-Tabla2[[#This Row],[FECHA NACIMIENTO]])/365),0)))</f>
        <v>31</v>
      </c>
      <c r="V45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451" s="34" t="str">
        <f ca="1">+IF(Tabla2[[#This Row],[Edad]]="Corregir","Corregir","Ok")</f>
        <v>Ok</v>
      </c>
      <c r="X451" s="10" t="str">
        <f>+IFERROR(VLOOKUP(Tabla2[[#This Row],[DISTRITO SEGÚN DNI]],Hoja1!$A$2:$B$55,2,FALSE),"No")</f>
        <v>No</v>
      </c>
      <c r="Y451" s="10" t="str">
        <f>IF(OR(LOWER(Tabla2[[#This Row],[GENERO]])="masculino", LOWER(Tabla2[[#This Row],[GENERO]])="femenino"),"OK","Corregir")</f>
        <v>OK</v>
      </c>
      <c r="Z451" s="10" t="str">
        <f>+IF(Tabla2[[#This Row],[Nro. DNI / CE]]="","Corregir",IF(LEN(Tabla2[[#This Row],[Nro. DNI / CE]])&gt;=8,"OK","Corregir"))</f>
        <v>OK</v>
      </c>
      <c r="AA451" s="10">
        <f>COUNTIF(Tabla2[APELLIDOS Y NOMBRES],Tabla2[[#This Row],[APELLIDOS Y NOMBRES]])</f>
        <v>1</v>
      </c>
      <c r="AB451" t="str">
        <f ca="1">+IFERROR(IF(Tabla2[[#This Row],[FECHA CESE/BAJA]]="","No Aplica",IF(AND(MONTH(Tabla2[[#This Row],[FECHA CESE/BAJA]])=MONTH(TODAY()-30),YEAR(Tabla2[[#This Row],[FECHA CESE/BAJA]])=YEAR(TODAY())),MONTH(TODAY()-30)&amp;"-"&amp;YEAR(TODAY()),"Borrar")),"No aplica")</f>
        <v>No aplica</v>
      </c>
      <c r="AC451" t="str">
        <f ca="1">+IFERROR(IF(Tabla2[[#This Row],[FECHA INICIO DE LABORES EN OBRA]]="","No Aplica",IF(AND(MONTH(Tabla2[[#This Row],[FECHA INICIO DE LABORES EN OBRA]])=MONTH(TODAY()-30),YEAR(Tabla2[[#This Row],[FECHA INICIO DE LABORES EN OBRA]])=YEAR(TODAY())),MONTH(TODAY()-30)&amp;"-"&amp;YEAR(TODAY()),"No Aplica")),"No Aplica")</f>
        <v>No Aplica</v>
      </c>
    </row>
    <row r="452" spans="1:29" x14ac:dyDescent="0.25">
      <c r="A452" s="2" t="s">
        <v>1067</v>
      </c>
      <c r="B452" s="3" t="s">
        <v>10366</v>
      </c>
      <c r="C452" s="3" t="s">
        <v>10366</v>
      </c>
      <c r="D452" s="3">
        <v>47022335</v>
      </c>
      <c r="E452" s="3" t="s">
        <v>110</v>
      </c>
      <c r="F452" s="36">
        <v>33273</v>
      </c>
      <c r="G452" s="3">
        <v>3</v>
      </c>
      <c r="H452" s="3" t="s">
        <v>1084</v>
      </c>
      <c r="I452" s="3" t="s">
        <v>1070</v>
      </c>
      <c r="J452" s="3" t="s">
        <v>1383</v>
      </c>
      <c r="K452" s="3" t="s">
        <v>1103</v>
      </c>
      <c r="L452" s="8" t="s">
        <v>9813</v>
      </c>
      <c r="M452" s="5" t="s">
        <v>1073</v>
      </c>
      <c r="N452" s="13" t="s">
        <v>1043</v>
      </c>
      <c r="O452" s="5">
        <v>43796</v>
      </c>
      <c r="P452" s="8">
        <v>1</v>
      </c>
      <c r="Q452" s="9">
        <v>1</v>
      </c>
      <c r="R452" s="9" t="str">
        <f>IFERROR(VLOOKUP(Tabla2[[#This Row],[CONTRATISTA PRNCIPAL]],Hoja1!$L$5:$M$9,2,FALSE),"CJV")</f>
        <v>CJV</v>
      </c>
      <c r="S452" s="9" t="str">
        <f>IF(Tabla2[[#This Row],[EMPRESA]]=Tabla2[[#This Row],[CONTRATISTA PRNCIPAL]],"Principal","Secundaria")</f>
        <v>Principal</v>
      </c>
      <c r="T452" s="10">
        <f>IFERROR(1/COUNTIF(Tabla2[CONTRATISTA PRNCIPAL],Tabla2[[#This Row],[CONTRATISTA PRNCIPAL]]),0)</f>
        <v>5.0251256281407036E-3</v>
      </c>
      <c r="U452" s="33">
        <f ca="1">IF(((TODAY()-Tabla2[[#This Row],[FECHA NACIMIENTO]])/365)&lt;18,"Corregir", IF(((TODAY()-Tabla2[[#This Row],[FECHA NACIMIENTO]])/365)&gt;80, "Corregir",ROUNDDOWN(((TODAY()-Tabla2[[#This Row],[FECHA NACIMIENTO]])/365),0)))</f>
        <v>32</v>
      </c>
      <c r="V45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452" s="34" t="str">
        <f ca="1">+IF(Tabla2[[#This Row],[Edad]]="Corregir","Corregir","Ok")</f>
        <v>Ok</v>
      </c>
      <c r="X452" s="10" t="str">
        <f>+IFERROR(VLOOKUP(Tabla2[[#This Row],[DISTRITO SEGÚN DNI]],Hoja1!$A$2:$B$55,2,FALSE),"No")</f>
        <v>ATE</v>
      </c>
      <c r="Y452" s="10" t="str">
        <f>IF(OR(LOWER(Tabla2[[#This Row],[GENERO]])="masculino", LOWER(Tabla2[[#This Row],[GENERO]])="femenino"),"OK","Corregir")</f>
        <v>OK</v>
      </c>
      <c r="Z452" s="10" t="str">
        <f>+IF(Tabla2[[#This Row],[Nro. DNI / CE]]="","Corregir",IF(LEN(Tabla2[[#This Row],[Nro. DNI / CE]])&gt;=8,"OK","Corregir"))</f>
        <v>OK</v>
      </c>
      <c r="AA452" s="10">
        <f>COUNTIF(Tabla2[APELLIDOS Y NOMBRES],Tabla2[[#This Row],[APELLIDOS Y NOMBRES]])</f>
        <v>1</v>
      </c>
      <c r="AB452" t="str">
        <f ca="1">+IFERROR(IF(Tabla2[[#This Row],[FECHA CESE/BAJA]]="","No Aplica",IF(AND(MONTH(Tabla2[[#This Row],[FECHA CESE/BAJA]])=MONTH(TODAY()-30),YEAR(Tabla2[[#This Row],[FECHA CESE/BAJA]])=YEAR(TODAY())),MONTH(TODAY()-30)&amp;"-"&amp;YEAR(TODAY()),"Borrar")),"No aplica")</f>
        <v>No aplica</v>
      </c>
      <c r="AC452" t="str">
        <f ca="1">+IFERROR(IF(Tabla2[[#This Row],[FECHA INICIO DE LABORES EN OBRA]]="","No Aplica",IF(AND(MONTH(Tabla2[[#This Row],[FECHA INICIO DE LABORES EN OBRA]])=MONTH(TODAY()-30),YEAR(Tabla2[[#This Row],[FECHA INICIO DE LABORES EN OBRA]])=YEAR(TODAY())),MONTH(TODAY()-30)&amp;"-"&amp;YEAR(TODAY()),"No Aplica")),"No Aplica")</f>
        <v>No Aplica</v>
      </c>
    </row>
    <row r="453" spans="1:29" x14ac:dyDescent="0.25">
      <c r="A453" s="2" t="s">
        <v>1067</v>
      </c>
      <c r="B453" s="3" t="s">
        <v>10366</v>
      </c>
      <c r="C453" s="3" t="s">
        <v>10366</v>
      </c>
      <c r="D453" s="3" t="s">
        <v>10403</v>
      </c>
      <c r="E453" s="3" t="s">
        <v>10404</v>
      </c>
      <c r="F453" s="36">
        <v>29147</v>
      </c>
      <c r="G453" s="3">
        <v>3</v>
      </c>
      <c r="H453" s="3" t="s">
        <v>1084</v>
      </c>
      <c r="I453" s="3" t="s">
        <v>1070</v>
      </c>
      <c r="J453" s="3" t="s">
        <v>10405</v>
      </c>
      <c r="K453" s="3" t="s">
        <v>1158</v>
      </c>
      <c r="L453" s="8" t="s">
        <v>9813</v>
      </c>
      <c r="M453" s="5" t="s">
        <v>1073</v>
      </c>
      <c r="N453" s="13" t="s">
        <v>1119</v>
      </c>
      <c r="O453" s="5">
        <v>45113</v>
      </c>
      <c r="P453" s="8">
        <v>1</v>
      </c>
      <c r="Q453" s="9">
        <v>1</v>
      </c>
      <c r="R453" s="9" t="str">
        <f>IFERROR(VLOOKUP(Tabla2[[#This Row],[CONTRATISTA PRNCIPAL]],Hoja1!$L$5:$M$9,2,FALSE),"CJV")</f>
        <v>CJV</v>
      </c>
      <c r="S453" s="9" t="str">
        <f>IF(Tabla2[[#This Row],[EMPRESA]]=Tabla2[[#This Row],[CONTRATISTA PRNCIPAL]],"Principal","Secundaria")</f>
        <v>Principal</v>
      </c>
      <c r="T453" s="10">
        <f>IFERROR(1/COUNTIF(Tabla2[CONTRATISTA PRNCIPAL],Tabla2[[#This Row],[CONTRATISTA PRNCIPAL]]),0)</f>
        <v>5.0251256281407036E-3</v>
      </c>
      <c r="U453" s="33">
        <f ca="1">IF(((TODAY()-Tabla2[[#This Row],[FECHA NACIMIENTO]])/365)&lt;18,"Corregir", IF(((TODAY()-Tabla2[[#This Row],[FECHA NACIMIENTO]])/365)&gt;80, "Corregir",ROUNDDOWN(((TODAY()-Tabla2[[#This Row],[FECHA NACIMIENTO]])/365),0)))</f>
        <v>43</v>
      </c>
      <c r="V45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453" s="34" t="str">
        <f ca="1">+IF(Tabla2[[#This Row],[Edad]]="Corregir","Corregir","Ok")</f>
        <v>Ok</v>
      </c>
      <c r="X453" s="10" t="str">
        <f>+IFERROR(VLOOKUP(Tabla2[[#This Row],[DISTRITO SEGÚN DNI]],Hoja1!$A$2:$B$55,2,FALSE),"No")</f>
        <v>No</v>
      </c>
      <c r="Y453" s="10" t="str">
        <f>IF(OR(LOWER(Tabla2[[#This Row],[GENERO]])="masculino", LOWER(Tabla2[[#This Row],[GENERO]])="femenino"),"OK","Corregir")</f>
        <v>OK</v>
      </c>
      <c r="Z453" s="10" t="str">
        <f>+IF(Tabla2[[#This Row],[Nro. DNI / CE]]="","Corregir",IF(LEN(Tabla2[[#This Row],[Nro. DNI / CE]])&gt;=8,"OK","Corregir"))</f>
        <v>OK</v>
      </c>
      <c r="AA453" s="10">
        <f>COUNTIF(Tabla2[APELLIDOS Y NOMBRES],Tabla2[[#This Row],[APELLIDOS Y NOMBRES]])</f>
        <v>1</v>
      </c>
      <c r="AB453" t="str">
        <f ca="1">+IFERROR(IF(Tabla2[[#This Row],[FECHA CESE/BAJA]]="","No Aplica",IF(AND(MONTH(Tabla2[[#This Row],[FECHA CESE/BAJA]])=MONTH(TODAY()-30),YEAR(Tabla2[[#This Row],[FECHA CESE/BAJA]])=YEAR(TODAY())),MONTH(TODAY()-30)&amp;"-"&amp;YEAR(TODAY()),"Borrar")),"No aplica")</f>
        <v>No aplica</v>
      </c>
      <c r="AC453" t="str">
        <f ca="1">+IFERROR(IF(Tabla2[[#This Row],[FECHA INICIO DE LABORES EN OBRA]]="","No Aplica",IF(AND(MONTH(Tabla2[[#This Row],[FECHA INICIO DE LABORES EN OBRA]])=MONTH(TODAY()-30),YEAR(Tabla2[[#This Row],[FECHA INICIO DE LABORES EN OBRA]])=YEAR(TODAY())),MONTH(TODAY()-30)&amp;"-"&amp;YEAR(TODAY()),"No Aplica")),"No Aplica")</f>
        <v>No Aplica</v>
      </c>
    </row>
    <row r="454" spans="1:29" x14ac:dyDescent="0.25">
      <c r="A454" s="2" t="s">
        <v>1067</v>
      </c>
      <c r="B454" s="3" t="s">
        <v>10366</v>
      </c>
      <c r="C454" s="3" t="s">
        <v>10366</v>
      </c>
      <c r="D454" s="3">
        <v>47332981</v>
      </c>
      <c r="E454" s="3" t="s">
        <v>1384</v>
      </c>
      <c r="F454" s="36">
        <v>33858</v>
      </c>
      <c r="G454" s="3">
        <v>3</v>
      </c>
      <c r="H454" s="3" t="s">
        <v>1385</v>
      </c>
      <c r="I454" s="3" t="s">
        <v>1070</v>
      </c>
      <c r="J454" s="3" t="s">
        <v>1386</v>
      </c>
      <c r="K454" s="3" t="s">
        <v>1042</v>
      </c>
      <c r="L454" s="8" t="s">
        <v>9813</v>
      </c>
      <c r="M454" s="5" t="s">
        <v>1073</v>
      </c>
      <c r="N454" s="13" t="s">
        <v>1043</v>
      </c>
      <c r="O454" s="5">
        <v>44916</v>
      </c>
      <c r="P454" s="8">
        <v>1</v>
      </c>
      <c r="Q454" s="9">
        <v>1</v>
      </c>
      <c r="R454" s="9" t="str">
        <f>IFERROR(VLOOKUP(Tabla2[[#This Row],[CONTRATISTA PRNCIPAL]],Hoja1!$L$5:$M$9,2,FALSE),"CJV")</f>
        <v>CJV</v>
      </c>
      <c r="S454" s="9" t="str">
        <f>IF(Tabla2[[#This Row],[EMPRESA]]=Tabla2[[#This Row],[CONTRATISTA PRNCIPAL]],"Principal","Secundaria")</f>
        <v>Principal</v>
      </c>
      <c r="T454" s="10">
        <f>IFERROR(1/COUNTIF(Tabla2[CONTRATISTA PRNCIPAL],Tabla2[[#This Row],[CONTRATISTA PRNCIPAL]]),0)</f>
        <v>5.0251256281407036E-3</v>
      </c>
      <c r="U454" s="33">
        <f ca="1">IF(((TODAY()-Tabla2[[#This Row],[FECHA NACIMIENTO]])/365)&lt;18,"Corregir", IF(((TODAY()-Tabla2[[#This Row],[FECHA NACIMIENTO]])/365)&gt;80, "Corregir",ROUNDDOWN(((TODAY()-Tabla2[[#This Row],[FECHA NACIMIENTO]])/365),0)))</f>
        <v>31</v>
      </c>
      <c r="V45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454" s="34" t="str">
        <f ca="1">+IF(Tabla2[[#This Row],[Edad]]="Corregir","Corregir","Ok")</f>
        <v>Ok</v>
      </c>
      <c r="X454" s="10" t="str">
        <f>+IFERROR(VLOOKUP(Tabla2[[#This Row],[DISTRITO SEGÚN DNI]],Hoja1!$A$2:$B$55,2,FALSE),"No")</f>
        <v>No</v>
      </c>
      <c r="Y454" s="10" t="str">
        <f>IF(OR(LOWER(Tabla2[[#This Row],[GENERO]])="masculino", LOWER(Tabla2[[#This Row],[GENERO]])="femenino"),"OK","Corregir")</f>
        <v>OK</v>
      </c>
      <c r="Z454" s="10" t="str">
        <f>+IF(Tabla2[[#This Row],[Nro. DNI / CE]]="","Corregir",IF(LEN(Tabla2[[#This Row],[Nro. DNI / CE]])&gt;=8,"OK","Corregir"))</f>
        <v>OK</v>
      </c>
      <c r="AA454" s="10">
        <f>COUNTIF(Tabla2[APELLIDOS Y NOMBRES],Tabla2[[#This Row],[APELLIDOS Y NOMBRES]])</f>
        <v>1</v>
      </c>
      <c r="AB454" t="str">
        <f ca="1">+IFERROR(IF(Tabla2[[#This Row],[FECHA CESE/BAJA]]="","No Aplica",IF(AND(MONTH(Tabla2[[#This Row],[FECHA CESE/BAJA]])=MONTH(TODAY()-30),YEAR(Tabla2[[#This Row],[FECHA CESE/BAJA]])=YEAR(TODAY())),MONTH(TODAY()-30)&amp;"-"&amp;YEAR(TODAY()),"Borrar")),"No aplica")</f>
        <v>No aplica</v>
      </c>
      <c r="AC454" t="str">
        <f ca="1">+IFERROR(IF(Tabla2[[#This Row],[FECHA INICIO DE LABORES EN OBRA]]="","No Aplica",IF(AND(MONTH(Tabla2[[#This Row],[FECHA INICIO DE LABORES EN OBRA]])=MONTH(TODAY()-30),YEAR(Tabla2[[#This Row],[FECHA INICIO DE LABORES EN OBRA]])=YEAR(TODAY())),MONTH(TODAY()-30)&amp;"-"&amp;YEAR(TODAY()),"No Aplica")),"No Aplica")</f>
        <v>No Aplica</v>
      </c>
    </row>
    <row r="455" spans="1:29" x14ac:dyDescent="0.25">
      <c r="A455" s="2" t="s">
        <v>1067</v>
      </c>
      <c r="B455" s="3" t="s">
        <v>10366</v>
      </c>
      <c r="C455" s="3" t="s">
        <v>10366</v>
      </c>
      <c r="D455" s="3" t="s">
        <v>1387</v>
      </c>
      <c r="E455" s="3" t="s">
        <v>1388</v>
      </c>
      <c r="F455" s="36">
        <v>24090</v>
      </c>
      <c r="G455" s="3">
        <v>3</v>
      </c>
      <c r="H455" s="3" t="s">
        <v>1084</v>
      </c>
      <c r="I455" s="3" t="s">
        <v>1070</v>
      </c>
      <c r="J455" s="3" t="s">
        <v>1389</v>
      </c>
      <c r="K455" s="3" t="s">
        <v>1086</v>
      </c>
      <c r="L455" s="8" t="s">
        <v>9813</v>
      </c>
      <c r="M455" s="5" t="s">
        <v>1073</v>
      </c>
      <c r="N455" s="13" t="s">
        <v>1043</v>
      </c>
      <c r="O455" s="5">
        <v>44607</v>
      </c>
      <c r="P455" s="8">
        <v>1</v>
      </c>
      <c r="Q455" s="9">
        <v>1</v>
      </c>
      <c r="R455" s="9" t="str">
        <f>IFERROR(VLOOKUP(Tabla2[[#This Row],[CONTRATISTA PRNCIPAL]],Hoja1!$L$5:$M$9,2,FALSE),"CJV")</f>
        <v>CJV</v>
      </c>
      <c r="S455" s="9" t="str">
        <f>IF(Tabla2[[#This Row],[EMPRESA]]=Tabla2[[#This Row],[CONTRATISTA PRNCIPAL]],"Principal","Secundaria")</f>
        <v>Principal</v>
      </c>
      <c r="T455" s="10">
        <f>IFERROR(1/COUNTIF(Tabla2[CONTRATISTA PRNCIPAL],Tabla2[[#This Row],[CONTRATISTA PRNCIPAL]]),0)</f>
        <v>5.0251256281407036E-3</v>
      </c>
      <c r="U455" s="33">
        <f ca="1">IF(((TODAY()-Tabla2[[#This Row],[FECHA NACIMIENTO]])/365)&lt;18,"Corregir", IF(((TODAY()-Tabla2[[#This Row],[FECHA NACIMIENTO]])/365)&gt;80, "Corregir",ROUNDDOWN(((TODAY()-Tabla2[[#This Row],[FECHA NACIMIENTO]])/365),0)))</f>
        <v>57</v>
      </c>
      <c r="V45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455" s="34" t="str">
        <f ca="1">+IF(Tabla2[[#This Row],[Edad]]="Corregir","Corregir","Ok")</f>
        <v>Ok</v>
      </c>
      <c r="X455" s="10" t="str">
        <f>+IFERROR(VLOOKUP(Tabla2[[#This Row],[DISTRITO SEGÚN DNI]],Hoja1!$A$2:$B$55,2,FALSE),"No")</f>
        <v>No</v>
      </c>
      <c r="Y455" s="10" t="str">
        <f>IF(OR(LOWER(Tabla2[[#This Row],[GENERO]])="masculino", LOWER(Tabla2[[#This Row],[GENERO]])="femenino"),"OK","Corregir")</f>
        <v>OK</v>
      </c>
      <c r="Z455" s="10" t="str">
        <f>+IF(Tabla2[[#This Row],[Nro. DNI / CE]]="","Corregir",IF(LEN(Tabla2[[#This Row],[Nro. DNI / CE]])&gt;=8,"OK","Corregir"))</f>
        <v>OK</v>
      </c>
      <c r="AA455" s="10">
        <f>COUNTIF(Tabla2[APELLIDOS Y NOMBRES],Tabla2[[#This Row],[APELLIDOS Y NOMBRES]])</f>
        <v>1</v>
      </c>
      <c r="AB455" t="str">
        <f ca="1">+IFERROR(IF(Tabla2[[#This Row],[FECHA CESE/BAJA]]="","No Aplica",IF(AND(MONTH(Tabla2[[#This Row],[FECHA CESE/BAJA]])=MONTH(TODAY()-30),YEAR(Tabla2[[#This Row],[FECHA CESE/BAJA]])=YEAR(TODAY())),MONTH(TODAY()-30)&amp;"-"&amp;YEAR(TODAY()),"Borrar")),"No aplica")</f>
        <v>No aplica</v>
      </c>
      <c r="AC455" t="str">
        <f ca="1">+IFERROR(IF(Tabla2[[#This Row],[FECHA INICIO DE LABORES EN OBRA]]="","No Aplica",IF(AND(MONTH(Tabla2[[#This Row],[FECHA INICIO DE LABORES EN OBRA]])=MONTH(TODAY()-30),YEAR(Tabla2[[#This Row],[FECHA INICIO DE LABORES EN OBRA]])=YEAR(TODAY())),MONTH(TODAY()-30)&amp;"-"&amp;YEAR(TODAY()),"No Aplica")),"No Aplica")</f>
        <v>No Aplica</v>
      </c>
    </row>
    <row r="456" spans="1:29" x14ac:dyDescent="0.25">
      <c r="A456" s="2" t="s">
        <v>1067</v>
      </c>
      <c r="B456" s="3" t="s">
        <v>10366</v>
      </c>
      <c r="C456" s="3" t="s">
        <v>10366</v>
      </c>
      <c r="D456" s="3">
        <v>25810369</v>
      </c>
      <c r="E456" s="3" t="s">
        <v>111</v>
      </c>
      <c r="F456" s="36">
        <v>27856</v>
      </c>
      <c r="G456" s="3">
        <v>3</v>
      </c>
      <c r="H456" s="3" t="s">
        <v>1084</v>
      </c>
      <c r="I456" s="3" t="s">
        <v>1070</v>
      </c>
      <c r="J456" s="3" t="s">
        <v>1392</v>
      </c>
      <c r="K456" s="3" t="s">
        <v>34</v>
      </c>
      <c r="L456" s="8" t="s">
        <v>9813</v>
      </c>
      <c r="M456" s="5" t="s">
        <v>1073</v>
      </c>
      <c r="N456" s="13" t="s">
        <v>1043</v>
      </c>
      <c r="O456" s="5">
        <v>44125</v>
      </c>
      <c r="P456" s="8">
        <v>1</v>
      </c>
      <c r="Q456" s="9">
        <v>1</v>
      </c>
      <c r="R456" s="9" t="str">
        <f>IFERROR(VLOOKUP(Tabla2[[#This Row],[CONTRATISTA PRNCIPAL]],Hoja1!$L$5:$M$9,2,FALSE),"CJV")</f>
        <v>CJV</v>
      </c>
      <c r="S456" s="9" t="str">
        <f>IF(Tabla2[[#This Row],[EMPRESA]]=Tabla2[[#This Row],[CONTRATISTA PRNCIPAL]],"Principal","Secundaria")</f>
        <v>Principal</v>
      </c>
      <c r="T456" s="10">
        <f>IFERROR(1/COUNTIF(Tabla2[CONTRATISTA PRNCIPAL],Tabla2[[#This Row],[CONTRATISTA PRNCIPAL]]),0)</f>
        <v>5.0251256281407036E-3</v>
      </c>
      <c r="U456" s="33">
        <f ca="1">IF(((TODAY()-Tabla2[[#This Row],[FECHA NACIMIENTO]])/365)&lt;18,"Corregir", IF(((TODAY()-Tabla2[[#This Row],[FECHA NACIMIENTO]])/365)&gt;80, "Corregir",ROUNDDOWN(((TODAY()-Tabla2[[#This Row],[FECHA NACIMIENTO]])/365),0)))</f>
        <v>47</v>
      </c>
      <c r="V45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456" s="34" t="str">
        <f ca="1">+IF(Tabla2[[#This Row],[Edad]]="Corregir","Corregir","Ok")</f>
        <v>Ok</v>
      </c>
      <c r="X456" s="10" t="str">
        <f>+IFERROR(VLOOKUP(Tabla2[[#This Row],[DISTRITO SEGÚN DNI]],Hoja1!$A$2:$B$55,2,FALSE),"No")</f>
        <v>CALLAO</v>
      </c>
      <c r="Y456" s="10" t="str">
        <f>IF(OR(LOWER(Tabla2[[#This Row],[GENERO]])="masculino", LOWER(Tabla2[[#This Row],[GENERO]])="femenino"),"OK","Corregir")</f>
        <v>OK</v>
      </c>
      <c r="Z456" s="10" t="str">
        <f>+IF(Tabla2[[#This Row],[Nro. DNI / CE]]="","Corregir",IF(LEN(Tabla2[[#This Row],[Nro. DNI / CE]])&gt;=8,"OK","Corregir"))</f>
        <v>OK</v>
      </c>
      <c r="AA456" s="10">
        <f>COUNTIF(Tabla2[APELLIDOS Y NOMBRES],Tabla2[[#This Row],[APELLIDOS Y NOMBRES]])</f>
        <v>1</v>
      </c>
      <c r="AB456" t="str">
        <f ca="1">+IFERROR(IF(Tabla2[[#This Row],[FECHA CESE/BAJA]]="","No Aplica",IF(AND(MONTH(Tabla2[[#This Row],[FECHA CESE/BAJA]])=MONTH(TODAY()-30),YEAR(Tabla2[[#This Row],[FECHA CESE/BAJA]])=YEAR(TODAY())),MONTH(TODAY()-30)&amp;"-"&amp;YEAR(TODAY()),"Borrar")),"No aplica")</f>
        <v>No aplica</v>
      </c>
      <c r="AC456" t="str">
        <f ca="1">+IFERROR(IF(Tabla2[[#This Row],[FECHA INICIO DE LABORES EN OBRA]]="","No Aplica",IF(AND(MONTH(Tabla2[[#This Row],[FECHA INICIO DE LABORES EN OBRA]])=MONTH(TODAY()-30),YEAR(Tabla2[[#This Row],[FECHA INICIO DE LABORES EN OBRA]])=YEAR(TODAY())),MONTH(TODAY()-30)&amp;"-"&amp;YEAR(TODAY()),"No Aplica")),"No Aplica")</f>
        <v>No Aplica</v>
      </c>
    </row>
    <row r="457" spans="1:29" x14ac:dyDescent="0.25">
      <c r="A457" s="2" t="s">
        <v>1067</v>
      </c>
      <c r="B457" s="3" t="s">
        <v>10366</v>
      </c>
      <c r="C457" s="3" t="s">
        <v>10366</v>
      </c>
      <c r="D457" s="3">
        <v>41489537</v>
      </c>
      <c r="E457" s="3" t="s">
        <v>112</v>
      </c>
      <c r="F457" s="36">
        <v>30151</v>
      </c>
      <c r="G457" s="3">
        <v>3</v>
      </c>
      <c r="H457" s="3" t="s">
        <v>1084</v>
      </c>
      <c r="I457" s="3" t="s">
        <v>1070</v>
      </c>
      <c r="J457" s="3" t="s">
        <v>1393</v>
      </c>
      <c r="K457" s="3" t="s">
        <v>93</v>
      </c>
      <c r="L457" s="8" t="s">
        <v>9813</v>
      </c>
      <c r="M457" s="5" t="s">
        <v>1073</v>
      </c>
      <c r="N457" s="13" t="s">
        <v>1043</v>
      </c>
      <c r="O457" s="5">
        <v>44141</v>
      </c>
      <c r="P457" s="8">
        <v>1</v>
      </c>
      <c r="Q457" s="9">
        <v>1</v>
      </c>
      <c r="R457" s="9" t="str">
        <f>IFERROR(VLOOKUP(Tabla2[[#This Row],[CONTRATISTA PRNCIPAL]],Hoja1!$L$5:$M$9,2,FALSE),"CJV")</f>
        <v>CJV</v>
      </c>
      <c r="S457" s="9" t="str">
        <f>IF(Tabla2[[#This Row],[EMPRESA]]=Tabla2[[#This Row],[CONTRATISTA PRNCIPAL]],"Principal","Secundaria")</f>
        <v>Principal</v>
      </c>
      <c r="T457" s="10">
        <f>IFERROR(1/COUNTIF(Tabla2[CONTRATISTA PRNCIPAL],Tabla2[[#This Row],[CONTRATISTA PRNCIPAL]]),0)</f>
        <v>5.0251256281407036E-3</v>
      </c>
      <c r="U457" s="33">
        <f ca="1">IF(((TODAY()-Tabla2[[#This Row],[FECHA NACIMIENTO]])/365)&lt;18,"Corregir", IF(((TODAY()-Tabla2[[#This Row],[FECHA NACIMIENTO]])/365)&gt;80, "Corregir",ROUNDDOWN(((TODAY()-Tabla2[[#This Row],[FECHA NACIMIENTO]])/365),0)))</f>
        <v>41</v>
      </c>
      <c r="V45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457" s="34" t="str">
        <f ca="1">+IF(Tabla2[[#This Row],[Edad]]="Corregir","Corregir","Ok")</f>
        <v>Ok</v>
      </c>
      <c r="X457" s="10" t="str">
        <f>+IFERROR(VLOOKUP(Tabla2[[#This Row],[DISTRITO SEGÚN DNI]],Hoja1!$A$2:$B$55,2,FALSE),"No")</f>
        <v>ATE</v>
      </c>
      <c r="Y457" s="10" t="str">
        <f>IF(OR(LOWER(Tabla2[[#This Row],[GENERO]])="masculino", LOWER(Tabla2[[#This Row],[GENERO]])="femenino"),"OK","Corregir")</f>
        <v>OK</v>
      </c>
      <c r="Z457" s="10" t="str">
        <f>+IF(Tabla2[[#This Row],[Nro. DNI / CE]]="","Corregir",IF(LEN(Tabla2[[#This Row],[Nro. DNI / CE]])&gt;=8,"OK","Corregir"))</f>
        <v>OK</v>
      </c>
      <c r="AA457" s="10">
        <f>COUNTIF(Tabla2[APELLIDOS Y NOMBRES],Tabla2[[#This Row],[APELLIDOS Y NOMBRES]])</f>
        <v>1</v>
      </c>
      <c r="AB457" t="str">
        <f ca="1">+IFERROR(IF(Tabla2[[#This Row],[FECHA CESE/BAJA]]="","No Aplica",IF(AND(MONTH(Tabla2[[#This Row],[FECHA CESE/BAJA]])=MONTH(TODAY()-30),YEAR(Tabla2[[#This Row],[FECHA CESE/BAJA]])=YEAR(TODAY())),MONTH(TODAY()-30)&amp;"-"&amp;YEAR(TODAY()),"Borrar")),"No aplica")</f>
        <v>No aplica</v>
      </c>
      <c r="AC457" t="str">
        <f ca="1">+IFERROR(IF(Tabla2[[#This Row],[FECHA INICIO DE LABORES EN OBRA]]="","No Aplica",IF(AND(MONTH(Tabla2[[#This Row],[FECHA INICIO DE LABORES EN OBRA]])=MONTH(TODAY()-30),YEAR(Tabla2[[#This Row],[FECHA INICIO DE LABORES EN OBRA]])=YEAR(TODAY())),MONTH(TODAY()-30)&amp;"-"&amp;YEAR(TODAY()),"No Aplica")),"No Aplica")</f>
        <v>No Aplica</v>
      </c>
    </row>
    <row r="458" spans="1:29" x14ac:dyDescent="0.25">
      <c r="A458" s="2" t="s">
        <v>1067</v>
      </c>
      <c r="B458" s="3" t="s">
        <v>12265</v>
      </c>
      <c r="C458" s="3" t="s">
        <v>10366</v>
      </c>
      <c r="D458" s="3" t="s">
        <v>1394</v>
      </c>
      <c r="E458" s="3" t="s">
        <v>1395</v>
      </c>
      <c r="F458" s="36">
        <v>28787</v>
      </c>
      <c r="G458" s="3">
        <v>3</v>
      </c>
      <c r="H458" s="3" t="s">
        <v>1262</v>
      </c>
      <c r="I458" s="3" t="s">
        <v>1070</v>
      </c>
      <c r="J458" s="3" t="s">
        <v>1396</v>
      </c>
      <c r="K458" s="3" t="s">
        <v>1136</v>
      </c>
      <c r="L458" s="8" t="s">
        <v>9813</v>
      </c>
      <c r="M458" s="5" t="s">
        <v>1073</v>
      </c>
      <c r="N458" s="13" t="s">
        <v>1043</v>
      </c>
      <c r="O458" s="5">
        <v>44522</v>
      </c>
      <c r="P458" s="8">
        <v>1</v>
      </c>
      <c r="Q458" s="9">
        <v>1</v>
      </c>
      <c r="R458" s="9" t="str">
        <f>IFERROR(VLOOKUP(Tabla2[[#This Row],[CONTRATISTA PRNCIPAL]],Hoja1!$L$5:$M$9,2,FALSE),"CJV")</f>
        <v>CJV</v>
      </c>
      <c r="S458" s="9" t="str">
        <f>IF(Tabla2[[#This Row],[EMPRESA]]=Tabla2[[#This Row],[CONTRATISTA PRNCIPAL]],"Principal","Secundaria")</f>
        <v>Secundaria</v>
      </c>
      <c r="T458" s="10">
        <f>IFERROR(1/COUNTIF(Tabla2[CONTRATISTA PRNCIPAL],Tabla2[[#This Row],[CONTRATISTA PRNCIPAL]]),0)</f>
        <v>5.0251256281407036E-3</v>
      </c>
      <c r="U458" s="33">
        <f ca="1">IF(((TODAY()-Tabla2[[#This Row],[FECHA NACIMIENTO]])/365)&lt;18,"Corregir", IF(((TODAY()-Tabla2[[#This Row],[FECHA NACIMIENTO]])/365)&gt;80, "Corregir",ROUNDDOWN(((TODAY()-Tabla2[[#This Row],[FECHA NACIMIENTO]])/365),0)))</f>
        <v>44</v>
      </c>
      <c r="V45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458" s="34" t="str">
        <f ca="1">+IF(Tabla2[[#This Row],[Edad]]="Corregir","Corregir","Ok")</f>
        <v>Ok</v>
      </c>
      <c r="X458" s="10" t="str">
        <f>+IFERROR(VLOOKUP(Tabla2[[#This Row],[DISTRITO SEGÚN DNI]],Hoja1!$A$2:$B$55,2,FALSE),"No")</f>
        <v>No</v>
      </c>
      <c r="Y458" s="10" t="str">
        <f>IF(OR(LOWER(Tabla2[[#This Row],[GENERO]])="masculino", LOWER(Tabla2[[#This Row],[GENERO]])="femenino"),"OK","Corregir")</f>
        <v>OK</v>
      </c>
      <c r="Z458" s="10" t="str">
        <f>+IF(Tabla2[[#This Row],[Nro. DNI / CE]]="","Corregir",IF(LEN(Tabla2[[#This Row],[Nro. DNI / CE]])&gt;=8,"OK","Corregir"))</f>
        <v>OK</v>
      </c>
      <c r="AA458" s="10">
        <f>COUNTIF(Tabla2[APELLIDOS Y NOMBRES],Tabla2[[#This Row],[APELLIDOS Y NOMBRES]])</f>
        <v>1</v>
      </c>
      <c r="AB458" t="str">
        <f ca="1">+IFERROR(IF(Tabla2[[#This Row],[FECHA CESE/BAJA]]="","No Aplica",IF(AND(MONTH(Tabla2[[#This Row],[FECHA CESE/BAJA]])=MONTH(TODAY()-30),YEAR(Tabla2[[#This Row],[FECHA CESE/BAJA]])=YEAR(TODAY())),MONTH(TODAY()-30)&amp;"-"&amp;YEAR(TODAY()),"Borrar")),"No aplica")</f>
        <v>No aplica</v>
      </c>
      <c r="AC458" t="str">
        <f ca="1">+IFERROR(IF(Tabla2[[#This Row],[FECHA INICIO DE LABORES EN OBRA]]="","No Aplica",IF(AND(MONTH(Tabla2[[#This Row],[FECHA INICIO DE LABORES EN OBRA]])=MONTH(TODAY()-30),YEAR(Tabla2[[#This Row],[FECHA INICIO DE LABORES EN OBRA]])=YEAR(TODAY())),MONTH(TODAY()-30)&amp;"-"&amp;YEAR(TODAY()),"No Aplica")),"No Aplica")</f>
        <v>No Aplica</v>
      </c>
    </row>
    <row r="459" spans="1:29" x14ac:dyDescent="0.25">
      <c r="A459" s="2" t="s">
        <v>1067</v>
      </c>
      <c r="B459" s="3" t="s">
        <v>10366</v>
      </c>
      <c r="C459" s="3" t="s">
        <v>10366</v>
      </c>
      <c r="D459" s="3">
        <v>70911733</v>
      </c>
      <c r="E459" s="3" t="s">
        <v>113</v>
      </c>
      <c r="F459" s="36">
        <v>34146</v>
      </c>
      <c r="G459" s="3">
        <v>3</v>
      </c>
      <c r="H459" s="3" t="s">
        <v>1099</v>
      </c>
      <c r="I459" s="3" t="s">
        <v>1070</v>
      </c>
      <c r="J459" s="3" t="s">
        <v>1397</v>
      </c>
      <c r="K459" s="3" t="s">
        <v>99</v>
      </c>
      <c r="L459" s="8" t="s">
        <v>9813</v>
      </c>
      <c r="M459" s="5" t="s">
        <v>1073</v>
      </c>
      <c r="N459" s="13" t="s">
        <v>1043</v>
      </c>
      <c r="O459" s="5">
        <v>44496</v>
      </c>
      <c r="P459" s="8">
        <v>1</v>
      </c>
      <c r="Q459" s="9">
        <v>1</v>
      </c>
      <c r="R459" s="9" t="str">
        <f>IFERROR(VLOOKUP(Tabla2[[#This Row],[CONTRATISTA PRNCIPAL]],Hoja1!$L$5:$M$9,2,FALSE),"CJV")</f>
        <v>CJV</v>
      </c>
      <c r="S459" s="9" t="str">
        <f>IF(Tabla2[[#This Row],[EMPRESA]]=Tabla2[[#This Row],[CONTRATISTA PRNCIPAL]],"Principal","Secundaria")</f>
        <v>Principal</v>
      </c>
      <c r="T459" s="10">
        <f>IFERROR(1/COUNTIF(Tabla2[CONTRATISTA PRNCIPAL],Tabla2[[#This Row],[CONTRATISTA PRNCIPAL]]),0)</f>
        <v>5.0251256281407036E-3</v>
      </c>
      <c r="U459" s="33">
        <f ca="1">IF(((TODAY()-Tabla2[[#This Row],[FECHA NACIMIENTO]])/365)&lt;18,"Corregir", IF(((TODAY()-Tabla2[[#This Row],[FECHA NACIMIENTO]])/365)&gt;80, "Corregir",ROUNDDOWN(((TODAY()-Tabla2[[#This Row],[FECHA NACIMIENTO]])/365),0)))</f>
        <v>30</v>
      </c>
      <c r="V45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459" s="34" t="str">
        <f ca="1">+IF(Tabla2[[#This Row],[Edad]]="Corregir","Corregir","Ok")</f>
        <v>Ok</v>
      </c>
      <c r="X459" s="10" t="str">
        <f>+IFERROR(VLOOKUP(Tabla2[[#This Row],[DISTRITO SEGÚN DNI]],Hoja1!$A$2:$B$55,2,FALSE),"No")</f>
        <v>LA VICTORIA</v>
      </c>
      <c r="Y459" s="10" t="str">
        <f>IF(OR(LOWER(Tabla2[[#This Row],[GENERO]])="masculino", LOWER(Tabla2[[#This Row],[GENERO]])="femenino"),"OK","Corregir")</f>
        <v>OK</v>
      </c>
      <c r="Z459" s="10" t="str">
        <f>+IF(Tabla2[[#This Row],[Nro. DNI / CE]]="","Corregir",IF(LEN(Tabla2[[#This Row],[Nro. DNI / CE]])&gt;=8,"OK","Corregir"))</f>
        <v>OK</v>
      </c>
      <c r="AA459" s="10">
        <f>COUNTIF(Tabla2[APELLIDOS Y NOMBRES],Tabla2[[#This Row],[APELLIDOS Y NOMBRES]])</f>
        <v>1</v>
      </c>
      <c r="AB459" t="str">
        <f ca="1">+IFERROR(IF(Tabla2[[#This Row],[FECHA CESE/BAJA]]="","No Aplica",IF(AND(MONTH(Tabla2[[#This Row],[FECHA CESE/BAJA]])=MONTH(TODAY()-30),YEAR(Tabla2[[#This Row],[FECHA CESE/BAJA]])=YEAR(TODAY())),MONTH(TODAY()-30)&amp;"-"&amp;YEAR(TODAY()),"Borrar")),"No aplica")</f>
        <v>No aplica</v>
      </c>
      <c r="AC459" t="str">
        <f ca="1">+IFERROR(IF(Tabla2[[#This Row],[FECHA INICIO DE LABORES EN OBRA]]="","No Aplica",IF(AND(MONTH(Tabla2[[#This Row],[FECHA INICIO DE LABORES EN OBRA]])=MONTH(TODAY()-30),YEAR(Tabla2[[#This Row],[FECHA INICIO DE LABORES EN OBRA]])=YEAR(TODAY())),MONTH(TODAY()-30)&amp;"-"&amp;YEAR(TODAY()),"No Aplica")),"No Aplica")</f>
        <v>No Aplica</v>
      </c>
    </row>
    <row r="460" spans="1:29" x14ac:dyDescent="0.25">
      <c r="A460" s="2" t="s">
        <v>1067</v>
      </c>
      <c r="B460" s="3" t="s">
        <v>10366</v>
      </c>
      <c r="C460" s="3" t="s">
        <v>10366</v>
      </c>
      <c r="D460" s="3">
        <v>72694827</v>
      </c>
      <c r="E460" s="3" t="s">
        <v>10406</v>
      </c>
      <c r="F460" s="36">
        <v>34148</v>
      </c>
      <c r="G460" s="3">
        <v>1</v>
      </c>
      <c r="H460" s="3" t="s">
        <v>1168</v>
      </c>
      <c r="I460" s="3" t="s">
        <v>1070</v>
      </c>
      <c r="J460" s="3" t="s">
        <v>1398</v>
      </c>
      <c r="K460" s="3" t="s">
        <v>1219</v>
      </c>
      <c r="L460" s="8" t="s">
        <v>9813</v>
      </c>
      <c r="M460" s="5" t="s">
        <v>1073</v>
      </c>
      <c r="N460" s="13" t="s">
        <v>1043</v>
      </c>
      <c r="O460" s="5">
        <v>44839</v>
      </c>
      <c r="P460" s="8">
        <v>1</v>
      </c>
      <c r="Q460" s="9">
        <v>1</v>
      </c>
      <c r="R460" s="9" t="str">
        <f>IFERROR(VLOOKUP(Tabla2[[#This Row],[CONTRATISTA PRNCIPAL]],Hoja1!$L$5:$M$9,2,FALSE),"CJV")</f>
        <v>CJV</v>
      </c>
      <c r="S460" s="9" t="str">
        <f>IF(Tabla2[[#This Row],[EMPRESA]]=Tabla2[[#This Row],[CONTRATISTA PRNCIPAL]],"Principal","Secundaria")</f>
        <v>Principal</v>
      </c>
      <c r="T460" s="10">
        <f>IFERROR(1/COUNTIF(Tabla2[CONTRATISTA PRNCIPAL],Tabla2[[#This Row],[CONTRATISTA PRNCIPAL]]),0)</f>
        <v>5.0251256281407036E-3</v>
      </c>
      <c r="U460" s="33">
        <f ca="1">IF(((TODAY()-Tabla2[[#This Row],[FECHA NACIMIENTO]])/365)&lt;18,"Corregir", IF(((TODAY()-Tabla2[[#This Row],[FECHA NACIMIENTO]])/365)&gt;80, "Corregir",ROUNDDOWN(((TODAY()-Tabla2[[#This Row],[FECHA NACIMIENTO]])/365),0)))</f>
        <v>30</v>
      </c>
      <c r="V46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460" s="34" t="str">
        <f ca="1">+IF(Tabla2[[#This Row],[Edad]]="Corregir","Corregir","Ok")</f>
        <v>Ok</v>
      </c>
      <c r="X460" s="10" t="str">
        <f>+IFERROR(VLOOKUP(Tabla2[[#This Row],[DISTRITO SEGÚN DNI]],Hoja1!$A$2:$B$55,2,FALSE),"No")</f>
        <v>No</v>
      </c>
      <c r="Y460" s="10" t="str">
        <f>IF(OR(LOWER(Tabla2[[#This Row],[GENERO]])="masculino", LOWER(Tabla2[[#This Row],[GENERO]])="femenino"),"OK","Corregir")</f>
        <v>OK</v>
      </c>
      <c r="Z460" s="10" t="str">
        <f>+IF(Tabla2[[#This Row],[Nro. DNI / CE]]="","Corregir",IF(LEN(Tabla2[[#This Row],[Nro. DNI / CE]])&gt;=8,"OK","Corregir"))</f>
        <v>OK</v>
      </c>
      <c r="AA460" s="10">
        <f>COUNTIF(Tabla2[APELLIDOS Y NOMBRES],Tabla2[[#This Row],[APELLIDOS Y NOMBRES]])</f>
        <v>1</v>
      </c>
      <c r="AB460" t="str">
        <f ca="1">+IFERROR(IF(Tabla2[[#This Row],[FECHA CESE/BAJA]]="","No Aplica",IF(AND(MONTH(Tabla2[[#This Row],[FECHA CESE/BAJA]])=MONTH(TODAY()-30),YEAR(Tabla2[[#This Row],[FECHA CESE/BAJA]])=YEAR(TODAY())),MONTH(TODAY()-30)&amp;"-"&amp;YEAR(TODAY()),"Borrar")),"No aplica")</f>
        <v>No aplica</v>
      </c>
      <c r="AC460" t="str">
        <f ca="1">+IFERROR(IF(Tabla2[[#This Row],[FECHA INICIO DE LABORES EN OBRA]]="","No Aplica",IF(AND(MONTH(Tabla2[[#This Row],[FECHA INICIO DE LABORES EN OBRA]])=MONTH(TODAY()-30),YEAR(Tabla2[[#This Row],[FECHA INICIO DE LABORES EN OBRA]])=YEAR(TODAY())),MONTH(TODAY()-30)&amp;"-"&amp;YEAR(TODAY()),"No Aplica")),"No Aplica")</f>
        <v>No Aplica</v>
      </c>
    </row>
    <row r="461" spans="1:29" x14ac:dyDescent="0.25">
      <c r="A461" s="2" t="s">
        <v>1067</v>
      </c>
      <c r="B461" s="3" t="s">
        <v>10366</v>
      </c>
      <c r="C461" s="3" t="s">
        <v>10366</v>
      </c>
      <c r="D461" s="3" t="s">
        <v>114</v>
      </c>
      <c r="E461" s="3" t="s">
        <v>115</v>
      </c>
      <c r="F461" s="36">
        <v>26055</v>
      </c>
      <c r="G461" s="3">
        <v>3</v>
      </c>
      <c r="H461" s="3" t="s">
        <v>1084</v>
      </c>
      <c r="I461" s="3" t="s">
        <v>1070</v>
      </c>
      <c r="J461" s="3" t="s">
        <v>1399</v>
      </c>
      <c r="K461" s="3" t="s">
        <v>34</v>
      </c>
      <c r="L461" s="8" t="s">
        <v>9813</v>
      </c>
      <c r="M461" s="5" t="s">
        <v>1073</v>
      </c>
      <c r="N461" s="13" t="s">
        <v>1043</v>
      </c>
      <c r="O461" s="5">
        <v>44607</v>
      </c>
      <c r="P461" s="8">
        <v>1</v>
      </c>
      <c r="Q461" s="9">
        <v>1</v>
      </c>
      <c r="R461" s="9" t="str">
        <f>IFERROR(VLOOKUP(Tabla2[[#This Row],[CONTRATISTA PRNCIPAL]],Hoja1!$L$5:$M$9,2,FALSE),"CJV")</f>
        <v>CJV</v>
      </c>
      <c r="S461" s="9" t="str">
        <f>IF(Tabla2[[#This Row],[EMPRESA]]=Tabla2[[#This Row],[CONTRATISTA PRNCIPAL]],"Principal","Secundaria")</f>
        <v>Principal</v>
      </c>
      <c r="T461" s="10">
        <f>IFERROR(1/COUNTIF(Tabla2[CONTRATISTA PRNCIPAL],Tabla2[[#This Row],[CONTRATISTA PRNCIPAL]]),0)</f>
        <v>5.0251256281407036E-3</v>
      </c>
      <c r="U461" s="33">
        <f ca="1">IF(((TODAY()-Tabla2[[#This Row],[FECHA NACIMIENTO]])/365)&lt;18,"Corregir", IF(((TODAY()-Tabla2[[#This Row],[FECHA NACIMIENTO]])/365)&gt;80, "Corregir",ROUNDDOWN(((TODAY()-Tabla2[[#This Row],[FECHA NACIMIENTO]])/365),0)))</f>
        <v>52</v>
      </c>
      <c r="V46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461" s="34" t="str">
        <f ca="1">+IF(Tabla2[[#This Row],[Edad]]="Corregir","Corregir","Ok")</f>
        <v>Ok</v>
      </c>
      <c r="X461" s="10" t="str">
        <f>+IFERROR(VLOOKUP(Tabla2[[#This Row],[DISTRITO SEGÚN DNI]],Hoja1!$A$2:$B$55,2,FALSE),"No")</f>
        <v>CALLAO</v>
      </c>
      <c r="Y461" s="10" t="str">
        <f>IF(OR(LOWER(Tabla2[[#This Row],[GENERO]])="masculino", LOWER(Tabla2[[#This Row],[GENERO]])="femenino"),"OK","Corregir")</f>
        <v>OK</v>
      </c>
      <c r="Z461" s="10" t="str">
        <f>+IF(Tabla2[[#This Row],[Nro. DNI / CE]]="","Corregir",IF(LEN(Tabla2[[#This Row],[Nro. DNI / CE]])&gt;=8,"OK","Corregir"))</f>
        <v>OK</v>
      </c>
      <c r="AA461" s="10">
        <f>COUNTIF(Tabla2[APELLIDOS Y NOMBRES],Tabla2[[#This Row],[APELLIDOS Y NOMBRES]])</f>
        <v>1</v>
      </c>
      <c r="AB461" t="str">
        <f ca="1">+IFERROR(IF(Tabla2[[#This Row],[FECHA CESE/BAJA]]="","No Aplica",IF(AND(MONTH(Tabla2[[#This Row],[FECHA CESE/BAJA]])=MONTH(TODAY()-30),YEAR(Tabla2[[#This Row],[FECHA CESE/BAJA]])=YEAR(TODAY())),MONTH(TODAY()-30)&amp;"-"&amp;YEAR(TODAY()),"Borrar")),"No aplica")</f>
        <v>No aplica</v>
      </c>
      <c r="AC461" t="str">
        <f ca="1">+IFERROR(IF(Tabla2[[#This Row],[FECHA INICIO DE LABORES EN OBRA]]="","No Aplica",IF(AND(MONTH(Tabla2[[#This Row],[FECHA INICIO DE LABORES EN OBRA]])=MONTH(TODAY()-30),YEAR(Tabla2[[#This Row],[FECHA INICIO DE LABORES EN OBRA]])=YEAR(TODAY())),MONTH(TODAY()-30)&amp;"-"&amp;YEAR(TODAY()),"No Aplica")),"No Aplica")</f>
        <v>No Aplica</v>
      </c>
    </row>
    <row r="462" spans="1:29" x14ac:dyDescent="0.25">
      <c r="A462" s="2" t="s">
        <v>1067</v>
      </c>
      <c r="B462" s="3" t="s">
        <v>10366</v>
      </c>
      <c r="C462" s="3" t="s">
        <v>10366</v>
      </c>
      <c r="D462" s="3">
        <v>18185205</v>
      </c>
      <c r="E462" s="3" t="s">
        <v>1400</v>
      </c>
      <c r="F462" s="36">
        <v>26634</v>
      </c>
      <c r="G462" s="3">
        <v>3</v>
      </c>
      <c r="H462" s="3" t="s">
        <v>1078</v>
      </c>
      <c r="I462" s="3" t="s">
        <v>1070</v>
      </c>
      <c r="J462" s="3" t="s">
        <v>1401</v>
      </c>
      <c r="K462" s="3" t="s">
        <v>1139</v>
      </c>
      <c r="L462" s="8" t="s">
        <v>9813</v>
      </c>
      <c r="M462" s="5" t="s">
        <v>1073</v>
      </c>
      <c r="N462" s="13" t="s">
        <v>1043</v>
      </c>
      <c r="O462" s="5">
        <v>44382</v>
      </c>
      <c r="P462" s="8">
        <v>1</v>
      </c>
      <c r="Q462" s="9">
        <v>2</v>
      </c>
      <c r="R462" s="9" t="str">
        <f>IFERROR(VLOOKUP(Tabla2[[#This Row],[CONTRATISTA PRNCIPAL]],Hoja1!$L$5:$M$9,2,FALSE),"CJV")</f>
        <v>CJV</v>
      </c>
      <c r="S462" s="9" t="str">
        <f>IF(Tabla2[[#This Row],[EMPRESA]]=Tabla2[[#This Row],[CONTRATISTA PRNCIPAL]],"Principal","Secundaria")</f>
        <v>Principal</v>
      </c>
      <c r="T462" s="10">
        <f>IFERROR(1/COUNTIF(Tabla2[CONTRATISTA PRNCIPAL],Tabla2[[#This Row],[CONTRATISTA PRNCIPAL]]),0)</f>
        <v>5.0251256281407036E-3</v>
      </c>
      <c r="U462" s="33">
        <f ca="1">IF(((TODAY()-Tabla2[[#This Row],[FECHA NACIMIENTO]])/365)&lt;18,"Corregir", IF(((TODAY()-Tabla2[[#This Row],[FECHA NACIMIENTO]])/365)&gt;80, "Corregir",ROUNDDOWN(((TODAY()-Tabla2[[#This Row],[FECHA NACIMIENTO]])/365),0)))</f>
        <v>50</v>
      </c>
      <c r="V46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462" s="34" t="str">
        <f ca="1">+IF(Tabla2[[#This Row],[Edad]]="Corregir","Corregir","Ok")</f>
        <v>Ok</v>
      </c>
      <c r="X462" s="10" t="str">
        <f>+IFERROR(VLOOKUP(Tabla2[[#This Row],[DISTRITO SEGÚN DNI]],Hoja1!$A$2:$B$55,2,FALSE),"No")</f>
        <v>No</v>
      </c>
      <c r="Y462" s="10" t="str">
        <f>IF(OR(LOWER(Tabla2[[#This Row],[GENERO]])="masculino", LOWER(Tabla2[[#This Row],[GENERO]])="femenino"),"OK","Corregir")</f>
        <v>OK</v>
      </c>
      <c r="Z462" s="10" t="str">
        <f>+IF(Tabla2[[#This Row],[Nro. DNI / CE]]="","Corregir",IF(LEN(Tabla2[[#This Row],[Nro. DNI / CE]])&gt;=8,"OK","Corregir"))</f>
        <v>OK</v>
      </c>
      <c r="AA462" s="10">
        <f>COUNTIF(Tabla2[APELLIDOS Y NOMBRES],Tabla2[[#This Row],[APELLIDOS Y NOMBRES]])</f>
        <v>1</v>
      </c>
      <c r="AB462" t="str">
        <f ca="1">+IFERROR(IF(Tabla2[[#This Row],[FECHA CESE/BAJA]]="","No Aplica",IF(AND(MONTH(Tabla2[[#This Row],[FECHA CESE/BAJA]])=MONTH(TODAY()-30),YEAR(Tabla2[[#This Row],[FECHA CESE/BAJA]])=YEAR(TODAY())),MONTH(TODAY()-30)&amp;"-"&amp;YEAR(TODAY()),"Borrar")),"No aplica")</f>
        <v>No aplica</v>
      </c>
      <c r="AC462" t="str">
        <f ca="1">+IFERROR(IF(Tabla2[[#This Row],[FECHA INICIO DE LABORES EN OBRA]]="","No Aplica",IF(AND(MONTH(Tabla2[[#This Row],[FECHA INICIO DE LABORES EN OBRA]])=MONTH(TODAY()-30),YEAR(Tabla2[[#This Row],[FECHA INICIO DE LABORES EN OBRA]])=YEAR(TODAY())),MONTH(TODAY()-30)&amp;"-"&amp;YEAR(TODAY()),"No Aplica")),"No Aplica")</f>
        <v>No Aplica</v>
      </c>
    </row>
    <row r="463" spans="1:29" x14ac:dyDescent="0.25">
      <c r="A463" s="2" t="s">
        <v>1067</v>
      </c>
      <c r="B463" s="3" t="s">
        <v>10366</v>
      </c>
      <c r="C463" s="3" t="s">
        <v>10366</v>
      </c>
      <c r="D463" s="3">
        <v>72678852</v>
      </c>
      <c r="E463" s="3" t="s">
        <v>1402</v>
      </c>
      <c r="F463" s="36">
        <v>35231</v>
      </c>
      <c r="G463" s="3">
        <v>3</v>
      </c>
      <c r="H463" s="3" t="s">
        <v>1385</v>
      </c>
      <c r="I463" s="3" t="s">
        <v>1070</v>
      </c>
      <c r="J463" s="3" t="s">
        <v>1403</v>
      </c>
      <c r="K463" s="3" t="s">
        <v>1136</v>
      </c>
      <c r="L463" s="8" t="s">
        <v>9813</v>
      </c>
      <c r="M463" s="5" t="s">
        <v>1073</v>
      </c>
      <c r="N463" s="13" t="s">
        <v>1043</v>
      </c>
      <c r="O463" s="5">
        <v>44916</v>
      </c>
      <c r="P463" s="8">
        <v>1</v>
      </c>
      <c r="Q463" s="9">
        <v>1</v>
      </c>
      <c r="R463" s="9" t="str">
        <f>IFERROR(VLOOKUP(Tabla2[[#This Row],[CONTRATISTA PRNCIPAL]],Hoja1!$L$5:$M$9,2,FALSE),"CJV")</f>
        <v>CJV</v>
      </c>
      <c r="S463" s="9" t="str">
        <f>IF(Tabla2[[#This Row],[EMPRESA]]=Tabla2[[#This Row],[CONTRATISTA PRNCIPAL]],"Principal","Secundaria")</f>
        <v>Principal</v>
      </c>
      <c r="T463" s="10">
        <f>IFERROR(1/COUNTIF(Tabla2[CONTRATISTA PRNCIPAL],Tabla2[[#This Row],[CONTRATISTA PRNCIPAL]]),0)</f>
        <v>5.0251256281407036E-3</v>
      </c>
      <c r="U463" s="33">
        <f ca="1">IF(((TODAY()-Tabla2[[#This Row],[FECHA NACIMIENTO]])/365)&lt;18,"Corregir", IF(((TODAY()-Tabla2[[#This Row],[FECHA NACIMIENTO]])/365)&gt;80, "Corregir",ROUNDDOWN(((TODAY()-Tabla2[[#This Row],[FECHA NACIMIENTO]])/365),0)))</f>
        <v>27</v>
      </c>
      <c r="V46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463" s="34" t="str">
        <f ca="1">+IF(Tabla2[[#This Row],[Edad]]="Corregir","Corregir","Ok")</f>
        <v>Ok</v>
      </c>
      <c r="X463" s="10" t="str">
        <f>+IFERROR(VLOOKUP(Tabla2[[#This Row],[DISTRITO SEGÚN DNI]],Hoja1!$A$2:$B$55,2,FALSE),"No")</f>
        <v>No</v>
      </c>
      <c r="Y463" s="10" t="str">
        <f>IF(OR(LOWER(Tabla2[[#This Row],[GENERO]])="masculino", LOWER(Tabla2[[#This Row],[GENERO]])="femenino"),"OK","Corregir")</f>
        <v>OK</v>
      </c>
      <c r="Z463" s="10" t="str">
        <f>+IF(Tabla2[[#This Row],[Nro. DNI / CE]]="","Corregir",IF(LEN(Tabla2[[#This Row],[Nro. DNI / CE]])&gt;=8,"OK","Corregir"))</f>
        <v>OK</v>
      </c>
      <c r="AA463" s="10">
        <f>COUNTIF(Tabla2[APELLIDOS Y NOMBRES],Tabla2[[#This Row],[APELLIDOS Y NOMBRES]])</f>
        <v>1</v>
      </c>
      <c r="AB463" t="str">
        <f ca="1">+IFERROR(IF(Tabla2[[#This Row],[FECHA CESE/BAJA]]="","No Aplica",IF(AND(MONTH(Tabla2[[#This Row],[FECHA CESE/BAJA]])=MONTH(TODAY()-30),YEAR(Tabla2[[#This Row],[FECHA CESE/BAJA]])=YEAR(TODAY())),MONTH(TODAY()-30)&amp;"-"&amp;YEAR(TODAY()),"Borrar")),"No aplica")</f>
        <v>No aplica</v>
      </c>
      <c r="AC463" t="str">
        <f ca="1">+IFERROR(IF(Tabla2[[#This Row],[FECHA INICIO DE LABORES EN OBRA]]="","No Aplica",IF(AND(MONTH(Tabla2[[#This Row],[FECHA INICIO DE LABORES EN OBRA]])=MONTH(TODAY()-30),YEAR(Tabla2[[#This Row],[FECHA INICIO DE LABORES EN OBRA]])=YEAR(TODAY())),MONTH(TODAY()-30)&amp;"-"&amp;YEAR(TODAY()),"No Aplica")),"No Aplica")</f>
        <v>No Aplica</v>
      </c>
    </row>
    <row r="464" spans="1:29" x14ac:dyDescent="0.25">
      <c r="A464" s="2" t="s">
        <v>1067</v>
      </c>
      <c r="B464" s="3" t="s">
        <v>12265</v>
      </c>
      <c r="C464" s="3" t="s">
        <v>10366</v>
      </c>
      <c r="D464" s="3" t="s">
        <v>1404</v>
      </c>
      <c r="E464" s="3" t="s">
        <v>1405</v>
      </c>
      <c r="F464" s="36">
        <v>21357</v>
      </c>
      <c r="G464" s="3">
        <v>3</v>
      </c>
      <c r="H464" s="3" t="s">
        <v>1406</v>
      </c>
      <c r="I464" s="3" t="s">
        <v>1070</v>
      </c>
      <c r="J464" s="3" t="s">
        <v>1407</v>
      </c>
      <c r="K464" s="3" t="s">
        <v>1047</v>
      </c>
      <c r="L464" s="8" t="s">
        <v>9813</v>
      </c>
      <c r="M464" s="5" t="s">
        <v>1073</v>
      </c>
      <c r="N464" s="13" t="s">
        <v>1043</v>
      </c>
      <c r="O464" s="5">
        <v>44522</v>
      </c>
      <c r="P464" s="8">
        <v>1</v>
      </c>
      <c r="Q464" s="9">
        <v>1</v>
      </c>
      <c r="R464" s="9" t="str">
        <f>IFERROR(VLOOKUP(Tabla2[[#This Row],[CONTRATISTA PRNCIPAL]],Hoja1!$L$5:$M$9,2,FALSE),"CJV")</f>
        <v>CJV</v>
      </c>
      <c r="S464" s="9" t="str">
        <f>IF(Tabla2[[#This Row],[EMPRESA]]=Tabla2[[#This Row],[CONTRATISTA PRNCIPAL]],"Principal","Secundaria")</f>
        <v>Secundaria</v>
      </c>
      <c r="T464" s="10">
        <f>IFERROR(1/COUNTIF(Tabla2[CONTRATISTA PRNCIPAL],Tabla2[[#This Row],[CONTRATISTA PRNCIPAL]]),0)</f>
        <v>5.0251256281407036E-3</v>
      </c>
      <c r="U464" s="33">
        <f ca="1">IF(((TODAY()-Tabla2[[#This Row],[FECHA NACIMIENTO]])/365)&lt;18,"Corregir", IF(((TODAY()-Tabla2[[#This Row],[FECHA NACIMIENTO]])/365)&gt;80, "Corregir",ROUNDDOWN(((TODAY()-Tabla2[[#This Row],[FECHA NACIMIENTO]])/365),0)))</f>
        <v>65</v>
      </c>
      <c r="V46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4" s="34" t="str">
        <f ca="1">+IF(Tabla2[[#This Row],[Edad]]="Corregir","Corregir","Ok")</f>
        <v>Ok</v>
      </c>
      <c r="X464" s="10" t="str">
        <f>+IFERROR(VLOOKUP(Tabla2[[#This Row],[DISTRITO SEGÚN DNI]],Hoja1!$A$2:$B$55,2,FALSE),"No")</f>
        <v>No</v>
      </c>
      <c r="Y464" s="10" t="str">
        <f>IF(OR(LOWER(Tabla2[[#This Row],[GENERO]])="masculino", LOWER(Tabla2[[#This Row],[GENERO]])="femenino"),"OK","Corregir")</f>
        <v>OK</v>
      </c>
      <c r="Z464" s="10" t="str">
        <f>+IF(Tabla2[[#This Row],[Nro. DNI / CE]]="","Corregir",IF(LEN(Tabla2[[#This Row],[Nro. DNI / CE]])&gt;=8,"OK","Corregir"))</f>
        <v>OK</v>
      </c>
      <c r="AA464" s="10">
        <f>COUNTIF(Tabla2[APELLIDOS Y NOMBRES],Tabla2[[#This Row],[APELLIDOS Y NOMBRES]])</f>
        <v>1</v>
      </c>
      <c r="AB464" t="str">
        <f ca="1">+IFERROR(IF(Tabla2[[#This Row],[FECHA CESE/BAJA]]="","No Aplica",IF(AND(MONTH(Tabla2[[#This Row],[FECHA CESE/BAJA]])=MONTH(TODAY()-30),YEAR(Tabla2[[#This Row],[FECHA CESE/BAJA]])=YEAR(TODAY())),MONTH(TODAY()-30)&amp;"-"&amp;YEAR(TODAY()),"Borrar")),"No aplica")</f>
        <v>No aplica</v>
      </c>
      <c r="AC464" t="str">
        <f ca="1">+IFERROR(IF(Tabla2[[#This Row],[FECHA INICIO DE LABORES EN OBRA]]="","No Aplica",IF(AND(MONTH(Tabla2[[#This Row],[FECHA INICIO DE LABORES EN OBRA]])=MONTH(TODAY()-30),YEAR(Tabla2[[#This Row],[FECHA INICIO DE LABORES EN OBRA]])=YEAR(TODAY())),MONTH(TODAY()-30)&amp;"-"&amp;YEAR(TODAY()),"No Aplica")),"No Aplica")</f>
        <v>No Aplica</v>
      </c>
    </row>
    <row r="465" spans="1:29" x14ac:dyDescent="0.25">
      <c r="A465" s="2" t="s">
        <v>1067</v>
      </c>
      <c r="B465" s="3" t="s">
        <v>10366</v>
      </c>
      <c r="C465" s="3" t="s">
        <v>10366</v>
      </c>
      <c r="D465" s="3">
        <v>42218360</v>
      </c>
      <c r="E465" s="3" t="s">
        <v>116</v>
      </c>
      <c r="F465" s="36">
        <v>30670</v>
      </c>
      <c r="G465" s="3">
        <v>1</v>
      </c>
      <c r="H465" s="3" t="s">
        <v>1145</v>
      </c>
      <c r="I465" s="3" t="s">
        <v>1070</v>
      </c>
      <c r="J465" s="3" t="s">
        <v>1408</v>
      </c>
      <c r="K465" s="3" t="s">
        <v>117</v>
      </c>
      <c r="L465" s="8" t="s">
        <v>9813</v>
      </c>
      <c r="M465" s="5" t="s">
        <v>1073</v>
      </c>
      <c r="N465" s="13" t="s">
        <v>1043</v>
      </c>
      <c r="O465" s="5">
        <v>42817</v>
      </c>
      <c r="P465" s="8">
        <v>1</v>
      </c>
      <c r="Q465" s="9">
        <v>1</v>
      </c>
      <c r="R465" s="9" t="str">
        <f>IFERROR(VLOOKUP(Tabla2[[#This Row],[CONTRATISTA PRNCIPAL]],Hoja1!$L$5:$M$9,2,FALSE),"CJV")</f>
        <v>CJV</v>
      </c>
      <c r="S465" s="9" t="str">
        <f>IF(Tabla2[[#This Row],[EMPRESA]]=Tabla2[[#This Row],[CONTRATISTA PRNCIPAL]],"Principal","Secundaria")</f>
        <v>Principal</v>
      </c>
      <c r="T465" s="10">
        <f>IFERROR(1/COUNTIF(Tabla2[CONTRATISTA PRNCIPAL],Tabla2[[#This Row],[CONTRATISTA PRNCIPAL]]),0)</f>
        <v>5.0251256281407036E-3</v>
      </c>
      <c r="U465" s="33">
        <f ca="1">IF(((TODAY()-Tabla2[[#This Row],[FECHA NACIMIENTO]])/365)&lt;18,"Corregir", IF(((TODAY()-Tabla2[[#This Row],[FECHA NACIMIENTO]])/365)&gt;80, "Corregir",ROUNDDOWN(((TODAY()-Tabla2[[#This Row],[FECHA NACIMIENTO]])/365),0)))</f>
        <v>39</v>
      </c>
      <c r="V46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465" s="34" t="str">
        <f ca="1">+IF(Tabla2[[#This Row],[Edad]]="Corregir","Corregir","Ok")</f>
        <v>Ok</v>
      </c>
      <c r="X465" s="10" t="str">
        <f>+IFERROR(VLOOKUP(Tabla2[[#This Row],[DISTRITO SEGÚN DNI]],Hoja1!$A$2:$B$55,2,FALSE),"No")</f>
        <v>No</v>
      </c>
      <c r="Y465" s="10" t="str">
        <f>IF(OR(LOWER(Tabla2[[#This Row],[GENERO]])="masculino", LOWER(Tabla2[[#This Row],[GENERO]])="femenino"),"OK","Corregir")</f>
        <v>OK</v>
      </c>
      <c r="Z465" s="10" t="str">
        <f>+IF(Tabla2[[#This Row],[Nro. DNI / CE]]="","Corregir",IF(LEN(Tabla2[[#This Row],[Nro. DNI / CE]])&gt;=8,"OK","Corregir"))</f>
        <v>OK</v>
      </c>
      <c r="AA465" s="10">
        <f>COUNTIF(Tabla2[APELLIDOS Y NOMBRES],Tabla2[[#This Row],[APELLIDOS Y NOMBRES]])</f>
        <v>1</v>
      </c>
      <c r="AB465" t="str">
        <f ca="1">+IFERROR(IF(Tabla2[[#This Row],[FECHA CESE/BAJA]]="","No Aplica",IF(AND(MONTH(Tabla2[[#This Row],[FECHA CESE/BAJA]])=MONTH(TODAY()-30),YEAR(Tabla2[[#This Row],[FECHA CESE/BAJA]])=YEAR(TODAY())),MONTH(TODAY()-30)&amp;"-"&amp;YEAR(TODAY()),"Borrar")),"No aplica")</f>
        <v>No aplica</v>
      </c>
      <c r="AC465" t="str">
        <f ca="1">+IFERROR(IF(Tabla2[[#This Row],[FECHA INICIO DE LABORES EN OBRA]]="","No Aplica",IF(AND(MONTH(Tabla2[[#This Row],[FECHA INICIO DE LABORES EN OBRA]])=MONTH(TODAY()-30),YEAR(Tabla2[[#This Row],[FECHA INICIO DE LABORES EN OBRA]])=YEAR(TODAY())),MONTH(TODAY()-30)&amp;"-"&amp;YEAR(TODAY()),"No Aplica")),"No Aplica")</f>
        <v>No Aplica</v>
      </c>
    </row>
    <row r="466" spans="1:29" x14ac:dyDescent="0.25">
      <c r="A466" s="2" t="s">
        <v>1067</v>
      </c>
      <c r="B466" s="3" t="s">
        <v>10366</v>
      </c>
      <c r="C466" s="3" t="s">
        <v>10366</v>
      </c>
      <c r="D466" s="3">
        <v>42285807</v>
      </c>
      <c r="E466" s="3" t="s">
        <v>10407</v>
      </c>
      <c r="F466" s="36">
        <v>30760</v>
      </c>
      <c r="G466" s="3">
        <v>3</v>
      </c>
      <c r="H466" s="3" t="s">
        <v>1084</v>
      </c>
      <c r="I466" s="3" t="s">
        <v>1070</v>
      </c>
      <c r="J466" s="3" t="s">
        <v>10408</v>
      </c>
      <c r="K466" s="3" t="s">
        <v>1044</v>
      </c>
      <c r="L466" s="8" t="s">
        <v>9813</v>
      </c>
      <c r="M466" s="5" t="s">
        <v>1073</v>
      </c>
      <c r="N466" s="13" t="s">
        <v>1043</v>
      </c>
      <c r="O466" s="5">
        <v>45117</v>
      </c>
      <c r="P466" s="8">
        <v>1</v>
      </c>
      <c r="Q466" s="9">
        <v>1</v>
      </c>
      <c r="R466" s="9" t="str">
        <f>IFERROR(VLOOKUP(Tabla2[[#This Row],[CONTRATISTA PRNCIPAL]],Hoja1!$L$5:$M$9,2,FALSE),"CJV")</f>
        <v>CJV</v>
      </c>
      <c r="S466" s="9" t="str">
        <f>IF(Tabla2[[#This Row],[EMPRESA]]=Tabla2[[#This Row],[CONTRATISTA PRNCIPAL]],"Principal","Secundaria")</f>
        <v>Principal</v>
      </c>
      <c r="T466" s="10">
        <f>IFERROR(1/COUNTIF(Tabla2[CONTRATISTA PRNCIPAL],Tabla2[[#This Row],[CONTRATISTA PRNCIPAL]]),0)</f>
        <v>5.0251256281407036E-3</v>
      </c>
      <c r="U466" s="33">
        <f ca="1">IF(((TODAY()-Tabla2[[#This Row],[FECHA NACIMIENTO]])/365)&lt;18,"Corregir", IF(((TODAY()-Tabla2[[#This Row],[FECHA NACIMIENTO]])/365)&gt;80, "Corregir",ROUNDDOWN(((TODAY()-Tabla2[[#This Row],[FECHA NACIMIENTO]])/365),0)))</f>
        <v>39</v>
      </c>
      <c r="V46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466" s="34" t="str">
        <f ca="1">+IF(Tabla2[[#This Row],[Edad]]="Corregir","Corregir","Ok")</f>
        <v>Ok</v>
      </c>
      <c r="X466" s="10" t="str">
        <f>+IFERROR(VLOOKUP(Tabla2[[#This Row],[DISTRITO SEGÚN DNI]],Hoja1!$A$2:$B$55,2,FALSE),"No")</f>
        <v>No</v>
      </c>
      <c r="Y466" s="10" t="str">
        <f>IF(OR(LOWER(Tabla2[[#This Row],[GENERO]])="masculino", LOWER(Tabla2[[#This Row],[GENERO]])="femenino"),"OK","Corregir")</f>
        <v>OK</v>
      </c>
      <c r="Z466" s="10" t="str">
        <f>+IF(Tabla2[[#This Row],[Nro. DNI / CE]]="","Corregir",IF(LEN(Tabla2[[#This Row],[Nro. DNI / CE]])&gt;=8,"OK","Corregir"))</f>
        <v>OK</v>
      </c>
      <c r="AA466" s="10">
        <f>COUNTIF(Tabla2[APELLIDOS Y NOMBRES],Tabla2[[#This Row],[APELLIDOS Y NOMBRES]])</f>
        <v>1</v>
      </c>
      <c r="AB466" t="str">
        <f ca="1">+IFERROR(IF(Tabla2[[#This Row],[FECHA CESE/BAJA]]="","No Aplica",IF(AND(MONTH(Tabla2[[#This Row],[FECHA CESE/BAJA]])=MONTH(TODAY()-30),YEAR(Tabla2[[#This Row],[FECHA CESE/BAJA]])=YEAR(TODAY())),MONTH(TODAY()-30)&amp;"-"&amp;YEAR(TODAY()),"Borrar")),"No aplica")</f>
        <v>No aplica</v>
      </c>
      <c r="AC466" t="str">
        <f ca="1">+IFERROR(IF(Tabla2[[#This Row],[FECHA INICIO DE LABORES EN OBRA]]="","No Aplica",IF(AND(MONTH(Tabla2[[#This Row],[FECHA INICIO DE LABORES EN OBRA]])=MONTH(TODAY()-30),YEAR(Tabla2[[#This Row],[FECHA INICIO DE LABORES EN OBRA]])=YEAR(TODAY())),MONTH(TODAY()-30)&amp;"-"&amp;YEAR(TODAY()),"No Aplica")),"No Aplica")</f>
        <v>No Aplica</v>
      </c>
    </row>
    <row r="467" spans="1:29" x14ac:dyDescent="0.25">
      <c r="A467" s="2" t="s">
        <v>1067</v>
      </c>
      <c r="B467" s="3" t="s">
        <v>10366</v>
      </c>
      <c r="C467" s="3" t="s">
        <v>10366</v>
      </c>
      <c r="D467" s="3">
        <v>42083398</v>
      </c>
      <c r="E467" s="3" t="s">
        <v>1409</v>
      </c>
      <c r="F467" s="36">
        <v>30239</v>
      </c>
      <c r="G467" s="3">
        <v>3</v>
      </c>
      <c r="H467" s="3" t="s">
        <v>1084</v>
      </c>
      <c r="I467" s="3" t="s">
        <v>1070</v>
      </c>
      <c r="J467" s="3" t="s">
        <v>1410</v>
      </c>
      <c r="K467" s="3" t="s">
        <v>1164</v>
      </c>
      <c r="L467" s="8" t="s">
        <v>9813</v>
      </c>
      <c r="M467" s="5" t="s">
        <v>1073</v>
      </c>
      <c r="N467" s="13" t="s">
        <v>1043</v>
      </c>
      <c r="O467" s="5">
        <v>43808</v>
      </c>
      <c r="P467" s="8">
        <v>1</v>
      </c>
      <c r="Q467" s="9">
        <v>1</v>
      </c>
      <c r="R467" s="9" t="str">
        <f>IFERROR(VLOOKUP(Tabla2[[#This Row],[CONTRATISTA PRNCIPAL]],Hoja1!$L$5:$M$9,2,FALSE),"CJV")</f>
        <v>CJV</v>
      </c>
      <c r="S467" s="9" t="str">
        <f>IF(Tabla2[[#This Row],[EMPRESA]]=Tabla2[[#This Row],[CONTRATISTA PRNCIPAL]],"Principal","Secundaria")</f>
        <v>Principal</v>
      </c>
      <c r="T467" s="10">
        <f>IFERROR(1/COUNTIF(Tabla2[CONTRATISTA PRNCIPAL],Tabla2[[#This Row],[CONTRATISTA PRNCIPAL]]),0)</f>
        <v>5.0251256281407036E-3</v>
      </c>
      <c r="U467" s="33">
        <f ca="1">IF(((TODAY()-Tabla2[[#This Row],[FECHA NACIMIENTO]])/365)&lt;18,"Corregir", IF(((TODAY()-Tabla2[[#This Row],[FECHA NACIMIENTO]])/365)&gt;80, "Corregir",ROUNDDOWN(((TODAY()-Tabla2[[#This Row],[FECHA NACIMIENTO]])/365),0)))</f>
        <v>40</v>
      </c>
      <c r="V46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467" s="34" t="str">
        <f ca="1">+IF(Tabla2[[#This Row],[Edad]]="Corregir","Corregir","Ok")</f>
        <v>Ok</v>
      </c>
      <c r="X467" s="10" t="str">
        <f>+IFERROR(VLOOKUP(Tabla2[[#This Row],[DISTRITO SEGÚN DNI]],Hoja1!$A$2:$B$55,2,FALSE),"No")</f>
        <v>No</v>
      </c>
      <c r="Y467" s="10" t="str">
        <f>IF(OR(LOWER(Tabla2[[#This Row],[GENERO]])="masculino", LOWER(Tabla2[[#This Row],[GENERO]])="femenino"),"OK","Corregir")</f>
        <v>OK</v>
      </c>
      <c r="Z467" s="10" t="str">
        <f>+IF(Tabla2[[#This Row],[Nro. DNI / CE]]="","Corregir",IF(LEN(Tabla2[[#This Row],[Nro. DNI / CE]])&gt;=8,"OK","Corregir"))</f>
        <v>OK</v>
      </c>
      <c r="AA467" s="10">
        <f>COUNTIF(Tabla2[APELLIDOS Y NOMBRES],Tabla2[[#This Row],[APELLIDOS Y NOMBRES]])</f>
        <v>1</v>
      </c>
      <c r="AB467" t="str">
        <f ca="1">+IFERROR(IF(Tabla2[[#This Row],[FECHA CESE/BAJA]]="","No Aplica",IF(AND(MONTH(Tabla2[[#This Row],[FECHA CESE/BAJA]])=MONTH(TODAY()-30),YEAR(Tabla2[[#This Row],[FECHA CESE/BAJA]])=YEAR(TODAY())),MONTH(TODAY()-30)&amp;"-"&amp;YEAR(TODAY()),"Borrar")),"No aplica")</f>
        <v>No aplica</v>
      </c>
      <c r="AC467" t="str">
        <f ca="1">+IFERROR(IF(Tabla2[[#This Row],[FECHA INICIO DE LABORES EN OBRA]]="","No Aplica",IF(AND(MONTH(Tabla2[[#This Row],[FECHA INICIO DE LABORES EN OBRA]])=MONTH(TODAY()-30),YEAR(Tabla2[[#This Row],[FECHA INICIO DE LABORES EN OBRA]])=YEAR(TODAY())),MONTH(TODAY()-30)&amp;"-"&amp;YEAR(TODAY()),"No Aplica")),"No Aplica")</f>
        <v>No Aplica</v>
      </c>
    </row>
    <row r="468" spans="1:29" x14ac:dyDescent="0.25">
      <c r="A468" s="2" t="s">
        <v>1067</v>
      </c>
      <c r="B468" s="3" t="s">
        <v>10366</v>
      </c>
      <c r="C468" s="3" t="s">
        <v>10366</v>
      </c>
      <c r="D468" s="3">
        <v>43424629</v>
      </c>
      <c r="E468" s="3" t="s">
        <v>1411</v>
      </c>
      <c r="F468" s="36">
        <v>31379</v>
      </c>
      <c r="G468" s="3">
        <v>3</v>
      </c>
      <c r="H468" s="3" t="s">
        <v>1084</v>
      </c>
      <c r="I468" s="3" t="s">
        <v>1070</v>
      </c>
      <c r="J468" s="3" t="s">
        <v>1412</v>
      </c>
      <c r="K468" s="3" t="s">
        <v>1136</v>
      </c>
      <c r="L468" s="8" t="s">
        <v>9813</v>
      </c>
      <c r="M468" s="5" t="s">
        <v>1073</v>
      </c>
      <c r="N468" s="13" t="s">
        <v>1043</v>
      </c>
      <c r="O468" s="5">
        <v>44798</v>
      </c>
      <c r="P468" s="8">
        <v>1</v>
      </c>
      <c r="Q468" s="9">
        <v>1</v>
      </c>
      <c r="R468" s="9" t="str">
        <f>IFERROR(VLOOKUP(Tabla2[[#This Row],[CONTRATISTA PRNCIPAL]],Hoja1!$L$5:$M$9,2,FALSE),"CJV")</f>
        <v>CJV</v>
      </c>
      <c r="S468" s="9" t="str">
        <f>IF(Tabla2[[#This Row],[EMPRESA]]=Tabla2[[#This Row],[CONTRATISTA PRNCIPAL]],"Principal","Secundaria")</f>
        <v>Principal</v>
      </c>
      <c r="T468" s="10">
        <f>IFERROR(1/COUNTIF(Tabla2[CONTRATISTA PRNCIPAL],Tabla2[[#This Row],[CONTRATISTA PRNCIPAL]]),0)</f>
        <v>5.0251256281407036E-3</v>
      </c>
      <c r="U468" s="33">
        <f ca="1">IF(((TODAY()-Tabla2[[#This Row],[FECHA NACIMIENTO]])/365)&lt;18,"Corregir", IF(((TODAY()-Tabla2[[#This Row],[FECHA NACIMIENTO]])/365)&gt;80, "Corregir",ROUNDDOWN(((TODAY()-Tabla2[[#This Row],[FECHA NACIMIENTO]])/365),0)))</f>
        <v>37</v>
      </c>
      <c r="V46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468" s="34" t="str">
        <f ca="1">+IF(Tabla2[[#This Row],[Edad]]="Corregir","Corregir","Ok")</f>
        <v>Ok</v>
      </c>
      <c r="X468" s="10" t="str">
        <f>+IFERROR(VLOOKUP(Tabla2[[#This Row],[DISTRITO SEGÚN DNI]],Hoja1!$A$2:$B$55,2,FALSE),"No")</f>
        <v>No</v>
      </c>
      <c r="Y468" s="10" t="str">
        <f>IF(OR(LOWER(Tabla2[[#This Row],[GENERO]])="masculino", LOWER(Tabla2[[#This Row],[GENERO]])="femenino"),"OK","Corregir")</f>
        <v>OK</v>
      </c>
      <c r="Z468" s="10" t="str">
        <f>+IF(Tabla2[[#This Row],[Nro. DNI / CE]]="","Corregir",IF(LEN(Tabla2[[#This Row],[Nro. DNI / CE]])&gt;=8,"OK","Corregir"))</f>
        <v>OK</v>
      </c>
      <c r="AA468" s="10">
        <f>COUNTIF(Tabla2[APELLIDOS Y NOMBRES],Tabla2[[#This Row],[APELLIDOS Y NOMBRES]])</f>
        <v>1</v>
      </c>
      <c r="AB468" t="str">
        <f ca="1">+IFERROR(IF(Tabla2[[#This Row],[FECHA CESE/BAJA]]="","No Aplica",IF(AND(MONTH(Tabla2[[#This Row],[FECHA CESE/BAJA]])=MONTH(TODAY()-30),YEAR(Tabla2[[#This Row],[FECHA CESE/BAJA]])=YEAR(TODAY())),MONTH(TODAY()-30)&amp;"-"&amp;YEAR(TODAY()),"Borrar")),"No aplica")</f>
        <v>No aplica</v>
      </c>
      <c r="AC468" t="str">
        <f ca="1">+IFERROR(IF(Tabla2[[#This Row],[FECHA INICIO DE LABORES EN OBRA]]="","No Aplica",IF(AND(MONTH(Tabla2[[#This Row],[FECHA INICIO DE LABORES EN OBRA]])=MONTH(TODAY()-30),YEAR(Tabla2[[#This Row],[FECHA INICIO DE LABORES EN OBRA]])=YEAR(TODAY())),MONTH(TODAY()-30)&amp;"-"&amp;YEAR(TODAY()),"No Aplica")),"No Aplica")</f>
        <v>No Aplica</v>
      </c>
    </row>
    <row r="469" spans="1:29" x14ac:dyDescent="0.25">
      <c r="A469" s="2" t="s">
        <v>1067</v>
      </c>
      <c r="B469" s="3" t="s">
        <v>10366</v>
      </c>
      <c r="C469" s="3" t="s">
        <v>10366</v>
      </c>
      <c r="D469" s="3">
        <v>20430792</v>
      </c>
      <c r="E469" s="3" t="s">
        <v>1413</v>
      </c>
      <c r="F469" s="36">
        <v>27323</v>
      </c>
      <c r="G469" s="3">
        <v>3</v>
      </c>
      <c r="H469" s="3" t="s">
        <v>1084</v>
      </c>
      <c r="I469" s="3" t="s">
        <v>1070</v>
      </c>
      <c r="J469" s="3" t="s">
        <v>1414</v>
      </c>
      <c r="K469" s="3" t="s">
        <v>1042</v>
      </c>
      <c r="L469" s="8" t="s">
        <v>9813</v>
      </c>
      <c r="M469" s="5" t="s">
        <v>1073</v>
      </c>
      <c r="N469" s="13" t="s">
        <v>1043</v>
      </c>
      <c r="O469" s="5">
        <v>43713</v>
      </c>
      <c r="P469" s="8">
        <v>1</v>
      </c>
      <c r="Q469" s="9">
        <v>1</v>
      </c>
      <c r="R469" s="9" t="str">
        <f>IFERROR(VLOOKUP(Tabla2[[#This Row],[CONTRATISTA PRNCIPAL]],Hoja1!$L$5:$M$9,2,FALSE),"CJV")</f>
        <v>CJV</v>
      </c>
      <c r="S469" s="9" t="str">
        <f>IF(Tabla2[[#This Row],[EMPRESA]]=Tabla2[[#This Row],[CONTRATISTA PRNCIPAL]],"Principal","Secundaria")</f>
        <v>Principal</v>
      </c>
      <c r="T469" s="10">
        <f>IFERROR(1/COUNTIF(Tabla2[CONTRATISTA PRNCIPAL],Tabla2[[#This Row],[CONTRATISTA PRNCIPAL]]),0)</f>
        <v>5.0251256281407036E-3</v>
      </c>
      <c r="U469" s="33">
        <f ca="1">IF(((TODAY()-Tabla2[[#This Row],[FECHA NACIMIENTO]])/365)&lt;18,"Corregir", IF(((TODAY()-Tabla2[[#This Row],[FECHA NACIMIENTO]])/365)&gt;80, "Corregir",ROUNDDOWN(((TODAY()-Tabla2[[#This Row],[FECHA NACIMIENTO]])/365),0)))</f>
        <v>48</v>
      </c>
      <c r="V46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469" s="34" t="str">
        <f ca="1">+IF(Tabla2[[#This Row],[Edad]]="Corregir","Corregir","Ok")</f>
        <v>Ok</v>
      </c>
      <c r="X469" s="10" t="str">
        <f>+IFERROR(VLOOKUP(Tabla2[[#This Row],[DISTRITO SEGÚN DNI]],Hoja1!$A$2:$B$55,2,FALSE),"No")</f>
        <v>No</v>
      </c>
      <c r="Y469" s="10" t="str">
        <f>IF(OR(LOWER(Tabla2[[#This Row],[GENERO]])="masculino", LOWER(Tabla2[[#This Row],[GENERO]])="femenino"),"OK","Corregir")</f>
        <v>OK</v>
      </c>
      <c r="Z469" s="10" t="str">
        <f>+IF(Tabla2[[#This Row],[Nro. DNI / CE]]="","Corregir",IF(LEN(Tabla2[[#This Row],[Nro. DNI / CE]])&gt;=8,"OK","Corregir"))</f>
        <v>OK</v>
      </c>
      <c r="AA469" s="10">
        <f>COUNTIF(Tabla2[APELLIDOS Y NOMBRES],Tabla2[[#This Row],[APELLIDOS Y NOMBRES]])</f>
        <v>1</v>
      </c>
      <c r="AB469" t="str">
        <f ca="1">+IFERROR(IF(Tabla2[[#This Row],[FECHA CESE/BAJA]]="","No Aplica",IF(AND(MONTH(Tabla2[[#This Row],[FECHA CESE/BAJA]])=MONTH(TODAY()-30),YEAR(Tabla2[[#This Row],[FECHA CESE/BAJA]])=YEAR(TODAY())),MONTH(TODAY()-30)&amp;"-"&amp;YEAR(TODAY()),"Borrar")),"No aplica")</f>
        <v>No aplica</v>
      </c>
      <c r="AC469" t="str">
        <f ca="1">+IFERROR(IF(Tabla2[[#This Row],[FECHA INICIO DE LABORES EN OBRA]]="","No Aplica",IF(AND(MONTH(Tabla2[[#This Row],[FECHA INICIO DE LABORES EN OBRA]])=MONTH(TODAY()-30),YEAR(Tabla2[[#This Row],[FECHA INICIO DE LABORES EN OBRA]])=YEAR(TODAY())),MONTH(TODAY()-30)&amp;"-"&amp;YEAR(TODAY()),"No Aplica")),"No Aplica")</f>
        <v>No Aplica</v>
      </c>
    </row>
    <row r="470" spans="1:29" x14ac:dyDescent="0.25">
      <c r="A470" s="2" t="s">
        <v>1067</v>
      </c>
      <c r="B470" s="3" t="s">
        <v>10366</v>
      </c>
      <c r="C470" s="3" t="s">
        <v>10366</v>
      </c>
      <c r="D470" s="3" t="s">
        <v>8517</v>
      </c>
      <c r="E470" s="3" t="s">
        <v>10409</v>
      </c>
      <c r="F470" s="36">
        <v>25504</v>
      </c>
      <c r="G470" s="3">
        <v>3</v>
      </c>
      <c r="H470" s="3" t="s">
        <v>1084</v>
      </c>
      <c r="I470" s="3" t="s">
        <v>1070</v>
      </c>
      <c r="J470" s="3" t="s">
        <v>1415</v>
      </c>
      <c r="K470" s="3" t="s">
        <v>1219</v>
      </c>
      <c r="L470" s="8" t="s">
        <v>9813</v>
      </c>
      <c r="M470" s="5" t="s">
        <v>1073</v>
      </c>
      <c r="N470" s="13" t="s">
        <v>1043</v>
      </c>
      <c r="O470" s="5">
        <v>44972</v>
      </c>
      <c r="P470" s="8">
        <v>1</v>
      </c>
      <c r="Q470" s="9">
        <v>1</v>
      </c>
      <c r="R470" s="9" t="str">
        <f>IFERROR(VLOOKUP(Tabla2[[#This Row],[CONTRATISTA PRNCIPAL]],Hoja1!$L$5:$M$9,2,FALSE),"CJV")</f>
        <v>CJV</v>
      </c>
      <c r="S470" s="9" t="str">
        <f>IF(Tabla2[[#This Row],[EMPRESA]]=Tabla2[[#This Row],[CONTRATISTA PRNCIPAL]],"Principal","Secundaria")</f>
        <v>Principal</v>
      </c>
      <c r="T470" s="10">
        <f>IFERROR(1/COUNTIF(Tabla2[CONTRATISTA PRNCIPAL],Tabla2[[#This Row],[CONTRATISTA PRNCIPAL]]),0)</f>
        <v>5.0251256281407036E-3</v>
      </c>
      <c r="U470" s="33">
        <f ca="1">IF(((TODAY()-Tabla2[[#This Row],[FECHA NACIMIENTO]])/365)&lt;18,"Corregir", IF(((TODAY()-Tabla2[[#This Row],[FECHA NACIMIENTO]])/365)&gt;80, "Corregir",ROUNDDOWN(((TODAY()-Tabla2[[#This Row],[FECHA NACIMIENTO]])/365),0)))</f>
        <v>53</v>
      </c>
      <c r="V47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470" s="34" t="str">
        <f ca="1">+IF(Tabla2[[#This Row],[Edad]]="Corregir","Corregir","Ok")</f>
        <v>Ok</v>
      </c>
      <c r="X470" s="10" t="str">
        <f>+IFERROR(VLOOKUP(Tabla2[[#This Row],[DISTRITO SEGÚN DNI]],Hoja1!$A$2:$B$55,2,FALSE),"No")</f>
        <v>No</v>
      </c>
      <c r="Y470" s="10" t="str">
        <f>IF(OR(LOWER(Tabla2[[#This Row],[GENERO]])="masculino", LOWER(Tabla2[[#This Row],[GENERO]])="femenino"),"OK","Corregir")</f>
        <v>OK</v>
      </c>
      <c r="Z470" s="10" t="str">
        <f>+IF(Tabla2[[#This Row],[Nro. DNI / CE]]="","Corregir",IF(LEN(Tabla2[[#This Row],[Nro. DNI / CE]])&gt;=8,"OK","Corregir"))</f>
        <v>OK</v>
      </c>
      <c r="AA470" s="10">
        <f>COUNTIF(Tabla2[APELLIDOS Y NOMBRES],Tabla2[[#This Row],[APELLIDOS Y NOMBRES]])</f>
        <v>1</v>
      </c>
      <c r="AB470" t="str">
        <f ca="1">+IFERROR(IF(Tabla2[[#This Row],[FECHA CESE/BAJA]]="","No Aplica",IF(AND(MONTH(Tabla2[[#This Row],[FECHA CESE/BAJA]])=MONTH(TODAY()-30),YEAR(Tabla2[[#This Row],[FECHA CESE/BAJA]])=YEAR(TODAY())),MONTH(TODAY()-30)&amp;"-"&amp;YEAR(TODAY()),"Borrar")),"No aplica")</f>
        <v>No aplica</v>
      </c>
      <c r="AC470" t="str">
        <f ca="1">+IFERROR(IF(Tabla2[[#This Row],[FECHA INICIO DE LABORES EN OBRA]]="","No Aplica",IF(AND(MONTH(Tabla2[[#This Row],[FECHA INICIO DE LABORES EN OBRA]])=MONTH(TODAY()-30),YEAR(Tabla2[[#This Row],[FECHA INICIO DE LABORES EN OBRA]])=YEAR(TODAY())),MONTH(TODAY()-30)&amp;"-"&amp;YEAR(TODAY()),"No Aplica")),"No Aplica")</f>
        <v>No Aplica</v>
      </c>
    </row>
    <row r="471" spans="1:29" x14ac:dyDescent="0.25">
      <c r="A471" s="2" t="s">
        <v>1067</v>
      </c>
      <c r="B471" s="3" t="s">
        <v>10366</v>
      </c>
      <c r="C471" s="3" t="s">
        <v>10366</v>
      </c>
      <c r="D471" s="3">
        <v>40188879</v>
      </c>
      <c r="E471" s="3" t="s">
        <v>1416</v>
      </c>
      <c r="F471" s="36">
        <v>28974</v>
      </c>
      <c r="G471" s="3">
        <v>3</v>
      </c>
      <c r="H471" s="3" t="s">
        <v>1236</v>
      </c>
      <c r="I471" s="3" t="s">
        <v>1070</v>
      </c>
      <c r="J471" s="3" t="s">
        <v>1417</v>
      </c>
      <c r="K471" s="3" t="s">
        <v>1063</v>
      </c>
      <c r="L471" s="8" t="s">
        <v>9813</v>
      </c>
      <c r="M471" s="5" t="s">
        <v>1073</v>
      </c>
      <c r="N471" s="13" t="s">
        <v>1043</v>
      </c>
      <c r="O471" s="5">
        <v>44158</v>
      </c>
      <c r="P471" s="8">
        <v>1</v>
      </c>
      <c r="Q471" s="9">
        <v>1</v>
      </c>
      <c r="R471" s="9" t="str">
        <f>IFERROR(VLOOKUP(Tabla2[[#This Row],[CONTRATISTA PRNCIPAL]],Hoja1!$L$5:$M$9,2,FALSE),"CJV")</f>
        <v>CJV</v>
      </c>
      <c r="S471" s="9" t="str">
        <f>IF(Tabla2[[#This Row],[EMPRESA]]=Tabla2[[#This Row],[CONTRATISTA PRNCIPAL]],"Principal","Secundaria")</f>
        <v>Principal</v>
      </c>
      <c r="T471" s="10">
        <f>IFERROR(1/COUNTIF(Tabla2[CONTRATISTA PRNCIPAL],Tabla2[[#This Row],[CONTRATISTA PRNCIPAL]]),0)</f>
        <v>5.0251256281407036E-3</v>
      </c>
      <c r="U471" s="33">
        <f ca="1">IF(((TODAY()-Tabla2[[#This Row],[FECHA NACIMIENTO]])/365)&lt;18,"Corregir", IF(((TODAY()-Tabla2[[#This Row],[FECHA NACIMIENTO]])/365)&gt;80, "Corregir",ROUNDDOWN(((TODAY()-Tabla2[[#This Row],[FECHA NACIMIENTO]])/365),0)))</f>
        <v>44</v>
      </c>
      <c r="V47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471" s="34" t="str">
        <f ca="1">+IF(Tabla2[[#This Row],[Edad]]="Corregir","Corregir","Ok")</f>
        <v>Ok</v>
      </c>
      <c r="X471" s="10" t="str">
        <f>+IFERROR(VLOOKUP(Tabla2[[#This Row],[DISTRITO SEGÚN DNI]],Hoja1!$A$2:$B$55,2,FALSE),"No")</f>
        <v>No</v>
      </c>
      <c r="Y471" s="10" t="str">
        <f>IF(OR(LOWER(Tabla2[[#This Row],[GENERO]])="masculino", LOWER(Tabla2[[#This Row],[GENERO]])="femenino"),"OK","Corregir")</f>
        <v>OK</v>
      </c>
      <c r="Z471" s="10" t="str">
        <f>+IF(Tabla2[[#This Row],[Nro. DNI / CE]]="","Corregir",IF(LEN(Tabla2[[#This Row],[Nro. DNI / CE]])&gt;=8,"OK","Corregir"))</f>
        <v>OK</v>
      </c>
      <c r="AA471" s="10">
        <f>COUNTIF(Tabla2[APELLIDOS Y NOMBRES],Tabla2[[#This Row],[APELLIDOS Y NOMBRES]])</f>
        <v>1</v>
      </c>
      <c r="AB471" t="str">
        <f ca="1">+IFERROR(IF(Tabla2[[#This Row],[FECHA CESE/BAJA]]="","No Aplica",IF(AND(MONTH(Tabla2[[#This Row],[FECHA CESE/BAJA]])=MONTH(TODAY()-30),YEAR(Tabla2[[#This Row],[FECHA CESE/BAJA]])=YEAR(TODAY())),MONTH(TODAY()-30)&amp;"-"&amp;YEAR(TODAY()),"Borrar")),"No aplica")</f>
        <v>No aplica</v>
      </c>
      <c r="AC471" t="str">
        <f ca="1">+IFERROR(IF(Tabla2[[#This Row],[FECHA INICIO DE LABORES EN OBRA]]="","No Aplica",IF(AND(MONTH(Tabla2[[#This Row],[FECHA INICIO DE LABORES EN OBRA]])=MONTH(TODAY()-30),YEAR(Tabla2[[#This Row],[FECHA INICIO DE LABORES EN OBRA]])=YEAR(TODAY())),MONTH(TODAY()-30)&amp;"-"&amp;YEAR(TODAY()),"No Aplica")),"No Aplica")</f>
        <v>No Aplica</v>
      </c>
    </row>
    <row r="472" spans="1:29" x14ac:dyDescent="0.25">
      <c r="A472" s="2" t="s">
        <v>1067</v>
      </c>
      <c r="B472" s="3" t="s">
        <v>10366</v>
      </c>
      <c r="C472" s="3" t="s">
        <v>10366</v>
      </c>
      <c r="D472" s="3">
        <v>10514691</v>
      </c>
      <c r="E472" s="3" t="s">
        <v>118</v>
      </c>
      <c r="F472" s="36">
        <v>27702</v>
      </c>
      <c r="G472" s="3">
        <v>3</v>
      </c>
      <c r="H472" s="3" t="s">
        <v>1078</v>
      </c>
      <c r="I472" s="3" t="s">
        <v>1070</v>
      </c>
      <c r="J472" s="3" t="s">
        <v>1418</v>
      </c>
      <c r="K472" s="3" t="s">
        <v>1103</v>
      </c>
      <c r="L472" s="8" t="s">
        <v>9813</v>
      </c>
      <c r="M472" s="5" t="s">
        <v>1073</v>
      </c>
      <c r="N472" s="13" t="s">
        <v>1043</v>
      </c>
      <c r="O472" s="5">
        <v>43615</v>
      </c>
      <c r="P472" s="8">
        <v>1</v>
      </c>
      <c r="Q472" s="9">
        <v>2</v>
      </c>
      <c r="R472" s="9" t="str">
        <f>IFERROR(VLOOKUP(Tabla2[[#This Row],[CONTRATISTA PRNCIPAL]],Hoja1!$L$5:$M$9,2,FALSE),"CJV")</f>
        <v>CJV</v>
      </c>
      <c r="S472" s="9" t="str">
        <f>IF(Tabla2[[#This Row],[EMPRESA]]=Tabla2[[#This Row],[CONTRATISTA PRNCIPAL]],"Principal","Secundaria")</f>
        <v>Principal</v>
      </c>
      <c r="T472" s="10">
        <f>IFERROR(1/COUNTIF(Tabla2[CONTRATISTA PRNCIPAL],Tabla2[[#This Row],[CONTRATISTA PRNCIPAL]]),0)</f>
        <v>5.0251256281407036E-3</v>
      </c>
      <c r="U472" s="33">
        <f ca="1">IF(((TODAY()-Tabla2[[#This Row],[FECHA NACIMIENTO]])/365)&lt;18,"Corregir", IF(((TODAY()-Tabla2[[#This Row],[FECHA NACIMIENTO]])/365)&gt;80, "Corregir",ROUNDDOWN(((TODAY()-Tabla2[[#This Row],[FECHA NACIMIENTO]])/365),0)))</f>
        <v>47</v>
      </c>
      <c r="V47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472" s="34" t="str">
        <f ca="1">+IF(Tabla2[[#This Row],[Edad]]="Corregir","Corregir","Ok")</f>
        <v>Ok</v>
      </c>
      <c r="X472" s="10" t="str">
        <f>+IFERROR(VLOOKUP(Tabla2[[#This Row],[DISTRITO SEGÚN DNI]],Hoja1!$A$2:$B$55,2,FALSE),"No")</f>
        <v>ATE</v>
      </c>
      <c r="Y472" s="10" t="str">
        <f>IF(OR(LOWER(Tabla2[[#This Row],[GENERO]])="masculino", LOWER(Tabla2[[#This Row],[GENERO]])="femenino"),"OK","Corregir")</f>
        <v>OK</v>
      </c>
      <c r="Z472" s="10" t="str">
        <f>+IF(Tabla2[[#This Row],[Nro. DNI / CE]]="","Corregir",IF(LEN(Tabla2[[#This Row],[Nro. DNI / CE]])&gt;=8,"OK","Corregir"))</f>
        <v>OK</v>
      </c>
      <c r="AA472" s="10">
        <f>COUNTIF(Tabla2[APELLIDOS Y NOMBRES],Tabla2[[#This Row],[APELLIDOS Y NOMBRES]])</f>
        <v>1</v>
      </c>
      <c r="AB472" t="str">
        <f ca="1">+IFERROR(IF(Tabla2[[#This Row],[FECHA CESE/BAJA]]="","No Aplica",IF(AND(MONTH(Tabla2[[#This Row],[FECHA CESE/BAJA]])=MONTH(TODAY()-30),YEAR(Tabla2[[#This Row],[FECHA CESE/BAJA]])=YEAR(TODAY())),MONTH(TODAY()-30)&amp;"-"&amp;YEAR(TODAY()),"Borrar")),"No aplica")</f>
        <v>No aplica</v>
      </c>
      <c r="AC472" t="str">
        <f ca="1">+IFERROR(IF(Tabla2[[#This Row],[FECHA INICIO DE LABORES EN OBRA]]="","No Aplica",IF(AND(MONTH(Tabla2[[#This Row],[FECHA INICIO DE LABORES EN OBRA]])=MONTH(TODAY()-30),YEAR(Tabla2[[#This Row],[FECHA INICIO DE LABORES EN OBRA]])=YEAR(TODAY())),MONTH(TODAY()-30)&amp;"-"&amp;YEAR(TODAY()),"No Aplica")),"No Aplica")</f>
        <v>No Aplica</v>
      </c>
    </row>
    <row r="473" spans="1:29" x14ac:dyDescent="0.25">
      <c r="A473" s="2" t="s">
        <v>1067</v>
      </c>
      <c r="B473" s="3" t="s">
        <v>10366</v>
      </c>
      <c r="C473" s="3" t="s">
        <v>10366</v>
      </c>
      <c r="D473" s="3">
        <v>44089301</v>
      </c>
      <c r="E473" s="3" t="s">
        <v>10410</v>
      </c>
      <c r="F473" s="36">
        <v>31823</v>
      </c>
      <c r="G473" s="3">
        <v>3</v>
      </c>
      <c r="H473" s="3" t="s">
        <v>1084</v>
      </c>
      <c r="I473" s="3" t="s">
        <v>1070</v>
      </c>
      <c r="J473" s="3" t="s">
        <v>10411</v>
      </c>
      <c r="K473" s="3" t="s">
        <v>1044</v>
      </c>
      <c r="L473" s="8" t="s">
        <v>9813</v>
      </c>
      <c r="M473" s="5" t="s">
        <v>1073</v>
      </c>
      <c r="N473" s="13" t="s">
        <v>1043</v>
      </c>
      <c r="O473" s="5">
        <v>45118</v>
      </c>
      <c r="P473" s="8">
        <v>1</v>
      </c>
      <c r="Q473" s="9">
        <v>1</v>
      </c>
      <c r="R473" s="9" t="str">
        <f>IFERROR(VLOOKUP(Tabla2[[#This Row],[CONTRATISTA PRNCIPAL]],Hoja1!$L$5:$M$9,2,FALSE),"CJV")</f>
        <v>CJV</v>
      </c>
      <c r="S473" s="9" t="str">
        <f>IF(Tabla2[[#This Row],[EMPRESA]]=Tabla2[[#This Row],[CONTRATISTA PRNCIPAL]],"Principal","Secundaria")</f>
        <v>Principal</v>
      </c>
      <c r="T473" s="10">
        <f>IFERROR(1/COUNTIF(Tabla2[CONTRATISTA PRNCIPAL],Tabla2[[#This Row],[CONTRATISTA PRNCIPAL]]),0)</f>
        <v>5.0251256281407036E-3</v>
      </c>
      <c r="U473" s="33">
        <f ca="1">IF(((TODAY()-Tabla2[[#This Row],[FECHA NACIMIENTO]])/365)&lt;18,"Corregir", IF(((TODAY()-Tabla2[[#This Row],[FECHA NACIMIENTO]])/365)&gt;80, "Corregir",ROUNDDOWN(((TODAY()-Tabla2[[#This Row],[FECHA NACIMIENTO]])/365),0)))</f>
        <v>36</v>
      </c>
      <c r="V47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473" s="34" t="str">
        <f ca="1">+IF(Tabla2[[#This Row],[Edad]]="Corregir","Corregir","Ok")</f>
        <v>Ok</v>
      </c>
      <c r="X473" s="10" t="str">
        <f>+IFERROR(VLOOKUP(Tabla2[[#This Row],[DISTRITO SEGÚN DNI]],Hoja1!$A$2:$B$55,2,FALSE),"No")</f>
        <v>No</v>
      </c>
      <c r="Y473" s="10" t="str">
        <f>IF(OR(LOWER(Tabla2[[#This Row],[GENERO]])="masculino", LOWER(Tabla2[[#This Row],[GENERO]])="femenino"),"OK","Corregir")</f>
        <v>OK</v>
      </c>
      <c r="Z473" s="10" t="str">
        <f>+IF(Tabla2[[#This Row],[Nro. DNI / CE]]="","Corregir",IF(LEN(Tabla2[[#This Row],[Nro. DNI / CE]])&gt;=8,"OK","Corregir"))</f>
        <v>OK</v>
      </c>
      <c r="AA473" s="10">
        <f>COUNTIF(Tabla2[APELLIDOS Y NOMBRES],Tabla2[[#This Row],[APELLIDOS Y NOMBRES]])</f>
        <v>1</v>
      </c>
      <c r="AB473" t="str">
        <f ca="1">+IFERROR(IF(Tabla2[[#This Row],[FECHA CESE/BAJA]]="","No Aplica",IF(AND(MONTH(Tabla2[[#This Row],[FECHA CESE/BAJA]])=MONTH(TODAY()-30),YEAR(Tabla2[[#This Row],[FECHA CESE/BAJA]])=YEAR(TODAY())),MONTH(TODAY()-30)&amp;"-"&amp;YEAR(TODAY()),"Borrar")),"No aplica")</f>
        <v>No aplica</v>
      </c>
      <c r="AC473" t="str">
        <f ca="1">+IFERROR(IF(Tabla2[[#This Row],[FECHA INICIO DE LABORES EN OBRA]]="","No Aplica",IF(AND(MONTH(Tabla2[[#This Row],[FECHA INICIO DE LABORES EN OBRA]])=MONTH(TODAY()-30),YEAR(Tabla2[[#This Row],[FECHA INICIO DE LABORES EN OBRA]])=YEAR(TODAY())),MONTH(TODAY()-30)&amp;"-"&amp;YEAR(TODAY()),"No Aplica")),"No Aplica")</f>
        <v>No Aplica</v>
      </c>
    </row>
    <row r="474" spans="1:29" x14ac:dyDescent="0.25">
      <c r="A474" s="2" t="s">
        <v>1067</v>
      </c>
      <c r="B474" s="3" t="s">
        <v>10366</v>
      </c>
      <c r="C474" s="3" t="s">
        <v>10366</v>
      </c>
      <c r="D474" s="3">
        <v>40577768</v>
      </c>
      <c r="E474" s="3" t="s">
        <v>119</v>
      </c>
      <c r="F474" s="36">
        <v>29456</v>
      </c>
      <c r="G474" s="3">
        <v>3</v>
      </c>
      <c r="H474" s="3" t="s">
        <v>1075</v>
      </c>
      <c r="I474" s="3" t="s">
        <v>1070</v>
      </c>
      <c r="J474" s="3" t="s">
        <v>1419</v>
      </c>
      <c r="K474" s="3" t="s">
        <v>1103</v>
      </c>
      <c r="L474" s="8" t="s">
        <v>9813</v>
      </c>
      <c r="M474" s="5" t="s">
        <v>1073</v>
      </c>
      <c r="N474" s="13" t="s">
        <v>1043</v>
      </c>
      <c r="O474" s="5">
        <v>43585</v>
      </c>
      <c r="P474" s="8">
        <v>1</v>
      </c>
      <c r="Q474" s="9">
        <v>2</v>
      </c>
      <c r="R474" s="9" t="str">
        <f>IFERROR(VLOOKUP(Tabla2[[#This Row],[CONTRATISTA PRNCIPAL]],Hoja1!$L$5:$M$9,2,FALSE),"CJV")</f>
        <v>CJV</v>
      </c>
      <c r="S474" s="9" t="str">
        <f>IF(Tabla2[[#This Row],[EMPRESA]]=Tabla2[[#This Row],[CONTRATISTA PRNCIPAL]],"Principal","Secundaria")</f>
        <v>Principal</v>
      </c>
      <c r="T474" s="10">
        <f>IFERROR(1/COUNTIF(Tabla2[CONTRATISTA PRNCIPAL],Tabla2[[#This Row],[CONTRATISTA PRNCIPAL]]),0)</f>
        <v>5.0251256281407036E-3</v>
      </c>
      <c r="U474" s="33">
        <f ca="1">IF(((TODAY()-Tabla2[[#This Row],[FECHA NACIMIENTO]])/365)&lt;18,"Corregir", IF(((TODAY()-Tabla2[[#This Row],[FECHA NACIMIENTO]])/365)&gt;80, "Corregir",ROUNDDOWN(((TODAY()-Tabla2[[#This Row],[FECHA NACIMIENTO]])/365),0)))</f>
        <v>43</v>
      </c>
      <c r="V47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474" s="34" t="str">
        <f ca="1">+IF(Tabla2[[#This Row],[Edad]]="Corregir","Corregir","Ok")</f>
        <v>Ok</v>
      </c>
      <c r="X474" s="10" t="str">
        <f>+IFERROR(VLOOKUP(Tabla2[[#This Row],[DISTRITO SEGÚN DNI]],Hoja1!$A$2:$B$55,2,FALSE),"No")</f>
        <v>ATE</v>
      </c>
      <c r="Y474" s="10" t="str">
        <f>IF(OR(LOWER(Tabla2[[#This Row],[GENERO]])="masculino", LOWER(Tabla2[[#This Row],[GENERO]])="femenino"),"OK","Corregir")</f>
        <v>OK</v>
      </c>
      <c r="Z474" s="10" t="str">
        <f>+IF(Tabla2[[#This Row],[Nro. DNI / CE]]="","Corregir",IF(LEN(Tabla2[[#This Row],[Nro. DNI / CE]])&gt;=8,"OK","Corregir"))</f>
        <v>OK</v>
      </c>
      <c r="AA474" s="10">
        <f>COUNTIF(Tabla2[APELLIDOS Y NOMBRES],Tabla2[[#This Row],[APELLIDOS Y NOMBRES]])</f>
        <v>1</v>
      </c>
      <c r="AB474" t="str">
        <f ca="1">+IFERROR(IF(Tabla2[[#This Row],[FECHA CESE/BAJA]]="","No Aplica",IF(AND(MONTH(Tabla2[[#This Row],[FECHA CESE/BAJA]])=MONTH(TODAY()-30),YEAR(Tabla2[[#This Row],[FECHA CESE/BAJA]])=YEAR(TODAY())),MONTH(TODAY()-30)&amp;"-"&amp;YEAR(TODAY()),"Borrar")),"No aplica")</f>
        <v>No aplica</v>
      </c>
      <c r="AC474" t="str">
        <f ca="1">+IFERROR(IF(Tabla2[[#This Row],[FECHA INICIO DE LABORES EN OBRA]]="","No Aplica",IF(AND(MONTH(Tabla2[[#This Row],[FECHA INICIO DE LABORES EN OBRA]])=MONTH(TODAY()-30),YEAR(Tabla2[[#This Row],[FECHA INICIO DE LABORES EN OBRA]])=YEAR(TODAY())),MONTH(TODAY()-30)&amp;"-"&amp;YEAR(TODAY()),"No Aplica")),"No Aplica")</f>
        <v>No Aplica</v>
      </c>
    </row>
    <row r="475" spans="1:29" x14ac:dyDescent="0.25">
      <c r="A475" s="2" t="s">
        <v>1067</v>
      </c>
      <c r="B475" s="3" t="s">
        <v>10366</v>
      </c>
      <c r="C475" s="3" t="s">
        <v>10366</v>
      </c>
      <c r="D475" s="3">
        <v>43080680</v>
      </c>
      <c r="E475" s="3" t="s">
        <v>1420</v>
      </c>
      <c r="F475" s="36">
        <v>31213</v>
      </c>
      <c r="G475" s="3">
        <v>1</v>
      </c>
      <c r="H475" s="3" t="s">
        <v>1168</v>
      </c>
      <c r="I475" s="3" t="s">
        <v>1070</v>
      </c>
      <c r="J475" s="3" t="s">
        <v>1421</v>
      </c>
      <c r="K475" s="3" t="s">
        <v>1139</v>
      </c>
      <c r="L475" s="8" t="s">
        <v>9813</v>
      </c>
      <c r="M475" s="5" t="s">
        <v>1073</v>
      </c>
      <c r="N475" s="13" t="s">
        <v>1043</v>
      </c>
      <c r="O475" s="5">
        <v>44343</v>
      </c>
      <c r="P475" s="8">
        <v>1</v>
      </c>
      <c r="Q475" s="9">
        <v>1</v>
      </c>
      <c r="R475" s="9" t="str">
        <f>IFERROR(VLOOKUP(Tabla2[[#This Row],[CONTRATISTA PRNCIPAL]],Hoja1!$L$5:$M$9,2,FALSE),"CJV")</f>
        <v>CJV</v>
      </c>
      <c r="S475" s="9" t="str">
        <f>IF(Tabla2[[#This Row],[EMPRESA]]=Tabla2[[#This Row],[CONTRATISTA PRNCIPAL]],"Principal","Secundaria")</f>
        <v>Principal</v>
      </c>
      <c r="T475" s="10">
        <f>IFERROR(1/COUNTIF(Tabla2[CONTRATISTA PRNCIPAL],Tabla2[[#This Row],[CONTRATISTA PRNCIPAL]]),0)</f>
        <v>5.0251256281407036E-3</v>
      </c>
      <c r="U475" s="33">
        <f ca="1">IF(((TODAY()-Tabla2[[#This Row],[FECHA NACIMIENTO]])/365)&lt;18,"Corregir", IF(((TODAY()-Tabla2[[#This Row],[FECHA NACIMIENTO]])/365)&gt;80, "Corregir",ROUNDDOWN(((TODAY()-Tabla2[[#This Row],[FECHA NACIMIENTO]])/365),0)))</f>
        <v>38</v>
      </c>
      <c r="V47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475" s="34" t="str">
        <f ca="1">+IF(Tabla2[[#This Row],[Edad]]="Corregir","Corregir","Ok")</f>
        <v>Ok</v>
      </c>
      <c r="X475" s="10" t="str">
        <f>+IFERROR(VLOOKUP(Tabla2[[#This Row],[DISTRITO SEGÚN DNI]],Hoja1!$A$2:$B$55,2,FALSE),"No")</f>
        <v>No</v>
      </c>
      <c r="Y475" s="10" t="str">
        <f>IF(OR(LOWER(Tabla2[[#This Row],[GENERO]])="masculino", LOWER(Tabla2[[#This Row],[GENERO]])="femenino"),"OK","Corregir")</f>
        <v>OK</v>
      </c>
      <c r="Z475" s="10" t="str">
        <f>+IF(Tabla2[[#This Row],[Nro. DNI / CE]]="","Corregir",IF(LEN(Tabla2[[#This Row],[Nro. DNI / CE]])&gt;=8,"OK","Corregir"))</f>
        <v>OK</v>
      </c>
      <c r="AA475" s="10">
        <f>COUNTIF(Tabla2[APELLIDOS Y NOMBRES],Tabla2[[#This Row],[APELLIDOS Y NOMBRES]])</f>
        <v>1</v>
      </c>
      <c r="AB475" t="str">
        <f ca="1">+IFERROR(IF(Tabla2[[#This Row],[FECHA CESE/BAJA]]="","No Aplica",IF(AND(MONTH(Tabla2[[#This Row],[FECHA CESE/BAJA]])=MONTH(TODAY()-30),YEAR(Tabla2[[#This Row],[FECHA CESE/BAJA]])=YEAR(TODAY())),MONTH(TODAY()-30)&amp;"-"&amp;YEAR(TODAY()),"Borrar")),"No aplica")</f>
        <v>No aplica</v>
      </c>
      <c r="AC475" t="str">
        <f ca="1">+IFERROR(IF(Tabla2[[#This Row],[FECHA INICIO DE LABORES EN OBRA]]="","No Aplica",IF(AND(MONTH(Tabla2[[#This Row],[FECHA INICIO DE LABORES EN OBRA]])=MONTH(TODAY()-30),YEAR(Tabla2[[#This Row],[FECHA INICIO DE LABORES EN OBRA]])=YEAR(TODAY())),MONTH(TODAY()-30)&amp;"-"&amp;YEAR(TODAY()),"No Aplica")),"No Aplica")</f>
        <v>No Aplica</v>
      </c>
    </row>
    <row r="476" spans="1:29" x14ac:dyDescent="0.25">
      <c r="A476" s="2" t="s">
        <v>1067</v>
      </c>
      <c r="B476" s="3" t="s">
        <v>10366</v>
      </c>
      <c r="C476" s="3" t="s">
        <v>10366</v>
      </c>
      <c r="D476" s="3" t="s">
        <v>8518</v>
      </c>
      <c r="E476" s="3" t="s">
        <v>1422</v>
      </c>
      <c r="F476" s="36">
        <v>26822</v>
      </c>
      <c r="G476" s="3">
        <v>3</v>
      </c>
      <c r="H476" s="3" t="s">
        <v>1084</v>
      </c>
      <c r="I476" s="3" t="s">
        <v>1070</v>
      </c>
      <c r="J476" s="3" t="s">
        <v>1423</v>
      </c>
      <c r="K476" s="3" t="s">
        <v>1044</v>
      </c>
      <c r="L476" s="8" t="s">
        <v>9813</v>
      </c>
      <c r="M476" s="5" t="s">
        <v>1073</v>
      </c>
      <c r="N476" s="13" t="s">
        <v>1043</v>
      </c>
      <c r="O476" s="5">
        <v>44896</v>
      </c>
      <c r="P476" s="8">
        <v>1</v>
      </c>
      <c r="Q476" s="9">
        <v>1</v>
      </c>
      <c r="R476" s="9" t="str">
        <f>IFERROR(VLOOKUP(Tabla2[[#This Row],[CONTRATISTA PRNCIPAL]],Hoja1!$L$5:$M$9,2,FALSE),"CJV")</f>
        <v>CJV</v>
      </c>
      <c r="S476" s="9" t="str">
        <f>IF(Tabla2[[#This Row],[EMPRESA]]=Tabla2[[#This Row],[CONTRATISTA PRNCIPAL]],"Principal","Secundaria")</f>
        <v>Principal</v>
      </c>
      <c r="T476" s="10">
        <f>IFERROR(1/COUNTIF(Tabla2[CONTRATISTA PRNCIPAL],Tabla2[[#This Row],[CONTRATISTA PRNCIPAL]]),0)</f>
        <v>5.0251256281407036E-3</v>
      </c>
      <c r="U476" s="33">
        <f ca="1">IF(((TODAY()-Tabla2[[#This Row],[FECHA NACIMIENTO]])/365)&lt;18,"Corregir", IF(((TODAY()-Tabla2[[#This Row],[FECHA NACIMIENTO]])/365)&gt;80, "Corregir",ROUNDDOWN(((TODAY()-Tabla2[[#This Row],[FECHA NACIMIENTO]])/365),0)))</f>
        <v>50</v>
      </c>
      <c r="V47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476" s="34" t="str">
        <f ca="1">+IF(Tabla2[[#This Row],[Edad]]="Corregir","Corregir","Ok")</f>
        <v>Ok</v>
      </c>
      <c r="X476" s="10" t="str">
        <f>+IFERROR(VLOOKUP(Tabla2[[#This Row],[DISTRITO SEGÚN DNI]],Hoja1!$A$2:$B$55,2,FALSE),"No")</f>
        <v>No</v>
      </c>
      <c r="Y476" s="10" t="str">
        <f>IF(OR(LOWER(Tabla2[[#This Row],[GENERO]])="masculino", LOWER(Tabla2[[#This Row],[GENERO]])="femenino"),"OK","Corregir")</f>
        <v>OK</v>
      </c>
      <c r="Z476" s="10" t="str">
        <f>+IF(Tabla2[[#This Row],[Nro. DNI / CE]]="","Corregir",IF(LEN(Tabla2[[#This Row],[Nro. DNI / CE]])&gt;=8,"OK","Corregir"))</f>
        <v>OK</v>
      </c>
      <c r="AA476" s="10">
        <f>COUNTIF(Tabla2[APELLIDOS Y NOMBRES],Tabla2[[#This Row],[APELLIDOS Y NOMBRES]])</f>
        <v>1</v>
      </c>
      <c r="AB476" t="str">
        <f ca="1">+IFERROR(IF(Tabla2[[#This Row],[FECHA CESE/BAJA]]="","No Aplica",IF(AND(MONTH(Tabla2[[#This Row],[FECHA CESE/BAJA]])=MONTH(TODAY()-30),YEAR(Tabla2[[#This Row],[FECHA CESE/BAJA]])=YEAR(TODAY())),MONTH(TODAY()-30)&amp;"-"&amp;YEAR(TODAY()),"Borrar")),"No aplica")</f>
        <v>No aplica</v>
      </c>
      <c r="AC476" t="str">
        <f ca="1">+IFERROR(IF(Tabla2[[#This Row],[FECHA INICIO DE LABORES EN OBRA]]="","No Aplica",IF(AND(MONTH(Tabla2[[#This Row],[FECHA INICIO DE LABORES EN OBRA]])=MONTH(TODAY()-30),YEAR(Tabla2[[#This Row],[FECHA INICIO DE LABORES EN OBRA]])=YEAR(TODAY())),MONTH(TODAY()-30)&amp;"-"&amp;YEAR(TODAY()),"No Aplica")),"No Aplica")</f>
        <v>No Aplica</v>
      </c>
    </row>
    <row r="477" spans="1:29" x14ac:dyDescent="0.25">
      <c r="A477" s="2" t="s">
        <v>1067</v>
      </c>
      <c r="B477" s="3" t="s">
        <v>10366</v>
      </c>
      <c r="C477" s="3" t="s">
        <v>10366</v>
      </c>
      <c r="D477" s="3">
        <v>40194863</v>
      </c>
      <c r="E477" s="3" t="s">
        <v>1424</v>
      </c>
      <c r="F477" s="36">
        <v>28894</v>
      </c>
      <c r="G477" s="3">
        <v>3</v>
      </c>
      <c r="H477" s="3" t="s">
        <v>1078</v>
      </c>
      <c r="I477" s="3" t="s">
        <v>1070</v>
      </c>
      <c r="J477" s="3" t="s">
        <v>1425</v>
      </c>
      <c r="K477" s="3" t="s">
        <v>1047</v>
      </c>
      <c r="L477" s="8" t="s">
        <v>9813</v>
      </c>
      <c r="M477" s="5" t="s">
        <v>1073</v>
      </c>
      <c r="N477" s="13" t="s">
        <v>1043</v>
      </c>
      <c r="O477" s="5">
        <v>44120</v>
      </c>
      <c r="P477" s="8">
        <v>1</v>
      </c>
      <c r="Q477" s="9">
        <v>2</v>
      </c>
      <c r="R477" s="9" t="str">
        <f>IFERROR(VLOOKUP(Tabla2[[#This Row],[CONTRATISTA PRNCIPAL]],Hoja1!$L$5:$M$9,2,FALSE),"CJV")</f>
        <v>CJV</v>
      </c>
      <c r="S477" s="9" t="str">
        <f>IF(Tabla2[[#This Row],[EMPRESA]]=Tabla2[[#This Row],[CONTRATISTA PRNCIPAL]],"Principal","Secundaria")</f>
        <v>Principal</v>
      </c>
      <c r="T477" s="10">
        <f>IFERROR(1/COUNTIF(Tabla2[CONTRATISTA PRNCIPAL],Tabla2[[#This Row],[CONTRATISTA PRNCIPAL]]),0)</f>
        <v>5.0251256281407036E-3</v>
      </c>
      <c r="U477" s="33">
        <f ca="1">IF(((TODAY()-Tabla2[[#This Row],[FECHA NACIMIENTO]])/365)&lt;18,"Corregir", IF(((TODAY()-Tabla2[[#This Row],[FECHA NACIMIENTO]])/365)&gt;80, "Corregir",ROUNDDOWN(((TODAY()-Tabla2[[#This Row],[FECHA NACIMIENTO]])/365),0)))</f>
        <v>44</v>
      </c>
      <c r="V47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477" s="34" t="str">
        <f ca="1">+IF(Tabla2[[#This Row],[Edad]]="Corregir","Corregir","Ok")</f>
        <v>Ok</v>
      </c>
      <c r="X477" s="10" t="str">
        <f>+IFERROR(VLOOKUP(Tabla2[[#This Row],[DISTRITO SEGÚN DNI]],Hoja1!$A$2:$B$55,2,FALSE),"No")</f>
        <v>No</v>
      </c>
      <c r="Y477" s="10" t="str">
        <f>IF(OR(LOWER(Tabla2[[#This Row],[GENERO]])="masculino", LOWER(Tabla2[[#This Row],[GENERO]])="femenino"),"OK","Corregir")</f>
        <v>OK</v>
      </c>
      <c r="Z477" s="10" t="str">
        <f>+IF(Tabla2[[#This Row],[Nro. DNI / CE]]="","Corregir",IF(LEN(Tabla2[[#This Row],[Nro. DNI / CE]])&gt;=8,"OK","Corregir"))</f>
        <v>OK</v>
      </c>
      <c r="AA477" s="10">
        <f>COUNTIF(Tabla2[APELLIDOS Y NOMBRES],Tabla2[[#This Row],[APELLIDOS Y NOMBRES]])</f>
        <v>1</v>
      </c>
      <c r="AB477" t="str">
        <f ca="1">+IFERROR(IF(Tabla2[[#This Row],[FECHA CESE/BAJA]]="","No Aplica",IF(AND(MONTH(Tabla2[[#This Row],[FECHA CESE/BAJA]])=MONTH(TODAY()-30),YEAR(Tabla2[[#This Row],[FECHA CESE/BAJA]])=YEAR(TODAY())),MONTH(TODAY()-30)&amp;"-"&amp;YEAR(TODAY()),"Borrar")),"No aplica")</f>
        <v>No aplica</v>
      </c>
      <c r="AC477" t="str">
        <f ca="1">+IFERROR(IF(Tabla2[[#This Row],[FECHA INICIO DE LABORES EN OBRA]]="","No Aplica",IF(AND(MONTH(Tabla2[[#This Row],[FECHA INICIO DE LABORES EN OBRA]])=MONTH(TODAY()-30),YEAR(Tabla2[[#This Row],[FECHA INICIO DE LABORES EN OBRA]])=YEAR(TODAY())),MONTH(TODAY()-30)&amp;"-"&amp;YEAR(TODAY()),"No Aplica")),"No Aplica")</f>
        <v>No Aplica</v>
      </c>
    </row>
    <row r="478" spans="1:29" x14ac:dyDescent="0.25">
      <c r="A478" s="2" t="s">
        <v>1067</v>
      </c>
      <c r="B478" s="3" t="s">
        <v>10366</v>
      </c>
      <c r="C478" s="3" t="s">
        <v>10366</v>
      </c>
      <c r="D478" s="3">
        <v>42618372</v>
      </c>
      <c r="E478" s="3" t="s">
        <v>120</v>
      </c>
      <c r="F478" s="36">
        <v>30930</v>
      </c>
      <c r="G478" s="3">
        <v>3</v>
      </c>
      <c r="H478" s="3" t="s">
        <v>1236</v>
      </c>
      <c r="I478" s="3" t="s">
        <v>1070</v>
      </c>
      <c r="J478" s="3" t="s">
        <v>1426</v>
      </c>
      <c r="K478" s="3" t="s">
        <v>36</v>
      </c>
      <c r="L478" s="8" t="s">
        <v>9813</v>
      </c>
      <c r="M478" s="5" t="s">
        <v>1073</v>
      </c>
      <c r="N478" s="13" t="s">
        <v>1043</v>
      </c>
      <c r="O478" s="5">
        <v>43808</v>
      </c>
      <c r="P478" s="8">
        <v>1</v>
      </c>
      <c r="Q478" s="9">
        <v>1</v>
      </c>
      <c r="R478" s="9" t="str">
        <f>IFERROR(VLOOKUP(Tabla2[[#This Row],[CONTRATISTA PRNCIPAL]],Hoja1!$L$5:$M$9,2,FALSE),"CJV")</f>
        <v>CJV</v>
      </c>
      <c r="S478" s="9" t="str">
        <f>IF(Tabla2[[#This Row],[EMPRESA]]=Tabla2[[#This Row],[CONTRATISTA PRNCIPAL]],"Principal","Secundaria")</f>
        <v>Principal</v>
      </c>
      <c r="T478" s="10">
        <f>IFERROR(1/COUNTIF(Tabla2[CONTRATISTA PRNCIPAL],Tabla2[[#This Row],[CONTRATISTA PRNCIPAL]]),0)</f>
        <v>5.0251256281407036E-3</v>
      </c>
      <c r="U478" s="33">
        <f ca="1">IF(((TODAY()-Tabla2[[#This Row],[FECHA NACIMIENTO]])/365)&lt;18,"Corregir", IF(((TODAY()-Tabla2[[#This Row],[FECHA NACIMIENTO]])/365)&gt;80, "Corregir",ROUNDDOWN(((TODAY()-Tabla2[[#This Row],[FECHA NACIMIENTO]])/365),0)))</f>
        <v>39</v>
      </c>
      <c r="V47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478" s="34" t="str">
        <f ca="1">+IF(Tabla2[[#This Row],[Edad]]="Corregir","Corregir","Ok")</f>
        <v>Ok</v>
      </c>
      <c r="X478" s="10" t="str">
        <f>+IFERROR(VLOOKUP(Tabla2[[#This Row],[DISTRITO SEGÚN DNI]],Hoja1!$A$2:$B$55,2,FALSE),"No")</f>
        <v>SANTA ANITA</v>
      </c>
      <c r="Y478" s="10" t="str">
        <f>IF(OR(LOWER(Tabla2[[#This Row],[GENERO]])="masculino", LOWER(Tabla2[[#This Row],[GENERO]])="femenino"),"OK","Corregir")</f>
        <v>OK</v>
      </c>
      <c r="Z478" s="10" t="str">
        <f>+IF(Tabla2[[#This Row],[Nro. DNI / CE]]="","Corregir",IF(LEN(Tabla2[[#This Row],[Nro. DNI / CE]])&gt;=8,"OK","Corregir"))</f>
        <v>OK</v>
      </c>
      <c r="AA478" s="10">
        <f>COUNTIF(Tabla2[APELLIDOS Y NOMBRES],Tabla2[[#This Row],[APELLIDOS Y NOMBRES]])</f>
        <v>1</v>
      </c>
      <c r="AB478" t="str">
        <f ca="1">+IFERROR(IF(Tabla2[[#This Row],[FECHA CESE/BAJA]]="","No Aplica",IF(AND(MONTH(Tabla2[[#This Row],[FECHA CESE/BAJA]])=MONTH(TODAY()-30),YEAR(Tabla2[[#This Row],[FECHA CESE/BAJA]])=YEAR(TODAY())),MONTH(TODAY()-30)&amp;"-"&amp;YEAR(TODAY()),"Borrar")),"No aplica")</f>
        <v>No aplica</v>
      </c>
      <c r="AC478" t="str">
        <f ca="1">+IFERROR(IF(Tabla2[[#This Row],[FECHA INICIO DE LABORES EN OBRA]]="","No Aplica",IF(AND(MONTH(Tabla2[[#This Row],[FECHA INICIO DE LABORES EN OBRA]])=MONTH(TODAY()-30),YEAR(Tabla2[[#This Row],[FECHA INICIO DE LABORES EN OBRA]])=YEAR(TODAY())),MONTH(TODAY()-30)&amp;"-"&amp;YEAR(TODAY()),"No Aplica")),"No Aplica")</f>
        <v>No Aplica</v>
      </c>
    </row>
    <row r="479" spans="1:29" x14ac:dyDescent="0.25">
      <c r="A479" s="2" t="s">
        <v>1067</v>
      </c>
      <c r="B479" s="3" t="s">
        <v>10366</v>
      </c>
      <c r="C479" s="3" t="s">
        <v>10366</v>
      </c>
      <c r="D479" s="3" t="s">
        <v>8519</v>
      </c>
      <c r="E479" s="3" t="s">
        <v>1427</v>
      </c>
      <c r="F479" s="36">
        <v>25762</v>
      </c>
      <c r="G479" s="3">
        <v>3</v>
      </c>
      <c r="H479" s="3" t="s">
        <v>1084</v>
      </c>
      <c r="I479" s="3" t="s">
        <v>1070</v>
      </c>
      <c r="J479" s="3" t="s">
        <v>1428</v>
      </c>
      <c r="K479" s="3" t="s">
        <v>1086</v>
      </c>
      <c r="L479" s="8" t="s">
        <v>9813</v>
      </c>
      <c r="M479" s="5" t="s">
        <v>1073</v>
      </c>
      <c r="N479" s="13" t="s">
        <v>1043</v>
      </c>
      <c r="O479" s="5">
        <v>44879</v>
      </c>
      <c r="P479" s="8">
        <v>1</v>
      </c>
      <c r="Q479" s="9">
        <v>1</v>
      </c>
      <c r="R479" s="9" t="str">
        <f>IFERROR(VLOOKUP(Tabla2[[#This Row],[CONTRATISTA PRNCIPAL]],Hoja1!$L$5:$M$9,2,FALSE),"CJV")</f>
        <v>CJV</v>
      </c>
      <c r="S479" s="9" t="str">
        <f>IF(Tabla2[[#This Row],[EMPRESA]]=Tabla2[[#This Row],[CONTRATISTA PRNCIPAL]],"Principal","Secundaria")</f>
        <v>Principal</v>
      </c>
      <c r="T479" s="10">
        <f>IFERROR(1/COUNTIF(Tabla2[CONTRATISTA PRNCIPAL],Tabla2[[#This Row],[CONTRATISTA PRNCIPAL]]),0)</f>
        <v>5.0251256281407036E-3</v>
      </c>
      <c r="U479" s="33">
        <f ca="1">IF(((TODAY()-Tabla2[[#This Row],[FECHA NACIMIENTO]])/365)&lt;18,"Corregir", IF(((TODAY()-Tabla2[[#This Row],[FECHA NACIMIENTO]])/365)&gt;80, "Corregir",ROUNDDOWN(((TODAY()-Tabla2[[#This Row],[FECHA NACIMIENTO]])/365),0)))</f>
        <v>53</v>
      </c>
      <c r="V47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479" s="34" t="str">
        <f ca="1">+IF(Tabla2[[#This Row],[Edad]]="Corregir","Corregir","Ok")</f>
        <v>Ok</v>
      </c>
      <c r="X479" s="10" t="str">
        <f>+IFERROR(VLOOKUP(Tabla2[[#This Row],[DISTRITO SEGÚN DNI]],Hoja1!$A$2:$B$55,2,FALSE),"No")</f>
        <v>No</v>
      </c>
      <c r="Y479" s="10" t="str">
        <f>IF(OR(LOWER(Tabla2[[#This Row],[GENERO]])="masculino", LOWER(Tabla2[[#This Row],[GENERO]])="femenino"),"OK","Corregir")</f>
        <v>OK</v>
      </c>
      <c r="Z479" s="10" t="str">
        <f>+IF(Tabla2[[#This Row],[Nro. DNI / CE]]="","Corregir",IF(LEN(Tabla2[[#This Row],[Nro. DNI / CE]])&gt;=8,"OK","Corregir"))</f>
        <v>OK</v>
      </c>
      <c r="AA479" s="10">
        <f>COUNTIF(Tabla2[APELLIDOS Y NOMBRES],Tabla2[[#This Row],[APELLIDOS Y NOMBRES]])</f>
        <v>1</v>
      </c>
      <c r="AB479" t="str">
        <f ca="1">+IFERROR(IF(Tabla2[[#This Row],[FECHA CESE/BAJA]]="","No Aplica",IF(AND(MONTH(Tabla2[[#This Row],[FECHA CESE/BAJA]])=MONTH(TODAY()-30),YEAR(Tabla2[[#This Row],[FECHA CESE/BAJA]])=YEAR(TODAY())),MONTH(TODAY()-30)&amp;"-"&amp;YEAR(TODAY()),"Borrar")),"No aplica")</f>
        <v>No aplica</v>
      </c>
      <c r="AC479" t="str">
        <f ca="1">+IFERROR(IF(Tabla2[[#This Row],[FECHA INICIO DE LABORES EN OBRA]]="","No Aplica",IF(AND(MONTH(Tabla2[[#This Row],[FECHA INICIO DE LABORES EN OBRA]])=MONTH(TODAY()-30),YEAR(Tabla2[[#This Row],[FECHA INICIO DE LABORES EN OBRA]])=YEAR(TODAY())),MONTH(TODAY()-30)&amp;"-"&amp;YEAR(TODAY()),"No Aplica")),"No Aplica")</f>
        <v>No Aplica</v>
      </c>
    </row>
    <row r="480" spans="1:29" x14ac:dyDescent="0.25">
      <c r="A480" s="2" t="s">
        <v>1067</v>
      </c>
      <c r="B480" s="3" t="s">
        <v>10366</v>
      </c>
      <c r="C480" s="3" t="s">
        <v>10366</v>
      </c>
      <c r="D480" s="3" t="s">
        <v>1429</v>
      </c>
      <c r="E480" s="3" t="s">
        <v>1430</v>
      </c>
      <c r="F480" s="36">
        <v>24543</v>
      </c>
      <c r="G480" s="3">
        <v>1</v>
      </c>
      <c r="H480" s="3" t="s">
        <v>1431</v>
      </c>
      <c r="I480" s="3" t="s">
        <v>1070</v>
      </c>
      <c r="J480" s="3" t="s">
        <v>1432</v>
      </c>
      <c r="K480" s="3" t="s">
        <v>1161</v>
      </c>
      <c r="L480" s="8" t="s">
        <v>9813</v>
      </c>
      <c r="M480" s="5" t="s">
        <v>1073</v>
      </c>
      <c r="N480" s="13" t="s">
        <v>1043</v>
      </c>
      <c r="O480" s="5">
        <v>42694</v>
      </c>
      <c r="P480" s="8">
        <v>1</v>
      </c>
      <c r="Q480" s="9">
        <v>2</v>
      </c>
      <c r="R480" s="9" t="str">
        <f>IFERROR(VLOOKUP(Tabla2[[#This Row],[CONTRATISTA PRNCIPAL]],Hoja1!$L$5:$M$9,2,FALSE),"CJV")</f>
        <v>CJV</v>
      </c>
      <c r="S480" s="9" t="str">
        <f>IF(Tabla2[[#This Row],[EMPRESA]]=Tabla2[[#This Row],[CONTRATISTA PRNCIPAL]],"Principal","Secundaria")</f>
        <v>Principal</v>
      </c>
      <c r="T480" s="10">
        <f>IFERROR(1/COUNTIF(Tabla2[CONTRATISTA PRNCIPAL],Tabla2[[#This Row],[CONTRATISTA PRNCIPAL]]),0)</f>
        <v>5.0251256281407036E-3</v>
      </c>
      <c r="U480" s="33">
        <f ca="1">IF(((TODAY()-Tabla2[[#This Row],[FECHA NACIMIENTO]])/365)&lt;18,"Corregir", IF(((TODAY()-Tabla2[[#This Row],[FECHA NACIMIENTO]])/365)&gt;80, "Corregir",ROUNDDOWN(((TODAY()-Tabla2[[#This Row],[FECHA NACIMIENTO]])/365),0)))</f>
        <v>56</v>
      </c>
      <c r="V48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480" s="34" t="str">
        <f ca="1">+IF(Tabla2[[#This Row],[Edad]]="Corregir","Corregir","Ok")</f>
        <v>Ok</v>
      </c>
      <c r="X480" s="10" t="str">
        <f>+IFERROR(VLOOKUP(Tabla2[[#This Row],[DISTRITO SEGÚN DNI]],Hoja1!$A$2:$B$55,2,FALSE),"No")</f>
        <v>No</v>
      </c>
      <c r="Y480" s="10" t="str">
        <f>IF(OR(LOWER(Tabla2[[#This Row],[GENERO]])="masculino", LOWER(Tabla2[[#This Row],[GENERO]])="femenino"),"OK","Corregir")</f>
        <v>OK</v>
      </c>
      <c r="Z480" s="10" t="str">
        <f>+IF(Tabla2[[#This Row],[Nro. DNI / CE]]="","Corregir",IF(LEN(Tabla2[[#This Row],[Nro. DNI / CE]])&gt;=8,"OK","Corregir"))</f>
        <v>OK</v>
      </c>
      <c r="AA480" s="10">
        <f>COUNTIF(Tabla2[APELLIDOS Y NOMBRES],Tabla2[[#This Row],[APELLIDOS Y NOMBRES]])</f>
        <v>1</v>
      </c>
      <c r="AB480" t="str">
        <f ca="1">+IFERROR(IF(Tabla2[[#This Row],[FECHA CESE/BAJA]]="","No Aplica",IF(AND(MONTH(Tabla2[[#This Row],[FECHA CESE/BAJA]])=MONTH(TODAY()-30),YEAR(Tabla2[[#This Row],[FECHA CESE/BAJA]])=YEAR(TODAY())),MONTH(TODAY()-30)&amp;"-"&amp;YEAR(TODAY()),"Borrar")),"No aplica")</f>
        <v>No aplica</v>
      </c>
      <c r="AC480" t="str">
        <f ca="1">+IFERROR(IF(Tabla2[[#This Row],[FECHA INICIO DE LABORES EN OBRA]]="","No Aplica",IF(AND(MONTH(Tabla2[[#This Row],[FECHA INICIO DE LABORES EN OBRA]])=MONTH(TODAY()-30),YEAR(Tabla2[[#This Row],[FECHA INICIO DE LABORES EN OBRA]])=YEAR(TODAY())),MONTH(TODAY()-30)&amp;"-"&amp;YEAR(TODAY()),"No Aplica")),"No Aplica")</f>
        <v>No Aplica</v>
      </c>
    </row>
    <row r="481" spans="1:29" x14ac:dyDescent="0.25">
      <c r="A481" s="2" t="s">
        <v>1067</v>
      </c>
      <c r="B481" s="3" t="s">
        <v>10366</v>
      </c>
      <c r="C481" s="3" t="s">
        <v>10366</v>
      </c>
      <c r="D481" s="3">
        <v>40665847</v>
      </c>
      <c r="E481" s="3" t="s">
        <v>1433</v>
      </c>
      <c r="F481" s="36">
        <v>28337</v>
      </c>
      <c r="G481" s="3">
        <v>3</v>
      </c>
      <c r="H481" s="3" t="s">
        <v>1084</v>
      </c>
      <c r="I481" s="3" t="s">
        <v>1070</v>
      </c>
      <c r="J481" s="3" t="s">
        <v>1434</v>
      </c>
      <c r="K481" s="3" t="s">
        <v>32</v>
      </c>
      <c r="L481" s="8" t="s">
        <v>9813</v>
      </c>
      <c r="M481" s="5" t="s">
        <v>1073</v>
      </c>
      <c r="N481" s="13" t="s">
        <v>1043</v>
      </c>
      <c r="O481" s="5">
        <v>45091</v>
      </c>
      <c r="P481" s="8">
        <v>1</v>
      </c>
      <c r="Q481" s="9">
        <v>1</v>
      </c>
      <c r="R481" s="9" t="str">
        <f>IFERROR(VLOOKUP(Tabla2[[#This Row],[CONTRATISTA PRNCIPAL]],Hoja1!$L$5:$M$9,2,FALSE),"CJV")</f>
        <v>CJV</v>
      </c>
      <c r="S481" s="9" t="str">
        <f>IF(Tabla2[[#This Row],[EMPRESA]]=Tabla2[[#This Row],[CONTRATISTA PRNCIPAL]],"Principal","Secundaria")</f>
        <v>Principal</v>
      </c>
      <c r="T481" s="10">
        <f>IFERROR(1/COUNTIF(Tabla2[CONTRATISTA PRNCIPAL],Tabla2[[#This Row],[CONTRATISTA PRNCIPAL]]),0)</f>
        <v>5.0251256281407036E-3</v>
      </c>
      <c r="U481" s="33">
        <f ca="1">IF(((TODAY()-Tabla2[[#This Row],[FECHA NACIMIENTO]])/365)&lt;18,"Corregir", IF(((TODAY()-Tabla2[[#This Row],[FECHA NACIMIENTO]])/365)&gt;80, "Corregir",ROUNDDOWN(((TODAY()-Tabla2[[#This Row],[FECHA NACIMIENTO]])/365),0)))</f>
        <v>46</v>
      </c>
      <c r="V48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481" s="34" t="str">
        <f ca="1">+IF(Tabla2[[#This Row],[Edad]]="Corregir","Corregir","Ok")</f>
        <v>Ok</v>
      </c>
      <c r="X481" s="10" t="str">
        <f>+IFERROR(VLOOKUP(Tabla2[[#This Row],[DISTRITO SEGÚN DNI]],Hoja1!$A$2:$B$55,2,FALSE),"No")</f>
        <v>CALLAO</v>
      </c>
      <c r="Y481" s="10" t="str">
        <f>IF(OR(LOWER(Tabla2[[#This Row],[GENERO]])="masculino", LOWER(Tabla2[[#This Row],[GENERO]])="femenino"),"OK","Corregir")</f>
        <v>OK</v>
      </c>
      <c r="Z481" s="10" t="str">
        <f>+IF(Tabla2[[#This Row],[Nro. DNI / CE]]="","Corregir",IF(LEN(Tabla2[[#This Row],[Nro. DNI / CE]])&gt;=8,"OK","Corregir"))</f>
        <v>OK</v>
      </c>
      <c r="AA481" s="10">
        <f>COUNTIF(Tabla2[APELLIDOS Y NOMBRES],Tabla2[[#This Row],[APELLIDOS Y NOMBRES]])</f>
        <v>1</v>
      </c>
      <c r="AB481" t="str">
        <f ca="1">+IFERROR(IF(Tabla2[[#This Row],[FECHA CESE/BAJA]]="","No Aplica",IF(AND(MONTH(Tabla2[[#This Row],[FECHA CESE/BAJA]])=MONTH(TODAY()-30),YEAR(Tabla2[[#This Row],[FECHA CESE/BAJA]])=YEAR(TODAY())),MONTH(TODAY()-30)&amp;"-"&amp;YEAR(TODAY()),"Borrar")),"No aplica")</f>
        <v>No aplica</v>
      </c>
      <c r="AC481" t="str">
        <f ca="1">+IFERROR(IF(Tabla2[[#This Row],[FECHA INICIO DE LABORES EN OBRA]]="","No Aplica",IF(AND(MONTH(Tabla2[[#This Row],[FECHA INICIO DE LABORES EN OBRA]])=MONTH(TODAY()-30),YEAR(Tabla2[[#This Row],[FECHA INICIO DE LABORES EN OBRA]])=YEAR(TODAY())),MONTH(TODAY()-30)&amp;"-"&amp;YEAR(TODAY()),"No Aplica")),"No Aplica")</f>
        <v>No Aplica</v>
      </c>
    </row>
    <row r="482" spans="1:29" x14ac:dyDescent="0.25">
      <c r="A482" s="2" t="s">
        <v>1067</v>
      </c>
      <c r="B482" s="3" t="s">
        <v>10366</v>
      </c>
      <c r="C482" s="3" t="s">
        <v>10366</v>
      </c>
      <c r="D482" s="3">
        <v>41316047</v>
      </c>
      <c r="E482" s="3" t="s">
        <v>12309</v>
      </c>
      <c r="F482" s="36">
        <v>29816</v>
      </c>
      <c r="G482" s="3">
        <v>3</v>
      </c>
      <c r="H482" s="3" t="s">
        <v>1084</v>
      </c>
      <c r="I482" s="3" t="s">
        <v>1070</v>
      </c>
      <c r="J482" s="3" t="s">
        <v>12310</v>
      </c>
      <c r="K482" s="3" t="s">
        <v>1240</v>
      </c>
      <c r="L482" s="8" t="s">
        <v>9813</v>
      </c>
      <c r="M482" s="5" t="s">
        <v>1073</v>
      </c>
      <c r="N482" s="13" t="s">
        <v>1043</v>
      </c>
      <c r="O482" s="5">
        <v>45167</v>
      </c>
      <c r="P482" s="8">
        <v>1</v>
      </c>
      <c r="Q482" s="9">
        <v>1</v>
      </c>
      <c r="R482" s="9" t="str">
        <f>IFERROR(VLOOKUP(Tabla2[[#This Row],[CONTRATISTA PRNCIPAL]],Hoja1!$L$5:$M$9,2,FALSE),"CJV")</f>
        <v>CJV</v>
      </c>
      <c r="S482" s="9" t="str">
        <f>IF(Tabla2[[#This Row],[EMPRESA]]=Tabla2[[#This Row],[CONTRATISTA PRNCIPAL]],"Principal","Secundaria")</f>
        <v>Principal</v>
      </c>
      <c r="T482" s="10">
        <f>IFERROR(1/COUNTIF(Tabla2[CONTRATISTA PRNCIPAL],Tabla2[[#This Row],[CONTRATISTA PRNCIPAL]]),0)</f>
        <v>5.0251256281407036E-3</v>
      </c>
      <c r="U482" s="33">
        <f ca="1">IF(((TODAY()-Tabla2[[#This Row],[FECHA NACIMIENTO]])/365)&lt;18,"Corregir", IF(((TODAY()-Tabla2[[#This Row],[FECHA NACIMIENTO]])/365)&gt;80, "Corregir",ROUNDDOWN(((TODAY()-Tabla2[[#This Row],[FECHA NACIMIENTO]])/365),0)))</f>
        <v>42</v>
      </c>
      <c r="V48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482" s="34" t="str">
        <f ca="1">+IF(Tabla2[[#This Row],[Edad]]="Corregir","Corregir","Ok")</f>
        <v>Ok</v>
      </c>
      <c r="X482" s="10" t="str">
        <f>+IFERROR(VLOOKUP(Tabla2[[#This Row],[DISTRITO SEGÚN DNI]],Hoja1!$A$2:$B$55,2,FALSE),"No")</f>
        <v>No</v>
      </c>
      <c r="Y482" s="10" t="str">
        <f>IF(OR(LOWER(Tabla2[[#This Row],[GENERO]])="masculino", LOWER(Tabla2[[#This Row],[GENERO]])="femenino"),"OK","Corregir")</f>
        <v>OK</v>
      </c>
      <c r="Z482" s="10" t="str">
        <f>+IF(Tabla2[[#This Row],[Nro. DNI / CE]]="","Corregir",IF(LEN(Tabla2[[#This Row],[Nro. DNI / CE]])&gt;=8,"OK","Corregir"))</f>
        <v>OK</v>
      </c>
      <c r="AA482" s="10">
        <f>COUNTIF(Tabla2[APELLIDOS Y NOMBRES],Tabla2[[#This Row],[APELLIDOS Y NOMBRES]])</f>
        <v>1</v>
      </c>
      <c r="AB482" t="str">
        <f ca="1">+IFERROR(IF(Tabla2[[#This Row],[FECHA CESE/BAJA]]="","No Aplica",IF(AND(MONTH(Tabla2[[#This Row],[FECHA CESE/BAJA]])=MONTH(TODAY()-30),YEAR(Tabla2[[#This Row],[FECHA CESE/BAJA]])=YEAR(TODAY())),MONTH(TODAY()-30)&amp;"-"&amp;YEAR(TODAY()),"Borrar")),"No aplica")</f>
        <v>No aplica</v>
      </c>
      <c r="AC482" t="str">
        <f ca="1">+IFERROR(IF(Tabla2[[#This Row],[FECHA INICIO DE LABORES EN OBRA]]="","No Aplica",IF(AND(MONTH(Tabla2[[#This Row],[FECHA INICIO DE LABORES EN OBRA]])=MONTH(TODAY()-30),YEAR(Tabla2[[#This Row],[FECHA INICIO DE LABORES EN OBRA]])=YEAR(TODAY())),MONTH(TODAY()-30)&amp;"-"&amp;YEAR(TODAY()),"No Aplica")),"No Aplica")</f>
        <v>8-2023</v>
      </c>
    </row>
    <row r="483" spans="1:29" x14ac:dyDescent="0.25">
      <c r="A483" s="2" t="s">
        <v>1067</v>
      </c>
      <c r="B483" s="3" t="s">
        <v>10366</v>
      </c>
      <c r="C483" s="3" t="s">
        <v>10366</v>
      </c>
      <c r="D483" s="3" t="s">
        <v>1435</v>
      </c>
      <c r="E483" s="3" t="s">
        <v>1436</v>
      </c>
      <c r="F483" s="36">
        <v>23655</v>
      </c>
      <c r="G483" s="3">
        <v>3</v>
      </c>
      <c r="H483" s="3" t="s">
        <v>1078</v>
      </c>
      <c r="I483" s="3" t="s">
        <v>1070</v>
      </c>
      <c r="J483" s="3" t="s">
        <v>1437</v>
      </c>
      <c r="K483" s="3" t="s">
        <v>1136</v>
      </c>
      <c r="L483" s="8" t="s">
        <v>9813</v>
      </c>
      <c r="M483" s="5" t="s">
        <v>1073</v>
      </c>
      <c r="N483" s="13" t="s">
        <v>1043</v>
      </c>
      <c r="O483" s="5">
        <v>42894</v>
      </c>
      <c r="P483" s="8">
        <v>1</v>
      </c>
      <c r="Q483" s="9">
        <v>2</v>
      </c>
      <c r="R483" s="9" t="str">
        <f>IFERROR(VLOOKUP(Tabla2[[#This Row],[CONTRATISTA PRNCIPAL]],Hoja1!$L$5:$M$9,2,FALSE),"CJV")</f>
        <v>CJV</v>
      </c>
      <c r="S483" s="9" t="str">
        <f>IF(Tabla2[[#This Row],[EMPRESA]]=Tabla2[[#This Row],[CONTRATISTA PRNCIPAL]],"Principal","Secundaria")</f>
        <v>Principal</v>
      </c>
      <c r="T483" s="10">
        <f>IFERROR(1/COUNTIF(Tabla2[CONTRATISTA PRNCIPAL],Tabla2[[#This Row],[CONTRATISTA PRNCIPAL]]),0)</f>
        <v>5.0251256281407036E-3</v>
      </c>
      <c r="U483" s="33">
        <f ca="1">IF(((TODAY()-Tabla2[[#This Row],[FECHA NACIMIENTO]])/365)&lt;18,"Corregir", IF(((TODAY()-Tabla2[[#This Row],[FECHA NACIMIENTO]])/365)&gt;80, "Corregir",ROUNDDOWN(((TODAY()-Tabla2[[#This Row],[FECHA NACIMIENTO]])/365),0)))</f>
        <v>58</v>
      </c>
      <c r="V48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483" s="34" t="str">
        <f ca="1">+IF(Tabla2[[#This Row],[Edad]]="Corregir","Corregir","Ok")</f>
        <v>Ok</v>
      </c>
      <c r="X483" s="10" t="str">
        <f>+IFERROR(VLOOKUP(Tabla2[[#This Row],[DISTRITO SEGÚN DNI]],Hoja1!$A$2:$B$55,2,FALSE),"No")</f>
        <v>No</v>
      </c>
      <c r="Y483" s="10" t="str">
        <f>IF(OR(LOWER(Tabla2[[#This Row],[GENERO]])="masculino", LOWER(Tabla2[[#This Row],[GENERO]])="femenino"),"OK","Corregir")</f>
        <v>OK</v>
      </c>
      <c r="Z483" s="10" t="str">
        <f>+IF(Tabla2[[#This Row],[Nro. DNI / CE]]="","Corregir",IF(LEN(Tabla2[[#This Row],[Nro. DNI / CE]])&gt;=8,"OK","Corregir"))</f>
        <v>OK</v>
      </c>
      <c r="AA483" s="10">
        <f>COUNTIF(Tabla2[APELLIDOS Y NOMBRES],Tabla2[[#This Row],[APELLIDOS Y NOMBRES]])</f>
        <v>1</v>
      </c>
      <c r="AB483" t="str">
        <f ca="1">+IFERROR(IF(Tabla2[[#This Row],[FECHA CESE/BAJA]]="","No Aplica",IF(AND(MONTH(Tabla2[[#This Row],[FECHA CESE/BAJA]])=MONTH(TODAY()-30),YEAR(Tabla2[[#This Row],[FECHA CESE/BAJA]])=YEAR(TODAY())),MONTH(TODAY()-30)&amp;"-"&amp;YEAR(TODAY()),"Borrar")),"No aplica")</f>
        <v>No aplica</v>
      </c>
      <c r="AC483" t="str">
        <f ca="1">+IFERROR(IF(Tabla2[[#This Row],[FECHA INICIO DE LABORES EN OBRA]]="","No Aplica",IF(AND(MONTH(Tabla2[[#This Row],[FECHA INICIO DE LABORES EN OBRA]])=MONTH(TODAY()-30),YEAR(Tabla2[[#This Row],[FECHA INICIO DE LABORES EN OBRA]])=YEAR(TODAY())),MONTH(TODAY()-30)&amp;"-"&amp;YEAR(TODAY()),"No Aplica")),"No Aplica")</f>
        <v>No Aplica</v>
      </c>
    </row>
    <row r="484" spans="1:29" x14ac:dyDescent="0.25">
      <c r="A484" s="2" t="s">
        <v>1067</v>
      </c>
      <c r="B484" s="3" t="s">
        <v>10366</v>
      </c>
      <c r="C484" s="3" t="s">
        <v>10366</v>
      </c>
      <c r="D484" s="3">
        <v>43168519</v>
      </c>
      <c r="E484" s="3" t="s">
        <v>1438</v>
      </c>
      <c r="F484" s="36">
        <v>29070</v>
      </c>
      <c r="G484" s="3">
        <v>1</v>
      </c>
      <c r="H484" s="3" t="s">
        <v>1439</v>
      </c>
      <c r="I484" s="3" t="s">
        <v>1070</v>
      </c>
      <c r="J484" s="3" t="s">
        <v>1440</v>
      </c>
      <c r="K484" s="3" t="s">
        <v>1129</v>
      </c>
      <c r="L484" s="8" t="s">
        <v>9813</v>
      </c>
      <c r="M484" s="5" t="s">
        <v>1073</v>
      </c>
      <c r="N484" s="13" t="s">
        <v>1043</v>
      </c>
      <c r="O484" s="5">
        <v>45091</v>
      </c>
      <c r="P484" s="8">
        <v>1</v>
      </c>
      <c r="Q484" s="9">
        <v>1</v>
      </c>
      <c r="R484" s="9" t="str">
        <f>IFERROR(VLOOKUP(Tabla2[[#This Row],[CONTRATISTA PRNCIPAL]],Hoja1!$L$5:$M$9,2,FALSE),"CJV")</f>
        <v>CJV</v>
      </c>
      <c r="S484" s="9" t="str">
        <f>IF(Tabla2[[#This Row],[EMPRESA]]=Tabla2[[#This Row],[CONTRATISTA PRNCIPAL]],"Principal","Secundaria")</f>
        <v>Principal</v>
      </c>
      <c r="T484" s="10">
        <f>IFERROR(1/COUNTIF(Tabla2[CONTRATISTA PRNCIPAL],Tabla2[[#This Row],[CONTRATISTA PRNCIPAL]]),0)</f>
        <v>5.0251256281407036E-3</v>
      </c>
      <c r="U484" s="33">
        <f ca="1">IF(((TODAY()-Tabla2[[#This Row],[FECHA NACIMIENTO]])/365)&lt;18,"Corregir", IF(((TODAY()-Tabla2[[#This Row],[FECHA NACIMIENTO]])/365)&gt;80, "Corregir",ROUNDDOWN(((TODAY()-Tabla2[[#This Row],[FECHA NACIMIENTO]])/365),0)))</f>
        <v>44</v>
      </c>
      <c r="V48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484" s="34" t="str">
        <f ca="1">+IF(Tabla2[[#This Row],[Edad]]="Corregir","Corregir","Ok")</f>
        <v>Ok</v>
      </c>
      <c r="X484" s="10" t="str">
        <f>+IFERROR(VLOOKUP(Tabla2[[#This Row],[DISTRITO SEGÚN DNI]],Hoja1!$A$2:$B$55,2,FALSE),"No")</f>
        <v>No</v>
      </c>
      <c r="Y484" s="10" t="str">
        <f>IF(OR(LOWER(Tabla2[[#This Row],[GENERO]])="masculino", LOWER(Tabla2[[#This Row],[GENERO]])="femenino"),"OK","Corregir")</f>
        <v>OK</v>
      </c>
      <c r="Z484" s="10" t="str">
        <f>+IF(Tabla2[[#This Row],[Nro. DNI / CE]]="","Corregir",IF(LEN(Tabla2[[#This Row],[Nro. DNI / CE]])&gt;=8,"OK","Corregir"))</f>
        <v>OK</v>
      </c>
      <c r="AA484" s="10">
        <f>COUNTIF(Tabla2[APELLIDOS Y NOMBRES],Tabla2[[#This Row],[APELLIDOS Y NOMBRES]])</f>
        <v>1</v>
      </c>
      <c r="AB484" t="str">
        <f ca="1">+IFERROR(IF(Tabla2[[#This Row],[FECHA CESE/BAJA]]="","No Aplica",IF(AND(MONTH(Tabla2[[#This Row],[FECHA CESE/BAJA]])=MONTH(TODAY()-30),YEAR(Tabla2[[#This Row],[FECHA CESE/BAJA]])=YEAR(TODAY())),MONTH(TODAY()-30)&amp;"-"&amp;YEAR(TODAY()),"Borrar")),"No aplica")</f>
        <v>No aplica</v>
      </c>
      <c r="AC484" t="str">
        <f ca="1">+IFERROR(IF(Tabla2[[#This Row],[FECHA INICIO DE LABORES EN OBRA]]="","No Aplica",IF(AND(MONTH(Tabla2[[#This Row],[FECHA INICIO DE LABORES EN OBRA]])=MONTH(TODAY()-30),YEAR(Tabla2[[#This Row],[FECHA INICIO DE LABORES EN OBRA]])=YEAR(TODAY())),MONTH(TODAY()-30)&amp;"-"&amp;YEAR(TODAY()),"No Aplica")),"No Aplica")</f>
        <v>No Aplica</v>
      </c>
    </row>
    <row r="485" spans="1:29" x14ac:dyDescent="0.25">
      <c r="A485" s="2" t="s">
        <v>1067</v>
      </c>
      <c r="B485" s="3" t="s">
        <v>10366</v>
      </c>
      <c r="C485" s="3" t="s">
        <v>10366</v>
      </c>
      <c r="D485" s="3" t="s">
        <v>121</v>
      </c>
      <c r="E485" s="3" t="s">
        <v>122</v>
      </c>
      <c r="F485" s="36">
        <v>26804</v>
      </c>
      <c r="G485" s="3">
        <v>3</v>
      </c>
      <c r="H485" s="3" t="s">
        <v>1084</v>
      </c>
      <c r="I485" s="3" t="s">
        <v>1070</v>
      </c>
      <c r="J485" s="3" t="s">
        <v>1441</v>
      </c>
      <c r="K485" s="3" t="s">
        <v>93</v>
      </c>
      <c r="L485" s="8" t="s">
        <v>9813</v>
      </c>
      <c r="M485" s="5" t="s">
        <v>1073</v>
      </c>
      <c r="N485" s="13" t="s">
        <v>1043</v>
      </c>
      <c r="O485" s="5">
        <v>43829</v>
      </c>
      <c r="P485" s="8">
        <v>1</v>
      </c>
      <c r="Q485" s="9">
        <v>1</v>
      </c>
      <c r="R485" s="9" t="str">
        <f>IFERROR(VLOOKUP(Tabla2[[#This Row],[CONTRATISTA PRNCIPAL]],Hoja1!$L$5:$M$9,2,FALSE),"CJV")</f>
        <v>CJV</v>
      </c>
      <c r="S485" s="9" t="str">
        <f>IF(Tabla2[[#This Row],[EMPRESA]]=Tabla2[[#This Row],[CONTRATISTA PRNCIPAL]],"Principal","Secundaria")</f>
        <v>Principal</v>
      </c>
      <c r="T485" s="10">
        <f>IFERROR(1/COUNTIF(Tabla2[CONTRATISTA PRNCIPAL],Tabla2[[#This Row],[CONTRATISTA PRNCIPAL]]),0)</f>
        <v>5.0251256281407036E-3</v>
      </c>
      <c r="U485" s="33">
        <f ca="1">IF(((TODAY()-Tabla2[[#This Row],[FECHA NACIMIENTO]])/365)&lt;18,"Corregir", IF(((TODAY()-Tabla2[[#This Row],[FECHA NACIMIENTO]])/365)&gt;80, "Corregir",ROUNDDOWN(((TODAY()-Tabla2[[#This Row],[FECHA NACIMIENTO]])/365),0)))</f>
        <v>50</v>
      </c>
      <c r="V48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485" s="34" t="str">
        <f ca="1">+IF(Tabla2[[#This Row],[Edad]]="Corregir","Corregir","Ok")</f>
        <v>Ok</v>
      </c>
      <c r="X485" s="10" t="str">
        <f>+IFERROR(VLOOKUP(Tabla2[[#This Row],[DISTRITO SEGÚN DNI]],Hoja1!$A$2:$B$55,2,FALSE),"No")</f>
        <v>ATE</v>
      </c>
      <c r="Y485" s="10" t="str">
        <f>IF(OR(LOWER(Tabla2[[#This Row],[GENERO]])="masculino", LOWER(Tabla2[[#This Row],[GENERO]])="femenino"),"OK","Corregir")</f>
        <v>OK</v>
      </c>
      <c r="Z485" s="10" t="str">
        <f>+IF(Tabla2[[#This Row],[Nro. DNI / CE]]="","Corregir",IF(LEN(Tabla2[[#This Row],[Nro. DNI / CE]])&gt;=8,"OK","Corregir"))</f>
        <v>OK</v>
      </c>
      <c r="AA485" s="10">
        <f>COUNTIF(Tabla2[APELLIDOS Y NOMBRES],Tabla2[[#This Row],[APELLIDOS Y NOMBRES]])</f>
        <v>1</v>
      </c>
      <c r="AB485" t="str">
        <f ca="1">+IFERROR(IF(Tabla2[[#This Row],[FECHA CESE/BAJA]]="","No Aplica",IF(AND(MONTH(Tabla2[[#This Row],[FECHA CESE/BAJA]])=MONTH(TODAY()-30),YEAR(Tabla2[[#This Row],[FECHA CESE/BAJA]])=YEAR(TODAY())),MONTH(TODAY()-30)&amp;"-"&amp;YEAR(TODAY()),"Borrar")),"No aplica")</f>
        <v>No aplica</v>
      </c>
      <c r="AC485" t="str">
        <f ca="1">+IFERROR(IF(Tabla2[[#This Row],[FECHA INICIO DE LABORES EN OBRA]]="","No Aplica",IF(AND(MONTH(Tabla2[[#This Row],[FECHA INICIO DE LABORES EN OBRA]])=MONTH(TODAY()-30),YEAR(Tabla2[[#This Row],[FECHA INICIO DE LABORES EN OBRA]])=YEAR(TODAY())),MONTH(TODAY()-30)&amp;"-"&amp;YEAR(TODAY()),"No Aplica")),"No Aplica")</f>
        <v>No Aplica</v>
      </c>
    </row>
    <row r="486" spans="1:29" x14ac:dyDescent="0.25">
      <c r="A486" s="2">
        <v>20557447181</v>
      </c>
      <c r="B486" s="3" t="s">
        <v>12841</v>
      </c>
      <c r="C486" s="3" t="s">
        <v>12841</v>
      </c>
      <c r="D486" s="3" t="s">
        <v>5010</v>
      </c>
      <c r="E486" s="3" t="s">
        <v>5011</v>
      </c>
      <c r="F486" s="36">
        <v>31189</v>
      </c>
      <c r="G486" s="3">
        <v>1</v>
      </c>
      <c r="H486" s="3" t="s">
        <v>4785</v>
      </c>
      <c r="I486" s="3" t="s">
        <v>5012</v>
      </c>
      <c r="J486" s="3" t="s">
        <v>5013</v>
      </c>
      <c r="K486" s="3" t="s">
        <v>7734</v>
      </c>
      <c r="L486" s="8" t="s">
        <v>9813</v>
      </c>
      <c r="M486" s="5" t="s">
        <v>1073</v>
      </c>
      <c r="N486" s="13" t="s">
        <v>1513</v>
      </c>
      <c r="O486" s="5">
        <v>44805</v>
      </c>
      <c r="P486" s="8">
        <v>1</v>
      </c>
      <c r="Q486" s="9">
        <v>1</v>
      </c>
      <c r="R486" s="9" t="str">
        <f>IFERROR(VLOOKUP(Tabla2[[#This Row],[CONTRATISTA PRNCIPAL]],Hoja1!$L$5:$M$9,2,FALSE),"CJV")</f>
        <v>CJV</v>
      </c>
      <c r="S486" s="9" t="str">
        <f>IF(Tabla2[[#This Row],[EMPRESA]]=Tabla2[[#This Row],[CONTRATISTA PRNCIPAL]],"Principal","Secundaria")</f>
        <v>Principal</v>
      </c>
      <c r="T486" s="10">
        <f>IFERROR(1/COUNTIF(Tabla2[CONTRATISTA PRNCIPAL],Tabla2[[#This Row],[CONTRATISTA PRNCIPAL]]),0)</f>
        <v>0.14285714285714285</v>
      </c>
      <c r="U486" s="33">
        <f ca="1">IF(((TODAY()-Tabla2[[#This Row],[FECHA NACIMIENTO]])/365)&lt;18,"Corregir", IF(((TODAY()-Tabla2[[#This Row],[FECHA NACIMIENTO]])/365)&gt;80, "Corregir",ROUNDDOWN(((TODAY()-Tabla2[[#This Row],[FECHA NACIMIENTO]])/365),0)))</f>
        <v>38</v>
      </c>
      <c r="V48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486" s="34" t="str">
        <f ca="1">+IF(Tabla2[[#This Row],[Edad]]="Corregir","Corregir","Ok")</f>
        <v>Ok</v>
      </c>
      <c r="X486" s="10" t="str">
        <f>+IFERROR(VLOOKUP(Tabla2[[#This Row],[DISTRITO SEGÚN DNI]],Hoja1!$A$2:$B$55,2,FALSE),"No")</f>
        <v>No</v>
      </c>
      <c r="Y486" s="10" t="str">
        <f>IF(OR(LOWER(Tabla2[[#This Row],[GENERO]])="masculino", LOWER(Tabla2[[#This Row],[GENERO]])="femenino"),"OK","Corregir")</f>
        <v>OK</v>
      </c>
      <c r="Z486" s="10" t="str">
        <f>+IF(Tabla2[[#This Row],[Nro. DNI / CE]]="","Corregir",IF(LEN(Tabla2[[#This Row],[Nro. DNI / CE]])&gt;=8,"OK","Corregir"))</f>
        <v>OK</v>
      </c>
      <c r="AA486" s="10">
        <f>COUNTIF(Tabla2[APELLIDOS Y NOMBRES],Tabla2[[#This Row],[APELLIDOS Y NOMBRES]])</f>
        <v>1</v>
      </c>
      <c r="AB486" t="str">
        <f ca="1">+IFERROR(IF(Tabla2[[#This Row],[FECHA CESE/BAJA]]="","No Aplica",IF(AND(MONTH(Tabla2[[#This Row],[FECHA CESE/BAJA]])=MONTH(TODAY()-30),YEAR(Tabla2[[#This Row],[FECHA CESE/BAJA]])=YEAR(TODAY())),MONTH(TODAY()-30)&amp;"-"&amp;YEAR(TODAY()),"Borrar")),"No aplica")</f>
        <v>No aplica</v>
      </c>
      <c r="AC486" t="str">
        <f ca="1">+IFERROR(IF(Tabla2[[#This Row],[FECHA INICIO DE LABORES EN OBRA]]="","No Aplica",IF(AND(MONTH(Tabla2[[#This Row],[FECHA INICIO DE LABORES EN OBRA]])=MONTH(TODAY()-30),YEAR(Tabla2[[#This Row],[FECHA INICIO DE LABORES EN OBRA]])=YEAR(TODAY())),MONTH(TODAY()-30)&amp;"-"&amp;YEAR(TODAY()),"No Aplica")),"No Aplica")</f>
        <v>No Aplica</v>
      </c>
    </row>
    <row r="487" spans="1:29" x14ac:dyDescent="0.25">
      <c r="A487" s="2">
        <v>20557447181</v>
      </c>
      <c r="B487" s="3" t="s">
        <v>12841</v>
      </c>
      <c r="C487" s="3" t="s">
        <v>12841</v>
      </c>
      <c r="D487" s="3" t="s">
        <v>5014</v>
      </c>
      <c r="E487" s="3" t="s">
        <v>5015</v>
      </c>
      <c r="F487" s="36">
        <v>32269</v>
      </c>
      <c r="G487" s="3">
        <v>1</v>
      </c>
      <c r="H487" s="3" t="s">
        <v>4785</v>
      </c>
      <c r="I487" s="3" t="s">
        <v>5012</v>
      </c>
      <c r="J487" s="3" t="s">
        <v>5016</v>
      </c>
      <c r="K487" s="3" t="s">
        <v>4985</v>
      </c>
      <c r="L487" s="8" t="s">
        <v>9813</v>
      </c>
      <c r="M487" s="5" t="s">
        <v>1073</v>
      </c>
      <c r="N487" s="13" t="s">
        <v>1513</v>
      </c>
      <c r="O487" s="5">
        <v>44805</v>
      </c>
      <c r="P487" s="8">
        <v>1</v>
      </c>
      <c r="Q487" s="9">
        <v>1</v>
      </c>
      <c r="R487" s="9" t="str">
        <f>IFERROR(VLOOKUP(Tabla2[[#This Row],[CONTRATISTA PRNCIPAL]],Hoja1!$L$5:$M$9,2,FALSE),"CJV")</f>
        <v>CJV</v>
      </c>
      <c r="S487" s="9" t="str">
        <f>IF(Tabla2[[#This Row],[EMPRESA]]=Tabla2[[#This Row],[CONTRATISTA PRNCIPAL]],"Principal","Secundaria")</f>
        <v>Principal</v>
      </c>
      <c r="T487" s="10">
        <f>IFERROR(1/COUNTIF(Tabla2[CONTRATISTA PRNCIPAL],Tabla2[[#This Row],[CONTRATISTA PRNCIPAL]]),0)</f>
        <v>0.14285714285714285</v>
      </c>
      <c r="U487" s="33">
        <f ca="1">IF(((TODAY()-Tabla2[[#This Row],[FECHA NACIMIENTO]])/365)&lt;18,"Corregir", IF(((TODAY()-Tabla2[[#This Row],[FECHA NACIMIENTO]])/365)&gt;80, "Corregir",ROUNDDOWN(((TODAY()-Tabla2[[#This Row],[FECHA NACIMIENTO]])/365),0)))</f>
        <v>35</v>
      </c>
      <c r="V48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487" s="34" t="str">
        <f ca="1">+IF(Tabla2[[#This Row],[Edad]]="Corregir","Corregir","Ok")</f>
        <v>Ok</v>
      </c>
      <c r="X487" s="10" t="str">
        <f>+IFERROR(VLOOKUP(Tabla2[[#This Row],[DISTRITO SEGÚN DNI]],Hoja1!$A$2:$B$55,2,FALSE),"No")</f>
        <v>No</v>
      </c>
      <c r="Y487" s="10" t="str">
        <f>IF(OR(LOWER(Tabla2[[#This Row],[GENERO]])="masculino", LOWER(Tabla2[[#This Row],[GENERO]])="femenino"),"OK","Corregir")</f>
        <v>OK</v>
      </c>
      <c r="Z487" s="10" t="str">
        <f>+IF(Tabla2[[#This Row],[Nro. DNI / CE]]="","Corregir",IF(LEN(Tabla2[[#This Row],[Nro. DNI / CE]])&gt;=8,"OK","Corregir"))</f>
        <v>OK</v>
      </c>
      <c r="AA487" s="10">
        <f>COUNTIF(Tabla2[APELLIDOS Y NOMBRES],Tabla2[[#This Row],[APELLIDOS Y NOMBRES]])</f>
        <v>1</v>
      </c>
      <c r="AB487" t="str">
        <f ca="1">+IFERROR(IF(Tabla2[[#This Row],[FECHA CESE/BAJA]]="","No Aplica",IF(AND(MONTH(Tabla2[[#This Row],[FECHA CESE/BAJA]])=MONTH(TODAY()-30),YEAR(Tabla2[[#This Row],[FECHA CESE/BAJA]])=YEAR(TODAY())),MONTH(TODAY()-30)&amp;"-"&amp;YEAR(TODAY()),"Borrar")),"No aplica")</f>
        <v>No aplica</v>
      </c>
      <c r="AC487" t="str">
        <f ca="1">+IFERROR(IF(Tabla2[[#This Row],[FECHA INICIO DE LABORES EN OBRA]]="","No Aplica",IF(AND(MONTH(Tabla2[[#This Row],[FECHA INICIO DE LABORES EN OBRA]])=MONTH(TODAY()-30),YEAR(Tabla2[[#This Row],[FECHA INICIO DE LABORES EN OBRA]])=YEAR(TODAY())),MONTH(TODAY()-30)&amp;"-"&amp;YEAR(TODAY()),"No Aplica")),"No Aplica")</f>
        <v>No Aplica</v>
      </c>
    </row>
    <row r="488" spans="1:29" x14ac:dyDescent="0.25">
      <c r="A488" s="2">
        <v>20557447181</v>
      </c>
      <c r="B488" s="3" t="s">
        <v>12841</v>
      </c>
      <c r="C488" s="3" t="s">
        <v>12841</v>
      </c>
      <c r="D488" s="3" t="s">
        <v>12842</v>
      </c>
      <c r="E488" s="3" t="s">
        <v>5018</v>
      </c>
      <c r="F488" s="36">
        <v>35428</v>
      </c>
      <c r="G488" s="3">
        <v>1</v>
      </c>
      <c r="H488" s="3" t="s">
        <v>4785</v>
      </c>
      <c r="I488" s="3" t="s">
        <v>5017</v>
      </c>
      <c r="J488" s="3" t="s">
        <v>5019</v>
      </c>
      <c r="K488" s="3" t="s">
        <v>4985</v>
      </c>
      <c r="L488" s="8" t="s">
        <v>9813</v>
      </c>
      <c r="M488" s="5" t="s">
        <v>1073</v>
      </c>
      <c r="N488" s="13" t="s">
        <v>1513</v>
      </c>
      <c r="O488" s="5">
        <v>44863</v>
      </c>
      <c r="P488" s="8">
        <v>1</v>
      </c>
      <c r="Q488" s="9">
        <v>1</v>
      </c>
      <c r="R488" s="9" t="str">
        <f>IFERROR(VLOOKUP(Tabla2[[#This Row],[CONTRATISTA PRNCIPAL]],Hoja1!$L$5:$M$9,2,FALSE),"CJV")</f>
        <v>CJV</v>
      </c>
      <c r="S488" s="9" t="str">
        <f>IF(Tabla2[[#This Row],[EMPRESA]]=Tabla2[[#This Row],[CONTRATISTA PRNCIPAL]],"Principal","Secundaria")</f>
        <v>Principal</v>
      </c>
      <c r="T488" s="10">
        <f>IFERROR(1/COUNTIF(Tabla2[CONTRATISTA PRNCIPAL],Tabla2[[#This Row],[CONTRATISTA PRNCIPAL]]),0)</f>
        <v>0.14285714285714285</v>
      </c>
      <c r="U488" s="33">
        <f ca="1">IF(((TODAY()-Tabla2[[#This Row],[FECHA NACIMIENTO]])/365)&lt;18,"Corregir", IF(((TODAY()-Tabla2[[#This Row],[FECHA NACIMIENTO]])/365)&gt;80, "Corregir",ROUNDDOWN(((TODAY()-Tabla2[[#This Row],[FECHA NACIMIENTO]])/365),0)))</f>
        <v>26</v>
      </c>
      <c r="V48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488" s="34" t="str">
        <f ca="1">+IF(Tabla2[[#This Row],[Edad]]="Corregir","Corregir","Ok")</f>
        <v>Ok</v>
      </c>
      <c r="X488" s="10" t="str">
        <f>+IFERROR(VLOOKUP(Tabla2[[#This Row],[DISTRITO SEGÚN DNI]],Hoja1!$A$2:$B$55,2,FALSE),"No")</f>
        <v>No</v>
      </c>
      <c r="Y488" s="10" t="str">
        <f>IF(OR(LOWER(Tabla2[[#This Row],[GENERO]])="masculino", LOWER(Tabla2[[#This Row],[GENERO]])="femenino"),"OK","Corregir")</f>
        <v>OK</v>
      </c>
      <c r="Z488" s="10" t="str">
        <f>+IF(Tabla2[[#This Row],[Nro. DNI / CE]]="","Corregir",IF(LEN(Tabla2[[#This Row],[Nro. DNI / CE]])&gt;=8,"OK","Corregir"))</f>
        <v>OK</v>
      </c>
      <c r="AA488" s="10">
        <f>COUNTIF(Tabla2[APELLIDOS Y NOMBRES],Tabla2[[#This Row],[APELLIDOS Y NOMBRES]])</f>
        <v>1</v>
      </c>
      <c r="AB488" t="str">
        <f ca="1">+IFERROR(IF(Tabla2[[#This Row],[FECHA CESE/BAJA]]="","No Aplica",IF(AND(MONTH(Tabla2[[#This Row],[FECHA CESE/BAJA]])=MONTH(TODAY()-30),YEAR(Tabla2[[#This Row],[FECHA CESE/BAJA]])=YEAR(TODAY())),MONTH(TODAY()-30)&amp;"-"&amp;YEAR(TODAY()),"Borrar")),"No aplica")</f>
        <v>No aplica</v>
      </c>
      <c r="AC488" t="str">
        <f ca="1">+IFERROR(IF(Tabla2[[#This Row],[FECHA INICIO DE LABORES EN OBRA]]="","No Aplica",IF(AND(MONTH(Tabla2[[#This Row],[FECHA INICIO DE LABORES EN OBRA]])=MONTH(TODAY()-30),YEAR(Tabla2[[#This Row],[FECHA INICIO DE LABORES EN OBRA]])=YEAR(TODAY())),MONTH(TODAY()-30)&amp;"-"&amp;YEAR(TODAY()),"No Aplica")),"No Aplica")</f>
        <v>No Aplica</v>
      </c>
    </row>
    <row r="489" spans="1:29" x14ac:dyDescent="0.25">
      <c r="A489" s="2">
        <v>20557447181</v>
      </c>
      <c r="B489" s="3" t="s">
        <v>12841</v>
      </c>
      <c r="C489" s="3" t="s">
        <v>12841</v>
      </c>
      <c r="D489" s="3" t="s">
        <v>5020</v>
      </c>
      <c r="E489" s="3" t="s">
        <v>5021</v>
      </c>
      <c r="F489" s="36">
        <v>26955</v>
      </c>
      <c r="G489" s="3">
        <v>1</v>
      </c>
      <c r="H489" s="3" t="s">
        <v>4785</v>
      </c>
      <c r="I489" s="3" t="s">
        <v>5017</v>
      </c>
      <c r="J489" s="3" t="s">
        <v>5022</v>
      </c>
      <c r="K489" s="3" t="s">
        <v>93</v>
      </c>
      <c r="L489" s="8" t="s">
        <v>9813</v>
      </c>
      <c r="M489" s="5" t="s">
        <v>1073</v>
      </c>
      <c r="N489" s="13" t="s">
        <v>1513</v>
      </c>
      <c r="O489" s="5">
        <v>44958</v>
      </c>
      <c r="P489" s="8">
        <v>1</v>
      </c>
      <c r="Q489" s="9">
        <v>1</v>
      </c>
      <c r="R489" s="9" t="str">
        <f>IFERROR(VLOOKUP(Tabla2[[#This Row],[CONTRATISTA PRNCIPAL]],Hoja1!$L$5:$M$9,2,FALSE),"CJV")</f>
        <v>CJV</v>
      </c>
      <c r="S489" s="9" t="str">
        <f>IF(Tabla2[[#This Row],[EMPRESA]]=Tabla2[[#This Row],[CONTRATISTA PRNCIPAL]],"Principal","Secundaria")</f>
        <v>Principal</v>
      </c>
      <c r="T489" s="10">
        <f>IFERROR(1/COUNTIF(Tabla2[CONTRATISTA PRNCIPAL],Tabla2[[#This Row],[CONTRATISTA PRNCIPAL]]),0)</f>
        <v>0.14285714285714285</v>
      </c>
      <c r="U489" s="33">
        <f ca="1">IF(((TODAY()-Tabla2[[#This Row],[FECHA NACIMIENTO]])/365)&lt;18,"Corregir", IF(((TODAY()-Tabla2[[#This Row],[FECHA NACIMIENTO]])/365)&gt;80, "Corregir",ROUNDDOWN(((TODAY()-Tabla2[[#This Row],[FECHA NACIMIENTO]])/365),0)))</f>
        <v>49</v>
      </c>
      <c r="V48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489" s="34" t="str">
        <f ca="1">+IF(Tabla2[[#This Row],[Edad]]="Corregir","Corregir","Ok")</f>
        <v>Ok</v>
      </c>
      <c r="X489" s="10" t="str">
        <f>+IFERROR(VLOOKUP(Tabla2[[#This Row],[DISTRITO SEGÚN DNI]],Hoja1!$A$2:$B$55,2,FALSE),"No")</f>
        <v>ATE</v>
      </c>
      <c r="Y489" s="10" t="str">
        <f>IF(OR(LOWER(Tabla2[[#This Row],[GENERO]])="masculino", LOWER(Tabla2[[#This Row],[GENERO]])="femenino"),"OK","Corregir")</f>
        <v>OK</v>
      </c>
      <c r="Z489" s="10" t="str">
        <f>+IF(Tabla2[[#This Row],[Nro. DNI / CE]]="","Corregir",IF(LEN(Tabla2[[#This Row],[Nro. DNI / CE]])&gt;=8,"OK","Corregir"))</f>
        <v>OK</v>
      </c>
      <c r="AA489" s="10">
        <f>COUNTIF(Tabla2[APELLIDOS Y NOMBRES],Tabla2[[#This Row],[APELLIDOS Y NOMBRES]])</f>
        <v>1</v>
      </c>
      <c r="AB489" t="str">
        <f ca="1">+IFERROR(IF(Tabla2[[#This Row],[FECHA CESE/BAJA]]="","No Aplica",IF(AND(MONTH(Tabla2[[#This Row],[FECHA CESE/BAJA]])=MONTH(TODAY()-30),YEAR(Tabla2[[#This Row],[FECHA CESE/BAJA]])=YEAR(TODAY())),MONTH(TODAY()-30)&amp;"-"&amp;YEAR(TODAY()),"Borrar")),"No aplica")</f>
        <v>No aplica</v>
      </c>
      <c r="AC489" t="str">
        <f ca="1">+IFERROR(IF(Tabla2[[#This Row],[FECHA INICIO DE LABORES EN OBRA]]="","No Aplica",IF(AND(MONTH(Tabla2[[#This Row],[FECHA INICIO DE LABORES EN OBRA]])=MONTH(TODAY()-30),YEAR(Tabla2[[#This Row],[FECHA INICIO DE LABORES EN OBRA]])=YEAR(TODAY())),MONTH(TODAY()-30)&amp;"-"&amp;YEAR(TODAY()),"No Aplica")),"No Aplica")</f>
        <v>No Aplica</v>
      </c>
    </row>
    <row r="490" spans="1:29" x14ac:dyDescent="0.25">
      <c r="A490" s="2">
        <v>20557447181</v>
      </c>
      <c r="B490" s="3" t="s">
        <v>12841</v>
      </c>
      <c r="C490" s="3" t="s">
        <v>12841</v>
      </c>
      <c r="D490" s="3">
        <v>46987230</v>
      </c>
      <c r="E490" s="3" t="s">
        <v>10339</v>
      </c>
      <c r="F490" s="36">
        <v>33567</v>
      </c>
      <c r="G490" s="3">
        <v>1</v>
      </c>
      <c r="H490" s="3" t="s">
        <v>4785</v>
      </c>
      <c r="I490" s="3" t="s">
        <v>10340</v>
      </c>
      <c r="J490" s="3" t="s">
        <v>10341</v>
      </c>
      <c r="K490" s="3" t="s">
        <v>4985</v>
      </c>
      <c r="L490" s="8" t="s">
        <v>9813</v>
      </c>
      <c r="M490" s="5" t="s">
        <v>1073</v>
      </c>
      <c r="N490" s="13" t="s">
        <v>1513</v>
      </c>
      <c r="O490" s="5">
        <v>45108</v>
      </c>
      <c r="P490" s="8">
        <v>1</v>
      </c>
      <c r="Q490" s="9">
        <v>1</v>
      </c>
      <c r="R490" s="9" t="str">
        <f>IFERROR(VLOOKUP(Tabla2[[#This Row],[CONTRATISTA PRNCIPAL]],Hoja1!$L$5:$M$9,2,FALSE),"CJV")</f>
        <v>CJV</v>
      </c>
      <c r="S490" s="9" t="str">
        <f>IF(Tabla2[[#This Row],[EMPRESA]]=Tabla2[[#This Row],[CONTRATISTA PRNCIPAL]],"Principal","Secundaria")</f>
        <v>Principal</v>
      </c>
      <c r="T490" s="10">
        <f>IFERROR(1/COUNTIF(Tabla2[CONTRATISTA PRNCIPAL],Tabla2[[#This Row],[CONTRATISTA PRNCIPAL]]),0)</f>
        <v>0.14285714285714285</v>
      </c>
      <c r="U490" s="33">
        <f ca="1">IF(((TODAY()-Tabla2[[#This Row],[FECHA NACIMIENTO]])/365)&lt;18,"Corregir", IF(((TODAY()-Tabla2[[#This Row],[FECHA NACIMIENTO]])/365)&gt;80, "Corregir",ROUNDDOWN(((TODAY()-Tabla2[[#This Row],[FECHA NACIMIENTO]])/365),0)))</f>
        <v>31</v>
      </c>
      <c r="V49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490" s="34" t="str">
        <f ca="1">+IF(Tabla2[[#This Row],[Edad]]="Corregir","Corregir","Ok")</f>
        <v>Ok</v>
      </c>
      <c r="X490" s="10" t="str">
        <f>+IFERROR(VLOOKUP(Tabla2[[#This Row],[DISTRITO SEGÚN DNI]],Hoja1!$A$2:$B$55,2,FALSE),"No")</f>
        <v>No</v>
      </c>
      <c r="Y490" s="10" t="str">
        <f>IF(OR(LOWER(Tabla2[[#This Row],[GENERO]])="masculino", LOWER(Tabla2[[#This Row],[GENERO]])="femenino"),"OK","Corregir")</f>
        <v>OK</v>
      </c>
      <c r="Z490" s="10" t="str">
        <f>+IF(Tabla2[[#This Row],[Nro. DNI / CE]]="","Corregir",IF(LEN(Tabla2[[#This Row],[Nro. DNI / CE]])&gt;=8,"OK","Corregir"))</f>
        <v>OK</v>
      </c>
      <c r="AA490" s="10">
        <f>COUNTIF(Tabla2[APELLIDOS Y NOMBRES],Tabla2[[#This Row],[APELLIDOS Y NOMBRES]])</f>
        <v>1</v>
      </c>
      <c r="AB490" t="str">
        <f ca="1">+IFERROR(IF(Tabla2[[#This Row],[FECHA CESE/BAJA]]="","No Aplica",IF(AND(MONTH(Tabla2[[#This Row],[FECHA CESE/BAJA]])=MONTH(TODAY()-30),YEAR(Tabla2[[#This Row],[FECHA CESE/BAJA]])=YEAR(TODAY())),MONTH(TODAY()-30)&amp;"-"&amp;YEAR(TODAY()),"Borrar")),"No aplica")</f>
        <v>No aplica</v>
      </c>
      <c r="AC490" t="str">
        <f ca="1">+IFERROR(IF(Tabla2[[#This Row],[FECHA INICIO DE LABORES EN OBRA]]="","No Aplica",IF(AND(MONTH(Tabla2[[#This Row],[FECHA INICIO DE LABORES EN OBRA]])=MONTH(TODAY()-30),YEAR(Tabla2[[#This Row],[FECHA INICIO DE LABORES EN OBRA]])=YEAR(TODAY())),MONTH(TODAY()-30)&amp;"-"&amp;YEAR(TODAY()),"No Aplica")),"No Aplica")</f>
        <v>No Aplica</v>
      </c>
    </row>
    <row r="491" spans="1:29" x14ac:dyDescent="0.25">
      <c r="A491" s="2">
        <v>20557447181</v>
      </c>
      <c r="B491" s="3" t="s">
        <v>12841</v>
      </c>
      <c r="C491" s="3" t="s">
        <v>12841</v>
      </c>
      <c r="D491" s="3">
        <v>76608041</v>
      </c>
      <c r="E491" s="3" t="s">
        <v>12843</v>
      </c>
      <c r="F491" s="36">
        <v>35806</v>
      </c>
      <c r="G491" s="3">
        <v>1</v>
      </c>
      <c r="H491" s="3" t="s">
        <v>4785</v>
      </c>
      <c r="I491" s="3" t="s">
        <v>12844</v>
      </c>
      <c r="J491" s="3" t="s">
        <v>12845</v>
      </c>
      <c r="K491" s="3" t="s">
        <v>1200</v>
      </c>
      <c r="L491" s="8" t="s">
        <v>9813</v>
      </c>
      <c r="M491" s="5" t="s">
        <v>1073</v>
      </c>
      <c r="N491" s="13" t="s">
        <v>1513</v>
      </c>
      <c r="O491" s="5">
        <v>45139</v>
      </c>
      <c r="P491" s="8">
        <v>1</v>
      </c>
      <c r="Q491" s="9">
        <v>1</v>
      </c>
      <c r="R491" s="9" t="str">
        <f>IFERROR(VLOOKUP(Tabla2[[#This Row],[CONTRATISTA PRNCIPAL]],Hoja1!$L$5:$M$9,2,FALSE),"CJV")</f>
        <v>CJV</v>
      </c>
      <c r="S491" s="9" t="str">
        <f>IF(Tabla2[[#This Row],[EMPRESA]]=Tabla2[[#This Row],[CONTRATISTA PRNCIPAL]],"Principal","Secundaria")</f>
        <v>Principal</v>
      </c>
      <c r="T491" s="10">
        <f>IFERROR(1/COUNTIF(Tabla2[CONTRATISTA PRNCIPAL],Tabla2[[#This Row],[CONTRATISTA PRNCIPAL]]),0)</f>
        <v>0.14285714285714285</v>
      </c>
      <c r="U491" s="33">
        <f ca="1">IF(((TODAY()-Tabla2[[#This Row],[FECHA NACIMIENTO]])/365)&lt;18,"Corregir", IF(((TODAY()-Tabla2[[#This Row],[FECHA NACIMIENTO]])/365)&gt;80, "Corregir",ROUNDDOWN(((TODAY()-Tabla2[[#This Row],[FECHA NACIMIENTO]])/365),0)))</f>
        <v>25</v>
      </c>
      <c r="V49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491" s="34" t="str">
        <f ca="1">+IF(Tabla2[[#This Row],[Edad]]="Corregir","Corregir","Ok")</f>
        <v>Ok</v>
      </c>
      <c r="X491" s="10" t="str">
        <f>+IFERROR(VLOOKUP(Tabla2[[#This Row],[DISTRITO SEGÚN DNI]],Hoja1!$A$2:$B$55,2,FALSE),"No")</f>
        <v>No</v>
      </c>
      <c r="Y491" s="10" t="str">
        <f>IF(OR(LOWER(Tabla2[[#This Row],[GENERO]])="masculino", LOWER(Tabla2[[#This Row],[GENERO]])="femenino"),"OK","Corregir")</f>
        <v>OK</v>
      </c>
      <c r="Z491" s="10" t="str">
        <f>+IF(Tabla2[[#This Row],[Nro. DNI / CE]]="","Corregir",IF(LEN(Tabla2[[#This Row],[Nro. DNI / CE]])&gt;=8,"OK","Corregir"))</f>
        <v>OK</v>
      </c>
      <c r="AA491" s="10">
        <f>COUNTIF(Tabla2[APELLIDOS Y NOMBRES],Tabla2[[#This Row],[APELLIDOS Y NOMBRES]])</f>
        <v>1</v>
      </c>
      <c r="AB491" t="str">
        <f ca="1">+IFERROR(IF(Tabla2[[#This Row],[FECHA CESE/BAJA]]="","No Aplica",IF(AND(MONTH(Tabla2[[#This Row],[FECHA CESE/BAJA]])=MONTH(TODAY()-30),YEAR(Tabla2[[#This Row],[FECHA CESE/BAJA]])=YEAR(TODAY())),MONTH(TODAY()-30)&amp;"-"&amp;YEAR(TODAY()),"Borrar")),"No aplica")</f>
        <v>No aplica</v>
      </c>
      <c r="AC491" t="str">
        <f ca="1">+IFERROR(IF(Tabla2[[#This Row],[FECHA INICIO DE LABORES EN OBRA]]="","No Aplica",IF(AND(MONTH(Tabla2[[#This Row],[FECHA INICIO DE LABORES EN OBRA]])=MONTH(TODAY()-30),YEAR(Tabla2[[#This Row],[FECHA INICIO DE LABORES EN OBRA]])=YEAR(TODAY())),MONTH(TODAY()-30)&amp;"-"&amp;YEAR(TODAY()),"No Aplica")),"No Aplica")</f>
        <v>8-2023</v>
      </c>
    </row>
    <row r="492" spans="1:29" x14ac:dyDescent="0.25">
      <c r="A492" s="2">
        <v>20557447181</v>
      </c>
      <c r="B492" s="3" t="s">
        <v>12841</v>
      </c>
      <c r="C492" s="3" t="s">
        <v>12841</v>
      </c>
      <c r="D492" s="3">
        <v>40049199</v>
      </c>
      <c r="E492" s="3" t="s">
        <v>12846</v>
      </c>
      <c r="F492" s="36">
        <v>27527</v>
      </c>
      <c r="G492" s="3">
        <v>1</v>
      </c>
      <c r="H492" s="3" t="s">
        <v>4785</v>
      </c>
      <c r="I492" s="3" t="s">
        <v>5017</v>
      </c>
      <c r="J492" s="3" t="s">
        <v>12847</v>
      </c>
      <c r="K492" s="3" t="s">
        <v>12848</v>
      </c>
      <c r="L492" s="8" t="s">
        <v>9813</v>
      </c>
      <c r="M492" s="5" t="s">
        <v>1073</v>
      </c>
      <c r="N492" s="13" t="s">
        <v>1513</v>
      </c>
      <c r="O492" s="5">
        <v>45140</v>
      </c>
      <c r="P492" s="8">
        <v>1</v>
      </c>
      <c r="Q492" s="9">
        <v>1</v>
      </c>
      <c r="R492" s="9" t="str">
        <f>IFERROR(VLOOKUP(Tabla2[[#This Row],[CONTRATISTA PRNCIPAL]],Hoja1!$L$5:$M$9,2,FALSE),"CJV")</f>
        <v>CJV</v>
      </c>
      <c r="S492" s="9" t="str">
        <f>IF(Tabla2[[#This Row],[EMPRESA]]=Tabla2[[#This Row],[CONTRATISTA PRNCIPAL]],"Principal","Secundaria")</f>
        <v>Principal</v>
      </c>
      <c r="T492" s="10">
        <f>IFERROR(1/COUNTIF(Tabla2[CONTRATISTA PRNCIPAL],Tabla2[[#This Row],[CONTRATISTA PRNCIPAL]]),0)</f>
        <v>0.14285714285714285</v>
      </c>
      <c r="U492" s="33">
        <f ca="1">IF(((TODAY()-Tabla2[[#This Row],[FECHA NACIMIENTO]])/365)&lt;18,"Corregir", IF(((TODAY()-Tabla2[[#This Row],[FECHA NACIMIENTO]])/365)&gt;80, "Corregir",ROUNDDOWN(((TODAY()-Tabla2[[#This Row],[FECHA NACIMIENTO]])/365),0)))</f>
        <v>48</v>
      </c>
      <c r="V49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492" s="34" t="str">
        <f ca="1">+IF(Tabla2[[#This Row],[Edad]]="Corregir","Corregir","Ok")</f>
        <v>Ok</v>
      </c>
      <c r="X492" s="10" t="str">
        <f>+IFERROR(VLOOKUP(Tabla2[[#This Row],[DISTRITO SEGÚN DNI]],Hoja1!$A$2:$B$55,2,FALSE),"No")</f>
        <v>No</v>
      </c>
      <c r="Y492" s="10" t="str">
        <f>IF(OR(LOWER(Tabla2[[#This Row],[GENERO]])="masculino", LOWER(Tabla2[[#This Row],[GENERO]])="femenino"),"OK","Corregir")</f>
        <v>OK</v>
      </c>
      <c r="Z492" s="10" t="str">
        <f>+IF(Tabla2[[#This Row],[Nro. DNI / CE]]="","Corregir",IF(LEN(Tabla2[[#This Row],[Nro. DNI / CE]])&gt;=8,"OK","Corregir"))</f>
        <v>OK</v>
      </c>
      <c r="AA492" s="10">
        <f>COUNTIF(Tabla2[APELLIDOS Y NOMBRES],Tabla2[[#This Row],[APELLIDOS Y NOMBRES]])</f>
        <v>1</v>
      </c>
      <c r="AB492" t="str">
        <f ca="1">+IFERROR(IF(Tabla2[[#This Row],[FECHA CESE/BAJA]]="","No Aplica",IF(AND(MONTH(Tabla2[[#This Row],[FECHA CESE/BAJA]])=MONTH(TODAY()-30),YEAR(Tabla2[[#This Row],[FECHA CESE/BAJA]])=YEAR(TODAY())),MONTH(TODAY()-30)&amp;"-"&amp;YEAR(TODAY()),"Borrar")),"No aplica")</f>
        <v>No aplica</v>
      </c>
      <c r="AC492" t="str">
        <f ca="1">+IFERROR(IF(Tabla2[[#This Row],[FECHA INICIO DE LABORES EN OBRA]]="","No Aplica",IF(AND(MONTH(Tabla2[[#This Row],[FECHA INICIO DE LABORES EN OBRA]])=MONTH(TODAY()-30),YEAR(Tabla2[[#This Row],[FECHA INICIO DE LABORES EN OBRA]])=YEAR(TODAY())),MONTH(TODAY()-30)&amp;"-"&amp;YEAR(TODAY()),"No Aplica")),"No Aplica")</f>
        <v>8-2023</v>
      </c>
    </row>
    <row r="493" spans="1:29" x14ac:dyDescent="0.25">
      <c r="A493" s="2">
        <v>20547132158</v>
      </c>
      <c r="B493" s="3" t="s">
        <v>12989</v>
      </c>
      <c r="C493" s="3" t="s">
        <v>12990</v>
      </c>
      <c r="D493" s="3" t="s">
        <v>12991</v>
      </c>
      <c r="E493" s="3" t="s">
        <v>12992</v>
      </c>
      <c r="F493" s="36">
        <v>31625</v>
      </c>
      <c r="G493" s="3">
        <v>1</v>
      </c>
      <c r="H493" s="3" t="s">
        <v>12993</v>
      </c>
      <c r="I493" s="3" t="s">
        <v>12994</v>
      </c>
      <c r="J493" s="3" t="s">
        <v>12995</v>
      </c>
      <c r="K493" s="3" t="s">
        <v>1139</v>
      </c>
      <c r="L493" s="8" t="s">
        <v>9813</v>
      </c>
      <c r="M493" s="5" t="s">
        <v>1073</v>
      </c>
      <c r="N493" s="13" t="s">
        <v>1043</v>
      </c>
      <c r="O493" s="5">
        <v>45100</v>
      </c>
      <c r="P493" s="8">
        <v>1</v>
      </c>
      <c r="Q493" s="9">
        <v>1</v>
      </c>
      <c r="R493" s="9" t="str">
        <f>IFERROR(VLOOKUP(Tabla2[[#This Row],[CONTRATISTA PRNCIPAL]],Hoja1!$L$5:$M$9,2,FALSE),"CJV")</f>
        <v>CJV</v>
      </c>
      <c r="S493" s="9" t="str">
        <f>IF(Tabla2[[#This Row],[EMPRESA]]=Tabla2[[#This Row],[CONTRATISTA PRNCIPAL]],"Principal","Secundaria")</f>
        <v>Secundaria</v>
      </c>
      <c r="T493" s="10">
        <f>IFERROR(1/COUNTIF(Tabla2[CONTRATISTA PRNCIPAL],Tabla2[[#This Row],[CONTRATISTA PRNCIPAL]]),0)</f>
        <v>5.2631578947368418E-2</v>
      </c>
      <c r="U493" s="33">
        <f ca="1">IF(((TODAY()-Tabla2[[#This Row],[FECHA NACIMIENTO]])/365)&lt;18,"Corregir", IF(((TODAY()-Tabla2[[#This Row],[FECHA NACIMIENTO]])/365)&gt;80, "Corregir",ROUNDDOWN(((TODAY()-Tabla2[[#This Row],[FECHA NACIMIENTO]])/365),0)))</f>
        <v>37</v>
      </c>
      <c r="V49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493" s="34" t="str">
        <f ca="1">+IF(Tabla2[[#This Row],[Edad]]="Corregir","Corregir","Ok")</f>
        <v>Ok</v>
      </c>
      <c r="X493" s="10" t="str">
        <f>+IFERROR(VLOOKUP(Tabla2[[#This Row],[DISTRITO SEGÚN DNI]],Hoja1!$A$2:$B$55,2,FALSE),"No")</f>
        <v>No</v>
      </c>
      <c r="Y493" s="10" t="str">
        <f>IF(OR(LOWER(Tabla2[[#This Row],[GENERO]])="masculino", LOWER(Tabla2[[#This Row],[GENERO]])="femenino"),"OK","Corregir")</f>
        <v>OK</v>
      </c>
      <c r="Z493" s="10" t="str">
        <f>+IF(Tabla2[[#This Row],[Nro. DNI / CE]]="","Corregir",IF(LEN(Tabla2[[#This Row],[Nro. DNI / CE]])&gt;=8,"OK","Corregir"))</f>
        <v>OK</v>
      </c>
      <c r="AA493" s="10">
        <f>COUNTIF(Tabla2[APELLIDOS Y NOMBRES],Tabla2[[#This Row],[APELLIDOS Y NOMBRES]])</f>
        <v>1</v>
      </c>
      <c r="AB493" t="str">
        <f ca="1">+IFERROR(IF(Tabla2[[#This Row],[FECHA CESE/BAJA]]="","No Aplica",IF(AND(MONTH(Tabla2[[#This Row],[FECHA CESE/BAJA]])=MONTH(TODAY()-30),YEAR(Tabla2[[#This Row],[FECHA CESE/BAJA]])=YEAR(TODAY())),MONTH(TODAY()-30)&amp;"-"&amp;YEAR(TODAY()),"Borrar")),"No aplica")</f>
        <v>No aplica</v>
      </c>
      <c r="AC493" t="str">
        <f ca="1">+IFERROR(IF(Tabla2[[#This Row],[FECHA INICIO DE LABORES EN OBRA]]="","No Aplica",IF(AND(MONTH(Tabla2[[#This Row],[FECHA INICIO DE LABORES EN OBRA]])=MONTH(TODAY()-30),YEAR(Tabla2[[#This Row],[FECHA INICIO DE LABORES EN OBRA]])=YEAR(TODAY())),MONTH(TODAY()-30)&amp;"-"&amp;YEAR(TODAY()),"No Aplica")),"No Aplica")</f>
        <v>No Aplica</v>
      </c>
    </row>
    <row r="494" spans="1:29" x14ac:dyDescent="0.25">
      <c r="A494" s="2">
        <v>20547132158</v>
      </c>
      <c r="B494" s="3" t="s">
        <v>12989</v>
      </c>
      <c r="C494" s="3" t="s">
        <v>12990</v>
      </c>
      <c r="D494" s="3" t="s">
        <v>12996</v>
      </c>
      <c r="E494" s="3" t="s">
        <v>12997</v>
      </c>
      <c r="F494" s="36">
        <v>23128</v>
      </c>
      <c r="G494" s="3">
        <v>1</v>
      </c>
      <c r="H494" s="3" t="s">
        <v>12998</v>
      </c>
      <c r="I494" s="3" t="s">
        <v>12994</v>
      </c>
      <c r="J494" s="3" t="s">
        <v>12999</v>
      </c>
      <c r="K494" s="3" t="s">
        <v>1139</v>
      </c>
      <c r="L494" s="8" t="s">
        <v>9813</v>
      </c>
      <c r="M494" s="5" t="s">
        <v>1073</v>
      </c>
      <c r="N494" s="13" t="s">
        <v>1043</v>
      </c>
      <c r="O494" s="5">
        <v>45100</v>
      </c>
      <c r="P494" s="8">
        <v>1</v>
      </c>
      <c r="Q494" s="9">
        <v>1</v>
      </c>
      <c r="R494" s="9" t="str">
        <f>IFERROR(VLOOKUP(Tabla2[[#This Row],[CONTRATISTA PRNCIPAL]],Hoja1!$L$5:$M$9,2,FALSE),"CJV")</f>
        <v>CJV</v>
      </c>
      <c r="S494" s="9" t="str">
        <f>IF(Tabla2[[#This Row],[EMPRESA]]=Tabla2[[#This Row],[CONTRATISTA PRNCIPAL]],"Principal","Secundaria")</f>
        <v>Secundaria</v>
      </c>
      <c r="T494" s="10">
        <f>IFERROR(1/COUNTIF(Tabla2[CONTRATISTA PRNCIPAL],Tabla2[[#This Row],[CONTRATISTA PRNCIPAL]]),0)</f>
        <v>5.2631578947368418E-2</v>
      </c>
      <c r="U494" s="33">
        <f ca="1">IF(((TODAY()-Tabla2[[#This Row],[FECHA NACIMIENTO]])/365)&lt;18,"Corregir", IF(((TODAY()-Tabla2[[#This Row],[FECHA NACIMIENTO]])/365)&gt;80, "Corregir",ROUNDDOWN(((TODAY()-Tabla2[[#This Row],[FECHA NACIMIENTO]])/365),0)))</f>
        <v>60</v>
      </c>
      <c r="V49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94" s="34" t="str">
        <f ca="1">+IF(Tabla2[[#This Row],[Edad]]="Corregir","Corregir","Ok")</f>
        <v>Ok</v>
      </c>
      <c r="X494" s="10" t="str">
        <f>+IFERROR(VLOOKUP(Tabla2[[#This Row],[DISTRITO SEGÚN DNI]],Hoja1!$A$2:$B$55,2,FALSE),"No")</f>
        <v>No</v>
      </c>
      <c r="Y494" s="10" t="str">
        <f>IF(OR(LOWER(Tabla2[[#This Row],[GENERO]])="masculino", LOWER(Tabla2[[#This Row],[GENERO]])="femenino"),"OK","Corregir")</f>
        <v>OK</v>
      </c>
      <c r="Z494" s="10" t="str">
        <f>+IF(Tabla2[[#This Row],[Nro. DNI / CE]]="","Corregir",IF(LEN(Tabla2[[#This Row],[Nro. DNI / CE]])&gt;=8,"OK","Corregir"))</f>
        <v>OK</v>
      </c>
      <c r="AA494" s="10">
        <f>COUNTIF(Tabla2[APELLIDOS Y NOMBRES],Tabla2[[#This Row],[APELLIDOS Y NOMBRES]])</f>
        <v>1</v>
      </c>
      <c r="AB494" t="str">
        <f ca="1">+IFERROR(IF(Tabla2[[#This Row],[FECHA CESE/BAJA]]="","No Aplica",IF(AND(MONTH(Tabla2[[#This Row],[FECHA CESE/BAJA]])=MONTH(TODAY()-30),YEAR(Tabla2[[#This Row],[FECHA CESE/BAJA]])=YEAR(TODAY())),MONTH(TODAY()-30)&amp;"-"&amp;YEAR(TODAY()),"Borrar")),"No aplica")</f>
        <v>No aplica</v>
      </c>
      <c r="AC494" t="str">
        <f ca="1">+IFERROR(IF(Tabla2[[#This Row],[FECHA INICIO DE LABORES EN OBRA]]="","No Aplica",IF(AND(MONTH(Tabla2[[#This Row],[FECHA INICIO DE LABORES EN OBRA]])=MONTH(TODAY()-30),YEAR(Tabla2[[#This Row],[FECHA INICIO DE LABORES EN OBRA]])=YEAR(TODAY())),MONTH(TODAY()-30)&amp;"-"&amp;YEAR(TODAY()),"No Aplica")),"No Aplica")</f>
        <v>No Aplica</v>
      </c>
    </row>
    <row r="495" spans="1:29" x14ac:dyDescent="0.25">
      <c r="A495" s="2">
        <v>20547132158</v>
      </c>
      <c r="B495" s="3" t="s">
        <v>12989</v>
      </c>
      <c r="C495" s="3" t="s">
        <v>12990</v>
      </c>
      <c r="D495" s="3" t="s">
        <v>13000</v>
      </c>
      <c r="E495" s="3" t="s">
        <v>13001</v>
      </c>
      <c r="F495" s="36">
        <v>22442</v>
      </c>
      <c r="G495" s="3">
        <v>1</v>
      </c>
      <c r="H495" s="3" t="s">
        <v>12998</v>
      </c>
      <c r="I495" s="3" t="s">
        <v>12994</v>
      </c>
      <c r="J495" s="3" t="s">
        <v>13002</v>
      </c>
      <c r="K495" s="3" t="s">
        <v>1164</v>
      </c>
      <c r="L495" s="8" t="s">
        <v>9813</v>
      </c>
      <c r="M495" s="5" t="s">
        <v>1073</v>
      </c>
      <c r="N495" s="13" t="s">
        <v>1043</v>
      </c>
      <c r="O495" s="5">
        <v>45100</v>
      </c>
      <c r="P495" s="8">
        <v>1</v>
      </c>
      <c r="Q495" s="9">
        <v>1</v>
      </c>
      <c r="R495" s="9" t="str">
        <f>IFERROR(VLOOKUP(Tabla2[[#This Row],[CONTRATISTA PRNCIPAL]],Hoja1!$L$5:$M$9,2,FALSE),"CJV")</f>
        <v>CJV</v>
      </c>
      <c r="S495" s="9" t="str">
        <f>IF(Tabla2[[#This Row],[EMPRESA]]=Tabla2[[#This Row],[CONTRATISTA PRNCIPAL]],"Principal","Secundaria")</f>
        <v>Secundaria</v>
      </c>
      <c r="T495" s="10">
        <f>IFERROR(1/COUNTIF(Tabla2[CONTRATISTA PRNCIPAL],Tabla2[[#This Row],[CONTRATISTA PRNCIPAL]]),0)</f>
        <v>5.2631578947368418E-2</v>
      </c>
      <c r="U495" s="33">
        <f ca="1">IF(((TODAY()-Tabla2[[#This Row],[FECHA NACIMIENTO]])/365)&lt;18,"Corregir", IF(((TODAY()-Tabla2[[#This Row],[FECHA NACIMIENTO]])/365)&gt;80, "Corregir",ROUNDDOWN(((TODAY()-Tabla2[[#This Row],[FECHA NACIMIENTO]])/365),0)))</f>
        <v>62</v>
      </c>
      <c r="V49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95" s="34" t="str">
        <f ca="1">+IF(Tabla2[[#This Row],[Edad]]="Corregir","Corregir","Ok")</f>
        <v>Ok</v>
      </c>
      <c r="X495" s="10" t="str">
        <f>+IFERROR(VLOOKUP(Tabla2[[#This Row],[DISTRITO SEGÚN DNI]],Hoja1!$A$2:$B$55,2,FALSE),"No")</f>
        <v>No</v>
      </c>
      <c r="Y495" s="10" t="str">
        <f>IF(OR(LOWER(Tabla2[[#This Row],[GENERO]])="masculino", LOWER(Tabla2[[#This Row],[GENERO]])="femenino"),"OK","Corregir")</f>
        <v>OK</v>
      </c>
      <c r="Z495" s="10" t="str">
        <f>+IF(Tabla2[[#This Row],[Nro. DNI / CE]]="","Corregir",IF(LEN(Tabla2[[#This Row],[Nro. DNI / CE]])&gt;=8,"OK","Corregir"))</f>
        <v>OK</v>
      </c>
      <c r="AA495" s="10">
        <f>COUNTIF(Tabla2[APELLIDOS Y NOMBRES],Tabla2[[#This Row],[APELLIDOS Y NOMBRES]])</f>
        <v>1</v>
      </c>
      <c r="AB495" t="str">
        <f ca="1">+IFERROR(IF(Tabla2[[#This Row],[FECHA CESE/BAJA]]="","No Aplica",IF(AND(MONTH(Tabla2[[#This Row],[FECHA CESE/BAJA]])=MONTH(TODAY()-30),YEAR(Tabla2[[#This Row],[FECHA CESE/BAJA]])=YEAR(TODAY())),MONTH(TODAY()-30)&amp;"-"&amp;YEAR(TODAY()),"Borrar")),"No aplica")</f>
        <v>No aplica</v>
      </c>
      <c r="AC495" t="str">
        <f ca="1">+IFERROR(IF(Tabla2[[#This Row],[FECHA INICIO DE LABORES EN OBRA]]="","No Aplica",IF(AND(MONTH(Tabla2[[#This Row],[FECHA INICIO DE LABORES EN OBRA]])=MONTH(TODAY()-30),YEAR(Tabla2[[#This Row],[FECHA INICIO DE LABORES EN OBRA]])=YEAR(TODAY())),MONTH(TODAY()-30)&amp;"-"&amp;YEAR(TODAY()),"No Aplica")),"No Aplica")</f>
        <v>No Aplica</v>
      </c>
    </row>
    <row r="496" spans="1:29" x14ac:dyDescent="0.25">
      <c r="A496" s="2">
        <v>20547132158</v>
      </c>
      <c r="B496" s="3" t="s">
        <v>12989</v>
      </c>
      <c r="C496" s="3" t="s">
        <v>12990</v>
      </c>
      <c r="D496" s="3">
        <v>10744401</v>
      </c>
      <c r="E496" s="3" t="s">
        <v>13003</v>
      </c>
      <c r="F496" s="36">
        <v>28440</v>
      </c>
      <c r="G496" s="3">
        <v>1</v>
      </c>
      <c r="H496" s="3" t="s">
        <v>12998</v>
      </c>
      <c r="I496" s="3" t="s">
        <v>12994</v>
      </c>
      <c r="J496" s="3" t="s">
        <v>13004</v>
      </c>
      <c r="K496" s="3" t="s">
        <v>1139</v>
      </c>
      <c r="L496" s="8" t="s">
        <v>9813</v>
      </c>
      <c r="M496" s="5" t="s">
        <v>1073</v>
      </c>
      <c r="N496" s="13" t="s">
        <v>1043</v>
      </c>
      <c r="O496" s="5">
        <v>45078</v>
      </c>
      <c r="P496" s="8">
        <v>1</v>
      </c>
      <c r="Q496" s="9">
        <v>1</v>
      </c>
      <c r="R496" s="9" t="str">
        <f>IFERROR(VLOOKUP(Tabla2[[#This Row],[CONTRATISTA PRNCIPAL]],Hoja1!$L$5:$M$9,2,FALSE),"CJV")</f>
        <v>CJV</v>
      </c>
      <c r="S496" s="9" t="str">
        <f>IF(Tabla2[[#This Row],[EMPRESA]]=Tabla2[[#This Row],[CONTRATISTA PRNCIPAL]],"Principal","Secundaria")</f>
        <v>Secundaria</v>
      </c>
      <c r="T496" s="10">
        <f>IFERROR(1/COUNTIF(Tabla2[CONTRATISTA PRNCIPAL],Tabla2[[#This Row],[CONTRATISTA PRNCIPAL]]),0)</f>
        <v>5.2631578947368418E-2</v>
      </c>
      <c r="U496" s="33">
        <f ca="1">IF(((TODAY()-Tabla2[[#This Row],[FECHA NACIMIENTO]])/365)&lt;18,"Corregir", IF(((TODAY()-Tabla2[[#This Row],[FECHA NACIMIENTO]])/365)&gt;80, "Corregir",ROUNDDOWN(((TODAY()-Tabla2[[#This Row],[FECHA NACIMIENTO]])/365),0)))</f>
        <v>45</v>
      </c>
      <c r="V49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496" s="34" t="str">
        <f ca="1">+IF(Tabla2[[#This Row],[Edad]]="Corregir","Corregir","Ok")</f>
        <v>Ok</v>
      </c>
      <c r="X496" s="10" t="str">
        <f>+IFERROR(VLOOKUP(Tabla2[[#This Row],[DISTRITO SEGÚN DNI]],Hoja1!$A$2:$B$55,2,FALSE),"No")</f>
        <v>No</v>
      </c>
      <c r="Y496" s="10" t="str">
        <f>IF(OR(LOWER(Tabla2[[#This Row],[GENERO]])="masculino", LOWER(Tabla2[[#This Row],[GENERO]])="femenino"),"OK","Corregir")</f>
        <v>OK</v>
      </c>
      <c r="Z496" s="10" t="str">
        <f>+IF(Tabla2[[#This Row],[Nro. DNI / CE]]="","Corregir",IF(LEN(Tabla2[[#This Row],[Nro. DNI / CE]])&gt;=8,"OK","Corregir"))</f>
        <v>OK</v>
      </c>
      <c r="AA496" s="10">
        <f>COUNTIF(Tabla2[APELLIDOS Y NOMBRES],Tabla2[[#This Row],[APELLIDOS Y NOMBRES]])</f>
        <v>1</v>
      </c>
      <c r="AB496" t="str">
        <f ca="1">+IFERROR(IF(Tabla2[[#This Row],[FECHA CESE/BAJA]]="","No Aplica",IF(AND(MONTH(Tabla2[[#This Row],[FECHA CESE/BAJA]])=MONTH(TODAY()-30),YEAR(Tabla2[[#This Row],[FECHA CESE/BAJA]])=YEAR(TODAY())),MONTH(TODAY()-30)&amp;"-"&amp;YEAR(TODAY()),"Borrar")),"No aplica")</f>
        <v>No aplica</v>
      </c>
      <c r="AC496" t="str">
        <f ca="1">+IFERROR(IF(Tabla2[[#This Row],[FECHA INICIO DE LABORES EN OBRA]]="","No Aplica",IF(AND(MONTH(Tabla2[[#This Row],[FECHA INICIO DE LABORES EN OBRA]])=MONTH(TODAY()-30),YEAR(Tabla2[[#This Row],[FECHA INICIO DE LABORES EN OBRA]])=YEAR(TODAY())),MONTH(TODAY()-30)&amp;"-"&amp;YEAR(TODAY()),"No Aplica")),"No Aplica")</f>
        <v>No Aplica</v>
      </c>
    </row>
    <row r="497" spans="1:29" x14ac:dyDescent="0.25">
      <c r="A497" s="2">
        <v>20547132158</v>
      </c>
      <c r="B497" s="3" t="s">
        <v>12989</v>
      </c>
      <c r="C497" s="3" t="s">
        <v>12990</v>
      </c>
      <c r="D497" s="3">
        <v>10724941</v>
      </c>
      <c r="E497" s="3" t="s">
        <v>13005</v>
      </c>
      <c r="F497" s="36">
        <v>26513</v>
      </c>
      <c r="G497" s="3">
        <v>1</v>
      </c>
      <c r="H497" s="3" t="s">
        <v>12998</v>
      </c>
      <c r="I497" s="3" t="s">
        <v>12994</v>
      </c>
      <c r="J497" s="3" t="s">
        <v>13006</v>
      </c>
      <c r="K497" s="3" t="s">
        <v>1077</v>
      </c>
      <c r="L497" s="8" t="s">
        <v>9813</v>
      </c>
      <c r="M497" s="5" t="s">
        <v>1073</v>
      </c>
      <c r="N497" s="13" t="s">
        <v>1043</v>
      </c>
      <c r="O497" s="5">
        <v>45078</v>
      </c>
      <c r="P497" s="8">
        <v>1</v>
      </c>
      <c r="Q497" s="9">
        <v>1</v>
      </c>
      <c r="R497" s="9" t="str">
        <f>IFERROR(VLOOKUP(Tabla2[[#This Row],[CONTRATISTA PRNCIPAL]],Hoja1!$L$5:$M$9,2,FALSE),"CJV")</f>
        <v>CJV</v>
      </c>
      <c r="S497" s="9" t="str">
        <f>IF(Tabla2[[#This Row],[EMPRESA]]=Tabla2[[#This Row],[CONTRATISTA PRNCIPAL]],"Principal","Secundaria")</f>
        <v>Secundaria</v>
      </c>
      <c r="T497" s="10">
        <f>IFERROR(1/COUNTIF(Tabla2[CONTRATISTA PRNCIPAL],Tabla2[[#This Row],[CONTRATISTA PRNCIPAL]]),0)</f>
        <v>5.2631578947368418E-2</v>
      </c>
      <c r="U497" s="33">
        <f ca="1">IF(((TODAY()-Tabla2[[#This Row],[FECHA NACIMIENTO]])/365)&lt;18,"Corregir", IF(((TODAY()-Tabla2[[#This Row],[FECHA NACIMIENTO]])/365)&gt;80, "Corregir",ROUNDDOWN(((TODAY()-Tabla2[[#This Row],[FECHA NACIMIENTO]])/365),0)))</f>
        <v>51</v>
      </c>
      <c r="V49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497" s="34" t="str">
        <f ca="1">+IF(Tabla2[[#This Row],[Edad]]="Corregir","Corregir","Ok")</f>
        <v>Ok</v>
      </c>
      <c r="X497" s="10" t="str">
        <f>+IFERROR(VLOOKUP(Tabla2[[#This Row],[DISTRITO SEGÚN DNI]],Hoja1!$A$2:$B$55,2,FALSE),"No")</f>
        <v>No</v>
      </c>
      <c r="Y497" s="10" t="str">
        <f>IF(OR(LOWER(Tabla2[[#This Row],[GENERO]])="masculino", LOWER(Tabla2[[#This Row],[GENERO]])="femenino"),"OK","Corregir")</f>
        <v>OK</v>
      </c>
      <c r="Z497" s="10" t="str">
        <f>+IF(Tabla2[[#This Row],[Nro. DNI / CE]]="","Corregir",IF(LEN(Tabla2[[#This Row],[Nro. DNI / CE]])&gt;=8,"OK","Corregir"))</f>
        <v>OK</v>
      </c>
      <c r="AA497" s="10">
        <f>COUNTIF(Tabla2[APELLIDOS Y NOMBRES],Tabla2[[#This Row],[APELLIDOS Y NOMBRES]])</f>
        <v>1</v>
      </c>
      <c r="AB497" t="str">
        <f ca="1">+IFERROR(IF(Tabla2[[#This Row],[FECHA CESE/BAJA]]="","No Aplica",IF(AND(MONTH(Tabla2[[#This Row],[FECHA CESE/BAJA]])=MONTH(TODAY()-30),YEAR(Tabla2[[#This Row],[FECHA CESE/BAJA]])=YEAR(TODAY())),MONTH(TODAY()-30)&amp;"-"&amp;YEAR(TODAY()),"Borrar")),"No aplica")</f>
        <v>No aplica</v>
      </c>
      <c r="AC497" t="str">
        <f ca="1">+IFERROR(IF(Tabla2[[#This Row],[FECHA INICIO DE LABORES EN OBRA]]="","No Aplica",IF(AND(MONTH(Tabla2[[#This Row],[FECHA INICIO DE LABORES EN OBRA]])=MONTH(TODAY()-30),YEAR(Tabla2[[#This Row],[FECHA INICIO DE LABORES EN OBRA]])=YEAR(TODAY())),MONTH(TODAY()-30)&amp;"-"&amp;YEAR(TODAY()),"No Aplica")),"No Aplica")</f>
        <v>No Aplica</v>
      </c>
    </row>
    <row r="498" spans="1:29" x14ac:dyDescent="0.25">
      <c r="A498" s="2">
        <v>20547132158</v>
      </c>
      <c r="B498" s="3" t="s">
        <v>12989</v>
      </c>
      <c r="C498" s="3" t="s">
        <v>12990</v>
      </c>
      <c r="D498" s="3">
        <v>40426812</v>
      </c>
      <c r="E498" s="3" t="s">
        <v>13007</v>
      </c>
      <c r="F498" s="36">
        <v>25526</v>
      </c>
      <c r="G498" s="3">
        <v>1</v>
      </c>
      <c r="H498" s="3" t="s">
        <v>13008</v>
      </c>
      <c r="I498" s="3" t="s">
        <v>12994</v>
      </c>
      <c r="J498" s="3" t="s">
        <v>13009</v>
      </c>
      <c r="K498" s="3" t="s">
        <v>1200</v>
      </c>
      <c r="L498" s="8" t="s">
        <v>9813</v>
      </c>
      <c r="M498" s="5" t="s">
        <v>1073</v>
      </c>
      <c r="N498" s="13" t="s">
        <v>1043</v>
      </c>
      <c r="O498" s="5">
        <v>45107</v>
      </c>
      <c r="P498" s="8">
        <v>1</v>
      </c>
      <c r="Q498" s="9">
        <v>1</v>
      </c>
      <c r="R498" s="9" t="str">
        <f>IFERROR(VLOOKUP(Tabla2[[#This Row],[CONTRATISTA PRNCIPAL]],Hoja1!$L$5:$M$9,2,FALSE),"CJV")</f>
        <v>CJV</v>
      </c>
      <c r="S498" s="9" t="str">
        <f>IF(Tabla2[[#This Row],[EMPRESA]]=Tabla2[[#This Row],[CONTRATISTA PRNCIPAL]],"Principal","Secundaria")</f>
        <v>Secundaria</v>
      </c>
      <c r="T498" s="10">
        <f>IFERROR(1/COUNTIF(Tabla2[CONTRATISTA PRNCIPAL],Tabla2[[#This Row],[CONTRATISTA PRNCIPAL]]),0)</f>
        <v>5.2631578947368418E-2</v>
      </c>
      <c r="U498" s="33">
        <f ca="1">IF(((TODAY()-Tabla2[[#This Row],[FECHA NACIMIENTO]])/365)&lt;18,"Corregir", IF(((TODAY()-Tabla2[[#This Row],[FECHA NACIMIENTO]])/365)&gt;80, "Corregir",ROUNDDOWN(((TODAY()-Tabla2[[#This Row],[FECHA NACIMIENTO]])/365),0)))</f>
        <v>53</v>
      </c>
      <c r="V49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498" s="34" t="str">
        <f ca="1">+IF(Tabla2[[#This Row],[Edad]]="Corregir","Corregir","Ok")</f>
        <v>Ok</v>
      </c>
      <c r="X498" s="10" t="str">
        <f>+IFERROR(VLOOKUP(Tabla2[[#This Row],[DISTRITO SEGÚN DNI]],Hoja1!$A$2:$B$55,2,FALSE),"No")</f>
        <v>No</v>
      </c>
      <c r="Y498" s="10" t="str">
        <f>IF(OR(LOWER(Tabla2[[#This Row],[GENERO]])="masculino", LOWER(Tabla2[[#This Row],[GENERO]])="femenino"),"OK","Corregir")</f>
        <v>OK</v>
      </c>
      <c r="Z498" s="10" t="str">
        <f>+IF(Tabla2[[#This Row],[Nro. DNI / CE]]="","Corregir",IF(LEN(Tabla2[[#This Row],[Nro. DNI / CE]])&gt;=8,"OK","Corregir"))</f>
        <v>OK</v>
      </c>
      <c r="AA498" s="10">
        <f>COUNTIF(Tabla2[APELLIDOS Y NOMBRES],Tabla2[[#This Row],[APELLIDOS Y NOMBRES]])</f>
        <v>1</v>
      </c>
      <c r="AB498" t="str">
        <f ca="1">+IFERROR(IF(Tabla2[[#This Row],[FECHA CESE/BAJA]]="","No Aplica",IF(AND(MONTH(Tabla2[[#This Row],[FECHA CESE/BAJA]])=MONTH(TODAY()-30),YEAR(Tabla2[[#This Row],[FECHA CESE/BAJA]])=YEAR(TODAY())),MONTH(TODAY()-30)&amp;"-"&amp;YEAR(TODAY()),"Borrar")),"No aplica")</f>
        <v>No aplica</v>
      </c>
      <c r="AC498" t="str">
        <f ca="1">+IFERROR(IF(Tabla2[[#This Row],[FECHA INICIO DE LABORES EN OBRA]]="","No Aplica",IF(AND(MONTH(Tabla2[[#This Row],[FECHA INICIO DE LABORES EN OBRA]])=MONTH(TODAY()-30),YEAR(Tabla2[[#This Row],[FECHA INICIO DE LABORES EN OBRA]])=YEAR(TODAY())),MONTH(TODAY()-30)&amp;"-"&amp;YEAR(TODAY()),"No Aplica")),"No Aplica")</f>
        <v>No Aplica</v>
      </c>
    </row>
    <row r="499" spans="1:29" x14ac:dyDescent="0.25">
      <c r="A499" s="2">
        <v>20547132158</v>
      </c>
      <c r="B499" s="3" t="s">
        <v>12989</v>
      </c>
      <c r="C499" s="3" t="s">
        <v>12990</v>
      </c>
      <c r="D499" s="3">
        <v>48096087</v>
      </c>
      <c r="E499" s="3" t="s">
        <v>13010</v>
      </c>
      <c r="F499" s="36">
        <v>34308</v>
      </c>
      <c r="G499" s="3">
        <v>1</v>
      </c>
      <c r="H499" s="3" t="s">
        <v>6889</v>
      </c>
      <c r="I499" s="3" t="s">
        <v>12994</v>
      </c>
      <c r="J499" s="3" t="s">
        <v>13011</v>
      </c>
      <c r="K499" s="3" t="s">
        <v>1273</v>
      </c>
      <c r="L499" s="8" t="s">
        <v>9813</v>
      </c>
      <c r="M499" s="5" t="s">
        <v>1073</v>
      </c>
      <c r="N499" s="13" t="s">
        <v>1043</v>
      </c>
      <c r="O499" s="5">
        <v>45078</v>
      </c>
      <c r="P499" s="8">
        <v>1</v>
      </c>
      <c r="Q499" s="9">
        <v>1</v>
      </c>
      <c r="R499" s="9" t="str">
        <f>IFERROR(VLOOKUP(Tabla2[[#This Row],[CONTRATISTA PRNCIPAL]],Hoja1!$L$5:$M$9,2,FALSE),"CJV")</f>
        <v>CJV</v>
      </c>
      <c r="S499" s="9" t="str">
        <f>IF(Tabla2[[#This Row],[EMPRESA]]=Tabla2[[#This Row],[CONTRATISTA PRNCIPAL]],"Principal","Secundaria")</f>
        <v>Secundaria</v>
      </c>
      <c r="T499" s="10">
        <f>IFERROR(1/COUNTIF(Tabla2[CONTRATISTA PRNCIPAL],Tabla2[[#This Row],[CONTRATISTA PRNCIPAL]]),0)</f>
        <v>5.2631578947368418E-2</v>
      </c>
      <c r="U499" s="33">
        <f ca="1">IF(((TODAY()-Tabla2[[#This Row],[FECHA NACIMIENTO]])/365)&lt;18,"Corregir", IF(((TODAY()-Tabla2[[#This Row],[FECHA NACIMIENTO]])/365)&gt;80, "Corregir",ROUNDDOWN(((TODAY()-Tabla2[[#This Row],[FECHA NACIMIENTO]])/365),0)))</f>
        <v>29</v>
      </c>
      <c r="V49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499" s="34" t="str">
        <f ca="1">+IF(Tabla2[[#This Row],[Edad]]="Corregir","Corregir","Ok")</f>
        <v>Ok</v>
      </c>
      <c r="X499" s="10" t="str">
        <f>+IFERROR(VLOOKUP(Tabla2[[#This Row],[DISTRITO SEGÚN DNI]],Hoja1!$A$2:$B$55,2,FALSE),"No")</f>
        <v>No</v>
      </c>
      <c r="Y499" s="10" t="str">
        <f>IF(OR(LOWER(Tabla2[[#This Row],[GENERO]])="masculino", LOWER(Tabla2[[#This Row],[GENERO]])="femenino"),"OK","Corregir")</f>
        <v>OK</v>
      </c>
      <c r="Z499" s="10" t="str">
        <f>+IF(Tabla2[[#This Row],[Nro. DNI / CE]]="","Corregir",IF(LEN(Tabla2[[#This Row],[Nro. DNI / CE]])&gt;=8,"OK","Corregir"))</f>
        <v>OK</v>
      </c>
      <c r="AA499" s="10">
        <f>COUNTIF(Tabla2[APELLIDOS Y NOMBRES],Tabla2[[#This Row],[APELLIDOS Y NOMBRES]])</f>
        <v>1</v>
      </c>
      <c r="AB499" t="str">
        <f ca="1">+IFERROR(IF(Tabla2[[#This Row],[FECHA CESE/BAJA]]="","No Aplica",IF(AND(MONTH(Tabla2[[#This Row],[FECHA CESE/BAJA]])=MONTH(TODAY()-30),YEAR(Tabla2[[#This Row],[FECHA CESE/BAJA]])=YEAR(TODAY())),MONTH(TODAY()-30)&amp;"-"&amp;YEAR(TODAY()),"Borrar")),"No aplica")</f>
        <v>No aplica</v>
      </c>
      <c r="AC499" t="str">
        <f ca="1">+IFERROR(IF(Tabla2[[#This Row],[FECHA INICIO DE LABORES EN OBRA]]="","No Aplica",IF(AND(MONTH(Tabla2[[#This Row],[FECHA INICIO DE LABORES EN OBRA]])=MONTH(TODAY()-30),YEAR(Tabla2[[#This Row],[FECHA INICIO DE LABORES EN OBRA]])=YEAR(TODAY())),MONTH(TODAY()-30)&amp;"-"&amp;YEAR(TODAY()),"No Aplica")),"No Aplica")</f>
        <v>No Aplica</v>
      </c>
    </row>
    <row r="500" spans="1:29" x14ac:dyDescent="0.25">
      <c r="A500" s="2">
        <v>20547132158</v>
      </c>
      <c r="B500" s="3" t="s">
        <v>12989</v>
      </c>
      <c r="C500" s="3" t="s">
        <v>12990</v>
      </c>
      <c r="D500" s="3">
        <v>74498556</v>
      </c>
      <c r="E500" s="3" t="s">
        <v>13012</v>
      </c>
      <c r="F500" s="36">
        <v>35632</v>
      </c>
      <c r="G500" s="3">
        <v>1</v>
      </c>
      <c r="H500" s="3" t="s">
        <v>2680</v>
      </c>
      <c r="I500" s="3" t="s">
        <v>12994</v>
      </c>
      <c r="J500" s="3" t="s">
        <v>13013</v>
      </c>
      <c r="K500" s="3" t="s">
        <v>1200</v>
      </c>
      <c r="L500" s="8" t="s">
        <v>9813</v>
      </c>
      <c r="M500" s="5" t="s">
        <v>1073</v>
      </c>
      <c r="N500" s="13" t="s">
        <v>1043</v>
      </c>
      <c r="O500" s="5">
        <v>45107</v>
      </c>
      <c r="P500" s="8">
        <v>1</v>
      </c>
      <c r="Q500" s="9">
        <v>1</v>
      </c>
      <c r="R500" s="9" t="str">
        <f>IFERROR(VLOOKUP(Tabla2[[#This Row],[CONTRATISTA PRNCIPAL]],Hoja1!$L$5:$M$9,2,FALSE),"CJV")</f>
        <v>CJV</v>
      </c>
      <c r="S500" s="9" t="str">
        <f>IF(Tabla2[[#This Row],[EMPRESA]]=Tabla2[[#This Row],[CONTRATISTA PRNCIPAL]],"Principal","Secundaria")</f>
        <v>Secundaria</v>
      </c>
      <c r="T500" s="10">
        <f>IFERROR(1/COUNTIF(Tabla2[CONTRATISTA PRNCIPAL],Tabla2[[#This Row],[CONTRATISTA PRNCIPAL]]),0)</f>
        <v>5.2631578947368418E-2</v>
      </c>
      <c r="U500" s="33">
        <f ca="1">IF(((TODAY()-Tabla2[[#This Row],[FECHA NACIMIENTO]])/365)&lt;18,"Corregir", IF(((TODAY()-Tabla2[[#This Row],[FECHA NACIMIENTO]])/365)&gt;80, "Corregir",ROUNDDOWN(((TODAY()-Tabla2[[#This Row],[FECHA NACIMIENTO]])/365),0)))</f>
        <v>26</v>
      </c>
      <c r="V50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500" s="34" t="str">
        <f ca="1">+IF(Tabla2[[#This Row],[Edad]]="Corregir","Corregir","Ok")</f>
        <v>Ok</v>
      </c>
      <c r="X500" s="10" t="str">
        <f>+IFERROR(VLOOKUP(Tabla2[[#This Row],[DISTRITO SEGÚN DNI]],Hoja1!$A$2:$B$55,2,FALSE),"No")</f>
        <v>No</v>
      </c>
      <c r="Y500" s="10" t="str">
        <f>IF(OR(LOWER(Tabla2[[#This Row],[GENERO]])="masculino", LOWER(Tabla2[[#This Row],[GENERO]])="femenino"),"OK","Corregir")</f>
        <v>OK</v>
      </c>
      <c r="Z500" s="10" t="str">
        <f>+IF(Tabla2[[#This Row],[Nro. DNI / CE]]="","Corregir",IF(LEN(Tabla2[[#This Row],[Nro. DNI / CE]])&gt;=8,"OK","Corregir"))</f>
        <v>OK</v>
      </c>
      <c r="AA500" s="10">
        <f>COUNTIF(Tabla2[APELLIDOS Y NOMBRES],Tabla2[[#This Row],[APELLIDOS Y NOMBRES]])</f>
        <v>1</v>
      </c>
      <c r="AB500" t="str">
        <f ca="1">+IFERROR(IF(Tabla2[[#This Row],[FECHA CESE/BAJA]]="","No Aplica",IF(AND(MONTH(Tabla2[[#This Row],[FECHA CESE/BAJA]])=MONTH(TODAY()-30),YEAR(Tabla2[[#This Row],[FECHA CESE/BAJA]])=YEAR(TODAY())),MONTH(TODAY()-30)&amp;"-"&amp;YEAR(TODAY()),"Borrar")),"No aplica")</f>
        <v>No aplica</v>
      </c>
      <c r="AC500" t="str">
        <f ca="1">+IFERROR(IF(Tabla2[[#This Row],[FECHA INICIO DE LABORES EN OBRA]]="","No Aplica",IF(AND(MONTH(Tabla2[[#This Row],[FECHA INICIO DE LABORES EN OBRA]])=MONTH(TODAY()-30),YEAR(Tabla2[[#This Row],[FECHA INICIO DE LABORES EN OBRA]])=YEAR(TODAY())),MONTH(TODAY()-30)&amp;"-"&amp;YEAR(TODAY()),"No Aplica")),"No Aplica")</f>
        <v>No Aplica</v>
      </c>
    </row>
    <row r="501" spans="1:29" x14ac:dyDescent="0.25">
      <c r="A501" s="2">
        <v>20547132158</v>
      </c>
      <c r="B501" s="3" t="s">
        <v>12989</v>
      </c>
      <c r="C501" s="3" t="s">
        <v>12990</v>
      </c>
      <c r="D501" s="3">
        <v>44341330</v>
      </c>
      <c r="E501" s="3" t="s">
        <v>13014</v>
      </c>
      <c r="F501" s="36">
        <v>31929</v>
      </c>
      <c r="G501" s="3">
        <v>1</v>
      </c>
      <c r="H501" s="3" t="s">
        <v>12993</v>
      </c>
      <c r="I501" s="3" t="s">
        <v>12994</v>
      </c>
      <c r="J501" s="3" t="s">
        <v>13015</v>
      </c>
      <c r="K501" s="3" t="s">
        <v>1164</v>
      </c>
      <c r="L501" s="8" t="s">
        <v>9813</v>
      </c>
      <c r="M501" s="5" t="s">
        <v>1073</v>
      </c>
      <c r="N501" s="13" t="s">
        <v>1043</v>
      </c>
      <c r="O501" s="5">
        <v>45078</v>
      </c>
      <c r="P501" s="8">
        <v>1</v>
      </c>
      <c r="Q501" s="9">
        <v>1</v>
      </c>
      <c r="R501" s="9" t="str">
        <f>IFERROR(VLOOKUP(Tabla2[[#This Row],[CONTRATISTA PRNCIPAL]],Hoja1!$L$5:$M$9,2,FALSE),"CJV")</f>
        <v>CJV</v>
      </c>
      <c r="S501" s="9" t="str">
        <f>IF(Tabla2[[#This Row],[EMPRESA]]=Tabla2[[#This Row],[CONTRATISTA PRNCIPAL]],"Principal","Secundaria")</f>
        <v>Secundaria</v>
      </c>
      <c r="T501" s="10">
        <f>IFERROR(1/COUNTIF(Tabla2[CONTRATISTA PRNCIPAL],Tabla2[[#This Row],[CONTRATISTA PRNCIPAL]]),0)</f>
        <v>5.2631578947368418E-2</v>
      </c>
      <c r="U501" s="33">
        <f ca="1">IF(((TODAY()-Tabla2[[#This Row],[FECHA NACIMIENTO]])/365)&lt;18,"Corregir", IF(((TODAY()-Tabla2[[#This Row],[FECHA NACIMIENTO]])/365)&gt;80, "Corregir",ROUNDDOWN(((TODAY()-Tabla2[[#This Row],[FECHA NACIMIENTO]])/365),0)))</f>
        <v>36</v>
      </c>
      <c r="V50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501" s="34" t="str">
        <f ca="1">+IF(Tabla2[[#This Row],[Edad]]="Corregir","Corregir","Ok")</f>
        <v>Ok</v>
      </c>
      <c r="X501" s="10" t="str">
        <f>+IFERROR(VLOOKUP(Tabla2[[#This Row],[DISTRITO SEGÚN DNI]],Hoja1!$A$2:$B$55,2,FALSE),"No")</f>
        <v>No</v>
      </c>
      <c r="Y501" s="10" t="str">
        <f>IF(OR(LOWER(Tabla2[[#This Row],[GENERO]])="masculino", LOWER(Tabla2[[#This Row],[GENERO]])="femenino"),"OK","Corregir")</f>
        <v>OK</v>
      </c>
      <c r="Z501" s="10" t="str">
        <f>+IF(Tabla2[[#This Row],[Nro. DNI / CE]]="","Corregir",IF(LEN(Tabla2[[#This Row],[Nro. DNI / CE]])&gt;=8,"OK","Corregir"))</f>
        <v>OK</v>
      </c>
      <c r="AA501" s="10">
        <f>COUNTIF(Tabla2[APELLIDOS Y NOMBRES],Tabla2[[#This Row],[APELLIDOS Y NOMBRES]])</f>
        <v>1</v>
      </c>
      <c r="AB501" t="str">
        <f ca="1">+IFERROR(IF(Tabla2[[#This Row],[FECHA CESE/BAJA]]="","No Aplica",IF(AND(MONTH(Tabla2[[#This Row],[FECHA CESE/BAJA]])=MONTH(TODAY()-30),YEAR(Tabla2[[#This Row],[FECHA CESE/BAJA]])=YEAR(TODAY())),MONTH(TODAY()-30)&amp;"-"&amp;YEAR(TODAY()),"Borrar")),"No aplica")</f>
        <v>No aplica</v>
      </c>
      <c r="AC501" t="str">
        <f ca="1">+IFERROR(IF(Tabla2[[#This Row],[FECHA INICIO DE LABORES EN OBRA]]="","No Aplica",IF(AND(MONTH(Tabla2[[#This Row],[FECHA INICIO DE LABORES EN OBRA]])=MONTH(TODAY()-30),YEAR(Tabla2[[#This Row],[FECHA INICIO DE LABORES EN OBRA]])=YEAR(TODAY())),MONTH(TODAY()-30)&amp;"-"&amp;YEAR(TODAY()),"No Aplica")),"No Aplica")</f>
        <v>No Aplica</v>
      </c>
    </row>
    <row r="502" spans="1:29" x14ac:dyDescent="0.25">
      <c r="A502" s="2">
        <v>20547132158</v>
      </c>
      <c r="B502" s="3" t="s">
        <v>12989</v>
      </c>
      <c r="C502" s="3" t="s">
        <v>12990</v>
      </c>
      <c r="D502" s="3">
        <v>71756534</v>
      </c>
      <c r="E502" s="3" t="s">
        <v>13016</v>
      </c>
      <c r="F502" s="36">
        <v>33993</v>
      </c>
      <c r="G502" s="3">
        <v>1</v>
      </c>
      <c r="H502" s="3" t="s">
        <v>13017</v>
      </c>
      <c r="I502" s="3" t="s">
        <v>12994</v>
      </c>
      <c r="J502" s="3" t="s">
        <v>13018</v>
      </c>
      <c r="K502" s="3" t="s">
        <v>1139</v>
      </c>
      <c r="L502" s="8" t="s">
        <v>9813</v>
      </c>
      <c r="M502" s="5" t="s">
        <v>1073</v>
      </c>
      <c r="N502" s="13" t="s">
        <v>1043</v>
      </c>
      <c r="O502" s="5">
        <v>45093</v>
      </c>
      <c r="P502" s="8">
        <v>1</v>
      </c>
      <c r="Q502" s="9">
        <v>1</v>
      </c>
      <c r="R502" s="9" t="str">
        <f>IFERROR(VLOOKUP(Tabla2[[#This Row],[CONTRATISTA PRNCIPAL]],Hoja1!$L$5:$M$9,2,FALSE),"CJV")</f>
        <v>CJV</v>
      </c>
      <c r="S502" s="9" t="str">
        <f>IF(Tabla2[[#This Row],[EMPRESA]]=Tabla2[[#This Row],[CONTRATISTA PRNCIPAL]],"Principal","Secundaria")</f>
        <v>Secundaria</v>
      </c>
      <c r="T502" s="10">
        <f>IFERROR(1/COUNTIF(Tabla2[CONTRATISTA PRNCIPAL],Tabla2[[#This Row],[CONTRATISTA PRNCIPAL]]),0)</f>
        <v>5.2631578947368418E-2</v>
      </c>
      <c r="U502" s="33">
        <f ca="1">IF(((TODAY()-Tabla2[[#This Row],[FECHA NACIMIENTO]])/365)&lt;18,"Corregir", IF(((TODAY()-Tabla2[[#This Row],[FECHA NACIMIENTO]])/365)&gt;80, "Corregir",ROUNDDOWN(((TODAY()-Tabla2[[#This Row],[FECHA NACIMIENTO]])/365),0)))</f>
        <v>30</v>
      </c>
      <c r="V50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502" s="34" t="str">
        <f ca="1">+IF(Tabla2[[#This Row],[Edad]]="Corregir","Corregir","Ok")</f>
        <v>Ok</v>
      </c>
      <c r="X502" s="10" t="str">
        <f>+IFERROR(VLOOKUP(Tabla2[[#This Row],[DISTRITO SEGÚN DNI]],Hoja1!$A$2:$B$55,2,FALSE),"No")</f>
        <v>No</v>
      </c>
      <c r="Y502" s="10" t="str">
        <f>IF(OR(LOWER(Tabla2[[#This Row],[GENERO]])="masculino", LOWER(Tabla2[[#This Row],[GENERO]])="femenino"),"OK","Corregir")</f>
        <v>OK</v>
      </c>
      <c r="Z502" s="10" t="str">
        <f>+IF(Tabla2[[#This Row],[Nro. DNI / CE]]="","Corregir",IF(LEN(Tabla2[[#This Row],[Nro. DNI / CE]])&gt;=8,"OK","Corregir"))</f>
        <v>OK</v>
      </c>
      <c r="AA502" s="10">
        <f>COUNTIF(Tabla2[APELLIDOS Y NOMBRES],Tabla2[[#This Row],[APELLIDOS Y NOMBRES]])</f>
        <v>1</v>
      </c>
      <c r="AB502" t="str">
        <f ca="1">+IFERROR(IF(Tabla2[[#This Row],[FECHA CESE/BAJA]]="","No Aplica",IF(AND(MONTH(Tabla2[[#This Row],[FECHA CESE/BAJA]])=MONTH(TODAY()-30),YEAR(Tabla2[[#This Row],[FECHA CESE/BAJA]])=YEAR(TODAY())),MONTH(TODAY()-30)&amp;"-"&amp;YEAR(TODAY()),"Borrar")),"No aplica")</f>
        <v>No aplica</v>
      </c>
      <c r="AC502" t="str">
        <f ca="1">+IFERROR(IF(Tabla2[[#This Row],[FECHA INICIO DE LABORES EN OBRA]]="","No Aplica",IF(AND(MONTH(Tabla2[[#This Row],[FECHA INICIO DE LABORES EN OBRA]])=MONTH(TODAY()-30),YEAR(Tabla2[[#This Row],[FECHA INICIO DE LABORES EN OBRA]])=YEAR(TODAY())),MONTH(TODAY()-30)&amp;"-"&amp;YEAR(TODAY()),"No Aplica")),"No Aplica")</f>
        <v>No Aplica</v>
      </c>
    </row>
    <row r="503" spans="1:29" x14ac:dyDescent="0.25">
      <c r="A503" s="2">
        <v>20547132158</v>
      </c>
      <c r="B503" s="3" t="s">
        <v>12989</v>
      </c>
      <c r="C503" s="3" t="s">
        <v>12990</v>
      </c>
      <c r="D503" s="3">
        <v>76616248</v>
      </c>
      <c r="E503" s="3" t="s">
        <v>13019</v>
      </c>
      <c r="F503" s="36">
        <v>34884</v>
      </c>
      <c r="G503" s="3">
        <v>1</v>
      </c>
      <c r="H503" s="3" t="s">
        <v>6889</v>
      </c>
      <c r="I503" s="3" t="s">
        <v>12994</v>
      </c>
      <c r="J503" s="3" t="s">
        <v>13020</v>
      </c>
      <c r="K503" s="3" t="s">
        <v>1136</v>
      </c>
      <c r="L503" s="8" t="s">
        <v>9813</v>
      </c>
      <c r="M503" s="5" t="s">
        <v>1073</v>
      </c>
      <c r="N503" s="13" t="s">
        <v>1043</v>
      </c>
      <c r="O503" s="5">
        <v>45107</v>
      </c>
      <c r="P503" s="8">
        <v>1</v>
      </c>
      <c r="Q503" s="9">
        <v>1</v>
      </c>
      <c r="R503" s="9" t="str">
        <f>IFERROR(VLOOKUP(Tabla2[[#This Row],[CONTRATISTA PRNCIPAL]],Hoja1!$L$5:$M$9,2,FALSE),"CJV")</f>
        <v>CJV</v>
      </c>
      <c r="S503" s="9" t="str">
        <f>IF(Tabla2[[#This Row],[EMPRESA]]=Tabla2[[#This Row],[CONTRATISTA PRNCIPAL]],"Principal","Secundaria")</f>
        <v>Secundaria</v>
      </c>
      <c r="T503" s="10">
        <f>IFERROR(1/COUNTIF(Tabla2[CONTRATISTA PRNCIPAL],Tabla2[[#This Row],[CONTRATISTA PRNCIPAL]]),0)</f>
        <v>5.2631578947368418E-2</v>
      </c>
      <c r="U503" s="33">
        <f ca="1">IF(((TODAY()-Tabla2[[#This Row],[FECHA NACIMIENTO]])/365)&lt;18,"Corregir", IF(((TODAY()-Tabla2[[#This Row],[FECHA NACIMIENTO]])/365)&gt;80, "Corregir",ROUNDDOWN(((TODAY()-Tabla2[[#This Row],[FECHA NACIMIENTO]])/365),0)))</f>
        <v>28</v>
      </c>
      <c r="V50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503" s="34" t="str">
        <f ca="1">+IF(Tabla2[[#This Row],[Edad]]="Corregir","Corregir","Ok")</f>
        <v>Ok</v>
      </c>
      <c r="X503" s="10" t="str">
        <f>+IFERROR(VLOOKUP(Tabla2[[#This Row],[DISTRITO SEGÚN DNI]],Hoja1!$A$2:$B$55,2,FALSE),"No")</f>
        <v>No</v>
      </c>
      <c r="Y503" s="10" t="str">
        <f>IF(OR(LOWER(Tabla2[[#This Row],[GENERO]])="masculino", LOWER(Tabla2[[#This Row],[GENERO]])="femenino"),"OK","Corregir")</f>
        <v>OK</v>
      </c>
      <c r="Z503" s="10" t="str">
        <f>+IF(Tabla2[[#This Row],[Nro. DNI / CE]]="","Corregir",IF(LEN(Tabla2[[#This Row],[Nro. DNI / CE]])&gt;=8,"OK","Corregir"))</f>
        <v>OK</v>
      </c>
      <c r="AA503" s="10">
        <f>COUNTIF(Tabla2[APELLIDOS Y NOMBRES],Tabla2[[#This Row],[APELLIDOS Y NOMBRES]])</f>
        <v>1</v>
      </c>
      <c r="AB503" t="str">
        <f ca="1">+IFERROR(IF(Tabla2[[#This Row],[FECHA CESE/BAJA]]="","No Aplica",IF(AND(MONTH(Tabla2[[#This Row],[FECHA CESE/BAJA]])=MONTH(TODAY()-30),YEAR(Tabla2[[#This Row],[FECHA CESE/BAJA]])=YEAR(TODAY())),MONTH(TODAY()-30)&amp;"-"&amp;YEAR(TODAY()),"Borrar")),"No aplica")</f>
        <v>No aplica</v>
      </c>
      <c r="AC503" t="str">
        <f ca="1">+IFERROR(IF(Tabla2[[#This Row],[FECHA INICIO DE LABORES EN OBRA]]="","No Aplica",IF(AND(MONTH(Tabla2[[#This Row],[FECHA INICIO DE LABORES EN OBRA]])=MONTH(TODAY()-30),YEAR(Tabla2[[#This Row],[FECHA INICIO DE LABORES EN OBRA]])=YEAR(TODAY())),MONTH(TODAY()-30)&amp;"-"&amp;YEAR(TODAY()),"No Aplica")),"No Aplica")</f>
        <v>No Aplica</v>
      </c>
    </row>
    <row r="504" spans="1:29" x14ac:dyDescent="0.25">
      <c r="A504" s="2">
        <v>20547132158</v>
      </c>
      <c r="B504" s="3" t="s">
        <v>12989</v>
      </c>
      <c r="C504" s="3" t="s">
        <v>12990</v>
      </c>
      <c r="D504" s="3">
        <v>43435195</v>
      </c>
      <c r="E504" s="3" t="s">
        <v>13021</v>
      </c>
      <c r="F504" s="36">
        <v>31394</v>
      </c>
      <c r="G504" s="3">
        <v>1</v>
      </c>
      <c r="H504" s="3" t="s">
        <v>6889</v>
      </c>
      <c r="I504" s="3" t="s">
        <v>12994</v>
      </c>
      <c r="J504" s="3" t="s">
        <v>13022</v>
      </c>
      <c r="K504" s="3" t="s">
        <v>1042</v>
      </c>
      <c r="L504" s="8" t="s">
        <v>9813</v>
      </c>
      <c r="M504" s="5" t="s">
        <v>1073</v>
      </c>
      <c r="N504" s="13" t="s">
        <v>1043</v>
      </c>
      <c r="O504" s="5">
        <v>45107</v>
      </c>
      <c r="P504" s="8">
        <v>1</v>
      </c>
      <c r="Q504" s="9">
        <v>1</v>
      </c>
      <c r="R504" s="9" t="str">
        <f>IFERROR(VLOOKUP(Tabla2[[#This Row],[CONTRATISTA PRNCIPAL]],Hoja1!$L$5:$M$9,2,FALSE),"CJV")</f>
        <v>CJV</v>
      </c>
      <c r="S504" s="9" t="str">
        <f>IF(Tabla2[[#This Row],[EMPRESA]]=Tabla2[[#This Row],[CONTRATISTA PRNCIPAL]],"Principal","Secundaria")</f>
        <v>Secundaria</v>
      </c>
      <c r="T504" s="10">
        <f>IFERROR(1/COUNTIF(Tabla2[CONTRATISTA PRNCIPAL],Tabla2[[#This Row],[CONTRATISTA PRNCIPAL]]),0)</f>
        <v>5.2631578947368418E-2</v>
      </c>
      <c r="U504" s="33">
        <f ca="1">IF(((TODAY()-Tabla2[[#This Row],[FECHA NACIMIENTO]])/365)&lt;18,"Corregir", IF(((TODAY()-Tabla2[[#This Row],[FECHA NACIMIENTO]])/365)&gt;80, "Corregir",ROUNDDOWN(((TODAY()-Tabla2[[#This Row],[FECHA NACIMIENTO]])/365),0)))</f>
        <v>37</v>
      </c>
      <c r="V50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504" s="34" t="str">
        <f ca="1">+IF(Tabla2[[#This Row],[Edad]]="Corregir","Corregir","Ok")</f>
        <v>Ok</v>
      </c>
      <c r="X504" s="10" t="str">
        <f>+IFERROR(VLOOKUP(Tabla2[[#This Row],[DISTRITO SEGÚN DNI]],Hoja1!$A$2:$B$55,2,FALSE),"No")</f>
        <v>No</v>
      </c>
      <c r="Y504" s="10" t="str">
        <f>IF(OR(LOWER(Tabla2[[#This Row],[GENERO]])="masculino", LOWER(Tabla2[[#This Row],[GENERO]])="femenino"),"OK","Corregir")</f>
        <v>OK</v>
      </c>
      <c r="Z504" s="10" t="str">
        <f>+IF(Tabla2[[#This Row],[Nro. DNI / CE]]="","Corregir",IF(LEN(Tabla2[[#This Row],[Nro. DNI / CE]])&gt;=8,"OK","Corregir"))</f>
        <v>OK</v>
      </c>
      <c r="AA504" s="10">
        <f>COUNTIF(Tabla2[APELLIDOS Y NOMBRES],Tabla2[[#This Row],[APELLIDOS Y NOMBRES]])</f>
        <v>1</v>
      </c>
      <c r="AB504" t="str">
        <f ca="1">+IFERROR(IF(Tabla2[[#This Row],[FECHA CESE/BAJA]]="","No Aplica",IF(AND(MONTH(Tabla2[[#This Row],[FECHA CESE/BAJA]])=MONTH(TODAY()-30),YEAR(Tabla2[[#This Row],[FECHA CESE/BAJA]])=YEAR(TODAY())),MONTH(TODAY()-30)&amp;"-"&amp;YEAR(TODAY()),"Borrar")),"No aplica")</f>
        <v>No aplica</v>
      </c>
      <c r="AC504" t="str">
        <f ca="1">+IFERROR(IF(Tabla2[[#This Row],[FECHA INICIO DE LABORES EN OBRA]]="","No Aplica",IF(AND(MONTH(Tabla2[[#This Row],[FECHA INICIO DE LABORES EN OBRA]])=MONTH(TODAY()-30),YEAR(Tabla2[[#This Row],[FECHA INICIO DE LABORES EN OBRA]])=YEAR(TODAY())),MONTH(TODAY()-30)&amp;"-"&amp;YEAR(TODAY()),"No Aplica")),"No Aplica")</f>
        <v>No Aplica</v>
      </c>
    </row>
    <row r="505" spans="1:29" x14ac:dyDescent="0.25">
      <c r="A505" s="2">
        <v>20547132158</v>
      </c>
      <c r="B505" s="3" t="s">
        <v>12989</v>
      </c>
      <c r="C505" s="3" t="s">
        <v>12990</v>
      </c>
      <c r="D505" s="3">
        <v>45421449</v>
      </c>
      <c r="E505" s="3" t="s">
        <v>13023</v>
      </c>
      <c r="F505" s="36">
        <v>32133</v>
      </c>
      <c r="G505" s="3">
        <v>1</v>
      </c>
      <c r="H505" s="3" t="s">
        <v>13024</v>
      </c>
      <c r="I505" s="3" t="s">
        <v>12994</v>
      </c>
      <c r="J505" s="3" t="s">
        <v>13025</v>
      </c>
      <c r="K505" s="3" t="s">
        <v>9401</v>
      </c>
      <c r="L505" s="8" t="s">
        <v>9813</v>
      </c>
      <c r="M505" s="5" t="s">
        <v>1073</v>
      </c>
      <c r="N505" s="13" t="s">
        <v>1043</v>
      </c>
      <c r="O505" s="5">
        <v>45107</v>
      </c>
      <c r="P505" s="8">
        <v>1</v>
      </c>
      <c r="Q505" s="9">
        <v>1</v>
      </c>
      <c r="R505" s="9" t="str">
        <f>IFERROR(VLOOKUP(Tabla2[[#This Row],[CONTRATISTA PRNCIPAL]],Hoja1!$L$5:$M$9,2,FALSE),"CJV")</f>
        <v>CJV</v>
      </c>
      <c r="S505" s="9" t="str">
        <f>IF(Tabla2[[#This Row],[EMPRESA]]=Tabla2[[#This Row],[CONTRATISTA PRNCIPAL]],"Principal","Secundaria")</f>
        <v>Secundaria</v>
      </c>
      <c r="T505" s="10">
        <f>IFERROR(1/COUNTIF(Tabla2[CONTRATISTA PRNCIPAL],Tabla2[[#This Row],[CONTRATISTA PRNCIPAL]]),0)</f>
        <v>5.2631578947368418E-2</v>
      </c>
      <c r="U505" s="33">
        <f ca="1">IF(((TODAY()-Tabla2[[#This Row],[FECHA NACIMIENTO]])/365)&lt;18,"Corregir", IF(((TODAY()-Tabla2[[#This Row],[FECHA NACIMIENTO]])/365)&gt;80, "Corregir",ROUNDDOWN(((TODAY()-Tabla2[[#This Row],[FECHA NACIMIENTO]])/365),0)))</f>
        <v>35</v>
      </c>
      <c r="V50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505" s="34" t="str">
        <f ca="1">+IF(Tabla2[[#This Row],[Edad]]="Corregir","Corregir","Ok")</f>
        <v>Ok</v>
      </c>
      <c r="X505" s="10" t="str">
        <f>+IFERROR(VLOOKUP(Tabla2[[#This Row],[DISTRITO SEGÚN DNI]],Hoja1!$A$2:$B$55,2,FALSE),"No")</f>
        <v>No</v>
      </c>
      <c r="Y505" s="10" t="str">
        <f>IF(OR(LOWER(Tabla2[[#This Row],[GENERO]])="masculino", LOWER(Tabla2[[#This Row],[GENERO]])="femenino"),"OK","Corregir")</f>
        <v>OK</v>
      </c>
      <c r="Z505" s="10" t="str">
        <f>+IF(Tabla2[[#This Row],[Nro. DNI / CE]]="","Corregir",IF(LEN(Tabla2[[#This Row],[Nro. DNI / CE]])&gt;=8,"OK","Corregir"))</f>
        <v>OK</v>
      </c>
      <c r="AA505" s="10">
        <f>COUNTIF(Tabla2[APELLIDOS Y NOMBRES],Tabla2[[#This Row],[APELLIDOS Y NOMBRES]])</f>
        <v>1</v>
      </c>
      <c r="AB505" t="str">
        <f ca="1">+IFERROR(IF(Tabla2[[#This Row],[FECHA CESE/BAJA]]="","No Aplica",IF(AND(MONTH(Tabla2[[#This Row],[FECHA CESE/BAJA]])=MONTH(TODAY()-30),YEAR(Tabla2[[#This Row],[FECHA CESE/BAJA]])=YEAR(TODAY())),MONTH(TODAY()-30)&amp;"-"&amp;YEAR(TODAY()),"Borrar")),"No aplica")</f>
        <v>No aplica</v>
      </c>
      <c r="AC505" t="str">
        <f ca="1">+IFERROR(IF(Tabla2[[#This Row],[FECHA INICIO DE LABORES EN OBRA]]="","No Aplica",IF(AND(MONTH(Tabla2[[#This Row],[FECHA INICIO DE LABORES EN OBRA]])=MONTH(TODAY()-30),YEAR(Tabla2[[#This Row],[FECHA INICIO DE LABORES EN OBRA]])=YEAR(TODAY())),MONTH(TODAY()-30)&amp;"-"&amp;YEAR(TODAY()),"No Aplica")),"No Aplica")</f>
        <v>No Aplica</v>
      </c>
    </row>
    <row r="506" spans="1:29" x14ac:dyDescent="0.25">
      <c r="A506" s="2">
        <v>20547132158</v>
      </c>
      <c r="B506" s="3" t="s">
        <v>12989</v>
      </c>
      <c r="C506" s="3" t="s">
        <v>12990</v>
      </c>
      <c r="D506" s="3">
        <v>46993753</v>
      </c>
      <c r="E506" s="3" t="s">
        <v>13026</v>
      </c>
      <c r="F506" s="36">
        <v>33631</v>
      </c>
      <c r="G506" s="3">
        <v>1</v>
      </c>
      <c r="H506" s="3" t="s">
        <v>12993</v>
      </c>
      <c r="I506" s="3" t="s">
        <v>12994</v>
      </c>
      <c r="J506" s="3" t="s">
        <v>13027</v>
      </c>
      <c r="K506" s="3" t="s">
        <v>1054</v>
      </c>
      <c r="L506" s="8" t="s">
        <v>9813</v>
      </c>
      <c r="M506" s="5" t="s">
        <v>1073</v>
      </c>
      <c r="N506" s="13" t="s">
        <v>1043</v>
      </c>
      <c r="O506" s="5">
        <v>45107</v>
      </c>
      <c r="P506" s="8">
        <v>1</v>
      </c>
      <c r="Q506" s="9">
        <v>1</v>
      </c>
      <c r="R506" s="9" t="str">
        <f>IFERROR(VLOOKUP(Tabla2[[#This Row],[CONTRATISTA PRNCIPAL]],Hoja1!$L$5:$M$9,2,FALSE),"CJV")</f>
        <v>CJV</v>
      </c>
      <c r="S506" s="9" t="str">
        <f>IF(Tabla2[[#This Row],[EMPRESA]]=Tabla2[[#This Row],[CONTRATISTA PRNCIPAL]],"Principal","Secundaria")</f>
        <v>Secundaria</v>
      </c>
      <c r="T506" s="10">
        <f>IFERROR(1/COUNTIF(Tabla2[CONTRATISTA PRNCIPAL],Tabla2[[#This Row],[CONTRATISTA PRNCIPAL]]),0)</f>
        <v>5.2631578947368418E-2</v>
      </c>
      <c r="U506" s="33">
        <f ca="1">IF(((TODAY()-Tabla2[[#This Row],[FECHA NACIMIENTO]])/365)&lt;18,"Corregir", IF(((TODAY()-Tabla2[[#This Row],[FECHA NACIMIENTO]])/365)&gt;80, "Corregir",ROUNDDOWN(((TODAY()-Tabla2[[#This Row],[FECHA NACIMIENTO]])/365),0)))</f>
        <v>31</v>
      </c>
      <c r="V50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506" s="34" t="str">
        <f ca="1">+IF(Tabla2[[#This Row],[Edad]]="Corregir","Corregir","Ok")</f>
        <v>Ok</v>
      </c>
      <c r="X506" s="10" t="str">
        <f>+IFERROR(VLOOKUP(Tabla2[[#This Row],[DISTRITO SEGÚN DNI]],Hoja1!$A$2:$B$55,2,FALSE),"No")</f>
        <v>No</v>
      </c>
      <c r="Y506" s="10" t="str">
        <f>IF(OR(LOWER(Tabla2[[#This Row],[GENERO]])="masculino", LOWER(Tabla2[[#This Row],[GENERO]])="femenino"),"OK","Corregir")</f>
        <v>OK</v>
      </c>
      <c r="Z506" s="10" t="str">
        <f>+IF(Tabla2[[#This Row],[Nro. DNI / CE]]="","Corregir",IF(LEN(Tabla2[[#This Row],[Nro. DNI / CE]])&gt;=8,"OK","Corregir"))</f>
        <v>OK</v>
      </c>
      <c r="AA506" s="10">
        <f>COUNTIF(Tabla2[APELLIDOS Y NOMBRES],Tabla2[[#This Row],[APELLIDOS Y NOMBRES]])</f>
        <v>1</v>
      </c>
      <c r="AB506" t="str">
        <f ca="1">+IFERROR(IF(Tabla2[[#This Row],[FECHA CESE/BAJA]]="","No Aplica",IF(AND(MONTH(Tabla2[[#This Row],[FECHA CESE/BAJA]])=MONTH(TODAY()-30),YEAR(Tabla2[[#This Row],[FECHA CESE/BAJA]])=YEAR(TODAY())),MONTH(TODAY()-30)&amp;"-"&amp;YEAR(TODAY()),"Borrar")),"No aplica")</f>
        <v>No aplica</v>
      </c>
      <c r="AC506" t="str">
        <f ca="1">+IFERROR(IF(Tabla2[[#This Row],[FECHA INICIO DE LABORES EN OBRA]]="","No Aplica",IF(AND(MONTH(Tabla2[[#This Row],[FECHA INICIO DE LABORES EN OBRA]])=MONTH(TODAY()-30),YEAR(Tabla2[[#This Row],[FECHA INICIO DE LABORES EN OBRA]])=YEAR(TODAY())),MONTH(TODAY()-30)&amp;"-"&amp;YEAR(TODAY()),"No Aplica")),"No Aplica")</f>
        <v>No Aplica</v>
      </c>
    </row>
    <row r="507" spans="1:29" x14ac:dyDescent="0.25">
      <c r="A507" s="2">
        <v>20547132158</v>
      </c>
      <c r="B507" s="3" t="s">
        <v>12989</v>
      </c>
      <c r="C507" s="3" t="s">
        <v>12990</v>
      </c>
      <c r="D507" s="3">
        <v>25831999</v>
      </c>
      <c r="E507" s="3" t="s">
        <v>13028</v>
      </c>
      <c r="F507" s="36">
        <v>28177</v>
      </c>
      <c r="G507" s="3">
        <v>1</v>
      </c>
      <c r="H507" s="3" t="s">
        <v>13029</v>
      </c>
      <c r="I507" s="3" t="s">
        <v>12994</v>
      </c>
      <c r="J507" s="3" t="s">
        <v>13030</v>
      </c>
      <c r="K507" s="3" t="s">
        <v>34</v>
      </c>
      <c r="L507" s="8" t="s">
        <v>9813</v>
      </c>
      <c r="M507" s="5" t="s">
        <v>1073</v>
      </c>
      <c r="N507" s="13" t="s">
        <v>1043</v>
      </c>
      <c r="O507" s="5">
        <v>45107</v>
      </c>
      <c r="P507" s="8">
        <v>1</v>
      </c>
      <c r="Q507" s="9">
        <v>1</v>
      </c>
      <c r="R507" s="9" t="str">
        <f>IFERROR(VLOOKUP(Tabla2[[#This Row],[CONTRATISTA PRNCIPAL]],Hoja1!$L$5:$M$9,2,FALSE),"CJV")</f>
        <v>CJV</v>
      </c>
      <c r="S507" s="9" t="str">
        <f>IF(Tabla2[[#This Row],[EMPRESA]]=Tabla2[[#This Row],[CONTRATISTA PRNCIPAL]],"Principal","Secundaria")</f>
        <v>Secundaria</v>
      </c>
      <c r="T507" s="10">
        <f>IFERROR(1/COUNTIF(Tabla2[CONTRATISTA PRNCIPAL],Tabla2[[#This Row],[CONTRATISTA PRNCIPAL]]),0)</f>
        <v>5.2631578947368418E-2</v>
      </c>
      <c r="U507" s="33">
        <f ca="1">IF(((TODAY()-Tabla2[[#This Row],[FECHA NACIMIENTO]])/365)&lt;18,"Corregir", IF(((TODAY()-Tabla2[[#This Row],[FECHA NACIMIENTO]])/365)&gt;80, "Corregir",ROUNDDOWN(((TODAY()-Tabla2[[#This Row],[FECHA NACIMIENTO]])/365),0)))</f>
        <v>46</v>
      </c>
      <c r="V50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507" s="34" t="str">
        <f ca="1">+IF(Tabla2[[#This Row],[Edad]]="Corregir","Corregir","Ok")</f>
        <v>Ok</v>
      </c>
      <c r="X507" s="10" t="str">
        <f>+IFERROR(VLOOKUP(Tabla2[[#This Row],[DISTRITO SEGÚN DNI]],Hoja1!$A$2:$B$55,2,FALSE),"No")</f>
        <v>CALLAO</v>
      </c>
      <c r="Y507" s="10" t="str">
        <f>IF(OR(LOWER(Tabla2[[#This Row],[GENERO]])="masculino", LOWER(Tabla2[[#This Row],[GENERO]])="femenino"),"OK","Corregir")</f>
        <v>OK</v>
      </c>
      <c r="Z507" s="10" t="str">
        <f>+IF(Tabla2[[#This Row],[Nro. DNI / CE]]="","Corregir",IF(LEN(Tabla2[[#This Row],[Nro. DNI / CE]])&gt;=8,"OK","Corregir"))</f>
        <v>OK</v>
      </c>
      <c r="AA507" s="10">
        <f>COUNTIF(Tabla2[APELLIDOS Y NOMBRES],Tabla2[[#This Row],[APELLIDOS Y NOMBRES]])</f>
        <v>1</v>
      </c>
      <c r="AB507" t="str">
        <f ca="1">+IFERROR(IF(Tabla2[[#This Row],[FECHA CESE/BAJA]]="","No Aplica",IF(AND(MONTH(Tabla2[[#This Row],[FECHA CESE/BAJA]])=MONTH(TODAY()-30),YEAR(Tabla2[[#This Row],[FECHA CESE/BAJA]])=YEAR(TODAY())),MONTH(TODAY()-30)&amp;"-"&amp;YEAR(TODAY()),"Borrar")),"No aplica")</f>
        <v>No aplica</v>
      </c>
      <c r="AC507" t="str">
        <f ca="1">+IFERROR(IF(Tabla2[[#This Row],[FECHA INICIO DE LABORES EN OBRA]]="","No Aplica",IF(AND(MONTH(Tabla2[[#This Row],[FECHA INICIO DE LABORES EN OBRA]])=MONTH(TODAY()-30),YEAR(Tabla2[[#This Row],[FECHA INICIO DE LABORES EN OBRA]])=YEAR(TODAY())),MONTH(TODAY()-30)&amp;"-"&amp;YEAR(TODAY()),"No Aplica")),"No Aplica")</f>
        <v>No Aplica</v>
      </c>
    </row>
    <row r="508" spans="1:29" x14ac:dyDescent="0.25">
      <c r="A508" s="2">
        <v>20547132158</v>
      </c>
      <c r="B508" s="3" t="s">
        <v>12989</v>
      </c>
      <c r="C508" s="3" t="s">
        <v>12990</v>
      </c>
      <c r="D508" s="3" t="s">
        <v>13031</v>
      </c>
      <c r="E508" s="3" t="s">
        <v>13032</v>
      </c>
      <c r="F508" s="36">
        <v>23473</v>
      </c>
      <c r="G508" s="3">
        <v>1</v>
      </c>
      <c r="H508" s="3" t="s">
        <v>13033</v>
      </c>
      <c r="I508" s="3" t="s">
        <v>12994</v>
      </c>
      <c r="J508" s="3" t="s">
        <v>13034</v>
      </c>
      <c r="K508" s="3" t="s">
        <v>1164</v>
      </c>
      <c r="L508" s="8" t="s">
        <v>9813</v>
      </c>
      <c r="M508" s="5" t="s">
        <v>1073</v>
      </c>
      <c r="N508" s="13" t="s">
        <v>1043</v>
      </c>
      <c r="O508" s="5">
        <v>45078</v>
      </c>
      <c r="P508" s="8">
        <v>1</v>
      </c>
      <c r="Q508" s="9">
        <v>1</v>
      </c>
      <c r="R508" s="9" t="str">
        <f>IFERROR(VLOOKUP(Tabla2[[#This Row],[CONTRATISTA PRNCIPAL]],Hoja1!$L$5:$M$9,2,FALSE),"CJV")</f>
        <v>CJV</v>
      </c>
      <c r="S508" s="9" t="str">
        <f>IF(Tabla2[[#This Row],[EMPRESA]]=Tabla2[[#This Row],[CONTRATISTA PRNCIPAL]],"Principal","Secundaria")</f>
        <v>Secundaria</v>
      </c>
      <c r="T508" s="10">
        <f>IFERROR(1/COUNTIF(Tabla2[CONTRATISTA PRNCIPAL],Tabla2[[#This Row],[CONTRATISTA PRNCIPAL]]),0)</f>
        <v>5.2631578947368418E-2</v>
      </c>
      <c r="U508" s="33">
        <f ca="1">IF(((TODAY()-Tabla2[[#This Row],[FECHA NACIMIENTO]])/365)&lt;18,"Corregir", IF(((TODAY()-Tabla2[[#This Row],[FECHA NACIMIENTO]])/365)&gt;80, "Corregir",ROUNDDOWN(((TODAY()-Tabla2[[#This Row],[FECHA NACIMIENTO]])/365),0)))</f>
        <v>59</v>
      </c>
      <c r="V50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508" s="34" t="str">
        <f ca="1">+IF(Tabla2[[#This Row],[Edad]]="Corregir","Corregir","Ok")</f>
        <v>Ok</v>
      </c>
      <c r="X508" s="10" t="str">
        <f>+IFERROR(VLOOKUP(Tabla2[[#This Row],[DISTRITO SEGÚN DNI]],Hoja1!$A$2:$B$55,2,FALSE),"No")</f>
        <v>No</v>
      </c>
      <c r="Y508" s="10" t="str">
        <f>IF(OR(LOWER(Tabla2[[#This Row],[GENERO]])="masculino", LOWER(Tabla2[[#This Row],[GENERO]])="femenino"),"OK","Corregir")</f>
        <v>OK</v>
      </c>
      <c r="Z508" s="10" t="str">
        <f>+IF(Tabla2[[#This Row],[Nro. DNI / CE]]="","Corregir",IF(LEN(Tabla2[[#This Row],[Nro. DNI / CE]])&gt;=8,"OK","Corregir"))</f>
        <v>OK</v>
      </c>
      <c r="AA508" s="10">
        <f>COUNTIF(Tabla2[APELLIDOS Y NOMBRES],Tabla2[[#This Row],[APELLIDOS Y NOMBRES]])</f>
        <v>1</v>
      </c>
      <c r="AB508" t="str">
        <f ca="1">+IFERROR(IF(Tabla2[[#This Row],[FECHA CESE/BAJA]]="","No Aplica",IF(AND(MONTH(Tabla2[[#This Row],[FECHA CESE/BAJA]])=MONTH(TODAY()-30),YEAR(Tabla2[[#This Row],[FECHA CESE/BAJA]])=YEAR(TODAY())),MONTH(TODAY()-30)&amp;"-"&amp;YEAR(TODAY()),"Borrar")),"No aplica")</f>
        <v>No aplica</v>
      </c>
      <c r="AC508" t="str">
        <f ca="1">+IFERROR(IF(Tabla2[[#This Row],[FECHA INICIO DE LABORES EN OBRA]]="","No Aplica",IF(AND(MONTH(Tabla2[[#This Row],[FECHA INICIO DE LABORES EN OBRA]])=MONTH(TODAY()-30),YEAR(Tabla2[[#This Row],[FECHA INICIO DE LABORES EN OBRA]])=YEAR(TODAY())),MONTH(TODAY()-30)&amp;"-"&amp;YEAR(TODAY()),"No Aplica")),"No Aplica")</f>
        <v>No Aplica</v>
      </c>
    </row>
    <row r="509" spans="1:29" x14ac:dyDescent="0.25">
      <c r="A509" s="2">
        <v>20547132158</v>
      </c>
      <c r="B509" s="3" t="s">
        <v>12989</v>
      </c>
      <c r="C509" s="3" t="s">
        <v>12990</v>
      </c>
      <c r="D509" s="3">
        <v>46772225</v>
      </c>
      <c r="E509" s="3" t="s">
        <v>13035</v>
      </c>
      <c r="F509" s="36">
        <v>33642</v>
      </c>
      <c r="G509" s="3">
        <v>1</v>
      </c>
      <c r="H509" s="3" t="s">
        <v>13024</v>
      </c>
      <c r="I509" s="3" t="s">
        <v>12994</v>
      </c>
      <c r="J509" s="3" t="s">
        <v>13036</v>
      </c>
      <c r="K509" s="3" t="s">
        <v>1136</v>
      </c>
      <c r="L509" s="8" t="s">
        <v>9813</v>
      </c>
      <c r="M509" s="5" t="s">
        <v>1073</v>
      </c>
      <c r="N509" s="13" t="s">
        <v>1043</v>
      </c>
      <c r="O509" s="5">
        <v>45107</v>
      </c>
      <c r="P509" s="8">
        <v>1</v>
      </c>
      <c r="Q509" s="9">
        <v>1</v>
      </c>
      <c r="R509" s="9" t="str">
        <f>IFERROR(VLOOKUP(Tabla2[[#This Row],[CONTRATISTA PRNCIPAL]],Hoja1!$L$5:$M$9,2,FALSE),"CJV")</f>
        <v>CJV</v>
      </c>
      <c r="S509" s="9" t="str">
        <f>IF(Tabla2[[#This Row],[EMPRESA]]=Tabla2[[#This Row],[CONTRATISTA PRNCIPAL]],"Principal","Secundaria")</f>
        <v>Secundaria</v>
      </c>
      <c r="T509" s="10">
        <f>IFERROR(1/COUNTIF(Tabla2[CONTRATISTA PRNCIPAL],Tabla2[[#This Row],[CONTRATISTA PRNCIPAL]]),0)</f>
        <v>5.2631578947368418E-2</v>
      </c>
      <c r="U509" s="33">
        <f ca="1">IF(((TODAY()-Tabla2[[#This Row],[FECHA NACIMIENTO]])/365)&lt;18,"Corregir", IF(((TODAY()-Tabla2[[#This Row],[FECHA NACIMIENTO]])/365)&gt;80, "Corregir",ROUNDDOWN(((TODAY()-Tabla2[[#This Row],[FECHA NACIMIENTO]])/365),0)))</f>
        <v>31</v>
      </c>
      <c r="V50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509" s="34" t="str">
        <f ca="1">+IF(Tabla2[[#This Row],[Edad]]="Corregir","Corregir","Ok")</f>
        <v>Ok</v>
      </c>
      <c r="X509" s="10" t="str">
        <f>+IFERROR(VLOOKUP(Tabla2[[#This Row],[DISTRITO SEGÚN DNI]],Hoja1!$A$2:$B$55,2,FALSE),"No")</f>
        <v>No</v>
      </c>
      <c r="Y509" s="10" t="str">
        <f>IF(OR(LOWER(Tabla2[[#This Row],[GENERO]])="masculino", LOWER(Tabla2[[#This Row],[GENERO]])="femenino"),"OK","Corregir")</f>
        <v>OK</v>
      </c>
      <c r="Z509" s="10" t="str">
        <f>+IF(Tabla2[[#This Row],[Nro. DNI / CE]]="","Corregir",IF(LEN(Tabla2[[#This Row],[Nro. DNI / CE]])&gt;=8,"OK","Corregir"))</f>
        <v>OK</v>
      </c>
      <c r="AA509" s="10">
        <f>COUNTIF(Tabla2[APELLIDOS Y NOMBRES],Tabla2[[#This Row],[APELLIDOS Y NOMBRES]])</f>
        <v>1</v>
      </c>
      <c r="AB509" t="str">
        <f ca="1">+IFERROR(IF(Tabla2[[#This Row],[FECHA CESE/BAJA]]="","No Aplica",IF(AND(MONTH(Tabla2[[#This Row],[FECHA CESE/BAJA]])=MONTH(TODAY()-30),YEAR(Tabla2[[#This Row],[FECHA CESE/BAJA]])=YEAR(TODAY())),MONTH(TODAY()-30)&amp;"-"&amp;YEAR(TODAY()),"Borrar")),"No aplica")</f>
        <v>No aplica</v>
      </c>
      <c r="AC509" t="str">
        <f ca="1">+IFERROR(IF(Tabla2[[#This Row],[FECHA INICIO DE LABORES EN OBRA]]="","No Aplica",IF(AND(MONTH(Tabla2[[#This Row],[FECHA INICIO DE LABORES EN OBRA]])=MONTH(TODAY()-30),YEAR(Tabla2[[#This Row],[FECHA INICIO DE LABORES EN OBRA]])=YEAR(TODAY())),MONTH(TODAY()-30)&amp;"-"&amp;YEAR(TODAY()),"No Aplica")),"No Aplica")</f>
        <v>No Aplica</v>
      </c>
    </row>
    <row r="510" spans="1:29" x14ac:dyDescent="0.25">
      <c r="A510" s="2">
        <v>20547132158</v>
      </c>
      <c r="B510" s="3" t="s">
        <v>12989</v>
      </c>
      <c r="C510" s="3" t="s">
        <v>12990</v>
      </c>
      <c r="D510" s="3">
        <v>45324089</v>
      </c>
      <c r="E510" s="3" t="s">
        <v>13037</v>
      </c>
      <c r="F510" s="36">
        <v>32399</v>
      </c>
      <c r="G510" s="3">
        <v>1</v>
      </c>
      <c r="H510" s="3" t="s">
        <v>6889</v>
      </c>
      <c r="I510" s="3" t="s">
        <v>12994</v>
      </c>
      <c r="J510" s="3" t="s">
        <v>13038</v>
      </c>
      <c r="K510" s="3" t="s">
        <v>93</v>
      </c>
      <c r="L510" s="8" t="s">
        <v>9813</v>
      </c>
      <c r="M510" s="5" t="s">
        <v>1073</v>
      </c>
      <c r="N510" s="13" t="s">
        <v>1043</v>
      </c>
      <c r="O510" s="5">
        <v>45107</v>
      </c>
      <c r="P510" s="8">
        <v>1</v>
      </c>
      <c r="Q510" s="9">
        <v>1</v>
      </c>
      <c r="R510" s="9" t="str">
        <f>IFERROR(VLOOKUP(Tabla2[[#This Row],[CONTRATISTA PRNCIPAL]],Hoja1!$L$5:$M$9,2,FALSE),"CJV")</f>
        <v>CJV</v>
      </c>
      <c r="S510" s="9" t="str">
        <f>IF(Tabla2[[#This Row],[EMPRESA]]=Tabla2[[#This Row],[CONTRATISTA PRNCIPAL]],"Principal","Secundaria")</f>
        <v>Secundaria</v>
      </c>
      <c r="T510" s="10">
        <f>IFERROR(1/COUNTIF(Tabla2[CONTRATISTA PRNCIPAL],Tabla2[[#This Row],[CONTRATISTA PRNCIPAL]]),0)</f>
        <v>5.2631578947368418E-2</v>
      </c>
      <c r="U510" s="33">
        <f ca="1">IF(((TODAY()-Tabla2[[#This Row],[FECHA NACIMIENTO]])/365)&lt;18,"Corregir", IF(((TODAY()-Tabla2[[#This Row],[FECHA NACIMIENTO]])/365)&gt;80, "Corregir",ROUNDDOWN(((TODAY()-Tabla2[[#This Row],[FECHA NACIMIENTO]])/365),0)))</f>
        <v>35</v>
      </c>
      <c r="V51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510" s="34" t="str">
        <f ca="1">+IF(Tabla2[[#This Row],[Edad]]="Corregir","Corregir","Ok")</f>
        <v>Ok</v>
      </c>
      <c r="X510" s="10" t="str">
        <f>+IFERROR(VLOOKUP(Tabla2[[#This Row],[DISTRITO SEGÚN DNI]],Hoja1!$A$2:$B$55,2,FALSE),"No")</f>
        <v>ATE</v>
      </c>
      <c r="Y510" s="10" t="str">
        <f>IF(OR(LOWER(Tabla2[[#This Row],[GENERO]])="masculino", LOWER(Tabla2[[#This Row],[GENERO]])="femenino"),"OK","Corregir")</f>
        <v>OK</v>
      </c>
      <c r="Z510" s="10" t="str">
        <f>+IF(Tabla2[[#This Row],[Nro. DNI / CE]]="","Corregir",IF(LEN(Tabla2[[#This Row],[Nro. DNI / CE]])&gt;=8,"OK","Corregir"))</f>
        <v>OK</v>
      </c>
      <c r="AA510" s="10">
        <f>COUNTIF(Tabla2[APELLIDOS Y NOMBRES],Tabla2[[#This Row],[APELLIDOS Y NOMBRES]])</f>
        <v>1</v>
      </c>
      <c r="AB510" t="str">
        <f ca="1">+IFERROR(IF(Tabla2[[#This Row],[FECHA CESE/BAJA]]="","No Aplica",IF(AND(MONTH(Tabla2[[#This Row],[FECHA CESE/BAJA]])=MONTH(TODAY()-30),YEAR(Tabla2[[#This Row],[FECHA CESE/BAJA]])=YEAR(TODAY())),MONTH(TODAY()-30)&amp;"-"&amp;YEAR(TODAY()),"Borrar")),"No aplica")</f>
        <v>No aplica</v>
      </c>
      <c r="AC510" t="str">
        <f ca="1">+IFERROR(IF(Tabla2[[#This Row],[FECHA INICIO DE LABORES EN OBRA]]="","No Aplica",IF(AND(MONTH(Tabla2[[#This Row],[FECHA INICIO DE LABORES EN OBRA]])=MONTH(TODAY()-30),YEAR(Tabla2[[#This Row],[FECHA INICIO DE LABORES EN OBRA]])=YEAR(TODAY())),MONTH(TODAY()-30)&amp;"-"&amp;YEAR(TODAY()),"No Aplica")),"No Aplica")</f>
        <v>No Aplica</v>
      </c>
    </row>
    <row r="511" spans="1:29" x14ac:dyDescent="0.25">
      <c r="A511" s="2">
        <v>20547132158</v>
      </c>
      <c r="B511" s="3" t="s">
        <v>12989</v>
      </c>
      <c r="C511" s="3" t="s">
        <v>12990</v>
      </c>
      <c r="D511" s="3">
        <v>47975583</v>
      </c>
      <c r="E511" s="3" t="s">
        <v>13039</v>
      </c>
      <c r="F511" s="36">
        <v>34266</v>
      </c>
      <c r="G511" s="3">
        <v>1</v>
      </c>
      <c r="H511" s="3" t="s">
        <v>3661</v>
      </c>
      <c r="I511" s="3" t="s">
        <v>12994</v>
      </c>
      <c r="J511" s="3" t="s">
        <v>13040</v>
      </c>
      <c r="K511" s="3" t="s">
        <v>1044</v>
      </c>
      <c r="L511" s="8" t="s">
        <v>9813</v>
      </c>
      <c r="M511" s="5" t="s">
        <v>1073</v>
      </c>
      <c r="N511" s="13" t="s">
        <v>1043</v>
      </c>
      <c r="O511" s="5">
        <v>45078</v>
      </c>
      <c r="P511" s="8">
        <v>1</v>
      </c>
      <c r="Q511" s="9">
        <v>1</v>
      </c>
      <c r="R511" s="9" t="str">
        <f>IFERROR(VLOOKUP(Tabla2[[#This Row],[CONTRATISTA PRNCIPAL]],Hoja1!$L$5:$M$9,2,FALSE),"CJV")</f>
        <v>CJV</v>
      </c>
      <c r="S511" s="9" t="str">
        <f>IF(Tabla2[[#This Row],[EMPRESA]]=Tabla2[[#This Row],[CONTRATISTA PRNCIPAL]],"Principal","Secundaria")</f>
        <v>Secundaria</v>
      </c>
      <c r="T511" s="10">
        <f>IFERROR(1/COUNTIF(Tabla2[CONTRATISTA PRNCIPAL],Tabla2[[#This Row],[CONTRATISTA PRNCIPAL]]),0)</f>
        <v>5.2631578947368418E-2</v>
      </c>
      <c r="U511" s="33">
        <f ca="1">IF(((TODAY()-Tabla2[[#This Row],[FECHA NACIMIENTO]])/365)&lt;18,"Corregir", IF(((TODAY()-Tabla2[[#This Row],[FECHA NACIMIENTO]])/365)&gt;80, "Corregir",ROUNDDOWN(((TODAY()-Tabla2[[#This Row],[FECHA NACIMIENTO]])/365),0)))</f>
        <v>29</v>
      </c>
      <c r="V51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511" s="34" t="str">
        <f ca="1">+IF(Tabla2[[#This Row],[Edad]]="Corregir","Corregir","Ok")</f>
        <v>Ok</v>
      </c>
      <c r="X511" s="10" t="str">
        <f>+IFERROR(VLOOKUP(Tabla2[[#This Row],[DISTRITO SEGÚN DNI]],Hoja1!$A$2:$B$55,2,FALSE),"No")</f>
        <v>No</v>
      </c>
      <c r="Y511" s="10" t="str">
        <f>IF(OR(LOWER(Tabla2[[#This Row],[GENERO]])="masculino", LOWER(Tabla2[[#This Row],[GENERO]])="femenino"),"OK","Corregir")</f>
        <v>OK</v>
      </c>
      <c r="Z511" s="10" t="str">
        <f>+IF(Tabla2[[#This Row],[Nro. DNI / CE]]="","Corregir",IF(LEN(Tabla2[[#This Row],[Nro. DNI / CE]])&gt;=8,"OK","Corregir"))</f>
        <v>OK</v>
      </c>
      <c r="AA511" s="10">
        <f>COUNTIF(Tabla2[APELLIDOS Y NOMBRES],Tabla2[[#This Row],[APELLIDOS Y NOMBRES]])</f>
        <v>1</v>
      </c>
      <c r="AB511" t="str">
        <f ca="1">+IFERROR(IF(Tabla2[[#This Row],[FECHA CESE/BAJA]]="","No Aplica",IF(AND(MONTH(Tabla2[[#This Row],[FECHA CESE/BAJA]])=MONTH(TODAY()-30),YEAR(Tabla2[[#This Row],[FECHA CESE/BAJA]])=YEAR(TODAY())),MONTH(TODAY()-30)&amp;"-"&amp;YEAR(TODAY()),"Borrar")),"No aplica")</f>
        <v>No aplica</v>
      </c>
      <c r="AC511" t="str">
        <f ca="1">+IFERROR(IF(Tabla2[[#This Row],[FECHA INICIO DE LABORES EN OBRA]]="","No Aplica",IF(AND(MONTH(Tabla2[[#This Row],[FECHA INICIO DE LABORES EN OBRA]])=MONTH(TODAY()-30),YEAR(Tabla2[[#This Row],[FECHA INICIO DE LABORES EN OBRA]])=YEAR(TODAY())),MONTH(TODAY()-30)&amp;"-"&amp;YEAR(TODAY()),"No Aplica")),"No Aplica")</f>
        <v>No Aplica</v>
      </c>
    </row>
    <row r="512" spans="1:29" x14ac:dyDescent="0.25">
      <c r="A512" s="2">
        <v>20101155588</v>
      </c>
      <c r="B512" s="3" t="s">
        <v>39</v>
      </c>
      <c r="C512" s="3" t="s">
        <v>39</v>
      </c>
      <c r="D512" s="3">
        <v>42145540</v>
      </c>
      <c r="E512" s="3" t="s">
        <v>183</v>
      </c>
      <c r="F512" s="36">
        <v>30656</v>
      </c>
      <c r="G512" s="3">
        <v>1</v>
      </c>
      <c r="H512" s="3" t="s">
        <v>6389</v>
      </c>
      <c r="I512" s="3" t="s">
        <v>4412</v>
      </c>
      <c r="J512" s="3" t="s">
        <v>6390</v>
      </c>
      <c r="K512" s="3" t="s">
        <v>1103</v>
      </c>
      <c r="L512" s="8" t="s">
        <v>9818</v>
      </c>
      <c r="M512" s="5" t="s">
        <v>3092</v>
      </c>
      <c r="N512" s="13" t="s">
        <v>1043</v>
      </c>
      <c r="O512" s="5">
        <v>43140</v>
      </c>
      <c r="P512" s="8">
        <v>1</v>
      </c>
      <c r="Q512" s="9">
        <v>1</v>
      </c>
      <c r="R512" s="9" t="str">
        <f>IFERROR(VLOOKUP(Tabla2[[#This Row],[CONTRATISTA PRNCIPAL]],Hoja1!$L$5:$M$9,2,FALSE),"CJV")</f>
        <v>EPC</v>
      </c>
      <c r="S512" s="9" t="str">
        <f>IF(Tabla2[[#This Row],[EMPRESA]]=Tabla2[[#This Row],[CONTRATISTA PRNCIPAL]],"Principal","Secundaria")</f>
        <v>Principal</v>
      </c>
      <c r="T512" s="10">
        <f>IFERROR(1/COUNTIF(Tabla2[CONTRATISTA PRNCIPAL],Tabla2[[#This Row],[CONTRATISTA PRNCIPAL]]),0)</f>
        <v>3.5714285714285713E-3</v>
      </c>
      <c r="U512" s="33">
        <f ca="1">IF(((TODAY()-Tabla2[[#This Row],[FECHA NACIMIENTO]])/365)&lt;18,"Corregir", IF(((TODAY()-Tabla2[[#This Row],[FECHA NACIMIENTO]])/365)&gt;80, "Corregir",ROUNDDOWN(((TODAY()-Tabla2[[#This Row],[FECHA NACIMIENTO]])/365),0)))</f>
        <v>39</v>
      </c>
      <c r="V51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512" s="34" t="str">
        <f ca="1">+IF(Tabla2[[#This Row],[Edad]]="Corregir","Corregir","Ok")</f>
        <v>Ok</v>
      </c>
      <c r="X512" s="10" t="str">
        <f>+IFERROR(VLOOKUP(Tabla2[[#This Row],[DISTRITO SEGÚN DNI]],Hoja1!$A$2:$B$55,2,FALSE),"No")</f>
        <v>ATE</v>
      </c>
      <c r="Y512" s="10" t="str">
        <f>IF(OR(LOWER(Tabla2[[#This Row],[GENERO]])="masculino", LOWER(Tabla2[[#This Row],[GENERO]])="femenino"),"OK","Corregir")</f>
        <v>OK</v>
      </c>
      <c r="Z512" s="10" t="str">
        <f>+IF(Tabla2[[#This Row],[Nro. DNI / CE]]="","Corregir",IF(LEN(Tabla2[[#This Row],[Nro. DNI / CE]])&gt;=8,"OK","Corregir"))</f>
        <v>OK</v>
      </c>
      <c r="AA512" s="10">
        <f>COUNTIF(Tabla2[APELLIDOS Y NOMBRES],Tabla2[[#This Row],[APELLIDOS Y NOMBRES]])</f>
        <v>1</v>
      </c>
      <c r="AB512" t="str">
        <f ca="1">+IFERROR(IF(Tabla2[[#This Row],[FECHA CESE/BAJA]]="","No Aplica",IF(AND(MONTH(Tabla2[[#This Row],[FECHA CESE/BAJA]])=MONTH(TODAY()-30),YEAR(Tabla2[[#This Row],[FECHA CESE/BAJA]])=YEAR(TODAY())),MONTH(TODAY()-30)&amp;"-"&amp;YEAR(TODAY()),"Borrar")),"No aplica")</f>
        <v>No aplica</v>
      </c>
      <c r="AC512" t="str">
        <f ca="1">+IFERROR(IF(Tabla2[[#This Row],[FECHA INICIO DE LABORES EN OBRA]]="","No Aplica",IF(AND(MONTH(Tabla2[[#This Row],[FECHA INICIO DE LABORES EN OBRA]])=MONTH(TODAY()-30),YEAR(Tabla2[[#This Row],[FECHA INICIO DE LABORES EN OBRA]])=YEAR(TODAY())),MONTH(TODAY()-30)&amp;"-"&amp;YEAR(TODAY()),"No Aplica")),"No Aplica")</f>
        <v>No Aplica</v>
      </c>
    </row>
    <row r="513" spans="1:29" x14ac:dyDescent="0.25">
      <c r="A513" s="2">
        <v>20101155588</v>
      </c>
      <c r="B513" s="3" t="s">
        <v>39</v>
      </c>
      <c r="C513" s="3" t="s">
        <v>39</v>
      </c>
      <c r="D513" s="3">
        <v>43456583</v>
      </c>
      <c r="E513" s="3" t="s">
        <v>184</v>
      </c>
      <c r="F513" s="36">
        <v>22285</v>
      </c>
      <c r="G513" s="3">
        <v>1</v>
      </c>
      <c r="H513" s="3" t="s">
        <v>6391</v>
      </c>
      <c r="I513" s="3" t="s">
        <v>4412</v>
      </c>
      <c r="J513" s="3" t="s">
        <v>6392</v>
      </c>
      <c r="K513" s="3" t="s">
        <v>34</v>
      </c>
      <c r="L513" s="8" t="s">
        <v>9813</v>
      </c>
      <c r="M513" s="5" t="s">
        <v>3092</v>
      </c>
      <c r="N513" s="13" t="s">
        <v>1043</v>
      </c>
      <c r="O513" s="5">
        <v>43191</v>
      </c>
      <c r="P513" s="8">
        <v>1</v>
      </c>
      <c r="Q513" s="9">
        <v>1</v>
      </c>
      <c r="R513" s="9" t="str">
        <f>IFERROR(VLOOKUP(Tabla2[[#This Row],[CONTRATISTA PRNCIPAL]],Hoja1!$L$5:$M$9,2,FALSE),"CJV")</f>
        <v>EPC</v>
      </c>
      <c r="S513" s="9" t="str">
        <f>IF(Tabla2[[#This Row],[EMPRESA]]=Tabla2[[#This Row],[CONTRATISTA PRNCIPAL]],"Principal","Secundaria")</f>
        <v>Principal</v>
      </c>
      <c r="T513" s="10">
        <f>IFERROR(1/COUNTIF(Tabla2[CONTRATISTA PRNCIPAL],Tabla2[[#This Row],[CONTRATISTA PRNCIPAL]]),0)</f>
        <v>3.5714285714285713E-3</v>
      </c>
      <c r="U513" s="33"/>
      <c r="V513" s="34"/>
      <c r="W513" s="34"/>
      <c r="X513" s="10"/>
      <c r="Y513" s="10"/>
      <c r="Z513" s="10"/>
      <c r="AA513" s="10"/>
      <c r="AB513" t="str">
        <f ca="1">+IFERROR(IF(Tabla2[[#This Row],[FECHA CESE/BAJA]]="","No Aplica",IF(AND(MONTH(Tabla2[[#This Row],[FECHA CESE/BAJA]])=MONTH(TODAY()-30),YEAR(Tabla2[[#This Row],[FECHA CESE/BAJA]])=YEAR(TODAY())),MONTH(TODAY()-30)&amp;"-"&amp;YEAR(TODAY()),"Borrar")),"No aplica")</f>
        <v>No aplica</v>
      </c>
      <c r="AC513" t="str">
        <f ca="1">+IFERROR(IF(Tabla2[[#This Row],[FECHA INICIO DE LABORES EN OBRA]]="","No Aplica",IF(AND(MONTH(Tabla2[[#This Row],[FECHA INICIO DE LABORES EN OBRA]])=MONTH(TODAY()-30),YEAR(Tabla2[[#This Row],[FECHA INICIO DE LABORES EN OBRA]])=YEAR(TODAY())),MONTH(TODAY()-30)&amp;"-"&amp;YEAR(TODAY()),"No Aplica")),"No Aplica")</f>
        <v>No Aplica</v>
      </c>
    </row>
    <row r="514" spans="1:29" x14ac:dyDescent="0.25">
      <c r="A514" s="2">
        <v>20101155588</v>
      </c>
      <c r="B514" s="3" t="s">
        <v>39</v>
      </c>
      <c r="C514" s="3" t="s">
        <v>39</v>
      </c>
      <c r="D514" s="3">
        <v>42228901</v>
      </c>
      <c r="E514" s="3" t="s">
        <v>185</v>
      </c>
      <c r="F514" s="36">
        <v>30630</v>
      </c>
      <c r="G514" s="3">
        <v>1</v>
      </c>
      <c r="H514" s="3" t="s">
        <v>1920</v>
      </c>
      <c r="I514" s="3" t="s">
        <v>4412</v>
      </c>
      <c r="J514" s="3" t="s">
        <v>6393</v>
      </c>
      <c r="K514" s="3" t="s">
        <v>34</v>
      </c>
      <c r="L514" s="8" t="s">
        <v>9813</v>
      </c>
      <c r="M514" s="5" t="s">
        <v>3092</v>
      </c>
      <c r="N514" s="13" t="s">
        <v>1043</v>
      </c>
      <c r="O514" s="5">
        <v>43684</v>
      </c>
      <c r="P514" s="8">
        <v>1</v>
      </c>
      <c r="Q514" s="9">
        <v>1</v>
      </c>
      <c r="R514" s="9" t="str">
        <f>IFERROR(VLOOKUP(Tabla2[[#This Row],[CONTRATISTA PRNCIPAL]],Hoja1!$L$5:$M$9,2,FALSE),"CJV")</f>
        <v>EPC</v>
      </c>
      <c r="S514" s="9" t="str">
        <f>IF(Tabla2[[#This Row],[EMPRESA]]=Tabla2[[#This Row],[CONTRATISTA PRNCIPAL]],"Principal","Secundaria")</f>
        <v>Principal</v>
      </c>
      <c r="T514" s="10">
        <f>IFERROR(1/COUNTIF(Tabla2[CONTRATISTA PRNCIPAL],Tabla2[[#This Row],[CONTRATISTA PRNCIPAL]]),0)</f>
        <v>3.5714285714285713E-3</v>
      </c>
      <c r="U514" s="33">
        <f ca="1">IF(((TODAY()-Tabla2[[#This Row],[FECHA NACIMIENTO]])/365)&lt;18,"Corregir", IF(((TODAY()-Tabla2[[#This Row],[FECHA NACIMIENTO]])/365)&gt;80, "Corregir",ROUNDDOWN(((TODAY()-Tabla2[[#This Row],[FECHA NACIMIENTO]])/365),0)))</f>
        <v>39</v>
      </c>
      <c r="V51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514" s="34" t="str">
        <f ca="1">+IF(Tabla2[[#This Row],[Edad]]="Corregir","Corregir","Ok")</f>
        <v>Ok</v>
      </c>
      <c r="X514" s="10" t="str">
        <f>+IFERROR(VLOOKUP(Tabla2[[#This Row],[DISTRITO SEGÚN DNI]],Hoja1!$A$2:$B$55,2,FALSE),"No")</f>
        <v>CALLAO</v>
      </c>
      <c r="Y514" s="10" t="str">
        <f>IF(OR(LOWER(Tabla2[[#This Row],[GENERO]])="masculino", LOWER(Tabla2[[#This Row],[GENERO]])="femenino"),"OK","Corregir")</f>
        <v>OK</v>
      </c>
      <c r="Z514" s="10" t="str">
        <f>+IF(Tabla2[[#This Row],[Nro. DNI / CE]]="","Corregir",IF(LEN(Tabla2[[#This Row],[Nro. DNI / CE]])&gt;=8,"OK","Corregir"))</f>
        <v>OK</v>
      </c>
      <c r="AA514" s="10">
        <f>COUNTIF(Tabla2[APELLIDOS Y NOMBRES],Tabla2[[#This Row],[APELLIDOS Y NOMBRES]])</f>
        <v>1</v>
      </c>
      <c r="AB514" t="str">
        <f ca="1">+IFERROR(IF(Tabla2[[#This Row],[FECHA CESE/BAJA]]="","No Aplica",IF(AND(MONTH(Tabla2[[#This Row],[FECHA CESE/BAJA]])=MONTH(TODAY()-30),YEAR(Tabla2[[#This Row],[FECHA CESE/BAJA]])=YEAR(TODAY())),MONTH(TODAY()-30)&amp;"-"&amp;YEAR(TODAY()),"Borrar")),"No aplica")</f>
        <v>No aplica</v>
      </c>
      <c r="AC514" t="str">
        <f ca="1">+IFERROR(IF(Tabla2[[#This Row],[FECHA INICIO DE LABORES EN OBRA]]="","No Aplica",IF(AND(MONTH(Tabla2[[#This Row],[FECHA INICIO DE LABORES EN OBRA]])=MONTH(TODAY()-30),YEAR(Tabla2[[#This Row],[FECHA INICIO DE LABORES EN OBRA]])=YEAR(TODAY())),MONTH(TODAY()-30)&amp;"-"&amp;YEAR(TODAY()),"No Aplica")),"No Aplica")</f>
        <v>No Aplica</v>
      </c>
    </row>
    <row r="515" spans="1:29" x14ac:dyDescent="0.25">
      <c r="A515" s="2">
        <v>20101155588</v>
      </c>
      <c r="B515" s="3" t="s">
        <v>39</v>
      </c>
      <c r="C515" s="3" t="s">
        <v>39</v>
      </c>
      <c r="D515" s="3" t="s">
        <v>1024</v>
      </c>
      <c r="E515" s="3" t="s">
        <v>186</v>
      </c>
      <c r="F515" s="36">
        <v>25608</v>
      </c>
      <c r="G515" s="3">
        <v>1</v>
      </c>
      <c r="H515" s="3" t="s">
        <v>2765</v>
      </c>
      <c r="I515" s="3" t="s">
        <v>4412</v>
      </c>
      <c r="J515" s="3" t="s">
        <v>6394</v>
      </c>
      <c r="K515" s="3" t="s">
        <v>35</v>
      </c>
      <c r="L515" s="8" t="s">
        <v>9813</v>
      </c>
      <c r="M515" s="5" t="s">
        <v>3092</v>
      </c>
      <c r="N515" s="13" t="s">
        <v>1043</v>
      </c>
      <c r="O515" s="5">
        <v>43191</v>
      </c>
      <c r="P515" s="8">
        <v>1</v>
      </c>
      <c r="Q515" s="9">
        <v>1</v>
      </c>
      <c r="R515" s="9" t="str">
        <f>IFERROR(VLOOKUP(Tabla2[[#This Row],[CONTRATISTA PRNCIPAL]],Hoja1!$L$5:$M$9,2,FALSE),"CJV")</f>
        <v>EPC</v>
      </c>
      <c r="S515" s="9" t="str">
        <f>IF(Tabla2[[#This Row],[EMPRESA]]=Tabla2[[#This Row],[CONTRATISTA PRNCIPAL]],"Principal","Secundaria")</f>
        <v>Principal</v>
      </c>
      <c r="T515" s="10">
        <f>IFERROR(1/COUNTIF(Tabla2[CONTRATISTA PRNCIPAL],Tabla2[[#This Row],[CONTRATISTA PRNCIPAL]]),0)</f>
        <v>3.5714285714285713E-3</v>
      </c>
      <c r="U515" s="33">
        <f ca="1">IF(((TODAY()-Tabla2[[#This Row],[FECHA NACIMIENTO]])/365)&lt;18,"Corregir", IF(((TODAY()-Tabla2[[#This Row],[FECHA NACIMIENTO]])/365)&gt;80, "Corregir",ROUNDDOWN(((TODAY()-Tabla2[[#This Row],[FECHA NACIMIENTO]])/365),0)))</f>
        <v>53</v>
      </c>
      <c r="V51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515" s="34" t="str">
        <f ca="1">+IF(Tabla2[[#This Row],[Edad]]="Corregir","Corregir","Ok")</f>
        <v>Ok</v>
      </c>
      <c r="X515" s="10" t="str">
        <f>+IFERROR(VLOOKUP(Tabla2[[#This Row],[DISTRITO SEGÚN DNI]],Hoja1!$A$2:$B$55,2,FALSE),"No")</f>
        <v>EL AGUSTINO</v>
      </c>
      <c r="Y515" s="10" t="str">
        <f>IF(OR(LOWER(Tabla2[[#This Row],[GENERO]])="masculino", LOWER(Tabla2[[#This Row],[GENERO]])="femenino"),"OK","Corregir")</f>
        <v>OK</v>
      </c>
      <c r="Z515" s="10" t="str">
        <f>+IF(Tabla2[[#This Row],[Nro. DNI / CE]]="","Corregir",IF(LEN(Tabla2[[#This Row],[Nro. DNI / CE]])&gt;=8,"OK","Corregir"))</f>
        <v>OK</v>
      </c>
      <c r="AA515" s="10">
        <f>COUNTIF(Tabla2[APELLIDOS Y NOMBRES],Tabla2[[#This Row],[APELLIDOS Y NOMBRES]])</f>
        <v>1</v>
      </c>
      <c r="AB515" t="str">
        <f ca="1">+IFERROR(IF(Tabla2[[#This Row],[FECHA CESE/BAJA]]="","No Aplica",IF(AND(MONTH(Tabla2[[#This Row],[FECHA CESE/BAJA]])=MONTH(TODAY()-30),YEAR(Tabla2[[#This Row],[FECHA CESE/BAJA]])=YEAR(TODAY())),MONTH(TODAY()-30)&amp;"-"&amp;YEAR(TODAY()),"Borrar")),"No aplica")</f>
        <v>No aplica</v>
      </c>
      <c r="AC515" t="str">
        <f ca="1">+IFERROR(IF(Tabla2[[#This Row],[FECHA INICIO DE LABORES EN OBRA]]="","No Aplica",IF(AND(MONTH(Tabla2[[#This Row],[FECHA INICIO DE LABORES EN OBRA]])=MONTH(TODAY()-30),YEAR(Tabla2[[#This Row],[FECHA INICIO DE LABORES EN OBRA]])=YEAR(TODAY())),MONTH(TODAY()-30)&amp;"-"&amp;YEAR(TODAY()),"No Aplica")),"No Aplica")</f>
        <v>No Aplica</v>
      </c>
    </row>
    <row r="516" spans="1:29" x14ac:dyDescent="0.25">
      <c r="A516" s="2">
        <v>20101155588</v>
      </c>
      <c r="B516" s="3" t="s">
        <v>39</v>
      </c>
      <c r="C516" s="3" t="s">
        <v>39</v>
      </c>
      <c r="D516" s="3" t="s">
        <v>6395</v>
      </c>
      <c r="E516" s="3" t="s">
        <v>6396</v>
      </c>
      <c r="F516" s="36">
        <v>36957</v>
      </c>
      <c r="G516" s="3">
        <v>1</v>
      </c>
      <c r="H516" s="3" t="s">
        <v>6397</v>
      </c>
      <c r="I516" s="3" t="s">
        <v>4412</v>
      </c>
      <c r="J516" s="3" t="s">
        <v>6398</v>
      </c>
      <c r="K516" s="3" t="s">
        <v>1240</v>
      </c>
      <c r="L516" s="8" t="s">
        <v>9813</v>
      </c>
      <c r="M516" s="5" t="s">
        <v>3092</v>
      </c>
      <c r="N516" s="13" t="s">
        <v>1043</v>
      </c>
      <c r="O516" s="5">
        <v>45073</v>
      </c>
      <c r="P516" s="8">
        <v>1</v>
      </c>
      <c r="Q516" s="9">
        <v>1</v>
      </c>
      <c r="R516" s="9" t="str">
        <f>IFERROR(VLOOKUP(Tabla2[[#This Row],[CONTRATISTA PRNCIPAL]],Hoja1!$L$5:$M$9,2,FALSE),"CJV")</f>
        <v>EPC</v>
      </c>
      <c r="S516" s="9" t="str">
        <f>IF(Tabla2[[#This Row],[EMPRESA]]=Tabla2[[#This Row],[CONTRATISTA PRNCIPAL]],"Principal","Secundaria")</f>
        <v>Principal</v>
      </c>
      <c r="T516" s="10">
        <f>IFERROR(1/COUNTIF(Tabla2[CONTRATISTA PRNCIPAL],Tabla2[[#This Row],[CONTRATISTA PRNCIPAL]]),0)</f>
        <v>3.5714285714285713E-3</v>
      </c>
      <c r="U516" s="33">
        <f ca="1">IF(((TODAY()-Tabla2[[#This Row],[FECHA NACIMIENTO]])/365)&lt;18,"Corregir", IF(((TODAY()-Tabla2[[#This Row],[FECHA NACIMIENTO]])/365)&gt;80, "Corregir",ROUNDDOWN(((TODAY()-Tabla2[[#This Row],[FECHA NACIMIENTO]])/365),0)))</f>
        <v>22</v>
      </c>
      <c r="V51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516" s="34" t="str">
        <f ca="1">+IF(Tabla2[[#This Row],[Edad]]="Corregir","Corregir","Ok")</f>
        <v>Ok</v>
      </c>
      <c r="X516" s="10" t="str">
        <f>+IFERROR(VLOOKUP(Tabla2[[#This Row],[DISTRITO SEGÚN DNI]],Hoja1!$A$2:$B$55,2,FALSE),"No")</f>
        <v>No</v>
      </c>
      <c r="Y516" s="10" t="str">
        <f>IF(OR(LOWER(Tabla2[[#This Row],[GENERO]])="masculino", LOWER(Tabla2[[#This Row],[GENERO]])="femenino"),"OK","Corregir")</f>
        <v>OK</v>
      </c>
      <c r="Z516" s="10" t="str">
        <f>+IF(Tabla2[[#This Row],[Nro. DNI / CE]]="","Corregir",IF(LEN(Tabla2[[#This Row],[Nro. DNI / CE]])&gt;=8,"OK","Corregir"))</f>
        <v>OK</v>
      </c>
      <c r="AA516" s="10">
        <f>COUNTIF(Tabla2[APELLIDOS Y NOMBRES],Tabla2[[#This Row],[APELLIDOS Y NOMBRES]])</f>
        <v>1</v>
      </c>
      <c r="AB516" t="str">
        <f ca="1">+IFERROR(IF(Tabla2[[#This Row],[FECHA CESE/BAJA]]="","No Aplica",IF(AND(MONTH(Tabla2[[#This Row],[FECHA CESE/BAJA]])=MONTH(TODAY()-30),YEAR(Tabla2[[#This Row],[FECHA CESE/BAJA]])=YEAR(TODAY())),MONTH(TODAY()-30)&amp;"-"&amp;YEAR(TODAY()),"Borrar")),"No aplica")</f>
        <v>No aplica</v>
      </c>
      <c r="AC516" t="str">
        <f ca="1">+IFERROR(IF(Tabla2[[#This Row],[FECHA INICIO DE LABORES EN OBRA]]="","No Aplica",IF(AND(MONTH(Tabla2[[#This Row],[FECHA INICIO DE LABORES EN OBRA]])=MONTH(TODAY()-30),YEAR(Tabla2[[#This Row],[FECHA INICIO DE LABORES EN OBRA]])=YEAR(TODAY())),MONTH(TODAY()-30)&amp;"-"&amp;YEAR(TODAY()),"No Aplica")),"No Aplica")</f>
        <v>No Aplica</v>
      </c>
    </row>
    <row r="517" spans="1:29" x14ac:dyDescent="0.25">
      <c r="A517" s="2">
        <v>20101155588</v>
      </c>
      <c r="B517" s="3" t="s">
        <v>39</v>
      </c>
      <c r="C517" s="3" t="s">
        <v>39</v>
      </c>
      <c r="D517" s="3">
        <v>15365365</v>
      </c>
      <c r="E517" s="3" t="s">
        <v>6399</v>
      </c>
      <c r="F517" s="36">
        <v>25900</v>
      </c>
      <c r="G517" s="3">
        <v>1</v>
      </c>
      <c r="H517" s="3" t="s">
        <v>6397</v>
      </c>
      <c r="I517" s="3" t="s">
        <v>4412</v>
      </c>
      <c r="J517" s="3" t="s">
        <v>6400</v>
      </c>
      <c r="K517" s="3" t="s">
        <v>6401</v>
      </c>
      <c r="L517" s="8" t="s">
        <v>9813</v>
      </c>
      <c r="M517" s="5" t="s">
        <v>3092</v>
      </c>
      <c r="N517" s="13" t="s">
        <v>1043</v>
      </c>
      <c r="O517" s="5">
        <v>43191</v>
      </c>
      <c r="P517" s="8">
        <v>1</v>
      </c>
      <c r="Q517" s="9">
        <v>1</v>
      </c>
      <c r="R517" s="9" t="str">
        <f>IFERROR(VLOOKUP(Tabla2[[#This Row],[CONTRATISTA PRNCIPAL]],Hoja1!$L$5:$M$9,2,FALSE),"CJV")</f>
        <v>EPC</v>
      </c>
      <c r="S517" s="9" t="str">
        <f>IF(Tabla2[[#This Row],[EMPRESA]]=Tabla2[[#This Row],[CONTRATISTA PRNCIPAL]],"Principal","Secundaria")</f>
        <v>Principal</v>
      </c>
      <c r="T517" s="10">
        <f>IFERROR(1/COUNTIF(Tabla2[CONTRATISTA PRNCIPAL],Tabla2[[#This Row],[CONTRATISTA PRNCIPAL]]),0)</f>
        <v>3.5714285714285713E-3</v>
      </c>
      <c r="U517" s="33">
        <f ca="1">IF(((TODAY()-Tabla2[[#This Row],[FECHA NACIMIENTO]])/365)&lt;18,"Corregir", IF(((TODAY()-Tabla2[[#This Row],[FECHA NACIMIENTO]])/365)&gt;80, "Corregir",ROUNDDOWN(((TODAY()-Tabla2[[#This Row],[FECHA NACIMIENTO]])/365),0)))</f>
        <v>52</v>
      </c>
      <c r="V51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517" s="34" t="str">
        <f ca="1">+IF(Tabla2[[#This Row],[Edad]]="Corregir","Corregir","Ok")</f>
        <v>Ok</v>
      </c>
      <c r="X517" s="10" t="str">
        <f>+IFERROR(VLOOKUP(Tabla2[[#This Row],[DISTRITO SEGÚN DNI]],Hoja1!$A$2:$B$55,2,FALSE),"No")</f>
        <v>No</v>
      </c>
      <c r="Y517" s="10" t="str">
        <f>IF(OR(LOWER(Tabla2[[#This Row],[GENERO]])="masculino", LOWER(Tabla2[[#This Row],[GENERO]])="femenino"),"OK","Corregir")</f>
        <v>OK</v>
      </c>
      <c r="Z517" s="10" t="str">
        <f>+IF(Tabla2[[#This Row],[Nro. DNI / CE]]="","Corregir",IF(LEN(Tabla2[[#This Row],[Nro. DNI / CE]])&gt;=8,"OK","Corregir"))</f>
        <v>OK</v>
      </c>
      <c r="AA517" s="10">
        <f>COUNTIF(Tabla2[APELLIDOS Y NOMBRES],Tabla2[[#This Row],[APELLIDOS Y NOMBRES]])</f>
        <v>1</v>
      </c>
      <c r="AB517" t="str">
        <f ca="1">+IFERROR(IF(Tabla2[[#This Row],[FECHA CESE/BAJA]]="","No Aplica",IF(AND(MONTH(Tabla2[[#This Row],[FECHA CESE/BAJA]])=MONTH(TODAY()-30),YEAR(Tabla2[[#This Row],[FECHA CESE/BAJA]])=YEAR(TODAY())),MONTH(TODAY()-30)&amp;"-"&amp;YEAR(TODAY()),"Borrar")),"No aplica")</f>
        <v>No aplica</v>
      </c>
      <c r="AC517" t="str">
        <f ca="1">+IFERROR(IF(Tabla2[[#This Row],[FECHA INICIO DE LABORES EN OBRA]]="","No Aplica",IF(AND(MONTH(Tabla2[[#This Row],[FECHA INICIO DE LABORES EN OBRA]])=MONTH(TODAY()-30),YEAR(Tabla2[[#This Row],[FECHA INICIO DE LABORES EN OBRA]])=YEAR(TODAY())),MONTH(TODAY()-30)&amp;"-"&amp;YEAR(TODAY()),"No Aplica")),"No Aplica")</f>
        <v>No Aplica</v>
      </c>
    </row>
    <row r="518" spans="1:29" x14ac:dyDescent="0.25">
      <c r="A518" s="2">
        <v>20101155588</v>
      </c>
      <c r="B518" s="3" t="s">
        <v>39</v>
      </c>
      <c r="C518" s="3" t="s">
        <v>39</v>
      </c>
      <c r="D518" s="3">
        <v>47292467</v>
      </c>
      <c r="E518" s="3" t="s">
        <v>187</v>
      </c>
      <c r="F518" s="36">
        <v>33116</v>
      </c>
      <c r="G518" s="3">
        <v>1</v>
      </c>
      <c r="H518" s="3" t="s">
        <v>6397</v>
      </c>
      <c r="I518" s="3" t="s">
        <v>4412</v>
      </c>
      <c r="J518" s="3" t="s">
        <v>6402</v>
      </c>
      <c r="K518" s="3" t="s">
        <v>36</v>
      </c>
      <c r="L518" s="8" t="s">
        <v>9813</v>
      </c>
      <c r="M518" s="5" t="s">
        <v>3092</v>
      </c>
      <c r="N518" s="13" t="s">
        <v>1043</v>
      </c>
      <c r="O518" s="5">
        <v>43456</v>
      </c>
      <c r="P518" s="8">
        <v>1</v>
      </c>
      <c r="Q518" s="9">
        <v>1</v>
      </c>
      <c r="R518" s="9" t="str">
        <f>IFERROR(VLOOKUP(Tabla2[[#This Row],[CONTRATISTA PRNCIPAL]],Hoja1!$L$5:$M$9,2,FALSE),"CJV")</f>
        <v>EPC</v>
      </c>
      <c r="S518" s="9" t="str">
        <f>IF(Tabla2[[#This Row],[EMPRESA]]=Tabla2[[#This Row],[CONTRATISTA PRNCIPAL]],"Principal","Secundaria")</f>
        <v>Principal</v>
      </c>
      <c r="T518" s="10">
        <f>IFERROR(1/COUNTIF(Tabla2[CONTRATISTA PRNCIPAL],Tabla2[[#This Row],[CONTRATISTA PRNCIPAL]]),0)</f>
        <v>3.5714285714285713E-3</v>
      </c>
      <c r="U518" s="33">
        <f ca="1">IF(((TODAY()-Tabla2[[#This Row],[FECHA NACIMIENTO]])/365)&lt;18,"Corregir", IF(((TODAY()-Tabla2[[#This Row],[FECHA NACIMIENTO]])/365)&gt;80, "Corregir",ROUNDDOWN(((TODAY()-Tabla2[[#This Row],[FECHA NACIMIENTO]])/365),0)))</f>
        <v>33</v>
      </c>
      <c r="V51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518" s="34" t="str">
        <f ca="1">+IF(Tabla2[[#This Row],[Edad]]="Corregir","Corregir","Ok")</f>
        <v>Ok</v>
      </c>
      <c r="X518" s="10" t="str">
        <f>+IFERROR(VLOOKUP(Tabla2[[#This Row],[DISTRITO SEGÚN DNI]],Hoja1!$A$2:$B$55,2,FALSE),"No")</f>
        <v>SANTA ANITA</v>
      </c>
      <c r="Y518" s="10" t="str">
        <f>IF(OR(LOWER(Tabla2[[#This Row],[GENERO]])="masculino", LOWER(Tabla2[[#This Row],[GENERO]])="femenino"),"OK","Corregir")</f>
        <v>OK</v>
      </c>
      <c r="Z518" s="10" t="str">
        <f>+IF(Tabla2[[#This Row],[Nro. DNI / CE]]="","Corregir",IF(LEN(Tabla2[[#This Row],[Nro. DNI / CE]])&gt;=8,"OK","Corregir"))</f>
        <v>OK</v>
      </c>
      <c r="AA518" s="10">
        <f>COUNTIF(Tabla2[APELLIDOS Y NOMBRES],Tabla2[[#This Row],[APELLIDOS Y NOMBRES]])</f>
        <v>1</v>
      </c>
      <c r="AB518" t="str">
        <f ca="1">+IFERROR(IF(Tabla2[[#This Row],[FECHA CESE/BAJA]]="","No Aplica",IF(AND(MONTH(Tabla2[[#This Row],[FECHA CESE/BAJA]])=MONTH(TODAY()-30),YEAR(Tabla2[[#This Row],[FECHA CESE/BAJA]])=YEAR(TODAY())),MONTH(TODAY()-30)&amp;"-"&amp;YEAR(TODAY()),"Borrar")),"No aplica")</f>
        <v>No aplica</v>
      </c>
      <c r="AC518" t="str">
        <f ca="1">+IFERROR(IF(Tabla2[[#This Row],[FECHA INICIO DE LABORES EN OBRA]]="","No Aplica",IF(AND(MONTH(Tabla2[[#This Row],[FECHA INICIO DE LABORES EN OBRA]])=MONTH(TODAY()-30),YEAR(Tabla2[[#This Row],[FECHA INICIO DE LABORES EN OBRA]])=YEAR(TODAY())),MONTH(TODAY()-30)&amp;"-"&amp;YEAR(TODAY()),"No Aplica")),"No Aplica")</f>
        <v>No Aplica</v>
      </c>
    </row>
    <row r="519" spans="1:29" x14ac:dyDescent="0.25">
      <c r="A519" s="2">
        <v>20101155588</v>
      </c>
      <c r="B519" s="3" t="s">
        <v>39</v>
      </c>
      <c r="C519" s="3" t="s">
        <v>39</v>
      </c>
      <c r="D519" s="3" t="s">
        <v>13241</v>
      </c>
      <c r="E519" s="3" t="s">
        <v>13242</v>
      </c>
      <c r="F519" s="36">
        <v>31547</v>
      </c>
      <c r="G519" s="3">
        <v>1</v>
      </c>
      <c r="H519" s="3" t="s">
        <v>6397</v>
      </c>
      <c r="I519" s="3" t="s">
        <v>4412</v>
      </c>
      <c r="J519" s="3" t="s">
        <v>6589</v>
      </c>
      <c r="K519" s="3" t="s">
        <v>1063</v>
      </c>
      <c r="L519" s="8" t="s">
        <v>9813</v>
      </c>
      <c r="M519" s="5" t="s">
        <v>3092</v>
      </c>
      <c r="N519" s="13" t="s">
        <v>1043</v>
      </c>
      <c r="O519" s="5">
        <v>45145</v>
      </c>
      <c r="P519" s="8">
        <v>1</v>
      </c>
      <c r="Q519" s="9">
        <v>1</v>
      </c>
      <c r="R519" s="9" t="str">
        <f>IFERROR(VLOOKUP(Tabla2[[#This Row],[CONTRATISTA PRNCIPAL]],Hoja1!$L$5:$M$9,2,FALSE),"CJV")</f>
        <v>EPC</v>
      </c>
      <c r="S519" s="9" t="str">
        <f>IF(Tabla2[[#This Row],[EMPRESA]]=Tabla2[[#This Row],[CONTRATISTA PRNCIPAL]],"Principal","Secundaria")</f>
        <v>Principal</v>
      </c>
      <c r="T519" s="10">
        <f>IFERROR(1/COUNTIF(Tabla2[CONTRATISTA PRNCIPAL],Tabla2[[#This Row],[CONTRATISTA PRNCIPAL]]),0)</f>
        <v>3.5714285714285713E-3</v>
      </c>
      <c r="U519" s="33">
        <f ca="1">IF(((TODAY()-Tabla2[[#This Row],[FECHA NACIMIENTO]])/365)&lt;18,"Corregir", IF(((TODAY()-Tabla2[[#This Row],[FECHA NACIMIENTO]])/365)&gt;80, "Corregir",ROUNDDOWN(((TODAY()-Tabla2[[#This Row],[FECHA NACIMIENTO]])/365),0)))</f>
        <v>37</v>
      </c>
      <c r="V51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519" s="34" t="str">
        <f ca="1">+IF(Tabla2[[#This Row],[Edad]]="Corregir","Corregir","Ok")</f>
        <v>Ok</v>
      </c>
      <c r="X519" s="10" t="str">
        <f>+IFERROR(VLOOKUP(Tabla2[[#This Row],[DISTRITO SEGÚN DNI]],Hoja1!$A$2:$B$55,2,FALSE),"No")</f>
        <v>No</v>
      </c>
      <c r="Y519" s="10" t="str">
        <f>IF(OR(LOWER(Tabla2[[#This Row],[GENERO]])="masculino", LOWER(Tabla2[[#This Row],[GENERO]])="femenino"),"OK","Corregir")</f>
        <v>OK</v>
      </c>
      <c r="Z519" s="10" t="str">
        <f>+IF(Tabla2[[#This Row],[Nro. DNI / CE]]="","Corregir",IF(LEN(Tabla2[[#This Row],[Nro. DNI / CE]])&gt;=8,"OK","Corregir"))</f>
        <v>OK</v>
      </c>
      <c r="AA519" s="10">
        <f>COUNTIF(Tabla2[APELLIDOS Y NOMBRES],Tabla2[[#This Row],[APELLIDOS Y NOMBRES]])</f>
        <v>1</v>
      </c>
      <c r="AB519" t="str">
        <f ca="1">+IFERROR(IF(Tabla2[[#This Row],[FECHA CESE/BAJA]]="","No Aplica",IF(AND(MONTH(Tabla2[[#This Row],[FECHA CESE/BAJA]])=MONTH(TODAY()-30),YEAR(Tabla2[[#This Row],[FECHA CESE/BAJA]])=YEAR(TODAY())),MONTH(TODAY()-30)&amp;"-"&amp;YEAR(TODAY()),"Borrar")),"No aplica")</f>
        <v>No aplica</v>
      </c>
      <c r="AC519" t="str">
        <f ca="1">+IFERROR(IF(Tabla2[[#This Row],[FECHA INICIO DE LABORES EN OBRA]]="","No Aplica",IF(AND(MONTH(Tabla2[[#This Row],[FECHA INICIO DE LABORES EN OBRA]])=MONTH(TODAY()-30),YEAR(Tabla2[[#This Row],[FECHA INICIO DE LABORES EN OBRA]])=YEAR(TODAY())),MONTH(TODAY()-30)&amp;"-"&amp;YEAR(TODAY()),"No Aplica")),"No Aplica")</f>
        <v>8-2023</v>
      </c>
    </row>
    <row r="520" spans="1:29" x14ac:dyDescent="0.25">
      <c r="A520" s="2">
        <v>20101155588</v>
      </c>
      <c r="B520" s="3" t="s">
        <v>39</v>
      </c>
      <c r="C520" s="3" t="s">
        <v>39</v>
      </c>
      <c r="D520" s="3" t="s">
        <v>13243</v>
      </c>
      <c r="E520" s="3" t="s">
        <v>13244</v>
      </c>
      <c r="F520" s="36">
        <v>35986</v>
      </c>
      <c r="G520" s="3">
        <v>1</v>
      </c>
      <c r="H520" s="3" t="s">
        <v>6397</v>
      </c>
      <c r="I520" s="3" t="s">
        <v>4412</v>
      </c>
      <c r="J520" s="3" t="s">
        <v>6494</v>
      </c>
      <c r="K520" s="3" t="s">
        <v>1219</v>
      </c>
      <c r="L520" s="8" t="s">
        <v>9813</v>
      </c>
      <c r="M520" s="5" t="s">
        <v>3092</v>
      </c>
      <c r="N520" s="13" t="s">
        <v>1043</v>
      </c>
      <c r="O520" s="5">
        <v>45042</v>
      </c>
      <c r="P520" s="8">
        <v>1</v>
      </c>
      <c r="Q520" s="9">
        <v>1</v>
      </c>
      <c r="R520" s="9" t="str">
        <f>IFERROR(VLOOKUP(Tabla2[[#This Row],[CONTRATISTA PRNCIPAL]],Hoja1!$L$5:$M$9,2,FALSE),"CJV")</f>
        <v>EPC</v>
      </c>
      <c r="S520" s="9" t="str">
        <f>IF(Tabla2[[#This Row],[EMPRESA]]=Tabla2[[#This Row],[CONTRATISTA PRNCIPAL]],"Principal","Secundaria")</f>
        <v>Principal</v>
      </c>
      <c r="T520" s="10">
        <f>IFERROR(1/COUNTIF(Tabla2[CONTRATISTA PRNCIPAL],Tabla2[[#This Row],[CONTRATISTA PRNCIPAL]]),0)</f>
        <v>3.5714285714285713E-3</v>
      </c>
      <c r="U520" s="33">
        <f ca="1">IF(((TODAY()-Tabla2[[#This Row],[FECHA NACIMIENTO]])/365)&lt;18,"Corregir", IF(((TODAY()-Tabla2[[#This Row],[FECHA NACIMIENTO]])/365)&gt;80, "Corregir",ROUNDDOWN(((TODAY()-Tabla2[[#This Row],[FECHA NACIMIENTO]])/365),0)))</f>
        <v>25</v>
      </c>
      <c r="V52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520" s="34" t="str">
        <f ca="1">+IF(Tabla2[[#This Row],[Edad]]="Corregir","Corregir","Ok")</f>
        <v>Ok</v>
      </c>
      <c r="X520" s="10" t="str">
        <f>+IFERROR(VLOOKUP(Tabla2[[#This Row],[DISTRITO SEGÚN DNI]],Hoja1!$A$2:$B$55,2,FALSE),"No")</f>
        <v>No</v>
      </c>
      <c r="Y520" s="10" t="str">
        <f>IF(OR(LOWER(Tabla2[[#This Row],[GENERO]])="masculino", LOWER(Tabla2[[#This Row],[GENERO]])="femenino"),"OK","Corregir")</f>
        <v>OK</v>
      </c>
      <c r="Z520" s="10" t="str">
        <f>+IF(Tabla2[[#This Row],[Nro. DNI / CE]]="","Corregir",IF(LEN(Tabla2[[#This Row],[Nro. DNI / CE]])&gt;=8,"OK","Corregir"))</f>
        <v>OK</v>
      </c>
      <c r="AA520" s="10">
        <f>COUNTIF(Tabla2[APELLIDOS Y NOMBRES],Tabla2[[#This Row],[APELLIDOS Y NOMBRES]])</f>
        <v>1</v>
      </c>
      <c r="AB520" t="str">
        <f ca="1">+IFERROR(IF(Tabla2[[#This Row],[FECHA CESE/BAJA]]="","No Aplica",IF(AND(MONTH(Tabla2[[#This Row],[FECHA CESE/BAJA]])=MONTH(TODAY()-30),YEAR(Tabla2[[#This Row],[FECHA CESE/BAJA]])=YEAR(TODAY())),MONTH(TODAY()-30)&amp;"-"&amp;YEAR(TODAY()),"Borrar")),"No aplica")</f>
        <v>No aplica</v>
      </c>
      <c r="AC520" t="str">
        <f ca="1">+IFERROR(IF(Tabla2[[#This Row],[FECHA INICIO DE LABORES EN OBRA]]="","No Aplica",IF(AND(MONTH(Tabla2[[#This Row],[FECHA INICIO DE LABORES EN OBRA]])=MONTH(TODAY()-30),YEAR(Tabla2[[#This Row],[FECHA INICIO DE LABORES EN OBRA]])=YEAR(TODAY())),MONTH(TODAY()-30)&amp;"-"&amp;YEAR(TODAY()),"No Aplica")),"No Aplica")</f>
        <v>No Aplica</v>
      </c>
    </row>
    <row r="521" spans="1:29" x14ac:dyDescent="0.25">
      <c r="A521" s="2">
        <v>20101155588</v>
      </c>
      <c r="B521" s="3" t="s">
        <v>39</v>
      </c>
      <c r="C521" s="3" t="s">
        <v>39</v>
      </c>
      <c r="D521" s="3" t="s">
        <v>13245</v>
      </c>
      <c r="E521" s="3" t="s">
        <v>13246</v>
      </c>
      <c r="F521" s="36">
        <v>28165</v>
      </c>
      <c r="G521" s="3">
        <v>1</v>
      </c>
      <c r="H521" s="3" t="s">
        <v>6397</v>
      </c>
      <c r="I521" s="3" t="s">
        <v>4412</v>
      </c>
      <c r="J521" s="3" t="s">
        <v>13247</v>
      </c>
      <c r="K521" s="3" t="s">
        <v>93</v>
      </c>
      <c r="L521" s="8" t="s">
        <v>9813</v>
      </c>
      <c r="M521" s="5" t="s">
        <v>3092</v>
      </c>
      <c r="N521" s="13" t="s">
        <v>1043</v>
      </c>
      <c r="O521" s="5">
        <v>45129</v>
      </c>
      <c r="P521" s="8">
        <v>1</v>
      </c>
      <c r="Q521" s="9">
        <v>1</v>
      </c>
      <c r="R521" s="9" t="str">
        <f>IFERROR(VLOOKUP(Tabla2[[#This Row],[CONTRATISTA PRNCIPAL]],Hoja1!$L$5:$M$9,2,FALSE),"CJV")</f>
        <v>EPC</v>
      </c>
      <c r="S521" s="9" t="str">
        <f>IF(Tabla2[[#This Row],[EMPRESA]]=Tabla2[[#This Row],[CONTRATISTA PRNCIPAL]],"Principal","Secundaria")</f>
        <v>Principal</v>
      </c>
      <c r="T521" s="10">
        <f>IFERROR(1/COUNTIF(Tabla2[CONTRATISTA PRNCIPAL],Tabla2[[#This Row],[CONTRATISTA PRNCIPAL]]),0)</f>
        <v>3.5714285714285713E-3</v>
      </c>
      <c r="U521" s="33">
        <f ca="1">IF(((TODAY()-Tabla2[[#This Row],[FECHA NACIMIENTO]])/365)&lt;18,"Corregir", IF(((TODAY()-Tabla2[[#This Row],[FECHA NACIMIENTO]])/365)&gt;80, "Corregir",ROUNDDOWN(((TODAY()-Tabla2[[#This Row],[FECHA NACIMIENTO]])/365),0)))</f>
        <v>46</v>
      </c>
      <c r="V52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521" s="34" t="str">
        <f ca="1">+IF(Tabla2[[#This Row],[Edad]]="Corregir","Corregir","Ok")</f>
        <v>Ok</v>
      </c>
      <c r="X521" s="10" t="str">
        <f>+IFERROR(VLOOKUP(Tabla2[[#This Row],[DISTRITO SEGÚN DNI]],Hoja1!$A$2:$B$55,2,FALSE),"No")</f>
        <v>ATE</v>
      </c>
      <c r="Y521" s="10" t="str">
        <f>IF(OR(LOWER(Tabla2[[#This Row],[GENERO]])="masculino", LOWER(Tabla2[[#This Row],[GENERO]])="femenino"),"OK","Corregir")</f>
        <v>OK</v>
      </c>
      <c r="Z521" s="10" t="str">
        <f>+IF(Tabla2[[#This Row],[Nro. DNI / CE]]="","Corregir",IF(LEN(Tabla2[[#This Row],[Nro. DNI / CE]])&gt;=8,"OK","Corregir"))</f>
        <v>OK</v>
      </c>
      <c r="AA521" s="10">
        <f>COUNTIF(Tabla2[APELLIDOS Y NOMBRES],Tabla2[[#This Row],[APELLIDOS Y NOMBRES]])</f>
        <v>1</v>
      </c>
      <c r="AB521" t="str">
        <f ca="1">+IFERROR(IF(Tabla2[[#This Row],[FECHA CESE/BAJA]]="","No Aplica",IF(AND(MONTH(Tabla2[[#This Row],[FECHA CESE/BAJA]])=MONTH(TODAY()-30),YEAR(Tabla2[[#This Row],[FECHA CESE/BAJA]])=YEAR(TODAY())),MONTH(TODAY()-30)&amp;"-"&amp;YEAR(TODAY()),"Borrar")),"No aplica")</f>
        <v>No aplica</v>
      </c>
      <c r="AC521" t="str">
        <f ca="1">+IFERROR(IF(Tabla2[[#This Row],[FECHA INICIO DE LABORES EN OBRA]]="","No Aplica",IF(AND(MONTH(Tabla2[[#This Row],[FECHA INICIO DE LABORES EN OBRA]])=MONTH(TODAY()-30),YEAR(Tabla2[[#This Row],[FECHA INICIO DE LABORES EN OBRA]])=YEAR(TODAY())),MONTH(TODAY()-30)&amp;"-"&amp;YEAR(TODAY()),"No Aplica")),"No Aplica")</f>
        <v>No Aplica</v>
      </c>
    </row>
    <row r="522" spans="1:29" x14ac:dyDescent="0.25">
      <c r="A522" s="2">
        <v>20101155588</v>
      </c>
      <c r="B522" s="3" t="s">
        <v>39</v>
      </c>
      <c r="C522" s="3" t="s">
        <v>39</v>
      </c>
      <c r="D522" s="3" t="s">
        <v>13248</v>
      </c>
      <c r="E522" s="3" t="s">
        <v>13249</v>
      </c>
      <c r="F522" s="36">
        <v>29206</v>
      </c>
      <c r="G522" s="3">
        <v>1</v>
      </c>
      <c r="H522" s="3" t="s">
        <v>6397</v>
      </c>
      <c r="I522" s="3" t="s">
        <v>4412</v>
      </c>
      <c r="J522" s="3" t="s">
        <v>13250</v>
      </c>
      <c r="K522" s="3" t="s">
        <v>35</v>
      </c>
      <c r="L522" s="8" t="s">
        <v>9813</v>
      </c>
      <c r="M522" s="5" t="s">
        <v>3092</v>
      </c>
      <c r="N522" s="13" t="s">
        <v>1043</v>
      </c>
      <c r="O522" s="5">
        <v>45008</v>
      </c>
      <c r="P522" s="8">
        <v>1</v>
      </c>
      <c r="Q522" s="9">
        <v>1</v>
      </c>
      <c r="R522" s="9" t="str">
        <f>IFERROR(VLOOKUP(Tabla2[[#This Row],[CONTRATISTA PRNCIPAL]],Hoja1!$L$5:$M$9,2,FALSE),"CJV")</f>
        <v>EPC</v>
      </c>
      <c r="S522" s="9" t="str">
        <f>IF(Tabla2[[#This Row],[EMPRESA]]=Tabla2[[#This Row],[CONTRATISTA PRNCIPAL]],"Principal","Secundaria")</f>
        <v>Principal</v>
      </c>
      <c r="T522" s="10">
        <f>IFERROR(1/COUNTIF(Tabla2[CONTRATISTA PRNCIPAL],Tabla2[[#This Row],[CONTRATISTA PRNCIPAL]]),0)</f>
        <v>3.5714285714285713E-3</v>
      </c>
      <c r="U522" s="33">
        <f ca="1">IF(((TODAY()-Tabla2[[#This Row],[FECHA NACIMIENTO]])/365)&lt;18,"Corregir", IF(((TODAY()-Tabla2[[#This Row],[FECHA NACIMIENTO]])/365)&gt;80, "Corregir",ROUNDDOWN(((TODAY()-Tabla2[[#This Row],[FECHA NACIMIENTO]])/365),0)))</f>
        <v>43</v>
      </c>
      <c r="V52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522" s="34" t="str">
        <f ca="1">+IF(Tabla2[[#This Row],[Edad]]="Corregir","Corregir","Ok")</f>
        <v>Ok</v>
      </c>
      <c r="X522" s="10" t="str">
        <f>+IFERROR(VLOOKUP(Tabla2[[#This Row],[DISTRITO SEGÚN DNI]],Hoja1!$A$2:$B$55,2,FALSE),"No")</f>
        <v>EL AGUSTINO</v>
      </c>
      <c r="Y522" s="10" t="str">
        <f>IF(OR(LOWER(Tabla2[[#This Row],[GENERO]])="masculino", LOWER(Tabla2[[#This Row],[GENERO]])="femenino"),"OK","Corregir")</f>
        <v>OK</v>
      </c>
      <c r="Z522" s="10" t="str">
        <f>+IF(Tabla2[[#This Row],[Nro. DNI / CE]]="","Corregir",IF(LEN(Tabla2[[#This Row],[Nro. DNI / CE]])&gt;=8,"OK","Corregir"))</f>
        <v>OK</v>
      </c>
      <c r="AA522" s="10">
        <f>COUNTIF(Tabla2[APELLIDOS Y NOMBRES],Tabla2[[#This Row],[APELLIDOS Y NOMBRES]])</f>
        <v>1</v>
      </c>
      <c r="AB522" t="str">
        <f ca="1">+IFERROR(IF(Tabla2[[#This Row],[FECHA CESE/BAJA]]="","No Aplica",IF(AND(MONTH(Tabla2[[#This Row],[FECHA CESE/BAJA]])=MONTH(TODAY()-30),YEAR(Tabla2[[#This Row],[FECHA CESE/BAJA]])=YEAR(TODAY())),MONTH(TODAY()-30)&amp;"-"&amp;YEAR(TODAY()),"Borrar")),"No aplica")</f>
        <v>No aplica</v>
      </c>
      <c r="AC522" t="str">
        <f ca="1">+IFERROR(IF(Tabla2[[#This Row],[FECHA INICIO DE LABORES EN OBRA]]="","No Aplica",IF(AND(MONTH(Tabla2[[#This Row],[FECHA INICIO DE LABORES EN OBRA]])=MONTH(TODAY()-30),YEAR(Tabla2[[#This Row],[FECHA INICIO DE LABORES EN OBRA]])=YEAR(TODAY())),MONTH(TODAY()-30)&amp;"-"&amp;YEAR(TODAY()),"No Aplica")),"No Aplica")</f>
        <v>No Aplica</v>
      </c>
    </row>
    <row r="523" spans="1:29" x14ac:dyDescent="0.25">
      <c r="A523" s="2">
        <v>20101155588</v>
      </c>
      <c r="B523" s="3" t="s">
        <v>39</v>
      </c>
      <c r="C523" s="3" t="s">
        <v>39</v>
      </c>
      <c r="D523" s="3" t="s">
        <v>13251</v>
      </c>
      <c r="E523" s="3" t="s">
        <v>13252</v>
      </c>
      <c r="F523" s="36">
        <v>32082</v>
      </c>
      <c r="G523" s="3">
        <v>1</v>
      </c>
      <c r="H523" s="3" t="s">
        <v>6397</v>
      </c>
      <c r="I523" s="3" t="s">
        <v>4412</v>
      </c>
      <c r="J523" s="3" t="s">
        <v>13253</v>
      </c>
      <c r="K523" s="3" t="s">
        <v>93</v>
      </c>
      <c r="L523" s="8" t="s">
        <v>9813</v>
      </c>
      <c r="M523" s="5" t="s">
        <v>3092</v>
      </c>
      <c r="N523" s="13" t="s">
        <v>1043</v>
      </c>
      <c r="O523" s="5">
        <v>45003</v>
      </c>
      <c r="P523" s="8">
        <v>1</v>
      </c>
      <c r="Q523" s="9">
        <v>1</v>
      </c>
      <c r="R523" s="9" t="str">
        <f>IFERROR(VLOOKUP(Tabla2[[#This Row],[CONTRATISTA PRNCIPAL]],Hoja1!$L$5:$M$9,2,FALSE),"CJV")</f>
        <v>EPC</v>
      </c>
      <c r="S523" s="9" t="str">
        <f>IF(Tabla2[[#This Row],[EMPRESA]]=Tabla2[[#This Row],[CONTRATISTA PRNCIPAL]],"Principal","Secundaria")</f>
        <v>Principal</v>
      </c>
      <c r="T523" s="10">
        <f>IFERROR(1/COUNTIF(Tabla2[CONTRATISTA PRNCIPAL],Tabla2[[#This Row],[CONTRATISTA PRNCIPAL]]),0)</f>
        <v>3.5714285714285713E-3</v>
      </c>
      <c r="U523" s="33">
        <f ca="1">IF(((TODAY()-Tabla2[[#This Row],[FECHA NACIMIENTO]])/365)&lt;18,"Corregir", IF(((TODAY()-Tabla2[[#This Row],[FECHA NACIMIENTO]])/365)&gt;80, "Corregir",ROUNDDOWN(((TODAY()-Tabla2[[#This Row],[FECHA NACIMIENTO]])/365),0)))</f>
        <v>35</v>
      </c>
      <c r="V52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523" s="34" t="str">
        <f ca="1">+IF(Tabla2[[#This Row],[Edad]]="Corregir","Corregir","Ok")</f>
        <v>Ok</v>
      </c>
      <c r="X523" s="10" t="str">
        <f>+IFERROR(VLOOKUP(Tabla2[[#This Row],[DISTRITO SEGÚN DNI]],Hoja1!$A$2:$B$55,2,FALSE),"No")</f>
        <v>ATE</v>
      </c>
      <c r="Y523" s="10" t="str">
        <f>IF(OR(LOWER(Tabla2[[#This Row],[GENERO]])="masculino", LOWER(Tabla2[[#This Row],[GENERO]])="femenino"),"OK","Corregir")</f>
        <v>OK</v>
      </c>
      <c r="Z523" s="10" t="str">
        <f>+IF(Tabla2[[#This Row],[Nro. DNI / CE]]="","Corregir",IF(LEN(Tabla2[[#This Row],[Nro. DNI / CE]])&gt;=8,"OK","Corregir"))</f>
        <v>OK</v>
      </c>
      <c r="AA523" s="10">
        <f>COUNTIF(Tabla2[APELLIDOS Y NOMBRES],Tabla2[[#This Row],[APELLIDOS Y NOMBRES]])</f>
        <v>1</v>
      </c>
      <c r="AB523" t="str">
        <f ca="1">+IFERROR(IF(Tabla2[[#This Row],[FECHA CESE/BAJA]]="","No Aplica",IF(AND(MONTH(Tabla2[[#This Row],[FECHA CESE/BAJA]])=MONTH(TODAY()-30),YEAR(Tabla2[[#This Row],[FECHA CESE/BAJA]])=YEAR(TODAY())),MONTH(TODAY()-30)&amp;"-"&amp;YEAR(TODAY()),"Borrar")),"No aplica")</f>
        <v>No aplica</v>
      </c>
      <c r="AC523" t="str">
        <f ca="1">+IFERROR(IF(Tabla2[[#This Row],[FECHA INICIO DE LABORES EN OBRA]]="","No Aplica",IF(AND(MONTH(Tabla2[[#This Row],[FECHA INICIO DE LABORES EN OBRA]])=MONTH(TODAY()-30),YEAR(Tabla2[[#This Row],[FECHA INICIO DE LABORES EN OBRA]])=YEAR(TODAY())),MONTH(TODAY()-30)&amp;"-"&amp;YEAR(TODAY()),"No Aplica")),"No Aplica")</f>
        <v>No Aplica</v>
      </c>
    </row>
    <row r="524" spans="1:29" x14ac:dyDescent="0.25">
      <c r="A524" s="2">
        <v>20101155588</v>
      </c>
      <c r="B524" s="3" t="s">
        <v>39</v>
      </c>
      <c r="C524" s="3" t="s">
        <v>39</v>
      </c>
      <c r="D524" s="3" t="s">
        <v>13254</v>
      </c>
      <c r="E524" s="3" t="s">
        <v>13255</v>
      </c>
      <c r="F524" s="36">
        <v>34697</v>
      </c>
      <c r="G524" s="3">
        <v>1</v>
      </c>
      <c r="H524" s="3" t="s">
        <v>6397</v>
      </c>
      <c r="I524" s="3" t="s">
        <v>4412</v>
      </c>
      <c r="J524" s="3" t="s">
        <v>6457</v>
      </c>
      <c r="K524" s="3" t="s">
        <v>99</v>
      </c>
      <c r="L524" s="8" t="s">
        <v>9813</v>
      </c>
      <c r="M524" s="5" t="s">
        <v>3092</v>
      </c>
      <c r="N524" s="13" t="s">
        <v>1043</v>
      </c>
      <c r="O524" s="5">
        <v>44999</v>
      </c>
      <c r="P524" s="8">
        <v>1</v>
      </c>
      <c r="Q524" s="9">
        <v>1</v>
      </c>
      <c r="R524" s="9" t="str">
        <f>IFERROR(VLOOKUP(Tabla2[[#This Row],[CONTRATISTA PRNCIPAL]],Hoja1!$L$5:$M$9,2,FALSE),"CJV")</f>
        <v>EPC</v>
      </c>
      <c r="S524" s="9" t="str">
        <f>IF(Tabla2[[#This Row],[EMPRESA]]=Tabla2[[#This Row],[CONTRATISTA PRNCIPAL]],"Principal","Secundaria")</f>
        <v>Principal</v>
      </c>
      <c r="T524" s="10">
        <f>IFERROR(1/COUNTIF(Tabla2[CONTRATISTA PRNCIPAL],Tabla2[[#This Row],[CONTRATISTA PRNCIPAL]]),0)</f>
        <v>3.5714285714285713E-3</v>
      </c>
      <c r="U524" s="33">
        <f ca="1">IF(((TODAY()-Tabla2[[#This Row],[FECHA NACIMIENTO]])/365)&lt;18,"Corregir", IF(((TODAY()-Tabla2[[#This Row],[FECHA NACIMIENTO]])/365)&gt;80, "Corregir",ROUNDDOWN(((TODAY()-Tabla2[[#This Row],[FECHA NACIMIENTO]])/365),0)))</f>
        <v>28</v>
      </c>
      <c r="V52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524" s="34" t="str">
        <f ca="1">+IF(Tabla2[[#This Row],[Edad]]="Corregir","Corregir","Ok")</f>
        <v>Ok</v>
      </c>
      <c r="X524" s="10" t="str">
        <f>+IFERROR(VLOOKUP(Tabla2[[#This Row],[DISTRITO SEGÚN DNI]],Hoja1!$A$2:$B$55,2,FALSE),"No")</f>
        <v>LA VICTORIA</v>
      </c>
      <c r="Y524" s="10" t="str">
        <f>IF(OR(LOWER(Tabla2[[#This Row],[GENERO]])="masculino", LOWER(Tabla2[[#This Row],[GENERO]])="femenino"),"OK","Corregir")</f>
        <v>OK</v>
      </c>
      <c r="Z524" s="10" t="str">
        <f>+IF(Tabla2[[#This Row],[Nro. DNI / CE]]="","Corregir",IF(LEN(Tabla2[[#This Row],[Nro. DNI / CE]])&gt;=8,"OK","Corregir"))</f>
        <v>OK</v>
      </c>
      <c r="AA524" s="10">
        <f>COUNTIF(Tabla2[APELLIDOS Y NOMBRES],Tabla2[[#This Row],[APELLIDOS Y NOMBRES]])</f>
        <v>1</v>
      </c>
      <c r="AB524" t="str">
        <f ca="1">+IFERROR(IF(Tabla2[[#This Row],[FECHA CESE/BAJA]]="","No Aplica",IF(AND(MONTH(Tabla2[[#This Row],[FECHA CESE/BAJA]])=MONTH(TODAY()-30),YEAR(Tabla2[[#This Row],[FECHA CESE/BAJA]])=YEAR(TODAY())),MONTH(TODAY()-30)&amp;"-"&amp;YEAR(TODAY()),"Borrar")),"No aplica")</f>
        <v>No aplica</v>
      </c>
      <c r="AC524" t="str">
        <f ca="1">+IFERROR(IF(Tabla2[[#This Row],[FECHA INICIO DE LABORES EN OBRA]]="","No Aplica",IF(AND(MONTH(Tabla2[[#This Row],[FECHA INICIO DE LABORES EN OBRA]])=MONTH(TODAY()-30),YEAR(Tabla2[[#This Row],[FECHA INICIO DE LABORES EN OBRA]])=YEAR(TODAY())),MONTH(TODAY()-30)&amp;"-"&amp;YEAR(TODAY()),"No Aplica")),"No Aplica")</f>
        <v>No Aplica</v>
      </c>
    </row>
    <row r="525" spans="1:29" x14ac:dyDescent="0.25">
      <c r="A525" s="2">
        <v>20101155588</v>
      </c>
      <c r="B525" s="3" t="s">
        <v>39</v>
      </c>
      <c r="C525" s="3" t="s">
        <v>39</v>
      </c>
      <c r="D525" s="3" t="s">
        <v>13256</v>
      </c>
      <c r="E525" s="3" t="s">
        <v>13257</v>
      </c>
      <c r="F525" s="36">
        <v>26007</v>
      </c>
      <c r="G525" s="3">
        <v>1</v>
      </c>
      <c r="H525" s="3" t="s">
        <v>6397</v>
      </c>
      <c r="I525" s="3" t="s">
        <v>4412</v>
      </c>
      <c r="J525" s="3" t="s">
        <v>13258</v>
      </c>
      <c r="K525" s="3" t="s">
        <v>4105</v>
      </c>
      <c r="L525" s="8" t="s">
        <v>9813</v>
      </c>
      <c r="M525" s="5" t="s">
        <v>3092</v>
      </c>
      <c r="N525" s="13" t="s">
        <v>1043</v>
      </c>
      <c r="O525" s="5">
        <v>45026</v>
      </c>
      <c r="P525" s="8">
        <v>1</v>
      </c>
      <c r="Q525" s="9">
        <v>1</v>
      </c>
      <c r="R525" s="9" t="str">
        <f>IFERROR(VLOOKUP(Tabla2[[#This Row],[CONTRATISTA PRNCIPAL]],Hoja1!$L$5:$M$9,2,FALSE),"CJV")</f>
        <v>EPC</v>
      </c>
      <c r="S525" s="9" t="str">
        <f>IF(Tabla2[[#This Row],[EMPRESA]]=Tabla2[[#This Row],[CONTRATISTA PRNCIPAL]],"Principal","Secundaria")</f>
        <v>Principal</v>
      </c>
      <c r="T525" s="10">
        <f>IFERROR(1/COUNTIF(Tabla2[CONTRATISTA PRNCIPAL],Tabla2[[#This Row],[CONTRATISTA PRNCIPAL]]),0)</f>
        <v>3.5714285714285713E-3</v>
      </c>
      <c r="U525" s="33">
        <f ca="1">IF(((TODAY()-Tabla2[[#This Row],[FECHA NACIMIENTO]])/365)&lt;18,"Corregir", IF(((TODAY()-Tabla2[[#This Row],[FECHA NACIMIENTO]])/365)&gt;80, "Corregir",ROUNDDOWN(((TODAY()-Tabla2[[#This Row],[FECHA NACIMIENTO]])/365),0)))</f>
        <v>52</v>
      </c>
      <c r="V52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525" s="34" t="str">
        <f ca="1">+IF(Tabla2[[#This Row],[Edad]]="Corregir","Corregir","Ok")</f>
        <v>Ok</v>
      </c>
      <c r="X525" s="10" t="str">
        <f>+IFERROR(VLOOKUP(Tabla2[[#This Row],[DISTRITO SEGÚN DNI]],Hoja1!$A$2:$B$55,2,FALSE),"No")</f>
        <v>No</v>
      </c>
      <c r="Y525" s="10" t="str">
        <f>IF(OR(LOWER(Tabla2[[#This Row],[GENERO]])="masculino", LOWER(Tabla2[[#This Row],[GENERO]])="femenino"),"OK","Corregir")</f>
        <v>OK</v>
      </c>
      <c r="Z525" s="10" t="str">
        <f>+IF(Tabla2[[#This Row],[Nro. DNI / CE]]="","Corregir",IF(LEN(Tabla2[[#This Row],[Nro. DNI / CE]])&gt;=8,"OK","Corregir"))</f>
        <v>OK</v>
      </c>
      <c r="AA525" s="10">
        <f>COUNTIF(Tabla2[APELLIDOS Y NOMBRES],Tabla2[[#This Row],[APELLIDOS Y NOMBRES]])</f>
        <v>1</v>
      </c>
      <c r="AB525" t="str">
        <f ca="1">+IFERROR(IF(Tabla2[[#This Row],[FECHA CESE/BAJA]]="","No Aplica",IF(AND(MONTH(Tabla2[[#This Row],[FECHA CESE/BAJA]])=MONTH(TODAY()-30),YEAR(Tabla2[[#This Row],[FECHA CESE/BAJA]])=YEAR(TODAY())),MONTH(TODAY()-30)&amp;"-"&amp;YEAR(TODAY()),"Borrar")),"No aplica")</f>
        <v>No aplica</v>
      </c>
      <c r="AC525" t="str">
        <f ca="1">+IFERROR(IF(Tabla2[[#This Row],[FECHA INICIO DE LABORES EN OBRA]]="","No Aplica",IF(AND(MONTH(Tabla2[[#This Row],[FECHA INICIO DE LABORES EN OBRA]])=MONTH(TODAY()-30),YEAR(Tabla2[[#This Row],[FECHA INICIO DE LABORES EN OBRA]])=YEAR(TODAY())),MONTH(TODAY()-30)&amp;"-"&amp;YEAR(TODAY()),"No Aplica")),"No Aplica")</f>
        <v>No Aplica</v>
      </c>
    </row>
    <row r="526" spans="1:29" x14ac:dyDescent="0.25">
      <c r="A526" s="2">
        <v>20101155588</v>
      </c>
      <c r="B526" s="3" t="s">
        <v>39</v>
      </c>
      <c r="C526" s="3" t="s">
        <v>39</v>
      </c>
      <c r="D526" s="3" t="s">
        <v>13259</v>
      </c>
      <c r="E526" s="3" t="s">
        <v>13260</v>
      </c>
      <c r="F526" s="36">
        <v>37379</v>
      </c>
      <c r="G526" s="3">
        <v>1</v>
      </c>
      <c r="H526" s="3" t="s">
        <v>6397</v>
      </c>
      <c r="I526" s="3" t="s">
        <v>4412</v>
      </c>
      <c r="J526" s="3" t="s">
        <v>13261</v>
      </c>
      <c r="K526" s="3" t="s">
        <v>3701</v>
      </c>
      <c r="L526" s="8" t="s">
        <v>9813</v>
      </c>
      <c r="M526" s="5" t="s">
        <v>3092</v>
      </c>
      <c r="N526" s="13" t="s">
        <v>1043</v>
      </c>
      <c r="O526" s="5">
        <v>45129</v>
      </c>
      <c r="P526" s="8">
        <v>1</v>
      </c>
      <c r="Q526" s="9">
        <v>1</v>
      </c>
      <c r="R526" s="9" t="str">
        <f>IFERROR(VLOOKUP(Tabla2[[#This Row],[CONTRATISTA PRNCIPAL]],Hoja1!$L$5:$M$9,2,FALSE),"CJV")</f>
        <v>EPC</v>
      </c>
      <c r="S526" s="9" t="str">
        <f>IF(Tabla2[[#This Row],[EMPRESA]]=Tabla2[[#This Row],[CONTRATISTA PRNCIPAL]],"Principal","Secundaria")</f>
        <v>Principal</v>
      </c>
      <c r="T526" s="10">
        <f>IFERROR(1/COUNTIF(Tabla2[CONTRATISTA PRNCIPAL],Tabla2[[#This Row],[CONTRATISTA PRNCIPAL]]),0)</f>
        <v>3.5714285714285713E-3</v>
      </c>
      <c r="U526" s="33">
        <f ca="1">IF(((TODAY()-Tabla2[[#This Row],[FECHA NACIMIENTO]])/365)&lt;18,"Corregir", IF(((TODAY()-Tabla2[[#This Row],[FECHA NACIMIENTO]])/365)&gt;80, "Corregir",ROUNDDOWN(((TODAY()-Tabla2[[#This Row],[FECHA NACIMIENTO]])/365),0)))</f>
        <v>21</v>
      </c>
      <c r="V52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526" s="34" t="str">
        <f ca="1">+IF(Tabla2[[#This Row],[Edad]]="Corregir","Corregir","Ok")</f>
        <v>Ok</v>
      </c>
      <c r="X526" s="10" t="str">
        <f>+IFERROR(VLOOKUP(Tabla2[[#This Row],[DISTRITO SEGÚN DNI]],Hoja1!$A$2:$B$55,2,FALSE),"No")</f>
        <v>No</v>
      </c>
      <c r="Y526" s="10" t="str">
        <f>IF(OR(LOWER(Tabla2[[#This Row],[GENERO]])="masculino", LOWER(Tabla2[[#This Row],[GENERO]])="femenino"),"OK","Corregir")</f>
        <v>OK</v>
      </c>
      <c r="Z526" s="10" t="str">
        <f>+IF(Tabla2[[#This Row],[Nro. DNI / CE]]="","Corregir",IF(LEN(Tabla2[[#This Row],[Nro. DNI / CE]])&gt;=8,"OK","Corregir"))</f>
        <v>OK</v>
      </c>
      <c r="AA526" s="10">
        <f>COUNTIF(Tabla2[APELLIDOS Y NOMBRES],Tabla2[[#This Row],[APELLIDOS Y NOMBRES]])</f>
        <v>1</v>
      </c>
      <c r="AB526" t="str">
        <f ca="1">+IFERROR(IF(Tabla2[[#This Row],[FECHA CESE/BAJA]]="","No Aplica",IF(AND(MONTH(Tabla2[[#This Row],[FECHA CESE/BAJA]])=MONTH(TODAY()-30),YEAR(Tabla2[[#This Row],[FECHA CESE/BAJA]])=YEAR(TODAY())),MONTH(TODAY()-30)&amp;"-"&amp;YEAR(TODAY()),"Borrar")),"No aplica")</f>
        <v>No aplica</v>
      </c>
      <c r="AC526" t="str">
        <f ca="1">+IFERROR(IF(Tabla2[[#This Row],[FECHA INICIO DE LABORES EN OBRA]]="","No Aplica",IF(AND(MONTH(Tabla2[[#This Row],[FECHA INICIO DE LABORES EN OBRA]])=MONTH(TODAY()-30),YEAR(Tabla2[[#This Row],[FECHA INICIO DE LABORES EN OBRA]])=YEAR(TODAY())),MONTH(TODAY()-30)&amp;"-"&amp;YEAR(TODAY()),"No Aplica")),"No Aplica")</f>
        <v>No Aplica</v>
      </c>
    </row>
    <row r="527" spans="1:29" x14ac:dyDescent="0.25">
      <c r="A527" s="2">
        <v>20101155588</v>
      </c>
      <c r="B527" s="3" t="s">
        <v>39</v>
      </c>
      <c r="C527" s="3" t="s">
        <v>39</v>
      </c>
      <c r="D527" s="3" t="s">
        <v>13262</v>
      </c>
      <c r="E527" s="3" t="s">
        <v>13263</v>
      </c>
      <c r="F527" s="36">
        <v>38543</v>
      </c>
      <c r="G527" s="3">
        <v>1</v>
      </c>
      <c r="H527" s="3" t="s">
        <v>6397</v>
      </c>
      <c r="I527" s="3" t="s">
        <v>4412</v>
      </c>
      <c r="J527" s="3" t="s">
        <v>13264</v>
      </c>
      <c r="K527" s="3" t="s">
        <v>6544</v>
      </c>
      <c r="L527" s="8" t="s">
        <v>9813</v>
      </c>
      <c r="M527" s="5" t="s">
        <v>3092</v>
      </c>
      <c r="N527" s="13" t="s">
        <v>1043</v>
      </c>
      <c r="O527" s="5">
        <v>45143</v>
      </c>
      <c r="P527" s="8">
        <v>1</v>
      </c>
      <c r="Q527" s="9">
        <v>1</v>
      </c>
      <c r="R527" s="9" t="str">
        <f>IFERROR(VLOOKUP(Tabla2[[#This Row],[CONTRATISTA PRNCIPAL]],Hoja1!$L$5:$M$9,2,FALSE),"CJV")</f>
        <v>EPC</v>
      </c>
      <c r="S527" s="9" t="str">
        <f>IF(Tabla2[[#This Row],[EMPRESA]]=Tabla2[[#This Row],[CONTRATISTA PRNCIPAL]],"Principal","Secundaria")</f>
        <v>Principal</v>
      </c>
      <c r="T527" s="10">
        <f>IFERROR(1/COUNTIF(Tabla2[CONTRATISTA PRNCIPAL],Tabla2[[#This Row],[CONTRATISTA PRNCIPAL]]),0)</f>
        <v>3.5714285714285713E-3</v>
      </c>
      <c r="U527" s="33">
        <f ca="1">IF(((TODAY()-Tabla2[[#This Row],[FECHA NACIMIENTO]])/365)&lt;18,"Corregir", IF(((TODAY()-Tabla2[[#This Row],[FECHA NACIMIENTO]])/365)&gt;80, "Corregir",ROUNDDOWN(((TODAY()-Tabla2[[#This Row],[FECHA NACIMIENTO]])/365),0)))</f>
        <v>18</v>
      </c>
      <c r="V52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527" s="34" t="str">
        <f ca="1">+IF(Tabla2[[#This Row],[Edad]]="Corregir","Corregir","Ok")</f>
        <v>Ok</v>
      </c>
      <c r="X527" s="10" t="str">
        <f>+IFERROR(VLOOKUP(Tabla2[[#This Row],[DISTRITO SEGÚN DNI]],Hoja1!$A$2:$B$55,2,FALSE),"No")</f>
        <v>No</v>
      </c>
      <c r="Y527" s="10" t="str">
        <f>IF(OR(LOWER(Tabla2[[#This Row],[GENERO]])="masculino", LOWER(Tabla2[[#This Row],[GENERO]])="femenino"),"OK","Corregir")</f>
        <v>OK</v>
      </c>
      <c r="Z527" s="10" t="str">
        <f>+IF(Tabla2[[#This Row],[Nro. DNI / CE]]="","Corregir",IF(LEN(Tabla2[[#This Row],[Nro. DNI / CE]])&gt;=8,"OK","Corregir"))</f>
        <v>OK</v>
      </c>
      <c r="AA527" s="10">
        <f>COUNTIF(Tabla2[APELLIDOS Y NOMBRES],Tabla2[[#This Row],[APELLIDOS Y NOMBRES]])</f>
        <v>1</v>
      </c>
      <c r="AB527" t="str">
        <f ca="1">+IFERROR(IF(Tabla2[[#This Row],[FECHA CESE/BAJA]]="","No Aplica",IF(AND(MONTH(Tabla2[[#This Row],[FECHA CESE/BAJA]])=MONTH(TODAY()-30),YEAR(Tabla2[[#This Row],[FECHA CESE/BAJA]])=YEAR(TODAY())),MONTH(TODAY()-30)&amp;"-"&amp;YEAR(TODAY()),"Borrar")),"No aplica")</f>
        <v>No aplica</v>
      </c>
      <c r="AC527" t="str">
        <f ca="1">+IFERROR(IF(Tabla2[[#This Row],[FECHA INICIO DE LABORES EN OBRA]]="","No Aplica",IF(AND(MONTH(Tabla2[[#This Row],[FECHA INICIO DE LABORES EN OBRA]])=MONTH(TODAY()-30),YEAR(Tabla2[[#This Row],[FECHA INICIO DE LABORES EN OBRA]])=YEAR(TODAY())),MONTH(TODAY()-30)&amp;"-"&amp;YEAR(TODAY()),"No Aplica")),"No Aplica")</f>
        <v>8-2023</v>
      </c>
    </row>
    <row r="528" spans="1:29" x14ac:dyDescent="0.25">
      <c r="A528" s="2">
        <v>20101155588</v>
      </c>
      <c r="B528" s="3" t="s">
        <v>39</v>
      </c>
      <c r="C528" s="3" t="s">
        <v>39</v>
      </c>
      <c r="D528" s="3" t="s">
        <v>13265</v>
      </c>
      <c r="E528" s="3" t="s">
        <v>13266</v>
      </c>
      <c r="F528" s="36">
        <v>36211</v>
      </c>
      <c r="G528" s="3">
        <v>1</v>
      </c>
      <c r="H528" s="3" t="s">
        <v>6397</v>
      </c>
      <c r="I528" s="3" t="s">
        <v>4412</v>
      </c>
      <c r="J528" s="3" t="s">
        <v>13267</v>
      </c>
      <c r="K528" s="3" t="s">
        <v>2078</v>
      </c>
      <c r="L528" s="8" t="s">
        <v>9813</v>
      </c>
      <c r="M528" s="5" t="s">
        <v>3092</v>
      </c>
      <c r="N528" s="13" t="s">
        <v>1043</v>
      </c>
      <c r="O528" s="5">
        <v>44973</v>
      </c>
      <c r="P528" s="8">
        <v>1</v>
      </c>
      <c r="Q528" s="9">
        <v>1</v>
      </c>
      <c r="R528" s="9" t="str">
        <f>IFERROR(VLOOKUP(Tabla2[[#This Row],[CONTRATISTA PRNCIPAL]],Hoja1!$L$5:$M$9,2,FALSE),"CJV")</f>
        <v>EPC</v>
      </c>
      <c r="S528" s="9" t="str">
        <f>IF(Tabla2[[#This Row],[EMPRESA]]=Tabla2[[#This Row],[CONTRATISTA PRNCIPAL]],"Principal","Secundaria")</f>
        <v>Principal</v>
      </c>
      <c r="T528" s="10">
        <f>IFERROR(1/COUNTIF(Tabla2[CONTRATISTA PRNCIPAL],Tabla2[[#This Row],[CONTRATISTA PRNCIPAL]]),0)</f>
        <v>3.5714285714285713E-3</v>
      </c>
      <c r="U528" s="33">
        <f ca="1">IF(((TODAY()-Tabla2[[#This Row],[FECHA NACIMIENTO]])/365)&lt;18,"Corregir", IF(((TODAY()-Tabla2[[#This Row],[FECHA NACIMIENTO]])/365)&gt;80, "Corregir",ROUNDDOWN(((TODAY()-Tabla2[[#This Row],[FECHA NACIMIENTO]])/365),0)))</f>
        <v>24</v>
      </c>
      <c r="V52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528" s="34" t="str">
        <f ca="1">+IF(Tabla2[[#This Row],[Edad]]="Corregir","Corregir","Ok")</f>
        <v>Ok</v>
      </c>
      <c r="X528" s="10" t="str">
        <f>+IFERROR(VLOOKUP(Tabla2[[#This Row],[DISTRITO SEGÚN DNI]],Hoja1!$A$2:$B$55,2,FALSE),"No")</f>
        <v>ATE</v>
      </c>
      <c r="Y528" s="10" t="str">
        <f>IF(OR(LOWER(Tabla2[[#This Row],[GENERO]])="masculino", LOWER(Tabla2[[#This Row],[GENERO]])="femenino"),"OK","Corregir")</f>
        <v>OK</v>
      </c>
      <c r="Z528" s="10" t="str">
        <f>+IF(Tabla2[[#This Row],[Nro. DNI / CE]]="","Corregir",IF(LEN(Tabla2[[#This Row],[Nro. DNI / CE]])&gt;=8,"OK","Corregir"))</f>
        <v>OK</v>
      </c>
      <c r="AA528" s="10">
        <f>COUNTIF(Tabla2[APELLIDOS Y NOMBRES],Tabla2[[#This Row],[APELLIDOS Y NOMBRES]])</f>
        <v>1</v>
      </c>
      <c r="AB528" t="str">
        <f ca="1">+IFERROR(IF(Tabla2[[#This Row],[FECHA CESE/BAJA]]="","No Aplica",IF(AND(MONTH(Tabla2[[#This Row],[FECHA CESE/BAJA]])=MONTH(TODAY()-30),YEAR(Tabla2[[#This Row],[FECHA CESE/BAJA]])=YEAR(TODAY())),MONTH(TODAY()-30)&amp;"-"&amp;YEAR(TODAY()),"Borrar")),"No aplica")</f>
        <v>No aplica</v>
      </c>
      <c r="AC528" t="str">
        <f ca="1">+IFERROR(IF(Tabla2[[#This Row],[FECHA INICIO DE LABORES EN OBRA]]="","No Aplica",IF(AND(MONTH(Tabla2[[#This Row],[FECHA INICIO DE LABORES EN OBRA]])=MONTH(TODAY()-30),YEAR(Tabla2[[#This Row],[FECHA INICIO DE LABORES EN OBRA]])=YEAR(TODAY())),MONTH(TODAY()-30)&amp;"-"&amp;YEAR(TODAY()),"No Aplica")),"No Aplica")</f>
        <v>No Aplica</v>
      </c>
    </row>
    <row r="529" spans="1:29" x14ac:dyDescent="0.25">
      <c r="A529" s="2">
        <v>20101155588</v>
      </c>
      <c r="B529" s="3" t="s">
        <v>39</v>
      </c>
      <c r="C529" s="3" t="s">
        <v>39</v>
      </c>
      <c r="D529" s="3" t="s">
        <v>13268</v>
      </c>
      <c r="E529" s="3" t="s">
        <v>13269</v>
      </c>
      <c r="F529" s="36">
        <v>35770</v>
      </c>
      <c r="G529" s="3">
        <v>1</v>
      </c>
      <c r="H529" s="3" t="s">
        <v>6397</v>
      </c>
      <c r="I529" s="3" t="s">
        <v>4412</v>
      </c>
      <c r="J529" s="3" t="s">
        <v>13270</v>
      </c>
      <c r="K529" s="3" t="s">
        <v>1063</v>
      </c>
      <c r="L529" s="8" t="s">
        <v>9813</v>
      </c>
      <c r="M529" s="5" t="s">
        <v>3092</v>
      </c>
      <c r="N529" s="13" t="s">
        <v>1043</v>
      </c>
      <c r="O529" s="5">
        <v>45142</v>
      </c>
      <c r="P529" s="8">
        <v>1</v>
      </c>
      <c r="Q529" s="9">
        <v>1</v>
      </c>
      <c r="R529" s="9" t="str">
        <f>IFERROR(VLOOKUP(Tabla2[[#This Row],[CONTRATISTA PRNCIPAL]],Hoja1!$L$5:$M$9,2,FALSE),"CJV")</f>
        <v>EPC</v>
      </c>
      <c r="S529" s="9" t="str">
        <f>IF(Tabla2[[#This Row],[EMPRESA]]=Tabla2[[#This Row],[CONTRATISTA PRNCIPAL]],"Principal","Secundaria")</f>
        <v>Principal</v>
      </c>
      <c r="T529" s="10">
        <f>IFERROR(1/COUNTIF(Tabla2[CONTRATISTA PRNCIPAL],Tabla2[[#This Row],[CONTRATISTA PRNCIPAL]]),0)</f>
        <v>3.5714285714285713E-3</v>
      </c>
      <c r="U529" s="33">
        <f ca="1">IF(((TODAY()-Tabla2[[#This Row],[FECHA NACIMIENTO]])/365)&lt;18,"Corregir", IF(((TODAY()-Tabla2[[#This Row],[FECHA NACIMIENTO]])/365)&gt;80, "Corregir",ROUNDDOWN(((TODAY()-Tabla2[[#This Row],[FECHA NACIMIENTO]])/365),0)))</f>
        <v>25</v>
      </c>
      <c r="V52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529" s="34" t="str">
        <f ca="1">+IF(Tabla2[[#This Row],[Edad]]="Corregir","Corregir","Ok")</f>
        <v>Ok</v>
      </c>
      <c r="X529" s="10" t="str">
        <f>+IFERROR(VLOOKUP(Tabla2[[#This Row],[DISTRITO SEGÚN DNI]],Hoja1!$A$2:$B$55,2,FALSE),"No")</f>
        <v>No</v>
      </c>
      <c r="Y529" s="10" t="str">
        <f>IF(OR(LOWER(Tabla2[[#This Row],[GENERO]])="masculino", LOWER(Tabla2[[#This Row],[GENERO]])="femenino"),"OK","Corregir")</f>
        <v>OK</v>
      </c>
      <c r="Z529" s="10" t="str">
        <f>+IF(Tabla2[[#This Row],[Nro. DNI / CE]]="","Corregir",IF(LEN(Tabla2[[#This Row],[Nro. DNI / CE]])&gt;=8,"OK","Corregir"))</f>
        <v>OK</v>
      </c>
      <c r="AA529" s="10">
        <f>COUNTIF(Tabla2[APELLIDOS Y NOMBRES],Tabla2[[#This Row],[APELLIDOS Y NOMBRES]])</f>
        <v>1</v>
      </c>
      <c r="AB529" t="str">
        <f ca="1">+IFERROR(IF(Tabla2[[#This Row],[FECHA CESE/BAJA]]="","No Aplica",IF(AND(MONTH(Tabla2[[#This Row],[FECHA CESE/BAJA]])=MONTH(TODAY()-30),YEAR(Tabla2[[#This Row],[FECHA CESE/BAJA]])=YEAR(TODAY())),MONTH(TODAY()-30)&amp;"-"&amp;YEAR(TODAY()),"Borrar")),"No aplica")</f>
        <v>No aplica</v>
      </c>
      <c r="AC529" t="str">
        <f ca="1">+IFERROR(IF(Tabla2[[#This Row],[FECHA INICIO DE LABORES EN OBRA]]="","No Aplica",IF(AND(MONTH(Tabla2[[#This Row],[FECHA INICIO DE LABORES EN OBRA]])=MONTH(TODAY()-30),YEAR(Tabla2[[#This Row],[FECHA INICIO DE LABORES EN OBRA]])=YEAR(TODAY())),MONTH(TODAY()-30)&amp;"-"&amp;YEAR(TODAY()),"No Aplica")),"No Aplica")</f>
        <v>8-2023</v>
      </c>
    </row>
    <row r="530" spans="1:29" x14ac:dyDescent="0.25">
      <c r="A530" s="2">
        <v>20101155588</v>
      </c>
      <c r="B530" s="3" t="s">
        <v>39</v>
      </c>
      <c r="C530" s="3" t="s">
        <v>39</v>
      </c>
      <c r="D530" s="3">
        <v>41980543</v>
      </c>
      <c r="E530" s="3" t="s">
        <v>6403</v>
      </c>
      <c r="F530" s="36">
        <v>28889</v>
      </c>
      <c r="G530" s="3">
        <v>1</v>
      </c>
      <c r="H530" s="3" t="s">
        <v>6397</v>
      </c>
      <c r="I530" s="3" t="s">
        <v>4412</v>
      </c>
      <c r="J530" s="3" t="s">
        <v>6404</v>
      </c>
      <c r="K530" s="3" t="s">
        <v>6029</v>
      </c>
      <c r="L530" s="8" t="s">
        <v>9813</v>
      </c>
      <c r="M530" s="5" t="s">
        <v>3092</v>
      </c>
      <c r="N530" s="13" t="s">
        <v>1043</v>
      </c>
      <c r="O530" s="5">
        <v>43105</v>
      </c>
      <c r="P530" s="8">
        <v>1</v>
      </c>
      <c r="Q530" s="9">
        <v>1</v>
      </c>
      <c r="R530" s="9" t="str">
        <f>IFERROR(VLOOKUP(Tabla2[[#This Row],[CONTRATISTA PRNCIPAL]],Hoja1!$L$5:$M$9,2,FALSE),"CJV")</f>
        <v>EPC</v>
      </c>
      <c r="S530" s="9" t="str">
        <f>IF(Tabla2[[#This Row],[EMPRESA]]=Tabla2[[#This Row],[CONTRATISTA PRNCIPAL]],"Principal","Secundaria")</f>
        <v>Principal</v>
      </c>
      <c r="T530" s="10">
        <f>IFERROR(1/COUNTIF(Tabla2[CONTRATISTA PRNCIPAL],Tabla2[[#This Row],[CONTRATISTA PRNCIPAL]]),0)</f>
        <v>3.5714285714285713E-3</v>
      </c>
      <c r="U530" s="33">
        <f ca="1">IF(((TODAY()-Tabla2[[#This Row],[FECHA NACIMIENTO]])/365)&lt;18,"Corregir", IF(((TODAY()-Tabla2[[#This Row],[FECHA NACIMIENTO]])/365)&gt;80, "Corregir",ROUNDDOWN(((TODAY()-Tabla2[[#This Row],[FECHA NACIMIENTO]])/365),0)))</f>
        <v>44</v>
      </c>
      <c r="V53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530" s="34" t="str">
        <f ca="1">+IF(Tabla2[[#This Row],[Edad]]="Corregir","Corregir","Ok")</f>
        <v>Ok</v>
      </c>
      <c r="X530" s="10" t="str">
        <f>+IFERROR(VLOOKUP(Tabla2[[#This Row],[DISTRITO SEGÚN DNI]],Hoja1!$A$2:$B$55,2,FALSE),"No")</f>
        <v>No</v>
      </c>
      <c r="Y530" s="10" t="str">
        <f>IF(OR(LOWER(Tabla2[[#This Row],[GENERO]])="masculino", LOWER(Tabla2[[#This Row],[GENERO]])="femenino"),"OK","Corregir")</f>
        <v>OK</v>
      </c>
      <c r="Z530" s="10" t="str">
        <f>+IF(Tabla2[[#This Row],[Nro. DNI / CE]]="","Corregir",IF(LEN(Tabla2[[#This Row],[Nro. DNI / CE]])&gt;=8,"OK","Corregir"))</f>
        <v>OK</v>
      </c>
      <c r="AA530" s="10">
        <f>COUNTIF(Tabla2[APELLIDOS Y NOMBRES],Tabla2[[#This Row],[APELLIDOS Y NOMBRES]])</f>
        <v>1</v>
      </c>
      <c r="AB530" t="str">
        <f ca="1">+IFERROR(IF(Tabla2[[#This Row],[FECHA CESE/BAJA]]="","No Aplica",IF(AND(MONTH(Tabla2[[#This Row],[FECHA CESE/BAJA]])=MONTH(TODAY()-30),YEAR(Tabla2[[#This Row],[FECHA CESE/BAJA]])=YEAR(TODAY())),MONTH(TODAY()-30)&amp;"-"&amp;YEAR(TODAY()),"Borrar")),"No aplica")</f>
        <v>No aplica</v>
      </c>
      <c r="AC530" t="str">
        <f ca="1">+IFERROR(IF(Tabla2[[#This Row],[FECHA INICIO DE LABORES EN OBRA]]="","No Aplica",IF(AND(MONTH(Tabla2[[#This Row],[FECHA INICIO DE LABORES EN OBRA]])=MONTH(TODAY()-30),YEAR(Tabla2[[#This Row],[FECHA INICIO DE LABORES EN OBRA]])=YEAR(TODAY())),MONTH(TODAY()-30)&amp;"-"&amp;YEAR(TODAY()),"No Aplica")),"No Aplica")</f>
        <v>No Aplica</v>
      </c>
    </row>
    <row r="531" spans="1:29" x14ac:dyDescent="0.25">
      <c r="A531" s="2">
        <v>20101155588</v>
      </c>
      <c r="B531" s="3" t="s">
        <v>39</v>
      </c>
      <c r="C531" s="3" t="s">
        <v>39</v>
      </c>
      <c r="D531" s="3" t="s">
        <v>8477</v>
      </c>
      <c r="E531" s="3" t="s">
        <v>6405</v>
      </c>
      <c r="F531" s="36">
        <v>25922</v>
      </c>
      <c r="G531" s="3">
        <v>1</v>
      </c>
      <c r="H531" s="3" t="s">
        <v>6397</v>
      </c>
      <c r="I531" s="3" t="s">
        <v>4412</v>
      </c>
      <c r="J531" s="3" t="s">
        <v>6406</v>
      </c>
      <c r="K531" s="3" t="s">
        <v>1063</v>
      </c>
      <c r="L531" s="8" t="s">
        <v>9813</v>
      </c>
      <c r="M531" s="5" t="s">
        <v>3092</v>
      </c>
      <c r="N531" s="13" t="s">
        <v>1043</v>
      </c>
      <c r="O531" s="5">
        <v>44617</v>
      </c>
      <c r="P531" s="8">
        <v>1</v>
      </c>
      <c r="Q531" s="9">
        <v>1</v>
      </c>
      <c r="R531" s="9" t="str">
        <f>IFERROR(VLOOKUP(Tabla2[[#This Row],[CONTRATISTA PRNCIPAL]],Hoja1!$L$5:$M$9,2,FALSE),"CJV")</f>
        <v>EPC</v>
      </c>
      <c r="S531" s="9" t="str">
        <f>IF(Tabla2[[#This Row],[EMPRESA]]=Tabla2[[#This Row],[CONTRATISTA PRNCIPAL]],"Principal","Secundaria")</f>
        <v>Principal</v>
      </c>
      <c r="T531" s="10">
        <f>IFERROR(1/COUNTIF(Tabla2[CONTRATISTA PRNCIPAL],Tabla2[[#This Row],[CONTRATISTA PRNCIPAL]]),0)</f>
        <v>3.5714285714285713E-3</v>
      </c>
      <c r="U531" s="33">
        <f ca="1">IF(((TODAY()-Tabla2[[#This Row],[FECHA NACIMIENTO]])/365)&lt;18,"Corregir", IF(((TODAY()-Tabla2[[#This Row],[FECHA NACIMIENTO]])/365)&gt;80, "Corregir",ROUNDDOWN(((TODAY()-Tabla2[[#This Row],[FECHA NACIMIENTO]])/365),0)))</f>
        <v>52</v>
      </c>
      <c r="V53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531" s="34" t="str">
        <f ca="1">+IF(Tabla2[[#This Row],[Edad]]="Corregir","Corregir","Ok")</f>
        <v>Ok</v>
      </c>
      <c r="X531" s="10" t="str">
        <f>+IFERROR(VLOOKUP(Tabla2[[#This Row],[DISTRITO SEGÚN DNI]],Hoja1!$A$2:$B$55,2,FALSE),"No")</f>
        <v>No</v>
      </c>
      <c r="Y531" s="10" t="str">
        <f>IF(OR(LOWER(Tabla2[[#This Row],[GENERO]])="masculino", LOWER(Tabla2[[#This Row],[GENERO]])="femenino"),"OK","Corregir")</f>
        <v>OK</v>
      </c>
      <c r="Z531" s="10" t="str">
        <f>+IF(Tabla2[[#This Row],[Nro. DNI / CE]]="","Corregir",IF(LEN(Tabla2[[#This Row],[Nro. DNI / CE]])&gt;=8,"OK","Corregir"))</f>
        <v>OK</v>
      </c>
      <c r="AA531" s="10">
        <f>COUNTIF(Tabla2[APELLIDOS Y NOMBRES],Tabla2[[#This Row],[APELLIDOS Y NOMBRES]])</f>
        <v>1</v>
      </c>
      <c r="AB531" t="str">
        <f ca="1">+IFERROR(IF(Tabla2[[#This Row],[FECHA CESE/BAJA]]="","No Aplica",IF(AND(MONTH(Tabla2[[#This Row],[FECHA CESE/BAJA]])=MONTH(TODAY()-30),YEAR(Tabla2[[#This Row],[FECHA CESE/BAJA]])=YEAR(TODAY())),MONTH(TODAY()-30)&amp;"-"&amp;YEAR(TODAY()),"Borrar")),"No aplica")</f>
        <v>No aplica</v>
      </c>
      <c r="AC531" t="str">
        <f ca="1">+IFERROR(IF(Tabla2[[#This Row],[FECHA INICIO DE LABORES EN OBRA]]="","No Aplica",IF(AND(MONTH(Tabla2[[#This Row],[FECHA INICIO DE LABORES EN OBRA]])=MONTH(TODAY()-30),YEAR(Tabla2[[#This Row],[FECHA INICIO DE LABORES EN OBRA]])=YEAR(TODAY())),MONTH(TODAY()-30)&amp;"-"&amp;YEAR(TODAY()),"No Aplica")),"No Aplica")</f>
        <v>No Aplica</v>
      </c>
    </row>
    <row r="532" spans="1:29" x14ac:dyDescent="0.25">
      <c r="A532" s="2">
        <v>20101155588</v>
      </c>
      <c r="B532" s="3" t="s">
        <v>39</v>
      </c>
      <c r="C532" s="3" t="s">
        <v>39</v>
      </c>
      <c r="D532" s="3" t="s">
        <v>8478</v>
      </c>
      <c r="E532" s="3" t="s">
        <v>6408</v>
      </c>
      <c r="F532" s="36">
        <v>26519</v>
      </c>
      <c r="G532" s="3">
        <v>1</v>
      </c>
      <c r="H532" s="3" t="s">
        <v>6397</v>
      </c>
      <c r="I532" s="3" t="s">
        <v>4412</v>
      </c>
      <c r="J532" s="3" t="s">
        <v>6409</v>
      </c>
      <c r="K532" s="3" t="s">
        <v>6410</v>
      </c>
      <c r="L532" s="8" t="s">
        <v>9818</v>
      </c>
      <c r="M532" s="5" t="s">
        <v>3092</v>
      </c>
      <c r="N532" s="13" t="s">
        <v>1043</v>
      </c>
      <c r="O532" s="5">
        <v>44232</v>
      </c>
      <c r="P532" s="8">
        <v>1</v>
      </c>
      <c r="Q532" s="9">
        <v>1</v>
      </c>
      <c r="R532" s="9" t="str">
        <f>IFERROR(VLOOKUP(Tabla2[[#This Row],[CONTRATISTA PRNCIPAL]],Hoja1!$L$5:$M$9,2,FALSE),"CJV")</f>
        <v>EPC</v>
      </c>
      <c r="S532" s="9" t="str">
        <f>IF(Tabla2[[#This Row],[EMPRESA]]=Tabla2[[#This Row],[CONTRATISTA PRNCIPAL]],"Principal","Secundaria")</f>
        <v>Principal</v>
      </c>
      <c r="T532" s="10">
        <f>IFERROR(1/COUNTIF(Tabla2[CONTRATISTA PRNCIPAL],Tabla2[[#This Row],[CONTRATISTA PRNCIPAL]]),0)</f>
        <v>3.5714285714285713E-3</v>
      </c>
      <c r="U532" s="33">
        <f ca="1">IF(((TODAY()-Tabla2[[#This Row],[FECHA NACIMIENTO]])/365)&lt;18,"Corregir", IF(((TODAY()-Tabla2[[#This Row],[FECHA NACIMIENTO]])/365)&gt;80, "Corregir",ROUNDDOWN(((TODAY()-Tabla2[[#This Row],[FECHA NACIMIENTO]])/365),0)))</f>
        <v>51</v>
      </c>
      <c r="V53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532" s="34" t="str">
        <f ca="1">+IF(Tabla2[[#This Row],[Edad]]="Corregir","Corregir","Ok")</f>
        <v>Ok</v>
      </c>
      <c r="X532" s="10" t="str">
        <f>+IFERROR(VLOOKUP(Tabla2[[#This Row],[DISTRITO SEGÚN DNI]],Hoja1!$A$2:$B$55,2,FALSE),"No")</f>
        <v>No</v>
      </c>
      <c r="Y532" s="10" t="str">
        <f>IF(OR(LOWER(Tabla2[[#This Row],[GENERO]])="masculino", LOWER(Tabla2[[#This Row],[GENERO]])="femenino"),"OK","Corregir")</f>
        <v>OK</v>
      </c>
      <c r="Z532" s="10" t="str">
        <f>+IF(Tabla2[[#This Row],[Nro. DNI / CE]]="","Corregir",IF(LEN(Tabla2[[#This Row],[Nro. DNI / CE]])&gt;=8,"OK","Corregir"))</f>
        <v>OK</v>
      </c>
      <c r="AA532" s="10">
        <f>COUNTIF(Tabla2[APELLIDOS Y NOMBRES],Tabla2[[#This Row],[APELLIDOS Y NOMBRES]])</f>
        <v>1</v>
      </c>
      <c r="AB532" t="str">
        <f ca="1">+IFERROR(IF(Tabla2[[#This Row],[FECHA CESE/BAJA]]="","No Aplica",IF(AND(MONTH(Tabla2[[#This Row],[FECHA CESE/BAJA]])=MONTH(TODAY()-30),YEAR(Tabla2[[#This Row],[FECHA CESE/BAJA]])=YEAR(TODAY())),MONTH(TODAY()-30)&amp;"-"&amp;YEAR(TODAY()),"Borrar")),"No aplica")</f>
        <v>No aplica</v>
      </c>
      <c r="AC532" t="str">
        <f ca="1">+IFERROR(IF(Tabla2[[#This Row],[FECHA INICIO DE LABORES EN OBRA]]="","No Aplica",IF(AND(MONTH(Tabla2[[#This Row],[FECHA INICIO DE LABORES EN OBRA]])=MONTH(TODAY()-30),YEAR(Tabla2[[#This Row],[FECHA INICIO DE LABORES EN OBRA]])=YEAR(TODAY())),MONTH(TODAY()-30)&amp;"-"&amp;YEAR(TODAY()),"No Aplica")),"No Aplica")</f>
        <v>No Aplica</v>
      </c>
    </row>
    <row r="533" spans="1:29" x14ac:dyDescent="0.25">
      <c r="A533" s="2">
        <v>20101155588</v>
      </c>
      <c r="B533" s="3" t="s">
        <v>39</v>
      </c>
      <c r="C533" s="3" t="s">
        <v>39</v>
      </c>
      <c r="D533" s="3" t="s">
        <v>9830</v>
      </c>
      <c r="E533" s="3" t="s">
        <v>9831</v>
      </c>
      <c r="F533" s="36">
        <v>37227</v>
      </c>
      <c r="G533" s="3">
        <v>1</v>
      </c>
      <c r="H533" s="3" t="s">
        <v>6397</v>
      </c>
      <c r="I533" s="3" t="s">
        <v>4412</v>
      </c>
      <c r="J533" s="3" t="s">
        <v>6524</v>
      </c>
      <c r="K533" s="3" t="s">
        <v>2450</v>
      </c>
      <c r="L533" s="8" t="s">
        <v>9813</v>
      </c>
      <c r="M533" s="5" t="s">
        <v>3092</v>
      </c>
      <c r="N533" s="13" t="s">
        <v>1043</v>
      </c>
      <c r="O533" s="5">
        <v>45101</v>
      </c>
      <c r="P533" s="8">
        <v>1</v>
      </c>
      <c r="Q533" s="9">
        <v>1</v>
      </c>
      <c r="R533" s="9" t="str">
        <f>IFERROR(VLOOKUP(Tabla2[[#This Row],[CONTRATISTA PRNCIPAL]],Hoja1!$L$5:$M$9,2,FALSE),"CJV")</f>
        <v>EPC</v>
      </c>
      <c r="S533" s="9" t="str">
        <f>IF(Tabla2[[#This Row],[EMPRESA]]=Tabla2[[#This Row],[CONTRATISTA PRNCIPAL]],"Principal","Secundaria")</f>
        <v>Principal</v>
      </c>
      <c r="T533" s="10">
        <f>IFERROR(1/COUNTIF(Tabla2[CONTRATISTA PRNCIPAL],Tabla2[[#This Row],[CONTRATISTA PRNCIPAL]]),0)</f>
        <v>3.5714285714285713E-3</v>
      </c>
      <c r="U533" s="33">
        <f ca="1">IF(((TODAY()-Tabla2[[#This Row],[FECHA NACIMIENTO]])/365)&lt;18,"Corregir", IF(((TODAY()-Tabla2[[#This Row],[FECHA NACIMIENTO]])/365)&gt;80, "Corregir",ROUNDDOWN(((TODAY()-Tabla2[[#This Row],[FECHA NACIMIENTO]])/365),0)))</f>
        <v>21</v>
      </c>
      <c r="V53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533" s="34" t="str">
        <f ca="1">+IF(Tabla2[[#This Row],[Edad]]="Corregir","Corregir","Ok")</f>
        <v>Ok</v>
      </c>
      <c r="X533" s="10" t="str">
        <f>+IFERROR(VLOOKUP(Tabla2[[#This Row],[DISTRITO SEGÚN DNI]],Hoja1!$A$2:$B$55,2,FALSE),"No")</f>
        <v>No</v>
      </c>
      <c r="Y533" s="10" t="str">
        <f>IF(OR(LOWER(Tabla2[[#This Row],[GENERO]])="masculino", LOWER(Tabla2[[#This Row],[GENERO]])="femenino"),"OK","Corregir")</f>
        <v>OK</v>
      </c>
      <c r="Z533" s="10" t="str">
        <f>+IF(Tabla2[[#This Row],[Nro. DNI / CE]]="","Corregir",IF(LEN(Tabla2[[#This Row],[Nro. DNI / CE]])&gt;=8,"OK","Corregir"))</f>
        <v>OK</v>
      </c>
      <c r="AA533" s="10">
        <f>COUNTIF(Tabla2[APELLIDOS Y NOMBRES],Tabla2[[#This Row],[APELLIDOS Y NOMBRES]])</f>
        <v>1</v>
      </c>
      <c r="AB533" t="str">
        <f ca="1">+IFERROR(IF(Tabla2[[#This Row],[FECHA CESE/BAJA]]="","No Aplica",IF(AND(MONTH(Tabla2[[#This Row],[FECHA CESE/BAJA]])=MONTH(TODAY()-30),YEAR(Tabla2[[#This Row],[FECHA CESE/BAJA]])=YEAR(TODAY())),MONTH(TODAY()-30)&amp;"-"&amp;YEAR(TODAY()),"Borrar")),"No aplica")</f>
        <v>No aplica</v>
      </c>
      <c r="AC533" t="str">
        <f ca="1">+IFERROR(IF(Tabla2[[#This Row],[FECHA INICIO DE LABORES EN OBRA]]="","No Aplica",IF(AND(MONTH(Tabla2[[#This Row],[FECHA INICIO DE LABORES EN OBRA]])=MONTH(TODAY()-30),YEAR(Tabla2[[#This Row],[FECHA INICIO DE LABORES EN OBRA]])=YEAR(TODAY())),MONTH(TODAY()-30)&amp;"-"&amp;YEAR(TODAY()),"No Aplica")),"No Aplica")</f>
        <v>No Aplica</v>
      </c>
    </row>
    <row r="534" spans="1:29" x14ac:dyDescent="0.25">
      <c r="A534" s="2">
        <v>20101155588</v>
      </c>
      <c r="B534" s="3" t="s">
        <v>39</v>
      </c>
      <c r="C534" s="3" t="s">
        <v>39</v>
      </c>
      <c r="D534" s="3">
        <v>75858150</v>
      </c>
      <c r="E534" s="3" t="s">
        <v>6411</v>
      </c>
      <c r="F534" s="36">
        <v>36260</v>
      </c>
      <c r="G534" s="3">
        <v>1</v>
      </c>
      <c r="H534" s="3" t="s">
        <v>6397</v>
      </c>
      <c r="I534" s="3" t="s">
        <v>4412</v>
      </c>
      <c r="J534" s="3" t="s">
        <v>6412</v>
      </c>
      <c r="K534" s="3" t="s">
        <v>1291</v>
      </c>
      <c r="L534" s="8" t="s">
        <v>9813</v>
      </c>
      <c r="M534" s="5" t="s">
        <v>3092</v>
      </c>
      <c r="N534" s="13" t="s">
        <v>1043</v>
      </c>
      <c r="O534" s="5">
        <v>43805</v>
      </c>
      <c r="P534" s="8">
        <v>1</v>
      </c>
      <c r="Q534" s="9">
        <v>1</v>
      </c>
      <c r="R534" s="9" t="str">
        <f>IFERROR(VLOOKUP(Tabla2[[#This Row],[CONTRATISTA PRNCIPAL]],Hoja1!$L$5:$M$9,2,FALSE),"CJV")</f>
        <v>EPC</v>
      </c>
      <c r="S534" s="9" t="str">
        <f>IF(Tabla2[[#This Row],[EMPRESA]]=Tabla2[[#This Row],[CONTRATISTA PRNCIPAL]],"Principal","Secundaria")</f>
        <v>Principal</v>
      </c>
      <c r="T534" s="10">
        <f>IFERROR(1/COUNTIF(Tabla2[CONTRATISTA PRNCIPAL],Tabla2[[#This Row],[CONTRATISTA PRNCIPAL]]),0)</f>
        <v>3.5714285714285713E-3</v>
      </c>
      <c r="U534" s="33">
        <f ca="1">IF(((TODAY()-Tabla2[[#This Row],[FECHA NACIMIENTO]])/365)&lt;18,"Corregir", IF(((TODAY()-Tabla2[[#This Row],[FECHA NACIMIENTO]])/365)&gt;80, "Corregir",ROUNDDOWN(((TODAY()-Tabla2[[#This Row],[FECHA NACIMIENTO]])/365),0)))</f>
        <v>24</v>
      </c>
      <c r="V53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534" s="34" t="str">
        <f ca="1">+IF(Tabla2[[#This Row],[Edad]]="Corregir","Corregir","Ok")</f>
        <v>Ok</v>
      </c>
      <c r="X534" s="10" t="str">
        <f>+IFERROR(VLOOKUP(Tabla2[[#This Row],[DISTRITO SEGÚN DNI]],Hoja1!$A$2:$B$55,2,FALSE),"No")</f>
        <v>No</v>
      </c>
      <c r="Y534" s="10" t="str">
        <f>IF(OR(LOWER(Tabla2[[#This Row],[GENERO]])="masculino", LOWER(Tabla2[[#This Row],[GENERO]])="femenino"),"OK","Corregir")</f>
        <v>OK</v>
      </c>
      <c r="Z534" s="10" t="str">
        <f>+IF(Tabla2[[#This Row],[Nro. DNI / CE]]="","Corregir",IF(LEN(Tabla2[[#This Row],[Nro. DNI / CE]])&gt;=8,"OK","Corregir"))</f>
        <v>OK</v>
      </c>
      <c r="AA534" s="10">
        <f>COUNTIF(Tabla2[APELLIDOS Y NOMBRES],Tabla2[[#This Row],[APELLIDOS Y NOMBRES]])</f>
        <v>1</v>
      </c>
      <c r="AB534" t="str">
        <f ca="1">+IFERROR(IF(Tabla2[[#This Row],[FECHA CESE/BAJA]]="","No Aplica",IF(AND(MONTH(Tabla2[[#This Row],[FECHA CESE/BAJA]])=MONTH(TODAY()-30),YEAR(Tabla2[[#This Row],[FECHA CESE/BAJA]])=YEAR(TODAY())),MONTH(TODAY()-30)&amp;"-"&amp;YEAR(TODAY()),"Borrar")),"No aplica")</f>
        <v>No aplica</v>
      </c>
      <c r="AC534" t="str">
        <f ca="1">+IFERROR(IF(Tabla2[[#This Row],[FECHA INICIO DE LABORES EN OBRA]]="","No Aplica",IF(AND(MONTH(Tabla2[[#This Row],[FECHA INICIO DE LABORES EN OBRA]])=MONTH(TODAY()-30),YEAR(Tabla2[[#This Row],[FECHA INICIO DE LABORES EN OBRA]])=YEAR(TODAY())),MONTH(TODAY()-30)&amp;"-"&amp;YEAR(TODAY()),"No Aplica")),"No Aplica")</f>
        <v>No Aplica</v>
      </c>
    </row>
    <row r="535" spans="1:29" x14ac:dyDescent="0.25">
      <c r="A535" s="2">
        <v>20101155588</v>
      </c>
      <c r="B535" s="3" t="s">
        <v>39</v>
      </c>
      <c r="C535" s="3" t="s">
        <v>39</v>
      </c>
      <c r="D535" s="3" t="s">
        <v>8479</v>
      </c>
      <c r="E535" s="3" t="s">
        <v>6413</v>
      </c>
      <c r="F535" s="36">
        <v>24201</v>
      </c>
      <c r="G535" s="3">
        <v>1</v>
      </c>
      <c r="H535" s="3" t="s">
        <v>6397</v>
      </c>
      <c r="I535" s="3" t="s">
        <v>4412</v>
      </c>
      <c r="J535" s="3" t="s">
        <v>6414</v>
      </c>
      <c r="K535" s="3" t="s">
        <v>6029</v>
      </c>
      <c r="L535" s="8" t="s">
        <v>9813</v>
      </c>
      <c r="M535" s="5" t="s">
        <v>3092</v>
      </c>
      <c r="N535" s="13" t="s">
        <v>1043</v>
      </c>
      <c r="O535" s="5">
        <v>44042</v>
      </c>
      <c r="P535" s="8">
        <v>1</v>
      </c>
      <c r="Q535" s="9">
        <v>1</v>
      </c>
      <c r="R535" s="9" t="str">
        <f>IFERROR(VLOOKUP(Tabla2[[#This Row],[CONTRATISTA PRNCIPAL]],Hoja1!$L$5:$M$9,2,FALSE),"CJV")</f>
        <v>EPC</v>
      </c>
      <c r="S535" s="9" t="str">
        <f>IF(Tabla2[[#This Row],[EMPRESA]]=Tabla2[[#This Row],[CONTRATISTA PRNCIPAL]],"Principal","Secundaria")</f>
        <v>Principal</v>
      </c>
      <c r="T535" s="10">
        <f>IFERROR(1/COUNTIF(Tabla2[CONTRATISTA PRNCIPAL],Tabla2[[#This Row],[CONTRATISTA PRNCIPAL]]),0)</f>
        <v>3.5714285714285713E-3</v>
      </c>
      <c r="U535" s="33">
        <f ca="1">IF(((TODAY()-Tabla2[[#This Row],[FECHA NACIMIENTO]])/365)&lt;18,"Corregir", IF(((TODAY()-Tabla2[[#This Row],[FECHA NACIMIENTO]])/365)&gt;80, "Corregir",ROUNDDOWN(((TODAY()-Tabla2[[#This Row],[FECHA NACIMIENTO]])/365),0)))</f>
        <v>57</v>
      </c>
      <c r="V53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535" s="34" t="str">
        <f ca="1">+IF(Tabla2[[#This Row],[Edad]]="Corregir","Corregir","Ok")</f>
        <v>Ok</v>
      </c>
      <c r="X535" s="10" t="str">
        <f>+IFERROR(VLOOKUP(Tabla2[[#This Row],[DISTRITO SEGÚN DNI]],Hoja1!$A$2:$B$55,2,FALSE),"No")</f>
        <v>No</v>
      </c>
      <c r="Y535" s="10" t="str">
        <f>IF(OR(LOWER(Tabla2[[#This Row],[GENERO]])="masculino", LOWER(Tabla2[[#This Row],[GENERO]])="femenino"),"OK","Corregir")</f>
        <v>OK</v>
      </c>
      <c r="Z535" s="10" t="str">
        <f>+IF(Tabla2[[#This Row],[Nro. DNI / CE]]="","Corregir",IF(LEN(Tabla2[[#This Row],[Nro. DNI / CE]])&gt;=8,"OK","Corregir"))</f>
        <v>OK</v>
      </c>
      <c r="AA535" s="10">
        <f>COUNTIF(Tabla2[APELLIDOS Y NOMBRES],Tabla2[[#This Row],[APELLIDOS Y NOMBRES]])</f>
        <v>1</v>
      </c>
      <c r="AB535" t="str">
        <f ca="1">+IFERROR(IF(Tabla2[[#This Row],[FECHA CESE/BAJA]]="","No Aplica",IF(AND(MONTH(Tabla2[[#This Row],[FECHA CESE/BAJA]])=MONTH(TODAY()-30),YEAR(Tabla2[[#This Row],[FECHA CESE/BAJA]])=YEAR(TODAY())),MONTH(TODAY()-30)&amp;"-"&amp;YEAR(TODAY()),"Borrar")),"No aplica")</f>
        <v>No aplica</v>
      </c>
      <c r="AC535" t="str">
        <f ca="1">+IFERROR(IF(Tabla2[[#This Row],[FECHA INICIO DE LABORES EN OBRA]]="","No Aplica",IF(AND(MONTH(Tabla2[[#This Row],[FECHA INICIO DE LABORES EN OBRA]])=MONTH(TODAY()-30),YEAR(Tabla2[[#This Row],[FECHA INICIO DE LABORES EN OBRA]])=YEAR(TODAY())),MONTH(TODAY()-30)&amp;"-"&amp;YEAR(TODAY()),"No Aplica")),"No Aplica")</f>
        <v>No Aplica</v>
      </c>
    </row>
    <row r="536" spans="1:29" x14ac:dyDescent="0.25">
      <c r="A536" s="2">
        <v>20101155588</v>
      </c>
      <c r="B536" s="3" t="s">
        <v>39</v>
      </c>
      <c r="C536" s="3" t="s">
        <v>39</v>
      </c>
      <c r="D536" s="3" t="s">
        <v>9832</v>
      </c>
      <c r="E536" s="3" t="s">
        <v>188</v>
      </c>
      <c r="F536" s="36">
        <v>29474</v>
      </c>
      <c r="G536" s="3">
        <v>1</v>
      </c>
      <c r="H536" s="3" t="s">
        <v>6397</v>
      </c>
      <c r="I536" s="3" t="s">
        <v>4412</v>
      </c>
      <c r="J536" s="3" t="s">
        <v>6415</v>
      </c>
      <c r="K536" s="3" t="s">
        <v>1103</v>
      </c>
      <c r="L536" s="8" t="s">
        <v>9813</v>
      </c>
      <c r="M536" s="5" t="s">
        <v>3092</v>
      </c>
      <c r="N536" s="13" t="s">
        <v>1043</v>
      </c>
      <c r="O536" s="5">
        <v>43736</v>
      </c>
      <c r="P536" s="8">
        <v>1</v>
      </c>
      <c r="Q536" s="9">
        <v>1</v>
      </c>
      <c r="R536" s="9" t="str">
        <f>IFERROR(VLOOKUP(Tabla2[[#This Row],[CONTRATISTA PRNCIPAL]],Hoja1!$L$5:$M$9,2,FALSE),"CJV")</f>
        <v>EPC</v>
      </c>
      <c r="S536" s="9" t="str">
        <f>IF(Tabla2[[#This Row],[EMPRESA]]=Tabla2[[#This Row],[CONTRATISTA PRNCIPAL]],"Principal","Secundaria")</f>
        <v>Principal</v>
      </c>
      <c r="T536" s="10">
        <f>IFERROR(1/COUNTIF(Tabla2[CONTRATISTA PRNCIPAL],Tabla2[[#This Row],[CONTRATISTA PRNCIPAL]]),0)</f>
        <v>3.5714285714285713E-3</v>
      </c>
      <c r="U536" s="33">
        <f ca="1">IF(((TODAY()-Tabla2[[#This Row],[FECHA NACIMIENTO]])/365)&lt;18,"Corregir", IF(((TODAY()-Tabla2[[#This Row],[FECHA NACIMIENTO]])/365)&gt;80, "Corregir",ROUNDDOWN(((TODAY()-Tabla2[[#This Row],[FECHA NACIMIENTO]])/365),0)))</f>
        <v>43</v>
      </c>
      <c r="V53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536" s="34" t="str">
        <f ca="1">+IF(Tabla2[[#This Row],[Edad]]="Corregir","Corregir","Ok")</f>
        <v>Ok</v>
      </c>
      <c r="X536" s="10" t="str">
        <f>+IFERROR(VLOOKUP(Tabla2[[#This Row],[DISTRITO SEGÚN DNI]],Hoja1!$A$2:$B$55,2,FALSE),"No")</f>
        <v>ATE</v>
      </c>
      <c r="Y536" s="10" t="str">
        <f>IF(OR(LOWER(Tabla2[[#This Row],[GENERO]])="masculino", LOWER(Tabla2[[#This Row],[GENERO]])="femenino"),"OK","Corregir")</f>
        <v>OK</v>
      </c>
      <c r="Z536" s="10" t="str">
        <f>+IF(Tabla2[[#This Row],[Nro. DNI / CE]]="","Corregir",IF(LEN(Tabla2[[#This Row],[Nro. DNI / CE]])&gt;=8,"OK","Corregir"))</f>
        <v>OK</v>
      </c>
      <c r="AA536" s="10">
        <f>COUNTIF(Tabla2[APELLIDOS Y NOMBRES],Tabla2[[#This Row],[APELLIDOS Y NOMBRES]])</f>
        <v>1</v>
      </c>
      <c r="AB536" t="str">
        <f ca="1">+IFERROR(IF(Tabla2[[#This Row],[FECHA CESE/BAJA]]="","No Aplica",IF(AND(MONTH(Tabla2[[#This Row],[FECHA CESE/BAJA]])=MONTH(TODAY()-30),YEAR(Tabla2[[#This Row],[FECHA CESE/BAJA]])=YEAR(TODAY())),MONTH(TODAY()-30)&amp;"-"&amp;YEAR(TODAY()),"Borrar")),"No aplica")</f>
        <v>No aplica</v>
      </c>
      <c r="AC536" t="str">
        <f ca="1">+IFERROR(IF(Tabla2[[#This Row],[FECHA INICIO DE LABORES EN OBRA]]="","No Aplica",IF(AND(MONTH(Tabla2[[#This Row],[FECHA INICIO DE LABORES EN OBRA]])=MONTH(TODAY()-30),YEAR(Tabla2[[#This Row],[FECHA INICIO DE LABORES EN OBRA]])=YEAR(TODAY())),MONTH(TODAY()-30)&amp;"-"&amp;YEAR(TODAY()),"No Aplica")),"No Aplica")</f>
        <v>No Aplica</v>
      </c>
    </row>
    <row r="537" spans="1:29" x14ac:dyDescent="0.25">
      <c r="A537" s="2">
        <v>20101155588</v>
      </c>
      <c r="B537" s="3" t="s">
        <v>39</v>
      </c>
      <c r="C537" s="3" t="s">
        <v>39</v>
      </c>
      <c r="D537" s="3" t="s">
        <v>6416</v>
      </c>
      <c r="E537" s="3" t="s">
        <v>6417</v>
      </c>
      <c r="F537" s="36">
        <v>29974</v>
      </c>
      <c r="G537" s="3">
        <v>1</v>
      </c>
      <c r="H537" s="3" t="s">
        <v>6397</v>
      </c>
      <c r="I537" s="3" t="s">
        <v>4412</v>
      </c>
      <c r="J537" s="3" t="s">
        <v>6418</v>
      </c>
      <c r="K537" s="3" t="s">
        <v>1240</v>
      </c>
      <c r="L537" s="8" t="s">
        <v>9813</v>
      </c>
      <c r="M537" s="5" t="s">
        <v>3092</v>
      </c>
      <c r="N537" s="13" t="s">
        <v>1043</v>
      </c>
      <c r="O537" s="5">
        <v>44197</v>
      </c>
      <c r="P537" s="8">
        <v>1</v>
      </c>
      <c r="Q537" s="9">
        <v>1</v>
      </c>
      <c r="R537" s="9" t="str">
        <f>IFERROR(VLOOKUP(Tabla2[[#This Row],[CONTRATISTA PRNCIPAL]],Hoja1!$L$5:$M$9,2,FALSE),"CJV")</f>
        <v>EPC</v>
      </c>
      <c r="S537" s="9" t="str">
        <f>IF(Tabla2[[#This Row],[EMPRESA]]=Tabla2[[#This Row],[CONTRATISTA PRNCIPAL]],"Principal","Secundaria")</f>
        <v>Principal</v>
      </c>
      <c r="T537" s="10">
        <f>IFERROR(1/COUNTIF(Tabla2[CONTRATISTA PRNCIPAL],Tabla2[[#This Row],[CONTRATISTA PRNCIPAL]]),0)</f>
        <v>3.5714285714285713E-3</v>
      </c>
      <c r="U537" s="33">
        <f ca="1">IF(((TODAY()-Tabla2[[#This Row],[FECHA NACIMIENTO]])/365)&lt;18,"Corregir", IF(((TODAY()-Tabla2[[#This Row],[FECHA NACIMIENTO]])/365)&gt;80, "Corregir",ROUNDDOWN(((TODAY()-Tabla2[[#This Row],[FECHA NACIMIENTO]])/365),0)))</f>
        <v>41</v>
      </c>
      <c r="V53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537" s="34" t="str">
        <f ca="1">+IF(Tabla2[[#This Row],[Edad]]="Corregir","Corregir","Ok")</f>
        <v>Ok</v>
      </c>
      <c r="X537" s="10" t="str">
        <f>+IFERROR(VLOOKUP(Tabla2[[#This Row],[DISTRITO SEGÚN DNI]],Hoja1!$A$2:$B$55,2,FALSE),"No")</f>
        <v>No</v>
      </c>
      <c r="Y537" s="10" t="str">
        <f>IF(OR(LOWER(Tabla2[[#This Row],[GENERO]])="masculino", LOWER(Tabla2[[#This Row],[GENERO]])="femenino"),"OK","Corregir")</f>
        <v>OK</v>
      </c>
      <c r="Z537" s="10" t="str">
        <f>+IF(Tabla2[[#This Row],[Nro. DNI / CE]]="","Corregir",IF(LEN(Tabla2[[#This Row],[Nro. DNI / CE]])&gt;=8,"OK","Corregir"))</f>
        <v>OK</v>
      </c>
      <c r="AA537" s="10">
        <f>COUNTIF(Tabla2[APELLIDOS Y NOMBRES],Tabla2[[#This Row],[APELLIDOS Y NOMBRES]])</f>
        <v>1</v>
      </c>
      <c r="AB537" t="str">
        <f ca="1">+IFERROR(IF(Tabla2[[#This Row],[FECHA CESE/BAJA]]="","No Aplica",IF(AND(MONTH(Tabla2[[#This Row],[FECHA CESE/BAJA]])=MONTH(TODAY()-30),YEAR(Tabla2[[#This Row],[FECHA CESE/BAJA]])=YEAR(TODAY())),MONTH(TODAY()-30)&amp;"-"&amp;YEAR(TODAY()),"Borrar")),"No aplica")</f>
        <v>No aplica</v>
      </c>
      <c r="AC537" t="str">
        <f ca="1">+IFERROR(IF(Tabla2[[#This Row],[FECHA INICIO DE LABORES EN OBRA]]="","No Aplica",IF(AND(MONTH(Tabla2[[#This Row],[FECHA INICIO DE LABORES EN OBRA]])=MONTH(TODAY()-30),YEAR(Tabla2[[#This Row],[FECHA INICIO DE LABORES EN OBRA]])=YEAR(TODAY())),MONTH(TODAY()-30)&amp;"-"&amp;YEAR(TODAY()),"No Aplica")),"No Aplica")</f>
        <v>No Aplica</v>
      </c>
    </row>
    <row r="538" spans="1:29" x14ac:dyDescent="0.25">
      <c r="A538" s="2">
        <v>20101155588</v>
      </c>
      <c r="B538" s="3" t="s">
        <v>39</v>
      </c>
      <c r="C538" s="3" t="s">
        <v>39</v>
      </c>
      <c r="D538" s="3" t="s">
        <v>6419</v>
      </c>
      <c r="E538" s="3" t="s">
        <v>6420</v>
      </c>
      <c r="F538" s="36">
        <v>34228</v>
      </c>
      <c r="G538" s="3">
        <v>1</v>
      </c>
      <c r="H538" s="3" t="s">
        <v>6397</v>
      </c>
      <c r="I538" s="3" t="s">
        <v>4412</v>
      </c>
      <c r="J538" s="3" t="s">
        <v>6421</v>
      </c>
      <c r="K538" s="3" t="s">
        <v>6029</v>
      </c>
      <c r="L538" s="8" t="s">
        <v>9813</v>
      </c>
      <c r="M538" s="5" t="s">
        <v>3092</v>
      </c>
      <c r="N538" s="13" t="s">
        <v>1043</v>
      </c>
      <c r="O538" s="5">
        <v>44895</v>
      </c>
      <c r="P538" s="8">
        <v>1</v>
      </c>
      <c r="Q538" s="9">
        <v>1</v>
      </c>
      <c r="R538" s="9" t="str">
        <f>IFERROR(VLOOKUP(Tabla2[[#This Row],[CONTRATISTA PRNCIPAL]],Hoja1!$L$5:$M$9,2,FALSE),"CJV")</f>
        <v>EPC</v>
      </c>
      <c r="S538" s="9" t="str">
        <f>IF(Tabla2[[#This Row],[EMPRESA]]=Tabla2[[#This Row],[CONTRATISTA PRNCIPAL]],"Principal","Secundaria")</f>
        <v>Principal</v>
      </c>
      <c r="T538" s="10">
        <f>IFERROR(1/COUNTIF(Tabla2[CONTRATISTA PRNCIPAL],Tabla2[[#This Row],[CONTRATISTA PRNCIPAL]]),0)</f>
        <v>3.5714285714285713E-3</v>
      </c>
      <c r="U538" s="33">
        <f ca="1">IF(((TODAY()-Tabla2[[#This Row],[FECHA NACIMIENTO]])/365)&lt;18,"Corregir", IF(((TODAY()-Tabla2[[#This Row],[FECHA NACIMIENTO]])/365)&gt;80, "Corregir",ROUNDDOWN(((TODAY()-Tabla2[[#This Row],[FECHA NACIMIENTO]])/365),0)))</f>
        <v>29</v>
      </c>
      <c r="V53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538" s="34" t="str">
        <f ca="1">+IF(Tabla2[[#This Row],[Edad]]="Corregir","Corregir","Ok")</f>
        <v>Ok</v>
      </c>
      <c r="X538" s="10" t="str">
        <f>+IFERROR(VLOOKUP(Tabla2[[#This Row],[DISTRITO SEGÚN DNI]],Hoja1!$A$2:$B$55,2,FALSE),"No")</f>
        <v>No</v>
      </c>
      <c r="Y538" s="10" t="str">
        <f>IF(OR(LOWER(Tabla2[[#This Row],[GENERO]])="masculino", LOWER(Tabla2[[#This Row],[GENERO]])="femenino"),"OK","Corregir")</f>
        <v>OK</v>
      </c>
      <c r="Z538" s="10" t="str">
        <f>+IF(Tabla2[[#This Row],[Nro. DNI / CE]]="","Corregir",IF(LEN(Tabla2[[#This Row],[Nro. DNI / CE]])&gt;=8,"OK","Corregir"))</f>
        <v>OK</v>
      </c>
      <c r="AA538" s="10">
        <f>COUNTIF(Tabla2[APELLIDOS Y NOMBRES],Tabla2[[#This Row],[APELLIDOS Y NOMBRES]])</f>
        <v>1</v>
      </c>
      <c r="AB538" t="str">
        <f ca="1">+IFERROR(IF(Tabla2[[#This Row],[FECHA CESE/BAJA]]="","No Aplica",IF(AND(MONTH(Tabla2[[#This Row],[FECHA CESE/BAJA]])=MONTH(TODAY()-30),YEAR(Tabla2[[#This Row],[FECHA CESE/BAJA]])=YEAR(TODAY())),MONTH(TODAY()-30)&amp;"-"&amp;YEAR(TODAY()),"Borrar")),"No aplica")</f>
        <v>No aplica</v>
      </c>
      <c r="AC538" t="str">
        <f ca="1">+IFERROR(IF(Tabla2[[#This Row],[FECHA INICIO DE LABORES EN OBRA]]="","No Aplica",IF(AND(MONTH(Tabla2[[#This Row],[FECHA INICIO DE LABORES EN OBRA]])=MONTH(TODAY()-30),YEAR(Tabla2[[#This Row],[FECHA INICIO DE LABORES EN OBRA]])=YEAR(TODAY())),MONTH(TODAY()-30)&amp;"-"&amp;YEAR(TODAY()),"No Aplica")),"No Aplica")</f>
        <v>No Aplica</v>
      </c>
    </row>
    <row r="539" spans="1:29" x14ac:dyDescent="0.25">
      <c r="A539" s="2">
        <v>20101155588</v>
      </c>
      <c r="B539" s="3" t="s">
        <v>39</v>
      </c>
      <c r="C539" s="3" t="s">
        <v>39</v>
      </c>
      <c r="D539" s="3" t="s">
        <v>6422</v>
      </c>
      <c r="E539" s="3" t="s">
        <v>6423</v>
      </c>
      <c r="F539" s="36">
        <v>36780</v>
      </c>
      <c r="G539" s="3">
        <v>1</v>
      </c>
      <c r="H539" s="3" t="s">
        <v>6397</v>
      </c>
      <c r="I539" s="3" t="s">
        <v>4412</v>
      </c>
      <c r="J539" s="3" t="s">
        <v>6424</v>
      </c>
      <c r="K539" s="3" t="s">
        <v>1240</v>
      </c>
      <c r="L539" s="8" t="s">
        <v>9813</v>
      </c>
      <c r="M539" s="5" t="s">
        <v>3092</v>
      </c>
      <c r="N539" s="13" t="s">
        <v>1043</v>
      </c>
      <c r="O539" s="5">
        <v>45050</v>
      </c>
      <c r="P539" s="8">
        <v>1</v>
      </c>
      <c r="Q539" s="9">
        <v>1</v>
      </c>
      <c r="R539" s="9" t="str">
        <f>IFERROR(VLOOKUP(Tabla2[[#This Row],[CONTRATISTA PRNCIPAL]],Hoja1!$L$5:$M$9,2,FALSE),"CJV")</f>
        <v>EPC</v>
      </c>
      <c r="S539" s="9" t="str">
        <f>IF(Tabla2[[#This Row],[EMPRESA]]=Tabla2[[#This Row],[CONTRATISTA PRNCIPAL]],"Principal","Secundaria")</f>
        <v>Principal</v>
      </c>
      <c r="T539" s="10">
        <f>IFERROR(1/COUNTIF(Tabla2[CONTRATISTA PRNCIPAL],Tabla2[[#This Row],[CONTRATISTA PRNCIPAL]]),0)</f>
        <v>3.5714285714285713E-3</v>
      </c>
      <c r="U539" s="33">
        <f ca="1">IF(((TODAY()-Tabla2[[#This Row],[FECHA NACIMIENTO]])/365)&lt;18,"Corregir", IF(((TODAY()-Tabla2[[#This Row],[FECHA NACIMIENTO]])/365)&gt;80, "Corregir",ROUNDDOWN(((TODAY()-Tabla2[[#This Row],[FECHA NACIMIENTO]])/365),0)))</f>
        <v>23</v>
      </c>
      <c r="V53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539" s="34" t="str">
        <f ca="1">+IF(Tabla2[[#This Row],[Edad]]="Corregir","Corregir","Ok")</f>
        <v>Ok</v>
      </c>
      <c r="X539" s="10" t="str">
        <f>+IFERROR(VLOOKUP(Tabla2[[#This Row],[DISTRITO SEGÚN DNI]],Hoja1!$A$2:$B$55,2,FALSE),"No")</f>
        <v>No</v>
      </c>
      <c r="Y539" s="10" t="str">
        <f>IF(OR(LOWER(Tabla2[[#This Row],[GENERO]])="masculino", LOWER(Tabla2[[#This Row],[GENERO]])="femenino"),"OK","Corregir")</f>
        <v>OK</v>
      </c>
      <c r="Z539" s="10" t="str">
        <f>+IF(Tabla2[[#This Row],[Nro. DNI / CE]]="","Corregir",IF(LEN(Tabla2[[#This Row],[Nro. DNI / CE]])&gt;=8,"OK","Corregir"))</f>
        <v>OK</v>
      </c>
      <c r="AA539" s="10">
        <f>COUNTIF(Tabla2[APELLIDOS Y NOMBRES],Tabla2[[#This Row],[APELLIDOS Y NOMBRES]])</f>
        <v>1</v>
      </c>
      <c r="AB539" t="str">
        <f ca="1">+IFERROR(IF(Tabla2[[#This Row],[FECHA CESE/BAJA]]="","No Aplica",IF(AND(MONTH(Tabla2[[#This Row],[FECHA CESE/BAJA]])=MONTH(TODAY()-30),YEAR(Tabla2[[#This Row],[FECHA CESE/BAJA]])=YEAR(TODAY())),MONTH(TODAY()-30)&amp;"-"&amp;YEAR(TODAY()),"Borrar")),"No aplica")</f>
        <v>No aplica</v>
      </c>
      <c r="AC539" t="str">
        <f ca="1">+IFERROR(IF(Tabla2[[#This Row],[FECHA INICIO DE LABORES EN OBRA]]="","No Aplica",IF(AND(MONTH(Tabla2[[#This Row],[FECHA INICIO DE LABORES EN OBRA]])=MONTH(TODAY()-30),YEAR(Tabla2[[#This Row],[FECHA INICIO DE LABORES EN OBRA]])=YEAR(TODAY())),MONTH(TODAY()-30)&amp;"-"&amp;YEAR(TODAY()),"No Aplica")),"No Aplica")</f>
        <v>No Aplica</v>
      </c>
    </row>
    <row r="540" spans="1:29" x14ac:dyDescent="0.25">
      <c r="A540" s="2">
        <v>20101155588</v>
      </c>
      <c r="B540" s="3" t="s">
        <v>39</v>
      </c>
      <c r="C540" s="3" t="s">
        <v>39</v>
      </c>
      <c r="D540" s="3" t="s">
        <v>9833</v>
      </c>
      <c r="E540" s="3" t="s">
        <v>9834</v>
      </c>
      <c r="F540" s="36">
        <v>35539</v>
      </c>
      <c r="G540" s="3">
        <v>1</v>
      </c>
      <c r="H540" s="3" t="s">
        <v>6397</v>
      </c>
      <c r="I540" s="3" t="s">
        <v>4412</v>
      </c>
      <c r="J540" s="3" t="s">
        <v>6530</v>
      </c>
      <c r="K540" s="3" t="s">
        <v>2078</v>
      </c>
      <c r="L540" s="8" t="s">
        <v>9813</v>
      </c>
      <c r="M540" s="5" t="s">
        <v>3092</v>
      </c>
      <c r="N540" s="13" t="s">
        <v>1043</v>
      </c>
      <c r="O540" s="5">
        <v>45101</v>
      </c>
      <c r="P540" s="8">
        <v>1</v>
      </c>
      <c r="Q540" s="9">
        <v>1</v>
      </c>
      <c r="R540" s="9" t="str">
        <f>IFERROR(VLOOKUP(Tabla2[[#This Row],[CONTRATISTA PRNCIPAL]],Hoja1!$L$5:$M$9,2,FALSE),"CJV")</f>
        <v>EPC</v>
      </c>
      <c r="S540" s="9" t="str">
        <f>IF(Tabla2[[#This Row],[EMPRESA]]=Tabla2[[#This Row],[CONTRATISTA PRNCIPAL]],"Principal","Secundaria")</f>
        <v>Principal</v>
      </c>
      <c r="T540" s="10">
        <f>IFERROR(1/COUNTIF(Tabla2[CONTRATISTA PRNCIPAL],Tabla2[[#This Row],[CONTRATISTA PRNCIPAL]]),0)</f>
        <v>3.5714285714285713E-3</v>
      </c>
      <c r="U540" s="33">
        <f ca="1">IF(((TODAY()-Tabla2[[#This Row],[FECHA NACIMIENTO]])/365)&lt;18,"Corregir", IF(((TODAY()-Tabla2[[#This Row],[FECHA NACIMIENTO]])/365)&gt;80, "Corregir",ROUNDDOWN(((TODAY()-Tabla2[[#This Row],[FECHA NACIMIENTO]])/365),0)))</f>
        <v>26</v>
      </c>
      <c r="V54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540" s="34" t="str">
        <f ca="1">+IF(Tabla2[[#This Row],[Edad]]="Corregir","Corregir","Ok")</f>
        <v>Ok</v>
      </c>
      <c r="X540" s="10" t="str">
        <f>+IFERROR(VLOOKUP(Tabla2[[#This Row],[DISTRITO SEGÚN DNI]],Hoja1!$A$2:$B$55,2,FALSE),"No")</f>
        <v>ATE</v>
      </c>
      <c r="Y540" s="10" t="str">
        <f>IF(OR(LOWER(Tabla2[[#This Row],[GENERO]])="masculino", LOWER(Tabla2[[#This Row],[GENERO]])="femenino"),"OK","Corregir")</f>
        <v>OK</v>
      </c>
      <c r="Z540" s="10" t="str">
        <f>+IF(Tabla2[[#This Row],[Nro. DNI / CE]]="","Corregir",IF(LEN(Tabla2[[#This Row],[Nro. DNI / CE]])&gt;=8,"OK","Corregir"))</f>
        <v>OK</v>
      </c>
      <c r="AA540" s="10">
        <f>COUNTIF(Tabla2[APELLIDOS Y NOMBRES],Tabla2[[#This Row],[APELLIDOS Y NOMBRES]])</f>
        <v>1</v>
      </c>
      <c r="AB540" t="str">
        <f ca="1">+IFERROR(IF(Tabla2[[#This Row],[FECHA CESE/BAJA]]="","No Aplica",IF(AND(MONTH(Tabla2[[#This Row],[FECHA CESE/BAJA]])=MONTH(TODAY()-30),YEAR(Tabla2[[#This Row],[FECHA CESE/BAJA]])=YEAR(TODAY())),MONTH(TODAY()-30)&amp;"-"&amp;YEAR(TODAY()),"Borrar")),"No aplica")</f>
        <v>No aplica</v>
      </c>
      <c r="AC540" t="str">
        <f ca="1">+IFERROR(IF(Tabla2[[#This Row],[FECHA INICIO DE LABORES EN OBRA]]="","No Aplica",IF(AND(MONTH(Tabla2[[#This Row],[FECHA INICIO DE LABORES EN OBRA]])=MONTH(TODAY()-30),YEAR(Tabla2[[#This Row],[FECHA INICIO DE LABORES EN OBRA]])=YEAR(TODAY())),MONTH(TODAY()-30)&amp;"-"&amp;YEAR(TODAY()),"No Aplica")),"No Aplica")</f>
        <v>No Aplica</v>
      </c>
    </row>
    <row r="541" spans="1:29" x14ac:dyDescent="0.25">
      <c r="A541" s="2">
        <v>20101155588</v>
      </c>
      <c r="B541" s="3" t="s">
        <v>39</v>
      </c>
      <c r="C541" s="3" t="s">
        <v>39</v>
      </c>
      <c r="D541" s="3">
        <v>76208852</v>
      </c>
      <c r="E541" s="3" t="s">
        <v>189</v>
      </c>
      <c r="F541" s="36">
        <v>35452</v>
      </c>
      <c r="G541" s="3">
        <v>1</v>
      </c>
      <c r="H541" s="3" t="s">
        <v>6397</v>
      </c>
      <c r="I541" s="3" t="s">
        <v>4412</v>
      </c>
      <c r="J541" s="3" t="s">
        <v>6425</v>
      </c>
      <c r="K541" s="3" t="s">
        <v>99</v>
      </c>
      <c r="L541" s="8" t="s">
        <v>9813</v>
      </c>
      <c r="M541" s="5" t="s">
        <v>3092</v>
      </c>
      <c r="N541" s="13" t="s">
        <v>1043</v>
      </c>
      <c r="O541" s="5">
        <v>45031</v>
      </c>
      <c r="P541" s="8">
        <v>1</v>
      </c>
      <c r="Q541" s="9">
        <v>1</v>
      </c>
      <c r="R541" s="9" t="str">
        <f>IFERROR(VLOOKUP(Tabla2[[#This Row],[CONTRATISTA PRNCIPAL]],Hoja1!$L$5:$M$9,2,FALSE),"CJV")</f>
        <v>EPC</v>
      </c>
      <c r="S541" s="9" t="str">
        <f>IF(Tabla2[[#This Row],[EMPRESA]]=Tabla2[[#This Row],[CONTRATISTA PRNCIPAL]],"Principal","Secundaria")</f>
        <v>Principal</v>
      </c>
      <c r="T541" s="10">
        <f>IFERROR(1/COUNTIF(Tabla2[CONTRATISTA PRNCIPAL],Tabla2[[#This Row],[CONTRATISTA PRNCIPAL]]),0)</f>
        <v>3.5714285714285713E-3</v>
      </c>
      <c r="U541" s="33">
        <f ca="1">IF(((TODAY()-Tabla2[[#This Row],[FECHA NACIMIENTO]])/365)&lt;18,"Corregir", IF(((TODAY()-Tabla2[[#This Row],[FECHA NACIMIENTO]])/365)&gt;80, "Corregir",ROUNDDOWN(((TODAY()-Tabla2[[#This Row],[FECHA NACIMIENTO]])/365),0)))</f>
        <v>26</v>
      </c>
      <c r="V54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541" s="34" t="str">
        <f ca="1">+IF(Tabla2[[#This Row],[Edad]]="Corregir","Corregir","Ok")</f>
        <v>Ok</v>
      </c>
      <c r="X541" s="10" t="str">
        <f>+IFERROR(VLOOKUP(Tabla2[[#This Row],[DISTRITO SEGÚN DNI]],Hoja1!$A$2:$B$55,2,FALSE),"No")</f>
        <v>LA VICTORIA</v>
      </c>
      <c r="Y541" s="10" t="str">
        <f>IF(OR(LOWER(Tabla2[[#This Row],[GENERO]])="masculino", LOWER(Tabla2[[#This Row],[GENERO]])="femenino"),"OK","Corregir")</f>
        <v>OK</v>
      </c>
      <c r="Z541" s="10" t="str">
        <f>+IF(Tabla2[[#This Row],[Nro. DNI / CE]]="","Corregir",IF(LEN(Tabla2[[#This Row],[Nro. DNI / CE]])&gt;=8,"OK","Corregir"))</f>
        <v>OK</v>
      </c>
      <c r="AA541" s="10">
        <f>COUNTIF(Tabla2[APELLIDOS Y NOMBRES],Tabla2[[#This Row],[APELLIDOS Y NOMBRES]])</f>
        <v>1</v>
      </c>
      <c r="AB541" t="str">
        <f ca="1">+IFERROR(IF(Tabla2[[#This Row],[FECHA CESE/BAJA]]="","No Aplica",IF(AND(MONTH(Tabla2[[#This Row],[FECHA CESE/BAJA]])=MONTH(TODAY()-30),YEAR(Tabla2[[#This Row],[FECHA CESE/BAJA]])=YEAR(TODAY())),MONTH(TODAY()-30)&amp;"-"&amp;YEAR(TODAY()),"Borrar")),"No aplica")</f>
        <v>No aplica</v>
      </c>
      <c r="AC541" t="str">
        <f ca="1">+IFERROR(IF(Tabla2[[#This Row],[FECHA INICIO DE LABORES EN OBRA]]="","No Aplica",IF(AND(MONTH(Tabla2[[#This Row],[FECHA INICIO DE LABORES EN OBRA]])=MONTH(TODAY()-30),YEAR(Tabla2[[#This Row],[FECHA INICIO DE LABORES EN OBRA]])=YEAR(TODAY())),MONTH(TODAY()-30)&amp;"-"&amp;YEAR(TODAY()),"No Aplica")),"No Aplica")</f>
        <v>No Aplica</v>
      </c>
    </row>
    <row r="542" spans="1:29" x14ac:dyDescent="0.25">
      <c r="A542" s="2">
        <v>20101155588</v>
      </c>
      <c r="B542" s="3" t="s">
        <v>39</v>
      </c>
      <c r="C542" s="3" t="s">
        <v>39</v>
      </c>
      <c r="D542" s="3">
        <v>43800218</v>
      </c>
      <c r="E542" s="3" t="s">
        <v>6426</v>
      </c>
      <c r="F542" s="36">
        <v>31682</v>
      </c>
      <c r="G542" s="3">
        <v>1</v>
      </c>
      <c r="H542" s="3" t="s">
        <v>6397</v>
      </c>
      <c r="I542" s="3" t="s">
        <v>4412</v>
      </c>
      <c r="J542" s="3" t="s">
        <v>6427</v>
      </c>
      <c r="K542" s="3" t="s">
        <v>1481</v>
      </c>
      <c r="L542" s="8" t="s">
        <v>9813</v>
      </c>
      <c r="M542" s="5" t="s">
        <v>3092</v>
      </c>
      <c r="N542" s="13" t="s">
        <v>1043</v>
      </c>
      <c r="O542" s="5">
        <v>45013</v>
      </c>
      <c r="P542" s="8">
        <v>1</v>
      </c>
      <c r="Q542" s="9">
        <v>1</v>
      </c>
      <c r="R542" s="9" t="str">
        <f>IFERROR(VLOOKUP(Tabla2[[#This Row],[CONTRATISTA PRNCIPAL]],Hoja1!$L$5:$M$9,2,FALSE),"CJV")</f>
        <v>EPC</v>
      </c>
      <c r="S542" s="9" t="str">
        <f>IF(Tabla2[[#This Row],[EMPRESA]]=Tabla2[[#This Row],[CONTRATISTA PRNCIPAL]],"Principal","Secundaria")</f>
        <v>Principal</v>
      </c>
      <c r="T542" s="10">
        <f>IFERROR(1/COUNTIF(Tabla2[CONTRATISTA PRNCIPAL],Tabla2[[#This Row],[CONTRATISTA PRNCIPAL]]),0)</f>
        <v>3.5714285714285713E-3</v>
      </c>
      <c r="U542" s="33">
        <f ca="1">IF(((TODAY()-Tabla2[[#This Row],[FECHA NACIMIENTO]])/365)&lt;18,"Corregir", IF(((TODAY()-Tabla2[[#This Row],[FECHA NACIMIENTO]])/365)&gt;80, "Corregir",ROUNDDOWN(((TODAY()-Tabla2[[#This Row],[FECHA NACIMIENTO]])/365),0)))</f>
        <v>36</v>
      </c>
      <c r="V54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542" s="34" t="str">
        <f ca="1">+IF(Tabla2[[#This Row],[Edad]]="Corregir","Corregir","Ok")</f>
        <v>Ok</v>
      </c>
      <c r="X542" s="10" t="str">
        <f>+IFERROR(VLOOKUP(Tabla2[[#This Row],[DISTRITO SEGÚN DNI]],Hoja1!$A$2:$B$55,2,FALSE),"No")</f>
        <v>No</v>
      </c>
      <c r="Y542" s="10" t="str">
        <f>IF(OR(LOWER(Tabla2[[#This Row],[GENERO]])="masculino", LOWER(Tabla2[[#This Row],[GENERO]])="femenino"),"OK","Corregir")</f>
        <v>OK</v>
      </c>
      <c r="Z542" s="10" t="str">
        <f>+IF(Tabla2[[#This Row],[Nro. DNI / CE]]="","Corregir",IF(LEN(Tabla2[[#This Row],[Nro. DNI / CE]])&gt;=8,"OK","Corregir"))</f>
        <v>OK</v>
      </c>
      <c r="AA542" s="10">
        <f>COUNTIF(Tabla2[APELLIDOS Y NOMBRES],Tabla2[[#This Row],[APELLIDOS Y NOMBRES]])</f>
        <v>1</v>
      </c>
      <c r="AB542" t="str">
        <f ca="1">+IFERROR(IF(Tabla2[[#This Row],[FECHA CESE/BAJA]]="","No Aplica",IF(AND(MONTH(Tabla2[[#This Row],[FECHA CESE/BAJA]])=MONTH(TODAY()-30),YEAR(Tabla2[[#This Row],[FECHA CESE/BAJA]])=YEAR(TODAY())),MONTH(TODAY()-30)&amp;"-"&amp;YEAR(TODAY()),"Borrar")),"No aplica")</f>
        <v>No aplica</v>
      </c>
      <c r="AC542" t="str">
        <f ca="1">+IFERROR(IF(Tabla2[[#This Row],[FECHA INICIO DE LABORES EN OBRA]]="","No Aplica",IF(AND(MONTH(Tabla2[[#This Row],[FECHA INICIO DE LABORES EN OBRA]])=MONTH(TODAY()-30),YEAR(Tabla2[[#This Row],[FECHA INICIO DE LABORES EN OBRA]])=YEAR(TODAY())),MONTH(TODAY()-30)&amp;"-"&amp;YEAR(TODAY()),"No Aplica")),"No Aplica")</f>
        <v>No Aplica</v>
      </c>
    </row>
    <row r="543" spans="1:29" x14ac:dyDescent="0.25">
      <c r="A543" s="2">
        <v>20101155588</v>
      </c>
      <c r="B543" s="3" t="s">
        <v>39</v>
      </c>
      <c r="C543" s="3" t="s">
        <v>39</v>
      </c>
      <c r="D543" s="3" t="s">
        <v>9835</v>
      </c>
      <c r="E543" s="3" t="s">
        <v>9836</v>
      </c>
      <c r="F543" s="36">
        <v>37412</v>
      </c>
      <c r="G543" s="3">
        <v>1</v>
      </c>
      <c r="H543" s="3" t="s">
        <v>6397</v>
      </c>
      <c r="I543" s="3" t="s">
        <v>4412</v>
      </c>
      <c r="J543" s="3" t="s">
        <v>9837</v>
      </c>
      <c r="K543" s="3" t="s">
        <v>36</v>
      </c>
      <c r="L543" s="8" t="s">
        <v>9813</v>
      </c>
      <c r="M543" s="5" t="s">
        <v>3092</v>
      </c>
      <c r="N543" s="13" t="s">
        <v>1043</v>
      </c>
      <c r="O543" s="5">
        <v>45101</v>
      </c>
      <c r="P543" s="8">
        <v>1</v>
      </c>
      <c r="Q543" s="9">
        <v>1</v>
      </c>
      <c r="R543" s="9" t="str">
        <f>IFERROR(VLOOKUP(Tabla2[[#This Row],[CONTRATISTA PRNCIPAL]],Hoja1!$L$5:$M$9,2,FALSE),"CJV")</f>
        <v>EPC</v>
      </c>
      <c r="S543" s="9" t="str">
        <f>IF(Tabla2[[#This Row],[EMPRESA]]=Tabla2[[#This Row],[CONTRATISTA PRNCIPAL]],"Principal","Secundaria")</f>
        <v>Principal</v>
      </c>
      <c r="T543" s="10">
        <f>IFERROR(1/COUNTIF(Tabla2[CONTRATISTA PRNCIPAL],Tabla2[[#This Row],[CONTRATISTA PRNCIPAL]]),0)</f>
        <v>3.5714285714285713E-3</v>
      </c>
      <c r="U543" s="33">
        <f ca="1">IF(((TODAY()-Tabla2[[#This Row],[FECHA NACIMIENTO]])/365)&lt;18,"Corregir", IF(((TODAY()-Tabla2[[#This Row],[FECHA NACIMIENTO]])/365)&gt;80, "Corregir",ROUNDDOWN(((TODAY()-Tabla2[[#This Row],[FECHA NACIMIENTO]])/365),0)))</f>
        <v>21</v>
      </c>
      <c r="V54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543" s="34" t="str">
        <f ca="1">+IF(Tabla2[[#This Row],[Edad]]="Corregir","Corregir","Ok")</f>
        <v>Ok</v>
      </c>
      <c r="X543" s="10" t="str">
        <f>+IFERROR(VLOOKUP(Tabla2[[#This Row],[DISTRITO SEGÚN DNI]],Hoja1!$A$2:$B$55,2,FALSE),"No")</f>
        <v>SANTA ANITA</v>
      </c>
      <c r="Y543" s="10" t="str">
        <f>IF(OR(LOWER(Tabla2[[#This Row],[GENERO]])="masculino", LOWER(Tabla2[[#This Row],[GENERO]])="femenino"),"OK","Corregir")</f>
        <v>OK</v>
      </c>
      <c r="Z543" s="10" t="str">
        <f>+IF(Tabla2[[#This Row],[Nro. DNI / CE]]="","Corregir",IF(LEN(Tabla2[[#This Row],[Nro. DNI / CE]])&gt;=8,"OK","Corregir"))</f>
        <v>OK</v>
      </c>
      <c r="AA543" s="10">
        <f>COUNTIF(Tabla2[APELLIDOS Y NOMBRES],Tabla2[[#This Row],[APELLIDOS Y NOMBRES]])</f>
        <v>1</v>
      </c>
      <c r="AB543" t="str">
        <f ca="1">+IFERROR(IF(Tabla2[[#This Row],[FECHA CESE/BAJA]]="","No Aplica",IF(AND(MONTH(Tabla2[[#This Row],[FECHA CESE/BAJA]])=MONTH(TODAY()-30),YEAR(Tabla2[[#This Row],[FECHA CESE/BAJA]])=YEAR(TODAY())),MONTH(TODAY()-30)&amp;"-"&amp;YEAR(TODAY()),"Borrar")),"No aplica")</f>
        <v>No aplica</v>
      </c>
      <c r="AC543" t="str">
        <f ca="1">+IFERROR(IF(Tabla2[[#This Row],[FECHA INICIO DE LABORES EN OBRA]]="","No Aplica",IF(AND(MONTH(Tabla2[[#This Row],[FECHA INICIO DE LABORES EN OBRA]])=MONTH(TODAY()-30),YEAR(Tabla2[[#This Row],[FECHA INICIO DE LABORES EN OBRA]])=YEAR(TODAY())),MONTH(TODAY()-30)&amp;"-"&amp;YEAR(TODAY()),"No Aplica")),"No Aplica")</f>
        <v>No Aplica</v>
      </c>
    </row>
    <row r="544" spans="1:29" x14ac:dyDescent="0.25">
      <c r="A544" s="2">
        <v>20101155588</v>
      </c>
      <c r="B544" s="3" t="s">
        <v>39</v>
      </c>
      <c r="C544" s="3" t="s">
        <v>39</v>
      </c>
      <c r="D544" s="3" t="s">
        <v>9838</v>
      </c>
      <c r="E544" s="3" t="s">
        <v>9839</v>
      </c>
      <c r="F544" s="36">
        <v>28365</v>
      </c>
      <c r="G544" s="3">
        <v>1</v>
      </c>
      <c r="H544" s="3" t="s">
        <v>6397</v>
      </c>
      <c r="I544" s="3" t="s">
        <v>4412</v>
      </c>
      <c r="J544" s="3" t="s">
        <v>6570</v>
      </c>
      <c r="K544" s="3" t="s">
        <v>1139</v>
      </c>
      <c r="L544" s="8" t="s">
        <v>9813</v>
      </c>
      <c r="M544" s="5" t="s">
        <v>3092</v>
      </c>
      <c r="N544" s="13" t="s">
        <v>1043</v>
      </c>
      <c r="O544" s="5">
        <v>45064</v>
      </c>
      <c r="P544" s="8">
        <v>1</v>
      </c>
      <c r="Q544" s="9">
        <v>1</v>
      </c>
      <c r="R544" s="9" t="str">
        <f>IFERROR(VLOOKUP(Tabla2[[#This Row],[CONTRATISTA PRNCIPAL]],Hoja1!$L$5:$M$9,2,FALSE),"CJV")</f>
        <v>EPC</v>
      </c>
      <c r="S544" s="9" t="str">
        <f>IF(Tabla2[[#This Row],[EMPRESA]]=Tabla2[[#This Row],[CONTRATISTA PRNCIPAL]],"Principal","Secundaria")</f>
        <v>Principal</v>
      </c>
      <c r="T544" s="10">
        <f>IFERROR(1/COUNTIF(Tabla2[CONTRATISTA PRNCIPAL],Tabla2[[#This Row],[CONTRATISTA PRNCIPAL]]),0)</f>
        <v>3.5714285714285713E-3</v>
      </c>
      <c r="U544" s="33">
        <f ca="1">IF(((TODAY()-Tabla2[[#This Row],[FECHA NACIMIENTO]])/365)&lt;18,"Corregir", IF(((TODAY()-Tabla2[[#This Row],[FECHA NACIMIENTO]])/365)&gt;80, "Corregir",ROUNDDOWN(((TODAY()-Tabla2[[#This Row],[FECHA NACIMIENTO]])/365),0)))</f>
        <v>46</v>
      </c>
      <c r="V54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544" s="34" t="str">
        <f ca="1">+IF(Tabla2[[#This Row],[Edad]]="Corregir","Corregir","Ok")</f>
        <v>Ok</v>
      </c>
      <c r="X544" s="10" t="str">
        <f>+IFERROR(VLOOKUP(Tabla2[[#This Row],[DISTRITO SEGÚN DNI]],Hoja1!$A$2:$B$55,2,FALSE),"No")</f>
        <v>No</v>
      </c>
      <c r="Y544" s="10" t="str">
        <f>IF(OR(LOWER(Tabla2[[#This Row],[GENERO]])="masculino", LOWER(Tabla2[[#This Row],[GENERO]])="femenino"),"OK","Corregir")</f>
        <v>OK</v>
      </c>
      <c r="Z544" s="10" t="str">
        <f>+IF(Tabla2[[#This Row],[Nro. DNI / CE]]="","Corregir",IF(LEN(Tabla2[[#This Row],[Nro. DNI / CE]])&gt;=8,"OK","Corregir"))</f>
        <v>OK</v>
      </c>
      <c r="AA544" s="10">
        <f>COUNTIF(Tabla2[APELLIDOS Y NOMBRES],Tabla2[[#This Row],[APELLIDOS Y NOMBRES]])</f>
        <v>1</v>
      </c>
      <c r="AB544" t="str">
        <f ca="1">+IFERROR(IF(Tabla2[[#This Row],[FECHA CESE/BAJA]]="","No Aplica",IF(AND(MONTH(Tabla2[[#This Row],[FECHA CESE/BAJA]])=MONTH(TODAY()-30),YEAR(Tabla2[[#This Row],[FECHA CESE/BAJA]])=YEAR(TODAY())),MONTH(TODAY()-30)&amp;"-"&amp;YEAR(TODAY()),"Borrar")),"No aplica")</f>
        <v>No aplica</v>
      </c>
      <c r="AC544" t="str">
        <f ca="1">+IFERROR(IF(Tabla2[[#This Row],[FECHA INICIO DE LABORES EN OBRA]]="","No Aplica",IF(AND(MONTH(Tabla2[[#This Row],[FECHA INICIO DE LABORES EN OBRA]])=MONTH(TODAY()-30),YEAR(Tabla2[[#This Row],[FECHA INICIO DE LABORES EN OBRA]])=YEAR(TODAY())),MONTH(TODAY()-30)&amp;"-"&amp;YEAR(TODAY()),"No Aplica")),"No Aplica")</f>
        <v>No Aplica</v>
      </c>
    </row>
    <row r="545" spans="1:29" x14ac:dyDescent="0.25">
      <c r="A545" s="2">
        <v>20101155588</v>
      </c>
      <c r="B545" s="3" t="s">
        <v>39</v>
      </c>
      <c r="C545" s="3" t="s">
        <v>39</v>
      </c>
      <c r="D545" s="3">
        <v>42348052</v>
      </c>
      <c r="E545" s="3" t="s">
        <v>6428</v>
      </c>
      <c r="F545" s="36">
        <v>30089</v>
      </c>
      <c r="G545" s="3">
        <v>1</v>
      </c>
      <c r="H545" s="3" t="s">
        <v>6397</v>
      </c>
      <c r="I545" s="3" t="s">
        <v>4412</v>
      </c>
      <c r="J545" s="3" t="s">
        <v>6429</v>
      </c>
      <c r="K545" s="3" t="s">
        <v>1219</v>
      </c>
      <c r="L545" s="8" t="s">
        <v>9813</v>
      </c>
      <c r="M545" s="5" t="s">
        <v>3092</v>
      </c>
      <c r="N545" s="13" t="s">
        <v>1043</v>
      </c>
      <c r="O545" s="5">
        <v>45031</v>
      </c>
      <c r="P545" s="8">
        <v>1</v>
      </c>
      <c r="Q545" s="9">
        <v>1</v>
      </c>
      <c r="R545" s="9" t="str">
        <f>IFERROR(VLOOKUP(Tabla2[[#This Row],[CONTRATISTA PRNCIPAL]],Hoja1!$L$5:$M$9,2,FALSE),"CJV")</f>
        <v>EPC</v>
      </c>
      <c r="S545" s="9" t="str">
        <f>IF(Tabla2[[#This Row],[EMPRESA]]=Tabla2[[#This Row],[CONTRATISTA PRNCIPAL]],"Principal","Secundaria")</f>
        <v>Principal</v>
      </c>
      <c r="T545" s="10">
        <f>IFERROR(1/COUNTIF(Tabla2[CONTRATISTA PRNCIPAL],Tabla2[[#This Row],[CONTRATISTA PRNCIPAL]]),0)</f>
        <v>3.5714285714285713E-3</v>
      </c>
      <c r="U545" s="33">
        <f ca="1">IF(((TODAY()-Tabla2[[#This Row],[FECHA NACIMIENTO]])/365)&lt;18,"Corregir", IF(((TODAY()-Tabla2[[#This Row],[FECHA NACIMIENTO]])/365)&gt;80, "Corregir",ROUNDDOWN(((TODAY()-Tabla2[[#This Row],[FECHA NACIMIENTO]])/365),0)))</f>
        <v>41</v>
      </c>
      <c r="V54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545" s="34" t="str">
        <f ca="1">+IF(Tabla2[[#This Row],[Edad]]="Corregir","Corregir","Ok")</f>
        <v>Ok</v>
      </c>
      <c r="X545" s="10" t="str">
        <f>+IFERROR(VLOOKUP(Tabla2[[#This Row],[DISTRITO SEGÚN DNI]],Hoja1!$A$2:$B$55,2,FALSE),"No")</f>
        <v>No</v>
      </c>
      <c r="Y545" s="10" t="str">
        <f>IF(OR(LOWER(Tabla2[[#This Row],[GENERO]])="masculino", LOWER(Tabla2[[#This Row],[GENERO]])="femenino"),"OK","Corregir")</f>
        <v>OK</v>
      </c>
      <c r="Z545" s="10" t="str">
        <f>+IF(Tabla2[[#This Row],[Nro. DNI / CE]]="","Corregir",IF(LEN(Tabla2[[#This Row],[Nro. DNI / CE]])&gt;=8,"OK","Corregir"))</f>
        <v>OK</v>
      </c>
      <c r="AA545" s="10">
        <f>COUNTIF(Tabla2[APELLIDOS Y NOMBRES],Tabla2[[#This Row],[APELLIDOS Y NOMBRES]])</f>
        <v>1</v>
      </c>
      <c r="AB545" t="str">
        <f ca="1">+IFERROR(IF(Tabla2[[#This Row],[FECHA CESE/BAJA]]="","No Aplica",IF(AND(MONTH(Tabla2[[#This Row],[FECHA CESE/BAJA]])=MONTH(TODAY()-30),YEAR(Tabla2[[#This Row],[FECHA CESE/BAJA]])=YEAR(TODAY())),MONTH(TODAY()-30)&amp;"-"&amp;YEAR(TODAY()),"Borrar")),"No aplica")</f>
        <v>No aplica</v>
      </c>
      <c r="AC545" t="str">
        <f ca="1">+IFERROR(IF(Tabla2[[#This Row],[FECHA INICIO DE LABORES EN OBRA]]="","No Aplica",IF(AND(MONTH(Tabla2[[#This Row],[FECHA INICIO DE LABORES EN OBRA]])=MONTH(TODAY()-30),YEAR(Tabla2[[#This Row],[FECHA INICIO DE LABORES EN OBRA]])=YEAR(TODAY())),MONTH(TODAY()-30)&amp;"-"&amp;YEAR(TODAY()),"No Aplica")),"No Aplica")</f>
        <v>No Aplica</v>
      </c>
    </row>
    <row r="546" spans="1:29" x14ac:dyDescent="0.25">
      <c r="A546" s="2">
        <v>20101155588</v>
      </c>
      <c r="B546" s="3" t="s">
        <v>39</v>
      </c>
      <c r="C546" s="3" t="s">
        <v>39</v>
      </c>
      <c r="D546" s="3">
        <v>70450214</v>
      </c>
      <c r="E546" s="3" t="s">
        <v>6430</v>
      </c>
      <c r="F546" s="36">
        <v>36322</v>
      </c>
      <c r="G546" s="3">
        <v>1</v>
      </c>
      <c r="H546" s="3" t="s">
        <v>6397</v>
      </c>
      <c r="I546" s="3" t="s">
        <v>4412</v>
      </c>
      <c r="J546" s="3" t="s">
        <v>6431</v>
      </c>
      <c r="K546" s="3" t="s">
        <v>1139</v>
      </c>
      <c r="L546" s="8" t="s">
        <v>9813</v>
      </c>
      <c r="M546" s="5" t="s">
        <v>3092</v>
      </c>
      <c r="N546" s="13" t="s">
        <v>1043</v>
      </c>
      <c r="O546" s="5">
        <v>45021</v>
      </c>
      <c r="P546" s="8">
        <v>1</v>
      </c>
      <c r="Q546" s="9">
        <v>1</v>
      </c>
      <c r="R546" s="9" t="str">
        <f>IFERROR(VLOOKUP(Tabla2[[#This Row],[CONTRATISTA PRNCIPAL]],Hoja1!$L$5:$M$9,2,FALSE),"CJV")</f>
        <v>EPC</v>
      </c>
      <c r="S546" s="9" t="str">
        <f>IF(Tabla2[[#This Row],[EMPRESA]]=Tabla2[[#This Row],[CONTRATISTA PRNCIPAL]],"Principal","Secundaria")</f>
        <v>Principal</v>
      </c>
      <c r="T546" s="10">
        <f>IFERROR(1/COUNTIF(Tabla2[CONTRATISTA PRNCIPAL],Tabla2[[#This Row],[CONTRATISTA PRNCIPAL]]),0)</f>
        <v>3.5714285714285713E-3</v>
      </c>
      <c r="U546" s="33">
        <f ca="1">IF(((TODAY()-Tabla2[[#This Row],[FECHA NACIMIENTO]])/365)&lt;18,"Corregir", IF(((TODAY()-Tabla2[[#This Row],[FECHA NACIMIENTO]])/365)&gt;80, "Corregir",ROUNDDOWN(((TODAY()-Tabla2[[#This Row],[FECHA NACIMIENTO]])/365),0)))</f>
        <v>24</v>
      </c>
      <c r="V54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546" s="34" t="str">
        <f ca="1">+IF(Tabla2[[#This Row],[Edad]]="Corregir","Corregir","Ok")</f>
        <v>Ok</v>
      </c>
      <c r="X546" s="10" t="str">
        <f>+IFERROR(VLOOKUP(Tabla2[[#This Row],[DISTRITO SEGÚN DNI]],Hoja1!$A$2:$B$55,2,FALSE),"No")</f>
        <v>No</v>
      </c>
      <c r="Y546" s="10" t="str">
        <f>IF(OR(LOWER(Tabla2[[#This Row],[GENERO]])="masculino", LOWER(Tabla2[[#This Row],[GENERO]])="femenino"),"OK","Corregir")</f>
        <v>OK</v>
      </c>
      <c r="Z546" s="10" t="str">
        <f>+IF(Tabla2[[#This Row],[Nro. DNI / CE]]="","Corregir",IF(LEN(Tabla2[[#This Row],[Nro. DNI / CE]])&gt;=8,"OK","Corregir"))</f>
        <v>OK</v>
      </c>
      <c r="AA546" s="10">
        <f>COUNTIF(Tabla2[APELLIDOS Y NOMBRES],Tabla2[[#This Row],[APELLIDOS Y NOMBRES]])</f>
        <v>1</v>
      </c>
      <c r="AB546" t="str">
        <f ca="1">+IFERROR(IF(Tabla2[[#This Row],[FECHA CESE/BAJA]]="","No Aplica",IF(AND(MONTH(Tabla2[[#This Row],[FECHA CESE/BAJA]])=MONTH(TODAY()-30),YEAR(Tabla2[[#This Row],[FECHA CESE/BAJA]])=YEAR(TODAY())),MONTH(TODAY()-30)&amp;"-"&amp;YEAR(TODAY()),"Borrar")),"No aplica")</f>
        <v>No aplica</v>
      </c>
      <c r="AC546" t="str">
        <f ca="1">+IFERROR(IF(Tabla2[[#This Row],[FECHA INICIO DE LABORES EN OBRA]]="","No Aplica",IF(AND(MONTH(Tabla2[[#This Row],[FECHA INICIO DE LABORES EN OBRA]])=MONTH(TODAY()-30),YEAR(Tabla2[[#This Row],[FECHA INICIO DE LABORES EN OBRA]])=YEAR(TODAY())),MONTH(TODAY()-30)&amp;"-"&amp;YEAR(TODAY()),"No Aplica")),"No Aplica")</f>
        <v>No Aplica</v>
      </c>
    </row>
    <row r="547" spans="1:29" x14ac:dyDescent="0.25">
      <c r="A547" s="2">
        <v>20101155588</v>
      </c>
      <c r="B547" s="3" t="s">
        <v>39</v>
      </c>
      <c r="C547" s="3" t="s">
        <v>39</v>
      </c>
      <c r="D547" s="3" t="s">
        <v>8480</v>
      </c>
      <c r="E547" s="3" t="s">
        <v>6432</v>
      </c>
      <c r="F547" s="36">
        <v>26284</v>
      </c>
      <c r="G547" s="3">
        <v>1</v>
      </c>
      <c r="H547" s="3" t="s">
        <v>6397</v>
      </c>
      <c r="I547" s="3" t="s">
        <v>4412</v>
      </c>
      <c r="J547" s="3" t="s">
        <v>6433</v>
      </c>
      <c r="K547" s="3" t="s">
        <v>6029</v>
      </c>
      <c r="L547" s="8" t="s">
        <v>9813</v>
      </c>
      <c r="M547" s="5" t="s">
        <v>3092</v>
      </c>
      <c r="N547" s="13" t="s">
        <v>1043</v>
      </c>
      <c r="O547" s="5">
        <v>44490</v>
      </c>
      <c r="P547" s="8">
        <v>1</v>
      </c>
      <c r="Q547" s="9">
        <v>1</v>
      </c>
      <c r="R547" s="9" t="str">
        <f>IFERROR(VLOOKUP(Tabla2[[#This Row],[CONTRATISTA PRNCIPAL]],Hoja1!$L$5:$M$9,2,FALSE),"CJV")</f>
        <v>EPC</v>
      </c>
      <c r="S547" s="9" t="str">
        <f>IF(Tabla2[[#This Row],[EMPRESA]]=Tabla2[[#This Row],[CONTRATISTA PRNCIPAL]],"Principal","Secundaria")</f>
        <v>Principal</v>
      </c>
      <c r="T547" s="10">
        <f>IFERROR(1/COUNTIF(Tabla2[CONTRATISTA PRNCIPAL],Tabla2[[#This Row],[CONTRATISTA PRNCIPAL]]),0)</f>
        <v>3.5714285714285713E-3</v>
      </c>
      <c r="U547" s="33">
        <f ca="1">IF(((TODAY()-Tabla2[[#This Row],[FECHA NACIMIENTO]])/365)&lt;18,"Corregir", IF(((TODAY()-Tabla2[[#This Row],[FECHA NACIMIENTO]])/365)&gt;80, "Corregir",ROUNDDOWN(((TODAY()-Tabla2[[#This Row],[FECHA NACIMIENTO]])/365),0)))</f>
        <v>51</v>
      </c>
      <c r="V54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547" s="34" t="str">
        <f ca="1">+IF(Tabla2[[#This Row],[Edad]]="Corregir","Corregir","Ok")</f>
        <v>Ok</v>
      </c>
      <c r="X547" s="10" t="str">
        <f>+IFERROR(VLOOKUP(Tabla2[[#This Row],[DISTRITO SEGÚN DNI]],Hoja1!$A$2:$B$55,2,FALSE),"No")</f>
        <v>No</v>
      </c>
      <c r="Y547" s="10" t="str">
        <f>IF(OR(LOWER(Tabla2[[#This Row],[GENERO]])="masculino", LOWER(Tabla2[[#This Row],[GENERO]])="femenino"),"OK","Corregir")</f>
        <v>OK</v>
      </c>
      <c r="Z547" s="10" t="str">
        <f>+IF(Tabla2[[#This Row],[Nro. DNI / CE]]="","Corregir",IF(LEN(Tabla2[[#This Row],[Nro. DNI / CE]])&gt;=8,"OK","Corregir"))</f>
        <v>OK</v>
      </c>
      <c r="AA547" s="10">
        <f>COUNTIF(Tabla2[APELLIDOS Y NOMBRES],Tabla2[[#This Row],[APELLIDOS Y NOMBRES]])</f>
        <v>1</v>
      </c>
      <c r="AB547" t="str">
        <f ca="1">+IFERROR(IF(Tabla2[[#This Row],[FECHA CESE/BAJA]]="","No Aplica",IF(AND(MONTH(Tabla2[[#This Row],[FECHA CESE/BAJA]])=MONTH(TODAY()-30),YEAR(Tabla2[[#This Row],[FECHA CESE/BAJA]])=YEAR(TODAY())),MONTH(TODAY()-30)&amp;"-"&amp;YEAR(TODAY()),"Borrar")),"No aplica")</f>
        <v>No aplica</v>
      </c>
      <c r="AC547" t="str">
        <f ca="1">+IFERROR(IF(Tabla2[[#This Row],[FECHA INICIO DE LABORES EN OBRA]]="","No Aplica",IF(AND(MONTH(Tabla2[[#This Row],[FECHA INICIO DE LABORES EN OBRA]])=MONTH(TODAY()-30),YEAR(Tabla2[[#This Row],[FECHA INICIO DE LABORES EN OBRA]])=YEAR(TODAY())),MONTH(TODAY()-30)&amp;"-"&amp;YEAR(TODAY()),"No Aplica")),"No Aplica")</f>
        <v>No Aplica</v>
      </c>
    </row>
    <row r="548" spans="1:29" x14ac:dyDescent="0.25">
      <c r="A548" s="2">
        <v>20101155588</v>
      </c>
      <c r="B548" s="3" t="s">
        <v>39</v>
      </c>
      <c r="C548" s="3" t="s">
        <v>39</v>
      </c>
      <c r="D548" s="3" t="s">
        <v>9840</v>
      </c>
      <c r="E548" s="3" t="s">
        <v>9841</v>
      </c>
      <c r="F548" s="36">
        <v>35966</v>
      </c>
      <c r="G548" s="3">
        <v>1</v>
      </c>
      <c r="H548" s="3" t="s">
        <v>6397</v>
      </c>
      <c r="I548" s="3" t="s">
        <v>4412</v>
      </c>
      <c r="J548" s="3" t="s">
        <v>6523</v>
      </c>
      <c r="K548" s="3" t="s">
        <v>36</v>
      </c>
      <c r="L548" s="8" t="s">
        <v>9813</v>
      </c>
      <c r="M548" s="5" t="s">
        <v>3092</v>
      </c>
      <c r="N548" s="13" t="s">
        <v>1043</v>
      </c>
      <c r="O548" s="5">
        <v>45092</v>
      </c>
      <c r="P548" s="8">
        <v>1</v>
      </c>
      <c r="Q548" s="9">
        <v>1</v>
      </c>
      <c r="R548" s="9" t="str">
        <f>IFERROR(VLOOKUP(Tabla2[[#This Row],[CONTRATISTA PRNCIPAL]],Hoja1!$L$5:$M$9,2,FALSE),"CJV")</f>
        <v>EPC</v>
      </c>
      <c r="S548" s="9" t="str">
        <f>IF(Tabla2[[#This Row],[EMPRESA]]=Tabla2[[#This Row],[CONTRATISTA PRNCIPAL]],"Principal","Secundaria")</f>
        <v>Principal</v>
      </c>
      <c r="T548" s="10">
        <f>IFERROR(1/COUNTIF(Tabla2[CONTRATISTA PRNCIPAL],Tabla2[[#This Row],[CONTRATISTA PRNCIPAL]]),0)</f>
        <v>3.5714285714285713E-3</v>
      </c>
      <c r="U548" s="33">
        <f ca="1">IF(((TODAY()-Tabla2[[#This Row],[FECHA NACIMIENTO]])/365)&lt;18,"Corregir", IF(((TODAY()-Tabla2[[#This Row],[FECHA NACIMIENTO]])/365)&gt;80, "Corregir",ROUNDDOWN(((TODAY()-Tabla2[[#This Row],[FECHA NACIMIENTO]])/365),0)))</f>
        <v>25</v>
      </c>
      <c r="V54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548" s="34" t="str">
        <f ca="1">+IF(Tabla2[[#This Row],[Edad]]="Corregir","Corregir","Ok")</f>
        <v>Ok</v>
      </c>
      <c r="X548" s="10" t="str">
        <f>+IFERROR(VLOOKUP(Tabla2[[#This Row],[DISTRITO SEGÚN DNI]],Hoja1!$A$2:$B$55,2,FALSE),"No")</f>
        <v>SANTA ANITA</v>
      </c>
      <c r="Y548" s="10" t="str">
        <f>IF(OR(LOWER(Tabla2[[#This Row],[GENERO]])="masculino", LOWER(Tabla2[[#This Row],[GENERO]])="femenino"),"OK","Corregir")</f>
        <v>OK</v>
      </c>
      <c r="Z548" s="10" t="str">
        <f>+IF(Tabla2[[#This Row],[Nro. DNI / CE]]="","Corregir",IF(LEN(Tabla2[[#This Row],[Nro. DNI / CE]])&gt;=8,"OK","Corregir"))</f>
        <v>OK</v>
      </c>
      <c r="AA548" s="10">
        <f>COUNTIF(Tabla2[APELLIDOS Y NOMBRES],Tabla2[[#This Row],[APELLIDOS Y NOMBRES]])</f>
        <v>1</v>
      </c>
      <c r="AB548" t="str">
        <f ca="1">+IFERROR(IF(Tabla2[[#This Row],[FECHA CESE/BAJA]]="","No Aplica",IF(AND(MONTH(Tabla2[[#This Row],[FECHA CESE/BAJA]])=MONTH(TODAY()-30),YEAR(Tabla2[[#This Row],[FECHA CESE/BAJA]])=YEAR(TODAY())),MONTH(TODAY()-30)&amp;"-"&amp;YEAR(TODAY()),"Borrar")),"No aplica")</f>
        <v>No aplica</v>
      </c>
      <c r="AC548" t="str">
        <f ca="1">+IFERROR(IF(Tabla2[[#This Row],[FECHA INICIO DE LABORES EN OBRA]]="","No Aplica",IF(AND(MONTH(Tabla2[[#This Row],[FECHA INICIO DE LABORES EN OBRA]])=MONTH(TODAY()-30),YEAR(Tabla2[[#This Row],[FECHA INICIO DE LABORES EN OBRA]])=YEAR(TODAY())),MONTH(TODAY()-30)&amp;"-"&amp;YEAR(TODAY()),"No Aplica")),"No Aplica")</f>
        <v>No Aplica</v>
      </c>
    </row>
    <row r="549" spans="1:29" x14ac:dyDescent="0.25">
      <c r="A549" s="2">
        <v>20101155588</v>
      </c>
      <c r="B549" s="3" t="s">
        <v>39</v>
      </c>
      <c r="C549" s="3" t="s">
        <v>39</v>
      </c>
      <c r="D549" s="3">
        <v>73043453</v>
      </c>
      <c r="E549" s="3" t="s">
        <v>6434</v>
      </c>
      <c r="F549" s="36">
        <v>37500</v>
      </c>
      <c r="G549" s="3">
        <v>1</v>
      </c>
      <c r="H549" s="3" t="s">
        <v>6397</v>
      </c>
      <c r="I549" s="3" t="s">
        <v>4412</v>
      </c>
      <c r="J549" s="3" t="s">
        <v>6435</v>
      </c>
      <c r="K549" s="3" t="s">
        <v>1063</v>
      </c>
      <c r="L549" s="8" t="s">
        <v>9813</v>
      </c>
      <c r="M549" s="5" t="s">
        <v>3092</v>
      </c>
      <c r="N549" s="13" t="s">
        <v>1043</v>
      </c>
      <c r="O549" s="5">
        <v>45030</v>
      </c>
      <c r="P549" s="8">
        <v>1</v>
      </c>
      <c r="Q549" s="9">
        <v>1</v>
      </c>
      <c r="R549" s="9" t="str">
        <f>IFERROR(VLOOKUP(Tabla2[[#This Row],[CONTRATISTA PRNCIPAL]],Hoja1!$L$5:$M$9,2,FALSE),"CJV")</f>
        <v>EPC</v>
      </c>
      <c r="S549" s="9" t="str">
        <f>IF(Tabla2[[#This Row],[EMPRESA]]=Tabla2[[#This Row],[CONTRATISTA PRNCIPAL]],"Principal","Secundaria")</f>
        <v>Principal</v>
      </c>
      <c r="T549" s="10">
        <f>IFERROR(1/COUNTIF(Tabla2[CONTRATISTA PRNCIPAL],Tabla2[[#This Row],[CONTRATISTA PRNCIPAL]]),0)</f>
        <v>3.5714285714285713E-3</v>
      </c>
      <c r="U549" s="33">
        <f ca="1">IF(((TODAY()-Tabla2[[#This Row],[FECHA NACIMIENTO]])/365)&lt;18,"Corregir", IF(((TODAY()-Tabla2[[#This Row],[FECHA NACIMIENTO]])/365)&gt;80, "Corregir",ROUNDDOWN(((TODAY()-Tabla2[[#This Row],[FECHA NACIMIENTO]])/365),0)))</f>
        <v>21</v>
      </c>
      <c r="V54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549" s="34" t="str">
        <f ca="1">+IF(Tabla2[[#This Row],[Edad]]="Corregir","Corregir","Ok")</f>
        <v>Ok</v>
      </c>
      <c r="X549" s="10" t="str">
        <f>+IFERROR(VLOOKUP(Tabla2[[#This Row],[DISTRITO SEGÚN DNI]],Hoja1!$A$2:$B$55,2,FALSE),"No")</f>
        <v>No</v>
      </c>
      <c r="Y549" s="10" t="str">
        <f>IF(OR(LOWER(Tabla2[[#This Row],[GENERO]])="masculino", LOWER(Tabla2[[#This Row],[GENERO]])="femenino"),"OK","Corregir")</f>
        <v>OK</v>
      </c>
      <c r="Z549" s="10" t="str">
        <f>+IF(Tabla2[[#This Row],[Nro. DNI / CE]]="","Corregir",IF(LEN(Tabla2[[#This Row],[Nro. DNI / CE]])&gt;=8,"OK","Corregir"))</f>
        <v>OK</v>
      </c>
      <c r="AA549" s="10">
        <f>COUNTIF(Tabla2[APELLIDOS Y NOMBRES],Tabla2[[#This Row],[APELLIDOS Y NOMBRES]])</f>
        <v>1</v>
      </c>
      <c r="AB549" t="str">
        <f ca="1">+IFERROR(IF(Tabla2[[#This Row],[FECHA CESE/BAJA]]="","No Aplica",IF(AND(MONTH(Tabla2[[#This Row],[FECHA CESE/BAJA]])=MONTH(TODAY()-30),YEAR(Tabla2[[#This Row],[FECHA CESE/BAJA]])=YEAR(TODAY())),MONTH(TODAY()-30)&amp;"-"&amp;YEAR(TODAY()),"Borrar")),"No aplica")</f>
        <v>No aplica</v>
      </c>
      <c r="AC549" t="str">
        <f ca="1">+IFERROR(IF(Tabla2[[#This Row],[FECHA INICIO DE LABORES EN OBRA]]="","No Aplica",IF(AND(MONTH(Tabla2[[#This Row],[FECHA INICIO DE LABORES EN OBRA]])=MONTH(TODAY()-30),YEAR(Tabla2[[#This Row],[FECHA INICIO DE LABORES EN OBRA]])=YEAR(TODAY())),MONTH(TODAY()-30)&amp;"-"&amp;YEAR(TODAY()),"No Aplica")),"No Aplica")</f>
        <v>No Aplica</v>
      </c>
    </row>
    <row r="550" spans="1:29" x14ac:dyDescent="0.25">
      <c r="A550" s="2">
        <v>20101155588</v>
      </c>
      <c r="B550" s="3" t="s">
        <v>39</v>
      </c>
      <c r="C550" s="3" t="s">
        <v>39</v>
      </c>
      <c r="D550" s="3">
        <v>74399401</v>
      </c>
      <c r="E550" s="3" t="s">
        <v>6436</v>
      </c>
      <c r="F550" s="36">
        <v>35956</v>
      </c>
      <c r="G550" s="3">
        <v>1</v>
      </c>
      <c r="H550" s="3" t="s">
        <v>6397</v>
      </c>
      <c r="I550" s="3" t="s">
        <v>4412</v>
      </c>
      <c r="J550" s="3" t="s">
        <v>6437</v>
      </c>
      <c r="K550" s="3" t="s">
        <v>1063</v>
      </c>
      <c r="L550" s="8" t="s">
        <v>9813</v>
      </c>
      <c r="M550" s="5" t="s">
        <v>3092</v>
      </c>
      <c r="N550" s="13" t="s">
        <v>1043</v>
      </c>
      <c r="O550" s="5">
        <v>45017</v>
      </c>
      <c r="P550" s="8">
        <v>1</v>
      </c>
      <c r="Q550" s="9">
        <v>1</v>
      </c>
      <c r="R550" s="9" t="str">
        <f>IFERROR(VLOOKUP(Tabla2[[#This Row],[CONTRATISTA PRNCIPAL]],Hoja1!$L$5:$M$9,2,FALSE),"CJV")</f>
        <v>EPC</v>
      </c>
      <c r="S550" s="9" t="str">
        <f>IF(Tabla2[[#This Row],[EMPRESA]]=Tabla2[[#This Row],[CONTRATISTA PRNCIPAL]],"Principal","Secundaria")</f>
        <v>Principal</v>
      </c>
      <c r="T550" s="10">
        <f>IFERROR(1/COUNTIF(Tabla2[CONTRATISTA PRNCIPAL],Tabla2[[#This Row],[CONTRATISTA PRNCIPAL]]),0)</f>
        <v>3.5714285714285713E-3</v>
      </c>
      <c r="U550" s="33">
        <f ca="1">IF(((TODAY()-Tabla2[[#This Row],[FECHA NACIMIENTO]])/365)&lt;18,"Corregir", IF(((TODAY()-Tabla2[[#This Row],[FECHA NACIMIENTO]])/365)&gt;80, "Corregir",ROUNDDOWN(((TODAY()-Tabla2[[#This Row],[FECHA NACIMIENTO]])/365),0)))</f>
        <v>25</v>
      </c>
      <c r="V55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550" s="34" t="str">
        <f ca="1">+IF(Tabla2[[#This Row],[Edad]]="Corregir","Corregir","Ok")</f>
        <v>Ok</v>
      </c>
      <c r="X550" s="10" t="str">
        <f>+IFERROR(VLOOKUP(Tabla2[[#This Row],[DISTRITO SEGÚN DNI]],Hoja1!$A$2:$B$55,2,FALSE),"No")</f>
        <v>No</v>
      </c>
      <c r="Y550" s="10" t="str">
        <f>IF(OR(LOWER(Tabla2[[#This Row],[GENERO]])="masculino", LOWER(Tabla2[[#This Row],[GENERO]])="femenino"),"OK","Corregir")</f>
        <v>OK</v>
      </c>
      <c r="Z550" s="10" t="str">
        <f>+IF(Tabla2[[#This Row],[Nro. DNI / CE]]="","Corregir",IF(LEN(Tabla2[[#This Row],[Nro. DNI / CE]])&gt;=8,"OK","Corregir"))</f>
        <v>OK</v>
      </c>
      <c r="AA550" s="10">
        <f>COUNTIF(Tabla2[APELLIDOS Y NOMBRES],Tabla2[[#This Row],[APELLIDOS Y NOMBRES]])</f>
        <v>1</v>
      </c>
      <c r="AB550" t="str">
        <f ca="1">+IFERROR(IF(Tabla2[[#This Row],[FECHA CESE/BAJA]]="","No Aplica",IF(AND(MONTH(Tabla2[[#This Row],[FECHA CESE/BAJA]])=MONTH(TODAY()-30),YEAR(Tabla2[[#This Row],[FECHA CESE/BAJA]])=YEAR(TODAY())),MONTH(TODAY()-30)&amp;"-"&amp;YEAR(TODAY()),"Borrar")),"No aplica")</f>
        <v>No aplica</v>
      </c>
      <c r="AC550" t="str">
        <f ca="1">+IFERROR(IF(Tabla2[[#This Row],[FECHA INICIO DE LABORES EN OBRA]]="","No Aplica",IF(AND(MONTH(Tabla2[[#This Row],[FECHA INICIO DE LABORES EN OBRA]])=MONTH(TODAY()-30),YEAR(Tabla2[[#This Row],[FECHA INICIO DE LABORES EN OBRA]])=YEAR(TODAY())),MONTH(TODAY()-30)&amp;"-"&amp;YEAR(TODAY()),"No Aplica")),"No Aplica")</f>
        <v>No Aplica</v>
      </c>
    </row>
    <row r="551" spans="1:29" x14ac:dyDescent="0.25">
      <c r="A551" s="2">
        <v>20101155588</v>
      </c>
      <c r="B551" s="3" t="s">
        <v>39</v>
      </c>
      <c r="C551" s="3" t="s">
        <v>39</v>
      </c>
      <c r="D551" s="3">
        <v>70056502</v>
      </c>
      <c r="E551" s="3" t="s">
        <v>6438</v>
      </c>
      <c r="F551" s="36">
        <v>34990</v>
      </c>
      <c r="G551" s="3">
        <v>1</v>
      </c>
      <c r="H551" s="3" t="s">
        <v>6397</v>
      </c>
      <c r="I551" s="3" t="s">
        <v>4412</v>
      </c>
      <c r="J551" s="3" t="s">
        <v>6439</v>
      </c>
      <c r="K551" s="3" t="s">
        <v>1473</v>
      </c>
      <c r="L551" s="8" t="s">
        <v>9813</v>
      </c>
      <c r="M551" s="5" t="s">
        <v>3092</v>
      </c>
      <c r="N551" s="13" t="s">
        <v>1043</v>
      </c>
      <c r="O551" s="5">
        <v>44587</v>
      </c>
      <c r="P551" s="8">
        <v>1</v>
      </c>
      <c r="Q551" s="9">
        <v>1</v>
      </c>
      <c r="R551" s="9" t="str">
        <f>IFERROR(VLOOKUP(Tabla2[[#This Row],[CONTRATISTA PRNCIPAL]],Hoja1!$L$5:$M$9,2,FALSE),"CJV")</f>
        <v>EPC</v>
      </c>
      <c r="S551" s="9" t="str">
        <f>IF(Tabla2[[#This Row],[EMPRESA]]=Tabla2[[#This Row],[CONTRATISTA PRNCIPAL]],"Principal","Secundaria")</f>
        <v>Principal</v>
      </c>
      <c r="T551" s="10">
        <f>IFERROR(1/COUNTIF(Tabla2[CONTRATISTA PRNCIPAL],Tabla2[[#This Row],[CONTRATISTA PRNCIPAL]]),0)</f>
        <v>3.5714285714285713E-3</v>
      </c>
      <c r="U551" s="33">
        <f ca="1">IF(((TODAY()-Tabla2[[#This Row],[FECHA NACIMIENTO]])/365)&lt;18,"Corregir", IF(((TODAY()-Tabla2[[#This Row],[FECHA NACIMIENTO]])/365)&gt;80, "Corregir",ROUNDDOWN(((TODAY()-Tabla2[[#This Row],[FECHA NACIMIENTO]])/365),0)))</f>
        <v>27</v>
      </c>
      <c r="V55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551" s="34" t="str">
        <f ca="1">+IF(Tabla2[[#This Row],[Edad]]="Corregir","Corregir","Ok")</f>
        <v>Ok</v>
      </c>
      <c r="X551" s="10" t="str">
        <f>+IFERROR(VLOOKUP(Tabla2[[#This Row],[DISTRITO SEGÚN DNI]],Hoja1!$A$2:$B$55,2,FALSE),"No")</f>
        <v>No</v>
      </c>
      <c r="Y551" s="10" t="str">
        <f>IF(OR(LOWER(Tabla2[[#This Row],[GENERO]])="masculino", LOWER(Tabla2[[#This Row],[GENERO]])="femenino"),"OK","Corregir")</f>
        <v>OK</v>
      </c>
      <c r="Z551" s="10" t="str">
        <f>+IF(Tabla2[[#This Row],[Nro. DNI / CE]]="","Corregir",IF(LEN(Tabla2[[#This Row],[Nro. DNI / CE]])&gt;=8,"OK","Corregir"))</f>
        <v>OK</v>
      </c>
      <c r="AA551" s="10">
        <f>COUNTIF(Tabla2[APELLIDOS Y NOMBRES],Tabla2[[#This Row],[APELLIDOS Y NOMBRES]])</f>
        <v>1</v>
      </c>
      <c r="AB551" t="str">
        <f ca="1">+IFERROR(IF(Tabla2[[#This Row],[FECHA CESE/BAJA]]="","No Aplica",IF(AND(MONTH(Tabla2[[#This Row],[FECHA CESE/BAJA]])=MONTH(TODAY()-30),YEAR(Tabla2[[#This Row],[FECHA CESE/BAJA]])=YEAR(TODAY())),MONTH(TODAY()-30)&amp;"-"&amp;YEAR(TODAY()),"Borrar")),"No aplica")</f>
        <v>No aplica</v>
      </c>
      <c r="AC551" t="str">
        <f ca="1">+IFERROR(IF(Tabla2[[#This Row],[FECHA INICIO DE LABORES EN OBRA]]="","No Aplica",IF(AND(MONTH(Tabla2[[#This Row],[FECHA INICIO DE LABORES EN OBRA]])=MONTH(TODAY()-30),YEAR(Tabla2[[#This Row],[FECHA INICIO DE LABORES EN OBRA]])=YEAR(TODAY())),MONTH(TODAY()-30)&amp;"-"&amp;YEAR(TODAY()),"No Aplica")),"No Aplica")</f>
        <v>No Aplica</v>
      </c>
    </row>
    <row r="552" spans="1:29" x14ac:dyDescent="0.25">
      <c r="A552" s="2">
        <v>20101155588</v>
      </c>
      <c r="B552" s="3" t="s">
        <v>39</v>
      </c>
      <c r="C552" s="3" t="s">
        <v>39</v>
      </c>
      <c r="D552" s="3">
        <v>77361245</v>
      </c>
      <c r="E552" s="3" t="s">
        <v>6440</v>
      </c>
      <c r="F552" s="36">
        <v>35214</v>
      </c>
      <c r="G552" s="3">
        <v>1</v>
      </c>
      <c r="H552" s="3" t="s">
        <v>6397</v>
      </c>
      <c r="I552" s="3" t="s">
        <v>4412</v>
      </c>
      <c r="J552" s="3" t="s">
        <v>6441</v>
      </c>
      <c r="K552" s="3" t="s">
        <v>1473</v>
      </c>
      <c r="L552" s="8" t="s">
        <v>9813</v>
      </c>
      <c r="M552" s="5" t="s">
        <v>3092</v>
      </c>
      <c r="N552" s="13" t="s">
        <v>1043</v>
      </c>
      <c r="O552" s="5">
        <v>45092</v>
      </c>
      <c r="P552" s="8">
        <v>1</v>
      </c>
      <c r="Q552" s="9">
        <v>1</v>
      </c>
      <c r="R552" s="9" t="str">
        <f>IFERROR(VLOOKUP(Tabla2[[#This Row],[CONTRATISTA PRNCIPAL]],Hoja1!$L$5:$M$9,2,FALSE),"CJV")</f>
        <v>EPC</v>
      </c>
      <c r="S552" s="9" t="str">
        <f>IF(Tabla2[[#This Row],[EMPRESA]]=Tabla2[[#This Row],[CONTRATISTA PRNCIPAL]],"Principal","Secundaria")</f>
        <v>Principal</v>
      </c>
      <c r="T552" s="10">
        <f>IFERROR(1/COUNTIF(Tabla2[CONTRATISTA PRNCIPAL],Tabla2[[#This Row],[CONTRATISTA PRNCIPAL]]),0)</f>
        <v>3.5714285714285713E-3</v>
      </c>
      <c r="U552" s="33">
        <f ca="1">IF(((TODAY()-Tabla2[[#This Row],[FECHA NACIMIENTO]])/365)&lt;18,"Corregir", IF(((TODAY()-Tabla2[[#This Row],[FECHA NACIMIENTO]])/365)&gt;80, "Corregir",ROUNDDOWN(((TODAY()-Tabla2[[#This Row],[FECHA NACIMIENTO]])/365),0)))</f>
        <v>27</v>
      </c>
      <c r="V55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552" s="34" t="str">
        <f ca="1">+IF(Tabla2[[#This Row],[Edad]]="Corregir","Corregir","Ok")</f>
        <v>Ok</v>
      </c>
      <c r="X552" s="10" t="str">
        <f>+IFERROR(VLOOKUP(Tabla2[[#This Row],[DISTRITO SEGÚN DNI]],Hoja1!$A$2:$B$55,2,FALSE),"No")</f>
        <v>No</v>
      </c>
      <c r="Y552" s="10" t="str">
        <f>IF(OR(LOWER(Tabla2[[#This Row],[GENERO]])="masculino", LOWER(Tabla2[[#This Row],[GENERO]])="femenino"),"OK","Corregir")</f>
        <v>OK</v>
      </c>
      <c r="Z552" s="10" t="str">
        <f>+IF(Tabla2[[#This Row],[Nro. DNI / CE]]="","Corregir",IF(LEN(Tabla2[[#This Row],[Nro. DNI / CE]])&gt;=8,"OK","Corregir"))</f>
        <v>OK</v>
      </c>
      <c r="AA552" s="10">
        <f>COUNTIF(Tabla2[APELLIDOS Y NOMBRES],Tabla2[[#This Row],[APELLIDOS Y NOMBRES]])</f>
        <v>1</v>
      </c>
      <c r="AB552" t="str">
        <f ca="1">+IFERROR(IF(Tabla2[[#This Row],[FECHA CESE/BAJA]]="","No Aplica",IF(AND(MONTH(Tabla2[[#This Row],[FECHA CESE/BAJA]])=MONTH(TODAY()-30),YEAR(Tabla2[[#This Row],[FECHA CESE/BAJA]])=YEAR(TODAY())),MONTH(TODAY()-30)&amp;"-"&amp;YEAR(TODAY()),"Borrar")),"No aplica")</f>
        <v>No aplica</v>
      </c>
      <c r="AC552" t="str">
        <f ca="1">+IFERROR(IF(Tabla2[[#This Row],[FECHA INICIO DE LABORES EN OBRA]]="","No Aplica",IF(AND(MONTH(Tabla2[[#This Row],[FECHA INICIO DE LABORES EN OBRA]])=MONTH(TODAY()-30),YEAR(Tabla2[[#This Row],[FECHA INICIO DE LABORES EN OBRA]])=YEAR(TODAY())),MONTH(TODAY()-30)&amp;"-"&amp;YEAR(TODAY()),"No Aplica")),"No Aplica")</f>
        <v>No Aplica</v>
      </c>
    </row>
    <row r="553" spans="1:29" x14ac:dyDescent="0.25">
      <c r="A553" s="2">
        <v>20101155588</v>
      </c>
      <c r="B553" s="3" t="s">
        <v>39</v>
      </c>
      <c r="C553" s="3" t="s">
        <v>39</v>
      </c>
      <c r="D553" s="3">
        <v>42270738</v>
      </c>
      <c r="E553" s="3" t="s">
        <v>6442</v>
      </c>
      <c r="F553" s="36">
        <v>29237</v>
      </c>
      <c r="G553" s="3">
        <v>1</v>
      </c>
      <c r="H553" s="3" t="s">
        <v>6397</v>
      </c>
      <c r="I553" s="3" t="s">
        <v>4412</v>
      </c>
      <c r="J553" s="3" t="s">
        <v>6443</v>
      </c>
      <c r="K553" s="3" t="s">
        <v>2094</v>
      </c>
      <c r="L553" s="8" t="s">
        <v>9813</v>
      </c>
      <c r="M553" s="5" t="s">
        <v>3092</v>
      </c>
      <c r="N553" s="13" t="s">
        <v>1043</v>
      </c>
      <c r="O553" s="5">
        <v>45059</v>
      </c>
      <c r="P553" s="8">
        <v>1</v>
      </c>
      <c r="Q553" s="9">
        <v>1</v>
      </c>
      <c r="R553" s="9" t="str">
        <f>IFERROR(VLOOKUP(Tabla2[[#This Row],[CONTRATISTA PRNCIPAL]],Hoja1!$L$5:$M$9,2,FALSE),"CJV")</f>
        <v>EPC</v>
      </c>
      <c r="S553" s="9" t="str">
        <f>IF(Tabla2[[#This Row],[EMPRESA]]=Tabla2[[#This Row],[CONTRATISTA PRNCIPAL]],"Principal","Secundaria")</f>
        <v>Principal</v>
      </c>
      <c r="T553" s="10">
        <f>IFERROR(1/COUNTIF(Tabla2[CONTRATISTA PRNCIPAL],Tabla2[[#This Row],[CONTRATISTA PRNCIPAL]]),0)</f>
        <v>3.5714285714285713E-3</v>
      </c>
      <c r="U553" s="33">
        <f ca="1">IF(((TODAY()-Tabla2[[#This Row],[FECHA NACIMIENTO]])/365)&lt;18,"Corregir", IF(((TODAY()-Tabla2[[#This Row],[FECHA NACIMIENTO]])/365)&gt;80, "Corregir",ROUNDDOWN(((TODAY()-Tabla2[[#This Row],[FECHA NACIMIENTO]])/365),0)))</f>
        <v>43</v>
      </c>
      <c r="V55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553" s="34" t="str">
        <f ca="1">+IF(Tabla2[[#This Row],[Edad]]="Corregir","Corregir","Ok")</f>
        <v>Ok</v>
      </c>
      <c r="X553" s="10" t="str">
        <f>+IFERROR(VLOOKUP(Tabla2[[#This Row],[DISTRITO SEGÚN DNI]],Hoja1!$A$2:$B$55,2,FALSE),"No")</f>
        <v>No</v>
      </c>
      <c r="Y553" s="10" t="str">
        <f>IF(OR(LOWER(Tabla2[[#This Row],[GENERO]])="masculino", LOWER(Tabla2[[#This Row],[GENERO]])="femenino"),"OK","Corregir")</f>
        <v>OK</v>
      </c>
      <c r="Z553" s="10" t="str">
        <f>+IF(Tabla2[[#This Row],[Nro. DNI / CE]]="","Corregir",IF(LEN(Tabla2[[#This Row],[Nro. DNI / CE]])&gt;=8,"OK","Corregir"))</f>
        <v>OK</v>
      </c>
      <c r="AA553" s="10">
        <f>COUNTIF(Tabla2[APELLIDOS Y NOMBRES],Tabla2[[#This Row],[APELLIDOS Y NOMBRES]])</f>
        <v>1</v>
      </c>
      <c r="AB553" t="str">
        <f ca="1">+IFERROR(IF(Tabla2[[#This Row],[FECHA CESE/BAJA]]="","No Aplica",IF(AND(MONTH(Tabla2[[#This Row],[FECHA CESE/BAJA]])=MONTH(TODAY()-30),YEAR(Tabla2[[#This Row],[FECHA CESE/BAJA]])=YEAR(TODAY())),MONTH(TODAY()-30)&amp;"-"&amp;YEAR(TODAY()),"Borrar")),"No aplica")</f>
        <v>No aplica</v>
      </c>
      <c r="AC553" t="str">
        <f ca="1">+IFERROR(IF(Tabla2[[#This Row],[FECHA INICIO DE LABORES EN OBRA]]="","No Aplica",IF(AND(MONTH(Tabla2[[#This Row],[FECHA INICIO DE LABORES EN OBRA]])=MONTH(TODAY()-30),YEAR(Tabla2[[#This Row],[FECHA INICIO DE LABORES EN OBRA]])=YEAR(TODAY())),MONTH(TODAY()-30)&amp;"-"&amp;YEAR(TODAY()),"No Aplica")),"No Aplica")</f>
        <v>No Aplica</v>
      </c>
    </row>
    <row r="554" spans="1:29" x14ac:dyDescent="0.25">
      <c r="A554" s="2">
        <v>20101155588</v>
      </c>
      <c r="B554" s="3" t="s">
        <v>39</v>
      </c>
      <c r="C554" s="3" t="s">
        <v>39</v>
      </c>
      <c r="D554" s="3">
        <v>48194591</v>
      </c>
      <c r="E554" s="3" t="s">
        <v>6444</v>
      </c>
      <c r="F554" s="36">
        <v>34197</v>
      </c>
      <c r="G554" s="3">
        <v>1</v>
      </c>
      <c r="H554" s="3" t="s">
        <v>6397</v>
      </c>
      <c r="I554" s="3" t="s">
        <v>4412</v>
      </c>
      <c r="J554" s="3" t="s">
        <v>6445</v>
      </c>
      <c r="K554" s="3" t="s">
        <v>1462</v>
      </c>
      <c r="L554" s="8" t="s">
        <v>9813</v>
      </c>
      <c r="M554" s="5" t="s">
        <v>3092</v>
      </c>
      <c r="N554" s="13" t="s">
        <v>1043</v>
      </c>
      <c r="O554" s="5">
        <v>45083</v>
      </c>
      <c r="P554" s="8">
        <v>1</v>
      </c>
      <c r="Q554" s="9">
        <v>1</v>
      </c>
      <c r="R554" s="9" t="str">
        <f>IFERROR(VLOOKUP(Tabla2[[#This Row],[CONTRATISTA PRNCIPAL]],Hoja1!$L$5:$M$9,2,FALSE),"CJV")</f>
        <v>EPC</v>
      </c>
      <c r="S554" s="9" t="str">
        <f>IF(Tabla2[[#This Row],[EMPRESA]]=Tabla2[[#This Row],[CONTRATISTA PRNCIPAL]],"Principal","Secundaria")</f>
        <v>Principal</v>
      </c>
      <c r="T554" s="10">
        <f>IFERROR(1/COUNTIF(Tabla2[CONTRATISTA PRNCIPAL],Tabla2[[#This Row],[CONTRATISTA PRNCIPAL]]),0)</f>
        <v>3.5714285714285713E-3</v>
      </c>
      <c r="U554" s="33">
        <f ca="1">IF(((TODAY()-Tabla2[[#This Row],[FECHA NACIMIENTO]])/365)&lt;18,"Corregir", IF(((TODAY()-Tabla2[[#This Row],[FECHA NACIMIENTO]])/365)&gt;80, "Corregir",ROUNDDOWN(((TODAY()-Tabla2[[#This Row],[FECHA NACIMIENTO]])/365),0)))</f>
        <v>30</v>
      </c>
      <c r="V55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554" s="34" t="str">
        <f ca="1">+IF(Tabla2[[#This Row],[Edad]]="Corregir","Corregir","Ok")</f>
        <v>Ok</v>
      </c>
      <c r="X554" s="10" t="str">
        <f>+IFERROR(VLOOKUP(Tabla2[[#This Row],[DISTRITO SEGÚN DNI]],Hoja1!$A$2:$B$55,2,FALSE),"No")</f>
        <v>BREÑA</v>
      </c>
      <c r="Y554" s="10" t="str">
        <f>IF(OR(LOWER(Tabla2[[#This Row],[GENERO]])="masculino", LOWER(Tabla2[[#This Row],[GENERO]])="femenino"),"OK","Corregir")</f>
        <v>OK</v>
      </c>
      <c r="Z554" s="10" t="str">
        <f>+IF(Tabla2[[#This Row],[Nro. DNI / CE]]="","Corregir",IF(LEN(Tabla2[[#This Row],[Nro. DNI / CE]])&gt;=8,"OK","Corregir"))</f>
        <v>OK</v>
      </c>
      <c r="AA554" s="10">
        <f>COUNTIF(Tabla2[APELLIDOS Y NOMBRES],Tabla2[[#This Row],[APELLIDOS Y NOMBRES]])</f>
        <v>1</v>
      </c>
      <c r="AB554" t="str">
        <f ca="1">+IFERROR(IF(Tabla2[[#This Row],[FECHA CESE/BAJA]]="","No Aplica",IF(AND(MONTH(Tabla2[[#This Row],[FECHA CESE/BAJA]])=MONTH(TODAY()-30),YEAR(Tabla2[[#This Row],[FECHA CESE/BAJA]])=YEAR(TODAY())),MONTH(TODAY()-30)&amp;"-"&amp;YEAR(TODAY()),"Borrar")),"No aplica")</f>
        <v>No aplica</v>
      </c>
      <c r="AC554" t="str">
        <f ca="1">+IFERROR(IF(Tabla2[[#This Row],[FECHA INICIO DE LABORES EN OBRA]]="","No Aplica",IF(AND(MONTH(Tabla2[[#This Row],[FECHA INICIO DE LABORES EN OBRA]])=MONTH(TODAY()-30),YEAR(Tabla2[[#This Row],[FECHA INICIO DE LABORES EN OBRA]])=YEAR(TODAY())),MONTH(TODAY()-30)&amp;"-"&amp;YEAR(TODAY()),"No Aplica")),"No Aplica")</f>
        <v>No Aplica</v>
      </c>
    </row>
    <row r="555" spans="1:29" x14ac:dyDescent="0.25">
      <c r="A555" s="2">
        <v>20101155588</v>
      </c>
      <c r="B555" s="3" t="s">
        <v>39</v>
      </c>
      <c r="C555" s="3" t="s">
        <v>39</v>
      </c>
      <c r="D555" s="3">
        <v>78820945</v>
      </c>
      <c r="E555" s="3" t="s">
        <v>6446</v>
      </c>
      <c r="F555" s="36">
        <v>37333</v>
      </c>
      <c r="G555" s="3">
        <v>1</v>
      </c>
      <c r="H555" s="3" t="s">
        <v>6397</v>
      </c>
      <c r="I555" s="3" t="s">
        <v>4412</v>
      </c>
      <c r="J555" s="3" t="s">
        <v>6447</v>
      </c>
      <c r="K555" s="3" t="s">
        <v>3683</v>
      </c>
      <c r="L555" s="8" t="s">
        <v>9813</v>
      </c>
      <c r="M555" s="5" t="s">
        <v>3092</v>
      </c>
      <c r="N555" s="13" t="s">
        <v>1043</v>
      </c>
      <c r="O555" s="5">
        <v>45078</v>
      </c>
      <c r="P555" s="8">
        <v>1</v>
      </c>
      <c r="Q555" s="9">
        <v>1</v>
      </c>
      <c r="R555" s="9" t="str">
        <f>IFERROR(VLOOKUP(Tabla2[[#This Row],[CONTRATISTA PRNCIPAL]],Hoja1!$L$5:$M$9,2,FALSE),"CJV")</f>
        <v>EPC</v>
      </c>
      <c r="S555" s="9" t="str">
        <f>IF(Tabla2[[#This Row],[EMPRESA]]=Tabla2[[#This Row],[CONTRATISTA PRNCIPAL]],"Principal","Secundaria")</f>
        <v>Principal</v>
      </c>
      <c r="T555" s="10">
        <f>IFERROR(1/COUNTIF(Tabla2[CONTRATISTA PRNCIPAL],Tabla2[[#This Row],[CONTRATISTA PRNCIPAL]]),0)</f>
        <v>3.5714285714285713E-3</v>
      </c>
      <c r="U555" s="33">
        <f ca="1">IF(((TODAY()-Tabla2[[#This Row],[FECHA NACIMIENTO]])/365)&lt;18,"Corregir", IF(((TODAY()-Tabla2[[#This Row],[FECHA NACIMIENTO]])/365)&gt;80, "Corregir",ROUNDDOWN(((TODAY()-Tabla2[[#This Row],[FECHA NACIMIENTO]])/365),0)))</f>
        <v>21</v>
      </c>
      <c r="V55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555" s="34" t="str">
        <f ca="1">+IF(Tabla2[[#This Row],[Edad]]="Corregir","Corregir","Ok")</f>
        <v>Ok</v>
      </c>
      <c r="X555" s="10" t="str">
        <f>+IFERROR(VLOOKUP(Tabla2[[#This Row],[DISTRITO SEGÚN DNI]],Hoja1!$A$2:$B$55,2,FALSE),"No")</f>
        <v>LA VICTORIA</v>
      </c>
      <c r="Y555" s="10" t="str">
        <f>IF(OR(LOWER(Tabla2[[#This Row],[GENERO]])="masculino", LOWER(Tabla2[[#This Row],[GENERO]])="femenino"),"OK","Corregir")</f>
        <v>OK</v>
      </c>
      <c r="Z555" s="10" t="str">
        <f>+IF(Tabla2[[#This Row],[Nro. DNI / CE]]="","Corregir",IF(LEN(Tabla2[[#This Row],[Nro. DNI / CE]])&gt;=8,"OK","Corregir"))</f>
        <v>OK</v>
      </c>
      <c r="AA555" s="10">
        <f>COUNTIF(Tabla2[APELLIDOS Y NOMBRES],Tabla2[[#This Row],[APELLIDOS Y NOMBRES]])</f>
        <v>1</v>
      </c>
      <c r="AB555" t="str">
        <f ca="1">+IFERROR(IF(Tabla2[[#This Row],[FECHA CESE/BAJA]]="","No Aplica",IF(AND(MONTH(Tabla2[[#This Row],[FECHA CESE/BAJA]])=MONTH(TODAY()-30),YEAR(Tabla2[[#This Row],[FECHA CESE/BAJA]])=YEAR(TODAY())),MONTH(TODAY()-30)&amp;"-"&amp;YEAR(TODAY()),"Borrar")),"No aplica")</f>
        <v>No aplica</v>
      </c>
      <c r="AC555" t="str">
        <f ca="1">+IFERROR(IF(Tabla2[[#This Row],[FECHA INICIO DE LABORES EN OBRA]]="","No Aplica",IF(AND(MONTH(Tabla2[[#This Row],[FECHA INICIO DE LABORES EN OBRA]])=MONTH(TODAY()-30),YEAR(Tabla2[[#This Row],[FECHA INICIO DE LABORES EN OBRA]])=YEAR(TODAY())),MONTH(TODAY()-30)&amp;"-"&amp;YEAR(TODAY()),"No Aplica")),"No Aplica")</f>
        <v>No Aplica</v>
      </c>
    </row>
    <row r="556" spans="1:29" x14ac:dyDescent="0.25">
      <c r="A556" s="2">
        <v>20101155588</v>
      </c>
      <c r="B556" s="3" t="s">
        <v>39</v>
      </c>
      <c r="C556" s="3" t="s">
        <v>39</v>
      </c>
      <c r="D556" s="3">
        <v>75468315</v>
      </c>
      <c r="E556" s="3" t="s">
        <v>6448</v>
      </c>
      <c r="F556" s="36">
        <v>36181</v>
      </c>
      <c r="G556" s="3">
        <v>1</v>
      </c>
      <c r="H556" s="3" t="s">
        <v>6397</v>
      </c>
      <c r="I556" s="3" t="s">
        <v>4412</v>
      </c>
      <c r="J556" s="3" t="s">
        <v>6449</v>
      </c>
      <c r="K556" s="3" t="s">
        <v>4533</v>
      </c>
      <c r="L556" s="8" t="s">
        <v>9813</v>
      </c>
      <c r="M556" s="5" t="s">
        <v>3092</v>
      </c>
      <c r="N556" s="13" t="s">
        <v>1043</v>
      </c>
      <c r="O556" s="5">
        <v>45071</v>
      </c>
      <c r="P556" s="8">
        <v>1</v>
      </c>
      <c r="Q556" s="9">
        <v>1</v>
      </c>
      <c r="R556" s="9" t="str">
        <f>IFERROR(VLOOKUP(Tabla2[[#This Row],[CONTRATISTA PRNCIPAL]],Hoja1!$L$5:$M$9,2,FALSE),"CJV")</f>
        <v>EPC</v>
      </c>
      <c r="S556" s="9" t="str">
        <f>IF(Tabla2[[#This Row],[EMPRESA]]=Tabla2[[#This Row],[CONTRATISTA PRNCIPAL]],"Principal","Secundaria")</f>
        <v>Principal</v>
      </c>
      <c r="T556" s="10">
        <f>IFERROR(1/COUNTIF(Tabla2[CONTRATISTA PRNCIPAL],Tabla2[[#This Row],[CONTRATISTA PRNCIPAL]]),0)</f>
        <v>3.5714285714285713E-3</v>
      </c>
      <c r="U556" s="33">
        <f ca="1">IF(((TODAY()-Tabla2[[#This Row],[FECHA NACIMIENTO]])/365)&lt;18,"Corregir", IF(((TODAY()-Tabla2[[#This Row],[FECHA NACIMIENTO]])/365)&gt;80, "Corregir",ROUNDDOWN(((TODAY()-Tabla2[[#This Row],[FECHA NACIMIENTO]])/365),0)))</f>
        <v>24</v>
      </c>
      <c r="V55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556" s="34" t="str">
        <f ca="1">+IF(Tabla2[[#This Row],[Edad]]="Corregir","Corregir","Ok")</f>
        <v>Ok</v>
      </c>
      <c r="X556" s="10" t="str">
        <f>+IFERROR(VLOOKUP(Tabla2[[#This Row],[DISTRITO SEGÚN DNI]],Hoja1!$A$2:$B$55,2,FALSE),"No")</f>
        <v>No</v>
      </c>
      <c r="Y556" s="10" t="str">
        <f>IF(OR(LOWER(Tabla2[[#This Row],[GENERO]])="masculino", LOWER(Tabla2[[#This Row],[GENERO]])="femenino"),"OK","Corregir")</f>
        <v>OK</v>
      </c>
      <c r="Z556" s="10" t="str">
        <f>+IF(Tabla2[[#This Row],[Nro. DNI / CE]]="","Corregir",IF(LEN(Tabla2[[#This Row],[Nro. DNI / CE]])&gt;=8,"OK","Corregir"))</f>
        <v>OK</v>
      </c>
      <c r="AA556" s="10">
        <f>COUNTIF(Tabla2[APELLIDOS Y NOMBRES],Tabla2[[#This Row],[APELLIDOS Y NOMBRES]])</f>
        <v>1</v>
      </c>
      <c r="AB556" t="str">
        <f ca="1">+IFERROR(IF(Tabla2[[#This Row],[FECHA CESE/BAJA]]="","No Aplica",IF(AND(MONTH(Tabla2[[#This Row],[FECHA CESE/BAJA]])=MONTH(TODAY()-30),YEAR(Tabla2[[#This Row],[FECHA CESE/BAJA]])=YEAR(TODAY())),MONTH(TODAY()-30)&amp;"-"&amp;YEAR(TODAY()),"Borrar")),"No aplica")</f>
        <v>No aplica</v>
      </c>
      <c r="AC556" t="str">
        <f ca="1">+IFERROR(IF(Tabla2[[#This Row],[FECHA INICIO DE LABORES EN OBRA]]="","No Aplica",IF(AND(MONTH(Tabla2[[#This Row],[FECHA INICIO DE LABORES EN OBRA]])=MONTH(TODAY()-30),YEAR(Tabla2[[#This Row],[FECHA INICIO DE LABORES EN OBRA]])=YEAR(TODAY())),MONTH(TODAY()-30)&amp;"-"&amp;YEAR(TODAY()),"No Aplica")),"No Aplica")</f>
        <v>No Aplica</v>
      </c>
    </row>
    <row r="557" spans="1:29" x14ac:dyDescent="0.25">
      <c r="A557" s="2">
        <v>20101155588</v>
      </c>
      <c r="B557" s="3" t="s">
        <v>39</v>
      </c>
      <c r="C557" s="3" t="s">
        <v>39</v>
      </c>
      <c r="D557" s="3" t="s">
        <v>9842</v>
      </c>
      <c r="E557" s="3" t="s">
        <v>9843</v>
      </c>
      <c r="F557" s="36">
        <v>29318</v>
      </c>
      <c r="G557" s="3">
        <v>1</v>
      </c>
      <c r="H557" s="3" t="s">
        <v>6397</v>
      </c>
      <c r="I557" s="3" t="s">
        <v>4412</v>
      </c>
      <c r="J557" s="3" t="s">
        <v>6589</v>
      </c>
      <c r="K557" s="3" t="s">
        <v>1063</v>
      </c>
      <c r="L557" s="8" t="s">
        <v>9818</v>
      </c>
      <c r="M557" s="5" t="s">
        <v>3092</v>
      </c>
      <c r="N557" s="13" t="s">
        <v>1043</v>
      </c>
      <c r="O557" s="5">
        <v>44971</v>
      </c>
      <c r="P557" s="8">
        <v>1</v>
      </c>
      <c r="Q557" s="9">
        <v>1</v>
      </c>
      <c r="R557" s="9" t="str">
        <f>IFERROR(VLOOKUP(Tabla2[[#This Row],[CONTRATISTA PRNCIPAL]],Hoja1!$L$5:$M$9,2,FALSE),"CJV")</f>
        <v>EPC</v>
      </c>
      <c r="S557" s="9" t="str">
        <f>IF(Tabla2[[#This Row],[EMPRESA]]=Tabla2[[#This Row],[CONTRATISTA PRNCIPAL]],"Principal","Secundaria")</f>
        <v>Principal</v>
      </c>
      <c r="T557" s="10">
        <f>IFERROR(1/COUNTIF(Tabla2[CONTRATISTA PRNCIPAL],Tabla2[[#This Row],[CONTRATISTA PRNCIPAL]]),0)</f>
        <v>3.5714285714285713E-3</v>
      </c>
      <c r="U557" s="33">
        <f ca="1">IF(((TODAY()-Tabla2[[#This Row],[FECHA NACIMIENTO]])/365)&lt;18,"Corregir", IF(((TODAY()-Tabla2[[#This Row],[FECHA NACIMIENTO]])/365)&gt;80, "Corregir",ROUNDDOWN(((TODAY()-Tabla2[[#This Row],[FECHA NACIMIENTO]])/365),0)))</f>
        <v>43</v>
      </c>
      <c r="V55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557" s="34" t="str">
        <f ca="1">+IF(Tabla2[[#This Row],[Edad]]="Corregir","Corregir","Ok")</f>
        <v>Ok</v>
      </c>
      <c r="X557" s="10" t="str">
        <f>+IFERROR(VLOOKUP(Tabla2[[#This Row],[DISTRITO SEGÚN DNI]],Hoja1!$A$2:$B$55,2,FALSE),"No")</f>
        <v>No</v>
      </c>
      <c r="Y557" s="10" t="str">
        <f>IF(OR(LOWER(Tabla2[[#This Row],[GENERO]])="masculino", LOWER(Tabla2[[#This Row],[GENERO]])="femenino"),"OK","Corregir")</f>
        <v>OK</v>
      </c>
      <c r="Z557" s="10" t="str">
        <f>+IF(Tabla2[[#This Row],[Nro. DNI / CE]]="","Corregir",IF(LEN(Tabla2[[#This Row],[Nro. DNI / CE]])&gt;=8,"OK","Corregir"))</f>
        <v>OK</v>
      </c>
      <c r="AA557" s="10">
        <f>COUNTIF(Tabla2[APELLIDOS Y NOMBRES],Tabla2[[#This Row],[APELLIDOS Y NOMBRES]])</f>
        <v>1</v>
      </c>
      <c r="AB557" t="str">
        <f ca="1">+IFERROR(IF(Tabla2[[#This Row],[FECHA CESE/BAJA]]="","No Aplica",IF(AND(MONTH(Tabla2[[#This Row],[FECHA CESE/BAJA]])=MONTH(TODAY()-30),YEAR(Tabla2[[#This Row],[FECHA CESE/BAJA]])=YEAR(TODAY())),MONTH(TODAY()-30)&amp;"-"&amp;YEAR(TODAY()),"Borrar")),"No aplica")</f>
        <v>No aplica</v>
      </c>
      <c r="AC557" t="str">
        <f ca="1">+IFERROR(IF(Tabla2[[#This Row],[FECHA INICIO DE LABORES EN OBRA]]="","No Aplica",IF(AND(MONTH(Tabla2[[#This Row],[FECHA INICIO DE LABORES EN OBRA]])=MONTH(TODAY()-30),YEAR(Tabla2[[#This Row],[FECHA INICIO DE LABORES EN OBRA]])=YEAR(TODAY())),MONTH(TODAY()-30)&amp;"-"&amp;YEAR(TODAY()),"No Aplica")),"No Aplica")</f>
        <v>No Aplica</v>
      </c>
    </row>
    <row r="558" spans="1:29" x14ac:dyDescent="0.25">
      <c r="A558" s="2">
        <v>20101155588</v>
      </c>
      <c r="B558" s="3" t="s">
        <v>39</v>
      </c>
      <c r="C558" s="3" t="s">
        <v>39</v>
      </c>
      <c r="D558" s="3" t="s">
        <v>9844</v>
      </c>
      <c r="E558" s="3" t="s">
        <v>9845</v>
      </c>
      <c r="F558" s="36">
        <v>28508</v>
      </c>
      <c r="G558" s="3">
        <v>1</v>
      </c>
      <c r="H558" s="3" t="s">
        <v>6397</v>
      </c>
      <c r="I558" s="3" t="s">
        <v>4412</v>
      </c>
      <c r="J558" s="3" t="s">
        <v>6676</v>
      </c>
      <c r="K558" s="3" t="s">
        <v>93</v>
      </c>
      <c r="L558" s="8" t="s">
        <v>9818</v>
      </c>
      <c r="M558" s="5" t="s">
        <v>3092</v>
      </c>
      <c r="N558" s="13" t="s">
        <v>1043</v>
      </c>
      <c r="O558" s="5">
        <v>44869</v>
      </c>
      <c r="P558" s="8">
        <v>1</v>
      </c>
      <c r="Q558" s="9">
        <v>1</v>
      </c>
      <c r="R558" s="9" t="str">
        <f>IFERROR(VLOOKUP(Tabla2[[#This Row],[CONTRATISTA PRNCIPAL]],Hoja1!$L$5:$M$9,2,FALSE),"CJV")</f>
        <v>EPC</v>
      </c>
      <c r="S558" s="9" t="str">
        <f>IF(Tabla2[[#This Row],[EMPRESA]]=Tabla2[[#This Row],[CONTRATISTA PRNCIPAL]],"Principal","Secundaria")</f>
        <v>Principal</v>
      </c>
      <c r="T558" s="10">
        <f>IFERROR(1/COUNTIF(Tabla2[CONTRATISTA PRNCIPAL],Tabla2[[#This Row],[CONTRATISTA PRNCIPAL]]),0)</f>
        <v>3.5714285714285713E-3</v>
      </c>
      <c r="U558" s="33">
        <f ca="1">IF(((TODAY()-Tabla2[[#This Row],[FECHA NACIMIENTO]])/365)&lt;18,"Corregir", IF(((TODAY()-Tabla2[[#This Row],[FECHA NACIMIENTO]])/365)&gt;80, "Corregir",ROUNDDOWN(((TODAY()-Tabla2[[#This Row],[FECHA NACIMIENTO]])/365),0)))</f>
        <v>45</v>
      </c>
      <c r="V55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558" s="34" t="str">
        <f ca="1">+IF(Tabla2[[#This Row],[Edad]]="Corregir","Corregir","Ok")</f>
        <v>Ok</v>
      </c>
      <c r="X558" s="10" t="str">
        <f>+IFERROR(VLOOKUP(Tabla2[[#This Row],[DISTRITO SEGÚN DNI]],Hoja1!$A$2:$B$55,2,FALSE),"No")</f>
        <v>ATE</v>
      </c>
      <c r="Y558" s="10" t="str">
        <f>IF(OR(LOWER(Tabla2[[#This Row],[GENERO]])="masculino", LOWER(Tabla2[[#This Row],[GENERO]])="femenino"),"OK","Corregir")</f>
        <v>OK</v>
      </c>
      <c r="Z558" s="10" t="str">
        <f>+IF(Tabla2[[#This Row],[Nro. DNI / CE]]="","Corregir",IF(LEN(Tabla2[[#This Row],[Nro. DNI / CE]])&gt;=8,"OK","Corregir"))</f>
        <v>OK</v>
      </c>
      <c r="AA558" s="10">
        <f>COUNTIF(Tabla2[APELLIDOS Y NOMBRES],Tabla2[[#This Row],[APELLIDOS Y NOMBRES]])</f>
        <v>1</v>
      </c>
      <c r="AB558" t="str">
        <f ca="1">+IFERROR(IF(Tabla2[[#This Row],[FECHA CESE/BAJA]]="","No Aplica",IF(AND(MONTH(Tabla2[[#This Row],[FECHA CESE/BAJA]])=MONTH(TODAY()-30),YEAR(Tabla2[[#This Row],[FECHA CESE/BAJA]])=YEAR(TODAY())),MONTH(TODAY()-30)&amp;"-"&amp;YEAR(TODAY()),"Borrar")),"No aplica")</f>
        <v>No aplica</v>
      </c>
      <c r="AC558" t="str">
        <f ca="1">+IFERROR(IF(Tabla2[[#This Row],[FECHA INICIO DE LABORES EN OBRA]]="","No Aplica",IF(AND(MONTH(Tabla2[[#This Row],[FECHA INICIO DE LABORES EN OBRA]])=MONTH(TODAY()-30),YEAR(Tabla2[[#This Row],[FECHA INICIO DE LABORES EN OBRA]])=YEAR(TODAY())),MONTH(TODAY()-30)&amp;"-"&amp;YEAR(TODAY()),"No Aplica")),"No Aplica")</f>
        <v>No Aplica</v>
      </c>
    </row>
    <row r="559" spans="1:29" x14ac:dyDescent="0.25">
      <c r="A559" s="2">
        <v>20101155588</v>
      </c>
      <c r="B559" s="3" t="s">
        <v>39</v>
      </c>
      <c r="C559" s="3" t="s">
        <v>39</v>
      </c>
      <c r="D559" s="3" t="s">
        <v>9846</v>
      </c>
      <c r="E559" s="3" t="s">
        <v>9847</v>
      </c>
      <c r="F559" s="36">
        <v>25636</v>
      </c>
      <c r="G559" s="3">
        <v>1</v>
      </c>
      <c r="H559" s="3" t="s">
        <v>6397</v>
      </c>
      <c r="I559" s="3" t="s">
        <v>4412</v>
      </c>
      <c r="J559" s="3" t="s">
        <v>6580</v>
      </c>
      <c r="K559" s="3" t="s">
        <v>36</v>
      </c>
      <c r="L559" s="8" t="s">
        <v>9818</v>
      </c>
      <c r="M559" s="5" t="s">
        <v>3092</v>
      </c>
      <c r="N559" s="13" t="s">
        <v>1043</v>
      </c>
      <c r="O559" s="5">
        <v>44886</v>
      </c>
      <c r="P559" s="8">
        <v>1</v>
      </c>
      <c r="Q559" s="9">
        <v>1</v>
      </c>
      <c r="R559" s="9" t="str">
        <f>IFERROR(VLOOKUP(Tabla2[[#This Row],[CONTRATISTA PRNCIPAL]],Hoja1!$L$5:$M$9,2,FALSE),"CJV")</f>
        <v>EPC</v>
      </c>
      <c r="S559" s="9" t="str">
        <f>IF(Tabla2[[#This Row],[EMPRESA]]=Tabla2[[#This Row],[CONTRATISTA PRNCIPAL]],"Principal","Secundaria")</f>
        <v>Principal</v>
      </c>
      <c r="T559" s="10">
        <f>IFERROR(1/COUNTIF(Tabla2[CONTRATISTA PRNCIPAL],Tabla2[[#This Row],[CONTRATISTA PRNCIPAL]]),0)</f>
        <v>3.5714285714285713E-3</v>
      </c>
      <c r="U559" s="33">
        <f ca="1">IF(((TODAY()-Tabla2[[#This Row],[FECHA NACIMIENTO]])/365)&lt;18,"Corregir", IF(((TODAY()-Tabla2[[#This Row],[FECHA NACIMIENTO]])/365)&gt;80, "Corregir",ROUNDDOWN(((TODAY()-Tabla2[[#This Row],[FECHA NACIMIENTO]])/365),0)))</f>
        <v>53</v>
      </c>
      <c r="V55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559" s="34" t="str">
        <f ca="1">+IF(Tabla2[[#This Row],[Edad]]="Corregir","Corregir","Ok")</f>
        <v>Ok</v>
      </c>
      <c r="X559" s="10" t="str">
        <f>+IFERROR(VLOOKUP(Tabla2[[#This Row],[DISTRITO SEGÚN DNI]],Hoja1!$A$2:$B$55,2,FALSE),"No")</f>
        <v>SANTA ANITA</v>
      </c>
      <c r="Y559" s="10" t="str">
        <f>IF(OR(LOWER(Tabla2[[#This Row],[GENERO]])="masculino", LOWER(Tabla2[[#This Row],[GENERO]])="femenino"),"OK","Corregir")</f>
        <v>OK</v>
      </c>
      <c r="Z559" s="10" t="str">
        <f>+IF(Tabla2[[#This Row],[Nro. DNI / CE]]="","Corregir",IF(LEN(Tabla2[[#This Row],[Nro. DNI / CE]])&gt;=8,"OK","Corregir"))</f>
        <v>OK</v>
      </c>
      <c r="AA559" s="10">
        <f>COUNTIF(Tabla2[APELLIDOS Y NOMBRES],Tabla2[[#This Row],[APELLIDOS Y NOMBRES]])</f>
        <v>1</v>
      </c>
      <c r="AB559" t="str">
        <f ca="1">+IFERROR(IF(Tabla2[[#This Row],[FECHA CESE/BAJA]]="","No Aplica",IF(AND(MONTH(Tabla2[[#This Row],[FECHA CESE/BAJA]])=MONTH(TODAY()-30),YEAR(Tabla2[[#This Row],[FECHA CESE/BAJA]])=YEAR(TODAY())),MONTH(TODAY()-30)&amp;"-"&amp;YEAR(TODAY()),"Borrar")),"No aplica")</f>
        <v>No aplica</v>
      </c>
      <c r="AC559" t="str">
        <f ca="1">+IFERROR(IF(Tabla2[[#This Row],[FECHA INICIO DE LABORES EN OBRA]]="","No Aplica",IF(AND(MONTH(Tabla2[[#This Row],[FECHA INICIO DE LABORES EN OBRA]])=MONTH(TODAY()-30),YEAR(Tabla2[[#This Row],[FECHA INICIO DE LABORES EN OBRA]])=YEAR(TODAY())),MONTH(TODAY()-30)&amp;"-"&amp;YEAR(TODAY()),"No Aplica")),"No Aplica")</f>
        <v>No Aplica</v>
      </c>
    </row>
    <row r="560" spans="1:29" x14ac:dyDescent="0.25">
      <c r="A560" s="2">
        <v>20101155588</v>
      </c>
      <c r="B560" s="3" t="s">
        <v>39</v>
      </c>
      <c r="C560" s="3" t="s">
        <v>39</v>
      </c>
      <c r="D560" s="3">
        <v>22666068</v>
      </c>
      <c r="E560" s="3" t="s">
        <v>6450</v>
      </c>
      <c r="F560" s="36">
        <v>27259</v>
      </c>
      <c r="G560" s="3">
        <v>1</v>
      </c>
      <c r="H560" s="3" t="s">
        <v>6397</v>
      </c>
      <c r="I560" s="3" t="s">
        <v>4412</v>
      </c>
      <c r="J560" s="3" t="s">
        <v>6451</v>
      </c>
      <c r="K560" s="3" t="s">
        <v>1474</v>
      </c>
      <c r="L560" s="8" t="s">
        <v>9818</v>
      </c>
      <c r="M560" s="5" t="s">
        <v>3092</v>
      </c>
      <c r="N560" s="13" t="s">
        <v>1043</v>
      </c>
      <c r="O560" s="5">
        <v>44925</v>
      </c>
      <c r="P560" s="8">
        <v>1</v>
      </c>
      <c r="Q560" s="9">
        <v>1</v>
      </c>
      <c r="R560" s="9" t="str">
        <f>IFERROR(VLOOKUP(Tabla2[[#This Row],[CONTRATISTA PRNCIPAL]],Hoja1!$L$5:$M$9,2,FALSE),"CJV")</f>
        <v>EPC</v>
      </c>
      <c r="S560" s="9" t="str">
        <f>IF(Tabla2[[#This Row],[EMPRESA]]=Tabla2[[#This Row],[CONTRATISTA PRNCIPAL]],"Principal","Secundaria")</f>
        <v>Principal</v>
      </c>
      <c r="T560" s="10">
        <f>IFERROR(1/COUNTIF(Tabla2[CONTRATISTA PRNCIPAL],Tabla2[[#This Row],[CONTRATISTA PRNCIPAL]]),0)</f>
        <v>3.5714285714285713E-3</v>
      </c>
      <c r="U560" s="33">
        <f ca="1">IF(((TODAY()-Tabla2[[#This Row],[FECHA NACIMIENTO]])/365)&lt;18,"Corregir", IF(((TODAY()-Tabla2[[#This Row],[FECHA NACIMIENTO]])/365)&gt;80, "Corregir",ROUNDDOWN(((TODAY()-Tabla2[[#This Row],[FECHA NACIMIENTO]])/365),0)))</f>
        <v>49</v>
      </c>
      <c r="V56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560" s="34" t="str">
        <f ca="1">+IF(Tabla2[[#This Row],[Edad]]="Corregir","Corregir","Ok")</f>
        <v>Ok</v>
      </c>
      <c r="X560" s="10" t="str">
        <f>+IFERROR(VLOOKUP(Tabla2[[#This Row],[DISTRITO SEGÚN DNI]],Hoja1!$A$2:$B$55,2,FALSE),"No")</f>
        <v>EL AGUSTINO</v>
      </c>
      <c r="Y560" s="10" t="str">
        <f>IF(OR(LOWER(Tabla2[[#This Row],[GENERO]])="masculino", LOWER(Tabla2[[#This Row],[GENERO]])="femenino"),"OK","Corregir")</f>
        <v>OK</v>
      </c>
      <c r="Z560" s="10" t="str">
        <f>+IF(Tabla2[[#This Row],[Nro. DNI / CE]]="","Corregir",IF(LEN(Tabla2[[#This Row],[Nro. DNI / CE]])&gt;=8,"OK","Corregir"))</f>
        <v>OK</v>
      </c>
      <c r="AA560" s="10">
        <f>COUNTIF(Tabla2[APELLIDOS Y NOMBRES],Tabla2[[#This Row],[APELLIDOS Y NOMBRES]])</f>
        <v>1</v>
      </c>
      <c r="AB560" t="str">
        <f ca="1">+IFERROR(IF(Tabla2[[#This Row],[FECHA CESE/BAJA]]="","No Aplica",IF(AND(MONTH(Tabla2[[#This Row],[FECHA CESE/BAJA]])=MONTH(TODAY()-30),YEAR(Tabla2[[#This Row],[FECHA CESE/BAJA]])=YEAR(TODAY())),MONTH(TODAY()-30)&amp;"-"&amp;YEAR(TODAY()),"Borrar")),"No aplica")</f>
        <v>No aplica</v>
      </c>
      <c r="AC560" t="str">
        <f ca="1">+IFERROR(IF(Tabla2[[#This Row],[FECHA INICIO DE LABORES EN OBRA]]="","No Aplica",IF(AND(MONTH(Tabla2[[#This Row],[FECHA INICIO DE LABORES EN OBRA]])=MONTH(TODAY()-30),YEAR(Tabla2[[#This Row],[FECHA INICIO DE LABORES EN OBRA]])=YEAR(TODAY())),MONTH(TODAY()-30)&amp;"-"&amp;YEAR(TODAY()),"No Aplica")),"No Aplica")</f>
        <v>No Aplica</v>
      </c>
    </row>
    <row r="561" spans="1:29" x14ac:dyDescent="0.25">
      <c r="A561" s="2">
        <v>20101155588</v>
      </c>
      <c r="B561" s="3" t="s">
        <v>39</v>
      </c>
      <c r="C561" s="3" t="s">
        <v>39</v>
      </c>
      <c r="D561" s="3">
        <v>75408237</v>
      </c>
      <c r="E561" s="3" t="s">
        <v>6452</v>
      </c>
      <c r="F561" s="36">
        <v>35464</v>
      </c>
      <c r="G561" s="3">
        <v>1</v>
      </c>
      <c r="H561" s="3" t="s">
        <v>6397</v>
      </c>
      <c r="I561" s="3" t="s">
        <v>4412</v>
      </c>
      <c r="J561" s="3" t="s">
        <v>6453</v>
      </c>
      <c r="K561" s="3" t="s">
        <v>2484</v>
      </c>
      <c r="L561" s="8" t="s">
        <v>9813</v>
      </c>
      <c r="M561" s="5" t="s">
        <v>3092</v>
      </c>
      <c r="N561" s="13" t="s">
        <v>1043</v>
      </c>
      <c r="O561" s="5">
        <v>45092</v>
      </c>
      <c r="P561" s="8">
        <v>1</v>
      </c>
      <c r="Q561" s="9">
        <v>1</v>
      </c>
      <c r="R561" s="9" t="str">
        <f>IFERROR(VLOOKUP(Tabla2[[#This Row],[CONTRATISTA PRNCIPAL]],Hoja1!$L$5:$M$9,2,FALSE),"CJV")</f>
        <v>EPC</v>
      </c>
      <c r="S561" s="9" t="str">
        <f>IF(Tabla2[[#This Row],[EMPRESA]]=Tabla2[[#This Row],[CONTRATISTA PRNCIPAL]],"Principal","Secundaria")</f>
        <v>Principal</v>
      </c>
      <c r="T561" s="10">
        <f>IFERROR(1/COUNTIF(Tabla2[CONTRATISTA PRNCIPAL],Tabla2[[#This Row],[CONTRATISTA PRNCIPAL]]),0)</f>
        <v>3.5714285714285713E-3</v>
      </c>
      <c r="U561" s="33">
        <f ca="1">IF(((TODAY()-Tabla2[[#This Row],[FECHA NACIMIENTO]])/365)&lt;18,"Corregir", IF(((TODAY()-Tabla2[[#This Row],[FECHA NACIMIENTO]])/365)&gt;80, "Corregir",ROUNDDOWN(((TODAY()-Tabla2[[#This Row],[FECHA NACIMIENTO]])/365),0)))</f>
        <v>26</v>
      </c>
      <c r="V56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561" s="34" t="str">
        <f ca="1">+IF(Tabla2[[#This Row],[Edad]]="Corregir","Corregir","Ok")</f>
        <v>Ok</v>
      </c>
      <c r="X561" s="10" t="str">
        <f>+IFERROR(VLOOKUP(Tabla2[[#This Row],[DISTRITO SEGÚN DNI]],Hoja1!$A$2:$B$55,2,FALSE),"No")</f>
        <v>SANTA ANITA</v>
      </c>
      <c r="Y561" s="10" t="str">
        <f>IF(OR(LOWER(Tabla2[[#This Row],[GENERO]])="masculino", LOWER(Tabla2[[#This Row],[GENERO]])="femenino"),"OK","Corregir")</f>
        <v>OK</v>
      </c>
      <c r="Z561" s="10" t="str">
        <f>+IF(Tabla2[[#This Row],[Nro. DNI / CE]]="","Corregir",IF(LEN(Tabla2[[#This Row],[Nro. DNI / CE]])&gt;=8,"OK","Corregir"))</f>
        <v>OK</v>
      </c>
      <c r="AA561" s="10">
        <f>COUNTIF(Tabla2[APELLIDOS Y NOMBRES],Tabla2[[#This Row],[APELLIDOS Y NOMBRES]])</f>
        <v>1</v>
      </c>
      <c r="AB561" t="str">
        <f ca="1">+IFERROR(IF(Tabla2[[#This Row],[FECHA CESE/BAJA]]="","No Aplica",IF(AND(MONTH(Tabla2[[#This Row],[FECHA CESE/BAJA]])=MONTH(TODAY()-30),YEAR(Tabla2[[#This Row],[FECHA CESE/BAJA]])=YEAR(TODAY())),MONTH(TODAY()-30)&amp;"-"&amp;YEAR(TODAY()),"Borrar")),"No aplica")</f>
        <v>No aplica</v>
      </c>
      <c r="AC561" t="str">
        <f ca="1">+IFERROR(IF(Tabla2[[#This Row],[FECHA INICIO DE LABORES EN OBRA]]="","No Aplica",IF(AND(MONTH(Tabla2[[#This Row],[FECHA INICIO DE LABORES EN OBRA]])=MONTH(TODAY()-30),YEAR(Tabla2[[#This Row],[FECHA INICIO DE LABORES EN OBRA]])=YEAR(TODAY())),MONTH(TODAY()-30)&amp;"-"&amp;YEAR(TODAY()),"No Aplica")),"No Aplica")</f>
        <v>No Aplica</v>
      </c>
    </row>
    <row r="562" spans="1:29" x14ac:dyDescent="0.25">
      <c r="A562" s="2">
        <v>20101155588</v>
      </c>
      <c r="B562" s="3" t="s">
        <v>39</v>
      </c>
      <c r="C562" s="3" t="s">
        <v>39</v>
      </c>
      <c r="D562" s="3" t="s">
        <v>9848</v>
      </c>
      <c r="E562" s="3" t="s">
        <v>9849</v>
      </c>
      <c r="F562" s="36">
        <v>34610</v>
      </c>
      <c r="G562" s="3">
        <v>1</v>
      </c>
      <c r="H562" s="3" t="s">
        <v>6397</v>
      </c>
      <c r="I562" s="3" t="s">
        <v>4412</v>
      </c>
      <c r="J562" s="3" t="s">
        <v>6573</v>
      </c>
      <c r="K562" s="3" t="s">
        <v>1139</v>
      </c>
      <c r="L562" s="8" t="s">
        <v>9818</v>
      </c>
      <c r="M562" s="5" t="s">
        <v>3092</v>
      </c>
      <c r="N562" s="13" t="s">
        <v>1043</v>
      </c>
      <c r="O562" s="5">
        <v>44874</v>
      </c>
      <c r="P562" s="8">
        <v>1</v>
      </c>
      <c r="Q562" s="9">
        <v>1</v>
      </c>
      <c r="R562" s="9" t="str">
        <f>IFERROR(VLOOKUP(Tabla2[[#This Row],[CONTRATISTA PRNCIPAL]],Hoja1!$L$5:$M$9,2,FALSE),"CJV")</f>
        <v>EPC</v>
      </c>
      <c r="S562" s="9" t="str">
        <f>IF(Tabla2[[#This Row],[EMPRESA]]=Tabla2[[#This Row],[CONTRATISTA PRNCIPAL]],"Principal","Secundaria")</f>
        <v>Principal</v>
      </c>
      <c r="T562" s="10">
        <f>IFERROR(1/COUNTIF(Tabla2[CONTRATISTA PRNCIPAL],Tabla2[[#This Row],[CONTRATISTA PRNCIPAL]]),0)</f>
        <v>3.5714285714285713E-3</v>
      </c>
      <c r="U562" s="33">
        <f ca="1">IF(((TODAY()-Tabla2[[#This Row],[FECHA NACIMIENTO]])/365)&lt;18,"Corregir", IF(((TODAY()-Tabla2[[#This Row],[FECHA NACIMIENTO]])/365)&gt;80, "Corregir",ROUNDDOWN(((TODAY()-Tabla2[[#This Row],[FECHA NACIMIENTO]])/365),0)))</f>
        <v>28</v>
      </c>
      <c r="V56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562" s="34" t="str">
        <f ca="1">+IF(Tabla2[[#This Row],[Edad]]="Corregir","Corregir","Ok")</f>
        <v>Ok</v>
      </c>
      <c r="X562" s="10" t="str">
        <f>+IFERROR(VLOOKUP(Tabla2[[#This Row],[DISTRITO SEGÚN DNI]],Hoja1!$A$2:$B$55,2,FALSE),"No")</f>
        <v>No</v>
      </c>
      <c r="Y562" s="10" t="str">
        <f>IF(OR(LOWER(Tabla2[[#This Row],[GENERO]])="masculino", LOWER(Tabla2[[#This Row],[GENERO]])="femenino"),"OK","Corregir")</f>
        <v>OK</v>
      </c>
      <c r="Z562" s="10" t="str">
        <f>+IF(Tabla2[[#This Row],[Nro. DNI / CE]]="","Corregir",IF(LEN(Tabla2[[#This Row],[Nro. DNI / CE]])&gt;=8,"OK","Corregir"))</f>
        <v>OK</v>
      </c>
      <c r="AA562" s="10">
        <f>COUNTIF(Tabla2[APELLIDOS Y NOMBRES],Tabla2[[#This Row],[APELLIDOS Y NOMBRES]])</f>
        <v>1</v>
      </c>
      <c r="AB562" t="str">
        <f ca="1">+IFERROR(IF(Tabla2[[#This Row],[FECHA CESE/BAJA]]="","No Aplica",IF(AND(MONTH(Tabla2[[#This Row],[FECHA CESE/BAJA]])=MONTH(TODAY()-30),YEAR(Tabla2[[#This Row],[FECHA CESE/BAJA]])=YEAR(TODAY())),MONTH(TODAY()-30)&amp;"-"&amp;YEAR(TODAY()),"Borrar")),"No aplica")</f>
        <v>No aplica</v>
      </c>
      <c r="AC562" t="str">
        <f ca="1">+IFERROR(IF(Tabla2[[#This Row],[FECHA INICIO DE LABORES EN OBRA]]="","No Aplica",IF(AND(MONTH(Tabla2[[#This Row],[FECHA INICIO DE LABORES EN OBRA]])=MONTH(TODAY()-30),YEAR(Tabla2[[#This Row],[FECHA INICIO DE LABORES EN OBRA]])=YEAR(TODAY())),MONTH(TODAY()-30)&amp;"-"&amp;YEAR(TODAY()),"No Aplica")),"No Aplica")</f>
        <v>No Aplica</v>
      </c>
    </row>
    <row r="563" spans="1:29" ht="15" customHeight="1" x14ac:dyDescent="0.25">
      <c r="A563" s="2">
        <v>20101155588</v>
      </c>
      <c r="B563" s="3" t="s">
        <v>39</v>
      </c>
      <c r="C563" s="3" t="s">
        <v>39</v>
      </c>
      <c r="D563" s="3">
        <v>74299177</v>
      </c>
      <c r="E563" s="3" t="s">
        <v>6454</v>
      </c>
      <c r="F563" s="36">
        <v>36531</v>
      </c>
      <c r="G563" s="3">
        <v>1</v>
      </c>
      <c r="H563" s="3" t="s">
        <v>6397</v>
      </c>
      <c r="I563" s="3" t="s">
        <v>4412</v>
      </c>
      <c r="J563" s="3" t="s">
        <v>6455</v>
      </c>
      <c r="K563" s="3" t="s">
        <v>3683</v>
      </c>
      <c r="L563" s="8" t="s">
        <v>9813</v>
      </c>
      <c r="M563" s="5" t="s">
        <v>3092</v>
      </c>
      <c r="N563" s="13" t="s">
        <v>1043</v>
      </c>
      <c r="O563" s="5">
        <v>45059</v>
      </c>
      <c r="P563" s="8">
        <v>1</v>
      </c>
      <c r="Q563" s="9">
        <v>1</v>
      </c>
      <c r="R563" s="9" t="str">
        <f>IFERROR(VLOOKUP(Tabla2[[#This Row],[CONTRATISTA PRNCIPAL]],Hoja1!$L$5:$M$9,2,FALSE),"CJV")</f>
        <v>EPC</v>
      </c>
      <c r="S563" s="9" t="str">
        <f>IF(Tabla2[[#This Row],[EMPRESA]]=Tabla2[[#This Row],[CONTRATISTA PRNCIPAL]],"Principal","Secundaria")</f>
        <v>Principal</v>
      </c>
      <c r="T563" s="10">
        <f>IFERROR(1/COUNTIF(Tabla2[CONTRATISTA PRNCIPAL],Tabla2[[#This Row],[CONTRATISTA PRNCIPAL]]),0)</f>
        <v>3.5714285714285713E-3</v>
      </c>
      <c r="U563" s="33">
        <f ca="1">IF(((TODAY()-Tabla2[[#This Row],[FECHA NACIMIENTO]])/365)&lt;18,"Corregir", IF(((TODAY()-Tabla2[[#This Row],[FECHA NACIMIENTO]])/365)&gt;80, "Corregir",ROUNDDOWN(((TODAY()-Tabla2[[#This Row],[FECHA NACIMIENTO]])/365),0)))</f>
        <v>23</v>
      </c>
      <c r="V56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563" s="34" t="str">
        <f ca="1">+IF(Tabla2[[#This Row],[Edad]]="Corregir","Corregir","Ok")</f>
        <v>Ok</v>
      </c>
      <c r="X563" s="10" t="str">
        <f>+IFERROR(VLOOKUP(Tabla2[[#This Row],[DISTRITO SEGÚN DNI]],Hoja1!$A$2:$B$55,2,FALSE),"No")</f>
        <v>LA VICTORIA</v>
      </c>
      <c r="Y563" s="10" t="str">
        <f>IF(OR(LOWER(Tabla2[[#This Row],[GENERO]])="masculino", LOWER(Tabla2[[#This Row],[GENERO]])="femenino"),"OK","Corregir")</f>
        <v>OK</v>
      </c>
      <c r="Z563" s="10" t="str">
        <f>+IF(Tabla2[[#This Row],[Nro. DNI / CE]]="","Corregir",IF(LEN(Tabla2[[#This Row],[Nro. DNI / CE]])&gt;=8,"OK","Corregir"))</f>
        <v>OK</v>
      </c>
      <c r="AA563" s="10">
        <f>COUNTIF(Tabla2[APELLIDOS Y NOMBRES],Tabla2[[#This Row],[APELLIDOS Y NOMBRES]])</f>
        <v>1</v>
      </c>
      <c r="AB563" t="str">
        <f ca="1">+IFERROR(IF(Tabla2[[#This Row],[FECHA CESE/BAJA]]="","No Aplica",IF(AND(MONTH(Tabla2[[#This Row],[FECHA CESE/BAJA]])=MONTH(TODAY()-30),YEAR(Tabla2[[#This Row],[FECHA CESE/BAJA]])=YEAR(TODAY())),MONTH(TODAY()-30)&amp;"-"&amp;YEAR(TODAY()),"Borrar")),"No aplica")</f>
        <v>No aplica</v>
      </c>
      <c r="AC563" t="str">
        <f ca="1">+IFERROR(IF(Tabla2[[#This Row],[FECHA INICIO DE LABORES EN OBRA]]="","No Aplica",IF(AND(MONTH(Tabla2[[#This Row],[FECHA INICIO DE LABORES EN OBRA]])=MONTH(TODAY()-30),YEAR(Tabla2[[#This Row],[FECHA INICIO DE LABORES EN OBRA]])=YEAR(TODAY())),MONTH(TODAY()-30)&amp;"-"&amp;YEAR(TODAY()),"No Aplica")),"No Aplica")</f>
        <v>No Aplica</v>
      </c>
    </row>
    <row r="564" spans="1:29" ht="15" customHeight="1" x14ac:dyDescent="0.25">
      <c r="A564" s="2">
        <v>20101155588</v>
      </c>
      <c r="B564" s="3" t="s">
        <v>39</v>
      </c>
      <c r="C564" s="3" t="s">
        <v>39</v>
      </c>
      <c r="D564" s="3">
        <v>20672473</v>
      </c>
      <c r="E564" s="3" t="s">
        <v>6456</v>
      </c>
      <c r="F564" s="36">
        <v>27615</v>
      </c>
      <c r="G564" s="3">
        <v>1</v>
      </c>
      <c r="H564" s="3" t="s">
        <v>6397</v>
      </c>
      <c r="I564" s="3" t="s">
        <v>4412</v>
      </c>
      <c r="J564" s="3" t="s">
        <v>6457</v>
      </c>
      <c r="K564" s="3" t="s">
        <v>3683</v>
      </c>
      <c r="L564" s="8" t="s">
        <v>9813</v>
      </c>
      <c r="M564" s="5" t="s">
        <v>3092</v>
      </c>
      <c r="N564" s="13" t="s">
        <v>1043</v>
      </c>
      <c r="O564" s="5">
        <v>45087</v>
      </c>
      <c r="P564" s="8">
        <v>1</v>
      </c>
      <c r="Q564" s="9">
        <v>1</v>
      </c>
      <c r="R564" s="9" t="str">
        <f>IFERROR(VLOOKUP(Tabla2[[#This Row],[CONTRATISTA PRNCIPAL]],Hoja1!$L$5:$M$9,2,FALSE),"CJV")</f>
        <v>EPC</v>
      </c>
      <c r="S564" s="9" t="str">
        <f>IF(Tabla2[[#This Row],[EMPRESA]]=Tabla2[[#This Row],[CONTRATISTA PRNCIPAL]],"Principal","Secundaria")</f>
        <v>Principal</v>
      </c>
      <c r="T564" s="10">
        <f>IFERROR(1/COUNTIF(Tabla2[CONTRATISTA PRNCIPAL],Tabla2[[#This Row],[CONTRATISTA PRNCIPAL]]),0)</f>
        <v>3.5714285714285713E-3</v>
      </c>
      <c r="U564" s="33">
        <f ca="1">IF(((TODAY()-Tabla2[[#This Row],[FECHA NACIMIENTO]])/365)&lt;18,"Corregir", IF(((TODAY()-Tabla2[[#This Row],[FECHA NACIMIENTO]])/365)&gt;80, "Corregir",ROUNDDOWN(((TODAY()-Tabla2[[#This Row],[FECHA NACIMIENTO]])/365),0)))</f>
        <v>48</v>
      </c>
      <c r="V56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564" s="34" t="str">
        <f ca="1">+IF(Tabla2[[#This Row],[Edad]]="Corregir","Corregir","Ok")</f>
        <v>Ok</v>
      </c>
      <c r="X564" s="10" t="str">
        <f>+IFERROR(VLOOKUP(Tabla2[[#This Row],[DISTRITO SEGÚN DNI]],Hoja1!$A$2:$B$55,2,FALSE),"No")</f>
        <v>LA VICTORIA</v>
      </c>
      <c r="Y564" s="10" t="str">
        <f>IF(OR(LOWER(Tabla2[[#This Row],[GENERO]])="masculino", LOWER(Tabla2[[#This Row],[GENERO]])="femenino"),"OK","Corregir")</f>
        <v>OK</v>
      </c>
      <c r="Z564" s="10" t="str">
        <f>+IF(Tabla2[[#This Row],[Nro. DNI / CE]]="","Corregir",IF(LEN(Tabla2[[#This Row],[Nro. DNI / CE]])&gt;=8,"OK","Corregir"))</f>
        <v>OK</v>
      </c>
      <c r="AA564" s="10">
        <f>COUNTIF(Tabla2[APELLIDOS Y NOMBRES],Tabla2[[#This Row],[APELLIDOS Y NOMBRES]])</f>
        <v>1</v>
      </c>
      <c r="AB564" t="str">
        <f ca="1">+IFERROR(IF(Tabla2[[#This Row],[FECHA CESE/BAJA]]="","No Aplica",IF(AND(MONTH(Tabla2[[#This Row],[FECHA CESE/BAJA]])=MONTH(TODAY()-30),YEAR(Tabla2[[#This Row],[FECHA CESE/BAJA]])=YEAR(TODAY())),MONTH(TODAY()-30)&amp;"-"&amp;YEAR(TODAY()),"Borrar")),"No aplica")</f>
        <v>No aplica</v>
      </c>
      <c r="AC564" t="str">
        <f ca="1">+IFERROR(IF(Tabla2[[#This Row],[FECHA INICIO DE LABORES EN OBRA]]="","No Aplica",IF(AND(MONTH(Tabla2[[#This Row],[FECHA INICIO DE LABORES EN OBRA]])=MONTH(TODAY()-30),YEAR(Tabla2[[#This Row],[FECHA INICIO DE LABORES EN OBRA]])=YEAR(TODAY())),MONTH(TODAY()-30)&amp;"-"&amp;YEAR(TODAY()),"No Aplica")),"No Aplica")</f>
        <v>No Aplica</v>
      </c>
    </row>
    <row r="565" spans="1:29" ht="15" customHeight="1" x14ac:dyDescent="0.25">
      <c r="A565" s="2">
        <v>20101155588</v>
      </c>
      <c r="B565" s="3" t="s">
        <v>39</v>
      </c>
      <c r="C565" s="3" t="s">
        <v>39</v>
      </c>
      <c r="D565" s="3">
        <v>71124847</v>
      </c>
      <c r="E565" s="3" t="s">
        <v>6458</v>
      </c>
      <c r="F565" s="36">
        <v>37477</v>
      </c>
      <c r="G565" s="3">
        <v>1</v>
      </c>
      <c r="H565" s="3" t="s">
        <v>6397</v>
      </c>
      <c r="I565" s="3" t="s">
        <v>4412</v>
      </c>
      <c r="J565" s="3" t="s">
        <v>6459</v>
      </c>
      <c r="K565" s="3" t="s">
        <v>2450</v>
      </c>
      <c r="L565" s="8" t="s">
        <v>9813</v>
      </c>
      <c r="M565" s="5" t="s">
        <v>3092</v>
      </c>
      <c r="N565" s="13" t="s">
        <v>1043</v>
      </c>
      <c r="O565" s="5">
        <v>45087</v>
      </c>
      <c r="P565" s="8">
        <v>1</v>
      </c>
      <c r="Q565" s="9">
        <v>1</v>
      </c>
      <c r="R565" s="9" t="str">
        <f>IFERROR(VLOOKUP(Tabla2[[#This Row],[CONTRATISTA PRNCIPAL]],Hoja1!$L$5:$M$9,2,FALSE),"CJV")</f>
        <v>EPC</v>
      </c>
      <c r="S565" s="9" t="str">
        <f>IF(Tabla2[[#This Row],[EMPRESA]]=Tabla2[[#This Row],[CONTRATISTA PRNCIPAL]],"Principal","Secundaria")</f>
        <v>Principal</v>
      </c>
      <c r="T565" s="10">
        <f>IFERROR(1/COUNTIF(Tabla2[CONTRATISTA PRNCIPAL],Tabla2[[#This Row],[CONTRATISTA PRNCIPAL]]),0)</f>
        <v>3.5714285714285713E-3</v>
      </c>
      <c r="U565" s="33">
        <f ca="1">IF(((TODAY()-Tabla2[[#This Row],[FECHA NACIMIENTO]])/365)&lt;18,"Corregir", IF(((TODAY()-Tabla2[[#This Row],[FECHA NACIMIENTO]])/365)&gt;80, "Corregir",ROUNDDOWN(((TODAY()-Tabla2[[#This Row],[FECHA NACIMIENTO]])/365),0)))</f>
        <v>21</v>
      </c>
      <c r="V56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565" s="34" t="str">
        <f ca="1">+IF(Tabla2[[#This Row],[Edad]]="Corregir","Corregir","Ok")</f>
        <v>Ok</v>
      </c>
      <c r="X565" s="10" t="str">
        <f>+IFERROR(VLOOKUP(Tabla2[[#This Row],[DISTRITO SEGÚN DNI]],Hoja1!$A$2:$B$55,2,FALSE),"No")</f>
        <v>No</v>
      </c>
      <c r="Y565" s="10" t="str">
        <f>IF(OR(LOWER(Tabla2[[#This Row],[GENERO]])="masculino", LOWER(Tabla2[[#This Row],[GENERO]])="femenino"),"OK","Corregir")</f>
        <v>OK</v>
      </c>
      <c r="Z565" s="10" t="str">
        <f>+IF(Tabla2[[#This Row],[Nro. DNI / CE]]="","Corregir",IF(LEN(Tabla2[[#This Row],[Nro. DNI / CE]])&gt;=8,"OK","Corregir"))</f>
        <v>OK</v>
      </c>
      <c r="AA565" s="10">
        <f>COUNTIF(Tabla2[APELLIDOS Y NOMBRES],Tabla2[[#This Row],[APELLIDOS Y NOMBRES]])</f>
        <v>1</v>
      </c>
      <c r="AB565" t="str">
        <f ca="1">+IFERROR(IF(Tabla2[[#This Row],[FECHA CESE/BAJA]]="","No Aplica",IF(AND(MONTH(Tabla2[[#This Row],[FECHA CESE/BAJA]])=MONTH(TODAY()-30),YEAR(Tabla2[[#This Row],[FECHA CESE/BAJA]])=YEAR(TODAY())),MONTH(TODAY()-30)&amp;"-"&amp;YEAR(TODAY()),"Borrar")),"No aplica")</f>
        <v>No aplica</v>
      </c>
      <c r="AC565" t="str">
        <f ca="1">+IFERROR(IF(Tabla2[[#This Row],[FECHA INICIO DE LABORES EN OBRA]]="","No Aplica",IF(AND(MONTH(Tabla2[[#This Row],[FECHA INICIO DE LABORES EN OBRA]])=MONTH(TODAY()-30),YEAR(Tabla2[[#This Row],[FECHA INICIO DE LABORES EN OBRA]])=YEAR(TODAY())),MONTH(TODAY()-30)&amp;"-"&amp;YEAR(TODAY()),"No Aplica")),"No Aplica")</f>
        <v>No Aplica</v>
      </c>
    </row>
    <row r="566" spans="1:29" x14ac:dyDescent="0.25">
      <c r="A566" s="2">
        <v>20101155588</v>
      </c>
      <c r="B566" s="3" t="s">
        <v>39</v>
      </c>
      <c r="C566" s="3" t="s">
        <v>39</v>
      </c>
      <c r="D566" s="3">
        <v>47167782</v>
      </c>
      <c r="E566" s="3" t="s">
        <v>6460</v>
      </c>
      <c r="F566" s="36">
        <v>33812</v>
      </c>
      <c r="G566" s="3">
        <v>1</v>
      </c>
      <c r="H566" s="3" t="s">
        <v>6397</v>
      </c>
      <c r="I566" s="3" t="s">
        <v>4412</v>
      </c>
      <c r="J566" s="3" t="s">
        <v>6407</v>
      </c>
      <c r="K566" s="3" t="s">
        <v>1044</v>
      </c>
      <c r="L566" s="8" t="s">
        <v>9813</v>
      </c>
      <c r="M566" s="5" t="s">
        <v>3092</v>
      </c>
      <c r="N566" s="13" t="s">
        <v>1043</v>
      </c>
      <c r="O566" s="5">
        <v>45020</v>
      </c>
      <c r="P566" s="8">
        <v>1</v>
      </c>
      <c r="Q566" s="9">
        <v>1</v>
      </c>
      <c r="R566" s="9" t="str">
        <f>IFERROR(VLOOKUP(Tabla2[[#This Row],[CONTRATISTA PRNCIPAL]],Hoja1!$L$5:$M$9,2,FALSE),"CJV")</f>
        <v>EPC</v>
      </c>
      <c r="S566" s="9" t="str">
        <f>IF(Tabla2[[#This Row],[EMPRESA]]=Tabla2[[#This Row],[CONTRATISTA PRNCIPAL]],"Principal","Secundaria")</f>
        <v>Principal</v>
      </c>
      <c r="T566" s="10">
        <f>IFERROR(1/COUNTIF(Tabla2[CONTRATISTA PRNCIPAL],Tabla2[[#This Row],[CONTRATISTA PRNCIPAL]]),0)</f>
        <v>3.5714285714285713E-3</v>
      </c>
      <c r="U566" s="33">
        <f ca="1">IF(((TODAY()-Tabla2[[#This Row],[FECHA NACIMIENTO]])/365)&lt;18,"Corregir", IF(((TODAY()-Tabla2[[#This Row],[FECHA NACIMIENTO]])/365)&gt;80, "Corregir",ROUNDDOWN(((TODAY()-Tabla2[[#This Row],[FECHA NACIMIENTO]])/365),0)))</f>
        <v>31</v>
      </c>
      <c r="V56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566" s="34" t="str">
        <f ca="1">+IF(Tabla2[[#This Row],[Edad]]="Corregir","Corregir","Ok")</f>
        <v>Ok</v>
      </c>
      <c r="X566" s="10" t="str">
        <f>+IFERROR(VLOOKUP(Tabla2[[#This Row],[DISTRITO SEGÚN DNI]],Hoja1!$A$2:$B$55,2,FALSE),"No")</f>
        <v>No</v>
      </c>
      <c r="Y566" s="10" t="str">
        <f>IF(OR(LOWER(Tabla2[[#This Row],[GENERO]])="masculino", LOWER(Tabla2[[#This Row],[GENERO]])="femenino"),"OK","Corregir")</f>
        <v>OK</v>
      </c>
      <c r="Z566" s="10" t="str">
        <f>+IF(Tabla2[[#This Row],[Nro. DNI / CE]]="","Corregir",IF(LEN(Tabla2[[#This Row],[Nro. DNI / CE]])&gt;=8,"OK","Corregir"))</f>
        <v>OK</v>
      </c>
      <c r="AA566" s="10">
        <f>COUNTIF(Tabla2[APELLIDOS Y NOMBRES],Tabla2[[#This Row],[APELLIDOS Y NOMBRES]])</f>
        <v>1</v>
      </c>
      <c r="AB566" t="str">
        <f ca="1">+IFERROR(IF(Tabla2[[#This Row],[FECHA CESE/BAJA]]="","No Aplica",IF(AND(MONTH(Tabla2[[#This Row],[FECHA CESE/BAJA]])=MONTH(TODAY()-30),YEAR(Tabla2[[#This Row],[FECHA CESE/BAJA]])=YEAR(TODAY())),MONTH(TODAY()-30)&amp;"-"&amp;YEAR(TODAY()),"Borrar")),"No aplica")</f>
        <v>No aplica</v>
      </c>
      <c r="AC566" t="str">
        <f ca="1">+IFERROR(IF(Tabla2[[#This Row],[FECHA INICIO DE LABORES EN OBRA]]="","No Aplica",IF(AND(MONTH(Tabla2[[#This Row],[FECHA INICIO DE LABORES EN OBRA]])=MONTH(TODAY()-30),YEAR(Tabla2[[#This Row],[FECHA INICIO DE LABORES EN OBRA]])=YEAR(TODAY())),MONTH(TODAY()-30)&amp;"-"&amp;YEAR(TODAY()),"No Aplica")),"No Aplica")</f>
        <v>No Aplica</v>
      </c>
    </row>
    <row r="567" spans="1:29" x14ac:dyDescent="0.25">
      <c r="A567" s="2">
        <v>20101155588</v>
      </c>
      <c r="B567" s="3" t="s">
        <v>39</v>
      </c>
      <c r="C567" s="3" t="s">
        <v>39</v>
      </c>
      <c r="D567" s="3">
        <v>17637285</v>
      </c>
      <c r="E567" s="3" t="s">
        <v>6461</v>
      </c>
      <c r="F567" s="36">
        <v>27092</v>
      </c>
      <c r="G567" s="3">
        <v>1</v>
      </c>
      <c r="H567" s="3" t="s">
        <v>6397</v>
      </c>
      <c r="I567" s="3" t="s">
        <v>4412</v>
      </c>
      <c r="J567" s="3" t="s">
        <v>6462</v>
      </c>
      <c r="K567" s="3" t="s">
        <v>1086</v>
      </c>
      <c r="L567" s="8" t="s">
        <v>9813</v>
      </c>
      <c r="M567" s="5" t="s">
        <v>3092</v>
      </c>
      <c r="N567" s="13" t="s">
        <v>1043</v>
      </c>
      <c r="O567" s="5">
        <v>45030</v>
      </c>
      <c r="P567" s="8">
        <v>1</v>
      </c>
      <c r="Q567" s="9">
        <v>1</v>
      </c>
      <c r="R567" s="9" t="str">
        <f>IFERROR(VLOOKUP(Tabla2[[#This Row],[CONTRATISTA PRNCIPAL]],Hoja1!$L$5:$M$9,2,FALSE),"CJV")</f>
        <v>EPC</v>
      </c>
      <c r="S567" s="9" t="str">
        <f>IF(Tabla2[[#This Row],[EMPRESA]]=Tabla2[[#This Row],[CONTRATISTA PRNCIPAL]],"Principal","Secundaria")</f>
        <v>Principal</v>
      </c>
      <c r="T567" s="10">
        <f>IFERROR(1/COUNTIF(Tabla2[CONTRATISTA PRNCIPAL],Tabla2[[#This Row],[CONTRATISTA PRNCIPAL]]),0)</f>
        <v>3.5714285714285713E-3</v>
      </c>
      <c r="U567" s="33">
        <f ca="1">IF(((TODAY()-Tabla2[[#This Row],[FECHA NACIMIENTO]])/365)&lt;18,"Corregir", IF(((TODAY()-Tabla2[[#This Row],[FECHA NACIMIENTO]])/365)&gt;80, "Corregir",ROUNDDOWN(((TODAY()-Tabla2[[#This Row],[FECHA NACIMIENTO]])/365),0)))</f>
        <v>49</v>
      </c>
      <c r="V56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567" s="34" t="str">
        <f ca="1">+IF(Tabla2[[#This Row],[Edad]]="Corregir","Corregir","Ok")</f>
        <v>Ok</v>
      </c>
      <c r="X567" s="10" t="str">
        <f>+IFERROR(VLOOKUP(Tabla2[[#This Row],[DISTRITO SEGÚN DNI]],Hoja1!$A$2:$B$55,2,FALSE),"No")</f>
        <v>No</v>
      </c>
      <c r="Y567" s="10" t="str">
        <f>IF(OR(LOWER(Tabla2[[#This Row],[GENERO]])="masculino", LOWER(Tabla2[[#This Row],[GENERO]])="femenino"),"OK","Corregir")</f>
        <v>OK</v>
      </c>
      <c r="Z567" s="10" t="str">
        <f>+IF(Tabla2[[#This Row],[Nro. DNI / CE]]="","Corregir",IF(LEN(Tabla2[[#This Row],[Nro. DNI / CE]])&gt;=8,"OK","Corregir"))</f>
        <v>OK</v>
      </c>
      <c r="AA567" s="10">
        <f>COUNTIF(Tabla2[APELLIDOS Y NOMBRES],Tabla2[[#This Row],[APELLIDOS Y NOMBRES]])</f>
        <v>1</v>
      </c>
      <c r="AB567" t="str">
        <f ca="1">+IFERROR(IF(Tabla2[[#This Row],[FECHA CESE/BAJA]]="","No Aplica",IF(AND(MONTH(Tabla2[[#This Row],[FECHA CESE/BAJA]])=MONTH(TODAY()-30),YEAR(Tabla2[[#This Row],[FECHA CESE/BAJA]])=YEAR(TODAY())),MONTH(TODAY()-30)&amp;"-"&amp;YEAR(TODAY()),"Borrar")),"No aplica")</f>
        <v>No aplica</v>
      </c>
      <c r="AC567" t="str">
        <f ca="1">+IFERROR(IF(Tabla2[[#This Row],[FECHA INICIO DE LABORES EN OBRA]]="","No Aplica",IF(AND(MONTH(Tabla2[[#This Row],[FECHA INICIO DE LABORES EN OBRA]])=MONTH(TODAY()-30),YEAR(Tabla2[[#This Row],[FECHA INICIO DE LABORES EN OBRA]])=YEAR(TODAY())),MONTH(TODAY()-30)&amp;"-"&amp;YEAR(TODAY()),"No Aplica")),"No Aplica")</f>
        <v>No Aplica</v>
      </c>
    </row>
    <row r="568" spans="1:29" x14ac:dyDescent="0.25">
      <c r="A568" s="2">
        <v>20101155588</v>
      </c>
      <c r="B568" s="3" t="s">
        <v>39</v>
      </c>
      <c r="C568" s="3" t="s">
        <v>39</v>
      </c>
      <c r="D568" s="3">
        <v>72377161</v>
      </c>
      <c r="E568" s="3" t="s">
        <v>6463</v>
      </c>
      <c r="F568" s="36">
        <v>36998</v>
      </c>
      <c r="G568" s="3">
        <v>1</v>
      </c>
      <c r="H568" s="3" t="s">
        <v>6397</v>
      </c>
      <c r="I568" s="3" t="s">
        <v>4412</v>
      </c>
      <c r="J568" s="3" t="s">
        <v>6464</v>
      </c>
      <c r="K568" s="3" t="s">
        <v>1240</v>
      </c>
      <c r="L568" s="8" t="s">
        <v>9813</v>
      </c>
      <c r="M568" s="5" t="s">
        <v>3092</v>
      </c>
      <c r="N568" s="13" t="s">
        <v>1043</v>
      </c>
      <c r="O568" s="5">
        <v>44813</v>
      </c>
      <c r="P568" s="8">
        <v>1</v>
      </c>
      <c r="Q568" s="9">
        <v>1</v>
      </c>
      <c r="R568" s="9" t="str">
        <f>IFERROR(VLOOKUP(Tabla2[[#This Row],[CONTRATISTA PRNCIPAL]],Hoja1!$L$5:$M$9,2,FALSE),"CJV")</f>
        <v>EPC</v>
      </c>
      <c r="S568" s="9" t="str">
        <f>IF(Tabla2[[#This Row],[EMPRESA]]=Tabla2[[#This Row],[CONTRATISTA PRNCIPAL]],"Principal","Secundaria")</f>
        <v>Principal</v>
      </c>
      <c r="T568" s="10">
        <f>IFERROR(1/COUNTIF(Tabla2[CONTRATISTA PRNCIPAL],Tabla2[[#This Row],[CONTRATISTA PRNCIPAL]]),0)</f>
        <v>3.5714285714285713E-3</v>
      </c>
      <c r="U568" s="33">
        <f ca="1">IF(((TODAY()-Tabla2[[#This Row],[FECHA NACIMIENTO]])/365)&lt;18,"Corregir", IF(((TODAY()-Tabla2[[#This Row],[FECHA NACIMIENTO]])/365)&gt;80, "Corregir",ROUNDDOWN(((TODAY()-Tabla2[[#This Row],[FECHA NACIMIENTO]])/365),0)))</f>
        <v>22</v>
      </c>
      <c r="V56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568" s="34" t="str">
        <f ca="1">+IF(Tabla2[[#This Row],[Edad]]="Corregir","Corregir","Ok")</f>
        <v>Ok</v>
      </c>
      <c r="X568" s="10" t="str">
        <f>+IFERROR(VLOOKUP(Tabla2[[#This Row],[DISTRITO SEGÚN DNI]],Hoja1!$A$2:$B$55,2,FALSE),"No")</f>
        <v>No</v>
      </c>
      <c r="Y568" s="10" t="str">
        <f>IF(OR(LOWER(Tabla2[[#This Row],[GENERO]])="masculino", LOWER(Tabla2[[#This Row],[GENERO]])="femenino"),"OK","Corregir")</f>
        <v>OK</v>
      </c>
      <c r="Z568" s="10" t="str">
        <f>+IF(Tabla2[[#This Row],[Nro. DNI / CE]]="","Corregir",IF(LEN(Tabla2[[#This Row],[Nro. DNI / CE]])&gt;=8,"OK","Corregir"))</f>
        <v>OK</v>
      </c>
      <c r="AA568" s="10">
        <f>COUNTIF(Tabla2[APELLIDOS Y NOMBRES],Tabla2[[#This Row],[APELLIDOS Y NOMBRES]])</f>
        <v>1</v>
      </c>
      <c r="AB568" t="str">
        <f ca="1">+IFERROR(IF(Tabla2[[#This Row],[FECHA CESE/BAJA]]="","No Aplica",IF(AND(MONTH(Tabla2[[#This Row],[FECHA CESE/BAJA]])=MONTH(TODAY()-30),YEAR(Tabla2[[#This Row],[FECHA CESE/BAJA]])=YEAR(TODAY())),MONTH(TODAY()-30)&amp;"-"&amp;YEAR(TODAY()),"Borrar")),"No aplica")</f>
        <v>No aplica</v>
      </c>
      <c r="AC568" t="str">
        <f ca="1">+IFERROR(IF(Tabla2[[#This Row],[FECHA INICIO DE LABORES EN OBRA]]="","No Aplica",IF(AND(MONTH(Tabla2[[#This Row],[FECHA INICIO DE LABORES EN OBRA]])=MONTH(TODAY()-30),YEAR(Tabla2[[#This Row],[FECHA INICIO DE LABORES EN OBRA]])=YEAR(TODAY())),MONTH(TODAY()-30)&amp;"-"&amp;YEAR(TODAY()),"No Aplica")),"No Aplica")</f>
        <v>No Aplica</v>
      </c>
    </row>
    <row r="569" spans="1:29" x14ac:dyDescent="0.25">
      <c r="A569" s="2">
        <v>20101155588</v>
      </c>
      <c r="B569" s="3" t="s">
        <v>39</v>
      </c>
      <c r="C569" s="3" t="s">
        <v>39</v>
      </c>
      <c r="D569" s="3">
        <v>46927800</v>
      </c>
      <c r="E569" s="3" t="s">
        <v>190</v>
      </c>
      <c r="F569" s="36">
        <v>33698</v>
      </c>
      <c r="G569" s="3">
        <v>1</v>
      </c>
      <c r="H569" s="3" t="s">
        <v>6397</v>
      </c>
      <c r="I569" s="3" t="s">
        <v>4412</v>
      </c>
      <c r="J569" s="3" t="s">
        <v>6465</v>
      </c>
      <c r="K569" s="3" t="s">
        <v>35</v>
      </c>
      <c r="L569" s="8" t="s">
        <v>9813</v>
      </c>
      <c r="M569" s="5" t="s">
        <v>3092</v>
      </c>
      <c r="N569" s="13" t="s">
        <v>1043</v>
      </c>
      <c r="O569" s="5">
        <v>45026</v>
      </c>
      <c r="P569" s="8">
        <v>1</v>
      </c>
      <c r="Q569" s="9">
        <v>1</v>
      </c>
      <c r="R569" s="9" t="str">
        <f>IFERROR(VLOOKUP(Tabla2[[#This Row],[CONTRATISTA PRNCIPAL]],Hoja1!$L$5:$M$9,2,FALSE),"CJV")</f>
        <v>EPC</v>
      </c>
      <c r="S569" s="9" t="str">
        <f>IF(Tabla2[[#This Row],[EMPRESA]]=Tabla2[[#This Row],[CONTRATISTA PRNCIPAL]],"Principal","Secundaria")</f>
        <v>Principal</v>
      </c>
      <c r="T569" s="10">
        <f>IFERROR(1/COUNTIF(Tabla2[CONTRATISTA PRNCIPAL],Tabla2[[#This Row],[CONTRATISTA PRNCIPAL]]),0)</f>
        <v>3.5714285714285713E-3</v>
      </c>
      <c r="U569" s="33">
        <f ca="1">IF(((TODAY()-Tabla2[[#This Row],[FECHA NACIMIENTO]])/365)&lt;18,"Corregir", IF(((TODAY()-Tabla2[[#This Row],[FECHA NACIMIENTO]])/365)&gt;80, "Corregir",ROUNDDOWN(((TODAY()-Tabla2[[#This Row],[FECHA NACIMIENTO]])/365),0)))</f>
        <v>31</v>
      </c>
      <c r="V56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569" s="34" t="str">
        <f ca="1">+IF(Tabla2[[#This Row],[Edad]]="Corregir","Corregir","Ok")</f>
        <v>Ok</v>
      </c>
      <c r="X569" s="10" t="str">
        <f>+IFERROR(VLOOKUP(Tabla2[[#This Row],[DISTRITO SEGÚN DNI]],Hoja1!$A$2:$B$55,2,FALSE),"No")</f>
        <v>EL AGUSTINO</v>
      </c>
      <c r="Y569" s="10" t="str">
        <f>IF(OR(LOWER(Tabla2[[#This Row],[GENERO]])="masculino", LOWER(Tabla2[[#This Row],[GENERO]])="femenino"),"OK","Corregir")</f>
        <v>OK</v>
      </c>
      <c r="Z569" s="10" t="str">
        <f>+IF(Tabla2[[#This Row],[Nro. DNI / CE]]="","Corregir",IF(LEN(Tabla2[[#This Row],[Nro. DNI / CE]])&gt;=8,"OK","Corregir"))</f>
        <v>OK</v>
      </c>
      <c r="AA569" s="10">
        <f>COUNTIF(Tabla2[APELLIDOS Y NOMBRES],Tabla2[[#This Row],[APELLIDOS Y NOMBRES]])</f>
        <v>1</v>
      </c>
      <c r="AB569" t="str">
        <f ca="1">+IFERROR(IF(Tabla2[[#This Row],[FECHA CESE/BAJA]]="","No Aplica",IF(AND(MONTH(Tabla2[[#This Row],[FECHA CESE/BAJA]])=MONTH(TODAY()-30),YEAR(Tabla2[[#This Row],[FECHA CESE/BAJA]])=YEAR(TODAY())),MONTH(TODAY()-30)&amp;"-"&amp;YEAR(TODAY()),"Borrar")),"No aplica")</f>
        <v>No aplica</v>
      </c>
      <c r="AC569" t="str">
        <f ca="1">+IFERROR(IF(Tabla2[[#This Row],[FECHA INICIO DE LABORES EN OBRA]]="","No Aplica",IF(AND(MONTH(Tabla2[[#This Row],[FECHA INICIO DE LABORES EN OBRA]])=MONTH(TODAY()-30),YEAR(Tabla2[[#This Row],[FECHA INICIO DE LABORES EN OBRA]])=YEAR(TODAY())),MONTH(TODAY()-30)&amp;"-"&amp;YEAR(TODAY()),"No Aplica")),"No Aplica")</f>
        <v>No Aplica</v>
      </c>
    </row>
    <row r="570" spans="1:29" x14ac:dyDescent="0.25">
      <c r="A570" s="2">
        <v>20101155588</v>
      </c>
      <c r="B570" s="3" t="s">
        <v>39</v>
      </c>
      <c r="C570" s="3" t="s">
        <v>39</v>
      </c>
      <c r="D570" s="3">
        <v>73248223</v>
      </c>
      <c r="E570" s="3" t="s">
        <v>191</v>
      </c>
      <c r="F570" s="36">
        <v>35533</v>
      </c>
      <c r="G570" s="3">
        <v>1</v>
      </c>
      <c r="H570" s="3" t="s">
        <v>6397</v>
      </c>
      <c r="I570" s="3" t="s">
        <v>4412</v>
      </c>
      <c r="J570" s="3" t="s">
        <v>6466</v>
      </c>
      <c r="K570" s="3" t="s">
        <v>36</v>
      </c>
      <c r="L570" s="8" t="s">
        <v>9813</v>
      </c>
      <c r="M570" s="5" t="s">
        <v>3092</v>
      </c>
      <c r="N570" s="13" t="s">
        <v>1043</v>
      </c>
      <c r="O570" s="5">
        <v>45030</v>
      </c>
      <c r="P570" s="8">
        <v>1</v>
      </c>
      <c r="Q570" s="9">
        <v>1</v>
      </c>
      <c r="R570" s="9" t="str">
        <f>IFERROR(VLOOKUP(Tabla2[[#This Row],[CONTRATISTA PRNCIPAL]],Hoja1!$L$5:$M$9,2,FALSE),"CJV")</f>
        <v>EPC</v>
      </c>
      <c r="S570" s="9" t="str">
        <f>IF(Tabla2[[#This Row],[EMPRESA]]=Tabla2[[#This Row],[CONTRATISTA PRNCIPAL]],"Principal","Secundaria")</f>
        <v>Principal</v>
      </c>
      <c r="T570" s="10">
        <f>IFERROR(1/COUNTIF(Tabla2[CONTRATISTA PRNCIPAL],Tabla2[[#This Row],[CONTRATISTA PRNCIPAL]]),0)</f>
        <v>3.5714285714285713E-3</v>
      </c>
      <c r="U570" s="33">
        <f ca="1">IF(((TODAY()-Tabla2[[#This Row],[FECHA NACIMIENTO]])/365)&lt;18,"Corregir", IF(((TODAY()-Tabla2[[#This Row],[FECHA NACIMIENTO]])/365)&gt;80, "Corregir",ROUNDDOWN(((TODAY()-Tabla2[[#This Row],[FECHA NACIMIENTO]])/365),0)))</f>
        <v>26</v>
      </c>
      <c r="V57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570" s="34" t="str">
        <f ca="1">+IF(Tabla2[[#This Row],[Edad]]="Corregir","Corregir","Ok")</f>
        <v>Ok</v>
      </c>
      <c r="X570" s="10" t="str">
        <f>+IFERROR(VLOOKUP(Tabla2[[#This Row],[DISTRITO SEGÚN DNI]],Hoja1!$A$2:$B$55,2,FALSE),"No")</f>
        <v>SANTA ANITA</v>
      </c>
      <c r="Y570" s="10" t="str">
        <f>IF(OR(LOWER(Tabla2[[#This Row],[GENERO]])="masculino", LOWER(Tabla2[[#This Row],[GENERO]])="femenino"),"OK","Corregir")</f>
        <v>OK</v>
      </c>
      <c r="Z570" s="10" t="str">
        <f>+IF(Tabla2[[#This Row],[Nro. DNI / CE]]="","Corregir",IF(LEN(Tabla2[[#This Row],[Nro. DNI / CE]])&gt;=8,"OK","Corregir"))</f>
        <v>OK</v>
      </c>
      <c r="AA570" s="10">
        <f>COUNTIF(Tabla2[APELLIDOS Y NOMBRES],Tabla2[[#This Row],[APELLIDOS Y NOMBRES]])</f>
        <v>1</v>
      </c>
      <c r="AB570" t="str">
        <f ca="1">+IFERROR(IF(Tabla2[[#This Row],[FECHA CESE/BAJA]]="","No Aplica",IF(AND(MONTH(Tabla2[[#This Row],[FECHA CESE/BAJA]])=MONTH(TODAY()-30),YEAR(Tabla2[[#This Row],[FECHA CESE/BAJA]])=YEAR(TODAY())),MONTH(TODAY()-30)&amp;"-"&amp;YEAR(TODAY()),"Borrar")),"No aplica")</f>
        <v>No aplica</v>
      </c>
      <c r="AC570" t="str">
        <f ca="1">+IFERROR(IF(Tabla2[[#This Row],[FECHA INICIO DE LABORES EN OBRA]]="","No Aplica",IF(AND(MONTH(Tabla2[[#This Row],[FECHA INICIO DE LABORES EN OBRA]])=MONTH(TODAY()-30),YEAR(Tabla2[[#This Row],[FECHA INICIO DE LABORES EN OBRA]])=YEAR(TODAY())),MONTH(TODAY()-30)&amp;"-"&amp;YEAR(TODAY()),"No Aplica")),"No Aplica")</f>
        <v>No Aplica</v>
      </c>
    </row>
    <row r="571" spans="1:29" x14ac:dyDescent="0.25">
      <c r="A571" s="2">
        <v>20101155588</v>
      </c>
      <c r="B571" s="3" t="s">
        <v>39</v>
      </c>
      <c r="C571" s="3" t="s">
        <v>39</v>
      </c>
      <c r="D571" s="3" t="s">
        <v>8481</v>
      </c>
      <c r="E571" s="3" t="s">
        <v>192</v>
      </c>
      <c r="F571" s="36">
        <v>22964</v>
      </c>
      <c r="G571" s="3">
        <v>1</v>
      </c>
      <c r="H571" s="3" t="s">
        <v>6397</v>
      </c>
      <c r="I571" s="3" t="s">
        <v>4412</v>
      </c>
      <c r="J571" s="3" t="s">
        <v>6467</v>
      </c>
      <c r="K571" s="3" t="s">
        <v>131</v>
      </c>
      <c r="L571" s="8" t="s">
        <v>9813</v>
      </c>
      <c r="M571" s="5" t="s">
        <v>3092</v>
      </c>
      <c r="N571" s="13" t="s">
        <v>1043</v>
      </c>
      <c r="O571" s="5">
        <v>45017</v>
      </c>
      <c r="P571" s="8">
        <v>1</v>
      </c>
      <c r="Q571" s="9">
        <v>1</v>
      </c>
      <c r="R571" s="9" t="str">
        <f>IFERROR(VLOOKUP(Tabla2[[#This Row],[CONTRATISTA PRNCIPAL]],Hoja1!$L$5:$M$9,2,FALSE),"CJV")</f>
        <v>EPC</v>
      </c>
      <c r="S571" s="9" t="str">
        <f>IF(Tabla2[[#This Row],[EMPRESA]]=Tabla2[[#This Row],[CONTRATISTA PRNCIPAL]],"Principal","Secundaria")</f>
        <v>Principal</v>
      </c>
      <c r="T571" s="10">
        <f>IFERROR(1/COUNTIF(Tabla2[CONTRATISTA PRNCIPAL],Tabla2[[#This Row],[CONTRATISTA PRNCIPAL]]),0)</f>
        <v>3.5714285714285713E-3</v>
      </c>
      <c r="U571" s="33">
        <f ca="1">IF(((TODAY()-Tabla2[[#This Row],[FECHA NACIMIENTO]])/365)&lt;18,"Corregir", IF(((TODAY()-Tabla2[[#This Row],[FECHA NACIMIENTO]])/365)&gt;80, "Corregir",ROUNDDOWN(((TODAY()-Tabla2[[#This Row],[FECHA NACIMIENTO]])/365),0)))</f>
        <v>60</v>
      </c>
      <c r="V57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571" s="34" t="str">
        <f ca="1">+IF(Tabla2[[#This Row],[Edad]]="Corregir","Corregir","Ok")</f>
        <v>Ok</v>
      </c>
      <c r="X571" s="10" t="str">
        <f>+IFERROR(VLOOKUP(Tabla2[[#This Row],[DISTRITO SEGÚN DNI]],Hoja1!$A$2:$B$55,2,FALSE),"No")</f>
        <v>BREÑA</v>
      </c>
      <c r="Y571" s="10" t="str">
        <f>IF(OR(LOWER(Tabla2[[#This Row],[GENERO]])="masculino", LOWER(Tabla2[[#This Row],[GENERO]])="femenino"),"OK","Corregir")</f>
        <v>OK</v>
      </c>
      <c r="Z571" s="10" t="str">
        <f>+IF(Tabla2[[#This Row],[Nro. DNI / CE]]="","Corregir",IF(LEN(Tabla2[[#This Row],[Nro. DNI / CE]])&gt;=8,"OK","Corregir"))</f>
        <v>OK</v>
      </c>
      <c r="AA571" s="10">
        <f>COUNTIF(Tabla2[APELLIDOS Y NOMBRES],Tabla2[[#This Row],[APELLIDOS Y NOMBRES]])</f>
        <v>1</v>
      </c>
      <c r="AB571" t="str">
        <f ca="1">+IFERROR(IF(Tabla2[[#This Row],[FECHA CESE/BAJA]]="","No Aplica",IF(AND(MONTH(Tabla2[[#This Row],[FECHA CESE/BAJA]])=MONTH(TODAY()-30),YEAR(Tabla2[[#This Row],[FECHA CESE/BAJA]])=YEAR(TODAY())),MONTH(TODAY()-30)&amp;"-"&amp;YEAR(TODAY()),"Borrar")),"No aplica")</f>
        <v>No aplica</v>
      </c>
      <c r="AC571" t="str">
        <f ca="1">+IFERROR(IF(Tabla2[[#This Row],[FECHA INICIO DE LABORES EN OBRA]]="","No Aplica",IF(AND(MONTH(Tabla2[[#This Row],[FECHA INICIO DE LABORES EN OBRA]])=MONTH(TODAY()-30),YEAR(Tabla2[[#This Row],[FECHA INICIO DE LABORES EN OBRA]])=YEAR(TODAY())),MONTH(TODAY()-30)&amp;"-"&amp;YEAR(TODAY()),"No Aplica")),"No Aplica")</f>
        <v>No Aplica</v>
      </c>
    </row>
    <row r="572" spans="1:29" x14ac:dyDescent="0.25">
      <c r="A572" s="2">
        <v>20101155588</v>
      </c>
      <c r="B572" s="3" t="s">
        <v>39</v>
      </c>
      <c r="C572" s="3" t="s">
        <v>39</v>
      </c>
      <c r="D572" s="3">
        <v>41729683</v>
      </c>
      <c r="E572" s="3" t="s">
        <v>6468</v>
      </c>
      <c r="F572" s="36">
        <v>30417</v>
      </c>
      <c r="G572" s="3">
        <v>1</v>
      </c>
      <c r="H572" s="3" t="s">
        <v>6397</v>
      </c>
      <c r="I572" s="3" t="s">
        <v>4412</v>
      </c>
      <c r="J572" s="3" t="s">
        <v>6469</v>
      </c>
      <c r="K572" s="3" t="s">
        <v>1077</v>
      </c>
      <c r="L572" s="8" t="s">
        <v>9813</v>
      </c>
      <c r="M572" s="5" t="s">
        <v>3092</v>
      </c>
      <c r="N572" s="13" t="s">
        <v>1043</v>
      </c>
      <c r="O572" s="5">
        <v>45016</v>
      </c>
      <c r="P572" s="8">
        <v>1</v>
      </c>
      <c r="Q572" s="9">
        <v>1</v>
      </c>
      <c r="R572" s="9" t="str">
        <f>IFERROR(VLOOKUP(Tabla2[[#This Row],[CONTRATISTA PRNCIPAL]],Hoja1!$L$5:$M$9,2,FALSE),"CJV")</f>
        <v>EPC</v>
      </c>
      <c r="S572" s="9" t="str">
        <f>IF(Tabla2[[#This Row],[EMPRESA]]=Tabla2[[#This Row],[CONTRATISTA PRNCIPAL]],"Principal","Secundaria")</f>
        <v>Principal</v>
      </c>
      <c r="T572" s="10">
        <f>IFERROR(1/COUNTIF(Tabla2[CONTRATISTA PRNCIPAL],Tabla2[[#This Row],[CONTRATISTA PRNCIPAL]]),0)</f>
        <v>3.5714285714285713E-3</v>
      </c>
      <c r="U572" s="33">
        <f ca="1">IF(((TODAY()-Tabla2[[#This Row],[FECHA NACIMIENTO]])/365)&lt;18,"Corregir", IF(((TODAY()-Tabla2[[#This Row],[FECHA NACIMIENTO]])/365)&gt;80, "Corregir",ROUNDDOWN(((TODAY()-Tabla2[[#This Row],[FECHA NACIMIENTO]])/365),0)))</f>
        <v>40</v>
      </c>
      <c r="V57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572" s="34" t="str">
        <f ca="1">+IF(Tabla2[[#This Row],[Edad]]="Corregir","Corregir","Ok")</f>
        <v>Ok</v>
      </c>
      <c r="X572" s="10" t="str">
        <f>+IFERROR(VLOOKUP(Tabla2[[#This Row],[DISTRITO SEGÚN DNI]],Hoja1!$A$2:$B$55,2,FALSE),"No")</f>
        <v>No</v>
      </c>
      <c r="Y572" s="10" t="str">
        <f>IF(OR(LOWER(Tabla2[[#This Row],[GENERO]])="masculino", LOWER(Tabla2[[#This Row],[GENERO]])="femenino"),"OK","Corregir")</f>
        <v>OK</v>
      </c>
      <c r="Z572" s="10" t="str">
        <f>+IF(Tabla2[[#This Row],[Nro. DNI / CE]]="","Corregir",IF(LEN(Tabla2[[#This Row],[Nro. DNI / CE]])&gt;=8,"OK","Corregir"))</f>
        <v>OK</v>
      </c>
      <c r="AA572" s="10">
        <f>COUNTIF(Tabla2[APELLIDOS Y NOMBRES],Tabla2[[#This Row],[APELLIDOS Y NOMBRES]])</f>
        <v>1</v>
      </c>
      <c r="AB572" t="str">
        <f ca="1">+IFERROR(IF(Tabla2[[#This Row],[FECHA CESE/BAJA]]="","No Aplica",IF(AND(MONTH(Tabla2[[#This Row],[FECHA CESE/BAJA]])=MONTH(TODAY()-30),YEAR(Tabla2[[#This Row],[FECHA CESE/BAJA]])=YEAR(TODAY())),MONTH(TODAY()-30)&amp;"-"&amp;YEAR(TODAY()),"Borrar")),"No aplica")</f>
        <v>No aplica</v>
      </c>
      <c r="AC572" t="str">
        <f ca="1">+IFERROR(IF(Tabla2[[#This Row],[FECHA INICIO DE LABORES EN OBRA]]="","No Aplica",IF(AND(MONTH(Tabla2[[#This Row],[FECHA INICIO DE LABORES EN OBRA]])=MONTH(TODAY()-30),YEAR(Tabla2[[#This Row],[FECHA INICIO DE LABORES EN OBRA]])=YEAR(TODAY())),MONTH(TODAY()-30)&amp;"-"&amp;YEAR(TODAY()),"No Aplica")),"No Aplica")</f>
        <v>No Aplica</v>
      </c>
    </row>
    <row r="573" spans="1:29" x14ac:dyDescent="0.25">
      <c r="A573" s="2">
        <v>20101155588</v>
      </c>
      <c r="B573" s="3" t="s">
        <v>39</v>
      </c>
      <c r="C573" s="3" t="s">
        <v>39</v>
      </c>
      <c r="D573" s="3">
        <v>75377829</v>
      </c>
      <c r="E573" s="3" t="s">
        <v>193</v>
      </c>
      <c r="F573" s="36">
        <v>36843</v>
      </c>
      <c r="G573" s="3">
        <v>1</v>
      </c>
      <c r="H573" s="3" t="s">
        <v>6397</v>
      </c>
      <c r="I573" s="3" t="s">
        <v>4412</v>
      </c>
      <c r="J573" s="3" t="s">
        <v>6470</v>
      </c>
      <c r="K573" s="3" t="s">
        <v>99</v>
      </c>
      <c r="L573" s="8" t="s">
        <v>9813</v>
      </c>
      <c r="M573" s="5" t="s">
        <v>3092</v>
      </c>
      <c r="N573" s="13" t="s">
        <v>1043</v>
      </c>
      <c r="O573" s="5">
        <v>45013</v>
      </c>
      <c r="P573" s="8">
        <v>1</v>
      </c>
      <c r="Q573" s="9">
        <v>1</v>
      </c>
      <c r="R573" s="9" t="str">
        <f>IFERROR(VLOOKUP(Tabla2[[#This Row],[CONTRATISTA PRNCIPAL]],Hoja1!$L$5:$M$9,2,FALSE),"CJV")</f>
        <v>EPC</v>
      </c>
      <c r="S573" s="9" t="str">
        <f>IF(Tabla2[[#This Row],[EMPRESA]]=Tabla2[[#This Row],[CONTRATISTA PRNCIPAL]],"Principal","Secundaria")</f>
        <v>Principal</v>
      </c>
      <c r="T573" s="10">
        <f>IFERROR(1/COUNTIF(Tabla2[CONTRATISTA PRNCIPAL],Tabla2[[#This Row],[CONTRATISTA PRNCIPAL]]),0)</f>
        <v>3.5714285714285713E-3</v>
      </c>
      <c r="U573" s="33">
        <f ca="1">IF(((TODAY()-Tabla2[[#This Row],[FECHA NACIMIENTO]])/365)&lt;18,"Corregir", IF(((TODAY()-Tabla2[[#This Row],[FECHA NACIMIENTO]])/365)&gt;80, "Corregir",ROUNDDOWN(((TODAY()-Tabla2[[#This Row],[FECHA NACIMIENTO]])/365),0)))</f>
        <v>22</v>
      </c>
      <c r="V57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573" s="34" t="str">
        <f ca="1">+IF(Tabla2[[#This Row],[Edad]]="Corregir","Corregir","Ok")</f>
        <v>Ok</v>
      </c>
      <c r="X573" s="10" t="str">
        <f>+IFERROR(VLOOKUP(Tabla2[[#This Row],[DISTRITO SEGÚN DNI]],Hoja1!$A$2:$B$55,2,FALSE),"No")</f>
        <v>LA VICTORIA</v>
      </c>
      <c r="Y573" s="10" t="str">
        <f>IF(OR(LOWER(Tabla2[[#This Row],[GENERO]])="masculino", LOWER(Tabla2[[#This Row],[GENERO]])="femenino"),"OK","Corregir")</f>
        <v>OK</v>
      </c>
      <c r="Z573" s="10" t="str">
        <f>+IF(Tabla2[[#This Row],[Nro. DNI / CE]]="","Corregir",IF(LEN(Tabla2[[#This Row],[Nro. DNI / CE]])&gt;=8,"OK","Corregir"))</f>
        <v>OK</v>
      </c>
      <c r="AA573" s="10">
        <f>COUNTIF(Tabla2[APELLIDOS Y NOMBRES],Tabla2[[#This Row],[APELLIDOS Y NOMBRES]])</f>
        <v>1</v>
      </c>
      <c r="AB573" t="str">
        <f ca="1">+IFERROR(IF(Tabla2[[#This Row],[FECHA CESE/BAJA]]="","No Aplica",IF(AND(MONTH(Tabla2[[#This Row],[FECHA CESE/BAJA]])=MONTH(TODAY()-30),YEAR(Tabla2[[#This Row],[FECHA CESE/BAJA]])=YEAR(TODAY())),MONTH(TODAY()-30)&amp;"-"&amp;YEAR(TODAY()),"Borrar")),"No aplica")</f>
        <v>No aplica</v>
      </c>
      <c r="AC573" t="str">
        <f ca="1">+IFERROR(IF(Tabla2[[#This Row],[FECHA INICIO DE LABORES EN OBRA]]="","No Aplica",IF(AND(MONTH(Tabla2[[#This Row],[FECHA INICIO DE LABORES EN OBRA]])=MONTH(TODAY()-30),YEAR(Tabla2[[#This Row],[FECHA INICIO DE LABORES EN OBRA]])=YEAR(TODAY())),MONTH(TODAY()-30)&amp;"-"&amp;YEAR(TODAY()),"No Aplica")),"No Aplica")</f>
        <v>No Aplica</v>
      </c>
    </row>
    <row r="574" spans="1:29" x14ac:dyDescent="0.25">
      <c r="A574" s="2">
        <v>20101155588</v>
      </c>
      <c r="B574" s="3" t="s">
        <v>39</v>
      </c>
      <c r="C574" s="3" t="s">
        <v>39</v>
      </c>
      <c r="D574" s="3">
        <v>60245961</v>
      </c>
      <c r="E574" s="3" t="s">
        <v>6471</v>
      </c>
      <c r="F574" s="36">
        <v>36779</v>
      </c>
      <c r="G574" s="3">
        <v>1</v>
      </c>
      <c r="H574" s="3" t="s">
        <v>6397</v>
      </c>
      <c r="I574" s="3" t="s">
        <v>4412</v>
      </c>
      <c r="J574" s="3" t="s">
        <v>6472</v>
      </c>
      <c r="K574" s="3" t="s">
        <v>1291</v>
      </c>
      <c r="L574" s="8" t="s">
        <v>9813</v>
      </c>
      <c r="M574" s="5" t="s">
        <v>3092</v>
      </c>
      <c r="N574" s="13" t="s">
        <v>1043</v>
      </c>
      <c r="O574" s="5">
        <v>45029</v>
      </c>
      <c r="P574" s="8">
        <v>1</v>
      </c>
      <c r="Q574" s="9">
        <v>1</v>
      </c>
      <c r="R574" s="9" t="str">
        <f>IFERROR(VLOOKUP(Tabla2[[#This Row],[CONTRATISTA PRNCIPAL]],Hoja1!$L$5:$M$9,2,FALSE),"CJV")</f>
        <v>EPC</v>
      </c>
      <c r="S574" s="9" t="str">
        <f>IF(Tabla2[[#This Row],[EMPRESA]]=Tabla2[[#This Row],[CONTRATISTA PRNCIPAL]],"Principal","Secundaria")</f>
        <v>Principal</v>
      </c>
      <c r="T574" s="10">
        <f>IFERROR(1/COUNTIF(Tabla2[CONTRATISTA PRNCIPAL],Tabla2[[#This Row],[CONTRATISTA PRNCIPAL]]),0)</f>
        <v>3.5714285714285713E-3</v>
      </c>
      <c r="U574" s="33">
        <f ca="1">IF(((TODAY()-Tabla2[[#This Row],[FECHA NACIMIENTO]])/365)&lt;18,"Corregir", IF(((TODAY()-Tabla2[[#This Row],[FECHA NACIMIENTO]])/365)&gt;80, "Corregir",ROUNDDOWN(((TODAY()-Tabla2[[#This Row],[FECHA NACIMIENTO]])/365),0)))</f>
        <v>23</v>
      </c>
      <c r="V57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574" s="34" t="str">
        <f ca="1">+IF(Tabla2[[#This Row],[Edad]]="Corregir","Corregir","Ok")</f>
        <v>Ok</v>
      </c>
      <c r="X574" s="10" t="str">
        <f>+IFERROR(VLOOKUP(Tabla2[[#This Row],[DISTRITO SEGÚN DNI]],Hoja1!$A$2:$B$55,2,FALSE),"No")</f>
        <v>No</v>
      </c>
      <c r="Y574" s="10" t="str">
        <f>IF(OR(LOWER(Tabla2[[#This Row],[GENERO]])="masculino", LOWER(Tabla2[[#This Row],[GENERO]])="femenino"),"OK","Corregir")</f>
        <v>OK</v>
      </c>
      <c r="Z574" s="10" t="str">
        <f>+IF(Tabla2[[#This Row],[Nro. DNI / CE]]="","Corregir",IF(LEN(Tabla2[[#This Row],[Nro. DNI / CE]])&gt;=8,"OK","Corregir"))</f>
        <v>OK</v>
      </c>
      <c r="AA574" s="10">
        <f>COUNTIF(Tabla2[APELLIDOS Y NOMBRES],Tabla2[[#This Row],[APELLIDOS Y NOMBRES]])</f>
        <v>1</v>
      </c>
      <c r="AB574" t="str">
        <f ca="1">+IFERROR(IF(Tabla2[[#This Row],[FECHA CESE/BAJA]]="","No Aplica",IF(AND(MONTH(Tabla2[[#This Row],[FECHA CESE/BAJA]])=MONTH(TODAY()-30),YEAR(Tabla2[[#This Row],[FECHA CESE/BAJA]])=YEAR(TODAY())),MONTH(TODAY()-30)&amp;"-"&amp;YEAR(TODAY()),"Borrar")),"No aplica")</f>
        <v>No aplica</v>
      </c>
      <c r="AC574" t="str">
        <f ca="1">+IFERROR(IF(Tabla2[[#This Row],[FECHA INICIO DE LABORES EN OBRA]]="","No Aplica",IF(AND(MONTH(Tabla2[[#This Row],[FECHA INICIO DE LABORES EN OBRA]])=MONTH(TODAY()-30),YEAR(Tabla2[[#This Row],[FECHA INICIO DE LABORES EN OBRA]])=YEAR(TODAY())),MONTH(TODAY()-30)&amp;"-"&amp;YEAR(TODAY()),"No Aplica")),"No Aplica")</f>
        <v>No Aplica</v>
      </c>
    </row>
    <row r="575" spans="1:29" x14ac:dyDescent="0.25">
      <c r="A575" s="2">
        <v>20101155588</v>
      </c>
      <c r="B575" s="3" t="s">
        <v>39</v>
      </c>
      <c r="C575" s="3" t="s">
        <v>39</v>
      </c>
      <c r="D575" s="3">
        <v>70773194</v>
      </c>
      <c r="E575" s="3" t="s">
        <v>6473</v>
      </c>
      <c r="F575" s="36">
        <v>36347</v>
      </c>
      <c r="G575" s="3">
        <v>1</v>
      </c>
      <c r="H575" s="3" t="s">
        <v>6397</v>
      </c>
      <c r="I575" s="3" t="s">
        <v>4412</v>
      </c>
      <c r="J575" s="3" t="s">
        <v>6474</v>
      </c>
      <c r="K575" s="3" t="s">
        <v>6029</v>
      </c>
      <c r="L575" s="8" t="s">
        <v>9813</v>
      </c>
      <c r="M575" s="5" t="s">
        <v>3092</v>
      </c>
      <c r="N575" s="13" t="s">
        <v>1043</v>
      </c>
      <c r="O575" s="5">
        <v>45030</v>
      </c>
      <c r="P575" s="8">
        <v>1</v>
      </c>
      <c r="Q575" s="9">
        <v>1</v>
      </c>
      <c r="R575" s="9" t="str">
        <f>IFERROR(VLOOKUP(Tabla2[[#This Row],[CONTRATISTA PRNCIPAL]],Hoja1!$L$5:$M$9,2,FALSE),"CJV")</f>
        <v>EPC</v>
      </c>
      <c r="S575" s="9" t="str">
        <f>IF(Tabla2[[#This Row],[EMPRESA]]=Tabla2[[#This Row],[CONTRATISTA PRNCIPAL]],"Principal","Secundaria")</f>
        <v>Principal</v>
      </c>
      <c r="T575" s="10">
        <f>IFERROR(1/COUNTIF(Tabla2[CONTRATISTA PRNCIPAL],Tabla2[[#This Row],[CONTRATISTA PRNCIPAL]]),0)</f>
        <v>3.5714285714285713E-3</v>
      </c>
      <c r="U575" s="33">
        <f ca="1">IF(((TODAY()-Tabla2[[#This Row],[FECHA NACIMIENTO]])/365)&lt;18,"Corregir", IF(((TODAY()-Tabla2[[#This Row],[FECHA NACIMIENTO]])/365)&gt;80, "Corregir",ROUNDDOWN(((TODAY()-Tabla2[[#This Row],[FECHA NACIMIENTO]])/365),0)))</f>
        <v>24</v>
      </c>
      <c r="V57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575" s="34" t="str">
        <f ca="1">+IF(Tabla2[[#This Row],[Edad]]="Corregir","Corregir","Ok")</f>
        <v>Ok</v>
      </c>
      <c r="X575" s="10" t="str">
        <f>+IFERROR(VLOOKUP(Tabla2[[#This Row],[DISTRITO SEGÚN DNI]],Hoja1!$A$2:$B$55,2,FALSE),"No")</f>
        <v>No</v>
      </c>
      <c r="Y575" s="10" t="str">
        <f>IF(OR(LOWER(Tabla2[[#This Row],[GENERO]])="masculino", LOWER(Tabla2[[#This Row],[GENERO]])="femenino"),"OK","Corregir")</f>
        <v>OK</v>
      </c>
      <c r="Z575" s="10" t="str">
        <f>+IF(Tabla2[[#This Row],[Nro. DNI / CE]]="","Corregir",IF(LEN(Tabla2[[#This Row],[Nro. DNI / CE]])&gt;=8,"OK","Corregir"))</f>
        <v>OK</v>
      </c>
      <c r="AA575" s="10">
        <f>COUNTIF(Tabla2[APELLIDOS Y NOMBRES],Tabla2[[#This Row],[APELLIDOS Y NOMBRES]])</f>
        <v>1</v>
      </c>
      <c r="AB575" t="str">
        <f ca="1">+IFERROR(IF(Tabla2[[#This Row],[FECHA CESE/BAJA]]="","No Aplica",IF(AND(MONTH(Tabla2[[#This Row],[FECHA CESE/BAJA]])=MONTH(TODAY()-30),YEAR(Tabla2[[#This Row],[FECHA CESE/BAJA]])=YEAR(TODAY())),MONTH(TODAY()-30)&amp;"-"&amp;YEAR(TODAY()),"Borrar")),"No aplica")</f>
        <v>No aplica</v>
      </c>
      <c r="AC575" t="str">
        <f ca="1">+IFERROR(IF(Tabla2[[#This Row],[FECHA INICIO DE LABORES EN OBRA]]="","No Aplica",IF(AND(MONTH(Tabla2[[#This Row],[FECHA INICIO DE LABORES EN OBRA]])=MONTH(TODAY()-30),YEAR(Tabla2[[#This Row],[FECHA INICIO DE LABORES EN OBRA]])=YEAR(TODAY())),MONTH(TODAY()-30)&amp;"-"&amp;YEAR(TODAY()),"No Aplica")),"No Aplica")</f>
        <v>No Aplica</v>
      </c>
    </row>
    <row r="576" spans="1:29" x14ac:dyDescent="0.25">
      <c r="A576" s="2">
        <v>20101155588</v>
      </c>
      <c r="B576" s="3" t="s">
        <v>39</v>
      </c>
      <c r="C576" s="3" t="s">
        <v>39</v>
      </c>
      <c r="D576" s="3">
        <v>70814627</v>
      </c>
      <c r="E576" s="3" t="s">
        <v>6475</v>
      </c>
      <c r="F576" s="36">
        <v>36618</v>
      </c>
      <c r="G576" s="3">
        <v>1</v>
      </c>
      <c r="H576" s="3" t="s">
        <v>6397</v>
      </c>
      <c r="I576" s="3" t="s">
        <v>4412</v>
      </c>
      <c r="J576" s="3" t="s">
        <v>6476</v>
      </c>
      <c r="K576" s="3" t="s">
        <v>1291</v>
      </c>
      <c r="L576" s="8" t="s">
        <v>9813</v>
      </c>
      <c r="M576" s="5" t="s">
        <v>3092</v>
      </c>
      <c r="N576" s="13" t="s">
        <v>1043</v>
      </c>
      <c r="O576" s="5">
        <v>45017</v>
      </c>
      <c r="P576" s="8">
        <v>1</v>
      </c>
      <c r="Q576" s="9">
        <v>1</v>
      </c>
      <c r="R576" s="9" t="str">
        <f>IFERROR(VLOOKUP(Tabla2[[#This Row],[CONTRATISTA PRNCIPAL]],Hoja1!$L$5:$M$9,2,FALSE),"CJV")</f>
        <v>EPC</v>
      </c>
      <c r="S576" s="9" t="str">
        <f>IF(Tabla2[[#This Row],[EMPRESA]]=Tabla2[[#This Row],[CONTRATISTA PRNCIPAL]],"Principal","Secundaria")</f>
        <v>Principal</v>
      </c>
      <c r="T576" s="10">
        <f>IFERROR(1/COUNTIF(Tabla2[CONTRATISTA PRNCIPAL],Tabla2[[#This Row],[CONTRATISTA PRNCIPAL]]),0)</f>
        <v>3.5714285714285713E-3</v>
      </c>
      <c r="U576" s="33">
        <f ca="1">IF(((TODAY()-Tabla2[[#This Row],[FECHA NACIMIENTO]])/365)&lt;18,"Corregir", IF(((TODAY()-Tabla2[[#This Row],[FECHA NACIMIENTO]])/365)&gt;80, "Corregir",ROUNDDOWN(((TODAY()-Tabla2[[#This Row],[FECHA NACIMIENTO]])/365),0)))</f>
        <v>23</v>
      </c>
      <c r="V57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576" s="34" t="str">
        <f ca="1">+IF(Tabla2[[#This Row],[Edad]]="Corregir","Corregir","Ok")</f>
        <v>Ok</v>
      </c>
      <c r="X576" s="10" t="str">
        <f>+IFERROR(VLOOKUP(Tabla2[[#This Row],[DISTRITO SEGÚN DNI]],Hoja1!$A$2:$B$55,2,FALSE),"No")</f>
        <v>No</v>
      </c>
      <c r="Y576" s="10" t="str">
        <f>IF(OR(LOWER(Tabla2[[#This Row],[GENERO]])="masculino", LOWER(Tabla2[[#This Row],[GENERO]])="femenino"),"OK","Corregir")</f>
        <v>OK</v>
      </c>
      <c r="Z576" s="10" t="str">
        <f>+IF(Tabla2[[#This Row],[Nro. DNI / CE]]="","Corregir",IF(LEN(Tabla2[[#This Row],[Nro. DNI / CE]])&gt;=8,"OK","Corregir"))</f>
        <v>OK</v>
      </c>
      <c r="AA576" s="10">
        <f>COUNTIF(Tabla2[APELLIDOS Y NOMBRES],Tabla2[[#This Row],[APELLIDOS Y NOMBRES]])</f>
        <v>1</v>
      </c>
      <c r="AB576" t="str">
        <f ca="1">+IFERROR(IF(Tabla2[[#This Row],[FECHA CESE/BAJA]]="","No Aplica",IF(AND(MONTH(Tabla2[[#This Row],[FECHA CESE/BAJA]])=MONTH(TODAY()-30),YEAR(Tabla2[[#This Row],[FECHA CESE/BAJA]])=YEAR(TODAY())),MONTH(TODAY()-30)&amp;"-"&amp;YEAR(TODAY()),"Borrar")),"No aplica")</f>
        <v>No aplica</v>
      </c>
      <c r="AC576" t="str">
        <f ca="1">+IFERROR(IF(Tabla2[[#This Row],[FECHA INICIO DE LABORES EN OBRA]]="","No Aplica",IF(AND(MONTH(Tabla2[[#This Row],[FECHA INICIO DE LABORES EN OBRA]])=MONTH(TODAY()-30),YEAR(Tabla2[[#This Row],[FECHA INICIO DE LABORES EN OBRA]])=YEAR(TODAY())),MONTH(TODAY()-30)&amp;"-"&amp;YEAR(TODAY()),"No Aplica")),"No Aplica")</f>
        <v>No Aplica</v>
      </c>
    </row>
    <row r="577" spans="1:29" x14ac:dyDescent="0.25">
      <c r="A577" s="2">
        <v>20101155588</v>
      </c>
      <c r="B577" s="3" t="s">
        <v>39</v>
      </c>
      <c r="C577" s="3" t="s">
        <v>39</v>
      </c>
      <c r="D577" s="3">
        <v>77531140</v>
      </c>
      <c r="E577" s="3" t="s">
        <v>194</v>
      </c>
      <c r="F577" s="36">
        <v>37396</v>
      </c>
      <c r="G577" s="3">
        <v>1</v>
      </c>
      <c r="H577" s="3" t="s">
        <v>6397</v>
      </c>
      <c r="I577" s="3" t="s">
        <v>4412</v>
      </c>
      <c r="J577" s="3" t="s">
        <v>6478</v>
      </c>
      <c r="K577" s="3" t="s">
        <v>36</v>
      </c>
      <c r="L577" s="8" t="s">
        <v>9813</v>
      </c>
      <c r="M577" s="5" t="s">
        <v>3092</v>
      </c>
      <c r="N577" s="13" t="s">
        <v>1043</v>
      </c>
      <c r="O577" s="5">
        <v>45006</v>
      </c>
      <c r="P577" s="8">
        <v>1</v>
      </c>
      <c r="Q577" s="9">
        <v>1</v>
      </c>
      <c r="R577" s="9" t="str">
        <f>IFERROR(VLOOKUP(Tabla2[[#This Row],[CONTRATISTA PRNCIPAL]],Hoja1!$L$5:$M$9,2,FALSE),"CJV")</f>
        <v>EPC</v>
      </c>
      <c r="S577" s="9" t="str">
        <f>IF(Tabla2[[#This Row],[EMPRESA]]=Tabla2[[#This Row],[CONTRATISTA PRNCIPAL]],"Principal","Secundaria")</f>
        <v>Principal</v>
      </c>
      <c r="T577" s="10">
        <f>IFERROR(1/COUNTIF(Tabla2[CONTRATISTA PRNCIPAL],Tabla2[[#This Row],[CONTRATISTA PRNCIPAL]]),0)</f>
        <v>3.5714285714285713E-3</v>
      </c>
      <c r="U577" s="33">
        <f ca="1">IF(((TODAY()-Tabla2[[#This Row],[FECHA NACIMIENTO]])/365)&lt;18,"Corregir", IF(((TODAY()-Tabla2[[#This Row],[FECHA NACIMIENTO]])/365)&gt;80, "Corregir",ROUNDDOWN(((TODAY()-Tabla2[[#This Row],[FECHA NACIMIENTO]])/365),0)))</f>
        <v>21</v>
      </c>
      <c r="V57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577" s="34" t="str">
        <f ca="1">+IF(Tabla2[[#This Row],[Edad]]="Corregir","Corregir","Ok")</f>
        <v>Ok</v>
      </c>
      <c r="X577" s="10" t="str">
        <f>+IFERROR(VLOOKUP(Tabla2[[#This Row],[DISTRITO SEGÚN DNI]],Hoja1!$A$2:$B$55,2,FALSE),"No")</f>
        <v>SANTA ANITA</v>
      </c>
      <c r="Y577" s="10" t="str">
        <f>IF(OR(LOWER(Tabla2[[#This Row],[GENERO]])="masculino", LOWER(Tabla2[[#This Row],[GENERO]])="femenino"),"OK","Corregir")</f>
        <v>OK</v>
      </c>
      <c r="Z577" s="10" t="str">
        <f>+IF(Tabla2[[#This Row],[Nro. DNI / CE]]="","Corregir",IF(LEN(Tabla2[[#This Row],[Nro. DNI / CE]])&gt;=8,"OK","Corregir"))</f>
        <v>OK</v>
      </c>
      <c r="AA577" s="10">
        <f>COUNTIF(Tabla2[APELLIDOS Y NOMBRES],Tabla2[[#This Row],[APELLIDOS Y NOMBRES]])</f>
        <v>1</v>
      </c>
      <c r="AB577" t="str">
        <f ca="1">+IFERROR(IF(Tabla2[[#This Row],[FECHA CESE/BAJA]]="","No Aplica",IF(AND(MONTH(Tabla2[[#This Row],[FECHA CESE/BAJA]])=MONTH(TODAY()-30),YEAR(Tabla2[[#This Row],[FECHA CESE/BAJA]])=YEAR(TODAY())),MONTH(TODAY()-30)&amp;"-"&amp;YEAR(TODAY()),"Borrar")),"No aplica")</f>
        <v>No aplica</v>
      </c>
      <c r="AC577" t="str">
        <f ca="1">+IFERROR(IF(Tabla2[[#This Row],[FECHA INICIO DE LABORES EN OBRA]]="","No Aplica",IF(AND(MONTH(Tabla2[[#This Row],[FECHA INICIO DE LABORES EN OBRA]])=MONTH(TODAY()-30),YEAR(Tabla2[[#This Row],[FECHA INICIO DE LABORES EN OBRA]])=YEAR(TODAY())),MONTH(TODAY()-30)&amp;"-"&amp;YEAR(TODAY()),"No Aplica")),"No Aplica")</f>
        <v>No Aplica</v>
      </c>
    </row>
    <row r="578" spans="1:29" x14ac:dyDescent="0.25">
      <c r="A578" s="2">
        <v>20101155588</v>
      </c>
      <c r="B578" s="3" t="s">
        <v>39</v>
      </c>
      <c r="C578" s="3" t="s">
        <v>39</v>
      </c>
      <c r="D578" s="3">
        <v>47253019</v>
      </c>
      <c r="E578" s="3" t="s">
        <v>195</v>
      </c>
      <c r="F578" s="36">
        <v>33551</v>
      </c>
      <c r="G578" s="3">
        <v>1</v>
      </c>
      <c r="H578" s="3" t="s">
        <v>6397</v>
      </c>
      <c r="I578" s="3" t="s">
        <v>4412</v>
      </c>
      <c r="J578" s="3" t="s">
        <v>6479</v>
      </c>
      <c r="K578" s="3" t="s">
        <v>36</v>
      </c>
      <c r="L578" s="8" t="s">
        <v>9813</v>
      </c>
      <c r="M578" s="5" t="s">
        <v>3092</v>
      </c>
      <c r="N578" s="13" t="s">
        <v>1043</v>
      </c>
      <c r="O578" s="5">
        <v>45030</v>
      </c>
      <c r="P578" s="8">
        <v>1</v>
      </c>
      <c r="Q578" s="9">
        <v>1</v>
      </c>
      <c r="R578" s="9" t="str">
        <f>IFERROR(VLOOKUP(Tabla2[[#This Row],[CONTRATISTA PRNCIPAL]],Hoja1!$L$5:$M$9,2,FALSE),"CJV")</f>
        <v>EPC</v>
      </c>
      <c r="S578" s="9" t="str">
        <f>IF(Tabla2[[#This Row],[EMPRESA]]=Tabla2[[#This Row],[CONTRATISTA PRNCIPAL]],"Principal","Secundaria")</f>
        <v>Principal</v>
      </c>
      <c r="T578" s="10">
        <f>IFERROR(1/COUNTIF(Tabla2[CONTRATISTA PRNCIPAL],Tabla2[[#This Row],[CONTRATISTA PRNCIPAL]]),0)</f>
        <v>3.5714285714285713E-3</v>
      </c>
      <c r="U578" s="33">
        <f ca="1">IF(((TODAY()-Tabla2[[#This Row],[FECHA NACIMIENTO]])/365)&lt;18,"Corregir", IF(((TODAY()-Tabla2[[#This Row],[FECHA NACIMIENTO]])/365)&gt;80, "Corregir",ROUNDDOWN(((TODAY()-Tabla2[[#This Row],[FECHA NACIMIENTO]])/365),0)))</f>
        <v>31</v>
      </c>
      <c r="V57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578" s="34" t="str">
        <f ca="1">+IF(Tabla2[[#This Row],[Edad]]="Corregir","Corregir","Ok")</f>
        <v>Ok</v>
      </c>
      <c r="X578" s="10" t="str">
        <f>+IFERROR(VLOOKUP(Tabla2[[#This Row],[DISTRITO SEGÚN DNI]],Hoja1!$A$2:$B$55,2,FALSE),"No")</f>
        <v>SANTA ANITA</v>
      </c>
      <c r="Y578" s="10" t="str">
        <f>IF(OR(LOWER(Tabla2[[#This Row],[GENERO]])="masculino", LOWER(Tabla2[[#This Row],[GENERO]])="femenino"),"OK","Corregir")</f>
        <v>OK</v>
      </c>
      <c r="Z578" s="10" t="str">
        <f>+IF(Tabla2[[#This Row],[Nro. DNI / CE]]="","Corregir",IF(LEN(Tabla2[[#This Row],[Nro. DNI / CE]])&gt;=8,"OK","Corregir"))</f>
        <v>OK</v>
      </c>
      <c r="AA578" s="10">
        <f>COUNTIF(Tabla2[APELLIDOS Y NOMBRES],Tabla2[[#This Row],[APELLIDOS Y NOMBRES]])</f>
        <v>1</v>
      </c>
      <c r="AB578" t="str">
        <f ca="1">+IFERROR(IF(Tabla2[[#This Row],[FECHA CESE/BAJA]]="","No Aplica",IF(AND(MONTH(Tabla2[[#This Row],[FECHA CESE/BAJA]])=MONTH(TODAY()-30),YEAR(Tabla2[[#This Row],[FECHA CESE/BAJA]])=YEAR(TODAY())),MONTH(TODAY()-30)&amp;"-"&amp;YEAR(TODAY()),"Borrar")),"No aplica")</f>
        <v>No aplica</v>
      </c>
      <c r="AC578" t="str">
        <f ca="1">+IFERROR(IF(Tabla2[[#This Row],[FECHA INICIO DE LABORES EN OBRA]]="","No Aplica",IF(AND(MONTH(Tabla2[[#This Row],[FECHA INICIO DE LABORES EN OBRA]])=MONTH(TODAY()-30),YEAR(Tabla2[[#This Row],[FECHA INICIO DE LABORES EN OBRA]])=YEAR(TODAY())),MONTH(TODAY()-30)&amp;"-"&amp;YEAR(TODAY()),"No Aplica")),"No Aplica")</f>
        <v>No Aplica</v>
      </c>
    </row>
    <row r="579" spans="1:29" x14ac:dyDescent="0.25">
      <c r="A579" s="2">
        <v>20101155588</v>
      </c>
      <c r="B579" s="3" t="s">
        <v>39</v>
      </c>
      <c r="C579" s="3" t="s">
        <v>39</v>
      </c>
      <c r="D579" s="3">
        <v>41225872</v>
      </c>
      <c r="E579" s="3" t="s">
        <v>6480</v>
      </c>
      <c r="F579" s="36">
        <v>29669</v>
      </c>
      <c r="G579" s="3">
        <v>1</v>
      </c>
      <c r="H579" s="3" t="s">
        <v>6397</v>
      </c>
      <c r="I579" s="3" t="s">
        <v>4412</v>
      </c>
      <c r="J579" s="3" t="s">
        <v>6481</v>
      </c>
      <c r="K579" s="3" t="s">
        <v>6029</v>
      </c>
      <c r="L579" s="8" t="s">
        <v>9813</v>
      </c>
      <c r="M579" s="5" t="s">
        <v>3092</v>
      </c>
      <c r="N579" s="13" t="s">
        <v>1043</v>
      </c>
      <c r="O579" s="5">
        <v>45021</v>
      </c>
      <c r="P579" s="8">
        <v>1</v>
      </c>
      <c r="Q579" s="9">
        <v>1</v>
      </c>
      <c r="R579" s="9" t="str">
        <f>IFERROR(VLOOKUP(Tabla2[[#This Row],[CONTRATISTA PRNCIPAL]],Hoja1!$L$5:$M$9,2,FALSE),"CJV")</f>
        <v>EPC</v>
      </c>
      <c r="S579" s="9" t="str">
        <f>IF(Tabla2[[#This Row],[EMPRESA]]=Tabla2[[#This Row],[CONTRATISTA PRNCIPAL]],"Principal","Secundaria")</f>
        <v>Principal</v>
      </c>
      <c r="T579" s="10">
        <f>IFERROR(1/COUNTIF(Tabla2[CONTRATISTA PRNCIPAL],Tabla2[[#This Row],[CONTRATISTA PRNCIPAL]]),0)</f>
        <v>3.5714285714285713E-3</v>
      </c>
      <c r="U579" s="33">
        <f ca="1">IF(((TODAY()-Tabla2[[#This Row],[FECHA NACIMIENTO]])/365)&lt;18,"Corregir", IF(((TODAY()-Tabla2[[#This Row],[FECHA NACIMIENTO]])/365)&gt;80, "Corregir",ROUNDDOWN(((TODAY()-Tabla2[[#This Row],[FECHA NACIMIENTO]])/365),0)))</f>
        <v>42</v>
      </c>
      <c r="V57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579" s="34" t="str">
        <f ca="1">+IF(Tabla2[[#This Row],[Edad]]="Corregir","Corregir","Ok")</f>
        <v>Ok</v>
      </c>
      <c r="X579" s="10" t="str">
        <f>+IFERROR(VLOOKUP(Tabla2[[#This Row],[DISTRITO SEGÚN DNI]],Hoja1!$A$2:$B$55,2,FALSE),"No")</f>
        <v>No</v>
      </c>
      <c r="Y579" s="10" t="str">
        <f>IF(OR(LOWER(Tabla2[[#This Row],[GENERO]])="masculino", LOWER(Tabla2[[#This Row],[GENERO]])="femenino"),"OK","Corregir")</f>
        <v>OK</v>
      </c>
      <c r="Z579" s="10" t="str">
        <f>+IF(Tabla2[[#This Row],[Nro. DNI / CE]]="","Corregir",IF(LEN(Tabla2[[#This Row],[Nro. DNI / CE]])&gt;=8,"OK","Corregir"))</f>
        <v>OK</v>
      </c>
      <c r="AA579" s="10">
        <f>COUNTIF(Tabla2[APELLIDOS Y NOMBRES],Tabla2[[#This Row],[APELLIDOS Y NOMBRES]])</f>
        <v>1</v>
      </c>
      <c r="AB579" t="str">
        <f ca="1">+IFERROR(IF(Tabla2[[#This Row],[FECHA CESE/BAJA]]="","No Aplica",IF(AND(MONTH(Tabla2[[#This Row],[FECHA CESE/BAJA]])=MONTH(TODAY()-30),YEAR(Tabla2[[#This Row],[FECHA CESE/BAJA]])=YEAR(TODAY())),MONTH(TODAY()-30)&amp;"-"&amp;YEAR(TODAY()),"Borrar")),"No aplica")</f>
        <v>No aplica</v>
      </c>
      <c r="AC579" t="str">
        <f ca="1">+IFERROR(IF(Tabla2[[#This Row],[FECHA INICIO DE LABORES EN OBRA]]="","No Aplica",IF(AND(MONTH(Tabla2[[#This Row],[FECHA INICIO DE LABORES EN OBRA]])=MONTH(TODAY()-30),YEAR(Tabla2[[#This Row],[FECHA INICIO DE LABORES EN OBRA]])=YEAR(TODAY())),MONTH(TODAY()-30)&amp;"-"&amp;YEAR(TODAY()),"No Aplica")),"No Aplica")</f>
        <v>No Aplica</v>
      </c>
    </row>
    <row r="580" spans="1:29" x14ac:dyDescent="0.25">
      <c r="A580" s="2">
        <v>20101155588</v>
      </c>
      <c r="B580" s="3" t="s">
        <v>39</v>
      </c>
      <c r="C580" s="3" t="s">
        <v>39</v>
      </c>
      <c r="D580" s="3" t="s">
        <v>8482</v>
      </c>
      <c r="E580" s="3" t="s">
        <v>6482</v>
      </c>
      <c r="F580" s="36">
        <v>21862</v>
      </c>
      <c r="G580" s="3">
        <v>1</v>
      </c>
      <c r="H580" s="3" t="s">
        <v>6397</v>
      </c>
      <c r="I580" s="3" t="s">
        <v>4412</v>
      </c>
      <c r="J580" s="3" t="s">
        <v>6483</v>
      </c>
      <c r="K580" s="3" t="s">
        <v>2450</v>
      </c>
      <c r="L580" s="8" t="s">
        <v>9813</v>
      </c>
      <c r="M580" s="5" t="s">
        <v>3092</v>
      </c>
      <c r="N580" s="13" t="s">
        <v>1043</v>
      </c>
      <c r="O580" s="5">
        <v>42705</v>
      </c>
      <c r="P580" s="8">
        <v>1</v>
      </c>
      <c r="Q580" s="9">
        <v>1</v>
      </c>
      <c r="R580" s="9" t="str">
        <f>IFERROR(VLOOKUP(Tabla2[[#This Row],[CONTRATISTA PRNCIPAL]],Hoja1!$L$5:$M$9,2,FALSE),"CJV")</f>
        <v>EPC</v>
      </c>
      <c r="S580" s="9" t="str">
        <f>IF(Tabla2[[#This Row],[EMPRESA]]=Tabla2[[#This Row],[CONTRATISTA PRNCIPAL]],"Principal","Secundaria")</f>
        <v>Principal</v>
      </c>
      <c r="T580" s="10">
        <f>IFERROR(1/COUNTIF(Tabla2[CONTRATISTA PRNCIPAL],Tabla2[[#This Row],[CONTRATISTA PRNCIPAL]]),0)</f>
        <v>3.5714285714285713E-3</v>
      </c>
      <c r="U580" s="33">
        <f ca="1">IF(((TODAY()-Tabla2[[#This Row],[FECHA NACIMIENTO]])/365)&lt;18,"Corregir", IF(((TODAY()-Tabla2[[#This Row],[FECHA NACIMIENTO]])/365)&gt;80, "Corregir",ROUNDDOWN(((TODAY()-Tabla2[[#This Row],[FECHA NACIMIENTO]])/365),0)))</f>
        <v>63</v>
      </c>
      <c r="V58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580" s="34" t="str">
        <f ca="1">+IF(Tabla2[[#This Row],[Edad]]="Corregir","Corregir","Ok")</f>
        <v>Ok</v>
      </c>
      <c r="X580" s="10" t="str">
        <f>+IFERROR(VLOOKUP(Tabla2[[#This Row],[DISTRITO SEGÚN DNI]],Hoja1!$A$2:$B$55,2,FALSE),"No")</f>
        <v>No</v>
      </c>
      <c r="Y580" s="10" t="str">
        <f>IF(OR(LOWER(Tabla2[[#This Row],[GENERO]])="masculino", LOWER(Tabla2[[#This Row],[GENERO]])="femenino"),"OK","Corregir")</f>
        <v>OK</v>
      </c>
      <c r="Z580" s="10" t="str">
        <f>+IF(Tabla2[[#This Row],[Nro. DNI / CE]]="","Corregir",IF(LEN(Tabla2[[#This Row],[Nro. DNI / CE]])&gt;=8,"OK","Corregir"))</f>
        <v>OK</v>
      </c>
      <c r="AA580" s="10">
        <f>COUNTIF(Tabla2[APELLIDOS Y NOMBRES],Tabla2[[#This Row],[APELLIDOS Y NOMBRES]])</f>
        <v>1</v>
      </c>
      <c r="AB580" t="str">
        <f ca="1">+IFERROR(IF(Tabla2[[#This Row],[FECHA CESE/BAJA]]="","No Aplica",IF(AND(MONTH(Tabla2[[#This Row],[FECHA CESE/BAJA]])=MONTH(TODAY()-30),YEAR(Tabla2[[#This Row],[FECHA CESE/BAJA]])=YEAR(TODAY())),MONTH(TODAY()-30)&amp;"-"&amp;YEAR(TODAY()),"Borrar")),"No aplica")</f>
        <v>No aplica</v>
      </c>
      <c r="AC580" t="str">
        <f ca="1">+IFERROR(IF(Tabla2[[#This Row],[FECHA INICIO DE LABORES EN OBRA]]="","No Aplica",IF(AND(MONTH(Tabla2[[#This Row],[FECHA INICIO DE LABORES EN OBRA]])=MONTH(TODAY()-30),YEAR(Tabla2[[#This Row],[FECHA INICIO DE LABORES EN OBRA]])=YEAR(TODAY())),MONTH(TODAY()-30)&amp;"-"&amp;YEAR(TODAY()),"No Aplica")),"No Aplica")</f>
        <v>No Aplica</v>
      </c>
    </row>
    <row r="581" spans="1:29" x14ac:dyDescent="0.25">
      <c r="A581" s="2">
        <v>20101155588</v>
      </c>
      <c r="B581" s="3" t="s">
        <v>39</v>
      </c>
      <c r="C581" s="3" t="s">
        <v>39</v>
      </c>
      <c r="D581" s="3">
        <v>43527259</v>
      </c>
      <c r="E581" s="3" t="s">
        <v>6484</v>
      </c>
      <c r="F581" s="36">
        <v>31509</v>
      </c>
      <c r="G581" s="3">
        <v>1</v>
      </c>
      <c r="H581" s="3" t="s">
        <v>6397</v>
      </c>
      <c r="I581" s="3" t="s">
        <v>4412</v>
      </c>
      <c r="J581" s="3" t="s">
        <v>6485</v>
      </c>
      <c r="K581" s="3" t="s">
        <v>2094</v>
      </c>
      <c r="L581" s="8" t="s">
        <v>9813</v>
      </c>
      <c r="M581" s="5" t="s">
        <v>3092</v>
      </c>
      <c r="N581" s="13" t="s">
        <v>1043</v>
      </c>
      <c r="O581" s="5">
        <v>45064</v>
      </c>
      <c r="P581" s="8">
        <v>1</v>
      </c>
      <c r="Q581" s="9">
        <v>1</v>
      </c>
      <c r="R581" s="9" t="str">
        <f>IFERROR(VLOOKUP(Tabla2[[#This Row],[CONTRATISTA PRNCIPAL]],Hoja1!$L$5:$M$9,2,FALSE),"CJV")</f>
        <v>EPC</v>
      </c>
      <c r="S581" s="9" t="str">
        <f>IF(Tabla2[[#This Row],[EMPRESA]]=Tabla2[[#This Row],[CONTRATISTA PRNCIPAL]],"Principal","Secundaria")</f>
        <v>Principal</v>
      </c>
      <c r="T581" s="10">
        <f>IFERROR(1/COUNTIF(Tabla2[CONTRATISTA PRNCIPAL],Tabla2[[#This Row],[CONTRATISTA PRNCIPAL]]),0)</f>
        <v>3.5714285714285713E-3</v>
      </c>
      <c r="U581" s="33">
        <f ca="1">IF(((TODAY()-Tabla2[[#This Row],[FECHA NACIMIENTO]])/365)&lt;18,"Corregir", IF(((TODAY()-Tabla2[[#This Row],[FECHA NACIMIENTO]])/365)&gt;80, "Corregir",ROUNDDOWN(((TODAY()-Tabla2[[#This Row],[FECHA NACIMIENTO]])/365),0)))</f>
        <v>37</v>
      </c>
      <c r="V58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581" s="34" t="str">
        <f ca="1">+IF(Tabla2[[#This Row],[Edad]]="Corregir","Corregir","Ok")</f>
        <v>Ok</v>
      </c>
      <c r="X581" s="10" t="str">
        <f>+IFERROR(VLOOKUP(Tabla2[[#This Row],[DISTRITO SEGÚN DNI]],Hoja1!$A$2:$B$55,2,FALSE),"No")</f>
        <v>No</v>
      </c>
      <c r="Y581" s="10" t="str">
        <f>IF(OR(LOWER(Tabla2[[#This Row],[GENERO]])="masculino", LOWER(Tabla2[[#This Row],[GENERO]])="femenino"),"OK","Corregir")</f>
        <v>OK</v>
      </c>
      <c r="Z581" s="10" t="str">
        <f>+IF(Tabla2[[#This Row],[Nro. DNI / CE]]="","Corregir",IF(LEN(Tabla2[[#This Row],[Nro. DNI / CE]])&gt;=8,"OK","Corregir"))</f>
        <v>OK</v>
      </c>
      <c r="AA581" s="10">
        <f>COUNTIF(Tabla2[APELLIDOS Y NOMBRES],Tabla2[[#This Row],[APELLIDOS Y NOMBRES]])</f>
        <v>1</v>
      </c>
      <c r="AB581" t="str">
        <f ca="1">+IFERROR(IF(Tabla2[[#This Row],[FECHA CESE/BAJA]]="","No Aplica",IF(AND(MONTH(Tabla2[[#This Row],[FECHA CESE/BAJA]])=MONTH(TODAY()-30),YEAR(Tabla2[[#This Row],[FECHA CESE/BAJA]])=YEAR(TODAY())),MONTH(TODAY()-30)&amp;"-"&amp;YEAR(TODAY()),"Borrar")),"No aplica")</f>
        <v>No aplica</v>
      </c>
      <c r="AC581" t="str">
        <f ca="1">+IFERROR(IF(Tabla2[[#This Row],[FECHA INICIO DE LABORES EN OBRA]]="","No Aplica",IF(AND(MONTH(Tabla2[[#This Row],[FECHA INICIO DE LABORES EN OBRA]])=MONTH(TODAY()-30),YEAR(Tabla2[[#This Row],[FECHA INICIO DE LABORES EN OBRA]])=YEAR(TODAY())),MONTH(TODAY()-30)&amp;"-"&amp;YEAR(TODAY()),"No Aplica")),"No Aplica")</f>
        <v>No Aplica</v>
      </c>
    </row>
    <row r="582" spans="1:29" x14ac:dyDescent="0.25">
      <c r="A582" s="2">
        <v>20101155588</v>
      </c>
      <c r="B582" s="3" t="s">
        <v>39</v>
      </c>
      <c r="C582" s="3" t="s">
        <v>39</v>
      </c>
      <c r="D582" s="3" t="s">
        <v>8483</v>
      </c>
      <c r="E582" s="3" t="s">
        <v>196</v>
      </c>
      <c r="F582" s="36">
        <v>25539</v>
      </c>
      <c r="G582" s="3">
        <v>1</v>
      </c>
      <c r="H582" s="3" t="s">
        <v>6397</v>
      </c>
      <c r="I582" s="3" t="s">
        <v>4412</v>
      </c>
      <c r="J582" s="3" t="s">
        <v>6486</v>
      </c>
      <c r="K582" s="3" t="s">
        <v>36</v>
      </c>
      <c r="L582" s="8" t="s">
        <v>9813</v>
      </c>
      <c r="M582" s="5" t="s">
        <v>3092</v>
      </c>
      <c r="N582" s="13" t="s">
        <v>1043</v>
      </c>
      <c r="O582" s="5">
        <v>45025</v>
      </c>
      <c r="P582" s="8">
        <v>1</v>
      </c>
      <c r="Q582" s="9">
        <v>1</v>
      </c>
      <c r="R582" s="9" t="str">
        <f>IFERROR(VLOOKUP(Tabla2[[#This Row],[CONTRATISTA PRNCIPAL]],Hoja1!$L$5:$M$9,2,FALSE),"CJV")</f>
        <v>EPC</v>
      </c>
      <c r="S582" s="9" t="str">
        <f>IF(Tabla2[[#This Row],[EMPRESA]]=Tabla2[[#This Row],[CONTRATISTA PRNCIPAL]],"Principal","Secundaria")</f>
        <v>Principal</v>
      </c>
      <c r="T582" s="10">
        <f>IFERROR(1/COUNTIF(Tabla2[CONTRATISTA PRNCIPAL],Tabla2[[#This Row],[CONTRATISTA PRNCIPAL]]),0)</f>
        <v>3.5714285714285713E-3</v>
      </c>
      <c r="U582" s="33">
        <f ca="1">IF(((TODAY()-Tabla2[[#This Row],[FECHA NACIMIENTO]])/365)&lt;18,"Corregir", IF(((TODAY()-Tabla2[[#This Row],[FECHA NACIMIENTO]])/365)&gt;80, "Corregir",ROUNDDOWN(((TODAY()-Tabla2[[#This Row],[FECHA NACIMIENTO]])/365),0)))</f>
        <v>53</v>
      </c>
      <c r="V58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582" s="34" t="str">
        <f ca="1">+IF(Tabla2[[#This Row],[Edad]]="Corregir","Corregir","Ok")</f>
        <v>Ok</v>
      </c>
      <c r="X582" s="10" t="str">
        <f>+IFERROR(VLOOKUP(Tabla2[[#This Row],[DISTRITO SEGÚN DNI]],Hoja1!$A$2:$B$55,2,FALSE),"No")</f>
        <v>SANTA ANITA</v>
      </c>
      <c r="Y582" s="10" t="str">
        <f>IF(OR(LOWER(Tabla2[[#This Row],[GENERO]])="masculino", LOWER(Tabla2[[#This Row],[GENERO]])="femenino"),"OK","Corregir")</f>
        <v>OK</v>
      </c>
      <c r="Z582" s="10" t="str">
        <f>+IF(Tabla2[[#This Row],[Nro. DNI / CE]]="","Corregir",IF(LEN(Tabla2[[#This Row],[Nro. DNI / CE]])&gt;=8,"OK","Corregir"))</f>
        <v>OK</v>
      </c>
      <c r="AA582" s="10">
        <f>COUNTIF(Tabla2[APELLIDOS Y NOMBRES],Tabla2[[#This Row],[APELLIDOS Y NOMBRES]])</f>
        <v>1</v>
      </c>
      <c r="AB582" t="str">
        <f ca="1">+IFERROR(IF(Tabla2[[#This Row],[FECHA CESE/BAJA]]="","No Aplica",IF(AND(MONTH(Tabla2[[#This Row],[FECHA CESE/BAJA]])=MONTH(TODAY()-30),YEAR(Tabla2[[#This Row],[FECHA CESE/BAJA]])=YEAR(TODAY())),MONTH(TODAY()-30)&amp;"-"&amp;YEAR(TODAY()),"Borrar")),"No aplica")</f>
        <v>No aplica</v>
      </c>
      <c r="AC582" t="str">
        <f ca="1">+IFERROR(IF(Tabla2[[#This Row],[FECHA INICIO DE LABORES EN OBRA]]="","No Aplica",IF(AND(MONTH(Tabla2[[#This Row],[FECHA INICIO DE LABORES EN OBRA]])=MONTH(TODAY()-30),YEAR(Tabla2[[#This Row],[FECHA INICIO DE LABORES EN OBRA]])=YEAR(TODAY())),MONTH(TODAY()-30)&amp;"-"&amp;YEAR(TODAY()),"No Aplica")),"No Aplica")</f>
        <v>No Aplica</v>
      </c>
    </row>
    <row r="583" spans="1:29" x14ac:dyDescent="0.25">
      <c r="A583" s="2">
        <v>20101155588</v>
      </c>
      <c r="B583" s="3" t="s">
        <v>39</v>
      </c>
      <c r="C583" s="3" t="s">
        <v>39</v>
      </c>
      <c r="D583" s="3" t="s">
        <v>197</v>
      </c>
      <c r="E583" s="3" t="s">
        <v>198</v>
      </c>
      <c r="F583" s="36">
        <v>35658</v>
      </c>
      <c r="G583" s="3">
        <v>1</v>
      </c>
      <c r="H583" s="3" t="s">
        <v>6397</v>
      </c>
      <c r="I583" s="3" t="s">
        <v>4412</v>
      </c>
      <c r="J583" s="3" t="s">
        <v>6487</v>
      </c>
      <c r="K583" s="3" t="s">
        <v>35</v>
      </c>
      <c r="L583" s="8" t="s">
        <v>9813</v>
      </c>
      <c r="M583" s="5" t="s">
        <v>3092</v>
      </c>
      <c r="N583" s="13" t="s">
        <v>1043</v>
      </c>
      <c r="O583" s="5">
        <v>45059</v>
      </c>
      <c r="P583" s="8">
        <v>1</v>
      </c>
      <c r="Q583" s="9">
        <v>1</v>
      </c>
      <c r="R583" s="9" t="str">
        <f>IFERROR(VLOOKUP(Tabla2[[#This Row],[CONTRATISTA PRNCIPAL]],Hoja1!$L$5:$M$9,2,FALSE),"CJV")</f>
        <v>EPC</v>
      </c>
      <c r="S583" s="9" t="str">
        <f>IF(Tabla2[[#This Row],[EMPRESA]]=Tabla2[[#This Row],[CONTRATISTA PRNCIPAL]],"Principal","Secundaria")</f>
        <v>Principal</v>
      </c>
      <c r="T583" s="10">
        <f>IFERROR(1/COUNTIF(Tabla2[CONTRATISTA PRNCIPAL],Tabla2[[#This Row],[CONTRATISTA PRNCIPAL]]),0)</f>
        <v>3.5714285714285713E-3</v>
      </c>
      <c r="U583" s="33">
        <f ca="1">IF(((TODAY()-Tabla2[[#This Row],[FECHA NACIMIENTO]])/365)&lt;18,"Corregir", IF(((TODAY()-Tabla2[[#This Row],[FECHA NACIMIENTO]])/365)&gt;80, "Corregir",ROUNDDOWN(((TODAY()-Tabla2[[#This Row],[FECHA NACIMIENTO]])/365),0)))</f>
        <v>26</v>
      </c>
      <c r="V58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583" s="34" t="str">
        <f ca="1">+IF(Tabla2[[#This Row],[Edad]]="Corregir","Corregir","Ok")</f>
        <v>Ok</v>
      </c>
      <c r="X583" s="10" t="str">
        <f>+IFERROR(VLOOKUP(Tabla2[[#This Row],[DISTRITO SEGÚN DNI]],Hoja1!$A$2:$B$55,2,FALSE),"No")</f>
        <v>EL AGUSTINO</v>
      </c>
      <c r="Y583" s="10" t="str">
        <f>IF(OR(LOWER(Tabla2[[#This Row],[GENERO]])="masculino", LOWER(Tabla2[[#This Row],[GENERO]])="femenino"),"OK","Corregir")</f>
        <v>OK</v>
      </c>
      <c r="Z583" s="10" t="str">
        <f>+IF(Tabla2[[#This Row],[Nro. DNI / CE]]="","Corregir",IF(LEN(Tabla2[[#This Row],[Nro. DNI / CE]])&gt;=8,"OK","Corregir"))</f>
        <v>OK</v>
      </c>
      <c r="AA583" s="10">
        <f>COUNTIF(Tabla2[APELLIDOS Y NOMBRES],Tabla2[[#This Row],[APELLIDOS Y NOMBRES]])</f>
        <v>1</v>
      </c>
      <c r="AB583" t="str">
        <f ca="1">+IFERROR(IF(Tabla2[[#This Row],[FECHA CESE/BAJA]]="","No Aplica",IF(AND(MONTH(Tabla2[[#This Row],[FECHA CESE/BAJA]])=MONTH(TODAY()-30),YEAR(Tabla2[[#This Row],[FECHA CESE/BAJA]])=YEAR(TODAY())),MONTH(TODAY()-30)&amp;"-"&amp;YEAR(TODAY()),"Borrar")),"No aplica")</f>
        <v>No aplica</v>
      </c>
      <c r="AC583" t="str">
        <f ca="1">+IFERROR(IF(Tabla2[[#This Row],[FECHA INICIO DE LABORES EN OBRA]]="","No Aplica",IF(AND(MONTH(Tabla2[[#This Row],[FECHA INICIO DE LABORES EN OBRA]])=MONTH(TODAY()-30),YEAR(Tabla2[[#This Row],[FECHA INICIO DE LABORES EN OBRA]])=YEAR(TODAY())),MONTH(TODAY()-30)&amp;"-"&amp;YEAR(TODAY()),"No Aplica")),"No Aplica")</f>
        <v>No Aplica</v>
      </c>
    </row>
    <row r="584" spans="1:29" x14ac:dyDescent="0.25">
      <c r="A584" s="2">
        <v>20101155588</v>
      </c>
      <c r="B584" s="3" t="s">
        <v>39</v>
      </c>
      <c r="C584" s="3" t="s">
        <v>39</v>
      </c>
      <c r="D584" s="3">
        <v>48055933</v>
      </c>
      <c r="E584" s="3" t="s">
        <v>6488</v>
      </c>
      <c r="F584" s="36">
        <v>34271</v>
      </c>
      <c r="G584" s="3">
        <v>1</v>
      </c>
      <c r="H584" s="3" t="s">
        <v>6397</v>
      </c>
      <c r="I584" s="3" t="s">
        <v>4412</v>
      </c>
      <c r="J584" s="3" t="s">
        <v>6489</v>
      </c>
      <c r="K584" s="3" t="s">
        <v>1063</v>
      </c>
      <c r="L584" s="8" t="s">
        <v>9813</v>
      </c>
      <c r="M584" s="5" t="s">
        <v>3092</v>
      </c>
      <c r="N584" s="13" t="s">
        <v>1043</v>
      </c>
      <c r="O584" s="5">
        <v>45031</v>
      </c>
      <c r="P584" s="8">
        <v>1</v>
      </c>
      <c r="Q584" s="9">
        <v>1</v>
      </c>
      <c r="R584" s="9" t="str">
        <f>IFERROR(VLOOKUP(Tabla2[[#This Row],[CONTRATISTA PRNCIPAL]],Hoja1!$L$5:$M$9,2,FALSE),"CJV")</f>
        <v>EPC</v>
      </c>
      <c r="S584" s="9" t="str">
        <f>IF(Tabla2[[#This Row],[EMPRESA]]=Tabla2[[#This Row],[CONTRATISTA PRNCIPAL]],"Principal","Secundaria")</f>
        <v>Principal</v>
      </c>
      <c r="T584" s="10">
        <f>IFERROR(1/COUNTIF(Tabla2[CONTRATISTA PRNCIPAL],Tabla2[[#This Row],[CONTRATISTA PRNCIPAL]]),0)</f>
        <v>3.5714285714285713E-3</v>
      </c>
      <c r="U584" s="33">
        <f ca="1">IF(((TODAY()-Tabla2[[#This Row],[FECHA NACIMIENTO]])/365)&lt;18,"Corregir", IF(((TODAY()-Tabla2[[#This Row],[FECHA NACIMIENTO]])/365)&gt;80, "Corregir",ROUNDDOWN(((TODAY()-Tabla2[[#This Row],[FECHA NACIMIENTO]])/365),0)))</f>
        <v>29</v>
      </c>
      <c r="V58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584" s="34" t="str">
        <f ca="1">+IF(Tabla2[[#This Row],[Edad]]="Corregir","Corregir","Ok")</f>
        <v>Ok</v>
      </c>
      <c r="X584" s="10" t="str">
        <f>+IFERROR(VLOOKUP(Tabla2[[#This Row],[DISTRITO SEGÚN DNI]],Hoja1!$A$2:$B$55,2,FALSE),"No")</f>
        <v>No</v>
      </c>
      <c r="Y584" s="10" t="str">
        <f>IF(OR(LOWER(Tabla2[[#This Row],[GENERO]])="masculino", LOWER(Tabla2[[#This Row],[GENERO]])="femenino"),"OK","Corregir")</f>
        <v>OK</v>
      </c>
      <c r="Z584" s="10" t="str">
        <f>+IF(Tabla2[[#This Row],[Nro. DNI / CE]]="","Corregir",IF(LEN(Tabla2[[#This Row],[Nro. DNI / CE]])&gt;=8,"OK","Corregir"))</f>
        <v>OK</v>
      </c>
      <c r="AA584" s="10">
        <f>COUNTIF(Tabla2[APELLIDOS Y NOMBRES],Tabla2[[#This Row],[APELLIDOS Y NOMBRES]])</f>
        <v>1</v>
      </c>
      <c r="AB584" t="str">
        <f ca="1">+IFERROR(IF(Tabla2[[#This Row],[FECHA CESE/BAJA]]="","No Aplica",IF(AND(MONTH(Tabla2[[#This Row],[FECHA CESE/BAJA]])=MONTH(TODAY()-30),YEAR(Tabla2[[#This Row],[FECHA CESE/BAJA]])=YEAR(TODAY())),MONTH(TODAY()-30)&amp;"-"&amp;YEAR(TODAY()),"Borrar")),"No aplica")</f>
        <v>No aplica</v>
      </c>
      <c r="AC584" t="str">
        <f ca="1">+IFERROR(IF(Tabla2[[#This Row],[FECHA INICIO DE LABORES EN OBRA]]="","No Aplica",IF(AND(MONTH(Tabla2[[#This Row],[FECHA INICIO DE LABORES EN OBRA]])=MONTH(TODAY()-30),YEAR(Tabla2[[#This Row],[FECHA INICIO DE LABORES EN OBRA]])=YEAR(TODAY())),MONTH(TODAY()-30)&amp;"-"&amp;YEAR(TODAY()),"No Aplica")),"No Aplica")</f>
        <v>No Aplica</v>
      </c>
    </row>
    <row r="585" spans="1:29" x14ac:dyDescent="0.25">
      <c r="A585" s="2">
        <v>20101155588</v>
      </c>
      <c r="B585" s="3" t="s">
        <v>39</v>
      </c>
      <c r="C585" s="3" t="s">
        <v>39</v>
      </c>
      <c r="D585" s="3">
        <v>10489861</v>
      </c>
      <c r="E585" s="3" t="s">
        <v>199</v>
      </c>
      <c r="F585" s="36">
        <v>28074</v>
      </c>
      <c r="G585" s="3">
        <v>1</v>
      </c>
      <c r="H585" s="3" t="s">
        <v>6397</v>
      </c>
      <c r="I585" s="3" t="s">
        <v>4412</v>
      </c>
      <c r="J585" s="3" t="s">
        <v>6490</v>
      </c>
      <c r="K585" s="3" t="s">
        <v>99</v>
      </c>
      <c r="L585" s="8" t="s">
        <v>9813</v>
      </c>
      <c r="M585" s="5" t="s">
        <v>3092</v>
      </c>
      <c r="N585" s="13" t="s">
        <v>1043</v>
      </c>
      <c r="O585" s="5">
        <v>45012</v>
      </c>
      <c r="P585" s="8">
        <v>1</v>
      </c>
      <c r="Q585" s="9">
        <v>1</v>
      </c>
      <c r="R585" s="9" t="str">
        <f>IFERROR(VLOOKUP(Tabla2[[#This Row],[CONTRATISTA PRNCIPAL]],Hoja1!$L$5:$M$9,2,FALSE),"CJV")</f>
        <v>EPC</v>
      </c>
      <c r="S585" s="9" t="str">
        <f>IF(Tabla2[[#This Row],[EMPRESA]]=Tabla2[[#This Row],[CONTRATISTA PRNCIPAL]],"Principal","Secundaria")</f>
        <v>Principal</v>
      </c>
      <c r="T585" s="10">
        <f>IFERROR(1/COUNTIF(Tabla2[CONTRATISTA PRNCIPAL],Tabla2[[#This Row],[CONTRATISTA PRNCIPAL]]),0)</f>
        <v>3.5714285714285713E-3</v>
      </c>
      <c r="U585" s="33">
        <f ca="1">IF(((TODAY()-Tabla2[[#This Row],[FECHA NACIMIENTO]])/365)&lt;18,"Corregir", IF(((TODAY()-Tabla2[[#This Row],[FECHA NACIMIENTO]])/365)&gt;80, "Corregir",ROUNDDOWN(((TODAY()-Tabla2[[#This Row],[FECHA NACIMIENTO]])/365),0)))</f>
        <v>46</v>
      </c>
      <c r="V58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585" s="34" t="str">
        <f ca="1">+IF(Tabla2[[#This Row],[Edad]]="Corregir","Corregir","Ok")</f>
        <v>Ok</v>
      </c>
      <c r="X585" s="10" t="str">
        <f>+IFERROR(VLOOKUP(Tabla2[[#This Row],[DISTRITO SEGÚN DNI]],Hoja1!$A$2:$B$55,2,FALSE),"No")</f>
        <v>LA VICTORIA</v>
      </c>
      <c r="Y585" s="10" t="str">
        <f>IF(OR(LOWER(Tabla2[[#This Row],[GENERO]])="masculino", LOWER(Tabla2[[#This Row],[GENERO]])="femenino"),"OK","Corregir")</f>
        <v>OK</v>
      </c>
      <c r="Z585" s="10" t="str">
        <f>+IF(Tabla2[[#This Row],[Nro. DNI / CE]]="","Corregir",IF(LEN(Tabla2[[#This Row],[Nro. DNI / CE]])&gt;=8,"OK","Corregir"))</f>
        <v>OK</v>
      </c>
      <c r="AA585" s="10">
        <f>COUNTIF(Tabla2[APELLIDOS Y NOMBRES],Tabla2[[#This Row],[APELLIDOS Y NOMBRES]])</f>
        <v>1</v>
      </c>
      <c r="AB585" t="str">
        <f ca="1">+IFERROR(IF(Tabla2[[#This Row],[FECHA CESE/BAJA]]="","No Aplica",IF(AND(MONTH(Tabla2[[#This Row],[FECHA CESE/BAJA]])=MONTH(TODAY()-30),YEAR(Tabla2[[#This Row],[FECHA CESE/BAJA]])=YEAR(TODAY())),MONTH(TODAY()-30)&amp;"-"&amp;YEAR(TODAY()),"Borrar")),"No aplica")</f>
        <v>No aplica</v>
      </c>
      <c r="AC585" t="str">
        <f ca="1">+IFERROR(IF(Tabla2[[#This Row],[FECHA INICIO DE LABORES EN OBRA]]="","No Aplica",IF(AND(MONTH(Tabla2[[#This Row],[FECHA INICIO DE LABORES EN OBRA]])=MONTH(TODAY()-30),YEAR(Tabla2[[#This Row],[FECHA INICIO DE LABORES EN OBRA]])=YEAR(TODAY())),MONTH(TODAY()-30)&amp;"-"&amp;YEAR(TODAY()),"No Aplica")),"No Aplica")</f>
        <v>No Aplica</v>
      </c>
    </row>
    <row r="586" spans="1:29" x14ac:dyDescent="0.25">
      <c r="A586" s="2">
        <v>20101155588</v>
      </c>
      <c r="B586" s="3" t="s">
        <v>39</v>
      </c>
      <c r="C586" s="3" t="s">
        <v>39</v>
      </c>
      <c r="D586" s="3">
        <v>72850064</v>
      </c>
      <c r="E586" s="3" t="s">
        <v>6491</v>
      </c>
      <c r="F586" s="36">
        <v>36304</v>
      </c>
      <c r="G586" s="3">
        <v>1</v>
      </c>
      <c r="H586" s="3" t="s">
        <v>6397</v>
      </c>
      <c r="I586" s="3" t="s">
        <v>4412</v>
      </c>
      <c r="J586" s="3" t="s">
        <v>6492</v>
      </c>
      <c r="K586" s="3" t="s">
        <v>1077</v>
      </c>
      <c r="L586" s="8" t="s">
        <v>9813</v>
      </c>
      <c r="M586" s="5" t="s">
        <v>3092</v>
      </c>
      <c r="N586" s="13" t="s">
        <v>1043</v>
      </c>
      <c r="O586" s="5">
        <v>45013</v>
      </c>
      <c r="P586" s="8">
        <v>1</v>
      </c>
      <c r="Q586" s="9">
        <v>1</v>
      </c>
      <c r="R586" s="9" t="str">
        <f>IFERROR(VLOOKUP(Tabla2[[#This Row],[CONTRATISTA PRNCIPAL]],Hoja1!$L$5:$M$9,2,FALSE),"CJV")</f>
        <v>EPC</v>
      </c>
      <c r="S586" s="9" t="str">
        <f>IF(Tabla2[[#This Row],[EMPRESA]]=Tabla2[[#This Row],[CONTRATISTA PRNCIPAL]],"Principal","Secundaria")</f>
        <v>Principal</v>
      </c>
      <c r="T586" s="10">
        <f>IFERROR(1/COUNTIF(Tabla2[CONTRATISTA PRNCIPAL],Tabla2[[#This Row],[CONTRATISTA PRNCIPAL]]),0)</f>
        <v>3.5714285714285713E-3</v>
      </c>
      <c r="U586" s="33">
        <f ca="1">IF(((TODAY()-Tabla2[[#This Row],[FECHA NACIMIENTO]])/365)&lt;18,"Corregir", IF(((TODAY()-Tabla2[[#This Row],[FECHA NACIMIENTO]])/365)&gt;80, "Corregir",ROUNDDOWN(((TODAY()-Tabla2[[#This Row],[FECHA NACIMIENTO]])/365),0)))</f>
        <v>24</v>
      </c>
      <c r="V58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586" s="34" t="str">
        <f ca="1">+IF(Tabla2[[#This Row],[Edad]]="Corregir","Corregir","Ok")</f>
        <v>Ok</v>
      </c>
      <c r="X586" s="10" t="str">
        <f>+IFERROR(VLOOKUP(Tabla2[[#This Row],[DISTRITO SEGÚN DNI]],Hoja1!$A$2:$B$55,2,FALSE),"No")</f>
        <v>No</v>
      </c>
      <c r="Y586" s="10" t="str">
        <f>IF(OR(LOWER(Tabla2[[#This Row],[GENERO]])="masculino", LOWER(Tabla2[[#This Row],[GENERO]])="femenino"),"OK","Corregir")</f>
        <v>OK</v>
      </c>
      <c r="Z586" s="10" t="str">
        <f>+IF(Tabla2[[#This Row],[Nro. DNI / CE]]="","Corregir",IF(LEN(Tabla2[[#This Row],[Nro. DNI / CE]])&gt;=8,"OK","Corregir"))</f>
        <v>OK</v>
      </c>
      <c r="AA586" s="10">
        <f>COUNTIF(Tabla2[APELLIDOS Y NOMBRES],Tabla2[[#This Row],[APELLIDOS Y NOMBRES]])</f>
        <v>1</v>
      </c>
      <c r="AB586" t="str">
        <f ca="1">+IFERROR(IF(Tabla2[[#This Row],[FECHA CESE/BAJA]]="","No Aplica",IF(AND(MONTH(Tabla2[[#This Row],[FECHA CESE/BAJA]])=MONTH(TODAY()-30),YEAR(Tabla2[[#This Row],[FECHA CESE/BAJA]])=YEAR(TODAY())),MONTH(TODAY()-30)&amp;"-"&amp;YEAR(TODAY()),"Borrar")),"No aplica")</f>
        <v>No aplica</v>
      </c>
      <c r="AC586" t="str">
        <f ca="1">+IFERROR(IF(Tabla2[[#This Row],[FECHA INICIO DE LABORES EN OBRA]]="","No Aplica",IF(AND(MONTH(Tabla2[[#This Row],[FECHA INICIO DE LABORES EN OBRA]])=MONTH(TODAY()-30),YEAR(Tabla2[[#This Row],[FECHA INICIO DE LABORES EN OBRA]])=YEAR(TODAY())),MONTH(TODAY()-30)&amp;"-"&amp;YEAR(TODAY()),"No Aplica")),"No Aplica")</f>
        <v>No Aplica</v>
      </c>
    </row>
    <row r="587" spans="1:29" x14ac:dyDescent="0.25">
      <c r="A587" s="2">
        <v>20101155588</v>
      </c>
      <c r="B587" s="3" t="s">
        <v>39</v>
      </c>
      <c r="C587" s="3" t="s">
        <v>39</v>
      </c>
      <c r="D587" s="3">
        <v>73361941</v>
      </c>
      <c r="E587" s="3" t="s">
        <v>6493</v>
      </c>
      <c r="F587" s="36">
        <v>35314</v>
      </c>
      <c r="G587" s="3">
        <v>1</v>
      </c>
      <c r="H587" s="3" t="s">
        <v>6397</v>
      </c>
      <c r="I587" s="3" t="s">
        <v>4412</v>
      </c>
      <c r="J587" s="3" t="s">
        <v>6494</v>
      </c>
      <c r="K587" s="3" t="s">
        <v>1492</v>
      </c>
      <c r="L587" s="8" t="s">
        <v>9813</v>
      </c>
      <c r="M587" s="5" t="s">
        <v>3092</v>
      </c>
      <c r="N587" s="13" t="s">
        <v>1043</v>
      </c>
      <c r="O587" s="5">
        <v>45087</v>
      </c>
      <c r="P587" s="8">
        <v>1</v>
      </c>
      <c r="Q587" s="9">
        <v>1</v>
      </c>
      <c r="R587" s="9" t="str">
        <f>IFERROR(VLOOKUP(Tabla2[[#This Row],[CONTRATISTA PRNCIPAL]],Hoja1!$L$5:$M$9,2,FALSE),"CJV")</f>
        <v>EPC</v>
      </c>
      <c r="S587" s="9" t="str">
        <f>IF(Tabla2[[#This Row],[EMPRESA]]=Tabla2[[#This Row],[CONTRATISTA PRNCIPAL]],"Principal","Secundaria")</f>
        <v>Principal</v>
      </c>
      <c r="T587" s="10">
        <f>IFERROR(1/COUNTIF(Tabla2[CONTRATISTA PRNCIPAL],Tabla2[[#This Row],[CONTRATISTA PRNCIPAL]]),0)</f>
        <v>3.5714285714285713E-3</v>
      </c>
      <c r="U587" s="33">
        <f ca="1">IF(((TODAY()-Tabla2[[#This Row],[FECHA NACIMIENTO]])/365)&lt;18,"Corregir", IF(((TODAY()-Tabla2[[#This Row],[FECHA NACIMIENTO]])/365)&gt;80, "Corregir",ROUNDDOWN(((TODAY()-Tabla2[[#This Row],[FECHA NACIMIENTO]])/365),0)))</f>
        <v>27</v>
      </c>
      <c r="V58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587" s="34" t="str">
        <f ca="1">+IF(Tabla2[[#This Row],[Edad]]="Corregir","Corregir","Ok")</f>
        <v>Ok</v>
      </c>
      <c r="X587" s="10" t="str">
        <f>+IFERROR(VLOOKUP(Tabla2[[#This Row],[DISTRITO SEGÚN DNI]],Hoja1!$A$2:$B$55,2,FALSE),"No")</f>
        <v>No</v>
      </c>
      <c r="Y587" s="10" t="str">
        <f>IF(OR(LOWER(Tabla2[[#This Row],[GENERO]])="masculino", LOWER(Tabla2[[#This Row],[GENERO]])="femenino"),"OK","Corregir")</f>
        <v>OK</v>
      </c>
      <c r="Z587" s="10" t="str">
        <f>+IF(Tabla2[[#This Row],[Nro. DNI / CE]]="","Corregir",IF(LEN(Tabla2[[#This Row],[Nro. DNI / CE]])&gt;=8,"OK","Corregir"))</f>
        <v>OK</v>
      </c>
      <c r="AA587" s="10">
        <f>COUNTIF(Tabla2[APELLIDOS Y NOMBRES],Tabla2[[#This Row],[APELLIDOS Y NOMBRES]])</f>
        <v>1</v>
      </c>
      <c r="AB587" t="str">
        <f ca="1">+IFERROR(IF(Tabla2[[#This Row],[FECHA CESE/BAJA]]="","No Aplica",IF(AND(MONTH(Tabla2[[#This Row],[FECHA CESE/BAJA]])=MONTH(TODAY()-30),YEAR(Tabla2[[#This Row],[FECHA CESE/BAJA]])=YEAR(TODAY())),MONTH(TODAY()-30)&amp;"-"&amp;YEAR(TODAY()),"Borrar")),"No aplica")</f>
        <v>No aplica</v>
      </c>
      <c r="AC587" t="str">
        <f ca="1">+IFERROR(IF(Tabla2[[#This Row],[FECHA INICIO DE LABORES EN OBRA]]="","No Aplica",IF(AND(MONTH(Tabla2[[#This Row],[FECHA INICIO DE LABORES EN OBRA]])=MONTH(TODAY()-30),YEAR(Tabla2[[#This Row],[FECHA INICIO DE LABORES EN OBRA]])=YEAR(TODAY())),MONTH(TODAY()-30)&amp;"-"&amp;YEAR(TODAY()),"No Aplica")),"No Aplica")</f>
        <v>No Aplica</v>
      </c>
    </row>
    <row r="588" spans="1:29" x14ac:dyDescent="0.25">
      <c r="A588" s="2">
        <v>20101155588</v>
      </c>
      <c r="B588" s="3" t="s">
        <v>39</v>
      </c>
      <c r="C588" s="3" t="s">
        <v>39</v>
      </c>
      <c r="D588" s="3">
        <v>47632582</v>
      </c>
      <c r="E588" s="3" t="s">
        <v>6495</v>
      </c>
      <c r="F588" s="36">
        <v>33368</v>
      </c>
      <c r="G588" s="3">
        <v>1</v>
      </c>
      <c r="H588" s="3" t="s">
        <v>6397</v>
      </c>
      <c r="I588" s="3" t="s">
        <v>4412</v>
      </c>
      <c r="J588" s="3" t="s">
        <v>6496</v>
      </c>
      <c r="K588" s="3" t="s">
        <v>1473</v>
      </c>
      <c r="L588" s="8" t="s">
        <v>9813</v>
      </c>
      <c r="M588" s="5" t="s">
        <v>3092</v>
      </c>
      <c r="N588" s="13" t="s">
        <v>1043</v>
      </c>
      <c r="O588" s="5">
        <v>45064</v>
      </c>
      <c r="P588" s="8">
        <v>1</v>
      </c>
      <c r="Q588" s="9">
        <v>1</v>
      </c>
      <c r="R588" s="9" t="str">
        <f>IFERROR(VLOOKUP(Tabla2[[#This Row],[CONTRATISTA PRNCIPAL]],Hoja1!$L$5:$M$9,2,FALSE),"CJV")</f>
        <v>EPC</v>
      </c>
      <c r="S588" s="9" t="str">
        <f>IF(Tabla2[[#This Row],[EMPRESA]]=Tabla2[[#This Row],[CONTRATISTA PRNCIPAL]],"Principal","Secundaria")</f>
        <v>Principal</v>
      </c>
      <c r="T588" s="10">
        <f>IFERROR(1/COUNTIF(Tabla2[CONTRATISTA PRNCIPAL],Tabla2[[#This Row],[CONTRATISTA PRNCIPAL]]),0)</f>
        <v>3.5714285714285713E-3</v>
      </c>
      <c r="U588" s="33">
        <f ca="1">IF(((TODAY()-Tabla2[[#This Row],[FECHA NACIMIENTO]])/365)&lt;18,"Corregir", IF(((TODAY()-Tabla2[[#This Row],[FECHA NACIMIENTO]])/365)&gt;80, "Corregir",ROUNDDOWN(((TODAY()-Tabla2[[#This Row],[FECHA NACIMIENTO]])/365),0)))</f>
        <v>32</v>
      </c>
      <c r="V58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588" s="34" t="str">
        <f ca="1">+IF(Tabla2[[#This Row],[Edad]]="Corregir","Corregir","Ok")</f>
        <v>Ok</v>
      </c>
      <c r="X588" s="10" t="str">
        <f>+IFERROR(VLOOKUP(Tabla2[[#This Row],[DISTRITO SEGÚN DNI]],Hoja1!$A$2:$B$55,2,FALSE),"No")</f>
        <v>No</v>
      </c>
      <c r="Y588" s="10" t="str">
        <f>IF(OR(LOWER(Tabla2[[#This Row],[GENERO]])="masculino", LOWER(Tabla2[[#This Row],[GENERO]])="femenino"),"OK","Corregir")</f>
        <v>OK</v>
      </c>
      <c r="Z588" s="10" t="str">
        <f>+IF(Tabla2[[#This Row],[Nro. DNI / CE]]="","Corregir",IF(LEN(Tabla2[[#This Row],[Nro. DNI / CE]])&gt;=8,"OK","Corregir"))</f>
        <v>OK</v>
      </c>
      <c r="AA588" s="10">
        <f>COUNTIF(Tabla2[APELLIDOS Y NOMBRES],Tabla2[[#This Row],[APELLIDOS Y NOMBRES]])</f>
        <v>1</v>
      </c>
      <c r="AB588" t="str">
        <f ca="1">+IFERROR(IF(Tabla2[[#This Row],[FECHA CESE/BAJA]]="","No Aplica",IF(AND(MONTH(Tabla2[[#This Row],[FECHA CESE/BAJA]])=MONTH(TODAY()-30),YEAR(Tabla2[[#This Row],[FECHA CESE/BAJA]])=YEAR(TODAY())),MONTH(TODAY()-30)&amp;"-"&amp;YEAR(TODAY()),"Borrar")),"No aplica")</f>
        <v>No aplica</v>
      </c>
      <c r="AC588" t="str">
        <f ca="1">+IFERROR(IF(Tabla2[[#This Row],[FECHA INICIO DE LABORES EN OBRA]]="","No Aplica",IF(AND(MONTH(Tabla2[[#This Row],[FECHA INICIO DE LABORES EN OBRA]])=MONTH(TODAY()-30),YEAR(Tabla2[[#This Row],[FECHA INICIO DE LABORES EN OBRA]])=YEAR(TODAY())),MONTH(TODAY()-30)&amp;"-"&amp;YEAR(TODAY()),"No Aplica")),"No Aplica")</f>
        <v>No Aplica</v>
      </c>
    </row>
    <row r="589" spans="1:29" x14ac:dyDescent="0.25">
      <c r="A589" s="2">
        <v>20101155588</v>
      </c>
      <c r="B589" s="3" t="s">
        <v>39</v>
      </c>
      <c r="C589" s="3" t="s">
        <v>39</v>
      </c>
      <c r="D589" s="3">
        <v>73856865</v>
      </c>
      <c r="E589" s="3" t="s">
        <v>6497</v>
      </c>
      <c r="F589" s="36">
        <v>34431</v>
      </c>
      <c r="G589" s="3">
        <v>1</v>
      </c>
      <c r="H589" s="3" t="s">
        <v>6397</v>
      </c>
      <c r="I589" s="3" t="s">
        <v>4412</v>
      </c>
      <c r="J589" s="3" t="s">
        <v>6498</v>
      </c>
      <c r="K589" s="3" t="s">
        <v>3683</v>
      </c>
      <c r="L589" s="8" t="s">
        <v>9813</v>
      </c>
      <c r="M589" s="5" t="s">
        <v>3092</v>
      </c>
      <c r="N589" s="13" t="s">
        <v>1043</v>
      </c>
      <c r="O589" s="5">
        <v>45043</v>
      </c>
      <c r="P589" s="8">
        <v>1</v>
      </c>
      <c r="Q589" s="9">
        <v>1</v>
      </c>
      <c r="R589" s="9" t="str">
        <f>IFERROR(VLOOKUP(Tabla2[[#This Row],[CONTRATISTA PRNCIPAL]],Hoja1!$L$5:$M$9,2,FALSE),"CJV")</f>
        <v>EPC</v>
      </c>
      <c r="S589" s="9" t="str">
        <f>IF(Tabla2[[#This Row],[EMPRESA]]=Tabla2[[#This Row],[CONTRATISTA PRNCIPAL]],"Principal","Secundaria")</f>
        <v>Principal</v>
      </c>
      <c r="T589" s="10">
        <f>IFERROR(1/COUNTIF(Tabla2[CONTRATISTA PRNCIPAL],Tabla2[[#This Row],[CONTRATISTA PRNCIPAL]]),0)</f>
        <v>3.5714285714285713E-3</v>
      </c>
      <c r="U589" s="33">
        <f ca="1">IF(((TODAY()-Tabla2[[#This Row],[FECHA NACIMIENTO]])/365)&lt;18,"Corregir", IF(((TODAY()-Tabla2[[#This Row],[FECHA NACIMIENTO]])/365)&gt;80, "Corregir",ROUNDDOWN(((TODAY()-Tabla2[[#This Row],[FECHA NACIMIENTO]])/365),0)))</f>
        <v>29</v>
      </c>
      <c r="V58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589" s="34" t="str">
        <f ca="1">+IF(Tabla2[[#This Row],[Edad]]="Corregir","Corregir","Ok")</f>
        <v>Ok</v>
      </c>
      <c r="X589" s="10" t="str">
        <f>+IFERROR(VLOOKUP(Tabla2[[#This Row],[DISTRITO SEGÚN DNI]],Hoja1!$A$2:$B$55,2,FALSE),"No")</f>
        <v>LA VICTORIA</v>
      </c>
      <c r="Y589" s="10" t="str">
        <f>IF(OR(LOWER(Tabla2[[#This Row],[GENERO]])="masculino", LOWER(Tabla2[[#This Row],[GENERO]])="femenino"),"OK","Corregir")</f>
        <v>OK</v>
      </c>
      <c r="Z589" s="10" t="str">
        <f>+IF(Tabla2[[#This Row],[Nro. DNI / CE]]="","Corregir",IF(LEN(Tabla2[[#This Row],[Nro. DNI / CE]])&gt;=8,"OK","Corregir"))</f>
        <v>OK</v>
      </c>
      <c r="AA589" s="10">
        <f>COUNTIF(Tabla2[APELLIDOS Y NOMBRES],Tabla2[[#This Row],[APELLIDOS Y NOMBRES]])</f>
        <v>1</v>
      </c>
      <c r="AB589" t="str">
        <f ca="1">+IFERROR(IF(Tabla2[[#This Row],[FECHA CESE/BAJA]]="","No Aplica",IF(AND(MONTH(Tabla2[[#This Row],[FECHA CESE/BAJA]])=MONTH(TODAY()-30),YEAR(Tabla2[[#This Row],[FECHA CESE/BAJA]])=YEAR(TODAY())),MONTH(TODAY()-30)&amp;"-"&amp;YEAR(TODAY()),"Borrar")),"No aplica")</f>
        <v>No aplica</v>
      </c>
      <c r="AC589" t="str">
        <f ca="1">+IFERROR(IF(Tabla2[[#This Row],[FECHA INICIO DE LABORES EN OBRA]]="","No Aplica",IF(AND(MONTH(Tabla2[[#This Row],[FECHA INICIO DE LABORES EN OBRA]])=MONTH(TODAY()-30),YEAR(Tabla2[[#This Row],[FECHA INICIO DE LABORES EN OBRA]])=YEAR(TODAY())),MONTH(TODAY()-30)&amp;"-"&amp;YEAR(TODAY()),"No Aplica")),"No Aplica")</f>
        <v>No Aplica</v>
      </c>
    </row>
    <row r="590" spans="1:29" x14ac:dyDescent="0.25">
      <c r="A590" s="2">
        <v>20101155588</v>
      </c>
      <c r="B590" s="3" t="s">
        <v>39</v>
      </c>
      <c r="C590" s="3" t="s">
        <v>39</v>
      </c>
      <c r="D590" s="3" t="s">
        <v>6499</v>
      </c>
      <c r="E590" s="3" t="s">
        <v>6500</v>
      </c>
      <c r="F590" s="36">
        <v>31980</v>
      </c>
      <c r="G590" s="3">
        <v>1</v>
      </c>
      <c r="H590" s="3" t="s">
        <v>6397</v>
      </c>
      <c r="I590" s="3" t="s">
        <v>4412</v>
      </c>
      <c r="J590" s="3" t="s">
        <v>6501</v>
      </c>
      <c r="K590" s="3" t="s">
        <v>2450</v>
      </c>
      <c r="L590" s="8" t="s">
        <v>9813</v>
      </c>
      <c r="M590" s="5" t="s">
        <v>3092</v>
      </c>
      <c r="N590" s="13" t="s">
        <v>1043</v>
      </c>
      <c r="O590" s="5">
        <v>45042</v>
      </c>
      <c r="P590" s="8">
        <v>1</v>
      </c>
      <c r="Q590" s="9">
        <v>1</v>
      </c>
      <c r="R590" s="9" t="str">
        <f>IFERROR(VLOOKUP(Tabla2[[#This Row],[CONTRATISTA PRNCIPAL]],Hoja1!$L$5:$M$9,2,FALSE),"CJV")</f>
        <v>EPC</v>
      </c>
      <c r="S590" s="9" t="str">
        <f>IF(Tabla2[[#This Row],[EMPRESA]]=Tabla2[[#This Row],[CONTRATISTA PRNCIPAL]],"Principal","Secundaria")</f>
        <v>Principal</v>
      </c>
      <c r="T590" s="10">
        <f>IFERROR(1/COUNTIF(Tabla2[CONTRATISTA PRNCIPAL],Tabla2[[#This Row],[CONTRATISTA PRNCIPAL]]),0)</f>
        <v>3.5714285714285713E-3</v>
      </c>
      <c r="U590" s="33">
        <f ca="1">IF(((TODAY()-Tabla2[[#This Row],[FECHA NACIMIENTO]])/365)&lt;18,"Corregir", IF(((TODAY()-Tabla2[[#This Row],[FECHA NACIMIENTO]])/365)&gt;80, "Corregir",ROUNDDOWN(((TODAY()-Tabla2[[#This Row],[FECHA NACIMIENTO]])/365),0)))</f>
        <v>36</v>
      </c>
      <c r="V59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590" s="34" t="str">
        <f ca="1">+IF(Tabla2[[#This Row],[Edad]]="Corregir","Corregir","Ok")</f>
        <v>Ok</v>
      </c>
      <c r="X590" s="10" t="str">
        <f>+IFERROR(VLOOKUP(Tabla2[[#This Row],[DISTRITO SEGÚN DNI]],Hoja1!$A$2:$B$55,2,FALSE),"No")</f>
        <v>No</v>
      </c>
      <c r="Y590" s="10" t="str">
        <f>IF(OR(LOWER(Tabla2[[#This Row],[GENERO]])="masculino", LOWER(Tabla2[[#This Row],[GENERO]])="femenino"),"OK","Corregir")</f>
        <v>OK</v>
      </c>
      <c r="Z590" s="10" t="str">
        <f>+IF(Tabla2[[#This Row],[Nro. DNI / CE]]="","Corregir",IF(LEN(Tabla2[[#This Row],[Nro. DNI / CE]])&gt;=8,"OK","Corregir"))</f>
        <v>OK</v>
      </c>
      <c r="AA590" s="10">
        <f>COUNTIF(Tabla2[APELLIDOS Y NOMBRES],Tabla2[[#This Row],[APELLIDOS Y NOMBRES]])</f>
        <v>1</v>
      </c>
      <c r="AB590" t="str">
        <f ca="1">+IFERROR(IF(Tabla2[[#This Row],[FECHA CESE/BAJA]]="","No Aplica",IF(AND(MONTH(Tabla2[[#This Row],[FECHA CESE/BAJA]])=MONTH(TODAY()-30),YEAR(Tabla2[[#This Row],[FECHA CESE/BAJA]])=YEAR(TODAY())),MONTH(TODAY()-30)&amp;"-"&amp;YEAR(TODAY()),"Borrar")),"No aplica")</f>
        <v>No aplica</v>
      </c>
      <c r="AC590" t="str">
        <f ca="1">+IFERROR(IF(Tabla2[[#This Row],[FECHA INICIO DE LABORES EN OBRA]]="","No Aplica",IF(AND(MONTH(Tabla2[[#This Row],[FECHA INICIO DE LABORES EN OBRA]])=MONTH(TODAY()-30),YEAR(Tabla2[[#This Row],[FECHA INICIO DE LABORES EN OBRA]])=YEAR(TODAY())),MONTH(TODAY()-30)&amp;"-"&amp;YEAR(TODAY()),"No Aplica")),"No Aplica")</f>
        <v>No Aplica</v>
      </c>
    </row>
    <row r="591" spans="1:29" x14ac:dyDescent="0.25">
      <c r="A591" s="2">
        <v>20101155588</v>
      </c>
      <c r="B591" s="3" t="s">
        <v>39</v>
      </c>
      <c r="C591" s="3" t="s">
        <v>39</v>
      </c>
      <c r="D591" s="3">
        <v>74593426</v>
      </c>
      <c r="E591" s="3" t="s">
        <v>200</v>
      </c>
      <c r="F591" s="36">
        <v>35104</v>
      </c>
      <c r="G591" s="3">
        <v>1</v>
      </c>
      <c r="H591" s="3" t="s">
        <v>6397</v>
      </c>
      <c r="I591" s="3" t="s">
        <v>4412</v>
      </c>
      <c r="J591" s="3" t="s">
        <v>6502</v>
      </c>
      <c r="K591" s="3" t="s">
        <v>99</v>
      </c>
      <c r="L591" s="8" t="s">
        <v>9813</v>
      </c>
      <c r="M591" s="5" t="s">
        <v>3092</v>
      </c>
      <c r="N591" s="13" t="s">
        <v>1043</v>
      </c>
      <c r="O591" s="5">
        <v>45023</v>
      </c>
      <c r="P591" s="8">
        <v>1</v>
      </c>
      <c r="Q591" s="9">
        <v>1</v>
      </c>
      <c r="R591" s="9" t="str">
        <f>IFERROR(VLOOKUP(Tabla2[[#This Row],[CONTRATISTA PRNCIPAL]],Hoja1!$L$5:$M$9,2,FALSE),"CJV")</f>
        <v>EPC</v>
      </c>
      <c r="S591" s="9" t="str">
        <f>IF(Tabla2[[#This Row],[EMPRESA]]=Tabla2[[#This Row],[CONTRATISTA PRNCIPAL]],"Principal","Secundaria")</f>
        <v>Principal</v>
      </c>
      <c r="T591" s="10">
        <f>IFERROR(1/COUNTIF(Tabla2[CONTRATISTA PRNCIPAL],Tabla2[[#This Row],[CONTRATISTA PRNCIPAL]]),0)</f>
        <v>3.5714285714285713E-3</v>
      </c>
      <c r="U591" s="33">
        <f ca="1">IF(((TODAY()-Tabla2[[#This Row],[FECHA NACIMIENTO]])/365)&lt;18,"Corregir", IF(((TODAY()-Tabla2[[#This Row],[FECHA NACIMIENTO]])/365)&gt;80, "Corregir",ROUNDDOWN(((TODAY()-Tabla2[[#This Row],[FECHA NACIMIENTO]])/365),0)))</f>
        <v>27</v>
      </c>
      <c r="V59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591" s="34" t="str">
        <f ca="1">+IF(Tabla2[[#This Row],[Edad]]="Corregir","Corregir","Ok")</f>
        <v>Ok</v>
      </c>
      <c r="X591" s="10" t="str">
        <f>+IFERROR(VLOOKUP(Tabla2[[#This Row],[DISTRITO SEGÚN DNI]],Hoja1!$A$2:$B$55,2,FALSE),"No")</f>
        <v>LA VICTORIA</v>
      </c>
      <c r="Y591" s="10" t="str">
        <f>IF(OR(LOWER(Tabla2[[#This Row],[GENERO]])="masculino", LOWER(Tabla2[[#This Row],[GENERO]])="femenino"),"OK","Corregir")</f>
        <v>OK</v>
      </c>
      <c r="Z591" s="10" t="str">
        <f>+IF(Tabla2[[#This Row],[Nro. DNI / CE]]="","Corregir",IF(LEN(Tabla2[[#This Row],[Nro. DNI / CE]])&gt;=8,"OK","Corregir"))</f>
        <v>OK</v>
      </c>
      <c r="AA591" s="10">
        <f>COUNTIF(Tabla2[APELLIDOS Y NOMBRES],Tabla2[[#This Row],[APELLIDOS Y NOMBRES]])</f>
        <v>1</v>
      </c>
      <c r="AB591" t="str">
        <f ca="1">+IFERROR(IF(Tabla2[[#This Row],[FECHA CESE/BAJA]]="","No Aplica",IF(AND(MONTH(Tabla2[[#This Row],[FECHA CESE/BAJA]])=MONTH(TODAY()-30),YEAR(Tabla2[[#This Row],[FECHA CESE/BAJA]])=YEAR(TODAY())),MONTH(TODAY()-30)&amp;"-"&amp;YEAR(TODAY()),"Borrar")),"No aplica")</f>
        <v>No aplica</v>
      </c>
      <c r="AC591" t="str">
        <f ca="1">+IFERROR(IF(Tabla2[[#This Row],[FECHA INICIO DE LABORES EN OBRA]]="","No Aplica",IF(AND(MONTH(Tabla2[[#This Row],[FECHA INICIO DE LABORES EN OBRA]])=MONTH(TODAY()-30),YEAR(Tabla2[[#This Row],[FECHA INICIO DE LABORES EN OBRA]])=YEAR(TODAY())),MONTH(TODAY()-30)&amp;"-"&amp;YEAR(TODAY()),"No Aplica")),"No Aplica")</f>
        <v>No Aplica</v>
      </c>
    </row>
    <row r="592" spans="1:29" x14ac:dyDescent="0.25">
      <c r="A592" s="2">
        <v>20101155588</v>
      </c>
      <c r="B592" s="3" t="s">
        <v>39</v>
      </c>
      <c r="C592" s="3" t="s">
        <v>39</v>
      </c>
      <c r="D592" s="3" t="s">
        <v>8484</v>
      </c>
      <c r="E592" s="3" t="s">
        <v>201</v>
      </c>
      <c r="F592" s="36">
        <v>27456</v>
      </c>
      <c r="G592" s="3">
        <v>1</v>
      </c>
      <c r="H592" s="3" t="s">
        <v>6397</v>
      </c>
      <c r="I592" s="3" t="s">
        <v>4412</v>
      </c>
      <c r="J592" s="3" t="s">
        <v>6503</v>
      </c>
      <c r="K592" s="3" t="s">
        <v>93</v>
      </c>
      <c r="L592" s="8" t="s">
        <v>9813</v>
      </c>
      <c r="M592" s="5" t="s">
        <v>3092</v>
      </c>
      <c r="N592" s="13" t="s">
        <v>1043</v>
      </c>
      <c r="O592" s="5">
        <v>43983</v>
      </c>
      <c r="P592" s="8">
        <v>1</v>
      </c>
      <c r="Q592" s="9">
        <v>1</v>
      </c>
      <c r="R592" s="9" t="str">
        <f>IFERROR(VLOOKUP(Tabla2[[#This Row],[CONTRATISTA PRNCIPAL]],Hoja1!$L$5:$M$9,2,FALSE),"CJV")</f>
        <v>EPC</v>
      </c>
      <c r="S592" s="9" t="str">
        <f>IF(Tabla2[[#This Row],[EMPRESA]]=Tabla2[[#This Row],[CONTRATISTA PRNCIPAL]],"Principal","Secundaria")</f>
        <v>Principal</v>
      </c>
      <c r="T592" s="10">
        <f>IFERROR(1/COUNTIF(Tabla2[CONTRATISTA PRNCIPAL],Tabla2[[#This Row],[CONTRATISTA PRNCIPAL]]),0)</f>
        <v>3.5714285714285713E-3</v>
      </c>
      <c r="U592" s="33">
        <f ca="1">IF(((TODAY()-Tabla2[[#This Row],[FECHA NACIMIENTO]])/365)&lt;18,"Corregir", IF(((TODAY()-Tabla2[[#This Row],[FECHA NACIMIENTO]])/365)&gt;80, "Corregir",ROUNDDOWN(((TODAY()-Tabla2[[#This Row],[FECHA NACIMIENTO]])/365),0)))</f>
        <v>48</v>
      </c>
      <c r="V59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592" s="34" t="str">
        <f ca="1">+IF(Tabla2[[#This Row],[Edad]]="Corregir","Corregir","Ok")</f>
        <v>Ok</v>
      </c>
      <c r="X592" s="10" t="str">
        <f>+IFERROR(VLOOKUP(Tabla2[[#This Row],[DISTRITO SEGÚN DNI]],Hoja1!$A$2:$B$55,2,FALSE),"No")</f>
        <v>ATE</v>
      </c>
      <c r="Y592" s="10" t="str">
        <f>IF(OR(LOWER(Tabla2[[#This Row],[GENERO]])="masculino", LOWER(Tabla2[[#This Row],[GENERO]])="femenino"),"OK","Corregir")</f>
        <v>OK</v>
      </c>
      <c r="Z592" s="10" t="str">
        <f>+IF(Tabla2[[#This Row],[Nro. DNI / CE]]="","Corregir",IF(LEN(Tabla2[[#This Row],[Nro. DNI / CE]])&gt;=8,"OK","Corregir"))</f>
        <v>OK</v>
      </c>
      <c r="AA592" s="10">
        <f>COUNTIF(Tabla2[APELLIDOS Y NOMBRES],Tabla2[[#This Row],[APELLIDOS Y NOMBRES]])</f>
        <v>1</v>
      </c>
      <c r="AB592" t="str">
        <f ca="1">+IFERROR(IF(Tabla2[[#This Row],[FECHA CESE/BAJA]]="","No Aplica",IF(AND(MONTH(Tabla2[[#This Row],[FECHA CESE/BAJA]])=MONTH(TODAY()-30),YEAR(Tabla2[[#This Row],[FECHA CESE/BAJA]])=YEAR(TODAY())),MONTH(TODAY()-30)&amp;"-"&amp;YEAR(TODAY()),"Borrar")),"No aplica")</f>
        <v>No aplica</v>
      </c>
      <c r="AC592" t="str">
        <f ca="1">+IFERROR(IF(Tabla2[[#This Row],[FECHA INICIO DE LABORES EN OBRA]]="","No Aplica",IF(AND(MONTH(Tabla2[[#This Row],[FECHA INICIO DE LABORES EN OBRA]])=MONTH(TODAY()-30),YEAR(Tabla2[[#This Row],[FECHA INICIO DE LABORES EN OBRA]])=YEAR(TODAY())),MONTH(TODAY()-30)&amp;"-"&amp;YEAR(TODAY()),"No Aplica")),"No Aplica")</f>
        <v>No Aplica</v>
      </c>
    </row>
    <row r="593" spans="1:29" x14ac:dyDescent="0.25">
      <c r="A593" s="2">
        <v>20101155588</v>
      </c>
      <c r="B593" s="3" t="s">
        <v>39</v>
      </c>
      <c r="C593" s="3" t="s">
        <v>39</v>
      </c>
      <c r="D593" s="3">
        <v>18201884</v>
      </c>
      <c r="E593" s="3" t="s">
        <v>202</v>
      </c>
      <c r="F593" s="36">
        <v>28073</v>
      </c>
      <c r="G593" s="3">
        <v>1</v>
      </c>
      <c r="H593" s="3" t="s">
        <v>6397</v>
      </c>
      <c r="I593" s="3" t="s">
        <v>4412</v>
      </c>
      <c r="J593" s="3" t="s">
        <v>6504</v>
      </c>
      <c r="K593" s="3" t="s">
        <v>1103</v>
      </c>
      <c r="L593" s="8" t="s">
        <v>9813</v>
      </c>
      <c r="M593" s="5" t="s">
        <v>3092</v>
      </c>
      <c r="N593" s="13" t="s">
        <v>1043</v>
      </c>
      <c r="O593" s="5">
        <v>44281</v>
      </c>
      <c r="P593" s="8">
        <v>1</v>
      </c>
      <c r="Q593" s="9">
        <v>1</v>
      </c>
      <c r="R593" s="9" t="str">
        <f>IFERROR(VLOOKUP(Tabla2[[#This Row],[CONTRATISTA PRNCIPAL]],Hoja1!$L$5:$M$9,2,FALSE),"CJV")</f>
        <v>EPC</v>
      </c>
      <c r="S593" s="9" t="str">
        <f>IF(Tabla2[[#This Row],[EMPRESA]]=Tabla2[[#This Row],[CONTRATISTA PRNCIPAL]],"Principal","Secundaria")</f>
        <v>Principal</v>
      </c>
      <c r="T593" s="10">
        <f>IFERROR(1/COUNTIF(Tabla2[CONTRATISTA PRNCIPAL],Tabla2[[#This Row],[CONTRATISTA PRNCIPAL]]),0)</f>
        <v>3.5714285714285713E-3</v>
      </c>
      <c r="U593" s="33">
        <f ca="1">IF(((TODAY()-Tabla2[[#This Row],[FECHA NACIMIENTO]])/365)&lt;18,"Corregir", IF(((TODAY()-Tabla2[[#This Row],[FECHA NACIMIENTO]])/365)&gt;80, "Corregir",ROUNDDOWN(((TODAY()-Tabla2[[#This Row],[FECHA NACIMIENTO]])/365),0)))</f>
        <v>46</v>
      </c>
      <c r="V59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593" s="34" t="str">
        <f ca="1">+IF(Tabla2[[#This Row],[Edad]]="Corregir","Corregir","Ok")</f>
        <v>Ok</v>
      </c>
      <c r="X593" s="10" t="str">
        <f>+IFERROR(VLOOKUP(Tabla2[[#This Row],[DISTRITO SEGÚN DNI]],Hoja1!$A$2:$B$55,2,FALSE),"No")</f>
        <v>ATE</v>
      </c>
      <c r="Y593" s="10" t="str">
        <f>IF(OR(LOWER(Tabla2[[#This Row],[GENERO]])="masculino", LOWER(Tabla2[[#This Row],[GENERO]])="femenino"),"OK","Corregir")</f>
        <v>OK</v>
      </c>
      <c r="Z593" s="10" t="str">
        <f>+IF(Tabla2[[#This Row],[Nro. DNI / CE]]="","Corregir",IF(LEN(Tabla2[[#This Row],[Nro. DNI / CE]])&gt;=8,"OK","Corregir"))</f>
        <v>OK</v>
      </c>
      <c r="AA593" s="10">
        <f>COUNTIF(Tabla2[APELLIDOS Y NOMBRES],Tabla2[[#This Row],[APELLIDOS Y NOMBRES]])</f>
        <v>1</v>
      </c>
      <c r="AB593" t="str">
        <f ca="1">+IFERROR(IF(Tabla2[[#This Row],[FECHA CESE/BAJA]]="","No Aplica",IF(AND(MONTH(Tabla2[[#This Row],[FECHA CESE/BAJA]])=MONTH(TODAY()-30),YEAR(Tabla2[[#This Row],[FECHA CESE/BAJA]])=YEAR(TODAY())),MONTH(TODAY()-30)&amp;"-"&amp;YEAR(TODAY()),"Borrar")),"No aplica")</f>
        <v>No aplica</v>
      </c>
      <c r="AC593" t="str">
        <f ca="1">+IFERROR(IF(Tabla2[[#This Row],[FECHA INICIO DE LABORES EN OBRA]]="","No Aplica",IF(AND(MONTH(Tabla2[[#This Row],[FECHA INICIO DE LABORES EN OBRA]])=MONTH(TODAY()-30),YEAR(Tabla2[[#This Row],[FECHA INICIO DE LABORES EN OBRA]])=YEAR(TODAY())),MONTH(TODAY()-30)&amp;"-"&amp;YEAR(TODAY()),"No Aplica")),"No Aplica")</f>
        <v>No Aplica</v>
      </c>
    </row>
    <row r="594" spans="1:29" x14ac:dyDescent="0.25">
      <c r="A594" s="2">
        <v>20101155588</v>
      </c>
      <c r="B594" s="3" t="s">
        <v>39</v>
      </c>
      <c r="C594" s="3" t="s">
        <v>39</v>
      </c>
      <c r="D594" s="3" t="s">
        <v>8485</v>
      </c>
      <c r="E594" s="3" t="s">
        <v>6505</v>
      </c>
      <c r="F594" s="36">
        <v>21068</v>
      </c>
      <c r="G594" s="3">
        <v>1</v>
      </c>
      <c r="H594" s="3" t="s">
        <v>6397</v>
      </c>
      <c r="I594" s="3" t="s">
        <v>4412</v>
      </c>
      <c r="J594" s="3" t="s">
        <v>6506</v>
      </c>
      <c r="K594" s="3" t="s">
        <v>2497</v>
      </c>
      <c r="L594" s="8" t="s">
        <v>9813</v>
      </c>
      <c r="M594" s="5" t="s">
        <v>3092</v>
      </c>
      <c r="N594" s="13" t="s">
        <v>1043</v>
      </c>
      <c r="O594" s="5">
        <v>43191</v>
      </c>
      <c r="P594" s="8">
        <v>1</v>
      </c>
      <c r="Q594" s="9">
        <v>1</v>
      </c>
      <c r="R594" s="9" t="str">
        <f>IFERROR(VLOOKUP(Tabla2[[#This Row],[CONTRATISTA PRNCIPAL]],Hoja1!$L$5:$M$9,2,FALSE),"CJV")</f>
        <v>EPC</v>
      </c>
      <c r="S594" s="9" t="str">
        <f>IF(Tabla2[[#This Row],[EMPRESA]]=Tabla2[[#This Row],[CONTRATISTA PRNCIPAL]],"Principal","Secundaria")</f>
        <v>Principal</v>
      </c>
      <c r="T594" s="10">
        <f>IFERROR(1/COUNTIF(Tabla2[CONTRATISTA PRNCIPAL],Tabla2[[#This Row],[CONTRATISTA PRNCIPAL]]),0)</f>
        <v>3.5714285714285713E-3</v>
      </c>
      <c r="U594" s="33">
        <f ca="1">IF(((TODAY()-Tabla2[[#This Row],[FECHA NACIMIENTO]])/365)&lt;18,"Corregir", IF(((TODAY()-Tabla2[[#This Row],[FECHA NACIMIENTO]])/365)&gt;80, "Corregir",ROUNDDOWN(((TODAY()-Tabla2[[#This Row],[FECHA NACIMIENTO]])/365),0)))</f>
        <v>66</v>
      </c>
      <c r="V59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594" s="34" t="str">
        <f ca="1">+IF(Tabla2[[#This Row],[Edad]]="Corregir","Corregir","Ok")</f>
        <v>Ok</v>
      </c>
      <c r="X594" s="10" t="str">
        <f>+IFERROR(VLOOKUP(Tabla2[[#This Row],[DISTRITO SEGÚN DNI]],Hoja1!$A$2:$B$55,2,FALSE),"No")</f>
        <v>No</v>
      </c>
      <c r="Y594" s="10" t="str">
        <f>IF(OR(LOWER(Tabla2[[#This Row],[GENERO]])="masculino", LOWER(Tabla2[[#This Row],[GENERO]])="femenino"),"OK","Corregir")</f>
        <v>OK</v>
      </c>
      <c r="Z594" s="10" t="str">
        <f>+IF(Tabla2[[#This Row],[Nro. DNI / CE]]="","Corregir",IF(LEN(Tabla2[[#This Row],[Nro. DNI / CE]])&gt;=8,"OK","Corregir"))</f>
        <v>OK</v>
      </c>
      <c r="AA594" s="10">
        <f>COUNTIF(Tabla2[APELLIDOS Y NOMBRES],Tabla2[[#This Row],[APELLIDOS Y NOMBRES]])</f>
        <v>1</v>
      </c>
      <c r="AB594" t="str">
        <f ca="1">+IFERROR(IF(Tabla2[[#This Row],[FECHA CESE/BAJA]]="","No Aplica",IF(AND(MONTH(Tabla2[[#This Row],[FECHA CESE/BAJA]])=MONTH(TODAY()-30),YEAR(Tabla2[[#This Row],[FECHA CESE/BAJA]])=YEAR(TODAY())),MONTH(TODAY()-30)&amp;"-"&amp;YEAR(TODAY()),"Borrar")),"No aplica")</f>
        <v>No aplica</v>
      </c>
      <c r="AC594" t="str">
        <f ca="1">+IFERROR(IF(Tabla2[[#This Row],[FECHA INICIO DE LABORES EN OBRA]]="","No Aplica",IF(AND(MONTH(Tabla2[[#This Row],[FECHA INICIO DE LABORES EN OBRA]])=MONTH(TODAY()-30),YEAR(Tabla2[[#This Row],[FECHA INICIO DE LABORES EN OBRA]])=YEAR(TODAY())),MONTH(TODAY()-30)&amp;"-"&amp;YEAR(TODAY()),"No Aplica")),"No Aplica")</f>
        <v>No Aplica</v>
      </c>
    </row>
    <row r="595" spans="1:29" x14ac:dyDescent="0.25">
      <c r="A595" s="2">
        <v>20101155588</v>
      </c>
      <c r="B595" s="3" t="s">
        <v>39</v>
      </c>
      <c r="C595" s="3" t="s">
        <v>39</v>
      </c>
      <c r="D595" s="3">
        <v>48138362</v>
      </c>
      <c r="E595" s="3" t="s">
        <v>6507</v>
      </c>
      <c r="F595" s="36">
        <v>34351</v>
      </c>
      <c r="G595" s="3">
        <v>1</v>
      </c>
      <c r="H595" s="3" t="s">
        <v>6397</v>
      </c>
      <c r="I595" s="3" t="s">
        <v>4412</v>
      </c>
      <c r="J595" s="3" t="s">
        <v>6508</v>
      </c>
      <c r="K595" s="3" t="s">
        <v>1219</v>
      </c>
      <c r="L595" s="8" t="s">
        <v>9813</v>
      </c>
      <c r="M595" s="5" t="s">
        <v>3092</v>
      </c>
      <c r="N595" s="13" t="s">
        <v>1043</v>
      </c>
      <c r="O595" s="5">
        <v>44108</v>
      </c>
      <c r="P595" s="8">
        <v>1</v>
      </c>
      <c r="Q595" s="9">
        <v>1</v>
      </c>
      <c r="R595" s="9" t="str">
        <f>IFERROR(VLOOKUP(Tabla2[[#This Row],[CONTRATISTA PRNCIPAL]],Hoja1!$L$5:$M$9,2,FALSE),"CJV")</f>
        <v>EPC</v>
      </c>
      <c r="S595" s="9" t="str">
        <f>IF(Tabla2[[#This Row],[EMPRESA]]=Tabla2[[#This Row],[CONTRATISTA PRNCIPAL]],"Principal","Secundaria")</f>
        <v>Principal</v>
      </c>
      <c r="T595" s="10">
        <f>IFERROR(1/COUNTIF(Tabla2[CONTRATISTA PRNCIPAL],Tabla2[[#This Row],[CONTRATISTA PRNCIPAL]]),0)</f>
        <v>3.5714285714285713E-3</v>
      </c>
      <c r="U595" s="33">
        <f ca="1">IF(((TODAY()-Tabla2[[#This Row],[FECHA NACIMIENTO]])/365)&lt;18,"Corregir", IF(((TODAY()-Tabla2[[#This Row],[FECHA NACIMIENTO]])/365)&gt;80, "Corregir",ROUNDDOWN(((TODAY()-Tabla2[[#This Row],[FECHA NACIMIENTO]])/365),0)))</f>
        <v>29</v>
      </c>
      <c r="V59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595" s="34" t="str">
        <f ca="1">+IF(Tabla2[[#This Row],[Edad]]="Corregir","Corregir","Ok")</f>
        <v>Ok</v>
      </c>
      <c r="X595" s="10" t="str">
        <f>+IFERROR(VLOOKUP(Tabla2[[#This Row],[DISTRITO SEGÚN DNI]],Hoja1!$A$2:$B$55,2,FALSE),"No")</f>
        <v>No</v>
      </c>
      <c r="Y595" s="10" t="str">
        <f>IF(OR(LOWER(Tabla2[[#This Row],[GENERO]])="masculino", LOWER(Tabla2[[#This Row],[GENERO]])="femenino"),"OK","Corregir")</f>
        <v>OK</v>
      </c>
      <c r="Z595" s="10" t="str">
        <f>+IF(Tabla2[[#This Row],[Nro. DNI / CE]]="","Corregir",IF(LEN(Tabla2[[#This Row],[Nro. DNI / CE]])&gt;=8,"OK","Corregir"))</f>
        <v>OK</v>
      </c>
      <c r="AA595" s="10">
        <f>COUNTIF(Tabla2[APELLIDOS Y NOMBRES],Tabla2[[#This Row],[APELLIDOS Y NOMBRES]])</f>
        <v>1</v>
      </c>
      <c r="AB595" t="str">
        <f ca="1">+IFERROR(IF(Tabla2[[#This Row],[FECHA CESE/BAJA]]="","No Aplica",IF(AND(MONTH(Tabla2[[#This Row],[FECHA CESE/BAJA]])=MONTH(TODAY()-30),YEAR(Tabla2[[#This Row],[FECHA CESE/BAJA]])=YEAR(TODAY())),MONTH(TODAY()-30)&amp;"-"&amp;YEAR(TODAY()),"Borrar")),"No aplica")</f>
        <v>No aplica</v>
      </c>
      <c r="AC595" t="str">
        <f ca="1">+IFERROR(IF(Tabla2[[#This Row],[FECHA INICIO DE LABORES EN OBRA]]="","No Aplica",IF(AND(MONTH(Tabla2[[#This Row],[FECHA INICIO DE LABORES EN OBRA]])=MONTH(TODAY()-30),YEAR(Tabla2[[#This Row],[FECHA INICIO DE LABORES EN OBRA]])=YEAR(TODAY())),MONTH(TODAY()-30)&amp;"-"&amp;YEAR(TODAY()),"No Aplica")),"No Aplica")</f>
        <v>No Aplica</v>
      </c>
    </row>
    <row r="596" spans="1:29" x14ac:dyDescent="0.25">
      <c r="A596" s="2">
        <v>20101155588</v>
      </c>
      <c r="B596" s="3" t="s">
        <v>39</v>
      </c>
      <c r="C596" s="3" t="s">
        <v>39</v>
      </c>
      <c r="D596" s="3">
        <v>76053510</v>
      </c>
      <c r="E596" s="3" t="s">
        <v>6509</v>
      </c>
      <c r="F596" s="36">
        <v>34993</v>
      </c>
      <c r="G596" s="3">
        <v>1</v>
      </c>
      <c r="H596" s="3" t="s">
        <v>6397</v>
      </c>
      <c r="I596" s="3" t="s">
        <v>4412</v>
      </c>
      <c r="J596" s="3" t="s">
        <v>6510</v>
      </c>
      <c r="K596" s="3" t="s">
        <v>1210</v>
      </c>
      <c r="L596" s="8" t="s">
        <v>9813</v>
      </c>
      <c r="M596" s="5" t="s">
        <v>3092</v>
      </c>
      <c r="N596" s="13" t="s">
        <v>1043</v>
      </c>
      <c r="O596" s="5">
        <v>43822</v>
      </c>
      <c r="P596" s="8">
        <v>1</v>
      </c>
      <c r="Q596" s="9">
        <v>1</v>
      </c>
      <c r="R596" s="9" t="str">
        <f>IFERROR(VLOOKUP(Tabla2[[#This Row],[CONTRATISTA PRNCIPAL]],Hoja1!$L$5:$M$9,2,FALSE),"CJV")</f>
        <v>EPC</v>
      </c>
      <c r="S596" s="9" t="str">
        <f>IF(Tabla2[[#This Row],[EMPRESA]]=Tabla2[[#This Row],[CONTRATISTA PRNCIPAL]],"Principal","Secundaria")</f>
        <v>Principal</v>
      </c>
      <c r="T596" s="10">
        <f>IFERROR(1/COUNTIF(Tabla2[CONTRATISTA PRNCIPAL],Tabla2[[#This Row],[CONTRATISTA PRNCIPAL]]),0)</f>
        <v>3.5714285714285713E-3</v>
      </c>
      <c r="U596" s="33">
        <f ca="1">IF(((TODAY()-Tabla2[[#This Row],[FECHA NACIMIENTO]])/365)&lt;18,"Corregir", IF(((TODAY()-Tabla2[[#This Row],[FECHA NACIMIENTO]])/365)&gt;80, "Corregir",ROUNDDOWN(((TODAY()-Tabla2[[#This Row],[FECHA NACIMIENTO]])/365),0)))</f>
        <v>27</v>
      </c>
      <c r="V59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596" s="34" t="str">
        <f ca="1">+IF(Tabla2[[#This Row],[Edad]]="Corregir","Corregir","Ok")</f>
        <v>Ok</v>
      </c>
      <c r="X596" s="10" t="str">
        <f>+IFERROR(VLOOKUP(Tabla2[[#This Row],[DISTRITO SEGÚN DNI]],Hoja1!$A$2:$B$55,2,FALSE),"No")</f>
        <v>No</v>
      </c>
      <c r="Y596" s="10" t="str">
        <f>IF(OR(LOWER(Tabla2[[#This Row],[GENERO]])="masculino", LOWER(Tabla2[[#This Row],[GENERO]])="femenino"),"OK","Corregir")</f>
        <v>OK</v>
      </c>
      <c r="Z596" s="10" t="str">
        <f>+IF(Tabla2[[#This Row],[Nro. DNI / CE]]="","Corregir",IF(LEN(Tabla2[[#This Row],[Nro. DNI / CE]])&gt;=8,"OK","Corregir"))</f>
        <v>OK</v>
      </c>
      <c r="AA596" s="10">
        <f>COUNTIF(Tabla2[APELLIDOS Y NOMBRES],Tabla2[[#This Row],[APELLIDOS Y NOMBRES]])</f>
        <v>1</v>
      </c>
      <c r="AB596" t="str">
        <f ca="1">+IFERROR(IF(Tabla2[[#This Row],[FECHA CESE/BAJA]]="","No Aplica",IF(AND(MONTH(Tabla2[[#This Row],[FECHA CESE/BAJA]])=MONTH(TODAY()-30),YEAR(Tabla2[[#This Row],[FECHA CESE/BAJA]])=YEAR(TODAY())),MONTH(TODAY()-30)&amp;"-"&amp;YEAR(TODAY()),"Borrar")),"No aplica")</f>
        <v>No aplica</v>
      </c>
      <c r="AC596" t="str">
        <f ca="1">+IFERROR(IF(Tabla2[[#This Row],[FECHA INICIO DE LABORES EN OBRA]]="","No Aplica",IF(AND(MONTH(Tabla2[[#This Row],[FECHA INICIO DE LABORES EN OBRA]])=MONTH(TODAY()-30),YEAR(Tabla2[[#This Row],[FECHA INICIO DE LABORES EN OBRA]])=YEAR(TODAY())),MONTH(TODAY()-30)&amp;"-"&amp;YEAR(TODAY()),"No Aplica")),"No Aplica")</f>
        <v>No Aplica</v>
      </c>
    </row>
    <row r="597" spans="1:29" x14ac:dyDescent="0.25">
      <c r="A597" s="2">
        <v>20101155588</v>
      </c>
      <c r="B597" s="3" t="s">
        <v>39</v>
      </c>
      <c r="C597" s="3" t="s">
        <v>39</v>
      </c>
      <c r="D597" s="3" t="s">
        <v>203</v>
      </c>
      <c r="E597" s="3" t="s">
        <v>204</v>
      </c>
      <c r="F597" s="36">
        <v>36775</v>
      </c>
      <c r="G597" s="3">
        <v>1</v>
      </c>
      <c r="H597" s="3" t="s">
        <v>6397</v>
      </c>
      <c r="I597" s="3" t="s">
        <v>4412</v>
      </c>
      <c r="J597" s="3" t="s">
        <v>6457</v>
      </c>
      <c r="K597" s="3" t="s">
        <v>99</v>
      </c>
      <c r="L597" s="8" t="s">
        <v>9813</v>
      </c>
      <c r="M597" s="5" t="s">
        <v>3092</v>
      </c>
      <c r="N597" s="13" t="s">
        <v>1043</v>
      </c>
      <c r="O597" s="5">
        <v>45061</v>
      </c>
      <c r="P597" s="8">
        <v>1</v>
      </c>
      <c r="Q597" s="9">
        <v>1</v>
      </c>
      <c r="R597" s="9" t="str">
        <f>IFERROR(VLOOKUP(Tabla2[[#This Row],[CONTRATISTA PRNCIPAL]],Hoja1!$L$5:$M$9,2,FALSE),"CJV")</f>
        <v>EPC</v>
      </c>
      <c r="S597" s="9" t="str">
        <f>IF(Tabla2[[#This Row],[EMPRESA]]=Tabla2[[#This Row],[CONTRATISTA PRNCIPAL]],"Principal","Secundaria")</f>
        <v>Principal</v>
      </c>
      <c r="T597" s="10">
        <f>IFERROR(1/COUNTIF(Tabla2[CONTRATISTA PRNCIPAL],Tabla2[[#This Row],[CONTRATISTA PRNCIPAL]]),0)</f>
        <v>3.5714285714285713E-3</v>
      </c>
      <c r="U597" s="33">
        <f ca="1">IF(((TODAY()-Tabla2[[#This Row],[FECHA NACIMIENTO]])/365)&lt;18,"Corregir", IF(((TODAY()-Tabla2[[#This Row],[FECHA NACIMIENTO]])/365)&gt;80, "Corregir",ROUNDDOWN(((TODAY()-Tabla2[[#This Row],[FECHA NACIMIENTO]])/365),0)))</f>
        <v>23</v>
      </c>
      <c r="V59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597" s="34" t="str">
        <f ca="1">+IF(Tabla2[[#This Row],[Edad]]="Corregir","Corregir","Ok")</f>
        <v>Ok</v>
      </c>
      <c r="X597" s="10" t="str">
        <f>+IFERROR(VLOOKUP(Tabla2[[#This Row],[DISTRITO SEGÚN DNI]],Hoja1!$A$2:$B$55,2,FALSE),"No")</f>
        <v>LA VICTORIA</v>
      </c>
      <c r="Y597" s="10" t="str">
        <f>IF(OR(LOWER(Tabla2[[#This Row],[GENERO]])="masculino", LOWER(Tabla2[[#This Row],[GENERO]])="femenino"),"OK","Corregir")</f>
        <v>OK</v>
      </c>
      <c r="Z597" s="10" t="str">
        <f>+IF(Tabla2[[#This Row],[Nro. DNI / CE]]="","Corregir",IF(LEN(Tabla2[[#This Row],[Nro. DNI / CE]])&gt;=8,"OK","Corregir"))</f>
        <v>OK</v>
      </c>
      <c r="AA597" s="10">
        <f>COUNTIF(Tabla2[APELLIDOS Y NOMBRES],Tabla2[[#This Row],[APELLIDOS Y NOMBRES]])</f>
        <v>1</v>
      </c>
      <c r="AB597" t="str">
        <f ca="1">+IFERROR(IF(Tabla2[[#This Row],[FECHA CESE/BAJA]]="","No Aplica",IF(AND(MONTH(Tabla2[[#This Row],[FECHA CESE/BAJA]])=MONTH(TODAY()-30),YEAR(Tabla2[[#This Row],[FECHA CESE/BAJA]])=YEAR(TODAY())),MONTH(TODAY()-30)&amp;"-"&amp;YEAR(TODAY()),"Borrar")),"No aplica")</f>
        <v>No aplica</v>
      </c>
      <c r="AC597" t="str">
        <f ca="1">+IFERROR(IF(Tabla2[[#This Row],[FECHA INICIO DE LABORES EN OBRA]]="","No Aplica",IF(AND(MONTH(Tabla2[[#This Row],[FECHA INICIO DE LABORES EN OBRA]])=MONTH(TODAY()-30),YEAR(Tabla2[[#This Row],[FECHA INICIO DE LABORES EN OBRA]])=YEAR(TODAY())),MONTH(TODAY()-30)&amp;"-"&amp;YEAR(TODAY()),"No Aplica")),"No Aplica")</f>
        <v>No Aplica</v>
      </c>
    </row>
    <row r="598" spans="1:29" x14ac:dyDescent="0.25">
      <c r="A598" s="2">
        <v>20101155588</v>
      </c>
      <c r="B598" s="3" t="s">
        <v>39</v>
      </c>
      <c r="C598" s="3" t="s">
        <v>39</v>
      </c>
      <c r="D598" s="3">
        <v>47553390</v>
      </c>
      <c r="E598" s="3" t="s">
        <v>205</v>
      </c>
      <c r="F598" s="36">
        <v>33930</v>
      </c>
      <c r="G598" s="3">
        <v>1</v>
      </c>
      <c r="H598" s="3" t="s">
        <v>6397</v>
      </c>
      <c r="I598" s="3" t="s">
        <v>4412</v>
      </c>
      <c r="J598" s="3" t="s">
        <v>6511</v>
      </c>
      <c r="K598" s="3" t="s">
        <v>131</v>
      </c>
      <c r="L598" s="8" t="s">
        <v>9818</v>
      </c>
      <c r="M598" s="5" t="s">
        <v>3092</v>
      </c>
      <c r="N598" s="13" t="s">
        <v>1043</v>
      </c>
      <c r="O598" s="5">
        <v>44728</v>
      </c>
      <c r="P598" s="8">
        <v>1</v>
      </c>
      <c r="Q598" s="9">
        <v>1</v>
      </c>
      <c r="R598" s="9" t="str">
        <f>IFERROR(VLOOKUP(Tabla2[[#This Row],[CONTRATISTA PRNCIPAL]],Hoja1!$L$5:$M$9,2,FALSE),"CJV")</f>
        <v>EPC</v>
      </c>
      <c r="S598" s="9" t="str">
        <f>IF(Tabla2[[#This Row],[EMPRESA]]=Tabla2[[#This Row],[CONTRATISTA PRNCIPAL]],"Principal","Secundaria")</f>
        <v>Principal</v>
      </c>
      <c r="T598" s="10">
        <f>IFERROR(1/COUNTIF(Tabla2[CONTRATISTA PRNCIPAL],Tabla2[[#This Row],[CONTRATISTA PRNCIPAL]]),0)</f>
        <v>3.5714285714285713E-3</v>
      </c>
      <c r="U598" s="33">
        <f ca="1">IF(((TODAY()-Tabla2[[#This Row],[FECHA NACIMIENTO]])/365)&lt;18,"Corregir", IF(((TODAY()-Tabla2[[#This Row],[FECHA NACIMIENTO]])/365)&gt;80, "Corregir",ROUNDDOWN(((TODAY()-Tabla2[[#This Row],[FECHA NACIMIENTO]])/365),0)))</f>
        <v>30</v>
      </c>
      <c r="V59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598" s="34" t="str">
        <f ca="1">+IF(Tabla2[[#This Row],[Edad]]="Corregir","Corregir","Ok")</f>
        <v>Ok</v>
      </c>
      <c r="X598" s="10" t="str">
        <f>+IFERROR(VLOOKUP(Tabla2[[#This Row],[DISTRITO SEGÚN DNI]],Hoja1!$A$2:$B$55,2,FALSE),"No")</f>
        <v>BREÑA</v>
      </c>
      <c r="Y598" s="10" t="str">
        <f>IF(OR(LOWER(Tabla2[[#This Row],[GENERO]])="masculino", LOWER(Tabla2[[#This Row],[GENERO]])="femenino"),"OK","Corregir")</f>
        <v>OK</v>
      </c>
      <c r="Z598" s="10" t="str">
        <f>+IF(Tabla2[[#This Row],[Nro. DNI / CE]]="","Corregir",IF(LEN(Tabla2[[#This Row],[Nro. DNI / CE]])&gt;=8,"OK","Corregir"))</f>
        <v>OK</v>
      </c>
      <c r="AA598" s="10">
        <f>COUNTIF(Tabla2[APELLIDOS Y NOMBRES],Tabla2[[#This Row],[APELLIDOS Y NOMBRES]])</f>
        <v>1</v>
      </c>
      <c r="AB598" t="str">
        <f ca="1">+IFERROR(IF(Tabla2[[#This Row],[FECHA CESE/BAJA]]="","No Aplica",IF(AND(MONTH(Tabla2[[#This Row],[FECHA CESE/BAJA]])=MONTH(TODAY()-30),YEAR(Tabla2[[#This Row],[FECHA CESE/BAJA]])=YEAR(TODAY())),MONTH(TODAY()-30)&amp;"-"&amp;YEAR(TODAY()),"Borrar")),"No aplica")</f>
        <v>No aplica</v>
      </c>
      <c r="AC598" t="str">
        <f ca="1">+IFERROR(IF(Tabla2[[#This Row],[FECHA INICIO DE LABORES EN OBRA]]="","No Aplica",IF(AND(MONTH(Tabla2[[#This Row],[FECHA INICIO DE LABORES EN OBRA]])=MONTH(TODAY()-30),YEAR(Tabla2[[#This Row],[FECHA INICIO DE LABORES EN OBRA]])=YEAR(TODAY())),MONTH(TODAY()-30)&amp;"-"&amp;YEAR(TODAY()),"No Aplica")),"No Aplica")</f>
        <v>No Aplica</v>
      </c>
    </row>
    <row r="599" spans="1:29" x14ac:dyDescent="0.25">
      <c r="A599" s="2">
        <v>20101155588</v>
      </c>
      <c r="B599" s="3" t="s">
        <v>39</v>
      </c>
      <c r="C599" s="3" t="s">
        <v>39</v>
      </c>
      <c r="D599" s="3">
        <v>48011814</v>
      </c>
      <c r="E599" s="3" t="s">
        <v>206</v>
      </c>
      <c r="F599" s="36">
        <v>32904</v>
      </c>
      <c r="G599" s="3">
        <v>1</v>
      </c>
      <c r="H599" s="3" t="s">
        <v>6397</v>
      </c>
      <c r="I599" s="3" t="s">
        <v>4412</v>
      </c>
      <c r="J599" s="3" t="s">
        <v>6512</v>
      </c>
      <c r="K599" s="3" t="s">
        <v>6513</v>
      </c>
      <c r="L599" s="8" t="s">
        <v>9813</v>
      </c>
      <c r="M599" s="5" t="s">
        <v>3092</v>
      </c>
      <c r="N599" s="13" t="s">
        <v>1043</v>
      </c>
      <c r="O599" s="5">
        <v>43102</v>
      </c>
      <c r="P599" s="8">
        <v>1</v>
      </c>
      <c r="Q599" s="9">
        <v>1</v>
      </c>
      <c r="R599" s="9" t="str">
        <f>IFERROR(VLOOKUP(Tabla2[[#This Row],[CONTRATISTA PRNCIPAL]],Hoja1!$L$5:$M$9,2,FALSE),"CJV")</f>
        <v>EPC</v>
      </c>
      <c r="S599" s="9" t="str">
        <f>IF(Tabla2[[#This Row],[EMPRESA]]=Tabla2[[#This Row],[CONTRATISTA PRNCIPAL]],"Principal","Secundaria")</f>
        <v>Principal</v>
      </c>
      <c r="T599" s="10">
        <f>IFERROR(1/COUNTIF(Tabla2[CONTRATISTA PRNCIPAL],Tabla2[[#This Row],[CONTRATISTA PRNCIPAL]]),0)</f>
        <v>3.5714285714285713E-3</v>
      </c>
      <c r="U599" s="33">
        <f ca="1">IF(((TODAY()-Tabla2[[#This Row],[FECHA NACIMIENTO]])/365)&lt;18,"Corregir", IF(((TODAY()-Tabla2[[#This Row],[FECHA NACIMIENTO]])/365)&gt;80, "Corregir",ROUNDDOWN(((TODAY()-Tabla2[[#This Row],[FECHA NACIMIENTO]])/365),0)))</f>
        <v>33</v>
      </c>
      <c r="V59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599" s="34" t="str">
        <f ca="1">+IF(Tabla2[[#This Row],[Edad]]="Corregir","Corregir","Ok")</f>
        <v>Ok</v>
      </c>
      <c r="X599" s="10" t="str">
        <f>+IFERROR(VLOOKUP(Tabla2[[#This Row],[DISTRITO SEGÚN DNI]],Hoja1!$A$2:$B$55,2,FALSE),"No")</f>
        <v>ATE</v>
      </c>
      <c r="Y599" s="10" t="str">
        <f>IF(OR(LOWER(Tabla2[[#This Row],[GENERO]])="masculino", LOWER(Tabla2[[#This Row],[GENERO]])="femenino"),"OK","Corregir")</f>
        <v>OK</v>
      </c>
      <c r="Z599" s="10" t="str">
        <f>+IF(Tabla2[[#This Row],[Nro. DNI / CE]]="","Corregir",IF(LEN(Tabla2[[#This Row],[Nro. DNI / CE]])&gt;=8,"OK","Corregir"))</f>
        <v>OK</v>
      </c>
      <c r="AA599" s="10">
        <f>COUNTIF(Tabla2[APELLIDOS Y NOMBRES],Tabla2[[#This Row],[APELLIDOS Y NOMBRES]])</f>
        <v>1</v>
      </c>
      <c r="AB599" t="str">
        <f ca="1">+IFERROR(IF(Tabla2[[#This Row],[FECHA CESE/BAJA]]="","No Aplica",IF(AND(MONTH(Tabla2[[#This Row],[FECHA CESE/BAJA]])=MONTH(TODAY()-30),YEAR(Tabla2[[#This Row],[FECHA CESE/BAJA]])=YEAR(TODAY())),MONTH(TODAY()-30)&amp;"-"&amp;YEAR(TODAY()),"Borrar")),"No aplica")</f>
        <v>No aplica</v>
      </c>
      <c r="AC599" t="str">
        <f ca="1">+IFERROR(IF(Tabla2[[#This Row],[FECHA INICIO DE LABORES EN OBRA]]="","No Aplica",IF(AND(MONTH(Tabla2[[#This Row],[FECHA INICIO DE LABORES EN OBRA]])=MONTH(TODAY()-30),YEAR(Tabla2[[#This Row],[FECHA INICIO DE LABORES EN OBRA]])=YEAR(TODAY())),MONTH(TODAY()-30)&amp;"-"&amp;YEAR(TODAY()),"No Aplica")),"No Aplica")</f>
        <v>No Aplica</v>
      </c>
    </row>
    <row r="600" spans="1:29" x14ac:dyDescent="0.25">
      <c r="A600" s="2">
        <v>20101155588</v>
      </c>
      <c r="B600" s="3" t="s">
        <v>39</v>
      </c>
      <c r="C600" s="3" t="s">
        <v>39</v>
      </c>
      <c r="D600" s="3" t="s">
        <v>6514</v>
      </c>
      <c r="E600" s="3" t="s">
        <v>6515</v>
      </c>
      <c r="F600" s="36">
        <v>22258</v>
      </c>
      <c r="G600" s="3">
        <v>1</v>
      </c>
      <c r="H600" s="3" t="s">
        <v>6397</v>
      </c>
      <c r="I600" s="3" t="s">
        <v>4412</v>
      </c>
      <c r="J600" s="3" t="s">
        <v>6516</v>
      </c>
      <c r="K600" s="3" t="s">
        <v>2484</v>
      </c>
      <c r="L600" s="8" t="s">
        <v>9813</v>
      </c>
      <c r="M600" s="5" t="s">
        <v>3092</v>
      </c>
      <c r="N600" s="13" t="s">
        <v>1043</v>
      </c>
      <c r="O600" s="5">
        <v>45061</v>
      </c>
      <c r="P600" s="8">
        <v>1</v>
      </c>
      <c r="Q600" s="9">
        <v>1</v>
      </c>
      <c r="R600" s="9" t="str">
        <f>IFERROR(VLOOKUP(Tabla2[[#This Row],[CONTRATISTA PRNCIPAL]],Hoja1!$L$5:$M$9,2,FALSE),"CJV")</f>
        <v>EPC</v>
      </c>
      <c r="S600" s="9" t="str">
        <f>IF(Tabla2[[#This Row],[EMPRESA]]=Tabla2[[#This Row],[CONTRATISTA PRNCIPAL]],"Principal","Secundaria")</f>
        <v>Principal</v>
      </c>
      <c r="T600" s="10">
        <f>IFERROR(1/COUNTIF(Tabla2[CONTRATISTA PRNCIPAL],Tabla2[[#This Row],[CONTRATISTA PRNCIPAL]]),0)</f>
        <v>3.5714285714285713E-3</v>
      </c>
      <c r="U600" s="33">
        <f ca="1">IF(((TODAY()-Tabla2[[#This Row],[FECHA NACIMIENTO]])/365)&lt;18,"Corregir", IF(((TODAY()-Tabla2[[#This Row],[FECHA NACIMIENTO]])/365)&gt;80, "Corregir",ROUNDDOWN(((TODAY()-Tabla2[[#This Row],[FECHA NACIMIENTO]])/365),0)))</f>
        <v>62</v>
      </c>
      <c r="V60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600" s="34" t="str">
        <f ca="1">+IF(Tabla2[[#This Row],[Edad]]="Corregir","Corregir","Ok")</f>
        <v>Ok</v>
      </c>
      <c r="X600" s="10" t="str">
        <f>+IFERROR(VLOOKUP(Tabla2[[#This Row],[DISTRITO SEGÚN DNI]],Hoja1!$A$2:$B$55,2,FALSE),"No")</f>
        <v>SANTA ANITA</v>
      </c>
      <c r="Y600" s="10" t="str">
        <f>IF(OR(LOWER(Tabla2[[#This Row],[GENERO]])="masculino", LOWER(Tabla2[[#This Row],[GENERO]])="femenino"),"OK","Corregir")</f>
        <v>OK</v>
      </c>
      <c r="Z600" s="10" t="str">
        <f>+IF(Tabla2[[#This Row],[Nro. DNI / CE]]="","Corregir",IF(LEN(Tabla2[[#This Row],[Nro. DNI / CE]])&gt;=8,"OK","Corregir"))</f>
        <v>OK</v>
      </c>
      <c r="AA600" s="10">
        <f>COUNTIF(Tabla2[APELLIDOS Y NOMBRES],Tabla2[[#This Row],[APELLIDOS Y NOMBRES]])</f>
        <v>1</v>
      </c>
      <c r="AB600" t="str">
        <f ca="1">+IFERROR(IF(Tabla2[[#This Row],[FECHA CESE/BAJA]]="","No Aplica",IF(AND(MONTH(Tabla2[[#This Row],[FECHA CESE/BAJA]])=MONTH(TODAY()-30),YEAR(Tabla2[[#This Row],[FECHA CESE/BAJA]])=YEAR(TODAY())),MONTH(TODAY()-30)&amp;"-"&amp;YEAR(TODAY()),"Borrar")),"No aplica")</f>
        <v>No aplica</v>
      </c>
      <c r="AC600" t="str">
        <f ca="1">+IFERROR(IF(Tabla2[[#This Row],[FECHA INICIO DE LABORES EN OBRA]]="","No Aplica",IF(AND(MONTH(Tabla2[[#This Row],[FECHA INICIO DE LABORES EN OBRA]])=MONTH(TODAY()-30),YEAR(Tabla2[[#This Row],[FECHA INICIO DE LABORES EN OBRA]])=YEAR(TODAY())),MONTH(TODAY()-30)&amp;"-"&amp;YEAR(TODAY()),"No Aplica")),"No Aplica")</f>
        <v>No Aplica</v>
      </c>
    </row>
    <row r="601" spans="1:29" x14ac:dyDescent="0.25">
      <c r="A601" s="2">
        <v>20101155588</v>
      </c>
      <c r="B601" s="3" t="s">
        <v>39</v>
      </c>
      <c r="C601" s="3" t="s">
        <v>39</v>
      </c>
      <c r="D601" s="3" t="s">
        <v>8486</v>
      </c>
      <c r="E601" s="3" t="s">
        <v>6517</v>
      </c>
      <c r="F601" s="36">
        <v>27705</v>
      </c>
      <c r="G601" s="3">
        <v>1</v>
      </c>
      <c r="H601" s="3" t="s">
        <v>6397</v>
      </c>
      <c r="I601" s="3" t="s">
        <v>4412</v>
      </c>
      <c r="J601" s="3" t="s">
        <v>6518</v>
      </c>
      <c r="K601" s="3" t="s">
        <v>1472</v>
      </c>
      <c r="L601" s="8" t="s">
        <v>9813</v>
      </c>
      <c r="M601" s="5" t="s">
        <v>3092</v>
      </c>
      <c r="N601" s="13" t="s">
        <v>1043</v>
      </c>
      <c r="O601" s="5">
        <v>44286</v>
      </c>
      <c r="P601" s="8">
        <v>1</v>
      </c>
      <c r="Q601" s="9">
        <v>1</v>
      </c>
      <c r="R601" s="9" t="str">
        <f>IFERROR(VLOOKUP(Tabla2[[#This Row],[CONTRATISTA PRNCIPAL]],Hoja1!$L$5:$M$9,2,FALSE),"CJV")</f>
        <v>EPC</v>
      </c>
      <c r="S601" s="9" t="str">
        <f>IF(Tabla2[[#This Row],[EMPRESA]]=Tabla2[[#This Row],[CONTRATISTA PRNCIPAL]],"Principal","Secundaria")</f>
        <v>Principal</v>
      </c>
      <c r="T601" s="10">
        <f>IFERROR(1/COUNTIF(Tabla2[CONTRATISTA PRNCIPAL],Tabla2[[#This Row],[CONTRATISTA PRNCIPAL]]),0)</f>
        <v>3.5714285714285713E-3</v>
      </c>
      <c r="U601" s="33">
        <f ca="1">IF(((TODAY()-Tabla2[[#This Row],[FECHA NACIMIENTO]])/365)&lt;18,"Corregir", IF(((TODAY()-Tabla2[[#This Row],[FECHA NACIMIENTO]])/365)&gt;80, "Corregir",ROUNDDOWN(((TODAY()-Tabla2[[#This Row],[FECHA NACIMIENTO]])/365),0)))</f>
        <v>47</v>
      </c>
      <c r="V60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601" s="34" t="str">
        <f ca="1">+IF(Tabla2[[#This Row],[Edad]]="Corregir","Corregir","Ok")</f>
        <v>Ok</v>
      </c>
      <c r="X601" s="10" t="str">
        <f>+IFERROR(VLOOKUP(Tabla2[[#This Row],[DISTRITO SEGÚN DNI]],Hoja1!$A$2:$B$55,2,FALSE),"No")</f>
        <v>No</v>
      </c>
      <c r="Y601" s="10" t="str">
        <f>IF(OR(LOWER(Tabla2[[#This Row],[GENERO]])="masculino", LOWER(Tabla2[[#This Row],[GENERO]])="femenino"),"OK","Corregir")</f>
        <v>OK</v>
      </c>
      <c r="Z601" s="10" t="str">
        <f>+IF(Tabla2[[#This Row],[Nro. DNI / CE]]="","Corregir",IF(LEN(Tabla2[[#This Row],[Nro. DNI / CE]])&gt;=8,"OK","Corregir"))</f>
        <v>OK</v>
      </c>
      <c r="AA601" s="10">
        <f>COUNTIF(Tabla2[APELLIDOS Y NOMBRES],Tabla2[[#This Row],[APELLIDOS Y NOMBRES]])</f>
        <v>1</v>
      </c>
      <c r="AB601" t="str">
        <f ca="1">+IFERROR(IF(Tabla2[[#This Row],[FECHA CESE/BAJA]]="","No Aplica",IF(AND(MONTH(Tabla2[[#This Row],[FECHA CESE/BAJA]])=MONTH(TODAY()-30),YEAR(Tabla2[[#This Row],[FECHA CESE/BAJA]])=YEAR(TODAY())),MONTH(TODAY()-30)&amp;"-"&amp;YEAR(TODAY()),"Borrar")),"No aplica")</f>
        <v>No aplica</v>
      </c>
      <c r="AC601" t="str">
        <f ca="1">+IFERROR(IF(Tabla2[[#This Row],[FECHA INICIO DE LABORES EN OBRA]]="","No Aplica",IF(AND(MONTH(Tabla2[[#This Row],[FECHA INICIO DE LABORES EN OBRA]])=MONTH(TODAY()-30),YEAR(Tabla2[[#This Row],[FECHA INICIO DE LABORES EN OBRA]])=YEAR(TODAY())),MONTH(TODAY()-30)&amp;"-"&amp;YEAR(TODAY()),"No Aplica")),"No Aplica")</f>
        <v>No Aplica</v>
      </c>
    </row>
    <row r="602" spans="1:29" x14ac:dyDescent="0.25">
      <c r="A602" s="2">
        <v>20101155588</v>
      </c>
      <c r="B602" s="3" t="s">
        <v>39</v>
      </c>
      <c r="C602" s="3" t="s">
        <v>39</v>
      </c>
      <c r="D602" s="3" t="s">
        <v>207</v>
      </c>
      <c r="E602" s="3" t="s">
        <v>208</v>
      </c>
      <c r="F602" s="36">
        <v>32448</v>
      </c>
      <c r="G602" s="3">
        <v>1</v>
      </c>
      <c r="H602" s="3" t="s">
        <v>6397</v>
      </c>
      <c r="I602" s="3" t="s">
        <v>4412</v>
      </c>
      <c r="J602" s="3" t="s">
        <v>6519</v>
      </c>
      <c r="K602" s="3" t="s">
        <v>36</v>
      </c>
      <c r="L602" s="8" t="s">
        <v>9813</v>
      </c>
      <c r="M602" s="5" t="s">
        <v>3092</v>
      </c>
      <c r="N602" s="13" t="s">
        <v>1043</v>
      </c>
      <c r="O602" s="5">
        <v>45059</v>
      </c>
      <c r="P602" s="8">
        <v>1</v>
      </c>
      <c r="Q602" s="9">
        <v>1</v>
      </c>
      <c r="R602" s="9" t="str">
        <f>IFERROR(VLOOKUP(Tabla2[[#This Row],[CONTRATISTA PRNCIPAL]],Hoja1!$L$5:$M$9,2,FALSE),"CJV")</f>
        <v>EPC</v>
      </c>
      <c r="S602" s="9" t="str">
        <f>IF(Tabla2[[#This Row],[EMPRESA]]=Tabla2[[#This Row],[CONTRATISTA PRNCIPAL]],"Principal","Secundaria")</f>
        <v>Principal</v>
      </c>
      <c r="T602" s="10">
        <f>IFERROR(1/COUNTIF(Tabla2[CONTRATISTA PRNCIPAL],Tabla2[[#This Row],[CONTRATISTA PRNCIPAL]]),0)</f>
        <v>3.5714285714285713E-3</v>
      </c>
      <c r="U602" s="33">
        <f ca="1">IF(((TODAY()-Tabla2[[#This Row],[FECHA NACIMIENTO]])/365)&lt;18,"Corregir", IF(((TODAY()-Tabla2[[#This Row],[FECHA NACIMIENTO]])/365)&gt;80, "Corregir",ROUNDDOWN(((TODAY()-Tabla2[[#This Row],[FECHA NACIMIENTO]])/365),0)))</f>
        <v>34</v>
      </c>
      <c r="V60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602" s="34" t="str">
        <f ca="1">+IF(Tabla2[[#This Row],[Edad]]="Corregir","Corregir","Ok")</f>
        <v>Ok</v>
      </c>
      <c r="X602" s="10" t="str">
        <f>+IFERROR(VLOOKUP(Tabla2[[#This Row],[DISTRITO SEGÚN DNI]],Hoja1!$A$2:$B$55,2,FALSE),"No")</f>
        <v>SANTA ANITA</v>
      </c>
      <c r="Y602" s="10" t="str">
        <f>IF(OR(LOWER(Tabla2[[#This Row],[GENERO]])="masculino", LOWER(Tabla2[[#This Row],[GENERO]])="femenino"),"OK","Corregir")</f>
        <v>OK</v>
      </c>
      <c r="Z602" s="10" t="str">
        <f>+IF(Tabla2[[#This Row],[Nro. DNI / CE]]="","Corregir",IF(LEN(Tabla2[[#This Row],[Nro. DNI / CE]])&gt;=8,"OK","Corregir"))</f>
        <v>OK</v>
      </c>
      <c r="AA602" s="10">
        <f>COUNTIF(Tabla2[APELLIDOS Y NOMBRES],Tabla2[[#This Row],[APELLIDOS Y NOMBRES]])</f>
        <v>1</v>
      </c>
      <c r="AB602" t="str">
        <f ca="1">+IFERROR(IF(Tabla2[[#This Row],[FECHA CESE/BAJA]]="","No Aplica",IF(AND(MONTH(Tabla2[[#This Row],[FECHA CESE/BAJA]])=MONTH(TODAY()-30),YEAR(Tabla2[[#This Row],[FECHA CESE/BAJA]])=YEAR(TODAY())),MONTH(TODAY()-30)&amp;"-"&amp;YEAR(TODAY()),"Borrar")),"No aplica")</f>
        <v>No aplica</v>
      </c>
      <c r="AC602" t="str">
        <f ca="1">+IFERROR(IF(Tabla2[[#This Row],[FECHA INICIO DE LABORES EN OBRA]]="","No Aplica",IF(AND(MONTH(Tabla2[[#This Row],[FECHA INICIO DE LABORES EN OBRA]])=MONTH(TODAY()-30),YEAR(Tabla2[[#This Row],[FECHA INICIO DE LABORES EN OBRA]])=YEAR(TODAY())),MONTH(TODAY()-30)&amp;"-"&amp;YEAR(TODAY()),"No Aplica")),"No Aplica")</f>
        <v>No Aplica</v>
      </c>
    </row>
    <row r="603" spans="1:29" x14ac:dyDescent="0.25">
      <c r="A603" s="2">
        <v>20101155588</v>
      </c>
      <c r="B603" s="3" t="s">
        <v>39</v>
      </c>
      <c r="C603" s="3" t="s">
        <v>39</v>
      </c>
      <c r="D603" s="3">
        <v>80320373</v>
      </c>
      <c r="E603" s="3" t="s">
        <v>209</v>
      </c>
      <c r="F603" s="36">
        <v>35573</v>
      </c>
      <c r="G603" s="3">
        <v>1</v>
      </c>
      <c r="H603" s="3" t="s">
        <v>6397</v>
      </c>
      <c r="I603" s="3" t="s">
        <v>4412</v>
      </c>
      <c r="J603" s="3" t="s">
        <v>6520</v>
      </c>
      <c r="K603" s="3" t="s">
        <v>36</v>
      </c>
      <c r="L603" s="8" t="s">
        <v>9813</v>
      </c>
      <c r="M603" s="5" t="s">
        <v>3092</v>
      </c>
      <c r="N603" s="13" t="s">
        <v>1043</v>
      </c>
      <c r="O603" s="5">
        <v>43506</v>
      </c>
      <c r="P603" s="8">
        <v>1</v>
      </c>
      <c r="Q603" s="9">
        <v>1</v>
      </c>
      <c r="R603" s="9" t="str">
        <f>IFERROR(VLOOKUP(Tabla2[[#This Row],[CONTRATISTA PRNCIPAL]],Hoja1!$L$5:$M$9,2,FALSE),"CJV")</f>
        <v>EPC</v>
      </c>
      <c r="S603" s="9" t="str">
        <f>IF(Tabla2[[#This Row],[EMPRESA]]=Tabla2[[#This Row],[CONTRATISTA PRNCIPAL]],"Principal","Secundaria")</f>
        <v>Principal</v>
      </c>
      <c r="T603" s="10">
        <f>IFERROR(1/COUNTIF(Tabla2[CONTRATISTA PRNCIPAL],Tabla2[[#This Row],[CONTRATISTA PRNCIPAL]]),0)</f>
        <v>3.5714285714285713E-3</v>
      </c>
      <c r="U603" s="33">
        <f ca="1">IF(((TODAY()-Tabla2[[#This Row],[FECHA NACIMIENTO]])/365)&lt;18,"Corregir", IF(((TODAY()-Tabla2[[#This Row],[FECHA NACIMIENTO]])/365)&gt;80, "Corregir",ROUNDDOWN(((TODAY()-Tabla2[[#This Row],[FECHA NACIMIENTO]])/365),0)))</f>
        <v>26</v>
      </c>
      <c r="V60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603" s="34" t="str">
        <f ca="1">+IF(Tabla2[[#This Row],[Edad]]="Corregir","Corregir","Ok")</f>
        <v>Ok</v>
      </c>
      <c r="X603" s="10" t="str">
        <f>+IFERROR(VLOOKUP(Tabla2[[#This Row],[DISTRITO SEGÚN DNI]],Hoja1!$A$2:$B$55,2,FALSE),"No")</f>
        <v>SANTA ANITA</v>
      </c>
      <c r="Y603" s="10" t="str">
        <f>IF(OR(LOWER(Tabla2[[#This Row],[GENERO]])="masculino", LOWER(Tabla2[[#This Row],[GENERO]])="femenino"),"OK","Corregir")</f>
        <v>OK</v>
      </c>
      <c r="Z603" s="10" t="str">
        <f>+IF(Tabla2[[#This Row],[Nro. DNI / CE]]="","Corregir",IF(LEN(Tabla2[[#This Row],[Nro. DNI / CE]])&gt;=8,"OK","Corregir"))</f>
        <v>OK</v>
      </c>
      <c r="AA603" s="10">
        <f>COUNTIF(Tabla2[APELLIDOS Y NOMBRES],Tabla2[[#This Row],[APELLIDOS Y NOMBRES]])</f>
        <v>1</v>
      </c>
      <c r="AB603" t="str">
        <f ca="1">+IFERROR(IF(Tabla2[[#This Row],[FECHA CESE/BAJA]]="","No Aplica",IF(AND(MONTH(Tabla2[[#This Row],[FECHA CESE/BAJA]])=MONTH(TODAY()-30),YEAR(Tabla2[[#This Row],[FECHA CESE/BAJA]])=YEAR(TODAY())),MONTH(TODAY()-30)&amp;"-"&amp;YEAR(TODAY()),"Borrar")),"No aplica")</f>
        <v>No aplica</v>
      </c>
      <c r="AC603" t="str">
        <f ca="1">+IFERROR(IF(Tabla2[[#This Row],[FECHA INICIO DE LABORES EN OBRA]]="","No Aplica",IF(AND(MONTH(Tabla2[[#This Row],[FECHA INICIO DE LABORES EN OBRA]])=MONTH(TODAY()-30),YEAR(Tabla2[[#This Row],[FECHA INICIO DE LABORES EN OBRA]])=YEAR(TODAY())),MONTH(TODAY()-30)&amp;"-"&amp;YEAR(TODAY()),"No Aplica")),"No Aplica")</f>
        <v>No Aplica</v>
      </c>
    </row>
    <row r="604" spans="1:29" x14ac:dyDescent="0.25">
      <c r="A604" s="2">
        <v>20101155588</v>
      </c>
      <c r="B604" s="3" t="s">
        <v>39</v>
      </c>
      <c r="C604" s="3" t="s">
        <v>39</v>
      </c>
      <c r="D604" s="3" t="s">
        <v>210</v>
      </c>
      <c r="E604" s="3" t="s">
        <v>211</v>
      </c>
      <c r="F604" s="36">
        <v>33718</v>
      </c>
      <c r="G604" s="3">
        <v>1</v>
      </c>
      <c r="H604" s="3" t="s">
        <v>6397</v>
      </c>
      <c r="I604" s="3" t="s">
        <v>4412</v>
      </c>
      <c r="J604" s="3" t="s">
        <v>6478</v>
      </c>
      <c r="K604" s="3" t="s">
        <v>36</v>
      </c>
      <c r="L604" s="8" t="s">
        <v>9813</v>
      </c>
      <c r="M604" s="5" t="s">
        <v>3092</v>
      </c>
      <c r="N604" s="13" t="s">
        <v>1043</v>
      </c>
      <c r="O604" s="5">
        <v>45042</v>
      </c>
      <c r="P604" s="8">
        <v>1</v>
      </c>
      <c r="Q604" s="9">
        <v>1</v>
      </c>
      <c r="R604" s="9" t="str">
        <f>IFERROR(VLOOKUP(Tabla2[[#This Row],[CONTRATISTA PRNCIPAL]],Hoja1!$L$5:$M$9,2,FALSE),"CJV")</f>
        <v>EPC</v>
      </c>
      <c r="S604" s="9" t="str">
        <f>IF(Tabla2[[#This Row],[EMPRESA]]=Tabla2[[#This Row],[CONTRATISTA PRNCIPAL]],"Principal","Secundaria")</f>
        <v>Principal</v>
      </c>
      <c r="T604" s="10">
        <f>IFERROR(1/COUNTIF(Tabla2[CONTRATISTA PRNCIPAL],Tabla2[[#This Row],[CONTRATISTA PRNCIPAL]]),0)</f>
        <v>3.5714285714285713E-3</v>
      </c>
      <c r="U604" s="33">
        <f ca="1">IF(((TODAY()-Tabla2[[#This Row],[FECHA NACIMIENTO]])/365)&lt;18,"Corregir", IF(((TODAY()-Tabla2[[#This Row],[FECHA NACIMIENTO]])/365)&gt;80, "Corregir",ROUNDDOWN(((TODAY()-Tabla2[[#This Row],[FECHA NACIMIENTO]])/365),0)))</f>
        <v>31</v>
      </c>
      <c r="V60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604" s="34" t="str">
        <f ca="1">+IF(Tabla2[[#This Row],[Edad]]="Corregir","Corregir","Ok")</f>
        <v>Ok</v>
      </c>
      <c r="X604" s="10" t="str">
        <f>+IFERROR(VLOOKUP(Tabla2[[#This Row],[DISTRITO SEGÚN DNI]],Hoja1!$A$2:$B$55,2,FALSE),"No")</f>
        <v>SANTA ANITA</v>
      </c>
      <c r="Y604" s="10" t="str">
        <f>IF(OR(LOWER(Tabla2[[#This Row],[GENERO]])="masculino", LOWER(Tabla2[[#This Row],[GENERO]])="femenino"),"OK","Corregir")</f>
        <v>OK</v>
      </c>
      <c r="Z604" s="10" t="str">
        <f>+IF(Tabla2[[#This Row],[Nro. DNI / CE]]="","Corregir",IF(LEN(Tabla2[[#This Row],[Nro. DNI / CE]])&gt;=8,"OK","Corregir"))</f>
        <v>OK</v>
      </c>
      <c r="AA604" s="10">
        <f>COUNTIF(Tabla2[APELLIDOS Y NOMBRES],Tabla2[[#This Row],[APELLIDOS Y NOMBRES]])</f>
        <v>1</v>
      </c>
      <c r="AB604" t="str">
        <f ca="1">+IFERROR(IF(Tabla2[[#This Row],[FECHA CESE/BAJA]]="","No Aplica",IF(AND(MONTH(Tabla2[[#This Row],[FECHA CESE/BAJA]])=MONTH(TODAY()-30),YEAR(Tabla2[[#This Row],[FECHA CESE/BAJA]])=YEAR(TODAY())),MONTH(TODAY()-30)&amp;"-"&amp;YEAR(TODAY()),"Borrar")),"No aplica")</f>
        <v>No aplica</v>
      </c>
      <c r="AC604" t="str">
        <f ca="1">+IFERROR(IF(Tabla2[[#This Row],[FECHA INICIO DE LABORES EN OBRA]]="","No Aplica",IF(AND(MONTH(Tabla2[[#This Row],[FECHA INICIO DE LABORES EN OBRA]])=MONTH(TODAY()-30),YEAR(Tabla2[[#This Row],[FECHA INICIO DE LABORES EN OBRA]])=YEAR(TODAY())),MONTH(TODAY()-30)&amp;"-"&amp;YEAR(TODAY()),"No Aplica")),"No Aplica")</f>
        <v>No Aplica</v>
      </c>
    </row>
    <row r="605" spans="1:29" x14ac:dyDescent="0.25">
      <c r="A605" s="2">
        <v>20101155588</v>
      </c>
      <c r="B605" s="3" t="s">
        <v>39</v>
      </c>
      <c r="C605" s="3" t="s">
        <v>39</v>
      </c>
      <c r="D605" s="3" t="s">
        <v>6521</v>
      </c>
      <c r="E605" s="3" t="s">
        <v>6522</v>
      </c>
      <c r="F605" s="36">
        <v>32711</v>
      </c>
      <c r="G605" s="3">
        <v>1</v>
      </c>
      <c r="H605" s="3" t="s">
        <v>6397</v>
      </c>
      <c r="I605" s="3" t="s">
        <v>4412</v>
      </c>
      <c r="J605" s="3" t="s">
        <v>6523</v>
      </c>
      <c r="K605" s="3" t="s">
        <v>36</v>
      </c>
      <c r="L605" s="8" t="s">
        <v>9813</v>
      </c>
      <c r="M605" s="5" t="s">
        <v>3092</v>
      </c>
      <c r="N605" s="13" t="s">
        <v>1043</v>
      </c>
      <c r="O605" s="5">
        <v>45066</v>
      </c>
      <c r="P605" s="8">
        <v>1</v>
      </c>
      <c r="Q605" s="9">
        <v>1</v>
      </c>
      <c r="R605" s="9" t="str">
        <f>IFERROR(VLOOKUP(Tabla2[[#This Row],[CONTRATISTA PRNCIPAL]],Hoja1!$L$5:$M$9,2,FALSE),"CJV")</f>
        <v>EPC</v>
      </c>
      <c r="S605" s="9" t="str">
        <f>IF(Tabla2[[#This Row],[EMPRESA]]=Tabla2[[#This Row],[CONTRATISTA PRNCIPAL]],"Principal","Secundaria")</f>
        <v>Principal</v>
      </c>
      <c r="T605" s="10">
        <f>IFERROR(1/COUNTIF(Tabla2[CONTRATISTA PRNCIPAL],Tabla2[[#This Row],[CONTRATISTA PRNCIPAL]]),0)</f>
        <v>3.5714285714285713E-3</v>
      </c>
      <c r="U605" s="33">
        <f ca="1">IF(((TODAY()-Tabla2[[#This Row],[FECHA NACIMIENTO]])/365)&lt;18,"Corregir", IF(((TODAY()-Tabla2[[#This Row],[FECHA NACIMIENTO]])/365)&gt;80, "Corregir",ROUNDDOWN(((TODAY()-Tabla2[[#This Row],[FECHA NACIMIENTO]])/365),0)))</f>
        <v>34</v>
      </c>
      <c r="V60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605" s="34" t="str">
        <f ca="1">+IF(Tabla2[[#This Row],[Edad]]="Corregir","Corregir","Ok")</f>
        <v>Ok</v>
      </c>
      <c r="X605" s="10" t="str">
        <f>+IFERROR(VLOOKUP(Tabla2[[#This Row],[DISTRITO SEGÚN DNI]],Hoja1!$A$2:$B$55,2,FALSE),"No")</f>
        <v>SANTA ANITA</v>
      </c>
      <c r="Y605" s="10" t="str">
        <f>IF(OR(LOWER(Tabla2[[#This Row],[GENERO]])="masculino", LOWER(Tabla2[[#This Row],[GENERO]])="femenino"),"OK","Corregir")</f>
        <v>OK</v>
      </c>
      <c r="Z605" s="10" t="str">
        <f>+IF(Tabla2[[#This Row],[Nro. DNI / CE]]="","Corregir",IF(LEN(Tabla2[[#This Row],[Nro. DNI / CE]])&gt;=8,"OK","Corregir"))</f>
        <v>OK</v>
      </c>
      <c r="AA605" s="10">
        <f>COUNTIF(Tabla2[APELLIDOS Y NOMBRES],Tabla2[[#This Row],[APELLIDOS Y NOMBRES]])</f>
        <v>1</v>
      </c>
      <c r="AB605" t="str">
        <f ca="1">+IFERROR(IF(Tabla2[[#This Row],[FECHA CESE/BAJA]]="","No Aplica",IF(AND(MONTH(Tabla2[[#This Row],[FECHA CESE/BAJA]])=MONTH(TODAY()-30),YEAR(Tabla2[[#This Row],[FECHA CESE/BAJA]])=YEAR(TODAY())),MONTH(TODAY()-30)&amp;"-"&amp;YEAR(TODAY()),"Borrar")),"No aplica")</f>
        <v>No aplica</v>
      </c>
      <c r="AC605" t="str">
        <f ca="1">+IFERROR(IF(Tabla2[[#This Row],[FECHA INICIO DE LABORES EN OBRA]]="","No Aplica",IF(AND(MONTH(Tabla2[[#This Row],[FECHA INICIO DE LABORES EN OBRA]])=MONTH(TODAY()-30),YEAR(Tabla2[[#This Row],[FECHA INICIO DE LABORES EN OBRA]])=YEAR(TODAY())),MONTH(TODAY()-30)&amp;"-"&amp;YEAR(TODAY()),"No Aplica")),"No Aplica")</f>
        <v>No Aplica</v>
      </c>
    </row>
    <row r="606" spans="1:29" x14ac:dyDescent="0.25">
      <c r="A606" s="2">
        <v>20101155588</v>
      </c>
      <c r="B606" s="3" t="s">
        <v>39</v>
      </c>
      <c r="C606" s="3" t="s">
        <v>39</v>
      </c>
      <c r="D606" s="3">
        <v>80397807</v>
      </c>
      <c r="E606" s="3" t="s">
        <v>6525</v>
      </c>
      <c r="F606" s="36">
        <v>28898</v>
      </c>
      <c r="G606" s="3">
        <v>1</v>
      </c>
      <c r="H606" s="3" t="s">
        <v>6397</v>
      </c>
      <c r="I606" s="3" t="s">
        <v>4412</v>
      </c>
      <c r="J606" s="3" t="s">
        <v>6526</v>
      </c>
      <c r="K606" s="3" t="s">
        <v>1219</v>
      </c>
      <c r="L606" s="8" t="s">
        <v>9813</v>
      </c>
      <c r="M606" s="5" t="s">
        <v>3092</v>
      </c>
      <c r="N606" s="13" t="s">
        <v>1043</v>
      </c>
      <c r="O606" s="5">
        <v>42095</v>
      </c>
      <c r="P606" s="8">
        <v>1</v>
      </c>
      <c r="Q606" s="9">
        <v>1</v>
      </c>
      <c r="R606" s="9" t="str">
        <f>IFERROR(VLOOKUP(Tabla2[[#This Row],[CONTRATISTA PRNCIPAL]],Hoja1!$L$5:$M$9,2,FALSE),"CJV")</f>
        <v>EPC</v>
      </c>
      <c r="S606" s="9" t="str">
        <f>IF(Tabla2[[#This Row],[EMPRESA]]=Tabla2[[#This Row],[CONTRATISTA PRNCIPAL]],"Principal","Secundaria")</f>
        <v>Principal</v>
      </c>
      <c r="T606" s="10">
        <f>IFERROR(1/COUNTIF(Tabla2[CONTRATISTA PRNCIPAL],Tabla2[[#This Row],[CONTRATISTA PRNCIPAL]]),0)</f>
        <v>3.5714285714285713E-3</v>
      </c>
      <c r="U606" s="33">
        <f ca="1">IF(((TODAY()-Tabla2[[#This Row],[FECHA NACIMIENTO]])/365)&lt;18,"Corregir", IF(((TODAY()-Tabla2[[#This Row],[FECHA NACIMIENTO]])/365)&gt;80, "Corregir",ROUNDDOWN(((TODAY()-Tabla2[[#This Row],[FECHA NACIMIENTO]])/365),0)))</f>
        <v>44</v>
      </c>
      <c r="V60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606" s="34" t="str">
        <f ca="1">+IF(Tabla2[[#This Row],[Edad]]="Corregir","Corregir","Ok")</f>
        <v>Ok</v>
      </c>
      <c r="X606" s="10" t="str">
        <f>+IFERROR(VLOOKUP(Tabla2[[#This Row],[DISTRITO SEGÚN DNI]],Hoja1!$A$2:$B$55,2,FALSE),"No")</f>
        <v>No</v>
      </c>
      <c r="Y606" s="10" t="str">
        <f>IF(OR(LOWER(Tabla2[[#This Row],[GENERO]])="masculino", LOWER(Tabla2[[#This Row],[GENERO]])="femenino"),"OK","Corregir")</f>
        <v>OK</v>
      </c>
      <c r="Z606" s="10" t="str">
        <f>+IF(Tabla2[[#This Row],[Nro. DNI / CE]]="","Corregir",IF(LEN(Tabla2[[#This Row],[Nro. DNI / CE]])&gt;=8,"OK","Corregir"))</f>
        <v>OK</v>
      </c>
      <c r="AA606" s="10">
        <f>COUNTIF(Tabla2[APELLIDOS Y NOMBRES],Tabla2[[#This Row],[APELLIDOS Y NOMBRES]])</f>
        <v>1</v>
      </c>
      <c r="AB606" t="str">
        <f ca="1">+IFERROR(IF(Tabla2[[#This Row],[FECHA CESE/BAJA]]="","No Aplica",IF(AND(MONTH(Tabla2[[#This Row],[FECHA CESE/BAJA]])=MONTH(TODAY()-30),YEAR(Tabla2[[#This Row],[FECHA CESE/BAJA]])=YEAR(TODAY())),MONTH(TODAY()-30)&amp;"-"&amp;YEAR(TODAY()),"Borrar")),"No aplica")</f>
        <v>No aplica</v>
      </c>
      <c r="AC606" t="str">
        <f ca="1">+IFERROR(IF(Tabla2[[#This Row],[FECHA INICIO DE LABORES EN OBRA]]="","No Aplica",IF(AND(MONTH(Tabla2[[#This Row],[FECHA INICIO DE LABORES EN OBRA]])=MONTH(TODAY()-30),YEAR(Tabla2[[#This Row],[FECHA INICIO DE LABORES EN OBRA]])=YEAR(TODAY())),MONTH(TODAY()-30)&amp;"-"&amp;YEAR(TODAY()),"No Aplica")),"No Aplica")</f>
        <v>No Aplica</v>
      </c>
    </row>
    <row r="607" spans="1:29" x14ac:dyDescent="0.25">
      <c r="A607" s="2">
        <v>20101155588</v>
      </c>
      <c r="B607" s="3" t="s">
        <v>39</v>
      </c>
      <c r="C607" s="3" t="s">
        <v>39</v>
      </c>
      <c r="D607" s="3" t="s">
        <v>6527</v>
      </c>
      <c r="E607" s="3" t="s">
        <v>6528</v>
      </c>
      <c r="F607" s="36">
        <v>36176</v>
      </c>
      <c r="G607" s="3">
        <v>1</v>
      </c>
      <c r="H607" s="3" t="s">
        <v>6397</v>
      </c>
      <c r="I607" s="3" t="s">
        <v>4412</v>
      </c>
      <c r="J607" s="3" t="s">
        <v>6529</v>
      </c>
      <c r="K607" s="3" t="s">
        <v>2450</v>
      </c>
      <c r="L607" s="8" t="s">
        <v>9813</v>
      </c>
      <c r="M607" s="5" t="s">
        <v>3092</v>
      </c>
      <c r="N607" s="13" t="s">
        <v>1043</v>
      </c>
      <c r="O607" s="5">
        <v>44889</v>
      </c>
      <c r="P607" s="8">
        <v>1</v>
      </c>
      <c r="Q607" s="9">
        <v>1</v>
      </c>
      <c r="R607" s="9" t="str">
        <f>IFERROR(VLOOKUP(Tabla2[[#This Row],[CONTRATISTA PRNCIPAL]],Hoja1!$L$5:$M$9,2,FALSE),"CJV")</f>
        <v>EPC</v>
      </c>
      <c r="S607" s="9" t="str">
        <f>IF(Tabla2[[#This Row],[EMPRESA]]=Tabla2[[#This Row],[CONTRATISTA PRNCIPAL]],"Principal","Secundaria")</f>
        <v>Principal</v>
      </c>
      <c r="T607" s="10">
        <f>IFERROR(1/COUNTIF(Tabla2[CONTRATISTA PRNCIPAL],Tabla2[[#This Row],[CONTRATISTA PRNCIPAL]]),0)</f>
        <v>3.5714285714285713E-3</v>
      </c>
      <c r="U607" s="33">
        <f ca="1">IF(((TODAY()-Tabla2[[#This Row],[FECHA NACIMIENTO]])/365)&lt;18,"Corregir", IF(((TODAY()-Tabla2[[#This Row],[FECHA NACIMIENTO]])/365)&gt;80, "Corregir",ROUNDDOWN(((TODAY()-Tabla2[[#This Row],[FECHA NACIMIENTO]])/365),0)))</f>
        <v>24</v>
      </c>
      <c r="V60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607" s="34" t="str">
        <f ca="1">+IF(Tabla2[[#This Row],[Edad]]="Corregir","Corregir","Ok")</f>
        <v>Ok</v>
      </c>
      <c r="X607" s="10" t="str">
        <f>+IFERROR(VLOOKUP(Tabla2[[#This Row],[DISTRITO SEGÚN DNI]],Hoja1!$A$2:$B$55,2,FALSE),"No")</f>
        <v>No</v>
      </c>
      <c r="Y607" s="10" t="str">
        <f>IF(OR(LOWER(Tabla2[[#This Row],[GENERO]])="masculino", LOWER(Tabla2[[#This Row],[GENERO]])="femenino"),"OK","Corregir")</f>
        <v>OK</v>
      </c>
      <c r="Z607" s="10" t="str">
        <f>+IF(Tabla2[[#This Row],[Nro. DNI / CE]]="","Corregir",IF(LEN(Tabla2[[#This Row],[Nro. DNI / CE]])&gt;=8,"OK","Corregir"))</f>
        <v>OK</v>
      </c>
      <c r="AA607" s="10">
        <f>COUNTIF(Tabla2[APELLIDOS Y NOMBRES],Tabla2[[#This Row],[APELLIDOS Y NOMBRES]])</f>
        <v>1</v>
      </c>
      <c r="AB607" t="str">
        <f ca="1">+IFERROR(IF(Tabla2[[#This Row],[FECHA CESE/BAJA]]="","No Aplica",IF(AND(MONTH(Tabla2[[#This Row],[FECHA CESE/BAJA]])=MONTH(TODAY()-30),YEAR(Tabla2[[#This Row],[FECHA CESE/BAJA]])=YEAR(TODAY())),MONTH(TODAY()-30)&amp;"-"&amp;YEAR(TODAY()),"Borrar")),"No aplica")</f>
        <v>No aplica</v>
      </c>
      <c r="AC607" t="str">
        <f ca="1">+IFERROR(IF(Tabla2[[#This Row],[FECHA INICIO DE LABORES EN OBRA]]="","No Aplica",IF(AND(MONTH(Tabla2[[#This Row],[FECHA INICIO DE LABORES EN OBRA]])=MONTH(TODAY()-30),YEAR(Tabla2[[#This Row],[FECHA INICIO DE LABORES EN OBRA]])=YEAR(TODAY())),MONTH(TODAY()-30)&amp;"-"&amp;YEAR(TODAY()),"No Aplica")),"No Aplica")</f>
        <v>No Aplica</v>
      </c>
    </row>
    <row r="608" spans="1:29" x14ac:dyDescent="0.25">
      <c r="A608" s="2">
        <v>20101155588</v>
      </c>
      <c r="B608" s="3" t="s">
        <v>39</v>
      </c>
      <c r="C608" s="3" t="s">
        <v>39</v>
      </c>
      <c r="D608" s="3" t="s">
        <v>8487</v>
      </c>
      <c r="E608" s="3" t="s">
        <v>212</v>
      </c>
      <c r="F608" s="36">
        <v>25957</v>
      </c>
      <c r="G608" s="3">
        <v>1</v>
      </c>
      <c r="H608" s="3" t="s">
        <v>6397</v>
      </c>
      <c r="I608" s="3" t="s">
        <v>4412</v>
      </c>
      <c r="J608" s="3" t="s">
        <v>6530</v>
      </c>
      <c r="K608" s="3" t="s">
        <v>2078</v>
      </c>
      <c r="L608" s="8" t="s">
        <v>9813</v>
      </c>
      <c r="M608" s="5" t="s">
        <v>3092</v>
      </c>
      <c r="N608" s="13" t="s">
        <v>1043</v>
      </c>
      <c r="O608" s="5">
        <v>44923</v>
      </c>
      <c r="P608" s="8">
        <v>1</v>
      </c>
      <c r="Q608" s="9">
        <v>1</v>
      </c>
      <c r="R608" s="9" t="str">
        <f>IFERROR(VLOOKUP(Tabla2[[#This Row],[CONTRATISTA PRNCIPAL]],Hoja1!$L$5:$M$9,2,FALSE),"CJV")</f>
        <v>EPC</v>
      </c>
      <c r="S608" s="9" t="str">
        <f>IF(Tabla2[[#This Row],[EMPRESA]]=Tabla2[[#This Row],[CONTRATISTA PRNCIPAL]],"Principal","Secundaria")</f>
        <v>Principal</v>
      </c>
      <c r="T608" s="10">
        <f>IFERROR(1/COUNTIF(Tabla2[CONTRATISTA PRNCIPAL],Tabla2[[#This Row],[CONTRATISTA PRNCIPAL]]),0)</f>
        <v>3.5714285714285713E-3</v>
      </c>
      <c r="U608" s="33">
        <f ca="1">IF(((TODAY()-Tabla2[[#This Row],[FECHA NACIMIENTO]])/365)&lt;18,"Corregir", IF(((TODAY()-Tabla2[[#This Row],[FECHA NACIMIENTO]])/365)&gt;80, "Corregir",ROUNDDOWN(((TODAY()-Tabla2[[#This Row],[FECHA NACIMIENTO]])/365),0)))</f>
        <v>52</v>
      </c>
      <c r="V60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608" s="34" t="str">
        <f ca="1">+IF(Tabla2[[#This Row],[Edad]]="Corregir","Corregir","Ok")</f>
        <v>Ok</v>
      </c>
      <c r="X608" s="10" t="str">
        <f>+IFERROR(VLOOKUP(Tabla2[[#This Row],[DISTRITO SEGÚN DNI]],Hoja1!$A$2:$B$55,2,FALSE),"No")</f>
        <v>ATE</v>
      </c>
      <c r="Y608" s="10" t="str">
        <f>IF(OR(LOWER(Tabla2[[#This Row],[GENERO]])="masculino", LOWER(Tabla2[[#This Row],[GENERO]])="femenino"),"OK","Corregir")</f>
        <v>OK</v>
      </c>
      <c r="Z608" s="10" t="str">
        <f>+IF(Tabla2[[#This Row],[Nro. DNI / CE]]="","Corregir",IF(LEN(Tabla2[[#This Row],[Nro. DNI / CE]])&gt;=8,"OK","Corregir"))</f>
        <v>OK</v>
      </c>
      <c r="AA608" s="10">
        <f>COUNTIF(Tabla2[APELLIDOS Y NOMBRES],Tabla2[[#This Row],[APELLIDOS Y NOMBRES]])</f>
        <v>1</v>
      </c>
      <c r="AB608" t="str">
        <f ca="1">+IFERROR(IF(Tabla2[[#This Row],[FECHA CESE/BAJA]]="","No Aplica",IF(AND(MONTH(Tabla2[[#This Row],[FECHA CESE/BAJA]])=MONTH(TODAY()-30),YEAR(Tabla2[[#This Row],[FECHA CESE/BAJA]])=YEAR(TODAY())),MONTH(TODAY()-30)&amp;"-"&amp;YEAR(TODAY()),"Borrar")),"No aplica")</f>
        <v>No aplica</v>
      </c>
      <c r="AC608" t="str">
        <f ca="1">+IFERROR(IF(Tabla2[[#This Row],[FECHA INICIO DE LABORES EN OBRA]]="","No Aplica",IF(AND(MONTH(Tabla2[[#This Row],[FECHA INICIO DE LABORES EN OBRA]])=MONTH(TODAY()-30),YEAR(Tabla2[[#This Row],[FECHA INICIO DE LABORES EN OBRA]])=YEAR(TODAY())),MONTH(TODAY()-30)&amp;"-"&amp;YEAR(TODAY()),"No Aplica")),"No Aplica")</f>
        <v>No Aplica</v>
      </c>
    </row>
    <row r="609" spans="1:29" x14ac:dyDescent="0.25">
      <c r="A609" s="2">
        <v>20101155588</v>
      </c>
      <c r="B609" s="3" t="s">
        <v>39</v>
      </c>
      <c r="C609" s="3" t="s">
        <v>39</v>
      </c>
      <c r="D609" s="3">
        <v>40236895</v>
      </c>
      <c r="E609" s="3" t="s">
        <v>6531</v>
      </c>
      <c r="F609" s="36">
        <v>28440</v>
      </c>
      <c r="G609" s="3">
        <v>1</v>
      </c>
      <c r="H609" s="3" t="s">
        <v>6397</v>
      </c>
      <c r="I609" s="3" t="s">
        <v>4412</v>
      </c>
      <c r="J609" s="3" t="s">
        <v>6532</v>
      </c>
      <c r="K609" s="3" t="s">
        <v>6533</v>
      </c>
      <c r="L609" s="8" t="s">
        <v>9813</v>
      </c>
      <c r="M609" s="5" t="s">
        <v>3092</v>
      </c>
      <c r="N609" s="13" t="s">
        <v>1043</v>
      </c>
      <c r="O609" s="5">
        <v>43126</v>
      </c>
      <c r="P609" s="8">
        <v>1</v>
      </c>
      <c r="Q609" s="9">
        <v>1</v>
      </c>
      <c r="R609" s="9" t="str">
        <f>IFERROR(VLOOKUP(Tabla2[[#This Row],[CONTRATISTA PRNCIPAL]],Hoja1!$L$5:$M$9,2,FALSE),"CJV")</f>
        <v>EPC</v>
      </c>
      <c r="S609" s="9" t="str">
        <f>IF(Tabla2[[#This Row],[EMPRESA]]=Tabla2[[#This Row],[CONTRATISTA PRNCIPAL]],"Principal","Secundaria")</f>
        <v>Principal</v>
      </c>
      <c r="T609" s="10">
        <f>IFERROR(1/COUNTIF(Tabla2[CONTRATISTA PRNCIPAL],Tabla2[[#This Row],[CONTRATISTA PRNCIPAL]]),0)</f>
        <v>3.5714285714285713E-3</v>
      </c>
      <c r="U609" s="33">
        <f ca="1">IF(((TODAY()-Tabla2[[#This Row],[FECHA NACIMIENTO]])/365)&lt;18,"Corregir", IF(((TODAY()-Tabla2[[#This Row],[FECHA NACIMIENTO]])/365)&gt;80, "Corregir",ROUNDDOWN(((TODAY()-Tabla2[[#This Row],[FECHA NACIMIENTO]])/365),0)))</f>
        <v>45</v>
      </c>
      <c r="V60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609" s="34" t="str">
        <f ca="1">+IF(Tabla2[[#This Row],[Edad]]="Corregir","Corregir","Ok")</f>
        <v>Ok</v>
      </c>
      <c r="X609" s="10" t="str">
        <f>+IFERROR(VLOOKUP(Tabla2[[#This Row],[DISTRITO SEGÚN DNI]],Hoja1!$A$2:$B$55,2,FALSE),"No")</f>
        <v>No</v>
      </c>
      <c r="Y609" s="10" t="str">
        <f>IF(OR(LOWER(Tabla2[[#This Row],[GENERO]])="masculino", LOWER(Tabla2[[#This Row],[GENERO]])="femenino"),"OK","Corregir")</f>
        <v>OK</v>
      </c>
      <c r="Z609" s="10" t="str">
        <f>+IF(Tabla2[[#This Row],[Nro. DNI / CE]]="","Corregir",IF(LEN(Tabla2[[#This Row],[Nro. DNI / CE]])&gt;=8,"OK","Corregir"))</f>
        <v>OK</v>
      </c>
      <c r="AA609" s="10">
        <f>COUNTIF(Tabla2[APELLIDOS Y NOMBRES],Tabla2[[#This Row],[APELLIDOS Y NOMBRES]])</f>
        <v>1</v>
      </c>
      <c r="AB609" t="str">
        <f ca="1">+IFERROR(IF(Tabla2[[#This Row],[FECHA CESE/BAJA]]="","No Aplica",IF(AND(MONTH(Tabla2[[#This Row],[FECHA CESE/BAJA]])=MONTH(TODAY()-30),YEAR(Tabla2[[#This Row],[FECHA CESE/BAJA]])=YEAR(TODAY())),MONTH(TODAY()-30)&amp;"-"&amp;YEAR(TODAY()),"Borrar")),"No aplica")</f>
        <v>No aplica</v>
      </c>
      <c r="AC609" t="str">
        <f ca="1">+IFERROR(IF(Tabla2[[#This Row],[FECHA INICIO DE LABORES EN OBRA]]="","No Aplica",IF(AND(MONTH(Tabla2[[#This Row],[FECHA INICIO DE LABORES EN OBRA]])=MONTH(TODAY()-30),YEAR(Tabla2[[#This Row],[FECHA INICIO DE LABORES EN OBRA]])=YEAR(TODAY())),MONTH(TODAY()-30)&amp;"-"&amp;YEAR(TODAY()),"No Aplica")),"No Aplica")</f>
        <v>No Aplica</v>
      </c>
    </row>
    <row r="610" spans="1:29" x14ac:dyDescent="0.25">
      <c r="A610" s="2">
        <v>20101155588</v>
      </c>
      <c r="B610" s="3" t="s">
        <v>39</v>
      </c>
      <c r="C610" s="3" t="s">
        <v>39</v>
      </c>
      <c r="D610" s="3" t="s">
        <v>6534</v>
      </c>
      <c r="E610" s="3" t="s">
        <v>6535</v>
      </c>
      <c r="F610" s="36">
        <v>35907</v>
      </c>
      <c r="G610" s="3">
        <v>1</v>
      </c>
      <c r="H610" s="3" t="s">
        <v>6397</v>
      </c>
      <c r="I610" s="3" t="s">
        <v>4412</v>
      </c>
      <c r="J610" s="3" t="s">
        <v>6536</v>
      </c>
      <c r="K610" s="3" t="s">
        <v>1360</v>
      </c>
      <c r="L610" s="8" t="s">
        <v>9813</v>
      </c>
      <c r="M610" s="5" t="s">
        <v>3092</v>
      </c>
      <c r="N610" s="13" t="s">
        <v>1043</v>
      </c>
      <c r="O610" s="5">
        <v>44975</v>
      </c>
      <c r="P610" s="8">
        <v>1</v>
      </c>
      <c r="Q610" s="9">
        <v>1</v>
      </c>
      <c r="R610" s="9" t="str">
        <f>IFERROR(VLOOKUP(Tabla2[[#This Row],[CONTRATISTA PRNCIPAL]],Hoja1!$L$5:$M$9,2,FALSE),"CJV")</f>
        <v>EPC</v>
      </c>
      <c r="S610" s="9" t="str">
        <f>IF(Tabla2[[#This Row],[EMPRESA]]=Tabla2[[#This Row],[CONTRATISTA PRNCIPAL]],"Principal","Secundaria")</f>
        <v>Principal</v>
      </c>
      <c r="T610" s="10">
        <f>IFERROR(1/COUNTIF(Tabla2[CONTRATISTA PRNCIPAL],Tabla2[[#This Row],[CONTRATISTA PRNCIPAL]]),0)</f>
        <v>3.5714285714285713E-3</v>
      </c>
      <c r="U610" s="33">
        <f ca="1">IF(((TODAY()-Tabla2[[#This Row],[FECHA NACIMIENTO]])/365)&lt;18,"Corregir", IF(((TODAY()-Tabla2[[#This Row],[FECHA NACIMIENTO]])/365)&gt;80, "Corregir",ROUNDDOWN(((TODAY()-Tabla2[[#This Row],[FECHA NACIMIENTO]])/365),0)))</f>
        <v>25</v>
      </c>
      <c r="V61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610" s="34" t="str">
        <f ca="1">+IF(Tabla2[[#This Row],[Edad]]="Corregir","Corregir","Ok")</f>
        <v>Ok</v>
      </c>
      <c r="X610" s="10" t="str">
        <f>+IFERROR(VLOOKUP(Tabla2[[#This Row],[DISTRITO SEGÚN DNI]],Hoja1!$A$2:$B$55,2,FALSE),"No")</f>
        <v>No</v>
      </c>
      <c r="Y610" s="10" t="str">
        <f>IF(OR(LOWER(Tabla2[[#This Row],[GENERO]])="masculino", LOWER(Tabla2[[#This Row],[GENERO]])="femenino"),"OK","Corregir")</f>
        <v>OK</v>
      </c>
      <c r="Z610" s="10" t="str">
        <f>+IF(Tabla2[[#This Row],[Nro. DNI / CE]]="","Corregir",IF(LEN(Tabla2[[#This Row],[Nro. DNI / CE]])&gt;=8,"OK","Corregir"))</f>
        <v>OK</v>
      </c>
      <c r="AA610" s="10">
        <f>COUNTIF(Tabla2[APELLIDOS Y NOMBRES],Tabla2[[#This Row],[APELLIDOS Y NOMBRES]])</f>
        <v>1</v>
      </c>
      <c r="AB610" t="str">
        <f ca="1">+IFERROR(IF(Tabla2[[#This Row],[FECHA CESE/BAJA]]="","No Aplica",IF(AND(MONTH(Tabla2[[#This Row],[FECHA CESE/BAJA]])=MONTH(TODAY()-30),YEAR(Tabla2[[#This Row],[FECHA CESE/BAJA]])=YEAR(TODAY())),MONTH(TODAY()-30)&amp;"-"&amp;YEAR(TODAY()),"Borrar")),"No aplica")</f>
        <v>No aplica</v>
      </c>
      <c r="AC610" t="str">
        <f ca="1">+IFERROR(IF(Tabla2[[#This Row],[FECHA INICIO DE LABORES EN OBRA]]="","No Aplica",IF(AND(MONTH(Tabla2[[#This Row],[FECHA INICIO DE LABORES EN OBRA]])=MONTH(TODAY()-30),YEAR(Tabla2[[#This Row],[FECHA INICIO DE LABORES EN OBRA]])=YEAR(TODAY())),MONTH(TODAY()-30)&amp;"-"&amp;YEAR(TODAY()),"No Aplica")),"No Aplica")</f>
        <v>No Aplica</v>
      </c>
    </row>
    <row r="611" spans="1:29" x14ac:dyDescent="0.25">
      <c r="A611" s="2">
        <v>20101155588</v>
      </c>
      <c r="B611" s="3" t="s">
        <v>39</v>
      </c>
      <c r="C611" s="3" t="s">
        <v>39</v>
      </c>
      <c r="D611" s="3">
        <v>10761069</v>
      </c>
      <c r="E611" s="3" t="s">
        <v>213</v>
      </c>
      <c r="F611" s="36">
        <v>28146</v>
      </c>
      <c r="G611" s="3">
        <v>1</v>
      </c>
      <c r="H611" s="3" t="s">
        <v>6397</v>
      </c>
      <c r="I611" s="3" t="s">
        <v>4412</v>
      </c>
      <c r="J611" s="3" t="s">
        <v>6538</v>
      </c>
      <c r="K611" s="3" t="s">
        <v>35</v>
      </c>
      <c r="L611" s="8" t="s">
        <v>9818</v>
      </c>
      <c r="M611" s="5" t="s">
        <v>3092</v>
      </c>
      <c r="N611" s="13" t="s">
        <v>1043</v>
      </c>
      <c r="O611" s="5">
        <v>44298</v>
      </c>
      <c r="P611" s="8">
        <v>1</v>
      </c>
      <c r="Q611" s="9">
        <v>1</v>
      </c>
      <c r="R611" s="9" t="str">
        <f>IFERROR(VLOOKUP(Tabla2[[#This Row],[CONTRATISTA PRNCIPAL]],Hoja1!$L$5:$M$9,2,FALSE),"CJV")</f>
        <v>EPC</v>
      </c>
      <c r="S611" s="9" t="str">
        <f>IF(Tabla2[[#This Row],[EMPRESA]]=Tabla2[[#This Row],[CONTRATISTA PRNCIPAL]],"Principal","Secundaria")</f>
        <v>Principal</v>
      </c>
      <c r="T611" s="10">
        <f>IFERROR(1/COUNTIF(Tabla2[CONTRATISTA PRNCIPAL],Tabla2[[#This Row],[CONTRATISTA PRNCIPAL]]),0)</f>
        <v>3.5714285714285713E-3</v>
      </c>
      <c r="U611" s="33">
        <f ca="1">IF(((TODAY()-Tabla2[[#This Row],[FECHA NACIMIENTO]])/365)&lt;18,"Corregir", IF(((TODAY()-Tabla2[[#This Row],[FECHA NACIMIENTO]])/365)&gt;80, "Corregir",ROUNDDOWN(((TODAY()-Tabla2[[#This Row],[FECHA NACIMIENTO]])/365),0)))</f>
        <v>46</v>
      </c>
      <c r="V61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611" s="34" t="str">
        <f ca="1">+IF(Tabla2[[#This Row],[Edad]]="Corregir","Corregir","Ok")</f>
        <v>Ok</v>
      </c>
      <c r="X611" s="10" t="str">
        <f>+IFERROR(VLOOKUP(Tabla2[[#This Row],[DISTRITO SEGÚN DNI]],Hoja1!$A$2:$B$55,2,FALSE),"No")</f>
        <v>EL AGUSTINO</v>
      </c>
      <c r="Y611" s="10" t="str">
        <f>IF(OR(LOWER(Tabla2[[#This Row],[GENERO]])="masculino", LOWER(Tabla2[[#This Row],[GENERO]])="femenino"),"OK","Corregir")</f>
        <v>OK</v>
      </c>
      <c r="Z611" s="10" t="str">
        <f>+IF(Tabla2[[#This Row],[Nro. DNI / CE]]="","Corregir",IF(LEN(Tabla2[[#This Row],[Nro. DNI / CE]])&gt;=8,"OK","Corregir"))</f>
        <v>OK</v>
      </c>
      <c r="AA611" s="10">
        <f>COUNTIF(Tabla2[APELLIDOS Y NOMBRES],Tabla2[[#This Row],[APELLIDOS Y NOMBRES]])</f>
        <v>1</v>
      </c>
      <c r="AB611" t="str">
        <f ca="1">+IFERROR(IF(Tabla2[[#This Row],[FECHA CESE/BAJA]]="","No Aplica",IF(AND(MONTH(Tabla2[[#This Row],[FECHA CESE/BAJA]])=MONTH(TODAY()-30),YEAR(Tabla2[[#This Row],[FECHA CESE/BAJA]])=YEAR(TODAY())),MONTH(TODAY()-30)&amp;"-"&amp;YEAR(TODAY()),"Borrar")),"No aplica")</f>
        <v>No aplica</v>
      </c>
      <c r="AC611" t="str">
        <f ca="1">+IFERROR(IF(Tabla2[[#This Row],[FECHA INICIO DE LABORES EN OBRA]]="","No Aplica",IF(AND(MONTH(Tabla2[[#This Row],[FECHA INICIO DE LABORES EN OBRA]])=MONTH(TODAY()-30),YEAR(Tabla2[[#This Row],[FECHA INICIO DE LABORES EN OBRA]])=YEAR(TODAY())),MONTH(TODAY()-30)&amp;"-"&amp;YEAR(TODAY()),"No Aplica")),"No Aplica")</f>
        <v>No Aplica</v>
      </c>
    </row>
    <row r="612" spans="1:29" x14ac:dyDescent="0.25">
      <c r="A612" s="2">
        <v>20101155588</v>
      </c>
      <c r="B612" s="3" t="s">
        <v>39</v>
      </c>
      <c r="C612" s="3" t="s">
        <v>39</v>
      </c>
      <c r="D612" s="3" t="s">
        <v>6539</v>
      </c>
      <c r="E612" s="3" t="s">
        <v>6540</v>
      </c>
      <c r="F612" s="36">
        <v>28905</v>
      </c>
      <c r="G612" s="3">
        <v>1</v>
      </c>
      <c r="H612" s="3" t="s">
        <v>6397</v>
      </c>
      <c r="I612" s="3" t="s">
        <v>4412</v>
      </c>
      <c r="J612" s="3" t="s">
        <v>6541</v>
      </c>
      <c r="K612" s="3" t="s">
        <v>1063</v>
      </c>
      <c r="L612" s="8" t="s">
        <v>9813</v>
      </c>
      <c r="M612" s="5" t="s">
        <v>3092</v>
      </c>
      <c r="N612" s="13" t="s">
        <v>1043</v>
      </c>
      <c r="O612" s="5">
        <v>44891</v>
      </c>
      <c r="P612" s="8">
        <v>1</v>
      </c>
      <c r="Q612" s="9">
        <v>1</v>
      </c>
      <c r="R612" s="9" t="str">
        <f>IFERROR(VLOOKUP(Tabla2[[#This Row],[CONTRATISTA PRNCIPAL]],Hoja1!$L$5:$M$9,2,FALSE),"CJV")</f>
        <v>EPC</v>
      </c>
      <c r="S612" s="9" t="str">
        <f>IF(Tabla2[[#This Row],[EMPRESA]]=Tabla2[[#This Row],[CONTRATISTA PRNCIPAL]],"Principal","Secundaria")</f>
        <v>Principal</v>
      </c>
      <c r="T612" s="10">
        <f>IFERROR(1/COUNTIF(Tabla2[CONTRATISTA PRNCIPAL],Tabla2[[#This Row],[CONTRATISTA PRNCIPAL]]),0)</f>
        <v>3.5714285714285713E-3</v>
      </c>
      <c r="U612" s="33">
        <f ca="1">IF(((TODAY()-Tabla2[[#This Row],[FECHA NACIMIENTO]])/365)&lt;18,"Corregir", IF(((TODAY()-Tabla2[[#This Row],[FECHA NACIMIENTO]])/365)&gt;80, "Corregir",ROUNDDOWN(((TODAY()-Tabla2[[#This Row],[FECHA NACIMIENTO]])/365),0)))</f>
        <v>44</v>
      </c>
      <c r="V61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612" s="34" t="str">
        <f ca="1">+IF(Tabla2[[#This Row],[Edad]]="Corregir","Corregir","Ok")</f>
        <v>Ok</v>
      </c>
      <c r="X612" s="10" t="str">
        <f>+IFERROR(VLOOKUP(Tabla2[[#This Row],[DISTRITO SEGÚN DNI]],Hoja1!$A$2:$B$55,2,FALSE),"No")</f>
        <v>No</v>
      </c>
      <c r="Y612" s="10" t="str">
        <f>IF(OR(LOWER(Tabla2[[#This Row],[GENERO]])="masculino", LOWER(Tabla2[[#This Row],[GENERO]])="femenino"),"OK","Corregir")</f>
        <v>OK</v>
      </c>
      <c r="Z612" s="10" t="str">
        <f>+IF(Tabla2[[#This Row],[Nro. DNI / CE]]="","Corregir",IF(LEN(Tabla2[[#This Row],[Nro. DNI / CE]])&gt;=8,"OK","Corregir"))</f>
        <v>OK</v>
      </c>
      <c r="AA612" s="10">
        <f>COUNTIF(Tabla2[APELLIDOS Y NOMBRES],Tabla2[[#This Row],[APELLIDOS Y NOMBRES]])</f>
        <v>1</v>
      </c>
      <c r="AB612" t="str">
        <f ca="1">+IFERROR(IF(Tabla2[[#This Row],[FECHA CESE/BAJA]]="","No Aplica",IF(AND(MONTH(Tabla2[[#This Row],[FECHA CESE/BAJA]])=MONTH(TODAY()-30),YEAR(Tabla2[[#This Row],[FECHA CESE/BAJA]])=YEAR(TODAY())),MONTH(TODAY()-30)&amp;"-"&amp;YEAR(TODAY()),"Borrar")),"No aplica")</f>
        <v>No aplica</v>
      </c>
      <c r="AC612" t="str">
        <f ca="1">+IFERROR(IF(Tabla2[[#This Row],[FECHA INICIO DE LABORES EN OBRA]]="","No Aplica",IF(AND(MONTH(Tabla2[[#This Row],[FECHA INICIO DE LABORES EN OBRA]])=MONTH(TODAY()-30),YEAR(Tabla2[[#This Row],[FECHA INICIO DE LABORES EN OBRA]])=YEAR(TODAY())),MONTH(TODAY()-30)&amp;"-"&amp;YEAR(TODAY()),"No Aplica")),"No Aplica")</f>
        <v>No Aplica</v>
      </c>
    </row>
    <row r="613" spans="1:29" x14ac:dyDescent="0.25">
      <c r="A613" s="2">
        <v>20101155588</v>
      </c>
      <c r="B613" s="3" t="s">
        <v>39</v>
      </c>
      <c r="C613" s="3" t="s">
        <v>39</v>
      </c>
      <c r="D613" s="3" t="s">
        <v>8488</v>
      </c>
      <c r="E613" s="3" t="s">
        <v>6542</v>
      </c>
      <c r="F613" s="36">
        <v>27316</v>
      </c>
      <c r="G613" s="3">
        <v>1</v>
      </c>
      <c r="H613" s="3" t="s">
        <v>6397</v>
      </c>
      <c r="I613" s="3" t="s">
        <v>4412</v>
      </c>
      <c r="J613" s="3" t="s">
        <v>6543</v>
      </c>
      <c r="K613" s="3" t="s">
        <v>6544</v>
      </c>
      <c r="L613" s="8" t="s">
        <v>9813</v>
      </c>
      <c r="M613" s="5" t="s">
        <v>3092</v>
      </c>
      <c r="N613" s="13" t="s">
        <v>1043</v>
      </c>
      <c r="O613" s="5">
        <v>43784</v>
      </c>
      <c r="P613" s="8">
        <v>1</v>
      </c>
      <c r="Q613" s="9">
        <v>1</v>
      </c>
      <c r="R613" s="9" t="str">
        <f>IFERROR(VLOOKUP(Tabla2[[#This Row],[CONTRATISTA PRNCIPAL]],Hoja1!$L$5:$M$9,2,FALSE),"CJV")</f>
        <v>EPC</v>
      </c>
      <c r="S613" s="9" t="str">
        <f>IF(Tabla2[[#This Row],[EMPRESA]]=Tabla2[[#This Row],[CONTRATISTA PRNCIPAL]],"Principal","Secundaria")</f>
        <v>Principal</v>
      </c>
      <c r="T613" s="10">
        <f>IFERROR(1/COUNTIF(Tabla2[CONTRATISTA PRNCIPAL],Tabla2[[#This Row],[CONTRATISTA PRNCIPAL]]),0)</f>
        <v>3.5714285714285713E-3</v>
      </c>
      <c r="U613" s="33">
        <f ca="1">IF(((TODAY()-Tabla2[[#This Row],[FECHA NACIMIENTO]])/365)&lt;18,"Corregir", IF(((TODAY()-Tabla2[[#This Row],[FECHA NACIMIENTO]])/365)&gt;80, "Corregir",ROUNDDOWN(((TODAY()-Tabla2[[#This Row],[FECHA NACIMIENTO]])/365),0)))</f>
        <v>48</v>
      </c>
      <c r="V61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613" s="34" t="str">
        <f ca="1">+IF(Tabla2[[#This Row],[Edad]]="Corregir","Corregir","Ok")</f>
        <v>Ok</v>
      </c>
      <c r="X613" s="10" t="str">
        <f>+IFERROR(VLOOKUP(Tabla2[[#This Row],[DISTRITO SEGÚN DNI]],Hoja1!$A$2:$B$55,2,FALSE),"No")</f>
        <v>No</v>
      </c>
      <c r="Y613" s="10" t="str">
        <f>IF(OR(LOWER(Tabla2[[#This Row],[GENERO]])="masculino", LOWER(Tabla2[[#This Row],[GENERO]])="femenino"),"OK","Corregir")</f>
        <v>OK</v>
      </c>
      <c r="Z613" s="10" t="str">
        <f>+IF(Tabla2[[#This Row],[Nro. DNI / CE]]="","Corregir",IF(LEN(Tabla2[[#This Row],[Nro. DNI / CE]])&gt;=8,"OK","Corregir"))</f>
        <v>OK</v>
      </c>
      <c r="AA613" s="10">
        <f>COUNTIF(Tabla2[APELLIDOS Y NOMBRES],Tabla2[[#This Row],[APELLIDOS Y NOMBRES]])</f>
        <v>1</v>
      </c>
      <c r="AB613" t="str">
        <f ca="1">+IFERROR(IF(Tabla2[[#This Row],[FECHA CESE/BAJA]]="","No Aplica",IF(AND(MONTH(Tabla2[[#This Row],[FECHA CESE/BAJA]])=MONTH(TODAY()-30),YEAR(Tabla2[[#This Row],[FECHA CESE/BAJA]])=YEAR(TODAY())),MONTH(TODAY()-30)&amp;"-"&amp;YEAR(TODAY()),"Borrar")),"No aplica")</f>
        <v>No aplica</v>
      </c>
      <c r="AC613" t="str">
        <f ca="1">+IFERROR(IF(Tabla2[[#This Row],[FECHA INICIO DE LABORES EN OBRA]]="","No Aplica",IF(AND(MONTH(Tabla2[[#This Row],[FECHA INICIO DE LABORES EN OBRA]])=MONTH(TODAY()-30),YEAR(Tabla2[[#This Row],[FECHA INICIO DE LABORES EN OBRA]])=YEAR(TODAY())),MONTH(TODAY()-30)&amp;"-"&amp;YEAR(TODAY()),"No Aplica")),"No Aplica")</f>
        <v>No Aplica</v>
      </c>
    </row>
    <row r="614" spans="1:29" x14ac:dyDescent="0.25">
      <c r="A614" s="2">
        <v>20101155588</v>
      </c>
      <c r="B614" s="3" t="s">
        <v>39</v>
      </c>
      <c r="C614" s="3" t="s">
        <v>39</v>
      </c>
      <c r="D614" s="3" t="s">
        <v>8489</v>
      </c>
      <c r="E614" s="3" t="s">
        <v>214</v>
      </c>
      <c r="F614" s="36">
        <v>23400</v>
      </c>
      <c r="G614" s="3">
        <v>1</v>
      </c>
      <c r="H614" s="3" t="s">
        <v>6397</v>
      </c>
      <c r="I614" s="3" t="s">
        <v>4412</v>
      </c>
      <c r="J614" s="3" t="s">
        <v>6545</v>
      </c>
      <c r="K614" s="3" t="s">
        <v>35</v>
      </c>
      <c r="L614" s="8" t="s">
        <v>9813</v>
      </c>
      <c r="M614" s="5" t="s">
        <v>3092</v>
      </c>
      <c r="N614" s="13" t="s">
        <v>1043</v>
      </c>
      <c r="O614" s="5">
        <v>44172</v>
      </c>
      <c r="P614" s="8">
        <v>1</v>
      </c>
      <c r="Q614" s="9">
        <v>1</v>
      </c>
      <c r="R614" s="9" t="str">
        <f>IFERROR(VLOOKUP(Tabla2[[#This Row],[CONTRATISTA PRNCIPAL]],Hoja1!$L$5:$M$9,2,FALSE),"CJV")</f>
        <v>EPC</v>
      </c>
      <c r="S614" s="9" t="str">
        <f>IF(Tabla2[[#This Row],[EMPRESA]]=Tabla2[[#This Row],[CONTRATISTA PRNCIPAL]],"Principal","Secundaria")</f>
        <v>Principal</v>
      </c>
      <c r="T614" s="10">
        <f>IFERROR(1/COUNTIF(Tabla2[CONTRATISTA PRNCIPAL],Tabla2[[#This Row],[CONTRATISTA PRNCIPAL]]),0)</f>
        <v>3.5714285714285713E-3</v>
      </c>
      <c r="U614" s="33">
        <f ca="1">IF(((TODAY()-Tabla2[[#This Row],[FECHA NACIMIENTO]])/365)&lt;18,"Corregir", IF(((TODAY()-Tabla2[[#This Row],[FECHA NACIMIENTO]])/365)&gt;80, "Corregir",ROUNDDOWN(((TODAY()-Tabla2[[#This Row],[FECHA NACIMIENTO]])/365),0)))</f>
        <v>59</v>
      </c>
      <c r="V61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614" s="34" t="str">
        <f ca="1">+IF(Tabla2[[#This Row],[Edad]]="Corregir","Corregir","Ok")</f>
        <v>Ok</v>
      </c>
      <c r="X614" s="10" t="str">
        <f>+IFERROR(VLOOKUP(Tabla2[[#This Row],[DISTRITO SEGÚN DNI]],Hoja1!$A$2:$B$55,2,FALSE),"No")</f>
        <v>EL AGUSTINO</v>
      </c>
      <c r="Y614" s="10" t="str">
        <f>IF(OR(LOWER(Tabla2[[#This Row],[GENERO]])="masculino", LOWER(Tabla2[[#This Row],[GENERO]])="femenino"),"OK","Corregir")</f>
        <v>OK</v>
      </c>
      <c r="Z614" s="10" t="str">
        <f>+IF(Tabla2[[#This Row],[Nro. DNI / CE]]="","Corregir",IF(LEN(Tabla2[[#This Row],[Nro. DNI / CE]])&gt;=8,"OK","Corregir"))</f>
        <v>OK</v>
      </c>
      <c r="AA614" s="10">
        <f>COUNTIF(Tabla2[APELLIDOS Y NOMBRES],Tabla2[[#This Row],[APELLIDOS Y NOMBRES]])</f>
        <v>1</v>
      </c>
      <c r="AB614" t="str">
        <f ca="1">+IFERROR(IF(Tabla2[[#This Row],[FECHA CESE/BAJA]]="","No Aplica",IF(AND(MONTH(Tabla2[[#This Row],[FECHA CESE/BAJA]])=MONTH(TODAY()-30),YEAR(Tabla2[[#This Row],[FECHA CESE/BAJA]])=YEAR(TODAY())),MONTH(TODAY()-30)&amp;"-"&amp;YEAR(TODAY()),"Borrar")),"No aplica")</f>
        <v>No aplica</v>
      </c>
      <c r="AC614" t="str">
        <f ca="1">+IFERROR(IF(Tabla2[[#This Row],[FECHA INICIO DE LABORES EN OBRA]]="","No Aplica",IF(AND(MONTH(Tabla2[[#This Row],[FECHA INICIO DE LABORES EN OBRA]])=MONTH(TODAY()-30),YEAR(Tabla2[[#This Row],[FECHA INICIO DE LABORES EN OBRA]])=YEAR(TODAY())),MONTH(TODAY()-30)&amp;"-"&amp;YEAR(TODAY()),"No Aplica")),"No Aplica")</f>
        <v>No Aplica</v>
      </c>
    </row>
    <row r="615" spans="1:29" x14ac:dyDescent="0.25">
      <c r="A615" s="2">
        <v>20101155588</v>
      </c>
      <c r="B615" s="3" t="s">
        <v>39</v>
      </c>
      <c r="C615" s="3" t="s">
        <v>39</v>
      </c>
      <c r="D615" s="3">
        <v>42506524</v>
      </c>
      <c r="E615" s="3" t="s">
        <v>6546</v>
      </c>
      <c r="F615" s="36">
        <v>25807</v>
      </c>
      <c r="G615" s="3">
        <v>1</v>
      </c>
      <c r="H615" s="3" t="s">
        <v>6397</v>
      </c>
      <c r="I615" s="3" t="s">
        <v>4412</v>
      </c>
      <c r="J615" s="3" t="s">
        <v>6547</v>
      </c>
      <c r="K615" s="3" t="s">
        <v>6029</v>
      </c>
      <c r="L615" s="8" t="s">
        <v>9813</v>
      </c>
      <c r="M615" s="5" t="s">
        <v>3092</v>
      </c>
      <c r="N615" s="13" t="s">
        <v>1043</v>
      </c>
      <c r="O615" s="5">
        <v>43598</v>
      </c>
      <c r="P615" s="8">
        <v>1</v>
      </c>
      <c r="Q615" s="9">
        <v>1</v>
      </c>
      <c r="R615" s="9" t="str">
        <f>IFERROR(VLOOKUP(Tabla2[[#This Row],[CONTRATISTA PRNCIPAL]],Hoja1!$L$5:$M$9,2,FALSE),"CJV")</f>
        <v>EPC</v>
      </c>
      <c r="S615" s="9" t="str">
        <f>IF(Tabla2[[#This Row],[EMPRESA]]=Tabla2[[#This Row],[CONTRATISTA PRNCIPAL]],"Principal","Secundaria")</f>
        <v>Principal</v>
      </c>
      <c r="T615" s="10">
        <f>IFERROR(1/COUNTIF(Tabla2[CONTRATISTA PRNCIPAL],Tabla2[[#This Row],[CONTRATISTA PRNCIPAL]]),0)</f>
        <v>3.5714285714285713E-3</v>
      </c>
      <c r="U615" s="33">
        <f ca="1">IF(((TODAY()-Tabla2[[#This Row],[FECHA NACIMIENTO]])/365)&lt;18,"Corregir", IF(((TODAY()-Tabla2[[#This Row],[FECHA NACIMIENTO]])/365)&gt;80, "Corregir",ROUNDDOWN(((TODAY()-Tabla2[[#This Row],[FECHA NACIMIENTO]])/365),0)))</f>
        <v>53</v>
      </c>
      <c r="V61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615" s="34" t="str">
        <f ca="1">+IF(Tabla2[[#This Row],[Edad]]="Corregir","Corregir","Ok")</f>
        <v>Ok</v>
      </c>
      <c r="X615" s="10" t="str">
        <f>+IFERROR(VLOOKUP(Tabla2[[#This Row],[DISTRITO SEGÚN DNI]],Hoja1!$A$2:$B$55,2,FALSE),"No")</f>
        <v>No</v>
      </c>
      <c r="Y615" s="10" t="str">
        <f>IF(OR(LOWER(Tabla2[[#This Row],[GENERO]])="masculino", LOWER(Tabla2[[#This Row],[GENERO]])="femenino"),"OK","Corregir")</f>
        <v>OK</v>
      </c>
      <c r="Z615" s="10" t="str">
        <f>+IF(Tabla2[[#This Row],[Nro. DNI / CE]]="","Corregir",IF(LEN(Tabla2[[#This Row],[Nro. DNI / CE]])&gt;=8,"OK","Corregir"))</f>
        <v>OK</v>
      </c>
      <c r="AA615" s="10">
        <f>COUNTIF(Tabla2[APELLIDOS Y NOMBRES],Tabla2[[#This Row],[APELLIDOS Y NOMBRES]])</f>
        <v>1</v>
      </c>
      <c r="AB615" t="str">
        <f ca="1">+IFERROR(IF(Tabla2[[#This Row],[FECHA CESE/BAJA]]="","No Aplica",IF(AND(MONTH(Tabla2[[#This Row],[FECHA CESE/BAJA]])=MONTH(TODAY()-30),YEAR(Tabla2[[#This Row],[FECHA CESE/BAJA]])=YEAR(TODAY())),MONTH(TODAY()-30)&amp;"-"&amp;YEAR(TODAY()),"Borrar")),"No aplica")</f>
        <v>No aplica</v>
      </c>
      <c r="AC615" t="str">
        <f ca="1">+IFERROR(IF(Tabla2[[#This Row],[FECHA INICIO DE LABORES EN OBRA]]="","No Aplica",IF(AND(MONTH(Tabla2[[#This Row],[FECHA INICIO DE LABORES EN OBRA]])=MONTH(TODAY()-30),YEAR(Tabla2[[#This Row],[FECHA INICIO DE LABORES EN OBRA]])=YEAR(TODAY())),MONTH(TODAY()-30)&amp;"-"&amp;YEAR(TODAY()),"No Aplica")),"No Aplica")</f>
        <v>No Aplica</v>
      </c>
    </row>
    <row r="616" spans="1:29" x14ac:dyDescent="0.25">
      <c r="A616" s="2">
        <v>20101155588</v>
      </c>
      <c r="B616" s="3" t="s">
        <v>39</v>
      </c>
      <c r="C616" s="3" t="s">
        <v>39</v>
      </c>
      <c r="D616" s="3" t="s">
        <v>9850</v>
      </c>
      <c r="E616" s="3" t="s">
        <v>6548</v>
      </c>
      <c r="F616" s="36">
        <v>27550</v>
      </c>
      <c r="G616" s="3">
        <v>1</v>
      </c>
      <c r="H616" s="3" t="s">
        <v>6397</v>
      </c>
      <c r="I616" s="3" t="s">
        <v>4412</v>
      </c>
      <c r="J616" s="3" t="s">
        <v>6549</v>
      </c>
      <c r="K616" s="3" t="s">
        <v>1086</v>
      </c>
      <c r="L616" s="8" t="s">
        <v>9813</v>
      </c>
      <c r="M616" s="5" t="s">
        <v>3092</v>
      </c>
      <c r="N616" s="13" t="s">
        <v>1043</v>
      </c>
      <c r="O616" s="5">
        <v>43283</v>
      </c>
      <c r="P616" s="8">
        <v>1</v>
      </c>
      <c r="Q616" s="9">
        <v>1</v>
      </c>
      <c r="R616" s="9" t="str">
        <f>IFERROR(VLOOKUP(Tabla2[[#This Row],[CONTRATISTA PRNCIPAL]],Hoja1!$L$5:$M$9,2,FALSE),"CJV")</f>
        <v>EPC</v>
      </c>
      <c r="S616" s="9" t="str">
        <f>IF(Tabla2[[#This Row],[EMPRESA]]=Tabla2[[#This Row],[CONTRATISTA PRNCIPAL]],"Principal","Secundaria")</f>
        <v>Principal</v>
      </c>
      <c r="T616" s="10">
        <f>IFERROR(1/COUNTIF(Tabla2[CONTRATISTA PRNCIPAL],Tabla2[[#This Row],[CONTRATISTA PRNCIPAL]]),0)</f>
        <v>3.5714285714285713E-3</v>
      </c>
      <c r="U616" s="33">
        <f ca="1">IF(((TODAY()-Tabla2[[#This Row],[FECHA NACIMIENTO]])/365)&lt;18,"Corregir", IF(((TODAY()-Tabla2[[#This Row],[FECHA NACIMIENTO]])/365)&gt;80, "Corregir",ROUNDDOWN(((TODAY()-Tabla2[[#This Row],[FECHA NACIMIENTO]])/365),0)))</f>
        <v>48</v>
      </c>
      <c r="V61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616" s="34" t="str">
        <f ca="1">+IF(Tabla2[[#This Row],[Edad]]="Corregir","Corregir","Ok")</f>
        <v>Ok</v>
      </c>
      <c r="X616" s="10" t="str">
        <f>+IFERROR(VLOOKUP(Tabla2[[#This Row],[DISTRITO SEGÚN DNI]],Hoja1!$A$2:$B$55,2,FALSE),"No")</f>
        <v>No</v>
      </c>
      <c r="Y616" s="10" t="str">
        <f>IF(OR(LOWER(Tabla2[[#This Row],[GENERO]])="masculino", LOWER(Tabla2[[#This Row],[GENERO]])="femenino"),"OK","Corregir")</f>
        <v>OK</v>
      </c>
      <c r="Z616" s="10" t="str">
        <f>+IF(Tabla2[[#This Row],[Nro. DNI / CE]]="","Corregir",IF(LEN(Tabla2[[#This Row],[Nro. DNI / CE]])&gt;=8,"OK","Corregir"))</f>
        <v>OK</v>
      </c>
      <c r="AA616" s="10">
        <f>COUNTIF(Tabla2[APELLIDOS Y NOMBRES],Tabla2[[#This Row],[APELLIDOS Y NOMBRES]])</f>
        <v>1</v>
      </c>
      <c r="AB616" t="str">
        <f ca="1">+IFERROR(IF(Tabla2[[#This Row],[FECHA CESE/BAJA]]="","No Aplica",IF(AND(MONTH(Tabla2[[#This Row],[FECHA CESE/BAJA]])=MONTH(TODAY()-30),YEAR(Tabla2[[#This Row],[FECHA CESE/BAJA]])=YEAR(TODAY())),MONTH(TODAY()-30)&amp;"-"&amp;YEAR(TODAY()),"Borrar")),"No aplica")</f>
        <v>No aplica</v>
      </c>
      <c r="AC616" t="str">
        <f ca="1">+IFERROR(IF(Tabla2[[#This Row],[FECHA INICIO DE LABORES EN OBRA]]="","No Aplica",IF(AND(MONTH(Tabla2[[#This Row],[FECHA INICIO DE LABORES EN OBRA]])=MONTH(TODAY()-30),YEAR(Tabla2[[#This Row],[FECHA INICIO DE LABORES EN OBRA]])=YEAR(TODAY())),MONTH(TODAY()-30)&amp;"-"&amp;YEAR(TODAY()),"No Aplica")),"No Aplica")</f>
        <v>No Aplica</v>
      </c>
    </row>
    <row r="617" spans="1:29" x14ac:dyDescent="0.25">
      <c r="A617" s="2">
        <v>20101155588</v>
      </c>
      <c r="B617" s="3" t="s">
        <v>39</v>
      </c>
      <c r="C617" s="3" t="s">
        <v>39</v>
      </c>
      <c r="D617" s="3" t="s">
        <v>6550</v>
      </c>
      <c r="E617" s="3" t="s">
        <v>6551</v>
      </c>
      <c r="F617" s="36">
        <v>26620</v>
      </c>
      <c r="G617" s="3">
        <v>1</v>
      </c>
      <c r="H617" s="3" t="s">
        <v>6397</v>
      </c>
      <c r="I617" s="3" t="s">
        <v>4412</v>
      </c>
      <c r="J617" s="3" t="s">
        <v>6552</v>
      </c>
      <c r="K617" s="3" t="s">
        <v>1063</v>
      </c>
      <c r="L617" s="8" t="s">
        <v>9813</v>
      </c>
      <c r="M617" s="5" t="s">
        <v>3092</v>
      </c>
      <c r="N617" s="13" t="s">
        <v>1043</v>
      </c>
      <c r="O617" s="5">
        <v>45066</v>
      </c>
      <c r="P617" s="8">
        <v>1</v>
      </c>
      <c r="Q617" s="9">
        <v>1</v>
      </c>
      <c r="R617" s="9" t="str">
        <f>IFERROR(VLOOKUP(Tabla2[[#This Row],[CONTRATISTA PRNCIPAL]],Hoja1!$L$5:$M$9,2,FALSE),"CJV")</f>
        <v>EPC</v>
      </c>
      <c r="S617" s="9" t="str">
        <f>IF(Tabla2[[#This Row],[EMPRESA]]=Tabla2[[#This Row],[CONTRATISTA PRNCIPAL]],"Principal","Secundaria")</f>
        <v>Principal</v>
      </c>
      <c r="T617" s="10">
        <f>IFERROR(1/COUNTIF(Tabla2[CONTRATISTA PRNCIPAL],Tabla2[[#This Row],[CONTRATISTA PRNCIPAL]]),0)</f>
        <v>3.5714285714285713E-3</v>
      </c>
      <c r="U617" s="33">
        <f ca="1">IF(((TODAY()-Tabla2[[#This Row],[FECHA NACIMIENTO]])/365)&lt;18,"Corregir", IF(((TODAY()-Tabla2[[#This Row],[FECHA NACIMIENTO]])/365)&gt;80, "Corregir",ROUNDDOWN(((TODAY()-Tabla2[[#This Row],[FECHA NACIMIENTO]])/365),0)))</f>
        <v>50</v>
      </c>
      <c r="V61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617" s="34" t="str">
        <f ca="1">+IF(Tabla2[[#This Row],[Edad]]="Corregir","Corregir","Ok")</f>
        <v>Ok</v>
      </c>
      <c r="X617" s="10" t="str">
        <f>+IFERROR(VLOOKUP(Tabla2[[#This Row],[DISTRITO SEGÚN DNI]],Hoja1!$A$2:$B$55,2,FALSE),"No")</f>
        <v>No</v>
      </c>
      <c r="Y617" s="10" t="str">
        <f>IF(OR(LOWER(Tabla2[[#This Row],[GENERO]])="masculino", LOWER(Tabla2[[#This Row],[GENERO]])="femenino"),"OK","Corregir")</f>
        <v>OK</v>
      </c>
      <c r="Z617" s="10" t="str">
        <f>+IF(Tabla2[[#This Row],[Nro. DNI / CE]]="","Corregir",IF(LEN(Tabla2[[#This Row],[Nro. DNI / CE]])&gt;=8,"OK","Corregir"))</f>
        <v>OK</v>
      </c>
      <c r="AA617" s="10">
        <f>COUNTIF(Tabla2[APELLIDOS Y NOMBRES],Tabla2[[#This Row],[APELLIDOS Y NOMBRES]])</f>
        <v>1</v>
      </c>
      <c r="AB617" t="str">
        <f ca="1">+IFERROR(IF(Tabla2[[#This Row],[FECHA CESE/BAJA]]="","No Aplica",IF(AND(MONTH(Tabla2[[#This Row],[FECHA CESE/BAJA]])=MONTH(TODAY()-30),YEAR(Tabla2[[#This Row],[FECHA CESE/BAJA]])=YEAR(TODAY())),MONTH(TODAY()-30)&amp;"-"&amp;YEAR(TODAY()),"Borrar")),"No aplica")</f>
        <v>No aplica</v>
      </c>
      <c r="AC617" t="str">
        <f ca="1">+IFERROR(IF(Tabla2[[#This Row],[FECHA INICIO DE LABORES EN OBRA]]="","No Aplica",IF(AND(MONTH(Tabla2[[#This Row],[FECHA INICIO DE LABORES EN OBRA]])=MONTH(TODAY()-30),YEAR(Tabla2[[#This Row],[FECHA INICIO DE LABORES EN OBRA]])=YEAR(TODAY())),MONTH(TODAY()-30)&amp;"-"&amp;YEAR(TODAY()),"No Aplica")),"No Aplica")</f>
        <v>No Aplica</v>
      </c>
    </row>
    <row r="618" spans="1:29" x14ac:dyDescent="0.25">
      <c r="A618" s="2">
        <v>20101155588</v>
      </c>
      <c r="B618" s="3" t="s">
        <v>39</v>
      </c>
      <c r="C618" s="3" t="s">
        <v>39</v>
      </c>
      <c r="D618" s="3" t="s">
        <v>215</v>
      </c>
      <c r="E618" s="3" t="s">
        <v>216</v>
      </c>
      <c r="F618" s="36">
        <v>36421</v>
      </c>
      <c r="G618" s="3">
        <v>1</v>
      </c>
      <c r="H618" s="3" t="s">
        <v>6397</v>
      </c>
      <c r="I618" s="3" t="s">
        <v>4412</v>
      </c>
      <c r="J618" s="3" t="s">
        <v>6553</v>
      </c>
      <c r="K618" s="3" t="s">
        <v>1103</v>
      </c>
      <c r="L618" s="8" t="s">
        <v>9813</v>
      </c>
      <c r="M618" s="5" t="s">
        <v>3092</v>
      </c>
      <c r="N618" s="13" t="s">
        <v>1043</v>
      </c>
      <c r="O618" s="5">
        <v>44967</v>
      </c>
      <c r="P618" s="8">
        <v>1</v>
      </c>
      <c r="Q618" s="9">
        <v>1</v>
      </c>
      <c r="R618" s="9" t="str">
        <f>IFERROR(VLOOKUP(Tabla2[[#This Row],[CONTRATISTA PRNCIPAL]],Hoja1!$L$5:$M$9,2,FALSE),"CJV")</f>
        <v>EPC</v>
      </c>
      <c r="S618" s="9" t="str">
        <f>IF(Tabla2[[#This Row],[EMPRESA]]=Tabla2[[#This Row],[CONTRATISTA PRNCIPAL]],"Principal","Secundaria")</f>
        <v>Principal</v>
      </c>
      <c r="T618" s="10">
        <f>IFERROR(1/COUNTIF(Tabla2[CONTRATISTA PRNCIPAL],Tabla2[[#This Row],[CONTRATISTA PRNCIPAL]]),0)</f>
        <v>3.5714285714285713E-3</v>
      </c>
      <c r="U618" s="33">
        <f ca="1">IF(((TODAY()-Tabla2[[#This Row],[FECHA NACIMIENTO]])/365)&lt;18,"Corregir", IF(((TODAY()-Tabla2[[#This Row],[FECHA NACIMIENTO]])/365)&gt;80, "Corregir",ROUNDDOWN(((TODAY()-Tabla2[[#This Row],[FECHA NACIMIENTO]])/365),0)))</f>
        <v>23</v>
      </c>
      <c r="V61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618" s="34" t="str">
        <f ca="1">+IF(Tabla2[[#This Row],[Edad]]="Corregir","Corregir","Ok")</f>
        <v>Ok</v>
      </c>
      <c r="X618" s="10" t="str">
        <f>+IFERROR(VLOOKUP(Tabla2[[#This Row],[DISTRITO SEGÚN DNI]],Hoja1!$A$2:$B$55,2,FALSE),"No")</f>
        <v>ATE</v>
      </c>
      <c r="Y618" s="10" t="str">
        <f>IF(OR(LOWER(Tabla2[[#This Row],[GENERO]])="masculino", LOWER(Tabla2[[#This Row],[GENERO]])="femenino"),"OK","Corregir")</f>
        <v>OK</v>
      </c>
      <c r="Z618" s="10" t="str">
        <f>+IF(Tabla2[[#This Row],[Nro. DNI / CE]]="","Corregir",IF(LEN(Tabla2[[#This Row],[Nro. DNI / CE]])&gt;=8,"OK","Corregir"))</f>
        <v>OK</v>
      </c>
      <c r="AA618" s="10">
        <f>COUNTIF(Tabla2[APELLIDOS Y NOMBRES],Tabla2[[#This Row],[APELLIDOS Y NOMBRES]])</f>
        <v>1</v>
      </c>
      <c r="AB618" t="str">
        <f ca="1">+IFERROR(IF(Tabla2[[#This Row],[FECHA CESE/BAJA]]="","No Aplica",IF(AND(MONTH(Tabla2[[#This Row],[FECHA CESE/BAJA]])=MONTH(TODAY()-30),YEAR(Tabla2[[#This Row],[FECHA CESE/BAJA]])=YEAR(TODAY())),MONTH(TODAY()-30)&amp;"-"&amp;YEAR(TODAY()),"Borrar")),"No aplica")</f>
        <v>No aplica</v>
      </c>
      <c r="AC618" t="str">
        <f ca="1">+IFERROR(IF(Tabla2[[#This Row],[FECHA INICIO DE LABORES EN OBRA]]="","No Aplica",IF(AND(MONTH(Tabla2[[#This Row],[FECHA INICIO DE LABORES EN OBRA]])=MONTH(TODAY()-30),YEAR(Tabla2[[#This Row],[FECHA INICIO DE LABORES EN OBRA]])=YEAR(TODAY())),MONTH(TODAY()-30)&amp;"-"&amp;YEAR(TODAY()),"No Aplica")),"No Aplica")</f>
        <v>No Aplica</v>
      </c>
    </row>
    <row r="619" spans="1:29" x14ac:dyDescent="0.25">
      <c r="A619" s="2">
        <v>20101155588</v>
      </c>
      <c r="B619" s="3" t="s">
        <v>39</v>
      </c>
      <c r="C619" s="3" t="s">
        <v>39</v>
      </c>
      <c r="D619" s="3" t="s">
        <v>217</v>
      </c>
      <c r="E619" s="3" t="s">
        <v>218</v>
      </c>
      <c r="F619" s="36">
        <v>36356</v>
      </c>
      <c r="G619" s="3">
        <v>1</v>
      </c>
      <c r="H619" s="3" t="s">
        <v>6397</v>
      </c>
      <c r="I619" s="3" t="s">
        <v>4412</v>
      </c>
      <c r="J619" s="3" t="s">
        <v>6523</v>
      </c>
      <c r="K619" s="3" t="s">
        <v>36</v>
      </c>
      <c r="L619" s="8" t="s">
        <v>9813</v>
      </c>
      <c r="M619" s="5" t="s">
        <v>3092</v>
      </c>
      <c r="N619" s="13" t="s">
        <v>1043</v>
      </c>
      <c r="O619" s="5">
        <v>45000</v>
      </c>
      <c r="P619" s="8">
        <v>1</v>
      </c>
      <c r="Q619" s="9">
        <v>1</v>
      </c>
      <c r="R619" s="9" t="str">
        <f>IFERROR(VLOOKUP(Tabla2[[#This Row],[CONTRATISTA PRNCIPAL]],Hoja1!$L$5:$M$9,2,FALSE),"CJV")</f>
        <v>EPC</v>
      </c>
      <c r="S619" s="9" t="str">
        <f>IF(Tabla2[[#This Row],[EMPRESA]]=Tabla2[[#This Row],[CONTRATISTA PRNCIPAL]],"Principal","Secundaria")</f>
        <v>Principal</v>
      </c>
      <c r="T619" s="10">
        <f>IFERROR(1/COUNTIF(Tabla2[CONTRATISTA PRNCIPAL],Tabla2[[#This Row],[CONTRATISTA PRNCIPAL]]),0)</f>
        <v>3.5714285714285713E-3</v>
      </c>
      <c r="U619" s="33">
        <f ca="1">IF(((TODAY()-Tabla2[[#This Row],[FECHA NACIMIENTO]])/365)&lt;18,"Corregir", IF(((TODAY()-Tabla2[[#This Row],[FECHA NACIMIENTO]])/365)&gt;80, "Corregir",ROUNDDOWN(((TODAY()-Tabla2[[#This Row],[FECHA NACIMIENTO]])/365),0)))</f>
        <v>24</v>
      </c>
      <c r="V61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619" s="34" t="str">
        <f ca="1">+IF(Tabla2[[#This Row],[Edad]]="Corregir","Corregir","Ok")</f>
        <v>Ok</v>
      </c>
      <c r="X619" s="10" t="str">
        <f>+IFERROR(VLOOKUP(Tabla2[[#This Row],[DISTRITO SEGÚN DNI]],Hoja1!$A$2:$B$55,2,FALSE),"No")</f>
        <v>SANTA ANITA</v>
      </c>
      <c r="Y619" s="10" t="str">
        <f>IF(OR(LOWER(Tabla2[[#This Row],[GENERO]])="masculino", LOWER(Tabla2[[#This Row],[GENERO]])="femenino"),"OK","Corregir")</f>
        <v>OK</v>
      </c>
      <c r="Z619" s="10" t="str">
        <f>+IF(Tabla2[[#This Row],[Nro. DNI / CE]]="","Corregir",IF(LEN(Tabla2[[#This Row],[Nro. DNI / CE]])&gt;=8,"OK","Corregir"))</f>
        <v>OK</v>
      </c>
      <c r="AA619" s="10">
        <f>COUNTIF(Tabla2[APELLIDOS Y NOMBRES],Tabla2[[#This Row],[APELLIDOS Y NOMBRES]])</f>
        <v>1</v>
      </c>
      <c r="AB619" t="str">
        <f ca="1">+IFERROR(IF(Tabla2[[#This Row],[FECHA CESE/BAJA]]="","No Aplica",IF(AND(MONTH(Tabla2[[#This Row],[FECHA CESE/BAJA]])=MONTH(TODAY()-30),YEAR(Tabla2[[#This Row],[FECHA CESE/BAJA]])=YEAR(TODAY())),MONTH(TODAY()-30)&amp;"-"&amp;YEAR(TODAY()),"Borrar")),"No aplica")</f>
        <v>No aplica</v>
      </c>
      <c r="AC619" t="str">
        <f ca="1">+IFERROR(IF(Tabla2[[#This Row],[FECHA INICIO DE LABORES EN OBRA]]="","No Aplica",IF(AND(MONTH(Tabla2[[#This Row],[FECHA INICIO DE LABORES EN OBRA]])=MONTH(TODAY()-30),YEAR(Tabla2[[#This Row],[FECHA INICIO DE LABORES EN OBRA]])=YEAR(TODAY())),MONTH(TODAY()-30)&amp;"-"&amp;YEAR(TODAY()),"No Aplica")),"No Aplica")</f>
        <v>No Aplica</v>
      </c>
    </row>
    <row r="620" spans="1:29" x14ac:dyDescent="0.25">
      <c r="A620" s="2">
        <v>20101155588</v>
      </c>
      <c r="B620" s="3" t="s">
        <v>39</v>
      </c>
      <c r="C620" s="3" t="s">
        <v>39</v>
      </c>
      <c r="D620" s="3" t="s">
        <v>6554</v>
      </c>
      <c r="E620" s="3" t="s">
        <v>6555</v>
      </c>
      <c r="F620" s="36">
        <v>32212</v>
      </c>
      <c r="G620" s="3">
        <v>1</v>
      </c>
      <c r="H620" s="3" t="s">
        <v>6397</v>
      </c>
      <c r="I620" s="3" t="s">
        <v>4412</v>
      </c>
      <c r="J620" s="3" t="s">
        <v>6556</v>
      </c>
      <c r="K620" s="3" t="s">
        <v>1139</v>
      </c>
      <c r="L620" s="8" t="s">
        <v>9813</v>
      </c>
      <c r="M620" s="5" t="s">
        <v>3092</v>
      </c>
      <c r="N620" s="13" t="s">
        <v>1043</v>
      </c>
      <c r="O620" s="5">
        <v>44987</v>
      </c>
      <c r="P620" s="8">
        <v>1</v>
      </c>
      <c r="Q620" s="9">
        <v>1</v>
      </c>
      <c r="R620" s="9" t="str">
        <f>IFERROR(VLOOKUP(Tabla2[[#This Row],[CONTRATISTA PRNCIPAL]],Hoja1!$L$5:$M$9,2,FALSE),"CJV")</f>
        <v>EPC</v>
      </c>
      <c r="S620" s="9" t="str">
        <f>IF(Tabla2[[#This Row],[EMPRESA]]=Tabla2[[#This Row],[CONTRATISTA PRNCIPAL]],"Principal","Secundaria")</f>
        <v>Principal</v>
      </c>
      <c r="T620" s="10">
        <f>IFERROR(1/COUNTIF(Tabla2[CONTRATISTA PRNCIPAL],Tabla2[[#This Row],[CONTRATISTA PRNCIPAL]]),0)</f>
        <v>3.5714285714285713E-3</v>
      </c>
      <c r="U620" s="33">
        <f ca="1">IF(((TODAY()-Tabla2[[#This Row],[FECHA NACIMIENTO]])/365)&lt;18,"Corregir", IF(((TODAY()-Tabla2[[#This Row],[FECHA NACIMIENTO]])/365)&gt;80, "Corregir",ROUNDDOWN(((TODAY()-Tabla2[[#This Row],[FECHA NACIMIENTO]])/365),0)))</f>
        <v>35</v>
      </c>
      <c r="V62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620" s="34" t="str">
        <f ca="1">+IF(Tabla2[[#This Row],[Edad]]="Corregir","Corregir","Ok")</f>
        <v>Ok</v>
      </c>
      <c r="X620" s="10" t="str">
        <f>+IFERROR(VLOOKUP(Tabla2[[#This Row],[DISTRITO SEGÚN DNI]],Hoja1!$A$2:$B$55,2,FALSE),"No")</f>
        <v>No</v>
      </c>
      <c r="Y620" s="10" t="str">
        <f>IF(OR(LOWER(Tabla2[[#This Row],[GENERO]])="masculino", LOWER(Tabla2[[#This Row],[GENERO]])="femenino"),"OK","Corregir")</f>
        <v>OK</v>
      </c>
      <c r="Z620" s="10" t="str">
        <f>+IF(Tabla2[[#This Row],[Nro. DNI / CE]]="","Corregir",IF(LEN(Tabla2[[#This Row],[Nro. DNI / CE]])&gt;=8,"OK","Corregir"))</f>
        <v>OK</v>
      </c>
      <c r="AA620" s="10">
        <f>COUNTIF(Tabla2[APELLIDOS Y NOMBRES],Tabla2[[#This Row],[APELLIDOS Y NOMBRES]])</f>
        <v>1</v>
      </c>
      <c r="AB620" t="str">
        <f ca="1">+IFERROR(IF(Tabla2[[#This Row],[FECHA CESE/BAJA]]="","No Aplica",IF(AND(MONTH(Tabla2[[#This Row],[FECHA CESE/BAJA]])=MONTH(TODAY()-30),YEAR(Tabla2[[#This Row],[FECHA CESE/BAJA]])=YEAR(TODAY())),MONTH(TODAY()-30)&amp;"-"&amp;YEAR(TODAY()),"Borrar")),"No aplica")</f>
        <v>No aplica</v>
      </c>
      <c r="AC620" t="str">
        <f ca="1">+IFERROR(IF(Tabla2[[#This Row],[FECHA INICIO DE LABORES EN OBRA]]="","No Aplica",IF(AND(MONTH(Tabla2[[#This Row],[FECHA INICIO DE LABORES EN OBRA]])=MONTH(TODAY()-30),YEAR(Tabla2[[#This Row],[FECHA INICIO DE LABORES EN OBRA]])=YEAR(TODAY())),MONTH(TODAY()-30)&amp;"-"&amp;YEAR(TODAY()),"No Aplica")),"No Aplica")</f>
        <v>No Aplica</v>
      </c>
    </row>
    <row r="621" spans="1:29" x14ac:dyDescent="0.25">
      <c r="A621" s="2">
        <v>20101155588</v>
      </c>
      <c r="B621" s="3" t="s">
        <v>39</v>
      </c>
      <c r="C621" s="3" t="s">
        <v>39</v>
      </c>
      <c r="D621" s="3" t="s">
        <v>6557</v>
      </c>
      <c r="E621" s="3" t="s">
        <v>6558</v>
      </c>
      <c r="F621" s="36">
        <v>37623</v>
      </c>
      <c r="G621" s="3">
        <v>1</v>
      </c>
      <c r="H621" s="3" t="s">
        <v>6397</v>
      </c>
      <c r="I621" s="3" t="s">
        <v>4412</v>
      </c>
      <c r="J621" s="3" t="s">
        <v>6559</v>
      </c>
      <c r="K621" s="3" t="s">
        <v>1086</v>
      </c>
      <c r="L621" s="8" t="s">
        <v>9813</v>
      </c>
      <c r="M621" s="5" t="s">
        <v>3092</v>
      </c>
      <c r="N621" s="13" t="s">
        <v>1043</v>
      </c>
      <c r="O621" s="5">
        <v>45001</v>
      </c>
      <c r="P621" s="8">
        <v>1</v>
      </c>
      <c r="Q621" s="9">
        <v>1</v>
      </c>
      <c r="R621" s="9" t="str">
        <f>IFERROR(VLOOKUP(Tabla2[[#This Row],[CONTRATISTA PRNCIPAL]],Hoja1!$L$5:$M$9,2,FALSE),"CJV")</f>
        <v>EPC</v>
      </c>
      <c r="S621" s="9" t="str">
        <f>IF(Tabla2[[#This Row],[EMPRESA]]=Tabla2[[#This Row],[CONTRATISTA PRNCIPAL]],"Principal","Secundaria")</f>
        <v>Principal</v>
      </c>
      <c r="T621" s="10">
        <f>IFERROR(1/COUNTIF(Tabla2[CONTRATISTA PRNCIPAL],Tabla2[[#This Row],[CONTRATISTA PRNCIPAL]]),0)</f>
        <v>3.5714285714285713E-3</v>
      </c>
      <c r="U621" s="33">
        <f ca="1">IF(((TODAY()-Tabla2[[#This Row],[FECHA NACIMIENTO]])/365)&lt;18,"Corregir", IF(((TODAY()-Tabla2[[#This Row],[FECHA NACIMIENTO]])/365)&gt;80, "Corregir",ROUNDDOWN(((TODAY()-Tabla2[[#This Row],[FECHA NACIMIENTO]])/365),0)))</f>
        <v>20</v>
      </c>
      <c r="V62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621" s="34" t="str">
        <f ca="1">+IF(Tabla2[[#This Row],[Edad]]="Corregir","Corregir","Ok")</f>
        <v>Ok</v>
      </c>
      <c r="X621" s="10" t="str">
        <f>+IFERROR(VLOOKUP(Tabla2[[#This Row],[DISTRITO SEGÚN DNI]],Hoja1!$A$2:$B$55,2,FALSE),"No")</f>
        <v>No</v>
      </c>
      <c r="Y621" s="10" t="str">
        <f>IF(OR(LOWER(Tabla2[[#This Row],[GENERO]])="masculino", LOWER(Tabla2[[#This Row],[GENERO]])="femenino"),"OK","Corregir")</f>
        <v>OK</v>
      </c>
      <c r="Z621" s="10" t="str">
        <f>+IF(Tabla2[[#This Row],[Nro. DNI / CE]]="","Corregir",IF(LEN(Tabla2[[#This Row],[Nro. DNI / CE]])&gt;=8,"OK","Corregir"))</f>
        <v>OK</v>
      </c>
      <c r="AA621" s="10">
        <f>COUNTIF(Tabla2[APELLIDOS Y NOMBRES],Tabla2[[#This Row],[APELLIDOS Y NOMBRES]])</f>
        <v>1</v>
      </c>
      <c r="AB621" t="str">
        <f ca="1">+IFERROR(IF(Tabla2[[#This Row],[FECHA CESE/BAJA]]="","No Aplica",IF(AND(MONTH(Tabla2[[#This Row],[FECHA CESE/BAJA]])=MONTH(TODAY()-30),YEAR(Tabla2[[#This Row],[FECHA CESE/BAJA]])=YEAR(TODAY())),MONTH(TODAY()-30)&amp;"-"&amp;YEAR(TODAY()),"Borrar")),"No aplica")</f>
        <v>No aplica</v>
      </c>
      <c r="AC621" t="str">
        <f ca="1">+IFERROR(IF(Tabla2[[#This Row],[FECHA INICIO DE LABORES EN OBRA]]="","No Aplica",IF(AND(MONTH(Tabla2[[#This Row],[FECHA INICIO DE LABORES EN OBRA]])=MONTH(TODAY()-30),YEAR(Tabla2[[#This Row],[FECHA INICIO DE LABORES EN OBRA]])=YEAR(TODAY())),MONTH(TODAY()-30)&amp;"-"&amp;YEAR(TODAY()),"No Aplica")),"No Aplica")</f>
        <v>No Aplica</v>
      </c>
    </row>
    <row r="622" spans="1:29" x14ac:dyDescent="0.25">
      <c r="A622" s="2">
        <v>20101155588</v>
      </c>
      <c r="B622" s="3" t="s">
        <v>39</v>
      </c>
      <c r="C622" s="3" t="s">
        <v>39</v>
      </c>
      <c r="D622" s="3" t="s">
        <v>8490</v>
      </c>
      <c r="E622" s="3" t="s">
        <v>6560</v>
      </c>
      <c r="F622" s="36">
        <v>25710</v>
      </c>
      <c r="G622" s="3">
        <v>1</v>
      </c>
      <c r="H622" s="3" t="s">
        <v>6397</v>
      </c>
      <c r="I622" s="3" t="s">
        <v>4412</v>
      </c>
      <c r="J622" s="3" t="s">
        <v>6561</v>
      </c>
      <c r="K622" s="3" t="s">
        <v>1139</v>
      </c>
      <c r="L622" s="8" t="s">
        <v>9813</v>
      </c>
      <c r="M622" s="5" t="s">
        <v>3092</v>
      </c>
      <c r="N622" s="13" t="s">
        <v>1043</v>
      </c>
      <c r="O622" s="5">
        <v>44986</v>
      </c>
      <c r="P622" s="8">
        <v>1</v>
      </c>
      <c r="Q622" s="9">
        <v>1</v>
      </c>
      <c r="R622" s="9" t="str">
        <f>IFERROR(VLOOKUP(Tabla2[[#This Row],[CONTRATISTA PRNCIPAL]],Hoja1!$L$5:$M$9,2,FALSE),"CJV")</f>
        <v>EPC</v>
      </c>
      <c r="S622" s="9" t="str">
        <f>IF(Tabla2[[#This Row],[EMPRESA]]=Tabla2[[#This Row],[CONTRATISTA PRNCIPAL]],"Principal","Secundaria")</f>
        <v>Principal</v>
      </c>
      <c r="T622" s="10">
        <f>IFERROR(1/COUNTIF(Tabla2[CONTRATISTA PRNCIPAL],Tabla2[[#This Row],[CONTRATISTA PRNCIPAL]]),0)</f>
        <v>3.5714285714285713E-3</v>
      </c>
      <c r="U622" s="33">
        <f ca="1">IF(((TODAY()-Tabla2[[#This Row],[FECHA NACIMIENTO]])/365)&lt;18,"Corregir", IF(((TODAY()-Tabla2[[#This Row],[FECHA NACIMIENTO]])/365)&gt;80, "Corregir",ROUNDDOWN(((TODAY()-Tabla2[[#This Row],[FECHA NACIMIENTO]])/365),0)))</f>
        <v>53</v>
      </c>
      <c r="V62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622" s="34" t="str">
        <f ca="1">+IF(Tabla2[[#This Row],[Edad]]="Corregir","Corregir","Ok")</f>
        <v>Ok</v>
      </c>
      <c r="X622" s="10" t="str">
        <f>+IFERROR(VLOOKUP(Tabla2[[#This Row],[DISTRITO SEGÚN DNI]],Hoja1!$A$2:$B$55,2,FALSE),"No")</f>
        <v>No</v>
      </c>
      <c r="Y622" s="10" t="str">
        <f>IF(OR(LOWER(Tabla2[[#This Row],[GENERO]])="masculino", LOWER(Tabla2[[#This Row],[GENERO]])="femenino"),"OK","Corregir")</f>
        <v>OK</v>
      </c>
      <c r="Z622" s="10" t="str">
        <f>+IF(Tabla2[[#This Row],[Nro. DNI / CE]]="","Corregir",IF(LEN(Tabla2[[#This Row],[Nro. DNI / CE]])&gt;=8,"OK","Corregir"))</f>
        <v>OK</v>
      </c>
      <c r="AA622" s="10">
        <f>COUNTIF(Tabla2[APELLIDOS Y NOMBRES],Tabla2[[#This Row],[APELLIDOS Y NOMBRES]])</f>
        <v>1</v>
      </c>
      <c r="AB622" t="str">
        <f ca="1">+IFERROR(IF(Tabla2[[#This Row],[FECHA CESE/BAJA]]="","No Aplica",IF(AND(MONTH(Tabla2[[#This Row],[FECHA CESE/BAJA]])=MONTH(TODAY()-30),YEAR(Tabla2[[#This Row],[FECHA CESE/BAJA]])=YEAR(TODAY())),MONTH(TODAY()-30)&amp;"-"&amp;YEAR(TODAY()),"Borrar")),"No aplica")</f>
        <v>No aplica</v>
      </c>
      <c r="AC622" t="str">
        <f ca="1">+IFERROR(IF(Tabla2[[#This Row],[FECHA INICIO DE LABORES EN OBRA]]="","No Aplica",IF(AND(MONTH(Tabla2[[#This Row],[FECHA INICIO DE LABORES EN OBRA]])=MONTH(TODAY()-30),YEAR(Tabla2[[#This Row],[FECHA INICIO DE LABORES EN OBRA]])=YEAR(TODAY())),MONTH(TODAY()-30)&amp;"-"&amp;YEAR(TODAY()),"No Aplica")),"No Aplica")</f>
        <v>No Aplica</v>
      </c>
    </row>
    <row r="623" spans="1:29" x14ac:dyDescent="0.25">
      <c r="A623" s="2">
        <v>20101155588</v>
      </c>
      <c r="B623" s="3" t="s">
        <v>39</v>
      </c>
      <c r="C623" s="3" t="s">
        <v>39</v>
      </c>
      <c r="D623" s="3" t="s">
        <v>219</v>
      </c>
      <c r="E623" s="3" t="s">
        <v>220</v>
      </c>
      <c r="F623" s="36">
        <v>33378</v>
      </c>
      <c r="G623" s="3">
        <v>1</v>
      </c>
      <c r="H623" s="3" t="s">
        <v>6397</v>
      </c>
      <c r="I623" s="3" t="s">
        <v>4412</v>
      </c>
      <c r="J623" s="3" t="s">
        <v>6562</v>
      </c>
      <c r="K623" s="3" t="s">
        <v>131</v>
      </c>
      <c r="L623" s="8" t="s">
        <v>9813</v>
      </c>
      <c r="M623" s="5" t="s">
        <v>3092</v>
      </c>
      <c r="N623" s="13" t="s">
        <v>1043</v>
      </c>
      <c r="O623" s="5">
        <v>44973</v>
      </c>
      <c r="P623" s="8">
        <v>1</v>
      </c>
      <c r="Q623" s="9">
        <v>1</v>
      </c>
      <c r="R623" s="9" t="str">
        <f>IFERROR(VLOOKUP(Tabla2[[#This Row],[CONTRATISTA PRNCIPAL]],Hoja1!$L$5:$M$9,2,FALSE),"CJV")</f>
        <v>EPC</v>
      </c>
      <c r="S623" s="9" t="str">
        <f>IF(Tabla2[[#This Row],[EMPRESA]]=Tabla2[[#This Row],[CONTRATISTA PRNCIPAL]],"Principal","Secundaria")</f>
        <v>Principal</v>
      </c>
      <c r="T623" s="10">
        <f>IFERROR(1/COUNTIF(Tabla2[CONTRATISTA PRNCIPAL],Tabla2[[#This Row],[CONTRATISTA PRNCIPAL]]),0)</f>
        <v>3.5714285714285713E-3</v>
      </c>
      <c r="U623" s="33">
        <f ca="1">IF(((TODAY()-Tabla2[[#This Row],[FECHA NACIMIENTO]])/365)&lt;18,"Corregir", IF(((TODAY()-Tabla2[[#This Row],[FECHA NACIMIENTO]])/365)&gt;80, "Corregir",ROUNDDOWN(((TODAY()-Tabla2[[#This Row],[FECHA NACIMIENTO]])/365),0)))</f>
        <v>32</v>
      </c>
      <c r="V62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623" s="34" t="str">
        <f ca="1">+IF(Tabla2[[#This Row],[Edad]]="Corregir","Corregir","Ok")</f>
        <v>Ok</v>
      </c>
      <c r="X623" s="10" t="str">
        <f>+IFERROR(VLOOKUP(Tabla2[[#This Row],[DISTRITO SEGÚN DNI]],Hoja1!$A$2:$B$55,2,FALSE),"No")</f>
        <v>BREÑA</v>
      </c>
      <c r="Y623" s="10" t="str">
        <f>IF(OR(LOWER(Tabla2[[#This Row],[GENERO]])="masculino", LOWER(Tabla2[[#This Row],[GENERO]])="femenino"),"OK","Corregir")</f>
        <v>OK</v>
      </c>
      <c r="Z623" s="10" t="str">
        <f>+IF(Tabla2[[#This Row],[Nro. DNI / CE]]="","Corregir",IF(LEN(Tabla2[[#This Row],[Nro. DNI / CE]])&gt;=8,"OK","Corregir"))</f>
        <v>OK</v>
      </c>
      <c r="AA623" s="10">
        <f>COUNTIF(Tabla2[APELLIDOS Y NOMBRES],Tabla2[[#This Row],[APELLIDOS Y NOMBRES]])</f>
        <v>1</v>
      </c>
      <c r="AB623" t="str">
        <f ca="1">+IFERROR(IF(Tabla2[[#This Row],[FECHA CESE/BAJA]]="","No Aplica",IF(AND(MONTH(Tabla2[[#This Row],[FECHA CESE/BAJA]])=MONTH(TODAY()-30),YEAR(Tabla2[[#This Row],[FECHA CESE/BAJA]])=YEAR(TODAY())),MONTH(TODAY()-30)&amp;"-"&amp;YEAR(TODAY()),"Borrar")),"No aplica")</f>
        <v>No aplica</v>
      </c>
      <c r="AC623" t="str">
        <f ca="1">+IFERROR(IF(Tabla2[[#This Row],[FECHA INICIO DE LABORES EN OBRA]]="","No Aplica",IF(AND(MONTH(Tabla2[[#This Row],[FECHA INICIO DE LABORES EN OBRA]])=MONTH(TODAY()-30),YEAR(Tabla2[[#This Row],[FECHA INICIO DE LABORES EN OBRA]])=YEAR(TODAY())),MONTH(TODAY()-30)&amp;"-"&amp;YEAR(TODAY()),"No Aplica")),"No Aplica")</f>
        <v>No Aplica</v>
      </c>
    </row>
    <row r="624" spans="1:29" x14ac:dyDescent="0.25">
      <c r="A624" s="2">
        <v>20101155588</v>
      </c>
      <c r="B624" s="3" t="s">
        <v>39</v>
      </c>
      <c r="C624" s="3" t="s">
        <v>39</v>
      </c>
      <c r="D624" s="3" t="s">
        <v>6563</v>
      </c>
      <c r="E624" s="3" t="s">
        <v>6564</v>
      </c>
      <c r="F624" s="36">
        <v>34410</v>
      </c>
      <c r="G624" s="3">
        <v>1</v>
      </c>
      <c r="H624" s="3" t="s">
        <v>6397</v>
      </c>
      <c r="I624" s="3" t="s">
        <v>4412</v>
      </c>
      <c r="J624" s="3" t="s">
        <v>6565</v>
      </c>
      <c r="K624" s="3" t="s">
        <v>1219</v>
      </c>
      <c r="L624" s="8" t="s">
        <v>9813</v>
      </c>
      <c r="M624" s="5" t="s">
        <v>3092</v>
      </c>
      <c r="N624" s="13" t="s">
        <v>1043</v>
      </c>
      <c r="O624" s="5">
        <v>44975</v>
      </c>
      <c r="P624" s="8">
        <v>1</v>
      </c>
      <c r="Q624" s="9">
        <v>1</v>
      </c>
      <c r="R624" s="9" t="str">
        <f>IFERROR(VLOOKUP(Tabla2[[#This Row],[CONTRATISTA PRNCIPAL]],Hoja1!$L$5:$M$9,2,FALSE),"CJV")</f>
        <v>EPC</v>
      </c>
      <c r="S624" s="9" t="str">
        <f>IF(Tabla2[[#This Row],[EMPRESA]]=Tabla2[[#This Row],[CONTRATISTA PRNCIPAL]],"Principal","Secundaria")</f>
        <v>Principal</v>
      </c>
      <c r="T624" s="10">
        <f>IFERROR(1/COUNTIF(Tabla2[CONTRATISTA PRNCIPAL],Tabla2[[#This Row],[CONTRATISTA PRNCIPAL]]),0)</f>
        <v>3.5714285714285713E-3</v>
      </c>
      <c r="U624" s="33">
        <f ca="1">IF(((TODAY()-Tabla2[[#This Row],[FECHA NACIMIENTO]])/365)&lt;18,"Corregir", IF(((TODAY()-Tabla2[[#This Row],[FECHA NACIMIENTO]])/365)&gt;80, "Corregir",ROUNDDOWN(((TODAY()-Tabla2[[#This Row],[FECHA NACIMIENTO]])/365),0)))</f>
        <v>29</v>
      </c>
      <c r="V62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624" s="34" t="str">
        <f ca="1">+IF(Tabla2[[#This Row],[Edad]]="Corregir","Corregir","Ok")</f>
        <v>Ok</v>
      </c>
      <c r="X624" s="10" t="str">
        <f>+IFERROR(VLOOKUP(Tabla2[[#This Row],[DISTRITO SEGÚN DNI]],Hoja1!$A$2:$B$55,2,FALSE),"No")</f>
        <v>No</v>
      </c>
      <c r="Y624" s="10" t="str">
        <f>IF(OR(LOWER(Tabla2[[#This Row],[GENERO]])="masculino", LOWER(Tabla2[[#This Row],[GENERO]])="femenino"),"OK","Corregir")</f>
        <v>OK</v>
      </c>
      <c r="Z624" s="10" t="str">
        <f>+IF(Tabla2[[#This Row],[Nro. DNI / CE]]="","Corregir",IF(LEN(Tabla2[[#This Row],[Nro. DNI / CE]])&gt;=8,"OK","Corregir"))</f>
        <v>OK</v>
      </c>
      <c r="AA624" s="10">
        <f>COUNTIF(Tabla2[APELLIDOS Y NOMBRES],Tabla2[[#This Row],[APELLIDOS Y NOMBRES]])</f>
        <v>1</v>
      </c>
      <c r="AB624" t="str">
        <f ca="1">+IFERROR(IF(Tabla2[[#This Row],[FECHA CESE/BAJA]]="","No Aplica",IF(AND(MONTH(Tabla2[[#This Row],[FECHA CESE/BAJA]])=MONTH(TODAY()-30),YEAR(Tabla2[[#This Row],[FECHA CESE/BAJA]])=YEAR(TODAY())),MONTH(TODAY()-30)&amp;"-"&amp;YEAR(TODAY()),"Borrar")),"No aplica")</f>
        <v>No aplica</v>
      </c>
      <c r="AC624" t="str">
        <f ca="1">+IFERROR(IF(Tabla2[[#This Row],[FECHA INICIO DE LABORES EN OBRA]]="","No Aplica",IF(AND(MONTH(Tabla2[[#This Row],[FECHA INICIO DE LABORES EN OBRA]])=MONTH(TODAY()-30),YEAR(Tabla2[[#This Row],[FECHA INICIO DE LABORES EN OBRA]])=YEAR(TODAY())),MONTH(TODAY()-30)&amp;"-"&amp;YEAR(TODAY()),"No Aplica")),"No Aplica")</f>
        <v>No Aplica</v>
      </c>
    </row>
    <row r="625" spans="1:29" x14ac:dyDescent="0.25">
      <c r="A625" s="2">
        <v>20101155588</v>
      </c>
      <c r="B625" s="3" t="s">
        <v>39</v>
      </c>
      <c r="C625" s="3" t="s">
        <v>39</v>
      </c>
      <c r="D625" s="3" t="s">
        <v>221</v>
      </c>
      <c r="E625" s="3" t="s">
        <v>222</v>
      </c>
      <c r="F625" s="36">
        <v>35752</v>
      </c>
      <c r="G625" s="3">
        <v>1</v>
      </c>
      <c r="H625" s="3" t="s">
        <v>6397</v>
      </c>
      <c r="I625" s="3" t="s">
        <v>4412</v>
      </c>
      <c r="J625" s="3" t="s">
        <v>6445</v>
      </c>
      <c r="K625" s="3" t="s">
        <v>131</v>
      </c>
      <c r="L625" s="8" t="s">
        <v>9813</v>
      </c>
      <c r="M625" s="5" t="s">
        <v>3092</v>
      </c>
      <c r="N625" s="13" t="s">
        <v>1043</v>
      </c>
      <c r="O625" s="5">
        <v>44982</v>
      </c>
      <c r="P625" s="8">
        <v>1</v>
      </c>
      <c r="Q625" s="9">
        <v>1</v>
      </c>
      <c r="R625" s="9" t="str">
        <f>IFERROR(VLOOKUP(Tabla2[[#This Row],[CONTRATISTA PRNCIPAL]],Hoja1!$L$5:$M$9,2,FALSE),"CJV")</f>
        <v>EPC</v>
      </c>
      <c r="S625" s="9" t="str">
        <f>IF(Tabla2[[#This Row],[EMPRESA]]=Tabla2[[#This Row],[CONTRATISTA PRNCIPAL]],"Principal","Secundaria")</f>
        <v>Principal</v>
      </c>
      <c r="T625" s="10">
        <f>IFERROR(1/COUNTIF(Tabla2[CONTRATISTA PRNCIPAL],Tabla2[[#This Row],[CONTRATISTA PRNCIPAL]]),0)</f>
        <v>3.5714285714285713E-3</v>
      </c>
      <c r="U625" s="33">
        <f ca="1">IF(((TODAY()-Tabla2[[#This Row],[FECHA NACIMIENTO]])/365)&lt;18,"Corregir", IF(((TODAY()-Tabla2[[#This Row],[FECHA NACIMIENTO]])/365)&gt;80, "Corregir",ROUNDDOWN(((TODAY()-Tabla2[[#This Row],[FECHA NACIMIENTO]])/365),0)))</f>
        <v>25</v>
      </c>
      <c r="V62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625" s="34" t="str">
        <f ca="1">+IF(Tabla2[[#This Row],[Edad]]="Corregir","Corregir","Ok")</f>
        <v>Ok</v>
      </c>
      <c r="X625" s="10" t="str">
        <f>+IFERROR(VLOOKUP(Tabla2[[#This Row],[DISTRITO SEGÚN DNI]],Hoja1!$A$2:$B$55,2,FALSE),"No")</f>
        <v>BREÑA</v>
      </c>
      <c r="Y625" s="10" t="str">
        <f>IF(OR(LOWER(Tabla2[[#This Row],[GENERO]])="masculino", LOWER(Tabla2[[#This Row],[GENERO]])="femenino"),"OK","Corregir")</f>
        <v>OK</v>
      </c>
      <c r="Z625" s="10" t="str">
        <f>+IF(Tabla2[[#This Row],[Nro. DNI / CE]]="","Corregir",IF(LEN(Tabla2[[#This Row],[Nro. DNI / CE]])&gt;=8,"OK","Corregir"))</f>
        <v>OK</v>
      </c>
      <c r="AA625" s="10">
        <f>COUNTIF(Tabla2[APELLIDOS Y NOMBRES],Tabla2[[#This Row],[APELLIDOS Y NOMBRES]])</f>
        <v>1</v>
      </c>
      <c r="AB625" t="str">
        <f ca="1">+IFERROR(IF(Tabla2[[#This Row],[FECHA CESE/BAJA]]="","No Aplica",IF(AND(MONTH(Tabla2[[#This Row],[FECHA CESE/BAJA]])=MONTH(TODAY()-30),YEAR(Tabla2[[#This Row],[FECHA CESE/BAJA]])=YEAR(TODAY())),MONTH(TODAY()-30)&amp;"-"&amp;YEAR(TODAY()),"Borrar")),"No aplica")</f>
        <v>No aplica</v>
      </c>
      <c r="AC625" t="str">
        <f ca="1">+IFERROR(IF(Tabla2[[#This Row],[FECHA INICIO DE LABORES EN OBRA]]="","No Aplica",IF(AND(MONTH(Tabla2[[#This Row],[FECHA INICIO DE LABORES EN OBRA]])=MONTH(TODAY()-30),YEAR(Tabla2[[#This Row],[FECHA INICIO DE LABORES EN OBRA]])=YEAR(TODAY())),MONTH(TODAY()-30)&amp;"-"&amp;YEAR(TODAY()),"No Aplica")),"No Aplica")</f>
        <v>No Aplica</v>
      </c>
    </row>
    <row r="626" spans="1:29" x14ac:dyDescent="0.25">
      <c r="A626" s="2">
        <v>20101155588</v>
      </c>
      <c r="B626" s="3" t="s">
        <v>39</v>
      </c>
      <c r="C626" s="3" t="s">
        <v>39</v>
      </c>
      <c r="D626" s="3" t="s">
        <v>223</v>
      </c>
      <c r="E626" s="3" t="s">
        <v>224</v>
      </c>
      <c r="F626" s="36">
        <v>37015</v>
      </c>
      <c r="G626" s="3">
        <v>1</v>
      </c>
      <c r="H626" s="3" t="s">
        <v>6397</v>
      </c>
      <c r="I626" s="3" t="s">
        <v>4412</v>
      </c>
      <c r="J626" s="3" t="s">
        <v>6566</v>
      </c>
      <c r="K626" s="3" t="s">
        <v>35</v>
      </c>
      <c r="L626" s="8" t="s">
        <v>9813</v>
      </c>
      <c r="M626" s="5" t="s">
        <v>3092</v>
      </c>
      <c r="N626" s="13" t="s">
        <v>1043</v>
      </c>
      <c r="O626" s="5">
        <v>44996</v>
      </c>
      <c r="P626" s="8">
        <v>1</v>
      </c>
      <c r="Q626" s="9">
        <v>1</v>
      </c>
      <c r="R626" s="9" t="str">
        <f>IFERROR(VLOOKUP(Tabla2[[#This Row],[CONTRATISTA PRNCIPAL]],Hoja1!$L$5:$M$9,2,FALSE),"CJV")</f>
        <v>EPC</v>
      </c>
      <c r="S626" s="9" t="str">
        <f>IF(Tabla2[[#This Row],[EMPRESA]]=Tabla2[[#This Row],[CONTRATISTA PRNCIPAL]],"Principal","Secundaria")</f>
        <v>Principal</v>
      </c>
      <c r="T626" s="10">
        <f>IFERROR(1/COUNTIF(Tabla2[CONTRATISTA PRNCIPAL],Tabla2[[#This Row],[CONTRATISTA PRNCIPAL]]),0)</f>
        <v>3.5714285714285713E-3</v>
      </c>
      <c r="U626" s="33">
        <f ca="1">IF(((TODAY()-Tabla2[[#This Row],[FECHA NACIMIENTO]])/365)&lt;18,"Corregir", IF(((TODAY()-Tabla2[[#This Row],[FECHA NACIMIENTO]])/365)&gt;80, "Corregir",ROUNDDOWN(((TODAY()-Tabla2[[#This Row],[FECHA NACIMIENTO]])/365),0)))</f>
        <v>22</v>
      </c>
      <c r="V62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626" s="34" t="str">
        <f ca="1">+IF(Tabla2[[#This Row],[Edad]]="Corregir","Corregir","Ok")</f>
        <v>Ok</v>
      </c>
      <c r="X626" s="10" t="str">
        <f>+IFERROR(VLOOKUP(Tabla2[[#This Row],[DISTRITO SEGÚN DNI]],Hoja1!$A$2:$B$55,2,FALSE),"No")</f>
        <v>EL AGUSTINO</v>
      </c>
      <c r="Y626" s="10" t="str">
        <f>IF(OR(LOWER(Tabla2[[#This Row],[GENERO]])="masculino", LOWER(Tabla2[[#This Row],[GENERO]])="femenino"),"OK","Corregir")</f>
        <v>OK</v>
      </c>
      <c r="Z626" s="10" t="str">
        <f>+IF(Tabla2[[#This Row],[Nro. DNI / CE]]="","Corregir",IF(LEN(Tabla2[[#This Row],[Nro. DNI / CE]])&gt;=8,"OK","Corregir"))</f>
        <v>OK</v>
      </c>
      <c r="AA626" s="10">
        <f>COUNTIF(Tabla2[APELLIDOS Y NOMBRES],Tabla2[[#This Row],[APELLIDOS Y NOMBRES]])</f>
        <v>1</v>
      </c>
      <c r="AB626" t="str">
        <f ca="1">+IFERROR(IF(Tabla2[[#This Row],[FECHA CESE/BAJA]]="","No Aplica",IF(AND(MONTH(Tabla2[[#This Row],[FECHA CESE/BAJA]])=MONTH(TODAY()-30),YEAR(Tabla2[[#This Row],[FECHA CESE/BAJA]])=YEAR(TODAY())),MONTH(TODAY()-30)&amp;"-"&amp;YEAR(TODAY()),"Borrar")),"No aplica")</f>
        <v>No aplica</v>
      </c>
      <c r="AC626" t="str">
        <f ca="1">+IFERROR(IF(Tabla2[[#This Row],[FECHA INICIO DE LABORES EN OBRA]]="","No Aplica",IF(AND(MONTH(Tabla2[[#This Row],[FECHA INICIO DE LABORES EN OBRA]])=MONTH(TODAY()-30),YEAR(Tabla2[[#This Row],[FECHA INICIO DE LABORES EN OBRA]])=YEAR(TODAY())),MONTH(TODAY()-30)&amp;"-"&amp;YEAR(TODAY()),"No Aplica")),"No Aplica")</f>
        <v>No Aplica</v>
      </c>
    </row>
    <row r="627" spans="1:29" x14ac:dyDescent="0.25">
      <c r="A627" s="2">
        <v>20101155588</v>
      </c>
      <c r="B627" s="3" t="s">
        <v>39</v>
      </c>
      <c r="C627" s="3" t="s">
        <v>39</v>
      </c>
      <c r="D627" s="3" t="s">
        <v>225</v>
      </c>
      <c r="E627" s="3" t="s">
        <v>226</v>
      </c>
      <c r="F627" s="36">
        <v>30739</v>
      </c>
      <c r="G627" s="3">
        <v>1</v>
      </c>
      <c r="H627" s="3" t="s">
        <v>6397</v>
      </c>
      <c r="I627" s="3" t="s">
        <v>4412</v>
      </c>
      <c r="J627" s="3" t="s">
        <v>6567</v>
      </c>
      <c r="K627" s="3" t="s">
        <v>34</v>
      </c>
      <c r="L627" s="8" t="s">
        <v>9813</v>
      </c>
      <c r="M627" s="5" t="s">
        <v>3092</v>
      </c>
      <c r="N627" s="13" t="s">
        <v>1043</v>
      </c>
      <c r="O627" s="5">
        <v>44997</v>
      </c>
      <c r="P627" s="8">
        <v>1</v>
      </c>
      <c r="Q627" s="9">
        <v>1</v>
      </c>
      <c r="R627" s="9" t="str">
        <f>IFERROR(VLOOKUP(Tabla2[[#This Row],[CONTRATISTA PRNCIPAL]],Hoja1!$L$5:$M$9,2,FALSE),"CJV")</f>
        <v>EPC</v>
      </c>
      <c r="S627" s="9" t="str">
        <f>IF(Tabla2[[#This Row],[EMPRESA]]=Tabla2[[#This Row],[CONTRATISTA PRNCIPAL]],"Principal","Secundaria")</f>
        <v>Principal</v>
      </c>
      <c r="T627" s="10">
        <f>IFERROR(1/COUNTIF(Tabla2[CONTRATISTA PRNCIPAL],Tabla2[[#This Row],[CONTRATISTA PRNCIPAL]]),0)</f>
        <v>3.5714285714285713E-3</v>
      </c>
      <c r="U627" s="33">
        <f ca="1">IF(((TODAY()-Tabla2[[#This Row],[FECHA NACIMIENTO]])/365)&lt;18,"Corregir", IF(((TODAY()-Tabla2[[#This Row],[FECHA NACIMIENTO]])/365)&gt;80, "Corregir",ROUNDDOWN(((TODAY()-Tabla2[[#This Row],[FECHA NACIMIENTO]])/365),0)))</f>
        <v>39</v>
      </c>
      <c r="V62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627" s="34" t="str">
        <f ca="1">+IF(Tabla2[[#This Row],[Edad]]="Corregir","Corregir","Ok")</f>
        <v>Ok</v>
      </c>
      <c r="X627" s="10" t="str">
        <f>+IFERROR(VLOOKUP(Tabla2[[#This Row],[DISTRITO SEGÚN DNI]],Hoja1!$A$2:$B$55,2,FALSE),"No")</f>
        <v>CALLAO</v>
      </c>
      <c r="Y627" s="10" t="str">
        <f>IF(OR(LOWER(Tabla2[[#This Row],[GENERO]])="masculino", LOWER(Tabla2[[#This Row],[GENERO]])="femenino"),"OK","Corregir")</f>
        <v>OK</v>
      </c>
      <c r="Z627" s="10" t="str">
        <f>+IF(Tabla2[[#This Row],[Nro. DNI / CE]]="","Corregir",IF(LEN(Tabla2[[#This Row],[Nro. DNI / CE]])&gt;=8,"OK","Corregir"))</f>
        <v>OK</v>
      </c>
      <c r="AA627" s="10">
        <f>COUNTIF(Tabla2[APELLIDOS Y NOMBRES],Tabla2[[#This Row],[APELLIDOS Y NOMBRES]])</f>
        <v>1</v>
      </c>
      <c r="AB627" t="str">
        <f ca="1">+IFERROR(IF(Tabla2[[#This Row],[FECHA CESE/BAJA]]="","No Aplica",IF(AND(MONTH(Tabla2[[#This Row],[FECHA CESE/BAJA]])=MONTH(TODAY()-30),YEAR(Tabla2[[#This Row],[FECHA CESE/BAJA]])=YEAR(TODAY())),MONTH(TODAY()-30)&amp;"-"&amp;YEAR(TODAY()),"Borrar")),"No aplica")</f>
        <v>No aplica</v>
      </c>
      <c r="AC627" t="str">
        <f ca="1">+IFERROR(IF(Tabla2[[#This Row],[FECHA INICIO DE LABORES EN OBRA]]="","No Aplica",IF(AND(MONTH(Tabla2[[#This Row],[FECHA INICIO DE LABORES EN OBRA]])=MONTH(TODAY()-30),YEAR(Tabla2[[#This Row],[FECHA INICIO DE LABORES EN OBRA]])=YEAR(TODAY())),MONTH(TODAY()-30)&amp;"-"&amp;YEAR(TODAY()),"No Aplica")),"No Aplica")</f>
        <v>No Aplica</v>
      </c>
    </row>
    <row r="628" spans="1:29" x14ac:dyDescent="0.25">
      <c r="A628" s="2">
        <v>20101155588</v>
      </c>
      <c r="B628" s="3" t="s">
        <v>39</v>
      </c>
      <c r="C628" s="3" t="s">
        <v>39</v>
      </c>
      <c r="D628" s="3" t="s">
        <v>6568</v>
      </c>
      <c r="E628" s="3" t="s">
        <v>6569</v>
      </c>
      <c r="F628" s="36">
        <v>37408</v>
      </c>
      <c r="G628" s="3">
        <v>1</v>
      </c>
      <c r="H628" s="3" t="s">
        <v>6397</v>
      </c>
      <c r="I628" s="3" t="s">
        <v>4412</v>
      </c>
      <c r="J628" s="3" t="s">
        <v>6570</v>
      </c>
      <c r="K628" s="3" t="s">
        <v>1139</v>
      </c>
      <c r="L628" s="8" t="s">
        <v>9813</v>
      </c>
      <c r="M628" s="5" t="s">
        <v>3092</v>
      </c>
      <c r="N628" s="13" t="s">
        <v>1043</v>
      </c>
      <c r="O628" s="5">
        <v>44996</v>
      </c>
      <c r="P628" s="8">
        <v>1</v>
      </c>
      <c r="Q628" s="9">
        <v>1</v>
      </c>
      <c r="R628" s="9" t="str">
        <f>IFERROR(VLOOKUP(Tabla2[[#This Row],[CONTRATISTA PRNCIPAL]],Hoja1!$L$5:$M$9,2,FALSE),"CJV")</f>
        <v>EPC</v>
      </c>
      <c r="S628" s="9" t="str">
        <f>IF(Tabla2[[#This Row],[EMPRESA]]=Tabla2[[#This Row],[CONTRATISTA PRNCIPAL]],"Principal","Secundaria")</f>
        <v>Principal</v>
      </c>
      <c r="T628" s="10">
        <f>IFERROR(1/COUNTIF(Tabla2[CONTRATISTA PRNCIPAL],Tabla2[[#This Row],[CONTRATISTA PRNCIPAL]]),0)</f>
        <v>3.5714285714285713E-3</v>
      </c>
      <c r="U628" s="33">
        <f ca="1">IF(((TODAY()-Tabla2[[#This Row],[FECHA NACIMIENTO]])/365)&lt;18,"Corregir", IF(((TODAY()-Tabla2[[#This Row],[FECHA NACIMIENTO]])/365)&gt;80, "Corregir",ROUNDDOWN(((TODAY()-Tabla2[[#This Row],[FECHA NACIMIENTO]])/365),0)))</f>
        <v>21</v>
      </c>
      <c r="V62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628" s="34" t="str">
        <f ca="1">+IF(Tabla2[[#This Row],[Edad]]="Corregir","Corregir","Ok")</f>
        <v>Ok</v>
      </c>
      <c r="X628" s="10" t="str">
        <f>+IFERROR(VLOOKUP(Tabla2[[#This Row],[DISTRITO SEGÚN DNI]],Hoja1!$A$2:$B$55,2,FALSE),"No")</f>
        <v>No</v>
      </c>
      <c r="Y628" s="10" t="str">
        <f>IF(OR(LOWER(Tabla2[[#This Row],[GENERO]])="masculino", LOWER(Tabla2[[#This Row],[GENERO]])="femenino"),"OK","Corregir")</f>
        <v>OK</v>
      </c>
      <c r="Z628" s="10" t="str">
        <f>+IF(Tabla2[[#This Row],[Nro. DNI / CE]]="","Corregir",IF(LEN(Tabla2[[#This Row],[Nro. DNI / CE]])&gt;=8,"OK","Corregir"))</f>
        <v>OK</v>
      </c>
      <c r="AA628" s="10">
        <f>COUNTIF(Tabla2[APELLIDOS Y NOMBRES],Tabla2[[#This Row],[APELLIDOS Y NOMBRES]])</f>
        <v>1</v>
      </c>
      <c r="AB628" t="str">
        <f ca="1">+IFERROR(IF(Tabla2[[#This Row],[FECHA CESE/BAJA]]="","No Aplica",IF(AND(MONTH(Tabla2[[#This Row],[FECHA CESE/BAJA]])=MONTH(TODAY()-30),YEAR(Tabla2[[#This Row],[FECHA CESE/BAJA]])=YEAR(TODAY())),MONTH(TODAY()-30)&amp;"-"&amp;YEAR(TODAY()),"Borrar")),"No aplica")</f>
        <v>No aplica</v>
      </c>
      <c r="AC628" t="str">
        <f ca="1">+IFERROR(IF(Tabla2[[#This Row],[FECHA INICIO DE LABORES EN OBRA]]="","No Aplica",IF(AND(MONTH(Tabla2[[#This Row],[FECHA INICIO DE LABORES EN OBRA]])=MONTH(TODAY()-30),YEAR(Tabla2[[#This Row],[FECHA INICIO DE LABORES EN OBRA]])=YEAR(TODAY())),MONTH(TODAY()-30)&amp;"-"&amp;YEAR(TODAY()),"No Aplica")),"No Aplica")</f>
        <v>No Aplica</v>
      </c>
    </row>
    <row r="629" spans="1:29" x14ac:dyDescent="0.25">
      <c r="A629" s="2">
        <v>20101155588</v>
      </c>
      <c r="B629" s="3" t="s">
        <v>39</v>
      </c>
      <c r="C629" s="3" t="s">
        <v>39</v>
      </c>
      <c r="D629" s="3" t="s">
        <v>6571</v>
      </c>
      <c r="E629" s="3" t="s">
        <v>6572</v>
      </c>
      <c r="F629" s="36">
        <v>37034</v>
      </c>
      <c r="G629" s="3">
        <v>1</v>
      </c>
      <c r="H629" s="3" t="s">
        <v>6397</v>
      </c>
      <c r="I629" s="3" t="s">
        <v>4412</v>
      </c>
      <c r="J629" s="3" t="s">
        <v>6573</v>
      </c>
      <c r="K629" s="3" t="s">
        <v>1042</v>
      </c>
      <c r="L629" s="8" t="s">
        <v>9813</v>
      </c>
      <c r="M629" s="5" t="s">
        <v>3092</v>
      </c>
      <c r="N629" s="13" t="s">
        <v>1043</v>
      </c>
      <c r="O629" s="5">
        <v>44996</v>
      </c>
      <c r="P629" s="8">
        <v>1</v>
      </c>
      <c r="Q629" s="9">
        <v>1</v>
      </c>
      <c r="R629" s="9" t="str">
        <f>IFERROR(VLOOKUP(Tabla2[[#This Row],[CONTRATISTA PRNCIPAL]],Hoja1!$L$5:$M$9,2,FALSE),"CJV")</f>
        <v>EPC</v>
      </c>
      <c r="S629" s="9" t="str">
        <f>IF(Tabla2[[#This Row],[EMPRESA]]=Tabla2[[#This Row],[CONTRATISTA PRNCIPAL]],"Principal","Secundaria")</f>
        <v>Principal</v>
      </c>
      <c r="T629" s="10">
        <f>IFERROR(1/COUNTIF(Tabla2[CONTRATISTA PRNCIPAL],Tabla2[[#This Row],[CONTRATISTA PRNCIPAL]]),0)</f>
        <v>3.5714285714285713E-3</v>
      </c>
      <c r="U629" s="33">
        <f ca="1">IF(((TODAY()-Tabla2[[#This Row],[FECHA NACIMIENTO]])/365)&lt;18,"Corregir", IF(((TODAY()-Tabla2[[#This Row],[FECHA NACIMIENTO]])/365)&gt;80, "Corregir",ROUNDDOWN(((TODAY()-Tabla2[[#This Row],[FECHA NACIMIENTO]])/365),0)))</f>
        <v>22</v>
      </c>
      <c r="V62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629" s="34" t="str">
        <f ca="1">+IF(Tabla2[[#This Row],[Edad]]="Corregir","Corregir","Ok")</f>
        <v>Ok</v>
      </c>
      <c r="X629" s="10" t="str">
        <f>+IFERROR(VLOOKUP(Tabla2[[#This Row],[DISTRITO SEGÚN DNI]],Hoja1!$A$2:$B$55,2,FALSE),"No")</f>
        <v>No</v>
      </c>
      <c r="Y629" s="10" t="str">
        <f>IF(OR(LOWER(Tabla2[[#This Row],[GENERO]])="masculino", LOWER(Tabla2[[#This Row],[GENERO]])="femenino"),"OK","Corregir")</f>
        <v>OK</v>
      </c>
      <c r="Z629" s="10" t="str">
        <f>+IF(Tabla2[[#This Row],[Nro. DNI / CE]]="","Corregir",IF(LEN(Tabla2[[#This Row],[Nro. DNI / CE]])&gt;=8,"OK","Corregir"))</f>
        <v>OK</v>
      </c>
      <c r="AA629" s="10">
        <f>COUNTIF(Tabla2[APELLIDOS Y NOMBRES],Tabla2[[#This Row],[APELLIDOS Y NOMBRES]])</f>
        <v>1</v>
      </c>
      <c r="AB629" t="str">
        <f ca="1">+IFERROR(IF(Tabla2[[#This Row],[FECHA CESE/BAJA]]="","No Aplica",IF(AND(MONTH(Tabla2[[#This Row],[FECHA CESE/BAJA]])=MONTH(TODAY()-30),YEAR(Tabla2[[#This Row],[FECHA CESE/BAJA]])=YEAR(TODAY())),MONTH(TODAY()-30)&amp;"-"&amp;YEAR(TODAY()),"Borrar")),"No aplica")</f>
        <v>No aplica</v>
      </c>
      <c r="AC629" t="str">
        <f ca="1">+IFERROR(IF(Tabla2[[#This Row],[FECHA INICIO DE LABORES EN OBRA]]="","No Aplica",IF(AND(MONTH(Tabla2[[#This Row],[FECHA INICIO DE LABORES EN OBRA]])=MONTH(TODAY()-30),YEAR(Tabla2[[#This Row],[FECHA INICIO DE LABORES EN OBRA]])=YEAR(TODAY())),MONTH(TODAY()-30)&amp;"-"&amp;YEAR(TODAY()),"No Aplica")),"No Aplica")</f>
        <v>No Aplica</v>
      </c>
    </row>
    <row r="630" spans="1:29" x14ac:dyDescent="0.25">
      <c r="A630" s="2">
        <v>20101155588</v>
      </c>
      <c r="B630" s="3" t="s">
        <v>39</v>
      </c>
      <c r="C630" s="3" t="s">
        <v>39</v>
      </c>
      <c r="D630" s="3" t="s">
        <v>227</v>
      </c>
      <c r="E630" s="3" t="s">
        <v>228</v>
      </c>
      <c r="F630" s="36">
        <v>34777</v>
      </c>
      <c r="G630" s="3">
        <v>1</v>
      </c>
      <c r="H630" s="3" t="s">
        <v>6397</v>
      </c>
      <c r="I630" s="3" t="s">
        <v>4412</v>
      </c>
      <c r="J630" s="3" t="s">
        <v>6574</v>
      </c>
      <c r="K630" s="3" t="s">
        <v>6537</v>
      </c>
      <c r="L630" s="8" t="s">
        <v>9813</v>
      </c>
      <c r="M630" s="5" t="s">
        <v>3092</v>
      </c>
      <c r="N630" s="13" t="s">
        <v>1043</v>
      </c>
      <c r="O630" s="5">
        <v>44978</v>
      </c>
      <c r="P630" s="8">
        <v>1</v>
      </c>
      <c r="Q630" s="9">
        <v>1</v>
      </c>
      <c r="R630" s="9" t="str">
        <f>IFERROR(VLOOKUP(Tabla2[[#This Row],[CONTRATISTA PRNCIPAL]],Hoja1!$L$5:$M$9,2,FALSE),"CJV")</f>
        <v>EPC</v>
      </c>
      <c r="S630" s="9" t="str">
        <f>IF(Tabla2[[#This Row],[EMPRESA]]=Tabla2[[#This Row],[CONTRATISTA PRNCIPAL]],"Principal","Secundaria")</f>
        <v>Principal</v>
      </c>
      <c r="T630" s="10">
        <f>IFERROR(1/COUNTIF(Tabla2[CONTRATISTA PRNCIPAL],Tabla2[[#This Row],[CONTRATISTA PRNCIPAL]]),0)</f>
        <v>3.5714285714285713E-3</v>
      </c>
      <c r="U630" s="33">
        <f ca="1">IF(((TODAY()-Tabla2[[#This Row],[FECHA NACIMIENTO]])/365)&lt;18,"Corregir", IF(((TODAY()-Tabla2[[#This Row],[FECHA NACIMIENTO]])/365)&gt;80, "Corregir",ROUNDDOWN(((TODAY()-Tabla2[[#This Row],[FECHA NACIMIENTO]])/365),0)))</f>
        <v>28</v>
      </c>
      <c r="V63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630" s="34" t="str">
        <f ca="1">+IF(Tabla2[[#This Row],[Edad]]="Corregir","Corregir","Ok")</f>
        <v>Ok</v>
      </c>
      <c r="X630" s="10" t="str">
        <f>+IFERROR(VLOOKUP(Tabla2[[#This Row],[DISTRITO SEGÚN DNI]],Hoja1!$A$2:$B$55,2,FALSE),"No")</f>
        <v>No</v>
      </c>
      <c r="Y630" s="10" t="str">
        <f>IF(OR(LOWER(Tabla2[[#This Row],[GENERO]])="masculino", LOWER(Tabla2[[#This Row],[GENERO]])="femenino"),"OK","Corregir")</f>
        <v>OK</v>
      </c>
      <c r="Z630" s="10" t="str">
        <f>+IF(Tabla2[[#This Row],[Nro. DNI / CE]]="","Corregir",IF(LEN(Tabla2[[#This Row],[Nro. DNI / CE]])&gt;=8,"OK","Corregir"))</f>
        <v>OK</v>
      </c>
      <c r="AA630" s="10">
        <f>COUNTIF(Tabla2[APELLIDOS Y NOMBRES],Tabla2[[#This Row],[APELLIDOS Y NOMBRES]])</f>
        <v>1</v>
      </c>
      <c r="AB630" t="str">
        <f ca="1">+IFERROR(IF(Tabla2[[#This Row],[FECHA CESE/BAJA]]="","No Aplica",IF(AND(MONTH(Tabla2[[#This Row],[FECHA CESE/BAJA]])=MONTH(TODAY()-30),YEAR(Tabla2[[#This Row],[FECHA CESE/BAJA]])=YEAR(TODAY())),MONTH(TODAY()-30)&amp;"-"&amp;YEAR(TODAY()),"Borrar")),"No aplica")</f>
        <v>No aplica</v>
      </c>
      <c r="AC630" t="str">
        <f ca="1">+IFERROR(IF(Tabla2[[#This Row],[FECHA INICIO DE LABORES EN OBRA]]="","No Aplica",IF(AND(MONTH(Tabla2[[#This Row],[FECHA INICIO DE LABORES EN OBRA]])=MONTH(TODAY()-30),YEAR(Tabla2[[#This Row],[FECHA INICIO DE LABORES EN OBRA]])=YEAR(TODAY())),MONTH(TODAY()-30)&amp;"-"&amp;YEAR(TODAY()),"No Aplica")),"No Aplica")</f>
        <v>No Aplica</v>
      </c>
    </row>
    <row r="631" spans="1:29" x14ac:dyDescent="0.25">
      <c r="A631" s="2">
        <v>20101155588</v>
      </c>
      <c r="B631" s="3" t="s">
        <v>39</v>
      </c>
      <c r="C631" s="3" t="s">
        <v>39</v>
      </c>
      <c r="D631" s="3">
        <v>47138832</v>
      </c>
      <c r="E631" s="3" t="s">
        <v>229</v>
      </c>
      <c r="F631" s="36">
        <v>33756</v>
      </c>
      <c r="G631" s="3">
        <v>1</v>
      </c>
      <c r="H631" s="3" t="s">
        <v>6575</v>
      </c>
      <c r="I631" s="3" t="s">
        <v>4412</v>
      </c>
      <c r="J631" s="3" t="s">
        <v>6576</v>
      </c>
      <c r="K631" s="3" t="s">
        <v>1103</v>
      </c>
      <c r="L631" s="8" t="s">
        <v>9813</v>
      </c>
      <c r="M631" s="5" t="s">
        <v>3092</v>
      </c>
      <c r="N631" s="13" t="s">
        <v>1043</v>
      </c>
      <c r="O631" s="5">
        <v>43112</v>
      </c>
      <c r="P631" s="8">
        <v>1</v>
      </c>
      <c r="Q631" s="9">
        <v>1</v>
      </c>
      <c r="R631" s="9" t="str">
        <f>IFERROR(VLOOKUP(Tabla2[[#This Row],[CONTRATISTA PRNCIPAL]],Hoja1!$L$5:$M$9,2,FALSE),"CJV")</f>
        <v>EPC</v>
      </c>
      <c r="S631" s="9" t="str">
        <f>IF(Tabla2[[#This Row],[EMPRESA]]=Tabla2[[#This Row],[CONTRATISTA PRNCIPAL]],"Principal","Secundaria")</f>
        <v>Principal</v>
      </c>
      <c r="T631" s="10">
        <f>IFERROR(1/COUNTIF(Tabla2[CONTRATISTA PRNCIPAL],Tabla2[[#This Row],[CONTRATISTA PRNCIPAL]]),0)</f>
        <v>3.5714285714285713E-3</v>
      </c>
      <c r="U631" s="33">
        <f ca="1">IF(((TODAY()-Tabla2[[#This Row],[FECHA NACIMIENTO]])/365)&lt;18,"Corregir", IF(((TODAY()-Tabla2[[#This Row],[FECHA NACIMIENTO]])/365)&gt;80, "Corregir",ROUNDDOWN(((TODAY()-Tabla2[[#This Row],[FECHA NACIMIENTO]])/365),0)))</f>
        <v>31</v>
      </c>
      <c r="V63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631" s="34" t="str">
        <f ca="1">+IF(Tabla2[[#This Row],[Edad]]="Corregir","Corregir","Ok")</f>
        <v>Ok</v>
      </c>
      <c r="X631" s="10" t="str">
        <f>+IFERROR(VLOOKUP(Tabla2[[#This Row],[DISTRITO SEGÚN DNI]],Hoja1!$A$2:$B$55,2,FALSE),"No")</f>
        <v>ATE</v>
      </c>
      <c r="Y631" s="10" t="str">
        <f>IF(OR(LOWER(Tabla2[[#This Row],[GENERO]])="masculino", LOWER(Tabla2[[#This Row],[GENERO]])="femenino"),"OK","Corregir")</f>
        <v>OK</v>
      </c>
      <c r="Z631" s="10" t="str">
        <f>+IF(Tabla2[[#This Row],[Nro. DNI / CE]]="","Corregir",IF(LEN(Tabla2[[#This Row],[Nro. DNI / CE]])&gt;=8,"OK","Corregir"))</f>
        <v>OK</v>
      </c>
      <c r="AA631" s="10">
        <f>COUNTIF(Tabla2[APELLIDOS Y NOMBRES],Tabla2[[#This Row],[APELLIDOS Y NOMBRES]])</f>
        <v>1</v>
      </c>
      <c r="AB631" t="str">
        <f ca="1">+IFERROR(IF(Tabla2[[#This Row],[FECHA CESE/BAJA]]="","No Aplica",IF(AND(MONTH(Tabla2[[#This Row],[FECHA CESE/BAJA]])=MONTH(TODAY()-30),YEAR(Tabla2[[#This Row],[FECHA CESE/BAJA]])=YEAR(TODAY())),MONTH(TODAY()-30)&amp;"-"&amp;YEAR(TODAY()),"Borrar")),"No aplica")</f>
        <v>No aplica</v>
      </c>
      <c r="AC631" t="str">
        <f ca="1">+IFERROR(IF(Tabla2[[#This Row],[FECHA INICIO DE LABORES EN OBRA]]="","No Aplica",IF(AND(MONTH(Tabla2[[#This Row],[FECHA INICIO DE LABORES EN OBRA]])=MONTH(TODAY()-30),YEAR(Tabla2[[#This Row],[FECHA INICIO DE LABORES EN OBRA]])=YEAR(TODAY())),MONTH(TODAY()-30)&amp;"-"&amp;YEAR(TODAY()),"No Aplica")),"No Aplica")</f>
        <v>No Aplica</v>
      </c>
    </row>
    <row r="632" spans="1:29" x14ac:dyDescent="0.25">
      <c r="A632" s="2">
        <v>20101155588</v>
      </c>
      <c r="B632" s="3" t="s">
        <v>39</v>
      </c>
      <c r="C632" s="3" t="s">
        <v>39</v>
      </c>
      <c r="D632" s="3">
        <v>47033743</v>
      </c>
      <c r="E632" s="3" t="s">
        <v>230</v>
      </c>
      <c r="F632" s="36">
        <v>33055</v>
      </c>
      <c r="G632" s="3">
        <v>1</v>
      </c>
      <c r="H632" s="3" t="s">
        <v>6575</v>
      </c>
      <c r="I632" s="3" t="s">
        <v>4412</v>
      </c>
      <c r="J632" s="3" t="s">
        <v>6577</v>
      </c>
      <c r="K632" s="3" t="s">
        <v>36</v>
      </c>
      <c r="L632" s="8" t="s">
        <v>9813</v>
      </c>
      <c r="M632" s="5" t="s">
        <v>3092</v>
      </c>
      <c r="N632" s="13" t="s">
        <v>1043</v>
      </c>
      <c r="O632" s="5">
        <v>43585</v>
      </c>
      <c r="P632" s="8">
        <v>1</v>
      </c>
      <c r="Q632" s="9">
        <v>1</v>
      </c>
      <c r="R632" s="9" t="str">
        <f>IFERROR(VLOOKUP(Tabla2[[#This Row],[CONTRATISTA PRNCIPAL]],Hoja1!$L$5:$M$9,2,FALSE),"CJV")</f>
        <v>EPC</v>
      </c>
      <c r="S632" s="9" t="str">
        <f>IF(Tabla2[[#This Row],[EMPRESA]]=Tabla2[[#This Row],[CONTRATISTA PRNCIPAL]],"Principal","Secundaria")</f>
        <v>Principal</v>
      </c>
      <c r="T632" s="10">
        <f>IFERROR(1/COUNTIF(Tabla2[CONTRATISTA PRNCIPAL],Tabla2[[#This Row],[CONTRATISTA PRNCIPAL]]),0)</f>
        <v>3.5714285714285713E-3</v>
      </c>
      <c r="U632" s="33">
        <f ca="1">IF(((TODAY()-Tabla2[[#This Row],[FECHA NACIMIENTO]])/365)&lt;18,"Corregir", IF(((TODAY()-Tabla2[[#This Row],[FECHA NACIMIENTO]])/365)&gt;80, "Corregir",ROUNDDOWN(((TODAY()-Tabla2[[#This Row],[FECHA NACIMIENTO]])/365),0)))</f>
        <v>33</v>
      </c>
      <c r="V63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632" s="34" t="str">
        <f ca="1">+IF(Tabla2[[#This Row],[Edad]]="Corregir","Corregir","Ok")</f>
        <v>Ok</v>
      </c>
      <c r="X632" s="10" t="str">
        <f>+IFERROR(VLOOKUP(Tabla2[[#This Row],[DISTRITO SEGÚN DNI]],Hoja1!$A$2:$B$55,2,FALSE),"No")</f>
        <v>SANTA ANITA</v>
      </c>
      <c r="Y632" s="10" t="str">
        <f>IF(OR(LOWER(Tabla2[[#This Row],[GENERO]])="masculino", LOWER(Tabla2[[#This Row],[GENERO]])="femenino"),"OK","Corregir")</f>
        <v>OK</v>
      </c>
      <c r="Z632" s="10" t="str">
        <f>+IF(Tabla2[[#This Row],[Nro. DNI / CE]]="","Corregir",IF(LEN(Tabla2[[#This Row],[Nro. DNI / CE]])&gt;=8,"OK","Corregir"))</f>
        <v>OK</v>
      </c>
      <c r="AA632" s="10">
        <f>COUNTIF(Tabla2[APELLIDOS Y NOMBRES],Tabla2[[#This Row],[APELLIDOS Y NOMBRES]])</f>
        <v>1</v>
      </c>
      <c r="AB632" t="str">
        <f ca="1">+IFERROR(IF(Tabla2[[#This Row],[FECHA CESE/BAJA]]="","No Aplica",IF(AND(MONTH(Tabla2[[#This Row],[FECHA CESE/BAJA]])=MONTH(TODAY()-30),YEAR(Tabla2[[#This Row],[FECHA CESE/BAJA]])=YEAR(TODAY())),MONTH(TODAY()-30)&amp;"-"&amp;YEAR(TODAY()),"Borrar")),"No aplica")</f>
        <v>No aplica</v>
      </c>
      <c r="AC632" t="str">
        <f ca="1">+IFERROR(IF(Tabla2[[#This Row],[FECHA INICIO DE LABORES EN OBRA]]="","No Aplica",IF(AND(MONTH(Tabla2[[#This Row],[FECHA INICIO DE LABORES EN OBRA]])=MONTH(TODAY()-30),YEAR(Tabla2[[#This Row],[FECHA INICIO DE LABORES EN OBRA]])=YEAR(TODAY())),MONTH(TODAY()-30)&amp;"-"&amp;YEAR(TODAY()),"No Aplica")),"No Aplica")</f>
        <v>No Aplica</v>
      </c>
    </row>
    <row r="633" spans="1:29" x14ac:dyDescent="0.25">
      <c r="A633" s="2">
        <v>20101155588</v>
      </c>
      <c r="B633" s="3" t="s">
        <v>39</v>
      </c>
      <c r="C633" s="3" t="s">
        <v>39</v>
      </c>
      <c r="D633" s="3">
        <v>46868696</v>
      </c>
      <c r="E633" s="3" t="s">
        <v>6578</v>
      </c>
      <c r="F633" s="36">
        <v>32840</v>
      </c>
      <c r="G633" s="3">
        <v>1</v>
      </c>
      <c r="H633" s="3" t="s">
        <v>6575</v>
      </c>
      <c r="I633" s="3" t="s">
        <v>4412</v>
      </c>
      <c r="J633" s="3" t="s">
        <v>6579</v>
      </c>
      <c r="K633" s="3" t="s">
        <v>1240</v>
      </c>
      <c r="L633" s="8" t="s">
        <v>9813</v>
      </c>
      <c r="M633" s="5" t="s">
        <v>3092</v>
      </c>
      <c r="N633" s="13" t="s">
        <v>1043</v>
      </c>
      <c r="O633" s="5">
        <v>44959</v>
      </c>
      <c r="P633" s="8">
        <v>1</v>
      </c>
      <c r="Q633" s="9">
        <v>1</v>
      </c>
      <c r="R633" s="9" t="str">
        <f>IFERROR(VLOOKUP(Tabla2[[#This Row],[CONTRATISTA PRNCIPAL]],Hoja1!$L$5:$M$9,2,FALSE),"CJV")</f>
        <v>EPC</v>
      </c>
      <c r="S633" s="9" t="str">
        <f>IF(Tabla2[[#This Row],[EMPRESA]]=Tabla2[[#This Row],[CONTRATISTA PRNCIPAL]],"Principal","Secundaria")</f>
        <v>Principal</v>
      </c>
      <c r="T633" s="10">
        <f>IFERROR(1/COUNTIF(Tabla2[CONTRATISTA PRNCIPAL],Tabla2[[#This Row],[CONTRATISTA PRNCIPAL]]),0)</f>
        <v>3.5714285714285713E-3</v>
      </c>
      <c r="U633" s="33">
        <f ca="1">IF(((TODAY()-Tabla2[[#This Row],[FECHA NACIMIENTO]])/365)&lt;18,"Corregir", IF(((TODAY()-Tabla2[[#This Row],[FECHA NACIMIENTO]])/365)&gt;80, "Corregir",ROUNDDOWN(((TODAY()-Tabla2[[#This Row],[FECHA NACIMIENTO]])/365),0)))</f>
        <v>33</v>
      </c>
      <c r="V63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633" s="34" t="str">
        <f ca="1">+IF(Tabla2[[#This Row],[Edad]]="Corregir","Corregir","Ok")</f>
        <v>Ok</v>
      </c>
      <c r="X633" s="10" t="str">
        <f>+IFERROR(VLOOKUP(Tabla2[[#This Row],[DISTRITO SEGÚN DNI]],Hoja1!$A$2:$B$55,2,FALSE),"No")</f>
        <v>No</v>
      </c>
      <c r="Y633" s="10" t="str">
        <f>IF(OR(LOWER(Tabla2[[#This Row],[GENERO]])="masculino", LOWER(Tabla2[[#This Row],[GENERO]])="femenino"),"OK","Corregir")</f>
        <v>OK</v>
      </c>
      <c r="Z633" s="10" t="str">
        <f>+IF(Tabla2[[#This Row],[Nro. DNI / CE]]="","Corregir",IF(LEN(Tabla2[[#This Row],[Nro. DNI / CE]])&gt;=8,"OK","Corregir"))</f>
        <v>OK</v>
      </c>
      <c r="AA633" s="10">
        <f>COUNTIF(Tabla2[APELLIDOS Y NOMBRES],Tabla2[[#This Row],[APELLIDOS Y NOMBRES]])</f>
        <v>1</v>
      </c>
      <c r="AB633" t="str">
        <f ca="1">+IFERROR(IF(Tabla2[[#This Row],[FECHA CESE/BAJA]]="","No Aplica",IF(AND(MONTH(Tabla2[[#This Row],[FECHA CESE/BAJA]])=MONTH(TODAY()-30),YEAR(Tabla2[[#This Row],[FECHA CESE/BAJA]])=YEAR(TODAY())),MONTH(TODAY()-30)&amp;"-"&amp;YEAR(TODAY()),"Borrar")),"No aplica")</f>
        <v>No aplica</v>
      </c>
      <c r="AC633" t="str">
        <f ca="1">+IFERROR(IF(Tabla2[[#This Row],[FECHA INICIO DE LABORES EN OBRA]]="","No Aplica",IF(AND(MONTH(Tabla2[[#This Row],[FECHA INICIO DE LABORES EN OBRA]])=MONTH(TODAY()-30),YEAR(Tabla2[[#This Row],[FECHA INICIO DE LABORES EN OBRA]])=YEAR(TODAY())),MONTH(TODAY()-30)&amp;"-"&amp;YEAR(TODAY()),"No Aplica")),"No Aplica")</f>
        <v>No Aplica</v>
      </c>
    </row>
    <row r="634" spans="1:29" x14ac:dyDescent="0.25">
      <c r="A634" s="2">
        <v>20101155588</v>
      </c>
      <c r="B634" s="3" t="s">
        <v>39</v>
      </c>
      <c r="C634" s="3" t="s">
        <v>39</v>
      </c>
      <c r="D634" s="3" t="s">
        <v>231</v>
      </c>
      <c r="E634" s="3" t="s">
        <v>232</v>
      </c>
      <c r="F634" s="36">
        <v>37297</v>
      </c>
      <c r="G634" s="3">
        <v>1</v>
      </c>
      <c r="H634" s="3" t="s">
        <v>6575</v>
      </c>
      <c r="I634" s="3" t="s">
        <v>4412</v>
      </c>
      <c r="J634" s="3" t="s">
        <v>6580</v>
      </c>
      <c r="K634" s="3" t="s">
        <v>36</v>
      </c>
      <c r="L634" s="8" t="s">
        <v>9813</v>
      </c>
      <c r="M634" s="5" t="s">
        <v>3092</v>
      </c>
      <c r="N634" s="13" t="s">
        <v>1043</v>
      </c>
      <c r="O634" s="5">
        <v>44989</v>
      </c>
      <c r="P634" s="8">
        <v>1</v>
      </c>
      <c r="Q634" s="9">
        <v>1</v>
      </c>
      <c r="R634" s="9" t="str">
        <f>IFERROR(VLOOKUP(Tabla2[[#This Row],[CONTRATISTA PRNCIPAL]],Hoja1!$L$5:$M$9,2,FALSE),"CJV")</f>
        <v>EPC</v>
      </c>
      <c r="S634" s="9" t="str">
        <f>IF(Tabla2[[#This Row],[EMPRESA]]=Tabla2[[#This Row],[CONTRATISTA PRNCIPAL]],"Principal","Secundaria")</f>
        <v>Principal</v>
      </c>
      <c r="T634" s="10">
        <f>IFERROR(1/COUNTIF(Tabla2[CONTRATISTA PRNCIPAL],Tabla2[[#This Row],[CONTRATISTA PRNCIPAL]]),0)</f>
        <v>3.5714285714285713E-3</v>
      </c>
      <c r="U634" s="33">
        <f ca="1">IF(((TODAY()-Tabla2[[#This Row],[FECHA NACIMIENTO]])/365)&lt;18,"Corregir", IF(((TODAY()-Tabla2[[#This Row],[FECHA NACIMIENTO]])/365)&gt;80, "Corregir",ROUNDDOWN(((TODAY()-Tabla2[[#This Row],[FECHA NACIMIENTO]])/365),0)))</f>
        <v>21</v>
      </c>
      <c r="V63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634" s="34" t="str">
        <f ca="1">+IF(Tabla2[[#This Row],[Edad]]="Corregir","Corregir","Ok")</f>
        <v>Ok</v>
      </c>
      <c r="X634" s="10" t="str">
        <f>+IFERROR(VLOOKUP(Tabla2[[#This Row],[DISTRITO SEGÚN DNI]],Hoja1!$A$2:$B$55,2,FALSE),"No")</f>
        <v>SANTA ANITA</v>
      </c>
      <c r="Y634" s="10" t="str">
        <f>IF(OR(LOWER(Tabla2[[#This Row],[GENERO]])="masculino", LOWER(Tabla2[[#This Row],[GENERO]])="femenino"),"OK","Corregir")</f>
        <v>OK</v>
      </c>
      <c r="Z634" s="10" t="str">
        <f>+IF(Tabla2[[#This Row],[Nro. DNI / CE]]="","Corregir",IF(LEN(Tabla2[[#This Row],[Nro. DNI / CE]])&gt;=8,"OK","Corregir"))</f>
        <v>OK</v>
      </c>
      <c r="AA634" s="10">
        <f>COUNTIF(Tabla2[APELLIDOS Y NOMBRES],Tabla2[[#This Row],[APELLIDOS Y NOMBRES]])</f>
        <v>1</v>
      </c>
      <c r="AB634" t="str">
        <f ca="1">+IFERROR(IF(Tabla2[[#This Row],[FECHA CESE/BAJA]]="","No Aplica",IF(AND(MONTH(Tabla2[[#This Row],[FECHA CESE/BAJA]])=MONTH(TODAY()-30),YEAR(Tabla2[[#This Row],[FECHA CESE/BAJA]])=YEAR(TODAY())),MONTH(TODAY()-30)&amp;"-"&amp;YEAR(TODAY()),"Borrar")),"No aplica")</f>
        <v>No aplica</v>
      </c>
      <c r="AC634" t="str">
        <f ca="1">+IFERROR(IF(Tabla2[[#This Row],[FECHA INICIO DE LABORES EN OBRA]]="","No Aplica",IF(AND(MONTH(Tabla2[[#This Row],[FECHA INICIO DE LABORES EN OBRA]])=MONTH(TODAY()-30),YEAR(Tabla2[[#This Row],[FECHA INICIO DE LABORES EN OBRA]])=YEAR(TODAY())),MONTH(TODAY()-30)&amp;"-"&amp;YEAR(TODAY()),"No Aplica")),"No Aplica")</f>
        <v>No Aplica</v>
      </c>
    </row>
    <row r="635" spans="1:29" x14ac:dyDescent="0.25">
      <c r="A635" s="2">
        <v>20101155588</v>
      </c>
      <c r="B635" s="3" t="s">
        <v>39</v>
      </c>
      <c r="C635" s="3" t="s">
        <v>39</v>
      </c>
      <c r="D635" s="3" t="s">
        <v>8491</v>
      </c>
      <c r="E635" s="3" t="s">
        <v>6581</v>
      </c>
      <c r="F635" s="36">
        <v>26207</v>
      </c>
      <c r="G635" s="3">
        <v>1</v>
      </c>
      <c r="H635" s="3" t="s">
        <v>6397</v>
      </c>
      <c r="I635" s="3" t="s">
        <v>6582</v>
      </c>
      <c r="J635" s="3" t="s">
        <v>6583</v>
      </c>
      <c r="K635" s="3" t="s">
        <v>1063</v>
      </c>
      <c r="L635" s="8" t="s">
        <v>9818</v>
      </c>
      <c r="M635" s="5" t="s">
        <v>3092</v>
      </c>
      <c r="N635" s="13" t="s">
        <v>1043</v>
      </c>
      <c r="O635" s="5">
        <v>44455</v>
      </c>
      <c r="P635" s="8">
        <v>1</v>
      </c>
      <c r="Q635" s="9">
        <v>1</v>
      </c>
      <c r="R635" s="9" t="str">
        <f>IFERROR(VLOOKUP(Tabla2[[#This Row],[CONTRATISTA PRNCIPAL]],Hoja1!$L$5:$M$9,2,FALSE),"CJV")</f>
        <v>EPC</v>
      </c>
      <c r="S635" s="9" t="str">
        <f>IF(Tabla2[[#This Row],[EMPRESA]]=Tabla2[[#This Row],[CONTRATISTA PRNCIPAL]],"Principal","Secundaria")</f>
        <v>Principal</v>
      </c>
      <c r="T635" s="10">
        <f>IFERROR(1/COUNTIF(Tabla2[CONTRATISTA PRNCIPAL],Tabla2[[#This Row],[CONTRATISTA PRNCIPAL]]),0)</f>
        <v>3.5714285714285713E-3</v>
      </c>
      <c r="U635" s="33">
        <f ca="1">IF(((TODAY()-Tabla2[[#This Row],[FECHA NACIMIENTO]])/365)&lt;18,"Corregir", IF(((TODAY()-Tabla2[[#This Row],[FECHA NACIMIENTO]])/365)&gt;80, "Corregir",ROUNDDOWN(((TODAY()-Tabla2[[#This Row],[FECHA NACIMIENTO]])/365),0)))</f>
        <v>51</v>
      </c>
      <c r="V63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635" s="34" t="str">
        <f ca="1">+IF(Tabla2[[#This Row],[Edad]]="Corregir","Corregir","Ok")</f>
        <v>Ok</v>
      </c>
      <c r="X635" s="10" t="str">
        <f>+IFERROR(VLOOKUP(Tabla2[[#This Row],[DISTRITO SEGÚN DNI]],Hoja1!$A$2:$B$55,2,FALSE),"No")</f>
        <v>No</v>
      </c>
      <c r="Y635" s="10" t="str">
        <f>IF(OR(LOWER(Tabla2[[#This Row],[GENERO]])="masculino", LOWER(Tabla2[[#This Row],[GENERO]])="femenino"),"OK","Corregir")</f>
        <v>OK</v>
      </c>
      <c r="Z635" s="10" t="str">
        <f>+IF(Tabla2[[#This Row],[Nro. DNI / CE]]="","Corregir",IF(LEN(Tabla2[[#This Row],[Nro. DNI / CE]])&gt;=8,"OK","Corregir"))</f>
        <v>OK</v>
      </c>
      <c r="AA635" s="10">
        <f>COUNTIF(Tabla2[APELLIDOS Y NOMBRES],Tabla2[[#This Row],[APELLIDOS Y NOMBRES]])</f>
        <v>1</v>
      </c>
      <c r="AB635" t="str">
        <f ca="1">+IFERROR(IF(Tabla2[[#This Row],[FECHA CESE/BAJA]]="","No Aplica",IF(AND(MONTH(Tabla2[[#This Row],[FECHA CESE/BAJA]])=MONTH(TODAY()-30),YEAR(Tabla2[[#This Row],[FECHA CESE/BAJA]])=YEAR(TODAY())),MONTH(TODAY()-30)&amp;"-"&amp;YEAR(TODAY()),"Borrar")),"No aplica")</f>
        <v>No aplica</v>
      </c>
      <c r="AC635" t="str">
        <f ca="1">+IFERROR(IF(Tabla2[[#This Row],[FECHA INICIO DE LABORES EN OBRA]]="","No Aplica",IF(AND(MONTH(Tabla2[[#This Row],[FECHA INICIO DE LABORES EN OBRA]])=MONTH(TODAY()-30),YEAR(Tabla2[[#This Row],[FECHA INICIO DE LABORES EN OBRA]])=YEAR(TODAY())),MONTH(TODAY()-30)&amp;"-"&amp;YEAR(TODAY()),"No Aplica")),"No Aplica")</f>
        <v>No Aplica</v>
      </c>
    </row>
    <row r="636" spans="1:29" x14ac:dyDescent="0.25">
      <c r="A636" s="2">
        <v>20101155588</v>
      </c>
      <c r="B636" s="3" t="s">
        <v>39</v>
      </c>
      <c r="C636" s="3" t="s">
        <v>39</v>
      </c>
      <c r="D636" s="3">
        <v>21090967</v>
      </c>
      <c r="E636" s="3" t="s">
        <v>6584</v>
      </c>
      <c r="F636" s="36">
        <v>21834</v>
      </c>
      <c r="G636" s="3">
        <v>1</v>
      </c>
      <c r="H636" s="3" t="s">
        <v>6397</v>
      </c>
      <c r="I636" s="3" t="s">
        <v>6585</v>
      </c>
      <c r="J636" s="3" t="s">
        <v>6586</v>
      </c>
      <c r="K636" s="3" t="s">
        <v>1086</v>
      </c>
      <c r="L636" s="8" t="s">
        <v>9813</v>
      </c>
      <c r="M636" s="5" t="s">
        <v>3092</v>
      </c>
      <c r="N636" s="13" t="s">
        <v>1043</v>
      </c>
      <c r="O636" s="5">
        <v>44348</v>
      </c>
      <c r="P636" s="8">
        <v>1</v>
      </c>
      <c r="Q636" s="9">
        <v>1</v>
      </c>
      <c r="R636" s="9" t="str">
        <f>IFERROR(VLOOKUP(Tabla2[[#This Row],[CONTRATISTA PRNCIPAL]],Hoja1!$L$5:$M$9,2,FALSE),"CJV")</f>
        <v>EPC</v>
      </c>
      <c r="S636" s="9" t="str">
        <f>IF(Tabla2[[#This Row],[EMPRESA]]=Tabla2[[#This Row],[CONTRATISTA PRNCIPAL]],"Principal","Secundaria")</f>
        <v>Principal</v>
      </c>
      <c r="T636" s="10">
        <f>IFERROR(1/COUNTIF(Tabla2[CONTRATISTA PRNCIPAL],Tabla2[[#This Row],[CONTRATISTA PRNCIPAL]]),0)</f>
        <v>3.5714285714285713E-3</v>
      </c>
      <c r="U636" s="33">
        <f ca="1">IF(((TODAY()-Tabla2[[#This Row],[FECHA NACIMIENTO]])/365)&lt;18,"Corregir", IF(((TODAY()-Tabla2[[#This Row],[FECHA NACIMIENTO]])/365)&gt;80, "Corregir",ROUNDDOWN(((TODAY()-Tabla2[[#This Row],[FECHA NACIMIENTO]])/365),0)))</f>
        <v>63</v>
      </c>
      <c r="V63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636" s="34" t="str">
        <f ca="1">+IF(Tabla2[[#This Row],[Edad]]="Corregir","Corregir","Ok")</f>
        <v>Ok</v>
      </c>
      <c r="X636" s="10" t="str">
        <f>+IFERROR(VLOOKUP(Tabla2[[#This Row],[DISTRITO SEGÚN DNI]],Hoja1!$A$2:$B$55,2,FALSE),"No")</f>
        <v>No</v>
      </c>
      <c r="Y636" s="10" t="str">
        <f>IF(OR(LOWER(Tabla2[[#This Row],[GENERO]])="masculino", LOWER(Tabla2[[#This Row],[GENERO]])="femenino"),"OK","Corregir")</f>
        <v>OK</v>
      </c>
      <c r="Z636" s="10" t="str">
        <f>+IF(Tabla2[[#This Row],[Nro. DNI / CE]]="","Corregir",IF(LEN(Tabla2[[#This Row],[Nro. DNI / CE]])&gt;=8,"OK","Corregir"))</f>
        <v>OK</v>
      </c>
      <c r="AA636" s="10">
        <f>COUNTIF(Tabla2[APELLIDOS Y NOMBRES],Tabla2[[#This Row],[APELLIDOS Y NOMBRES]])</f>
        <v>1</v>
      </c>
      <c r="AB636" t="str">
        <f ca="1">+IFERROR(IF(Tabla2[[#This Row],[FECHA CESE/BAJA]]="","No Aplica",IF(AND(MONTH(Tabla2[[#This Row],[FECHA CESE/BAJA]])=MONTH(TODAY()-30),YEAR(Tabla2[[#This Row],[FECHA CESE/BAJA]])=YEAR(TODAY())),MONTH(TODAY()-30)&amp;"-"&amp;YEAR(TODAY()),"Borrar")),"No aplica")</f>
        <v>No aplica</v>
      </c>
      <c r="AC636" t="str">
        <f ca="1">+IFERROR(IF(Tabla2[[#This Row],[FECHA INICIO DE LABORES EN OBRA]]="","No Aplica",IF(AND(MONTH(Tabla2[[#This Row],[FECHA INICIO DE LABORES EN OBRA]])=MONTH(TODAY()-30),YEAR(Tabla2[[#This Row],[FECHA INICIO DE LABORES EN OBRA]])=YEAR(TODAY())),MONTH(TODAY()-30)&amp;"-"&amp;YEAR(TODAY()),"No Aplica")),"No Aplica")</f>
        <v>No Aplica</v>
      </c>
    </row>
    <row r="637" spans="1:29" x14ac:dyDescent="0.25">
      <c r="A637" s="2">
        <v>20101155588</v>
      </c>
      <c r="B637" s="3" t="s">
        <v>39</v>
      </c>
      <c r="C637" s="3" t="s">
        <v>39</v>
      </c>
      <c r="D637" s="3">
        <v>47284795</v>
      </c>
      <c r="E637" s="3" t="s">
        <v>6587</v>
      </c>
      <c r="F637" s="36">
        <v>33826</v>
      </c>
      <c r="G637" s="3">
        <v>1</v>
      </c>
      <c r="H637" s="3" t="s">
        <v>6397</v>
      </c>
      <c r="I637" s="3" t="s">
        <v>6585</v>
      </c>
      <c r="J637" s="3" t="s">
        <v>6402</v>
      </c>
      <c r="K637" s="3" t="s">
        <v>6029</v>
      </c>
      <c r="L637" s="8" t="s">
        <v>9813</v>
      </c>
      <c r="M637" s="5" t="s">
        <v>3092</v>
      </c>
      <c r="N637" s="13" t="s">
        <v>1043</v>
      </c>
      <c r="O637" s="5">
        <v>44536</v>
      </c>
      <c r="P637" s="8">
        <v>1</v>
      </c>
      <c r="Q637" s="9">
        <v>1</v>
      </c>
      <c r="R637" s="9" t="str">
        <f>IFERROR(VLOOKUP(Tabla2[[#This Row],[CONTRATISTA PRNCIPAL]],Hoja1!$L$5:$M$9,2,FALSE),"CJV")</f>
        <v>EPC</v>
      </c>
      <c r="S637" s="9" t="str">
        <f>IF(Tabla2[[#This Row],[EMPRESA]]=Tabla2[[#This Row],[CONTRATISTA PRNCIPAL]],"Principal","Secundaria")</f>
        <v>Principal</v>
      </c>
      <c r="T637" s="10">
        <f>IFERROR(1/COUNTIF(Tabla2[CONTRATISTA PRNCIPAL],Tabla2[[#This Row],[CONTRATISTA PRNCIPAL]]),0)</f>
        <v>3.5714285714285713E-3</v>
      </c>
      <c r="U637" s="33">
        <f ca="1">IF(((TODAY()-Tabla2[[#This Row],[FECHA NACIMIENTO]])/365)&lt;18,"Corregir", IF(((TODAY()-Tabla2[[#This Row],[FECHA NACIMIENTO]])/365)&gt;80, "Corregir",ROUNDDOWN(((TODAY()-Tabla2[[#This Row],[FECHA NACIMIENTO]])/365),0)))</f>
        <v>31</v>
      </c>
      <c r="V63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637" s="34" t="str">
        <f ca="1">+IF(Tabla2[[#This Row],[Edad]]="Corregir","Corregir","Ok")</f>
        <v>Ok</v>
      </c>
      <c r="X637" s="10" t="str">
        <f>+IFERROR(VLOOKUP(Tabla2[[#This Row],[DISTRITO SEGÚN DNI]],Hoja1!$A$2:$B$55,2,FALSE),"No")</f>
        <v>No</v>
      </c>
      <c r="Y637" s="10" t="str">
        <f>IF(OR(LOWER(Tabla2[[#This Row],[GENERO]])="masculino", LOWER(Tabla2[[#This Row],[GENERO]])="femenino"),"OK","Corregir")</f>
        <v>OK</v>
      </c>
      <c r="Z637" s="10" t="str">
        <f>+IF(Tabla2[[#This Row],[Nro. DNI / CE]]="","Corregir",IF(LEN(Tabla2[[#This Row],[Nro. DNI / CE]])&gt;=8,"OK","Corregir"))</f>
        <v>OK</v>
      </c>
      <c r="AA637" s="10">
        <f>COUNTIF(Tabla2[APELLIDOS Y NOMBRES],Tabla2[[#This Row],[APELLIDOS Y NOMBRES]])</f>
        <v>1</v>
      </c>
      <c r="AB637" t="str">
        <f ca="1">+IFERROR(IF(Tabla2[[#This Row],[FECHA CESE/BAJA]]="","No Aplica",IF(AND(MONTH(Tabla2[[#This Row],[FECHA CESE/BAJA]])=MONTH(TODAY()-30),YEAR(Tabla2[[#This Row],[FECHA CESE/BAJA]])=YEAR(TODAY())),MONTH(TODAY()-30)&amp;"-"&amp;YEAR(TODAY()),"Borrar")),"No aplica")</f>
        <v>No aplica</v>
      </c>
      <c r="AC637" t="str">
        <f ca="1">+IFERROR(IF(Tabla2[[#This Row],[FECHA INICIO DE LABORES EN OBRA]]="","No Aplica",IF(AND(MONTH(Tabla2[[#This Row],[FECHA INICIO DE LABORES EN OBRA]])=MONTH(TODAY()-30),YEAR(Tabla2[[#This Row],[FECHA INICIO DE LABORES EN OBRA]])=YEAR(TODAY())),MONTH(TODAY()-30)&amp;"-"&amp;YEAR(TODAY()),"No Aplica")),"No Aplica")</f>
        <v>No Aplica</v>
      </c>
    </row>
    <row r="638" spans="1:29" x14ac:dyDescent="0.25">
      <c r="A638" s="2">
        <v>20101155588</v>
      </c>
      <c r="B638" s="3" t="s">
        <v>39</v>
      </c>
      <c r="C638" s="3" t="s">
        <v>39</v>
      </c>
      <c r="D638" s="3" t="s">
        <v>8492</v>
      </c>
      <c r="E638" s="3" t="s">
        <v>233</v>
      </c>
      <c r="F638" s="36">
        <v>25474</v>
      </c>
      <c r="G638" s="3">
        <v>1</v>
      </c>
      <c r="H638" s="3" t="s">
        <v>6397</v>
      </c>
      <c r="I638" s="3" t="s">
        <v>6588</v>
      </c>
      <c r="J638" s="3" t="s">
        <v>6590</v>
      </c>
      <c r="K638" s="3" t="s">
        <v>36</v>
      </c>
      <c r="L638" s="8" t="s">
        <v>9813</v>
      </c>
      <c r="M638" s="5" t="s">
        <v>3092</v>
      </c>
      <c r="N638" s="13" t="s">
        <v>1043</v>
      </c>
      <c r="O638" s="5">
        <v>44876</v>
      </c>
      <c r="P638" s="8">
        <v>1</v>
      </c>
      <c r="Q638" s="9">
        <v>1</v>
      </c>
      <c r="R638" s="9" t="str">
        <f>IFERROR(VLOOKUP(Tabla2[[#This Row],[CONTRATISTA PRNCIPAL]],Hoja1!$L$5:$M$9,2,FALSE),"CJV")</f>
        <v>EPC</v>
      </c>
      <c r="S638" s="9" t="str">
        <f>IF(Tabla2[[#This Row],[EMPRESA]]=Tabla2[[#This Row],[CONTRATISTA PRNCIPAL]],"Principal","Secundaria")</f>
        <v>Principal</v>
      </c>
      <c r="T638" s="10">
        <f>IFERROR(1/COUNTIF(Tabla2[CONTRATISTA PRNCIPAL],Tabla2[[#This Row],[CONTRATISTA PRNCIPAL]]),0)</f>
        <v>3.5714285714285713E-3</v>
      </c>
      <c r="U638" s="33">
        <f ca="1">IF(((TODAY()-Tabla2[[#This Row],[FECHA NACIMIENTO]])/365)&lt;18,"Corregir", IF(((TODAY()-Tabla2[[#This Row],[FECHA NACIMIENTO]])/365)&gt;80, "Corregir",ROUNDDOWN(((TODAY()-Tabla2[[#This Row],[FECHA NACIMIENTO]])/365),0)))</f>
        <v>53</v>
      </c>
      <c r="V63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638" s="34" t="str">
        <f ca="1">+IF(Tabla2[[#This Row],[Edad]]="Corregir","Corregir","Ok")</f>
        <v>Ok</v>
      </c>
      <c r="X638" s="10" t="str">
        <f>+IFERROR(VLOOKUP(Tabla2[[#This Row],[DISTRITO SEGÚN DNI]],Hoja1!$A$2:$B$55,2,FALSE),"No")</f>
        <v>SANTA ANITA</v>
      </c>
      <c r="Y638" s="10" t="str">
        <f>IF(OR(LOWER(Tabla2[[#This Row],[GENERO]])="masculino", LOWER(Tabla2[[#This Row],[GENERO]])="femenino"),"OK","Corregir")</f>
        <v>OK</v>
      </c>
      <c r="Z638" s="10" t="str">
        <f>+IF(Tabla2[[#This Row],[Nro. DNI / CE]]="","Corregir",IF(LEN(Tabla2[[#This Row],[Nro. DNI / CE]])&gt;=8,"OK","Corregir"))</f>
        <v>OK</v>
      </c>
      <c r="AA638" s="10">
        <f>COUNTIF(Tabla2[APELLIDOS Y NOMBRES],Tabla2[[#This Row],[APELLIDOS Y NOMBRES]])</f>
        <v>1</v>
      </c>
      <c r="AB638" t="str">
        <f ca="1">+IFERROR(IF(Tabla2[[#This Row],[FECHA CESE/BAJA]]="","No Aplica",IF(AND(MONTH(Tabla2[[#This Row],[FECHA CESE/BAJA]])=MONTH(TODAY()-30),YEAR(Tabla2[[#This Row],[FECHA CESE/BAJA]])=YEAR(TODAY())),MONTH(TODAY()-30)&amp;"-"&amp;YEAR(TODAY()),"Borrar")),"No aplica")</f>
        <v>No aplica</v>
      </c>
      <c r="AC638" t="str">
        <f ca="1">+IFERROR(IF(Tabla2[[#This Row],[FECHA INICIO DE LABORES EN OBRA]]="","No Aplica",IF(AND(MONTH(Tabla2[[#This Row],[FECHA INICIO DE LABORES EN OBRA]])=MONTH(TODAY()-30),YEAR(Tabla2[[#This Row],[FECHA INICIO DE LABORES EN OBRA]])=YEAR(TODAY())),MONTH(TODAY()-30)&amp;"-"&amp;YEAR(TODAY()),"No Aplica")),"No Aplica")</f>
        <v>No Aplica</v>
      </c>
    </row>
    <row r="639" spans="1:29" x14ac:dyDescent="0.25">
      <c r="A639" s="2">
        <v>20101155588</v>
      </c>
      <c r="B639" s="3" t="s">
        <v>39</v>
      </c>
      <c r="C639" s="3" t="s">
        <v>39</v>
      </c>
      <c r="D639" s="3">
        <v>10727560</v>
      </c>
      <c r="E639" s="3" t="s">
        <v>6591</v>
      </c>
      <c r="F639" s="36">
        <v>27523</v>
      </c>
      <c r="G639" s="3">
        <v>1</v>
      </c>
      <c r="H639" s="3" t="s">
        <v>6397</v>
      </c>
      <c r="I639" s="3" t="s">
        <v>6592</v>
      </c>
      <c r="J639" s="3" t="s">
        <v>6593</v>
      </c>
      <c r="K639" s="3" t="s">
        <v>1139</v>
      </c>
      <c r="L639" s="8" t="s">
        <v>9813</v>
      </c>
      <c r="M639" s="5" t="s">
        <v>3092</v>
      </c>
      <c r="N639" s="13" t="s">
        <v>1043</v>
      </c>
      <c r="O639" s="5">
        <v>44874</v>
      </c>
      <c r="P639" s="8">
        <v>1</v>
      </c>
      <c r="Q639" s="9">
        <v>1</v>
      </c>
      <c r="R639" s="9" t="str">
        <f>IFERROR(VLOOKUP(Tabla2[[#This Row],[CONTRATISTA PRNCIPAL]],Hoja1!$L$5:$M$9,2,FALSE),"CJV")</f>
        <v>EPC</v>
      </c>
      <c r="S639" s="9" t="str">
        <f>IF(Tabla2[[#This Row],[EMPRESA]]=Tabla2[[#This Row],[CONTRATISTA PRNCIPAL]],"Principal","Secundaria")</f>
        <v>Principal</v>
      </c>
      <c r="T639" s="10">
        <f>IFERROR(1/COUNTIF(Tabla2[CONTRATISTA PRNCIPAL],Tabla2[[#This Row],[CONTRATISTA PRNCIPAL]]),0)</f>
        <v>3.5714285714285713E-3</v>
      </c>
      <c r="U639" s="33">
        <f ca="1">IF(((TODAY()-Tabla2[[#This Row],[FECHA NACIMIENTO]])/365)&lt;18,"Corregir", IF(((TODAY()-Tabla2[[#This Row],[FECHA NACIMIENTO]])/365)&gt;80, "Corregir",ROUNDDOWN(((TODAY()-Tabla2[[#This Row],[FECHA NACIMIENTO]])/365),0)))</f>
        <v>48</v>
      </c>
      <c r="V63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639" s="34" t="str">
        <f ca="1">+IF(Tabla2[[#This Row],[Edad]]="Corregir","Corregir","Ok")</f>
        <v>Ok</v>
      </c>
      <c r="X639" s="10" t="str">
        <f>+IFERROR(VLOOKUP(Tabla2[[#This Row],[DISTRITO SEGÚN DNI]],Hoja1!$A$2:$B$55,2,FALSE),"No")</f>
        <v>No</v>
      </c>
      <c r="Y639" s="10" t="str">
        <f>IF(OR(LOWER(Tabla2[[#This Row],[GENERO]])="masculino", LOWER(Tabla2[[#This Row],[GENERO]])="femenino"),"OK","Corregir")</f>
        <v>OK</v>
      </c>
      <c r="Z639" s="10" t="str">
        <f>+IF(Tabla2[[#This Row],[Nro. DNI / CE]]="","Corregir",IF(LEN(Tabla2[[#This Row],[Nro. DNI / CE]])&gt;=8,"OK","Corregir"))</f>
        <v>OK</v>
      </c>
      <c r="AA639" s="10">
        <f>COUNTIF(Tabla2[APELLIDOS Y NOMBRES],Tabla2[[#This Row],[APELLIDOS Y NOMBRES]])</f>
        <v>1</v>
      </c>
      <c r="AB639" t="str">
        <f ca="1">+IFERROR(IF(Tabla2[[#This Row],[FECHA CESE/BAJA]]="","No Aplica",IF(AND(MONTH(Tabla2[[#This Row],[FECHA CESE/BAJA]])=MONTH(TODAY()-30),YEAR(Tabla2[[#This Row],[FECHA CESE/BAJA]])=YEAR(TODAY())),MONTH(TODAY()-30)&amp;"-"&amp;YEAR(TODAY()),"Borrar")),"No aplica")</f>
        <v>No aplica</v>
      </c>
      <c r="AC639" t="str">
        <f ca="1">+IFERROR(IF(Tabla2[[#This Row],[FECHA INICIO DE LABORES EN OBRA]]="","No Aplica",IF(AND(MONTH(Tabla2[[#This Row],[FECHA INICIO DE LABORES EN OBRA]])=MONTH(TODAY()-30),YEAR(Tabla2[[#This Row],[FECHA INICIO DE LABORES EN OBRA]])=YEAR(TODAY())),MONTH(TODAY()-30)&amp;"-"&amp;YEAR(TODAY()),"No Aplica")),"No Aplica")</f>
        <v>No Aplica</v>
      </c>
    </row>
    <row r="640" spans="1:29" x14ac:dyDescent="0.25">
      <c r="A640" s="2">
        <v>20101155588</v>
      </c>
      <c r="B640" s="3" t="s">
        <v>39</v>
      </c>
      <c r="C640" s="3" t="s">
        <v>39</v>
      </c>
      <c r="D640" s="3">
        <v>44173544</v>
      </c>
      <c r="E640" s="3" t="s">
        <v>6594</v>
      </c>
      <c r="F640" s="36">
        <v>25590</v>
      </c>
      <c r="G640" s="3">
        <v>1</v>
      </c>
      <c r="H640" s="3" t="s">
        <v>6397</v>
      </c>
      <c r="I640" s="3" t="s">
        <v>6595</v>
      </c>
      <c r="J640" s="3" t="s">
        <v>6543</v>
      </c>
      <c r="K640" s="3" t="s">
        <v>6544</v>
      </c>
      <c r="L640" s="8" t="s">
        <v>9813</v>
      </c>
      <c r="M640" s="5" t="s">
        <v>3092</v>
      </c>
      <c r="N640" s="13" t="s">
        <v>1043</v>
      </c>
      <c r="O640" s="5">
        <v>43661</v>
      </c>
      <c r="P640" s="8">
        <v>1</v>
      </c>
      <c r="Q640" s="9">
        <v>1</v>
      </c>
      <c r="R640" s="9" t="str">
        <f>IFERROR(VLOOKUP(Tabla2[[#This Row],[CONTRATISTA PRNCIPAL]],Hoja1!$L$5:$M$9,2,FALSE),"CJV")</f>
        <v>EPC</v>
      </c>
      <c r="S640" s="9" t="str">
        <f>IF(Tabla2[[#This Row],[EMPRESA]]=Tabla2[[#This Row],[CONTRATISTA PRNCIPAL]],"Principal","Secundaria")</f>
        <v>Principal</v>
      </c>
      <c r="T640" s="10">
        <f>IFERROR(1/COUNTIF(Tabla2[CONTRATISTA PRNCIPAL],Tabla2[[#This Row],[CONTRATISTA PRNCIPAL]]),0)</f>
        <v>3.5714285714285713E-3</v>
      </c>
      <c r="U640" s="33">
        <f ca="1">IF(((TODAY()-Tabla2[[#This Row],[FECHA NACIMIENTO]])/365)&lt;18,"Corregir", IF(((TODAY()-Tabla2[[#This Row],[FECHA NACIMIENTO]])/365)&gt;80, "Corregir",ROUNDDOWN(((TODAY()-Tabla2[[#This Row],[FECHA NACIMIENTO]])/365),0)))</f>
        <v>53</v>
      </c>
      <c r="V64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640" s="34" t="str">
        <f ca="1">+IF(Tabla2[[#This Row],[Edad]]="Corregir","Corregir","Ok")</f>
        <v>Ok</v>
      </c>
      <c r="X640" s="10" t="str">
        <f>+IFERROR(VLOOKUP(Tabla2[[#This Row],[DISTRITO SEGÚN DNI]],Hoja1!$A$2:$B$55,2,FALSE),"No")</f>
        <v>No</v>
      </c>
      <c r="Y640" s="10" t="str">
        <f>IF(OR(LOWER(Tabla2[[#This Row],[GENERO]])="masculino", LOWER(Tabla2[[#This Row],[GENERO]])="femenino"),"OK","Corregir")</f>
        <v>OK</v>
      </c>
      <c r="Z640" s="10" t="str">
        <f>+IF(Tabla2[[#This Row],[Nro. DNI / CE]]="","Corregir",IF(LEN(Tabla2[[#This Row],[Nro. DNI / CE]])&gt;=8,"OK","Corregir"))</f>
        <v>OK</v>
      </c>
      <c r="AA640" s="10">
        <f>COUNTIF(Tabla2[APELLIDOS Y NOMBRES],Tabla2[[#This Row],[APELLIDOS Y NOMBRES]])</f>
        <v>1</v>
      </c>
      <c r="AB640" t="str">
        <f ca="1">+IFERROR(IF(Tabla2[[#This Row],[FECHA CESE/BAJA]]="","No Aplica",IF(AND(MONTH(Tabla2[[#This Row],[FECHA CESE/BAJA]])=MONTH(TODAY()-30),YEAR(Tabla2[[#This Row],[FECHA CESE/BAJA]])=YEAR(TODAY())),MONTH(TODAY()-30)&amp;"-"&amp;YEAR(TODAY()),"Borrar")),"No aplica")</f>
        <v>No aplica</v>
      </c>
      <c r="AC640" t="str">
        <f ca="1">+IFERROR(IF(Tabla2[[#This Row],[FECHA INICIO DE LABORES EN OBRA]]="","No Aplica",IF(AND(MONTH(Tabla2[[#This Row],[FECHA INICIO DE LABORES EN OBRA]])=MONTH(TODAY()-30),YEAR(Tabla2[[#This Row],[FECHA INICIO DE LABORES EN OBRA]])=YEAR(TODAY())),MONTH(TODAY()-30)&amp;"-"&amp;YEAR(TODAY()),"No Aplica")),"No Aplica")</f>
        <v>No Aplica</v>
      </c>
    </row>
    <row r="641" spans="1:29" x14ac:dyDescent="0.25">
      <c r="A641" s="2">
        <v>20101155588</v>
      </c>
      <c r="B641" s="3" t="s">
        <v>39</v>
      </c>
      <c r="C641" s="3" t="s">
        <v>39</v>
      </c>
      <c r="D641" s="3">
        <v>15405842</v>
      </c>
      <c r="E641" s="3" t="s">
        <v>234</v>
      </c>
      <c r="F641" s="36">
        <v>25295</v>
      </c>
      <c r="G641" s="3">
        <v>1</v>
      </c>
      <c r="H641" s="3" t="s">
        <v>6397</v>
      </c>
      <c r="I641" s="3" t="s">
        <v>6595</v>
      </c>
      <c r="J641" s="3" t="s">
        <v>6596</v>
      </c>
      <c r="K641" s="3" t="s">
        <v>6537</v>
      </c>
      <c r="L641" s="8" t="s">
        <v>9813</v>
      </c>
      <c r="M641" s="5" t="s">
        <v>3092</v>
      </c>
      <c r="N641" s="13" t="s">
        <v>1043</v>
      </c>
      <c r="O641" s="5">
        <v>44151</v>
      </c>
      <c r="P641" s="8">
        <v>1</v>
      </c>
      <c r="Q641" s="9">
        <v>1</v>
      </c>
      <c r="R641" s="9" t="str">
        <f>IFERROR(VLOOKUP(Tabla2[[#This Row],[CONTRATISTA PRNCIPAL]],Hoja1!$L$5:$M$9,2,FALSE),"CJV")</f>
        <v>EPC</v>
      </c>
      <c r="S641" s="9" t="str">
        <f>IF(Tabla2[[#This Row],[EMPRESA]]=Tabla2[[#This Row],[CONTRATISTA PRNCIPAL]],"Principal","Secundaria")</f>
        <v>Principal</v>
      </c>
      <c r="T641" s="10">
        <f>IFERROR(1/COUNTIF(Tabla2[CONTRATISTA PRNCIPAL],Tabla2[[#This Row],[CONTRATISTA PRNCIPAL]]),0)</f>
        <v>3.5714285714285713E-3</v>
      </c>
      <c r="U641" s="33">
        <f ca="1">IF(((TODAY()-Tabla2[[#This Row],[FECHA NACIMIENTO]])/365)&lt;18,"Corregir", IF(((TODAY()-Tabla2[[#This Row],[FECHA NACIMIENTO]])/365)&gt;80, "Corregir",ROUNDDOWN(((TODAY()-Tabla2[[#This Row],[FECHA NACIMIENTO]])/365),0)))</f>
        <v>54</v>
      </c>
      <c r="V64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641" s="34" t="str">
        <f ca="1">+IF(Tabla2[[#This Row],[Edad]]="Corregir","Corregir","Ok")</f>
        <v>Ok</v>
      </c>
      <c r="X641" s="10" t="str">
        <f>+IFERROR(VLOOKUP(Tabla2[[#This Row],[DISTRITO SEGÚN DNI]],Hoja1!$A$2:$B$55,2,FALSE),"No")</f>
        <v>No</v>
      </c>
      <c r="Y641" s="10" t="str">
        <f>IF(OR(LOWER(Tabla2[[#This Row],[GENERO]])="masculino", LOWER(Tabla2[[#This Row],[GENERO]])="femenino"),"OK","Corregir")</f>
        <v>OK</v>
      </c>
      <c r="Z641" s="10" t="str">
        <f>+IF(Tabla2[[#This Row],[Nro. DNI / CE]]="","Corregir",IF(LEN(Tabla2[[#This Row],[Nro. DNI / CE]])&gt;=8,"OK","Corregir"))</f>
        <v>OK</v>
      </c>
      <c r="AA641" s="10">
        <f>COUNTIF(Tabla2[APELLIDOS Y NOMBRES],Tabla2[[#This Row],[APELLIDOS Y NOMBRES]])</f>
        <v>1</v>
      </c>
      <c r="AB641" t="str">
        <f ca="1">+IFERROR(IF(Tabla2[[#This Row],[FECHA CESE/BAJA]]="","No Aplica",IF(AND(MONTH(Tabla2[[#This Row],[FECHA CESE/BAJA]])=MONTH(TODAY()-30),YEAR(Tabla2[[#This Row],[FECHA CESE/BAJA]])=YEAR(TODAY())),MONTH(TODAY()-30)&amp;"-"&amp;YEAR(TODAY()),"Borrar")),"No aplica")</f>
        <v>No aplica</v>
      </c>
      <c r="AC641" t="str">
        <f ca="1">+IFERROR(IF(Tabla2[[#This Row],[FECHA INICIO DE LABORES EN OBRA]]="","No Aplica",IF(AND(MONTH(Tabla2[[#This Row],[FECHA INICIO DE LABORES EN OBRA]])=MONTH(TODAY()-30),YEAR(Tabla2[[#This Row],[FECHA INICIO DE LABORES EN OBRA]])=YEAR(TODAY())),MONTH(TODAY()-30)&amp;"-"&amp;YEAR(TODAY()),"No Aplica")),"No Aplica")</f>
        <v>No Aplica</v>
      </c>
    </row>
    <row r="642" spans="1:29" x14ac:dyDescent="0.25">
      <c r="A642" s="2">
        <v>20101155588</v>
      </c>
      <c r="B642" s="3" t="s">
        <v>39</v>
      </c>
      <c r="C642" s="3" t="s">
        <v>39</v>
      </c>
      <c r="D642" s="3" t="s">
        <v>8493</v>
      </c>
      <c r="E642" s="3" t="s">
        <v>235</v>
      </c>
      <c r="F642" s="36">
        <v>25123</v>
      </c>
      <c r="G642" s="3">
        <v>1</v>
      </c>
      <c r="H642" s="3" t="s">
        <v>6397</v>
      </c>
      <c r="I642" s="3" t="s">
        <v>6597</v>
      </c>
      <c r="J642" s="3" t="s">
        <v>6598</v>
      </c>
      <c r="K642" s="3" t="s">
        <v>36</v>
      </c>
      <c r="L642" s="8" t="s">
        <v>9813</v>
      </c>
      <c r="M642" s="5" t="s">
        <v>3092</v>
      </c>
      <c r="N642" s="13" t="s">
        <v>1043</v>
      </c>
      <c r="O642" s="5">
        <v>44480</v>
      </c>
      <c r="P642" s="8">
        <v>1</v>
      </c>
      <c r="Q642" s="9">
        <v>1</v>
      </c>
      <c r="R642" s="9" t="str">
        <f>IFERROR(VLOOKUP(Tabla2[[#This Row],[CONTRATISTA PRNCIPAL]],Hoja1!$L$5:$M$9,2,FALSE),"CJV")</f>
        <v>EPC</v>
      </c>
      <c r="S642" s="9" t="str">
        <f>IF(Tabla2[[#This Row],[EMPRESA]]=Tabla2[[#This Row],[CONTRATISTA PRNCIPAL]],"Principal","Secundaria")</f>
        <v>Principal</v>
      </c>
      <c r="T642" s="10">
        <f>IFERROR(1/COUNTIF(Tabla2[CONTRATISTA PRNCIPAL],Tabla2[[#This Row],[CONTRATISTA PRNCIPAL]]),0)</f>
        <v>3.5714285714285713E-3</v>
      </c>
      <c r="U642" s="33">
        <f ca="1">IF(((TODAY()-Tabla2[[#This Row],[FECHA NACIMIENTO]])/365)&lt;18,"Corregir", IF(((TODAY()-Tabla2[[#This Row],[FECHA NACIMIENTO]])/365)&gt;80, "Corregir",ROUNDDOWN(((TODAY()-Tabla2[[#This Row],[FECHA NACIMIENTO]])/365),0)))</f>
        <v>54</v>
      </c>
      <c r="V64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642" s="34" t="str">
        <f ca="1">+IF(Tabla2[[#This Row],[Edad]]="Corregir","Corregir","Ok")</f>
        <v>Ok</v>
      </c>
      <c r="X642" s="10" t="str">
        <f>+IFERROR(VLOOKUP(Tabla2[[#This Row],[DISTRITO SEGÚN DNI]],Hoja1!$A$2:$B$55,2,FALSE),"No")</f>
        <v>SANTA ANITA</v>
      </c>
      <c r="Y642" s="10" t="str">
        <f>IF(OR(LOWER(Tabla2[[#This Row],[GENERO]])="masculino", LOWER(Tabla2[[#This Row],[GENERO]])="femenino"),"OK","Corregir")</f>
        <v>OK</v>
      </c>
      <c r="Z642" s="10" t="str">
        <f>+IF(Tabla2[[#This Row],[Nro. DNI / CE]]="","Corregir",IF(LEN(Tabla2[[#This Row],[Nro. DNI / CE]])&gt;=8,"OK","Corregir"))</f>
        <v>OK</v>
      </c>
      <c r="AA642" s="10">
        <f>COUNTIF(Tabla2[APELLIDOS Y NOMBRES],Tabla2[[#This Row],[APELLIDOS Y NOMBRES]])</f>
        <v>1</v>
      </c>
      <c r="AB642" t="str">
        <f ca="1">+IFERROR(IF(Tabla2[[#This Row],[FECHA CESE/BAJA]]="","No Aplica",IF(AND(MONTH(Tabla2[[#This Row],[FECHA CESE/BAJA]])=MONTH(TODAY()-30),YEAR(Tabla2[[#This Row],[FECHA CESE/BAJA]])=YEAR(TODAY())),MONTH(TODAY()-30)&amp;"-"&amp;YEAR(TODAY()),"Borrar")),"No aplica")</f>
        <v>No aplica</v>
      </c>
      <c r="AC642" t="str">
        <f ca="1">+IFERROR(IF(Tabla2[[#This Row],[FECHA INICIO DE LABORES EN OBRA]]="","No Aplica",IF(AND(MONTH(Tabla2[[#This Row],[FECHA INICIO DE LABORES EN OBRA]])=MONTH(TODAY()-30),YEAR(Tabla2[[#This Row],[FECHA INICIO DE LABORES EN OBRA]])=YEAR(TODAY())),MONTH(TODAY()-30)&amp;"-"&amp;YEAR(TODAY()),"No Aplica")),"No Aplica")</f>
        <v>No Aplica</v>
      </c>
    </row>
    <row r="643" spans="1:29" x14ac:dyDescent="0.25">
      <c r="A643" s="2">
        <v>20101155588</v>
      </c>
      <c r="B643" s="3" t="s">
        <v>39</v>
      </c>
      <c r="C643" s="3" t="s">
        <v>39</v>
      </c>
      <c r="D643" s="3" t="s">
        <v>8494</v>
      </c>
      <c r="E643" s="3" t="s">
        <v>6599</v>
      </c>
      <c r="F643" s="36">
        <v>23780</v>
      </c>
      <c r="G643" s="3">
        <v>1</v>
      </c>
      <c r="H643" s="3" t="s">
        <v>6397</v>
      </c>
      <c r="I643" s="3" t="s">
        <v>6597</v>
      </c>
      <c r="J643" s="3" t="s">
        <v>6600</v>
      </c>
      <c r="K643" s="3" t="s">
        <v>1240</v>
      </c>
      <c r="L643" s="8" t="s">
        <v>9813</v>
      </c>
      <c r="M643" s="5" t="s">
        <v>3092</v>
      </c>
      <c r="N643" s="13" t="s">
        <v>1043</v>
      </c>
      <c r="O643" s="5">
        <v>44876</v>
      </c>
      <c r="P643" s="8">
        <v>1</v>
      </c>
      <c r="Q643" s="9">
        <v>1</v>
      </c>
      <c r="R643" s="9" t="str">
        <f>IFERROR(VLOOKUP(Tabla2[[#This Row],[CONTRATISTA PRNCIPAL]],Hoja1!$L$5:$M$9,2,FALSE),"CJV")</f>
        <v>EPC</v>
      </c>
      <c r="S643" s="9" t="str">
        <f>IF(Tabla2[[#This Row],[EMPRESA]]=Tabla2[[#This Row],[CONTRATISTA PRNCIPAL]],"Principal","Secundaria")</f>
        <v>Principal</v>
      </c>
      <c r="T643" s="10">
        <f>IFERROR(1/COUNTIF(Tabla2[CONTRATISTA PRNCIPAL],Tabla2[[#This Row],[CONTRATISTA PRNCIPAL]]),0)</f>
        <v>3.5714285714285713E-3</v>
      </c>
      <c r="U643" s="33">
        <f ca="1">IF(((TODAY()-Tabla2[[#This Row],[FECHA NACIMIENTO]])/365)&lt;18,"Corregir", IF(((TODAY()-Tabla2[[#This Row],[FECHA NACIMIENTO]])/365)&gt;80, "Corregir",ROUNDDOWN(((TODAY()-Tabla2[[#This Row],[FECHA NACIMIENTO]])/365),0)))</f>
        <v>58</v>
      </c>
      <c r="V64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643" s="34" t="str">
        <f ca="1">+IF(Tabla2[[#This Row],[Edad]]="Corregir","Corregir","Ok")</f>
        <v>Ok</v>
      </c>
      <c r="X643" s="10" t="str">
        <f>+IFERROR(VLOOKUP(Tabla2[[#This Row],[DISTRITO SEGÚN DNI]],Hoja1!$A$2:$B$55,2,FALSE),"No")</f>
        <v>No</v>
      </c>
      <c r="Y643" s="10" t="str">
        <f>IF(OR(LOWER(Tabla2[[#This Row],[GENERO]])="masculino", LOWER(Tabla2[[#This Row],[GENERO]])="femenino"),"OK","Corregir")</f>
        <v>OK</v>
      </c>
      <c r="Z643" s="10" t="str">
        <f>+IF(Tabla2[[#This Row],[Nro. DNI / CE]]="","Corregir",IF(LEN(Tabla2[[#This Row],[Nro. DNI / CE]])&gt;=8,"OK","Corregir"))</f>
        <v>OK</v>
      </c>
      <c r="AA643" s="10">
        <f>COUNTIF(Tabla2[APELLIDOS Y NOMBRES],Tabla2[[#This Row],[APELLIDOS Y NOMBRES]])</f>
        <v>1</v>
      </c>
      <c r="AB643" t="str">
        <f ca="1">+IFERROR(IF(Tabla2[[#This Row],[FECHA CESE/BAJA]]="","No Aplica",IF(AND(MONTH(Tabla2[[#This Row],[FECHA CESE/BAJA]])=MONTH(TODAY()-30),YEAR(Tabla2[[#This Row],[FECHA CESE/BAJA]])=YEAR(TODAY())),MONTH(TODAY()-30)&amp;"-"&amp;YEAR(TODAY()),"Borrar")),"No aplica")</f>
        <v>No aplica</v>
      </c>
      <c r="AC643" t="str">
        <f ca="1">+IFERROR(IF(Tabla2[[#This Row],[FECHA INICIO DE LABORES EN OBRA]]="","No Aplica",IF(AND(MONTH(Tabla2[[#This Row],[FECHA INICIO DE LABORES EN OBRA]])=MONTH(TODAY()-30),YEAR(Tabla2[[#This Row],[FECHA INICIO DE LABORES EN OBRA]])=YEAR(TODAY())),MONTH(TODAY()-30)&amp;"-"&amp;YEAR(TODAY()),"No Aplica")),"No Aplica")</f>
        <v>No Aplica</v>
      </c>
    </row>
    <row r="644" spans="1:29" x14ac:dyDescent="0.25">
      <c r="A644" s="2">
        <v>20101155588</v>
      </c>
      <c r="B644" s="3" t="s">
        <v>39</v>
      </c>
      <c r="C644" s="3" t="s">
        <v>39</v>
      </c>
      <c r="D644" s="3">
        <v>74529447</v>
      </c>
      <c r="E644" s="3" t="s">
        <v>236</v>
      </c>
      <c r="F644" s="36">
        <v>35956</v>
      </c>
      <c r="G644" s="3">
        <v>1</v>
      </c>
      <c r="H644" s="3" t="s">
        <v>6397</v>
      </c>
      <c r="I644" s="3" t="s">
        <v>6601</v>
      </c>
      <c r="J644" s="3" t="s">
        <v>6602</v>
      </c>
      <c r="K644" s="3" t="s">
        <v>131</v>
      </c>
      <c r="L644" s="8" t="s">
        <v>9813</v>
      </c>
      <c r="M644" s="5" t="s">
        <v>3092</v>
      </c>
      <c r="N644" s="13" t="s">
        <v>1043</v>
      </c>
      <c r="O644" s="5">
        <v>44952</v>
      </c>
      <c r="P644" s="8">
        <v>1</v>
      </c>
      <c r="Q644" s="9">
        <v>1</v>
      </c>
      <c r="R644" s="9" t="str">
        <f>IFERROR(VLOOKUP(Tabla2[[#This Row],[CONTRATISTA PRNCIPAL]],Hoja1!$L$5:$M$9,2,FALSE),"CJV")</f>
        <v>EPC</v>
      </c>
      <c r="S644" s="9" t="str">
        <f>IF(Tabla2[[#This Row],[EMPRESA]]=Tabla2[[#This Row],[CONTRATISTA PRNCIPAL]],"Principal","Secundaria")</f>
        <v>Principal</v>
      </c>
      <c r="T644" s="10">
        <f>IFERROR(1/COUNTIF(Tabla2[CONTRATISTA PRNCIPAL],Tabla2[[#This Row],[CONTRATISTA PRNCIPAL]]),0)</f>
        <v>3.5714285714285713E-3</v>
      </c>
      <c r="U644" s="33">
        <f ca="1">IF(((TODAY()-Tabla2[[#This Row],[FECHA NACIMIENTO]])/365)&lt;18,"Corregir", IF(((TODAY()-Tabla2[[#This Row],[FECHA NACIMIENTO]])/365)&gt;80, "Corregir",ROUNDDOWN(((TODAY()-Tabla2[[#This Row],[FECHA NACIMIENTO]])/365),0)))</f>
        <v>25</v>
      </c>
      <c r="V64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644" s="34" t="str">
        <f ca="1">+IF(Tabla2[[#This Row],[Edad]]="Corregir","Corregir","Ok")</f>
        <v>Ok</v>
      </c>
      <c r="X644" s="10" t="str">
        <f>+IFERROR(VLOOKUP(Tabla2[[#This Row],[DISTRITO SEGÚN DNI]],Hoja1!$A$2:$B$55,2,FALSE),"No")</f>
        <v>BREÑA</v>
      </c>
      <c r="Y644" s="10" t="str">
        <f>IF(OR(LOWER(Tabla2[[#This Row],[GENERO]])="masculino", LOWER(Tabla2[[#This Row],[GENERO]])="femenino"),"OK","Corregir")</f>
        <v>OK</v>
      </c>
      <c r="Z644" s="10" t="str">
        <f>+IF(Tabla2[[#This Row],[Nro. DNI / CE]]="","Corregir",IF(LEN(Tabla2[[#This Row],[Nro. DNI / CE]])&gt;=8,"OK","Corregir"))</f>
        <v>OK</v>
      </c>
      <c r="AA644" s="10">
        <f>COUNTIF(Tabla2[APELLIDOS Y NOMBRES],Tabla2[[#This Row],[APELLIDOS Y NOMBRES]])</f>
        <v>1</v>
      </c>
      <c r="AB644" t="str">
        <f ca="1">+IFERROR(IF(Tabla2[[#This Row],[FECHA CESE/BAJA]]="","No Aplica",IF(AND(MONTH(Tabla2[[#This Row],[FECHA CESE/BAJA]])=MONTH(TODAY()-30),YEAR(Tabla2[[#This Row],[FECHA CESE/BAJA]])=YEAR(TODAY())),MONTH(TODAY()-30)&amp;"-"&amp;YEAR(TODAY()),"Borrar")),"No aplica")</f>
        <v>No aplica</v>
      </c>
      <c r="AC644" t="str">
        <f ca="1">+IFERROR(IF(Tabla2[[#This Row],[FECHA INICIO DE LABORES EN OBRA]]="","No Aplica",IF(AND(MONTH(Tabla2[[#This Row],[FECHA INICIO DE LABORES EN OBRA]])=MONTH(TODAY()-30),YEAR(Tabla2[[#This Row],[FECHA INICIO DE LABORES EN OBRA]])=YEAR(TODAY())),MONTH(TODAY()-30)&amp;"-"&amp;YEAR(TODAY()),"No Aplica")),"No Aplica")</f>
        <v>No Aplica</v>
      </c>
    </row>
    <row r="645" spans="1:29" x14ac:dyDescent="0.25">
      <c r="A645" s="2">
        <v>20101155588</v>
      </c>
      <c r="B645" s="3" t="s">
        <v>39</v>
      </c>
      <c r="C645" s="3" t="s">
        <v>39</v>
      </c>
      <c r="D645" s="3">
        <v>74299967</v>
      </c>
      <c r="E645" s="3" t="s">
        <v>6603</v>
      </c>
      <c r="F645" s="36">
        <v>35566</v>
      </c>
      <c r="G645" s="3">
        <v>1</v>
      </c>
      <c r="H645" s="3" t="s">
        <v>6397</v>
      </c>
      <c r="I645" s="3" t="s">
        <v>6601</v>
      </c>
      <c r="J645" s="3" t="s">
        <v>6589</v>
      </c>
      <c r="K645" s="3" t="s">
        <v>1063</v>
      </c>
      <c r="L645" s="8" t="s">
        <v>9813</v>
      </c>
      <c r="M645" s="5" t="s">
        <v>3092</v>
      </c>
      <c r="N645" s="13" t="s">
        <v>1043</v>
      </c>
      <c r="O645" s="5">
        <v>44952</v>
      </c>
      <c r="P645" s="8">
        <v>1</v>
      </c>
      <c r="Q645" s="9">
        <v>1</v>
      </c>
      <c r="R645" s="9" t="str">
        <f>IFERROR(VLOOKUP(Tabla2[[#This Row],[CONTRATISTA PRNCIPAL]],Hoja1!$L$5:$M$9,2,FALSE),"CJV")</f>
        <v>EPC</v>
      </c>
      <c r="S645" s="9" t="str">
        <f>IF(Tabla2[[#This Row],[EMPRESA]]=Tabla2[[#This Row],[CONTRATISTA PRNCIPAL]],"Principal","Secundaria")</f>
        <v>Principal</v>
      </c>
      <c r="T645" s="10">
        <f>IFERROR(1/COUNTIF(Tabla2[CONTRATISTA PRNCIPAL],Tabla2[[#This Row],[CONTRATISTA PRNCIPAL]]),0)</f>
        <v>3.5714285714285713E-3</v>
      </c>
      <c r="U645" s="33">
        <f ca="1">IF(((TODAY()-Tabla2[[#This Row],[FECHA NACIMIENTO]])/365)&lt;18,"Corregir", IF(((TODAY()-Tabla2[[#This Row],[FECHA NACIMIENTO]])/365)&gt;80, "Corregir",ROUNDDOWN(((TODAY()-Tabla2[[#This Row],[FECHA NACIMIENTO]])/365),0)))</f>
        <v>26</v>
      </c>
      <c r="V64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645" s="34" t="str">
        <f ca="1">+IF(Tabla2[[#This Row],[Edad]]="Corregir","Corregir","Ok")</f>
        <v>Ok</v>
      </c>
      <c r="X645" s="10" t="str">
        <f>+IFERROR(VLOOKUP(Tabla2[[#This Row],[DISTRITO SEGÚN DNI]],Hoja1!$A$2:$B$55,2,FALSE),"No")</f>
        <v>No</v>
      </c>
      <c r="Y645" s="10" t="str">
        <f>IF(OR(LOWER(Tabla2[[#This Row],[GENERO]])="masculino", LOWER(Tabla2[[#This Row],[GENERO]])="femenino"),"OK","Corregir")</f>
        <v>OK</v>
      </c>
      <c r="Z645" s="10" t="str">
        <f>+IF(Tabla2[[#This Row],[Nro. DNI / CE]]="","Corregir",IF(LEN(Tabla2[[#This Row],[Nro. DNI / CE]])&gt;=8,"OK","Corregir"))</f>
        <v>OK</v>
      </c>
      <c r="AA645" s="10">
        <f>COUNTIF(Tabla2[APELLIDOS Y NOMBRES],Tabla2[[#This Row],[APELLIDOS Y NOMBRES]])</f>
        <v>1</v>
      </c>
      <c r="AB645" t="str">
        <f ca="1">+IFERROR(IF(Tabla2[[#This Row],[FECHA CESE/BAJA]]="","No Aplica",IF(AND(MONTH(Tabla2[[#This Row],[FECHA CESE/BAJA]])=MONTH(TODAY()-30),YEAR(Tabla2[[#This Row],[FECHA CESE/BAJA]])=YEAR(TODAY())),MONTH(TODAY()-30)&amp;"-"&amp;YEAR(TODAY()),"Borrar")),"No aplica")</f>
        <v>No aplica</v>
      </c>
      <c r="AC645" t="str">
        <f ca="1">+IFERROR(IF(Tabla2[[#This Row],[FECHA INICIO DE LABORES EN OBRA]]="","No Aplica",IF(AND(MONTH(Tabla2[[#This Row],[FECHA INICIO DE LABORES EN OBRA]])=MONTH(TODAY()-30),YEAR(Tabla2[[#This Row],[FECHA INICIO DE LABORES EN OBRA]])=YEAR(TODAY())),MONTH(TODAY()-30)&amp;"-"&amp;YEAR(TODAY()),"No Aplica")),"No Aplica")</f>
        <v>No Aplica</v>
      </c>
    </row>
    <row r="646" spans="1:29" x14ac:dyDescent="0.25">
      <c r="A646" s="2">
        <v>20101155588</v>
      </c>
      <c r="B646" s="3" t="s">
        <v>39</v>
      </c>
      <c r="C646" s="3" t="s">
        <v>39</v>
      </c>
      <c r="D646" s="3" t="s">
        <v>237</v>
      </c>
      <c r="E646" s="3" t="s">
        <v>238</v>
      </c>
      <c r="F646" s="36">
        <v>31994</v>
      </c>
      <c r="G646" s="3">
        <v>1</v>
      </c>
      <c r="H646" s="3" t="s">
        <v>6397</v>
      </c>
      <c r="I646" s="3" t="s">
        <v>6604</v>
      </c>
      <c r="J646" s="3" t="s">
        <v>6566</v>
      </c>
      <c r="K646" s="3" t="s">
        <v>35</v>
      </c>
      <c r="L646" s="8" t="s">
        <v>9813</v>
      </c>
      <c r="M646" s="5" t="s">
        <v>3092</v>
      </c>
      <c r="N646" s="13" t="s">
        <v>1043</v>
      </c>
      <c r="O646" s="5">
        <v>44883</v>
      </c>
      <c r="P646" s="8">
        <v>1</v>
      </c>
      <c r="Q646" s="9">
        <v>1</v>
      </c>
      <c r="R646" s="9" t="str">
        <f>IFERROR(VLOOKUP(Tabla2[[#This Row],[CONTRATISTA PRNCIPAL]],Hoja1!$L$5:$M$9,2,FALSE),"CJV")</f>
        <v>EPC</v>
      </c>
      <c r="S646" s="9" t="str">
        <f>IF(Tabla2[[#This Row],[EMPRESA]]=Tabla2[[#This Row],[CONTRATISTA PRNCIPAL]],"Principal","Secundaria")</f>
        <v>Principal</v>
      </c>
      <c r="T646" s="10">
        <f>IFERROR(1/COUNTIF(Tabla2[CONTRATISTA PRNCIPAL],Tabla2[[#This Row],[CONTRATISTA PRNCIPAL]]),0)</f>
        <v>3.5714285714285713E-3</v>
      </c>
      <c r="U646" s="33">
        <f ca="1">IF(((TODAY()-Tabla2[[#This Row],[FECHA NACIMIENTO]])/365)&lt;18,"Corregir", IF(((TODAY()-Tabla2[[#This Row],[FECHA NACIMIENTO]])/365)&gt;80, "Corregir",ROUNDDOWN(((TODAY()-Tabla2[[#This Row],[FECHA NACIMIENTO]])/365),0)))</f>
        <v>36</v>
      </c>
      <c r="V64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646" s="34" t="str">
        <f ca="1">+IF(Tabla2[[#This Row],[Edad]]="Corregir","Corregir","Ok")</f>
        <v>Ok</v>
      </c>
      <c r="X646" s="10" t="str">
        <f>+IFERROR(VLOOKUP(Tabla2[[#This Row],[DISTRITO SEGÚN DNI]],Hoja1!$A$2:$B$55,2,FALSE),"No")</f>
        <v>EL AGUSTINO</v>
      </c>
      <c r="Y646" s="10" t="str">
        <f>IF(OR(LOWER(Tabla2[[#This Row],[GENERO]])="masculino", LOWER(Tabla2[[#This Row],[GENERO]])="femenino"),"OK","Corregir")</f>
        <v>OK</v>
      </c>
      <c r="Z646" s="10" t="str">
        <f>+IF(Tabla2[[#This Row],[Nro. DNI / CE]]="","Corregir",IF(LEN(Tabla2[[#This Row],[Nro. DNI / CE]])&gt;=8,"OK","Corregir"))</f>
        <v>OK</v>
      </c>
      <c r="AA646" s="10">
        <f>COUNTIF(Tabla2[APELLIDOS Y NOMBRES],Tabla2[[#This Row],[APELLIDOS Y NOMBRES]])</f>
        <v>1</v>
      </c>
      <c r="AB646" t="str">
        <f ca="1">+IFERROR(IF(Tabla2[[#This Row],[FECHA CESE/BAJA]]="","No Aplica",IF(AND(MONTH(Tabla2[[#This Row],[FECHA CESE/BAJA]])=MONTH(TODAY()-30),YEAR(Tabla2[[#This Row],[FECHA CESE/BAJA]])=YEAR(TODAY())),MONTH(TODAY()-30)&amp;"-"&amp;YEAR(TODAY()),"Borrar")),"No aplica")</f>
        <v>No aplica</v>
      </c>
      <c r="AC646" t="str">
        <f ca="1">+IFERROR(IF(Tabla2[[#This Row],[FECHA INICIO DE LABORES EN OBRA]]="","No Aplica",IF(AND(MONTH(Tabla2[[#This Row],[FECHA INICIO DE LABORES EN OBRA]])=MONTH(TODAY()-30),YEAR(Tabla2[[#This Row],[FECHA INICIO DE LABORES EN OBRA]])=YEAR(TODAY())),MONTH(TODAY()-30)&amp;"-"&amp;YEAR(TODAY()),"No Aplica")),"No Aplica")</f>
        <v>No Aplica</v>
      </c>
    </row>
    <row r="647" spans="1:29" x14ac:dyDescent="0.25">
      <c r="A647" s="2">
        <v>20101155588</v>
      </c>
      <c r="B647" s="3" t="s">
        <v>39</v>
      </c>
      <c r="C647" s="3" t="s">
        <v>39</v>
      </c>
      <c r="D647" s="3" t="s">
        <v>6605</v>
      </c>
      <c r="E647" s="3" t="s">
        <v>6606</v>
      </c>
      <c r="F647" s="36">
        <v>29444</v>
      </c>
      <c r="G647" s="3">
        <v>1</v>
      </c>
      <c r="H647" s="3" t="s">
        <v>6397</v>
      </c>
      <c r="I647" s="3" t="s">
        <v>6607</v>
      </c>
      <c r="J647" s="3" t="s">
        <v>6608</v>
      </c>
      <c r="K647" s="3" t="s">
        <v>1086</v>
      </c>
      <c r="L647" s="8" t="s">
        <v>9813</v>
      </c>
      <c r="M647" s="5" t="s">
        <v>3092</v>
      </c>
      <c r="N647" s="13" t="s">
        <v>1043</v>
      </c>
      <c r="O647" s="5">
        <v>44682</v>
      </c>
      <c r="P647" s="8">
        <v>1</v>
      </c>
      <c r="Q647" s="9">
        <v>1</v>
      </c>
      <c r="R647" s="9" t="str">
        <f>IFERROR(VLOOKUP(Tabla2[[#This Row],[CONTRATISTA PRNCIPAL]],Hoja1!$L$5:$M$9,2,FALSE),"CJV")</f>
        <v>EPC</v>
      </c>
      <c r="S647" s="9" t="str">
        <f>IF(Tabla2[[#This Row],[EMPRESA]]=Tabla2[[#This Row],[CONTRATISTA PRNCIPAL]],"Principal","Secundaria")</f>
        <v>Principal</v>
      </c>
      <c r="T647" s="10">
        <f>IFERROR(1/COUNTIF(Tabla2[CONTRATISTA PRNCIPAL],Tabla2[[#This Row],[CONTRATISTA PRNCIPAL]]),0)</f>
        <v>3.5714285714285713E-3</v>
      </c>
      <c r="U647" s="33">
        <f ca="1">IF(((TODAY()-Tabla2[[#This Row],[FECHA NACIMIENTO]])/365)&lt;18,"Corregir", IF(((TODAY()-Tabla2[[#This Row],[FECHA NACIMIENTO]])/365)&gt;80, "Corregir",ROUNDDOWN(((TODAY()-Tabla2[[#This Row],[FECHA NACIMIENTO]])/365),0)))</f>
        <v>43</v>
      </c>
      <c r="V64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647" s="34" t="str">
        <f ca="1">+IF(Tabla2[[#This Row],[Edad]]="Corregir","Corregir","Ok")</f>
        <v>Ok</v>
      </c>
      <c r="X647" s="10" t="str">
        <f>+IFERROR(VLOOKUP(Tabla2[[#This Row],[DISTRITO SEGÚN DNI]],Hoja1!$A$2:$B$55,2,FALSE),"No")</f>
        <v>No</v>
      </c>
      <c r="Y647" s="10" t="str">
        <f>IF(OR(LOWER(Tabla2[[#This Row],[GENERO]])="masculino", LOWER(Tabla2[[#This Row],[GENERO]])="femenino"),"OK","Corregir")</f>
        <v>OK</v>
      </c>
      <c r="Z647" s="10" t="str">
        <f>+IF(Tabla2[[#This Row],[Nro. DNI / CE]]="","Corregir",IF(LEN(Tabla2[[#This Row],[Nro. DNI / CE]])&gt;=8,"OK","Corregir"))</f>
        <v>OK</v>
      </c>
      <c r="AA647" s="10">
        <f>COUNTIF(Tabla2[APELLIDOS Y NOMBRES],Tabla2[[#This Row],[APELLIDOS Y NOMBRES]])</f>
        <v>1</v>
      </c>
      <c r="AB647" t="str">
        <f ca="1">+IFERROR(IF(Tabla2[[#This Row],[FECHA CESE/BAJA]]="","No Aplica",IF(AND(MONTH(Tabla2[[#This Row],[FECHA CESE/BAJA]])=MONTH(TODAY()-30),YEAR(Tabla2[[#This Row],[FECHA CESE/BAJA]])=YEAR(TODAY())),MONTH(TODAY()-30)&amp;"-"&amp;YEAR(TODAY()),"Borrar")),"No aplica")</f>
        <v>No aplica</v>
      </c>
      <c r="AC647" t="str">
        <f ca="1">+IFERROR(IF(Tabla2[[#This Row],[FECHA INICIO DE LABORES EN OBRA]]="","No Aplica",IF(AND(MONTH(Tabla2[[#This Row],[FECHA INICIO DE LABORES EN OBRA]])=MONTH(TODAY()-30),YEAR(Tabla2[[#This Row],[FECHA INICIO DE LABORES EN OBRA]])=YEAR(TODAY())),MONTH(TODAY()-30)&amp;"-"&amp;YEAR(TODAY()),"No Aplica")),"No Aplica")</f>
        <v>No Aplica</v>
      </c>
    </row>
    <row r="648" spans="1:29" x14ac:dyDescent="0.25">
      <c r="A648" s="2">
        <v>20101155588</v>
      </c>
      <c r="B648" s="3" t="s">
        <v>39</v>
      </c>
      <c r="C648" s="3" t="s">
        <v>39</v>
      </c>
      <c r="D648" s="3" t="s">
        <v>239</v>
      </c>
      <c r="E648" s="3" t="s">
        <v>240</v>
      </c>
      <c r="F648" s="36">
        <v>34602</v>
      </c>
      <c r="G648" s="3">
        <v>1</v>
      </c>
      <c r="H648" s="3" t="s">
        <v>6397</v>
      </c>
      <c r="I648" s="3" t="s">
        <v>6607</v>
      </c>
      <c r="J648" s="3" t="s">
        <v>6523</v>
      </c>
      <c r="K648" s="3" t="s">
        <v>36</v>
      </c>
      <c r="L648" s="8" t="s">
        <v>9813</v>
      </c>
      <c r="M648" s="5" t="s">
        <v>3092</v>
      </c>
      <c r="N648" s="13" t="s">
        <v>1043</v>
      </c>
      <c r="O648" s="5">
        <v>44893</v>
      </c>
      <c r="P648" s="8">
        <v>1</v>
      </c>
      <c r="Q648" s="9">
        <v>1</v>
      </c>
      <c r="R648" s="9" t="str">
        <f>IFERROR(VLOOKUP(Tabla2[[#This Row],[CONTRATISTA PRNCIPAL]],Hoja1!$L$5:$M$9,2,FALSE),"CJV")</f>
        <v>EPC</v>
      </c>
      <c r="S648" s="9" t="str">
        <f>IF(Tabla2[[#This Row],[EMPRESA]]=Tabla2[[#This Row],[CONTRATISTA PRNCIPAL]],"Principal","Secundaria")</f>
        <v>Principal</v>
      </c>
      <c r="T648" s="10">
        <f>IFERROR(1/COUNTIF(Tabla2[CONTRATISTA PRNCIPAL],Tabla2[[#This Row],[CONTRATISTA PRNCIPAL]]),0)</f>
        <v>3.5714285714285713E-3</v>
      </c>
      <c r="U648" s="33">
        <f ca="1">IF(((TODAY()-Tabla2[[#This Row],[FECHA NACIMIENTO]])/365)&lt;18,"Corregir", IF(((TODAY()-Tabla2[[#This Row],[FECHA NACIMIENTO]])/365)&gt;80, "Corregir",ROUNDDOWN(((TODAY()-Tabla2[[#This Row],[FECHA NACIMIENTO]])/365),0)))</f>
        <v>28</v>
      </c>
      <c r="V64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648" s="34" t="str">
        <f ca="1">+IF(Tabla2[[#This Row],[Edad]]="Corregir","Corregir","Ok")</f>
        <v>Ok</v>
      </c>
      <c r="X648" s="10" t="str">
        <f>+IFERROR(VLOOKUP(Tabla2[[#This Row],[DISTRITO SEGÚN DNI]],Hoja1!$A$2:$B$55,2,FALSE),"No")</f>
        <v>SANTA ANITA</v>
      </c>
      <c r="Y648" s="10" t="str">
        <f>IF(OR(LOWER(Tabla2[[#This Row],[GENERO]])="masculino", LOWER(Tabla2[[#This Row],[GENERO]])="femenino"),"OK","Corregir")</f>
        <v>OK</v>
      </c>
      <c r="Z648" s="10" t="str">
        <f>+IF(Tabla2[[#This Row],[Nro. DNI / CE]]="","Corregir",IF(LEN(Tabla2[[#This Row],[Nro. DNI / CE]])&gt;=8,"OK","Corregir"))</f>
        <v>OK</v>
      </c>
      <c r="AA648" s="10">
        <f>COUNTIF(Tabla2[APELLIDOS Y NOMBRES],Tabla2[[#This Row],[APELLIDOS Y NOMBRES]])</f>
        <v>1</v>
      </c>
      <c r="AB648" t="str">
        <f ca="1">+IFERROR(IF(Tabla2[[#This Row],[FECHA CESE/BAJA]]="","No Aplica",IF(AND(MONTH(Tabla2[[#This Row],[FECHA CESE/BAJA]])=MONTH(TODAY()-30),YEAR(Tabla2[[#This Row],[FECHA CESE/BAJA]])=YEAR(TODAY())),MONTH(TODAY()-30)&amp;"-"&amp;YEAR(TODAY()),"Borrar")),"No aplica")</f>
        <v>No aplica</v>
      </c>
      <c r="AC648" t="str">
        <f ca="1">+IFERROR(IF(Tabla2[[#This Row],[FECHA INICIO DE LABORES EN OBRA]]="","No Aplica",IF(AND(MONTH(Tabla2[[#This Row],[FECHA INICIO DE LABORES EN OBRA]])=MONTH(TODAY()-30),YEAR(Tabla2[[#This Row],[FECHA INICIO DE LABORES EN OBRA]])=YEAR(TODAY())),MONTH(TODAY()-30)&amp;"-"&amp;YEAR(TODAY()),"No Aplica")),"No Aplica")</f>
        <v>No Aplica</v>
      </c>
    </row>
    <row r="649" spans="1:29" x14ac:dyDescent="0.25">
      <c r="A649" s="2">
        <v>20101155588</v>
      </c>
      <c r="B649" s="3" t="s">
        <v>39</v>
      </c>
      <c r="C649" s="3" t="s">
        <v>39</v>
      </c>
      <c r="D649" s="3">
        <v>71788143</v>
      </c>
      <c r="E649" s="3" t="s">
        <v>6609</v>
      </c>
      <c r="F649" s="36">
        <v>35881</v>
      </c>
      <c r="G649" s="3">
        <v>1</v>
      </c>
      <c r="H649" s="3" t="s">
        <v>6397</v>
      </c>
      <c r="I649" s="3" t="s">
        <v>6610</v>
      </c>
      <c r="J649" s="3" t="s">
        <v>6559</v>
      </c>
      <c r="K649" s="3" t="s">
        <v>1086</v>
      </c>
      <c r="L649" s="8" t="s">
        <v>9813</v>
      </c>
      <c r="M649" s="5" t="s">
        <v>3092</v>
      </c>
      <c r="N649" s="13" t="s">
        <v>1043</v>
      </c>
      <c r="O649" s="5">
        <v>44677</v>
      </c>
      <c r="P649" s="8">
        <v>1</v>
      </c>
      <c r="Q649" s="9">
        <v>1</v>
      </c>
      <c r="R649" s="9" t="str">
        <f>IFERROR(VLOOKUP(Tabla2[[#This Row],[CONTRATISTA PRNCIPAL]],Hoja1!$L$5:$M$9,2,FALSE),"CJV")</f>
        <v>EPC</v>
      </c>
      <c r="S649" s="9" t="str">
        <f>IF(Tabla2[[#This Row],[EMPRESA]]=Tabla2[[#This Row],[CONTRATISTA PRNCIPAL]],"Principal","Secundaria")</f>
        <v>Principal</v>
      </c>
      <c r="T649" s="10">
        <f>IFERROR(1/COUNTIF(Tabla2[CONTRATISTA PRNCIPAL],Tabla2[[#This Row],[CONTRATISTA PRNCIPAL]]),0)</f>
        <v>3.5714285714285713E-3</v>
      </c>
      <c r="U649" s="33">
        <f ca="1">IF(((TODAY()-Tabla2[[#This Row],[FECHA NACIMIENTO]])/365)&lt;18,"Corregir", IF(((TODAY()-Tabla2[[#This Row],[FECHA NACIMIENTO]])/365)&gt;80, "Corregir",ROUNDDOWN(((TODAY()-Tabla2[[#This Row],[FECHA NACIMIENTO]])/365),0)))</f>
        <v>25</v>
      </c>
      <c r="V64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649" s="34" t="str">
        <f ca="1">+IF(Tabla2[[#This Row],[Edad]]="Corregir","Corregir","Ok")</f>
        <v>Ok</v>
      </c>
      <c r="X649" s="10" t="str">
        <f>+IFERROR(VLOOKUP(Tabla2[[#This Row],[DISTRITO SEGÚN DNI]],Hoja1!$A$2:$B$55,2,FALSE),"No")</f>
        <v>No</v>
      </c>
      <c r="Y649" s="10" t="str">
        <f>IF(OR(LOWER(Tabla2[[#This Row],[GENERO]])="masculino", LOWER(Tabla2[[#This Row],[GENERO]])="femenino"),"OK","Corregir")</f>
        <v>OK</v>
      </c>
      <c r="Z649" s="10" t="str">
        <f>+IF(Tabla2[[#This Row],[Nro. DNI / CE]]="","Corregir",IF(LEN(Tabla2[[#This Row],[Nro. DNI / CE]])&gt;=8,"OK","Corregir"))</f>
        <v>OK</v>
      </c>
      <c r="AA649" s="10">
        <f>COUNTIF(Tabla2[APELLIDOS Y NOMBRES],Tabla2[[#This Row],[APELLIDOS Y NOMBRES]])</f>
        <v>1</v>
      </c>
      <c r="AB649" t="str">
        <f ca="1">+IFERROR(IF(Tabla2[[#This Row],[FECHA CESE/BAJA]]="","No Aplica",IF(AND(MONTH(Tabla2[[#This Row],[FECHA CESE/BAJA]])=MONTH(TODAY()-30),YEAR(Tabla2[[#This Row],[FECHA CESE/BAJA]])=YEAR(TODAY())),MONTH(TODAY()-30)&amp;"-"&amp;YEAR(TODAY()),"Borrar")),"No aplica")</f>
        <v>No aplica</v>
      </c>
      <c r="AC649" t="str">
        <f ca="1">+IFERROR(IF(Tabla2[[#This Row],[FECHA INICIO DE LABORES EN OBRA]]="","No Aplica",IF(AND(MONTH(Tabla2[[#This Row],[FECHA INICIO DE LABORES EN OBRA]])=MONTH(TODAY()-30),YEAR(Tabla2[[#This Row],[FECHA INICIO DE LABORES EN OBRA]])=YEAR(TODAY())),MONTH(TODAY()-30)&amp;"-"&amp;YEAR(TODAY()),"No Aplica")),"No Aplica")</f>
        <v>No Aplica</v>
      </c>
    </row>
    <row r="650" spans="1:29" x14ac:dyDescent="0.25">
      <c r="A650" s="2">
        <v>20101155588</v>
      </c>
      <c r="B650" s="3" t="s">
        <v>39</v>
      </c>
      <c r="C650" s="3" t="s">
        <v>39</v>
      </c>
      <c r="D650" s="3">
        <v>10613463</v>
      </c>
      <c r="E650" s="3" t="s">
        <v>241</v>
      </c>
      <c r="F650" s="36">
        <v>23529</v>
      </c>
      <c r="G650" s="3">
        <v>1</v>
      </c>
      <c r="H650" s="3" t="s">
        <v>6397</v>
      </c>
      <c r="I650" s="3" t="s">
        <v>6611</v>
      </c>
      <c r="J650" s="3" t="s">
        <v>6612</v>
      </c>
      <c r="K650" s="3" t="s">
        <v>93</v>
      </c>
      <c r="L650" s="8" t="s">
        <v>9813</v>
      </c>
      <c r="M650" s="5" t="s">
        <v>3092</v>
      </c>
      <c r="N650" s="13" t="s">
        <v>1043</v>
      </c>
      <c r="O650" s="5">
        <v>43391</v>
      </c>
      <c r="P650" s="8">
        <v>1</v>
      </c>
      <c r="Q650" s="9">
        <v>1</v>
      </c>
      <c r="R650" s="9" t="str">
        <f>IFERROR(VLOOKUP(Tabla2[[#This Row],[CONTRATISTA PRNCIPAL]],Hoja1!$L$5:$M$9,2,FALSE),"CJV")</f>
        <v>EPC</v>
      </c>
      <c r="S650" s="9" t="str">
        <f>IF(Tabla2[[#This Row],[EMPRESA]]=Tabla2[[#This Row],[CONTRATISTA PRNCIPAL]],"Principal","Secundaria")</f>
        <v>Principal</v>
      </c>
      <c r="T650" s="10">
        <f>IFERROR(1/COUNTIF(Tabla2[CONTRATISTA PRNCIPAL],Tabla2[[#This Row],[CONTRATISTA PRNCIPAL]]),0)</f>
        <v>3.5714285714285713E-3</v>
      </c>
      <c r="U650" s="33">
        <f ca="1">IF(((TODAY()-Tabla2[[#This Row],[FECHA NACIMIENTO]])/365)&lt;18,"Corregir", IF(((TODAY()-Tabla2[[#This Row],[FECHA NACIMIENTO]])/365)&gt;80, "Corregir",ROUNDDOWN(((TODAY()-Tabla2[[#This Row],[FECHA NACIMIENTO]])/365),0)))</f>
        <v>59</v>
      </c>
      <c r="V65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650" s="34" t="str">
        <f ca="1">+IF(Tabla2[[#This Row],[Edad]]="Corregir","Corregir","Ok")</f>
        <v>Ok</v>
      </c>
      <c r="X650" s="10" t="str">
        <f>+IFERROR(VLOOKUP(Tabla2[[#This Row],[DISTRITO SEGÚN DNI]],Hoja1!$A$2:$B$55,2,FALSE),"No")</f>
        <v>ATE</v>
      </c>
      <c r="Y650" s="10" t="str">
        <f>IF(OR(LOWER(Tabla2[[#This Row],[GENERO]])="masculino", LOWER(Tabla2[[#This Row],[GENERO]])="femenino"),"OK","Corregir")</f>
        <v>OK</v>
      </c>
      <c r="Z650" s="10" t="str">
        <f>+IF(Tabla2[[#This Row],[Nro. DNI / CE]]="","Corregir",IF(LEN(Tabla2[[#This Row],[Nro. DNI / CE]])&gt;=8,"OK","Corregir"))</f>
        <v>OK</v>
      </c>
      <c r="AA650" s="10">
        <f>COUNTIF(Tabla2[APELLIDOS Y NOMBRES],Tabla2[[#This Row],[APELLIDOS Y NOMBRES]])</f>
        <v>1</v>
      </c>
      <c r="AB650" t="str">
        <f ca="1">+IFERROR(IF(Tabla2[[#This Row],[FECHA CESE/BAJA]]="","No Aplica",IF(AND(MONTH(Tabla2[[#This Row],[FECHA CESE/BAJA]])=MONTH(TODAY()-30),YEAR(Tabla2[[#This Row],[FECHA CESE/BAJA]])=YEAR(TODAY())),MONTH(TODAY()-30)&amp;"-"&amp;YEAR(TODAY()),"Borrar")),"No aplica")</f>
        <v>No aplica</v>
      </c>
      <c r="AC650" t="str">
        <f ca="1">+IFERROR(IF(Tabla2[[#This Row],[FECHA INICIO DE LABORES EN OBRA]]="","No Aplica",IF(AND(MONTH(Tabla2[[#This Row],[FECHA INICIO DE LABORES EN OBRA]])=MONTH(TODAY()-30),YEAR(Tabla2[[#This Row],[FECHA INICIO DE LABORES EN OBRA]])=YEAR(TODAY())),MONTH(TODAY()-30)&amp;"-"&amp;YEAR(TODAY()),"No Aplica")),"No Aplica")</f>
        <v>No Aplica</v>
      </c>
    </row>
    <row r="651" spans="1:29" x14ac:dyDescent="0.25">
      <c r="A651" s="2">
        <v>20101155588</v>
      </c>
      <c r="B651" s="3" t="s">
        <v>39</v>
      </c>
      <c r="C651" s="3" t="s">
        <v>39</v>
      </c>
      <c r="D651" s="3" t="s">
        <v>8495</v>
      </c>
      <c r="E651" s="3" t="s">
        <v>6613</v>
      </c>
      <c r="F651" s="36">
        <v>23818</v>
      </c>
      <c r="G651" s="3">
        <v>1</v>
      </c>
      <c r="H651" s="3" t="s">
        <v>6397</v>
      </c>
      <c r="I651" s="3" t="s">
        <v>6611</v>
      </c>
      <c r="J651" s="3" t="s">
        <v>6614</v>
      </c>
      <c r="K651" s="3" t="s">
        <v>6615</v>
      </c>
      <c r="L651" s="8" t="s">
        <v>9813</v>
      </c>
      <c r="M651" s="5" t="s">
        <v>3092</v>
      </c>
      <c r="N651" s="13" t="s">
        <v>1043</v>
      </c>
      <c r="O651" s="5">
        <v>43161</v>
      </c>
      <c r="P651" s="8">
        <v>1</v>
      </c>
      <c r="Q651" s="9">
        <v>1</v>
      </c>
      <c r="R651" s="9" t="str">
        <f>IFERROR(VLOOKUP(Tabla2[[#This Row],[CONTRATISTA PRNCIPAL]],Hoja1!$L$5:$M$9,2,FALSE),"CJV")</f>
        <v>EPC</v>
      </c>
      <c r="S651" s="9" t="str">
        <f>IF(Tabla2[[#This Row],[EMPRESA]]=Tabla2[[#This Row],[CONTRATISTA PRNCIPAL]],"Principal","Secundaria")</f>
        <v>Principal</v>
      </c>
      <c r="T651" s="10">
        <f>IFERROR(1/COUNTIF(Tabla2[CONTRATISTA PRNCIPAL],Tabla2[[#This Row],[CONTRATISTA PRNCIPAL]]),0)</f>
        <v>3.5714285714285713E-3</v>
      </c>
      <c r="U651" s="33">
        <f ca="1">IF(((TODAY()-Tabla2[[#This Row],[FECHA NACIMIENTO]])/365)&lt;18,"Corregir", IF(((TODAY()-Tabla2[[#This Row],[FECHA NACIMIENTO]])/365)&gt;80, "Corregir",ROUNDDOWN(((TODAY()-Tabla2[[#This Row],[FECHA NACIMIENTO]])/365),0)))</f>
        <v>58</v>
      </c>
      <c r="V65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651" s="34" t="str">
        <f ca="1">+IF(Tabla2[[#This Row],[Edad]]="Corregir","Corregir","Ok")</f>
        <v>Ok</v>
      </c>
      <c r="X651" s="10" t="str">
        <f>+IFERROR(VLOOKUP(Tabla2[[#This Row],[DISTRITO SEGÚN DNI]],Hoja1!$A$2:$B$55,2,FALSE),"No")</f>
        <v>No</v>
      </c>
      <c r="Y651" s="10" t="str">
        <f>IF(OR(LOWER(Tabla2[[#This Row],[GENERO]])="masculino", LOWER(Tabla2[[#This Row],[GENERO]])="femenino"),"OK","Corregir")</f>
        <v>OK</v>
      </c>
      <c r="Z651" s="10" t="str">
        <f>+IF(Tabla2[[#This Row],[Nro. DNI / CE]]="","Corregir",IF(LEN(Tabla2[[#This Row],[Nro. DNI / CE]])&gt;=8,"OK","Corregir"))</f>
        <v>OK</v>
      </c>
      <c r="AA651" s="10">
        <f>COUNTIF(Tabla2[APELLIDOS Y NOMBRES],Tabla2[[#This Row],[APELLIDOS Y NOMBRES]])</f>
        <v>1</v>
      </c>
      <c r="AB651" t="str">
        <f ca="1">+IFERROR(IF(Tabla2[[#This Row],[FECHA CESE/BAJA]]="","No Aplica",IF(AND(MONTH(Tabla2[[#This Row],[FECHA CESE/BAJA]])=MONTH(TODAY()-30),YEAR(Tabla2[[#This Row],[FECHA CESE/BAJA]])=YEAR(TODAY())),MONTH(TODAY()-30)&amp;"-"&amp;YEAR(TODAY()),"Borrar")),"No aplica")</f>
        <v>No aplica</v>
      </c>
      <c r="AC651" t="str">
        <f ca="1">+IFERROR(IF(Tabla2[[#This Row],[FECHA INICIO DE LABORES EN OBRA]]="","No Aplica",IF(AND(MONTH(Tabla2[[#This Row],[FECHA INICIO DE LABORES EN OBRA]])=MONTH(TODAY()-30),YEAR(Tabla2[[#This Row],[FECHA INICIO DE LABORES EN OBRA]])=YEAR(TODAY())),MONTH(TODAY()-30)&amp;"-"&amp;YEAR(TODAY()),"No Aplica")),"No Aplica")</f>
        <v>No Aplica</v>
      </c>
    </row>
    <row r="652" spans="1:29" x14ac:dyDescent="0.25">
      <c r="A652" s="2">
        <v>20101155588</v>
      </c>
      <c r="B652" s="3" t="s">
        <v>39</v>
      </c>
      <c r="C652" s="3" t="s">
        <v>39</v>
      </c>
      <c r="D652" s="3" t="s">
        <v>8496</v>
      </c>
      <c r="E652" s="3" t="s">
        <v>6616</v>
      </c>
      <c r="F652" s="36">
        <v>23714</v>
      </c>
      <c r="G652" s="3">
        <v>1</v>
      </c>
      <c r="H652" s="3" t="s">
        <v>6397</v>
      </c>
      <c r="I652" s="3" t="s">
        <v>6617</v>
      </c>
      <c r="J652" s="3" t="s">
        <v>6579</v>
      </c>
      <c r="K652" s="3" t="s">
        <v>1240</v>
      </c>
      <c r="L652" s="8" t="s">
        <v>9813</v>
      </c>
      <c r="M652" s="5" t="s">
        <v>3092</v>
      </c>
      <c r="N652" s="13" t="s">
        <v>1043</v>
      </c>
      <c r="O652" s="5">
        <v>44667</v>
      </c>
      <c r="P652" s="8">
        <v>1</v>
      </c>
      <c r="Q652" s="9">
        <v>1</v>
      </c>
      <c r="R652" s="9" t="str">
        <f>IFERROR(VLOOKUP(Tabla2[[#This Row],[CONTRATISTA PRNCIPAL]],Hoja1!$L$5:$M$9,2,FALSE),"CJV")</f>
        <v>EPC</v>
      </c>
      <c r="S652" s="9" t="str">
        <f>IF(Tabla2[[#This Row],[EMPRESA]]=Tabla2[[#This Row],[CONTRATISTA PRNCIPAL]],"Principal","Secundaria")</f>
        <v>Principal</v>
      </c>
      <c r="T652" s="10">
        <f>IFERROR(1/COUNTIF(Tabla2[CONTRATISTA PRNCIPAL],Tabla2[[#This Row],[CONTRATISTA PRNCIPAL]]),0)</f>
        <v>3.5714285714285713E-3</v>
      </c>
      <c r="U652" s="33">
        <f ca="1">IF(((TODAY()-Tabla2[[#This Row],[FECHA NACIMIENTO]])/365)&lt;18,"Corregir", IF(((TODAY()-Tabla2[[#This Row],[FECHA NACIMIENTO]])/365)&gt;80, "Corregir",ROUNDDOWN(((TODAY()-Tabla2[[#This Row],[FECHA NACIMIENTO]])/365),0)))</f>
        <v>58</v>
      </c>
      <c r="V65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652" s="34" t="str">
        <f ca="1">+IF(Tabla2[[#This Row],[Edad]]="Corregir","Corregir","Ok")</f>
        <v>Ok</v>
      </c>
      <c r="X652" s="10" t="str">
        <f>+IFERROR(VLOOKUP(Tabla2[[#This Row],[DISTRITO SEGÚN DNI]],Hoja1!$A$2:$B$55,2,FALSE),"No")</f>
        <v>No</v>
      </c>
      <c r="Y652" s="10" t="str">
        <f>IF(OR(LOWER(Tabla2[[#This Row],[GENERO]])="masculino", LOWER(Tabla2[[#This Row],[GENERO]])="femenino"),"OK","Corregir")</f>
        <v>OK</v>
      </c>
      <c r="Z652" s="10" t="str">
        <f>+IF(Tabla2[[#This Row],[Nro. DNI / CE]]="","Corregir",IF(LEN(Tabla2[[#This Row],[Nro. DNI / CE]])&gt;=8,"OK","Corregir"))</f>
        <v>OK</v>
      </c>
      <c r="AA652" s="10">
        <f>COUNTIF(Tabla2[APELLIDOS Y NOMBRES],Tabla2[[#This Row],[APELLIDOS Y NOMBRES]])</f>
        <v>1</v>
      </c>
      <c r="AB652" t="str">
        <f ca="1">+IFERROR(IF(Tabla2[[#This Row],[FECHA CESE/BAJA]]="","No Aplica",IF(AND(MONTH(Tabla2[[#This Row],[FECHA CESE/BAJA]])=MONTH(TODAY()-30),YEAR(Tabla2[[#This Row],[FECHA CESE/BAJA]])=YEAR(TODAY())),MONTH(TODAY()-30)&amp;"-"&amp;YEAR(TODAY()),"Borrar")),"No aplica")</f>
        <v>No aplica</v>
      </c>
      <c r="AC652" t="str">
        <f ca="1">+IFERROR(IF(Tabla2[[#This Row],[FECHA INICIO DE LABORES EN OBRA]]="","No Aplica",IF(AND(MONTH(Tabla2[[#This Row],[FECHA INICIO DE LABORES EN OBRA]])=MONTH(TODAY()-30),YEAR(Tabla2[[#This Row],[FECHA INICIO DE LABORES EN OBRA]])=YEAR(TODAY())),MONTH(TODAY()-30)&amp;"-"&amp;YEAR(TODAY()),"No Aplica")),"No Aplica")</f>
        <v>No Aplica</v>
      </c>
    </row>
    <row r="653" spans="1:29" x14ac:dyDescent="0.25">
      <c r="A653" s="2">
        <v>20101155588</v>
      </c>
      <c r="B653" s="3" t="s">
        <v>39</v>
      </c>
      <c r="C653" s="3" t="s">
        <v>39</v>
      </c>
      <c r="D653" s="3">
        <v>40039337</v>
      </c>
      <c r="E653" s="3" t="s">
        <v>6618</v>
      </c>
      <c r="F653" s="36">
        <v>28406</v>
      </c>
      <c r="G653" s="3">
        <v>1</v>
      </c>
      <c r="H653" s="3" t="s">
        <v>6397</v>
      </c>
      <c r="I653" s="3" t="s">
        <v>6619</v>
      </c>
      <c r="J653" s="3" t="s">
        <v>6620</v>
      </c>
      <c r="K653" s="3" t="s">
        <v>1139</v>
      </c>
      <c r="L653" s="8" t="s">
        <v>9813</v>
      </c>
      <c r="M653" s="5" t="s">
        <v>3092</v>
      </c>
      <c r="N653" s="13" t="s">
        <v>1043</v>
      </c>
      <c r="O653" s="5">
        <v>44508</v>
      </c>
      <c r="P653" s="8">
        <v>1</v>
      </c>
      <c r="Q653" s="9">
        <v>1</v>
      </c>
      <c r="R653" s="9" t="str">
        <f>IFERROR(VLOOKUP(Tabla2[[#This Row],[CONTRATISTA PRNCIPAL]],Hoja1!$L$5:$M$9,2,FALSE),"CJV")</f>
        <v>EPC</v>
      </c>
      <c r="S653" s="9" t="str">
        <f>IF(Tabla2[[#This Row],[EMPRESA]]=Tabla2[[#This Row],[CONTRATISTA PRNCIPAL]],"Principal","Secundaria")</f>
        <v>Principal</v>
      </c>
      <c r="T653" s="10">
        <f>IFERROR(1/COUNTIF(Tabla2[CONTRATISTA PRNCIPAL],Tabla2[[#This Row],[CONTRATISTA PRNCIPAL]]),0)</f>
        <v>3.5714285714285713E-3</v>
      </c>
      <c r="U653" s="33">
        <f ca="1">IF(((TODAY()-Tabla2[[#This Row],[FECHA NACIMIENTO]])/365)&lt;18,"Corregir", IF(((TODAY()-Tabla2[[#This Row],[FECHA NACIMIENTO]])/365)&gt;80, "Corregir",ROUNDDOWN(((TODAY()-Tabla2[[#This Row],[FECHA NACIMIENTO]])/365),0)))</f>
        <v>45</v>
      </c>
      <c r="V65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653" s="34" t="str">
        <f ca="1">+IF(Tabla2[[#This Row],[Edad]]="Corregir","Corregir","Ok")</f>
        <v>Ok</v>
      </c>
      <c r="X653" s="10" t="str">
        <f>+IFERROR(VLOOKUP(Tabla2[[#This Row],[DISTRITO SEGÚN DNI]],Hoja1!$A$2:$B$55,2,FALSE),"No")</f>
        <v>No</v>
      </c>
      <c r="Y653" s="10" t="str">
        <f>IF(OR(LOWER(Tabla2[[#This Row],[GENERO]])="masculino", LOWER(Tabla2[[#This Row],[GENERO]])="femenino"),"OK","Corregir")</f>
        <v>OK</v>
      </c>
      <c r="Z653" s="10" t="str">
        <f>+IF(Tabla2[[#This Row],[Nro. DNI / CE]]="","Corregir",IF(LEN(Tabla2[[#This Row],[Nro. DNI / CE]])&gt;=8,"OK","Corregir"))</f>
        <v>OK</v>
      </c>
      <c r="AA653" s="10">
        <f>COUNTIF(Tabla2[APELLIDOS Y NOMBRES],Tabla2[[#This Row],[APELLIDOS Y NOMBRES]])</f>
        <v>1</v>
      </c>
      <c r="AB653" t="str">
        <f ca="1">+IFERROR(IF(Tabla2[[#This Row],[FECHA CESE/BAJA]]="","No Aplica",IF(AND(MONTH(Tabla2[[#This Row],[FECHA CESE/BAJA]])=MONTH(TODAY()-30),YEAR(Tabla2[[#This Row],[FECHA CESE/BAJA]])=YEAR(TODAY())),MONTH(TODAY()-30)&amp;"-"&amp;YEAR(TODAY()),"Borrar")),"No aplica")</f>
        <v>No aplica</v>
      </c>
      <c r="AC653" t="str">
        <f ca="1">+IFERROR(IF(Tabla2[[#This Row],[FECHA INICIO DE LABORES EN OBRA]]="","No Aplica",IF(AND(MONTH(Tabla2[[#This Row],[FECHA INICIO DE LABORES EN OBRA]])=MONTH(TODAY()-30),YEAR(Tabla2[[#This Row],[FECHA INICIO DE LABORES EN OBRA]])=YEAR(TODAY())),MONTH(TODAY()-30)&amp;"-"&amp;YEAR(TODAY()),"No Aplica")),"No Aplica")</f>
        <v>No Aplica</v>
      </c>
    </row>
    <row r="654" spans="1:29" x14ac:dyDescent="0.25">
      <c r="A654" s="2">
        <v>20101155588</v>
      </c>
      <c r="B654" s="3" t="s">
        <v>39</v>
      </c>
      <c r="C654" s="3" t="s">
        <v>39</v>
      </c>
      <c r="D654" s="3">
        <v>71649002</v>
      </c>
      <c r="E654" s="3" t="s">
        <v>6621</v>
      </c>
      <c r="F654" s="36">
        <v>34451</v>
      </c>
      <c r="G654" s="3">
        <v>1</v>
      </c>
      <c r="H654" s="3" t="s">
        <v>6397</v>
      </c>
      <c r="I654" s="3" t="s">
        <v>6619</v>
      </c>
      <c r="J654" s="3" t="s">
        <v>6622</v>
      </c>
      <c r="K654" s="3" t="s">
        <v>1063</v>
      </c>
      <c r="L654" s="8" t="s">
        <v>9813</v>
      </c>
      <c r="M654" s="5" t="s">
        <v>3092</v>
      </c>
      <c r="N654" s="13" t="s">
        <v>1043</v>
      </c>
      <c r="O654" s="5">
        <v>43186</v>
      </c>
      <c r="P654" s="8">
        <v>1</v>
      </c>
      <c r="Q654" s="9">
        <v>1</v>
      </c>
      <c r="R654" s="9" t="str">
        <f>IFERROR(VLOOKUP(Tabla2[[#This Row],[CONTRATISTA PRNCIPAL]],Hoja1!$L$5:$M$9,2,FALSE),"CJV")</f>
        <v>EPC</v>
      </c>
      <c r="S654" s="9" t="str">
        <f>IF(Tabla2[[#This Row],[EMPRESA]]=Tabla2[[#This Row],[CONTRATISTA PRNCIPAL]],"Principal","Secundaria")</f>
        <v>Principal</v>
      </c>
      <c r="T654" s="10">
        <f>IFERROR(1/COUNTIF(Tabla2[CONTRATISTA PRNCIPAL],Tabla2[[#This Row],[CONTRATISTA PRNCIPAL]]),0)</f>
        <v>3.5714285714285713E-3</v>
      </c>
      <c r="U654" s="33">
        <f ca="1">IF(((TODAY()-Tabla2[[#This Row],[FECHA NACIMIENTO]])/365)&lt;18,"Corregir", IF(((TODAY()-Tabla2[[#This Row],[FECHA NACIMIENTO]])/365)&gt;80, "Corregir",ROUNDDOWN(((TODAY()-Tabla2[[#This Row],[FECHA NACIMIENTO]])/365),0)))</f>
        <v>29</v>
      </c>
      <c r="V65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654" s="34" t="str">
        <f ca="1">+IF(Tabla2[[#This Row],[Edad]]="Corregir","Corregir","Ok")</f>
        <v>Ok</v>
      </c>
      <c r="X654" s="10" t="str">
        <f>+IFERROR(VLOOKUP(Tabla2[[#This Row],[DISTRITO SEGÚN DNI]],Hoja1!$A$2:$B$55,2,FALSE),"No")</f>
        <v>No</v>
      </c>
      <c r="Y654" s="10" t="str">
        <f>IF(OR(LOWER(Tabla2[[#This Row],[GENERO]])="masculino", LOWER(Tabla2[[#This Row],[GENERO]])="femenino"),"OK","Corregir")</f>
        <v>OK</v>
      </c>
      <c r="Z654" s="10" t="str">
        <f>+IF(Tabla2[[#This Row],[Nro. DNI / CE]]="","Corregir",IF(LEN(Tabla2[[#This Row],[Nro. DNI / CE]])&gt;=8,"OK","Corregir"))</f>
        <v>OK</v>
      </c>
      <c r="AA654" s="10">
        <f>COUNTIF(Tabla2[APELLIDOS Y NOMBRES],Tabla2[[#This Row],[APELLIDOS Y NOMBRES]])</f>
        <v>1</v>
      </c>
      <c r="AB654" t="str">
        <f ca="1">+IFERROR(IF(Tabla2[[#This Row],[FECHA CESE/BAJA]]="","No Aplica",IF(AND(MONTH(Tabla2[[#This Row],[FECHA CESE/BAJA]])=MONTH(TODAY()-30),YEAR(Tabla2[[#This Row],[FECHA CESE/BAJA]])=YEAR(TODAY())),MONTH(TODAY()-30)&amp;"-"&amp;YEAR(TODAY()),"Borrar")),"No aplica")</f>
        <v>No aplica</v>
      </c>
      <c r="AC654" t="str">
        <f ca="1">+IFERROR(IF(Tabla2[[#This Row],[FECHA INICIO DE LABORES EN OBRA]]="","No Aplica",IF(AND(MONTH(Tabla2[[#This Row],[FECHA INICIO DE LABORES EN OBRA]])=MONTH(TODAY()-30),YEAR(Tabla2[[#This Row],[FECHA INICIO DE LABORES EN OBRA]])=YEAR(TODAY())),MONTH(TODAY()-30)&amp;"-"&amp;YEAR(TODAY()),"No Aplica")),"No Aplica")</f>
        <v>No Aplica</v>
      </c>
    </row>
    <row r="655" spans="1:29" x14ac:dyDescent="0.25">
      <c r="A655" s="2">
        <v>20101155588</v>
      </c>
      <c r="B655" s="3" t="s">
        <v>39</v>
      </c>
      <c r="C655" s="3" t="s">
        <v>39</v>
      </c>
      <c r="D655" s="3">
        <v>45871256</v>
      </c>
      <c r="E655" s="3" t="s">
        <v>242</v>
      </c>
      <c r="F655" s="36">
        <v>31149</v>
      </c>
      <c r="G655" s="3">
        <v>1</v>
      </c>
      <c r="H655" s="3" t="s">
        <v>6397</v>
      </c>
      <c r="I655" s="3" t="s">
        <v>6623</v>
      </c>
      <c r="J655" s="3" t="s">
        <v>6574</v>
      </c>
      <c r="K655" s="3" t="s">
        <v>6537</v>
      </c>
      <c r="L655" s="8" t="s">
        <v>9813</v>
      </c>
      <c r="M655" s="5" t="s">
        <v>3092</v>
      </c>
      <c r="N655" s="13" t="s">
        <v>1043</v>
      </c>
      <c r="O655" s="5">
        <v>43185</v>
      </c>
      <c r="P655" s="8">
        <v>1</v>
      </c>
      <c r="Q655" s="9">
        <v>1</v>
      </c>
      <c r="R655" s="9" t="str">
        <f>IFERROR(VLOOKUP(Tabla2[[#This Row],[CONTRATISTA PRNCIPAL]],Hoja1!$L$5:$M$9,2,FALSE),"CJV")</f>
        <v>EPC</v>
      </c>
      <c r="S655" s="9" t="str">
        <f>IF(Tabla2[[#This Row],[EMPRESA]]=Tabla2[[#This Row],[CONTRATISTA PRNCIPAL]],"Principal","Secundaria")</f>
        <v>Principal</v>
      </c>
      <c r="T655" s="10">
        <f>IFERROR(1/COUNTIF(Tabla2[CONTRATISTA PRNCIPAL],Tabla2[[#This Row],[CONTRATISTA PRNCIPAL]]),0)</f>
        <v>3.5714285714285713E-3</v>
      </c>
      <c r="U655" s="33">
        <f ca="1">IF(((TODAY()-Tabla2[[#This Row],[FECHA NACIMIENTO]])/365)&lt;18,"Corregir", IF(((TODAY()-Tabla2[[#This Row],[FECHA NACIMIENTO]])/365)&gt;80, "Corregir",ROUNDDOWN(((TODAY()-Tabla2[[#This Row],[FECHA NACIMIENTO]])/365),0)))</f>
        <v>38</v>
      </c>
      <c r="V65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655" s="34" t="str">
        <f ca="1">+IF(Tabla2[[#This Row],[Edad]]="Corregir","Corregir","Ok")</f>
        <v>Ok</v>
      </c>
      <c r="X655" s="10" t="str">
        <f>+IFERROR(VLOOKUP(Tabla2[[#This Row],[DISTRITO SEGÚN DNI]],Hoja1!$A$2:$B$55,2,FALSE),"No")</f>
        <v>No</v>
      </c>
      <c r="Y655" s="10" t="str">
        <f>IF(OR(LOWER(Tabla2[[#This Row],[GENERO]])="masculino", LOWER(Tabla2[[#This Row],[GENERO]])="femenino"),"OK","Corregir")</f>
        <v>OK</v>
      </c>
      <c r="Z655" s="10" t="str">
        <f>+IF(Tabla2[[#This Row],[Nro. DNI / CE]]="","Corregir",IF(LEN(Tabla2[[#This Row],[Nro. DNI / CE]])&gt;=8,"OK","Corregir"))</f>
        <v>OK</v>
      </c>
      <c r="AA655" s="10">
        <f>COUNTIF(Tabla2[APELLIDOS Y NOMBRES],Tabla2[[#This Row],[APELLIDOS Y NOMBRES]])</f>
        <v>1</v>
      </c>
      <c r="AB655" t="str">
        <f ca="1">+IFERROR(IF(Tabla2[[#This Row],[FECHA CESE/BAJA]]="","No Aplica",IF(AND(MONTH(Tabla2[[#This Row],[FECHA CESE/BAJA]])=MONTH(TODAY()-30),YEAR(Tabla2[[#This Row],[FECHA CESE/BAJA]])=YEAR(TODAY())),MONTH(TODAY()-30)&amp;"-"&amp;YEAR(TODAY()),"Borrar")),"No aplica")</f>
        <v>No aplica</v>
      </c>
      <c r="AC655" t="str">
        <f ca="1">+IFERROR(IF(Tabla2[[#This Row],[FECHA INICIO DE LABORES EN OBRA]]="","No Aplica",IF(AND(MONTH(Tabla2[[#This Row],[FECHA INICIO DE LABORES EN OBRA]])=MONTH(TODAY()-30),YEAR(Tabla2[[#This Row],[FECHA INICIO DE LABORES EN OBRA]])=YEAR(TODAY())),MONTH(TODAY()-30)&amp;"-"&amp;YEAR(TODAY()),"No Aplica")),"No Aplica")</f>
        <v>No Aplica</v>
      </c>
    </row>
    <row r="656" spans="1:29" x14ac:dyDescent="0.25">
      <c r="A656" s="2">
        <v>20101155588</v>
      </c>
      <c r="B656" s="3" t="s">
        <v>39</v>
      </c>
      <c r="C656" s="3" t="s">
        <v>39</v>
      </c>
      <c r="D656" s="3">
        <v>10526311</v>
      </c>
      <c r="E656" s="3" t="s">
        <v>243</v>
      </c>
      <c r="F656" s="36">
        <v>26141</v>
      </c>
      <c r="G656" s="3">
        <v>1</v>
      </c>
      <c r="H656" s="3" t="s">
        <v>6397</v>
      </c>
      <c r="I656" s="3" t="s">
        <v>6624</v>
      </c>
      <c r="J656" s="3" t="s">
        <v>6574</v>
      </c>
      <c r="K656" s="3" t="s">
        <v>6537</v>
      </c>
      <c r="L656" s="8" t="s">
        <v>9818</v>
      </c>
      <c r="M656" s="5" t="s">
        <v>3092</v>
      </c>
      <c r="N656" s="13" t="s">
        <v>1043</v>
      </c>
      <c r="O656" s="5">
        <v>44171</v>
      </c>
      <c r="P656" s="8">
        <v>1</v>
      </c>
      <c r="Q656" s="9">
        <v>1</v>
      </c>
      <c r="R656" s="9" t="str">
        <f>IFERROR(VLOOKUP(Tabla2[[#This Row],[CONTRATISTA PRNCIPAL]],Hoja1!$L$5:$M$9,2,FALSE),"CJV")</f>
        <v>EPC</v>
      </c>
      <c r="S656" s="9" t="str">
        <f>IF(Tabla2[[#This Row],[EMPRESA]]=Tabla2[[#This Row],[CONTRATISTA PRNCIPAL]],"Principal","Secundaria")</f>
        <v>Principal</v>
      </c>
      <c r="T656" s="10">
        <f>IFERROR(1/COUNTIF(Tabla2[CONTRATISTA PRNCIPAL],Tabla2[[#This Row],[CONTRATISTA PRNCIPAL]]),0)</f>
        <v>3.5714285714285713E-3</v>
      </c>
      <c r="U656" s="33">
        <f ca="1">IF(((TODAY()-Tabla2[[#This Row],[FECHA NACIMIENTO]])/365)&lt;18,"Corregir", IF(((TODAY()-Tabla2[[#This Row],[FECHA NACIMIENTO]])/365)&gt;80, "Corregir",ROUNDDOWN(((TODAY()-Tabla2[[#This Row],[FECHA NACIMIENTO]])/365),0)))</f>
        <v>52</v>
      </c>
      <c r="V65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656" s="34" t="str">
        <f ca="1">+IF(Tabla2[[#This Row],[Edad]]="Corregir","Corregir","Ok")</f>
        <v>Ok</v>
      </c>
      <c r="X656" s="10" t="str">
        <f>+IFERROR(VLOOKUP(Tabla2[[#This Row],[DISTRITO SEGÚN DNI]],Hoja1!$A$2:$B$55,2,FALSE),"No")</f>
        <v>No</v>
      </c>
      <c r="Y656" s="10" t="str">
        <f>IF(OR(LOWER(Tabla2[[#This Row],[GENERO]])="masculino", LOWER(Tabla2[[#This Row],[GENERO]])="femenino"),"OK","Corregir")</f>
        <v>OK</v>
      </c>
      <c r="Z656" s="10" t="str">
        <f>+IF(Tabla2[[#This Row],[Nro. DNI / CE]]="","Corregir",IF(LEN(Tabla2[[#This Row],[Nro. DNI / CE]])&gt;=8,"OK","Corregir"))</f>
        <v>OK</v>
      </c>
      <c r="AA656" s="10">
        <f>COUNTIF(Tabla2[APELLIDOS Y NOMBRES],Tabla2[[#This Row],[APELLIDOS Y NOMBRES]])</f>
        <v>1</v>
      </c>
      <c r="AB656" t="str">
        <f ca="1">+IFERROR(IF(Tabla2[[#This Row],[FECHA CESE/BAJA]]="","No Aplica",IF(AND(MONTH(Tabla2[[#This Row],[FECHA CESE/BAJA]])=MONTH(TODAY()-30),YEAR(Tabla2[[#This Row],[FECHA CESE/BAJA]])=YEAR(TODAY())),MONTH(TODAY()-30)&amp;"-"&amp;YEAR(TODAY()),"Borrar")),"No aplica")</f>
        <v>No aplica</v>
      </c>
      <c r="AC656" t="str">
        <f ca="1">+IFERROR(IF(Tabla2[[#This Row],[FECHA INICIO DE LABORES EN OBRA]]="","No Aplica",IF(AND(MONTH(Tabla2[[#This Row],[FECHA INICIO DE LABORES EN OBRA]])=MONTH(TODAY()-30),YEAR(Tabla2[[#This Row],[FECHA INICIO DE LABORES EN OBRA]])=YEAR(TODAY())),MONTH(TODAY()-30)&amp;"-"&amp;YEAR(TODAY()),"No Aplica")),"No Aplica")</f>
        <v>No Aplica</v>
      </c>
    </row>
    <row r="657" spans="1:29" x14ac:dyDescent="0.25">
      <c r="A657" s="2">
        <v>20101155588</v>
      </c>
      <c r="B657" s="3" t="s">
        <v>39</v>
      </c>
      <c r="C657" s="3" t="s">
        <v>39</v>
      </c>
      <c r="D657" s="3" t="s">
        <v>244</v>
      </c>
      <c r="E657" s="3" t="s">
        <v>245</v>
      </c>
      <c r="F657" s="36">
        <v>35945</v>
      </c>
      <c r="G657" s="3">
        <v>1</v>
      </c>
      <c r="H657" s="3" t="s">
        <v>6397</v>
      </c>
      <c r="I657" s="3" t="s">
        <v>6625</v>
      </c>
      <c r="J657" s="3" t="s">
        <v>6626</v>
      </c>
      <c r="K657" s="3" t="s">
        <v>36</v>
      </c>
      <c r="L657" s="8" t="s">
        <v>9813</v>
      </c>
      <c r="M657" s="5" t="s">
        <v>3092</v>
      </c>
      <c r="N657" s="13" t="s">
        <v>1043</v>
      </c>
      <c r="O657" s="5">
        <v>44890</v>
      </c>
      <c r="P657" s="8">
        <v>1</v>
      </c>
      <c r="Q657" s="9">
        <v>1</v>
      </c>
      <c r="R657" s="9" t="str">
        <f>IFERROR(VLOOKUP(Tabla2[[#This Row],[CONTRATISTA PRNCIPAL]],Hoja1!$L$5:$M$9,2,FALSE),"CJV")</f>
        <v>EPC</v>
      </c>
      <c r="S657" s="9" t="str">
        <f>IF(Tabla2[[#This Row],[EMPRESA]]=Tabla2[[#This Row],[CONTRATISTA PRNCIPAL]],"Principal","Secundaria")</f>
        <v>Principal</v>
      </c>
      <c r="T657" s="10">
        <f>IFERROR(1/COUNTIF(Tabla2[CONTRATISTA PRNCIPAL],Tabla2[[#This Row],[CONTRATISTA PRNCIPAL]]),0)</f>
        <v>3.5714285714285713E-3</v>
      </c>
      <c r="U657" s="33">
        <f ca="1">IF(((TODAY()-Tabla2[[#This Row],[FECHA NACIMIENTO]])/365)&lt;18,"Corregir", IF(((TODAY()-Tabla2[[#This Row],[FECHA NACIMIENTO]])/365)&gt;80, "Corregir",ROUNDDOWN(((TODAY()-Tabla2[[#This Row],[FECHA NACIMIENTO]])/365),0)))</f>
        <v>25</v>
      </c>
      <c r="V65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657" s="34" t="str">
        <f ca="1">+IF(Tabla2[[#This Row],[Edad]]="Corregir","Corregir","Ok")</f>
        <v>Ok</v>
      </c>
      <c r="X657" s="10" t="str">
        <f>+IFERROR(VLOOKUP(Tabla2[[#This Row],[DISTRITO SEGÚN DNI]],Hoja1!$A$2:$B$55,2,FALSE),"No")</f>
        <v>SANTA ANITA</v>
      </c>
      <c r="Y657" s="10" t="str">
        <f>IF(OR(LOWER(Tabla2[[#This Row],[GENERO]])="masculino", LOWER(Tabla2[[#This Row],[GENERO]])="femenino"),"OK","Corregir")</f>
        <v>OK</v>
      </c>
      <c r="Z657" s="10" t="str">
        <f>+IF(Tabla2[[#This Row],[Nro. DNI / CE]]="","Corregir",IF(LEN(Tabla2[[#This Row],[Nro. DNI / CE]])&gt;=8,"OK","Corregir"))</f>
        <v>OK</v>
      </c>
      <c r="AA657" s="10">
        <f>COUNTIF(Tabla2[APELLIDOS Y NOMBRES],Tabla2[[#This Row],[APELLIDOS Y NOMBRES]])</f>
        <v>1</v>
      </c>
      <c r="AB657" t="str">
        <f ca="1">+IFERROR(IF(Tabla2[[#This Row],[FECHA CESE/BAJA]]="","No Aplica",IF(AND(MONTH(Tabla2[[#This Row],[FECHA CESE/BAJA]])=MONTH(TODAY()-30),YEAR(Tabla2[[#This Row],[FECHA CESE/BAJA]])=YEAR(TODAY())),MONTH(TODAY()-30)&amp;"-"&amp;YEAR(TODAY()),"Borrar")),"No aplica")</f>
        <v>No aplica</v>
      </c>
      <c r="AC657" t="str">
        <f ca="1">+IFERROR(IF(Tabla2[[#This Row],[FECHA INICIO DE LABORES EN OBRA]]="","No Aplica",IF(AND(MONTH(Tabla2[[#This Row],[FECHA INICIO DE LABORES EN OBRA]])=MONTH(TODAY()-30),YEAR(Tabla2[[#This Row],[FECHA INICIO DE LABORES EN OBRA]])=YEAR(TODAY())),MONTH(TODAY()-30)&amp;"-"&amp;YEAR(TODAY()),"No Aplica")),"No Aplica")</f>
        <v>No Aplica</v>
      </c>
    </row>
    <row r="658" spans="1:29" x14ac:dyDescent="0.25">
      <c r="A658" s="2">
        <v>20101155588</v>
      </c>
      <c r="B658" s="3" t="s">
        <v>39</v>
      </c>
      <c r="C658" s="3" t="s">
        <v>39</v>
      </c>
      <c r="D658" s="3">
        <v>72305732</v>
      </c>
      <c r="E658" s="3" t="s">
        <v>6627</v>
      </c>
      <c r="F658" s="36">
        <v>34888</v>
      </c>
      <c r="G658" s="3">
        <v>1</v>
      </c>
      <c r="H658" s="3" t="s">
        <v>6397</v>
      </c>
      <c r="I658" s="3" t="s">
        <v>6628</v>
      </c>
      <c r="J658" s="3" t="s">
        <v>6629</v>
      </c>
      <c r="K658" s="3" t="s">
        <v>1063</v>
      </c>
      <c r="L658" s="8" t="s">
        <v>9813</v>
      </c>
      <c r="M658" s="5" t="s">
        <v>3092</v>
      </c>
      <c r="N658" s="13" t="s">
        <v>1043</v>
      </c>
      <c r="O658" s="5">
        <v>44668</v>
      </c>
      <c r="P658" s="8">
        <v>1</v>
      </c>
      <c r="Q658" s="9">
        <v>1</v>
      </c>
      <c r="R658" s="9" t="str">
        <f>IFERROR(VLOOKUP(Tabla2[[#This Row],[CONTRATISTA PRNCIPAL]],Hoja1!$L$5:$M$9,2,FALSE),"CJV")</f>
        <v>EPC</v>
      </c>
      <c r="S658" s="9" t="str">
        <f>IF(Tabla2[[#This Row],[EMPRESA]]=Tabla2[[#This Row],[CONTRATISTA PRNCIPAL]],"Principal","Secundaria")</f>
        <v>Principal</v>
      </c>
      <c r="T658" s="10">
        <f>IFERROR(1/COUNTIF(Tabla2[CONTRATISTA PRNCIPAL],Tabla2[[#This Row],[CONTRATISTA PRNCIPAL]]),0)</f>
        <v>3.5714285714285713E-3</v>
      </c>
      <c r="U658" s="33">
        <f ca="1">IF(((TODAY()-Tabla2[[#This Row],[FECHA NACIMIENTO]])/365)&lt;18,"Corregir", IF(((TODAY()-Tabla2[[#This Row],[FECHA NACIMIENTO]])/365)&gt;80, "Corregir",ROUNDDOWN(((TODAY()-Tabla2[[#This Row],[FECHA NACIMIENTO]])/365),0)))</f>
        <v>28</v>
      </c>
      <c r="V65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658" s="34" t="str">
        <f ca="1">+IF(Tabla2[[#This Row],[Edad]]="Corregir","Corregir","Ok")</f>
        <v>Ok</v>
      </c>
      <c r="X658" s="10" t="str">
        <f>+IFERROR(VLOOKUP(Tabla2[[#This Row],[DISTRITO SEGÚN DNI]],Hoja1!$A$2:$B$55,2,FALSE),"No")</f>
        <v>No</v>
      </c>
      <c r="Y658" s="10" t="str">
        <f>IF(OR(LOWER(Tabla2[[#This Row],[GENERO]])="masculino", LOWER(Tabla2[[#This Row],[GENERO]])="femenino"),"OK","Corregir")</f>
        <v>OK</v>
      </c>
      <c r="Z658" s="10" t="str">
        <f>+IF(Tabla2[[#This Row],[Nro. DNI / CE]]="","Corregir",IF(LEN(Tabla2[[#This Row],[Nro. DNI / CE]])&gt;=8,"OK","Corregir"))</f>
        <v>OK</v>
      </c>
      <c r="AA658" s="10">
        <f>COUNTIF(Tabla2[APELLIDOS Y NOMBRES],Tabla2[[#This Row],[APELLIDOS Y NOMBRES]])</f>
        <v>1</v>
      </c>
      <c r="AB658" t="str">
        <f ca="1">+IFERROR(IF(Tabla2[[#This Row],[FECHA CESE/BAJA]]="","No Aplica",IF(AND(MONTH(Tabla2[[#This Row],[FECHA CESE/BAJA]])=MONTH(TODAY()-30),YEAR(Tabla2[[#This Row],[FECHA CESE/BAJA]])=YEAR(TODAY())),MONTH(TODAY()-30)&amp;"-"&amp;YEAR(TODAY()),"Borrar")),"No aplica")</f>
        <v>No aplica</v>
      </c>
      <c r="AC658" t="str">
        <f ca="1">+IFERROR(IF(Tabla2[[#This Row],[FECHA INICIO DE LABORES EN OBRA]]="","No Aplica",IF(AND(MONTH(Tabla2[[#This Row],[FECHA INICIO DE LABORES EN OBRA]])=MONTH(TODAY()-30),YEAR(Tabla2[[#This Row],[FECHA INICIO DE LABORES EN OBRA]])=YEAR(TODAY())),MONTH(TODAY()-30)&amp;"-"&amp;YEAR(TODAY()),"No Aplica")),"No Aplica")</f>
        <v>No Aplica</v>
      </c>
    </row>
    <row r="659" spans="1:29" x14ac:dyDescent="0.25">
      <c r="A659" s="2">
        <v>20101155588</v>
      </c>
      <c r="B659" s="3" t="s">
        <v>39</v>
      </c>
      <c r="C659" s="3" t="s">
        <v>39</v>
      </c>
      <c r="D659" s="3">
        <v>72293642</v>
      </c>
      <c r="E659" s="3" t="s">
        <v>6630</v>
      </c>
      <c r="F659" s="36">
        <v>34844</v>
      </c>
      <c r="G659" s="3">
        <v>1</v>
      </c>
      <c r="H659" s="3" t="s">
        <v>6397</v>
      </c>
      <c r="I659" s="3" t="s">
        <v>6631</v>
      </c>
      <c r="J659" s="3" t="s">
        <v>6570</v>
      </c>
      <c r="K659" s="3" t="s">
        <v>1139</v>
      </c>
      <c r="L659" s="8" t="s">
        <v>9813</v>
      </c>
      <c r="M659" s="5" t="s">
        <v>3092</v>
      </c>
      <c r="N659" s="13" t="s">
        <v>1043</v>
      </c>
      <c r="O659" s="5">
        <v>44565</v>
      </c>
      <c r="P659" s="8">
        <v>1</v>
      </c>
      <c r="Q659" s="9">
        <v>1</v>
      </c>
      <c r="R659" s="9" t="str">
        <f>IFERROR(VLOOKUP(Tabla2[[#This Row],[CONTRATISTA PRNCIPAL]],Hoja1!$L$5:$M$9,2,FALSE),"CJV")</f>
        <v>EPC</v>
      </c>
      <c r="S659" s="9" t="str">
        <f>IF(Tabla2[[#This Row],[EMPRESA]]=Tabla2[[#This Row],[CONTRATISTA PRNCIPAL]],"Principal","Secundaria")</f>
        <v>Principal</v>
      </c>
      <c r="T659" s="10">
        <f>IFERROR(1/COUNTIF(Tabla2[CONTRATISTA PRNCIPAL],Tabla2[[#This Row],[CONTRATISTA PRNCIPAL]]),0)</f>
        <v>3.5714285714285713E-3</v>
      </c>
      <c r="U659" s="33">
        <f ca="1">IF(((TODAY()-Tabla2[[#This Row],[FECHA NACIMIENTO]])/365)&lt;18,"Corregir", IF(((TODAY()-Tabla2[[#This Row],[FECHA NACIMIENTO]])/365)&gt;80, "Corregir",ROUNDDOWN(((TODAY()-Tabla2[[#This Row],[FECHA NACIMIENTO]])/365),0)))</f>
        <v>28</v>
      </c>
      <c r="V65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659" s="34" t="str">
        <f ca="1">+IF(Tabla2[[#This Row],[Edad]]="Corregir","Corregir","Ok")</f>
        <v>Ok</v>
      </c>
      <c r="X659" s="10" t="str">
        <f>+IFERROR(VLOOKUP(Tabla2[[#This Row],[DISTRITO SEGÚN DNI]],Hoja1!$A$2:$B$55,2,FALSE),"No")</f>
        <v>No</v>
      </c>
      <c r="Y659" s="10" t="str">
        <f>IF(OR(LOWER(Tabla2[[#This Row],[GENERO]])="masculino", LOWER(Tabla2[[#This Row],[GENERO]])="femenino"),"OK","Corregir")</f>
        <v>OK</v>
      </c>
      <c r="Z659" s="10" t="str">
        <f>+IF(Tabla2[[#This Row],[Nro. DNI / CE]]="","Corregir",IF(LEN(Tabla2[[#This Row],[Nro. DNI / CE]])&gt;=8,"OK","Corregir"))</f>
        <v>OK</v>
      </c>
      <c r="AA659" s="10">
        <f>COUNTIF(Tabla2[APELLIDOS Y NOMBRES],Tabla2[[#This Row],[APELLIDOS Y NOMBRES]])</f>
        <v>1</v>
      </c>
      <c r="AB659" t="str">
        <f ca="1">+IFERROR(IF(Tabla2[[#This Row],[FECHA CESE/BAJA]]="","No Aplica",IF(AND(MONTH(Tabla2[[#This Row],[FECHA CESE/BAJA]])=MONTH(TODAY()-30),YEAR(Tabla2[[#This Row],[FECHA CESE/BAJA]])=YEAR(TODAY())),MONTH(TODAY()-30)&amp;"-"&amp;YEAR(TODAY()),"Borrar")),"No aplica")</f>
        <v>No aplica</v>
      </c>
      <c r="AC659" t="str">
        <f ca="1">+IFERROR(IF(Tabla2[[#This Row],[FECHA INICIO DE LABORES EN OBRA]]="","No Aplica",IF(AND(MONTH(Tabla2[[#This Row],[FECHA INICIO DE LABORES EN OBRA]])=MONTH(TODAY()-30),YEAR(Tabla2[[#This Row],[FECHA INICIO DE LABORES EN OBRA]])=YEAR(TODAY())),MONTH(TODAY()-30)&amp;"-"&amp;YEAR(TODAY()),"No Aplica")),"No Aplica")</f>
        <v>No Aplica</v>
      </c>
    </row>
    <row r="660" spans="1:29" x14ac:dyDescent="0.25">
      <c r="A660" s="2">
        <v>20101155588</v>
      </c>
      <c r="B660" s="3" t="s">
        <v>39</v>
      </c>
      <c r="C660" s="3" t="s">
        <v>39</v>
      </c>
      <c r="D660" s="3" t="s">
        <v>6632</v>
      </c>
      <c r="E660" s="3" t="s">
        <v>6633</v>
      </c>
      <c r="F660" s="36">
        <v>31769</v>
      </c>
      <c r="G660" s="3">
        <v>1</v>
      </c>
      <c r="H660" s="3" t="s">
        <v>6397</v>
      </c>
      <c r="I660" s="3" t="s">
        <v>6634</v>
      </c>
      <c r="J660" s="3" t="s">
        <v>6635</v>
      </c>
      <c r="K660" s="3" t="s">
        <v>6029</v>
      </c>
      <c r="L660" s="8" t="s">
        <v>9813</v>
      </c>
      <c r="M660" s="5" t="s">
        <v>3092</v>
      </c>
      <c r="N660" s="13" t="s">
        <v>1043</v>
      </c>
      <c r="O660" s="5">
        <v>44672</v>
      </c>
      <c r="P660" s="8">
        <v>1</v>
      </c>
      <c r="Q660" s="9">
        <v>1</v>
      </c>
      <c r="R660" s="9" t="str">
        <f>IFERROR(VLOOKUP(Tabla2[[#This Row],[CONTRATISTA PRNCIPAL]],Hoja1!$L$5:$M$9,2,FALSE),"CJV")</f>
        <v>EPC</v>
      </c>
      <c r="S660" s="9" t="str">
        <f>IF(Tabla2[[#This Row],[EMPRESA]]=Tabla2[[#This Row],[CONTRATISTA PRNCIPAL]],"Principal","Secundaria")</f>
        <v>Principal</v>
      </c>
      <c r="T660" s="10">
        <f>IFERROR(1/COUNTIF(Tabla2[CONTRATISTA PRNCIPAL],Tabla2[[#This Row],[CONTRATISTA PRNCIPAL]]),0)</f>
        <v>3.5714285714285713E-3</v>
      </c>
      <c r="U660" s="33">
        <f ca="1">IF(((TODAY()-Tabla2[[#This Row],[FECHA NACIMIENTO]])/365)&lt;18,"Corregir", IF(((TODAY()-Tabla2[[#This Row],[FECHA NACIMIENTO]])/365)&gt;80, "Corregir",ROUNDDOWN(((TODAY()-Tabla2[[#This Row],[FECHA NACIMIENTO]])/365),0)))</f>
        <v>36</v>
      </c>
      <c r="V66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660" s="34" t="str">
        <f ca="1">+IF(Tabla2[[#This Row],[Edad]]="Corregir","Corregir","Ok")</f>
        <v>Ok</v>
      </c>
      <c r="X660" s="10" t="str">
        <f>+IFERROR(VLOOKUP(Tabla2[[#This Row],[DISTRITO SEGÚN DNI]],Hoja1!$A$2:$B$55,2,FALSE),"No")</f>
        <v>No</v>
      </c>
      <c r="Y660" s="10" t="str">
        <f>IF(OR(LOWER(Tabla2[[#This Row],[GENERO]])="masculino", LOWER(Tabla2[[#This Row],[GENERO]])="femenino"),"OK","Corregir")</f>
        <v>OK</v>
      </c>
      <c r="Z660" s="10" t="str">
        <f>+IF(Tabla2[[#This Row],[Nro. DNI / CE]]="","Corregir",IF(LEN(Tabla2[[#This Row],[Nro. DNI / CE]])&gt;=8,"OK","Corregir"))</f>
        <v>OK</v>
      </c>
      <c r="AA660" s="10">
        <f>COUNTIF(Tabla2[APELLIDOS Y NOMBRES],Tabla2[[#This Row],[APELLIDOS Y NOMBRES]])</f>
        <v>1</v>
      </c>
      <c r="AB660" t="str">
        <f ca="1">+IFERROR(IF(Tabla2[[#This Row],[FECHA CESE/BAJA]]="","No Aplica",IF(AND(MONTH(Tabla2[[#This Row],[FECHA CESE/BAJA]])=MONTH(TODAY()-30),YEAR(Tabla2[[#This Row],[FECHA CESE/BAJA]])=YEAR(TODAY())),MONTH(TODAY()-30)&amp;"-"&amp;YEAR(TODAY()),"Borrar")),"No aplica")</f>
        <v>No aplica</v>
      </c>
      <c r="AC660" t="str">
        <f ca="1">+IFERROR(IF(Tabla2[[#This Row],[FECHA INICIO DE LABORES EN OBRA]]="","No Aplica",IF(AND(MONTH(Tabla2[[#This Row],[FECHA INICIO DE LABORES EN OBRA]])=MONTH(TODAY()-30),YEAR(Tabla2[[#This Row],[FECHA INICIO DE LABORES EN OBRA]])=YEAR(TODAY())),MONTH(TODAY()-30)&amp;"-"&amp;YEAR(TODAY()),"No Aplica")),"No Aplica")</f>
        <v>No Aplica</v>
      </c>
    </row>
    <row r="661" spans="1:29" x14ac:dyDescent="0.25">
      <c r="A661" s="2">
        <v>20101155588</v>
      </c>
      <c r="B661" s="3" t="s">
        <v>39</v>
      </c>
      <c r="C661" s="3" t="s">
        <v>39</v>
      </c>
      <c r="D661" s="3">
        <v>43891151</v>
      </c>
      <c r="E661" s="3" t="s">
        <v>6636</v>
      </c>
      <c r="F661" s="36">
        <v>30347</v>
      </c>
      <c r="G661" s="3">
        <v>1</v>
      </c>
      <c r="H661" s="3" t="s">
        <v>6397</v>
      </c>
      <c r="I661" s="3" t="s">
        <v>6634</v>
      </c>
      <c r="J661" s="3" t="s">
        <v>6637</v>
      </c>
      <c r="K661" s="3" t="s">
        <v>6029</v>
      </c>
      <c r="L661" s="8" t="s">
        <v>9813</v>
      </c>
      <c r="M661" s="5" t="s">
        <v>3092</v>
      </c>
      <c r="N661" s="13" t="s">
        <v>1043</v>
      </c>
      <c r="O661" s="5">
        <v>44876</v>
      </c>
      <c r="P661" s="8">
        <v>1</v>
      </c>
      <c r="Q661" s="9">
        <v>1</v>
      </c>
      <c r="R661" s="9" t="str">
        <f>IFERROR(VLOOKUP(Tabla2[[#This Row],[CONTRATISTA PRNCIPAL]],Hoja1!$L$5:$M$9,2,FALSE),"CJV")</f>
        <v>EPC</v>
      </c>
      <c r="S661" s="9" t="str">
        <f>IF(Tabla2[[#This Row],[EMPRESA]]=Tabla2[[#This Row],[CONTRATISTA PRNCIPAL]],"Principal","Secundaria")</f>
        <v>Principal</v>
      </c>
      <c r="T661" s="10">
        <f>IFERROR(1/COUNTIF(Tabla2[CONTRATISTA PRNCIPAL],Tabla2[[#This Row],[CONTRATISTA PRNCIPAL]]),0)</f>
        <v>3.5714285714285713E-3</v>
      </c>
      <c r="U661" s="33">
        <f ca="1">IF(((TODAY()-Tabla2[[#This Row],[FECHA NACIMIENTO]])/365)&lt;18,"Corregir", IF(((TODAY()-Tabla2[[#This Row],[FECHA NACIMIENTO]])/365)&gt;80, "Corregir",ROUNDDOWN(((TODAY()-Tabla2[[#This Row],[FECHA NACIMIENTO]])/365),0)))</f>
        <v>40</v>
      </c>
      <c r="V66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661" s="34" t="str">
        <f ca="1">+IF(Tabla2[[#This Row],[Edad]]="Corregir","Corregir","Ok")</f>
        <v>Ok</v>
      </c>
      <c r="X661" s="10" t="str">
        <f>+IFERROR(VLOOKUP(Tabla2[[#This Row],[DISTRITO SEGÚN DNI]],Hoja1!$A$2:$B$55,2,FALSE),"No")</f>
        <v>No</v>
      </c>
      <c r="Y661" s="10" t="str">
        <f>IF(OR(LOWER(Tabla2[[#This Row],[GENERO]])="masculino", LOWER(Tabla2[[#This Row],[GENERO]])="femenino"),"OK","Corregir")</f>
        <v>OK</v>
      </c>
      <c r="Z661" s="10" t="str">
        <f>+IF(Tabla2[[#This Row],[Nro. DNI / CE]]="","Corregir",IF(LEN(Tabla2[[#This Row],[Nro. DNI / CE]])&gt;=8,"OK","Corregir"))</f>
        <v>OK</v>
      </c>
      <c r="AA661" s="10">
        <f>COUNTIF(Tabla2[APELLIDOS Y NOMBRES],Tabla2[[#This Row],[APELLIDOS Y NOMBRES]])</f>
        <v>1</v>
      </c>
      <c r="AB661" t="str">
        <f ca="1">+IFERROR(IF(Tabla2[[#This Row],[FECHA CESE/BAJA]]="","No Aplica",IF(AND(MONTH(Tabla2[[#This Row],[FECHA CESE/BAJA]])=MONTH(TODAY()-30),YEAR(Tabla2[[#This Row],[FECHA CESE/BAJA]])=YEAR(TODAY())),MONTH(TODAY()-30)&amp;"-"&amp;YEAR(TODAY()),"Borrar")),"No aplica")</f>
        <v>No aplica</v>
      </c>
      <c r="AC661" t="str">
        <f ca="1">+IFERROR(IF(Tabla2[[#This Row],[FECHA INICIO DE LABORES EN OBRA]]="","No Aplica",IF(AND(MONTH(Tabla2[[#This Row],[FECHA INICIO DE LABORES EN OBRA]])=MONTH(TODAY()-30),YEAR(Tabla2[[#This Row],[FECHA INICIO DE LABORES EN OBRA]])=YEAR(TODAY())),MONTH(TODAY()-30)&amp;"-"&amp;YEAR(TODAY()),"No Aplica")),"No Aplica")</f>
        <v>No Aplica</v>
      </c>
    </row>
    <row r="662" spans="1:29" x14ac:dyDescent="0.25">
      <c r="A662" s="2">
        <v>20101155588</v>
      </c>
      <c r="B662" s="3" t="s">
        <v>39</v>
      </c>
      <c r="C662" s="3" t="s">
        <v>39</v>
      </c>
      <c r="D662" s="3">
        <v>73587093</v>
      </c>
      <c r="E662" s="3" t="s">
        <v>6638</v>
      </c>
      <c r="F662" s="36">
        <v>35848</v>
      </c>
      <c r="G662" s="3">
        <v>1</v>
      </c>
      <c r="H662" s="3" t="s">
        <v>6397</v>
      </c>
      <c r="I662" s="3" t="s">
        <v>6639</v>
      </c>
      <c r="J662" s="3" t="s">
        <v>6552</v>
      </c>
      <c r="K662" s="3" t="s">
        <v>1063</v>
      </c>
      <c r="L662" s="8" t="s">
        <v>9813</v>
      </c>
      <c r="M662" s="5" t="s">
        <v>3092</v>
      </c>
      <c r="N662" s="13" t="s">
        <v>1043</v>
      </c>
      <c r="O662" s="5">
        <v>44860</v>
      </c>
      <c r="P662" s="8">
        <v>1</v>
      </c>
      <c r="Q662" s="9">
        <v>1</v>
      </c>
      <c r="R662" s="9" t="str">
        <f>IFERROR(VLOOKUP(Tabla2[[#This Row],[CONTRATISTA PRNCIPAL]],Hoja1!$L$5:$M$9,2,FALSE),"CJV")</f>
        <v>EPC</v>
      </c>
      <c r="S662" s="9" t="str">
        <f>IF(Tabla2[[#This Row],[EMPRESA]]=Tabla2[[#This Row],[CONTRATISTA PRNCIPAL]],"Principal","Secundaria")</f>
        <v>Principal</v>
      </c>
      <c r="T662" s="10">
        <f>IFERROR(1/COUNTIF(Tabla2[CONTRATISTA PRNCIPAL],Tabla2[[#This Row],[CONTRATISTA PRNCIPAL]]),0)</f>
        <v>3.5714285714285713E-3</v>
      </c>
      <c r="U662" s="33">
        <f ca="1">IF(((TODAY()-Tabla2[[#This Row],[FECHA NACIMIENTO]])/365)&lt;18,"Corregir", IF(((TODAY()-Tabla2[[#This Row],[FECHA NACIMIENTO]])/365)&gt;80, "Corregir",ROUNDDOWN(((TODAY()-Tabla2[[#This Row],[FECHA NACIMIENTO]])/365),0)))</f>
        <v>25</v>
      </c>
      <c r="V66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662" s="34" t="str">
        <f ca="1">+IF(Tabla2[[#This Row],[Edad]]="Corregir","Corregir","Ok")</f>
        <v>Ok</v>
      </c>
      <c r="X662" s="10" t="str">
        <f>+IFERROR(VLOOKUP(Tabla2[[#This Row],[DISTRITO SEGÚN DNI]],Hoja1!$A$2:$B$55,2,FALSE),"No")</f>
        <v>No</v>
      </c>
      <c r="Y662" s="10" t="str">
        <f>IF(OR(LOWER(Tabla2[[#This Row],[GENERO]])="masculino", LOWER(Tabla2[[#This Row],[GENERO]])="femenino"),"OK","Corregir")</f>
        <v>OK</v>
      </c>
      <c r="Z662" s="10" t="str">
        <f>+IF(Tabla2[[#This Row],[Nro. DNI / CE]]="","Corregir",IF(LEN(Tabla2[[#This Row],[Nro. DNI / CE]])&gt;=8,"OK","Corregir"))</f>
        <v>OK</v>
      </c>
      <c r="AA662" s="10">
        <f>COUNTIF(Tabla2[APELLIDOS Y NOMBRES],Tabla2[[#This Row],[APELLIDOS Y NOMBRES]])</f>
        <v>1</v>
      </c>
      <c r="AB662" t="str">
        <f ca="1">+IFERROR(IF(Tabla2[[#This Row],[FECHA CESE/BAJA]]="","No Aplica",IF(AND(MONTH(Tabla2[[#This Row],[FECHA CESE/BAJA]])=MONTH(TODAY()-30),YEAR(Tabla2[[#This Row],[FECHA CESE/BAJA]])=YEAR(TODAY())),MONTH(TODAY()-30)&amp;"-"&amp;YEAR(TODAY()),"Borrar")),"No aplica")</f>
        <v>No aplica</v>
      </c>
      <c r="AC662" t="str">
        <f ca="1">+IFERROR(IF(Tabla2[[#This Row],[FECHA INICIO DE LABORES EN OBRA]]="","No Aplica",IF(AND(MONTH(Tabla2[[#This Row],[FECHA INICIO DE LABORES EN OBRA]])=MONTH(TODAY()-30),YEAR(Tabla2[[#This Row],[FECHA INICIO DE LABORES EN OBRA]])=YEAR(TODAY())),MONTH(TODAY()-30)&amp;"-"&amp;YEAR(TODAY()),"No Aplica")),"No Aplica")</f>
        <v>No Aplica</v>
      </c>
    </row>
    <row r="663" spans="1:29" x14ac:dyDescent="0.25">
      <c r="A663" s="2">
        <v>20101155588</v>
      </c>
      <c r="B663" s="3" t="s">
        <v>39</v>
      </c>
      <c r="C663" s="3" t="s">
        <v>39</v>
      </c>
      <c r="D663" s="3">
        <v>75378396</v>
      </c>
      <c r="E663" s="3" t="s">
        <v>6640</v>
      </c>
      <c r="F663" s="36">
        <v>35466</v>
      </c>
      <c r="G663" s="3">
        <v>1</v>
      </c>
      <c r="H663" s="3" t="s">
        <v>6397</v>
      </c>
      <c r="I663" s="3" t="s">
        <v>6639</v>
      </c>
      <c r="J663" s="3" t="s">
        <v>6641</v>
      </c>
      <c r="K663" s="3" t="s">
        <v>1063</v>
      </c>
      <c r="L663" s="8" t="s">
        <v>9813</v>
      </c>
      <c r="M663" s="5" t="s">
        <v>3092</v>
      </c>
      <c r="N663" s="13" t="s">
        <v>1043</v>
      </c>
      <c r="O663" s="5">
        <v>43344</v>
      </c>
      <c r="P663" s="8">
        <v>1</v>
      </c>
      <c r="Q663" s="9">
        <v>1</v>
      </c>
      <c r="R663" s="9" t="str">
        <f>IFERROR(VLOOKUP(Tabla2[[#This Row],[CONTRATISTA PRNCIPAL]],Hoja1!$L$5:$M$9,2,FALSE),"CJV")</f>
        <v>EPC</v>
      </c>
      <c r="S663" s="9" t="str">
        <f>IF(Tabla2[[#This Row],[EMPRESA]]=Tabla2[[#This Row],[CONTRATISTA PRNCIPAL]],"Principal","Secundaria")</f>
        <v>Principal</v>
      </c>
      <c r="T663" s="10">
        <f>IFERROR(1/COUNTIF(Tabla2[CONTRATISTA PRNCIPAL],Tabla2[[#This Row],[CONTRATISTA PRNCIPAL]]),0)</f>
        <v>3.5714285714285713E-3</v>
      </c>
      <c r="U663" s="33">
        <f ca="1">IF(((TODAY()-Tabla2[[#This Row],[FECHA NACIMIENTO]])/365)&lt;18,"Corregir", IF(((TODAY()-Tabla2[[#This Row],[FECHA NACIMIENTO]])/365)&gt;80, "Corregir",ROUNDDOWN(((TODAY()-Tabla2[[#This Row],[FECHA NACIMIENTO]])/365),0)))</f>
        <v>26</v>
      </c>
      <c r="V66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663" s="34" t="str">
        <f ca="1">+IF(Tabla2[[#This Row],[Edad]]="Corregir","Corregir","Ok")</f>
        <v>Ok</v>
      </c>
      <c r="X663" s="10" t="str">
        <f>+IFERROR(VLOOKUP(Tabla2[[#This Row],[DISTRITO SEGÚN DNI]],Hoja1!$A$2:$B$55,2,FALSE),"No")</f>
        <v>No</v>
      </c>
      <c r="Y663" s="10" t="str">
        <f>IF(OR(LOWER(Tabla2[[#This Row],[GENERO]])="masculino", LOWER(Tabla2[[#This Row],[GENERO]])="femenino"),"OK","Corregir")</f>
        <v>OK</v>
      </c>
      <c r="Z663" s="10" t="str">
        <f>+IF(Tabla2[[#This Row],[Nro. DNI / CE]]="","Corregir",IF(LEN(Tabla2[[#This Row],[Nro. DNI / CE]])&gt;=8,"OK","Corregir"))</f>
        <v>OK</v>
      </c>
      <c r="AA663" s="10">
        <f>COUNTIF(Tabla2[APELLIDOS Y NOMBRES],Tabla2[[#This Row],[APELLIDOS Y NOMBRES]])</f>
        <v>1</v>
      </c>
      <c r="AB663" t="str">
        <f ca="1">+IFERROR(IF(Tabla2[[#This Row],[FECHA CESE/BAJA]]="","No Aplica",IF(AND(MONTH(Tabla2[[#This Row],[FECHA CESE/BAJA]])=MONTH(TODAY()-30),YEAR(Tabla2[[#This Row],[FECHA CESE/BAJA]])=YEAR(TODAY())),MONTH(TODAY()-30)&amp;"-"&amp;YEAR(TODAY()),"Borrar")),"No aplica")</f>
        <v>No aplica</v>
      </c>
      <c r="AC663" t="str">
        <f ca="1">+IFERROR(IF(Tabla2[[#This Row],[FECHA INICIO DE LABORES EN OBRA]]="","No Aplica",IF(AND(MONTH(Tabla2[[#This Row],[FECHA INICIO DE LABORES EN OBRA]])=MONTH(TODAY()-30),YEAR(Tabla2[[#This Row],[FECHA INICIO DE LABORES EN OBRA]])=YEAR(TODAY())),MONTH(TODAY()-30)&amp;"-"&amp;YEAR(TODAY()),"No Aplica")),"No Aplica")</f>
        <v>No Aplica</v>
      </c>
    </row>
    <row r="664" spans="1:29" x14ac:dyDescent="0.25">
      <c r="A664" s="2">
        <v>20101155588</v>
      </c>
      <c r="B664" s="3" t="s">
        <v>39</v>
      </c>
      <c r="C664" s="3" t="s">
        <v>39</v>
      </c>
      <c r="D664" s="3" t="s">
        <v>8497</v>
      </c>
      <c r="E664" s="3" t="s">
        <v>246</v>
      </c>
      <c r="F664" s="36">
        <v>23144</v>
      </c>
      <c r="G664" s="3">
        <v>1</v>
      </c>
      <c r="H664" s="3" t="s">
        <v>6397</v>
      </c>
      <c r="I664" s="3" t="s">
        <v>6642</v>
      </c>
      <c r="J664" s="3" t="s">
        <v>6643</v>
      </c>
      <c r="K664" s="3" t="s">
        <v>99</v>
      </c>
      <c r="L664" s="8" t="s">
        <v>9813</v>
      </c>
      <c r="M664" s="5" t="s">
        <v>3092</v>
      </c>
      <c r="N664" s="13" t="s">
        <v>1043</v>
      </c>
      <c r="O664" s="5">
        <v>44014</v>
      </c>
      <c r="P664" s="8">
        <v>1</v>
      </c>
      <c r="Q664" s="9">
        <v>1</v>
      </c>
      <c r="R664" s="9" t="str">
        <f>IFERROR(VLOOKUP(Tabla2[[#This Row],[CONTRATISTA PRNCIPAL]],Hoja1!$L$5:$M$9,2,FALSE),"CJV")</f>
        <v>EPC</v>
      </c>
      <c r="S664" s="9" t="str">
        <f>IF(Tabla2[[#This Row],[EMPRESA]]=Tabla2[[#This Row],[CONTRATISTA PRNCIPAL]],"Principal","Secundaria")</f>
        <v>Principal</v>
      </c>
      <c r="T664" s="10">
        <f>IFERROR(1/COUNTIF(Tabla2[CONTRATISTA PRNCIPAL],Tabla2[[#This Row],[CONTRATISTA PRNCIPAL]]),0)</f>
        <v>3.5714285714285713E-3</v>
      </c>
      <c r="U664" s="33">
        <f ca="1">IF(((TODAY()-Tabla2[[#This Row],[FECHA NACIMIENTO]])/365)&lt;18,"Corregir", IF(((TODAY()-Tabla2[[#This Row],[FECHA NACIMIENTO]])/365)&gt;80, "Corregir",ROUNDDOWN(((TODAY()-Tabla2[[#This Row],[FECHA NACIMIENTO]])/365),0)))</f>
        <v>60</v>
      </c>
      <c r="V66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664" s="34" t="str">
        <f ca="1">+IF(Tabla2[[#This Row],[Edad]]="Corregir","Corregir","Ok")</f>
        <v>Ok</v>
      </c>
      <c r="X664" s="10" t="str">
        <f>+IFERROR(VLOOKUP(Tabla2[[#This Row],[DISTRITO SEGÚN DNI]],Hoja1!$A$2:$B$55,2,FALSE),"No")</f>
        <v>LA VICTORIA</v>
      </c>
      <c r="Y664" s="10" t="str">
        <f>IF(OR(LOWER(Tabla2[[#This Row],[GENERO]])="masculino", LOWER(Tabla2[[#This Row],[GENERO]])="femenino"),"OK","Corregir")</f>
        <v>OK</v>
      </c>
      <c r="Z664" s="10" t="str">
        <f>+IF(Tabla2[[#This Row],[Nro. DNI / CE]]="","Corregir",IF(LEN(Tabla2[[#This Row],[Nro. DNI / CE]])&gt;=8,"OK","Corregir"))</f>
        <v>OK</v>
      </c>
      <c r="AA664" s="10">
        <f>COUNTIF(Tabla2[APELLIDOS Y NOMBRES],Tabla2[[#This Row],[APELLIDOS Y NOMBRES]])</f>
        <v>1</v>
      </c>
      <c r="AB664" t="str">
        <f ca="1">+IFERROR(IF(Tabla2[[#This Row],[FECHA CESE/BAJA]]="","No Aplica",IF(AND(MONTH(Tabla2[[#This Row],[FECHA CESE/BAJA]])=MONTH(TODAY()-30),YEAR(Tabla2[[#This Row],[FECHA CESE/BAJA]])=YEAR(TODAY())),MONTH(TODAY()-30)&amp;"-"&amp;YEAR(TODAY()),"Borrar")),"No aplica")</f>
        <v>No aplica</v>
      </c>
      <c r="AC664" t="str">
        <f ca="1">+IFERROR(IF(Tabla2[[#This Row],[FECHA INICIO DE LABORES EN OBRA]]="","No Aplica",IF(AND(MONTH(Tabla2[[#This Row],[FECHA INICIO DE LABORES EN OBRA]])=MONTH(TODAY()-30),YEAR(Tabla2[[#This Row],[FECHA INICIO DE LABORES EN OBRA]])=YEAR(TODAY())),MONTH(TODAY()-30)&amp;"-"&amp;YEAR(TODAY()),"No Aplica")),"No Aplica")</f>
        <v>No Aplica</v>
      </c>
    </row>
    <row r="665" spans="1:29" x14ac:dyDescent="0.25">
      <c r="A665" s="2">
        <v>20101155588</v>
      </c>
      <c r="B665" s="3" t="s">
        <v>39</v>
      </c>
      <c r="C665" s="3" t="s">
        <v>39</v>
      </c>
      <c r="D665" s="3" t="s">
        <v>247</v>
      </c>
      <c r="E665" s="3" t="s">
        <v>248</v>
      </c>
      <c r="F665" s="36">
        <v>35407</v>
      </c>
      <c r="G665" s="3">
        <v>1</v>
      </c>
      <c r="H665" s="3" t="s">
        <v>6397</v>
      </c>
      <c r="I665" s="3" t="s">
        <v>6642</v>
      </c>
      <c r="J665" s="3" t="s">
        <v>6562</v>
      </c>
      <c r="K665" s="3" t="s">
        <v>131</v>
      </c>
      <c r="L665" s="8" t="s">
        <v>9813</v>
      </c>
      <c r="M665" s="5" t="s">
        <v>3092</v>
      </c>
      <c r="N665" s="13" t="s">
        <v>1043</v>
      </c>
      <c r="O665" s="5">
        <v>44709</v>
      </c>
      <c r="P665" s="8">
        <v>1</v>
      </c>
      <c r="Q665" s="9">
        <v>1</v>
      </c>
      <c r="R665" s="9" t="str">
        <f>IFERROR(VLOOKUP(Tabla2[[#This Row],[CONTRATISTA PRNCIPAL]],Hoja1!$L$5:$M$9,2,FALSE),"CJV")</f>
        <v>EPC</v>
      </c>
      <c r="S665" s="9" t="str">
        <f>IF(Tabla2[[#This Row],[EMPRESA]]=Tabla2[[#This Row],[CONTRATISTA PRNCIPAL]],"Principal","Secundaria")</f>
        <v>Principal</v>
      </c>
      <c r="T665" s="10">
        <f>IFERROR(1/COUNTIF(Tabla2[CONTRATISTA PRNCIPAL],Tabla2[[#This Row],[CONTRATISTA PRNCIPAL]]),0)</f>
        <v>3.5714285714285713E-3</v>
      </c>
      <c r="U665" s="33">
        <f ca="1">IF(((TODAY()-Tabla2[[#This Row],[FECHA NACIMIENTO]])/365)&lt;18,"Corregir", IF(((TODAY()-Tabla2[[#This Row],[FECHA NACIMIENTO]])/365)&gt;80, "Corregir",ROUNDDOWN(((TODAY()-Tabla2[[#This Row],[FECHA NACIMIENTO]])/365),0)))</f>
        <v>26</v>
      </c>
      <c r="V66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665" s="34" t="str">
        <f ca="1">+IF(Tabla2[[#This Row],[Edad]]="Corregir","Corregir","Ok")</f>
        <v>Ok</v>
      </c>
      <c r="X665" s="10" t="str">
        <f>+IFERROR(VLOOKUP(Tabla2[[#This Row],[DISTRITO SEGÚN DNI]],Hoja1!$A$2:$B$55,2,FALSE),"No")</f>
        <v>BREÑA</v>
      </c>
      <c r="Y665" s="10" t="str">
        <f>IF(OR(LOWER(Tabla2[[#This Row],[GENERO]])="masculino", LOWER(Tabla2[[#This Row],[GENERO]])="femenino"),"OK","Corregir")</f>
        <v>OK</v>
      </c>
      <c r="Z665" s="10" t="str">
        <f>+IF(Tabla2[[#This Row],[Nro. DNI / CE]]="","Corregir",IF(LEN(Tabla2[[#This Row],[Nro. DNI / CE]])&gt;=8,"OK","Corregir"))</f>
        <v>OK</v>
      </c>
      <c r="AA665" s="10">
        <f>COUNTIF(Tabla2[APELLIDOS Y NOMBRES],Tabla2[[#This Row],[APELLIDOS Y NOMBRES]])</f>
        <v>1</v>
      </c>
      <c r="AB665" t="str">
        <f ca="1">+IFERROR(IF(Tabla2[[#This Row],[FECHA CESE/BAJA]]="","No Aplica",IF(AND(MONTH(Tabla2[[#This Row],[FECHA CESE/BAJA]])=MONTH(TODAY()-30),YEAR(Tabla2[[#This Row],[FECHA CESE/BAJA]])=YEAR(TODAY())),MONTH(TODAY()-30)&amp;"-"&amp;YEAR(TODAY()),"Borrar")),"No aplica")</f>
        <v>No aplica</v>
      </c>
      <c r="AC665" t="str">
        <f ca="1">+IFERROR(IF(Tabla2[[#This Row],[FECHA INICIO DE LABORES EN OBRA]]="","No Aplica",IF(AND(MONTH(Tabla2[[#This Row],[FECHA INICIO DE LABORES EN OBRA]])=MONTH(TODAY()-30),YEAR(Tabla2[[#This Row],[FECHA INICIO DE LABORES EN OBRA]])=YEAR(TODAY())),MONTH(TODAY()-30)&amp;"-"&amp;YEAR(TODAY()),"No Aplica")),"No Aplica")</f>
        <v>No Aplica</v>
      </c>
    </row>
    <row r="666" spans="1:29" x14ac:dyDescent="0.25">
      <c r="A666" s="2">
        <v>20101155588</v>
      </c>
      <c r="B666" s="3" t="s">
        <v>39</v>
      </c>
      <c r="C666" s="3" t="s">
        <v>39</v>
      </c>
      <c r="D666" s="3" t="s">
        <v>8498</v>
      </c>
      <c r="E666" s="3" t="s">
        <v>249</v>
      </c>
      <c r="F666" s="36">
        <v>23000</v>
      </c>
      <c r="G666" s="3">
        <v>1</v>
      </c>
      <c r="H666" s="3" t="s">
        <v>6397</v>
      </c>
      <c r="I666" s="3" t="s">
        <v>6644</v>
      </c>
      <c r="J666" s="3" t="s">
        <v>6523</v>
      </c>
      <c r="K666" s="3" t="s">
        <v>36</v>
      </c>
      <c r="L666" s="8" t="s">
        <v>9813</v>
      </c>
      <c r="M666" s="5" t="s">
        <v>3092</v>
      </c>
      <c r="N666" s="13" t="s">
        <v>1043</v>
      </c>
      <c r="O666" s="5">
        <v>44140</v>
      </c>
      <c r="P666" s="8">
        <v>1</v>
      </c>
      <c r="Q666" s="9">
        <v>1</v>
      </c>
      <c r="R666" s="9" t="str">
        <f>IFERROR(VLOOKUP(Tabla2[[#This Row],[CONTRATISTA PRNCIPAL]],Hoja1!$L$5:$M$9,2,FALSE),"CJV")</f>
        <v>EPC</v>
      </c>
      <c r="S666" s="9" t="str">
        <f>IF(Tabla2[[#This Row],[EMPRESA]]=Tabla2[[#This Row],[CONTRATISTA PRNCIPAL]],"Principal","Secundaria")</f>
        <v>Principal</v>
      </c>
      <c r="T666" s="10">
        <f>IFERROR(1/COUNTIF(Tabla2[CONTRATISTA PRNCIPAL],Tabla2[[#This Row],[CONTRATISTA PRNCIPAL]]),0)</f>
        <v>3.5714285714285713E-3</v>
      </c>
      <c r="U666" s="33">
        <f ca="1">IF(((TODAY()-Tabla2[[#This Row],[FECHA NACIMIENTO]])/365)&lt;18,"Corregir", IF(((TODAY()-Tabla2[[#This Row],[FECHA NACIMIENTO]])/365)&gt;80, "Corregir",ROUNDDOWN(((TODAY()-Tabla2[[#This Row],[FECHA NACIMIENTO]])/365),0)))</f>
        <v>60</v>
      </c>
      <c r="V66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666" s="34" t="str">
        <f ca="1">+IF(Tabla2[[#This Row],[Edad]]="Corregir","Corregir","Ok")</f>
        <v>Ok</v>
      </c>
      <c r="X666" s="10" t="str">
        <f>+IFERROR(VLOOKUP(Tabla2[[#This Row],[DISTRITO SEGÚN DNI]],Hoja1!$A$2:$B$55,2,FALSE),"No")</f>
        <v>SANTA ANITA</v>
      </c>
      <c r="Y666" s="10" t="str">
        <f>IF(OR(LOWER(Tabla2[[#This Row],[GENERO]])="masculino", LOWER(Tabla2[[#This Row],[GENERO]])="femenino"),"OK","Corregir")</f>
        <v>OK</v>
      </c>
      <c r="Z666" s="10" t="str">
        <f>+IF(Tabla2[[#This Row],[Nro. DNI / CE]]="","Corregir",IF(LEN(Tabla2[[#This Row],[Nro. DNI / CE]])&gt;=8,"OK","Corregir"))</f>
        <v>OK</v>
      </c>
      <c r="AA666" s="10">
        <f>COUNTIF(Tabla2[APELLIDOS Y NOMBRES],Tabla2[[#This Row],[APELLIDOS Y NOMBRES]])</f>
        <v>1</v>
      </c>
      <c r="AB666" t="str">
        <f ca="1">+IFERROR(IF(Tabla2[[#This Row],[FECHA CESE/BAJA]]="","No Aplica",IF(AND(MONTH(Tabla2[[#This Row],[FECHA CESE/BAJA]])=MONTH(TODAY()-30),YEAR(Tabla2[[#This Row],[FECHA CESE/BAJA]])=YEAR(TODAY())),MONTH(TODAY()-30)&amp;"-"&amp;YEAR(TODAY()),"Borrar")),"No aplica")</f>
        <v>No aplica</v>
      </c>
      <c r="AC666" t="str">
        <f ca="1">+IFERROR(IF(Tabla2[[#This Row],[FECHA INICIO DE LABORES EN OBRA]]="","No Aplica",IF(AND(MONTH(Tabla2[[#This Row],[FECHA INICIO DE LABORES EN OBRA]])=MONTH(TODAY()-30),YEAR(Tabla2[[#This Row],[FECHA INICIO DE LABORES EN OBRA]])=YEAR(TODAY())),MONTH(TODAY()-30)&amp;"-"&amp;YEAR(TODAY()),"No Aplica")),"No Aplica")</f>
        <v>No Aplica</v>
      </c>
    </row>
    <row r="667" spans="1:29" x14ac:dyDescent="0.25">
      <c r="A667" s="2">
        <v>20101155588</v>
      </c>
      <c r="B667" s="3" t="s">
        <v>39</v>
      </c>
      <c r="C667" s="3" t="s">
        <v>39</v>
      </c>
      <c r="D667" s="3">
        <v>10043520</v>
      </c>
      <c r="E667" s="3" t="s">
        <v>250</v>
      </c>
      <c r="F667" s="36">
        <v>26192</v>
      </c>
      <c r="G667" s="3">
        <v>1</v>
      </c>
      <c r="H667" s="3" t="s">
        <v>6397</v>
      </c>
      <c r="I667" s="3" t="s">
        <v>6644</v>
      </c>
      <c r="J667" s="3" t="s">
        <v>6645</v>
      </c>
      <c r="K667" s="3" t="s">
        <v>35</v>
      </c>
      <c r="L667" s="8" t="s">
        <v>9813</v>
      </c>
      <c r="M667" s="5" t="s">
        <v>3092</v>
      </c>
      <c r="N667" s="13" t="s">
        <v>1043</v>
      </c>
      <c r="O667" s="5">
        <v>43740</v>
      </c>
      <c r="P667" s="8">
        <v>1</v>
      </c>
      <c r="Q667" s="9">
        <v>1</v>
      </c>
      <c r="R667" s="9" t="str">
        <f>IFERROR(VLOOKUP(Tabla2[[#This Row],[CONTRATISTA PRNCIPAL]],Hoja1!$L$5:$M$9,2,FALSE),"CJV")</f>
        <v>EPC</v>
      </c>
      <c r="S667" s="9" t="str">
        <f>IF(Tabla2[[#This Row],[EMPRESA]]=Tabla2[[#This Row],[CONTRATISTA PRNCIPAL]],"Principal","Secundaria")</f>
        <v>Principal</v>
      </c>
      <c r="T667" s="10">
        <f>IFERROR(1/COUNTIF(Tabla2[CONTRATISTA PRNCIPAL],Tabla2[[#This Row],[CONTRATISTA PRNCIPAL]]),0)</f>
        <v>3.5714285714285713E-3</v>
      </c>
      <c r="U667" s="33">
        <f ca="1">IF(((TODAY()-Tabla2[[#This Row],[FECHA NACIMIENTO]])/365)&lt;18,"Corregir", IF(((TODAY()-Tabla2[[#This Row],[FECHA NACIMIENTO]])/365)&gt;80, "Corregir",ROUNDDOWN(((TODAY()-Tabla2[[#This Row],[FECHA NACIMIENTO]])/365),0)))</f>
        <v>52</v>
      </c>
      <c r="V66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667" s="34" t="str">
        <f ca="1">+IF(Tabla2[[#This Row],[Edad]]="Corregir","Corregir","Ok")</f>
        <v>Ok</v>
      </c>
      <c r="X667" s="10" t="str">
        <f>+IFERROR(VLOOKUP(Tabla2[[#This Row],[DISTRITO SEGÚN DNI]],Hoja1!$A$2:$B$55,2,FALSE),"No")</f>
        <v>EL AGUSTINO</v>
      </c>
      <c r="Y667" s="10" t="str">
        <f>IF(OR(LOWER(Tabla2[[#This Row],[GENERO]])="masculino", LOWER(Tabla2[[#This Row],[GENERO]])="femenino"),"OK","Corregir")</f>
        <v>OK</v>
      </c>
      <c r="Z667" s="10" t="str">
        <f>+IF(Tabla2[[#This Row],[Nro. DNI / CE]]="","Corregir",IF(LEN(Tabla2[[#This Row],[Nro. DNI / CE]])&gt;=8,"OK","Corregir"))</f>
        <v>OK</v>
      </c>
      <c r="AA667" s="10">
        <f>COUNTIF(Tabla2[APELLIDOS Y NOMBRES],Tabla2[[#This Row],[APELLIDOS Y NOMBRES]])</f>
        <v>1</v>
      </c>
      <c r="AB667" t="str">
        <f ca="1">+IFERROR(IF(Tabla2[[#This Row],[FECHA CESE/BAJA]]="","No Aplica",IF(AND(MONTH(Tabla2[[#This Row],[FECHA CESE/BAJA]])=MONTH(TODAY()-30),YEAR(Tabla2[[#This Row],[FECHA CESE/BAJA]])=YEAR(TODAY())),MONTH(TODAY()-30)&amp;"-"&amp;YEAR(TODAY()),"Borrar")),"No aplica")</f>
        <v>No aplica</v>
      </c>
      <c r="AC667" t="str">
        <f ca="1">+IFERROR(IF(Tabla2[[#This Row],[FECHA INICIO DE LABORES EN OBRA]]="","No Aplica",IF(AND(MONTH(Tabla2[[#This Row],[FECHA INICIO DE LABORES EN OBRA]])=MONTH(TODAY()-30),YEAR(Tabla2[[#This Row],[FECHA INICIO DE LABORES EN OBRA]])=YEAR(TODAY())),MONTH(TODAY()-30)&amp;"-"&amp;YEAR(TODAY()),"No Aplica")),"No Aplica")</f>
        <v>No Aplica</v>
      </c>
    </row>
    <row r="668" spans="1:29" x14ac:dyDescent="0.25">
      <c r="A668" s="2">
        <v>20101155588</v>
      </c>
      <c r="B668" s="3" t="s">
        <v>39</v>
      </c>
      <c r="C668" s="3" t="s">
        <v>39</v>
      </c>
      <c r="D668" s="3">
        <v>70419363</v>
      </c>
      <c r="E668" s="3" t="s">
        <v>6646</v>
      </c>
      <c r="F668" s="36">
        <v>34819</v>
      </c>
      <c r="G668" s="3">
        <v>1</v>
      </c>
      <c r="H668" s="3" t="s">
        <v>6397</v>
      </c>
      <c r="I668" s="3" t="s">
        <v>6647</v>
      </c>
      <c r="J668" s="3" t="s">
        <v>6648</v>
      </c>
      <c r="K668" s="3" t="s">
        <v>1240</v>
      </c>
      <c r="L668" s="8" t="s">
        <v>9813</v>
      </c>
      <c r="M668" s="5" t="s">
        <v>3092</v>
      </c>
      <c r="N668" s="13" t="s">
        <v>1043</v>
      </c>
      <c r="O668" s="5">
        <v>44664</v>
      </c>
      <c r="P668" s="8">
        <v>1</v>
      </c>
      <c r="Q668" s="9">
        <v>1</v>
      </c>
      <c r="R668" s="9" t="str">
        <f>IFERROR(VLOOKUP(Tabla2[[#This Row],[CONTRATISTA PRNCIPAL]],Hoja1!$L$5:$M$9,2,FALSE),"CJV")</f>
        <v>EPC</v>
      </c>
      <c r="S668" s="9" t="str">
        <f>IF(Tabla2[[#This Row],[EMPRESA]]=Tabla2[[#This Row],[CONTRATISTA PRNCIPAL]],"Principal","Secundaria")</f>
        <v>Principal</v>
      </c>
      <c r="T668" s="10">
        <f>IFERROR(1/COUNTIF(Tabla2[CONTRATISTA PRNCIPAL],Tabla2[[#This Row],[CONTRATISTA PRNCIPAL]]),0)</f>
        <v>3.5714285714285713E-3</v>
      </c>
      <c r="U668" s="33">
        <f ca="1">IF(((TODAY()-Tabla2[[#This Row],[FECHA NACIMIENTO]])/365)&lt;18,"Corregir", IF(((TODAY()-Tabla2[[#This Row],[FECHA NACIMIENTO]])/365)&gt;80, "Corregir",ROUNDDOWN(((TODAY()-Tabla2[[#This Row],[FECHA NACIMIENTO]])/365),0)))</f>
        <v>28</v>
      </c>
      <c r="V66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668" s="34" t="str">
        <f ca="1">+IF(Tabla2[[#This Row],[Edad]]="Corregir","Corregir","Ok")</f>
        <v>Ok</v>
      </c>
      <c r="X668" s="10" t="str">
        <f>+IFERROR(VLOOKUP(Tabla2[[#This Row],[DISTRITO SEGÚN DNI]],Hoja1!$A$2:$B$55,2,FALSE),"No")</f>
        <v>No</v>
      </c>
      <c r="Y668" s="10" t="str">
        <f>IF(OR(LOWER(Tabla2[[#This Row],[GENERO]])="masculino", LOWER(Tabla2[[#This Row],[GENERO]])="femenino"),"OK","Corregir")</f>
        <v>OK</v>
      </c>
      <c r="Z668" s="10" t="str">
        <f>+IF(Tabla2[[#This Row],[Nro. DNI / CE]]="","Corregir",IF(LEN(Tabla2[[#This Row],[Nro. DNI / CE]])&gt;=8,"OK","Corregir"))</f>
        <v>OK</v>
      </c>
      <c r="AA668" s="10">
        <f>COUNTIF(Tabla2[APELLIDOS Y NOMBRES],Tabla2[[#This Row],[APELLIDOS Y NOMBRES]])</f>
        <v>1</v>
      </c>
      <c r="AB668" t="str">
        <f ca="1">+IFERROR(IF(Tabla2[[#This Row],[FECHA CESE/BAJA]]="","No Aplica",IF(AND(MONTH(Tabla2[[#This Row],[FECHA CESE/BAJA]])=MONTH(TODAY()-30),YEAR(Tabla2[[#This Row],[FECHA CESE/BAJA]])=YEAR(TODAY())),MONTH(TODAY()-30)&amp;"-"&amp;YEAR(TODAY()),"Borrar")),"No aplica")</f>
        <v>No aplica</v>
      </c>
      <c r="AC668" t="str">
        <f ca="1">+IFERROR(IF(Tabla2[[#This Row],[FECHA INICIO DE LABORES EN OBRA]]="","No Aplica",IF(AND(MONTH(Tabla2[[#This Row],[FECHA INICIO DE LABORES EN OBRA]])=MONTH(TODAY()-30),YEAR(Tabla2[[#This Row],[FECHA INICIO DE LABORES EN OBRA]])=YEAR(TODAY())),MONTH(TODAY()-30)&amp;"-"&amp;YEAR(TODAY()),"No Aplica")),"No Aplica")</f>
        <v>No Aplica</v>
      </c>
    </row>
    <row r="669" spans="1:29" x14ac:dyDescent="0.25">
      <c r="A669" s="2">
        <v>20101155588</v>
      </c>
      <c r="B669" s="3" t="s">
        <v>39</v>
      </c>
      <c r="C669" s="3" t="s">
        <v>39</v>
      </c>
      <c r="D669" s="3">
        <v>47284706</v>
      </c>
      <c r="E669" s="3" t="s">
        <v>251</v>
      </c>
      <c r="F669" s="36">
        <v>33851</v>
      </c>
      <c r="G669" s="3">
        <v>1</v>
      </c>
      <c r="H669" s="3" t="s">
        <v>6397</v>
      </c>
      <c r="I669" s="3" t="s">
        <v>6647</v>
      </c>
      <c r="J669" s="3" t="s">
        <v>6649</v>
      </c>
      <c r="K669" s="3" t="s">
        <v>34</v>
      </c>
      <c r="L669" s="8" t="s">
        <v>9813</v>
      </c>
      <c r="M669" s="5" t="s">
        <v>3092</v>
      </c>
      <c r="N669" s="13" t="s">
        <v>1043</v>
      </c>
      <c r="O669" s="5">
        <v>44022</v>
      </c>
      <c r="P669" s="8">
        <v>1</v>
      </c>
      <c r="Q669" s="9">
        <v>1</v>
      </c>
      <c r="R669" s="9" t="str">
        <f>IFERROR(VLOOKUP(Tabla2[[#This Row],[CONTRATISTA PRNCIPAL]],Hoja1!$L$5:$M$9,2,FALSE),"CJV")</f>
        <v>EPC</v>
      </c>
      <c r="S669" s="9" t="str">
        <f>IF(Tabla2[[#This Row],[EMPRESA]]=Tabla2[[#This Row],[CONTRATISTA PRNCIPAL]],"Principal","Secundaria")</f>
        <v>Principal</v>
      </c>
      <c r="T669" s="10">
        <f>IFERROR(1/COUNTIF(Tabla2[CONTRATISTA PRNCIPAL],Tabla2[[#This Row],[CONTRATISTA PRNCIPAL]]),0)</f>
        <v>3.5714285714285713E-3</v>
      </c>
      <c r="U669" s="33">
        <f ca="1">IF(((TODAY()-Tabla2[[#This Row],[FECHA NACIMIENTO]])/365)&lt;18,"Corregir", IF(((TODAY()-Tabla2[[#This Row],[FECHA NACIMIENTO]])/365)&gt;80, "Corregir",ROUNDDOWN(((TODAY()-Tabla2[[#This Row],[FECHA NACIMIENTO]])/365),0)))</f>
        <v>31</v>
      </c>
      <c r="V66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669" s="34" t="str">
        <f ca="1">+IF(Tabla2[[#This Row],[Edad]]="Corregir","Corregir","Ok")</f>
        <v>Ok</v>
      </c>
      <c r="X669" s="10" t="str">
        <f>+IFERROR(VLOOKUP(Tabla2[[#This Row],[DISTRITO SEGÚN DNI]],Hoja1!$A$2:$B$55,2,FALSE),"No")</f>
        <v>CALLAO</v>
      </c>
      <c r="Y669" s="10" t="str">
        <f>IF(OR(LOWER(Tabla2[[#This Row],[GENERO]])="masculino", LOWER(Tabla2[[#This Row],[GENERO]])="femenino"),"OK","Corregir")</f>
        <v>OK</v>
      </c>
      <c r="Z669" s="10" t="str">
        <f>+IF(Tabla2[[#This Row],[Nro. DNI / CE]]="","Corregir",IF(LEN(Tabla2[[#This Row],[Nro. DNI / CE]])&gt;=8,"OK","Corregir"))</f>
        <v>OK</v>
      </c>
      <c r="AA669" s="10">
        <f>COUNTIF(Tabla2[APELLIDOS Y NOMBRES],Tabla2[[#This Row],[APELLIDOS Y NOMBRES]])</f>
        <v>1</v>
      </c>
      <c r="AB669" t="str">
        <f ca="1">+IFERROR(IF(Tabla2[[#This Row],[FECHA CESE/BAJA]]="","No Aplica",IF(AND(MONTH(Tabla2[[#This Row],[FECHA CESE/BAJA]])=MONTH(TODAY()-30),YEAR(Tabla2[[#This Row],[FECHA CESE/BAJA]])=YEAR(TODAY())),MONTH(TODAY()-30)&amp;"-"&amp;YEAR(TODAY()),"Borrar")),"No aplica")</f>
        <v>No aplica</v>
      </c>
      <c r="AC669" t="str">
        <f ca="1">+IFERROR(IF(Tabla2[[#This Row],[FECHA INICIO DE LABORES EN OBRA]]="","No Aplica",IF(AND(MONTH(Tabla2[[#This Row],[FECHA INICIO DE LABORES EN OBRA]])=MONTH(TODAY()-30),YEAR(Tabla2[[#This Row],[FECHA INICIO DE LABORES EN OBRA]])=YEAR(TODAY())),MONTH(TODAY()-30)&amp;"-"&amp;YEAR(TODAY()),"No Aplica")),"No Aplica")</f>
        <v>No Aplica</v>
      </c>
    </row>
    <row r="670" spans="1:29" x14ac:dyDescent="0.25">
      <c r="A670" s="2">
        <v>20101155588</v>
      </c>
      <c r="B670" s="3" t="s">
        <v>39</v>
      </c>
      <c r="C670" s="3" t="s">
        <v>39</v>
      </c>
      <c r="D670" s="3">
        <v>43528333</v>
      </c>
      <c r="E670" s="3" t="s">
        <v>13271</v>
      </c>
      <c r="F670" s="36">
        <v>31476</v>
      </c>
      <c r="G670" s="3">
        <v>1</v>
      </c>
      <c r="H670" s="3" t="s">
        <v>6397</v>
      </c>
      <c r="I670" s="3" t="s">
        <v>6650</v>
      </c>
      <c r="J670" s="3" t="s">
        <v>6651</v>
      </c>
      <c r="K670" s="3" t="s">
        <v>131</v>
      </c>
      <c r="L670" s="8" t="s">
        <v>9813</v>
      </c>
      <c r="M670" s="5" t="s">
        <v>3092</v>
      </c>
      <c r="N670" s="13" t="s">
        <v>1043</v>
      </c>
      <c r="O670" s="5">
        <v>44879</v>
      </c>
      <c r="P670" s="8">
        <v>1</v>
      </c>
      <c r="Q670" s="9">
        <v>1</v>
      </c>
      <c r="R670" s="9" t="str">
        <f>IFERROR(VLOOKUP(Tabla2[[#This Row],[CONTRATISTA PRNCIPAL]],Hoja1!$L$5:$M$9,2,FALSE),"CJV")</f>
        <v>EPC</v>
      </c>
      <c r="S670" s="9" t="str">
        <f>IF(Tabla2[[#This Row],[EMPRESA]]=Tabla2[[#This Row],[CONTRATISTA PRNCIPAL]],"Principal","Secundaria")</f>
        <v>Principal</v>
      </c>
      <c r="T670" s="10">
        <f>IFERROR(1/COUNTIF(Tabla2[CONTRATISTA PRNCIPAL],Tabla2[[#This Row],[CONTRATISTA PRNCIPAL]]),0)</f>
        <v>3.5714285714285713E-3</v>
      </c>
      <c r="U670" s="33">
        <f ca="1">IF(((TODAY()-Tabla2[[#This Row],[FECHA NACIMIENTO]])/365)&lt;18,"Corregir", IF(((TODAY()-Tabla2[[#This Row],[FECHA NACIMIENTO]])/365)&gt;80, "Corregir",ROUNDDOWN(((TODAY()-Tabla2[[#This Row],[FECHA NACIMIENTO]])/365),0)))</f>
        <v>37</v>
      </c>
      <c r="V67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670" s="34" t="str">
        <f ca="1">+IF(Tabla2[[#This Row],[Edad]]="Corregir","Corregir","Ok")</f>
        <v>Ok</v>
      </c>
      <c r="X670" s="10" t="str">
        <f>+IFERROR(VLOOKUP(Tabla2[[#This Row],[DISTRITO SEGÚN DNI]],Hoja1!$A$2:$B$55,2,FALSE),"No")</f>
        <v>BREÑA</v>
      </c>
      <c r="Y670" s="10" t="str">
        <f>IF(OR(LOWER(Tabla2[[#This Row],[GENERO]])="masculino", LOWER(Tabla2[[#This Row],[GENERO]])="femenino"),"OK","Corregir")</f>
        <v>OK</v>
      </c>
      <c r="Z670" s="10" t="str">
        <f>+IF(Tabla2[[#This Row],[Nro. DNI / CE]]="","Corregir",IF(LEN(Tabla2[[#This Row],[Nro. DNI / CE]])&gt;=8,"OK","Corregir"))</f>
        <v>OK</v>
      </c>
      <c r="AA670" s="10">
        <f>COUNTIF(Tabla2[APELLIDOS Y NOMBRES],Tabla2[[#This Row],[APELLIDOS Y NOMBRES]])</f>
        <v>1</v>
      </c>
      <c r="AB670" t="str">
        <f ca="1">+IFERROR(IF(Tabla2[[#This Row],[FECHA CESE/BAJA]]="","No Aplica",IF(AND(MONTH(Tabla2[[#This Row],[FECHA CESE/BAJA]])=MONTH(TODAY()-30),YEAR(Tabla2[[#This Row],[FECHA CESE/BAJA]])=YEAR(TODAY())),MONTH(TODAY()-30)&amp;"-"&amp;YEAR(TODAY()),"Borrar")),"No aplica")</f>
        <v>No aplica</v>
      </c>
      <c r="AC670" t="str">
        <f ca="1">+IFERROR(IF(Tabla2[[#This Row],[FECHA INICIO DE LABORES EN OBRA]]="","No Aplica",IF(AND(MONTH(Tabla2[[#This Row],[FECHA INICIO DE LABORES EN OBRA]])=MONTH(TODAY()-30),YEAR(Tabla2[[#This Row],[FECHA INICIO DE LABORES EN OBRA]])=YEAR(TODAY())),MONTH(TODAY()-30)&amp;"-"&amp;YEAR(TODAY()),"No Aplica")),"No Aplica")</f>
        <v>No Aplica</v>
      </c>
    </row>
    <row r="671" spans="1:29" x14ac:dyDescent="0.25">
      <c r="A671" s="2">
        <v>20101155588</v>
      </c>
      <c r="B671" s="3" t="s">
        <v>39</v>
      </c>
      <c r="C671" s="3" t="s">
        <v>39</v>
      </c>
      <c r="D671" s="3">
        <v>40854542</v>
      </c>
      <c r="E671" s="3" t="s">
        <v>6652</v>
      </c>
      <c r="F671" s="36">
        <v>28523</v>
      </c>
      <c r="G671" s="3">
        <v>1</v>
      </c>
      <c r="H671" s="3" t="s">
        <v>6397</v>
      </c>
      <c r="I671" s="3" t="s">
        <v>6653</v>
      </c>
      <c r="J671" s="3" t="s">
        <v>6654</v>
      </c>
      <c r="K671" s="3" t="s">
        <v>1240</v>
      </c>
      <c r="L671" s="8" t="s">
        <v>9813</v>
      </c>
      <c r="M671" s="5" t="s">
        <v>3092</v>
      </c>
      <c r="N671" s="13" t="s">
        <v>1043</v>
      </c>
      <c r="O671" s="5">
        <v>44524</v>
      </c>
      <c r="P671" s="8">
        <v>1</v>
      </c>
      <c r="Q671" s="9">
        <v>1</v>
      </c>
      <c r="R671" s="9" t="str">
        <f>IFERROR(VLOOKUP(Tabla2[[#This Row],[CONTRATISTA PRNCIPAL]],Hoja1!$L$5:$M$9,2,FALSE),"CJV")</f>
        <v>EPC</v>
      </c>
      <c r="S671" s="9" t="str">
        <f>IF(Tabla2[[#This Row],[EMPRESA]]=Tabla2[[#This Row],[CONTRATISTA PRNCIPAL]],"Principal","Secundaria")</f>
        <v>Principal</v>
      </c>
      <c r="T671" s="10">
        <f>IFERROR(1/COUNTIF(Tabla2[CONTRATISTA PRNCIPAL],Tabla2[[#This Row],[CONTRATISTA PRNCIPAL]]),0)</f>
        <v>3.5714285714285713E-3</v>
      </c>
      <c r="U671" s="33">
        <f ca="1">IF(((TODAY()-Tabla2[[#This Row],[FECHA NACIMIENTO]])/365)&lt;18,"Corregir", IF(((TODAY()-Tabla2[[#This Row],[FECHA NACIMIENTO]])/365)&gt;80, "Corregir",ROUNDDOWN(((TODAY()-Tabla2[[#This Row],[FECHA NACIMIENTO]])/365),0)))</f>
        <v>45</v>
      </c>
      <c r="V67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671" s="34" t="str">
        <f ca="1">+IF(Tabla2[[#This Row],[Edad]]="Corregir","Corregir","Ok")</f>
        <v>Ok</v>
      </c>
      <c r="X671" s="10" t="str">
        <f>+IFERROR(VLOOKUP(Tabla2[[#This Row],[DISTRITO SEGÚN DNI]],Hoja1!$A$2:$B$55,2,FALSE),"No")</f>
        <v>No</v>
      </c>
      <c r="Y671" s="10" t="str">
        <f>IF(OR(LOWER(Tabla2[[#This Row],[GENERO]])="masculino", LOWER(Tabla2[[#This Row],[GENERO]])="femenino"),"OK","Corregir")</f>
        <v>OK</v>
      </c>
      <c r="Z671" s="10" t="str">
        <f>+IF(Tabla2[[#This Row],[Nro. DNI / CE]]="","Corregir",IF(LEN(Tabla2[[#This Row],[Nro. DNI / CE]])&gt;=8,"OK","Corregir"))</f>
        <v>OK</v>
      </c>
      <c r="AA671" s="10">
        <f>COUNTIF(Tabla2[APELLIDOS Y NOMBRES],Tabla2[[#This Row],[APELLIDOS Y NOMBRES]])</f>
        <v>1</v>
      </c>
      <c r="AB671" t="str">
        <f ca="1">+IFERROR(IF(Tabla2[[#This Row],[FECHA CESE/BAJA]]="","No Aplica",IF(AND(MONTH(Tabla2[[#This Row],[FECHA CESE/BAJA]])=MONTH(TODAY()-30),YEAR(Tabla2[[#This Row],[FECHA CESE/BAJA]])=YEAR(TODAY())),MONTH(TODAY()-30)&amp;"-"&amp;YEAR(TODAY()),"Borrar")),"No aplica")</f>
        <v>No aplica</v>
      </c>
      <c r="AC671" t="str">
        <f ca="1">+IFERROR(IF(Tabla2[[#This Row],[FECHA INICIO DE LABORES EN OBRA]]="","No Aplica",IF(AND(MONTH(Tabla2[[#This Row],[FECHA INICIO DE LABORES EN OBRA]])=MONTH(TODAY()-30),YEAR(Tabla2[[#This Row],[FECHA INICIO DE LABORES EN OBRA]])=YEAR(TODAY())),MONTH(TODAY()-30)&amp;"-"&amp;YEAR(TODAY()),"No Aplica")),"No Aplica")</f>
        <v>No Aplica</v>
      </c>
    </row>
    <row r="672" spans="1:29" x14ac:dyDescent="0.25">
      <c r="A672" s="2">
        <v>20101155588</v>
      </c>
      <c r="B672" s="3" t="s">
        <v>39</v>
      </c>
      <c r="C672" s="3" t="s">
        <v>39</v>
      </c>
      <c r="D672" s="3">
        <v>73675908</v>
      </c>
      <c r="E672" s="3" t="s">
        <v>252</v>
      </c>
      <c r="F672" s="36">
        <v>35427</v>
      </c>
      <c r="G672" s="3">
        <v>1</v>
      </c>
      <c r="H672" s="3" t="s">
        <v>6397</v>
      </c>
      <c r="I672" s="3" t="s">
        <v>6653</v>
      </c>
      <c r="J672" s="3" t="s">
        <v>6655</v>
      </c>
      <c r="K672" s="3" t="s">
        <v>1103</v>
      </c>
      <c r="L672" s="8" t="s">
        <v>9813</v>
      </c>
      <c r="M672" s="5" t="s">
        <v>3092</v>
      </c>
      <c r="N672" s="13" t="s">
        <v>1043</v>
      </c>
      <c r="O672" s="5">
        <v>43798</v>
      </c>
      <c r="P672" s="8">
        <v>1</v>
      </c>
      <c r="Q672" s="9">
        <v>1</v>
      </c>
      <c r="R672" s="9" t="str">
        <f>IFERROR(VLOOKUP(Tabla2[[#This Row],[CONTRATISTA PRNCIPAL]],Hoja1!$L$5:$M$9,2,FALSE),"CJV")</f>
        <v>EPC</v>
      </c>
      <c r="S672" s="9" t="str">
        <f>IF(Tabla2[[#This Row],[EMPRESA]]=Tabla2[[#This Row],[CONTRATISTA PRNCIPAL]],"Principal","Secundaria")</f>
        <v>Principal</v>
      </c>
      <c r="T672" s="10">
        <f>IFERROR(1/COUNTIF(Tabla2[CONTRATISTA PRNCIPAL],Tabla2[[#This Row],[CONTRATISTA PRNCIPAL]]),0)</f>
        <v>3.5714285714285713E-3</v>
      </c>
      <c r="U672" s="33">
        <f ca="1">IF(((TODAY()-Tabla2[[#This Row],[FECHA NACIMIENTO]])/365)&lt;18,"Corregir", IF(((TODAY()-Tabla2[[#This Row],[FECHA NACIMIENTO]])/365)&gt;80, "Corregir",ROUNDDOWN(((TODAY()-Tabla2[[#This Row],[FECHA NACIMIENTO]])/365),0)))</f>
        <v>26</v>
      </c>
      <c r="V67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672" s="34" t="str">
        <f ca="1">+IF(Tabla2[[#This Row],[Edad]]="Corregir","Corregir","Ok")</f>
        <v>Ok</v>
      </c>
      <c r="X672" s="10" t="str">
        <f>+IFERROR(VLOOKUP(Tabla2[[#This Row],[DISTRITO SEGÚN DNI]],Hoja1!$A$2:$B$55,2,FALSE),"No")</f>
        <v>ATE</v>
      </c>
      <c r="Y672" s="10" t="str">
        <f>IF(OR(LOWER(Tabla2[[#This Row],[GENERO]])="masculino", LOWER(Tabla2[[#This Row],[GENERO]])="femenino"),"OK","Corregir")</f>
        <v>OK</v>
      </c>
      <c r="Z672" s="10" t="str">
        <f>+IF(Tabla2[[#This Row],[Nro. DNI / CE]]="","Corregir",IF(LEN(Tabla2[[#This Row],[Nro. DNI / CE]])&gt;=8,"OK","Corregir"))</f>
        <v>OK</v>
      </c>
      <c r="AA672" s="10">
        <f>COUNTIF(Tabla2[APELLIDOS Y NOMBRES],Tabla2[[#This Row],[APELLIDOS Y NOMBRES]])</f>
        <v>1</v>
      </c>
      <c r="AB672" t="str">
        <f ca="1">+IFERROR(IF(Tabla2[[#This Row],[FECHA CESE/BAJA]]="","No Aplica",IF(AND(MONTH(Tabla2[[#This Row],[FECHA CESE/BAJA]])=MONTH(TODAY()-30),YEAR(Tabla2[[#This Row],[FECHA CESE/BAJA]])=YEAR(TODAY())),MONTH(TODAY()-30)&amp;"-"&amp;YEAR(TODAY()),"Borrar")),"No aplica")</f>
        <v>No aplica</v>
      </c>
      <c r="AC672" t="str">
        <f ca="1">+IFERROR(IF(Tabla2[[#This Row],[FECHA INICIO DE LABORES EN OBRA]]="","No Aplica",IF(AND(MONTH(Tabla2[[#This Row],[FECHA INICIO DE LABORES EN OBRA]])=MONTH(TODAY()-30),YEAR(Tabla2[[#This Row],[FECHA INICIO DE LABORES EN OBRA]])=YEAR(TODAY())),MONTH(TODAY()-30)&amp;"-"&amp;YEAR(TODAY()),"No Aplica")),"No Aplica")</f>
        <v>No Aplica</v>
      </c>
    </row>
    <row r="673" spans="1:29" x14ac:dyDescent="0.25">
      <c r="A673" s="2">
        <v>20101155588</v>
      </c>
      <c r="B673" s="3" t="s">
        <v>39</v>
      </c>
      <c r="C673" s="3" t="s">
        <v>39</v>
      </c>
      <c r="D673" s="3">
        <v>47433120</v>
      </c>
      <c r="E673" s="3" t="s">
        <v>253</v>
      </c>
      <c r="F673" s="36">
        <v>33334</v>
      </c>
      <c r="G673" s="3">
        <v>1</v>
      </c>
      <c r="H673" s="3" t="s">
        <v>6397</v>
      </c>
      <c r="I673" s="3" t="s">
        <v>6656</v>
      </c>
      <c r="J673" s="3" t="s">
        <v>6657</v>
      </c>
      <c r="K673" s="3" t="s">
        <v>36</v>
      </c>
      <c r="L673" s="8" t="s">
        <v>9813</v>
      </c>
      <c r="M673" s="5" t="s">
        <v>3092</v>
      </c>
      <c r="N673" s="13" t="s">
        <v>1043</v>
      </c>
      <c r="O673" s="5">
        <v>44023</v>
      </c>
      <c r="P673" s="8">
        <v>1</v>
      </c>
      <c r="Q673" s="9">
        <v>1</v>
      </c>
      <c r="R673" s="9" t="str">
        <f>IFERROR(VLOOKUP(Tabla2[[#This Row],[CONTRATISTA PRNCIPAL]],Hoja1!$L$5:$M$9,2,FALSE),"CJV")</f>
        <v>EPC</v>
      </c>
      <c r="S673" s="9" t="str">
        <f>IF(Tabla2[[#This Row],[EMPRESA]]=Tabla2[[#This Row],[CONTRATISTA PRNCIPAL]],"Principal","Secundaria")</f>
        <v>Principal</v>
      </c>
      <c r="T673" s="10">
        <f>IFERROR(1/COUNTIF(Tabla2[CONTRATISTA PRNCIPAL],Tabla2[[#This Row],[CONTRATISTA PRNCIPAL]]),0)</f>
        <v>3.5714285714285713E-3</v>
      </c>
      <c r="U673" s="33">
        <f ca="1">IF(((TODAY()-Tabla2[[#This Row],[FECHA NACIMIENTO]])/365)&lt;18,"Corregir", IF(((TODAY()-Tabla2[[#This Row],[FECHA NACIMIENTO]])/365)&gt;80, "Corregir",ROUNDDOWN(((TODAY()-Tabla2[[#This Row],[FECHA NACIMIENTO]])/365),0)))</f>
        <v>32</v>
      </c>
      <c r="V67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673" s="34" t="str">
        <f ca="1">+IF(Tabla2[[#This Row],[Edad]]="Corregir","Corregir","Ok")</f>
        <v>Ok</v>
      </c>
      <c r="X673" s="10" t="str">
        <f>+IFERROR(VLOOKUP(Tabla2[[#This Row],[DISTRITO SEGÚN DNI]],Hoja1!$A$2:$B$55,2,FALSE),"No")</f>
        <v>SANTA ANITA</v>
      </c>
      <c r="Y673" s="10" t="str">
        <f>IF(OR(LOWER(Tabla2[[#This Row],[GENERO]])="masculino", LOWER(Tabla2[[#This Row],[GENERO]])="femenino"),"OK","Corregir")</f>
        <v>OK</v>
      </c>
      <c r="Z673" s="10" t="str">
        <f>+IF(Tabla2[[#This Row],[Nro. DNI / CE]]="","Corregir",IF(LEN(Tabla2[[#This Row],[Nro. DNI / CE]])&gt;=8,"OK","Corregir"))</f>
        <v>OK</v>
      </c>
      <c r="AA673" s="10">
        <f>COUNTIF(Tabla2[APELLIDOS Y NOMBRES],Tabla2[[#This Row],[APELLIDOS Y NOMBRES]])</f>
        <v>1</v>
      </c>
      <c r="AB673" t="str">
        <f ca="1">+IFERROR(IF(Tabla2[[#This Row],[FECHA CESE/BAJA]]="","No Aplica",IF(AND(MONTH(Tabla2[[#This Row],[FECHA CESE/BAJA]])=MONTH(TODAY()-30),YEAR(Tabla2[[#This Row],[FECHA CESE/BAJA]])=YEAR(TODAY())),MONTH(TODAY()-30)&amp;"-"&amp;YEAR(TODAY()),"Borrar")),"No aplica")</f>
        <v>No aplica</v>
      </c>
      <c r="AC673" t="str">
        <f ca="1">+IFERROR(IF(Tabla2[[#This Row],[FECHA INICIO DE LABORES EN OBRA]]="","No Aplica",IF(AND(MONTH(Tabla2[[#This Row],[FECHA INICIO DE LABORES EN OBRA]])=MONTH(TODAY()-30),YEAR(Tabla2[[#This Row],[FECHA INICIO DE LABORES EN OBRA]])=YEAR(TODAY())),MONTH(TODAY()-30)&amp;"-"&amp;YEAR(TODAY()),"No Aplica")),"No Aplica")</f>
        <v>No Aplica</v>
      </c>
    </row>
    <row r="674" spans="1:29" x14ac:dyDescent="0.25">
      <c r="A674" s="2">
        <v>20101155588</v>
      </c>
      <c r="B674" s="3" t="s">
        <v>39</v>
      </c>
      <c r="C674" s="3" t="s">
        <v>39</v>
      </c>
      <c r="D674" s="3">
        <v>44034894</v>
      </c>
      <c r="E674" s="3" t="s">
        <v>6658</v>
      </c>
      <c r="F674" s="36">
        <v>29291</v>
      </c>
      <c r="G674" s="3">
        <v>1</v>
      </c>
      <c r="H674" s="3" t="s">
        <v>6397</v>
      </c>
      <c r="I674" s="3" t="s">
        <v>6659</v>
      </c>
      <c r="J674" s="3" t="s">
        <v>6660</v>
      </c>
      <c r="K674" s="3" t="s">
        <v>6029</v>
      </c>
      <c r="L674" s="8" t="s">
        <v>9813</v>
      </c>
      <c r="M674" s="5" t="s">
        <v>3092</v>
      </c>
      <c r="N674" s="13" t="s">
        <v>1043</v>
      </c>
      <c r="O674" s="5">
        <v>43140</v>
      </c>
      <c r="P674" s="8">
        <v>1</v>
      </c>
      <c r="Q674" s="9">
        <v>1</v>
      </c>
      <c r="R674" s="9" t="str">
        <f>IFERROR(VLOOKUP(Tabla2[[#This Row],[CONTRATISTA PRNCIPAL]],Hoja1!$L$5:$M$9,2,FALSE),"CJV")</f>
        <v>EPC</v>
      </c>
      <c r="S674" s="9" t="str">
        <f>IF(Tabla2[[#This Row],[EMPRESA]]=Tabla2[[#This Row],[CONTRATISTA PRNCIPAL]],"Principal","Secundaria")</f>
        <v>Principal</v>
      </c>
      <c r="T674" s="10">
        <f>IFERROR(1/COUNTIF(Tabla2[CONTRATISTA PRNCIPAL],Tabla2[[#This Row],[CONTRATISTA PRNCIPAL]]),0)</f>
        <v>3.5714285714285713E-3</v>
      </c>
      <c r="U674" s="33">
        <f ca="1">IF(((TODAY()-Tabla2[[#This Row],[FECHA NACIMIENTO]])/365)&lt;18,"Corregir", IF(((TODAY()-Tabla2[[#This Row],[FECHA NACIMIENTO]])/365)&gt;80, "Corregir",ROUNDDOWN(((TODAY()-Tabla2[[#This Row],[FECHA NACIMIENTO]])/365),0)))</f>
        <v>43</v>
      </c>
      <c r="V67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674" s="34" t="str">
        <f ca="1">+IF(Tabla2[[#This Row],[Edad]]="Corregir","Corregir","Ok")</f>
        <v>Ok</v>
      </c>
      <c r="X674" s="10" t="str">
        <f>+IFERROR(VLOOKUP(Tabla2[[#This Row],[DISTRITO SEGÚN DNI]],Hoja1!$A$2:$B$55,2,FALSE),"No")</f>
        <v>No</v>
      </c>
      <c r="Y674" s="10" t="str">
        <f>IF(OR(LOWER(Tabla2[[#This Row],[GENERO]])="masculino", LOWER(Tabla2[[#This Row],[GENERO]])="femenino"),"OK","Corregir")</f>
        <v>OK</v>
      </c>
      <c r="Z674" s="10" t="str">
        <f>+IF(Tabla2[[#This Row],[Nro. DNI / CE]]="","Corregir",IF(LEN(Tabla2[[#This Row],[Nro. DNI / CE]])&gt;=8,"OK","Corregir"))</f>
        <v>OK</v>
      </c>
      <c r="AA674" s="10">
        <f>COUNTIF(Tabla2[APELLIDOS Y NOMBRES],Tabla2[[#This Row],[APELLIDOS Y NOMBRES]])</f>
        <v>1</v>
      </c>
      <c r="AB674" t="str">
        <f ca="1">+IFERROR(IF(Tabla2[[#This Row],[FECHA CESE/BAJA]]="","No Aplica",IF(AND(MONTH(Tabla2[[#This Row],[FECHA CESE/BAJA]])=MONTH(TODAY()-30),YEAR(Tabla2[[#This Row],[FECHA CESE/BAJA]])=YEAR(TODAY())),MONTH(TODAY()-30)&amp;"-"&amp;YEAR(TODAY()),"Borrar")),"No aplica")</f>
        <v>No aplica</v>
      </c>
      <c r="AC674" t="str">
        <f ca="1">+IFERROR(IF(Tabla2[[#This Row],[FECHA INICIO DE LABORES EN OBRA]]="","No Aplica",IF(AND(MONTH(Tabla2[[#This Row],[FECHA INICIO DE LABORES EN OBRA]])=MONTH(TODAY()-30),YEAR(Tabla2[[#This Row],[FECHA INICIO DE LABORES EN OBRA]])=YEAR(TODAY())),MONTH(TODAY()-30)&amp;"-"&amp;YEAR(TODAY()),"No Aplica")),"No Aplica")</f>
        <v>No Aplica</v>
      </c>
    </row>
    <row r="675" spans="1:29" x14ac:dyDescent="0.25">
      <c r="A675" s="2">
        <v>20101155588</v>
      </c>
      <c r="B675" s="3" t="s">
        <v>39</v>
      </c>
      <c r="C675" s="3" t="s">
        <v>39</v>
      </c>
      <c r="D675" s="3">
        <v>72483120</v>
      </c>
      <c r="E675" s="3" t="s">
        <v>254</v>
      </c>
      <c r="F675" s="36">
        <v>33892</v>
      </c>
      <c r="G675" s="3">
        <v>1</v>
      </c>
      <c r="H675" s="3" t="s">
        <v>6397</v>
      </c>
      <c r="I675" s="3" t="s">
        <v>6659</v>
      </c>
      <c r="J675" s="3" t="s">
        <v>6523</v>
      </c>
      <c r="K675" s="3" t="s">
        <v>36</v>
      </c>
      <c r="L675" s="8" t="s">
        <v>9813</v>
      </c>
      <c r="M675" s="5" t="s">
        <v>3092</v>
      </c>
      <c r="N675" s="13" t="s">
        <v>1043</v>
      </c>
      <c r="O675" s="5">
        <v>43876</v>
      </c>
      <c r="P675" s="8">
        <v>1</v>
      </c>
      <c r="Q675" s="9">
        <v>1</v>
      </c>
      <c r="R675" s="9" t="str">
        <f>IFERROR(VLOOKUP(Tabla2[[#This Row],[CONTRATISTA PRNCIPAL]],Hoja1!$L$5:$M$9,2,FALSE),"CJV")</f>
        <v>EPC</v>
      </c>
      <c r="S675" s="9" t="str">
        <f>IF(Tabla2[[#This Row],[EMPRESA]]=Tabla2[[#This Row],[CONTRATISTA PRNCIPAL]],"Principal","Secundaria")</f>
        <v>Principal</v>
      </c>
      <c r="T675" s="10">
        <f>IFERROR(1/COUNTIF(Tabla2[CONTRATISTA PRNCIPAL],Tabla2[[#This Row],[CONTRATISTA PRNCIPAL]]),0)</f>
        <v>3.5714285714285713E-3</v>
      </c>
      <c r="U675" s="33">
        <f ca="1">IF(((TODAY()-Tabla2[[#This Row],[FECHA NACIMIENTO]])/365)&lt;18,"Corregir", IF(((TODAY()-Tabla2[[#This Row],[FECHA NACIMIENTO]])/365)&gt;80, "Corregir",ROUNDDOWN(((TODAY()-Tabla2[[#This Row],[FECHA NACIMIENTO]])/365),0)))</f>
        <v>30</v>
      </c>
      <c r="V67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675" s="34" t="str">
        <f ca="1">+IF(Tabla2[[#This Row],[Edad]]="Corregir","Corregir","Ok")</f>
        <v>Ok</v>
      </c>
      <c r="X675" s="10" t="str">
        <f>+IFERROR(VLOOKUP(Tabla2[[#This Row],[DISTRITO SEGÚN DNI]],Hoja1!$A$2:$B$55,2,FALSE),"No")</f>
        <v>SANTA ANITA</v>
      </c>
      <c r="Y675" s="10" t="str">
        <f>IF(OR(LOWER(Tabla2[[#This Row],[GENERO]])="masculino", LOWER(Tabla2[[#This Row],[GENERO]])="femenino"),"OK","Corregir")</f>
        <v>OK</v>
      </c>
      <c r="Z675" s="10" t="str">
        <f>+IF(Tabla2[[#This Row],[Nro. DNI / CE]]="","Corregir",IF(LEN(Tabla2[[#This Row],[Nro. DNI / CE]])&gt;=8,"OK","Corregir"))</f>
        <v>OK</v>
      </c>
      <c r="AA675" s="10">
        <f>COUNTIF(Tabla2[APELLIDOS Y NOMBRES],Tabla2[[#This Row],[APELLIDOS Y NOMBRES]])</f>
        <v>1</v>
      </c>
      <c r="AB675" t="str">
        <f ca="1">+IFERROR(IF(Tabla2[[#This Row],[FECHA CESE/BAJA]]="","No Aplica",IF(AND(MONTH(Tabla2[[#This Row],[FECHA CESE/BAJA]])=MONTH(TODAY()-30),YEAR(Tabla2[[#This Row],[FECHA CESE/BAJA]])=YEAR(TODAY())),MONTH(TODAY()-30)&amp;"-"&amp;YEAR(TODAY()),"Borrar")),"No aplica")</f>
        <v>No aplica</v>
      </c>
      <c r="AC675" t="str">
        <f ca="1">+IFERROR(IF(Tabla2[[#This Row],[FECHA INICIO DE LABORES EN OBRA]]="","No Aplica",IF(AND(MONTH(Tabla2[[#This Row],[FECHA INICIO DE LABORES EN OBRA]])=MONTH(TODAY()-30),YEAR(Tabla2[[#This Row],[FECHA INICIO DE LABORES EN OBRA]])=YEAR(TODAY())),MONTH(TODAY()-30)&amp;"-"&amp;YEAR(TODAY()),"No Aplica")),"No Aplica")</f>
        <v>No Aplica</v>
      </c>
    </row>
    <row r="676" spans="1:29" x14ac:dyDescent="0.25">
      <c r="A676" s="2">
        <v>20101155588</v>
      </c>
      <c r="B676" s="3" t="s">
        <v>39</v>
      </c>
      <c r="C676" s="3" t="s">
        <v>39</v>
      </c>
      <c r="D676" s="3">
        <v>43239877</v>
      </c>
      <c r="E676" s="3" t="s">
        <v>255</v>
      </c>
      <c r="F676" s="36">
        <v>27678</v>
      </c>
      <c r="G676" s="3">
        <v>1</v>
      </c>
      <c r="H676" s="3" t="s">
        <v>6397</v>
      </c>
      <c r="I676" s="3" t="s">
        <v>6661</v>
      </c>
      <c r="J676" s="3" t="s">
        <v>6662</v>
      </c>
      <c r="K676" s="3" t="s">
        <v>1103</v>
      </c>
      <c r="L676" s="8" t="s">
        <v>9813</v>
      </c>
      <c r="M676" s="5" t="s">
        <v>3092</v>
      </c>
      <c r="N676" s="13" t="s">
        <v>1043</v>
      </c>
      <c r="O676" s="5">
        <v>43506</v>
      </c>
      <c r="P676" s="8">
        <v>1</v>
      </c>
      <c r="Q676" s="9">
        <v>1</v>
      </c>
      <c r="R676" s="9" t="str">
        <f>IFERROR(VLOOKUP(Tabla2[[#This Row],[CONTRATISTA PRNCIPAL]],Hoja1!$L$5:$M$9,2,FALSE),"CJV")</f>
        <v>EPC</v>
      </c>
      <c r="S676" s="9" t="str">
        <f>IF(Tabla2[[#This Row],[EMPRESA]]=Tabla2[[#This Row],[CONTRATISTA PRNCIPAL]],"Principal","Secundaria")</f>
        <v>Principal</v>
      </c>
      <c r="T676" s="10">
        <f>IFERROR(1/COUNTIF(Tabla2[CONTRATISTA PRNCIPAL],Tabla2[[#This Row],[CONTRATISTA PRNCIPAL]]),0)</f>
        <v>3.5714285714285713E-3</v>
      </c>
      <c r="U676" s="33">
        <f ca="1">IF(((TODAY()-Tabla2[[#This Row],[FECHA NACIMIENTO]])/365)&lt;18,"Corregir", IF(((TODAY()-Tabla2[[#This Row],[FECHA NACIMIENTO]])/365)&gt;80, "Corregir",ROUNDDOWN(((TODAY()-Tabla2[[#This Row],[FECHA NACIMIENTO]])/365),0)))</f>
        <v>47</v>
      </c>
      <c r="V67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676" s="34" t="str">
        <f ca="1">+IF(Tabla2[[#This Row],[Edad]]="Corregir","Corregir","Ok")</f>
        <v>Ok</v>
      </c>
      <c r="X676" s="10" t="str">
        <f>+IFERROR(VLOOKUP(Tabla2[[#This Row],[DISTRITO SEGÚN DNI]],Hoja1!$A$2:$B$55,2,FALSE),"No")</f>
        <v>ATE</v>
      </c>
      <c r="Y676" s="10" t="str">
        <f>IF(OR(LOWER(Tabla2[[#This Row],[GENERO]])="masculino", LOWER(Tabla2[[#This Row],[GENERO]])="femenino"),"OK","Corregir")</f>
        <v>OK</v>
      </c>
      <c r="Z676" s="10" t="str">
        <f>+IF(Tabla2[[#This Row],[Nro. DNI / CE]]="","Corregir",IF(LEN(Tabla2[[#This Row],[Nro. DNI / CE]])&gt;=8,"OK","Corregir"))</f>
        <v>OK</v>
      </c>
      <c r="AA676" s="10">
        <f>COUNTIF(Tabla2[APELLIDOS Y NOMBRES],Tabla2[[#This Row],[APELLIDOS Y NOMBRES]])</f>
        <v>1</v>
      </c>
      <c r="AB676" t="str">
        <f ca="1">+IFERROR(IF(Tabla2[[#This Row],[FECHA CESE/BAJA]]="","No Aplica",IF(AND(MONTH(Tabla2[[#This Row],[FECHA CESE/BAJA]])=MONTH(TODAY()-30),YEAR(Tabla2[[#This Row],[FECHA CESE/BAJA]])=YEAR(TODAY())),MONTH(TODAY()-30)&amp;"-"&amp;YEAR(TODAY()),"Borrar")),"No aplica")</f>
        <v>No aplica</v>
      </c>
      <c r="AC676" t="str">
        <f ca="1">+IFERROR(IF(Tabla2[[#This Row],[FECHA INICIO DE LABORES EN OBRA]]="","No Aplica",IF(AND(MONTH(Tabla2[[#This Row],[FECHA INICIO DE LABORES EN OBRA]])=MONTH(TODAY()-30),YEAR(Tabla2[[#This Row],[FECHA INICIO DE LABORES EN OBRA]])=YEAR(TODAY())),MONTH(TODAY()-30)&amp;"-"&amp;YEAR(TODAY()),"No Aplica")),"No Aplica")</f>
        <v>No Aplica</v>
      </c>
    </row>
    <row r="677" spans="1:29" x14ac:dyDescent="0.25">
      <c r="A677" s="2">
        <v>20101155588</v>
      </c>
      <c r="B677" s="3" t="s">
        <v>39</v>
      </c>
      <c r="C677" s="3" t="s">
        <v>39</v>
      </c>
      <c r="D677" s="3">
        <v>70164906</v>
      </c>
      <c r="E677" s="3" t="s">
        <v>256</v>
      </c>
      <c r="F677" s="36">
        <v>35566</v>
      </c>
      <c r="G677" s="3">
        <v>1</v>
      </c>
      <c r="H677" s="3" t="s">
        <v>6397</v>
      </c>
      <c r="I677" s="3" t="s">
        <v>6663</v>
      </c>
      <c r="J677" s="3" t="s">
        <v>6664</v>
      </c>
      <c r="K677" s="3" t="s">
        <v>93</v>
      </c>
      <c r="L677" s="8" t="s">
        <v>9813</v>
      </c>
      <c r="M677" s="5" t="s">
        <v>3092</v>
      </c>
      <c r="N677" s="13" t="s">
        <v>1043</v>
      </c>
      <c r="O677" s="5">
        <v>44456</v>
      </c>
      <c r="P677" s="8">
        <v>1</v>
      </c>
      <c r="Q677" s="9">
        <v>1</v>
      </c>
      <c r="R677" s="9" t="str">
        <f>IFERROR(VLOOKUP(Tabla2[[#This Row],[CONTRATISTA PRNCIPAL]],Hoja1!$L$5:$M$9,2,FALSE),"CJV")</f>
        <v>EPC</v>
      </c>
      <c r="S677" s="9" t="str">
        <f>IF(Tabla2[[#This Row],[EMPRESA]]=Tabla2[[#This Row],[CONTRATISTA PRNCIPAL]],"Principal","Secundaria")</f>
        <v>Principal</v>
      </c>
      <c r="T677" s="10">
        <f>IFERROR(1/COUNTIF(Tabla2[CONTRATISTA PRNCIPAL],Tabla2[[#This Row],[CONTRATISTA PRNCIPAL]]),0)</f>
        <v>3.5714285714285713E-3</v>
      </c>
      <c r="U677" s="33">
        <f ca="1">IF(((TODAY()-Tabla2[[#This Row],[FECHA NACIMIENTO]])/365)&lt;18,"Corregir", IF(((TODAY()-Tabla2[[#This Row],[FECHA NACIMIENTO]])/365)&gt;80, "Corregir",ROUNDDOWN(((TODAY()-Tabla2[[#This Row],[FECHA NACIMIENTO]])/365),0)))</f>
        <v>26</v>
      </c>
      <c r="V67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677" s="34" t="str">
        <f ca="1">+IF(Tabla2[[#This Row],[Edad]]="Corregir","Corregir","Ok")</f>
        <v>Ok</v>
      </c>
      <c r="X677" s="10" t="str">
        <f>+IFERROR(VLOOKUP(Tabla2[[#This Row],[DISTRITO SEGÚN DNI]],Hoja1!$A$2:$B$55,2,FALSE),"No")</f>
        <v>ATE</v>
      </c>
      <c r="Y677" s="10" t="str">
        <f>IF(OR(LOWER(Tabla2[[#This Row],[GENERO]])="masculino", LOWER(Tabla2[[#This Row],[GENERO]])="femenino"),"OK","Corregir")</f>
        <v>OK</v>
      </c>
      <c r="Z677" s="10" t="str">
        <f>+IF(Tabla2[[#This Row],[Nro. DNI / CE]]="","Corregir",IF(LEN(Tabla2[[#This Row],[Nro. DNI / CE]])&gt;=8,"OK","Corregir"))</f>
        <v>OK</v>
      </c>
      <c r="AA677" s="10">
        <f>COUNTIF(Tabla2[APELLIDOS Y NOMBRES],Tabla2[[#This Row],[APELLIDOS Y NOMBRES]])</f>
        <v>1</v>
      </c>
      <c r="AB677" t="str">
        <f ca="1">+IFERROR(IF(Tabla2[[#This Row],[FECHA CESE/BAJA]]="","No Aplica",IF(AND(MONTH(Tabla2[[#This Row],[FECHA CESE/BAJA]])=MONTH(TODAY()-30),YEAR(Tabla2[[#This Row],[FECHA CESE/BAJA]])=YEAR(TODAY())),MONTH(TODAY()-30)&amp;"-"&amp;YEAR(TODAY()),"Borrar")),"No aplica")</f>
        <v>No aplica</v>
      </c>
      <c r="AC677" t="str">
        <f ca="1">+IFERROR(IF(Tabla2[[#This Row],[FECHA INICIO DE LABORES EN OBRA]]="","No Aplica",IF(AND(MONTH(Tabla2[[#This Row],[FECHA INICIO DE LABORES EN OBRA]])=MONTH(TODAY()-30),YEAR(Tabla2[[#This Row],[FECHA INICIO DE LABORES EN OBRA]])=YEAR(TODAY())),MONTH(TODAY()-30)&amp;"-"&amp;YEAR(TODAY()),"No Aplica")),"No Aplica")</f>
        <v>No Aplica</v>
      </c>
    </row>
    <row r="678" spans="1:29" x14ac:dyDescent="0.25">
      <c r="A678" s="2">
        <v>20101155588</v>
      </c>
      <c r="B678" s="3" t="s">
        <v>39</v>
      </c>
      <c r="C678" s="3" t="s">
        <v>39</v>
      </c>
      <c r="D678" s="3">
        <v>30500675</v>
      </c>
      <c r="E678" s="3" t="s">
        <v>6665</v>
      </c>
      <c r="F678" s="36">
        <v>21524</v>
      </c>
      <c r="G678" s="3">
        <v>1</v>
      </c>
      <c r="H678" s="3" t="s">
        <v>6397</v>
      </c>
      <c r="I678" s="3" t="s">
        <v>2396</v>
      </c>
      <c r="J678" s="3" t="s">
        <v>6666</v>
      </c>
      <c r="K678" s="3" t="s">
        <v>6029</v>
      </c>
      <c r="L678" s="8" t="s">
        <v>9813</v>
      </c>
      <c r="M678" s="5" t="s">
        <v>3092</v>
      </c>
      <c r="N678" s="13" t="s">
        <v>1043</v>
      </c>
      <c r="O678" s="5">
        <v>44621</v>
      </c>
      <c r="P678" s="8">
        <v>1</v>
      </c>
      <c r="Q678" s="9">
        <v>1</v>
      </c>
      <c r="R678" s="9" t="str">
        <f>IFERROR(VLOOKUP(Tabla2[[#This Row],[CONTRATISTA PRNCIPAL]],Hoja1!$L$5:$M$9,2,FALSE),"CJV")</f>
        <v>EPC</v>
      </c>
      <c r="S678" s="9" t="str">
        <f>IF(Tabla2[[#This Row],[EMPRESA]]=Tabla2[[#This Row],[CONTRATISTA PRNCIPAL]],"Principal","Secundaria")</f>
        <v>Principal</v>
      </c>
      <c r="T678" s="10">
        <f>IFERROR(1/COUNTIF(Tabla2[CONTRATISTA PRNCIPAL],Tabla2[[#This Row],[CONTRATISTA PRNCIPAL]]),0)</f>
        <v>3.5714285714285713E-3</v>
      </c>
      <c r="U678" s="33">
        <f ca="1">IF(((TODAY()-Tabla2[[#This Row],[FECHA NACIMIENTO]])/365)&lt;18,"Corregir", IF(((TODAY()-Tabla2[[#This Row],[FECHA NACIMIENTO]])/365)&gt;80, "Corregir",ROUNDDOWN(((TODAY()-Tabla2[[#This Row],[FECHA NACIMIENTO]])/365),0)))</f>
        <v>64</v>
      </c>
      <c r="V67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678" s="34" t="str">
        <f ca="1">+IF(Tabla2[[#This Row],[Edad]]="Corregir","Corregir","Ok")</f>
        <v>Ok</v>
      </c>
      <c r="X678" s="10" t="str">
        <f>+IFERROR(VLOOKUP(Tabla2[[#This Row],[DISTRITO SEGÚN DNI]],Hoja1!$A$2:$B$55,2,FALSE),"No")</f>
        <v>No</v>
      </c>
      <c r="Y678" s="10" t="str">
        <f>IF(OR(LOWER(Tabla2[[#This Row],[GENERO]])="masculino", LOWER(Tabla2[[#This Row],[GENERO]])="femenino"),"OK","Corregir")</f>
        <v>OK</v>
      </c>
      <c r="Z678" s="10" t="str">
        <f>+IF(Tabla2[[#This Row],[Nro. DNI / CE]]="","Corregir",IF(LEN(Tabla2[[#This Row],[Nro. DNI / CE]])&gt;=8,"OK","Corregir"))</f>
        <v>OK</v>
      </c>
      <c r="AA678" s="10">
        <f>COUNTIF(Tabla2[APELLIDOS Y NOMBRES],Tabla2[[#This Row],[APELLIDOS Y NOMBRES]])</f>
        <v>1</v>
      </c>
      <c r="AB678" t="str">
        <f ca="1">+IFERROR(IF(Tabla2[[#This Row],[FECHA CESE/BAJA]]="","No Aplica",IF(AND(MONTH(Tabla2[[#This Row],[FECHA CESE/BAJA]])=MONTH(TODAY()-30),YEAR(Tabla2[[#This Row],[FECHA CESE/BAJA]])=YEAR(TODAY())),MONTH(TODAY()-30)&amp;"-"&amp;YEAR(TODAY()),"Borrar")),"No aplica")</f>
        <v>No aplica</v>
      </c>
      <c r="AC678" t="str">
        <f ca="1">+IFERROR(IF(Tabla2[[#This Row],[FECHA INICIO DE LABORES EN OBRA]]="","No Aplica",IF(AND(MONTH(Tabla2[[#This Row],[FECHA INICIO DE LABORES EN OBRA]])=MONTH(TODAY()-30),YEAR(Tabla2[[#This Row],[FECHA INICIO DE LABORES EN OBRA]])=YEAR(TODAY())),MONTH(TODAY()-30)&amp;"-"&amp;YEAR(TODAY()),"No Aplica")),"No Aplica")</f>
        <v>No Aplica</v>
      </c>
    </row>
    <row r="679" spans="1:29" x14ac:dyDescent="0.25">
      <c r="A679" s="2">
        <v>20101155588</v>
      </c>
      <c r="B679" s="3" t="s">
        <v>39</v>
      </c>
      <c r="C679" s="3" t="s">
        <v>39</v>
      </c>
      <c r="D679" s="3">
        <v>31521861</v>
      </c>
      <c r="E679" s="3" t="s">
        <v>6667</v>
      </c>
      <c r="F679" s="36">
        <v>22143</v>
      </c>
      <c r="G679" s="3">
        <v>1</v>
      </c>
      <c r="H679" s="3" t="s">
        <v>6397</v>
      </c>
      <c r="I679" s="3" t="s">
        <v>6668</v>
      </c>
      <c r="J679" s="3" t="s">
        <v>6669</v>
      </c>
      <c r="K679" s="3" t="s">
        <v>6670</v>
      </c>
      <c r="L679" s="8" t="s">
        <v>9813</v>
      </c>
      <c r="M679" s="5" t="s">
        <v>3092</v>
      </c>
      <c r="N679" s="13" t="s">
        <v>1043</v>
      </c>
      <c r="O679" s="5">
        <v>44136</v>
      </c>
      <c r="P679" s="8">
        <v>1</v>
      </c>
      <c r="Q679" s="9">
        <v>1</v>
      </c>
      <c r="R679" s="9" t="str">
        <f>IFERROR(VLOOKUP(Tabla2[[#This Row],[CONTRATISTA PRNCIPAL]],Hoja1!$L$5:$M$9,2,FALSE),"CJV")</f>
        <v>EPC</v>
      </c>
      <c r="S679" s="9" t="str">
        <f>IF(Tabla2[[#This Row],[EMPRESA]]=Tabla2[[#This Row],[CONTRATISTA PRNCIPAL]],"Principal","Secundaria")</f>
        <v>Principal</v>
      </c>
      <c r="T679" s="10">
        <f>IFERROR(1/COUNTIF(Tabla2[CONTRATISTA PRNCIPAL],Tabla2[[#This Row],[CONTRATISTA PRNCIPAL]]),0)</f>
        <v>3.5714285714285713E-3</v>
      </c>
      <c r="U679" s="33">
        <f ca="1">IF(((TODAY()-Tabla2[[#This Row],[FECHA NACIMIENTO]])/365)&lt;18,"Corregir", IF(((TODAY()-Tabla2[[#This Row],[FECHA NACIMIENTO]])/365)&gt;80, "Corregir",ROUNDDOWN(((TODAY()-Tabla2[[#This Row],[FECHA NACIMIENTO]])/365),0)))</f>
        <v>63</v>
      </c>
      <c r="V67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679" s="34" t="str">
        <f ca="1">+IF(Tabla2[[#This Row],[Edad]]="Corregir","Corregir","Ok")</f>
        <v>Ok</v>
      </c>
      <c r="X679" s="10" t="str">
        <f>+IFERROR(VLOOKUP(Tabla2[[#This Row],[DISTRITO SEGÚN DNI]],Hoja1!$A$2:$B$55,2,FALSE),"No")</f>
        <v>No</v>
      </c>
      <c r="Y679" s="10" t="str">
        <f>IF(OR(LOWER(Tabla2[[#This Row],[GENERO]])="masculino", LOWER(Tabla2[[#This Row],[GENERO]])="femenino"),"OK","Corregir")</f>
        <v>OK</v>
      </c>
      <c r="Z679" s="10" t="str">
        <f>+IF(Tabla2[[#This Row],[Nro. DNI / CE]]="","Corregir",IF(LEN(Tabla2[[#This Row],[Nro. DNI / CE]])&gt;=8,"OK","Corregir"))</f>
        <v>OK</v>
      </c>
      <c r="AA679" s="10">
        <f>COUNTIF(Tabla2[APELLIDOS Y NOMBRES],Tabla2[[#This Row],[APELLIDOS Y NOMBRES]])</f>
        <v>1</v>
      </c>
      <c r="AB679" t="str">
        <f ca="1">+IFERROR(IF(Tabla2[[#This Row],[FECHA CESE/BAJA]]="","No Aplica",IF(AND(MONTH(Tabla2[[#This Row],[FECHA CESE/BAJA]])=MONTH(TODAY()-30),YEAR(Tabla2[[#This Row],[FECHA CESE/BAJA]])=YEAR(TODAY())),MONTH(TODAY()-30)&amp;"-"&amp;YEAR(TODAY()),"Borrar")),"No aplica")</f>
        <v>No aplica</v>
      </c>
      <c r="AC679" t="str">
        <f ca="1">+IFERROR(IF(Tabla2[[#This Row],[FECHA INICIO DE LABORES EN OBRA]]="","No Aplica",IF(AND(MONTH(Tabla2[[#This Row],[FECHA INICIO DE LABORES EN OBRA]])=MONTH(TODAY()-30),YEAR(Tabla2[[#This Row],[FECHA INICIO DE LABORES EN OBRA]])=YEAR(TODAY())),MONTH(TODAY()-30)&amp;"-"&amp;YEAR(TODAY()),"No Aplica")),"No Aplica")</f>
        <v>No Aplica</v>
      </c>
    </row>
    <row r="680" spans="1:29" x14ac:dyDescent="0.25">
      <c r="A680" s="2">
        <v>20101155588</v>
      </c>
      <c r="B680" s="3" t="s">
        <v>39</v>
      </c>
      <c r="C680" s="3" t="s">
        <v>39</v>
      </c>
      <c r="D680" s="3">
        <v>70104550</v>
      </c>
      <c r="E680" s="3" t="s">
        <v>6671</v>
      </c>
      <c r="F680" s="36">
        <v>35318</v>
      </c>
      <c r="G680" s="3">
        <v>1</v>
      </c>
      <c r="H680" s="3" t="s">
        <v>6397</v>
      </c>
      <c r="I680" s="3" t="s">
        <v>6668</v>
      </c>
      <c r="J680" s="3" t="s">
        <v>6672</v>
      </c>
      <c r="K680" s="3" t="s">
        <v>1240</v>
      </c>
      <c r="L680" s="8" t="s">
        <v>9813</v>
      </c>
      <c r="M680" s="5" t="s">
        <v>3092</v>
      </c>
      <c r="N680" s="13" t="s">
        <v>1043</v>
      </c>
      <c r="O680" s="5">
        <v>44595</v>
      </c>
      <c r="P680" s="8">
        <v>1</v>
      </c>
      <c r="Q680" s="9">
        <v>1</v>
      </c>
      <c r="R680" s="9" t="str">
        <f>IFERROR(VLOOKUP(Tabla2[[#This Row],[CONTRATISTA PRNCIPAL]],Hoja1!$L$5:$M$9,2,FALSE),"CJV")</f>
        <v>EPC</v>
      </c>
      <c r="S680" s="9" t="str">
        <f>IF(Tabla2[[#This Row],[EMPRESA]]=Tabla2[[#This Row],[CONTRATISTA PRNCIPAL]],"Principal","Secundaria")</f>
        <v>Principal</v>
      </c>
      <c r="T680" s="10">
        <f>IFERROR(1/COUNTIF(Tabla2[CONTRATISTA PRNCIPAL],Tabla2[[#This Row],[CONTRATISTA PRNCIPAL]]),0)</f>
        <v>3.5714285714285713E-3</v>
      </c>
      <c r="U680" s="33">
        <f ca="1">IF(((TODAY()-Tabla2[[#This Row],[FECHA NACIMIENTO]])/365)&lt;18,"Corregir", IF(((TODAY()-Tabla2[[#This Row],[FECHA NACIMIENTO]])/365)&gt;80, "Corregir",ROUNDDOWN(((TODAY()-Tabla2[[#This Row],[FECHA NACIMIENTO]])/365),0)))</f>
        <v>27</v>
      </c>
      <c r="V68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680" s="34" t="str">
        <f ca="1">+IF(Tabla2[[#This Row],[Edad]]="Corregir","Corregir","Ok")</f>
        <v>Ok</v>
      </c>
      <c r="X680" s="10" t="str">
        <f>+IFERROR(VLOOKUP(Tabla2[[#This Row],[DISTRITO SEGÚN DNI]],Hoja1!$A$2:$B$55,2,FALSE),"No")</f>
        <v>No</v>
      </c>
      <c r="Y680" s="10" t="str">
        <f>IF(OR(LOWER(Tabla2[[#This Row],[GENERO]])="masculino", LOWER(Tabla2[[#This Row],[GENERO]])="femenino"),"OK","Corregir")</f>
        <v>OK</v>
      </c>
      <c r="Z680" s="10" t="str">
        <f>+IF(Tabla2[[#This Row],[Nro. DNI / CE]]="","Corregir",IF(LEN(Tabla2[[#This Row],[Nro. DNI / CE]])&gt;=8,"OK","Corregir"))</f>
        <v>OK</v>
      </c>
      <c r="AA680" s="10">
        <f>COUNTIF(Tabla2[APELLIDOS Y NOMBRES],Tabla2[[#This Row],[APELLIDOS Y NOMBRES]])</f>
        <v>1</v>
      </c>
      <c r="AB680" t="str">
        <f ca="1">+IFERROR(IF(Tabla2[[#This Row],[FECHA CESE/BAJA]]="","No Aplica",IF(AND(MONTH(Tabla2[[#This Row],[FECHA CESE/BAJA]])=MONTH(TODAY()-30),YEAR(Tabla2[[#This Row],[FECHA CESE/BAJA]])=YEAR(TODAY())),MONTH(TODAY()-30)&amp;"-"&amp;YEAR(TODAY()),"Borrar")),"No aplica")</f>
        <v>No aplica</v>
      </c>
      <c r="AC680" t="str">
        <f ca="1">+IFERROR(IF(Tabla2[[#This Row],[FECHA INICIO DE LABORES EN OBRA]]="","No Aplica",IF(AND(MONTH(Tabla2[[#This Row],[FECHA INICIO DE LABORES EN OBRA]])=MONTH(TODAY()-30),YEAR(Tabla2[[#This Row],[FECHA INICIO DE LABORES EN OBRA]])=YEAR(TODAY())),MONTH(TODAY()-30)&amp;"-"&amp;YEAR(TODAY()),"No Aplica")),"No Aplica")</f>
        <v>No Aplica</v>
      </c>
    </row>
    <row r="681" spans="1:29" x14ac:dyDescent="0.25">
      <c r="A681" s="2">
        <v>20101155588</v>
      </c>
      <c r="B681" s="3" t="s">
        <v>39</v>
      </c>
      <c r="C681" s="3" t="s">
        <v>39</v>
      </c>
      <c r="D681" s="3">
        <v>44849646</v>
      </c>
      <c r="E681" s="3" t="s">
        <v>6674</v>
      </c>
      <c r="F681" s="36">
        <v>31838</v>
      </c>
      <c r="G681" s="3">
        <v>1</v>
      </c>
      <c r="H681" s="3" t="s">
        <v>6397</v>
      </c>
      <c r="I681" s="3" t="s">
        <v>6673</v>
      </c>
      <c r="J681" s="3" t="s">
        <v>6541</v>
      </c>
      <c r="K681" s="3" t="s">
        <v>1063</v>
      </c>
      <c r="L681" s="8" t="s">
        <v>9813</v>
      </c>
      <c r="M681" s="5" t="s">
        <v>3092</v>
      </c>
      <c r="N681" s="13" t="s">
        <v>1043</v>
      </c>
      <c r="O681" s="5">
        <v>44549</v>
      </c>
      <c r="P681" s="8">
        <v>1</v>
      </c>
      <c r="Q681" s="9">
        <v>1</v>
      </c>
      <c r="R681" s="9" t="str">
        <f>IFERROR(VLOOKUP(Tabla2[[#This Row],[CONTRATISTA PRNCIPAL]],Hoja1!$L$5:$M$9,2,FALSE),"CJV")</f>
        <v>EPC</v>
      </c>
      <c r="S681" s="9" t="str">
        <f>IF(Tabla2[[#This Row],[EMPRESA]]=Tabla2[[#This Row],[CONTRATISTA PRNCIPAL]],"Principal","Secundaria")</f>
        <v>Principal</v>
      </c>
      <c r="T681" s="10">
        <f>IFERROR(1/COUNTIF(Tabla2[CONTRATISTA PRNCIPAL],Tabla2[[#This Row],[CONTRATISTA PRNCIPAL]]),0)</f>
        <v>3.5714285714285713E-3</v>
      </c>
      <c r="U681" s="33">
        <f ca="1">IF(((TODAY()-Tabla2[[#This Row],[FECHA NACIMIENTO]])/365)&lt;18,"Corregir", IF(((TODAY()-Tabla2[[#This Row],[FECHA NACIMIENTO]])/365)&gt;80, "Corregir",ROUNDDOWN(((TODAY()-Tabla2[[#This Row],[FECHA NACIMIENTO]])/365),0)))</f>
        <v>36</v>
      </c>
      <c r="V68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681" s="34" t="str">
        <f ca="1">+IF(Tabla2[[#This Row],[Edad]]="Corregir","Corregir","Ok")</f>
        <v>Ok</v>
      </c>
      <c r="X681" s="10" t="str">
        <f>+IFERROR(VLOOKUP(Tabla2[[#This Row],[DISTRITO SEGÚN DNI]],Hoja1!$A$2:$B$55,2,FALSE),"No")</f>
        <v>No</v>
      </c>
      <c r="Y681" s="10" t="str">
        <f>IF(OR(LOWER(Tabla2[[#This Row],[GENERO]])="masculino", LOWER(Tabla2[[#This Row],[GENERO]])="femenino"),"OK","Corregir")</f>
        <v>OK</v>
      </c>
      <c r="Z681" s="10" t="str">
        <f>+IF(Tabla2[[#This Row],[Nro. DNI / CE]]="","Corregir",IF(LEN(Tabla2[[#This Row],[Nro. DNI / CE]])&gt;=8,"OK","Corregir"))</f>
        <v>OK</v>
      </c>
      <c r="AA681" s="10">
        <f>COUNTIF(Tabla2[APELLIDOS Y NOMBRES],Tabla2[[#This Row],[APELLIDOS Y NOMBRES]])</f>
        <v>1</v>
      </c>
      <c r="AB681" t="str">
        <f ca="1">+IFERROR(IF(Tabla2[[#This Row],[FECHA CESE/BAJA]]="","No Aplica",IF(AND(MONTH(Tabla2[[#This Row],[FECHA CESE/BAJA]])=MONTH(TODAY()-30),YEAR(Tabla2[[#This Row],[FECHA CESE/BAJA]])=YEAR(TODAY())),MONTH(TODAY()-30)&amp;"-"&amp;YEAR(TODAY()),"Borrar")),"No aplica")</f>
        <v>No aplica</v>
      </c>
      <c r="AC681" t="str">
        <f ca="1">+IFERROR(IF(Tabla2[[#This Row],[FECHA INICIO DE LABORES EN OBRA]]="","No Aplica",IF(AND(MONTH(Tabla2[[#This Row],[FECHA INICIO DE LABORES EN OBRA]])=MONTH(TODAY()-30),YEAR(Tabla2[[#This Row],[FECHA INICIO DE LABORES EN OBRA]])=YEAR(TODAY())),MONTH(TODAY()-30)&amp;"-"&amp;YEAR(TODAY()),"No Aplica")),"No Aplica")</f>
        <v>No Aplica</v>
      </c>
    </row>
    <row r="682" spans="1:29" x14ac:dyDescent="0.25">
      <c r="A682" s="2">
        <v>20101155588</v>
      </c>
      <c r="B682" s="3" t="s">
        <v>39</v>
      </c>
      <c r="C682" s="3" t="s">
        <v>39</v>
      </c>
      <c r="D682" s="3" t="s">
        <v>8499</v>
      </c>
      <c r="E682" s="3" t="s">
        <v>257</v>
      </c>
      <c r="F682" s="36">
        <v>24347</v>
      </c>
      <c r="G682" s="3">
        <v>1</v>
      </c>
      <c r="H682" s="3" t="s">
        <v>6397</v>
      </c>
      <c r="I682" s="3" t="s">
        <v>6675</v>
      </c>
      <c r="J682" s="3" t="s">
        <v>6676</v>
      </c>
      <c r="K682" s="3" t="s">
        <v>93</v>
      </c>
      <c r="L682" s="8" t="s">
        <v>9813</v>
      </c>
      <c r="M682" s="5" t="s">
        <v>3092</v>
      </c>
      <c r="N682" s="13" t="s">
        <v>1043</v>
      </c>
      <c r="O682" s="5">
        <v>44200</v>
      </c>
      <c r="P682" s="8">
        <v>1</v>
      </c>
      <c r="Q682" s="9">
        <v>1</v>
      </c>
      <c r="R682" s="9" t="str">
        <f>IFERROR(VLOOKUP(Tabla2[[#This Row],[CONTRATISTA PRNCIPAL]],Hoja1!$L$5:$M$9,2,FALSE),"CJV")</f>
        <v>EPC</v>
      </c>
      <c r="S682" s="9" t="str">
        <f>IF(Tabla2[[#This Row],[EMPRESA]]=Tabla2[[#This Row],[CONTRATISTA PRNCIPAL]],"Principal","Secundaria")</f>
        <v>Principal</v>
      </c>
      <c r="T682" s="10">
        <f>IFERROR(1/COUNTIF(Tabla2[CONTRATISTA PRNCIPAL],Tabla2[[#This Row],[CONTRATISTA PRNCIPAL]]),0)</f>
        <v>3.5714285714285713E-3</v>
      </c>
      <c r="U682" s="33">
        <f ca="1">IF(((TODAY()-Tabla2[[#This Row],[FECHA NACIMIENTO]])/365)&lt;18,"Corregir", IF(((TODAY()-Tabla2[[#This Row],[FECHA NACIMIENTO]])/365)&gt;80, "Corregir",ROUNDDOWN(((TODAY()-Tabla2[[#This Row],[FECHA NACIMIENTO]])/365),0)))</f>
        <v>57</v>
      </c>
      <c r="V68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682" s="34" t="str">
        <f ca="1">+IF(Tabla2[[#This Row],[Edad]]="Corregir","Corregir","Ok")</f>
        <v>Ok</v>
      </c>
      <c r="X682" s="10" t="str">
        <f>+IFERROR(VLOOKUP(Tabla2[[#This Row],[DISTRITO SEGÚN DNI]],Hoja1!$A$2:$B$55,2,FALSE),"No")</f>
        <v>ATE</v>
      </c>
      <c r="Y682" s="10" t="str">
        <f>IF(OR(LOWER(Tabla2[[#This Row],[GENERO]])="masculino", LOWER(Tabla2[[#This Row],[GENERO]])="femenino"),"OK","Corregir")</f>
        <v>OK</v>
      </c>
      <c r="Z682" s="10" t="str">
        <f>+IF(Tabla2[[#This Row],[Nro. DNI / CE]]="","Corregir",IF(LEN(Tabla2[[#This Row],[Nro. DNI / CE]])&gt;=8,"OK","Corregir"))</f>
        <v>OK</v>
      </c>
      <c r="AA682" s="10">
        <f>COUNTIF(Tabla2[APELLIDOS Y NOMBRES],Tabla2[[#This Row],[APELLIDOS Y NOMBRES]])</f>
        <v>1</v>
      </c>
      <c r="AB682" t="str">
        <f ca="1">+IFERROR(IF(Tabla2[[#This Row],[FECHA CESE/BAJA]]="","No Aplica",IF(AND(MONTH(Tabla2[[#This Row],[FECHA CESE/BAJA]])=MONTH(TODAY()-30),YEAR(Tabla2[[#This Row],[FECHA CESE/BAJA]])=YEAR(TODAY())),MONTH(TODAY()-30)&amp;"-"&amp;YEAR(TODAY()),"Borrar")),"No aplica")</f>
        <v>No aplica</v>
      </c>
      <c r="AC682" t="str">
        <f ca="1">+IFERROR(IF(Tabla2[[#This Row],[FECHA INICIO DE LABORES EN OBRA]]="","No Aplica",IF(AND(MONTH(Tabla2[[#This Row],[FECHA INICIO DE LABORES EN OBRA]])=MONTH(TODAY()-30),YEAR(Tabla2[[#This Row],[FECHA INICIO DE LABORES EN OBRA]])=YEAR(TODAY())),MONTH(TODAY()-30)&amp;"-"&amp;YEAR(TODAY()),"No Aplica")),"No Aplica")</f>
        <v>No Aplica</v>
      </c>
    </row>
    <row r="683" spans="1:29" x14ac:dyDescent="0.25">
      <c r="A683" s="2">
        <v>20101155588</v>
      </c>
      <c r="B683" s="3" t="s">
        <v>39</v>
      </c>
      <c r="C683" s="3" t="s">
        <v>39</v>
      </c>
      <c r="D683" s="3" t="s">
        <v>8500</v>
      </c>
      <c r="E683" s="3" t="s">
        <v>6677</v>
      </c>
      <c r="F683" s="36">
        <v>26323</v>
      </c>
      <c r="G683" s="3">
        <v>1</v>
      </c>
      <c r="H683" s="3" t="s">
        <v>6397</v>
      </c>
      <c r="I683" s="3" t="s">
        <v>6678</v>
      </c>
      <c r="J683" s="3" t="s">
        <v>6679</v>
      </c>
      <c r="K683" s="3" t="s">
        <v>1240</v>
      </c>
      <c r="L683" s="8" t="s">
        <v>9813</v>
      </c>
      <c r="M683" s="5" t="s">
        <v>3092</v>
      </c>
      <c r="N683" s="13" t="s">
        <v>1043</v>
      </c>
      <c r="O683" s="5">
        <v>44511</v>
      </c>
      <c r="P683" s="8">
        <v>1</v>
      </c>
      <c r="Q683" s="9">
        <v>1</v>
      </c>
      <c r="R683" s="9" t="str">
        <f>IFERROR(VLOOKUP(Tabla2[[#This Row],[CONTRATISTA PRNCIPAL]],Hoja1!$L$5:$M$9,2,FALSE),"CJV")</f>
        <v>EPC</v>
      </c>
      <c r="S683" s="9" t="str">
        <f>IF(Tabla2[[#This Row],[EMPRESA]]=Tabla2[[#This Row],[CONTRATISTA PRNCIPAL]],"Principal","Secundaria")</f>
        <v>Principal</v>
      </c>
      <c r="T683" s="10">
        <f>IFERROR(1/COUNTIF(Tabla2[CONTRATISTA PRNCIPAL],Tabla2[[#This Row],[CONTRATISTA PRNCIPAL]]),0)</f>
        <v>3.5714285714285713E-3</v>
      </c>
      <c r="U683" s="33">
        <f ca="1">IF(((TODAY()-Tabla2[[#This Row],[FECHA NACIMIENTO]])/365)&lt;18,"Corregir", IF(((TODAY()-Tabla2[[#This Row],[FECHA NACIMIENTO]])/365)&gt;80, "Corregir",ROUNDDOWN(((TODAY()-Tabla2[[#This Row],[FECHA NACIMIENTO]])/365),0)))</f>
        <v>51</v>
      </c>
      <c r="V68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683" s="34" t="str">
        <f ca="1">+IF(Tabla2[[#This Row],[Edad]]="Corregir","Corregir","Ok")</f>
        <v>Ok</v>
      </c>
      <c r="X683" s="10" t="str">
        <f>+IFERROR(VLOOKUP(Tabla2[[#This Row],[DISTRITO SEGÚN DNI]],Hoja1!$A$2:$B$55,2,FALSE),"No")</f>
        <v>No</v>
      </c>
      <c r="Y683" s="10" t="str">
        <f>IF(OR(LOWER(Tabla2[[#This Row],[GENERO]])="masculino", LOWER(Tabla2[[#This Row],[GENERO]])="femenino"),"OK","Corregir")</f>
        <v>OK</v>
      </c>
      <c r="Z683" s="10" t="str">
        <f>+IF(Tabla2[[#This Row],[Nro. DNI / CE]]="","Corregir",IF(LEN(Tabla2[[#This Row],[Nro. DNI / CE]])&gt;=8,"OK","Corregir"))</f>
        <v>OK</v>
      </c>
      <c r="AA683" s="10">
        <f>COUNTIF(Tabla2[APELLIDOS Y NOMBRES],Tabla2[[#This Row],[APELLIDOS Y NOMBRES]])</f>
        <v>1</v>
      </c>
      <c r="AB683" t="str">
        <f ca="1">+IFERROR(IF(Tabla2[[#This Row],[FECHA CESE/BAJA]]="","No Aplica",IF(AND(MONTH(Tabla2[[#This Row],[FECHA CESE/BAJA]])=MONTH(TODAY()-30),YEAR(Tabla2[[#This Row],[FECHA CESE/BAJA]])=YEAR(TODAY())),MONTH(TODAY()-30)&amp;"-"&amp;YEAR(TODAY()),"Borrar")),"No aplica")</f>
        <v>No aplica</v>
      </c>
      <c r="AC683" t="str">
        <f ca="1">+IFERROR(IF(Tabla2[[#This Row],[FECHA INICIO DE LABORES EN OBRA]]="","No Aplica",IF(AND(MONTH(Tabla2[[#This Row],[FECHA INICIO DE LABORES EN OBRA]])=MONTH(TODAY()-30),YEAR(Tabla2[[#This Row],[FECHA INICIO DE LABORES EN OBRA]])=YEAR(TODAY())),MONTH(TODAY()-30)&amp;"-"&amp;YEAR(TODAY()),"No Aplica")),"No Aplica")</f>
        <v>No Aplica</v>
      </c>
    </row>
    <row r="684" spans="1:29" x14ac:dyDescent="0.25">
      <c r="A684" s="2">
        <v>20101155588</v>
      </c>
      <c r="B684" s="3" t="s">
        <v>39</v>
      </c>
      <c r="C684" s="3" t="s">
        <v>39</v>
      </c>
      <c r="D684" s="3" t="s">
        <v>258</v>
      </c>
      <c r="E684" s="3" t="s">
        <v>259</v>
      </c>
      <c r="F684" s="36">
        <v>36644</v>
      </c>
      <c r="G684" s="3">
        <v>1</v>
      </c>
      <c r="H684" s="3" t="s">
        <v>6397</v>
      </c>
      <c r="I684" s="3" t="s">
        <v>6680</v>
      </c>
      <c r="J684" s="3" t="s">
        <v>6681</v>
      </c>
      <c r="K684" s="3" t="s">
        <v>36</v>
      </c>
      <c r="L684" s="8" t="s">
        <v>9813</v>
      </c>
      <c r="M684" s="5" t="s">
        <v>3092</v>
      </c>
      <c r="N684" s="13" t="s">
        <v>1043</v>
      </c>
      <c r="O684" s="5">
        <v>44777</v>
      </c>
      <c r="P684" s="8">
        <v>1</v>
      </c>
      <c r="Q684" s="9">
        <v>1</v>
      </c>
      <c r="R684" s="9" t="str">
        <f>IFERROR(VLOOKUP(Tabla2[[#This Row],[CONTRATISTA PRNCIPAL]],Hoja1!$L$5:$M$9,2,FALSE),"CJV")</f>
        <v>EPC</v>
      </c>
      <c r="S684" s="9" t="str">
        <f>IF(Tabla2[[#This Row],[EMPRESA]]=Tabla2[[#This Row],[CONTRATISTA PRNCIPAL]],"Principal","Secundaria")</f>
        <v>Principal</v>
      </c>
      <c r="T684" s="10">
        <f>IFERROR(1/COUNTIF(Tabla2[CONTRATISTA PRNCIPAL],Tabla2[[#This Row],[CONTRATISTA PRNCIPAL]]),0)</f>
        <v>3.5714285714285713E-3</v>
      </c>
      <c r="U684" s="33">
        <f ca="1">IF(((TODAY()-Tabla2[[#This Row],[FECHA NACIMIENTO]])/365)&lt;18,"Corregir", IF(((TODAY()-Tabla2[[#This Row],[FECHA NACIMIENTO]])/365)&gt;80, "Corregir",ROUNDDOWN(((TODAY()-Tabla2[[#This Row],[FECHA NACIMIENTO]])/365),0)))</f>
        <v>23</v>
      </c>
      <c r="V68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684" s="34" t="str">
        <f ca="1">+IF(Tabla2[[#This Row],[Edad]]="Corregir","Corregir","Ok")</f>
        <v>Ok</v>
      </c>
      <c r="X684" s="10" t="str">
        <f>+IFERROR(VLOOKUP(Tabla2[[#This Row],[DISTRITO SEGÚN DNI]],Hoja1!$A$2:$B$55,2,FALSE),"No")</f>
        <v>SANTA ANITA</v>
      </c>
      <c r="Y684" s="10" t="str">
        <f>IF(OR(LOWER(Tabla2[[#This Row],[GENERO]])="masculino", LOWER(Tabla2[[#This Row],[GENERO]])="femenino"),"OK","Corregir")</f>
        <v>OK</v>
      </c>
      <c r="Z684" s="10" t="str">
        <f>+IF(Tabla2[[#This Row],[Nro. DNI / CE]]="","Corregir",IF(LEN(Tabla2[[#This Row],[Nro. DNI / CE]])&gt;=8,"OK","Corregir"))</f>
        <v>OK</v>
      </c>
      <c r="AA684" s="10">
        <f>COUNTIF(Tabla2[APELLIDOS Y NOMBRES],Tabla2[[#This Row],[APELLIDOS Y NOMBRES]])</f>
        <v>1</v>
      </c>
      <c r="AB684" t="str">
        <f ca="1">+IFERROR(IF(Tabla2[[#This Row],[FECHA CESE/BAJA]]="","No Aplica",IF(AND(MONTH(Tabla2[[#This Row],[FECHA CESE/BAJA]])=MONTH(TODAY()-30),YEAR(Tabla2[[#This Row],[FECHA CESE/BAJA]])=YEAR(TODAY())),MONTH(TODAY()-30)&amp;"-"&amp;YEAR(TODAY()),"Borrar")),"No aplica")</f>
        <v>No aplica</v>
      </c>
      <c r="AC684" t="str">
        <f ca="1">+IFERROR(IF(Tabla2[[#This Row],[FECHA INICIO DE LABORES EN OBRA]]="","No Aplica",IF(AND(MONTH(Tabla2[[#This Row],[FECHA INICIO DE LABORES EN OBRA]])=MONTH(TODAY()-30),YEAR(Tabla2[[#This Row],[FECHA INICIO DE LABORES EN OBRA]])=YEAR(TODAY())),MONTH(TODAY()-30)&amp;"-"&amp;YEAR(TODAY()),"No Aplica")),"No Aplica")</f>
        <v>No Aplica</v>
      </c>
    </row>
    <row r="685" spans="1:29" x14ac:dyDescent="0.25">
      <c r="A685" s="2">
        <v>20101155588</v>
      </c>
      <c r="B685" s="3" t="s">
        <v>39</v>
      </c>
      <c r="C685" s="3" t="s">
        <v>39</v>
      </c>
      <c r="D685" s="3">
        <v>74611044</v>
      </c>
      <c r="E685" s="3" t="s">
        <v>260</v>
      </c>
      <c r="F685" s="36">
        <v>36222</v>
      </c>
      <c r="G685" s="3">
        <v>1</v>
      </c>
      <c r="H685" s="3" t="s">
        <v>6397</v>
      </c>
      <c r="I685" s="3" t="s">
        <v>6680</v>
      </c>
      <c r="J685" s="3" t="s">
        <v>6682</v>
      </c>
      <c r="K685" s="3" t="s">
        <v>36</v>
      </c>
      <c r="L685" s="8" t="s">
        <v>9813</v>
      </c>
      <c r="M685" s="5" t="s">
        <v>3092</v>
      </c>
      <c r="N685" s="13" t="s">
        <v>1043</v>
      </c>
      <c r="O685" s="5">
        <v>44357</v>
      </c>
      <c r="P685" s="8">
        <v>1</v>
      </c>
      <c r="Q685" s="9">
        <v>1</v>
      </c>
      <c r="R685" s="9" t="str">
        <f>IFERROR(VLOOKUP(Tabla2[[#This Row],[CONTRATISTA PRNCIPAL]],Hoja1!$L$5:$M$9,2,FALSE),"CJV")</f>
        <v>EPC</v>
      </c>
      <c r="S685" s="9" t="str">
        <f>IF(Tabla2[[#This Row],[EMPRESA]]=Tabla2[[#This Row],[CONTRATISTA PRNCIPAL]],"Principal","Secundaria")</f>
        <v>Principal</v>
      </c>
      <c r="T685" s="10">
        <f>IFERROR(1/COUNTIF(Tabla2[CONTRATISTA PRNCIPAL],Tabla2[[#This Row],[CONTRATISTA PRNCIPAL]]),0)</f>
        <v>3.5714285714285713E-3</v>
      </c>
      <c r="U685" s="33">
        <f ca="1">IF(((TODAY()-Tabla2[[#This Row],[FECHA NACIMIENTO]])/365)&lt;18,"Corregir", IF(((TODAY()-Tabla2[[#This Row],[FECHA NACIMIENTO]])/365)&gt;80, "Corregir",ROUNDDOWN(((TODAY()-Tabla2[[#This Row],[FECHA NACIMIENTO]])/365),0)))</f>
        <v>24</v>
      </c>
      <c r="V68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685" s="34" t="str">
        <f ca="1">+IF(Tabla2[[#This Row],[Edad]]="Corregir","Corregir","Ok")</f>
        <v>Ok</v>
      </c>
      <c r="X685" s="10" t="str">
        <f>+IFERROR(VLOOKUP(Tabla2[[#This Row],[DISTRITO SEGÚN DNI]],Hoja1!$A$2:$B$55,2,FALSE),"No")</f>
        <v>SANTA ANITA</v>
      </c>
      <c r="Y685" s="10" t="str">
        <f>IF(OR(LOWER(Tabla2[[#This Row],[GENERO]])="masculino", LOWER(Tabla2[[#This Row],[GENERO]])="femenino"),"OK","Corregir")</f>
        <v>OK</v>
      </c>
      <c r="Z685" s="10" t="str">
        <f>+IF(Tabla2[[#This Row],[Nro. DNI / CE]]="","Corregir",IF(LEN(Tabla2[[#This Row],[Nro. DNI / CE]])&gt;=8,"OK","Corregir"))</f>
        <v>OK</v>
      </c>
      <c r="AA685" s="10">
        <f>COUNTIF(Tabla2[APELLIDOS Y NOMBRES],Tabla2[[#This Row],[APELLIDOS Y NOMBRES]])</f>
        <v>1</v>
      </c>
      <c r="AB685" t="str">
        <f ca="1">+IFERROR(IF(Tabla2[[#This Row],[FECHA CESE/BAJA]]="","No Aplica",IF(AND(MONTH(Tabla2[[#This Row],[FECHA CESE/BAJA]])=MONTH(TODAY()-30),YEAR(Tabla2[[#This Row],[FECHA CESE/BAJA]])=YEAR(TODAY())),MONTH(TODAY()-30)&amp;"-"&amp;YEAR(TODAY()),"Borrar")),"No aplica")</f>
        <v>No aplica</v>
      </c>
      <c r="AC685" t="str">
        <f ca="1">+IFERROR(IF(Tabla2[[#This Row],[FECHA INICIO DE LABORES EN OBRA]]="","No Aplica",IF(AND(MONTH(Tabla2[[#This Row],[FECHA INICIO DE LABORES EN OBRA]])=MONTH(TODAY()-30),YEAR(Tabla2[[#This Row],[FECHA INICIO DE LABORES EN OBRA]])=YEAR(TODAY())),MONTH(TODAY()-30)&amp;"-"&amp;YEAR(TODAY()),"No Aplica")),"No Aplica")</f>
        <v>No Aplica</v>
      </c>
    </row>
    <row r="686" spans="1:29" x14ac:dyDescent="0.25">
      <c r="A686" s="2">
        <v>20101155588</v>
      </c>
      <c r="B686" s="3" t="s">
        <v>39</v>
      </c>
      <c r="C686" s="3" t="s">
        <v>39</v>
      </c>
      <c r="D686" s="3">
        <v>42488850</v>
      </c>
      <c r="E686" s="3" t="s">
        <v>6683</v>
      </c>
      <c r="F686" s="36">
        <v>29823</v>
      </c>
      <c r="G686" s="3">
        <v>1</v>
      </c>
      <c r="H686" s="3" t="s">
        <v>6397</v>
      </c>
      <c r="I686" s="3" t="s">
        <v>6684</v>
      </c>
      <c r="J686" s="3" t="s">
        <v>6685</v>
      </c>
      <c r="K686" s="3" t="s">
        <v>1240</v>
      </c>
      <c r="L686" s="8" t="s">
        <v>9813</v>
      </c>
      <c r="M686" s="5" t="s">
        <v>3092</v>
      </c>
      <c r="N686" s="13" t="s">
        <v>1043</v>
      </c>
      <c r="O686" s="5">
        <v>43894</v>
      </c>
      <c r="P686" s="8">
        <v>1</v>
      </c>
      <c r="Q686" s="9">
        <v>1</v>
      </c>
      <c r="R686" s="9" t="str">
        <f>IFERROR(VLOOKUP(Tabla2[[#This Row],[CONTRATISTA PRNCIPAL]],Hoja1!$L$5:$M$9,2,FALSE),"CJV")</f>
        <v>EPC</v>
      </c>
      <c r="S686" s="9" t="str">
        <f>IF(Tabla2[[#This Row],[EMPRESA]]=Tabla2[[#This Row],[CONTRATISTA PRNCIPAL]],"Principal","Secundaria")</f>
        <v>Principal</v>
      </c>
      <c r="T686" s="10">
        <f>IFERROR(1/COUNTIF(Tabla2[CONTRATISTA PRNCIPAL],Tabla2[[#This Row],[CONTRATISTA PRNCIPAL]]),0)</f>
        <v>3.5714285714285713E-3</v>
      </c>
      <c r="U686" s="33">
        <f ca="1">IF(((TODAY()-Tabla2[[#This Row],[FECHA NACIMIENTO]])/365)&lt;18,"Corregir", IF(((TODAY()-Tabla2[[#This Row],[FECHA NACIMIENTO]])/365)&gt;80, "Corregir",ROUNDDOWN(((TODAY()-Tabla2[[#This Row],[FECHA NACIMIENTO]])/365),0)))</f>
        <v>42</v>
      </c>
      <c r="V68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686" s="34" t="str">
        <f ca="1">+IF(Tabla2[[#This Row],[Edad]]="Corregir","Corregir","Ok")</f>
        <v>Ok</v>
      </c>
      <c r="X686" s="10" t="str">
        <f>+IFERROR(VLOOKUP(Tabla2[[#This Row],[DISTRITO SEGÚN DNI]],Hoja1!$A$2:$B$55,2,FALSE),"No")</f>
        <v>No</v>
      </c>
      <c r="Y686" s="10" t="str">
        <f>IF(OR(LOWER(Tabla2[[#This Row],[GENERO]])="masculino", LOWER(Tabla2[[#This Row],[GENERO]])="femenino"),"OK","Corregir")</f>
        <v>OK</v>
      </c>
      <c r="Z686" s="10" t="str">
        <f>+IF(Tabla2[[#This Row],[Nro. DNI / CE]]="","Corregir",IF(LEN(Tabla2[[#This Row],[Nro. DNI / CE]])&gt;=8,"OK","Corregir"))</f>
        <v>OK</v>
      </c>
      <c r="AA686" s="10">
        <f>COUNTIF(Tabla2[APELLIDOS Y NOMBRES],Tabla2[[#This Row],[APELLIDOS Y NOMBRES]])</f>
        <v>1</v>
      </c>
      <c r="AB686" t="str">
        <f ca="1">+IFERROR(IF(Tabla2[[#This Row],[FECHA CESE/BAJA]]="","No Aplica",IF(AND(MONTH(Tabla2[[#This Row],[FECHA CESE/BAJA]])=MONTH(TODAY()-30),YEAR(Tabla2[[#This Row],[FECHA CESE/BAJA]])=YEAR(TODAY())),MONTH(TODAY()-30)&amp;"-"&amp;YEAR(TODAY()),"Borrar")),"No aplica")</f>
        <v>No aplica</v>
      </c>
      <c r="AC686" t="str">
        <f ca="1">+IFERROR(IF(Tabla2[[#This Row],[FECHA INICIO DE LABORES EN OBRA]]="","No Aplica",IF(AND(MONTH(Tabla2[[#This Row],[FECHA INICIO DE LABORES EN OBRA]])=MONTH(TODAY()-30),YEAR(Tabla2[[#This Row],[FECHA INICIO DE LABORES EN OBRA]])=YEAR(TODAY())),MONTH(TODAY()-30)&amp;"-"&amp;YEAR(TODAY()),"No Aplica")),"No Aplica")</f>
        <v>No Aplica</v>
      </c>
    </row>
    <row r="687" spans="1:29" x14ac:dyDescent="0.25">
      <c r="A687" s="2">
        <v>20101155588</v>
      </c>
      <c r="B687" s="3" t="s">
        <v>39</v>
      </c>
      <c r="C687" s="3" t="s">
        <v>39</v>
      </c>
      <c r="D687" s="3">
        <v>62471856</v>
      </c>
      <c r="E687" s="3" t="s">
        <v>261</v>
      </c>
      <c r="F687" s="36">
        <v>37351</v>
      </c>
      <c r="G687" s="3">
        <v>1</v>
      </c>
      <c r="H687" s="3" t="s">
        <v>6397</v>
      </c>
      <c r="I687" s="3" t="s">
        <v>6684</v>
      </c>
      <c r="J687" s="3" t="s">
        <v>6686</v>
      </c>
      <c r="K687" s="3" t="s">
        <v>35</v>
      </c>
      <c r="L687" s="8" t="s">
        <v>9813</v>
      </c>
      <c r="M687" s="5" t="s">
        <v>3092</v>
      </c>
      <c r="N687" s="13" t="s">
        <v>1043</v>
      </c>
      <c r="O687" s="5">
        <v>44895</v>
      </c>
      <c r="P687" s="8">
        <v>1</v>
      </c>
      <c r="Q687" s="9">
        <v>1</v>
      </c>
      <c r="R687" s="9" t="str">
        <f>IFERROR(VLOOKUP(Tabla2[[#This Row],[CONTRATISTA PRNCIPAL]],Hoja1!$L$5:$M$9,2,FALSE),"CJV")</f>
        <v>EPC</v>
      </c>
      <c r="S687" s="9" t="str">
        <f>IF(Tabla2[[#This Row],[EMPRESA]]=Tabla2[[#This Row],[CONTRATISTA PRNCIPAL]],"Principal","Secundaria")</f>
        <v>Principal</v>
      </c>
      <c r="T687" s="10">
        <f>IFERROR(1/COUNTIF(Tabla2[CONTRATISTA PRNCIPAL],Tabla2[[#This Row],[CONTRATISTA PRNCIPAL]]),0)</f>
        <v>3.5714285714285713E-3</v>
      </c>
      <c r="U687" s="33">
        <f ca="1">IF(((TODAY()-Tabla2[[#This Row],[FECHA NACIMIENTO]])/365)&lt;18,"Corregir", IF(((TODAY()-Tabla2[[#This Row],[FECHA NACIMIENTO]])/365)&gt;80, "Corregir",ROUNDDOWN(((TODAY()-Tabla2[[#This Row],[FECHA NACIMIENTO]])/365),0)))</f>
        <v>21</v>
      </c>
      <c r="V68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687" s="34" t="str">
        <f ca="1">+IF(Tabla2[[#This Row],[Edad]]="Corregir","Corregir","Ok")</f>
        <v>Ok</v>
      </c>
      <c r="X687" s="10" t="str">
        <f>+IFERROR(VLOOKUP(Tabla2[[#This Row],[DISTRITO SEGÚN DNI]],Hoja1!$A$2:$B$55,2,FALSE),"No")</f>
        <v>EL AGUSTINO</v>
      </c>
      <c r="Y687" s="10" t="str">
        <f>IF(OR(LOWER(Tabla2[[#This Row],[GENERO]])="masculino", LOWER(Tabla2[[#This Row],[GENERO]])="femenino"),"OK","Corregir")</f>
        <v>OK</v>
      </c>
      <c r="Z687" s="10" t="str">
        <f>+IF(Tabla2[[#This Row],[Nro. DNI / CE]]="","Corregir",IF(LEN(Tabla2[[#This Row],[Nro. DNI / CE]])&gt;=8,"OK","Corregir"))</f>
        <v>OK</v>
      </c>
      <c r="AA687" s="10">
        <f>COUNTIF(Tabla2[APELLIDOS Y NOMBRES],Tabla2[[#This Row],[APELLIDOS Y NOMBRES]])</f>
        <v>1</v>
      </c>
      <c r="AB687" t="str">
        <f ca="1">+IFERROR(IF(Tabla2[[#This Row],[FECHA CESE/BAJA]]="","No Aplica",IF(AND(MONTH(Tabla2[[#This Row],[FECHA CESE/BAJA]])=MONTH(TODAY()-30),YEAR(Tabla2[[#This Row],[FECHA CESE/BAJA]])=YEAR(TODAY())),MONTH(TODAY()-30)&amp;"-"&amp;YEAR(TODAY()),"Borrar")),"No aplica")</f>
        <v>No aplica</v>
      </c>
      <c r="AC687" t="str">
        <f ca="1">+IFERROR(IF(Tabla2[[#This Row],[FECHA INICIO DE LABORES EN OBRA]]="","No Aplica",IF(AND(MONTH(Tabla2[[#This Row],[FECHA INICIO DE LABORES EN OBRA]])=MONTH(TODAY()-30),YEAR(Tabla2[[#This Row],[FECHA INICIO DE LABORES EN OBRA]])=YEAR(TODAY())),MONTH(TODAY()-30)&amp;"-"&amp;YEAR(TODAY()),"No Aplica")),"No Aplica")</f>
        <v>No Aplica</v>
      </c>
    </row>
    <row r="688" spans="1:29" x14ac:dyDescent="0.25">
      <c r="A688" s="2">
        <v>20101155588</v>
      </c>
      <c r="B688" s="3" t="s">
        <v>39</v>
      </c>
      <c r="C688" s="3" t="s">
        <v>39</v>
      </c>
      <c r="D688" s="3">
        <v>44920346</v>
      </c>
      <c r="E688" s="3" t="s">
        <v>6687</v>
      </c>
      <c r="F688" s="36">
        <v>31874</v>
      </c>
      <c r="G688" s="3">
        <v>1</v>
      </c>
      <c r="H688" s="3" t="s">
        <v>6397</v>
      </c>
      <c r="I688" s="3" t="s">
        <v>6688</v>
      </c>
      <c r="J688" s="3" t="s">
        <v>6689</v>
      </c>
      <c r="K688" s="3" t="s">
        <v>1240</v>
      </c>
      <c r="L688" s="8" t="s">
        <v>9813</v>
      </c>
      <c r="M688" s="5" t="s">
        <v>3092</v>
      </c>
      <c r="N688" s="13" t="s">
        <v>1043</v>
      </c>
      <c r="O688" s="5">
        <v>44501</v>
      </c>
      <c r="P688" s="8">
        <v>1</v>
      </c>
      <c r="Q688" s="9">
        <v>1</v>
      </c>
      <c r="R688" s="9" t="str">
        <f>IFERROR(VLOOKUP(Tabla2[[#This Row],[CONTRATISTA PRNCIPAL]],Hoja1!$L$5:$M$9,2,FALSE),"CJV")</f>
        <v>EPC</v>
      </c>
      <c r="S688" s="9" t="str">
        <f>IF(Tabla2[[#This Row],[EMPRESA]]=Tabla2[[#This Row],[CONTRATISTA PRNCIPAL]],"Principal","Secundaria")</f>
        <v>Principal</v>
      </c>
      <c r="T688" s="10">
        <f>IFERROR(1/COUNTIF(Tabla2[CONTRATISTA PRNCIPAL],Tabla2[[#This Row],[CONTRATISTA PRNCIPAL]]),0)</f>
        <v>3.5714285714285713E-3</v>
      </c>
      <c r="U688" s="33">
        <f ca="1">IF(((TODAY()-Tabla2[[#This Row],[FECHA NACIMIENTO]])/365)&lt;18,"Corregir", IF(((TODAY()-Tabla2[[#This Row],[FECHA NACIMIENTO]])/365)&gt;80, "Corregir",ROUNDDOWN(((TODAY()-Tabla2[[#This Row],[FECHA NACIMIENTO]])/365),0)))</f>
        <v>36</v>
      </c>
      <c r="V68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688" s="34" t="str">
        <f ca="1">+IF(Tabla2[[#This Row],[Edad]]="Corregir","Corregir","Ok")</f>
        <v>Ok</v>
      </c>
      <c r="X688" s="10" t="str">
        <f>+IFERROR(VLOOKUP(Tabla2[[#This Row],[DISTRITO SEGÚN DNI]],Hoja1!$A$2:$B$55,2,FALSE),"No")</f>
        <v>No</v>
      </c>
      <c r="Y688" s="10" t="str">
        <f>IF(OR(LOWER(Tabla2[[#This Row],[GENERO]])="masculino", LOWER(Tabla2[[#This Row],[GENERO]])="femenino"),"OK","Corregir")</f>
        <v>OK</v>
      </c>
      <c r="Z688" s="10" t="str">
        <f>+IF(Tabla2[[#This Row],[Nro. DNI / CE]]="","Corregir",IF(LEN(Tabla2[[#This Row],[Nro. DNI / CE]])&gt;=8,"OK","Corregir"))</f>
        <v>OK</v>
      </c>
      <c r="AA688" s="10">
        <f>COUNTIF(Tabla2[APELLIDOS Y NOMBRES],Tabla2[[#This Row],[APELLIDOS Y NOMBRES]])</f>
        <v>1</v>
      </c>
      <c r="AB688" t="str">
        <f ca="1">+IFERROR(IF(Tabla2[[#This Row],[FECHA CESE/BAJA]]="","No Aplica",IF(AND(MONTH(Tabla2[[#This Row],[FECHA CESE/BAJA]])=MONTH(TODAY()-30),YEAR(Tabla2[[#This Row],[FECHA CESE/BAJA]])=YEAR(TODAY())),MONTH(TODAY()-30)&amp;"-"&amp;YEAR(TODAY()),"Borrar")),"No aplica")</f>
        <v>No aplica</v>
      </c>
      <c r="AC688" t="str">
        <f ca="1">+IFERROR(IF(Tabla2[[#This Row],[FECHA INICIO DE LABORES EN OBRA]]="","No Aplica",IF(AND(MONTH(Tabla2[[#This Row],[FECHA INICIO DE LABORES EN OBRA]])=MONTH(TODAY()-30),YEAR(Tabla2[[#This Row],[FECHA INICIO DE LABORES EN OBRA]])=YEAR(TODAY())),MONTH(TODAY()-30)&amp;"-"&amp;YEAR(TODAY()),"No Aplica")),"No Aplica")</f>
        <v>No Aplica</v>
      </c>
    </row>
    <row r="689" spans="1:29" x14ac:dyDescent="0.25">
      <c r="A689" s="2">
        <v>20101155588</v>
      </c>
      <c r="B689" s="3" t="s">
        <v>39</v>
      </c>
      <c r="C689" s="3" t="s">
        <v>39</v>
      </c>
      <c r="D689" s="3">
        <v>61454425</v>
      </c>
      <c r="E689" s="3" t="s">
        <v>6690</v>
      </c>
      <c r="F689" s="36">
        <v>36510</v>
      </c>
      <c r="G689" s="3">
        <v>1</v>
      </c>
      <c r="H689" s="3" t="s">
        <v>6397</v>
      </c>
      <c r="I689" s="3" t="s">
        <v>6691</v>
      </c>
      <c r="J689" s="3" t="s">
        <v>6474</v>
      </c>
      <c r="K689" s="3" t="s">
        <v>1219</v>
      </c>
      <c r="L689" s="8" t="s">
        <v>9813</v>
      </c>
      <c r="M689" s="5" t="s">
        <v>3092</v>
      </c>
      <c r="N689" s="13" t="s">
        <v>1043</v>
      </c>
      <c r="O689" s="5">
        <v>44632</v>
      </c>
      <c r="P689" s="8">
        <v>1</v>
      </c>
      <c r="Q689" s="9">
        <v>1</v>
      </c>
      <c r="R689" s="9" t="str">
        <f>IFERROR(VLOOKUP(Tabla2[[#This Row],[CONTRATISTA PRNCIPAL]],Hoja1!$L$5:$M$9,2,FALSE),"CJV")</f>
        <v>EPC</v>
      </c>
      <c r="S689" s="9" t="str">
        <f>IF(Tabla2[[#This Row],[EMPRESA]]=Tabla2[[#This Row],[CONTRATISTA PRNCIPAL]],"Principal","Secundaria")</f>
        <v>Principal</v>
      </c>
      <c r="T689" s="10">
        <f>IFERROR(1/COUNTIF(Tabla2[CONTRATISTA PRNCIPAL],Tabla2[[#This Row],[CONTRATISTA PRNCIPAL]]),0)</f>
        <v>3.5714285714285713E-3</v>
      </c>
      <c r="U689" s="33">
        <f ca="1">IF(((TODAY()-Tabla2[[#This Row],[FECHA NACIMIENTO]])/365)&lt;18,"Corregir", IF(((TODAY()-Tabla2[[#This Row],[FECHA NACIMIENTO]])/365)&gt;80, "Corregir",ROUNDDOWN(((TODAY()-Tabla2[[#This Row],[FECHA NACIMIENTO]])/365),0)))</f>
        <v>23</v>
      </c>
      <c r="V68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689" s="34" t="str">
        <f ca="1">+IF(Tabla2[[#This Row],[Edad]]="Corregir","Corregir","Ok")</f>
        <v>Ok</v>
      </c>
      <c r="X689" s="10" t="str">
        <f>+IFERROR(VLOOKUP(Tabla2[[#This Row],[DISTRITO SEGÚN DNI]],Hoja1!$A$2:$B$55,2,FALSE),"No")</f>
        <v>No</v>
      </c>
      <c r="Y689" s="10" t="str">
        <f>IF(OR(LOWER(Tabla2[[#This Row],[GENERO]])="masculino", LOWER(Tabla2[[#This Row],[GENERO]])="femenino"),"OK","Corregir")</f>
        <v>OK</v>
      </c>
      <c r="Z689" s="10" t="str">
        <f>+IF(Tabla2[[#This Row],[Nro. DNI / CE]]="","Corregir",IF(LEN(Tabla2[[#This Row],[Nro. DNI / CE]])&gt;=8,"OK","Corregir"))</f>
        <v>OK</v>
      </c>
      <c r="AA689" s="10">
        <f>COUNTIF(Tabla2[APELLIDOS Y NOMBRES],Tabla2[[#This Row],[APELLIDOS Y NOMBRES]])</f>
        <v>1</v>
      </c>
      <c r="AB689" t="str">
        <f ca="1">+IFERROR(IF(Tabla2[[#This Row],[FECHA CESE/BAJA]]="","No Aplica",IF(AND(MONTH(Tabla2[[#This Row],[FECHA CESE/BAJA]])=MONTH(TODAY()-30),YEAR(Tabla2[[#This Row],[FECHA CESE/BAJA]])=YEAR(TODAY())),MONTH(TODAY()-30)&amp;"-"&amp;YEAR(TODAY()),"Borrar")),"No aplica")</f>
        <v>No aplica</v>
      </c>
      <c r="AC689" t="str">
        <f ca="1">+IFERROR(IF(Tabla2[[#This Row],[FECHA INICIO DE LABORES EN OBRA]]="","No Aplica",IF(AND(MONTH(Tabla2[[#This Row],[FECHA INICIO DE LABORES EN OBRA]])=MONTH(TODAY()-30),YEAR(Tabla2[[#This Row],[FECHA INICIO DE LABORES EN OBRA]])=YEAR(TODAY())),MONTH(TODAY()-30)&amp;"-"&amp;YEAR(TODAY()),"No Aplica")),"No Aplica")</f>
        <v>No Aplica</v>
      </c>
    </row>
    <row r="690" spans="1:29" x14ac:dyDescent="0.25">
      <c r="A690" s="2">
        <v>20101155588</v>
      </c>
      <c r="B690" s="3" t="s">
        <v>39</v>
      </c>
      <c r="C690" s="3" t="s">
        <v>39</v>
      </c>
      <c r="D690" s="3">
        <v>70542843</v>
      </c>
      <c r="E690" s="3" t="s">
        <v>262</v>
      </c>
      <c r="F690" s="36">
        <v>34968</v>
      </c>
      <c r="G690" s="3">
        <v>1</v>
      </c>
      <c r="H690" s="3" t="s">
        <v>6397</v>
      </c>
      <c r="I690" s="3" t="s">
        <v>6692</v>
      </c>
      <c r="J690" s="3" t="s">
        <v>6566</v>
      </c>
      <c r="K690" s="3" t="s">
        <v>35</v>
      </c>
      <c r="L690" s="8" t="s">
        <v>9813</v>
      </c>
      <c r="M690" s="5" t="s">
        <v>3092</v>
      </c>
      <c r="N690" s="13" t="s">
        <v>1043</v>
      </c>
      <c r="O690" s="5">
        <v>44321</v>
      </c>
      <c r="P690" s="8">
        <v>1</v>
      </c>
      <c r="Q690" s="9">
        <v>1</v>
      </c>
      <c r="R690" s="9" t="str">
        <f>IFERROR(VLOOKUP(Tabla2[[#This Row],[CONTRATISTA PRNCIPAL]],Hoja1!$L$5:$M$9,2,FALSE),"CJV")</f>
        <v>EPC</v>
      </c>
      <c r="S690" s="9" t="str">
        <f>IF(Tabla2[[#This Row],[EMPRESA]]=Tabla2[[#This Row],[CONTRATISTA PRNCIPAL]],"Principal","Secundaria")</f>
        <v>Principal</v>
      </c>
      <c r="T690" s="10">
        <f>IFERROR(1/COUNTIF(Tabla2[CONTRATISTA PRNCIPAL],Tabla2[[#This Row],[CONTRATISTA PRNCIPAL]]),0)</f>
        <v>3.5714285714285713E-3</v>
      </c>
      <c r="U690" s="33">
        <f ca="1">IF(((TODAY()-Tabla2[[#This Row],[FECHA NACIMIENTO]])/365)&lt;18,"Corregir", IF(((TODAY()-Tabla2[[#This Row],[FECHA NACIMIENTO]])/365)&gt;80, "Corregir",ROUNDDOWN(((TODAY()-Tabla2[[#This Row],[FECHA NACIMIENTO]])/365),0)))</f>
        <v>27</v>
      </c>
      <c r="V69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690" s="34" t="str">
        <f ca="1">+IF(Tabla2[[#This Row],[Edad]]="Corregir","Corregir","Ok")</f>
        <v>Ok</v>
      </c>
      <c r="X690" s="10" t="str">
        <f>+IFERROR(VLOOKUP(Tabla2[[#This Row],[DISTRITO SEGÚN DNI]],Hoja1!$A$2:$B$55,2,FALSE),"No")</f>
        <v>EL AGUSTINO</v>
      </c>
      <c r="Y690" s="10" t="str">
        <f>IF(OR(LOWER(Tabla2[[#This Row],[GENERO]])="masculino", LOWER(Tabla2[[#This Row],[GENERO]])="femenino"),"OK","Corregir")</f>
        <v>OK</v>
      </c>
      <c r="Z690" s="10" t="str">
        <f>+IF(Tabla2[[#This Row],[Nro. DNI / CE]]="","Corregir",IF(LEN(Tabla2[[#This Row],[Nro. DNI / CE]])&gt;=8,"OK","Corregir"))</f>
        <v>OK</v>
      </c>
      <c r="AA690" s="10">
        <f>COUNTIF(Tabla2[APELLIDOS Y NOMBRES],Tabla2[[#This Row],[APELLIDOS Y NOMBRES]])</f>
        <v>1</v>
      </c>
      <c r="AB690" t="str">
        <f ca="1">+IFERROR(IF(Tabla2[[#This Row],[FECHA CESE/BAJA]]="","No Aplica",IF(AND(MONTH(Tabla2[[#This Row],[FECHA CESE/BAJA]])=MONTH(TODAY()-30),YEAR(Tabla2[[#This Row],[FECHA CESE/BAJA]])=YEAR(TODAY())),MONTH(TODAY()-30)&amp;"-"&amp;YEAR(TODAY()),"Borrar")),"No aplica")</f>
        <v>No aplica</v>
      </c>
      <c r="AC690" t="str">
        <f ca="1">+IFERROR(IF(Tabla2[[#This Row],[FECHA INICIO DE LABORES EN OBRA]]="","No Aplica",IF(AND(MONTH(Tabla2[[#This Row],[FECHA INICIO DE LABORES EN OBRA]])=MONTH(TODAY()-30),YEAR(Tabla2[[#This Row],[FECHA INICIO DE LABORES EN OBRA]])=YEAR(TODAY())),MONTH(TODAY()-30)&amp;"-"&amp;YEAR(TODAY()),"No Aplica")),"No Aplica")</f>
        <v>No Aplica</v>
      </c>
    </row>
    <row r="691" spans="1:29" x14ac:dyDescent="0.25">
      <c r="A691" s="2">
        <v>20101155588</v>
      </c>
      <c r="B691" s="3" t="s">
        <v>39</v>
      </c>
      <c r="C691" s="3" t="s">
        <v>39</v>
      </c>
      <c r="D691" s="3">
        <v>10351545</v>
      </c>
      <c r="E691" s="3" t="s">
        <v>6693</v>
      </c>
      <c r="F691" s="36">
        <v>25211</v>
      </c>
      <c r="G691" s="3">
        <v>1</v>
      </c>
      <c r="H691" s="3" t="s">
        <v>6397</v>
      </c>
      <c r="I691" s="3" t="s">
        <v>6694</v>
      </c>
      <c r="J691" s="3" t="s">
        <v>6695</v>
      </c>
      <c r="K691" s="3" t="s">
        <v>1063</v>
      </c>
      <c r="L691" s="8" t="s">
        <v>9813</v>
      </c>
      <c r="M691" s="5" t="s">
        <v>3092</v>
      </c>
      <c r="N691" s="13" t="s">
        <v>1043</v>
      </c>
      <c r="O691" s="5">
        <v>43405</v>
      </c>
      <c r="P691" s="8">
        <v>1</v>
      </c>
      <c r="Q691" s="9">
        <v>1</v>
      </c>
      <c r="R691" s="9" t="str">
        <f>IFERROR(VLOOKUP(Tabla2[[#This Row],[CONTRATISTA PRNCIPAL]],Hoja1!$L$5:$M$9,2,FALSE),"CJV")</f>
        <v>EPC</v>
      </c>
      <c r="S691" s="9" t="str">
        <f>IF(Tabla2[[#This Row],[EMPRESA]]=Tabla2[[#This Row],[CONTRATISTA PRNCIPAL]],"Principal","Secundaria")</f>
        <v>Principal</v>
      </c>
      <c r="T691" s="10">
        <f>IFERROR(1/COUNTIF(Tabla2[CONTRATISTA PRNCIPAL],Tabla2[[#This Row],[CONTRATISTA PRNCIPAL]]),0)</f>
        <v>3.5714285714285713E-3</v>
      </c>
      <c r="U691" s="33">
        <f ca="1">IF(((TODAY()-Tabla2[[#This Row],[FECHA NACIMIENTO]])/365)&lt;18,"Corregir", IF(((TODAY()-Tabla2[[#This Row],[FECHA NACIMIENTO]])/365)&gt;80, "Corregir",ROUNDDOWN(((TODAY()-Tabla2[[#This Row],[FECHA NACIMIENTO]])/365),0)))</f>
        <v>54</v>
      </c>
      <c r="V69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691" s="34" t="str">
        <f ca="1">+IF(Tabla2[[#This Row],[Edad]]="Corregir","Corregir","Ok")</f>
        <v>Ok</v>
      </c>
      <c r="X691" s="10" t="str">
        <f>+IFERROR(VLOOKUP(Tabla2[[#This Row],[DISTRITO SEGÚN DNI]],Hoja1!$A$2:$B$55,2,FALSE),"No")</f>
        <v>No</v>
      </c>
      <c r="Y691" s="10" t="str">
        <f>IF(OR(LOWER(Tabla2[[#This Row],[GENERO]])="masculino", LOWER(Tabla2[[#This Row],[GENERO]])="femenino"),"OK","Corregir")</f>
        <v>OK</v>
      </c>
      <c r="Z691" s="10" t="str">
        <f>+IF(Tabla2[[#This Row],[Nro. DNI / CE]]="","Corregir",IF(LEN(Tabla2[[#This Row],[Nro. DNI / CE]])&gt;=8,"OK","Corregir"))</f>
        <v>OK</v>
      </c>
      <c r="AA691" s="10">
        <f>COUNTIF(Tabla2[APELLIDOS Y NOMBRES],Tabla2[[#This Row],[APELLIDOS Y NOMBRES]])</f>
        <v>1</v>
      </c>
      <c r="AB691" t="str">
        <f ca="1">+IFERROR(IF(Tabla2[[#This Row],[FECHA CESE/BAJA]]="","No Aplica",IF(AND(MONTH(Tabla2[[#This Row],[FECHA CESE/BAJA]])=MONTH(TODAY()-30),YEAR(Tabla2[[#This Row],[FECHA CESE/BAJA]])=YEAR(TODAY())),MONTH(TODAY()-30)&amp;"-"&amp;YEAR(TODAY()),"Borrar")),"No aplica")</f>
        <v>No aplica</v>
      </c>
      <c r="AC691" t="str">
        <f ca="1">+IFERROR(IF(Tabla2[[#This Row],[FECHA INICIO DE LABORES EN OBRA]]="","No Aplica",IF(AND(MONTH(Tabla2[[#This Row],[FECHA INICIO DE LABORES EN OBRA]])=MONTH(TODAY()-30),YEAR(Tabla2[[#This Row],[FECHA INICIO DE LABORES EN OBRA]])=YEAR(TODAY())),MONTH(TODAY()-30)&amp;"-"&amp;YEAR(TODAY()),"No Aplica")),"No Aplica")</f>
        <v>No Aplica</v>
      </c>
    </row>
    <row r="692" spans="1:29" x14ac:dyDescent="0.25">
      <c r="A692" s="2">
        <v>20101155588</v>
      </c>
      <c r="B692" s="3" t="s">
        <v>39</v>
      </c>
      <c r="C692" s="3" t="s">
        <v>39</v>
      </c>
      <c r="D692" s="3">
        <v>75464886</v>
      </c>
      <c r="E692" s="3" t="s">
        <v>6696</v>
      </c>
      <c r="F692" s="36">
        <v>36297</v>
      </c>
      <c r="G692" s="3">
        <v>1</v>
      </c>
      <c r="H692" s="3" t="s">
        <v>6397</v>
      </c>
      <c r="I692" s="3" t="s">
        <v>6697</v>
      </c>
      <c r="J692" s="3" t="s">
        <v>6698</v>
      </c>
      <c r="K692" s="3" t="s">
        <v>6029</v>
      </c>
      <c r="L692" s="8" t="s">
        <v>9813</v>
      </c>
      <c r="M692" s="5" t="s">
        <v>3092</v>
      </c>
      <c r="N692" s="13" t="s">
        <v>1043</v>
      </c>
      <c r="O692" s="5">
        <v>44624</v>
      </c>
      <c r="P692" s="8">
        <v>1</v>
      </c>
      <c r="Q692" s="9">
        <v>1</v>
      </c>
      <c r="R692" s="9" t="str">
        <f>IFERROR(VLOOKUP(Tabla2[[#This Row],[CONTRATISTA PRNCIPAL]],Hoja1!$L$5:$M$9,2,FALSE),"CJV")</f>
        <v>EPC</v>
      </c>
      <c r="S692" s="9" t="str">
        <f>IF(Tabla2[[#This Row],[EMPRESA]]=Tabla2[[#This Row],[CONTRATISTA PRNCIPAL]],"Principal","Secundaria")</f>
        <v>Principal</v>
      </c>
      <c r="T692" s="10">
        <f>IFERROR(1/COUNTIF(Tabla2[CONTRATISTA PRNCIPAL],Tabla2[[#This Row],[CONTRATISTA PRNCIPAL]]),0)</f>
        <v>3.5714285714285713E-3</v>
      </c>
      <c r="U692" s="33">
        <f ca="1">IF(((TODAY()-Tabla2[[#This Row],[FECHA NACIMIENTO]])/365)&lt;18,"Corregir", IF(((TODAY()-Tabla2[[#This Row],[FECHA NACIMIENTO]])/365)&gt;80, "Corregir",ROUNDDOWN(((TODAY()-Tabla2[[#This Row],[FECHA NACIMIENTO]])/365),0)))</f>
        <v>24</v>
      </c>
      <c r="V69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692" s="34" t="str">
        <f ca="1">+IF(Tabla2[[#This Row],[Edad]]="Corregir","Corregir","Ok")</f>
        <v>Ok</v>
      </c>
      <c r="X692" s="10" t="str">
        <f>+IFERROR(VLOOKUP(Tabla2[[#This Row],[DISTRITO SEGÚN DNI]],Hoja1!$A$2:$B$55,2,FALSE),"No")</f>
        <v>No</v>
      </c>
      <c r="Y692" s="10" t="str">
        <f>IF(OR(LOWER(Tabla2[[#This Row],[GENERO]])="masculino", LOWER(Tabla2[[#This Row],[GENERO]])="femenino"),"OK","Corregir")</f>
        <v>OK</v>
      </c>
      <c r="Z692" s="10" t="str">
        <f>+IF(Tabla2[[#This Row],[Nro. DNI / CE]]="","Corregir",IF(LEN(Tabla2[[#This Row],[Nro. DNI / CE]])&gt;=8,"OK","Corregir"))</f>
        <v>OK</v>
      </c>
      <c r="AA692" s="10">
        <f>COUNTIF(Tabla2[APELLIDOS Y NOMBRES],Tabla2[[#This Row],[APELLIDOS Y NOMBRES]])</f>
        <v>1</v>
      </c>
      <c r="AB692" t="str">
        <f ca="1">+IFERROR(IF(Tabla2[[#This Row],[FECHA CESE/BAJA]]="","No Aplica",IF(AND(MONTH(Tabla2[[#This Row],[FECHA CESE/BAJA]])=MONTH(TODAY()-30),YEAR(Tabla2[[#This Row],[FECHA CESE/BAJA]])=YEAR(TODAY())),MONTH(TODAY()-30)&amp;"-"&amp;YEAR(TODAY()),"Borrar")),"No aplica")</f>
        <v>No aplica</v>
      </c>
      <c r="AC692" t="str">
        <f ca="1">+IFERROR(IF(Tabla2[[#This Row],[FECHA INICIO DE LABORES EN OBRA]]="","No Aplica",IF(AND(MONTH(Tabla2[[#This Row],[FECHA INICIO DE LABORES EN OBRA]])=MONTH(TODAY()-30),YEAR(Tabla2[[#This Row],[FECHA INICIO DE LABORES EN OBRA]])=YEAR(TODAY())),MONTH(TODAY()-30)&amp;"-"&amp;YEAR(TODAY()),"No Aplica")),"No Aplica")</f>
        <v>No Aplica</v>
      </c>
    </row>
    <row r="693" spans="1:29" x14ac:dyDescent="0.25">
      <c r="A693" s="2">
        <v>20101155588</v>
      </c>
      <c r="B693" s="3" t="s">
        <v>39</v>
      </c>
      <c r="C693" s="3" t="s">
        <v>39</v>
      </c>
      <c r="D693" s="3">
        <v>40777363</v>
      </c>
      <c r="E693" s="3" t="s">
        <v>6699</v>
      </c>
      <c r="F693" s="36">
        <v>29617</v>
      </c>
      <c r="G693" s="3">
        <v>1</v>
      </c>
      <c r="H693" s="3" t="s">
        <v>6397</v>
      </c>
      <c r="I693" s="3" t="s">
        <v>6697</v>
      </c>
      <c r="J693" s="3" t="s">
        <v>6700</v>
      </c>
      <c r="K693" s="3" t="s">
        <v>1210</v>
      </c>
      <c r="L693" s="8" t="s">
        <v>9813</v>
      </c>
      <c r="M693" s="5" t="s">
        <v>3092</v>
      </c>
      <c r="N693" s="13" t="s">
        <v>1043</v>
      </c>
      <c r="O693" s="5">
        <v>44197</v>
      </c>
      <c r="P693" s="8">
        <v>1</v>
      </c>
      <c r="Q693" s="9">
        <v>1</v>
      </c>
      <c r="R693" s="9" t="str">
        <f>IFERROR(VLOOKUP(Tabla2[[#This Row],[CONTRATISTA PRNCIPAL]],Hoja1!$L$5:$M$9,2,FALSE),"CJV")</f>
        <v>EPC</v>
      </c>
      <c r="S693" s="9" t="str">
        <f>IF(Tabla2[[#This Row],[EMPRESA]]=Tabla2[[#This Row],[CONTRATISTA PRNCIPAL]],"Principal","Secundaria")</f>
        <v>Principal</v>
      </c>
      <c r="T693" s="10">
        <f>IFERROR(1/COUNTIF(Tabla2[CONTRATISTA PRNCIPAL],Tabla2[[#This Row],[CONTRATISTA PRNCIPAL]]),0)</f>
        <v>3.5714285714285713E-3</v>
      </c>
      <c r="U693" s="33">
        <f ca="1">IF(((TODAY()-Tabla2[[#This Row],[FECHA NACIMIENTO]])/365)&lt;18,"Corregir", IF(((TODAY()-Tabla2[[#This Row],[FECHA NACIMIENTO]])/365)&gt;80, "Corregir",ROUNDDOWN(((TODAY()-Tabla2[[#This Row],[FECHA NACIMIENTO]])/365),0)))</f>
        <v>42</v>
      </c>
      <c r="V69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693" s="34" t="str">
        <f ca="1">+IF(Tabla2[[#This Row],[Edad]]="Corregir","Corregir","Ok")</f>
        <v>Ok</v>
      </c>
      <c r="X693" s="10" t="str">
        <f>+IFERROR(VLOOKUP(Tabla2[[#This Row],[DISTRITO SEGÚN DNI]],Hoja1!$A$2:$B$55,2,FALSE),"No")</f>
        <v>No</v>
      </c>
      <c r="Y693" s="10" t="str">
        <f>IF(OR(LOWER(Tabla2[[#This Row],[GENERO]])="masculino", LOWER(Tabla2[[#This Row],[GENERO]])="femenino"),"OK","Corregir")</f>
        <v>OK</v>
      </c>
      <c r="Z693" s="10" t="str">
        <f>+IF(Tabla2[[#This Row],[Nro. DNI / CE]]="","Corregir",IF(LEN(Tabla2[[#This Row],[Nro. DNI / CE]])&gt;=8,"OK","Corregir"))</f>
        <v>OK</v>
      </c>
      <c r="AA693" s="10">
        <f>COUNTIF(Tabla2[APELLIDOS Y NOMBRES],Tabla2[[#This Row],[APELLIDOS Y NOMBRES]])</f>
        <v>1</v>
      </c>
      <c r="AB693" t="str">
        <f ca="1">+IFERROR(IF(Tabla2[[#This Row],[FECHA CESE/BAJA]]="","No Aplica",IF(AND(MONTH(Tabla2[[#This Row],[FECHA CESE/BAJA]])=MONTH(TODAY()-30),YEAR(Tabla2[[#This Row],[FECHA CESE/BAJA]])=YEAR(TODAY())),MONTH(TODAY()-30)&amp;"-"&amp;YEAR(TODAY()),"Borrar")),"No aplica")</f>
        <v>No aplica</v>
      </c>
      <c r="AC693" t="str">
        <f ca="1">+IFERROR(IF(Tabla2[[#This Row],[FECHA INICIO DE LABORES EN OBRA]]="","No Aplica",IF(AND(MONTH(Tabla2[[#This Row],[FECHA INICIO DE LABORES EN OBRA]])=MONTH(TODAY()-30),YEAR(Tabla2[[#This Row],[FECHA INICIO DE LABORES EN OBRA]])=YEAR(TODAY())),MONTH(TODAY()-30)&amp;"-"&amp;YEAR(TODAY()),"No Aplica")),"No Aplica")</f>
        <v>No Aplica</v>
      </c>
    </row>
    <row r="694" spans="1:29" x14ac:dyDescent="0.25">
      <c r="A694" s="2">
        <v>20101155588</v>
      </c>
      <c r="B694" s="3" t="s">
        <v>39</v>
      </c>
      <c r="C694" s="3" t="s">
        <v>39</v>
      </c>
      <c r="D694" s="3">
        <v>44804579</v>
      </c>
      <c r="E694" s="3" t="s">
        <v>6701</v>
      </c>
      <c r="F694" s="36">
        <v>27600</v>
      </c>
      <c r="G694" s="3">
        <v>1</v>
      </c>
      <c r="H694" s="3" t="s">
        <v>6397</v>
      </c>
      <c r="I694" s="3" t="s">
        <v>6702</v>
      </c>
      <c r="J694" s="3" t="s">
        <v>6703</v>
      </c>
      <c r="K694" s="3" t="s">
        <v>1063</v>
      </c>
      <c r="L694" s="8" t="s">
        <v>9813</v>
      </c>
      <c r="M694" s="5" t="s">
        <v>3092</v>
      </c>
      <c r="N694" s="13" t="s">
        <v>1043</v>
      </c>
      <c r="O694" s="5">
        <v>43661</v>
      </c>
      <c r="P694" s="8">
        <v>1</v>
      </c>
      <c r="Q694" s="9">
        <v>1</v>
      </c>
      <c r="R694" s="9" t="str">
        <f>IFERROR(VLOOKUP(Tabla2[[#This Row],[CONTRATISTA PRNCIPAL]],Hoja1!$L$5:$M$9,2,FALSE),"CJV")</f>
        <v>EPC</v>
      </c>
      <c r="S694" s="9" t="str">
        <f>IF(Tabla2[[#This Row],[EMPRESA]]=Tabla2[[#This Row],[CONTRATISTA PRNCIPAL]],"Principal","Secundaria")</f>
        <v>Principal</v>
      </c>
      <c r="T694" s="10">
        <f>IFERROR(1/COUNTIF(Tabla2[CONTRATISTA PRNCIPAL],Tabla2[[#This Row],[CONTRATISTA PRNCIPAL]]),0)</f>
        <v>3.5714285714285713E-3</v>
      </c>
      <c r="U694" s="33">
        <f ca="1">IF(((TODAY()-Tabla2[[#This Row],[FECHA NACIMIENTO]])/365)&lt;18,"Corregir", IF(((TODAY()-Tabla2[[#This Row],[FECHA NACIMIENTO]])/365)&gt;80, "Corregir",ROUNDDOWN(((TODAY()-Tabla2[[#This Row],[FECHA NACIMIENTO]])/365),0)))</f>
        <v>48</v>
      </c>
      <c r="V69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694" s="34" t="str">
        <f ca="1">+IF(Tabla2[[#This Row],[Edad]]="Corregir","Corregir","Ok")</f>
        <v>Ok</v>
      </c>
      <c r="X694" s="10" t="str">
        <f>+IFERROR(VLOOKUP(Tabla2[[#This Row],[DISTRITO SEGÚN DNI]],Hoja1!$A$2:$B$55,2,FALSE),"No")</f>
        <v>No</v>
      </c>
      <c r="Y694" s="10" t="str">
        <f>IF(OR(LOWER(Tabla2[[#This Row],[GENERO]])="masculino", LOWER(Tabla2[[#This Row],[GENERO]])="femenino"),"OK","Corregir")</f>
        <v>OK</v>
      </c>
      <c r="Z694" s="10" t="str">
        <f>+IF(Tabla2[[#This Row],[Nro. DNI / CE]]="","Corregir",IF(LEN(Tabla2[[#This Row],[Nro. DNI / CE]])&gt;=8,"OK","Corregir"))</f>
        <v>OK</v>
      </c>
      <c r="AA694" s="10">
        <f>COUNTIF(Tabla2[APELLIDOS Y NOMBRES],Tabla2[[#This Row],[APELLIDOS Y NOMBRES]])</f>
        <v>1</v>
      </c>
      <c r="AB694" t="str">
        <f ca="1">+IFERROR(IF(Tabla2[[#This Row],[FECHA CESE/BAJA]]="","No Aplica",IF(AND(MONTH(Tabla2[[#This Row],[FECHA CESE/BAJA]])=MONTH(TODAY()-30),YEAR(Tabla2[[#This Row],[FECHA CESE/BAJA]])=YEAR(TODAY())),MONTH(TODAY()-30)&amp;"-"&amp;YEAR(TODAY()),"Borrar")),"No aplica")</f>
        <v>No aplica</v>
      </c>
      <c r="AC694" t="str">
        <f ca="1">+IFERROR(IF(Tabla2[[#This Row],[FECHA INICIO DE LABORES EN OBRA]]="","No Aplica",IF(AND(MONTH(Tabla2[[#This Row],[FECHA INICIO DE LABORES EN OBRA]])=MONTH(TODAY()-30),YEAR(Tabla2[[#This Row],[FECHA INICIO DE LABORES EN OBRA]])=YEAR(TODAY())),MONTH(TODAY()-30)&amp;"-"&amp;YEAR(TODAY()),"No Aplica")),"No Aplica")</f>
        <v>No Aplica</v>
      </c>
    </row>
    <row r="695" spans="1:29" x14ac:dyDescent="0.25">
      <c r="A695" s="2">
        <v>20101155588</v>
      </c>
      <c r="B695" s="3" t="s">
        <v>39</v>
      </c>
      <c r="C695" s="3" t="s">
        <v>39</v>
      </c>
      <c r="D695" s="3">
        <v>40579006</v>
      </c>
      <c r="E695" s="3" t="s">
        <v>6704</v>
      </c>
      <c r="F695" s="36">
        <v>29433</v>
      </c>
      <c r="G695" s="3">
        <v>1</v>
      </c>
      <c r="H695" s="3" t="s">
        <v>6397</v>
      </c>
      <c r="I695" s="3" t="s">
        <v>6702</v>
      </c>
      <c r="J695" s="3" t="s">
        <v>6705</v>
      </c>
      <c r="K695" s="3" t="s">
        <v>6029</v>
      </c>
      <c r="L695" s="8" t="s">
        <v>9813</v>
      </c>
      <c r="M695" s="5" t="s">
        <v>3092</v>
      </c>
      <c r="N695" s="13" t="s">
        <v>1043</v>
      </c>
      <c r="O695" s="5">
        <v>44418</v>
      </c>
      <c r="P695" s="8">
        <v>1</v>
      </c>
      <c r="Q695" s="9">
        <v>1</v>
      </c>
      <c r="R695" s="9" t="str">
        <f>IFERROR(VLOOKUP(Tabla2[[#This Row],[CONTRATISTA PRNCIPAL]],Hoja1!$L$5:$M$9,2,FALSE),"CJV")</f>
        <v>EPC</v>
      </c>
      <c r="S695" s="9" t="str">
        <f>IF(Tabla2[[#This Row],[EMPRESA]]=Tabla2[[#This Row],[CONTRATISTA PRNCIPAL]],"Principal","Secundaria")</f>
        <v>Principal</v>
      </c>
      <c r="T695" s="10">
        <f>IFERROR(1/COUNTIF(Tabla2[CONTRATISTA PRNCIPAL],Tabla2[[#This Row],[CONTRATISTA PRNCIPAL]]),0)</f>
        <v>3.5714285714285713E-3</v>
      </c>
      <c r="U695" s="33">
        <f ca="1">IF(((TODAY()-Tabla2[[#This Row],[FECHA NACIMIENTO]])/365)&lt;18,"Corregir", IF(((TODAY()-Tabla2[[#This Row],[FECHA NACIMIENTO]])/365)&gt;80, "Corregir",ROUNDDOWN(((TODAY()-Tabla2[[#This Row],[FECHA NACIMIENTO]])/365),0)))</f>
        <v>43</v>
      </c>
      <c r="V69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695" s="34" t="str">
        <f ca="1">+IF(Tabla2[[#This Row],[Edad]]="Corregir","Corregir","Ok")</f>
        <v>Ok</v>
      </c>
      <c r="X695" s="10" t="str">
        <f>+IFERROR(VLOOKUP(Tabla2[[#This Row],[DISTRITO SEGÚN DNI]],Hoja1!$A$2:$B$55,2,FALSE),"No")</f>
        <v>No</v>
      </c>
      <c r="Y695" s="10" t="str">
        <f>IF(OR(LOWER(Tabla2[[#This Row],[GENERO]])="masculino", LOWER(Tabla2[[#This Row],[GENERO]])="femenino"),"OK","Corregir")</f>
        <v>OK</v>
      </c>
      <c r="Z695" s="10" t="str">
        <f>+IF(Tabla2[[#This Row],[Nro. DNI / CE]]="","Corregir",IF(LEN(Tabla2[[#This Row],[Nro. DNI / CE]])&gt;=8,"OK","Corregir"))</f>
        <v>OK</v>
      </c>
      <c r="AA695" s="10">
        <f>COUNTIF(Tabla2[APELLIDOS Y NOMBRES],Tabla2[[#This Row],[APELLIDOS Y NOMBRES]])</f>
        <v>1</v>
      </c>
      <c r="AB695" t="str">
        <f ca="1">+IFERROR(IF(Tabla2[[#This Row],[FECHA CESE/BAJA]]="","No Aplica",IF(AND(MONTH(Tabla2[[#This Row],[FECHA CESE/BAJA]])=MONTH(TODAY()-30),YEAR(Tabla2[[#This Row],[FECHA CESE/BAJA]])=YEAR(TODAY())),MONTH(TODAY()-30)&amp;"-"&amp;YEAR(TODAY()),"Borrar")),"No aplica")</f>
        <v>No aplica</v>
      </c>
      <c r="AC695" t="str">
        <f ca="1">+IFERROR(IF(Tabla2[[#This Row],[FECHA INICIO DE LABORES EN OBRA]]="","No Aplica",IF(AND(MONTH(Tabla2[[#This Row],[FECHA INICIO DE LABORES EN OBRA]])=MONTH(TODAY()-30),YEAR(Tabla2[[#This Row],[FECHA INICIO DE LABORES EN OBRA]])=YEAR(TODAY())),MONTH(TODAY()-30)&amp;"-"&amp;YEAR(TODAY()),"No Aplica")),"No Aplica")</f>
        <v>No Aplica</v>
      </c>
    </row>
    <row r="696" spans="1:29" x14ac:dyDescent="0.25">
      <c r="A696" s="2">
        <v>20101155588</v>
      </c>
      <c r="B696" s="3" t="s">
        <v>39</v>
      </c>
      <c r="C696" s="3" t="s">
        <v>39</v>
      </c>
      <c r="D696" s="3">
        <v>43610163</v>
      </c>
      <c r="E696" s="3" t="s">
        <v>6706</v>
      </c>
      <c r="F696" s="36">
        <v>31593</v>
      </c>
      <c r="G696" s="3">
        <v>1</v>
      </c>
      <c r="H696" s="3" t="s">
        <v>6397</v>
      </c>
      <c r="I696" s="3" t="s">
        <v>6707</v>
      </c>
      <c r="J696" s="3" t="s">
        <v>6708</v>
      </c>
      <c r="K696" s="3" t="s">
        <v>1481</v>
      </c>
      <c r="L696" s="8" t="s">
        <v>9813</v>
      </c>
      <c r="M696" s="5" t="s">
        <v>3092</v>
      </c>
      <c r="N696" s="13" t="s">
        <v>1043</v>
      </c>
      <c r="O696" s="5">
        <v>44359</v>
      </c>
      <c r="P696" s="8">
        <v>1</v>
      </c>
      <c r="Q696" s="9">
        <v>1</v>
      </c>
      <c r="R696" s="9" t="str">
        <f>IFERROR(VLOOKUP(Tabla2[[#This Row],[CONTRATISTA PRNCIPAL]],Hoja1!$L$5:$M$9,2,FALSE),"CJV")</f>
        <v>EPC</v>
      </c>
      <c r="S696" s="9" t="str">
        <f>IF(Tabla2[[#This Row],[EMPRESA]]=Tabla2[[#This Row],[CONTRATISTA PRNCIPAL]],"Principal","Secundaria")</f>
        <v>Principal</v>
      </c>
      <c r="T696" s="10">
        <f>IFERROR(1/COUNTIF(Tabla2[CONTRATISTA PRNCIPAL],Tabla2[[#This Row],[CONTRATISTA PRNCIPAL]]),0)</f>
        <v>3.5714285714285713E-3</v>
      </c>
      <c r="U696" s="33">
        <f ca="1">IF(((TODAY()-Tabla2[[#This Row],[FECHA NACIMIENTO]])/365)&lt;18,"Corregir", IF(((TODAY()-Tabla2[[#This Row],[FECHA NACIMIENTO]])/365)&gt;80, "Corregir",ROUNDDOWN(((TODAY()-Tabla2[[#This Row],[FECHA NACIMIENTO]])/365),0)))</f>
        <v>37</v>
      </c>
      <c r="V69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696" s="34" t="str">
        <f ca="1">+IF(Tabla2[[#This Row],[Edad]]="Corregir","Corregir","Ok")</f>
        <v>Ok</v>
      </c>
      <c r="X696" s="10" t="str">
        <f>+IFERROR(VLOOKUP(Tabla2[[#This Row],[DISTRITO SEGÚN DNI]],Hoja1!$A$2:$B$55,2,FALSE),"No")</f>
        <v>No</v>
      </c>
      <c r="Y696" s="10" t="str">
        <f>IF(OR(LOWER(Tabla2[[#This Row],[GENERO]])="masculino", LOWER(Tabla2[[#This Row],[GENERO]])="femenino"),"OK","Corregir")</f>
        <v>OK</v>
      </c>
      <c r="Z696" s="10" t="str">
        <f>+IF(Tabla2[[#This Row],[Nro. DNI / CE]]="","Corregir",IF(LEN(Tabla2[[#This Row],[Nro. DNI / CE]])&gt;=8,"OK","Corregir"))</f>
        <v>OK</v>
      </c>
      <c r="AA696" s="10">
        <f>COUNTIF(Tabla2[APELLIDOS Y NOMBRES],Tabla2[[#This Row],[APELLIDOS Y NOMBRES]])</f>
        <v>1</v>
      </c>
      <c r="AB696" t="str">
        <f ca="1">+IFERROR(IF(Tabla2[[#This Row],[FECHA CESE/BAJA]]="","No Aplica",IF(AND(MONTH(Tabla2[[#This Row],[FECHA CESE/BAJA]])=MONTH(TODAY()-30),YEAR(Tabla2[[#This Row],[FECHA CESE/BAJA]])=YEAR(TODAY())),MONTH(TODAY()-30)&amp;"-"&amp;YEAR(TODAY()),"Borrar")),"No aplica")</f>
        <v>No aplica</v>
      </c>
      <c r="AC696" t="str">
        <f ca="1">+IFERROR(IF(Tabla2[[#This Row],[FECHA INICIO DE LABORES EN OBRA]]="","No Aplica",IF(AND(MONTH(Tabla2[[#This Row],[FECHA INICIO DE LABORES EN OBRA]])=MONTH(TODAY()-30),YEAR(Tabla2[[#This Row],[FECHA INICIO DE LABORES EN OBRA]])=YEAR(TODAY())),MONTH(TODAY()-30)&amp;"-"&amp;YEAR(TODAY()),"No Aplica")),"No Aplica")</f>
        <v>No Aplica</v>
      </c>
    </row>
    <row r="697" spans="1:29" x14ac:dyDescent="0.25">
      <c r="A697" s="2">
        <v>20101155588</v>
      </c>
      <c r="B697" s="3" t="s">
        <v>39</v>
      </c>
      <c r="C697" s="3" t="s">
        <v>39</v>
      </c>
      <c r="D697" s="3">
        <v>45339699</v>
      </c>
      <c r="E697" s="3" t="s">
        <v>263</v>
      </c>
      <c r="F697" s="36">
        <v>32267</v>
      </c>
      <c r="G697" s="3">
        <v>1</v>
      </c>
      <c r="H697" s="3" t="s">
        <v>6397</v>
      </c>
      <c r="I697" s="3" t="s">
        <v>6707</v>
      </c>
      <c r="J697" s="3" t="s">
        <v>6709</v>
      </c>
      <c r="K697" s="3" t="s">
        <v>35</v>
      </c>
      <c r="L697" s="8" t="s">
        <v>9813</v>
      </c>
      <c r="M697" s="5" t="s">
        <v>3092</v>
      </c>
      <c r="N697" s="13" t="s">
        <v>1043</v>
      </c>
      <c r="O697" s="5">
        <v>43749</v>
      </c>
      <c r="P697" s="8">
        <v>1</v>
      </c>
      <c r="Q697" s="9">
        <v>1</v>
      </c>
      <c r="R697" s="9" t="str">
        <f>IFERROR(VLOOKUP(Tabla2[[#This Row],[CONTRATISTA PRNCIPAL]],Hoja1!$L$5:$M$9,2,FALSE),"CJV")</f>
        <v>EPC</v>
      </c>
      <c r="S697" s="9" t="str">
        <f>IF(Tabla2[[#This Row],[EMPRESA]]=Tabla2[[#This Row],[CONTRATISTA PRNCIPAL]],"Principal","Secundaria")</f>
        <v>Principal</v>
      </c>
      <c r="T697" s="10">
        <f>IFERROR(1/COUNTIF(Tabla2[CONTRATISTA PRNCIPAL],Tabla2[[#This Row],[CONTRATISTA PRNCIPAL]]),0)</f>
        <v>3.5714285714285713E-3</v>
      </c>
      <c r="U697" s="33">
        <f ca="1">IF(((TODAY()-Tabla2[[#This Row],[FECHA NACIMIENTO]])/365)&lt;18,"Corregir", IF(((TODAY()-Tabla2[[#This Row],[FECHA NACIMIENTO]])/365)&gt;80, "Corregir",ROUNDDOWN(((TODAY()-Tabla2[[#This Row],[FECHA NACIMIENTO]])/365),0)))</f>
        <v>35</v>
      </c>
      <c r="V69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697" s="34" t="str">
        <f ca="1">+IF(Tabla2[[#This Row],[Edad]]="Corregir","Corregir","Ok")</f>
        <v>Ok</v>
      </c>
      <c r="X697" s="10" t="str">
        <f>+IFERROR(VLOOKUP(Tabla2[[#This Row],[DISTRITO SEGÚN DNI]],Hoja1!$A$2:$B$55,2,FALSE),"No")</f>
        <v>EL AGUSTINO</v>
      </c>
      <c r="Y697" s="10" t="str">
        <f>IF(OR(LOWER(Tabla2[[#This Row],[GENERO]])="masculino", LOWER(Tabla2[[#This Row],[GENERO]])="femenino"),"OK","Corregir")</f>
        <v>OK</v>
      </c>
      <c r="Z697" s="10" t="str">
        <f>+IF(Tabla2[[#This Row],[Nro. DNI / CE]]="","Corregir",IF(LEN(Tabla2[[#This Row],[Nro. DNI / CE]])&gt;=8,"OK","Corregir"))</f>
        <v>OK</v>
      </c>
      <c r="AA697" s="10">
        <f>COUNTIF(Tabla2[APELLIDOS Y NOMBRES],Tabla2[[#This Row],[APELLIDOS Y NOMBRES]])</f>
        <v>1</v>
      </c>
      <c r="AB697" t="str">
        <f ca="1">+IFERROR(IF(Tabla2[[#This Row],[FECHA CESE/BAJA]]="","No Aplica",IF(AND(MONTH(Tabla2[[#This Row],[FECHA CESE/BAJA]])=MONTH(TODAY()-30),YEAR(Tabla2[[#This Row],[FECHA CESE/BAJA]])=YEAR(TODAY())),MONTH(TODAY()-30)&amp;"-"&amp;YEAR(TODAY()),"Borrar")),"No aplica")</f>
        <v>No aplica</v>
      </c>
      <c r="AC697" t="str">
        <f ca="1">+IFERROR(IF(Tabla2[[#This Row],[FECHA INICIO DE LABORES EN OBRA]]="","No Aplica",IF(AND(MONTH(Tabla2[[#This Row],[FECHA INICIO DE LABORES EN OBRA]])=MONTH(TODAY()-30),YEAR(Tabla2[[#This Row],[FECHA INICIO DE LABORES EN OBRA]])=YEAR(TODAY())),MONTH(TODAY()-30)&amp;"-"&amp;YEAR(TODAY()),"No Aplica")),"No Aplica")</f>
        <v>No Aplica</v>
      </c>
    </row>
    <row r="698" spans="1:29" x14ac:dyDescent="0.25">
      <c r="A698" s="2">
        <v>20101155588</v>
      </c>
      <c r="B698" s="3" t="s">
        <v>39</v>
      </c>
      <c r="C698" s="3" t="s">
        <v>39</v>
      </c>
      <c r="D698" s="3">
        <v>71029771</v>
      </c>
      <c r="E698" s="3" t="s">
        <v>6711</v>
      </c>
      <c r="F698" s="36">
        <v>34798</v>
      </c>
      <c r="G698" s="3">
        <v>1</v>
      </c>
      <c r="H698" s="3" t="s">
        <v>6397</v>
      </c>
      <c r="I698" s="3" t="s">
        <v>6710</v>
      </c>
      <c r="J698" s="3" t="s">
        <v>6712</v>
      </c>
      <c r="K698" s="3" t="s">
        <v>1360</v>
      </c>
      <c r="L698" s="8" t="s">
        <v>9813</v>
      </c>
      <c r="M698" s="5" t="s">
        <v>3092</v>
      </c>
      <c r="N698" s="13" t="s">
        <v>1043</v>
      </c>
      <c r="O698" s="5">
        <v>44237</v>
      </c>
      <c r="P698" s="8">
        <v>1</v>
      </c>
      <c r="Q698" s="9">
        <v>1</v>
      </c>
      <c r="R698" s="9" t="str">
        <f>IFERROR(VLOOKUP(Tabla2[[#This Row],[CONTRATISTA PRNCIPAL]],Hoja1!$L$5:$M$9,2,FALSE),"CJV")</f>
        <v>EPC</v>
      </c>
      <c r="S698" s="9" t="str">
        <f>IF(Tabla2[[#This Row],[EMPRESA]]=Tabla2[[#This Row],[CONTRATISTA PRNCIPAL]],"Principal","Secundaria")</f>
        <v>Principal</v>
      </c>
      <c r="T698" s="10">
        <f>IFERROR(1/COUNTIF(Tabla2[CONTRATISTA PRNCIPAL],Tabla2[[#This Row],[CONTRATISTA PRNCIPAL]]),0)</f>
        <v>3.5714285714285713E-3</v>
      </c>
      <c r="U698" s="33">
        <f ca="1">IF(((TODAY()-Tabla2[[#This Row],[FECHA NACIMIENTO]])/365)&lt;18,"Corregir", IF(((TODAY()-Tabla2[[#This Row],[FECHA NACIMIENTO]])/365)&gt;80, "Corregir",ROUNDDOWN(((TODAY()-Tabla2[[#This Row],[FECHA NACIMIENTO]])/365),0)))</f>
        <v>28</v>
      </c>
      <c r="V69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698" s="34" t="str">
        <f ca="1">+IF(Tabla2[[#This Row],[Edad]]="Corregir","Corregir","Ok")</f>
        <v>Ok</v>
      </c>
      <c r="X698" s="10" t="str">
        <f>+IFERROR(VLOOKUP(Tabla2[[#This Row],[DISTRITO SEGÚN DNI]],Hoja1!$A$2:$B$55,2,FALSE),"No")</f>
        <v>No</v>
      </c>
      <c r="Y698" s="10" t="str">
        <f>IF(OR(LOWER(Tabla2[[#This Row],[GENERO]])="masculino", LOWER(Tabla2[[#This Row],[GENERO]])="femenino"),"OK","Corregir")</f>
        <v>OK</v>
      </c>
      <c r="Z698" s="10" t="str">
        <f>+IF(Tabla2[[#This Row],[Nro. DNI / CE]]="","Corregir",IF(LEN(Tabla2[[#This Row],[Nro. DNI / CE]])&gt;=8,"OK","Corregir"))</f>
        <v>OK</v>
      </c>
      <c r="AA698" s="10">
        <f>COUNTIF(Tabla2[APELLIDOS Y NOMBRES],Tabla2[[#This Row],[APELLIDOS Y NOMBRES]])</f>
        <v>1</v>
      </c>
      <c r="AB698" t="str">
        <f ca="1">+IFERROR(IF(Tabla2[[#This Row],[FECHA CESE/BAJA]]="","No Aplica",IF(AND(MONTH(Tabla2[[#This Row],[FECHA CESE/BAJA]])=MONTH(TODAY()-30),YEAR(Tabla2[[#This Row],[FECHA CESE/BAJA]])=YEAR(TODAY())),MONTH(TODAY()-30)&amp;"-"&amp;YEAR(TODAY()),"Borrar")),"No aplica")</f>
        <v>No aplica</v>
      </c>
      <c r="AC698" t="str">
        <f ca="1">+IFERROR(IF(Tabla2[[#This Row],[FECHA INICIO DE LABORES EN OBRA]]="","No Aplica",IF(AND(MONTH(Tabla2[[#This Row],[FECHA INICIO DE LABORES EN OBRA]])=MONTH(TODAY()-30),YEAR(Tabla2[[#This Row],[FECHA INICIO DE LABORES EN OBRA]])=YEAR(TODAY())),MONTH(TODAY()-30)&amp;"-"&amp;YEAR(TODAY()),"No Aplica")),"No Aplica")</f>
        <v>No Aplica</v>
      </c>
    </row>
    <row r="699" spans="1:29" x14ac:dyDescent="0.25">
      <c r="A699" s="2">
        <v>20101155588</v>
      </c>
      <c r="B699" s="3" t="s">
        <v>39</v>
      </c>
      <c r="C699" s="3" t="s">
        <v>39</v>
      </c>
      <c r="D699" s="3">
        <v>47547804</v>
      </c>
      <c r="E699" s="3" t="s">
        <v>6713</v>
      </c>
      <c r="F699" s="36">
        <v>33039</v>
      </c>
      <c r="G699" s="3">
        <v>1</v>
      </c>
      <c r="H699" s="3" t="s">
        <v>6397</v>
      </c>
      <c r="I699" s="3" t="s">
        <v>6714</v>
      </c>
      <c r="J699" s="3" t="s">
        <v>6715</v>
      </c>
      <c r="K699" s="3" t="s">
        <v>1063</v>
      </c>
      <c r="L699" s="8" t="s">
        <v>9813</v>
      </c>
      <c r="M699" s="5" t="s">
        <v>3092</v>
      </c>
      <c r="N699" s="13" t="s">
        <v>1043</v>
      </c>
      <c r="O699" s="5">
        <v>44658</v>
      </c>
      <c r="P699" s="8">
        <v>1</v>
      </c>
      <c r="Q699" s="9">
        <v>1</v>
      </c>
      <c r="R699" s="9" t="str">
        <f>IFERROR(VLOOKUP(Tabla2[[#This Row],[CONTRATISTA PRNCIPAL]],Hoja1!$L$5:$M$9,2,FALSE),"CJV")</f>
        <v>EPC</v>
      </c>
      <c r="S699" s="9" t="str">
        <f>IF(Tabla2[[#This Row],[EMPRESA]]=Tabla2[[#This Row],[CONTRATISTA PRNCIPAL]],"Principal","Secundaria")</f>
        <v>Principal</v>
      </c>
      <c r="T699" s="10">
        <f>IFERROR(1/COUNTIF(Tabla2[CONTRATISTA PRNCIPAL],Tabla2[[#This Row],[CONTRATISTA PRNCIPAL]]),0)</f>
        <v>3.5714285714285713E-3</v>
      </c>
      <c r="U699" s="33">
        <f ca="1">IF(((TODAY()-Tabla2[[#This Row],[FECHA NACIMIENTO]])/365)&lt;18,"Corregir", IF(((TODAY()-Tabla2[[#This Row],[FECHA NACIMIENTO]])/365)&gt;80, "Corregir",ROUNDDOWN(((TODAY()-Tabla2[[#This Row],[FECHA NACIMIENTO]])/365),0)))</f>
        <v>33</v>
      </c>
      <c r="V69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699" s="34" t="str">
        <f ca="1">+IF(Tabla2[[#This Row],[Edad]]="Corregir","Corregir","Ok")</f>
        <v>Ok</v>
      </c>
      <c r="X699" s="10" t="str">
        <f>+IFERROR(VLOOKUP(Tabla2[[#This Row],[DISTRITO SEGÚN DNI]],Hoja1!$A$2:$B$55,2,FALSE),"No")</f>
        <v>No</v>
      </c>
      <c r="Y699" s="10" t="str">
        <f>IF(OR(LOWER(Tabla2[[#This Row],[GENERO]])="masculino", LOWER(Tabla2[[#This Row],[GENERO]])="femenino"),"OK","Corregir")</f>
        <v>OK</v>
      </c>
      <c r="Z699" s="10" t="str">
        <f>+IF(Tabla2[[#This Row],[Nro. DNI / CE]]="","Corregir",IF(LEN(Tabla2[[#This Row],[Nro. DNI / CE]])&gt;=8,"OK","Corregir"))</f>
        <v>OK</v>
      </c>
      <c r="AA699" s="10">
        <f>COUNTIF(Tabla2[APELLIDOS Y NOMBRES],Tabla2[[#This Row],[APELLIDOS Y NOMBRES]])</f>
        <v>1</v>
      </c>
      <c r="AB699" t="str">
        <f ca="1">+IFERROR(IF(Tabla2[[#This Row],[FECHA CESE/BAJA]]="","No Aplica",IF(AND(MONTH(Tabla2[[#This Row],[FECHA CESE/BAJA]])=MONTH(TODAY()-30),YEAR(Tabla2[[#This Row],[FECHA CESE/BAJA]])=YEAR(TODAY())),MONTH(TODAY()-30)&amp;"-"&amp;YEAR(TODAY()),"Borrar")),"No aplica")</f>
        <v>No aplica</v>
      </c>
      <c r="AC699" t="str">
        <f ca="1">+IFERROR(IF(Tabla2[[#This Row],[FECHA INICIO DE LABORES EN OBRA]]="","No Aplica",IF(AND(MONTH(Tabla2[[#This Row],[FECHA INICIO DE LABORES EN OBRA]])=MONTH(TODAY()-30),YEAR(Tabla2[[#This Row],[FECHA INICIO DE LABORES EN OBRA]])=YEAR(TODAY())),MONTH(TODAY()-30)&amp;"-"&amp;YEAR(TODAY()),"No Aplica")),"No Aplica")</f>
        <v>No Aplica</v>
      </c>
    </row>
    <row r="700" spans="1:29" x14ac:dyDescent="0.25">
      <c r="A700" s="2">
        <v>20101155588</v>
      </c>
      <c r="B700" s="3" t="s">
        <v>39</v>
      </c>
      <c r="C700" s="3" t="s">
        <v>39</v>
      </c>
      <c r="D700" s="3" t="s">
        <v>8501</v>
      </c>
      <c r="E700" s="3" t="s">
        <v>6716</v>
      </c>
      <c r="F700" s="36">
        <v>23931</v>
      </c>
      <c r="G700" s="3">
        <v>1</v>
      </c>
      <c r="H700" s="3" t="s">
        <v>6397</v>
      </c>
      <c r="I700" s="3" t="s">
        <v>6717</v>
      </c>
      <c r="J700" s="3" t="s">
        <v>6718</v>
      </c>
      <c r="K700" s="3" t="s">
        <v>1063</v>
      </c>
      <c r="L700" s="8" t="s">
        <v>9813</v>
      </c>
      <c r="M700" s="5" t="s">
        <v>3092</v>
      </c>
      <c r="N700" s="13" t="s">
        <v>1043</v>
      </c>
      <c r="O700" s="5">
        <v>43368</v>
      </c>
      <c r="P700" s="8">
        <v>1</v>
      </c>
      <c r="Q700" s="9">
        <v>1</v>
      </c>
      <c r="R700" s="9" t="str">
        <f>IFERROR(VLOOKUP(Tabla2[[#This Row],[CONTRATISTA PRNCIPAL]],Hoja1!$L$5:$M$9,2,FALSE),"CJV")</f>
        <v>EPC</v>
      </c>
      <c r="S700" s="9" t="str">
        <f>IF(Tabla2[[#This Row],[EMPRESA]]=Tabla2[[#This Row],[CONTRATISTA PRNCIPAL]],"Principal","Secundaria")</f>
        <v>Principal</v>
      </c>
      <c r="T700" s="10">
        <f>IFERROR(1/COUNTIF(Tabla2[CONTRATISTA PRNCIPAL],Tabla2[[#This Row],[CONTRATISTA PRNCIPAL]]),0)</f>
        <v>3.5714285714285713E-3</v>
      </c>
      <c r="U700" s="33">
        <f ca="1">IF(((TODAY()-Tabla2[[#This Row],[FECHA NACIMIENTO]])/365)&lt;18,"Corregir", IF(((TODAY()-Tabla2[[#This Row],[FECHA NACIMIENTO]])/365)&gt;80, "Corregir",ROUNDDOWN(((TODAY()-Tabla2[[#This Row],[FECHA NACIMIENTO]])/365),0)))</f>
        <v>58</v>
      </c>
      <c r="V70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700" s="34" t="str">
        <f ca="1">+IF(Tabla2[[#This Row],[Edad]]="Corregir","Corregir","Ok")</f>
        <v>Ok</v>
      </c>
      <c r="X700" s="10" t="str">
        <f>+IFERROR(VLOOKUP(Tabla2[[#This Row],[DISTRITO SEGÚN DNI]],Hoja1!$A$2:$B$55,2,FALSE),"No")</f>
        <v>No</v>
      </c>
      <c r="Y700" s="10" t="str">
        <f>IF(OR(LOWER(Tabla2[[#This Row],[GENERO]])="masculino", LOWER(Tabla2[[#This Row],[GENERO]])="femenino"),"OK","Corregir")</f>
        <v>OK</v>
      </c>
      <c r="Z700" s="10" t="str">
        <f>+IF(Tabla2[[#This Row],[Nro. DNI / CE]]="","Corregir",IF(LEN(Tabla2[[#This Row],[Nro. DNI / CE]])&gt;=8,"OK","Corregir"))</f>
        <v>OK</v>
      </c>
      <c r="AA700" s="10">
        <f>COUNTIF(Tabla2[APELLIDOS Y NOMBRES],Tabla2[[#This Row],[APELLIDOS Y NOMBRES]])</f>
        <v>1</v>
      </c>
      <c r="AB700" t="str">
        <f ca="1">+IFERROR(IF(Tabla2[[#This Row],[FECHA CESE/BAJA]]="","No Aplica",IF(AND(MONTH(Tabla2[[#This Row],[FECHA CESE/BAJA]])=MONTH(TODAY()-30),YEAR(Tabla2[[#This Row],[FECHA CESE/BAJA]])=YEAR(TODAY())),MONTH(TODAY()-30)&amp;"-"&amp;YEAR(TODAY()),"Borrar")),"No aplica")</f>
        <v>No aplica</v>
      </c>
      <c r="AC700" t="str">
        <f ca="1">+IFERROR(IF(Tabla2[[#This Row],[FECHA INICIO DE LABORES EN OBRA]]="","No Aplica",IF(AND(MONTH(Tabla2[[#This Row],[FECHA INICIO DE LABORES EN OBRA]])=MONTH(TODAY()-30),YEAR(Tabla2[[#This Row],[FECHA INICIO DE LABORES EN OBRA]])=YEAR(TODAY())),MONTH(TODAY()-30)&amp;"-"&amp;YEAR(TODAY()),"No Aplica")),"No Aplica")</f>
        <v>No Aplica</v>
      </c>
    </row>
    <row r="701" spans="1:29" x14ac:dyDescent="0.25">
      <c r="A701" s="2">
        <v>20101155588</v>
      </c>
      <c r="B701" s="3" t="s">
        <v>39</v>
      </c>
      <c r="C701" s="3" t="s">
        <v>39</v>
      </c>
      <c r="D701" s="3">
        <v>10349216</v>
      </c>
      <c r="E701" s="3" t="s">
        <v>264</v>
      </c>
      <c r="F701" s="36">
        <v>27751</v>
      </c>
      <c r="G701" s="3">
        <v>1</v>
      </c>
      <c r="H701" s="3" t="s">
        <v>6397</v>
      </c>
      <c r="I701" s="3" t="s">
        <v>6717</v>
      </c>
      <c r="J701" s="3" t="s">
        <v>6719</v>
      </c>
      <c r="K701" s="3" t="s">
        <v>36</v>
      </c>
      <c r="L701" s="8" t="s">
        <v>9813</v>
      </c>
      <c r="M701" s="5" t="s">
        <v>3092</v>
      </c>
      <c r="N701" s="13" t="s">
        <v>1043</v>
      </c>
      <c r="O701" s="5">
        <v>44211</v>
      </c>
      <c r="P701" s="8">
        <v>1</v>
      </c>
      <c r="Q701" s="9">
        <v>1</v>
      </c>
      <c r="R701" s="9" t="str">
        <f>IFERROR(VLOOKUP(Tabla2[[#This Row],[CONTRATISTA PRNCIPAL]],Hoja1!$L$5:$M$9,2,FALSE),"CJV")</f>
        <v>EPC</v>
      </c>
      <c r="S701" s="9" t="str">
        <f>IF(Tabla2[[#This Row],[EMPRESA]]=Tabla2[[#This Row],[CONTRATISTA PRNCIPAL]],"Principal","Secundaria")</f>
        <v>Principal</v>
      </c>
      <c r="T701" s="10">
        <f>IFERROR(1/COUNTIF(Tabla2[CONTRATISTA PRNCIPAL],Tabla2[[#This Row],[CONTRATISTA PRNCIPAL]]),0)</f>
        <v>3.5714285714285713E-3</v>
      </c>
      <c r="U701" s="33">
        <f ca="1">IF(((TODAY()-Tabla2[[#This Row],[FECHA NACIMIENTO]])/365)&lt;18,"Corregir", IF(((TODAY()-Tabla2[[#This Row],[FECHA NACIMIENTO]])/365)&gt;80, "Corregir",ROUNDDOWN(((TODAY()-Tabla2[[#This Row],[FECHA NACIMIENTO]])/365),0)))</f>
        <v>47</v>
      </c>
      <c r="V70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701" s="34" t="str">
        <f ca="1">+IF(Tabla2[[#This Row],[Edad]]="Corregir","Corregir","Ok")</f>
        <v>Ok</v>
      </c>
      <c r="X701" s="10" t="str">
        <f>+IFERROR(VLOOKUP(Tabla2[[#This Row],[DISTRITO SEGÚN DNI]],Hoja1!$A$2:$B$55,2,FALSE),"No")</f>
        <v>SANTA ANITA</v>
      </c>
      <c r="Y701" s="10" t="str">
        <f>IF(OR(LOWER(Tabla2[[#This Row],[GENERO]])="masculino", LOWER(Tabla2[[#This Row],[GENERO]])="femenino"),"OK","Corregir")</f>
        <v>OK</v>
      </c>
      <c r="Z701" s="10" t="str">
        <f>+IF(Tabla2[[#This Row],[Nro. DNI / CE]]="","Corregir",IF(LEN(Tabla2[[#This Row],[Nro. DNI / CE]])&gt;=8,"OK","Corregir"))</f>
        <v>OK</v>
      </c>
      <c r="AA701" s="10">
        <f>COUNTIF(Tabla2[APELLIDOS Y NOMBRES],Tabla2[[#This Row],[APELLIDOS Y NOMBRES]])</f>
        <v>1</v>
      </c>
      <c r="AB701" t="str">
        <f ca="1">+IFERROR(IF(Tabla2[[#This Row],[FECHA CESE/BAJA]]="","No Aplica",IF(AND(MONTH(Tabla2[[#This Row],[FECHA CESE/BAJA]])=MONTH(TODAY()-30),YEAR(Tabla2[[#This Row],[FECHA CESE/BAJA]])=YEAR(TODAY())),MONTH(TODAY()-30)&amp;"-"&amp;YEAR(TODAY()),"Borrar")),"No aplica")</f>
        <v>No aplica</v>
      </c>
      <c r="AC701" t="str">
        <f ca="1">+IFERROR(IF(Tabla2[[#This Row],[FECHA INICIO DE LABORES EN OBRA]]="","No Aplica",IF(AND(MONTH(Tabla2[[#This Row],[FECHA INICIO DE LABORES EN OBRA]])=MONTH(TODAY()-30),YEAR(Tabla2[[#This Row],[FECHA INICIO DE LABORES EN OBRA]])=YEAR(TODAY())),MONTH(TODAY()-30)&amp;"-"&amp;YEAR(TODAY()),"No Aplica")),"No Aplica")</f>
        <v>No Aplica</v>
      </c>
    </row>
    <row r="702" spans="1:29" x14ac:dyDescent="0.25">
      <c r="A702" s="2">
        <v>20101155588</v>
      </c>
      <c r="B702" s="3" t="s">
        <v>39</v>
      </c>
      <c r="C702" s="3" t="s">
        <v>39</v>
      </c>
      <c r="D702" s="3">
        <v>45846503</v>
      </c>
      <c r="E702" s="3" t="s">
        <v>265</v>
      </c>
      <c r="F702" s="36">
        <v>32643</v>
      </c>
      <c r="G702" s="3">
        <v>1</v>
      </c>
      <c r="H702" s="3" t="s">
        <v>6397</v>
      </c>
      <c r="I702" s="3" t="s">
        <v>6720</v>
      </c>
      <c r="J702" s="3" t="s">
        <v>6612</v>
      </c>
      <c r="K702" s="3" t="s">
        <v>93</v>
      </c>
      <c r="L702" s="8" t="s">
        <v>9813</v>
      </c>
      <c r="M702" s="5" t="s">
        <v>3092</v>
      </c>
      <c r="N702" s="13" t="s">
        <v>1043</v>
      </c>
      <c r="O702" s="5">
        <v>44022</v>
      </c>
      <c r="P702" s="8">
        <v>1</v>
      </c>
      <c r="Q702" s="9">
        <v>1</v>
      </c>
      <c r="R702" s="9" t="str">
        <f>IFERROR(VLOOKUP(Tabla2[[#This Row],[CONTRATISTA PRNCIPAL]],Hoja1!$L$5:$M$9,2,FALSE),"CJV")</f>
        <v>EPC</v>
      </c>
      <c r="S702" s="9" t="str">
        <f>IF(Tabla2[[#This Row],[EMPRESA]]=Tabla2[[#This Row],[CONTRATISTA PRNCIPAL]],"Principal","Secundaria")</f>
        <v>Principal</v>
      </c>
      <c r="T702" s="10">
        <f>IFERROR(1/COUNTIF(Tabla2[CONTRATISTA PRNCIPAL],Tabla2[[#This Row],[CONTRATISTA PRNCIPAL]]),0)</f>
        <v>3.5714285714285713E-3</v>
      </c>
      <c r="U702" s="33">
        <f ca="1">IF(((TODAY()-Tabla2[[#This Row],[FECHA NACIMIENTO]])/365)&lt;18,"Corregir", IF(((TODAY()-Tabla2[[#This Row],[FECHA NACIMIENTO]])/365)&gt;80, "Corregir",ROUNDDOWN(((TODAY()-Tabla2[[#This Row],[FECHA NACIMIENTO]])/365),0)))</f>
        <v>34</v>
      </c>
      <c r="V70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702" s="34" t="str">
        <f ca="1">+IF(Tabla2[[#This Row],[Edad]]="Corregir","Corregir","Ok")</f>
        <v>Ok</v>
      </c>
      <c r="X702" s="10" t="str">
        <f>+IFERROR(VLOOKUP(Tabla2[[#This Row],[DISTRITO SEGÚN DNI]],Hoja1!$A$2:$B$55,2,FALSE),"No")</f>
        <v>ATE</v>
      </c>
      <c r="Y702" s="10" t="str">
        <f>IF(OR(LOWER(Tabla2[[#This Row],[GENERO]])="masculino", LOWER(Tabla2[[#This Row],[GENERO]])="femenino"),"OK","Corregir")</f>
        <v>OK</v>
      </c>
      <c r="Z702" s="10" t="str">
        <f>+IF(Tabla2[[#This Row],[Nro. DNI / CE]]="","Corregir",IF(LEN(Tabla2[[#This Row],[Nro. DNI / CE]])&gt;=8,"OK","Corregir"))</f>
        <v>OK</v>
      </c>
      <c r="AA702" s="10">
        <f>COUNTIF(Tabla2[APELLIDOS Y NOMBRES],Tabla2[[#This Row],[APELLIDOS Y NOMBRES]])</f>
        <v>1</v>
      </c>
      <c r="AB702" t="str">
        <f ca="1">+IFERROR(IF(Tabla2[[#This Row],[FECHA CESE/BAJA]]="","No Aplica",IF(AND(MONTH(Tabla2[[#This Row],[FECHA CESE/BAJA]])=MONTH(TODAY()-30),YEAR(Tabla2[[#This Row],[FECHA CESE/BAJA]])=YEAR(TODAY())),MONTH(TODAY()-30)&amp;"-"&amp;YEAR(TODAY()),"Borrar")),"No aplica")</f>
        <v>No aplica</v>
      </c>
      <c r="AC702" t="str">
        <f ca="1">+IFERROR(IF(Tabla2[[#This Row],[FECHA INICIO DE LABORES EN OBRA]]="","No Aplica",IF(AND(MONTH(Tabla2[[#This Row],[FECHA INICIO DE LABORES EN OBRA]])=MONTH(TODAY()-30),YEAR(Tabla2[[#This Row],[FECHA INICIO DE LABORES EN OBRA]])=YEAR(TODAY())),MONTH(TODAY()-30)&amp;"-"&amp;YEAR(TODAY()),"No Aplica")),"No Aplica")</f>
        <v>No Aplica</v>
      </c>
    </row>
    <row r="703" spans="1:29" x14ac:dyDescent="0.25">
      <c r="A703" s="2">
        <v>20101155588</v>
      </c>
      <c r="B703" s="3" t="s">
        <v>39</v>
      </c>
      <c r="C703" s="3" t="s">
        <v>39</v>
      </c>
      <c r="D703" s="3">
        <v>70911344</v>
      </c>
      <c r="E703" s="3" t="s">
        <v>6721</v>
      </c>
      <c r="F703" s="36">
        <v>33532</v>
      </c>
      <c r="G703" s="3">
        <v>1</v>
      </c>
      <c r="H703" s="3" t="s">
        <v>6397</v>
      </c>
      <c r="I703" s="3" t="s">
        <v>6720</v>
      </c>
      <c r="J703" s="3" t="s">
        <v>6722</v>
      </c>
      <c r="K703" s="3" t="s">
        <v>6401</v>
      </c>
      <c r="L703" s="8" t="s">
        <v>9813</v>
      </c>
      <c r="M703" s="5" t="s">
        <v>3092</v>
      </c>
      <c r="N703" s="13" t="s">
        <v>1043</v>
      </c>
      <c r="O703" s="5">
        <v>44301</v>
      </c>
      <c r="P703" s="8">
        <v>1</v>
      </c>
      <c r="Q703" s="9">
        <v>1</v>
      </c>
      <c r="R703" s="9" t="str">
        <f>IFERROR(VLOOKUP(Tabla2[[#This Row],[CONTRATISTA PRNCIPAL]],Hoja1!$L$5:$M$9,2,FALSE),"CJV")</f>
        <v>EPC</v>
      </c>
      <c r="S703" s="9" t="str">
        <f>IF(Tabla2[[#This Row],[EMPRESA]]=Tabla2[[#This Row],[CONTRATISTA PRNCIPAL]],"Principal","Secundaria")</f>
        <v>Principal</v>
      </c>
      <c r="T703" s="10">
        <f>IFERROR(1/COUNTIF(Tabla2[CONTRATISTA PRNCIPAL],Tabla2[[#This Row],[CONTRATISTA PRNCIPAL]]),0)</f>
        <v>3.5714285714285713E-3</v>
      </c>
      <c r="U703" s="33">
        <f ca="1">IF(((TODAY()-Tabla2[[#This Row],[FECHA NACIMIENTO]])/365)&lt;18,"Corregir", IF(((TODAY()-Tabla2[[#This Row],[FECHA NACIMIENTO]])/365)&gt;80, "Corregir",ROUNDDOWN(((TODAY()-Tabla2[[#This Row],[FECHA NACIMIENTO]])/365),0)))</f>
        <v>31</v>
      </c>
      <c r="V70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703" s="34" t="str">
        <f ca="1">+IF(Tabla2[[#This Row],[Edad]]="Corregir","Corregir","Ok")</f>
        <v>Ok</v>
      </c>
      <c r="X703" s="10" t="str">
        <f>+IFERROR(VLOOKUP(Tabla2[[#This Row],[DISTRITO SEGÚN DNI]],Hoja1!$A$2:$B$55,2,FALSE),"No")</f>
        <v>No</v>
      </c>
      <c r="Y703" s="10" t="str">
        <f>IF(OR(LOWER(Tabla2[[#This Row],[GENERO]])="masculino", LOWER(Tabla2[[#This Row],[GENERO]])="femenino"),"OK","Corregir")</f>
        <v>OK</v>
      </c>
      <c r="Z703" s="10" t="str">
        <f>+IF(Tabla2[[#This Row],[Nro. DNI / CE]]="","Corregir",IF(LEN(Tabla2[[#This Row],[Nro. DNI / CE]])&gt;=8,"OK","Corregir"))</f>
        <v>OK</v>
      </c>
      <c r="AA703" s="10">
        <f>COUNTIF(Tabla2[APELLIDOS Y NOMBRES],Tabla2[[#This Row],[APELLIDOS Y NOMBRES]])</f>
        <v>1</v>
      </c>
      <c r="AB703" t="str">
        <f ca="1">+IFERROR(IF(Tabla2[[#This Row],[FECHA CESE/BAJA]]="","No Aplica",IF(AND(MONTH(Tabla2[[#This Row],[FECHA CESE/BAJA]])=MONTH(TODAY()-30),YEAR(Tabla2[[#This Row],[FECHA CESE/BAJA]])=YEAR(TODAY())),MONTH(TODAY()-30)&amp;"-"&amp;YEAR(TODAY()),"Borrar")),"No aplica")</f>
        <v>No aplica</v>
      </c>
      <c r="AC703" t="str">
        <f ca="1">+IFERROR(IF(Tabla2[[#This Row],[FECHA INICIO DE LABORES EN OBRA]]="","No Aplica",IF(AND(MONTH(Tabla2[[#This Row],[FECHA INICIO DE LABORES EN OBRA]])=MONTH(TODAY()-30),YEAR(Tabla2[[#This Row],[FECHA INICIO DE LABORES EN OBRA]])=YEAR(TODAY())),MONTH(TODAY()-30)&amp;"-"&amp;YEAR(TODAY()),"No Aplica")),"No Aplica")</f>
        <v>No Aplica</v>
      </c>
    </row>
    <row r="704" spans="1:29" x14ac:dyDescent="0.25">
      <c r="A704" s="2">
        <v>20101155588</v>
      </c>
      <c r="B704" s="3" t="s">
        <v>39</v>
      </c>
      <c r="C704" s="3" t="s">
        <v>39</v>
      </c>
      <c r="D704" s="3">
        <v>41459649</v>
      </c>
      <c r="E704" s="3" t="s">
        <v>6723</v>
      </c>
      <c r="F704" s="36">
        <v>29474</v>
      </c>
      <c r="G704" s="3">
        <v>1</v>
      </c>
      <c r="H704" s="3" t="s">
        <v>6397</v>
      </c>
      <c r="I704" s="3" t="s">
        <v>6724</v>
      </c>
      <c r="J704" s="3" t="s">
        <v>6725</v>
      </c>
      <c r="K704" s="3" t="s">
        <v>6670</v>
      </c>
      <c r="L704" s="8" t="s">
        <v>9813</v>
      </c>
      <c r="M704" s="5" t="s">
        <v>3092</v>
      </c>
      <c r="N704" s="13" t="s">
        <v>1043</v>
      </c>
      <c r="O704" s="5">
        <v>44119</v>
      </c>
      <c r="P704" s="8">
        <v>1</v>
      </c>
      <c r="Q704" s="9">
        <v>1</v>
      </c>
      <c r="R704" s="9" t="str">
        <f>IFERROR(VLOOKUP(Tabla2[[#This Row],[CONTRATISTA PRNCIPAL]],Hoja1!$L$5:$M$9,2,FALSE),"CJV")</f>
        <v>EPC</v>
      </c>
      <c r="S704" s="9" t="str">
        <f>IF(Tabla2[[#This Row],[EMPRESA]]=Tabla2[[#This Row],[CONTRATISTA PRNCIPAL]],"Principal","Secundaria")</f>
        <v>Principal</v>
      </c>
      <c r="T704" s="10">
        <f>IFERROR(1/COUNTIF(Tabla2[CONTRATISTA PRNCIPAL],Tabla2[[#This Row],[CONTRATISTA PRNCIPAL]]),0)</f>
        <v>3.5714285714285713E-3</v>
      </c>
      <c r="U704" s="33">
        <f ca="1">IF(((TODAY()-Tabla2[[#This Row],[FECHA NACIMIENTO]])/365)&lt;18,"Corregir", IF(((TODAY()-Tabla2[[#This Row],[FECHA NACIMIENTO]])/365)&gt;80, "Corregir",ROUNDDOWN(((TODAY()-Tabla2[[#This Row],[FECHA NACIMIENTO]])/365),0)))</f>
        <v>43</v>
      </c>
      <c r="V70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704" s="34" t="str">
        <f ca="1">+IF(Tabla2[[#This Row],[Edad]]="Corregir","Corregir","Ok")</f>
        <v>Ok</v>
      </c>
      <c r="X704" s="10" t="str">
        <f>+IFERROR(VLOOKUP(Tabla2[[#This Row],[DISTRITO SEGÚN DNI]],Hoja1!$A$2:$B$55,2,FALSE),"No")</f>
        <v>No</v>
      </c>
      <c r="Y704" s="10" t="str">
        <f>IF(OR(LOWER(Tabla2[[#This Row],[GENERO]])="masculino", LOWER(Tabla2[[#This Row],[GENERO]])="femenino"),"OK","Corregir")</f>
        <v>OK</v>
      </c>
      <c r="Z704" s="10" t="str">
        <f>+IF(Tabla2[[#This Row],[Nro. DNI / CE]]="","Corregir",IF(LEN(Tabla2[[#This Row],[Nro. DNI / CE]])&gt;=8,"OK","Corregir"))</f>
        <v>OK</v>
      </c>
      <c r="AA704" s="10">
        <f>COUNTIF(Tabla2[APELLIDOS Y NOMBRES],Tabla2[[#This Row],[APELLIDOS Y NOMBRES]])</f>
        <v>1</v>
      </c>
      <c r="AB704" t="str">
        <f ca="1">+IFERROR(IF(Tabla2[[#This Row],[FECHA CESE/BAJA]]="","No Aplica",IF(AND(MONTH(Tabla2[[#This Row],[FECHA CESE/BAJA]])=MONTH(TODAY()-30),YEAR(Tabla2[[#This Row],[FECHA CESE/BAJA]])=YEAR(TODAY())),MONTH(TODAY()-30)&amp;"-"&amp;YEAR(TODAY()),"Borrar")),"No aplica")</f>
        <v>No aplica</v>
      </c>
      <c r="AC704" t="str">
        <f ca="1">+IFERROR(IF(Tabla2[[#This Row],[FECHA INICIO DE LABORES EN OBRA]]="","No Aplica",IF(AND(MONTH(Tabla2[[#This Row],[FECHA INICIO DE LABORES EN OBRA]])=MONTH(TODAY()-30),YEAR(Tabla2[[#This Row],[FECHA INICIO DE LABORES EN OBRA]])=YEAR(TODAY())),MONTH(TODAY()-30)&amp;"-"&amp;YEAR(TODAY()),"No Aplica")),"No Aplica")</f>
        <v>No Aplica</v>
      </c>
    </row>
    <row r="705" spans="1:29" x14ac:dyDescent="0.25">
      <c r="A705" s="2">
        <v>20101155588</v>
      </c>
      <c r="B705" s="3" t="s">
        <v>39</v>
      </c>
      <c r="C705" s="3" t="s">
        <v>39</v>
      </c>
      <c r="D705" s="3" t="s">
        <v>8502</v>
      </c>
      <c r="E705" s="3" t="s">
        <v>266</v>
      </c>
      <c r="F705" s="36">
        <v>26173</v>
      </c>
      <c r="G705" s="3">
        <v>1</v>
      </c>
      <c r="H705" s="3" t="s">
        <v>6397</v>
      </c>
      <c r="I705" s="3" t="s">
        <v>6726</v>
      </c>
      <c r="J705" s="3" t="s">
        <v>6727</v>
      </c>
      <c r="K705" s="3" t="s">
        <v>35</v>
      </c>
      <c r="L705" s="8" t="s">
        <v>9813</v>
      </c>
      <c r="M705" s="5" t="s">
        <v>3092</v>
      </c>
      <c r="N705" s="13" t="s">
        <v>1043</v>
      </c>
      <c r="O705" s="5">
        <v>43130</v>
      </c>
      <c r="P705" s="8">
        <v>1</v>
      </c>
      <c r="Q705" s="9">
        <v>1</v>
      </c>
      <c r="R705" s="9" t="str">
        <f>IFERROR(VLOOKUP(Tabla2[[#This Row],[CONTRATISTA PRNCIPAL]],Hoja1!$L$5:$M$9,2,FALSE),"CJV")</f>
        <v>EPC</v>
      </c>
      <c r="S705" s="9" t="str">
        <f>IF(Tabla2[[#This Row],[EMPRESA]]=Tabla2[[#This Row],[CONTRATISTA PRNCIPAL]],"Principal","Secundaria")</f>
        <v>Principal</v>
      </c>
      <c r="T705" s="10">
        <f>IFERROR(1/COUNTIF(Tabla2[CONTRATISTA PRNCIPAL],Tabla2[[#This Row],[CONTRATISTA PRNCIPAL]]),0)</f>
        <v>3.5714285714285713E-3</v>
      </c>
      <c r="U705" s="33">
        <f ca="1">IF(((TODAY()-Tabla2[[#This Row],[FECHA NACIMIENTO]])/365)&lt;18,"Corregir", IF(((TODAY()-Tabla2[[#This Row],[FECHA NACIMIENTO]])/365)&gt;80, "Corregir",ROUNDDOWN(((TODAY()-Tabla2[[#This Row],[FECHA NACIMIENTO]])/365),0)))</f>
        <v>52</v>
      </c>
      <c r="V70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705" s="34" t="str">
        <f ca="1">+IF(Tabla2[[#This Row],[Edad]]="Corregir","Corregir","Ok")</f>
        <v>Ok</v>
      </c>
      <c r="X705" s="10" t="str">
        <f>+IFERROR(VLOOKUP(Tabla2[[#This Row],[DISTRITO SEGÚN DNI]],Hoja1!$A$2:$B$55,2,FALSE),"No")</f>
        <v>EL AGUSTINO</v>
      </c>
      <c r="Y705" s="10" t="str">
        <f>IF(OR(LOWER(Tabla2[[#This Row],[GENERO]])="masculino", LOWER(Tabla2[[#This Row],[GENERO]])="femenino"),"OK","Corregir")</f>
        <v>OK</v>
      </c>
      <c r="Z705" s="10" t="str">
        <f>+IF(Tabla2[[#This Row],[Nro. DNI / CE]]="","Corregir",IF(LEN(Tabla2[[#This Row],[Nro. DNI / CE]])&gt;=8,"OK","Corregir"))</f>
        <v>OK</v>
      </c>
      <c r="AA705" s="10">
        <f>COUNTIF(Tabla2[APELLIDOS Y NOMBRES],Tabla2[[#This Row],[APELLIDOS Y NOMBRES]])</f>
        <v>1</v>
      </c>
      <c r="AB705" t="str">
        <f ca="1">+IFERROR(IF(Tabla2[[#This Row],[FECHA CESE/BAJA]]="","No Aplica",IF(AND(MONTH(Tabla2[[#This Row],[FECHA CESE/BAJA]])=MONTH(TODAY()-30),YEAR(Tabla2[[#This Row],[FECHA CESE/BAJA]])=YEAR(TODAY())),MONTH(TODAY()-30)&amp;"-"&amp;YEAR(TODAY()),"Borrar")),"No aplica")</f>
        <v>No aplica</v>
      </c>
      <c r="AC705" t="str">
        <f ca="1">+IFERROR(IF(Tabla2[[#This Row],[FECHA INICIO DE LABORES EN OBRA]]="","No Aplica",IF(AND(MONTH(Tabla2[[#This Row],[FECHA INICIO DE LABORES EN OBRA]])=MONTH(TODAY()-30),YEAR(Tabla2[[#This Row],[FECHA INICIO DE LABORES EN OBRA]])=YEAR(TODAY())),MONTH(TODAY()-30)&amp;"-"&amp;YEAR(TODAY()),"No Aplica")),"No Aplica")</f>
        <v>No Aplica</v>
      </c>
    </row>
    <row r="706" spans="1:29" x14ac:dyDescent="0.25">
      <c r="A706" s="2">
        <v>20101155588</v>
      </c>
      <c r="B706" s="3" t="s">
        <v>39</v>
      </c>
      <c r="C706" s="3" t="s">
        <v>39</v>
      </c>
      <c r="D706" s="3">
        <v>75830799</v>
      </c>
      <c r="E706" s="3" t="s">
        <v>6728</v>
      </c>
      <c r="F706" s="36">
        <v>35694</v>
      </c>
      <c r="G706" s="3">
        <v>1</v>
      </c>
      <c r="H706" s="3" t="s">
        <v>6397</v>
      </c>
      <c r="I706" s="3" t="s">
        <v>6726</v>
      </c>
      <c r="J706" s="3" t="s">
        <v>6666</v>
      </c>
      <c r="K706" s="3" t="s">
        <v>6029</v>
      </c>
      <c r="L706" s="8" t="s">
        <v>9813</v>
      </c>
      <c r="M706" s="5" t="s">
        <v>3092</v>
      </c>
      <c r="N706" s="13" t="s">
        <v>1043</v>
      </c>
      <c r="O706" s="5">
        <v>44275</v>
      </c>
      <c r="P706" s="8">
        <v>1</v>
      </c>
      <c r="Q706" s="9">
        <v>1</v>
      </c>
      <c r="R706" s="9" t="str">
        <f>IFERROR(VLOOKUP(Tabla2[[#This Row],[CONTRATISTA PRNCIPAL]],Hoja1!$L$5:$M$9,2,FALSE),"CJV")</f>
        <v>EPC</v>
      </c>
      <c r="S706" s="9" t="str">
        <f>IF(Tabla2[[#This Row],[EMPRESA]]=Tabla2[[#This Row],[CONTRATISTA PRNCIPAL]],"Principal","Secundaria")</f>
        <v>Principal</v>
      </c>
      <c r="T706" s="10">
        <f>IFERROR(1/COUNTIF(Tabla2[CONTRATISTA PRNCIPAL],Tabla2[[#This Row],[CONTRATISTA PRNCIPAL]]),0)</f>
        <v>3.5714285714285713E-3</v>
      </c>
      <c r="U706" s="33">
        <f ca="1">IF(((TODAY()-Tabla2[[#This Row],[FECHA NACIMIENTO]])/365)&lt;18,"Corregir", IF(((TODAY()-Tabla2[[#This Row],[FECHA NACIMIENTO]])/365)&gt;80, "Corregir",ROUNDDOWN(((TODAY()-Tabla2[[#This Row],[FECHA NACIMIENTO]])/365),0)))</f>
        <v>25</v>
      </c>
      <c r="V70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706" s="34" t="str">
        <f ca="1">+IF(Tabla2[[#This Row],[Edad]]="Corregir","Corregir","Ok")</f>
        <v>Ok</v>
      </c>
      <c r="X706" s="10" t="str">
        <f>+IFERROR(VLOOKUP(Tabla2[[#This Row],[DISTRITO SEGÚN DNI]],Hoja1!$A$2:$B$55,2,FALSE),"No")</f>
        <v>No</v>
      </c>
      <c r="Y706" s="10" t="str">
        <f>IF(OR(LOWER(Tabla2[[#This Row],[GENERO]])="masculino", LOWER(Tabla2[[#This Row],[GENERO]])="femenino"),"OK","Corregir")</f>
        <v>OK</v>
      </c>
      <c r="Z706" s="10" t="str">
        <f>+IF(Tabla2[[#This Row],[Nro. DNI / CE]]="","Corregir",IF(LEN(Tabla2[[#This Row],[Nro. DNI / CE]])&gt;=8,"OK","Corregir"))</f>
        <v>OK</v>
      </c>
      <c r="AA706" s="10">
        <f>COUNTIF(Tabla2[APELLIDOS Y NOMBRES],Tabla2[[#This Row],[APELLIDOS Y NOMBRES]])</f>
        <v>1</v>
      </c>
      <c r="AB706" t="str">
        <f ca="1">+IFERROR(IF(Tabla2[[#This Row],[FECHA CESE/BAJA]]="","No Aplica",IF(AND(MONTH(Tabla2[[#This Row],[FECHA CESE/BAJA]])=MONTH(TODAY()-30),YEAR(Tabla2[[#This Row],[FECHA CESE/BAJA]])=YEAR(TODAY())),MONTH(TODAY()-30)&amp;"-"&amp;YEAR(TODAY()),"Borrar")),"No aplica")</f>
        <v>No aplica</v>
      </c>
      <c r="AC706" t="str">
        <f ca="1">+IFERROR(IF(Tabla2[[#This Row],[FECHA INICIO DE LABORES EN OBRA]]="","No Aplica",IF(AND(MONTH(Tabla2[[#This Row],[FECHA INICIO DE LABORES EN OBRA]])=MONTH(TODAY()-30),YEAR(Tabla2[[#This Row],[FECHA INICIO DE LABORES EN OBRA]])=YEAR(TODAY())),MONTH(TODAY()-30)&amp;"-"&amp;YEAR(TODAY()),"No Aplica")),"No Aplica")</f>
        <v>No Aplica</v>
      </c>
    </row>
    <row r="707" spans="1:29" x14ac:dyDescent="0.25">
      <c r="A707" s="2">
        <v>20101155588</v>
      </c>
      <c r="B707" s="3" t="s">
        <v>39</v>
      </c>
      <c r="C707" s="3" t="s">
        <v>39</v>
      </c>
      <c r="D707" s="3" t="s">
        <v>8503</v>
      </c>
      <c r="E707" s="3" t="s">
        <v>6729</v>
      </c>
      <c r="F707" s="36">
        <v>25945</v>
      </c>
      <c r="G707" s="3">
        <v>1</v>
      </c>
      <c r="H707" s="3" t="s">
        <v>6397</v>
      </c>
      <c r="I707" s="3" t="s">
        <v>6730</v>
      </c>
      <c r="J707" s="3" t="s">
        <v>6731</v>
      </c>
      <c r="K707" s="3" t="s">
        <v>1240</v>
      </c>
      <c r="L707" s="8" t="s">
        <v>9813</v>
      </c>
      <c r="M707" s="5" t="s">
        <v>3092</v>
      </c>
      <c r="N707" s="13" t="s">
        <v>1043</v>
      </c>
      <c r="O707" s="5">
        <v>44704</v>
      </c>
      <c r="P707" s="8">
        <v>1</v>
      </c>
      <c r="Q707" s="9">
        <v>1</v>
      </c>
      <c r="R707" s="9" t="str">
        <f>IFERROR(VLOOKUP(Tabla2[[#This Row],[CONTRATISTA PRNCIPAL]],Hoja1!$L$5:$M$9,2,FALSE),"CJV")</f>
        <v>EPC</v>
      </c>
      <c r="S707" s="9" t="str">
        <f>IF(Tabla2[[#This Row],[EMPRESA]]=Tabla2[[#This Row],[CONTRATISTA PRNCIPAL]],"Principal","Secundaria")</f>
        <v>Principal</v>
      </c>
      <c r="T707" s="10">
        <f>IFERROR(1/COUNTIF(Tabla2[CONTRATISTA PRNCIPAL],Tabla2[[#This Row],[CONTRATISTA PRNCIPAL]]),0)</f>
        <v>3.5714285714285713E-3</v>
      </c>
      <c r="U707" s="33">
        <f ca="1">IF(((TODAY()-Tabla2[[#This Row],[FECHA NACIMIENTO]])/365)&lt;18,"Corregir", IF(((TODAY()-Tabla2[[#This Row],[FECHA NACIMIENTO]])/365)&gt;80, "Corregir",ROUNDDOWN(((TODAY()-Tabla2[[#This Row],[FECHA NACIMIENTO]])/365),0)))</f>
        <v>52</v>
      </c>
      <c r="V70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707" s="34" t="str">
        <f ca="1">+IF(Tabla2[[#This Row],[Edad]]="Corregir","Corregir","Ok")</f>
        <v>Ok</v>
      </c>
      <c r="X707" s="10" t="str">
        <f>+IFERROR(VLOOKUP(Tabla2[[#This Row],[DISTRITO SEGÚN DNI]],Hoja1!$A$2:$B$55,2,FALSE),"No")</f>
        <v>No</v>
      </c>
      <c r="Y707" s="10" t="str">
        <f>IF(OR(LOWER(Tabla2[[#This Row],[GENERO]])="masculino", LOWER(Tabla2[[#This Row],[GENERO]])="femenino"),"OK","Corregir")</f>
        <v>OK</v>
      </c>
      <c r="Z707" s="10" t="str">
        <f>+IF(Tabla2[[#This Row],[Nro. DNI / CE]]="","Corregir",IF(LEN(Tabla2[[#This Row],[Nro. DNI / CE]])&gt;=8,"OK","Corregir"))</f>
        <v>OK</v>
      </c>
      <c r="AA707" s="10">
        <f>COUNTIF(Tabla2[APELLIDOS Y NOMBRES],Tabla2[[#This Row],[APELLIDOS Y NOMBRES]])</f>
        <v>1</v>
      </c>
      <c r="AB707" t="str">
        <f ca="1">+IFERROR(IF(Tabla2[[#This Row],[FECHA CESE/BAJA]]="","No Aplica",IF(AND(MONTH(Tabla2[[#This Row],[FECHA CESE/BAJA]])=MONTH(TODAY()-30),YEAR(Tabla2[[#This Row],[FECHA CESE/BAJA]])=YEAR(TODAY())),MONTH(TODAY()-30)&amp;"-"&amp;YEAR(TODAY()),"Borrar")),"No aplica")</f>
        <v>No aplica</v>
      </c>
      <c r="AC707" t="str">
        <f ca="1">+IFERROR(IF(Tabla2[[#This Row],[FECHA INICIO DE LABORES EN OBRA]]="","No Aplica",IF(AND(MONTH(Tabla2[[#This Row],[FECHA INICIO DE LABORES EN OBRA]])=MONTH(TODAY()-30),YEAR(Tabla2[[#This Row],[FECHA INICIO DE LABORES EN OBRA]])=YEAR(TODAY())),MONTH(TODAY()-30)&amp;"-"&amp;YEAR(TODAY()),"No Aplica")),"No Aplica")</f>
        <v>No Aplica</v>
      </c>
    </row>
    <row r="708" spans="1:29" x14ac:dyDescent="0.25">
      <c r="A708" s="2">
        <v>20101155588</v>
      </c>
      <c r="B708" s="3" t="s">
        <v>39</v>
      </c>
      <c r="C708" s="3" t="s">
        <v>39</v>
      </c>
      <c r="D708" s="3">
        <v>41663472</v>
      </c>
      <c r="E708" s="3" t="s">
        <v>267</v>
      </c>
      <c r="F708" s="36">
        <v>32428</v>
      </c>
      <c r="G708" s="3">
        <v>1</v>
      </c>
      <c r="H708" s="3" t="s">
        <v>6397</v>
      </c>
      <c r="I708" s="3" t="s">
        <v>6732</v>
      </c>
      <c r="J708" s="3" t="s">
        <v>6733</v>
      </c>
      <c r="K708" s="3" t="s">
        <v>93</v>
      </c>
      <c r="L708" s="8" t="s">
        <v>9813</v>
      </c>
      <c r="M708" s="5" t="s">
        <v>3092</v>
      </c>
      <c r="N708" s="13" t="s">
        <v>1043</v>
      </c>
      <c r="O708" s="5">
        <v>43336</v>
      </c>
      <c r="P708" s="8">
        <v>1</v>
      </c>
      <c r="Q708" s="9">
        <v>1</v>
      </c>
      <c r="R708" s="9" t="str">
        <f>IFERROR(VLOOKUP(Tabla2[[#This Row],[CONTRATISTA PRNCIPAL]],Hoja1!$L$5:$M$9,2,FALSE),"CJV")</f>
        <v>EPC</v>
      </c>
      <c r="S708" s="9" t="str">
        <f>IF(Tabla2[[#This Row],[EMPRESA]]=Tabla2[[#This Row],[CONTRATISTA PRNCIPAL]],"Principal","Secundaria")</f>
        <v>Principal</v>
      </c>
      <c r="T708" s="10">
        <f>IFERROR(1/COUNTIF(Tabla2[CONTRATISTA PRNCIPAL],Tabla2[[#This Row],[CONTRATISTA PRNCIPAL]]),0)</f>
        <v>3.5714285714285713E-3</v>
      </c>
      <c r="U708" s="33">
        <f ca="1">IF(((TODAY()-Tabla2[[#This Row],[FECHA NACIMIENTO]])/365)&lt;18,"Corregir", IF(((TODAY()-Tabla2[[#This Row],[FECHA NACIMIENTO]])/365)&gt;80, "Corregir",ROUNDDOWN(((TODAY()-Tabla2[[#This Row],[FECHA NACIMIENTO]])/365),0)))</f>
        <v>34</v>
      </c>
      <c r="V70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708" s="34" t="str">
        <f ca="1">+IF(Tabla2[[#This Row],[Edad]]="Corregir","Corregir","Ok")</f>
        <v>Ok</v>
      </c>
      <c r="X708" s="10" t="str">
        <f>+IFERROR(VLOOKUP(Tabla2[[#This Row],[DISTRITO SEGÚN DNI]],Hoja1!$A$2:$B$55,2,FALSE),"No")</f>
        <v>ATE</v>
      </c>
      <c r="Y708" s="10" t="str">
        <f>IF(OR(LOWER(Tabla2[[#This Row],[GENERO]])="masculino", LOWER(Tabla2[[#This Row],[GENERO]])="femenino"),"OK","Corregir")</f>
        <v>OK</v>
      </c>
      <c r="Z708" s="10" t="str">
        <f>+IF(Tabla2[[#This Row],[Nro. DNI / CE]]="","Corregir",IF(LEN(Tabla2[[#This Row],[Nro. DNI / CE]])&gt;=8,"OK","Corregir"))</f>
        <v>OK</v>
      </c>
      <c r="AA708" s="10">
        <f>COUNTIF(Tabla2[APELLIDOS Y NOMBRES],Tabla2[[#This Row],[APELLIDOS Y NOMBRES]])</f>
        <v>1</v>
      </c>
      <c r="AB708" t="str">
        <f ca="1">+IFERROR(IF(Tabla2[[#This Row],[FECHA CESE/BAJA]]="","No Aplica",IF(AND(MONTH(Tabla2[[#This Row],[FECHA CESE/BAJA]])=MONTH(TODAY()-30),YEAR(Tabla2[[#This Row],[FECHA CESE/BAJA]])=YEAR(TODAY())),MONTH(TODAY()-30)&amp;"-"&amp;YEAR(TODAY()),"Borrar")),"No aplica")</f>
        <v>No aplica</v>
      </c>
      <c r="AC708" t="str">
        <f ca="1">+IFERROR(IF(Tabla2[[#This Row],[FECHA INICIO DE LABORES EN OBRA]]="","No Aplica",IF(AND(MONTH(Tabla2[[#This Row],[FECHA INICIO DE LABORES EN OBRA]])=MONTH(TODAY()-30),YEAR(Tabla2[[#This Row],[FECHA INICIO DE LABORES EN OBRA]])=YEAR(TODAY())),MONTH(TODAY()-30)&amp;"-"&amp;YEAR(TODAY()),"No Aplica")),"No Aplica")</f>
        <v>No Aplica</v>
      </c>
    </row>
    <row r="709" spans="1:29" x14ac:dyDescent="0.25">
      <c r="A709" s="2">
        <v>20101155588</v>
      </c>
      <c r="B709" s="3" t="s">
        <v>39</v>
      </c>
      <c r="C709" s="3" t="s">
        <v>39</v>
      </c>
      <c r="D709" s="3" t="s">
        <v>268</v>
      </c>
      <c r="E709" s="3" t="s">
        <v>269</v>
      </c>
      <c r="F709" s="36">
        <v>34357</v>
      </c>
      <c r="G709" s="3">
        <v>1</v>
      </c>
      <c r="H709" s="3" t="s">
        <v>6397</v>
      </c>
      <c r="I709" s="3" t="s">
        <v>6734</v>
      </c>
      <c r="J709" s="3" t="s">
        <v>6735</v>
      </c>
      <c r="K709" s="3" t="s">
        <v>131</v>
      </c>
      <c r="L709" s="8" t="s">
        <v>9813</v>
      </c>
      <c r="M709" s="5" t="s">
        <v>3092</v>
      </c>
      <c r="N709" s="13" t="s">
        <v>1043</v>
      </c>
      <c r="O709" s="5">
        <v>44888</v>
      </c>
      <c r="P709" s="8">
        <v>1</v>
      </c>
      <c r="Q709" s="9">
        <v>1</v>
      </c>
      <c r="R709" s="9" t="str">
        <f>IFERROR(VLOOKUP(Tabla2[[#This Row],[CONTRATISTA PRNCIPAL]],Hoja1!$L$5:$M$9,2,FALSE),"CJV")</f>
        <v>EPC</v>
      </c>
      <c r="S709" s="9" t="str">
        <f>IF(Tabla2[[#This Row],[EMPRESA]]=Tabla2[[#This Row],[CONTRATISTA PRNCIPAL]],"Principal","Secundaria")</f>
        <v>Principal</v>
      </c>
      <c r="T709" s="10">
        <f>IFERROR(1/COUNTIF(Tabla2[CONTRATISTA PRNCIPAL],Tabla2[[#This Row],[CONTRATISTA PRNCIPAL]]),0)</f>
        <v>3.5714285714285713E-3</v>
      </c>
      <c r="U709" s="33">
        <f ca="1">IF(((TODAY()-Tabla2[[#This Row],[FECHA NACIMIENTO]])/365)&lt;18,"Corregir", IF(((TODAY()-Tabla2[[#This Row],[FECHA NACIMIENTO]])/365)&gt;80, "Corregir",ROUNDDOWN(((TODAY()-Tabla2[[#This Row],[FECHA NACIMIENTO]])/365),0)))</f>
        <v>29</v>
      </c>
      <c r="V70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709" s="34" t="str">
        <f ca="1">+IF(Tabla2[[#This Row],[Edad]]="Corregir","Corregir","Ok")</f>
        <v>Ok</v>
      </c>
      <c r="X709" s="10" t="str">
        <f>+IFERROR(VLOOKUP(Tabla2[[#This Row],[DISTRITO SEGÚN DNI]],Hoja1!$A$2:$B$55,2,FALSE),"No")</f>
        <v>BREÑA</v>
      </c>
      <c r="Y709" s="10" t="str">
        <f>IF(OR(LOWER(Tabla2[[#This Row],[GENERO]])="masculino", LOWER(Tabla2[[#This Row],[GENERO]])="femenino"),"OK","Corregir")</f>
        <v>OK</v>
      </c>
      <c r="Z709" s="10" t="str">
        <f>+IF(Tabla2[[#This Row],[Nro. DNI / CE]]="","Corregir",IF(LEN(Tabla2[[#This Row],[Nro. DNI / CE]])&gt;=8,"OK","Corregir"))</f>
        <v>OK</v>
      </c>
      <c r="AA709" s="10">
        <f>COUNTIF(Tabla2[APELLIDOS Y NOMBRES],Tabla2[[#This Row],[APELLIDOS Y NOMBRES]])</f>
        <v>1</v>
      </c>
      <c r="AB709" t="str">
        <f ca="1">+IFERROR(IF(Tabla2[[#This Row],[FECHA CESE/BAJA]]="","No Aplica",IF(AND(MONTH(Tabla2[[#This Row],[FECHA CESE/BAJA]])=MONTH(TODAY()-30),YEAR(Tabla2[[#This Row],[FECHA CESE/BAJA]])=YEAR(TODAY())),MONTH(TODAY()-30)&amp;"-"&amp;YEAR(TODAY()),"Borrar")),"No aplica")</f>
        <v>No aplica</v>
      </c>
      <c r="AC709" t="str">
        <f ca="1">+IFERROR(IF(Tabla2[[#This Row],[FECHA INICIO DE LABORES EN OBRA]]="","No Aplica",IF(AND(MONTH(Tabla2[[#This Row],[FECHA INICIO DE LABORES EN OBRA]])=MONTH(TODAY()-30),YEAR(Tabla2[[#This Row],[FECHA INICIO DE LABORES EN OBRA]])=YEAR(TODAY())),MONTH(TODAY()-30)&amp;"-"&amp;YEAR(TODAY()),"No Aplica")),"No Aplica")</f>
        <v>No Aplica</v>
      </c>
    </row>
    <row r="710" spans="1:29" x14ac:dyDescent="0.25">
      <c r="A710" s="2">
        <v>20101155588</v>
      </c>
      <c r="B710" s="3" t="s">
        <v>39</v>
      </c>
      <c r="C710" s="3" t="s">
        <v>39</v>
      </c>
      <c r="D710" s="3">
        <v>40723663</v>
      </c>
      <c r="E710" s="3" t="s">
        <v>6736</v>
      </c>
      <c r="F710" s="36">
        <v>28941</v>
      </c>
      <c r="G710" s="3">
        <v>1</v>
      </c>
      <c r="H710" s="3" t="s">
        <v>6397</v>
      </c>
      <c r="I710" s="3" t="s">
        <v>6737</v>
      </c>
      <c r="J710" s="3" t="s">
        <v>6565</v>
      </c>
      <c r="K710" s="3" t="s">
        <v>1219</v>
      </c>
      <c r="L710" s="8" t="s">
        <v>9813</v>
      </c>
      <c r="M710" s="5" t="s">
        <v>3092</v>
      </c>
      <c r="N710" s="13" t="s">
        <v>1043</v>
      </c>
      <c r="O710" s="5">
        <v>44531</v>
      </c>
      <c r="P710" s="8">
        <v>1</v>
      </c>
      <c r="Q710" s="9">
        <v>1</v>
      </c>
      <c r="R710" s="9" t="str">
        <f>IFERROR(VLOOKUP(Tabla2[[#This Row],[CONTRATISTA PRNCIPAL]],Hoja1!$L$5:$M$9,2,FALSE),"CJV")</f>
        <v>EPC</v>
      </c>
      <c r="S710" s="9" t="str">
        <f>IF(Tabla2[[#This Row],[EMPRESA]]=Tabla2[[#This Row],[CONTRATISTA PRNCIPAL]],"Principal","Secundaria")</f>
        <v>Principal</v>
      </c>
      <c r="T710" s="10">
        <f>IFERROR(1/COUNTIF(Tabla2[CONTRATISTA PRNCIPAL],Tabla2[[#This Row],[CONTRATISTA PRNCIPAL]]),0)</f>
        <v>3.5714285714285713E-3</v>
      </c>
      <c r="U710" s="33">
        <f ca="1">IF(((TODAY()-Tabla2[[#This Row],[FECHA NACIMIENTO]])/365)&lt;18,"Corregir", IF(((TODAY()-Tabla2[[#This Row],[FECHA NACIMIENTO]])/365)&gt;80, "Corregir",ROUNDDOWN(((TODAY()-Tabla2[[#This Row],[FECHA NACIMIENTO]])/365),0)))</f>
        <v>44</v>
      </c>
      <c r="V71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710" s="34" t="str">
        <f ca="1">+IF(Tabla2[[#This Row],[Edad]]="Corregir","Corregir","Ok")</f>
        <v>Ok</v>
      </c>
      <c r="X710" s="10" t="str">
        <f>+IFERROR(VLOOKUP(Tabla2[[#This Row],[DISTRITO SEGÚN DNI]],Hoja1!$A$2:$B$55,2,FALSE),"No")</f>
        <v>No</v>
      </c>
      <c r="Y710" s="10" t="str">
        <f>IF(OR(LOWER(Tabla2[[#This Row],[GENERO]])="masculino", LOWER(Tabla2[[#This Row],[GENERO]])="femenino"),"OK","Corregir")</f>
        <v>OK</v>
      </c>
      <c r="Z710" s="10" t="str">
        <f>+IF(Tabla2[[#This Row],[Nro. DNI / CE]]="","Corregir",IF(LEN(Tabla2[[#This Row],[Nro. DNI / CE]])&gt;=8,"OK","Corregir"))</f>
        <v>OK</v>
      </c>
      <c r="AA710" s="10">
        <f>COUNTIF(Tabla2[APELLIDOS Y NOMBRES],Tabla2[[#This Row],[APELLIDOS Y NOMBRES]])</f>
        <v>1</v>
      </c>
      <c r="AB710" t="str">
        <f ca="1">+IFERROR(IF(Tabla2[[#This Row],[FECHA CESE/BAJA]]="","No Aplica",IF(AND(MONTH(Tabla2[[#This Row],[FECHA CESE/BAJA]])=MONTH(TODAY()-30),YEAR(Tabla2[[#This Row],[FECHA CESE/BAJA]])=YEAR(TODAY())),MONTH(TODAY()-30)&amp;"-"&amp;YEAR(TODAY()),"Borrar")),"No aplica")</f>
        <v>No aplica</v>
      </c>
      <c r="AC710" t="str">
        <f ca="1">+IFERROR(IF(Tabla2[[#This Row],[FECHA INICIO DE LABORES EN OBRA]]="","No Aplica",IF(AND(MONTH(Tabla2[[#This Row],[FECHA INICIO DE LABORES EN OBRA]])=MONTH(TODAY()-30),YEAR(Tabla2[[#This Row],[FECHA INICIO DE LABORES EN OBRA]])=YEAR(TODAY())),MONTH(TODAY()-30)&amp;"-"&amp;YEAR(TODAY()),"No Aplica")),"No Aplica")</f>
        <v>No Aplica</v>
      </c>
    </row>
    <row r="711" spans="1:29" x14ac:dyDescent="0.25">
      <c r="A711" s="2">
        <v>20101155588</v>
      </c>
      <c r="B711" s="3" t="s">
        <v>39</v>
      </c>
      <c r="C711" s="3" t="s">
        <v>39</v>
      </c>
      <c r="D711" s="3">
        <v>74566254</v>
      </c>
      <c r="E711" s="3" t="s">
        <v>270</v>
      </c>
      <c r="F711" s="36">
        <v>35314</v>
      </c>
      <c r="G711" s="3">
        <v>1</v>
      </c>
      <c r="H711" s="3" t="s">
        <v>6397</v>
      </c>
      <c r="I711" s="3" t="s">
        <v>6738</v>
      </c>
      <c r="J711" s="3" t="s">
        <v>6739</v>
      </c>
      <c r="K711" s="3" t="s">
        <v>36</v>
      </c>
      <c r="L711" s="8" t="s">
        <v>9813</v>
      </c>
      <c r="M711" s="5" t="s">
        <v>3092</v>
      </c>
      <c r="N711" s="13" t="s">
        <v>1043</v>
      </c>
      <c r="O711" s="5">
        <v>44561</v>
      </c>
      <c r="P711" s="8">
        <v>1</v>
      </c>
      <c r="Q711" s="9">
        <v>1</v>
      </c>
      <c r="R711" s="9" t="str">
        <f>IFERROR(VLOOKUP(Tabla2[[#This Row],[CONTRATISTA PRNCIPAL]],Hoja1!$L$5:$M$9,2,FALSE),"CJV")</f>
        <v>EPC</v>
      </c>
      <c r="S711" s="9" t="str">
        <f>IF(Tabla2[[#This Row],[EMPRESA]]=Tabla2[[#This Row],[CONTRATISTA PRNCIPAL]],"Principal","Secundaria")</f>
        <v>Principal</v>
      </c>
      <c r="T711" s="10">
        <f>IFERROR(1/COUNTIF(Tabla2[CONTRATISTA PRNCIPAL],Tabla2[[#This Row],[CONTRATISTA PRNCIPAL]]),0)</f>
        <v>3.5714285714285713E-3</v>
      </c>
      <c r="U711" s="33">
        <f ca="1">IF(((TODAY()-Tabla2[[#This Row],[FECHA NACIMIENTO]])/365)&lt;18,"Corregir", IF(((TODAY()-Tabla2[[#This Row],[FECHA NACIMIENTO]])/365)&gt;80, "Corregir",ROUNDDOWN(((TODAY()-Tabla2[[#This Row],[FECHA NACIMIENTO]])/365),0)))</f>
        <v>27</v>
      </c>
      <c r="V71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711" s="34" t="str">
        <f ca="1">+IF(Tabla2[[#This Row],[Edad]]="Corregir","Corregir","Ok")</f>
        <v>Ok</v>
      </c>
      <c r="X711" s="10" t="str">
        <f>+IFERROR(VLOOKUP(Tabla2[[#This Row],[DISTRITO SEGÚN DNI]],Hoja1!$A$2:$B$55,2,FALSE),"No")</f>
        <v>SANTA ANITA</v>
      </c>
      <c r="Y711" s="10" t="str">
        <f>IF(OR(LOWER(Tabla2[[#This Row],[GENERO]])="masculino", LOWER(Tabla2[[#This Row],[GENERO]])="femenino"),"OK","Corregir")</f>
        <v>OK</v>
      </c>
      <c r="Z711" s="10" t="str">
        <f>+IF(Tabla2[[#This Row],[Nro. DNI / CE]]="","Corregir",IF(LEN(Tabla2[[#This Row],[Nro. DNI / CE]])&gt;=8,"OK","Corregir"))</f>
        <v>OK</v>
      </c>
      <c r="AA711" s="10">
        <f>COUNTIF(Tabla2[APELLIDOS Y NOMBRES],Tabla2[[#This Row],[APELLIDOS Y NOMBRES]])</f>
        <v>1</v>
      </c>
      <c r="AB711" t="str">
        <f ca="1">+IFERROR(IF(Tabla2[[#This Row],[FECHA CESE/BAJA]]="","No Aplica",IF(AND(MONTH(Tabla2[[#This Row],[FECHA CESE/BAJA]])=MONTH(TODAY()-30),YEAR(Tabla2[[#This Row],[FECHA CESE/BAJA]])=YEAR(TODAY())),MONTH(TODAY()-30)&amp;"-"&amp;YEAR(TODAY()),"Borrar")),"No aplica")</f>
        <v>No aplica</v>
      </c>
      <c r="AC711" t="str">
        <f ca="1">+IFERROR(IF(Tabla2[[#This Row],[FECHA INICIO DE LABORES EN OBRA]]="","No Aplica",IF(AND(MONTH(Tabla2[[#This Row],[FECHA INICIO DE LABORES EN OBRA]])=MONTH(TODAY()-30),YEAR(Tabla2[[#This Row],[FECHA INICIO DE LABORES EN OBRA]])=YEAR(TODAY())),MONTH(TODAY()-30)&amp;"-"&amp;YEAR(TODAY()),"No Aplica")),"No Aplica")</f>
        <v>No Aplica</v>
      </c>
    </row>
    <row r="712" spans="1:29" x14ac:dyDescent="0.25">
      <c r="A712" s="2">
        <v>20101155588</v>
      </c>
      <c r="B712" s="3" t="s">
        <v>39</v>
      </c>
      <c r="C712" s="3" t="s">
        <v>39</v>
      </c>
      <c r="D712" s="3">
        <v>41649817</v>
      </c>
      <c r="E712" s="3" t="s">
        <v>6740</v>
      </c>
      <c r="F712" s="36">
        <v>25608</v>
      </c>
      <c r="G712" s="3">
        <v>1</v>
      </c>
      <c r="H712" s="3" t="s">
        <v>6397</v>
      </c>
      <c r="I712" s="3" t="s">
        <v>6741</v>
      </c>
      <c r="J712" s="3" t="s">
        <v>6742</v>
      </c>
      <c r="K712" s="3" t="s">
        <v>1063</v>
      </c>
      <c r="L712" s="8" t="s">
        <v>9813</v>
      </c>
      <c r="M712" s="5" t="s">
        <v>3092</v>
      </c>
      <c r="N712" s="13" t="s">
        <v>1043</v>
      </c>
      <c r="O712" s="5">
        <v>43497</v>
      </c>
      <c r="P712" s="8">
        <v>1</v>
      </c>
      <c r="Q712" s="9">
        <v>1</v>
      </c>
      <c r="R712" s="9" t="str">
        <f>IFERROR(VLOOKUP(Tabla2[[#This Row],[CONTRATISTA PRNCIPAL]],Hoja1!$L$5:$M$9,2,FALSE),"CJV")</f>
        <v>EPC</v>
      </c>
      <c r="S712" s="9" t="str">
        <f>IF(Tabla2[[#This Row],[EMPRESA]]=Tabla2[[#This Row],[CONTRATISTA PRNCIPAL]],"Principal","Secundaria")</f>
        <v>Principal</v>
      </c>
      <c r="T712" s="10">
        <f>IFERROR(1/COUNTIF(Tabla2[CONTRATISTA PRNCIPAL],Tabla2[[#This Row],[CONTRATISTA PRNCIPAL]]),0)</f>
        <v>3.5714285714285713E-3</v>
      </c>
      <c r="U712" s="33">
        <f ca="1">IF(((TODAY()-Tabla2[[#This Row],[FECHA NACIMIENTO]])/365)&lt;18,"Corregir", IF(((TODAY()-Tabla2[[#This Row],[FECHA NACIMIENTO]])/365)&gt;80, "Corregir",ROUNDDOWN(((TODAY()-Tabla2[[#This Row],[FECHA NACIMIENTO]])/365),0)))</f>
        <v>53</v>
      </c>
      <c r="V71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712" s="34" t="str">
        <f ca="1">+IF(Tabla2[[#This Row],[Edad]]="Corregir","Corregir","Ok")</f>
        <v>Ok</v>
      </c>
      <c r="X712" s="10" t="str">
        <f>+IFERROR(VLOOKUP(Tabla2[[#This Row],[DISTRITO SEGÚN DNI]],Hoja1!$A$2:$B$55,2,FALSE),"No")</f>
        <v>No</v>
      </c>
      <c r="Y712" s="10" t="str">
        <f>IF(OR(LOWER(Tabla2[[#This Row],[GENERO]])="masculino", LOWER(Tabla2[[#This Row],[GENERO]])="femenino"),"OK","Corregir")</f>
        <v>OK</v>
      </c>
      <c r="Z712" s="10" t="str">
        <f>+IF(Tabla2[[#This Row],[Nro. DNI / CE]]="","Corregir",IF(LEN(Tabla2[[#This Row],[Nro. DNI / CE]])&gt;=8,"OK","Corregir"))</f>
        <v>OK</v>
      </c>
      <c r="AA712" s="10">
        <f>COUNTIF(Tabla2[APELLIDOS Y NOMBRES],Tabla2[[#This Row],[APELLIDOS Y NOMBRES]])</f>
        <v>1</v>
      </c>
      <c r="AB712" t="str">
        <f ca="1">+IFERROR(IF(Tabla2[[#This Row],[FECHA CESE/BAJA]]="","No Aplica",IF(AND(MONTH(Tabla2[[#This Row],[FECHA CESE/BAJA]])=MONTH(TODAY()-30),YEAR(Tabla2[[#This Row],[FECHA CESE/BAJA]])=YEAR(TODAY())),MONTH(TODAY()-30)&amp;"-"&amp;YEAR(TODAY()),"Borrar")),"No aplica")</f>
        <v>No aplica</v>
      </c>
      <c r="AC712" t="str">
        <f ca="1">+IFERROR(IF(Tabla2[[#This Row],[FECHA INICIO DE LABORES EN OBRA]]="","No Aplica",IF(AND(MONTH(Tabla2[[#This Row],[FECHA INICIO DE LABORES EN OBRA]])=MONTH(TODAY()-30),YEAR(Tabla2[[#This Row],[FECHA INICIO DE LABORES EN OBRA]])=YEAR(TODAY())),MONTH(TODAY()-30)&amp;"-"&amp;YEAR(TODAY()),"No Aplica")),"No Aplica")</f>
        <v>No Aplica</v>
      </c>
    </row>
    <row r="713" spans="1:29" x14ac:dyDescent="0.25">
      <c r="A713" s="2">
        <v>20101155588</v>
      </c>
      <c r="B713" s="3" t="s">
        <v>39</v>
      </c>
      <c r="C713" s="3" t="s">
        <v>39</v>
      </c>
      <c r="D713" s="3">
        <v>16707167</v>
      </c>
      <c r="E713" s="3" t="s">
        <v>6743</v>
      </c>
      <c r="F713" s="36">
        <v>23737</v>
      </c>
      <c r="G713" s="3">
        <v>1</v>
      </c>
      <c r="H713" s="3" t="s">
        <v>6397</v>
      </c>
      <c r="I713" s="3" t="s">
        <v>6744</v>
      </c>
      <c r="J713" s="3" t="s">
        <v>6745</v>
      </c>
      <c r="K713" s="3" t="s">
        <v>1042</v>
      </c>
      <c r="L713" s="8" t="s">
        <v>9813</v>
      </c>
      <c r="M713" s="5" t="s">
        <v>3092</v>
      </c>
      <c r="N713" s="13" t="s">
        <v>1043</v>
      </c>
      <c r="O713" s="5">
        <v>44624</v>
      </c>
      <c r="P713" s="8">
        <v>1</v>
      </c>
      <c r="Q713" s="9">
        <v>1</v>
      </c>
      <c r="R713" s="9" t="str">
        <f>IFERROR(VLOOKUP(Tabla2[[#This Row],[CONTRATISTA PRNCIPAL]],Hoja1!$L$5:$M$9,2,FALSE),"CJV")</f>
        <v>EPC</v>
      </c>
      <c r="S713" s="9" t="str">
        <f>IF(Tabla2[[#This Row],[EMPRESA]]=Tabla2[[#This Row],[CONTRATISTA PRNCIPAL]],"Principal","Secundaria")</f>
        <v>Principal</v>
      </c>
      <c r="T713" s="10">
        <f>IFERROR(1/COUNTIF(Tabla2[CONTRATISTA PRNCIPAL],Tabla2[[#This Row],[CONTRATISTA PRNCIPAL]]),0)</f>
        <v>3.5714285714285713E-3</v>
      </c>
      <c r="U713" s="33">
        <f ca="1">IF(((TODAY()-Tabla2[[#This Row],[FECHA NACIMIENTO]])/365)&lt;18,"Corregir", IF(((TODAY()-Tabla2[[#This Row],[FECHA NACIMIENTO]])/365)&gt;80, "Corregir",ROUNDDOWN(((TODAY()-Tabla2[[#This Row],[FECHA NACIMIENTO]])/365),0)))</f>
        <v>58</v>
      </c>
      <c r="V71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713" s="34" t="str">
        <f ca="1">+IF(Tabla2[[#This Row],[Edad]]="Corregir","Corregir","Ok")</f>
        <v>Ok</v>
      </c>
      <c r="X713" s="10" t="str">
        <f>+IFERROR(VLOOKUP(Tabla2[[#This Row],[DISTRITO SEGÚN DNI]],Hoja1!$A$2:$B$55,2,FALSE),"No")</f>
        <v>No</v>
      </c>
      <c r="Y713" s="10" t="str">
        <f>IF(OR(LOWER(Tabla2[[#This Row],[GENERO]])="masculino", LOWER(Tabla2[[#This Row],[GENERO]])="femenino"),"OK","Corregir")</f>
        <v>OK</v>
      </c>
      <c r="Z713" s="10" t="str">
        <f>+IF(Tabla2[[#This Row],[Nro. DNI / CE]]="","Corregir",IF(LEN(Tabla2[[#This Row],[Nro. DNI / CE]])&gt;=8,"OK","Corregir"))</f>
        <v>OK</v>
      </c>
      <c r="AA713" s="10">
        <f>COUNTIF(Tabla2[APELLIDOS Y NOMBRES],Tabla2[[#This Row],[APELLIDOS Y NOMBRES]])</f>
        <v>1</v>
      </c>
      <c r="AB713" t="str">
        <f ca="1">+IFERROR(IF(Tabla2[[#This Row],[FECHA CESE/BAJA]]="","No Aplica",IF(AND(MONTH(Tabla2[[#This Row],[FECHA CESE/BAJA]])=MONTH(TODAY()-30),YEAR(Tabla2[[#This Row],[FECHA CESE/BAJA]])=YEAR(TODAY())),MONTH(TODAY()-30)&amp;"-"&amp;YEAR(TODAY()),"Borrar")),"No aplica")</f>
        <v>No aplica</v>
      </c>
      <c r="AC713" t="str">
        <f ca="1">+IFERROR(IF(Tabla2[[#This Row],[FECHA INICIO DE LABORES EN OBRA]]="","No Aplica",IF(AND(MONTH(Tabla2[[#This Row],[FECHA INICIO DE LABORES EN OBRA]])=MONTH(TODAY()-30),YEAR(Tabla2[[#This Row],[FECHA INICIO DE LABORES EN OBRA]])=YEAR(TODAY())),MONTH(TODAY()-30)&amp;"-"&amp;YEAR(TODAY()),"No Aplica")),"No Aplica")</f>
        <v>No Aplica</v>
      </c>
    </row>
    <row r="714" spans="1:29" x14ac:dyDescent="0.25">
      <c r="A714" s="2">
        <v>20101155588</v>
      </c>
      <c r="B714" s="3" t="s">
        <v>39</v>
      </c>
      <c r="C714" s="3" t="s">
        <v>39</v>
      </c>
      <c r="D714" s="3">
        <v>10517682</v>
      </c>
      <c r="E714" s="3" t="s">
        <v>6746</v>
      </c>
      <c r="F714" s="36">
        <v>21869</v>
      </c>
      <c r="G714" s="3">
        <v>1</v>
      </c>
      <c r="H714" s="3" t="s">
        <v>6397</v>
      </c>
      <c r="I714" s="3" t="s">
        <v>6747</v>
      </c>
      <c r="J714" s="3" t="s">
        <v>6748</v>
      </c>
      <c r="K714" s="3" t="s">
        <v>5007</v>
      </c>
      <c r="L714" s="8" t="s">
        <v>9813</v>
      </c>
      <c r="M714" s="5" t="s">
        <v>3092</v>
      </c>
      <c r="N714" s="13" t="s">
        <v>1043</v>
      </c>
      <c r="O714" s="5">
        <v>44171</v>
      </c>
      <c r="P714" s="8">
        <v>1</v>
      </c>
      <c r="Q714" s="9">
        <v>1</v>
      </c>
      <c r="R714" s="9" t="str">
        <f>IFERROR(VLOOKUP(Tabla2[[#This Row],[CONTRATISTA PRNCIPAL]],Hoja1!$L$5:$M$9,2,FALSE),"CJV")</f>
        <v>EPC</v>
      </c>
      <c r="S714" s="9" t="str">
        <f>IF(Tabla2[[#This Row],[EMPRESA]]=Tabla2[[#This Row],[CONTRATISTA PRNCIPAL]],"Principal","Secundaria")</f>
        <v>Principal</v>
      </c>
      <c r="T714" s="10">
        <f>IFERROR(1/COUNTIF(Tabla2[CONTRATISTA PRNCIPAL],Tabla2[[#This Row],[CONTRATISTA PRNCIPAL]]),0)</f>
        <v>3.5714285714285713E-3</v>
      </c>
      <c r="U714" s="33">
        <f ca="1">IF(((TODAY()-Tabla2[[#This Row],[FECHA NACIMIENTO]])/365)&lt;18,"Corregir", IF(((TODAY()-Tabla2[[#This Row],[FECHA NACIMIENTO]])/365)&gt;80, "Corregir",ROUNDDOWN(((TODAY()-Tabla2[[#This Row],[FECHA NACIMIENTO]])/365),0)))</f>
        <v>63</v>
      </c>
      <c r="V71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714" s="34" t="str">
        <f ca="1">+IF(Tabla2[[#This Row],[Edad]]="Corregir","Corregir","Ok")</f>
        <v>Ok</v>
      </c>
      <c r="X714" s="10" t="str">
        <f>+IFERROR(VLOOKUP(Tabla2[[#This Row],[DISTRITO SEGÚN DNI]],Hoja1!$A$2:$B$55,2,FALSE),"No")</f>
        <v>No</v>
      </c>
      <c r="Y714" s="10" t="str">
        <f>IF(OR(LOWER(Tabla2[[#This Row],[GENERO]])="masculino", LOWER(Tabla2[[#This Row],[GENERO]])="femenino"),"OK","Corregir")</f>
        <v>OK</v>
      </c>
      <c r="Z714" s="10" t="str">
        <f>+IF(Tabla2[[#This Row],[Nro. DNI / CE]]="","Corregir",IF(LEN(Tabla2[[#This Row],[Nro. DNI / CE]])&gt;=8,"OK","Corregir"))</f>
        <v>OK</v>
      </c>
      <c r="AA714" s="10">
        <f>COUNTIF(Tabla2[APELLIDOS Y NOMBRES],Tabla2[[#This Row],[APELLIDOS Y NOMBRES]])</f>
        <v>1</v>
      </c>
      <c r="AB714" t="str">
        <f ca="1">+IFERROR(IF(Tabla2[[#This Row],[FECHA CESE/BAJA]]="","No Aplica",IF(AND(MONTH(Tabla2[[#This Row],[FECHA CESE/BAJA]])=MONTH(TODAY()-30),YEAR(Tabla2[[#This Row],[FECHA CESE/BAJA]])=YEAR(TODAY())),MONTH(TODAY()-30)&amp;"-"&amp;YEAR(TODAY()),"Borrar")),"No aplica")</f>
        <v>No aplica</v>
      </c>
      <c r="AC714" t="str">
        <f ca="1">+IFERROR(IF(Tabla2[[#This Row],[FECHA INICIO DE LABORES EN OBRA]]="","No Aplica",IF(AND(MONTH(Tabla2[[#This Row],[FECHA INICIO DE LABORES EN OBRA]])=MONTH(TODAY()-30),YEAR(Tabla2[[#This Row],[FECHA INICIO DE LABORES EN OBRA]])=YEAR(TODAY())),MONTH(TODAY()-30)&amp;"-"&amp;YEAR(TODAY()),"No Aplica")),"No Aplica")</f>
        <v>No Aplica</v>
      </c>
    </row>
    <row r="715" spans="1:29" x14ac:dyDescent="0.25">
      <c r="A715" s="2">
        <v>20101155588</v>
      </c>
      <c r="B715" s="3" t="s">
        <v>39</v>
      </c>
      <c r="C715" s="3" t="s">
        <v>39</v>
      </c>
      <c r="D715" s="3" t="s">
        <v>8504</v>
      </c>
      <c r="E715" s="3" t="s">
        <v>271</v>
      </c>
      <c r="F715" s="36">
        <v>20545</v>
      </c>
      <c r="G715" s="3">
        <v>1</v>
      </c>
      <c r="H715" s="3" t="s">
        <v>6397</v>
      </c>
      <c r="I715" s="3" t="s">
        <v>6749</v>
      </c>
      <c r="J715" s="3" t="s">
        <v>6750</v>
      </c>
      <c r="K715" s="3" t="s">
        <v>93</v>
      </c>
      <c r="L715" s="8" t="s">
        <v>9813</v>
      </c>
      <c r="M715" s="5" t="s">
        <v>3092</v>
      </c>
      <c r="N715" s="13" t="s">
        <v>1043</v>
      </c>
      <c r="O715" s="5">
        <v>44662</v>
      </c>
      <c r="P715" s="8">
        <v>1</v>
      </c>
      <c r="Q715" s="9">
        <v>1</v>
      </c>
      <c r="R715" s="9" t="str">
        <f>IFERROR(VLOOKUP(Tabla2[[#This Row],[CONTRATISTA PRNCIPAL]],Hoja1!$L$5:$M$9,2,FALSE),"CJV")</f>
        <v>EPC</v>
      </c>
      <c r="S715" s="9" t="str">
        <f>IF(Tabla2[[#This Row],[EMPRESA]]=Tabla2[[#This Row],[CONTRATISTA PRNCIPAL]],"Principal","Secundaria")</f>
        <v>Principal</v>
      </c>
      <c r="T715" s="10">
        <f>IFERROR(1/COUNTIF(Tabla2[CONTRATISTA PRNCIPAL],Tabla2[[#This Row],[CONTRATISTA PRNCIPAL]]),0)</f>
        <v>3.5714285714285713E-3</v>
      </c>
      <c r="U715" s="33">
        <f ca="1">IF(((TODAY()-Tabla2[[#This Row],[FECHA NACIMIENTO]])/365)&lt;18,"Corregir", IF(((TODAY()-Tabla2[[#This Row],[FECHA NACIMIENTO]])/365)&gt;80, "Corregir",ROUNDDOWN(((TODAY()-Tabla2[[#This Row],[FECHA NACIMIENTO]])/365),0)))</f>
        <v>67</v>
      </c>
      <c r="V71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715" s="34" t="str">
        <f ca="1">+IF(Tabla2[[#This Row],[Edad]]="Corregir","Corregir","Ok")</f>
        <v>Ok</v>
      </c>
      <c r="X715" s="10" t="str">
        <f>+IFERROR(VLOOKUP(Tabla2[[#This Row],[DISTRITO SEGÚN DNI]],Hoja1!$A$2:$B$55,2,FALSE),"No")</f>
        <v>ATE</v>
      </c>
      <c r="Y715" s="10" t="str">
        <f>IF(OR(LOWER(Tabla2[[#This Row],[GENERO]])="masculino", LOWER(Tabla2[[#This Row],[GENERO]])="femenino"),"OK","Corregir")</f>
        <v>OK</v>
      </c>
      <c r="Z715" s="10" t="str">
        <f>+IF(Tabla2[[#This Row],[Nro. DNI / CE]]="","Corregir",IF(LEN(Tabla2[[#This Row],[Nro. DNI / CE]])&gt;=8,"OK","Corregir"))</f>
        <v>OK</v>
      </c>
      <c r="AA715" s="10">
        <f>COUNTIF(Tabla2[APELLIDOS Y NOMBRES],Tabla2[[#This Row],[APELLIDOS Y NOMBRES]])</f>
        <v>1</v>
      </c>
      <c r="AB715" t="str">
        <f ca="1">+IFERROR(IF(Tabla2[[#This Row],[FECHA CESE/BAJA]]="","No Aplica",IF(AND(MONTH(Tabla2[[#This Row],[FECHA CESE/BAJA]])=MONTH(TODAY()-30),YEAR(Tabla2[[#This Row],[FECHA CESE/BAJA]])=YEAR(TODAY())),MONTH(TODAY()-30)&amp;"-"&amp;YEAR(TODAY()),"Borrar")),"No aplica")</f>
        <v>No aplica</v>
      </c>
      <c r="AC715" t="str">
        <f ca="1">+IFERROR(IF(Tabla2[[#This Row],[FECHA INICIO DE LABORES EN OBRA]]="","No Aplica",IF(AND(MONTH(Tabla2[[#This Row],[FECHA INICIO DE LABORES EN OBRA]])=MONTH(TODAY()-30),YEAR(Tabla2[[#This Row],[FECHA INICIO DE LABORES EN OBRA]])=YEAR(TODAY())),MONTH(TODAY()-30)&amp;"-"&amp;YEAR(TODAY()),"No Aplica")),"No Aplica")</f>
        <v>No Aplica</v>
      </c>
    </row>
    <row r="716" spans="1:29" x14ac:dyDescent="0.25">
      <c r="A716" s="2">
        <v>20101155588</v>
      </c>
      <c r="B716" s="3" t="s">
        <v>39</v>
      </c>
      <c r="C716" s="3" t="s">
        <v>39</v>
      </c>
      <c r="D716" s="3" t="s">
        <v>8505</v>
      </c>
      <c r="E716" s="3" t="s">
        <v>272</v>
      </c>
      <c r="F716" s="36">
        <v>22869</v>
      </c>
      <c r="G716" s="3">
        <v>1</v>
      </c>
      <c r="H716" s="3" t="s">
        <v>6397</v>
      </c>
      <c r="I716" s="3" t="s">
        <v>6751</v>
      </c>
      <c r="J716" s="3" t="s">
        <v>6739</v>
      </c>
      <c r="K716" s="3" t="s">
        <v>36</v>
      </c>
      <c r="L716" s="8" t="s">
        <v>9813</v>
      </c>
      <c r="M716" s="5" t="s">
        <v>3092</v>
      </c>
      <c r="N716" s="13" t="s">
        <v>1043</v>
      </c>
      <c r="O716" s="5">
        <v>44256</v>
      </c>
      <c r="P716" s="8">
        <v>1</v>
      </c>
      <c r="Q716" s="9">
        <v>1</v>
      </c>
      <c r="R716" s="9" t="str">
        <f>IFERROR(VLOOKUP(Tabla2[[#This Row],[CONTRATISTA PRNCIPAL]],Hoja1!$L$5:$M$9,2,FALSE),"CJV")</f>
        <v>EPC</v>
      </c>
      <c r="S716" s="9" t="str">
        <f>IF(Tabla2[[#This Row],[EMPRESA]]=Tabla2[[#This Row],[CONTRATISTA PRNCIPAL]],"Principal","Secundaria")</f>
        <v>Principal</v>
      </c>
      <c r="T716" s="10">
        <f>IFERROR(1/COUNTIF(Tabla2[CONTRATISTA PRNCIPAL],Tabla2[[#This Row],[CONTRATISTA PRNCIPAL]]),0)</f>
        <v>3.5714285714285713E-3</v>
      </c>
      <c r="U716" s="33">
        <f ca="1">IF(((TODAY()-Tabla2[[#This Row],[FECHA NACIMIENTO]])/365)&lt;18,"Corregir", IF(((TODAY()-Tabla2[[#This Row],[FECHA NACIMIENTO]])/365)&gt;80, "Corregir",ROUNDDOWN(((TODAY()-Tabla2[[#This Row],[FECHA NACIMIENTO]])/365),0)))</f>
        <v>61</v>
      </c>
      <c r="V71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716" s="34" t="str">
        <f ca="1">+IF(Tabla2[[#This Row],[Edad]]="Corregir","Corregir","Ok")</f>
        <v>Ok</v>
      </c>
      <c r="X716" s="10" t="str">
        <f>+IFERROR(VLOOKUP(Tabla2[[#This Row],[DISTRITO SEGÚN DNI]],Hoja1!$A$2:$B$55,2,FALSE),"No")</f>
        <v>SANTA ANITA</v>
      </c>
      <c r="Y716" s="10" t="str">
        <f>IF(OR(LOWER(Tabla2[[#This Row],[GENERO]])="masculino", LOWER(Tabla2[[#This Row],[GENERO]])="femenino"),"OK","Corregir")</f>
        <v>OK</v>
      </c>
      <c r="Z716" s="10" t="str">
        <f>+IF(Tabla2[[#This Row],[Nro. DNI / CE]]="","Corregir",IF(LEN(Tabla2[[#This Row],[Nro. DNI / CE]])&gt;=8,"OK","Corregir"))</f>
        <v>OK</v>
      </c>
      <c r="AA716" s="10">
        <f>COUNTIF(Tabla2[APELLIDOS Y NOMBRES],Tabla2[[#This Row],[APELLIDOS Y NOMBRES]])</f>
        <v>1</v>
      </c>
      <c r="AB716" t="str">
        <f ca="1">+IFERROR(IF(Tabla2[[#This Row],[FECHA CESE/BAJA]]="","No Aplica",IF(AND(MONTH(Tabla2[[#This Row],[FECHA CESE/BAJA]])=MONTH(TODAY()-30),YEAR(Tabla2[[#This Row],[FECHA CESE/BAJA]])=YEAR(TODAY())),MONTH(TODAY()-30)&amp;"-"&amp;YEAR(TODAY()),"Borrar")),"No aplica")</f>
        <v>No aplica</v>
      </c>
      <c r="AC716" t="str">
        <f ca="1">+IFERROR(IF(Tabla2[[#This Row],[FECHA INICIO DE LABORES EN OBRA]]="","No Aplica",IF(AND(MONTH(Tabla2[[#This Row],[FECHA INICIO DE LABORES EN OBRA]])=MONTH(TODAY()-30),YEAR(Tabla2[[#This Row],[FECHA INICIO DE LABORES EN OBRA]])=YEAR(TODAY())),MONTH(TODAY()-30)&amp;"-"&amp;YEAR(TODAY()),"No Aplica")),"No Aplica")</f>
        <v>No Aplica</v>
      </c>
    </row>
    <row r="717" spans="1:29" x14ac:dyDescent="0.25">
      <c r="A717" s="2">
        <v>20101155588</v>
      </c>
      <c r="B717" s="3" t="s">
        <v>39</v>
      </c>
      <c r="C717" s="3" t="s">
        <v>39</v>
      </c>
      <c r="D717" s="3" t="s">
        <v>8506</v>
      </c>
      <c r="E717" s="3" t="s">
        <v>6752</v>
      </c>
      <c r="F717" s="36">
        <v>36376</v>
      </c>
      <c r="G717" s="3">
        <v>1</v>
      </c>
      <c r="H717" s="3" t="s">
        <v>6397</v>
      </c>
      <c r="I717" s="3" t="s">
        <v>6751</v>
      </c>
      <c r="J717" s="3" t="s">
        <v>6753</v>
      </c>
      <c r="K717" s="3" t="s">
        <v>1240</v>
      </c>
      <c r="L717" s="8" t="s">
        <v>9813</v>
      </c>
      <c r="M717" s="5" t="s">
        <v>3092</v>
      </c>
      <c r="N717" s="13" t="s">
        <v>1043</v>
      </c>
      <c r="O717" s="5">
        <v>44750</v>
      </c>
      <c r="P717" s="8">
        <v>1</v>
      </c>
      <c r="Q717" s="9">
        <v>1</v>
      </c>
      <c r="R717" s="9" t="str">
        <f>IFERROR(VLOOKUP(Tabla2[[#This Row],[CONTRATISTA PRNCIPAL]],Hoja1!$L$5:$M$9,2,FALSE),"CJV")</f>
        <v>EPC</v>
      </c>
      <c r="S717" s="9" t="str">
        <f>IF(Tabla2[[#This Row],[EMPRESA]]=Tabla2[[#This Row],[CONTRATISTA PRNCIPAL]],"Principal","Secundaria")</f>
        <v>Principal</v>
      </c>
      <c r="T717" s="10">
        <f>IFERROR(1/COUNTIF(Tabla2[CONTRATISTA PRNCIPAL],Tabla2[[#This Row],[CONTRATISTA PRNCIPAL]]),0)</f>
        <v>3.5714285714285713E-3</v>
      </c>
      <c r="U717" s="33">
        <f ca="1">IF(((TODAY()-Tabla2[[#This Row],[FECHA NACIMIENTO]])/365)&lt;18,"Corregir", IF(((TODAY()-Tabla2[[#This Row],[FECHA NACIMIENTO]])/365)&gt;80, "Corregir",ROUNDDOWN(((TODAY()-Tabla2[[#This Row],[FECHA NACIMIENTO]])/365),0)))</f>
        <v>24</v>
      </c>
      <c r="V71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717" s="34" t="str">
        <f ca="1">+IF(Tabla2[[#This Row],[Edad]]="Corregir","Corregir","Ok")</f>
        <v>Ok</v>
      </c>
      <c r="X717" s="10" t="str">
        <f>+IFERROR(VLOOKUP(Tabla2[[#This Row],[DISTRITO SEGÚN DNI]],Hoja1!$A$2:$B$55,2,FALSE),"No")</f>
        <v>No</v>
      </c>
      <c r="Y717" s="10" t="str">
        <f>IF(OR(LOWER(Tabla2[[#This Row],[GENERO]])="masculino", LOWER(Tabla2[[#This Row],[GENERO]])="femenino"),"OK","Corregir")</f>
        <v>OK</v>
      </c>
      <c r="Z717" s="10" t="str">
        <f>+IF(Tabla2[[#This Row],[Nro. DNI / CE]]="","Corregir",IF(LEN(Tabla2[[#This Row],[Nro. DNI / CE]])&gt;=8,"OK","Corregir"))</f>
        <v>OK</v>
      </c>
      <c r="AA717" s="10">
        <f>COUNTIF(Tabla2[APELLIDOS Y NOMBRES],Tabla2[[#This Row],[APELLIDOS Y NOMBRES]])</f>
        <v>1</v>
      </c>
      <c r="AB717" t="str">
        <f ca="1">+IFERROR(IF(Tabla2[[#This Row],[FECHA CESE/BAJA]]="","No Aplica",IF(AND(MONTH(Tabla2[[#This Row],[FECHA CESE/BAJA]])=MONTH(TODAY()-30),YEAR(Tabla2[[#This Row],[FECHA CESE/BAJA]])=YEAR(TODAY())),MONTH(TODAY()-30)&amp;"-"&amp;YEAR(TODAY()),"Borrar")),"No aplica")</f>
        <v>No aplica</v>
      </c>
      <c r="AC717" t="str">
        <f ca="1">+IFERROR(IF(Tabla2[[#This Row],[FECHA INICIO DE LABORES EN OBRA]]="","No Aplica",IF(AND(MONTH(Tabla2[[#This Row],[FECHA INICIO DE LABORES EN OBRA]])=MONTH(TODAY()-30),YEAR(Tabla2[[#This Row],[FECHA INICIO DE LABORES EN OBRA]])=YEAR(TODAY())),MONTH(TODAY()-30)&amp;"-"&amp;YEAR(TODAY()),"No Aplica")),"No Aplica")</f>
        <v>No Aplica</v>
      </c>
    </row>
    <row r="718" spans="1:29" x14ac:dyDescent="0.25">
      <c r="A718" s="2">
        <v>20101155588</v>
      </c>
      <c r="B718" s="3" t="s">
        <v>39</v>
      </c>
      <c r="C718" s="3" t="s">
        <v>39</v>
      </c>
      <c r="D718" s="3">
        <v>15450854</v>
      </c>
      <c r="E718" s="3" t="s">
        <v>273</v>
      </c>
      <c r="F718" s="36">
        <v>27250</v>
      </c>
      <c r="G718" s="3">
        <v>1</v>
      </c>
      <c r="H718" s="3" t="s">
        <v>6397</v>
      </c>
      <c r="I718" s="3" t="s">
        <v>6754</v>
      </c>
      <c r="J718" s="3" t="s">
        <v>6755</v>
      </c>
      <c r="K718" s="3" t="s">
        <v>36</v>
      </c>
      <c r="L718" s="8" t="s">
        <v>9813</v>
      </c>
      <c r="M718" s="5" t="s">
        <v>3092</v>
      </c>
      <c r="N718" s="13" t="s">
        <v>1043</v>
      </c>
      <c r="O718" s="5">
        <v>43217</v>
      </c>
      <c r="P718" s="8">
        <v>1</v>
      </c>
      <c r="Q718" s="9">
        <v>1</v>
      </c>
      <c r="R718" s="9" t="str">
        <f>IFERROR(VLOOKUP(Tabla2[[#This Row],[CONTRATISTA PRNCIPAL]],Hoja1!$L$5:$M$9,2,FALSE),"CJV")</f>
        <v>EPC</v>
      </c>
      <c r="S718" s="9" t="str">
        <f>IF(Tabla2[[#This Row],[EMPRESA]]=Tabla2[[#This Row],[CONTRATISTA PRNCIPAL]],"Principal","Secundaria")</f>
        <v>Principal</v>
      </c>
      <c r="T718" s="10">
        <f>IFERROR(1/COUNTIF(Tabla2[CONTRATISTA PRNCIPAL],Tabla2[[#This Row],[CONTRATISTA PRNCIPAL]]),0)</f>
        <v>3.5714285714285713E-3</v>
      </c>
      <c r="U718" s="33">
        <f ca="1">IF(((TODAY()-Tabla2[[#This Row],[FECHA NACIMIENTO]])/365)&lt;18,"Corregir", IF(((TODAY()-Tabla2[[#This Row],[FECHA NACIMIENTO]])/365)&gt;80, "Corregir",ROUNDDOWN(((TODAY()-Tabla2[[#This Row],[FECHA NACIMIENTO]])/365),0)))</f>
        <v>49</v>
      </c>
      <c r="V71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718" s="34" t="str">
        <f ca="1">+IF(Tabla2[[#This Row],[Edad]]="Corregir","Corregir","Ok")</f>
        <v>Ok</v>
      </c>
      <c r="X718" s="10" t="str">
        <f>+IFERROR(VLOOKUP(Tabla2[[#This Row],[DISTRITO SEGÚN DNI]],Hoja1!$A$2:$B$55,2,FALSE),"No")</f>
        <v>SANTA ANITA</v>
      </c>
      <c r="Y718" s="10" t="str">
        <f>IF(OR(LOWER(Tabla2[[#This Row],[GENERO]])="masculino", LOWER(Tabla2[[#This Row],[GENERO]])="femenino"),"OK","Corregir")</f>
        <v>OK</v>
      </c>
      <c r="Z718" s="10" t="str">
        <f>+IF(Tabla2[[#This Row],[Nro. DNI / CE]]="","Corregir",IF(LEN(Tabla2[[#This Row],[Nro. DNI / CE]])&gt;=8,"OK","Corregir"))</f>
        <v>OK</v>
      </c>
      <c r="AA718" s="10">
        <f>COUNTIF(Tabla2[APELLIDOS Y NOMBRES],Tabla2[[#This Row],[APELLIDOS Y NOMBRES]])</f>
        <v>1</v>
      </c>
      <c r="AB718" t="str">
        <f ca="1">+IFERROR(IF(Tabla2[[#This Row],[FECHA CESE/BAJA]]="","No Aplica",IF(AND(MONTH(Tabla2[[#This Row],[FECHA CESE/BAJA]])=MONTH(TODAY()-30),YEAR(Tabla2[[#This Row],[FECHA CESE/BAJA]])=YEAR(TODAY())),MONTH(TODAY()-30)&amp;"-"&amp;YEAR(TODAY()),"Borrar")),"No aplica")</f>
        <v>No aplica</v>
      </c>
      <c r="AC718" t="str">
        <f ca="1">+IFERROR(IF(Tabla2[[#This Row],[FECHA INICIO DE LABORES EN OBRA]]="","No Aplica",IF(AND(MONTH(Tabla2[[#This Row],[FECHA INICIO DE LABORES EN OBRA]])=MONTH(TODAY()-30),YEAR(Tabla2[[#This Row],[FECHA INICIO DE LABORES EN OBRA]])=YEAR(TODAY())),MONTH(TODAY()-30)&amp;"-"&amp;YEAR(TODAY()),"No Aplica")),"No Aplica")</f>
        <v>No Aplica</v>
      </c>
    </row>
    <row r="719" spans="1:29" x14ac:dyDescent="0.25">
      <c r="A719" s="2">
        <v>20101155588</v>
      </c>
      <c r="B719" s="3" t="s">
        <v>39</v>
      </c>
      <c r="C719" s="3" t="s">
        <v>39</v>
      </c>
      <c r="D719" s="3">
        <v>41626712</v>
      </c>
      <c r="E719" s="3" t="s">
        <v>6756</v>
      </c>
      <c r="F719" s="36">
        <v>29099</v>
      </c>
      <c r="G719" s="3">
        <v>1</v>
      </c>
      <c r="H719" s="3" t="s">
        <v>6397</v>
      </c>
      <c r="I719" s="3" t="s">
        <v>6754</v>
      </c>
      <c r="J719" s="3" t="s">
        <v>6757</v>
      </c>
      <c r="K719" s="3" t="s">
        <v>5007</v>
      </c>
      <c r="L719" s="8" t="s">
        <v>9813</v>
      </c>
      <c r="M719" s="5" t="s">
        <v>3092</v>
      </c>
      <c r="N719" s="13" t="s">
        <v>1043</v>
      </c>
      <c r="O719" s="5">
        <v>44002</v>
      </c>
      <c r="P719" s="8">
        <v>1</v>
      </c>
      <c r="Q719" s="9">
        <v>1</v>
      </c>
      <c r="R719" s="9" t="str">
        <f>IFERROR(VLOOKUP(Tabla2[[#This Row],[CONTRATISTA PRNCIPAL]],Hoja1!$L$5:$M$9,2,FALSE),"CJV")</f>
        <v>EPC</v>
      </c>
      <c r="S719" s="9" t="str">
        <f>IF(Tabla2[[#This Row],[EMPRESA]]=Tabla2[[#This Row],[CONTRATISTA PRNCIPAL]],"Principal","Secundaria")</f>
        <v>Principal</v>
      </c>
      <c r="T719" s="10">
        <f>IFERROR(1/COUNTIF(Tabla2[CONTRATISTA PRNCIPAL],Tabla2[[#This Row],[CONTRATISTA PRNCIPAL]]),0)</f>
        <v>3.5714285714285713E-3</v>
      </c>
      <c r="U719" s="33">
        <f ca="1">IF(((TODAY()-Tabla2[[#This Row],[FECHA NACIMIENTO]])/365)&lt;18,"Corregir", IF(((TODAY()-Tabla2[[#This Row],[FECHA NACIMIENTO]])/365)&gt;80, "Corregir",ROUNDDOWN(((TODAY()-Tabla2[[#This Row],[FECHA NACIMIENTO]])/365),0)))</f>
        <v>44</v>
      </c>
      <c r="V71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719" s="34" t="str">
        <f ca="1">+IF(Tabla2[[#This Row],[Edad]]="Corregir","Corregir","Ok")</f>
        <v>Ok</v>
      </c>
      <c r="X719" s="10" t="str">
        <f>+IFERROR(VLOOKUP(Tabla2[[#This Row],[DISTRITO SEGÚN DNI]],Hoja1!$A$2:$B$55,2,FALSE),"No")</f>
        <v>No</v>
      </c>
      <c r="Y719" s="10" t="str">
        <f>IF(OR(LOWER(Tabla2[[#This Row],[GENERO]])="masculino", LOWER(Tabla2[[#This Row],[GENERO]])="femenino"),"OK","Corregir")</f>
        <v>OK</v>
      </c>
      <c r="Z719" s="10" t="str">
        <f>+IF(Tabla2[[#This Row],[Nro. DNI / CE]]="","Corregir",IF(LEN(Tabla2[[#This Row],[Nro. DNI / CE]])&gt;=8,"OK","Corregir"))</f>
        <v>OK</v>
      </c>
      <c r="AA719" s="10">
        <f>COUNTIF(Tabla2[APELLIDOS Y NOMBRES],Tabla2[[#This Row],[APELLIDOS Y NOMBRES]])</f>
        <v>1</v>
      </c>
      <c r="AB719" t="str">
        <f ca="1">+IFERROR(IF(Tabla2[[#This Row],[FECHA CESE/BAJA]]="","No Aplica",IF(AND(MONTH(Tabla2[[#This Row],[FECHA CESE/BAJA]])=MONTH(TODAY()-30),YEAR(Tabla2[[#This Row],[FECHA CESE/BAJA]])=YEAR(TODAY())),MONTH(TODAY()-30)&amp;"-"&amp;YEAR(TODAY()),"Borrar")),"No aplica")</f>
        <v>No aplica</v>
      </c>
      <c r="AC719" t="str">
        <f ca="1">+IFERROR(IF(Tabla2[[#This Row],[FECHA INICIO DE LABORES EN OBRA]]="","No Aplica",IF(AND(MONTH(Tabla2[[#This Row],[FECHA INICIO DE LABORES EN OBRA]])=MONTH(TODAY()-30),YEAR(Tabla2[[#This Row],[FECHA INICIO DE LABORES EN OBRA]])=YEAR(TODAY())),MONTH(TODAY()-30)&amp;"-"&amp;YEAR(TODAY()),"No Aplica")),"No Aplica")</f>
        <v>No Aplica</v>
      </c>
    </row>
    <row r="720" spans="1:29" x14ac:dyDescent="0.25">
      <c r="A720" s="2">
        <v>20101155588</v>
      </c>
      <c r="B720" s="3" t="s">
        <v>39</v>
      </c>
      <c r="C720" s="3" t="s">
        <v>39</v>
      </c>
      <c r="D720" s="3">
        <v>47876545</v>
      </c>
      <c r="E720" s="3" t="s">
        <v>6758</v>
      </c>
      <c r="F720" s="36">
        <v>34202</v>
      </c>
      <c r="G720" s="3">
        <v>1</v>
      </c>
      <c r="H720" s="3" t="s">
        <v>6397</v>
      </c>
      <c r="I720" s="3" t="s">
        <v>6759</v>
      </c>
      <c r="J720" s="3" t="s">
        <v>6760</v>
      </c>
      <c r="K720" s="3" t="s">
        <v>6029</v>
      </c>
      <c r="L720" s="8" t="s">
        <v>9813</v>
      </c>
      <c r="M720" s="5" t="s">
        <v>3092</v>
      </c>
      <c r="N720" s="13" t="s">
        <v>1043</v>
      </c>
      <c r="O720" s="5">
        <v>44668</v>
      </c>
      <c r="P720" s="8">
        <v>1</v>
      </c>
      <c r="Q720" s="9">
        <v>1</v>
      </c>
      <c r="R720" s="9" t="str">
        <f>IFERROR(VLOOKUP(Tabla2[[#This Row],[CONTRATISTA PRNCIPAL]],Hoja1!$L$5:$M$9,2,FALSE),"CJV")</f>
        <v>EPC</v>
      </c>
      <c r="S720" s="9" t="str">
        <f>IF(Tabla2[[#This Row],[EMPRESA]]=Tabla2[[#This Row],[CONTRATISTA PRNCIPAL]],"Principal","Secundaria")</f>
        <v>Principal</v>
      </c>
      <c r="T720" s="10">
        <f>IFERROR(1/COUNTIF(Tabla2[CONTRATISTA PRNCIPAL],Tabla2[[#This Row],[CONTRATISTA PRNCIPAL]]),0)</f>
        <v>3.5714285714285713E-3</v>
      </c>
      <c r="U720" s="33">
        <f ca="1">IF(((TODAY()-Tabla2[[#This Row],[FECHA NACIMIENTO]])/365)&lt;18,"Corregir", IF(((TODAY()-Tabla2[[#This Row],[FECHA NACIMIENTO]])/365)&gt;80, "Corregir",ROUNDDOWN(((TODAY()-Tabla2[[#This Row],[FECHA NACIMIENTO]])/365),0)))</f>
        <v>30</v>
      </c>
      <c r="V72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720" s="34" t="str">
        <f ca="1">+IF(Tabla2[[#This Row],[Edad]]="Corregir","Corregir","Ok")</f>
        <v>Ok</v>
      </c>
      <c r="X720" s="10" t="str">
        <f>+IFERROR(VLOOKUP(Tabla2[[#This Row],[DISTRITO SEGÚN DNI]],Hoja1!$A$2:$B$55,2,FALSE),"No")</f>
        <v>No</v>
      </c>
      <c r="Y720" s="10" t="str">
        <f>IF(OR(LOWER(Tabla2[[#This Row],[GENERO]])="masculino", LOWER(Tabla2[[#This Row],[GENERO]])="femenino"),"OK","Corregir")</f>
        <v>OK</v>
      </c>
      <c r="Z720" s="10" t="str">
        <f>+IF(Tabla2[[#This Row],[Nro. DNI / CE]]="","Corregir",IF(LEN(Tabla2[[#This Row],[Nro. DNI / CE]])&gt;=8,"OK","Corregir"))</f>
        <v>OK</v>
      </c>
      <c r="AA720" s="10">
        <f>COUNTIF(Tabla2[APELLIDOS Y NOMBRES],Tabla2[[#This Row],[APELLIDOS Y NOMBRES]])</f>
        <v>1</v>
      </c>
      <c r="AB720" t="str">
        <f ca="1">+IFERROR(IF(Tabla2[[#This Row],[FECHA CESE/BAJA]]="","No Aplica",IF(AND(MONTH(Tabla2[[#This Row],[FECHA CESE/BAJA]])=MONTH(TODAY()-30),YEAR(Tabla2[[#This Row],[FECHA CESE/BAJA]])=YEAR(TODAY())),MONTH(TODAY()-30)&amp;"-"&amp;YEAR(TODAY()),"Borrar")),"No aplica")</f>
        <v>No aplica</v>
      </c>
      <c r="AC720" t="str">
        <f ca="1">+IFERROR(IF(Tabla2[[#This Row],[FECHA INICIO DE LABORES EN OBRA]]="","No Aplica",IF(AND(MONTH(Tabla2[[#This Row],[FECHA INICIO DE LABORES EN OBRA]])=MONTH(TODAY()-30),YEAR(Tabla2[[#This Row],[FECHA INICIO DE LABORES EN OBRA]])=YEAR(TODAY())),MONTH(TODAY()-30)&amp;"-"&amp;YEAR(TODAY()),"No Aplica")),"No Aplica")</f>
        <v>No Aplica</v>
      </c>
    </row>
    <row r="721" spans="1:29" x14ac:dyDescent="0.25">
      <c r="A721" s="2">
        <v>20101155588</v>
      </c>
      <c r="B721" s="3" t="s">
        <v>39</v>
      </c>
      <c r="C721" s="3" t="s">
        <v>39</v>
      </c>
      <c r="D721" s="3" t="s">
        <v>9851</v>
      </c>
      <c r="E721" s="3" t="s">
        <v>6761</v>
      </c>
      <c r="F721" s="36">
        <v>33502</v>
      </c>
      <c r="G721" s="3">
        <v>1</v>
      </c>
      <c r="H721" s="3" t="s">
        <v>6397</v>
      </c>
      <c r="I721" s="3" t="s">
        <v>6759</v>
      </c>
      <c r="J721" s="3" t="s">
        <v>6762</v>
      </c>
      <c r="K721" s="3" t="s">
        <v>6029</v>
      </c>
      <c r="L721" s="8" t="s">
        <v>9813</v>
      </c>
      <c r="M721" s="5" t="s">
        <v>3092</v>
      </c>
      <c r="N721" s="13" t="s">
        <v>1043</v>
      </c>
      <c r="O721" s="5">
        <v>43604</v>
      </c>
      <c r="P721" s="8">
        <v>1</v>
      </c>
      <c r="Q721" s="9">
        <v>1</v>
      </c>
      <c r="R721" s="9" t="str">
        <f>IFERROR(VLOOKUP(Tabla2[[#This Row],[CONTRATISTA PRNCIPAL]],Hoja1!$L$5:$M$9,2,FALSE),"CJV")</f>
        <v>EPC</v>
      </c>
      <c r="S721" s="9" t="str">
        <f>IF(Tabla2[[#This Row],[EMPRESA]]=Tabla2[[#This Row],[CONTRATISTA PRNCIPAL]],"Principal","Secundaria")</f>
        <v>Principal</v>
      </c>
      <c r="T721" s="10">
        <f>IFERROR(1/COUNTIF(Tabla2[CONTRATISTA PRNCIPAL],Tabla2[[#This Row],[CONTRATISTA PRNCIPAL]]),0)</f>
        <v>3.5714285714285713E-3</v>
      </c>
      <c r="U721" s="33">
        <f ca="1">IF(((TODAY()-Tabla2[[#This Row],[FECHA NACIMIENTO]])/365)&lt;18,"Corregir", IF(((TODAY()-Tabla2[[#This Row],[FECHA NACIMIENTO]])/365)&gt;80, "Corregir",ROUNDDOWN(((TODAY()-Tabla2[[#This Row],[FECHA NACIMIENTO]])/365),0)))</f>
        <v>31</v>
      </c>
      <c r="V72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721" s="34" t="str">
        <f ca="1">+IF(Tabla2[[#This Row],[Edad]]="Corregir","Corregir","Ok")</f>
        <v>Ok</v>
      </c>
      <c r="X721" s="10" t="str">
        <f>+IFERROR(VLOOKUP(Tabla2[[#This Row],[DISTRITO SEGÚN DNI]],Hoja1!$A$2:$B$55,2,FALSE),"No")</f>
        <v>No</v>
      </c>
      <c r="Y721" s="10" t="str">
        <f>IF(OR(LOWER(Tabla2[[#This Row],[GENERO]])="masculino", LOWER(Tabla2[[#This Row],[GENERO]])="femenino"),"OK","Corregir")</f>
        <v>OK</v>
      </c>
      <c r="Z721" s="10" t="str">
        <f>+IF(Tabla2[[#This Row],[Nro. DNI / CE]]="","Corregir",IF(LEN(Tabla2[[#This Row],[Nro. DNI / CE]])&gt;=8,"OK","Corregir"))</f>
        <v>OK</v>
      </c>
      <c r="AA721" s="10">
        <f>COUNTIF(Tabla2[APELLIDOS Y NOMBRES],Tabla2[[#This Row],[APELLIDOS Y NOMBRES]])</f>
        <v>1</v>
      </c>
      <c r="AB721" t="str">
        <f ca="1">+IFERROR(IF(Tabla2[[#This Row],[FECHA CESE/BAJA]]="","No Aplica",IF(AND(MONTH(Tabla2[[#This Row],[FECHA CESE/BAJA]])=MONTH(TODAY()-30),YEAR(Tabla2[[#This Row],[FECHA CESE/BAJA]])=YEAR(TODAY())),MONTH(TODAY()-30)&amp;"-"&amp;YEAR(TODAY()),"Borrar")),"No aplica")</f>
        <v>No aplica</v>
      </c>
      <c r="AC721" t="str">
        <f ca="1">+IFERROR(IF(Tabla2[[#This Row],[FECHA INICIO DE LABORES EN OBRA]]="","No Aplica",IF(AND(MONTH(Tabla2[[#This Row],[FECHA INICIO DE LABORES EN OBRA]])=MONTH(TODAY()-30),YEAR(Tabla2[[#This Row],[FECHA INICIO DE LABORES EN OBRA]])=YEAR(TODAY())),MONTH(TODAY()-30)&amp;"-"&amp;YEAR(TODAY()),"No Aplica")),"No Aplica")</f>
        <v>No Aplica</v>
      </c>
    </row>
    <row r="722" spans="1:29" x14ac:dyDescent="0.25">
      <c r="A722" s="2">
        <v>20101155588</v>
      </c>
      <c r="B722" s="3" t="s">
        <v>39</v>
      </c>
      <c r="C722" s="3" t="s">
        <v>39</v>
      </c>
      <c r="D722" s="3">
        <v>75845235</v>
      </c>
      <c r="E722" s="3" t="s">
        <v>6763</v>
      </c>
      <c r="F722" s="36">
        <v>34970</v>
      </c>
      <c r="G722" s="3">
        <v>1</v>
      </c>
      <c r="H722" s="3" t="s">
        <v>6397</v>
      </c>
      <c r="I722" s="3" t="s">
        <v>6764</v>
      </c>
      <c r="J722" s="3" t="s">
        <v>6765</v>
      </c>
      <c r="K722" s="3" t="s">
        <v>6029</v>
      </c>
      <c r="L722" s="8" t="s">
        <v>9813</v>
      </c>
      <c r="M722" s="5" t="s">
        <v>3092</v>
      </c>
      <c r="N722" s="13" t="s">
        <v>1043</v>
      </c>
      <c r="O722" s="5">
        <v>44337</v>
      </c>
      <c r="P722" s="8">
        <v>1</v>
      </c>
      <c r="Q722" s="9">
        <v>1</v>
      </c>
      <c r="R722" s="9" t="str">
        <f>IFERROR(VLOOKUP(Tabla2[[#This Row],[CONTRATISTA PRNCIPAL]],Hoja1!$L$5:$M$9,2,FALSE),"CJV")</f>
        <v>EPC</v>
      </c>
      <c r="S722" s="9" t="str">
        <f>IF(Tabla2[[#This Row],[EMPRESA]]=Tabla2[[#This Row],[CONTRATISTA PRNCIPAL]],"Principal","Secundaria")</f>
        <v>Principal</v>
      </c>
      <c r="T722" s="10">
        <f>IFERROR(1/COUNTIF(Tabla2[CONTRATISTA PRNCIPAL],Tabla2[[#This Row],[CONTRATISTA PRNCIPAL]]),0)</f>
        <v>3.5714285714285713E-3</v>
      </c>
      <c r="U722" s="33">
        <f ca="1">IF(((TODAY()-Tabla2[[#This Row],[FECHA NACIMIENTO]])/365)&lt;18,"Corregir", IF(((TODAY()-Tabla2[[#This Row],[FECHA NACIMIENTO]])/365)&gt;80, "Corregir",ROUNDDOWN(((TODAY()-Tabla2[[#This Row],[FECHA NACIMIENTO]])/365),0)))</f>
        <v>27</v>
      </c>
      <c r="V72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722" s="34" t="str">
        <f ca="1">+IF(Tabla2[[#This Row],[Edad]]="Corregir","Corregir","Ok")</f>
        <v>Ok</v>
      </c>
      <c r="X722" s="10" t="str">
        <f>+IFERROR(VLOOKUP(Tabla2[[#This Row],[DISTRITO SEGÚN DNI]],Hoja1!$A$2:$B$55,2,FALSE),"No")</f>
        <v>No</v>
      </c>
      <c r="Y722" s="10" t="str">
        <f>IF(OR(LOWER(Tabla2[[#This Row],[GENERO]])="masculino", LOWER(Tabla2[[#This Row],[GENERO]])="femenino"),"OK","Corregir")</f>
        <v>OK</v>
      </c>
      <c r="Z722" s="10" t="str">
        <f>+IF(Tabla2[[#This Row],[Nro. DNI / CE]]="","Corregir",IF(LEN(Tabla2[[#This Row],[Nro. DNI / CE]])&gt;=8,"OK","Corregir"))</f>
        <v>OK</v>
      </c>
      <c r="AA722" s="10">
        <f>COUNTIF(Tabla2[APELLIDOS Y NOMBRES],Tabla2[[#This Row],[APELLIDOS Y NOMBRES]])</f>
        <v>1</v>
      </c>
      <c r="AB722" t="str">
        <f ca="1">+IFERROR(IF(Tabla2[[#This Row],[FECHA CESE/BAJA]]="","No Aplica",IF(AND(MONTH(Tabla2[[#This Row],[FECHA CESE/BAJA]])=MONTH(TODAY()-30),YEAR(Tabla2[[#This Row],[FECHA CESE/BAJA]])=YEAR(TODAY())),MONTH(TODAY()-30)&amp;"-"&amp;YEAR(TODAY()),"Borrar")),"No aplica")</f>
        <v>No aplica</v>
      </c>
      <c r="AC722" t="str">
        <f ca="1">+IFERROR(IF(Tabla2[[#This Row],[FECHA INICIO DE LABORES EN OBRA]]="","No Aplica",IF(AND(MONTH(Tabla2[[#This Row],[FECHA INICIO DE LABORES EN OBRA]])=MONTH(TODAY()-30),YEAR(Tabla2[[#This Row],[FECHA INICIO DE LABORES EN OBRA]])=YEAR(TODAY())),MONTH(TODAY()-30)&amp;"-"&amp;YEAR(TODAY()),"No Aplica")),"No Aplica")</f>
        <v>No Aplica</v>
      </c>
    </row>
    <row r="723" spans="1:29" x14ac:dyDescent="0.25">
      <c r="A723" s="2">
        <v>20101155588</v>
      </c>
      <c r="B723" s="3" t="s">
        <v>39</v>
      </c>
      <c r="C723" s="3" t="s">
        <v>39</v>
      </c>
      <c r="D723" s="3">
        <v>44390110</v>
      </c>
      <c r="E723" s="3" t="s">
        <v>274</v>
      </c>
      <c r="F723" s="36">
        <v>31652</v>
      </c>
      <c r="G723" s="3">
        <v>1</v>
      </c>
      <c r="H723" s="3" t="s">
        <v>6397</v>
      </c>
      <c r="I723" s="3" t="s">
        <v>6764</v>
      </c>
      <c r="J723" s="3" t="s">
        <v>6766</v>
      </c>
      <c r="K723" s="3" t="s">
        <v>35</v>
      </c>
      <c r="L723" s="8" t="s">
        <v>9813</v>
      </c>
      <c r="M723" s="5" t="s">
        <v>3092</v>
      </c>
      <c r="N723" s="13" t="s">
        <v>1043</v>
      </c>
      <c r="O723" s="5">
        <v>43161</v>
      </c>
      <c r="P723" s="8">
        <v>1</v>
      </c>
      <c r="Q723" s="9">
        <v>1</v>
      </c>
      <c r="R723" s="9" t="str">
        <f>IFERROR(VLOOKUP(Tabla2[[#This Row],[CONTRATISTA PRNCIPAL]],Hoja1!$L$5:$M$9,2,FALSE),"CJV")</f>
        <v>EPC</v>
      </c>
      <c r="S723" s="9" t="str">
        <f>IF(Tabla2[[#This Row],[EMPRESA]]=Tabla2[[#This Row],[CONTRATISTA PRNCIPAL]],"Principal","Secundaria")</f>
        <v>Principal</v>
      </c>
      <c r="T723" s="10">
        <f>IFERROR(1/COUNTIF(Tabla2[CONTRATISTA PRNCIPAL],Tabla2[[#This Row],[CONTRATISTA PRNCIPAL]]),0)</f>
        <v>3.5714285714285713E-3</v>
      </c>
      <c r="U723" s="33">
        <f ca="1">IF(((TODAY()-Tabla2[[#This Row],[FECHA NACIMIENTO]])/365)&lt;18,"Corregir", IF(((TODAY()-Tabla2[[#This Row],[FECHA NACIMIENTO]])/365)&gt;80, "Corregir",ROUNDDOWN(((TODAY()-Tabla2[[#This Row],[FECHA NACIMIENTO]])/365),0)))</f>
        <v>37</v>
      </c>
      <c r="V72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723" s="34" t="str">
        <f ca="1">+IF(Tabla2[[#This Row],[Edad]]="Corregir","Corregir","Ok")</f>
        <v>Ok</v>
      </c>
      <c r="X723" s="10" t="str">
        <f>+IFERROR(VLOOKUP(Tabla2[[#This Row],[DISTRITO SEGÚN DNI]],Hoja1!$A$2:$B$55,2,FALSE),"No")</f>
        <v>EL AGUSTINO</v>
      </c>
      <c r="Y723" s="10" t="str">
        <f>IF(OR(LOWER(Tabla2[[#This Row],[GENERO]])="masculino", LOWER(Tabla2[[#This Row],[GENERO]])="femenino"),"OK","Corregir")</f>
        <v>OK</v>
      </c>
      <c r="Z723" s="10" t="str">
        <f>+IF(Tabla2[[#This Row],[Nro. DNI / CE]]="","Corregir",IF(LEN(Tabla2[[#This Row],[Nro. DNI / CE]])&gt;=8,"OK","Corregir"))</f>
        <v>OK</v>
      </c>
      <c r="AA723" s="10">
        <f>COUNTIF(Tabla2[APELLIDOS Y NOMBRES],Tabla2[[#This Row],[APELLIDOS Y NOMBRES]])</f>
        <v>1</v>
      </c>
      <c r="AB723" t="str">
        <f ca="1">+IFERROR(IF(Tabla2[[#This Row],[FECHA CESE/BAJA]]="","No Aplica",IF(AND(MONTH(Tabla2[[#This Row],[FECHA CESE/BAJA]])=MONTH(TODAY()-30),YEAR(Tabla2[[#This Row],[FECHA CESE/BAJA]])=YEAR(TODAY())),MONTH(TODAY()-30)&amp;"-"&amp;YEAR(TODAY()),"Borrar")),"No aplica")</f>
        <v>No aplica</v>
      </c>
      <c r="AC723" t="str">
        <f ca="1">+IFERROR(IF(Tabla2[[#This Row],[FECHA INICIO DE LABORES EN OBRA]]="","No Aplica",IF(AND(MONTH(Tabla2[[#This Row],[FECHA INICIO DE LABORES EN OBRA]])=MONTH(TODAY()-30),YEAR(Tabla2[[#This Row],[FECHA INICIO DE LABORES EN OBRA]])=YEAR(TODAY())),MONTH(TODAY()-30)&amp;"-"&amp;YEAR(TODAY()),"No Aplica")),"No Aplica")</f>
        <v>No Aplica</v>
      </c>
    </row>
    <row r="724" spans="1:29" x14ac:dyDescent="0.25">
      <c r="A724" s="2">
        <v>20101155588</v>
      </c>
      <c r="B724" s="3" t="s">
        <v>39</v>
      </c>
      <c r="C724" s="3" t="s">
        <v>39</v>
      </c>
      <c r="D724" s="3">
        <v>70100625</v>
      </c>
      <c r="E724" s="3" t="s">
        <v>6767</v>
      </c>
      <c r="F724" s="36">
        <v>31820</v>
      </c>
      <c r="G724" s="3">
        <v>1</v>
      </c>
      <c r="H724" s="3" t="s">
        <v>6397</v>
      </c>
      <c r="I724" s="3" t="s">
        <v>6768</v>
      </c>
      <c r="J724" s="3" t="s">
        <v>6769</v>
      </c>
      <c r="K724" s="3" t="s">
        <v>1086</v>
      </c>
      <c r="L724" s="8" t="s">
        <v>9813</v>
      </c>
      <c r="M724" s="5" t="s">
        <v>3092</v>
      </c>
      <c r="N724" s="13" t="s">
        <v>1043</v>
      </c>
      <c r="O724" s="5">
        <v>44839</v>
      </c>
      <c r="P724" s="8">
        <v>1</v>
      </c>
      <c r="Q724" s="9">
        <v>1</v>
      </c>
      <c r="R724" s="9" t="str">
        <f>IFERROR(VLOOKUP(Tabla2[[#This Row],[CONTRATISTA PRNCIPAL]],Hoja1!$L$5:$M$9,2,FALSE),"CJV")</f>
        <v>EPC</v>
      </c>
      <c r="S724" s="9" t="str">
        <f>IF(Tabla2[[#This Row],[EMPRESA]]=Tabla2[[#This Row],[CONTRATISTA PRNCIPAL]],"Principal","Secundaria")</f>
        <v>Principal</v>
      </c>
      <c r="T724" s="10">
        <f>IFERROR(1/COUNTIF(Tabla2[CONTRATISTA PRNCIPAL],Tabla2[[#This Row],[CONTRATISTA PRNCIPAL]]),0)</f>
        <v>3.5714285714285713E-3</v>
      </c>
      <c r="U724" s="33">
        <f ca="1">IF(((TODAY()-Tabla2[[#This Row],[FECHA NACIMIENTO]])/365)&lt;18,"Corregir", IF(((TODAY()-Tabla2[[#This Row],[FECHA NACIMIENTO]])/365)&gt;80, "Corregir",ROUNDDOWN(((TODAY()-Tabla2[[#This Row],[FECHA NACIMIENTO]])/365),0)))</f>
        <v>36</v>
      </c>
      <c r="V72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724" s="34" t="str">
        <f ca="1">+IF(Tabla2[[#This Row],[Edad]]="Corregir","Corregir","Ok")</f>
        <v>Ok</v>
      </c>
      <c r="X724" s="10" t="str">
        <f>+IFERROR(VLOOKUP(Tabla2[[#This Row],[DISTRITO SEGÚN DNI]],Hoja1!$A$2:$B$55,2,FALSE),"No")</f>
        <v>No</v>
      </c>
      <c r="Y724" s="10" t="str">
        <f>IF(OR(LOWER(Tabla2[[#This Row],[GENERO]])="masculino", LOWER(Tabla2[[#This Row],[GENERO]])="femenino"),"OK","Corregir")</f>
        <v>OK</v>
      </c>
      <c r="Z724" s="10" t="str">
        <f>+IF(Tabla2[[#This Row],[Nro. DNI / CE]]="","Corregir",IF(LEN(Tabla2[[#This Row],[Nro. DNI / CE]])&gt;=8,"OK","Corregir"))</f>
        <v>OK</v>
      </c>
      <c r="AA724" s="10">
        <f>COUNTIF(Tabla2[APELLIDOS Y NOMBRES],Tabla2[[#This Row],[APELLIDOS Y NOMBRES]])</f>
        <v>1</v>
      </c>
      <c r="AB724" t="str">
        <f ca="1">+IFERROR(IF(Tabla2[[#This Row],[FECHA CESE/BAJA]]="","No Aplica",IF(AND(MONTH(Tabla2[[#This Row],[FECHA CESE/BAJA]])=MONTH(TODAY()-30),YEAR(Tabla2[[#This Row],[FECHA CESE/BAJA]])=YEAR(TODAY())),MONTH(TODAY()-30)&amp;"-"&amp;YEAR(TODAY()),"Borrar")),"No aplica")</f>
        <v>No aplica</v>
      </c>
      <c r="AC724" t="str">
        <f ca="1">+IFERROR(IF(Tabla2[[#This Row],[FECHA INICIO DE LABORES EN OBRA]]="","No Aplica",IF(AND(MONTH(Tabla2[[#This Row],[FECHA INICIO DE LABORES EN OBRA]])=MONTH(TODAY()-30),YEAR(Tabla2[[#This Row],[FECHA INICIO DE LABORES EN OBRA]])=YEAR(TODAY())),MONTH(TODAY()-30)&amp;"-"&amp;YEAR(TODAY()),"No Aplica")),"No Aplica")</f>
        <v>No Aplica</v>
      </c>
    </row>
    <row r="725" spans="1:29" x14ac:dyDescent="0.25">
      <c r="A725" s="2">
        <v>20101155588</v>
      </c>
      <c r="B725" s="3" t="s">
        <v>39</v>
      </c>
      <c r="C725" s="3" t="s">
        <v>39</v>
      </c>
      <c r="D725" s="3">
        <v>49006806</v>
      </c>
      <c r="E725" s="3" t="s">
        <v>6770</v>
      </c>
      <c r="F725" s="36">
        <v>36359</v>
      </c>
      <c r="G725" s="3">
        <v>1</v>
      </c>
      <c r="H725" s="3" t="s">
        <v>6397</v>
      </c>
      <c r="I725" s="3" t="s">
        <v>6771</v>
      </c>
      <c r="J725" s="3" t="s">
        <v>6524</v>
      </c>
      <c r="K725" s="3" t="s">
        <v>2450</v>
      </c>
      <c r="L725" s="8" t="s">
        <v>9813</v>
      </c>
      <c r="M725" s="5" t="s">
        <v>3092</v>
      </c>
      <c r="N725" s="13" t="s">
        <v>1043</v>
      </c>
      <c r="O725" s="5">
        <v>44925</v>
      </c>
      <c r="P725" s="8">
        <v>1</v>
      </c>
      <c r="Q725" s="9">
        <v>1</v>
      </c>
      <c r="R725" s="9" t="str">
        <f>IFERROR(VLOOKUP(Tabla2[[#This Row],[CONTRATISTA PRNCIPAL]],Hoja1!$L$5:$M$9,2,FALSE),"CJV")</f>
        <v>EPC</v>
      </c>
      <c r="S725" s="9" t="str">
        <f>IF(Tabla2[[#This Row],[EMPRESA]]=Tabla2[[#This Row],[CONTRATISTA PRNCIPAL]],"Principal","Secundaria")</f>
        <v>Principal</v>
      </c>
      <c r="T725" s="10">
        <f>IFERROR(1/COUNTIF(Tabla2[CONTRATISTA PRNCIPAL],Tabla2[[#This Row],[CONTRATISTA PRNCIPAL]]),0)</f>
        <v>3.5714285714285713E-3</v>
      </c>
      <c r="U725" s="33">
        <f ca="1">IF(((TODAY()-Tabla2[[#This Row],[FECHA NACIMIENTO]])/365)&lt;18,"Corregir", IF(((TODAY()-Tabla2[[#This Row],[FECHA NACIMIENTO]])/365)&gt;80, "Corregir",ROUNDDOWN(((TODAY()-Tabla2[[#This Row],[FECHA NACIMIENTO]])/365),0)))</f>
        <v>24</v>
      </c>
      <c r="V72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725" s="34" t="str">
        <f ca="1">+IF(Tabla2[[#This Row],[Edad]]="Corregir","Corregir","Ok")</f>
        <v>Ok</v>
      </c>
      <c r="X725" s="10" t="str">
        <f>+IFERROR(VLOOKUP(Tabla2[[#This Row],[DISTRITO SEGÚN DNI]],Hoja1!$A$2:$B$55,2,FALSE),"No")</f>
        <v>No</v>
      </c>
      <c r="Y725" s="10" t="str">
        <f>IF(OR(LOWER(Tabla2[[#This Row],[GENERO]])="masculino", LOWER(Tabla2[[#This Row],[GENERO]])="femenino"),"OK","Corregir")</f>
        <v>OK</v>
      </c>
      <c r="Z725" s="10" t="str">
        <f>+IF(Tabla2[[#This Row],[Nro. DNI / CE]]="","Corregir",IF(LEN(Tabla2[[#This Row],[Nro. DNI / CE]])&gt;=8,"OK","Corregir"))</f>
        <v>OK</v>
      </c>
      <c r="AA725" s="10">
        <f>COUNTIF(Tabla2[APELLIDOS Y NOMBRES],Tabla2[[#This Row],[APELLIDOS Y NOMBRES]])</f>
        <v>1</v>
      </c>
      <c r="AB725" t="str">
        <f ca="1">+IFERROR(IF(Tabla2[[#This Row],[FECHA CESE/BAJA]]="","No Aplica",IF(AND(MONTH(Tabla2[[#This Row],[FECHA CESE/BAJA]])=MONTH(TODAY()-30),YEAR(Tabla2[[#This Row],[FECHA CESE/BAJA]])=YEAR(TODAY())),MONTH(TODAY()-30)&amp;"-"&amp;YEAR(TODAY()),"Borrar")),"No aplica")</f>
        <v>No aplica</v>
      </c>
      <c r="AC725" t="str">
        <f ca="1">+IFERROR(IF(Tabla2[[#This Row],[FECHA INICIO DE LABORES EN OBRA]]="","No Aplica",IF(AND(MONTH(Tabla2[[#This Row],[FECHA INICIO DE LABORES EN OBRA]])=MONTH(TODAY()-30),YEAR(Tabla2[[#This Row],[FECHA INICIO DE LABORES EN OBRA]])=YEAR(TODAY())),MONTH(TODAY()-30)&amp;"-"&amp;YEAR(TODAY()),"No Aplica")),"No Aplica")</f>
        <v>No Aplica</v>
      </c>
    </row>
    <row r="726" spans="1:29" x14ac:dyDescent="0.25">
      <c r="A726" s="2">
        <v>20101155588</v>
      </c>
      <c r="B726" s="3" t="s">
        <v>39</v>
      </c>
      <c r="C726" s="3" t="s">
        <v>39</v>
      </c>
      <c r="D726" s="3">
        <v>32984517</v>
      </c>
      <c r="E726" s="3" t="s">
        <v>6773</v>
      </c>
      <c r="F726" s="36">
        <v>28535</v>
      </c>
      <c r="G726" s="3">
        <v>1</v>
      </c>
      <c r="H726" s="3" t="s">
        <v>6397</v>
      </c>
      <c r="I726" s="3" t="s">
        <v>6772</v>
      </c>
      <c r="J726" s="3" t="s">
        <v>6660</v>
      </c>
      <c r="K726" s="3" t="s">
        <v>6029</v>
      </c>
      <c r="L726" s="8" t="s">
        <v>9813</v>
      </c>
      <c r="M726" s="5" t="s">
        <v>3092</v>
      </c>
      <c r="N726" s="13" t="s">
        <v>1043</v>
      </c>
      <c r="O726" s="5">
        <v>44075</v>
      </c>
      <c r="P726" s="8">
        <v>1</v>
      </c>
      <c r="Q726" s="9">
        <v>1</v>
      </c>
      <c r="R726" s="9" t="str">
        <f>IFERROR(VLOOKUP(Tabla2[[#This Row],[CONTRATISTA PRNCIPAL]],Hoja1!$L$5:$M$9,2,FALSE),"CJV")</f>
        <v>EPC</v>
      </c>
      <c r="S726" s="9" t="str">
        <f>IF(Tabla2[[#This Row],[EMPRESA]]=Tabla2[[#This Row],[CONTRATISTA PRNCIPAL]],"Principal","Secundaria")</f>
        <v>Principal</v>
      </c>
      <c r="T726" s="10">
        <f>IFERROR(1/COUNTIF(Tabla2[CONTRATISTA PRNCIPAL],Tabla2[[#This Row],[CONTRATISTA PRNCIPAL]]),0)</f>
        <v>3.5714285714285713E-3</v>
      </c>
      <c r="U726" s="33">
        <f ca="1">IF(((TODAY()-Tabla2[[#This Row],[FECHA NACIMIENTO]])/365)&lt;18,"Corregir", IF(((TODAY()-Tabla2[[#This Row],[FECHA NACIMIENTO]])/365)&gt;80, "Corregir",ROUNDDOWN(((TODAY()-Tabla2[[#This Row],[FECHA NACIMIENTO]])/365),0)))</f>
        <v>45</v>
      </c>
      <c r="V72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726" s="34" t="str">
        <f ca="1">+IF(Tabla2[[#This Row],[Edad]]="Corregir","Corregir","Ok")</f>
        <v>Ok</v>
      </c>
      <c r="X726" s="10" t="str">
        <f>+IFERROR(VLOOKUP(Tabla2[[#This Row],[DISTRITO SEGÚN DNI]],Hoja1!$A$2:$B$55,2,FALSE),"No")</f>
        <v>No</v>
      </c>
      <c r="Y726" s="10" t="str">
        <f>IF(OR(LOWER(Tabla2[[#This Row],[GENERO]])="masculino", LOWER(Tabla2[[#This Row],[GENERO]])="femenino"),"OK","Corregir")</f>
        <v>OK</v>
      </c>
      <c r="Z726" s="10" t="str">
        <f>+IF(Tabla2[[#This Row],[Nro. DNI / CE]]="","Corregir",IF(LEN(Tabla2[[#This Row],[Nro. DNI / CE]])&gt;=8,"OK","Corregir"))</f>
        <v>OK</v>
      </c>
      <c r="AA726" s="10">
        <f>COUNTIF(Tabla2[APELLIDOS Y NOMBRES],Tabla2[[#This Row],[APELLIDOS Y NOMBRES]])</f>
        <v>1</v>
      </c>
      <c r="AB726" t="str">
        <f ca="1">+IFERROR(IF(Tabla2[[#This Row],[FECHA CESE/BAJA]]="","No Aplica",IF(AND(MONTH(Tabla2[[#This Row],[FECHA CESE/BAJA]])=MONTH(TODAY()-30),YEAR(Tabla2[[#This Row],[FECHA CESE/BAJA]])=YEAR(TODAY())),MONTH(TODAY()-30)&amp;"-"&amp;YEAR(TODAY()),"Borrar")),"No aplica")</f>
        <v>No aplica</v>
      </c>
      <c r="AC726" t="str">
        <f ca="1">+IFERROR(IF(Tabla2[[#This Row],[FECHA INICIO DE LABORES EN OBRA]]="","No Aplica",IF(AND(MONTH(Tabla2[[#This Row],[FECHA INICIO DE LABORES EN OBRA]])=MONTH(TODAY()-30),YEAR(Tabla2[[#This Row],[FECHA INICIO DE LABORES EN OBRA]])=YEAR(TODAY())),MONTH(TODAY()-30)&amp;"-"&amp;YEAR(TODAY()),"No Aplica")),"No Aplica")</f>
        <v>No Aplica</v>
      </c>
    </row>
    <row r="727" spans="1:29" x14ac:dyDescent="0.25">
      <c r="A727" s="2">
        <v>20101155588</v>
      </c>
      <c r="B727" s="3" t="s">
        <v>39</v>
      </c>
      <c r="C727" s="3" t="s">
        <v>39</v>
      </c>
      <c r="D727" s="3">
        <v>43610163</v>
      </c>
      <c r="E727" s="3" t="s">
        <v>6774</v>
      </c>
      <c r="F727" s="36">
        <v>32337</v>
      </c>
      <c r="G727" s="3">
        <v>1</v>
      </c>
      <c r="H727" s="3" t="s">
        <v>6397</v>
      </c>
      <c r="I727" s="3" t="s">
        <v>6775</v>
      </c>
      <c r="J727" s="3" t="s">
        <v>6409</v>
      </c>
      <c r="K727" s="3" t="s">
        <v>6410</v>
      </c>
      <c r="L727" s="8" t="s">
        <v>9813</v>
      </c>
      <c r="M727" s="5" t="s">
        <v>3092</v>
      </c>
      <c r="N727" s="13" t="s">
        <v>1043</v>
      </c>
      <c r="O727" s="5">
        <v>44358</v>
      </c>
      <c r="P727" s="8">
        <v>1</v>
      </c>
      <c r="Q727" s="9">
        <v>1</v>
      </c>
      <c r="R727" s="9" t="str">
        <f>IFERROR(VLOOKUP(Tabla2[[#This Row],[CONTRATISTA PRNCIPAL]],Hoja1!$L$5:$M$9,2,FALSE),"CJV")</f>
        <v>EPC</v>
      </c>
      <c r="S727" s="9" t="str">
        <f>IF(Tabla2[[#This Row],[EMPRESA]]=Tabla2[[#This Row],[CONTRATISTA PRNCIPAL]],"Principal","Secundaria")</f>
        <v>Principal</v>
      </c>
      <c r="T727" s="10">
        <f>IFERROR(1/COUNTIF(Tabla2[CONTRATISTA PRNCIPAL],Tabla2[[#This Row],[CONTRATISTA PRNCIPAL]]),0)</f>
        <v>3.5714285714285713E-3</v>
      </c>
      <c r="U727" s="33">
        <f ca="1">IF(((TODAY()-Tabla2[[#This Row],[FECHA NACIMIENTO]])/365)&lt;18,"Corregir", IF(((TODAY()-Tabla2[[#This Row],[FECHA NACIMIENTO]])/365)&gt;80, "Corregir",ROUNDDOWN(((TODAY()-Tabla2[[#This Row],[FECHA NACIMIENTO]])/365),0)))</f>
        <v>35</v>
      </c>
      <c r="V72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727" s="34" t="str">
        <f ca="1">+IF(Tabla2[[#This Row],[Edad]]="Corregir","Corregir","Ok")</f>
        <v>Ok</v>
      </c>
      <c r="X727" s="10" t="str">
        <f>+IFERROR(VLOOKUP(Tabla2[[#This Row],[DISTRITO SEGÚN DNI]],Hoja1!$A$2:$B$55,2,FALSE),"No")</f>
        <v>No</v>
      </c>
      <c r="Y727" s="10" t="str">
        <f>IF(OR(LOWER(Tabla2[[#This Row],[GENERO]])="masculino", LOWER(Tabla2[[#This Row],[GENERO]])="femenino"),"OK","Corregir")</f>
        <v>OK</v>
      </c>
      <c r="Z727" s="10" t="str">
        <f>+IF(Tabla2[[#This Row],[Nro. DNI / CE]]="","Corregir",IF(LEN(Tabla2[[#This Row],[Nro. DNI / CE]])&gt;=8,"OK","Corregir"))</f>
        <v>OK</v>
      </c>
      <c r="AA727" s="10">
        <f>COUNTIF(Tabla2[APELLIDOS Y NOMBRES],Tabla2[[#This Row],[APELLIDOS Y NOMBRES]])</f>
        <v>1</v>
      </c>
      <c r="AB727" t="str">
        <f ca="1">+IFERROR(IF(Tabla2[[#This Row],[FECHA CESE/BAJA]]="","No Aplica",IF(AND(MONTH(Tabla2[[#This Row],[FECHA CESE/BAJA]])=MONTH(TODAY()-30),YEAR(Tabla2[[#This Row],[FECHA CESE/BAJA]])=YEAR(TODAY())),MONTH(TODAY()-30)&amp;"-"&amp;YEAR(TODAY()),"Borrar")),"No aplica")</f>
        <v>No aplica</v>
      </c>
      <c r="AC727" t="str">
        <f ca="1">+IFERROR(IF(Tabla2[[#This Row],[FECHA INICIO DE LABORES EN OBRA]]="","No Aplica",IF(AND(MONTH(Tabla2[[#This Row],[FECHA INICIO DE LABORES EN OBRA]])=MONTH(TODAY()-30),YEAR(Tabla2[[#This Row],[FECHA INICIO DE LABORES EN OBRA]])=YEAR(TODAY())),MONTH(TODAY()-30)&amp;"-"&amp;YEAR(TODAY()),"No Aplica")),"No Aplica")</f>
        <v>No Aplica</v>
      </c>
    </row>
    <row r="728" spans="1:29" x14ac:dyDescent="0.25">
      <c r="A728" s="2">
        <v>20101155588</v>
      </c>
      <c r="B728" s="3" t="s">
        <v>39</v>
      </c>
      <c r="C728" s="3" t="s">
        <v>39</v>
      </c>
      <c r="D728" s="3">
        <v>46700851</v>
      </c>
      <c r="E728" s="3" t="s">
        <v>6776</v>
      </c>
      <c r="F728" s="36">
        <v>32419</v>
      </c>
      <c r="G728" s="3">
        <v>1</v>
      </c>
      <c r="H728" s="3" t="s">
        <v>6397</v>
      </c>
      <c r="I728" s="3" t="s">
        <v>6775</v>
      </c>
      <c r="J728" s="3" t="s">
        <v>6777</v>
      </c>
      <c r="K728" s="3" t="s">
        <v>1219</v>
      </c>
      <c r="L728" s="8" t="s">
        <v>9813</v>
      </c>
      <c r="M728" s="5" t="s">
        <v>3092</v>
      </c>
      <c r="N728" s="13" t="s">
        <v>1043</v>
      </c>
      <c r="O728" s="5">
        <v>44650</v>
      </c>
      <c r="P728" s="8">
        <v>1</v>
      </c>
      <c r="Q728" s="9">
        <v>1</v>
      </c>
      <c r="R728" s="9" t="str">
        <f>IFERROR(VLOOKUP(Tabla2[[#This Row],[CONTRATISTA PRNCIPAL]],Hoja1!$L$5:$M$9,2,FALSE),"CJV")</f>
        <v>EPC</v>
      </c>
      <c r="S728" s="9" t="str">
        <f>IF(Tabla2[[#This Row],[EMPRESA]]=Tabla2[[#This Row],[CONTRATISTA PRNCIPAL]],"Principal","Secundaria")</f>
        <v>Principal</v>
      </c>
      <c r="T728" s="10">
        <f>IFERROR(1/COUNTIF(Tabla2[CONTRATISTA PRNCIPAL],Tabla2[[#This Row],[CONTRATISTA PRNCIPAL]]),0)</f>
        <v>3.5714285714285713E-3</v>
      </c>
      <c r="U728" s="33">
        <f ca="1">IF(((TODAY()-Tabla2[[#This Row],[FECHA NACIMIENTO]])/365)&lt;18,"Corregir", IF(((TODAY()-Tabla2[[#This Row],[FECHA NACIMIENTO]])/365)&gt;80, "Corregir",ROUNDDOWN(((TODAY()-Tabla2[[#This Row],[FECHA NACIMIENTO]])/365),0)))</f>
        <v>34</v>
      </c>
      <c r="V72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728" s="34" t="str">
        <f ca="1">+IF(Tabla2[[#This Row],[Edad]]="Corregir","Corregir","Ok")</f>
        <v>Ok</v>
      </c>
      <c r="X728" s="10" t="str">
        <f>+IFERROR(VLOOKUP(Tabla2[[#This Row],[DISTRITO SEGÚN DNI]],Hoja1!$A$2:$B$55,2,FALSE),"No")</f>
        <v>No</v>
      </c>
      <c r="Y728" s="10" t="str">
        <f>IF(OR(LOWER(Tabla2[[#This Row],[GENERO]])="masculino", LOWER(Tabla2[[#This Row],[GENERO]])="femenino"),"OK","Corregir")</f>
        <v>OK</v>
      </c>
      <c r="Z728" s="10" t="str">
        <f>+IF(Tabla2[[#This Row],[Nro. DNI / CE]]="","Corregir",IF(LEN(Tabla2[[#This Row],[Nro. DNI / CE]])&gt;=8,"OK","Corregir"))</f>
        <v>OK</v>
      </c>
      <c r="AA728" s="10">
        <f>COUNTIF(Tabla2[APELLIDOS Y NOMBRES],Tabla2[[#This Row],[APELLIDOS Y NOMBRES]])</f>
        <v>1</v>
      </c>
      <c r="AB728" t="str">
        <f ca="1">+IFERROR(IF(Tabla2[[#This Row],[FECHA CESE/BAJA]]="","No Aplica",IF(AND(MONTH(Tabla2[[#This Row],[FECHA CESE/BAJA]])=MONTH(TODAY()-30),YEAR(Tabla2[[#This Row],[FECHA CESE/BAJA]])=YEAR(TODAY())),MONTH(TODAY()-30)&amp;"-"&amp;YEAR(TODAY()),"Borrar")),"No aplica")</f>
        <v>No aplica</v>
      </c>
      <c r="AC728" t="str">
        <f ca="1">+IFERROR(IF(Tabla2[[#This Row],[FECHA INICIO DE LABORES EN OBRA]]="","No Aplica",IF(AND(MONTH(Tabla2[[#This Row],[FECHA INICIO DE LABORES EN OBRA]])=MONTH(TODAY()-30),YEAR(Tabla2[[#This Row],[FECHA INICIO DE LABORES EN OBRA]])=YEAR(TODAY())),MONTH(TODAY()-30)&amp;"-"&amp;YEAR(TODAY()),"No Aplica")),"No Aplica")</f>
        <v>No Aplica</v>
      </c>
    </row>
    <row r="729" spans="1:29" x14ac:dyDescent="0.25">
      <c r="A729" s="2">
        <v>20101155588</v>
      </c>
      <c r="B729" s="3" t="s">
        <v>39</v>
      </c>
      <c r="C729" s="3" t="s">
        <v>39</v>
      </c>
      <c r="D729" s="3">
        <v>45915304</v>
      </c>
      <c r="E729" s="3" t="s">
        <v>275</v>
      </c>
      <c r="F729" s="36">
        <v>31671</v>
      </c>
      <c r="G729" s="3">
        <v>1</v>
      </c>
      <c r="H729" s="3" t="s">
        <v>6397</v>
      </c>
      <c r="I729" s="3" t="s">
        <v>6779</v>
      </c>
      <c r="J729" s="3" t="s">
        <v>6780</v>
      </c>
      <c r="K729" s="3" t="s">
        <v>1103</v>
      </c>
      <c r="L729" s="8" t="s">
        <v>9813</v>
      </c>
      <c r="M729" s="5" t="s">
        <v>3092</v>
      </c>
      <c r="N729" s="13" t="s">
        <v>1043</v>
      </c>
      <c r="O729" s="5">
        <v>43891</v>
      </c>
      <c r="P729" s="8">
        <v>1</v>
      </c>
      <c r="Q729" s="9">
        <v>1</v>
      </c>
      <c r="R729" s="9" t="str">
        <f>IFERROR(VLOOKUP(Tabla2[[#This Row],[CONTRATISTA PRNCIPAL]],Hoja1!$L$5:$M$9,2,FALSE),"CJV")</f>
        <v>EPC</v>
      </c>
      <c r="S729" s="9" t="str">
        <f>IF(Tabla2[[#This Row],[EMPRESA]]=Tabla2[[#This Row],[CONTRATISTA PRNCIPAL]],"Principal","Secundaria")</f>
        <v>Principal</v>
      </c>
      <c r="T729" s="10">
        <f>IFERROR(1/COUNTIF(Tabla2[CONTRATISTA PRNCIPAL],Tabla2[[#This Row],[CONTRATISTA PRNCIPAL]]),0)</f>
        <v>3.5714285714285713E-3</v>
      </c>
      <c r="U729" s="33">
        <f ca="1">IF(((TODAY()-Tabla2[[#This Row],[FECHA NACIMIENTO]])/365)&lt;18,"Corregir", IF(((TODAY()-Tabla2[[#This Row],[FECHA NACIMIENTO]])/365)&gt;80, "Corregir",ROUNDDOWN(((TODAY()-Tabla2[[#This Row],[FECHA NACIMIENTO]])/365),0)))</f>
        <v>37</v>
      </c>
      <c r="V72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729" s="34" t="str">
        <f ca="1">+IF(Tabla2[[#This Row],[Edad]]="Corregir","Corregir","Ok")</f>
        <v>Ok</v>
      </c>
      <c r="X729" s="10" t="str">
        <f>+IFERROR(VLOOKUP(Tabla2[[#This Row],[DISTRITO SEGÚN DNI]],Hoja1!$A$2:$B$55,2,FALSE),"No")</f>
        <v>ATE</v>
      </c>
      <c r="Y729" s="10" t="str">
        <f>IF(OR(LOWER(Tabla2[[#This Row],[GENERO]])="masculino", LOWER(Tabla2[[#This Row],[GENERO]])="femenino"),"OK","Corregir")</f>
        <v>OK</v>
      </c>
      <c r="Z729" s="10" t="str">
        <f>+IF(Tabla2[[#This Row],[Nro. DNI / CE]]="","Corregir",IF(LEN(Tabla2[[#This Row],[Nro. DNI / CE]])&gt;=8,"OK","Corregir"))</f>
        <v>OK</v>
      </c>
      <c r="AA729" s="10">
        <f>COUNTIF(Tabla2[APELLIDOS Y NOMBRES],Tabla2[[#This Row],[APELLIDOS Y NOMBRES]])</f>
        <v>1</v>
      </c>
      <c r="AB729" t="str">
        <f ca="1">+IFERROR(IF(Tabla2[[#This Row],[FECHA CESE/BAJA]]="","No Aplica",IF(AND(MONTH(Tabla2[[#This Row],[FECHA CESE/BAJA]])=MONTH(TODAY()-30),YEAR(Tabla2[[#This Row],[FECHA CESE/BAJA]])=YEAR(TODAY())),MONTH(TODAY()-30)&amp;"-"&amp;YEAR(TODAY()),"Borrar")),"No aplica")</f>
        <v>No aplica</v>
      </c>
      <c r="AC729" t="str">
        <f ca="1">+IFERROR(IF(Tabla2[[#This Row],[FECHA INICIO DE LABORES EN OBRA]]="","No Aplica",IF(AND(MONTH(Tabla2[[#This Row],[FECHA INICIO DE LABORES EN OBRA]])=MONTH(TODAY()-30),YEAR(Tabla2[[#This Row],[FECHA INICIO DE LABORES EN OBRA]])=YEAR(TODAY())),MONTH(TODAY()-30)&amp;"-"&amp;YEAR(TODAY()),"No Aplica")),"No Aplica")</f>
        <v>No Aplica</v>
      </c>
    </row>
    <row r="730" spans="1:29" x14ac:dyDescent="0.25">
      <c r="A730" s="2">
        <v>20101155588</v>
      </c>
      <c r="B730" s="3" t="s">
        <v>39</v>
      </c>
      <c r="C730" s="3" t="s">
        <v>39</v>
      </c>
      <c r="D730" s="3">
        <v>75571200</v>
      </c>
      <c r="E730" s="3" t="s">
        <v>6781</v>
      </c>
      <c r="F730" s="36">
        <v>35635</v>
      </c>
      <c r="G730" s="3">
        <v>1</v>
      </c>
      <c r="H730" s="3" t="s">
        <v>6397</v>
      </c>
      <c r="I730" s="3" t="s">
        <v>6782</v>
      </c>
      <c r="J730" s="3" t="s">
        <v>6783</v>
      </c>
      <c r="K730" s="3" t="s">
        <v>6029</v>
      </c>
      <c r="L730" s="8" t="s">
        <v>9813</v>
      </c>
      <c r="M730" s="5" t="s">
        <v>3092</v>
      </c>
      <c r="N730" s="13" t="s">
        <v>1043</v>
      </c>
      <c r="O730" s="5">
        <v>44118</v>
      </c>
      <c r="P730" s="8">
        <v>1</v>
      </c>
      <c r="Q730" s="9">
        <v>1</v>
      </c>
      <c r="R730" s="9" t="str">
        <f>IFERROR(VLOOKUP(Tabla2[[#This Row],[CONTRATISTA PRNCIPAL]],Hoja1!$L$5:$M$9,2,FALSE),"CJV")</f>
        <v>EPC</v>
      </c>
      <c r="S730" s="9" t="str">
        <f>IF(Tabla2[[#This Row],[EMPRESA]]=Tabla2[[#This Row],[CONTRATISTA PRNCIPAL]],"Principal","Secundaria")</f>
        <v>Principal</v>
      </c>
      <c r="T730" s="10">
        <f>IFERROR(1/COUNTIF(Tabla2[CONTRATISTA PRNCIPAL],Tabla2[[#This Row],[CONTRATISTA PRNCIPAL]]),0)</f>
        <v>3.5714285714285713E-3</v>
      </c>
      <c r="U730" s="33">
        <f ca="1">IF(((TODAY()-Tabla2[[#This Row],[FECHA NACIMIENTO]])/365)&lt;18,"Corregir", IF(((TODAY()-Tabla2[[#This Row],[FECHA NACIMIENTO]])/365)&gt;80, "Corregir",ROUNDDOWN(((TODAY()-Tabla2[[#This Row],[FECHA NACIMIENTO]])/365),0)))</f>
        <v>26</v>
      </c>
      <c r="V73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730" s="34" t="str">
        <f ca="1">+IF(Tabla2[[#This Row],[Edad]]="Corregir","Corregir","Ok")</f>
        <v>Ok</v>
      </c>
      <c r="X730" s="10" t="str">
        <f>+IFERROR(VLOOKUP(Tabla2[[#This Row],[DISTRITO SEGÚN DNI]],Hoja1!$A$2:$B$55,2,FALSE),"No")</f>
        <v>No</v>
      </c>
      <c r="Y730" s="10" t="str">
        <f>IF(OR(LOWER(Tabla2[[#This Row],[GENERO]])="masculino", LOWER(Tabla2[[#This Row],[GENERO]])="femenino"),"OK","Corregir")</f>
        <v>OK</v>
      </c>
      <c r="Z730" s="10" t="str">
        <f>+IF(Tabla2[[#This Row],[Nro. DNI / CE]]="","Corregir",IF(LEN(Tabla2[[#This Row],[Nro. DNI / CE]])&gt;=8,"OK","Corregir"))</f>
        <v>OK</v>
      </c>
      <c r="AA730" s="10">
        <f>COUNTIF(Tabla2[APELLIDOS Y NOMBRES],Tabla2[[#This Row],[APELLIDOS Y NOMBRES]])</f>
        <v>1</v>
      </c>
      <c r="AB730" t="str">
        <f ca="1">+IFERROR(IF(Tabla2[[#This Row],[FECHA CESE/BAJA]]="","No Aplica",IF(AND(MONTH(Tabla2[[#This Row],[FECHA CESE/BAJA]])=MONTH(TODAY()-30),YEAR(Tabla2[[#This Row],[FECHA CESE/BAJA]])=YEAR(TODAY())),MONTH(TODAY()-30)&amp;"-"&amp;YEAR(TODAY()),"Borrar")),"No aplica")</f>
        <v>No aplica</v>
      </c>
      <c r="AC730" t="str">
        <f ca="1">+IFERROR(IF(Tabla2[[#This Row],[FECHA INICIO DE LABORES EN OBRA]]="","No Aplica",IF(AND(MONTH(Tabla2[[#This Row],[FECHA INICIO DE LABORES EN OBRA]])=MONTH(TODAY()-30),YEAR(Tabla2[[#This Row],[FECHA INICIO DE LABORES EN OBRA]])=YEAR(TODAY())),MONTH(TODAY()-30)&amp;"-"&amp;YEAR(TODAY()),"No Aplica")),"No Aplica")</f>
        <v>No Aplica</v>
      </c>
    </row>
    <row r="731" spans="1:29" x14ac:dyDescent="0.25">
      <c r="A731" s="2">
        <v>20101155588</v>
      </c>
      <c r="B731" s="3" t="s">
        <v>39</v>
      </c>
      <c r="C731" s="3" t="s">
        <v>39</v>
      </c>
      <c r="D731" s="3">
        <v>42746879</v>
      </c>
      <c r="E731" s="3" t="s">
        <v>6784</v>
      </c>
      <c r="F731" s="36">
        <v>30960</v>
      </c>
      <c r="G731" s="3">
        <v>1</v>
      </c>
      <c r="H731" s="3" t="s">
        <v>6397</v>
      </c>
      <c r="I731" s="3" t="s">
        <v>6785</v>
      </c>
      <c r="J731" s="3" t="s">
        <v>6786</v>
      </c>
      <c r="K731" s="3" t="s">
        <v>6029</v>
      </c>
      <c r="L731" s="8" t="s">
        <v>9813</v>
      </c>
      <c r="M731" s="5" t="s">
        <v>3092</v>
      </c>
      <c r="N731" s="13" t="s">
        <v>1043</v>
      </c>
      <c r="O731" s="5">
        <v>44491</v>
      </c>
      <c r="P731" s="8">
        <v>1</v>
      </c>
      <c r="Q731" s="9">
        <v>1</v>
      </c>
      <c r="R731" s="9" t="str">
        <f>IFERROR(VLOOKUP(Tabla2[[#This Row],[CONTRATISTA PRNCIPAL]],Hoja1!$L$5:$M$9,2,FALSE),"CJV")</f>
        <v>EPC</v>
      </c>
      <c r="S731" s="9" t="str">
        <f>IF(Tabla2[[#This Row],[EMPRESA]]=Tabla2[[#This Row],[CONTRATISTA PRNCIPAL]],"Principal","Secundaria")</f>
        <v>Principal</v>
      </c>
      <c r="T731" s="10">
        <f>IFERROR(1/COUNTIF(Tabla2[CONTRATISTA PRNCIPAL],Tabla2[[#This Row],[CONTRATISTA PRNCIPAL]]),0)</f>
        <v>3.5714285714285713E-3</v>
      </c>
      <c r="U731" s="33">
        <f ca="1">IF(((TODAY()-Tabla2[[#This Row],[FECHA NACIMIENTO]])/365)&lt;18,"Corregir", IF(((TODAY()-Tabla2[[#This Row],[FECHA NACIMIENTO]])/365)&gt;80, "Corregir",ROUNDDOWN(((TODAY()-Tabla2[[#This Row],[FECHA NACIMIENTO]])/365),0)))</f>
        <v>38</v>
      </c>
      <c r="V73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731" s="34" t="str">
        <f ca="1">+IF(Tabla2[[#This Row],[Edad]]="Corregir","Corregir","Ok")</f>
        <v>Ok</v>
      </c>
      <c r="X731" s="10" t="str">
        <f>+IFERROR(VLOOKUP(Tabla2[[#This Row],[DISTRITO SEGÚN DNI]],Hoja1!$A$2:$B$55,2,FALSE),"No")</f>
        <v>No</v>
      </c>
      <c r="Y731" s="10" t="str">
        <f>IF(OR(LOWER(Tabla2[[#This Row],[GENERO]])="masculino", LOWER(Tabla2[[#This Row],[GENERO]])="femenino"),"OK","Corregir")</f>
        <v>OK</v>
      </c>
      <c r="Z731" s="10" t="str">
        <f>+IF(Tabla2[[#This Row],[Nro. DNI / CE]]="","Corregir",IF(LEN(Tabla2[[#This Row],[Nro. DNI / CE]])&gt;=8,"OK","Corregir"))</f>
        <v>OK</v>
      </c>
      <c r="AA731" s="10">
        <f>COUNTIF(Tabla2[APELLIDOS Y NOMBRES],Tabla2[[#This Row],[APELLIDOS Y NOMBRES]])</f>
        <v>1</v>
      </c>
      <c r="AB731" t="str">
        <f ca="1">+IFERROR(IF(Tabla2[[#This Row],[FECHA CESE/BAJA]]="","No Aplica",IF(AND(MONTH(Tabla2[[#This Row],[FECHA CESE/BAJA]])=MONTH(TODAY()-30),YEAR(Tabla2[[#This Row],[FECHA CESE/BAJA]])=YEAR(TODAY())),MONTH(TODAY()-30)&amp;"-"&amp;YEAR(TODAY()),"Borrar")),"No aplica")</f>
        <v>No aplica</v>
      </c>
      <c r="AC731" t="str">
        <f ca="1">+IFERROR(IF(Tabla2[[#This Row],[FECHA INICIO DE LABORES EN OBRA]]="","No Aplica",IF(AND(MONTH(Tabla2[[#This Row],[FECHA INICIO DE LABORES EN OBRA]])=MONTH(TODAY()-30),YEAR(Tabla2[[#This Row],[FECHA INICIO DE LABORES EN OBRA]])=YEAR(TODAY())),MONTH(TODAY()-30)&amp;"-"&amp;YEAR(TODAY()),"No Aplica")),"No Aplica")</f>
        <v>No Aplica</v>
      </c>
    </row>
    <row r="732" spans="1:29" x14ac:dyDescent="0.25">
      <c r="A732" s="2">
        <v>20101155588</v>
      </c>
      <c r="B732" s="3" t="s">
        <v>39</v>
      </c>
      <c r="C732" s="3" t="s">
        <v>39</v>
      </c>
      <c r="D732" s="3">
        <v>44600179</v>
      </c>
      <c r="E732" s="3" t="s">
        <v>6787</v>
      </c>
      <c r="F732" s="36">
        <v>30734</v>
      </c>
      <c r="G732" s="3">
        <v>1</v>
      </c>
      <c r="H732" s="3" t="s">
        <v>6397</v>
      </c>
      <c r="I732" s="3" t="s">
        <v>6785</v>
      </c>
      <c r="J732" s="3" t="s">
        <v>6788</v>
      </c>
      <c r="K732" s="3" t="s">
        <v>6029</v>
      </c>
      <c r="L732" s="8" t="s">
        <v>9813</v>
      </c>
      <c r="M732" s="5" t="s">
        <v>3092</v>
      </c>
      <c r="N732" s="13" t="s">
        <v>1043</v>
      </c>
      <c r="O732" s="5">
        <v>44696</v>
      </c>
      <c r="P732" s="8">
        <v>1</v>
      </c>
      <c r="Q732" s="9">
        <v>1</v>
      </c>
      <c r="R732" s="9" t="str">
        <f>IFERROR(VLOOKUP(Tabla2[[#This Row],[CONTRATISTA PRNCIPAL]],Hoja1!$L$5:$M$9,2,FALSE),"CJV")</f>
        <v>EPC</v>
      </c>
      <c r="S732" s="9" t="str">
        <f>IF(Tabla2[[#This Row],[EMPRESA]]=Tabla2[[#This Row],[CONTRATISTA PRNCIPAL]],"Principal","Secundaria")</f>
        <v>Principal</v>
      </c>
      <c r="T732" s="10">
        <f>IFERROR(1/COUNTIF(Tabla2[CONTRATISTA PRNCIPAL],Tabla2[[#This Row],[CONTRATISTA PRNCIPAL]]),0)</f>
        <v>3.5714285714285713E-3</v>
      </c>
      <c r="U732" s="33">
        <f ca="1">IF(((TODAY()-Tabla2[[#This Row],[FECHA NACIMIENTO]])/365)&lt;18,"Corregir", IF(((TODAY()-Tabla2[[#This Row],[FECHA NACIMIENTO]])/365)&gt;80, "Corregir",ROUNDDOWN(((TODAY()-Tabla2[[#This Row],[FECHA NACIMIENTO]])/365),0)))</f>
        <v>39</v>
      </c>
      <c r="V73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732" s="34" t="str">
        <f ca="1">+IF(Tabla2[[#This Row],[Edad]]="Corregir","Corregir","Ok")</f>
        <v>Ok</v>
      </c>
      <c r="X732" s="10" t="str">
        <f>+IFERROR(VLOOKUP(Tabla2[[#This Row],[DISTRITO SEGÚN DNI]],Hoja1!$A$2:$B$55,2,FALSE),"No")</f>
        <v>No</v>
      </c>
      <c r="Y732" s="10" t="str">
        <f>IF(OR(LOWER(Tabla2[[#This Row],[GENERO]])="masculino", LOWER(Tabla2[[#This Row],[GENERO]])="femenino"),"OK","Corregir")</f>
        <v>OK</v>
      </c>
      <c r="Z732" s="10" t="str">
        <f>+IF(Tabla2[[#This Row],[Nro. DNI / CE]]="","Corregir",IF(LEN(Tabla2[[#This Row],[Nro. DNI / CE]])&gt;=8,"OK","Corregir"))</f>
        <v>OK</v>
      </c>
      <c r="AA732" s="10">
        <f>COUNTIF(Tabla2[APELLIDOS Y NOMBRES],Tabla2[[#This Row],[APELLIDOS Y NOMBRES]])</f>
        <v>1</v>
      </c>
      <c r="AB732" t="str">
        <f ca="1">+IFERROR(IF(Tabla2[[#This Row],[FECHA CESE/BAJA]]="","No Aplica",IF(AND(MONTH(Tabla2[[#This Row],[FECHA CESE/BAJA]])=MONTH(TODAY()-30),YEAR(Tabla2[[#This Row],[FECHA CESE/BAJA]])=YEAR(TODAY())),MONTH(TODAY()-30)&amp;"-"&amp;YEAR(TODAY()),"Borrar")),"No aplica")</f>
        <v>No aplica</v>
      </c>
      <c r="AC732" t="str">
        <f ca="1">+IFERROR(IF(Tabla2[[#This Row],[FECHA INICIO DE LABORES EN OBRA]]="","No Aplica",IF(AND(MONTH(Tabla2[[#This Row],[FECHA INICIO DE LABORES EN OBRA]])=MONTH(TODAY()-30),YEAR(Tabla2[[#This Row],[FECHA INICIO DE LABORES EN OBRA]])=YEAR(TODAY())),MONTH(TODAY()-30)&amp;"-"&amp;YEAR(TODAY()),"No Aplica")),"No Aplica")</f>
        <v>No Aplica</v>
      </c>
    </row>
    <row r="733" spans="1:29" x14ac:dyDescent="0.25">
      <c r="A733" s="2">
        <v>20101155588</v>
      </c>
      <c r="B733" s="3" t="s">
        <v>39</v>
      </c>
      <c r="C733" s="3" t="s">
        <v>39</v>
      </c>
      <c r="D733" s="3">
        <v>19988492</v>
      </c>
      <c r="E733" s="3" t="s">
        <v>6789</v>
      </c>
      <c r="F733" s="36">
        <v>22883</v>
      </c>
      <c r="G733" s="3">
        <v>1</v>
      </c>
      <c r="H733" s="3" t="s">
        <v>6397</v>
      </c>
      <c r="I733" s="3" t="s">
        <v>6790</v>
      </c>
      <c r="J733" s="3" t="s">
        <v>6543</v>
      </c>
      <c r="K733" s="3" t="s">
        <v>6544</v>
      </c>
      <c r="L733" s="8" t="s">
        <v>9813</v>
      </c>
      <c r="M733" s="5" t="s">
        <v>3092</v>
      </c>
      <c r="N733" s="13" t="s">
        <v>1043</v>
      </c>
      <c r="O733" s="5">
        <v>43191</v>
      </c>
      <c r="P733" s="8">
        <v>1</v>
      </c>
      <c r="Q733" s="9">
        <v>1</v>
      </c>
      <c r="R733" s="9" t="str">
        <f>IFERROR(VLOOKUP(Tabla2[[#This Row],[CONTRATISTA PRNCIPAL]],Hoja1!$L$5:$M$9,2,FALSE),"CJV")</f>
        <v>EPC</v>
      </c>
      <c r="S733" s="9" t="str">
        <f>IF(Tabla2[[#This Row],[EMPRESA]]=Tabla2[[#This Row],[CONTRATISTA PRNCIPAL]],"Principal","Secundaria")</f>
        <v>Principal</v>
      </c>
      <c r="T733" s="10">
        <f>IFERROR(1/COUNTIF(Tabla2[CONTRATISTA PRNCIPAL],Tabla2[[#This Row],[CONTRATISTA PRNCIPAL]]),0)</f>
        <v>3.5714285714285713E-3</v>
      </c>
      <c r="U733" s="33">
        <f ca="1">IF(((TODAY()-Tabla2[[#This Row],[FECHA NACIMIENTO]])/365)&lt;18,"Corregir", IF(((TODAY()-Tabla2[[#This Row],[FECHA NACIMIENTO]])/365)&gt;80, "Corregir",ROUNDDOWN(((TODAY()-Tabla2[[#This Row],[FECHA NACIMIENTO]])/365),0)))</f>
        <v>61</v>
      </c>
      <c r="V73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733" s="34" t="str">
        <f ca="1">+IF(Tabla2[[#This Row],[Edad]]="Corregir","Corregir","Ok")</f>
        <v>Ok</v>
      </c>
      <c r="X733" s="10" t="str">
        <f>+IFERROR(VLOOKUP(Tabla2[[#This Row],[DISTRITO SEGÚN DNI]],Hoja1!$A$2:$B$55,2,FALSE),"No")</f>
        <v>No</v>
      </c>
      <c r="Y733" s="10" t="str">
        <f>IF(OR(LOWER(Tabla2[[#This Row],[GENERO]])="masculino", LOWER(Tabla2[[#This Row],[GENERO]])="femenino"),"OK","Corregir")</f>
        <v>OK</v>
      </c>
      <c r="Z733" s="10" t="str">
        <f>+IF(Tabla2[[#This Row],[Nro. DNI / CE]]="","Corregir",IF(LEN(Tabla2[[#This Row],[Nro. DNI / CE]])&gt;=8,"OK","Corregir"))</f>
        <v>OK</v>
      </c>
      <c r="AA733" s="10">
        <f>COUNTIF(Tabla2[APELLIDOS Y NOMBRES],Tabla2[[#This Row],[APELLIDOS Y NOMBRES]])</f>
        <v>1</v>
      </c>
      <c r="AB733" t="str">
        <f ca="1">+IFERROR(IF(Tabla2[[#This Row],[FECHA CESE/BAJA]]="","No Aplica",IF(AND(MONTH(Tabla2[[#This Row],[FECHA CESE/BAJA]])=MONTH(TODAY()-30),YEAR(Tabla2[[#This Row],[FECHA CESE/BAJA]])=YEAR(TODAY())),MONTH(TODAY()-30)&amp;"-"&amp;YEAR(TODAY()),"Borrar")),"No aplica")</f>
        <v>No aplica</v>
      </c>
      <c r="AC733" t="str">
        <f ca="1">+IFERROR(IF(Tabla2[[#This Row],[FECHA INICIO DE LABORES EN OBRA]]="","No Aplica",IF(AND(MONTH(Tabla2[[#This Row],[FECHA INICIO DE LABORES EN OBRA]])=MONTH(TODAY()-30),YEAR(Tabla2[[#This Row],[FECHA INICIO DE LABORES EN OBRA]])=YEAR(TODAY())),MONTH(TODAY()-30)&amp;"-"&amp;YEAR(TODAY()),"No Aplica")),"No Aplica")</f>
        <v>No Aplica</v>
      </c>
    </row>
    <row r="734" spans="1:29" x14ac:dyDescent="0.25">
      <c r="A734" s="2">
        <v>20101155588</v>
      </c>
      <c r="B734" s="3" t="s">
        <v>39</v>
      </c>
      <c r="C734" s="3" t="s">
        <v>39</v>
      </c>
      <c r="D734" s="3">
        <v>40069211</v>
      </c>
      <c r="E734" s="3" t="s">
        <v>6791</v>
      </c>
      <c r="F734" s="36">
        <v>29532</v>
      </c>
      <c r="G734" s="3">
        <v>1</v>
      </c>
      <c r="H734" s="3" t="s">
        <v>6397</v>
      </c>
      <c r="I734" s="3" t="s">
        <v>6792</v>
      </c>
      <c r="J734" s="3" t="s">
        <v>6543</v>
      </c>
      <c r="K734" s="3" t="s">
        <v>6544</v>
      </c>
      <c r="L734" s="8" t="s">
        <v>9813</v>
      </c>
      <c r="M734" s="5" t="s">
        <v>3092</v>
      </c>
      <c r="N734" s="13" t="s">
        <v>1043</v>
      </c>
      <c r="O734" s="5">
        <v>43753</v>
      </c>
      <c r="P734" s="8">
        <v>1</v>
      </c>
      <c r="Q734" s="9">
        <v>1</v>
      </c>
      <c r="R734" s="9" t="str">
        <f>IFERROR(VLOOKUP(Tabla2[[#This Row],[CONTRATISTA PRNCIPAL]],Hoja1!$L$5:$M$9,2,FALSE),"CJV")</f>
        <v>EPC</v>
      </c>
      <c r="S734" s="9" t="str">
        <f>IF(Tabla2[[#This Row],[EMPRESA]]=Tabla2[[#This Row],[CONTRATISTA PRNCIPAL]],"Principal","Secundaria")</f>
        <v>Principal</v>
      </c>
      <c r="T734" s="10">
        <f>IFERROR(1/COUNTIF(Tabla2[CONTRATISTA PRNCIPAL],Tabla2[[#This Row],[CONTRATISTA PRNCIPAL]]),0)</f>
        <v>3.5714285714285713E-3</v>
      </c>
      <c r="U734" s="33">
        <f ca="1">IF(((TODAY()-Tabla2[[#This Row],[FECHA NACIMIENTO]])/365)&lt;18,"Corregir", IF(((TODAY()-Tabla2[[#This Row],[FECHA NACIMIENTO]])/365)&gt;80, "Corregir",ROUNDDOWN(((TODAY()-Tabla2[[#This Row],[FECHA NACIMIENTO]])/365),0)))</f>
        <v>42</v>
      </c>
      <c r="V73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734" s="34" t="str">
        <f ca="1">+IF(Tabla2[[#This Row],[Edad]]="Corregir","Corregir","Ok")</f>
        <v>Ok</v>
      </c>
      <c r="X734" s="10" t="str">
        <f>+IFERROR(VLOOKUP(Tabla2[[#This Row],[DISTRITO SEGÚN DNI]],Hoja1!$A$2:$B$55,2,FALSE),"No")</f>
        <v>No</v>
      </c>
      <c r="Y734" s="10" t="str">
        <f>IF(OR(LOWER(Tabla2[[#This Row],[GENERO]])="masculino", LOWER(Tabla2[[#This Row],[GENERO]])="femenino"),"OK","Corregir")</f>
        <v>OK</v>
      </c>
      <c r="Z734" s="10" t="str">
        <f>+IF(Tabla2[[#This Row],[Nro. DNI / CE]]="","Corregir",IF(LEN(Tabla2[[#This Row],[Nro. DNI / CE]])&gt;=8,"OK","Corregir"))</f>
        <v>OK</v>
      </c>
      <c r="AA734" s="10">
        <f>COUNTIF(Tabla2[APELLIDOS Y NOMBRES],Tabla2[[#This Row],[APELLIDOS Y NOMBRES]])</f>
        <v>1</v>
      </c>
      <c r="AB734" t="str">
        <f ca="1">+IFERROR(IF(Tabla2[[#This Row],[FECHA CESE/BAJA]]="","No Aplica",IF(AND(MONTH(Tabla2[[#This Row],[FECHA CESE/BAJA]])=MONTH(TODAY()-30),YEAR(Tabla2[[#This Row],[FECHA CESE/BAJA]])=YEAR(TODAY())),MONTH(TODAY()-30)&amp;"-"&amp;YEAR(TODAY()),"Borrar")),"No aplica")</f>
        <v>No aplica</v>
      </c>
      <c r="AC734" t="str">
        <f ca="1">+IFERROR(IF(Tabla2[[#This Row],[FECHA INICIO DE LABORES EN OBRA]]="","No Aplica",IF(AND(MONTH(Tabla2[[#This Row],[FECHA INICIO DE LABORES EN OBRA]])=MONTH(TODAY()-30),YEAR(Tabla2[[#This Row],[FECHA INICIO DE LABORES EN OBRA]])=YEAR(TODAY())),MONTH(TODAY()-30)&amp;"-"&amp;YEAR(TODAY()),"No Aplica")),"No Aplica")</f>
        <v>No Aplica</v>
      </c>
    </row>
    <row r="735" spans="1:29" x14ac:dyDescent="0.25">
      <c r="A735" s="2">
        <v>20101155588</v>
      </c>
      <c r="B735" s="3" t="s">
        <v>39</v>
      </c>
      <c r="C735" s="3" t="s">
        <v>39</v>
      </c>
      <c r="D735" s="3">
        <v>72258211</v>
      </c>
      <c r="E735" s="3" t="s">
        <v>276</v>
      </c>
      <c r="F735" s="36">
        <v>34897</v>
      </c>
      <c r="G735" s="3">
        <v>1</v>
      </c>
      <c r="H735" s="3" t="s">
        <v>6397</v>
      </c>
      <c r="I735" s="3" t="s">
        <v>6792</v>
      </c>
      <c r="J735" s="3" t="s">
        <v>6553</v>
      </c>
      <c r="K735" s="3" t="s">
        <v>1103</v>
      </c>
      <c r="L735" s="8" t="s">
        <v>9813</v>
      </c>
      <c r="M735" s="5" t="s">
        <v>3092</v>
      </c>
      <c r="N735" s="13" t="s">
        <v>1043</v>
      </c>
      <c r="O735" s="5">
        <v>44421</v>
      </c>
      <c r="P735" s="8">
        <v>1</v>
      </c>
      <c r="Q735" s="9">
        <v>1</v>
      </c>
      <c r="R735" s="9" t="str">
        <f>IFERROR(VLOOKUP(Tabla2[[#This Row],[CONTRATISTA PRNCIPAL]],Hoja1!$L$5:$M$9,2,FALSE),"CJV")</f>
        <v>EPC</v>
      </c>
      <c r="S735" s="9" t="str">
        <f>IF(Tabla2[[#This Row],[EMPRESA]]=Tabla2[[#This Row],[CONTRATISTA PRNCIPAL]],"Principal","Secundaria")</f>
        <v>Principal</v>
      </c>
      <c r="T735" s="10">
        <f>IFERROR(1/COUNTIF(Tabla2[CONTRATISTA PRNCIPAL],Tabla2[[#This Row],[CONTRATISTA PRNCIPAL]]),0)</f>
        <v>3.5714285714285713E-3</v>
      </c>
      <c r="U735" s="33">
        <f ca="1">IF(((TODAY()-Tabla2[[#This Row],[FECHA NACIMIENTO]])/365)&lt;18,"Corregir", IF(((TODAY()-Tabla2[[#This Row],[FECHA NACIMIENTO]])/365)&gt;80, "Corregir",ROUNDDOWN(((TODAY()-Tabla2[[#This Row],[FECHA NACIMIENTO]])/365),0)))</f>
        <v>28</v>
      </c>
      <c r="V73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735" s="34" t="str">
        <f ca="1">+IF(Tabla2[[#This Row],[Edad]]="Corregir","Corregir","Ok")</f>
        <v>Ok</v>
      </c>
      <c r="X735" s="10" t="str">
        <f>+IFERROR(VLOOKUP(Tabla2[[#This Row],[DISTRITO SEGÚN DNI]],Hoja1!$A$2:$B$55,2,FALSE),"No")</f>
        <v>ATE</v>
      </c>
      <c r="Y735" s="10" t="str">
        <f>IF(OR(LOWER(Tabla2[[#This Row],[GENERO]])="masculino", LOWER(Tabla2[[#This Row],[GENERO]])="femenino"),"OK","Corregir")</f>
        <v>OK</v>
      </c>
      <c r="Z735" s="10" t="str">
        <f>+IF(Tabla2[[#This Row],[Nro. DNI / CE]]="","Corregir",IF(LEN(Tabla2[[#This Row],[Nro. DNI / CE]])&gt;=8,"OK","Corregir"))</f>
        <v>OK</v>
      </c>
      <c r="AA735" s="10">
        <f>COUNTIF(Tabla2[APELLIDOS Y NOMBRES],Tabla2[[#This Row],[APELLIDOS Y NOMBRES]])</f>
        <v>1</v>
      </c>
      <c r="AB735" t="str">
        <f ca="1">+IFERROR(IF(Tabla2[[#This Row],[FECHA CESE/BAJA]]="","No Aplica",IF(AND(MONTH(Tabla2[[#This Row],[FECHA CESE/BAJA]])=MONTH(TODAY()-30),YEAR(Tabla2[[#This Row],[FECHA CESE/BAJA]])=YEAR(TODAY())),MONTH(TODAY()-30)&amp;"-"&amp;YEAR(TODAY()),"Borrar")),"No aplica")</f>
        <v>No aplica</v>
      </c>
      <c r="AC735" t="str">
        <f ca="1">+IFERROR(IF(Tabla2[[#This Row],[FECHA INICIO DE LABORES EN OBRA]]="","No Aplica",IF(AND(MONTH(Tabla2[[#This Row],[FECHA INICIO DE LABORES EN OBRA]])=MONTH(TODAY()-30),YEAR(Tabla2[[#This Row],[FECHA INICIO DE LABORES EN OBRA]])=YEAR(TODAY())),MONTH(TODAY()-30)&amp;"-"&amp;YEAR(TODAY()),"No Aplica")),"No Aplica")</f>
        <v>No Aplica</v>
      </c>
    </row>
    <row r="736" spans="1:29" x14ac:dyDescent="0.25">
      <c r="A736" s="2">
        <v>20101155588</v>
      </c>
      <c r="B736" s="3" t="s">
        <v>39</v>
      </c>
      <c r="C736" s="3" t="s">
        <v>39</v>
      </c>
      <c r="D736" s="3">
        <v>40559945</v>
      </c>
      <c r="E736" s="3" t="s">
        <v>277</v>
      </c>
      <c r="F736" s="36">
        <v>28196</v>
      </c>
      <c r="G736" s="3">
        <v>1</v>
      </c>
      <c r="H736" s="3" t="s">
        <v>6397</v>
      </c>
      <c r="I736" s="3" t="s">
        <v>6793</v>
      </c>
      <c r="J736" s="3" t="s">
        <v>6794</v>
      </c>
      <c r="K736" s="3" t="s">
        <v>36</v>
      </c>
      <c r="L736" s="8" t="s">
        <v>9813</v>
      </c>
      <c r="M736" s="5" t="s">
        <v>3092</v>
      </c>
      <c r="N736" s="13" t="s">
        <v>1043</v>
      </c>
      <c r="O736" s="5">
        <v>43865</v>
      </c>
      <c r="P736" s="8">
        <v>1</v>
      </c>
      <c r="Q736" s="9">
        <v>1</v>
      </c>
      <c r="R736" s="9" t="str">
        <f>IFERROR(VLOOKUP(Tabla2[[#This Row],[CONTRATISTA PRNCIPAL]],Hoja1!$L$5:$M$9,2,FALSE),"CJV")</f>
        <v>EPC</v>
      </c>
      <c r="S736" s="9" t="str">
        <f>IF(Tabla2[[#This Row],[EMPRESA]]=Tabla2[[#This Row],[CONTRATISTA PRNCIPAL]],"Principal","Secundaria")</f>
        <v>Principal</v>
      </c>
      <c r="T736" s="10">
        <f>IFERROR(1/COUNTIF(Tabla2[CONTRATISTA PRNCIPAL],Tabla2[[#This Row],[CONTRATISTA PRNCIPAL]]),0)</f>
        <v>3.5714285714285713E-3</v>
      </c>
      <c r="U736" s="33">
        <f ca="1">IF(((TODAY()-Tabla2[[#This Row],[FECHA NACIMIENTO]])/365)&lt;18,"Corregir", IF(((TODAY()-Tabla2[[#This Row],[FECHA NACIMIENTO]])/365)&gt;80, "Corregir",ROUNDDOWN(((TODAY()-Tabla2[[#This Row],[FECHA NACIMIENTO]])/365),0)))</f>
        <v>46</v>
      </c>
      <c r="V73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736" s="34" t="str">
        <f ca="1">+IF(Tabla2[[#This Row],[Edad]]="Corregir","Corregir","Ok")</f>
        <v>Ok</v>
      </c>
      <c r="X736" s="10" t="str">
        <f>+IFERROR(VLOOKUP(Tabla2[[#This Row],[DISTRITO SEGÚN DNI]],Hoja1!$A$2:$B$55,2,FALSE),"No")</f>
        <v>SANTA ANITA</v>
      </c>
      <c r="Y736" s="10" t="str">
        <f>IF(OR(LOWER(Tabla2[[#This Row],[GENERO]])="masculino", LOWER(Tabla2[[#This Row],[GENERO]])="femenino"),"OK","Corregir")</f>
        <v>OK</v>
      </c>
      <c r="Z736" s="10" t="str">
        <f>+IF(Tabla2[[#This Row],[Nro. DNI / CE]]="","Corregir",IF(LEN(Tabla2[[#This Row],[Nro. DNI / CE]])&gt;=8,"OK","Corregir"))</f>
        <v>OK</v>
      </c>
      <c r="AA736" s="10">
        <f>COUNTIF(Tabla2[APELLIDOS Y NOMBRES],Tabla2[[#This Row],[APELLIDOS Y NOMBRES]])</f>
        <v>1</v>
      </c>
      <c r="AB736" t="str">
        <f ca="1">+IFERROR(IF(Tabla2[[#This Row],[FECHA CESE/BAJA]]="","No Aplica",IF(AND(MONTH(Tabla2[[#This Row],[FECHA CESE/BAJA]])=MONTH(TODAY()-30),YEAR(Tabla2[[#This Row],[FECHA CESE/BAJA]])=YEAR(TODAY())),MONTH(TODAY()-30)&amp;"-"&amp;YEAR(TODAY()),"Borrar")),"No aplica")</f>
        <v>No aplica</v>
      </c>
      <c r="AC736" t="str">
        <f ca="1">+IFERROR(IF(Tabla2[[#This Row],[FECHA INICIO DE LABORES EN OBRA]]="","No Aplica",IF(AND(MONTH(Tabla2[[#This Row],[FECHA INICIO DE LABORES EN OBRA]])=MONTH(TODAY()-30),YEAR(Tabla2[[#This Row],[FECHA INICIO DE LABORES EN OBRA]])=YEAR(TODAY())),MONTH(TODAY()-30)&amp;"-"&amp;YEAR(TODAY()),"No Aplica")),"No Aplica")</f>
        <v>No Aplica</v>
      </c>
    </row>
    <row r="737" spans="1:29" x14ac:dyDescent="0.25">
      <c r="A737" s="2">
        <v>20101155588</v>
      </c>
      <c r="B737" s="3" t="s">
        <v>39</v>
      </c>
      <c r="C737" s="3" t="s">
        <v>39</v>
      </c>
      <c r="D737" s="3">
        <v>61340654</v>
      </c>
      <c r="E737" s="3" t="s">
        <v>278</v>
      </c>
      <c r="F737" s="36">
        <v>33237</v>
      </c>
      <c r="G737" s="3">
        <v>1</v>
      </c>
      <c r="H737" s="3" t="s">
        <v>6397</v>
      </c>
      <c r="I737" s="3" t="s">
        <v>6795</v>
      </c>
      <c r="J737" s="3" t="s">
        <v>6796</v>
      </c>
      <c r="K737" s="3" t="s">
        <v>93</v>
      </c>
      <c r="L737" s="8" t="s">
        <v>9813</v>
      </c>
      <c r="M737" s="5" t="s">
        <v>3092</v>
      </c>
      <c r="N737" s="13" t="s">
        <v>1043</v>
      </c>
      <c r="O737" s="5">
        <v>44592</v>
      </c>
      <c r="P737" s="8">
        <v>1</v>
      </c>
      <c r="Q737" s="9">
        <v>1</v>
      </c>
      <c r="R737" s="9" t="str">
        <f>IFERROR(VLOOKUP(Tabla2[[#This Row],[CONTRATISTA PRNCIPAL]],Hoja1!$L$5:$M$9,2,FALSE),"CJV")</f>
        <v>EPC</v>
      </c>
      <c r="S737" s="9" t="str">
        <f>IF(Tabla2[[#This Row],[EMPRESA]]=Tabla2[[#This Row],[CONTRATISTA PRNCIPAL]],"Principal","Secundaria")</f>
        <v>Principal</v>
      </c>
      <c r="T737" s="10">
        <f>IFERROR(1/COUNTIF(Tabla2[CONTRATISTA PRNCIPAL],Tabla2[[#This Row],[CONTRATISTA PRNCIPAL]]),0)</f>
        <v>3.5714285714285713E-3</v>
      </c>
      <c r="U737" s="33">
        <f ca="1">IF(((TODAY()-Tabla2[[#This Row],[FECHA NACIMIENTO]])/365)&lt;18,"Corregir", IF(((TODAY()-Tabla2[[#This Row],[FECHA NACIMIENTO]])/365)&gt;80, "Corregir",ROUNDDOWN(((TODAY()-Tabla2[[#This Row],[FECHA NACIMIENTO]])/365),0)))</f>
        <v>32</v>
      </c>
      <c r="V73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737" s="34" t="str">
        <f ca="1">+IF(Tabla2[[#This Row],[Edad]]="Corregir","Corregir","Ok")</f>
        <v>Ok</v>
      </c>
      <c r="X737" s="10" t="str">
        <f>+IFERROR(VLOOKUP(Tabla2[[#This Row],[DISTRITO SEGÚN DNI]],Hoja1!$A$2:$B$55,2,FALSE),"No")</f>
        <v>ATE</v>
      </c>
      <c r="Y737" s="10" t="str">
        <f>IF(OR(LOWER(Tabla2[[#This Row],[GENERO]])="masculino", LOWER(Tabla2[[#This Row],[GENERO]])="femenino"),"OK","Corregir")</f>
        <v>OK</v>
      </c>
      <c r="Z737" s="10" t="str">
        <f>+IF(Tabla2[[#This Row],[Nro. DNI / CE]]="","Corregir",IF(LEN(Tabla2[[#This Row],[Nro. DNI / CE]])&gt;=8,"OK","Corregir"))</f>
        <v>OK</v>
      </c>
      <c r="AA737" s="10">
        <f>COUNTIF(Tabla2[APELLIDOS Y NOMBRES],Tabla2[[#This Row],[APELLIDOS Y NOMBRES]])</f>
        <v>1</v>
      </c>
      <c r="AB737" t="str">
        <f ca="1">+IFERROR(IF(Tabla2[[#This Row],[FECHA CESE/BAJA]]="","No Aplica",IF(AND(MONTH(Tabla2[[#This Row],[FECHA CESE/BAJA]])=MONTH(TODAY()-30),YEAR(Tabla2[[#This Row],[FECHA CESE/BAJA]])=YEAR(TODAY())),MONTH(TODAY()-30)&amp;"-"&amp;YEAR(TODAY()),"Borrar")),"No aplica")</f>
        <v>No aplica</v>
      </c>
      <c r="AC737" t="str">
        <f ca="1">+IFERROR(IF(Tabla2[[#This Row],[FECHA INICIO DE LABORES EN OBRA]]="","No Aplica",IF(AND(MONTH(Tabla2[[#This Row],[FECHA INICIO DE LABORES EN OBRA]])=MONTH(TODAY()-30),YEAR(Tabla2[[#This Row],[FECHA INICIO DE LABORES EN OBRA]])=YEAR(TODAY())),MONTH(TODAY()-30)&amp;"-"&amp;YEAR(TODAY()),"No Aplica")),"No Aplica")</f>
        <v>No Aplica</v>
      </c>
    </row>
    <row r="738" spans="1:29" x14ac:dyDescent="0.25">
      <c r="A738" s="2">
        <v>20101155588</v>
      </c>
      <c r="B738" s="3" t="s">
        <v>39</v>
      </c>
      <c r="C738" s="3" t="s">
        <v>39</v>
      </c>
      <c r="D738" s="3">
        <v>70113667</v>
      </c>
      <c r="E738" s="3" t="s">
        <v>279</v>
      </c>
      <c r="F738" s="36">
        <v>36964</v>
      </c>
      <c r="G738" s="3">
        <v>1</v>
      </c>
      <c r="H738" s="3" t="s">
        <v>6397</v>
      </c>
      <c r="I738" s="3" t="s">
        <v>6795</v>
      </c>
      <c r="J738" s="3" t="s">
        <v>6469</v>
      </c>
      <c r="K738" s="3" t="s">
        <v>131</v>
      </c>
      <c r="L738" s="8" t="s">
        <v>9813</v>
      </c>
      <c r="M738" s="5" t="s">
        <v>3092</v>
      </c>
      <c r="N738" s="13" t="s">
        <v>1043</v>
      </c>
      <c r="O738" s="5">
        <v>44682</v>
      </c>
      <c r="P738" s="8">
        <v>1</v>
      </c>
      <c r="Q738" s="9">
        <v>1</v>
      </c>
      <c r="R738" s="9" t="str">
        <f>IFERROR(VLOOKUP(Tabla2[[#This Row],[CONTRATISTA PRNCIPAL]],Hoja1!$L$5:$M$9,2,FALSE),"CJV")</f>
        <v>EPC</v>
      </c>
      <c r="S738" s="9" t="str">
        <f>IF(Tabla2[[#This Row],[EMPRESA]]=Tabla2[[#This Row],[CONTRATISTA PRNCIPAL]],"Principal","Secundaria")</f>
        <v>Principal</v>
      </c>
      <c r="T738" s="10">
        <f>IFERROR(1/COUNTIF(Tabla2[CONTRATISTA PRNCIPAL],Tabla2[[#This Row],[CONTRATISTA PRNCIPAL]]),0)</f>
        <v>3.5714285714285713E-3</v>
      </c>
      <c r="U738" s="33">
        <f ca="1">IF(((TODAY()-Tabla2[[#This Row],[FECHA NACIMIENTO]])/365)&lt;18,"Corregir", IF(((TODAY()-Tabla2[[#This Row],[FECHA NACIMIENTO]])/365)&gt;80, "Corregir",ROUNDDOWN(((TODAY()-Tabla2[[#This Row],[FECHA NACIMIENTO]])/365),0)))</f>
        <v>22</v>
      </c>
      <c r="V73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738" s="34" t="str">
        <f ca="1">+IF(Tabla2[[#This Row],[Edad]]="Corregir","Corregir","Ok")</f>
        <v>Ok</v>
      </c>
      <c r="X738" s="10" t="str">
        <f>+IFERROR(VLOOKUP(Tabla2[[#This Row],[DISTRITO SEGÚN DNI]],Hoja1!$A$2:$B$55,2,FALSE),"No")</f>
        <v>BREÑA</v>
      </c>
      <c r="Y738" s="10" t="str">
        <f>IF(OR(LOWER(Tabla2[[#This Row],[GENERO]])="masculino", LOWER(Tabla2[[#This Row],[GENERO]])="femenino"),"OK","Corregir")</f>
        <v>OK</v>
      </c>
      <c r="Z738" s="10" t="str">
        <f>+IF(Tabla2[[#This Row],[Nro. DNI / CE]]="","Corregir",IF(LEN(Tabla2[[#This Row],[Nro. DNI / CE]])&gt;=8,"OK","Corregir"))</f>
        <v>OK</v>
      </c>
      <c r="AA738" s="10">
        <f>COUNTIF(Tabla2[APELLIDOS Y NOMBRES],Tabla2[[#This Row],[APELLIDOS Y NOMBRES]])</f>
        <v>1</v>
      </c>
      <c r="AB738" t="str">
        <f ca="1">+IFERROR(IF(Tabla2[[#This Row],[FECHA CESE/BAJA]]="","No Aplica",IF(AND(MONTH(Tabla2[[#This Row],[FECHA CESE/BAJA]])=MONTH(TODAY()-30),YEAR(Tabla2[[#This Row],[FECHA CESE/BAJA]])=YEAR(TODAY())),MONTH(TODAY()-30)&amp;"-"&amp;YEAR(TODAY()),"Borrar")),"No aplica")</f>
        <v>No aplica</v>
      </c>
      <c r="AC738" t="str">
        <f ca="1">+IFERROR(IF(Tabla2[[#This Row],[FECHA INICIO DE LABORES EN OBRA]]="","No Aplica",IF(AND(MONTH(Tabla2[[#This Row],[FECHA INICIO DE LABORES EN OBRA]])=MONTH(TODAY()-30),YEAR(Tabla2[[#This Row],[FECHA INICIO DE LABORES EN OBRA]])=YEAR(TODAY())),MONTH(TODAY()-30)&amp;"-"&amp;YEAR(TODAY()),"No Aplica")),"No Aplica")</f>
        <v>No Aplica</v>
      </c>
    </row>
    <row r="739" spans="1:29" x14ac:dyDescent="0.25">
      <c r="A739" s="2">
        <v>20101155588</v>
      </c>
      <c r="B739" s="3" t="s">
        <v>39</v>
      </c>
      <c r="C739" s="3" t="s">
        <v>39</v>
      </c>
      <c r="D739" s="3" t="s">
        <v>8507</v>
      </c>
      <c r="E739" s="3" t="s">
        <v>6797</v>
      </c>
      <c r="F739" s="36">
        <v>23350</v>
      </c>
      <c r="G739" s="3">
        <v>1</v>
      </c>
      <c r="H739" s="3" t="s">
        <v>6397</v>
      </c>
      <c r="I739" s="3" t="s">
        <v>6798</v>
      </c>
      <c r="J739" s="3" t="s">
        <v>6799</v>
      </c>
      <c r="K739" s="3" t="s">
        <v>1219</v>
      </c>
      <c r="L739" s="8" t="s">
        <v>9813</v>
      </c>
      <c r="M739" s="5" t="s">
        <v>3092</v>
      </c>
      <c r="N739" s="13" t="s">
        <v>1043</v>
      </c>
      <c r="O739" s="5">
        <v>44631</v>
      </c>
      <c r="P739" s="8">
        <v>1</v>
      </c>
      <c r="Q739" s="9">
        <v>1</v>
      </c>
      <c r="R739" s="9" t="str">
        <f>IFERROR(VLOOKUP(Tabla2[[#This Row],[CONTRATISTA PRNCIPAL]],Hoja1!$L$5:$M$9,2,FALSE),"CJV")</f>
        <v>EPC</v>
      </c>
      <c r="S739" s="9" t="str">
        <f>IF(Tabla2[[#This Row],[EMPRESA]]=Tabla2[[#This Row],[CONTRATISTA PRNCIPAL]],"Principal","Secundaria")</f>
        <v>Principal</v>
      </c>
      <c r="T739" s="10">
        <f>IFERROR(1/COUNTIF(Tabla2[CONTRATISTA PRNCIPAL],Tabla2[[#This Row],[CONTRATISTA PRNCIPAL]]),0)</f>
        <v>3.5714285714285713E-3</v>
      </c>
      <c r="U739" s="33">
        <f ca="1">IF(((TODAY()-Tabla2[[#This Row],[FECHA NACIMIENTO]])/365)&lt;18,"Corregir", IF(((TODAY()-Tabla2[[#This Row],[FECHA NACIMIENTO]])/365)&gt;80, "Corregir",ROUNDDOWN(((TODAY()-Tabla2[[#This Row],[FECHA NACIMIENTO]])/365),0)))</f>
        <v>59</v>
      </c>
      <c r="V73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739" s="34" t="str">
        <f ca="1">+IF(Tabla2[[#This Row],[Edad]]="Corregir","Corregir","Ok")</f>
        <v>Ok</v>
      </c>
      <c r="X739" s="10" t="str">
        <f>+IFERROR(VLOOKUP(Tabla2[[#This Row],[DISTRITO SEGÚN DNI]],Hoja1!$A$2:$B$55,2,FALSE),"No")</f>
        <v>No</v>
      </c>
      <c r="Y739" s="10" t="str">
        <f>IF(OR(LOWER(Tabla2[[#This Row],[GENERO]])="masculino", LOWER(Tabla2[[#This Row],[GENERO]])="femenino"),"OK","Corregir")</f>
        <v>OK</v>
      </c>
      <c r="Z739" s="10" t="str">
        <f>+IF(Tabla2[[#This Row],[Nro. DNI / CE]]="","Corregir",IF(LEN(Tabla2[[#This Row],[Nro. DNI / CE]])&gt;=8,"OK","Corregir"))</f>
        <v>OK</v>
      </c>
      <c r="AA739" s="10">
        <f>COUNTIF(Tabla2[APELLIDOS Y NOMBRES],Tabla2[[#This Row],[APELLIDOS Y NOMBRES]])</f>
        <v>1</v>
      </c>
      <c r="AB739" t="str">
        <f ca="1">+IFERROR(IF(Tabla2[[#This Row],[FECHA CESE/BAJA]]="","No Aplica",IF(AND(MONTH(Tabla2[[#This Row],[FECHA CESE/BAJA]])=MONTH(TODAY()-30),YEAR(Tabla2[[#This Row],[FECHA CESE/BAJA]])=YEAR(TODAY())),MONTH(TODAY()-30)&amp;"-"&amp;YEAR(TODAY()),"Borrar")),"No aplica")</f>
        <v>No aplica</v>
      </c>
      <c r="AC739" t="str">
        <f ca="1">+IFERROR(IF(Tabla2[[#This Row],[FECHA INICIO DE LABORES EN OBRA]]="","No Aplica",IF(AND(MONTH(Tabla2[[#This Row],[FECHA INICIO DE LABORES EN OBRA]])=MONTH(TODAY()-30),YEAR(Tabla2[[#This Row],[FECHA INICIO DE LABORES EN OBRA]])=YEAR(TODAY())),MONTH(TODAY()-30)&amp;"-"&amp;YEAR(TODAY()),"No Aplica")),"No Aplica")</f>
        <v>No Aplica</v>
      </c>
    </row>
    <row r="740" spans="1:29" x14ac:dyDescent="0.25">
      <c r="A740" s="2">
        <v>20101155588</v>
      </c>
      <c r="B740" s="3" t="s">
        <v>39</v>
      </c>
      <c r="C740" s="3" t="s">
        <v>39</v>
      </c>
      <c r="D740" s="3" t="s">
        <v>8508</v>
      </c>
      <c r="E740" s="3" t="s">
        <v>6801</v>
      </c>
      <c r="F740" s="36">
        <v>19772</v>
      </c>
      <c r="G740" s="3">
        <v>1</v>
      </c>
      <c r="H740" s="3" t="s">
        <v>6397</v>
      </c>
      <c r="I740" s="3" t="s">
        <v>6800</v>
      </c>
      <c r="J740" s="3" t="s">
        <v>6802</v>
      </c>
      <c r="K740" s="3" t="s">
        <v>6401</v>
      </c>
      <c r="L740" s="8" t="s">
        <v>9813</v>
      </c>
      <c r="M740" s="5" t="s">
        <v>3092</v>
      </c>
      <c r="N740" s="13" t="s">
        <v>1043</v>
      </c>
      <c r="O740" s="5">
        <v>43125</v>
      </c>
      <c r="P740" s="8">
        <v>1</v>
      </c>
      <c r="Q740" s="9">
        <v>1</v>
      </c>
      <c r="R740" s="9" t="str">
        <f>IFERROR(VLOOKUP(Tabla2[[#This Row],[CONTRATISTA PRNCIPAL]],Hoja1!$L$5:$M$9,2,FALSE),"CJV")</f>
        <v>EPC</v>
      </c>
      <c r="S740" s="9" t="str">
        <f>IF(Tabla2[[#This Row],[EMPRESA]]=Tabla2[[#This Row],[CONTRATISTA PRNCIPAL]],"Principal","Secundaria")</f>
        <v>Principal</v>
      </c>
      <c r="T740" s="10">
        <f>IFERROR(1/COUNTIF(Tabla2[CONTRATISTA PRNCIPAL],Tabla2[[#This Row],[CONTRATISTA PRNCIPAL]]),0)</f>
        <v>3.5714285714285713E-3</v>
      </c>
      <c r="U740" s="33">
        <f ca="1">IF(((TODAY()-Tabla2[[#This Row],[FECHA NACIMIENTO]])/365)&lt;18,"Corregir", IF(((TODAY()-Tabla2[[#This Row],[FECHA NACIMIENTO]])/365)&gt;80, "Corregir",ROUNDDOWN(((TODAY()-Tabla2[[#This Row],[FECHA NACIMIENTO]])/365),0)))</f>
        <v>69</v>
      </c>
      <c r="V74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740" s="34" t="str">
        <f ca="1">+IF(Tabla2[[#This Row],[Edad]]="Corregir","Corregir","Ok")</f>
        <v>Ok</v>
      </c>
      <c r="X740" s="10" t="str">
        <f>+IFERROR(VLOOKUP(Tabla2[[#This Row],[DISTRITO SEGÚN DNI]],Hoja1!$A$2:$B$55,2,FALSE),"No")</f>
        <v>No</v>
      </c>
      <c r="Y740" s="10" t="str">
        <f>IF(OR(LOWER(Tabla2[[#This Row],[GENERO]])="masculino", LOWER(Tabla2[[#This Row],[GENERO]])="femenino"),"OK","Corregir")</f>
        <v>OK</v>
      </c>
      <c r="Z740" s="10" t="str">
        <f>+IF(Tabla2[[#This Row],[Nro. DNI / CE]]="","Corregir",IF(LEN(Tabla2[[#This Row],[Nro. DNI / CE]])&gt;=8,"OK","Corregir"))</f>
        <v>OK</v>
      </c>
      <c r="AA740" s="10">
        <f>COUNTIF(Tabla2[APELLIDOS Y NOMBRES],Tabla2[[#This Row],[APELLIDOS Y NOMBRES]])</f>
        <v>1</v>
      </c>
      <c r="AB740" t="str">
        <f ca="1">+IFERROR(IF(Tabla2[[#This Row],[FECHA CESE/BAJA]]="","No Aplica",IF(AND(MONTH(Tabla2[[#This Row],[FECHA CESE/BAJA]])=MONTH(TODAY()-30),YEAR(Tabla2[[#This Row],[FECHA CESE/BAJA]])=YEAR(TODAY())),MONTH(TODAY()-30)&amp;"-"&amp;YEAR(TODAY()),"Borrar")),"No aplica")</f>
        <v>No aplica</v>
      </c>
      <c r="AC740" t="str">
        <f ca="1">+IFERROR(IF(Tabla2[[#This Row],[FECHA INICIO DE LABORES EN OBRA]]="","No Aplica",IF(AND(MONTH(Tabla2[[#This Row],[FECHA INICIO DE LABORES EN OBRA]])=MONTH(TODAY()-30),YEAR(Tabla2[[#This Row],[FECHA INICIO DE LABORES EN OBRA]])=YEAR(TODAY())),MONTH(TODAY()-30)&amp;"-"&amp;YEAR(TODAY()),"No Aplica")),"No Aplica")</f>
        <v>No Aplica</v>
      </c>
    </row>
    <row r="741" spans="1:29" x14ac:dyDescent="0.25">
      <c r="A741" s="2">
        <v>20101155588</v>
      </c>
      <c r="B741" s="3" t="s">
        <v>39</v>
      </c>
      <c r="C741" s="3" t="s">
        <v>39</v>
      </c>
      <c r="D741" s="3">
        <v>75861959</v>
      </c>
      <c r="E741" s="3" t="s">
        <v>280</v>
      </c>
      <c r="F741" s="36">
        <v>36897</v>
      </c>
      <c r="G741" s="3">
        <v>1</v>
      </c>
      <c r="H741" s="3" t="s">
        <v>6397</v>
      </c>
      <c r="I741" s="3" t="s">
        <v>6803</v>
      </c>
      <c r="J741" s="3" t="s">
        <v>6478</v>
      </c>
      <c r="K741" s="3" t="s">
        <v>1103</v>
      </c>
      <c r="L741" s="8" t="s">
        <v>9813</v>
      </c>
      <c r="M741" s="5" t="s">
        <v>3092</v>
      </c>
      <c r="N741" s="13" t="s">
        <v>1043</v>
      </c>
      <c r="O741" s="5">
        <v>44568</v>
      </c>
      <c r="P741" s="8">
        <v>1</v>
      </c>
      <c r="Q741" s="9">
        <v>1</v>
      </c>
      <c r="R741" s="9" t="str">
        <f>IFERROR(VLOOKUP(Tabla2[[#This Row],[CONTRATISTA PRNCIPAL]],Hoja1!$L$5:$M$9,2,FALSE),"CJV")</f>
        <v>EPC</v>
      </c>
      <c r="S741" s="9" t="str">
        <f>IF(Tabla2[[#This Row],[EMPRESA]]=Tabla2[[#This Row],[CONTRATISTA PRNCIPAL]],"Principal","Secundaria")</f>
        <v>Principal</v>
      </c>
      <c r="T741" s="10">
        <f>IFERROR(1/COUNTIF(Tabla2[CONTRATISTA PRNCIPAL],Tabla2[[#This Row],[CONTRATISTA PRNCIPAL]]),0)</f>
        <v>3.5714285714285713E-3</v>
      </c>
      <c r="U741" s="33">
        <f ca="1">IF(((TODAY()-Tabla2[[#This Row],[FECHA NACIMIENTO]])/365)&lt;18,"Corregir", IF(((TODAY()-Tabla2[[#This Row],[FECHA NACIMIENTO]])/365)&gt;80, "Corregir",ROUNDDOWN(((TODAY()-Tabla2[[#This Row],[FECHA NACIMIENTO]])/365),0)))</f>
        <v>22</v>
      </c>
      <c r="V74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741" s="34" t="str">
        <f ca="1">+IF(Tabla2[[#This Row],[Edad]]="Corregir","Corregir","Ok")</f>
        <v>Ok</v>
      </c>
      <c r="X741" s="10" t="str">
        <f>+IFERROR(VLOOKUP(Tabla2[[#This Row],[DISTRITO SEGÚN DNI]],Hoja1!$A$2:$B$55,2,FALSE),"No")</f>
        <v>ATE</v>
      </c>
      <c r="Y741" s="10" t="str">
        <f>IF(OR(LOWER(Tabla2[[#This Row],[GENERO]])="masculino", LOWER(Tabla2[[#This Row],[GENERO]])="femenino"),"OK","Corregir")</f>
        <v>OK</v>
      </c>
      <c r="Z741" s="10" t="str">
        <f>+IF(Tabla2[[#This Row],[Nro. DNI / CE]]="","Corregir",IF(LEN(Tabla2[[#This Row],[Nro. DNI / CE]])&gt;=8,"OK","Corregir"))</f>
        <v>OK</v>
      </c>
      <c r="AA741" s="10">
        <f>COUNTIF(Tabla2[APELLIDOS Y NOMBRES],Tabla2[[#This Row],[APELLIDOS Y NOMBRES]])</f>
        <v>1</v>
      </c>
      <c r="AB741" t="str">
        <f ca="1">+IFERROR(IF(Tabla2[[#This Row],[FECHA CESE/BAJA]]="","No Aplica",IF(AND(MONTH(Tabla2[[#This Row],[FECHA CESE/BAJA]])=MONTH(TODAY()-30),YEAR(Tabla2[[#This Row],[FECHA CESE/BAJA]])=YEAR(TODAY())),MONTH(TODAY()-30)&amp;"-"&amp;YEAR(TODAY()),"Borrar")),"No aplica")</f>
        <v>No aplica</v>
      </c>
      <c r="AC741" t="str">
        <f ca="1">+IFERROR(IF(Tabla2[[#This Row],[FECHA INICIO DE LABORES EN OBRA]]="","No Aplica",IF(AND(MONTH(Tabla2[[#This Row],[FECHA INICIO DE LABORES EN OBRA]])=MONTH(TODAY()-30),YEAR(Tabla2[[#This Row],[FECHA INICIO DE LABORES EN OBRA]])=YEAR(TODAY())),MONTH(TODAY()-30)&amp;"-"&amp;YEAR(TODAY()),"No Aplica")),"No Aplica")</f>
        <v>No Aplica</v>
      </c>
    </row>
    <row r="742" spans="1:29" x14ac:dyDescent="0.25">
      <c r="A742" s="2">
        <v>20101155588</v>
      </c>
      <c r="B742" s="3" t="s">
        <v>39</v>
      </c>
      <c r="C742" s="3" t="s">
        <v>39</v>
      </c>
      <c r="D742" s="3">
        <v>46620591</v>
      </c>
      <c r="E742" s="3" t="s">
        <v>281</v>
      </c>
      <c r="F742" s="36">
        <v>33105</v>
      </c>
      <c r="G742" s="3">
        <v>1</v>
      </c>
      <c r="H742" s="3" t="s">
        <v>6397</v>
      </c>
      <c r="I742" s="3" t="s">
        <v>6803</v>
      </c>
      <c r="J742" s="3" t="s">
        <v>6804</v>
      </c>
      <c r="K742" s="3" t="s">
        <v>36</v>
      </c>
      <c r="L742" s="8" t="s">
        <v>9813</v>
      </c>
      <c r="M742" s="5" t="s">
        <v>3092</v>
      </c>
      <c r="N742" s="13" t="s">
        <v>1043</v>
      </c>
      <c r="O742" s="5">
        <v>44508</v>
      </c>
      <c r="P742" s="8">
        <v>1</v>
      </c>
      <c r="Q742" s="9">
        <v>1</v>
      </c>
      <c r="R742" s="9" t="str">
        <f>IFERROR(VLOOKUP(Tabla2[[#This Row],[CONTRATISTA PRNCIPAL]],Hoja1!$L$5:$M$9,2,FALSE),"CJV")</f>
        <v>EPC</v>
      </c>
      <c r="S742" s="9" t="str">
        <f>IF(Tabla2[[#This Row],[EMPRESA]]=Tabla2[[#This Row],[CONTRATISTA PRNCIPAL]],"Principal","Secundaria")</f>
        <v>Principal</v>
      </c>
      <c r="T742" s="10">
        <f>IFERROR(1/COUNTIF(Tabla2[CONTRATISTA PRNCIPAL],Tabla2[[#This Row],[CONTRATISTA PRNCIPAL]]),0)</f>
        <v>3.5714285714285713E-3</v>
      </c>
      <c r="U742" s="33">
        <f ca="1">IF(((TODAY()-Tabla2[[#This Row],[FECHA NACIMIENTO]])/365)&lt;18,"Corregir", IF(((TODAY()-Tabla2[[#This Row],[FECHA NACIMIENTO]])/365)&gt;80, "Corregir",ROUNDDOWN(((TODAY()-Tabla2[[#This Row],[FECHA NACIMIENTO]])/365),0)))</f>
        <v>33</v>
      </c>
      <c r="V74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742" s="34" t="str">
        <f ca="1">+IF(Tabla2[[#This Row],[Edad]]="Corregir","Corregir","Ok")</f>
        <v>Ok</v>
      </c>
      <c r="X742" s="10" t="str">
        <f>+IFERROR(VLOOKUP(Tabla2[[#This Row],[DISTRITO SEGÚN DNI]],Hoja1!$A$2:$B$55,2,FALSE),"No")</f>
        <v>SANTA ANITA</v>
      </c>
      <c r="Y742" s="10" t="str">
        <f>IF(OR(LOWER(Tabla2[[#This Row],[GENERO]])="masculino", LOWER(Tabla2[[#This Row],[GENERO]])="femenino"),"OK","Corregir")</f>
        <v>OK</v>
      </c>
      <c r="Z742" s="10" t="str">
        <f>+IF(Tabla2[[#This Row],[Nro. DNI / CE]]="","Corregir",IF(LEN(Tabla2[[#This Row],[Nro. DNI / CE]])&gt;=8,"OK","Corregir"))</f>
        <v>OK</v>
      </c>
      <c r="AA742" s="10">
        <f>COUNTIF(Tabla2[APELLIDOS Y NOMBRES],Tabla2[[#This Row],[APELLIDOS Y NOMBRES]])</f>
        <v>1</v>
      </c>
      <c r="AB742" t="str">
        <f ca="1">+IFERROR(IF(Tabla2[[#This Row],[FECHA CESE/BAJA]]="","No Aplica",IF(AND(MONTH(Tabla2[[#This Row],[FECHA CESE/BAJA]])=MONTH(TODAY()-30),YEAR(Tabla2[[#This Row],[FECHA CESE/BAJA]])=YEAR(TODAY())),MONTH(TODAY()-30)&amp;"-"&amp;YEAR(TODAY()),"Borrar")),"No aplica")</f>
        <v>No aplica</v>
      </c>
      <c r="AC742" t="str">
        <f ca="1">+IFERROR(IF(Tabla2[[#This Row],[FECHA INICIO DE LABORES EN OBRA]]="","No Aplica",IF(AND(MONTH(Tabla2[[#This Row],[FECHA INICIO DE LABORES EN OBRA]])=MONTH(TODAY()-30),YEAR(Tabla2[[#This Row],[FECHA INICIO DE LABORES EN OBRA]])=YEAR(TODAY())),MONTH(TODAY()-30)&amp;"-"&amp;YEAR(TODAY()),"No Aplica")),"No Aplica")</f>
        <v>No Aplica</v>
      </c>
    </row>
    <row r="743" spans="1:29" x14ac:dyDescent="0.25">
      <c r="A743" s="2">
        <v>20101155588</v>
      </c>
      <c r="B743" s="3" t="s">
        <v>39</v>
      </c>
      <c r="C743" s="3" t="s">
        <v>39</v>
      </c>
      <c r="D743" s="3">
        <v>25072204</v>
      </c>
      <c r="E743" s="3" t="s">
        <v>282</v>
      </c>
      <c r="F743" s="36">
        <v>26514</v>
      </c>
      <c r="G743" s="3">
        <v>1</v>
      </c>
      <c r="H743" s="3" t="s">
        <v>6397</v>
      </c>
      <c r="I743" s="3" t="s">
        <v>6805</v>
      </c>
      <c r="J743" s="3" t="s">
        <v>6806</v>
      </c>
      <c r="K743" s="3" t="s">
        <v>6537</v>
      </c>
      <c r="L743" s="8" t="s">
        <v>9813</v>
      </c>
      <c r="M743" s="5" t="s">
        <v>3092</v>
      </c>
      <c r="N743" s="13" t="s">
        <v>1043</v>
      </c>
      <c r="O743" s="5">
        <v>44351</v>
      </c>
      <c r="P743" s="8">
        <v>1</v>
      </c>
      <c r="Q743" s="9">
        <v>1</v>
      </c>
      <c r="R743" s="9" t="str">
        <f>IFERROR(VLOOKUP(Tabla2[[#This Row],[CONTRATISTA PRNCIPAL]],Hoja1!$L$5:$M$9,2,FALSE),"CJV")</f>
        <v>EPC</v>
      </c>
      <c r="S743" s="9" t="str">
        <f>IF(Tabla2[[#This Row],[EMPRESA]]=Tabla2[[#This Row],[CONTRATISTA PRNCIPAL]],"Principal","Secundaria")</f>
        <v>Principal</v>
      </c>
      <c r="T743" s="10">
        <f>IFERROR(1/COUNTIF(Tabla2[CONTRATISTA PRNCIPAL],Tabla2[[#This Row],[CONTRATISTA PRNCIPAL]]),0)</f>
        <v>3.5714285714285713E-3</v>
      </c>
      <c r="U743" s="33">
        <f ca="1">IF(((TODAY()-Tabla2[[#This Row],[FECHA NACIMIENTO]])/365)&lt;18,"Corregir", IF(((TODAY()-Tabla2[[#This Row],[FECHA NACIMIENTO]])/365)&gt;80, "Corregir",ROUNDDOWN(((TODAY()-Tabla2[[#This Row],[FECHA NACIMIENTO]])/365),0)))</f>
        <v>51</v>
      </c>
      <c r="V74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743" s="34" t="str">
        <f ca="1">+IF(Tabla2[[#This Row],[Edad]]="Corregir","Corregir","Ok")</f>
        <v>Ok</v>
      </c>
      <c r="X743" s="10" t="str">
        <f>+IFERROR(VLOOKUP(Tabla2[[#This Row],[DISTRITO SEGÚN DNI]],Hoja1!$A$2:$B$55,2,FALSE),"No")</f>
        <v>No</v>
      </c>
      <c r="Y743" s="10" t="str">
        <f>IF(OR(LOWER(Tabla2[[#This Row],[GENERO]])="masculino", LOWER(Tabla2[[#This Row],[GENERO]])="femenino"),"OK","Corregir")</f>
        <v>OK</v>
      </c>
      <c r="Z743" s="10" t="str">
        <f>+IF(Tabla2[[#This Row],[Nro. DNI / CE]]="","Corregir",IF(LEN(Tabla2[[#This Row],[Nro. DNI / CE]])&gt;=8,"OK","Corregir"))</f>
        <v>OK</v>
      </c>
      <c r="AA743" s="10">
        <f>COUNTIF(Tabla2[APELLIDOS Y NOMBRES],Tabla2[[#This Row],[APELLIDOS Y NOMBRES]])</f>
        <v>1</v>
      </c>
      <c r="AB743" t="str">
        <f ca="1">+IFERROR(IF(Tabla2[[#This Row],[FECHA CESE/BAJA]]="","No Aplica",IF(AND(MONTH(Tabla2[[#This Row],[FECHA CESE/BAJA]])=MONTH(TODAY()-30),YEAR(Tabla2[[#This Row],[FECHA CESE/BAJA]])=YEAR(TODAY())),MONTH(TODAY()-30)&amp;"-"&amp;YEAR(TODAY()),"Borrar")),"No aplica")</f>
        <v>No aplica</v>
      </c>
      <c r="AC743" t="str">
        <f ca="1">+IFERROR(IF(Tabla2[[#This Row],[FECHA INICIO DE LABORES EN OBRA]]="","No Aplica",IF(AND(MONTH(Tabla2[[#This Row],[FECHA INICIO DE LABORES EN OBRA]])=MONTH(TODAY()-30),YEAR(Tabla2[[#This Row],[FECHA INICIO DE LABORES EN OBRA]])=YEAR(TODAY())),MONTH(TODAY()-30)&amp;"-"&amp;YEAR(TODAY()),"No Aplica")),"No Aplica")</f>
        <v>No Aplica</v>
      </c>
    </row>
    <row r="744" spans="1:29" x14ac:dyDescent="0.25">
      <c r="A744" s="2">
        <v>20101155588</v>
      </c>
      <c r="B744" s="3" t="s">
        <v>39</v>
      </c>
      <c r="C744" s="3" t="s">
        <v>39</v>
      </c>
      <c r="D744" s="3" t="s">
        <v>283</v>
      </c>
      <c r="E744" s="3" t="s">
        <v>284</v>
      </c>
      <c r="F744" s="36">
        <v>28875</v>
      </c>
      <c r="G744" s="3">
        <v>1</v>
      </c>
      <c r="H744" s="3" t="s">
        <v>6397</v>
      </c>
      <c r="I744" s="3" t="s">
        <v>6805</v>
      </c>
      <c r="J744" s="3" t="s">
        <v>6807</v>
      </c>
      <c r="K744" s="3" t="s">
        <v>35</v>
      </c>
      <c r="L744" s="8" t="s">
        <v>9813</v>
      </c>
      <c r="M744" s="5" t="s">
        <v>3092</v>
      </c>
      <c r="N744" s="13" t="s">
        <v>1043</v>
      </c>
      <c r="O744" s="5">
        <v>38629</v>
      </c>
      <c r="P744" s="8">
        <v>1</v>
      </c>
      <c r="Q744" s="9">
        <v>1</v>
      </c>
      <c r="R744" s="9" t="str">
        <f>IFERROR(VLOOKUP(Tabla2[[#This Row],[CONTRATISTA PRNCIPAL]],Hoja1!$L$5:$M$9,2,FALSE),"CJV")</f>
        <v>EPC</v>
      </c>
      <c r="S744" s="9" t="str">
        <f>IF(Tabla2[[#This Row],[EMPRESA]]=Tabla2[[#This Row],[CONTRATISTA PRNCIPAL]],"Principal","Secundaria")</f>
        <v>Principal</v>
      </c>
      <c r="T744" s="10">
        <f>IFERROR(1/COUNTIF(Tabla2[CONTRATISTA PRNCIPAL],Tabla2[[#This Row],[CONTRATISTA PRNCIPAL]]),0)</f>
        <v>3.5714285714285713E-3</v>
      </c>
      <c r="U744" s="33">
        <f ca="1">IF(((TODAY()-Tabla2[[#This Row],[FECHA NACIMIENTO]])/365)&lt;18,"Corregir", IF(((TODAY()-Tabla2[[#This Row],[FECHA NACIMIENTO]])/365)&gt;80, "Corregir",ROUNDDOWN(((TODAY()-Tabla2[[#This Row],[FECHA NACIMIENTO]])/365),0)))</f>
        <v>44</v>
      </c>
      <c r="V74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744" s="34" t="str">
        <f ca="1">+IF(Tabla2[[#This Row],[Edad]]="Corregir","Corregir","Ok")</f>
        <v>Ok</v>
      </c>
      <c r="X744" s="10" t="str">
        <f>+IFERROR(VLOOKUP(Tabla2[[#This Row],[DISTRITO SEGÚN DNI]],Hoja1!$A$2:$B$55,2,FALSE),"No")</f>
        <v>EL AGUSTINO</v>
      </c>
      <c r="Y744" s="10" t="str">
        <f>IF(OR(LOWER(Tabla2[[#This Row],[GENERO]])="masculino", LOWER(Tabla2[[#This Row],[GENERO]])="femenino"),"OK","Corregir")</f>
        <v>OK</v>
      </c>
      <c r="Z744" s="10" t="str">
        <f>+IF(Tabla2[[#This Row],[Nro. DNI / CE]]="","Corregir",IF(LEN(Tabla2[[#This Row],[Nro. DNI / CE]])&gt;=8,"OK","Corregir"))</f>
        <v>OK</v>
      </c>
      <c r="AA744" s="10">
        <f>COUNTIF(Tabla2[APELLIDOS Y NOMBRES],Tabla2[[#This Row],[APELLIDOS Y NOMBRES]])</f>
        <v>1</v>
      </c>
      <c r="AB744" t="str">
        <f ca="1">+IFERROR(IF(Tabla2[[#This Row],[FECHA CESE/BAJA]]="","No Aplica",IF(AND(MONTH(Tabla2[[#This Row],[FECHA CESE/BAJA]])=MONTH(TODAY()-30),YEAR(Tabla2[[#This Row],[FECHA CESE/BAJA]])=YEAR(TODAY())),MONTH(TODAY()-30)&amp;"-"&amp;YEAR(TODAY()),"Borrar")),"No aplica")</f>
        <v>No aplica</v>
      </c>
      <c r="AC744" t="str">
        <f ca="1">+IFERROR(IF(Tabla2[[#This Row],[FECHA INICIO DE LABORES EN OBRA]]="","No Aplica",IF(AND(MONTH(Tabla2[[#This Row],[FECHA INICIO DE LABORES EN OBRA]])=MONTH(TODAY()-30),YEAR(Tabla2[[#This Row],[FECHA INICIO DE LABORES EN OBRA]])=YEAR(TODAY())),MONTH(TODAY()-30)&amp;"-"&amp;YEAR(TODAY()),"No Aplica")),"No Aplica")</f>
        <v>No Aplica</v>
      </c>
    </row>
    <row r="745" spans="1:29" x14ac:dyDescent="0.25">
      <c r="A745" s="2">
        <v>20101155588</v>
      </c>
      <c r="B745" s="3" t="s">
        <v>39</v>
      </c>
      <c r="C745" s="3" t="s">
        <v>39</v>
      </c>
      <c r="D745" s="3">
        <v>40629283</v>
      </c>
      <c r="E745" s="3" t="s">
        <v>6808</v>
      </c>
      <c r="F745" s="36">
        <v>28955</v>
      </c>
      <c r="G745" s="3">
        <v>1</v>
      </c>
      <c r="H745" s="3" t="s">
        <v>6397</v>
      </c>
      <c r="I745" s="3" t="s">
        <v>6809</v>
      </c>
      <c r="J745" s="3" t="s">
        <v>6810</v>
      </c>
      <c r="K745" s="3" t="s">
        <v>1139</v>
      </c>
      <c r="L745" s="8" t="s">
        <v>9813</v>
      </c>
      <c r="M745" s="5" t="s">
        <v>3092</v>
      </c>
      <c r="N745" s="13" t="s">
        <v>1043</v>
      </c>
      <c r="O745" s="5">
        <v>44561</v>
      </c>
      <c r="P745" s="8">
        <v>1</v>
      </c>
      <c r="Q745" s="9">
        <v>1</v>
      </c>
      <c r="R745" s="9" t="str">
        <f>IFERROR(VLOOKUP(Tabla2[[#This Row],[CONTRATISTA PRNCIPAL]],Hoja1!$L$5:$M$9,2,FALSE),"CJV")</f>
        <v>EPC</v>
      </c>
      <c r="S745" s="9" t="str">
        <f>IF(Tabla2[[#This Row],[EMPRESA]]=Tabla2[[#This Row],[CONTRATISTA PRNCIPAL]],"Principal","Secundaria")</f>
        <v>Principal</v>
      </c>
      <c r="T745" s="10">
        <f>IFERROR(1/COUNTIF(Tabla2[CONTRATISTA PRNCIPAL],Tabla2[[#This Row],[CONTRATISTA PRNCIPAL]]),0)</f>
        <v>3.5714285714285713E-3</v>
      </c>
      <c r="U745" s="33">
        <f ca="1">IF(((TODAY()-Tabla2[[#This Row],[FECHA NACIMIENTO]])/365)&lt;18,"Corregir", IF(((TODAY()-Tabla2[[#This Row],[FECHA NACIMIENTO]])/365)&gt;80, "Corregir",ROUNDDOWN(((TODAY()-Tabla2[[#This Row],[FECHA NACIMIENTO]])/365),0)))</f>
        <v>44</v>
      </c>
      <c r="V74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745" s="34" t="str">
        <f ca="1">+IF(Tabla2[[#This Row],[Edad]]="Corregir","Corregir","Ok")</f>
        <v>Ok</v>
      </c>
      <c r="X745" s="10" t="str">
        <f>+IFERROR(VLOOKUP(Tabla2[[#This Row],[DISTRITO SEGÚN DNI]],Hoja1!$A$2:$B$55,2,FALSE),"No")</f>
        <v>No</v>
      </c>
      <c r="Y745" s="10" t="str">
        <f>IF(OR(LOWER(Tabla2[[#This Row],[GENERO]])="masculino", LOWER(Tabla2[[#This Row],[GENERO]])="femenino"),"OK","Corregir")</f>
        <v>OK</v>
      </c>
      <c r="Z745" s="10" t="str">
        <f>+IF(Tabla2[[#This Row],[Nro. DNI / CE]]="","Corregir",IF(LEN(Tabla2[[#This Row],[Nro. DNI / CE]])&gt;=8,"OK","Corregir"))</f>
        <v>OK</v>
      </c>
      <c r="AA745" s="10">
        <f>COUNTIF(Tabla2[APELLIDOS Y NOMBRES],Tabla2[[#This Row],[APELLIDOS Y NOMBRES]])</f>
        <v>1</v>
      </c>
      <c r="AB745" t="str">
        <f ca="1">+IFERROR(IF(Tabla2[[#This Row],[FECHA CESE/BAJA]]="","No Aplica",IF(AND(MONTH(Tabla2[[#This Row],[FECHA CESE/BAJA]])=MONTH(TODAY()-30),YEAR(Tabla2[[#This Row],[FECHA CESE/BAJA]])=YEAR(TODAY())),MONTH(TODAY()-30)&amp;"-"&amp;YEAR(TODAY()),"Borrar")),"No aplica")</f>
        <v>No aplica</v>
      </c>
      <c r="AC745" t="str">
        <f ca="1">+IFERROR(IF(Tabla2[[#This Row],[FECHA INICIO DE LABORES EN OBRA]]="","No Aplica",IF(AND(MONTH(Tabla2[[#This Row],[FECHA INICIO DE LABORES EN OBRA]])=MONTH(TODAY()-30),YEAR(Tabla2[[#This Row],[FECHA INICIO DE LABORES EN OBRA]])=YEAR(TODAY())),MONTH(TODAY()-30)&amp;"-"&amp;YEAR(TODAY()),"No Aplica")),"No Aplica")</f>
        <v>No Aplica</v>
      </c>
    </row>
    <row r="746" spans="1:29" x14ac:dyDescent="0.25">
      <c r="A746" s="2">
        <v>20101155588</v>
      </c>
      <c r="B746" s="3" t="s">
        <v>39</v>
      </c>
      <c r="C746" s="3" t="s">
        <v>39</v>
      </c>
      <c r="D746" s="3">
        <v>10259084</v>
      </c>
      <c r="E746" s="3" t="s">
        <v>285</v>
      </c>
      <c r="F746" s="36">
        <v>26931</v>
      </c>
      <c r="G746" s="3">
        <v>1</v>
      </c>
      <c r="H746" s="3" t="s">
        <v>6397</v>
      </c>
      <c r="I746" s="3" t="s">
        <v>6809</v>
      </c>
      <c r="J746" s="3" t="s">
        <v>6778</v>
      </c>
      <c r="K746" s="3" t="s">
        <v>1103</v>
      </c>
      <c r="L746" s="8" t="s">
        <v>9813</v>
      </c>
      <c r="M746" s="5" t="s">
        <v>3092</v>
      </c>
      <c r="N746" s="13" t="s">
        <v>1043</v>
      </c>
      <c r="O746" s="5">
        <v>44418</v>
      </c>
      <c r="P746" s="8">
        <v>1</v>
      </c>
      <c r="Q746" s="9">
        <v>1</v>
      </c>
      <c r="R746" s="9" t="str">
        <f>IFERROR(VLOOKUP(Tabla2[[#This Row],[CONTRATISTA PRNCIPAL]],Hoja1!$L$5:$M$9,2,FALSE),"CJV")</f>
        <v>EPC</v>
      </c>
      <c r="S746" s="9" t="str">
        <f>IF(Tabla2[[#This Row],[EMPRESA]]=Tabla2[[#This Row],[CONTRATISTA PRNCIPAL]],"Principal","Secundaria")</f>
        <v>Principal</v>
      </c>
      <c r="T746" s="10">
        <f>IFERROR(1/COUNTIF(Tabla2[CONTRATISTA PRNCIPAL],Tabla2[[#This Row],[CONTRATISTA PRNCIPAL]]),0)</f>
        <v>3.5714285714285713E-3</v>
      </c>
      <c r="U746" s="33">
        <f ca="1">IF(((TODAY()-Tabla2[[#This Row],[FECHA NACIMIENTO]])/365)&lt;18,"Corregir", IF(((TODAY()-Tabla2[[#This Row],[FECHA NACIMIENTO]])/365)&gt;80, "Corregir",ROUNDDOWN(((TODAY()-Tabla2[[#This Row],[FECHA NACIMIENTO]])/365),0)))</f>
        <v>49</v>
      </c>
      <c r="V74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746" s="34" t="str">
        <f ca="1">+IF(Tabla2[[#This Row],[Edad]]="Corregir","Corregir","Ok")</f>
        <v>Ok</v>
      </c>
      <c r="X746" s="10" t="str">
        <f>+IFERROR(VLOOKUP(Tabla2[[#This Row],[DISTRITO SEGÚN DNI]],Hoja1!$A$2:$B$55,2,FALSE),"No")</f>
        <v>ATE</v>
      </c>
      <c r="Y746" s="10" t="str">
        <f>IF(OR(LOWER(Tabla2[[#This Row],[GENERO]])="masculino", LOWER(Tabla2[[#This Row],[GENERO]])="femenino"),"OK","Corregir")</f>
        <v>OK</v>
      </c>
      <c r="Z746" s="10" t="str">
        <f>+IF(Tabla2[[#This Row],[Nro. DNI / CE]]="","Corregir",IF(LEN(Tabla2[[#This Row],[Nro. DNI / CE]])&gt;=8,"OK","Corregir"))</f>
        <v>OK</v>
      </c>
      <c r="AA746" s="10">
        <f>COUNTIF(Tabla2[APELLIDOS Y NOMBRES],Tabla2[[#This Row],[APELLIDOS Y NOMBRES]])</f>
        <v>1</v>
      </c>
      <c r="AB746" t="str">
        <f ca="1">+IFERROR(IF(Tabla2[[#This Row],[FECHA CESE/BAJA]]="","No Aplica",IF(AND(MONTH(Tabla2[[#This Row],[FECHA CESE/BAJA]])=MONTH(TODAY()-30),YEAR(Tabla2[[#This Row],[FECHA CESE/BAJA]])=YEAR(TODAY())),MONTH(TODAY()-30)&amp;"-"&amp;YEAR(TODAY()),"Borrar")),"No aplica")</f>
        <v>No aplica</v>
      </c>
      <c r="AC746" t="str">
        <f ca="1">+IFERROR(IF(Tabla2[[#This Row],[FECHA INICIO DE LABORES EN OBRA]]="","No Aplica",IF(AND(MONTH(Tabla2[[#This Row],[FECHA INICIO DE LABORES EN OBRA]])=MONTH(TODAY()-30),YEAR(Tabla2[[#This Row],[FECHA INICIO DE LABORES EN OBRA]])=YEAR(TODAY())),MONTH(TODAY()-30)&amp;"-"&amp;YEAR(TODAY()),"No Aplica")),"No Aplica")</f>
        <v>No Aplica</v>
      </c>
    </row>
    <row r="747" spans="1:29" x14ac:dyDescent="0.25">
      <c r="A747" s="2">
        <v>20101155588</v>
      </c>
      <c r="B747" s="3" t="s">
        <v>39</v>
      </c>
      <c r="C747" s="3" t="s">
        <v>39</v>
      </c>
      <c r="D747" s="3">
        <v>40617609</v>
      </c>
      <c r="E747" s="3" t="s">
        <v>286</v>
      </c>
      <c r="F747" s="36">
        <v>28459</v>
      </c>
      <c r="G747" s="3">
        <v>1</v>
      </c>
      <c r="H747" s="3" t="s">
        <v>6397</v>
      </c>
      <c r="I747" s="3" t="s">
        <v>6811</v>
      </c>
      <c r="J747" s="3" t="s">
        <v>6812</v>
      </c>
      <c r="K747" s="3" t="s">
        <v>36</v>
      </c>
      <c r="L747" s="8" t="s">
        <v>9813</v>
      </c>
      <c r="M747" s="5" t="s">
        <v>3092</v>
      </c>
      <c r="N747" s="13" t="s">
        <v>1043</v>
      </c>
      <c r="O747" s="5">
        <v>43709</v>
      </c>
      <c r="P747" s="8">
        <v>1</v>
      </c>
      <c r="Q747" s="9">
        <v>1</v>
      </c>
      <c r="R747" s="9" t="str">
        <f>IFERROR(VLOOKUP(Tabla2[[#This Row],[CONTRATISTA PRNCIPAL]],Hoja1!$L$5:$M$9,2,FALSE),"CJV")</f>
        <v>EPC</v>
      </c>
      <c r="S747" s="9" t="str">
        <f>IF(Tabla2[[#This Row],[EMPRESA]]=Tabla2[[#This Row],[CONTRATISTA PRNCIPAL]],"Principal","Secundaria")</f>
        <v>Principal</v>
      </c>
      <c r="T747" s="10">
        <f>IFERROR(1/COUNTIF(Tabla2[CONTRATISTA PRNCIPAL],Tabla2[[#This Row],[CONTRATISTA PRNCIPAL]]),0)</f>
        <v>3.5714285714285713E-3</v>
      </c>
      <c r="U747" s="33">
        <f ca="1">IF(((TODAY()-Tabla2[[#This Row],[FECHA NACIMIENTO]])/365)&lt;18,"Corregir", IF(((TODAY()-Tabla2[[#This Row],[FECHA NACIMIENTO]])/365)&gt;80, "Corregir",ROUNDDOWN(((TODAY()-Tabla2[[#This Row],[FECHA NACIMIENTO]])/365),0)))</f>
        <v>45</v>
      </c>
      <c r="V74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747" s="34" t="str">
        <f ca="1">+IF(Tabla2[[#This Row],[Edad]]="Corregir","Corregir","Ok")</f>
        <v>Ok</v>
      </c>
      <c r="X747" s="10" t="str">
        <f>+IFERROR(VLOOKUP(Tabla2[[#This Row],[DISTRITO SEGÚN DNI]],Hoja1!$A$2:$B$55,2,FALSE),"No")</f>
        <v>SANTA ANITA</v>
      </c>
      <c r="Y747" s="10" t="str">
        <f>IF(OR(LOWER(Tabla2[[#This Row],[GENERO]])="masculino", LOWER(Tabla2[[#This Row],[GENERO]])="femenino"),"OK","Corregir")</f>
        <v>OK</v>
      </c>
      <c r="Z747" s="10" t="str">
        <f>+IF(Tabla2[[#This Row],[Nro. DNI / CE]]="","Corregir",IF(LEN(Tabla2[[#This Row],[Nro. DNI / CE]])&gt;=8,"OK","Corregir"))</f>
        <v>OK</v>
      </c>
      <c r="AA747" s="10">
        <f>COUNTIF(Tabla2[APELLIDOS Y NOMBRES],Tabla2[[#This Row],[APELLIDOS Y NOMBRES]])</f>
        <v>1</v>
      </c>
      <c r="AB747" t="str">
        <f ca="1">+IFERROR(IF(Tabla2[[#This Row],[FECHA CESE/BAJA]]="","No Aplica",IF(AND(MONTH(Tabla2[[#This Row],[FECHA CESE/BAJA]])=MONTH(TODAY()-30),YEAR(Tabla2[[#This Row],[FECHA CESE/BAJA]])=YEAR(TODAY())),MONTH(TODAY()-30)&amp;"-"&amp;YEAR(TODAY()),"Borrar")),"No aplica")</f>
        <v>No aplica</v>
      </c>
      <c r="AC747" t="str">
        <f ca="1">+IFERROR(IF(Tabla2[[#This Row],[FECHA INICIO DE LABORES EN OBRA]]="","No Aplica",IF(AND(MONTH(Tabla2[[#This Row],[FECHA INICIO DE LABORES EN OBRA]])=MONTH(TODAY()-30),YEAR(Tabla2[[#This Row],[FECHA INICIO DE LABORES EN OBRA]])=YEAR(TODAY())),MONTH(TODAY()-30)&amp;"-"&amp;YEAR(TODAY()),"No Aplica")),"No Aplica")</f>
        <v>No Aplica</v>
      </c>
    </row>
    <row r="748" spans="1:29" x14ac:dyDescent="0.25">
      <c r="A748" s="2">
        <v>20101155588</v>
      </c>
      <c r="B748" s="3" t="s">
        <v>39</v>
      </c>
      <c r="C748" s="3" t="s">
        <v>39</v>
      </c>
      <c r="D748" s="3">
        <v>10502142</v>
      </c>
      <c r="E748" s="3" t="s">
        <v>287</v>
      </c>
      <c r="F748" s="36">
        <v>26051</v>
      </c>
      <c r="G748" s="3">
        <v>1</v>
      </c>
      <c r="H748" s="3" t="s">
        <v>6397</v>
      </c>
      <c r="I748" s="3" t="s">
        <v>6811</v>
      </c>
      <c r="J748" s="3" t="s">
        <v>6813</v>
      </c>
      <c r="K748" s="3" t="s">
        <v>6814</v>
      </c>
      <c r="L748" s="8" t="s">
        <v>9813</v>
      </c>
      <c r="M748" s="5" t="s">
        <v>3092</v>
      </c>
      <c r="N748" s="13" t="s">
        <v>1043</v>
      </c>
      <c r="O748" s="5">
        <v>43280</v>
      </c>
      <c r="P748" s="8">
        <v>1</v>
      </c>
      <c r="Q748" s="9">
        <v>1</v>
      </c>
      <c r="R748" s="9" t="str">
        <f>IFERROR(VLOOKUP(Tabla2[[#This Row],[CONTRATISTA PRNCIPAL]],Hoja1!$L$5:$M$9,2,FALSE),"CJV")</f>
        <v>EPC</v>
      </c>
      <c r="S748" s="9" t="str">
        <f>IF(Tabla2[[#This Row],[EMPRESA]]=Tabla2[[#This Row],[CONTRATISTA PRNCIPAL]],"Principal","Secundaria")</f>
        <v>Principal</v>
      </c>
      <c r="T748" s="10">
        <f>IFERROR(1/COUNTIF(Tabla2[CONTRATISTA PRNCIPAL],Tabla2[[#This Row],[CONTRATISTA PRNCIPAL]]),0)</f>
        <v>3.5714285714285713E-3</v>
      </c>
      <c r="U748" s="33">
        <f ca="1">IF(((TODAY()-Tabla2[[#This Row],[FECHA NACIMIENTO]])/365)&lt;18,"Corregir", IF(((TODAY()-Tabla2[[#This Row],[FECHA NACIMIENTO]])/365)&gt;80, "Corregir",ROUNDDOWN(((TODAY()-Tabla2[[#This Row],[FECHA NACIMIENTO]])/365),0)))</f>
        <v>52</v>
      </c>
      <c r="V74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748" s="34" t="str">
        <f ca="1">+IF(Tabla2[[#This Row],[Edad]]="Corregir","Corregir","Ok")</f>
        <v>Ok</v>
      </c>
      <c r="X748" s="10" t="str">
        <f>+IFERROR(VLOOKUP(Tabla2[[#This Row],[DISTRITO SEGÚN DNI]],Hoja1!$A$2:$B$55,2,FALSE),"No")</f>
        <v>ATE</v>
      </c>
      <c r="Y748" s="10" t="str">
        <f>IF(OR(LOWER(Tabla2[[#This Row],[GENERO]])="masculino", LOWER(Tabla2[[#This Row],[GENERO]])="femenino"),"OK","Corregir")</f>
        <v>OK</v>
      </c>
      <c r="Z748" s="10" t="str">
        <f>+IF(Tabla2[[#This Row],[Nro. DNI / CE]]="","Corregir",IF(LEN(Tabla2[[#This Row],[Nro. DNI / CE]])&gt;=8,"OK","Corregir"))</f>
        <v>OK</v>
      </c>
      <c r="AA748" s="10">
        <f>COUNTIF(Tabla2[APELLIDOS Y NOMBRES],Tabla2[[#This Row],[APELLIDOS Y NOMBRES]])</f>
        <v>1</v>
      </c>
      <c r="AB748" t="str">
        <f ca="1">+IFERROR(IF(Tabla2[[#This Row],[FECHA CESE/BAJA]]="","No Aplica",IF(AND(MONTH(Tabla2[[#This Row],[FECHA CESE/BAJA]])=MONTH(TODAY()-30),YEAR(Tabla2[[#This Row],[FECHA CESE/BAJA]])=YEAR(TODAY())),MONTH(TODAY()-30)&amp;"-"&amp;YEAR(TODAY()),"Borrar")),"No aplica")</f>
        <v>No aplica</v>
      </c>
      <c r="AC748" t="str">
        <f ca="1">+IFERROR(IF(Tabla2[[#This Row],[FECHA INICIO DE LABORES EN OBRA]]="","No Aplica",IF(AND(MONTH(Tabla2[[#This Row],[FECHA INICIO DE LABORES EN OBRA]])=MONTH(TODAY()-30),YEAR(Tabla2[[#This Row],[FECHA INICIO DE LABORES EN OBRA]])=YEAR(TODAY())),MONTH(TODAY()-30)&amp;"-"&amp;YEAR(TODAY()),"No Aplica")),"No Aplica")</f>
        <v>No Aplica</v>
      </c>
    </row>
    <row r="749" spans="1:29" x14ac:dyDescent="0.25">
      <c r="A749" s="2">
        <v>20101155588</v>
      </c>
      <c r="B749" s="3" t="s">
        <v>39</v>
      </c>
      <c r="C749" s="3" t="s">
        <v>39</v>
      </c>
      <c r="D749" s="3">
        <v>21286344</v>
      </c>
      <c r="E749" s="3" t="s">
        <v>6815</v>
      </c>
      <c r="F749" s="36">
        <v>26941</v>
      </c>
      <c r="G749" s="3">
        <v>1</v>
      </c>
      <c r="H749" s="3" t="s">
        <v>6397</v>
      </c>
      <c r="I749" s="3" t="s">
        <v>6816</v>
      </c>
      <c r="J749" s="3" t="s">
        <v>6641</v>
      </c>
      <c r="K749" s="3" t="s">
        <v>1481</v>
      </c>
      <c r="L749" s="8" t="s">
        <v>9813</v>
      </c>
      <c r="M749" s="5" t="s">
        <v>3092</v>
      </c>
      <c r="N749" s="13" t="s">
        <v>1043</v>
      </c>
      <c r="O749" s="5">
        <v>44321</v>
      </c>
      <c r="P749" s="8">
        <v>1</v>
      </c>
      <c r="Q749" s="9">
        <v>1</v>
      </c>
      <c r="R749" s="9" t="str">
        <f>IFERROR(VLOOKUP(Tabla2[[#This Row],[CONTRATISTA PRNCIPAL]],Hoja1!$L$5:$M$9,2,FALSE),"CJV")</f>
        <v>EPC</v>
      </c>
      <c r="S749" s="9" t="str">
        <f>IF(Tabla2[[#This Row],[EMPRESA]]=Tabla2[[#This Row],[CONTRATISTA PRNCIPAL]],"Principal","Secundaria")</f>
        <v>Principal</v>
      </c>
      <c r="T749" s="10">
        <f>IFERROR(1/COUNTIF(Tabla2[CONTRATISTA PRNCIPAL],Tabla2[[#This Row],[CONTRATISTA PRNCIPAL]]),0)</f>
        <v>3.5714285714285713E-3</v>
      </c>
      <c r="U749" s="33">
        <f ca="1">IF(((TODAY()-Tabla2[[#This Row],[FECHA NACIMIENTO]])/365)&lt;18,"Corregir", IF(((TODAY()-Tabla2[[#This Row],[FECHA NACIMIENTO]])/365)&gt;80, "Corregir",ROUNDDOWN(((TODAY()-Tabla2[[#This Row],[FECHA NACIMIENTO]])/365),0)))</f>
        <v>49</v>
      </c>
      <c r="V74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749" s="34" t="str">
        <f ca="1">+IF(Tabla2[[#This Row],[Edad]]="Corregir","Corregir","Ok")</f>
        <v>Ok</v>
      </c>
      <c r="X749" s="10" t="str">
        <f>+IFERROR(VLOOKUP(Tabla2[[#This Row],[DISTRITO SEGÚN DNI]],Hoja1!$A$2:$B$55,2,FALSE),"No")</f>
        <v>No</v>
      </c>
      <c r="Y749" s="10" t="str">
        <f>IF(OR(LOWER(Tabla2[[#This Row],[GENERO]])="masculino", LOWER(Tabla2[[#This Row],[GENERO]])="femenino"),"OK","Corregir")</f>
        <v>OK</v>
      </c>
      <c r="Z749" s="10" t="str">
        <f>+IF(Tabla2[[#This Row],[Nro. DNI / CE]]="","Corregir",IF(LEN(Tabla2[[#This Row],[Nro. DNI / CE]])&gt;=8,"OK","Corregir"))</f>
        <v>OK</v>
      </c>
      <c r="AA749" s="10">
        <f>COUNTIF(Tabla2[APELLIDOS Y NOMBRES],Tabla2[[#This Row],[APELLIDOS Y NOMBRES]])</f>
        <v>1</v>
      </c>
      <c r="AB749" t="str">
        <f ca="1">+IFERROR(IF(Tabla2[[#This Row],[FECHA CESE/BAJA]]="","No Aplica",IF(AND(MONTH(Tabla2[[#This Row],[FECHA CESE/BAJA]])=MONTH(TODAY()-30),YEAR(Tabla2[[#This Row],[FECHA CESE/BAJA]])=YEAR(TODAY())),MONTH(TODAY()-30)&amp;"-"&amp;YEAR(TODAY()),"Borrar")),"No aplica")</f>
        <v>No aplica</v>
      </c>
      <c r="AC749" t="str">
        <f ca="1">+IFERROR(IF(Tabla2[[#This Row],[FECHA INICIO DE LABORES EN OBRA]]="","No Aplica",IF(AND(MONTH(Tabla2[[#This Row],[FECHA INICIO DE LABORES EN OBRA]])=MONTH(TODAY()-30),YEAR(Tabla2[[#This Row],[FECHA INICIO DE LABORES EN OBRA]])=YEAR(TODAY())),MONTH(TODAY()-30)&amp;"-"&amp;YEAR(TODAY()),"No Aplica")),"No Aplica")</f>
        <v>No Aplica</v>
      </c>
    </row>
    <row r="750" spans="1:29" x14ac:dyDescent="0.25">
      <c r="A750" s="2">
        <v>20101155588</v>
      </c>
      <c r="B750" s="3" t="s">
        <v>39</v>
      </c>
      <c r="C750" s="3" t="s">
        <v>39</v>
      </c>
      <c r="D750" s="3">
        <v>17443008</v>
      </c>
      <c r="E750" s="3" t="s">
        <v>288</v>
      </c>
      <c r="F750" s="36">
        <v>27082</v>
      </c>
      <c r="G750" s="3">
        <v>1</v>
      </c>
      <c r="H750" s="3" t="s">
        <v>6397</v>
      </c>
      <c r="I750" s="3" t="s">
        <v>6816</v>
      </c>
      <c r="J750" s="3" t="s">
        <v>6817</v>
      </c>
      <c r="K750" s="3" t="s">
        <v>34</v>
      </c>
      <c r="L750" s="8" t="s">
        <v>9818</v>
      </c>
      <c r="M750" s="5" t="s">
        <v>3092</v>
      </c>
      <c r="N750" s="13" t="s">
        <v>1043</v>
      </c>
      <c r="O750" s="5">
        <v>44050</v>
      </c>
      <c r="P750" s="8">
        <v>1</v>
      </c>
      <c r="Q750" s="9">
        <v>1</v>
      </c>
      <c r="R750" s="9" t="str">
        <f>IFERROR(VLOOKUP(Tabla2[[#This Row],[CONTRATISTA PRNCIPAL]],Hoja1!$L$5:$M$9,2,FALSE),"CJV")</f>
        <v>EPC</v>
      </c>
      <c r="S750" s="9" t="str">
        <f>IF(Tabla2[[#This Row],[EMPRESA]]=Tabla2[[#This Row],[CONTRATISTA PRNCIPAL]],"Principal","Secundaria")</f>
        <v>Principal</v>
      </c>
      <c r="T750" s="10">
        <f>IFERROR(1/COUNTIF(Tabla2[CONTRATISTA PRNCIPAL],Tabla2[[#This Row],[CONTRATISTA PRNCIPAL]]),0)</f>
        <v>3.5714285714285713E-3</v>
      </c>
      <c r="U750" s="33">
        <f ca="1">IF(((TODAY()-Tabla2[[#This Row],[FECHA NACIMIENTO]])/365)&lt;18,"Corregir", IF(((TODAY()-Tabla2[[#This Row],[FECHA NACIMIENTO]])/365)&gt;80, "Corregir",ROUNDDOWN(((TODAY()-Tabla2[[#This Row],[FECHA NACIMIENTO]])/365),0)))</f>
        <v>49</v>
      </c>
      <c r="V75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750" s="34" t="str">
        <f ca="1">+IF(Tabla2[[#This Row],[Edad]]="Corregir","Corregir","Ok")</f>
        <v>Ok</v>
      </c>
      <c r="X750" s="10" t="str">
        <f>+IFERROR(VLOOKUP(Tabla2[[#This Row],[DISTRITO SEGÚN DNI]],Hoja1!$A$2:$B$55,2,FALSE),"No")</f>
        <v>CALLAO</v>
      </c>
      <c r="Y750" s="10" t="str">
        <f>IF(OR(LOWER(Tabla2[[#This Row],[GENERO]])="masculino", LOWER(Tabla2[[#This Row],[GENERO]])="femenino"),"OK","Corregir")</f>
        <v>OK</v>
      </c>
      <c r="Z750" s="10" t="str">
        <f>+IF(Tabla2[[#This Row],[Nro. DNI / CE]]="","Corregir",IF(LEN(Tabla2[[#This Row],[Nro. DNI / CE]])&gt;=8,"OK","Corregir"))</f>
        <v>OK</v>
      </c>
      <c r="AA750" s="10">
        <f>COUNTIF(Tabla2[APELLIDOS Y NOMBRES],Tabla2[[#This Row],[APELLIDOS Y NOMBRES]])</f>
        <v>1</v>
      </c>
      <c r="AB750" t="str">
        <f ca="1">+IFERROR(IF(Tabla2[[#This Row],[FECHA CESE/BAJA]]="","No Aplica",IF(AND(MONTH(Tabla2[[#This Row],[FECHA CESE/BAJA]])=MONTH(TODAY()-30),YEAR(Tabla2[[#This Row],[FECHA CESE/BAJA]])=YEAR(TODAY())),MONTH(TODAY()-30)&amp;"-"&amp;YEAR(TODAY()),"Borrar")),"No aplica")</f>
        <v>No aplica</v>
      </c>
      <c r="AC750" t="str">
        <f ca="1">+IFERROR(IF(Tabla2[[#This Row],[FECHA INICIO DE LABORES EN OBRA]]="","No Aplica",IF(AND(MONTH(Tabla2[[#This Row],[FECHA INICIO DE LABORES EN OBRA]])=MONTH(TODAY()-30),YEAR(Tabla2[[#This Row],[FECHA INICIO DE LABORES EN OBRA]])=YEAR(TODAY())),MONTH(TODAY()-30)&amp;"-"&amp;YEAR(TODAY()),"No Aplica")),"No Aplica")</f>
        <v>No Aplica</v>
      </c>
    </row>
    <row r="751" spans="1:29" x14ac:dyDescent="0.25">
      <c r="A751" s="2">
        <v>20101155588</v>
      </c>
      <c r="B751" s="3" t="s">
        <v>39</v>
      </c>
      <c r="C751" s="3" t="s">
        <v>39</v>
      </c>
      <c r="D751" s="3">
        <v>10044370</v>
      </c>
      <c r="E751" s="3" t="s">
        <v>289</v>
      </c>
      <c r="F751" s="36">
        <v>26114</v>
      </c>
      <c r="G751" s="3">
        <v>1</v>
      </c>
      <c r="H751" s="3" t="s">
        <v>6397</v>
      </c>
      <c r="I751" s="3" t="s">
        <v>6818</v>
      </c>
      <c r="J751" s="3" t="s">
        <v>6819</v>
      </c>
      <c r="K751" s="3" t="s">
        <v>1103</v>
      </c>
      <c r="L751" s="8" t="s">
        <v>9813</v>
      </c>
      <c r="M751" s="5" t="s">
        <v>3092</v>
      </c>
      <c r="N751" s="13" t="s">
        <v>1043</v>
      </c>
      <c r="O751" s="5">
        <v>44825</v>
      </c>
      <c r="P751" s="8">
        <v>1</v>
      </c>
      <c r="Q751" s="9">
        <v>1</v>
      </c>
      <c r="R751" s="9" t="str">
        <f>IFERROR(VLOOKUP(Tabla2[[#This Row],[CONTRATISTA PRNCIPAL]],Hoja1!$L$5:$M$9,2,FALSE),"CJV")</f>
        <v>EPC</v>
      </c>
      <c r="S751" s="9" t="str">
        <f>IF(Tabla2[[#This Row],[EMPRESA]]=Tabla2[[#This Row],[CONTRATISTA PRNCIPAL]],"Principal","Secundaria")</f>
        <v>Principal</v>
      </c>
      <c r="T751" s="10">
        <f>IFERROR(1/COUNTIF(Tabla2[CONTRATISTA PRNCIPAL],Tabla2[[#This Row],[CONTRATISTA PRNCIPAL]]),0)</f>
        <v>3.5714285714285713E-3</v>
      </c>
      <c r="U751" s="33">
        <f ca="1">IF(((TODAY()-Tabla2[[#This Row],[FECHA NACIMIENTO]])/365)&lt;18,"Corregir", IF(((TODAY()-Tabla2[[#This Row],[FECHA NACIMIENTO]])/365)&gt;80, "Corregir",ROUNDDOWN(((TODAY()-Tabla2[[#This Row],[FECHA NACIMIENTO]])/365),0)))</f>
        <v>52</v>
      </c>
      <c r="V75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751" s="34" t="str">
        <f ca="1">+IF(Tabla2[[#This Row],[Edad]]="Corregir","Corregir","Ok")</f>
        <v>Ok</v>
      </c>
      <c r="X751" s="10" t="str">
        <f>+IFERROR(VLOOKUP(Tabla2[[#This Row],[DISTRITO SEGÚN DNI]],Hoja1!$A$2:$B$55,2,FALSE),"No")</f>
        <v>ATE</v>
      </c>
      <c r="Y751" s="10" t="str">
        <f>IF(OR(LOWER(Tabla2[[#This Row],[GENERO]])="masculino", LOWER(Tabla2[[#This Row],[GENERO]])="femenino"),"OK","Corregir")</f>
        <v>OK</v>
      </c>
      <c r="Z751" s="10" t="str">
        <f>+IF(Tabla2[[#This Row],[Nro. DNI / CE]]="","Corregir",IF(LEN(Tabla2[[#This Row],[Nro. DNI / CE]])&gt;=8,"OK","Corregir"))</f>
        <v>OK</v>
      </c>
      <c r="AA751" s="10">
        <f>COUNTIF(Tabla2[APELLIDOS Y NOMBRES],Tabla2[[#This Row],[APELLIDOS Y NOMBRES]])</f>
        <v>1</v>
      </c>
      <c r="AB751" t="str">
        <f ca="1">+IFERROR(IF(Tabla2[[#This Row],[FECHA CESE/BAJA]]="","No Aplica",IF(AND(MONTH(Tabla2[[#This Row],[FECHA CESE/BAJA]])=MONTH(TODAY()-30),YEAR(Tabla2[[#This Row],[FECHA CESE/BAJA]])=YEAR(TODAY())),MONTH(TODAY()-30)&amp;"-"&amp;YEAR(TODAY()),"Borrar")),"No aplica")</f>
        <v>No aplica</v>
      </c>
      <c r="AC751" t="str">
        <f ca="1">+IFERROR(IF(Tabla2[[#This Row],[FECHA INICIO DE LABORES EN OBRA]]="","No Aplica",IF(AND(MONTH(Tabla2[[#This Row],[FECHA INICIO DE LABORES EN OBRA]])=MONTH(TODAY()-30),YEAR(Tabla2[[#This Row],[FECHA INICIO DE LABORES EN OBRA]])=YEAR(TODAY())),MONTH(TODAY()-30)&amp;"-"&amp;YEAR(TODAY()),"No Aplica")),"No Aplica")</f>
        <v>No Aplica</v>
      </c>
    </row>
    <row r="752" spans="1:29" x14ac:dyDescent="0.25">
      <c r="A752" s="2">
        <v>20101155588</v>
      </c>
      <c r="B752" s="3" t="s">
        <v>39</v>
      </c>
      <c r="C752" s="3" t="s">
        <v>39</v>
      </c>
      <c r="D752" s="3">
        <v>60392301</v>
      </c>
      <c r="E752" s="3" t="s">
        <v>290</v>
      </c>
      <c r="F752" s="36">
        <v>34887</v>
      </c>
      <c r="G752" s="3">
        <v>1</v>
      </c>
      <c r="H752" s="3" t="s">
        <v>6397</v>
      </c>
      <c r="I752" s="3" t="s">
        <v>6818</v>
      </c>
      <c r="J752" s="3" t="s">
        <v>6820</v>
      </c>
      <c r="K752" s="3" t="s">
        <v>36</v>
      </c>
      <c r="L752" s="8" t="s">
        <v>9813</v>
      </c>
      <c r="M752" s="5" t="s">
        <v>3092</v>
      </c>
      <c r="N752" s="13" t="s">
        <v>1043</v>
      </c>
      <c r="O752" s="5">
        <v>44737</v>
      </c>
      <c r="P752" s="8">
        <v>1</v>
      </c>
      <c r="Q752" s="9">
        <v>1</v>
      </c>
      <c r="R752" s="9" t="str">
        <f>IFERROR(VLOOKUP(Tabla2[[#This Row],[CONTRATISTA PRNCIPAL]],Hoja1!$L$5:$M$9,2,FALSE),"CJV")</f>
        <v>EPC</v>
      </c>
      <c r="S752" s="9" t="str">
        <f>IF(Tabla2[[#This Row],[EMPRESA]]=Tabla2[[#This Row],[CONTRATISTA PRNCIPAL]],"Principal","Secundaria")</f>
        <v>Principal</v>
      </c>
      <c r="T752" s="10">
        <f>IFERROR(1/COUNTIF(Tabla2[CONTRATISTA PRNCIPAL],Tabla2[[#This Row],[CONTRATISTA PRNCIPAL]]),0)</f>
        <v>3.5714285714285713E-3</v>
      </c>
      <c r="U752" s="33">
        <f ca="1">IF(((TODAY()-Tabla2[[#This Row],[FECHA NACIMIENTO]])/365)&lt;18,"Corregir", IF(((TODAY()-Tabla2[[#This Row],[FECHA NACIMIENTO]])/365)&gt;80, "Corregir",ROUNDDOWN(((TODAY()-Tabla2[[#This Row],[FECHA NACIMIENTO]])/365),0)))</f>
        <v>28</v>
      </c>
      <c r="V75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752" s="34" t="str">
        <f ca="1">+IF(Tabla2[[#This Row],[Edad]]="Corregir","Corregir","Ok")</f>
        <v>Ok</v>
      </c>
      <c r="X752" s="10" t="str">
        <f>+IFERROR(VLOOKUP(Tabla2[[#This Row],[DISTRITO SEGÚN DNI]],Hoja1!$A$2:$B$55,2,FALSE),"No")</f>
        <v>SANTA ANITA</v>
      </c>
      <c r="Y752" s="10" t="str">
        <f>IF(OR(LOWER(Tabla2[[#This Row],[GENERO]])="masculino", LOWER(Tabla2[[#This Row],[GENERO]])="femenino"),"OK","Corregir")</f>
        <v>OK</v>
      </c>
      <c r="Z752" s="10" t="str">
        <f>+IF(Tabla2[[#This Row],[Nro. DNI / CE]]="","Corregir",IF(LEN(Tabla2[[#This Row],[Nro. DNI / CE]])&gt;=8,"OK","Corregir"))</f>
        <v>OK</v>
      </c>
      <c r="AA752" s="10">
        <f>COUNTIF(Tabla2[APELLIDOS Y NOMBRES],Tabla2[[#This Row],[APELLIDOS Y NOMBRES]])</f>
        <v>1</v>
      </c>
      <c r="AB752" t="str">
        <f ca="1">+IFERROR(IF(Tabla2[[#This Row],[FECHA CESE/BAJA]]="","No Aplica",IF(AND(MONTH(Tabla2[[#This Row],[FECHA CESE/BAJA]])=MONTH(TODAY()-30),YEAR(Tabla2[[#This Row],[FECHA CESE/BAJA]])=YEAR(TODAY())),MONTH(TODAY()-30)&amp;"-"&amp;YEAR(TODAY()),"Borrar")),"No aplica")</f>
        <v>No aplica</v>
      </c>
      <c r="AC752" t="str">
        <f ca="1">+IFERROR(IF(Tabla2[[#This Row],[FECHA INICIO DE LABORES EN OBRA]]="","No Aplica",IF(AND(MONTH(Tabla2[[#This Row],[FECHA INICIO DE LABORES EN OBRA]])=MONTH(TODAY()-30),YEAR(Tabla2[[#This Row],[FECHA INICIO DE LABORES EN OBRA]])=YEAR(TODAY())),MONTH(TODAY()-30)&amp;"-"&amp;YEAR(TODAY()),"No Aplica")),"No Aplica")</f>
        <v>No Aplica</v>
      </c>
    </row>
    <row r="753" spans="1:29" x14ac:dyDescent="0.25">
      <c r="A753" s="2">
        <v>20101155588</v>
      </c>
      <c r="B753" s="3" t="s">
        <v>39</v>
      </c>
      <c r="C753" s="3" t="s">
        <v>39</v>
      </c>
      <c r="D753" s="3">
        <v>75242051</v>
      </c>
      <c r="E753" s="3" t="s">
        <v>6821</v>
      </c>
      <c r="F753" s="36">
        <v>36112</v>
      </c>
      <c r="G753" s="3">
        <v>1</v>
      </c>
      <c r="H753" s="3" t="s">
        <v>6397</v>
      </c>
      <c r="I753" s="3" t="s">
        <v>6822</v>
      </c>
      <c r="J753" s="3" t="s">
        <v>6783</v>
      </c>
      <c r="K753" s="3" t="s">
        <v>6029</v>
      </c>
      <c r="L753" s="8" t="s">
        <v>9813</v>
      </c>
      <c r="M753" s="5" t="s">
        <v>3092</v>
      </c>
      <c r="N753" s="13" t="s">
        <v>1043</v>
      </c>
      <c r="O753" s="5">
        <v>44449</v>
      </c>
      <c r="P753" s="8">
        <v>1</v>
      </c>
      <c r="Q753" s="9">
        <v>1</v>
      </c>
      <c r="R753" s="9" t="str">
        <f>IFERROR(VLOOKUP(Tabla2[[#This Row],[CONTRATISTA PRNCIPAL]],Hoja1!$L$5:$M$9,2,FALSE),"CJV")</f>
        <v>EPC</v>
      </c>
      <c r="S753" s="9" t="str">
        <f>IF(Tabla2[[#This Row],[EMPRESA]]=Tabla2[[#This Row],[CONTRATISTA PRNCIPAL]],"Principal","Secundaria")</f>
        <v>Principal</v>
      </c>
      <c r="T753" s="10">
        <f>IFERROR(1/COUNTIF(Tabla2[CONTRATISTA PRNCIPAL],Tabla2[[#This Row],[CONTRATISTA PRNCIPAL]]),0)</f>
        <v>3.5714285714285713E-3</v>
      </c>
      <c r="U753" s="33">
        <f ca="1">IF(((TODAY()-Tabla2[[#This Row],[FECHA NACIMIENTO]])/365)&lt;18,"Corregir", IF(((TODAY()-Tabla2[[#This Row],[FECHA NACIMIENTO]])/365)&gt;80, "Corregir",ROUNDDOWN(((TODAY()-Tabla2[[#This Row],[FECHA NACIMIENTO]])/365),0)))</f>
        <v>24</v>
      </c>
      <c r="V75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753" s="34" t="str">
        <f ca="1">+IF(Tabla2[[#This Row],[Edad]]="Corregir","Corregir","Ok")</f>
        <v>Ok</v>
      </c>
      <c r="X753" s="10" t="str">
        <f>+IFERROR(VLOOKUP(Tabla2[[#This Row],[DISTRITO SEGÚN DNI]],Hoja1!$A$2:$B$55,2,FALSE),"No")</f>
        <v>No</v>
      </c>
      <c r="Y753" s="10" t="str">
        <f>IF(OR(LOWER(Tabla2[[#This Row],[GENERO]])="masculino", LOWER(Tabla2[[#This Row],[GENERO]])="femenino"),"OK","Corregir")</f>
        <v>OK</v>
      </c>
      <c r="Z753" s="10" t="str">
        <f>+IF(Tabla2[[#This Row],[Nro. DNI / CE]]="","Corregir",IF(LEN(Tabla2[[#This Row],[Nro. DNI / CE]])&gt;=8,"OK","Corregir"))</f>
        <v>OK</v>
      </c>
      <c r="AA753" s="10">
        <f>COUNTIF(Tabla2[APELLIDOS Y NOMBRES],Tabla2[[#This Row],[APELLIDOS Y NOMBRES]])</f>
        <v>1</v>
      </c>
      <c r="AB753" t="str">
        <f ca="1">+IFERROR(IF(Tabla2[[#This Row],[FECHA CESE/BAJA]]="","No Aplica",IF(AND(MONTH(Tabla2[[#This Row],[FECHA CESE/BAJA]])=MONTH(TODAY()-30),YEAR(Tabla2[[#This Row],[FECHA CESE/BAJA]])=YEAR(TODAY())),MONTH(TODAY()-30)&amp;"-"&amp;YEAR(TODAY()),"Borrar")),"No aplica")</f>
        <v>No aplica</v>
      </c>
      <c r="AC753" t="str">
        <f ca="1">+IFERROR(IF(Tabla2[[#This Row],[FECHA INICIO DE LABORES EN OBRA]]="","No Aplica",IF(AND(MONTH(Tabla2[[#This Row],[FECHA INICIO DE LABORES EN OBRA]])=MONTH(TODAY()-30),YEAR(Tabla2[[#This Row],[FECHA INICIO DE LABORES EN OBRA]])=YEAR(TODAY())),MONTH(TODAY()-30)&amp;"-"&amp;YEAR(TODAY()),"No Aplica")),"No Aplica")</f>
        <v>No Aplica</v>
      </c>
    </row>
    <row r="754" spans="1:29" x14ac:dyDescent="0.25">
      <c r="A754" s="2">
        <v>20101155588</v>
      </c>
      <c r="B754" s="3" t="s">
        <v>39</v>
      </c>
      <c r="C754" s="3" t="s">
        <v>39</v>
      </c>
      <c r="D754" s="3">
        <v>48178316</v>
      </c>
      <c r="E754" s="3" t="s">
        <v>6823</v>
      </c>
      <c r="F754" s="36">
        <v>34040</v>
      </c>
      <c r="G754" s="3">
        <v>1</v>
      </c>
      <c r="H754" s="3" t="s">
        <v>6397</v>
      </c>
      <c r="I754" s="3" t="s">
        <v>6822</v>
      </c>
      <c r="J754" s="3" t="s">
        <v>6783</v>
      </c>
      <c r="K754" s="3" t="s">
        <v>6029</v>
      </c>
      <c r="L754" s="8" t="s">
        <v>9813</v>
      </c>
      <c r="M754" s="5" t="s">
        <v>3092</v>
      </c>
      <c r="N754" s="13" t="s">
        <v>1043</v>
      </c>
      <c r="O754" s="5">
        <v>43357</v>
      </c>
      <c r="P754" s="8">
        <v>1</v>
      </c>
      <c r="Q754" s="9">
        <v>1</v>
      </c>
      <c r="R754" s="9" t="str">
        <f>IFERROR(VLOOKUP(Tabla2[[#This Row],[CONTRATISTA PRNCIPAL]],Hoja1!$L$5:$M$9,2,FALSE),"CJV")</f>
        <v>EPC</v>
      </c>
      <c r="S754" s="9" t="str">
        <f>IF(Tabla2[[#This Row],[EMPRESA]]=Tabla2[[#This Row],[CONTRATISTA PRNCIPAL]],"Principal","Secundaria")</f>
        <v>Principal</v>
      </c>
      <c r="T754" s="10">
        <f>IFERROR(1/COUNTIF(Tabla2[CONTRATISTA PRNCIPAL],Tabla2[[#This Row],[CONTRATISTA PRNCIPAL]]),0)</f>
        <v>3.5714285714285713E-3</v>
      </c>
      <c r="U754" s="33">
        <f ca="1">IF(((TODAY()-Tabla2[[#This Row],[FECHA NACIMIENTO]])/365)&lt;18,"Corregir", IF(((TODAY()-Tabla2[[#This Row],[FECHA NACIMIENTO]])/365)&gt;80, "Corregir",ROUNDDOWN(((TODAY()-Tabla2[[#This Row],[FECHA NACIMIENTO]])/365),0)))</f>
        <v>30</v>
      </c>
      <c r="V75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754" s="34" t="str">
        <f ca="1">+IF(Tabla2[[#This Row],[Edad]]="Corregir","Corregir","Ok")</f>
        <v>Ok</v>
      </c>
      <c r="X754" s="10" t="str">
        <f>+IFERROR(VLOOKUP(Tabla2[[#This Row],[DISTRITO SEGÚN DNI]],Hoja1!$A$2:$B$55,2,FALSE),"No")</f>
        <v>No</v>
      </c>
      <c r="Y754" s="10" t="str">
        <f>IF(OR(LOWER(Tabla2[[#This Row],[GENERO]])="masculino", LOWER(Tabla2[[#This Row],[GENERO]])="femenino"),"OK","Corregir")</f>
        <v>OK</v>
      </c>
      <c r="Z754" s="10" t="str">
        <f>+IF(Tabla2[[#This Row],[Nro. DNI / CE]]="","Corregir",IF(LEN(Tabla2[[#This Row],[Nro. DNI / CE]])&gt;=8,"OK","Corregir"))</f>
        <v>OK</v>
      </c>
      <c r="AA754" s="10">
        <f>COUNTIF(Tabla2[APELLIDOS Y NOMBRES],Tabla2[[#This Row],[APELLIDOS Y NOMBRES]])</f>
        <v>1</v>
      </c>
      <c r="AB754" t="str">
        <f ca="1">+IFERROR(IF(Tabla2[[#This Row],[FECHA CESE/BAJA]]="","No Aplica",IF(AND(MONTH(Tabla2[[#This Row],[FECHA CESE/BAJA]])=MONTH(TODAY()-30),YEAR(Tabla2[[#This Row],[FECHA CESE/BAJA]])=YEAR(TODAY())),MONTH(TODAY()-30)&amp;"-"&amp;YEAR(TODAY()),"Borrar")),"No aplica")</f>
        <v>No aplica</v>
      </c>
      <c r="AC754" t="str">
        <f ca="1">+IFERROR(IF(Tabla2[[#This Row],[FECHA INICIO DE LABORES EN OBRA]]="","No Aplica",IF(AND(MONTH(Tabla2[[#This Row],[FECHA INICIO DE LABORES EN OBRA]])=MONTH(TODAY()-30),YEAR(Tabla2[[#This Row],[FECHA INICIO DE LABORES EN OBRA]])=YEAR(TODAY())),MONTH(TODAY()-30)&amp;"-"&amp;YEAR(TODAY()),"No Aplica")),"No Aplica")</f>
        <v>No Aplica</v>
      </c>
    </row>
    <row r="755" spans="1:29" x14ac:dyDescent="0.25">
      <c r="A755" s="2">
        <v>20101155588</v>
      </c>
      <c r="B755" s="3" t="s">
        <v>39</v>
      </c>
      <c r="C755" s="3" t="s">
        <v>39</v>
      </c>
      <c r="D755" s="3">
        <v>75229366</v>
      </c>
      <c r="E755" s="3" t="s">
        <v>6824</v>
      </c>
      <c r="F755" s="36">
        <v>35337</v>
      </c>
      <c r="G755" s="3">
        <v>1</v>
      </c>
      <c r="H755" s="3" t="s">
        <v>6397</v>
      </c>
      <c r="I755" s="3" t="s">
        <v>6822</v>
      </c>
      <c r="J755" s="3" t="s">
        <v>6825</v>
      </c>
      <c r="K755" s="3" t="s">
        <v>1042</v>
      </c>
      <c r="L755" s="8" t="s">
        <v>9813</v>
      </c>
      <c r="M755" s="5" t="s">
        <v>3092</v>
      </c>
      <c r="N755" s="13" t="s">
        <v>1043</v>
      </c>
      <c r="O755" s="5">
        <v>44534</v>
      </c>
      <c r="P755" s="8">
        <v>1</v>
      </c>
      <c r="Q755" s="9">
        <v>1</v>
      </c>
      <c r="R755" s="9" t="str">
        <f>IFERROR(VLOOKUP(Tabla2[[#This Row],[CONTRATISTA PRNCIPAL]],Hoja1!$L$5:$M$9,2,FALSE),"CJV")</f>
        <v>EPC</v>
      </c>
      <c r="S755" s="9" t="str">
        <f>IF(Tabla2[[#This Row],[EMPRESA]]=Tabla2[[#This Row],[CONTRATISTA PRNCIPAL]],"Principal","Secundaria")</f>
        <v>Principal</v>
      </c>
      <c r="T755" s="10">
        <f>IFERROR(1/COUNTIF(Tabla2[CONTRATISTA PRNCIPAL],Tabla2[[#This Row],[CONTRATISTA PRNCIPAL]]),0)</f>
        <v>3.5714285714285713E-3</v>
      </c>
      <c r="U755" s="33">
        <f ca="1">IF(((TODAY()-Tabla2[[#This Row],[FECHA NACIMIENTO]])/365)&lt;18,"Corregir", IF(((TODAY()-Tabla2[[#This Row],[FECHA NACIMIENTO]])/365)&gt;80, "Corregir",ROUNDDOWN(((TODAY()-Tabla2[[#This Row],[FECHA NACIMIENTO]])/365),0)))</f>
        <v>26</v>
      </c>
      <c r="V75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755" s="34" t="str">
        <f ca="1">+IF(Tabla2[[#This Row],[Edad]]="Corregir","Corregir","Ok")</f>
        <v>Ok</v>
      </c>
      <c r="X755" s="10" t="str">
        <f>+IFERROR(VLOOKUP(Tabla2[[#This Row],[DISTRITO SEGÚN DNI]],Hoja1!$A$2:$B$55,2,FALSE),"No")</f>
        <v>No</v>
      </c>
      <c r="Y755" s="10" t="str">
        <f>IF(OR(LOWER(Tabla2[[#This Row],[GENERO]])="masculino", LOWER(Tabla2[[#This Row],[GENERO]])="femenino"),"OK","Corregir")</f>
        <v>OK</v>
      </c>
      <c r="Z755" s="10" t="str">
        <f>+IF(Tabla2[[#This Row],[Nro. DNI / CE]]="","Corregir",IF(LEN(Tabla2[[#This Row],[Nro. DNI / CE]])&gt;=8,"OK","Corregir"))</f>
        <v>OK</v>
      </c>
      <c r="AA755" s="10">
        <f>COUNTIF(Tabla2[APELLIDOS Y NOMBRES],Tabla2[[#This Row],[APELLIDOS Y NOMBRES]])</f>
        <v>1</v>
      </c>
      <c r="AB755" t="str">
        <f ca="1">+IFERROR(IF(Tabla2[[#This Row],[FECHA CESE/BAJA]]="","No Aplica",IF(AND(MONTH(Tabla2[[#This Row],[FECHA CESE/BAJA]])=MONTH(TODAY()-30),YEAR(Tabla2[[#This Row],[FECHA CESE/BAJA]])=YEAR(TODAY())),MONTH(TODAY()-30)&amp;"-"&amp;YEAR(TODAY()),"Borrar")),"No aplica")</f>
        <v>No aplica</v>
      </c>
      <c r="AC755" t="str">
        <f ca="1">+IFERROR(IF(Tabla2[[#This Row],[FECHA INICIO DE LABORES EN OBRA]]="","No Aplica",IF(AND(MONTH(Tabla2[[#This Row],[FECHA INICIO DE LABORES EN OBRA]])=MONTH(TODAY()-30),YEAR(Tabla2[[#This Row],[FECHA INICIO DE LABORES EN OBRA]])=YEAR(TODAY())),MONTH(TODAY()-30)&amp;"-"&amp;YEAR(TODAY()),"No Aplica")),"No Aplica")</f>
        <v>No Aplica</v>
      </c>
    </row>
    <row r="756" spans="1:29" x14ac:dyDescent="0.25">
      <c r="A756" s="2">
        <v>20101155588</v>
      </c>
      <c r="B756" s="3" t="s">
        <v>39</v>
      </c>
      <c r="C756" s="3" t="s">
        <v>39</v>
      </c>
      <c r="D756" s="3" t="s">
        <v>6826</v>
      </c>
      <c r="E756" s="3" t="s">
        <v>6827</v>
      </c>
      <c r="F756" s="36">
        <v>35262</v>
      </c>
      <c r="G756" s="3">
        <v>1</v>
      </c>
      <c r="H756" s="3" t="s">
        <v>6397</v>
      </c>
      <c r="I756" s="3" t="s">
        <v>6822</v>
      </c>
      <c r="J756" s="3" t="s">
        <v>6828</v>
      </c>
      <c r="K756" s="3" t="s">
        <v>1139</v>
      </c>
      <c r="L756" s="8" t="s">
        <v>9813</v>
      </c>
      <c r="M756" s="5" t="s">
        <v>3092</v>
      </c>
      <c r="N756" s="13" t="s">
        <v>1043</v>
      </c>
      <c r="O756" s="5">
        <v>44648</v>
      </c>
      <c r="P756" s="8">
        <v>1</v>
      </c>
      <c r="Q756" s="9">
        <v>1</v>
      </c>
      <c r="R756" s="9" t="str">
        <f>IFERROR(VLOOKUP(Tabla2[[#This Row],[CONTRATISTA PRNCIPAL]],Hoja1!$L$5:$M$9,2,FALSE),"CJV")</f>
        <v>EPC</v>
      </c>
      <c r="S756" s="9" t="str">
        <f>IF(Tabla2[[#This Row],[EMPRESA]]=Tabla2[[#This Row],[CONTRATISTA PRNCIPAL]],"Principal","Secundaria")</f>
        <v>Principal</v>
      </c>
      <c r="T756" s="10">
        <f>IFERROR(1/COUNTIF(Tabla2[CONTRATISTA PRNCIPAL],Tabla2[[#This Row],[CONTRATISTA PRNCIPAL]]),0)</f>
        <v>3.5714285714285713E-3</v>
      </c>
      <c r="U756" s="33">
        <f ca="1">IF(((TODAY()-Tabla2[[#This Row],[FECHA NACIMIENTO]])/365)&lt;18,"Corregir", IF(((TODAY()-Tabla2[[#This Row],[FECHA NACIMIENTO]])/365)&gt;80, "Corregir",ROUNDDOWN(((TODAY()-Tabla2[[#This Row],[FECHA NACIMIENTO]])/365),0)))</f>
        <v>27</v>
      </c>
      <c r="V75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756" s="34" t="str">
        <f ca="1">+IF(Tabla2[[#This Row],[Edad]]="Corregir","Corregir","Ok")</f>
        <v>Ok</v>
      </c>
      <c r="X756" s="10" t="str">
        <f>+IFERROR(VLOOKUP(Tabla2[[#This Row],[DISTRITO SEGÚN DNI]],Hoja1!$A$2:$B$55,2,FALSE),"No")</f>
        <v>No</v>
      </c>
      <c r="Y756" s="10" t="str">
        <f>IF(OR(LOWER(Tabla2[[#This Row],[GENERO]])="masculino", LOWER(Tabla2[[#This Row],[GENERO]])="femenino"),"OK","Corregir")</f>
        <v>OK</v>
      </c>
      <c r="Z756" s="10" t="str">
        <f>+IF(Tabla2[[#This Row],[Nro. DNI / CE]]="","Corregir",IF(LEN(Tabla2[[#This Row],[Nro. DNI / CE]])&gt;=8,"OK","Corregir"))</f>
        <v>OK</v>
      </c>
      <c r="AA756" s="10">
        <f>COUNTIF(Tabla2[APELLIDOS Y NOMBRES],Tabla2[[#This Row],[APELLIDOS Y NOMBRES]])</f>
        <v>1</v>
      </c>
      <c r="AB756" t="str">
        <f ca="1">+IFERROR(IF(Tabla2[[#This Row],[FECHA CESE/BAJA]]="","No Aplica",IF(AND(MONTH(Tabla2[[#This Row],[FECHA CESE/BAJA]])=MONTH(TODAY()-30),YEAR(Tabla2[[#This Row],[FECHA CESE/BAJA]])=YEAR(TODAY())),MONTH(TODAY()-30)&amp;"-"&amp;YEAR(TODAY()),"Borrar")),"No aplica")</f>
        <v>No aplica</v>
      </c>
      <c r="AC756" t="str">
        <f ca="1">+IFERROR(IF(Tabla2[[#This Row],[FECHA INICIO DE LABORES EN OBRA]]="","No Aplica",IF(AND(MONTH(Tabla2[[#This Row],[FECHA INICIO DE LABORES EN OBRA]])=MONTH(TODAY()-30),YEAR(Tabla2[[#This Row],[FECHA INICIO DE LABORES EN OBRA]])=YEAR(TODAY())),MONTH(TODAY()-30)&amp;"-"&amp;YEAR(TODAY()),"No Aplica")),"No Aplica")</f>
        <v>No Aplica</v>
      </c>
    </row>
    <row r="757" spans="1:29" x14ac:dyDescent="0.25">
      <c r="A757" s="2">
        <v>20101155588</v>
      </c>
      <c r="B757" s="3" t="s">
        <v>39</v>
      </c>
      <c r="C757" s="3" t="s">
        <v>39</v>
      </c>
      <c r="D757" s="3">
        <v>71610654</v>
      </c>
      <c r="E757" s="3" t="s">
        <v>6829</v>
      </c>
      <c r="F757" s="36">
        <v>36329</v>
      </c>
      <c r="G757" s="3">
        <v>1</v>
      </c>
      <c r="H757" s="3" t="s">
        <v>6397</v>
      </c>
      <c r="I757" s="3" t="s">
        <v>6822</v>
      </c>
      <c r="J757" s="3" t="s">
        <v>6810</v>
      </c>
      <c r="K757" s="3" t="s">
        <v>1139</v>
      </c>
      <c r="L757" s="8" t="s">
        <v>9813</v>
      </c>
      <c r="M757" s="5" t="s">
        <v>3092</v>
      </c>
      <c r="N757" s="13" t="s">
        <v>1043</v>
      </c>
      <c r="O757" s="5">
        <v>44847</v>
      </c>
      <c r="P757" s="8">
        <v>1</v>
      </c>
      <c r="Q757" s="9">
        <v>1</v>
      </c>
      <c r="R757" s="9" t="str">
        <f>IFERROR(VLOOKUP(Tabla2[[#This Row],[CONTRATISTA PRNCIPAL]],Hoja1!$L$5:$M$9,2,FALSE),"CJV")</f>
        <v>EPC</v>
      </c>
      <c r="S757" s="9" t="str">
        <f>IF(Tabla2[[#This Row],[EMPRESA]]=Tabla2[[#This Row],[CONTRATISTA PRNCIPAL]],"Principal","Secundaria")</f>
        <v>Principal</v>
      </c>
      <c r="T757" s="10">
        <f>IFERROR(1/COUNTIF(Tabla2[CONTRATISTA PRNCIPAL],Tabla2[[#This Row],[CONTRATISTA PRNCIPAL]]),0)</f>
        <v>3.5714285714285713E-3</v>
      </c>
      <c r="U757" s="33">
        <f ca="1">IF(((TODAY()-Tabla2[[#This Row],[FECHA NACIMIENTO]])/365)&lt;18,"Corregir", IF(((TODAY()-Tabla2[[#This Row],[FECHA NACIMIENTO]])/365)&gt;80, "Corregir",ROUNDDOWN(((TODAY()-Tabla2[[#This Row],[FECHA NACIMIENTO]])/365),0)))</f>
        <v>24</v>
      </c>
      <c r="V75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757" s="34" t="str">
        <f ca="1">+IF(Tabla2[[#This Row],[Edad]]="Corregir","Corregir","Ok")</f>
        <v>Ok</v>
      </c>
      <c r="X757" s="10" t="str">
        <f>+IFERROR(VLOOKUP(Tabla2[[#This Row],[DISTRITO SEGÚN DNI]],Hoja1!$A$2:$B$55,2,FALSE),"No")</f>
        <v>No</v>
      </c>
      <c r="Y757" s="10" t="str">
        <f>IF(OR(LOWER(Tabla2[[#This Row],[GENERO]])="masculino", LOWER(Tabla2[[#This Row],[GENERO]])="femenino"),"OK","Corregir")</f>
        <v>OK</v>
      </c>
      <c r="Z757" s="10" t="str">
        <f>+IF(Tabla2[[#This Row],[Nro. DNI / CE]]="","Corregir",IF(LEN(Tabla2[[#This Row],[Nro. DNI / CE]])&gt;=8,"OK","Corregir"))</f>
        <v>OK</v>
      </c>
      <c r="AA757" s="10">
        <f>COUNTIF(Tabla2[APELLIDOS Y NOMBRES],Tabla2[[#This Row],[APELLIDOS Y NOMBRES]])</f>
        <v>1</v>
      </c>
      <c r="AB757" t="str">
        <f ca="1">+IFERROR(IF(Tabla2[[#This Row],[FECHA CESE/BAJA]]="","No Aplica",IF(AND(MONTH(Tabla2[[#This Row],[FECHA CESE/BAJA]])=MONTH(TODAY()-30),YEAR(Tabla2[[#This Row],[FECHA CESE/BAJA]])=YEAR(TODAY())),MONTH(TODAY()-30)&amp;"-"&amp;YEAR(TODAY()),"Borrar")),"No aplica")</f>
        <v>No aplica</v>
      </c>
      <c r="AC757" t="str">
        <f ca="1">+IFERROR(IF(Tabla2[[#This Row],[FECHA INICIO DE LABORES EN OBRA]]="","No Aplica",IF(AND(MONTH(Tabla2[[#This Row],[FECHA INICIO DE LABORES EN OBRA]])=MONTH(TODAY()-30),YEAR(Tabla2[[#This Row],[FECHA INICIO DE LABORES EN OBRA]])=YEAR(TODAY())),MONTH(TODAY()-30)&amp;"-"&amp;YEAR(TODAY()),"No Aplica")),"No Aplica")</f>
        <v>No Aplica</v>
      </c>
    </row>
    <row r="758" spans="1:29" x14ac:dyDescent="0.25">
      <c r="A758" s="2">
        <v>20101155588</v>
      </c>
      <c r="B758" s="3" t="s">
        <v>39</v>
      </c>
      <c r="C758" s="3" t="s">
        <v>39</v>
      </c>
      <c r="D758" s="3">
        <v>40320202</v>
      </c>
      <c r="E758" s="3" t="s">
        <v>6830</v>
      </c>
      <c r="F758" s="36">
        <v>29032</v>
      </c>
      <c r="G758" s="3">
        <v>1</v>
      </c>
      <c r="H758" s="3" t="s">
        <v>6397</v>
      </c>
      <c r="I758" s="3" t="s">
        <v>6822</v>
      </c>
      <c r="J758" s="3" t="s">
        <v>6669</v>
      </c>
      <c r="K758" s="3" t="s">
        <v>6670</v>
      </c>
      <c r="L758" s="8" t="s">
        <v>9813</v>
      </c>
      <c r="M758" s="5" t="s">
        <v>3092</v>
      </c>
      <c r="N758" s="13" t="s">
        <v>1043</v>
      </c>
      <c r="O758" s="5">
        <v>43770</v>
      </c>
      <c r="P758" s="8">
        <v>1</v>
      </c>
      <c r="Q758" s="9">
        <v>1</v>
      </c>
      <c r="R758" s="9" t="str">
        <f>IFERROR(VLOOKUP(Tabla2[[#This Row],[CONTRATISTA PRNCIPAL]],Hoja1!$L$5:$M$9,2,FALSE),"CJV")</f>
        <v>EPC</v>
      </c>
      <c r="S758" s="9" t="str">
        <f>IF(Tabla2[[#This Row],[EMPRESA]]=Tabla2[[#This Row],[CONTRATISTA PRNCIPAL]],"Principal","Secundaria")</f>
        <v>Principal</v>
      </c>
      <c r="T758" s="10">
        <f>IFERROR(1/COUNTIF(Tabla2[CONTRATISTA PRNCIPAL],Tabla2[[#This Row],[CONTRATISTA PRNCIPAL]]),0)</f>
        <v>3.5714285714285713E-3</v>
      </c>
      <c r="U758" s="33">
        <f ca="1">IF(((TODAY()-Tabla2[[#This Row],[FECHA NACIMIENTO]])/365)&lt;18,"Corregir", IF(((TODAY()-Tabla2[[#This Row],[FECHA NACIMIENTO]])/365)&gt;80, "Corregir",ROUNDDOWN(((TODAY()-Tabla2[[#This Row],[FECHA NACIMIENTO]])/365),0)))</f>
        <v>44</v>
      </c>
      <c r="V75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758" s="34" t="str">
        <f ca="1">+IF(Tabla2[[#This Row],[Edad]]="Corregir","Corregir","Ok")</f>
        <v>Ok</v>
      </c>
      <c r="X758" s="10" t="str">
        <f>+IFERROR(VLOOKUP(Tabla2[[#This Row],[DISTRITO SEGÚN DNI]],Hoja1!$A$2:$B$55,2,FALSE),"No")</f>
        <v>No</v>
      </c>
      <c r="Y758" s="10" t="str">
        <f>IF(OR(LOWER(Tabla2[[#This Row],[GENERO]])="masculino", LOWER(Tabla2[[#This Row],[GENERO]])="femenino"),"OK","Corregir")</f>
        <v>OK</v>
      </c>
      <c r="Z758" s="10" t="str">
        <f>+IF(Tabla2[[#This Row],[Nro. DNI / CE]]="","Corregir",IF(LEN(Tabla2[[#This Row],[Nro. DNI / CE]])&gt;=8,"OK","Corregir"))</f>
        <v>OK</v>
      </c>
      <c r="AA758" s="10">
        <f>COUNTIF(Tabla2[APELLIDOS Y NOMBRES],Tabla2[[#This Row],[APELLIDOS Y NOMBRES]])</f>
        <v>1</v>
      </c>
      <c r="AB758" t="str">
        <f ca="1">+IFERROR(IF(Tabla2[[#This Row],[FECHA CESE/BAJA]]="","No Aplica",IF(AND(MONTH(Tabla2[[#This Row],[FECHA CESE/BAJA]])=MONTH(TODAY()-30),YEAR(Tabla2[[#This Row],[FECHA CESE/BAJA]])=YEAR(TODAY())),MONTH(TODAY()-30)&amp;"-"&amp;YEAR(TODAY()),"Borrar")),"No aplica")</f>
        <v>No aplica</v>
      </c>
      <c r="AC758" t="str">
        <f ca="1">+IFERROR(IF(Tabla2[[#This Row],[FECHA INICIO DE LABORES EN OBRA]]="","No Aplica",IF(AND(MONTH(Tabla2[[#This Row],[FECHA INICIO DE LABORES EN OBRA]])=MONTH(TODAY()-30),YEAR(Tabla2[[#This Row],[FECHA INICIO DE LABORES EN OBRA]])=YEAR(TODAY())),MONTH(TODAY()-30)&amp;"-"&amp;YEAR(TODAY()),"No Aplica")),"No Aplica")</f>
        <v>No Aplica</v>
      </c>
    </row>
    <row r="759" spans="1:29" x14ac:dyDescent="0.25">
      <c r="A759" s="2">
        <v>20101155588</v>
      </c>
      <c r="B759" s="3" t="s">
        <v>39</v>
      </c>
      <c r="C759" s="3" t="s">
        <v>39</v>
      </c>
      <c r="D759" s="3">
        <v>40703410</v>
      </c>
      <c r="E759" s="3" t="s">
        <v>291</v>
      </c>
      <c r="F759" s="36">
        <v>29549</v>
      </c>
      <c r="G759" s="3">
        <v>1</v>
      </c>
      <c r="H759" s="3" t="s">
        <v>6397</v>
      </c>
      <c r="I759" s="3" t="s">
        <v>6822</v>
      </c>
      <c r="J759" s="3" t="s">
        <v>6831</v>
      </c>
      <c r="K759" s="3" t="s">
        <v>35</v>
      </c>
      <c r="L759" s="8" t="s">
        <v>9813</v>
      </c>
      <c r="M759" s="5" t="s">
        <v>3092</v>
      </c>
      <c r="N759" s="13" t="s">
        <v>1043</v>
      </c>
      <c r="O759" s="5">
        <v>44505</v>
      </c>
      <c r="P759" s="8">
        <v>1</v>
      </c>
      <c r="Q759" s="9">
        <v>1</v>
      </c>
      <c r="R759" s="9" t="str">
        <f>IFERROR(VLOOKUP(Tabla2[[#This Row],[CONTRATISTA PRNCIPAL]],Hoja1!$L$5:$M$9,2,FALSE),"CJV")</f>
        <v>EPC</v>
      </c>
      <c r="S759" s="9" t="str">
        <f>IF(Tabla2[[#This Row],[EMPRESA]]=Tabla2[[#This Row],[CONTRATISTA PRNCIPAL]],"Principal","Secundaria")</f>
        <v>Principal</v>
      </c>
      <c r="T759" s="10">
        <f>IFERROR(1/COUNTIF(Tabla2[CONTRATISTA PRNCIPAL],Tabla2[[#This Row],[CONTRATISTA PRNCIPAL]]),0)</f>
        <v>3.5714285714285713E-3</v>
      </c>
      <c r="U759" s="33">
        <f ca="1">IF(((TODAY()-Tabla2[[#This Row],[FECHA NACIMIENTO]])/365)&lt;18,"Corregir", IF(((TODAY()-Tabla2[[#This Row],[FECHA NACIMIENTO]])/365)&gt;80, "Corregir",ROUNDDOWN(((TODAY()-Tabla2[[#This Row],[FECHA NACIMIENTO]])/365),0)))</f>
        <v>42</v>
      </c>
      <c r="V75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759" s="34" t="str">
        <f ca="1">+IF(Tabla2[[#This Row],[Edad]]="Corregir","Corregir","Ok")</f>
        <v>Ok</v>
      </c>
      <c r="X759" s="10" t="str">
        <f>+IFERROR(VLOOKUP(Tabla2[[#This Row],[DISTRITO SEGÚN DNI]],Hoja1!$A$2:$B$55,2,FALSE),"No")</f>
        <v>EL AGUSTINO</v>
      </c>
      <c r="Y759" s="10" t="str">
        <f>IF(OR(LOWER(Tabla2[[#This Row],[GENERO]])="masculino", LOWER(Tabla2[[#This Row],[GENERO]])="femenino"),"OK","Corregir")</f>
        <v>OK</v>
      </c>
      <c r="Z759" s="10" t="str">
        <f>+IF(Tabla2[[#This Row],[Nro. DNI / CE]]="","Corregir",IF(LEN(Tabla2[[#This Row],[Nro. DNI / CE]])&gt;=8,"OK","Corregir"))</f>
        <v>OK</v>
      </c>
      <c r="AA759" s="10">
        <f>COUNTIF(Tabla2[APELLIDOS Y NOMBRES],Tabla2[[#This Row],[APELLIDOS Y NOMBRES]])</f>
        <v>1</v>
      </c>
      <c r="AB759" t="str">
        <f ca="1">+IFERROR(IF(Tabla2[[#This Row],[FECHA CESE/BAJA]]="","No Aplica",IF(AND(MONTH(Tabla2[[#This Row],[FECHA CESE/BAJA]])=MONTH(TODAY()-30),YEAR(Tabla2[[#This Row],[FECHA CESE/BAJA]])=YEAR(TODAY())),MONTH(TODAY()-30)&amp;"-"&amp;YEAR(TODAY()),"Borrar")),"No aplica")</f>
        <v>No aplica</v>
      </c>
      <c r="AC759" t="str">
        <f ca="1">+IFERROR(IF(Tabla2[[#This Row],[FECHA INICIO DE LABORES EN OBRA]]="","No Aplica",IF(AND(MONTH(Tabla2[[#This Row],[FECHA INICIO DE LABORES EN OBRA]])=MONTH(TODAY()-30),YEAR(Tabla2[[#This Row],[FECHA INICIO DE LABORES EN OBRA]])=YEAR(TODAY())),MONTH(TODAY()-30)&amp;"-"&amp;YEAR(TODAY()),"No Aplica")),"No Aplica")</f>
        <v>No Aplica</v>
      </c>
    </row>
    <row r="760" spans="1:29" x14ac:dyDescent="0.25">
      <c r="A760" s="2">
        <v>20101155588</v>
      </c>
      <c r="B760" s="3" t="s">
        <v>39</v>
      </c>
      <c r="C760" s="3" t="s">
        <v>39</v>
      </c>
      <c r="D760" s="3">
        <v>44541226</v>
      </c>
      <c r="E760" s="3" t="s">
        <v>6832</v>
      </c>
      <c r="F760" s="36">
        <v>31893</v>
      </c>
      <c r="G760" s="3">
        <v>1</v>
      </c>
      <c r="H760" s="3" t="s">
        <v>6397</v>
      </c>
      <c r="I760" s="3" t="s">
        <v>6822</v>
      </c>
      <c r="J760" s="3" t="s">
        <v>6556</v>
      </c>
      <c r="K760" s="3" t="s">
        <v>1139</v>
      </c>
      <c r="L760" s="8" t="s">
        <v>9813</v>
      </c>
      <c r="M760" s="5" t="s">
        <v>3092</v>
      </c>
      <c r="N760" s="13" t="s">
        <v>1043</v>
      </c>
      <c r="O760" s="5">
        <v>43132</v>
      </c>
      <c r="P760" s="8">
        <v>1</v>
      </c>
      <c r="Q760" s="9">
        <v>1</v>
      </c>
      <c r="R760" s="9" t="str">
        <f>IFERROR(VLOOKUP(Tabla2[[#This Row],[CONTRATISTA PRNCIPAL]],Hoja1!$L$5:$M$9,2,FALSE),"CJV")</f>
        <v>EPC</v>
      </c>
      <c r="S760" s="9" t="str">
        <f>IF(Tabla2[[#This Row],[EMPRESA]]=Tabla2[[#This Row],[CONTRATISTA PRNCIPAL]],"Principal","Secundaria")</f>
        <v>Principal</v>
      </c>
      <c r="T760" s="10">
        <f>IFERROR(1/COUNTIF(Tabla2[CONTRATISTA PRNCIPAL],Tabla2[[#This Row],[CONTRATISTA PRNCIPAL]]),0)</f>
        <v>3.5714285714285713E-3</v>
      </c>
      <c r="U760" s="33">
        <f ca="1">IF(((TODAY()-Tabla2[[#This Row],[FECHA NACIMIENTO]])/365)&lt;18,"Corregir", IF(((TODAY()-Tabla2[[#This Row],[FECHA NACIMIENTO]])/365)&gt;80, "Corregir",ROUNDDOWN(((TODAY()-Tabla2[[#This Row],[FECHA NACIMIENTO]])/365),0)))</f>
        <v>36</v>
      </c>
      <c r="V76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760" s="34" t="str">
        <f ca="1">+IF(Tabla2[[#This Row],[Edad]]="Corregir","Corregir","Ok")</f>
        <v>Ok</v>
      </c>
      <c r="X760" s="10" t="str">
        <f>+IFERROR(VLOOKUP(Tabla2[[#This Row],[DISTRITO SEGÚN DNI]],Hoja1!$A$2:$B$55,2,FALSE),"No")</f>
        <v>No</v>
      </c>
      <c r="Y760" s="10" t="str">
        <f>IF(OR(LOWER(Tabla2[[#This Row],[GENERO]])="masculino", LOWER(Tabla2[[#This Row],[GENERO]])="femenino"),"OK","Corregir")</f>
        <v>OK</v>
      </c>
      <c r="Z760" s="10" t="str">
        <f>+IF(Tabla2[[#This Row],[Nro. DNI / CE]]="","Corregir",IF(LEN(Tabla2[[#This Row],[Nro. DNI / CE]])&gt;=8,"OK","Corregir"))</f>
        <v>OK</v>
      </c>
      <c r="AA760" s="10">
        <f>COUNTIF(Tabla2[APELLIDOS Y NOMBRES],Tabla2[[#This Row],[APELLIDOS Y NOMBRES]])</f>
        <v>1</v>
      </c>
      <c r="AB760" t="str">
        <f ca="1">+IFERROR(IF(Tabla2[[#This Row],[FECHA CESE/BAJA]]="","No Aplica",IF(AND(MONTH(Tabla2[[#This Row],[FECHA CESE/BAJA]])=MONTH(TODAY()-30),YEAR(Tabla2[[#This Row],[FECHA CESE/BAJA]])=YEAR(TODAY())),MONTH(TODAY()-30)&amp;"-"&amp;YEAR(TODAY()),"Borrar")),"No aplica")</f>
        <v>No aplica</v>
      </c>
      <c r="AC760" t="str">
        <f ca="1">+IFERROR(IF(Tabla2[[#This Row],[FECHA INICIO DE LABORES EN OBRA]]="","No Aplica",IF(AND(MONTH(Tabla2[[#This Row],[FECHA INICIO DE LABORES EN OBRA]])=MONTH(TODAY()-30),YEAR(Tabla2[[#This Row],[FECHA INICIO DE LABORES EN OBRA]])=YEAR(TODAY())),MONTH(TODAY()-30)&amp;"-"&amp;YEAR(TODAY()),"No Aplica")),"No Aplica")</f>
        <v>No Aplica</v>
      </c>
    </row>
    <row r="761" spans="1:29" x14ac:dyDescent="0.25">
      <c r="A761" s="2">
        <v>20101155588</v>
      </c>
      <c r="B761" s="3" t="s">
        <v>39</v>
      </c>
      <c r="C761" s="3" t="s">
        <v>39</v>
      </c>
      <c r="D761" s="3">
        <v>44284837</v>
      </c>
      <c r="E761" s="3" t="s">
        <v>6833</v>
      </c>
      <c r="F761" s="36">
        <v>31826</v>
      </c>
      <c r="G761" s="3">
        <v>1</v>
      </c>
      <c r="H761" s="3" t="s">
        <v>6397</v>
      </c>
      <c r="I761" s="3" t="s">
        <v>6822</v>
      </c>
      <c r="J761" s="3" t="s">
        <v>6834</v>
      </c>
      <c r="K761" s="3" t="s">
        <v>1210</v>
      </c>
      <c r="L761" s="8" t="s">
        <v>9813</v>
      </c>
      <c r="M761" s="5" t="s">
        <v>3092</v>
      </c>
      <c r="N761" s="13" t="s">
        <v>1043</v>
      </c>
      <c r="O761" s="5">
        <v>44120</v>
      </c>
      <c r="P761" s="8">
        <v>1</v>
      </c>
      <c r="Q761" s="9">
        <v>1</v>
      </c>
      <c r="R761" s="9" t="str">
        <f>IFERROR(VLOOKUP(Tabla2[[#This Row],[CONTRATISTA PRNCIPAL]],Hoja1!$L$5:$M$9,2,FALSE),"CJV")</f>
        <v>EPC</v>
      </c>
      <c r="S761" s="9" t="str">
        <f>IF(Tabla2[[#This Row],[EMPRESA]]=Tabla2[[#This Row],[CONTRATISTA PRNCIPAL]],"Principal","Secundaria")</f>
        <v>Principal</v>
      </c>
      <c r="T761" s="10">
        <f>IFERROR(1/COUNTIF(Tabla2[CONTRATISTA PRNCIPAL],Tabla2[[#This Row],[CONTRATISTA PRNCIPAL]]),0)</f>
        <v>3.5714285714285713E-3</v>
      </c>
      <c r="U761" s="33">
        <f ca="1">IF(((TODAY()-Tabla2[[#This Row],[FECHA NACIMIENTO]])/365)&lt;18,"Corregir", IF(((TODAY()-Tabla2[[#This Row],[FECHA NACIMIENTO]])/365)&gt;80, "Corregir",ROUNDDOWN(((TODAY()-Tabla2[[#This Row],[FECHA NACIMIENTO]])/365),0)))</f>
        <v>36</v>
      </c>
      <c r="V76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761" s="34" t="str">
        <f ca="1">+IF(Tabla2[[#This Row],[Edad]]="Corregir","Corregir","Ok")</f>
        <v>Ok</v>
      </c>
      <c r="X761" s="10" t="str">
        <f>+IFERROR(VLOOKUP(Tabla2[[#This Row],[DISTRITO SEGÚN DNI]],Hoja1!$A$2:$B$55,2,FALSE),"No")</f>
        <v>No</v>
      </c>
      <c r="Y761" s="10" t="str">
        <f>IF(OR(LOWER(Tabla2[[#This Row],[GENERO]])="masculino", LOWER(Tabla2[[#This Row],[GENERO]])="femenino"),"OK","Corregir")</f>
        <v>OK</v>
      </c>
      <c r="Z761" s="10" t="str">
        <f>+IF(Tabla2[[#This Row],[Nro. DNI / CE]]="","Corregir",IF(LEN(Tabla2[[#This Row],[Nro. DNI / CE]])&gt;=8,"OK","Corregir"))</f>
        <v>OK</v>
      </c>
      <c r="AA761" s="10">
        <f>COUNTIF(Tabla2[APELLIDOS Y NOMBRES],Tabla2[[#This Row],[APELLIDOS Y NOMBRES]])</f>
        <v>1</v>
      </c>
      <c r="AB761" t="str">
        <f ca="1">+IFERROR(IF(Tabla2[[#This Row],[FECHA CESE/BAJA]]="","No Aplica",IF(AND(MONTH(Tabla2[[#This Row],[FECHA CESE/BAJA]])=MONTH(TODAY()-30),YEAR(Tabla2[[#This Row],[FECHA CESE/BAJA]])=YEAR(TODAY())),MONTH(TODAY()-30)&amp;"-"&amp;YEAR(TODAY()),"Borrar")),"No aplica")</f>
        <v>No aplica</v>
      </c>
      <c r="AC761" t="str">
        <f ca="1">+IFERROR(IF(Tabla2[[#This Row],[FECHA INICIO DE LABORES EN OBRA]]="","No Aplica",IF(AND(MONTH(Tabla2[[#This Row],[FECHA INICIO DE LABORES EN OBRA]])=MONTH(TODAY()-30),YEAR(Tabla2[[#This Row],[FECHA INICIO DE LABORES EN OBRA]])=YEAR(TODAY())),MONTH(TODAY()-30)&amp;"-"&amp;YEAR(TODAY()),"No Aplica")),"No Aplica")</f>
        <v>No Aplica</v>
      </c>
    </row>
    <row r="762" spans="1:29" x14ac:dyDescent="0.25">
      <c r="A762" s="2">
        <v>20101155588</v>
      </c>
      <c r="B762" s="3" t="s">
        <v>39</v>
      </c>
      <c r="C762" s="3" t="s">
        <v>39</v>
      </c>
      <c r="D762" s="3" t="s">
        <v>292</v>
      </c>
      <c r="E762" s="3" t="s">
        <v>293</v>
      </c>
      <c r="F762" s="36">
        <v>33763</v>
      </c>
      <c r="G762" s="3">
        <v>1</v>
      </c>
      <c r="H762" s="3" t="s">
        <v>6397</v>
      </c>
      <c r="I762" s="3" t="s">
        <v>6822</v>
      </c>
      <c r="J762" s="3" t="s">
        <v>6835</v>
      </c>
      <c r="K762" s="3" t="s">
        <v>36</v>
      </c>
      <c r="L762" s="8" t="s">
        <v>9813</v>
      </c>
      <c r="M762" s="5" t="s">
        <v>3092</v>
      </c>
      <c r="N762" s="13" t="s">
        <v>1043</v>
      </c>
      <c r="O762" s="5">
        <v>44881</v>
      </c>
      <c r="P762" s="8">
        <v>1</v>
      </c>
      <c r="Q762" s="9">
        <v>1</v>
      </c>
      <c r="R762" s="9" t="str">
        <f>IFERROR(VLOOKUP(Tabla2[[#This Row],[CONTRATISTA PRNCIPAL]],Hoja1!$L$5:$M$9,2,FALSE),"CJV")</f>
        <v>EPC</v>
      </c>
      <c r="S762" s="9" t="str">
        <f>IF(Tabla2[[#This Row],[EMPRESA]]=Tabla2[[#This Row],[CONTRATISTA PRNCIPAL]],"Principal","Secundaria")</f>
        <v>Principal</v>
      </c>
      <c r="T762" s="10">
        <f>IFERROR(1/COUNTIF(Tabla2[CONTRATISTA PRNCIPAL],Tabla2[[#This Row],[CONTRATISTA PRNCIPAL]]),0)</f>
        <v>3.5714285714285713E-3</v>
      </c>
      <c r="U762" s="33">
        <f ca="1">IF(((TODAY()-Tabla2[[#This Row],[FECHA NACIMIENTO]])/365)&lt;18,"Corregir", IF(((TODAY()-Tabla2[[#This Row],[FECHA NACIMIENTO]])/365)&gt;80, "Corregir",ROUNDDOWN(((TODAY()-Tabla2[[#This Row],[FECHA NACIMIENTO]])/365),0)))</f>
        <v>31</v>
      </c>
      <c r="V76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762" s="34" t="str">
        <f ca="1">+IF(Tabla2[[#This Row],[Edad]]="Corregir","Corregir","Ok")</f>
        <v>Ok</v>
      </c>
      <c r="X762" s="10" t="str">
        <f>+IFERROR(VLOOKUP(Tabla2[[#This Row],[DISTRITO SEGÚN DNI]],Hoja1!$A$2:$B$55,2,FALSE),"No")</f>
        <v>SANTA ANITA</v>
      </c>
      <c r="Y762" s="10" t="str">
        <f>IF(OR(LOWER(Tabla2[[#This Row],[GENERO]])="masculino", LOWER(Tabla2[[#This Row],[GENERO]])="femenino"),"OK","Corregir")</f>
        <v>OK</v>
      </c>
      <c r="Z762" s="10" t="str">
        <f>+IF(Tabla2[[#This Row],[Nro. DNI / CE]]="","Corregir",IF(LEN(Tabla2[[#This Row],[Nro. DNI / CE]])&gt;=8,"OK","Corregir"))</f>
        <v>OK</v>
      </c>
      <c r="AA762" s="10">
        <f>COUNTIF(Tabla2[APELLIDOS Y NOMBRES],Tabla2[[#This Row],[APELLIDOS Y NOMBRES]])</f>
        <v>1</v>
      </c>
      <c r="AB762" t="str">
        <f ca="1">+IFERROR(IF(Tabla2[[#This Row],[FECHA CESE/BAJA]]="","No Aplica",IF(AND(MONTH(Tabla2[[#This Row],[FECHA CESE/BAJA]])=MONTH(TODAY()-30),YEAR(Tabla2[[#This Row],[FECHA CESE/BAJA]])=YEAR(TODAY())),MONTH(TODAY()-30)&amp;"-"&amp;YEAR(TODAY()),"Borrar")),"No aplica")</f>
        <v>No aplica</v>
      </c>
      <c r="AC762" t="str">
        <f ca="1">+IFERROR(IF(Tabla2[[#This Row],[FECHA INICIO DE LABORES EN OBRA]]="","No Aplica",IF(AND(MONTH(Tabla2[[#This Row],[FECHA INICIO DE LABORES EN OBRA]])=MONTH(TODAY()-30),YEAR(Tabla2[[#This Row],[FECHA INICIO DE LABORES EN OBRA]])=YEAR(TODAY())),MONTH(TODAY()-30)&amp;"-"&amp;YEAR(TODAY()),"No Aplica")),"No Aplica")</f>
        <v>No Aplica</v>
      </c>
    </row>
    <row r="763" spans="1:29" x14ac:dyDescent="0.25">
      <c r="A763" s="2">
        <v>20101155588</v>
      </c>
      <c r="B763" s="3" t="s">
        <v>39</v>
      </c>
      <c r="C763" s="3" t="s">
        <v>39</v>
      </c>
      <c r="D763" s="3">
        <v>74560069</v>
      </c>
      <c r="E763" s="3" t="s">
        <v>294</v>
      </c>
      <c r="F763" s="36">
        <v>37268</v>
      </c>
      <c r="G763" s="3">
        <v>1</v>
      </c>
      <c r="H763" s="3" t="s">
        <v>6397</v>
      </c>
      <c r="I763" s="3" t="s">
        <v>6822</v>
      </c>
      <c r="J763" s="3" t="s">
        <v>6836</v>
      </c>
      <c r="K763" s="3" t="s">
        <v>35</v>
      </c>
      <c r="L763" s="8" t="s">
        <v>9813</v>
      </c>
      <c r="M763" s="5" t="s">
        <v>3092</v>
      </c>
      <c r="N763" s="13" t="s">
        <v>1043</v>
      </c>
      <c r="O763" s="5">
        <v>44575</v>
      </c>
      <c r="P763" s="8">
        <v>1</v>
      </c>
      <c r="Q763" s="9">
        <v>1</v>
      </c>
      <c r="R763" s="9" t="str">
        <f>IFERROR(VLOOKUP(Tabla2[[#This Row],[CONTRATISTA PRNCIPAL]],Hoja1!$L$5:$M$9,2,FALSE),"CJV")</f>
        <v>EPC</v>
      </c>
      <c r="S763" s="9" t="str">
        <f>IF(Tabla2[[#This Row],[EMPRESA]]=Tabla2[[#This Row],[CONTRATISTA PRNCIPAL]],"Principal","Secundaria")</f>
        <v>Principal</v>
      </c>
      <c r="T763" s="10">
        <f>IFERROR(1/COUNTIF(Tabla2[CONTRATISTA PRNCIPAL],Tabla2[[#This Row],[CONTRATISTA PRNCIPAL]]),0)</f>
        <v>3.5714285714285713E-3</v>
      </c>
      <c r="U763" s="33">
        <f ca="1">IF(((TODAY()-Tabla2[[#This Row],[FECHA NACIMIENTO]])/365)&lt;18,"Corregir", IF(((TODAY()-Tabla2[[#This Row],[FECHA NACIMIENTO]])/365)&gt;80, "Corregir",ROUNDDOWN(((TODAY()-Tabla2[[#This Row],[FECHA NACIMIENTO]])/365),0)))</f>
        <v>21</v>
      </c>
      <c r="V76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763" s="34" t="str">
        <f ca="1">+IF(Tabla2[[#This Row],[Edad]]="Corregir","Corregir","Ok")</f>
        <v>Ok</v>
      </c>
      <c r="X763" s="10" t="str">
        <f>+IFERROR(VLOOKUP(Tabla2[[#This Row],[DISTRITO SEGÚN DNI]],Hoja1!$A$2:$B$55,2,FALSE),"No")</f>
        <v>EL AGUSTINO</v>
      </c>
      <c r="Y763" s="10" t="str">
        <f>IF(OR(LOWER(Tabla2[[#This Row],[GENERO]])="masculino", LOWER(Tabla2[[#This Row],[GENERO]])="femenino"),"OK","Corregir")</f>
        <v>OK</v>
      </c>
      <c r="Z763" s="10" t="str">
        <f>+IF(Tabla2[[#This Row],[Nro. DNI / CE]]="","Corregir",IF(LEN(Tabla2[[#This Row],[Nro. DNI / CE]])&gt;=8,"OK","Corregir"))</f>
        <v>OK</v>
      </c>
      <c r="AA763" s="10">
        <f>COUNTIF(Tabla2[APELLIDOS Y NOMBRES],Tabla2[[#This Row],[APELLIDOS Y NOMBRES]])</f>
        <v>1</v>
      </c>
      <c r="AB763" t="str">
        <f ca="1">+IFERROR(IF(Tabla2[[#This Row],[FECHA CESE/BAJA]]="","No Aplica",IF(AND(MONTH(Tabla2[[#This Row],[FECHA CESE/BAJA]])=MONTH(TODAY()-30),YEAR(Tabla2[[#This Row],[FECHA CESE/BAJA]])=YEAR(TODAY())),MONTH(TODAY()-30)&amp;"-"&amp;YEAR(TODAY()),"Borrar")),"No aplica")</f>
        <v>No aplica</v>
      </c>
      <c r="AC763" t="str">
        <f ca="1">+IFERROR(IF(Tabla2[[#This Row],[FECHA INICIO DE LABORES EN OBRA]]="","No Aplica",IF(AND(MONTH(Tabla2[[#This Row],[FECHA INICIO DE LABORES EN OBRA]])=MONTH(TODAY()-30),YEAR(Tabla2[[#This Row],[FECHA INICIO DE LABORES EN OBRA]])=YEAR(TODAY())),MONTH(TODAY()-30)&amp;"-"&amp;YEAR(TODAY()),"No Aplica")),"No Aplica")</f>
        <v>No Aplica</v>
      </c>
    </row>
    <row r="764" spans="1:29" x14ac:dyDescent="0.25">
      <c r="A764" s="2">
        <v>20101155588</v>
      </c>
      <c r="B764" s="3" t="s">
        <v>39</v>
      </c>
      <c r="C764" s="3" t="s">
        <v>39</v>
      </c>
      <c r="D764" s="3">
        <v>40486958</v>
      </c>
      <c r="E764" s="3" t="s">
        <v>295</v>
      </c>
      <c r="F764" s="36">
        <v>29302</v>
      </c>
      <c r="G764" s="3">
        <v>1</v>
      </c>
      <c r="H764" s="3" t="s">
        <v>6397</v>
      </c>
      <c r="I764" s="3" t="s">
        <v>6822</v>
      </c>
      <c r="J764" s="3" t="s">
        <v>6553</v>
      </c>
      <c r="K764" s="3" t="s">
        <v>296</v>
      </c>
      <c r="L764" s="8" t="s">
        <v>9818</v>
      </c>
      <c r="M764" s="5" t="s">
        <v>3092</v>
      </c>
      <c r="N764" s="13" t="s">
        <v>1043</v>
      </c>
      <c r="O764" s="5">
        <v>43409</v>
      </c>
      <c r="P764" s="8">
        <v>1</v>
      </c>
      <c r="Q764" s="9">
        <v>1</v>
      </c>
      <c r="R764" s="9" t="str">
        <f>IFERROR(VLOOKUP(Tabla2[[#This Row],[CONTRATISTA PRNCIPAL]],Hoja1!$L$5:$M$9,2,FALSE),"CJV")</f>
        <v>EPC</v>
      </c>
      <c r="S764" s="9" t="str">
        <f>IF(Tabla2[[#This Row],[EMPRESA]]=Tabla2[[#This Row],[CONTRATISTA PRNCIPAL]],"Principal","Secundaria")</f>
        <v>Principal</v>
      </c>
      <c r="T764" s="10">
        <f>IFERROR(1/COUNTIF(Tabla2[CONTRATISTA PRNCIPAL],Tabla2[[#This Row],[CONTRATISTA PRNCIPAL]]),0)</f>
        <v>3.5714285714285713E-3</v>
      </c>
      <c r="U764" s="33">
        <f ca="1">IF(((TODAY()-Tabla2[[#This Row],[FECHA NACIMIENTO]])/365)&lt;18,"Corregir", IF(((TODAY()-Tabla2[[#This Row],[FECHA NACIMIENTO]])/365)&gt;80, "Corregir",ROUNDDOWN(((TODAY()-Tabla2[[#This Row],[FECHA NACIMIENTO]])/365),0)))</f>
        <v>43</v>
      </c>
      <c r="V76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764" s="34" t="str">
        <f ca="1">+IF(Tabla2[[#This Row],[Edad]]="Corregir","Corregir","Ok")</f>
        <v>Ok</v>
      </c>
      <c r="X764" s="10" t="str">
        <f>+IFERROR(VLOOKUP(Tabla2[[#This Row],[DISTRITO SEGÚN DNI]],Hoja1!$A$2:$B$55,2,FALSE),"No")</f>
        <v>ATE</v>
      </c>
      <c r="Y764" s="10" t="str">
        <f>IF(OR(LOWER(Tabla2[[#This Row],[GENERO]])="masculino", LOWER(Tabla2[[#This Row],[GENERO]])="femenino"),"OK","Corregir")</f>
        <v>OK</v>
      </c>
      <c r="Z764" s="10" t="str">
        <f>+IF(Tabla2[[#This Row],[Nro. DNI / CE]]="","Corregir",IF(LEN(Tabla2[[#This Row],[Nro. DNI / CE]])&gt;=8,"OK","Corregir"))</f>
        <v>OK</v>
      </c>
      <c r="AA764" s="10">
        <f>COUNTIF(Tabla2[APELLIDOS Y NOMBRES],Tabla2[[#This Row],[APELLIDOS Y NOMBRES]])</f>
        <v>1</v>
      </c>
      <c r="AB764" t="str">
        <f ca="1">+IFERROR(IF(Tabla2[[#This Row],[FECHA CESE/BAJA]]="","No Aplica",IF(AND(MONTH(Tabla2[[#This Row],[FECHA CESE/BAJA]])=MONTH(TODAY()-30),YEAR(Tabla2[[#This Row],[FECHA CESE/BAJA]])=YEAR(TODAY())),MONTH(TODAY()-30)&amp;"-"&amp;YEAR(TODAY()),"Borrar")),"No aplica")</f>
        <v>No aplica</v>
      </c>
      <c r="AC764" t="str">
        <f ca="1">+IFERROR(IF(Tabla2[[#This Row],[FECHA INICIO DE LABORES EN OBRA]]="","No Aplica",IF(AND(MONTH(Tabla2[[#This Row],[FECHA INICIO DE LABORES EN OBRA]])=MONTH(TODAY()-30),YEAR(Tabla2[[#This Row],[FECHA INICIO DE LABORES EN OBRA]])=YEAR(TODAY())),MONTH(TODAY()-30)&amp;"-"&amp;YEAR(TODAY()),"No Aplica")),"No Aplica")</f>
        <v>No Aplica</v>
      </c>
    </row>
    <row r="765" spans="1:29" x14ac:dyDescent="0.25">
      <c r="A765" s="2">
        <v>20101155588</v>
      </c>
      <c r="B765" s="3" t="s">
        <v>39</v>
      </c>
      <c r="C765" s="3" t="s">
        <v>39</v>
      </c>
      <c r="D765" s="3" t="s">
        <v>8509</v>
      </c>
      <c r="E765" s="3" t="s">
        <v>6837</v>
      </c>
      <c r="F765" s="36">
        <v>25561</v>
      </c>
      <c r="G765" s="3">
        <v>1</v>
      </c>
      <c r="H765" s="3" t="s">
        <v>6397</v>
      </c>
      <c r="I765" s="3" t="s">
        <v>6822</v>
      </c>
      <c r="J765" s="3" t="s">
        <v>6556</v>
      </c>
      <c r="K765" s="3" t="s">
        <v>1139</v>
      </c>
      <c r="L765" s="8" t="s">
        <v>9813</v>
      </c>
      <c r="M765" s="5" t="s">
        <v>3092</v>
      </c>
      <c r="N765" s="13" t="s">
        <v>1043</v>
      </c>
      <c r="O765" s="5">
        <v>44874</v>
      </c>
      <c r="P765" s="8">
        <v>1</v>
      </c>
      <c r="Q765" s="9">
        <v>1</v>
      </c>
      <c r="R765" s="9" t="str">
        <f>IFERROR(VLOOKUP(Tabla2[[#This Row],[CONTRATISTA PRNCIPAL]],Hoja1!$L$5:$M$9,2,FALSE),"CJV")</f>
        <v>EPC</v>
      </c>
      <c r="S765" s="9" t="str">
        <f>IF(Tabla2[[#This Row],[EMPRESA]]=Tabla2[[#This Row],[CONTRATISTA PRNCIPAL]],"Principal","Secundaria")</f>
        <v>Principal</v>
      </c>
      <c r="T765" s="10">
        <f>IFERROR(1/COUNTIF(Tabla2[CONTRATISTA PRNCIPAL],Tabla2[[#This Row],[CONTRATISTA PRNCIPAL]]),0)</f>
        <v>3.5714285714285713E-3</v>
      </c>
      <c r="U765" s="33">
        <f ca="1">IF(((TODAY()-Tabla2[[#This Row],[FECHA NACIMIENTO]])/365)&lt;18,"Corregir", IF(((TODAY()-Tabla2[[#This Row],[FECHA NACIMIENTO]])/365)&gt;80, "Corregir",ROUNDDOWN(((TODAY()-Tabla2[[#This Row],[FECHA NACIMIENTO]])/365),0)))</f>
        <v>53</v>
      </c>
      <c r="V76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765" s="34" t="str">
        <f ca="1">+IF(Tabla2[[#This Row],[Edad]]="Corregir","Corregir","Ok")</f>
        <v>Ok</v>
      </c>
      <c r="X765" s="10" t="str">
        <f>+IFERROR(VLOOKUP(Tabla2[[#This Row],[DISTRITO SEGÚN DNI]],Hoja1!$A$2:$B$55,2,FALSE),"No")</f>
        <v>No</v>
      </c>
      <c r="Y765" s="10" t="str">
        <f>IF(OR(LOWER(Tabla2[[#This Row],[GENERO]])="masculino", LOWER(Tabla2[[#This Row],[GENERO]])="femenino"),"OK","Corregir")</f>
        <v>OK</v>
      </c>
      <c r="Z765" s="10" t="str">
        <f>+IF(Tabla2[[#This Row],[Nro. DNI / CE]]="","Corregir",IF(LEN(Tabla2[[#This Row],[Nro. DNI / CE]])&gt;=8,"OK","Corregir"))</f>
        <v>OK</v>
      </c>
      <c r="AA765" s="10">
        <f>COUNTIF(Tabla2[APELLIDOS Y NOMBRES],Tabla2[[#This Row],[APELLIDOS Y NOMBRES]])</f>
        <v>1</v>
      </c>
      <c r="AB765" t="str">
        <f ca="1">+IFERROR(IF(Tabla2[[#This Row],[FECHA CESE/BAJA]]="","No Aplica",IF(AND(MONTH(Tabla2[[#This Row],[FECHA CESE/BAJA]])=MONTH(TODAY()-30),YEAR(Tabla2[[#This Row],[FECHA CESE/BAJA]])=YEAR(TODAY())),MONTH(TODAY()-30)&amp;"-"&amp;YEAR(TODAY()),"Borrar")),"No aplica")</f>
        <v>No aplica</v>
      </c>
      <c r="AC765" t="str">
        <f ca="1">+IFERROR(IF(Tabla2[[#This Row],[FECHA INICIO DE LABORES EN OBRA]]="","No Aplica",IF(AND(MONTH(Tabla2[[#This Row],[FECHA INICIO DE LABORES EN OBRA]])=MONTH(TODAY()-30),YEAR(Tabla2[[#This Row],[FECHA INICIO DE LABORES EN OBRA]])=YEAR(TODAY())),MONTH(TODAY()-30)&amp;"-"&amp;YEAR(TODAY()),"No Aplica")),"No Aplica")</f>
        <v>No Aplica</v>
      </c>
    </row>
    <row r="766" spans="1:29" x14ac:dyDescent="0.25">
      <c r="A766" s="2">
        <v>20101155588</v>
      </c>
      <c r="B766" s="3" t="s">
        <v>39</v>
      </c>
      <c r="C766" s="3" t="s">
        <v>39</v>
      </c>
      <c r="D766" s="3">
        <v>42762207</v>
      </c>
      <c r="E766" s="3" t="s">
        <v>297</v>
      </c>
      <c r="F766" s="36">
        <v>29593</v>
      </c>
      <c r="G766" s="3">
        <v>1</v>
      </c>
      <c r="H766" s="3" t="s">
        <v>6397</v>
      </c>
      <c r="I766" s="3" t="s">
        <v>6822</v>
      </c>
      <c r="J766" s="3" t="s">
        <v>6838</v>
      </c>
      <c r="K766" s="3" t="s">
        <v>36</v>
      </c>
      <c r="L766" s="8" t="s">
        <v>9813</v>
      </c>
      <c r="M766" s="5" t="s">
        <v>3092</v>
      </c>
      <c r="N766" s="13" t="s">
        <v>1043</v>
      </c>
      <c r="O766" s="5">
        <v>44112</v>
      </c>
      <c r="P766" s="8">
        <v>1</v>
      </c>
      <c r="Q766" s="9">
        <v>1</v>
      </c>
      <c r="R766" s="9" t="str">
        <f>IFERROR(VLOOKUP(Tabla2[[#This Row],[CONTRATISTA PRNCIPAL]],Hoja1!$L$5:$M$9,2,FALSE),"CJV")</f>
        <v>EPC</v>
      </c>
      <c r="S766" s="9" t="str">
        <f>IF(Tabla2[[#This Row],[EMPRESA]]=Tabla2[[#This Row],[CONTRATISTA PRNCIPAL]],"Principal","Secundaria")</f>
        <v>Principal</v>
      </c>
      <c r="T766" s="10">
        <f>IFERROR(1/COUNTIF(Tabla2[CONTRATISTA PRNCIPAL],Tabla2[[#This Row],[CONTRATISTA PRNCIPAL]]),0)</f>
        <v>3.5714285714285713E-3</v>
      </c>
      <c r="U766" s="33">
        <f ca="1">IF(((TODAY()-Tabla2[[#This Row],[FECHA NACIMIENTO]])/365)&lt;18,"Corregir", IF(((TODAY()-Tabla2[[#This Row],[FECHA NACIMIENTO]])/365)&gt;80, "Corregir",ROUNDDOWN(((TODAY()-Tabla2[[#This Row],[FECHA NACIMIENTO]])/365),0)))</f>
        <v>42</v>
      </c>
      <c r="V76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766" s="34" t="str">
        <f ca="1">+IF(Tabla2[[#This Row],[Edad]]="Corregir","Corregir","Ok")</f>
        <v>Ok</v>
      </c>
      <c r="X766" s="10" t="str">
        <f>+IFERROR(VLOOKUP(Tabla2[[#This Row],[DISTRITO SEGÚN DNI]],Hoja1!$A$2:$B$55,2,FALSE),"No")</f>
        <v>SANTA ANITA</v>
      </c>
      <c r="Y766" s="10" t="str">
        <f>IF(OR(LOWER(Tabla2[[#This Row],[GENERO]])="masculino", LOWER(Tabla2[[#This Row],[GENERO]])="femenino"),"OK","Corregir")</f>
        <v>OK</v>
      </c>
      <c r="Z766" s="10" t="str">
        <f>+IF(Tabla2[[#This Row],[Nro. DNI / CE]]="","Corregir",IF(LEN(Tabla2[[#This Row],[Nro. DNI / CE]])&gt;=8,"OK","Corregir"))</f>
        <v>OK</v>
      </c>
      <c r="AA766" s="10">
        <f>COUNTIF(Tabla2[APELLIDOS Y NOMBRES],Tabla2[[#This Row],[APELLIDOS Y NOMBRES]])</f>
        <v>1</v>
      </c>
      <c r="AB766" t="str">
        <f ca="1">+IFERROR(IF(Tabla2[[#This Row],[FECHA CESE/BAJA]]="","No Aplica",IF(AND(MONTH(Tabla2[[#This Row],[FECHA CESE/BAJA]])=MONTH(TODAY()-30),YEAR(Tabla2[[#This Row],[FECHA CESE/BAJA]])=YEAR(TODAY())),MONTH(TODAY()-30)&amp;"-"&amp;YEAR(TODAY()),"Borrar")),"No aplica")</f>
        <v>No aplica</v>
      </c>
      <c r="AC766" t="str">
        <f ca="1">+IFERROR(IF(Tabla2[[#This Row],[FECHA INICIO DE LABORES EN OBRA]]="","No Aplica",IF(AND(MONTH(Tabla2[[#This Row],[FECHA INICIO DE LABORES EN OBRA]])=MONTH(TODAY()-30),YEAR(Tabla2[[#This Row],[FECHA INICIO DE LABORES EN OBRA]])=YEAR(TODAY())),MONTH(TODAY()-30)&amp;"-"&amp;YEAR(TODAY()),"No Aplica")),"No Aplica")</f>
        <v>No Aplica</v>
      </c>
    </row>
    <row r="767" spans="1:29" x14ac:dyDescent="0.25">
      <c r="A767" s="2">
        <v>20101155588</v>
      </c>
      <c r="B767" s="3" t="s">
        <v>39</v>
      </c>
      <c r="C767" s="3" t="s">
        <v>39</v>
      </c>
      <c r="D767" s="3">
        <v>42179058</v>
      </c>
      <c r="E767" s="3" t="s">
        <v>298</v>
      </c>
      <c r="F767" s="36">
        <v>30161</v>
      </c>
      <c r="G767" s="3">
        <v>1</v>
      </c>
      <c r="H767" s="3" t="s">
        <v>6397</v>
      </c>
      <c r="I767" s="3" t="s">
        <v>6822</v>
      </c>
      <c r="J767" s="3" t="s">
        <v>6839</v>
      </c>
      <c r="K767" s="3" t="s">
        <v>36</v>
      </c>
      <c r="L767" s="8" t="s">
        <v>9813</v>
      </c>
      <c r="M767" s="5" t="s">
        <v>3092</v>
      </c>
      <c r="N767" s="13" t="s">
        <v>1043</v>
      </c>
      <c r="O767" s="5">
        <v>44805</v>
      </c>
      <c r="P767" s="8">
        <v>1</v>
      </c>
      <c r="Q767" s="9">
        <v>1</v>
      </c>
      <c r="R767" s="9" t="str">
        <f>IFERROR(VLOOKUP(Tabla2[[#This Row],[CONTRATISTA PRNCIPAL]],Hoja1!$L$5:$M$9,2,FALSE),"CJV")</f>
        <v>EPC</v>
      </c>
      <c r="S767" s="9" t="str">
        <f>IF(Tabla2[[#This Row],[EMPRESA]]=Tabla2[[#This Row],[CONTRATISTA PRNCIPAL]],"Principal","Secundaria")</f>
        <v>Principal</v>
      </c>
      <c r="T767" s="10">
        <f>IFERROR(1/COUNTIF(Tabla2[CONTRATISTA PRNCIPAL],Tabla2[[#This Row],[CONTRATISTA PRNCIPAL]]),0)</f>
        <v>3.5714285714285713E-3</v>
      </c>
      <c r="U767" s="33">
        <f ca="1">IF(((TODAY()-Tabla2[[#This Row],[FECHA NACIMIENTO]])/365)&lt;18,"Corregir", IF(((TODAY()-Tabla2[[#This Row],[FECHA NACIMIENTO]])/365)&gt;80, "Corregir",ROUNDDOWN(((TODAY()-Tabla2[[#This Row],[FECHA NACIMIENTO]])/365),0)))</f>
        <v>41</v>
      </c>
      <c r="V76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767" s="34" t="str">
        <f ca="1">+IF(Tabla2[[#This Row],[Edad]]="Corregir","Corregir","Ok")</f>
        <v>Ok</v>
      </c>
      <c r="X767" s="10" t="str">
        <f>+IFERROR(VLOOKUP(Tabla2[[#This Row],[DISTRITO SEGÚN DNI]],Hoja1!$A$2:$B$55,2,FALSE),"No")</f>
        <v>SANTA ANITA</v>
      </c>
      <c r="Y767" s="10" t="str">
        <f>IF(OR(LOWER(Tabla2[[#This Row],[GENERO]])="masculino", LOWER(Tabla2[[#This Row],[GENERO]])="femenino"),"OK","Corregir")</f>
        <v>OK</v>
      </c>
      <c r="Z767" s="10" t="str">
        <f>+IF(Tabla2[[#This Row],[Nro. DNI / CE]]="","Corregir",IF(LEN(Tabla2[[#This Row],[Nro. DNI / CE]])&gt;=8,"OK","Corregir"))</f>
        <v>OK</v>
      </c>
      <c r="AA767" s="10">
        <f>COUNTIF(Tabla2[APELLIDOS Y NOMBRES],Tabla2[[#This Row],[APELLIDOS Y NOMBRES]])</f>
        <v>1</v>
      </c>
      <c r="AB767" t="str">
        <f ca="1">+IFERROR(IF(Tabla2[[#This Row],[FECHA CESE/BAJA]]="","No Aplica",IF(AND(MONTH(Tabla2[[#This Row],[FECHA CESE/BAJA]])=MONTH(TODAY()-30),YEAR(Tabla2[[#This Row],[FECHA CESE/BAJA]])=YEAR(TODAY())),MONTH(TODAY()-30)&amp;"-"&amp;YEAR(TODAY()),"Borrar")),"No aplica")</f>
        <v>No aplica</v>
      </c>
      <c r="AC767" t="str">
        <f ca="1">+IFERROR(IF(Tabla2[[#This Row],[FECHA INICIO DE LABORES EN OBRA]]="","No Aplica",IF(AND(MONTH(Tabla2[[#This Row],[FECHA INICIO DE LABORES EN OBRA]])=MONTH(TODAY()-30),YEAR(Tabla2[[#This Row],[FECHA INICIO DE LABORES EN OBRA]])=YEAR(TODAY())),MONTH(TODAY()-30)&amp;"-"&amp;YEAR(TODAY()),"No Aplica")),"No Aplica")</f>
        <v>No Aplica</v>
      </c>
    </row>
    <row r="768" spans="1:29" x14ac:dyDescent="0.25">
      <c r="A768" s="2">
        <v>20101155588</v>
      </c>
      <c r="B768" s="3" t="s">
        <v>39</v>
      </c>
      <c r="C768" s="3" t="s">
        <v>39</v>
      </c>
      <c r="D768" s="3" t="s">
        <v>6840</v>
      </c>
      <c r="E768" s="3" t="s">
        <v>6841</v>
      </c>
      <c r="F768" s="36">
        <v>34815</v>
      </c>
      <c r="G768" s="3">
        <v>1</v>
      </c>
      <c r="H768" s="3" t="s">
        <v>6397</v>
      </c>
      <c r="I768" s="3" t="s">
        <v>6822</v>
      </c>
      <c r="J768" s="3" t="s">
        <v>6842</v>
      </c>
      <c r="K768" s="3" t="s">
        <v>2089</v>
      </c>
      <c r="L768" s="8" t="s">
        <v>9813</v>
      </c>
      <c r="M768" s="5" t="s">
        <v>3092</v>
      </c>
      <c r="N768" s="13" t="s">
        <v>1043</v>
      </c>
      <c r="O768" s="5">
        <v>44937</v>
      </c>
      <c r="P768" s="8">
        <v>1</v>
      </c>
      <c r="Q768" s="9">
        <v>1</v>
      </c>
      <c r="R768" s="9" t="str">
        <f>IFERROR(VLOOKUP(Tabla2[[#This Row],[CONTRATISTA PRNCIPAL]],Hoja1!$L$5:$M$9,2,FALSE),"CJV")</f>
        <v>EPC</v>
      </c>
      <c r="S768" s="9" t="str">
        <f>IF(Tabla2[[#This Row],[EMPRESA]]=Tabla2[[#This Row],[CONTRATISTA PRNCIPAL]],"Principal","Secundaria")</f>
        <v>Principal</v>
      </c>
      <c r="T768" s="10">
        <f>IFERROR(1/COUNTIF(Tabla2[CONTRATISTA PRNCIPAL],Tabla2[[#This Row],[CONTRATISTA PRNCIPAL]]),0)</f>
        <v>3.5714285714285713E-3</v>
      </c>
      <c r="U768" s="33">
        <f ca="1">IF(((TODAY()-Tabla2[[#This Row],[FECHA NACIMIENTO]])/365)&lt;18,"Corregir", IF(((TODAY()-Tabla2[[#This Row],[FECHA NACIMIENTO]])/365)&gt;80, "Corregir",ROUNDDOWN(((TODAY()-Tabla2[[#This Row],[FECHA NACIMIENTO]])/365),0)))</f>
        <v>28</v>
      </c>
      <c r="V76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768" s="34" t="str">
        <f ca="1">+IF(Tabla2[[#This Row],[Edad]]="Corregir","Corregir","Ok")</f>
        <v>Ok</v>
      </c>
      <c r="X768" s="10" t="str">
        <f>+IFERROR(VLOOKUP(Tabla2[[#This Row],[DISTRITO SEGÚN DNI]],Hoja1!$A$2:$B$55,2,FALSE),"No")</f>
        <v>No</v>
      </c>
      <c r="Y768" s="10" t="str">
        <f>IF(OR(LOWER(Tabla2[[#This Row],[GENERO]])="masculino", LOWER(Tabla2[[#This Row],[GENERO]])="femenino"),"OK","Corregir")</f>
        <v>OK</v>
      </c>
      <c r="Z768" s="10" t="str">
        <f>+IF(Tabla2[[#This Row],[Nro. DNI / CE]]="","Corregir",IF(LEN(Tabla2[[#This Row],[Nro. DNI / CE]])&gt;=8,"OK","Corregir"))</f>
        <v>OK</v>
      </c>
      <c r="AA768" s="10">
        <f>COUNTIF(Tabla2[APELLIDOS Y NOMBRES],Tabla2[[#This Row],[APELLIDOS Y NOMBRES]])</f>
        <v>1</v>
      </c>
      <c r="AB768" t="str">
        <f ca="1">+IFERROR(IF(Tabla2[[#This Row],[FECHA CESE/BAJA]]="","No Aplica",IF(AND(MONTH(Tabla2[[#This Row],[FECHA CESE/BAJA]])=MONTH(TODAY()-30),YEAR(Tabla2[[#This Row],[FECHA CESE/BAJA]])=YEAR(TODAY())),MONTH(TODAY()-30)&amp;"-"&amp;YEAR(TODAY()),"Borrar")),"No aplica")</f>
        <v>No aplica</v>
      </c>
      <c r="AC768" t="str">
        <f ca="1">+IFERROR(IF(Tabla2[[#This Row],[FECHA INICIO DE LABORES EN OBRA]]="","No Aplica",IF(AND(MONTH(Tabla2[[#This Row],[FECHA INICIO DE LABORES EN OBRA]])=MONTH(TODAY()-30),YEAR(Tabla2[[#This Row],[FECHA INICIO DE LABORES EN OBRA]])=YEAR(TODAY())),MONTH(TODAY()-30)&amp;"-"&amp;YEAR(TODAY()),"No Aplica")),"No Aplica")</f>
        <v>No Aplica</v>
      </c>
    </row>
    <row r="769" spans="1:29" x14ac:dyDescent="0.25">
      <c r="A769" s="2">
        <v>20101155588</v>
      </c>
      <c r="B769" s="3" t="s">
        <v>39</v>
      </c>
      <c r="C769" s="3" t="s">
        <v>39</v>
      </c>
      <c r="D769" s="3" t="s">
        <v>299</v>
      </c>
      <c r="E769" s="3" t="s">
        <v>300</v>
      </c>
      <c r="F769" s="36">
        <v>27921</v>
      </c>
      <c r="G769" s="3">
        <v>1</v>
      </c>
      <c r="H769" s="3" t="s">
        <v>6397</v>
      </c>
      <c r="I769" s="3" t="s">
        <v>6843</v>
      </c>
      <c r="J769" s="3" t="s">
        <v>6844</v>
      </c>
      <c r="K769" s="3" t="s">
        <v>32</v>
      </c>
      <c r="L769" s="8" t="s">
        <v>9813</v>
      </c>
      <c r="M769" s="5" t="s">
        <v>3092</v>
      </c>
      <c r="N769" s="13" t="s">
        <v>1043</v>
      </c>
      <c r="O769" s="5">
        <v>43806</v>
      </c>
      <c r="P769" s="8">
        <v>1</v>
      </c>
      <c r="Q769" s="9">
        <v>1</v>
      </c>
      <c r="R769" s="9" t="str">
        <f>IFERROR(VLOOKUP(Tabla2[[#This Row],[CONTRATISTA PRNCIPAL]],Hoja1!$L$5:$M$9,2,FALSE),"CJV")</f>
        <v>EPC</v>
      </c>
      <c r="S769" s="9" t="str">
        <f>IF(Tabla2[[#This Row],[EMPRESA]]=Tabla2[[#This Row],[CONTRATISTA PRNCIPAL]],"Principal","Secundaria")</f>
        <v>Principal</v>
      </c>
      <c r="T769" s="10">
        <f>IFERROR(1/COUNTIF(Tabla2[CONTRATISTA PRNCIPAL],Tabla2[[#This Row],[CONTRATISTA PRNCIPAL]]),0)</f>
        <v>3.5714285714285713E-3</v>
      </c>
      <c r="U769" s="33">
        <f ca="1">IF(((TODAY()-Tabla2[[#This Row],[FECHA NACIMIENTO]])/365)&lt;18,"Corregir", IF(((TODAY()-Tabla2[[#This Row],[FECHA NACIMIENTO]])/365)&gt;80, "Corregir",ROUNDDOWN(((TODAY()-Tabla2[[#This Row],[FECHA NACIMIENTO]])/365),0)))</f>
        <v>47</v>
      </c>
      <c r="V76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769" s="34" t="str">
        <f ca="1">+IF(Tabla2[[#This Row],[Edad]]="Corregir","Corregir","Ok")</f>
        <v>Ok</v>
      </c>
      <c r="X769" s="10" t="str">
        <f>+IFERROR(VLOOKUP(Tabla2[[#This Row],[DISTRITO SEGÚN DNI]],Hoja1!$A$2:$B$55,2,FALSE),"No")</f>
        <v>CALLAO</v>
      </c>
      <c r="Y769" s="10" t="str">
        <f>IF(OR(LOWER(Tabla2[[#This Row],[GENERO]])="masculino", LOWER(Tabla2[[#This Row],[GENERO]])="femenino"),"OK","Corregir")</f>
        <v>OK</v>
      </c>
      <c r="Z769" s="10" t="str">
        <f>+IF(Tabla2[[#This Row],[Nro. DNI / CE]]="","Corregir",IF(LEN(Tabla2[[#This Row],[Nro. DNI / CE]])&gt;=8,"OK","Corregir"))</f>
        <v>OK</v>
      </c>
      <c r="AA769" s="10">
        <f>COUNTIF(Tabla2[APELLIDOS Y NOMBRES],Tabla2[[#This Row],[APELLIDOS Y NOMBRES]])</f>
        <v>1</v>
      </c>
      <c r="AB769" t="str">
        <f ca="1">+IFERROR(IF(Tabla2[[#This Row],[FECHA CESE/BAJA]]="","No Aplica",IF(AND(MONTH(Tabla2[[#This Row],[FECHA CESE/BAJA]])=MONTH(TODAY()-30),YEAR(Tabla2[[#This Row],[FECHA CESE/BAJA]])=YEAR(TODAY())),MONTH(TODAY()-30)&amp;"-"&amp;YEAR(TODAY()),"Borrar")),"No aplica")</f>
        <v>No aplica</v>
      </c>
      <c r="AC769" t="str">
        <f ca="1">+IFERROR(IF(Tabla2[[#This Row],[FECHA INICIO DE LABORES EN OBRA]]="","No Aplica",IF(AND(MONTH(Tabla2[[#This Row],[FECHA INICIO DE LABORES EN OBRA]])=MONTH(TODAY()-30),YEAR(Tabla2[[#This Row],[FECHA INICIO DE LABORES EN OBRA]])=YEAR(TODAY())),MONTH(TODAY()-30)&amp;"-"&amp;YEAR(TODAY()),"No Aplica")),"No Aplica")</f>
        <v>No Aplica</v>
      </c>
    </row>
    <row r="770" spans="1:29" x14ac:dyDescent="0.25">
      <c r="A770" s="2">
        <v>20101155588</v>
      </c>
      <c r="B770" s="3" t="s">
        <v>39</v>
      </c>
      <c r="C770" s="3" t="s">
        <v>39</v>
      </c>
      <c r="D770" s="3" t="s">
        <v>301</v>
      </c>
      <c r="E770" s="3" t="s">
        <v>302</v>
      </c>
      <c r="F770" s="36">
        <v>29439</v>
      </c>
      <c r="G770" s="3">
        <v>1</v>
      </c>
      <c r="H770" s="3" t="s">
        <v>6397</v>
      </c>
      <c r="I770" s="3" t="s">
        <v>6843</v>
      </c>
      <c r="J770" s="3" t="s">
        <v>6845</v>
      </c>
      <c r="K770" s="3" t="s">
        <v>34</v>
      </c>
      <c r="L770" s="8" t="s">
        <v>9813</v>
      </c>
      <c r="M770" s="5" t="s">
        <v>3092</v>
      </c>
      <c r="N770" s="13" t="s">
        <v>1043</v>
      </c>
      <c r="O770" s="5">
        <v>43191</v>
      </c>
      <c r="P770" s="8">
        <v>1</v>
      </c>
      <c r="Q770" s="9">
        <v>1</v>
      </c>
      <c r="R770" s="9" t="str">
        <f>IFERROR(VLOOKUP(Tabla2[[#This Row],[CONTRATISTA PRNCIPAL]],Hoja1!$L$5:$M$9,2,FALSE),"CJV")</f>
        <v>EPC</v>
      </c>
      <c r="S770" s="9" t="str">
        <f>IF(Tabla2[[#This Row],[EMPRESA]]=Tabla2[[#This Row],[CONTRATISTA PRNCIPAL]],"Principal","Secundaria")</f>
        <v>Principal</v>
      </c>
      <c r="T770" s="10">
        <f>IFERROR(1/COUNTIF(Tabla2[CONTRATISTA PRNCIPAL],Tabla2[[#This Row],[CONTRATISTA PRNCIPAL]]),0)</f>
        <v>3.5714285714285713E-3</v>
      </c>
      <c r="U770" s="33">
        <f ca="1">IF(((TODAY()-Tabla2[[#This Row],[FECHA NACIMIENTO]])/365)&lt;18,"Corregir", IF(((TODAY()-Tabla2[[#This Row],[FECHA NACIMIENTO]])/365)&gt;80, "Corregir",ROUNDDOWN(((TODAY()-Tabla2[[#This Row],[FECHA NACIMIENTO]])/365),0)))</f>
        <v>43</v>
      </c>
      <c r="V77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770" s="34" t="str">
        <f ca="1">+IF(Tabla2[[#This Row],[Edad]]="Corregir","Corregir","Ok")</f>
        <v>Ok</v>
      </c>
      <c r="X770" s="10" t="str">
        <f>+IFERROR(VLOOKUP(Tabla2[[#This Row],[DISTRITO SEGÚN DNI]],Hoja1!$A$2:$B$55,2,FALSE),"No")</f>
        <v>CALLAO</v>
      </c>
      <c r="Y770" s="10" t="str">
        <f>IF(OR(LOWER(Tabla2[[#This Row],[GENERO]])="masculino", LOWER(Tabla2[[#This Row],[GENERO]])="femenino"),"OK","Corregir")</f>
        <v>OK</v>
      </c>
      <c r="Z770" s="10" t="str">
        <f>+IF(Tabla2[[#This Row],[Nro. DNI / CE]]="","Corregir",IF(LEN(Tabla2[[#This Row],[Nro. DNI / CE]])&gt;=8,"OK","Corregir"))</f>
        <v>OK</v>
      </c>
      <c r="AA770" s="10">
        <f>COUNTIF(Tabla2[APELLIDOS Y NOMBRES],Tabla2[[#This Row],[APELLIDOS Y NOMBRES]])</f>
        <v>1</v>
      </c>
      <c r="AB770" t="str">
        <f ca="1">+IFERROR(IF(Tabla2[[#This Row],[FECHA CESE/BAJA]]="","No Aplica",IF(AND(MONTH(Tabla2[[#This Row],[FECHA CESE/BAJA]])=MONTH(TODAY()-30),YEAR(Tabla2[[#This Row],[FECHA CESE/BAJA]])=YEAR(TODAY())),MONTH(TODAY()-30)&amp;"-"&amp;YEAR(TODAY()),"Borrar")),"No aplica")</f>
        <v>No aplica</v>
      </c>
      <c r="AC770" t="str">
        <f ca="1">+IFERROR(IF(Tabla2[[#This Row],[FECHA INICIO DE LABORES EN OBRA]]="","No Aplica",IF(AND(MONTH(Tabla2[[#This Row],[FECHA INICIO DE LABORES EN OBRA]])=MONTH(TODAY()-30),YEAR(Tabla2[[#This Row],[FECHA INICIO DE LABORES EN OBRA]])=YEAR(TODAY())),MONTH(TODAY()-30)&amp;"-"&amp;YEAR(TODAY()),"No Aplica")),"No Aplica")</f>
        <v>No Aplica</v>
      </c>
    </row>
    <row r="771" spans="1:29" x14ac:dyDescent="0.25">
      <c r="A771" s="2">
        <v>20101155588</v>
      </c>
      <c r="B771" s="3" t="s">
        <v>39</v>
      </c>
      <c r="C771" s="3" t="s">
        <v>39</v>
      </c>
      <c r="D771" s="3">
        <v>43389284</v>
      </c>
      <c r="E771" s="3" t="s">
        <v>6846</v>
      </c>
      <c r="F771" s="36">
        <v>31355</v>
      </c>
      <c r="G771" s="3">
        <v>1</v>
      </c>
      <c r="H771" s="3" t="s">
        <v>2765</v>
      </c>
      <c r="I771" s="3" t="s">
        <v>6843</v>
      </c>
      <c r="J771" s="3" t="s">
        <v>6847</v>
      </c>
      <c r="K771" s="3" t="s">
        <v>1713</v>
      </c>
      <c r="L771" s="8" t="s">
        <v>9813</v>
      </c>
      <c r="M771" s="5" t="s">
        <v>3092</v>
      </c>
      <c r="N771" s="13" t="s">
        <v>1043</v>
      </c>
      <c r="O771" s="5" t="s">
        <v>13272</v>
      </c>
      <c r="P771" s="8">
        <v>1</v>
      </c>
      <c r="Q771" s="9">
        <v>1</v>
      </c>
      <c r="R771" s="9" t="str">
        <f>IFERROR(VLOOKUP(Tabla2[[#This Row],[CONTRATISTA PRNCIPAL]],Hoja1!$L$5:$M$9,2,FALSE),"CJV")</f>
        <v>EPC</v>
      </c>
      <c r="S771" s="9" t="str">
        <f>IF(Tabla2[[#This Row],[EMPRESA]]=Tabla2[[#This Row],[CONTRATISTA PRNCIPAL]],"Principal","Secundaria")</f>
        <v>Principal</v>
      </c>
      <c r="T771" s="10">
        <f>IFERROR(1/COUNTIF(Tabla2[CONTRATISTA PRNCIPAL],Tabla2[[#This Row],[CONTRATISTA PRNCIPAL]]),0)</f>
        <v>3.5714285714285713E-3</v>
      </c>
      <c r="U771" s="33">
        <f ca="1">IF(((TODAY()-Tabla2[[#This Row],[FECHA NACIMIENTO]])/365)&lt;18,"Corregir", IF(((TODAY()-Tabla2[[#This Row],[FECHA NACIMIENTO]])/365)&gt;80, "Corregir",ROUNDDOWN(((TODAY()-Tabla2[[#This Row],[FECHA NACIMIENTO]])/365),0)))</f>
        <v>37</v>
      </c>
      <c r="V77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771" s="34" t="str">
        <f ca="1">+IF(Tabla2[[#This Row],[Edad]]="Corregir","Corregir","Ok")</f>
        <v>Ok</v>
      </c>
      <c r="X771" s="10" t="str">
        <f>+IFERROR(VLOOKUP(Tabla2[[#This Row],[DISTRITO SEGÚN DNI]],Hoja1!$A$2:$B$55,2,FALSE),"No")</f>
        <v>No</v>
      </c>
      <c r="Y771" s="10" t="str">
        <f>IF(OR(LOWER(Tabla2[[#This Row],[GENERO]])="masculino", LOWER(Tabla2[[#This Row],[GENERO]])="femenino"),"OK","Corregir")</f>
        <v>OK</v>
      </c>
      <c r="Z771" s="10" t="str">
        <f>+IF(Tabla2[[#This Row],[Nro. DNI / CE]]="","Corregir",IF(LEN(Tabla2[[#This Row],[Nro. DNI / CE]])&gt;=8,"OK","Corregir"))</f>
        <v>OK</v>
      </c>
      <c r="AA771" s="10">
        <f>COUNTIF(Tabla2[APELLIDOS Y NOMBRES],Tabla2[[#This Row],[APELLIDOS Y NOMBRES]])</f>
        <v>1</v>
      </c>
      <c r="AB771" t="str">
        <f ca="1">+IFERROR(IF(Tabla2[[#This Row],[FECHA CESE/BAJA]]="","No Aplica",IF(AND(MONTH(Tabla2[[#This Row],[FECHA CESE/BAJA]])=MONTH(TODAY()-30),YEAR(Tabla2[[#This Row],[FECHA CESE/BAJA]])=YEAR(TODAY())),MONTH(TODAY()-30)&amp;"-"&amp;YEAR(TODAY()),"Borrar")),"No aplica")</f>
        <v>No aplica</v>
      </c>
      <c r="AC771" t="str">
        <f ca="1">+IFERROR(IF(Tabla2[[#This Row],[FECHA INICIO DE LABORES EN OBRA]]="","No Aplica",IF(AND(MONTH(Tabla2[[#This Row],[FECHA INICIO DE LABORES EN OBRA]])=MONTH(TODAY()-30),YEAR(Tabla2[[#This Row],[FECHA INICIO DE LABORES EN OBRA]])=YEAR(TODAY())),MONTH(TODAY()-30)&amp;"-"&amp;YEAR(TODAY()),"No Aplica")),"No Aplica")</f>
        <v>No Aplica</v>
      </c>
    </row>
    <row r="772" spans="1:29" x14ac:dyDescent="0.25">
      <c r="A772" s="2">
        <v>20101155588</v>
      </c>
      <c r="B772" s="3" t="s">
        <v>39</v>
      </c>
      <c r="C772" s="3" t="s">
        <v>39</v>
      </c>
      <c r="D772" s="3">
        <v>75481529</v>
      </c>
      <c r="E772" s="3" t="s">
        <v>6848</v>
      </c>
      <c r="F772" s="36">
        <v>35428</v>
      </c>
      <c r="G772" s="3">
        <v>1</v>
      </c>
      <c r="H772" s="3" t="s">
        <v>6397</v>
      </c>
      <c r="I772" s="3" t="s">
        <v>6843</v>
      </c>
      <c r="J772" s="3" t="s">
        <v>6849</v>
      </c>
      <c r="K772" s="3" t="s">
        <v>6029</v>
      </c>
      <c r="L772" s="8" t="s">
        <v>9813</v>
      </c>
      <c r="M772" s="5" t="s">
        <v>3092</v>
      </c>
      <c r="N772" s="13" t="s">
        <v>1043</v>
      </c>
      <c r="O772" s="5">
        <v>44476</v>
      </c>
      <c r="P772" s="8">
        <v>1</v>
      </c>
      <c r="Q772" s="9">
        <v>1</v>
      </c>
      <c r="R772" s="9" t="str">
        <f>IFERROR(VLOOKUP(Tabla2[[#This Row],[CONTRATISTA PRNCIPAL]],Hoja1!$L$5:$M$9,2,FALSE),"CJV")</f>
        <v>EPC</v>
      </c>
      <c r="S772" s="9" t="str">
        <f>IF(Tabla2[[#This Row],[EMPRESA]]=Tabla2[[#This Row],[CONTRATISTA PRNCIPAL]],"Principal","Secundaria")</f>
        <v>Principal</v>
      </c>
      <c r="T772" s="10">
        <f>IFERROR(1/COUNTIF(Tabla2[CONTRATISTA PRNCIPAL],Tabla2[[#This Row],[CONTRATISTA PRNCIPAL]]),0)</f>
        <v>3.5714285714285713E-3</v>
      </c>
      <c r="U772" s="33">
        <f ca="1">IF(((TODAY()-Tabla2[[#This Row],[FECHA NACIMIENTO]])/365)&lt;18,"Corregir", IF(((TODAY()-Tabla2[[#This Row],[FECHA NACIMIENTO]])/365)&gt;80, "Corregir",ROUNDDOWN(((TODAY()-Tabla2[[#This Row],[FECHA NACIMIENTO]])/365),0)))</f>
        <v>26</v>
      </c>
      <c r="V77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772" s="34" t="str">
        <f ca="1">+IF(Tabla2[[#This Row],[Edad]]="Corregir","Corregir","Ok")</f>
        <v>Ok</v>
      </c>
      <c r="X772" s="10" t="str">
        <f>+IFERROR(VLOOKUP(Tabla2[[#This Row],[DISTRITO SEGÚN DNI]],Hoja1!$A$2:$B$55,2,FALSE),"No")</f>
        <v>No</v>
      </c>
      <c r="Y772" s="10" t="str">
        <f>IF(OR(LOWER(Tabla2[[#This Row],[GENERO]])="masculino", LOWER(Tabla2[[#This Row],[GENERO]])="femenino"),"OK","Corregir")</f>
        <v>OK</v>
      </c>
      <c r="Z772" s="10" t="str">
        <f>+IF(Tabla2[[#This Row],[Nro. DNI / CE]]="","Corregir",IF(LEN(Tabla2[[#This Row],[Nro. DNI / CE]])&gt;=8,"OK","Corregir"))</f>
        <v>OK</v>
      </c>
      <c r="AA772" s="10">
        <f>COUNTIF(Tabla2[APELLIDOS Y NOMBRES],Tabla2[[#This Row],[APELLIDOS Y NOMBRES]])</f>
        <v>1</v>
      </c>
      <c r="AB772" t="str">
        <f ca="1">+IFERROR(IF(Tabla2[[#This Row],[FECHA CESE/BAJA]]="","No Aplica",IF(AND(MONTH(Tabla2[[#This Row],[FECHA CESE/BAJA]])=MONTH(TODAY()-30),YEAR(Tabla2[[#This Row],[FECHA CESE/BAJA]])=YEAR(TODAY())),MONTH(TODAY()-30)&amp;"-"&amp;YEAR(TODAY()),"Borrar")),"No aplica")</f>
        <v>No aplica</v>
      </c>
      <c r="AC772" t="str">
        <f ca="1">+IFERROR(IF(Tabla2[[#This Row],[FECHA INICIO DE LABORES EN OBRA]]="","No Aplica",IF(AND(MONTH(Tabla2[[#This Row],[FECHA INICIO DE LABORES EN OBRA]])=MONTH(TODAY()-30),YEAR(Tabla2[[#This Row],[FECHA INICIO DE LABORES EN OBRA]])=YEAR(TODAY())),MONTH(TODAY()-30)&amp;"-"&amp;YEAR(TODAY()),"No Aplica")),"No Aplica")</f>
        <v>No Aplica</v>
      </c>
    </row>
    <row r="773" spans="1:29" x14ac:dyDescent="0.25">
      <c r="A773" s="2">
        <v>20101155588</v>
      </c>
      <c r="B773" s="3" t="s">
        <v>39</v>
      </c>
      <c r="C773" s="3" t="s">
        <v>39</v>
      </c>
      <c r="D773" s="3" t="s">
        <v>8510</v>
      </c>
      <c r="E773" s="3" t="s">
        <v>6850</v>
      </c>
      <c r="F773" s="36">
        <v>22104</v>
      </c>
      <c r="G773" s="3">
        <v>1</v>
      </c>
      <c r="H773" s="3" t="s">
        <v>6397</v>
      </c>
      <c r="I773" s="3" t="s">
        <v>6843</v>
      </c>
      <c r="J773" s="3" t="s">
        <v>6851</v>
      </c>
      <c r="K773" s="3" t="s">
        <v>1063</v>
      </c>
      <c r="L773" s="8" t="s">
        <v>9813</v>
      </c>
      <c r="M773" s="5" t="s">
        <v>3092</v>
      </c>
      <c r="N773" s="13" t="s">
        <v>1043</v>
      </c>
      <c r="O773" s="5">
        <v>44455</v>
      </c>
      <c r="P773" s="8">
        <v>1</v>
      </c>
      <c r="Q773" s="9">
        <v>1</v>
      </c>
      <c r="R773" s="9" t="str">
        <f>IFERROR(VLOOKUP(Tabla2[[#This Row],[CONTRATISTA PRNCIPAL]],Hoja1!$L$5:$M$9,2,FALSE),"CJV")</f>
        <v>EPC</v>
      </c>
      <c r="S773" s="9" t="str">
        <f>IF(Tabla2[[#This Row],[EMPRESA]]=Tabla2[[#This Row],[CONTRATISTA PRNCIPAL]],"Principal","Secundaria")</f>
        <v>Principal</v>
      </c>
      <c r="T773" s="10">
        <f>IFERROR(1/COUNTIF(Tabla2[CONTRATISTA PRNCIPAL],Tabla2[[#This Row],[CONTRATISTA PRNCIPAL]]),0)</f>
        <v>3.5714285714285713E-3</v>
      </c>
      <c r="U773" s="33">
        <f ca="1">IF(((TODAY()-Tabla2[[#This Row],[FECHA NACIMIENTO]])/365)&lt;18,"Corregir", IF(((TODAY()-Tabla2[[#This Row],[FECHA NACIMIENTO]])/365)&gt;80, "Corregir",ROUNDDOWN(((TODAY()-Tabla2[[#This Row],[FECHA NACIMIENTO]])/365),0)))</f>
        <v>63</v>
      </c>
      <c r="V77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773" s="34" t="str">
        <f ca="1">+IF(Tabla2[[#This Row],[Edad]]="Corregir","Corregir","Ok")</f>
        <v>Ok</v>
      </c>
      <c r="X773" s="10" t="str">
        <f>+IFERROR(VLOOKUP(Tabla2[[#This Row],[DISTRITO SEGÚN DNI]],Hoja1!$A$2:$B$55,2,FALSE),"No")</f>
        <v>No</v>
      </c>
      <c r="Y773" s="10" t="str">
        <f>IF(OR(LOWER(Tabla2[[#This Row],[GENERO]])="masculino", LOWER(Tabla2[[#This Row],[GENERO]])="femenino"),"OK","Corregir")</f>
        <v>OK</v>
      </c>
      <c r="Z773" s="10" t="str">
        <f>+IF(Tabla2[[#This Row],[Nro. DNI / CE]]="","Corregir",IF(LEN(Tabla2[[#This Row],[Nro. DNI / CE]])&gt;=8,"OK","Corregir"))</f>
        <v>OK</v>
      </c>
      <c r="AA773" s="10">
        <f>COUNTIF(Tabla2[APELLIDOS Y NOMBRES],Tabla2[[#This Row],[APELLIDOS Y NOMBRES]])</f>
        <v>1</v>
      </c>
      <c r="AB773" t="str">
        <f ca="1">+IFERROR(IF(Tabla2[[#This Row],[FECHA CESE/BAJA]]="","No Aplica",IF(AND(MONTH(Tabla2[[#This Row],[FECHA CESE/BAJA]])=MONTH(TODAY()-30),YEAR(Tabla2[[#This Row],[FECHA CESE/BAJA]])=YEAR(TODAY())),MONTH(TODAY()-30)&amp;"-"&amp;YEAR(TODAY()),"Borrar")),"No aplica")</f>
        <v>No aplica</v>
      </c>
      <c r="AC773" t="str">
        <f ca="1">+IFERROR(IF(Tabla2[[#This Row],[FECHA INICIO DE LABORES EN OBRA]]="","No Aplica",IF(AND(MONTH(Tabla2[[#This Row],[FECHA INICIO DE LABORES EN OBRA]])=MONTH(TODAY()-30),YEAR(Tabla2[[#This Row],[FECHA INICIO DE LABORES EN OBRA]])=YEAR(TODAY())),MONTH(TODAY()-30)&amp;"-"&amp;YEAR(TODAY()),"No Aplica")),"No Aplica")</f>
        <v>No Aplica</v>
      </c>
    </row>
    <row r="774" spans="1:29" x14ac:dyDescent="0.25">
      <c r="A774" s="2">
        <v>20101155588</v>
      </c>
      <c r="B774" s="3" t="s">
        <v>39</v>
      </c>
      <c r="C774" s="3" t="s">
        <v>39</v>
      </c>
      <c r="D774" s="3">
        <v>40171810</v>
      </c>
      <c r="E774" s="3" t="s">
        <v>6852</v>
      </c>
      <c r="F774" s="36">
        <v>28992</v>
      </c>
      <c r="G774" s="3">
        <v>1</v>
      </c>
      <c r="H774" s="3" t="s">
        <v>6397</v>
      </c>
      <c r="I774" s="3" t="s">
        <v>6843</v>
      </c>
      <c r="J774" s="3" t="s">
        <v>6853</v>
      </c>
      <c r="K774" s="3" t="s">
        <v>6029</v>
      </c>
      <c r="L774" s="8" t="s">
        <v>9813</v>
      </c>
      <c r="M774" s="5" t="s">
        <v>3092</v>
      </c>
      <c r="N774" s="13" t="s">
        <v>1043</v>
      </c>
      <c r="O774" s="5">
        <v>44682</v>
      </c>
      <c r="P774" s="8">
        <v>1</v>
      </c>
      <c r="Q774" s="9">
        <v>1</v>
      </c>
      <c r="R774" s="9" t="str">
        <f>IFERROR(VLOOKUP(Tabla2[[#This Row],[CONTRATISTA PRNCIPAL]],Hoja1!$L$5:$M$9,2,FALSE),"CJV")</f>
        <v>EPC</v>
      </c>
      <c r="S774" s="9" t="str">
        <f>IF(Tabla2[[#This Row],[EMPRESA]]=Tabla2[[#This Row],[CONTRATISTA PRNCIPAL]],"Principal","Secundaria")</f>
        <v>Principal</v>
      </c>
      <c r="T774" s="10">
        <f>IFERROR(1/COUNTIF(Tabla2[CONTRATISTA PRNCIPAL],Tabla2[[#This Row],[CONTRATISTA PRNCIPAL]]),0)</f>
        <v>3.5714285714285713E-3</v>
      </c>
      <c r="U774" s="33">
        <f ca="1">IF(((TODAY()-Tabla2[[#This Row],[FECHA NACIMIENTO]])/365)&lt;18,"Corregir", IF(((TODAY()-Tabla2[[#This Row],[FECHA NACIMIENTO]])/365)&gt;80, "Corregir",ROUNDDOWN(((TODAY()-Tabla2[[#This Row],[FECHA NACIMIENTO]])/365),0)))</f>
        <v>44</v>
      </c>
      <c r="V77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774" s="34" t="str">
        <f ca="1">+IF(Tabla2[[#This Row],[Edad]]="Corregir","Corregir","Ok")</f>
        <v>Ok</v>
      </c>
      <c r="X774" s="10" t="str">
        <f>+IFERROR(VLOOKUP(Tabla2[[#This Row],[DISTRITO SEGÚN DNI]],Hoja1!$A$2:$B$55,2,FALSE),"No")</f>
        <v>No</v>
      </c>
      <c r="Y774" s="10" t="str">
        <f>IF(OR(LOWER(Tabla2[[#This Row],[GENERO]])="masculino", LOWER(Tabla2[[#This Row],[GENERO]])="femenino"),"OK","Corregir")</f>
        <v>OK</v>
      </c>
      <c r="Z774" s="10" t="str">
        <f>+IF(Tabla2[[#This Row],[Nro. DNI / CE]]="","Corregir",IF(LEN(Tabla2[[#This Row],[Nro. DNI / CE]])&gt;=8,"OK","Corregir"))</f>
        <v>OK</v>
      </c>
      <c r="AA774" s="10">
        <f>COUNTIF(Tabla2[APELLIDOS Y NOMBRES],Tabla2[[#This Row],[APELLIDOS Y NOMBRES]])</f>
        <v>1</v>
      </c>
      <c r="AB774" t="str">
        <f ca="1">+IFERROR(IF(Tabla2[[#This Row],[FECHA CESE/BAJA]]="","No Aplica",IF(AND(MONTH(Tabla2[[#This Row],[FECHA CESE/BAJA]])=MONTH(TODAY()-30),YEAR(Tabla2[[#This Row],[FECHA CESE/BAJA]])=YEAR(TODAY())),MONTH(TODAY()-30)&amp;"-"&amp;YEAR(TODAY()),"Borrar")),"No aplica")</f>
        <v>No aplica</v>
      </c>
      <c r="AC774" t="str">
        <f ca="1">+IFERROR(IF(Tabla2[[#This Row],[FECHA INICIO DE LABORES EN OBRA]]="","No Aplica",IF(AND(MONTH(Tabla2[[#This Row],[FECHA INICIO DE LABORES EN OBRA]])=MONTH(TODAY()-30),YEAR(Tabla2[[#This Row],[FECHA INICIO DE LABORES EN OBRA]])=YEAR(TODAY())),MONTH(TODAY()-30)&amp;"-"&amp;YEAR(TODAY()),"No Aplica")),"No Aplica")</f>
        <v>No Aplica</v>
      </c>
    </row>
    <row r="775" spans="1:29" x14ac:dyDescent="0.25">
      <c r="A775" s="2">
        <v>20101155588</v>
      </c>
      <c r="B775" s="3" t="s">
        <v>39</v>
      </c>
      <c r="C775" s="3" t="s">
        <v>39</v>
      </c>
      <c r="D775" s="3">
        <v>41128261</v>
      </c>
      <c r="E775" s="3" t="s">
        <v>6854</v>
      </c>
      <c r="F775" s="36">
        <v>29907</v>
      </c>
      <c r="G775" s="3">
        <v>1</v>
      </c>
      <c r="H775" s="3" t="s">
        <v>6397</v>
      </c>
      <c r="I775" s="3" t="s">
        <v>6855</v>
      </c>
      <c r="J775" s="3" t="s">
        <v>6856</v>
      </c>
      <c r="K775" s="3" t="s">
        <v>1240</v>
      </c>
      <c r="L775" s="8" t="s">
        <v>9818</v>
      </c>
      <c r="M775" s="5" t="s">
        <v>3092</v>
      </c>
      <c r="N775" s="13" t="s">
        <v>1043</v>
      </c>
      <c r="O775" s="5">
        <v>44478</v>
      </c>
      <c r="P775" s="8">
        <v>1</v>
      </c>
      <c r="Q775" s="9">
        <v>1</v>
      </c>
      <c r="R775" s="9" t="str">
        <f>IFERROR(VLOOKUP(Tabla2[[#This Row],[CONTRATISTA PRNCIPAL]],Hoja1!$L$5:$M$9,2,FALSE),"CJV")</f>
        <v>EPC</v>
      </c>
      <c r="S775" s="9" t="str">
        <f>IF(Tabla2[[#This Row],[EMPRESA]]=Tabla2[[#This Row],[CONTRATISTA PRNCIPAL]],"Principal","Secundaria")</f>
        <v>Principal</v>
      </c>
      <c r="T775" s="10">
        <f>IFERROR(1/COUNTIF(Tabla2[CONTRATISTA PRNCIPAL],Tabla2[[#This Row],[CONTRATISTA PRNCIPAL]]),0)</f>
        <v>3.5714285714285713E-3</v>
      </c>
      <c r="U775" s="33">
        <f ca="1">IF(((TODAY()-Tabla2[[#This Row],[FECHA NACIMIENTO]])/365)&lt;18,"Corregir", IF(((TODAY()-Tabla2[[#This Row],[FECHA NACIMIENTO]])/365)&gt;80, "Corregir",ROUNDDOWN(((TODAY()-Tabla2[[#This Row],[FECHA NACIMIENTO]])/365),0)))</f>
        <v>41</v>
      </c>
      <c r="V77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775" s="34" t="str">
        <f ca="1">+IF(Tabla2[[#This Row],[Edad]]="Corregir","Corregir","Ok")</f>
        <v>Ok</v>
      </c>
      <c r="X775" s="10" t="str">
        <f>+IFERROR(VLOOKUP(Tabla2[[#This Row],[DISTRITO SEGÚN DNI]],Hoja1!$A$2:$B$55,2,FALSE),"No")</f>
        <v>No</v>
      </c>
      <c r="Y775" s="10" t="str">
        <f>IF(OR(LOWER(Tabla2[[#This Row],[GENERO]])="masculino", LOWER(Tabla2[[#This Row],[GENERO]])="femenino"),"OK","Corregir")</f>
        <v>OK</v>
      </c>
      <c r="Z775" s="10" t="str">
        <f>+IF(Tabla2[[#This Row],[Nro. DNI / CE]]="","Corregir",IF(LEN(Tabla2[[#This Row],[Nro. DNI / CE]])&gt;=8,"OK","Corregir"))</f>
        <v>OK</v>
      </c>
      <c r="AA775" s="10">
        <f>COUNTIF(Tabla2[APELLIDOS Y NOMBRES],Tabla2[[#This Row],[APELLIDOS Y NOMBRES]])</f>
        <v>1</v>
      </c>
      <c r="AB775" t="str">
        <f ca="1">+IFERROR(IF(Tabla2[[#This Row],[FECHA CESE/BAJA]]="","No Aplica",IF(AND(MONTH(Tabla2[[#This Row],[FECHA CESE/BAJA]])=MONTH(TODAY()-30),YEAR(Tabla2[[#This Row],[FECHA CESE/BAJA]])=YEAR(TODAY())),MONTH(TODAY()-30)&amp;"-"&amp;YEAR(TODAY()),"Borrar")),"No aplica")</f>
        <v>No aplica</v>
      </c>
      <c r="AC775" t="str">
        <f ca="1">+IFERROR(IF(Tabla2[[#This Row],[FECHA INICIO DE LABORES EN OBRA]]="","No Aplica",IF(AND(MONTH(Tabla2[[#This Row],[FECHA INICIO DE LABORES EN OBRA]])=MONTH(TODAY()-30),YEAR(Tabla2[[#This Row],[FECHA INICIO DE LABORES EN OBRA]])=YEAR(TODAY())),MONTH(TODAY()-30)&amp;"-"&amp;YEAR(TODAY()),"No Aplica")),"No Aplica")</f>
        <v>No Aplica</v>
      </c>
    </row>
    <row r="776" spans="1:29" x14ac:dyDescent="0.25">
      <c r="A776" s="2">
        <v>20101155588</v>
      </c>
      <c r="B776" s="3" t="s">
        <v>39</v>
      </c>
      <c r="C776" s="3" t="s">
        <v>39</v>
      </c>
      <c r="D776" s="3">
        <v>63284391</v>
      </c>
      <c r="E776" s="3" t="s">
        <v>303</v>
      </c>
      <c r="F776" s="36">
        <v>36200</v>
      </c>
      <c r="G776" s="3">
        <v>1</v>
      </c>
      <c r="H776" s="3" t="s">
        <v>6397</v>
      </c>
      <c r="I776" s="3" t="s">
        <v>6855</v>
      </c>
      <c r="J776" s="3" t="s">
        <v>6820</v>
      </c>
      <c r="K776" s="3" t="s">
        <v>36</v>
      </c>
      <c r="L776" s="8" t="s">
        <v>9813</v>
      </c>
      <c r="M776" s="5" t="s">
        <v>3092</v>
      </c>
      <c r="N776" s="13" t="s">
        <v>1043</v>
      </c>
      <c r="O776" s="5">
        <v>44602</v>
      </c>
      <c r="P776" s="8">
        <v>1</v>
      </c>
      <c r="Q776" s="9">
        <v>1</v>
      </c>
      <c r="R776" s="9" t="str">
        <f>IFERROR(VLOOKUP(Tabla2[[#This Row],[CONTRATISTA PRNCIPAL]],Hoja1!$L$5:$M$9,2,FALSE),"CJV")</f>
        <v>EPC</v>
      </c>
      <c r="S776" s="9" t="str">
        <f>IF(Tabla2[[#This Row],[EMPRESA]]=Tabla2[[#This Row],[CONTRATISTA PRNCIPAL]],"Principal","Secundaria")</f>
        <v>Principal</v>
      </c>
      <c r="T776" s="10">
        <f>IFERROR(1/COUNTIF(Tabla2[CONTRATISTA PRNCIPAL],Tabla2[[#This Row],[CONTRATISTA PRNCIPAL]]),0)</f>
        <v>3.5714285714285713E-3</v>
      </c>
      <c r="U776" s="33">
        <f ca="1">IF(((TODAY()-Tabla2[[#This Row],[FECHA NACIMIENTO]])/365)&lt;18,"Corregir", IF(((TODAY()-Tabla2[[#This Row],[FECHA NACIMIENTO]])/365)&gt;80, "Corregir",ROUNDDOWN(((TODAY()-Tabla2[[#This Row],[FECHA NACIMIENTO]])/365),0)))</f>
        <v>24</v>
      </c>
      <c r="V77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776" s="34" t="str">
        <f ca="1">+IF(Tabla2[[#This Row],[Edad]]="Corregir","Corregir","Ok")</f>
        <v>Ok</v>
      </c>
      <c r="X776" s="10" t="str">
        <f>+IFERROR(VLOOKUP(Tabla2[[#This Row],[DISTRITO SEGÚN DNI]],Hoja1!$A$2:$B$55,2,FALSE),"No")</f>
        <v>SANTA ANITA</v>
      </c>
      <c r="Y776" s="10" t="str">
        <f>IF(OR(LOWER(Tabla2[[#This Row],[GENERO]])="masculino", LOWER(Tabla2[[#This Row],[GENERO]])="femenino"),"OK","Corregir")</f>
        <v>OK</v>
      </c>
      <c r="Z776" s="10" t="str">
        <f>+IF(Tabla2[[#This Row],[Nro. DNI / CE]]="","Corregir",IF(LEN(Tabla2[[#This Row],[Nro. DNI / CE]])&gt;=8,"OK","Corregir"))</f>
        <v>OK</v>
      </c>
      <c r="AA776" s="10">
        <f>COUNTIF(Tabla2[APELLIDOS Y NOMBRES],Tabla2[[#This Row],[APELLIDOS Y NOMBRES]])</f>
        <v>1</v>
      </c>
      <c r="AB776" t="str">
        <f ca="1">+IFERROR(IF(Tabla2[[#This Row],[FECHA CESE/BAJA]]="","No Aplica",IF(AND(MONTH(Tabla2[[#This Row],[FECHA CESE/BAJA]])=MONTH(TODAY()-30),YEAR(Tabla2[[#This Row],[FECHA CESE/BAJA]])=YEAR(TODAY())),MONTH(TODAY()-30)&amp;"-"&amp;YEAR(TODAY()),"Borrar")),"No aplica")</f>
        <v>No aplica</v>
      </c>
      <c r="AC776" t="str">
        <f ca="1">+IFERROR(IF(Tabla2[[#This Row],[FECHA INICIO DE LABORES EN OBRA]]="","No Aplica",IF(AND(MONTH(Tabla2[[#This Row],[FECHA INICIO DE LABORES EN OBRA]])=MONTH(TODAY()-30),YEAR(Tabla2[[#This Row],[FECHA INICIO DE LABORES EN OBRA]])=YEAR(TODAY())),MONTH(TODAY()-30)&amp;"-"&amp;YEAR(TODAY()),"No Aplica")),"No Aplica")</f>
        <v>No Aplica</v>
      </c>
    </row>
    <row r="777" spans="1:29" x14ac:dyDescent="0.25">
      <c r="A777" s="2">
        <v>20101155588</v>
      </c>
      <c r="B777" s="3" t="s">
        <v>39</v>
      </c>
      <c r="C777" s="3" t="s">
        <v>39</v>
      </c>
      <c r="D777" s="3">
        <v>41501268</v>
      </c>
      <c r="E777" s="3" t="s">
        <v>6857</v>
      </c>
      <c r="F777" s="36">
        <v>29533</v>
      </c>
      <c r="G777" s="3">
        <v>1</v>
      </c>
      <c r="H777" s="3" t="s">
        <v>6397</v>
      </c>
      <c r="I777" s="3" t="s">
        <v>6858</v>
      </c>
      <c r="J777" s="3" t="s">
        <v>6859</v>
      </c>
      <c r="K777" s="3" t="s">
        <v>6029</v>
      </c>
      <c r="L777" s="8" t="s">
        <v>9813</v>
      </c>
      <c r="M777" s="5" t="s">
        <v>3092</v>
      </c>
      <c r="N777" s="13" t="s">
        <v>1043</v>
      </c>
      <c r="O777" s="5">
        <v>44338</v>
      </c>
      <c r="P777" s="8">
        <v>1</v>
      </c>
      <c r="Q777" s="9">
        <v>1</v>
      </c>
      <c r="R777" s="9" t="str">
        <f>IFERROR(VLOOKUP(Tabla2[[#This Row],[CONTRATISTA PRNCIPAL]],Hoja1!$L$5:$M$9,2,FALSE),"CJV")</f>
        <v>EPC</v>
      </c>
      <c r="S777" s="9" t="str">
        <f>IF(Tabla2[[#This Row],[EMPRESA]]=Tabla2[[#This Row],[CONTRATISTA PRNCIPAL]],"Principal","Secundaria")</f>
        <v>Principal</v>
      </c>
      <c r="T777" s="10">
        <f>IFERROR(1/COUNTIF(Tabla2[CONTRATISTA PRNCIPAL],Tabla2[[#This Row],[CONTRATISTA PRNCIPAL]]),0)</f>
        <v>3.5714285714285713E-3</v>
      </c>
      <c r="U777" s="33">
        <f ca="1">IF(((TODAY()-Tabla2[[#This Row],[FECHA NACIMIENTO]])/365)&lt;18,"Corregir", IF(((TODAY()-Tabla2[[#This Row],[FECHA NACIMIENTO]])/365)&gt;80, "Corregir",ROUNDDOWN(((TODAY()-Tabla2[[#This Row],[FECHA NACIMIENTO]])/365),0)))</f>
        <v>42</v>
      </c>
      <c r="V77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777" s="34" t="str">
        <f ca="1">+IF(Tabla2[[#This Row],[Edad]]="Corregir","Corregir","Ok")</f>
        <v>Ok</v>
      </c>
      <c r="X777" s="10" t="str">
        <f>+IFERROR(VLOOKUP(Tabla2[[#This Row],[DISTRITO SEGÚN DNI]],Hoja1!$A$2:$B$55,2,FALSE),"No")</f>
        <v>No</v>
      </c>
      <c r="Y777" s="10" t="str">
        <f>IF(OR(LOWER(Tabla2[[#This Row],[GENERO]])="masculino", LOWER(Tabla2[[#This Row],[GENERO]])="femenino"),"OK","Corregir")</f>
        <v>OK</v>
      </c>
      <c r="Z777" s="10" t="str">
        <f>+IF(Tabla2[[#This Row],[Nro. DNI / CE]]="","Corregir",IF(LEN(Tabla2[[#This Row],[Nro. DNI / CE]])&gt;=8,"OK","Corregir"))</f>
        <v>OK</v>
      </c>
      <c r="AA777" s="10">
        <f>COUNTIF(Tabla2[APELLIDOS Y NOMBRES],Tabla2[[#This Row],[APELLIDOS Y NOMBRES]])</f>
        <v>1</v>
      </c>
      <c r="AB777" t="str">
        <f ca="1">+IFERROR(IF(Tabla2[[#This Row],[FECHA CESE/BAJA]]="","No Aplica",IF(AND(MONTH(Tabla2[[#This Row],[FECHA CESE/BAJA]])=MONTH(TODAY()-30),YEAR(Tabla2[[#This Row],[FECHA CESE/BAJA]])=YEAR(TODAY())),MONTH(TODAY()-30)&amp;"-"&amp;YEAR(TODAY()),"Borrar")),"No aplica")</f>
        <v>No aplica</v>
      </c>
      <c r="AC777" t="str">
        <f ca="1">+IFERROR(IF(Tabla2[[#This Row],[FECHA INICIO DE LABORES EN OBRA]]="","No Aplica",IF(AND(MONTH(Tabla2[[#This Row],[FECHA INICIO DE LABORES EN OBRA]])=MONTH(TODAY()-30),YEAR(Tabla2[[#This Row],[FECHA INICIO DE LABORES EN OBRA]])=YEAR(TODAY())),MONTH(TODAY()-30)&amp;"-"&amp;YEAR(TODAY()),"No Aplica")),"No Aplica")</f>
        <v>No Aplica</v>
      </c>
    </row>
    <row r="778" spans="1:29" x14ac:dyDescent="0.25">
      <c r="A778" s="2">
        <v>20101155588</v>
      </c>
      <c r="B778" s="3" t="s">
        <v>39</v>
      </c>
      <c r="C778" s="3" t="s">
        <v>39</v>
      </c>
      <c r="D778" s="3">
        <v>46400191</v>
      </c>
      <c r="E778" s="3" t="s">
        <v>6860</v>
      </c>
      <c r="F778" s="36">
        <v>32994</v>
      </c>
      <c r="G778" s="3">
        <v>1</v>
      </c>
      <c r="H778" s="3" t="s">
        <v>6397</v>
      </c>
      <c r="I778" s="3" t="s">
        <v>6861</v>
      </c>
      <c r="J778" s="3" t="s">
        <v>6783</v>
      </c>
      <c r="K778" s="3" t="s">
        <v>6029</v>
      </c>
      <c r="L778" s="8" t="s">
        <v>9813</v>
      </c>
      <c r="M778" s="5" t="s">
        <v>3092</v>
      </c>
      <c r="N778" s="13" t="s">
        <v>1043</v>
      </c>
      <c r="O778" s="5">
        <v>44348</v>
      </c>
      <c r="P778" s="8">
        <v>1</v>
      </c>
      <c r="Q778" s="9">
        <v>1</v>
      </c>
      <c r="R778" s="9" t="str">
        <f>IFERROR(VLOOKUP(Tabla2[[#This Row],[CONTRATISTA PRNCIPAL]],Hoja1!$L$5:$M$9,2,FALSE),"CJV")</f>
        <v>EPC</v>
      </c>
      <c r="S778" s="9" t="str">
        <f>IF(Tabla2[[#This Row],[EMPRESA]]=Tabla2[[#This Row],[CONTRATISTA PRNCIPAL]],"Principal","Secundaria")</f>
        <v>Principal</v>
      </c>
      <c r="T778" s="10">
        <f>IFERROR(1/COUNTIF(Tabla2[CONTRATISTA PRNCIPAL],Tabla2[[#This Row],[CONTRATISTA PRNCIPAL]]),0)</f>
        <v>3.5714285714285713E-3</v>
      </c>
      <c r="U778" s="33">
        <f ca="1">IF(((TODAY()-Tabla2[[#This Row],[FECHA NACIMIENTO]])/365)&lt;18,"Corregir", IF(((TODAY()-Tabla2[[#This Row],[FECHA NACIMIENTO]])/365)&gt;80, "Corregir",ROUNDDOWN(((TODAY()-Tabla2[[#This Row],[FECHA NACIMIENTO]])/365),0)))</f>
        <v>33</v>
      </c>
      <c r="V77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778" s="34" t="str">
        <f ca="1">+IF(Tabla2[[#This Row],[Edad]]="Corregir","Corregir","Ok")</f>
        <v>Ok</v>
      </c>
      <c r="X778" s="10" t="str">
        <f>+IFERROR(VLOOKUP(Tabla2[[#This Row],[DISTRITO SEGÚN DNI]],Hoja1!$A$2:$B$55,2,FALSE),"No")</f>
        <v>No</v>
      </c>
      <c r="Y778" s="10" t="str">
        <f>IF(OR(LOWER(Tabla2[[#This Row],[GENERO]])="masculino", LOWER(Tabla2[[#This Row],[GENERO]])="femenino"),"OK","Corregir")</f>
        <v>OK</v>
      </c>
      <c r="Z778" s="10" t="str">
        <f>+IF(Tabla2[[#This Row],[Nro. DNI / CE]]="","Corregir",IF(LEN(Tabla2[[#This Row],[Nro. DNI / CE]])&gt;=8,"OK","Corregir"))</f>
        <v>OK</v>
      </c>
      <c r="AA778" s="10">
        <f>COUNTIF(Tabla2[APELLIDOS Y NOMBRES],Tabla2[[#This Row],[APELLIDOS Y NOMBRES]])</f>
        <v>1</v>
      </c>
      <c r="AB778" t="str">
        <f ca="1">+IFERROR(IF(Tabla2[[#This Row],[FECHA CESE/BAJA]]="","No Aplica",IF(AND(MONTH(Tabla2[[#This Row],[FECHA CESE/BAJA]])=MONTH(TODAY()-30),YEAR(Tabla2[[#This Row],[FECHA CESE/BAJA]])=YEAR(TODAY())),MONTH(TODAY()-30)&amp;"-"&amp;YEAR(TODAY()),"Borrar")),"No aplica")</f>
        <v>No aplica</v>
      </c>
      <c r="AC778" t="str">
        <f ca="1">+IFERROR(IF(Tabla2[[#This Row],[FECHA INICIO DE LABORES EN OBRA]]="","No Aplica",IF(AND(MONTH(Tabla2[[#This Row],[FECHA INICIO DE LABORES EN OBRA]])=MONTH(TODAY()-30),YEAR(Tabla2[[#This Row],[FECHA INICIO DE LABORES EN OBRA]])=YEAR(TODAY())),MONTH(TODAY()-30)&amp;"-"&amp;YEAR(TODAY()),"No Aplica")),"No Aplica")</f>
        <v>No Aplica</v>
      </c>
    </row>
    <row r="779" spans="1:29" x14ac:dyDescent="0.25">
      <c r="A779" s="2">
        <v>20101155588</v>
      </c>
      <c r="B779" s="3" t="s">
        <v>39</v>
      </c>
      <c r="C779" s="3" t="s">
        <v>39</v>
      </c>
      <c r="D779" s="3">
        <v>40455727</v>
      </c>
      <c r="E779" s="3" t="s">
        <v>6862</v>
      </c>
      <c r="F779" s="36">
        <v>28661</v>
      </c>
      <c r="G779" s="3">
        <v>1</v>
      </c>
      <c r="H779" s="3" t="s">
        <v>6397</v>
      </c>
      <c r="I779" s="3" t="s">
        <v>6863</v>
      </c>
      <c r="J779" s="3" t="s">
        <v>6552</v>
      </c>
      <c r="K779" s="3" t="s">
        <v>1063</v>
      </c>
      <c r="L779" s="8" t="s">
        <v>9813</v>
      </c>
      <c r="M779" s="5" t="s">
        <v>3092</v>
      </c>
      <c r="N779" s="13" t="s">
        <v>1043</v>
      </c>
      <c r="O779" s="5">
        <v>44727</v>
      </c>
      <c r="P779" s="8">
        <v>1</v>
      </c>
      <c r="Q779" s="9">
        <v>1</v>
      </c>
      <c r="R779" s="9" t="str">
        <f>IFERROR(VLOOKUP(Tabla2[[#This Row],[CONTRATISTA PRNCIPAL]],Hoja1!$L$5:$M$9,2,FALSE),"CJV")</f>
        <v>EPC</v>
      </c>
      <c r="S779" s="9" t="str">
        <f>IF(Tabla2[[#This Row],[EMPRESA]]=Tabla2[[#This Row],[CONTRATISTA PRNCIPAL]],"Principal","Secundaria")</f>
        <v>Principal</v>
      </c>
      <c r="T779" s="10">
        <f>IFERROR(1/COUNTIF(Tabla2[CONTRATISTA PRNCIPAL],Tabla2[[#This Row],[CONTRATISTA PRNCIPAL]]),0)</f>
        <v>3.5714285714285713E-3</v>
      </c>
      <c r="U779" s="33">
        <f ca="1">IF(((TODAY()-Tabla2[[#This Row],[FECHA NACIMIENTO]])/365)&lt;18,"Corregir", IF(((TODAY()-Tabla2[[#This Row],[FECHA NACIMIENTO]])/365)&gt;80, "Corregir",ROUNDDOWN(((TODAY()-Tabla2[[#This Row],[FECHA NACIMIENTO]])/365),0)))</f>
        <v>45</v>
      </c>
      <c r="V77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779" s="34" t="str">
        <f ca="1">+IF(Tabla2[[#This Row],[Edad]]="Corregir","Corregir","Ok")</f>
        <v>Ok</v>
      </c>
      <c r="X779" s="10" t="str">
        <f>+IFERROR(VLOOKUP(Tabla2[[#This Row],[DISTRITO SEGÚN DNI]],Hoja1!$A$2:$B$55,2,FALSE),"No")</f>
        <v>No</v>
      </c>
      <c r="Y779" s="10" t="str">
        <f>IF(OR(LOWER(Tabla2[[#This Row],[GENERO]])="masculino", LOWER(Tabla2[[#This Row],[GENERO]])="femenino"),"OK","Corregir")</f>
        <v>OK</v>
      </c>
      <c r="Z779" s="10" t="str">
        <f>+IF(Tabla2[[#This Row],[Nro. DNI / CE]]="","Corregir",IF(LEN(Tabla2[[#This Row],[Nro. DNI / CE]])&gt;=8,"OK","Corregir"))</f>
        <v>OK</v>
      </c>
      <c r="AA779" s="10">
        <f>COUNTIF(Tabla2[APELLIDOS Y NOMBRES],Tabla2[[#This Row],[APELLIDOS Y NOMBRES]])</f>
        <v>1</v>
      </c>
      <c r="AB779" t="str">
        <f ca="1">+IFERROR(IF(Tabla2[[#This Row],[FECHA CESE/BAJA]]="","No Aplica",IF(AND(MONTH(Tabla2[[#This Row],[FECHA CESE/BAJA]])=MONTH(TODAY()-30),YEAR(Tabla2[[#This Row],[FECHA CESE/BAJA]])=YEAR(TODAY())),MONTH(TODAY()-30)&amp;"-"&amp;YEAR(TODAY()),"Borrar")),"No aplica")</f>
        <v>No aplica</v>
      </c>
      <c r="AC779" t="str">
        <f ca="1">+IFERROR(IF(Tabla2[[#This Row],[FECHA INICIO DE LABORES EN OBRA]]="","No Aplica",IF(AND(MONTH(Tabla2[[#This Row],[FECHA INICIO DE LABORES EN OBRA]])=MONTH(TODAY()-30),YEAR(Tabla2[[#This Row],[FECHA INICIO DE LABORES EN OBRA]])=YEAR(TODAY())),MONTH(TODAY()-30)&amp;"-"&amp;YEAR(TODAY()),"No Aplica")),"No Aplica")</f>
        <v>No Aplica</v>
      </c>
    </row>
    <row r="780" spans="1:29" x14ac:dyDescent="0.25">
      <c r="A780" s="2">
        <v>20101155588</v>
      </c>
      <c r="B780" s="3" t="s">
        <v>39</v>
      </c>
      <c r="C780" s="3" t="s">
        <v>39</v>
      </c>
      <c r="D780" s="3">
        <v>75847004</v>
      </c>
      <c r="E780" s="3" t="s">
        <v>6864</v>
      </c>
      <c r="F780" s="36">
        <v>35647</v>
      </c>
      <c r="G780" s="3">
        <v>1</v>
      </c>
      <c r="H780" s="3" t="s">
        <v>6397</v>
      </c>
      <c r="I780" s="3" t="s">
        <v>6865</v>
      </c>
      <c r="J780" s="3" t="s">
        <v>6866</v>
      </c>
      <c r="K780" s="3" t="s">
        <v>1219</v>
      </c>
      <c r="L780" s="8" t="s">
        <v>9813</v>
      </c>
      <c r="M780" s="5" t="s">
        <v>3092</v>
      </c>
      <c r="N780" s="13" t="s">
        <v>1043</v>
      </c>
      <c r="O780" s="5">
        <v>44418</v>
      </c>
      <c r="P780" s="8">
        <v>1</v>
      </c>
      <c r="Q780" s="9">
        <v>1</v>
      </c>
      <c r="R780" s="9" t="str">
        <f>IFERROR(VLOOKUP(Tabla2[[#This Row],[CONTRATISTA PRNCIPAL]],Hoja1!$L$5:$M$9,2,FALSE),"CJV")</f>
        <v>EPC</v>
      </c>
      <c r="S780" s="9" t="str">
        <f>IF(Tabla2[[#This Row],[EMPRESA]]=Tabla2[[#This Row],[CONTRATISTA PRNCIPAL]],"Principal","Secundaria")</f>
        <v>Principal</v>
      </c>
      <c r="T780" s="10">
        <f>IFERROR(1/COUNTIF(Tabla2[CONTRATISTA PRNCIPAL],Tabla2[[#This Row],[CONTRATISTA PRNCIPAL]]),0)</f>
        <v>3.5714285714285713E-3</v>
      </c>
      <c r="U780" s="33">
        <f ca="1">IF(((TODAY()-Tabla2[[#This Row],[FECHA NACIMIENTO]])/365)&lt;18,"Corregir", IF(((TODAY()-Tabla2[[#This Row],[FECHA NACIMIENTO]])/365)&gt;80, "Corregir",ROUNDDOWN(((TODAY()-Tabla2[[#This Row],[FECHA NACIMIENTO]])/365),0)))</f>
        <v>26</v>
      </c>
      <c r="V78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780" s="34" t="str">
        <f ca="1">+IF(Tabla2[[#This Row],[Edad]]="Corregir","Corregir","Ok")</f>
        <v>Ok</v>
      </c>
      <c r="X780" s="10" t="str">
        <f>+IFERROR(VLOOKUP(Tabla2[[#This Row],[DISTRITO SEGÚN DNI]],Hoja1!$A$2:$B$55,2,FALSE),"No")</f>
        <v>No</v>
      </c>
      <c r="Y780" s="10" t="str">
        <f>IF(OR(LOWER(Tabla2[[#This Row],[GENERO]])="masculino", LOWER(Tabla2[[#This Row],[GENERO]])="femenino"),"OK","Corregir")</f>
        <v>OK</v>
      </c>
      <c r="Z780" s="10" t="str">
        <f>+IF(Tabla2[[#This Row],[Nro. DNI / CE]]="","Corregir",IF(LEN(Tabla2[[#This Row],[Nro. DNI / CE]])&gt;=8,"OK","Corregir"))</f>
        <v>OK</v>
      </c>
      <c r="AA780" s="10">
        <f>COUNTIF(Tabla2[APELLIDOS Y NOMBRES],Tabla2[[#This Row],[APELLIDOS Y NOMBRES]])</f>
        <v>1</v>
      </c>
      <c r="AB780" t="str">
        <f ca="1">+IFERROR(IF(Tabla2[[#This Row],[FECHA CESE/BAJA]]="","No Aplica",IF(AND(MONTH(Tabla2[[#This Row],[FECHA CESE/BAJA]])=MONTH(TODAY()-30),YEAR(Tabla2[[#This Row],[FECHA CESE/BAJA]])=YEAR(TODAY())),MONTH(TODAY()-30)&amp;"-"&amp;YEAR(TODAY()),"Borrar")),"No aplica")</f>
        <v>No aplica</v>
      </c>
      <c r="AC780" t="str">
        <f ca="1">+IFERROR(IF(Tabla2[[#This Row],[FECHA INICIO DE LABORES EN OBRA]]="","No Aplica",IF(AND(MONTH(Tabla2[[#This Row],[FECHA INICIO DE LABORES EN OBRA]])=MONTH(TODAY()-30),YEAR(Tabla2[[#This Row],[FECHA INICIO DE LABORES EN OBRA]])=YEAR(TODAY())),MONTH(TODAY()-30)&amp;"-"&amp;YEAR(TODAY()),"No Aplica")),"No Aplica")</f>
        <v>No Aplica</v>
      </c>
    </row>
    <row r="781" spans="1:29" x14ac:dyDescent="0.25">
      <c r="A781" s="2">
        <v>20101155588</v>
      </c>
      <c r="B781" s="3" t="s">
        <v>39</v>
      </c>
      <c r="C781" s="3" t="s">
        <v>39</v>
      </c>
      <c r="D781" s="3">
        <v>40448542</v>
      </c>
      <c r="E781" s="3" t="s">
        <v>6867</v>
      </c>
      <c r="F781" s="36">
        <v>29270</v>
      </c>
      <c r="G781" s="3">
        <v>1</v>
      </c>
      <c r="H781" s="3" t="s">
        <v>6397</v>
      </c>
      <c r="I781" s="3" t="s">
        <v>6868</v>
      </c>
      <c r="J781" s="3" t="s">
        <v>6543</v>
      </c>
      <c r="K781" s="3" t="s">
        <v>6544</v>
      </c>
      <c r="L781" s="8" t="s">
        <v>9813</v>
      </c>
      <c r="M781" s="5" t="s">
        <v>3092</v>
      </c>
      <c r="N781" s="13" t="s">
        <v>1043</v>
      </c>
      <c r="O781" s="5">
        <v>44114</v>
      </c>
      <c r="P781" s="8">
        <v>1</v>
      </c>
      <c r="Q781" s="9">
        <v>1</v>
      </c>
      <c r="R781" s="9" t="str">
        <f>IFERROR(VLOOKUP(Tabla2[[#This Row],[CONTRATISTA PRNCIPAL]],Hoja1!$L$5:$M$9,2,FALSE),"CJV")</f>
        <v>EPC</v>
      </c>
      <c r="S781" s="9" t="str">
        <f>IF(Tabla2[[#This Row],[EMPRESA]]=Tabla2[[#This Row],[CONTRATISTA PRNCIPAL]],"Principal","Secundaria")</f>
        <v>Principal</v>
      </c>
      <c r="T781" s="10">
        <f>IFERROR(1/COUNTIF(Tabla2[CONTRATISTA PRNCIPAL],Tabla2[[#This Row],[CONTRATISTA PRNCIPAL]]),0)</f>
        <v>3.5714285714285713E-3</v>
      </c>
      <c r="U781" s="33">
        <f ca="1">IF(((TODAY()-Tabla2[[#This Row],[FECHA NACIMIENTO]])/365)&lt;18,"Corregir", IF(((TODAY()-Tabla2[[#This Row],[FECHA NACIMIENTO]])/365)&gt;80, "Corregir",ROUNDDOWN(((TODAY()-Tabla2[[#This Row],[FECHA NACIMIENTO]])/365),0)))</f>
        <v>43</v>
      </c>
      <c r="V78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781" s="34" t="str">
        <f ca="1">+IF(Tabla2[[#This Row],[Edad]]="Corregir","Corregir","Ok")</f>
        <v>Ok</v>
      </c>
      <c r="X781" s="10" t="str">
        <f>+IFERROR(VLOOKUP(Tabla2[[#This Row],[DISTRITO SEGÚN DNI]],Hoja1!$A$2:$B$55,2,FALSE),"No")</f>
        <v>No</v>
      </c>
      <c r="Y781" s="10" t="str">
        <f>IF(OR(LOWER(Tabla2[[#This Row],[GENERO]])="masculino", LOWER(Tabla2[[#This Row],[GENERO]])="femenino"),"OK","Corregir")</f>
        <v>OK</v>
      </c>
      <c r="Z781" s="10" t="str">
        <f>+IF(Tabla2[[#This Row],[Nro. DNI / CE]]="","Corregir",IF(LEN(Tabla2[[#This Row],[Nro. DNI / CE]])&gt;=8,"OK","Corregir"))</f>
        <v>OK</v>
      </c>
      <c r="AA781" s="10">
        <f>COUNTIF(Tabla2[APELLIDOS Y NOMBRES],Tabla2[[#This Row],[APELLIDOS Y NOMBRES]])</f>
        <v>1</v>
      </c>
      <c r="AB781" t="str">
        <f ca="1">+IFERROR(IF(Tabla2[[#This Row],[FECHA CESE/BAJA]]="","No Aplica",IF(AND(MONTH(Tabla2[[#This Row],[FECHA CESE/BAJA]])=MONTH(TODAY()-30),YEAR(Tabla2[[#This Row],[FECHA CESE/BAJA]])=YEAR(TODAY())),MONTH(TODAY()-30)&amp;"-"&amp;YEAR(TODAY()),"Borrar")),"No aplica")</f>
        <v>No aplica</v>
      </c>
      <c r="AC781" t="str">
        <f ca="1">+IFERROR(IF(Tabla2[[#This Row],[FECHA INICIO DE LABORES EN OBRA]]="","No Aplica",IF(AND(MONTH(Tabla2[[#This Row],[FECHA INICIO DE LABORES EN OBRA]])=MONTH(TODAY()-30),YEAR(Tabla2[[#This Row],[FECHA INICIO DE LABORES EN OBRA]])=YEAR(TODAY())),MONTH(TODAY()-30)&amp;"-"&amp;YEAR(TODAY()),"No Aplica")),"No Aplica")</f>
        <v>No Aplica</v>
      </c>
    </row>
    <row r="782" spans="1:29" x14ac:dyDescent="0.25">
      <c r="A782" s="2">
        <v>20101155588</v>
      </c>
      <c r="B782" s="3" t="s">
        <v>39</v>
      </c>
      <c r="C782" s="3" t="s">
        <v>39</v>
      </c>
      <c r="D782" s="3">
        <v>74751594</v>
      </c>
      <c r="E782" s="3" t="s">
        <v>6869</v>
      </c>
      <c r="F782" s="36">
        <v>35271</v>
      </c>
      <c r="G782" s="3">
        <v>1</v>
      </c>
      <c r="H782" s="3" t="s">
        <v>6397</v>
      </c>
      <c r="I782" s="3" t="s">
        <v>6868</v>
      </c>
      <c r="J782" s="3" t="s">
        <v>6700</v>
      </c>
      <c r="K782" s="3" t="s">
        <v>2089</v>
      </c>
      <c r="L782" s="8" t="s">
        <v>9813</v>
      </c>
      <c r="M782" s="5" t="s">
        <v>3092</v>
      </c>
      <c r="N782" s="13" t="s">
        <v>1043</v>
      </c>
      <c r="O782" s="5">
        <v>44596</v>
      </c>
      <c r="P782" s="8">
        <v>1</v>
      </c>
      <c r="Q782" s="9">
        <v>1</v>
      </c>
      <c r="R782" s="9" t="str">
        <f>IFERROR(VLOOKUP(Tabla2[[#This Row],[CONTRATISTA PRNCIPAL]],Hoja1!$L$5:$M$9,2,FALSE),"CJV")</f>
        <v>EPC</v>
      </c>
      <c r="S782" s="9" t="str">
        <f>IF(Tabla2[[#This Row],[EMPRESA]]=Tabla2[[#This Row],[CONTRATISTA PRNCIPAL]],"Principal","Secundaria")</f>
        <v>Principal</v>
      </c>
      <c r="T782" s="10">
        <f>IFERROR(1/COUNTIF(Tabla2[CONTRATISTA PRNCIPAL],Tabla2[[#This Row],[CONTRATISTA PRNCIPAL]]),0)</f>
        <v>3.5714285714285713E-3</v>
      </c>
      <c r="U782" s="33">
        <f ca="1">IF(((TODAY()-Tabla2[[#This Row],[FECHA NACIMIENTO]])/365)&lt;18,"Corregir", IF(((TODAY()-Tabla2[[#This Row],[FECHA NACIMIENTO]])/365)&gt;80, "Corregir",ROUNDDOWN(((TODAY()-Tabla2[[#This Row],[FECHA NACIMIENTO]])/365),0)))</f>
        <v>27</v>
      </c>
      <c r="V78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782" s="34" t="str">
        <f ca="1">+IF(Tabla2[[#This Row],[Edad]]="Corregir","Corregir","Ok")</f>
        <v>Ok</v>
      </c>
      <c r="X782" s="10" t="str">
        <f>+IFERROR(VLOOKUP(Tabla2[[#This Row],[DISTRITO SEGÚN DNI]],Hoja1!$A$2:$B$55,2,FALSE),"No")</f>
        <v>No</v>
      </c>
      <c r="Y782" s="10" t="str">
        <f>IF(OR(LOWER(Tabla2[[#This Row],[GENERO]])="masculino", LOWER(Tabla2[[#This Row],[GENERO]])="femenino"),"OK","Corregir")</f>
        <v>OK</v>
      </c>
      <c r="Z782" s="10" t="str">
        <f>+IF(Tabla2[[#This Row],[Nro. DNI / CE]]="","Corregir",IF(LEN(Tabla2[[#This Row],[Nro. DNI / CE]])&gt;=8,"OK","Corregir"))</f>
        <v>OK</v>
      </c>
      <c r="AA782" s="10">
        <f>COUNTIF(Tabla2[APELLIDOS Y NOMBRES],Tabla2[[#This Row],[APELLIDOS Y NOMBRES]])</f>
        <v>1</v>
      </c>
      <c r="AB782" t="str">
        <f ca="1">+IFERROR(IF(Tabla2[[#This Row],[FECHA CESE/BAJA]]="","No Aplica",IF(AND(MONTH(Tabla2[[#This Row],[FECHA CESE/BAJA]])=MONTH(TODAY()-30),YEAR(Tabla2[[#This Row],[FECHA CESE/BAJA]])=YEAR(TODAY())),MONTH(TODAY()-30)&amp;"-"&amp;YEAR(TODAY()),"Borrar")),"No aplica")</f>
        <v>No aplica</v>
      </c>
      <c r="AC782" t="str">
        <f ca="1">+IFERROR(IF(Tabla2[[#This Row],[FECHA INICIO DE LABORES EN OBRA]]="","No Aplica",IF(AND(MONTH(Tabla2[[#This Row],[FECHA INICIO DE LABORES EN OBRA]])=MONTH(TODAY()-30),YEAR(Tabla2[[#This Row],[FECHA INICIO DE LABORES EN OBRA]])=YEAR(TODAY())),MONTH(TODAY()-30)&amp;"-"&amp;YEAR(TODAY()),"No Aplica")),"No Aplica")</f>
        <v>No Aplica</v>
      </c>
    </row>
    <row r="783" spans="1:29" x14ac:dyDescent="0.25">
      <c r="A783" s="2">
        <v>20101155588</v>
      </c>
      <c r="B783" s="3" t="s">
        <v>39</v>
      </c>
      <c r="C783" s="3" t="s">
        <v>39</v>
      </c>
      <c r="D783" s="3" t="s">
        <v>304</v>
      </c>
      <c r="E783" s="3" t="s">
        <v>305</v>
      </c>
      <c r="F783" s="36">
        <v>34939</v>
      </c>
      <c r="G783" s="3">
        <v>1</v>
      </c>
      <c r="H783" s="3" t="s">
        <v>6397</v>
      </c>
      <c r="I783" s="3" t="s">
        <v>6870</v>
      </c>
      <c r="J783" s="3" t="s">
        <v>6574</v>
      </c>
      <c r="K783" s="3" t="s">
        <v>6537</v>
      </c>
      <c r="L783" s="8" t="s">
        <v>9813</v>
      </c>
      <c r="M783" s="5" t="s">
        <v>3092</v>
      </c>
      <c r="N783" s="13" t="s">
        <v>1043</v>
      </c>
      <c r="O783" s="5">
        <v>44886</v>
      </c>
      <c r="P783" s="8">
        <v>1</v>
      </c>
      <c r="Q783" s="9">
        <v>1</v>
      </c>
      <c r="R783" s="9" t="str">
        <f>IFERROR(VLOOKUP(Tabla2[[#This Row],[CONTRATISTA PRNCIPAL]],Hoja1!$L$5:$M$9,2,FALSE),"CJV")</f>
        <v>EPC</v>
      </c>
      <c r="S783" s="9" t="str">
        <f>IF(Tabla2[[#This Row],[EMPRESA]]=Tabla2[[#This Row],[CONTRATISTA PRNCIPAL]],"Principal","Secundaria")</f>
        <v>Principal</v>
      </c>
      <c r="T783" s="10">
        <f>IFERROR(1/COUNTIF(Tabla2[CONTRATISTA PRNCIPAL],Tabla2[[#This Row],[CONTRATISTA PRNCIPAL]]),0)</f>
        <v>3.5714285714285713E-3</v>
      </c>
      <c r="U783" s="33">
        <f ca="1">IF(((TODAY()-Tabla2[[#This Row],[FECHA NACIMIENTO]])/365)&lt;18,"Corregir", IF(((TODAY()-Tabla2[[#This Row],[FECHA NACIMIENTO]])/365)&gt;80, "Corregir",ROUNDDOWN(((TODAY()-Tabla2[[#This Row],[FECHA NACIMIENTO]])/365),0)))</f>
        <v>28</v>
      </c>
      <c r="V78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783" s="34" t="str">
        <f ca="1">+IF(Tabla2[[#This Row],[Edad]]="Corregir","Corregir","Ok")</f>
        <v>Ok</v>
      </c>
      <c r="X783" s="10" t="str">
        <f>+IFERROR(VLOOKUP(Tabla2[[#This Row],[DISTRITO SEGÚN DNI]],Hoja1!$A$2:$B$55,2,FALSE),"No")</f>
        <v>No</v>
      </c>
      <c r="Y783" s="10" t="str">
        <f>IF(OR(LOWER(Tabla2[[#This Row],[GENERO]])="masculino", LOWER(Tabla2[[#This Row],[GENERO]])="femenino"),"OK","Corregir")</f>
        <v>OK</v>
      </c>
      <c r="Z783" s="10" t="str">
        <f>+IF(Tabla2[[#This Row],[Nro. DNI / CE]]="","Corregir",IF(LEN(Tabla2[[#This Row],[Nro. DNI / CE]])&gt;=8,"OK","Corregir"))</f>
        <v>OK</v>
      </c>
      <c r="AA783" s="10">
        <f>COUNTIF(Tabla2[APELLIDOS Y NOMBRES],Tabla2[[#This Row],[APELLIDOS Y NOMBRES]])</f>
        <v>1</v>
      </c>
      <c r="AB783" t="str">
        <f ca="1">+IFERROR(IF(Tabla2[[#This Row],[FECHA CESE/BAJA]]="","No Aplica",IF(AND(MONTH(Tabla2[[#This Row],[FECHA CESE/BAJA]])=MONTH(TODAY()-30),YEAR(Tabla2[[#This Row],[FECHA CESE/BAJA]])=YEAR(TODAY())),MONTH(TODAY()-30)&amp;"-"&amp;YEAR(TODAY()),"Borrar")),"No aplica")</f>
        <v>No aplica</v>
      </c>
      <c r="AC783" t="str">
        <f ca="1">+IFERROR(IF(Tabla2[[#This Row],[FECHA INICIO DE LABORES EN OBRA]]="","No Aplica",IF(AND(MONTH(Tabla2[[#This Row],[FECHA INICIO DE LABORES EN OBRA]])=MONTH(TODAY()-30),YEAR(Tabla2[[#This Row],[FECHA INICIO DE LABORES EN OBRA]])=YEAR(TODAY())),MONTH(TODAY()-30)&amp;"-"&amp;YEAR(TODAY()),"No Aplica")),"No Aplica")</f>
        <v>No Aplica</v>
      </c>
    </row>
    <row r="784" spans="1:29" x14ac:dyDescent="0.25">
      <c r="A784" s="2">
        <v>20101155588</v>
      </c>
      <c r="B784" s="3" t="s">
        <v>39</v>
      </c>
      <c r="C784" s="3" t="s">
        <v>39</v>
      </c>
      <c r="D784" s="3">
        <v>71793601</v>
      </c>
      <c r="E784" s="3" t="s">
        <v>306</v>
      </c>
      <c r="F784" s="36">
        <v>36496</v>
      </c>
      <c r="G784" s="3">
        <v>1</v>
      </c>
      <c r="H784" s="3" t="s">
        <v>6397</v>
      </c>
      <c r="I784" s="3" t="s">
        <v>6870</v>
      </c>
      <c r="J784" s="3" t="s">
        <v>6402</v>
      </c>
      <c r="K784" s="3" t="s">
        <v>36</v>
      </c>
      <c r="L784" s="8" t="s">
        <v>9813</v>
      </c>
      <c r="M784" s="5" t="s">
        <v>3092</v>
      </c>
      <c r="N784" s="13" t="s">
        <v>1043</v>
      </c>
      <c r="O784" s="5">
        <v>44878</v>
      </c>
      <c r="P784" s="8">
        <v>1</v>
      </c>
      <c r="Q784" s="9">
        <v>1</v>
      </c>
      <c r="R784" s="9" t="str">
        <f>IFERROR(VLOOKUP(Tabla2[[#This Row],[CONTRATISTA PRNCIPAL]],Hoja1!$L$5:$M$9,2,FALSE),"CJV")</f>
        <v>EPC</v>
      </c>
      <c r="S784" s="9" t="str">
        <f>IF(Tabla2[[#This Row],[EMPRESA]]=Tabla2[[#This Row],[CONTRATISTA PRNCIPAL]],"Principal","Secundaria")</f>
        <v>Principal</v>
      </c>
      <c r="T784" s="10">
        <f>IFERROR(1/COUNTIF(Tabla2[CONTRATISTA PRNCIPAL],Tabla2[[#This Row],[CONTRATISTA PRNCIPAL]]),0)</f>
        <v>3.5714285714285713E-3</v>
      </c>
      <c r="U784" s="33">
        <f ca="1">IF(((TODAY()-Tabla2[[#This Row],[FECHA NACIMIENTO]])/365)&lt;18,"Corregir", IF(((TODAY()-Tabla2[[#This Row],[FECHA NACIMIENTO]])/365)&gt;80, "Corregir",ROUNDDOWN(((TODAY()-Tabla2[[#This Row],[FECHA NACIMIENTO]])/365),0)))</f>
        <v>23</v>
      </c>
      <c r="V78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784" s="34" t="str">
        <f ca="1">+IF(Tabla2[[#This Row],[Edad]]="Corregir","Corregir","Ok")</f>
        <v>Ok</v>
      </c>
      <c r="X784" s="10" t="str">
        <f>+IFERROR(VLOOKUP(Tabla2[[#This Row],[DISTRITO SEGÚN DNI]],Hoja1!$A$2:$B$55,2,FALSE),"No")</f>
        <v>SANTA ANITA</v>
      </c>
      <c r="Y784" s="10" t="str">
        <f>IF(OR(LOWER(Tabla2[[#This Row],[GENERO]])="masculino", LOWER(Tabla2[[#This Row],[GENERO]])="femenino"),"OK","Corregir")</f>
        <v>OK</v>
      </c>
      <c r="Z784" s="10" t="str">
        <f>+IF(Tabla2[[#This Row],[Nro. DNI / CE]]="","Corregir",IF(LEN(Tabla2[[#This Row],[Nro. DNI / CE]])&gt;=8,"OK","Corregir"))</f>
        <v>OK</v>
      </c>
      <c r="AA784" s="10">
        <f>COUNTIF(Tabla2[APELLIDOS Y NOMBRES],Tabla2[[#This Row],[APELLIDOS Y NOMBRES]])</f>
        <v>1</v>
      </c>
      <c r="AB784" t="str">
        <f ca="1">+IFERROR(IF(Tabla2[[#This Row],[FECHA CESE/BAJA]]="","No Aplica",IF(AND(MONTH(Tabla2[[#This Row],[FECHA CESE/BAJA]])=MONTH(TODAY()-30),YEAR(Tabla2[[#This Row],[FECHA CESE/BAJA]])=YEAR(TODAY())),MONTH(TODAY()-30)&amp;"-"&amp;YEAR(TODAY()),"Borrar")),"No aplica")</f>
        <v>No aplica</v>
      </c>
      <c r="AC784" t="str">
        <f ca="1">+IFERROR(IF(Tabla2[[#This Row],[FECHA INICIO DE LABORES EN OBRA]]="","No Aplica",IF(AND(MONTH(Tabla2[[#This Row],[FECHA INICIO DE LABORES EN OBRA]])=MONTH(TODAY()-30),YEAR(Tabla2[[#This Row],[FECHA INICIO DE LABORES EN OBRA]])=YEAR(TODAY())),MONTH(TODAY()-30)&amp;"-"&amp;YEAR(TODAY()),"No Aplica")),"No Aplica")</f>
        <v>No Aplica</v>
      </c>
    </row>
    <row r="785" spans="1:29" x14ac:dyDescent="0.25">
      <c r="A785" s="2">
        <v>20101155588</v>
      </c>
      <c r="B785" s="3" t="s">
        <v>39</v>
      </c>
      <c r="C785" s="3" t="s">
        <v>39</v>
      </c>
      <c r="D785" s="3" t="s">
        <v>6871</v>
      </c>
      <c r="E785" s="3" t="s">
        <v>6872</v>
      </c>
      <c r="F785" s="36">
        <v>34045</v>
      </c>
      <c r="G785" s="3">
        <v>1</v>
      </c>
      <c r="H785" s="3" t="s">
        <v>6397</v>
      </c>
      <c r="I785" s="3" t="s">
        <v>6873</v>
      </c>
      <c r="J785" s="3" t="s">
        <v>6874</v>
      </c>
      <c r="K785" s="3" t="s">
        <v>6544</v>
      </c>
      <c r="L785" s="8" t="s">
        <v>9813</v>
      </c>
      <c r="M785" s="5" t="s">
        <v>3092</v>
      </c>
      <c r="N785" s="13" t="s">
        <v>1043</v>
      </c>
      <c r="O785" s="5">
        <v>44895</v>
      </c>
      <c r="P785" s="8">
        <v>1</v>
      </c>
      <c r="Q785" s="9">
        <v>1</v>
      </c>
      <c r="R785" s="9" t="str">
        <f>IFERROR(VLOOKUP(Tabla2[[#This Row],[CONTRATISTA PRNCIPAL]],Hoja1!$L$5:$M$9,2,FALSE),"CJV")</f>
        <v>EPC</v>
      </c>
      <c r="S785" s="9" t="str">
        <f>IF(Tabla2[[#This Row],[EMPRESA]]=Tabla2[[#This Row],[CONTRATISTA PRNCIPAL]],"Principal","Secundaria")</f>
        <v>Principal</v>
      </c>
      <c r="T785" s="10">
        <f>IFERROR(1/COUNTIF(Tabla2[CONTRATISTA PRNCIPAL],Tabla2[[#This Row],[CONTRATISTA PRNCIPAL]]),0)</f>
        <v>3.5714285714285713E-3</v>
      </c>
      <c r="U785" s="33">
        <f ca="1">IF(((TODAY()-Tabla2[[#This Row],[FECHA NACIMIENTO]])/365)&lt;18,"Corregir", IF(((TODAY()-Tabla2[[#This Row],[FECHA NACIMIENTO]])/365)&gt;80, "Corregir",ROUNDDOWN(((TODAY()-Tabla2[[#This Row],[FECHA NACIMIENTO]])/365),0)))</f>
        <v>30</v>
      </c>
      <c r="V78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785" s="34" t="str">
        <f ca="1">+IF(Tabla2[[#This Row],[Edad]]="Corregir","Corregir","Ok")</f>
        <v>Ok</v>
      </c>
      <c r="X785" s="10" t="str">
        <f>+IFERROR(VLOOKUP(Tabla2[[#This Row],[DISTRITO SEGÚN DNI]],Hoja1!$A$2:$B$55,2,FALSE),"No")</f>
        <v>No</v>
      </c>
      <c r="Y785" s="10" t="str">
        <f>IF(OR(LOWER(Tabla2[[#This Row],[GENERO]])="masculino", LOWER(Tabla2[[#This Row],[GENERO]])="femenino"),"OK","Corregir")</f>
        <v>OK</v>
      </c>
      <c r="Z785" s="10" t="str">
        <f>+IF(Tabla2[[#This Row],[Nro. DNI / CE]]="","Corregir",IF(LEN(Tabla2[[#This Row],[Nro. DNI / CE]])&gt;=8,"OK","Corregir"))</f>
        <v>OK</v>
      </c>
      <c r="AA785" s="10">
        <f>COUNTIF(Tabla2[APELLIDOS Y NOMBRES],Tabla2[[#This Row],[APELLIDOS Y NOMBRES]])</f>
        <v>1</v>
      </c>
      <c r="AB785" t="str">
        <f ca="1">+IFERROR(IF(Tabla2[[#This Row],[FECHA CESE/BAJA]]="","No Aplica",IF(AND(MONTH(Tabla2[[#This Row],[FECHA CESE/BAJA]])=MONTH(TODAY()-30),YEAR(Tabla2[[#This Row],[FECHA CESE/BAJA]])=YEAR(TODAY())),MONTH(TODAY()-30)&amp;"-"&amp;YEAR(TODAY()),"Borrar")),"No aplica")</f>
        <v>No aplica</v>
      </c>
      <c r="AC785" t="str">
        <f ca="1">+IFERROR(IF(Tabla2[[#This Row],[FECHA INICIO DE LABORES EN OBRA]]="","No Aplica",IF(AND(MONTH(Tabla2[[#This Row],[FECHA INICIO DE LABORES EN OBRA]])=MONTH(TODAY()-30),YEAR(Tabla2[[#This Row],[FECHA INICIO DE LABORES EN OBRA]])=YEAR(TODAY())),MONTH(TODAY()-30)&amp;"-"&amp;YEAR(TODAY()),"No Aplica")),"No Aplica")</f>
        <v>No Aplica</v>
      </c>
    </row>
    <row r="786" spans="1:29" x14ac:dyDescent="0.25">
      <c r="A786" s="2">
        <v>20101155588</v>
      </c>
      <c r="B786" s="3" t="s">
        <v>39</v>
      </c>
      <c r="C786" s="3" t="s">
        <v>39</v>
      </c>
      <c r="D786" s="3">
        <v>44611406</v>
      </c>
      <c r="E786" s="3" t="s">
        <v>307</v>
      </c>
      <c r="F786" s="36">
        <v>32088</v>
      </c>
      <c r="G786" s="3">
        <v>1</v>
      </c>
      <c r="H786" s="3" t="s">
        <v>6397</v>
      </c>
      <c r="I786" s="3" t="s">
        <v>6873</v>
      </c>
      <c r="J786" s="3" t="s">
        <v>6574</v>
      </c>
      <c r="K786" s="3" t="s">
        <v>308</v>
      </c>
      <c r="L786" s="8" t="s">
        <v>9813</v>
      </c>
      <c r="M786" s="5" t="s">
        <v>3092</v>
      </c>
      <c r="N786" s="13" t="s">
        <v>1043</v>
      </c>
      <c r="O786" s="5">
        <v>44430</v>
      </c>
      <c r="P786" s="8">
        <v>1</v>
      </c>
      <c r="Q786" s="9">
        <v>1</v>
      </c>
      <c r="R786" s="9" t="str">
        <f>IFERROR(VLOOKUP(Tabla2[[#This Row],[CONTRATISTA PRNCIPAL]],Hoja1!$L$5:$M$9,2,FALSE),"CJV")</f>
        <v>EPC</v>
      </c>
      <c r="S786" s="9" t="str">
        <f>IF(Tabla2[[#This Row],[EMPRESA]]=Tabla2[[#This Row],[CONTRATISTA PRNCIPAL]],"Principal","Secundaria")</f>
        <v>Principal</v>
      </c>
      <c r="T786" s="10">
        <f>IFERROR(1/COUNTIF(Tabla2[CONTRATISTA PRNCIPAL],Tabla2[[#This Row],[CONTRATISTA PRNCIPAL]]),0)</f>
        <v>3.5714285714285713E-3</v>
      </c>
      <c r="U786" s="33">
        <f ca="1">IF(((TODAY()-Tabla2[[#This Row],[FECHA NACIMIENTO]])/365)&lt;18,"Corregir", IF(((TODAY()-Tabla2[[#This Row],[FECHA NACIMIENTO]])/365)&gt;80, "Corregir",ROUNDDOWN(((TODAY()-Tabla2[[#This Row],[FECHA NACIMIENTO]])/365),0)))</f>
        <v>35</v>
      </c>
      <c r="V78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786" s="34" t="str">
        <f ca="1">+IF(Tabla2[[#This Row],[Edad]]="Corregir","Corregir","Ok")</f>
        <v>Ok</v>
      </c>
      <c r="X786" s="10" t="str">
        <f>+IFERROR(VLOOKUP(Tabla2[[#This Row],[DISTRITO SEGÚN DNI]],Hoja1!$A$2:$B$55,2,FALSE),"No")</f>
        <v>ATE</v>
      </c>
      <c r="Y786" s="10" t="str">
        <f>IF(OR(LOWER(Tabla2[[#This Row],[GENERO]])="masculino", LOWER(Tabla2[[#This Row],[GENERO]])="femenino"),"OK","Corregir")</f>
        <v>OK</v>
      </c>
      <c r="Z786" s="10" t="str">
        <f>+IF(Tabla2[[#This Row],[Nro. DNI / CE]]="","Corregir",IF(LEN(Tabla2[[#This Row],[Nro. DNI / CE]])&gt;=8,"OK","Corregir"))</f>
        <v>OK</v>
      </c>
      <c r="AA786" s="10">
        <f>COUNTIF(Tabla2[APELLIDOS Y NOMBRES],Tabla2[[#This Row],[APELLIDOS Y NOMBRES]])</f>
        <v>1</v>
      </c>
      <c r="AB786" t="str">
        <f ca="1">+IFERROR(IF(Tabla2[[#This Row],[FECHA CESE/BAJA]]="","No Aplica",IF(AND(MONTH(Tabla2[[#This Row],[FECHA CESE/BAJA]])=MONTH(TODAY()-30),YEAR(Tabla2[[#This Row],[FECHA CESE/BAJA]])=YEAR(TODAY())),MONTH(TODAY()-30)&amp;"-"&amp;YEAR(TODAY()),"Borrar")),"No aplica")</f>
        <v>No aplica</v>
      </c>
      <c r="AC786" t="str">
        <f ca="1">+IFERROR(IF(Tabla2[[#This Row],[FECHA INICIO DE LABORES EN OBRA]]="","No Aplica",IF(AND(MONTH(Tabla2[[#This Row],[FECHA INICIO DE LABORES EN OBRA]])=MONTH(TODAY()-30),YEAR(Tabla2[[#This Row],[FECHA INICIO DE LABORES EN OBRA]])=YEAR(TODAY())),MONTH(TODAY()-30)&amp;"-"&amp;YEAR(TODAY()),"No Aplica")),"No Aplica")</f>
        <v>No Aplica</v>
      </c>
    </row>
    <row r="787" spans="1:29" x14ac:dyDescent="0.25">
      <c r="A787" s="2">
        <v>20101155588</v>
      </c>
      <c r="B787" s="3" t="s">
        <v>39</v>
      </c>
      <c r="C787" s="3" t="s">
        <v>39</v>
      </c>
      <c r="D787" s="3" t="s">
        <v>8511</v>
      </c>
      <c r="E787" s="3" t="s">
        <v>309</v>
      </c>
      <c r="F787" s="36">
        <v>24363</v>
      </c>
      <c r="G787" s="3">
        <v>1</v>
      </c>
      <c r="H787" s="3" t="s">
        <v>6397</v>
      </c>
      <c r="I787" s="3" t="s">
        <v>6875</v>
      </c>
      <c r="J787" s="3" t="s">
        <v>6876</v>
      </c>
      <c r="K787" s="3" t="s">
        <v>6537</v>
      </c>
      <c r="L787" s="8" t="s">
        <v>9813</v>
      </c>
      <c r="M787" s="5" t="s">
        <v>3092</v>
      </c>
      <c r="N787" s="13" t="s">
        <v>1043</v>
      </c>
      <c r="O787" s="5">
        <v>44144</v>
      </c>
      <c r="P787" s="8">
        <v>1</v>
      </c>
      <c r="Q787" s="9">
        <v>1</v>
      </c>
      <c r="R787" s="9" t="str">
        <f>IFERROR(VLOOKUP(Tabla2[[#This Row],[CONTRATISTA PRNCIPAL]],Hoja1!$L$5:$M$9,2,FALSE),"CJV")</f>
        <v>EPC</v>
      </c>
      <c r="S787" s="9" t="str">
        <f>IF(Tabla2[[#This Row],[EMPRESA]]=Tabla2[[#This Row],[CONTRATISTA PRNCIPAL]],"Principal","Secundaria")</f>
        <v>Principal</v>
      </c>
      <c r="T787" s="10">
        <f>IFERROR(1/COUNTIF(Tabla2[CONTRATISTA PRNCIPAL],Tabla2[[#This Row],[CONTRATISTA PRNCIPAL]]),0)</f>
        <v>3.5714285714285713E-3</v>
      </c>
      <c r="U787" s="33">
        <f ca="1">IF(((TODAY()-Tabla2[[#This Row],[FECHA NACIMIENTO]])/365)&lt;18,"Corregir", IF(((TODAY()-Tabla2[[#This Row],[FECHA NACIMIENTO]])/365)&gt;80, "Corregir",ROUNDDOWN(((TODAY()-Tabla2[[#This Row],[FECHA NACIMIENTO]])/365),0)))</f>
        <v>57</v>
      </c>
      <c r="V78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787" s="34" t="str">
        <f ca="1">+IF(Tabla2[[#This Row],[Edad]]="Corregir","Corregir","Ok")</f>
        <v>Ok</v>
      </c>
      <c r="X787" s="10" t="str">
        <f>+IFERROR(VLOOKUP(Tabla2[[#This Row],[DISTRITO SEGÚN DNI]],Hoja1!$A$2:$B$55,2,FALSE),"No")</f>
        <v>No</v>
      </c>
      <c r="Y787" s="10" t="str">
        <f>IF(OR(LOWER(Tabla2[[#This Row],[GENERO]])="masculino", LOWER(Tabla2[[#This Row],[GENERO]])="femenino"),"OK","Corregir")</f>
        <v>OK</v>
      </c>
      <c r="Z787" s="10" t="str">
        <f>+IF(Tabla2[[#This Row],[Nro. DNI / CE]]="","Corregir",IF(LEN(Tabla2[[#This Row],[Nro. DNI / CE]])&gt;=8,"OK","Corregir"))</f>
        <v>OK</v>
      </c>
      <c r="AA787" s="10">
        <f>COUNTIF(Tabla2[APELLIDOS Y NOMBRES],Tabla2[[#This Row],[APELLIDOS Y NOMBRES]])</f>
        <v>1</v>
      </c>
      <c r="AB787" t="str">
        <f ca="1">+IFERROR(IF(Tabla2[[#This Row],[FECHA CESE/BAJA]]="","No Aplica",IF(AND(MONTH(Tabla2[[#This Row],[FECHA CESE/BAJA]])=MONTH(TODAY()-30),YEAR(Tabla2[[#This Row],[FECHA CESE/BAJA]])=YEAR(TODAY())),MONTH(TODAY()-30)&amp;"-"&amp;YEAR(TODAY()),"Borrar")),"No aplica")</f>
        <v>No aplica</v>
      </c>
      <c r="AC787" t="str">
        <f ca="1">+IFERROR(IF(Tabla2[[#This Row],[FECHA INICIO DE LABORES EN OBRA]]="","No Aplica",IF(AND(MONTH(Tabla2[[#This Row],[FECHA INICIO DE LABORES EN OBRA]])=MONTH(TODAY()-30),YEAR(Tabla2[[#This Row],[FECHA INICIO DE LABORES EN OBRA]])=YEAR(TODAY())),MONTH(TODAY()-30)&amp;"-"&amp;YEAR(TODAY()),"No Aplica")),"No Aplica")</f>
        <v>No Aplica</v>
      </c>
    </row>
    <row r="788" spans="1:29" x14ac:dyDescent="0.25">
      <c r="A788" s="2">
        <v>20101155588</v>
      </c>
      <c r="B788" s="3" t="s">
        <v>39</v>
      </c>
      <c r="C788" s="3" t="s">
        <v>39</v>
      </c>
      <c r="D788" s="3" t="s">
        <v>8512</v>
      </c>
      <c r="E788" s="3" t="s">
        <v>6877</v>
      </c>
      <c r="F788" s="36">
        <v>23119</v>
      </c>
      <c r="G788" s="3">
        <v>1</v>
      </c>
      <c r="H788" s="3" t="s">
        <v>6397</v>
      </c>
      <c r="I788" s="3" t="s">
        <v>6878</v>
      </c>
      <c r="J788" s="3" t="s">
        <v>6783</v>
      </c>
      <c r="K788" s="3" t="s">
        <v>6029</v>
      </c>
      <c r="L788" s="8" t="s">
        <v>9813</v>
      </c>
      <c r="M788" s="5" t="s">
        <v>3092</v>
      </c>
      <c r="N788" s="13" t="s">
        <v>1043</v>
      </c>
      <c r="O788" s="5">
        <v>44298</v>
      </c>
      <c r="P788" s="8">
        <v>1</v>
      </c>
      <c r="Q788" s="9">
        <v>1</v>
      </c>
      <c r="R788" s="9" t="str">
        <f>IFERROR(VLOOKUP(Tabla2[[#This Row],[CONTRATISTA PRNCIPAL]],Hoja1!$L$5:$M$9,2,FALSE),"CJV")</f>
        <v>EPC</v>
      </c>
      <c r="S788" s="9" t="str">
        <f>IF(Tabla2[[#This Row],[EMPRESA]]=Tabla2[[#This Row],[CONTRATISTA PRNCIPAL]],"Principal","Secundaria")</f>
        <v>Principal</v>
      </c>
      <c r="T788" s="10">
        <f>IFERROR(1/COUNTIF(Tabla2[CONTRATISTA PRNCIPAL],Tabla2[[#This Row],[CONTRATISTA PRNCIPAL]]),0)</f>
        <v>3.5714285714285713E-3</v>
      </c>
      <c r="U788" s="33">
        <f ca="1">IF(((TODAY()-Tabla2[[#This Row],[FECHA NACIMIENTO]])/365)&lt;18,"Corregir", IF(((TODAY()-Tabla2[[#This Row],[FECHA NACIMIENTO]])/365)&gt;80, "Corregir",ROUNDDOWN(((TODAY()-Tabla2[[#This Row],[FECHA NACIMIENTO]])/365),0)))</f>
        <v>60</v>
      </c>
      <c r="V78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788" s="34" t="str">
        <f ca="1">+IF(Tabla2[[#This Row],[Edad]]="Corregir","Corregir","Ok")</f>
        <v>Ok</v>
      </c>
      <c r="X788" s="10" t="str">
        <f>+IFERROR(VLOOKUP(Tabla2[[#This Row],[DISTRITO SEGÚN DNI]],Hoja1!$A$2:$B$55,2,FALSE),"No")</f>
        <v>No</v>
      </c>
      <c r="Y788" s="10" t="str">
        <f>IF(OR(LOWER(Tabla2[[#This Row],[GENERO]])="masculino", LOWER(Tabla2[[#This Row],[GENERO]])="femenino"),"OK","Corregir")</f>
        <v>OK</v>
      </c>
      <c r="Z788" s="10" t="str">
        <f>+IF(Tabla2[[#This Row],[Nro. DNI / CE]]="","Corregir",IF(LEN(Tabla2[[#This Row],[Nro. DNI / CE]])&gt;=8,"OK","Corregir"))</f>
        <v>OK</v>
      </c>
      <c r="AA788" s="10">
        <f>COUNTIF(Tabla2[APELLIDOS Y NOMBRES],Tabla2[[#This Row],[APELLIDOS Y NOMBRES]])</f>
        <v>1</v>
      </c>
      <c r="AB788" t="str">
        <f ca="1">+IFERROR(IF(Tabla2[[#This Row],[FECHA CESE/BAJA]]="","No Aplica",IF(AND(MONTH(Tabla2[[#This Row],[FECHA CESE/BAJA]])=MONTH(TODAY()-30),YEAR(Tabla2[[#This Row],[FECHA CESE/BAJA]])=YEAR(TODAY())),MONTH(TODAY()-30)&amp;"-"&amp;YEAR(TODAY()),"Borrar")),"No aplica")</f>
        <v>No aplica</v>
      </c>
      <c r="AC788" t="str">
        <f ca="1">+IFERROR(IF(Tabla2[[#This Row],[FECHA INICIO DE LABORES EN OBRA]]="","No Aplica",IF(AND(MONTH(Tabla2[[#This Row],[FECHA INICIO DE LABORES EN OBRA]])=MONTH(TODAY()-30),YEAR(Tabla2[[#This Row],[FECHA INICIO DE LABORES EN OBRA]])=YEAR(TODAY())),MONTH(TODAY()-30)&amp;"-"&amp;YEAR(TODAY()),"No Aplica")),"No Aplica")</f>
        <v>No Aplica</v>
      </c>
    </row>
    <row r="789" spans="1:29" x14ac:dyDescent="0.25">
      <c r="A789" s="2">
        <v>20101155588</v>
      </c>
      <c r="B789" s="3" t="s">
        <v>39</v>
      </c>
      <c r="C789" s="3" t="s">
        <v>39</v>
      </c>
      <c r="D789" s="3">
        <v>72074039</v>
      </c>
      <c r="E789" s="3" t="s">
        <v>6879</v>
      </c>
      <c r="F789" s="36">
        <v>35880</v>
      </c>
      <c r="G789" s="3">
        <v>1</v>
      </c>
      <c r="H789" s="3" t="s">
        <v>6397</v>
      </c>
      <c r="I789" s="3" t="s">
        <v>6880</v>
      </c>
      <c r="J789" s="3" t="s">
        <v>6881</v>
      </c>
      <c r="K789" s="3" t="s">
        <v>6029</v>
      </c>
      <c r="L789" s="8" t="s">
        <v>9813</v>
      </c>
      <c r="M789" s="5" t="s">
        <v>3092</v>
      </c>
      <c r="N789" s="13" t="s">
        <v>1043</v>
      </c>
      <c r="O789" s="5">
        <v>43896</v>
      </c>
      <c r="P789" s="8">
        <v>1</v>
      </c>
      <c r="Q789" s="9">
        <v>1</v>
      </c>
      <c r="R789" s="9" t="str">
        <f>IFERROR(VLOOKUP(Tabla2[[#This Row],[CONTRATISTA PRNCIPAL]],Hoja1!$L$5:$M$9,2,FALSE),"CJV")</f>
        <v>EPC</v>
      </c>
      <c r="S789" s="9" t="str">
        <f>IF(Tabla2[[#This Row],[EMPRESA]]=Tabla2[[#This Row],[CONTRATISTA PRNCIPAL]],"Principal","Secundaria")</f>
        <v>Principal</v>
      </c>
      <c r="T789" s="10">
        <f>IFERROR(1/COUNTIF(Tabla2[CONTRATISTA PRNCIPAL],Tabla2[[#This Row],[CONTRATISTA PRNCIPAL]]),0)</f>
        <v>3.5714285714285713E-3</v>
      </c>
      <c r="U789" s="33">
        <f ca="1">IF(((TODAY()-Tabla2[[#This Row],[FECHA NACIMIENTO]])/365)&lt;18,"Corregir", IF(((TODAY()-Tabla2[[#This Row],[FECHA NACIMIENTO]])/365)&gt;80, "Corregir",ROUNDDOWN(((TODAY()-Tabla2[[#This Row],[FECHA NACIMIENTO]])/365),0)))</f>
        <v>25</v>
      </c>
      <c r="V78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789" s="34" t="str">
        <f ca="1">+IF(Tabla2[[#This Row],[Edad]]="Corregir","Corregir","Ok")</f>
        <v>Ok</v>
      </c>
      <c r="X789" s="10" t="str">
        <f>+IFERROR(VLOOKUP(Tabla2[[#This Row],[DISTRITO SEGÚN DNI]],Hoja1!$A$2:$B$55,2,FALSE),"No")</f>
        <v>No</v>
      </c>
      <c r="Y789" s="10" t="str">
        <f>IF(OR(LOWER(Tabla2[[#This Row],[GENERO]])="masculino", LOWER(Tabla2[[#This Row],[GENERO]])="femenino"),"OK","Corregir")</f>
        <v>OK</v>
      </c>
      <c r="Z789" s="10" t="str">
        <f>+IF(Tabla2[[#This Row],[Nro. DNI / CE]]="","Corregir",IF(LEN(Tabla2[[#This Row],[Nro. DNI / CE]])&gt;=8,"OK","Corregir"))</f>
        <v>OK</v>
      </c>
      <c r="AA789" s="10">
        <f>COUNTIF(Tabla2[APELLIDOS Y NOMBRES],Tabla2[[#This Row],[APELLIDOS Y NOMBRES]])</f>
        <v>1</v>
      </c>
      <c r="AB789" t="str">
        <f ca="1">+IFERROR(IF(Tabla2[[#This Row],[FECHA CESE/BAJA]]="","No Aplica",IF(AND(MONTH(Tabla2[[#This Row],[FECHA CESE/BAJA]])=MONTH(TODAY()-30),YEAR(Tabla2[[#This Row],[FECHA CESE/BAJA]])=YEAR(TODAY())),MONTH(TODAY()-30)&amp;"-"&amp;YEAR(TODAY()),"Borrar")),"No aplica")</f>
        <v>No aplica</v>
      </c>
      <c r="AC789" t="str">
        <f ca="1">+IFERROR(IF(Tabla2[[#This Row],[FECHA INICIO DE LABORES EN OBRA]]="","No Aplica",IF(AND(MONTH(Tabla2[[#This Row],[FECHA INICIO DE LABORES EN OBRA]])=MONTH(TODAY()-30),YEAR(Tabla2[[#This Row],[FECHA INICIO DE LABORES EN OBRA]])=YEAR(TODAY())),MONTH(TODAY()-30)&amp;"-"&amp;YEAR(TODAY()),"No Aplica")),"No Aplica")</f>
        <v>No Aplica</v>
      </c>
    </row>
    <row r="790" spans="1:29" x14ac:dyDescent="0.25">
      <c r="A790" s="2">
        <v>20101155588</v>
      </c>
      <c r="B790" s="3" t="s">
        <v>39</v>
      </c>
      <c r="C790" s="3" t="s">
        <v>39</v>
      </c>
      <c r="D790" s="3" t="s">
        <v>8513</v>
      </c>
      <c r="E790" s="3" t="s">
        <v>6882</v>
      </c>
      <c r="F790" s="36">
        <v>25041</v>
      </c>
      <c r="G790" s="3">
        <v>1</v>
      </c>
      <c r="H790" s="3" t="s">
        <v>6397</v>
      </c>
      <c r="I790" s="3" t="s">
        <v>6883</v>
      </c>
      <c r="J790" s="3" t="s">
        <v>6884</v>
      </c>
      <c r="K790" s="3" t="s">
        <v>6885</v>
      </c>
      <c r="L790" s="8" t="s">
        <v>9813</v>
      </c>
      <c r="M790" s="5" t="s">
        <v>3092</v>
      </c>
      <c r="N790" s="13" t="s">
        <v>1043</v>
      </c>
      <c r="O790" s="5">
        <v>44228</v>
      </c>
      <c r="P790" s="8">
        <v>1</v>
      </c>
      <c r="Q790" s="9">
        <v>1</v>
      </c>
      <c r="R790" s="9" t="str">
        <f>IFERROR(VLOOKUP(Tabla2[[#This Row],[CONTRATISTA PRNCIPAL]],Hoja1!$L$5:$M$9,2,FALSE),"CJV")</f>
        <v>EPC</v>
      </c>
      <c r="S790" s="9" t="str">
        <f>IF(Tabla2[[#This Row],[EMPRESA]]=Tabla2[[#This Row],[CONTRATISTA PRNCIPAL]],"Principal","Secundaria")</f>
        <v>Principal</v>
      </c>
      <c r="T790" s="10">
        <f>IFERROR(1/COUNTIF(Tabla2[CONTRATISTA PRNCIPAL],Tabla2[[#This Row],[CONTRATISTA PRNCIPAL]]),0)</f>
        <v>3.5714285714285713E-3</v>
      </c>
      <c r="U790" s="33">
        <f ca="1">IF(((TODAY()-Tabla2[[#This Row],[FECHA NACIMIENTO]])/365)&lt;18,"Corregir", IF(((TODAY()-Tabla2[[#This Row],[FECHA NACIMIENTO]])/365)&gt;80, "Corregir",ROUNDDOWN(((TODAY()-Tabla2[[#This Row],[FECHA NACIMIENTO]])/365),0)))</f>
        <v>55</v>
      </c>
      <c r="V79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790" s="34" t="str">
        <f ca="1">+IF(Tabla2[[#This Row],[Edad]]="Corregir","Corregir","Ok")</f>
        <v>Ok</v>
      </c>
      <c r="X790" s="10" t="str">
        <f>+IFERROR(VLOOKUP(Tabla2[[#This Row],[DISTRITO SEGÚN DNI]],Hoja1!$A$2:$B$55,2,FALSE),"No")</f>
        <v>No</v>
      </c>
      <c r="Y790" s="10" t="str">
        <f>IF(OR(LOWER(Tabla2[[#This Row],[GENERO]])="masculino", LOWER(Tabla2[[#This Row],[GENERO]])="femenino"),"OK","Corregir")</f>
        <v>OK</v>
      </c>
      <c r="Z790" s="10" t="str">
        <f>+IF(Tabla2[[#This Row],[Nro. DNI / CE]]="","Corregir",IF(LEN(Tabla2[[#This Row],[Nro. DNI / CE]])&gt;=8,"OK","Corregir"))</f>
        <v>OK</v>
      </c>
      <c r="AA790" s="10">
        <f>COUNTIF(Tabla2[APELLIDOS Y NOMBRES],Tabla2[[#This Row],[APELLIDOS Y NOMBRES]])</f>
        <v>1</v>
      </c>
      <c r="AB790" t="str">
        <f ca="1">+IFERROR(IF(Tabla2[[#This Row],[FECHA CESE/BAJA]]="","No Aplica",IF(AND(MONTH(Tabla2[[#This Row],[FECHA CESE/BAJA]])=MONTH(TODAY()-30),YEAR(Tabla2[[#This Row],[FECHA CESE/BAJA]])=YEAR(TODAY())),MONTH(TODAY()-30)&amp;"-"&amp;YEAR(TODAY()),"Borrar")),"No aplica")</f>
        <v>No aplica</v>
      </c>
      <c r="AC790" t="str">
        <f ca="1">+IFERROR(IF(Tabla2[[#This Row],[FECHA INICIO DE LABORES EN OBRA]]="","No Aplica",IF(AND(MONTH(Tabla2[[#This Row],[FECHA INICIO DE LABORES EN OBRA]])=MONTH(TODAY()-30),YEAR(Tabla2[[#This Row],[FECHA INICIO DE LABORES EN OBRA]])=YEAR(TODAY())),MONTH(TODAY()-30)&amp;"-"&amp;YEAR(TODAY()),"No Aplica")),"No Aplica")</f>
        <v>No Aplica</v>
      </c>
    </row>
    <row r="791" spans="1:29" x14ac:dyDescent="0.25">
      <c r="A791" s="2">
        <v>20101155588</v>
      </c>
      <c r="B791" s="3" t="s">
        <v>39</v>
      </c>
      <c r="C791" s="3" t="s">
        <v>39</v>
      </c>
      <c r="D791" s="3">
        <v>74690809</v>
      </c>
      <c r="E791" s="3" t="s">
        <v>6886</v>
      </c>
      <c r="F791" s="36">
        <v>37061</v>
      </c>
      <c r="G791" s="3">
        <v>2</v>
      </c>
      <c r="H791" s="3" t="s">
        <v>6397</v>
      </c>
      <c r="I791" s="3" t="s">
        <v>6887</v>
      </c>
      <c r="J791" s="3" t="s">
        <v>6888</v>
      </c>
      <c r="K791" s="3" t="s">
        <v>1240</v>
      </c>
      <c r="L791" s="8" t="s">
        <v>9818</v>
      </c>
      <c r="M791" s="5" t="s">
        <v>3092</v>
      </c>
      <c r="N791" s="13" t="s">
        <v>1043</v>
      </c>
      <c r="O791" s="5">
        <v>44728</v>
      </c>
      <c r="P791" s="8">
        <v>1</v>
      </c>
      <c r="Q791" s="9">
        <v>1</v>
      </c>
      <c r="R791" s="9" t="str">
        <f>IFERROR(VLOOKUP(Tabla2[[#This Row],[CONTRATISTA PRNCIPAL]],Hoja1!$L$5:$M$9,2,FALSE),"CJV")</f>
        <v>EPC</v>
      </c>
      <c r="S791" s="9" t="str">
        <f>IF(Tabla2[[#This Row],[EMPRESA]]=Tabla2[[#This Row],[CONTRATISTA PRNCIPAL]],"Principal","Secundaria")</f>
        <v>Principal</v>
      </c>
      <c r="T791" s="10">
        <f>IFERROR(1/COUNTIF(Tabla2[CONTRATISTA PRNCIPAL],Tabla2[[#This Row],[CONTRATISTA PRNCIPAL]]),0)</f>
        <v>3.5714285714285713E-3</v>
      </c>
      <c r="U791" s="33">
        <f ca="1">IF(((TODAY()-Tabla2[[#This Row],[FECHA NACIMIENTO]])/365)&lt;18,"Corregir", IF(((TODAY()-Tabla2[[#This Row],[FECHA NACIMIENTO]])/365)&gt;80, "Corregir",ROUNDDOWN(((TODAY()-Tabla2[[#This Row],[FECHA NACIMIENTO]])/365),0)))</f>
        <v>22</v>
      </c>
      <c r="V79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791" s="34" t="str">
        <f ca="1">+IF(Tabla2[[#This Row],[Edad]]="Corregir","Corregir","Ok")</f>
        <v>Ok</v>
      </c>
      <c r="X791" s="10" t="str">
        <f>+IFERROR(VLOOKUP(Tabla2[[#This Row],[DISTRITO SEGÚN DNI]],Hoja1!$A$2:$B$55,2,FALSE),"No")</f>
        <v>No</v>
      </c>
      <c r="Y791" s="10" t="str">
        <f>IF(OR(LOWER(Tabla2[[#This Row],[GENERO]])="masculino", LOWER(Tabla2[[#This Row],[GENERO]])="femenino"),"OK","Corregir")</f>
        <v>OK</v>
      </c>
      <c r="Z791" s="10" t="str">
        <f>+IF(Tabla2[[#This Row],[Nro. DNI / CE]]="","Corregir",IF(LEN(Tabla2[[#This Row],[Nro. DNI / CE]])&gt;=8,"OK","Corregir"))</f>
        <v>OK</v>
      </c>
      <c r="AA791" s="10">
        <f>COUNTIF(Tabla2[APELLIDOS Y NOMBRES],Tabla2[[#This Row],[APELLIDOS Y NOMBRES]])</f>
        <v>1</v>
      </c>
      <c r="AB791" t="str">
        <f ca="1">+IFERROR(IF(Tabla2[[#This Row],[FECHA CESE/BAJA]]="","No Aplica",IF(AND(MONTH(Tabla2[[#This Row],[FECHA CESE/BAJA]])=MONTH(TODAY()-30),YEAR(Tabla2[[#This Row],[FECHA CESE/BAJA]])=YEAR(TODAY())),MONTH(TODAY()-30)&amp;"-"&amp;YEAR(TODAY()),"Borrar")),"No aplica")</f>
        <v>No aplica</v>
      </c>
      <c r="AC791" t="str">
        <f ca="1">+IFERROR(IF(Tabla2[[#This Row],[FECHA INICIO DE LABORES EN OBRA]]="","No Aplica",IF(AND(MONTH(Tabla2[[#This Row],[FECHA INICIO DE LABORES EN OBRA]])=MONTH(TODAY()-30),YEAR(Tabla2[[#This Row],[FECHA INICIO DE LABORES EN OBRA]])=YEAR(TODAY())),MONTH(TODAY()-30)&amp;"-"&amp;YEAR(TODAY()),"No Aplica")),"No Aplica")</f>
        <v>No Aplica</v>
      </c>
    </row>
    <row r="792" spans="1:29" x14ac:dyDescent="0.25">
      <c r="A792" s="2" t="s">
        <v>3176</v>
      </c>
      <c r="B792" s="3" t="s">
        <v>33</v>
      </c>
      <c r="C792" s="3" t="s">
        <v>33</v>
      </c>
      <c r="D792" s="3" t="s">
        <v>3177</v>
      </c>
      <c r="E792" s="3" t="s">
        <v>3178</v>
      </c>
      <c r="F792" s="36">
        <v>19646</v>
      </c>
      <c r="G792" s="3">
        <v>1</v>
      </c>
      <c r="H792" s="3" t="s">
        <v>1455</v>
      </c>
      <c r="I792" s="3" t="s">
        <v>11414</v>
      </c>
      <c r="J792" s="3" t="s">
        <v>3179</v>
      </c>
      <c r="K792" s="3" t="s">
        <v>1204</v>
      </c>
      <c r="L792" s="8" t="s">
        <v>9813</v>
      </c>
      <c r="M792" s="5" t="s">
        <v>11415</v>
      </c>
      <c r="N792" s="13" t="s">
        <v>1043</v>
      </c>
      <c r="O792" s="5">
        <v>44174</v>
      </c>
      <c r="P792" s="8">
        <v>1</v>
      </c>
      <c r="Q792" s="9">
        <v>2</v>
      </c>
      <c r="R792" s="9" t="str">
        <f>IFERROR(VLOOKUP(Tabla2[[#This Row],[CONTRATISTA PRNCIPAL]],Hoja1!$L$5:$M$9,2,FALSE),"CJV")</f>
        <v>CJV</v>
      </c>
      <c r="S792" s="9" t="str">
        <f>IF(Tabla2[[#This Row],[EMPRESA]]=Tabla2[[#This Row],[CONTRATISTA PRNCIPAL]],"Principal","Secundaria")</f>
        <v>Principal</v>
      </c>
      <c r="T792" s="10">
        <f>IFERROR(1/COUNTIF(Tabla2[CONTRATISTA PRNCIPAL],Tabla2[[#This Row],[CONTRATISTA PRNCIPAL]]),0)</f>
        <v>0.2</v>
      </c>
      <c r="U792" s="33">
        <f ca="1">IF(((TODAY()-Tabla2[[#This Row],[FECHA NACIMIENTO]])/365)&lt;18,"Corregir", IF(((TODAY()-Tabla2[[#This Row],[FECHA NACIMIENTO]])/365)&gt;80, "Corregir",ROUNDDOWN(((TODAY()-Tabla2[[#This Row],[FECHA NACIMIENTO]])/365),0)))</f>
        <v>69</v>
      </c>
      <c r="V79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792" s="34" t="str">
        <f ca="1">+IF(Tabla2[[#This Row],[Edad]]="Corregir","Corregir","Ok")</f>
        <v>Ok</v>
      </c>
      <c r="X792" s="10" t="str">
        <f>+IFERROR(VLOOKUP(Tabla2[[#This Row],[DISTRITO SEGÚN DNI]],Hoja1!$A$2:$B$55,2,FALSE),"No")</f>
        <v>No</v>
      </c>
      <c r="Y792" s="10" t="str">
        <f>IF(OR(LOWER(Tabla2[[#This Row],[GENERO]])="masculino", LOWER(Tabla2[[#This Row],[GENERO]])="femenino"),"OK","Corregir")</f>
        <v>OK</v>
      </c>
      <c r="Z792" s="10" t="str">
        <f>+IF(Tabla2[[#This Row],[Nro. DNI / CE]]="","Corregir",IF(LEN(Tabla2[[#This Row],[Nro. DNI / CE]])&gt;=8,"OK","Corregir"))</f>
        <v>OK</v>
      </c>
      <c r="AA792" s="10">
        <f>COUNTIF(Tabla2[APELLIDOS Y NOMBRES],Tabla2[[#This Row],[APELLIDOS Y NOMBRES]])</f>
        <v>1</v>
      </c>
      <c r="AB792" t="str">
        <f ca="1">+IFERROR(IF(Tabla2[[#This Row],[FECHA CESE/BAJA]]="","No Aplica",IF(AND(MONTH(Tabla2[[#This Row],[FECHA CESE/BAJA]])=MONTH(TODAY()-30),YEAR(Tabla2[[#This Row],[FECHA CESE/BAJA]])=YEAR(TODAY())),MONTH(TODAY()-30)&amp;"-"&amp;YEAR(TODAY()),"Borrar")),"No aplica")</f>
        <v>No aplica</v>
      </c>
      <c r="AC792" t="str">
        <f ca="1">+IFERROR(IF(Tabla2[[#This Row],[FECHA INICIO DE LABORES EN OBRA]]="","No Aplica",IF(AND(MONTH(Tabla2[[#This Row],[FECHA INICIO DE LABORES EN OBRA]])=MONTH(TODAY()-30),YEAR(Tabla2[[#This Row],[FECHA INICIO DE LABORES EN OBRA]])=YEAR(TODAY())),MONTH(TODAY()-30)&amp;"-"&amp;YEAR(TODAY()),"No Aplica")),"No Aplica")</f>
        <v>No Aplica</v>
      </c>
    </row>
    <row r="793" spans="1:29" x14ac:dyDescent="0.25">
      <c r="A793" s="2" t="s">
        <v>3176</v>
      </c>
      <c r="B793" s="3" t="s">
        <v>33</v>
      </c>
      <c r="C793" s="3" t="s">
        <v>33</v>
      </c>
      <c r="D793" s="3" t="s">
        <v>3180</v>
      </c>
      <c r="E793" s="3" t="s">
        <v>3181</v>
      </c>
      <c r="F793" s="36">
        <v>29356</v>
      </c>
      <c r="G793" s="3">
        <v>1</v>
      </c>
      <c r="H793" s="3" t="s">
        <v>1482</v>
      </c>
      <c r="I793" s="3" t="s">
        <v>11416</v>
      </c>
      <c r="J793" s="3" t="s">
        <v>3182</v>
      </c>
      <c r="K793" s="3" t="s">
        <v>1139</v>
      </c>
      <c r="L793" s="8" t="s">
        <v>9813</v>
      </c>
      <c r="M793" s="5" t="s">
        <v>11415</v>
      </c>
      <c r="N793" s="13" t="s">
        <v>1043</v>
      </c>
      <c r="O793" s="5">
        <v>44621</v>
      </c>
      <c r="P793" s="8">
        <v>1</v>
      </c>
      <c r="Q793" s="9">
        <v>2</v>
      </c>
      <c r="R793" s="9" t="str">
        <f>IFERROR(VLOOKUP(Tabla2[[#This Row],[CONTRATISTA PRNCIPAL]],Hoja1!$L$5:$M$9,2,FALSE),"CJV")</f>
        <v>CJV</v>
      </c>
      <c r="S793" s="9" t="str">
        <f>IF(Tabla2[[#This Row],[EMPRESA]]=Tabla2[[#This Row],[CONTRATISTA PRNCIPAL]],"Principal","Secundaria")</f>
        <v>Principal</v>
      </c>
      <c r="T793" s="10">
        <f>IFERROR(1/COUNTIF(Tabla2[CONTRATISTA PRNCIPAL],Tabla2[[#This Row],[CONTRATISTA PRNCIPAL]]),0)</f>
        <v>0.2</v>
      </c>
      <c r="U793" s="33">
        <f ca="1">IF(((TODAY()-Tabla2[[#This Row],[FECHA NACIMIENTO]])/365)&lt;18,"Corregir", IF(((TODAY()-Tabla2[[#This Row],[FECHA NACIMIENTO]])/365)&gt;80, "Corregir",ROUNDDOWN(((TODAY()-Tabla2[[#This Row],[FECHA NACIMIENTO]])/365),0)))</f>
        <v>43</v>
      </c>
      <c r="V79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793" s="34" t="str">
        <f ca="1">+IF(Tabla2[[#This Row],[Edad]]="Corregir","Corregir","Ok")</f>
        <v>Ok</v>
      </c>
      <c r="X793" s="10" t="str">
        <f>+IFERROR(VLOOKUP(Tabla2[[#This Row],[DISTRITO SEGÚN DNI]],Hoja1!$A$2:$B$55,2,FALSE),"No")</f>
        <v>No</v>
      </c>
      <c r="Y793" s="10" t="str">
        <f>IF(OR(LOWER(Tabla2[[#This Row],[GENERO]])="masculino", LOWER(Tabla2[[#This Row],[GENERO]])="femenino"),"OK","Corregir")</f>
        <v>OK</v>
      </c>
      <c r="Z793" s="10" t="str">
        <f>+IF(Tabla2[[#This Row],[Nro. DNI / CE]]="","Corregir",IF(LEN(Tabla2[[#This Row],[Nro. DNI / CE]])&gt;=8,"OK","Corregir"))</f>
        <v>OK</v>
      </c>
      <c r="AA793" s="10">
        <f>COUNTIF(Tabla2[APELLIDOS Y NOMBRES],Tabla2[[#This Row],[APELLIDOS Y NOMBRES]])</f>
        <v>1</v>
      </c>
      <c r="AB793" t="str">
        <f ca="1">+IFERROR(IF(Tabla2[[#This Row],[FECHA CESE/BAJA]]="","No Aplica",IF(AND(MONTH(Tabla2[[#This Row],[FECHA CESE/BAJA]])=MONTH(TODAY()-30),YEAR(Tabla2[[#This Row],[FECHA CESE/BAJA]])=YEAR(TODAY())),MONTH(TODAY()-30)&amp;"-"&amp;YEAR(TODAY()),"Borrar")),"No aplica")</f>
        <v>No aplica</v>
      </c>
      <c r="AC793" t="str">
        <f ca="1">+IFERROR(IF(Tabla2[[#This Row],[FECHA INICIO DE LABORES EN OBRA]]="","No Aplica",IF(AND(MONTH(Tabla2[[#This Row],[FECHA INICIO DE LABORES EN OBRA]])=MONTH(TODAY()-30),YEAR(Tabla2[[#This Row],[FECHA INICIO DE LABORES EN OBRA]])=YEAR(TODAY())),MONTH(TODAY()-30)&amp;"-"&amp;YEAR(TODAY()),"No Aplica")),"No Aplica")</f>
        <v>No Aplica</v>
      </c>
    </row>
    <row r="794" spans="1:29" x14ac:dyDescent="0.25">
      <c r="A794" s="2" t="s">
        <v>3176</v>
      </c>
      <c r="B794" s="3" t="s">
        <v>33</v>
      </c>
      <c r="C794" s="3" t="s">
        <v>33</v>
      </c>
      <c r="D794" s="3">
        <v>43608067</v>
      </c>
      <c r="E794" s="3" t="s">
        <v>3183</v>
      </c>
      <c r="F794" s="36" t="s">
        <v>9541</v>
      </c>
      <c r="G794" s="3">
        <v>1</v>
      </c>
      <c r="H794" s="3" t="s">
        <v>1045</v>
      </c>
      <c r="I794" s="3" t="s">
        <v>11417</v>
      </c>
      <c r="J794" s="3" t="s">
        <v>3185</v>
      </c>
      <c r="K794" s="3" t="s">
        <v>1047</v>
      </c>
      <c r="L794" s="8" t="s">
        <v>9813</v>
      </c>
      <c r="M794" s="5" t="s">
        <v>11415</v>
      </c>
      <c r="N794" s="13" t="s">
        <v>1043</v>
      </c>
      <c r="O794" s="5">
        <v>44174</v>
      </c>
      <c r="P794" s="8">
        <v>1</v>
      </c>
      <c r="Q794" s="9">
        <v>2</v>
      </c>
      <c r="R794" s="9" t="str">
        <f>IFERROR(VLOOKUP(Tabla2[[#This Row],[CONTRATISTA PRNCIPAL]],Hoja1!$L$5:$M$9,2,FALSE),"CJV")</f>
        <v>CJV</v>
      </c>
      <c r="S794" s="9" t="str">
        <f>IF(Tabla2[[#This Row],[EMPRESA]]=Tabla2[[#This Row],[CONTRATISTA PRNCIPAL]],"Principal","Secundaria")</f>
        <v>Principal</v>
      </c>
      <c r="T794" s="10">
        <f>IFERROR(1/COUNTIF(Tabla2[CONTRATISTA PRNCIPAL],Tabla2[[#This Row],[CONTRATISTA PRNCIPAL]]),0)</f>
        <v>0.2</v>
      </c>
      <c r="U794" s="33">
        <f ca="1">IF(((TODAY()-Tabla2[[#This Row],[FECHA NACIMIENTO]])/365)&lt;18,"Corregir", IF(((TODAY()-Tabla2[[#This Row],[FECHA NACIMIENTO]])/365)&gt;80, "Corregir",ROUNDDOWN(((TODAY()-Tabla2[[#This Row],[FECHA NACIMIENTO]])/365),0)))</f>
        <v>37</v>
      </c>
      <c r="V79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794" s="34" t="str">
        <f ca="1">+IF(Tabla2[[#This Row],[Edad]]="Corregir","Corregir","Ok")</f>
        <v>Ok</v>
      </c>
      <c r="X794" s="10" t="str">
        <f>+IFERROR(VLOOKUP(Tabla2[[#This Row],[DISTRITO SEGÚN DNI]],Hoja1!$A$2:$B$55,2,FALSE),"No")</f>
        <v>No</v>
      </c>
      <c r="Y794" s="10" t="str">
        <f>IF(OR(LOWER(Tabla2[[#This Row],[GENERO]])="masculino", LOWER(Tabla2[[#This Row],[GENERO]])="femenino"),"OK","Corregir")</f>
        <v>OK</v>
      </c>
      <c r="Z794" s="10" t="str">
        <f>+IF(Tabla2[[#This Row],[Nro. DNI / CE]]="","Corregir",IF(LEN(Tabla2[[#This Row],[Nro. DNI / CE]])&gt;=8,"OK","Corregir"))</f>
        <v>OK</v>
      </c>
      <c r="AA794" s="10">
        <f>COUNTIF(Tabla2[APELLIDOS Y NOMBRES],Tabla2[[#This Row],[APELLIDOS Y NOMBRES]])</f>
        <v>1</v>
      </c>
      <c r="AB794" t="str">
        <f ca="1">+IFERROR(IF(Tabla2[[#This Row],[FECHA CESE/BAJA]]="","No Aplica",IF(AND(MONTH(Tabla2[[#This Row],[FECHA CESE/BAJA]])=MONTH(TODAY()-30),YEAR(Tabla2[[#This Row],[FECHA CESE/BAJA]])=YEAR(TODAY())),MONTH(TODAY()-30)&amp;"-"&amp;YEAR(TODAY()),"Borrar")),"No aplica")</f>
        <v>No aplica</v>
      </c>
      <c r="AC794" t="str">
        <f ca="1">+IFERROR(IF(Tabla2[[#This Row],[FECHA INICIO DE LABORES EN OBRA]]="","No Aplica",IF(AND(MONTH(Tabla2[[#This Row],[FECHA INICIO DE LABORES EN OBRA]])=MONTH(TODAY()-30),YEAR(Tabla2[[#This Row],[FECHA INICIO DE LABORES EN OBRA]])=YEAR(TODAY())),MONTH(TODAY()-30)&amp;"-"&amp;YEAR(TODAY()),"No Aplica")),"No Aplica")</f>
        <v>No Aplica</v>
      </c>
    </row>
    <row r="795" spans="1:29" x14ac:dyDescent="0.25">
      <c r="A795" s="2" t="s">
        <v>9544</v>
      </c>
      <c r="B795" s="3" t="s">
        <v>9545</v>
      </c>
      <c r="C795" s="3" t="s">
        <v>33</v>
      </c>
      <c r="D795" s="3">
        <v>43577870</v>
      </c>
      <c r="E795" s="3" t="s">
        <v>9546</v>
      </c>
      <c r="F795" s="36">
        <v>31320</v>
      </c>
      <c r="G795" s="3">
        <v>1</v>
      </c>
      <c r="H795" s="3" t="s">
        <v>1891</v>
      </c>
      <c r="I795" s="3" t="s">
        <v>11414</v>
      </c>
      <c r="J795" s="3" t="s">
        <v>9547</v>
      </c>
      <c r="K795" s="3" t="s">
        <v>1077</v>
      </c>
      <c r="L795" s="8" t="s">
        <v>9813</v>
      </c>
      <c r="M795" s="5" t="s">
        <v>11415</v>
      </c>
      <c r="N795" s="13" t="s">
        <v>1043</v>
      </c>
      <c r="O795" s="5">
        <v>45118</v>
      </c>
      <c r="P795" s="8">
        <v>1</v>
      </c>
      <c r="Q795" s="9">
        <v>1</v>
      </c>
      <c r="R795" s="9" t="str">
        <f>IFERROR(VLOOKUP(Tabla2[[#This Row],[CONTRATISTA PRNCIPAL]],Hoja1!$L$5:$M$9,2,FALSE),"CJV")</f>
        <v>CJV</v>
      </c>
      <c r="S795" s="9" t="str">
        <f>IF(Tabla2[[#This Row],[EMPRESA]]=Tabla2[[#This Row],[CONTRATISTA PRNCIPAL]],"Principal","Secundaria")</f>
        <v>Secundaria</v>
      </c>
      <c r="T795" s="10">
        <f>IFERROR(1/COUNTIF(Tabla2[CONTRATISTA PRNCIPAL],Tabla2[[#This Row],[CONTRATISTA PRNCIPAL]]),0)</f>
        <v>0.2</v>
      </c>
      <c r="U795" s="33">
        <f ca="1">IF(((TODAY()-Tabla2[[#This Row],[FECHA NACIMIENTO]])/365)&lt;18,"Corregir", IF(((TODAY()-Tabla2[[#This Row],[FECHA NACIMIENTO]])/365)&gt;80, "Corregir",ROUNDDOWN(((TODAY()-Tabla2[[#This Row],[FECHA NACIMIENTO]])/365),0)))</f>
        <v>37</v>
      </c>
      <c r="V79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795" s="34" t="str">
        <f ca="1">+IF(Tabla2[[#This Row],[Edad]]="Corregir","Corregir","Ok")</f>
        <v>Ok</v>
      </c>
      <c r="X795" s="10" t="str">
        <f>+IFERROR(VLOOKUP(Tabla2[[#This Row],[DISTRITO SEGÚN DNI]],Hoja1!$A$2:$B$55,2,FALSE),"No")</f>
        <v>No</v>
      </c>
      <c r="Y795" s="10" t="str">
        <f>IF(OR(LOWER(Tabla2[[#This Row],[GENERO]])="masculino", LOWER(Tabla2[[#This Row],[GENERO]])="femenino"),"OK","Corregir")</f>
        <v>OK</v>
      </c>
      <c r="Z795" s="10" t="str">
        <f>+IF(Tabla2[[#This Row],[Nro. DNI / CE]]="","Corregir",IF(LEN(Tabla2[[#This Row],[Nro. DNI / CE]])&gt;=8,"OK","Corregir"))</f>
        <v>OK</v>
      </c>
      <c r="AA795" s="10">
        <f>COUNTIF(Tabla2[APELLIDOS Y NOMBRES],Tabla2[[#This Row],[APELLIDOS Y NOMBRES]])</f>
        <v>1</v>
      </c>
      <c r="AB795" t="str">
        <f ca="1">+IFERROR(IF(Tabla2[[#This Row],[FECHA CESE/BAJA]]="","No Aplica",IF(AND(MONTH(Tabla2[[#This Row],[FECHA CESE/BAJA]])=MONTH(TODAY()-30),YEAR(Tabla2[[#This Row],[FECHA CESE/BAJA]])=YEAR(TODAY())),MONTH(TODAY()-30)&amp;"-"&amp;YEAR(TODAY()),"Borrar")),"No aplica")</f>
        <v>No aplica</v>
      </c>
      <c r="AC795" t="str">
        <f ca="1">+IFERROR(IF(Tabla2[[#This Row],[FECHA INICIO DE LABORES EN OBRA]]="","No Aplica",IF(AND(MONTH(Tabla2[[#This Row],[FECHA INICIO DE LABORES EN OBRA]])=MONTH(TODAY()-30),YEAR(Tabla2[[#This Row],[FECHA INICIO DE LABORES EN OBRA]])=YEAR(TODAY())),MONTH(TODAY()-30)&amp;"-"&amp;YEAR(TODAY()),"No Aplica")),"No Aplica")</f>
        <v>No Aplica</v>
      </c>
    </row>
    <row r="796" spans="1:29" x14ac:dyDescent="0.25">
      <c r="A796" s="2">
        <v>20600111354</v>
      </c>
      <c r="B796" s="3" t="s">
        <v>43</v>
      </c>
      <c r="C796" s="3" t="s">
        <v>43</v>
      </c>
      <c r="D796" s="3">
        <v>43979098</v>
      </c>
      <c r="E796" s="3" t="s">
        <v>5400</v>
      </c>
      <c r="F796" s="36">
        <v>30657</v>
      </c>
      <c r="G796" s="3">
        <v>2</v>
      </c>
      <c r="H796" s="3" t="s">
        <v>1469</v>
      </c>
      <c r="I796" s="3" t="s">
        <v>5401</v>
      </c>
      <c r="J796" s="3" t="s">
        <v>5402</v>
      </c>
      <c r="K796" s="3" t="s">
        <v>1042</v>
      </c>
      <c r="L796" s="8" t="s">
        <v>9813</v>
      </c>
      <c r="M796" s="5"/>
      <c r="N796" s="13" t="s">
        <v>1043</v>
      </c>
      <c r="O796" s="5">
        <v>43687</v>
      </c>
      <c r="P796" s="8">
        <v>1</v>
      </c>
      <c r="Q796" s="9">
        <v>4</v>
      </c>
      <c r="R796" s="9" t="str">
        <f>IFERROR(VLOOKUP(Tabla2[[#This Row],[CONTRATISTA PRNCIPAL]],Hoja1!$L$5:$M$9,2,FALSE),"CJV")</f>
        <v>CJV</v>
      </c>
      <c r="S796" s="9" t="str">
        <f>IF(Tabla2[[#This Row],[EMPRESA]]=Tabla2[[#This Row],[CONTRATISTA PRNCIPAL]],"Principal","Secundaria")</f>
        <v>Principal</v>
      </c>
      <c r="T796" s="10">
        <f>IFERROR(1/COUNTIF(Tabla2[CONTRATISTA PRNCIPAL],Tabla2[[#This Row],[CONTRATISTA PRNCIPAL]]),0)</f>
        <v>6.6666666666666671E-3</v>
      </c>
      <c r="U796" s="33">
        <f ca="1">IF(((TODAY()-Tabla2[[#This Row],[FECHA NACIMIENTO]])/365)&lt;18,"Corregir", IF(((TODAY()-Tabla2[[#This Row],[FECHA NACIMIENTO]])/365)&gt;80, "Corregir",ROUNDDOWN(((TODAY()-Tabla2[[#This Row],[FECHA NACIMIENTO]])/365),0)))</f>
        <v>39</v>
      </c>
      <c r="V79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796" s="34" t="str">
        <f ca="1">+IF(Tabla2[[#This Row],[Edad]]="Corregir","Corregir","Ok")</f>
        <v>Ok</v>
      </c>
      <c r="X796" s="10" t="str">
        <f>+IFERROR(VLOOKUP(Tabla2[[#This Row],[DISTRITO SEGÚN DNI]],Hoja1!$A$2:$B$55,2,FALSE),"No")</f>
        <v>No</v>
      </c>
      <c r="Y796" s="10" t="str">
        <f>IF(OR(LOWER(Tabla2[[#This Row],[GENERO]])="masculino", LOWER(Tabla2[[#This Row],[GENERO]])="femenino"),"OK","Corregir")</f>
        <v>OK</v>
      </c>
      <c r="Z796" s="10" t="str">
        <f>+IF(Tabla2[[#This Row],[Nro. DNI / CE]]="","Corregir",IF(LEN(Tabla2[[#This Row],[Nro. DNI / CE]])&gt;=8,"OK","Corregir"))</f>
        <v>OK</v>
      </c>
      <c r="AA796" s="10">
        <f>COUNTIF(Tabla2[APELLIDOS Y NOMBRES],Tabla2[[#This Row],[APELLIDOS Y NOMBRES]])</f>
        <v>1</v>
      </c>
      <c r="AB796" t="str">
        <f ca="1">+IFERROR(IF(Tabla2[[#This Row],[FECHA CESE/BAJA]]="","No Aplica",IF(AND(MONTH(Tabla2[[#This Row],[FECHA CESE/BAJA]])=MONTH(TODAY()-30),YEAR(Tabla2[[#This Row],[FECHA CESE/BAJA]])=YEAR(TODAY())),MONTH(TODAY()-30)&amp;"-"&amp;YEAR(TODAY()),"Borrar")),"No aplica")</f>
        <v>No Aplica</v>
      </c>
      <c r="AC796" t="str">
        <f ca="1">+IFERROR(IF(Tabla2[[#This Row],[FECHA INICIO DE LABORES EN OBRA]]="","No Aplica",IF(AND(MONTH(Tabla2[[#This Row],[FECHA INICIO DE LABORES EN OBRA]])=MONTH(TODAY()-30),YEAR(Tabla2[[#This Row],[FECHA INICIO DE LABORES EN OBRA]])=YEAR(TODAY())),MONTH(TODAY()-30)&amp;"-"&amp;YEAR(TODAY()),"No Aplica")),"No Aplica")</f>
        <v>No Aplica</v>
      </c>
    </row>
    <row r="797" spans="1:29" x14ac:dyDescent="0.25">
      <c r="A797" s="2">
        <v>20600111354</v>
      </c>
      <c r="B797" s="3" t="s">
        <v>43</v>
      </c>
      <c r="C797" s="3" t="s">
        <v>43</v>
      </c>
      <c r="D797" s="3" t="s">
        <v>8565</v>
      </c>
      <c r="E797" s="3" t="s">
        <v>359</v>
      </c>
      <c r="F797" s="36">
        <v>30434</v>
      </c>
      <c r="G797" s="3">
        <v>1</v>
      </c>
      <c r="H797" s="3" t="s">
        <v>5403</v>
      </c>
      <c r="I797" s="3" t="s">
        <v>5404</v>
      </c>
      <c r="J797" s="3" t="s">
        <v>5405</v>
      </c>
      <c r="K797" s="3" t="s">
        <v>36</v>
      </c>
      <c r="L797" s="8" t="s">
        <v>9813</v>
      </c>
      <c r="M797" s="5"/>
      <c r="N797" s="13" t="s">
        <v>1043</v>
      </c>
      <c r="O797" s="5">
        <v>43683</v>
      </c>
      <c r="P797" s="8">
        <v>1</v>
      </c>
      <c r="Q797" s="9">
        <v>1</v>
      </c>
      <c r="R797" s="9" t="str">
        <f>IFERROR(VLOOKUP(Tabla2[[#This Row],[CONTRATISTA PRNCIPAL]],Hoja1!$L$5:$M$9,2,FALSE),"CJV")</f>
        <v>CJV</v>
      </c>
      <c r="S797" s="9" t="str">
        <f>IF(Tabla2[[#This Row],[EMPRESA]]=Tabla2[[#This Row],[CONTRATISTA PRNCIPAL]],"Principal","Secundaria")</f>
        <v>Principal</v>
      </c>
      <c r="T797" s="10">
        <f>IFERROR(1/COUNTIF(Tabla2[CONTRATISTA PRNCIPAL],Tabla2[[#This Row],[CONTRATISTA PRNCIPAL]]),0)</f>
        <v>6.6666666666666671E-3</v>
      </c>
      <c r="U797" s="33">
        <f ca="1">IF(((TODAY()-Tabla2[[#This Row],[FECHA NACIMIENTO]])/365)&lt;18,"Corregir", IF(((TODAY()-Tabla2[[#This Row],[FECHA NACIMIENTO]])/365)&gt;80, "Corregir",ROUNDDOWN(((TODAY()-Tabla2[[#This Row],[FECHA NACIMIENTO]])/365),0)))</f>
        <v>40</v>
      </c>
      <c r="V79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797" s="34" t="str">
        <f ca="1">+IF(Tabla2[[#This Row],[Edad]]="Corregir","Corregir","Ok")</f>
        <v>Ok</v>
      </c>
      <c r="X797" s="10" t="str">
        <f>+IFERROR(VLOOKUP(Tabla2[[#This Row],[DISTRITO SEGÚN DNI]],Hoja1!$A$2:$B$55,2,FALSE),"No")</f>
        <v>SANTA ANITA</v>
      </c>
      <c r="Y797" s="10" t="str">
        <f>IF(OR(LOWER(Tabla2[[#This Row],[GENERO]])="masculino", LOWER(Tabla2[[#This Row],[GENERO]])="femenino"),"OK","Corregir")</f>
        <v>OK</v>
      </c>
      <c r="Z797" s="10" t="str">
        <f>+IF(Tabla2[[#This Row],[Nro. DNI / CE]]="","Corregir",IF(LEN(Tabla2[[#This Row],[Nro. DNI / CE]])&gt;=8,"OK","Corregir"))</f>
        <v>OK</v>
      </c>
      <c r="AA797" s="10">
        <f>COUNTIF(Tabla2[APELLIDOS Y NOMBRES],Tabla2[[#This Row],[APELLIDOS Y NOMBRES]])</f>
        <v>1</v>
      </c>
      <c r="AB797" t="str">
        <f ca="1">+IFERROR(IF(Tabla2[[#This Row],[FECHA CESE/BAJA]]="","No Aplica",IF(AND(MONTH(Tabla2[[#This Row],[FECHA CESE/BAJA]])=MONTH(TODAY()-30),YEAR(Tabla2[[#This Row],[FECHA CESE/BAJA]])=YEAR(TODAY())),MONTH(TODAY()-30)&amp;"-"&amp;YEAR(TODAY()),"Borrar")),"No aplica")</f>
        <v>No Aplica</v>
      </c>
      <c r="AC797" t="str">
        <f ca="1">+IFERROR(IF(Tabla2[[#This Row],[FECHA INICIO DE LABORES EN OBRA]]="","No Aplica",IF(AND(MONTH(Tabla2[[#This Row],[FECHA INICIO DE LABORES EN OBRA]])=MONTH(TODAY()-30),YEAR(Tabla2[[#This Row],[FECHA INICIO DE LABORES EN OBRA]])=YEAR(TODAY())),MONTH(TODAY()-30)&amp;"-"&amp;YEAR(TODAY()),"No Aplica")),"No Aplica")</f>
        <v>No Aplica</v>
      </c>
    </row>
    <row r="798" spans="1:29" x14ac:dyDescent="0.25">
      <c r="A798" s="2">
        <v>20600111354</v>
      </c>
      <c r="B798" s="3" t="s">
        <v>43</v>
      </c>
      <c r="C798" s="3" t="s">
        <v>43</v>
      </c>
      <c r="D798" s="3" t="s">
        <v>5406</v>
      </c>
      <c r="E798" s="3" t="s">
        <v>5407</v>
      </c>
      <c r="F798" s="36">
        <v>32397</v>
      </c>
      <c r="G798" s="3">
        <v>2</v>
      </c>
      <c r="H798" s="3" t="s">
        <v>1469</v>
      </c>
      <c r="I798" s="3" t="s">
        <v>5408</v>
      </c>
      <c r="J798" s="3" t="s">
        <v>5409</v>
      </c>
      <c r="K798" s="3" t="s">
        <v>1363</v>
      </c>
      <c r="L798" s="8" t="s">
        <v>9813</v>
      </c>
      <c r="M798" s="5"/>
      <c r="N798" s="13" t="s">
        <v>1043</v>
      </c>
      <c r="O798" s="5">
        <v>44030</v>
      </c>
      <c r="P798" s="8">
        <v>1</v>
      </c>
      <c r="Q798" s="9">
        <v>4</v>
      </c>
      <c r="R798" s="9" t="str">
        <f>IFERROR(VLOOKUP(Tabla2[[#This Row],[CONTRATISTA PRNCIPAL]],Hoja1!$L$5:$M$9,2,FALSE),"CJV")</f>
        <v>CJV</v>
      </c>
      <c r="S798" s="9" t="str">
        <f>IF(Tabla2[[#This Row],[EMPRESA]]=Tabla2[[#This Row],[CONTRATISTA PRNCIPAL]],"Principal","Secundaria")</f>
        <v>Principal</v>
      </c>
      <c r="T798" s="10">
        <f>IFERROR(1/COUNTIF(Tabla2[CONTRATISTA PRNCIPAL],Tabla2[[#This Row],[CONTRATISTA PRNCIPAL]]),0)</f>
        <v>6.6666666666666671E-3</v>
      </c>
      <c r="U798" s="33">
        <f ca="1">IF(((TODAY()-Tabla2[[#This Row],[FECHA NACIMIENTO]])/365)&lt;18,"Corregir", IF(((TODAY()-Tabla2[[#This Row],[FECHA NACIMIENTO]])/365)&gt;80, "Corregir",ROUNDDOWN(((TODAY()-Tabla2[[#This Row],[FECHA NACIMIENTO]])/365),0)))</f>
        <v>35</v>
      </c>
      <c r="V79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798" s="34" t="str">
        <f ca="1">+IF(Tabla2[[#This Row],[Edad]]="Corregir","Corregir","Ok")</f>
        <v>Ok</v>
      </c>
      <c r="X798" s="10" t="str">
        <f>+IFERROR(VLOOKUP(Tabla2[[#This Row],[DISTRITO SEGÚN DNI]],Hoja1!$A$2:$B$55,2,FALSE),"No")</f>
        <v>No</v>
      </c>
      <c r="Y798" s="10" t="str">
        <f>IF(OR(LOWER(Tabla2[[#This Row],[GENERO]])="masculino", LOWER(Tabla2[[#This Row],[GENERO]])="femenino"),"OK","Corregir")</f>
        <v>OK</v>
      </c>
      <c r="Z798" s="10" t="str">
        <f>+IF(Tabla2[[#This Row],[Nro. DNI / CE]]="","Corregir",IF(LEN(Tabla2[[#This Row],[Nro. DNI / CE]])&gt;=8,"OK","Corregir"))</f>
        <v>OK</v>
      </c>
      <c r="AA798" s="10">
        <f>COUNTIF(Tabla2[APELLIDOS Y NOMBRES],Tabla2[[#This Row],[APELLIDOS Y NOMBRES]])</f>
        <v>1</v>
      </c>
      <c r="AB798" t="str">
        <f ca="1">+IFERROR(IF(Tabla2[[#This Row],[FECHA CESE/BAJA]]="","No Aplica",IF(AND(MONTH(Tabla2[[#This Row],[FECHA CESE/BAJA]])=MONTH(TODAY()-30),YEAR(Tabla2[[#This Row],[FECHA CESE/BAJA]])=YEAR(TODAY())),MONTH(TODAY()-30)&amp;"-"&amp;YEAR(TODAY()),"Borrar")),"No aplica")</f>
        <v>No Aplica</v>
      </c>
      <c r="AC798" t="str">
        <f ca="1">+IFERROR(IF(Tabla2[[#This Row],[FECHA INICIO DE LABORES EN OBRA]]="","No Aplica",IF(AND(MONTH(Tabla2[[#This Row],[FECHA INICIO DE LABORES EN OBRA]])=MONTH(TODAY()-30),YEAR(Tabla2[[#This Row],[FECHA INICIO DE LABORES EN OBRA]])=YEAR(TODAY())),MONTH(TODAY()-30)&amp;"-"&amp;YEAR(TODAY()),"No Aplica")),"No Aplica")</f>
        <v>No Aplica</v>
      </c>
    </row>
    <row r="799" spans="1:29" x14ac:dyDescent="0.25">
      <c r="A799" s="2">
        <v>20600111354</v>
      </c>
      <c r="B799" s="3" t="s">
        <v>43</v>
      </c>
      <c r="C799" s="3" t="s">
        <v>43</v>
      </c>
      <c r="D799" s="3" t="s">
        <v>5410</v>
      </c>
      <c r="E799" s="3" t="s">
        <v>5411</v>
      </c>
      <c r="F799" s="36">
        <v>27820</v>
      </c>
      <c r="G799" s="3">
        <v>2</v>
      </c>
      <c r="H799" s="3" t="s">
        <v>1469</v>
      </c>
      <c r="I799" s="3" t="s">
        <v>5412</v>
      </c>
      <c r="J799" s="3" t="s">
        <v>5413</v>
      </c>
      <c r="K799" s="3" t="s">
        <v>1044</v>
      </c>
      <c r="L799" s="8" t="s">
        <v>9813</v>
      </c>
      <c r="M799" s="5"/>
      <c r="N799" s="13" t="s">
        <v>1043</v>
      </c>
      <c r="O799" s="5">
        <v>44030</v>
      </c>
      <c r="P799" s="8">
        <v>1</v>
      </c>
      <c r="Q799" s="9">
        <v>4</v>
      </c>
      <c r="R799" s="9" t="str">
        <f>IFERROR(VLOOKUP(Tabla2[[#This Row],[CONTRATISTA PRNCIPAL]],Hoja1!$L$5:$M$9,2,FALSE),"CJV")</f>
        <v>CJV</v>
      </c>
      <c r="S799" s="9" t="str">
        <f>IF(Tabla2[[#This Row],[EMPRESA]]=Tabla2[[#This Row],[CONTRATISTA PRNCIPAL]],"Principal","Secundaria")</f>
        <v>Principal</v>
      </c>
      <c r="T799" s="10">
        <f>IFERROR(1/COUNTIF(Tabla2[CONTRATISTA PRNCIPAL],Tabla2[[#This Row],[CONTRATISTA PRNCIPAL]]),0)</f>
        <v>6.6666666666666671E-3</v>
      </c>
      <c r="U799" s="33">
        <f ca="1">IF(((TODAY()-Tabla2[[#This Row],[FECHA NACIMIENTO]])/365)&lt;18,"Corregir", IF(((TODAY()-Tabla2[[#This Row],[FECHA NACIMIENTO]])/365)&gt;80, "Corregir",ROUNDDOWN(((TODAY()-Tabla2[[#This Row],[FECHA NACIMIENTO]])/365),0)))</f>
        <v>47</v>
      </c>
      <c r="V79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799" s="34" t="str">
        <f ca="1">+IF(Tabla2[[#This Row],[Edad]]="Corregir","Corregir","Ok")</f>
        <v>Ok</v>
      </c>
      <c r="X799" s="10" t="str">
        <f>+IFERROR(VLOOKUP(Tabla2[[#This Row],[DISTRITO SEGÚN DNI]],Hoja1!$A$2:$B$55,2,FALSE),"No")</f>
        <v>No</v>
      </c>
      <c r="Y799" s="10" t="str">
        <f>IF(OR(LOWER(Tabla2[[#This Row],[GENERO]])="masculino", LOWER(Tabla2[[#This Row],[GENERO]])="femenino"),"OK","Corregir")</f>
        <v>OK</v>
      </c>
      <c r="Z799" s="10" t="str">
        <f>+IF(Tabla2[[#This Row],[Nro. DNI / CE]]="","Corregir",IF(LEN(Tabla2[[#This Row],[Nro. DNI / CE]])&gt;=8,"OK","Corregir"))</f>
        <v>OK</v>
      </c>
      <c r="AA799" s="10">
        <f>COUNTIF(Tabla2[APELLIDOS Y NOMBRES],Tabla2[[#This Row],[APELLIDOS Y NOMBRES]])</f>
        <v>1</v>
      </c>
      <c r="AB799" t="str">
        <f ca="1">+IFERROR(IF(Tabla2[[#This Row],[FECHA CESE/BAJA]]="","No Aplica",IF(AND(MONTH(Tabla2[[#This Row],[FECHA CESE/BAJA]])=MONTH(TODAY()-30),YEAR(Tabla2[[#This Row],[FECHA CESE/BAJA]])=YEAR(TODAY())),MONTH(TODAY()-30)&amp;"-"&amp;YEAR(TODAY()),"Borrar")),"No aplica")</f>
        <v>No Aplica</v>
      </c>
      <c r="AC799" t="str">
        <f ca="1">+IFERROR(IF(Tabla2[[#This Row],[FECHA INICIO DE LABORES EN OBRA]]="","No Aplica",IF(AND(MONTH(Tabla2[[#This Row],[FECHA INICIO DE LABORES EN OBRA]])=MONTH(TODAY()-30),YEAR(Tabla2[[#This Row],[FECHA INICIO DE LABORES EN OBRA]])=YEAR(TODAY())),MONTH(TODAY()-30)&amp;"-"&amp;YEAR(TODAY()),"No Aplica")),"No Aplica")</f>
        <v>No Aplica</v>
      </c>
    </row>
    <row r="800" spans="1:29" x14ac:dyDescent="0.25">
      <c r="A800" s="2">
        <v>20600111354</v>
      </c>
      <c r="B800" s="3" t="s">
        <v>43</v>
      </c>
      <c r="C800" s="3" t="s">
        <v>43</v>
      </c>
      <c r="D800" s="3" t="s">
        <v>8566</v>
      </c>
      <c r="E800" s="3" t="s">
        <v>5414</v>
      </c>
      <c r="F800" s="36">
        <v>31784</v>
      </c>
      <c r="G800" s="3">
        <v>1</v>
      </c>
      <c r="H800" s="3" t="s">
        <v>5403</v>
      </c>
      <c r="I800" s="3" t="s">
        <v>2301</v>
      </c>
      <c r="J800" s="3" t="s">
        <v>5415</v>
      </c>
      <c r="K800" s="3" t="s">
        <v>1136</v>
      </c>
      <c r="L800" s="8" t="s">
        <v>9813</v>
      </c>
      <c r="M800" s="5"/>
      <c r="N800" s="13" t="s">
        <v>1043</v>
      </c>
      <c r="O800" s="5">
        <v>43683</v>
      </c>
      <c r="P800" s="8">
        <v>1</v>
      </c>
      <c r="Q800" s="9">
        <v>1</v>
      </c>
      <c r="R800" s="9" t="str">
        <f>IFERROR(VLOOKUP(Tabla2[[#This Row],[CONTRATISTA PRNCIPAL]],Hoja1!$L$5:$M$9,2,FALSE),"CJV")</f>
        <v>CJV</v>
      </c>
      <c r="S800" s="9" t="str">
        <f>IF(Tabla2[[#This Row],[EMPRESA]]=Tabla2[[#This Row],[CONTRATISTA PRNCIPAL]],"Principal","Secundaria")</f>
        <v>Principal</v>
      </c>
      <c r="T800" s="10">
        <f>IFERROR(1/COUNTIF(Tabla2[CONTRATISTA PRNCIPAL],Tabla2[[#This Row],[CONTRATISTA PRNCIPAL]]),0)</f>
        <v>6.6666666666666671E-3</v>
      </c>
      <c r="U800" s="33">
        <f ca="1">IF(((TODAY()-Tabla2[[#This Row],[FECHA NACIMIENTO]])/365)&lt;18,"Corregir", IF(((TODAY()-Tabla2[[#This Row],[FECHA NACIMIENTO]])/365)&gt;80, "Corregir",ROUNDDOWN(((TODAY()-Tabla2[[#This Row],[FECHA NACIMIENTO]])/365),0)))</f>
        <v>36</v>
      </c>
      <c r="V80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800" s="34" t="str">
        <f ca="1">+IF(Tabla2[[#This Row],[Edad]]="Corregir","Corregir","Ok")</f>
        <v>Ok</v>
      </c>
      <c r="X800" s="10" t="str">
        <f>+IFERROR(VLOOKUP(Tabla2[[#This Row],[DISTRITO SEGÚN DNI]],Hoja1!$A$2:$B$55,2,FALSE),"No")</f>
        <v>No</v>
      </c>
      <c r="Y800" s="10" t="str">
        <f>IF(OR(LOWER(Tabla2[[#This Row],[GENERO]])="masculino", LOWER(Tabla2[[#This Row],[GENERO]])="femenino"),"OK","Corregir")</f>
        <v>OK</v>
      </c>
      <c r="Z800" s="10" t="str">
        <f>+IF(Tabla2[[#This Row],[Nro. DNI / CE]]="","Corregir",IF(LEN(Tabla2[[#This Row],[Nro. DNI / CE]])&gt;=8,"OK","Corregir"))</f>
        <v>OK</v>
      </c>
      <c r="AA800" s="10">
        <f>COUNTIF(Tabla2[APELLIDOS Y NOMBRES],Tabla2[[#This Row],[APELLIDOS Y NOMBRES]])</f>
        <v>1</v>
      </c>
      <c r="AB800" t="str">
        <f ca="1">+IFERROR(IF(Tabla2[[#This Row],[FECHA CESE/BAJA]]="","No Aplica",IF(AND(MONTH(Tabla2[[#This Row],[FECHA CESE/BAJA]])=MONTH(TODAY()-30),YEAR(Tabla2[[#This Row],[FECHA CESE/BAJA]])=YEAR(TODAY())),MONTH(TODAY()-30)&amp;"-"&amp;YEAR(TODAY()),"Borrar")),"No aplica")</f>
        <v>No Aplica</v>
      </c>
      <c r="AC800" t="str">
        <f ca="1">+IFERROR(IF(Tabla2[[#This Row],[FECHA INICIO DE LABORES EN OBRA]]="","No Aplica",IF(AND(MONTH(Tabla2[[#This Row],[FECHA INICIO DE LABORES EN OBRA]])=MONTH(TODAY()-30),YEAR(Tabla2[[#This Row],[FECHA INICIO DE LABORES EN OBRA]])=YEAR(TODAY())),MONTH(TODAY()-30)&amp;"-"&amp;YEAR(TODAY()),"No Aplica")),"No Aplica")</f>
        <v>No Aplica</v>
      </c>
    </row>
    <row r="801" spans="1:29" x14ac:dyDescent="0.25">
      <c r="A801" s="2">
        <v>20600111354</v>
      </c>
      <c r="B801" s="3" t="s">
        <v>43</v>
      </c>
      <c r="C801" s="3" t="s">
        <v>43</v>
      </c>
      <c r="D801" s="3" t="s">
        <v>8567</v>
      </c>
      <c r="E801" s="3" t="s">
        <v>5416</v>
      </c>
      <c r="F801" s="36">
        <v>30359</v>
      </c>
      <c r="G801" s="3">
        <v>1</v>
      </c>
      <c r="H801" s="3" t="s">
        <v>1476</v>
      </c>
      <c r="I801" s="3" t="s">
        <v>2301</v>
      </c>
      <c r="J801" s="3" t="s">
        <v>5417</v>
      </c>
      <c r="K801" s="3" t="s">
        <v>8568</v>
      </c>
      <c r="L801" s="8" t="s">
        <v>9813</v>
      </c>
      <c r="M801" s="5"/>
      <c r="N801" s="13" t="s">
        <v>1043</v>
      </c>
      <c r="O801" s="5">
        <v>43683</v>
      </c>
      <c r="P801" s="8">
        <v>1</v>
      </c>
      <c r="Q801" s="9">
        <v>4</v>
      </c>
      <c r="R801" s="9" t="str">
        <f>IFERROR(VLOOKUP(Tabla2[[#This Row],[CONTRATISTA PRNCIPAL]],Hoja1!$L$5:$M$9,2,FALSE),"CJV")</f>
        <v>CJV</v>
      </c>
      <c r="S801" s="9" t="str">
        <f>IF(Tabla2[[#This Row],[EMPRESA]]=Tabla2[[#This Row],[CONTRATISTA PRNCIPAL]],"Principal","Secundaria")</f>
        <v>Principal</v>
      </c>
      <c r="T801" s="10">
        <f>IFERROR(1/COUNTIF(Tabla2[CONTRATISTA PRNCIPAL],Tabla2[[#This Row],[CONTRATISTA PRNCIPAL]]),0)</f>
        <v>6.6666666666666671E-3</v>
      </c>
      <c r="U801" s="33">
        <f ca="1">IF(((TODAY()-Tabla2[[#This Row],[FECHA NACIMIENTO]])/365)&lt;18,"Corregir", IF(((TODAY()-Tabla2[[#This Row],[FECHA NACIMIENTO]])/365)&gt;80, "Corregir",ROUNDDOWN(((TODAY()-Tabla2[[#This Row],[FECHA NACIMIENTO]])/365),0)))</f>
        <v>40</v>
      </c>
      <c r="V80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801" s="34" t="str">
        <f ca="1">+IF(Tabla2[[#This Row],[Edad]]="Corregir","Corregir","Ok")</f>
        <v>Ok</v>
      </c>
      <c r="X801" s="10" t="str">
        <f>+IFERROR(VLOOKUP(Tabla2[[#This Row],[DISTRITO SEGÚN DNI]],Hoja1!$A$2:$B$55,2,FALSE),"No")</f>
        <v>No</v>
      </c>
      <c r="Y801" s="10" t="str">
        <f>IF(OR(LOWER(Tabla2[[#This Row],[GENERO]])="masculino", LOWER(Tabla2[[#This Row],[GENERO]])="femenino"),"OK","Corregir")</f>
        <v>OK</v>
      </c>
      <c r="Z801" s="10" t="str">
        <f>+IF(Tabla2[[#This Row],[Nro. DNI / CE]]="","Corregir",IF(LEN(Tabla2[[#This Row],[Nro. DNI / CE]])&gt;=8,"OK","Corregir"))</f>
        <v>OK</v>
      </c>
      <c r="AA801" s="10">
        <f>COUNTIF(Tabla2[APELLIDOS Y NOMBRES],Tabla2[[#This Row],[APELLIDOS Y NOMBRES]])</f>
        <v>1</v>
      </c>
      <c r="AB801" t="str">
        <f ca="1">+IFERROR(IF(Tabla2[[#This Row],[FECHA CESE/BAJA]]="","No Aplica",IF(AND(MONTH(Tabla2[[#This Row],[FECHA CESE/BAJA]])=MONTH(TODAY()-30),YEAR(Tabla2[[#This Row],[FECHA CESE/BAJA]])=YEAR(TODAY())),MONTH(TODAY()-30)&amp;"-"&amp;YEAR(TODAY()),"Borrar")),"No aplica")</f>
        <v>No Aplica</v>
      </c>
      <c r="AC801" t="str">
        <f ca="1">+IFERROR(IF(Tabla2[[#This Row],[FECHA INICIO DE LABORES EN OBRA]]="","No Aplica",IF(AND(MONTH(Tabla2[[#This Row],[FECHA INICIO DE LABORES EN OBRA]])=MONTH(TODAY()-30),YEAR(Tabla2[[#This Row],[FECHA INICIO DE LABORES EN OBRA]])=YEAR(TODAY())),MONTH(TODAY()-30)&amp;"-"&amp;YEAR(TODAY()),"No Aplica")),"No Aplica")</f>
        <v>No Aplica</v>
      </c>
    </row>
    <row r="802" spans="1:29" x14ac:dyDescent="0.25">
      <c r="A802" s="2">
        <v>20600111354</v>
      </c>
      <c r="B802" s="3" t="s">
        <v>43</v>
      </c>
      <c r="C802" s="3" t="s">
        <v>43</v>
      </c>
      <c r="D802" s="3" t="s">
        <v>8569</v>
      </c>
      <c r="E802" s="3" t="s">
        <v>10418</v>
      </c>
      <c r="F802" s="36">
        <v>24516</v>
      </c>
      <c r="G802" s="3">
        <v>2</v>
      </c>
      <c r="H802" s="3" t="s">
        <v>1469</v>
      </c>
      <c r="I802" s="3" t="s">
        <v>5419</v>
      </c>
      <c r="J802" s="3" t="s">
        <v>5420</v>
      </c>
      <c r="K802" s="3" t="s">
        <v>34</v>
      </c>
      <c r="L802" s="8" t="s">
        <v>9813</v>
      </c>
      <c r="M802" s="5"/>
      <c r="N802" s="13" t="s">
        <v>1043</v>
      </c>
      <c r="O802" s="5">
        <v>43684</v>
      </c>
      <c r="P802" s="8">
        <v>1</v>
      </c>
      <c r="Q802" s="9">
        <v>4</v>
      </c>
      <c r="R802" s="9" t="str">
        <f>IFERROR(VLOOKUP(Tabla2[[#This Row],[CONTRATISTA PRNCIPAL]],Hoja1!$L$5:$M$9,2,FALSE),"CJV")</f>
        <v>CJV</v>
      </c>
      <c r="S802" s="9" t="str">
        <f>IF(Tabla2[[#This Row],[EMPRESA]]=Tabla2[[#This Row],[CONTRATISTA PRNCIPAL]],"Principal","Secundaria")</f>
        <v>Principal</v>
      </c>
      <c r="T802" s="10">
        <f>IFERROR(1/COUNTIF(Tabla2[CONTRATISTA PRNCIPAL],Tabla2[[#This Row],[CONTRATISTA PRNCIPAL]]),0)</f>
        <v>6.6666666666666671E-3</v>
      </c>
      <c r="U802" s="33">
        <f ca="1">IF(((TODAY()-Tabla2[[#This Row],[FECHA NACIMIENTO]])/365)&lt;18,"Corregir", IF(((TODAY()-Tabla2[[#This Row],[FECHA NACIMIENTO]])/365)&gt;80, "Corregir",ROUNDDOWN(((TODAY()-Tabla2[[#This Row],[FECHA NACIMIENTO]])/365),0)))</f>
        <v>56</v>
      </c>
      <c r="V80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802" s="34" t="str">
        <f ca="1">+IF(Tabla2[[#This Row],[Edad]]="Corregir","Corregir","Ok")</f>
        <v>Ok</v>
      </c>
      <c r="X802" s="10" t="str">
        <f>+IFERROR(VLOOKUP(Tabla2[[#This Row],[DISTRITO SEGÚN DNI]],Hoja1!$A$2:$B$55,2,FALSE),"No")</f>
        <v>CALLAO</v>
      </c>
      <c r="Y802" s="10" t="str">
        <f>IF(OR(LOWER(Tabla2[[#This Row],[GENERO]])="masculino", LOWER(Tabla2[[#This Row],[GENERO]])="femenino"),"OK","Corregir")</f>
        <v>OK</v>
      </c>
      <c r="Z802" s="10" t="str">
        <f>+IF(Tabla2[[#This Row],[Nro. DNI / CE]]="","Corregir",IF(LEN(Tabla2[[#This Row],[Nro. DNI / CE]])&gt;=8,"OK","Corregir"))</f>
        <v>OK</v>
      </c>
      <c r="AA802" s="10">
        <f>COUNTIF(Tabla2[APELLIDOS Y NOMBRES],Tabla2[[#This Row],[APELLIDOS Y NOMBRES]])</f>
        <v>1</v>
      </c>
      <c r="AB802" t="str">
        <f ca="1">+IFERROR(IF(Tabla2[[#This Row],[FECHA CESE/BAJA]]="","No Aplica",IF(AND(MONTH(Tabla2[[#This Row],[FECHA CESE/BAJA]])=MONTH(TODAY()-30),YEAR(Tabla2[[#This Row],[FECHA CESE/BAJA]])=YEAR(TODAY())),MONTH(TODAY()-30)&amp;"-"&amp;YEAR(TODAY()),"Borrar")),"No aplica")</f>
        <v>No Aplica</v>
      </c>
      <c r="AC802" t="str">
        <f ca="1">+IFERROR(IF(Tabla2[[#This Row],[FECHA INICIO DE LABORES EN OBRA]]="","No Aplica",IF(AND(MONTH(Tabla2[[#This Row],[FECHA INICIO DE LABORES EN OBRA]])=MONTH(TODAY()-30),YEAR(Tabla2[[#This Row],[FECHA INICIO DE LABORES EN OBRA]])=YEAR(TODAY())),MONTH(TODAY()-30)&amp;"-"&amp;YEAR(TODAY()),"No Aplica")),"No Aplica")</f>
        <v>No Aplica</v>
      </c>
    </row>
    <row r="803" spans="1:29" x14ac:dyDescent="0.25">
      <c r="A803" s="2">
        <v>20600111354</v>
      </c>
      <c r="B803" s="3" t="s">
        <v>43</v>
      </c>
      <c r="C803" s="3" t="s">
        <v>43</v>
      </c>
      <c r="D803" s="3" t="s">
        <v>8570</v>
      </c>
      <c r="E803" s="3" t="s">
        <v>360</v>
      </c>
      <c r="F803" s="36">
        <v>34733</v>
      </c>
      <c r="G803" s="3">
        <v>2</v>
      </c>
      <c r="H803" s="3" t="s">
        <v>1476</v>
      </c>
      <c r="I803" s="3" t="s">
        <v>5421</v>
      </c>
      <c r="J803" s="3" t="s">
        <v>5422</v>
      </c>
      <c r="K803" s="3" t="s">
        <v>93</v>
      </c>
      <c r="L803" s="8" t="s">
        <v>9813</v>
      </c>
      <c r="M803" s="5"/>
      <c r="N803" s="13" t="s">
        <v>1043</v>
      </c>
      <c r="O803" s="5">
        <v>44063</v>
      </c>
      <c r="P803" s="8">
        <v>1</v>
      </c>
      <c r="Q803" s="9">
        <v>4</v>
      </c>
      <c r="R803" s="9" t="str">
        <f>IFERROR(VLOOKUP(Tabla2[[#This Row],[CONTRATISTA PRNCIPAL]],Hoja1!$L$5:$M$9,2,FALSE),"CJV")</f>
        <v>CJV</v>
      </c>
      <c r="S803" s="9" t="str">
        <f>IF(Tabla2[[#This Row],[EMPRESA]]=Tabla2[[#This Row],[CONTRATISTA PRNCIPAL]],"Principal","Secundaria")</f>
        <v>Principal</v>
      </c>
      <c r="T803" s="10">
        <f>IFERROR(1/COUNTIF(Tabla2[CONTRATISTA PRNCIPAL],Tabla2[[#This Row],[CONTRATISTA PRNCIPAL]]),0)</f>
        <v>6.6666666666666671E-3</v>
      </c>
      <c r="U803" s="33">
        <f ca="1">IF(((TODAY()-Tabla2[[#This Row],[FECHA NACIMIENTO]])/365)&lt;18,"Corregir", IF(((TODAY()-Tabla2[[#This Row],[FECHA NACIMIENTO]])/365)&gt;80, "Corregir",ROUNDDOWN(((TODAY()-Tabla2[[#This Row],[FECHA NACIMIENTO]])/365),0)))</f>
        <v>28</v>
      </c>
      <c r="V80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803" s="34" t="str">
        <f ca="1">+IF(Tabla2[[#This Row],[Edad]]="Corregir","Corregir","Ok")</f>
        <v>Ok</v>
      </c>
      <c r="X803" s="10" t="str">
        <f>+IFERROR(VLOOKUP(Tabla2[[#This Row],[DISTRITO SEGÚN DNI]],Hoja1!$A$2:$B$55,2,FALSE),"No")</f>
        <v>ATE</v>
      </c>
      <c r="Y803" s="10" t="str">
        <f>IF(OR(LOWER(Tabla2[[#This Row],[GENERO]])="masculino", LOWER(Tabla2[[#This Row],[GENERO]])="femenino"),"OK","Corregir")</f>
        <v>OK</v>
      </c>
      <c r="Z803" s="10" t="str">
        <f>+IF(Tabla2[[#This Row],[Nro. DNI / CE]]="","Corregir",IF(LEN(Tabla2[[#This Row],[Nro. DNI / CE]])&gt;=8,"OK","Corregir"))</f>
        <v>OK</v>
      </c>
      <c r="AA803" s="10">
        <f>COUNTIF(Tabla2[APELLIDOS Y NOMBRES],Tabla2[[#This Row],[APELLIDOS Y NOMBRES]])</f>
        <v>1</v>
      </c>
      <c r="AB803" t="str">
        <f ca="1">+IFERROR(IF(Tabla2[[#This Row],[FECHA CESE/BAJA]]="","No Aplica",IF(AND(MONTH(Tabla2[[#This Row],[FECHA CESE/BAJA]])=MONTH(TODAY()-30),YEAR(Tabla2[[#This Row],[FECHA CESE/BAJA]])=YEAR(TODAY())),MONTH(TODAY()-30)&amp;"-"&amp;YEAR(TODAY()),"Borrar")),"No aplica")</f>
        <v>No Aplica</v>
      </c>
      <c r="AC803" t="str">
        <f ca="1">+IFERROR(IF(Tabla2[[#This Row],[FECHA INICIO DE LABORES EN OBRA]]="","No Aplica",IF(AND(MONTH(Tabla2[[#This Row],[FECHA INICIO DE LABORES EN OBRA]])=MONTH(TODAY()-30),YEAR(Tabla2[[#This Row],[FECHA INICIO DE LABORES EN OBRA]])=YEAR(TODAY())),MONTH(TODAY()-30)&amp;"-"&amp;YEAR(TODAY()),"No Aplica")),"No Aplica")</f>
        <v>No Aplica</v>
      </c>
    </row>
    <row r="804" spans="1:29" x14ac:dyDescent="0.25">
      <c r="A804" s="2">
        <v>20600111354</v>
      </c>
      <c r="B804" s="3" t="s">
        <v>43</v>
      </c>
      <c r="C804" s="3" t="s">
        <v>43</v>
      </c>
      <c r="D804" s="3" t="s">
        <v>361</v>
      </c>
      <c r="E804" s="3" t="s">
        <v>362</v>
      </c>
      <c r="F804" s="36">
        <v>27896</v>
      </c>
      <c r="G804" s="3">
        <v>1</v>
      </c>
      <c r="H804" s="3" t="s">
        <v>5423</v>
      </c>
      <c r="I804" s="3" t="s">
        <v>5424</v>
      </c>
      <c r="J804" s="3" t="s">
        <v>5425</v>
      </c>
      <c r="K804" s="3" t="s">
        <v>363</v>
      </c>
      <c r="L804" s="8" t="s">
        <v>9818</v>
      </c>
      <c r="M804" s="5"/>
      <c r="N804" s="13" t="s">
        <v>1043</v>
      </c>
      <c r="O804" s="5">
        <v>44062</v>
      </c>
      <c r="P804" s="8">
        <v>1</v>
      </c>
      <c r="Q804" s="9">
        <v>1</v>
      </c>
      <c r="R804" s="9" t="str">
        <f>IFERROR(VLOOKUP(Tabla2[[#This Row],[CONTRATISTA PRNCIPAL]],Hoja1!$L$5:$M$9,2,FALSE),"CJV")</f>
        <v>CJV</v>
      </c>
      <c r="S804" s="9" t="str">
        <f>IF(Tabla2[[#This Row],[EMPRESA]]=Tabla2[[#This Row],[CONTRATISTA PRNCIPAL]],"Principal","Secundaria")</f>
        <v>Principal</v>
      </c>
      <c r="T804" s="10">
        <f>IFERROR(1/COUNTIF(Tabla2[CONTRATISTA PRNCIPAL],Tabla2[[#This Row],[CONTRATISTA PRNCIPAL]]),0)</f>
        <v>6.6666666666666671E-3</v>
      </c>
      <c r="U804" s="33">
        <f ca="1">IF(((TODAY()-Tabla2[[#This Row],[FECHA NACIMIENTO]])/365)&lt;18,"Corregir", IF(((TODAY()-Tabla2[[#This Row],[FECHA NACIMIENTO]])/365)&gt;80, "Corregir",ROUNDDOWN(((TODAY()-Tabla2[[#This Row],[FECHA NACIMIENTO]])/365),0)))</f>
        <v>47</v>
      </c>
      <c r="V80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804" s="34" t="str">
        <f ca="1">+IF(Tabla2[[#This Row],[Edad]]="Corregir","Corregir","Ok")</f>
        <v>Ok</v>
      </c>
      <c r="X804" s="10" t="str">
        <f>+IFERROR(VLOOKUP(Tabla2[[#This Row],[DISTRITO SEGÚN DNI]],Hoja1!$A$2:$B$55,2,FALSE),"No")</f>
        <v>CALLAO</v>
      </c>
      <c r="Y804" s="10" t="str">
        <f>IF(OR(LOWER(Tabla2[[#This Row],[GENERO]])="masculino", LOWER(Tabla2[[#This Row],[GENERO]])="femenino"),"OK","Corregir")</f>
        <v>OK</v>
      </c>
      <c r="Z804" s="10" t="str">
        <f>+IF(Tabla2[[#This Row],[Nro. DNI / CE]]="","Corregir",IF(LEN(Tabla2[[#This Row],[Nro. DNI / CE]])&gt;=8,"OK","Corregir"))</f>
        <v>OK</v>
      </c>
      <c r="AA804" s="10">
        <f>COUNTIF(Tabla2[APELLIDOS Y NOMBRES],Tabla2[[#This Row],[APELLIDOS Y NOMBRES]])</f>
        <v>1</v>
      </c>
      <c r="AB804" t="str">
        <f ca="1">+IFERROR(IF(Tabla2[[#This Row],[FECHA CESE/BAJA]]="","No Aplica",IF(AND(MONTH(Tabla2[[#This Row],[FECHA CESE/BAJA]])=MONTH(TODAY()-30),YEAR(Tabla2[[#This Row],[FECHA CESE/BAJA]])=YEAR(TODAY())),MONTH(TODAY()-30)&amp;"-"&amp;YEAR(TODAY()),"Borrar")),"No aplica")</f>
        <v>No Aplica</v>
      </c>
      <c r="AC804" t="str">
        <f ca="1">+IFERROR(IF(Tabla2[[#This Row],[FECHA INICIO DE LABORES EN OBRA]]="","No Aplica",IF(AND(MONTH(Tabla2[[#This Row],[FECHA INICIO DE LABORES EN OBRA]])=MONTH(TODAY()-30),YEAR(Tabla2[[#This Row],[FECHA INICIO DE LABORES EN OBRA]])=YEAR(TODAY())),MONTH(TODAY()-30)&amp;"-"&amp;YEAR(TODAY()),"No Aplica")),"No Aplica")</f>
        <v>No Aplica</v>
      </c>
    </row>
    <row r="805" spans="1:29" x14ac:dyDescent="0.25">
      <c r="A805" s="2">
        <v>20600111354</v>
      </c>
      <c r="B805" s="3" t="s">
        <v>43</v>
      </c>
      <c r="C805" s="3" t="s">
        <v>43</v>
      </c>
      <c r="D805" s="3" t="s">
        <v>8571</v>
      </c>
      <c r="E805" s="3" t="s">
        <v>5426</v>
      </c>
      <c r="F805" s="36">
        <v>32543</v>
      </c>
      <c r="G805" s="3">
        <v>1</v>
      </c>
      <c r="H805" s="3" t="s">
        <v>5403</v>
      </c>
      <c r="I805" s="3" t="s">
        <v>5427</v>
      </c>
      <c r="J805" s="3" t="s">
        <v>5428</v>
      </c>
      <c r="K805" s="3" t="s">
        <v>8572</v>
      </c>
      <c r="L805" s="8" t="s">
        <v>9813</v>
      </c>
      <c r="M805" s="5"/>
      <c r="N805" s="13" t="s">
        <v>1043</v>
      </c>
      <c r="O805" s="5">
        <v>44044</v>
      </c>
      <c r="P805" s="8">
        <v>1</v>
      </c>
      <c r="Q805" s="9">
        <v>1</v>
      </c>
      <c r="R805" s="9" t="str">
        <f>IFERROR(VLOOKUP(Tabla2[[#This Row],[CONTRATISTA PRNCIPAL]],Hoja1!$L$5:$M$9,2,FALSE),"CJV")</f>
        <v>CJV</v>
      </c>
      <c r="S805" s="9" t="str">
        <f>IF(Tabla2[[#This Row],[EMPRESA]]=Tabla2[[#This Row],[CONTRATISTA PRNCIPAL]],"Principal","Secundaria")</f>
        <v>Principal</v>
      </c>
      <c r="T805" s="10">
        <f>IFERROR(1/COUNTIF(Tabla2[CONTRATISTA PRNCIPAL],Tabla2[[#This Row],[CONTRATISTA PRNCIPAL]]),0)</f>
        <v>6.6666666666666671E-3</v>
      </c>
      <c r="U805" s="33">
        <f ca="1">IF(((TODAY()-Tabla2[[#This Row],[FECHA NACIMIENTO]])/365)&lt;18,"Corregir", IF(((TODAY()-Tabla2[[#This Row],[FECHA NACIMIENTO]])/365)&gt;80, "Corregir",ROUNDDOWN(((TODAY()-Tabla2[[#This Row],[FECHA NACIMIENTO]])/365),0)))</f>
        <v>34</v>
      </c>
      <c r="V80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805" s="34" t="str">
        <f ca="1">+IF(Tabla2[[#This Row],[Edad]]="Corregir","Corregir","Ok")</f>
        <v>Ok</v>
      </c>
      <c r="X805" s="10" t="str">
        <f>+IFERROR(VLOOKUP(Tabla2[[#This Row],[DISTRITO SEGÚN DNI]],Hoja1!$A$2:$B$55,2,FALSE),"No")</f>
        <v>No</v>
      </c>
      <c r="Y805" s="10" t="str">
        <f>IF(OR(LOWER(Tabla2[[#This Row],[GENERO]])="masculino", LOWER(Tabla2[[#This Row],[GENERO]])="femenino"),"OK","Corregir")</f>
        <v>OK</v>
      </c>
      <c r="Z805" s="10" t="str">
        <f>+IF(Tabla2[[#This Row],[Nro. DNI / CE]]="","Corregir",IF(LEN(Tabla2[[#This Row],[Nro. DNI / CE]])&gt;=8,"OK","Corregir"))</f>
        <v>OK</v>
      </c>
      <c r="AA805" s="10">
        <f>COUNTIF(Tabla2[APELLIDOS Y NOMBRES],Tabla2[[#This Row],[APELLIDOS Y NOMBRES]])</f>
        <v>1</v>
      </c>
      <c r="AB805" t="str">
        <f ca="1">+IFERROR(IF(Tabla2[[#This Row],[FECHA CESE/BAJA]]="","No Aplica",IF(AND(MONTH(Tabla2[[#This Row],[FECHA CESE/BAJA]])=MONTH(TODAY()-30),YEAR(Tabla2[[#This Row],[FECHA CESE/BAJA]])=YEAR(TODAY())),MONTH(TODAY()-30)&amp;"-"&amp;YEAR(TODAY()),"Borrar")),"No aplica")</f>
        <v>No Aplica</v>
      </c>
      <c r="AC805" t="str">
        <f ca="1">+IFERROR(IF(Tabla2[[#This Row],[FECHA INICIO DE LABORES EN OBRA]]="","No Aplica",IF(AND(MONTH(Tabla2[[#This Row],[FECHA INICIO DE LABORES EN OBRA]])=MONTH(TODAY()-30),YEAR(Tabla2[[#This Row],[FECHA INICIO DE LABORES EN OBRA]])=YEAR(TODAY())),MONTH(TODAY()-30)&amp;"-"&amp;YEAR(TODAY()),"No Aplica")),"No Aplica")</f>
        <v>No Aplica</v>
      </c>
    </row>
    <row r="806" spans="1:29" x14ac:dyDescent="0.25">
      <c r="A806" s="2">
        <v>20600111354</v>
      </c>
      <c r="B806" s="3" t="s">
        <v>43</v>
      </c>
      <c r="C806" s="3" t="s">
        <v>43</v>
      </c>
      <c r="D806" s="3" t="s">
        <v>8573</v>
      </c>
      <c r="E806" s="3" t="s">
        <v>364</v>
      </c>
      <c r="F806" s="36">
        <v>26896</v>
      </c>
      <c r="G806" s="3">
        <v>1</v>
      </c>
      <c r="H806" s="3" t="s">
        <v>5403</v>
      </c>
      <c r="I806" s="3" t="s">
        <v>5429</v>
      </c>
      <c r="J806" s="3" t="s">
        <v>5430</v>
      </c>
      <c r="K806" s="3" t="s">
        <v>99</v>
      </c>
      <c r="L806" s="8" t="s">
        <v>9813</v>
      </c>
      <c r="M806" s="5"/>
      <c r="N806" s="13" t="s">
        <v>1043</v>
      </c>
      <c r="O806" s="5">
        <v>44099</v>
      </c>
      <c r="P806" s="8">
        <v>1</v>
      </c>
      <c r="Q806" s="9">
        <v>1</v>
      </c>
      <c r="R806" s="9" t="str">
        <f>IFERROR(VLOOKUP(Tabla2[[#This Row],[CONTRATISTA PRNCIPAL]],Hoja1!$L$5:$M$9,2,FALSE),"CJV")</f>
        <v>CJV</v>
      </c>
      <c r="S806" s="9" t="str">
        <f>IF(Tabla2[[#This Row],[EMPRESA]]=Tabla2[[#This Row],[CONTRATISTA PRNCIPAL]],"Principal","Secundaria")</f>
        <v>Principal</v>
      </c>
      <c r="T806" s="10">
        <f>IFERROR(1/COUNTIF(Tabla2[CONTRATISTA PRNCIPAL],Tabla2[[#This Row],[CONTRATISTA PRNCIPAL]]),0)</f>
        <v>6.6666666666666671E-3</v>
      </c>
      <c r="U806" s="33">
        <f ca="1">IF(((TODAY()-Tabla2[[#This Row],[FECHA NACIMIENTO]])/365)&lt;18,"Corregir", IF(((TODAY()-Tabla2[[#This Row],[FECHA NACIMIENTO]])/365)&gt;80, "Corregir",ROUNDDOWN(((TODAY()-Tabla2[[#This Row],[FECHA NACIMIENTO]])/365),0)))</f>
        <v>50</v>
      </c>
      <c r="V80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806" s="34" t="str">
        <f ca="1">+IF(Tabla2[[#This Row],[Edad]]="Corregir","Corregir","Ok")</f>
        <v>Ok</v>
      </c>
      <c r="X806" s="10" t="str">
        <f>+IFERROR(VLOOKUP(Tabla2[[#This Row],[DISTRITO SEGÚN DNI]],Hoja1!$A$2:$B$55,2,FALSE),"No")</f>
        <v>LA VICTORIA</v>
      </c>
      <c r="Y806" s="10" t="str">
        <f>IF(OR(LOWER(Tabla2[[#This Row],[GENERO]])="masculino", LOWER(Tabla2[[#This Row],[GENERO]])="femenino"),"OK","Corregir")</f>
        <v>OK</v>
      </c>
      <c r="Z806" s="10" t="str">
        <f>+IF(Tabla2[[#This Row],[Nro. DNI / CE]]="","Corregir",IF(LEN(Tabla2[[#This Row],[Nro. DNI / CE]])&gt;=8,"OK","Corregir"))</f>
        <v>OK</v>
      </c>
      <c r="AA806" s="10">
        <f>COUNTIF(Tabla2[APELLIDOS Y NOMBRES],Tabla2[[#This Row],[APELLIDOS Y NOMBRES]])</f>
        <v>1</v>
      </c>
      <c r="AB806" t="str">
        <f ca="1">+IFERROR(IF(Tabla2[[#This Row],[FECHA CESE/BAJA]]="","No Aplica",IF(AND(MONTH(Tabla2[[#This Row],[FECHA CESE/BAJA]])=MONTH(TODAY()-30),YEAR(Tabla2[[#This Row],[FECHA CESE/BAJA]])=YEAR(TODAY())),MONTH(TODAY()-30)&amp;"-"&amp;YEAR(TODAY()),"Borrar")),"No aplica")</f>
        <v>No Aplica</v>
      </c>
      <c r="AC806" t="str">
        <f ca="1">+IFERROR(IF(Tabla2[[#This Row],[FECHA INICIO DE LABORES EN OBRA]]="","No Aplica",IF(AND(MONTH(Tabla2[[#This Row],[FECHA INICIO DE LABORES EN OBRA]])=MONTH(TODAY()-30),YEAR(Tabla2[[#This Row],[FECHA INICIO DE LABORES EN OBRA]])=YEAR(TODAY())),MONTH(TODAY()-30)&amp;"-"&amp;YEAR(TODAY()),"No Aplica")),"No Aplica")</f>
        <v>No Aplica</v>
      </c>
    </row>
    <row r="807" spans="1:29" x14ac:dyDescent="0.25">
      <c r="A807" s="2">
        <v>20600111354</v>
      </c>
      <c r="B807" s="3" t="s">
        <v>43</v>
      </c>
      <c r="C807" s="3" t="s">
        <v>43</v>
      </c>
      <c r="D807" s="3" t="s">
        <v>8574</v>
      </c>
      <c r="E807" s="3" t="s">
        <v>365</v>
      </c>
      <c r="F807" s="36">
        <v>35101</v>
      </c>
      <c r="G807" s="3">
        <v>1</v>
      </c>
      <c r="H807" s="3" t="s">
        <v>5403</v>
      </c>
      <c r="I807" s="3" t="s">
        <v>5431</v>
      </c>
      <c r="J807" s="3" t="s">
        <v>5432</v>
      </c>
      <c r="K807" s="3" t="s">
        <v>78</v>
      </c>
      <c r="L807" s="8" t="s">
        <v>9813</v>
      </c>
      <c r="M807" s="5"/>
      <c r="N807" s="13" t="s">
        <v>1043</v>
      </c>
      <c r="O807" s="5">
        <v>44099</v>
      </c>
      <c r="P807" s="8">
        <v>1</v>
      </c>
      <c r="Q807" s="9">
        <v>1</v>
      </c>
      <c r="R807" s="9" t="str">
        <f>IFERROR(VLOOKUP(Tabla2[[#This Row],[CONTRATISTA PRNCIPAL]],Hoja1!$L$5:$M$9,2,FALSE),"CJV")</f>
        <v>CJV</v>
      </c>
      <c r="S807" s="9" t="str">
        <f>IF(Tabla2[[#This Row],[EMPRESA]]=Tabla2[[#This Row],[CONTRATISTA PRNCIPAL]],"Principal","Secundaria")</f>
        <v>Principal</v>
      </c>
      <c r="T807" s="10">
        <f>IFERROR(1/COUNTIF(Tabla2[CONTRATISTA PRNCIPAL],Tabla2[[#This Row],[CONTRATISTA PRNCIPAL]]),0)</f>
        <v>6.6666666666666671E-3</v>
      </c>
      <c r="U807" s="33">
        <f ca="1">IF(((TODAY()-Tabla2[[#This Row],[FECHA NACIMIENTO]])/365)&lt;18,"Corregir", IF(((TODAY()-Tabla2[[#This Row],[FECHA NACIMIENTO]])/365)&gt;80, "Corregir",ROUNDDOWN(((TODAY()-Tabla2[[#This Row],[FECHA NACIMIENTO]])/365),0)))</f>
        <v>27</v>
      </c>
      <c r="V80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807" s="34" t="str">
        <f ca="1">+IF(Tabla2[[#This Row],[Edad]]="Corregir","Corregir","Ok")</f>
        <v>Ok</v>
      </c>
      <c r="X807" s="10" t="str">
        <f>+IFERROR(VLOOKUP(Tabla2[[#This Row],[DISTRITO SEGÚN DNI]],Hoja1!$A$2:$B$55,2,FALSE),"No")</f>
        <v xml:space="preserve">SAN LUIS </v>
      </c>
      <c r="Y807" s="10" t="str">
        <f>IF(OR(LOWER(Tabla2[[#This Row],[GENERO]])="masculino", LOWER(Tabla2[[#This Row],[GENERO]])="femenino"),"OK","Corregir")</f>
        <v>OK</v>
      </c>
      <c r="Z807" s="10" t="str">
        <f>+IF(Tabla2[[#This Row],[Nro. DNI / CE]]="","Corregir",IF(LEN(Tabla2[[#This Row],[Nro. DNI / CE]])&gt;=8,"OK","Corregir"))</f>
        <v>OK</v>
      </c>
      <c r="AA807" s="10">
        <f>COUNTIF(Tabla2[APELLIDOS Y NOMBRES],Tabla2[[#This Row],[APELLIDOS Y NOMBRES]])</f>
        <v>1</v>
      </c>
      <c r="AB807" t="str">
        <f ca="1">+IFERROR(IF(Tabla2[[#This Row],[FECHA CESE/BAJA]]="","No Aplica",IF(AND(MONTH(Tabla2[[#This Row],[FECHA CESE/BAJA]])=MONTH(TODAY()-30),YEAR(Tabla2[[#This Row],[FECHA CESE/BAJA]])=YEAR(TODAY())),MONTH(TODAY()-30)&amp;"-"&amp;YEAR(TODAY()),"Borrar")),"No aplica")</f>
        <v>No Aplica</v>
      </c>
      <c r="AC807" t="str">
        <f ca="1">+IFERROR(IF(Tabla2[[#This Row],[FECHA INICIO DE LABORES EN OBRA]]="","No Aplica",IF(AND(MONTH(Tabla2[[#This Row],[FECHA INICIO DE LABORES EN OBRA]])=MONTH(TODAY()-30),YEAR(Tabla2[[#This Row],[FECHA INICIO DE LABORES EN OBRA]])=YEAR(TODAY())),MONTH(TODAY()-30)&amp;"-"&amp;YEAR(TODAY()),"No Aplica")),"No Aplica")</f>
        <v>No Aplica</v>
      </c>
    </row>
    <row r="808" spans="1:29" x14ac:dyDescent="0.25">
      <c r="A808" s="2">
        <v>20600111354</v>
      </c>
      <c r="B808" s="3" t="s">
        <v>43</v>
      </c>
      <c r="C808" s="3" t="s">
        <v>43</v>
      </c>
      <c r="D808" s="3" t="s">
        <v>8575</v>
      </c>
      <c r="E808" s="3" t="s">
        <v>5433</v>
      </c>
      <c r="F808" s="36">
        <v>27333</v>
      </c>
      <c r="G808" s="3">
        <v>2</v>
      </c>
      <c r="H808" s="3" t="s">
        <v>1469</v>
      </c>
      <c r="I808" s="3" t="s">
        <v>5434</v>
      </c>
      <c r="J808" s="3" t="s">
        <v>5435</v>
      </c>
      <c r="K808" s="3" t="s">
        <v>1164</v>
      </c>
      <c r="L808" s="8" t="s">
        <v>9813</v>
      </c>
      <c r="M808" s="5"/>
      <c r="N808" s="13" t="s">
        <v>1043</v>
      </c>
      <c r="O808" s="5">
        <v>44099</v>
      </c>
      <c r="P808" s="8">
        <v>1</v>
      </c>
      <c r="Q808" s="9">
        <v>4</v>
      </c>
      <c r="R808" s="9" t="str">
        <f>IFERROR(VLOOKUP(Tabla2[[#This Row],[CONTRATISTA PRNCIPAL]],Hoja1!$L$5:$M$9,2,FALSE),"CJV")</f>
        <v>CJV</v>
      </c>
      <c r="S808" s="9" t="str">
        <f>IF(Tabla2[[#This Row],[EMPRESA]]=Tabla2[[#This Row],[CONTRATISTA PRNCIPAL]],"Principal","Secundaria")</f>
        <v>Principal</v>
      </c>
      <c r="T808" s="10">
        <f>IFERROR(1/COUNTIF(Tabla2[CONTRATISTA PRNCIPAL],Tabla2[[#This Row],[CONTRATISTA PRNCIPAL]]),0)</f>
        <v>6.6666666666666671E-3</v>
      </c>
      <c r="U808" s="33">
        <f ca="1">IF(((TODAY()-Tabla2[[#This Row],[FECHA NACIMIENTO]])/365)&lt;18,"Corregir", IF(((TODAY()-Tabla2[[#This Row],[FECHA NACIMIENTO]])/365)&gt;80, "Corregir",ROUNDDOWN(((TODAY()-Tabla2[[#This Row],[FECHA NACIMIENTO]])/365),0)))</f>
        <v>48</v>
      </c>
      <c r="V80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808" s="34" t="str">
        <f ca="1">+IF(Tabla2[[#This Row],[Edad]]="Corregir","Corregir","Ok")</f>
        <v>Ok</v>
      </c>
      <c r="X808" s="10" t="str">
        <f>+IFERROR(VLOOKUP(Tabla2[[#This Row],[DISTRITO SEGÚN DNI]],Hoja1!$A$2:$B$55,2,FALSE),"No")</f>
        <v>No</v>
      </c>
      <c r="Y808" s="10" t="str">
        <f>IF(OR(LOWER(Tabla2[[#This Row],[GENERO]])="masculino", LOWER(Tabla2[[#This Row],[GENERO]])="femenino"),"OK","Corregir")</f>
        <v>OK</v>
      </c>
      <c r="Z808" s="10" t="str">
        <f>+IF(Tabla2[[#This Row],[Nro. DNI / CE]]="","Corregir",IF(LEN(Tabla2[[#This Row],[Nro. DNI / CE]])&gt;=8,"OK","Corregir"))</f>
        <v>OK</v>
      </c>
      <c r="AA808" s="10">
        <f>COUNTIF(Tabla2[APELLIDOS Y NOMBRES],Tabla2[[#This Row],[APELLIDOS Y NOMBRES]])</f>
        <v>1</v>
      </c>
      <c r="AB808" t="str">
        <f ca="1">+IFERROR(IF(Tabla2[[#This Row],[FECHA CESE/BAJA]]="","No Aplica",IF(AND(MONTH(Tabla2[[#This Row],[FECHA CESE/BAJA]])=MONTH(TODAY()-30),YEAR(Tabla2[[#This Row],[FECHA CESE/BAJA]])=YEAR(TODAY())),MONTH(TODAY()-30)&amp;"-"&amp;YEAR(TODAY()),"Borrar")),"No aplica")</f>
        <v>No Aplica</v>
      </c>
      <c r="AC808" t="str">
        <f ca="1">+IFERROR(IF(Tabla2[[#This Row],[FECHA INICIO DE LABORES EN OBRA]]="","No Aplica",IF(AND(MONTH(Tabla2[[#This Row],[FECHA INICIO DE LABORES EN OBRA]])=MONTH(TODAY()-30),YEAR(Tabla2[[#This Row],[FECHA INICIO DE LABORES EN OBRA]])=YEAR(TODAY())),MONTH(TODAY()-30)&amp;"-"&amp;YEAR(TODAY()),"No Aplica")),"No Aplica")</f>
        <v>No Aplica</v>
      </c>
    </row>
    <row r="809" spans="1:29" x14ac:dyDescent="0.25">
      <c r="A809" s="2">
        <v>20600111354</v>
      </c>
      <c r="B809" s="3" t="s">
        <v>43</v>
      </c>
      <c r="C809" s="3" t="s">
        <v>43</v>
      </c>
      <c r="D809" s="3" t="s">
        <v>8576</v>
      </c>
      <c r="E809" s="3" t="s">
        <v>5436</v>
      </c>
      <c r="F809" s="36">
        <v>30136</v>
      </c>
      <c r="G809" s="3">
        <v>1</v>
      </c>
      <c r="H809" s="3" t="s">
        <v>5403</v>
      </c>
      <c r="I809" s="3" t="s">
        <v>5437</v>
      </c>
      <c r="J809" s="3" t="s">
        <v>5438</v>
      </c>
      <c r="K809" s="3" t="s">
        <v>1219</v>
      </c>
      <c r="L809" s="8" t="s">
        <v>9813</v>
      </c>
      <c r="M809" s="5"/>
      <c r="N809" s="13" t="s">
        <v>1043</v>
      </c>
      <c r="O809" s="5">
        <v>44099</v>
      </c>
      <c r="P809" s="8">
        <v>1</v>
      </c>
      <c r="Q809" s="9">
        <v>1</v>
      </c>
      <c r="R809" s="9" t="str">
        <f>IFERROR(VLOOKUP(Tabla2[[#This Row],[CONTRATISTA PRNCIPAL]],Hoja1!$L$5:$M$9,2,FALSE),"CJV")</f>
        <v>CJV</v>
      </c>
      <c r="S809" s="9" t="str">
        <f>IF(Tabla2[[#This Row],[EMPRESA]]=Tabla2[[#This Row],[CONTRATISTA PRNCIPAL]],"Principal","Secundaria")</f>
        <v>Principal</v>
      </c>
      <c r="T809" s="10">
        <f>IFERROR(1/COUNTIF(Tabla2[CONTRATISTA PRNCIPAL],Tabla2[[#This Row],[CONTRATISTA PRNCIPAL]]),0)</f>
        <v>6.6666666666666671E-3</v>
      </c>
      <c r="U809" s="33">
        <f ca="1">IF(((TODAY()-Tabla2[[#This Row],[FECHA NACIMIENTO]])/365)&lt;18,"Corregir", IF(((TODAY()-Tabla2[[#This Row],[FECHA NACIMIENTO]])/365)&gt;80, "Corregir",ROUNDDOWN(((TODAY()-Tabla2[[#This Row],[FECHA NACIMIENTO]])/365),0)))</f>
        <v>41</v>
      </c>
      <c r="V80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809" s="34" t="str">
        <f ca="1">+IF(Tabla2[[#This Row],[Edad]]="Corregir","Corregir","Ok")</f>
        <v>Ok</v>
      </c>
      <c r="X809" s="10" t="str">
        <f>+IFERROR(VLOOKUP(Tabla2[[#This Row],[DISTRITO SEGÚN DNI]],Hoja1!$A$2:$B$55,2,FALSE),"No")</f>
        <v>No</v>
      </c>
      <c r="Y809" s="10" t="str">
        <f>IF(OR(LOWER(Tabla2[[#This Row],[GENERO]])="masculino", LOWER(Tabla2[[#This Row],[GENERO]])="femenino"),"OK","Corregir")</f>
        <v>OK</v>
      </c>
      <c r="Z809" s="10" t="str">
        <f>+IF(Tabla2[[#This Row],[Nro. DNI / CE]]="","Corregir",IF(LEN(Tabla2[[#This Row],[Nro. DNI / CE]])&gt;=8,"OK","Corregir"))</f>
        <v>OK</v>
      </c>
      <c r="AA809" s="10">
        <f>COUNTIF(Tabla2[APELLIDOS Y NOMBRES],Tabla2[[#This Row],[APELLIDOS Y NOMBRES]])</f>
        <v>1</v>
      </c>
      <c r="AB809" t="str">
        <f ca="1">+IFERROR(IF(Tabla2[[#This Row],[FECHA CESE/BAJA]]="","No Aplica",IF(AND(MONTH(Tabla2[[#This Row],[FECHA CESE/BAJA]])=MONTH(TODAY()-30),YEAR(Tabla2[[#This Row],[FECHA CESE/BAJA]])=YEAR(TODAY())),MONTH(TODAY()-30)&amp;"-"&amp;YEAR(TODAY()),"Borrar")),"No aplica")</f>
        <v>No Aplica</v>
      </c>
      <c r="AC809" t="str">
        <f ca="1">+IFERROR(IF(Tabla2[[#This Row],[FECHA INICIO DE LABORES EN OBRA]]="","No Aplica",IF(AND(MONTH(Tabla2[[#This Row],[FECHA INICIO DE LABORES EN OBRA]])=MONTH(TODAY()-30),YEAR(Tabla2[[#This Row],[FECHA INICIO DE LABORES EN OBRA]])=YEAR(TODAY())),MONTH(TODAY()-30)&amp;"-"&amp;YEAR(TODAY()),"No Aplica")),"No Aplica")</f>
        <v>No Aplica</v>
      </c>
    </row>
    <row r="810" spans="1:29" x14ac:dyDescent="0.25">
      <c r="A810" s="2">
        <v>20600111354</v>
      </c>
      <c r="B810" s="3" t="s">
        <v>43</v>
      </c>
      <c r="C810" s="3" t="s">
        <v>43</v>
      </c>
      <c r="D810" s="3" t="s">
        <v>8577</v>
      </c>
      <c r="E810" s="3" t="s">
        <v>5439</v>
      </c>
      <c r="F810" s="36">
        <v>34493</v>
      </c>
      <c r="G810" s="3">
        <v>2</v>
      </c>
      <c r="H810" s="3" t="s">
        <v>1469</v>
      </c>
      <c r="I810" s="3" t="s">
        <v>5440</v>
      </c>
      <c r="J810" s="3" t="s">
        <v>5441</v>
      </c>
      <c r="K810" s="3" t="s">
        <v>1219</v>
      </c>
      <c r="L810" s="8" t="s">
        <v>9813</v>
      </c>
      <c r="M810" s="5"/>
      <c r="N810" s="13" t="s">
        <v>1043</v>
      </c>
      <c r="O810" s="5">
        <v>44105</v>
      </c>
      <c r="P810" s="8">
        <v>1</v>
      </c>
      <c r="Q810" s="9">
        <v>4</v>
      </c>
      <c r="R810" s="9" t="str">
        <f>IFERROR(VLOOKUP(Tabla2[[#This Row],[CONTRATISTA PRNCIPAL]],Hoja1!$L$5:$M$9,2,FALSE),"CJV")</f>
        <v>CJV</v>
      </c>
      <c r="S810" s="9" t="str">
        <f>IF(Tabla2[[#This Row],[EMPRESA]]=Tabla2[[#This Row],[CONTRATISTA PRNCIPAL]],"Principal","Secundaria")</f>
        <v>Principal</v>
      </c>
      <c r="T810" s="10">
        <f>IFERROR(1/COUNTIF(Tabla2[CONTRATISTA PRNCIPAL],Tabla2[[#This Row],[CONTRATISTA PRNCIPAL]]),0)</f>
        <v>6.6666666666666671E-3</v>
      </c>
      <c r="U810" s="33">
        <f ca="1">IF(((TODAY()-Tabla2[[#This Row],[FECHA NACIMIENTO]])/365)&lt;18,"Corregir", IF(((TODAY()-Tabla2[[#This Row],[FECHA NACIMIENTO]])/365)&gt;80, "Corregir",ROUNDDOWN(((TODAY()-Tabla2[[#This Row],[FECHA NACIMIENTO]])/365),0)))</f>
        <v>29</v>
      </c>
      <c r="V81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810" s="34" t="str">
        <f ca="1">+IF(Tabla2[[#This Row],[Edad]]="Corregir","Corregir","Ok")</f>
        <v>Ok</v>
      </c>
      <c r="X810" s="10" t="str">
        <f>+IFERROR(VLOOKUP(Tabla2[[#This Row],[DISTRITO SEGÚN DNI]],Hoja1!$A$2:$B$55,2,FALSE),"No")</f>
        <v>No</v>
      </c>
      <c r="Y810" s="10" t="str">
        <f>IF(OR(LOWER(Tabla2[[#This Row],[GENERO]])="masculino", LOWER(Tabla2[[#This Row],[GENERO]])="femenino"),"OK","Corregir")</f>
        <v>OK</v>
      </c>
      <c r="Z810" s="10" t="str">
        <f>+IF(Tabla2[[#This Row],[Nro. DNI / CE]]="","Corregir",IF(LEN(Tabla2[[#This Row],[Nro. DNI / CE]])&gt;=8,"OK","Corregir"))</f>
        <v>OK</v>
      </c>
      <c r="AA810" s="10">
        <f>COUNTIF(Tabla2[APELLIDOS Y NOMBRES],Tabla2[[#This Row],[APELLIDOS Y NOMBRES]])</f>
        <v>1</v>
      </c>
      <c r="AB810" t="str">
        <f ca="1">+IFERROR(IF(Tabla2[[#This Row],[FECHA CESE/BAJA]]="","No Aplica",IF(AND(MONTH(Tabla2[[#This Row],[FECHA CESE/BAJA]])=MONTH(TODAY()-30),YEAR(Tabla2[[#This Row],[FECHA CESE/BAJA]])=YEAR(TODAY())),MONTH(TODAY()-30)&amp;"-"&amp;YEAR(TODAY()),"Borrar")),"No aplica")</f>
        <v>No Aplica</v>
      </c>
      <c r="AC810" t="str">
        <f ca="1">+IFERROR(IF(Tabla2[[#This Row],[FECHA INICIO DE LABORES EN OBRA]]="","No Aplica",IF(AND(MONTH(Tabla2[[#This Row],[FECHA INICIO DE LABORES EN OBRA]])=MONTH(TODAY()-30),YEAR(Tabla2[[#This Row],[FECHA INICIO DE LABORES EN OBRA]])=YEAR(TODAY())),MONTH(TODAY()-30)&amp;"-"&amp;YEAR(TODAY()),"No Aplica")),"No Aplica")</f>
        <v>No Aplica</v>
      </c>
    </row>
    <row r="811" spans="1:29" x14ac:dyDescent="0.25">
      <c r="A811" s="2">
        <v>20600111354</v>
      </c>
      <c r="B811" s="3" t="s">
        <v>43</v>
      </c>
      <c r="C811" s="3" t="s">
        <v>43</v>
      </c>
      <c r="D811" s="3" t="s">
        <v>8578</v>
      </c>
      <c r="E811" s="3" t="s">
        <v>366</v>
      </c>
      <c r="F811" s="36">
        <v>31924</v>
      </c>
      <c r="G811" s="3">
        <v>2</v>
      </c>
      <c r="H811" s="3" t="s">
        <v>1476</v>
      </c>
      <c r="I811" s="3" t="s">
        <v>2396</v>
      </c>
      <c r="J811" s="3" t="s">
        <v>5442</v>
      </c>
      <c r="K811" s="3" t="s">
        <v>93</v>
      </c>
      <c r="L811" s="8" t="s">
        <v>9813</v>
      </c>
      <c r="M811" s="5"/>
      <c r="N811" s="13" t="s">
        <v>1043</v>
      </c>
      <c r="O811" s="5">
        <v>44127</v>
      </c>
      <c r="P811" s="8">
        <v>1</v>
      </c>
      <c r="Q811" s="9">
        <v>4</v>
      </c>
      <c r="R811" s="9" t="str">
        <f>IFERROR(VLOOKUP(Tabla2[[#This Row],[CONTRATISTA PRNCIPAL]],Hoja1!$L$5:$M$9,2,FALSE),"CJV")</f>
        <v>CJV</v>
      </c>
      <c r="S811" s="9" t="str">
        <f>IF(Tabla2[[#This Row],[EMPRESA]]=Tabla2[[#This Row],[CONTRATISTA PRNCIPAL]],"Principal","Secundaria")</f>
        <v>Principal</v>
      </c>
      <c r="T811" s="10">
        <f>IFERROR(1/COUNTIF(Tabla2[CONTRATISTA PRNCIPAL],Tabla2[[#This Row],[CONTRATISTA PRNCIPAL]]),0)</f>
        <v>6.6666666666666671E-3</v>
      </c>
      <c r="U811" s="33">
        <f ca="1">IF(((TODAY()-Tabla2[[#This Row],[FECHA NACIMIENTO]])/365)&lt;18,"Corregir", IF(((TODAY()-Tabla2[[#This Row],[FECHA NACIMIENTO]])/365)&gt;80, "Corregir",ROUNDDOWN(((TODAY()-Tabla2[[#This Row],[FECHA NACIMIENTO]])/365),0)))</f>
        <v>36</v>
      </c>
      <c r="V81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811" s="34" t="str">
        <f ca="1">+IF(Tabla2[[#This Row],[Edad]]="Corregir","Corregir","Ok")</f>
        <v>Ok</v>
      </c>
      <c r="X811" s="10" t="str">
        <f>+IFERROR(VLOOKUP(Tabla2[[#This Row],[DISTRITO SEGÚN DNI]],Hoja1!$A$2:$B$55,2,FALSE),"No")</f>
        <v>ATE</v>
      </c>
      <c r="Y811" s="10" t="str">
        <f>IF(OR(LOWER(Tabla2[[#This Row],[GENERO]])="masculino", LOWER(Tabla2[[#This Row],[GENERO]])="femenino"),"OK","Corregir")</f>
        <v>OK</v>
      </c>
      <c r="Z811" s="10" t="str">
        <f>+IF(Tabla2[[#This Row],[Nro. DNI / CE]]="","Corregir",IF(LEN(Tabla2[[#This Row],[Nro. DNI / CE]])&gt;=8,"OK","Corregir"))</f>
        <v>OK</v>
      </c>
      <c r="AA811" s="10">
        <f>COUNTIF(Tabla2[APELLIDOS Y NOMBRES],Tabla2[[#This Row],[APELLIDOS Y NOMBRES]])</f>
        <v>1</v>
      </c>
      <c r="AB811" t="str">
        <f ca="1">+IFERROR(IF(Tabla2[[#This Row],[FECHA CESE/BAJA]]="","No Aplica",IF(AND(MONTH(Tabla2[[#This Row],[FECHA CESE/BAJA]])=MONTH(TODAY()-30),YEAR(Tabla2[[#This Row],[FECHA CESE/BAJA]])=YEAR(TODAY())),MONTH(TODAY()-30)&amp;"-"&amp;YEAR(TODAY()),"Borrar")),"No aplica")</f>
        <v>No Aplica</v>
      </c>
      <c r="AC811" t="str">
        <f ca="1">+IFERROR(IF(Tabla2[[#This Row],[FECHA INICIO DE LABORES EN OBRA]]="","No Aplica",IF(AND(MONTH(Tabla2[[#This Row],[FECHA INICIO DE LABORES EN OBRA]])=MONTH(TODAY()-30),YEAR(Tabla2[[#This Row],[FECHA INICIO DE LABORES EN OBRA]])=YEAR(TODAY())),MONTH(TODAY()-30)&amp;"-"&amp;YEAR(TODAY()),"No Aplica")),"No Aplica")</f>
        <v>No Aplica</v>
      </c>
    </row>
    <row r="812" spans="1:29" x14ac:dyDescent="0.25">
      <c r="A812" s="2">
        <v>20600111354</v>
      </c>
      <c r="B812" s="3" t="s">
        <v>43</v>
      </c>
      <c r="C812" s="3" t="s">
        <v>43</v>
      </c>
      <c r="D812" s="3" t="s">
        <v>8579</v>
      </c>
      <c r="E812" s="3" t="s">
        <v>5443</v>
      </c>
      <c r="F812" s="36">
        <v>28691</v>
      </c>
      <c r="G812" s="3">
        <v>1</v>
      </c>
      <c r="H812" s="3" t="s">
        <v>3447</v>
      </c>
      <c r="I812" s="3" t="s">
        <v>5444</v>
      </c>
      <c r="J812" s="3" t="s">
        <v>5445</v>
      </c>
      <c r="K812" s="3" t="s">
        <v>1178</v>
      </c>
      <c r="L812" s="8" t="s">
        <v>9813</v>
      </c>
      <c r="M812" s="5"/>
      <c r="N812" s="13" t="s">
        <v>5446</v>
      </c>
      <c r="O812" s="5">
        <v>43558</v>
      </c>
      <c r="P812" s="8">
        <v>1</v>
      </c>
      <c r="Q812" s="9">
        <v>3</v>
      </c>
      <c r="R812" s="9" t="str">
        <f>IFERROR(VLOOKUP(Tabla2[[#This Row],[CONTRATISTA PRNCIPAL]],Hoja1!$L$5:$M$9,2,FALSE),"CJV")</f>
        <v>CJV</v>
      </c>
      <c r="S812" s="9" t="str">
        <f>IF(Tabla2[[#This Row],[EMPRESA]]=Tabla2[[#This Row],[CONTRATISTA PRNCIPAL]],"Principal","Secundaria")</f>
        <v>Principal</v>
      </c>
      <c r="T812" s="10">
        <f>IFERROR(1/COUNTIF(Tabla2[CONTRATISTA PRNCIPAL],Tabla2[[#This Row],[CONTRATISTA PRNCIPAL]]),0)</f>
        <v>6.6666666666666671E-3</v>
      </c>
      <c r="U812" s="33">
        <f ca="1">IF(((TODAY()-Tabla2[[#This Row],[FECHA NACIMIENTO]])/365)&lt;18,"Corregir", IF(((TODAY()-Tabla2[[#This Row],[FECHA NACIMIENTO]])/365)&gt;80, "Corregir",ROUNDDOWN(((TODAY()-Tabla2[[#This Row],[FECHA NACIMIENTO]])/365),0)))</f>
        <v>45</v>
      </c>
      <c r="V81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812" s="34" t="str">
        <f ca="1">+IF(Tabla2[[#This Row],[Edad]]="Corregir","Corregir","Ok")</f>
        <v>Ok</v>
      </c>
      <c r="X812" s="10" t="str">
        <f>+IFERROR(VLOOKUP(Tabla2[[#This Row],[DISTRITO SEGÚN DNI]],Hoja1!$A$2:$B$55,2,FALSE),"No")</f>
        <v>No</v>
      </c>
      <c r="Y812" s="10" t="str">
        <f>IF(OR(LOWER(Tabla2[[#This Row],[GENERO]])="masculino", LOWER(Tabla2[[#This Row],[GENERO]])="femenino"),"OK","Corregir")</f>
        <v>OK</v>
      </c>
      <c r="Z812" s="10" t="str">
        <f>+IF(Tabla2[[#This Row],[Nro. DNI / CE]]="","Corregir",IF(LEN(Tabla2[[#This Row],[Nro. DNI / CE]])&gt;=8,"OK","Corregir"))</f>
        <v>OK</v>
      </c>
      <c r="AA812" s="10">
        <f>COUNTIF(Tabla2[APELLIDOS Y NOMBRES],Tabla2[[#This Row],[APELLIDOS Y NOMBRES]])</f>
        <v>1</v>
      </c>
      <c r="AB812" t="str">
        <f ca="1">+IFERROR(IF(Tabla2[[#This Row],[FECHA CESE/BAJA]]="","No Aplica",IF(AND(MONTH(Tabla2[[#This Row],[FECHA CESE/BAJA]])=MONTH(TODAY()-30),YEAR(Tabla2[[#This Row],[FECHA CESE/BAJA]])=YEAR(TODAY())),MONTH(TODAY()-30)&amp;"-"&amp;YEAR(TODAY()),"Borrar")),"No aplica")</f>
        <v>No Aplica</v>
      </c>
      <c r="AC812" t="str">
        <f ca="1">+IFERROR(IF(Tabla2[[#This Row],[FECHA INICIO DE LABORES EN OBRA]]="","No Aplica",IF(AND(MONTH(Tabla2[[#This Row],[FECHA INICIO DE LABORES EN OBRA]])=MONTH(TODAY()-30),YEAR(Tabla2[[#This Row],[FECHA INICIO DE LABORES EN OBRA]])=YEAR(TODAY())),MONTH(TODAY()-30)&amp;"-"&amp;YEAR(TODAY()),"No Aplica")),"No Aplica")</f>
        <v>No Aplica</v>
      </c>
    </row>
    <row r="813" spans="1:29" x14ac:dyDescent="0.25">
      <c r="A813" s="2">
        <v>20600111354</v>
      </c>
      <c r="B813" s="3" t="s">
        <v>43</v>
      </c>
      <c r="C813" s="3" t="s">
        <v>43</v>
      </c>
      <c r="D813" s="3" t="s">
        <v>8580</v>
      </c>
      <c r="E813" s="3" t="s">
        <v>5447</v>
      </c>
      <c r="F813" s="36">
        <v>33674</v>
      </c>
      <c r="G813" s="3">
        <v>1</v>
      </c>
      <c r="H813" s="3" t="s">
        <v>8581</v>
      </c>
      <c r="I813" s="3" t="s">
        <v>5444</v>
      </c>
      <c r="J813" s="3" t="s">
        <v>5448</v>
      </c>
      <c r="K813" s="3" t="s">
        <v>1044</v>
      </c>
      <c r="L813" s="8" t="s">
        <v>9818</v>
      </c>
      <c r="M813" s="5"/>
      <c r="N813" s="13" t="s">
        <v>1043</v>
      </c>
      <c r="O813" s="5">
        <v>43648</v>
      </c>
      <c r="P813" s="8">
        <v>1</v>
      </c>
      <c r="Q813" s="9">
        <v>1</v>
      </c>
      <c r="R813" s="9" t="str">
        <f>IFERROR(VLOOKUP(Tabla2[[#This Row],[CONTRATISTA PRNCIPAL]],Hoja1!$L$5:$M$9,2,FALSE),"CJV")</f>
        <v>CJV</v>
      </c>
      <c r="S813" s="9" t="str">
        <f>IF(Tabla2[[#This Row],[EMPRESA]]=Tabla2[[#This Row],[CONTRATISTA PRNCIPAL]],"Principal","Secundaria")</f>
        <v>Principal</v>
      </c>
      <c r="T813" s="10">
        <f>IFERROR(1/COUNTIF(Tabla2[CONTRATISTA PRNCIPAL],Tabla2[[#This Row],[CONTRATISTA PRNCIPAL]]),0)</f>
        <v>6.6666666666666671E-3</v>
      </c>
      <c r="U813" s="33">
        <f ca="1">IF(((TODAY()-Tabla2[[#This Row],[FECHA NACIMIENTO]])/365)&lt;18,"Corregir", IF(((TODAY()-Tabla2[[#This Row],[FECHA NACIMIENTO]])/365)&gt;80, "Corregir",ROUNDDOWN(((TODAY()-Tabla2[[#This Row],[FECHA NACIMIENTO]])/365),0)))</f>
        <v>31</v>
      </c>
      <c r="V81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813" s="34" t="str">
        <f ca="1">+IF(Tabla2[[#This Row],[Edad]]="Corregir","Corregir","Ok")</f>
        <v>Ok</v>
      </c>
      <c r="X813" s="10" t="str">
        <f>+IFERROR(VLOOKUP(Tabla2[[#This Row],[DISTRITO SEGÚN DNI]],Hoja1!$A$2:$B$55,2,FALSE),"No")</f>
        <v>No</v>
      </c>
      <c r="Y813" s="10" t="str">
        <f>IF(OR(LOWER(Tabla2[[#This Row],[GENERO]])="masculino", LOWER(Tabla2[[#This Row],[GENERO]])="femenino"),"OK","Corregir")</f>
        <v>OK</v>
      </c>
      <c r="Z813" s="10" t="str">
        <f>+IF(Tabla2[[#This Row],[Nro. DNI / CE]]="","Corregir",IF(LEN(Tabla2[[#This Row],[Nro. DNI / CE]])&gt;=8,"OK","Corregir"))</f>
        <v>OK</v>
      </c>
      <c r="AA813" s="10">
        <f>COUNTIF(Tabla2[APELLIDOS Y NOMBRES],Tabla2[[#This Row],[APELLIDOS Y NOMBRES]])</f>
        <v>1</v>
      </c>
      <c r="AB813" t="str">
        <f ca="1">+IFERROR(IF(Tabla2[[#This Row],[FECHA CESE/BAJA]]="","No Aplica",IF(AND(MONTH(Tabla2[[#This Row],[FECHA CESE/BAJA]])=MONTH(TODAY()-30),YEAR(Tabla2[[#This Row],[FECHA CESE/BAJA]])=YEAR(TODAY())),MONTH(TODAY()-30)&amp;"-"&amp;YEAR(TODAY()),"Borrar")),"No aplica")</f>
        <v>No Aplica</v>
      </c>
      <c r="AC813" t="str">
        <f ca="1">+IFERROR(IF(Tabla2[[#This Row],[FECHA INICIO DE LABORES EN OBRA]]="","No Aplica",IF(AND(MONTH(Tabla2[[#This Row],[FECHA INICIO DE LABORES EN OBRA]])=MONTH(TODAY()-30),YEAR(Tabla2[[#This Row],[FECHA INICIO DE LABORES EN OBRA]])=YEAR(TODAY())),MONTH(TODAY()-30)&amp;"-"&amp;YEAR(TODAY()),"No Aplica")),"No Aplica")</f>
        <v>No Aplica</v>
      </c>
    </row>
    <row r="814" spans="1:29" x14ac:dyDescent="0.25">
      <c r="A814" s="2">
        <v>20600111354</v>
      </c>
      <c r="B814" s="3" t="s">
        <v>43</v>
      </c>
      <c r="C814" s="3" t="s">
        <v>43</v>
      </c>
      <c r="D814" s="3" t="s">
        <v>8582</v>
      </c>
      <c r="E814" s="3" t="s">
        <v>5449</v>
      </c>
      <c r="F814" s="36">
        <v>33789</v>
      </c>
      <c r="G814" s="3">
        <v>1</v>
      </c>
      <c r="H814" s="3" t="s">
        <v>5450</v>
      </c>
      <c r="I814" s="3" t="s">
        <v>5444</v>
      </c>
      <c r="J814" s="3" t="s">
        <v>5451</v>
      </c>
      <c r="K814" s="3" t="s">
        <v>1095</v>
      </c>
      <c r="L814" s="8" t="s">
        <v>9813</v>
      </c>
      <c r="M814" s="5"/>
      <c r="N814" s="13" t="s">
        <v>1043</v>
      </c>
      <c r="O814" s="5">
        <v>43721</v>
      </c>
      <c r="P814" s="8">
        <v>1</v>
      </c>
      <c r="Q814" s="9">
        <v>1</v>
      </c>
      <c r="R814" s="9" t="str">
        <f>IFERROR(VLOOKUP(Tabla2[[#This Row],[CONTRATISTA PRNCIPAL]],Hoja1!$L$5:$M$9,2,FALSE),"CJV")</f>
        <v>CJV</v>
      </c>
      <c r="S814" s="9" t="str">
        <f>IF(Tabla2[[#This Row],[EMPRESA]]=Tabla2[[#This Row],[CONTRATISTA PRNCIPAL]],"Principal","Secundaria")</f>
        <v>Principal</v>
      </c>
      <c r="T814" s="10">
        <f>IFERROR(1/COUNTIF(Tabla2[CONTRATISTA PRNCIPAL],Tabla2[[#This Row],[CONTRATISTA PRNCIPAL]]),0)</f>
        <v>6.6666666666666671E-3</v>
      </c>
      <c r="U814" s="33">
        <f ca="1">IF(((TODAY()-Tabla2[[#This Row],[FECHA NACIMIENTO]])/365)&lt;18,"Corregir", IF(((TODAY()-Tabla2[[#This Row],[FECHA NACIMIENTO]])/365)&gt;80, "Corregir",ROUNDDOWN(((TODAY()-Tabla2[[#This Row],[FECHA NACIMIENTO]])/365),0)))</f>
        <v>31</v>
      </c>
      <c r="V81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814" s="34" t="str">
        <f ca="1">+IF(Tabla2[[#This Row],[Edad]]="Corregir","Corregir","Ok")</f>
        <v>Ok</v>
      </c>
      <c r="X814" s="10" t="str">
        <f>+IFERROR(VLOOKUP(Tabla2[[#This Row],[DISTRITO SEGÚN DNI]],Hoja1!$A$2:$B$55,2,FALSE),"No")</f>
        <v>No</v>
      </c>
      <c r="Y814" s="10" t="str">
        <f>IF(OR(LOWER(Tabla2[[#This Row],[GENERO]])="masculino", LOWER(Tabla2[[#This Row],[GENERO]])="femenino"),"OK","Corregir")</f>
        <v>OK</v>
      </c>
      <c r="Z814" s="10" t="str">
        <f>+IF(Tabla2[[#This Row],[Nro. DNI / CE]]="","Corregir",IF(LEN(Tabla2[[#This Row],[Nro. DNI / CE]])&gt;=8,"OK","Corregir"))</f>
        <v>OK</v>
      </c>
      <c r="AA814" s="10">
        <f>COUNTIF(Tabla2[APELLIDOS Y NOMBRES],Tabla2[[#This Row],[APELLIDOS Y NOMBRES]])</f>
        <v>1</v>
      </c>
      <c r="AB814" t="str">
        <f ca="1">+IFERROR(IF(Tabla2[[#This Row],[FECHA CESE/BAJA]]="","No Aplica",IF(AND(MONTH(Tabla2[[#This Row],[FECHA CESE/BAJA]])=MONTH(TODAY()-30),YEAR(Tabla2[[#This Row],[FECHA CESE/BAJA]])=YEAR(TODAY())),MONTH(TODAY()-30)&amp;"-"&amp;YEAR(TODAY()),"Borrar")),"No aplica")</f>
        <v>No Aplica</v>
      </c>
      <c r="AC814" t="str">
        <f ca="1">+IFERROR(IF(Tabla2[[#This Row],[FECHA INICIO DE LABORES EN OBRA]]="","No Aplica",IF(AND(MONTH(Tabla2[[#This Row],[FECHA INICIO DE LABORES EN OBRA]])=MONTH(TODAY()-30),YEAR(Tabla2[[#This Row],[FECHA INICIO DE LABORES EN OBRA]])=YEAR(TODAY())),MONTH(TODAY()-30)&amp;"-"&amp;YEAR(TODAY()),"No Aplica")),"No Aplica")</f>
        <v>No Aplica</v>
      </c>
    </row>
    <row r="815" spans="1:29" x14ac:dyDescent="0.25">
      <c r="A815" s="2">
        <v>20600111354</v>
      </c>
      <c r="B815" s="3" t="s">
        <v>43</v>
      </c>
      <c r="C815" s="3" t="s">
        <v>43</v>
      </c>
      <c r="D815" s="3" t="s">
        <v>8583</v>
      </c>
      <c r="E815" s="3" t="s">
        <v>5452</v>
      </c>
      <c r="F815" s="36">
        <v>31190</v>
      </c>
      <c r="G815" s="3">
        <v>1</v>
      </c>
      <c r="H815" s="3" t="s">
        <v>5453</v>
      </c>
      <c r="I815" s="3" t="s">
        <v>5444</v>
      </c>
      <c r="J815" s="3" t="s">
        <v>5454</v>
      </c>
      <c r="K815" s="3" t="s">
        <v>8572</v>
      </c>
      <c r="L815" s="8" t="s">
        <v>9818</v>
      </c>
      <c r="M815" s="5"/>
      <c r="N815" s="13" t="s">
        <v>1043</v>
      </c>
      <c r="O815" s="5">
        <v>43733</v>
      </c>
      <c r="P815" s="8">
        <v>1</v>
      </c>
      <c r="Q815" s="9">
        <v>2</v>
      </c>
      <c r="R815" s="9" t="str">
        <f>IFERROR(VLOOKUP(Tabla2[[#This Row],[CONTRATISTA PRNCIPAL]],Hoja1!$L$5:$M$9,2,FALSE),"CJV")</f>
        <v>CJV</v>
      </c>
      <c r="S815" s="9" t="str">
        <f>IF(Tabla2[[#This Row],[EMPRESA]]=Tabla2[[#This Row],[CONTRATISTA PRNCIPAL]],"Principal","Secundaria")</f>
        <v>Principal</v>
      </c>
      <c r="T815" s="10">
        <f>IFERROR(1/COUNTIF(Tabla2[CONTRATISTA PRNCIPAL],Tabla2[[#This Row],[CONTRATISTA PRNCIPAL]]),0)</f>
        <v>6.6666666666666671E-3</v>
      </c>
      <c r="U815" s="33">
        <f ca="1">IF(((TODAY()-Tabla2[[#This Row],[FECHA NACIMIENTO]])/365)&lt;18,"Corregir", IF(((TODAY()-Tabla2[[#This Row],[FECHA NACIMIENTO]])/365)&gt;80, "Corregir",ROUNDDOWN(((TODAY()-Tabla2[[#This Row],[FECHA NACIMIENTO]])/365),0)))</f>
        <v>38</v>
      </c>
      <c r="V81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815" s="34" t="str">
        <f ca="1">+IF(Tabla2[[#This Row],[Edad]]="Corregir","Corregir","Ok")</f>
        <v>Ok</v>
      </c>
      <c r="X815" s="10" t="str">
        <f>+IFERROR(VLOOKUP(Tabla2[[#This Row],[DISTRITO SEGÚN DNI]],Hoja1!$A$2:$B$55,2,FALSE),"No")</f>
        <v>No</v>
      </c>
      <c r="Y815" s="10" t="str">
        <f>IF(OR(LOWER(Tabla2[[#This Row],[GENERO]])="masculino", LOWER(Tabla2[[#This Row],[GENERO]])="femenino"),"OK","Corregir")</f>
        <v>OK</v>
      </c>
      <c r="Z815" s="10" t="str">
        <f>+IF(Tabla2[[#This Row],[Nro. DNI / CE]]="","Corregir",IF(LEN(Tabla2[[#This Row],[Nro. DNI / CE]])&gt;=8,"OK","Corregir"))</f>
        <v>OK</v>
      </c>
      <c r="AA815" s="10">
        <f>COUNTIF(Tabla2[APELLIDOS Y NOMBRES],Tabla2[[#This Row],[APELLIDOS Y NOMBRES]])</f>
        <v>1</v>
      </c>
      <c r="AB815" t="str">
        <f ca="1">+IFERROR(IF(Tabla2[[#This Row],[FECHA CESE/BAJA]]="","No Aplica",IF(AND(MONTH(Tabla2[[#This Row],[FECHA CESE/BAJA]])=MONTH(TODAY()-30),YEAR(Tabla2[[#This Row],[FECHA CESE/BAJA]])=YEAR(TODAY())),MONTH(TODAY()-30)&amp;"-"&amp;YEAR(TODAY()),"Borrar")),"No aplica")</f>
        <v>No Aplica</v>
      </c>
      <c r="AC815" t="str">
        <f ca="1">+IFERROR(IF(Tabla2[[#This Row],[FECHA INICIO DE LABORES EN OBRA]]="","No Aplica",IF(AND(MONTH(Tabla2[[#This Row],[FECHA INICIO DE LABORES EN OBRA]])=MONTH(TODAY()-30),YEAR(Tabla2[[#This Row],[FECHA INICIO DE LABORES EN OBRA]])=YEAR(TODAY())),MONTH(TODAY()-30)&amp;"-"&amp;YEAR(TODAY()),"No Aplica")),"No Aplica")</f>
        <v>No Aplica</v>
      </c>
    </row>
    <row r="816" spans="1:29" x14ac:dyDescent="0.25">
      <c r="A816" s="2">
        <v>20600111354</v>
      </c>
      <c r="B816" s="3" t="s">
        <v>43</v>
      </c>
      <c r="C816" s="3" t="s">
        <v>43</v>
      </c>
      <c r="D816" s="3" t="s">
        <v>8584</v>
      </c>
      <c r="E816" s="3" t="s">
        <v>5455</v>
      </c>
      <c r="F816" s="36">
        <v>31518</v>
      </c>
      <c r="G816" s="3">
        <v>1</v>
      </c>
      <c r="H816" s="3" t="s">
        <v>1469</v>
      </c>
      <c r="I816" s="3" t="s">
        <v>2301</v>
      </c>
      <c r="J816" s="3" t="s">
        <v>5456</v>
      </c>
      <c r="K816" s="3" t="s">
        <v>1219</v>
      </c>
      <c r="L816" s="8" t="s">
        <v>9813</v>
      </c>
      <c r="M816" s="5"/>
      <c r="N816" s="13" t="s">
        <v>1043</v>
      </c>
      <c r="O816" s="5">
        <v>43733</v>
      </c>
      <c r="P816" s="8">
        <v>1</v>
      </c>
      <c r="Q816" s="9">
        <v>2</v>
      </c>
      <c r="R816" s="9" t="str">
        <f>IFERROR(VLOOKUP(Tabla2[[#This Row],[CONTRATISTA PRNCIPAL]],Hoja1!$L$5:$M$9,2,FALSE),"CJV")</f>
        <v>CJV</v>
      </c>
      <c r="S816" s="9" t="str">
        <f>IF(Tabla2[[#This Row],[EMPRESA]]=Tabla2[[#This Row],[CONTRATISTA PRNCIPAL]],"Principal","Secundaria")</f>
        <v>Principal</v>
      </c>
      <c r="T816" s="10">
        <f>IFERROR(1/COUNTIF(Tabla2[CONTRATISTA PRNCIPAL],Tabla2[[#This Row],[CONTRATISTA PRNCIPAL]]),0)</f>
        <v>6.6666666666666671E-3</v>
      </c>
      <c r="U816" s="33">
        <f ca="1">IF(((TODAY()-Tabla2[[#This Row],[FECHA NACIMIENTO]])/365)&lt;18,"Corregir", IF(((TODAY()-Tabla2[[#This Row],[FECHA NACIMIENTO]])/365)&gt;80, "Corregir",ROUNDDOWN(((TODAY()-Tabla2[[#This Row],[FECHA NACIMIENTO]])/365),0)))</f>
        <v>37</v>
      </c>
      <c r="V81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816" s="34" t="str">
        <f ca="1">+IF(Tabla2[[#This Row],[Edad]]="Corregir","Corregir","Ok")</f>
        <v>Ok</v>
      </c>
      <c r="X816" s="10" t="str">
        <f>+IFERROR(VLOOKUP(Tabla2[[#This Row],[DISTRITO SEGÚN DNI]],Hoja1!$A$2:$B$55,2,FALSE),"No")</f>
        <v>No</v>
      </c>
      <c r="Y816" s="10" t="str">
        <f>IF(OR(LOWER(Tabla2[[#This Row],[GENERO]])="masculino", LOWER(Tabla2[[#This Row],[GENERO]])="femenino"),"OK","Corregir")</f>
        <v>OK</v>
      </c>
      <c r="Z816" s="10" t="str">
        <f>+IF(Tabla2[[#This Row],[Nro. DNI / CE]]="","Corregir",IF(LEN(Tabla2[[#This Row],[Nro. DNI / CE]])&gt;=8,"OK","Corregir"))</f>
        <v>OK</v>
      </c>
      <c r="AA816" s="10">
        <f>COUNTIF(Tabla2[APELLIDOS Y NOMBRES],Tabla2[[#This Row],[APELLIDOS Y NOMBRES]])</f>
        <v>1</v>
      </c>
      <c r="AB816" t="str">
        <f ca="1">+IFERROR(IF(Tabla2[[#This Row],[FECHA CESE/BAJA]]="","No Aplica",IF(AND(MONTH(Tabla2[[#This Row],[FECHA CESE/BAJA]])=MONTH(TODAY()-30),YEAR(Tabla2[[#This Row],[FECHA CESE/BAJA]])=YEAR(TODAY())),MONTH(TODAY()-30)&amp;"-"&amp;YEAR(TODAY()),"Borrar")),"No aplica")</f>
        <v>No Aplica</v>
      </c>
      <c r="AC816" t="str">
        <f ca="1">+IFERROR(IF(Tabla2[[#This Row],[FECHA INICIO DE LABORES EN OBRA]]="","No Aplica",IF(AND(MONTH(Tabla2[[#This Row],[FECHA INICIO DE LABORES EN OBRA]])=MONTH(TODAY()-30),YEAR(Tabla2[[#This Row],[FECHA INICIO DE LABORES EN OBRA]])=YEAR(TODAY())),MONTH(TODAY()-30)&amp;"-"&amp;YEAR(TODAY()),"No Aplica")),"No Aplica")</f>
        <v>No Aplica</v>
      </c>
    </row>
    <row r="817" spans="1:29" x14ac:dyDescent="0.25">
      <c r="A817" s="2">
        <v>20600111354</v>
      </c>
      <c r="B817" s="3" t="s">
        <v>43</v>
      </c>
      <c r="C817" s="3" t="s">
        <v>43</v>
      </c>
      <c r="D817" s="3" t="s">
        <v>8585</v>
      </c>
      <c r="E817" s="3" t="s">
        <v>5457</v>
      </c>
      <c r="F817" s="36">
        <v>31827</v>
      </c>
      <c r="G817" s="3">
        <v>1</v>
      </c>
      <c r="H817" s="3" t="s">
        <v>5458</v>
      </c>
      <c r="I817" s="3" t="s">
        <v>5444</v>
      </c>
      <c r="J817" s="3" t="s">
        <v>5459</v>
      </c>
      <c r="K817" s="3" t="s">
        <v>1054</v>
      </c>
      <c r="L817" s="8" t="s">
        <v>9818</v>
      </c>
      <c r="M817" s="5"/>
      <c r="N817" s="13" t="s">
        <v>1043</v>
      </c>
      <c r="O817" s="5">
        <v>43767</v>
      </c>
      <c r="P817" s="8">
        <v>1</v>
      </c>
      <c r="Q817" s="9">
        <v>1</v>
      </c>
      <c r="R817" s="9" t="str">
        <f>IFERROR(VLOOKUP(Tabla2[[#This Row],[CONTRATISTA PRNCIPAL]],Hoja1!$L$5:$M$9,2,FALSE),"CJV")</f>
        <v>CJV</v>
      </c>
      <c r="S817" s="9" t="str">
        <f>IF(Tabla2[[#This Row],[EMPRESA]]=Tabla2[[#This Row],[CONTRATISTA PRNCIPAL]],"Principal","Secundaria")</f>
        <v>Principal</v>
      </c>
      <c r="T817" s="10">
        <f>IFERROR(1/COUNTIF(Tabla2[CONTRATISTA PRNCIPAL],Tabla2[[#This Row],[CONTRATISTA PRNCIPAL]]),0)</f>
        <v>6.6666666666666671E-3</v>
      </c>
      <c r="U817" s="33">
        <f ca="1">IF(((TODAY()-Tabla2[[#This Row],[FECHA NACIMIENTO]])/365)&lt;18,"Corregir", IF(((TODAY()-Tabla2[[#This Row],[FECHA NACIMIENTO]])/365)&gt;80, "Corregir",ROUNDDOWN(((TODAY()-Tabla2[[#This Row],[FECHA NACIMIENTO]])/365),0)))</f>
        <v>36</v>
      </c>
      <c r="V81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817" s="34" t="str">
        <f ca="1">+IF(Tabla2[[#This Row],[Edad]]="Corregir","Corregir","Ok")</f>
        <v>Ok</v>
      </c>
      <c r="X817" s="10" t="str">
        <f>+IFERROR(VLOOKUP(Tabla2[[#This Row],[DISTRITO SEGÚN DNI]],Hoja1!$A$2:$B$55,2,FALSE),"No")</f>
        <v>No</v>
      </c>
      <c r="Y817" s="10" t="str">
        <f>IF(OR(LOWER(Tabla2[[#This Row],[GENERO]])="masculino", LOWER(Tabla2[[#This Row],[GENERO]])="femenino"),"OK","Corregir")</f>
        <v>OK</v>
      </c>
      <c r="Z817" s="10" t="str">
        <f>+IF(Tabla2[[#This Row],[Nro. DNI / CE]]="","Corregir",IF(LEN(Tabla2[[#This Row],[Nro. DNI / CE]])&gt;=8,"OK","Corregir"))</f>
        <v>OK</v>
      </c>
      <c r="AA817" s="10">
        <f>COUNTIF(Tabla2[APELLIDOS Y NOMBRES],Tabla2[[#This Row],[APELLIDOS Y NOMBRES]])</f>
        <v>1</v>
      </c>
      <c r="AB817" t="str">
        <f ca="1">+IFERROR(IF(Tabla2[[#This Row],[FECHA CESE/BAJA]]="","No Aplica",IF(AND(MONTH(Tabla2[[#This Row],[FECHA CESE/BAJA]])=MONTH(TODAY()-30),YEAR(Tabla2[[#This Row],[FECHA CESE/BAJA]])=YEAR(TODAY())),MONTH(TODAY()-30)&amp;"-"&amp;YEAR(TODAY()),"Borrar")),"No aplica")</f>
        <v>No Aplica</v>
      </c>
      <c r="AC817" t="str">
        <f ca="1">+IFERROR(IF(Tabla2[[#This Row],[FECHA INICIO DE LABORES EN OBRA]]="","No Aplica",IF(AND(MONTH(Tabla2[[#This Row],[FECHA INICIO DE LABORES EN OBRA]])=MONTH(TODAY()-30),YEAR(Tabla2[[#This Row],[FECHA INICIO DE LABORES EN OBRA]])=YEAR(TODAY())),MONTH(TODAY()-30)&amp;"-"&amp;YEAR(TODAY()),"No Aplica")),"No Aplica")</f>
        <v>No Aplica</v>
      </c>
    </row>
    <row r="818" spans="1:29" x14ac:dyDescent="0.25">
      <c r="A818" s="2">
        <v>20600111354</v>
      </c>
      <c r="B818" s="3" t="s">
        <v>43</v>
      </c>
      <c r="C818" s="3" t="s">
        <v>43</v>
      </c>
      <c r="D818" s="3" t="s">
        <v>8586</v>
      </c>
      <c r="E818" s="3" t="s">
        <v>5460</v>
      </c>
      <c r="F818" s="36">
        <v>32296</v>
      </c>
      <c r="G818" s="3">
        <v>1</v>
      </c>
      <c r="H818" s="3" t="s">
        <v>5461</v>
      </c>
      <c r="I818" s="3" t="s">
        <v>5444</v>
      </c>
      <c r="J818" s="3" t="s">
        <v>5462</v>
      </c>
      <c r="K818" s="3" t="s">
        <v>1178</v>
      </c>
      <c r="L818" s="8" t="s">
        <v>9813</v>
      </c>
      <c r="M818" s="5"/>
      <c r="N818" s="13" t="s">
        <v>5463</v>
      </c>
      <c r="O818" s="5">
        <v>43783</v>
      </c>
      <c r="P818" s="8">
        <v>1</v>
      </c>
      <c r="Q818" s="9">
        <v>2</v>
      </c>
      <c r="R818" s="9" t="str">
        <f>IFERROR(VLOOKUP(Tabla2[[#This Row],[CONTRATISTA PRNCIPAL]],Hoja1!$L$5:$M$9,2,FALSE),"CJV")</f>
        <v>CJV</v>
      </c>
      <c r="S818" s="9" t="str">
        <f>IF(Tabla2[[#This Row],[EMPRESA]]=Tabla2[[#This Row],[CONTRATISTA PRNCIPAL]],"Principal","Secundaria")</f>
        <v>Principal</v>
      </c>
      <c r="T818" s="10">
        <f>IFERROR(1/COUNTIF(Tabla2[CONTRATISTA PRNCIPAL],Tabla2[[#This Row],[CONTRATISTA PRNCIPAL]]),0)</f>
        <v>6.6666666666666671E-3</v>
      </c>
      <c r="U818" s="33">
        <f ca="1">IF(((TODAY()-Tabla2[[#This Row],[FECHA NACIMIENTO]])/365)&lt;18,"Corregir", IF(((TODAY()-Tabla2[[#This Row],[FECHA NACIMIENTO]])/365)&gt;80, "Corregir",ROUNDDOWN(((TODAY()-Tabla2[[#This Row],[FECHA NACIMIENTO]])/365),0)))</f>
        <v>35</v>
      </c>
      <c r="V81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818" s="34" t="str">
        <f ca="1">+IF(Tabla2[[#This Row],[Edad]]="Corregir","Corregir","Ok")</f>
        <v>Ok</v>
      </c>
      <c r="X818" s="10" t="str">
        <f>+IFERROR(VLOOKUP(Tabla2[[#This Row],[DISTRITO SEGÚN DNI]],Hoja1!$A$2:$B$55,2,FALSE),"No")</f>
        <v>No</v>
      </c>
      <c r="Y818" s="10" t="str">
        <f>IF(OR(LOWER(Tabla2[[#This Row],[GENERO]])="masculino", LOWER(Tabla2[[#This Row],[GENERO]])="femenino"),"OK","Corregir")</f>
        <v>OK</v>
      </c>
      <c r="Z818" s="10" t="str">
        <f>+IF(Tabla2[[#This Row],[Nro. DNI / CE]]="","Corregir",IF(LEN(Tabla2[[#This Row],[Nro. DNI / CE]])&gt;=8,"OK","Corregir"))</f>
        <v>OK</v>
      </c>
      <c r="AA818" s="10">
        <f>COUNTIF(Tabla2[APELLIDOS Y NOMBRES],Tabla2[[#This Row],[APELLIDOS Y NOMBRES]])</f>
        <v>1</v>
      </c>
      <c r="AB818" t="str">
        <f ca="1">+IFERROR(IF(Tabla2[[#This Row],[FECHA CESE/BAJA]]="","No Aplica",IF(AND(MONTH(Tabla2[[#This Row],[FECHA CESE/BAJA]])=MONTH(TODAY()-30),YEAR(Tabla2[[#This Row],[FECHA CESE/BAJA]])=YEAR(TODAY())),MONTH(TODAY()-30)&amp;"-"&amp;YEAR(TODAY()),"Borrar")),"No aplica")</f>
        <v>No Aplica</v>
      </c>
      <c r="AC818" t="str">
        <f ca="1">+IFERROR(IF(Tabla2[[#This Row],[FECHA INICIO DE LABORES EN OBRA]]="","No Aplica",IF(AND(MONTH(Tabla2[[#This Row],[FECHA INICIO DE LABORES EN OBRA]])=MONTH(TODAY()-30),YEAR(Tabla2[[#This Row],[FECHA INICIO DE LABORES EN OBRA]])=YEAR(TODAY())),MONTH(TODAY()-30)&amp;"-"&amp;YEAR(TODAY()),"No Aplica")),"No Aplica")</f>
        <v>No Aplica</v>
      </c>
    </row>
    <row r="819" spans="1:29" x14ac:dyDescent="0.25">
      <c r="A819" s="2">
        <v>20600111354</v>
      </c>
      <c r="B819" s="3" t="s">
        <v>43</v>
      </c>
      <c r="C819" s="3" t="s">
        <v>43</v>
      </c>
      <c r="D819" s="3" t="s">
        <v>8587</v>
      </c>
      <c r="E819" s="3" t="s">
        <v>5464</v>
      </c>
      <c r="F819" s="36">
        <v>33843</v>
      </c>
      <c r="G819" s="3">
        <v>1</v>
      </c>
      <c r="H819" s="3" t="s">
        <v>5465</v>
      </c>
      <c r="I819" s="3" t="s">
        <v>5444</v>
      </c>
      <c r="J819" s="3" t="s">
        <v>5466</v>
      </c>
      <c r="K819" s="3" t="s">
        <v>1219</v>
      </c>
      <c r="L819" s="8" t="s">
        <v>9818</v>
      </c>
      <c r="M819" s="5"/>
      <c r="N819" s="13" t="s">
        <v>1043</v>
      </c>
      <c r="O819" s="5">
        <v>44085</v>
      </c>
      <c r="P819" s="8">
        <v>1</v>
      </c>
      <c r="Q819" s="9">
        <v>1</v>
      </c>
      <c r="R819" s="9" t="str">
        <f>IFERROR(VLOOKUP(Tabla2[[#This Row],[CONTRATISTA PRNCIPAL]],Hoja1!$L$5:$M$9,2,FALSE),"CJV")</f>
        <v>CJV</v>
      </c>
      <c r="S819" s="9" t="str">
        <f>IF(Tabla2[[#This Row],[EMPRESA]]=Tabla2[[#This Row],[CONTRATISTA PRNCIPAL]],"Principal","Secundaria")</f>
        <v>Principal</v>
      </c>
      <c r="T819" s="10">
        <f>IFERROR(1/COUNTIF(Tabla2[CONTRATISTA PRNCIPAL],Tabla2[[#This Row],[CONTRATISTA PRNCIPAL]]),0)</f>
        <v>6.6666666666666671E-3</v>
      </c>
      <c r="U819" s="33">
        <f ca="1">IF(((TODAY()-Tabla2[[#This Row],[FECHA NACIMIENTO]])/365)&lt;18,"Corregir", IF(((TODAY()-Tabla2[[#This Row],[FECHA NACIMIENTO]])/365)&gt;80, "Corregir",ROUNDDOWN(((TODAY()-Tabla2[[#This Row],[FECHA NACIMIENTO]])/365),0)))</f>
        <v>31</v>
      </c>
      <c r="V81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819" s="34" t="str">
        <f ca="1">+IF(Tabla2[[#This Row],[Edad]]="Corregir","Corregir","Ok")</f>
        <v>Ok</v>
      </c>
      <c r="X819" s="10" t="str">
        <f>+IFERROR(VLOOKUP(Tabla2[[#This Row],[DISTRITO SEGÚN DNI]],Hoja1!$A$2:$B$55,2,FALSE),"No")</f>
        <v>No</v>
      </c>
      <c r="Y819" s="10" t="str">
        <f>IF(OR(LOWER(Tabla2[[#This Row],[GENERO]])="masculino", LOWER(Tabla2[[#This Row],[GENERO]])="femenino"),"OK","Corregir")</f>
        <v>OK</v>
      </c>
      <c r="Z819" s="10" t="str">
        <f>+IF(Tabla2[[#This Row],[Nro. DNI / CE]]="","Corregir",IF(LEN(Tabla2[[#This Row],[Nro. DNI / CE]])&gt;=8,"OK","Corregir"))</f>
        <v>OK</v>
      </c>
      <c r="AA819" s="10">
        <f>COUNTIF(Tabla2[APELLIDOS Y NOMBRES],Tabla2[[#This Row],[APELLIDOS Y NOMBRES]])</f>
        <v>1</v>
      </c>
      <c r="AB819" t="str">
        <f ca="1">+IFERROR(IF(Tabla2[[#This Row],[FECHA CESE/BAJA]]="","No Aplica",IF(AND(MONTH(Tabla2[[#This Row],[FECHA CESE/BAJA]])=MONTH(TODAY()-30),YEAR(Tabla2[[#This Row],[FECHA CESE/BAJA]])=YEAR(TODAY())),MONTH(TODAY()-30)&amp;"-"&amp;YEAR(TODAY()),"Borrar")),"No aplica")</f>
        <v>No Aplica</v>
      </c>
      <c r="AC819" t="str">
        <f ca="1">+IFERROR(IF(Tabla2[[#This Row],[FECHA INICIO DE LABORES EN OBRA]]="","No Aplica",IF(AND(MONTH(Tabla2[[#This Row],[FECHA INICIO DE LABORES EN OBRA]])=MONTH(TODAY()-30),YEAR(Tabla2[[#This Row],[FECHA INICIO DE LABORES EN OBRA]])=YEAR(TODAY())),MONTH(TODAY()-30)&amp;"-"&amp;YEAR(TODAY()),"No Aplica")),"No Aplica")</f>
        <v>No Aplica</v>
      </c>
    </row>
    <row r="820" spans="1:29" x14ac:dyDescent="0.25">
      <c r="A820" s="2">
        <v>20600111354</v>
      </c>
      <c r="B820" s="3" t="s">
        <v>43</v>
      </c>
      <c r="C820" s="3" t="s">
        <v>43</v>
      </c>
      <c r="D820" s="3" t="s">
        <v>8588</v>
      </c>
      <c r="E820" s="3" t="s">
        <v>367</v>
      </c>
      <c r="F820" s="36">
        <v>33709</v>
      </c>
      <c r="G820" s="3">
        <v>2</v>
      </c>
      <c r="H820" s="3" t="s">
        <v>1476</v>
      </c>
      <c r="I820" s="3" t="s">
        <v>5467</v>
      </c>
      <c r="J820" s="3" t="s">
        <v>5468</v>
      </c>
      <c r="K820" s="3" t="s">
        <v>93</v>
      </c>
      <c r="L820" s="8" t="s">
        <v>9813</v>
      </c>
      <c r="M820" s="5"/>
      <c r="N820" s="13" t="s">
        <v>1043</v>
      </c>
      <c r="O820" s="5">
        <v>44267</v>
      </c>
      <c r="P820" s="8">
        <v>1</v>
      </c>
      <c r="Q820" s="9">
        <v>4</v>
      </c>
      <c r="R820" s="9" t="str">
        <f>IFERROR(VLOOKUP(Tabla2[[#This Row],[CONTRATISTA PRNCIPAL]],Hoja1!$L$5:$M$9,2,FALSE),"CJV")</f>
        <v>CJV</v>
      </c>
      <c r="S820" s="9" t="str">
        <f>IF(Tabla2[[#This Row],[EMPRESA]]=Tabla2[[#This Row],[CONTRATISTA PRNCIPAL]],"Principal","Secundaria")</f>
        <v>Principal</v>
      </c>
      <c r="T820" s="10">
        <f>IFERROR(1/COUNTIF(Tabla2[CONTRATISTA PRNCIPAL],Tabla2[[#This Row],[CONTRATISTA PRNCIPAL]]),0)</f>
        <v>6.6666666666666671E-3</v>
      </c>
      <c r="U820" s="33">
        <f ca="1">IF(((TODAY()-Tabla2[[#This Row],[FECHA NACIMIENTO]])/365)&lt;18,"Corregir", IF(((TODAY()-Tabla2[[#This Row],[FECHA NACIMIENTO]])/365)&gt;80, "Corregir",ROUNDDOWN(((TODAY()-Tabla2[[#This Row],[FECHA NACIMIENTO]])/365),0)))</f>
        <v>31</v>
      </c>
      <c r="V82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820" s="34" t="str">
        <f ca="1">+IF(Tabla2[[#This Row],[Edad]]="Corregir","Corregir","Ok")</f>
        <v>Ok</v>
      </c>
      <c r="X820" s="10" t="str">
        <f>+IFERROR(VLOOKUP(Tabla2[[#This Row],[DISTRITO SEGÚN DNI]],Hoja1!$A$2:$B$55,2,FALSE),"No")</f>
        <v>ATE</v>
      </c>
      <c r="Y820" s="10" t="str">
        <f>IF(OR(LOWER(Tabla2[[#This Row],[GENERO]])="masculino", LOWER(Tabla2[[#This Row],[GENERO]])="femenino"),"OK","Corregir")</f>
        <v>OK</v>
      </c>
      <c r="Z820" s="10" t="str">
        <f>+IF(Tabla2[[#This Row],[Nro. DNI / CE]]="","Corregir",IF(LEN(Tabla2[[#This Row],[Nro. DNI / CE]])&gt;=8,"OK","Corregir"))</f>
        <v>OK</v>
      </c>
      <c r="AA820" s="10">
        <f>COUNTIF(Tabla2[APELLIDOS Y NOMBRES],Tabla2[[#This Row],[APELLIDOS Y NOMBRES]])</f>
        <v>1</v>
      </c>
      <c r="AB820" t="str">
        <f ca="1">+IFERROR(IF(Tabla2[[#This Row],[FECHA CESE/BAJA]]="","No Aplica",IF(AND(MONTH(Tabla2[[#This Row],[FECHA CESE/BAJA]])=MONTH(TODAY()-30),YEAR(Tabla2[[#This Row],[FECHA CESE/BAJA]])=YEAR(TODAY())),MONTH(TODAY()-30)&amp;"-"&amp;YEAR(TODAY()),"Borrar")),"No aplica")</f>
        <v>No Aplica</v>
      </c>
      <c r="AC820" t="str">
        <f ca="1">+IFERROR(IF(Tabla2[[#This Row],[FECHA INICIO DE LABORES EN OBRA]]="","No Aplica",IF(AND(MONTH(Tabla2[[#This Row],[FECHA INICIO DE LABORES EN OBRA]])=MONTH(TODAY()-30),YEAR(Tabla2[[#This Row],[FECHA INICIO DE LABORES EN OBRA]])=YEAR(TODAY())),MONTH(TODAY()-30)&amp;"-"&amp;YEAR(TODAY()),"No Aplica")),"No Aplica")</f>
        <v>No Aplica</v>
      </c>
    </row>
    <row r="821" spans="1:29" x14ac:dyDescent="0.25">
      <c r="A821" s="2">
        <v>20600111354</v>
      </c>
      <c r="B821" s="3" t="s">
        <v>43</v>
      </c>
      <c r="C821" s="3" t="s">
        <v>43</v>
      </c>
      <c r="D821" s="3" t="s">
        <v>8589</v>
      </c>
      <c r="E821" s="3" t="s">
        <v>368</v>
      </c>
      <c r="F821" s="36">
        <v>35480</v>
      </c>
      <c r="G821" s="3">
        <v>2</v>
      </c>
      <c r="H821" s="3" t="s">
        <v>2636</v>
      </c>
      <c r="I821" s="3" t="s">
        <v>2396</v>
      </c>
      <c r="J821" s="3" t="s">
        <v>5469</v>
      </c>
      <c r="K821" s="3" t="s">
        <v>34</v>
      </c>
      <c r="L821" s="8" t="s">
        <v>9813</v>
      </c>
      <c r="M821" s="5"/>
      <c r="N821" s="13" t="s">
        <v>1043</v>
      </c>
      <c r="O821" s="5">
        <v>44274</v>
      </c>
      <c r="P821" s="8">
        <v>1</v>
      </c>
      <c r="Q821" s="9">
        <v>4</v>
      </c>
      <c r="R821" s="9" t="str">
        <f>IFERROR(VLOOKUP(Tabla2[[#This Row],[CONTRATISTA PRNCIPAL]],Hoja1!$L$5:$M$9,2,FALSE),"CJV")</f>
        <v>CJV</v>
      </c>
      <c r="S821" s="9" t="str">
        <f>IF(Tabla2[[#This Row],[EMPRESA]]=Tabla2[[#This Row],[CONTRATISTA PRNCIPAL]],"Principal","Secundaria")</f>
        <v>Principal</v>
      </c>
      <c r="T821" s="10">
        <f>IFERROR(1/COUNTIF(Tabla2[CONTRATISTA PRNCIPAL],Tabla2[[#This Row],[CONTRATISTA PRNCIPAL]]),0)</f>
        <v>6.6666666666666671E-3</v>
      </c>
      <c r="U821" s="33">
        <f ca="1">IF(((TODAY()-Tabla2[[#This Row],[FECHA NACIMIENTO]])/365)&lt;18,"Corregir", IF(((TODAY()-Tabla2[[#This Row],[FECHA NACIMIENTO]])/365)&gt;80, "Corregir",ROUNDDOWN(((TODAY()-Tabla2[[#This Row],[FECHA NACIMIENTO]])/365),0)))</f>
        <v>26</v>
      </c>
      <c r="V82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821" s="34" t="str">
        <f ca="1">+IF(Tabla2[[#This Row],[Edad]]="Corregir","Corregir","Ok")</f>
        <v>Ok</v>
      </c>
      <c r="X821" s="10" t="str">
        <f>+IFERROR(VLOOKUP(Tabla2[[#This Row],[DISTRITO SEGÚN DNI]],Hoja1!$A$2:$B$55,2,FALSE),"No")</f>
        <v>CALLAO</v>
      </c>
      <c r="Y821" s="10" t="str">
        <f>IF(OR(LOWER(Tabla2[[#This Row],[GENERO]])="masculino", LOWER(Tabla2[[#This Row],[GENERO]])="femenino"),"OK","Corregir")</f>
        <v>OK</v>
      </c>
      <c r="Z821" s="10" t="str">
        <f>+IF(Tabla2[[#This Row],[Nro. DNI / CE]]="","Corregir",IF(LEN(Tabla2[[#This Row],[Nro. DNI / CE]])&gt;=8,"OK","Corregir"))</f>
        <v>OK</v>
      </c>
      <c r="AA821" s="10">
        <f>COUNTIF(Tabla2[APELLIDOS Y NOMBRES],Tabla2[[#This Row],[APELLIDOS Y NOMBRES]])</f>
        <v>1</v>
      </c>
      <c r="AB821" t="str">
        <f ca="1">+IFERROR(IF(Tabla2[[#This Row],[FECHA CESE/BAJA]]="","No Aplica",IF(AND(MONTH(Tabla2[[#This Row],[FECHA CESE/BAJA]])=MONTH(TODAY()-30),YEAR(Tabla2[[#This Row],[FECHA CESE/BAJA]])=YEAR(TODAY())),MONTH(TODAY()-30)&amp;"-"&amp;YEAR(TODAY()),"Borrar")),"No aplica")</f>
        <v>No Aplica</v>
      </c>
      <c r="AC821" t="str">
        <f ca="1">+IFERROR(IF(Tabla2[[#This Row],[FECHA INICIO DE LABORES EN OBRA]]="","No Aplica",IF(AND(MONTH(Tabla2[[#This Row],[FECHA INICIO DE LABORES EN OBRA]])=MONTH(TODAY()-30),YEAR(Tabla2[[#This Row],[FECHA INICIO DE LABORES EN OBRA]])=YEAR(TODAY())),MONTH(TODAY()-30)&amp;"-"&amp;YEAR(TODAY()),"No Aplica")),"No Aplica")</f>
        <v>No Aplica</v>
      </c>
    </row>
    <row r="822" spans="1:29" x14ac:dyDescent="0.25">
      <c r="A822" s="2">
        <v>20600111354</v>
      </c>
      <c r="B822" s="3" t="s">
        <v>43</v>
      </c>
      <c r="C822" s="3" t="s">
        <v>43</v>
      </c>
      <c r="D822" s="3" t="s">
        <v>8590</v>
      </c>
      <c r="E822" s="3" t="s">
        <v>5470</v>
      </c>
      <c r="F822" s="36">
        <v>29188</v>
      </c>
      <c r="G822" s="3">
        <v>2</v>
      </c>
      <c r="H822" s="3" t="s">
        <v>1469</v>
      </c>
      <c r="I822" s="3" t="s">
        <v>2396</v>
      </c>
      <c r="J822" s="3" t="s">
        <v>5471</v>
      </c>
      <c r="K822" s="3" t="s">
        <v>1219</v>
      </c>
      <c r="L822" s="8" t="s">
        <v>9813</v>
      </c>
      <c r="M822" s="5"/>
      <c r="N822" s="13" t="s">
        <v>1043</v>
      </c>
      <c r="O822" s="5">
        <v>44278</v>
      </c>
      <c r="P822" s="8">
        <v>1</v>
      </c>
      <c r="Q822" s="9">
        <v>4</v>
      </c>
      <c r="R822" s="9" t="str">
        <f>IFERROR(VLOOKUP(Tabla2[[#This Row],[CONTRATISTA PRNCIPAL]],Hoja1!$L$5:$M$9,2,FALSE),"CJV")</f>
        <v>CJV</v>
      </c>
      <c r="S822" s="9" t="str">
        <f>IF(Tabla2[[#This Row],[EMPRESA]]=Tabla2[[#This Row],[CONTRATISTA PRNCIPAL]],"Principal","Secundaria")</f>
        <v>Principal</v>
      </c>
      <c r="T822" s="10">
        <f>IFERROR(1/COUNTIF(Tabla2[CONTRATISTA PRNCIPAL],Tabla2[[#This Row],[CONTRATISTA PRNCIPAL]]),0)</f>
        <v>6.6666666666666671E-3</v>
      </c>
      <c r="U822" s="33">
        <f ca="1">IF(((TODAY()-Tabla2[[#This Row],[FECHA NACIMIENTO]])/365)&lt;18,"Corregir", IF(((TODAY()-Tabla2[[#This Row],[FECHA NACIMIENTO]])/365)&gt;80, "Corregir",ROUNDDOWN(((TODAY()-Tabla2[[#This Row],[FECHA NACIMIENTO]])/365),0)))</f>
        <v>43</v>
      </c>
      <c r="V82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822" s="34" t="str">
        <f ca="1">+IF(Tabla2[[#This Row],[Edad]]="Corregir","Corregir","Ok")</f>
        <v>Ok</v>
      </c>
      <c r="X822" s="10" t="str">
        <f>+IFERROR(VLOOKUP(Tabla2[[#This Row],[DISTRITO SEGÚN DNI]],Hoja1!$A$2:$B$55,2,FALSE),"No")</f>
        <v>No</v>
      </c>
      <c r="Y822" s="10" t="str">
        <f>IF(OR(LOWER(Tabla2[[#This Row],[GENERO]])="masculino", LOWER(Tabla2[[#This Row],[GENERO]])="femenino"),"OK","Corregir")</f>
        <v>OK</v>
      </c>
      <c r="Z822" s="10" t="str">
        <f>+IF(Tabla2[[#This Row],[Nro. DNI / CE]]="","Corregir",IF(LEN(Tabla2[[#This Row],[Nro. DNI / CE]])&gt;=8,"OK","Corregir"))</f>
        <v>OK</v>
      </c>
      <c r="AA822" s="10">
        <f>COUNTIF(Tabla2[APELLIDOS Y NOMBRES],Tabla2[[#This Row],[APELLIDOS Y NOMBRES]])</f>
        <v>1</v>
      </c>
      <c r="AB822" t="str">
        <f ca="1">+IFERROR(IF(Tabla2[[#This Row],[FECHA CESE/BAJA]]="","No Aplica",IF(AND(MONTH(Tabla2[[#This Row],[FECHA CESE/BAJA]])=MONTH(TODAY()-30),YEAR(Tabla2[[#This Row],[FECHA CESE/BAJA]])=YEAR(TODAY())),MONTH(TODAY()-30)&amp;"-"&amp;YEAR(TODAY()),"Borrar")),"No aplica")</f>
        <v>No Aplica</v>
      </c>
      <c r="AC822" t="str">
        <f ca="1">+IFERROR(IF(Tabla2[[#This Row],[FECHA INICIO DE LABORES EN OBRA]]="","No Aplica",IF(AND(MONTH(Tabla2[[#This Row],[FECHA INICIO DE LABORES EN OBRA]])=MONTH(TODAY()-30),YEAR(Tabla2[[#This Row],[FECHA INICIO DE LABORES EN OBRA]])=YEAR(TODAY())),MONTH(TODAY()-30)&amp;"-"&amp;YEAR(TODAY()),"No Aplica")),"No Aplica")</f>
        <v>No Aplica</v>
      </c>
    </row>
    <row r="823" spans="1:29" x14ac:dyDescent="0.25">
      <c r="A823" s="2">
        <v>20600111354</v>
      </c>
      <c r="B823" s="3" t="s">
        <v>43</v>
      </c>
      <c r="C823" s="3" t="s">
        <v>43</v>
      </c>
      <c r="D823" s="3" t="s">
        <v>8591</v>
      </c>
      <c r="E823" s="3" t="s">
        <v>5472</v>
      </c>
      <c r="F823" s="36">
        <v>29626</v>
      </c>
      <c r="G823" s="3">
        <v>2</v>
      </c>
      <c r="H823" s="3" t="s">
        <v>1469</v>
      </c>
      <c r="I823" s="3" t="s">
        <v>2396</v>
      </c>
      <c r="J823" s="3" t="s">
        <v>5473</v>
      </c>
      <c r="K823" s="3" t="s">
        <v>1044</v>
      </c>
      <c r="L823" s="8" t="s">
        <v>9813</v>
      </c>
      <c r="M823" s="5"/>
      <c r="N823" s="13" t="s">
        <v>1043</v>
      </c>
      <c r="O823" s="5">
        <v>44291</v>
      </c>
      <c r="P823" s="8">
        <v>1</v>
      </c>
      <c r="Q823" s="9">
        <v>4</v>
      </c>
      <c r="R823" s="9" t="str">
        <f>IFERROR(VLOOKUP(Tabla2[[#This Row],[CONTRATISTA PRNCIPAL]],Hoja1!$L$5:$M$9,2,FALSE),"CJV")</f>
        <v>CJV</v>
      </c>
      <c r="S823" s="9" t="str">
        <f>IF(Tabla2[[#This Row],[EMPRESA]]=Tabla2[[#This Row],[CONTRATISTA PRNCIPAL]],"Principal","Secundaria")</f>
        <v>Principal</v>
      </c>
      <c r="T823" s="10">
        <f>IFERROR(1/COUNTIF(Tabla2[CONTRATISTA PRNCIPAL],Tabla2[[#This Row],[CONTRATISTA PRNCIPAL]]),0)</f>
        <v>6.6666666666666671E-3</v>
      </c>
      <c r="U823" s="33">
        <f ca="1">IF(((TODAY()-Tabla2[[#This Row],[FECHA NACIMIENTO]])/365)&lt;18,"Corregir", IF(((TODAY()-Tabla2[[#This Row],[FECHA NACIMIENTO]])/365)&gt;80, "Corregir",ROUNDDOWN(((TODAY()-Tabla2[[#This Row],[FECHA NACIMIENTO]])/365),0)))</f>
        <v>42</v>
      </c>
      <c r="V82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823" s="34" t="str">
        <f ca="1">+IF(Tabla2[[#This Row],[Edad]]="Corregir","Corregir","Ok")</f>
        <v>Ok</v>
      </c>
      <c r="X823" s="10" t="str">
        <f>+IFERROR(VLOOKUP(Tabla2[[#This Row],[DISTRITO SEGÚN DNI]],Hoja1!$A$2:$B$55,2,FALSE),"No")</f>
        <v>No</v>
      </c>
      <c r="Y823" s="10" t="str">
        <f>IF(OR(LOWER(Tabla2[[#This Row],[GENERO]])="masculino", LOWER(Tabla2[[#This Row],[GENERO]])="femenino"),"OK","Corregir")</f>
        <v>OK</v>
      </c>
      <c r="Z823" s="10" t="str">
        <f>+IF(Tabla2[[#This Row],[Nro. DNI / CE]]="","Corregir",IF(LEN(Tabla2[[#This Row],[Nro. DNI / CE]])&gt;=8,"OK","Corregir"))</f>
        <v>OK</v>
      </c>
      <c r="AA823" s="10">
        <f>COUNTIF(Tabla2[APELLIDOS Y NOMBRES],Tabla2[[#This Row],[APELLIDOS Y NOMBRES]])</f>
        <v>1</v>
      </c>
      <c r="AB823" t="str">
        <f ca="1">+IFERROR(IF(Tabla2[[#This Row],[FECHA CESE/BAJA]]="","No Aplica",IF(AND(MONTH(Tabla2[[#This Row],[FECHA CESE/BAJA]])=MONTH(TODAY()-30),YEAR(Tabla2[[#This Row],[FECHA CESE/BAJA]])=YEAR(TODAY())),MONTH(TODAY()-30)&amp;"-"&amp;YEAR(TODAY()),"Borrar")),"No aplica")</f>
        <v>No Aplica</v>
      </c>
      <c r="AC823" t="str">
        <f ca="1">+IFERROR(IF(Tabla2[[#This Row],[FECHA INICIO DE LABORES EN OBRA]]="","No Aplica",IF(AND(MONTH(Tabla2[[#This Row],[FECHA INICIO DE LABORES EN OBRA]])=MONTH(TODAY()-30),YEAR(Tabla2[[#This Row],[FECHA INICIO DE LABORES EN OBRA]])=YEAR(TODAY())),MONTH(TODAY()-30)&amp;"-"&amp;YEAR(TODAY()),"No Aplica")),"No Aplica")</f>
        <v>No Aplica</v>
      </c>
    </row>
    <row r="824" spans="1:29" x14ac:dyDescent="0.25">
      <c r="A824" s="2">
        <v>20600111354</v>
      </c>
      <c r="B824" s="3" t="s">
        <v>43</v>
      </c>
      <c r="C824" s="3" t="s">
        <v>43</v>
      </c>
      <c r="D824" s="3" t="s">
        <v>8592</v>
      </c>
      <c r="E824" s="3" t="s">
        <v>369</v>
      </c>
      <c r="F824" s="36">
        <v>28798</v>
      </c>
      <c r="G824" s="3">
        <v>2</v>
      </c>
      <c r="H824" s="3" t="s">
        <v>2636</v>
      </c>
      <c r="I824" s="3" t="s">
        <v>5474</v>
      </c>
      <c r="J824" s="3" t="s">
        <v>5475</v>
      </c>
      <c r="K824" s="3" t="s">
        <v>34</v>
      </c>
      <c r="L824" s="8" t="s">
        <v>9813</v>
      </c>
      <c r="M824" s="5"/>
      <c r="N824" s="13" t="s">
        <v>1043</v>
      </c>
      <c r="O824" s="5">
        <v>44295</v>
      </c>
      <c r="P824" s="8">
        <v>1</v>
      </c>
      <c r="Q824" s="9">
        <v>4</v>
      </c>
      <c r="R824" s="9" t="str">
        <f>IFERROR(VLOOKUP(Tabla2[[#This Row],[CONTRATISTA PRNCIPAL]],Hoja1!$L$5:$M$9,2,FALSE),"CJV")</f>
        <v>CJV</v>
      </c>
      <c r="S824" s="9" t="str">
        <f>IF(Tabla2[[#This Row],[EMPRESA]]=Tabla2[[#This Row],[CONTRATISTA PRNCIPAL]],"Principal","Secundaria")</f>
        <v>Principal</v>
      </c>
      <c r="T824" s="10">
        <f>IFERROR(1/COUNTIF(Tabla2[CONTRATISTA PRNCIPAL],Tabla2[[#This Row],[CONTRATISTA PRNCIPAL]]),0)</f>
        <v>6.6666666666666671E-3</v>
      </c>
      <c r="U824" s="33">
        <f ca="1">IF(((TODAY()-Tabla2[[#This Row],[FECHA NACIMIENTO]])/365)&lt;18,"Corregir", IF(((TODAY()-Tabla2[[#This Row],[FECHA NACIMIENTO]])/365)&gt;80, "Corregir",ROUNDDOWN(((TODAY()-Tabla2[[#This Row],[FECHA NACIMIENTO]])/365),0)))</f>
        <v>44</v>
      </c>
      <c r="V82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824" s="34" t="str">
        <f ca="1">+IF(Tabla2[[#This Row],[Edad]]="Corregir","Corregir","Ok")</f>
        <v>Ok</v>
      </c>
      <c r="X824" s="10" t="str">
        <f>+IFERROR(VLOOKUP(Tabla2[[#This Row],[DISTRITO SEGÚN DNI]],Hoja1!$A$2:$B$55,2,FALSE),"No")</f>
        <v>CALLAO</v>
      </c>
      <c r="Y824" s="10" t="str">
        <f>IF(OR(LOWER(Tabla2[[#This Row],[GENERO]])="masculino", LOWER(Tabla2[[#This Row],[GENERO]])="femenino"),"OK","Corregir")</f>
        <v>OK</v>
      </c>
      <c r="Z824" s="10" t="str">
        <f>+IF(Tabla2[[#This Row],[Nro. DNI / CE]]="","Corregir",IF(LEN(Tabla2[[#This Row],[Nro. DNI / CE]])&gt;=8,"OK","Corregir"))</f>
        <v>OK</v>
      </c>
      <c r="AA824" s="10">
        <f>COUNTIF(Tabla2[APELLIDOS Y NOMBRES],Tabla2[[#This Row],[APELLIDOS Y NOMBRES]])</f>
        <v>1</v>
      </c>
      <c r="AB824" t="str">
        <f ca="1">+IFERROR(IF(Tabla2[[#This Row],[FECHA CESE/BAJA]]="","No Aplica",IF(AND(MONTH(Tabla2[[#This Row],[FECHA CESE/BAJA]])=MONTH(TODAY()-30),YEAR(Tabla2[[#This Row],[FECHA CESE/BAJA]])=YEAR(TODAY())),MONTH(TODAY()-30)&amp;"-"&amp;YEAR(TODAY()),"Borrar")),"No aplica")</f>
        <v>No Aplica</v>
      </c>
      <c r="AC824" t="str">
        <f ca="1">+IFERROR(IF(Tabla2[[#This Row],[FECHA INICIO DE LABORES EN OBRA]]="","No Aplica",IF(AND(MONTH(Tabla2[[#This Row],[FECHA INICIO DE LABORES EN OBRA]])=MONTH(TODAY()-30),YEAR(Tabla2[[#This Row],[FECHA INICIO DE LABORES EN OBRA]])=YEAR(TODAY())),MONTH(TODAY()-30)&amp;"-"&amp;YEAR(TODAY()),"No Aplica")),"No Aplica")</f>
        <v>No Aplica</v>
      </c>
    </row>
    <row r="825" spans="1:29" x14ac:dyDescent="0.25">
      <c r="A825" s="2">
        <v>20600111354</v>
      </c>
      <c r="B825" s="3" t="s">
        <v>43</v>
      </c>
      <c r="C825" s="3" t="s">
        <v>43</v>
      </c>
      <c r="D825" s="3" t="s">
        <v>8593</v>
      </c>
      <c r="E825" s="3" t="s">
        <v>5476</v>
      </c>
      <c r="F825" s="36">
        <v>26185</v>
      </c>
      <c r="G825" s="3">
        <v>2</v>
      </c>
      <c r="H825" s="3" t="s">
        <v>1469</v>
      </c>
      <c r="I825" s="3" t="s">
        <v>5477</v>
      </c>
      <c r="J825" s="3" t="s">
        <v>5478</v>
      </c>
      <c r="K825" s="3" t="s">
        <v>1136</v>
      </c>
      <c r="L825" s="8" t="s">
        <v>9813</v>
      </c>
      <c r="M825" s="5"/>
      <c r="N825" s="13" t="s">
        <v>1043</v>
      </c>
      <c r="O825" s="5">
        <v>44489</v>
      </c>
      <c r="P825" s="8">
        <v>1</v>
      </c>
      <c r="Q825" s="9">
        <v>4</v>
      </c>
      <c r="R825" s="9" t="str">
        <f>IFERROR(VLOOKUP(Tabla2[[#This Row],[CONTRATISTA PRNCIPAL]],Hoja1!$L$5:$M$9,2,FALSE),"CJV")</f>
        <v>CJV</v>
      </c>
      <c r="S825" s="9" t="str">
        <f>IF(Tabla2[[#This Row],[EMPRESA]]=Tabla2[[#This Row],[CONTRATISTA PRNCIPAL]],"Principal","Secundaria")</f>
        <v>Principal</v>
      </c>
      <c r="T825" s="10">
        <f>IFERROR(1/COUNTIF(Tabla2[CONTRATISTA PRNCIPAL],Tabla2[[#This Row],[CONTRATISTA PRNCIPAL]]),0)</f>
        <v>6.6666666666666671E-3</v>
      </c>
      <c r="U825" s="33">
        <f ca="1">IF(((TODAY()-Tabla2[[#This Row],[FECHA NACIMIENTO]])/365)&lt;18,"Corregir", IF(((TODAY()-Tabla2[[#This Row],[FECHA NACIMIENTO]])/365)&gt;80, "Corregir",ROUNDDOWN(((TODAY()-Tabla2[[#This Row],[FECHA NACIMIENTO]])/365),0)))</f>
        <v>52</v>
      </c>
      <c r="V82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825" s="34" t="str">
        <f ca="1">+IF(Tabla2[[#This Row],[Edad]]="Corregir","Corregir","Ok")</f>
        <v>Ok</v>
      </c>
      <c r="X825" s="10" t="str">
        <f>+IFERROR(VLOOKUP(Tabla2[[#This Row],[DISTRITO SEGÚN DNI]],Hoja1!$A$2:$B$55,2,FALSE),"No")</f>
        <v>No</v>
      </c>
      <c r="Y825" s="10" t="str">
        <f>IF(OR(LOWER(Tabla2[[#This Row],[GENERO]])="masculino", LOWER(Tabla2[[#This Row],[GENERO]])="femenino"),"OK","Corregir")</f>
        <v>OK</v>
      </c>
      <c r="Z825" s="10" t="str">
        <f>+IF(Tabla2[[#This Row],[Nro. DNI / CE]]="","Corregir",IF(LEN(Tabla2[[#This Row],[Nro. DNI / CE]])&gt;=8,"OK","Corregir"))</f>
        <v>OK</v>
      </c>
      <c r="AA825" s="10">
        <f>COUNTIF(Tabla2[APELLIDOS Y NOMBRES],Tabla2[[#This Row],[APELLIDOS Y NOMBRES]])</f>
        <v>1</v>
      </c>
      <c r="AB825" t="str">
        <f ca="1">+IFERROR(IF(Tabla2[[#This Row],[FECHA CESE/BAJA]]="","No Aplica",IF(AND(MONTH(Tabla2[[#This Row],[FECHA CESE/BAJA]])=MONTH(TODAY()-30),YEAR(Tabla2[[#This Row],[FECHA CESE/BAJA]])=YEAR(TODAY())),MONTH(TODAY()-30)&amp;"-"&amp;YEAR(TODAY()),"Borrar")),"No aplica")</f>
        <v>No Aplica</v>
      </c>
      <c r="AC825" t="str">
        <f ca="1">+IFERROR(IF(Tabla2[[#This Row],[FECHA INICIO DE LABORES EN OBRA]]="","No Aplica",IF(AND(MONTH(Tabla2[[#This Row],[FECHA INICIO DE LABORES EN OBRA]])=MONTH(TODAY()-30),YEAR(Tabla2[[#This Row],[FECHA INICIO DE LABORES EN OBRA]])=YEAR(TODAY())),MONTH(TODAY()-30)&amp;"-"&amp;YEAR(TODAY()),"No Aplica")),"No Aplica")</f>
        <v>No Aplica</v>
      </c>
    </row>
    <row r="826" spans="1:29" x14ac:dyDescent="0.25">
      <c r="A826" s="2">
        <v>20600111354</v>
      </c>
      <c r="B826" s="3" t="s">
        <v>43</v>
      </c>
      <c r="C826" s="3" t="s">
        <v>43</v>
      </c>
      <c r="D826" s="3" t="s">
        <v>8594</v>
      </c>
      <c r="E826" s="3" t="s">
        <v>5479</v>
      </c>
      <c r="F826" s="36">
        <v>32357</v>
      </c>
      <c r="G826" s="3">
        <v>2</v>
      </c>
      <c r="H826" s="3" t="s">
        <v>1476</v>
      </c>
      <c r="I826" s="3" t="s">
        <v>5480</v>
      </c>
      <c r="J826" s="3" t="s">
        <v>5481</v>
      </c>
      <c r="K826" s="3" t="s">
        <v>1063</v>
      </c>
      <c r="L826" s="8" t="s">
        <v>9813</v>
      </c>
      <c r="M826" s="5"/>
      <c r="N826" s="13" t="s">
        <v>1043</v>
      </c>
      <c r="O826" s="5">
        <v>44484</v>
      </c>
      <c r="P826" s="8">
        <v>1</v>
      </c>
      <c r="Q826" s="9">
        <v>4</v>
      </c>
      <c r="R826" s="9" t="str">
        <f>IFERROR(VLOOKUP(Tabla2[[#This Row],[CONTRATISTA PRNCIPAL]],Hoja1!$L$5:$M$9,2,FALSE),"CJV")</f>
        <v>CJV</v>
      </c>
      <c r="S826" s="9" t="str">
        <f>IF(Tabla2[[#This Row],[EMPRESA]]=Tabla2[[#This Row],[CONTRATISTA PRNCIPAL]],"Principal","Secundaria")</f>
        <v>Principal</v>
      </c>
      <c r="T826" s="10">
        <f>IFERROR(1/COUNTIF(Tabla2[CONTRATISTA PRNCIPAL],Tabla2[[#This Row],[CONTRATISTA PRNCIPAL]]),0)</f>
        <v>6.6666666666666671E-3</v>
      </c>
      <c r="U826" s="33">
        <f ca="1">IF(((TODAY()-Tabla2[[#This Row],[FECHA NACIMIENTO]])/365)&lt;18,"Corregir", IF(((TODAY()-Tabla2[[#This Row],[FECHA NACIMIENTO]])/365)&gt;80, "Corregir",ROUNDDOWN(((TODAY()-Tabla2[[#This Row],[FECHA NACIMIENTO]])/365),0)))</f>
        <v>35</v>
      </c>
      <c r="V82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826" s="34" t="str">
        <f ca="1">+IF(Tabla2[[#This Row],[Edad]]="Corregir","Corregir","Ok")</f>
        <v>Ok</v>
      </c>
      <c r="X826" s="10" t="str">
        <f>+IFERROR(VLOOKUP(Tabla2[[#This Row],[DISTRITO SEGÚN DNI]],Hoja1!$A$2:$B$55,2,FALSE),"No")</f>
        <v>No</v>
      </c>
      <c r="Y826" s="10" t="str">
        <f>IF(OR(LOWER(Tabla2[[#This Row],[GENERO]])="masculino", LOWER(Tabla2[[#This Row],[GENERO]])="femenino"),"OK","Corregir")</f>
        <v>OK</v>
      </c>
      <c r="Z826" s="10" t="str">
        <f>+IF(Tabla2[[#This Row],[Nro. DNI / CE]]="","Corregir",IF(LEN(Tabla2[[#This Row],[Nro. DNI / CE]])&gt;=8,"OK","Corregir"))</f>
        <v>OK</v>
      </c>
      <c r="AA826" s="10">
        <f>COUNTIF(Tabla2[APELLIDOS Y NOMBRES],Tabla2[[#This Row],[APELLIDOS Y NOMBRES]])</f>
        <v>1</v>
      </c>
      <c r="AB826" t="str">
        <f ca="1">+IFERROR(IF(Tabla2[[#This Row],[FECHA CESE/BAJA]]="","No Aplica",IF(AND(MONTH(Tabla2[[#This Row],[FECHA CESE/BAJA]])=MONTH(TODAY()-30),YEAR(Tabla2[[#This Row],[FECHA CESE/BAJA]])=YEAR(TODAY())),MONTH(TODAY()-30)&amp;"-"&amp;YEAR(TODAY()),"Borrar")),"No aplica")</f>
        <v>No Aplica</v>
      </c>
      <c r="AC826" t="str">
        <f ca="1">+IFERROR(IF(Tabla2[[#This Row],[FECHA INICIO DE LABORES EN OBRA]]="","No Aplica",IF(AND(MONTH(Tabla2[[#This Row],[FECHA INICIO DE LABORES EN OBRA]])=MONTH(TODAY()-30),YEAR(Tabla2[[#This Row],[FECHA INICIO DE LABORES EN OBRA]])=YEAR(TODAY())),MONTH(TODAY()-30)&amp;"-"&amp;YEAR(TODAY()),"No Aplica")),"No Aplica")</f>
        <v>No Aplica</v>
      </c>
    </row>
    <row r="827" spans="1:29" x14ac:dyDescent="0.25">
      <c r="A827" s="2">
        <v>20600111354</v>
      </c>
      <c r="B827" s="3" t="s">
        <v>43</v>
      </c>
      <c r="C827" s="3" t="s">
        <v>43</v>
      </c>
      <c r="D827" s="3" t="s">
        <v>8595</v>
      </c>
      <c r="E827" s="3" t="s">
        <v>5482</v>
      </c>
      <c r="F827" s="36">
        <v>30461</v>
      </c>
      <c r="G827" s="3">
        <v>2</v>
      </c>
      <c r="H827" s="3" t="s">
        <v>1469</v>
      </c>
      <c r="I827" s="3" t="s">
        <v>5483</v>
      </c>
      <c r="J827" s="3" t="s">
        <v>5484</v>
      </c>
      <c r="K827" s="3" t="s">
        <v>1054</v>
      </c>
      <c r="L827" s="8" t="s">
        <v>9813</v>
      </c>
      <c r="M827" s="5"/>
      <c r="N827" s="13" t="s">
        <v>1043</v>
      </c>
      <c r="O827" s="5">
        <v>44487</v>
      </c>
      <c r="P827" s="8">
        <v>1</v>
      </c>
      <c r="Q827" s="9">
        <v>4</v>
      </c>
      <c r="R827" s="9" t="str">
        <f>IFERROR(VLOOKUP(Tabla2[[#This Row],[CONTRATISTA PRNCIPAL]],Hoja1!$L$5:$M$9,2,FALSE),"CJV")</f>
        <v>CJV</v>
      </c>
      <c r="S827" s="9" t="str">
        <f>IF(Tabla2[[#This Row],[EMPRESA]]=Tabla2[[#This Row],[CONTRATISTA PRNCIPAL]],"Principal","Secundaria")</f>
        <v>Principal</v>
      </c>
      <c r="T827" s="10">
        <f>IFERROR(1/COUNTIF(Tabla2[CONTRATISTA PRNCIPAL],Tabla2[[#This Row],[CONTRATISTA PRNCIPAL]]),0)</f>
        <v>6.6666666666666671E-3</v>
      </c>
      <c r="U827" s="33">
        <f ca="1">IF(((TODAY()-Tabla2[[#This Row],[FECHA NACIMIENTO]])/365)&lt;18,"Corregir", IF(((TODAY()-Tabla2[[#This Row],[FECHA NACIMIENTO]])/365)&gt;80, "Corregir",ROUNDDOWN(((TODAY()-Tabla2[[#This Row],[FECHA NACIMIENTO]])/365),0)))</f>
        <v>40</v>
      </c>
      <c r="V82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827" s="34" t="str">
        <f ca="1">+IF(Tabla2[[#This Row],[Edad]]="Corregir","Corregir","Ok")</f>
        <v>Ok</v>
      </c>
      <c r="X827" s="10" t="str">
        <f>+IFERROR(VLOOKUP(Tabla2[[#This Row],[DISTRITO SEGÚN DNI]],Hoja1!$A$2:$B$55,2,FALSE),"No")</f>
        <v>No</v>
      </c>
      <c r="Y827" s="10" t="str">
        <f>IF(OR(LOWER(Tabla2[[#This Row],[GENERO]])="masculino", LOWER(Tabla2[[#This Row],[GENERO]])="femenino"),"OK","Corregir")</f>
        <v>OK</v>
      </c>
      <c r="Z827" s="10" t="str">
        <f>+IF(Tabla2[[#This Row],[Nro. DNI / CE]]="","Corregir",IF(LEN(Tabla2[[#This Row],[Nro. DNI / CE]])&gt;=8,"OK","Corregir"))</f>
        <v>OK</v>
      </c>
      <c r="AA827" s="10">
        <f>COUNTIF(Tabla2[APELLIDOS Y NOMBRES],Tabla2[[#This Row],[APELLIDOS Y NOMBRES]])</f>
        <v>1</v>
      </c>
      <c r="AB827" t="str">
        <f ca="1">+IFERROR(IF(Tabla2[[#This Row],[FECHA CESE/BAJA]]="","No Aplica",IF(AND(MONTH(Tabla2[[#This Row],[FECHA CESE/BAJA]])=MONTH(TODAY()-30),YEAR(Tabla2[[#This Row],[FECHA CESE/BAJA]])=YEAR(TODAY())),MONTH(TODAY()-30)&amp;"-"&amp;YEAR(TODAY()),"Borrar")),"No aplica")</f>
        <v>No Aplica</v>
      </c>
      <c r="AC827" t="str">
        <f ca="1">+IFERROR(IF(Tabla2[[#This Row],[FECHA INICIO DE LABORES EN OBRA]]="","No Aplica",IF(AND(MONTH(Tabla2[[#This Row],[FECHA INICIO DE LABORES EN OBRA]])=MONTH(TODAY()-30),YEAR(Tabla2[[#This Row],[FECHA INICIO DE LABORES EN OBRA]])=YEAR(TODAY())),MONTH(TODAY()-30)&amp;"-"&amp;YEAR(TODAY()),"No Aplica")),"No Aplica")</f>
        <v>No Aplica</v>
      </c>
    </row>
    <row r="828" spans="1:29" x14ac:dyDescent="0.25">
      <c r="A828" s="2">
        <v>20600111354</v>
      </c>
      <c r="B828" s="3" t="s">
        <v>43</v>
      </c>
      <c r="C828" s="3" t="s">
        <v>43</v>
      </c>
      <c r="D828" s="3" t="s">
        <v>370</v>
      </c>
      <c r="E828" s="3" t="s">
        <v>371</v>
      </c>
      <c r="F828" s="36">
        <v>28222</v>
      </c>
      <c r="G828" s="3">
        <v>2</v>
      </c>
      <c r="H828" s="3" t="s">
        <v>1469</v>
      </c>
      <c r="I828" s="3" t="s">
        <v>5485</v>
      </c>
      <c r="J828" s="3" t="s">
        <v>5486</v>
      </c>
      <c r="K828" s="3" t="s">
        <v>34</v>
      </c>
      <c r="L828" s="8" t="s">
        <v>9813</v>
      </c>
      <c r="M828" s="5"/>
      <c r="N828" s="13" t="s">
        <v>1043</v>
      </c>
      <c r="O828" s="5">
        <v>44512</v>
      </c>
      <c r="P828" s="8">
        <v>1</v>
      </c>
      <c r="Q828" s="9">
        <v>4</v>
      </c>
      <c r="R828" s="9" t="str">
        <f>IFERROR(VLOOKUP(Tabla2[[#This Row],[CONTRATISTA PRNCIPAL]],Hoja1!$L$5:$M$9,2,FALSE),"CJV")</f>
        <v>CJV</v>
      </c>
      <c r="S828" s="9" t="str">
        <f>IF(Tabla2[[#This Row],[EMPRESA]]=Tabla2[[#This Row],[CONTRATISTA PRNCIPAL]],"Principal","Secundaria")</f>
        <v>Principal</v>
      </c>
      <c r="T828" s="10">
        <f>IFERROR(1/COUNTIF(Tabla2[CONTRATISTA PRNCIPAL],Tabla2[[#This Row],[CONTRATISTA PRNCIPAL]]),0)</f>
        <v>6.6666666666666671E-3</v>
      </c>
      <c r="U828" s="33">
        <f ca="1">IF(((TODAY()-Tabla2[[#This Row],[FECHA NACIMIENTO]])/365)&lt;18,"Corregir", IF(((TODAY()-Tabla2[[#This Row],[FECHA NACIMIENTO]])/365)&gt;80, "Corregir",ROUNDDOWN(((TODAY()-Tabla2[[#This Row],[FECHA NACIMIENTO]])/365),0)))</f>
        <v>46</v>
      </c>
      <c r="V82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828" s="34" t="str">
        <f ca="1">+IF(Tabla2[[#This Row],[Edad]]="Corregir","Corregir","Ok")</f>
        <v>Ok</v>
      </c>
      <c r="X828" s="10" t="str">
        <f>+IFERROR(VLOOKUP(Tabla2[[#This Row],[DISTRITO SEGÚN DNI]],Hoja1!$A$2:$B$55,2,FALSE),"No")</f>
        <v>CALLAO</v>
      </c>
      <c r="Y828" s="10" t="str">
        <f>IF(OR(LOWER(Tabla2[[#This Row],[GENERO]])="masculino", LOWER(Tabla2[[#This Row],[GENERO]])="femenino"),"OK","Corregir")</f>
        <v>OK</v>
      </c>
      <c r="Z828" s="10" t="str">
        <f>+IF(Tabla2[[#This Row],[Nro. DNI / CE]]="","Corregir",IF(LEN(Tabla2[[#This Row],[Nro. DNI / CE]])&gt;=8,"OK","Corregir"))</f>
        <v>OK</v>
      </c>
      <c r="AA828" s="10">
        <f>COUNTIF(Tabla2[APELLIDOS Y NOMBRES],Tabla2[[#This Row],[APELLIDOS Y NOMBRES]])</f>
        <v>1</v>
      </c>
      <c r="AB828" t="str">
        <f ca="1">+IFERROR(IF(Tabla2[[#This Row],[FECHA CESE/BAJA]]="","No Aplica",IF(AND(MONTH(Tabla2[[#This Row],[FECHA CESE/BAJA]])=MONTH(TODAY()-30),YEAR(Tabla2[[#This Row],[FECHA CESE/BAJA]])=YEAR(TODAY())),MONTH(TODAY()-30)&amp;"-"&amp;YEAR(TODAY()),"Borrar")),"No aplica")</f>
        <v>No Aplica</v>
      </c>
      <c r="AC828" t="str">
        <f ca="1">+IFERROR(IF(Tabla2[[#This Row],[FECHA INICIO DE LABORES EN OBRA]]="","No Aplica",IF(AND(MONTH(Tabla2[[#This Row],[FECHA INICIO DE LABORES EN OBRA]])=MONTH(TODAY()-30),YEAR(Tabla2[[#This Row],[FECHA INICIO DE LABORES EN OBRA]])=YEAR(TODAY())),MONTH(TODAY()-30)&amp;"-"&amp;YEAR(TODAY()),"No Aplica")),"No Aplica")</f>
        <v>No Aplica</v>
      </c>
    </row>
    <row r="829" spans="1:29" x14ac:dyDescent="0.25">
      <c r="A829" s="2">
        <v>20600111354</v>
      </c>
      <c r="B829" s="3" t="s">
        <v>43</v>
      </c>
      <c r="C829" s="3" t="s">
        <v>43</v>
      </c>
      <c r="D829" s="3" t="s">
        <v>372</v>
      </c>
      <c r="E829" s="3" t="s">
        <v>373</v>
      </c>
      <c r="F829" s="36">
        <v>34459</v>
      </c>
      <c r="G829" s="3">
        <v>2</v>
      </c>
      <c r="H829" s="3" t="s">
        <v>5487</v>
      </c>
      <c r="I829" s="3" t="s">
        <v>3565</v>
      </c>
      <c r="J829" s="3" t="s">
        <v>5488</v>
      </c>
      <c r="K829" s="3" t="s">
        <v>34</v>
      </c>
      <c r="L829" s="8" t="s">
        <v>9813</v>
      </c>
      <c r="M829" s="5"/>
      <c r="N829" s="13" t="s">
        <v>1043</v>
      </c>
      <c r="O829" s="5">
        <v>44523</v>
      </c>
      <c r="P829" s="8">
        <v>1</v>
      </c>
      <c r="Q829" s="9">
        <v>4</v>
      </c>
      <c r="R829" s="9" t="str">
        <f>IFERROR(VLOOKUP(Tabla2[[#This Row],[CONTRATISTA PRNCIPAL]],Hoja1!$L$5:$M$9,2,FALSE),"CJV")</f>
        <v>CJV</v>
      </c>
      <c r="S829" s="9" t="str">
        <f>IF(Tabla2[[#This Row],[EMPRESA]]=Tabla2[[#This Row],[CONTRATISTA PRNCIPAL]],"Principal","Secundaria")</f>
        <v>Principal</v>
      </c>
      <c r="T829" s="10">
        <f>IFERROR(1/COUNTIF(Tabla2[CONTRATISTA PRNCIPAL],Tabla2[[#This Row],[CONTRATISTA PRNCIPAL]]),0)</f>
        <v>6.6666666666666671E-3</v>
      </c>
      <c r="U829" s="33">
        <f ca="1">IF(((TODAY()-Tabla2[[#This Row],[FECHA NACIMIENTO]])/365)&lt;18,"Corregir", IF(((TODAY()-Tabla2[[#This Row],[FECHA NACIMIENTO]])/365)&gt;80, "Corregir",ROUNDDOWN(((TODAY()-Tabla2[[#This Row],[FECHA NACIMIENTO]])/365),0)))</f>
        <v>29</v>
      </c>
      <c r="V82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829" s="34" t="str">
        <f ca="1">+IF(Tabla2[[#This Row],[Edad]]="Corregir","Corregir","Ok")</f>
        <v>Ok</v>
      </c>
      <c r="X829" s="10" t="str">
        <f>+IFERROR(VLOOKUP(Tabla2[[#This Row],[DISTRITO SEGÚN DNI]],Hoja1!$A$2:$B$55,2,FALSE),"No")</f>
        <v>CALLAO</v>
      </c>
      <c r="Y829" s="10" t="str">
        <f>IF(OR(LOWER(Tabla2[[#This Row],[GENERO]])="masculino", LOWER(Tabla2[[#This Row],[GENERO]])="femenino"),"OK","Corregir")</f>
        <v>OK</v>
      </c>
      <c r="Z829" s="10" t="str">
        <f>+IF(Tabla2[[#This Row],[Nro. DNI / CE]]="","Corregir",IF(LEN(Tabla2[[#This Row],[Nro. DNI / CE]])&gt;=8,"OK","Corregir"))</f>
        <v>OK</v>
      </c>
      <c r="AA829" s="10">
        <f>COUNTIF(Tabla2[APELLIDOS Y NOMBRES],Tabla2[[#This Row],[APELLIDOS Y NOMBRES]])</f>
        <v>1</v>
      </c>
      <c r="AB829" t="str">
        <f ca="1">+IFERROR(IF(Tabla2[[#This Row],[FECHA CESE/BAJA]]="","No Aplica",IF(AND(MONTH(Tabla2[[#This Row],[FECHA CESE/BAJA]])=MONTH(TODAY()-30),YEAR(Tabla2[[#This Row],[FECHA CESE/BAJA]])=YEAR(TODAY())),MONTH(TODAY()-30)&amp;"-"&amp;YEAR(TODAY()),"Borrar")),"No aplica")</f>
        <v>No Aplica</v>
      </c>
      <c r="AC829" t="str">
        <f ca="1">+IFERROR(IF(Tabla2[[#This Row],[FECHA INICIO DE LABORES EN OBRA]]="","No Aplica",IF(AND(MONTH(Tabla2[[#This Row],[FECHA INICIO DE LABORES EN OBRA]])=MONTH(TODAY()-30),YEAR(Tabla2[[#This Row],[FECHA INICIO DE LABORES EN OBRA]])=YEAR(TODAY())),MONTH(TODAY()-30)&amp;"-"&amp;YEAR(TODAY()),"No Aplica")),"No Aplica")</f>
        <v>No Aplica</v>
      </c>
    </row>
    <row r="830" spans="1:29" x14ac:dyDescent="0.25">
      <c r="A830" s="2">
        <v>20600111354</v>
      </c>
      <c r="B830" s="3" t="s">
        <v>43</v>
      </c>
      <c r="C830" s="3" t="s">
        <v>43</v>
      </c>
      <c r="D830" s="3" t="s">
        <v>5489</v>
      </c>
      <c r="E830" s="3" t="s">
        <v>5490</v>
      </c>
      <c r="F830" s="36">
        <v>30065</v>
      </c>
      <c r="G830" s="3">
        <v>2</v>
      </c>
      <c r="H830" s="3" t="s">
        <v>1469</v>
      </c>
      <c r="I830" s="3" t="s">
        <v>2396</v>
      </c>
      <c r="J830" s="3" t="s">
        <v>5491</v>
      </c>
      <c r="K830" s="3" t="s">
        <v>5492</v>
      </c>
      <c r="L830" s="8" t="s">
        <v>9813</v>
      </c>
      <c r="M830" s="5"/>
      <c r="N830" s="13" t="s">
        <v>1043</v>
      </c>
      <c r="O830" s="5">
        <v>44495</v>
      </c>
      <c r="P830" s="8">
        <v>1</v>
      </c>
      <c r="Q830" s="9">
        <v>4</v>
      </c>
      <c r="R830" s="9" t="str">
        <f>IFERROR(VLOOKUP(Tabla2[[#This Row],[CONTRATISTA PRNCIPAL]],Hoja1!$L$5:$M$9,2,FALSE),"CJV")</f>
        <v>CJV</v>
      </c>
      <c r="S830" s="9" t="str">
        <f>IF(Tabla2[[#This Row],[EMPRESA]]=Tabla2[[#This Row],[CONTRATISTA PRNCIPAL]],"Principal","Secundaria")</f>
        <v>Principal</v>
      </c>
      <c r="T830" s="10">
        <f>IFERROR(1/COUNTIF(Tabla2[CONTRATISTA PRNCIPAL],Tabla2[[#This Row],[CONTRATISTA PRNCIPAL]]),0)</f>
        <v>6.6666666666666671E-3</v>
      </c>
      <c r="U830" s="33">
        <f ca="1">IF(((TODAY()-Tabla2[[#This Row],[FECHA NACIMIENTO]])/365)&lt;18,"Corregir", IF(((TODAY()-Tabla2[[#This Row],[FECHA NACIMIENTO]])/365)&gt;80, "Corregir",ROUNDDOWN(((TODAY()-Tabla2[[#This Row],[FECHA NACIMIENTO]])/365),0)))</f>
        <v>41</v>
      </c>
      <c r="V83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830" s="34" t="str">
        <f ca="1">+IF(Tabla2[[#This Row],[Edad]]="Corregir","Corregir","Ok")</f>
        <v>Ok</v>
      </c>
      <c r="X830" s="10" t="str">
        <f>+IFERROR(VLOOKUP(Tabla2[[#This Row],[DISTRITO SEGÚN DNI]],Hoja1!$A$2:$B$55,2,FALSE),"No")</f>
        <v>No</v>
      </c>
      <c r="Y830" s="10" t="str">
        <f>IF(OR(LOWER(Tabla2[[#This Row],[GENERO]])="masculino", LOWER(Tabla2[[#This Row],[GENERO]])="femenino"),"OK","Corregir")</f>
        <v>OK</v>
      </c>
      <c r="Z830" s="10" t="str">
        <f>+IF(Tabla2[[#This Row],[Nro. DNI / CE]]="","Corregir",IF(LEN(Tabla2[[#This Row],[Nro. DNI / CE]])&gt;=8,"OK","Corregir"))</f>
        <v>OK</v>
      </c>
      <c r="AA830" s="10">
        <f>COUNTIF(Tabla2[APELLIDOS Y NOMBRES],Tabla2[[#This Row],[APELLIDOS Y NOMBRES]])</f>
        <v>1</v>
      </c>
      <c r="AB830" t="str">
        <f ca="1">+IFERROR(IF(Tabla2[[#This Row],[FECHA CESE/BAJA]]="","No Aplica",IF(AND(MONTH(Tabla2[[#This Row],[FECHA CESE/BAJA]])=MONTH(TODAY()-30),YEAR(Tabla2[[#This Row],[FECHA CESE/BAJA]])=YEAR(TODAY())),MONTH(TODAY()-30)&amp;"-"&amp;YEAR(TODAY()),"Borrar")),"No aplica")</f>
        <v>No Aplica</v>
      </c>
      <c r="AC830" t="str">
        <f ca="1">+IFERROR(IF(Tabla2[[#This Row],[FECHA INICIO DE LABORES EN OBRA]]="","No Aplica",IF(AND(MONTH(Tabla2[[#This Row],[FECHA INICIO DE LABORES EN OBRA]])=MONTH(TODAY()-30),YEAR(Tabla2[[#This Row],[FECHA INICIO DE LABORES EN OBRA]])=YEAR(TODAY())),MONTH(TODAY()-30)&amp;"-"&amp;YEAR(TODAY()),"No Aplica")),"No Aplica")</f>
        <v>No Aplica</v>
      </c>
    </row>
    <row r="831" spans="1:29" x14ac:dyDescent="0.25">
      <c r="A831" s="2">
        <v>20600111354</v>
      </c>
      <c r="B831" s="3" t="s">
        <v>43</v>
      </c>
      <c r="C831" s="3" t="s">
        <v>43</v>
      </c>
      <c r="D831" s="3" t="s">
        <v>374</v>
      </c>
      <c r="E831" s="3" t="s">
        <v>375</v>
      </c>
      <c r="F831" s="36">
        <v>34111</v>
      </c>
      <c r="G831" s="3">
        <v>1</v>
      </c>
      <c r="H831" s="3" t="s">
        <v>5450</v>
      </c>
      <c r="I831" s="3" t="s">
        <v>5444</v>
      </c>
      <c r="J831" s="3" t="s">
        <v>5493</v>
      </c>
      <c r="K831" s="3" t="s">
        <v>34</v>
      </c>
      <c r="L831" s="8" t="s">
        <v>9813</v>
      </c>
      <c r="M831" s="5"/>
      <c r="N831" s="13" t="s">
        <v>1043</v>
      </c>
      <c r="O831" s="5">
        <v>44564</v>
      </c>
      <c r="P831" s="8">
        <v>1</v>
      </c>
      <c r="Q831" s="9">
        <v>1</v>
      </c>
      <c r="R831" s="9" t="str">
        <f>IFERROR(VLOOKUP(Tabla2[[#This Row],[CONTRATISTA PRNCIPAL]],Hoja1!$L$5:$M$9,2,FALSE),"CJV")</f>
        <v>CJV</v>
      </c>
      <c r="S831" s="9" t="str">
        <f>IF(Tabla2[[#This Row],[EMPRESA]]=Tabla2[[#This Row],[CONTRATISTA PRNCIPAL]],"Principal","Secundaria")</f>
        <v>Principal</v>
      </c>
      <c r="T831" s="10">
        <f>IFERROR(1/COUNTIF(Tabla2[CONTRATISTA PRNCIPAL],Tabla2[[#This Row],[CONTRATISTA PRNCIPAL]]),0)</f>
        <v>6.6666666666666671E-3</v>
      </c>
      <c r="U831" s="33">
        <f ca="1">IF(((TODAY()-Tabla2[[#This Row],[FECHA NACIMIENTO]])/365)&lt;18,"Corregir", IF(((TODAY()-Tabla2[[#This Row],[FECHA NACIMIENTO]])/365)&gt;80, "Corregir",ROUNDDOWN(((TODAY()-Tabla2[[#This Row],[FECHA NACIMIENTO]])/365),0)))</f>
        <v>30</v>
      </c>
      <c r="V83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831" s="34" t="str">
        <f ca="1">+IF(Tabla2[[#This Row],[Edad]]="Corregir","Corregir","Ok")</f>
        <v>Ok</v>
      </c>
      <c r="X831" s="10" t="str">
        <f>+IFERROR(VLOOKUP(Tabla2[[#This Row],[DISTRITO SEGÚN DNI]],Hoja1!$A$2:$B$55,2,FALSE),"No")</f>
        <v>CALLAO</v>
      </c>
      <c r="Y831" s="10" t="str">
        <f>IF(OR(LOWER(Tabla2[[#This Row],[GENERO]])="masculino", LOWER(Tabla2[[#This Row],[GENERO]])="femenino"),"OK","Corregir")</f>
        <v>OK</v>
      </c>
      <c r="Z831" s="10" t="str">
        <f>+IF(Tabla2[[#This Row],[Nro. DNI / CE]]="","Corregir",IF(LEN(Tabla2[[#This Row],[Nro. DNI / CE]])&gt;=8,"OK","Corregir"))</f>
        <v>OK</v>
      </c>
      <c r="AA831" s="10">
        <f>COUNTIF(Tabla2[APELLIDOS Y NOMBRES],Tabla2[[#This Row],[APELLIDOS Y NOMBRES]])</f>
        <v>1</v>
      </c>
      <c r="AB831" t="str">
        <f ca="1">+IFERROR(IF(Tabla2[[#This Row],[FECHA CESE/BAJA]]="","No Aplica",IF(AND(MONTH(Tabla2[[#This Row],[FECHA CESE/BAJA]])=MONTH(TODAY()-30),YEAR(Tabla2[[#This Row],[FECHA CESE/BAJA]])=YEAR(TODAY())),MONTH(TODAY()-30)&amp;"-"&amp;YEAR(TODAY()),"Borrar")),"No aplica")</f>
        <v>No Aplica</v>
      </c>
      <c r="AC831" t="str">
        <f ca="1">+IFERROR(IF(Tabla2[[#This Row],[FECHA INICIO DE LABORES EN OBRA]]="","No Aplica",IF(AND(MONTH(Tabla2[[#This Row],[FECHA INICIO DE LABORES EN OBRA]])=MONTH(TODAY()-30),YEAR(Tabla2[[#This Row],[FECHA INICIO DE LABORES EN OBRA]])=YEAR(TODAY())),MONTH(TODAY()-30)&amp;"-"&amp;YEAR(TODAY()),"No Aplica")),"No Aplica")</f>
        <v>No Aplica</v>
      </c>
    </row>
    <row r="832" spans="1:29" x14ac:dyDescent="0.25">
      <c r="A832" s="2">
        <v>20600111354</v>
      </c>
      <c r="B832" s="3" t="s">
        <v>43</v>
      </c>
      <c r="C832" s="3" t="s">
        <v>43</v>
      </c>
      <c r="D832" s="3" t="s">
        <v>5494</v>
      </c>
      <c r="E832" s="3" t="s">
        <v>5495</v>
      </c>
      <c r="F832" s="36">
        <v>24603</v>
      </c>
      <c r="G832" s="3">
        <v>1</v>
      </c>
      <c r="H832" s="3" t="s">
        <v>1685</v>
      </c>
      <c r="I832" s="3" t="s">
        <v>5444</v>
      </c>
      <c r="J832" s="3" t="s">
        <v>5496</v>
      </c>
      <c r="K832" s="3" t="s">
        <v>1178</v>
      </c>
      <c r="L832" s="8" t="s">
        <v>9813</v>
      </c>
      <c r="M832" s="5"/>
      <c r="N832" s="13" t="s">
        <v>1456</v>
      </c>
      <c r="O832" s="5">
        <v>44601</v>
      </c>
      <c r="P832" s="8">
        <v>1</v>
      </c>
      <c r="Q832" s="9">
        <v>3</v>
      </c>
      <c r="R832" s="9" t="str">
        <f>IFERROR(VLOOKUP(Tabla2[[#This Row],[CONTRATISTA PRNCIPAL]],Hoja1!$L$5:$M$9,2,FALSE),"CJV")</f>
        <v>CJV</v>
      </c>
      <c r="S832" s="9" t="str">
        <f>IF(Tabla2[[#This Row],[EMPRESA]]=Tabla2[[#This Row],[CONTRATISTA PRNCIPAL]],"Principal","Secundaria")</f>
        <v>Principal</v>
      </c>
      <c r="T832" s="10">
        <f>IFERROR(1/COUNTIF(Tabla2[CONTRATISTA PRNCIPAL],Tabla2[[#This Row],[CONTRATISTA PRNCIPAL]]),0)</f>
        <v>6.6666666666666671E-3</v>
      </c>
      <c r="U832" s="33">
        <f ca="1">IF(((TODAY()-Tabla2[[#This Row],[FECHA NACIMIENTO]])/365)&lt;18,"Corregir", IF(((TODAY()-Tabla2[[#This Row],[FECHA NACIMIENTO]])/365)&gt;80, "Corregir",ROUNDDOWN(((TODAY()-Tabla2[[#This Row],[FECHA NACIMIENTO]])/365),0)))</f>
        <v>56</v>
      </c>
      <c r="V83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832" s="34" t="str">
        <f ca="1">+IF(Tabla2[[#This Row],[Edad]]="Corregir","Corregir","Ok")</f>
        <v>Ok</v>
      </c>
      <c r="X832" s="10" t="str">
        <f>+IFERROR(VLOOKUP(Tabla2[[#This Row],[DISTRITO SEGÚN DNI]],Hoja1!$A$2:$B$55,2,FALSE),"No")</f>
        <v>No</v>
      </c>
      <c r="Y832" s="10" t="str">
        <f>IF(OR(LOWER(Tabla2[[#This Row],[GENERO]])="masculino", LOWER(Tabla2[[#This Row],[GENERO]])="femenino"),"OK","Corregir")</f>
        <v>OK</v>
      </c>
      <c r="Z832" s="10" t="str">
        <f>+IF(Tabla2[[#This Row],[Nro. DNI / CE]]="","Corregir",IF(LEN(Tabla2[[#This Row],[Nro. DNI / CE]])&gt;=8,"OK","Corregir"))</f>
        <v>OK</v>
      </c>
      <c r="AA832" s="10">
        <f>COUNTIF(Tabla2[APELLIDOS Y NOMBRES],Tabla2[[#This Row],[APELLIDOS Y NOMBRES]])</f>
        <v>1</v>
      </c>
      <c r="AB832" t="str">
        <f ca="1">+IFERROR(IF(Tabla2[[#This Row],[FECHA CESE/BAJA]]="","No Aplica",IF(AND(MONTH(Tabla2[[#This Row],[FECHA CESE/BAJA]])=MONTH(TODAY()-30),YEAR(Tabla2[[#This Row],[FECHA CESE/BAJA]])=YEAR(TODAY())),MONTH(TODAY()-30)&amp;"-"&amp;YEAR(TODAY()),"Borrar")),"No aplica")</f>
        <v>No Aplica</v>
      </c>
      <c r="AC832" t="str">
        <f ca="1">+IFERROR(IF(Tabla2[[#This Row],[FECHA INICIO DE LABORES EN OBRA]]="","No Aplica",IF(AND(MONTH(Tabla2[[#This Row],[FECHA INICIO DE LABORES EN OBRA]])=MONTH(TODAY()-30),YEAR(Tabla2[[#This Row],[FECHA INICIO DE LABORES EN OBRA]])=YEAR(TODAY())),MONTH(TODAY()-30)&amp;"-"&amp;YEAR(TODAY()),"No Aplica")),"No Aplica")</f>
        <v>No Aplica</v>
      </c>
    </row>
    <row r="833" spans="1:29" x14ac:dyDescent="0.25">
      <c r="A833" s="2">
        <v>20600111354</v>
      </c>
      <c r="B833" s="3" t="s">
        <v>43</v>
      </c>
      <c r="C833" s="3" t="s">
        <v>43</v>
      </c>
      <c r="D833" s="3" t="s">
        <v>5497</v>
      </c>
      <c r="E833" s="3" t="s">
        <v>5498</v>
      </c>
      <c r="F833" s="36">
        <v>27490</v>
      </c>
      <c r="G833" s="3">
        <v>1</v>
      </c>
      <c r="H833" s="3" t="s">
        <v>5450</v>
      </c>
      <c r="I833" s="3" t="s">
        <v>5444</v>
      </c>
      <c r="J833" s="3" t="s">
        <v>5499</v>
      </c>
      <c r="K833" s="3" t="s">
        <v>1219</v>
      </c>
      <c r="L833" s="8" t="s">
        <v>9813</v>
      </c>
      <c r="M833" s="5"/>
      <c r="N833" s="13" t="s">
        <v>1043</v>
      </c>
      <c r="O833" s="5">
        <v>44629</v>
      </c>
      <c r="P833" s="8">
        <v>1</v>
      </c>
      <c r="Q833" s="9">
        <v>1</v>
      </c>
      <c r="R833" s="9" t="str">
        <f>IFERROR(VLOOKUP(Tabla2[[#This Row],[CONTRATISTA PRNCIPAL]],Hoja1!$L$5:$M$9,2,FALSE),"CJV")</f>
        <v>CJV</v>
      </c>
      <c r="S833" s="9" t="str">
        <f>IF(Tabla2[[#This Row],[EMPRESA]]=Tabla2[[#This Row],[CONTRATISTA PRNCIPAL]],"Principal","Secundaria")</f>
        <v>Principal</v>
      </c>
      <c r="T833" s="10">
        <f>IFERROR(1/COUNTIF(Tabla2[CONTRATISTA PRNCIPAL],Tabla2[[#This Row],[CONTRATISTA PRNCIPAL]]),0)</f>
        <v>6.6666666666666671E-3</v>
      </c>
      <c r="U833" s="33">
        <f ca="1">IF(((TODAY()-Tabla2[[#This Row],[FECHA NACIMIENTO]])/365)&lt;18,"Corregir", IF(((TODAY()-Tabla2[[#This Row],[FECHA NACIMIENTO]])/365)&gt;80, "Corregir",ROUNDDOWN(((TODAY()-Tabla2[[#This Row],[FECHA NACIMIENTO]])/365),0)))</f>
        <v>48</v>
      </c>
      <c r="V83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833" s="34" t="str">
        <f ca="1">+IF(Tabla2[[#This Row],[Edad]]="Corregir","Corregir","Ok")</f>
        <v>Ok</v>
      </c>
      <c r="X833" s="10" t="str">
        <f>+IFERROR(VLOOKUP(Tabla2[[#This Row],[DISTRITO SEGÚN DNI]],Hoja1!$A$2:$B$55,2,FALSE),"No")</f>
        <v>No</v>
      </c>
      <c r="Y833" s="10" t="str">
        <f>IF(OR(LOWER(Tabla2[[#This Row],[GENERO]])="masculino", LOWER(Tabla2[[#This Row],[GENERO]])="femenino"),"OK","Corregir")</f>
        <v>OK</v>
      </c>
      <c r="Z833" s="10" t="str">
        <f>+IF(Tabla2[[#This Row],[Nro. DNI / CE]]="","Corregir",IF(LEN(Tabla2[[#This Row],[Nro. DNI / CE]])&gt;=8,"OK","Corregir"))</f>
        <v>OK</v>
      </c>
      <c r="AA833" s="10">
        <f>COUNTIF(Tabla2[APELLIDOS Y NOMBRES],Tabla2[[#This Row],[APELLIDOS Y NOMBRES]])</f>
        <v>1</v>
      </c>
      <c r="AB833" t="str">
        <f ca="1">+IFERROR(IF(Tabla2[[#This Row],[FECHA CESE/BAJA]]="","No Aplica",IF(AND(MONTH(Tabla2[[#This Row],[FECHA CESE/BAJA]])=MONTH(TODAY()-30),YEAR(Tabla2[[#This Row],[FECHA CESE/BAJA]])=YEAR(TODAY())),MONTH(TODAY()-30)&amp;"-"&amp;YEAR(TODAY()),"Borrar")),"No aplica")</f>
        <v>No Aplica</v>
      </c>
      <c r="AC833" t="str">
        <f ca="1">+IFERROR(IF(Tabla2[[#This Row],[FECHA INICIO DE LABORES EN OBRA]]="","No Aplica",IF(AND(MONTH(Tabla2[[#This Row],[FECHA INICIO DE LABORES EN OBRA]])=MONTH(TODAY()-30),YEAR(Tabla2[[#This Row],[FECHA INICIO DE LABORES EN OBRA]])=YEAR(TODAY())),MONTH(TODAY()-30)&amp;"-"&amp;YEAR(TODAY()),"No Aplica")),"No Aplica")</f>
        <v>No Aplica</v>
      </c>
    </row>
    <row r="834" spans="1:29" x14ac:dyDescent="0.25">
      <c r="A834" s="2">
        <v>20600111354</v>
      </c>
      <c r="B834" s="3" t="s">
        <v>43</v>
      </c>
      <c r="C834" s="3" t="s">
        <v>43</v>
      </c>
      <c r="D834" s="3" t="s">
        <v>8596</v>
      </c>
      <c r="E834" s="3" t="s">
        <v>5500</v>
      </c>
      <c r="F834" s="36">
        <v>34821</v>
      </c>
      <c r="G834" s="3">
        <v>1</v>
      </c>
      <c r="H834" s="3" t="s">
        <v>1920</v>
      </c>
      <c r="I834" s="3" t="s">
        <v>5444</v>
      </c>
      <c r="J834" s="3" t="s">
        <v>5501</v>
      </c>
      <c r="K834" s="3" t="s">
        <v>1042</v>
      </c>
      <c r="L834" s="8" t="s">
        <v>9818</v>
      </c>
      <c r="M834" s="5"/>
      <c r="N834" s="13" t="s">
        <v>1043</v>
      </c>
      <c r="O834" s="5">
        <v>44641</v>
      </c>
      <c r="P834" s="8">
        <v>1</v>
      </c>
      <c r="Q834" s="9">
        <v>1</v>
      </c>
      <c r="R834" s="9" t="str">
        <f>IFERROR(VLOOKUP(Tabla2[[#This Row],[CONTRATISTA PRNCIPAL]],Hoja1!$L$5:$M$9,2,FALSE),"CJV")</f>
        <v>CJV</v>
      </c>
      <c r="S834" s="9" t="str">
        <f>IF(Tabla2[[#This Row],[EMPRESA]]=Tabla2[[#This Row],[CONTRATISTA PRNCIPAL]],"Principal","Secundaria")</f>
        <v>Principal</v>
      </c>
      <c r="T834" s="10">
        <f>IFERROR(1/COUNTIF(Tabla2[CONTRATISTA PRNCIPAL],Tabla2[[#This Row],[CONTRATISTA PRNCIPAL]]),0)</f>
        <v>6.6666666666666671E-3</v>
      </c>
      <c r="U834" s="33">
        <f ca="1">IF(((TODAY()-Tabla2[[#This Row],[FECHA NACIMIENTO]])/365)&lt;18,"Corregir", IF(((TODAY()-Tabla2[[#This Row],[FECHA NACIMIENTO]])/365)&gt;80, "Corregir",ROUNDDOWN(((TODAY()-Tabla2[[#This Row],[FECHA NACIMIENTO]])/365),0)))</f>
        <v>28</v>
      </c>
      <c r="V83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834" s="34" t="str">
        <f ca="1">+IF(Tabla2[[#This Row],[Edad]]="Corregir","Corregir","Ok")</f>
        <v>Ok</v>
      </c>
      <c r="X834" s="10" t="str">
        <f>+IFERROR(VLOOKUP(Tabla2[[#This Row],[DISTRITO SEGÚN DNI]],Hoja1!$A$2:$B$55,2,FALSE),"No")</f>
        <v>No</v>
      </c>
      <c r="Y834" s="10" t="str">
        <f>IF(OR(LOWER(Tabla2[[#This Row],[GENERO]])="masculino", LOWER(Tabla2[[#This Row],[GENERO]])="femenino"),"OK","Corregir")</f>
        <v>OK</v>
      </c>
      <c r="Z834" s="10" t="str">
        <f>+IF(Tabla2[[#This Row],[Nro. DNI / CE]]="","Corregir",IF(LEN(Tabla2[[#This Row],[Nro. DNI / CE]])&gt;=8,"OK","Corregir"))</f>
        <v>OK</v>
      </c>
      <c r="AA834" s="10">
        <f>COUNTIF(Tabla2[APELLIDOS Y NOMBRES],Tabla2[[#This Row],[APELLIDOS Y NOMBRES]])</f>
        <v>1</v>
      </c>
      <c r="AB834" t="str">
        <f ca="1">+IFERROR(IF(Tabla2[[#This Row],[FECHA CESE/BAJA]]="","No Aplica",IF(AND(MONTH(Tabla2[[#This Row],[FECHA CESE/BAJA]])=MONTH(TODAY()-30),YEAR(Tabla2[[#This Row],[FECHA CESE/BAJA]])=YEAR(TODAY())),MONTH(TODAY()-30)&amp;"-"&amp;YEAR(TODAY()),"Borrar")),"No aplica")</f>
        <v>No Aplica</v>
      </c>
      <c r="AC834" t="str">
        <f ca="1">+IFERROR(IF(Tabla2[[#This Row],[FECHA INICIO DE LABORES EN OBRA]]="","No Aplica",IF(AND(MONTH(Tabla2[[#This Row],[FECHA INICIO DE LABORES EN OBRA]])=MONTH(TODAY()-30),YEAR(Tabla2[[#This Row],[FECHA INICIO DE LABORES EN OBRA]])=YEAR(TODAY())),MONTH(TODAY()-30)&amp;"-"&amp;YEAR(TODAY()),"No Aplica")),"No Aplica")</f>
        <v>No Aplica</v>
      </c>
    </row>
    <row r="835" spans="1:29" x14ac:dyDescent="0.25">
      <c r="A835" s="2">
        <v>20600111354</v>
      </c>
      <c r="B835" s="3" t="s">
        <v>43</v>
      </c>
      <c r="C835" s="3" t="s">
        <v>43</v>
      </c>
      <c r="D835" s="3" t="s">
        <v>8597</v>
      </c>
      <c r="E835" s="3" t="s">
        <v>376</v>
      </c>
      <c r="F835" s="36">
        <v>30060</v>
      </c>
      <c r="G835" s="3">
        <v>2</v>
      </c>
      <c r="H835" s="3" t="s">
        <v>2636</v>
      </c>
      <c r="I835" s="3" t="s">
        <v>5502</v>
      </c>
      <c r="J835" s="3" t="s">
        <v>5503</v>
      </c>
      <c r="K835" s="3" t="s">
        <v>99</v>
      </c>
      <c r="L835" s="8" t="s">
        <v>9813</v>
      </c>
      <c r="M835" s="5"/>
      <c r="N835" s="13" t="s">
        <v>1043</v>
      </c>
      <c r="O835" s="5">
        <v>44642</v>
      </c>
      <c r="P835" s="8">
        <v>1</v>
      </c>
      <c r="Q835" s="9">
        <v>4</v>
      </c>
      <c r="R835" s="9" t="str">
        <f>IFERROR(VLOOKUP(Tabla2[[#This Row],[CONTRATISTA PRNCIPAL]],Hoja1!$L$5:$M$9,2,FALSE),"CJV")</f>
        <v>CJV</v>
      </c>
      <c r="S835" s="9" t="str">
        <f>IF(Tabla2[[#This Row],[EMPRESA]]=Tabla2[[#This Row],[CONTRATISTA PRNCIPAL]],"Principal","Secundaria")</f>
        <v>Principal</v>
      </c>
      <c r="T835" s="10">
        <f>IFERROR(1/COUNTIF(Tabla2[CONTRATISTA PRNCIPAL],Tabla2[[#This Row],[CONTRATISTA PRNCIPAL]]),0)</f>
        <v>6.6666666666666671E-3</v>
      </c>
      <c r="U835" s="33">
        <f ca="1">IF(((TODAY()-Tabla2[[#This Row],[FECHA NACIMIENTO]])/365)&lt;18,"Corregir", IF(((TODAY()-Tabla2[[#This Row],[FECHA NACIMIENTO]])/365)&gt;80, "Corregir",ROUNDDOWN(((TODAY()-Tabla2[[#This Row],[FECHA NACIMIENTO]])/365),0)))</f>
        <v>41</v>
      </c>
      <c r="V83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835" s="34" t="str">
        <f ca="1">+IF(Tabla2[[#This Row],[Edad]]="Corregir","Corregir","Ok")</f>
        <v>Ok</v>
      </c>
      <c r="X835" s="10" t="str">
        <f>+IFERROR(VLOOKUP(Tabla2[[#This Row],[DISTRITO SEGÚN DNI]],Hoja1!$A$2:$B$55,2,FALSE),"No")</f>
        <v>LA VICTORIA</v>
      </c>
      <c r="Y835" s="10" t="str">
        <f>IF(OR(LOWER(Tabla2[[#This Row],[GENERO]])="masculino", LOWER(Tabla2[[#This Row],[GENERO]])="femenino"),"OK","Corregir")</f>
        <v>OK</v>
      </c>
      <c r="Z835" s="10" t="str">
        <f>+IF(Tabla2[[#This Row],[Nro. DNI / CE]]="","Corregir",IF(LEN(Tabla2[[#This Row],[Nro. DNI / CE]])&gt;=8,"OK","Corregir"))</f>
        <v>OK</v>
      </c>
      <c r="AA835" s="10">
        <f>COUNTIF(Tabla2[APELLIDOS Y NOMBRES],Tabla2[[#This Row],[APELLIDOS Y NOMBRES]])</f>
        <v>1</v>
      </c>
      <c r="AB835" t="str">
        <f ca="1">+IFERROR(IF(Tabla2[[#This Row],[FECHA CESE/BAJA]]="","No Aplica",IF(AND(MONTH(Tabla2[[#This Row],[FECHA CESE/BAJA]])=MONTH(TODAY()-30),YEAR(Tabla2[[#This Row],[FECHA CESE/BAJA]])=YEAR(TODAY())),MONTH(TODAY()-30)&amp;"-"&amp;YEAR(TODAY()),"Borrar")),"No aplica")</f>
        <v>No Aplica</v>
      </c>
      <c r="AC835" t="str">
        <f ca="1">+IFERROR(IF(Tabla2[[#This Row],[FECHA INICIO DE LABORES EN OBRA]]="","No Aplica",IF(AND(MONTH(Tabla2[[#This Row],[FECHA INICIO DE LABORES EN OBRA]])=MONTH(TODAY()-30),YEAR(Tabla2[[#This Row],[FECHA INICIO DE LABORES EN OBRA]])=YEAR(TODAY())),MONTH(TODAY()-30)&amp;"-"&amp;YEAR(TODAY()),"No Aplica")),"No Aplica")</f>
        <v>No Aplica</v>
      </c>
    </row>
    <row r="836" spans="1:29" x14ac:dyDescent="0.25">
      <c r="A836" s="2">
        <v>20600111354</v>
      </c>
      <c r="B836" s="3" t="s">
        <v>43</v>
      </c>
      <c r="C836" s="3" t="s">
        <v>43</v>
      </c>
      <c r="D836" s="3" t="s">
        <v>377</v>
      </c>
      <c r="E836" s="3" t="s">
        <v>378</v>
      </c>
      <c r="F836" s="36">
        <v>28630</v>
      </c>
      <c r="G836" s="3">
        <v>1</v>
      </c>
      <c r="H836" s="3" t="s">
        <v>5403</v>
      </c>
      <c r="I836" s="3" t="s">
        <v>5480</v>
      </c>
      <c r="J836" s="3" t="s">
        <v>5504</v>
      </c>
      <c r="K836" s="3" t="s">
        <v>36</v>
      </c>
      <c r="L836" s="8" t="s">
        <v>9813</v>
      </c>
      <c r="M836" s="5"/>
      <c r="N836" s="13" t="s">
        <v>1043</v>
      </c>
      <c r="O836" s="5">
        <v>44721</v>
      </c>
      <c r="P836" s="8">
        <v>1</v>
      </c>
      <c r="Q836" s="9">
        <v>1</v>
      </c>
      <c r="R836" s="9" t="str">
        <f>IFERROR(VLOOKUP(Tabla2[[#This Row],[CONTRATISTA PRNCIPAL]],Hoja1!$L$5:$M$9,2,FALSE),"CJV")</f>
        <v>CJV</v>
      </c>
      <c r="S836" s="9" t="str">
        <f>IF(Tabla2[[#This Row],[EMPRESA]]=Tabla2[[#This Row],[CONTRATISTA PRNCIPAL]],"Principal","Secundaria")</f>
        <v>Principal</v>
      </c>
      <c r="T836" s="10">
        <f>IFERROR(1/COUNTIF(Tabla2[CONTRATISTA PRNCIPAL],Tabla2[[#This Row],[CONTRATISTA PRNCIPAL]]),0)</f>
        <v>6.6666666666666671E-3</v>
      </c>
      <c r="U836" s="33">
        <f ca="1">IF(((TODAY()-Tabla2[[#This Row],[FECHA NACIMIENTO]])/365)&lt;18,"Corregir", IF(((TODAY()-Tabla2[[#This Row],[FECHA NACIMIENTO]])/365)&gt;80, "Corregir",ROUNDDOWN(((TODAY()-Tabla2[[#This Row],[FECHA NACIMIENTO]])/365),0)))</f>
        <v>45</v>
      </c>
      <c r="V83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836" s="34" t="str">
        <f ca="1">+IF(Tabla2[[#This Row],[Edad]]="Corregir","Corregir","Ok")</f>
        <v>Ok</v>
      </c>
      <c r="X836" s="10" t="str">
        <f>+IFERROR(VLOOKUP(Tabla2[[#This Row],[DISTRITO SEGÚN DNI]],Hoja1!$A$2:$B$55,2,FALSE),"No")</f>
        <v>SANTA ANITA</v>
      </c>
      <c r="Y836" s="10" t="str">
        <f>IF(OR(LOWER(Tabla2[[#This Row],[GENERO]])="masculino", LOWER(Tabla2[[#This Row],[GENERO]])="femenino"),"OK","Corregir")</f>
        <v>OK</v>
      </c>
      <c r="Z836" s="10" t="str">
        <f>+IF(Tabla2[[#This Row],[Nro. DNI / CE]]="","Corregir",IF(LEN(Tabla2[[#This Row],[Nro. DNI / CE]])&gt;=8,"OK","Corregir"))</f>
        <v>OK</v>
      </c>
      <c r="AA836" s="10">
        <f>COUNTIF(Tabla2[APELLIDOS Y NOMBRES],Tabla2[[#This Row],[APELLIDOS Y NOMBRES]])</f>
        <v>1</v>
      </c>
      <c r="AB836" t="str">
        <f ca="1">+IFERROR(IF(Tabla2[[#This Row],[FECHA CESE/BAJA]]="","No Aplica",IF(AND(MONTH(Tabla2[[#This Row],[FECHA CESE/BAJA]])=MONTH(TODAY()-30),YEAR(Tabla2[[#This Row],[FECHA CESE/BAJA]])=YEAR(TODAY())),MONTH(TODAY()-30)&amp;"-"&amp;YEAR(TODAY()),"Borrar")),"No aplica")</f>
        <v>No Aplica</v>
      </c>
      <c r="AC836" t="str">
        <f ca="1">+IFERROR(IF(Tabla2[[#This Row],[FECHA INICIO DE LABORES EN OBRA]]="","No Aplica",IF(AND(MONTH(Tabla2[[#This Row],[FECHA INICIO DE LABORES EN OBRA]])=MONTH(TODAY()-30),YEAR(Tabla2[[#This Row],[FECHA INICIO DE LABORES EN OBRA]])=YEAR(TODAY())),MONTH(TODAY()-30)&amp;"-"&amp;YEAR(TODAY()),"No Aplica")),"No Aplica")</f>
        <v>No Aplica</v>
      </c>
    </row>
    <row r="837" spans="1:29" x14ac:dyDescent="0.25">
      <c r="A837" s="2">
        <v>20600111354</v>
      </c>
      <c r="B837" s="3" t="s">
        <v>43</v>
      </c>
      <c r="C837" s="3" t="s">
        <v>43</v>
      </c>
      <c r="D837" s="3" t="s">
        <v>379</v>
      </c>
      <c r="E837" s="3" t="s">
        <v>380</v>
      </c>
      <c r="F837" s="36">
        <v>34172</v>
      </c>
      <c r="G837" s="3">
        <v>2</v>
      </c>
      <c r="H837" s="3" t="s">
        <v>1469</v>
      </c>
      <c r="I837" s="3" t="s">
        <v>5480</v>
      </c>
      <c r="J837" s="3" t="s">
        <v>5505</v>
      </c>
      <c r="K837" s="3" t="s">
        <v>93</v>
      </c>
      <c r="L837" s="8" t="s">
        <v>9813</v>
      </c>
      <c r="M837" s="5"/>
      <c r="N837" s="13" t="s">
        <v>1043</v>
      </c>
      <c r="O837" s="5">
        <v>44718</v>
      </c>
      <c r="P837" s="8">
        <v>1</v>
      </c>
      <c r="Q837" s="9">
        <v>4</v>
      </c>
      <c r="R837" s="9" t="str">
        <f>IFERROR(VLOOKUP(Tabla2[[#This Row],[CONTRATISTA PRNCIPAL]],Hoja1!$L$5:$M$9,2,FALSE),"CJV")</f>
        <v>CJV</v>
      </c>
      <c r="S837" s="9" t="str">
        <f>IF(Tabla2[[#This Row],[EMPRESA]]=Tabla2[[#This Row],[CONTRATISTA PRNCIPAL]],"Principal","Secundaria")</f>
        <v>Principal</v>
      </c>
      <c r="T837" s="10">
        <f>IFERROR(1/COUNTIF(Tabla2[CONTRATISTA PRNCIPAL],Tabla2[[#This Row],[CONTRATISTA PRNCIPAL]]),0)</f>
        <v>6.6666666666666671E-3</v>
      </c>
      <c r="U837" s="33">
        <f ca="1">IF(((TODAY()-Tabla2[[#This Row],[FECHA NACIMIENTO]])/365)&lt;18,"Corregir", IF(((TODAY()-Tabla2[[#This Row],[FECHA NACIMIENTO]])/365)&gt;80, "Corregir",ROUNDDOWN(((TODAY()-Tabla2[[#This Row],[FECHA NACIMIENTO]])/365),0)))</f>
        <v>30</v>
      </c>
      <c r="V83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837" s="34" t="str">
        <f ca="1">+IF(Tabla2[[#This Row],[Edad]]="Corregir","Corregir","Ok")</f>
        <v>Ok</v>
      </c>
      <c r="X837" s="10" t="str">
        <f>+IFERROR(VLOOKUP(Tabla2[[#This Row],[DISTRITO SEGÚN DNI]],Hoja1!$A$2:$B$55,2,FALSE),"No")</f>
        <v>ATE</v>
      </c>
      <c r="Y837" s="10" t="str">
        <f>IF(OR(LOWER(Tabla2[[#This Row],[GENERO]])="masculino", LOWER(Tabla2[[#This Row],[GENERO]])="femenino"),"OK","Corregir")</f>
        <v>OK</v>
      </c>
      <c r="Z837" s="10" t="str">
        <f>+IF(Tabla2[[#This Row],[Nro. DNI / CE]]="","Corregir",IF(LEN(Tabla2[[#This Row],[Nro. DNI / CE]])&gt;=8,"OK","Corregir"))</f>
        <v>OK</v>
      </c>
      <c r="AA837" s="10">
        <f>COUNTIF(Tabla2[APELLIDOS Y NOMBRES],Tabla2[[#This Row],[APELLIDOS Y NOMBRES]])</f>
        <v>1</v>
      </c>
      <c r="AB837" t="str">
        <f ca="1">+IFERROR(IF(Tabla2[[#This Row],[FECHA CESE/BAJA]]="","No Aplica",IF(AND(MONTH(Tabla2[[#This Row],[FECHA CESE/BAJA]])=MONTH(TODAY()-30),YEAR(Tabla2[[#This Row],[FECHA CESE/BAJA]])=YEAR(TODAY())),MONTH(TODAY()-30)&amp;"-"&amp;YEAR(TODAY()),"Borrar")),"No aplica")</f>
        <v>No Aplica</v>
      </c>
      <c r="AC837" t="str">
        <f ca="1">+IFERROR(IF(Tabla2[[#This Row],[FECHA INICIO DE LABORES EN OBRA]]="","No Aplica",IF(AND(MONTH(Tabla2[[#This Row],[FECHA INICIO DE LABORES EN OBRA]])=MONTH(TODAY()-30),YEAR(Tabla2[[#This Row],[FECHA INICIO DE LABORES EN OBRA]])=YEAR(TODAY())),MONTH(TODAY()-30)&amp;"-"&amp;YEAR(TODAY()),"No Aplica")),"No Aplica")</f>
        <v>No Aplica</v>
      </c>
    </row>
    <row r="838" spans="1:29" x14ac:dyDescent="0.25">
      <c r="A838" s="2">
        <v>20600111354</v>
      </c>
      <c r="B838" s="3" t="s">
        <v>43</v>
      </c>
      <c r="C838" s="3" t="s">
        <v>43</v>
      </c>
      <c r="D838" s="3" t="s">
        <v>8598</v>
      </c>
      <c r="E838" s="3" t="s">
        <v>5507</v>
      </c>
      <c r="F838" s="36">
        <v>30904</v>
      </c>
      <c r="G838" s="3">
        <v>2</v>
      </c>
      <c r="H838" s="3" t="s">
        <v>1469</v>
      </c>
      <c r="I838" s="3" t="s">
        <v>5508</v>
      </c>
      <c r="J838" s="3" t="s">
        <v>5509</v>
      </c>
      <c r="K838" s="3" t="s">
        <v>1044</v>
      </c>
      <c r="L838" s="8" t="s">
        <v>9813</v>
      </c>
      <c r="M838" s="5"/>
      <c r="N838" s="13" t="s">
        <v>1043</v>
      </c>
      <c r="O838" s="5">
        <v>44735</v>
      </c>
      <c r="P838" s="8">
        <v>1</v>
      </c>
      <c r="Q838" s="9">
        <v>4</v>
      </c>
      <c r="R838" s="9" t="str">
        <f>IFERROR(VLOOKUP(Tabla2[[#This Row],[CONTRATISTA PRNCIPAL]],Hoja1!$L$5:$M$9,2,FALSE),"CJV")</f>
        <v>CJV</v>
      </c>
      <c r="S838" s="9" t="str">
        <f>IF(Tabla2[[#This Row],[EMPRESA]]=Tabla2[[#This Row],[CONTRATISTA PRNCIPAL]],"Principal","Secundaria")</f>
        <v>Principal</v>
      </c>
      <c r="T838" s="10">
        <f>IFERROR(1/COUNTIF(Tabla2[CONTRATISTA PRNCIPAL],Tabla2[[#This Row],[CONTRATISTA PRNCIPAL]]),0)</f>
        <v>6.6666666666666671E-3</v>
      </c>
      <c r="U838" s="33">
        <f ca="1">IF(((TODAY()-Tabla2[[#This Row],[FECHA NACIMIENTO]])/365)&lt;18,"Corregir", IF(((TODAY()-Tabla2[[#This Row],[FECHA NACIMIENTO]])/365)&gt;80, "Corregir",ROUNDDOWN(((TODAY()-Tabla2[[#This Row],[FECHA NACIMIENTO]])/365),0)))</f>
        <v>39</v>
      </c>
      <c r="V83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838" s="34" t="str">
        <f ca="1">+IF(Tabla2[[#This Row],[Edad]]="Corregir","Corregir","Ok")</f>
        <v>Ok</v>
      </c>
      <c r="X838" s="10" t="str">
        <f>+IFERROR(VLOOKUP(Tabla2[[#This Row],[DISTRITO SEGÚN DNI]],Hoja1!$A$2:$B$55,2,FALSE),"No")</f>
        <v>No</v>
      </c>
      <c r="Y838" s="10" t="str">
        <f>IF(OR(LOWER(Tabla2[[#This Row],[GENERO]])="masculino", LOWER(Tabla2[[#This Row],[GENERO]])="femenino"),"OK","Corregir")</f>
        <v>OK</v>
      </c>
      <c r="Z838" s="10" t="str">
        <f>+IF(Tabla2[[#This Row],[Nro. DNI / CE]]="","Corregir",IF(LEN(Tabla2[[#This Row],[Nro. DNI / CE]])&gt;=8,"OK","Corregir"))</f>
        <v>OK</v>
      </c>
      <c r="AA838" s="10">
        <f>COUNTIF(Tabla2[APELLIDOS Y NOMBRES],Tabla2[[#This Row],[APELLIDOS Y NOMBRES]])</f>
        <v>1</v>
      </c>
      <c r="AB838" t="str">
        <f ca="1">+IFERROR(IF(Tabla2[[#This Row],[FECHA CESE/BAJA]]="","No Aplica",IF(AND(MONTH(Tabla2[[#This Row],[FECHA CESE/BAJA]])=MONTH(TODAY()-30),YEAR(Tabla2[[#This Row],[FECHA CESE/BAJA]])=YEAR(TODAY())),MONTH(TODAY()-30)&amp;"-"&amp;YEAR(TODAY()),"Borrar")),"No aplica")</f>
        <v>No Aplica</v>
      </c>
      <c r="AC838" t="str">
        <f ca="1">+IFERROR(IF(Tabla2[[#This Row],[FECHA INICIO DE LABORES EN OBRA]]="","No Aplica",IF(AND(MONTH(Tabla2[[#This Row],[FECHA INICIO DE LABORES EN OBRA]])=MONTH(TODAY()-30),YEAR(Tabla2[[#This Row],[FECHA INICIO DE LABORES EN OBRA]])=YEAR(TODAY())),MONTH(TODAY()-30)&amp;"-"&amp;YEAR(TODAY()),"No Aplica")),"No Aplica")</f>
        <v>No Aplica</v>
      </c>
    </row>
    <row r="839" spans="1:29" x14ac:dyDescent="0.25">
      <c r="A839" s="2">
        <v>20600111354</v>
      </c>
      <c r="B839" s="3" t="s">
        <v>43</v>
      </c>
      <c r="C839" s="3" t="s">
        <v>43</v>
      </c>
      <c r="D839" s="3" t="s">
        <v>8599</v>
      </c>
      <c r="E839" s="3" t="s">
        <v>381</v>
      </c>
      <c r="F839" s="36">
        <v>33311</v>
      </c>
      <c r="G839" s="3">
        <v>2</v>
      </c>
      <c r="H839" s="3" t="s">
        <v>5487</v>
      </c>
      <c r="I839" s="3" t="s">
        <v>4484</v>
      </c>
      <c r="J839" s="3" t="s">
        <v>5510</v>
      </c>
      <c r="K839" s="3" t="s">
        <v>131</v>
      </c>
      <c r="L839" s="8" t="s">
        <v>9813</v>
      </c>
      <c r="M839" s="5"/>
      <c r="N839" s="13" t="s">
        <v>1043</v>
      </c>
      <c r="O839" s="5">
        <v>44754</v>
      </c>
      <c r="P839" s="8">
        <v>1</v>
      </c>
      <c r="Q839" s="9">
        <v>4</v>
      </c>
      <c r="R839" s="9" t="str">
        <f>IFERROR(VLOOKUP(Tabla2[[#This Row],[CONTRATISTA PRNCIPAL]],Hoja1!$L$5:$M$9,2,FALSE),"CJV")</f>
        <v>CJV</v>
      </c>
      <c r="S839" s="9" t="str">
        <f>IF(Tabla2[[#This Row],[EMPRESA]]=Tabla2[[#This Row],[CONTRATISTA PRNCIPAL]],"Principal","Secundaria")</f>
        <v>Principal</v>
      </c>
      <c r="T839" s="10">
        <f>IFERROR(1/COUNTIF(Tabla2[CONTRATISTA PRNCIPAL],Tabla2[[#This Row],[CONTRATISTA PRNCIPAL]]),0)</f>
        <v>6.6666666666666671E-3</v>
      </c>
      <c r="U839" s="33">
        <f ca="1">IF(((TODAY()-Tabla2[[#This Row],[FECHA NACIMIENTO]])/365)&lt;18,"Corregir", IF(((TODAY()-Tabla2[[#This Row],[FECHA NACIMIENTO]])/365)&gt;80, "Corregir",ROUNDDOWN(((TODAY()-Tabla2[[#This Row],[FECHA NACIMIENTO]])/365),0)))</f>
        <v>32</v>
      </c>
      <c r="V83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839" s="34" t="str">
        <f ca="1">+IF(Tabla2[[#This Row],[Edad]]="Corregir","Corregir","Ok")</f>
        <v>Ok</v>
      </c>
      <c r="X839" s="10" t="str">
        <f>+IFERROR(VLOOKUP(Tabla2[[#This Row],[DISTRITO SEGÚN DNI]],Hoja1!$A$2:$B$55,2,FALSE),"No")</f>
        <v>BREÑA</v>
      </c>
      <c r="Y839" s="10" t="str">
        <f>IF(OR(LOWER(Tabla2[[#This Row],[GENERO]])="masculino", LOWER(Tabla2[[#This Row],[GENERO]])="femenino"),"OK","Corregir")</f>
        <v>OK</v>
      </c>
      <c r="Z839" s="10" t="str">
        <f>+IF(Tabla2[[#This Row],[Nro. DNI / CE]]="","Corregir",IF(LEN(Tabla2[[#This Row],[Nro. DNI / CE]])&gt;=8,"OK","Corregir"))</f>
        <v>OK</v>
      </c>
      <c r="AA839" s="10">
        <f>COUNTIF(Tabla2[APELLIDOS Y NOMBRES],Tabla2[[#This Row],[APELLIDOS Y NOMBRES]])</f>
        <v>1</v>
      </c>
      <c r="AB839" t="str">
        <f ca="1">+IFERROR(IF(Tabla2[[#This Row],[FECHA CESE/BAJA]]="","No Aplica",IF(AND(MONTH(Tabla2[[#This Row],[FECHA CESE/BAJA]])=MONTH(TODAY()-30),YEAR(Tabla2[[#This Row],[FECHA CESE/BAJA]])=YEAR(TODAY())),MONTH(TODAY()-30)&amp;"-"&amp;YEAR(TODAY()),"Borrar")),"No aplica")</f>
        <v>No Aplica</v>
      </c>
      <c r="AC839" t="str">
        <f ca="1">+IFERROR(IF(Tabla2[[#This Row],[FECHA INICIO DE LABORES EN OBRA]]="","No Aplica",IF(AND(MONTH(Tabla2[[#This Row],[FECHA INICIO DE LABORES EN OBRA]])=MONTH(TODAY()-30),YEAR(Tabla2[[#This Row],[FECHA INICIO DE LABORES EN OBRA]])=YEAR(TODAY())),MONTH(TODAY()-30)&amp;"-"&amp;YEAR(TODAY()),"No Aplica")),"No Aplica")</f>
        <v>No Aplica</v>
      </c>
    </row>
    <row r="840" spans="1:29" x14ac:dyDescent="0.25">
      <c r="A840" s="2">
        <v>20600111354</v>
      </c>
      <c r="B840" s="3" t="s">
        <v>43</v>
      </c>
      <c r="C840" s="3" t="s">
        <v>43</v>
      </c>
      <c r="D840" s="3" t="s">
        <v>5511</v>
      </c>
      <c r="E840" s="3" t="s">
        <v>5512</v>
      </c>
      <c r="F840" s="36">
        <v>33970</v>
      </c>
      <c r="G840" s="3">
        <v>1</v>
      </c>
      <c r="H840" s="3" t="s">
        <v>1685</v>
      </c>
      <c r="I840" s="3" t="s">
        <v>5513</v>
      </c>
      <c r="J840" s="3" t="s">
        <v>5514</v>
      </c>
      <c r="K840" s="3" t="s">
        <v>1178</v>
      </c>
      <c r="L840" s="8" t="s">
        <v>9813</v>
      </c>
      <c r="M840" s="5"/>
      <c r="N840" s="13" t="s">
        <v>1456</v>
      </c>
      <c r="O840" s="5">
        <v>44764</v>
      </c>
      <c r="P840" s="8">
        <v>1</v>
      </c>
      <c r="Q840" s="9">
        <v>3</v>
      </c>
      <c r="R840" s="9" t="str">
        <f>IFERROR(VLOOKUP(Tabla2[[#This Row],[CONTRATISTA PRNCIPAL]],Hoja1!$L$5:$M$9,2,FALSE),"CJV")</f>
        <v>CJV</v>
      </c>
      <c r="S840" s="9" t="str">
        <f>IF(Tabla2[[#This Row],[EMPRESA]]=Tabla2[[#This Row],[CONTRATISTA PRNCIPAL]],"Principal","Secundaria")</f>
        <v>Principal</v>
      </c>
      <c r="T840" s="10">
        <f>IFERROR(1/COUNTIF(Tabla2[CONTRATISTA PRNCIPAL],Tabla2[[#This Row],[CONTRATISTA PRNCIPAL]]),0)</f>
        <v>6.6666666666666671E-3</v>
      </c>
      <c r="U840" s="33">
        <f ca="1">IF(((TODAY()-Tabla2[[#This Row],[FECHA NACIMIENTO]])/365)&lt;18,"Corregir", IF(((TODAY()-Tabla2[[#This Row],[FECHA NACIMIENTO]])/365)&gt;80, "Corregir",ROUNDDOWN(((TODAY()-Tabla2[[#This Row],[FECHA NACIMIENTO]])/365),0)))</f>
        <v>30</v>
      </c>
      <c r="V84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840" s="34" t="str">
        <f ca="1">+IF(Tabla2[[#This Row],[Edad]]="Corregir","Corregir","Ok")</f>
        <v>Ok</v>
      </c>
      <c r="X840" s="10" t="str">
        <f>+IFERROR(VLOOKUP(Tabla2[[#This Row],[DISTRITO SEGÚN DNI]],Hoja1!$A$2:$B$55,2,FALSE),"No")</f>
        <v>No</v>
      </c>
      <c r="Y840" s="10" t="str">
        <f>IF(OR(LOWER(Tabla2[[#This Row],[GENERO]])="masculino", LOWER(Tabla2[[#This Row],[GENERO]])="femenino"),"OK","Corregir")</f>
        <v>OK</v>
      </c>
      <c r="Z840" s="10" t="str">
        <f>+IF(Tabla2[[#This Row],[Nro. DNI / CE]]="","Corregir",IF(LEN(Tabla2[[#This Row],[Nro. DNI / CE]])&gt;=8,"OK","Corregir"))</f>
        <v>OK</v>
      </c>
      <c r="AA840" s="10">
        <f>COUNTIF(Tabla2[APELLIDOS Y NOMBRES],Tabla2[[#This Row],[APELLIDOS Y NOMBRES]])</f>
        <v>1</v>
      </c>
      <c r="AB840" t="str">
        <f ca="1">+IFERROR(IF(Tabla2[[#This Row],[FECHA CESE/BAJA]]="","No Aplica",IF(AND(MONTH(Tabla2[[#This Row],[FECHA CESE/BAJA]])=MONTH(TODAY()-30),YEAR(Tabla2[[#This Row],[FECHA CESE/BAJA]])=YEAR(TODAY())),MONTH(TODAY()-30)&amp;"-"&amp;YEAR(TODAY()),"Borrar")),"No aplica")</f>
        <v>No Aplica</v>
      </c>
      <c r="AC840" t="str">
        <f ca="1">+IFERROR(IF(Tabla2[[#This Row],[FECHA INICIO DE LABORES EN OBRA]]="","No Aplica",IF(AND(MONTH(Tabla2[[#This Row],[FECHA INICIO DE LABORES EN OBRA]])=MONTH(TODAY()-30),YEAR(Tabla2[[#This Row],[FECHA INICIO DE LABORES EN OBRA]])=YEAR(TODAY())),MONTH(TODAY()-30)&amp;"-"&amp;YEAR(TODAY()),"No Aplica")),"No Aplica")</f>
        <v>No Aplica</v>
      </c>
    </row>
    <row r="841" spans="1:29" x14ac:dyDescent="0.25">
      <c r="A841" s="2">
        <v>20600111354</v>
      </c>
      <c r="B841" s="3" t="s">
        <v>43</v>
      </c>
      <c r="C841" s="3" t="s">
        <v>43</v>
      </c>
      <c r="D841" s="3" t="s">
        <v>382</v>
      </c>
      <c r="E841" s="3" t="s">
        <v>383</v>
      </c>
      <c r="F841" s="36">
        <v>33314</v>
      </c>
      <c r="G841" s="3">
        <v>2</v>
      </c>
      <c r="H841" s="3" t="s">
        <v>1476</v>
      </c>
      <c r="I841" s="3" t="s">
        <v>5515</v>
      </c>
      <c r="J841" s="3" t="s">
        <v>5516</v>
      </c>
      <c r="K841" s="3" t="s">
        <v>93</v>
      </c>
      <c r="L841" s="8" t="s">
        <v>9813</v>
      </c>
      <c r="M841" s="5"/>
      <c r="N841" s="13" t="s">
        <v>1043</v>
      </c>
      <c r="O841" s="5">
        <v>44789</v>
      </c>
      <c r="P841" s="8">
        <v>1</v>
      </c>
      <c r="Q841" s="9">
        <v>4</v>
      </c>
      <c r="R841" s="9" t="str">
        <f>IFERROR(VLOOKUP(Tabla2[[#This Row],[CONTRATISTA PRNCIPAL]],Hoja1!$L$5:$M$9,2,FALSE),"CJV")</f>
        <v>CJV</v>
      </c>
      <c r="S841" s="9" t="str">
        <f>IF(Tabla2[[#This Row],[EMPRESA]]=Tabla2[[#This Row],[CONTRATISTA PRNCIPAL]],"Principal","Secundaria")</f>
        <v>Principal</v>
      </c>
      <c r="T841" s="10">
        <f>IFERROR(1/COUNTIF(Tabla2[CONTRATISTA PRNCIPAL],Tabla2[[#This Row],[CONTRATISTA PRNCIPAL]]),0)</f>
        <v>6.6666666666666671E-3</v>
      </c>
      <c r="U841" s="33">
        <f ca="1">IF(((TODAY()-Tabla2[[#This Row],[FECHA NACIMIENTO]])/365)&lt;18,"Corregir", IF(((TODAY()-Tabla2[[#This Row],[FECHA NACIMIENTO]])/365)&gt;80, "Corregir",ROUNDDOWN(((TODAY()-Tabla2[[#This Row],[FECHA NACIMIENTO]])/365),0)))</f>
        <v>32</v>
      </c>
      <c r="V84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841" s="34" t="str">
        <f ca="1">+IF(Tabla2[[#This Row],[Edad]]="Corregir","Corregir","Ok")</f>
        <v>Ok</v>
      </c>
      <c r="X841" s="10" t="str">
        <f>+IFERROR(VLOOKUP(Tabla2[[#This Row],[DISTRITO SEGÚN DNI]],Hoja1!$A$2:$B$55,2,FALSE),"No")</f>
        <v>ATE</v>
      </c>
      <c r="Y841" s="10" t="str">
        <f>IF(OR(LOWER(Tabla2[[#This Row],[GENERO]])="masculino", LOWER(Tabla2[[#This Row],[GENERO]])="femenino"),"OK","Corregir")</f>
        <v>OK</v>
      </c>
      <c r="Z841" s="10" t="str">
        <f>+IF(Tabla2[[#This Row],[Nro. DNI / CE]]="","Corregir",IF(LEN(Tabla2[[#This Row],[Nro. DNI / CE]])&gt;=8,"OK","Corregir"))</f>
        <v>OK</v>
      </c>
      <c r="AA841" s="10">
        <f>COUNTIF(Tabla2[APELLIDOS Y NOMBRES],Tabla2[[#This Row],[APELLIDOS Y NOMBRES]])</f>
        <v>1</v>
      </c>
      <c r="AB841" t="str">
        <f ca="1">+IFERROR(IF(Tabla2[[#This Row],[FECHA CESE/BAJA]]="","No Aplica",IF(AND(MONTH(Tabla2[[#This Row],[FECHA CESE/BAJA]])=MONTH(TODAY()-30),YEAR(Tabla2[[#This Row],[FECHA CESE/BAJA]])=YEAR(TODAY())),MONTH(TODAY()-30)&amp;"-"&amp;YEAR(TODAY()),"Borrar")),"No aplica")</f>
        <v>No Aplica</v>
      </c>
      <c r="AC841" t="str">
        <f ca="1">+IFERROR(IF(Tabla2[[#This Row],[FECHA INICIO DE LABORES EN OBRA]]="","No Aplica",IF(AND(MONTH(Tabla2[[#This Row],[FECHA INICIO DE LABORES EN OBRA]])=MONTH(TODAY()-30),YEAR(Tabla2[[#This Row],[FECHA INICIO DE LABORES EN OBRA]])=YEAR(TODAY())),MONTH(TODAY()-30)&amp;"-"&amp;YEAR(TODAY()),"No Aplica")),"No Aplica")</f>
        <v>No Aplica</v>
      </c>
    </row>
    <row r="842" spans="1:29" x14ac:dyDescent="0.25">
      <c r="A842" s="2">
        <v>20600111354</v>
      </c>
      <c r="B842" s="3" t="s">
        <v>43</v>
      </c>
      <c r="C842" s="3" t="s">
        <v>43</v>
      </c>
      <c r="D842" s="3" t="s">
        <v>384</v>
      </c>
      <c r="E842" s="3" t="s">
        <v>385</v>
      </c>
      <c r="F842" s="36">
        <v>34414</v>
      </c>
      <c r="G842" s="3">
        <v>2</v>
      </c>
      <c r="H842" s="3" t="s">
        <v>1469</v>
      </c>
      <c r="I842" s="3" t="s">
        <v>5517</v>
      </c>
      <c r="J842" s="3" t="s">
        <v>5518</v>
      </c>
      <c r="K842" s="3" t="s">
        <v>93</v>
      </c>
      <c r="L842" s="8" t="s">
        <v>9813</v>
      </c>
      <c r="M842" s="5"/>
      <c r="N842" s="13" t="s">
        <v>1043</v>
      </c>
      <c r="O842" s="5">
        <v>44791</v>
      </c>
      <c r="P842" s="8">
        <v>1</v>
      </c>
      <c r="Q842" s="9">
        <v>4</v>
      </c>
      <c r="R842" s="9" t="str">
        <f>IFERROR(VLOOKUP(Tabla2[[#This Row],[CONTRATISTA PRNCIPAL]],Hoja1!$L$5:$M$9,2,FALSE),"CJV")</f>
        <v>CJV</v>
      </c>
      <c r="S842" s="9" t="str">
        <f>IF(Tabla2[[#This Row],[EMPRESA]]=Tabla2[[#This Row],[CONTRATISTA PRNCIPAL]],"Principal","Secundaria")</f>
        <v>Principal</v>
      </c>
      <c r="T842" s="10">
        <f>IFERROR(1/COUNTIF(Tabla2[CONTRATISTA PRNCIPAL],Tabla2[[#This Row],[CONTRATISTA PRNCIPAL]]),0)</f>
        <v>6.6666666666666671E-3</v>
      </c>
      <c r="U842" s="33">
        <f ca="1">IF(((TODAY()-Tabla2[[#This Row],[FECHA NACIMIENTO]])/365)&lt;18,"Corregir", IF(((TODAY()-Tabla2[[#This Row],[FECHA NACIMIENTO]])/365)&gt;80, "Corregir",ROUNDDOWN(((TODAY()-Tabla2[[#This Row],[FECHA NACIMIENTO]])/365),0)))</f>
        <v>29</v>
      </c>
      <c r="V84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842" s="34" t="str">
        <f ca="1">+IF(Tabla2[[#This Row],[Edad]]="Corregir","Corregir","Ok")</f>
        <v>Ok</v>
      </c>
      <c r="X842" s="10" t="str">
        <f>+IFERROR(VLOOKUP(Tabla2[[#This Row],[DISTRITO SEGÚN DNI]],Hoja1!$A$2:$B$55,2,FALSE),"No")</f>
        <v>ATE</v>
      </c>
      <c r="Y842" s="10" t="str">
        <f>IF(OR(LOWER(Tabla2[[#This Row],[GENERO]])="masculino", LOWER(Tabla2[[#This Row],[GENERO]])="femenino"),"OK","Corregir")</f>
        <v>OK</v>
      </c>
      <c r="Z842" s="10" t="str">
        <f>+IF(Tabla2[[#This Row],[Nro. DNI / CE]]="","Corregir",IF(LEN(Tabla2[[#This Row],[Nro. DNI / CE]])&gt;=8,"OK","Corregir"))</f>
        <v>OK</v>
      </c>
      <c r="AA842" s="10">
        <f>COUNTIF(Tabla2[APELLIDOS Y NOMBRES],Tabla2[[#This Row],[APELLIDOS Y NOMBRES]])</f>
        <v>1</v>
      </c>
      <c r="AB842" t="str">
        <f ca="1">+IFERROR(IF(Tabla2[[#This Row],[FECHA CESE/BAJA]]="","No Aplica",IF(AND(MONTH(Tabla2[[#This Row],[FECHA CESE/BAJA]])=MONTH(TODAY()-30),YEAR(Tabla2[[#This Row],[FECHA CESE/BAJA]])=YEAR(TODAY())),MONTH(TODAY()-30)&amp;"-"&amp;YEAR(TODAY()),"Borrar")),"No aplica")</f>
        <v>No Aplica</v>
      </c>
      <c r="AC842" t="str">
        <f ca="1">+IFERROR(IF(Tabla2[[#This Row],[FECHA INICIO DE LABORES EN OBRA]]="","No Aplica",IF(AND(MONTH(Tabla2[[#This Row],[FECHA INICIO DE LABORES EN OBRA]])=MONTH(TODAY()-30),YEAR(Tabla2[[#This Row],[FECHA INICIO DE LABORES EN OBRA]])=YEAR(TODAY())),MONTH(TODAY()-30)&amp;"-"&amp;YEAR(TODAY()),"No Aplica")),"No Aplica")</f>
        <v>No Aplica</v>
      </c>
    </row>
    <row r="843" spans="1:29" x14ac:dyDescent="0.25">
      <c r="A843" s="2">
        <v>20600111354</v>
      </c>
      <c r="B843" s="3" t="s">
        <v>43</v>
      </c>
      <c r="C843" s="3" t="s">
        <v>43</v>
      </c>
      <c r="D843" s="3" t="s">
        <v>5519</v>
      </c>
      <c r="E843" s="3" t="s">
        <v>5520</v>
      </c>
      <c r="F843" s="36">
        <v>33592</v>
      </c>
      <c r="G843" s="3">
        <v>2</v>
      </c>
      <c r="H843" s="3" t="s">
        <v>1469</v>
      </c>
      <c r="I843" s="3" t="s">
        <v>5521</v>
      </c>
      <c r="J843" s="3" t="s">
        <v>5522</v>
      </c>
      <c r="K843" s="3" t="s">
        <v>1063</v>
      </c>
      <c r="L843" s="8" t="s">
        <v>9813</v>
      </c>
      <c r="M843" s="5"/>
      <c r="N843" s="13" t="s">
        <v>1043</v>
      </c>
      <c r="O843" s="5">
        <v>44791</v>
      </c>
      <c r="P843" s="8">
        <v>1</v>
      </c>
      <c r="Q843" s="9">
        <v>4</v>
      </c>
      <c r="R843" s="9" t="str">
        <f>IFERROR(VLOOKUP(Tabla2[[#This Row],[CONTRATISTA PRNCIPAL]],Hoja1!$L$5:$M$9,2,FALSE),"CJV")</f>
        <v>CJV</v>
      </c>
      <c r="S843" s="9" t="str">
        <f>IF(Tabla2[[#This Row],[EMPRESA]]=Tabla2[[#This Row],[CONTRATISTA PRNCIPAL]],"Principal","Secundaria")</f>
        <v>Principal</v>
      </c>
      <c r="T843" s="10">
        <f>IFERROR(1/COUNTIF(Tabla2[CONTRATISTA PRNCIPAL],Tabla2[[#This Row],[CONTRATISTA PRNCIPAL]]),0)</f>
        <v>6.6666666666666671E-3</v>
      </c>
      <c r="U843" s="33">
        <f ca="1">IF(((TODAY()-Tabla2[[#This Row],[FECHA NACIMIENTO]])/365)&lt;18,"Corregir", IF(((TODAY()-Tabla2[[#This Row],[FECHA NACIMIENTO]])/365)&gt;80, "Corregir",ROUNDDOWN(((TODAY()-Tabla2[[#This Row],[FECHA NACIMIENTO]])/365),0)))</f>
        <v>31</v>
      </c>
      <c r="V84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843" s="34" t="str">
        <f ca="1">+IF(Tabla2[[#This Row],[Edad]]="Corregir","Corregir","Ok")</f>
        <v>Ok</v>
      </c>
      <c r="X843" s="10" t="str">
        <f>+IFERROR(VLOOKUP(Tabla2[[#This Row],[DISTRITO SEGÚN DNI]],Hoja1!$A$2:$B$55,2,FALSE),"No")</f>
        <v>No</v>
      </c>
      <c r="Y843" s="10" t="str">
        <f>IF(OR(LOWER(Tabla2[[#This Row],[GENERO]])="masculino", LOWER(Tabla2[[#This Row],[GENERO]])="femenino"),"OK","Corregir")</f>
        <v>OK</v>
      </c>
      <c r="Z843" s="10" t="str">
        <f>+IF(Tabla2[[#This Row],[Nro. DNI / CE]]="","Corregir",IF(LEN(Tabla2[[#This Row],[Nro. DNI / CE]])&gt;=8,"OK","Corregir"))</f>
        <v>OK</v>
      </c>
      <c r="AA843" s="10">
        <f>COUNTIF(Tabla2[APELLIDOS Y NOMBRES],Tabla2[[#This Row],[APELLIDOS Y NOMBRES]])</f>
        <v>1</v>
      </c>
      <c r="AB843" t="str">
        <f ca="1">+IFERROR(IF(Tabla2[[#This Row],[FECHA CESE/BAJA]]="","No Aplica",IF(AND(MONTH(Tabla2[[#This Row],[FECHA CESE/BAJA]])=MONTH(TODAY()-30),YEAR(Tabla2[[#This Row],[FECHA CESE/BAJA]])=YEAR(TODAY())),MONTH(TODAY()-30)&amp;"-"&amp;YEAR(TODAY()),"Borrar")),"No aplica")</f>
        <v>No Aplica</v>
      </c>
      <c r="AC843" t="str">
        <f ca="1">+IFERROR(IF(Tabla2[[#This Row],[FECHA INICIO DE LABORES EN OBRA]]="","No Aplica",IF(AND(MONTH(Tabla2[[#This Row],[FECHA INICIO DE LABORES EN OBRA]])=MONTH(TODAY()-30),YEAR(Tabla2[[#This Row],[FECHA INICIO DE LABORES EN OBRA]])=YEAR(TODAY())),MONTH(TODAY()-30)&amp;"-"&amp;YEAR(TODAY()),"No Aplica")),"No Aplica")</f>
        <v>No Aplica</v>
      </c>
    </row>
    <row r="844" spans="1:29" x14ac:dyDescent="0.25">
      <c r="A844" s="2">
        <v>20600111354</v>
      </c>
      <c r="B844" s="3" t="s">
        <v>43</v>
      </c>
      <c r="C844" s="3" t="s">
        <v>43</v>
      </c>
      <c r="D844" s="3" t="s">
        <v>5523</v>
      </c>
      <c r="E844" s="3" t="s">
        <v>5524</v>
      </c>
      <c r="F844" s="36">
        <v>34101</v>
      </c>
      <c r="G844" s="3">
        <v>2</v>
      </c>
      <c r="H844" s="3" t="s">
        <v>1469</v>
      </c>
      <c r="I844" s="3" t="s">
        <v>5525</v>
      </c>
      <c r="J844" s="3" t="s">
        <v>5526</v>
      </c>
      <c r="K844" s="3" t="s">
        <v>1044</v>
      </c>
      <c r="L844" s="8" t="s">
        <v>9813</v>
      </c>
      <c r="M844" s="5"/>
      <c r="N844" s="13" t="s">
        <v>1043</v>
      </c>
      <c r="O844" s="5">
        <v>44791</v>
      </c>
      <c r="P844" s="8">
        <v>1</v>
      </c>
      <c r="Q844" s="9">
        <v>4</v>
      </c>
      <c r="R844" s="9" t="str">
        <f>IFERROR(VLOOKUP(Tabla2[[#This Row],[CONTRATISTA PRNCIPAL]],Hoja1!$L$5:$M$9,2,FALSE),"CJV")</f>
        <v>CJV</v>
      </c>
      <c r="S844" s="9" t="str">
        <f>IF(Tabla2[[#This Row],[EMPRESA]]=Tabla2[[#This Row],[CONTRATISTA PRNCIPAL]],"Principal","Secundaria")</f>
        <v>Principal</v>
      </c>
      <c r="T844" s="10">
        <f>IFERROR(1/COUNTIF(Tabla2[CONTRATISTA PRNCIPAL],Tabla2[[#This Row],[CONTRATISTA PRNCIPAL]]),0)</f>
        <v>6.6666666666666671E-3</v>
      </c>
      <c r="U844" s="33">
        <f ca="1">IF(((TODAY()-Tabla2[[#This Row],[FECHA NACIMIENTO]])/365)&lt;18,"Corregir", IF(((TODAY()-Tabla2[[#This Row],[FECHA NACIMIENTO]])/365)&gt;80, "Corregir",ROUNDDOWN(((TODAY()-Tabla2[[#This Row],[FECHA NACIMIENTO]])/365),0)))</f>
        <v>30</v>
      </c>
      <c r="V84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844" s="34" t="str">
        <f ca="1">+IF(Tabla2[[#This Row],[Edad]]="Corregir","Corregir","Ok")</f>
        <v>Ok</v>
      </c>
      <c r="X844" s="10" t="str">
        <f>+IFERROR(VLOOKUP(Tabla2[[#This Row],[DISTRITO SEGÚN DNI]],Hoja1!$A$2:$B$55,2,FALSE),"No")</f>
        <v>No</v>
      </c>
      <c r="Y844" s="10" t="str">
        <f>IF(OR(LOWER(Tabla2[[#This Row],[GENERO]])="masculino", LOWER(Tabla2[[#This Row],[GENERO]])="femenino"),"OK","Corregir")</f>
        <v>OK</v>
      </c>
      <c r="Z844" s="10" t="str">
        <f>+IF(Tabla2[[#This Row],[Nro. DNI / CE]]="","Corregir",IF(LEN(Tabla2[[#This Row],[Nro. DNI / CE]])&gt;=8,"OK","Corregir"))</f>
        <v>OK</v>
      </c>
      <c r="AA844" s="10">
        <f>COUNTIF(Tabla2[APELLIDOS Y NOMBRES],Tabla2[[#This Row],[APELLIDOS Y NOMBRES]])</f>
        <v>1</v>
      </c>
      <c r="AB844" t="str">
        <f ca="1">+IFERROR(IF(Tabla2[[#This Row],[FECHA CESE/BAJA]]="","No Aplica",IF(AND(MONTH(Tabla2[[#This Row],[FECHA CESE/BAJA]])=MONTH(TODAY()-30),YEAR(Tabla2[[#This Row],[FECHA CESE/BAJA]])=YEAR(TODAY())),MONTH(TODAY()-30)&amp;"-"&amp;YEAR(TODAY()),"Borrar")),"No aplica")</f>
        <v>No Aplica</v>
      </c>
      <c r="AC844" t="str">
        <f ca="1">+IFERROR(IF(Tabla2[[#This Row],[FECHA INICIO DE LABORES EN OBRA]]="","No Aplica",IF(AND(MONTH(Tabla2[[#This Row],[FECHA INICIO DE LABORES EN OBRA]])=MONTH(TODAY()-30),YEAR(Tabla2[[#This Row],[FECHA INICIO DE LABORES EN OBRA]])=YEAR(TODAY())),MONTH(TODAY()-30)&amp;"-"&amp;YEAR(TODAY()),"No Aplica")),"No Aplica")</f>
        <v>No Aplica</v>
      </c>
    </row>
    <row r="845" spans="1:29" x14ac:dyDescent="0.25">
      <c r="A845" s="2">
        <v>20600111354</v>
      </c>
      <c r="B845" s="3" t="s">
        <v>43</v>
      </c>
      <c r="C845" s="3" t="s">
        <v>43</v>
      </c>
      <c r="D845" s="3" t="s">
        <v>5527</v>
      </c>
      <c r="E845" s="3" t="s">
        <v>5528</v>
      </c>
      <c r="F845" s="36">
        <v>33787</v>
      </c>
      <c r="G845" s="3">
        <v>2</v>
      </c>
      <c r="H845" s="3" t="s">
        <v>1469</v>
      </c>
      <c r="I845" s="3" t="s">
        <v>5529</v>
      </c>
      <c r="J845" s="3" t="s">
        <v>5530</v>
      </c>
      <c r="K845" s="3" t="s">
        <v>8572</v>
      </c>
      <c r="L845" s="8" t="s">
        <v>9813</v>
      </c>
      <c r="M845" s="5"/>
      <c r="N845" s="13" t="s">
        <v>1043</v>
      </c>
      <c r="O845" s="5">
        <v>44791</v>
      </c>
      <c r="P845" s="8">
        <v>1</v>
      </c>
      <c r="Q845" s="9">
        <v>4</v>
      </c>
      <c r="R845" s="9" t="str">
        <f>IFERROR(VLOOKUP(Tabla2[[#This Row],[CONTRATISTA PRNCIPAL]],Hoja1!$L$5:$M$9,2,FALSE),"CJV")</f>
        <v>CJV</v>
      </c>
      <c r="S845" s="9" t="str">
        <f>IF(Tabla2[[#This Row],[EMPRESA]]=Tabla2[[#This Row],[CONTRATISTA PRNCIPAL]],"Principal","Secundaria")</f>
        <v>Principal</v>
      </c>
      <c r="T845" s="10">
        <f>IFERROR(1/COUNTIF(Tabla2[CONTRATISTA PRNCIPAL],Tabla2[[#This Row],[CONTRATISTA PRNCIPAL]]),0)</f>
        <v>6.6666666666666671E-3</v>
      </c>
      <c r="U845" s="33">
        <f ca="1">IF(((TODAY()-Tabla2[[#This Row],[FECHA NACIMIENTO]])/365)&lt;18,"Corregir", IF(((TODAY()-Tabla2[[#This Row],[FECHA NACIMIENTO]])/365)&gt;80, "Corregir",ROUNDDOWN(((TODAY()-Tabla2[[#This Row],[FECHA NACIMIENTO]])/365),0)))</f>
        <v>31</v>
      </c>
      <c r="V84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845" s="34" t="str">
        <f ca="1">+IF(Tabla2[[#This Row],[Edad]]="Corregir","Corregir","Ok")</f>
        <v>Ok</v>
      </c>
      <c r="X845" s="10" t="str">
        <f>+IFERROR(VLOOKUP(Tabla2[[#This Row],[DISTRITO SEGÚN DNI]],Hoja1!$A$2:$B$55,2,FALSE),"No")</f>
        <v>No</v>
      </c>
      <c r="Y845" s="10" t="str">
        <f>IF(OR(LOWER(Tabla2[[#This Row],[GENERO]])="masculino", LOWER(Tabla2[[#This Row],[GENERO]])="femenino"),"OK","Corregir")</f>
        <v>OK</v>
      </c>
      <c r="Z845" s="10" t="str">
        <f>+IF(Tabla2[[#This Row],[Nro. DNI / CE]]="","Corregir",IF(LEN(Tabla2[[#This Row],[Nro. DNI / CE]])&gt;=8,"OK","Corregir"))</f>
        <v>OK</v>
      </c>
      <c r="AA845" s="10">
        <f>COUNTIF(Tabla2[APELLIDOS Y NOMBRES],Tabla2[[#This Row],[APELLIDOS Y NOMBRES]])</f>
        <v>1</v>
      </c>
      <c r="AB845" t="str">
        <f ca="1">+IFERROR(IF(Tabla2[[#This Row],[FECHA CESE/BAJA]]="","No Aplica",IF(AND(MONTH(Tabla2[[#This Row],[FECHA CESE/BAJA]])=MONTH(TODAY()-30),YEAR(Tabla2[[#This Row],[FECHA CESE/BAJA]])=YEAR(TODAY())),MONTH(TODAY()-30)&amp;"-"&amp;YEAR(TODAY()),"Borrar")),"No aplica")</f>
        <v>No Aplica</v>
      </c>
      <c r="AC845" t="str">
        <f ca="1">+IFERROR(IF(Tabla2[[#This Row],[FECHA INICIO DE LABORES EN OBRA]]="","No Aplica",IF(AND(MONTH(Tabla2[[#This Row],[FECHA INICIO DE LABORES EN OBRA]])=MONTH(TODAY()-30),YEAR(Tabla2[[#This Row],[FECHA INICIO DE LABORES EN OBRA]])=YEAR(TODAY())),MONTH(TODAY()-30)&amp;"-"&amp;YEAR(TODAY()),"No Aplica")),"No Aplica")</f>
        <v>No Aplica</v>
      </c>
    </row>
    <row r="846" spans="1:29" x14ac:dyDescent="0.25">
      <c r="A846" s="2">
        <v>20600111354</v>
      </c>
      <c r="B846" s="3" t="s">
        <v>43</v>
      </c>
      <c r="C846" s="3" t="s">
        <v>43</v>
      </c>
      <c r="D846" s="3" t="s">
        <v>5531</v>
      </c>
      <c r="E846" s="3" t="s">
        <v>5532</v>
      </c>
      <c r="F846" s="36">
        <v>29772</v>
      </c>
      <c r="G846" s="3">
        <v>2</v>
      </c>
      <c r="H846" s="3" t="s">
        <v>1469</v>
      </c>
      <c r="I846" s="3" t="s">
        <v>3565</v>
      </c>
      <c r="J846" s="3" t="s">
        <v>5533</v>
      </c>
      <c r="K846" s="3" t="s">
        <v>8568</v>
      </c>
      <c r="L846" s="8" t="s">
        <v>9813</v>
      </c>
      <c r="M846" s="5"/>
      <c r="N846" s="13" t="s">
        <v>1043</v>
      </c>
      <c r="O846" s="5">
        <v>44791</v>
      </c>
      <c r="P846" s="8">
        <v>1</v>
      </c>
      <c r="Q846" s="9">
        <v>4</v>
      </c>
      <c r="R846" s="9" t="str">
        <f>IFERROR(VLOOKUP(Tabla2[[#This Row],[CONTRATISTA PRNCIPAL]],Hoja1!$L$5:$M$9,2,FALSE),"CJV")</f>
        <v>CJV</v>
      </c>
      <c r="S846" s="9" t="str">
        <f>IF(Tabla2[[#This Row],[EMPRESA]]=Tabla2[[#This Row],[CONTRATISTA PRNCIPAL]],"Principal","Secundaria")</f>
        <v>Principal</v>
      </c>
      <c r="T846" s="10">
        <f>IFERROR(1/COUNTIF(Tabla2[CONTRATISTA PRNCIPAL],Tabla2[[#This Row],[CONTRATISTA PRNCIPAL]]),0)</f>
        <v>6.6666666666666671E-3</v>
      </c>
      <c r="U846" s="33">
        <f ca="1">IF(((TODAY()-Tabla2[[#This Row],[FECHA NACIMIENTO]])/365)&lt;18,"Corregir", IF(((TODAY()-Tabla2[[#This Row],[FECHA NACIMIENTO]])/365)&gt;80, "Corregir",ROUNDDOWN(((TODAY()-Tabla2[[#This Row],[FECHA NACIMIENTO]])/365),0)))</f>
        <v>42</v>
      </c>
      <c r="V84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846" s="34" t="str">
        <f ca="1">+IF(Tabla2[[#This Row],[Edad]]="Corregir","Corregir","Ok")</f>
        <v>Ok</v>
      </c>
      <c r="X846" s="10" t="str">
        <f>+IFERROR(VLOOKUP(Tabla2[[#This Row],[DISTRITO SEGÚN DNI]],Hoja1!$A$2:$B$55,2,FALSE),"No")</f>
        <v>No</v>
      </c>
      <c r="Y846" s="10" t="str">
        <f>IF(OR(LOWER(Tabla2[[#This Row],[GENERO]])="masculino", LOWER(Tabla2[[#This Row],[GENERO]])="femenino"),"OK","Corregir")</f>
        <v>OK</v>
      </c>
      <c r="Z846" s="10" t="str">
        <f>+IF(Tabla2[[#This Row],[Nro. DNI / CE]]="","Corregir",IF(LEN(Tabla2[[#This Row],[Nro. DNI / CE]])&gt;=8,"OK","Corregir"))</f>
        <v>OK</v>
      </c>
      <c r="AA846" s="10">
        <f>COUNTIF(Tabla2[APELLIDOS Y NOMBRES],Tabla2[[#This Row],[APELLIDOS Y NOMBRES]])</f>
        <v>1</v>
      </c>
      <c r="AB846" t="str">
        <f ca="1">+IFERROR(IF(Tabla2[[#This Row],[FECHA CESE/BAJA]]="","No Aplica",IF(AND(MONTH(Tabla2[[#This Row],[FECHA CESE/BAJA]])=MONTH(TODAY()-30),YEAR(Tabla2[[#This Row],[FECHA CESE/BAJA]])=YEAR(TODAY())),MONTH(TODAY()-30)&amp;"-"&amp;YEAR(TODAY()),"Borrar")),"No aplica")</f>
        <v>No Aplica</v>
      </c>
      <c r="AC846" t="str">
        <f ca="1">+IFERROR(IF(Tabla2[[#This Row],[FECHA INICIO DE LABORES EN OBRA]]="","No Aplica",IF(AND(MONTH(Tabla2[[#This Row],[FECHA INICIO DE LABORES EN OBRA]])=MONTH(TODAY()-30),YEAR(Tabla2[[#This Row],[FECHA INICIO DE LABORES EN OBRA]])=YEAR(TODAY())),MONTH(TODAY()-30)&amp;"-"&amp;YEAR(TODAY()),"No Aplica")),"No Aplica")</f>
        <v>No Aplica</v>
      </c>
    </row>
    <row r="847" spans="1:29" x14ac:dyDescent="0.25">
      <c r="A847" s="2">
        <v>20600111354</v>
      </c>
      <c r="B847" s="3" t="s">
        <v>43</v>
      </c>
      <c r="C847" s="3" t="s">
        <v>43</v>
      </c>
      <c r="D847" s="3" t="s">
        <v>5534</v>
      </c>
      <c r="E847" s="3" t="s">
        <v>5535</v>
      </c>
      <c r="F847" s="36">
        <v>31085</v>
      </c>
      <c r="G847" s="3">
        <v>2</v>
      </c>
      <c r="H847" s="3" t="s">
        <v>1469</v>
      </c>
      <c r="I847" s="3" t="s">
        <v>5536</v>
      </c>
      <c r="J847" s="3" t="s">
        <v>5537</v>
      </c>
      <c r="K847" s="3" t="s">
        <v>1136</v>
      </c>
      <c r="L847" s="8" t="s">
        <v>9813</v>
      </c>
      <c r="M847" s="5"/>
      <c r="N847" s="13" t="s">
        <v>1043</v>
      </c>
      <c r="O847" s="5">
        <v>44792</v>
      </c>
      <c r="P847" s="8">
        <v>1</v>
      </c>
      <c r="Q847" s="9">
        <v>4</v>
      </c>
      <c r="R847" s="9" t="str">
        <f>IFERROR(VLOOKUP(Tabla2[[#This Row],[CONTRATISTA PRNCIPAL]],Hoja1!$L$5:$M$9,2,FALSE),"CJV")</f>
        <v>CJV</v>
      </c>
      <c r="S847" s="9" t="str">
        <f>IF(Tabla2[[#This Row],[EMPRESA]]=Tabla2[[#This Row],[CONTRATISTA PRNCIPAL]],"Principal","Secundaria")</f>
        <v>Principal</v>
      </c>
      <c r="T847" s="10">
        <f>IFERROR(1/COUNTIF(Tabla2[CONTRATISTA PRNCIPAL],Tabla2[[#This Row],[CONTRATISTA PRNCIPAL]]),0)</f>
        <v>6.6666666666666671E-3</v>
      </c>
      <c r="U847" s="33">
        <f ca="1">IF(((TODAY()-Tabla2[[#This Row],[FECHA NACIMIENTO]])/365)&lt;18,"Corregir", IF(((TODAY()-Tabla2[[#This Row],[FECHA NACIMIENTO]])/365)&gt;80, "Corregir",ROUNDDOWN(((TODAY()-Tabla2[[#This Row],[FECHA NACIMIENTO]])/365),0)))</f>
        <v>38</v>
      </c>
      <c r="V84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847" s="34" t="str">
        <f ca="1">+IF(Tabla2[[#This Row],[Edad]]="Corregir","Corregir","Ok")</f>
        <v>Ok</v>
      </c>
      <c r="X847" s="10" t="str">
        <f>+IFERROR(VLOOKUP(Tabla2[[#This Row],[DISTRITO SEGÚN DNI]],Hoja1!$A$2:$B$55,2,FALSE),"No")</f>
        <v>No</v>
      </c>
      <c r="Y847" s="10" t="str">
        <f>IF(OR(LOWER(Tabla2[[#This Row],[GENERO]])="masculino", LOWER(Tabla2[[#This Row],[GENERO]])="femenino"),"OK","Corregir")</f>
        <v>OK</v>
      </c>
      <c r="Z847" s="10" t="str">
        <f>+IF(Tabla2[[#This Row],[Nro. DNI / CE]]="","Corregir",IF(LEN(Tabla2[[#This Row],[Nro. DNI / CE]])&gt;=8,"OK","Corregir"))</f>
        <v>OK</v>
      </c>
      <c r="AA847" s="10">
        <f>COUNTIF(Tabla2[APELLIDOS Y NOMBRES],Tabla2[[#This Row],[APELLIDOS Y NOMBRES]])</f>
        <v>1</v>
      </c>
      <c r="AB847" t="str">
        <f ca="1">+IFERROR(IF(Tabla2[[#This Row],[FECHA CESE/BAJA]]="","No Aplica",IF(AND(MONTH(Tabla2[[#This Row],[FECHA CESE/BAJA]])=MONTH(TODAY()-30),YEAR(Tabla2[[#This Row],[FECHA CESE/BAJA]])=YEAR(TODAY())),MONTH(TODAY()-30)&amp;"-"&amp;YEAR(TODAY()),"Borrar")),"No aplica")</f>
        <v>No Aplica</v>
      </c>
      <c r="AC847" t="str">
        <f ca="1">+IFERROR(IF(Tabla2[[#This Row],[FECHA INICIO DE LABORES EN OBRA]]="","No Aplica",IF(AND(MONTH(Tabla2[[#This Row],[FECHA INICIO DE LABORES EN OBRA]])=MONTH(TODAY()-30),YEAR(Tabla2[[#This Row],[FECHA INICIO DE LABORES EN OBRA]])=YEAR(TODAY())),MONTH(TODAY()-30)&amp;"-"&amp;YEAR(TODAY()),"No Aplica")),"No Aplica")</f>
        <v>No Aplica</v>
      </c>
    </row>
    <row r="848" spans="1:29" x14ac:dyDescent="0.25">
      <c r="A848" s="2">
        <v>20600111354</v>
      </c>
      <c r="B848" s="3" t="s">
        <v>43</v>
      </c>
      <c r="C848" s="3" t="s">
        <v>43</v>
      </c>
      <c r="D848" s="3" t="s">
        <v>5538</v>
      </c>
      <c r="E848" s="3" t="s">
        <v>5539</v>
      </c>
      <c r="F848" s="36">
        <v>32023</v>
      </c>
      <c r="G848" s="3">
        <v>2</v>
      </c>
      <c r="H848" s="3" t="s">
        <v>1469</v>
      </c>
      <c r="I848" s="3" t="s">
        <v>5540</v>
      </c>
      <c r="J848" s="3" t="s">
        <v>5541</v>
      </c>
      <c r="K848" s="3" t="s">
        <v>1063</v>
      </c>
      <c r="L848" s="8" t="s">
        <v>9813</v>
      </c>
      <c r="M848" s="5"/>
      <c r="N848" s="13" t="s">
        <v>1043</v>
      </c>
      <c r="O848" s="5">
        <v>44792</v>
      </c>
      <c r="P848" s="8">
        <v>1</v>
      </c>
      <c r="Q848" s="9">
        <v>4</v>
      </c>
      <c r="R848" s="9" t="str">
        <f>IFERROR(VLOOKUP(Tabla2[[#This Row],[CONTRATISTA PRNCIPAL]],Hoja1!$L$5:$M$9,2,FALSE),"CJV")</f>
        <v>CJV</v>
      </c>
      <c r="S848" s="9" t="str">
        <f>IF(Tabla2[[#This Row],[EMPRESA]]=Tabla2[[#This Row],[CONTRATISTA PRNCIPAL]],"Principal","Secundaria")</f>
        <v>Principal</v>
      </c>
      <c r="T848" s="10">
        <f>IFERROR(1/COUNTIF(Tabla2[CONTRATISTA PRNCIPAL],Tabla2[[#This Row],[CONTRATISTA PRNCIPAL]]),0)</f>
        <v>6.6666666666666671E-3</v>
      </c>
      <c r="U848" s="33">
        <f ca="1">IF(((TODAY()-Tabla2[[#This Row],[FECHA NACIMIENTO]])/365)&lt;18,"Corregir", IF(((TODAY()-Tabla2[[#This Row],[FECHA NACIMIENTO]])/365)&gt;80, "Corregir",ROUNDDOWN(((TODAY()-Tabla2[[#This Row],[FECHA NACIMIENTO]])/365),0)))</f>
        <v>36</v>
      </c>
      <c r="V84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848" s="34" t="str">
        <f ca="1">+IF(Tabla2[[#This Row],[Edad]]="Corregir","Corregir","Ok")</f>
        <v>Ok</v>
      </c>
      <c r="X848" s="10" t="str">
        <f>+IFERROR(VLOOKUP(Tabla2[[#This Row],[DISTRITO SEGÚN DNI]],Hoja1!$A$2:$B$55,2,FALSE),"No")</f>
        <v>No</v>
      </c>
      <c r="Y848" s="10" t="str">
        <f>IF(OR(LOWER(Tabla2[[#This Row],[GENERO]])="masculino", LOWER(Tabla2[[#This Row],[GENERO]])="femenino"),"OK","Corregir")</f>
        <v>OK</v>
      </c>
      <c r="Z848" s="10" t="str">
        <f>+IF(Tabla2[[#This Row],[Nro. DNI / CE]]="","Corregir",IF(LEN(Tabla2[[#This Row],[Nro. DNI / CE]])&gt;=8,"OK","Corregir"))</f>
        <v>OK</v>
      </c>
      <c r="AA848" s="10">
        <f>COUNTIF(Tabla2[APELLIDOS Y NOMBRES],Tabla2[[#This Row],[APELLIDOS Y NOMBRES]])</f>
        <v>1</v>
      </c>
      <c r="AB848" t="str">
        <f ca="1">+IFERROR(IF(Tabla2[[#This Row],[FECHA CESE/BAJA]]="","No Aplica",IF(AND(MONTH(Tabla2[[#This Row],[FECHA CESE/BAJA]])=MONTH(TODAY()-30),YEAR(Tabla2[[#This Row],[FECHA CESE/BAJA]])=YEAR(TODAY())),MONTH(TODAY()-30)&amp;"-"&amp;YEAR(TODAY()),"Borrar")),"No aplica")</f>
        <v>No Aplica</v>
      </c>
      <c r="AC848" t="str">
        <f ca="1">+IFERROR(IF(Tabla2[[#This Row],[FECHA INICIO DE LABORES EN OBRA]]="","No Aplica",IF(AND(MONTH(Tabla2[[#This Row],[FECHA INICIO DE LABORES EN OBRA]])=MONTH(TODAY()-30),YEAR(Tabla2[[#This Row],[FECHA INICIO DE LABORES EN OBRA]])=YEAR(TODAY())),MONTH(TODAY()-30)&amp;"-"&amp;YEAR(TODAY()),"No Aplica")),"No Aplica")</f>
        <v>No Aplica</v>
      </c>
    </row>
    <row r="849" spans="1:29" x14ac:dyDescent="0.25">
      <c r="A849" s="2">
        <v>20600111354</v>
      </c>
      <c r="B849" s="3" t="s">
        <v>43</v>
      </c>
      <c r="C849" s="3" t="s">
        <v>43</v>
      </c>
      <c r="D849" s="3" t="s">
        <v>8600</v>
      </c>
      <c r="E849" s="3" t="s">
        <v>388</v>
      </c>
      <c r="F849" s="36">
        <v>31334</v>
      </c>
      <c r="G849" s="3">
        <v>2</v>
      </c>
      <c r="H849" s="3" t="s">
        <v>1469</v>
      </c>
      <c r="I849" s="3" t="s">
        <v>5543</v>
      </c>
      <c r="J849" s="3" t="s">
        <v>5544</v>
      </c>
      <c r="K849" s="3" t="s">
        <v>93</v>
      </c>
      <c r="L849" s="8" t="s">
        <v>9813</v>
      </c>
      <c r="M849" s="5"/>
      <c r="N849" s="13" t="s">
        <v>1043</v>
      </c>
      <c r="O849" s="5">
        <v>44806</v>
      </c>
      <c r="P849" s="8">
        <v>1</v>
      </c>
      <c r="Q849" s="9">
        <v>4</v>
      </c>
      <c r="R849" s="9" t="str">
        <f>IFERROR(VLOOKUP(Tabla2[[#This Row],[CONTRATISTA PRNCIPAL]],Hoja1!$L$5:$M$9,2,FALSE),"CJV")</f>
        <v>CJV</v>
      </c>
      <c r="S849" s="9" t="str">
        <f>IF(Tabla2[[#This Row],[EMPRESA]]=Tabla2[[#This Row],[CONTRATISTA PRNCIPAL]],"Principal","Secundaria")</f>
        <v>Principal</v>
      </c>
      <c r="T849" s="10">
        <f>IFERROR(1/COUNTIF(Tabla2[CONTRATISTA PRNCIPAL],Tabla2[[#This Row],[CONTRATISTA PRNCIPAL]]),0)</f>
        <v>6.6666666666666671E-3</v>
      </c>
      <c r="U849" s="33">
        <f ca="1">IF(((TODAY()-Tabla2[[#This Row],[FECHA NACIMIENTO]])/365)&lt;18,"Corregir", IF(((TODAY()-Tabla2[[#This Row],[FECHA NACIMIENTO]])/365)&gt;80, "Corregir",ROUNDDOWN(((TODAY()-Tabla2[[#This Row],[FECHA NACIMIENTO]])/365),0)))</f>
        <v>37</v>
      </c>
      <c r="V84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849" s="34" t="str">
        <f ca="1">+IF(Tabla2[[#This Row],[Edad]]="Corregir","Corregir","Ok")</f>
        <v>Ok</v>
      </c>
      <c r="X849" s="10" t="str">
        <f>+IFERROR(VLOOKUP(Tabla2[[#This Row],[DISTRITO SEGÚN DNI]],Hoja1!$A$2:$B$55,2,FALSE),"No")</f>
        <v>ATE</v>
      </c>
      <c r="Y849" s="10" t="str">
        <f>IF(OR(LOWER(Tabla2[[#This Row],[GENERO]])="masculino", LOWER(Tabla2[[#This Row],[GENERO]])="femenino"),"OK","Corregir")</f>
        <v>OK</v>
      </c>
      <c r="Z849" s="10" t="str">
        <f>+IF(Tabla2[[#This Row],[Nro. DNI / CE]]="","Corregir",IF(LEN(Tabla2[[#This Row],[Nro. DNI / CE]])&gt;=8,"OK","Corregir"))</f>
        <v>OK</v>
      </c>
      <c r="AA849" s="10">
        <f>COUNTIF(Tabla2[APELLIDOS Y NOMBRES],Tabla2[[#This Row],[APELLIDOS Y NOMBRES]])</f>
        <v>1</v>
      </c>
      <c r="AB849" t="str">
        <f ca="1">+IFERROR(IF(Tabla2[[#This Row],[FECHA CESE/BAJA]]="","No Aplica",IF(AND(MONTH(Tabla2[[#This Row],[FECHA CESE/BAJA]])=MONTH(TODAY()-30),YEAR(Tabla2[[#This Row],[FECHA CESE/BAJA]])=YEAR(TODAY())),MONTH(TODAY()-30)&amp;"-"&amp;YEAR(TODAY()),"Borrar")),"No aplica")</f>
        <v>No Aplica</v>
      </c>
      <c r="AC849" t="str">
        <f ca="1">+IFERROR(IF(Tabla2[[#This Row],[FECHA INICIO DE LABORES EN OBRA]]="","No Aplica",IF(AND(MONTH(Tabla2[[#This Row],[FECHA INICIO DE LABORES EN OBRA]])=MONTH(TODAY()-30),YEAR(Tabla2[[#This Row],[FECHA INICIO DE LABORES EN OBRA]])=YEAR(TODAY())),MONTH(TODAY()-30)&amp;"-"&amp;YEAR(TODAY()),"No Aplica")),"No Aplica")</f>
        <v>No Aplica</v>
      </c>
    </row>
    <row r="850" spans="1:29" x14ac:dyDescent="0.25">
      <c r="A850" s="2">
        <v>20600111354</v>
      </c>
      <c r="B850" s="3" t="s">
        <v>43</v>
      </c>
      <c r="C850" s="3" t="s">
        <v>43</v>
      </c>
      <c r="D850" s="3" t="s">
        <v>389</v>
      </c>
      <c r="E850" s="3" t="s">
        <v>390</v>
      </c>
      <c r="F850" s="36">
        <v>31877</v>
      </c>
      <c r="G850" s="3">
        <v>2</v>
      </c>
      <c r="H850" s="3" t="s">
        <v>1469</v>
      </c>
      <c r="I850" s="3" t="s">
        <v>5545</v>
      </c>
      <c r="J850" s="3" t="s">
        <v>5546</v>
      </c>
      <c r="K850" s="3" t="s">
        <v>32</v>
      </c>
      <c r="L850" s="8" t="s">
        <v>9813</v>
      </c>
      <c r="M850" s="5"/>
      <c r="N850" s="13" t="s">
        <v>1043</v>
      </c>
      <c r="O850" s="5">
        <v>44814</v>
      </c>
      <c r="P850" s="8">
        <v>1</v>
      </c>
      <c r="Q850" s="9">
        <v>4</v>
      </c>
      <c r="R850" s="9" t="str">
        <f>IFERROR(VLOOKUP(Tabla2[[#This Row],[CONTRATISTA PRNCIPAL]],Hoja1!$L$5:$M$9,2,FALSE),"CJV")</f>
        <v>CJV</v>
      </c>
      <c r="S850" s="9" t="str">
        <f>IF(Tabla2[[#This Row],[EMPRESA]]=Tabla2[[#This Row],[CONTRATISTA PRNCIPAL]],"Principal","Secundaria")</f>
        <v>Principal</v>
      </c>
      <c r="T850" s="10">
        <f>IFERROR(1/COUNTIF(Tabla2[CONTRATISTA PRNCIPAL],Tabla2[[#This Row],[CONTRATISTA PRNCIPAL]]),0)</f>
        <v>6.6666666666666671E-3</v>
      </c>
      <c r="U850" s="33">
        <f ca="1">IF(((TODAY()-Tabla2[[#This Row],[FECHA NACIMIENTO]])/365)&lt;18,"Corregir", IF(((TODAY()-Tabla2[[#This Row],[FECHA NACIMIENTO]])/365)&gt;80, "Corregir",ROUNDDOWN(((TODAY()-Tabla2[[#This Row],[FECHA NACIMIENTO]])/365),0)))</f>
        <v>36</v>
      </c>
      <c r="V85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850" s="34" t="str">
        <f ca="1">+IF(Tabla2[[#This Row],[Edad]]="Corregir","Corregir","Ok")</f>
        <v>Ok</v>
      </c>
      <c r="X850" s="10" t="str">
        <f>+IFERROR(VLOOKUP(Tabla2[[#This Row],[DISTRITO SEGÚN DNI]],Hoja1!$A$2:$B$55,2,FALSE),"No")</f>
        <v>CALLAO</v>
      </c>
      <c r="Y850" s="10" t="str">
        <f>IF(OR(LOWER(Tabla2[[#This Row],[GENERO]])="masculino", LOWER(Tabla2[[#This Row],[GENERO]])="femenino"),"OK","Corregir")</f>
        <v>OK</v>
      </c>
      <c r="Z850" s="10" t="str">
        <f>+IF(Tabla2[[#This Row],[Nro. DNI / CE]]="","Corregir",IF(LEN(Tabla2[[#This Row],[Nro. DNI / CE]])&gt;=8,"OK","Corregir"))</f>
        <v>OK</v>
      </c>
      <c r="AA850" s="10">
        <f>COUNTIF(Tabla2[APELLIDOS Y NOMBRES],Tabla2[[#This Row],[APELLIDOS Y NOMBRES]])</f>
        <v>1</v>
      </c>
      <c r="AB850" t="str">
        <f ca="1">+IFERROR(IF(Tabla2[[#This Row],[FECHA CESE/BAJA]]="","No Aplica",IF(AND(MONTH(Tabla2[[#This Row],[FECHA CESE/BAJA]])=MONTH(TODAY()-30),YEAR(Tabla2[[#This Row],[FECHA CESE/BAJA]])=YEAR(TODAY())),MONTH(TODAY()-30)&amp;"-"&amp;YEAR(TODAY()),"Borrar")),"No aplica")</f>
        <v>No Aplica</v>
      </c>
      <c r="AC850" t="str">
        <f ca="1">+IFERROR(IF(Tabla2[[#This Row],[FECHA INICIO DE LABORES EN OBRA]]="","No Aplica",IF(AND(MONTH(Tabla2[[#This Row],[FECHA INICIO DE LABORES EN OBRA]])=MONTH(TODAY()-30),YEAR(Tabla2[[#This Row],[FECHA INICIO DE LABORES EN OBRA]])=YEAR(TODAY())),MONTH(TODAY()-30)&amp;"-"&amp;YEAR(TODAY()),"No Aplica")),"No Aplica")</f>
        <v>No Aplica</v>
      </c>
    </row>
    <row r="851" spans="1:29" x14ac:dyDescent="0.25">
      <c r="A851" s="2">
        <v>20600111354</v>
      </c>
      <c r="B851" s="3" t="s">
        <v>43</v>
      </c>
      <c r="C851" s="3" t="s">
        <v>43</v>
      </c>
      <c r="D851" s="3" t="s">
        <v>391</v>
      </c>
      <c r="E851" s="3" t="s">
        <v>392</v>
      </c>
      <c r="F851" s="36">
        <v>31453</v>
      </c>
      <c r="G851" s="3">
        <v>2</v>
      </c>
      <c r="H851" s="3" t="s">
        <v>1469</v>
      </c>
      <c r="I851" s="3" t="s">
        <v>5547</v>
      </c>
      <c r="J851" s="3" t="s">
        <v>5548</v>
      </c>
      <c r="K851" s="3" t="s">
        <v>93</v>
      </c>
      <c r="L851" s="8" t="s">
        <v>9813</v>
      </c>
      <c r="M851" s="5"/>
      <c r="N851" s="13" t="s">
        <v>1043</v>
      </c>
      <c r="O851" s="5">
        <v>44820</v>
      </c>
      <c r="P851" s="8">
        <v>1</v>
      </c>
      <c r="Q851" s="9">
        <v>4</v>
      </c>
      <c r="R851" s="9" t="str">
        <f>IFERROR(VLOOKUP(Tabla2[[#This Row],[CONTRATISTA PRNCIPAL]],Hoja1!$L$5:$M$9,2,FALSE),"CJV")</f>
        <v>CJV</v>
      </c>
      <c r="S851" s="9" t="str">
        <f>IF(Tabla2[[#This Row],[EMPRESA]]=Tabla2[[#This Row],[CONTRATISTA PRNCIPAL]],"Principal","Secundaria")</f>
        <v>Principal</v>
      </c>
      <c r="T851" s="10">
        <f>IFERROR(1/COUNTIF(Tabla2[CONTRATISTA PRNCIPAL],Tabla2[[#This Row],[CONTRATISTA PRNCIPAL]]),0)</f>
        <v>6.6666666666666671E-3</v>
      </c>
      <c r="U851" s="33">
        <f ca="1">IF(((TODAY()-Tabla2[[#This Row],[FECHA NACIMIENTO]])/365)&lt;18,"Corregir", IF(((TODAY()-Tabla2[[#This Row],[FECHA NACIMIENTO]])/365)&gt;80, "Corregir",ROUNDDOWN(((TODAY()-Tabla2[[#This Row],[FECHA NACIMIENTO]])/365),0)))</f>
        <v>37</v>
      </c>
      <c r="V85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851" s="34" t="str">
        <f ca="1">+IF(Tabla2[[#This Row],[Edad]]="Corregir","Corregir","Ok")</f>
        <v>Ok</v>
      </c>
      <c r="X851" s="10" t="str">
        <f>+IFERROR(VLOOKUP(Tabla2[[#This Row],[DISTRITO SEGÚN DNI]],Hoja1!$A$2:$B$55,2,FALSE),"No")</f>
        <v>ATE</v>
      </c>
      <c r="Y851" s="10" t="str">
        <f>IF(OR(LOWER(Tabla2[[#This Row],[GENERO]])="masculino", LOWER(Tabla2[[#This Row],[GENERO]])="femenino"),"OK","Corregir")</f>
        <v>OK</v>
      </c>
      <c r="Z851" s="10" t="str">
        <f>+IF(Tabla2[[#This Row],[Nro. DNI / CE]]="","Corregir",IF(LEN(Tabla2[[#This Row],[Nro. DNI / CE]])&gt;=8,"OK","Corregir"))</f>
        <v>OK</v>
      </c>
      <c r="AA851" s="10">
        <f>COUNTIF(Tabla2[APELLIDOS Y NOMBRES],Tabla2[[#This Row],[APELLIDOS Y NOMBRES]])</f>
        <v>1</v>
      </c>
      <c r="AB851" t="str">
        <f ca="1">+IFERROR(IF(Tabla2[[#This Row],[FECHA CESE/BAJA]]="","No Aplica",IF(AND(MONTH(Tabla2[[#This Row],[FECHA CESE/BAJA]])=MONTH(TODAY()-30),YEAR(Tabla2[[#This Row],[FECHA CESE/BAJA]])=YEAR(TODAY())),MONTH(TODAY()-30)&amp;"-"&amp;YEAR(TODAY()),"Borrar")),"No aplica")</f>
        <v>No Aplica</v>
      </c>
      <c r="AC851" t="str">
        <f ca="1">+IFERROR(IF(Tabla2[[#This Row],[FECHA INICIO DE LABORES EN OBRA]]="","No Aplica",IF(AND(MONTH(Tabla2[[#This Row],[FECHA INICIO DE LABORES EN OBRA]])=MONTH(TODAY()-30),YEAR(Tabla2[[#This Row],[FECHA INICIO DE LABORES EN OBRA]])=YEAR(TODAY())),MONTH(TODAY()-30)&amp;"-"&amp;YEAR(TODAY()),"No Aplica")),"No Aplica")</f>
        <v>No Aplica</v>
      </c>
    </row>
    <row r="852" spans="1:29" x14ac:dyDescent="0.25">
      <c r="A852" s="2">
        <v>20600111354</v>
      </c>
      <c r="B852" s="3" t="s">
        <v>43</v>
      </c>
      <c r="C852" s="3" t="s">
        <v>43</v>
      </c>
      <c r="D852" s="3" t="s">
        <v>5549</v>
      </c>
      <c r="E852" s="3" t="s">
        <v>5550</v>
      </c>
      <c r="F852" s="36">
        <v>33775</v>
      </c>
      <c r="G852" s="3">
        <v>2</v>
      </c>
      <c r="H852" s="3" t="s">
        <v>1469</v>
      </c>
      <c r="I852" s="3" t="s">
        <v>5551</v>
      </c>
      <c r="J852" s="3" t="s">
        <v>5552</v>
      </c>
      <c r="K852" s="3" t="s">
        <v>1219</v>
      </c>
      <c r="L852" s="8" t="s">
        <v>9813</v>
      </c>
      <c r="M852" s="5"/>
      <c r="N852" s="13" t="s">
        <v>1043</v>
      </c>
      <c r="O852" s="5">
        <v>44826</v>
      </c>
      <c r="P852" s="8">
        <v>1</v>
      </c>
      <c r="Q852" s="9">
        <v>4</v>
      </c>
      <c r="R852" s="9" t="str">
        <f>IFERROR(VLOOKUP(Tabla2[[#This Row],[CONTRATISTA PRNCIPAL]],Hoja1!$L$5:$M$9,2,FALSE),"CJV")</f>
        <v>CJV</v>
      </c>
      <c r="S852" s="9" t="str">
        <f>IF(Tabla2[[#This Row],[EMPRESA]]=Tabla2[[#This Row],[CONTRATISTA PRNCIPAL]],"Principal","Secundaria")</f>
        <v>Principal</v>
      </c>
      <c r="T852" s="10">
        <f>IFERROR(1/COUNTIF(Tabla2[CONTRATISTA PRNCIPAL],Tabla2[[#This Row],[CONTRATISTA PRNCIPAL]]),0)</f>
        <v>6.6666666666666671E-3</v>
      </c>
      <c r="U852" s="33">
        <f ca="1">IF(((TODAY()-Tabla2[[#This Row],[FECHA NACIMIENTO]])/365)&lt;18,"Corregir", IF(((TODAY()-Tabla2[[#This Row],[FECHA NACIMIENTO]])/365)&gt;80, "Corregir",ROUNDDOWN(((TODAY()-Tabla2[[#This Row],[FECHA NACIMIENTO]])/365),0)))</f>
        <v>31</v>
      </c>
      <c r="V85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852" s="34" t="str">
        <f ca="1">+IF(Tabla2[[#This Row],[Edad]]="Corregir","Corregir","Ok")</f>
        <v>Ok</v>
      </c>
      <c r="X852" s="10" t="str">
        <f>+IFERROR(VLOOKUP(Tabla2[[#This Row],[DISTRITO SEGÚN DNI]],Hoja1!$A$2:$B$55,2,FALSE),"No")</f>
        <v>No</v>
      </c>
      <c r="Y852" s="10" t="str">
        <f>IF(OR(LOWER(Tabla2[[#This Row],[GENERO]])="masculino", LOWER(Tabla2[[#This Row],[GENERO]])="femenino"),"OK","Corregir")</f>
        <v>OK</v>
      </c>
      <c r="Z852" s="10" t="str">
        <f>+IF(Tabla2[[#This Row],[Nro. DNI / CE]]="","Corregir",IF(LEN(Tabla2[[#This Row],[Nro. DNI / CE]])&gt;=8,"OK","Corregir"))</f>
        <v>OK</v>
      </c>
      <c r="AA852" s="10">
        <f>COUNTIF(Tabla2[APELLIDOS Y NOMBRES],Tabla2[[#This Row],[APELLIDOS Y NOMBRES]])</f>
        <v>1</v>
      </c>
      <c r="AB852" t="str">
        <f ca="1">+IFERROR(IF(Tabla2[[#This Row],[FECHA CESE/BAJA]]="","No Aplica",IF(AND(MONTH(Tabla2[[#This Row],[FECHA CESE/BAJA]])=MONTH(TODAY()-30),YEAR(Tabla2[[#This Row],[FECHA CESE/BAJA]])=YEAR(TODAY())),MONTH(TODAY()-30)&amp;"-"&amp;YEAR(TODAY()),"Borrar")),"No aplica")</f>
        <v>No Aplica</v>
      </c>
      <c r="AC852" t="str">
        <f ca="1">+IFERROR(IF(Tabla2[[#This Row],[FECHA INICIO DE LABORES EN OBRA]]="","No Aplica",IF(AND(MONTH(Tabla2[[#This Row],[FECHA INICIO DE LABORES EN OBRA]])=MONTH(TODAY()-30),YEAR(Tabla2[[#This Row],[FECHA INICIO DE LABORES EN OBRA]])=YEAR(TODAY())),MONTH(TODAY()-30)&amp;"-"&amp;YEAR(TODAY()),"No Aplica")),"No Aplica")</f>
        <v>No Aplica</v>
      </c>
    </row>
    <row r="853" spans="1:29" x14ac:dyDescent="0.25">
      <c r="A853" s="2">
        <v>20600111354</v>
      </c>
      <c r="B853" s="3" t="s">
        <v>43</v>
      </c>
      <c r="C853" s="3" t="s">
        <v>43</v>
      </c>
      <c r="D853" s="3" t="s">
        <v>5553</v>
      </c>
      <c r="E853" s="3" t="s">
        <v>5554</v>
      </c>
      <c r="F853" s="36">
        <v>25086</v>
      </c>
      <c r="G853" s="3">
        <v>1</v>
      </c>
      <c r="H853" s="3" t="s">
        <v>5423</v>
      </c>
      <c r="I853" s="3" t="s">
        <v>5555</v>
      </c>
      <c r="J853" s="3" t="s">
        <v>5556</v>
      </c>
      <c r="K853" s="3" t="s">
        <v>6477</v>
      </c>
      <c r="L853" s="8" t="s">
        <v>9818</v>
      </c>
      <c r="M853" s="5"/>
      <c r="N853" s="13" t="s">
        <v>1043</v>
      </c>
      <c r="O853" s="5">
        <v>44839</v>
      </c>
      <c r="P853" s="8">
        <v>1</v>
      </c>
      <c r="Q853" s="9">
        <v>1</v>
      </c>
      <c r="R853" s="9" t="str">
        <f>IFERROR(VLOOKUP(Tabla2[[#This Row],[CONTRATISTA PRNCIPAL]],Hoja1!$L$5:$M$9,2,FALSE),"CJV")</f>
        <v>CJV</v>
      </c>
      <c r="S853" s="9" t="str">
        <f>IF(Tabla2[[#This Row],[EMPRESA]]=Tabla2[[#This Row],[CONTRATISTA PRNCIPAL]],"Principal","Secundaria")</f>
        <v>Principal</v>
      </c>
      <c r="T853" s="10">
        <f>IFERROR(1/COUNTIF(Tabla2[CONTRATISTA PRNCIPAL],Tabla2[[#This Row],[CONTRATISTA PRNCIPAL]]),0)</f>
        <v>6.6666666666666671E-3</v>
      </c>
      <c r="U853" s="33">
        <f ca="1">IF(((TODAY()-Tabla2[[#This Row],[FECHA NACIMIENTO]])/365)&lt;18,"Corregir", IF(((TODAY()-Tabla2[[#This Row],[FECHA NACIMIENTO]])/365)&gt;80, "Corregir",ROUNDDOWN(((TODAY()-Tabla2[[#This Row],[FECHA NACIMIENTO]])/365),0)))</f>
        <v>55</v>
      </c>
      <c r="V85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853" s="34" t="str">
        <f ca="1">+IF(Tabla2[[#This Row],[Edad]]="Corregir","Corregir","Ok")</f>
        <v>Ok</v>
      </c>
      <c r="X853" s="10" t="str">
        <f>+IFERROR(VLOOKUP(Tabla2[[#This Row],[DISTRITO SEGÚN DNI]],Hoja1!$A$2:$B$55,2,FALSE),"No")</f>
        <v>No</v>
      </c>
      <c r="Y853" s="10" t="str">
        <f>IF(OR(LOWER(Tabla2[[#This Row],[GENERO]])="masculino", LOWER(Tabla2[[#This Row],[GENERO]])="femenino"),"OK","Corregir")</f>
        <v>OK</v>
      </c>
      <c r="Z853" s="10" t="str">
        <f>+IF(Tabla2[[#This Row],[Nro. DNI / CE]]="","Corregir",IF(LEN(Tabla2[[#This Row],[Nro. DNI / CE]])&gt;=8,"OK","Corregir"))</f>
        <v>OK</v>
      </c>
      <c r="AA853" s="10">
        <f>COUNTIF(Tabla2[APELLIDOS Y NOMBRES],Tabla2[[#This Row],[APELLIDOS Y NOMBRES]])</f>
        <v>1</v>
      </c>
      <c r="AB853" t="str">
        <f ca="1">+IFERROR(IF(Tabla2[[#This Row],[FECHA CESE/BAJA]]="","No Aplica",IF(AND(MONTH(Tabla2[[#This Row],[FECHA CESE/BAJA]])=MONTH(TODAY()-30),YEAR(Tabla2[[#This Row],[FECHA CESE/BAJA]])=YEAR(TODAY())),MONTH(TODAY()-30)&amp;"-"&amp;YEAR(TODAY()),"Borrar")),"No aplica")</f>
        <v>No Aplica</v>
      </c>
      <c r="AC853" t="str">
        <f ca="1">+IFERROR(IF(Tabla2[[#This Row],[FECHA INICIO DE LABORES EN OBRA]]="","No Aplica",IF(AND(MONTH(Tabla2[[#This Row],[FECHA INICIO DE LABORES EN OBRA]])=MONTH(TODAY()-30),YEAR(Tabla2[[#This Row],[FECHA INICIO DE LABORES EN OBRA]])=YEAR(TODAY())),MONTH(TODAY()-30)&amp;"-"&amp;YEAR(TODAY()),"No Aplica")),"No Aplica")</f>
        <v>No Aplica</v>
      </c>
    </row>
    <row r="854" spans="1:29" x14ac:dyDescent="0.25">
      <c r="A854" s="2">
        <v>20600111354</v>
      </c>
      <c r="B854" s="3" t="s">
        <v>43</v>
      </c>
      <c r="C854" s="3" t="s">
        <v>43</v>
      </c>
      <c r="D854" s="3" t="s">
        <v>5557</v>
      </c>
      <c r="E854" s="3" t="s">
        <v>5558</v>
      </c>
      <c r="F854" s="36">
        <v>34711</v>
      </c>
      <c r="G854" s="3">
        <v>2</v>
      </c>
      <c r="H854" s="3" t="s">
        <v>1469</v>
      </c>
      <c r="I854" s="3" t="s">
        <v>5467</v>
      </c>
      <c r="J854" s="3" t="s">
        <v>10419</v>
      </c>
      <c r="K854" s="3" t="s">
        <v>1200</v>
      </c>
      <c r="L854" s="8" t="s">
        <v>9813</v>
      </c>
      <c r="M854" s="5"/>
      <c r="N854" s="13" t="s">
        <v>1043</v>
      </c>
      <c r="O854" s="5">
        <v>44856</v>
      </c>
      <c r="P854" s="8">
        <v>1</v>
      </c>
      <c r="Q854" s="9">
        <v>4</v>
      </c>
      <c r="R854" s="9" t="str">
        <f>IFERROR(VLOOKUP(Tabla2[[#This Row],[CONTRATISTA PRNCIPAL]],Hoja1!$L$5:$M$9,2,FALSE),"CJV")</f>
        <v>CJV</v>
      </c>
      <c r="S854" s="9" t="str">
        <f>IF(Tabla2[[#This Row],[EMPRESA]]=Tabla2[[#This Row],[CONTRATISTA PRNCIPAL]],"Principal","Secundaria")</f>
        <v>Principal</v>
      </c>
      <c r="T854" s="10">
        <f>IFERROR(1/COUNTIF(Tabla2[CONTRATISTA PRNCIPAL],Tabla2[[#This Row],[CONTRATISTA PRNCIPAL]]),0)</f>
        <v>6.6666666666666671E-3</v>
      </c>
      <c r="U854" s="33">
        <f ca="1">IF(((TODAY()-Tabla2[[#This Row],[FECHA NACIMIENTO]])/365)&lt;18,"Corregir", IF(((TODAY()-Tabla2[[#This Row],[FECHA NACIMIENTO]])/365)&gt;80, "Corregir",ROUNDDOWN(((TODAY()-Tabla2[[#This Row],[FECHA NACIMIENTO]])/365),0)))</f>
        <v>28</v>
      </c>
      <c r="V85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854" s="34" t="str">
        <f ca="1">+IF(Tabla2[[#This Row],[Edad]]="Corregir","Corregir","Ok")</f>
        <v>Ok</v>
      </c>
      <c r="X854" s="10" t="str">
        <f>+IFERROR(VLOOKUP(Tabla2[[#This Row],[DISTRITO SEGÚN DNI]],Hoja1!$A$2:$B$55,2,FALSE),"No")</f>
        <v>No</v>
      </c>
      <c r="Y854" s="10" t="str">
        <f>IF(OR(LOWER(Tabla2[[#This Row],[GENERO]])="masculino", LOWER(Tabla2[[#This Row],[GENERO]])="femenino"),"OK","Corregir")</f>
        <v>OK</v>
      </c>
      <c r="Z854" s="10" t="str">
        <f>+IF(Tabla2[[#This Row],[Nro. DNI / CE]]="","Corregir",IF(LEN(Tabla2[[#This Row],[Nro. DNI / CE]])&gt;=8,"OK","Corregir"))</f>
        <v>OK</v>
      </c>
      <c r="AA854" s="10">
        <f>COUNTIF(Tabla2[APELLIDOS Y NOMBRES],Tabla2[[#This Row],[APELLIDOS Y NOMBRES]])</f>
        <v>1</v>
      </c>
      <c r="AB854" t="str">
        <f ca="1">+IFERROR(IF(Tabla2[[#This Row],[FECHA CESE/BAJA]]="","No Aplica",IF(AND(MONTH(Tabla2[[#This Row],[FECHA CESE/BAJA]])=MONTH(TODAY()-30),YEAR(Tabla2[[#This Row],[FECHA CESE/BAJA]])=YEAR(TODAY())),MONTH(TODAY()-30)&amp;"-"&amp;YEAR(TODAY()),"Borrar")),"No aplica")</f>
        <v>No Aplica</v>
      </c>
      <c r="AC854" t="str">
        <f ca="1">+IFERROR(IF(Tabla2[[#This Row],[FECHA INICIO DE LABORES EN OBRA]]="","No Aplica",IF(AND(MONTH(Tabla2[[#This Row],[FECHA INICIO DE LABORES EN OBRA]])=MONTH(TODAY()-30),YEAR(Tabla2[[#This Row],[FECHA INICIO DE LABORES EN OBRA]])=YEAR(TODAY())),MONTH(TODAY()-30)&amp;"-"&amp;YEAR(TODAY()),"No Aplica")),"No Aplica")</f>
        <v>No Aplica</v>
      </c>
    </row>
    <row r="855" spans="1:29" x14ac:dyDescent="0.25">
      <c r="A855" s="2">
        <v>20600111354</v>
      </c>
      <c r="B855" s="3" t="s">
        <v>43</v>
      </c>
      <c r="C855" s="3" t="s">
        <v>43</v>
      </c>
      <c r="D855" s="3" t="s">
        <v>5559</v>
      </c>
      <c r="E855" s="3" t="s">
        <v>5560</v>
      </c>
      <c r="F855" s="36">
        <v>32764</v>
      </c>
      <c r="G855" s="3">
        <v>1</v>
      </c>
      <c r="H855" s="3" t="s">
        <v>5450</v>
      </c>
      <c r="I855" s="3" t="s">
        <v>5561</v>
      </c>
      <c r="J855" s="3" t="s">
        <v>5562</v>
      </c>
      <c r="K855" s="3" t="s">
        <v>1063</v>
      </c>
      <c r="L855" s="8" t="s">
        <v>9818</v>
      </c>
      <c r="M855" s="5"/>
      <c r="N855" s="13" t="s">
        <v>1043</v>
      </c>
      <c r="O855" s="5">
        <v>44882</v>
      </c>
      <c r="P855" s="8">
        <v>1</v>
      </c>
      <c r="Q855" s="9">
        <v>1</v>
      </c>
      <c r="R855" s="9" t="str">
        <f>IFERROR(VLOOKUP(Tabla2[[#This Row],[CONTRATISTA PRNCIPAL]],Hoja1!$L$5:$M$9,2,FALSE),"CJV")</f>
        <v>CJV</v>
      </c>
      <c r="S855" s="9" t="str">
        <f>IF(Tabla2[[#This Row],[EMPRESA]]=Tabla2[[#This Row],[CONTRATISTA PRNCIPAL]],"Principal","Secundaria")</f>
        <v>Principal</v>
      </c>
      <c r="T855" s="10">
        <f>IFERROR(1/COUNTIF(Tabla2[CONTRATISTA PRNCIPAL],Tabla2[[#This Row],[CONTRATISTA PRNCIPAL]]),0)</f>
        <v>6.6666666666666671E-3</v>
      </c>
      <c r="U855" s="33">
        <f ca="1">IF(((TODAY()-Tabla2[[#This Row],[FECHA NACIMIENTO]])/365)&lt;18,"Corregir", IF(((TODAY()-Tabla2[[#This Row],[FECHA NACIMIENTO]])/365)&gt;80, "Corregir",ROUNDDOWN(((TODAY()-Tabla2[[#This Row],[FECHA NACIMIENTO]])/365),0)))</f>
        <v>34</v>
      </c>
      <c r="V85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855" s="34" t="str">
        <f ca="1">+IF(Tabla2[[#This Row],[Edad]]="Corregir","Corregir","Ok")</f>
        <v>Ok</v>
      </c>
      <c r="X855" s="10" t="str">
        <f>+IFERROR(VLOOKUP(Tabla2[[#This Row],[DISTRITO SEGÚN DNI]],Hoja1!$A$2:$B$55,2,FALSE),"No")</f>
        <v>No</v>
      </c>
      <c r="Y855" s="10" t="str">
        <f>IF(OR(LOWER(Tabla2[[#This Row],[GENERO]])="masculino", LOWER(Tabla2[[#This Row],[GENERO]])="femenino"),"OK","Corregir")</f>
        <v>OK</v>
      </c>
      <c r="Z855" s="10" t="str">
        <f>+IF(Tabla2[[#This Row],[Nro. DNI / CE]]="","Corregir",IF(LEN(Tabla2[[#This Row],[Nro. DNI / CE]])&gt;=8,"OK","Corregir"))</f>
        <v>OK</v>
      </c>
      <c r="AA855" s="10">
        <f>COUNTIF(Tabla2[APELLIDOS Y NOMBRES],Tabla2[[#This Row],[APELLIDOS Y NOMBRES]])</f>
        <v>1</v>
      </c>
      <c r="AB855" t="str">
        <f ca="1">+IFERROR(IF(Tabla2[[#This Row],[FECHA CESE/BAJA]]="","No Aplica",IF(AND(MONTH(Tabla2[[#This Row],[FECHA CESE/BAJA]])=MONTH(TODAY()-30),YEAR(Tabla2[[#This Row],[FECHA CESE/BAJA]])=YEAR(TODAY())),MONTH(TODAY()-30)&amp;"-"&amp;YEAR(TODAY()),"Borrar")),"No aplica")</f>
        <v>No Aplica</v>
      </c>
      <c r="AC855" t="str">
        <f ca="1">+IFERROR(IF(Tabla2[[#This Row],[FECHA INICIO DE LABORES EN OBRA]]="","No Aplica",IF(AND(MONTH(Tabla2[[#This Row],[FECHA INICIO DE LABORES EN OBRA]])=MONTH(TODAY()-30),YEAR(Tabla2[[#This Row],[FECHA INICIO DE LABORES EN OBRA]])=YEAR(TODAY())),MONTH(TODAY()-30)&amp;"-"&amp;YEAR(TODAY()),"No Aplica")),"No Aplica")</f>
        <v>No Aplica</v>
      </c>
    </row>
    <row r="856" spans="1:29" x14ac:dyDescent="0.25">
      <c r="A856" s="2">
        <v>20600111354</v>
      </c>
      <c r="B856" s="3" t="s">
        <v>43</v>
      </c>
      <c r="C856" s="3" t="s">
        <v>43</v>
      </c>
      <c r="D856" s="3" t="s">
        <v>393</v>
      </c>
      <c r="E856" s="3" t="s">
        <v>394</v>
      </c>
      <c r="F856" s="36">
        <v>33604</v>
      </c>
      <c r="G856" s="3">
        <v>2</v>
      </c>
      <c r="H856" s="3" t="s">
        <v>1469</v>
      </c>
      <c r="I856" s="3" t="s">
        <v>5563</v>
      </c>
      <c r="J856" s="3" t="s">
        <v>5564</v>
      </c>
      <c r="K856" s="3" t="s">
        <v>93</v>
      </c>
      <c r="L856" s="8" t="s">
        <v>9813</v>
      </c>
      <c r="M856" s="5"/>
      <c r="N856" s="13" t="s">
        <v>1043</v>
      </c>
      <c r="O856" s="5">
        <v>44880</v>
      </c>
      <c r="P856" s="8">
        <v>1</v>
      </c>
      <c r="Q856" s="9">
        <v>4</v>
      </c>
      <c r="R856" s="9" t="str">
        <f>IFERROR(VLOOKUP(Tabla2[[#This Row],[CONTRATISTA PRNCIPAL]],Hoja1!$L$5:$M$9,2,FALSE),"CJV")</f>
        <v>CJV</v>
      </c>
      <c r="S856" s="9" t="str">
        <f>IF(Tabla2[[#This Row],[EMPRESA]]=Tabla2[[#This Row],[CONTRATISTA PRNCIPAL]],"Principal","Secundaria")</f>
        <v>Principal</v>
      </c>
      <c r="T856" s="10">
        <f>IFERROR(1/COUNTIF(Tabla2[CONTRATISTA PRNCIPAL],Tabla2[[#This Row],[CONTRATISTA PRNCIPAL]]),0)</f>
        <v>6.6666666666666671E-3</v>
      </c>
      <c r="U856" s="33">
        <f ca="1">IF(((TODAY()-Tabla2[[#This Row],[FECHA NACIMIENTO]])/365)&lt;18,"Corregir", IF(((TODAY()-Tabla2[[#This Row],[FECHA NACIMIENTO]])/365)&gt;80, "Corregir",ROUNDDOWN(((TODAY()-Tabla2[[#This Row],[FECHA NACIMIENTO]])/365),0)))</f>
        <v>31</v>
      </c>
      <c r="V85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856" s="34" t="str">
        <f ca="1">+IF(Tabla2[[#This Row],[Edad]]="Corregir","Corregir","Ok")</f>
        <v>Ok</v>
      </c>
      <c r="X856" s="10" t="str">
        <f>+IFERROR(VLOOKUP(Tabla2[[#This Row],[DISTRITO SEGÚN DNI]],Hoja1!$A$2:$B$55,2,FALSE),"No")</f>
        <v>ATE</v>
      </c>
      <c r="Y856" s="10" t="str">
        <f>IF(OR(LOWER(Tabla2[[#This Row],[GENERO]])="masculino", LOWER(Tabla2[[#This Row],[GENERO]])="femenino"),"OK","Corregir")</f>
        <v>OK</v>
      </c>
      <c r="Z856" s="10" t="str">
        <f>+IF(Tabla2[[#This Row],[Nro. DNI / CE]]="","Corregir",IF(LEN(Tabla2[[#This Row],[Nro. DNI / CE]])&gt;=8,"OK","Corregir"))</f>
        <v>OK</v>
      </c>
      <c r="AA856" s="10">
        <f>COUNTIF(Tabla2[APELLIDOS Y NOMBRES],Tabla2[[#This Row],[APELLIDOS Y NOMBRES]])</f>
        <v>1</v>
      </c>
      <c r="AB856" t="str">
        <f ca="1">+IFERROR(IF(Tabla2[[#This Row],[FECHA CESE/BAJA]]="","No Aplica",IF(AND(MONTH(Tabla2[[#This Row],[FECHA CESE/BAJA]])=MONTH(TODAY()-30),YEAR(Tabla2[[#This Row],[FECHA CESE/BAJA]])=YEAR(TODAY())),MONTH(TODAY()-30)&amp;"-"&amp;YEAR(TODAY()),"Borrar")),"No aplica")</f>
        <v>No Aplica</v>
      </c>
      <c r="AC856" t="str">
        <f ca="1">+IFERROR(IF(Tabla2[[#This Row],[FECHA INICIO DE LABORES EN OBRA]]="","No Aplica",IF(AND(MONTH(Tabla2[[#This Row],[FECHA INICIO DE LABORES EN OBRA]])=MONTH(TODAY()-30),YEAR(Tabla2[[#This Row],[FECHA INICIO DE LABORES EN OBRA]])=YEAR(TODAY())),MONTH(TODAY()-30)&amp;"-"&amp;YEAR(TODAY()),"No Aplica")),"No Aplica")</f>
        <v>No Aplica</v>
      </c>
    </row>
    <row r="857" spans="1:29" x14ac:dyDescent="0.25">
      <c r="A857" s="2">
        <v>20600111354</v>
      </c>
      <c r="B857" s="3" t="s">
        <v>43</v>
      </c>
      <c r="C857" s="3" t="s">
        <v>43</v>
      </c>
      <c r="D857" s="3" t="s">
        <v>5565</v>
      </c>
      <c r="E857" s="3" t="s">
        <v>5566</v>
      </c>
      <c r="F857" s="36">
        <v>27882</v>
      </c>
      <c r="G857" s="3">
        <v>2</v>
      </c>
      <c r="H857" s="3" t="s">
        <v>1469</v>
      </c>
      <c r="I857" s="3" t="s">
        <v>4225</v>
      </c>
      <c r="J857" s="3" t="s">
        <v>5567</v>
      </c>
      <c r="K857" s="3" t="s">
        <v>1063</v>
      </c>
      <c r="L857" s="8" t="s">
        <v>9813</v>
      </c>
      <c r="M857" s="5"/>
      <c r="N857" s="13" t="s">
        <v>1043</v>
      </c>
      <c r="O857" s="5">
        <v>44893</v>
      </c>
      <c r="P857" s="8">
        <v>1</v>
      </c>
      <c r="Q857" s="9">
        <v>4</v>
      </c>
      <c r="R857" s="9" t="str">
        <f>IFERROR(VLOOKUP(Tabla2[[#This Row],[CONTRATISTA PRNCIPAL]],Hoja1!$L$5:$M$9,2,FALSE),"CJV")</f>
        <v>CJV</v>
      </c>
      <c r="S857" s="9" t="str">
        <f>IF(Tabla2[[#This Row],[EMPRESA]]=Tabla2[[#This Row],[CONTRATISTA PRNCIPAL]],"Principal","Secundaria")</f>
        <v>Principal</v>
      </c>
      <c r="T857" s="10">
        <f>IFERROR(1/COUNTIF(Tabla2[CONTRATISTA PRNCIPAL],Tabla2[[#This Row],[CONTRATISTA PRNCIPAL]]),0)</f>
        <v>6.6666666666666671E-3</v>
      </c>
      <c r="U857" s="33">
        <f ca="1">IF(((TODAY()-Tabla2[[#This Row],[FECHA NACIMIENTO]])/365)&lt;18,"Corregir", IF(((TODAY()-Tabla2[[#This Row],[FECHA NACIMIENTO]])/365)&gt;80, "Corregir",ROUNDDOWN(((TODAY()-Tabla2[[#This Row],[FECHA NACIMIENTO]])/365),0)))</f>
        <v>47</v>
      </c>
      <c r="V85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857" s="34" t="str">
        <f ca="1">+IF(Tabla2[[#This Row],[Edad]]="Corregir","Corregir","Ok")</f>
        <v>Ok</v>
      </c>
      <c r="X857" s="10" t="str">
        <f>+IFERROR(VLOOKUP(Tabla2[[#This Row],[DISTRITO SEGÚN DNI]],Hoja1!$A$2:$B$55,2,FALSE),"No")</f>
        <v>No</v>
      </c>
      <c r="Y857" s="10" t="str">
        <f>IF(OR(LOWER(Tabla2[[#This Row],[GENERO]])="masculino", LOWER(Tabla2[[#This Row],[GENERO]])="femenino"),"OK","Corregir")</f>
        <v>OK</v>
      </c>
      <c r="Z857" s="10" t="str">
        <f>+IF(Tabla2[[#This Row],[Nro. DNI / CE]]="","Corregir",IF(LEN(Tabla2[[#This Row],[Nro. DNI / CE]])&gt;=8,"OK","Corregir"))</f>
        <v>OK</v>
      </c>
      <c r="AA857" s="10">
        <f>COUNTIF(Tabla2[APELLIDOS Y NOMBRES],Tabla2[[#This Row],[APELLIDOS Y NOMBRES]])</f>
        <v>1</v>
      </c>
      <c r="AB857" t="str">
        <f ca="1">+IFERROR(IF(Tabla2[[#This Row],[FECHA CESE/BAJA]]="","No Aplica",IF(AND(MONTH(Tabla2[[#This Row],[FECHA CESE/BAJA]])=MONTH(TODAY()-30),YEAR(Tabla2[[#This Row],[FECHA CESE/BAJA]])=YEAR(TODAY())),MONTH(TODAY()-30)&amp;"-"&amp;YEAR(TODAY()),"Borrar")),"No aplica")</f>
        <v>No Aplica</v>
      </c>
      <c r="AC857" t="str">
        <f ca="1">+IFERROR(IF(Tabla2[[#This Row],[FECHA INICIO DE LABORES EN OBRA]]="","No Aplica",IF(AND(MONTH(Tabla2[[#This Row],[FECHA INICIO DE LABORES EN OBRA]])=MONTH(TODAY()-30),YEAR(Tabla2[[#This Row],[FECHA INICIO DE LABORES EN OBRA]])=YEAR(TODAY())),MONTH(TODAY()-30)&amp;"-"&amp;YEAR(TODAY()),"No Aplica")),"No Aplica")</f>
        <v>No Aplica</v>
      </c>
    </row>
    <row r="858" spans="1:29" x14ac:dyDescent="0.25">
      <c r="A858" s="2">
        <v>20600111354</v>
      </c>
      <c r="B858" s="3" t="s">
        <v>43</v>
      </c>
      <c r="C858" s="3" t="s">
        <v>43</v>
      </c>
      <c r="D858" s="3" t="s">
        <v>395</v>
      </c>
      <c r="E858" s="3" t="s">
        <v>396</v>
      </c>
      <c r="F858" s="36">
        <v>35735</v>
      </c>
      <c r="G858" s="3">
        <v>2</v>
      </c>
      <c r="H858" s="3" t="s">
        <v>1469</v>
      </c>
      <c r="I858" s="3" t="s">
        <v>5568</v>
      </c>
      <c r="J858" s="3" t="s">
        <v>5569</v>
      </c>
      <c r="K858" s="3" t="s">
        <v>93</v>
      </c>
      <c r="L858" s="8" t="s">
        <v>9813</v>
      </c>
      <c r="M858" s="5"/>
      <c r="N858" s="13" t="s">
        <v>1043</v>
      </c>
      <c r="O858" s="5">
        <v>44893</v>
      </c>
      <c r="P858" s="8">
        <v>1</v>
      </c>
      <c r="Q858" s="9">
        <v>4</v>
      </c>
      <c r="R858" s="9" t="str">
        <f>IFERROR(VLOOKUP(Tabla2[[#This Row],[CONTRATISTA PRNCIPAL]],Hoja1!$L$5:$M$9,2,FALSE),"CJV")</f>
        <v>CJV</v>
      </c>
      <c r="S858" s="9" t="str">
        <f>IF(Tabla2[[#This Row],[EMPRESA]]=Tabla2[[#This Row],[CONTRATISTA PRNCIPAL]],"Principal","Secundaria")</f>
        <v>Principal</v>
      </c>
      <c r="T858" s="10">
        <f>IFERROR(1/COUNTIF(Tabla2[CONTRATISTA PRNCIPAL],Tabla2[[#This Row],[CONTRATISTA PRNCIPAL]]),0)</f>
        <v>6.6666666666666671E-3</v>
      </c>
      <c r="U858" s="33">
        <f ca="1">IF(((TODAY()-Tabla2[[#This Row],[FECHA NACIMIENTO]])/365)&lt;18,"Corregir", IF(((TODAY()-Tabla2[[#This Row],[FECHA NACIMIENTO]])/365)&gt;80, "Corregir",ROUNDDOWN(((TODAY()-Tabla2[[#This Row],[FECHA NACIMIENTO]])/365),0)))</f>
        <v>25</v>
      </c>
      <c r="V85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858" s="34" t="str">
        <f ca="1">+IF(Tabla2[[#This Row],[Edad]]="Corregir","Corregir","Ok")</f>
        <v>Ok</v>
      </c>
      <c r="X858" s="10" t="str">
        <f>+IFERROR(VLOOKUP(Tabla2[[#This Row],[DISTRITO SEGÚN DNI]],Hoja1!$A$2:$B$55,2,FALSE),"No")</f>
        <v>ATE</v>
      </c>
      <c r="Y858" s="10" t="str">
        <f>IF(OR(LOWER(Tabla2[[#This Row],[GENERO]])="masculino", LOWER(Tabla2[[#This Row],[GENERO]])="femenino"),"OK","Corregir")</f>
        <v>OK</v>
      </c>
      <c r="Z858" s="10" t="str">
        <f>+IF(Tabla2[[#This Row],[Nro. DNI / CE]]="","Corregir",IF(LEN(Tabla2[[#This Row],[Nro. DNI / CE]])&gt;=8,"OK","Corregir"))</f>
        <v>OK</v>
      </c>
      <c r="AA858" s="10">
        <f>COUNTIF(Tabla2[APELLIDOS Y NOMBRES],Tabla2[[#This Row],[APELLIDOS Y NOMBRES]])</f>
        <v>1</v>
      </c>
      <c r="AB858" t="str">
        <f ca="1">+IFERROR(IF(Tabla2[[#This Row],[FECHA CESE/BAJA]]="","No Aplica",IF(AND(MONTH(Tabla2[[#This Row],[FECHA CESE/BAJA]])=MONTH(TODAY()-30),YEAR(Tabla2[[#This Row],[FECHA CESE/BAJA]])=YEAR(TODAY())),MONTH(TODAY()-30)&amp;"-"&amp;YEAR(TODAY()),"Borrar")),"No aplica")</f>
        <v>No Aplica</v>
      </c>
      <c r="AC858" t="str">
        <f ca="1">+IFERROR(IF(Tabla2[[#This Row],[FECHA INICIO DE LABORES EN OBRA]]="","No Aplica",IF(AND(MONTH(Tabla2[[#This Row],[FECHA INICIO DE LABORES EN OBRA]])=MONTH(TODAY()-30),YEAR(Tabla2[[#This Row],[FECHA INICIO DE LABORES EN OBRA]])=YEAR(TODAY())),MONTH(TODAY()-30)&amp;"-"&amp;YEAR(TODAY()),"No Aplica")),"No Aplica")</f>
        <v>No Aplica</v>
      </c>
    </row>
    <row r="859" spans="1:29" x14ac:dyDescent="0.25">
      <c r="A859" s="2">
        <v>20600111354</v>
      </c>
      <c r="B859" s="3" t="s">
        <v>43</v>
      </c>
      <c r="C859" s="3" t="s">
        <v>43</v>
      </c>
      <c r="D859" s="3" t="s">
        <v>5570</v>
      </c>
      <c r="E859" s="3" t="s">
        <v>5571</v>
      </c>
      <c r="F859" s="36">
        <v>34066</v>
      </c>
      <c r="G859" s="3">
        <v>2</v>
      </c>
      <c r="H859" s="3" t="s">
        <v>1469</v>
      </c>
      <c r="I859" s="3" t="s">
        <v>5572</v>
      </c>
      <c r="J859" s="3" t="s">
        <v>5573</v>
      </c>
      <c r="K859" s="3" t="s">
        <v>1219</v>
      </c>
      <c r="L859" s="8" t="s">
        <v>9813</v>
      </c>
      <c r="M859" s="5"/>
      <c r="N859" s="13" t="s">
        <v>1043</v>
      </c>
      <c r="O859" s="5">
        <v>44893</v>
      </c>
      <c r="P859" s="8">
        <v>1</v>
      </c>
      <c r="Q859" s="9">
        <v>4</v>
      </c>
      <c r="R859" s="9" t="str">
        <f>IFERROR(VLOOKUP(Tabla2[[#This Row],[CONTRATISTA PRNCIPAL]],Hoja1!$L$5:$M$9,2,FALSE),"CJV")</f>
        <v>CJV</v>
      </c>
      <c r="S859" s="9" t="str">
        <f>IF(Tabla2[[#This Row],[EMPRESA]]=Tabla2[[#This Row],[CONTRATISTA PRNCIPAL]],"Principal","Secundaria")</f>
        <v>Principal</v>
      </c>
      <c r="T859" s="10">
        <f>IFERROR(1/COUNTIF(Tabla2[CONTRATISTA PRNCIPAL],Tabla2[[#This Row],[CONTRATISTA PRNCIPAL]]),0)</f>
        <v>6.6666666666666671E-3</v>
      </c>
      <c r="U859" s="33">
        <f ca="1">IF(((TODAY()-Tabla2[[#This Row],[FECHA NACIMIENTO]])/365)&lt;18,"Corregir", IF(((TODAY()-Tabla2[[#This Row],[FECHA NACIMIENTO]])/365)&gt;80, "Corregir",ROUNDDOWN(((TODAY()-Tabla2[[#This Row],[FECHA NACIMIENTO]])/365),0)))</f>
        <v>30</v>
      </c>
      <c r="V85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859" s="34" t="str">
        <f ca="1">+IF(Tabla2[[#This Row],[Edad]]="Corregir","Corregir","Ok")</f>
        <v>Ok</v>
      </c>
      <c r="X859" s="10" t="str">
        <f>+IFERROR(VLOOKUP(Tabla2[[#This Row],[DISTRITO SEGÚN DNI]],Hoja1!$A$2:$B$55,2,FALSE),"No")</f>
        <v>No</v>
      </c>
      <c r="Y859" s="10" t="str">
        <f>IF(OR(LOWER(Tabla2[[#This Row],[GENERO]])="masculino", LOWER(Tabla2[[#This Row],[GENERO]])="femenino"),"OK","Corregir")</f>
        <v>OK</v>
      </c>
      <c r="Z859" s="10" t="str">
        <f>+IF(Tabla2[[#This Row],[Nro. DNI / CE]]="","Corregir",IF(LEN(Tabla2[[#This Row],[Nro. DNI / CE]])&gt;=8,"OK","Corregir"))</f>
        <v>OK</v>
      </c>
      <c r="AA859" s="10">
        <f>COUNTIF(Tabla2[APELLIDOS Y NOMBRES],Tabla2[[#This Row],[APELLIDOS Y NOMBRES]])</f>
        <v>1</v>
      </c>
      <c r="AB859" t="str">
        <f ca="1">+IFERROR(IF(Tabla2[[#This Row],[FECHA CESE/BAJA]]="","No Aplica",IF(AND(MONTH(Tabla2[[#This Row],[FECHA CESE/BAJA]])=MONTH(TODAY()-30),YEAR(Tabla2[[#This Row],[FECHA CESE/BAJA]])=YEAR(TODAY())),MONTH(TODAY()-30)&amp;"-"&amp;YEAR(TODAY()),"Borrar")),"No aplica")</f>
        <v>No Aplica</v>
      </c>
      <c r="AC859" t="str">
        <f ca="1">+IFERROR(IF(Tabla2[[#This Row],[FECHA INICIO DE LABORES EN OBRA]]="","No Aplica",IF(AND(MONTH(Tabla2[[#This Row],[FECHA INICIO DE LABORES EN OBRA]])=MONTH(TODAY()-30),YEAR(Tabla2[[#This Row],[FECHA INICIO DE LABORES EN OBRA]])=YEAR(TODAY())),MONTH(TODAY()-30)&amp;"-"&amp;YEAR(TODAY()),"No Aplica")),"No Aplica")</f>
        <v>No Aplica</v>
      </c>
    </row>
    <row r="860" spans="1:29" x14ac:dyDescent="0.25">
      <c r="A860" s="2">
        <v>20600111354</v>
      </c>
      <c r="B860" s="3" t="s">
        <v>43</v>
      </c>
      <c r="C860" s="3" t="s">
        <v>43</v>
      </c>
      <c r="D860" s="3" t="s">
        <v>5574</v>
      </c>
      <c r="E860" s="3" t="s">
        <v>5575</v>
      </c>
      <c r="F860" s="36">
        <v>31364</v>
      </c>
      <c r="G860" s="3">
        <v>2</v>
      </c>
      <c r="H860" s="3" t="s">
        <v>1469</v>
      </c>
      <c r="I860" s="3" t="s">
        <v>5576</v>
      </c>
      <c r="J860" s="3" t="s">
        <v>5577</v>
      </c>
      <c r="K860" s="3" t="s">
        <v>1054</v>
      </c>
      <c r="L860" s="8" t="s">
        <v>9813</v>
      </c>
      <c r="M860" s="5"/>
      <c r="N860" s="13" t="s">
        <v>1043</v>
      </c>
      <c r="O860" s="5">
        <v>44893</v>
      </c>
      <c r="P860" s="8">
        <v>1</v>
      </c>
      <c r="Q860" s="9">
        <v>4</v>
      </c>
      <c r="R860" s="9" t="str">
        <f>IFERROR(VLOOKUP(Tabla2[[#This Row],[CONTRATISTA PRNCIPAL]],Hoja1!$L$5:$M$9,2,FALSE),"CJV")</f>
        <v>CJV</v>
      </c>
      <c r="S860" s="9" t="str">
        <f>IF(Tabla2[[#This Row],[EMPRESA]]=Tabla2[[#This Row],[CONTRATISTA PRNCIPAL]],"Principal","Secundaria")</f>
        <v>Principal</v>
      </c>
      <c r="T860" s="10">
        <f>IFERROR(1/COUNTIF(Tabla2[CONTRATISTA PRNCIPAL],Tabla2[[#This Row],[CONTRATISTA PRNCIPAL]]),0)</f>
        <v>6.6666666666666671E-3</v>
      </c>
      <c r="U860" s="33">
        <f ca="1">IF(((TODAY()-Tabla2[[#This Row],[FECHA NACIMIENTO]])/365)&lt;18,"Corregir", IF(((TODAY()-Tabla2[[#This Row],[FECHA NACIMIENTO]])/365)&gt;80, "Corregir",ROUNDDOWN(((TODAY()-Tabla2[[#This Row],[FECHA NACIMIENTO]])/365),0)))</f>
        <v>37</v>
      </c>
      <c r="V86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860" s="34" t="str">
        <f ca="1">+IF(Tabla2[[#This Row],[Edad]]="Corregir","Corregir","Ok")</f>
        <v>Ok</v>
      </c>
      <c r="X860" s="10" t="str">
        <f>+IFERROR(VLOOKUP(Tabla2[[#This Row],[DISTRITO SEGÚN DNI]],Hoja1!$A$2:$B$55,2,FALSE),"No")</f>
        <v>No</v>
      </c>
      <c r="Y860" s="10" t="str">
        <f>IF(OR(LOWER(Tabla2[[#This Row],[GENERO]])="masculino", LOWER(Tabla2[[#This Row],[GENERO]])="femenino"),"OK","Corregir")</f>
        <v>OK</v>
      </c>
      <c r="Z860" s="10" t="str">
        <f>+IF(Tabla2[[#This Row],[Nro. DNI / CE]]="","Corregir",IF(LEN(Tabla2[[#This Row],[Nro. DNI / CE]])&gt;=8,"OK","Corregir"))</f>
        <v>OK</v>
      </c>
      <c r="AA860" s="10">
        <f>COUNTIF(Tabla2[APELLIDOS Y NOMBRES],Tabla2[[#This Row],[APELLIDOS Y NOMBRES]])</f>
        <v>1</v>
      </c>
      <c r="AB860" t="str">
        <f ca="1">+IFERROR(IF(Tabla2[[#This Row],[FECHA CESE/BAJA]]="","No Aplica",IF(AND(MONTH(Tabla2[[#This Row],[FECHA CESE/BAJA]])=MONTH(TODAY()-30),YEAR(Tabla2[[#This Row],[FECHA CESE/BAJA]])=YEAR(TODAY())),MONTH(TODAY()-30)&amp;"-"&amp;YEAR(TODAY()),"Borrar")),"No aplica")</f>
        <v>No Aplica</v>
      </c>
      <c r="AC860" t="str">
        <f ca="1">+IFERROR(IF(Tabla2[[#This Row],[FECHA INICIO DE LABORES EN OBRA]]="","No Aplica",IF(AND(MONTH(Tabla2[[#This Row],[FECHA INICIO DE LABORES EN OBRA]])=MONTH(TODAY()-30),YEAR(Tabla2[[#This Row],[FECHA INICIO DE LABORES EN OBRA]])=YEAR(TODAY())),MONTH(TODAY()-30)&amp;"-"&amp;YEAR(TODAY()),"No Aplica")),"No Aplica")</f>
        <v>No Aplica</v>
      </c>
    </row>
    <row r="861" spans="1:29" x14ac:dyDescent="0.25">
      <c r="A861" s="2">
        <v>20600111354</v>
      </c>
      <c r="B861" s="3" t="s">
        <v>43</v>
      </c>
      <c r="C861" s="3" t="s">
        <v>43</v>
      </c>
      <c r="D861" s="3" t="s">
        <v>5578</v>
      </c>
      <c r="E861" s="3" t="s">
        <v>5579</v>
      </c>
      <c r="F861" s="36">
        <v>27358</v>
      </c>
      <c r="G861" s="3">
        <v>2</v>
      </c>
      <c r="H861" s="3" t="s">
        <v>1469</v>
      </c>
      <c r="I861" s="3" t="s">
        <v>5580</v>
      </c>
      <c r="J861" s="3" t="s">
        <v>5581</v>
      </c>
      <c r="K861" s="3" t="s">
        <v>1063</v>
      </c>
      <c r="L861" s="8" t="s">
        <v>9813</v>
      </c>
      <c r="M861" s="5"/>
      <c r="N861" s="13" t="s">
        <v>1043</v>
      </c>
      <c r="O861" s="5">
        <v>44893</v>
      </c>
      <c r="P861" s="8">
        <v>1</v>
      </c>
      <c r="Q861" s="9">
        <v>4</v>
      </c>
      <c r="R861" s="9" t="str">
        <f>IFERROR(VLOOKUP(Tabla2[[#This Row],[CONTRATISTA PRNCIPAL]],Hoja1!$L$5:$M$9,2,FALSE),"CJV")</f>
        <v>CJV</v>
      </c>
      <c r="S861" s="9" t="str">
        <f>IF(Tabla2[[#This Row],[EMPRESA]]=Tabla2[[#This Row],[CONTRATISTA PRNCIPAL]],"Principal","Secundaria")</f>
        <v>Principal</v>
      </c>
      <c r="T861" s="10">
        <f>IFERROR(1/COUNTIF(Tabla2[CONTRATISTA PRNCIPAL],Tabla2[[#This Row],[CONTRATISTA PRNCIPAL]]),0)</f>
        <v>6.6666666666666671E-3</v>
      </c>
      <c r="U861" s="33">
        <f ca="1">IF(((TODAY()-Tabla2[[#This Row],[FECHA NACIMIENTO]])/365)&lt;18,"Corregir", IF(((TODAY()-Tabla2[[#This Row],[FECHA NACIMIENTO]])/365)&gt;80, "Corregir",ROUNDDOWN(((TODAY()-Tabla2[[#This Row],[FECHA NACIMIENTO]])/365),0)))</f>
        <v>48</v>
      </c>
      <c r="V86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861" s="34" t="str">
        <f ca="1">+IF(Tabla2[[#This Row],[Edad]]="Corregir","Corregir","Ok")</f>
        <v>Ok</v>
      </c>
      <c r="X861" s="10" t="str">
        <f>+IFERROR(VLOOKUP(Tabla2[[#This Row],[DISTRITO SEGÚN DNI]],Hoja1!$A$2:$B$55,2,FALSE),"No")</f>
        <v>No</v>
      </c>
      <c r="Y861" s="10" t="str">
        <f>IF(OR(LOWER(Tabla2[[#This Row],[GENERO]])="masculino", LOWER(Tabla2[[#This Row],[GENERO]])="femenino"),"OK","Corregir")</f>
        <v>OK</v>
      </c>
      <c r="Z861" s="10" t="str">
        <f>+IF(Tabla2[[#This Row],[Nro. DNI / CE]]="","Corregir",IF(LEN(Tabla2[[#This Row],[Nro. DNI / CE]])&gt;=8,"OK","Corregir"))</f>
        <v>OK</v>
      </c>
      <c r="AA861" s="10">
        <f>COUNTIF(Tabla2[APELLIDOS Y NOMBRES],Tabla2[[#This Row],[APELLIDOS Y NOMBRES]])</f>
        <v>1</v>
      </c>
      <c r="AB861" t="str">
        <f ca="1">+IFERROR(IF(Tabla2[[#This Row],[FECHA CESE/BAJA]]="","No Aplica",IF(AND(MONTH(Tabla2[[#This Row],[FECHA CESE/BAJA]])=MONTH(TODAY()-30),YEAR(Tabla2[[#This Row],[FECHA CESE/BAJA]])=YEAR(TODAY())),MONTH(TODAY()-30)&amp;"-"&amp;YEAR(TODAY()),"Borrar")),"No aplica")</f>
        <v>No Aplica</v>
      </c>
      <c r="AC861" t="str">
        <f ca="1">+IFERROR(IF(Tabla2[[#This Row],[FECHA INICIO DE LABORES EN OBRA]]="","No Aplica",IF(AND(MONTH(Tabla2[[#This Row],[FECHA INICIO DE LABORES EN OBRA]])=MONTH(TODAY()-30),YEAR(Tabla2[[#This Row],[FECHA INICIO DE LABORES EN OBRA]])=YEAR(TODAY())),MONTH(TODAY()-30)&amp;"-"&amp;YEAR(TODAY()),"No Aplica")),"No Aplica")</f>
        <v>No Aplica</v>
      </c>
    </row>
    <row r="862" spans="1:29" x14ac:dyDescent="0.25">
      <c r="A862" s="2">
        <v>20600111354</v>
      </c>
      <c r="B862" s="3" t="s">
        <v>43</v>
      </c>
      <c r="C862" s="3" t="s">
        <v>43</v>
      </c>
      <c r="D862" s="3" t="s">
        <v>5582</v>
      </c>
      <c r="E862" s="3" t="s">
        <v>5583</v>
      </c>
      <c r="F862" s="36">
        <v>29172</v>
      </c>
      <c r="G862" s="3">
        <v>2</v>
      </c>
      <c r="H862" s="3" t="s">
        <v>1476</v>
      </c>
      <c r="I862" s="3" t="s">
        <v>2396</v>
      </c>
      <c r="J862" s="3" t="s">
        <v>5584</v>
      </c>
      <c r="K862" s="3" t="s">
        <v>1240</v>
      </c>
      <c r="L862" s="8" t="s">
        <v>9813</v>
      </c>
      <c r="M862" s="5"/>
      <c r="N862" s="13" t="s">
        <v>1043</v>
      </c>
      <c r="O862" s="5">
        <v>44895</v>
      </c>
      <c r="P862" s="8">
        <v>1</v>
      </c>
      <c r="Q862" s="9">
        <v>4</v>
      </c>
      <c r="R862" s="9" t="str">
        <f>IFERROR(VLOOKUP(Tabla2[[#This Row],[CONTRATISTA PRNCIPAL]],Hoja1!$L$5:$M$9,2,FALSE),"CJV")</f>
        <v>CJV</v>
      </c>
      <c r="S862" s="9" t="str">
        <f>IF(Tabla2[[#This Row],[EMPRESA]]=Tabla2[[#This Row],[CONTRATISTA PRNCIPAL]],"Principal","Secundaria")</f>
        <v>Principal</v>
      </c>
      <c r="T862" s="10">
        <f>IFERROR(1/COUNTIF(Tabla2[CONTRATISTA PRNCIPAL],Tabla2[[#This Row],[CONTRATISTA PRNCIPAL]]),0)</f>
        <v>6.6666666666666671E-3</v>
      </c>
      <c r="U862" s="33">
        <f ca="1">IF(((TODAY()-Tabla2[[#This Row],[FECHA NACIMIENTO]])/365)&lt;18,"Corregir", IF(((TODAY()-Tabla2[[#This Row],[FECHA NACIMIENTO]])/365)&gt;80, "Corregir",ROUNDDOWN(((TODAY()-Tabla2[[#This Row],[FECHA NACIMIENTO]])/365),0)))</f>
        <v>43</v>
      </c>
      <c r="V86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862" s="34" t="str">
        <f ca="1">+IF(Tabla2[[#This Row],[Edad]]="Corregir","Corregir","Ok")</f>
        <v>Ok</v>
      </c>
      <c r="X862" s="10" t="str">
        <f>+IFERROR(VLOOKUP(Tabla2[[#This Row],[DISTRITO SEGÚN DNI]],Hoja1!$A$2:$B$55,2,FALSE),"No")</f>
        <v>No</v>
      </c>
      <c r="Y862" s="10" t="str">
        <f>IF(OR(LOWER(Tabla2[[#This Row],[GENERO]])="masculino", LOWER(Tabla2[[#This Row],[GENERO]])="femenino"),"OK","Corregir")</f>
        <v>OK</v>
      </c>
      <c r="Z862" s="10" t="str">
        <f>+IF(Tabla2[[#This Row],[Nro. DNI / CE]]="","Corregir",IF(LEN(Tabla2[[#This Row],[Nro. DNI / CE]])&gt;=8,"OK","Corregir"))</f>
        <v>OK</v>
      </c>
      <c r="AA862" s="10">
        <f>COUNTIF(Tabla2[APELLIDOS Y NOMBRES],Tabla2[[#This Row],[APELLIDOS Y NOMBRES]])</f>
        <v>1</v>
      </c>
      <c r="AB862" t="str">
        <f ca="1">+IFERROR(IF(Tabla2[[#This Row],[FECHA CESE/BAJA]]="","No Aplica",IF(AND(MONTH(Tabla2[[#This Row],[FECHA CESE/BAJA]])=MONTH(TODAY()-30),YEAR(Tabla2[[#This Row],[FECHA CESE/BAJA]])=YEAR(TODAY())),MONTH(TODAY()-30)&amp;"-"&amp;YEAR(TODAY()),"Borrar")),"No aplica")</f>
        <v>No Aplica</v>
      </c>
      <c r="AC862" t="str">
        <f ca="1">+IFERROR(IF(Tabla2[[#This Row],[FECHA INICIO DE LABORES EN OBRA]]="","No Aplica",IF(AND(MONTH(Tabla2[[#This Row],[FECHA INICIO DE LABORES EN OBRA]])=MONTH(TODAY()-30),YEAR(Tabla2[[#This Row],[FECHA INICIO DE LABORES EN OBRA]])=YEAR(TODAY())),MONTH(TODAY()-30)&amp;"-"&amp;YEAR(TODAY()),"No Aplica")),"No Aplica")</f>
        <v>No Aplica</v>
      </c>
    </row>
    <row r="863" spans="1:29" x14ac:dyDescent="0.25">
      <c r="A863" s="2">
        <v>20600111354</v>
      </c>
      <c r="B863" s="3" t="s">
        <v>43</v>
      </c>
      <c r="C863" s="3" t="s">
        <v>43</v>
      </c>
      <c r="D863" s="3" t="s">
        <v>5585</v>
      </c>
      <c r="E863" s="3" t="s">
        <v>5586</v>
      </c>
      <c r="F863" s="36">
        <v>29025</v>
      </c>
      <c r="G863" s="3">
        <v>2</v>
      </c>
      <c r="H863" s="3" t="s">
        <v>1469</v>
      </c>
      <c r="I863" s="3" t="s">
        <v>5587</v>
      </c>
      <c r="J863" s="3" t="s">
        <v>5588</v>
      </c>
      <c r="K863" s="3" t="s">
        <v>5589</v>
      </c>
      <c r="L863" s="8" t="s">
        <v>9813</v>
      </c>
      <c r="M863" s="5"/>
      <c r="N863" s="13" t="s">
        <v>1043</v>
      </c>
      <c r="O863" s="5">
        <v>44902</v>
      </c>
      <c r="P863" s="8">
        <v>1</v>
      </c>
      <c r="Q863" s="9">
        <v>4</v>
      </c>
      <c r="R863" s="9" t="str">
        <f>IFERROR(VLOOKUP(Tabla2[[#This Row],[CONTRATISTA PRNCIPAL]],Hoja1!$L$5:$M$9,2,FALSE),"CJV")</f>
        <v>CJV</v>
      </c>
      <c r="S863" s="9" t="str">
        <f>IF(Tabla2[[#This Row],[EMPRESA]]=Tabla2[[#This Row],[CONTRATISTA PRNCIPAL]],"Principal","Secundaria")</f>
        <v>Principal</v>
      </c>
      <c r="T863" s="10">
        <f>IFERROR(1/COUNTIF(Tabla2[CONTRATISTA PRNCIPAL],Tabla2[[#This Row],[CONTRATISTA PRNCIPAL]]),0)</f>
        <v>6.6666666666666671E-3</v>
      </c>
      <c r="U863" s="33">
        <f ca="1">IF(((TODAY()-Tabla2[[#This Row],[FECHA NACIMIENTO]])/365)&lt;18,"Corregir", IF(((TODAY()-Tabla2[[#This Row],[FECHA NACIMIENTO]])/365)&gt;80, "Corregir",ROUNDDOWN(((TODAY()-Tabla2[[#This Row],[FECHA NACIMIENTO]])/365),0)))</f>
        <v>44</v>
      </c>
      <c r="V86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863" s="34" t="str">
        <f ca="1">+IF(Tabla2[[#This Row],[Edad]]="Corregir","Corregir","Ok")</f>
        <v>Ok</v>
      </c>
      <c r="X863" s="10" t="str">
        <f>+IFERROR(VLOOKUP(Tabla2[[#This Row],[DISTRITO SEGÚN DNI]],Hoja1!$A$2:$B$55,2,FALSE),"No")</f>
        <v>No</v>
      </c>
      <c r="Y863" s="10" t="str">
        <f>IF(OR(LOWER(Tabla2[[#This Row],[GENERO]])="masculino", LOWER(Tabla2[[#This Row],[GENERO]])="femenino"),"OK","Corregir")</f>
        <v>OK</v>
      </c>
      <c r="Z863" s="10" t="str">
        <f>+IF(Tabla2[[#This Row],[Nro. DNI / CE]]="","Corregir",IF(LEN(Tabla2[[#This Row],[Nro. DNI / CE]])&gt;=8,"OK","Corregir"))</f>
        <v>OK</v>
      </c>
      <c r="AA863" s="10">
        <f>COUNTIF(Tabla2[APELLIDOS Y NOMBRES],Tabla2[[#This Row],[APELLIDOS Y NOMBRES]])</f>
        <v>1</v>
      </c>
      <c r="AB863" t="str">
        <f ca="1">+IFERROR(IF(Tabla2[[#This Row],[FECHA CESE/BAJA]]="","No Aplica",IF(AND(MONTH(Tabla2[[#This Row],[FECHA CESE/BAJA]])=MONTH(TODAY()-30),YEAR(Tabla2[[#This Row],[FECHA CESE/BAJA]])=YEAR(TODAY())),MONTH(TODAY()-30)&amp;"-"&amp;YEAR(TODAY()),"Borrar")),"No aplica")</f>
        <v>No Aplica</v>
      </c>
      <c r="AC863" t="str">
        <f ca="1">+IFERROR(IF(Tabla2[[#This Row],[FECHA INICIO DE LABORES EN OBRA]]="","No Aplica",IF(AND(MONTH(Tabla2[[#This Row],[FECHA INICIO DE LABORES EN OBRA]])=MONTH(TODAY()-30),YEAR(Tabla2[[#This Row],[FECHA INICIO DE LABORES EN OBRA]])=YEAR(TODAY())),MONTH(TODAY()-30)&amp;"-"&amp;YEAR(TODAY()),"No Aplica")),"No Aplica")</f>
        <v>No Aplica</v>
      </c>
    </row>
    <row r="864" spans="1:29" x14ac:dyDescent="0.25">
      <c r="A864" s="2">
        <v>20600111354</v>
      </c>
      <c r="B864" s="3" t="s">
        <v>43</v>
      </c>
      <c r="C864" s="3" t="s">
        <v>43</v>
      </c>
      <c r="D864" s="3" t="s">
        <v>5590</v>
      </c>
      <c r="E864" s="3" t="s">
        <v>5591</v>
      </c>
      <c r="F864" s="36">
        <v>27288</v>
      </c>
      <c r="G864" s="3">
        <v>2</v>
      </c>
      <c r="H864" s="3" t="s">
        <v>1469</v>
      </c>
      <c r="I864" s="3" t="s">
        <v>4484</v>
      </c>
      <c r="J864" s="3" t="s">
        <v>5592</v>
      </c>
      <c r="K864" s="3" t="s">
        <v>1219</v>
      </c>
      <c r="L864" s="8" t="s">
        <v>9813</v>
      </c>
      <c r="M864" s="5"/>
      <c r="N864" s="13" t="s">
        <v>1043</v>
      </c>
      <c r="O864" s="5">
        <v>44902</v>
      </c>
      <c r="P864" s="8">
        <v>1</v>
      </c>
      <c r="Q864" s="9">
        <v>4</v>
      </c>
      <c r="R864" s="9" t="str">
        <f>IFERROR(VLOOKUP(Tabla2[[#This Row],[CONTRATISTA PRNCIPAL]],Hoja1!$L$5:$M$9,2,FALSE),"CJV")</f>
        <v>CJV</v>
      </c>
      <c r="S864" s="9" t="str">
        <f>IF(Tabla2[[#This Row],[EMPRESA]]=Tabla2[[#This Row],[CONTRATISTA PRNCIPAL]],"Principal","Secundaria")</f>
        <v>Principal</v>
      </c>
      <c r="T864" s="10">
        <f>IFERROR(1/COUNTIF(Tabla2[CONTRATISTA PRNCIPAL],Tabla2[[#This Row],[CONTRATISTA PRNCIPAL]]),0)</f>
        <v>6.6666666666666671E-3</v>
      </c>
      <c r="U864" s="33">
        <f ca="1">IF(((TODAY()-Tabla2[[#This Row],[FECHA NACIMIENTO]])/365)&lt;18,"Corregir", IF(((TODAY()-Tabla2[[#This Row],[FECHA NACIMIENTO]])/365)&gt;80, "Corregir",ROUNDDOWN(((TODAY()-Tabla2[[#This Row],[FECHA NACIMIENTO]])/365),0)))</f>
        <v>49</v>
      </c>
      <c r="V86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864" s="34" t="str">
        <f ca="1">+IF(Tabla2[[#This Row],[Edad]]="Corregir","Corregir","Ok")</f>
        <v>Ok</v>
      </c>
      <c r="X864" s="10" t="str">
        <f>+IFERROR(VLOOKUP(Tabla2[[#This Row],[DISTRITO SEGÚN DNI]],Hoja1!$A$2:$B$55,2,FALSE),"No")</f>
        <v>No</v>
      </c>
      <c r="Y864" s="10" t="str">
        <f>IF(OR(LOWER(Tabla2[[#This Row],[GENERO]])="masculino", LOWER(Tabla2[[#This Row],[GENERO]])="femenino"),"OK","Corregir")</f>
        <v>OK</v>
      </c>
      <c r="Z864" s="10" t="str">
        <f>+IF(Tabla2[[#This Row],[Nro. DNI / CE]]="","Corregir",IF(LEN(Tabla2[[#This Row],[Nro. DNI / CE]])&gt;=8,"OK","Corregir"))</f>
        <v>OK</v>
      </c>
      <c r="AA864" s="10">
        <f>COUNTIF(Tabla2[APELLIDOS Y NOMBRES],Tabla2[[#This Row],[APELLIDOS Y NOMBRES]])</f>
        <v>1</v>
      </c>
      <c r="AB864" t="str">
        <f ca="1">+IFERROR(IF(Tabla2[[#This Row],[FECHA CESE/BAJA]]="","No Aplica",IF(AND(MONTH(Tabla2[[#This Row],[FECHA CESE/BAJA]])=MONTH(TODAY()-30),YEAR(Tabla2[[#This Row],[FECHA CESE/BAJA]])=YEAR(TODAY())),MONTH(TODAY()-30)&amp;"-"&amp;YEAR(TODAY()),"Borrar")),"No aplica")</f>
        <v>No Aplica</v>
      </c>
      <c r="AC864" t="str">
        <f ca="1">+IFERROR(IF(Tabla2[[#This Row],[FECHA INICIO DE LABORES EN OBRA]]="","No Aplica",IF(AND(MONTH(Tabla2[[#This Row],[FECHA INICIO DE LABORES EN OBRA]])=MONTH(TODAY()-30),YEAR(Tabla2[[#This Row],[FECHA INICIO DE LABORES EN OBRA]])=YEAR(TODAY())),MONTH(TODAY()-30)&amp;"-"&amp;YEAR(TODAY()),"No Aplica")),"No Aplica")</f>
        <v>No Aplica</v>
      </c>
    </row>
    <row r="865" spans="1:29" x14ac:dyDescent="0.25">
      <c r="A865" s="2">
        <v>20600111354</v>
      </c>
      <c r="B865" s="3" t="s">
        <v>43</v>
      </c>
      <c r="C865" s="3" t="s">
        <v>43</v>
      </c>
      <c r="D865" s="3" t="s">
        <v>5593</v>
      </c>
      <c r="E865" s="3" t="s">
        <v>5594</v>
      </c>
      <c r="F865" s="36">
        <v>35123</v>
      </c>
      <c r="G865" s="3">
        <v>2</v>
      </c>
      <c r="H865" s="3" t="s">
        <v>1476</v>
      </c>
      <c r="I865" s="3" t="s">
        <v>5595</v>
      </c>
      <c r="J865" s="3" t="s">
        <v>5596</v>
      </c>
      <c r="K865" s="3" t="s">
        <v>1042</v>
      </c>
      <c r="L865" s="8" t="s">
        <v>9813</v>
      </c>
      <c r="M865" s="5"/>
      <c r="N865" s="13" t="s">
        <v>1043</v>
      </c>
      <c r="O865" s="5">
        <v>44902</v>
      </c>
      <c r="P865" s="8">
        <v>1</v>
      </c>
      <c r="Q865" s="9">
        <v>4</v>
      </c>
      <c r="R865" s="9" t="str">
        <f>IFERROR(VLOOKUP(Tabla2[[#This Row],[CONTRATISTA PRNCIPAL]],Hoja1!$L$5:$M$9,2,FALSE),"CJV")</f>
        <v>CJV</v>
      </c>
      <c r="S865" s="9" t="str">
        <f>IF(Tabla2[[#This Row],[EMPRESA]]=Tabla2[[#This Row],[CONTRATISTA PRNCIPAL]],"Principal","Secundaria")</f>
        <v>Principal</v>
      </c>
      <c r="T865" s="10">
        <f>IFERROR(1/COUNTIF(Tabla2[CONTRATISTA PRNCIPAL],Tabla2[[#This Row],[CONTRATISTA PRNCIPAL]]),0)</f>
        <v>6.6666666666666671E-3</v>
      </c>
      <c r="U865" s="33">
        <f ca="1">IF(((TODAY()-Tabla2[[#This Row],[FECHA NACIMIENTO]])/365)&lt;18,"Corregir", IF(((TODAY()-Tabla2[[#This Row],[FECHA NACIMIENTO]])/365)&gt;80, "Corregir",ROUNDDOWN(((TODAY()-Tabla2[[#This Row],[FECHA NACIMIENTO]])/365),0)))</f>
        <v>27</v>
      </c>
      <c r="V86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865" s="34" t="str">
        <f ca="1">+IF(Tabla2[[#This Row],[Edad]]="Corregir","Corregir","Ok")</f>
        <v>Ok</v>
      </c>
      <c r="X865" s="10" t="str">
        <f>+IFERROR(VLOOKUP(Tabla2[[#This Row],[DISTRITO SEGÚN DNI]],Hoja1!$A$2:$B$55,2,FALSE),"No")</f>
        <v>No</v>
      </c>
      <c r="Y865" s="10" t="str">
        <f>IF(OR(LOWER(Tabla2[[#This Row],[GENERO]])="masculino", LOWER(Tabla2[[#This Row],[GENERO]])="femenino"),"OK","Corregir")</f>
        <v>OK</v>
      </c>
      <c r="Z865" s="10" t="str">
        <f>+IF(Tabla2[[#This Row],[Nro. DNI / CE]]="","Corregir",IF(LEN(Tabla2[[#This Row],[Nro. DNI / CE]])&gt;=8,"OK","Corregir"))</f>
        <v>OK</v>
      </c>
      <c r="AA865" s="10">
        <f>COUNTIF(Tabla2[APELLIDOS Y NOMBRES],Tabla2[[#This Row],[APELLIDOS Y NOMBRES]])</f>
        <v>1</v>
      </c>
      <c r="AB865" t="str">
        <f ca="1">+IFERROR(IF(Tabla2[[#This Row],[FECHA CESE/BAJA]]="","No Aplica",IF(AND(MONTH(Tabla2[[#This Row],[FECHA CESE/BAJA]])=MONTH(TODAY()-30),YEAR(Tabla2[[#This Row],[FECHA CESE/BAJA]])=YEAR(TODAY())),MONTH(TODAY()-30)&amp;"-"&amp;YEAR(TODAY()),"Borrar")),"No aplica")</f>
        <v>No Aplica</v>
      </c>
      <c r="AC865" t="str">
        <f ca="1">+IFERROR(IF(Tabla2[[#This Row],[FECHA INICIO DE LABORES EN OBRA]]="","No Aplica",IF(AND(MONTH(Tabla2[[#This Row],[FECHA INICIO DE LABORES EN OBRA]])=MONTH(TODAY()-30),YEAR(Tabla2[[#This Row],[FECHA INICIO DE LABORES EN OBRA]])=YEAR(TODAY())),MONTH(TODAY()-30)&amp;"-"&amp;YEAR(TODAY()),"No Aplica")),"No Aplica")</f>
        <v>No Aplica</v>
      </c>
    </row>
    <row r="866" spans="1:29" x14ac:dyDescent="0.25">
      <c r="A866" s="2">
        <v>20600111354</v>
      </c>
      <c r="B866" s="3" t="s">
        <v>43</v>
      </c>
      <c r="C866" s="3" t="s">
        <v>43</v>
      </c>
      <c r="D866" s="3" t="s">
        <v>5597</v>
      </c>
      <c r="E866" s="3" t="s">
        <v>5598</v>
      </c>
      <c r="F866" s="36">
        <v>29491</v>
      </c>
      <c r="G866" s="3">
        <v>2</v>
      </c>
      <c r="H866" s="3" t="s">
        <v>1469</v>
      </c>
      <c r="I866" s="3" t="s">
        <v>5599</v>
      </c>
      <c r="J866" s="3" t="s">
        <v>5600</v>
      </c>
      <c r="K866" s="3" t="s">
        <v>1063</v>
      </c>
      <c r="L866" s="8" t="s">
        <v>9813</v>
      </c>
      <c r="M866" s="5"/>
      <c r="N866" s="13" t="s">
        <v>1043</v>
      </c>
      <c r="O866" s="5">
        <v>44898</v>
      </c>
      <c r="P866" s="8">
        <v>1</v>
      </c>
      <c r="Q866" s="9">
        <v>4</v>
      </c>
      <c r="R866" s="9" t="str">
        <f>IFERROR(VLOOKUP(Tabla2[[#This Row],[CONTRATISTA PRNCIPAL]],Hoja1!$L$5:$M$9,2,FALSE),"CJV")</f>
        <v>CJV</v>
      </c>
      <c r="S866" s="9" t="str">
        <f>IF(Tabla2[[#This Row],[EMPRESA]]=Tabla2[[#This Row],[CONTRATISTA PRNCIPAL]],"Principal","Secundaria")</f>
        <v>Principal</v>
      </c>
      <c r="T866" s="10">
        <f>IFERROR(1/COUNTIF(Tabla2[CONTRATISTA PRNCIPAL],Tabla2[[#This Row],[CONTRATISTA PRNCIPAL]]),0)</f>
        <v>6.6666666666666671E-3</v>
      </c>
      <c r="U866" s="33">
        <f ca="1">IF(((TODAY()-Tabla2[[#This Row],[FECHA NACIMIENTO]])/365)&lt;18,"Corregir", IF(((TODAY()-Tabla2[[#This Row],[FECHA NACIMIENTO]])/365)&gt;80, "Corregir",ROUNDDOWN(((TODAY()-Tabla2[[#This Row],[FECHA NACIMIENTO]])/365),0)))</f>
        <v>42</v>
      </c>
      <c r="V86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866" s="34" t="str">
        <f ca="1">+IF(Tabla2[[#This Row],[Edad]]="Corregir","Corregir","Ok")</f>
        <v>Ok</v>
      </c>
      <c r="X866" s="10" t="str">
        <f>+IFERROR(VLOOKUP(Tabla2[[#This Row],[DISTRITO SEGÚN DNI]],Hoja1!$A$2:$B$55,2,FALSE),"No")</f>
        <v>No</v>
      </c>
      <c r="Y866" s="10" t="str">
        <f>IF(OR(LOWER(Tabla2[[#This Row],[GENERO]])="masculino", LOWER(Tabla2[[#This Row],[GENERO]])="femenino"),"OK","Corregir")</f>
        <v>OK</v>
      </c>
      <c r="Z866" s="10" t="str">
        <f>+IF(Tabla2[[#This Row],[Nro. DNI / CE]]="","Corregir",IF(LEN(Tabla2[[#This Row],[Nro. DNI / CE]])&gt;=8,"OK","Corregir"))</f>
        <v>OK</v>
      </c>
      <c r="AA866" s="10">
        <f>COUNTIF(Tabla2[APELLIDOS Y NOMBRES],Tabla2[[#This Row],[APELLIDOS Y NOMBRES]])</f>
        <v>1</v>
      </c>
      <c r="AB866" t="str">
        <f ca="1">+IFERROR(IF(Tabla2[[#This Row],[FECHA CESE/BAJA]]="","No Aplica",IF(AND(MONTH(Tabla2[[#This Row],[FECHA CESE/BAJA]])=MONTH(TODAY()-30),YEAR(Tabla2[[#This Row],[FECHA CESE/BAJA]])=YEAR(TODAY())),MONTH(TODAY()-30)&amp;"-"&amp;YEAR(TODAY()),"Borrar")),"No aplica")</f>
        <v>No Aplica</v>
      </c>
      <c r="AC866" t="str">
        <f ca="1">+IFERROR(IF(Tabla2[[#This Row],[FECHA INICIO DE LABORES EN OBRA]]="","No Aplica",IF(AND(MONTH(Tabla2[[#This Row],[FECHA INICIO DE LABORES EN OBRA]])=MONTH(TODAY()-30),YEAR(Tabla2[[#This Row],[FECHA INICIO DE LABORES EN OBRA]])=YEAR(TODAY())),MONTH(TODAY()-30)&amp;"-"&amp;YEAR(TODAY()),"No Aplica")),"No Aplica")</f>
        <v>No Aplica</v>
      </c>
    </row>
    <row r="867" spans="1:29" x14ac:dyDescent="0.25">
      <c r="A867" s="2">
        <v>20600111354</v>
      </c>
      <c r="B867" s="3" t="s">
        <v>43</v>
      </c>
      <c r="C867" s="3" t="s">
        <v>43</v>
      </c>
      <c r="D867" s="3" t="s">
        <v>397</v>
      </c>
      <c r="E867" s="3" t="s">
        <v>398</v>
      </c>
      <c r="F867" s="36">
        <v>28089</v>
      </c>
      <c r="G867" s="3">
        <v>2</v>
      </c>
      <c r="H867" s="3" t="s">
        <v>1469</v>
      </c>
      <c r="I867" s="3" t="s">
        <v>5601</v>
      </c>
      <c r="J867" s="3" t="s">
        <v>5602</v>
      </c>
      <c r="K867" s="3" t="s">
        <v>93</v>
      </c>
      <c r="L867" s="8" t="s">
        <v>9813</v>
      </c>
      <c r="M867" s="5"/>
      <c r="N867" s="13" t="s">
        <v>1043</v>
      </c>
      <c r="O867" s="5">
        <v>44898</v>
      </c>
      <c r="P867" s="8">
        <v>1</v>
      </c>
      <c r="Q867" s="9">
        <v>4</v>
      </c>
      <c r="R867" s="9" t="str">
        <f>IFERROR(VLOOKUP(Tabla2[[#This Row],[CONTRATISTA PRNCIPAL]],Hoja1!$L$5:$M$9,2,FALSE),"CJV")</f>
        <v>CJV</v>
      </c>
      <c r="S867" s="9" t="str">
        <f>IF(Tabla2[[#This Row],[EMPRESA]]=Tabla2[[#This Row],[CONTRATISTA PRNCIPAL]],"Principal","Secundaria")</f>
        <v>Principal</v>
      </c>
      <c r="T867" s="10">
        <f>IFERROR(1/COUNTIF(Tabla2[CONTRATISTA PRNCIPAL],Tabla2[[#This Row],[CONTRATISTA PRNCIPAL]]),0)</f>
        <v>6.6666666666666671E-3</v>
      </c>
      <c r="U867" s="33">
        <f ca="1">IF(((TODAY()-Tabla2[[#This Row],[FECHA NACIMIENTO]])/365)&lt;18,"Corregir", IF(((TODAY()-Tabla2[[#This Row],[FECHA NACIMIENTO]])/365)&gt;80, "Corregir",ROUNDDOWN(((TODAY()-Tabla2[[#This Row],[FECHA NACIMIENTO]])/365),0)))</f>
        <v>46</v>
      </c>
      <c r="V86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867" s="34" t="str">
        <f ca="1">+IF(Tabla2[[#This Row],[Edad]]="Corregir","Corregir","Ok")</f>
        <v>Ok</v>
      </c>
      <c r="X867" s="10" t="str">
        <f>+IFERROR(VLOOKUP(Tabla2[[#This Row],[DISTRITO SEGÚN DNI]],Hoja1!$A$2:$B$55,2,FALSE),"No")</f>
        <v>ATE</v>
      </c>
      <c r="Y867" s="10" t="str">
        <f>IF(OR(LOWER(Tabla2[[#This Row],[GENERO]])="masculino", LOWER(Tabla2[[#This Row],[GENERO]])="femenino"),"OK","Corregir")</f>
        <v>OK</v>
      </c>
      <c r="Z867" s="10" t="str">
        <f>+IF(Tabla2[[#This Row],[Nro. DNI / CE]]="","Corregir",IF(LEN(Tabla2[[#This Row],[Nro. DNI / CE]])&gt;=8,"OK","Corregir"))</f>
        <v>OK</v>
      </c>
      <c r="AA867" s="10">
        <f>COUNTIF(Tabla2[APELLIDOS Y NOMBRES],Tabla2[[#This Row],[APELLIDOS Y NOMBRES]])</f>
        <v>1</v>
      </c>
      <c r="AB867" t="str">
        <f ca="1">+IFERROR(IF(Tabla2[[#This Row],[FECHA CESE/BAJA]]="","No Aplica",IF(AND(MONTH(Tabla2[[#This Row],[FECHA CESE/BAJA]])=MONTH(TODAY()-30),YEAR(Tabla2[[#This Row],[FECHA CESE/BAJA]])=YEAR(TODAY())),MONTH(TODAY()-30)&amp;"-"&amp;YEAR(TODAY()),"Borrar")),"No aplica")</f>
        <v>No Aplica</v>
      </c>
      <c r="AC867" t="str">
        <f ca="1">+IFERROR(IF(Tabla2[[#This Row],[FECHA INICIO DE LABORES EN OBRA]]="","No Aplica",IF(AND(MONTH(Tabla2[[#This Row],[FECHA INICIO DE LABORES EN OBRA]])=MONTH(TODAY()-30),YEAR(Tabla2[[#This Row],[FECHA INICIO DE LABORES EN OBRA]])=YEAR(TODAY())),MONTH(TODAY()-30)&amp;"-"&amp;YEAR(TODAY()),"No Aplica")),"No Aplica")</f>
        <v>No Aplica</v>
      </c>
    </row>
    <row r="868" spans="1:29" x14ac:dyDescent="0.25">
      <c r="A868" s="2">
        <v>20600111354</v>
      </c>
      <c r="B868" s="3" t="s">
        <v>43</v>
      </c>
      <c r="C868" s="3" t="s">
        <v>43</v>
      </c>
      <c r="D868" s="3" t="s">
        <v>399</v>
      </c>
      <c r="E868" s="3" t="s">
        <v>400</v>
      </c>
      <c r="F868" s="36">
        <v>34395</v>
      </c>
      <c r="G868" s="3">
        <v>2</v>
      </c>
      <c r="H868" s="3" t="s">
        <v>5487</v>
      </c>
      <c r="I868" s="3" t="s">
        <v>3546</v>
      </c>
      <c r="J868" s="3" t="s">
        <v>5603</v>
      </c>
      <c r="K868" s="3" t="s">
        <v>34</v>
      </c>
      <c r="L868" s="8" t="s">
        <v>9813</v>
      </c>
      <c r="M868" s="5"/>
      <c r="N868" s="13" t="s">
        <v>1043</v>
      </c>
      <c r="O868" s="5">
        <v>44922</v>
      </c>
      <c r="P868" s="8">
        <v>1</v>
      </c>
      <c r="Q868" s="9">
        <v>4</v>
      </c>
      <c r="R868" s="9" t="str">
        <f>IFERROR(VLOOKUP(Tabla2[[#This Row],[CONTRATISTA PRNCIPAL]],Hoja1!$L$5:$M$9,2,FALSE),"CJV")</f>
        <v>CJV</v>
      </c>
      <c r="S868" s="9" t="str">
        <f>IF(Tabla2[[#This Row],[EMPRESA]]=Tabla2[[#This Row],[CONTRATISTA PRNCIPAL]],"Principal","Secundaria")</f>
        <v>Principal</v>
      </c>
      <c r="T868" s="10">
        <f>IFERROR(1/COUNTIF(Tabla2[CONTRATISTA PRNCIPAL],Tabla2[[#This Row],[CONTRATISTA PRNCIPAL]]),0)</f>
        <v>6.6666666666666671E-3</v>
      </c>
      <c r="U868" s="33">
        <f ca="1">IF(((TODAY()-Tabla2[[#This Row],[FECHA NACIMIENTO]])/365)&lt;18,"Corregir", IF(((TODAY()-Tabla2[[#This Row],[FECHA NACIMIENTO]])/365)&gt;80, "Corregir",ROUNDDOWN(((TODAY()-Tabla2[[#This Row],[FECHA NACIMIENTO]])/365),0)))</f>
        <v>29</v>
      </c>
      <c r="V86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868" s="34" t="str">
        <f ca="1">+IF(Tabla2[[#This Row],[Edad]]="Corregir","Corregir","Ok")</f>
        <v>Ok</v>
      </c>
      <c r="X868" s="10" t="str">
        <f>+IFERROR(VLOOKUP(Tabla2[[#This Row],[DISTRITO SEGÚN DNI]],Hoja1!$A$2:$B$55,2,FALSE),"No")</f>
        <v>CALLAO</v>
      </c>
      <c r="Y868" s="10" t="str">
        <f>IF(OR(LOWER(Tabla2[[#This Row],[GENERO]])="masculino", LOWER(Tabla2[[#This Row],[GENERO]])="femenino"),"OK","Corregir")</f>
        <v>OK</v>
      </c>
      <c r="Z868" s="10" t="str">
        <f>+IF(Tabla2[[#This Row],[Nro. DNI / CE]]="","Corregir",IF(LEN(Tabla2[[#This Row],[Nro. DNI / CE]])&gt;=8,"OK","Corregir"))</f>
        <v>OK</v>
      </c>
      <c r="AA868" s="10">
        <f>COUNTIF(Tabla2[APELLIDOS Y NOMBRES],Tabla2[[#This Row],[APELLIDOS Y NOMBRES]])</f>
        <v>1</v>
      </c>
      <c r="AB868" t="str">
        <f ca="1">+IFERROR(IF(Tabla2[[#This Row],[FECHA CESE/BAJA]]="","No Aplica",IF(AND(MONTH(Tabla2[[#This Row],[FECHA CESE/BAJA]])=MONTH(TODAY()-30),YEAR(Tabla2[[#This Row],[FECHA CESE/BAJA]])=YEAR(TODAY())),MONTH(TODAY()-30)&amp;"-"&amp;YEAR(TODAY()),"Borrar")),"No aplica")</f>
        <v>No Aplica</v>
      </c>
      <c r="AC868" t="str">
        <f ca="1">+IFERROR(IF(Tabla2[[#This Row],[FECHA INICIO DE LABORES EN OBRA]]="","No Aplica",IF(AND(MONTH(Tabla2[[#This Row],[FECHA INICIO DE LABORES EN OBRA]])=MONTH(TODAY()-30),YEAR(Tabla2[[#This Row],[FECHA INICIO DE LABORES EN OBRA]])=YEAR(TODAY())),MONTH(TODAY()-30)&amp;"-"&amp;YEAR(TODAY()),"No Aplica")),"No Aplica")</f>
        <v>No Aplica</v>
      </c>
    </row>
    <row r="869" spans="1:29" x14ac:dyDescent="0.25">
      <c r="A869" s="2">
        <v>20600111354</v>
      </c>
      <c r="B869" s="3" t="s">
        <v>43</v>
      </c>
      <c r="C869" s="3" t="s">
        <v>43</v>
      </c>
      <c r="D869" s="3" t="s">
        <v>401</v>
      </c>
      <c r="E869" s="3" t="s">
        <v>402</v>
      </c>
      <c r="F869" s="36">
        <v>30992</v>
      </c>
      <c r="G869" s="3">
        <v>2</v>
      </c>
      <c r="H869" s="3" t="s">
        <v>5487</v>
      </c>
      <c r="I869" s="3" t="s">
        <v>4420</v>
      </c>
      <c r="J869" s="3" t="s">
        <v>5607</v>
      </c>
      <c r="K869" s="3" t="s">
        <v>34</v>
      </c>
      <c r="L869" s="8" t="s">
        <v>9813</v>
      </c>
      <c r="M869" s="5"/>
      <c r="N869" s="13" t="s">
        <v>1043</v>
      </c>
      <c r="O869" s="5">
        <v>44973</v>
      </c>
      <c r="P869" s="8">
        <v>1</v>
      </c>
      <c r="Q869" s="9">
        <v>4</v>
      </c>
      <c r="R869" s="9" t="str">
        <f>IFERROR(VLOOKUP(Tabla2[[#This Row],[CONTRATISTA PRNCIPAL]],Hoja1!$L$5:$M$9,2,FALSE),"CJV")</f>
        <v>CJV</v>
      </c>
      <c r="S869" s="9" t="str">
        <f>IF(Tabla2[[#This Row],[EMPRESA]]=Tabla2[[#This Row],[CONTRATISTA PRNCIPAL]],"Principal","Secundaria")</f>
        <v>Principal</v>
      </c>
      <c r="T869" s="10">
        <f>IFERROR(1/COUNTIF(Tabla2[CONTRATISTA PRNCIPAL],Tabla2[[#This Row],[CONTRATISTA PRNCIPAL]]),0)</f>
        <v>6.6666666666666671E-3</v>
      </c>
      <c r="U869" s="33">
        <f ca="1">IF(((TODAY()-Tabla2[[#This Row],[FECHA NACIMIENTO]])/365)&lt;18,"Corregir", IF(((TODAY()-Tabla2[[#This Row],[FECHA NACIMIENTO]])/365)&gt;80, "Corregir",ROUNDDOWN(((TODAY()-Tabla2[[#This Row],[FECHA NACIMIENTO]])/365),0)))</f>
        <v>38</v>
      </c>
      <c r="V86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869" s="34" t="str">
        <f ca="1">+IF(Tabla2[[#This Row],[Edad]]="Corregir","Corregir","Ok")</f>
        <v>Ok</v>
      </c>
      <c r="X869" s="10" t="str">
        <f>+IFERROR(VLOOKUP(Tabla2[[#This Row],[DISTRITO SEGÚN DNI]],Hoja1!$A$2:$B$55,2,FALSE),"No")</f>
        <v>CALLAO</v>
      </c>
      <c r="Y869" s="10" t="str">
        <f>IF(OR(LOWER(Tabla2[[#This Row],[GENERO]])="masculino", LOWER(Tabla2[[#This Row],[GENERO]])="femenino"),"OK","Corregir")</f>
        <v>OK</v>
      </c>
      <c r="Z869" s="10" t="str">
        <f>+IF(Tabla2[[#This Row],[Nro. DNI / CE]]="","Corregir",IF(LEN(Tabla2[[#This Row],[Nro. DNI / CE]])&gt;=8,"OK","Corregir"))</f>
        <v>OK</v>
      </c>
      <c r="AA869" s="10">
        <f>COUNTIF(Tabla2[APELLIDOS Y NOMBRES],Tabla2[[#This Row],[APELLIDOS Y NOMBRES]])</f>
        <v>1</v>
      </c>
      <c r="AB869" t="str">
        <f ca="1">+IFERROR(IF(Tabla2[[#This Row],[FECHA CESE/BAJA]]="","No Aplica",IF(AND(MONTH(Tabla2[[#This Row],[FECHA CESE/BAJA]])=MONTH(TODAY()-30),YEAR(Tabla2[[#This Row],[FECHA CESE/BAJA]])=YEAR(TODAY())),MONTH(TODAY()-30)&amp;"-"&amp;YEAR(TODAY()),"Borrar")),"No aplica")</f>
        <v>No Aplica</v>
      </c>
      <c r="AC869" t="str">
        <f ca="1">+IFERROR(IF(Tabla2[[#This Row],[FECHA INICIO DE LABORES EN OBRA]]="","No Aplica",IF(AND(MONTH(Tabla2[[#This Row],[FECHA INICIO DE LABORES EN OBRA]])=MONTH(TODAY()-30),YEAR(Tabla2[[#This Row],[FECHA INICIO DE LABORES EN OBRA]])=YEAR(TODAY())),MONTH(TODAY()-30)&amp;"-"&amp;YEAR(TODAY()),"No Aplica")),"No Aplica")</f>
        <v>No Aplica</v>
      </c>
    </row>
    <row r="870" spans="1:29" x14ac:dyDescent="0.25">
      <c r="A870" s="2">
        <v>20600111354</v>
      </c>
      <c r="B870" s="3" t="s">
        <v>43</v>
      </c>
      <c r="C870" s="3" t="s">
        <v>43</v>
      </c>
      <c r="D870" s="3" t="s">
        <v>5608</v>
      </c>
      <c r="E870" s="3" t="s">
        <v>5609</v>
      </c>
      <c r="F870" s="36">
        <v>33815</v>
      </c>
      <c r="G870" s="3">
        <v>1</v>
      </c>
      <c r="H870" s="3" t="s">
        <v>5610</v>
      </c>
      <c r="I870" s="3" t="s">
        <v>5611</v>
      </c>
      <c r="J870" s="3" t="s">
        <v>5612</v>
      </c>
      <c r="K870" s="3" t="s">
        <v>1531</v>
      </c>
      <c r="L870" s="8" t="s">
        <v>9818</v>
      </c>
      <c r="M870" s="5"/>
      <c r="N870" s="13" t="s">
        <v>1043</v>
      </c>
      <c r="O870" s="5">
        <v>44984</v>
      </c>
      <c r="P870" s="8">
        <v>1</v>
      </c>
      <c r="Q870" s="9">
        <v>1</v>
      </c>
      <c r="R870" s="9" t="str">
        <f>IFERROR(VLOOKUP(Tabla2[[#This Row],[CONTRATISTA PRNCIPAL]],Hoja1!$L$5:$M$9,2,FALSE),"CJV")</f>
        <v>CJV</v>
      </c>
      <c r="S870" s="9" t="str">
        <f>IF(Tabla2[[#This Row],[EMPRESA]]=Tabla2[[#This Row],[CONTRATISTA PRNCIPAL]],"Principal","Secundaria")</f>
        <v>Principal</v>
      </c>
      <c r="T870" s="10">
        <f>IFERROR(1/COUNTIF(Tabla2[CONTRATISTA PRNCIPAL],Tabla2[[#This Row],[CONTRATISTA PRNCIPAL]]),0)</f>
        <v>6.6666666666666671E-3</v>
      </c>
      <c r="U870" s="33">
        <f ca="1">IF(((TODAY()-Tabla2[[#This Row],[FECHA NACIMIENTO]])/365)&lt;18,"Corregir", IF(((TODAY()-Tabla2[[#This Row],[FECHA NACIMIENTO]])/365)&gt;80, "Corregir",ROUNDDOWN(((TODAY()-Tabla2[[#This Row],[FECHA NACIMIENTO]])/365),0)))</f>
        <v>31</v>
      </c>
      <c r="V87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870" s="34" t="str">
        <f ca="1">+IF(Tabla2[[#This Row],[Edad]]="Corregir","Corregir","Ok")</f>
        <v>Ok</v>
      </c>
      <c r="X870" s="10" t="str">
        <f>+IFERROR(VLOOKUP(Tabla2[[#This Row],[DISTRITO SEGÚN DNI]],Hoja1!$A$2:$B$55,2,FALSE),"No")</f>
        <v>No</v>
      </c>
      <c r="Y870" s="10" t="str">
        <f>IF(OR(LOWER(Tabla2[[#This Row],[GENERO]])="masculino", LOWER(Tabla2[[#This Row],[GENERO]])="femenino"),"OK","Corregir")</f>
        <v>OK</v>
      </c>
      <c r="Z870" s="10" t="str">
        <f>+IF(Tabla2[[#This Row],[Nro. DNI / CE]]="","Corregir",IF(LEN(Tabla2[[#This Row],[Nro. DNI / CE]])&gt;=8,"OK","Corregir"))</f>
        <v>OK</v>
      </c>
      <c r="AA870" s="10">
        <f>COUNTIF(Tabla2[APELLIDOS Y NOMBRES],Tabla2[[#This Row],[APELLIDOS Y NOMBRES]])</f>
        <v>1</v>
      </c>
      <c r="AB870" t="str">
        <f ca="1">+IFERROR(IF(Tabla2[[#This Row],[FECHA CESE/BAJA]]="","No Aplica",IF(AND(MONTH(Tabla2[[#This Row],[FECHA CESE/BAJA]])=MONTH(TODAY()-30),YEAR(Tabla2[[#This Row],[FECHA CESE/BAJA]])=YEAR(TODAY())),MONTH(TODAY()-30)&amp;"-"&amp;YEAR(TODAY()),"Borrar")),"No aplica")</f>
        <v>No Aplica</v>
      </c>
      <c r="AC870" t="str">
        <f ca="1">+IFERROR(IF(Tabla2[[#This Row],[FECHA INICIO DE LABORES EN OBRA]]="","No Aplica",IF(AND(MONTH(Tabla2[[#This Row],[FECHA INICIO DE LABORES EN OBRA]])=MONTH(TODAY()-30),YEAR(Tabla2[[#This Row],[FECHA INICIO DE LABORES EN OBRA]])=YEAR(TODAY())),MONTH(TODAY()-30)&amp;"-"&amp;YEAR(TODAY()),"No Aplica")),"No Aplica")</f>
        <v>No Aplica</v>
      </c>
    </row>
    <row r="871" spans="1:29" x14ac:dyDescent="0.25">
      <c r="A871" s="2">
        <v>20600111354</v>
      </c>
      <c r="B871" s="3" t="s">
        <v>43</v>
      </c>
      <c r="C871" s="3" t="s">
        <v>43</v>
      </c>
      <c r="D871" s="3" t="s">
        <v>5613</v>
      </c>
      <c r="E871" s="3" t="s">
        <v>5614</v>
      </c>
      <c r="F871" s="36">
        <v>31713</v>
      </c>
      <c r="G871" s="3">
        <v>2</v>
      </c>
      <c r="H871" s="3" t="s">
        <v>1469</v>
      </c>
      <c r="I871" s="3" t="s">
        <v>4420</v>
      </c>
      <c r="J871" s="3" t="s">
        <v>5615</v>
      </c>
      <c r="K871" s="3" t="s">
        <v>1219</v>
      </c>
      <c r="L871" s="8" t="s">
        <v>9813</v>
      </c>
      <c r="M871" s="5"/>
      <c r="N871" s="13" t="s">
        <v>1043</v>
      </c>
      <c r="O871" s="5">
        <v>44972</v>
      </c>
      <c r="P871" s="8">
        <v>1</v>
      </c>
      <c r="Q871" s="9">
        <v>2</v>
      </c>
      <c r="R871" s="9" t="str">
        <f>IFERROR(VLOOKUP(Tabla2[[#This Row],[CONTRATISTA PRNCIPAL]],Hoja1!$L$5:$M$9,2,FALSE),"CJV")</f>
        <v>CJV</v>
      </c>
      <c r="S871" s="9" t="str">
        <f>IF(Tabla2[[#This Row],[EMPRESA]]=Tabla2[[#This Row],[CONTRATISTA PRNCIPAL]],"Principal","Secundaria")</f>
        <v>Principal</v>
      </c>
      <c r="T871" s="10">
        <f>IFERROR(1/COUNTIF(Tabla2[CONTRATISTA PRNCIPAL],Tabla2[[#This Row],[CONTRATISTA PRNCIPAL]]),0)</f>
        <v>6.6666666666666671E-3</v>
      </c>
      <c r="U871" s="33">
        <f ca="1">IF(((TODAY()-Tabla2[[#This Row],[FECHA NACIMIENTO]])/365)&lt;18,"Corregir", IF(((TODAY()-Tabla2[[#This Row],[FECHA NACIMIENTO]])/365)&gt;80, "Corregir",ROUNDDOWN(((TODAY()-Tabla2[[#This Row],[FECHA NACIMIENTO]])/365),0)))</f>
        <v>36</v>
      </c>
      <c r="V87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871" s="34" t="str">
        <f ca="1">+IF(Tabla2[[#This Row],[Edad]]="Corregir","Corregir","Ok")</f>
        <v>Ok</v>
      </c>
      <c r="X871" s="10" t="str">
        <f>+IFERROR(VLOOKUP(Tabla2[[#This Row],[DISTRITO SEGÚN DNI]],Hoja1!$A$2:$B$55,2,FALSE),"No")</f>
        <v>No</v>
      </c>
      <c r="Y871" s="10" t="str">
        <f>IF(OR(LOWER(Tabla2[[#This Row],[GENERO]])="masculino", LOWER(Tabla2[[#This Row],[GENERO]])="femenino"),"OK","Corregir")</f>
        <v>OK</v>
      </c>
      <c r="Z871" s="10" t="str">
        <f>+IF(Tabla2[[#This Row],[Nro. DNI / CE]]="","Corregir",IF(LEN(Tabla2[[#This Row],[Nro. DNI / CE]])&gt;=8,"OK","Corregir"))</f>
        <v>OK</v>
      </c>
      <c r="AA871" s="10">
        <f>COUNTIF(Tabla2[APELLIDOS Y NOMBRES],Tabla2[[#This Row],[APELLIDOS Y NOMBRES]])</f>
        <v>1</v>
      </c>
      <c r="AB871" t="str">
        <f ca="1">+IFERROR(IF(Tabla2[[#This Row],[FECHA CESE/BAJA]]="","No Aplica",IF(AND(MONTH(Tabla2[[#This Row],[FECHA CESE/BAJA]])=MONTH(TODAY()-30),YEAR(Tabla2[[#This Row],[FECHA CESE/BAJA]])=YEAR(TODAY())),MONTH(TODAY()-30)&amp;"-"&amp;YEAR(TODAY()),"Borrar")),"No aplica")</f>
        <v>No Aplica</v>
      </c>
      <c r="AC871" t="str">
        <f ca="1">+IFERROR(IF(Tabla2[[#This Row],[FECHA INICIO DE LABORES EN OBRA]]="","No Aplica",IF(AND(MONTH(Tabla2[[#This Row],[FECHA INICIO DE LABORES EN OBRA]])=MONTH(TODAY()-30),YEAR(Tabla2[[#This Row],[FECHA INICIO DE LABORES EN OBRA]])=YEAR(TODAY())),MONTH(TODAY()-30)&amp;"-"&amp;YEAR(TODAY()),"No Aplica")),"No Aplica")</f>
        <v>No Aplica</v>
      </c>
    </row>
    <row r="872" spans="1:29" x14ac:dyDescent="0.25">
      <c r="A872" s="2">
        <v>20600111354</v>
      </c>
      <c r="B872" s="3" t="s">
        <v>43</v>
      </c>
      <c r="C872" s="3" t="s">
        <v>43</v>
      </c>
      <c r="D872" s="3" t="s">
        <v>403</v>
      </c>
      <c r="E872" s="3" t="s">
        <v>404</v>
      </c>
      <c r="F872" s="36">
        <v>32882</v>
      </c>
      <c r="G872" s="3">
        <v>2</v>
      </c>
      <c r="H872" s="3" t="s">
        <v>5487</v>
      </c>
      <c r="I872" s="3" t="s">
        <v>5506</v>
      </c>
      <c r="J872" s="3" t="s">
        <v>5616</v>
      </c>
      <c r="K872" s="3" t="s">
        <v>131</v>
      </c>
      <c r="L872" s="8" t="s">
        <v>9813</v>
      </c>
      <c r="M872" s="5"/>
      <c r="N872" s="13" t="s">
        <v>1043</v>
      </c>
      <c r="O872" s="5">
        <v>44985</v>
      </c>
      <c r="P872" s="8">
        <v>1</v>
      </c>
      <c r="Q872" s="9">
        <v>4</v>
      </c>
      <c r="R872" s="9" t="str">
        <f>IFERROR(VLOOKUP(Tabla2[[#This Row],[CONTRATISTA PRNCIPAL]],Hoja1!$L$5:$M$9,2,FALSE),"CJV")</f>
        <v>CJV</v>
      </c>
      <c r="S872" s="9" t="str">
        <f>IF(Tabla2[[#This Row],[EMPRESA]]=Tabla2[[#This Row],[CONTRATISTA PRNCIPAL]],"Principal","Secundaria")</f>
        <v>Principal</v>
      </c>
      <c r="T872" s="10">
        <f>IFERROR(1/COUNTIF(Tabla2[CONTRATISTA PRNCIPAL],Tabla2[[#This Row],[CONTRATISTA PRNCIPAL]]),0)</f>
        <v>6.6666666666666671E-3</v>
      </c>
      <c r="U872" s="33">
        <f ca="1">IF(((TODAY()-Tabla2[[#This Row],[FECHA NACIMIENTO]])/365)&lt;18,"Corregir", IF(((TODAY()-Tabla2[[#This Row],[FECHA NACIMIENTO]])/365)&gt;80, "Corregir",ROUNDDOWN(((TODAY()-Tabla2[[#This Row],[FECHA NACIMIENTO]])/365),0)))</f>
        <v>33</v>
      </c>
      <c r="V87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872" s="34" t="str">
        <f ca="1">+IF(Tabla2[[#This Row],[Edad]]="Corregir","Corregir","Ok")</f>
        <v>Ok</v>
      </c>
      <c r="X872" s="10" t="str">
        <f>+IFERROR(VLOOKUP(Tabla2[[#This Row],[DISTRITO SEGÚN DNI]],Hoja1!$A$2:$B$55,2,FALSE),"No")</f>
        <v>BREÑA</v>
      </c>
      <c r="Y872" s="10" t="str">
        <f>IF(OR(LOWER(Tabla2[[#This Row],[GENERO]])="masculino", LOWER(Tabla2[[#This Row],[GENERO]])="femenino"),"OK","Corregir")</f>
        <v>OK</v>
      </c>
      <c r="Z872" s="10" t="str">
        <f>+IF(Tabla2[[#This Row],[Nro. DNI / CE]]="","Corregir",IF(LEN(Tabla2[[#This Row],[Nro. DNI / CE]])&gt;=8,"OK","Corregir"))</f>
        <v>OK</v>
      </c>
      <c r="AA872" s="10">
        <f>COUNTIF(Tabla2[APELLIDOS Y NOMBRES],Tabla2[[#This Row],[APELLIDOS Y NOMBRES]])</f>
        <v>1</v>
      </c>
      <c r="AB872" t="str">
        <f ca="1">+IFERROR(IF(Tabla2[[#This Row],[FECHA CESE/BAJA]]="","No Aplica",IF(AND(MONTH(Tabla2[[#This Row],[FECHA CESE/BAJA]])=MONTH(TODAY()-30),YEAR(Tabla2[[#This Row],[FECHA CESE/BAJA]])=YEAR(TODAY())),MONTH(TODAY()-30)&amp;"-"&amp;YEAR(TODAY()),"Borrar")),"No aplica")</f>
        <v>No Aplica</v>
      </c>
      <c r="AC872" t="str">
        <f ca="1">+IFERROR(IF(Tabla2[[#This Row],[FECHA INICIO DE LABORES EN OBRA]]="","No Aplica",IF(AND(MONTH(Tabla2[[#This Row],[FECHA INICIO DE LABORES EN OBRA]])=MONTH(TODAY()-30),YEAR(Tabla2[[#This Row],[FECHA INICIO DE LABORES EN OBRA]])=YEAR(TODAY())),MONTH(TODAY()-30)&amp;"-"&amp;YEAR(TODAY()),"No Aplica")),"No Aplica")</f>
        <v>No Aplica</v>
      </c>
    </row>
    <row r="873" spans="1:29" x14ac:dyDescent="0.25">
      <c r="A873" s="2">
        <v>20600111354</v>
      </c>
      <c r="B873" s="3" t="s">
        <v>43</v>
      </c>
      <c r="C873" s="3" t="s">
        <v>43</v>
      </c>
      <c r="D873" s="3" t="s">
        <v>5617</v>
      </c>
      <c r="E873" s="3" t="s">
        <v>5618</v>
      </c>
      <c r="F873" s="36">
        <v>36394</v>
      </c>
      <c r="G873" s="3">
        <v>2</v>
      </c>
      <c r="H873" s="3" t="s">
        <v>1469</v>
      </c>
      <c r="I873" s="3" t="s">
        <v>2301</v>
      </c>
      <c r="J873" s="3" t="s">
        <v>5619</v>
      </c>
      <c r="K873" s="3" t="s">
        <v>1219</v>
      </c>
      <c r="L873" s="8" t="s">
        <v>9813</v>
      </c>
      <c r="M873" s="5"/>
      <c r="N873" s="13" t="s">
        <v>1043</v>
      </c>
      <c r="O873" s="5">
        <v>44986</v>
      </c>
      <c r="P873" s="8">
        <v>1</v>
      </c>
      <c r="Q873" s="9">
        <v>4</v>
      </c>
      <c r="R873" s="9" t="str">
        <f>IFERROR(VLOOKUP(Tabla2[[#This Row],[CONTRATISTA PRNCIPAL]],Hoja1!$L$5:$M$9,2,FALSE),"CJV")</f>
        <v>CJV</v>
      </c>
      <c r="S873" s="9" t="str">
        <f>IF(Tabla2[[#This Row],[EMPRESA]]=Tabla2[[#This Row],[CONTRATISTA PRNCIPAL]],"Principal","Secundaria")</f>
        <v>Principal</v>
      </c>
      <c r="T873" s="10">
        <f>IFERROR(1/COUNTIF(Tabla2[CONTRATISTA PRNCIPAL],Tabla2[[#This Row],[CONTRATISTA PRNCIPAL]]),0)</f>
        <v>6.6666666666666671E-3</v>
      </c>
      <c r="U873" s="33">
        <f ca="1">IF(((TODAY()-Tabla2[[#This Row],[FECHA NACIMIENTO]])/365)&lt;18,"Corregir", IF(((TODAY()-Tabla2[[#This Row],[FECHA NACIMIENTO]])/365)&gt;80, "Corregir",ROUNDDOWN(((TODAY()-Tabla2[[#This Row],[FECHA NACIMIENTO]])/365),0)))</f>
        <v>24</v>
      </c>
      <c r="V87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873" s="34" t="str">
        <f ca="1">+IF(Tabla2[[#This Row],[Edad]]="Corregir","Corregir","Ok")</f>
        <v>Ok</v>
      </c>
      <c r="X873" s="10" t="str">
        <f>+IFERROR(VLOOKUP(Tabla2[[#This Row],[DISTRITO SEGÚN DNI]],Hoja1!$A$2:$B$55,2,FALSE),"No")</f>
        <v>No</v>
      </c>
      <c r="Y873" s="10" t="str">
        <f>IF(OR(LOWER(Tabla2[[#This Row],[GENERO]])="masculino", LOWER(Tabla2[[#This Row],[GENERO]])="femenino"),"OK","Corregir")</f>
        <v>OK</v>
      </c>
      <c r="Z873" s="10" t="str">
        <f>+IF(Tabla2[[#This Row],[Nro. DNI / CE]]="","Corregir",IF(LEN(Tabla2[[#This Row],[Nro. DNI / CE]])&gt;=8,"OK","Corregir"))</f>
        <v>OK</v>
      </c>
      <c r="AA873" s="10">
        <f>COUNTIF(Tabla2[APELLIDOS Y NOMBRES],Tabla2[[#This Row],[APELLIDOS Y NOMBRES]])</f>
        <v>1</v>
      </c>
      <c r="AB873" t="str">
        <f ca="1">+IFERROR(IF(Tabla2[[#This Row],[FECHA CESE/BAJA]]="","No Aplica",IF(AND(MONTH(Tabla2[[#This Row],[FECHA CESE/BAJA]])=MONTH(TODAY()-30),YEAR(Tabla2[[#This Row],[FECHA CESE/BAJA]])=YEAR(TODAY())),MONTH(TODAY()-30)&amp;"-"&amp;YEAR(TODAY()),"Borrar")),"No aplica")</f>
        <v>No Aplica</v>
      </c>
      <c r="AC873" t="str">
        <f ca="1">+IFERROR(IF(Tabla2[[#This Row],[FECHA INICIO DE LABORES EN OBRA]]="","No Aplica",IF(AND(MONTH(Tabla2[[#This Row],[FECHA INICIO DE LABORES EN OBRA]])=MONTH(TODAY()-30),YEAR(Tabla2[[#This Row],[FECHA INICIO DE LABORES EN OBRA]])=YEAR(TODAY())),MONTH(TODAY()-30)&amp;"-"&amp;YEAR(TODAY()),"No Aplica")),"No Aplica")</f>
        <v>No Aplica</v>
      </c>
    </row>
    <row r="874" spans="1:29" x14ac:dyDescent="0.25">
      <c r="A874" s="2">
        <v>20600111354</v>
      </c>
      <c r="B874" s="3" t="s">
        <v>43</v>
      </c>
      <c r="C874" s="3" t="s">
        <v>43</v>
      </c>
      <c r="D874" s="3" t="s">
        <v>405</v>
      </c>
      <c r="E874" s="3" t="s">
        <v>406</v>
      </c>
      <c r="F874" s="36">
        <v>33895</v>
      </c>
      <c r="G874" s="3">
        <v>2</v>
      </c>
      <c r="H874" s="3" t="s">
        <v>5487</v>
      </c>
      <c r="I874" s="3" t="s">
        <v>4225</v>
      </c>
      <c r="J874" s="3" t="s">
        <v>5620</v>
      </c>
      <c r="K874" s="3" t="s">
        <v>131</v>
      </c>
      <c r="L874" s="8" t="s">
        <v>9813</v>
      </c>
      <c r="M874" s="5"/>
      <c r="N874" s="13" t="s">
        <v>1043</v>
      </c>
      <c r="O874" s="5">
        <v>44995</v>
      </c>
      <c r="P874" s="8">
        <v>1</v>
      </c>
      <c r="Q874" s="9">
        <v>4</v>
      </c>
      <c r="R874" s="9" t="str">
        <f>IFERROR(VLOOKUP(Tabla2[[#This Row],[CONTRATISTA PRNCIPAL]],Hoja1!$L$5:$M$9,2,FALSE),"CJV")</f>
        <v>CJV</v>
      </c>
      <c r="S874" s="9" t="str">
        <f>IF(Tabla2[[#This Row],[EMPRESA]]=Tabla2[[#This Row],[CONTRATISTA PRNCIPAL]],"Principal","Secundaria")</f>
        <v>Principal</v>
      </c>
      <c r="T874" s="10">
        <f>IFERROR(1/COUNTIF(Tabla2[CONTRATISTA PRNCIPAL],Tabla2[[#This Row],[CONTRATISTA PRNCIPAL]]),0)</f>
        <v>6.6666666666666671E-3</v>
      </c>
      <c r="U874" s="33">
        <f ca="1">IF(((TODAY()-Tabla2[[#This Row],[FECHA NACIMIENTO]])/365)&lt;18,"Corregir", IF(((TODAY()-Tabla2[[#This Row],[FECHA NACIMIENTO]])/365)&gt;80, "Corregir",ROUNDDOWN(((TODAY()-Tabla2[[#This Row],[FECHA NACIMIENTO]])/365),0)))</f>
        <v>30</v>
      </c>
      <c r="V87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874" s="34" t="str">
        <f ca="1">+IF(Tabla2[[#This Row],[Edad]]="Corregir","Corregir","Ok")</f>
        <v>Ok</v>
      </c>
      <c r="X874" s="10" t="str">
        <f>+IFERROR(VLOOKUP(Tabla2[[#This Row],[DISTRITO SEGÚN DNI]],Hoja1!$A$2:$B$55,2,FALSE),"No")</f>
        <v>BREÑA</v>
      </c>
      <c r="Y874" s="10" t="str">
        <f>IF(OR(LOWER(Tabla2[[#This Row],[GENERO]])="masculino", LOWER(Tabla2[[#This Row],[GENERO]])="femenino"),"OK","Corregir")</f>
        <v>OK</v>
      </c>
      <c r="Z874" s="10" t="str">
        <f>+IF(Tabla2[[#This Row],[Nro. DNI / CE]]="","Corregir",IF(LEN(Tabla2[[#This Row],[Nro. DNI / CE]])&gt;=8,"OK","Corregir"))</f>
        <v>OK</v>
      </c>
      <c r="AA874" s="10">
        <f>COUNTIF(Tabla2[APELLIDOS Y NOMBRES],Tabla2[[#This Row],[APELLIDOS Y NOMBRES]])</f>
        <v>1</v>
      </c>
      <c r="AB874" t="str">
        <f ca="1">+IFERROR(IF(Tabla2[[#This Row],[FECHA CESE/BAJA]]="","No Aplica",IF(AND(MONTH(Tabla2[[#This Row],[FECHA CESE/BAJA]])=MONTH(TODAY()-30),YEAR(Tabla2[[#This Row],[FECHA CESE/BAJA]])=YEAR(TODAY())),MONTH(TODAY()-30)&amp;"-"&amp;YEAR(TODAY()),"Borrar")),"No aplica")</f>
        <v>No Aplica</v>
      </c>
      <c r="AC874" t="str">
        <f ca="1">+IFERROR(IF(Tabla2[[#This Row],[FECHA INICIO DE LABORES EN OBRA]]="","No Aplica",IF(AND(MONTH(Tabla2[[#This Row],[FECHA INICIO DE LABORES EN OBRA]])=MONTH(TODAY()-30),YEAR(Tabla2[[#This Row],[FECHA INICIO DE LABORES EN OBRA]])=YEAR(TODAY())),MONTH(TODAY()-30)&amp;"-"&amp;YEAR(TODAY()),"No Aplica")),"No Aplica")</f>
        <v>No Aplica</v>
      </c>
    </row>
    <row r="875" spans="1:29" x14ac:dyDescent="0.25">
      <c r="A875" s="2">
        <v>20600111354</v>
      </c>
      <c r="B875" s="3" t="s">
        <v>43</v>
      </c>
      <c r="C875" s="3" t="s">
        <v>43</v>
      </c>
      <c r="D875" s="3" t="s">
        <v>5623</v>
      </c>
      <c r="E875" s="3" t="s">
        <v>5624</v>
      </c>
      <c r="F875" s="36">
        <v>26386</v>
      </c>
      <c r="G875" s="3">
        <v>1</v>
      </c>
      <c r="H875" s="3" t="s">
        <v>5625</v>
      </c>
      <c r="I875" s="3" t="s">
        <v>4420</v>
      </c>
      <c r="J875" s="3" t="s">
        <v>5626</v>
      </c>
      <c r="K875" s="3" t="s">
        <v>1164</v>
      </c>
      <c r="L875" s="8" t="s">
        <v>9813</v>
      </c>
      <c r="M875" s="5"/>
      <c r="N875" s="13" t="s">
        <v>1043</v>
      </c>
      <c r="O875" s="5">
        <v>45072</v>
      </c>
      <c r="P875" s="8">
        <v>1</v>
      </c>
      <c r="Q875" s="9">
        <v>1</v>
      </c>
      <c r="R875" s="9" t="str">
        <f>IFERROR(VLOOKUP(Tabla2[[#This Row],[CONTRATISTA PRNCIPAL]],Hoja1!$L$5:$M$9,2,FALSE),"CJV")</f>
        <v>CJV</v>
      </c>
      <c r="S875" s="9" t="str">
        <f>IF(Tabla2[[#This Row],[EMPRESA]]=Tabla2[[#This Row],[CONTRATISTA PRNCIPAL]],"Principal","Secundaria")</f>
        <v>Principal</v>
      </c>
      <c r="T875" s="10">
        <f>IFERROR(1/COUNTIF(Tabla2[CONTRATISTA PRNCIPAL],Tabla2[[#This Row],[CONTRATISTA PRNCIPAL]]),0)</f>
        <v>6.6666666666666671E-3</v>
      </c>
      <c r="U875" s="33">
        <f ca="1">IF(((TODAY()-Tabla2[[#This Row],[FECHA NACIMIENTO]])/365)&lt;18,"Corregir", IF(((TODAY()-Tabla2[[#This Row],[FECHA NACIMIENTO]])/365)&gt;80, "Corregir",ROUNDDOWN(((TODAY()-Tabla2[[#This Row],[FECHA NACIMIENTO]])/365),0)))</f>
        <v>51</v>
      </c>
      <c r="V87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875" s="34" t="str">
        <f ca="1">+IF(Tabla2[[#This Row],[Edad]]="Corregir","Corregir","Ok")</f>
        <v>Ok</v>
      </c>
      <c r="X875" s="10" t="str">
        <f>+IFERROR(VLOOKUP(Tabla2[[#This Row],[DISTRITO SEGÚN DNI]],Hoja1!$A$2:$B$55,2,FALSE),"No")</f>
        <v>No</v>
      </c>
      <c r="Y875" s="10" t="str">
        <f>IF(OR(LOWER(Tabla2[[#This Row],[GENERO]])="masculino", LOWER(Tabla2[[#This Row],[GENERO]])="femenino"),"OK","Corregir")</f>
        <v>OK</v>
      </c>
      <c r="Z875" s="10" t="str">
        <f>+IF(Tabla2[[#This Row],[Nro. DNI / CE]]="","Corregir",IF(LEN(Tabla2[[#This Row],[Nro. DNI / CE]])&gt;=8,"OK","Corregir"))</f>
        <v>OK</v>
      </c>
      <c r="AA875" s="10">
        <f>COUNTIF(Tabla2[APELLIDOS Y NOMBRES],Tabla2[[#This Row],[APELLIDOS Y NOMBRES]])</f>
        <v>1</v>
      </c>
      <c r="AB875" t="str">
        <f ca="1">+IFERROR(IF(Tabla2[[#This Row],[FECHA CESE/BAJA]]="","No Aplica",IF(AND(MONTH(Tabla2[[#This Row],[FECHA CESE/BAJA]])=MONTH(TODAY()-30),YEAR(Tabla2[[#This Row],[FECHA CESE/BAJA]])=YEAR(TODAY())),MONTH(TODAY()-30)&amp;"-"&amp;YEAR(TODAY()),"Borrar")),"No aplica")</f>
        <v>No Aplica</v>
      </c>
      <c r="AC875" t="str">
        <f ca="1">+IFERROR(IF(Tabla2[[#This Row],[FECHA INICIO DE LABORES EN OBRA]]="","No Aplica",IF(AND(MONTH(Tabla2[[#This Row],[FECHA INICIO DE LABORES EN OBRA]])=MONTH(TODAY()-30),YEAR(Tabla2[[#This Row],[FECHA INICIO DE LABORES EN OBRA]])=YEAR(TODAY())),MONTH(TODAY()-30)&amp;"-"&amp;YEAR(TODAY()),"No Aplica")),"No Aplica")</f>
        <v>No Aplica</v>
      </c>
    </row>
    <row r="876" spans="1:29" x14ac:dyDescent="0.25">
      <c r="A876" s="2">
        <v>20600111354</v>
      </c>
      <c r="B876" s="3" t="s">
        <v>43</v>
      </c>
      <c r="C876" s="3" t="s">
        <v>43</v>
      </c>
      <c r="D876" s="3" t="s">
        <v>5627</v>
      </c>
      <c r="E876" s="3" t="s">
        <v>5628</v>
      </c>
      <c r="F876" s="36">
        <v>30421</v>
      </c>
      <c r="G876" s="3">
        <v>2</v>
      </c>
      <c r="H876" s="3" t="s">
        <v>1469</v>
      </c>
      <c r="I876" s="3" t="s">
        <v>8601</v>
      </c>
      <c r="J876" s="3" t="s">
        <v>5629</v>
      </c>
      <c r="K876" s="3" t="s">
        <v>78</v>
      </c>
      <c r="L876" s="8" t="s">
        <v>9813</v>
      </c>
      <c r="M876" s="5"/>
      <c r="N876" s="13" t="s">
        <v>1043</v>
      </c>
      <c r="O876" s="5">
        <v>45099</v>
      </c>
      <c r="P876" s="8">
        <v>1</v>
      </c>
      <c r="Q876" s="9">
        <v>4</v>
      </c>
      <c r="R876" s="9" t="str">
        <f>IFERROR(VLOOKUP(Tabla2[[#This Row],[CONTRATISTA PRNCIPAL]],Hoja1!$L$5:$M$9,2,FALSE),"CJV")</f>
        <v>CJV</v>
      </c>
      <c r="S876" s="9" t="str">
        <f>IF(Tabla2[[#This Row],[EMPRESA]]=Tabla2[[#This Row],[CONTRATISTA PRNCIPAL]],"Principal","Secundaria")</f>
        <v>Principal</v>
      </c>
      <c r="T876" s="10">
        <f>IFERROR(1/COUNTIF(Tabla2[CONTRATISTA PRNCIPAL],Tabla2[[#This Row],[CONTRATISTA PRNCIPAL]]),0)</f>
        <v>6.6666666666666671E-3</v>
      </c>
      <c r="U876" s="33">
        <f ca="1">IF(((TODAY()-Tabla2[[#This Row],[FECHA NACIMIENTO]])/365)&lt;18,"Corregir", IF(((TODAY()-Tabla2[[#This Row],[FECHA NACIMIENTO]])/365)&gt;80, "Corregir",ROUNDDOWN(((TODAY()-Tabla2[[#This Row],[FECHA NACIMIENTO]])/365),0)))</f>
        <v>40</v>
      </c>
      <c r="V87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876" s="34" t="str">
        <f ca="1">+IF(Tabla2[[#This Row],[Edad]]="Corregir","Corregir","Ok")</f>
        <v>Ok</v>
      </c>
      <c r="X876" s="10" t="str">
        <f>+IFERROR(VLOOKUP(Tabla2[[#This Row],[DISTRITO SEGÚN DNI]],Hoja1!$A$2:$B$55,2,FALSE),"No")</f>
        <v xml:space="preserve">SAN LUIS </v>
      </c>
      <c r="Y876" s="10" t="str">
        <f>IF(OR(LOWER(Tabla2[[#This Row],[GENERO]])="masculino", LOWER(Tabla2[[#This Row],[GENERO]])="femenino"),"OK","Corregir")</f>
        <v>OK</v>
      </c>
      <c r="Z876" s="10" t="str">
        <f>+IF(Tabla2[[#This Row],[Nro. DNI / CE]]="","Corregir",IF(LEN(Tabla2[[#This Row],[Nro. DNI / CE]])&gt;=8,"OK","Corregir"))</f>
        <v>OK</v>
      </c>
      <c r="AA876" s="10">
        <f>COUNTIF(Tabla2[APELLIDOS Y NOMBRES],Tabla2[[#This Row],[APELLIDOS Y NOMBRES]])</f>
        <v>1</v>
      </c>
      <c r="AB876" t="str">
        <f ca="1">+IFERROR(IF(Tabla2[[#This Row],[FECHA CESE/BAJA]]="","No Aplica",IF(AND(MONTH(Tabla2[[#This Row],[FECHA CESE/BAJA]])=MONTH(TODAY()-30),YEAR(Tabla2[[#This Row],[FECHA CESE/BAJA]])=YEAR(TODAY())),MONTH(TODAY()-30)&amp;"-"&amp;YEAR(TODAY()),"Borrar")),"No aplica")</f>
        <v>No Aplica</v>
      </c>
      <c r="AC876" t="str">
        <f ca="1">+IFERROR(IF(Tabla2[[#This Row],[FECHA INICIO DE LABORES EN OBRA]]="","No Aplica",IF(AND(MONTH(Tabla2[[#This Row],[FECHA INICIO DE LABORES EN OBRA]])=MONTH(TODAY()-30),YEAR(Tabla2[[#This Row],[FECHA INICIO DE LABORES EN OBRA]])=YEAR(TODAY())),MONTH(TODAY()-30)&amp;"-"&amp;YEAR(TODAY()),"No Aplica")),"No Aplica")</f>
        <v>No Aplica</v>
      </c>
    </row>
    <row r="877" spans="1:29" x14ac:dyDescent="0.25">
      <c r="A877" s="2">
        <v>20600111354</v>
      </c>
      <c r="B877" s="3" t="s">
        <v>43</v>
      </c>
      <c r="C877" s="3" t="s">
        <v>43</v>
      </c>
      <c r="D877" s="3" t="s">
        <v>5630</v>
      </c>
      <c r="E877" s="3" t="s">
        <v>5631</v>
      </c>
      <c r="F877" s="36">
        <v>31403</v>
      </c>
      <c r="G877" s="3">
        <v>2</v>
      </c>
      <c r="H877" s="3" t="s">
        <v>1469</v>
      </c>
      <c r="I877" s="3" t="s">
        <v>8601</v>
      </c>
      <c r="J877" s="3" t="s">
        <v>5632</v>
      </c>
      <c r="K877" s="3" t="s">
        <v>1136</v>
      </c>
      <c r="L877" s="8" t="s">
        <v>9813</v>
      </c>
      <c r="M877" s="5"/>
      <c r="N877" s="13" t="s">
        <v>1043</v>
      </c>
      <c r="O877" s="5">
        <v>45090</v>
      </c>
      <c r="P877" s="8">
        <v>1</v>
      </c>
      <c r="Q877" s="9">
        <v>4</v>
      </c>
      <c r="R877" s="9" t="str">
        <f>IFERROR(VLOOKUP(Tabla2[[#This Row],[CONTRATISTA PRNCIPAL]],Hoja1!$L$5:$M$9,2,FALSE),"CJV")</f>
        <v>CJV</v>
      </c>
      <c r="S877" s="9" t="str">
        <f>IF(Tabla2[[#This Row],[EMPRESA]]=Tabla2[[#This Row],[CONTRATISTA PRNCIPAL]],"Principal","Secundaria")</f>
        <v>Principal</v>
      </c>
      <c r="T877" s="10">
        <f>IFERROR(1/COUNTIF(Tabla2[CONTRATISTA PRNCIPAL],Tabla2[[#This Row],[CONTRATISTA PRNCIPAL]]),0)</f>
        <v>6.6666666666666671E-3</v>
      </c>
      <c r="U877" s="33">
        <f ca="1">IF(((TODAY()-Tabla2[[#This Row],[FECHA NACIMIENTO]])/365)&lt;18,"Corregir", IF(((TODAY()-Tabla2[[#This Row],[FECHA NACIMIENTO]])/365)&gt;80, "Corregir",ROUNDDOWN(((TODAY()-Tabla2[[#This Row],[FECHA NACIMIENTO]])/365),0)))</f>
        <v>37</v>
      </c>
      <c r="V87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877" s="34" t="str">
        <f ca="1">+IF(Tabla2[[#This Row],[Edad]]="Corregir","Corregir","Ok")</f>
        <v>Ok</v>
      </c>
      <c r="X877" s="10" t="str">
        <f>+IFERROR(VLOOKUP(Tabla2[[#This Row],[DISTRITO SEGÚN DNI]],Hoja1!$A$2:$B$55,2,FALSE),"No")</f>
        <v>No</v>
      </c>
      <c r="Y877" s="10" t="str">
        <f>IF(OR(LOWER(Tabla2[[#This Row],[GENERO]])="masculino", LOWER(Tabla2[[#This Row],[GENERO]])="femenino"),"OK","Corregir")</f>
        <v>OK</v>
      </c>
      <c r="Z877" s="10" t="str">
        <f>+IF(Tabla2[[#This Row],[Nro. DNI / CE]]="","Corregir",IF(LEN(Tabla2[[#This Row],[Nro. DNI / CE]])&gt;=8,"OK","Corregir"))</f>
        <v>OK</v>
      </c>
      <c r="AA877" s="10">
        <f>COUNTIF(Tabla2[APELLIDOS Y NOMBRES],Tabla2[[#This Row],[APELLIDOS Y NOMBRES]])</f>
        <v>1</v>
      </c>
      <c r="AB877" t="str">
        <f ca="1">+IFERROR(IF(Tabla2[[#This Row],[FECHA CESE/BAJA]]="","No Aplica",IF(AND(MONTH(Tabla2[[#This Row],[FECHA CESE/BAJA]])=MONTH(TODAY()-30),YEAR(Tabla2[[#This Row],[FECHA CESE/BAJA]])=YEAR(TODAY())),MONTH(TODAY()-30)&amp;"-"&amp;YEAR(TODAY()),"Borrar")),"No aplica")</f>
        <v>No Aplica</v>
      </c>
      <c r="AC877" t="str">
        <f ca="1">+IFERROR(IF(Tabla2[[#This Row],[FECHA INICIO DE LABORES EN OBRA]]="","No Aplica",IF(AND(MONTH(Tabla2[[#This Row],[FECHA INICIO DE LABORES EN OBRA]])=MONTH(TODAY()-30),YEAR(Tabla2[[#This Row],[FECHA INICIO DE LABORES EN OBRA]])=YEAR(TODAY())),MONTH(TODAY()-30)&amp;"-"&amp;YEAR(TODAY()),"No Aplica")),"No Aplica")</f>
        <v>No Aplica</v>
      </c>
    </row>
    <row r="878" spans="1:29" x14ac:dyDescent="0.25">
      <c r="A878" s="2">
        <v>20600111354</v>
      </c>
      <c r="B878" s="3" t="s">
        <v>43</v>
      </c>
      <c r="C878" s="3" t="s">
        <v>43</v>
      </c>
      <c r="D878" s="3" t="s">
        <v>5633</v>
      </c>
      <c r="E878" s="3" t="s">
        <v>5634</v>
      </c>
      <c r="F878" s="36">
        <v>34315</v>
      </c>
      <c r="G878" s="3">
        <v>2</v>
      </c>
      <c r="H878" s="3" t="s">
        <v>1469</v>
      </c>
      <c r="I878" s="3" t="s">
        <v>8601</v>
      </c>
      <c r="J878" s="3" t="s">
        <v>5635</v>
      </c>
      <c r="K878" s="3" t="s">
        <v>99</v>
      </c>
      <c r="L878" s="8" t="s">
        <v>9813</v>
      </c>
      <c r="M878" s="5"/>
      <c r="N878" s="13" t="s">
        <v>1043</v>
      </c>
      <c r="O878" s="5">
        <v>45099</v>
      </c>
      <c r="P878" s="8">
        <v>1</v>
      </c>
      <c r="Q878" s="9">
        <v>4</v>
      </c>
      <c r="R878" s="9" t="str">
        <f>IFERROR(VLOOKUP(Tabla2[[#This Row],[CONTRATISTA PRNCIPAL]],Hoja1!$L$5:$M$9,2,FALSE),"CJV")</f>
        <v>CJV</v>
      </c>
      <c r="S878" s="9" t="str">
        <f>IF(Tabla2[[#This Row],[EMPRESA]]=Tabla2[[#This Row],[CONTRATISTA PRNCIPAL]],"Principal","Secundaria")</f>
        <v>Principal</v>
      </c>
      <c r="T878" s="10">
        <f>IFERROR(1/COUNTIF(Tabla2[CONTRATISTA PRNCIPAL],Tabla2[[#This Row],[CONTRATISTA PRNCIPAL]]),0)</f>
        <v>6.6666666666666671E-3</v>
      </c>
      <c r="U878" s="33">
        <f ca="1">IF(((TODAY()-Tabla2[[#This Row],[FECHA NACIMIENTO]])/365)&lt;18,"Corregir", IF(((TODAY()-Tabla2[[#This Row],[FECHA NACIMIENTO]])/365)&gt;80, "Corregir",ROUNDDOWN(((TODAY()-Tabla2[[#This Row],[FECHA NACIMIENTO]])/365),0)))</f>
        <v>29</v>
      </c>
      <c r="V87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878" s="34" t="str">
        <f ca="1">+IF(Tabla2[[#This Row],[Edad]]="Corregir","Corregir","Ok")</f>
        <v>Ok</v>
      </c>
      <c r="X878" s="10" t="str">
        <f>+IFERROR(VLOOKUP(Tabla2[[#This Row],[DISTRITO SEGÚN DNI]],Hoja1!$A$2:$B$55,2,FALSE),"No")</f>
        <v>LA VICTORIA</v>
      </c>
      <c r="Y878" s="10" t="str">
        <f>IF(OR(LOWER(Tabla2[[#This Row],[GENERO]])="masculino", LOWER(Tabla2[[#This Row],[GENERO]])="femenino"),"OK","Corregir")</f>
        <v>OK</v>
      </c>
      <c r="Z878" s="10" t="str">
        <f>+IF(Tabla2[[#This Row],[Nro. DNI / CE]]="","Corregir",IF(LEN(Tabla2[[#This Row],[Nro. DNI / CE]])&gt;=8,"OK","Corregir"))</f>
        <v>OK</v>
      </c>
      <c r="AA878" s="10">
        <f>COUNTIF(Tabla2[APELLIDOS Y NOMBRES],Tabla2[[#This Row],[APELLIDOS Y NOMBRES]])</f>
        <v>1</v>
      </c>
      <c r="AB878" t="str">
        <f ca="1">+IFERROR(IF(Tabla2[[#This Row],[FECHA CESE/BAJA]]="","No Aplica",IF(AND(MONTH(Tabla2[[#This Row],[FECHA CESE/BAJA]])=MONTH(TODAY()-30),YEAR(Tabla2[[#This Row],[FECHA CESE/BAJA]])=YEAR(TODAY())),MONTH(TODAY()-30)&amp;"-"&amp;YEAR(TODAY()),"Borrar")),"No aplica")</f>
        <v>No Aplica</v>
      </c>
      <c r="AC878" t="str">
        <f ca="1">+IFERROR(IF(Tabla2[[#This Row],[FECHA INICIO DE LABORES EN OBRA]]="","No Aplica",IF(AND(MONTH(Tabla2[[#This Row],[FECHA INICIO DE LABORES EN OBRA]])=MONTH(TODAY()-30),YEAR(Tabla2[[#This Row],[FECHA INICIO DE LABORES EN OBRA]])=YEAR(TODAY())),MONTH(TODAY()-30)&amp;"-"&amp;YEAR(TODAY()),"No Aplica")),"No Aplica")</f>
        <v>No Aplica</v>
      </c>
    </row>
    <row r="879" spans="1:29" x14ac:dyDescent="0.25">
      <c r="A879" s="2">
        <v>20600111354</v>
      </c>
      <c r="B879" s="3" t="s">
        <v>43</v>
      </c>
      <c r="C879" s="3" t="s">
        <v>43</v>
      </c>
      <c r="D879" s="3" t="s">
        <v>5636</v>
      </c>
      <c r="E879" s="3" t="s">
        <v>5637</v>
      </c>
      <c r="F879" s="36">
        <v>28701</v>
      </c>
      <c r="G879" s="3">
        <v>2</v>
      </c>
      <c r="H879" s="3" t="s">
        <v>1469</v>
      </c>
      <c r="I879" s="3" t="s">
        <v>8601</v>
      </c>
      <c r="J879" s="3" t="s">
        <v>5638</v>
      </c>
      <c r="K879" s="3" t="s">
        <v>1136</v>
      </c>
      <c r="L879" s="8" t="s">
        <v>9813</v>
      </c>
      <c r="M879" s="5"/>
      <c r="N879" s="13" t="s">
        <v>1043</v>
      </c>
      <c r="O879" s="5">
        <v>45090</v>
      </c>
      <c r="P879" s="8">
        <v>1</v>
      </c>
      <c r="Q879" s="9">
        <v>4</v>
      </c>
      <c r="R879" s="9" t="str">
        <f>IFERROR(VLOOKUP(Tabla2[[#This Row],[CONTRATISTA PRNCIPAL]],Hoja1!$L$5:$M$9,2,FALSE),"CJV")</f>
        <v>CJV</v>
      </c>
      <c r="S879" s="9" t="str">
        <f>IF(Tabla2[[#This Row],[EMPRESA]]=Tabla2[[#This Row],[CONTRATISTA PRNCIPAL]],"Principal","Secundaria")</f>
        <v>Principal</v>
      </c>
      <c r="T879" s="10">
        <f>IFERROR(1/COUNTIF(Tabla2[CONTRATISTA PRNCIPAL],Tabla2[[#This Row],[CONTRATISTA PRNCIPAL]]),0)</f>
        <v>6.6666666666666671E-3</v>
      </c>
      <c r="U879" s="33">
        <f ca="1">IF(((TODAY()-Tabla2[[#This Row],[FECHA NACIMIENTO]])/365)&lt;18,"Corregir", IF(((TODAY()-Tabla2[[#This Row],[FECHA NACIMIENTO]])/365)&gt;80, "Corregir",ROUNDDOWN(((TODAY()-Tabla2[[#This Row],[FECHA NACIMIENTO]])/365),0)))</f>
        <v>45</v>
      </c>
      <c r="V87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879" s="34" t="str">
        <f ca="1">+IF(Tabla2[[#This Row],[Edad]]="Corregir","Corregir","Ok")</f>
        <v>Ok</v>
      </c>
      <c r="X879" s="10" t="str">
        <f>+IFERROR(VLOOKUP(Tabla2[[#This Row],[DISTRITO SEGÚN DNI]],Hoja1!$A$2:$B$55,2,FALSE),"No")</f>
        <v>No</v>
      </c>
      <c r="Y879" s="10" t="str">
        <f>IF(OR(LOWER(Tabla2[[#This Row],[GENERO]])="masculino", LOWER(Tabla2[[#This Row],[GENERO]])="femenino"),"OK","Corregir")</f>
        <v>OK</v>
      </c>
      <c r="Z879" s="10" t="str">
        <f>+IF(Tabla2[[#This Row],[Nro. DNI / CE]]="","Corregir",IF(LEN(Tabla2[[#This Row],[Nro. DNI / CE]])&gt;=8,"OK","Corregir"))</f>
        <v>OK</v>
      </c>
      <c r="AA879" s="10">
        <f>COUNTIF(Tabla2[APELLIDOS Y NOMBRES],Tabla2[[#This Row],[APELLIDOS Y NOMBRES]])</f>
        <v>1</v>
      </c>
      <c r="AB879" t="str">
        <f ca="1">+IFERROR(IF(Tabla2[[#This Row],[FECHA CESE/BAJA]]="","No Aplica",IF(AND(MONTH(Tabla2[[#This Row],[FECHA CESE/BAJA]])=MONTH(TODAY()-30),YEAR(Tabla2[[#This Row],[FECHA CESE/BAJA]])=YEAR(TODAY())),MONTH(TODAY()-30)&amp;"-"&amp;YEAR(TODAY()),"Borrar")),"No aplica")</f>
        <v>No Aplica</v>
      </c>
      <c r="AC879" t="str">
        <f ca="1">+IFERROR(IF(Tabla2[[#This Row],[FECHA INICIO DE LABORES EN OBRA]]="","No Aplica",IF(AND(MONTH(Tabla2[[#This Row],[FECHA INICIO DE LABORES EN OBRA]])=MONTH(TODAY()-30),YEAR(Tabla2[[#This Row],[FECHA INICIO DE LABORES EN OBRA]])=YEAR(TODAY())),MONTH(TODAY()-30)&amp;"-"&amp;YEAR(TODAY()),"No Aplica")),"No Aplica")</f>
        <v>No Aplica</v>
      </c>
    </row>
    <row r="880" spans="1:29" x14ac:dyDescent="0.25">
      <c r="A880" s="2">
        <v>20600111354</v>
      </c>
      <c r="B880" s="3" t="s">
        <v>43</v>
      </c>
      <c r="C880" s="3" t="s">
        <v>43</v>
      </c>
      <c r="D880" s="3" t="s">
        <v>5639</v>
      </c>
      <c r="E880" s="3" t="s">
        <v>5640</v>
      </c>
      <c r="F880" s="36">
        <v>29655</v>
      </c>
      <c r="G880" s="3">
        <v>2</v>
      </c>
      <c r="H880" s="3" t="s">
        <v>1469</v>
      </c>
      <c r="I880" s="3" t="s">
        <v>8601</v>
      </c>
      <c r="J880" s="3" t="s">
        <v>5641</v>
      </c>
      <c r="K880" s="3" t="s">
        <v>1063</v>
      </c>
      <c r="L880" s="8" t="s">
        <v>9813</v>
      </c>
      <c r="M880" s="5"/>
      <c r="N880" s="13" t="s">
        <v>1043</v>
      </c>
      <c r="O880" s="5">
        <v>45099</v>
      </c>
      <c r="P880" s="8">
        <v>1</v>
      </c>
      <c r="Q880" s="9">
        <v>4</v>
      </c>
      <c r="R880" s="9" t="str">
        <f>IFERROR(VLOOKUP(Tabla2[[#This Row],[CONTRATISTA PRNCIPAL]],Hoja1!$L$5:$M$9,2,FALSE),"CJV")</f>
        <v>CJV</v>
      </c>
      <c r="S880" s="9" t="str">
        <f>IF(Tabla2[[#This Row],[EMPRESA]]=Tabla2[[#This Row],[CONTRATISTA PRNCIPAL]],"Principal","Secundaria")</f>
        <v>Principal</v>
      </c>
      <c r="T880" s="10">
        <f>IFERROR(1/COUNTIF(Tabla2[CONTRATISTA PRNCIPAL],Tabla2[[#This Row],[CONTRATISTA PRNCIPAL]]),0)</f>
        <v>6.6666666666666671E-3</v>
      </c>
      <c r="U880" s="33">
        <f ca="1">IF(((TODAY()-Tabla2[[#This Row],[FECHA NACIMIENTO]])/365)&lt;18,"Corregir", IF(((TODAY()-Tabla2[[#This Row],[FECHA NACIMIENTO]])/365)&gt;80, "Corregir",ROUNDDOWN(((TODAY()-Tabla2[[#This Row],[FECHA NACIMIENTO]])/365),0)))</f>
        <v>42</v>
      </c>
      <c r="V88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880" s="34" t="str">
        <f ca="1">+IF(Tabla2[[#This Row],[Edad]]="Corregir","Corregir","Ok")</f>
        <v>Ok</v>
      </c>
      <c r="X880" s="10" t="str">
        <f>+IFERROR(VLOOKUP(Tabla2[[#This Row],[DISTRITO SEGÚN DNI]],Hoja1!$A$2:$B$55,2,FALSE),"No")</f>
        <v>No</v>
      </c>
      <c r="Y880" s="10" t="str">
        <f>IF(OR(LOWER(Tabla2[[#This Row],[GENERO]])="masculino", LOWER(Tabla2[[#This Row],[GENERO]])="femenino"),"OK","Corregir")</f>
        <v>OK</v>
      </c>
      <c r="Z880" s="10" t="str">
        <f>+IF(Tabla2[[#This Row],[Nro. DNI / CE]]="","Corregir",IF(LEN(Tabla2[[#This Row],[Nro. DNI / CE]])&gt;=8,"OK","Corregir"))</f>
        <v>OK</v>
      </c>
      <c r="AA880" s="10">
        <f>COUNTIF(Tabla2[APELLIDOS Y NOMBRES],Tabla2[[#This Row],[APELLIDOS Y NOMBRES]])</f>
        <v>1</v>
      </c>
      <c r="AB880" t="str">
        <f ca="1">+IFERROR(IF(Tabla2[[#This Row],[FECHA CESE/BAJA]]="","No Aplica",IF(AND(MONTH(Tabla2[[#This Row],[FECHA CESE/BAJA]])=MONTH(TODAY()-30),YEAR(Tabla2[[#This Row],[FECHA CESE/BAJA]])=YEAR(TODAY())),MONTH(TODAY()-30)&amp;"-"&amp;YEAR(TODAY()),"Borrar")),"No aplica")</f>
        <v>No Aplica</v>
      </c>
      <c r="AC880" t="str">
        <f ca="1">+IFERROR(IF(Tabla2[[#This Row],[FECHA INICIO DE LABORES EN OBRA]]="","No Aplica",IF(AND(MONTH(Tabla2[[#This Row],[FECHA INICIO DE LABORES EN OBRA]])=MONTH(TODAY()-30),YEAR(Tabla2[[#This Row],[FECHA INICIO DE LABORES EN OBRA]])=YEAR(TODAY())),MONTH(TODAY()-30)&amp;"-"&amp;YEAR(TODAY()),"No Aplica")),"No Aplica")</f>
        <v>No Aplica</v>
      </c>
    </row>
    <row r="881" spans="1:29" x14ac:dyDescent="0.25">
      <c r="A881" s="2">
        <v>20600111354</v>
      </c>
      <c r="B881" s="3" t="s">
        <v>43</v>
      </c>
      <c r="C881" s="3" t="s">
        <v>43</v>
      </c>
      <c r="D881" s="3" t="s">
        <v>5642</v>
      </c>
      <c r="E881" s="3" t="s">
        <v>5643</v>
      </c>
      <c r="F881" s="36">
        <v>32084</v>
      </c>
      <c r="G881" s="3">
        <v>2</v>
      </c>
      <c r="H881" s="3" t="s">
        <v>1469</v>
      </c>
      <c r="I881" s="3" t="s">
        <v>8601</v>
      </c>
      <c r="J881" s="3" t="s">
        <v>5644</v>
      </c>
      <c r="K881" s="3" t="s">
        <v>1054</v>
      </c>
      <c r="L881" s="8" t="s">
        <v>9813</v>
      </c>
      <c r="M881" s="5"/>
      <c r="N881" s="13" t="s">
        <v>1043</v>
      </c>
      <c r="O881" s="5">
        <v>45099</v>
      </c>
      <c r="P881" s="8">
        <v>1</v>
      </c>
      <c r="Q881" s="9">
        <v>4</v>
      </c>
      <c r="R881" s="9" t="str">
        <f>IFERROR(VLOOKUP(Tabla2[[#This Row],[CONTRATISTA PRNCIPAL]],Hoja1!$L$5:$M$9,2,FALSE),"CJV")</f>
        <v>CJV</v>
      </c>
      <c r="S881" s="9" t="str">
        <f>IF(Tabla2[[#This Row],[EMPRESA]]=Tabla2[[#This Row],[CONTRATISTA PRNCIPAL]],"Principal","Secundaria")</f>
        <v>Principal</v>
      </c>
      <c r="T881" s="10">
        <f>IFERROR(1/COUNTIF(Tabla2[CONTRATISTA PRNCIPAL],Tabla2[[#This Row],[CONTRATISTA PRNCIPAL]]),0)</f>
        <v>6.6666666666666671E-3</v>
      </c>
      <c r="U881" s="33">
        <f ca="1">IF(((TODAY()-Tabla2[[#This Row],[FECHA NACIMIENTO]])/365)&lt;18,"Corregir", IF(((TODAY()-Tabla2[[#This Row],[FECHA NACIMIENTO]])/365)&gt;80, "Corregir",ROUNDDOWN(((TODAY()-Tabla2[[#This Row],[FECHA NACIMIENTO]])/365),0)))</f>
        <v>35</v>
      </c>
      <c r="V88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881" s="34" t="str">
        <f ca="1">+IF(Tabla2[[#This Row],[Edad]]="Corregir","Corregir","Ok")</f>
        <v>Ok</v>
      </c>
      <c r="X881" s="10" t="str">
        <f>+IFERROR(VLOOKUP(Tabla2[[#This Row],[DISTRITO SEGÚN DNI]],Hoja1!$A$2:$B$55,2,FALSE),"No")</f>
        <v>No</v>
      </c>
      <c r="Y881" s="10" t="str">
        <f>IF(OR(LOWER(Tabla2[[#This Row],[GENERO]])="masculino", LOWER(Tabla2[[#This Row],[GENERO]])="femenino"),"OK","Corregir")</f>
        <v>OK</v>
      </c>
      <c r="Z881" s="10" t="str">
        <f>+IF(Tabla2[[#This Row],[Nro. DNI / CE]]="","Corregir",IF(LEN(Tabla2[[#This Row],[Nro. DNI / CE]])&gt;=8,"OK","Corregir"))</f>
        <v>OK</v>
      </c>
      <c r="AA881" s="10">
        <f>COUNTIF(Tabla2[APELLIDOS Y NOMBRES],Tabla2[[#This Row],[APELLIDOS Y NOMBRES]])</f>
        <v>1</v>
      </c>
      <c r="AB881" t="str">
        <f ca="1">+IFERROR(IF(Tabla2[[#This Row],[FECHA CESE/BAJA]]="","No Aplica",IF(AND(MONTH(Tabla2[[#This Row],[FECHA CESE/BAJA]])=MONTH(TODAY()-30),YEAR(Tabla2[[#This Row],[FECHA CESE/BAJA]])=YEAR(TODAY())),MONTH(TODAY()-30)&amp;"-"&amp;YEAR(TODAY()),"Borrar")),"No aplica")</f>
        <v>No Aplica</v>
      </c>
      <c r="AC881" t="str">
        <f ca="1">+IFERROR(IF(Tabla2[[#This Row],[FECHA INICIO DE LABORES EN OBRA]]="","No Aplica",IF(AND(MONTH(Tabla2[[#This Row],[FECHA INICIO DE LABORES EN OBRA]])=MONTH(TODAY()-30),YEAR(Tabla2[[#This Row],[FECHA INICIO DE LABORES EN OBRA]])=YEAR(TODAY())),MONTH(TODAY()-30)&amp;"-"&amp;YEAR(TODAY()),"No Aplica")),"No Aplica")</f>
        <v>No Aplica</v>
      </c>
    </row>
    <row r="882" spans="1:29" x14ac:dyDescent="0.25">
      <c r="A882" s="2">
        <v>20600111354</v>
      </c>
      <c r="B882" s="3" t="s">
        <v>43</v>
      </c>
      <c r="C882" s="3" t="s">
        <v>43</v>
      </c>
      <c r="D882" s="3" t="s">
        <v>5645</v>
      </c>
      <c r="E882" s="3" t="s">
        <v>5646</v>
      </c>
      <c r="F882" s="36">
        <v>29347</v>
      </c>
      <c r="G882" s="3">
        <v>2</v>
      </c>
      <c r="H882" s="3" t="s">
        <v>1469</v>
      </c>
      <c r="I882" s="3" t="s">
        <v>8601</v>
      </c>
      <c r="J882" s="3" t="s">
        <v>5647</v>
      </c>
      <c r="K882" s="3" t="s">
        <v>1063</v>
      </c>
      <c r="L882" s="8" t="s">
        <v>9813</v>
      </c>
      <c r="M882" s="5"/>
      <c r="N882" s="13" t="s">
        <v>1043</v>
      </c>
      <c r="O882" s="5">
        <v>45090</v>
      </c>
      <c r="P882" s="8">
        <v>1</v>
      </c>
      <c r="Q882" s="9">
        <v>4</v>
      </c>
      <c r="R882" s="9" t="str">
        <f>IFERROR(VLOOKUP(Tabla2[[#This Row],[CONTRATISTA PRNCIPAL]],Hoja1!$L$5:$M$9,2,FALSE),"CJV")</f>
        <v>CJV</v>
      </c>
      <c r="S882" s="9" t="str">
        <f>IF(Tabla2[[#This Row],[EMPRESA]]=Tabla2[[#This Row],[CONTRATISTA PRNCIPAL]],"Principal","Secundaria")</f>
        <v>Principal</v>
      </c>
      <c r="T882" s="10">
        <f>IFERROR(1/COUNTIF(Tabla2[CONTRATISTA PRNCIPAL],Tabla2[[#This Row],[CONTRATISTA PRNCIPAL]]),0)</f>
        <v>6.6666666666666671E-3</v>
      </c>
      <c r="U882" s="33">
        <f ca="1">IF(((TODAY()-Tabla2[[#This Row],[FECHA NACIMIENTO]])/365)&lt;18,"Corregir", IF(((TODAY()-Tabla2[[#This Row],[FECHA NACIMIENTO]])/365)&gt;80, "Corregir",ROUNDDOWN(((TODAY()-Tabla2[[#This Row],[FECHA NACIMIENTO]])/365),0)))</f>
        <v>43</v>
      </c>
      <c r="V88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882" s="34" t="str">
        <f ca="1">+IF(Tabla2[[#This Row],[Edad]]="Corregir","Corregir","Ok")</f>
        <v>Ok</v>
      </c>
      <c r="X882" s="10" t="str">
        <f>+IFERROR(VLOOKUP(Tabla2[[#This Row],[DISTRITO SEGÚN DNI]],Hoja1!$A$2:$B$55,2,FALSE),"No")</f>
        <v>No</v>
      </c>
      <c r="Y882" s="10" t="str">
        <f>IF(OR(LOWER(Tabla2[[#This Row],[GENERO]])="masculino", LOWER(Tabla2[[#This Row],[GENERO]])="femenino"),"OK","Corregir")</f>
        <v>OK</v>
      </c>
      <c r="Z882" s="10" t="str">
        <f>+IF(Tabla2[[#This Row],[Nro. DNI / CE]]="","Corregir",IF(LEN(Tabla2[[#This Row],[Nro. DNI / CE]])&gt;=8,"OK","Corregir"))</f>
        <v>OK</v>
      </c>
      <c r="AA882" s="10">
        <f>COUNTIF(Tabla2[APELLIDOS Y NOMBRES],Tabla2[[#This Row],[APELLIDOS Y NOMBRES]])</f>
        <v>1</v>
      </c>
      <c r="AB882" t="str">
        <f ca="1">+IFERROR(IF(Tabla2[[#This Row],[FECHA CESE/BAJA]]="","No Aplica",IF(AND(MONTH(Tabla2[[#This Row],[FECHA CESE/BAJA]])=MONTH(TODAY()-30),YEAR(Tabla2[[#This Row],[FECHA CESE/BAJA]])=YEAR(TODAY())),MONTH(TODAY()-30)&amp;"-"&amp;YEAR(TODAY()),"Borrar")),"No aplica")</f>
        <v>No Aplica</v>
      </c>
      <c r="AC882" t="str">
        <f ca="1">+IFERROR(IF(Tabla2[[#This Row],[FECHA INICIO DE LABORES EN OBRA]]="","No Aplica",IF(AND(MONTH(Tabla2[[#This Row],[FECHA INICIO DE LABORES EN OBRA]])=MONTH(TODAY()-30),YEAR(Tabla2[[#This Row],[FECHA INICIO DE LABORES EN OBRA]])=YEAR(TODAY())),MONTH(TODAY()-30)&amp;"-"&amp;YEAR(TODAY()),"No Aplica")),"No Aplica")</f>
        <v>No Aplica</v>
      </c>
    </row>
    <row r="883" spans="1:29" x14ac:dyDescent="0.25">
      <c r="A883" s="2">
        <v>20600111354</v>
      </c>
      <c r="B883" s="3" t="s">
        <v>43</v>
      </c>
      <c r="C883" s="3" t="s">
        <v>43</v>
      </c>
      <c r="D883" s="3" t="s">
        <v>5648</v>
      </c>
      <c r="E883" s="3" t="s">
        <v>5649</v>
      </c>
      <c r="F883" s="36">
        <v>35273</v>
      </c>
      <c r="G883" s="3">
        <v>2</v>
      </c>
      <c r="H883" s="3" t="s">
        <v>1469</v>
      </c>
      <c r="I883" s="3" t="s">
        <v>8601</v>
      </c>
      <c r="J883" s="3" t="s">
        <v>5650</v>
      </c>
      <c r="K883" s="3" t="s">
        <v>1531</v>
      </c>
      <c r="L883" s="8" t="s">
        <v>9813</v>
      </c>
      <c r="M883" s="5"/>
      <c r="N883" s="13" t="s">
        <v>1043</v>
      </c>
      <c r="O883" s="5">
        <v>45089</v>
      </c>
      <c r="P883" s="8">
        <v>1</v>
      </c>
      <c r="Q883" s="9">
        <v>4</v>
      </c>
      <c r="R883" s="9" t="str">
        <f>IFERROR(VLOOKUP(Tabla2[[#This Row],[CONTRATISTA PRNCIPAL]],Hoja1!$L$5:$M$9,2,FALSE),"CJV")</f>
        <v>CJV</v>
      </c>
      <c r="S883" s="9" t="str">
        <f>IF(Tabla2[[#This Row],[EMPRESA]]=Tabla2[[#This Row],[CONTRATISTA PRNCIPAL]],"Principal","Secundaria")</f>
        <v>Principal</v>
      </c>
      <c r="T883" s="10">
        <f>IFERROR(1/COUNTIF(Tabla2[CONTRATISTA PRNCIPAL],Tabla2[[#This Row],[CONTRATISTA PRNCIPAL]]),0)</f>
        <v>6.6666666666666671E-3</v>
      </c>
      <c r="U883" s="33">
        <f ca="1">IF(((TODAY()-Tabla2[[#This Row],[FECHA NACIMIENTO]])/365)&lt;18,"Corregir", IF(((TODAY()-Tabla2[[#This Row],[FECHA NACIMIENTO]])/365)&gt;80, "Corregir",ROUNDDOWN(((TODAY()-Tabla2[[#This Row],[FECHA NACIMIENTO]])/365),0)))</f>
        <v>27</v>
      </c>
      <c r="V88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883" s="34" t="str">
        <f ca="1">+IF(Tabla2[[#This Row],[Edad]]="Corregir","Corregir","Ok")</f>
        <v>Ok</v>
      </c>
      <c r="X883" s="10" t="str">
        <f>+IFERROR(VLOOKUP(Tabla2[[#This Row],[DISTRITO SEGÚN DNI]],Hoja1!$A$2:$B$55,2,FALSE),"No")</f>
        <v>No</v>
      </c>
      <c r="Y883" s="10" t="str">
        <f>IF(OR(LOWER(Tabla2[[#This Row],[GENERO]])="masculino", LOWER(Tabla2[[#This Row],[GENERO]])="femenino"),"OK","Corregir")</f>
        <v>OK</v>
      </c>
      <c r="Z883" s="10" t="str">
        <f>+IF(Tabla2[[#This Row],[Nro. DNI / CE]]="","Corregir",IF(LEN(Tabla2[[#This Row],[Nro. DNI / CE]])&gt;=8,"OK","Corregir"))</f>
        <v>OK</v>
      </c>
      <c r="AA883" s="10">
        <f>COUNTIF(Tabla2[APELLIDOS Y NOMBRES],Tabla2[[#This Row],[APELLIDOS Y NOMBRES]])</f>
        <v>1</v>
      </c>
      <c r="AB883" t="str">
        <f ca="1">+IFERROR(IF(Tabla2[[#This Row],[FECHA CESE/BAJA]]="","No Aplica",IF(AND(MONTH(Tabla2[[#This Row],[FECHA CESE/BAJA]])=MONTH(TODAY()-30),YEAR(Tabla2[[#This Row],[FECHA CESE/BAJA]])=YEAR(TODAY())),MONTH(TODAY()-30)&amp;"-"&amp;YEAR(TODAY()),"Borrar")),"No aplica")</f>
        <v>No Aplica</v>
      </c>
      <c r="AC883" t="str">
        <f ca="1">+IFERROR(IF(Tabla2[[#This Row],[FECHA INICIO DE LABORES EN OBRA]]="","No Aplica",IF(AND(MONTH(Tabla2[[#This Row],[FECHA INICIO DE LABORES EN OBRA]])=MONTH(TODAY()-30),YEAR(Tabla2[[#This Row],[FECHA INICIO DE LABORES EN OBRA]])=YEAR(TODAY())),MONTH(TODAY()-30)&amp;"-"&amp;YEAR(TODAY()),"No Aplica")),"No Aplica")</f>
        <v>No Aplica</v>
      </c>
    </row>
    <row r="884" spans="1:29" x14ac:dyDescent="0.25">
      <c r="A884" s="2">
        <v>20600111354</v>
      </c>
      <c r="B884" s="3" t="s">
        <v>43</v>
      </c>
      <c r="C884" s="3" t="s">
        <v>43</v>
      </c>
      <c r="D884" s="3" t="s">
        <v>5651</v>
      </c>
      <c r="E884" s="3" t="s">
        <v>5652</v>
      </c>
      <c r="F884" s="36">
        <v>33230</v>
      </c>
      <c r="G884" s="3">
        <v>2</v>
      </c>
      <c r="H884" s="3" t="s">
        <v>1469</v>
      </c>
      <c r="I884" s="3" t="s">
        <v>8601</v>
      </c>
      <c r="J884" s="3" t="s">
        <v>5653</v>
      </c>
      <c r="K884" s="3" t="s">
        <v>35</v>
      </c>
      <c r="L884" s="8" t="s">
        <v>9813</v>
      </c>
      <c r="M884" s="5"/>
      <c r="N884" s="13" t="s">
        <v>1043</v>
      </c>
      <c r="O884" s="5">
        <v>45099</v>
      </c>
      <c r="P884" s="8">
        <v>1</v>
      </c>
      <c r="Q884" s="9">
        <v>4</v>
      </c>
      <c r="R884" s="9" t="str">
        <f>IFERROR(VLOOKUP(Tabla2[[#This Row],[CONTRATISTA PRNCIPAL]],Hoja1!$L$5:$M$9,2,FALSE),"CJV")</f>
        <v>CJV</v>
      </c>
      <c r="S884" s="9" t="str">
        <f>IF(Tabla2[[#This Row],[EMPRESA]]=Tabla2[[#This Row],[CONTRATISTA PRNCIPAL]],"Principal","Secundaria")</f>
        <v>Principal</v>
      </c>
      <c r="T884" s="10">
        <f>IFERROR(1/COUNTIF(Tabla2[CONTRATISTA PRNCIPAL],Tabla2[[#This Row],[CONTRATISTA PRNCIPAL]]),0)</f>
        <v>6.6666666666666671E-3</v>
      </c>
      <c r="U884" s="33">
        <f ca="1">IF(((TODAY()-Tabla2[[#This Row],[FECHA NACIMIENTO]])/365)&lt;18,"Corregir", IF(((TODAY()-Tabla2[[#This Row],[FECHA NACIMIENTO]])/365)&gt;80, "Corregir",ROUNDDOWN(((TODAY()-Tabla2[[#This Row],[FECHA NACIMIENTO]])/365),0)))</f>
        <v>32</v>
      </c>
      <c r="V88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884" s="34" t="str">
        <f ca="1">+IF(Tabla2[[#This Row],[Edad]]="Corregir","Corregir","Ok")</f>
        <v>Ok</v>
      </c>
      <c r="X884" s="10" t="str">
        <f>+IFERROR(VLOOKUP(Tabla2[[#This Row],[DISTRITO SEGÚN DNI]],Hoja1!$A$2:$B$55,2,FALSE),"No")</f>
        <v>EL AGUSTINO</v>
      </c>
      <c r="Y884" s="10" t="str">
        <f>IF(OR(LOWER(Tabla2[[#This Row],[GENERO]])="masculino", LOWER(Tabla2[[#This Row],[GENERO]])="femenino"),"OK","Corregir")</f>
        <v>OK</v>
      </c>
      <c r="Z884" s="10" t="str">
        <f>+IF(Tabla2[[#This Row],[Nro. DNI / CE]]="","Corregir",IF(LEN(Tabla2[[#This Row],[Nro. DNI / CE]])&gt;=8,"OK","Corregir"))</f>
        <v>OK</v>
      </c>
      <c r="AA884" s="10">
        <f>COUNTIF(Tabla2[APELLIDOS Y NOMBRES],Tabla2[[#This Row],[APELLIDOS Y NOMBRES]])</f>
        <v>1</v>
      </c>
      <c r="AB884" t="str">
        <f ca="1">+IFERROR(IF(Tabla2[[#This Row],[FECHA CESE/BAJA]]="","No Aplica",IF(AND(MONTH(Tabla2[[#This Row],[FECHA CESE/BAJA]])=MONTH(TODAY()-30),YEAR(Tabla2[[#This Row],[FECHA CESE/BAJA]])=YEAR(TODAY())),MONTH(TODAY()-30)&amp;"-"&amp;YEAR(TODAY()),"Borrar")),"No aplica")</f>
        <v>No Aplica</v>
      </c>
      <c r="AC884" t="str">
        <f ca="1">+IFERROR(IF(Tabla2[[#This Row],[FECHA INICIO DE LABORES EN OBRA]]="","No Aplica",IF(AND(MONTH(Tabla2[[#This Row],[FECHA INICIO DE LABORES EN OBRA]])=MONTH(TODAY()-30),YEAR(Tabla2[[#This Row],[FECHA INICIO DE LABORES EN OBRA]])=YEAR(TODAY())),MONTH(TODAY()-30)&amp;"-"&amp;YEAR(TODAY()),"No Aplica")),"No Aplica")</f>
        <v>No Aplica</v>
      </c>
    </row>
    <row r="885" spans="1:29" x14ac:dyDescent="0.25">
      <c r="A885" s="2">
        <v>20600111354</v>
      </c>
      <c r="B885" s="3" t="s">
        <v>43</v>
      </c>
      <c r="C885" s="3" t="s">
        <v>43</v>
      </c>
      <c r="D885" s="3" t="s">
        <v>5654</v>
      </c>
      <c r="E885" s="3" t="s">
        <v>5655</v>
      </c>
      <c r="F885" s="36">
        <v>33461</v>
      </c>
      <c r="G885" s="3">
        <v>2</v>
      </c>
      <c r="H885" s="3" t="s">
        <v>1469</v>
      </c>
      <c r="I885" s="3" t="s">
        <v>8601</v>
      </c>
      <c r="J885" s="3" t="s">
        <v>5656</v>
      </c>
      <c r="K885" s="3" t="s">
        <v>1044</v>
      </c>
      <c r="L885" s="8" t="s">
        <v>9813</v>
      </c>
      <c r="M885" s="5"/>
      <c r="N885" s="13" t="s">
        <v>1043</v>
      </c>
      <c r="O885" s="5">
        <v>45090</v>
      </c>
      <c r="P885" s="8">
        <v>1</v>
      </c>
      <c r="Q885" s="9">
        <v>4</v>
      </c>
      <c r="R885" s="9" t="str">
        <f>IFERROR(VLOOKUP(Tabla2[[#This Row],[CONTRATISTA PRNCIPAL]],Hoja1!$L$5:$M$9,2,FALSE),"CJV")</f>
        <v>CJV</v>
      </c>
      <c r="S885" s="9" t="str">
        <f>IF(Tabla2[[#This Row],[EMPRESA]]=Tabla2[[#This Row],[CONTRATISTA PRNCIPAL]],"Principal","Secundaria")</f>
        <v>Principal</v>
      </c>
      <c r="T885" s="10">
        <f>IFERROR(1/COUNTIF(Tabla2[CONTRATISTA PRNCIPAL],Tabla2[[#This Row],[CONTRATISTA PRNCIPAL]]),0)</f>
        <v>6.6666666666666671E-3</v>
      </c>
      <c r="U885" s="33">
        <f ca="1">IF(((TODAY()-Tabla2[[#This Row],[FECHA NACIMIENTO]])/365)&lt;18,"Corregir", IF(((TODAY()-Tabla2[[#This Row],[FECHA NACIMIENTO]])/365)&gt;80, "Corregir",ROUNDDOWN(((TODAY()-Tabla2[[#This Row],[FECHA NACIMIENTO]])/365),0)))</f>
        <v>32</v>
      </c>
      <c r="V88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885" s="34" t="str">
        <f ca="1">+IF(Tabla2[[#This Row],[Edad]]="Corregir","Corregir","Ok")</f>
        <v>Ok</v>
      </c>
      <c r="X885" s="10" t="str">
        <f>+IFERROR(VLOOKUP(Tabla2[[#This Row],[DISTRITO SEGÚN DNI]],Hoja1!$A$2:$B$55,2,FALSE),"No")</f>
        <v>No</v>
      </c>
      <c r="Y885" s="10" t="str">
        <f>IF(OR(LOWER(Tabla2[[#This Row],[GENERO]])="masculino", LOWER(Tabla2[[#This Row],[GENERO]])="femenino"),"OK","Corregir")</f>
        <v>OK</v>
      </c>
      <c r="Z885" s="10" t="str">
        <f>+IF(Tabla2[[#This Row],[Nro. DNI / CE]]="","Corregir",IF(LEN(Tabla2[[#This Row],[Nro. DNI / CE]])&gt;=8,"OK","Corregir"))</f>
        <v>OK</v>
      </c>
      <c r="AA885" s="10">
        <f>COUNTIF(Tabla2[APELLIDOS Y NOMBRES],Tabla2[[#This Row],[APELLIDOS Y NOMBRES]])</f>
        <v>1</v>
      </c>
      <c r="AB885" t="str">
        <f ca="1">+IFERROR(IF(Tabla2[[#This Row],[FECHA CESE/BAJA]]="","No Aplica",IF(AND(MONTH(Tabla2[[#This Row],[FECHA CESE/BAJA]])=MONTH(TODAY()-30),YEAR(Tabla2[[#This Row],[FECHA CESE/BAJA]])=YEAR(TODAY())),MONTH(TODAY()-30)&amp;"-"&amp;YEAR(TODAY()),"Borrar")),"No aplica")</f>
        <v>No Aplica</v>
      </c>
      <c r="AC885" t="str">
        <f ca="1">+IFERROR(IF(Tabla2[[#This Row],[FECHA INICIO DE LABORES EN OBRA]]="","No Aplica",IF(AND(MONTH(Tabla2[[#This Row],[FECHA INICIO DE LABORES EN OBRA]])=MONTH(TODAY()-30),YEAR(Tabla2[[#This Row],[FECHA INICIO DE LABORES EN OBRA]])=YEAR(TODAY())),MONTH(TODAY()-30)&amp;"-"&amp;YEAR(TODAY()),"No Aplica")),"No Aplica")</f>
        <v>No Aplica</v>
      </c>
    </row>
    <row r="886" spans="1:29" x14ac:dyDescent="0.25">
      <c r="A886" s="2">
        <v>20600111354</v>
      </c>
      <c r="B886" s="3" t="s">
        <v>43</v>
      </c>
      <c r="C886" s="3" t="s">
        <v>43</v>
      </c>
      <c r="D886" s="3" t="s">
        <v>5657</v>
      </c>
      <c r="E886" s="3" t="s">
        <v>5658</v>
      </c>
      <c r="F886" s="36">
        <v>34096</v>
      </c>
      <c r="G886" s="3">
        <v>2</v>
      </c>
      <c r="H886" s="3" t="s">
        <v>1469</v>
      </c>
      <c r="I886" s="3" t="s">
        <v>8601</v>
      </c>
      <c r="J886" s="3" t="s">
        <v>5656</v>
      </c>
      <c r="K886" s="3" t="s">
        <v>1044</v>
      </c>
      <c r="L886" s="8" t="s">
        <v>9813</v>
      </c>
      <c r="M886" s="5"/>
      <c r="N886" s="13" t="s">
        <v>1043</v>
      </c>
      <c r="O886" s="5">
        <v>45098</v>
      </c>
      <c r="P886" s="8">
        <v>1</v>
      </c>
      <c r="Q886" s="9">
        <v>4</v>
      </c>
      <c r="R886" s="9" t="str">
        <f>IFERROR(VLOOKUP(Tabla2[[#This Row],[CONTRATISTA PRNCIPAL]],Hoja1!$L$5:$M$9,2,FALSE),"CJV")</f>
        <v>CJV</v>
      </c>
      <c r="S886" s="9" t="str">
        <f>IF(Tabla2[[#This Row],[EMPRESA]]=Tabla2[[#This Row],[CONTRATISTA PRNCIPAL]],"Principal","Secundaria")</f>
        <v>Principal</v>
      </c>
      <c r="T886" s="10">
        <f>IFERROR(1/COUNTIF(Tabla2[CONTRATISTA PRNCIPAL],Tabla2[[#This Row],[CONTRATISTA PRNCIPAL]]),0)</f>
        <v>6.6666666666666671E-3</v>
      </c>
      <c r="U886" s="33">
        <f ca="1">IF(((TODAY()-Tabla2[[#This Row],[FECHA NACIMIENTO]])/365)&lt;18,"Corregir", IF(((TODAY()-Tabla2[[#This Row],[FECHA NACIMIENTO]])/365)&gt;80, "Corregir",ROUNDDOWN(((TODAY()-Tabla2[[#This Row],[FECHA NACIMIENTO]])/365),0)))</f>
        <v>30</v>
      </c>
      <c r="V88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886" s="34" t="str">
        <f ca="1">+IF(Tabla2[[#This Row],[Edad]]="Corregir","Corregir","Ok")</f>
        <v>Ok</v>
      </c>
      <c r="X886" s="10" t="str">
        <f>+IFERROR(VLOOKUP(Tabla2[[#This Row],[DISTRITO SEGÚN DNI]],Hoja1!$A$2:$B$55,2,FALSE),"No")</f>
        <v>No</v>
      </c>
      <c r="Y886" s="10" t="str">
        <f>IF(OR(LOWER(Tabla2[[#This Row],[GENERO]])="masculino", LOWER(Tabla2[[#This Row],[GENERO]])="femenino"),"OK","Corregir")</f>
        <v>OK</v>
      </c>
      <c r="Z886" s="10" t="str">
        <f>+IF(Tabla2[[#This Row],[Nro. DNI / CE]]="","Corregir",IF(LEN(Tabla2[[#This Row],[Nro. DNI / CE]])&gt;=8,"OK","Corregir"))</f>
        <v>OK</v>
      </c>
      <c r="AA886" s="10">
        <f>COUNTIF(Tabla2[APELLIDOS Y NOMBRES],Tabla2[[#This Row],[APELLIDOS Y NOMBRES]])</f>
        <v>1</v>
      </c>
      <c r="AB886" t="str">
        <f ca="1">+IFERROR(IF(Tabla2[[#This Row],[FECHA CESE/BAJA]]="","No Aplica",IF(AND(MONTH(Tabla2[[#This Row],[FECHA CESE/BAJA]])=MONTH(TODAY()-30),YEAR(Tabla2[[#This Row],[FECHA CESE/BAJA]])=YEAR(TODAY())),MONTH(TODAY()-30)&amp;"-"&amp;YEAR(TODAY()),"Borrar")),"No aplica")</f>
        <v>No Aplica</v>
      </c>
      <c r="AC886" t="str">
        <f ca="1">+IFERROR(IF(Tabla2[[#This Row],[FECHA INICIO DE LABORES EN OBRA]]="","No Aplica",IF(AND(MONTH(Tabla2[[#This Row],[FECHA INICIO DE LABORES EN OBRA]])=MONTH(TODAY()-30),YEAR(Tabla2[[#This Row],[FECHA INICIO DE LABORES EN OBRA]])=YEAR(TODAY())),MONTH(TODAY()-30)&amp;"-"&amp;YEAR(TODAY()),"No Aplica")),"No Aplica")</f>
        <v>No Aplica</v>
      </c>
    </row>
    <row r="887" spans="1:29" x14ac:dyDescent="0.25">
      <c r="A887" s="2">
        <v>20600111354</v>
      </c>
      <c r="B887" s="3" t="s">
        <v>43</v>
      </c>
      <c r="C887" s="3" t="s">
        <v>43</v>
      </c>
      <c r="D887" s="3" t="s">
        <v>5659</v>
      </c>
      <c r="E887" s="3" t="s">
        <v>5660</v>
      </c>
      <c r="F887" s="36">
        <v>33637</v>
      </c>
      <c r="G887" s="3">
        <v>2</v>
      </c>
      <c r="H887" s="3" t="s">
        <v>1469</v>
      </c>
      <c r="I887" s="3" t="s">
        <v>8601</v>
      </c>
      <c r="J887" s="3" t="s">
        <v>5661</v>
      </c>
      <c r="K887" s="3" t="s">
        <v>5662</v>
      </c>
      <c r="L887" s="8" t="s">
        <v>9813</v>
      </c>
      <c r="M887" s="5"/>
      <c r="N887" s="13" t="s">
        <v>1043</v>
      </c>
      <c r="O887" s="5">
        <v>45098</v>
      </c>
      <c r="P887" s="8">
        <v>1</v>
      </c>
      <c r="Q887" s="9">
        <v>4</v>
      </c>
      <c r="R887" s="9" t="str">
        <f>IFERROR(VLOOKUP(Tabla2[[#This Row],[CONTRATISTA PRNCIPAL]],Hoja1!$L$5:$M$9,2,FALSE),"CJV")</f>
        <v>CJV</v>
      </c>
      <c r="S887" s="9" t="str">
        <f>IF(Tabla2[[#This Row],[EMPRESA]]=Tabla2[[#This Row],[CONTRATISTA PRNCIPAL]],"Principal","Secundaria")</f>
        <v>Principal</v>
      </c>
      <c r="T887" s="10">
        <f>IFERROR(1/COUNTIF(Tabla2[CONTRATISTA PRNCIPAL],Tabla2[[#This Row],[CONTRATISTA PRNCIPAL]]),0)</f>
        <v>6.6666666666666671E-3</v>
      </c>
      <c r="U887" s="33">
        <f ca="1">IF(((TODAY()-Tabla2[[#This Row],[FECHA NACIMIENTO]])/365)&lt;18,"Corregir", IF(((TODAY()-Tabla2[[#This Row],[FECHA NACIMIENTO]])/365)&gt;80, "Corregir",ROUNDDOWN(((TODAY()-Tabla2[[#This Row],[FECHA NACIMIENTO]])/365),0)))</f>
        <v>31</v>
      </c>
      <c r="V88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887" s="34" t="str">
        <f ca="1">+IF(Tabla2[[#This Row],[Edad]]="Corregir","Corregir","Ok")</f>
        <v>Ok</v>
      </c>
      <c r="X887" s="10" t="str">
        <f>+IFERROR(VLOOKUP(Tabla2[[#This Row],[DISTRITO SEGÚN DNI]],Hoja1!$A$2:$B$55,2,FALSE),"No")</f>
        <v>No</v>
      </c>
      <c r="Y887" s="10" t="str">
        <f>IF(OR(LOWER(Tabla2[[#This Row],[GENERO]])="masculino", LOWER(Tabla2[[#This Row],[GENERO]])="femenino"),"OK","Corregir")</f>
        <v>OK</v>
      </c>
      <c r="Z887" s="10" t="str">
        <f>+IF(Tabla2[[#This Row],[Nro. DNI / CE]]="","Corregir",IF(LEN(Tabla2[[#This Row],[Nro. DNI / CE]])&gt;=8,"OK","Corregir"))</f>
        <v>OK</v>
      </c>
      <c r="AA887" s="10">
        <f>COUNTIF(Tabla2[APELLIDOS Y NOMBRES],Tabla2[[#This Row],[APELLIDOS Y NOMBRES]])</f>
        <v>1</v>
      </c>
      <c r="AB887" t="str">
        <f ca="1">+IFERROR(IF(Tabla2[[#This Row],[FECHA CESE/BAJA]]="","No Aplica",IF(AND(MONTH(Tabla2[[#This Row],[FECHA CESE/BAJA]])=MONTH(TODAY()-30),YEAR(Tabla2[[#This Row],[FECHA CESE/BAJA]])=YEAR(TODAY())),MONTH(TODAY()-30)&amp;"-"&amp;YEAR(TODAY()),"Borrar")),"No aplica")</f>
        <v>No Aplica</v>
      </c>
      <c r="AC887" t="str">
        <f ca="1">+IFERROR(IF(Tabla2[[#This Row],[FECHA INICIO DE LABORES EN OBRA]]="","No Aplica",IF(AND(MONTH(Tabla2[[#This Row],[FECHA INICIO DE LABORES EN OBRA]])=MONTH(TODAY()-30),YEAR(Tabla2[[#This Row],[FECHA INICIO DE LABORES EN OBRA]])=YEAR(TODAY())),MONTH(TODAY()-30)&amp;"-"&amp;YEAR(TODAY()),"No Aplica")),"No Aplica")</f>
        <v>No Aplica</v>
      </c>
    </row>
    <row r="888" spans="1:29" x14ac:dyDescent="0.25">
      <c r="A888" s="2">
        <v>20600111354</v>
      </c>
      <c r="B888" s="3" t="s">
        <v>43</v>
      </c>
      <c r="C888" s="3" t="s">
        <v>43</v>
      </c>
      <c r="D888" s="3" t="s">
        <v>5663</v>
      </c>
      <c r="E888" s="3" t="s">
        <v>5664</v>
      </c>
      <c r="F888" s="36">
        <v>32873</v>
      </c>
      <c r="G888" s="3">
        <v>2</v>
      </c>
      <c r="H888" s="3" t="s">
        <v>1469</v>
      </c>
      <c r="I888" s="3" t="s">
        <v>8601</v>
      </c>
      <c r="J888" s="3" t="s">
        <v>5665</v>
      </c>
      <c r="K888" s="3" t="s">
        <v>3613</v>
      </c>
      <c r="L888" s="8" t="s">
        <v>9813</v>
      </c>
      <c r="M888" s="5"/>
      <c r="N888" s="13" t="s">
        <v>1043</v>
      </c>
      <c r="O888" s="5">
        <v>45096</v>
      </c>
      <c r="P888" s="8">
        <v>1</v>
      </c>
      <c r="Q888" s="9">
        <v>4</v>
      </c>
      <c r="R888" s="9" t="str">
        <f>IFERROR(VLOOKUP(Tabla2[[#This Row],[CONTRATISTA PRNCIPAL]],Hoja1!$L$5:$M$9,2,FALSE),"CJV")</f>
        <v>CJV</v>
      </c>
      <c r="S888" s="9" t="str">
        <f>IF(Tabla2[[#This Row],[EMPRESA]]=Tabla2[[#This Row],[CONTRATISTA PRNCIPAL]],"Principal","Secundaria")</f>
        <v>Principal</v>
      </c>
      <c r="T888" s="10">
        <f>IFERROR(1/COUNTIF(Tabla2[CONTRATISTA PRNCIPAL],Tabla2[[#This Row],[CONTRATISTA PRNCIPAL]]),0)</f>
        <v>6.6666666666666671E-3</v>
      </c>
      <c r="U888" s="33">
        <f ca="1">IF(((TODAY()-Tabla2[[#This Row],[FECHA NACIMIENTO]])/365)&lt;18,"Corregir", IF(((TODAY()-Tabla2[[#This Row],[FECHA NACIMIENTO]])/365)&gt;80, "Corregir",ROUNDDOWN(((TODAY()-Tabla2[[#This Row],[FECHA NACIMIENTO]])/365),0)))</f>
        <v>33</v>
      </c>
      <c r="V88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888" s="34" t="str">
        <f ca="1">+IF(Tabla2[[#This Row],[Edad]]="Corregir","Corregir","Ok")</f>
        <v>Ok</v>
      </c>
      <c r="X888" s="10" t="str">
        <f>+IFERROR(VLOOKUP(Tabla2[[#This Row],[DISTRITO SEGÚN DNI]],Hoja1!$A$2:$B$55,2,FALSE),"No")</f>
        <v>No</v>
      </c>
      <c r="Y888" s="10" t="str">
        <f>IF(OR(LOWER(Tabla2[[#This Row],[GENERO]])="masculino", LOWER(Tabla2[[#This Row],[GENERO]])="femenino"),"OK","Corregir")</f>
        <v>OK</v>
      </c>
      <c r="Z888" s="10" t="str">
        <f>+IF(Tabla2[[#This Row],[Nro. DNI / CE]]="","Corregir",IF(LEN(Tabla2[[#This Row],[Nro. DNI / CE]])&gt;=8,"OK","Corregir"))</f>
        <v>OK</v>
      </c>
      <c r="AA888" s="10">
        <f>COUNTIF(Tabla2[APELLIDOS Y NOMBRES],Tabla2[[#This Row],[APELLIDOS Y NOMBRES]])</f>
        <v>1</v>
      </c>
      <c r="AB888" t="str">
        <f ca="1">+IFERROR(IF(Tabla2[[#This Row],[FECHA CESE/BAJA]]="","No Aplica",IF(AND(MONTH(Tabla2[[#This Row],[FECHA CESE/BAJA]])=MONTH(TODAY()-30),YEAR(Tabla2[[#This Row],[FECHA CESE/BAJA]])=YEAR(TODAY())),MONTH(TODAY()-30)&amp;"-"&amp;YEAR(TODAY()),"Borrar")),"No aplica")</f>
        <v>No Aplica</v>
      </c>
      <c r="AC888" t="str">
        <f ca="1">+IFERROR(IF(Tabla2[[#This Row],[FECHA INICIO DE LABORES EN OBRA]]="","No Aplica",IF(AND(MONTH(Tabla2[[#This Row],[FECHA INICIO DE LABORES EN OBRA]])=MONTH(TODAY()-30),YEAR(Tabla2[[#This Row],[FECHA INICIO DE LABORES EN OBRA]])=YEAR(TODAY())),MONTH(TODAY()-30)&amp;"-"&amp;YEAR(TODAY()),"No Aplica")),"No Aplica")</f>
        <v>No Aplica</v>
      </c>
    </row>
    <row r="889" spans="1:29" x14ac:dyDescent="0.25">
      <c r="A889" s="2">
        <v>20600111354</v>
      </c>
      <c r="B889" s="3" t="s">
        <v>43</v>
      </c>
      <c r="C889" s="3" t="s">
        <v>43</v>
      </c>
      <c r="D889" s="3" t="s">
        <v>5666</v>
      </c>
      <c r="E889" s="3" t="s">
        <v>5667</v>
      </c>
      <c r="F889" s="36">
        <v>33856</v>
      </c>
      <c r="G889" s="3">
        <v>2</v>
      </c>
      <c r="H889" s="3" t="s">
        <v>1469</v>
      </c>
      <c r="I889" s="3" t="s">
        <v>8601</v>
      </c>
      <c r="J889" s="3" t="s">
        <v>5668</v>
      </c>
      <c r="K889" s="3" t="s">
        <v>1164</v>
      </c>
      <c r="L889" s="8" t="s">
        <v>9813</v>
      </c>
      <c r="M889" s="5"/>
      <c r="N889" s="13" t="s">
        <v>1043</v>
      </c>
      <c r="O889" s="5">
        <v>45099</v>
      </c>
      <c r="P889" s="8">
        <v>1</v>
      </c>
      <c r="Q889" s="9">
        <v>4</v>
      </c>
      <c r="R889" s="9" t="str">
        <f>IFERROR(VLOOKUP(Tabla2[[#This Row],[CONTRATISTA PRNCIPAL]],Hoja1!$L$5:$M$9,2,FALSE),"CJV")</f>
        <v>CJV</v>
      </c>
      <c r="S889" s="9" t="str">
        <f>IF(Tabla2[[#This Row],[EMPRESA]]=Tabla2[[#This Row],[CONTRATISTA PRNCIPAL]],"Principal","Secundaria")</f>
        <v>Principal</v>
      </c>
      <c r="T889" s="10">
        <f>IFERROR(1/COUNTIF(Tabla2[CONTRATISTA PRNCIPAL],Tabla2[[#This Row],[CONTRATISTA PRNCIPAL]]),0)</f>
        <v>6.6666666666666671E-3</v>
      </c>
      <c r="U889" s="33">
        <f ca="1">IF(((TODAY()-Tabla2[[#This Row],[FECHA NACIMIENTO]])/365)&lt;18,"Corregir", IF(((TODAY()-Tabla2[[#This Row],[FECHA NACIMIENTO]])/365)&gt;80, "Corregir",ROUNDDOWN(((TODAY()-Tabla2[[#This Row],[FECHA NACIMIENTO]])/365),0)))</f>
        <v>31</v>
      </c>
      <c r="V88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889" s="34" t="str">
        <f ca="1">+IF(Tabla2[[#This Row],[Edad]]="Corregir","Corregir","Ok")</f>
        <v>Ok</v>
      </c>
      <c r="X889" s="10" t="str">
        <f>+IFERROR(VLOOKUP(Tabla2[[#This Row],[DISTRITO SEGÚN DNI]],Hoja1!$A$2:$B$55,2,FALSE),"No")</f>
        <v>No</v>
      </c>
      <c r="Y889" s="10" t="str">
        <f>IF(OR(LOWER(Tabla2[[#This Row],[GENERO]])="masculino", LOWER(Tabla2[[#This Row],[GENERO]])="femenino"),"OK","Corregir")</f>
        <v>OK</v>
      </c>
      <c r="Z889" s="10" t="str">
        <f>+IF(Tabla2[[#This Row],[Nro. DNI / CE]]="","Corregir",IF(LEN(Tabla2[[#This Row],[Nro. DNI / CE]])&gt;=8,"OK","Corregir"))</f>
        <v>OK</v>
      </c>
      <c r="AA889" s="10">
        <f>COUNTIF(Tabla2[APELLIDOS Y NOMBRES],Tabla2[[#This Row],[APELLIDOS Y NOMBRES]])</f>
        <v>1</v>
      </c>
      <c r="AB889" t="str">
        <f ca="1">+IFERROR(IF(Tabla2[[#This Row],[FECHA CESE/BAJA]]="","No Aplica",IF(AND(MONTH(Tabla2[[#This Row],[FECHA CESE/BAJA]])=MONTH(TODAY()-30),YEAR(Tabla2[[#This Row],[FECHA CESE/BAJA]])=YEAR(TODAY())),MONTH(TODAY()-30)&amp;"-"&amp;YEAR(TODAY()),"Borrar")),"No aplica")</f>
        <v>No Aplica</v>
      </c>
      <c r="AC889" t="str">
        <f ca="1">+IFERROR(IF(Tabla2[[#This Row],[FECHA INICIO DE LABORES EN OBRA]]="","No Aplica",IF(AND(MONTH(Tabla2[[#This Row],[FECHA INICIO DE LABORES EN OBRA]])=MONTH(TODAY()-30),YEAR(Tabla2[[#This Row],[FECHA INICIO DE LABORES EN OBRA]])=YEAR(TODAY())),MONTH(TODAY()-30)&amp;"-"&amp;YEAR(TODAY()),"No Aplica")),"No Aplica")</f>
        <v>No Aplica</v>
      </c>
    </row>
    <row r="890" spans="1:29" x14ac:dyDescent="0.25">
      <c r="A890" s="2">
        <v>20600111354</v>
      </c>
      <c r="B890" s="3" t="s">
        <v>43</v>
      </c>
      <c r="C890" s="3" t="s">
        <v>43</v>
      </c>
      <c r="D890" s="3" t="s">
        <v>5672</v>
      </c>
      <c r="E890" s="3" t="s">
        <v>5673</v>
      </c>
      <c r="F890" s="36">
        <v>31875</v>
      </c>
      <c r="G890" s="3">
        <v>2</v>
      </c>
      <c r="H890" s="3" t="s">
        <v>1469</v>
      </c>
      <c r="I890" s="3" t="s">
        <v>8601</v>
      </c>
      <c r="J890" s="3" t="s">
        <v>5674</v>
      </c>
      <c r="K890" s="3" t="s">
        <v>1063</v>
      </c>
      <c r="L890" s="8" t="s">
        <v>9813</v>
      </c>
      <c r="M890" s="5"/>
      <c r="N890" s="13" t="s">
        <v>1043</v>
      </c>
      <c r="O890" s="5">
        <v>45100</v>
      </c>
      <c r="P890" s="8">
        <v>1</v>
      </c>
      <c r="Q890" s="9">
        <v>4</v>
      </c>
      <c r="R890" s="9" t="str">
        <f>IFERROR(VLOOKUP(Tabla2[[#This Row],[CONTRATISTA PRNCIPAL]],Hoja1!$L$5:$M$9,2,FALSE),"CJV")</f>
        <v>CJV</v>
      </c>
      <c r="S890" s="9" t="str">
        <f>IF(Tabla2[[#This Row],[EMPRESA]]=Tabla2[[#This Row],[CONTRATISTA PRNCIPAL]],"Principal","Secundaria")</f>
        <v>Principal</v>
      </c>
      <c r="T890" s="10">
        <f>IFERROR(1/COUNTIF(Tabla2[CONTRATISTA PRNCIPAL],Tabla2[[#This Row],[CONTRATISTA PRNCIPAL]]),0)</f>
        <v>6.6666666666666671E-3</v>
      </c>
      <c r="U890" s="33">
        <f ca="1">IF(((TODAY()-Tabla2[[#This Row],[FECHA NACIMIENTO]])/365)&lt;18,"Corregir", IF(((TODAY()-Tabla2[[#This Row],[FECHA NACIMIENTO]])/365)&gt;80, "Corregir",ROUNDDOWN(((TODAY()-Tabla2[[#This Row],[FECHA NACIMIENTO]])/365),0)))</f>
        <v>36</v>
      </c>
      <c r="V89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890" s="34" t="str">
        <f ca="1">+IF(Tabla2[[#This Row],[Edad]]="Corregir","Corregir","Ok")</f>
        <v>Ok</v>
      </c>
      <c r="X890" s="10" t="str">
        <f>+IFERROR(VLOOKUP(Tabla2[[#This Row],[DISTRITO SEGÚN DNI]],Hoja1!$A$2:$B$55,2,FALSE),"No")</f>
        <v>No</v>
      </c>
      <c r="Y890" s="10" t="str">
        <f>IF(OR(LOWER(Tabla2[[#This Row],[GENERO]])="masculino", LOWER(Tabla2[[#This Row],[GENERO]])="femenino"),"OK","Corregir")</f>
        <v>OK</v>
      </c>
      <c r="Z890" s="10" t="str">
        <f>+IF(Tabla2[[#This Row],[Nro. DNI / CE]]="","Corregir",IF(LEN(Tabla2[[#This Row],[Nro. DNI / CE]])&gt;=8,"OK","Corregir"))</f>
        <v>OK</v>
      </c>
      <c r="AA890" s="10">
        <f>COUNTIF(Tabla2[APELLIDOS Y NOMBRES],Tabla2[[#This Row],[APELLIDOS Y NOMBRES]])</f>
        <v>1</v>
      </c>
      <c r="AB890" t="str">
        <f ca="1">+IFERROR(IF(Tabla2[[#This Row],[FECHA CESE/BAJA]]="","No Aplica",IF(AND(MONTH(Tabla2[[#This Row],[FECHA CESE/BAJA]])=MONTH(TODAY()-30),YEAR(Tabla2[[#This Row],[FECHA CESE/BAJA]])=YEAR(TODAY())),MONTH(TODAY()-30)&amp;"-"&amp;YEAR(TODAY()),"Borrar")),"No aplica")</f>
        <v>No Aplica</v>
      </c>
      <c r="AC890" t="str">
        <f ca="1">+IFERROR(IF(Tabla2[[#This Row],[FECHA INICIO DE LABORES EN OBRA]]="","No Aplica",IF(AND(MONTH(Tabla2[[#This Row],[FECHA INICIO DE LABORES EN OBRA]])=MONTH(TODAY()-30),YEAR(Tabla2[[#This Row],[FECHA INICIO DE LABORES EN OBRA]])=YEAR(TODAY())),MONTH(TODAY()-30)&amp;"-"&amp;YEAR(TODAY()),"No Aplica")),"No Aplica")</f>
        <v>No Aplica</v>
      </c>
    </row>
    <row r="891" spans="1:29" x14ac:dyDescent="0.25">
      <c r="A891" s="2">
        <v>20600111354</v>
      </c>
      <c r="B891" s="3" t="s">
        <v>43</v>
      </c>
      <c r="C891" s="3" t="s">
        <v>43</v>
      </c>
      <c r="D891" s="3" t="s">
        <v>8602</v>
      </c>
      <c r="E891" s="3" t="s">
        <v>8603</v>
      </c>
      <c r="F891" s="36">
        <v>32625</v>
      </c>
      <c r="G891" s="3">
        <v>2</v>
      </c>
      <c r="H891" s="3" t="s">
        <v>1469</v>
      </c>
      <c r="I891" s="3" t="s">
        <v>3565</v>
      </c>
      <c r="J891" s="3" t="s">
        <v>8604</v>
      </c>
      <c r="K891" s="3" t="s">
        <v>1467</v>
      </c>
      <c r="L891" s="8" t="s">
        <v>9813</v>
      </c>
      <c r="M891" s="5"/>
      <c r="N891" s="13" t="s">
        <v>1043</v>
      </c>
      <c r="O891" s="5">
        <v>45105</v>
      </c>
      <c r="P891" s="8">
        <v>1</v>
      </c>
      <c r="Q891" s="9">
        <v>4</v>
      </c>
      <c r="R891" s="9" t="str">
        <f>IFERROR(VLOOKUP(Tabla2[[#This Row],[CONTRATISTA PRNCIPAL]],Hoja1!$L$5:$M$9,2,FALSE),"CJV")</f>
        <v>CJV</v>
      </c>
      <c r="S891" s="9" t="str">
        <f>IF(Tabla2[[#This Row],[EMPRESA]]=Tabla2[[#This Row],[CONTRATISTA PRNCIPAL]],"Principal","Secundaria")</f>
        <v>Principal</v>
      </c>
      <c r="T891" s="10">
        <f>IFERROR(1/COUNTIF(Tabla2[CONTRATISTA PRNCIPAL],Tabla2[[#This Row],[CONTRATISTA PRNCIPAL]]),0)</f>
        <v>6.6666666666666671E-3</v>
      </c>
      <c r="U891" s="33">
        <f ca="1">IF(((TODAY()-Tabla2[[#This Row],[FECHA NACIMIENTO]])/365)&lt;18,"Corregir", IF(((TODAY()-Tabla2[[#This Row],[FECHA NACIMIENTO]])/365)&gt;80, "Corregir",ROUNDDOWN(((TODAY()-Tabla2[[#This Row],[FECHA NACIMIENTO]])/365),0)))</f>
        <v>34</v>
      </c>
      <c r="V89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891" s="34" t="str">
        <f ca="1">+IF(Tabla2[[#This Row],[Edad]]="Corregir","Corregir","Ok")</f>
        <v>Ok</v>
      </c>
      <c r="X891" s="10" t="str">
        <f>+IFERROR(VLOOKUP(Tabla2[[#This Row],[DISTRITO SEGÚN DNI]],Hoja1!$A$2:$B$55,2,FALSE),"No")</f>
        <v>No</v>
      </c>
      <c r="Y891" s="10" t="str">
        <f>IF(OR(LOWER(Tabla2[[#This Row],[GENERO]])="masculino", LOWER(Tabla2[[#This Row],[GENERO]])="femenino"),"OK","Corregir")</f>
        <v>OK</v>
      </c>
      <c r="Z891" s="10" t="str">
        <f>+IF(Tabla2[[#This Row],[Nro. DNI / CE]]="","Corregir",IF(LEN(Tabla2[[#This Row],[Nro. DNI / CE]])&gt;=8,"OK","Corregir"))</f>
        <v>OK</v>
      </c>
      <c r="AA891" s="10">
        <f>COUNTIF(Tabla2[APELLIDOS Y NOMBRES],Tabla2[[#This Row],[APELLIDOS Y NOMBRES]])</f>
        <v>1</v>
      </c>
      <c r="AB891" t="str">
        <f ca="1">+IFERROR(IF(Tabla2[[#This Row],[FECHA CESE/BAJA]]="","No Aplica",IF(AND(MONTH(Tabla2[[#This Row],[FECHA CESE/BAJA]])=MONTH(TODAY()-30),YEAR(Tabla2[[#This Row],[FECHA CESE/BAJA]])=YEAR(TODAY())),MONTH(TODAY()-30)&amp;"-"&amp;YEAR(TODAY()),"Borrar")),"No aplica")</f>
        <v>No Aplica</v>
      </c>
      <c r="AC891" t="str">
        <f ca="1">+IFERROR(IF(Tabla2[[#This Row],[FECHA INICIO DE LABORES EN OBRA]]="","No Aplica",IF(AND(MONTH(Tabla2[[#This Row],[FECHA INICIO DE LABORES EN OBRA]])=MONTH(TODAY()-30),YEAR(Tabla2[[#This Row],[FECHA INICIO DE LABORES EN OBRA]])=YEAR(TODAY())),MONTH(TODAY()-30)&amp;"-"&amp;YEAR(TODAY()),"No Aplica")),"No Aplica")</f>
        <v>No Aplica</v>
      </c>
    </row>
    <row r="892" spans="1:29" x14ac:dyDescent="0.25">
      <c r="A892" s="2">
        <v>20600111354</v>
      </c>
      <c r="B892" s="3" t="s">
        <v>43</v>
      </c>
      <c r="C892" s="3" t="s">
        <v>43</v>
      </c>
      <c r="D892" s="3" t="s">
        <v>8605</v>
      </c>
      <c r="E892" s="3" t="s">
        <v>8606</v>
      </c>
      <c r="F892" s="36">
        <v>33597</v>
      </c>
      <c r="G892" s="3">
        <v>2</v>
      </c>
      <c r="H892" s="3" t="s">
        <v>1469</v>
      </c>
      <c r="I892" s="3" t="s">
        <v>8607</v>
      </c>
      <c r="J892" s="3" t="s">
        <v>8608</v>
      </c>
      <c r="K892" s="3" t="s">
        <v>1136</v>
      </c>
      <c r="L892" s="8" t="s">
        <v>9813</v>
      </c>
      <c r="M892" s="5"/>
      <c r="N892" s="13" t="s">
        <v>1043</v>
      </c>
      <c r="O892" s="5">
        <v>45112</v>
      </c>
      <c r="P892" s="8">
        <v>1</v>
      </c>
      <c r="Q892" s="9">
        <v>4</v>
      </c>
      <c r="R892" s="9" t="str">
        <f>IFERROR(VLOOKUP(Tabla2[[#This Row],[CONTRATISTA PRNCIPAL]],Hoja1!$L$5:$M$9,2,FALSE),"CJV")</f>
        <v>CJV</v>
      </c>
      <c r="S892" s="9" t="str">
        <f>IF(Tabla2[[#This Row],[EMPRESA]]=Tabla2[[#This Row],[CONTRATISTA PRNCIPAL]],"Principal","Secundaria")</f>
        <v>Principal</v>
      </c>
      <c r="T892" s="10">
        <f>IFERROR(1/COUNTIF(Tabla2[CONTRATISTA PRNCIPAL],Tabla2[[#This Row],[CONTRATISTA PRNCIPAL]]),0)</f>
        <v>6.6666666666666671E-3</v>
      </c>
      <c r="U892" s="33">
        <f ca="1">IF(((TODAY()-Tabla2[[#This Row],[FECHA NACIMIENTO]])/365)&lt;18,"Corregir", IF(((TODAY()-Tabla2[[#This Row],[FECHA NACIMIENTO]])/365)&gt;80, "Corregir",ROUNDDOWN(((TODAY()-Tabla2[[#This Row],[FECHA NACIMIENTO]])/365),0)))</f>
        <v>31</v>
      </c>
      <c r="V89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892" s="34" t="str">
        <f ca="1">+IF(Tabla2[[#This Row],[Edad]]="Corregir","Corregir","Ok")</f>
        <v>Ok</v>
      </c>
      <c r="X892" s="10" t="str">
        <f>+IFERROR(VLOOKUP(Tabla2[[#This Row],[DISTRITO SEGÚN DNI]],Hoja1!$A$2:$B$55,2,FALSE),"No")</f>
        <v>No</v>
      </c>
      <c r="Y892" s="10" t="str">
        <f>IF(OR(LOWER(Tabla2[[#This Row],[GENERO]])="masculino", LOWER(Tabla2[[#This Row],[GENERO]])="femenino"),"OK","Corregir")</f>
        <v>OK</v>
      </c>
      <c r="Z892" s="10" t="str">
        <f>+IF(Tabla2[[#This Row],[Nro. DNI / CE]]="","Corregir",IF(LEN(Tabla2[[#This Row],[Nro. DNI / CE]])&gt;=8,"OK","Corregir"))</f>
        <v>OK</v>
      </c>
      <c r="AA892" s="10">
        <f>COUNTIF(Tabla2[APELLIDOS Y NOMBRES],Tabla2[[#This Row],[APELLIDOS Y NOMBRES]])</f>
        <v>1</v>
      </c>
      <c r="AB892" t="str">
        <f ca="1">+IFERROR(IF(Tabla2[[#This Row],[FECHA CESE/BAJA]]="","No Aplica",IF(AND(MONTH(Tabla2[[#This Row],[FECHA CESE/BAJA]])=MONTH(TODAY()-30),YEAR(Tabla2[[#This Row],[FECHA CESE/BAJA]])=YEAR(TODAY())),MONTH(TODAY()-30)&amp;"-"&amp;YEAR(TODAY()),"Borrar")),"No aplica")</f>
        <v>No Aplica</v>
      </c>
      <c r="AC892" t="str">
        <f ca="1">+IFERROR(IF(Tabla2[[#This Row],[FECHA INICIO DE LABORES EN OBRA]]="","No Aplica",IF(AND(MONTH(Tabla2[[#This Row],[FECHA INICIO DE LABORES EN OBRA]])=MONTH(TODAY()-30),YEAR(Tabla2[[#This Row],[FECHA INICIO DE LABORES EN OBRA]])=YEAR(TODAY())),MONTH(TODAY()-30)&amp;"-"&amp;YEAR(TODAY()),"No Aplica")),"No Aplica")</f>
        <v>No Aplica</v>
      </c>
    </row>
    <row r="893" spans="1:29" x14ac:dyDescent="0.25">
      <c r="A893" s="2">
        <v>20600111354</v>
      </c>
      <c r="B893" s="3" t="s">
        <v>43</v>
      </c>
      <c r="C893" s="3" t="s">
        <v>43</v>
      </c>
      <c r="D893" s="3" t="s">
        <v>8609</v>
      </c>
      <c r="E893" s="3" t="s">
        <v>8610</v>
      </c>
      <c r="F893" s="36">
        <v>29017</v>
      </c>
      <c r="G893" s="3">
        <v>2</v>
      </c>
      <c r="H893" s="3" t="s">
        <v>1469</v>
      </c>
      <c r="I893" s="3" t="s">
        <v>8611</v>
      </c>
      <c r="J893" s="3" t="s">
        <v>8612</v>
      </c>
      <c r="K893" s="3" t="s">
        <v>1044</v>
      </c>
      <c r="L893" s="8" t="s">
        <v>9813</v>
      </c>
      <c r="M893" s="5"/>
      <c r="N893" s="13" t="s">
        <v>1043</v>
      </c>
      <c r="O893" s="5">
        <v>45107</v>
      </c>
      <c r="P893" s="8">
        <v>1</v>
      </c>
      <c r="Q893" s="9">
        <v>4</v>
      </c>
      <c r="R893" s="9" t="str">
        <f>IFERROR(VLOOKUP(Tabla2[[#This Row],[CONTRATISTA PRNCIPAL]],Hoja1!$L$5:$M$9,2,FALSE),"CJV")</f>
        <v>CJV</v>
      </c>
      <c r="S893" s="9" t="str">
        <f>IF(Tabla2[[#This Row],[EMPRESA]]=Tabla2[[#This Row],[CONTRATISTA PRNCIPAL]],"Principal","Secundaria")</f>
        <v>Principal</v>
      </c>
      <c r="T893" s="10">
        <f>IFERROR(1/COUNTIF(Tabla2[CONTRATISTA PRNCIPAL],Tabla2[[#This Row],[CONTRATISTA PRNCIPAL]]),0)</f>
        <v>6.6666666666666671E-3</v>
      </c>
      <c r="U893" s="33">
        <f ca="1">IF(((TODAY()-Tabla2[[#This Row],[FECHA NACIMIENTO]])/365)&lt;18,"Corregir", IF(((TODAY()-Tabla2[[#This Row],[FECHA NACIMIENTO]])/365)&gt;80, "Corregir",ROUNDDOWN(((TODAY()-Tabla2[[#This Row],[FECHA NACIMIENTO]])/365),0)))</f>
        <v>44</v>
      </c>
      <c r="V89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893" s="34" t="str">
        <f ca="1">+IF(Tabla2[[#This Row],[Edad]]="Corregir","Corregir","Ok")</f>
        <v>Ok</v>
      </c>
      <c r="X893" s="10" t="str">
        <f>+IFERROR(VLOOKUP(Tabla2[[#This Row],[DISTRITO SEGÚN DNI]],Hoja1!$A$2:$B$55,2,FALSE),"No")</f>
        <v>No</v>
      </c>
      <c r="Y893" s="10" t="str">
        <f>IF(OR(LOWER(Tabla2[[#This Row],[GENERO]])="masculino", LOWER(Tabla2[[#This Row],[GENERO]])="femenino"),"OK","Corregir")</f>
        <v>OK</v>
      </c>
      <c r="Z893" s="10" t="str">
        <f>+IF(Tabla2[[#This Row],[Nro. DNI / CE]]="","Corregir",IF(LEN(Tabla2[[#This Row],[Nro. DNI / CE]])&gt;=8,"OK","Corregir"))</f>
        <v>OK</v>
      </c>
      <c r="AA893" s="10">
        <f>COUNTIF(Tabla2[APELLIDOS Y NOMBRES],Tabla2[[#This Row],[APELLIDOS Y NOMBRES]])</f>
        <v>1</v>
      </c>
      <c r="AB893" t="str">
        <f ca="1">+IFERROR(IF(Tabla2[[#This Row],[FECHA CESE/BAJA]]="","No Aplica",IF(AND(MONTH(Tabla2[[#This Row],[FECHA CESE/BAJA]])=MONTH(TODAY()-30),YEAR(Tabla2[[#This Row],[FECHA CESE/BAJA]])=YEAR(TODAY())),MONTH(TODAY()-30)&amp;"-"&amp;YEAR(TODAY()),"Borrar")),"No aplica")</f>
        <v>No Aplica</v>
      </c>
      <c r="AC893" t="str">
        <f ca="1">+IFERROR(IF(Tabla2[[#This Row],[FECHA INICIO DE LABORES EN OBRA]]="","No Aplica",IF(AND(MONTH(Tabla2[[#This Row],[FECHA INICIO DE LABORES EN OBRA]])=MONTH(TODAY()-30),YEAR(Tabla2[[#This Row],[FECHA INICIO DE LABORES EN OBRA]])=YEAR(TODAY())),MONTH(TODAY()-30)&amp;"-"&amp;YEAR(TODAY()),"No Aplica")),"No Aplica")</f>
        <v>No Aplica</v>
      </c>
    </row>
    <row r="894" spans="1:29" x14ac:dyDescent="0.25">
      <c r="A894" s="2">
        <v>20600111354</v>
      </c>
      <c r="B894" s="3" t="s">
        <v>43</v>
      </c>
      <c r="C894" s="3" t="s">
        <v>43</v>
      </c>
      <c r="D894" s="3" t="s">
        <v>8613</v>
      </c>
      <c r="E894" s="3" t="s">
        <v>8614</v>
      </c>
      <c r="F894" s="36">
        <v>37370</v>
      </c>
      <c r="G894" s="3">
        <v>2</v>
      </c>
      <c r="H894" s="3" t="s">
        <v>5487</v>
      </c>
      <c r="I894" s="3" t="s">
        <v>4420</v>
      </c>
      <c r="J894" s="3" t="s">
        <v>8615</v>
      </c>
      <c r="K894" s="3" t="s">
        <v>34</v>
      </c>
      <c r="L894" s="8" t="s">
        <v>9813</v>
      </c>
      <c r="M894" s="5"/>
      <c r="N894" s="13" t="s">
        <v>1043</v>
      </c>
      <c r="O894" s="5">
        <v>45128</v>
      </c>
      <c r="P894" s="8">
        <v>1</v>
      </c>
      <c r="Q894" s="9">
        <v>4</v>
      </c>
      <c r="R894" s="9" t="str">
        <f>IFERROR(VLOOKUP(Tabla2[[#This Row],[CONTRATISTA PRNCIPAL]],Hoja1!$L$5:$M$9,2,FALSE),"CJV")</f>
        <v>CJV</v>
      </c>
      <c r="S894" s="9" t="str">
        <f>IF(Tabla2[[#This Row],[EMPRESA]]=Tabla2[[#This Row],[CONTRATISTA PRNCIPAL]],"Principal","Secundaria")</f>
        <v>Principal</v>
      </c>
      <c r="T894" s="10">
        <f>IFERROR(1/COUNTIF(Tabla2[CONTRATISTA PRNCIPAL],Tabla2[[#This Row],[CONTRATISTA PRNCIPAL]]),0)</f>
        <v>6.6666666666666671E-3</v>
      </c>
      <c r="U894" s="33">
        <f ca="1">IF(((TODAY()-Tabla2[[#This Row],[FECHA NACIMIENTO]])/365)&lt;18,"Corregir", IF(((TODAY()-Tabla2[[#This Row],[FECHA NACIMIENTO]])/365)&gt;80, "Corregir",ROUNDDOWN(((TODAY()-Tabla2[[#This Row],[FECHA NACIMIENTO]])/365),0)))</f>
        <v>21</v>
      </c>
      <c r="V89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894" s="34" t="str">
        <f ca="1">+IF(Tabla2[[#This Row],[Edad]]="Corregir","Corregir","Ok")</f>
        <v>Ok</v>
      </c>
      <c r="X894" s="10" t="str">
        <f>+IFERROR(VLOOKUP(Tabla2[[#This Row],[DISTRITO SEGÚN DNI]],Hoja1!$A$2:$B$55,2,FALSE),"No")</f>
        <v>CALLAO</v>
      </c>
      <c r="Y894" s="10" t="str">
        <f>IF(OR(LOWER(Tabla2[[#This Row],[GENERO]])="masculino", LOWER(Tabla2[[#This Row],[GENERO]])="femenino"),"OK","Corregir")</f>
        <v>OK</v>
      </c>
      <c r="Z894" s="10" t="str">
        <f>+IF(Tabla2[[#This Row],[Nro. DNI / CE]]="","Corregir",IF(LEN(Tabla2[[#This Row],[Nro. DNI / CE]])&gt;=8,"OK","Corregir"))</f>
        <v>OK</v>
      </c>
      <c r="AA894" s="10">
        <f>COUNTIF(Tabla2[APELLIDOS Y NOMBRES],Tabla2[[#This Row],[APELLIDOS Y NOMBRES]])</f>
        <v>1</v>
      </c>
      <c r="AB894" t="str">
        <f ca="1">+IFERROR(IF(Tabla2[[#This Row],[FECHA CESE/BAJA]]="","No Aplica",IF(AND(MONTH(Tabla2[[#This Row],[FECHA CESE/BAJA]])=MONTH(TODAY()-30),YEAR(Tabla2[[#This Row],[FECHA CESE/BAJA]])=YEAR(TODAY())),MONTH(TODAY()-30)&amp;"-"&amp;YEAR(TODAY()),"Borrar")),"No aplica")</f>
        <v>No Aplica</v>
      </c>
      <c r="AC894" t="str">
        <f ca="1">+IFERROR(IF(Tabla2[[#This Row],[FECHA INICIO DE LABORES EN OBRA]]="","No Aplica",IF(AND(MONTH(Tabla2[[#This Row],[FECHA INICIO DE LABORES EN OBRA]])=MONTH(TODAY()-30),YEAR(Tabla2[[#This Row],[FECHA INICIO DE LABORES EN OBRA]])=YEAR(TODAY())),MONTH(TODAY()-30)&amp;"-"&amp;YEAR(TODAY()),"No Aplica")),"No Aplica")</f>
        <v>No Aplica</v>
      </c>
    </row>
    <row r="895" spans="1:29" x14ac:dyDescent="0.25">
      <c r="A895" s="2">
        <v>20600111355</v>
      </c>
      <c r="B895" s="3" t="s">
        <v>43</v>
      </c>
      <c r="C895" s="3" t="s">
        <v>43</v>
      </c>
      <c r="D895" s="3" t="s">
        <v>10420</v>
      </c>
      <c r="E895" s="3" t="s">
        <v>10421</v>
      </c>
      <c r="F895" s="36">
        <v>35026</v>
      </c>
      <c r="G895" s="3">
        <v>1</v>
      </c>
      <c r="H895" s="3" t="s">
        <v>1471</v>
      </c>
      <c r="I895" s="3" t="s">
        <v>4420</v>
      </c>
      <c r="J895" s="3" t="s">
        <v>10422</v>
      </c>
      <c r="K895" s="3" t="s">
        <v>1047</v>
      </c>
      <c r="L895" s="8" t="s">
        <v>9813</v>
      </c>
      <c r="M895" s="5"/>
      <c r="N895" s="13" t="s">
        <v>1043</v>
      </c>
      <c r="O895" s="5" t="s">
        <v>10423</v>
      </c>
      <c r="P895" s="8">
        <v>1</v>
      </c>
      <c r="Q895" s="9">
        <v>1</v>
      </c>
      <c r="R895" s="9" t="str">
        <f>IFERROR(VLOOKUP(Tabla2[[#This Row],[CONTRATISTA PRNCIPAL]],Hoja1!$L$5:$M$9,2,FALSE),"CJV")</f>
        <v>CJV</v>
      </c>
      <c r="S895" s="9" t="str">
        <f>IF(Tabla2[[#This Row],[EMPRESA]]=Tabla2[[#This Row],[CONTRATISTA PRNCIPAL]],"Principal","Secundaria")</f>
        <v>Principal</v>
      </c>
      <c r="T895" s="10">
        <f>IFERROR(1/COUNTIF(Tabla2[CONTRATISTA PRNCIPAL],Tabla2[[#This Row],[CONTRATISTA PRNCIPAL]]),0)</f>
        <v>6.6666666666666671E-3</v>
      </c>
      <c r="U895" s="33">
        <f ca="1">IF(((TODAY()-Tabla2[[#This Row],[FECHA NACIMIENTO]])/365)&lt;18,"Corregir", IF(((TODAY()-Tabla2[[#This Row],[FECHA NACIMIENTO]])/365)&gt;80, "Corregir",ROUNDDOWN(((TODAY()-Tabla2[[#This Row],[FECHA NACIMIENTO]])/365),0)))</f>
        <v>27</v>
      </c>
      <c r="V89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895" s="34" t="str">
        <f ca="1">+IF(Tabla2[[#This Row],[Edad]]="Corregir","Corregir","Ok")</f>
        <v>Ok</v>
      </c>
      <c r="X895" s="10" t="str">
        <f>+IFERROR(VLOOKUP(Tabla2[[#This Row],[DISTRITO SEGÚN DNI]],Hoja1!$A$2:$B$55,2,FALSE),"No")</f>
        <v>No</v>
      </c>
      <c r="Y895" s="10" t="str">
        <f>IF(OR(LOWER(Tabla2[[#This Row],[GENERO]])="masculino", LOWER(Tabla2[[#This Row],[GENERO]])="femenino"),"OK","Corregir")</f>
        <v>OK</v>
      </c>
      <c r="Z895" s="10" t="str">
        <f>+IF(Tabla2[[#This Row],[Nro. DNI / CE]]="","Corregir",IF(LEN(Tabla2[[#This Row],[Nro. DNI / CE]])&gt;=8,"OK","Corregir"))</f>
        <v>OK</v>
      </c>
      <c r="AA895" s="10">
        <f>COUNTIF(Tabla2[APELLIDOS Y NOMBRES],Tabla2[[#This Row],[APELLIDOS Y NOMBRES]])</f>
        <v>1</v>
      </c>
      <c r="AB895" t="str">
        <f ca="1">+IFERROR(IF(Tabla2[[#This Row],[FECHA CESE/BAJA]]="","No Aplica",IF(AND(MONTH(Tabla2[[#This Row],[FECHA CESE/BAJA]])=MONTH(TODAY()-30),YEAR(Tabla2[[#This Row],[FECHA CESE/BAJA]])=YEAR(TODAY())),MONTH(TODAY()-30)&amp;"-"&amp;YEAR(TODAY()),"Borrar")),"No aplica")</f>
        <v>No Aplica</v>
      </c>
      <c r="AC895" t="str">
        <f ca="1">+IFERROR(IF(Tabla2[[#This Row],[FECHA INICIO DE LABORES EN OBRA]]="","No Aplica",IF(AND(MONTH(Tabla2[[#This Row],[FECHA INICIO DE LABORES EN OBRA]])=MONTH(TODAY()-30),YEAR(Tabla2[[#This Row],[FECHA INICIO DE LABORES EN OBRA]])=YEAR(TODAY())),MONTH(TODAY()-30)&amp;"-"&amp;YEAR(TODAY()),"No Aplica")),"No Aplica")</f>
        <v>No Aplica</v>
      </c>
    </row>
    <row r="896" spans="1:29" x14ac:dyDescent="0.25">
      <c r="A896" s="2">
        <v>20600111354</v>
      </c>
      <c r="B896" s="3" t="s">
        <v>43</v>
      </c>
      <c r="C896" s="3" t="s">
        <v>43</v>
      </c>
      <c r="D896" s="3" t="s">
        <v>10424</v>
      </c>
      <c r="E896" s="3" t="s">
        <v>10425</v>
      </c>
      <c r="F896" s="36">
        <v>33633</v>
      </c>
      <c r="G896" s="3">
        <v>1</v>
      </c>
      <c r="H896" s="3" t="s">
        <v>5403</v>
      </c>
      <c r="I896" s="3" t="s">
        <v>10426</v>
      </c>
      <c r="J896" s="3" t="s">
        <v>10427</v>
      </c>
      <c r="K896" s="3" t="s">
        <v>1063</v>
      </c>
      <c r="L896" s="8" t="s">
        <v>9813</v>
      </c>
      <c r="M896" s="5"/>
      <c r="N896" s="13" t="s">
        <v>1043</v>
      </c>
      <c r="O896" s="5">
        <v>45169</v>
      </c>
      <c r="P896" s="8">
        <v>1</v>
      </c>
      <c r="Q896" s="9">
        <v>1</v>
      </c>
      <c r="R896" s="9" t="str">
        <f>IFERROR(VLOOKUP(Tabla2[[#This Row],[CONTRATISTA PRNCIPAL]],Hoja1!$L$5:$M$9,2,FALSE),"CJV")</f>
        <v>CJV</v>
      </c>
      <c r="S896" s="9" t="str">
        <f>IF(Tabla2[[#This Row],[EMPRESA]]=Tabla2[[#This Row],[CONTRATISTA PRNCIPAL]],"Principal","Secundaria")</f>
        <v>Principal</v>
      </c>
      <c r="T896" s="10">
        <f>IFERROR(1/COUNTIF(Tabla2[CONTRATISTA PRNCIPAL],Tabla2[[#This Row],[CONTRATISTA PRNCIPAL]]),0)</f>
        <v>6.6666666666666671E-3</v>
      </c>
      <c r="U896" s="33">
        <f ca="1">IF(((TODAY()-Tabla2[[#This Row],[FECHA NACIMIENTO]])/365)&lt;18,"Corregir", IF(((TODAY()-Tabla2[[#This Row],[FECHA NACIMIENTO]])/365)&gt;80, "Corregir",ROUNDDOWN(((TODAY()-Tabla2[[#This Row],[FECHA NACIMIENTO]])/365),0)))</f>
        <v>31</v>
      </c>
      <c r="V89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896" s="34" t="str">
        <f ca="1">+IF(Tabla2[[#This Row],[Edad]]="Corregir","Corregir","Ok")</f>
        <v>Ok</v>
      </c>
      <c r="X896" s="10" t="str">
        <f>+IFERROR(VLOOKUP(Tabla2[[#This Row],[DISTRITO SEGÚN DNI]],Hoja1!$A$2:$B$55,2,FALSE),"No")</f>
        <v>No</v>
      </c>
      <c r="Y896" s="10" t="str">
        <f>IF(OR(LOWER(Tabla2[[#This Row],[GENERO]])="masculino", LOWER(Tabla2[[#This Row],[GENERO]])="femenino"),"OK","Corregir")</f>
        <v>OK</v>
      </c>
      <c r="Z896" s="10" t="str">
        <f>+IF(Tabla2[[#This Row],[Nro. DNI / CE]]="","Corregir",IF(LEN(Tabla2[[#This Row],[Nro. DNI / CE]])&gt;=8,"OK","Corregir"))</f>
        <v>OK</v>
      </c>
      <c r="AA896" s="10">
        <f>COUNTIF(Tabla2[APELLIDOS Y NOMBRES],Tabla2[[#This Row],[APELLIDOS Y NOMBRES]])</f>
        <v>1</v>
      </c>
      <c r="AB896" t="str">
        <f ca="1">+IFERROR(IF(Tabla2[[#This Row],[FECHA CESE/BAJA]]="","No Aplica",IF(AND(MONTH(Tabla2[[#This Row],[FECHA CESE/BAJA]])=MONTH(TODAY()-30),YEAR(Tabla2[[#This Row],[FECHA CESE/BAJA]])=YEAR(TODAY())),MONTH(TODAY()-30)&amp;"-"&amp;YEAR(TODAY()),"Borrar")),"No aplica")</f>
        <v>No Aplica</v>
      </c>
      <c r="AC896" t="str">
        <f ca="1">+IFERROR(IF(Tabla2[[#This Row],[FECHA INICIO DE LABORES EN OBRA]]="","No Aplica",IF(AND(MONTH(Tabla2[[#This Row],[FECHA INICIO DE LABORES EN OBRA]])=MONTH(TODAY()-30),YEAR(Tabla2[[#This Row],[FECHA INICIO DE LABORES EN OBRA]])=YEAR(TODAY())),MONTH(TODAY()-30)&amp;"-"&amp;YEAR(TODAY()),"No Aplica")),"No Aplica")</f>
        <v>8-2023</v>
      </c>
    </row>
    <row r="897" spans="1:29" x14ac:dyDescent="0.25">
      <c r="A897" s="2">
        <v>20550335795</v>
      </c>
      <c r="B897" s="3" t="s">
        <v>10428</v>
      </c>
      <c r="C897" s="3" t="s">
        <v>43</v>
      </c>
      <c r="D897" s="3" t="s">
        <v>409</v>
      </c>
      <c r="E897" s="3" t="s">
        <v>410</v>
      </c>
      <c r="F897" s="36">
        <v>29356</v>
      </c>
      <c r="G897" s="3">
        <v>2</v>
      </c>
      <c r="H897" s="3" t="s">
        <v>1469</v>
      </c>
      <c r="I897" s="3" t="s">
        <v>4420</v>
      </c>
      <c r="J897" s="3" t="s">
        <v>5675</v>
      </c>
      <c r="K897" s="3" t="s">
        <v>34</v>
      </c>
      <c r="L897" s="8" t="s">
        <v>9813</v>
      </c>
      <c r="M897" s="5"/>
      <c r="N897" s="13" t="s">
        <v>1043</v>
      </c>
      <c r="O897" s="5">
        <v>43760</v>
      </c>
      <c r="P897" s="8">
        <v>1</v>
      </c>
      <c r="Q897" s="9">
        <v>4</v>
      </c>
      <c r="R897" s="9" t="str">
        <f>IFERROR(VLOOKUP(Tabla2[[#This Row],[CONTRATISTA PRNCIPAL]],Hoja1!$L$5:$M$9,2,FALSE),"CJV")</f>
        <v>CJV</v>
      </c>
      <c r="S897" s="9" t="str">
        <f>IF(Tabla2[[#This Row],[EMPRESA]]=Tabla2[[#This Row],[CONTRATISTA PRNCIPAL]],"Principal","Secundaria")</f>
        <v>Secundaria</v>
      </c>
      <c r="T897" s="10">
        <f>IFERROR(1/COUNTIF(Tabla2[CONTRATISTA PRNCIPAL],Tabla2[[#This Row],[CONTRATISTA PRNCIPAL]]),0)</f>
        <v>6.6666666666666671E-3</v>
      </c>
      <c r="U897" s="33">
        <f ca="1">IF(((TODAY()-Tabla2[[#This Row],[FECHA NACIMIENTO]])/365)&lt;18,"Corregir", IF(((TODAY()-Tabla2[[#This Row],[FECHA NACIMIENTO]])/365)&gt;80, "Corregir",ROUNDDOWN(((TODAY()-Tabla2[[#This Row],[FECHA NACIMIENTO]])/365),0)))</f>
        <v>43</v>
      </c>
      <c r="V89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897" s="34" t="str">
        <f ca="1">+IF(Tabla2[[#This Row],[Edad]]="Corregir","Corregir","Ok")</f>
        <v>Ok</v>
      </c>
      <c r="X897" s="10" t="str">
        <f>+IFERROR(VLOOKUP(Tabla2[[#This Row],[DISTRITO SEGÚN DNI]],Hoja1!$A$2:$B$55,2,FALSE),"No")</f>
        <v>CALLAO</v>
      </c>
      <c r="Y897" s="10" t="str">
        <f>IF(OR(LOWER(Tabla2[[#This Row],[GENERO]])="masculino", LOWER(Tabla2[[#This Row],[GENERO]])="femenino"),"OK","Corregir")</f>
        <v>OK</v>
      </c>
      <c r="Z897" s="10" t="str">
        <f>+IF(Tabla2[[#This Row],[Nro. DNI / CE]]="","Corregir",IF(LEN(Tabla2[[#This Row],[Nro. DNI / CE]])&gt;=8,"OK","Corregir"))</f>
        <v>OK</v>
      </c>
      <c r="AA897" s="10">
        <f>COUNTIF(Tabla2[APELLIDOS Y NOMBRES],Tabla2[[#This Row],[APELLIDOS Y NOMBRES]])</f>
        <v>1</v>
      </c>
      <c r="AB897" t="str">
        <f ca="1">+IFERROR(IF(Tabla2[[#This Row],[FECHA CESE/BAJA]]="","No Aplica",IF(AND(MONTH(Tabla2[[#This Row],[FECHA CESE/BAJA]])=MONTH(TODAY()-30),YEAR(Tabla2[[#This Row],[FECHA CESE/BAJA]])=YEAR(TODAY())),MONTH(TODAY()-30)&amp;"-"&amp;YEAR(TODAY()),"Borrar")),"No aplica")</f>
        <v>No Aplica</v>
      </c>
      <c r="AC897" t="str">
        <f ca="1">+IFERROR(IF(Tabla2[[#This Row],[FECHA INICIO DE LABORES EN OBRA]]="","No Aplica",IF(AND(MONTH(Tabla2[[#This Row],[FECHA INICIO DE LABORES EN OBRA]])=MONTH(TODAY()-30),YEAR(Tabla2[[#This Row],[FECHA INICIO DE LABORES EN OBRA]])=YEAR(TODAY())),MONTH(TODAY()-30)&amp;"-"&amp;YEAR(TODAY()),"No Aplica")),"No Aplica")</f>
        <v>No Aplica</v>
      </c>
    </row>
    <row r="898" spans="1:29" x14ac:dyDescent="0.25">
      <c r="A898" s="2">
        <v>20550335795</v>
      </c>
      <c r="B898" s="3" t="s">
        <v>10428</v>
      </c>
      <c r="C898" s="3" t="s">
        <v>43</v>
      </c>
      <c r="D898" s="3" t="s">
        <v>5676</v>
      </c>
      <c r="E898" s="3" t="s">
        <v>5677</v>
      </c>
      <c r="F898" s="36">
        <v>31219</v>
      </c>
      <c r="G898" s="3">
        <v>2</v>
      </c>
      <c r="H898" s="3" t="s">
        <v>1469</v>
      </c>
      <c r="I898" s="3" t="s">
        <v>4420</v>
      </c>
      <c r="J898" s="3" t="s">
        <v>5678</v>
      </c>
      <c r="K898" s="3" t="s">
        <v>10429</v>
      </c>
      <c r="L898" s="8" t="s">
        <v>9813</v>
      </c>
      <c r="M898" s="5"/>
      <c r="N898" s="13" t="s">
        <v>1043</v>
      </c>
      <c r="O898" s="5">
        <v>44977</v>
      </c>
      <c r="P898" s="8">
        <v>1</v>
      </c>
      <c r="Q898" s="9">
        <v>4</v>
      </c>
      <c r="R898" s="9" t="str">
        <f>IFERROR(VLOOKUP(Tabla2[[#This Row],[CONTRATISTA PRNCIPAL]],Hoja1!$L$5:$M$9,2,FALSE),"CJV")</f>
        <v>CJV</v>
      </c>
      <c r="S898" s="9" t="str">
        <f>IF(Tabla2[[#This Row],[EMPRESA]]=Tabla2[[#This Row],[CONTRATISTA PRNCIPAL]],"Principal","Secundaria")</f>
        <v>Secundaria</v>
      </c>
      <c r="T898" s="10">
        <f>IFERROR(1/COUNTIF(Tabla2[CONTRATISTA PRNCIPAL],Tabla2[[#This Row],[CONTRATISTA PRNCIPAL]]),0)</f>
        <v>6.6666666666666671E-3</v>
      </c>
      <c r="U898" s="33">
        <f ca="1">IF(((TODAY()-Tabla2[[#This Row],[FECHA NACIMIENTO]])/365)&lt;18,"Corregir", IF(((TODAY()-Tabla2[[#This Row],[FECHA NACIMIENTO]])/365)&gt;80, "Corregir",ROUNDDOWN(((TODAY()-Tabla2[[#This Row],[FECHA NACIMIENTO]])/365),0)))</f>
        <v>38</v>
      </c>
      <c r="V89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898" s="34" t="str">
        <f ca="1">+IF(Tabla2[[#This Row],[Edad]]="Corregir","Corregir","Ok")</f>
        <v>Ok</v>
      </c>
      <c r="X898" s="10" t="str">
        <f>+IFERROR(VLOOKUP(Tabla2[[#This Row],[DISTRITO SEGÚN DNI]],Hoja1!$A$2:$B$55,2,FALSE),"No")</f>
        <v>No</v>
      </c>
      <c r="Y898" s="10" t="str">
        <f>IF(OR(LOWER(Tabla2[[#This Row],[GENERO]])="masculino", LOWER(Tabla2[[#This Row],[GENERO]])="femenino"),"OK","Corregir")</f>
        <v>OK</v>
      </c>
      <c r="Z898" s="10" t="str">
        <f>+IF(Tabla2[[#This Row],[Nro. DNI / CE]]="","Corregir",IF(LEN(Tabla2[[#This Row],[Nro. DNI / CE]])&gt;=8,"OK","Corregir"))</f>
        <v>OK</v>
      </c>
      <c r="AA898" s="10">
        <f>COUNTIF(Tabla2[APELLIDOS Y NOMBRES],Tabla2[[#This Row],[APELLIDOS Y NOMBRES]])</f>
        <v>1</v>
      </c>
      <c r="AB898" t="str">
        <f ca="1">+IFERROR(IF(Tabla2[[#This Row],[FECHA CESE/BAJA]]="","No Aplica",IF(AND(MONTH(Tabla2[[#This Row],[FECHA CESE/BAJA]])=MONTH(TODAY()-30),YEAR(Tabla2[[#This Row],[FECHA CESE/BAJA]])=YEAR(TODAY())),MONTH(TODAY()-30)&amp;"-"&amp;YEAR(TODAY()),"Borrar")),"No aplica")</f>
        <v>No Aplica</v>
      </c>
      <c r="AC898" t="str">
        <f ca="1">+IFERROR(IF(Tabla2[[#This Row],[FECHA INICIO DE LABORES EN OBRA]]="","No Aplica",IF(AND(MONTH(Tabla2[[#This Row],[FECHA INICIO DE LABORES EN OBRA]])=MONTH(TODAY()-30),YEAR(Tabla2[[#This Row],[FECHA INICIO DE LABORES EN OBRA]])=YEAR(TODAY())),MONTH(TODAY()-30)&amp;"-"&amp;YEAR(TODAY()),"No Aplica")),"No Aplica")</f>
        <v>No Aplica</v>
      </c>
    </row>
    <row r="899" spans="1:29" x14ac:dyDescent="0.25">
      <c r="A899" s="2">
        <v>20550335795</v>
      </c>
      <c r="B899" s="3" t="s">
        <v>10428</v>
      </c>
      <c r="C899" s="3" t="s">
        <v>43</v>
      </c>
      <c r="D899" s="3" t="s">
        <v>5680</v>
      </c>
      <c r="E899" s="3" t="s">
        <v>5681</v>
      </c>
      <c r="F899" s="36">
        <v>31197</v>
      </c>
      <c r="G899" s="3">
        <v>2</v>
      </c>
      <c r="H899" s="3" t="s">
        <v>1476</v>
      </c>
      <c r="I899" s="3" t="s">
        <v>4420</v>
      </c>
      <c r="J899" s="3" t="s">
        <v>5682</v>
      </c>
      <c r="K899" s="3" t="s">
        <v>1077</v>
      </c>
      <c r="L899" s="8" t="s">
        <v>9813</v>
      </c>
      <c r="M899" s="5"/>
      <c r="N899" s="13" t="s">
        <v>1043</v>
      </c>
      <c r="O899" s="5">
        <v>45036</v>
      </c>
      <c r="P899" s="8">
        <v>1</v>
      </c>
      <c r="Q899" s="9">
        <v>4</v>
      </c>
      <c r="R899" s="9" t="str">
        <f>IFERROR(VLOOKUP(Tabla2[[#This Row],[CONTRATISTA PRNCIPAL]],Hoja1!$L$5:$M$9,2,FALSE),"CJV")</f>
        <v>CJV</v>
      </c>
      <c r="S899" s="9" t="str">
        <f>IF(Tabla2[[#This Row],[EMPRESA]]=Tabla2[[#This Row],[CONTRATISTA PRNCIPAL]],"Principal","Secundaria")</f>
        <v>Secundaria</v>
      </c>
      <c r="T899" s="10">
        <f>IFERROR(1/COUNTIF(Tabla2[CONTRATISTA PRNCIPAL],Tabla2[[#This Row],[CONTRATISTA PRNCIPAL]]),0)</f>
        <v>6.6666666666666671E-3</v>
      </c>
      <c r="U899" s="33">
        <f ca="1">IF(((TODAY()-Tabla2[[#This Row],[FECHA NACIMIENTO]])/365)&lt;18,"Corregir", IF(((TODAY()-Tabla2[[#This Row],[FECHA NACIMIENTO]])/365)&gt;80, "Corregir",ROUNDDOWN(((TODAY()-Tabla2[[#This Row],[FECHA NACIMIENTO]])/365),0)))</f>
        <v>38</v>
      </c>
      <c r="V89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899" s="34" t="str">
        <f ca="1">+IF(Tabla2[[#This Row],[Edad]]="Corregir","Corregir","Ok")</f>
        <v>Ok</v>
      </c>
      <c r="X899" s="10" t="str">
        <f>+IFERROR(VLOOKUP(Tabla2[[#This Row],[DISTRITO SEGÚN DNI]],Hoja1!$A$2:$B$55,2,FALSE),"No")</f>
        <v>No</v>
      </c>
      <c r="Y899" s="10" t="str">
        <f>IF(OR(LOWER(Tabla2[[#This Row],[GENERO]])="masculino", LOWER(Tabla2[[#This Row],[GENERO]])="femenino"),"OK","Corregir")</f>
        <v>OK</v>
      </c>
      <c r="Z899" s="10" t="str">
        <f>+IF(Tabla2[[#This Row],[Nro. DNI / CE]]="","Corregir",IF(LEN(Tabla2[[#This Row],[Nro. DNI / CE]])&gt;=8,"OK","Corregir"))</f>
        <v>OK</v>
      </c>
      <c r="AA899" s="10">
        <f>COUNTIF(Tabla2[APELLIDOS Y NOMBRES],Tabla2[[#This Row],[APELLIDOS Y NOMBRES]])</f>
        <v>1</v>
      </c>
      <c r="AB899" t="str">
        <f ca="1">+IFERROR(IF(Tabla2[[#This Row],[FECHA CESE/BAJA]]="","No Aplica",IF(AND(MONTH(Tabla2[[#This Row],[FECHA CESE/BAJA]])=MONTH(TODAY()-30),YEAR(Tabla2[[#This Row],[FECHA CESE/BAJA]])=YEAR(TODAY())),MONTH(TODAY()-30)&amp;"-"&amp;YEAR(TODAY()),"Borrar")),"No aplica")</f>
        <v>No Aplica</v>
      </c>
      <c r="AC899" t="str">
        <f ca="1">+IFERROR(IF(Tabla2[[#This Row],[FECHA INICIO DE LABORES EN OBRA]]="","No Aplica",IF(AND(MONTH(Tabla2[[#This Row],[FECHA INICIO DE LABORES EN OBRA]])=MONTH(TODAY()-30),YEAR(Tabla2[[#This Row],[FECHA INICIO DE LABORES EN OBRA]])=YEAR(TODAY())),MONTH(TODAY()-30)&amp;"-"&amp;YEAR(TODAY()),"No Aplica")),"No Aplica")</f>
        <v>No Aplica</v>
      </c>
    </row>
    <row r="900" spans="1:29" x14ac:dyDescent="0.25">
      <c r="A900" s="2">
        <v>20550335795</v>
      </c>
      <c r="B900" s="3" t="s">
        <v>10428</v>
      </c>
      <c r="C900" s="3" t="s">
        <v>43</v>
      </c>
      <c r="D900" s="3" t="s">
        <v>5683</v>
      </c>
      <c r="E900" s="3" t="s">
        <v>5684</v>
      </c>
      <c r="F900" s="36">
        <v>24773</v>
      </c>
      <c r="G900" s="3">
        <v>2</v>
      </c>
      <c r="H900" s="3" t="s">
        <v>1469</v>
      </c>
      <c r="I900" s="3" t="s">
        <v>4420</v>
      </c>
      <c r="J900" s="3" t="s">
        <v>5685</v>
      </c>
      <c r="K900" s="3" t="s">
        <v>1054</v>
      </c>
      <c r="L900" s="8" t="s">
        <v>9813</v>
      </c>
      <c r="M900" s="5"/>
      <c r="N900" s="13" t="s">
        <v>1043</v>
      </c>
      <c r="O900" s="5">
        <v>44977</v>
      </c>
      <c r="P900" s="8">
        <v>1</v>
      </c>
      <c r="Q900" s="9">
        <v>4</v>
      </c>
      <c r="R900" s="9" t="str">
        <f>IFERROR(VLOOKUP(Tabla2[[#This Row],[CONTRATISTA PRNCIPAL]],Hoja1!$L$5:$M$9,2,FALSE),"CJV")</f>
        <v>CJV</v>
      </c>
      <c r="S900" s="9" t="str">
        <f>IF(Tabla2[[#This Row],[EMPRESA]]=Tabla2[[#This Row],[CONTRATISTA PRNCIPAL]],"Principal","Secundaria")</f>
        <v>Secundaria</v>
      </c>
      <c r="T900" s="10">
        <f>IFERROR(1/COUNTIF(Tabla2[CONTRATISTA PRNCIPAL],Tabla2[[#This Row],[CONTRATISTA PRNCIPAL]]),0)</f>
        <v>6.6666666666666671E-3</v>
      </c>
      <c r="U900" s="33">
        <f ca="1">IF(((TODAY()-Tabla2[[#This Row],[FECHA NACIMIENTO]])/365)&lt;18,"Corregir", IF(((TODAY()-Tabla2[[#This Row],[FECHA NACIMIENTO]])/365)&gt;80, "Corregir",ROUNDDOWN(((TODAY()-Tabla2[[#This Row],[FECHA NACIMIENTO]])/365),0)))</f>
        <v>55</v>
      </c>
      <c r="V90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900" s="34" t="str">
        <f ca="1">+IF(Tabla2[[#This Row],[Edad]]="Corregir","Corregir","Ok")</f>
        <v>Ok</v>
      </c>
      <c r="X900" s="10" t="str">
        <f>+IFERROR(VLOOKUP(Tabla2[[#This Row],[DISTRITO SEGÚN DNI]],Hoja1!$A$2:$B$55,2,FALSE),"No")</f>
        <v>No</v>
      </c>
      <c r="Y900" s="10" t="str">
        <f>IF(OR(LOWER(Tabla2[[#This Row],[GENERO]])="masculino", LOWER(Tabla2[[#This Row],[GENERO]])="femenino"),"OK","Corregir")</f>
        <v>OK</v>
      </c>
      <c r="Z900" s="10" t="str">
        <f>+IF(Tabla2[[#This Row],[Nro. DNI / CE]]="","Corregir",IF(LEN(Tabla2[[#This Row],[Nro. DNI / CE]])&gt;=8,"OK","Corregir"))</f>
        <v>OK</v>
      </c>
      <c r="AA900" s="10">
        <f>COUNTIF(Tabla2[APELLIDOS Y NOMBRES],Tabla2[[#This Row],[APELLIDOS Y NOMBRES]])</f>
        <v>1</v>
      </c>
      <c r="AB900" t="str">
        <f ca="1">+IFERROR(IF(Tabla2[[#This Row],[FECHA CESE/BAJA]]="","No Aplica",IF(AND(MONTH(Tabla2[[#This Row],[FECHA CESE/BAJA]])=MONTH(TODAY()-30),YEAR(Tabla2[[#This Row],[FECHA CESE/BAJA]])=YEAR(TODAY())),MONTH(TODAY()-30)&amp;"-"&amp;YEAR(TODAY()),"Borrar")),"No aplica")</f>
        <v>No Aplica</v>
      </c>
      <c r="AC900" t="str">
        <f ca="1">+IFERROR(IF(Tabla2[[#This Row],[FECHA INICIO DE LABORES EN OBRA]]="","No Aplica",IF(AND(MONTH(Tabla2[[#This Row],[FECHA INICIO DE LABORES EN OBRA]])=MONTH(TODAY()-30),YEAR(Tabla2[[#This Row],[FECHA INICIO DE LABORES EN OBRA]])=YEAR(TODAY())),MONTH(TODAY()-30)&amp;"-"&amp;YEAR(TODAY()),"No Aplica")),"No Aplica")</f>
        <v>No Aplica</v>
      </c>
    </row>
    <row r="901" spans="1:29" x14ac:dyDescent="0.25">
      <c r="A901" s="2">
        <v>20550335795</v>
      </c>
      <c r="B901" s="3" t="s">
        <v>10428</v>
      </c>
      <c r="C901" s="3" t="s">
        <v>43</v>
      </c>
      <c r="D901" s="3">
        <v>41012601</v>
      </c>
      <c r="E901" s="3" t="s">
        <v>5686</v>
      </c>
      <c r="F901" s="36">
        <v>29811</v>
      </c>
      <c r="G901" s="3">
        <v>2</v>
      </c>
      <c r="H901" s="3" t="s">
        <v>1469</v>
      </c>
      <c r="I901" s="3" t="s">
        <v>4420</v>
      </c>
      <c r="J901" s="3" t="s">
        <v>5687</v>
      </c>
      <c r="K901" s="3" t="s">
        <v>1077</v>
      </c>
      <c r="L901" s="8" t="s">
        <v>9813</v>
      </c>
      <c r="M901" s="5"/>
      <c r="N901" s="13" t="s">
        <v>1043</v>
      </c>
      <c r="O901" s="5">
        <v>45068</v>
      </c>
      <c r="P901" s="8">
        <v>1</v>
      </c>
      <c r="Q901" s="9">
        <v>4</v>
      </c>
      <c r="R901" s="9" t="str">
        <f>IFERROR(VLOOKUP(Tabla2[[#This Row],[CONTRATISTA PRNCIPAL]],Hoja1!$L$5:$M$9,2,FALSE),"CJV")</f>
        <v>CJV</v>
      </c>
      <c r="S901" s="9" t="str">
        <f>IF(Tabla2[[#This Row],[EMPRESA]]=Tabla2[[#This Row],[CONTRATISTA PRNCIPAL]],"Principal","Secundaria")</f>
        <v>Secundaria</v>
      </c>
      <c r="T901" s="10">
        <f>IFERROR(1/COUNTIF(Tabla2[CONTRATISTA PRNCIPAL],Tabla2[[#This Row],[CONTRATISTA PRNCIPAL]]),0)</f>
        <v>6.6666666666666671E-3</v>
      </c>
      <c r="U901" s="33">
        <f ca="1">IF(((TODAY()-Tabla2[[#This Row],[FECHA NACIMIENTO]])/365)&lt;18,"Corregir", IF(((TODAY()-Tabla2[[#This Row],[FECHA NACIMIENTO]])/365)&gt;80, "Corregir",ROUNDDOWN(((TODAY()-Tabla2[[#This Row],[FECHA NACIMIENTO]])/365),0)))</f>
        <v>42</v>
      </c>
      <c r="V90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901" s="34" t="str">
        <f ca="1">+IF(Tabla2[[#This Row],[Edad]]="Corregir","Corregir","Ok")</f>
        <v>Ok</v>
      </c>
      <c r="X901" s="10" t="str">
        <f>+IFERROR(VLOOKUP(Tabla2[[#This Row],[DISTRITO SEGÚN DNI]],Hoja1!$A$2:$B$55,2,FALSE),"No")</f>
        <v>No</v>
      </c>
      <c r="Y901" s="10" t="str">
        <f>IF(OR(LOWER(Tabla2[[#This Row],[GENERO]])="masculino", LOWER(Tabla2[[#This Row],[GENERO]])="femenino"),"OK","Corregir")</f>
        <v>OK</v>
      </c>
      <c r="Z901" s="10" t="str">
        <f>+IF(Tabla2[[#This Row],[Nro. DNI / CE]]="","Corregir",IF(LEN(Tabla2[[#This Row],[Nro. DNI / CE]])&gt;=8,"OK","Corregir"))</f>
        <v>OK</v>
      </c>
      <c r="AA901" s="10">
        <f>COUNTIF(Tabla2[APELLIDOS Y NOMBRES],Tabla2[[#This Row],[APELLIDOS Y NOMBRES]])</f>
        <v>1</v>
      </c>
      <c r="AB901" t="str">
        <f ca="1">+IFERROR(IF(Tabla2[[#This Row],[FECHA CESE/BAJA]]="","No Aplica",IF(AND(MONTH(Tabla2[[#This Row],[FECHA CESE/BAJA]])=MONTH(TODAY()-30),YEAR(Tabla2[[#This Row],[FECHA CESE/BAJA]])=YEAR(TODAY())),MONTH(TODAY()-30)&amp;"-"&amp;YEAR(TODAY()),"Borrar")),"No aplica")</f>
        <v>No Aplica</v>
      </c>
      <c r="AC901" t="str">
        <f ca="1">+IFERROR(IF(Tabla2[[#This Row],[FECHA INICIO DE LABORES EN OBRA]]="","No Aplica",IF(AND(MONTH(Tabla2[[#This Row],[FECHA INICIO DE LABORES EN OBRA]])=MONTH(TODAY()-30),YEAR(Tabla2[[#This Row],[FECHA INICIO DE LABORES EN OBRA]])=YEAR(TODAY())),MONTH(TODAY()-30)&amp;"-"&amp;YEAR(TODAY()),"No Aplica")),"No Aplica")</f>
        <v>No Aplica</v>
      </c>
    </row>
    <row r="902" spans="1:29" x14ac:dyDescent="0.25">
      <c r="A902" s="2">
        <v>20550335795</v>
      </c>
      <c r="B902" s="3" t="s">
        <v>10428</v>
      </c>
      <c r="C902" s="3" t="s">
        <v>43</v>
      </c>
      <c r="D902" s="3" t="s">
        <v>8620</v>
      </c>
      <c r="E902" s="3" t="s">
        <v>8621</v>
      </c>
      <c r="F902" s="36">
        <v>32528</v>
      </c>
      <c r="G902" s="3">
        <v>2</v>
      </c>
      <c r="H902" s="3" t="s">
        <v>1476</v>
      </c>
      <c r="I902" s="3" t="s">
        <v>4420</v>
      </c>
      <c r="J902" s="3" t="s">
        <v>8622</v>
      </c>
      <c r="K902" s="3" t="s">
        <v>1047</v>
      </c>
      <c r="L902" s="8" t="s">
        <v>9813</v>
      </c>
      <c r="M902" s="5"/>
      <c r="N902" s="13" t="s">
        <v>1043</v>
      </c>
      <c r="O902" s="5">
        <v>45125</v>
      </c>
      <c r="P902" s="8">
        <v>1</v>
      </c>
      <c r="Q902" s="9">
        <v>4</v>
      </c>
      <c r="R902" s="9" t="str">
        <f>IFERROR(VLOOKUP(Tabla2[[#This Row],[CONTRATISTA PRNCIPAL]],Hoja1!$L$5:$M$9,2,FALSE),"CJV")</f>
        <v>CJV</v>
      </c>
      <c r="S902" s="9" t="str">
        <f>IF(Tabla2[[#This Row],[EMPRESA]]=Tabla2[[#This Row],[CONTRATISTA PRNCIPAL]],"Principal","Secundaria")</f>
        <v>Secundaria</v>
      </c>
      <c r="T902" s="10">
        <f>IFERROR(1/COUNTIF(Tabla2[CONTRATISTA PRNCIPAL],Tabla2[[#This Row],[CONTRATISTA PRNCIPAL]]),0)</f>
        <v>6.6666666666666671E-3</v>
      </c>
      <c r="U902" s="33">
        <f ca="1">IF(((TODAY()-Tabla2[[#This Row],[FECHA NACIMIENTO]])/365)&lt;18,"Corregir", IF(((TODAY()-Tabla2[[#This Row],[FECHA NACIMIENTO]])/365)&gt;80, "Corregir",ROUNDDOWN(((TODAY()-Tabla2[[#This Row],[FECHA NACIMIENTO]])/365),0)))</f>
        <v>34</v>
      </c>
      <c r="V90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902" s="34" t="str">
        <f ca="1">+IF(Tabla2[[#This Row],[Edad]]="Corregir","Corregir","Ok")</f>
        <v>Ok</v>
      </c>
      <c r="X902" s="10" t="str">
        <f>+IFERROR(VLOOKUP(Tabla2[[#This Row],[DISTRITO SEGÚN DNI]],Hoja1!$A$2:$B$55,2,FALSE),"No")</f>
        <v>No</v>
      </c>
      <c r="Y902" s="10" t="str">
        <f>IF(OR(LOWER(Tabla2[[#This Row],[GENERO]])="masculino", LOWER(Tabla2[[#This Row],[GENERO]])="femenino"),"OK","Corregir")</f>
        <v>OK</v>
      </c>
      <c r="Z902" s="10" t="str">
        <f>+IF(Tabla2[[#This Row],[Nro. DNI / CE]]="","Corregir",IF(LEN(Tabla2[[#This Row],[Nro. DNI / CE]])&gt;=8,"OK","Corregir"))</f>
        <v>OK</v>
      </c>
      <c r="AA902" s="10">
        <f>COUNTIF(Tabla2[APELLIDOS Y NOMBRES],Tabla2[[#This Row],[APELLIDOS Y NOMBRES]])</f>
        <v>1</v>
      </c>
      <c r="AB902" t="str">
        <f ca="1">+IFERROR(IF(Tabla2[[#This Row],[FECHA CESE/BAJA]]="","No Aplica",IF(AND(MONTH(Tabla2[[#This Row],[FECHA CESE/BAJA]])=MONTH(TODAY()-30),YEAR(Tabla2[[#This Row],[FECHA CESE/BAJA]])=YEAR(TODAY())),MONTH(TODAY()-30)&amp;"-"&amp;YEAR(TODAY()),"Borrar")),"No aplica")</f>
        <v>No Aplica</v>
      </c>
      <c r="AC902" t="str">
        <f ca="1">+IFERROR(IF(Tabla2[[#This Row],[FECHA INICIO DE LABORES EN OBRA]]="","No Aplica",IF(AND(MONTH(Tabla2[[#This Row],[FECHA INICIO DE LABORES EN OBRA]])=MONTH(TODAY()-30),YEAR(Tabla2[[#This Row],[FECHA INICIO DE LABORES EN OBRA]])=YEAR(TODAY())),MONTH(TODAY()-30)&amp;"-"&amp;YEAR(TODAY()),"No Aplica")),"No Aplica")</f>
        <v>No Aplica</v>
      </c>
    </row>
    <row r="903" spans="1:29" x14ac:dyDescent="0.25">
      <c r="A903" s="2">
        <v>20550335795</v>
      </c>
      <c r="B903" s="3" t="s">
        <v>10428</v>
      </c>
      <c r="C903" s="3" t="s">
        <v>43</v>
      </c>
      <c r="D903" s="3">
        <v>46687107</v>
      </c>
      <c r="E903" s="3" t="s">
        <v>5688</v>
      </c>
      <c r="F903" s="36">
        <v>33204</v>
      </c>
      <c r="G903" s="3">
        <v>2</v>
      </c>
      <c r="H903" s="3" t="s">
        <v>1469</v>
      </c>
      <c r="I903" s="3" t="s">
        <v>4420</v>
      </c>
      <c r="J903" s="3" t="s">
        <v>5689</v>
      </c>
      <c r="K903" s="3" t="s">
        <v>1077</v>
      </c>
      <c r="L903" s="8" t="s">
        <v>9813</v>
      </c>
      <c r="M903" s="5"/>
      <c r="N903" s="13" t="s">
        <v>1043</v>
      </c>
      <c r="O903" s="5">
        <v>45091</v>
      </c>
      <c r="P903" s="8">
        <v>1</v>
      </c>
      <c r="Q903" s="9">
        <v>4</v>
      </c>
      <c r="R903" s="9" t="str">
        <f>IFERROR(VLOOKUP(Tabla2[[#This Row],[CONTRATISTA PRNCIPAL]],Hoja1!$L$5:$M$9,2,FALSE),"CJV")</f>
        <v>CJV</v>
      </c>
      <c r="S903" s="9" t="str">
        <f>IF(Tabla2[[#This Row],[EMPRESA]]=Tabla2[[#This Row],[CONTRATISTA PRNCIPAL]],"Principal","Secundaria")</f>
        <v>Secundaria</v>
      </c>
      <c r="T903" s="10">
        <f>IFERROR(1/COUNTIF(Tabla2[CONTRATISTA PRNCIPAL],Tabla2[[#This Row],[CONTRATISTA PRNCIPAL]]),0)</f>
        <v>6.6666666666666671E-3</v>
      </c>
      <c r="U903" s="33">
        <f ca="1">IF(((TODAY()-Tabla2[[#This Row],[FECHA NACIMIENTO]])/365)&lt;18,"Corregir", IF(((TODAY()-Tabla2[[#This Row],[FECHA NACIMIENTO]])/365)&gt;80, "Corregir",ROUNDDOWN(((TODAY()-Tabla2[[#This Row],[FECHA NACIMIENTO]])/365),0)))</f>
        <v>32</v>
      </c>
      <c r="V90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903" s="34" t="str">
        <f ca="1">+IF(Tabla2[[#This Row],[Edad]]="Corregir","Corregir","Ok")</f>
        <v>Ok</v>
      </c>
      <c r="X903" s="10" t="str">
        <f>+IFERROR(VLOOKUP(Tabla2[[#This Row],[DISTRITO SEGÚN DNI]],Hoja1!$A$2:$B$55,2,FALSE),"No")</f>
        <v>No</v>
      </c>
      <c r="Y903" s="10" t="str">
        <f>IF(OR(LOWER(Tabla2[[#This Row],[GENERO]])="masculino", LOWER(Tabla2[[#This Row],[GENERO]])="femenino"),"OK","Corregir")</f>
        <v>OK</v>
      </c>
      <c r="Z903" s="10" t="str">
        <f>+IF(Tabla2[[#This Row],[Nro. DNI / CE]]="","Corregir",IF(LEN(Tabla2[[#This Row],[Nro. DNI / CE]])&gt;=8,"OK","Corregir"))</f>
        <v>OK</v>
      </c>
      <c r="AA903" s="10">
        <f>COUNTIF(Tabla2[APELLIDOS Y NOMBRES],Tabla2[[#This Row],[APELLIDOS Y NOMBRES]])</f>
        <v>1</v>
      </c>
      <c r="AB903" t="str">
        <f ca="1">+IFERROR(IF(Tabla2[[#This Row],[FECHA CESE/BAJA]]="","No Aplica",IF(AND(MONTH(Tabla2[[#This Row],[FECHA CESE/BAJA]])=MONTH(TODAY()-30),YEAR(Tabla2[[#This Row],[FECHA CESE/BAJA]])=YEAR(TODAY())),MONTH(TODAY()-30)&amp;"-"&amp;YEAR(TODAY()),"Borrar")),"No aplica")</f>
        <v>No Aplica</v>
      </c>
      <c r="AC903" t="str">
        <f ca="1">+IFERROR(IF(Tabla2[[#This Row],[FECHA INICIO DE LABORES EN OBRA]]="","No Aplica",IF(AND(MONTH(Tabla2[[#This Row],[FECHA INICIO DE LABORES EN OBRA]])=MONTH(TODAY()-30),YEAR(Tabla2[[#This Row],[FECHA INICIO DE LABORES EN OBRA]])=YEAR(TODAY())),MONTH(TODAY()-30)&amp;"-"&amp;YEAR(TODAY()),"No Aplica")),"No Aplica")</f>
        <v>No Aplica</v>
      </c>
    </row>
    <row r="904" spans="1:29" x14ac:dyDescent="0.25">
      <c r="A904" s="2">
        <v>20550335795</v>
      </c>
      <c r="B904" s="3" t="s">
        <v>10428</v>
      </c>
      <c r="C904" s="3" t="s">
        <v>43</v>
      </c>
      <c r="D904" s="3" t="s">
        <v>5690</v>
      </c>
      <c r="E904" s="3" t="s">
        <v>5691</v>
      </c>
      <c r="F904" s="36">
        <v>30627</v>
      </c>
      <c r="G904" s="3">
        <v>2</v>
      </c>
      <c r="H904" s="3" t="s">
        <v>1469</v>
      </c>
      <c r="I904" s="3" t="s">
        <v>4420</v>
      </c>
      <c r="J904" s="3" t="s">
        <v>5692</v>
      </c>
      <c r="K904" s="3" t="s">
        <v>1136</v>
      </c>
      <c r="L904" s="8" t="s">
        <v>9813</v>
      </c>
      <c r="M904" s="5"/>
      <c r="N904" s="13" t="s">
        <v>1043</v>
      </c>
      <c r="O904" s="5">
        <v>44977</v>
      </c>
      <c r="P904" s="8">
        <v>1</v>
      </c>
      <c r="Q904" s="9">
        <v>4</v>
      </c>
      <c r="R904" s="9" t="str">
        <f>IFERROR(VLOOKUP(Tabla2[[#This Row],[CONTRATISTA PRNCIPAL]],Hoja1!$L$5:$M$9,2,FALSE),"CJV")</f>
        <v>CJV</v>
      </c>
      <c r="S904" s="9" t="str">
        <f>IF(Tabla2[[#This Row],[EMPRESA]]=Tabla2[[#This Row],[CONTRATISTA PRNCIPAL]],"Principal","Secundaria")</f>
        <v>Secundaria</v>
      </c>
      <c r="T904" s="10">
        <f>IFERROR(1/COUNTIF(Tabla2[CONTRATISTA PRNCIPAL],Tabla2[[#This Row],[CONTRATISTA PRNCIPAL]]),0)</f>
        <v>6.6666666666666671E-3</v>
      </c>
      <c r="U904" s="33">
        <f ca="1">IF(((TODAY()-Tabla2[[#This Row],[FECHA NACIMIENTO]])/365)&lt;18,"Corregir", IF(((TODAY()-Tabla2[[#This Row],[FECHA NACIMIENTO]])/365)&gt;80, "Corregir",ROUNDDOWN(((TODAY()-Tabla2[[#This Row],[FECHA NACIMIENTO]])/365),0)))</f>
        <v>39</v>
      </c>
      <c r="V90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904" s="34" t="str">
        <f ca="1">+IF(Tabla2[[#This Row],[Edad]]="Corregir","Corregir","Ok")</f>
        <v>Ok</v>
      </c>
      <c r="X904" s="10" t="str">
        <f>+IFERROR(VLOOKUP(Tabla2[[#This Row],[DISTRITO SEGÚN DNI]],Hoja1!$A$2:$B$55,2,FALSE),"No")</f>
        <v>No</v>
      </c>
      <c r="Y904" s="10" t="str">
        <f>IF(OR(LOWER(Tabla2[[#This Row],[GENERO]])="masculino", LOWER(Tabla2[[#This Row],[GENERO]])="femenino"),"OK","Corregir")</f>
        <v>OK</v>
      </c>
      <c r="Z904" s="10" t="str">
        <f>+IF(Tabla2[[#This Row],[Nro. DNI / CE]]="","Corregir",IF(LEN(Tabla2[[#This Row],[Nro. DNI / CE]])&gt;=8,"OK","Corregir"))</f>
        <v>OK</v>
      </c>
      <c r="AA904" s="10">
        <f>COUNTIF(Tabla2[APELLIDOS Y NOMBRES],Tabla2[[#This Row],[APELLIDOS Y NOMBRES]])</f>
        <v>1</v>
      </c>
      <c r="AB904" t="str">
        <f ca="1">+IFERROR(IF(Tabla2[[#This Row],[FECHA CESE/BAJA]]="","No Aplica",IF(AND(MONTH(Tabla2[[#This Row],[FECHA CESE/BAJA]])=MONTH(TODAY()-30),YEAR(Tabla2[[#This Row],[FECHA CESE/BAJA]])=YEAR(TODAY())),MONTH(TODAY()-30)&amp;"-"&amp;YEAR(TODAY()),"Borrar")),"No aplica")</f>
        <v>No Aplica</v>
      </c>
      <c r="AC904" t="str">
        <f ca="1">+IFERROR(IF(Tabla2[[#This Row],[FECHA INICIO DE LABORES EN OBRA]]="","No Aplica",IF(AND(MONTH(Tabla2[[#This Row],[FECHA INICIO DE LABORES EN OBRA]])=MONTH(TODAY()-30),YEAR(Tabla2[[#This Row],[FECHA INICIO DE LABORES EN OBRA]])=YEAR(TODAY())),MONTH(TODAY()-30)&amp;"-"&amp;YEAR(TODAY()),"No Aplica")),"No Aplica")</f>
        <v>No Aplica</v>
      </c>
    </row>
    <row r="905" spans="1:29" x14ac:dyDescent="0.25">
      <c r="A905" s="2">
        <v>20550335795</v>
      </c>
      <c r="B905" s="3" t="s">
        <v>10428</v>
      </c>
      <c r="C905" s="3" t="s">
        <v>43</v>
      </c>
      <c r="D905" s="3" t="s">
        <v>5693</v>
      </c>
      <c r="E905" s="3" t="s">
        <v>5694</v>
      </c>
      <c r="F905" s="36">
        <v>35422</v>
      </c>
      <c r="G905" s="3">
        <v>2</v>
      </c>
      <c r="H905" s="3" t="s">
        <v>1476</v>
      </c>
      <c r="I905" s="3" t="s">
        <v>4420</v>
      </c>
      <c r="J905" s="3" t="s">
        <v>5695</v>
      </c>
      <c r="K905" s="3" t="s">
        <v>1465</v>
      </c>
      <c r="L905" s="8" t="s">
        <v>9813</v>
      </c>
      <c r="M905" s="5"/>
      <c r="N905" s="13" t="s">
        <v>1043</v>
      </c>
      <c r="O905" s="5">
        <v>44977</v>
      </c>
      <c r="P905" s="8">
        <v>1</v>
      </c>
      <c r="Q905" s="9">
        <v>4</v>
      </c>
      <c r="R905" s="9" t="str">
        <f>IFERROR(VLOOKUP(Tabla2[[#This Row],[CONTRATISTA PRNCIPAL]],Hoja1!$L$5:$M$9,2,FALSE),"CJV")</f>
        <v>CJV</v>
      </c>
      <c r="S905" s="9" t="str">
        <f>IF(Tabla2[[#This Row],[EMPRESA]]=Tabla2[[#This Row],[CONTRATISTA PRNCIPAL]],"Principal","Secundaria")</f>
        <v>Secundaria</v>
      </c>
      <c r="T905" s="10">
        <f>IFERROR(1/COUNTIF(Tabla2[CONTRATISTA PRNCIPAL],Tabla2[[#This Row],[CONTRATISTA PRNCIPAL]]),0)</f>
        <v>6.6666666666666671E-3</v>
      </c>
      <c r="U905" s="33">
        <f ca="1">IF(((TODAY()-Tabla2[[#This Row],[FECHA NACIMIENTO]])/365)&lt;18,"Corregir", IF(((TODAY()-Tabla2[[#This Row],[FECHA NACIMIENTO]])/365)&gt;80, "Corregir",ROUNDDOWN(((TODAY()-Tabla2[[#This Row],[FECHA NACIMIENTO]])/365),0)))</f>
        <v>26</v>
      </c>
      <c r="V90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905" s="34" t="str">
        <f ca="1">+IF(Tabla2[[#This Row],[Edad]]="Corregir","Corregir","Ok")</f>
        <v>Ok</v>
      </c>
      <c r="X905" s="10" t="str">
        <f>+IFERROR(VLOOKUP(Tabla2[[#This Row],[DISTRITO SEGÚN DNI]],Hoja1!$A$2:$B$55,2,FALSE),"No")</f>
        <v>No</v>
      </c>
      <c r="Y905" s="10" t="str">
        <f>IF(OR(LOWER(Tabla2[[#This Row],[GENERO]])="masculino", LOWER(Tabla2[[#This Row],[GENERO]])="femenino"),"OK","Corregir")</f>
        <v>OK</v>
      </c>
      <c r="Z905" s="10" t="str">
        <f>+IF(Tabla2[[#This Row],[Nro. DNI / CE]]="","Corregir",IF(LEN(Tabla2[[#This Row],[Nro. DNI / CE]])&gt;=8,"OK","Corregir"))</f>
        <v>OK</v>
      </c>
      <c r="AA905" s="10">
        <f>COUNTIF(Tabla2[APELLIDOS Y NOMBRES],Tabla2[[#This Row],[APELLIDOS Y NOMBRES]])</f>
        <v>1</v>
      </c>
      <c r="AB905" t="str">
        <f ca="1">+IFERROR(IF(Tabla2[[#This Row],[FECHA CESE/BAJA]]="","No Aplica",IF(AND(MONTH(Tabla2[[#This Row],[FECHA CESE/BAJA]])=MONTH(TODAY()-30),YEAR(Tabla2[[#This Row],[FECHA CESE/BAJA]])=YEAR(TODAY())),MONTH(TODAY()-30)&amp;"-"&amp;YEAR(TODAY()),"Borrar")),"No aplica")</f>
        <v>No Aplica</v>
      </c>
      <c r="AC905" t="str">
        <f ca="1">+IFERROR(IF(Tabla2[[#This Row],[FECHA INICIO DE LABORES EN OBRA]]="","No Aplica",IF(AND(MONTH(Tabla2[[#This Row],[FECHA INICIO DE LABORES EN OBRA]])=MONTH(TODAY()-30),YEAR(Tabla2[[#This Row],[FECHA INICIO DE LABORES EN OBRA]])=YEAR(TODAY())),MONTH(TODAY()-30)&amp;"-"&amp;YEAR(TODAY()),"No Aplica")),"No Aplica")</f>
        <v>No Aplica</v>
      </c>
    </row>
    <row r="906" spans="1:29" x14ac:dyDescent="0.25">
      <c r="A906" s="2">
        <v>20550335795</v>
      </c>
      <c r="B906" s="3" t="s">
        <v>10428</v>
      </c>
      <c r="C906" s="3" t="s">
        <v>43</v>
      </c>
      <c r="D906" s="3" t="s">
        <v>5696</v>
      </c>
      <c r="E906" s="3" t="s">
        <v>5697</v>
      </c>
      <c r="F906" s="36">
        <v>35055</v>
      </c>
      <c r="G906" s="3">
        <v>2</v>
      </c>
      <c r="H906" s="3" t="s">
        <v>1476</v>
      </c>
      <c r="I906" s="3" t="s">
        <v>4420</v>
      </c>
      <c r="J906" s="3" t="s">
        <v>5698</v>
      </c>
      <c r="K906" s="3" t="s">
        <v>5699</v>
      </c>
      <c r="L906" s="8" t="s">
        <v>9813</v>
      </c>
      <c r="M906" s="5"/>
      <c r="N906" s="13" t="s">
        <v>1043</v>
      </c>
      <c r="O906" s="5">
        <v>44993</v>
      </c>
      <c r="P906" s="8">
        <v>1</v>
      </c>
      <c r="Q906" s="9">
        <v>4</v>
      </c>
      <c r="R906" s="9" t="str">
        <f>IFERROR(VLOOKUP(Tabla2[[#This Row],[CONTRATISTA PRNCIPAL]],Hoja1!$L$5:$M$9,2,FALSE),"CJV")</f>
        <v>CJV</v>
      </c>
      <c r="S906" s="9" t="str">
        <f>IF(Tabla2[[#This Row],[EMPRESA]]=Tabla2[[#This Row],[CONTRATISTA PRNCIPAL]],"Principal","Secundaria")</f>
        <v>Secundaria</v>
      </c>
      <c r="T906" s="10">
        <f>IFERROR(1/COUNTIF(Tabla2[CONTRATISTA PRNCIPAL],Tabla2[[#This Row],[CONTRATISTA PRNCIPAL]]),0)</f>
        <v>6.6666666666666671E-3</v>
      </c>
      <c r="U906" s="33">
        <f ca="1">IF(((TODAY()-Tabla2[[#This Row],[FECHA NACIMIENTO]])/365)&lt;18,"Corregir", IF(((TODAY()-Tabla2[[#This Row],[FECHA NACIMIENTO]])/365)&gt;80, "Corregir",ROUNDDOWN(((TODAY()-Tabla2[[#This Row],[FECHA NACIMIENTO]])/365),0)))</f>
        <v>27</v>
      </c>
      <c r="V90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906" s="34" t="str">
        <f ca="1">+IF(Tabla2[[#This Row],[Edad]]="Corregir","Corregir","Ok")</f>
        <v>Ok</v>
      </c>
      <c r="X906" s="10" t="str">
        <f>+IFERROR(VLOOKUP(Tabla2[[#This Row],[DISTRITO SEGÚN DNI]],Hoja1!$A$2:$B$55,2,FALSE),"No")</f>
        <v>No</v>
      </c>
      <c r="Y906" s="10" t="str">
        <f>IF(OR(LOWER(Tabla2[[#This Row],[GENERO]])="masculino", LOWER(Tabla2[[#This Row],[GENERO]])="femenino"),"OK","Corregir")</f>
        <v>OK</v>
      </c>
      <c r="Z906" s="10" t="str">
        <f>+IF(Tabla2[[#This Row],[Nro. DNI / CE]]="","Corregir",IF(LEN(Tabla2[[#This Row],[Nro. DNI / CE]])&gt;=8,"OK","Corregir"))</f>
        <v>OK</v>
      </c>
      <c r="AA906" s="10">
        <f>COUNTIF(Tabla2[APELLIDOS Y NOMBRES],Tabla2[[#This Row],[APELLIDOS Y NOMBRES]])</f>
        <v>1</v>
      </c>
      <c r="AB906" t="str">
        <f ca="1">+IFERROR(IF(Tabla2[[#This Row],[FECHA CESE/BAJA]]="","No Aplica",IF(AND(MONTH(Tabla2[[#This Row],[FECHA CESE/BAJA]])=MONTH(TODAY()-30),YEAR(Tabla2[[#This Row],[FECHA CESE/BAJA]])=YEAR(TODAY())),MONTH(TODAY()-30)&amp;"-"&amp;YEAR(TODAY()),"Borrar")),"No aplica")</f>
        <v>No Aplica</v>
      </c>
      <c r="AC906" t="str">
        <f ca="1">+IFERROR(IF(Tabla2[[#This Row],[FECHA INICIO DE LABORES EN OBRA]]="","No Aplica",IF(AND(MONTH(Tabla2[[#This Row],[FECHA INICIO DE LABORES EN OBRA]])=MONTH(TODAY()-30),YEAR(Tabla2[[#This Row],[FECHA INICIO DE LABORES EN OBRA]])=YEAR(TODAY())),MONTH(TODAY()-30)&amp;"-"&amp;YEAR(TODAY()),"No Aplica")),"No Aplica")</f>
        <v>No Aplica</v>
      </c>
    </row>
    <row r="907" spans="1:29" x14ac:dyDescent="0.25">
      <c r="A907" s="2">
        <v>20550335795</v>
      </c>
      <c r="B907" s="3" t="s">
        <v>10428</v>
      </c>
      <c r="C907" s="3" t="s">
        <v>43</v>
      </c>
      <c r="D907" s="3" t="s">
        <v>5700</v>
      </c>
      <c r="E907" s="3" t="s">
        <v>5701</v>
      </c>
      <c r="F907" s="36">
        <v>34049</v>
      </c>
      <c r="G907" s="3">
        <v>2</v>
      </c>
      <c r="H907" s="3" t="s">
        <v>1469</v>
      </c>
      <c r="I907" s="3" t="s">
        <v>4420</v>
      </c>
      <c r="J907" s="3" t="s">
        <v>5702</v>
      </c>
      <c r="K907" s="3" t="s">
        <v>10430</v>
      </c>
      <c r="L907" s="8" t="s">
        <v>9813</v>
      </c>
      <c r="M907" s="5"/>
      <c r="N907" s="13" t="s">
        <v>1043</v>
      </c>
      <c r="O907" s="5">
        <v>44977</v>
      </c>
      <c r="P907" s="8">
        <v>1</v>
      </c>
      <c r="Q907" s="9">
        <v>4</v>
      </c>
      <c r="R907" s="9" t="str">
        <f>IFERROR(VLOOKUP(Tabla2[[#This Row],[CONTRATISTA PRNCIPAL]],Hoja1!$L$5:$M$9,2,FALSE),"CJV")</f>
        <v>CJV</v>
      </c>
      <c r="S907" s="9" t="str">
        <f>IF(Tabla2[[#This Row],[EMPRESA]]=Tabla2[[#This Row],[CONTRATISTA PRNCIPAL]],"Principal","Secundaria")</f>
        <v>Secundaria</v>
      </c>
      <c r="T907" s="10">
        <f>IFERROR(1/COUNTIF(Tabla2[CONTRATISTA PRNCIPAL],Tabla2[[#This Row],[CONTRATISTA PRNCIPAL]]),0)</f>
        <v>6.6666666666666671E-3</v>
      </c>
      <c r="U907" s="33">
        <f ca="1">IF(((TODAY()-Tabla2[[#This Row],[FECHA NACIMIENTO]])/365)&lt;18,"Corregir", IF(((TODAY()-Tabla2[[#This Row],[FECHA NACIMIENTO]])/365)&gt;80, "Corregir",ROUNDDOWN(((TODAY()-Tabla2[[#This Row],[FECHA NACIMIENTO]])/365),0)))</f>
        <v>30</v>
      </c>
      <c r="V90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907" s="34" t="str">
        <f ca="1">+IF(Tabla2[[#This Row],[Edad]]="Corregir","Corregir","Ok")</f>
        <v>Ok</v>
      </c>
      <c r="X907" s="10" t="str">
        <f>+IFERROR(VLOOKUP(Tabla2[[#This Row],[DISTRITO SEGÚN DNI]],Hoja1!$A$2:$B$55,2,FALSE),"No")</f>
        <v>No</v>
      </c>
      <c r="Y907" s="10" t="str">
        <f>IF(OR(LOWER(Tabla2[[#This Row],[GENERO]])="masculino", LOWER(Tabla2[[#This Row],[GENERO]])="femenino"),"OK","Corregir")</f>
        <v>OK</v>
      </c>
      <c r="Z907" s="10" t="str">
        <f>+IF(Tabla2[[#This Row],[Nro. DNI / CE]]="","Corregir",IF(LEN(Tabla2[[#This Row],[Nro. DNI / CE]])&gt;=8,"OK","Corregir"))</f>
        <v>OK</v>
      </c>
      <c r="AA907" s="10">
        <f>COUNTIF(Tabla2[APELLIDOS Y NOMBRES],Tabla2[[#This Row],[APELLIDOS Y NOMBRES]])</f>
        <v>1</v>
      </c>
      <c r="AB907" t="str">
        <f ca="1">+IFERROR(IF(Tabla2[[#This Row],[FECHA CESE/BAJA]]="","No Aplica",IF(AND(MONTH(Tabla2[[#This Row],[FECHA CESE/BAJA]])=MONTH(TODAY()-30),YEAR(Tabla2[[#This Row],[FECHA CESE/BAJA]])=YEAR(TODAY())),MONTH(TODAY()-30)&amp;"-"&amp;YEAR(TODAY()),"Borrar")),"No aplica")</f>
        <v>No Aplica</v>
      </c>
      <c r="AC907" t="str">
        <f ca="1">+IFERROR(IF(Tabla2[[#This Row],[FECHA INICIO DE LABORES EN OBRA]]="","No Aplica",IF(AND(MONTH(Tabla2[[#This Row],[FECHA INICIO DE LABORES EN OBRA]])=MONTH(TODAY()-30),YEAR(Tabla2[[#This Row],[FECHA INICIO DE LABORES EN OBRA]])=YEAR(TODAY())),MONTH(TODAY()-30)&amp;"-"&amp;YEAR(TODAY()),"No Aplica")),"No Aplica")</f>
        <v>No Aplica</v>
      </c>
    </row>
    <row r="908" spans="1:29" x14ac:dyDescent="0.25">
      <c r="A908" s="2">
        <v>20550335795</v>
      </c>
      <c r="B908" s="3" t="s">
        <v>10428</v>
      </c>
      <c r="C908" s="3" t="s">
        <v>43</v>
      </c>
      <c r="D908" s="3">
        <v>80132358</v>
      </c>
      <c r="E908" s="3" t="s">
        <v>8616</v>
      </c>
      <c r="F908" s="36">
        <v>28321</v>
      </c>
      <c r="G908" s="3">
        <v>2</v>
      </c>
      <c r="H908" s="3" t="s">
        <v>1476</v>
      </c>
      <c r="I908" s="3" t="s">
        <v>4420</v>
      </c>
      <c r="J908" s="3" t="s">
        <v>5703</v>
      </c>
      <c r="K908" s="3" t="s">
        <v>1363</v>
      </c>
      <c r="L908" s="8" t="s">
        <v>9813</v>
      </c>
      <c r="M908" s="5"/>
      <c r="N908" s="13" t="s">
        <v>1043</v>
      </c>
      <c r="O908" s="5">
        <v>45068</v>
      </c>
      <c r="P908" s="8">
        <v>1</v>
      </c>
      <c r="Q908" s="9">
        <v>4</v>
      </c>
      <c r="R908" s="9" t="str">
        <f>IFERROR(VLOOKUP(Tabla2[[#This Row],[CONTRATISTA PRNCIPAL]],Hoja1!$L$5:$M$9,2,FALSE),"CJV")</f>
        <v>CJV</v>
      </c>
      <c r="S908" s="9" t="str">
        <f>IF(Tabla2[[#This Row],[EMPRESA]]=Tabla2[[#This Row],[CONTRATISTA PRNCIPAL]],"Principal","Secundaria")</f>
        <v>Secundaria</v>
      </c>
      <c r="T908" s="10">
        <f>IFERROR(1/COUNTIF(Tabla2[CONTRATISTA PRNCIPAL],Tabla2[[#This Row],[CONTRATISTA PRNCIPAL]]),0)</f>
        <v>6.6666666666666671E-3</v>
      </c>
      <c r="U908" s="33">
        <f ca="1">IF(((TODAY()-Tabla2[[#This Row],[FECHA NACIMIENTO]])/365)&lt;18,"Corregir", IF(((TODAY()-Tabla2[[#This Row],[FECHA NACIMIENTO]])/365)&gt;80, "Corregir",ROUNDDOWN(((TODAY()-Tabla2[[#This Row],[FECHA NACIMIENTO]])/365),0)))</f>
        <v>46</v>
      </c>
      <c r="V90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908" s="34" t="str">
        <f ca="1">+IF(Tabla2[[#This Row],[Edad]]="Corregir","Corregir","Ok")</f>
        <v>Ok</v>
      </c>
      <c r="X908" s="10" t="str">
        <f>+IFERROR(VLOOKUP(Tabla2[[#This Row],[DISTRITO SEGÚN DNI]],Hoja1!$A$2:$B$55,2,FALSE),"No")</f>
        <v>No</v>
      </c>
      <c r="Y908" s="10" t="str">
        <f>IF(OR(LOWER(Tabla2[[#This Row],[GENERO]])="masculino", LOWER(Tabla2[[#This Row],[GENERO]])="femenino"),"OK","Corregir")</f>
        <v>OK</v>
      </c>
      <c r="Z908" s="10" t="str">
        <f>+IF(Tabla2[[#This Row],[Nro. DNI / CE]]="","Corregir",IF(LEN(Tabla2[[#This Row],[Nro. DNI / CE]])&gt;=8,"OK","Corregir"))</f>
        <v>OK</v>
      </c>
      <c r="AA908" s="10">
        <f>COUNTIF(Tabla2[APELLIDOS Y NOMBRES],Tabla2[[#This Row],[APELLIDOS Y NOMBRES]])</f>
        <v>1</v>
      </c>
      <c r="AB908" t="str">
        <f ca="1">+IFERROR(IF(Tabla2[[#This Row],[FECHA CESE/BAJA]]="","No Aplica",IF(AND(MONTH(Tabla2[[#This Row],[FECHA CESE/BAJA]])=MONTH(TODAY()-30),YEAR(Tabla2[[#This Row],[FECHA CESE/BAJA]])=YEAR(TODAY())),MONTH(TODAY()-30)&amp;"-"&amp;YEAR(TODAY()),"Borrar")),"No aplica")</f>
        <v>No Aplica</v>
      </c>
      <c r="AC908" t="str">
        <f ca="1">+IFERROR(IF(Tabla2[[#This Row],[FECHA INICIO DE LABORES EN OBRA]]="","No Aplica",IF(AND(MONTH(Tabla2[[#This Row],[FECHA INICIO DE LABORES EN OBRA]])=MONTH(TODAY()-30),YEAR(Tabla2[[#This Row],[FECHA INICIO DE LABORES EN OBRA]])=YEAR(TODAY())),MONTH(TODAY()-30)&amp;"-"&amp;YEAR(TODAY()),"No Aplica")),"No Aplica")</f>
        <v>No Aplica</v>
      </c>
    </row>
    <row r="909" spans="1:29" x14ac:dyDescent="0.25">
      <c r="A909" s="2">
        <v>20550335795</v>
      </c>
      <c r="B909" s="3" t="s">
        <v>10428</v>
      </c>
      <c r="C909" s="3" t="s">
        <v>43</v>
      </c>
      <c r="D909" s="3" t="s">
        <v>5704</v>
      </c>
      <c r="E909" s="3" t="s">
        <v>5705</v>
      </c>
      <c r="F909" s="36">
        <v>33462</v>
      </c>
      <c r="G909" s="3">
        <v>2</v>
      </c>
      <c r="H909" s="3" t="s">
        <v>1469</v>
      </c>
      <c r="I909" s="3" t="s">
        <v>4420</v>
      </c>
      <c r="J909" s="3" t="s">
        <v>5706</v>
      </c>
      <c r="K909" s="3" t="s">
        <v>1047</v>
      </c>
      <c r="L909" s="8" t="s">
        <v>9813</v>
      </c>
      <c r="M909" s="5"/>
      <c r="N909" s="13" t="s">
        <v>1043</v>
      </c>
      <c r="O909" s="5">
        <v>44977</v>
      </c>
      <c r="P909" s="8">
        <v>1</v>
      </c>
      <c r="Q909" s="9">
        <v>4</v>
      </c>
      <c r="R909" s="9" t="str">
        <f>IFERROR(VLOOKUP(Tabla2[[#This Row],[CONTRATISTA PRNCIPAL]],Hoja1!$L$5:$M$9,2,FALSE),"CJV")</f>
        <v>CJV</v>
      </c>
      <c r="S909" s="9" t="str">
        <f>IF(Tabla2[[#This Row],[EMPRESA]]=Tabla2[[#This Row],[CONTRATISTA PRNCIPAL]],"Principal","Secundaria")</f>
        <v>Secundaria</v>
      </c>
      <c r="T909" s="10">
        <f>IFERROR(1/COUNTIF(Tabla2[CONTRATISTA PRNCIPAL],Tabla2[[#This Row],[CONTRATISTA PRNCIPAL]]),0)</f>
        <v>6.6666666666666671E-3</v>
      </c>
      <c r="U909" s="33">
        <f ca="1">IF(((TODAY()-Tabla2[[#This Row],[FECHA NACIMIENTO]])/365)&lt;18,"Corregir", IF(((TODAY()-Tabla2[[#This Row],[FECHA NACIMIENTO]])/365)&gt;80, "Corregir",ROUNDDOWN(((TODAY()-Tabla2[[#This Row],[FECHA NACIMIENTO]])/365),0)))</f>
        <v>32</v>
      </c>
      <c r="V90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909" s="34" t="str">
        <f ca="1">+IF(Tabla2[[#This Row],[Edad]]="Corregir","Corregir","Ok")</f>
        <v>Ok</v>
      </c>
      <c r="X909" s="10" t="str">
        <f>+IFERROR(VLOOKUP(Tabla2[[#This Row],[DISTRITO SEGÚN DNI]],Hoja1!$A$2:$B$55,2,FALSE),"No")</f>
        <v>No</v>
      </c>
      <c r="Y909" s="10" t="str">
        <f>IF(OR(LOWER(Tabla2[[#This Row],[GENERO]])="masculino", LOWER(Tabla2[[#This Row],[GENERO]])="femenino"),"OK","Corregir")</f>
        <v>OK</v>
      </c>
      <c r="Z909" s="10" t="str">
        <f>+IF(Tabla2[[#This Row],[Nro. DNI / CE]]="","Corregir",IF(LEN(Tabla2[[#This Row],[Nro. DNI / CE]])&gt;=8,"OK","Corregir"))</f>
        <v>OK</v>
      </c>
      <c r="AA909" s="10">
        <f>COUNTIF(Tabla2[APELLIDOS Y NOMBRES],Tabla2[[#This Row],[APELLIDOS Y NOMBRES]])</f>
        <v>1</v>
      </c>
      <c r="AB909" t="str">
        <f ca="1">+IFERROR(IF(Tabla2[[#This Row],[FECHA CESE/BAJA]]="","No Aplica",IF(AND(MONTH(Tabla2[[#This Row],[FECHA CESE/BAJA]])=MONTH(TODAY()-30),YEAR(Tabla2[[#This Row],[FECHA CESE/BAJA]])=YEAR(TODAY())),MONTH(TODAY()-30)&amp;"-"&amp;YEAR(TODAY()),"Borrar")),"No aplica")</f>
        <v>No Aplica</v>
      </c>
      <c r="AC909" t="str">
        <f ca="1">+IFERROR(IF(Tabla2[[#This Row],[FECHA INICIO DE LABORES EN OBRA]]="","No Aplica",IF(AND(MONTH(Tabla2[[#This Row],[FECHA INICIO DE LABORES EN OBRA]])=MONTH(TODAY()-30),YEAR(Tabla2[[#This Row],[FECHA INICIO DE LABORES EN OBRA]])=YEAR(TODAY())),MONTH(TODAY()-30)&amp;"-"&amp;YEAR(TODAY()),"No Aplica")),"No Aplica")</f>
        <v>No Aplica</v>
      </c>
    </row>
    <row r="910" spans="1:29" x14ac:dyDescent="0.25">
      <c r="A910" s="2">
        <v>20550335795</v>
      </c>
      <c r="B910" s="3" t="s">
        <v>10428</v>
      </c>
      <c r="C910" s="3" t="s">
        <v>43</v>
      </c>
      <c r="D910" s="3" t="s">
        <v>5707</v>
      </c>
      <c r="E910" s="3" t="s">
        <v>5708</v>
      </c>
      <c r="F910" s="36">
        <v>31165</v>
      </c>
      <c r="G910" s="3">
        <v>2</v>
      </c>
      <c r="H910" s="3" t="s">
        <v>1469</v>
      </c>
      <c r="I910" s="3" t="s">
        <v>4420</v>
      </c>
      <c r="J910" s="3" t="s">
        <v>5709</v>
      </c>
      <c r="K910" s="3" t="s">
        <v>1467</v>
      </c>
      <c r="L910" s="8" t="s">
        <v>9813</v>
      </c>
      <c r="M910" s="5"/>
      <c r="N910" s="13" t="s">
        <v>1043</v>
      </c>
      <c r="O910" s="5">
        <v>43886</v>
      </c>
      <c r="P910" s="8">
        <v>1</v>
      </c>
      <c r="Q910" s="9">
        <v>4</v>
      </c>
      <c r="R910" s="9" t="str">
        <f>IFERROR(VLOOKUP(Tabla2[[#This Row],[CONTRATISTA PRNCIPAL]],Hoja1!$L$5:$M$9,2,FALSE),"CJV")</f>
        <v>CJV</v>
      </c>
      <c r="S910" s="9" t="str">
        <f>IF(Tabla2[[#This Row],[EMPRESA]]=Tabla2[[#This Row],[CONTRATISTA PRNCIPAL]],"Principal","Secundaria")</f>
        <v>Secundaria</v>
      </c>
      <c r="T910" s="10">
        <f>IFERROR(1/COUNTIF(Tabla2[CONTRATISTA PRNCIPAL],Tabla2[[#This Row],[CONTRATISTA PRNCIPAL]]),0)</f>
        <v>6.6666666666666671E-3</v>
      </c>
      <c r="U910" s="33">
        <f ca="1">IF(((TODAY()-Tabla2[[#This Row],[FECHA NACIMIENTO]])/365)&lt;18,"Corregir", IF(((TODAY()-Tabla2[[#This Row],[FECHA NACIMIENTO]])/365)&gt;80, "Corregir",ROUNDDOWN(((TODAY()-Tabla2[[#This Row],[FECHA NACIMIENTO]])/365),0)))</f>
        <v>38</v>
      </c>
      <c r="V91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910" s="34" t="str">
        <f ca="1">+IF(Tabla2[[#This Row],[Edad]]="Corregir","Corregir","Ok")</f>
        <v>Ok</v>
      </c>
      <c r="X910" s="10" t="str">
        <f>+IFERROR(VLOOKUP(Tabla2[[#This Row],[DISTRITO SEGÚN DNI]],Hoja1!$A$2:$B$55,2,FALSE),"No")</f>
        <v>No</v>
      </c>
      <c r="Y910" s="10" t="str">
        <f>IF(OR(LOWER(Tabla2[[#This Row],[GENERO]])="masculino", LOWER(Tabla2[[#This Row],[GENERO]])="femenino"),"OK","Corregir")</f>
        <v>OK</v>
      </c>
      <c r="Z910" s="10" t="str">
        <f>+IF(Tabla2[[#This Row],[Nro. DNI / CE]]="","Corregir",IF(LEN(Tabla2[[#This Row],[Nro. DNI / CE]])&gt;=8,"OK","Corregir"))</f>
        <v>OK</v>
      </c>
      <c r="AA910" s="10">
        <f>COUNTIF(Tabla2[APELLIDOS Y NOMBRES],Tabla2[[#This Row],[APELLIDOS Y NOMBRES]])</f>
        <v>1</v>
      </c>
      <c r="AB910" t="str">
        <f ca="1">+IFERROR(IF(Tabla2[[#This Row],[FECHA CESE/BAJA]]="","No Aplica",IF(AND(MONTH(Tabla2[[#This Row],[FECHA CESE/BAJA]])=MONTH(TODAY()-30),YEAR(Tabla2[[#This Row],[FECHA CESE/BAJA]])=YEAR(TODAY())),MONTH(TODAY()-30)&amp;"-"&amp;YEAR(TODAY()),"Borrar")),"No aplica")</f>
        <v>No Aplica</v>
      </c>
      <c r="AC910" t="str">
        <f ca="1">+IFERROR(IF(Tabla2[[#This Row],[FECHA INICIO DE LABORES EN OBRA]]="","No Aplica",IF(AND(MONTH(Tabla2[[#This Row],[FECHA INICIO DE LABORES EN OBRA]])=MONTH(TODAY()-30),YEAR(Tabla2[[#This Row],[FECHA INICIO DE LABORES EN OBRA]])=YEAR(TODAY())),MONTH(TODAY()-30)&amp;"-"&amp;YEAR(TODAY()),"No Aplica")),"No Aplica")</f>
        <v>No Aplica</v>
      </c>
    </row>
    <row r="911" spans="1:29" x14ac:dyDescent="0.25">
      <c r="A911" s="2">
        <v>20550335795</v>
      </c>
      <c r="B911" s="3" t="s">
        <v>10428</v>
      </c>
      <c r="C911" s="3" t="s">
        <v>43</v>
      </c>
      <c r="D911" s="3" t="s">
        <v>5710</v>
      </c>
      <c r="E911" s="3" t="s">
        <v>5711</v>
      </c>
      <c r="F911" s="36">
        <v>33506</v>
      </c>
      <c r="G911" s="3">
        <v>2</v>
      </c>
      <c r="H911" s="3" t="s">
        <v>1469</v>
      </c>
      <c r="I911" s="3" t="s">
        <v>4420</v>
      </c>
      <c r="J911" s="3" t="s">
        <v>5712</v>
      </c>
      <c r="K911" s="3" t="s">
        <v>2891</v>
      </c>
      <c r="L911" s="8" t="s">
        <v>9813</v>
      </c>
      <c r="M911" s="5"/>
      <c r="N911" s="13" t="s">
        <v>1043</v>
      </c>
      <c r="O911" s="5">
        <v>44977</v>
      </c>
      <c r="P911" s="8">
        <v>1</v>
      </c>
      <c r="Q911" s="9">
        <v>4</v>
      </c>
      <c r="R911" s="9" t="str">
        <f>IFERROR(VLOOKUP(Tabla2[[#This Row],[CONTRATISTA PRNCIPAL]],Hoja1!$L$5:$M$9,2,FALSE),"CJV")</f>
        <v>CJV</v>
      </c>
      <c r="S911" s="9" t="str">
        <f>IF(Tabla2[[#This Row],[EMPRESA]]=Tabla2[[#This Row],[CONTRATISTA PRNCIPAL]],"Principal","Secundaria")</f>
        <v>Secundaria</v>
      </c>
      <c r="T911" s="10">
        <f>IFERROR(1/COUNTIF(Tabla2[CONTRATISTA PRNCIPAL],Tabla2[[#This Row],[CONTRATISTA PRNCIPAL]]),0)</f>
        <v>6.6666666666666671E-3</v>
      </c>
      <c r="U911" s="33">
        <f ca="1">IF(((TODAY()-Tabla2[[#This Row],[FECHA NACIMIENTO]])/365)&lt;18,"Corregir", IF(((TODAY()-Tabla2[[#This Row],[FECHA NACIMIENTO]])/365)&gt;80, "Corregir",ROUNDDOWN(((TODAY()-Tabla2[[#This Row],[FECHA NACIMIENTO]])/365),0)))</f>
        <v>31</v>
      </c>
      <c r="V91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911" s="34" t="str">
        <f ca="1">+IF(Tabla2[[#This Row],[Edad]]="Corregir","Corregir","Ok")</f>
        <v>Ok</v>
      </c>
      <c r="X911" s="10" t="str">
        <f>+IFERROR(VLOOKUP(Tabla2[[#This Row],[DISTRITO SEGÚN DNI]],Hoja1!$A$2:$B$55,2,FALSE),"No")</f>
        <v>No</v>
      </c>
      <c r="Y911" s="10" t="str">
        <f>IF(OR(LOWER(Tabla2[[#This Row],[GENERO]])="masculino", LOWER(Tabla2[[#This Row],[GENERO]])="femenino"),"OK","Corregir")</f>
        <v>OK</v>
      </c>
      <c r="Z911" s="10" t="str">
        <f>+IF(Tabla2[[#This Row],[Nro. DNI / CE]]="","Corregir",IF(LEN(Tabla2[[#This Row],[Nro. DNI / CE]])&gt;=8,"OK","Corregir"))</f>
        <v>OK</v>
      </c>
      <c r="AA911" s="10">
        <f>COUNTIF(Tabla2[APELLIDOS Y NOMBRES],Tabla2[[#This Row],[APELLIDOS Y NOMBRES]])</f>
        <v>1</v>
      </c>
      <c r="AB911" t="str">
        <f ca="1">+IFERROR(IF(Tabla2[[#This Row],[FECHA CESE/BAJA]]="","No Aplica",IF(AND(MONTH(Tabla2[[#This Row],[FECHA CESE/BAJA]])=MONTH(TODAY()-30),YEAR(Tabla2[[#This Row],[FECHA CESE/BAJA]])=YEAR(TODAY())),MONTH(TODAY()-30)&amp;"-"&amp;YEAR(TODAY()),"Borrar")),"No aplica")</f>
        <v>No Aplica</v>
      </c>
      <c r="AC911" t="str">
        <f ca="1">+IFERROR(IF(Tabla2[[#This Row],[FECHA INICIO DE LABORES EN OBRA]]="","No Aplica",IF(AND(MONTH(Tabla2[[#This Row],[FECHA INICIO DE LABORES EN OBRA]])=MONTH(TODAY()-30),YEAR(Tabla2[[#This Row],[FECHA INICIO DE LABORES EN OBRA]])=YEAR(TODAY())),MONTH(TODAY()-30)&amp;"-"&amp;YEAR(TODAY()),"No Aplica")),"No Aplica")</f>
        <v>No Aplica</v>
      </c>
    </row>
    <row r="912" spans="1:29" x14ac:dyDescent="0.25">
      <c r="A912" s="2">
        <v>20550335795</v>
      </c>
      <c r="B912" s="3" t="s">
        <v>10428</v>
      </c>
      <c r="C912" s="3" t="s">
        <v>43</v>
      </c>
      <c r="D912" s="3" t="s">
        <v>5713</v>
      </c>
      <c r="E912" s="3" t="s">
        <v>5714</v>
      </c>
      <c r="F912" s="36">
        <v>34774</v>
      </c>
      <c r="G912" s="3">
        <v>2</v>
      </c>
      <c r="H912" s="3" t="s">
        <v>1471</v>
      </c>
      <c r="I912" s="3" t="s">
        <v>4420</v>
      </c>
      <c r="J912" s="3" t="s">
        <v>5715</v>
      </c>
      <c r="K912" s="3" t="s">
        <v>1240</v>
      </c>
      <c r="L912" s="8" t="s">
        <v>9818</v>
      </c>
      <c r="M912" s="5"/>
      <c r="N912" s="13" t="s">
        <v>1043</v>
      </c>
      <c r="O912" s="5">
        <v>44977</v>
      </c>
      <c r="P912" s="8">
        <v>1</v>
      </c>
      <c r="Q912" s="9">
        <v>1</v>
      </c>
      <c r="R912" s="9" t="str">
        <f>IFERROR(VLOOKUP(Tabla2[[#This Row],[CONTRATISTA PRNCIPAL]],Hoja1!$L$5:$M$9,2,FALSE),"CJV")</f>
        <v>CJV</v>
      </c>
      <c r="S912" s="9" t="str">
        <f>IF(Tabla2[[#This Row],[EMPRESA]]=Tabla2[[#This Row],[CONTRATISTA PRNCIPAL]],"Principal","Secundaria")</f>
        <v>Secundaria</v>
      </c>
      <c r="T912" s="10">
        <f>IFERROR(1/COUNTIF(Tabla2[CONTRATISTA PRNCIPAL],Tabla2[[#This Row],[CONTRATISTA PRNCIPAL]]),0)</f>
        <v>6.6666666666666671E-3</v>
      </c>
      <c r="U912" s="33">
        <f ca="1">IF(((TODAY()-Tabla2[[#This Row],[FECHA NACIMIENTO]])/365)&lt;18,"Corregir", IF(((TODAY()-Tabla2[[#This Row],[FECHA NACIMIENTO]])/365)&gt;80, "Corregir",ROUNDDOWN(((TODAY()-Tabla2[[#This Row],[FECHA NACIMIENTO]])/365),0)))</f>
        <v>28</v>
      </c>
      <c r="V91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912" s="34" t="str">
        <f ca="1">+IF(Tabla2[[#This Row],[Edad]]="Corregir","Corregir","Ok")</f>
        <v>Ok</v>
      </c>
      <c r="X912" s="10" t="str">
        <f>+IFERROR(VLOOKUP(Tabla2[[#This Row],[DISTRITO SEGÚN DNI]],Hoja1!$A$2:$B$55,2,FALSE),"No")</f>
        <v>No</v>
      </c>
      <c r="Y912" s="10" t="str">
        <f>IF(OR(LOWER(Tabla2[[#This Row],[GENERO]])="masculino", LOWER(Tabla2[[#This Row],[GENERO]])="femenino"),"OK","Corregir")</f>
        <v>OK</v>
      </c>
      <c r="Z912" s="10" t="str">
        <f>+IF(Tabla2[[#This Row],[Nro. DNI / CE]]="","Corregir",IF(LEN(Tabla2[[#This Row],[Nro. DNI / CE]])&gt;=8,"OK","Corregir"))</f>
        <v>OK</v>
      </c>
      <c r="AA912" s="10">
        <f>COUNTIF(Tabla2[APELLIDOS Y NOMBRES],Tabla2[[#This Row],[APELLIDOS Y NOMBRES]])</f>
        <v>1</v>
      </c>
      <c r="AB912" t="str">
        <f ca="1">+IFERROR(IF(Tabla2[[#This Row],[FECHA CESE/BAJA]]="","No Aplica",IF(AND(MONTH(Tabla2[[#This Row],[FECHA CESE/BAJA]])=MONTH(TODAY()-30),YEAR(Tabla2[[#This Row],[FECHA CESE/BAJA]])=YEAR(TODAY())),MONTH(TODAY()-30)&amp;"-"&amp;YEAR(TODAY()),"Borrar")),"No aplica")</f>
        <v>No Aplica</v>
      </c>
      <c r="AC912" t="str">
        <f ca="1">+IFERROR(IF(Tabla2[[#This Row],[FECHA INICIO DE LABORES EN OBRA]]="","No Aplica",IF(AND(MONTH(Tabla2[[#This Row],[FECHA INICIO DE LABORES EN OBRA]])=MONTH(TODAY()-30),YEAR(Tabla2[[#This Row],[FECHA INICIO DE LABORES EN OBRA]])=YEAR(TODAY())),MONTH(TODAY()-30)&amp;"-"&amp;YEAR(TODAY()),"No Aplica")),"No Aplica")</f>
        <v>No Aplica</v>
      </c>
    </row>
    <row r="913" spans="1:29" x14ac:dyDescent="0.25">
      <c r="A913" s="2">
        <v>20550335795</v>
      </c>
      <c r="B913" s="3" t="s">
        <v>10428</v>
      </c>
      <c r="C913" s="3" t="s">
        <v>43</v>
      </c>
      <c r="D913" s="3" t="s">
        <v>5716</v>
      </c>
      <c r="E913" s="3" t="s">
        <v>5717</v>
      </c>
      <c r="F913" s="36">
        <v>30113</v>
      </c>
      <c r="G913" s="3">
        <v>2</v>
      </c>
      <c r="H913" s="3" t="s">
        <v>1469</v>
      </c>
      <c r="I913" s="3" t="s">
        <v>4420</v>
      </c>
      <c r="J913" s="3" t="s">
        <v>5718</v>
      </c>
      <c r="K913" s="3" t="s">
        <v>1042</v>
      </c>
      <c r="L913" s="8" t="s">
        <v>9813</v>
      </c>
      <c r="M913" s="5"/>
      <c r="N913" s="13" t="s">
        <v>1043</v>
      </c>
      <c r="O913" s="5">
        <v>44977</v>
      </c>
      <c r="P913" s="8">
        <v>1</v>
      </c>
      <c r="Q913" s="9">
        <v>4</v>
      </c>
      <c r="R913" s="9" t="str">
        <f>IFERROR(VLOOKUP(Tabla2[[#This Row],[CONTRATISTA PRNCIPAL]],Hoja1!$L$5:$M$9,2,FALSE),"CJV")</f>
        <v>CJV</v>
      </c>
      <c r="S913" s="9" t="str">
        <f>IF(Tabla2[[#This Row],[EMPRESA]]=Tabla2[[#This Row],[CONTRATISTA PRNCIPAL]],"Principal","Secundaria")</f>
        <v>Secundaria</v>
      </c>
      <c r="T913" s="10">
        <f>IFERROR(1/COUNTIF(Tabla2[CONTRATISTA PRNCIPAL],Tabla2[[#This Row],[CONTRATISTA PRNCIPAL]]),0)</f>
        <v>6.6666666666666671E-3</v>
      </c>
      <c r="U913" s="33">
        <f ca="1">IF(((TODAY()-Tabla2[[#This Row],[FECHA NACIMIENTO]])/365)&lt;18,"Corregir", IF(((TODAY()-Tabla2[[#This Row],[FECHA NACIMIENTO]])/365)&gt;80, "Corregir",ROUNDDOWN(((TODAY()-Tabla2[[#This Row],[FECHA NACIMIENTO]])/365),0)))</f>
        <v>41</v>
      </c>
      <c r="V91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913" s="34" t="str">
        <f ca="1">+IF(Tabla2[[#This Row],[Edad]]="Corregir","Corregir","Ok")</f>
        <v>Ok</v>
      </c>
      <c r="X913" s="10" t="str">
        <f>+IFERROR(VLOOKUP(Tabla2[[#This Row],[DISTRITO SEGÚN DNI]],Hoja1!$A$2:$B$55,2,FALSE),"No")</f>
        <v>No</v>
      </c>
      <c r="Y913" s="10" t="str">
        <f>IF(OR(LOWER(Tabla2[[#This Row],[GENERO]])="masculino", LOWER(Tabla2[[#This Row],[GENERO]])="femenino"),"OK","Corregir")</f>
        <v>OK</v>
      </c>
      <c r="Z913" s="10" t="str">
        <f>+IF(Tabla2[[#This Row],[Nro. DNI / CE]]="","Corregir",IF(LEN(Tabla2[[#This Row],[Nro. DNI / CE]])&gt;=8,"OK","Corregir"))</f>
        <v>OK</v>
      </c>
      <c r="AA913" s="10">
        <f>COUNTIF(Tabla2[APELLIDOS Y NOMBRES],Tabla2[[#This Row],[APELLIDOS Y NOMBRES]])</f>
        <v>1</v>
      </c>
      <c r="AB913" t="str">
        <f ca="1">+IFERROR(IF(Tabla2[[#This Row],[FECHA CESE/BAJA]]="","No Aplica",IF(AND(MONTH(Tabla2[[#This Row],[FECHA CESE/BAJA]])=MONTH(TODAY()-30),YEAR(Tabla2[[#This Row],[FECHA CESE/BAJA]])=YEAR(TODAY())),MONTH(TODAY()-30)&amp;"-"&amp;YEAR(TODAY()),"Borrar")),"No aplica")</f>
        <v>No Aplica</v>
      </c>
      <c r="AC913" t="str">
        <f ca="1">+IFERROR(IF(Tabla2[[#This Row],[FECHA INICIO DE LABORES EN OBRA]]="","No Aplica",IF(AND(MONTH(Tabla2[[#This Row],[FECHA INICIO DE LABORES EN OBRA]])=MONTH(TODAY()-30),YEAR(Tabla2[[#This Row],[FECHA INICIO DE LABORES EN OBRA]])=YEAR(TODAY())),MONTH(TODAY()-30)&amp;"-"&amp;YEAR(TODAY()),"No Aplica")),"No Aplica")</f>
        <v>No Aplica</v>
      </c>
    </row>
    <row r="914" spans="1:29" x14ac:dyDescent="0.25">
      <c r="A914" s="2">
        <v>20550335795</v>
      </c>
      <c r="B914" s="3" t="s">
        <v>10428</v>
      </c>
      <c r="C914" s="3" t="s">
        <v>43</v>
      </c>
      <c r="D914" s="3" t="s">
        <v>5719</v>
      </c>
      <c r="E914" s="3" t="s">
        <v>5720</v>
      </c>
      <c r="F914" s="36">
        <v>27173</v>
      </c>
      <c r="G914" s="3">
        <v>2</v>
      </c>
      <c r="H914" s="3" t="s">
        <v>1838</v>
      </c>
      <c r="I914" s="3" t="s">
        <v>4420</v>
      </c>
      <c r="J914" s="3" t="s">
        <v>5721</v>
      </c>
      <c r="K914" s="3" t="s">
        <v>1077</v>
      </c>
      <c r="L914" s="8" t="s">
        <v>9813</v>
      </c>
      <c r="M914" s="5"/>
      <c r="N914" s="13" t="s">
        <v>1043</v>
      </c>
      <c r="O914" s="5">
        <v>45028</v>
      </c>
      <c r="P914" s="8">
        <v>1</v>
      </c>
      <c r="Q914" s="9">
        <v>1</v>
      </c>
      <c r="R914" s="9" t="str">
        <f>IFERROR(VLOOKUP(Tabla2[[#This Row],[CONTRATISTA PRNCIPAL]],Hoja1!$L$5:$M$9,2,FALSE),"CJV")</f>
        <v>CJV</v>
      </c>
      <c r="S914" s="9" t="str">
        <f>IF(Tabla2[[#This Row],[EMPRESA]]=Tabla2[[#This Row],[CONTRATISTA PRNCIPAL]],"Principal","Secundaria")</f>
        <v>Secundaria</v>
      </c>
      <c r="T914" s="10">
        <f>IFERROR(1/COUNTIF(Tabla2[CONTRATISTA PRNCIPAL],Tabla2[[#This Row],[CONTRATISTA PRNCIPAL]]),0)</f>
        <v>6.6666666666666671E-3</v>
      </c>
      <c r="U914" s="33">
        <f ca="1">IF(((TODAY()-Tabla2[[#This Row],[FECHA NACIMIENTO]])/365)&lt;18,"Corregir", IF(((TODAY()-Tabla2[[#This Row],[FECHA NACIMIENTO]])/365)&gt;80, "Corregir",ROUNDDOWN(((TODAY()-Tabla2[[#This Row],[FECHA NACIMIENTO]])/365),0)))</f>
        <v>49</v>
      </c>
      <c r="V91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914" s="34" t="str">
        <f ca="1">+IF(Tabla2[[#This Row],[Edad]]="Corregir","Corregir","Ok")</f>
        <v>Ok</v>
      </c>
      <c r="X914" s="10" t="str">
        <f>+IFERROR(VLOOKUP(Tabla2[[#This Row],[DISTRITO SEGÚN DNI]],Hoja1!$A$2:$B$55,2,FALSE),"No")</f>
        <v>No</v>
      </c>
      <c r="Y914" s="10" t="str">
        <f>IF(OR(LOWER(Tabla2[[#This Row],[GENERO]])="masculino", LOWER(Tabla2[[#This Row],[GENERO]])="femenino"),"OK","Corregir")</f>
        <v>OK</v>
      </c>
      <c r="Z914" s="10" t="str">
        <f>+IF(Tabla2[[#This Row],[Nro. DNI / CE]]="","Corregir",IF(LEN(Tabla2[[#This Row],[Nro. DNI / CE]])&gt;=8,"OK","Corregir"))</f>
        <v>OK</v>
      </c>
      <c r="AA914" s="10">
        <f>COUNTIF(Tabla2[APELLIDOS Y NOMBRES],Tabla2[[#This Row],[APELLIDOS Y NOMBRES]])</f>
        <v>1</v>
      </c>
      <c r="AB914" t="str">
        <f ca="1">+IFERROR(IF(Tabla2[[#This Row],[FECHA CESE/BAJA]]="","No Aplica",IF(AND(MONTH(Tabla2[[#This Row],[FECHA CESE/BAJA]])=MONTH(TODAY()-30),YEAR(Tabla2[[#This Row],[FECHA CESE/BAJA]])=YEAR(TODAY())),MONTH(TODAY()-30)&amp;"-"&amp;YEAR(TODAY()),"Borrar")),"No aplica")</f>
        <v>No Aplica</v>
      </c>
      <c r="AC914" t="str">
        <f ca="1">+IFERROR(IF(Tabla2[[#This Row],[FECHA INICIO DE LABORES EN OBRA]]="","No Aplica",IF(AND(MONTH(Tabla2[[#This Row],[FECHA INICIO DE LABORES EN OBRA]])=MONTH(TODAY()-30),YEAR(Tabla2[[#This Row],[FECHA INICIO DE LABORES EN OBRA]])=YEAR(TODAY())),MONTH(TODAY()-30)&amp;"-"&amp;YEAR(TODAY()),"No Aplica")),"No Aplica")</f>
        <v>No Aplica</v>
      </c>
    </row>
    <row r="915" spans="1:29" x14ac:dyDescent="0.25">
      <c r="A915" s="2">
        <v>20550335795</v>
      </c>
      <c r="B915" s="3" t="s">
        <v>10428</v>
      </c>
      <c r="C915" s="3" t="s">
        <v>43</v>
      </c>
      <c r="D915" s="3" t="s">
        <v>5722</v>
      </c>
      <c r="E915" s="3" t="s">
        <v>5723</v>
      </c>
      <c r="F915" s="36">
        <v>33246</v>
      </c>
      <c r="G915" s="3">
        <v>2</v>
      </c>
      <c r="H915" s="3" t="s">
        <v>1469</v>
      </c>
      <c r="I915" s="3" t="s">
        <v>4420</v>
      </c>
      <c r="J915" s="3" t="s">
        <v>5724</v>
      </c>
      <c r="K915" s="3" t="s">
        <v>5725</v>
      </c>
      <c r="L915" s="8" t="s">
        <v>9813</v>
      </c>
      <c r="M915" s="5"/>
      <c r="N915" s="13" t="s">
        <v>1043</v>
      </c>
      <c r="O915" s="5">
        <v>43760</v>
      </c>
      <c r="P915" s="8">
        <v>1</v>
      </c>
      <c r="Q915" s="9">
        <v>4</v>
      </c>
      <c r="R915" s="9" t="str">
        <f>IFERROR(VLOOKUP(Tabla2[[#This Row],[CONTRATISTA PRNCIPAL]],Hoja1!$L$5:$M$9,2,FALSE),"CJV")</f>
        <v>CJV</v>
      </c>
      <c r="S915" s="9" t="str">
        <f>IF(Tabla2[[#This Row],[EMPRESA]]=Tabla2[[#This Row],[CONTRATISTA PRNCIPAL]],"Principal","Secundaria")</f>
        <v>Secundaria</v>
      </c>
      <c r="T915" s="10">
        <f>IFERROR(1/COUNTIF(Tabla2[CONTRATISTA PRNCIPAL],Tabla2[[#This Row],[CONTRATISTA PRNCIPAL]]),0)</f>
        <v>6.6666666666666671E-3</v>
      </c>
      <c r="U915" s="33">
        <f ca="1">IF(((TODAY()-Tabla2[[#This Row],[FECHA NACIMIENTO]])/365)&lt;18,"Corregir", IF(((TODAY()-Tabla2[[#This Row],[FECHA NACIMIENTO]])/365)&gt;80, "Corregir",ROUNDDOWN(((TODAY()-Tabla2[[#This Row],[FECHA NACIMIENTO]])/365),0)))</f>
        <v>32</v>
      </c>
      <c r="V91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915" s="34" t="str">
        <f ca="1">+IF(Tabla2[[#This Row],[Edad]]="Corregir","Corregir","Ok")</f>
        <v>Ok</v>
      </c>
      <c r="X915" s="10" t="str">
        <f>+IFERROR(VLOOKUP(Tabla2[[#This Row],[DISTRITO SEGÚN DNI]],Hoja1!$A$2:$B$55,2,FALSE),"No")</f>
        <v>No</v>
      </c>
      <c r="Y915" s="10" t="str">
        <f>IF(OR(LOWER(Tabla2[[#This Row],[GENERO]])="masculino", LOWER(Tabla2[[#This Row],[GENERO]])="femenino"),"OK","Corregir")</f>
        <v>OK</v>
      </c>
      <c r="Z915" s="10" t="str">
        <f>+IF(Tabla2[[#This Row],[Nro. DNI / CE]]="","Corregir",IF(LEN(Tabla2[[#This Row],[Nro. DNI / CE]])&gt;=8,"OK","Corregir"))</f>
        <v>OK</v>
      </c>
      <c r="AA915" s="10">
        <f>COUNTIF(Tabla2[APELLIDOS Y NOMBRES],Tabla2[[#This Row],[APELLIDOS Y NOMBRES]])</f>
        <v>1</v>
      </c>
      <c r="AB915" t="str">
        <f ca="1">+IFERROR(IF(Tabla2[[#This Row],[FECHA CESE/BAJA]]="","No Aplica",IF(AND(MONTH(Tabla2[[#This Row],[FECHA CESE/BAJA]])=MONTH(TODAY()-30),YEAR(Tabla2[[#This Row],[FECHA CESE/BAJA]])=YEAR(TODAY())),MONTH(TODAY()-30)&amp;"-"&amp;YEAR(TODAY()),"Borrar")),"No aplica")</f>
        <v>No Aplica</v>
      </c>
      <c r="AC915" t="str">
        <f ca="1">+IFERROR(IF(Tabla2[[#This Row],[FECHA INICIO DE LABORES EN OBRA]]="","No Aplica",IF(AND(MONTH(Tabla2[[#This Row],[FECHA INICIO DE LABORES EN OBRA]])=MONTH(TODAY()-30),YEAR(Tabla2[[#This Row],[FECHA INICIO DE LABORES EN OBRA]])=YEAR(TODAY())),MONTH(TODAY()-30)&amp;"-"&amp;YEAR(TODAY()),"No Aplica")),"No Aplica")</f>
        <v>No Aplica</v>
      </c>
    </row>
    <row r="916" spans="1:29" x14ac:dyDescent="0.25">
      <c r="A916" s="2">
        <v>20550335795</v>
      </c>
      <c r="B916" s="3" t="s">
        <v>10428</v>
      </c>
      <c r="C916" s="3" t="s">
        <v>43</v>
      </c>
      <c r="D916" s="3">
        <v>47883052</v>
      </c>
      <c r="E916" s="3" t="s">
        <v>5726</v>
      </c>
      <c r="F916" s="36">
        <v>34186</v>
      </c>
      <c r="G916" s="3">
        <v>2</v>
      </c>
      <c r="H916" s="3" t="s">
        <v>1469</v>
      </c>
      <c r="I916" s="3" t="s">
        <v>4420</v>
      </c>
      <c r="J916" s="3" t="s">
        <v>5727</v>
      </c>
      <c r="K916" s="3" t="s">
        <v>1077</v>
      </c>
      <c r="L916" s="8" t="s">
        <v>9813</v>
      </c>
      <c r="M916" s="5"/>
      <c r="N916" s="13" t="s">
        <v>1043</v>
      </c>
      <c r="O916" s="5">
        <v>45091</v>
      </c>
      <c r="P916" s="8">
        <v>1</v>
      </c>
      <c r="Q916" s="9">
        <v>4</v>
      </c>
      <c r="R916" s="9" t="str">
        <f>IFERROR(VLOOKUP(Tabla2[[#This Row],[CONTRATISTA PRNCIPAL]],Hoja1!$L$5:$M$9,2,FALSE),"CJV")</f>
        <v>CJV</v>
      </c>
      <c r="S916" s="9" t="str">
        <f>IF(Tabla2[[#This Row],[EMPRESA]]=Tabla2[[#This Row],[CONTRATISTA PRNCIPAL]],"Principal","Secundaria")</f>
        <v>Secundaria</v>
      </c>
      <c r="T916" s="10">
        <f>IFERROR(1/COUNTIF(Tabla2[CONTRATISTA PRNCIPAL],Tabla2[[#This Row],[CONTRATISTA PRNCIPAL]]),0)</f>
        <v>6.6666666666666671E-3</v>
      </c>
      <c r="U916" s="33">
        <f ca="1">IF(((TODAY()-Tabla2[[#This Row],[FECHA NACIMIENTO]])/365)&lt;18,"Corregir", IF(((TODAY()-Tabla2[[#This Row],[FECHA NACIMIENTO]])/365)&gt;80, "Corregir",ROUNDDOWN(((TODAY()-Tabla2[[#This Row],[FECHA NACIMIENTO]])/365),0)))</f>
        <v>30</v>
      </c>
      <c r="V91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916" s="34" t="str">
        <f ca="1">+IF(Tabla2[[#This Row],[Edad]]="Corregir","Corregir","Ok")</f>
        <v>Ok</v>
      </c>
      <c r="X916" s="10" t="str">
        <f>+IFERROR(VLOOKUP(Tabla2[[#This Row],[DISTRITO SEGÚN DNI]],Hoja1!$A$2:$B$55,2,FALSE),"No")</f>
        <v>No</v>
      </c>
      <c r="Y916" s="10" t="str">
        <f>IF(OR(LOWER(Tabla2[[#This Row],[GENERO]])="masculino", LOWER(Tabla2[[#This Row],[GENERO]])="femenino"),"OK","Corregir")</f>
        <v>OK</v>
      </c>
      <c r="Z916" s="10" t="str">
        <f>+IF(Tabla2[[#This Row],[Nro. DNI / CE]]="","Corregir",IF(LEN(Tabla2[[#This Row],[Nro. DNI / CE]])&gt;=8,"OK","Corregir"))</f>
        <v>OK</v>
      </c>
      <c r="AA916" s="10">
        <f>COUNTIF(Tabla2[APELLIDOS Y NOMBRES],Tabla2[[#This Row],[APELLIDOS Y NOMBRES]])</f>
        <v>1</v>
      </c>
      <c r="AB916" t="str">
        <f ca="1">+IFERROR(IF(Tabla2[[#This Row],[FECHA CESE/BAJA]]="","No Aplica",IF(AND(MONTH(Tabla2[[#This Row],[FECHA CESE/BAJA]])=MONTH(TODAY()-30),YEAR(Tabla2[[#This Row],[FECHA CESE/BAJA]])=YEAR(TODAY())),MONTH(TODAY()-30)&amp;"-"&amp;YEAR(TODAY()),"Borrar")),"No aplica")</f>
        <v>No Aplica</v>
      </c>
      <c r="AC916" t="str">
        <f ca="1">+IFERROR(IF(Tabla2[[#This Row],[FECHA INICIO DE LABORES EN OBRA]]="","No Aplica",IF(AND(MONTH(Tabla2[[#This Row],[FECHA INICIO DE LABORES EN OBRA]])=MONTH(TODAY()-30),YEAR(Tabla2[[#This Row],[FECHA INICIO DE LABORES EN OBRA]])=YEAR(TODAY())),MONTH(TODAY()-30)&amp;"-"&amp;YEAR(TODAY()),"No Aplica")),"No Aplica")</f>
        <v>No Aplica</v>
      </c>
    </row>
    <row r="917" spans="1:29" x14ac:dyDescent="0.25">
      <c r="A917" s="2">
        <v>20550335795</v>
      </c>
      <c r="B917" s="3" t="s">
        <v>10428</v>
      </c>
      <c r="C917" s="3" t="s">
        <v>43</v>
      </c>
      <c r="D917" s="3" t="s">
        <v>5728</v>
      </c>
      <c r="E917" s="3" t="s">
        <v>5729</v>
      </c>
      <c r="F917" s="36">
        <v>32905</v>
      </c>
      <c r="G917" s="3">
        <v>2</v>
      </c>
      <c r="H917" s="3" t="s">
        <v>1469</v>
      </c>
      <c r="I917" s="3" t="s">
        <v>4420</v>
      </c>
      <c r="J917" s="3" t="s">
        <v>5730</v>
      </c>
      <c r="K917" s="3" t="s">
        <v>10431</v>
      </c>
      <c r="L917" s="8" t="s">
        <v>9813</v>
      </c>
      <c r="M917" s="5"/>
      <c r="N917" s="13" t="s">
        <v>1043</v>
      </c>
      <c r="O917" s="5">
        <v>44977</v>
      </c>
      <c r="P917" s="8">
        <v>1</v>
      </c>
      <c r="Q917" s="9">
        <v>4</v>
      </c>
      <c r="R917" s="9" t="str">
        <f>IFERROR(VLOOKUP(Tabla2[[#This Row],[CONTRATISTA PRNCIPAL]],Hoja1!$L$5:$M$9,2,FALSE),"CJV")</f>
        <v>CJV</v>
      </c>
      <c r="S917" s="9" t="str">
        <f>IF(Tabla2[[#This Row],[EMPRESA]]=Tabla2[[#This Row],[CONTRATISTA PRNCIPAL]],"Principal","Secundaria")</f>
        <v>Secundaria</v>
      </c>
      <c r="T917" s="10">
        <f>IFERROR(1/COUNTIF(Tabla2[CONTRATISTA PRNCIPAL],Tabla2[[#This Row],[CONTRATISTA PRNCIPAL]]),0)</f>
        <v>6.6666666666666671E-3</v>
      </c>
      <c r="U917" s="33">
        <f ca="1">IF(((TODAY()-Tabla2[[#This Row],[FECHA NACIMIENTO]])/365)&lt;18,"Corregir", IF(((TODAY()-Tabla2[[#This Row],[FECHA NACIMIENTO]])/365)&gt;80, "Corregir",ROUNDDOWN(((TODAY()-Tabla2[[#This Row],[FECHA NACIMIENTO]])/365),0)))</f>
        <v>33</v>
      </c>
      <c r="V91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917" s="34" t="str">
        <f ca="1">+IF(Tabla2[[#This Row],[Edad]]="Corregir","Corregir","Ok")</f>
        <v>Ok</v>
      </c>
      <c r="X917" s="10" t="str">
        <f>+IFERROR(VLOOKUP(Tabla2[[#This Row],[DISTRITO SEGÚN DNI]],Hoja1!$A$2:$B$55,2,FALSE),"No")</f>
        <v>No</v>
      </c>
      <c r="Y917" s="10" t="str">
        <f>IF(OR(LOWER(Tabla2[[#This Row],[GENERO]])="masculino", LOWER(Tabla2[[#This Row],[GENERO]])="femenino"),"OK","Corregir")</f>
        <v>OK</v>
      </c>
      <c r="Z917" s="10" t="str">
        <f>+IF(Tabla2[[#This Row],[Nro. DNI / CE]]="","Corregir",IF(LEN(Tabla2[[#This Row],[Nro. DNI / CE]])&gt;=8,"OK","Corregir"))</f>
        <v>OK</v>
      </c>
      <c r="AA917" s="10">
        <f>COUNTIF(Tabla2[APELLIDOS Y NOMBRES],Tabla2[[#This Row],[APELLIDOS Y NOMBRES]])</f>
        <v>1</v>
      </c>
      <c r="AB917" t="str">
        <f ca="1">+IFERROR(IF(Tabla2[[#This Row],[FECHA CESE/BAJA]]="","No Aplica",IF(AND(MONTH(Tabla2[[#This Row],[FECHA CESE/BAJA]])=MONTH(TODAY()-30),YEAR(Tabla2[[#This Row],[FECHA CESE/BAJA]])=YEAR(TODAY())),MONTH(TODAY()-30)&amp;"-"&amp;YEAR(TODAY()),"Borrar")),"No aplica")</f>
        <v>No Aplica</v>
      </c>
      <c r="AC917" t="str">
        <f ca="1">+IFERROR(IF(Tabla2[[#This Row],[FECHA INICIO DE LABORES EN OBRA]]="","No Aplica",IF(AND(MONTH(Tabla2[[#This Row],[FECHA INICIO DE LABORES EN OBRA]])=MONTH(TODAY()-30),YEAR(Tabla2[[#This Row],[FECHA INICIO DE LABORES EN OBRA]])=YEAR(TODAY())),MONTH(TODAY()-30)&amp;"-"&amp;YEAR(TODAY()),"No Aplica")),"No Aplica")</f>
        <v>No Aplica</v>
      </c>
    </row>
    <row r="918" spans="1:29" x14ac:dyDescent="0.25">
      <c r="A918" s="2">
        <v>20550335795</v>
      </c>
      <c r="B918" s="3" t="s">
        <v>10428</v>
      </c>
      <c r="C918" s="3" t="s">
        <v>43</v>
      </c>
      <c r="D918" s="3" t="s">
        <v>5731</v>
      </c>
      <c r="E918" s="3" t="s">
        <v>5732</v>
      </c>
      <c r="F918" s="36">
        <v>34372</v>
      </c>
      <c r="G918" s="3">
        <v>2</v>
      </c>
      <c r="H918" s="3" t="s">
        <v>1469</v>
      </c>
      <c r="I918" s="3" t="s">
        <v>4420</v>
      </c>
      <c r="J918" s="3" t="s">
        <v>5733</v>
      </c>
      <c r="K918" s="3" t="s">
        <v>1077</v>
      </c>
      <c r="L918" s="8" t="s">
        <v>9813</v>
      </c>
      <c r="M918" s="5"/>
      <c r="N918" s="13" t="s">
        <v>1043</v>
      </c>
      <c r="O918" s="5">
        <v>45036</v>
      </c>
      <c r="P918" s="8">
        <v>1</v>
      </c>
      <c r="Q918" s="9">
        <v>4</v>
      </c>
      <c r="R918" s="9" t="str">
        <f>IFERROR(VLOOKUP(Tabla2[[#This Row],[CONTRATISTA PRNCIPAL]],Hoja1!$L$5:$M$9,2,FALSE),"CJV")</f>
        <v>CJV</v>
      </c>
      <c r="S918" s="9" t="str">
        <f>IF(Tabla2[[#This Row],[EMPRESA]]=Tabla2[[#This Row],[CONTRATISTA PRNCIPAL]],"Principal","Secundaria")</f>
        <v>Secundaria</v>
      </c>
      <c r="T918" s="10">
        <f>IFERROR(1/COUNTIF(Tabla2[CONTRATISTA PRNCIPAL],Tabla2[[#This Row],[CONTRATISTA PRNCIPAL]]),0)</f>
        <v>6.6666666666666671E-3</v>
      </c>
      <c r="U918" s="33">
        <f ca="1">IF(((TODAY()-Tabla2[[#This Row],[FECHA NACIMIENTO]])/365)&lt;18,"Corregir", IF(((TODAY()-Tabla2[[#This Row],[FECHA NACIMIENTO]])/365)&gt;80, "Corregir",ROUNDDOWN(((TODAY()-Tabla2[[#This Row],[FECHA NACIMIENTO]])/365),0)))</f>
        <v>29</v>
      </c>
      <c r="V91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918" s="34" t="str">
        <f ca="1">+IF(Tabla2[[#This Row],[Edad]]="Corregir","Corregir","Ok")</f>
        <v>Ok</v>
      </c>
      <c r="X918" s="10" t="str">
        <f>+IFERROR(VLOOKUP(Tabla2[[#This Row],[DISTRITO SEGÚN DNI]],Hoja1!$A$2:$B$55,2,FALSE),"No")</f>
        <v>No</v>
      </c>
      <c r="Y918" s="10" t="str">
        <f>IF(OR(LOWER(Tabla2[[#This Row],[GENERO]])="masculino", LOWER(Tabla2[[#This Row],[GENERO]])="femenino"),"OK","Corregir")</f>
        <v>OK</v>
      </c>
      <c r="Z918" s="10" t="str">
        <f>+IF(Tabla2[[#This Row],[Nro. DNI / CE]]="","Corregir",IF(LEN(Tabla2[[#This Row],[Nro. DNI / CE]])&gt;=8,"OK","Corregir"))</f>
        <v>OK</v>
      </c>
      <c r="AA918" s="10">
        <f>COUNTIF(Tabla2[APELLIDOS Y NOMBRES],Tabla2[[#This Row],[APELLIDOS Y NOMBRES]])</f>
        <v>1</v>
      </c>
      <c r="AB918" t="str">
        <f ca="1">+IFERROR(IF(Tabla2[[#This Row],[FECHA CESE/BAJA]]="","No Aplica",IF(AND(MONTH(Tabla2[[#This Row],[FECHA CESE/BAJA]])=MONTH(TODAY()-30),YEAR(Tabla2[[#This Row],[FECHA CESE/BAJA]])=YEAR(TODAY())),MONTH(TODAY()-30)&amp;"-"&amp;YEAR(TODAY()),"Borrar")),"No aplica")</f>
        <v>No Aplica</v>
      </c>
      <c r="AC918" t="str">
        <f ca="1">+IFERROR(IF(Tabla2[[#This Row],[FECHA INICIO DE LABORES EN OBRA]]="","No Aplica",IF(AND(MONTH(Tabla2[[#This Row],[FECHA INICIO DE LABORES EN OBRA]])=MONTH(TODAY()-30),YEAR(Tabla2[[#This Row],[FECHA INICIO DE LABORES EN OBRA]])=YEAR(TODAY())),MONTH(TODAY()-30)&amp;"-"&amp;YEAR(TODAY()),"No Aplica")),"No Aplica")</f>
        <v>No Aplica</v>
      </c>
    </row>
    <row r="919" spans="1:29" x14ac:dyDescent="0.25">
      <c r="A919" s="2">
        <v>20550335795</v>
      </c>
      <c r="B919" s="3" t="s">
        <v>10428</v>
      </c>
      <c r="C919" s="3" t="s">
        <v>43</v>
      </c>
      <c r="D919" s="3" t="s">
        <v>5734</v>
      </c>
      <c r="E919" s="3" t="s">
        <v>5735</v>
      </c>
      <c r="F919" s="36">
        <v>29975</v>
      </c>
      <c r="G919" s="3">
        <v>2</v>
      </c>
      <c r="H919" s="3" t="s">
        <v>1469</v>
      </c>
      <c r="I919" s="3" t="s">
        <v>4420</v>
      </c>
      <c r="J919" s="3" t="s">
        <v>5736</v>
      </c>
      <c r="K919" s="3" t="s">
        <v>1054</v>
      </c>
      <c r="L919" s="8" t="s">
        <v>9813</v>
      </c>
      <c r="M919" s="5"/>
      <c r="N919" s="13" t="s">
        <v>1043</v>
      </c>
      <c r="O919" s="5">
        <v>44281</v>
      </c>
      <c r="P919" s="8">
        <v>1</v>
      </c>
      <c r="Q919" s="9">
        <v>4</v>
      </c>
      <c r="R919" s="9" t="str">
        <f>IFERROR(VLOOKUP(Tabla2[[#This Row],[CONTRATISTA PRNCIPAL]],Hoja1!$L$5:$M$9,2,FALSE),"CJV")</f>
        <v>CJV</v>
      </c>
      <c r="S919" s="9" t="str">
        <f>IF(Tabla2[[#This Row],[EMPRESA]]=Tabla2[[#This Row],[CONTRATISTA PRNCIPAL]],"Principal","Secundaria")</f>
        <v>Secundaria</v>
      </c>
      <c r="T919" s="10">
        <f>IFERROR(1/COUNTIF(Tabla2[CONTRATISTA PRNCIPAL],Tabla2[[#This Row],[CONTRATISTA PRNCIPAL]]),0)</f>
        <v>6.6666666666666671E-3</v>
      </c>
      <c r="U919" s="33">
        <f ca="1">IF(((TODAY()-Tabla2[[#This Row],[FECHA NACIMIENTO]])/365)&lt;18,"Corregir", IF(((TODAY()-Tabla2[[#This Row],[FECHA NACIMIENTO]])/365)&gt;80, "Corregir",ROUNDDOWN(((TODAY()-Tabla2[[#This Row],[FECHA NACIMIENTO]])/365),0)))</f>
        <v>41</v>
      </c>
      <c r="V91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919" s="34" t="str">
        <f ca="1">+IF(Tabla2[[#This Row],[Edad]]="Corregir","Corregir","Ok")</f>
        <v>Ok</v>
      </c>
      <c r="X919" s="10" t="str">
        <f>+IFERROR(VLOOKUP(Tabla2[[#This Row],[DISTRITO SEGÚN DNI]],Hoja1!$A$2:$B$55,2,FALSE),"No")</f>
        <v>No</v>
      </c>
      <c r="Y919" s="10" t="str">
        <f>IF(OR(LOWER(Tabla2[[#This Row],[GENERO]])="masculino", LOWER(Tabla2[[#This Row],[GENERO]])="femenino"),"OK","Corregir")</f>
        <v>OK</v>
      </c>
      <c r="Z919" s="10" t="str">
        <f>+IF(Tabla2[[#This Row],[Nro. DNI / CE]]="","Corregir",IF(LEN(Tabla2[[#This Row],[Nro. DNI / CE]])&gt;=8,"OK","Corregir"))</f>
        <v>OK</v>
      </c>
      <c r="AA919" s="10">
        <f>COUNTIF(Tabla2[APELLIDOS Y NOMBRES],Tabla2[[#This Row],[APELLIDOS Y NOMBRES]])</f>
        <v>1</v>
      </c>
      <c r="AB919" t="str">
        <f ca="1">+IFERROR(IF(Tabla2[[#This Row],[FECHA CESE/BAJA]]="","No Aplica",IF(AND(MONTH(Tabla2[[#This Row],[FECHA CESE/BAJA]])=MONTH(TODAY()-30),YEAR(Tabla2[[#This Row],[FECHA CESE/BAJA]])=YEAR(TODAY())),MONTH(TODAY()-30)&amp;"-"&amp;YEAR(TODAY()),"Borrar")),"No aplica")</f>
        <v>No Aplica</v>
      </c>
      <c r="AC919" t="str">
        <f ca="1">+IFERROR(IF(Tabla2[[#This Row],[FECHA INICIO DE LABORES EN OBRA]]="","No Aplica",IF(AND(MONTH(Tabla2[[#This Row],[FECHA INICIO DE LABORES EN OBRA]])=MONTH(TODAY()-30),YEAR(Tabla2[[#This Row],[FECHA INICIO DE LABORES EN OBRA]])=YEAR(TODAY())),MONTH(TODAY()-30)&amp;"-"&amp;YEAR(TODAY()),"No Aplica")),"No Aplica")</f>
        <v>No Aplica</v>
      </c>
    </row>
    <row r="920" spans="1:29" x14ac:dyDescent="0.25">
      <c r="A920" s="2">
        <v>20550335795</v>
      </c>
      <c r="B920" s="3" t="s">
        <v>10428</v>
      </c>
      <c r="C920" s="3" t="s">
        <v>43</v>
      </c>
      <c r="D920" s="3" t="s">
        <v>5737</v>
      </c>
      <c r="E920" s="3" t="s">
        <v>5738</v>
      </c>
      <c r="F920" s="36">
        <v>32483</v>
      </c>
      <c r="G920" s="3">
        <v>2</v>
      </c>
      <c r="H920" s="3" t="s">
        <v>2490</v>
      </c>
      <c r="I920" s="3" t="s">
        <v>4420</v>
      </c>
      <c r="J920" s="3" t="s">
        <v>5739</v>
      </c>
      <c r="K920" s="3" t="s">
        <v>1054</v>
      </c>
      <c r="L920" s="8" t="s">
        <v>9813</v>
      </c>
      <c r="M920" s="5"/>
      <c r="N920" s="13" t="s">
        <v>1043</v>
      </c>
      <c r="O920" s="5">
        <v>44977</v>
      </c>
      <c r="P920" s="8">
        <v>1</v>
      </c>
      <c r="Q920" s="9">
        <v>4</v>
      </c>
      <c r="R920" s="9" t="str">
        <f>IFERROR(VLOOKUP(Tabla2[[#This Row],[CONTRATISTA PRNCIPAL]],Hoja1!$L$5:$M$9,2,FALSE),"CJV")</f>
        <v>CJV</v>
      </c>
      <c r="S920" s="9" t="str">
        <f>IF(Tabla2[[#This Row],[EMPRESA]]=Tabla2[[#This Row],[CONTRATISTA PRNCIPAL]],"Principal","Secundaria")</f>
        <v>Secundaria</v>
      </c>
      <c r="T920" s="10">
        <f>IFERROR(1/COUNTIF(Tabla2[CONTRATISTA PRNCIPAL],Tabla2[[#This Row],[CONTRATISTA PRNCIPAL]]),0)</f>
        <v>6.6666666666666671E-3</v>
      </c>
      <c r="U920" s="33">
        <f ca="1">IF(((TODAY()-Tabla2[[#This Row],[FECHA NACIMIENTO]])/365)&lt;18,"Corregir", IF(((TODAY()-Tabla2[[#This Row],[FECHA NACIMIENTO]])/365)&gt;80, "Corregir",ROUNDDOWN(((TODAY()-Tabla2[[#This Row],[FECHA NACIMIENTO]])/365),0)))</f>
        <v>34</v>
      </c>
      <c r="V92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920" s="34" t="str">
        <f ca="1">+IF(Tabla2[[#This Row],[Edad]]="Corregir","Corregir","Ok")</f>
        <v>Ok</v>
      </c>
      <c r="X920" s="10" t="str">
        <f>+IFERROR(VLOOKUP(Tabla2[[#This Row],[DISTRITO SEGÚN DNI]],Hoja1!$A$2:$B$55,2,FALSE),"No")</f>
        <v>No</v>
      </c>
      <c r="Y920" s="10" t="str">
        <f>IF(OR(LOWER(Tabla2[[#This Row],[GENERO]])="masculino", LOWER(Tabla2[[#This Row],[GENERO]])="femenino"),"OK","Corregir")</f>
        <v>OK</v>
      </c>
      <c r="Z920" s="10" t="str">
        <f>+IF(Tabla2[[#This Row],[Nro. DNI / CE]]="","Corregir",IF(LEN(Tabla2[[#This Row],[Nro. DNI / CE]])&gt;=8,"OK","Corregir"))</f>
        <v>OK</v>
      </c>
      <c r="AA920" s="10">
        <f>COUNTIF(Tabla2[APELLIDOS Y NOMBRES],Tabla2[[#This Row],[APELLIDOS Y NOMBRES]])</f>
        <v>1</v>
      </c>
      <c r="AB920" t="str">
        <f ca="1">+IFERROR(IF(Tabla2[[#This Row],[FECHA CESE/BAJA]]="","No Aplica",IF(AND(MONTH(Tabla2[[#This Row],[FECHA CESE/BAJA]])=MONTH(TODAY()-30),YEAR(Tabla2[[#This Row],[FECHA CESE/BAJA]])=YEAR(TODAY())),MONTH(TODAY()-30)&amp;"-"&amp;YEAR(TODAY()),"Borrar")),"No aplica")</f>
        <v>No Aplica</v>
      </c>
      <c r="AC920" t="str">
        <f ca="1">+IFERROR(IF(Tabla2[[#This Row],[FECHA INICIO DE LABORES EN OBRA]]="","No Aplica",IF(AND(MONTH(Tabla2[[#This Row],[FECHA INICIO DE LABORES EN OBRA]])=MONTH(TODAY()-30),YEAR(Tabla2[[#This Row],[FECHA INICIO DE LABORES EN OBRA]])=YEAR(TODAY())),MONTH(TODAY()-30)&amp;"-"&amp;YEAR(TODAY()),"No Aplica")),"No Aplica")</f>
        <v>No Aplica</v>
      </c>
    </row>
    <row r="921" spans="1:29" x14ac:dyDescent="0.25">
      <c r="A921" s="2">
        <v>20550335795</v>
      </c>
      <c r="B921" s="3" t="s">
        <v>10428</v>
      </c>
      <c r="C921" s="3" t="s">
        <v>43</v>
      </c>
      <c r="D921" s="3">
        <v>41003926</v>
      </c>
      <c r="E921" s="3" t="s">
        <v>5740</v>
      </c>
      <c r="F921" s="36">
        <v>29759</v>
      </c>
      <c r="G921" s="3">
        <v>2</v>
      </c>
      <c r="H921" s="3" t="s">
        <v>1469</v>
      </c>
      <c r="I921" s="3" t="s">
        <v>4420</v>
      </c>
      <c r="J921" s="3" t="s">
        <v>5741</v>
      </c>
      <c r="K921" s="3" t="s">
        <v>1077</v>
      </c>
      <c r="L921" s="8" t="s">
        <v>9813</v>
      </c>
      <c r="M921" s="5"/>
      <c r="N921" s="13" t="s">
        <v>1043</v>
      </c>
      <c r="O921" s="5">
        <v>45087</v>
      </c>
      <c r="P921" s="8">
        <v>1</v>
      </c>
      <c r="Q921" s="9">
        <v>4</v>
      </c>
      <c r="R921" s="9" t="str">
        <f>IFERROR(VLOOKUP(Tabla2[[#This Row],[CONTRATISTA PRNCIPAL]],Hoja1!$L$5:$M$9,2,FALSE),"CJV")</f>
        <v>CJV</v>
      </c>
      <c r="S921" s="9" t="str">
        <f>IF(Tabla2[[#This Row],[EMPRESA]]=Tabla2[[#This Row],[CONTRATISTA PRNCIPAL]],"Principal","Secundaria")</f>
        <v>Secundaria</v>
      </c>
      <c r="T921" s="10">
        <f>IFERROR(1/COUNTIF(Tabla2[CONTRATISTA PRNCIPAL],Tabla2[[#This Row],[CONTRATISTA PRNCIPAL]]),0)</f>
        <v>6.6666666666666671E-3</v>
      </c>
      <c r="U921" s="33">
        <f ca="1">IF(((TODAY()-Tabla2[[#This Row],[FECHA NACIMIENTO]])/365)&lt;18,"Corregir", IF(((TODAY()-Tabla2[[#This Row],[FECHA NACIMIENTO]])/365)&gt;80, "Corregir",ROUNDDOWN(((TODAY()-Tabla2[[#This Row],[FECHA NACIMIENTO]])/365),0)))</f>
        <v>42</v>
      </c>
      <c r="V92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921" s="34" t="str">
        <f ca="1">+IF(Tabla2[[#This Row],[Edad]]="Corregir","Corregir","Ok")</f>
        <v>Ok</v>
      </c>
      <c r="X921" s="10" t="str">
        <f>+IFERROR(VLOOKUP(Tabla2[[#This Row],[DISTRITO SEGÚN DNI]],Hoja1!$A$2:$B$55,2,FALSE),"No")</f>
        <v>No</v>
      </c>
      <c r="Y921" s="10" t="str">
        <f>IF(OR(LOWER(Tabla2[[#This Row],[GENERO]])="masculino", LOWER(Tabla2[[#This Row],[GENERO]])="femenino"),"OK","Corregir")</f>
        <v>OK</v>
      </c>
      <c r="Z921" s="10" t="str">
        <f>+IF(Tabla2[[#This Row],[Nro. DNI / CE]]="","Corregir",IF(LEN(Tabla2[[#This Row],[Nro. DNI / CE]])&gt;=8,"OK","Corregir"))</f>
        <v>OK</v>
      </c>
      <c r="AA921" s="10">
        <f>COUNTIF(Tabla2[APELLIDOS Y NOMBRES],Tabla2[[#This Row],[APELLIDOS Y NOMBRES]])</f>
        <v>1</v>
      </c>
      <c r="AB921" t="str">
        <f ca="1">+IFERROR(IF(Tabla2[[#This Row],[FECHA CESE/BAJA]]="","No Aplica",IF(AND(MONTH(Tabla2[[#This Row],[FECHA CESE/BAJA]])=MONTH(TODAY()-30),YEAR(Tabla2[[#This Row],[FECHA CESE/BAJA]])=YEAR(TODAY())),MONTH(TODAY()-30)&amp;"-"&amp;YEAR(TODAY()),"Borrar")),"No aplica")</f>
        <v>No Aplica</v>
      </c>
      <c r="AC921" t="str">
        <f ca="1">+IFERROR(IF(Tabla2[[#This Row],[FECHA INICIO DE LABORES EN OBRA]]="","No Aplica",IF(AND(MONTH(Tabla2[[#This Row],[FECHA INICIO DE LABORES EN OBRA]])=MONTH(TODAY()-30),YEAR(Tabla2[[#This Row],[FECHA INICIO DE LABORES EN OBRA]])=YEAR(TODAY())),MONTH(TODAY()-30)&amp;"-"&amp;YEAR(TODAY()),"No Aplica")),"No Aplica")</f>
        <v>No Aplica</v>
      </c>
    </row>
    <row r="922" spans="1:29" x14ac:dyDescent="0.25">
      <c r="A922" s="2">
        <v>20550335795</v>
      </c>
      <c r="B922" s="3" t="s">
        <v>10428</v>
      </c>
      <c r="C922" s="3" t="s">
        <v>43</v>
      </c>
      <c r="D922" s="3" t="s">
        <v>5742</v>
      </c>
      <c r="E922" s="3" t="s">
        <v>5743</v>
      </c>
      <c r="F922" s="36">
        <v>33065</v>
      </c>
      <c r="G922" s="3">
        <v>2</v>
      </c>
      <c r="H922" s="3" t="s">
        <v>1469</v>
      </c>
      <c r="I922" s="3" t="s">
        <v>4420</v>
      </c>
      <c r="J922" s="3" t="s">
        <v>5744</v>
      </c>
      <c r="K922" s="3" t="s">
        <v>10432</v>
      </c>
      <c r="L922" s="8" t="s">
        <v>9813</v>
      </c>
      <c r="M922" s="5"/>
      <c r="N922" s="13" t="s">
        <v>1043</v>
      </c>
      <c r="O922" s="5">
        <v>44977</v>
      </c>
      <c r="P922" s="8">
        <v>1</v>
      </c>
      <c r="Q922" s="9">
        <v>4</v>
      </c>
      <c r="R922" s="9" t="str">
        <f>IFERROR(VLOOKUP(Tabla2[[#This Row],[CONTRATISTA PRNCIPAL]],Hoja1!$L$5:$M$9,2,FALSE),"CJV")</f>
        <v>CJV</v>
      </c>
      <c r="S922" s="9" t="str">
        <f>IF(Tabla2[[#This Row],[EMPRESA]]=Tabla2[[#This Row],[CONTRATISTA PRNCIPAL]],"Principal","Secundaria")</f>
        <v>Secundaria</v>
      </c>
      <c r="T922" s="10">
        <f>IFERROR(1/COUNTIF(Tabla2[CONTRATISTA PRNCIPAL],Tabla2[[#This Row],[CONTRATISTA PRNCIPAL]]),0)</f>
        <v>6.6666666666666671E-3</v>
      </c>
      <c r="U922" s="33">
        <f ca="1">IF(((TODAY()-Tabla2[[#This Row],[FECHA NACIMIENTO]])/365)&lt;18,"Corregir", IF(((TODAY()-Tabla2[[#This Row],[FECHA NACIMIENTO]])/365)&gt;80, "Corregir",ROUNDDOWN(((TODAY()-Tabla2[[#This Row],[FECHA NACIMIENTO]])/365),0)))</f>
        <v>33</v>
      </c>
      <c r="V92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922" s="34" t="str">
        <f ca="1">+IF(Tabla2[[#This Row],[Edad]]="Corregir","Corregir","Ok")</f>
        <v>Ok</v>
      </c>
      <c r="X922" s="10" t="str">
        <f>+IFERROR(VLOOKUP(Tabla2[[#This Row],[DISTRITO SEGÚN DNI]],Hoja1!$A$2:$B$55,2,FALSE),"No")</f>
        <v>No</v>
      </c>
      <c r="Y922" s="10" t="str">
        <f>IF(OR(LOWER(Tabla2[[#This Row],[GENERO]])="masculino", LOWER(Tabla2[[#This Row],[GENERO]])="femenino"),"OK","Corregir")</f>
        <v>OK</v>
      </c>
      <c r="Z922" s="10" t="str">
        <f>+IF(Tabla2[[#This Row],[Nro. DNI / CE]]="","Corregir",IF(LEN(Tabla2[[#This Row],[Nro. DNI / CE]])&gt;=8,"OK","Corregir"))</f>
        <v>OK</v>
      </c>
      <c r="AA922" s="10">
        <f>COUNTIF(Tabla2[APELLIDOS Y NOMBRES],Tabla2[[#This Row],[APELLIDOS Y NOMBRES]])</f>
        <v>1</v>
      </c>
      <c r="AB922" t="str">
        <f ca="1">+IFERROR(IF(Tabla2[[#This Row],[FECHA CESE/BAJA]]="","No Aplica",IF(AND(MONTH(Tabla2[[#This Row],[FECHA CESE/BAJA]])=MONTH(TODAY()-30),YEAR(Tabla2[[#This Row],[FECHA CESE/BAJA]])=YEAR(TODAY())),MONTH(TODAY()-30)&amp;"-"&amp;YEAR(TODAY()),"Borrar")),"No aplica")</f>
        <v>No Aplica</v>
      </c>
      <c r="AC922" t="str">
        <f ca="1">+IFERROR(IF(Tabla2[[#This Row],[FECHA INICIO DE LABORES EN OBRA]]="","No Aplica",IF(AND(MONTH(Tabla2[[#This Row],[FECHA INICIO DE LABORES EN OBRA]])=MONTH(TODAY()-30),YEAR(Tabla2[[#This Row],[FECHA INICIO DE LABORES EN OBRA]])=YEAR(TODAY())),MONTH(TODAY()-30)&amp;"-"&amp;YEAR(TODAY()),"No Aplica")),"No Aplica")</f>
        <v>No Aplica</v>
      </c>
    </row>
    <row r="923" spans="1:29" x14ac:dyDescent="0.25">
      <c r="A923" s="2">
        <v>20550335795</v>
      </c>
      <c r="B923" s="3" t="s">
        <v>10428</v>
      </c>
      <c r="C923" s="3" t="s">
        <v>43</v>
      </c>
      <c r="D923" s="3" t="s">
        <v>5745</v>
      </c>
      <c r="E923" s="3" t="s">
        <v>5746</v>
      </c>
      <c r="F923" s="36" t="s">
        <v>10433</v>
      </c>
      <c r="G923" s="3">
        <v>2</v>
      </c>
      <c r="H923" s="3" t="s">
        <v>1838</v>
      </c>
      <c r="I923" s="3" t="s">
        <v>4420</v>
      </c>
      <c r="J923" s="3" t="s">
        <v>5747</v>
      </c>
      <c r="K923" s="3" t="s">
        <v>1164</v>
      </c>
      <c r="L923" s="8" t="s">
        <v>9813</v>
      </c>
      <c r="M923" s="5"/>
      <c r="N923" s="13" t="s">
        <v>1043</v>
      </c>
      <c r="O923" s="5" t="s">
        <v>5748</v>
      </c>
      <c r="P923" s="8">
        <v>1</v>
      </c>
      <c r="Q923" s="9">
        <v>1</v>
      </c>
      <c r="R923" s="9" t="str">
        <f>IFERROR(VLOOKUP(Tabla2[[#This Row],[CONTRATISTA PRNCIPAL]],Hoja1!$L$5:$M$9,2,FALSE),"CJV")</f>
        <v>CJV</v>
      </c>
      <c r="S923" s="9" t="str">
        <f>IF(Tabla2[[#This Row],[EMPRESA]]=Tabla2[[#This Row],[CONTRATISTA PRNCIPAL]],"Principal","Secundaria")</f>
        <v>Secundaria</v>
      </c>
      <c r="T923" s="10">
        <f>IFERROR(1/COUNTIF(Tabla2[CONTRATISTA PRNCIPAL],Tabla2[[#This Row],[CONTRATISTA PRNCIPAL]]),0)</f>
        <v>6.6666666666666671E-3</v>
      </c>
      <c r="U923" s="33">
        <f ca="1">IF(((TODAY()-Tabla2[[#This Row],[FECHA NACIMIENTO]])/365)&lt;18,"Corregir", IF(((TODAY()-Tabla2[[#This Row],[FECHA NACIMIENTO]])/365)&gt;80, "Corregir",ROUNDDOWN(((TODAY()-Tabla2[[#This Row],[FECHA NACIMIENTO]])/365),0)))</f>
        <v>33</v>
      </c>
      <c r="V92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923" s="34" t="str">
        <f ca="1">+IF(Tabla2[[#This Row],[Edad]]="Corregir","Corregir","Ok")</f>
        <v>Ok</v>
      </c>
      <c r="X923" s="10" t="str">
        <f>+IFERROR(VLOOKUP(Tabla2[[#This Row],[DISTRITO SEGÚN DNI]],Hoja1!$A$2:$B$55,2,FALSE),"No")</f>
        <v>No</v>
      </c>
      <c r="Y923" s="10" t="str">
        <f>IF(OR(LOWER(Tabla2[[#This Row],[GENERO]])="masculino", LOWER(Tabla2[[#This Row],[GENERO]])="femenino"),"OK","Corregir")</f>
        <v>OK</v>
      </c>
      <c r="Z923" s="10" t="str">
        <f>+IF(Tabla2[[#This Row],[Nro. DNI / CE]]="","Corregir",IF(LEN(Tabla2[[#This Row],[Nro. DNI / CE]])&gt;=8,"OK","Corregir"))</f>
        <v>OK</v>
      </c>
      <c r="AA923" s="10">
        <f>COUNTIF(Tabla2[APELLIDOS Y NOMBRES],Tabla2[[#This Row],[APELLIDOS Y NOMBRES]])</f>
        <v>1</v>
      </c>
      <c r="AB923" t="str">
        <f ca="1">+IFERROR(IF(Tabla2[[#This Row],[FECHA CESE/BAJA]]="","No Aplica",IF(AND(MONTH(Tabla2[[#This Row],[FECHA CESE/BAJA]])=MONTH(TODAY()-30),YEAR(Tabla2[[#This Row],[FECHA CESE/BAJA]])=YEAR(TODAY())),MONTH(TODAY()-30)&amp;"-"&amp;YEAR(TODAY()),"Borrar")),"No aplica")</f>
        <v>No Aplica</v>
      </c>
      <c r="AC923" t="str">
        <f ca="1">+IFERROR(IF(Tabla2[[#This Row],[FECHA INICIO DE LABORES EN OBRA]]="","No Aplica",IF(AND(MONTH(Tabla2[[#This Row],[FECHA INICIO DE LABORES EN OBRA]])=MONTH(TODAY()-30),YEAR(Tabla2[[#This Row],[FECHA INICIO DE LABORES EN OBRA]])=YEAR(TODAY())),MONTH(TODAY()-30)&amp;"-"&amp;YEAR(TODAY()),"No Aplica")),"No Aplica")</f>
        <v>No Aplica</v>
      </c>
    </row>
    <row r="924" spans="1:29" x14ac:dyDescent="0.25">
      <c r="A924" s="2">
        <v>20550335795</v>
      </c>
      <c r="B924" s="3" t="s">
        <v>10428</v>
      </c>
      <c r="C924" s="3" t="s">
        <v>43</v>
      </c>
      <c r="D924" s="3" t="s">
        <v>5749</v>
      </c>
      <c r="E924" s="3" t="s">
        <v>5750</v>
      </c>
      <c r="F924" s="36">
        <v>29795</v>
      </c>
      <c r="G924" s="3">
        <v>2</v>
      </c>
      <c r="H924" s="3" t="s">
        <v>1469</v>
      </c>
      <c r="I924" s="3" t="s">
        <v>4420</v>
      </c>
      <c r="J924" s="3" t="s">
        <v>5751</v>
      </c>
      <c r="K924" s="3" t="s">
        <v>1219</v>
      </c>
      <c r="L924" s="8" t="s">
        <v>9813</v>
      </c>
      <c r="M924" s="5"/>
      <c r="N924" s="13" t="s">
        <v>1043</v>
      </c>
      <c r="O924" s="5">
        <v>44977</v>
      </c>
      <c r="P924" s="8">
        <v>1</v>
      </c>
      <c r="Q924" s="9">
        <v>4</v>
      </c>
      <c r="R924" s="9" t="str">
        <f>IFERROR(VLOOKUP(Tabla2[[#This Row],[CONTRATISTA PRNCIPAL]],Hoja1!$L$5:$M$9,2,FALSE),"CJV")</f>
        <v>CJV</v>
      </c>
      <c r="S924" s="9" t="str">
        <f>IF(Tabla2[[#This Row],[EMPRESA]]=Tabla2[[#This Row],[CONTRATISTA PRNCIPAL]],"Principal","Secundaria")</f>
        <v>Secundaria</v>
      </c>
      <c r="T924" s="10">
        <f>IFERROR(1/COUNTIF(Tabla2[CONTRATISTA PRNCIPAL],Tabla2[[#This Row],[CONTRATISTA PRNCIPAL]]),0)</f>
        <v>6.6666666666666671E-3</v>
      </c>
      <c r="U924" s="33">
        <f ca="1">IF(((TODAY()-Tabla2[[#This Row],[FECHA NACIMIENTO]])/365)&lt;18,"Corregir", IF(((TODAY()-Tabla2[[#This Row],[FECHA NACIMIENTO]])/365)&gt;80, "Corregir",ROUNDDOWN(((TODAY()-Tabla2[[#This Row],[FECHA NACIMIENTO]])/365),0)))</f>
        <v>42</v>
      </c>
      <c r="V92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924" s="34" t="str">
        <f ca="1">+IF(Tabla2[[#This Row],[Edad]]="Corregir","Corregir","Ok")</f>
        <v>Ok</v>
      </c>
      <c r="X924" s="10" t="str">
        <f>+IFERROR(VLOOKUP(Tabla2[[#This Row],[DISTRITO SEGÚN DNI]],Hoja1!$A$2:$B$55,2,FALSE),"No")</f>
        <v>No</v>
      </c>
      <c r="Y924" s="10" t="str">
        <f>IF(OR(LOWER(Tabla2[[#This Row],[GENERO]])="masculino", LOWER(Tabla2[[#This Row],[GENERO]])="femenino"),"OK","Corregir")</f>
        <v>OK</v>
      </c>
      <c r="Z924" s="10" t="str">
        <f>+IF(Tabla2[[#This Row],[Nro. DNI / CE]]="","Corregir",IF(LEN(Tabla2[[#This Row],[Nro. DNI / CE]])&gt;=8,"OK","Corregir"))</f>
        <v>OK</v>
      </c>
      <c r="AA924" s="10">
        <f>COUNTIF(Tabla2[APELLIDOS Y NOMBRES],Tabla2[[#This Row],[APELLIDOS Y NOMBRES]])</f>
        <v>1</v>
      </c>
      <c r="AB924" t="str">
        <f ca="1">+IFERROR(IF(Tabla2[[#This Row],[FECHA CESE/BAJA]]="","No Aplica",IF(AND(MONTH(Tabla2[[#This Row],[FECHA CESE/BAJA]])=MONTH(TODAY()-30),YEAR(Tabla2[[#This Row],[FECHA CESE/BAJA]])=YEAR(TODAY())),MONTH(TODAY()-30)&amp;"-"&amp;YEAR(TODAY()),"Borrar")),"No aplica")</f>
        <v>No Aplica</v>
      </c>
      <c r="AC924" t="str">
        <f ca="1">+IFERROR(IF(Tabla2[[#This Row],[FECHA INICIO DE LABORES EN OBRA]]="","No Aplica",IF(AND(MONTH(Tabla2[[#This Row],[FECHA INICIO DE LABORES EN OBRA]])=MONTH(TODAY()-30),YEAR(Tabla2[[#This Row],[FECHA INICIO DE LABORES EN OBRA]])=YEAR(TODAY())),MONTH(TODAY()-30)&amp;"-"&amp;YEAR(TODAY()),"No Aplica")),"No Aplica")</f>
        <v>No Aplica</v>
      </c>
    </row>
    <row r="925" spans="1:29" x14ac:dyDescent="0.25">
      <c r="A925" s="2">
        <v>20550335795</v>
      </c>
      <c r="B925" s="3" t="s">
        <v>10428</v>
      </c>
      <c r="C925" s="3" t="s">
        <v>43</v>
      </c>
      <c r="D925" s="3" t="s">
        <v>411</v>
      </c>
      <c r="E925" s="3" t="s">
        <v>412</v>
      </c>
      <c r="F925" s="36">
        <v>30352</v>
      </c>
      <c r="G925" s="3">
        <v>2</v>
      </c>
      <c r="H925" s="3" t="s">
        <v>1476</v>
      </c>
      <c r="I925" s="3" t="s">
        <v>4420</v>
      </c>
      <c r="J925" s="3" t="s">
        <v>5752</v>
      </c>
      <c r="K925" s="3" t="s">
        <v>34</v>
      </c>
      <c r="L925" s="8" t="s">
        <v>9813</v>
      </c>
      <c r="M925" s="5"/>
      <c r="N925" s="13" t="s">
        <v>1043</v>
      </c>
      <c r="O925" s="5">
        <v>44977</v>
      </c>
      <c r="P925" s="8">
        <v>1</v>
      </c>
      <c r="Q925" s="9">
        <v>4</v>
      </c>
      <c r="R925" s="9" t="str">
        <f>IFERROR(VLOOKUP(Tabla2[[#This Row],[CONTRATISTA PRNCIPAL]],Hoja1!$L$5:$M$9,2,FALSE),"CJV")</f>
        <v>CJV</v>
      </c>
      <c r="S925" s="9" t="str">
        <f>IF(Tabla2[[#This Row],[EMPRESA]]=Tabla2[[#This Row],[CONTRATISTA PRNCIPAL]],"Principal","Secundaria")</f>
        <v>Secundaria</v>
      </c>
      <c r="T925" s="10">
        <f>IFERROR(1/COUNTIF(Tabla2[CONTRATISTA PRNCIPAL],Tabla2[[#This Row],[CONTRATISTA PRNCIPAL]]),0)</f>
        <v>6.6666666666666671E-3</v>
      </c>
      <c r="U925" s="33">
        <f ca="1">IF(((TODAY()-Tabla2[[#This Row],[FECHA NACIMIENTO]])/365)&lt;18,"Corregir", IF(((TODAY()-Tabla2[[#This Row],[FECHA NACIMIENTO]])/365)&gt;80, "Corregir",ROUNDDOWN(((TODAY()-Tabla2[[#This Row],[FECHA NACIMIENTO]])/365),0)))</f>
        <v>40</v>
      </c>
      <c r="V92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925" s="34" t="str">
        <f ca="1">+IF(Tabla2[[#This Row],[Edad]]="Corregir","Corregir","Ok")</f>
        <v>Ok</v>
      </c>
      <c r="X925" s="10" t="str">
        <f>+IFERROR(VLOOKUP(Tabla2[[#This Row],[DISTRITO SEGÚN DNI]],Hoja1!$A$2:$B$55,2,FALSE),"No")</f>
        <v>CALLAO</v>
      </c>
      <c r="Y925" s="10" t="str">
        <f>IF(OR(LOWER(Tabla2[[#This Row],[GENERO]])="masculino", LOWER(Tabla2[[#This Row],[GENERO]])="femenino"),"OK","Corregir")</f>
        <v>OK</v>
      </c>
      <c r="Z925" s="10" t="str">
        <f>+IF(Tabla2[[#This Row],[Nro. DNI / CE]]="","Corregir",IF(LEN(Tabla2[[#This Row],[Nro. DNI / CE]])&gt;=8,"OK","Corregir"))</f>
        <v>OK</v>
      </c>
      <c r="AA925" s="10">
        <f>COUNTIF(Tabla2[APELLIDOS Y NOMBRES],Tabla2[[#This Row],[APELLIDOS Y NOMBRES]])</f>
        <v>1</v>
      </c>
      <c r="AB925" t="str">
        <f ca="1">+IFERROR(IF(Tabla2[[#This Row],[FECHA CESE/BAJA]]="","No Aplica",IF(AND(MONTH(Tabla2[[#This Row],[FECHA CESE/BAJA]])=MONTH(TODAY()-30),YEAR(Tabla2[[#This Row],[FECHA CESE/BAJA]])=YEAR(TODAY())),MONTH(TODAY()-30)&amp;"-"&amp;YEAR(TODAY()),"Borrar")),"No aplica")</f>
        <v>No Aplica</v>
      </c>
      <c r="AC925" t="str">
        <f ca="1">+IFERROR(IF(Tabla2[[#This Row],[FECHA INICIO DE LABORES EN OBRA]]="","No Aplica",IF(AND(MONTH(Tabla2[[#This Row],[FECHA INICIO DE LABORES EN OBRA]])=MONTH(TODAY()-30),YEAR(Tabla2[[#This Row],[FECHA INICIO DE LABORES EN OBRA]])=YEAR(TODAY())),MONTH(TODAY()-30)&amp;"-"&amp;YEAR(TODAY()),"No Aplica")),"No Aplica")</f>
        <v>No Aplica</v>
      </c>
    </row>
    <row r="926" spans="1:29" x14ac:dyDescent="0.25">
      <c r="A926" s="2">
        <v>20550335795</v>
      </c>
      <c r="B926" s="3" t="s">
        <v>10428</v>
      </c>
      <c r="C926" s="3" t="s">
        <v>43</v>
      </c>
      <c r="D926" s="3" t="s">
        <v>5753</v>
      </c>
      <c r="E926" s="3" t="s">
        <v>5754</v>
      </c>
      <c r="F926" s="36">
        <v>35241</v>
      </c>
      <c r="G926" s="3">
        <v>2</v>
      </c>
      <c r="H926" s="3" t="s">
        <v>1476</v>
      </c>
      <c r="I926" s="3" t="s">
        <v>4420</v>
      </c>
      <c r="J926" s="3" t="s">
        <v>5755</v>
      </c>
      <c r="K926" s="3" t="s">
        <v>1139</v>
      </c>
      <c r="L926" s="8" t="s">
        <v>9813</v>
      </c>
      <c r="M926" s="5"/>
      <c r="N926" s="13" t="s">
        <v>1043</v>
      </c>
      <c r="O926" s="5">
        <v>44977</v>
      </c>
      <c r="P926" s="8">
        <v>1</v>
      </c>
      <c r="Q926" s="9">
        <v>4</v>
      </c>
      <c r="R926" s="9" t="str">
        <f>IFERROR(VLOOKUP(Tabla2[[#This Row],[CONTRATISTA PRNCIPAL]],Hoja1!$L$5:$M$9,2,FALSE),"CJV")</f>
        <v>CJV</v>
      </c>
      <c r="S926" s="9" t="str">
        <f>IF(Tabla2[[#This Row],[EMPRESA]]=Tabla2[[#This Row],[CONTRATISTA PRNCIPAL]],"Principal","Secundaria")</f>
        <v>Secundaria</v>
      </c>
      <c r="T926" s="10">
        <f>IFERROR(1/COUNTIF(Tabla2[CONTRATISTA PRNCIPAL],Tabla2[[#This Row],[CONTRATISTA PRNCIPAL]]),0)</f>
        <v>6.6666666666666671E-3</v>
      </c>
      <c r="U926" s="33">
        <f ca="1">IF(((TODAY()-Tabla2[[#This Row],[FECHA NACIMIENTO]])/365)&lt;18,"Corregir", IF(((TODAY()-Tabla2[[#This Row],[FECHA NACIMIENTO]])/365)&gt;80, "Corregir",ROUNDDOWN(((TODAY()-Tabla2[[#This Row],[FECHA NACIMIENTO]])/365),0)))</f>
        <v>27</v>
      </c>
      <c r="V92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926" s="34" t="str">
        <f ca="1">+IF(Tabla2[[#This Row],[Edad]]="Corregir","Corregir","Ok")</f>
        <v>Ok</v>
      </c>
      <c r="X926" s="10" t="str">
        <f>+IFERROR(VLOOKUP(Tabla2[[#This Row],[DISTRITO SEGÚN DNI]],Hoja1!$A$2:$B$55,2,FALSE),"No")</f>
        <v>No</v>
      </c>
      <c r="Y926" s="10" t="str">
        <f>IF(OR(LOWER(Tabla2[[#This Row],[GENERO]])="masculino", LOWER(Tabla2[[#This Row],[GENERO]])="femenino"),"OK","Corregir")</f>
        <v>OK</v>
      </c>
      <c r="Z926" s="10" t="str">
        <f>+IF(Tabla2[[#This Row],[Nro. DNI / CE]]="","Corregir",IF(LEN(Tabla2[[#This Row],[Nro. DNI / CE]])&gt;=8,"OK","Corregir"))</f>
        <v>OK</v>
      </c>
      <c r="AA926" s="10">
        <f>COUNTIF(Tabla2[APELLIDOS Y NOMBRES],Tabla2[[#This Row],[APELLIDOS Y NOMBRES]])</f>
        <v>1</v>
      </c>
      <c r="AB926" t="str">
        <f ca="1">+IFERROR(IF(Tabla2[[#This Row],[FECHA CESE/BAJA]]="","No Aplica",IF(AND(MONTH(Tabla2[[#This Row],[FECHA CESE/BAJA]])=MONTH(TODAY()-30),YEAR(Tabla2[[#This Row],[FECHA CESE/BAJA]])=YEAR(TODAY())),MONTH(TODAY()-30)&amp;"-"&amp;YEAR(TODAY()),"Borrar")),"No aplica")</f>
        <v>No Aplica</v>
      </c>
      <c r="AC926" t="str">
        <f ca="1">+IFERROR(IF(Tabla2[[#This Row],[FECHA INICIO DE LABORES EN OBRA]]="","No Aplica",IF(AND(MONTH(Tabla2[[#This Row],[FECHA INICIO DE LABORES EN OBRA]])=MONTH(TODAY()-30),YEAR(Tabla2[[#This Row],[FECHA INICIO DE LABORES EN OBRA]])=YEAR(TODAY())),MONTH(TODAY()-30)&amp;"-"&amp;YEAR(TODAY()),"No Aplica")),"No Aplica")</f>
        <v>No Aplica</v>
      </c>
    </row>
    <row r="927" spans="1:29" x14ac:dyDescent="0.25">
      <c r="A927" s="2">
        <v>20550335795</v>
      </c>
      <c r="B927" s="3" t="s">
        <v>10428</v>
      </c>
      <c r="C927" s="3" t="s">
        <v>43</v>
      </c>
      <c r="D927" s="3" t="s">
        <v>5756</v>
      </c>
      <c r="E927" s="3" t="s">
        <v>5757</v>
      </c>
      <c r="F927" s="36">
        <v>30497</v>
      </c>
      <c r="G927" s="3">
        <v>2</v>
      </c>
      <c r="H927" s="3" t="s">
        <v>1469</v>
      </c>
      <c r="I927" s="3" t="s">
        <v>4420</v>
      </c>
      <c r="J927" s="3" t="s">
        <v>5758</v>
      </c>
      <c r="K927" s="3" t="s">
        <v>1086</v>
      </c>
      <c r="L927" s="8" t="s">
        <v>9813</v>
      </c>
      <c r="M927" s="5"/>
      <c r="N927" s="13" t="s">
        <v>1043</v>
      </c>
      <c r="O927" s="5">
        <v>44281</v>
      </c>
      <c r="P927" s="8">
        <v>1</v>
      </c>
      <c r="Q927" s="9">
        <v>4</v>
      </c>
      <c r="R927" s="9" t="str">
        <f>IFERROR(VLOOKUP(Tabla2[[#This Row],[CONTRATISTA PRNCIPAL]],Hoja1!$L$5:$M$9,2,FALSE),"CJV")</f>
        <v>CJV</v>
      </c>
      <c r="S927" s="9" t="str">
        <f>IF(Tabla2[[#This Row],[EMPRESA]]=Tabla2[[#This Row],[CONTRATISTA PRNCIPAL]],"Principal","Secundaria")</f>
        <v>Secundaria</v>
      </c>
      <c r="T927" s="10">
        <f>IFERROR(1/COUNTIF(Tabla2[CONTRATISTA PRNCIPAL],Tabla2[[#This Row],[CONTRATISTA PRNCIPAL]]),0)</f>
        <v>6.6666666666666671E-3</v>
      </c>
      <c r="U927" s="33">
        <f ca="1">IF(((TODAY()-Tabla2[[#This Row],[FECHA NACIMIENTO]])/365)&lt;18,"Corregir", IF(((TODAY()-Tabla2[[#This Row],[FECHA NACIMIENTO]])/365)&gt;80, "Corregir",ROUNDDOWN(((TODAY()-Tabla2[[#This Row],[FECHA NACIMIENTO]])/365),0)))</f>
        <v>40</v>
      </c>
      <c r="V92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927" s="34" t="str">
        <f ca="1">+IF(Tabla2[[#This Row],[Edad]]="Corregir","Corregir","Ok")</f>
        <v>Ok</v>
      </c>
      <c r="X927" s="10" t="str">
        <f>+IFERROR(VLOOKUP(Tabla2[[#This Row],[DISTRITO SEGÚN DNI]],Hoja1!$A$2:$B$55,2,FALSE),"No")</f>
        <v>No</v>
      </c>
      <c r="Y927" s="10" t="str">
        <f>IF(OR(LOWER(Tabla2[[#This Row],[GENERO]])="masculino", LOWER(Tabla2[[#This Row],[GENERO]])="femenino"),"OK","Corregir")</f>
        <v>OK</v>
      </c>
      <c r="Z927" s="10" t="str">
        <f>+IF(Tabla2[[#This Row],[Nro. DNI / CE]]="","Corregir",IF(LEN(Tabla2[[#This Row],[Nro. DNI / CE]])&gt;=8,"OK","Corregir"))</f>
        <v>OK</v>
      </c>
      <c r="AA927" s="10">
        <f>COUNTIF(Tabla2[APELLIDOS Y NOMBRES],Tabla2[[#This Row],[APELLIDOS Y NOMBRES]])</f>
        <v>1</v>
      </c>
      <c r="AB927" t="str">
        <f ca="1">+IFERROR(IF(Tabla2[[#This Row],[FECHA CESE/BAJA]]="","No Aplica",IF(AND(MONTH(Tabla2[[#This Row],[FECHA CESE/BAJA]])=MONTH(TODAY()-30),YEAR(Tabla2[[#This Row],[FECHA CESE/BAJA]])=YEAR(TODAY())),MONTH(TODAY()-30)&amp;"-"&amp;YEAR(TODAY()),"Borrar")),"No aplica")</f>
        <v>No Aplica</v>
      </c>
      <c r="AC927" t="str">
        <f ca="1">+IFERROR(IF(Tabla2[[#This Row],[FECHA INICIO DE LABORES EN OBRA]]="","No Aplica",IF(AND(MONTH(Tabla2[[#This Row],[FECHA INICIO DE LABORES EN OBRA]])=MONTH(TODAY()-30),YEAR(Tabla2[[#This Row],[FECHA INICIO DE LABORES EN OBRA]])=YEAR(TODAY())),MONTH(TODAY()-30)&amp;"-"&amp;YEAR(TODAY()),"No Aplica")),"No Aplica")</f>
        <v>No Aplica</v>
      </c>
    </row>
    <row r="928" spans="1:29" x14ac:dyDescent="0.25">
      <c r="A928" s="2">
        <v>20550335795</v>
      </c>
      <c r="B928" s="3" t="s">
        <v>10428</v>
      </c>
      <c r="C928" s="3" t="s">
        <v>43</v>
      </c>
      <c r="D928" s="3" t="s">
        <v>5759</v>
      </c>
      <c r="E928" s="3" t="s">
        <v>5760</v>
      </c>
      <c r="F928" s="36">
        <v>35352</v>
      </c>
      <c r="G928" s="3">
        <v>2</v>
      </c>
      <c r="H928" s="3" t="s">
        <v>1476</v>
      </c>
      <c r="I928" s="3" t="s">
        <v>4420</v>
      </c>
      <c r="J928" s="3" t="s">
        <v>5761</v>
      </c>
      <c r="K928" s="3" t="s">
        <v>10434</v>
      </c>
      <c r="L928" s="8" t="s">
        <v>9813</v>
      </c>
      <c r="M928" s="5"/>
      <c r="N928" s="13" t="s">
        <v>1043</v>
      </c>
      <c r="O928" s="5">
        <v>44977</v>
      </c>
      <c r="P928" s="8">
        <v>1</v>
      </c>
      <c r="Q928" s="9">
        <v>4</v>
      </c>
      <c r="R928" s="9" t="str">
        <f>IFERROR(VLOOKUP(Tabla2[[#This Row],[CONTRATISTA PRNCIPAL]],Hoja1!$L$5:$M$9,2,FALSE),"CJV")</f>
        <v>CJV</v>
      </c>
      <c r="S928" s="9" t="str">
        <f>IF(Tabla2[[#This Row],[EMPRESA]]=Tabla2[[#This Row],[CONTRATISTA PRNCIPAL]],"Principal","Secundaria")</f>
        <v>Secundaria</v>
      </c>
      <c r="T928" s="10">
        <f>IFERROR(1/COUNTIF(Tabla2[CONTRATISTA PRNCIPAL],Tabla2[[#This Row],[CONTRATISTA PRNCIPAL]]),0)</f>
        <v>6.6666666666666671E-3</v>
      </c>
      <c r="U928" s="33">
        <f ca="1">IF(((TODAY()-Tabla2[[#This Row],[FECHA NACIMIENTO]])/365)&lt;18,"Corregir", IF(((TODAY()-Tabla2[[#This Row],[FECHA NACIMIENTO]])/365)&gt;80, "Corregir",ROUNDDOWN(((TODAY()-Tabla2[[#This Row],[FECHA NACIMIENTO]])/365),0)))</f>
        <v>26</v>
      </c>
      <c r="V92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928" s="34" t="str">
        <f ca="1">+IF(Tabla2[[#This Row],[Edad]]="Corregir","Corregir","Ok")</f>
        <v>Ok</v>
      </c>
      <c r="X928" s="10" t="str">
        <f>+IFERROR(VLOOKUP(Tabla2[[#This Row],[DISTRITO SEGÚN DNI]],Hoja1!$A$2:$B$55,2,FALSE),"No")</f>
        <v>No</v>
      </c>
      <c r="Y928" s="10" t="str">
        <f>IF(OR(LOWER(Tabla2[[#This Row],[GENERO]])="masculino", LOWER(Tabla2[[#This Row],[GENERO]])="femenino"),"OK","Corregir")</f>
        <v>OK</v>
      </c>
      <c r="Z928" s="10" t="str">
        <f>+IF(Tabla2[[#This Row],[Nro. DNI / CE]]="","Corregir",IF(LEN(Tabla2[[#This Row],[Nro. DNI / CE]])&gt;=8,"OK","Corregir"))</f>
        <v>OK</v>
      </c>
      <c r="AA928" s="10">
        <f>COUNTIF(Tabla2[APELLIDOS Y NOMBRES],Tabla2[[#This Row],[APELLIDOS Y NOMBRES]])</f>
        <v>1</v>
      </c>
      <c r="AB928" t="str">
        <f ca="1">+IFERROR(IF(Tabla2[[#This Row],[FECHA CESE/BAJA]]="","No Aplica",IF(AND(MONTH(Tabla2[[#This Row],[FECHA CESE/BAJA]])=MONTH(TODAY()-30),YEAR(Tabla2[[#This Row],[FECHA CESE/BAJA]])=YEAR(TODAY())),MONTH(TODAY()-30)&amp;"-"&amp;YEAR(TODAY()),"Borrar")),"No aplica")</f>
        <v>No Aplica</v>
      </c>
      <c r="AC928" t="str">
        <f ca="1">+IFERROR(IF(Tabla2[[#This Row],[FECHA INICIO DE LABORES EN OBRA]]="","No Aplica",IF(AND(MONTH(Tabla2[[#This Row],[FECHA INICIO DE LABORES EN OBRA]])=MONTH(TODAY()-30),YEAR(Tabla2[[#This Row],[FECHA INICIO DE LABORES EN OBRA]])=YEAR(TODAY())),MONTH(TODAY()-30)&amp;"-"&amp;YEAR(TODAY()),"No Aplica")),"No Aplica")</f>
        <v>No Aplica</v>
      </c>
    </row>
    <row r="929" spans="1:29" x14ac:dyDescent="0.25">
      <c r="A929" s="2">
        <v>20550335795</v>
      </c>
      <c r="B929" s="3" t="s">
        <v>10428</v>
      </c>
      <c r="C929" s="3" t="s">
        <v>43</v>
      </c>
      <c r="D929" s="3" t="s">
        <v>5762</v>
      </c>
      <c r="E929" s="3" t="s">
        <v>5763</v>
      </c>
      <c r="F929" s="36">
        <v>34060</v>
      </c>
      <c r="G929" s="3">
        <v>2</v>
      </c>
      <c r="H929" s="3" t="s">
        <v>1469</v>
      </c>
      <c r="I929" s="3" t="s">
        <v>4420</v>
      </c>
      <c r="J929" s="3" t="s">
        <v>5764</v>
      </c>
      <c r="K929" s="3" t="s">
        <v>5765</v>
      </c>
      <c r="L929" s="8" t="s">
        <v>9813</v>
      </c>
      <c r="M929" s="5"/>
      <c r="N929" s="13" t="s">
        <v>1043</v>
      </c>
      <c r="O929" s="5">
        <v>44977</v>
      </c>
      <c r="P929" s="8">
        <v>1</v>
      </c>
      <c r="Q929" s="9">
        <v>4</v>
      </c>
      <c r="R929" s="9" t="str">
        <f>IFERROR(VLOOKUP(Tabla2[[#This Row],[CONTRATISTA PRNCIPAL]],Hoja1!$L$5:$M$9,2,FALSE),"CJV")</f>
        <v>CJV</v>
      </c>
      <c r="S929" s="9" t="str">
        <f>IF(Tabla2[[#This Row],[EMPRESA]]=Tabla2[[#This Row],[CONTRATISTA PRNCIPAL]],"Principal","Secundaria")</f>
        <v>Secundaria</v>
      </c>
      <c r="T929" s="10">
        <f>IFERROR(1/COUNTIF(Tabla2[CONTRATISTA PRNCIPAL],Tabla2[[#This Row],[CONTRATISTA PRNCIPAL]]),0)</f>
        <v>6.6666666666666671E-3</v>
      </c>
      <c r="U929" s="33">
        <f ca="1">IF(((TODAY()-Tabla2[[#This Row],[FECHA NACIMIENTO]])/365)&lt;18,"Corregir", IF(((TODAY()-Tabla2[[#This Row],[FECHA NACIMIENTO]])/365)&gt;80, "Corregir",ROUNDDOWN(((TODAY()-Tabla2[[#This Row],[FECHA NACIMIENTO]])/365),0)))</f>
        <v>30</v>
      </c>
      <c r="V92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929" s="34" t="str">
        <f ca="1">+IF(Tabla2[[#This Row],[Edad]]="Corregir","Corregir","Ok")</f>
        <v>Ok</v>
      </c>
      <c r="X929" s="10" t="str">
        <f>+IFERROR(VLOOKUP(Tabla2[[#This Row],[DISTRITO SEGÚN DNI]],Hoja1!$A$2:$B$55,2,FALSE),"No")</f>
        <v>No</v>
      </c>
      <c r="Y929" s="10" t="str">
        <f>IF(OR(LOWER(Tabla2[[#This Row],[GENERO]])="masculino", LOWER(Tabla2[[#This Row],[GENERO]])="femenino"),"OK","Corregir")</f>
        <v>OK</v>
      </c>
      <c r="Z929" s="10" t="str">
        <f>+IF(Tabla2[[#This Row],[Nro. DNI / CE]]="","Corregir",IF(LEN(Tabla2[[#This Row],[Nro. DNI / CE]])&gt;=8,"OK","Corregir"))</f>
        <v>OK</v>
      </c>
      <c r="AA929" s="10">
        <f>COUNTIF(Tabla2[APELLIDOS Y NOMBRES],Tabla2[[#This Row],[APELLIDOS Y NOMBRES]])</f>
        <v>1</v>
      </c>
      <c r="AB929" t="str">
        <f ca="1">+IFERROR(IF(Tabla2[[#This Row],[FECHA CESE/BAJA]]="","No Aplica",IF(AND(MONTH(Tabla2[[#This Row],[FECHA CESE/BAJA]])=MONTH(TODAY()-30),YEAR(Tabla2[[#This Row],[FECHA CESE/BAJA]])=YEAR(TODAY())),MONTH(TODAY()-30)&amp;"-"&amp;YEAR(TODAY()),"Borrar")),"No aplica")</f>
        <v>No Aplica</v>
      </c>
      <c r="AC929" t="str">
        <f ca="1">+IFERROR(IF(Tabla2[[#This Row],[FECHA INICIO DE LABORES EN OBRA]]="","No Aplica",IF(AND(MONTH(Tabla2[[#This Row],[FECHA INICIO DE LABORES EN OBRA]])=MONTH(TODAY()-30),YEAR(Tabla2[[#This Row],[FECHA INICIO DE LABORES EN OBRA]])=YEAR(TODAY())),MONTH(TODAY()-30)&amp;"-"&amp;YEAR(TODAY()),"No Aplica")),"No Aplica")</f>
        <v>No Aplica</v>
      </c>
    </row>
    <row r="930" spans="1:29" x14ac:dyDescent="0.25">
      <c r="A930" s="2">
        <v>20550335795</v>
      </c>
      <c r="B930" s="3" t="s">
        <v>10428</v>
      </c>
      <c r="C930" s="3" t="s">
        <v>43</v>
      </c>
      <c r="D930" s="3" t="s">
        <v>10435</v>
      </c>
      <c r="E930" s="3" t="s">
        <v>10436</v>
      </c>
      <c r="F930" s="36">
        <v>34828</v>
      </c>
      <c r="G930" s="3">
        <v>2</v>
      </c>
      <c r="H930" s="3" t="s">
        <v>1469</v>
      </c>
      <c r="I930" s="3" t="s">
        <v>4420</v>
      </c>
      <c r="J930" s="3" t="s">
        <v>10437</v>
      </c>
      <c r="K930" s="3" t="s">
        <v>1219</v>
      </c>
      <c r="L930" s="8" t="s">
        <v>9813</v>
      </c>
      <c r="M930" s="5"/>
      <c r="N930" s="13" t="s">
        <v>1043</v>
      </c>
      <c r="O930" s="5">
        <v>45140</v>
      </c>
      <c r="P930" s="8">
        <v>1</v>
      </c>
      <c r="Q930" s="9">
        <v>4</v>
      </c>
      <c r="R930" s="9" t="str">
        <f>IFERROR(VLOOKUP(Tabla2[[#This Row],[CONTRATISTA PRNCIPAL]],Hoja1!$L$5:$M$9,2,FALSE),"CJV")</f>
        <v>CJV</v>
      </c>
      <c r="S930" s="9" t="str">
        <f>IF(Tabla2[[#This Row],[EMPRESA]]=Tabla2[[#This Row],[CONTRATISTA PRNCIPAL]],"Principal","Secundaria")</f>
        <v>Secundaria</v>
      </c>
      <c r="T930" s="10">
        <f>IFERROR(1/COUNTIF(Tabla2[CONTRATISTA PRNCIPAL],Tabla2[[#This Row],[CONTRATISTA PRNCIPAL]]),0)</f>
        <v>6.6666666666666671E-3</v>
      </c>
      <c r="U930" s="33">
        <f ca="1">IF(((TODAY()-Tabla2[[#This Row],[FECHA NACIMIENTO]])/365)&lt;18,"Corregir", IF(((TODAY()-Tabla2[[#This Row],[FECHA NACIMIENTO]])/365)&gt;80, "Corregir",ROUNDDOWN(((TODAY()-Tabla2[[#This Row],[FECHA NACIMIENTO]])/365),0)))</f>
        <v>28</v>
      </c>
      <c r="V93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930" s="34" t="str">
        <f ca="1">+IF(Tabla2[[#This Row],[Edad]]="Corregir","Corregir","Ok")</f>
        <v>Ok</v>
      </c>
      <c r="X930" s="10" t="str">
        <f>+IFERROR(VLOOKUP(Tabla2[[#This Row],[DISTRITO SEGÚN DNI]],Hoja1!$A$2:$B$55,2,FALSE),"No")</f>
        <v>No</v>
      </c>
      <c r="Y930" s="10" t="str">
        <f>IF(OR(LOWER(Tabla2[[#This Row],[GENERO]])="masculino", LOWER(Tabla2[[#This Row],[GENERO]])="femenino"),"OK","Corregir")</f>
        <v>OK</v>
      </c>
      <c r="Z930" s="10" t="str">
        <f>+IF(Tabla2[[#This Row],[Nro. DNI / CE]]="","Corregir",IF(LEN(Tabla2[[#This Row],[Nro. DNI / CE]])&gt;=8,"OK","Corregir"))</f>
        <v>OK</v>
      </c>
      <c r="AA930" s="10">
        <f>COUNTIF(Tabla2[APELLIDOS Y NOMBRES],Tabla2[[#This Row],[APELLIDOS Y NOMBRES]])</f>
        <v>1</v>
      </c>
      <c r="AB930" t="str">
        <f ca="1">+IFERROR(IF(Tabla2[[#This Row],[FECHA CESE/BAJA]]="","No Aplica",IF(AND(MONTH(Tabla2[[#This Row],[FECHA CESE/BAJA]])=MONTH(TODAY()-30),YEAR(Tabla2[[#This Row],[FECHA CESE/BAJA]])=YEAR(TODAY())),MONTH(TODAY()-30)&amp;"-"&amp;YEAR(TODAY()),"Borrar")),"No aplica")</f>
        <v>No Aplica</v>
      </c>
      <c r="AC930" t="str">
        <f ca="1">+IFERROR(IF(Tabla2[[#This Row],[FECHA INICIO DE LABORES EN OBRA]]="","No Aplica",IF(AND(MONTH(Tabla2[[#This Row],[FECHA INICIO DE LABORES EN OBRA]])=MONTH(TODAY()-30),YEAR(Tabla2[[#This Row],[FECHA INICIO DE LABORES EN OBRA]])=YEAR(TODAY())),MONTH(TODAY()-30)&amp;"-"&amp;YEAR(TODAY()),"No Aplica")),"No Aplica")</f>
        <v>8-2023</v>
      </c>
    </row>
    <row r="931" spans="1:29" x14ac:dyDescent="0.25">
      <c r="A931" s="2">
        <v>20550335795</v>
      </c>
      <c r="B931" s="3" t="s">
        <v>10428</v>
      </c>
      <c r="C931" s="3" t="s">
        <v>43</v>
      </c>
      <c r="D931" s="3" t="s">
        <v>10438</v>
      </c>
      <c r="E931" s="3" t="s">
        <v>10439</v>
      </c>
      <c r="F931" s="36">
        <v>33196</v>
      </c>
      <c r="G931" s="3">
        <v>2</v>
      </c>
      <c r="H931" s="3" t="s">
        <v>1469</v>
      </c>
      <c r="I931" s="3" t="s">
        <v>4420</v>
      </c>
      <c r="J931" s="3" t="s">
        <v>10440</v>
      </c>
      <c r="K931" s="3" t="s">
        <v>1054</v>
      </c>
      <c r="L931" s="8" t="s">
        <v>9813</v>
      </c>
      <c r="M931" s="5"/>
      <c r="N931" s="13" t="s">
        <v>1043</v>
      </c>
      <c r="O931" s="5">
        <v>45140</v>
      </c>
      <c r="P931" s="8">
        <v>1</v>
      </c>
      <c r="Q931" s="9">
        <v>4</v>
      </c>
      <c r="R931" s="9" t="str">
        <f>IFERROR(VLOOKUP(Tabla2[[#This Row],[CONTRATISTA PRNCIPAL]],Hoja1!$L$5:$M$9,2,FALSE),"CJV")</f>
        <v>CJV</v>
      </c>
      <c r="S931" s="9" t="str">
        <f>IF(Tabla2[[#This Row],[EMPRESA]]=Tabla2[[#This Row],[CONTRATISTA PRNCIPAL]],"Principal","Secundaria")</f>
        <v>Secundaria</v>
      </c>
      <c r="T931" s="10">
        <f>IFERROR(1/COUNTIF(Tabla2[CONTRATISTA PRNCIPAL],Tabla2[[#This Row],[CONTRATISTA PRNCIPAL]]),0)</f>
        <v>6.6666666666666671E-3</v>
      </c>
      <c r="U931" s="33">
        <f ca="1">IF(((TODAY()-Tabla2[[#This Row],[FECHA NACIMIENTO]])/365)&lt;18,"Corregir", IF(((TODAY()-Tabla2[[#This Row],[FECHA NACIMIENTO]])/365)&gt;80, "Corregir",ROUNDDOWN(((TODAY()-Tabla2[[#This Row],[FECHA NACIMIENTO]])/365),0)))</f>
        <v>32</v>
      </c>
      <c r="V93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931" s="34" t="str">
        <f ca="1">+IF(Tabla2[[#This Row],[Edad]]="Corregir","Corregir","Ok")</f>
        <v>Ok</v>
      </c>
      <c r="X931" s="10" t="str">
        <f>+IFERROR(VLOOKUP(Tabla2[[#This Row],[DISTRITO SEGÚN DNI]],Hoja1!$A$2:$B$55,2,FALSE),"No")</f>
        <v>No</v>
      </c>
      <c r="Y931" s="10" t="str">
        <f>IF(OR(LOWER(Tabla2[[#This Row],[GENERO]])="masculino", LOWER(Tabla2[[#This Row],[GENERO]])="femenino"),"OK","Corregir")</f>
        <v>OK</v>
      </c>
      <c r="Z931" s="10" t="str">
        <f>+IF(Tabla2[[#This Row],[Nro. DNI / CE]]="","Corregir",IF(LEN(Tabla2[[#This Row],[Nro. DNI / CE]])&gt;=8,"OK","Corregir"))</f>
        <v>OK</v>
      </c>
      <c r="AA931" s="10">
        <f>COUNTIF(Tabla2[APELLIDOS Y NOMBRES],Tabla2[[#This Row],[APELLIDOS Y NOMBRES]])</f>
        <v>1</v>
      </c>
      <c r="AB931" t="str">
        <f ca="1">+IFERROR(IF(Tabla2[[#This Row],[FECHA CESE/BAJA]]="","No Aplica",IF(AND(MONTH(Tabla2[[#This Row],[FECHA CESE/BAJA]])=MONTH(TODAY()-30),YEAR(Tabla2[[#This Row],[FECHA CESE/BAJA]])=YEAR(TODAY())),MONTH(TODAY()-30)&amp;"-"&amp;YEAR(TODAY()),"Borrar")),"No aplica")</f>
        <v>No Aplica</v>
      </c>
      <c r="AC931" t="str">
        <f ca="1">+IFERROR(IF(Tabla2[[#This Row],[FECHA INICIO DE LABORES EN OBRA]]="","No Aplica",IF(AND(MONTH(Tabla2[[#This Row],[FECHA INICIO DE LABORES EN OBRA]])=MONTH(TODAY()-30),YEAR(Tabla2[[#This Row],[FECHA INICIO DE LABORES EN OBRA]])=YEAR(TODAY())),MONTH(TODAY()-30)&amp;"-"&amp;YEAR(TODAY()),"No Aplica")),"No Aplica")</f>
        <v>8-2023</v>
      </c>
    </row>
    <row r="932" spans="1:29" x14ac:dyDescent="0.25">
      <c r="A932" s="2">
        <v>20550335795</v>
      </c>
      <c r="B932" s="3" t="s">
        <v>10428</v>
      </c>
      <c r="C932" s="3" t="s">
        <v>43</v>
      </c>
      <c r="D932" s="3" t="s">
        <v>10441</v>
      </c>
      <c r="E932" s="3" t="s">
        <v>10442</v>
      </c>
      <c r="F932" s="36">
        <v>33702</v>
      </c>
      <c r="G932" s="3">
        <v>2</v>
      </c>
      <c r="H932" s="3" t="s">
        <v>1469</v>
      </c>
      <c r="I932" s="3" t="s">
        <v>4420</v>
      </c>
      <c r="J932" s="3" t="s">
        <v>10443</v>
      </c>
      <c r="K932" s="3" t="s">
        <v>10444</v>
      </c>
      <c r="L932" s="8" t="s">
        <v>9813</v>
      </c>
      <c r="M932" s="5"/>
      <c r="N932" s="13" t="s">
        <v>1043</v>
      </c>
      <c r="O932" s="5">
        <v>45140</v>
      </c>
      <c r="P932" s="8">
        <v>1</v>
      </c>
      <c r="Q932" s="9">
        <v>4</v>
      </c>
      <c r="R932" s="9" t="str">
        <f>IFERROR(VLOOKUP(Tabla2[[#This Row],[CONTRATISTA PRNCIPAL]],Hoja1!$L$5:$M$9,2,FALSE),"CJV")</f>
        <v>CJV</v>
      </c>
      <c r="S932" s="9" t="str">
        <f>IF(Tabla2[[#This Row],[EMPRESA]]=Tabla2[[#This Row],[CONTRATISTA PRNCIPAL]],"Principal","Secundaria")</f>
        <v>Secundaria</v>
      </c>
      <c r="T932" s="10">
        <f>IFERROR(1/COUNTIF(Tabla2[CONTRATISTA PRNCIPAL],Tabla2[[#This Row],[CONTRATISTA PRNCIPAL]]),0)</f>
        <v>6.6666666666666671E-3</v>
      </c>
      <c r="U932" s="33">
        <f ca="1">IF(((TODAY()-Tabla2[[#This Row],[FECHA NACIMIENTO]])/365)&lt;18,"Corregir", IF(((TODAY()-Tabla2[[#This Row],[FECHA NACIMIENTO]])/365)&gt;80, "Corregir",ROUNDDOWN(((TODAY()-Tabla2[[#This Row],[FECHA NACIMIENTO]])/365),0)))</f>
        <v>31</v>
      </c>
      <c r="V93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932" s="34" t="str">
        <f ca="1">+IF(Tabla2[[#This Row],[Edad]]="Corregir","Corregir","Ok")</f>
        <v>Ok</v>
      </c>
      <c r="X932" s="10" t="str">
        <f>+IFERROR(VLOOKUP(Tabla2[[#This Row],[DISTRITO SEGÚN DNI]],Hoja1!$A$2:$B$55,2,FALSE),"No")</f>
        <v>No</v>
      </c>
      <c r="Y932" s="10" t="str">
        <f>IF(OR(LOWER(Tabla2[[#This Row],[GENERO]])="masculino", LOWER(Tabla2[[#This Row],[GENERO]])="femenino"),"OK","Corregir")</f>
        <v>OK</v>
      </c>
      <c r="Z932" s="10" t="str">
        <f>+IF(Tabla2[[#This Row],[Nro. DNI / CE]]="","Corregir",IF(LEN(Tabla2[[#This Row],[Nro. DNI / CE]])&gt;=8,"OK","Corregir"))</f>
        <v>OK</v>
      </c>
      <c r="AA932" s="10">
        <f>COUNTIF(Tabla2[APELLIDOS Y NOMBRES],Tabla2[[#This Row],[APELLIDOS Y NOMBRES]])</f>
        <v>1</v>
      </c>
      <c r="AB932" t="str">
        <f ca="1">+IFERROR(IF(Tabla2[[#This Row],[FECHA CESE/BAJA]]="","No Aplica",IF(AND(MONTH(Tabla2[[#This Row],[FECHA CESE/BAJA]])=MONTH(TODAY()-30),YEAR(Tabla2[[#This Row],[FECHA CESE/BAJA]])=YEAR(TODAY())),MONTH(TODAY()-30)&amp;"-"&amp;YEAR(TODAY()),"Borrar")),"No aplica")</f>
        <v>No Aplica</v>
      </c>
      <c r="AC932" t="str">
        <f ca="1">+IFERROR(IF(Tabla2[[#This Row],[FECHA INICIO DE LABORES EN OBRA]]="","No Aplica",IF(AND(MONTH(Tabla2[[#This Row],[FECHA INICIO DE LABORES EN OBRA]])=MONTH(TODAY()-30),YEAR(Tabla2[[#This Row],[FECHA INICIO DE LABORES EN OBRA]])=YEAR(TODAY())),MONTH(TODAY()-30)&amp;"-"&amp;YEAR(TODAY()),"No Aplica")),"No Aplica")</f>
        <v>8-2023</v>
      </c>
    </row>
    <row r="933" spans="1:29" x14ac:dyDescent="0.25">
      <c r="A933" s="2">
        <v>20550335795</v>
      </c>
      <c r="B933" s="3" t="s">
        <v>10428</v>
      </c>
      <c r="C933" s="3" t="s">
        <v>43</v>
      </c>
      <c r="D933" s="3" t="s">
        <v>10445</v>
      </c>
      <c r="E933" s="3" t="s">
        <v>10446</v>
      </c>
      <c r="F933" s="36">
        <v>33050</v>
      </c>
      <c r="G933" s="3">
        <v>2</v>
      </c>
      <c r="H933" s="3" t="s">
        <v>1469</v>
      </c>
      <c r="I933" s="3" t="s">
        <v>4420</v>
      </c>
      <c r="J933" s="3" t="s">
        <v>10447</v>
      </c>
      <c r="K933" s="3" t="s">
        <v>10448</v>
      </c>
      <c r="L933" s="8" t="s">
        <v>9813</v>
      </c>
      <c r="M933" s="5"/>
      <c r="N933" s="13" t="s">
        <v>1043</v>
      </c>
      <c r="O933" s="5">
        <v>45140</v>
      </c>
      <c r="P933" s="8">
        <v>1</v>
      </c>
      <c r="Q933" s="9">
        <v>4</v>
      </c>
      <c r="R933" s="9" t="str">
        <f>IFERROR(VLOOKUP(Tabla2[[#This Row],[CONTRATISTA PRNCIPAL]],Hoja1!$L$5:$M$9,2,FALSE),"CJV")</f>
        <v>CJV</v>
      </c>
      <c r="S933" s="9" t="str">
        <f>IF(Tabla2[[#This Row],[EMPRESA]]=Tabla2[[#This Row],[CONTRATISTA PRNCIPAL]],"Principal","Secundaria")</f>
        <v>Secundaria</v>
      </c>
      <c r="T933" s="10">
        <f>IFERROR(1/COUNTIF(Tabla2[CONTRATISTA PRNCIPAL],Tabla2[[#This Row],[CONTRATISTA PRNCIPAL]]),0)</f>
        <v>6.6666666666666671E-3</v>
      </c>
      <c r="U933" s="33">
        <f ca="1">IF(((TODAY()-Tabla2[[#This Row],[FECHA NACIMIENTO]])/365)&lt;18,"Corregir", IF(((TODAY()-Tabla2[[#This Row],[FECHA NACIMIENTO]])/365)&gt;80, "Corregir",ROUNDDOWN(((TODAY()-Tabla2[[#This Row],[FECHA NACIMIENTO]])/365),0)))</f>
        <v>33</v>
      </c>
      <c r="V93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933" s="34" t="str">
        <f ca="1">+IF(Tabla2[[#This Row],[Edad]]="Corregir","Corregir","Ok")</f>
        <v>Ok</v>
      </c>
      <c r="X933" s="10" t="str">
        <f>+IFERROR(VLOOKUP(Tabla2[[#This Row],[DISTRITO SEGÚN DNI]],Hoja1!$A$2:$B$55,2,FALSE),"No")</f>
        <v>No</v>
      </c>
      <c r="Y933" s="10" t="str">
        <f>IF(OR(LOWER(Tabla2[[#This Row],[GENERO]])="masculino", LOWER(Tabla2[[#This Row],[GENERO]])="femenino"),"OK","Corregir")</f>
        <v>OK</v>
      </c>
      <c r="Z933" s="10" t="str">
        <f>+IF(Tabla2[[#This Row],[Nro. DNI / CE]]="","Corregir",IF(LEN(Tabla2[[#This Row],[Nro. DNI / CE]])&gt;=8,"OK","Corregir"))</f>
        <v>OK</v>
      </c>
      <c r="AA933" s="10">
        <f>COUNTIF(Tabla2[APELLIDOS Y NOMBRES],Tabla2[[#This Row],[APELLIDOS Y NOMBRES]])</f>
        <v>1</v>
      </c>
      <c r="AB933" t="str">
        <f ca="1">+IFERROR(IF(Tabla2[[#This Row],[FECHA CESE/BAJA]]="","No Aplica",IF(AND(MONTH(Tabla2[[#This Row],[FECHA CESE/BAJA]])=MONTH(TODAY()-30),YEAR(Tabla2[[#This Row],[FECHA CESE/BAJA]])=YEAR(TODAY())),MONTH(TODAY()-30)&amp;"-"&amp;YEAR(TODAY()),"Borrar")),"No aplica")</f>
        <v>No Aplica</v>
      </c>
      <c r="AC933" t="str">
        <f ca="1">+IFERROR(IF(Tabla2[[#This Row],[FECHA INICIO DE LABORES EN OBRA]]="","No Aplica",IF(AND(MONTH(Tabla2[[#This Row],[FECHA INICIO DE LABORES EN OBRA]])=MONTH(TODAY()-30),YEAR(Tabla2[[#This Row],[FECHA INICIO DE LABORES EN OBRA]])=YEAR(TODAY())),MONTH(TODAY()-30)&amp;"-"&amp;YEAR(TODAY()),"No Aplica")),"No Aplica")</f>
        <v>8-2023</v>
      </c>
    </row>
    <row r="934" spans="1:29" x14ac:dyDescent="0.25">
      <c r="A934" s="2">
        <v>20521130327</v>
      </c>
      <c r="B934" s="3" t="s">
        <v>5766</v>
      </c>
      <c r="C934" s="3" t="s">
        <v>43</v>
      </c>
      <c r="D934" s="3">
        <v>41675359</v>
      </c>
      <c r="E934" s="3" t="s">
        <v>413</v>
      </c>
      <c r="F934" s="36">
        <v>32419</v>
      </c>
      <c r="G934" s="3">
        <v>1</v>
      </c>
      <c r="H934" s="3" t="s">
        <v>2420</v>
      </c>
      <c r="I934" s="3" t="s">
        <v>8623</v>
      </c>
      <c r="J934" s="3" t="s">
        <v>5767</v>
      </c>
      <c r="K934" s="3" t="s">
        <v>36</v>
      </c>
      <c r="L934" s="8" t="s">
        <v>9813</v>
      </c>
      <c r="M934" s="5"/>
      <c r="N934" s="13" t="s">
        <v>1043</v>
      </c>
      <c r="O934" s="5">
        <v>44893</v>
      </c>
      <c r="P934" s="8">
        <v>1</v>
      </c>
      <c r="Q934" s="9">
        <v>1</v>
      </c>
      <c r="R934" s="9" t="str">
        <f>IFERROR(VLOOKUP(Tabla2[[#This Row],[CONTRATISTA PRNCIPAL]],Hoja1!$L$5:$M$9,2,FALSE),"CJV")</f>
        <v>CJV</v>
      </c>
      <c r="S934" s="9" t="str">
        <f>IF(Tabla2[[#This Row],[EMPRESA]]=Tabla2[[#This Row],[CONTRATISTA PRNCIPAL]],"Principal","Secundaria")</f>
        <v>Secundaria</v>
      </c>
      <c r="T934" s="10">
        <f>IFERROR(1/COUNTIF(Tabla2[CONTRATISTA PRNCIPAL],Tabla2[[#This Row],[CONTRATISTA PRNCIPAL]]),0)</f>
        <v>6.6666666666666671E-3</v>
      </c>
      <c r="U934" s="33">
        <f ca="1">IF(((TODAY()-Tabla2[[#This Row],[FECHA NACIMIENTO]])/365)&lt;18,"Corregir", IF(((TODAY()-Tabla2[[#This Row],[FECHA NACIMIENTO]])/365)&gt;80, "Corregir",ROUNDDOWN(((TODAY()-Tabla2[[#This Row],[FECHA NACIMIENTO]])/365),0)))</f>
        <v>34</v>
      </c>
      <c r="V93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934" s="34" t="str">
        <f ca="1">+IF(Tabla2[[#This Row],[Edad]]="Corregir","Corregir","Ok")</f>
        <v>Ok</v>
      </c>
      <c r="X934" s="10" t="str">
        <f>+IFERROR(VLOOKUP(Tabla2[[#This Row],[DISTRITO SEGÚN DNI]],Hoja1!$A$2:$B$55,2,FALSE),"No")</f>
        <v>SANTA ANITA</v>
      </c>
      <c r="Y934" s="10" t="str">
        <f>IF(OR(LOWER(Tabla2[[#This Row],[GENERO]])="masculino", LOWER(Tabla2[[#This Row],[GENERO]])="femenino"),"OK","Corregir")</f>
        <v>OK</v>
      </c>
      <c r="Z934" s="10" t="str">
        <f>+IF(Tabla2[[#This Row],[Nro. DNI / CE]]="","Corregir",IF(LEN(Tabla2[[#This Row],[Nro. DNI / CE]])&gt;=8,"OK","Corregir"))</f>
        <v>OK</v>
      </c>
      <c r="AA934" s="10">
        <f>COUNTIF(Tabla2[APELLIDOS Y NOMBRES],Tabla2[[#This Row],[APELLIDOS Y NOMBRES]])</f>
        <v>1</v>
      </c>
      <c r="AB934" t="str">
        <f ca="1">+IFERROR(IF(Tabla2[[#This Row],[FECHA CESE/BAJA]]="","No Aplica",IF(AND(MONTH(Tabla2[[#This Row],[FECHA CESE/BAJA]])=MONTH(TODAY()-30),YEAR(Tabla2[[#This Row],[FECHA CESE/BAJA]])=YEAR(TODAY())),MONTH(TODAY()-30)&amp;"-"&amp;YEAR(TODAY()),"Borrar")),"No aplica")</f>
        <v>No Aplica</v>
      </c>
      <c r="AC934" t="str">
        <f ca="1">+IFERROR(IF(Tabla2[[#This Row],[FECHA INICIO DE LABORES EN OBRA]]="","No Aplica",IF(AND(MONTH(Tabla2[[#This Row],[FECHA INICIO DE LABORES EN OBRA]])=MONTH(TODAY()-30),YEAR(Tabla2[[#This Row],[FECHA INICIO DE LABORES EN OBRA]])=YEAR(TODAY())),MONTH(TODAY()-30)&amp;"-"&amp;YEAR(TODAY()),"No Aplica")),"No Aplica")</f>
        <v>No Aplica</v>
      </c>
    </row>
    <row r="935" spans="1:29" x14ac:dyDescent="0.25">
      <c r="A935" s="2">
        <v>20521130327</v>
      </c>
      <c r="B935" s="3" t="s">
        <v>5766</v>
      </c>
      <c r="C935" s="3" t="s">
        <v>43</v>
      </c>
      <c r="D935" s="3" t="s">
        <v>414</v>
      </c>
      <c r="E935" s="3" t="s">
        <v>415</v>
      </c>
      <c r="F935" s="36">
        <v>31280</v>
      </c>
      <c r="G935" s="3">
        <v>1</v>
      </c>
      <c r="H935" s="3" t="s">
        <v>5768</v>
      </c>
      <c r="I935" s="3" t="s">
        <v>8623</v>
      </c>
      <c r="J935" s="3" t="s">
        <v>5769</v>
      </c>
      <c r="K935" s="3" t="s">
        <v>36</v>
      </c>
      <c r="L935" s="8" t="s">
        <v>9813</v>
      </c>
      <c r="M935" s="5"/>
      <c r="N935" s="13" t="s">
        <v>1043</v>
      </c>
      <c r="O935" s="5">
        <v>44925</v>
      </c>
      <c r="P935" s="8">
        <v>1</v>
      </c>
      <c r="Q935" s="9">
        <v>1</v>
      </c>
      <c r="R935" s="9" t="str">
        <f>IFERROR(VLOOKUP(Tabla2[[#This Row],[CONTRATISTA PRNCIPAL]],Hoja1!$L$5:$M$9,2,FALSE),"CJV")</f>
        <v>CJV</v>
      </c>
      <c r="S935" s="9" t="str">
        <f>IF(Tabla2[[#This Row],[EMPRESA]]=Tabla2[[#This Row],[CONTRATISTA PRNCIPAL]],"Principal","Secundaria")</f>
        <v>Secundaria</v>
      </c>
      <c r="T935" s="10">
        <f>IFERROR(1/COUNTIF(Tabla2[CONTRATISTA PRNCIPAL],Tabla2[[#This Row],[CONTRATISTA PRNCIPAL]]),0)</f>
        <v>6.6666666666666671E-3</v>
      </c>
      <c r="U935" s="33">
        <f ca="1">IF(((TODAY()-Tabla2[[#This Row],[FECHA NACIMIENTO]])/365)&lt;18,"Corregir", IF(((TODAY()-Tabla2[[#This Row],[FECHA NACIMIENTO]])/365)&gt;80, "Corregir",ROUNDDOWN(((TODAY()-Tabla2[[#This Row],[FECHA NACIMIENTO]])/365),0)))</f>
        <v>38</v>
      </c>
      <c r="V93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935" s="34" t="str">
        <f ca="1">+IF(Tabla2[[#This Row],[Edad]]="Corregir","Corregir","Ok")</f>
        <v>Ok</v>
      </c>
      <c r="X935" s="10" t="str">
        <f>+IFERROR(VLOOKUP(Tabla2[[#This Row],[DISTRITO SEGÚN DNI]],Hoja1!$A$2:$B$55,2,FALSE),"No")</f>
        <v>SANTA ANITA</v>
      </c>
      <c r="Y935" s="10" t="str">
        <f>IF(OR(LOWER(Tabla2[[#This Row],[GENERO]])="masculino", LOWER(Tabla2[[#This Row],[GENERO]])="femenino"),"OK","Corregir")</f>
        <v>OK</v>
      </c>
      <c r="Z935" s="10" t="str">
        <f>+IF(Tabla2[[#This Row],[Nro. DNI / CE]]="","Corregir",IF(LEN(Tabla2[[#This Row],[Nro. DNI / CE]])&gt;=8,"OK","Corregir"))</f>
        <v>OK</v>
      </c>
      <c r="AA935" s="10">
        <f>COUNTIF(Tabla2[APELLIDOS Y NOMBRES],Tabla2[[#This Row],[APELLIDOS Y NOMBRES]])</f>
        <v>1</v>
      </c>
      <c r="AB935" t="str">
        <f ca="1">+IFERROR(IF(Tabla2[[#This Row],[FECHA CESE/BAJA]]="","No Aplica",IF(AND(MONTH(Tabla2[[#This Row],[FECHA CESE/BAJA]])=MONTH(TODAY()-30),YEAR(Tabla2[[#This Row],[FECHA CESE/BAJA]])=YEAR(TODAY())),MONTH(TODAY()-30)&amp;"-"&amp;YEAR(TODAY()),"Borrar")),"No aplica")</f>
        <v>No Aplica</v>
      </c>
      <c r="AC935" t="str">
        <f ca="1">+IFERROR(IF(Tabla2[[#This Row],[FECHA INICIO DE LABORES EN OBRA]]="","No Aplica",IF(AND(MONTH(Tabla2[[#This Row],[FECHA INICIO DE LABORES EN OBRA]])=MONTH(TODAY()-30),YEAR(Tabla2[[#This Row],[FECHA INICIO DE LABORES EN OBRA]])=YEAR(TODAY())),MONTH(TODAY()-30)&amp;"-"&amp;YEAR(TODAY()),"No Aplica")),"No Aplica")</f>
        <v>No Aplica</v>
      </c>
    </row>
    <row r="936" spans="1:29" x14ac:dyDescent="0.25">
      <c r="A936" s="2">
        <v>20521130327</v>
      </c>
      <c r="B936" s="3" t="s">
        <v>5766</v>
      </c>
      <c r="C936" s="3" t="s">
        <v>43</v>
      </c>
      <c r="D936" s="3" t="s">
        <v>8624</v>
      </c>
      <c r="E936" s="3" t="s">
        <v>8625</v>
      </c>
      <c r="F936" s="36">
        <v>34080</v>
      </c>
      <c r="G936" s="3">
        <v>1</v>
      </c>
      <c r="H936" s="3" t="s">
        <v>5772</v>
      </c>
      <c r="I936" s="3" t="s">
        <v>8623</v>
      </c>
      <c r="J936" s="3" t="s">
        <v>8626</v>
      </c>
      <c r="K936" s="3" t="s">
        <v>1077</v>
      </c>
      <c r="L936" s="8" t="s">
        <v>9813</v>
      </c>
      <c r="M936" s="5"/>
      <c r="N936" s="13" t="s">
        <v>1043</v>
      </c>
      <c r="O936" s="5">
        <v>45114</v>
      </c>
      <c r="P936" s="8">
        <v>1</v>
      </c>
      <c r="Q936" s="9">
        <v>1</v>
      </c>
      <c r="R936" s="9" t="str">
        <f>IFERROR(VLOOKUP(Tabla2[[#This Row],[CONTRATISTA PRNCIPAL]],Hoja1!$L$5:$M$9,2,FALSE),"CJV")</f>
        <v>CJV</v>
      </c>
      <c r="S936" s="9" t="str">
        <f>IF(Tabla2[[#This Row],[EMPRESA]]=Tabla2[[#This Row],[CONTRATISTA PRNCIPAL]],"Principal","Secundaria")</f>
        <v>Secundaria</v>
      </c>
      <c r="T936" s="10">
        <f>IFERROR(1/COUNTIF(Tabla2[CONTRATISTA PRNCIPAL],Tabla2[[#This Row],[CONTRATISTA PRNCIPAL]]),0)</f>
        <v>6.6666666666666671E-3</v>
      </c>
      <c r="U936" s="33">
        <f ca="1">IF(((TODAY()-Tabla2[[#This Row],[FECHA NACIMIENTO]])/365)&lt;18,"Corregir", IF(((TODAY()-Tabla2[[#This Row],[FECHA NACIMIENTO]])/365)&gt;80, "Corregir",ROUNDDOWN(((TODAY()-Tabla2[[#This Row],[FECHA NACIMIENTO]])/365),0)))</f>
        <v>30</v>
      </c>
      <c r="V93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936" s="34" t="str">
        <f ca="1">+IF(Tabla2[[#This Row],[Edad]]="Corregir","Corregir","Ok")</f>
        <v>Ok</v>
      </c>
      <c r="X936" s="10" t="str">
        <f>+IFERROR(VLOOKUP(Tabla2[[#This Row],[DISTRITO SEGÚN DNI]],Hoja1!$A$2:$B$55,2,FALSE),"No")</f>
        <v>No</v>
      </c>
      <c r="Y936" s="10" t="str">
        <f>IF(OR(LOWER(Tabla2[[#This Row],[GENERO]])="masculino", LOWER(Tabla2[[#This Row],[GENERO]])="femenino"),"OK","Corregir")</f>
        <v>OK</v>
      </c>
      <c r="Z936" s="10" t="str">
        <f>+IF(Tabla2[[#This Row],[Nro. DNI / CE]]="","Corregir",IF(LEN(Tabla2[[#This Row],[Nro. DNI / CE]])&gt;=8,"OK","Corregir"))</f>
        <v>OK</v>
      </c>
      <c r="AA936" s="10">
        <f>COUNTIF(Tabla2[APELLIDOS Y NOMBRES],Tabla2[[#This Row],[APELLIDOS Y NOMBRES]])</f>
        <v>1</v>
      </c>
      <c r="AB936" t="str">
        <f ca="1">+IFERROR(IF(Tabla2[[#This Row],[FECHA CESE/BAJA]]="","No Aplica",IF(AND(MONTH(Tabla2[[#This Row],[FECHA CESE/BAJA]])=MONTH(TODAY()-30),YEAR(Tabla2[[#This Row],[FECHA CESE/BAJA]])=YEAR(TODAY())),MONTH(TODAY()-30)&amp;"-"&amp;YEAR(TODAY()),"Borrar")),"No aplica")</f>
        <v>No Aplica</v>
      </c>
      <c r="AC936" t="str">
        <f ca="1">+IFERROR(IF(Tabla2[[#This Row],[FECHA INICIO DE LABORES EN OBRA]]="","No Aplica",IF(AND(MONTH(Tabla2[[#This Row],[FECHA INICIO DE LABORES EN OBRA]])=MONTH(TODAY()-30),YEAR(Tabla2[[#This Row],[FECHA INICIO DE LABORES EN OBRA]])=YEAR(TODAY())),MONTH(TODAY()-30)&amp;"-"&amp;YEAR(TODAY()),"No Aplica")),"No Aplica")</f>
        <v>No Aplica</v>
      </c>
    </row>
    <row r="937" spans="1:29" x14ac:dyDescent="0.25">
      <c r="A937" s="2" t="s">
        <v>5774</v>
      </c>
      <c r="B937" s="3" t="s">
        <v>5775</v>
      </c>
      <c r="C937" s="3" t="s">
        <v>43</v>
      </c>
      <c r="D937" s="3">
        <v>45144047</v>
      </c>
      <c r="E937" s="3" t="s">
        <v>10452</v>
      </c>
      <c r="F937" s="36">
        <v>32294</v>
      </c>
      <c r="G937" s="3">
        <v>1</v>
      </c>
      <c r="H937" s="3" t="s">
        <v>4612</v>
      </c>
      <c r="I937" s="3" t="s">
        <v>4420</v>
      </c>
      <c r="J937" s="3" t="s">
        <v>5776</v>
      </c>
      <c r="K937" s="3" t="s">
        <v>1161</v>
      </c>
      <c r="L937" s="8" t="s">
        <v>9813</v>
      </c>
      <c r="M937" s="5"/>
      <c r="N937" s="13" t="s">
        <v>1043</v>
      </c>
      <c r="O937" s="5">
        <v>45078</v>
      </c>
      <c r="P937" s="8">
        <v>1</v>
      </c>
      <c r="Q937" s="9">
        <v>1</v>
      </c>
      <c r="R937" s="9" t="str">
        <f>IFERROR(VLOOKUP(Tabla2[[#This Row],[CONTRATISTA PRNCIPAL]],Hoja1!$L$5:$M$9,2,FALSE),"CJV")</f>
        <v>CJV</v>
      </c>
      <c r="S937" s="9" t="str">
        <f>IF(Tabla2[[#This Row],[EMPRESA]]=Tabla2[[#This Row],[CONTRATISTA PRNCIPAL]],"Principal","Secundaria")</f>
        <v>Secundaria</v>
      </c>
      <c r="T937" s="10">
        <f>IFERROR(1/COUNTIF(Tabla2[CONTRATISTA PRNCIPAL],Tabla2[[#This Row],[CONTRATISTA PRNCIPAL]]),0)</f>
        <v>6.6666666666666671E-3</v>
      </c>
      <c r="U937" s="33">
        <f ca="1">IF(((TODAY()-Tabla2[[#This Row],[FECHA NACIMIENTO]])/365)&lt;18,"Corregir", IF(((TODAY()-Tabla2[[#This Row],[FECHA NACIMIENTO]])/365)&gt;80, "Corregir",ROUNDDOWN(((TODAY()-Tabla2[[#This Row],[FECHA NACIMIENTO]])/365),0)))</f>
        <v>35</v>
      </c>
      <c r="V93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937" s="34" t="str">
        <f ca="1">+IF(Tabla2[[#This Row],[Edad]]="Corregir","Corregir","Ok")</f>
        <v>Ok</v>
      </c>
      <c r="X937" s="10" t="str">
        <f>+IFERROR(VLOOKUP(Tabla2[[#This Row],[DISTRITO SEGÚN DNI]],Hoja1!$A$2:$B$55,2,FALSE),"No")</f>
        <v>No</v>
      </c>
      <c r="Y937" s="10" t="str">
        <f>IF(OR(LOWER(Tabla2[[#This Row],[GENERO]])="masculino", LOWER(Tabla2[[#This Row],[GENERO]])="femenino"),"OK","Corregir")</f>
        <v>OK</v>
      </c>
      <c r="Z937" s="10" t="str">
        <f>+IF(Tabla2[[#This Row],[Nro. DNI / CE]]="","Corregir",IF(LEN(Tabla2[[#This Row],[Nro. DNI / CE]])&gt;=8,"OK","Corregir"))</f>
        <v>OK</v>
      </c>
      <c r="AA937" s="10">
        <f>COUNTIF(Tabla2[APELLIDOS Y NOMBRES],Tabla2[[#This Row],[APELLIDOS Y NOMBRES]])</f>
        <v>1</v>
      </c>
      <c r="AB937" t="str">
        <f ca="1">+IFERROR(IF(Tabla2[[#This Row],[FECHA CESE/BAJA]]="","No Aplica",IF(AND(MONTH(Tabla2[[#This Row],[FECHA CESE/BAJA]])=MONTH(TODAY()-30),YEAR(Tabla2[[#This Row],[FECHA CESE/BAJA]])=YEAR(TODAY())),MONTH(TODAY()-30)&amp;"-"&amp;YEAR(TODAY()),"Borrar")),"No aplica")</f>
        <v>No Aplica</v>
      </c>
      <c r="AC937" t="str">
        <f ca="1">+IFERROR(IF(Tabla2[[#This Row],[FECHA INICIO DE LABORES EN OBRA]]="","No Aplica",IF(AND(MONTH(Tabla2[[#This Row],[FECHA INICIO DE LABORES EN OBRA]])=MONTH(TODAY()-30),YEAR(Tabla2[[#This Row],[FECHA INICIO DE LABORES EN OBRA]])=YEAR(TODAY())),MONTH(TODAY()-30)&amp;"-"&amp;YEAR(TODAY()),"No Aplica")),"No Aplica")</f>
        <v>No Aplica</v>
      </c>
    </row>
    <row r="938" spans="1:29" x14ac:dyDescent="0.25">
      <c r="A938" s="2" t="s">
        <v>5774</v>
      </c>
      <c r="B938" s="3" t="s">
        <v>5775</v>
      </c>
      <c r="C938" s="3" t="s">
        <v>43</v>
      </c>
      <c r="D938" s="3" t="s">
        <v>416</v>
      </c>
      <c r="E938" s="3" t="s">
        <v>417</v>
      </c>
      <c r="F938" s="36">
        <v>32773</v>
      </c>
      <c r="G938" s="3">
        <v>1</v>
      </c>
      <c r="H938" s="3" t="s">
        <v>5777</v>
      </c>
      <c r="I938" s="3" t="s">
        <v>4420</v>
      </c>
      <c r="J938" s="3" t="s">
        <v>5778</v>
      </c>
      <c r="K938" s="3" t="s">
        <v>32</v>
      </c>
      <c r="L938" s="8" t="s">
        <v>9813</v>
      </c>
      <c r="M938" s="5"/>
      <c r="N938" s="13" t="s">
        <v>1043</v>
      </c>
      <c r="O938" s="5">
        <v>45010</v>
      </c>
      <c r="P938" s="8">
        <v>1</v>
      </c>
      <c r="Q938" s="9">
        <v>1</v>
      </c>
      <c r="R938" s="9" t="str">
        <f>IFERROR(VLOOKUP(Tabla2[[#This Row],[CONTRATISTA PRNCIPAL]],Hoja1!$L$5:$M$9,2,FALSE),"CJV")</f>
        <v>CJV</v>
      </c>
      <c r="S938" s="9" t="str">
        <f>IF(Tabla2[[#This Row],[EMPRESA]]=Tabla2[[#This Row],[CONTRATISTA PRNCIPAL]],"Principal","Secundaria")</f>
        <v>Secundaria</v>
      </c>
      <c r="T938" s="10">
        <f>IFERROR(1/COUNTIF(Tabla2[CONTRATISTA PRNCIPAL],Tabla2[[#This Row],[CONTRATISTA PRNCIPAL]]),0)</f>
        <v>6.6666666666666671E-3</v>
      </c>
      <c r="U938" s="33">
        <f ca="1">IF(((TODAY()-Tabla2[[#This Row],[FECHA NACIMIENTO]])/365)&lt;18,"Corregir", IF(((TODAY()-Tabla2[[#This Row],[FECHA NACIMIENTO]])/365)&gt;80, "Corregir",ROUNDDOWN(((TODAY()-Tabla2[[#This Row],[FECHA NACIMIENTO]])/365),0)))</f>
        <v>33</v>
      </c>
      <c r="V93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938" s="34" t="str">
        <f ca="1">+IF(Tabla2[[#This Row],[Edad]]="Corregir","Corregir","Ok")</f>
        <v>Ok</v>
      </c>
      <c r="X938" s="10" t="str">
        <f>+IFERROR(VLOOKUP(Tabla2[[#This Row],[DISTRITO SEGÚN DNI]],Hoja1!$A$2:$B$55,2,FALSE),"No")</f>
        <v>CALLAO</v>
      </c>
      <c r="Y938" s="10" t="str">
        <f>IF(OR(LOWER(Tabla2[[#This Row],[GENERO]])="masculino", LOWER(Tabla2[[#This Row],[GENERO]])="femenino"),"OK","Corregir")</f>
        <v>OK</v>
      </c>
      <c r="Z938" s="10" t="str">
        <f>+IF(Tabla2[[#This Row],[Nro. DNI / CE]]="","Corregir",IF(LEN(Tabla2[[#This Row],[Nro. DNI / CE]])&gt;=8,"OK","Corregir"))</f>
        <v>OK</v>
      </c>
      <c r="AA938" s="10">
        <f>COUNTIF(Tabla2[APELLIDOS Y NOMBRES],Tabla2[[#This Row],[APELLIDOS Y NOMBRES]])</f>
        <v>1</v>
      </c>
      <c r="AB938" t="str">
        <f ca="1">+IFERROR(IF(Tabla2[[#This Row],[FECHA CESE/BAJA]]="","No Aplica",IF(AND(MONTH(Tabla2[[#This Row],[FECHA CESE/BAJA]])=MONTH(TODAY()-30),YEAR(Tabla2[[#This Row],[FECHA CESE/BAJA]])=YEAR(TODAY())),MONTH(TODAY()-30)&amp;"-"&amp;YEAR(TODAY()),"Borrar")),"No aplica")</f>
        <v>No Aplica</v>
      </c>
      <c r="AC938" t="str">
        <f ca="1">+IFERROR(IF(Tabla2[[#This Row],[FECHA INICIO DE LABORES EN OBRA]]="","No Aplica",IF(AND(MONTH(Tabla2[[#This Row],[FECHA INICIO DE LABORES EN OBRA]])=MONTH(TODAY()-30),YEAR(Tabla2[[#This Row],[FECHA INICIO DE LABORES EN OBRA]])=YEAR(TODAY())),MONTH(TODAY()-30)&amp;"-"&amp;YEAR(TODAY()),"No Aplica")),"No Aplica")</f>
        <v>No Aplica</v>
      </c>
    </row>
    <row r="939" spans="1:29" x14ac:dyDescent="0.25">
      <c r="A939" s="2" t="s">
        <v>3783</v>
      </c>
      <c r="B939" s="3" t="s">
        <v>63</v>
      </c>
      <c r="C939" s="3" t="s">
        <v>63</v>
      </c>
      <c r="D939" s="3" t="s">
        <v>3784</v>
      </c>
      <c r="E939" s="3" t="s">
        <v>3785</v>
      </c>
      <c r="F939" s="36">
        <v>32886</v>
      </c>
      <c r="G939" s="3">
        <v>2</v>
      </c>
      <c r="H939" s="3" t="s">
        <v>1972</v>
      </c>
      <c r="I939" s="3" t="s">
        <v>3786</v>
      </c>
      <c r="J939" s="3" t="s">
        <v>3787</v>
      </c>
      <c r="K939" s="3" t="s">
        <v>1139</v>
      </c>
      <c r="L939" s="8" t="s">
        <v>9813</v>
      </c>
      <c r="M939" s="5"/>
      <c r="N939" s="13" t="s">
        <v>2456</v>
      </c>
      <c r="O939" s="5">
        <v>44774</v>
      </c>
      <c r="P939" s="8">
        <v>1</v>
      </c>
      <c r="Q939" s="9">
        <v>4</v>
      </c>
      <c r="R939" s="9" t="str">
        <f>IFERROR(VLOOKUP(Tabla2[[#This Row],[CONTRATISTA PRNCIPAL]],Hoja1!$L$5:$M$9,2,FALSE),"CJV")</f>
        <v>CJV</v>
      </c>
      <c r="S939" s="9" t="str">
        <f>IF(Tabla2[[#This Row],[EMPRESA]]=Tabla2[[#This Row],[CONTRATISTA PRNCIPAL]],"Principal","Secundaria")</f>
        <v>Principal</v>
      </c>
      <c r="T939" s="10">
        <f>IFERROR(1/COUNTIF(Tabla2[CONTRATISTA PRNCIPAL],Tabla2[[#This Row],[CONTRATISTA PRNCIPAL]]),0)</f>
        <v>1.2500000000000001E-2</v>
      </c>
      <c r="U939" s="33">
        <f ca="1">IF(((TODAY()-Tabla2[[#This Row],[FECHA NACIMIENTO]])/365)&lt;18,"Corregir", IF(((TODAY()-Tabla2[[#This Row],[FECHA NACIMIENTO]])/365)&gt;80, "Corregir",ROUNDDOWN(((TODAY()-Tabla2[[#This Row],[FECHA NACIMIENTO]])/365),0)))</f>
        <v>33</v>
      </c>
      <c r="V93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939" s="34" t="str">
        <f ca="1">+IF(Tabla2[[#This Row],[Edad]]="Corregir","Corregir","Ok")</f>
        <v>Ok</v>
      </c>
      <c r="X939" s="10" t="str">
        <f>+IFERROR(VLOOKUP(Tabla2[[#This Row],[DISTRITO SEGÚN DNI]],Hoja1!$A$2:$B$55,2,FALSE),"No")</f>
        <v>No</v>
      </c>
      <c r="Y939" s="10" t="str">
        <f>IF(OR(LOWER(Tabla2[[#This Row],[GENERO]])="masculino", LOWER(Tabla2[[#This Row],[GENERO]])="femenino"),"OK","Corregir")</f>
        <v>OK</v>
      </c>
      <c r="Z939" s="10" t="str">
        <f>+IF(Tabla2[[#This Row],[Nro. DNI / CE]]="","Corregir",IF(LEN(Tabla2[[#This Row],[Nro. DNI / CE]])&gt;=8,"OK","Corregir"))</f>
        <v>OK</v>
      </c>
      <c r="AA939" s="10">
        <f>COUNTIF(Tabla2[APELLIDOS Y NOMBRES],Tabla2[[#This Row],[APELLIDOS Y NOMBRES]])</f>
        <v>1</v>
      </c>
      <c r="AB939" t="str">
        <f ca="1">+IFERROR(IF(Tabla2[[#This Row],[FECHA CESE/BAJA]]="","No Aplica",IF(AND(MONTH(Tabla2[[#This Row],[FECHA CESE/BAJA]])=MONTH(TODAY()-30),YEAR(Tabla2[[#This Row],[FECHA CESE/BAJA]])=YEAR(TODAY())),MONTH(TODAY()-30)&amp;"-"&amp;YEAR(TODAY()),"Borrar")),"No aplica")</f>
        <v>No Aplica</v>
      </c>
      <c r="AC939" t="str">
        <f ca="1">+IFERROR(IF(Tabla2[[#This Row],[FECHA INICIO DE LABORES EN OBRA]]="","No Aplica",IF(AND(MONTH(Tabla2[[#This Row],[FECHA INICIO DE LABORES EN OBRA]])=MONTH(TODAY()-30),YEAR(Tabla2[[#This Row],[FECHA INICIO DE LABORES EN OBRA]])=YEAR(TODAY())),MONTH(TODAY()-30)&amp;"-"&amp;YEAR(TODAY()),"No Aplica")),"No Aplica")</f>
        <v>No Aplica</v>
      </c>
    </row>
    <row r="940" spans="1:29" x14ac:dyDescent="0.25">
      <c r="A940" s="2" t="s">
        <v>3783</v>
      </c>
      <c r="B940" s="3" t="s">
        <v>63</v>
      </c>
      <c r="C940" s="3" t="s">
        <v>63</v>
      </c>
      <c r="D940" s="3" t="s">
        <v>732</v>
      </c>
      <c r="E940" s="3" t="s">
        <v>733</v>
      </c>
      <c r="F940" s="36">
        <v>35033</v>
      </c>
      <c r="G940" s="3">
        <v>2</v>
      </c>
      <c r="H940" s="3" t="s">
        <v>1453</v>
      </c>
      <c r="I940" s="3" t="s">
        <v>3786</v>
      </c>
      <c r="J940" s="3" t="s">
        <v>3789</v>
      </c>
      <c r="K940" s="3" t="s">
        <v>93</v>
      </c>
      <c r="L940" s="8" t="s">
        <v>9813</v>
      </c>
      <c r="M940" s="5"/>
      <c r="N940" s="13" t="s">
        <v>2456</v>
      </c>
      <c r="O940" s="5">
        <v>44824</v>
      </c>
      <c r="P940" s="8">
        <v>1</v>
      </c>
      <c r="Q940" s="9">
        <v>4</v>
      </c>
      <c r="R940" s="9" t="str">
        <f>IFERROR(VLOOKUP(Tabla2[[#This Row],[CONTRATISTA PRNCIPAL]],Hoja1!$L$5:$M$9,2,FALSE),"CJV")</f>
        <v>CJV</v>
      </c>
      <c r="S940" s="9" t="str">
        <f>IF(Tabla2[[#This Row],[EMPRESA]]=Tabla2[[#This Row],[CONTRATISTA PRNCIPAL]],"Principal","Secundaria")</f>
        <v>Principal</v>
      </c>
      <c r="T940" s="10">
        <f>IFERROR(1/COUNTIF(Tabla2[CONTRATISTA PRNCIPAL],Tabla2[[#This Row],[CONTRATISTA PRNCIPAL]]),0)</f>
        <v>1.2500000000000001E-2</v>
      </c>
      <c r="U940" s="33">
        <f ca="1">IF(((TODAY()-Tabla2[[#This Row],[FECHA NACIMIENTO]])/365)&lt;18,"Corregir", IF(((TODAY()-Tabla2[[#This Row],[FECHA NACIMIENTO]])/365)&gt;80, "Corregir",ROUNDDOWN(((TODAY()-Tabla2[[#This Row],[FECHA NACIMIENTO]])/365),0)))</f>
        <v>27</v>
      </c>
      <c r="V94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940" s="34" t="str">
        <f ca="1">+IF(Tabla2[[#This Row],[Edad]]="Corregir","Corregir","Ok")</f>
        <v>Ok</v>
      </c>
      <c r="X940" s="10" t="str">
        <f>+IFERROR(VLOOKUP(Tabla2[[#This Row],[DISTRITO SEGÚN DNI]],Hoja1!$A$2:$B$55,2,FALSE),"No")</f>
        <v>ATE</v>
      </c>
      <c r="Y940" s="10" t="str">
        <f>IF(OR(LOWER(Tabla2[[#This Row],[GENERO]])="masculino", LOWER(Tabla2[[#This Row],[GENERO]])="femenino"),"OK","Corregir")</f>
        <v>OK</v>
      </c>
      <c r="Z940" s="10" t="str">
        <f>+IF(Tabla2[[#This Row],[Nro. DNI / CE]]="","Corregir",IF(LEN(Tabla2[[#This Row],[Nro. DNI / CE]])&gt;=8,"OK","Corregir"))</f>
        <v>OK</v>
      </c>
      <c r="AA940" s="10">
        <f>COUNTIF(Tabla2[APELLIDOS Y NOMBRES],Tabla2[[#This Row],[APELLIDOS Y NOMBRES]])</f>
        <v>1</v>
      </c>
      <c r="AB940" t="str">
        <f ca="1">+IFERROR(IF(Tabla2[[#This Row],[FECHA CESE/BAJA]]="","No Aplica",IF(AND(MONTH(Tabla2[[#This Row],[FECHA CESE/BAJA]])=MONTH(TODAY()-30),YEAR(Tabla2[[#This Row],[FECHA CESE/BAJA]])=YEAR(TODAY())),MONTH(TODAY()-30)&amp;"-"&amp;YEAR(TODAY()),"Borrar")),"No aplica")</f>
        <v>No Aplica</v>
      </c>
      <c r="AC940" t="str">
        <f ca="1">+IFERROR(IF(Tabla2[[#This Row],[FECHA INICIO DE LABORES EN OBRA]]="","No Aplica",IF(AND(MONTH(Tabla2[[#This Row],[FECHA INICIO DE LABORES EN OBRA]])=MONTH(TODAY()-30),YEAR(Tabla2[[#This Row],[FECHA INICIO DE LABORES EN OBRA]])=YEAR(TODAY())),MONTH(TODAY()-30)&amp;"-"&amp;YEAR(TODAY()),"No Aplica")),"No Aplica")</f>
        <v>No Aplica</v>
      </c>
    </row>
    <row r="941" spans="1:29" x14ac:dyDescent="0.25">
      <c r="A941" s="2" t="s">
        <v>3783</v>
      </c>
      <c r="B941" s="3" t="s">
        <v>63</v>
      </c>
      <c r="C941" s="3" t="s">
        <v>63</v>
      </c>
      <c r="D941" s="3" t="s">
        <v>734</v>
      </c>
      <c r="E941" s="3" t="s">
        <v>735</v>
      </c>
      <c r="F941" s="36">
        <v>33095</v>
      </c>
      <c r="G941" s="3">
        <v>2</v>
      </c>
      <c r="H941" s="3" t="s">
        <v>1453</v>
      </c>
      <c r="I941" s="3" t="s">
        <v>3786</v>
      </c>
      <c r="J941" s="3" t="s">
        <v>3790</v>
      </c>
      <c r="K941" s="3" t="s">
        <v>93</v>
      </c>
      <c r="L941" s="8" t="s">
        <v>9813</v>
      </c>
      <c r="M941" s="5"/>
      <c r="N941" s="13" t="s">
        <v>2456</v>
      </c>
      <c r="O941" s="5">
        <v>44852</v>
      </c>
      <c r="P941" s="8">
        <v>1</v>
      </c>
      <c r="Q941" s="9">
        <v>4</v>
      </c>
      <c r="R941" s="9" t="str">
        <f>IFERROR(VLOOKUP(Tabla2[[#This Row],[CONTRATISTA PRNCIPAL]],Hoja1!$L$5:$M$9,2,FALSE),"CJV")</f>
        <v>CJV</v>
      </c>
      <c r="S941" s="9" t="str">
        <f>IF(Tabla2[[#This Row],[EMPRESA]]=Tabla2[[#This Row],[CONTRATISTA PRNCIPAL]],"Principal","Secundaria")</f>
        <v>Principal</v>
      </c>
      <c r="T941" s="10">
        <f>IFERROR(1/COUNTIF(Tabla2[CONTRATISTA PRNCIPAL],Tabla2[[#This Row],[CONTRATISTA PRNCIPAL]]),0)</f>
        <v>1.2500000000000001E-2</v>
      </c>
      <c r="U941" s="33">
        <f ca="1">IF(((TODAY()-Tabla2[[#This Row],[FECHA NACIMIENTO]])/365)&lt;18,"Corregir", IF(((TODAY()-Tabla2[[#This Row],[FECHA NACIMIENTO]])/365)&gt;80, "Corregir",ROUNDDOWN(((TODAY()-Tabla2[[#This Row],[FECHA NACIMIENTO]])/365),0)))</f>
        <v>33</v>
      </c>
      <c r="V94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941" s="34" t="str">
        <f ca="1">+IF(Tabla2[[#This Row],[Edad]]="Corregir","Corregir","Ok")</f>
        <v>Ok</v>
      </c>
      <c r="X941" s="10" t="str">
        <f>+IFERROR(VLOOKUP(Tabla2[[#This Row],[DISTRITO SEGÚN DNI]],Hoja1!$A$2:$B$55,2,FALSE),"No")</f>
        <v>ATE</v>
      </c>
      <c r="Y941" s="10" t="str">
        <f>IF(OR(LOWER(Tabla2[[#This Row],[GENERO]])="masculino", LOWER(Tabla2[[#This Row],[GENERO]])="femenino"),"OK","Corregir")</f>
        <v>OK</v>
      </c>
      <c r="Z941" s="10" t="str">
        <f>+IF(Tabla2[[#This Row],[Nro. DNI / CE]]="","Corregir",IF(LEN(Tabla2[[#This Row],[Nro. DNI / CE]])&gt;=8,"OK","Corregir"))</f>
        <v>OK</v>
      </c>
      <c r="AA941" s="10">
        <f>COUNTIF(Tabla2[APELLIDOS Y NOMBRES],Tabla2[[#This Row],[APELLIDOS Y NOMBRES]])</f>
        <v>1</v>
      </c>
      <c r="AB941" t="str">
        <f ca="1">+IFERROR(IF(Tabla2[[#This Row],[FECHA CESE/BAJA]]="","No Aplica",IF(AND(MONTH(Tabla2[[#This Row],[FECHA CESE/BAJA]])=MONTH(TODAY()-30),YEAR(Tabla2[[#This Row],[FECHA CESE/BAJA]])=YEAR(TODAY())),MONTH(TODAY()-30)&amp;"-"&amp;YEAR(TODAY()),"Borrar")),"No aplica")</f>
        <v>No Aplica</v>
      </c>
      <c r="AC941" t="str">
        <f ca="1">+IFERROR(IF(Tabla2[[#This Row],[FECHA INICIO DE LABORES EN OBRA]]="","No Aplica",IF(AND(MONTH(Tabla2[[#This Row],[FECHA INICIO DE LABORES EN OBRA]])=MONTH(TODAY()-30),YEAR(Tabla2[[#This Row],[FECHA INICIO DE LABORES EN OBRA]])=YEAR(TODAY())),MONTH(TODAY()-30)&amp;"-"&amp;YEAR(TODAY()),"No Aplica")),"No Aplica")</f>
        <v>No Aplica</v>
      </c>
    </row>
    <row r="942" spans="1:29" x14ac:dyDescent="0.25">
      <c r="A942" s="2" t="s">
        <v>3783</v>
      </c>
      <c r="B942" s="3" t="s">
        <v>63</v>
      </c>
      <c r="C942" s="3" t="s">
        <v>63</v>
      </c>
      <c r="D942" s="3">
        <v>43602410</v>
      </c>
      <c r="E942" s="3" t="s">
        <v>3794</v>
      </c>
      <c r="F942" s="36">
        <v>31342</v>
      </c>
      <c r="G942" s="3">
        <v>2</v>
      </c>
      <c r="H942" s="3" t="s">
        <v>3777</v>
      </c>
      <c r="I942" s="3" t="s">
        <v>3786</v>
      </c>
      <c r="J942" s="3" t="s">
        <v>3795</v>
      </c>
      <c r="K942" s="3" t="s">
        <v>1164</v>
      </c>
      <c r="L942" s="8" t="s">
        <v>9813</v>
      </c>
      <c r="M942" s="5"/>
      <c r="N942" s="13" t="s">
        <v>2456</v>
      </c>
      <c r="O942" s="5">
        <v>44886</v>
      </c>
      <c r="P942" s="8">
        <v>1</v>
      </c>
      <c r="Q942" s="9">
        <v>4</v>
      </c>
      <c r="R942" s="9" t="str">
        <f>IFERROR(VLOOKUP(Tabla2[[#This Row],[CONTRATISTA PRNCIPAL]],Hoja1!$L$5:$M$9,2,FALSE),"CJV")</f>
        <v>CJV</v>
      </c>
      <c r="S942" s="9" t="str">
        <f>IF(Tabla2[[#This Row],[EMPRESA]]=Tabla2[[#This Row],[CONTRATISTA PRNCIPAL]],"Principal","Secundaria")</f>
        <v>Principal</v>
      </c>
      <c r="T942" s="10">
        <f>IFERROR(1/COUNTIF(Tabla2[CONTRATISTA PRNCIPAL],Tabla2[[#This Row],[CONTRATISTA PRNCIPAL]]),0)</f>
        <v>1.2500000000000001E-2</v>
      </c>
      <c r="U942" s="33">
        <f ca="1">IF(((TODAY()-Tabla2[[#This Row],[FECHA NACIMIENTO]])/365)&lt;18,"Corregir", IF(((TODAY()-Tabla2[[#This Row],[FECHA NACIMIENTO]])/365)&gt;80, "Corregir",ROUNDDOWN(((TODAY()-Tabla2[[#This Row],[FECHA NACIMIENTO]])/365),0)))</f>
        <v>37</v>
      </c>
      <c r="V94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942" s="34" t="str">
        <f ca="1">+IF(Tabla2[[#This Row],[Edad]]="Corregir","Corregir","Ok")</f>
        <v>Ok</v>
      </c>
      <c r="X942" s="10" t="str">
        <f>+IFERROR(VLOOKUP(Tabla2[[#This Row],[DISTRITO SEGÚN DNI]],Hoja1!$A$2:$B$55,2,FALSE),"No")</f>
        <v>No</v>
      </c>
      <c r="Y942" s="10" t="str">
        <f>IF(OR(LOWER(Tabla2[[#This Row],[GENERO]])="masculino", LOWER(Tabla2[[#This Row],[GENERO]])="femenino"),"OK","Corregir")</f>
        <v>OK</v>
      </c>
      <c r="Z942" s="10" t="str">
        <f>+IF(Tabla2[[#This Row],[Nro. DNI / CE]]="","Corregir",IF(LEN(Tabla2[[#This Row],[Nro. DNI / CE]])&gt;=8,"OK","Corregir"))</f>
        <v>OK</v>
      </c>
      <c r="AA942" s="10">
        <f>COUNTIF(Tabla2[APELLIDOS Y NOMBRES],Tabla2[[#This Row],[APELLIDOS Y NOMBRES]])</f>
        <v>1</v>
      </c>
      <c r="AB942" t="str">
        <f ca="1">+IFERROR(IF(Tabla2[[#This Row],[FECHA CESE/BAJA]]="","No Aplica",IF(AND(MONTH(Tabla2[[#This Row],[FECHA CESE/BAJA]])=MONTH(TODAY()-30),YEAR(Tabla2[[#This Row],[FECHA CESE/BAJA]])=YEAR(TODAY())),MONTH(TODAY()-30)&amp;"-"&amp;YEAR(TODAY()),"Borrar")),"No aplica")</f>
        <v>No Aplica</v>
      </c>
      <c r="AC942" t="str">
        <f ca="1">+IFERROR(IF(Tabla2[[#This Row],[FECHA INICIO DE LABORES EN OBRA]]="","No Aplica",IF(AND(MONTH(Tabla2[[#This Row],[FECHA INICIO DE LABORES EN OBRA]])=MONTH(TODAY()-30),YEAR(Tabla2[[#This Row],[FECHA INICIO DE LABORES EN OBRA]])=YEAR(TODAY())),MONTH(TODAY()-30)&amp;"-"&amp;YEAR(TODAY()),"No Aplica")),"No Aplica")</f>
        <v>No Aplica</v>
      </c>
    </row>
    <row r="943" spans="1:29" x14ac:dyDescent="0.25">
      <c r="A943" s="2" t="s">
        <v>3783</v>
      </c>
      <c r="B943" s="3" t="s">
        <v>63</v>
      </c>
      <c r="C943" s="3" t="s">
        <v>63</v>
      </c>
      <c r="D943" s="3">
        <v>47217569</v>
      </c>
      <c r="E943" s="3" t="s">
        <v>3796</v>
      </c>
      <c r="F943" s="36">
        <v>33707</v>
      </c>
      <c r="G943" s="3">
        <v>2</v>
      </c>
      <c r="H943" s="3" t="s">
        <v>3777</v>
      </c>
      <c r="I943" s="3" t="s">
        <v>3786</v>
      </c>
      <c r="J943" s="3" t="s">
        <v>3797</v>
      </c>
      <c r="K943" s="3" t="s">
        <v>1178</v>
      </c>
      <c r="L943" s="8" t="s">
        <v>9813</v>
      </c>
      <c r="M943" s="5"/>
      <c r="N943" s="13" t="s">
        <v>2456</v>
      </c>
      <c r="O943" s="5">
        <v>44886</v>
      </c>
      <c r="P943" s="8">
        <v>1</v>
      </c>
      <c r="Q943" s="9">
        <v>4</v>
      </c>
      <c r="R943" s="9" t="str">
        <f>IFERROR(VLOOKUP(Tabla2[[#This Row],[CONTRATISTA PRNCIPAL]],Hoja1!$L$5:$M$9,2,FALSE),"CJV")</f>
        <v>CJV</v>
      </c>
      <c r="S943" s="9" t="str">
        <f>IF(Tabla2[[#This Row],[EMPRESA]]=Tabla2[[#This Row],[CONTRATISTA PRNCIPAL]],"Principal","Secundaria")</f>
        <v>Principal</v>
      </c>
      <c r="T943" s="10">
        <f>IFERROR(1/COUNTIF(Tabla2[CONTRATISTA PRNCIPAL],Tabla2[[#This Row],[CONTRATISTA PRNCIPAL]]),0)</f>
        <v>1.2500000000000001E-2</v>
      </c>
      <c r="U943" s="33">
        <f ca="1">IF(((TODAY()-Tabla2[[#This Row],[FECHA NACIMIENTO]])/365)&lt;18,"Corregir", IF(((TODAY()-Tabla2[[#This Row],[FECHA NACIMIENTO]])/365)&gt;80, "Corregir",ROUNDDOWN(((TODAY()-Tabla2[[#This Row],[FECHA NACIMIENTO]])/365),0)))</f>
        <v>31</v>
      </c>
      <c r="V94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943" s="34" t="str">
        <f ca="1">+IF(Tabla2[[#This Row],[Edad]]="Corregir","Corregir","Ok")</f>
        <v>Ok</v>
      </c>
      <c r="X943" s="10" t="str">
        <f>+IFERROR(VLOOKUP(Tabla2[[#This Row],[DISTRITO SEGÚN DNI]],Hoja1!$A$2:$B$55,2,FALSE),"No")</f>
        <v>No</v>
      </c>
      <c r="Y943" s="10" t="str">
        <f>IF(OR(LOWER(Tabla2[[#This Row],[GENERO]])="masculino", LOWER(Tabla2[[#This Row],[GENERO]])="femenino"),"OK","Corregir")</f>
        <v>OK</v>
      </c>
      <c r="Z943" s="10" t="str">
        <f>+IF(Tabla2[[#This Row],[Nro. DNI / CE]]="","Corregir",IF(LEN(Tabla2[[#This Row],[Nro. DNI / CE]])&gt;=8,"OK","Corregir"))</f>
        <v>OK</v>
      </c>
      <c r="AA943" s="10">
        <f>COUNTIF(Tabla2[APELLIDOS Y NOMBRES],Tabla2[[#This Row],[APELLIDOS Y NOMBRES]])</f>
        <v>1</v>
      </c>
      <c r="AB943" t="str">
        <f ca="1">+IFERROR(IF(Tabla2[[#This Row],[FECHA CESE/BAJA]]="","No Aplica",IF(AND(MONTH(Tabla2[[#This Row],[FECHA CESE/BAJA]])=MONTH(TODAY()-30),YEAR(Tabla2[[#This Row],[FECHA CESE/BAJA]])=YEAR(TODAY())),MONTH(TODAY()-30)&amp;"-"&amp;YEAR(TODAY()),"Borrar")),"No aplica")</f>
        <v>No Aplica</v>
      </c>
      <c r="AC943" t="str">
        <f ca="1">+IFERROR(IF(Tabla2[[#This Row],[FECHA INICIO DE LABORES EN OBRA]]="","No Aplica",IF(AND(MONTH(Tabla2[[#This Row],[FECHA INICIO DE LABORES EN OBRA]])=MONTH(TODAY()-30),YEAR(Tabla2[[#This Row],[FECHA INICIO DE LABORES EN OBRA]])=YEAR(TODAY())),MONTH(TODAY()-30)&amp;"-"&amp;YEAR(TODAY()),"No Aplica")),"No Aplica")</f>
        <v>No Aplica</v>
      </c>
    </row>
    <row r="944" spans="1:29" x14ac:dyDescent="0.25">
      <c r="A944" s="2" t="s">
        <v>3783</v>
      </c>
      <c r="B944" s="3" t="s">
        <v>63</v>
      </c>
      <c r="C944" s="3" t="s">
        <v>63</v>
      </c>
      <c r="D944" s="3">
        <v>47664442</v>
      </c>
      <c r="E944" s="3" t="s">
        <v>736</v>
      </c>
      <c r="F944" s="36">
        <v>32976</v>
      </c>
      <c r="G944" s="3">
        <v>2</v>
      </c>
      <c r="H944" s="3" t="s">
        <v>3777</v>
      </c>
      <c r="I944" s="3" t="s">
        <v>3786</v>
      </c>
      <c r="J944" s="3" t="s">
        <v>3798</v>
      </c>
      <c r="K944" s="3" t="s">
        <v>93</v>
      </c>
      <c r="L944" s="8" t="s">
        <v>9813</v>
      </c>
      <c r="M944" s="5"/>
      <c r="N944" s="13" t="s">
        <v>2456</v>
      </c>
      <c r="O944" s="5">
        <v>44886</v>
      </c>
      <c r="P944" s="8">
        <v>1</v>
      </c>
      <c r="Q944" s="9">
        <v>4</v>
      </c>
      <c r="R944" s="9" t="str">
        <f>IFERROR(VLOOKUP(Tabla2[[#This Row],[CONTRATISTA PRNCIPAL]],Hoja1!$L$5:$M$9,2,FALSE),"CJV")</f>
        <v>CJV</v>
      </c>
      <c r="S944" s="9" t="str">
        <f>IF(Tabla2[[#This Row],[EMPRESA]]=Tabla2[[#This Row],[CONTRATISTA PRNCIPAL]],"Principal","Secundaria")</f>
        <v>Principal</v>
      </c>
      <c r="T944" s="10">
        <f>IFERROR(1/COUNTIF(Tabla2[CONTRATISTA PRNCIPAL],Tabla2[[#This Row],[CONTRATISTA PRNCIPAL]]),0)</f>
        <v>1.2500000000000001E-2</v>
      </c>
      <c r="U944" s="33">
        <f ca="1">IF(((TODAY()-Tabla2[[#This Row],[FECHA NACIMIENTO]])/365)&lt;18,"Corregir", IF(((TODAY()-Tabla2[[#This Row],[FECHA NACIMIENTO]])/365)&gt;80, "Corregir",ROUNDDOWN(((TODAY()-Tabla2[[#This Row],[FECHA NACIMIENTO]])/365),0)))</f>
        <v>33</v>
      </c>
      <c r="V94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944" s="34" t="str">
        <f ca="1">+IF(Tabla2[[#This Row],[Edad]]="Corregir","Corregir","Ok")</f>
        <v>Ok</v>
      </c>
      <c r="X944" s="10" t="str">
        <f>+IFERROR(VLOOKUP(Tabla2[[#This Row],[DISTRITO SEGÚN DNI]],Hoja1!$A$2:$B$55,2,FALSE),"No")</f>
        <v>ATE</v>
      </c>
      <c r="Y944" s="10" t="str">
        <f>IF(OR(LOWER(Tabla2[[#This Row],[GENERO]])="masculino", LOWER(Tabla2[[#This Row],[GENERO]])="femenino"),"OK","Corregir")</f>
        <v>OK</v>
      </c>
      <c r="Z944" s="10" t="str">
        <f>+IF(Tabla2[[#This Row],[Nro. DNI / CE]]="","Corregir",IF(LEN(Tabla2[[#This Row],[Nro. DNI / CE]])&gt;=8,"OK","Corregir"))</f>
        <v>OK</v>
      </c>
      <c r="AA944" s="10">
        <f>COUNTIF(Tabla2[APELLIDOS Y NOMBRES],Tabla2[[#This Row],[APELLIDOS Y NOMBRES]])</f>
        <v>1</v>
      </c>
      <c r="AB944" t="str">
        <f ca="1">+IFERROR(IF(Tabla2[[#This Row],[FECHA CESE/BAJA]]="","No Aplica",IF(AND(MONTH(Tabla2[[#This Row],[FECHA CESE/BAJA]])=MONTH(TODAY()-30),YEAR(Tabla2[[#This Row],[FECHA CESE/BAJA]])=YEAR(TODAY())),MONTH(TODAY()-30)&amp;"-"&amp;YEAR(TODAY()),"Borrar")),"No aplica")</f>
        <v>No Aplica</v>
      </c>
      <c r="AC944" t="str">
        <f ca="1">+IFERROR(IF(Tabla2[[#This Row],[FECHA INICIO DE LABORES EN OBRA]]="","No Aplica",IF(AND(MONTH(Tabla2[[#This Row],[FECHA INICIO DE LABORES EN OBRA]])=MONTH(TODAY()-30),YEAR(Tabla2[[#This Row],[FECHA INICIO DE LABORES EN OBRA]])=YEAR(TODAY())),MONTH(TODAY()-30)&amp;"-"&amp;YEAR(TODAY()),"No Aplica")),"No Aplica")</f>
        <v>No Aplica</v>
      </c>
    </row>
    <row r="945" spans="1:29" x14ac:dyDescent="0.25">
      <c r="A945" s="2" t="s">
        <v>3783</v>
      </c>
      <c r="B945" s="3" t="s">
        <v>63</v>
      </c>
      <c r="C945" s="3" t="s">
        <v>63</v>
      </c>
      <c r="D945" s="3" t="s">
        <v>3807</v>
      </c>
      <c r="E945" s="3" t="s">
        <v>3808</v>
      </c>
      <c r="F945" s="36">
        <v>34526</v>
      </c>
      <c r="G945" s="3">
        <v>2</v>
      </c>
      <c r="H945" s="3" t="s">
        <v>3777</v>
      </c>
      <c r="I945" s="3" t="s">
        <v>3786</v>
      </c>
      <c r="J945" s="3" t="s">
        <v>3809</v>
      </c>
      <c r="K945" s="3" t="s">
        <v>3810</v>
      </c>
      <c r="L945" s="8" t="s">
        <v>9813</v>
      </c>
      <c r="M945" s="5"/>
      <c r="N945" s="13" t="s">
        <v>2456</v>
      </c>
      <c r="O945" s="5">
        <v>44930</v>
      </c>
      <c r="P945" s="8">
        <v>1</v>
      </c>
      <c r="Q945" s="9">
        <v>4</v>
      </c>
      <c r="R945" s="9" t="str">
        <f>IFERROR(VLOOKUP(Tabla2[[#This Row],[CONTRATISTA PRNCIPAL]],Hoja1!$L$5:$M$9,2,FALSE),"CJV")</f>
        <v>CJV</v>
      </c>
      <c r="S945" s="9" t="str">
        <f>IF(Tabla2[[#This Row],[EMPRESA]]=Tabla2[[#This Row],[CONTRATISTA PRNCIPAL]],"Principal","Secundaria")</f>
        <v>Principal</v>
      </c>
      <c r="T945" s="10">
        <f>IFERROR(1/COUNTIF(Tabla2[CONTRATISTA PRNCIPAL],Tabla2[[#This Row],[CONTRATISTA PRNCIPAL]]),0)</f>
        <v>1.2500000000000001E-2</v>
      </c>
      <c r="U945" s="33">
        <f ca="1">IF(((TODAY()-Tabla2[[#This Row],[FECHA NACIMIENTO]])/365)&lt;18,"Corregir", IF(((TODAY()-Tabla2[[#This Row],[FECHA NACIMIENTO]])/365)&gt;80, "Corregir",ROUNDDOWN(((TODAY()-Tabla2[[#This Row],[FECHA NACIMIENTO]])/365),0)))</f>
        <v>29</v>
      </c>
      <c r="V94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945" s="34" t="str">
        <f ca="1">+IF(Tabla2[[#This Row],[Edad]]="Corregir","Corregir","Ok")</f>
        <v>Ok</v>
      </c>
      <c r="X945" s="10" t="str">
        <f>+IFERROR(VLOOKUP(Tabla2[[#This Row],[DISTRITO SEGÚN DNI]],Hoja1!$A$2:$B$55,2,FALSE),"No")</f>
        <v>No</v>
      </c>
      <c r="Y945" s="10" t="str">
        <f>IF(OR(LOWER(Tabla2[[#This Row],[GENERO]])="masculino", LOWER(Tabla2[[#This Row],[GENERO]])="femenino"),"OK","Corregir")</f>
        <v>OK</v>
      </c>
      <c r="Z945" s="10" t="str">
        <f>+IF(Tabla2[[#This Row],[Nro. DNI / CE]]="","Corregir",IF(LEN(Tabla2[[#This Row],[Nro. DNI / CE]])&gt;=8,"OK","Corregir"))</f>
        <v>OK</v>
      </c>
      <c r="AA945" s="10">
        <f>COUNTIF(Tabla2[APELLIDOS Y NOMBRES],Tabla2[[#This Row],[APELLIDOS Y NOMBRES]])</f>
        <v>1</v>
      </c>
      <c r="AB945" t="str">
        <f ca="1">+IFERROR(IF(Tabla2[[#This Row],[FECHA CESE/BAJA]]="","No Aplica",IF(AND(MONTH(Tabla2[[#This Row],[FECHA CESE/BAJA]])=MONTH(TODAY()-30),YEAR(Tabla2[[#This Row],[FECHA CESE/BAJA]])=YEAR(TODAY())),MONTH(TODAY()-30)&amp;"-"&amp;YEAR(TODAY()),"Borrar")),"No aplica")</f>
        <v>No Aplica</v>
      </c>
      <c r="AC945" t="str">
        <f ca="1">+IFERROR(IF(Tabla2[[#This Row],[FECHA INICIO DE LABORES EN OBRA]]="","No Aplica",IF(AND(MONTH(Tabla2[[#This Row],[FECHA INICIO DE LABORES EN OBRA]])=MONTH(TODAY()-30),YEAR(Tabla2[[#This Row],[FECHA INICIO DE LABORES EN OBRA]])=YEAR(TODAY())),MONTH(TODAY()-30)&amp;"-"&amp;YEAR(TODAY()),"No Aplica")),"No Aplica")</f>
        <v>No Aplica</v>
      </c>
    </row>
    <row r="946" spans="1:29" x14ac:dyDescent="0.25">
      <c r="A946" s="2" t="s">
        <v>3783</v>
      </c>
      <c r="B946" s="3" t="s">
        <v>63</v>
      </c>
      <c r="C946" s="3" t="s">
        <v>63</v>
      </c>
      <c r="D946" s="3" t="s">
        <v>3811</v>
      </c>
      <c r="E946" s="3" t="s">
        <v>3812</v>
      </c>
      <c r="F946" s="36">
        <v>32770</v>
      </c>
      <c r="G946" s="3">
        <v>2</v>
      </c>
      <c r="H946" s="3" t="s">
        <v>3777</v>
      </c>
      <c r="I946" s="3" t="s">
        <v>3786</v>
      </c>
      <c r="J946" s="3" t="s">
        <v>3813</v>
      </c>
      <c r="K946" s="3" t="s">
        <v>1095</v>
      </c>
      <c r="L946" s="8" t="s">
        <v>9813</v>
      </c>
      <c r="M946" s="5"/>
      <c r="N946" s="13" t="s">
        <v>3814</v>
      </c>
      <c r="O946" s="5">
        <v>44994</v>
      </c>
      <c r="P946" s="8">
        <v>1</v>
      </c>
      <c r="Q946" s="9">
        <v>4</v>
      </c>
      <c r="R946" s="9" t="str">
        <f>IFERROR(VLOOKUP(Tabla2[[#This Row],[CONTRATISTA PRNCIPAL]],Hoja1!$L$5:$M$9,2,FALSE),"CJV")</f>
        <v>CJV</v>
      </c>
      <c r="S946" s="9" t="str">
        <f>IF(Tabla2[[#This Row],[EMPRESA]]=Tabla2[[#This Row],[CONTRATISTA PRNCIPAL]],"Principal","Secundaria")</f>
        <v>Principal</v>
      </c>
      <c r="T946" s="10">
        <f>IFERROR(1/COUNTIF(Tabla2[CONTRATISTA PRNCIPAL],Tabla2[[#This Row],[CONTRATISTA PRNCIPAL]]),0)</f>
        <v>1.2500000000000001E-2</v>
      </c>
      <c r="U946" s="33">
        <f ca="1">IF(((TODAY()-Tabla2[[#This Row],[FECHA NACIMIENTO]])/365)&lt;18,"Corregir", IF(((TODAY()-Tabla2[[#This Row],[FECHA NACIMIENTO]])/365)&gt;80, "Corregir",ROUNDDOWN(((TODAY()-Tabla2[[#This Row],[FECHA NACIMIENTO]])/365),0)))</f>
        <v>33</v>
      </c>
      <c r="V94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946" s="34" t="str">
        <f ca="1">+IF(Tabla2[[#This Row],[Edad]]="Corregir","Corregir","Ok")</f>
        <v>Ok</v>
      </c>
      <c r="X946" s="10" t="str">
        <f>+IFERROR(VLOOKUP(Tabla2[[#This Row],[DISTRITO SEGÚN DNI]],Hoja1!$A$2:$B$55,2,FALSE),"No")</f>
        <v>No</v>
      </c>
      <c r="Y946" s="10" t="str">
        <f>IF(OR(LOWER(Tabla2[[#This Row],[GENERO]])="masculino", LOWER(Tabla2[[#This Row],[GENERO]])="femenino"),"OK","Corregir")</f>
        <v>OK</v>
      </c>
      <c r="Z946" s="10" t="str">
        <f>+IF(Tabla2[[#This Row],[Nro. DNI / CE]]="","Corregir",IF(LEN(Tabla2[[#This Row],[Nro. DNI / CE]])&gt;=8,"OK","Corregir"))</f>
        <v>OK</v>
      </c>
      <c r="AA946" s="10">
        <f>COUNTIF(Tabla2[APELLIDOS Y NOMBRES],Tabla2[[#This Row],[APELLIDOS Y NOMBRES]])</f>
        <v>1</v>
      </c>
      <c r="AB946" t="str">
        <f ca="1">+IFERROR(IF(Tabla2[[#This Row],[FECHA CESE/BAJA]]="","No Aplica",IF(AND(MONTH(Tabla2[[#This Row],[FECHA CESE/BAJA]])=MONTH(TODAY()-30),YEAR(Tabla2[[#This Row],[FECHA CESE/BAJA]])=YEAR(TODAY())),MONTH(TODAY()-30)&amp;"-"&amp;YEAR(TODAY()),"Borrar")),"No aplica")</f>
        <v>No Aplica</v>
      </c>
      <c r="AC946" t="str">
        <f ca="1">+IFERROR(IF(Tabla2[[#This Row],[FECHA INICIO DE LABORES EN OBRA]]="","No Aplica",IF(AND(MONTH(Tabla2[[#This Row],[FECHA INICIO DE LABORES EN OBRA]])=MONTH(TODAY()-30),YEAR(Tabla2[[#This Row],[FECHA INICIO DE LABORES EN OBRA]])=YEAR(TODAY())),MONTH(TODAY()-30)&amp;"-"&amp;YEAR(TODAY()),"No Aplica")),"No Aplica")</f>
        <v>No Aplica</v>
      </c>
    </row>
    <row r="947" spans="1:29" x14ac:dyDescent="0.25">
      <c r="A947" s="2" t="s">
        <v>3783</v>
      </c>
      <c r="B947" s="3" t="s">
        <v>63</v>
      </c>
      <c r="C947" s="3" t="s">
        <v>63</v>
      </c>
      <c r="D947" s="3" t="s">
        <v>3818</v>
      </c>
      <c r="E947" s="3" t="s">
        <v>3819</v>
      </c>
      <c r="F947" s="36">
        <v>38126</v>
      </c>
      <c r="G947" s="3">
        <v>2</v>
      </c>
      <c r="H947" s="3" t="s">
        <v>3777</v>
      </c>
      <c r="I947" s="3" t="s">
        <v>3786</v>
      </c>
      <c r="J947" s="3" t="s">
        <v>3820</v>
      </c>
      <c r="K947" s="3" t="s">
        <v>3821</v>
      </c>
      <c r="L947" s="8" t="s">
        <v>9813</v>
      </c>
      <c r="M947" s="5"/>
      <c r="N947" s="13" t="s">
        <v>2456</v>
      </c>
      <c r="O947" s="5">
        <v>44837</v>
      </c>
      <c r="P947" s="8">
        <v>1</v>
      </c>
      <c r="Q947" s="9">
        <v>4</v>
      </c>
      <c r="R947" s="9" t="str">
        <f>IFERROR(VLOOKUP(Tabla2[[#This Row],[CONTRATISTA PRNCIPAL]],Hoja1!$L$5:$M$9,2,FALSE),"CJV")</f>
        <v>CJV</v>
      </c>
      <c r="S947" s="9" t="str">
        <f>IF(Tabla2[[#This Row],[EMPRESA]]=Tabla2[[#This Row],[CONTRATISTA PRNCIPAL]],"Principal","Secundaria")</f>
        <v>Principal</v>
      </c>
      <c r="T947" s="10">
        <f>IFERROR(1/COUNTIF(Tabla2[CONTRATISTA PRNCIPAL],Tabla2[[#This Row],[CONTRATISTA PRNCIPAL]]),0)</f>
        <v>1.2500000000000001E-2</v>
      </c>
      <c r="U947" s="33">
        <f ca="1">IF(((TODAY()-Tabla2[[#This Row],[FECHA NACIMIENTO]])/365)&lt;18,"Corregir", IF(((TODAY()-Tabla2[[#This Row],[FECHA NACIMIENTO]])/365)&gt;80, "Corregir",ROUNDDOWN(((TODAY()-Tabla2[[#This Row],[FECHA NACIMIENTO]])/365),0)))</f>
        <v>19</v>
      </c>
      <c r="V94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947" s="34" t="str">
        <f ca="1">+IF(Tabla2[[#This Row],[Edad]]="Corregir","Corregir","Ok")</f>
        <v>Ok</v>
      </c>
      <c r="X947" s="10" t="str">
        <f>+IFERROR(VLOOKUP(Tabla2[[#This Row],[DISTRITO SEGÚN DNI]],Hoja1!$A$2:$B$55,2,FALSE),"No")</f>
        <v>No</v>
      </c>
      <c r="Y947" s="10" t="str">
        <f>IF(OR(LOWER(Tabla2[[#This Row],[GENERO]])="masculino", LOWER(Tabla2[[#This Row],[GENERO]])="femenino"),"OK","Corregir")</f>
        <v>OK</v>
      </c>
      <c r="Z947" s="10" t="str">
        <f>+IF(Tabla2[[#This Row],[Nro. DNI / CE]]="","Corregir",IF(LEN(Tabla2[[#This Row],[Nro. DNI / CE]])&gt;=8,"OK","Corregir"))</f>
        <v>OK</v>
      </c>
      <c r="AA947" s="10">
        <f>COUNTIF(Tabla2[APELLIDOS Y NOMBRES],Tabla2[[#This Row],[APELLIDOS Y NOMBRES]])</f>
        <v>1</v>
      </c>
      <c r="AB947" t="str">
        <f ca="1">+IFERROR(IF(Tabla2[[#This Row],[FECHA CESE/BAJA]]="","No Aplica",IF(AND(MONTH(Tabla2[[#This Row],[FECHA CESE/BAJA]])=MONTH(TODAY()-30),YEAR(Tabla2[[#This Row],[FECHA CESE/BAJA]])=YEAR(TODAY())),MONTH(TODAY()-30)&amp;"-"&amp;YEAR(TODAY()),"Borrar")),"No aplica")</f>
        <v>No Aplica</v>
      </c>
      <c r="AC947" t="str">
        <f ca="1">+IFERROR(IF(Tabla2[[#This Row],[FECHA INICIO DE LABORES EN OBRA]]="","No Aplica",IF(AND(MONTH(Tabla2[[#This Row],[FECHA INICIO DE LABORES EN OBRA]])=MONTH(TODAY()-30),YEAR(Tabla2[[#This Row],[FECHA INICIO DE LABORES EN OBRA]])=YEAR(TODAY())),MONTH(TODAY()-30)&amp;"-"&amp;YEAR(TODAY()),"No Aplica")),"No Aplica")</f>
        <v>No Aplica</v>
      </c>
    </row>
    <row r="948" spans="1:29" x14ac:dyDescent="0.25">
      <c r="A948" s="2" t="s">
        <v>3783</v>
      </c>
      <c r="B948" s="3" t="s">
        <v>63</v>
      </c>
      <c r="C948" s="3" t="s">
        <v>63</v>
      </c>
      <c r="D948" s="3" t="s">
        <v>3822</v>
      </c>
      <c r="E948" s="3" t="s">
        <v>3823</v>
      </c>
      <c r="F948" s="36">
        <v>30095</v>
      </c>
      <c r="G948" s="3">
        <v>2</v>
      </c>
      <c r="H948" s="3" t="s">
        <v>3777</v>
      </c>
      <c r="I948" s="3" t="s">
        <v>3786</v>
      </c>
      <c r="J948" s="3" t="s">
        <v>3824</v>
      </c>
      <c r="K948" s="3" t="s">
        <v>1278</v>
      </c>
      <c r="L948" s="8" t="s">
        <v>9813</v>
      </c>
      <c r="M948" s="5"/>
      <c r="N948" s="13" t="s">
        <v>3814</v>
      </c>
      <c r="O948" s="5">
        <v>45006</v>
      </c>
      <c r="P948" s="8">
        <v>1</v>
      </c>
      <c r="Q948" s="9">
        <v>4</v>
      </c>
      <c r="R948" s="9" t="str">
        <f>IFERROR(VLOOKUP(Tabla2[[#This Row],[CONTRATISTA PRNCIPAL]],Hoja1!$L$5:$M$9,2,FALSE),"CJV")</f>
        <v>CJV</v>
      </c>
      <c r="S948" s="9" t="str">
        <f>IF(Tabla2[[#This Row],[EMPRESA]]=Tabla2[[#This Row],[CONTRATISTA PRNCIPAL]],"Principal","Secundaria")</f>
        <v>Principal</v>
      </c>
      <c r="T948" s="10">
        <f>IFERROR(1/COUNTIF(Tabla2[CONTRATISTA PRNCIPAL],Tabla2[[#This Row],[CONTRATISTA PRNCIPAL]]),0)</f>
        <v>1.2500000000000001E-2</v>
      </c>
      <c r="U948" s="33">
        <f ca="1">IF(((TODAY()-Tabla2[[#This Row],[FECHA NACIMIENTO]])/365)&lt;18,"Corregir", IF(((TODAY()-Tabla2[[#This Row],[FECHA NACIMIENTO]])/365)&gt;80, "Corregir",ROUNDDOWN(((TODAY()-Tabla2[[#This Row],[FECHA NACIMIENTO]])/365),0)))</f>
        <v>41</v>
      </c>
      <c r="V94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948" s="34" t="str">
        <f ca="1">+IF(Tabla2[[#This Row],[Edad]]="Corregir","Corregir","Ok")</f>
        <v>Ok</v>
      </c>
      <c r="X948" s="10" t="str">
        <f>+IFERROR(VLOOKUP(Tabla2[[#This Row],[DISTRITO SEGÚN DNI]],Hoja1!$A$2:$B$55,2,FALSE),"No")</f>
        <v>No</v>
      </c>
      <c r="Y948" s="10" t="str">
        <f>IF(OR(LOWER(Tabla2[[#This Row],[GENERO]])="masculino", LOWER(Tabla2[[#This Row],[GENERO]])="femenino"),"OK","Corregir")</f>
        <v>OK</v>
      </c>
      <c r="Z948" s="10" t="str">
        <f>+IF(Tabla2[[#This Row],[Nro. DNI / CE]]="","Corregir",IF(LEN(Tabla2[[#This Row],[Nro. DNI / CE]])&gt;=8,"OK","Corregir"))</f>
        <v>OK</v>
      </c>
      <c r="AA948" s="10">
        <f>COUNTIF(Tabla2[APELLIDOS Y NOMBRES],Tabla2[[#This Row],[APELLIDOS Y NOMBRES]])</f>
        <v>1</v>
      </c>
      <c r="AB948" t="str">
        <f ca="1">+IFERROR(IF(Tabla2[[#This Row],[FECHA CESE/BAJA]]="","No Aplica",IF(AND(MONTH(Tabla2[[#This Row],[FECHA CESE/BAJA]])=MONTH(TODAY()-30),YEAR(Tabla2[[#This Row],[FECHA CESE/BAJA]])=YEAR(TODAY())),MONTH(TODAY()-30)&amp;"-"&amp;YEAR(TODAY()),"Borrar")),"No aplica")</f>
        <v>No Aplica</v>
      </c>
      <c r="AC948" t="str">
        <f ca="1">+IFERROR(IF(Tabla2[[#This Row],[FECHA INICIO DE LABORES EN OBRA]]="","No Aplica",IF(AND(MONTH(Tabla2[[#This Row],[FECHA INICIO DE LABORES EN OBRA]])=MONTH(TODAY()-30),YEAR(Tabla2[[#This Row],[FECHA INICIO DE LABORES EN OBRA]])=YEAR(TODAY())),MONTH(TODAY()-30)&amp;"-"&amp;YEAR(TODAY()),"No Aplica")),"No Aplica")</f>
        <v>No Aplica</v>
      </c>
    </row>
    <row r="949" spans="1:29" x14ac:dyDescent="0.25">
      <c r="A949" s="2" t="s">
        <v>3783</v>
      </c>
      <c r="B949" s="3" t="s">
        <v>63</v>
      </c>
      <c r="C949" s="3" t="s">
        <v>63</v>
      </c>
      <c r="D949" s="3" t="s">
        <v>3825</v>
      </c>
      <c r="E949" s="3" t="s">
        <v>3826</v>
      </c>
      <c r="F949" s="36" t="s">
        <v>8951</v>
      </c>
      <c r="G949" s="3">
        <v>2</v>
      </c>
      <c r="H949" s="3" t="s">
        <v>3777</v>
      </c>
      <c r="I949" s="3" t="s">
        <v>3786</v>
      </c>
      <c r="J949" s="3" t="s">
        <v>3827</v>
      </c>
      <c r="K949" s="3" t="s">
        <v>3828</v>
      </c>
      <c r="L949" s="8" t="s">
        <v>9813</v>
      </c>
      <c r="M949" s="5"/>
      <c r="N949" s="13" t="s">
        <v>2456</v>
      </c>
      <c r="O949" s="5">
        <v>45048</v>
      </c>
      <c r="P949" s="8">
        <v>1</v>
      </c>
      <c r="Q949" s="9">
        <v>4</v>
      </c>
      <c r="R949" s="9" t="str">
        <f>IFERROR(VLOOKUP(Tabla2[[#This Row],[CONTRATISTA PRNCIPAL]],Hoja1!$L$5:$M$9,2,FALSE),"CJV")</f>
        <v>CJV</v>
      </c>
      <c r="S949" s="9" t="str">
        <f>IF(Tabla2[[#This Row],[EMPRESA]]=Tabla2[[#This Row],[CONTRATISTA PRNCIPAL]],"Principal","Secundaria")</f>
        <v>Principal</v>
      </c>
      <c r="T949" s="10">
        <f>IFERROR(1/COUNTIF(Tabla2[CONTRATISTA PRNCIPAL],Tabla2[[#This Row],[CONTRATISTA PRNCIPAL]]),0)</f>
        <v>1.2500000000000001E-2</v>
      </c>
      <c r="U949" s="33">
        <f ca="1">IF(((TODAY()-Tabla2[[#This Row],[FECHA NACIMIENTO]])/365)&lt;18,"Corregir", IF(((TODAY()-Tabla2[[#This Row],[FECHA NACIMIENTO]])/365)&gt;80, "Corregir",ROUNDDOWN(((TODAY()-Tabla2[[#This Row],[FECHA NACIMIENTO]])/365),0)))</f>
        <v>30</v>
      </c>
      <c r="V94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949" s="34" t="str">
        <f ca="1">+IF(Tabla2[[#This Row],[Edad]]="Corregir","Corregir","Ok")</f>
        <v>Ok</v>
      </c>
      <c r="X949" s="10" t="str">
        <f>+IFERROR(VLOOKUP(Tabla2[[#This Row],[DISTRITO SEGÚN DNI]],Hoja1!$A$2:$B$55,2,FALSE),"No")</f>
        <v>No</v>
      </c>
      <c r="Y949" s="10" t="str">
        <f>IF(OR(LOWER(Tabla2[[#This Row],[GENERO]])="masculino", LOWER(Tabla2[[#This Row],[GENERO]])="femenino"),"OK","Corregir")</f>
        <v>OK</v>
      </c>
      <c r="Z949" s="10" t="str">
        <f>+IF(Tabla2[[#This Row],[Nro. DNI / CE]]="","Corregir",IF(LEN(Tabla2[[#This Row],[Nro. DNI / CE]])&gt;=8,"OK","Corregir"))</f>
        <v>OK</v>
      </c>
      <c r="AA949" s="10">
        <f>COUNTIF(Tabla2[APELLIDOS Y NOMBRES],Tabla2[[#This Row],[APELLIDOS Y NOMBRES]])</f>
        <v>1</v>
      </c>
      <c r="AB949" t="str">
        <f ca="1">+IFERROR(IF(Tabla2[[#This Row],[FECHA CESE/BAJA]]="","No Aplica",IF(AND(MONTH(Tabla2[[#This Row],[FECHA CESE/BAJA]])=MONTH(TODAY()-30),YEAR(Tabla2[[#This Row],[FECHA CESE/BAJA]])=YEAR(TODAY())),MONTH(TODAY()-30)&amp;"-"&amp;YEAR(TODAY()),"Borrar")),"No aplica")</f>
        <v>No Aplica</v>
      </c>
      <c r="AC949" t="str">
        <f ca="1">+IFERROR(IF(Tabla2[[#This Row],[FECHA INICIO DE LABORES EN OBRA]]="","No Aplica",IF(AND(MONTH(Tabla2[[#This Row],[FECHA INICIO DE LABORES EN OBRA]])=MONTH(TODAY()-30),YEAR(Tabla2[[#This Row],[FECHA INICIO DE LABORES EN OBRA]])=YEAR(TODAY())),MONTH(TODAY()-30)&amp;"-"&amp;YEAR(TODAY()),"No Aplica")),"No Aplica")</f>
        <v>No Aplica</v>
      </c>
    </row>
    <row r="950" spans="1:29" x14ac:dyDescent="0.25">
      <c r="A950" s="2" t="s">
        <v>3783</v>
      </c>
      <c r="B950" s="3" t="s">
        <v>63</v>
      </c>
      <c r="C950" s="3" t="s">
        <v>63</v>
      </c>
      <c r="D950" s="3" t="s">
        <v>3829</v>
      </c>
      <c r="E950" s="3" t="s">
        <v>3830</v>
      </c>
      <c r="F950" s="36">
        <v>24937</v>
      </c>
      <c r="G950" s="3">
        <v>2</v>
      </c>
      <c r="H950" s="3" t="s">
        <v>3777</v>
      </c>
      <c r="I950" s="3" t="s">
        <v>3786</v>
      </c>
      <c r="J950" s="3" t="s">
        <v>3831</v>
      </c>
      <c r="K950" s="3" t="s">
        <v>3832</v>
      </c>
      <c r="L950" s="8" t="s">
        <v>9813</v>
      </c>
      <c r="M950" s="5"/>
      <c r="N950" s="13" t="s">
        <v>2456</v>
      </c>
      <c r="O950" s="5">
        <v>45055</v>
      </c>
      <c r="P950" s="8">
        <v>1</v>
      </c>
      <c r="Q950" s="9">
        <v>4</v>
      </c>
      <c r="R950" s="9" t="str">
        <f>IFERROR(VLOOKUP(Tabla2[[#This Row],[CONTRATISTA PRNCIPAL]],Hoja1!$L$5:$M$9,2,FALSE),"CJV")</f>
        <v>CJV</v>
      </c>
      <c r="S950" s="9" t="str">
        <f>IF(Tabla2[[#This Row],[EMPRESA]]=Tabla2[[#This Row],[CONTRATISTA PRNCIPAL]],"Principal","Secundaria")</f>
        <v>Principal</v>
      </c>
      <c r="T950" s="10">
        <f>IFERROR(1/COUNTIF(Tabla2[CONTRATISTA PRNCIPAL],Tabla2[[#This Row],[CONTRATISTA PRNCIPAL]]),0)</f>
        <v>1.2500000000000001E-2</v>
      </c>
      <c r="U950" s="33">
        <f ca="1">IF(((TODAY()-Tabla2[[#This Row],[FECHA NACIMIENTO]])/365)&lt;18,"Corregir", IF(((TODAY()-Tabla2[[#This Row],[FECHA NACIMIENTO]])/365)&gt;80, "Corregir",ROUNDDOWN(((TODAY()-Tabla2[[#This Row],[FECHA NACIMIENTO]])/365),0)))</f>
        <v>55</v>
      </c>
      <c r="V95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950" s="34" t="str">
        <f ca="1">+IF(Tabla2[[#This Row],[Edad]]="Corregir","Corregir","Ok")</f>
        <v>Ok</v>
      </c>
      <c r="X950" s="10" t="str">
        <f>+IFERROR(VLOOKUP(Tabla2[[#This Row],[DISTRITO SEGÚN DNI]],Hoja1!$A$2:$B$55,2,FALSE),"No")</f>
        <v>No</v>
      </c>
      <c r="Y950" s="10" t="str">
        <f>IF(OR(LOWER(Tabla2[[#This Row],[GENERO]])="masculino", LOWER(Tabla2[[#This Row],[GENERO]])="femenino"),"OK","Corregir")</f>
        <v>OK</v>
      </c>
      <c r="Z950" s="10" t="str">
        <f>+IF(Tabla2[[#This Row],[Nro. DNI / CE]]="","Corregir",IF(LEN(Tabla2[[#This Row],[Nro. DNI / CE]])&gt;=8,"OK","Corregir"))</f>
        <v>OK</v>
      </c>
      <c r="AA950" s="10">
        <f>COUNTIF(Tabla2[APELLIDOS Y NOMBRES],Tabla2[[#This Row],[APELLIDOS Y NOMBRES]])</f>
        <v>1</v>
      </c>
      <c r="AB950" t="str">
        <f ca="1">+IFERROR(IF(Tabla2[[#This Row],[FECHA CESE/BAJA]]="","No Aplica",IF(AND(MONTH(Tabla2[[#This Row],[FECHA CESE/BAJA]])=MONTH(TODAY()-30),YEAR(Tabla2[[#This Row],[FECHA CESE/BAJA]])=YEAR(TODAY())),MONTH(TODAY()-30)&amp;"-"&amp;YEAR(TODAY()),"Borrar")),"No aplica")</f>
        <v>No Aplica</v>
      </c>
      <c r="AC950" t="str">
        <f ca="1">+IFERROR(IF(Tabla2[[#This Row],[FECHA INICIO DE LABORES EN OBRA]]="","No Aplica",IF(AND(MONTH(Tabla2[[#This Row],[FECHA INICIO DE LABORES EN OBRA]])=MONTH(TODAY()-30),YEAR(Tabla2[[#This Row],[FECHA INICIO DE LABORES EN OBRA]])=YEAR(TODAY())),MONTH(TODAY()-30)&amp;"-"&amp;YEAR(TODAY()),"No Aplica")),"No Aplica")</f>
        <v>No Aplica</v>
      </c>
    </row>
    <row r="951" spans="1:29" x14ac:dyDescent="0.25">
      <c r="A951" s="2" t="s">
        <v>3783</v>
      </c>
      <c r="B951" s="3" t="s">
        <v>63</v>
      </c>
      <c r="C951" s="3" t="s">
        <v>63</v>
      </c>
      <c r="D951" s="3" t="s">
        <v>3836</v>
      </c>
      <c r="E951" s="3" t="s">
        <v>3837</v>
      </c>
      <c r="F951" s="36">
        <v>29622</v>
      </c>
      <c r="G951" s="3">
        <v>2</v>
      </c>
      <c r="H951" s="3" t="s">
        <v>3777</v>
      </c>
      <c r="I951" s="3" t="s">
        <v>3786</v>
      </c>
      <c r="J951" s="3" t="s">
        <v>3838</v>
      </c>
      <c r="K951" s="3" t="s">
        <v>1219</v>
      </c>
      <c r="L951" s="8" t="s">
        <v>9813</v>
      </c>
      <c r="M951" s="5"/>
      <c r="N951" s="13" t="s">
        <v>2456</v>
      </c>
      <c r="O951" s="5">
        <v>45057</v>
      </c>
      <c r="P951" s="8">
        <v>1</v>
      </c>
      <c r="Q951" s="9">
        <v>4</v>
      </c>
      <c r="R951" s="9" t="str">
        <f>IFERROR(VLOOKUP(Tabla2[[#This Row],[CONTRATISTA PRNCIPAL]],Hoja1!$L$5:$M$9,2,FALSE),"CJV")</f>
        <v>CJV</v>
      </c>
      <c r="S951" s="9" t="str">
        <f>IF(Tabla2[[#This Row],[EMPRESA]]=Tabla2[[#This Row],[CONTRATISTA PRNCIPAL]],"Principal","Secundaria")</f>
        <v>Principal</v>
      </c>
      <c r="T951" s="10">
        <f>IFERROR(1/COUNTIF(Tabla2[CONTRATISTA PRNCIPAL],Tabla2[[#This Row],[CONTRATISTA PRNCIPAL]]),0)</f>
        <v>1.2500000000000001E-2</v>
      </c>
      <c r="U951" s="33">
        <f ca="1">IF(((TODAY()-Tabla2[[#This Row],[FECHA NACIMIENTO]])/365)&lt;18,"Corregir", IF(((TODAY()-Tabla2[[#This Row],[FECHA NACIMIENTO]])/365)&gt;80, "Corregir",ROUNDDOWN(((TODAY()-Tabla2[[#This Row],[FECHA NACIMIENTO]])/365),0)))</f>
        <v>42</v>
      </c>
      <c r="V95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951" s="34" t="str">
        <f ca="1">+IF(Tabla2[[#This Row],[Edad]]="Corregir","Corregir","Ok")</f>
        <v>Ok</v>
      </c>
      <c r="X951" s="10" t="str">
        <f>+IFERROR(VLOOKUP(Tabla2[[#This Row],[DISTRITO SEGÚN DNI]],Hoja1!$A$2:$B$55,2,FALSE),"No")</f>
        <v>No</v>
      </c>
      <c r="Y951" s="10" t="str">
        <f>IF(OR(LOWER(Tabla2[[#This Row],[GENERO]])="masculino", LOWER(Tabla2[[#This Row],[GENERO]])="femenino"),"OK","Corregir")</f>
        <v>OK</v>
      </c>
      <c r="Z951" s="10" t="str">
        <f>+IF(Tabla2[[#This Row],[Nro. DNI / CE]]="","Corregir",IF(LEN(Tabla2[[#This Row],[Nro. DNI / CE]])&gt;=8,"OK","Corregir"))</f>
        <v>OK</v>
      </c>
      <c r="AA951" s="10">
        <f>COUNTIF(Tabla2[APELLIDOS Y NOMBRES],Tabla2[[#This Row],[APELLIDOS Y NOMBRES]])</f>
        <v>1</v>
      </c>
      <c r="AB951" t="str">
        <f ca="1">+IFERROR(IF(Tabla2[[#This Row],[FECHA CESE/BAJA]]="","No Aplica",IF(AND(MONTH(Tabla2[[#This Row],[FECHA CESE/BAJA]])=MONTH(TODAY()-30),YEAR(Tabla2[[#This Row],[FECHA CESE/BAJA]])=YEAR(TODAY())),MONTH(TODAY()-30)&amp;"-"&amp;YEAR(TODAY()),"Borrar")),"No aplica")</f>
        <v>No Aplica</v>
      </c>
      <c r="AC951" t="str">
        <f ca="1">+IFERROR(IF(Tabla2[[#This Row],[FECHA INICIO DE LABORES EN OBRA]]="","No Aplica",IF(AND(MONTH(Tabla2[[#This Row],[FECHA INICIO DE LABORES EN OBRA]])=MONTH(TODAY()-30),YEAR(Tabla2[[#This Row],[FECHA INICIO DE LABORES EN OBRA]])=YEAR(TODAY())),MONTH(TODAY()-30)&amp;"-"&amp;YEAR(TODAY()),"No Aplica")),"No Aplica")</f>
        <v>No Aplica</v>
      </c>
    </row>
    <row r="952" spans="1:29" x14ac:dyDescent="0.25">
      <c r="A952" s="2" t="s">
        <v>3783</v>
      </c>
      <c r="B952" s="3" t="s">
        <v>63</v>
      </c>
      <c r="C952" s="3" t="s">
        <v>63</v>
      </c>
      <c r="D952" s="3" t="s">
        <v>3839</v>
      </c>
      <c r="E952" s="3" t="s">
        <v>3840</v>
      </c>
      <c r="F952" s="36">
        <v>33348</v>
      </c>
      <c r="G952" s="3">
        <v>2</v>
      </c>
      <c r="H952" s="3" t="s">
        <v>3777</v>
      </c>
      <c r="I952" s="3" t="s">
        <v>3786</v>
      </c>
      <c r="J952" s="3" t="s">
        <v>3841</v>
      </c>
      <c r="K952" s="3" t="s">
        <v>3842</v>
      </c>
      <c r="L952" s="8" t="s">
        <v>9813</v>
      </c>
      <c r="M952" s="5"/>
      <c r="N952" s="13" t="s">
        <v>2456</v>
      </c>
      <c r="O952" s="5">
        <v>45062</v>
      </c>
      <c r="P952" s="8">
        <v>1</v>
      </c>
      <c r="Q952" s="9">
        <v>4</v>
      </c>
      <c r="R952" s="9" t="str">
        <f>IFERROR(VLOOKUP(Tabla2[[#This Row],[CONTRATISTA PRNCIPAL]],Hoja1!$L$5:$M$9,2,FALSE),"CJV")</f>
        <v>CJV</v>
      </c>
      <c r="S952" s="9" t="str">
        <f>IF(Tabla2[[#This Row],[EMPRESA]]=Tabla2[[#This Row],[CONTRATISTA PRNCIPAL]],"Principal","Secundaria")</f>
        <v>Principal</v>
      </c>
      <c r="T952" s="10">
        <f>IFERROR(1/COUNTIF(Tabla2[CONTRATISTA PRNCIPAL],Tabla2[[#This Row],[CONTRATISTA PRNCIPAL]]),0)</f>
        <v>1.2500000000000001E-2</v>
      </c>
      <c r="U952" s="33">
        <f ca="1">IF(((TODAY()-Tabla2[[#This Row],[FECHA NACIMIENTO]])/365)&lt;18,"Corregir", IF(((TODAY()-Tabla2[[#This Row],[FECHA NACIMIENTO]])/365)&gt;80, "Corregir",ROUNDDOWN(((TODAY()-Tabla2[[#This Row],[FECHA NACIMIENTO]])/365),0)))</f>
        <v>32</v>
      </c>
      <c r="V95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952" s="34" t="str">
        <f ca="1">+IF(Tabla2[[#This Row],[Edad]]="Corregir","Corregir","Ok")</f>
        <v>Ok</v>
      </c>
      <c r="X952" s="10" t="str">
        <f>+IFERROR(VLOOKUP(Tabla2[[#This Row],[DISTRITO SEGÚN DNI]],Hoja1!$A$2:$B$55,2,FALSE),"No")</f>
        <v>No</v>
      </c>
      <c r="Y952" s="10" t="str">
        <f>IF(OR(LOWER(Tabla2[[#This Row],[GENERO]])="masculino", LOWER(Tabla2[[#This Row],[GENERO]])="femenino"),"OK","Corregir")</f>
        <v>OK</v>
      </c>
      <c r="Z952" s="10" t="str">
        <f>+IF(Tabla2[[#This Row],[Nro. DNI / CE]]="","Corregir",IF(LEN(Tabla2[[#This Row],[Nro. DNI / CE]])&gt;=8,"OK","Corregir"))</f>
        <v>OK</v>
      </c>
      <c r="AA952" s="10">
        <f>COUNTIF(Tabla2[APELLIDOS Y NOMBRES],Tabla2[[#This Row],[APELLIDOS Y NOMBRES]])</f>
        <v>1</v>
      </c>
      <c r="AB952" t="str">
        <f ca="1">+IFERROR(IF(Tabla2[[#This Row],[FECHA CESE/BAJA]]="","No Aplica",IF(AND(MONTH(Tabla2[[#This Row],[FECHA CESE/BAJA]])=MONTH(TODAY()-30),YEAR(Tabla2[[#This Row],[FECHA CESE/BAJA]])=YEAR(TODAY())),MONTH(TODAY()-30)&amp;"-"&amp;YEAR(TODAY()),"Borrar")),"No aplica")</f>
        <v>No Aplica</v>
      </c>
      <c r="AC952" t="str">
        <f ca="1">+IFERROR(IF(Tabla2[[#This Row],[FECHA INICIO DE LABORES EN OBRA]]="","No Aplica",IF(AND(MONTH(Tabla2[[#This Row],[FECHA INICIO DE LABORES EN OBRA]])=MONTH(TODAY()-30),YEAR(Tabla2[[#This Row],[FECHA INICIO DE LABORES EN OBRA]])=YEAR(TODAY())),MONTH(TODAY()-30)&amp;"-"&amp;YEAR(TODAY()),"No Aplica")),"No Aplica")</f>
        <v>No Aplica</v>
      </c>
    </row>
    <row r="953" spans="1:29" x14ac:dyDescent="0.25">
      <c r="A953" s="2" t="s">
        <v>3783</v>
      </c>
      <c r="B953" s="3" t="s">
        <v>63</v>
      </c>
      <c r="C953" s="3" t="s">
        <v>63</v>
      </c>
      <c r="D953" s="3" t="s">
        <v>10456</v>
      </c>
      <c r="E953" s="3" t="s">
        <v>10457</v>
      </c>
      <c r="F953" s="36">
        <v>30384</v>
      </c>
      <c r="G953" s="3">
        <v>2</v>
      </c>
      <c r="H953" s="3" t="s">
        <v>1453</v>
      </c>
      <c r="I953" s="3" t="s">
        <v>3788</v>
      </c>
      <c r="J953" s="3" t="s">
        <v>10458</v>
      </c>
      <c r="K953" s="3" t="s">
        <v>93</v>
      </c>
      <c r="L953" s="8" t="s">
        <v>9813</v>
      </c>
      <c r="M953" s="5"/>
      <c r="N953" s="13" t="s">
        <v>2456</v>
      </c>
      <c r="O953" s="5">
        <v>45108</v>
      </c>
      <c r="P953" s="8">
        <v>1</v>
      </c>
      <c r="Q953" s="9">
        <v>4</v>
      </c>
      <c r="R953" s="9" t="str">
        <f>IFERROR(VLOOKUP(Tabla2[[#This Row],[CONTRATISTA PRNCIPAL]],Hoja1!$L$5:$M$9,2,FALSE),"CJV")</f>
        <v>CJV</v>
      </c>
      <c r="S953" s="9" t="str">
        <f>IF(Tabla2[[#This Row],[EMPRESA]]=Tabla2[[#This Row],[CONTRATISTA PRNCIPAL]],"Principal","Secundaria")</f>
        <v>Principal</v>
      </c>
      <c r="T953" s="10">
        <f>IFERROR(1/COUNTIF(Tabla2[CONTRATISTA PRNCIPAL],Tabla2[[#This Row],[CONTRATISTA PRNCIPAL]]),0)</f>
        <v>1.2500000000000001E-2</v>
      </c>
      <c r="U953" s="33">
        <f ca="1">IF(((TODAY()-Tabla2[[#This Row],[FECHA NACIMIENTO]])/365)&lt;18,"Corregir", IF(((TODAY()-Tabla2[[#This Row],[FECHA NACIMIENTO]])/365)&gt;80, "Corregir",ROUNDDOWN(((TODAY()-Tabla2[[#This Row],[FECHA NACIMIENTO]])/365),0)))</f>
        <v>40</v>
      </c>
      <c r="V95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953" s="34" t="str">
        <f ca="1">+IF(Tabla2[[#This Row],[Edad]]="Corregir","Corregir","Ok")</f>
        <v>Ok</v>
      </c>
      <c r="X953" s="10" t="str">
        <f>+IFERROR(VLOOKUP(Tabla2[[#This Row],[DISTRITO SEGÚN DNI]],Hoja1!$A$2:$B$55,2,FALSE),"No")</f>
        <v>ATE</v>
      </c>
      <c r="Y953" s="10" t="str">
        <f>IF(OR(LOWER(Tabla2[[#This Row],[GENERO]])="masculino", LOWER(Tabla2[[#This Row],[GENERO]])="femenino"),"OK","Corregir")</f>
        <v>OK</v>
      </c>
      <c r="Z953" s="10" t="str">
        <f>+IF(Tabla2[[#This Row],[Nro. DNI / CE]]="","Corregir",IF(LEN(Tabla2[[#This Row],[Nro. DNI / CE]])&gt;=8,"OK","Corregir"))</f>
        <v>OK</v>
      </c>
      <c r="AA953" s="10">
        <f>COUNTIF(Tabla2[APELLIDOS Y NOMBRES],Tabla2[[#This Row],[APELLIDOS Y NOMBRES]])</f>
        <v>1</v>
      </c>
      <c r="AB953" t="str">
        <f ca="1">+IFERROR(IF(Tabla2[[#This Row],[FECHA CESE/BAJA]]="","No Aplica",IF(AND(MONTH(Tabla2[[#This Row],[FECHA CESE/BAJA]])=MONTH(TODAY()-30),YEAR(Tabla2[[#This Row],[FECHA CESE/BAJA]])=YEAR(TODAY())),MONTH(TODAY()-30)&amp;"-"&amp;YEAR(TODAY()),"Borrar")),"No aplica")</f>
        <v>No Aplica</v>
      </c>
      <c r="AC953" t="str">
        <f ca="1">+IFERROR(IF(Tabla2[[#This Row],[FECHA INICIO DE LABORES EN OBRA]]="","No Aplica",IF(AND(MONTH(Tabla2[[#This Row],[FECHA INICIO DE LABORES EN OBRA]])=MONTH(TODAY()-30),YEAR(Tabla2[[#This Row],[FECHA INICIO DE LABORES EN OBRA]])=YEAR(TODAY())),MONTH(TODAY()-30)&amp;"-"&amp;YEAR(TODAY()),"No Aplica")),"No Aplica")</f>
        <v>No Aplica</v>
      </c>
    </row>
    <row r="954" spans="1:29" x14ac:dyDescent="0.25">
      <c r="A954" s="2" t="s">
        <v>3783</v>
      </c>
      <c r="B954" s="3" t="s">
        <v>63</v>
      </c>
      <c r="C954" s="3" t="s">
        <v>63</v>
      </c>
      <c r="D954" s="3" t="s">
        <v>3846</v>
      </c>
      <c r="E954" s="3" t="s">
        <v>3847</v>
      </c>
      <c r="F954" s="36">
        <v>33130</v>
      </c>
      <c r="G954" s="3">
        <v>2</v>
      </c>
      <c r="H954" s="3" t="s">
        <v>3777</v>
      </c>
      <c r="I954" s="3" t="s">
        <v>3786</v>
      </c>
      <c r="J954" s="3" t="s">
        <v>3848</v>
      </c>
      <c r="K954" s="3" t="s">
        <v>3849</v>
      </c>
      <c r="L954" s="8" t="s">
        <v>9813</v>
      </c>
      <c r="M954" s="5"/>
      <c r="N954" s="13" t="s">
        <v>2456</v>
      </c>
      <c r="O954" s="5">
        <v>45063</v>
      </c>
      <c r="P954" s="8">
        <v>1</v>
      </c>
      <c r="Q954" s="9">
        <v>4</v>
      </c>
      <c r="R954" s="9" t="str">
        <f>IFERROR(VLOOKUP(Tabla2[[#This Row],[CONTRATISTA PRNCIPAL]],Hoja1!$L$5:$M$9,2,FALSE),"CJV")</f>
        <v>CJV</v>
      </c>
      <c r="S954" s="9" t="str">
        <f>IF(Tabla2[[#This Row],[EMPRESA]]=Tabla2[[#This Row],[CONTRATISTA PRNCIPAL]],"Principal","Secundaria")</f>
        <v>Principal</v>
      </c>
      <c r="T954" s="10">
        <f>IFERROR(1/COUNTIF(Tabla2[CONTRATISTA PRNCIPAL],Tabla2[[#This Row],[CONTRATISTA PRNCIPAL]]),0)</f>
        <v>1.2500000000000001E-2</v>
      </c>
      <c r="U954" s="33">
        <f ca="1">IF(((TODAY()-Tabla2[[#This Row],[FECHA NACIMIENTO]])/365)&lt;18,"Corregir", IF(((TODAY()-Tabla2[[#This Row],[FECHA NACIMIENTO]])/365)&gt;80, "Corregir",ROUNDDOWN(((TODAY()-Tabla2[[#This Row],[FECHA NACIMIENTO]])/365),0)))</f>
        <v>33</v>
      </c>
      <c r="V95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954" s="34" t="str">
        <f ca="1">+IF(Tabla2[[#This Row],[Edad]]="Corregir","Corregir","Ok")</f>
        <v>Ok</v>
      </c>
      <c r="X954" s="10" t="str">
        <f>+IFERROR(VLOOKUP(Tabla2[[#This Row],[DISTRITO SEGÚN DNI]],Hoja1!$A$2:$B$55,2,FALSE),"No")</f>
        <v>No</v>
      </c>
      <c r="Y954" s="10" t="str">
        <f>IF(OR(LOWER(Tabla2[[#This Row],[GENERO]])="masculino", LOWER(Tabla2[[#This Row],[GENERO]])="femenino"),"OK","Corregir")</f>
        <v>OK</v>
      </c>
      <c r="Z954" s="10" t="str">
        <f>+IF(Tabla2[[#This Row],[Nro. DNI / CE]]="","Corregir",IF(LEN(Tabla2[[#This Row],[Nro. DNI / CE]])&gt;=8,"OK","Corregir"))</f>
        <v>OK</v>
      </c>
      <c r="AA954" s="10">
        <f>COUNTIF(Tabla2[APELLIDOS Y NOMBRES],Tabla2[[#This Row],[APELLIDOS Y NOMBRES]])</f>
        <v>1</v>
      </c>
      <c r="AB954" t="str">
        <f ca="1">+IFERROR(IF(Tabla2[[#This Row],[FECHA CESE/BAJA]]="","No Aplica",IF(AND(MONTH(Tabla2[[#This Row],[FECHA CESE/BAJA]])=MONTH(TODAY()-30),YEAR(Tabla2[[#This Row],[FECHA CESE/BAJA]])=YEAR(TODAY())),MONTH(TODAY()-30)&amp;"-"&amp;YEAR(TODAY()),"Borrar")),"No aplica")</f>
        <v>No Aplica</v>
      </c>
      <c r="AC954" t="str">
        <f ca="1">+IFERROR(IF(Tabla2[[#This Row],[FECHA INICIO DE LABORES EN OBRA]]="","No Aplica",IF(AND(MONTH(Tabla2[[#This Row],[FECHA INICIO DE LABORES EN OBRA]])=MONTH(TODAY()-30),YEAR(Tabla2[[#This Row],[FECHA INICIO DE LABORES EN OBRA]])=YEAR(TODAY())),MONTH(TODAY()-30)&amp;"-"&amp;YEAR(TODAY()),"No Aplica")),"No Aplica")</f>
        <v>No Aplica</v>
      </c>
    </row>
    <row r="955" spans="1:29" x14ac:dyDescent="0.25">
      <c r="A955" s="2" t="s">
        <v>3783</v>
      </c>
      <c r="B955" s="3" t="s">
        <v>63</v>
      </c>
      <c r="C955" s="3" t="s">
        <v>63</v>
      </c>
      <c r="D955" s="3" t="s">
        <v>3857</v>
      </c>
      <c r="E955" s="3" t="s">
        <v>3858</v>
      </c>
      <c r="F955" s="36">
        <v>33428</v>
      </c>
      <c r="G955" s="3">
        <v>2</v>
      </c>
      <c r="H955" s="3" t="s">
        <v>3777</v>
      </c>
      <c r="I955" s="3" t="s">
        <v>3786</v>
      </c>
      <c r="J955" s="3" t="s">
        <v>3859</v>
      </c>
      <c r="K955" s="3" t="s">
        <v>1095</v>
      </c>
      <c r="L955" s="8" t="s">
        <v>9813</v>
      </c>
      <c r="M955" s="5"/>
      <c r="N955" s="13" t="s">
        <v>3814</v>
      </c>
      <c r="O955" s="5">
        <v>44873</v>
      </c>
      <c r="P955" s="8">
        <v>1</v>
      </c>
      <c r="Q955" s="9">
        <v>4</v>
      </c>
      <c r="R955" s="9" t="str">
        <f>IFERROR(VLOOKUP(Tabla2[[#This Row],[CONTRATISTA PRNCIPAL]],Hoja1!$L$5:$M$9,2,FALSE),"CJV")</f>
        <v>CJV</v>
      </c>
      <c r="S955" s="9" t="str">
        <f>IF(Tabla2[[#This Row],[EMPRESA]]=Tabla2[[#This Row],[CONTRATISTA PRNCIPAL]],"Principal","Secundaria")</f>
        <v>Principal</v>
      </c>
      <c r="T955" s="10">
        <f>IFERROR(1/COUNTIF(Tabla2[CONTRATISTA PRNCIPAL],Tabla2[[#This Row],[CONTRATISTA PRNCIPAL]]),0)</f>
        <v>1.2500000000000001E-2</v>
      </c>
      <c r="U955" s="33">
        <f ca="1">IF(((TODAY()-Tabla2[[#This Row],[FECHA NACIMIENTO]])/365)&lt;18,"Corregir", IF(((TODAY()-Tabla2[[#This Row],[FECHA NACIMIENTO]])/365)&gt;80, "Corregir",ROUNDDOWN(((TODAY()-Tabla2[[#This Row],[FECHA NACIMIENTO]])/365),0)))</f>
        <v>32</v>
      </c>
      <c r="V95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955" s="34" t="str">
        <f ca="1">+IF(Tabla2[[#This Row],[Edad]]="Corregir","Corregir","Ok")</f>
        <v>Ok</v>
      </c>
      <c r="X955" s="10" t="str">
        <f>+IFERROR(VLOOKUP(Tabla2[[#This Row],[DISTRITO SEGÚN DNI]],Hoja1!$A$2:$B$55,2,FALSE),"No")</f>
        <v>No</v>
      </c>
      <c r="Y955" s="10" t="str">
        <f>IF(OR(LOWER(Tabla2[[#This Row],[GENERO]])="masculino", LOWER(Tabla2[[#This Row],[GENERO]])="femenino"),"OK","Corregir")</f>
        <v>OK</v>
      </c>
      <c r="Z955" s="10" t="str">
        <f>+IF(Tabla2[[#This Row],[Nro. DNI / CE]]="","Corregir",IF(LEN(Tabla2[[#This Row],[Nro. DNI / CE]])&gt;=8,"OK","Corregir"))</f>
        <v>OK</v>
      </c>
      <c r="AA955" s="10">
        <f>COUNTIF(Tabla2[APELLIDOS Y NOMBRES],Tabla2[[#This Row],[APELLIDOS Y NOMBRES]])</f>
        <v>1</v>
      </c>
      <c r="AB955" t="str">
        <f ca="1">+IFERROR(IF(Tabla2[[#This Row],[FECHA CESE/BAJA]]="","No Aplica",IF(AND(MONTH(Tabla2[[#This Row],[FECHA CESE/BAJA]])=MONTH(TODAY()-30),YEAR(Tabla2[[#This Row],[FECHA CESE/BAJA]])=YEAR(TODAY())),MONTH(TODAY()-30)&amp;"-"&amp;YEAR(TODAY()),"Borrar")),"No aplica")</f>
        <v>No Aplica</v>
      </c>
      <c r="AC955" t="str">
        <f ca="1">+IFERROR(IF(Tabla2[[#This Row],[FECHA INICIO DE LABORES EN OBRA]]="","No Aplica",IF(AND(MONTH(Tabla2[[#This Row],[FECHA INICIO DE LABORES EN OBRA]])=MONTH(TODAY()-30),YEAR(Tabla2[[#This Row],[FECHA INICIO DE LABORES EN OBRA]])=YEAR(TODAY())),MONTH(TODAY()-30)&amp;"-"&amp;YEAR(TODAY()),"No Aplica")),"No Aplica")</f>
        <v>No Aplica</v>
      </c>
    </row>
    <row r="956" spans="1:29" x14ac:dyDescent="0.25">
      <c r="A956" s="2" t="s">
        <v>3783</v>
      </c>
      <c r="B956" s="3" t="s">
        <v>63</v>
      </c>
      <c r="C956" s="3" t="s">
        <v>63</v>
      </c>
      <c r="D956" s="3" t="s">
        <v>3861</v>
      </c>
      <c r="E956" s="3" t="s">
        <v>3862</v>
      </c>
      <c r="F956" s="36">
        <v>35901</v>
      </c>
      <c r="G956" s="3">
        <v>2</v>
      </c>
      <c r="H956" s="3" t="s">
        <v>1453</v>
      </c>
      <c r="I956" s="3" t="s">
        <v>3788</v>
      </c>
      <c r="J956" s="3" t="s">
        <v>3863</v>
      </c>
      <c r="K956" s="3" t="s">
        <v>1219</v>
      </c>
      <c r="L956" s="8" t="s">
        <v>9813</v>
      </c>
      <c r="M956" s="5"/>
      <c r="N956" s="13" t="s">
        <v>2456</v>
      </c>
      <c r="O956" s="5">
        <v>45048</v>
      </c>
      <c r="P956" s="8">
        <v>1</v>
      </c>
      <c r="Q956" s="9">
        <v>4</v>
      </c>
      <c r="R956" s="9" t="str">
        <f>IFERROR(VLOOKUP(Tabla2[[#This Row],[CONTRATISTA PRNCIPAL]],Hoja1!$L$5:$M$9,2,FALSE),"CJV")</f>
        <v>CJV</v>
      </c>
      <c r="S956" s="9" t="str">
        <f>IF(Tabla2[[#This Row],[EMPRESA]]=Tabla2[[#This Row],[CONTRATISTA PRNCIPAL]],"Principal","Secundaria")</f>
        <v>Principal</v>
      </c>
      <c r="T956" s="10">
        <f>IFERROR(1/COUNTIF(Tabla2[CONTRATISTA PRNCIPAL],Tabla2[[#This Row],[CONTRATISTA PRNCIPAL]]),0)</f>
        <v>1.2500000000000001E-2</v>
      </c>
      <c r="U956" s="33">
        <f ca="1">IF(((TODAY()-Tabla2[[#This Row],[FECHA NACIMIENTO]])/365)&lt;18,"Corregir", IF(((TODAY()-Tabla2[[#This Row],[FECHA NACIMIENTO]])/365)&gt;80, "Corregir",ROUNDDOWN(((TODAY()-Tabla2[[#This Row],[FECHA NACIMIENTO]])/365),0)))</f>
        <v>25</v>
      </c>
      <c r="V95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956" s="34" t="str">
        <f ca="1">+IF(Tabla2[[#This Row],[Edad]]="Corregir","Corregir","Ok")</f>
        <v>Ok</v>
      </c>
      <c r="X956" s="10" t="str">
        <f>+IFERROR(VLOOKUP(Tabla2[[#This Row],[DISTRITO SEGÚN DNI]],Hoja1!$A$2:$B$55,2,FALSE),"No")</f>
        <v>No</v>
      </c>
      <c r="Y956" s="10" t="str">
        <f>IF(OR(LOWER(Tabla2[[#This Row],[GENERO]])="masculino", LOWER(Tabla2[[#This Row],[GENERO]])="femenino"),"OK","Corregir")</f>
        <v>OK</v>
      </c>
      <c r="Z956" s="10" t="str">
        <f>+IF(Tabla2[[#This Row],[Nro. DNI / CE]]="","Corregir",IF(LEN(Tabla2[[#This Row],[Nro. DNI / CE]])&gt;=8,"OK","Corregir"))</f>
        <v>OK</v>
      </c>
      <c r="AA956" s="10">
        <f>COUNTIF(Tabla2[APELLIDOS Y NOMBRES],Tabla2[[#This Row],[APELLIDOS Y NOMBRES]])</f>
        <v>1</v>
      </c>
      <c r="AB956" t="str">
        <f ca="1">+IFERROR(IF(Tabla2[[#This Row],[FECHA CESE/BAJA]]="","No Aplica",IF(AND(MONTH(Tabla2[[#This Row],[FECHA CESE/BAJA]])=MONTH(TODAY()-30),YEAR(Tabla2[[#This Row],[FECHA CESE/BAJA]])=YEAR(TODAY())),MONTH(TODAY()-30)&amp;"-"&amp;YEAR(TODAY()),"Borrar")),"No aplica")</f>
        <v>No Aplica</v>
      </c>
      <c r="AC956" t="str">
        <f ca="1">+IFERROR(IF(Tabla2[[#This Row],[FECHA INICIO DE LABORES EN OBRA]]="","No Aplica",IF(AND(MONTH(Tabla2[[#This Row],[FECHA INICIO DE LABORES EN OBRA]])=MONTH(TODAY()-30),YEAR(Tabla2[[#This Row],[FECHA INICIO DE LABORES EN OBRA]])=YEAR(TODAY())),MONTH(TODAY()-30)&amp;"-"&amp;YEAR(TODAY()),"No Aplica")),"No Aplica")</f>
        <v>No Aplica</v>
      </c>
    </row>
    <row r="957" spans="1:29" x14ac:dyDescent="0.25">
      <c r="A957" s="2" t="s">
        <v>3783</v>
      </c>
      <c r="B957" s="3" t="s">
        <v>63</v>
      </c>
      <c r="C957" s="3" t="s">
        <v>63</v>
      </c>
      <c r="D957" s="3" t="s">
        <v>3864</v>
      </c>
      <c r="E957" s="3" t="s">
        <v>3865</v>
      </c>
      <c r="F957" s="36">
        <v>34940</v>
      </c>
      <c r="G957" s="3">
        <v>2</v>
      </c>
      <c r="H957" s="3" t="s">
        <v>3777</v>
      </c>
      <c r="I957" s="3" t="s">
        <v>3786</v>
      </c>
      <c r="J957" s="3" t="s">
        <v>3866</v>
      </c>
      <c r="K957" s="3" t="s">
        <v>1219</v>
      </c>
      <c r="L957" s="8" t="s">
        <v>9813</v>
      </c>
      <c r="M957" s="5"/>
      <c r="N957" s="13" t="s">
        <v>2456</v>
      </c>
      <c r="O957" s="5">
        <v>44867</v>
      </c>
      <c r="P957" s="8">
        <v>1</v>
      </c>
      <c r="Q957" s="9">
        <v>4</v>
      </c>
      <c r="R957" s="9" t="str">
        <f>IFERROR(VLOOKUP(Tabla2[[#This Row],[CONTRATISTA PRNCIPAL]],Hoja1!$L$5:$M$9,2,FALSE),"CJV")</f>
        <v>CJV</v>
      </c>
      <c r="S957" s="9" t="str">
        <f>IF(Tabla2[[#This Row],[EMPRESA]]=Tabla2[[#This Row],[CONTRATISTA PRNCIPAL]],"Principal","Secundaria")</f>
        <v>Principal</v>
      </c>
      <c r="T957" s="10">
        <f>IFERROR(1/COUNTIF(Tabla2[CONTRATISTA PRNCIPAL],Tabla2[[#This Row],[CONTRATISTA PRNCIPAL]]),0)</f>
        <v>1.2500000000000001E-2</v>
      </c>
      <c r="U957" s="33">
        <f ca="1">IF(((TODAY()-Tabla2[[#This Row],[FECHA NACIMIENTO]])/365)&lt;18,"Corregir", IF(((TODAY()-Tabla2[[#This Row],[FECHA NACIMIENTO]])/365)&gt;80, "Corregir",ROUNDDOWN(((TODAY()-Tabla2[[#This Row],[FECHA NACIMIENTO]])/365),0)))</f>
        <v>28</v>
      </c>
      <c r="V95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957" s="34" t="str">
        <f ca="1">+IF(Tabla2[[#This Row],[Edad]]="Corregir","Corregir","Ok")</f>
        <v>Ok</v>
      </c>
      <c r="X957" s="10" t="str">
        <f>+IFERROR(VLOOKUP(Tabla2[[#This Row],[DISTRITO SEGÚN DNI]],Hoja1!$A$2:$B$55,2,FALSE),"No")</f>
        <v>No</v>
      </c>
      <c r="Y957" s="10" t="str">
        <f>IF(OR(LOWER(Tabla2[[#This Row],[GENERO]])="masculino", LOWER(Tabla2[[#This Row],[GENERO]])="femenino"),"OK","Corregir")</f>
        <v>OK</v>
      </c>
      <c r="Z957" s="10" t="str">
        <f>+IF(Tabla2[[#This Row],[Nro. DNI / CE]]="","Corregir",IF(LEN(Tabla2[[#This Row],[Nro. DNI / CE]])&gt;=8,"OK","Corregir"))</f>
        <v>OK</v>
      </c>
      <c r="AA957" s="10">
        <f>COUNTIF(Tabla2[APELLIDOS Y NOMBRES],Tabla2[[#This Row],[APELLIDOS Y NOMBRES]])</f>
        <v>1</v>
      </c>
      <c r="AB957" t="str">
        <f ca="1">+IFERROR(IF(Tabla2[[#This Row],[FECHA CESE/BAJA]]="","No Aplica",IF(AND(MONTH(Tabla2[[#This Row],[FECHA CESE/BAJA]])=MONTH(TODAY()-30),YEAR(Tabla2[[#This Row],[FECHA CESE/BAJA]])=YEAR(TODAY())),MONTH(TODAY()-30)&amp;"-"&amp;YEAR(TODAY()),"Borrar")),"No aplica")</f>
        <v>No Aplica</v>
      </c>
      <c r="AC957" t="str">
        <f ca="1">+IFERROR(IF(Tabla2[[#This Row],[FECHA INICIO DE LABORES EN OBRA]]="","No Aplica",IF(AND(MONTH(Tabla2[[#This Row],[FECHA INICIO DE LABORES EN OBRA]])=MONTH(TODAY()-30),YEAR(Tabla2[[#This Row],[FECHA INICIO DE LABORES EN OBRA]])=YEAR(TODAY())),MONTH(TODAY()-30)&amp;"-"&amp;YEAR(TODAY()),"No Aplica")),"No Aplica")</f>
        <v>No Aplica</v>
      </c>
    </row>
    <row r="958" spans="1:29" x14ac:dyDescent="0.25">
      <c r="A958" s="2" t="s">
        <v>3783</v>
      </c>
      <c r="B958" s="3" t="s">
        <v>63</v>
      </c>
      <c r="C958" s="3" t="s">
        <v>63</v>
      </c>
      <c r="D958" s="3" t="s">
        <v>3867</v>
      </c>
      <c r="E958" s="3" t="s">
        <v>3868</v>
      </c>
      <c r="F958" s="36">
        <v>36419</v>
      </c>
      <c r="G958" s="3">
        <v>1</v>
      </c>
      <c r="H958" s="3" t="s">
        <v>1542</v>
      </c>
      <c r="I958" s="3" t="s">
        <v>3786</v>
      </c>
      <c r="J958" s="3" t="s">
        <v>3869</v>
      </c>
      <c r="K958" s="3" t="s">
        <v>1054</v>
      </c>
      <c r="L958" s="8" t="s">
        <v>9813</v>
      </c>
      <c r="M958" s="5"/>
      <c r="N958" s="13" t="s">
        <v>2456</v>
      </c>
      <c r="O958" s="5">
        <v>44937</v>
      </c>
      <c r="P958" s="8">
        <v>1</v>
      </c>
      <c r="Q958" s="9">
        <v>1</v>
      </c>
      <c r="R958" s="9" t="str">
        <f>IFERROR(VLOOKUP(Tabla2[[#This Row],[CONTRATISTA PRNCIPAL]],Hoja1!$L$5:$M$9,2,FALSE),"CJV")</f>
        <v>CJV</v>
      </c>
      <c r="S958" s="9" t="str">
        <f>IF(Tabla2[[#This Row],[EMPRESA]]=Tabla2[[#This Row],[CONTRATISTA PRNCIPAL]],"Principal","Secundaria")</f>
        <v>Principal</v>
      </c>
      <c r="T958" s="10">
        <f>IFERROR(1/COUNTIF(Tabla2[CONTRATISTA PRNCIPAL],Tabla2[[#This Row],[CONTRATISTA PRNCIPAL]]),0)</f>
        <v>1.2500000000000001E-2</v>
      </c>
      <c r="U958" s="33">
        <f ca="1">IF(((TODAY()-Tabla2[[#This Row],[FECHA NACIMIENTO]])/365)&lt;18,"Corregir", IF(((TODAY()-Tabla2[[#This Row],[FECHA NACIMIENTO]])/365)&gt;80, "Corregir",ROUNDDOWN(((TODAY()-Tabla2[[#This Row],[FECHA NACIMIENTO]])/365),0)))</f>
        <v>23</v>
      </c>
      <c r="V95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958" s="34" t="str">
        <f ca="1">+IF(Tabla2[[#This Row],[Edad]]="Corregir","Corregir","Ok")</f>
        <v>Ok</v>
      </c>
      <c r="X958" s="10" t="str">
        <f>+IFERROR(VLOOKUP(Tabla2[[#This Row],[DISTRITO SEGÚN DNI]],Hoja1!$A$2:$B$55,2,FALSE),"No")</f>
        <v>No</v>
      </c>
      <c r="Y958" s="10" t="str">
        <f>IF(OR(LOWER(Tabla2[[#This Row],[GENERO]])="masculino", LOWER(Tabla2[[#This Row],[GENERO]])="femenino"),"OK","Corregir")</f>
        <v>OK</v>
      </c>
      <c r="Z958" s="10" t="str">
        <f>+IF(Tabla2[[#This Row],[Nro. DNI / CE]]="","Corregir",IF(LEN(Tabla2[[#This Row],[Nro. DNI / CE]])&gt;=8,"OK","Corregir"))</f>
        <v>OK</v>
      </c>
      <c r="AA958" s="10">
        <f>COUNTIF(Tabla2[APELLIDOS Y NOMBRES],Tabla2[[#This Row],[APELLIDOS Y NOMBRES]])</f>
        <v>1</v>
      </c>
      <c r="AB958" t="str">
        <f ca="1">+IFERROR(IF(Tabla2[[#This Row],[FECHA CESE/BAJA]]="","No Aplica",IF(AND(MONTH(Tabla2[[#This Row],[FECHA CESE/BAJA]])=MONTH(TODAY()-30),YEAR(Tabla2[[#This Row],[FECHA CESE/BAJA]])=YEAR(TODAY())),MONTH(TODAY()-30)&amp;"-"&amp;YEAR(TODAY()),"Borrar")),"No aplica")</f>
        <v>No Aplica</v>
      </c>
      <c r="AC958" t="str">
        <f ca="1">+IFERROR(IF(Tabla2[[#This Row],[FECHA INICIO DE LABORES EN OBRA]]="","No Aplica",IF(AND(MONTH(Tabla2[[#This Row],[FECHA INICIO DE LABORES EN OBRA]])=MONTH(TODAY()-30),YEAR(Tabla2[[#This Row],[FECHA INICIO DE LABORES EN OBRA]])=YEAR(TODAY())),MONTH(TODAY()-30)&amp;"-"&amp;YEAR(TODAY()),"No Aplica")),"No Aplica")</f>
        <v>No Aplica</v>
      </c>
    </row>
    <row r="959" spans="1:29" x14ac:dyDescent="0.25">
      <c r="A959" s="2" t="s">
        <v>3783</v>
      </c>
      <c r="B959" s="3" t="s">
        <v>63</v>
      </c>
      <c r="C959" s="3" t="s">
        <v>63</v>
      </c>
      <c r="D959" s="3" t="s">
        <v>745</v>
      </c>
      <c r="E959" s="3" t="s">
        <v>746</v>
      </c>
      <c r="F959" s="36">
        <v>35085</v>
      </c>
      <c r="G959" s="3">
        <v>1</v>
      </c>
      <c r="H959" s="3" t="s">
        <v>1838</v>
      </c>
      <c r="I959" s="3" t="s">
        <v>3786</v>
      </c>
      <c r="J959" s="3" t="s">
        <v>3870</v>
      </c>
      <c r="K959" s="3" t="s">
        <v>93</v>
      </c>
      <c r="L959" s="8" t="s">
        <v>9813</v>
      </c>
      <c r="M959" s="5"/>
      <c r="N959" s="13" t="s">
        <v>2456</v>
      </c>
      <c r="O959" s="5">
        <v>44966</v>
      </c>
      <c r="P959" s="8">
        <v>1</v>
      </c>
      <c r="Q959" s="9">
        <v>1</v>
      </c>
      <c r="R959" s="9" t="str">
        <f>IFERROR(VLOOKUP(Tabla2[[#This Row],[CONTRATISTA PRNCIPAL]],Hoja1!$L$5:$M$9,2,FALSE),"CJV")</f>
        <v>CJV</v>
      </c>
      <c r="S959" s="9" t="str">
        <f>IF(Tabla2[[#This Row],[EMPRESA]]=Tabla2[[#This Row],[CONTRATISTA PRNCIPAL]],"Principal","Secundaria")</f>
        <v>Principal</v>
      </c>
      <c r="T959" s="10">
        <f>IFERROR(1/COUNTIF(Tabla2[CONTRATISTA PRNCIPAL],Tabla2[[#This Row],[CONTRATISTA PRNCIPAL]]),0)</f>
        <v>1.2500000000000001E-2</v>
      </c>
      <c r="U959" s="33">
        <f ca="1">IF(((TODAY()-Tabla2[[#This Row],[FECHA NACIMIENTO]])/365)&lt;18,"Corregir", IF(((TODAY()-Tabla2[[#This Row],[FECHA NACIMIENTO]])/365)&gt;80, "Corregir",ROUNDDOWN(((TODAY()-Tabla2[[#This Row],[FECHA NACIMIENTO]])/365),0)))</f>
        <v>27</v>
      </c>
      <c r="V95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959" s="34" t="str">
        <f ca="1">+IF(Tabla2[[#This Row],[Edad]]="Corregir","Corregir","Ok")</f>
        <v>Ok</v>
      </c>
      <c r="X959" s="10" t="str">
        <f>+IFERROR(VLOOKUP(Tabla2[[#This Row],[DISTRITO SEGÚN DNI]],Hoja1!$A$2:$B$55,2,FALSE),"No")</f>
        <v>ATE</v>
      </c>
      <c r="Y959" s="10" t="str">
        <f>IF(OR(LOWER(Tabla2[[#This Row],[GENERO]])="masculino", LOWER(Tabla2[[#This Row],[GENERO]])="femenino"),"OK","Corregir")</f>
        <v>OK</v>
      </c>
      <c r="Z959" s="10" t="str">
        <f>+IF(Tabla2[[#This Row],[Nro. DNI / CE]]="","Corregir",IF(LEN(Tabla2[[#This Row],[Nro. DNI / CE]])&gt;=8,"OK","Corregir"))</f>
        <v>OK</v>
      </c>
      <c r="AA959" s="10">
        <f>COUNTIF(Tabla2[APELLIDOS Y NOMBRES],Tabla2[[#This Row],[APELLIDOS Y NOMBRES]])</f>
        <v>1</v>
      </c>
      <c r="AB959" t="str">
        <f ca="1">+IFERROR(IF(Tabla2[[#This Row],[FECHA CESE/BAJA]]="","No Aplica",IF(AND(MONTH(Tabla2[[#This Row],[FECHA CESE/BAJA]])=MONTH(TODAY()-30),YEAR(Tabla2[[#This Row],[FECHA CESE/BAJA]])=YEAR(TODAY())),MONTH(TODAY()-30)&amp;"-"&amp;YEAR(TODAY()),"Borrar")),"No aplica")</f>
        <v>No Aplica</v>
      </c>
      <c r="AC959" t="str">
        <f ca="1">+IFERROR(IF(Tabla2[[#This Row],[FECHA INICIO DE LABORES EN OBRA]]="","No Aplica",IF(AND(MONTH(Tabla2[[#This Row],[FECHA INICIO DE LABORES EN OBRA]])=MONTH(TODAY()-30),YEAR(Tabla2[[#This Row],[FECHA INICIO DE LABORES EN OBRA]])=YEAR(TODAY())),MONTH(TODAY()-30)&amp;"-"&amp;YEAR(TODAY()),"No Aplica")),"No Aplica")</f>
        <v>No Aplica</v>
      </c>
    </row>
    <row r="960" spans="1:29" x14ac:dyDescent="0.25">
      <c r="A960" s="2" t="s">
        <v>3783</v>
      </c>
      <c r="B960" s="3" t="s">
        <v>63</v>
      </c>
      <c r="C960" s="3" t="s">
        <v>63</v>
      </c>
      <c r="D960" s="3" t="s">
        <v>3874</v>
      </c>
      <c r="E960" s="3" t="s">
        <v>3875</v>
      </c>
      <c r="F960" s="36">
        <v>32203</v>
      </c>
      <c r="G960" s="3">
        <v>1</v>
      </c>
      <c r="H960" s="3" t="s">
        <v>1475</v>
      </c>
      <c r="I960" s="3" t="s">
        <v>3786</v>
      </c>
      <c r="J960" s="3" t="s">
        <v>3876</v>
      </c>
      <c r="K960" s="3" t="s">
        <v>3877</v>
      </c>
      <c r="L960" s="8" t="s">
        <v>9813</v>
      </c>
      <c r="M960" s="5"/>
      <c r="N960" s="13" t="s">
        <v>2456</v>
      </c>
      <c r="O960" s="5">
        <v>44977</v>
      </c>
      <c r="P960" s="8">
        <v>1</v>
      </c>
      <c r="Q960" s="9">
        <v>1</v>
      </c>
      <c r="R960" s="9" t="str">
        <f>IFERROR(VLOOKUP(Tabla2[[#This Row],[CONTRATISTA PRNCIPAL]],Hoja1!$L$5:$M$9,2,FALSE),"CJV")</f>
        <v>CJV</v>
      </c>
      <c r="S960" s="9" t="str">
        <f>IF(Tabla2[[#This Row],[EMPRESA]]=Tabla2[[#This Row],[CONTRATISTA PRNCIPAL]],"Principal","Secundaria")</f>
        <v>Principal</v>
      </c>
      <c r="T960" s="10">
        <f>IFERROR(1/COUNTIF(Tabla2[CONTRATISTA PRNCIPAL],Tabla2[[#This Row],[CONTRATISTA PRNCIPAL]]),0)</f>
        <v>1.2500000000000001E-2</v>
      </c>
      <c r="U960" s="33">
        <f ca="1">IF(((TODAY()-Tabla2[[#This Row],[FECHA NACIMIENTO]])/365)&lt;18,"Corregir", IF(((TODAY()-Tabla2[[#This Row],[FECHA NACIMIENTO]])/365)&gt;80, "Corregir",ROUNDDOWN(((TODAY()-Tabla2[[#This Row],[FECHA NACIMIENTO]])/365),0)))</f>
        <v>35</v>
      </c>
      <c r="V96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960" s="34" t="str">
        <f ca="1">+IF(Tabla2[[#This Row],[Edad]]="Corregir","Corregir","Ok")</f>
        <v>Ok</v>
      </c>
      <c r="X960" s="10" t="str">
        <f>+IFERROR(VLOOKUP(Tabla2[[#This Row],[DISTRITO SEGÚN DNI]],Hoja1!$A$2:$B$55,2,FALSE),"No")</f>
        <v>No</v>
      </c>
      <c r="Y960" s="10" t="str">
        <f>IF(OR(LOWER(Tabla2[[#This Row],[GENERO]])="masculino", LOWER(Tabla2[[#This Row],[GENERO]])="femenino"),"OK","Corregir")</f>
        <v>OK</v>
      </c>
      <c r="Z960" s="10" t="str">
        <f>+IF(Tabla2[[#This Row],[Nro. DNI / CE]]="","Corregir",IF(LEN(Tabla2[[#This Row],[Nro. DNI / CE]])&gt;=8,"OK","Corregir"))</f>
        <v>OK</v>
      </c>
      <c r="AA960" s="10">
        <f>COUNTIF(Tabla2[APELLIDOS Y NOMBRES],Tabla2[[#This Row],[APELLIDOS Y NOMBRES]])</f>
        <v>1</v>
      </c>
      <c r="AB960" t="str">
        <f ca="1">+IFERROR(IF(Tabla2[[#This Row],[FECHA CESE/BAJA]]="","No Aplica",IF(AND(MONTH(Tabla2[[#This Row],[FECHA CESE/BAJA]])=MONTH(TODAY()-30),YEAR(Tabla2[[#This Row],[FECHA CESE/BAJA]])=YEAR(TODAY())),MONTH(TODAY()-30)&amp;"-"&amp;YEAR(TODAY()),"Borrar")),"No aplica")</f>
        <v>No Aplica</v>
      </c>
      <c r="AC960" t="str">
        <f ca="1">+IFERROR(IF(Tabla2[[#This Row],[FECHA INICIO DE LABORES EN OBRA]]="","No Aplica",IF(AND(MONTH(Tabla2[[#This Row],[FECHA INICIO DE LABORES EN OBRA]])=MONTH(TODAY()-30),YEAR(Tabla2[[#This Row],[FECHA INICIO DE LABORES EN OBRA]])=YEAR(TODAY())),MONTH(TODAY()-30)&amp;"-"&amp;YEAR(TODAY()),"No Aplica")),"No Aplica")</f>
        <v>No Aplica</v>
      </c>
    </row>
    <row r="961" spans="1:29" x14ac:dyDescent="0.25">
      <c r="A961" s="2" t="s">
        <v>3783</v>
      </c>
      <c r="B961" s="3" t="s">
        <v>63</v>
      </c>
      <c r="C961" s="3" t="s">
        <v>63</v>
      </c>
      <c r="D961" s="3">
        <v>72853708</v>
      </c>
      <c r="E961" s="3" t="s">
        <v>747</v>
      </c>
      <c r="F961" s="36">
        <v>36476</v>
      </c>
      <c r="G961" s="3">
        <v>2</v>
      </c>
      <c r="H961" s="3" t="s">
        <v>3777</v>
      </c>
      <c r="I961" s="3" t="s">
        <v>3786</v>
      </c>
      <c r="J961" s="3" t="s">
        <v>3878</v>
      </c>
      <c r="K961" s="3" t="s">
        <v>93</v>
      </c>
      <c r="L961" s="8" t="s">
        <v>9813</v>
      </c>
      <c r="M961" s="5"/>
      <c r="N961" s="13" t="s">
        <v>2456</v>
      </c>
      <c r="O961" s="5">
        <v>44938</v>
      </c>
      <c r="P961" s="8">
        <v>1</v>
      </c>
      <c r="Q961" s="9">
        <v>4</v>
      </c>
      <c r="R961" s="9" t="str">
        <f>IFERROR(VLOOKUP(Tabla2[[#This Row],[CONTRATISTA PRNCIPAL]],Hoja1!$L$5:$M$9,2,FALSE),"CJV")</f>
        <v>CJV</v>
      </c>
      <c r="S961" s="9" t="str">
        <f>IF(Tabla2[[#This Row],[EMPRESA]]=Tabla2[[#This Row],[CONTRATISTA PRNCIPAL]],"Principal","Secundaria")</f>
        <v>Principal</v>
      </c>
      <c r="T961" s="10">
        <f>IFERROR(1/COUNTIF(Tabla2[CONTRATISTA PRNCIPAL],Tabla2[[#This Row],[CONTRATISTA PRNCIPAL]]),0)</f>
        <v>1.2500000000000001E-2</v>
      </c>
      <c r="U961" s="33">
        <f ca="1">IF(((TODAY()-Tabla2[[#This Row],[FECHA NACIMIENTO]])/365)&lt;18,"Corregir", IF(((TODAY()-Tabla2[[#This Row],[FECHA NACIMIENTO]])/365)&gt;80, "Corregir",ROUNDDOWN(((TODAY()-Tabla2[[#This Row],[FECHA NACIMIENTO]])/365),0)))</f>
        <v>23</v>
      </c>
      <c r="V96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961" s="34" t="str">
        <f ca="1">+IF(Tabla2[[#This Row],[Edad]]="Corregir","Corregir","Ok")</f>
        <v>Ok</v>
      </c>
      <c r="X961" s="10" t="str">
        <f>+IFERROR(VLOOKUP(Tabla2[[#This Row],[DISTRITO SEGÚN DNI]],Hoja1!$A$2:$B$55,2,FALSE),"No")</f>
        <v>ATE</v>
      </c>
      <c r="Y961" s="10" t="str">
        <f>IF(OR(LOWER(Tabla2[[#This Row],[GENERO]])="masculino", LOWER(Tabla2[[#This Row],[GENERO]])="femenino"),"OK","Corregir")</f>
        <v>OK</v>
      </c>
      <c r="Z961" s="10" t="str">
        <f>+IF(Tabla2[[#This Row],[Nro. DNI / CE]]="","Corregir",IF(LEN(Tabla2[[#This Row],[Nro. DNI / CE]])&gt;=8,"OK","Corregir"))</f>
        <v>OK</v>
      </c>
      <c r="AA961" s="10">
        <f>COUNTIF(Tabla2[APELLIDOS Y NOMBRES],Tabla2[[#This Row],[APELLIDOS Y NOMBRES]])</f>
        <v>1</v>
      </c>
      <c r="AB961" t="str">
        <f ca="1">+IFERROR(IF(Tabla2[[#This Row],[FECHA CESE/BAJA]]="","No Aplica",IF(AND(MONTH(Tabla2[[#This Row],[FECHA CESE/BAJA]])=MONTH(TODAY()-30),YEAR(Tabla2[[#This Row],[FECHA CESE/BAJA]])=YEAR(TODAY())),MONTH(TODAY()-30)&amp;"-"&amp;YEAR(TODAY()),"Borrar")),"No aplica")</f>
        <v>No Aplica</v>
      </c>
      <c r="AC961" t="str">
        <f ca="1">+IFERROR(IF(Tabla2[[#This Row],[FECHA INICIO DE LABORES EN OBRA]]="","No Aplica",IF(AND(MONTH(Tabla2[[#This Row],[FECHA INICIO DE LABORES EN OBRA]])=MONTH(TODAY()-30),YEAR(Tabla2[[#This Row],[FECHA INICIO DE LABORES EN OBRA]])=YEAR(TODAY())),MONTH(TODAY()-30)&amp;"-"&amp;YEAR(TODAY()),"No Aplica")),"No Aplica")</f>
        <v>No Aplica</v>
      </c>
    </row>
    <row r="962" spans="1:29" x14ac:dyDescent="0.25">
      <c r="A962" s="2" t="s">
        <v>3783</v>
      </c>
      <c r="B962" s="3" t="s">
        <v>63</v>
      </c>
      <c r="C962" s="3" t="s">
        <v>63</v>
      </c>
      <c r="D962" s="3" t="s">
        <v>3881</v>
      </c>
      <c r="E962" s="3" t="s">
        <v>3882</v>
      </c>
      <c r="F962" s="36">
        <v>35801</v>
      </c>
      <c r="G962" s="3">
        <v>1</v>
      </c>
      <c r="H962" s="3" t="s">
        <v>1838</v>
      </c>
      <c r="I962" s="3" t="s">
        <v>3786</v>
      </c>
      <c r="J962" s="3" t="s">
        <v>3883</v>
      </c>
      <c r="K962" s="3" t="s">
        <v>3884</v>
      </c>
      <c r="L962" s="8" t="s">
        <v>9813</v>
      </c>
      <c r="M962" s="5"/>
      <c r="N962" s="13" t="s">
        <v>2456</v>
      </c>
      <c r="O962" s="5">
        <v>44993</v>
      </c>
      <c r="P962" s="8">
        <v>1</v>
      </c>
      <c r="Q962" s="9">
        <v>1</v>
      </c>
      <c r="R962" s="9" t="str">
        <f>IFERROR(VLOOKUP(Tabla2[[#This Row],[CONTRATISTA PRNCIPAL]],Hoja1!$L$5:$M$9,2,FALSE),"CJV")</f>
        <v>CJV</v>
      </c>
      <c r="S962" s="9" t="str">
        <f>IF(Tabla2[[#This Row],[EMPRESA]]=Tabla2[[#This Row],[CONTRATISTA PRNCIPAL]],"Principal","Secundaria")</f>
        <v>Principal</v>
      </c>
      <c r="T962" s="10">
        <f>IFERROR(1/COUNTIF(Tabla2[CONTRATISTA PRNCIPAL],Tabla2[[#This Row],[CONTRATISTA PRNCIPAL]]),0)</f>
        <v>1.2500000000000001E-2</v>
      </c>
      <c r="U962" s="33">
        <f ca="1">IF(((TODAY()-Tabla2[[#This Row],[FECHA NACIMIENTO]])/365)&lt;18,"Corregir", IF(((TODAY()-Tabla2[[#This Row],[FECHA NACIMIENTO]])/365)&gt;80, "Corregir",ROUNDDOWN(((TODAY()-Tabla2[[#This Row],[FECHA NACIMIENTO]])/365),0)))</f>
        <v>25</v>
      </c>
      <c r="V96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962" s="34" t="str">
        <f ca="1">+IF(Tabla2[[#This Row],[Edad]]="Corregir","Corregir","Ok")</f>
        <v>Ok</v>
      </c>
      <c r="X962" s="10" t="str">
        <f>+IFERROR(VLOOKUP(Tabla2[[#This Row],[DISTRITO SEGÚN DNI]],Hoja1!$A$2:$B$55,2,FALSE),"No")</f>
        <v>No</v>
      </c>
      <c r="Y962" s="10" t="str">
        <f>IF(OR(LOWER(Tabla2[[#This Row],[GENERO]])="masculino", LOWER(Tabla2[[#This Row],[GENERO]])="femenino"),"OK","Corregir")</f>
        <v>OK</v>
      </c>
      <c r="Z962" s="10" t="str">
        <f>+IF(Tabla2[[#This Row],[Nro. DNI / CE]]="","Corregir",IF(LEN(Tabla2[[#This Row],[Nro. DNI / CE]])&gt;=8,"OK","Corregir"))</f>
        <v>OK</v>
      </c>
      <c r="AA962" s="10">
        <f>COUNTIF(Tabla2[APELLIDOS Y NOMBRES],Tabla2[[#This Row],[APELLIDOS Y NOMBRES]])</f>
        <v>1</v>
      </c>
      <c r="AB962" t="str">
        <f ca="1">+IFERROR(IF(Tabla2[[#This Row],[FECHA CESE/BAJA]]="","No Aplica",IF(AND(MONTH(Tabla2[[#This Row],[FECHA CESE/BAJA]])=MONTH(TODAY()-30),YEAR(Tabla2[[#This Row],[FECHA CESE/BAJA]])=YEAR(TODAY())),MONTH(TODAY()-30)&amp;"-"&amp;YEAR(TODAY()),"Borrar")),"No aplica")</f>
        <v>No Aplica</v>
      </c>
      <c r="AC962" t="str">
        <f ca="1">+IFERROR(IF(Tabla2[[#This Row],[FECHA INICIO DE LABORES EN OBRA]]="","No Aplica",IF(AND(MONTH(Tabla2[[#This Row],[FECHA INICIO DE LABORES EN OBRA]])=MONTH(TODAY()-30),YEAR(Tabla2[[#This Row],[FECHA INICIO DE LABORES EN OBRA]])=YEAR(TODAY())),MONTH(TODAY()-30)&amp;"-"&amp;YEAR(TODAY()),"No Aplica")),"No Aplica")</f>
        <v>No Aplica</v>
      </c>
    </row>
    <row r="963" spans="1:29" x14ac:dyDescent="0.25">
      <c r="A963" s="2" t="s">
        <v>3783</v>
      </c>
      <c r="B963" s="3" t="s">
        <v>63</v>
      </c>
      <c r="C963" s="3" t="s">
        <v>63</v>
      </c>
      <c r="D963" s="3" t="s">
        <v>3885</v>
      </c>
      <c r="E963" s="3" t="s">
        <v>3886</v>
      </c>
      <c r="F963" s="36">
        <v>22912</v>
      </c>
      <c r="G963" s="3">
        <v>1</v>
      </c>
      <c r="H963" s="3" t="s">
        <v>1478</v>
      </c>
      <c r="I963" s="3" t="s">
        <v>3786</v>
      </c>
      <c r="J963" s="3" t="s">
        <v>3887</v>
      </c>
      <c r="K963" s="3" t="s">
        <v>1044</v>
      </c>
      <c r="L963" s="8" t="s">
        <v>9813</v>
      </c>
      <c r="M963" s="5"/>
      <c r="N963" s="13" t="s">
        <v>2456</v>
      </c>
      <c r="O963" s="5">
        <v>44986</v>
      </c>
      <c r="P963" s="8">
        <v>1</v>
      </c>
      <c r="Q963" s="9">
        <v>1</v>
      </c>
      <c r="R963" s="9" t="str">
        <f>IFERROR(VLOOKUP(Tabla2[[#This Row],[CONTRATISTA PRNCIPAL]],Hoja1!$L$5:$M$9,2,FALSE),"CJV")</f>
        <v>CJV</v>
      </c>
      <c r="S963" s="9" t="str">
        <f>IF(Tabla2[[#This Row],[EMPRESA]]=Tabla2[[#This Row],[CONTRATISTA PRNCIPAL]],"Principal","Secundaria")</f>
        <v>Principal</v>
      </c>
      <c r="T963" s="10">
        <f>IFERROR(1/COUNTIF(Tabla2[CONTRATISTA PRNCIPAL],Tabla2[[#This Row],[CONTRATISTA PRNCIPAL]]),0)</f>
        <v>1.2500000000000001E-2</v>
      </c>
      <c r="U963" s="33">
        <f ca="1">IF(((TODAY()-Tabla2[[#This Row],[FECHA NACIMIENTO]])/365)&lt;18,"Corregir", IF(((TODAY()-Tabla2[[#This Row],[FECHA NACIMIENTO]])/365)&gt;80, "Corregir",ROUNDDOWN(((TODAY()-Tabla2[[#This Row],[FECHA NACIMIENTO]])/365),0)))</f>
        <v>60</v>
      </c>
      <c r="V96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963" s="34" t="str">
        <f ca="1">+IF(Tabla2[[#This Row],[Edad]]="Corregir","Corregir","Ok")</f>
        <v>Ok</v>
      </c>
      <c r="X963" s="10" t="str">
        <f>+IFERROR(VLOOKUP(Tabla2[[#This Row],[DISTRITO SEGÚN DNI]],Hoja1!$A$2:$B$55,2,FALSE),"No")</f>
        <v>No</v>
      </c>
      <c r="Y963" s="10" t="str">
        <f>IF(OR(LOWER(Tabla2[[#This Row],[GENERO]])="masculino", LOWER(Tabla2[[#This Row],[GENERO]])="femenino"),"OK","Corregir")</f>
        <v>OK</v>
      </c>
      <c r="Z963" s="10" t="str">
        <f>+IF(Tabla2[[#This Row],[Nro. DNI / CE]]="","Corregir",IF(LEN(Tabla2[[#This Row],[Nro. DNI / CE]])&gt;=8,"OK","Corregir"))</f>
        <v>OK</v>
      </c>
      <c r="AA963" s="10">
        <f>COUNTIF(Tabla2[APELLIDOS Y NOMBRES],Tabla2[[#This Row],[APELLIDOS Y NOMBRES]])</f>
        <v>1</v>
      </c>
      <c r="AB963" t="str">
        <f ca="1">+IFERROR(IF(Tabla2[[#This Row],[FECHA CESE/BAJA]]="","No Aplica",IF(AND(MONTH(Tabla2[[#This Row],[FECHA CESE/BAJA]])=MONTH(TODAY()-30),YEAR(Tabla2[[#This Row],[FECHA CESE/BAJA]])=YEAR(TODAY())),MONTH(TODAY()-30)&amp;"-"&amp;YEAR(TODAY()),"Borrar")),"No aplica")</f>
        <v>No Aplica</v>
      </c>
      <c r="AC963" t="str">
        <f ca="1">+IFERROR(IF(Tabla2[[#This Row],[FECHA INICIO DE LABORES EN OBRA]]="","No Aplica",IF(AND(MONTH(Tabla2[[#This Row],[FECHA INICIO DE LABORES EN OBRA]])=MONTH(TODAY()-30),YEAR(Tabla2[[#This Row],[FECHA INICIO DE LABORES EN OBRA]])=YEAR(TODAY())),MONTH(TODAY()-30)&amp;"-"&amp;YEAR(TODAY()),"No Aplica")),"No Aplica")</f>
        <v>No Aplica</v>
      </c>
    </row>
    <row r="964" spans="1:29" x14ac:dyDescent="0.25">
      <c r="A964" s="2" t="s">
        <v>3783</v>
      </c>
      <c r="B964" s="3" t="s">
        <v>63</v>
      </c>
      <c r="C964" s="3" t="s">
        <v>63</v>
      </c>
      <c r="D964" s="3" t="s">
        <v>748</v>
      </c>
      <c r="E964" s="3" t="s">
        <v>749</v>
      </c>
      <c r="F964" s="36">
        <v>35424</v>
      </c>
      <c r="G964" s="3">
        <v>1</v>
      </c>
      <c r="H964" s="3" t="s">
        <v>3888</v>
      </c>
      <c r="I964" s="3" t="s">
        <v>3786</v>
      </c>
      <c r="J964" s="3" t="s">
        <v>3890</v>
      </c>
      <c r="K964" s="3" t="s">
        <v>93</v>
      </c>
      <c r="L964" s="8" t="s">
        <v>9813</v>
      </c>
      <c r="M964" s="5"/>
      <c r="N964" s="13" t="s">
        <v>2456</v>
      </c>
      <c r="O964" s="5">
        <v>44959</v>
      </c>
      <c r="P964" s="8">
        <v>1</v>
      </c>
      <c r="Q964" s="9">
        <v>1</v>
      </c>
      <c r="R964" s="9" t="str">
        <f>IFERROR(VLOOKUP(Tabla2[[#This Row],[CONTRATISTA PRNCIPAL]],Hoja1!$L$5:$M$9,2,FALSE),"CJV")</f>
        <v>CJV</v>
      </c>
      <c r="S964" s="9" t="str">
        <f>IF(Tabla2[[#This Row],[EMPRESA]]=Tabla2[[#This Row],[CONTRATISTA PRNCIPAL]],"Principal","Secundaria")</f>
        <v>Principal</v>
      </c>
      <c r="T964" s="10">
        <f>IFERROR(1/COUNTIF(Tabla2[CONTRATISTA PRNCIPAL],Tabla2[[#This Row],[CONTRATISTA PRNCIPAL]]),0)</f>
        <v>1.2500000000000001E-2</v>
      </c>
      <c r="U964" s="33">
        <f ca="1">IF(((TODAY()-Tabla2[[#This Row],[FECHA NACIMIENTO]])/365)&lt;18,"Corregir", IF(((TODAY()-Tabla2[[#This Row],[FECHA NACIMIENTO]])/365)&gt;80, "Corregir",ROUNDDOWN(((TODAY()-Tabla2[[#This Row],[FECHA NACIMIENTO]])/365),0)))</f>
        <v>26</v>
      </c>
      <c r="V96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964" s="34" t="str">
        <f ca="1">+IF(Tabla2[[#This Row],[Edad]]="Corregir","Corregir","Ok")</f>
        <v>Ok</v>
      </c>
      <c r="X964" s="10" t="str">
        <f>+IFERROR(VLOOKUP(Tabla2[[#This Row],[DISTRITO SEGÚN DNI]],Hoja1!$A$2:$B$55,2,FALSE),"No")</f>
        <v>ATE</v>
      </c>
      <c r="Y964" s="10" t="str">
        <f>IF(OR(LOWER(Tabla2[[#This Row],[GENERO]])="masculino", LOWER(Tabla2[[#This Row],[GENERO]])="femenino"),"OK","Corregir")</f>
        <v>OK</v>
      </c>
      <c r="Z964" s="10" t="str">
        <f>+IF(Tabla2[[#This Row],[Nro. DNI / CE]]="","Corregir",IF(LEN(Tabla2[[#This Row],[Nro. DNI / CE]])&gt;=8,"OK","Corregir"))</f>
        <v>OK</v>
      </c>
      <c r="AA964" s="10">
        <f>COUNTIF(Tabla2[APELLIDOS Y NOMBRES],Tabla2[[#This Row],[APELLIDOS Y NOMBRES]])</f>
        <v>1</v>
      </c>
      <c r="AB964" t="str">
        <f ca="1">+IFERROR(IF(Tabla2[[#This Row],[FECHA CESE/BAJA]]="","No Aplica",IF(AND(MONTH(Tabla2[[#This Row],[FECHA CESE/BAJA]])=MONTH(TODAY()-30),YEAR(Tabla2[[#This Row],[FECHA CESE/BAJA]])=YEAR(TODAY())),MONTH(TODAY()-30)&amp;"-"&amp;YEAR(TODAY()),"Borrar")),"No aplica")</f>
        <v>No Aplica</v>
      </c>
      <c r="AC964" t="str">
        <f ca="1">+IFERROR(IF(Tabla2[[#This Row],[FECHA INICIO DE LABORES EN OBRA]]="","No Aplica",IF(AND(MONTH(Tabla2[[#This Row],[FECHA INICIO DE LABORES EN OBRA]])=MONTH(TODAY()-30),YEAR(Tabla2[[#This Row],[FECHA INICIO DE LABORES EN OBRA]])=YEAR(TODAY())),MONTH(TODAY()-30)&amp;"-"&amp;YEAR(TODAY()),"No Aplica")),"No Aplica")</f>
        <v>No Aplica</v>
      </c>
    </row>
    <row r="965" spans="1:29" x14ac:dyDescent="0.25">
      <c r="A965" s="2" t="s">
        <v>3783</v>
      </c>
      <c r="B965" s="3" t="s">
        <v>63</v>
      </c>
      <c r="C965" s="3" t="s">
        <v>63</v>
      </c>
      <c r="D965" s="3" t="s">
        <v>3894</v>
      </c>
      <c r="E965" s="3" t="s">
        <v>3895</v>
      </c>
      <c r="F965" s="36">
        <v>32886</v>
      </c>
      <c r="G965" s="3">
        <v>1</v>
      </c>
      <c r="H965" s="3" t="s">
        <v>1475</v>
      </c>
      <c r="I965" s="3" t="s">
        <v>3786</v>
      </c>
      <c r="J965" s="3" t="s">
        <v>3896</v>
      </c>
      <c r="K965" s="3" t="s">
        <v>1063</v>
      </c>
      <c r="L965" s="8" t="s">
        <v>9818</v>
      </c>
      <c r="M965" s="5"/>
      <c r="N965" s="13" t="s">
        <v>2456</v>
      </c>
      <c r="O965" s="5">
        <v>44986</v>
      </c>
      <c r="P965" s="8">
        <v>1</v>
      </c>
      <c r="Q965" s="9">
        <v>1</v>
      </c>
      <c r="R965" s="9" t="str">
        <f>IFERROR(VLOOKUP(Tabla2[[#This Row],[CONTRATISTA PRNCIPAL]],Hoja1!$L$5:$M$9,2,FALSE),"CJV")</f>
        <v>CJV</v>
      </c>
      <c r="S965" s="9" t="str">
        <f>IF(Tabla2[[#This Row],[EMPRESA]]=Tabla2[[#This Row],[CONTRATISTA PRNCIPAL]],"Principal","Secundaria")</f>
        <v>Principal</v>
      </c>
      <c r="T965" s="10">
        <f>IFERROR(1/COUNTIF(Tabla2[CONTRATISTA PRNCIPAL],Tabla2[[#This Row],[CONTRATISTA PRNCIPAL]]),0)</f>
        <v>1.2500000000000001E-2</v>
      </c>
      <c r="U965" s="33">
        <f ca="1">IF(((TODAY()-Tabla2[[#This Row],[FECHA NACIMIENTO]])/365)&lt;18,"Corregir", IF(((TODAY()-Tabla2[[#This Row],[FECHA NACIMIENTO]])/365)&gt;80, "Corregir",ROUNDDOWN(((TODAY()-Tabla2[[#This Row],[FECHA NACIMIENTO]])/365),0)))</f>
        <v>33</v>
      </c>
      <c r="V96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965" s="34" t="str">
        <f ca="1">+IF(Tabla2[[#This Row],[Edad]]="Corregir","Corregir","Ok")</f>
        <v>Ok</v>
      </c>
      <c r="X965" s="10" t="str">
        <f>+IFERROR(VLOOKUP(Tabla2[[#This Row],[DISTRITO SEGÚN DNI]],Hoja1!$A$2:$B$55,2,FALSE),"No")</f>
        <v>No</v>
      </c>
      <c r="Y965" s="10" t="str">
        <f>IF(OR(LOWER(Tabla2[[#This Row],[GENERO]])="masculino", LOWER(Tabla2[[#This Row],[GENERO]])="femenino"),"OK","Corregir")</f>
        <v>OK</v>
      </c>
      <c r="Z965" s="10" t="str">
        <f>+IF(Tabla2[[#This Row],[Nro. DNI / CE]]="","Corregir",IF(LEN(Tabla2[[#This Row],[Nro. DNI / CE]])&gt;=8,"OK","Corregir"))</f>
        <v>OK</v>
      </c>
      <c r="AA965" s="10">
        <f>COUNTIF(Tabla2[APELLIDOS Y NOMBRES],Tabla2[[#This Row],[APELLIDOS Y NOMBRES]])</f>
        <v>1</v>
      </c>
      <c r="AB965" t="str">
        <f ca="1">+IFERROR(IF(Tabla2[[#This Row],[FECHA CESE/BAJA]]="","No Aplica",IF(AND(MONTH(Tabla2[[#This Row],[FECHA CESE/BAJA]])=MONTH(TODAY()-30),YEAR(Tabla2[[#This Row],[FECHA CESE/BAJA]])=YEAR(TODAY())),MONTH(TODAY()-30)&amp;"-"&amp;YEAR(TODAY()),"Borrar")),"No aplica")</f>
        <v>No Aplica</v>
      </c>
      <c r="AC965" t="str">
        <f ca="1">+IFERROR(IF(Tabla2[[#This Row],[FECHA INICIO DE LABORES EN OBRA]]="","No Aplica",IF(AND(MONTH(Tabla2[[#This Row],[FECHA INICIO DE LABORES EN OBRA]])=MONTH(TODAY()-30),YEAR(Tabla2[[#This Row],[FECHA INICIO DE LABORES EN OBRA]])=YEAR(TODAY())),MONTH(TODAY()-30)&amp;"-"&amp;YEAR(TODAY()),"No Aplica")),"No Aplica")</f>
        <v>No Aplica</v>
      </c>
    </row>
    <row r="966" spans="1:29" x14ac:dyDescent="0.25">
      <c r="A966" s="2" t="s">
        <v>3783</v>
      </c>
      <c r="B966" s="3" t="s">
        <v>63</v>
      </c>
      <c r="C966" s="3" t="s">
        <v>63</v>
      </c>
      <c r="D966" s="3" t="s">
        <v>3897</v>
      </c>
      <c r="E966" s="3" t="s">
        <v>3898</v>
      </c>
      <c r="F966" s="36">
        <v>30800</v>
      </c>
      <c r="G966" s="3">
        <v>2</v>
      </c>
      <c r="H966" s="3" t="s">
        <v>3777</v>
      </c>
      <c r="I966" s="3" t="s">
        <v>3786</v>
      </c>
      <c r="J966" s="3" t="s">
        <v>3899</v>
      </c>
      <c r="K966" s="3" t="s">
        <v>1219</v>
      </c>
      <c r="L966" s="8" t="s">
        <v>9813</v>
      </c>
      <c r="M966" s="5"/>
      <c r="N966" s="13" t="s">
        <v>2456</v>
      </c>
      <c r="O966" s="5">
        <v>44776</v>
      </c>
      <c r="P966" s="8">
        <v>1</v>
      </c>
      <c r="Q966" s="9">
        <v>4</v>
      </c>
      <c r="R966" s="9" t="str">
        <f>IFERROR(VLOOKUP(Tabla2[[#This Row],[CONTRATISTA PRNCIPAL]],Hoja1!$L$5:$M$9,2,FALSE),"CJV")</f>
        <v>CJV</v>
      </c>
      <c r="S966" s="9" t="str">
        <f>IF(Tabla2[[#This Row],[EMPRESA]]=Tabla2[[#This Row],[CONTRATISTA PRNCIPAL]],"Principal","Secundaria")</f>
        <v>Principal</v>
      </c>
      <c r="T966" s="10">
        <f>IFERROR(1/COUNTIF(Tabla2[CONTRATISTA PRNCIPAL],Tabla2[[#This Row],[CONTRATISTA PRNCIPAL]]),0)</f>
        <v>1.2500000000000001E-2</v>
      </c>
      <c r="U966" s="33">
        <f ca="1">IF(((TODAY()-Tabla2[[#This Row],[FECHA NACIMIENTO]])/365)&lt;18,"Corregir", IF(((TODAY()-Tabla2[[#This Row],[FECHA NACIMIENTO]])/365)&gt;80, "Corregir",ROUNDDOWN(((TODAY()-Tabla2[[#This Row],[FECHA NACIMIENTO]])/365),0)))</f>
        <v>39</v>
      </c>
      <c r="V96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966" s="34" t="str">
        <f ca="1">+IF(Tabla2[[#This Row],[Edad]]="Corregir","Corregir","Ok")</f>
        <v>Ok</v>
      </c>
      <c r="X966" s="10" t="str">
        <f>+IFERROR(VLOOKUP(Tabla2[[#This Row],[DISTRITO SEGÚN DNI]],Hoja1!$A$2:$B$55,2,FALSE),"No")</f>
        <v>No</v>
      </c>
      <c r="Y966" s="10" t="str">
        <f>IF(OR(LOWER(Tabla2[[#This Row],[GENERO]])="masculino", LOWER(Tabla2[[#This Row],[GENERO]])="femenino"),"OK","Corregir")</f>
        <v>OK</v>
      </c>
      <c r="Z966" s="10" t="str">
        <f>+IF(Tabla2[[#This Row],[Nro. DNI / CE]]="","Corregir",IF(LEN(Tabla2[[#This Row],[Nro. DNI / CE]])&gt;=8,"OK","Corregir"))</f>
        <v>OK</v>
      </c>
      <c r="AA966" s="10">
        <f>COUNTIF(Tabla2[APELLIDOS Y NOMBRES],Tabla2[[#This Row],[APELLIDOS Y NOMBRES]])</f>
        <v>1</v>
      </c>
      <c r="AB966" t="str">
        <f ca="1">+IFERROR(IF(Tabla2[[#This Row],[FECHA CESE/BAJA]]="","No Aplica",IF(AND(MONTH(Tabla2[[#This Row],[FECHA CESE/BAJA]])=MONTH(TODAY()-30),YEAR(Tabla2[[#This Row],[FECHA CESE/BAJA]])=YEAR(TODAY())),MONTH(TODAY()-30)&amp;"-"&amp;YEAR(TODAY()),"Borrar")),"No aplica")</f>
        <v>No Aplica</v>
      </c>
      <c r="AC966" t="str">
        <f ca="1">+IFERROR(IF(Tabla2[[#This Row],[FECHA INICIO DE LABORES EN OBRA]]="","No Aplica",IF(AND(MONTH(Tabla2[[#This Row],[FECHA INICIO DE LABORES EN OBRA]])=MONTH(TODAY()-30),YEAR(Tabla2[[#This Row],[FECHA INICIO DE LABORES EN OBRA]])=YEAR(TODAY())),MONTH(TODAY()-30)&amp;"-"&amp;YEAR(TODAY()),"No Aplica")),"No Aplica")</f>
        <v>No Aplica</v>
      </c>
    </row>
    <row r="967" spans="1:29" x14ac:dyDescent="0.25">
      <c r="A967" s="2" t="s">
        <v>3783</v>
      </c>
      <c r="B967" s="3" t="s">
        <v>63</v>
      </c>
      <c r="C967" s="3" t="s">
        <v>63</v>
      </c>
      <c r="D967" s="3" t="s">
        <v>3905</v>
      </c>
      <c r="E967" s="3" t="s">
        <v>3906</v>
      </c>
      <c r="F967" s="36">
        <v>32657</v>
      </c>
      <c r="G967" s="3">
        <v>2</v>
      </c>
      <c r="H967" s="3" t="s">
        <v>3777</v>
      </c>
      <c r="I967" s="3" t="s">
        <v>3786</v>
      </c>
      <c r="J967" s="3" t="s">
        <v>3907</v>
      </c>
      <c r="K967" s="3" t="s">
        <v>1219</v>
      </c>
      <c r="L967" s="8" t="s">
        <v>9813</v>
      </c>
      <c r="M967" s="5"/>
      <c r="N967" s="13" t="s">
        <v>3814</v>
      </c>
      <c r="O967" s="5">
        <v>44839</v>
      </c>
      <c r="P967" s="8">
        <v>1</v>
      </c>
      <c r="Q967" s="9">
        <v>4</v>
      </c>
      <c r="R967" s="9" t="str">
        <f>IFERROR(VLOOKUP(Tabla2[[#This Row],[CONTRATISTA PRNCIPAL]],Hoja1!$L$5:$M$9,2,FALSE),"CJV")</f>
        <v>CJV</v>
      </c>
      <c r="S967" s="9" t="str">
        <f>IF(Tabla2[[#This Row],[EMPRESA]]=Tabla2[[#This Row],[CONTRATISTA PRNCIPAL]],"Principal","Secundaria")</f>
        <v>Principal</v>
      </c>
      <c r="T967" s="10">
        <f>IFERROR(1/COUNTIF(Tabla2[CONTRATISTA PRNCIPAL],Tabla2[[#This Row],[CONTRATISTA PRNCIPAL]]),0)</f>
        <v>1.2500000000000001E-2</v>
      </c>
      <c r="U967" s="33">
        <f ca="1">IF(((TODAY()-Tabla2[[#This Row],[FECHA NACIMIENTO]])/365)&lt;18,"Corregir", IF(((TODAY()-Tabla2[[#This Row],[FECHA NACIMIENTO]])/365)&gt;80, "Corregir",ROUNDDOWN(((TODAY()-Tabla2[[#This Row],[FECHA NACIMIENTO]])/365),0)))</f>
        <v>34</v>
      </c>
      <c r="V96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967" s="34" t="str">
        <f ca="1">+IF(Tabla2[[#This Row],[Edad]]="Corregir","Corregir","Ok")</f>
        <v>Ok</v>
      </c>
      <c r="X967" s="10" t="str">
        <f>+IFERROR(VLOOKUP(Tabla2[[#This Row],[DISTRITO SEGÚN DNI]],Hoja1!$A$2:$B$55,2,FALSE),"No")</f>
        <v>No</v>
      </c>
      <c r="Y967" s="10" t="str">
        <f>IF(OR(LOWER(Tabla2[[#This Row],[GENERO]])="masculino", LOWER(Tabla2[[#This Row],[GENERO]])="femenino"),"OK","Corregir")</f>
        <v>OK</v>
      </c>
      <c r="Z967" s="10" t="str">
        <f>+IF(Tabla2[[#This Row],[Nro. DNI / CE]]="","Corregir",IF(LEN(Tabla2[[#This Row],[Nro. DNI / CE]])&gt;=8,"OK","Corregir"))</f>
        <v>OK</v>
      </c>
      <c r="AA967" s="10">
        <f>COUNTIF(Tabla2[APELLIDOS Y NOMBRES],Tabla2[[#This Row],[APELLIDOS Y NOMBRES]])</f>
        <v>1</v>
      </c>
      <c r="AB967" t="str">
        <f ca="1">+IFERROR(IF(Tabla2[[#This Row],[FECHA CESE/BAJA]]="","No Aplica",IF(AND(MONTH(Tabla2[[#This Row],[FECHA CESE/BAJA]])=MONTH(TODAY()-30),YEAR(Tabla2[[#This Row],[FECHA CESE/BAJA]])=YEAR(TODAY())),MONTH(TODAY()-30)&amp;"-"&amp;YEAR(TODAY()),"Borrar")),"No aplica")</f>
        <v>No Aplica</v>
      </c>
      <c r="AC967" t="str">
        <f ca="1">+IFERROR(IF(Tabla2[[#This Row],[FECHA INICIO DE LABORES EN OBRA]]="","No Aplica",IF(AND(MONTH(Tabla2[[#This Row],[FECHA INICIO DE LABORES EN OBRA]])=MONTH(TODAY()-30),YEAR(Tabla2[[#This Row],[FECHA INICIO DE LABORES EN OBRA]])=YEAR(TODAY())),MONTH(TODAY()-30)&amp;"-"&amp;YEAR(TODAY()),"No Aplica")),"No Aplica")</f>
        <v>No Aplica</v>
      </c>
    </row>
    <row r="968" spans="1:29" x14ac:dyDescent="0.25">
      <c r="A968" s="2" t="s">
        <v>3783</v>
      </c>
      <c r="B968" s="3" t="s">
        <v>63</v>
      </c>
      <c r="C968" s="3" t="s">
        <v>63</v>
      </c>
      <c r="D968" s="3" t="s">
        <v>3909</v>
      </c>
      <c r="E968" s="3" t="s">
        <v>3910</v>
      </c>
      <c r="F968" s="36">
        <v>32468</v>
      </c>
      <c r="G968" s="3">
        <v>2</v>
      </c>
      <c r="H968" s="3" t="s">
        <v>3777</v>
      </c>
      <c r="I968" s="3" t="s">
        <v>3786</v>
      </c>
      <c r="J968" s="3" t="s">
        <v>3911</v>
      </c>
      <c r="K968" s="3" t="s">
        <v>1219</v>
      </c>
      <c r="L968" s="8" t="s">
        <v>9813</v>
      </c>
      <c r="M968" s="5"/>
      <c r="N968" s="13" t="s">
        <v>2456</v>
      </c>
      <c r="O968" s="5">
        <v>44937</v>
      </c>
      <c r="P968" s="8">
        <v>1</v>
      </c>
      <c r="Q968" s="9">
        <v>4</v>
      </c>
      <c r="R968" s="9" t="str">
        <f>IFERROR(VLOOKUP(Tabla2[[#This Row],[CONTRATISTA PRNCIPAL]],Hoja1!$L$5:$M$9,2,FALSE),"CJV")</f>
        <v>CJV</v>
      </c>
      <c r="S968" s="9" t="str">
        <f>IF(Tabla2[[#This Row],[EMPRESA]]=Tabla2[[#This Row],[CONTRATISTA PRNCIPAL]],"Principal","Secundaria")</f>
        <v>Principal</v>
      </c>
      <c r="T968" s="10">
        <f>IFERROR(1/COUNTIF(Tabla2[CONTRATISTA PRNCIPAL],Tabla2[[#This Row],[CONTRATISTA PRNCIPAL]]),0)</f>
        <v>1.2500000000000001E-2</v>
      </c>
      <c r="U968" s="33">
        <f ca="1">IF(((TODAY()-Tabla2[[#This Row],[FECHA NACIMIENTO]])/365)&lt;18,"Corregir", IF(((TODAY()-Tabla2[[#This Row],[FECHA NACIMIENTO]])/365)&gt;80, "Corregir",ROUNDDOWN(((TODAY()-Tabla2[[#This Row],[FECHA NACIMIENTO]])/365),0)))</f>
        <v>34</v>
      </c>
      <c r="V96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968" s="34" t="str">
        <f ca="1">+IF(Tabla2[[#This Row],[Edad]]="Corregir","Corregir","Ok")</f>
        <v>Ok</v>
      </c>
      <c r="X968" s="10" t="str">
        <f>+IFERROR(VLOOKUP(Tabla2[[#This Row],[DISTRITO SEGÚN DNI]],Hoja1!$A$2:$B$55,2,FALSE),"No")</f>
        <v>No</v>
      </c>
      <c r="Y968" s="10" t="str">
        <f>IF(OR(LOWER(Tabla2[[#This Row],[GENERO]])="masculino", LOWER(Tabla2[[#This Row],[GENERO]])="femenino"),"OK","Corregir")</f>
        <v>OK</v>
      </c>
      <c r="Z968" s="10" t="str">
        <f>+IF(Tabla2[[#This Row],[Nro. DNI / CE]]="","Corregir",IF(LEN(Tabla2[[#This Row],[Nro. DNI / CE]])&gt;=8,"OK","Corregir"))</f>
        <v>OK</v>
      </c>
      <c r="AA968" s="10">
        <f>COUNTIF(Tabla2[APELLIDOS Y NOMBRES],Tabla2[[#This Row],[APELLIDOS Y NOMBRES]])</f>
        <v>1</v>
      </c>
      <c r="AB968" t="str">
        <f ca="1">+IFERROR(IF(Tabla2[[#This Row],[FECHA CESE/BAJA]]="","No Aplica",IF(AND(MONTH(Tabla2[[#This Row],[FECHA CESE/BAJA]])=MONTH(TODAY()-30),YEAR(Tabla2[[#This Row],[FECHA CESE/BAJA]])=YEAR(TODAY())),MONTH(TODAY()-30)&amp;"-"&amp;YEAR(TODAY()),"Borrar")),"No aplica")</f>
        <v>No Aplica</v>
      </c>
      <c r="AC968" t="str">
        <f ca="1">+IFERROR(IF(Tabla2[[#This Row],[FECHA INICIO DE LABORES EN OBRA]]="","No Aplica",IF(AND(MONTH(Tabla2[[#This Row],[FECHA INICIO DE LABORES EN OBRA]])=MONTH(TODAY()-30),YEAR(Tabla2[[#This Row],[FECHA INICIO DE LABORES EN OBRA]])=YEAR(TODAY())),MONTH(TODAY()-30)&amp;"-"&amp;YEAR(TODAY()),"No Aplica")),"No Aplica")</f>
        <v>No Aplica</v>
      </c>
    </row>
    <row r="969" spans="1:29" x14ac:dyDescent="0.25">
      <c r="A969" s="2" t="s">
        <v>3783</v>
      </c>
      <c r="B969" s="3" t="s">
        <v>63</v>
      </c>
      <c r="C969" s="3" t="s">
        <v>63</v>
      </c>
      <c r="D969" s="3" t="s">
        <v>3918</v>
      </c>
      <c r="E969" s="3" t="s">
        <v>3919</v>
      </c>
      <c r="F969" s="36">
        <v>30193</v>
      </c>
      <c r="G969" s="3">
        <v>2</v>
      </c>
      <c r="H969" s="3" t="s">
        <v>3777</v>
      </c>
      <c r="I969" s="3" t="s">
        <v>3786</v>
      </c>
      <c r="J969" s="3" t="s">
        <v>3920</v>
      </c>
      <c r="K969" s="3" t="s">
        <v>1129</v>
      </c>
      <c r="L969" s="8" t="s">
        <v>9813</v>
      </c>
      <c r="M969" s="5"/>
      <c r="N969" s="13" t="s">
        <v>2456</v>
      </c>
      <c r="O969" s="5">
        <v>44981</v>
      </c>
      <c r="P969" s="8">
        <v>1</v>
      </c>
      <c r="Q969" s="9">
        <v>4</v>
      </c>
      <c r="R969" s="9" t="str">
        <f>IFERROR(VLOOKUP(Tabla2[[#This Row],[CONTRATISTA PRNCIPAL]],Hoja1!$L$5:$M$9,2,FALSE),"CJV")</f>
        <v>CJV</v>
      </c>
      <c r="S969" s="9" t="str">
        <f>IF(Tabla2[[#This Row],[EMPRESA]]=Tabla2[[#This Row],[CONTRATISTA PRNCIPAL]],"Principal","Secundaria")</f>
        <v>Principal</v>
      </c>
      <c r="T969" s="10">
        <f>IFERROR(1/COUNTIF(Tabla2[CONTRATISTA PRNCIPAL],Tabla2[[#This Row],[CONTRATISTA PRNCIPAL]]),0)</f>
        <v>1.2500000000000001E-2</v>
      </c>
      <c r="U969" s="33">
        <f ca="1">IF(((TODAY()-Tabla2[[#This Row],[FECHA NACIMIENTO]])/365)&lt;18,"Corregir", IF(((TODAY()-Tabla2[[#This Row],[FECHA NACIMIENTO]])/365)&gt;80, "Corregir",ROUNDDOWN(((TODAY()-Tabla2[[#This Row],[FECHA NACIMIENTO]])/365),0)))</f>
        <v>41</v>
      </c>
      <c r="V96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969" s="34" t="str">
        <f ca="1">+IF(Tabla2[[#This Row],[Edad]]="Corregir","Corregir","Ok")</f>
        <v>Ok</v>
      </c>
      <c r="X969" s="10" t="str">
        <f>+IFERROR(VLOOKUP(Tabla2[[#This Row],[DISTRITO SEGÚN DNI]],Hoja1!$A$2:$B$55,2,FALSE),"No")</f>
        <v>No</v>
      </c>
      <c r="Y969" s="10" t="str">
        <f>IF(OR(LOWER(Tabla2[[#This Row],[GENERO]])="masculino", LOWER(Tabla2[[#This Row],[GENERO]])="femenino"),"OK","Corregir")</f>
        <v>OK</v>
      </c>
      <c r="Z969" s="10" t="str">
        <f>+IF(Tabla2[[#This Row],[Nro. DNI / CE]]="","Corregir",IF(LEN(Tabla2[[#This Row],[Nro. DNI / CE]])&gt;=8,"OK","Corregir"))</f>
        <v>OK</v>
      </c>
      <c r="AA969" s="10">
        <f>COUNTIF(Tabla2[APELLIDOS Y NOMBRES],Tabla2[[#This Row],[APELLIDOS Y NOMBRES]])</f>
        <v>1</v>
      </c>
      <c r="AB969" t="str">
        <f ca="1">+IFERROR(IF(Tabla2[[#This Row],[FECHA CESE/BAJA]]="","No Aplica",IF(AND(MONTH(Tabla2[[#This Row],[FECHA CESE/BAJA]])=MONTH(TODAY()-30),YEAR(Tabla2[[#This Row],[FECHA CESE/BAJA]])=YEAR(TODAY())),MONTH(TODAY()-30)&amp;"-"&amp;YEAR(TODAY()),"Borrar")),"No aplica")</f>
        <v>No Aplica</v>
      </c>
      <c r="AC969" t="str">
        <f ca="1">+IFERROR(IF(Tabla2[[#This Row],[FECHA INICIO DE LABORES EN OBRA]]="","No Aplica",IF(AND(MONTH(Tabla2[[#This Row],[FECHA INICIO DE LABORES EN OBRA]])=MONTH(TODAY()-30),YEAR(Tabla2[[#This Row],[FECHA INICIO DE LABORES EN OBRA]])=YEAR(TODAY())),MONTH(TODAY()-30)&amp;"-"&amp;YEAR(TODAY()),"No Aplica")),"No Aplica")</f>
        <v>No Aplica</v>
      </c>
    </row>
    <row r="970" spans="1:29" x14ac:dyDescent="0.25">
      <c r="A970" s="2" t="s">
        <v>3783</v>
      </c>
      <c r="B970" s="3" t="s">
        <v>63</v>
      </c>
      <c r="C970" s="3" t="s">
        <v>63</v>
      </c>
      <c r="D970" s="3" t="s">
        <v>753</v>
      </c>
      <c r="E970" s="3" t="s">
        <v>754</v>
      </c>
      <c r="F970" s="36">
        <v>29975</v>
      </c>
      <c r="G970" s="3">
        <v>2</v>
      </c>
      <c r="H970" s="3" t="s">
        <v>3777</v>
      </c>
      <c r="I970" s="3" t="s">
        <v>3786</v>
      </c>
      <c r="J970" s="3" t="s">
        <v>3921</v>
      </c>
      <c r="K970" s="3" t="s">
        <v>93</v>
      </c>
      <c r="L970" s="8" t="s">
        <v>9813</v>
      </c>
      <c r="M970" s="5"/>
      <c r="N970" s="13" t="s">
        <v>2456</v>
      </c>
      <c r="O970" s="5">
        <v>44988</v>
      </c>
      <c r="P970" s="8">
        <v>1</v>
      </c>
      <c r="Q970" s="9">
        <v>4</v>
      </c>
      <c r="R970" s="9" t="str">
        <f>IFERROR(VLOOKUP(Tabla2[[#This Row],[CONTRATISTA PRNCIPAL]],Hoja1!$L$5:$M$9,2,FALSE),"CJV")</f>
        <v>CJV</v>
      </c>
      <c r="S970" s="9" t="str">
        <f>IF(Tabla2[[#This Row],[EMPRESA]]=Tabla2[[#This Row],[CONTRATISTA PRNCIPAL]],"Principal","Secundaria")</f>
        <v>Principal</v>
      </c>
      <c r="T970" s="10">
        <f>IFERROR(1/COUNTIF(Tabla2[CONTRATISTA PRNCIPAL],Tabla2[[#This Row],[CONTRATISTA PRNCIPAL]]),0)</f>
        <v>1.2500000000000001E-2</v>
      </c>
      <c r="U970" s="33">
        <f ca="1">IF(((TODAY()-Tabla2[[#This Row],[FECHA NACIMIENTO]])/365)&lt;18,"Corregir", IF(((TODAY()-Tabla2[[#This Row],[FECHA NACIMIENTO]])/365)&gt;80, "Corregir",ROUNDDOWN(((TODAY()-Tabla2[[#This Row],[FECHA NACIMIENTO]])/365),0)))</f>
        <v>41</v>
      </c>
      <c r="V97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970" s="34" t="str">
        <f ca="1">+IF(Tabla2[[#This Row],[Edad]]="Corregir","Corregir","Ok")</f>
        <v>Ok</v>
      </c>
      <c r="X970" s="10" t="str">
        <f>+IFERROR(VLOOKUP(Tabla2[[#This Row],[DISTRITO SEGÚN DNI]],Hoja1!$A$2:$B$55,2,FALSE),"No")</f>
        <v>ATE</v>
      </c>
      <c r="Y970" s="10" t="str">
        <f>IF(OR(LOWER(Tabla2[[#This Row],[GENERO]])="masculino", LOWER(Tabla2[[#This Row],[GENERO]])="femenino"),"OK","Corregir")</f>
        <v>OK</v>
      </c>
      <c r="Z970" s="10" t="str">
        <f>+IF(Tabla2[[#This Row],[Nro. DNI / CE]]="","Corregir",IF(LEN(Tabla2[[#This Row],[Nro. DNI / CE]])&gt;=8,"OK","Corregir"))</f>
        <v>OK</v>
      </c>
      <c r="AA970" s="10">
        <f>COUNTIF(Tabla2[APELLIDOS Y NOMBRES],Tabla2[[#This Row],[APELLIDOS Y NOMBRES]])</f>
        <v>1</v>
      </c>
      <c r="AB970" t="str">
        <f ca="1">+IFERROR(IF(Tabla2[[#This Row],[FECHA CESE/BAJA]]="","No Aplica",IF(AND(MONTH(Tabla2[[#This Row],[FECHA CESE/BAJA]])=MONTH(TODAY()-30),YEAR(Tabla2[[#This Row],[FECHA CESE/BAJA]])=YEAR(TODAY())),MONTH(TODAY()-30)&amp;"-"&amp;YEAR(TODAY()),"Borrar")),"No aplica")</f>
        <v>No Aplica</v>
      </c>
      <c r="AC970" t="str">
        <f ca="1">+IFERROR(IF(Tabla2[[#This Row],[FECHA INICIO DE LABORES EN OBRA]]="","No Aplica",IF(AND(MONTH(Tabla2[[#This Row],[FECHA INICIO DE LABORES EN OBRA]])=MONTH(TODAY()-30),YEAR(Tabla2[[#This Row],[FECHA INICIO DE LABORES EN OBRA]])=YEAR(TODAY())),MONTH(TODAY()-30)&amp;"-"&amp;YEAR(TODAY()),"No Aplica")),"No Aplica")</f>
        <v>No Aplica</v>
      </c>
    </row>
    <row r="971" spans="1:29" x14ac:dyDescent="0.25">
      <c r="A971" s="2" t="s">
        <v>3783</v>
      </c>
      <c r="B971" s="3" t="s">
        <v>63</v>
      </c>
      <c r="C971" s="3" t="s">
        <v>63</v>
      </c>
      <c r="D971" s="3" t="s">
        <v>755</v>
      </c>
      <c r="E971" s="3" t="s">
        <v>756</v>
      </c>
      <c r="F971" s="36">
        <v>35039</v>
      </c>
      <c r="G971" s="3">
        <v>2</v>
      </c>
      <c r="H971" s="3" t="s">
        <v>1453</v>
      </c>
      <c r="I971" s="3" t="s">
        <v>3786</v>
      </c>
      <c r="J971" s="3" t="s">
        <v>3922</v>
      </c>
      <c r="K971" s="3" t="s">
        <v>93</v>
      </c>
      <c r="L971" s="8" t="s">
        <v>9813</v>
      </c>
      <c r="M971" s="5"/>
      <c r="N971" s="13" t="s">
        <v>2456</v>
      </c>
      <c r="O971" s="5">
        <v>44999</v>
      </c>
      <c r="P971" s="8">
        <v>1</v>
      </c>
      <c r="Q971" s="9">
        <v>4</v>
      </c>
      <c r="R971" s="9" t="str">
        <f>IFERROR(VLOOKUP(Tabla2[[#This Row],[CONTRATISTA PRNCIPAL]],Hoja1!$L$5:$M$9,2,FALSE),"CJV")</f>
        <v>CJV</v>
      </c>
      <c r="S971" s="9" t="str">
        <f>IF(Tabla2[[#This Row],[EMPRESA]]=Tabla2[[#This Row],[CONTRATISTA PRNCIPAL]],"Principal","Secundaria")</f>
        <v>Principal</v>
      </c>
      <c r="T971" s="10">
        <f>IFERROR(1/COUNTIF(Tabla2[CONTRATISTA PRNCIPAL],Tabla2[[#This Row],[CONTRATISTA PRNCIPAL]]),0)</f>
        <v>1.2500000000000001E-2</v>
      </c>
      <c r="U971" s="33">
        <f ca="1">IF(((TODAY()-Tabla2[[#This Row],[FECHA NACIMIENTO]])/365)&lt;18,"Corregir", IF(((TODAY()-Tabla2[[#This Row],[FECHA NACIMIENTO]])/365)&gt;80, "Corregir",ROUNDDOWN(((TODAY()-Tabla2[[#This Row],[FECHA NACIMIENTO]])/365),0)))</f>
        <v>27</v>
      </c>
      <c r="V97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971" s="34" t="str">
        <f ca="1">+IF(Tabla2[[#This Row],[Edad]]="Corregir","Corregir","Ok")</f>
        <v>Ok</v>
      </c>
      <c r="X971" s="10" t="str">
        <f>+IFERROR(VLOOKUP(Tabla2[[#This Row],[DISTRITO SEGÚN DNI]],Hoja1!$A$2:$B$55,2,FALSE),"No")</f>
        <v>ATE</v>
      </c>
      <c r="Y971" s="10" t="str">
        <f>IF(OR(LOWER(Tabla2[[#This Row],[GENERO]])="masculino", LOWER(Tabla2[[#This Row],[GENERO]])="femenino"),"OK","Corregir")</f>
        <v>OK</v>
      </c>
      <c r="Z971" s="10" t="str">
        <f>+IF(Tabla2[[#This Row],[Nro. DNI / CE]]="","Corregir",IF(LEN(Tabla2[[#This Row],[Nro. DNI / CE]])&gt;=8,"OK","Corregir"))</f>
        <v>OK</v>
      </c>
      <c r="AA971" s="10">
        <f>COUNTIF(Tabla2[APELLIDOS Y NOMBRES],Tabla2[[#This Row],[APELLIDOS Y NOMBRES]])</f>
        <v>1</v>
      </c>
      <c r="AB971" t="str">
        <f ca="1">+IFERROR(IF(Tabla2[[#This Row],[FECHA CESE/BAJA]]="","No Aplica",IF(AND(MONTH(Tabla2[[#This Row],[FECHA CESE/BAJA]])=MONTH(TODAY()-30),YEAR(Tabla2[[#This Row],[FECHA CESE/BAJA]])=YEAR(TODAY())),MONTH(TODAY()-30)&amp;"-"&amp;YEAR(TODAY()),"Borrar")),"No aplica")</f>
        <v>No Aplica</v>
      </c>
      <c r="AC971" t="str">
        <f ca="1">+IFERROR(IF(Tabla2[[#This Row],[FECHA INICIO DE LABORES EN OBRA]]="","No Aplica",IF(AND(MONTH(Tabla2[[#This Row],[FECHA INICIO DE LABORES EN OBRA]])=MONTH(TODAY()-30),YEAR(Tabla2[[#This Row],[FECHA INICIO DE LABORES EN OBRA]])=YEAR(TODAY())),MONTH(TODAY()-30)&amp;"-"&amp;YEAR(TODAY()),"No Aplica")),"No Aplica")</f>
        <v>No Aplica</v>
      </c>
    </row>
    <row r="972" spans="1:29" x14ac:dyDescent="0.25">
      <c r="A972" s="2" t="s">
        <v>3783</v>
      </c>
      <c r="B972" s="3" t="s">
        <v>63</v>
      </c>
      <c r="C972" s="3" t="s">
        <v>63</v>
      </c>
      <c r="D972" s="3">
        <v>48799326</v>
      </c>
      <c r="E972" s="3" t="s">
        <v>3925</v>
      </c>
      <c r="F972" s="36" t="s">
        <v>8952</v>
      </c>
      <c r="G972" s="3">
        <v>2</v>
      </c>
      <c r="H972" s="3" t="s">
        <v>3777</v>
      </c>
      <c r="I972" s="3" t="s">
        <v>3786</v>
      </c>
      <c r="J972" s="3" t="s">
        <v>3926</v>
      </c>
      <c r="K972" s="3" t="s">
        <v>1129</v>
      </c>
      <c r="L972" s="8" t="s">
        <v>9813</v>
      </c>
      <c r="M972" s="5"/>
      <c r="N972" s="13" t="s">
        <v>2456</v>
      </c>
      <c r="O972" s="5">
        <v>44986</v>
      </c>
      <c r="P972" s="8">
        <v>1</v>
      </c>
      <c r="Q972" s="9">
        <v>4</v>
      </c>
      <c r="R972" s="9" t="str">
        <f>IFERROR(VLOOKUP(Tabla2[[#This Row],[CONTRATISTA PRNCIPAL]],Hoja1!$L$5:$M$9,2,FALSE),"CJV")</f>
        <v>CJV</v>
      </c>
      <c r="S972" s="9" t="str">
        <f>IF(Tabla2[[#This Row],[EMPRESA]]=Tabla2[[#This Row],[CONTRATISTA PRNCIPAL]],"Principal","Secundaria")</f>
        <v>Principal</v>
      </c>
      <c r="T972" s="10">
        <f>IFERROR(1/COUNTIF(Tabla2[CONTRATISTA PRNCIPAL],Tabla2[[#This Row],[CONTRATISTA PRNCIPAL]]),0)</f>
        <v>1.2500000000000001E-2</v>
      </c>
      <c r="U972" s="33">
        <f ca="1">IF(((TODAY()-Tabla2[[#This Row],[FECHA NACIMIENTO]])/365)&lt;18,"Corregir", IF(((TODAY()-Tabla2[[#This Row],[FECHA NACIMIENTO]])/365)&gt;80, "Corregir",ROUNDDOWN(((TODAY()-Tabla2[[#This Row],[FECHA NACIMIENTO]])/365),0)))</f>
        <v>27</v>
      </c>
      <c r="V97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972" s="34" t="str">
        <f ca="1">+IF(Tabla2[[#This Row],[Edad]]="Corregir","Corregir","Ok")</f>
        <v>Ok</v>
      </c>
      <c r="X972" s="10" t="str">
        <f>+IFERROR(VLOOKUP(Tabla2[[#This Row],[DISTRITO SEGÚN DNI]],Hoja1!$A$2:$B$55,2,FALSE),"No")</f>
        <v>No</v>
      </c>
      <c r="Y972" s="10" t="str">
        <f>IF(OR(LOWER(Tabla2[[#This Row],[GENERO]])="masculino", LOWER(Tabla2[[#This Row],[GENERO]])="femenino"),"OK","Corregir")</f>
        <v>OK</v>
      </c>
      <c r="Z972" s="10" t="str">
        <f>+IF(Tabla2[[#This Row],[Nro. DNI / CE]]="","Corregir",IF(LEN(Tabla2[[#This Row],[Nro. DNI / CE]])&gt;=8,"OK","Corregir"))</f>
        <v>OK</v>
      </c>
      <c r="AA972" s="10">
        <f>COUNTIF(Tabla2[APELLIDOS Y NOMBRES],Tabla2[[#This Row],[APELLIDOS Y NOMBRES]])</f>
        <v>1</v>
      </c>
      <c r="AB972" t="str">
        <f ca="1">+IFERROR(IF(Tabla2[[#This Row],[FECHA CESE/BAJA]]="","No Aplica",IF(AND(MONTH(Tabla2[[#This Row],[FECHA CESE/BAJA]])=MONTH(TODAY()-30),YEAR(Tabla2[[#This Row],[FECHA CESE/BAJA]])=YEAR(TODAY())),MONTH(TODAY()-30)&amp;"-"&amp;YEAR(TODAY()),"Borrar")),"No aplica")</f>
        <v>No Aplica</v>
      </c>
      <c r="AC972" t="str">
        <f ca="1">+IFERROR(IF(Tabla2[[#This Row],[FECHA INICIO DE LABORES EN OBRA]]="","No Aplica",IF(AND(MONTH(Tabla2[[#This Row],[FECHA INICIO DE LABORES EN OBRA]])=MONTH(TODAY()-30),YEAR(Tabla2[[#This Row],[FECHA INICIO DE LABORES EN OBRA]])=YEAR(TODAY())),MONTH(TODAY()-30)&amp;"-"&amp;YEAR(TODAY()),"No Aplica")),"No Aplica")</f>
        <v>No Aplica</v>
      </c>
    </row>
    <row r="973" spans="1:29" x14ac:dyDescent="0.25">
      <c r="A973" s="2" t="s">
        <v>3783</v>
      </c>
      <c r="B973" s="3" t="s">
        <v>63</v>
      </c>
      <c r="C973" s="3" t="s">
        <v>63</v>
      </c>
      <c r="D973" s="3" t="s">
        <v>3927</v>
      </c>
      <c r="E973" s="3" t="s">
        <v>3928</v>
      </c>
      <c r="F973" s="36">
        <v>30905</v>
      </c>
      <c r="G973" s="3">
        <v>2</v>
      </c>
      <c r="H973" s="3" t="s">
        <v>3777</v>
      </c>
      <c r="I973" s="3" t="s">
        <v>3786</v>
      </c>
      <c r="J973" s="3" t="s">
        <v>3929</v>
      </c>
      <c r="K973" s="3" t="s">
        <v>1063</v>
      </c>
      <c r="L973" s="8" t="s">
        <v>9813</v>
      </c>
      <c r="M973" s="5"/>
      <c r="N973" s="13" t="s">
        <v>2456</v>
      </c>
      <c r="O973" s="5">
        <v>45055</v>
      </c>
      <c r="P973" s="8">
        <v>1</v>
      </c>
      <c r="Q973" s="9">
        <v>4</v>
      </c>
      <c r="R973" s="9" t="str">
        <f>IFERROR(VLOOKUP(Tabla2[[#This Row],[CONTRATISTA PRNCIPAL]],Hoja1!$L$5:$M$9,2,FALSE),"CJV")</f>
        <v>CJV</v>
      </c>
      <c r="S973" s="9" t="str">
        <f>IF(Tabla2[[#This Row],[EMPRESA]]=Tabla2[[#This Row],[CONTRATISTA PRNCIPAL]],"Principal","Secundaria")</f>
        <v>Principal</v>
      </c>
      <c r="T973" s="10">
        <f>IFERROR(1/COUNTIF(Tabla2[CONTRATISTA PRNCIPAL],Tabla2[[#This Row],[CONTRATISTA PRNCIPAL]]),0)</f>
        <v>1.2500000000000001E-2</v>
      </c>
      <c r="U973" s="33">
        <f ca="1">IF(((TODAY()-Tabla2[[#This Row],[FECHA NACIMIENTO]])/365)&lt;18,"Corregir", IF(((TODAY()-Tabla2[[#This Row],[FECHA NACIMIENTO]])/365)&gt;80, "Corregir",ROUNDDOWN(((TODAY()-Tabla2[[#This Row],[FECHA NACIMIENTO]])/365),0)))</f>
        <v>39</v>
      </c>
      <c r="V97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973" s="34" t="str">
        <f ca="1">+IF(Tabla2[[#This Row],[Edad]]="Corregir","Corregir","Ok")</f>
        <v>Ok</v>
      </c>
      <c r="X973" s="10" t="str">
        <f>+IFERROR(VLOOKUP(Tabla2[[#This Row],[DISTRITO SEGÚN DNI]],Hoja1!$A$2:$B$55,2,FALSE),"No")</f>
        <v>No</v>
      </c>
      <c r="Y973" s="10" t="str">
        <f>IF(OR(LOWER(Tabla2[[#This Row],[GENERO]])="masculino", LOWER(Tabla2[[#This Row],[GENERO]])="femenino"),"OK","Corregir")</f>
        <v>OK</v>
      </c>
      <c r="Z973" s="10" t="str">
        <f>+IF(Tabla2[[#This Row],[Nro. DNI / CE]]="","Corregir",IF(LEN(Tabla2[[#This Row],[Nro. DNI / CE]])&gt;=8,"OK","Corregir"))</f>
        <v>OK</v>
      </c>
      <c r="AA973" s="10">
        <f>COUNTIF(Tabla2[APELLIDOS Y NOMBRES],Tabla2[[#This Row],[APELLIDOS Y NOMBRES]])</f>
        <v>1</v>
      </c>
      <c r="AB973" t="str">
        <f ca="1">+IFERROR(IF(Tabla2[[#This Row],[FECHA CESE/BAJA]]="","No Aplica",IF(AND(MONTH(Tabla2[[#This Row],[FECHA CESE/BAJA]])=MONTH(TODAY()-30),YEAR(Tabla2[[#This Row],[FECHA CESE/BAJA]])=YEAR(TODAY())),MONTH(TODAY()-30)&amp;"-"&amp;YEAR(TODAY()),"Borrar")),"No aplica")</f>
        <v>No Aplica</v>
      </c>
      <c r="AC973" t="str">
        <f ca="1">+IFERROR(IF(Tabla2[[#This Row],[FECHA INICIO DE LABORES EN OBRA]]="","No Aplica",IF(AND(MONTH(Tabla2[[#This Row],[FECHA INICIO DE LABORES EN OBRA]])=MONTH(TODAY()-30),YEAR(Tabla2[[#This Row],[FECHA INICIO DE LABORES EN OBRA]])=YEAR(TODAY())),MONTH(TODAY()-30)&amp;"-"&amp;YEAR(TODAY()),"No Aplica")),"No Aplica")</f>
        <v>No Aplica</v>
      </c>
    </row>
    <row r="974" spans="1:29" x14ac:dyDescent="0.25">
      <c r="A974" s="2" t="s">
        <v>3783</v>
      </c>
      <c r="B974" s="3" t="s">
        <v>63</v>
      </c>
      <c r="C974" s="3" t="s">
        <v>63</v>
      </c>
      <c r="D974" s="3" t="s">
        <v>3943</v>
      </c>
      <c r="E974" s="3" t="s">
        <v>3944</v>
      </c>
      <c r="F974" s="36">
        <v>29356</v>
      </c>
      <c r="G974" s="3">
        <v>2</v>
      </c>
      <c r="H974" s="3" t="s">
        <v>1455</v>
      </c>
      <c r="I974" s="3" t="s">
        <v>3786</v>
      </c>
      <c r="J974" s="3" t="s">
        <v>3945</v>
      </c>
      <c r="K974" s="3" t="s">
        <v>1077</v>
      </c>
      <c r="L974" s="8" t="s">
        <v>9818</v>
      </c>
      <c r="M974" s="5"/>
      <c r="N974" s="13" t="s">
        <v>2456</v>
      </c>
      <c r="O974" s="5">
        <v>45057</v>
      </c>
      <c r="P974" s="8">
        <v>1</v>
      </c>
      <c r="Q974" s="9">
        <v>2</v>
      </c>
      <c r="R974" s="9" t="str">
        <f>IFERROR(VLOOKUP(Tabla2[[#This Row],[CONTRATISTA PRNCIPAL]],Hoja1!$L$5:$M$9,2,FALSE),"CJV")</f>
        <v>CJV</v>
      </c>
      <c r="S974" s="9" t="str">
        <f>IF(Tabla2[[#This Row],[EMPRESA]]=Tabla2[[#This Row],[CONTRATISTA PRNCIPAL]],"Principal","Secundaria")</f>
        <v>Principal</v>
      </c>
      <c r="T974" s="10">
        <f>IFERROR(1/COUNTIF(Tabla2[CONTRATISTA PRNCIPAL],Tabla2[[#This Row],[CONTRATISTA PRNCIPAL]]),0)</f>
        <v>1.2500000000000001E-2</v>
      </c>
      <c r="U974" s="33">
        <f ca="1">IF(((TODAY()-Tabla2[[#This Row],[FECHA NACIMIENTO]])/365)&lt;18,"Corregir", IF(((TODAY()-Tabla2[[#This Row],[FECHA NACIMIENTO]])/365)&gt;80, "Corregir",ROUNDDOWN(((TODAY()-Tabla2[[#This Row],[FECHA NACIMIENTO]])/365),0)))</f>
        <v>43</v>
      </c>
      <c r="V97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974" s="34" t="str">
        <f ca="1">+IF(Tabla2[[#This Row],[Edad]]="Corregir","Corregir","Ok")</f>
        <v>Ok</v>
      </c>
      <c r="X974" s="10" t="str">
        <f>+IFERROR(VLOOKUP(Tabla2[[#This Row],[DISTRITO SEGÚN DNI]],Hoja1!$A$2:$B$55,2,FALSE),"No")</f>
        <v>No</v>
      </c>
      <c r="Y974" s="10" t="str">
        <f>IF(OR(LOWER(Tabla2[[#This Row],[GENERO]])="masculino", LOWER(Tabla2[[#This Row],[GENERO]])="femenino"),"OK","Corregir")</f>
        <v>OK</v>
      </c>
      <c r="Z974" s="10" t="str">
        <f>+IF(Tabla2[[#This Row],[Nro. DNI / CE]]="","Corregir",IF(LEN(Tabla2[[#This Row],[Nro. DNI / CE]])&gt;=8,"OK","Corregir"))</f>
        <v>OK</v>
      </c>
      <c r="AA974" s="10">
        <f>COUNTIF(Tabla2[APELLIDOS Y NOMBRES],Tabla2[[#This Row],[APELLIDOS Y NOMBRES]])</f>
        <v>1</v>
      </c>
      <c r="AB974" t="str">
        <f ca="1">+IFERROR(IF(Tabla2[[#This Row],[FECHA CESE/BAJA]]="","No Aplica",IF(AND(MONTH(Tabla2[[#This Row],[FECHA CESE/BAJA]])=MONTH(TODAY()-30),YEAR(Tabla2[[#This Row],[FECHA CESE/BAJA]])=YEAR(TODAY())),MONTH(TODAY()-30)&amp;"-"&amp;YEAR(TODAY()),"Borrar")),"No aplica")</f>
        <v>No Aplica</v>
      </c>
      <c r="AC974" t="str">
        <f ca="1">+IFERROR(IF(Tabla2[[#This Row],[FECHA INICIO DE LABORES EN OBRA]]="","No Aplica",IF(AND(MONTH(Tabla2[[#This Row],[FECHA INICIO DE LABORES EN OBRA]])=MONTH(TODAY()-30),YEAR(Tabla2[[#This Row],[FECHA INICIO DE LABORES EN OBRA]])=YEAR(TODAY())),MONTH(TODAY()-30)&amp;"-"&amp;YEAR(TODAY()),"No Aplica")),"No Aplica")</f>
        <v>No Aplica</v>
      </c>
    </row>
    <row r="975" spans="1:29" x14ac:dyDescent="0.25">
      <c r="A975" s="2" t="s">
        <v>3783</v>
      </c>
      <c r="B975" s="3" t="s">
        <v>63</v>
      </c>
      <c r="C975" s="3" t="s">
        <v>63</v>
      </c>
      <c r="D975" s="3" t="s">
        <v>759</v>
      </c>
      <c r="E975" s="3" t="s">
        <v>760</v>
      </c>
      <c r="F975" s="36">
        <v>32466</v>
      </c>
      <c r="G975" s="3">
        <v>2</v>
      </c>
      <c r="H975" s="3" t="s">
        <v>3777</v>
      </c>
      <c r="I975" s="3" t="s">
        <v>3786</v>
      </c>
      <c r="J975" s="3" t="s">
        <v>3946</v>
      </c>
      <c r="K975" s="3" t="s">
        <v>93</v>
      </c>
      <c r="L975" s="8" t="s">
        <v>9813</v>
      </c>
      <c r="M975" s="5"/>
      <c r="N975" s="13" t="s">
        <v>2456</v>
      </c>
      <c r="O975" s="5">
        <v>45073</v>
      </c>
      <c r="P975" s="8">
        <v>1</v>
      </c>
      <c r="Q975" s="9">
        <v>4</v>
      </c>
      <c r="R975" s="9" t="str">
        <f>IFERROR(VLOOKUP(Tabla2[[#This Row],[CONTRATISTA PRNCIPAL]],Hoja1!$L$5:$M$9,2,FALSE),"CJV")</f>
        <v>CJV</v>
      </c>
      <c r="S975" s="9" t="str">
        <f>IF(Tabla2[[#This Row],[EMPRESA]]=Tabla2[[#This Row],[CONTRATISTA PRNCIPAL]],"Principal","Secundaria")</f>
        <v>Principal</v>
      </c>
      <c r="T975" s="10">
        <f>IFERROR(1/COUNTIF(Tabla2[CONTRATISTA PRNCIPAL],Tabla2[[#This Row],[CONTRATISTA PRNCIPAL]]),0)</f>
        <v>1.2500000000000001E-2</v>
      </c>
      <c r="U975" s="33">
        <f ca="1">IF(((TODAY()-Tabla2[[#This Row],[FECHA NACIMIENTO]])/365)&lt;18,"Corregir", IF(((TODAY()-Tabla2[[#This Row],[FECHA NACIMIENTO]])/365)&gt;80, "Corregir",ROUNDDOWN(((TODAY()-Tabla2[[#This Row],[FECHA NACIMIENTO]])/365),0)))</f>
        <v>34</v>
      </c>
      <c r="V97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975" s="34" t="str">
        <f ca="1">+IF(Tabla2[[#This Row],[Edad]]="Corregir","Corregir","Ok")</f>
        <v>Ok</v>
      </c>
      <c r="X975" s="10" t="str">
        <f>+IFERROR(VLOOKUP(Tabla2[[#This Row],[DISTRITO SEGÚN DNI]],Hoja1!$A$2:$B$55,2,FALSE),"No")</f>
        <v>ATE</v>
      </c>
      <c r="Y975" s="10" t="str">
        <f>IF(OR(LOWER(Tabla2[[#This Row],[GENERO]])="masculino", LOWER(Tabla2[[#This Row],[GENERO]])="femenino"),"OK","Corregir")</f>
        <v>OK</v>
      </c>
      <c r="Z975" s="10" t="str">
        <f>+IF(Tabla2[[#This Row],[Nro. DNI / CE]]="","Corregir",IF(LEN(Tabla2[[#This Row],[Nro. DNI / CE]])&gt;=8,"OK","Corregir"))</f>
        <v>OK</v>
      </c>
      <c r="AA975" s="10">
        <f>COUNTIF(Tabla2[APELLIDOS Y NOMBRES],Tabla2[[#This Row],[APELLIDOS Y NOMBRES]])</f>
        <v>1</v>
      </c>
      <c r="AB975" t="str">
        <f ca="1">+IFERROR(IF(Tabla2[[#This Row],[FECHA CESE/BAJA]]="","No Aplica",IF(AND(MONTH(Tabla2[[#This Row],[FECHA CESE/BAJA]])=MONTH(TODAY()-30),YEAR(Tabla2[[#This Row],[FECHA CESE/BAJA]])=YEAR(TODAY())),MONTH(TODAY()-30)&amp;"-"&amp;YEAR(TODAY()),"Borrar")),"No aplica")</f>
        <v>No Aplica</v>
      </c>
      <c r="AC975" t="str">
        <f ca="1">+IFERROR(IF(Tabla2[[#This Row],[FECHA INICIO DE LABORES EN OBRA]]="","No Aplica",IF(AND(MONTH(Tabla2[[#This Row],[FECHA INICIO DE LABORES EN OBRA]])=MONTH(TODAY()-30),YEAR(Tabla2[[#This Row],[FECHA INICIO DE LABORES EN OBRA]])=YEAR(TODAY())),MONTH(TODAY()-30)&amp;"-"&amp;YEAR(TODAY()),"No Aplica")),"No Aplica")</f>
        <v>No Aplica</v>
      </c>
    </row>
    <row r="976" spans="1:29" x14ac:dyDescent="0.25">
      <c r="A976" s="2" t="s">
        <v>3783</v>
      </c>
      <c r="B976" s="3" t="s">
        <v>63</v>
      </c>
      <c r="C976" s="3" t="s">
        <v>63</v>
      </c>
      <c r="D976" s="3" t="s">
        <v>3950</v>
      </c>
      <c r="E976" s="3" t="s">
        <v>3951</v>
      </c>
      <c r="F976" s="36">
        <v>36950</v>
      </c>
      <c r="G976" s="3">
        <v>2</v>
      </c>
      <c r="H976" s="3" t="s">
        <v>3777</v>
      </c>
      <c r="I976" s="3" t="s">
        <v>3786</v>
      </c>
      <c r="J976" s="3" t="s">
        <v>3952</v>
      </c>
      <c r="K976" s="3" t="s">
        <v>3953</v>
      </c>
      <c r="L976" s="8" t="s">
        <v>9813</v>
      </c>
      <c r="M976" s="5"/>
      <c r="N976" s="13" t="s">
        <v>2456</v>
      </c>
      <c r="O976" s="5">
        <v>44979</v>
      </c>
      <c r="P976" s="8">
        <v>1</v>
      </c>
      <c r="Q976" s="9">
        <v>4</v>
      </c>
      <c r="R976" s="9" t="str">
        <f>IFERROR(VLOOKUP(Tabla2[[#This Row],[CONTRATISTA PRNCIPAL]],Hoja1!$L$5:$M$9,2,FALSE),"CJV")</f>
        <v>CJV</v>
      </c>
      <c r="S976" s="9" t="str">
        <f>IF(Tabla2[[#This Row],[EMPRESA]]=Tabla2[[#This Row],[CONTRATISTA PRNCIPAL]],"Principal","Secundaria")</f>
        <v>Principal</v>
      </c>
      <c r="T976" s="10">
        <f>IFERROR(1/COUNTIF(Tabla2[CONTRATISTA PRNCIPAL],Tabla2[[#This Row],[CONTRATISTA PRNCIPAL]]),0)</f>
        <v>1.2500000000000001E-2</v>
      </c>
      <c r="U976" s="33">
        <f ca="1">IF(((TODAY()-Tabla2[[#This Row],[FECHA NACIMIENTO]])/365)&lt;18,"Corregir", IF(((TODAY()-Tabla2[[#This Row],[FECHA NACIMIENTO]])/365)&gt;80, "Corregir",ROUNDDOWN(((TODAY()-Tabla2[[#This Row],[FECHA NACIMIENTO]])/365),0)))</f>
        <v>22</v>
      </c>
      <c r="V97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976" s="34" t="str">
        <f ca="1">+IF(Tabla2[[#This Row],[Edad]]="Corregir","Corregir","Ok")</f>
        <v>Ok</v>
      </c>
      <c r="X976" s="10" t="str">
        <f>+IFERROR(VLOOKUP(Tabla2[[#This Row],[DISTRITO SEGÚN DNI]],Hoja1!$A$2:$B$55,2,FALSE),"No")</f>
        <v>No</v>
      </c>
      <c r="Y976" s="10" t="str">
        <f>IF(OR(LOWER(Tabla2[[#This Row],[GENERO]])="masculino", LOWER(Tabla2[[#This Row],[GENERO]])="femenino"),"OK","Corregir")</f>
        <v>OK</v>
      </c>
      <c r="Z976" s="10" t="str">
        <f>+IF(Tabla2[[#This Row],[Nro. DNI / CE]]="","Corregir",IF(LEN(Tabla2[[#This Row],[Nro. DNI / CE]])&gt;=8,"OK","Corregir"))</f>
        <v>OK</v>
      </c>
      <c r="AA976" s="10">
        <f>COUNTIF(Tabla2[APELLIDOS Y NOMBRES],Tabla2[[#This Row],[APELLIDOS Y NOMBRES]])</f>
        <v>1</v>
      </c>
      <c r="AB976" t="str">
        <f ca="1">+IFERROR(IF(Tabla2[[#This Row],[FECHA CESE/BAJA]]="","No Aplica",IF(AND(MONTH(Tabla2[[#This Row],[FECHA CESE/BAJA]])=MONTH(TODAY()-30),YEAR(Tabla2[[#This Row],[FECHA CESE/BAJA]])=YEAR(TODAY())),MONTH(TODAY()-30)&amp;"-"&amp;YEAR(TODAY()),"Borrar")),"No aplica")</f>
        <v>No Aplica</v>
      </c>
      <c r="AC976" t="str">
        <f ca="1">+IFERROR(IF(Tabla2[[#This Row],[FECHA INICIO DE LABORES EN OBRA]]="","No Aplica",IF(AND(MONTH(Tabla2[[#This Row],[FECHA INICIO DE LABORES EN OBRA]])=MONTH(TODAY()-30),YEAR(Tabla2[[#This Row],[FECHA INICIO DE LABORES EN OBRA]])=YEAR(TODAY())),MONTH(TODAY()-30)&amp;"-"&amp;YEAR(TODAY()),"No Aplica")),"No Aplica")</f>
        <v>No Aplica</v>
      </c>
    </row>
    <row r="977" spans="1:29" x14ac:dyDescent="0.25">
      <c r="A977" s="2" t="s">
        <v>3783</v>
      </c>
      <c r="B977" s="3" t="s">
        <v>63</v>
      </c>
      <c r="C977" s="3" t="s">
        <v>63</v>
      </c>
      <c r="D977" s="3" t="s">
        <v>3966</v>
      </c>
      <c r="E977" s="3" t="s">
        <v>3967</v>
      </c>
      <c r="F977" s="36">
        <v>32813</v>
      </c>
      <c r="G977" s="3">
        <v>2</v>
      </c>
      <c r="H977" s="3" t="s">
        <v>3777</v>
      </c>
      <c r="I977" s="3" t="s">
        <v>3786</v>
      </c>
      <c r="J977" s="3" t="s">
        <v>3968</v>
      </c>
      <c r="K977" s="3" t="s">
        <v>1086</v>
      </c>
      <c r="L977" s="8" t="s">
        <v>9813</v>
      </c>
      <c r="M977" s="5"/>
      <c r="N977" s="13" t="s">
        <v>2456</v>
      </c>
      <c r="O977" s="5">
        <v>45048</v>
      </c>
      <c r="P977" s="8">
        <v>1</v>
      </c>
      <c r="Q977" s="9">
        <v>4</v>
      </c>
      <c r="R977" s="9" t="str">
        <f>IFERROR(VLOOKUP(Tabla2[[#This Row],[CONTRATISTA PRNCIPAL]],Hoja1!$L$5:$M$9,2,FALSE),"CJV")</f>
        <v>CJV</v>
      </c>
      <c r="S977" s="9" t="str">
        <f>IF(Tabla2[[#This Row],[EMPRESA]]=Tabla2[[#This Row],[CONTRATISTA PRNCIPAL]],"Principal","Secundaria")</f>
        <v>Principal</v>
      </c>
      <c r="T977" s="10">
        <f>IFERROR(1/COUNTIF(Tabla2[CONTRATISTA PRNCIPAL],Tabla2[[#This Row],[CONTRATISTA PRNCIPAL]]),0)</f>
        <v>1.2500000000000001E-2</v>
      </c>
      <c r="U977" s="33">
        <f ca="1">IF(((TODAY()-Tabla2[[#This Row],[FECHA NACIMIENTO]])/365)&lt;18,"Corregir", IF(((TODAY()-Tabla2[[#This Row],[FECHA NACIMIENTO]])/365)&gt;80, "Corregir",ROUNDDOWN(((TODAY()-Tabla2[[#This Row],[FECHA NACIMIENTO]])/365),0)))</f>
        <v>33</v>
      </c>
      <c r="V97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977" s="34" t="str">
        <f ca="1">+IF(Tabla2[[#This Row],[Edad]]="Corregir","Corregir","Ok")</f>
        <v>Ok</v>
      </c>
      <c r="X977" s="10" t="str">
        <f>+IFERROR(VLOOKUP(Tabla2[[#This Row],[DISTRITO SEGÚN DNI]],Hoja1!$A$2:$B$55,2,FALSE),"No")</f>
        <v>No</v>
      </c>
      <c r="Y977" s="10" t="str">
        <f>IF(OR(LOWER(Tabla2[[#This Row],[GENERO]])="masculino", LOWER(Tabla2[[#This Row],[GENERO]])="femenino"),"OK","Corregir")</f>
        <v>OK</v>
      </c>
      <c r="Z977" s="10" t="str">
        <f>+IF(Tabla2[[#This Row],[Nro. DNI / CE]]="","Corregir",IF(LEN(Tabla2[[#This Row],[Nro. DNI / CE]])&gt;=8,"OK","Corregir"))</f>
        <v>OK</v>
      </c>
      <c r="AA977" s="10">
        <f>COUNTIF(Tabla2[APELLIDOS Y NOMBRES],Tabla2[[#This Row],[APELLIDOS Y NOMBRES]])</f>
        <v>1</v>
      </c>
      <c r="AB977" t="str">
        <f ca="1">+IFERROR(IF(Tabla2[[#This Row],[FECHA CESE/BAJA]]="","No Aplica",IF(AND(MONTH(Tabla2[[#This Row],[FECHA CESE/BAJA]])=MONTH(TODAY()-30),YEAR(Tabla2[[#This Row],[FECHA CESE/BAJA]])=YEAR(TODAY())),MONTH(TODAY()-30)&amp;"-"&amp;YEAR(TODAY()),"Borrar")),"No aplica")</f>
        <v>No Aplica</v>
      </c>
      <c r="AC977" t="str">
        <f ca="1">+IFERROR(IF(Tabla2[[#This Row],[FECHA INICIO DE LABORES EN OBRA]]="","No Aplica",IF(AND(MONTH(Tabla2[[#This Row],[FECHA INICIO DE LABORES EN OBRA]])=MONTH(TODAY()-30),YEAR(Tabla2[[#This Row],[FECHA INICIO DE LABORES EN OBRA]])=YEAR(TODAY())),MONTH(TODAY()-30)&amp;"-"&amp;YEAR(TODAY()),"No Aplica")),"No Aplica")</f>
        <v>No Aplica</v>
      </c>
    </row>
    <row r="978" spans="1:29" x14ac:dyDescent="0.25">
      <c r="A978" s="2" t="s">
        <v>3783</v>
      </c>
      <c r="B978" s="3" t="s">
        <v>63</v>
      </c>
      <c r="C978" s="3" t="s">
        <v>63</v>
      </c>
      <c r="D978" s="3" t="s">
        <v>3969</v>
      </c>
      <c r="E978" s="3" t="s">
        <v>3970</v>
      </c>
      <c r="F978" s="36">
        <v>25561</v>
      </c>
      <c r="G978" s="3">
        <v>2</v>
      </c>
      <c r="H978" s="3" t="s">
        <v>3777</v>
      </c>
      <c r="I978" s="3" t="s">
        <v>3786</v>
      </c>
      <c r="J978" s="3" t="s">
        <v>3971</v>
      </c>
      <c r="K978" s="3" t="s">
        <v>1086</v>
      </c>
      <c r="L978" s="8" t="s">
        <v>9813</v>
      </c>
      <c r="M978" s="5"/>
      <c r="N978" s="13" t="s">
        <v>2456</v>
      </c>
      <c r="O978" s="5">
        <v>45048</v>
      </c>
      <c r="P978" s="8">
        <v>1</v>
      </c>
      <c r="Q978" s="9">
        <v>4</v>
      </c>
      <c r="R978" s="9" t="str">
        <f>IFERROR(VLOOKUP(Tabla2[[#This Row],[CONTRATISTA PRNCIPAL]],Hoja1!$L$5:$M$9,2,FALSE),"CJV")</f>
        <v>CJV</v>
      </c>
      <c r="S978" s="9" t="str">
        <f>IF(Tabla2[[#This Row],[EMPRESA]]=Tabla2[[#This Row],[CONTRATISTA PRNCIPAL]],"Principal","Secundaria")</f>
        <v>Principal</v>
      </c>
      <c r="T978" s="10">
        <f>IFERROR(1/COUNTIF(Tabla2[CONTRATISTA PRNCIPAL],Tabla2[[#This Row],[CONTRATISTA PRNCIPAL]]),0)</f>
        <v>1.2500000000000001E-2</v>
      </c>
      <c r="U978" s="33">
        <f ca="1">IF(((TODAY()-Tabla2[[#This Row],[FECHA NACIMIENTO]])/365)&lt;18,"Corregir", IF(((TODAY()-Tabla2[[#This Row],[FECHA NACIMIENTO]])/365)&gt;80, "Corregir",ROUNDDOWN(((TODAY()-Tabla2[[#This Row],[FECHA NACIMIENTO]])/365),0)))</f>
        <v>53</v>
      </c>
      <c r="V97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978" s="34" t="str">
        <f ca="1">+IF(Tabla2[[#This Row],[Edad]]="Corregir","Corregir","Ok")</f>
        <v>Ok</v>
      </c>
      <c r="X978" s="10" t="str">
        <f>+IFERROR(VLOOKUP(Tabla2[[#This Row],[DISTRITO SEGÚN DNI]],Hoja1!$A$2:$B$55,2,FALSE),"No")</f>
        <v>No</v>
      </c>
      <c r="Y978" s="10" t="str">
        <f>IF(OR(LOWER(Tabla2[[#This Row],[GENERO]])="masculino", LOWER(Tabla2[[#This Row],[GENERO]])="femenino"),"OK","Corregir")</f>
        <v>OK</v>
      </c>
      <c r="Z978" s="10" t="str">
        <f>+IF(Tabla2[[#This Row],[Nro. DNI / CE]]="","Corregir",IF(LEN(Tabla2[[#This Row],[Nro. DNI / CE]])&gt;=8,"OK","Corregir"))</f>
        <v>OK</v>
      </c>
      <c r="AA978" s="10">
        <f>COUNTIF(Tabla2[APELLIDOS Y NOMBRES],Tabla2[[#This Row],[APELLIDOS Y NOMBRES]])</f>
        <v>1</v>
      </c>
      <c r="AB978" t="str">
        <f ca="1">+IFERROR(IF(Tabla2[[#This Row],[FECHA CESE/BAJA]]="","No Aplica",IF(AND(MONTH(Tabla2[[#This Row],[FECHA CESE/BAJA]])=MONTH(TODAY()-30),YEAR(Tabla2[[#This Row],[FECHA CESE/BAJA]])=YEAR(TODAY())),MONTH(TODAY()-30)&amp;"-"&amp;YEAR(TODAY()),"Borrar")),"No aplica")</f>
        <v>No Aplica</v>
      </c>
      <c r="AC978" t="str">
        <f ca="1">+IFERROR(IF(Tabla2[[#This Row],[FECHA INICIO DE LABORES EN OBRA]]="","No Aplica",IF(AND(MONTH(Tabla2[[#This Row],[FECHA INICIO DE LABORES EN OBRA]])=MONTH(TODAY()-30),YEAR(Tabla2[[#This Row],[FECHA INICIO DE LABORES EN OBRA]])=YEAR(TODAY())),MONTH(TODAY()-30)&amp;"-"&amp;YEAR(TODAY()),"No Aplica")),"No Aplica")</f>
        <v>No Aplica</v>
      </c>
    </row>
    <row r="979" spans="1:29" x14ac:dyDescent="0.25">
      <c r="A979" s="2" t="s">
        <v>3783</v>
      </c>
      <c r="B979" s="3" t="s">
        <v>63</v>
      </c>
      <c r="C979" s="3" t="s">
        <v>63</v>
      </c>
      <c r="D979" s="3" t="s">
        <v>3974</v>
      </c>
      <c r="E979" s="3" t="s">
        <v>3975</v>
      </c>
      <c r="F979" s="36" t="s">
        <v>8954</v>
      </c>
      <c r="G979" s="3">
        <v>2</v>
      </c>
      <c r="H979" s="3" t="s">
        <v>3777</v>
      </c>
      <c r="I979" s="3" t="s">
        <v>3786</v>
      </c>
      <c r="J979" s="3" t="s">
        <v>3976</v>
      </c>
      <c r="K979" s="3" t="s">
        <v>1044</v>
      </c>
      <c r="L979" s="8" t="s">
        <v>9813</v>
      </c>
      <c r="M979" s="5"/>
      <c r="N979" s="13" t="s">
        <v>2456</v>
      </c>
      <c r="O979" s="5">
        <v>45048</v>
      </c>
      <c r="P979" s="8">
        <v>1</v>
      </c>
      <c r="Q979" s="9">
        <v>4</v>
      </c>
      <c r="R979" s="9" t="str">
        <f>IFERROR(VLOOKUP(Tabla2[[#This Row],[CONTRATISTA PRNCIPAL]],Hoja1!$L$5:$M$9,2,FALSE),"CJV")</f>
        <v>CJV</v>
      </c>
      <c r="S979" s="9" t="str">
        <f>IF(Tabla2[[#This Row],[EMPRESA]]=Tabla2[[#This Row],[CONTRATISTA PRNCIPAL]],"Principal","Secundaria")</f>
        <v>Principal</v>
      </c>
      <c r="T979" s="10">
        <f>IFERROR(1/COUNTIF(Tabla2[CONTRATISTA PRNCIPAL],Tabla2[[#This Row],[CONTRATISTA PRNCIPAL]]),0)</f>
        <v>1.2500000000000001E-2</v>
      </c>
      <c r="U979" s="33">
        <f ca="1">IF(((TODAY()-Tabla2[[#This Row],[FECHA NACIMIENTO]])/365)&lt;18,"Corregir", IF(((TODAY()-Tabla2[[#This Row],[FECHA NACIMIENTO]])/365)&gt;80, "Corregir",ROUNDDOWN(((TODAY()-Tabla2[[#This Row],[FECHA NACIMIENTO]])/365),0)))</f>
        <v>49</v>
      </c>
      <c r="V97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979" s="34" t="str">
        <f ca="1">+IF(Tabla2[[#This Row],[Edad]]="Corregir","Corregir","Ok")</f>
        <v>Ok</v>
      </c>
      <c r="X979" s="10" t="str">
        <f>+IFERROR(VLOOKUP(Tabla2[[#This Row],[DISTRITO SEGÚN DNI]],Hoja1!$A$2:$B$55,2,FALSE),"No")</f>
        <v>No</v>
      </c>
      <c r="Y979" s="10" t="str">
        <f>IF(OR(LOWER(Tabla2[[#This Row],[GENERO]])="masculino", LOWER(Tabla2[[#This Row],[GENERO]])="femenino"),"OK","Corregir")</f>
        <v>OK</v>
      </c>
      <c r="Z979" s="10" t="str">
        <f>+IF(Tabla2[[#This Row],[Nro. DNI / CE]]="","Corregir",IF(LEN(Tabla2[[#This Row],[Nro. DNI / CE]])&gt;=8,"OK","Corregir"))</f>
        <v>OK</v>
      </c>
      <c r="AA979" s="10">
        <f>COUNTIF(Tabla2[APELLIDOS Y NOMBRES],Tabla2[[#This Row],[APELLIDOS Y NOMBRES]])</f>
        <v>1</v>
      </c>
      <c r="AB979" t="str">
        <f ca="1">+IFERROR(IF(Tabla2[[#This Row],[FECHA CESE/BAJA]]="","No Aplica",IF(AND(MONTH(Tabla2[[#This Row],[FECHA CESE/BAJA]])=MONTH(TODAY()-30),YEAR(Tabla2[[#This Row],[FECHA CESE/BAJA]])=YEAR(TODAY())),MONTH(TODAY()-30)&amp;"-"&amp;YEAR(TODAY()),"Borrar")),"No aplica")</f>
        <v>No Aplica</v>
      </c>
      <c r="AC979" t="str">
        <f ca="1">+IFERROR(IF(Tabla2[[#This Row],[FECHA INICIO DE LABORES EN OBRA]]="","No Aplica",IF(AND(MONTH(Tabla2[[#This Row],[FECHA INICIO DE LABORES EN OBRA]])=MONTH(TODAY()-30),YEAR(Tabla2[[#This Row],[FECHA INICIO DE LABORES EN OBRA]])=YEAR(TODAY())),MONTH(TODAY()-30)&amp;"-"&amp;YEAR(TODAY()),"No Aplica")),"No Aplica")</f>
        <v>No Aplica</v>
      </c>
    </row>
    <row r="980" spans="1:29" x14ac:dyDescent="0.25">
      <c r="A980" s="2" t="s">
        <v>3783</v>
      </c>
      <c r="B980" s="3" t="s">
        <v>63</v>
      </c>
      <c r="C980" s="3" t="s">
        <v>63</v>
      </c>
      <c r="D980" s="3">
        <v>44265858</v>
      </c>
      <c r="E980" s="3" t="s">
        <v>3977</v>
      </c>
      <c r="F980" s="36" t="s">
        <v>8955</v>
      </c>
      <c r="G980" s="3">
        <v>2</v>
      </c>
      <c r="H980" s="3" t="s">
        <v>3777</v>
      </c>
      <c r="I980" s="3" t="s">
        <v>3786</v>
      </c>
      <c r="J980" s="3" t="s">
        <v>3978</v>
      </c>
      <c r="K980" s="3" t="s">
        <v>1086</v>
      </c>
      <c r="L980" s="8" t="s">
        <v>9813</v>
      </c>
      <c r="M980" s="5"/>
      <c r="N980" s="13" t="s">
        <v>2456</v>
      </c>
      <c r="O980" s="5">
        <v>45048</v>
      </c>
      <c r="P980" s="8">
        <v>1</v>
      </c>
      <c r="Q980" s="9">
        <v>4</v>
      </c>
      <c r="R980" s="9" t="str">
        <f>IFERROR(VLOOKUP(Tabla2[[#This Row],[CONTRATISTA PRNCIPAL]],Hoja1!$L$5:$M$9,2,FALSE),"CJV")</f>
        <v>CJV</v>
      </c>
      <c r="S980" s="9" t="str">
        <f>IF(Tabla2[[#This Row],[EMPRESA]]=Tabla2[[#This Row],[CONTRATISTA PRNCIPAL]],"Principal","Secundaria")</f>
        <v>Principal</v>
      </c>
      <c r="T980" s="10">
        <f>IFERROR(1/COUNTIF(Tabla2[CONTRATISTA PRNCIPAL],Tabla2[[#This Row],[CONTRATISTA PRNCIPAL]]),0)</f>
        <v>1.2500000000000001E-2</v>
      </c>
      <c r="U980" s="33">
        <f ca="1">IF(((TODAY()-Tabla2[[#This Row],[FECHA NACIMIENTO]])/365)&lt;18,"Corregir", IF(((TODAY()-Tabla2[[#This Row],[FECHA NACIMIENTO]])/365)&gt;80, "Corregir",ROUNDDOWN(((TODAY()-Tabla2[[#This Row],[FECHA NACIMIENTO]])/365),0)))</f>
        <v>40</v>
      </c>
      <c r="V98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980" s="34" t="str">
        <f ca="1">+IF(Tabla2[[#This Row],[Edad]]="Corregir","Corregir","Ok")</f>
        <v>Ok</v>
      </c>
      <c r="X980" s="10" t="str">
        <f>+IFERROR(VLOOKUP(Tabla2[[#This Row],[DISTRITO SEGÚN DNI]],Hoja1!$A$2:$B$55,2,FALSE),"No")</f>
        <v>No</v>
      </c>
      <c r="Y980" s="10" t="str">
        <f>IF(OR(LOWER(Tabla2[[#This Row],[GENERO]])="masculino", LOWER(Tabla2[[#This Row],[GENERO]])="femenino"),"OK","Corregir")</f>
        <v>OK</v>
      </c>
      <c r="Z980" s="10" t="str">
        <f>+IF(Tabla2[[#This Row],[Nro. DNI / CE]]="","Corregir",IF(LEN(Tabla2[[#This Row],[Nro. DNI / CE]])&gt;=8,"OK","Corregir"))</f>
        <v>OK</v>
      </c>
      <c r="AA980" s="10">
        <f>COUNTIF(Tabla2[APELLIDOS Y NOMBRES],Tabla2[[#This Row],[APELLIDOS Y NOMBRES]])</f>
        <v>1</v>
      </c>
      <c r="AB980" t="str">
        <f ca="1">+IFERROR(IF(Tabla2[[#This Row],[FECHA CESE/BAJA]]="","No Aplica",IF(AND(MONTH(Tabla2[[#This Row],[FECHA CESE/BAJA]])=MONTH(TODAY()-30),YEAR(Tabla2[[#This Row],[FECHA CESE/BAJA]])=YEAR(TODAY())),MONTH(TODAY()-30)&amp;"-"&amp;YEAR(TODAY()),"Borrar")),"No aplica")</f>
        <v>No Aplica</v>
      </c>
      <c r="AC980" t="str">
        <f ca="1">+IFERROR(IF(Tabla2[[#This Row],[FECHA INICIO DE LABORES EN OBRA]]="","No Aplica",IF(AND(MONTH(Tabla2[[#This Row],[FECHA INICIO DE LABORES EN OBRA]])=MONTH(TODAY()-30),YEAR(Tabla2[[#This Row],[FECHA INICIO DE LABORES EN OBRA]])=YEAR(TODAY())),MONTH(TODAY()-30)&amp;"-"&amp;YEAR(TODAY()),"No Aplica")),"No Aplica")</f>
        <v>No Aplica</v>
      </c>
    </row>
    <row r="981" spans="1:29" x14ac:dyDescent="0.25">
      <c r="A981" s="2" t="s">
        <v>3783</v>
      </c>
      <c r="B981" s="3" t="s">
        <v>63</v>
      </c>
      <c r="C981" s="3" t="s">
        <v>63</v>
      </c>
      <c r="D981" s="3">
        <v>75610892</v>
      </c>
      <c r="E981" s="3" t="s">
        <v>3981</v>
      </c>
      <c r="F981" s="36" t="s">
        <v>8957</v>
      </c>
      <c r="G981" s="3">
        <v>2</v>
      </c>
      <c r="H981" s="3" t="s">
        <v>3777</v>
      </c>
      <c r="I981" s="3" t="s">
        <v>3786</v>
      </c>
      <c r="J981" s="3" t="s">
        <v>3982</v>
      </c>
      <c r="K981" s="3" t="s">
        <v>1210</v>
      </c>
      <c r="L981" s="8" t="s">
        <v>9813</v>
      </c>
      <c r="M981" s="5"/>
      <c r="N981" s="13" t="s">
        <v>2456</v>
      </c>
      <c r="O981" s="5">
        <v>45048</v>
      </c>
      <c r="P981" s="8">
        <v>1</v>
      </c>
      <c r="Q981" s="9">
        <v>4</v>
      </c>
      <c r="R981" s="9" t="str">
        <f>IFERROR(VLOOKUP(Tabla2[[#This Row],[CONTRATISTA PRNCIPAL]],Hoja1!$L$5:$M$9,2,FALSE),"CJV")</f>
        <v>CJV</v>
      </c>
      <c r="S981" s="9" t="str">
        <f>IF(Tabla2[[#This Row],[EMPRESA]]=Tabla2[[#This Row],[CONTRATISTA PRNCIPAL]],"Principal","Secundaria")</f>
        <v>Principal</v>
      </c>
      <c r="T981" s="10">
        <f>IFERROR(1/COUNTIF(Tabla2[CONTRATISTA PRNCIPAL],Tabla2[[#This Row],[CONTRATISTA PRNCIPAL]]),0)</f>
        <v>1.2500000000000001E-2</v>
      </c>
      <c r="U981" s="33">
        <f ca="1">IF(((TODAY()-Tabla2[[#This Row],[FECHA NACIMIENTO]])/365)&lt;18,"Corregir", IF(((TODAY()-Tabla2[[#This Row],[FECHA NACIMIENTO]])/365)&gt;80, "Corregir",ROUNDDOWN(((TODAY()-Tabla2[[#This Row],[FECHA NACIMIENTO]])/365),0)))</f>
        <v>28</v>
      </c>
      <c r="V98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981" s="34" t="str">
        <f ca="1">+IF(Tabla2[[#This Row],[Edad]]="Corregir","Corregir","Ok")</f>
        <v>Ok</v>
      </c>
      <c r="X981" s="10" t="str">
        <f>+IFERROR(VLOOKUP(Tabla2[[#This Row],[DISTRITO SEGÚN DNI]],Hoja1!$A$2:$B$55,2,FALSE),"No")</f>
        <v>No</v>
      </c>
      <c r="Y981" s="10" t="str">
        <f>IF(OR(LOWER(Tabla2[[#This Row],[GENERO]])="masculino", LOWER(Tabla2[[#This Row],[GENERO]])="femenino"),"OK","Corregir")</f>
        <v>OK</v>
      </c>
      <c r="Z981" s="10" t="str">
        <f>+IF(Tabla2[[#This Row],[Nro. DNI / CE]]="","Corregir",IF(LEN(Tabla2[[#This Row],[Nro. DNI / CE]])&gt;=8,"OK","Corregir"))</f>
        <v>OK</v>
      </c>
      <c r="AA981" s="10">
        <f>COUNTIF(Tabla2[APELLIDOS Y NOMBRES],Tabla2[[#This Row],[APELLIDOS Y NOMBRES]])</f>
        <v>1</v>
      </c>
      <c r="AB981" t="str">
        <f ca="1">+IFERROR(IF(Tabla2[[#This Row],[FECHA CESE/BAJA]]="","No Aplica",IF(AND(MONTH(Tabla2[[#This Row],[FECHA CESE/BAJA]])=MONTH(TODAY()-30),YEAR(Tabla2[[#This Row],[FECHA CESE/BAJA]])=YEAR(TODAY())),MONTH(TODAY()-30)&amp;"-"&amp;YEAR(TODAY()),"Borrar")),"No aplica")</f>
        <v>No Aplica</v>
      </c>
      <c r="AC981" t="str">
        <f ca="1">+IFERROR(IF(Tabla2[[#This Row],[FECHA INICIO DE LABORES EN OBRA]]="","No Aplica",IF(AND(MONTH(Tabla2[[#This Row],[FECHA INICIO DE LABORES EN OBRA]])=MONTH(TODAY()-30),YEAR(Tabla2[[#This Row],[FECHA INICIO DE LABORES EN OBRA]])=YEAR(TODAY())),MONTH(TODAY()-30)&amp;"-"&amp;YEAR(TODAY()),"No Aplica")),"No Aplica")</f>
        <v>No Aplica</v>
      </c>
    </row>
    <row r="982" spans="1:29" x14ac:dyDescent="0.25">
      <c r="A982" s="2" t="s">
        <v>3783</v>
      </c>
      <c r="B982" s="3" t="s">
        <v>63</v>
      </c>
      <c r="C982" s="3" t="s">
        <v>63</v>
      </c>
      <c r="D982" s="3">
        <v>16123977</v>
      </c>
      <c r="E982" s="3" t="s">
        <v>3988</v>
      </c>
      <c r="F982" s="36">
        <v>25101</v>
      </c>
      <c r="G982" s="3">
        <v>2</v>
      </c>
      <c r="H982" s="3" t="s">
        <v>1453</v>
      </c>
      <c r="I982" s="3" t="s">
        <v>3903</v>
      </c>
      <c r="J982" s="3" t="s">
        <v>3989</v>
      </c>
      <c r="K982" s="3" t="s">
        <v>93</v>
      </c>
      <c r="L982" s="8" t="s">
        <v>9813</v>
      </c>
      <c r="M982" s="5"/>
      <c r="N982" s="13" t="s">
        <v>2456</v>
      </c>
      <c r="O982" s="5">
        <v>45082</v>
      </c>
      <c r="P982" s="8">
        <v>1</v>
      </c>
      <c r="Q982" s="9">
        <v>4</v>
      </c>
      <c r="R982" s="9" t="str">
        <f>IFERROR(VLOOKUP(Tabla2[[#This Row],[CONTRATISTA PRNCIPAL]],Hoja1!$L$5:$M$9,2,FALSE),"CJV")</f>
        <v>CJV</v>
      </c>
      <c r="S982" s="9" t="str">
        <f>IF(Tabla2[[#This Row],[EMPRESA]]=Tabla2[[#This Row],[CONTRATISTA PRNCIPAL]],"Principal","Secundaria")</f>
        <v>Principal</v>
      </c>
      <c r="T982" s="10">
        <f>IFERROR(1/COUNTIF(Tabla2[CONTRATISTA PRNCIPAL],Tabla2[[#This Row],[CONTRATISTA PRNCIPAL]]),0)</f>
        <v>1.2500000000000001E-2</v>
      </c>
      <c r="U982" s="33">
        <f ca="1">IF(((TODAY()-Tabla2[[#This Row],[FECHA NACIMIENTO]])/365)&lt;18,"Corregir", IF(((TODAY()-Tabla2[[#This Row],[FECHA NACIMIENTO]])/365)&gt;80, "Corregir",ROUNDDOWN(((TODAY()-Tabla2[[#This Row],[FECHA NACIMIENTO]])/365),0)))</f>
        <v>55</v>
      </c>
      <c r="V98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982" s="34" t="str">
        <f ca="1">+IF(Tabla2[[#This Row],[Edad]]="Corregir","Corregir","Ok")</f>
        <v>Ok</v>
      </c>
      <c r="X982" s="10" t="str">
        <f>+IFERROR(VLOOKUP(Tabla2[[#This Row],[DISTRITO SEGÚN DNI]],Hoja1!$A$2:$B$55,2,FALSE),"No")</f>
        <v>ATE</v>
      </c>
      <c r="Y982" s="10" t="str">
        <f>IF(OR(LOWER(Tabla2[[#This Row],[GENERO]])="masculino", LOWER(Tabla2[[#This Row],[GENERO]])="femenino"),"OK","Corregir")</f>
        <v>OK</v>
      </c>
      <c r="Z982" s="10" t="str">
        <f>+IF(Tabla2[[#This Row],[Nro. DNI / CE]]="","Corregir",IF(LEN(Tabla2[[#This Row],[Nro. DNI / CE]])&gt;=8,"OK","Corregir"))</f>
        <v>OK</v>
      </c>
      <c r="AA982" s="10">
        <f>COUNTIF(Tabla2[APELLIDOS Y NOMBRES],Tabla2[[#This Row],[APELLIDOS Y NOMBRES]])</f>
        <v>1</v>
      </c>
      <c r="AB982" t="str">
        <f ca="1">+IFERROR(IF(Tabla2[[#This Row],[FECHA CESE/BAJA]]="","No Aplica",IF(AND(MONTH(Tabla2[[#This Row],[FECHA CESE/BAJA]])=MONTH(TODAY()-30),YEAR(Tabla2[[#This Row],[FECHA CESE/BAJA]])=YEAR(TODAY())),MONTH(TODAY()-30)&amp;"-"&amp;YEAR(TODAY()),"Borrar")),"No aplica")</f>
        <v>No Aplica</v>
      </c>
      <c r="AC982" t="str">
        <f ca="1">+IFERROR(IF(Tabla2[[#This Row],[FECHA INICIO DE LABORES EN OBRA]]="","No Aplica",IF(AND(MONTH(Tabla2[[#This Row],[FECHA INICIO DE LABORES EN OBRA]])=MONTH(TODAY()-30),YEAR(Tabla2[[#This Row],[FECHA INICIO DE LABORES EN OBRA]])=YEAR(TODAY())),MONTH(TODAY()-30)&amp;"-"&amp;YEAR(TODAY()),"No Aplica")),"No Aplica")</f>
        <v>No Aplica</v>
      </c>
    </row>
    <row r="983" spans="1:29" x14ac:dyDescent="0.25">
      <c r="A983" s="2" t="s">
        <v>3783</v>
      </c>
      <c r="B983" s="3" t="s">
        <v>63</v>
      </c>
      <c r="C983" s="3" t="s">
        <v>63</v>
      </c>
      <c r="D983" s="3">
        <v>73947618</v>
      </c>
      <c r="E983" s="3" t="s">
        <v>3990</v>
      </c>
      <c r="F983" s="36">
        <v>34024</v>
      </c>
      <c r="G983" s="3">
        <v>2</v>
      </c>
      <c r="H983" s="3" t="s">
        <v>3777</v>
      </c>
      <c r="I983" s="3" t="s">
        <v>3786</v>
      </c>
      <c r="J983" s="3" t="s">
        <v>3991</v>
      </c>
      <c r="K983" s="3" t="s">
        <v>34</v>
      </c>
      <c r="L983" s="8" t="s">
        <v>9813</v>
      </c>
      <c r="M983" s="5"/>
      <c r="N983" s="13" t="s">
        <v>2456</v>
      </c>
      <c r="O983" s="5">
        <v>45085</v>
      </c>
      <c r="P983" s="8">
        <v>1</v>
      </c>
      <c r="Q983" s="9">
        <v>4</v>
      </c>
      <c r="R983" s="9" t="str">
        <f>IFERROR(VLOOKUP(Tabla2[[#This Row],[CONTRATISTA PRNCIPAL]],Hoja1!$L$5:$M$9,2,FALSE),"CJV")</f>
        <v>CJV</v>
      </c>
      <c r="S983" s="9" t="str">
        <f>IF(Tabla2[[#This Row],[EMPRESA]]=Tabla2[[#This Row],[CONTRATISTA PRNCIPAL]],"Principal","Secundaria")</f>
        <v>Principal</v>
      </c>
      <c r="T983" s="10">
        <f>IFERROR(1/COUNTIF(Tabla2[CONTRATISTA PRNCIPAL],Tabla2[[#This Row],[CONTRATISTA PRNCIPAL]]),0)</f>
        <v>1.2500000000000001E-2</v>
      </c>
      <c r="U983" s="33">
        <f ca="1">IF(((TODAY()-Tabla2[[#This Row],[FECHA NACIMIENTO]])/365)&lt;18,"Corregir", IF(((TODAY()-Tabla2[[#This Row],[FECHA NACIMIENTO]])/365)&gt;80, "Corregir",ROUNDDOWN(((TODAY()-Tabla2[[#This Row],[FECHA NACIMIENTO]])/365),0)))</f>
        <v>30</v>
      </c>
      <c r="V98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983" s="34" t="str">
        <f ca="1">+IF(Tabla2[[#This Row],[Edad]]="Corregir","Corregir","Ok")</f>
        <v>Ok</v>
      </c>
      <c r="X983" s="10" t="str">
        <f>+IFERROR(VLOOKUP(Tabla2[[#This Row],[DISTRITO SEGÚN DNI]],Hoja1!$A$2:$B$55,2,FALSE),"No")</f>
        <v>CALLAO</v>
      </c>
      <c r="Y983" s="10" t="str">
        <f>IF(OR(LOWER(Tabla2[[#This Row],[GENERO]])="masculino", LOWER(Tabla2[[#This Row],[GENERO]])="femenino"),"OK","Corregir")</f>
        <v>OK</v>
      </c>
      <c r="Z983" s="10" t="str">
        <f>+IF(Tabla2[[#This Row],[Nro. DNI / CE]]="","Corregir",IF(LEN(Tabla2[[#This Row],[Nro. DNI / CE]])&gt;=8,"OK","Corregir"))</f>
        <v>OK</v>
      </c>
      <c r="AA983" s="10">
        <f>COUNTIF(Tabla2[APELLIDOS Y NOMBRES],Tabla2[[#This Row],[APELLIDOS Y NOMBRES]])</f>
        <v>1</v>
      </c>
      <c r="AB983" t="str">
        <f ca="1">+IFERROR(IF(Tabla2[[#This Row],[FECHA CESE/BAJA]]="","No Aplica",IF(AND(MONTH(Tabla2[[#This Row],[FECHA CESE/BAJA]])=MONTH(TODAY()-30),YEAR(Tabla2[[#This Row],[FECHA CESE/BAJA]])=YEAR(TODAY())),MONTH(TODAY()-30)&amp;"-"&amp;YEAR(TODAY()),"Borrar")),"No aplica")</f>
        <v>No Aplica</v>
      </c>
      <c r="AC983" t="str">
        <f ca="1">+IFERROR(IF(Tabla2[[#This Row],[FECHA INICIO DE LABORES EN OBRA]]="","No Aplica",IF(AND(MONTH(Tabla2[[#This Row],[FECHA INICIO DE LABORES EN OBRA]])=MONTH(TODAY()-30),YEAR(Tabla2[[#This Row],[FECHA INICIO DE LABORES EN OBRA]])=YEAR(TODAY())),MONTH(TODAY()-30)&amp;"-"&amp;YEAR(TODAY()),"No Aplica")),"No Aplica")</f>
        <v>No Aplica</v>
      </c>
    </row>
    <row r="984" spans="1:29" x14ac:dyDescent="0.25">
      <c r="A984" s="2" t="s">
        <v>3783</v>
      </c>
      <c r="B984" s="3" t="s">
        <v>63</v>
      </c>
      <c r="C984" s="3" t="s">
        <v>63</v>
      </c>
      <c r="D984" s="3" t="s">
        <v>3992</v>
      </c>
      <c r="E984" s="3" t="s">
        <v>3993</v>
      </c>
      <c r="F984" s="36">
        <v>34324</v>
      </c>
      <c r="G984" s="3">
        <v>1</v>
      </c>
      <c r="H984" s="3" t="s">
        <v>1475</v>
      </c>
      <c r="I984" s="3" t="s">
        <v>3786</v>
      </c>
      <c r="J984" s="3" t="s">
        <v>3994</v>
      </c>
      <c r="K984" s="3" t="s">
        <v>93</v>
      </c>
      <c r="L984" s="8" t="s">
        <v>9813</v>
      </c>
      <c r="M984" s="5"/>
      <c r="N984" s="13" t="s">
        <v>2456</v>
      </c>
      <c r="O984" s="5">
        <v>45086</v>
      </c>
      <c r="P984" s="8">
        <v>1</v>
      </c>
      <c r="Q984" s="9">
        <v>1</v>
      </c>
      <c r="R984" s="9" t="str">
        <f>IFERROR(VLOOKUP(Tabla2[[#This Row],[CONTRATISTA PRNCIPAL]],Hoja1!$L$5:$M$9,2,FALSE),"CJV")</f>
        <v>CJV</v>
      </c>
      <c r="S984" s="9" t="str">
        <f>IF(Tabla2[[#This Row],[EMPRESA]]=Tabla2[[#This Row],[CONTRATISTA PRNCIPAL]],"Principal","Secundaria")</f>
        <v>Principal</v>
      </c>
      <c r="T984" s="10">
        <f>IFERROR(1/COUNTIF(Tabla2[CONTRATISTA PRNCIPAL],Tabla2[[#This Row],[CONTRATISTA PRNCIPAL]]),0)</f>
        <v>1.2500000000000001E-2</v>
      </c>
      <c r="U984" s="33">
        <f ca="1">IF(((TODAY()-Tabla2[[#This Row],[FECHA NACIMIENTO]])/365)&lt;18,"Corregir", IF(((TODAY()-Tabla2[[#This Row],[FECHA NACIMIENTO]])/365)&gt;80, "Corregir",ROUNDDOWN(((TODAY()-Tabla2[[#This Row],[FECHA NACIMIENTO]])/365),0)))</f>
        <v>29</v>
      </c>
      <c r="V98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984" s="34" t="str">
        <f ca="1">+IF(Tabla2[[#This Row],[Edad]]="Corregir","Corregir","Ok")</f>
        <v>Ok</v>
      </c>
      <c r="X984" s="10" t="str">
        <f>+IFERROR(VLOOKUP(Tabla2[[#This Row],[DISTRITO SEGÚN DNI]],Hoja1!$A$2:$B$55,2,FALSE),"No")</f>
        <v>ATE</v>
      </c>
      <c r="Y984" s="10" t="str">
        <f>IF(OR(LOWER(Tabla2[[#This Row],[GENERO]])="masculino", LOWER(Tabla2[[#This Row],[GENERO]])="femenino"),"OK","Corregir")</f>
        <v>OK</v>
      </c>
      <c r="Z984" s="10" t="str">
        <f>+IF(Tabla2[[#This Row],[Nro. DNI / CE]]="","Corregir",IF(LEN(Tabla2[[#This Row],[Nro. DNI / CE]])&gt;=8,"OK","Corregir"))</f>
        <v>OK</v>
      </c>
      <c r="AA984" s="10">
        <f>COUNTIF(Tabla2[APELLIDOS Y NOMBRES],Tabla2[[#This Row],[APELLIDOS Y NOMBRES]])</f>
        <v>1</v>
      </c>
      <c r="AB984" t="str">
        <f ca="1">+IFERROR(IF(Tabla2[[#This Row],[FECHA CESE/BAJA]]="","No Aplica",IF(AND(MONTH(Tabla2[[#This Row],[FECHA CESE/BAJA]])=MONTH(TODAY()-30),YEAR(Tabla2[[#This Row],[FECHA CESE/BAJA]])=YEAR(TODAY())),MONTH(TODAY()-30)&amp;"-"&amp;YEAR(TODAY()),"Borrar")),"No aplica")</f>
        <v>No Aplica</v>
      </c>
      <c r="AC984" t="str">
        <f ca="1">+IFERROR(IF(Tabla2[[#This Row],[FECHA INICIO DE LABORES EN OBRA]]="","No Aplica",IF(AND(MONTH(Tabla2[[#This Row],[FECHA INICIO DE LABORES EN OBRA]])=MONTH(TODAY()-30),YEAR(Tabla2[[#This Row],[FECHA INICIO DE LABORES EN OBRA]])=YEAR(TODAY())),MONTH(TODAY()-30)&amp;"-"&amp;YEAR(TODAY()),"No Aplica")),"No Aplica")</f>
        <v>No Aplica</v>
      </c>
    </row>
    <row r="985" spans="1:29" x14ac:dyDescent="0.25">
      <c r="A985" s="2">
        <v>20546594077</v>
      </c>
      <c r="B985" s="3" t="s">
        <v>8959</v>
      </c>
      <c r="C985" s="3" t="s">
        <v>63</v>
      </c>
      <c r="D985" s="3">
        <v>44100029</v>
      </c>
      <c r="E985" s="3" t="s">
        <v>8960</v>
      </c>
      <c r="F985" s="36">
        <v>31779</v>
      </c>
      <c r="G985" s="3">
        <v>1</v>
      </c>
      <c r="H985" s="3" t="s">
        <v>3611</v>
      </c>
      <c r="I985" s="3" t="s">
        <v>3786</v>
      </c>
      <c r="J985" s="3" t="s">
        <v>8961</v>
      </c>
      <c r="K985" s="3" t="s">
        <v>1063</v>
      </c>
      <c r="L985" s="8" t="s">
        <v>9813</v>
      </c>
      <c r="M985" s="5"/>
      <c r="N985" s="13" t="s">
        <v>2456</v>
      </c>
      <c r="O985" s="5">
        <v>45110</v>
      </c>
      <c r="P985" s="8">
        <v>1</v>
      </c>
      <c r="Q985" s="9">
        <v>1</v>
      </c>
      <c r="R985" s="9" t="str">
        <f>IFERROR(VLOOKUP(Tabla2[[#This Row],[CONTRATISTA PRNCIPAL]],Hoja1!$L$5:$M$9,2,FALSE),"CJV")</f>
        <v>CJV</v>
      </c>
      <c r="S985" s="9" t="str">
        <f>IF(Tabla2[[#This Row],[EMPRESA]]=Tabla2[[#This Row],[CONTRATISTA PRNCIPAL]],"Principal","Secundaria")</f>
        <v>Secundaria</v>
      </c>
      <c r="T985" s="10">
        <f>IFERROR(1/COUNTIF(Tabla2[CONTRATISTA PRNCIPAL],Tabla2[[#This Row],[CONTRATISTA PRNCIPAL]]),0)</f>
        <v>1.2500000000000001E-2</v>
      </c>
      <c r="U985" s="33">
        <f ca="1">IF(((TODAY()-Tabla2[[#This Row],[FECHA NACIMIENTO]])/365)&lt;18,"Corregir", IF(((TODAY()-Tabla2[[#This Row],[FECHA NACIMIENTO]])/365)&gt;80, "Corregir",ROUNDDOWN(((TODAY()-Tabla2[[#This Row],[FECHA NACIMIENTO]])/365),0)))</f>
        <v>36</v>
      </c>
      <c r="V98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985" s="34" t="str">
        <f ca="1">+IF(Tabla2[[#This Row],[Edad]]="Corregir","Corregir","Ok")</f>
        <v>Ok</v>
      </c>
      <c r="X985" s="10" t="str">
        <f>+IFERROR(VLOOKUP(Tabla2[[#This Row],[DISTRITO SEGÚN DNI]],Hoja1!$A$2:$B$55,2,FALSE),"No")</f>
        <v>No</v>
      </c>
      <c r="Y985" s="10" t="str">
        <f>IF(OR(LOWER(Tabla2[[#This Row],[GENERO]])="masculino", LOWER(Tabla2[[#This Row],[GENERO]])="femenino"),"OK","Corregir")</f>
        <v>OK</v>
      </c>
      <c r="Z985" s="10" t="str">
        <f>+IF(Tabla2[[#This Row],[Nro. DNI / CE]]="","Corregir",IF(LEN(Tabla2[[#This Row],[Nro. DNI / CE]])&gt;=8,"OK","Corregir"))</f>
        <v>OK</v>
      </c>
      <c r="AA985" s="10">
        <f>COUNTIF(Tabla2[APELLIDOS Y NOMBRES],Tabla2[[#This Row],[APELLIDOS Y NOMBRES]])</f>
        <v>1</v>
      </c>
      <c r="AB985" t="str">
        <f ca="1">+IFERROR(IF(Tabla2[[#This Row],[FECHA CESE/BAJA]]="","No Aplica",IF(AND(MONTH(Tabla2[[#This Row],[FECHA CESE/BAJA]])=MONTH(TODAY()-30),YEAR(Tabla2[[#This Row],[FECHA CESE/BAJA]])=YEAR(TODAY())),MONTH(TODAY()-30)&amp;"-"&amp;YEAR(TODAY()),"Borrar")),"No aplica")</f>
        <v>No Aplica</v>
      </c>
      <c r="AC985" t="str">
        <f ca="1">+IFERROR(IF(Tabla2[[#This Row],[FECHA INICIO DE LABORES EN OBRA]]="","No Aplica",IF(AND(MONTH(Tabla2[[#This Row],[FECHA INICIO DE LABORES EN OBRA]])=MONTH(TODAY()-30),YEAR(Tabla2[[#This Row],[FECHA INICIO DE LABORES EN OBRA]])=YEAR(TODAY())),MONTH(TODAY()-30)&amp;"-"&amp;YEAR(TODAY()),"No Aplica")),"No Aplica")</f>
        <v>No Aplica</v>
      </c>
    </row>
    <row r="986" spans="1:29" x14ac:dyDescent="0.25">
      <c r="A986" s="2">
        <v>20550887054</v>
      </c>
      <c r="B986" s="3" t="s">
        <v>8962</v>
      </c>
      <c r="C986" s="3" t="s">
        <v>63</v>
      </c>
      <c r="D986" s="3">
        <v>41119583</v>
      </c>
      <c r="E986" s="3" t="s">
        <v>8963</v>
      </c>
      <c r="F986" s="36">
        <v>29857</v>
      </c>
      <c r="G986" s="3">
        <v>1</v>
      </c>
      <c r="H986" s="3" t="s">
        <v>2420</v>
      </c>
      <c r="I986" s="3" t="s">
        <v>3786</v>
      </c>
      <c r="J986" s="3" t="s">
        <v>8964</v>
      </c>
      <c r="K986" s="3" t="s">
        <v>36</v>
      </c>
      <c r="L986" s="8" t="s">
        <v>9813</v>
      </c>
      <c r="M986" s="5"/>
      <c r="N986" s="13" t="s">
        <v>2456</v>
      </c>
      <c r="O986" s="5">
        <v>45111</v>
      </c>
      <c r="P986" s="8">
        <v>1</v>
      </c>
      <c r="Q986" s="9">
        <v>1</v>
      </c>
      <c r="R986" s="9" t="str">
        <f>IFERROR(VLOOKUP(Tabla2[[#This Row],[CONTRATISTA PRNCIPAL]],Hoja1!$L$5:$M$9,2,FALSE),"CJV")</f>
        <v>CJV</v>
      </c>
      <c r="S986" s="9" t="str">
        <f>IF(Tabla2[[#This Row],[EMPRESA]]=Tabla2[[#This Row],[CONTRATISTA PRNCIPAL]],"Principal","Secundaria")</f>
        <v>Secundaria</v>
      </c>
      <c r="T986" s="10">
        <f>IFERROR(1/COUNTIF(Tabla2[CONTRATISTA PRNCIPAL],Tabla2[[#This Row],[CONTRATISTA PRNCIPAL]]),0)</f>
        <v>1.2500000000000001E-2</v>
      </c>
      <c r="U986" s="33">
        <f ca="1">IF(((TODAY()-Tabla2[[#This Row],[FECHA NACIMIENTO]])/365)&lt;18,"Corregir", IF(((TODAY()-Tabla2[[#This Row],[FECHA NACIMIENTO]])/365)&gt;80, "Corregir",ROUNDDOWN(((TODAY()-Tabla2[[#This Row],[FECHA NACIMIENTO]])/365),0)))</f>
        <v>41</v>
      </c>
      <c r="V98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986" s="34" t="str">
        <f ca="1">+IF(Tabla2[[#This Row],[Edad]]="Corregir","Corregir","Ok")</f>
        <v>Ok</v>
      </c>
      <c r="X986" s="10" t="str">
        <f>+IFERROR(VLOOKUP(Tabla2[[#This Row],[DISTRITO SEGÚN DNI]],Hoja1!$A$2:$B$55,2,FALSE),"No")</f>
        <v>SANTA ANITA</v>
      </c>
      <c r="Y986" s="10" t="str">
        <f>IF(OR(LOWER(Tabla2[[#This Row],[GENERO]])="masculino", LOWER(Tabla2[[#This Row],[GENERO]])="femenino"),"OK","Corregir")</f>
        <v>OK</v>
      </c>
      <c r="Z986" s="10" t="str">
        <f>+IF(Tabla2[[#This Row],[Nro. DNI / CE]]="","Corregir",IF(LEN(Tabla2[[#This Row],[Nro. DNI / CE]])&gt;=8,"OK","Corregir"))</f>
        <v>OK</v>
      </c>
      <c r="AA986" s="10">
        <f>COUNTIF(Tabla2[APELLIDOS Y NOMBRES],Tabla2[[#This Row],[APELLIDOS Y NOMBRES]])</f>
        <v>1</v>
      </c>
      <c r="AB986" t="str">
        <f ca="1">+IFERROR(IF(Tabla2[[#This Row],[FECHA CESE/BAJA]]="","No Aplica",IF(AND(MONTH(Tabla2[[#This Row],[FECHA CESE/BAJA]])=MONTH(TODAY()-30),YEAR(Tabla2[[#This Row],[FECHA CESE/BAJA]])=YEAR(TODAY())),MONTH(TODAY()-30)&amp;"-"&amp;YEAR(TODAY()),"Borrar")),"No aplica")</f>
        <v>No Aplica</v>
      </c>
      <c r="AC986" t="str">
        <f ca="1">+IFERROR(IF(Tabla2[[#This Row],[FECHA INICIO DE LABORES EN OBRA]]="","No Aplica",IF(AND(MONTH(Tabla2[[#This Row],[FECHA INICIO DE LABORES EN OBRA]])=MONTH(TODAY()-30),YEAR(Tabla2[[#This Row],[FECHA INICIO DE LABORES EN OBRA]])=YEAR(TODAY())),MONTH(TODAY()-30)&amp;"-"&amp;YEAR(TODAY()),"No Aplica")),"No Aplica")</f>
        <v>No Aplica</v>
      </c>
    </row>
    <row r="987" spans="1:29" x14ac:dyDescent="0.25">
      <c r="A987" s="2">
        <v>20603315201</v>
      </c>
      <c r="B987" s="3" t="s">
        <v>59</v>
      </c>
      <c r="C987" s="3" t="s">
        <v>59</v>
      </c>
      <c r="D987" s="3">
        <v>42257225</v>
      </c>
      <c r="E987" s="3" t="s">
        <v>3089</v>
      </c>
      <c r="F987" s="36">
        <v>30007</v>
      </c>
      <c r="G987" s="3">
        <v>1</v>
      </c>
      <c r="H987" s="3" t="s">
        <v>3090</v>
      </c>
      <c r="I987" s="3" t="s">
        <v>3091</v>
      </c>
      <c r="J987" s="3" t="s">
        <v>10459</v>
      </c>
      <c r="K987" s="3" t="s">
        <v>1495</v>
      </c>
      <c r="L987" s="8" t="s">
        <v>9813</v>
      </c>
      <c r="M987" s="5"/>
      <c r="N987" s="13" t="s">
        <v>1043</v>
      </c>
      <c r="O987" s="5">
        <v>43601</v>
      </c>
      <c r="P987" s="8">
        <v>1</v>
      </c>
      <c r="Q987" s="9">
        <v>1</v>
      </c>
      <c r="R987" s="9" t="str">
        <f>IFERROR(VLOOKUP(Tabla2[[#This Row],[CONTRATISTA PRNCIPAL]],Hoja1!$L$5:$M$9,2,FALSE),"CJV")</f>
        <v>CJV</v>
      </c>
      <c r="S987" s="9" t="str">
        <f>IF(Tabla2[[#This Row],[EMPRESA]]=Tabla2[[#This Row],[CONTRATISTA PRNCIPAL]],"Principal","Secundaria")</f>
        <v>Principal</v>
      </c>
      <c r="T987" s="10">
        <f>IFERROR(1/COUNTIF(Tabla2[CONTRATISTA PRNCIPAL],Tabla2[[#This Row],[CONTRATISTA PRNCIPAL]]),0)</f>
        <v>8.3333333333333329E-2</v>
      </c>
      <c r="U987" s="33">
        <f ca="1">IF(((TODAY()-Tabla2[[#This Row],[FECHA NACIMIENTO]])/365)&lt;18,"Corregir", IF(((TODAY()-Tabla2[[#This Row],[FECHA NACIMIENTO]])/365)&gt;80, "Corregir",ROUNDDOWN(((TODAY()-Tabla2[[#This Row],[FECHA NACIMIENTO]])/365),0)))</f>
        <v>41</v>
      </c>
      <c r="V98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987" s="34" t="str">
        <f ca="1">+IF(Tabla2[[#This Row],[Edad]]="Corregir","Corregir","Ok")</f>
        <v>Ok</v>
      </c>
      <c r="X987" s="10" t="str">
        <f>+IFERROR(VLOOKUP(Tabla2[[#This Row],[DISTRITO SEGÚN DNI]],Hoja1!$A$2:$B$55,2,FALSE),"No")</f>
        <v>No</v>
      </c>
      <c r="Y987" s="10" t="str">
        <f>IF(OR(LOWER(Tabla2[[#This Row],[GENERO]])="masculino", LOWER(Tabla2[[#This Row],[GENERO]])="femenino"),"OK","Corregir")</f>
        <v>OK</v>
      </c>
      <c r="Z987" s="10" t="str">
        <f>+IF(Tabla2[[#This Row],[Nro. DNI / CE]]="","Corregir",IF(LEN(Tabla2[[#This Row],[Nro. DNI / CE]])&gt;=8,"OK","Corregir"))</f>
        <v>OK</v>
      </c>
      <c r="AA987" s="10">
        <f>COUNTIF(Tabla2[APELLIDOS Y NOMBRES],Tabla2[[#This Row],[APELLIDOS Y NOMBRES]])</f>
        <v>1</v>
      </c>
      <c r="AB987" t="str">
        <f ca="1">+IFERROR(IF(Tabla2[[#This Row],[FECHA CESE/BAJA]]="","No Aplica",IF(AND(MONTH(Tabla2[[#This Row],[FECHA CESE/BAJA]])=MONTH(TODAY()-30),YEAR(Tabla2[[#This Row],[FECHA CESE/BAJA]])=YEAR(TODAY())),MONTH(TODAY()-30)&amp;"-"&amp;YEAR(TODAY()),"Borrar")),"No aplica")</f>
        <v>No Aplica</v>
      </c>
      <c r="AC987" t="str">
        <f ca="1">+IFERROR(IF(Tabla2[[#This Row],[FECHA INICIO DE LABORES EN OBRA]]="","No Aplica",IF(AND(MONTH(Tabla2[[#This Row],[FECHA INICIO DE LABORES EN OBRA]])=MONTH(TODAY()-30),YEAR(Tabla2[[#This Row],[FECHA INICIO DE LABORES EN OBRA]])=YEAR(TODAY())),MONTH(TODAY()-30)&amp;"-"&amp;YEAR(TODAY()),"No Aplica")),"No Aplica")</f>
        <v>No Aplica</v>
      </c>
    </row>
    <row r="988" spans="1:29" x14ac:dyDescent="0.25">
      <c r="A988" s="2">
        <v>20603315201</v>
      </c>
      <c r="B988" s="3" t="s">
        <v>59</v>
      </c>
      <c r="C988" s="3" t="s">
        <v>59</v>
      </c>
      <c r="D988" s="3" t="s">
        <v>181</v>
      </c>
      <c r="E988" s="3" t="s">
        <v>182</v>
      </c>
      <c r="F988" s="36">
        <v>33468</v>
      </c>
      <c r="G988" s="3">
        <v>1</v>
      </c>
      <c r="H988" s="3" t="s">
        <v>3093</v>
      </c>
      <c r="I988" s="3" t="s">
        <v>3091</v>
      </c>
      <c r="J988" s="3" t="s">
        <v>3094</v>
      </c>
      <c r="K988" s="3" t="s">
        <v>3095</v>
      </c>
      <c r="L988" s="8" t="s">
        <v>9813</v>
      </c>
      <c r="M988" s="5"/>
      <c r="N988" s="13" t="s">
        <v>1043</v>
      </c>
      <c r="O988" s="5">
        <v>43601</v>
      </c>
      <c r="P988" s="8">
        <v>1</v>
      </c>
      <c r="Q988" s="9">
        <v>1</v>
      </c>
      <c r="R988" s="9" t="str">
        <f>IFERROR(VLOOKUP(Tabla2[[#This Row],[CONTRATISTA PRNCIPAL]],Hoja1!$L$5:$M$9,2,FALSE),"CJV")</f>
        <v>CJV</v>
      </c>
      <c r="S988" s="9" t="str">
        <f>IF(Tabla2[[#This Row],[EMPRESA]]=Tabla2[[#This Row],[CONTRATISTA PRNCIPAL]],"Principal","Secundaria")</f>
        <v>Principal</v>
      </c>
      <c r="T988" s="10">
        <f>IFERROR(1/COUNTIF(Tabla2[CONTRATISTA PRNCIPAL],Tabla2[[#This Row],[CONTRATISTA PRNCIPAL]]),0)</f>
        <v>8.3333333333333329E-2</v>
      </c>
      <c r="U988" s="33">
        <f ca="1">IF(((TODAY()-Tabla2[[#This Row],[FECHA NACIMIENTO]])/365)&lt;18,"Corregir", IF(((TODAY()-Tabla2[[#This Row],[FECHA NACIMIENTO]])/365)&gt;80, "Corregir",ROUNDDOWN(((TODAY()-Tabla2[[#This Row],[FECHA NACIMIENTO]])/365),0)))</f>
        <v>32</v>
      </c>
      <c r="V98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988" s="34" t="str">
        <f ca="1">+IF(Tabla2[[#This Row],[Edad]]="Corregir","Corregir","Ok")</f>
        <v>Ok</v>
      </c>
      <c r="X988" s="10" t="str">
        <f>+IFERROR(VLOOKUP(Tabla2[[#This Row],[DISTRITO SEGÚN DNI]],Hoja1!$A$2:$B$55,2,FALSE),"No")</f>
        <v>CALLAO</v>
      </c>
      <c r="Y988" s="10" t="str">
        <f>IF(OR(LOWER(Tabla2[[#This Row],[GENERO]])="masculino", LOWER(Tabla2[[#This Row],[GENERO]])="femenino"),"OK","Corregir")</f>
        <v>OK</v>
      </c>
      <c r="Z988" s="10" t="str">
        <f>+IF(Tabla2[[#This Row],[Nro. DNI / CE]]="","Corregir",IF(LEN(Tabla2[[#This Row],[Nro. DNI / CE]])&gt;=8,"OK","Corregir"))</f>
        <v>OK</v>
      </c>
      <c r="AA988" s="10">
        <f>COUNTIF(Tabla2[APELLIDOS Y NOMBRES],Tabla2[[#This Row],[APELLIDOS Y NOMBRES]])</f>
        <v>1</v>
      </c>
      <c r="AB988" t="str">
        <f ca="1">+IFERROR(IF(Tabla2[[#This Row],[FECHA CESE/BAJA]]="","No Aplica",IF(AND(MONTH(Tabla2[[#This Row],[FECHA CESE/BAJA]])=MONTH(TODAY()-30),YEAR(Tabla2[[#This Row],[FECHA CESE/BAJA]])=YEAR(TODAY())),MONTH(TODAY()-30)&amp;"-"&amp;YEAR(TODAY()),"Borrar")),"No aplica")</f>
        <v>No Aplica</v>
      </c>
      <c r="AC988" t="str">
        <f ca="1">+IFERROR(IF(Tabla2[[#This Row],[FECHA INICIO DE LABORES EN OBRA]]="","No Aplica",IF(AND(MONTH(Tabla2[[#This Row],[FECHA INICIO DE LABORES EN OBRA]])=MONTH(TODAY()-30),YEAR(Tabla2[[#This Row],[FECHA INICIO DE LABORES EN OBRA]])=YEAR(TODAY())),MONTH(TODAY()-30)&amp;"-"&amp;YEAR(TODAY()),"No Aplica")),"No Aplica")</f>
        <v>No Aplica</v>
      </c>
    </row>
    <row r="989" spans="1:29" x14ac:dyDescent="0.25">
      <c r="A989" s="2">
        <v>20603315201</v>
      </c>
      <c r="B989" s="3" t="s">
        <v>59</v>
      </c>
      <c r="C989" s="3" t="s">
        <v>59</v>
      </c>
      <c r="D989" s="3" t="s">
        <v>3096</v>
      </c>
      <c r="E989" s="3" t="s">
        <v>3097</v>
      </c>
      <c r="F989" s="36">
        <v>33652</v>
      </c>
      <c r="G989" s="3">
        <v>3</v>
      </c>
      <c r="H989" s="3" t="s">
        <v>3098</v>
      </c>
      <c r="I989" s="3" t="s">
        <v>3091</v>
      </c>
      <c r="J989" s="3" t="s">
        <v>10460</v>
      </c>
      <c r="K989" s="3" t="s">
        <v>1495</v>
      </c>
      <c r="L989" s="8" t="s">
        <v>9813</v>
      </c>
      <c r="M989" s="5"/>
      <c r="N989" s="13" t="s">
        <v>1043</v>
      </c>
      <c r="O989" s="5">
        <v>45061</v>
      </c>
      <c r="P989" s="8">
        <v>1</v>
      </c>
      <c r="Q989" s="9">
        <v>1</v>
      </c>
      <c r="R989" s="9" t="str">
        <f>IFERROR(VLOOKUP(Tabla2[[#This Row],[CONTRATISTA PRNCIPAL]],Hoja1!$L$5:$M$9,2,FALSE),"CJV")</f>
        <v>CJV</v>
      </c>
      <c r="S989" s="9" t="str">
        <f>IF(Tabla2[[#This Row],[EMPRESA]]=Tabla2[[#This Row],[CONTRATISTA PRNCIPAL]],"Principal","Secundaria")</f>
        <v>Principal</v>
      </c>
      <c r="T989" s="10">
        <f>IFERROR(1/COUNTIF(Tabla2[CONTRATISTA PRNCIPAL],Tabla2[[#This Row],[CONTRATISTA PRNCIPAL]]),0)</f>
        <v>8.3333333333333329E-2</v>
      </c>
      <c r="U989" s="33">
        <f ca="1">IF(((TODAY()-Tabla2[[#This Row],[FECHA NACIMIENTO]])/365)&lt;18,"Corregir", IF(((TODAY()-Tabla2[[#This Row],[FECHA NACIMIENTO]])/365)&gt;80, "Corregir",ROUNDDOWN(((TODAY()-Tabla2[[#This Row],[FECHA NACIMIENTO]])/365),0)))</f>
        <v>31</v>
      </c>
      <c r="V98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989" s="34" t="str">
        <f ca="1">+IF(Tabla2[[#This Row],[Edad]]="Corregir","Corregir","Ok")</f>
        <v>Ok</v>
      </c>
      <c r="X989" s="10" t="str">
        <f>+IFERROR(VLOOKUP(Tabla2[[#This Row],[DISTRITO SEGÚN DNI]],Hoja1!$A$2:$B$55,2,FALSE),"No")</f>
        <v>No</v>
      </c>
      <c r="Y989" s="10" t="str">
        <f>IF(OR(LOWER(Tabla2[[#This Row],[GENERO]])="masculino", LOWER(Tabla2[[#This Row],[GENERO]])="femenino"),"OK","Corregir")</f>
        <v>OK</v>
      </c>
      <c r="Z989" s="10" t="str">
        <f>+IF(Tabla2[[#This Row],[Nro. DNI / CE]]="","Corregir",IF(LEN(Tabla2[[#This Row],[Nro. DNI / CE]])&gt;=8,"OK","Corregir"))</f>
        <v>OK</v>
      </c>
      <c r="AA989" s="10">
        <f>COUNTIF(Tabla2[APELLIDOS Y NOMBRES],Tabla2[[#This Row],[APELLIDOS Y NOMBRES]])</f>
        <v>1</v>
      </c>
      <c r="AB989" t="str">
        <f ca="1">+IFERROR(IF(Tabla2[[#This Row],[FECHA CESE/BAJA]]="","No Aplica",IF(AND(MONTH(Tabla2[[#This Row],[FECHA CESE/BAJA]])=MONTH(TODAY()-30),YEAR(Tabla2[[#This Row],[FECHA CESE/BAJA]])=YEAR(TODAY())),MONTH(TODAY()-30)&amp;"-"&amp;YEAR(TODAY()),"Borrar")),"No aplica")</f>
        <v>No Aplica</v>
      </c>
      <c r="AC989" t="str">
        <f ca="1">+IFERROR(IF(Tabla2[[#This Row],[FECHA INICIO DE LABORES EN OBRA]]="","No Aplica",IF(AND(MONTH(Tabla2[[#This Row],[FECHA INICIO DE LABORES EN OBRA]])=MONTH(TODAY()-30),YEAR(Tabla2[[#This Row],[FECHA INICIO DE LABORES EN OBRA]])=YEAR(TODAY())),MONTH(TODAY()-30)&amp;"-"&amp;YEAR(TODAY()),"No Aplica")),"No Aplica")</f>
        <v>No Aplica</v>
      </c>
    </row>
    <row r="990" spans="1:29" x14ac:dyDescent="0.25">
      <c r="A990" s="2">
        <v>20603315201</v>
      </c>
      <c r="B990" s="3" t="s">
        <v>59</v>
      </c>
      <c r="C990" s="3" t="s">
        <v>59</v>
      </c>
      <c r="D990" s="3" t="s">
        <v>3099</v>
      </c>
      <c r="E990" s="3" t="s">
        <v>3100</v>
      </c>
      <c r="F990" s="36">
        <v>29863</v>
      </c>
      <c r="G990" s="3">
        <v>1</v>
      </c>
      <c r="H990" s="3" t="s">
        <v>3093</v>
      </c>
      <c r="I990" s="3" t="s">
        <v>3091</v>
      </c>
      <c r="J990" s="3" t="s">
        <v>3101</v>
      </c>
      <c r="K990" s="3" t="s">
        <v>3102</v>
      </c>
      <c r="L990" s="8" t="s">
        <v>9813</v>
      </c>
      <c r="M990" s="5"/>
      <c r="N990" s="13" t="s">
        <v>1043</v>
      </c>
      <c r="O990" s="5">
        <v>44221</v>
      </c>
      <c r="P990" s="8">
        <v>1</v>
      </c>
      <c r="Q990" s="9">
        <v>1</v>
      </c>
      <c r="R990" s="9" t="str">
        <f>IFERROR(VLOOKUP(Tabla2[[#This Row],[CONTRATISTA PRNCIPAL]],Hoja1!$L$5:$M$9,2,FALSE),"CJV")</f>
        <v>CJV</v>
      </c>
      <c r="S990" s="9" t="str">
        <f>IF(Tabla2[[#This Row],[EMPRESA]]=Tabla2[[#This Row],[CONTRATISTA PRNCIPAL]],"Principal","Secundaria")</f>
        <v>Principal</v>
      </c>
      <c r="T990" s="10">
        <f>IFERROR(1/COUNTIF(Tabla2[CONTRATISTA PRNCIPAL],Tabla2[[#This Row],[CONTRATISTA PRNCIPAL]]),0)</f>
        <v>8.3333333333333329E-2</v>
      </c>
      <c r="U990" s="33">
        <f ca="1">IF(((TODAY()-Tabla2[[#This Row],[FECHA NACIMIENTO]])/365)&lt;18,"Corregir", IF(((TODAY()-Tabla2[[#This Row],[FECHA NACIMIENTO]])/365)&gt;80, "Corregir",ROUNDDOWN(((TODAY()-Tabla2[[#This Row],[FECHA NACIMIENTO]])/365),0)))</f>
        <v>41</v>
      </c>
      <c r="V99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990" s="34" t="str">
        <f ca="1">+IF(Tabla2[[#This Row],[Edad]]="Corregir","Corregir","Ok")</f>
        <v>Ok</v>
      </c>
      <c r="X990" s="10" t="str">
        <f>+IFERROR(VLOOKUP(Tabla2[[#This Row],[DISTRITO SEGÚN DNI]],Hoja1!$A$2:$B$55,2,FALSE),"No")</f>
        <v>No</v>
      </c>
      <c r="Y990" s="10" t="str">
        <f>IF(OR(LOWER(Tabla2[[#This Row],[GENERO]])="masculino", LOWER(Tabla2[[#This Row],[GENERO]])="femenino"),"OK","Corregir")</f>
        <v>OK</v>
      </c>
      <c r="Z990" s="10" t="str">
        <f>+IF(Tabla2[[#This Row],[Nro. DNI / CE]]="","Corregir",IF(LEN(Tabla2[[#This Row],[Nro. DNI / CE]])&gt;=8,"OK","Corregir"))</f>
        <v>OK</v>
      </c>
      <c r="AA990" s="10">
        <f>COUNTIF(Tabla2[APELLIDOS Y NOMBRES],Tabla2[[#This Row],[APELLIDOS Y NOMBRES]])</f>
        <v>1</v>
      </c>
      <c r="AB990" t="str">
        <f ca="1">+IFERROR(IF(Tabla2[[#This Row],[FECHA CESE/BAJA]]="","No Aplica",IF(AND(MONTH(Tabla2[[#This Row],[FECHA CESE/BAJA]])=MONTH(TODAY()-30),YEAR(Tabla2[[#This Row],[FECHA CESE/BAJA]])=YEAR(TODAY())),MONTH(TODAY()-30)&amp;"-"&amp;YEAR(TODAY()),"Borrar")),"No aplica")</f>
        <v>No Aplica</v>
      </c>
      <c r="AC990" t="str">
        <f ca="1">+IFERROR(IF(Tabla2[[#This Row],[FECHA INICIO DE LABORES EN OBRA]]="","No Aplica",IF(AND(MONTH(Tabla2[[#This Row],[FECHA INICIO DE LABORES EN OBRA]])=MONTH(TODAY()-30),YEAR(Tabla2[[#This Row],[FECHA INICIO DE LABORES EN OBRA]])=YEAR(TODAY())),MONTH(TODAY()-30)&amp;"-"&amp;YEAR(TODAY()),"No Aplica")),"No Aplica")</f>
        <v>No Aplica</v>
      </c>
    </row>
    <row r="991" spans="1:29" x14ac:dyDescent="0.25">
      <c r="A991" s="2">
        <v>20603315201</v>
      </c>
      <c r="B991" s="3" t="s">
        <v>59</v>
      </c>
      <c r="C991" s="3" t="s">
        <v>59</v>
      </c>
      <c r="D991" s="3" t="s">
        <v>3103</v>
      </c>
      <c r="E991" s="3" t="s">
        <v>3104</v>
      </c>
      <c r="F991" s="36">
        <v>26840</v>
      </c>
      <c r="G991" s="3">
        <v>3</v>
      </c>
      <c r="H991" s="3" t="s">
        <v>3105</v>
      </c>
      <c r="I991" s="3" t="s">
        <v>3091</v>
      </c>
      <c r="J991" s="3" t="s">
        <v>3106</v>
      </c>
      <c r="K991" s="3" t="s">
        <v>1492</v>
      </c>
      <c r="L991" s="8" t="s">
        <v>9813</v>
      </c>
      <c r="M991" s="5"/>
      <c r="N991" s="13" t="s">
        <v>1043</v>
      </c>
      <c r="O991" s="5">
        <v>43601</v>
      </c>
      <c r="P991" s="8">
        <v>1</v>
      </c>
      <c r="Q991" s="9">
        <v>1</v>
      </c>
      <c r="R991" s="9" t="str">
        <f>IFERROR(VLOOKUP(Tabla2[[#This Row],[CONTRATISTA PRNCIPAL]],Hoja1!$L$5:$M$9,2,FALSE),"CJV")</f>
        <v>CJV</v>
      </c>
      <c r="S991" s="9" t="str">
        <f>IF(Tabla2[[#This Row],[EMPRESA]]=Tabla2[[#This Row],[CONTRATISTA PRNCIPAL]],"Principal","Secundaria")</f>
        <v>Principal</v>
      </c>
      <c r="T991" s="10">
        <f>IFERROR(1/COUNTIF(Tabla2[CONTRATISTA PRNCIPAL],Tabla2[[#This Row],[CONTRATISTA PRNCIPAL]]),0)</f>
        <v>8.3333333333333329E-2</v>
      </c>
      <c r="U991" s="33">
        <f ca="1">IF(((TODAY()-Tabla2[[#This Row],[FECHA NACIMIENTO]])/365)&lt;18,"Corregir", IF(((TODAY()-Tabla2[[#This Row],[FECHA NACIMIENTO]])/365)&gt;80, "Corregir",ROUNDDOWN(((TODAY()-Tabla2[[#This Row],[FECHA NACIMIENTO]])/365),0)))</f>
        <v>50</v>
      </c>
      <c r="V99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991" s="34" t="str">
        <f ca="1">+IF(Tabla2[[#This Row],[Edad]]="Corregir","Corregir","Ok")</f>
        <v>Ok</v>
      </c>
      <c r="X991" s="10" t="str">
        <f>+IFERROR(VLOOKUP(Tabla2[[#This Row],[DISTRITO SEGÚN DNI]],Hoja1!$A$2:$B$55,2,FALSE),"No")</f>
        <v>No</v>
      </c>
      <c r="Y991" s="10" t="str">
        <f>IF(OR(LOWER(Tabla2[[#This Row],[GENERO]])="masculino", LOWER(Tabla2[[#This Row],[GENERO]])="femenino"),"OK","Corregir")</f>
        <v>OK</v>
      </c>
      <c r="Z991" s="10" t="str">
        <f>+IF(Tabla2[[#This Row],[Nro. DNI / CE]]="","Corregir",IF(LEN(Tabla2[[#This Row],[Nro. DNI / CE]])&gt;=8,"OK","Corregir"))</f>
        <v>OK</v>
      </c>
      <c r="AA991" s="10">
        <f>COUNTIF(Tabla2[APELLIDOS Y NOMBRES],Tabla2[[#This Row],[APELLIDOS Y NOMBRES]])</f>
        <v>1</v>
      </c>
      <c r="AB991" t="str">
        <f ca="1">+IFERROR(IF(Tabla2[[#This Row],[FECHA CESE/BAJA]]="","No Aplica",IF(AND(MONTH(Tabla2[[#This Row],[FECHA CESE/BAJA]])=MONTH(TODAY()-30),YEAR(Tabla2[[#This Row],[FECHA CESE/BAJA]])=YEAR(TODAY())),MONTH(TODAY()-30)&amp;"-"&amp;YEAR(TODAY()),"Borrar")),"No aplica")</f>
        <v>No Aplica</v>
      </c>
      <c r="AC991" t="str">
        <f ca="1">+IFERROR(IF(Tabla2[[#This Row],[FECHA INICIO DE LABORES EN OBRA]]="","No Aplica",IF(AND(MONTH(Tabla2[[#This Row],[FECHA INICIO DE LABORES EN OBRA]])=MONTH(TODAY()-30),YEAR(Tabla2[[#This Row],[FECHA INICIO DE LABORES EN OBRA]])=YEAR(TODAY())),MONTH(TODAY()-30)&amp;"-"&amp;YEAR(TODAY()),"No Aplica")),"No Aplica")</f>
        <v>No Aplica</v>
      </c>
    </row>
    <row r="992" spans="1:29" x14ac:dyDescent="0.25">
      <c r="A992" s="2">
        <v>20600507355</v>
      </c>
      <c r="B992" s="3" t="s">
        <v>3107</v>
      </c>
      <c r="C992" s="3" t="s">
        <v>59</v>
      </c>
      <c r="D992" s="3" t="s">
        <v>3108</v>
      </c>
      <c r="E992" s="3" t="s">
        <v>3109</v>
      </c>
      <c r="F992" s="36">
        <v>27630</v>
      </c>
      <c r="G992" s="3">
        <v>3</v>
      </c>
      <c r="H992" s="3" t="s">
        <v>3098</v>
      </c>
      <c r="I992" s="3" t="s">
        <v>3091</v>
      </c>
      <c r="J992" s="3" t="s">
        <v>3110</v>
      </c>
      <c r="K992" s="3" t="s">
        <v>3111</v>
      </c>
      <c r="L992" s="8" t="s">
        <v>9813</v>
      </c>
      <c r="M992" s="5"/>
      <c r="N992" s="13" t="s">
        <v>1043</v>
      </c>
      <c r="O992" s="5">
        <v>43905</v>
      </c>
      <c r="P992" s="8">
        <v>1</v>
      </c>
      <c r="Q992" s="9">
        <v>1</v>
      </c>
      <c r="R992" s="9" t="str">
        <f>IFERROR(VLOOKUP(Tabla2[[#This Row],[CONTRATISTA PRNCIPAL]],Hoja1!$L$5:$M$9,2,FALSE),"CJV")</f>
        <v>CJV</v>
      </c>
      <c r="S992" s="9" t="str">
        <f>IF(Tabla2[[#This Row],[EMPRESA]]=Tabla2[[#This Row],[CONTRATISTA PRNCIPAL]],"Principal","Secundaria")</f>
        <v>Secundaria</v>
      </c>
      <c r="T992" s="10">
        <f>IFERROR(1/COUNTIF(Tabla2[CONTRATISTA PRNCIPAL],Tabla2[[#This Row],[CONTRATISTA PRNCIPAL]]),0)</f>
        <v>8.3333333333333329E-2</v>
      </c>
      <c r="U992" s="33">
        <f ca="1">IF(((TODAY()-Tabla2[[#This Row],[FECHA NACIMIENTO]])/365)&lt;18,"Corregir", IF(((TODAY()-Tabla2[[#This Row],[FECHA NACIMIENTO]])/365)&gt;80, "Corregir",ROUNDDOWN(((TODAY()-Tabla2[[#This Row],[FECHA NACIMIENTO]])/365),0)))</f>
        <v>48</v>
      </c>
      <c r="V99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992" s="34" t="str">
        <f ca="1">+IF(Tabla2[[#This Row],[Edad]]="Corregir","Corregir","Ok")</f>
        <v>Ok</v>
      </c>
      <c r="X992" s="10" t="str">
        <f>+IFERROR(VLOOKUP(Tabla2[[#This Row],[DISTRITO SEGÚN DNI]],Hoja1!$A$2:$B$55,2,FALSE),"No")</f>
        <v>No</v>
      </c>
      <c r="Y992" s="10" t="str">
        <f>IF(OR(LOWER(Tabla2[[#This Row],[GENERO]])="masculino", LOWER(Tabla2[[#This Row],[GENERO]])="femenino"),"OK","Corregir")</f>
        <v>OK</v>
      </c>
      <c r="Z992" s="10" t="str">
        <f>+IF(Tabla2[[#This Row],[Nro. DNI / CE]]="","Corregir",IF(LEN(Tabla2[[#This Row],[Nro. DNI / CE]])&gt;=8,"OK","Corregir"))</f>
        <v>OK</v>
      </c>
      <c r="AA992" s="10">
        <f>COUNTIF(Tabla2[APELLIDOS Y NOMBRES],Tabla2[[#This Row],[APELLIDOS Y NOMBRES]])</f>
        <v>1</v>
      </c>
      <c r="AB992" t="str">
        <f ca="1">+IFERROR(IF(Tabla2[[#This Row],[FECHA CESE/BAJA]]="","No Aplica",IF(AND(MONTH(Tabla2[[#This Row],[FECHA CESE/BAJA]])=MONTH(TODAY()-30),YEAR(Tabla2[[#This Row],[FECHA CESE/BAJA]])=YEAR(TODAY())),MONTH(TODAY()-30)&amp;"-"&amp;YEAR(TODAY()),"Borrar")),"No aplica")</f>
        <v>No Aplica</v>
      </c>
      <c r="AC992" t="str">
        <f ca="1">+IFERROR(IF(Tabla2[[#This Row],[FECHA INICIO DE LABORES EN OBRA]]="","No Aplica",IF(AND(MONTH(Tabla2[[#This Row],[FECHA INICIO DE LABORES EN OBRA]])=MONTH(TODAY()-30),YEAR(Tabla2[[#This Row],[FECHA INICIO DE LABORES EN OBRA]])=YEAR(TODAY())),MONTH(TODAY()-30)&amp;"-"&amp;YEAR(TODAY()),"No Aplica")),"No Aplica")</f>
        <v>No Aplica</v>
      </c>
    </row>
    <row r="993" spans="1:29" x14ac:dyDescent="0.25">
      <c r="A993" s="2">
        <v>20600507355</v>
      </c>
      <c r="B993" s="3" t="s">
        <v>3107</v>
      </c>
      <c r="C993" s="3" t="s">
        <v>59</v>
      </c>
      <c r="D993" s="3" t="s">
        <v>3112</v>
      </c>
      <c r="E993" s="3" t="s">
        <v>3113</v>
      </c>
      <c r="F993" s="36">
        <v>28503</v>
      </c>
      <c r="G993" s="3">
        <v>3</v>
      </c>
      <c r="H993" s="3" t="s">
        <v>3090</v>
      </c>
      <c r="I993" s="3" t="s">
        <v>3091</v>
      </c>
      <c r="J993" s="3" t="s">
        <v>3114</v>
      </c>
      <c r="K993" s="3" t="s">
        <v>1492</v>
      </c>
      <c r="L993" s="8" t="s">
        <v>9813</v>
      </c>
      <c r="M993" s="5"/>
      <c r="N993" s="13" t="s">
        <v>1043</v>
      </c>
      <c r="O993" s="5">
        <v>43905</v>
      </c>
      <c r="P993" s="8">
        <v>1</v>
      </c>
      <c r="Q993" s="9">
        <v>1</v>
      </c>
      <c r="R993" s="9" t="str">
        <f>IFERROR(VLOOKUP(Tabla2[[#This Row],[CONTRATISTA PRNCIPAL]],Hoja1!$L$5:$M$9,2,FALSE),"CJV")</f>
        <v>CJV</v>
      </c>
      <c r="S993" s="9" t="str">
        <f>IF(Tabla2[[#This Row],[EMPRESA]]=Tabla2[[#This Row],[CONTRATISTA PRNCIPAL]],"Principal","Secundaria")</f>
        <v>Secundaria</v>
      </c>
      <c r="T993" s="10">
        <f>IFERROR(1/COUNTIF(Tabla2[CONTRATISTA PRNCIPAL],Tabla2[[#This Row],[CONTRATISTA PRNCIPAL]]),0)</f>
        <v>8.3333333333333329E-2</v>
      </c>
      <c r="U993" s="33">
        <f ca="1">IF(((TODAY()-Tabla2[[#This Row],[FECHA NACIMIENTO]])/365)&lt;18,"Corregir", IF(((TODAY()-Tabla2[[#This Row],[FECHA NACIMIENTO]])/365)&gt;80, "Corregir",ROUNDDOWN(((TODAY()-Tabla2[[#This Row],[FECHA NACIMIENTO]])/365),0)))</f>
        <v>45</v>
      </c>
      <c r="V99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993" s="34" t="str">
        <f ca="1">+IF(Tabla2[[#This Row],[Edad]]="Corregir","Corregir","Ok")</f>
        <v>Ok</v>
      </c>
      <c r="X993" s="10" t="str">
        <f>+IFERROR(VLOOKUP(Tabla2[[#This Row],[DISTRITO SEGÚN DNI]],Hoja1!$A$2:$B$55,2,FALSE),"No")</f>
        <v>No</v>
      </c>
      <c r="Y993" s="10" t="str">
        <f>IF(OR(LOWER(Tabla2[[#This Row],[GENERO]])="masculino", LOWER(Tabla2[[#This Row],[GENERO]])="femenino"),"OK","Corregir")</f>
        <v>OK</v>
      </c>
      <c r="Z993" s="10" t="str">
        <f>+IF(Tabla2[[#This Row],[Nro. DNI / CE]]="","Corregir",IF(LEN(Tabla2[[#This Row],[Nro. DNI / CE]])&gt;=8,"OK","Corregir"))</f>
        <v>OK</v>
      </c>
      <c r="AA993" s="10">
        <f>COUNTIF(Tabla2[APELLIDOS Y NOMBRES],Tabla2[[#This Row],[APELLIDOS Y NOMBRES]])</f>
        <v>1</v>
      </c>
      <c r="AB993" t="str">
        <f ca="1">+IFERROR(IF(Tabla2[[#This Row],[FECHA CESE/BAJA]]="","No Aplica",IF(AND(MONTH(Tabla2[[#This Row],[FECHA CESE/BAJA]])=MONTH(TODAY()-30),YEAR(Tabla2[[#This Row],[FECHA CESE/BAJA]])=YEAR(TODAY())),MONTH(TODAY()-30)&amp;"-"&amp;YEAR(TODAY()),"Borrar")),"No aplica")</f>
        <v>No Aplica</v>
      </c>
      <c r="AC993" t="str">
        <f ca="1">+IFERROR(IF(Tabla2[[#This Row],[FECHA INICIO DE LABORES EN OBRA]]="","No Aplica",IF(AND(MONTH(Tabla2[[#This Row],[FECHA INICIO DE LABORES EN OBRA]])=MONTH(TODAY()-30),YEAR(Tabla2[[#This Row],[FECHA INICIO DE LABORES EN OBRA]])=YEAR(TODAY())),MONTH(TODAY()-30)&amp;"-"&amp;YEAR(TODAY()),"No Aplica")),"No Aplica")</f>
        <v>No Aplica</v>
      </c>
    </row>
    <row r="994" spans="1:29" x14ac:dyDescent="0.25">
      <c r="A994" s="2">
        <v>20600507355</v>
      </c>
      <c r="B994" s="3" t="s">
        <v>3107</v>
      </c>
      <c r="C994" s="3" t="s">
        <v>59</v>
      </c>
      <c r="D994" s="3" t="s">
        <v>3115</v>
      </c>
      <c r="E994" s="3" t="s">
        <v>3116</v>
      </c>
      <c r="F994" s="36">
        <v>33944</v>
      </c>
      <c r="G994" s="3">
        <v>3</v>
      </c>
      <c r="H994" s="3" t="s">
        <v>3098</v>
      </c>
      <c r="I994" s="3" t="s">
        <v>3091</v>
      </c>
      <c r="J994" s="3" t="s">
        <v>3117</v>
      </c>
      <c r="K994" s="3" t="s">
        <v>1492</v>
      </c>
      <c r="L994" s="8" t="s">
        <v>9813</v>
      </c>
      <c r="M994" s="5"/>
      <c r="N994" s="13" t="s">
        <v>1043</v>
      </c>
      <c r="O994" s="5">
        <v>43601</v>
      </c>
      <c r="P994" s="8">
        <v>1</v>
      </c>
      <c r="Q994" s="9">
        <v>1</v>
      </c>
      <c r="R994" s="9" t="str">
        <f>IFERROR(VLOOKUP(Tabla2[[#This Row],[CONTRATISTA PRNCIPAL]],Hoja1!$L$5:$M$9,2,FALSE),"CJV")</f>
        <v>CJV</v>
      </c>
      <c r="S994" s="9" t="str">
        <f>IF(Tabla2[[#This Row],[EMPRESA]]=Tabla2[[#This Row],[CONTRATISTA PRNCIPAL]],"Principal","Secundaria")</f>
        <v>Secundaria</v>
      </c>
      <c r="T994" s="10">
        <f>IFERROR(1/COUNTIF(Tabla2[CONTRATISTA PRNCIPAL],Tabla2[[#This Row],[CONTRATISTA PRNCIPAL]]),0)</f>
        <v>8.3333333333333329E-2</v>
      </c>
      <c r="U994" s="33">
        <f ca="1">IF(((TODAY()-Tabla2[[#This Row],[FECHA NACIMIENTO]])/365)&lt;18,"Corregir", IF(((TODAY()-Tabla2[[#This Row],[FECHA NACIMIENTO]])/365)&gt;80, "Corregir",ROUNDDOWN(((TODAY()-Tabla2[[#This Row],[FECHA NACIMIENTO]])/365),0)))</f>
        <v>30</v>
      </c>
      <c r="V99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994" s="34" t="str">
        <f ca="1">+IF(Tabla2[[#This Row],[Edad]]="Corregir","Corregir","Ok")</f>
        <v>Ok</v>
      </c>
      <c r="X994" s="10" t="str">
        <f>+IFERROR(VLOOKUP(Tabla2[[#This Row],[DISTRITO SEGÚN DNI]],Hoja1!$A$2:$B$55,2,FALSE),"No")</f>
        <v>No</v>
      </c>
      <c r="Y994" s="10" t="str">
        <f>IF(OR(LOWER(Tabla2[[#This Row],[GENERO]])="masculino", LOWER(Tabla2[[#This Row],[GENERO]])="femenino"),"OK","Corregir")</f>
        <v>OK</v>
      </c>
      <c r="Z994" s="10" t="str">
        <f>+IF(Tabla2[[#This Row],[Nro. DNI / CE]]="","Corregir",IF(LEN(Tabla2[[#This Row],[Nro. DNI / CE]])&gt;=8,"OK","Corregir"))</f>
        <v>OK</v>
      </c>
      <c r="AA994" s="10">
        <f>COUNTIF(Tabla2[APELLIDOS Y NOMBRES],Tabla2[[#This Row],[APELLIDOS Y NOMBRES]])</f>
        <v>1</v>
      </c>
      <c r="AB994" t="str">
        <f ca="1">+IFERROR(IF(Tabla2[[#This Row],[FECHA CESE/BAJA]]="","No Aplica",IF(AND(MONTH(Tabla2[[#This Row],[FECHA CESE/BAJA]])=MONTH(TODAY()-30),YEAR(Tabla2[[#This Row],[FECHA CESE/BAJA]])=YEAR(TODAY())),MONTH(TODAY()-30)&amp;"-"&amp;YEAR(TODAY()),"Borrar")),"No aplica")</f>
        <v>No Aplica</v>
      </c>
      <c r="AC994" t="str">
        <f ca="1">+IFERROR(IF(Tabla2[[#This Row],[FECHA INICIO DE LABORES EN OBRA]]="","No Aplica",IF(AND(MONTH(Tabla2[[#This Row],[FECHA INICIO DE LABORES EN OBRA]])=MONTH(TODAY()-30),YEAR(Tabla2[[#This Row],[FECHA INICIO DE LABORES EN OBRA]])=YEAR(TODAY())),MONTH(TODAY()-30)&amp;"-"&amp;YEAR(TODAY()),"No Aplica")),"No Aplica")</f>
        <v>No Aplica</v>
      </c>
    </row>
    <row r="995" spans="1:29" x14ac:dyDescent="0.25">
      <c r="A995" s="2">
        <v>20600507355</v>
      </c>
      <c r="B995" s="3" t="s">
        <v>3107</v>
      </c>
      <c r="C995" s="3" t="s">
        <v>59</v>
      </c>
      <c r="D995" s="3" t="s">
        <v>3118</v>
      </c>
      <c r="E995" s="3" t="s">
        <v>3119</v>
      </c>
      <c r="F995" s="36">
        <v>31829</v>
      </c>
      <c r="G995" s="3">
        <v>3</v>
      </c>
      <c r="H995" s="3" t="s">
        <v>3098</v>
      </c>
      <c r="I995" s="3" t="s">
        <v>3091</v>
      </c>
      <c r="J995" s="3" t="s">
        <v>3120</v>
      </c>
      <c r="K995" s="3" t="s">
        <v>3111</v>
      </c>
      <c r="L995" s="8" t="s">
        <v>9813</v>
      </c>
      <c r="M995" s="5"/>
      <c r="N995" s="13" t="s">
        <v>1043</v>
      </c>
      <c r="O995" s="5">
        <v>43601</v>
      </c>
      <c r="P995" s="8">
        <v>1</v>
      </c>
      <c r="Q995" s="9">
        <v>1</v>
      </c>
      <c r="R995" s="9" t="str">
        <f>IFERROR(VLOOKUP(Tabla2[[#This Row],[CONTRATISTA PRNCIPAL]],Hoja1!$L$5:$M$9,2,FALSE),"CJV")</f>
        <v>CJV</v>
      </c>
      <c r="S995" s="9" t="str">
        <f>IF(Tabla2[[#This Row],[EMPRESA]]=Tabla2[[#This Row],[CONTRATISTA PRNCIPAL]],"Principal","Secundaria")</f>
        <v>Secundaria</v>
      </c>
      <c r="T995" s="10">
        <f>IFERROR(1/COUNTIF(Tabla2[CONTRATISTA PRNCIPAL],Tabla2[[#This Row],[CONTRATISTA PRNCIPAL]]),0)</f>
        <v>8.3333333333333329E-2</v>
      </c>
      <c r="U995" s="33">
        <f ca="1">IF(((TODAY()-Tabla2[[#This Row],[FECHA NACIMIENTO]])/365)&lt;18,"Corregir", IF(((TODAY()-Tabla2[[#This Row],[FECHA NACIMIENTO]])/365)&gt;80, "Corregir",ROUNDDOWN(((TODAY()-Tabla2[[#This Row],[FECHA NACIMIENTO]])/365),0)))</f>
        <v>36</v>
      </c>
      <c r="V99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995" s="34" t="str">
        <f ca="1">+IF(Tabla2[[#This Row],[Edad]]="Corregir","Corregir","Ok")</f>
        <v>Ok</v>
      </c>
      <c r="X995" s="10" t="str">
        <f>+IFERROR(VLOOKUP(Tabla2[[#This Row],[DISTRITO SEGÚN DNI]],Hoja1!$A$2:$B$55,2,FALSE),"No")</f>
        <v>No</v>
      </c>
      <c r="Y995" s="10" t="str">
        <f>IF(OR(LOWER(Tabla2[[#This Row],[GENERO]])="masculino", LOWER(Tabla2[[#This Row],[GENERO]])="femenino"),"OK","Corregir")</f>
        <v>OK</v>
      </c>
      <c r="Z995" s="10" t="str">
        <f>+IF(Tabla2[[#This Row],[Nro. DNI / CE]]="","Corregir",IF(LEN(Tabla2[[#This Row],[Nro. DNI / CE]])&gt;=8,"OK","Corregir"))</f>
        <v>OK</v>
      </c>
      <c r="AA995" s="10">
        <f>COUNTIF(Tabla2[APELLIDOS Y NOMBRES],Tabla2[[#This Row],[APELLIDOS Y NOMBRES]])</f>
        <v>1</v>
      </c>
      <c r="AB995" t="str">
        <f ca="1">+IFERROR(IF(Tabla2[[#This Row],[FECHA CESE/BAJA]]="","No Aplica",IF(AND(MONTH(Tabla2[[#This Row],[FECHA CESE/BAJA]])=MONTH(TODAY()-30),YEAR(Tabla2[[#This Row],[FECHA CESE/BAJA]])=YEAR(TODAY())),MONTH(TODAY()-30)&amp;"-"&amp;YEAR(TODAY()),"Borrar")),"No aplica")</f>
        <v>No Aplica</v>
      </c>
      <c r="AC995" t="str">
        <f ca="1">+IFERROR(IF(Tabla2[[#This Row],[FECHA INICIO DE LABORES EN OBRA]]="","No Aplica",IF(AND(MONTH(Tabla2[[#This Row],[FECHA INICIO DE LABORES EN OBRA]])=MONTH(TODAY()-30),YEAR(Tabla2[[#This Row],[FECHA INICIO DE LABORES EN OBRA]])=YEAR(TODAY())),MONTH(TODAY()-30)&amp;"-"&amp;YEAR(TODAY()),"No Aplica")),"No Aplica")</f>
        <v>No Aplica</v>
      </c>
    </row>
    <row r="996" spans="1:29" x14ac:dyDescent="0.25">
      <c r="A996" s="2">
        <v>20600507355</v>
      </c>
      <c r="B996" s="3" t="s">
        <v>3107</v>
      </c>
      <c r="C996" s="3" t="s">
        <v>59</v>
      </c>
      <c r="D996" s="3" t="s">
        <v>3121</v>
      </c>
      <c r="E996" s="3" t="s">
        <v>3122</v>
      </c>
      <c r="F996" s="36">
        <v>32305</v>
      </c>
      <c r="G996" s="3">
        <v>3</v>
      </c>
      <c r="H996" s="3" t="s">
        <v>3098</v>
      </c>
      <c r="I996" s="3" t="s">
        <v>3091</v>
      </c>
      <c r="J996" s="3" t="s">
        <v>3123</v>
      </c>
      <c r="K996" s="3" t="s">
        <v>2450</v>
      </c>
      <c r="L996" s="8" t="s">
        <v>9813</v>
      </c>
      <c r="M996" s="5"/>
      <c r="N996" s="13" t="s">
        <v>1043</v>
      </c>
      <c r="O996" s="5">
        <v>43663</v>
      </c>
      <c r="P996" s="8">
        <v>1</v>
      </c>
      <c r="Q996" s="9">
        <v>1</v>
      </c>
      <c r="R996" s="9" t="str">
        <f>IFERROR(VLOOKUP(Tabla2[[#This Row],[CONTRATISTA PRNCIPAL]],Hoja1!$L$5:$M$9,2,FALSE),"CJV")</f>
        <v>CJV</v>
      </c>
      <c r="S996" s="9" t="str">
        <f>IF(Tabla2[[#This Row],[EMPRESA]]=Tabla2[[#This Row],[CONTRATISTA PRNCIPAL]],"Principal","Secundaria")</f>
        <v>Secundaria</v>
      </c>
      <c r="T996" s="10">
        <f>IFERROR(1/COUNTIF(Tabla2[CONTRATISTA PRNCIPAL],Tabla2[[#This Row],[CONTRATISTA PRNCIPAL]]),0)</f>
        <v>8.3333333333333329E-2</v>
      </c>
      <c r="U996" s="33">
        <f ca="1">IF(((TODAY()-Tabla2[[#This Row],[FECHA NACIMIENTO]])/365)&lt;18,"Corregir", IF(((TODAY()-Tabla2[[#This Row],[FECHA NACIMIENTO]])/365)&gt;80, "Corregir",ROUNDDOWN(((TODAY()-Tabla2[[#This Row],[FECHA NACIMIENTO]])/365),0)))</f>
        <v>35</v>
      </c>
      <c r="V99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996" s="34" t="str">
        <f ca="1">+IF(Tabla2[[#This Row],[Edad]]="Corregir","Corregir","Ok")</f>
        <v>Ok</v>
      </c>
      <c r="X996" s="10" t="str">
        <f>+IFERROR(VLOOKUP(Tabla2[[#This Row],[DISTRITO SEGÚN DNI]],Hoja1!$A$2:$B$55,2,FALSE),"No")</f>
        <v>No</v>
      </c>
      <c r="Y996" s="10" t="str">
        <f>IF(OR(LOWER(Tabla2[[#This Row],[GENERO]])="masculino", LOWER(Tabla2[[#This Row],[GENERO]])="femenino"),"OK","Corregir")</f>
        <v>OK</v>
      </c>
      <c r="Z996" s="10" t="str">
        <f>+IF(Tabla2[[#This Row],[Nro. DNI / CE]]="","Corregir",IF(LEN(Tabla2[[#This Row],[Nro. DNI / CE]])&gt;=8,"OK","Corregir"))</f>
        <v>OK</v>
      </c>
      <c r="AA996" s="10">
        <f>COUNTIF(Tabla2[APELLIDOS Y NOMBRES],Tabla2[[#This Row],[APELLIDOS Y NOMBRES]])</f>
        <v>1</v>
      </c>
      <c r="AB996" t="str">
        <f ca="1">+IFERROR(IF(Tabla2[[#This Row],[FECHA CESE/BAJA]]="","No Aplica",IF(AND(MONTH(Tabla2[[#This Row],[FECHA CESE/BAJA]])=MONTH(TODAY()-30),YEAR(Tabla2[[#This Row],[FECHA CESE/BAJA]])=YEAR(TODAY())),MONTH(TODAY()-30)&amp;"-"&amp;YEAR(TODAY()),"Borrar")),"No aplica")</f>
        <v>No Aplica</v>
      </c>
      <c r="AC996" t="str">
        <f ca="1">+IFERROR(IF(Tabla2[[#This Row],[FECHA INICIO DE LABORES EN OBRA]]="","No Aplica",IF(AND(MONTH(Tabla2[[#This Row],[FECHA INICIO DE LABORES EN OBRA]])=MONTH(TODAY()-30),YEAR(Tabla2[[#This Row],[FECHA INICIO DE LABORES EN OBRA]])=YEAR(TODAY())),MONTH(TODAY()-30)&amp;"-"&amp;YEAR(TODAY()),"No Aplica")),"No Aplica")</f>
        <v>No Aplica</v>
      </c>
    </row>
    <row r="997" spans="1:29" x14ac:dyDescent="0.25">
      <c r="A997" s="2">
        <v>20600507355</v>
      </c>
      <c r="B997" s="3" t="s">
        <v>3107</v>
      </c>
      <c r="C997" s="3" t="s">
        <v>59</v>
      </c>
      <c r="D997" s="3" t="s">
        <v>3124</v>
      </c>
      <c r="E997" s="3" t="s">
        <v>3125</v>
      </c>
      <c r="F997" s="36">
        <v>28156</v>
      </c>
      <c r="G997" s="3">
        <v>3</v>
      </c>
      <c r="H997" s="3" t="s">
        <v>3098</v>
      </c>
      <c r="I997" s="3" t="s">
        <v>3091</v>
      </c>
      <c r="J997" s="3" t="s">
        <v>3126</v>
      </c>
      <c r="K997" s="3" t="s">
        <v>1492</v>
      </c>
      <c r="L997" s="8" t="s">
        <v>9813</v>
      </c>
      <c r="M997" s="5"/>
      <c r="N997" s="13" t="s">
        <v>1043</v>
      </c>
      <c r="O997" s="5">
        <v>43905</v>
      </c>
      <c r="P997" s="8">
        <v>1</v>
      </c>
      <c r="Q997" s="9">
        <v>1</v>
      </c>
      <c r="R997" s="9" t="str">
        <f>IFERROR(VLOOKUP(Tabla2[[#This Row],[CONTRATISTA PRNCIPAL]],Hoja1!$L$5:$M$9,2,FALSE),"CJV")</f>
        <v>CJV</v>
      </c>
      <c r="S997" s="9" t="str">
        <f>IF(Tabla2[[#This Row],[EMPRESA]]=Tabla2[[#This Row],[CONTRATISTA PRNCIPAL]],"Principal","Secundaria")</f>
        <v>Secundaria</v>
      </c>
      <c r="T997" s="10">
        <f>IFERROR(1/COUNTIF(Tabla2[CONTRATISTA PRNCIPAL],Tabla2[[#This Row],[CONTRATISTA PRNCIPAL]]),0)</f>
        <v>8.3333333333333329E-2</v>
      </c>
      <c r="U997" s="33">
        <f ca="1">IF(((TODAY()-Tabla2[[#This Row],[FECHA NACIMIENTO]])/365)&lt;18,"Corregir", IF(((TODAY()-Tabla2[[#This Row],[FECHA NACIMIENTO]])/365)&gt;80, "Corregir",ROUNDDOWN(((TODAY()-Tabla2[[#This Row],[FECHA NACIMIENTO]])/365),0)))</f>
        <v>46</v>
      </c>
      <c r="V99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997" s="34" t="str">
        <f ca="1">+IF(Tabla2[[#This Row],[Edad]]="Corregir","Corregir","Ok")</f>
        <v>Ok</v>
      </c>
      <c r="X997" s="10" t="str">
        <f>+IFERROR(VLOOKUP(Tabla2[[#This Row],[DISTRITO SEGÚN DNI]],Hoja1!$A$2:$B$55,2,FALSE),"No")</f>
        <v>No</v>
      </c>
      <c r="Y997" s="10" t="str">
        <f>IF(OR(LOWER(Tabla2[[#This Row],[GENERO]])="masculino", LOWER(Tabla2[[#This Row],[GENERO]])="femenino"),"OK","Corregir")</f>
        <v>OK</v>
      </c>
      <c r="Z997" s="10" t="str">
        <f>+IF(Tabla2[[#This Row],[Nro. DNI / CE]]="","Corregir",IF(LEN(Tabla2[[#This Row],[Nro. DNI / CE]])&gt;=8,"OK","Corregir"))</f>
        <v>OK</v>
      </c>
      <c r="AA997" s="10">
        <f>COUNTIF(Tabla2[APELLIDOS Y NOMBRES],Tabla2[[#This Row],[APELLIDOS Y NOMBRES]])</f>
        <v>1</v>
      </c>
      <c r="AB997" t="str">
        <f ca="1">+IFERROR(IF(Tabla2[[#This Row],[FECHA CESE/BAJA]]="","No Aplica",IF(AND(MONTH(Tabla2[[#This Row],[FECHA CESE/BAJA]])=MONTH(TODAY()-30),YEAR(Tabla2[[#This Row],[FECHA CESE/BAJA]])=YEAR(TODAY())),MONTH(TODAY()-30)&amp;"-"&amp;YEAR(TODAY()),"Borrar")),"No aplica")</f>
        <v>No Aplica</v>
      </c>
      <c r="AC997" t="str">
        <f ca="1">+IFERROR(IF(Tabla2[[#This Row],[FECHA INICIO DE LABORES EN OBRA]]="","No Aplica",IF(AND(MONTH(Tabla2[[#This Row],[FECHA INICIO DE LABORES EN OBRA]])=MONTH(TODAY()-30),YEAR(Tabla2[[#This Row],[FECHA INICIO DE LABORES EN OBRA]])=YEAR(TODAY())),MONTH(TODAY()-30)&amp;"-"&amp;YEAR(TODAY()),"No Aplica")),"No Aplica")</f>
        <v>No Aplica</v>
      </c>
    </row>
    <row r="998" spans="1:29" x14ac:dyDescent="0.25">
      <c r="A998" s="2">
        <v>20600507355</v>
      </c>
      <c r="B998" s="3" t="s">
        <v>3107</v>
      </c>
      <c r="C998" s="3" t="s">
        <v>59</v>
      </c>
      <c r="D998" s="3" t="s">
        <v>3127</v>
      </c>
      <c r="E998" s="3" t="s">
        <v>3128</v>
      </c>
      <c r="F998" s="36">
        <v>26607</v>
      </c>
      <c r="G998" s="3">
        <v>3</v>
      </c>
      <c r="H998" s="3" t="s">
        <v>3098</v>
      </c>
      <c r="I998" s="3" t="s">
        <v>3091</v>
      </c>
      <c r="J998" s="3" t="s">
        <v>3129</v>
      </c>
      <c r="K998" s="3" t="s">
        <v>1492</v>
      </c>
      <c r="L998" s="8" t="s">
        <v>9813</v>
      </c>
      <c r="M998" s="5"/>
      <c r="N998" s="13" t="s">
        <v>1043</v>
      </c>
      <c r="O998" s="5">
        <v>43601</v>
      </c>
      <c r="P998" s="8">
        <v>1</v>
      </c>
      <c r="Q998" s="9">
        <v>1</v>
      </c>
      <c r="R998" s="9" t="str">
        <f>IFERROR(VLOOKUP(Tabla2[[#This Row],[CONTRATISTA PRNCIPAL]],Hoja1!$L$5:$M$9,2,FALSE),"CJV")</f>
        <v>CJV</v>
      </c>
      <c r="S998" s="9" t="str">
        <f>IF(Tabla2[[#This Row],[EMPRESA]]=Tabla2[[#This Row],[CONTRATISTA PRNCIPAL]],"Principal","Secundaria")</f>
        <v>Secundaria</v>
      </c>
      <c r="T998" s="10">
        <f>IFERROR(1/COUNTIF(Tabla2[CONTRATISTA PRNCIPAL],Tabla2[[#This Row],[CONTRATISTA PRNCIPAL]]),0)</f>
        <v>8.3333333333333329E-2</v>
      </c>
      <c r="U998" s="33">
        <f ca="1">IF(((TODAY()-Tabla2[[#This Row],[FECHA NACIMIENTO]])/365)&lt;18,"Corregir", IF(((TODAY()-Tabla2[[#This Row],[FECHA NACIMIENTO]])/365)&gt;80, "Corregir",ROUNDDOWN(((TODAY()-Tabla2[[#This Row],[FECHA NACIMIENTO]])/365),0)))</f>
        <v>50</v>
      </c>
      <c r="V99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998" s="34" t="str">
        <f ca="1">+IF(Tabla2[[#This Row],[Edad]]="Corregir","Corregir","Ok")</f>
        <v>Ok</v>
      </c>
      <c r="X998" s="10" t="str">
        <f>+IFERROR(VLOOKUP(Tabla2[[#This Row],[DISTRITO SEGÚN DNI]],Hoja1!$A$2:$B$55,2,FALSE),"No")</f>
        <v>No</v>
      </c>
      <c r="Y998" s="10" t="str">
        <f>IF(OR(LOWER(Tabla2[[#This Row],[GENERO]])="masculino", LOWER(Tabla2[[#This Row],[GENERO]])="femenino"),"OK","Corregir")</f>
        <v>OK</v>
      </c>
      <c r="Z998" s="10" t="str">
        <f>+IF(Tabla2[[#This Row],[Nro. DNI / CE]]="","Corregir",IF(LEN(Tabla2[[#This Row],[Nro. DNI / CE]])&gt;=8,"OK","Corregir"))</f>
        <v>OK</v>
      </c>
      <c r="AA998" s="10">
        <f>COUNTIF(Tabla2[APELLIDOS Y NOMBRES],Tabla2[[#This Row],[APELLIDOS Y NOMBRES]])</f>
        <v>1</v>
      </c>
      <c r="AB998" t="str">
        <f ca="1">+IFERROR(IF(Tabla2[[#This Row],[FECHA CESE/BAJA]]="","No Aplica",IF(AND(MONTH(Tabla2[[#This Row],[FECHA CESE/BAJA]])=MONTH(TODAY()-30),YEAR(Tabla2[[#This Row],[FECHA CESE/BAJA]])=YEAR(TODAY())),MONTH(TODAY()-30)&amp;"-"&amp;YEAR(TODAY()),"Borrar")),"No aplica")</f>
        <v>No Aplica</v>
      </c>
      <c r="AC998" t="str">
        <f ca="1">+IFERROR(IF(Tabla2[[#This Row],[FECHA INICIO DE LABORES EN OBRA]]="","No Aplica",IF(AND(MONTH(Tabla2[[#This Row],[FECHA INICIO DE LABORES EN OBRA]])=MONTH(TODAY()-30),YEAR(Tabla2[[#This Row],[FECHA INICIO DE LABORES EN OBRA]])=YEAR(TODAY())),MONTH(TODAY()-30)&amp;"-"&amp;YEAR(TODAY()),"No Aplica")),"No Aplica")</f>
        <v>No Aplica</v>
      </c>
    </row>
    <row r="999" spans="1:29" x14ac:dyDescent="0.25">
      <c r="A999" s="2" t="s">
        <v>1578</v>
      </c>
      <c r="B999" s="3" t="s">
        <v>65</v>
      </c>
      <c r="C999" s="3" t="s">
        <v>65</v>
      </c>
      <c r="D999" s="3" t="s">
        <v>1579</v>
      </c>
      <c r="E999" s="3" t="s">
        <v>1580</v>
      </c>
      <c r="F999" s="36">
        <v>29197</v>
      </c>
      <c r="G999" s="3">
        <v>1</v>
      </c>
      <c r="H999" s="3" t="s">
        <v>1581</v>
      </c>
      <c r="I999" s="3" t="s">
        <v>1582</v>
      </c>
      <c r="J999" s="3" t="s">
        <v>1583</v>
      </c>
      <c r="K999" s="3" t="s">
        <v>1042</v>
      </c>
      <c r="L999" s="8" t="s">
        <v>9813</v>
      </c>
      <c r="M999" s="5"/>
      <c r="N999" s="13" t="s">
        <v>1489</v>
      </c>
      <c r="O999" s="5">
        <v>43521</v>
      </c>
      <c r="P999" s="8">
        <v>1</v>
      </c>
      <c r="Q999" s="9">
        <v>1</v>
      </c>
      <c r="R999" s="9" t="str">
        <f>IFERROR(VLOOKUP(Tabla2[[#This Row],[CONTRATISTA PRNCIPAL]],Hoja1!$L$5:$M$9,2,FALSE),"CJV")</f>
        <v>CJV</v>
      </c>
      <c r="S999" s="9" t="str">
        <f>IF(Tabla2[[#This Row],[EMPRESA]]=Tabla2[[#This Row],[CONTRATISTA PRNCIPAL]],"Principal","Secundaria")</f>
        <v>Principal</v>
      </c>
      <c r="T999" s="10">
        <f>IFERROR(1/COUNTIF(Tabla2[CONTRATISTA PRNCIPAL],Tabla2[[#This Row],[CONTRATISTA PRNCIPAL]]),0)</f>
        <v>5.2910052910052907E-3</v>
      </c>
      <c r="U999" s="33">
        <f ca="1">IF(((TODAY()-Tabla2[[#This Row],[FECHA NACIMIENTO]])/365)&lt;18,"Corregir", IF(((TODAY()-Tabla2[[#This Row],[FECHA NACIMIENTO]])/365)&gt;80, "Corregir",ROUNDDOWN(((TODAY()-Tabla2[[#This Row],[FECHA NACIMIENTO]])/365),0)))</f>
        <v>43</v>
      </c>
      <c r="V99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999" s="34" t="str">
        <f ca="1">+IF(Tabla2[[#This Row],[Edad]]="Corregir","Corregir","Ok")</f>
        <v>Ok</v>
      </c>
      <c r="X999" s="10" t="str">
        <f>+IFERROR(VLOOKUP(Tabla2[[#This Row],[DISTRITO SEGÚN DNI]],Hoja1!$A$2:$B$55,2,FALSE),"No")</f>
        <v>No</v>
      </c>
      <c r="Y999" s="10" t="str">
        <f>IF(OR(LOWER(Tabla2[[#This Row],[GENERO]])="masculino", LOWER(Tabla2[[#This Row],[GENERO]])="femenino"),"OK","Corregir")</f>
        <v>OK</v>
      </c>
      <c r="Z999" s="10" t="str">
        <f>+IF(Tabla2[[#This Row],[Nro. DNI / CE]]="","Corregir",IF(LEN(Tabla2[[#This Row],[Nro. DNI / CE]])&gt;=8,"OK","Corregir"))</f>
        <v>OK</v>
      </c>
      <c r="AA999" s="10">
        <f>COUNTIF(Tabla2[APELLIDOS Y NOMBRES],Tabla2[[#This Row],[APELLIDOS Y NOMBRES]])</f>
        <v>1</v>
      </c>
      <c r="AB999" t="str">
        <f ca="1">+IFERROR(IF(Tabla2[[#This Row],[FECHA CESE/BAJA]]="","No Aplica",IF(AND(MONTH(Tabla2[[#This Row],[FECHA CESE/BAJA]])=MONTH(TODAY()-30),YEAR(Tabla2[[#This Row],[FECHA CESE/BAJA]])=YEAR(TODAY())),MONTH(TODAY()-30)&amp;"-"&amp;YEAR(TODAY()),"Borrar")),"No aplica")</f>
        <v>No Aplica</v>
      </c>
      <c r="AC999" t="str">
        <f ca="1">+IFERROR(IF(Tabla2[[#This Row],[FECHA INICIO DE LABORES EN OBRA]]="","No Aplica",IF(AND(MONTH(Tabla2[[#This Row],[FECHA INICIO DE LABORES EN OBRA]])=MONTH(TODAY()-30),YEAR(Tabla2[[#This Row],[FECHA INICIO DE LABORES EN OBRA]])=YEAR(TODAY())),MONTH(TODAY()-30)&amp;"-"&amp;YEAR(TODAY()),"No Aplica")),"No Aplica")</f>
        <v>No Aplica</v>
      </c>
    </row>
    <row r="1000" spans="1:29" x14ac:dyDescent="0.25">
      <c r="A1000" s="2">
        <v>20550520002</v>
      </c>
      <c r="B1000" s="3" t="s">
        <v>1584</v>
      </c>
      <c r="C1000" s="3" t="s">
        <v>65</v>
      </c>
      <c r="D1000" s="3" t="s">
        <v>794</v>
      </c>
      <c r="E1000" s="3" t="s">
        <v>795</v>
      </c>
      <c r="F1000" s="36">
        <v>26019</v>
      </c>
      <c r="G1000" s="3">
        <v>1</v>
      </c>
      <c r="H1000" s="3" t="s">
        <v>1585</v>
      </c>
      <c r="I1000" s="3" t="s">
        <v>1586</v>
      </c>
      <c r="J1000" s="3" t="s">
        <v>1587</v>
      </c>
      <c r="K1000" s="3" t="s">
        <v>131</v>
      </c>
      <c r="L1000" s="8" t="s">
        <v>9813</v>
      </c>
      <c r="M1000" s="5"/>
      <c r="N1000" s="13" t="s">
        <v>1489</v>
      </c>
      <c r="O1000" s="5">
        <v>43556</v>
      </c>
      <c r="P1000" s="8">
        <v>1</v>
      </c>
      <c r="Q1000" s="9">
        <v>1</v>
      </c>
      <c r="R1000" s="9" t="str">
        <f>IFERROR(VLOOKUP(Tabla2[[#This Row],[CONTRATISTA PRNCIPAL]],Hoja1!$L$5:$M$9,2,FALSE),"CJV")</f>
        <v>CJV</v>
      </c>
      <c r="S1000" s="9" t="str">
        <f>IF(Tabla2[[#This Row],[EMPRESA]]=Tabla2[[#This Row],[CONTRATISTA PRNCIPAL]],"Principal","Secundaria")</f>
        <v>Secundaria</v>
      </c>
      <c r="T1000" s="10">
        <f>IFERROR(1/COUNTIF(Tabla2[CONTRATISTA PRNCIPAL],Tabla2[[#This Row],[CONTRATISTA PRNCIPAL]]),0)</f>
        <v>5.2910052910052907E-3</v>
      </c>
      <c r="U1000" s="33">
        <f ca="1">IF(((TODAY()-Tabla2[[#This Row],[FECHA NACIMIENTO]])/365)&lt;18,"Corregir", IF(((TODAY()-Tabla2[[#This Row],[FECHA NACIMIENTO]])/365)&gt;80, "Corregir",ROUNDDOWN(((TODAY()-Tabla2[[#This Row],[FECHA NACIMIENTO]])/365),0)))</f>
        <v>52</v>
      </c>
      <c r="V100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000" s="34" t="str">
        <f ca="1">+IF(Tabla2[[#This Row],[Edad]]="Corregir","Corregir","Ok")</f>
        <v>Ok</v>
      </c>
      <c r="X1000" s="10" t="str">
        <f>+IFERROR(VLOOKUP(Tabla2[[#This Row],[DISTRITO SEGÚN DNI]],Hoja1!$A$2:$B$55,2,FALSE),"No")</f>
        <v>BREÑA</v>
      </c>
      <c r="Y1000" s="10" t="str">
        <f>IF(OR(LOWER(Tabla2[[#This Row],[GENERO]])="masculino", LOWER(Tabla2[[#This Row],[GENERO]])="femenino"),"OK","Corregir")</f>
        <v>OK</v>
      </c>
      <c r="Z1000" s="10" t="str">
        <f>+IF(Tabla2[[#This Row],[Nro. DNI / CE]]="","Corregir",IF(LEN(Tabla2[[#This Row],[Nro. DNI / CE]])&gt;=8,"OK","Corregir"))</f>
        <v>OK</v>
      </c>
      <c r="AA1000" s="10">
        <f>COUNTIF(Tabla2[APELLIDOS Y NOMBRES],Tabla2[[#This Row],[APELLIDOS Y NOMBRES]])</f>
        <v>1</v>
      </c>
      <c r="AB1000" t="str">
        <f ca="1">+IFERROR(IF(Tabla2[[#This Row],[FECHA CESE/BAJA]]="","No Aplica",IF(AND(MONTH(Tabla2[[#This Row],[FECHA CESE/BAJA]])=MONTH(TODAY()-30),YEAR(Tabla2[[#This Row],[FECHA CESE/BAJA]])=YEAR(TODAY())),MONTH(TODAY()-30)&amp;"-"&amp;YEAR(TODAY()),"Borrar")),"No aplica")</f>
        <v>No Aplica</v>
      </c>
      <c r="AC1000" t="str">
        <f ca="1">+IFERROR(IF(Tabla2[[#This Row],[FECHA INICIO DE LABORES EN OBRA]]="","No Aplica",IF(AND(MONTH(Tabla2[[#This Row],[FECHA INICIO DE LABORES EN OBRA]])=MONTH(TODAY()-30),YEAR(Tabla2[[#This Row],[FECHA INICIO DE LABORES EN OBRA]])=YEAR(TODAY())),MONTH(TODAY()-30)&amp;"-"&amp;YEAR(TODAY()),"No Aplica")),"No Aplica")</f>
        <v>No Aplica</v>
      </c>
    </row>
    <row r="1001" spans="1:29" x14ac:dyDescent="0.25">
      <c r="A1001" s="2">
        <v>20550520002</v>
      </c>
      <c r="B1001" s="3" t="s">
        <v>1584</v>
      </c>
      <c r="C1001" s="3" t="s">
        <v>65</v>
      </c>
      <c r="D1001" s="3" t="s">
        <v>1588</v>
      </c>
      <c r="E1001" s="3" t="s">
        <v>1589</v>
      </c>
      <c r="F1001" s="36">
        <v>28174</v>
      </c>
      <c r="G1001" s="3">
        <v>1</v>
      </c>
      <c r="H1001" s="3" t="s">
        <v>1590</v>
      </c>
      <c r="I1001" s="3" t="s">
        <v>1582</v>
      </c>
      <c r="J1001" s="3" t="s">
        <v>1591</v>
      </c>
      <c r="K1001" s="3" t="s">
        <v>1204</v>
      </c>
      <c r="L1001" s="8" t="s">
        <v>9813</v>
      </c>
      <c r="M1001" s="5"/>
      <c r="N1001" s="13" t="s">
        <v>1592</v>
      </c>
      <c r="O1001" s="5">
        <v>43556</v>
      </c>
      <c r="P1001" s="8">
        <v>1</v>
      </c>
      <c r="Q1001" s="9">
        <v>2</v>
      </c>
      <c r="R1001" s="9" t="str">
        <f>IFERROR(VLOOKUP(Tabla2[[#This Row],[CONTRATISTA PRNCIPAL]],Hoja1!$L$5:$M$9,2,FALSE),"CJV")</f>
        <v>CJV</v>
      </c>
      <c r="S1001" s="9" t="str">
        <f>IF(Tabla2[[#This Row],[EMPRESA]]=Tabla2[[#This Row],[CONTRATISTA PRNCIPAL]],"Principal","Secundaria")</f>
        <v>Secundaria</v>
      </c>
      <c r="T1001" s="10">
        <f>IFERROR(1/COUNTIF(Tabla2[CONTRATISTA PRNCIPAL],Tabla2[[#This Row],[CONTRATISTA PRNCIPAL]]),0)</f>
        <v>5.2910052910052907E-3</v>
      </c>
      <c r="U1001" s="33">
        <f ca="1">IF(((TODAY()-Tabla2[[#This Row],[FECHA NACIMIENTO]])/365)&lt;18,"Corregir", IF(((TODAY()-Tabla2[[#This Row],[FECHA NACIMIENTO]])/365)&gt;80, "Corregir",ROUNDDOWN(((TODAY()-Tabla2[[#This Row],[FECHA NACIMIENTO]])/365),0)))</f>
        <v>46</v>
      </c>
      <c r="V100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001" s="34" t="str">
        <f ca="1">+IF(Tabla2[[#This Row],[Edad]]="Corregir","Corregir","Ok")</f>
        <v>Ok</v>
      </c>
      <c r="X1001" s="10" t="str">
        <f>+IFERROR(VLOOKUP(Tabla2[[#This Row],[DISTRITO SEGÚN DNI]],Hoja1!$A$2:$B$55,2,FALSE),"No")</f>
        <v>No</v>
      </c>
      <c r="Y1001" s="10" t="str">
        <f>IF(OR(LOWER(Tabla2[[#This Row],[GENERO]])="masculino", LOWER(Tabla2[[#This Row],[GENERO]])="femenino"),"OK","Corregir")</f>
        <v>OK</v>
      </c>
      <c r="Z1001" s="10" t="str">
        <f>+IF(Tabla2[[#This Row],[Nro. DNI / CE]]="","Corregir",IF(LEN(Tabla2[[#This Row],[Nro. DNI / CE]])&gt;=8,"OK","Corregir"))</f>
        <v>OK</v>
      </c>
      <c r="AA1001" s="10">
        <f>COUNTIF(Tabla2[APELLIDOS Y NOMBRES],Tabla2[[#This Row],[APELLIDOS Y NOMBRES]])</f>
        <v>1</v>
      </c>
      <c r="AB1001" t="str">
        <f ca="1">+IFERROR(IF(Tabla2[[#This Row],[FECHA CESE/BAJA]]="","No Aplica",IF(AND(MONTH(Tabla2[[#This Row],[FECHA CESE/BAJA]])=MONTH(TODAY()-30),YEAR(Tabla2[[#This Row],[FECHA CESE/BAJA]])=YEAR(TODAY())),MONTH(TODAY()-30)&amp;"-"&amp;YEAR(TODAY()),"Borrar")),"No aplica")</f>
        <v>No Aplica</v>
      </c>
      <c r="AC1001" t="str">
        <f ca="1">+IFERROR(IF(Tabla2[[#This Row],[FECHA INICIO DE LABORES EN OBRA]]="","No Aplica",IF(AND(MONTH(Tabla2[[#This Row],[FECHA INICIO DE LABORES EN OBRA]])=MONTH(TODAY()-30),YEAR(Tabla2[[#This Row],[FECHA INICIO DE LABORES EN OBRA]])=YEAR(TODAY())),MONTH(TODAY()-30)&amp;"-"&amp;YEAR(TODAY()),"No Aplica")),"No Aplica")</f>
        <v>No Aplica</v>
      </c>
    </row>
    <row r="1002" spans="1:29" x14ac:dyDescent="0.25">
      <c r="A1002" s="2">
        <v>20550520002</v>
      </c>
      <c r="B1002" s="3" t="s">
        <v>1584</v>
      </c>
      <c r="C1002" s="3" t="s">
        <v>65</v>
      </c>
      <c r="D1002" s="3">
        <v>47765514</v>
      </c>
      <c r="E1002" s="3" t="s">
        <v>1593</v>
      </c>
      <c r="F1002" s="36">
        <v>34119</v>
      </c>
      <c r="G1002" s="3">
        <v>1</v>
      </c>
      <c r="H1002" s="3" t="s">
        <v>1594</v>
      </c>
      <c r="I1002" s="3" t="s">
        <v>1582</v>
      </c>
      <c r="J1002" s="3" t="s">
        <v>1595</v>
      </c>
      <c r="K1002" s="3" t="s">
        <v>1077</v>
      </c>
      <c r="L1002" s="8" t="s">
        <v>9813</v>
      </c>
      <c r="M1002" s="5"/>
      <c r="N1002" s="13" t="s">
        <v>1489</v>
      </c>
      <c r="O1002" s="5">
        <v>44197</v>
      </c>
      <c r="P1002" s="8">
        <v>3</v>
      </c>
      <c r="Q1002" s="9">
        <v>4</v>
      </c>
      <c r="R1002" s="9" t="str">
        <f>IFERROR(VLOOKUP(Tabla2[[#This Row],[CONTRATISTA PRNCIPAL]],Hoja1!$L$5:$M$9,2,FALSE),"CJV")</f>
        <v>CJV</v>
      </c>
      <c r="S1002" s="9" t="str">
        <f>IF(Tabla2[[#This Row],[EMPRESA]]=Tabla2[[#This Row],[CONTRATISTA PRNCIPAL]],"Principal","Secundaria")</f>
        <v>Secundaria</v>
      </c>
      <c r="T1002" s="10">
        <f>IFERROR(1/COUNTIF(Tabla2[CONTRATISTA PRNCIPAL],Tabla2[[#This Row],[CONTRATISTA PRNCIPAL]]),0)</f>
        <v>5.2910052910052907E-3</v>
      </c>
      <c r="U1002" s="33">
        <f ca="1">IF(((TODAY()-Tabla2[[#This Row],[FECHA NACIMIENTO]])/365)&lt;18,"Corregir", IF(((TODAY()-Tabla2[[#This Row],[FECHA NACIMIENTO]])/365)&gt;80, "Corregir",ROUNDDOWN(((TODAY()-Tabla2[[#This Row],[FECHA NACIMIENTO]])/365),0)))</f>
        <v>30</v>
      </c>
      <c r="V100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002" s="34" t="str">
        <f ca="1">+IF(Tabla2[[#This Row],[Edad]]="Corregir","Corregir","Ok")</f>
        <v>Ok</v>
      </c>
      <c r="X1002" s="10" t="str">
        <f>+IFERROR(VLOOKUP(Tabla2[[#This Row],[DISTRITO SEGÚN DNI]],Hoja1!$A$2:$B$55,2,FALSE),"No")</f>
        <v>No</v>
      </c>
      <c r="Y1002" s="10" t="str">
        <f>IF(OR(LOWER(Tabla2[[#This Row],[GENERO]])="masculino", LOWER(Tabla2[[#This Row],[GENERO]])="femenino"),"OK","Corregir")</f>
        <v>OK</v>
      </c>
      <c r="Z1002" s="10" t="str">
        <f>+IF(Tabla2[[#This Row],[Nro. DNI / CE]]="","Corregir",IF(LEN(Tabla2[[#This Row],[Nro. DNI / CE]])&gt;=8,"OK","Corregir"))</f>
        <v>OK</v>
      </c>
      <c r="AA1002" s="10">
        <f>COUNTIF(Tabla2[APELLIDOS Y NOMBRES],Tabla2[[#This Row],[APELLIDOS Y NOMBRES]])</f>
        <v>1</v>
      </c>
      <c r="AB1002" t="str">
        <f ca="1">+IFERROR(IF(Tabla2[[#This Row],[FECHA CESE/BAJA]]="","No Aplica",IF(AND(MONTH(Tabla2[[#This Row],[FECHA CESE/BAJA]])=MONTH(TODAY()-30),YEAR(Tabla2[[#This Row],[FECHA CESE/BAJA]])=YEAR(TODAY())),MONTH(TODAY()-30)&amp;"-"&amp;YEAR(TODAY()),"Borrar")),"No aplica")</f>
        <v>No Aplica</v>
      </c>
      <c r="AC1002" t="str">
        <f ca="1">+IFERROR(IF(Tabla2[[#This Row],[FECHA INICIO DE LABORES EN OBRA]]="","No Aplica",IF(AND(MONTH(Tabla2[[#This Row],[FECHA INICIO DE LABORES EN OBRA]])=MONTH(TODAY()-30),YEAR(Tabla2[[#This Row],[FECHA INICIO DE LABORES EN OBRA]])=YEAR(TODAY())),MONTH(TODAY()-30)&amp;"-"&amp;YEAR(TODAY()),"No Aplica")),"No Aplica")</f>
        <v>No Aplica</v>
      </c>
    </row>
    <row r="1003" spans="1:29" x14ac:dyDescent="0.25">
      <c r="A1003" s="2">
        <v>20556570681</v>
      </c>
      <c r="B1003" s="3" t="s">
        <v>1596</v>
      </c>
      <c r="C1003" s="3" t="s">
        <v>65</v>
      </c>
      <c r="D1003" s="3" t="s">
        <v>1597</v>
      </c>
      <c r="E1003" s="3" t="s">
        <v>1598</v>
      </c>
      <c r="F1003" s="36">
        <v>29291</v>
      </c>
      <c r="G1003" s="3">
        <v>1</v>
      </c>
      <c r="H1003" s="3" t="s">
        <v>1599</v>
      </c>
      <c r="I1003" s="3" t="s">
        <v>1582</v>
      </c>
      <c r="J1003" s="3" t="s">
        <v>1595</v>
      </c>
      <c r="K1003" s="3" t="s">
        <v>1077</v>
      </c>
      <c r="L1003" s="8" t="s">
        <v>9818</v>
      </c>
      <c r="M1003" s="5"/>
      <c r="N1003" s="13" t="s">
        <v>1489</v>
      </c>
      <c r="O1003" s="5">
        <v>44592</v>
      </c>
      <c r="P1003" s="8">
        <v>1</v>
      </c>
      <c r="Q1003" s="9">
        <v>1</v>
      </c>
      <c r="R1003" s="9" t="str">
        <f>IFERROR(VLOOKUP(Tabla2[[#This Row],[CONTRATISTA PRNCIPAL]],Hoja1!$L$5:$M$9,2,FALSE),"CJV")</f>
        <v>CJV</v>
      </c>
      <c r="S1003" s="9" t="str">
        <f>IF(Tabla2[[#This Row],[EMPRESA]]=Tabla2[[#This Row],[CONTRATISTA PRNCIPAL]],"Principal","Secundaria")</f>
        <v>Secundaria</v>
      </c>
      <c r="T1003" s="10">
        <f>IFERROR(1/COUNTIF(Tabla2[CONTRATISTA PRNCIPAL],Tabla2[[#This Row],[CONTRATISTA PRNCIPAL]]),0)</f>
        <v>5.2910052910052907E-3</v>
      </c>
      <c r="U1003" s="33">
        <f ca="1">IF(((TODAY()-Tabla2[[#This Row],[FECHA NACIMIENTO]])/365)&lt;18,"Corregir", IF(((TODAY()-Tabla2[[#This Row],[FECHA NACIMIENTO]])/365)&gt;80, "Corregir",ROUNDDOWN(((TODAY()-Tabla2[[#This Row],[FECHA NACIMIENTO]])/365),0)))</f>
        <v>43</v>
      </c>
      <c r="V100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003" s="34" t="str">
        <f ca="1">+IF(Tabla2[[#This Row],[Edad]]="Corregir","Corregir","Ok")</f>
        <v>Ok</v>
      </c>
      <c r="X1003" s="10" t="str">
        <f>+IFERROR(VLOOKUP(Tabla2[[#This Row],[DISTRITO SEGÚN DNI]],Hoja1!$A$2:$B$55,2,FALSE),"No")</f>
        <v>No</v>
      </c>
      <c r="Y1003" s="10" t="str">
        <f>IF(OR(LOWER(Tabla2[[#This Row],[GENERO]])="masculino", LOWER(Tabla2[[#This Row],[GENERO]])="femenino"),"OK","Corregir")</f>
        <v>OK</v>
      </c>
      <c r="Z1003" s="10" t="str">
        <f>+IF(Tabla2[[#This Row],[Nro. DNI / CE]]="","Corregir",IF(LEN(Tabla2[[#This Row],[Nro. DNI / CE]])&gt;=8,"OK","Corregir"))</f>
        <v>OK</v>
      </c>
      <c r="AA1003" s="10">
        <f>COUNTIF(Tabla2[APELLIDOS Y NOMBRES],Tabla2[[#This Row],[APELLIDOS Y NOMBRES]])</f>
        <v>1</v>
      </c>
      <c r="AB1003" t="str">
        <f ca="1">+IFERROR(IF(Tabla2[[#This Row],[FECHA CESE/BAJA]]="","No Aplica",IF(AND(MONTH(Tabla2[[#This Row],[FECHA CESE/BAJA]])=MONTH(TODAY()-30),YEAR(Tabla2[[#This Row],[FECHA CESE/BAJA]])=YEAR(TODAY())),MONTH(TODAY()-30)&amp;"-"&amp;YEAR(TODAY()),"Borrar")),"No aplica")</f>
        <v>No Aplica</v>
      </c>
      <c r="AC1003" t="str">
        <f ca="1">+IFERROR(IF(Tabla2[[#This Row],[FECHA INICIO DE LABORES EN OBRA]]="","No Aplica",IF(AND(MONTH(Tabla2[[#This Row],[FECHA INICIO DE LABORES EN OBRA]])=MONTH(TODAY()-30),YEAR(Tabla2[[#This Row],[FECHA INICIO DE LABORES EN OBRA]])=YEAR(TODAY())),MONTH(TODAY()-30)&amp;"-"&amp;YEAR(TODAY()),"No Aplica")),"No Aplica")</f>
        <v>No Aplica</v>
      </c>
    </row>
    <row r="1004" spans="1:29" x14ac:dyDescent="0.25">
      <c r="A1004" s="2">
        <v>20550520002</v>
      </c>
      <c r="B1004" s="3" t="s">
        <v>1584</v>
      </c>
      <c r="C1004" s="3" t="s">
        <v>65</v>
      </c>
      <c r="D1004" s="3" t="s">
        <v>1600</v>
      </c>
      <c r="E1004" s="3" t="s">
        <v>1601</v>
      </c>
      <c r="F1004" s="36">
        <v>35711</v>
      </c>
      <c r="G1004" s="3">
        <v>1</v>
      </c>
      <c r="H1004" s="3" t="s">
        <v>1602</v>
      </c>
      <c r="I1004" s="3" t="s">
        <v>1582</v>
      </c>
      <c r="J1004" s="3" t="s">
        <v>1603</v>
      </c>
      <c r="K1004" s="3" t="s">
        <v>1044</v>
      </c>
      <c r="L1004" s="8" t="s">
        <v>9813</v>
      </c>
      <c r="M1004" s="5"/>
      <c r="N1004" s="13" t="s">
        <v>1489</v>
      </c>
      <c r="O1004" s="5">
        <v>44718</v>
      </c>
      <c r="P1004" s="8">
        <v>1</v>
      </c>
      <c r="Q1004" s="9">
        <v>1</v>
      </c>
      <c r="R1004" s="9" t="str">
        <f>IFERROR(VLOOKUP(Tabla2[[#This Row],[CONTRATISTA PRNCIPAL]],Hoja1!$L$5:$M$9,2,FALSE),"CJV")</f>
        <v>CJV</v>
      </c>
      <c r="S1004" s="9" t="str">
        <f>IF(Tabla2[[#This Row],[EMPRESA]]=Tabla2[[#This Row],[CONTRATISTA PRNCIPAL]],"Principal","Secundaria")</f>
        <v>Secundaria</v>
      </c>
      <c r="T1004" s="10">
        <f>IFERROR(1/COUNTIF(Tabla2[CONTRATISTA PRNCIPAL],Tabla2[[#This Row],[CONTRATISTA PRNCIPAL]]),0)</f>
        <v>5.2910052910052907E-3</v>
      </c>
      <c r="U1004" s="33">
        <f ca="1">IF(((TODAY()-Tabla2[[#This Row],[FECHA NACIMIENTO]])/365)&lt;18,"Corregir", IF(((TODAY()-Tabla2[[#This Row],[FECHA NACIMIENTO]])/365)&gt;80, "Corregir",ROUNDDOWN(((TODAY()-Tabla2[[#This Row],[FECHA NACIMIENTO]])/365),0)))</f>
        <v>25</v>
      </c>
      <c r="V100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004" s="34" t="str">
        <f ca="1">+IF(Tabla2[[#This Row],[Edad]]="Corregir","Corregir","Ok")</f>
        <v>Ok</v>
      </c>
      <c r="X1004" s="10" t="str">
        <f>+IFERROR(VLOOKUP(Tabla2[[#This Row],[DISTRITO SEGÚN DNI]],Hoja1!$A$2:$B$55,2,FALSE),"No")</f>
        <v>No</v>
      </c>
      <c r="Y1004" s="10" t="str">
        <f>IF(OR(LOWER(Tabla2[[#This Row],[GENERO]])="masculino", LOWER(Tabla2[[#This Row],[GENERO]])="femenino"),"OK","Corregir")</f>
        <v>OK</v>
      </c>
      <c r="Z1004" s="10" t="str">
        <f>+IF(Tabla2[[#This Row],[Nro. DNI / CE]]="","Corregir",IF(LEN(Tabla2[[#This Row],[Nro. DNI / CE]])&gt;=8,"OK","Corregir"))</f>
        <v>OK</v>
      </c>
      <c r="AA1004" s="10">
        <f>COUNTIF(Tabla2[APELLIDOS Y NOMBRES],Tabla2[[#This Row],[APELLIDOS Y NOMBRES]])</f>
        <v>1</v>
      </c>
      <c r="AB1004" t="str">
        <f ca="1">+IFERROR(IF(Tabla2[[#This Row],[FECHA CESE/BAJA]]="","No Aplica",IF(AND(MONTH(Tabla2[[#This Row],[FECHA CESE/BAJA]])=MONTH(TODAY()-30),YEAR(Tabla2[[#This Row],[FECHA CESE/BAJA]])=YEAR(TODAY())),MONTH(TODAY()-30)&amp;"-"&amp;YEAR(TODAY()),"Borrar")),"No aplica")</f>
        <v>No Aplica</v>
      </c>
      <c r="AC1004" t="str">
        <f ca="1">+IFERROR(IF(Tabla2[[#This Row],[FECHA INICIO DE LABORES EN OBRA]]="","No Aplica",IF(AND(MONTH(Tabla2[[#This Row],[FECHA INICIO DE LABORES EN OBRA]])=MONTH(TODAY()-30),YEAR(Tabla2[[#This Row],[FECHA INICIO DE LABORES EN OBRA]])=YEAR(TODAY())),MONTH(TODAY()-30)&amp;"-"&amp;YEAR(TODAY()),"No Aplica")),"No Aplica")</f>
        <v>No Aplica</v>
      </c>
    </row>
    <row r="1005" spans="1:29" x14ac:dyDescent="0.25">
      <c r="A1005" s="2">
        <v>20550520002</v>
      </c>
      <c r="B1005" s="3" t="s">
        <v>1584</v>
      </c>
      <c r="C1005" s="3" t="s">
        <v>65</v>
      </c>
      <c r="D1005" s="3" t="s">
        <v>1608</v>
      </c>
      <c r="E1005" s="3" t="s">
        <v>1609</v>
      </c>
      <c r="F1005" s="36">
        <v>33733</v>
      </c>
      <c r="G1005" s="3">
        <v>1</v>
      </c>
      <c r="H1005" s="3" t="s">
        <v>1610</v>
      </c>
      <c r="I1005" s="3" t="s">
        <v>1582</v>
      </c>
      <c r="J1005" s="3" t="s">
        <v>1611</v>
      </c>
      <c r="K1005" s="3" t="s">
        <v>1161</v>
      </c>
      <c r="L1005" s="8" t="s">
        <v>9818</v>
      </c>
      <c r="M1005" s="5"/>
      <c r="N1005" s="13" t="s">
        <v>1489</v>
      </c>
      <c r="O1005" s="5">
        <v>44896</v>
      </c>
      <c r="P1005" s="8">
        <v>1</v>
      </c>
      <c r="Q1005" s="9">
        <v>1</v>
      </c>
      <c r="R1005" s="9" t="str">
        <f>IFERROR(VLOOKUP(Tabla2[[#This Row],[CONTRATISTA PRNCIPAL]],Hoja1!$L$5:$M$9,2,FALSE),"CJV")</f>
        <v>CJV</v>
      </c>
      <c r="S1005" s="9" t="str">
        <f>IF(Tabla2[[#This Row],[EMPRESA]]=Tabla2[[#This Row],[CONTRATISTA PRNCIPAL]],"Principal","Secundaria")</f>
        <v>Secundaria</v>
      </c>
      <c r="T1005" s="10">
        <f>IFERROR(1/COUNTIF(Tabla2[CONTRATISTA PRNCIPAL],Tabla2[[#This Row],[CONTRATISTA PRNCIPAL]]),0)</f>
        <v>5.2910052910052907E-3</v>
      </c>
      <c r="U1005" s="33">
        <f ca="1">IF(((TODAY()-Tabla2[[#This Row],[FECHA NACIMIENTO]])/365)&lt;18,"Corregir", IF(((TODAY()-Tabla2[[#This Row],[FECHA NACIMIENTO]])/365)&gt;80, "Corregir",ROUNDDOWN(((TODAY()-Tabla2[[#This Row],[FECHA NACIMIENTO]])/365),0)))</f>
        <v>31</v>
      </c>
      <c r="V100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005" s="34" t="str">
        <f ca="1">+IF(Tabla2[[#This Row],[Edad]]="Corregir","Corregir","Ok")</f>
        <v>Ok</v>
      </c>
      <c r="X1005" s="10" t="str">
        <f>+IFERROR(VLOOKUP(Tabla2[[#This Row],[DISTRITO SEGÚN DNI]],Hoja1!$A$2:$B$55,2,FALSE),"No")</f>
        <v>No</v>
      </c>
      <c r="Y1005" s="10" t="str">
        <f>IF(OR(LOWER(Tabla2[[#This Row],[GENERO]])="masculino", LOWER(Tabla2[[#This Row],[GENERO]])="femenino"),"OK","Corregir")</f>
        <v>OK</v>
      </c>
      <c r="Z1005" s="10" t="str">
        <f>+IF(Tabla2[[#This Row],[Nro. DNI / CE]]="","Corregir",IF(LEN(Tabla2[[#This Row],[Nro. DNI / CE]])&gt;=8,"OK","Corregir"))</f>
        <v>OK</v>
      </c>
      <c r="AA1005" s="10">
        <f>COUNTIF(Tabla2[APELLIDOS Y NOMBRES],Tabla2[[#This Row],[APELLIDOS Y NOMBRES]])</f>
        <v>1</v>
      </c>
      <c r="AB1005" t="str">
        <f ca="1">+IFERROR(IF(Tabla2[[#This Row],[FECHA CESE/BAJA]]="","No Aplica",IF(AND(MONTH(Tabla2[[#This Row],[FECHA CESE/BAJA]])=MONTH(TODAY()-30),YEAR(Tabla2[[#This Row],[FECHA CESE/BAJA]])=YEAR(TODAY())),MONTH(TODAY()-30)&amp;"-"&amp;YEAR(TODAY()),"Borrar")),"No aplica")</f>
        <v>No Aplica</v>
      </c>
      <c r="AC1005" t="str">
        <f ca="1">+IFERROR(IF(Tabla2[[#This Row],[FECHA INICIO DE LABORES EN OBRA]]="","No Aplica",IF(AND(MONTH(Tabla2[[#This Row],[FECHA INICIO DE LABORES EN OBRA]])=MONTH(TODAY()-30),YEAR(Tabla2[[#This Row],[FECHA INICIO DE LABORES EN OBRA]])=YEAR(TODAY())),MONTH(TODAY()-30)&amp;"-"&amp;YEAR(TODAY()),"No Aplica")),"No Aplica")</f>
        <v>No Aplica</v>
      </c>
    </row>
    <row r="1006" spans="1:29" x14ac:dyDescent="0.25">
      <c r="A1006" s="2">
        <v>20550520002</v>
      </c>
      <c r="B1006" s="3" t="s">
        <v>1584</v>
      </c>
      <c r="C1006" s="3" t="s">
        <v>65</v>
      </c>
      <c r="D1006" s="3" t="s">
        <v>1613</v>
      </c>
      <c r="E1006" s="3" t="s">
        <v>1614</v>
      </c>
      <c r="F1006" s="36">
        <v>29616</v>
      </c>
      <c r="G1006" s="3">
        <v>1</v>
      </c>
      <c r="H1006" s="3" t="s">
        <v>1615</v>
      </c>
      <c r="I1006" s="3" t="s">
        <v>1582</v>
      </c>
      <c r="J1006" s="3" t="s">
        <v>1616</v>
      </c>
      <c r="K1006" s="3" t="s">
        <v>1617</v>
      </c>
      <c r="L1006" s="8" t="s">
        <v>9813</v>
      </c>
      <c r="M1006" s="5"/>
      <c r="N1006" s="13" t="s">
        <v>1592</v>
      </c>
      <c r="O1006" s="5">
        <v>44949</v>
      </c>
      <c r="P1006" s="8">
        <v>1</v>
      </c>
      <c r="Q1006" s="9">
        <v>3</v>
      </c>
      <c r="R1006" s="9" t="str">
        <f>IFERROR(VLOOKUP(Tabla2[[#This Row],[CONTRATISTA PRNCIPAL]],Hoja1!$L$5:$M$9,2,FALSE),"CJV")</f>
        <v>CJV</v>
      </c>
      <c r="S1006" s="9" t="str">
        <f>IF(Tabla2[[#This Row],[EMPRESA]]=Tabla2[[#This Row],[CONTRATISTA PRNCIPAL]],"Principal","Secundaria")</f>
        <v>Secundaria</v>
      </c>
      <c r="T1006" s="10">
        <f>IFERROR(1/COUNTIF(Tabla2[CONTRATISTA PRNCIPAL],Tabla2[[#This Row],[CONTRATISTA PRNCIPAL]]),0)</f>
        <v>5.2910052910052907E-3</v>
      </c>
      <c r="U1006" s="33">
        <f ca="1">IF(((TODAY()-Tabla2[[#This Row],[FECHA NACIMIENTO]])/365)&lt;18,"Corregir", IF(((TODAY()-Tabla2[[#This Row],[FECHA NACIMIENTO]])/365)&gt;80, "Corregir",ROUNDDOWN(((TODAY()-Tabla2[[#This Row],[FECHA NACIMIENTO]])/365),0)))</f>
        <v>42</v>
      </c>
      <c r="V100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006" s="34" t="str">
        <f ca="1">+IF(Tabla2[[#This Row],[Edad]]="Corregir","Corregir","Ok")</f>
        <v>Ok</v>
      </c>
      <c r="X1006" s="10" t="str">
        <f>+IFERROR(VLOOKUP(Tabla2[[#This Row],[DISTRITO SEGÚN DNI]],Hoja1!$A$2:$B$55,2,FALSE),"No")</f>
        <v>No</v>
      </c>
      <c r="Y1006" s="10" t="str">
        <f>IF(OR(LOWER(Tabla2[[#This Row],[GENERO]])="masculino", LOWER(Tabla2[[#This Row],[GENERO]])="femenino"),"OK","Corregir")</f>
        <v>OK</v>
      </c>
      <c r="Z1006" s="10" t="str">
        <f>+IF(Tabla2[[#This Row],[Nro. DNI / CE]]="","Corregir",IF(LEN(Tabla2[[#This Row],[Nro. DNI / CE]])&gt;=8,"OK","Corregir"))</f>
        <v>OK</v>
      </c>
      <c r="AA1006" s="10">
        <f>COUNTIF(Tabla2[APELLIDOS Y NOMBRES],Tabla2[[#This Row],[APELLIDOS Y NOMBRES]])</f>
        <v>1</v>
      </c>
      <c r="AB1006" t="str">
        <f ca="1">+IFERROR(IF(Tabla2[[#This Row],[FECHA CESE/BAJA]]="","No Aplica",IF(AND(MONTH(Tabla2[[#This Row],[FECHA CESE/BAJA]])=MONTH(TODAY()-30),YEAR(Tabla2[[#This Row],[FECHA CESE/BAJA]])=YEAR(TODAY())),MONTH(TODAY()-30)&amp;"-"&amp;YEAR(TODAY()),"Borrar")),"No aplica")</f>
        <v>No Aplica</v>
      </c>
      <c r="AC1006" t="str">
        <f ca="1">+IFERROR(IF(Tabla2[[#This Row],[FECHA INICIO DE LABORES EN OBRA]]="","No Aplica",IF(AND(MONTH(Tabla2[[#This Row],[FECHA INICIO DE LABORES EN OBRA]])=MONTH(TODAY()-30),YEAR(Tabla2[[#This Row],[FECHA INICIO DE LABORES EN OBRA]])=YEAR(TODAY())),MONTH(TODAY()-30)&amp;"-"&amp;YEAR(TODAY()),"No Aplica")),"No Aplica")</f>
        <v>No Aplica</v>
      </c>
    </row>
    <row r="1007" spans="1:29" x14ac:dyDescent="0.25">
      <c r="A1007" s="2">
        <v>20550520002</v>
      </c>
      <c r="B1007" s="3" t="s">
        <v>1584</v>
      </c>
      <c r="C1007" s="3" t="s">
        <v>65</v>
      </c>
      <c r="D1007" s="3" t="s">
        <v>1618</v>
      </c>
      <c r="E1007" s="3" t="s">
        <v>1619</v>
      </c>
      <c r="F1007" s="36">
        <v>32830</v>
      </c>
      <c r="G1007" s="3">
        <v>1</v>
      </c>
      <c r="H1007" s="3" t="s">
        <v>1620</v>
      </c>
      <c r="I1007" s="3" t="s">
        <v>1582</v>
      </c>
      <c r="J1007" s="3" t="s">
        <v>1621</v>
      </c>
      <c r="K1007" s="3" t="s">
        <v>1125</v>
      </c>
      <c r="L1007" s="8" t="s">
        <v>9813</v>
      </c>
      <c r="M1007" s="5"/>
      <c r="N1007" s="13" t="s">
        <v>1489</v>
      </c>
      <c r="O1007" s="5">
        <v>44974</v>
      </c>
      <c r="P1007" s="8">
        <v>1</v>
      </c>
      <c r="Q1007" s="9">
        <v>1</v>
      </c>
      <c r="R1007" s="9" t="str">
        <f>IFERROR(VLOOKUP(Tabla2[[#This Row],[CONTRATISTA PRNCIPAL]],Hoja1!$L$5:$M$9,2,FALSE),"CJV")</f>
        <v>CJV</v>
      </c>
      <c r="S1007" s="9" t="str">
        <f>IF(Tabla2[[#This Row],[EMPRESA]]=Tabla2[[#This Row],[CONTRATISTA PRNCIPAL]],"Principal","Secundaria")</f>
        <v>Secundaria</v>
      </c>
      <c r="T1007" s="10">
        <f>IFERROR(1/COUNTIF(Tabla2[CONTRATISTA PRNCIPAL],Tabla2[[#This Row],[CONTRATISTA PRNCIPAL]]),0)</f>
        <v>5.2910052910052907E-3</v>
      </c>
      <c r="U1007" s="33">
        <f ca="1">IF(((TODAY()-Tabla2[[#This Row],[FECHA NACIMIENTO]])/365)&lt;18,"Corregir", IF(((TODAY()-Tabla2[[#This Row],[FECHA NACIMIENTO]])/365)&gt;80, "Corregir",ROUNDDOWN(((TODAY()-Tabla2[[#This Row],[FECHA NACIMIENTO]])/365),0)))</f>
        <v>33</v>
      </c>
      <c r="V100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007" s="34" t="str">
        <f ca="1">+IF(Tabla2[[#This Row],[Edad]]="Corregir","Corregir","Ok")</f>
        <v>Ok</v>
      </c>
      <c r="X1007" s="10" t="str">
        <f>+IFERROR(VLOOKUP(Tabla2[[#This Row],[DISTRITO SEGÚN DNI]],Hoja1!$A$2:$B$55,2,FALSE),"No")</f>
        <v>No</v>
      </c>
      <c r="Y1007" s="10" t="str">
        <f>IF(OR(LOWER(Tabla2[[#This Row],[GENERO]])="masculino", LOWER(Tabla2[[#This Row],[GENERO]])="femenino"),"OK","Corregir")</f>
        <v>OK</v>
      </c>
      <c r="Z1007" s="10" t="str">
        <f>+IF(Tabla2[[#This Row],[Nro. DNI / CE]]="","Corregir",IF(LEN(Tabla2[[#This Row],[Nro. DNI / CE]])&gt;=8,"OK","Corregir"))</f>
        <v>OK</v>
      </c>
      <c r="AA1007" s="10">
        <f>COUNTIF(Tabla2[APELLIDOS Y NOMBRES],Tabla2[[#This Row],[APELLIDOS Y NOMBRES]])</f>
        <v>1</v>
      </c>
      <c r="AB1007" t="str">
        <f ca="1">+IFERROR(IF(Tabla2[[#This Row],[FECHA CESE/BAJA]]="","No Aplica",IF(AND(MONTH(Tabla2[[#This Row],[FECHA CESE/BAJA]])=MONTH(TODAY()-30),YEAR(Tabla2[[#This Row],[FECHA CESE/BAJA]])=YEAR(TODAY())),MONTH(TODAY()-30)&amp;"-"&amp;YEAR(TODAY()),"Borrar")),"No aplica")</f>
        <v>No Aplica</v>
      </c>
      <c r="AC1007" t="str">
        <f ca="1">+IFERROR(IF(Tabla2[[#This Row],[FECHA INICIO DE LABORES EN OBRA]]="","No Aplica",IF(AND(MONTH(Tabla2[[#This Row],[FECHA INICIO DE LABORES EN OBRA]])=MONTH(TODAY()-30),YEAR(Tabla2[[#This Row],[FECHA INICIO DE LABORES EN OBRA]])=YEAR(TODAY())),MONTH(TODAY()-30)&amp;"-"&amp;YEAR(TODAY()),"No Aplica")),"No Aplica")</f>
        <v>No Aplica</v>
      </c>
    </row>
    <row r="1008" spans="1:29" x14ac:dyDescent="0.25">
      <c r="A1008" s="2">
        <v>20603639520</v>
      </c>
      <c r="B1008" s="3" t="s">
        <v>65</v>
      </c>
      <c r="C1008" s="3" t="s">
        <v>65</v>
      </c>
      <c r="D1008" s="3" t="s">
        <v>8671</v>
      </c>
      <c r="E1008" s="3" t="s">
        <v>1622</v>
      </c>
      <c r="F1008" s="36">
        <v>22950</v>
      </c>
      <c r="G1008" s="3">
        <v>2</v>
      </c>
      <c r="H1008" s="3" t="s">
        <v>1623</v>
      </c>
      <c r="I1008" s="3" t="s">
        <v>1631</v>
      </c>
      <c r="J1008" s="3" t="s">
        <v>1624</v>
      </c>
      <c r="K1008" s="3" t="s">
        <v>1077</v>
      </c>
      <c r="L1008" s="8" t="s">
        <v>9813</v>
      </c>
      <c r="M1008" s="5"/>
      <c r="N1008" s="13" t="s">
        <v>1489</v>
      </c>
      <c r="O1008" s="5">
        <v>43510</v>
      </c>
      <c r="P1008" s="8">
        <v>1</v>
      </c>
      <c r="Q1008" s="9">
        <v>4</v>
      </c>
      <c r="R1008" s="9" t="str">
        <f>IFERROR(VLOOKUP(Tabla2[[#This Row],[CONTRATISTA PRNCIPAL]],Hoja1!$L$5:$M$9,2,FALSE),"CJV")</f>
        <v>CJV</v>
      </c>
      <c r="S1008" s="9" t="str">
        <f>IF(Tabla2[[#This Row],[EMPRESA]]=Tabla2[[#This Row],[CONTRATISTA PRNCIPAL]],"Principal","Secundaria")</f>
        <v>Principal</v>
      </c>
      <c r="T1008" s="10">
        <f>IFERROR(1/COUNTIF(Tabla2[CONTRATISTA PRNCIPAL],Tabla2[[#This Row],[CONTRATISTA PRNCIPAL]]),0)</f>
        <v>5.2910052910052907E-3</v>
      </c>
      <c r="U1008" s="33">
        <f ca="1">IF(((TODAY()-Tabla2[[#This Row],[FECHA NACIMIENTO]])/365)&lt;18,"Corregir", IF(((TODAY()-Tabla2[[#This Row],[FECHA NACIMIENTO]])/365)&gt;80, "Corregir",ROUNDDOWN(((TODAY()-Tabla2[[#This Row],[FECHA NACIMIENTO]])/365),0)))</f>
        <v>60</v>
      </c>
      <c r="V100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1008" s="34" t="str">
        <f ca="1">+IF(Tabla2[[#This Row],[Edad]]="Corregir","Corregir","Ok")</f>
        <v>Ok</v>
      </c>
      <c r="X1008" s="10" t="str">
        <f>+IFERROR(VLOOKUP(Tabla2[[#This Row],[DISTRITO SEGÚN DNI]],Hoja1!$A$2:$B$55,2,FALSE),"No")</f>
        <v>No</v>
      </c>
      <c r="Y1008" s="10" t="str">
        <f>IF(OR(LOWER(Tabla2[[#This Row],[GENERO]])="masculino", LOWER(Tabla2[[#This Row],[GENERO]])="femenino"),"OK","Corregir")</f>
        <v>OK</v>
      </c>
      <c r="Z1008" s="10" t="str">
        <f>+IF(Tabla2[[#This Row],[Nro. DNI / CE]]="","Corregir",IF(LEN(Tabla2[[#This Row],[Nro. DNI / CE]])&gt;=8,"OK","Corregir"))</f>
        <v>OK</v>
      </c>
      <c r="AA1008" s="10">
        <f>COUNTIF(Tabla2[APELLIDOS Y NOMBRES],Tabla2[[#This Row],[APELLIDOS Y NOMBRES]])</f>
        <v>1</v>
      </c>
      <c r="AB1008" t="str">
        <f ca="1">+IFERROR(IF(Tabla2[[#This Row],[FECHA CESE/BAJA]]="","No Aplica",IF(AND(MONTH(Tabla2[[#This Row],[FECHA CESE/BAJA]])=MONTH(TODAY()-30),YEAR(Tabla2[[#This Row],[FECHA CESE/BAJA]])=YEAR(TODAY())),MONTH(TODAY()-30)&amp;"-"&amp;YEAR(TODAY()),"Borrar")),"No aplica")</f>
        <v>No Aplica</v>
      </c>
      <c r="AC1008" t="str">
        <f ca="1">+IFERROR(IF(Tabla2[[#This Row],[FECHA INICIO DE LABORES EN OBRA]]="","No Aplica",IF(AND(MONTH(Tabla2[[#This Row],[FECHA INICIO DE LABORES EN OBRA]])=MONTH(TODAY()-30),YEAR(Tabla2[[#This Row],[FECHA INICIO DE LABORES EN OBRA]])=YEAR(TODAY())),MONTH(TODAY()-30)&amp;"-"&amp;YEAR(TODAY()),"No Aplica")),"No Aplica")</f>
        <v>No Aplica</v>
      </c>
    </row>
    <row r="1009" spans="1:29" x14ac:dyDescent="0.25">
      <c r="A1009" s="2">
        <v>20603639520</v>
      </c>
      <c r="B1009" s="3" t="s">
        <v>65</v>
      </c>
      <c r="C1009" s="3" t="s">
        <v>65</v>
      </c>
      <c r="D1009" s="3" t="s">
        <v>796</v>
      </c>
      <c r="E1009" s="3" t="s">
        <v>797</v>
      </c>
      <c r="F1009" s="36">
        <v>25610</v>
      </c>
      <c r="G1009" s="3">
        <v>1</v>
      </c>
      <c r="H1009" s="3" t="s">
        <v>1625</v>
      </c>
      <c r="I1009" s="3" t="s">
        <v>1586</v>
      </c>
      <c r="J1009" s="3" t="s">
        <v>1626</v>
      </c>
      <c r="K1009" s="3" t="s">
        <v>93</v>
      </c>
      <c r="L1009" s="8" t="s">
        <v>9813</v>
      </c>
      <c r="M1009" s="5"/>
      <c r="N1009" s="13" t="s">
        <v>1627</v>
      </c>
      <c r="O1009" s="5">
        <v>43556</v>
      </c>
      <c r="P1009" s="8">
        <v>1</v>
      </c>
      <c r="Q1009" s="9">
        <v>1</v>
      </c>
      <c r="R1009" s="9" t="str">
        <f>IFERROR(VLOOKUP(Tabla2[[#This Row],[CONTRATISTA PRNCIPAL]],Hoja1!$L$5:$M$9,2,FALSE),"CJV")</f>
        <v>CJV</v>
      </c>
      <c r="S1009" s="9" t="str">
        <f>IF(Tabla2[[#This Row],[EMPRESA]]=Tabla2[[#This Row],[CONTRATISTA PRNCIPAL]],"Principal","Secundaria")</f>
        <v>Principal</v>
      </c>
      <c r="T1009" s="10">
        <f>IFERROR(1/COUNTIF(Tabla2[CONTRATISTA PRNCIPAL],Tabla2[[#This Row],[CONTRATISTA PRNCIPAL]]),0)</f>
        <v>5.2910052910052907E-3</v>
      </c>
      <c r="U1009" s="33">
        <f ca="1">IF(((TODAY()-Tabla2[[#This Row],[FECHA NACIMIENTO]])/365)&lt;18,"Corregir", IF(((TODAY()-Tabla2[[#This Row],[FECHA NACIMIENTO]])/365)&gt;80, "Corregir",ROUNDDOWN(((TODAY()-Tabla2[[#This Row],[FECHA NACIMIENTO]])/365),0)))</f>
        <v>53</v>
      </c>
      <c r="V100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009" s="34" t="str">
        <f ca="1">+IF(Tabla2[[#This Row],[Edad]]="Corregir","Corregir","Ok")</f>
        <v>Ok</v>
      </c>
      <c r="X1009" s="10" t="str">
        <f>+IFERROR(VLOOKUP(Tabla2[[#This Row],[DISTRITO SEGÚN DNI]],Hoja1!$A$2:$B$55,2,FALSE),"No")</f>
        <v>ATE</v>
      </c>
      <c r="Y1009" s="10" t="str">
        <f>IF(OR(LOWER(Tabla2[[#This Row],[GENERO]])="masculino", LOWER(Tabla2[[#This Row],[GENERO]])="femenino"),"OK","Corregir")</f>
        <v>OK</v>
      </c>
      <c r="Z1009" s="10" t="str">
        <f>+IF(Tabla2[[#This Row],[Nro. DNI / CE]]="","Corregir",IF(LEN(Tabla2[[#This Row],[Nro. DNI / CE]])&gt;=8,"OK","Corregir"))</f>
        <v>OK</v>
      </c>
      <c r="AA1009" s="10">
        <f>COUNTIF(Tabla2[APELLIDOS Y NOMBRES],Tabla2[[#This Row],[APELLIDOS Y NOMBRES]])</f>
        <v>1</v>
      </c>
      <c r="AB1009" t="str">
        <f ca="1">+IFERROR(IF(Tabla2[[#This Row],[FECHA CESE/BAJA]]="","No Aplica",IF(AND(MONTH(Tabla2[[#This Row],[FECHA CESE/BAJA]])=MONTH(TODAY()-30),YEAR(Tabla2[[#This Row],[FECHA CESE/BAJA]])=YEAR(TODAY())),MONTH(TODAY()-30)&amp;"-"&amp;YEAR(TODAY()),"Borrar")),"No aplica")</f>
        <v>No Aplica</v>
      </c>
      <c r="AC1009" t="str">
        <f ca="1">+IFERROR(IF(Tabla2[[#This Row],[FECHA INICIO DE LABORES EN OBRA]]="","No Aplica",IF(AND(MONTH(Tabla2[[#This Row],[FECHA INICIO DE LABORES EN OBRA]])=MONTH(TODAY()-30),YEAR(Tabla2[[#This Row],[FECHA INICIO DE LABORES EN OBRA]])=YEAR(TODAY())),MONTH(TODAY()-30)&amp;"-"&amp;YEAR(TODAY()),"No Aplica")),"No Aplica")</f>
        <v>No Aplica</v>
      </c>
    </row>
    <row r="1010" spans="1:29" x14ac:dyDescent="0.25">
      <c r="A1010" s="2">
        <v>20603639520</v>
      </c>
      <c r="B1010" s="3" t="s">
        <v>65</v>
      </c>
      <c r="C1010" s="3" t="s">
        <v>65</v>
      </c>
      <c r="D1010" s="3" t="s">
        <v>1628</v>
      </c>
      <c r="E1010" s="3" t="s">
        <v>1629</v>
      </c>
      <c r="F1010" s="36">
        <v>31748</v>
      </c>
      <c r="G1010" s="3">
        <v>2</v>
      </c>
      <c r="H1010" s="3" t="s">
        <v>1630</v>
      </c>
      <c r="I1010" s="3" t="s">
        <v>1631</v>
      </c>
      <c r="J1010" s="3" t="s">
        <v>1632</v>
      </c>
      <c r="K1010" s="3" t="s">
        <v>1633</v>
      </c>
      <c r="L1010" s="8" t="s">
        <v>9813</v>
      </c>
      <c r="M1010" s="5"/>
      <c r="N1010" s="13" t="s">
        <v>1634</v>
      </c>
      <c r="O1010" s="5">
        <v>43570</v>
      </c>
      <c r="P1010" s="8">
        <v>1</v>
      </c>
      <c r="Q1010" s="9">
        <v>4</v>
      </c>
      <c r="R1010" s="9" t="str">
        <f>IFERROR(VLOOKUP(Tabla2[[#This Row],[CONTRATISTA PRNCIPAL]],Hoja1!$L$5:$M$9,2,FALSE),"CJV")</f>
        <v>CJV</v>
      </c>
      <c r="S1010" s="9" t="str">
        <f>IF(Tabla2[[#This Row],[EMPRESA]]=Tabla2[[#This Row],[CONTRATISTA PRNCIPAL]],"Principal","Secundaria")</f>
        <v>Principal</v>
      </c>
      <c r="T1010" s="10">
        <f>IFERROR(1/COUNTIF(Tabla2[CONTRATISTA PRNCIPAL],Tabla2[[#This Row],[CONTRATISTA PRNCIPAL]]),0)</f>
        <v>5.2910052910052907E-3</v>
      </c>
      <c r="U1010" s="33">
        <f ca="1">IF(((TODAY()-Tabla2[[#This Row],[FECHA NACIMIENTO]])/365)&lt;18,"Corregir", IF(((TODAY()-Tabla2[[#This Row],[FECHA NACIMIENTO]])/365)&gt;80, "Corregir",ROUNDDOWN(((TODAY()-Tabla2[[#This Row],[FECHA NACIMIENTO]])/365),0)))</f>
        <v>36</v>
      </c>
      <c r="V101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010" s="34" t="str">
        <f ca="1">+IF(Tabla2[[#This Row],[Edad]]="Corregir","Corregir","Ok")</f>
        <v>Ok</v>
      </c>
      <c r="X1010" s="10" t="str">
        <f>+IFERROR(VLOOKUP(Tabla2[[#This Row],[DISTRITO SEGÚN DNI]],Hoja1!$A$2:$B$55,2,FALSE),"No")</f>
        <v>No</v>
      </c>
      <c r="Y1010" s="10" t="str">
        <f>IF(OR(LOWER(Tabla2[[#This Row],[GENERO]])="masculino", LOWER(Tabla2[[#This Row],[GENERO]])="femenino"),"OK","Corregir")</f>
        <v>OK</v>
      </c>
      <c r="Z1010" s="10" t="str">
        <f>+IF(Tabla2[[#This Row],[Nro. DNI / CE]]="","Corregir",IF(LEN(Tabla2[[#This Row],[Nro. DNI / CE]])&gt;=8,"OK","Corregir"))</f>
        <v>OK</v>
      </c>
      <c r="AA1010" s="10">
        <f>COUNTIF(Tabla2[APELLIDOS Y NOMBRES],Tabla2[[#This Row],[APELLIDOS Y NOMBRES]])</f>
        <v>1</v>
      </c>
      <c r="AB1010" t="str">
        <f ca="1">+IFERROR(IF(Tabla2[[#This Row],[FECHA CESE/BAJA]]="","No Aplica",IF(AND(MONTH(Tabla2[[#This Row],[FECHA CESE/BAJA]])=MONTH(TODAY()-30),YEAR(Tabla2[[#This Row],[FECHA CESE/BAJA]])=YEAR(TODAY())),MONTH(TODAY()-30)&amp;"-"&amp;YEAR(TODAY()),"Borrar")),"No aplica")</f>
        <v>No Aplica</v>
      </c>
      <c r="AC1010" t="str">
        <f ca="1">+IFERROR(IF(Tabla2[[#This Row],[FECHA INICIO DE LABORES EN OBRA]]="","No Aplica",IF(AND(MONTH(Tabla2[[#This Row],[FECHA INICIO DE LABORES EN OBRA]])=MONTH(TODAY()-30),YEAR(Tabla2[[#This Row],[FECHA INICIO DE LABORES EN OBRA]])=YEAR(TODAY())),MONTH(TODAY()-30)&amp;"-"&amp;YEAR(TODAY()),"No Aplica")),"No Aplica")</f>
        <v>No Aplica</v>
      </c>
    </row>
    <row r="1011" spans="1:29" x14ac:dyDescent="0.25">
      <c r="A1011" s="2">
        <v>20603639520</v>
      </c>
      <c r="B1011" s="3" t="s">
        <v>65</v>
      </c>
      <c r="C1011" s="3" t="s">
        <v>65</v>
      </c>
      <c r="D1011" s="3" t="s">
        <v>1635</v>
      </c>
      <c r="E1011" s="3" t="s">
        <v>1636</v>
      </c>
      <c r="F1011" s="36">
        <v>28785</v>
      </c>
      <c r="G1011" s="3">
        <v>2</v>
      </c>
      <c r="H1011" s="3" t="s">
        <v>1708</v>
      </c>
      <c r="I1011" s="3" t="s">
        <v>1586</v>
      </c>
      <c r="J1011" s="3" t="s">
        <v>1637</v>
      </c>
      <c r="K1011" s="3" t="s">
        <v>1638</v>
      </c>
      <c r="L1011" s="8" t="s">
        <v>9813</v>
      </c>
      <c r="M1011" s="5"/>
      <c r="N1011" s="13" t="s">
        <v>1489</v>
      </c>
      <c r="O1011" s="5">
        <v>44292</v>
      </c>
      <c r="P1011" s="8">
        <v>1</v>
      </c>
      <c r="Q1011" s="9">
        <v>1</v>
      </c>
      <c r="R1011" s="9" t="str">
        <f>IFERROR(VLOOKUP(Tabla2[[#This Row],[CONTRATISTA PRNCIPAL]],Hoja1!$L$5:$M$9,2,FALSE),"CJV")</f>
        <v>CJV</v>
      </c>
      <c r="S1011" s="9" t="str">
        <f>IF(Tabla2[[#This Row],[EMPRESA]]=Tabla2[[#This Row],[CONTRATISTA PRNCIPAL]],"Principal","Secundaria")</f>
        <v>Principal</v>
      </c>
      <c r="T1011" s="10">
        <f>IFERROR(1/COUNTIF(Tabla2[CONTRATISTA PRNCIPAL],Tabla2[[#This Row],[CONTRATISTA PRNCIPAL]]),0)</f>
        <v>5.2910052910052907E-3</v>
      </c>
      <c r="U1011" s="33">
        <f ca="1">IF(((TODAY()-Tabla2[[#This Row],[FECHA NACIMIENTO]])/365)&lt;18,"Corregir", IF(((TODAY()-Tabla2[[#This Row],[FECHA NACIMIENTO]])/365)&gt;80, "Corregir",ROUNDDOWN(((TODAY()-Tabla2[[#This Row],[FECHA NACIMIENTO]])/365),0)))</f>
        <v>44</v>
      </c>
      <c r="V101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011" s="34" t="str">
        <f ca="1">+IF(Tabla2[[#This Row],[Edad]]="Corregir","Corregir","Ok")</f>
        <v>Ok</v>
      </c>
      <c r="X1011" s="10" t="str">
        <f>+IFERROR(VLOOKUP(Tabla2[[#This Row],[DISTRITO SEGÚN DNI]],Hoja1!$A$2:$B$55,2,FALSE),"No")</f>
        <v>No</v>
      </c>
      <c r="Y1011" s="10" t="str">
        <f>IF(OR(LOWER(Tabla2[[#This Row],[GENERO]])="masculino", LOWER(Tabla2[[#This Row],[GENERO]])="femenino"),"OK","Corregir")</f>
        <v>OK</v>
      </c>
      <c r="Z1011" s="10" t="str">
        <f>+IF(Tabla2[[#This Row],[Nro. DNI / CE]]="","Corregir",IF(LEN(Tabla2[[#This Row],[Nro. DNI / CE]])&gt;=8,"OK","Corregir"))</f>
        <v>OK</v>
      </c>
      <c r="AA1011" s="10">
        <f>COUNTIF(Tabla2[APELLIDOS Y NOMBRES],Tabla2[[#This Row],[APELLIDOS Y NOMBRES]])</f>
        <v>1</v>
      </c>
      <c r="AB1011" t="str">
        <f ca="1">+IFERROR(IF(Tabla2[[#This Row],[FECHA CESE/BAJA]]="","No Aplica",IF(AND(MONTH(Tabla2[[#This Row],[FECHA CESE/BAJA]])=MONTH(TODAY()-30),YEAR(Tabla2[[#This Row],[FECHA CESE/BAJA]])=YEAR(TODAY())),MONTH(TODAY()-30)&amp;"-"&amp;YEAR(TODAY()),"Borrar")),"No aplica")</f>
        <v>No Aplica</v>
      </c>
      <c r="AC1011" t="str">
        <f ca="1">+IFERROR(IF(Tabla2[[#This Row],[FECHA INICIO DE LABORES EN OBRA]]="","No Aplica",IF(AND(MONTH(Tabla2[[#This Row],[FECHA INICIO DE LABORES EN OBRA]])=MONTH(TODAY()-30),YEAR(Tabla2[[#This Row],[FECHA INICIO DE LABORES EN OBRA]])=YEAR(TODAY())),MONTH(TODAY()-30)&amp;"-"&amp;YEAR(TODAY()),"No Aplica")),"No Aplica")</f>
        <v>No Aplica</v>
      </c>
    </row>
    <row r="1012" spans="1:29" x14ac:dyDescent="0.25">
      <c r="A1012" s="2">
        <v>20603639520</v>
      </c>
      <c r="B1012" s="3" t="s">
        <v>65</v>
      </c>
      <c r="C1012" s="3" t="s">
        <v>65</v>
      </c>
      <c r="D1012" s="3" t="s">
        <v>798</v>
      </c>
      <c r="E1012" s="3" t="s">
        <v>799</v>
      </c>
      <c r="F1012" s="36">
        <v>34209</v>
      </c>
      <c r="G1012" s="3">
        <v>2</v>
      </c>
      <c r="H1012" s="3" t="s">
        <v>1639</v>
      </c>
      <c r="I1012" s="3" t="s">
        <v>1631</v>
      </c>
      <c r="J1012" s="3" t="s">
        <v>1640</v>
      </c>
      <c r="K1012" s="3" t="s">
        <v>93</v>
      </c>
      <c r="L1012" s="8" t="s">
        <v>9813</v>
      </c>
      <c r="M1012" s="5"/>
      <c r="N1012" s="13" t="s">
        <v>1634</v>
      </c>
      <c r="O1012" s="5">
        <v>44292</v>
      </c>
      <c r="P1012" s="8">
        <v>1</v>
      </c>
      <c r="Q1012" s="9">
        <v>4</v>
      </c>
      <c r="R1012" s="9" t="str">
        <f>IFERROR(VLOOKUP(Tabla2[[#This Row],[CONTRATISTA PRNCIPAL]],Hoja1!$L$5:$M$9,2,FALSE),"CJV")</f>
        <v>CJV</v>
      </c>
      <c r="S1012" s="9" t="str">
        <f>IF(Tabla2[[#This Row],[EMPRESA]]=Tabla2[[#This Row],[CONTRATISTA PRNCIPAL]],"Principal","Secundaria")</f>
        <v>Principal</v>
      </c>
      <c r="T1012" s="10">
        <f>IFERROR(1/COUNTIF(Tabla2[CONTRATISTA PRNCIPAL],Tabla2[[#This Row],[CONTRATISTA PRNCIPAL]]),0)</f>
        <v>5.2910052910052907E-3</v>
      </c>
      <c r="U1012" s="33">
        <f ca="1">IF(((TODAY()-Tabla2[[#This Row],[FECHA NACIMIENTO]])/365)&lt;18,"Corregir", IF(((TODAY()-Tabla2[[#This Row],[FECHA NACIMIENTO]])/365)&gt;80, "Corregir",ROUNDDOWN(((TODAY()-Tabla2[[#This Row],[FECHA NACIMIENTO]])/365),0)))</f>
        <v>30</v>
      </c>
      <c r="V101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012" s="34" t="str">
        <f ca="1">+IF(Tabla2[[#This Row],[Edad]]="Corregir","Corregir","Ok")</f>
        <v>Ok</v>
      </c>
      <c r="X1012" s="10" t="str">
        <f>+IFERROR(VLOOKUP(Tabla2[[#This Row],[DISTRITO SEGÚN DNI]],Hoja1!$A$2:$B$55,2,FALSE),"No")</f>
        <v>ATE</v>
      </c>
      <c r="Y1012" s="10" t="str">
        <f>IF(OR(LOWER(Tabla2[[#This Row],[GENERO]])="masculino", LOWER(Tabla2[[#This Row],[GENERO]])="femenino"),"OK","Corregir")</f>
        <v>OK</v>
      </c>
      <c r="Z1012" s="10" t="str">
        <f>+IF(Tabla2[[#This Row],[Nro. DNI / CE]]="","Corregir",IF(LEN(Tabla2[[#This Row],[Nro. DNI / CE]])&gt;=8,"OK","Corregir"))</f>
        <v>OK</v>
      </c>
      <c r="AA1012" s="10">
        <f>COUNTIF(Tabla2[APELLIDOS Y NOMBRES],Tabla2[[#This Row],[APELLIDOS Y NOMBRES]])</f>
        <v>1</v>
      </c>
      <c r="AB1012" t="str">
        <f ca="1">+IFERROR(IF(Tabla2[[#This Row],[FECHA CESE/BAJA]]="","No Aplica",IF(AND(MONTH(Tabla2[[#This Row],[FECHA CESE/BAJA]])=MONTH(TODAY()-30),YEAR(Tabla2[[#This Row],[FECHA CESE/BAJA]])=YEAR(TODAY())),MONTH(TODAY()-30)&amp;"-"&amp;YEAR(TODAY()),"Borrar")),"No aplica")</f>
        <v>No Aplica</v>
      </c>
      <c r="AC1012" t="str">
        <f ca="1">+IFERROR(IF(Tabla2[[#This Row],[FECHA INICIO DE LABORES EN OBRA]]="","No Aplica",IF(AND(MONTH(Tabla2[[#This Row],[FECHA INICIO DE LABORES EN OBRA]])=MONTH(TODAY()-30),YEAR(Tabla2[[#This Row],[FECHA INICIO DE LABORES EN OBRA]])=YEAR(TODAY())),MONTH(TODAY()-30)&amp;"-"&amp;YEAR(TODAY()),"No Aplica")),"No Aplica")</f>
        <v>No Aplica</v>
      </c>
    </row>
    <row r="1013" spans="1:29" x14ac:dyDescent="0.25">
      <c r="A1013" s="2">
        <v>20603639520</v>
      </c>
      <c r="B1013" s="3" t="s">
        <v>65</v>
      </c>
      <c r="C1013" s="3" t="s">
        <v>65</v>
      </c>
      <c r="D1013" s="3" t="s">
        <v>1641</v>
      </c>
      <c r="E1013" s="3" t="s">
        <v>1642</v>
      </c>
      <c r="F1013" s="36">
        <v>31523</v>
      </c>
      <c r="G1013" s="3">
        <v>2</v>
      </c>
      <c r="H1013" s="3" t="s">
        <v>1643</v>
      </c>
      <c r="I1013" s="3" t="s">
        <v>1586</v>
      </c>
      <c r="J1013" s="3" t="s">
        <v>1644</v>
      </c>
      <c r="K1013" s="3" t="s">
        <v>1063</v>
      </c>
      <c r="L1013" s="8" t="s">
        <v>9813</v>
      </c>
      <c r="M1013" s="5"/>
      <c r="N1013" s="13" t="s">
        <v>1489</v>
      </c>
      <c r="O1013" s="5">
        <v>44293</v>
      </c>
      <c r="P1013" s="8">
        <v>1</v>
      </c>
      <c r="Q1013" s="9">
        <v>4</v>
      </c>
      <c r="R1013" s="9" t="str">
        <f>IFERROR(VLOOKUP(Tabla2[[#This Row],[CONTRATISTA PRNCIPAL]],Hoja1!$L$5:$M$9,2,FALSE),"CJV")</f>
        <v>CJV</v>
      </c>
      <c r="S1013" s="9" t="str">
        <f>IF(Tabla2[[#This Row],[EMPRESA]]=Tabla2[[#This Row],[CONTRATISTA PRNCIPAL]],"Principal","Secundaria")</f>
        <v>Principal</v>
      </c>
      <c r="T1013" s="10">
        <f>IFERROR(1/COUNTIF(Tabla2[CONTRATISTA PRNCIPAL],Tabla2[[#This Row],[CONTRATISTA PRNCIPAL]]),0)</f>
        <v>5.2910052910052907E-3</v>
      </c>
      <c r="U1013" s="33">
        <f ca="1">IF(((TODAY()-Tabla2[[#This Row],[FECHA NACIMIENTO]])/365)&lt;18,"Corregir", IF(((TODAY()-Tabla2[[#This Row],[FECHA NACIMIENTO]])/365)&gt;80, "Corregir",ROUNDDOWN(((TODAY()-Tabla2[[#This Row],[FECHA NACIMIENTO]])/365),0)))</f>
        <v>37</v>
      </c>
      <c r="V101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013" s="34" t="str">
        <f ca="1">+IF(Tabla2[[#This Row],[Edad]]="Corregir","Corregir","Ok")</f>
        <v>Ok</v>
      </c>
      <c r="X1013" s="10" t="str">
        <f>+IFERROR(VLOOKUP(Tabla2[[#This Row],[DISTRITO SEGÚN DNI]],Hoja1!$A$2:$B$55,2,FALSE),"No")</f>
        <v>No</v>
      </c>
      <c r="Y1013" s="10" t="str">
        <f>IF(OR(LOWER(Tabla2[[#This Row],[GENERO]])="masculino", LOWER(Tabla2[[#This Row],[GENERO]])="femenino"),"OK","Corregir")</f>
        <v>OK</v>
      </c>
      <c r="Z1013" s="10" t="str">
        <f>+IF(Tabla2[[#This Row],[Nro. DNI / CE]]="","Corregir",IF(LEN(Tabla2[[#This Row],[Nro. DNI / CE]])&gt;=8,"OK","Corregir"))</f>
        <v>OK</v>
      </c>
      <c r="AA1013" s="10">
        <f>COUNTIF(Tabla2[APELLIDOS Y NOMBRES],Tabla2[[#This Row],[APELLIDOS Y NOMBRES]])</f>
        <v>1</v>
      </c>
      <c r="AB1013" t="str">
        <f ca="1">+IFERROR(IF(Tabla2[[#This Row],[FECHA CESE/BAJA]]="","No Aplica",IF(AND(MONTH(Tabla2[[#This Row],[FECHA CESE/BAJA]])=MONTH(TODAY()-30),YEAR(Tabla2[[#This Row],[FECHA CESE/BAJA]])=YEAR(TODAY())),MONTH(TODAY()-30)&amp;"-"&amp;YEAR(TODAY()),"Borrar")),"No aplica")</f>
        <v>No Aplica</v>
      </c>
      <c r="AC1013" t="str">
        <f ca="1">+IFERROR(IF(Tabla2[[#This Row],[FECHA INICIO DE LABORES EN OBRA]]="","No Aplica",IF(AND(MONTH(Tabla2[[#This Row],[FECHA INICIO DE LABORES EN OBRA]])=MONTH(TODAY()-30),YEAR(Tabla2[[#This Row],[FECHA INICIO DE LABORES EN OBRA]])=YEAR(TODAY())),MONTH(TODAY()-30)&amp;"-"&amp;YEAR(TODAY()),"No Aplica")),"No Aplica")</f>
        <v>No Aplica</v>
      </c>
    </row>
    <row r="1014" spans="1:29" x14ac:dyDescent="0.25">
      <c r="A1014" s="2">
        <v>20603639520</v>
      </c>
      <c r="B1014" s="3" t="s">
        <v>65</v>
      </c>
      <c r="C1014" s="3" t="s">
        <v>65</v>
      </c>
      <c r="D1014" s="3" t="s">
        <v>800</v>
      </c>
      <c r="E1014" s="3" t="s">
        <v>801</v>
      </c>
      <c r="F1014" s="36">
        <v>25117</v>
      </c>
      <c r="G1014" s="3">
        <v>2</v>
      </c>
      <c r="H1014" s="3" t="s">
        <v>1645</v>
      </c>
      <c r="I1014" s="3" t="s">
        <v>1586</v>
      </c>
      <c r="J1014" s="3" t="s">
        <v>1646</v>
      </c>
      <c r="K1014" s="3" t="s">
        <v>93</v>
      </c>
      <c r="L1014" s="8" t="s">
        <v>9813</v>
      </c>
      <c r="M1014" s="5"/>
      <c r="N1014" s="13" t="s">
        <v>1627</v>
      </c>
      <c r="O1014" s="5">
        <v>44298</v>
      </c>
      <c r="P1014" s="8">
        <v>1</v>
      </c>
      <c r="Q1014" s="9">
        <v>4</v>
      </c>
      <c r="R1014" s="9" t="str">
        <f>IFERROR(VLOOKUP(Tabla2[[#This Row],[CONTRATISTA PRNCIPAL]],Hoja1!$L$5:$M$9,2,FALSE),"CJV")</f>
        <v>CJV</v>
      </c>
      <c r="S1014" s="9" t="str">
        <f>IF(Tabla2[[#This Row],[EMPRESA]]=Tabla2[[#This Row],[CONTRATISTA PRNCIPAL]],"Principal","Secundaria")</f>
        <v>Principal</v>
      </c>
      <c r="T1014" s="10">
        <f>IFERROR(1/COUNTIF(Tabla2[CONTRATISTA PRNCIPAL],Tabla2[[#This Row],[CONTRATISTA PRNCIPAL]]),0)</f>
        <v>5.2910052910052907E-3</v>
      </c>
      <c r="U1014" s="33">
        <f ca="1">IF(((TODAY()-Tabla2[[#This Row],[FECHA NACIMIENTO]])/365)&lt;18,"Corregir", IF(((TODAY()-Tabla2[[#This Row],[FECHA NACIMIENTO]])/365)&gt;80, "Corregir",ROUNDDOWN(((TODAY()-Tabla2[[#This Row],[FECHA NACIMIENTO]])/365),0)))</f>
        <v>54</v>
      </c>
      <c r="V101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014" s="34" t="str">
        <f ca="1">+IF(Tabla2[[#This Row],[Edad]]="Corregir","Corregir","Ok")</f>
        <v>Ok</v>
      </c>
      <c r="X1014" s="10" t="str">
        <f>+IFERROR(VLOOKUP(Tabla2[[#This Row],[DISTRITO SEGÚN DNI]],Hoja1!$A$2:$B$55,2,FALSE),"No")</f>
        <v>ATE</v>
      </c>
      <c r="Y1014" s="10" t="str">
        <f>IF(OR(LOWER(Tabla2[[#This Row],[GENERO]])="masculino", LOWER(Tabla2[[#This Row],[GENERO]])="femenino"),"OK","Corregir")</f>
        <v>OK</v>
      </c>
      <c r="Z1014" s="10" t="str">
        <f>+IF(Tabla2[[#This Row],[Nro. DNI / CE]]="","Corregir",IF(LEN(Tabla2[[#This Row],[Nro. DNI / CE]])&gt;=8,"OK","Corregir"))</f>
        <v>OK</v>
      </c>
      <c r="AA1014" s="10">
        <f>COUNTIF(Tabla2[APELLIDOS Y NOMBRES],Tabla2[[#This Row],[APELLIDOS Y NOMBRES]])</f>
        <v>1</v>
      </c>
      <c r="AB1014" t="str">
        <f ca="1">+IFERROR(IF(Tabla2[[#This Row],[FECHA CESE/BAJA]]="","No Aplica",IF(AND(MONTH(Tabla2[[#This Row],[FECHA CESE/BAJA]])=MONTH(TODAY()-30),YEAR(Tabla2[[#This Row],[FECHA CESE/BAJA]])=YEAR(TODAY())),MONTH(TODAY()-30)&amp;"-"&amp;YEAR(TODAY()),"Borrar")),"No aplica")</f>
        <v>No Aplica</v>
      </c>
      <c r="AC1014" t="str">
        <f ca="1">+IFERROR(IF(Tabla2[[#This Row],[FECHA INICIO DE LABORES EN OBRA]]="","No Aplica",IF(AND(MONTH(Tabla2[[#This Row],[FECHA INICIO DE LABORES EN OBRA]])=MONTH(TODAY()-30),YEAR(Tabla2[[#This Row],[FECHA INICIO DE LABORES EN OBRA]])=YEAR(TODAY())),MONTH(TODAY()-30)&amp;"-"&amp;YEAR(TODAY()),"No Aplica")),"No Aplica")</f>
        <v>No Aplica</v>
      </c>
    </row>
    <row r="1015" spans="1:29" x14ac:dyDescent="0.25">
      <c r="A1015" s="2">
        <v>20603639520</v>
      </c>
      <c r="B1015" s="3" t="s">
        <v>65</v>
      </c>
      <c r="C1015" s="3" t="s">
        <v>65</v>
      </c>
      <c r="D1015" s="3" t="s">
        <v>1647</v>
      </c>
      <c r="E1015" s="3" t="s">
        <v>1648</v>
      </c>
      <c r="F1015" s="36">
        <v>28062</v>
      </c>
      <c r="G1015" s="3">
        <v>2</v>
      </c>
      <c r="H1015" s="3" t="s">
        <v>1649</v>
      </c>
      <c r="I1015" s="3" t="s">
        <v>1582</v>
      </c>
      <c r="J1015" s="3" t="s">
        <v>1650</v>
      </c>
      <c r="K1015" s="3" t="s">
        <v>1077</v>
      </c>
      <c r="L1015" s="8" t="s">
        <v>9813</v>
      </c>
      <c r="M1015" s="5"/>
      <c r="N1015" s="13" t="s">
        <v>1489</v>
      </c>
      <c r="O1015" s="5">
        <v>44298</v>
      </c>
      <c r="P1015" s="8">
        <v>1</v>
      </c>
      <c r="Q1015" s="9">
        <v>4</v>
      </c>
      <c r="R1015" s="9" t="str">
        <f>IFERROR(VLOOKUP(Tabla2[[#This Row],[CONTRATISTA PRNCIPAL]],Hoja1!$L$5:$M$9,2,FALSE),"CJV")</f>
        <v>CJV</v>
      </c>
      <c r="S1015" s="9" t="str">
        <f>IF(Tabla2[[#This Row],[EMPRESA]]=Tabla2[[#This Row],[CONTRATISTA PRNCIPAL]],"Principal","Secundaria")</f>
        <v>Principal</v>
      </c>
      <c r="T1015" s="10">
        <f>IFERROR(1/COUNTIF(Tabla2[CONTRATISTA PRNCIPAL],Tabla2[[#This Row],[CONTRATISTA PRNCIPAL]]),0)</f>
        <v>5.2910052910052907E-3</v>
      </c>
      <c r="U1015" s="33">
        <f ca="1">IF(((TODAY()-Tabla2[[#This Row],[FECHA NACIMIENTO]])/365)&lt;18,"Corregir", IF(((TODAY()-Tabla2[[#This Row],[FECHA NACIMIENTO]])/365)&gt;80, "Corregir",ROUNDDOWN(((TODAY()-Tabla2[[#This Row],[FECHA NACIMIENTO]])/365),0)))</f>
        <v>46</v>
      </c>
      <c r="V101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015" s="34" t="str">
        <f ca="1">+IF(Tabla2[[#This Row],[Edad]]="Corregir","Corregir","Ok")</f>
        <v>Ok</v>
      </c>
      <c r="X1015" s="10" t="str">
        <f>+IFERROR(VLOOKUP(Tabla2[[#This Row],[DISTRITO SEGÚN DNI]],Hoja1!$A$2:$B$55,2,FALSE),"No")</f>
        <v>No</v>
      </c>
      <c r="Y1015" s="10" t="str">
        <f>IF(OR(LOWER(Tabla2[[#This Row],[GENERO]])="masculino", LOWER(Tabla2[[#This Row],[GENERO]])="femenino"),"OK","Corregir")</f>
        <v>OK</v>
      </c>
      <c r="Z1015" s="10" t="str">
        <f>+IF(Tabla2[[#This Row],[Nro. DNI / CE]]="","Corregir",IF(LEN(Tabla2[[#This Row],[Nro. DNI / CE]])&gt;=8,"OK","Corregir"))</f>
        <v>OK</v>
      </c>
      <c r="AA1015" s="10">
        <f>COUNTIF(Tabla2[APELLIDOS Y NOMBRES],Tabla2[[#This Row],[APELLIDOS Y NOMBRES]])</f>
        <v>1</v>
      </c>
      <c r="AB1015" t="str">
        <f ca="1">+IFERROR(IF(Tabla2[[#This Row],[FECHA CESE/BAJA]]="","No Aplica",IF(AND(MONTH(Tabla2[[#This Row],[FECHA CESE/BAJA]])=MONTH(TODAY()-30),YEAR(Tabla2[[#This Row],[FECHA CESE/BAJA]])=YEAR(TODAY())),MONTH(TODAY()-30)&amp;"-"&amp;YEAR(TODAY()),"Borrar")),"No aplica")</f>
        <v>No Aplica</v>
      </c>
      <c r="AC1015" t="str">
        <f ca="1">+IFERROR(IF(Tabla2[[#This Row],[FECHA INICIO DE LABORES EN OBRA]]="","No Aplica",IF(AND(MONTH(Tabla2[[#This Row],[FECHA INICIO DE LABORES EN OBRA]])=MONTH(TODAY()-30),YEAR(Tabla2[[#This Row],[FECHA INICIO DE LABORES EN OBRA]])=YEAR(TODAY())),MONTH(TODAY()-30)&amp;"-"&amp;YEAR(TODAY()),"No Aplica")),"No Aplica")</f>
        <v>No Aplica</v>
      </c>
    </row>
    <row r="1016" spans="1:29" x14ac:dyDescent="0.25">
      <c r="A1016" s="2">
        <v>20603639520</v>
      </c>
      <c r="B1016" s="3" t="s">
        <v>65</v>
      </c>
      <c r="C1016" s="3" t="s">
        <v>65</v>
      </c>
      <c r="D1016" s="3" t="s">
        <v>802</v>
      </c>
      <c r="E1016" s="3" t="s">
        <v>803</v>
      </c>
      <c r="F1016" s="36">
        <v>33830</v>
      </c>
      <c r="G1016" s="3">
        <v>2</v>
      </c>
      <c r="H1016" s="3" t="s">
        <v>1651</v>
      </c>
      <c r="I1016" s="3" t="s">
        <v>1586</v>
      </c>
      <c r="J1016" s="3" t="s">
        <v>1652</v>
      </c>
      <c r="K1016" s="3" t="s">
        <v>93</v>
      </c>
      <c r="L1016" s="8" t="s">
        <v>9813</v>
      </c>
      <c r="M1016" s="5"/>
      <c r="N1016" s="13" t="s">
        <v>1489</v>
      </c>
      <c r="O1016" s="5">
        <v>44313</v>
      </c>
      <c r="P1016" s="8">
        <v>1</v>
      </c>
      <c r="Q1016" s="9">
        <v>4</v>
      </c>
      <c r="R1016" s="9" t="str">
        <f>IFERROR(VLOOKUP(Tabla2[[#This Row],[CONTRATISTA PRNCIPAL]],Hoja1!$L$5:$M$9,2,FALSE),"CJV")</f>
        <v>CJV</v>
      </c>
      <c r="S1016" s="9" t="str">
        <f>IF(Tabla2[[#This Row],[EMPRESA]]=Tabla2[[#This Row],[CONTRATISTA PRNCIPAL]],"Principal","Secundaria")</f>
        <v>Principal</v>
      </c>
      <c r="T1016" s="10">
        <f>IFERROR(1/COUNTIF(Tabla2[CONTRATISTA PRNCIPAL],Tabla2[[#This Row],[CONTRATISTA PRNCIPAL]]),0)</f>
        <v>5.2910052910052907E-3</v>
      </c>
      <c r="U1016" s="33">
        <f ca="1">IF(((TODAY()-Tabla2[[#This Row],[FECHA NACIMIENTO]])/365)&lt;18,"Corregir", IF(((TODAY()-Tabla2[[#This Row],[FECHA NACIMIENTO]])/365)&gt;80, "Corregir",ROUNDDOWN(((TODAY()-Tabla2[[#This Row],[FECHA NACIMIENTO]])/365),0)))</f>
        <v>31</v>
      </c>
      <c r="V101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016" s="34" t="str">
        <f ca="1">+IF(Tabla2[[#This Row],[Edad]]="Corregir","Corregir","Ok")</f>
        <v>Ok</v>
      </c>
      <c r="X1016" s="10" t="str">
        <f>+IFERROR(VLOOKUP(Tabla2[[#This Row],[DISTRITO SEGÚN DNI]],Hoja1!$A$2:$B$55,2,FALSE),"No")</f>
        <v>ATE</v>
      </c>
      <c r="Y1016" s="10" t="str">
        <f>IF(OR(LOWER(Tabla2[[#This Row],[GENERO]])="masculino", LOWER(Tabla2[[#This Row],[GENERO]])="femenino"),"OK","Corregir")</f>
        <v>OK</v>
      </c>
      <c r="Z1016" s="10" t="str">
        <f>+IF(Tabla2[[#This Row],[Nro. DNI / CE]]="","Corregir",IF(LEN(Tabla2[[#This Row],[Nro. DNI / CE]])&gt;=8,"OK","Corregir"))</f>
        <v>OK</v>
      </c>
      <c r="AA1016" s="10">
        <f>COUNTIF(Tabla2[APELLIDOS Y NOMBRES],Tabla2[[#This Row],[APELLIDOS Y NOMBRES]])</f>
        <v>1</v>
      </c>
      <c r="AB1016" t="str">
        <f ca="1">+IFERROR(IF(Tabla2[[#This Row],[FECHA CESE/BAJA]]="","No Aplica",IF(AND(MONTH(Tabla2[[#This Row],[FECHA CESE/BAJA]])=MONTH(TODAY()-30),YEAR(Tabla2[[#This Row],[FECHA CESE/BAJA]])=YEAR(TODAY())),MONTH(TODAY()-30)&amp;"-"&amp;YEAR(TODAY()),"Borrar")),"No aplica")</f>
        <v>No Aplica</v>
      </c>
      <c r="AC1016" t="str">
        <f ca="1">+IFERROR(IF(Tabla2[[#This Row],[FECHA INICIO DE LABORES EN OBRA]]="","No Aplica",IF(AND(MONTH(Tabla2[[#This Row],[FECHA INICIO DE LABORES EN OBRA]])=MONTH(TODAY()-30),YEAR(Tabla2[[#This Row],[FECHA INICIO DE LABORES EN OBRA]])=YEAR(TODAY())),MONTH(TODAY()-30)&amp;"-"&amp;YEAR(TODAY()),"No Aplica")),"No Aplica")</f>
        <v>No Aplica</v>
      </c>
    </row>
    <row r="1017" spans="1:29" x14ac:dyDescent="0.25">
      <c r="A1017" s="2">
        <v>20603639520</v>
      </c>
      <c r="B1017" s="3" t="s">
        <v>65</v>
      </c>
      <c r="C1017" s="3" t="s">
        <v>65</v>
      </c>
      <c r="D1017" s="3" t="s">
        <v>1653</v>
      </c>
      <c r="E1017" s="3" t="s">
        <v>1654</v>
      </c>
      <c r="F1017" s="36">
        <v>34195</v>
      </c>
      <c r="G1017" s="3">
        <v>2</v>
      </c>
      <c r="H1017" s="3" t="s">
        <v>1643</v>
      </c>
      <c r="I1017" s="3" t="s">
        <v>1586</v>
      </c>
      <c r="J1017" s="3" t="s">
        <v>1655</v>
      </c>
      <c r="K1017" s="3" t="s">
        <v>1063</v>
      </c>
      <c r="L1017" s="8" t="s">
        <v>9813</v>
      </c>
      <c r="M1017" s="5"/>
      <c r="N1017" s="13" t="s">
        <v>1489</v>
      </c>
      <c r="O1017" s="5">
        <v>44321</v>
      </c>
      <c r="P1017" s="8">
        <v>1</v>
      </c>
      <c r="Q1017" s="9">
        <v>4</v>
      </c>
      <c r="R1017" s="9" t="str">
        <f>IFERROR(VLOOKUP(Tabla2[[#This Row],[CONTRATISTA PRNCIPAL]],Hoja1!$L$5:$M$9,2,FALSE),"CJV")</f>
        <v>CJV</v>
      </c>
      <c r="S1017" s="9" t="str">
        <f>IF(Tabla2[[#This Row],[EMPRESA]]=Tabla2[[#This Row],[CONTRATISTA PRNCIPAL]],"Principal","Secundaria")</f>
        <v>Principal</v>
      </c>
      <c r="T1017" s="10">
        <f>IFERROR(1/COUNTIF(Tabla2[CONTRATISTA PRNCIPAL],Tabla2[[#This Row],[CONTRATISTA PRNCIPAL]]),0)</f>
        <v>5.2910052910052907E-3</v>
      </c>
      <c r="U1017" s="33">
        <f ca="1">IF(((TODAY()-Tabla2[[#This Row],[FECHA NACIMIENTO]])/365)&lt;18,"Corregir", IF(((TODAY()-Tabla2[[#This Row],[FECHA NACIMIENTO]])/365)&gt;80, "Corregir",ROUNDDOWN(((TODAY()-Tabla2[[#This Row],[FECHA NACIMIENTO]])/365),0)))</f>
        <v>30</v>
      </c>
      <c r="V101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017" s="34" t="str">
        <f ca="1">+IF(Tabla2[[#This Row],[Edad]]="Corregir","Corregir","Ok")</f>
        <v>Ok</v>
      </c>
      <c r="X1017" s="10" t="str">
        <f>+IFERROR(VLOOKUP(Tabla2[[#This Row],[DISTRITO SEGÚN DNI]],Hoja1!$A$2:$B$55,2,FALSE),"No")</f>
        <v>No</v>
      </c>
      <c r="Y1017" s="10" t="str">
        <f>IF(OR(LOWER(Tabla2[[#This Row],[GENERO]])="masculino", LOWER(Tabla2[[#This Row],[GENERO]])="femenino"),"OK","Corregir")</f>
        <v>OK</v>
      </c>
      <c r="Z1017" s="10" t="str">
        <f>+IF(Tabla2[[#This Row],[Nro. DNI / CE]]="","Corregir",IF(LEN(Tabla2[[#This Row],[Nro. DNI / CE]])&gt;=8,"OK","Corregir"))</f>
        <v>OK</v>
      </c>
      <c r="AA1017" s="10">
        <f>COUNTIF(Tabla2[APELLIDOS Y NOMBRES],Tabla2[[#This Row],[APELLIDOS Y NOMBRES]])</f>
        <v>1</v>
      </c>
      <c r="AB1017" t="str">
        <f ca="1">+IFERROR(IF(Tabla2[[#This Row],[FECHA CESE/BAJA]]="","No Aplica",IF(AND(MONTH(Tabla2[[#This Row],[FECHA CESE/BAJA]])=MONTH(TODAY()-30),YEAR(Tabla2[[#This Row],[FECHA CESE/BAJA]])=YEAR(TODAY())),MONTH(TODAY()-30)&amp;"-"&amp;YEAR(TODAY()),"Borrar")),"No aplica")</f>
        <v>No Aplica</v>
      </c>
      <c r="AC1017" t="str">
        <f ca="1">+IFERROR(IF(Tabla2[[#This Row],[FECHA INICIO DE LABORES EN OBRA]]="","No Aplica",IF(AND(MONTH(Tabla2[[#This Row],[FECHA INICIO DE LABORES EN OBRA]])=MONTH(TODAY()-30),YEAR(Tabla2[[#This Row],[FECHA INICIO DE LABORES EN OBRA]])=YEAR(TODAY())),MONTH(TODAY()-30)&amp;"-"&amp;YEAR(TODAY()),"No Aplica")),"No Aplica")</f>
        <v>No Aplica</v>
      </c>
    </row>
    <row r="1018" spans="1:29" x14ac:dyDescent="0.25">
      <c r="A1018" s="2">
        <v>20603639520</v>
      </c>
      <c r="B1018" s="3" t="s">
        <v>65</v>
      </c>
      <c r="C1018" s="3" t="s">
        <v>65</v>
      </c>
      <c r="D1018" s="3" t="s">
        <v>1656</v>
      </c>
      <c r="E1018" s="3" t="s">
        <v>1657</v>
      </c>
      <c r="F1018" s="36">
        <v>29604</v>
      </c>
      <c r="G1018" s="3">
        <v>2</v>
      </c>
      <c r="H1018" s="3" t="s">
        <v>1658</v>
      </c>
      <c r="I1018" s="3" t="s">
        <v>1631</v>
      </c>
      <c r="J1018" s="3" t="s">
        <v>1659</v>
      </c>
      <c r="K1018" s="3" t="s">
        <v>1660</v>
      </c>
      <c r="L1018" s="8" t="s">
        <v>9813</v>
      </c>
      <c r="M1018" s="5"/>
      <c r="N1018" s="13" t="s">
        <v>1627</v>
      </c>
      <c r="O1018" s="5">
        <v>44322</v>
      </c>
      <c r="P1018" s="8">
        <v>1</v>
      </c>
      <c r="Q1018" s="9">
        <v>4</v>
      </c>
      <c r="R1018" s="9" t="str">
        <f>IFERROR(VLOOKUP(Tabla2[[#This Row],[CONTRATISTA PRNCIPAL]],Hoja1!$L$5:$M$9,2,FALSE),"CJV")</f>
        <v>CJV</v>
      </c>
      <c r="S1018" s="9" t="str">
        <f>IF(Tabla2[[#This Row],[EMPRESA]]=Tabla2[[#This Row],[CONTRATISTA PRNCIPAL]],"Principal","Secundaria")</f>
        <v>Principal</v>
      </c>
      <c r="T1018" s="10">
        <f>IFERROR(1/COUNTIF(Tabla2[CONTRATISTA PRNCIPAL],Tabla2[[#This Row],[CONTRATISTA PRNCIPAL]]),0)</f>
        <v>5.2910052910052907E-3</v>
      </c>
      <c r="U1018" s="33">
        <f ca="1">IF(((TODAY()-Tabla2[[#This Row],[FECHA NACIMIENTO]])/365)&lt;18,"Corregir", IF(((TODAY()-Tabla2[[#This Row],[FECHA NACIMIENTO]])/365)&gt;80, "Corregir",ROUNDDOWN(((TODAY()-Tabla2[[#This Row],[FECHA NACIMIENTO]])/365),0)))</f>
        <v>42</v>
      </c>
      <c r="V101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018" s="34" t="str">
        <f ca="1">+IF(Tabla2[[#This Row],[Edad]]="Corregir","Corregir","Ok")</f>
        <v>Ok</v>
      </c>
      <c r="X1018" s="10" t="str">
        <f>+IFERROR(VLOOKUP(Tabla2[[#This Row],[DISTRITO SEGÚN DNI]],Hoja1!$A$2:$B$55,2,FALSE),"No")</f>
        <v>No</v>
      </c>
      <c r="Y1018" s="10" t="str">
        <f>IF(OR(LOWER(Tabla2[[#This Row],[GENERO]])="masculino", LOWER(Tabla2[[#This Row],[GENERO]])="femenino"),"OK","Corregir")</f>
        <v>OK</v>
      </c>
      <c r="Z1018" s="10" t="str">
        <f>+IF(Tabla2[[#This Row],[Nro. DNI / CE]]="","Corregir",IF(LEN(Tabla2[[#This Row],[Nro. DNI / CE]])&gt;=8,"OK","Corregir"))</f>
        <v>OK</v>
      </c>
      <c r="AA1018" s="10">
        <f>COUNTIF(Tabla2[APELLIDOS Y NOMBRES],Tabla2[[#This Row],[APELLIDOS Y NOMBRES]])</f>
        <v>1</v>
      </c>
      <c r="AB1018" t="str">
        <f ca="1">+IFERROR(IF(Tabla2[[#This Row],[FECHA CESE/BAJA]]="","No Aplica",IF(AND(MONTH(Tabla2[[#This Row],[FECHA CESE/BAJA]])=MONTH(TODAY()-30),YEAR(Tabla2[[#This Row],[FECHA CESE/BAJA]])=YEAR(TODAY())),MONTH(TODAY()-30)&amp;"-"&amp;YEAR(TODAY()),"Borrar")),"No aplica")</f>
        <v>No Aplica</v>
      </c>
      <c r="AC1018" t="str">
        <f ca="1">+IFERROR(IF(Tabla2[[#This Row],[FECHA INICIO DE LABORES EN OBRA]]="","No Aplica",IF(AND(MONTH(Tabla2[[#This Row],[FECHA INICIO DE LABORES EN OBRA]])=MONTH(TODAY()-30),YEAR(Tabla2[[#This Row],[FECHA INICIO DE LABORES EN OBRA]])=YEAR(TODAY())),MONTH(TODAY()-30)&amp;"-"&amp;YEAR(TODAY()),"No Aplica")),"No Aplica")</f>
        <v>No Aplica</v>
      </c>
    </row>
    <row r="1019" spans="1:29" x14ac:dyDescent="0.25">
      <c r="A1019" s="2">
        <v>20603639520</v>
      </c>
      <c r="B1019" s="3" t="s">
        <v>65</v>
      </c>
      <c r="C1019" s="3" t="s">
        <v>65</v>
      </c>
      <c r="D1019" s="3" t="s">
        <v>804</v>
      </c>
      <c r="E1019" s="3" t="s">
        <v>805</v>
      </c>
      <c r="F1019" s="36">
        <v>31973</v>
      </c>
      <c r="G1019" s="3">
        <v>1</v>
      </c>
      <c r="H1019" s="3" t="s">
        <v>1585</v>
      </c>
      <c r="I1019" s="3" t="s">
        <v>1582</v>
      </c>
      <c r="J1019" s="3" t="s">
        <v>1661</v>
      </c>
      <c r="K1019" s="3" t="s">
        <v>93</v>
      </c>
      <c r="L1019" s="8" t="s">
        <v>9813</v>
      </c>
      <c r="M1019" s="5"/>
      <c r="N1019" s="13" t="s">
        <v>1489</v>
      </c>
      <c r="O1019" s="5">
        <v>44329</v>
      </c>
      <c r="P1019" s="8">
        <v>1</v>
      </c>
      <c r="Q1019" s="9">
        <v>1</v>
      </c>
      <c r="R1019" s="9" t="str">
        <f>IFERROR(VLOOKUP(Tabla2[[#This Row],[CONTRATISTA PRNCIPAL]],Hoja1!$L$5:$M$9,2,FALSE),"CJV")</f>
        <v>CJV</v>
      </c>
      <c r="S1019" s="9" t="str">
        <f>IF(Tabla2[[#This Row],[EMPRESA]]=Tabla2[[#This Row],[CONTRATISTA PRNCIPAL]],"Principal","Secundaria")</f>
        <v>Principal</v>
      </c>
      <c r="T1019" s="10">
        <f>IFERROR(1/COUNTIF(Tabla2[CONTRATISTA PRNCIPAL],Tabla2[[#This Row],[CONTRATISTA PRNCIPAL]]),0)</f>
        <v>5.2910052910052907E-3</v>
      </c>
      <c r="U1019" s="33">
        <f ca="1">IF(((TODAY()-Tabla2[[#This Row],[FECHA NACIMIENTO]])/365)&lt;18,"Corregir", IF(((TODAY()-Tabla2[[#This Row],[FECHA NACIMIENTO]])/365)&gt;80, "Corregir",ROUNDDOWN(((TODAY()-Tabla2[[#This Row],[FECHA NACIMIENTO]])/365),0)))</f>
        <v>36</v>
      </c>
      <c r="V101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019" s="34" t="str">
        <f ca="1">+IF(Tabla2[[#This Row],[Edad]]="Corregir","Corregir","Ok")</f>
        <v>Ok</v>
      </c>
      <c r="X1019" s="10" t="str">
        <f>+IFERROR(VLOOKUP(Tabla2[[#This Row],[DISTRITO SEGÚN DNI]],Hoja1!$A$2:$B$55,2,FALSE),"No")</f>
        <v>ATE</v>
      </c>
      <c r="Y1019" s="10" t="str">
        <f>IF(OR(LOWER(Tabla2[[#This Row],[GENERO]])="masculino", LOWER(Tabla2[[#This Row],[GENERO]])="femenino"),"OK","Corregir")</f>
        <v>OK</v>
      </c>
      <c r="Z1019" s="10" t="str">
        <f>+IF(Tabla2[[#This Row],[Nro. DNI / CE]]="","Corregir",IF(LEN(Tabla2[[#This Row],[Nro. DNI / CE]])&gt;=8,"OK","Corregir"))</f>
        <v>OK</v>
      </c>
      <c r="AA1019" s="10">
        <f>COUNTIF(Tabla2[APELLIDOS Y NOMBRES],Tabla2[[#This Row],[APELLIDOS Y NOMBRES]])</f>
        <v>1</v>
      </c>
      <c r="AB1019" t="str">
        <f ca="1">+IFERROR(IF(Tabla2[[#This Row],[FECHA CESE/BAJA]]="","No Aplica",IF(AND(MONTH(Tabla2[[#This Row],[FECHA CESE/BAJA]])=MONTH(TODAY()-30),YEAR(Tabla2[[#This Row],[FECHA CESE/BAJA]])=YEAR(TODAY())),MONTH(TODAY()-30)&amp;"-"&amp;YEAR(TODAY()),"Borrar")),"No aplica")</f>
        <v>No Aplica</v>
      </c>
      <c r="AC1019" t="str">
        <f ca="1">+IFERROR(IF(Tabla2[[#This Row],[FECHA INICIO DE LABORES EN OBRA]]="","No Aplica",IF(AND(MONTH(Tabla2[[#This Row],[FECHA INICIO DE LABORES EN OBRA]])=MONTH(TODAY()-30),YEAR(Tabla2[[#This Row],[FECHA INICIO DE LABORES EN OBRA]])=YEAR(TODAY())),MONTH(TODAY()-30)&amp;"-"&amp;YEAR(TODAY()),"No Aplica")),"No Aplica")</f>
        <v>No Aplica</v>
      </c>
    </row>
    <row r="1020" spans="1:29" x14ac:dyDescent="0.25">
      <c r="A1020" s="2">
        <v>20603639520</v>
      </c>
      <c r="B1020" s="3" t="s">
        <v>65</v>
      </c>
      <c r="C1020" s="3" t="s">
        <v>65</v>
      </c>
      <c r="D1020" s="3" t="s">
        <v>1662</v>
      </c>
      <c r="E1020" s="3" t="s">
        <v>1663</v>
      </c>
      <c r="F1020" s="36">
        <v>32836</v>
      </c>
      <c r="G1020" s="3">
        <v>2</v>
      </c>
      <c r="H1020" s="3" t="s">
        <v>1664</v>
      </c>
      <c r="I1020" s="3" t="s">
        <v>1631</v>
      </c>
      <c r="J1020" s="3" t="s">
        <v>1665</v>
      </c>
      <c r="K1020" s="3" t="s">
        <v>1077</v>
      </c>
      <c r="L1020" s="8" t="s">
        <v>9813</v>
      </c>
      <c r="M1020" s="5"/>
      <c r="N1020" s="13" t="s">
        <v>1489</v>
      </c>
      <c r="O1020" s="5">
        <v>44333</v>
      </c>
      <c r="P1020" s="8">
        <v>1</v>
      </c>
      <c r="Q1020" s="9">
        <v>4</v>
      </c>
      <c r="R1020" s="9" t="str">
        <f>IFERROR(VLOOKUP(Tabla2[[#This Row],[CONTRATISTA PRNCIPAL]],Hoja1!$L$5:$M$9,2,FALSE),"CJV")</f>
        <v>CJV</v>
      </c>
      <c r="S1020" s="9" t="str">
        <f>IF(Tabla2[[#This Row],[EMPRESA]]=Tabla2[[#This Row],[CONTRATISTA PRNCIPAL]],"Principal","Secundaria")</f>
        <v>Principal</v>
      </c>
      <c r="T1020" s="10">
        <f>IFERROR(1/COUNTIF(Tabla2[CONTRATISTA PRNCIPAL],Tabla2[[#This Row],[CONTRATISTA PRNCIPAL]]),0)</f>
        <v>5.2910052910052907E-3</v>
      </c>
      <c r="U1020" s="33">
        <f ca="1">IF(((TODAY()-Tabla2[[#This Row],[FECHA NACIMIENTO]])/365)&lt;18,"Corregir", IF(((TODAY()-Tabla2[[#This Row],[FECHA NACIMIENTO]])/365)&gt;80, "Corregir",ROUNDDOWN(((TODAY()-Tabla2[[#This Row],[FECHA NACIMIENTO]])/365),0)))</f>
        <v>33</v>
      </c>
      <c r="V102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020" s="34" t="str">
        <f ca="1">+IF(Tabla2[[#This Row],[Edad]]="Corregir","Corregir","Ok")</f>
        <v>Ok</v>
      </c>
      <c r="X1020" s="10" t="str">
        <f>+IFERROR(VLOOKUP(Tabla2[[#This Row],[DISTRITO SEGÚN DNI]],Hoja1!$A$2:$B$55,2,FALSE),"No")</f>
        <v>No</v>
      </c>
      <c r="Y1020" s="10" t="str">
        <f>IF(OR(LOWER(Tabla2[[#This Row],[GENERO]])="masculino", LOWER(Tabla2[[#This Row],[GENERO]])="femenino"),"OK","Corregir")</f>
        <v>OK</v>
      </c>
      <c r="Z1020" s="10" t="str">
        <f>+IF(Tabla2[[#This Row],[Nro. DNI / CE]]="","Corregir",IF(LEN(Tabla2[[#This Row],[Nro. DNI / CE]])&gt;=8,"OK","Corregir"))</f>
        <v>OK</v>
      </c>
      <c r="AA1020" s="10">
        <f>COUNTIF(Tabla2[APELLIDOS Y NOMBRES],Tabla2[[#This Row],[APELLIDOS Y NOMBRES]])</f>
        <v>1</v>
      </c>
      <c r="AB1020" t="str">
        <f ca="1">+IFERROR(IF(Tabla2[[#This Row],[FECHA CESE/BAJA]]="","No Aplica",IF(AND(MONTH(Tabla2[[#This Row],[FECHA CESE/BAJA]])=MONTH(TODAY()-30),YEAR(Tabla2[[#This Row],[FECHA CESE/BAJA]])=YEAR(TODAY())),MONTH(TODAY()-30)&amp;"-"&amp;YEAR(TODAY()),"Borrar")),"No aplica")</f>
        <v>No Aplica</v>
      </c>
      <c r="AC1020" t="str">
        <f ca="1">+IFERROR(IF(Tabla2[[#This Row],[FECHA INICIO DE LABORES EN OBRA]]="","No Aplica",IF(AND(MONTH(Tabla2[[#This Row],[FECHA INICIO DE LABORES EN OBRA]])=MONTH(TODAY()-30),YEAR(Tabla2[[#This Row],[FECHA INICIO DE LABORES EN OBRA]])=YEAR(TODAY())),MONTH(TODAY()-30)&amp;"-"&amp;YEAR(TODAY()),"No Aplica")),"No Aplica")</f>
        <v>No Aplica</v>
      </c>
    </row>
    <row r="1021" spans="1:29" x14ac:dyDescent="0.25">
      <c r="A1021" s="2">
        <v>20603639520</v>
      </c>
      <c r="B1021" s="3" t="s">
        <v>65</v>
      </c>
      <c r="C1021" s="3" t="s">
        <v>65</v>
      </c>
      <c r="D1021" s="3" t="s">
        <v>1666</v>
      </c>
      <c r="E1021" s="3" t="s">
        <v>1667</v>
      </c>
      <c r="F1021" s="36">
        <v>29152</v>
      </c>
      <c r="G1021" s="3">
        <v>2</v>
      </c>
      <c r="H1021" s="3" t="s">
        <v>1668</v>
      </c>
      <c r="I1021" s="3" t="s">
        <v>1586</v>
      </c>
      <c r="J1021" s="3" t="s">
        <v>1669</v>
      </c>
      <c r="K1021" s="3" t="s">
        <v>1044</v>
      </c>
      <c r="L1021" s="8" t="s">
        <v>9813</v>
      </c>
      <c r="M1021" s="5"/>
      <c r="N1021" s="13" t="s">
        <v>1489</v>
      </c>
      <c r="O1021" s="5">
        <v>44339</v>
      </c>
      <c r="P1021" s="8">
        <v>1</v>
      </c>
      <c r="Q1021" s="9">
        <v>4</v>
      </c>
      <c r="R1021" s="9" t="str">
        <f>IFERROR(VLOOKUP(Tabla2[[#This Row],[CONTRATISTA PRNCIPAL]],Hoja1!$L$5:$M$9,2,FALSE),"CJV")</f>
        <v>CJV</v>
      </c>
      <c r="S1021" s="9" t="str">
        <f>IF(Tabla2[[#This Row],[EMPRESA]]=Tabla2[[#This Row],[CONTRATISTA PRNCIPAL]],"Principal","Secundaria")</f>
        <v>Principal</v>
      </c>
      <c r="T1021" s="10">
        <f>IFERROR(1/COUNTIF(Tabla2[CONTRATISTA PRNCIPAL],Tabla2[[#This Row],[CONTRATISTA PRNCIPAL]]),0)</f>
        <v>5.2910052910052907E-3</v>
      </c>
      <c r="U1021" s="33">
        <f ca="1">IF(((TODAY()-Tabla2[[#This Row],[FECHA NACIMIENTO]])/365)&lt;18,"Corregir", IF(((TODAY()-Tabla2[[#This Row],[FECHA NACIMIENTO]])/365)&gt;80, "Corregir",ROUNDDOWN(((TODAY()-Tabla2[[#This Row],[FECHA NACIMIENTO]])/365),0)))</f>
        <v>43</v>
      </c>
      <c r="V102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021" s="34" t="str">
        <f ca="1">+IF(Tabla2[[#This Row],[Edad]]="Corregir","Corregir","Ok")</f>
        <v>Ok</v>
      </c>
      <c r="X1021" s="10" t="str">
        <f>+IFERROR(VLOOKUP(Tabla2[[#This Row],[DISTRITO SEGÚN DNI]],Hoja1!$A$2:$B$55,2,FALSE),"No")</f>
        <v>No</v>
      </c>
      <c r="Y1021" s="10" t="str">
        <f>IF(OR(LOWER(Tabla2[[#This Row],[GENERO]])="masculino", LOWER(Tabla2[[#This Row],[GENERO]])="femenino"),"OK","Corregir")</f>
        <v>OK</v>
      </c>
      <c r="Z1021" s="10" t="str">
        <f>+IF(Tabla2[[#This Row],[Nro. DNI / CE]]="","Corregir",IF(LEN(Tabla2[[#This Row],[Nro. DNI / CE]])&gt;=8,"OK","Corregir"))</f>
        <v>OK</v>
      </c>
      <c r="AA1021" s="10">
        <f>COUNTIF(Tabla2[APELLIDOS Y NOMBRES],Tabla2[[#This Row],[APELLIDOS Y NOMBRES]])</f>
        <v>1</v>
      </c>
      <c r="AB1021" t="str">
        <f ca="1">+IFERROR(IF(Tabla2[[#This Row],[FECHA CESE/BAJA]]="","No Aplica",IF(AND(MONTH(Tabla2[[#This Row],[FECHA CESE/BAJA]])=MONTH(TODAY()-30),YEAR(Tabla2[[#This Row],[FECHA CESE/BAJA]])=YEAR(TODAY())),MONTH(TODAY()-30)&amp;"-"&amp;YEAR(TODAY()),"Borrar")),"No aplica")</f>
        <v>No Aplica</v>
      </c>
      <c r="AC1021" t="str">
        <f ca="1">+IFERROR(IF(Tabla2[[#This Row],[FECHA INICIO DE LABORES EN OBRA]]="","No Aplica",IF(AND(MONTH(Tabla2[[#This Row],[FECHA INICIO DE LABORES EN OBRA]])=MONTH(TODAY()-30),YEAR(Tabla2[[#This Row],[FECHA INICIO DE LABORES EN OBRA]])=YEAR(TODAY())),MONTH(TODAY()-30)&amp;"-"&amp;YEAR(TODAY()),"No Aplica")),"No Aplica")</f>
        <v>No Aplica</v>
      </c>
    </row>
    <row r="1022" spans="1:29" x14ac:dyDescent="0.25">
      <c r="A1022" s="2">
        <v>20603639520</v>
      </c>
      <c r="B1022" s="3" t="s">
        <v>65</v>
      </c>
      <c r="C1022" s="3" t="s">
        <v>65</v>
      </c>
      <c r="D1022" s="3" t="s">
        <v>806</v>
      </c>
      <c r="E1022" s="3" t="s">
        <v>807</v>
      </c>
      <c r="F1022" s="36">
        <v>33821</v>
      </c>
      <c r="G1022" s="3">
        <v>1</v>
      </c>
      <c r="H1022" s="3" t="s">
        <v>1478</v>
      </c>
      <c r="I1022" s="3" t="s">
        <v>1586</v>
      </c>
      <c r="J1022" s="3" t="s">
        <v>1670</v>
      </c>
      <c r="K1022" s="3" t="s">
        <v>93</v>
      </c>
      <c r="L1022" s="8" t="s">
        <v>9813</v>
      </c>
      <c r="M1022" s="5"/>
      <c r="N1022" s="13" t="s">
        <v>1489</v>
      </c>
      <c r="O1022" s="5">
        <v>44341</v>
      </c>
      <c r="P1022" s="8">
        <v>1</v>
      </c>
      <c r="Q1022" s="9">
        <v>1</v>
      </c>
      <c r="R1022" s="9" t="str">
        <f>IFERROR(VLOOKUP(Tabla2[[#This Row],[CONTRATISTA PRNCIPAL]],Hoja1!$L$5:$M$9,2,FALSE),"CJV")</f>
        <v>CJV</v>
      </c>
      <c r="S1022" s="9" t="str">
        <f>IF(Tabla2[[#This Row],[EMPRESA]]=Tabla2[[#This Row],[CONTRATISTA PRNCIPAL]],"Principal","Secundaria")</f>
        <v>Principal</v>
      </c>
      <c r="T1022" s="10">
        <f>IFERROR(1/COUNTIF(Tabla2[CONTRATISTA PRNCIPAL],Tabla2[[#This Row],[CONTRATISTA PRNCIPAL]]),0)</f>
        <v>5.2910052910052907E-3</v>
      </c>
      <c r="U1022" s="33">
        <f ca="1">IF(((TODAY()-Tabla2[[#This Row],[FECHA NACIMIENTO]])/365)&lt;18,"Corregir", IF(((TODAY()-Tabla2[[#This Row],[FECHA NACIMIENTO]])/365)&gt;80, "Corregir",ROUNDDOWN(((TODAY()-Tabla2[[#This Row],[FECHA NACIMIENTO]])/365),0)))</f>
        <v>31</v>
      </c>
      <c r="V102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022" s="34" t="str">
        <f ca="1">+IF(Tabla2[[#This Row],[Edad]]="Corregir","Corregir","Ok")</f>
        <v>Ok</v>
      </c>
      <c r="X1022" s="10" t="str">
        <f>+IFERROR(VLOOKUP(Tabla2[[#This Row],[DISTRITO SEGÚN DNI]],Hoja1!$A$2:$B$55,2,FALSE),"No")</f>
        <v>ATE</v>
      </c>
      <c r="Y1022" s="10" t="str">
        <f>IF(OR(LOWER(Tabla2[[#This Row],[GENERO]])="masculino", LOWER(Tabla2[[#This Row],[GENERO]])="femenino"),"OK","Corregir")</f>
        <v>OK</v>
      </c>
      <c r="Z1022" s="10" t="str">
        <f>+IF(Tabla2[[#This Row],[Nro. DNI / CE]]="","Corregir",IF(LEN(Tabla2[[#This Row],[Nro. DNI / CE]])&gt;=8,"OK","Corregir"))</f>
        <v>OK</v>
      </c>
      <c r="AA1022" s="10">
        <f>COUNTIF(Tabla2[APELLIDOS Y NOMBRES],Tabla2[[#This Row],[APELLIDOS Y NOMBRES]])</f>
        <v>1</v>
      </c>
      <c r="AB1022" t="str">
        <f ca="1">+IFERROR(IF(Tabla2[[#This Row],[FECHA CESE/BAJA]]="","No Aplica",IF(AND(MONTH(Tabla2[[#This Row],[FECHA CESE/BAJA]])=MONTH(TODAY()-30),YEAR(Tabla2[[#This Row],[FECHA CESE/BAJA]])=YEAR(TODAY())),MONTH(TODAY()-30)&amp;"-"&amp;YEAR(TODAY()),"Borrar")),"No aplica")</f>
        <v>No Aplica</v>
      </c>
      <c r="AC1022" t="str">
        <f ca="1">+IFERROR(IF(Tabla2[[#This Row],[FECHA INICIO DE LABORES EN OBRA]]="","No Aplica",IF(AND(MONTH(Tabla2[[#This Row],[FECHA INICIO DE LABORES EN OBRA]])=MONTH(TODAY()-30),YEAR(Tabla2[[#This Row],[FECHA INICIO DE LABORES EN OBRA]])=YEAR(TODAY())),MONTH(TODAY()-30)&amp;"-"&amp;YEAR(TODAY()),"No Aplica")),"No Aplica")</f>
        <v>No Aplica</v>
      </c>
    </row>
    <row r="1023" spans="1:29" x14ac:dyDescent="0.25">
      <c r="A1023" s="2">
        <v>20603639520</v>
      </c>
      <c r="B1023" s="3" t="s">
        <v>65</v>
      </c>
      <c r="C1023" s="3" t="s">
        <v>65</v>
      </c>
      <c r="D1023" s="3" t="s">
        <v>1671</v>
      </c>
      <c r="E1023" s="3" t="s">
        <v>1672</v>
      </c>
      <c r="F1023" s="36">
        <v>28002</v>
      </c>
      <c r="G1023" s="3">
        <v>2</v>
      </c>
      <c r="H1023" s="3" t="s">
        <v>1673</v>
      </c>
      <c r="I1023" s="3" t="s">
        <v>1631</v>
      </c>
      <c r="J1023" s="3" t="s">
        <v>1674</v>
      </c>
      <c r="K1023" s="3" t="s">
        <v>1077</v>
      </c>
      <c r="L1023" s="8" t="s">
        <v>9813</v>
      </c>
      <c r="M1023" s="5"/>
      <c r="N1023" s="13" t="s">
        <v>1489</v>
      </c>
      <c r="O1023" s="5">
        <v>44343</v>
      </c>
      <c r="P1023" s="8">
        <v>1</v>
      </c>
      <c r="Q1023" s="9">
        <v>4</v>
      </c>
      <c r="R1023" s="9" t="str">
        <f>IFERROR(VLOOKUP(Tabla2[[#This Row],[CONTRATISTA PRNCIPAL]],Hoja1!$L$5:$M$9,2,FALSE),"CJV")</f>
        <v>CJV</v>
      </c>
      <c r="S1023" s="9" t="str">
        <f>IF(Tabla2[[#This Row],[EMPRESA]]=Tabla2[[#This Row],[CONTRATISTA PRNCIPAL]],"Principal","Secundaria")</f>
        <v>Principal</v>
      </c>
      <c r="T1023" s="10">
        <f>IFERROR(1/COUNTIF(Tabla2[CONTRATISTA PRNCIPAL],Tabla2[[#This Row],[CONTRATISTA PRNCIPAL]]),0)</f>
        <v>5.2910052910052907E-3</v>
      </c>
      <c r="U1023" s="33">
        <f ca="1">IF(((TODAY()-Tabla2[[#This Row],[FECHA NACIMIENTO]])/365)&lt;18,"Corregir", IF(((TODAY()-Tabla2[[#This Row],[FECHA NACIMIENTO]])/365)&gt;80, "Corregir",ROUNDDOWN(((TODAY()-Tabla2[[#This Row],[FECHA NACIMIENTO]])/365),0)))</f>
        <v>47</v>
      </c>
      <c r="V102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023" s="34" t="str">
        <f ca="1">+IF(Tabla2[[#This Row],[Edad]]="Corregir","Corregir","Ok")</f>
        <v>Ok</v>
      </c>
      <c r="X1023" s="10" t="str">
        <f>+IFERROR(VLOOKUP(Tabla2[[#This Row],[DISTRITO SEGÚN DNI]],Hoja1!$A$2:$B$55,2,FALSE),"No")</f>
        <v>No</v>
      </c>
      <c r="Y1023" s="10" t="str">
        <f>IF(OR(LOWER(Tabla2[[#This Row],[GENERO]])="masculino", LOWER(Tabla2[[#This Row],[GENERO]])="femenino"),"OK","Corregir")</f>
        <v>OK</v>
      </c>
      <c r="Z1023" s="10" t="str">
        <f>+IF(Tabla2[[#This Row],[Nro. DNI / CE]]="","Corregir",IF(LEN(Tabla2[[#This Row],[Nro. DNI / CE]])&gt;=8,"OK","Corregir"))</f>
        <v>OK</v>
      </c>
      <c r="AA1023" s="10">
        <f>COUNTIF(Tabla2[APELLIDOS Y NOMBRES],Tabla2[[#This Row],[APELLIDOS Y NOMBRES]])</f>
        <v>1</v>
      </c>
      <c r="AB1023" t="str">
        <f ca="1">+IFERROR(IF(Tabla2[[#This Row],[FECHA CESE/BAJA]]="","No Aplica",IF(AND(MONTH(Tabla2[[#This Row],[FECHA CESE/BAJA]])=MONTH(TODAY()-30),YEAR(Tabla2[[#This Row],[FECHA CESE/BAJA]])=YEAR(TODAY())),MONTH(TODAY()-30)&amp;"-"&amp;YEAR(TODAY()),"Borrar")),"No aplica")</f>
        <v>No Aplica</v>
      </c>
      <c r="AC1023" t="str">
        <f ca="1">+IFERROR(IF(Tabla2[[#This Row],[FECHA INICIO DE LABORES EN OBRA]]="","No Aplica",IF(AND(MONTH(Tabla2[[#This Row],[FECHA INICIO DE LABORES EN OBRA]])=MONTH(TODAY()-30),YEAR(Tabla2[[#This Row],[FECHA INICIO DE LABORES EN OBRA]])=YEAR(TODAY())),MONTH(TODAY()-30)&amp;"-"&amp;YEAR(TODAY()),"No Aplica")),"No Aplica")</f>
        <v>No Aplica</v>
      </c>
    </row>
    <row r="1024" spans="1:29" x14ac:dyDescent="0.25">
      <c r="A1024" s="2">
        <v>20603639520</v>
      </c>
      <c r="B1024" s="3" t="s">
        <v>65</v>
      </c>
      <c r="C1024" s="3" t="s">
        <v>65</v>
      </c>
      <c r="D1024" s="3" t="s">
        <v>1675</v>
      </c>
      <c r="E1024" s="3" t="s">
        <v>1676</v>
      </c>
      <c r="F1024" s="36">
        <v>29336</v>
      </c>
      <c r="G1024" s="3">
        <v>1</v>
      </c>
      <c r="H1024" s="3" t="s">
        <v>1677</v>
      </c>
      <c r="I1024" s="3" t="s">
        <v>1631</v>
      </c>
      <c r="J1024" s="3" t="s">
        <v>1678</v>
      </c>
      <c r="K1024" s="3" t="s">
        <v>1042</v>
      </c>
      <c r="L1024" s="8" t="s">
        <v>9813</v>
      </c>
      <c r="M1024" s="5"/>
      <c r="N1024" s="13" t="s">
        <v>1489</v>
      </c>
      <c r="O1024" s="5">
        <v>44384</v>
      </c>
      <c r="P1024" s="8">
        <v>1</v>
      </c>
      <c r="Q1024" s="9">
        <v>1</v>
      </c>
      <c r="R1024" s="9" t="str">
        <f>IFERROR(VLOOKUP(Tabla2[[#This Row],[CONTRATISTA PRNCIPAL]],Hoja1!$L$5:$M$9,2,FALSE),"CJV")</f>
        <v>CJV</v>
      </c>
      <c r="S1024" s="9" t="str">
        <f>IF(Tabla2[[#This Row],[EMPRESA]]=Tabla2[[#This Row],[CONTRATISTA PRNCIPAL]],"Principal","Secundaria")</f>
        <v>Principal</v>
      </c>
      <c r="T1024" s="10">
        <f>IFERROR(1/COUNTIF(Tabla2[CONTRATISTA PRNCIPAL],Tabla2[[#This Row],[CONTRATISTA PRNCIPAL]]),0)</f>
        <v>5.2910052910052907E-3</v>
      </c>
      <c r="U1024" s="33">
        <f ca="1">IF(((TODAY()-Tabla2[[#This Row],[FECHA NACIMIENTO]])/365)&lt;18,"Corregir", IF(((TODAY()-Tabla2[[#This Row],[FECHA NACIMIENTO]])/365)&gt;80, "Corregir",ROUNDDOWN(((TODAY()-Tabla2[[#This Row],[FECHA NACIMIENTO]])/365),0)))</f>
        <v>43</v>
      </c>
      <c r="V102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024" s="34" t="str">
        <f ca="1">+IF(Tabla2[[#This Row],[Edad]]="Corregir","Corregir","Ok")</f>
        <v>Ok</v>
      </c>
      <c r="X1024" s="10" t="str">
        <f>+IFERROR(VLOOKUP(Tabla2[[#This Row],[DISTRITO SEGÚN DNI]],Hoja1!$A$2:$B$55,2,FALSE),"No")</f>
        <v>No</v>
      </c>
      <c r="Y1024" s="10" t="str">
        <f>IF(OR(LOWER(Tabla2[[#This Row],[GENERO]])="masculino", LOWER(Tabla2[[#This Row],[GENERO]])="femenino"),"OK","Corregir")</f>
        <v>OK</v>
      </c>
      <c r="Z1024" s="10" t="str">
        <f>+IF(Tabla2[[#This Row],[Nro. DNI / CE]]="","Corregir",IF(LEN(Tabla2[[#This Row],[Nro. DNI / CE]])&gt;=8,"OK","Corregir"))</f>
        <v>OK</v>
      </c>
      <c r="AA1024" s="10">
        <f>COUNTIF(Tabla2[APELLIDOS Y NOMBRES],Tabla2[[#This Row],[APELLIDOS Y NOMBRES]])</f>
        <v>1</v>
      </c>
      <c r="AB1024" t="str">
        <f ca="1">+IFERROR(IF(Tabla2[[#This Row],[FECHA CESE/BAJA]]="","No Aplica",IF(AND(MONTH(Tabla2[[#This Row],[FECHA CESE/BAJA]])=MONTH(TODAY()-30),YEAR(Tabla2[[#This Row],[FECHA CESE/BAJA]])=YEAR(TODAY())),MONTH(TODAY()-30)&amp;"-"&amp;YEAR(TODAY()),"Borrar")),"No aplica")</f>
        <v>No Aplica</v>
      </c>
      <c r="AC1024" t="str">
        <f ca="1">+IFERROR(IF(Tabla2[[#This Row],[FECHA INICIO DE LABORES EN OBRA]]="","No Aplica",IF(AND(MONTH(Tabla2[[#This Row],[FECHA INICIO DE LABORES EN OBRA]])=MONTH(TODAY()-30),YEAR(Tabla2[[#This Row],[FECHA INICIO DE LABORES EN OBRA]])=YEAR(TODAY())),MONTH(TODAY()-30)&amp;"-"&amp;YEAR(TODAY()),"No Aplica")),"No Aplica")</f>
        <v>No Aplica</v>
      </c>
    </row>
    <row r="1025" spans="1:29" x14ac:dyDescent="0.25">
      <c r="A1025" s="2">
        <v>20603639520</v>
      </c>
      <c r="B1025" s="3" t="s">
        <v>65</v>
      </c>
      <c r="C1025" s="3" t="s">
        <v>65</v>
      </c>
      <c r="D1025" s="3" t="s">
        <v>1679</v>
      </c>
      <c r="E1025" s="3" t="s">
        <v>1680</v>
      </c>
      <c r="F1025" s="36">
        <v>32825</v>
      </c>
      <c r="G1025" s="3">
        <v>2</v>
      </c>
      <c r="H1025" s="3" t="s">
        <v>1645</v>
      </c>
      <c r="I1025" s="3" t="s">
        <v>1586</v>
      </c>
      <c r="J1025" s="3" t="s">
        <v>1681</v>
      </c>
      <c r="K1025" s="3" t="s">
        <v>1682</v>
      </c>
      <c r="L1025" s="8" t="s">
        <v>9813</v>
      </c>
      <c r="M1025" s="5"/>
      <c r="N1025" s="13" t="s">
        <v>1634</v>
      </c>
      <c r="O1025" s="5">
        <v>44408</v>
      </c>
      <c r="P1025" s="8">
        <v>1</v>
      </c>
      <c r="Q1025" s="9">
        <v>4</v>
      </c>
      <c r="R1025" s="9" t="str">
        <f>IFERROR(VLOOKUP(Tabla2[[#This Row],[CONTRATISTA PRNCIPAL]],Hoja1!$L$5:$M$9,2,FALSE),"CJV")</f>
        <v>CJV</v>
      </c>
      <c r="S1025" s="9" t="str">
        <f>IF(Tabla2[[#This Row],[EMPRESA]]=Tabla2[[#This Row],[CONTRATISTA PRNCIPAL]],"Principal","Secundaria")</f>
        <v>Principal</v>
      </c>
      <c r="T1025" s="10">
        <f>IFERROR(1/COUNTIF(Tabla2[CONTRATISTA PRNCIPAL],Tabla2[[#This Row],[CONTRATISTA PRNCIPAL]]),0)</f>
        <v>5.2910052910052907E-3</v>
      </c>
      <c r="U1025" s="33">
        <f ca="1">IF(((TODAY()-Tabla2[[#This Row],[FECHA NACIMIENTO]])/365)&lt;18,"Corregir", IF(((TODAY()-Tabla2[[#This Row],[FECHA NACIMIENTO]])/365)&gt;80, "Corregir",ROUNDDOWN(((TODAY()-Tabla2[[#This Row],[FECHA NACIMIENTO]])/365),0)))</f>
        <v>33</v>
      </c>
      <c r="V102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025" s="34" t="str">
        <f ca="1">+IF(Tabla2[[#This Row],[Edad]]="Corregir","Corregir","Ok")</f>
        <v>Ok</v>
      </c>
      <c r="X1025" s="10" t="str">
        <f>+IFERROR(VLOOKUP(Tabla2[[#This Row],[DISTRITO SEGÚN DNI]],Hoja1!$A$2:$B$55,2,FALSE),"No")</f>
        <v>No</v>
      </c>
      <c r="Y1025" s="10" t="str">
        <f>IF(OR(LOWER(Tabla2[[#This Row],[GENERO]])="masculino", LOWER(Tabla2[[#This Row],[GENERO]])="femenino"),"OK","Corregir")</f>
        <v>OK</v>
      </c>
      <c r="Z1025" s="10" t="str">
        <f>+IF(Tabla2[[#This Row],[Nro. DNI / CE]]="","Corregir",IF(LEN(Tabla2[[#This Row],[Nro. DNI / CE]])&gt;=8,"OK","Corregir"))</f>
        <v>OK</v>
      </c>
      <c r="AA1025" s="10">
        <f>COUNTIF(Tabla2[APELLIDOS Y NOMBRES],Tabla2[[#This Row],[APELLIDOS Y NOMBRES]])</f>
        <v>1</v>
      </c>
      <c r="AB1025" t="str">
        <f ca="1">+IFERROR(IF(Tabla2[[#This Row],[FECHA CESE/BAJA]]="","No Aplica",IF(AND(MONTH(Tabla2[[#This Row],[FECHA CESE/BAJA]])=MONTH(TODAY()-30),YEAR(Tabla2[[#This Row],[FECHA CESE/BAJA]])=YEAR(TODAY())),MONTH(TODAY()-30)&amp;"-"&amp;YEAR(TODAY()),"Borrar")),"No aplica")</f>
        <v>No Aplica</v>
      </c>
      <c r="AC1025" t="str">
        <f ca="1">+IFERROR(IF(Tabla2[[#This Row],[FECHA INICIO DE LABORES EN OBRA]]="","No Aplica",IF(AND(MONTH(Tabla2[[#This Row],[FECHA INICIO DE LABORES EN OBRA]])=MONTH(TODAY()-30),YEAR(Tabla2[[#This Row],[FECHA INICIO DE LABORES EN OBRA]])=YEAR(TODAY())),MONTH(TODAY()-30)&amp;"-"&amp;YEAR(TODAY()),"No Aplica")),"No Aplica")</f>
        <v>No Aplica</v>
      </c>
    </row>
    <row r="1026" spans="1:29" x14ac:dyDescent="0.25">
      <c r="A1026" s="2">
        <v>20603639520</v>
      </c>
      <c r="B1026" s="3" t="s">
        <v>65</v>
      </c>
      <c r="C1026" s="3" t="s">
        <v>65</v>
      </c>
      <c r="D1026" s="3" t="s">
        <v>1683</v>
      </c>
      <c r="E1026" s="3" t="s">
        <v>1684</v>
      </c>
      <c r="F1026" s="36">
        <v>33173</v>
      </c>
      <c r="G1026" s="3">
        <v>1</v>
      </c>
      <c r="H1026" s="3" t="s">
        <v>1685</v>
      </c>
      <c r="I1026" s="3" t="s">
        <v>1631</v>
      </c>
      <c r="J1026" s="3" t="s">
        <v>1686</v>
      </c>
      <c r="K1026" s="3" t="s">
        <v>1687</v>
      </c>
      <c r="L1026" s="8" t="s">
        <v>9813</v>
      </c>
      <c r="M1026" s="5"/>
      <c r="N1026" s="13" t="s">
        <v>1489</v>
      </c>
      <c r="O1026" s="5">
        <v>44537</v>
      </c>
      <c r="P1026" s="8">
        <v>1</v>
      </c>
      <c r="Q1026" s="9">
        <v>1</v>
      </c>
      <c r="R1026" s="9" t="str">
        <f>IFERROR(VLOOKUP(Tabla2[[#This Row],[CONTRATISTA PRNCIPAL]],Hoja1!$L$5:$M$9,2,FALSE),"CJV")</f>
        <v>CJV</v>
      </c>
      <c r="S1026" s="9" t="str">
        <f>IF(Tabla2[[#This Row],[EMPRESA]]=Tabla2[[#This Row],[CONTRATISTA PRNCIPAL]],"Principal","Secundaria")</f>
        <v>Principal</v>
      </c>
      <c r="T1026" s="10">
        <f>IFERROR(1/COUNTIF(Tabla2[CONTRATISTA PRNCIPAL],Tabla2[[#This Row],[CONTRATISTA PRNCIPAL]]),0)</f>
        <v>5.2910052910052907E-3</v>
      </c>
      <c r="U1026" s="33">
        <f ca="1">IF(((TODAY()-Tabla2[[#This Row],[FECHA NACIMIENTO]])/365)&lt;18,"Corregir", IF(((TODAY()-Tabla2[[#This Row],[FECHA NACIMIENTO]])/365)&gt;80, "Corregir",ROUNDDOWN(((TODAY()-Tabla2[[#This Row],[FECHA NACIMIENTO]])/365),0)))</f>
        <v>32</v>
      </c>
      <c r="V102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026" s="34" t="str">
        <f ca="1">+IF(Tabla2[[#This Row],[Edad]]="Corregir","Corregir","Ok")</f>
        <v>Ok</v>
      </c>
      <c r="X1026" s="10" t="str">
        <f>+IFERROR(VLOOKUP(Tabla2[[#This Row],[DISTRITO SEGÚN DNI]],Hoja1!$A$2:$B$55,2,FALSE),"No")</f>
        <v>No</v>
      </c>
      <c r="Y1026" s="10" t="str">
        <f>IF(OR(LOWER(Tabla2[[#This Row],[GENERO]])="masculino", LOWER(Tabla2[[#This Row],[GENERO]])="femenino"),"OK","Corregir")</f>
        <v>OK</v>
      </c>
      <c r="Z1026" s="10" t="str">
        <f>+IF(Tabla2[[#This Row],[Nro. DNI / CE]]="","Corregir",IF(LEN(Tabla2[[#This Row],[Nro. DNI / CE]])&gt;=8,"OK","Corregir"))</f>
        <v>OK</v>
      </c>
      <c r="AA1026" s="10">
        <f>COUNTIF(Tabla2[APELLIDOS Y NOMBRES],Tabla2[[#This Row],[APELLIDOS Y NOMBRES]])</f>
        <v>1</v>
      </c>
      <c r="AB1026" t="str">
        <f ca="1">+IFERROR(IF(Tabla2[[#This Row],[FECHA CESE/BAJA]]="","No Aplica",IF(AND(MONTH(Tabla2[[#This Row],[FECHA CESE/BAJA]])=MONTH(TODAY()-30),YEAR(Tabla2[[#This Row],[FECHA CESE/BAJA]])=YEAR(TODAY())),MONTH(TODAY()-30)&amp;"-"&amp;YEAR(TODAY()),"Borrar")),"No aplica")</f>
        <v>No Aplica</v>
      </c>
      <c r="AC1026" t="str">
        <f ca="1">+IFERROR(IF(Tabla2[[#This Row],[FECHA INICIO DE LABORES EN OBRA]]="","No Aplica",IF(AND(MONTH(Tabla2[[#This Row],[FECHA INICIO DE LABORES EN OBRA]])=MONTH(TODAY()-30),YEAR(Tabla2[[#This Row],[FECHA INICIO DE LABORES EN OBRA]])=YEAR(TODAY())),MONTH(TODAY()-30)&amp;"-"&amp;YEAR(TODAY()),"No Aplica")),"No Aplica")</f>
        <v>No Aplica</v>
      </c>
    </row>
    <row r="1027" spans="1:29" x14ac:dyDescent="0.25">
      <c r="A1027" s="2">
        <v>20603639520</v>
      </c>
      <c r="B1027" s="3" t="s">
        <v>65</v>
      </c>
      <c r="C1027" s="3" t="s">
        <v>65</v>
      </c>
      <c r="D1027" s="3" t="s">
        <v>808</v>
      </c>
      <c r="E1027" s="3" t="s">
        <v>809</v>
      </c>
      <c r="F1027" s="36">
        <v>31297</v>
      </c>
      <c r="G1027" s="3">
        <v>2</v>
      </c>
      <c r="H1027" s="3" t="s">
        <v>1688</v>
      </c>
      <c r="I1027" s="3" t="s">
        <v>1586</v>
      </c>
      <c r="J1027" s="3" t="s">
        <v>1689</v>
      </c>
      <c r="K1027" s="3" t="s">
        <v>93</v>
      </c>
      <c r="L1027" s="8" t="s">
        <v>9813</v>
      </c>
      <c r="M1027" s="5"/>
      <c r="N1027" s="13" t="s">
        <v>1489</v>
      </c>
      <c r="O1027" s="5">
        <v>44877</v>
      </c>
      <c r="P1027" s="8">
        <v>1</v>
      </c>
      <c r="Q1027" s="9">
        <v>4</v>
      </c>
      <c r="R1027" s="9" t="str">
        <f>IFERROR(VLOOKUP(Tabla2[[#This Row],[CONTRATISTA PRNCIPAL]],Hoja1!$L$5:$M$9,2,FALSE),"CJV")</f>
        <v>CJV</v>
      </c>
      <c r="S1027" s="9" t="str">
        <f>IF(Tabla2[[#This Row],[EMPRESA]]=Tabla2[[#This Row],[CONTRATISTA PRNCIPAL]],"Principal","Secundaria")</f>
        <v>Principal</v>
      </c>
      <c r="T1027" s="10">
        <f>IFERROR(1/COUNTIF(Tabla2[CONTRATISTA PRNCIPAL],Tabla2[[#This Row],[CONTRATISTA PRNCIPAL]]),0)</f>
        <v>5.2910052910052907E-3</v>
      </c>
      <c r="U1027" s="33">
        <f ca="1">IF(((TODAY()-Tabla2[[#This Row],[FECHA NACIMIENTO]])/365)&lt;18,"Corregir", IF(((TODAY()-Tabla2[[#This Row],[FECHA NACIMIENTO]])/365)&gt;80, "Corregir",ROUNDDOWN(((TODAY()-Tabla2[[#This Row],[FECHA NACIMIENTO]])/365),0)))</f>
        <v>38</v>
      </c>
      <c r="V102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027" s="34" t="str">
        <f ca="1">+IF(Tabla2[[#This Row],[Edad]]="Corregir","Corregir","Ok")</f>
        <v>Ok</v>
      </c>
      <c r="X1027" s="10" t="str">
        <f>+IFERROR(VLOOKUP(Tabla2[[#This Row],[DISTRITO SEGÚN DNI]],Hoja1!$A$2:$B$55,2,FALSE),"No")</f>
        <v>ATE</v>
      </c>
      <c r="Y1027" s="10" t="str">
        <f>IF(OR(LOWER(Tabla2[[#This Row],[GENERO]])="masculino", LOWER(Tabla2[[#This Row],[GENERO]])="femenino"),"OK","Corregir")</f>
        <v>OK</v>
      </c>
      <c r="Z1027" s="10" t="str">
        <f>+IF(Tabla2[[#This Row],[Nro. DNI / CE]]="","Corregir",IF(LEN(Tabla2[[#This Row],[Nro. DNI / CE]])&gt;=8,"OK","Corregir"))</f>
        <v>OK</v>
      </c>
      <c r="AA1027" s="10">
        <f>COUNTIF(Tabla2[APELLIDOS Y NOMBRES],Tabla2[[#This Row],[APELLIDOS Y NOMBRES]])</f>
        <v>1</v>
      </c>
      <c r="AB1027" t="str">
        <f ca="1">+IFERROR(IF(Tabla2[[#This Row],[FECHA CESE/BAJA]]="","No Aplica",IF(AND(MONTH(Tabla2[[#This Row],[FECHA CESE/BAJA]])=MONTH(TODAY()-30),YEAR(Tabla2[[#This Row],[FECHA CESE/BAJA]])=YEAR(TODAY())),MONTH(TODAY()-30)&amp;"-"&amp;YEAR(TODAY()),"Borrar")),"No aplica")</f>
        <v>No Aplica</v>
      </c>
      <c r="AC1027" t="str">
        <f ca="1">+IFERROR(IF(Tabla2[[#This Row],[FECHA INICIO DE LABORES EN OBRA]]="","No Aplica",IF(AND(MONTH(Tabla2[[#This Row],[FECHA INICIO DE LABORES EN OBRA]])=MONTH(TODAY()-30),YEAR(Tabla2[[#This Row],[FECHA INICIO DE LABORES EN OBRA]])=YEAR(TODAY())),MONTH(TODAY()-30)&amp;"-"&amp;YEAR(TODAY()),"No Aplica")),"No Aplica")</f>
        <v>No Aplica</v>
      </c>
    </row>
    <row r="1028" spans="1:29" x14ac:dyDescent="0.25">
      <c r="A1028" s="2">
        <v>20603639520</v>
      </c>
      <c r="B1028" s="3" t="s">
        <v>65</v>
      </c>
      <c r="C1028" s="3" t="s">
        <v>65</v>
      </c>
      <c r="D1028" s="3" t="s">
        <v>1690</v>
      </c>
      <c r="E1028" s="3" t="s">
        <v>1691</v>
      </c>
      <c r="F1028" s="36">
        <v>27960</v>
      </c>
      <c r="G1028" s="3">
        <v>2</v>
      </c>
      <c r="H1028" s="3" t="s">
        <v>1444</v>
      </c>
      <c r="I1028" s="3" t="s">
        <v>1582</v>
      </c>
      <c r="J1028" s="3" t="s">
        <v>1692</v>
      </c>
      <c r="K1028" s="3" t="s">
        <v>1178</v>
      </c>
      <c r="L1028" s="8" t="s">
        <v>9813</v>
      </c>
      <c r="M1028" s="5"/>
      <c r="N1028" s="13" t="s">
        <v>1489</v>
      </c>
      <c r="O1028" s="5">
        <v>44907</v>
      </c>
      <c r="P1028" s="8">
        <v>1</v>
      </c>
      <c r="Q1028" s="9">
        <v>4</v>
      </c>
      <c r="R1028" s="9" t="str">
        <f>IFERROR(VLOOKUP(Tabla2[[#This Row],[CONTRATISTA PRNCIPAL]],Hoja1!$L$5:$M$9,2,FALSE),"CJV")</f>
        <v>CJV</v>
      </c>
      <c r="S1028" s="9" t="str">
        <f>IF(Tabla2[[#This Row],[EMPRESA]]=Tabla2[[#This Row],[CONTRATISTA PRNCIPAL]],"Principal","Secundaria")</f>
        <v>Principal</v>
      </c>
      <c r="T1028" s="10">
        <f>IFERROR(1/COUNTIF(Tabla2[CONTRATISTA PRNCIPAL],Tabla2[[#This Row],[CONTRATISTA PRNCIPAL]]),0)</f>
        <v>5.2910052910052907E-3</v>
      </c>
      <c r="U1028" s="33">
        <f ca="1">IF(((TODAY()-Tabla2[[#This Row],[FECHA NACIMIENTO]])/365)&lt;18,"Corregir", IF(((TODAY()-Tabla2[[#This Row],[FECHA NACIMIENTO]])/365)&gt;80, "Corregir",ROUNDDOWN(((TODAY()-Tabla2[[#This Row],[FECHA NACIMIENTO]])/365),0)))</f>
        <v>47</v>
      </c>
      <c r="V102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028" s="34" t="str">
        <f ca="1">+IF(Tabla2[[#This Row],[Edad]]="Corregir","Corregir","Ok")</f>
        <v>Ok</v>
      </c>
      <c r="X1028" s="10" t="str">
        <f>+IFERROR(VLOOKUP(Tabla2[[#This Row],[DISTRITO SEGÚN DNI]],Hoja1!$A$2:$B$55,2,FALSE),"No")</f>
        <v>No</v>
      </c>
      <c r="Y1028" s="10" t="str">
        <f>IF(OR(LOWER(Tabla2[[#This Row],[GENERO]])="masculino", LOWER(Tabla2[[#This Row],[GENERO]])="femenino"),"OK","Corregir")</f>
        <v>OK</v>
      </c>
      <c r="Z1028" s="10" t="str">
        <f>+IF(Tabla2[[#This Row],[Nro. DNI / CE]]="","Corregir",IF(LEN(Tabla2[[#This Row],[Nro. DNI / CE]])&gt;=8,"OK","Corregir"))</f>
        <v>OK</v>
      </c>
      <c r="AA1028" s="10">
        <f>COUNTIF(Tabla2[APELLIDOS Y NOMBRES],Tabla2[[#This Row],[APELLIDOS Y NOMBRES]])</f>
        <v>1</v>
      </c>
      <c r="AB1028" t="str">
        <f ca="1">+IFERROR(IF(Tabla2[[#This Row],[FECHA CESE/BAJA]]="","No Aplica",IF(AND(MONTH(Tabla2[[#This Row],[FECHA CESE/BAJA]])=MONTH(TODAY()-30),YEAR(Tabla2[[#This Row],[FECHA CESE/BAJA]])=YEAR(TODAY())),MONTH(TODAY()-30)&amp;"-"&amp;YEAR(TODAY()),"Borrar")),"No aplica")</f>
        <v>No Aplica</v>
      </c>
      <c r="AC1028" t="str">
        <f ca="1">+IFERROR(IF(Tabla2[[#This Row],[FECHA INICIO DE LABORES EN OBRA]]="","No Aplica",IF(AND(MONTH(Tabla2[[#This Row],[FECHA INICIO DE LABORES EN OBRA]])=MONTH(TODAY()-30),YEAR(Tabla2[[#This Row],[FECHA INICIO DE LABORES EN OBRA]])=YEAR(TODAY())),MONTH(TODAY()-30)&amp;"-"&amp;YEAR(TODAY()),"No Aplica")),"No Aplica")</f>
        <v>No Aplica</v>
      </c>
    </row>
    <row r="1029" spans="1:29" x14ac:dyDescent="0.25">
      <c r="A1029" s="2">
        <v>20603639520</v>
      </c>
      <c r="B1029" s="3" t="s">
        <v>65</v>
      </c>
      <c r="C1029" s="3" t="s">
        <v>65</v>
      </c>
      <c r="D1029" s="3" t="s">
        <v>810</v>
      </c>
      <c r="E1029" s="3" t="s">
        <v>811</v>
      </c>
      <c r="F1029" s="36">
        <v>33186</v>
      </c>
      <c r="G1029" s="3">
        <v>2</v>
      </c>
      <c r="H1029" s="3" t="s">
        <v>1444</v>
      </c>
      <c r="I1029" s="3" t="s">
        <v>1582</v>
      </c>
      <c r="J1029" s="3" t="s">
        <v>1693</v>
      </c>
      <c r="K1029" s="3" t="s">
        <v>93</v>
      </c>
      <c r="L1029" s="8" t="s">
        <v>9813</v>
      </c>
      <c r="M1029" s="5"/>
      <c r="N1029" s="13" t="s">
        <v>1489</v>
      </c>
      <c r="O1029" s="5">
        <v>44907</v>
      </c>
      <c r="P1029" s="8">
        <v>1</v>
      </c>
      <c r="Q1029" s="9">
        <v>4</v>
      </c>
      <c r="R1029" s="9" t="str">
        <f>IFERROR(VLOOKUP(Tabla2[[#This Row],[CONTRATISTA PRNCIPAL]],Hoja1!$L$5:$M$9,2,FALSE),"CJV")</f>
        <v>CJV</v>
      </c>
      <c r="S1029" s="9" t="str">
        <f>IF(Tabla2[[#This Row],[EMPRESA]]=Tabla2[[#This Row],[CONTRATISTA PRNCIPAL]],"Principal","Secundaria")</f>
        <v>Principal</v>
      </c>
      <c r="T1029" s="10">
        <f>IFERROR(1/COUNTIF(Tabla2[CONTRATISTA PRNCIPAL],Tabla2[[#This Row],[CONTRATISTA PRNCIPAL]]),0)</f>
        <v>5.2910052910052907E-3</v>
      </c>
      <c r="U1029" s="33">
        <f ca="1">IF(((TODAY()-Tabla2[[#This Row],[FECHA NACIMIENTO]])/365)&lt;18,"Corregir", IF(((TODAY()-Tabla2[[#This Row],[FECHA NACIMIENTO]])/365)&gt;80, "Corregir",ROUNDDOWN(((TODAY()-Tabla2[[#This Row],[FECHA NACIMIENTO]])/365),0)))</f>
        <v>32</v>
      </c>
      <c r="V102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029" s="34" t="str">
        <f ca="1">+IF(Tabla2[[#This Row],[Edad]]="Corregir","Corregir","Ok")</f>
        <v>Ok</v>
      </c>
      <c r="X1029" s="10" t="str">
        <f>+IFERROR(VLOOKUP(Tabla2[[#This Row],[DISTRITO SEGÚN DNI]],Hoja1!$A$2:$B$55,2,FALSE),"No")</f>
        <v>ATE</v>
      </c>
      <c r="Y1029" s="10" t="str">
        <f>IF(OR(LOWER(Tabla2[[#This Row],[GENERO]])="masculino", LOWER(Tabla2[[#This Row],[GENERO]])="femenino"),"OK","Corregir")</f>
        <v>OK</v>
      </c>
      <c r="Z1029" s="10" t="str">
        <f>+IF(Tabla2[[#This Row],[Nro. DNI / CE]]="","Corregir",IF(LEN(Tabla2[[#This Row],[Nro. DNI / CE]])&gt;=8,"OK","Corregir"))</f>
        <v>OK</v>
      </c>
      <c r="AA1029" s="10">
        <f>COUNTIF(Tabla2[APELLIDOS Y NOMBRES],Tabla2[[#This Row],[APELLIDOS Y NOMBRES]])</f>
        <v>1</v>
      </c>
      <c r="AB1029" t="str">
        <f ca="1">+IFERROR(IF(Tabla2[[#This Row],[FECHA CESE/BAJA]]="","No Aplica",IF(AND(MONTH(Tabla2[[#This Row],[FECHA CESE/BAJA]])=MONTH(TODAY()-30),YEAR(Tabla2[[#This Row],[FECHA CESE/BAJA]])=YEAR(TODAY())),MONTH(TODAY()-30)&amp;"-"&amp;YEAR(TODAY()),"Borrar")),"No aplica")</f>
        <v>No Aplica</v>
      </c>
      <c r="AC1029" t="str">
        <f ca="1">+IFERROR(IF(Tabla2[[#This Row],[FECHA INICIO DE LABORES EN OBRA]]="","No Aplica",IF(AND(MONTH(Tabla2[[#This Row],[FECHA INICIO DE LABORES EN OBRA]])=MONTH(TODAY()-30),YEAR(Tabla2[[#This Row],[FECHA INICIO DE LABORES EN OBRA]])=YEAR(TODAY())),MONTH(TODAY()-30)&amp;"-"&amp;YEAR(TODAY()),"No Aplica")),"No Aplica")</f>
        <v>No Aplica</v>
      </c>
    </row>
    <row r="1030" spans="1:29" x14ac:dyDescent="0.25">
      <c r="A1030" s="2">
        <v>20603639520</v>
      </c>
      <c r="B1030" s="3" t="s">
        <v>65</v>
      </c>
      <c r="C1030" s="3" t="s">
        <v>65</v>
      </c>
      <c r="D1030" s="3" t="s">
        <v>1694</v>
      </c>
      <c r="E1030" s="3" t="s">
        <v>1695</v>
      </c>
      <c r="F1030" s="36">
        <v>23603</v>
      </c>
      <c r="G1030" s="3">
        <v>2</v>
      </c>
      <c r="H1030" s="3" t="s">
        <v>1469</v>
      </c>
      <c r="I1030" s="3" t="s">
        <v>1631</v>
      </c>
      <c r="J1030" s="3" t="s">
        <v>1696</v>
      </c>
      <c r="K1030" s="3" t="s">
        <v>1363</v>
      </c>
      <c r="L1030" s="8" t="s">
        <v>9813</v>
      </c>
      <c r="M1030" s="5"/>
      <c r="N1030" s="13" t="s">
        <v>1489</v>
      </c>
      <c r="O1030" s="5">
        <v>44908</v>
      </c>
      <c r="P1030" s="8">
        <v>1</v>
      </c>
      <c r="Q1030" s="9">
        <v>4</v>
      </c>
      <c r="R1030" s="9" t="str">
        <f>IFERROR(VLOOKUP(Tabla2[[#This Row],[CONTRATISTA PRNCIPAL]],Hoja1!$L$5:$M$9,2,FALSE),"CJV")</f>
        <v>CJV</v>
      </c>
      <c r="S1030" s="9" t="str">
        <f>IF(Tabla2[[#This Row],[EMPRESA]]=Tabla2[[#This Row],[CONTRATISTA PRNCIPAL]],"Principal","Secundaria")</f>
        <v>Principal</v>
      </c>
      <c r="T1030" s="10">
        <f>IFERROR(1/COUNTIF(Tabla2[CONTRATISTA PRNCIPAL],Tabla2[[#This Row],[CONTRATISTA PRNCIPAL]]),0)</f>
        <v>5.2910052910052907E-3</v>
      </c>
      <c r="U1030" s="33">
        <f ca="1">IF(((TODAY()-Tabla2[[#This Row],[FECHA NACIMIENTO]])/365)&lt;18,"Corregir", IF(((TODAY()-Tabla2[[#This Row],[FECHA NACIMIENTO]])/365)&gt;80, "Corregir",ROUNDDOWN(((TODAY()-Tabla2[[#This Row],[FECHA NACIMIENTO]])/365),0)))</f>
        <v>59</v>
      </c>
      <c r="V103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1030" s="34" t="str">
        <f ca="1">+IF(Tabla2[[#This Row],[Edad]]="Corregir","Corregir","Ok")</f>
        <v>Ok</v>
      </c>
      <c r="X1030" s="10" t="str">
        <f>+IFERROR(VLOOKUP(Tabla2[[#This Row],[DISTRITO SEGÚN DNI]],Hoja1!$A$2:$B$55,2,FALSE),"No")</f>
        <v>No</v>
      </c>
      <c r="Y1030" s="10" t="str">
        <f>IF(OR(LOWER(Tabla2[[#This Row],[GENERO]])="masculino", LOWER(Tabla2[[#This Row],[GENERO]])="femenino"),"OK","Corregir")</f>
        <v>OK</v>
      </c>
      <c r="Z1030" s="10" t="str">
        <f>+IF(Tabla2[[#This Row],[Nro. DNI / CE]]="","Corregir",IF(LEN(Tabla2[[#This Row],[Nro. DNI / CE]])&gt;=8,"OK","Corregir"))</f>
        <v>OK</v>
      </c>
      <c r="AA1030" s="10">
        <f>COUNTIF(Tabla2[APELLIDOS Y NOMBRES],Tabla2[[#This Row],[APELLIDOS Y NOMBRES]])</f>
        <v>1</v>
      </c>
      <c r="AB1030" t="str">
        <f ca="1">+IFERROR(IF(Tabla2[[#This Row],[FECHA CESE/BAJA]]="","No Aplica",IF(AND(MONTH(Tabla2[[#This Row],[FECHA CESE/BAJA]])=MONTH(TODAY()-30),YEAR(Tabla2[[#This Row],[FECHA CESE/BAJA]])=YEAR(TODAY())),MONTH(TODAY()-30)&amp;"-"&amp;YEAR(TODAY()),"Borrar")),"No aplica")</f>
        <v>No Aplica</v>
      </c>
      <c r="AC1030" t="str">
        <f ca="1">+IFERROR(IF(Tabla2[[#This Row],[FECHA INICIO DE LABORES EN OBRA]]="","No Aplica",IF(AND(MONTH(Tabla2[[#This Row],[FECHA INICIO DE LABORES EN OBRA]])=MONTH(TODAY()-30),YEAR(Tabla2[[#This Row],[FECHA INICIO DE LABORES EN OBRA]])=YEAR(TODAY())),MONTH(TODAY()-30)&amp;"-"&amp;YEAR(TODAY()),"No Aplica")),"No Aplica")</f>
        <v>No Aplica</v>
      </c>
    </row>
    <row r="1031" spans="1:29" x14ac:dyDescent="0.25">
      <c r="A1031" s="2">
        <v>20603639520</v>
      </c>
      <c r="B1031" s="3" t="s">
        <v>65</v>
      </c>
      <c r="C1031" s="3" t="s">
        <v>65</v>
      </c>
      <c r="D1031" s="3" t="s">
        <v>1697</v>
      </c>
      <c r="E1031" s="3" t="s">
        <v>1698</v>
      </c>
      <c r="F1031" s="36">
        <v>31404</v>
      </c>
      <c r="G1031" s="3">
        <v>2</v>
      </c>
      <c r="H1031" s="3" t="s">
        <v>1444</v>
      </c>
      <c r="I1031" s="3" t="s">
        <v>1631</v>
      </c>
      <c r="J1031" s="3" t="s">
        <v>1699</v>
      </c>
      <c r="K1031" s="3" t="s">
        <v>1077</v>
      </c>
      <c r="L1031" s="8" t="s">
        <v>9813</v>
      </c>
      <c r="M1031" s="5"/>
      <c r="N1031" s="13" t="s">
        <v>1489</v>
      </c>
      <c r="O1031" s="5">
        <v>44908</v>
      </c>
      <c r="P1031" s="8">
        <v>1</v>
      </c>
      <c r="Q1031" s="9">
        <v>4</v>
      </c>
      <c r="R1031" s="9" t="str">
        <f>IFERROR(VLOOKUP(Tabla2[[#This Row],[CONTRATISTA PRNCIPAL]],Hoja1!$L$5:$M$9,2,FALSE),"CJV")</f>
        <v>CJV</v>
      </c>
      <c r="S1031" s="9" t="str">
        <f>IF(Tabla2[[#This Row],[EMPRESA]]=Tabla2[[#This Row],[CONTRATISTA PRNCIPAL]],"Principal","Secundaria")</f>
        <v>Principal</v>
      </c>
      <c r="T1031" s="10">
        <f>IFERROR(1/COUNTIF(Tabla2[CONTRATISTA PRNCIPAL],Tabla2[[#This Row],[CONTRATISTA PRNCIPAL]]),0)</f>
        <v>5.2910052910052907E-3</v>
      </c>
      <c r="U1031" s="33">
        <f ca="1">IF(((TODAY()-Tabla2[[#This Row],[FECHA NACIMIENTO]])/365)&lt;18,"Corregir", IF(((TODAY()-Tabla2[[#This Row],[FECHA NACIMIENTO]])/365)&gt;80, "Corregir",ROUNDDOWN(((TODAY()-Tabla2[[#This Row],[FECHA NACIMIENTO]])/365),0)))</f>
        <v>37</v>
      </c>
      <c r="V103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031" s="34" t="str">
        <f ca="1">+IF(Tabla2[[#This Row],[Edad]]="Corregir","Corregir","Ok")</f>
        <v>Ok</v>
      </c>
      <c r="X1031" s="10" t="str">
        <f>+IFERROR(VLOOKUP(Tabla2[[#This Row],[DISTRITO SEGÚN DNI]],Hoja1!$A$2:$B$55,2,FALSE),"No")</f>
        <v>No</v>
      </c>
      <c r="Y1031" s="10" t="str">
        <f>IF(OR(LOWER(Tabla2[[#This Row],[GENERO]])="masculino", LOWER(Tabla2[[#This Row],[GENERO]])="femenino"),"OK","Corregir")</f>
        <v>OK</v>
      </c>
      <c r="Z1031" s="10" t="str">
        <f>+IF(Tabla2[[#This Row],[Nro. DNI / CE]]="","Corregir",IF(LEN(Tabla2[[#This Row],[Nro. DNI / CE]])&gt;=8,"OK","Corregir"))</f>
        <v>OK</v>
      </c>
      <c r="AA1031" s="10">
        <f>COUNTIF(Tabla2[APELLIDOS Y NOMBRES],Tabla2[[#This Row],[APELLIDOS Y NOMBRES]])</f>
        <v>1</v>
      </c>
      <c r="AB1031" t="str">
        <f ca="1">+IFERROR(IF(Tabla2[[#This Row],[FECHA CESE/BAJA]]="","No Aplica",IF(AND(MONTH(Tabla2[[#This Row],[FECHA CESE/BAJA]])=MONTH(TODAY()-30),YEAR(Tabla2[[#This Row],[FECHA CESE/BAJA]])=YEAR(TODAY())),MONTH(TODAY()-30)&amp;"-"&amp;YEAR(TODAY()),"Borrar")),"No aplica")</f>
        <v>No Aplica</v>
      </c>
      <c r="AC1031" t="str">
        <f ca="1">+IFERROR(IF(Tabla2[[#This Row],[FECHA INICIO DE LABORES EN OBRA]]="","No Aplica",IF(AND(MONTH(Tabla2[[#This Row],[FECHA INICIO DE LABORES EN OBRA]])=MONTH(TODAY()-30),YEAR(Tabla2[[#This Row],[FECHA INICIO DE LABORES EN OBRA]])=YEAR(TODAY())),MONTH(TODAY()-30)&amp;"-"&amp;YEAR(TODAY()),"No Aplica")),"No Aplica")</f>
        <v>No Aplica</v>
      </c>
    </row>
    <row r="1032" spans="1:29" x14ac:dyDescent="0.25">
      <c r="A1032" s="2">
        <v>20603639520</v>
      </c>
      <c r="B1032" s="3" t="s">
        <v>65</v>
      </c>
      <c r="C1032" s="3" t="s">
        <v>65</v>
      </c>
      <c r="D1032" s="3" t="s">
        <v>1700</v>
      </c>
      <c r="E1032" s="3" t="s">
        <v>1701</v>
      </c>
      <c r="F1032" s="36">
        <v>32310</v>
      </c>
      <c r="G1032" s="3">
        <v>2</v>
      </c>
      <c r="H1032" s="3" t="s">
        <v>1442</v>
      </c>
      <c r="I1032" s="3" t="s">
        <v>1582</v>
      </c>
      <c r="J1032" s="3" t="s">
        <v>1702</v>
      </c>
      <c r="K1032" s="3" t="s">
        <v>1164</v>
      </c>
      <c r="L1032" s="8" t="s">
        <v>9813</v>
      </c>
      <c r="M1032" s="5"/>
      <c r="N1032" s="13" t="s">
        <v>1489</v>
      </c>
      <c r="O1032" s="5">
        <v>44909</v>
      </c>
      <c r="P1032" s="8">
        <v>1</v>
      </c>
      <c r="Q1032" s="9">
        <v>4</v>
      </c>
      <c r="R1032" s="9" t="str">
        <f>IFERROR(VLOOKUP(Tabla2[[#This Row],[CONTRATISTA PRNCIPAL]],Hoja1!$L$5:$M$9,2,FALSE),"CJV")</f>
        <v>CJV</v>
      </c>
      <c r="S1032" s="9" t="str">
        <f>IF(Tabla2[[#This Row],[EMPRESA]]=Tabla2[[#This Row],[CONTRATISTA PRNCIPAL]],"Principal","Secundaria")</f>
        <v>Principal</v>
      </c>
      <c r="T1032" s="10">
        <f>IFERROR(1/COUNTIF(Tabla2[CONTRATISTA PRNCIPAL],Tabla2[[#This Row],[CONTRATISTA PRNCIPAL]]),0)</f>
        <v>5.2910052910052907E-3</v>
      </c>
      <c r="U1032" s="33">
        <f ca="1">IF(((TODAY()-Tabla2[[#This Row],[FECHA NACIMIENTO]])/365)&lt;18,"Corregir", IF(((TODAY()-Tabla2[[#This Row],[FECHA NACIMIENTO]])/365)&gt;80, "Corregir",ROUNDDOWN(((TODAY()-Tabla2[[#This Row],[FECHA NACIMIENTO]])/365),0)))</f>
        <v>35</v>
      </c>
      <c r="V103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032" s="34" t="str">
        <f ca="1">+IF(Tabla2[[#This Row],[Edad]]="Corregir","Corregir","Ok")</f>
        <v>Ok</v>
      </c>
      <c r="X1032" s="10" t="str">
        <f>+IFERROR(VLOOKUP(Tabla2[[#This Row],[DISTRITO SEGÚN DNI]],Hoja1!$A$2:$B$55,2,FALSE),"No")</f>
        <v>No</v>
      </c>
      <c r="Y1032" s="10" t="str">
        <f>IF(OR(LOWER(Tabla2[[#This Row],[GENERO]])="masculino", LOWER(Tabla2[[#This Row],[GENERO]])="femenino"),"OK","Corregir")</f>
        <v>OK</v>
      </c>
      <c r="Z1032" s="10" t="str">
        <f>+IF(Tabla2[[#This Row],[Nro. DNI / CE]]="","Corregir",IF(LEN(Tabla2[[#This Row],[Nro. DNI / CE]])&gt;=8,"OK","Corregir"))</f>
        <v>OK</v>
      </c>
      <c r="AA1032" s="10">
        <f>COUNTIF(Tabla2[APELLIDOS Y NOMBRES],Tabla2[[#This Row],[APELLIDOS Y NOMBRES]])</f>
        <v>1</v>
      </c>
      <c r="AB1032" t="str">
        <f ca="1">+IFERROR(IF(Tabla2[[#This Row],[FECHA CESE/BAJA]]="","No Aplica",IF(AND(MONTH(Tabla2[[#This Row],[FECHA CESE/BAJA]])=MONTH(TODAY()-30),YEAR(Tabla2[[#This Row],[FECHA CESE/BAJA]])=YEAR(TODAY())),MONTH(TODAY()-30)&amp;"-"&amp;YEAR(TODAY()),"Borrar")),"No aplica")</f>
        <v>No Aplica</v>
      </c>
      <c r="AC1032" t="str">
        <f ca="1">+IFERROR(IF(Tabla2[[#This Row],[FECHA INICIO DE LABORES EN OBRA]]="","No Aplica",IF(AND(MONTH(Tabla2[[#This Row],[FECHA INICIO DE LABORES EN OBRA]])=MONTH(TODAY()-30),YEAR(Tabla2[[#This Row],[FECHA INICIO DE LABORES EN OBRA]])=YEAR(TODAY())),MONTH(TODAY()-30)&amp;"-"&amp;YEAR(TODAY()),"No Aplica")),"No Aplica")</f>
        <v>No Aplica</v>
      </c>
    </row>
    <row r="1033" spans="1:29" x14ac:dyDescent="0.25">
      <c r="A1033" s="2">
        <v>20603639520</v>
      </c>
      <c r="B1033" s="3" t="s">
        <v>65</v>
      </c>
      <c r="C1033" s="3" t="s">
        <v>65</v>
      </c>
      <c r="D1033" s="3" t="s">
        <v>812</v>
      </c>
      <c r="E1033" s="3" t="s">
        <v>813</v>
      </c>
      <c r="F1033" s="36">
        <v>28656</v>
      </c>
      <c r="G1033" s="3">
        <v>2</v>
      </c>
      <c r="H1033" s="3" t="s">
        <v>1444</v>
      </c>
      <c r="I1033" s="3" t="s">
        <v>1631</v>
      </c>
      <c r="J1033" s="3" t="s">
        <v>1703</v>
      </c>
      <c r="K1033" s="3" t="s">
        <v>93</v>
      </c>
      <c r="L1033" s="8" t="s">
        <v>9813</v>
      </c>
      <c r="M1033" s="5"/>
      <c r="N1033" s="13" t="s">
        <v>1489</v>
      </c>
      <c r="O1033" s="5">
        <v>44909</v>
      </c>
      <c r="P1033" s="8">
        <v>1</v>
      </c>
      <c r="Q1033" s="9">
        <v>4</v>
      </c>
      <c r="R1033" s="9" t="str">
        <f>IFERROR(VLOOKUP(Tabla2[[#This Row],[CONTRATISTA PRNCIPAL]],Hoja1!$L$5:$M$9,2,FALSE),"CJV")</f>
        <v>CJV</v>
      </c>
      <c r="S1033" s="9" t="str">
        <f>IF(Tabla2[[#This Row],[EMPRESA]]=Tabla2[[#This Row],[CONTRATISTA PRNCIPAL]],"Principal","Secundaria")</f>
        <v>Principal</v>
      </c>
      <c r="T1033" s="10">
        <f>IFERROR(1/COUNTIF(Tabla2[CONTRATISTA PRNCIPAL],Tabla2[[#This Row],[CONTRATISTA PRNCIPAL]]),0)</f>
        <v>5.2910052910052907E-3</v>
      </c>
      <c r="U1033" s="33">
        <f ca="1">IF(((TODAY()-Tabla2[[#This Row],[FECHA NACIMIENTO]])/365)&lt;18,"Corregir", IF(((TODAY()-Tabla2[[#This Row],[FECHA NACIMIENTO]])/365)&gt;80, "Corregir",ROUNDDOWN(((TODAY()-Tabla2[[#This Row],[FECHA NACIMIENTO]])/365),0)))</f>
        <v>45</v>
      </c>
      <c r="V103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033" s="34" t="str">
        <f ca="1">+IF(Tabla2[[#This Row],[Edad]]="Corregir","Corregir","Ok")</f>
        <v>Ok</v>
      </c>
      <c r="X1033" s="10" t="str">
        <f>+IFERROR(VLOOKUP(Tabla2[[#This Row],[DISTRITO SEGÚN DNI]],Hoja1!$A$2:$B$55,2,FALSE),"No")</f>
        <v>ATE</v>
      </c>
      <c r="Y1033" s="10" t="str">
        <f>IF(OR(LOWER(Tabla2[[#This Row],[GENERO]])="masculino", LOWER(Tabla2[[#This Row],[GENERO]])="femenino"),"OK","Corregir")</f>
        <v>OK</v>
      </c>
      <c r="Z1033" s="10" t="str">
        <f>+IF(Tabla2[[#This Row],[Nro. DNI / CE]]="","Corregir",IF(LEN(Tabla2[[#This Row],[Nro. DNI / CE]])&gt;=8,"OK","Corregir"))</f>
        <v>OK</v>
      </c>
      <c r="AA1033" s="10">
        <f>COUNTIF(Tabla2[APELLIDOS Y NOMBRES],Tabla2[[#This Row],[APELLIDOS Y NOMBRES]])</f>
        <v>1</v>
      </c>
      <c r="AB1033" t="str">
        <f ca="1">+IFERROR(IF(Tabla2[[#This Row],[FECHA CESE/BAJA]]="","No Aplica",IF(AND(MONTH(Tabla2[[#This Row],[FECHA CESE/BAJA]])=MONTH(TODAY()-30),YEAR(Tabla2[[#This Row],[FECHA CESE/BAJA]])=YEAR(TODAY())),MONTH(TODAY()-30)&amp;"-"&amp;YEAR(TODAY()),"Borrar")),"No aplica")</f>
        <v>No Aplica</v>
      </c>
      <c r="AC1033" t="str">
        <f ca="1">+IFERROR(IF(Tabla2[[#This Row],[FECHA INICIO DE LABORES EN OBRA]]="","No Aplica",IF(AND(MONTH(Tabla2[[#This Row],[FECHA INICIO DE LABORES EN OBRA]])=MONTH(TODAY()-30),YEAR(Tabla2[[#This Row],[FECHA INICIO DE LABORES EN OBRA]])=YEAR(TODAY())),MONTH(TODAY()-30)&amp;"-"&amp;YEAR(TODAY()),"No Aplica")),"No Aplica")</f>
        <v>No Aplica</v>
      </c>
    </row>
    <row r="1034" spans="1:29" x14ac:dyDescent="0.25">
      <c r="A1034" s="2">
        <v>20603639520</v>
      </c>
      <c r="B1034" s="3" t="s">
        <v>65</v>
      </c>
      <c r="C1034" s="3" t="s">
        <v>65</v>
      </c>
      <c r="D1034" s="3" t="s">
        <v>1704</v>
      </c>
      <c r="E1034" s="3" t="s">
        <v>1705</v>
      </c>
      <c r="F1034" s="36">
        <v>31609</v>
      </c>
      <c r="G1034" s="3">
        <v>2</v>
      </c>
      <c r="H1034" s="3" t="s">
        <v>1442</v>
      </c>
      <c r="I1034" s="3" t="s">
        <v>1582</v>
      </c>
      <c r="J1034" s="3" t="s">
        <v>1706</v>
      </c>
      <c r="K1034" s="3" t="s">
        <v>1054</v>
      </c>
      <c r="L1034" s="8" t="s">
        <v>9813</v>
      </c>
      <c r="M1034" s="5"/>
      <c r="N1034" s="13" t="s">
        <v>1489</v>
      </c>
      <c r="O1034" s="5">
        <v>44909</v>
      </c>
      <c r="P1034" s="8">
        <v>1</v>
      </c>
      <c r="Q1034" s="9">
        <v>4</v>
      </c>
      <c r="R1034" s="9" t="str">
        <f>IFERROR(VLOOKUP(Tabla2[[#This Row],[CONTRATISTA PRNCIPAL]],Hoja1!$L$5:$M$9,2,FALSE),"CJV")</f>
        <v>CJV</v>
      </c>
      <c r="S1034" s="9" t="str">
        <f>IF(Tabla2[[#This Row],[EMPRESA]]=Tabla2[[#This Row],[CONTRATISTA PRNCIPAL]],"Principal","Secundaria")</f>
        <v>Principal</v>
      </c>
      <c r="T1034" s="10">
        <f>IFERROR(1/COUNTIF(Tabla2[CONTRATISTA PRNCIPAL],Tabla2[[#This Row],[CONTRATISTA PRNCIPAL]]),0)</f>
        <v>5.2910052910052907E-3</v>
      </c>
      <c r="U1034" s="33">
        <f ca="1">IF(((TODAY()-Tabla2[[#This Row],[FECHA NACIMIENTO]])/365)&lt;18,"Corregir", IF(((TODAY()-Tabla2[[#This Row],[FECHA NACIMIENTO]])/365)&gt;80, "Corregir",ROUNDDOWN(((TODAY()-Tabla2[[#This Row],[FECHA NACIMIENTO]])/365),0)))</f>
        <v>37</v>
      </c>
      <c r="V103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034" s="34" t="str">
        <f ca="1">+IF(Tabla2[[#This Row],[Edad]]="Corregir","Corregir","Ok")</f>
        <v>Ok</v>
      </c>
      <c r="X1034" s="10" t="str">
        <f>+IFERROR(VLOOKUP(Tabla2[[#This Row],[DISTRITO SEGÚN DNI]],Hoja1!$A$2:$B$55,2,FALSE),"No")</f>
        <v>No</v>
      </c>
      <c r="Y1034" s="10" t="str">
        <f>IF(OR(LOWER(Tabla2[[#This Row],[GENERO]])="masculino", LOWER(Tabla2[[#This Row],[GENERO]])="femenino"),"OK","Corregir")</f>
        <v>OK</v>
      </c>
      <c r="Z1034" s="10" t="str">
        <f>+IF(Tabla2[[#This Row],[Nro. DNI / CE]]="","Corregir",IF(LEN(Tabla2[[#This Row],[Nro. DNI / CE]])&gt;=8,"OK","Corregir"))</f>
        <v>OK</v>
      </c>
      <c r="AA1034" s="10">
        <f>COUNTIF(Tabla2[APELLIDOS Y NOMBRES],Tabla2[[#This Row],[APELLIDOS Y NOMBRES]])</f>
        <v>1</v>
      </c>
      <c r="AB1034" t="str">
        <f ca="1">+IFERROR(IF(Tabla2[[#This Row],[FECHA CESE/BAJA]]="","No Aplica",IF(AND(MONTH(Tabla2[[#This Row],[FECHA CESE/BAJA]])=MONTH(TODAY()-30),YEAR(Tabla2[[#This Row],[FECHA CESE/BAJA]])=YEAR(TODAY())),MONTH(TODAY()-30)&amp;"-"&amp;YEAR(TODAY()),"Borrar")),"No aplica")</f>
        <v>No Aplica</v>
      </c>
      <c r="AC1034" t="str">
        <f ca="1">+IFERROR(IF(Tabla2[[#This Row],[FECHA INICIO DE LABORES EN OBRA]]="","No Aplica",IF(AND(MONTH(Tabla2[[#This Row],[FECHA INICIO DE LABORES EN OBRA]])=MONTH(TODAY()-30),YEAR(Tabla2[[#This Row],[FECHA INICIO DE LABORES EN OBRA]])=YEAR(TODAY())),MONTH(TODAY()-30)&amp;"-"&amp;YEAR(TODAY()),"No Aplica")),"No Aplica")</f>
        <v>No Aplica</v>
      </c>
    </row>
    <row r="1035" spans="1:29" x14ac:dyDescent="0.25">
      <c r="A1035" s="2">
        <v>20603639520</v>
      </c>
      <c r="B1035" s="3" t="s">
        <v>65</v>
      </c>
      <c r="C1035" s="3" t="s">
        <v>65</v>
      </c>
      <c r="D1035" s="3" t="s">
        <v>814</v>
      </c>
      <c r="E1035" s="3" t="s">
        <v>815</v>
      </c>
      <c r="F1035" s="36">
        <v>33858</v>
      </c>
      <c r="G1035" s="3">
        <v>2</v>
      </c>
      <c r="H1035" s="3" t="s">
        <v>1442</v>
      </c>
      <c r="I1035" s="3" t="s">
        <v>1582</v>
      </c>
      <c r="J1035" s="3" t="s">
        <v>1707</v>
      </c>
      <c r="K1035" s="3" t="s">
        <v>35</v>
      </c>
      <c r="L1035" s="8" t="s">
        <v>9813</v>
      </c>
      <c r="M1035" s="5"/>
      <c r="N1035" s="13" t="s">
        <v>1489</v>
      </c>
      <c r="O1035" s="5">
        <v>44909</v>
      </c>
      <c r="P1035" s="8">
        <v>1</v>
      </c>
      <c r="Q1035" s="9">
        <v>4</v>
      </c>
      <c r="R1035" s="9" t="str">
        <f>IFERROR(VLOOKUP(Tabla2[[#This Row],[CONTRATISTA PRNCIPAL]],Hoja1!$L$5:$M$9,2,FALSE),"CJV")</f>
        <v>CJV</v>
      </c>
      <c r="S1035" s="9" t="str">
        <f>IF(Tabla2[[#This Row],[EMPRESA]]=Tabla2[[#This Row],[CONTRATISTA PRNCIPAL]],"Principal","Secundaria")</f>
        <v>Principal</v>
      </c>
      <c r="T1035" s="10">
        <f>IFERROR(1/COUNTIF(Tabla2[CONTRATISTA PRNCIPAL],Tabla2[[#This Row],[CONTRATISTA PRNCIPAL]]),0)</f>
        <v>5.2910052910052907E-3</v>
      </c>
      <c r="U1035" s="33">
        <f ca="1">IF(((TODAY()-Tabla2[[#This Row],[FECHA NACIMIENTO]])/365)&lt;18,"Corregir", IF(((TODAY()-Tabla2[[#This Row],[FECHA NACIMIENTO]])/365)&gt;80, "Corregir",ROUNDDOWN(((TODAY()-Tabla2[[#This Row],[FECHA NACIMIENTO]])/365),0)))</f>
        <v>31</v>
      </c>
      <c r="V103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035" s="34" t="str">
        <f ca="1">+IF(Tabla2[[#This Row],[Edad]]="Corregir","Corregir","Ok")</f>
        <v>Ok</v>
      </c>
      <c r="X1035" s="10" t="str">
        <f>+IFERROR(VLOOKUP(Tabla2[[#This Row],[DISTRITO SEGÚN DNI]],Hoja1!$A$2:$B$55,2,FALSE),"No")</f>
        <v>EL AGUSTINO</v>
      </c>
      <c r="Y1035" s="10" t="str">
        <f>IF(OR(LOWER(Tabla2[[#This Row],[GENERO]])="masculino", LOWER(Tabla2[[#This Row],[GENERO]])="femenino"),"OK","Corregir")</f>
        <v>OK</v>
      </c>
      <c r="Z1035" s="10" t="str">
        <f>+IF(Tabla2[[#This Row],[Nro. DNI / CE]]="","Corregir",IF(LEN(Tabla2[[#This Row],[Nro. DNI / CE]])&gt;=8,"OK","Corregir"))</f>
        <v>OK</v>
      </c>
      <c r="AA1035" s="10">
        <f>COUNTIF(Tabla2[APELLIDOS Y NOMBRES],Tabla2[[#This Row],[APELLIDOS Y NOMBRES]])</f>
        <v>1</v>
      </c>
      <c r="AB1035" t="str">
        <f ca="1">+IFERROR(IF(Tabla2[[#This Row],[FECHA CESE/BAJA]]="","No Aplica",IF(AND(MONTH(Tabla2[[#This Row],[FECHA CESE/BAJA]])=MONTH(TODAY()-30),YEAR(Tabla2[[#This Row],[FECHA CESE/BAJA]])=YEAR(TODAY())),MONTH(TODAY()-30)&amp;"-"&amp;YEAR(TODAY()),"Borrar")),"No aplica")</f>
        <v>No Aplica</v>
      </c>
      <c r="AC1035" t="str">
        <f ca="1">+IFERROR(IF(Tabla2[[#This Row],[FECHA INICIO DE LABORES EN OBRA]]="","No Aplica",IF(AND(MONTH(Tabla2[[#This Row],[FECHA INICIO DE LABORES EN OBRA]])=MONTH(TODAY()-30),YEAR(Tabla2[[#This Row],[FECHA INICIO DE LABORES EN OBRA]])=YEAR(TODAY())),MONTH(TODAY()-30)&amp;"-"&amp;YEAR(TODAY()),"No Aplica")),"No Aplica")</f>
        <v>No Aplica</v>
      </c>
    </row>
    <row r="1036" spans="1:29" x14ac:dyDescent="0.25">
      <c r="A1036" s="2">
        <v>20603639520</v>
      </c>
      <c r="B1036" s="3" t="s">
        <v>65</v>
      </c>
      <c r="C1036" s="3" t="s">
        <v>65</v>
      </c>
      <c r="D1036" s="3" t="s">
        <v>816</v>
      </c>
      <c r="E1036" s="3" t="s">
        <v>817</v>
      </c>
      <c r="F1036" s="36">
        <v>30739</v>
      </c>
      <c r="G1036" s="3">
        <v>2</v>
      </c>
      <c r="H1036" s="3" t="s">
        <v>1708</v>
      </c>
      <c r="I1036" s="3" t="s">
        <v>1631</v>
      </c>
      <c r="J1036" s="3" t="s">
        <v>1709</v>
      </c>
      <c r="K1036" s="3" t="s">
        <v>34</v>
      </c>
      <c r="L1036" s="8" t="s">
        <v>9813</v>
      </c>
      <c r="M1036" s="5"/>
      <c r="N1036" s="13" t="s">
        <v>1627</v>
      </c>
      <c r="O1036" s="5">
        <v>44909</v>
      </c>
      <c r="P1036" s="8">
        <v>1</v>
      </c>
      <c r="Q1036" s="9">
        <v>4</v>
      </c>
      <c r="R1036" s="9" t="str">
        <f>IFERROR(VLOOKUP(Tabla2[[#This Row],[CONTRATISTA PRNCIPAL]],Hoja1!$L$5:$M$9,2,FALSE),"CJV")</f>
        <v>CJV</v>
      </c>
      <c r="S1036" s="9" t="str">
        <f>IF(Tabla2[[#This Row],[EMPRESA]]=Tabla2[[#This Row],[CONTRATISTA PRNCIPAL]],"Principal","Secundaria")</f>
        <v>Principal</v>
      </c>
      <c r="T1036" s="10">
        <f>IFERROR(1/COUNTIF(Tabla2[CONTRATISTA PRNCIPAL],Tabla2[[#This Row],[CONTRATISTA PRNCIPAL]]),0)</f>
        <v>5.2910052910052907E-3</v>
      </c>
      <c r="U1036" s="33">
        <f ca="1">IF(((TODAY()-Tabla2[[#This Row],[FECHA NACIMIENTO]])/365)&lt;18,"Corregir", IF(((TODAY()-Tabla2[[#This Row],[FECHA NACIMIENTO]])/365)&gt;80, "Corregir",ROUNDDOWN(((TODAY()-Tabla2[[#This Row],[FECHA NACIMIENTO]])/365),0)))</f>
        <v>39</v>
      </c>
      <c r="V103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036" s="34" t="str">
        <f ca="1">+IF(Tabla2[[#This Row],[Edad]]="Corregir","Corregir","Ok")</f>
        <v>Ok</v>
      </c>
      <c r="X1036" s="10" t="str">
        <f>+IFERROR(VLOOKUP(Tabla2[[#This Row],[DISTRITO SEGÚN DNI]],Hoja1!$A$2:$B$55,2,FALSE),"No")</f>
        <v>CALLAO</v>
      </c>
      <c r="Y1036" s="10" t="str">
        <f>IF(OR(LOWER(Tabla2[[#This Row],[GENERO]])="masculino", LOWER(Tabla2[[#This Row],[GENERO]])="femenino"),"OK","Corregir")</f>
        <v>OK</v>
      </c>
      <c r="Z1036" s="10" t="str">
        <f>+IF(Tabla2[[#This Row],[Nro. DNI / CE]]="","Corregir",IF(LEN(Tabla2[[#This Row],[Nro. DNI / CE]])&gt;=8,"OK","Corregir"))</f>
        <v>OK</v>
      </c>
      <c r="AA1036" s="10">
        <f>COUNTIF(Tabla2[APELLIDOS Y NOMBRES],Tabla2[[#This Row],[APELLIDOS Y NOMBRES]])</f>
        <v>1</v>
      </c>
      <c r="AB1036" t="str">
        <f ca="1">+IFERROR(IF(Tabla2[[#This Row],[FECHA CESE/BAJA]]="","No Aplica",IF(AND(MONTH(Tabla2[[#This Row],[FECHA CESE/BAJA]])=MONTH(TODAY()-30),YEAR(Tabla2[[#This Row],[FECHA CESE/BAJA]])=YEAR(TODAY())),MONTH(TODAY()-30)&amp;"-"&amp;YEAR(TODAY()),"Borrar")),"No aplica")</f>
        <v>No Aplica</v>
      </c>
      <c r="AC1036" t="str">
        <f ca="1">+IFERROR(IF(Tabla2[[#This Row],[FECHA INICIO DE LABORES EN OBRA]]="","No Aplica",IF(AND(MONTH(Tabla2[[#This Row],[FECHA INICIO DE LABORES EN OBRA]])=MONTH(TODAY()-30),YEAR(Tabla2[[#This Row],[FECHA INICIO DE LABORES EN OBRA]])=YEAR(TODAY())),MONTH(TODAY()-30)&amp;"-"&amp;YEAR(TODAY()),"No Aplica")),"No Aplica")</f>
        <v>No Aplica</v>
      </c>
    </row>
    <row r="1037" spans="1:29" ht="15" customHeight="1" x14ac:dyDescent="0.25">
      <c r="A1037" s="2">
        <v>20603639520</v>
      </c>
      <c r="B1037" s="3" t="s">
        <v>65</v>
      </c>
      <c r="C1037" s="3" t="s">
        <v>65</v>
      </c>
      <c r="D1037" s="3" t="s">
        <v>1710</v>
      </c>
      <c r="E1037" s="3" t="s">
        <v>1711</v>
      </c>
      <c r="F1037" s="36">
        <v>31413</v>
      </c>
      <c r="G1037" s="3">
        <v>2</v>
      </c>
      <c r="H1037" s="3" t="s">
        <v>1444</v>
      </c>
      <c r="I1037" s="3" t="s">
        <v>1582</v>
      </c>
      <c r="J1037" s="3" t="s">
        <v>1712</v>
      </c>
      <c r="K1037" s="3" t="s">
        <v>1713</v>
      </c>
      <c r="L1037" s="8" t="s">
        <v>9813</v>
      </c>
      <c r="M1037" s="5"/>
      <c r="N1037" s="13" t="s">
        <v>1489</v>
      </c>
      <c r="O1037" s="5">
        <v>44914</v>
      </c>
      <c r="P1037" s="8">
        <v>1</v>
      </c>
      <c r="Q1037" s="9">
        <v>4</v>
      </c>
      <c r="R1037" s="9" t="str">
        <f>IFERROR(VLOOKUP(Tabla2[[#This Row],[CONTRATISTA PRNCIPAL]],Hoja1!$L$5:$M$9,2,FALSE),"CJV")</f>
        <v>CJV</v>
      </c>
      <c r="S1037" s="9" t="str">
        <f>IF(Tabla2[[#This Row],[EMPRESA]]=Tabla2[[#This Row],[CONTRATISTA PRNCIPAL]],"Principal","Secundaria")</f>
        <v>Principal</v>
      </c>
      <c r="T1037" s="10">
        <f>IFERROR(1/COUNTIF(Tabla2[CONTRATISTA PRNCIPAL],Tabla2[[#This Row],[CONTRATISTA PRNCIPAL]]),0)</f>
        <v>5.2910052910052907E-3</v>
      </c>
      <c r="U1037" s="33">
        <f ca="1">IF(((TODAY()-Tabla2[[#This Row],[FECHA NACIMIENTO]])/365)&lt;18,"Corregir", IF(((TODAY()-Tabla2[[#This Row],[FECHA NACIMIENTO]])/365)&gt;80, "Corregir",ROUNDDOWN(((TODAY()-Tabla2[[#This Row],[FECHA NACIMIENTO]])/365),0)))</f>
        <v>37</v>
      </c>
      <c r="V103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037" s="34" t="str">
        <f ca="1">+IF(Tabla2[[#This Row],[Edad]]="Corregir","Corregir","Ok")</f>
        <v>Ok</v>
      </c>
      <c r="X1037" s="10" t="str">
        <f>+IFERROR(VLOOKUP(Tabla2[[#This Row],[DISTRITO SEGÚN DNI]],Hoja1!$A$2:$B$55,2,FALSE),"No")</f>
        <v>No</v>
      </c>
      <c r="Y1037" s="10" t="str">
        <f>IF(OR(LOWER(Tabla2[[#This Row],[GENERO]])="masculino", LOWER(Tabla2[[#This Row],[GENERO]])="femenino"),"OK","Corregir")</f>
        <v>OK</v>
      </c>
      <c r="Z1037" s="10" t="str">
        <f>+IF(Tabla2[[#This Row],[Nro. DNI / CE]]="","Corregir",IF(LEN(Tabla2[[#This Row],[Nro. DNI / CE]])&gt;=8,"OK","Corregir"))</f>
        <v>OK</v>
      </c>
      <c r="AA1037" s="10">
        <f>COUNTIF(Tabla2[APELLIDOS Y NOMBRES],Tabla2[[#This Row],[APELLIDOS Y NOMBRES]])</f>
        <v>1</v>
      </c>
      <c r="AB1037" t="str">
        <f ca="1">+IFERROR(IF(Tabla2[[#This Row],[FECHA CESE/BAJA]]="","No Aplica",IF(AND(MONTH(Tabla2[[#This Row],[FECHA CESE/BAJA]])=MONTH(TODAY()-30),YEAR(Tabla2[[#This Row],[FECHA CESE/BAJA]])=YEAR(TODAY())),MONTH(TODAY()-30)&amp;"-"&amp;YEAR(TODAY()),"Borrar")),"No aplica")</f>
        <v>No Aplica</v>
      </c>
      <c r="AC1037" t="str">
        <f ca="1">+IFERROR(IF(Tabla2[[#This Row],[FECHA INICIO DE LABORES EN OBRA]]="","No Aplica",IF(AND(MONTH(Tabla2[[#This Row],[FECHA INICIO DE LABORES EN OBRA]])=MONTH(TODAY()-30),YEAR(Tabla2[[#This Row],[FECHA INICIO DE LABORES EN OBRA]])=YEAR(TODAY())),MONTH(TODAY()-30)&amp;"-"&amp;YEAR(TODAY()),"No Aplica")),"No Aplica")</f>
        <v>No Aplica</v>
      </c>
    </row>
    <row r="1038" spans="1:29" x14ac:dyDescent="0.25">
      <c r="A1038" s="2">
        <v>20603639520</v>
      </c>
      <c r="B1038" s="3" t="s">
        <v>65</v>
      </c>
      <c r="C1038" s="3" t="s">
        <v>65</v>
      </c>
      <c r="D1038" s="3" t="s">
        <v>818</v>
      </c>
      <c r="E1038" s="3" t="s">
        <v>819</v>
      </c>
      <c r="F1038" s="36">
        <v>29194</v>
      </c>
      <c r="G1038" s="3">
        <v>2</v>
      </c>
      <c r="H1038" s="3" t="s">
        <v>1714</v>
      </c>
      <c r="I1038" s="3" t="s">
        <v>1631</v>
      </c>
      <c r="J1038" s="3" t="s">
        <v>1715</v>
      </c>
      <c r="K1038" s="3" t="s">
        <v>32</v>
      </c>
      <c r="L1038" s="8" t="s">
        <v>9813</v>
      </c>
      <c r="M1038" s="5"/>
      <c r="N1038" s="13" t="s">
        <v>1489</v>
      </c>
      <c r="O1038" s="5">
        <v>44914</v>
      </c>
      <c r="P1038" s="8">
        <v>1</v>
      </c>
      <c r="Q1038" s="9">
        <v>4</v>
      </c>
      <c r="R1038" s="9" t="str">
        <f>IFERROR(VLOOKUP(Tabla2[[#This Row],[CONTRATISTA PRNCIPAL]],Hoja1!$L$5:$M$9,2,FALSE),"CJV")</f>
        <v>CJV</v>
      </c>
      <c r="S1038" s="9" t="str">
        <f>IF(Tabla2[[#This Row],[EMPRESA]]=Tabla2[[#This Row],[CONTRATISTA PRNCIPAL]],"Principal","Secundaria")</f>
        <v>Principal</v>
      </c>
      <c r="T1038" s="10">
        <f>IFERROR(1/COUNTIF(Tabla2[CONTRATISTA PRNCIPAL],Tabla2[[#This Row],[CONTRATISTA PRNCIPAL]]),0)</f>
        <v>5.2910052910052907E-3</v>
      </c>
      <c r="U1038" s="33">
        <f ca="1">IF(((TODAY()-Tabla2[[#This Row],[FECHA NACIMIENTO]])/365)&lt;18,"Corregir", IF(((TODAY()-Tabla2[[#This Row],[FECHA NACIMIENTO]])/365)&gt;80, "Corregir",ROUNDDOWN(((TODAY()-Tabla2[[#This Row],[FECHA NACIMIENTO]])/365),0)))</f>
        <v>43</v>
      </c>
      <c r="V103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038" s="34" t="str">
        <f ca="1">+IF(Tabla2[[#This Row],[Edad]]="Corregir","Corregir","Ok")</f>
        <v>Ok</v>
      </c>
      <c r="X1038" s="10" t="str">
        <f>+IFERROR(VLOOKUP(Tabla2[[#This Row],[DISTRITO SEGÚN DNI]],Hoja1!$A$2:$B$55,2,FALSE),"No")</f>
        <v>CALLAO</v>
      </c>
      <c r="Y1038" s="10" t="str">
        <f>IF(OR(LOWER(Tabla2[[#This Row],[GENERO]])="masculino", LOWER(Tabla2[[#This Row],[GENERO]])="femenino"),"OK","Corregir")</f>
        <v>OK</v>
      </c>
      <c r="Z1038" s="10" t="str">
        <f>+IF(Tabla2[[#This Row],[Nro. DNI / CE]]="","Corregir",IF(LEN(Tabla2[[#This Row],[Nro. DNI / CE]])&gt;=8,"OK","Corregir"))</f>
        <v>OK</v>
      </c>
      <c r="AA1038" s="10">
        <f>COUNTIF(Tabla2[APELLIDOS Y NOMBRES],Tabla2[[#This Row],[APELLIDOS Y NOMBRES]])</f>
        <v>1</v>
      </c>
      <c r="AB1038" t="str">
        <f ca="1">+IFERROR(IF(Tabla2[[#This Row],[FECHA CESE/BAJA]]="","No Aplica",IF(AND(MONTH(Tabla2[[#This Row],[FECHA CESE/BAJA]])=MONTH(TODAY()-30),YEAR(Tabla2[[#This Row],[FECHA CESE/BAJA]])=YEAR(TODAY())),MONTH(TODAY()-30)&amp;"-"&amp;YEAR(TODAY()),"Borrar")),"No aplica")</f>
        <v>No Aplica</v>
      </c>
      <c r="AC1038" t="str">
        <f ca="1">+IFERROR(IF(Tabla2[[#This Row],[FECHA INICIO DE LABORES EN OBRA]]="","No Aplica",IF(AND(MONTH(Tabla2[[#This Row],[FECHA INICIO DE LABORES EN OBRA]])=MONTH(TODAY()-30),YEAR(Tabla2[[#This Row],[FECHA INICIO DE LABORES EN OBRA]])=YEAR(TODAY())),MONTH(TODAY()-30)&amp;"-"&amp;YEAR(TODAY()),"No Aplica")),"No Aplica")</f>
        <v>No Aplica</v>
      </c>
    </row>
    <row r="1039" spans="1:29" x14ac:dyDescent="0.25">
      <c r="A1039" s="2">
        <v>20603639520</v>
      </c>
      <c r="B1039" s="3" t="s">
        <v>65</v>
      </c>
      <c r="C1039" s="3" t="s">
        <v>65</v>
      </c>
      <c r="D1039" s="3" t="s">
        <v>1716</v>
      </c>
      <c r="E1039" s="3" t="s">
        <v>1717</v>
      </c>
      <c r="F1039" s="36">
        <v>27807</v>
      </c>
      <c r="G1039" s="3">
        <v>2</v>
      </c>
      <c r="H1039" s="3" t="s">
        <v>1458</v>
      </c>
      <c r="I1039" s="3" t="s">
        <v>1582</v>
      </c>
      <c r="J1039" s="3" t="s">
        <v>1718</v>
      </c>
      <c r="K1039" s="3" t="s">
        <v>1063</v>
      </c>
      <c r="L1039" s="8" t="s">
        <v>9813</v>
      </c>
      <c r="M1039" s="5"/>
      <c r="N1039" s="13" t="s">
        <v>1489</v>
      </c>
      <c r="O1039" s="5">
        <v>44914</v>
      </c>
      <c r="P1039" s="8">
        <v>1</v>
      </c>
      <c r="Q1039" s="9">
        <v>4</v>
      </c>
      <c r="R1039" s="9" t="str">
        <f>IFERROR(VLOOKUP(Tabla2[[#This Row],[CONTRATISTA PRNCIPAL]],Hoja1!$L$5:$M$9,2,FALSE),"CJV")</f>
        <v>CJV</v>
      </c>
      <c r="S1039" s="9" t="str">
        <f>IF(Tabla2[[#This Row],[EMPRESA]]=Tabla2[[#This Row],[CONTRATISTA PRNCIPAL]],"Principal","Secundaria")</f>
        <v>Principal</v>
      </c>
      <c r="T1039" s="10">
        <f>IFERROR(1/COUNTIF(Tabla2[CONTRATISTA PRNCIPAL],Tabla2[[#This Row],[CONTRATISTA PRNCIPAL]]),0)</f>
        <v>5.2910052910052907E-3</v>
      </c>
      <c r="U1039" s="33">
        <f ca="1">IF(((TODAY()-Tabla2[[#This Row],[FECHA NACIMIENTO]])/365)&lt;18,"Corregir", IF(((TODAY()-Tabla2[[#This Row],[FECHA NACIMIENTO]])/365)&gt;80, "Corregir",ROUNDDOWN(((TODAY()-Tabla2[[#This Row],[FECHA NACIMIENTO]])/365),0)))</f>
        <v>47</v>
      </c>
      <c r="V103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039" s="34" t="str">
        <f ca="1">+IF(Tabla2[[#This Row],[Edad]]="Corregir","Corregir","Ok")</f>
        <v>Ok</v>
      </c>
      <c r="X1039" s="10" t="str">
        <f>+IFERROR(VLOOKUP(Tabla2[[#This Row],[DISTRITO SEGÚN DNI]],Hoja1!$A$2:$B$55,2,FALSE),"No")</f>
        <v>No</v>
      </c>
      <c r="Y1039" s="10" t="str">
        <f>IF(OR(LOWER(Tabla2[[#This Row],[GENERO]])="masculino", LOWER(Tabla2[[#This Row],[GENERO]])="femenino"),"OK","Corregir")</f>
        <v>OK</v>
      </c>
      <c r="Z1039" s="10" t="str">
        <f>+IF(Tabla2[[#This Row],[Nro. DNI / CE]]="","Corregir",IF(LEN(Tabla2[[#This Row],[Nro. DNI / CE]])&gt;=8,"OK","Corregir"))</f>
        <v>OK</v>
      </c>
      <c r="AA1039" s="10">
        <f>COUNTIF(Tabla2[APELLIDOS Y NOMBRES],Tabla2[[#This Row],[APELLIDOS Y NOMBRES]])</f>
        <v>1</v>
      </c>
      <c r="AB1039" t="str">
        <f ca="1">+IFERROR(IF(Tabla2[[#This Row],[FECHA CESE/BAJA]]="","No Aplica",IF(AND(MONTH(Tabla2[[#This Row],[FECHA CESE/BAJA]])=MONTH(TODAY()-30),YEAR(Tabla2[[#This Row],[FECHA CESE/BAJA]])=YEAR(TODAY())),MONTH(TODAY()-30)&amp;"-"&amp;YEAR(TODAY()),"Borrar")),"No aplica")</f>
        <v>No Aplica</v>
      </c>
      <c r="AC1039" t="str">
        <f ca="1">+IFERROR(IF(Tabla2[[#This Row],[FECHA INICIO DE LABORES EN OBRA]]="","No Aplica",IF(AND(MONTH(Tabla2[[#This Row],[FECHA INICIO DE LABORES EN OBRA]])=MONTH(TODAY()-30),YEAR(Tabla2[[#This Row],[FECHA INICIO DE LABORES EN OBRA]])=YEAR(TODAY())),MONTH(TODAY()-30)&amp;"-"&amp;YEAR(TODAY()),"No Aplica")),"No Aplica")</f>
        <v>No Aplica</v>
      </c>
    </row>
    <row r="1040" spans="1:29" x14ac:dyDescent="0.25">
      <c r="A1040" s="2">
        <v>20603639520</v>
      </c>
      <c r="B1040" s="3" t="s">
        <v>65</v>
      </c>
      <c r="C1040" s="3" t="s">
        <v>65</v>
      </c>
      <c r="D1040" s="3" t="s">
        <v>1719</v>
      </c>
      <c r="E1040" s="3" t="s">
        <v>1720</v>
      </c>
      <c r="F1040" s="36">
        <v>27265</v>
      </c>
      <c r="G1040" s="3">
        <v>2</v>
      </c>
      <c r="H1040" s="3" t="s">
        <v>1444</v>
      </c>
      <c r="I1040" s="3" t="s">
        <v>1631</v>
      </c>
      <c r="J1040" s="3" t="s">
        <v>1721</v>
      </c>
      <c r="K1040" s="3" t="s">
        <v>1722</v>
      </c>
      <c r="L1040" s="8" t="s">
        <v>9813</v>
      </c>
      <c r="M1040" s="5"/>
      <c r="N1040" s="13" t="s">
        <v>1489</v>
      </c>
      <c r="O1040" s="5">
        <v>44917</v>
      </c>
      <c r="P1040" s="8">
        <v>1</v>
      </c>
      <c r="Q1040" s="9">
        <v>4</v>
      </c>
      <c r="R1040" s="9" t="str">
        <f>IFERROR(VLOOKUP(Tabla2[[#This Row],[CONTRATISTA PRNCIPAL]],Hoja1!$L$5:$M$9,2,FALSE),"CJV")</f>
        <v>CJV</v>
      </c>
      <c r="S1040" s="9" t="str">
        <f>IF(Tabla2[[#This Row],[EMPRESA]]=Tabla2[[#This Row],[CONTRATISTA PRNCIPAL]],"Principal","Secundaria")</f>
        <v>Principal</v>
      </c>
      <c r="T1040" s="10">
        <f>IFERROR(1/COUNTIF(Tabla2[CONTRATISTA PRNCIPAL],Tabla2[[#This Row],[CONTRATISTA PRNCIPAL]]),0)</f>
        <v>5.2910052910052907E-3</v>
      </c>
      <c r="U1040" s="33">
        <f ca="1">IF(((TODAY()-Tabla2[[#This Row],[FECHA NACIMIENTO]])/365)&lt;18,"Corregir", IF(((TODAY()-Tabla2[[#This Row],[FECHA NACIMIENTO]])/365)&gt;80, "Corregir",ROUNDDOWN(((TODAY()-Tabla2[[#This Row],[FECHA NACIMIENTO]])/365),0)))</f>
        <v>49</v>
      </c>
      <c r="V104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040" s="34" t="str">
        <f ca="1">+IF(Tabla2[[#This Row],[Edad]]="Corregir","Corregir","Ok")</f>
        <v>Ok</v>
      </c>
      <c r="X1040" s="10" t="str">
        <f>+IFERROR(VLOOKUP(Tabla2[[#This Row],[DISTRITO SEGÚN DNI]],Hoja1!$A$2:$B$55,2,FALSE),"No")</f>
        <v>No</v>
      </c>
      <c r="Y1040" s="10" t="str">
        <f>IF(OR(LOWER(Tabla2[[#This Row],[GENERO]])="masculino", LOWER(Tabla2[[#This Row],[GENERO]])="femenino"),"OK","Corregir")</f>
        <v>OK</v>
      </c>
      <c r="Z1040" s="10" t="str">
        <f>+IF(Tabla2[[#This Row],[Nro. DNI / CE]]="","Corregir",IF(LEN(Tabla2[[#This Row],[Nro. DNI / CE]])&gt;=8,"OK","Corregir"))</f>
        <v>OK</v>
      </c>
      <c r="AA1040" s="10">
        <f>COUNTIF(Tabla2[APELLIDOS Y NOMBRES],Tabla2[[#This Row],[APELLIDOS Y NOMBRES]])</f>
        <v>1</v>
      </c>
      <c r="AB1040" t="str">
        <f ca="1">+IFERROR(IF(Tabla2[[#This Row],[FECHA CESE/BAJA]]="","No Aplica",IF(AND(MONTH(Tabla2[[#This Row],[FECHA CESE/BAJA]])=MONTH(TODAY()-30),YEAR(Tabla2[[#This Row],[FECHA CESE/BAJA]])=YEAR(TODAY())),MONTH(TODAY()-30)&amp;"-"&amp;YEAR(TODAY()),"Borrar")),"No aplica")</f>
        <v>No Aplica</v>
      </c>
      <c r="AC1040" t="str">
        <f ca="1">+IFERROR(IF(Tabla2[[#This Row],[FECHA INICIO DE LABORES EN OBRA]]="","No Aplica",IF(AND(MONTH(Tabla2[[#This Row],[FECHA INICIO DE LABORES EN OBRA]])=MONTH(TODAY()-30),YEAR(Tabla2[[#This Row],[FECHA INICIO DE LABORES EN OBRA]])=YEAR(TODAY())),MONTH(TODAY()-30)&amp;"-"&amp;YEAR(TODAY()),"No Aplica")),"No Aplica")</f>
        <v>No Aplica</v>
      </c>
    </row>
    <row r="1041" spans="1:29" x14ac:dyDescent="0.25">
      <c r="A1041" s="2">
        <v>20603639520</v>
      </c>
      <c r="B1041" s="3" t="s">
        <v>65</v>
      </c>
      <c r="C1041" s="3" t="s">
        <v>65</v>
      </c>
      <c r="D1041" s="3" t="s">
        <v>820</v>
      </c>
      <c r="E1041" s="3" t="s">
        <v>821</v>
      </c>
      <c r="F1041" s="36">
        <v>32364</v>
      </c>
      <c r="G1041" s="3">
        <v>2</v>
      </c>
      <c r="H1041" s="3" t="s">
        <v>1453</v>
      </c>
      <c r="I1041" s="3" t="s">
        <v>1582</v>
      </c>
      <c r="J1041" s="3" t="s">
        <v>1723</v>
      </c>
      <c r="K1041" s="3" t="s">
        <v>131</v>
      </c>
      <c r="L1041" s="8" t="s">
        <v>9813</v>
      </c>
      <c r="M1041" s="5"/>
      <c r="N1041" s="13" t="s">
        <v>1489</v>
      </c>
      <c r="O1041" s="5">
        <v>44917</v>
      </c>
      <c r="P1041" s="8">
        <v>1</v>
      </c>
      <c r="Q1041" s="9">
        <v>4</v>
      </c>
      <c r="R1041" s="9" t="str">
        <f>IFERROR(VLOOKUP(Tabla2[[#This Row],[CONTRATISTA PRNCIPAL]],Hoja1!$L$5:$M$9,2,FALSE),"CJV")</f>
        <v>CJV</v>
      </c>
      <c r="S1041" s="9" t="str">
        <f>IF(Tabla2[[#This Row],[EMPRESA]]=Tabla2[[#This Row],[CONTRATISTA PRNCIPAL]],"Principal","Secundaria")</f>
        <v>Principal</v>
      </c>
      <c r="T1041" s="10">
        <f>IFERROR(1/COUNTIF(Tabla2[CONTRATISTA PRNCIPAL],Tabla2[[#This Row],[CONTRATISTA PRNCIPAL]]),0)</f>
        <v>5.2910052910052907E-3</v>
      </c>
      <c r="U1041" s="33">
        <f ca="1">IF(((TODAY()-Tabla2[[#This Row],[FECHA NACIMIENTO]])/365)&lt;18,"Corregir", IF(((TODAY()-Tabla2[[#This Row],[FECHA NACIMIENTO]])/365)&gt;80, "Corregir",ROUNDDOWN(((TODAY()-Tabla2[[#This Row],[FECHA NACIMIENTO]])/365),0)))</f>
        <v>35</v>
      </c>
      <c r="V104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041" s="34" t="str">
        <f ca="1">+IF(Tabla2[[#This Row],[Edad]]="Corregir","Corregir","Ok")</f>
        <v>Ok</v>
      </c>
      <c r="X1041" s="10" t="str">
        <f>+IFERROR(VLOOKUP(Tabla2[[#This Row],[DISTRITO SEGÚN DNI]],Hoja1!$A$2:$B$55,2,FALSE),"No")</f>
        <v>BREÑA</v>
      </c>
      <c r="Y1041" s="10" t="str">
        <f>IF(OR(LOWER(Tabla2[[#This Row],[GENERO]])="masculino", LOWER(Tabla2[[#This Row],[GENERO]])="femenino"),"OK","Corregir")</f>
        <v>OK</v>
      </c>
      <c r="Z1041" s="10" t="str">
        <f>+IF(Tabla2[[#This Row],[Nro. DNI / CE]]="","Corregir",IF(LEN(Tabla2[[#This Row],[Nro. DNI / CE]])&gt;=8,"OK","Corregir"))</f>
        <v>OK</v>
      </c>
      <c r="AA1041" s="10">
        <f>COUNTIF(Tabla2[APELLIDOS Y NOMBRES],Tabla2[[#This Row],[APELLIDOS Y NOMBRES]])</f>
        <v>1</v>
      </c>
      <c r="AB1041" t="str">
        <f ca="1">+IFERROR(IF(Tabla2[[#This Row],[FECHA CESE/BAJA]]="","No Aplica",IF(AND(MONTH(Tabla2[[#This Row],[FECHA CESE/BAJA]])=MONTH(TODAY()-30),YEAR(Tabla2[[#This Row],[FECHA CESE/BAJA]])=YEAR(TODAY())),MONTH(TODAY()-30)&amp;"-"&amp;YEAR(TODAY()),"Borrar")),"No aplica")</f>
        <v>No Aplica</v>
      </c>
      <c r="AC1041" t="str">
        <f ca="1">+IFERROR(IF(Tabla2[[#This Row],[FECHA INICIO DE LABORES EN OBRA]]="","No Aplica",IF(AND(MONTH(Tabla2[[#This Row],[FECHA INICIO DE LABORES EN OBRA]])=MONTH(TODAY()-30),YEAR(Tabla2[[#This Row],[FECHA INICIO DE LABORES EN OBRA]])=YEAR(TODAY())),MONTH(TODAY()-30)&amp;"-"&amp;YEAR(TODAY()),"No Aplica")),"No Aplica")</f>
        <v>No Aplica</v>
      </c>
    </row>
    <row r="1042" spans="1:29" x14ac:dyDescent="0.25">
      <c r="A1042" s="2">
        <v>20603639520</v>
      </c>
      <c r="B1042" s="3" t="s">
        <v>65</v>
      </c>
      <c r="C1042" s="3" t="s">
        <v>65</v>
      </c>
      <c r="D1042" s="3" t="s">
        <v>1724</v>
      </c>
      <c r="E1042" s="3" t="s">
        <v>1725</v>
      </c>
      <c r="F1042" s="36">
        <v>28876</v>
      </c>
      <c r="G1042" s="3">
        <v>2</v>
      </c>
      <c r="H1042" s="3" t="s">
        <v>1453</v>
      </c>
      <c r="I1042" s="3" t="s">
        <v>1631</v>
      </c>
      <c r="J1042" s="3" t="s">
        <v>1726</v>
      </c>
      <c r="K1042" s="3" t="s">
        <v>1054</v>
      </c>
      <c r="L1042" s="8" t="s">
        <v>9813</v>
      </c>
      <c r="M1042" s="5"/>
      <c r="N1042" s="13" t="s">
        <v>1489</v>
      </c>
      <c r="O1042" s="5">
        <v>44917</v>
      </c>
      <c r="P1042" s="8">
        <v>1</v>
      </c>
      <c r="Q1042" s="9">
        <v>4</v>
      </c>
      <c r="R1042" s="9" t="str">
        <f>IFERROR(VLOOKUP(Tabla2[[#This Row],[CONTRATISTA PRNCIPAL]],Hoja1!$L$5:$M$9,2,FALSE),"CJV")</f>
        <v>CJV</v>
      </c>
      <c r="S1042" s="9" t="str">
        <f>IF(Tabla2[[#This Row],[EMPRESA]]=Tabla2[[#This Row],[CONTRATISTA PRNCIPAL]],"Principal","Secundaria")</f>
        <v>Principal</v>
      </c>
      <c r="T1042" s="10">
        <f>IFERROR(1/COUNTIF(Tabla2[CONTRATISTA PRNCIPAL],Tabla2[[#This Row],[CONTRATISTA PRNCIPAL]]),0)</f>
        <v>5.2910052910052907E-3</v>
      </c>
      <c r="U1042" s="33">
        <f ca="1">IF(((TODAY()-Tabla2[[#This Row],[FECHA NACIMIENTO]])/365)&lt;18,"Corregir", IF(((TODAY()-Tabla2[[#This Row],[FECHA NACIMIENTO]])/365)&gt;80, "Corregir",ROUNDDOWN(((TODAY()-Tabla2[[#This Row],[FECHA NACIMIENTO]])/365),0)))</f>
        <v>44</v>
      </c>
      <c r="V104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042" s="34" t="str">
        <f ca="1">+IF(Tabla2[[#This Row],[Edad]]="Corregir","Corregir","Ok")</f>
        <v>Ok</v>
      </c>
      <c r="X1042" s="10" t="str">
        <f>+IFERROR(VLOOKUP(Tabla2[[#This Row],[DISTRITO SEGÚN DNI]],Hoja1!$A$2:$B$55,2,FALSE),"No")</f>
        <v>No</v>
      </c>
      <c r="Y1042" s="10" t="str">
        <f>IF(OR(LOWER(Tabla2[[#This Row],[GENERO]])="masculino", LOWER(Tabla2[[#This Row],[GENERO]])="femenino"),"OK","Corregir")</f>
        <v>OK</v>
      </c>
      <c r="Z1042" s="10" t="str">
        <f>+IF(Tabla2[[#This Row],[Nro. DNI / CE]]="","Corregir",IF(LEN(Tabla2[[#This Row],[Nro. DNI / CE]])&gt;=8,"OK","Corregir"))</f>
        <v>OK</v>
      </c>
      <c r="AA1042" s="10">
        <f>COUNTIF(Tabla2[APELLIDOS Y NOMBRES],Tabla2[[#This Row],[APELLIDOS Y NOMBRES]])</f>
        <v>1</v>
      </c>
      <c r="AB1042" t="str">
        <f ca="1">+IFERROR(IF(Tabla2[[#This Row],[FECHA CESE/BAJA]]="","No Aplica",IF(AND(MONTH(Tabla2[[#This Row],[FECHA CESE/BAJA]])=MONTH(TODAY()-30),YEAR(Tabla2[[#This Row],[FECHA CESE/BAJA]])=YEAR(TODAY())),MONTH(TODAY()-30)&amp;"-"&amp;YEAR(TODAY()),"Borrar")),"No aplica")</f>
        <v>No Aplica</v>
      </c>
      <c r="AC1042" t="str">
        <f ca="1">+IFERROR(IF(Tabla2[[#This Row],[FECHA INICIO DE LABORES EN OBRA]]="","No Aplica",IF(AND(MONTH(Tabla2[[#This Row],[FECHA INICIO DE LABORES EN OBRA]])=MONTH(TODAY()-30),YEAR(Tabla2[[#This Row],[FECHA INICIO DE LABORES EN OBRA]])=YEAR(TODAY())),MONTH(TODAY()-30)&amp;"-"&amp;YEAR(TODAY()),"No Aplica")),"No Aplica")</f>
        <v>No Aplica</v>
      </c>
    </row>
    <row r="1043" spans="1:29" x14ac:dyDescent="0.25">
      <c r="A1043" s="2">
        <v>20603639520</v>
      </c>
      <c r="B1043" s="3" t="s">
        <v>65</v>
      </c>
      <c r="C1043" s="3" t="s">
        <v>65</v>
      </c>
      <c r="D1043" s="3" t="s">
        <v>822</v>
      </c>
      <c r="E1043" s="3" t="s">
        <v>823</v>
      </c>
      <c r="F1043" s="36">
        <v>35711</v>
      </c>
      <c r="G1043" s="3">
        <v>2</v>
      </c>
      <c r="H1043" s="3" t="s">
        <v>1457</v>
      </c>
      <c r="I1043" s="3" t="s">
        <v>1582</v>
      </c>
      <c r="J1043" s="3" t="s">
        <v>1727</v>
      </c>
      <c r="K1043" s="3" t="s">
        <v>34</v>
      </c>
      <c r="L1043" s="8" t="s">
        <v>9813</v>
      </c>
      <c r="M1043" s="5"/>
      <c r="N1043" s="13" t="s">
        <v>1627</v>
      </c>
      <c r="O1043" s="5">
        <v>44921</v>
      </c>
      <c r="P1043" s="8">
        <v>1</v>
      </c>
      <c r="Q1043" s="9">
        <v>4</v>
      </c>
      <c r="R1043" s="9" t="str">
        <f>IFERROR(VLOOKUP(Tabla2[[#This Row],[CONTRATISTA PRNCIPAL]],Hoja1!$L$5:$M$9,2,FALSE),"CJV")</f>
        <v>CJV</v>
      </c>
      <c r="S1043" s="9" t="str">
        <f>IF(Tabla2[[#This Row],[EMPRESA]]=Tabla2[[#This Row],[CONTRATISTA PRNCIPAL]],"Principal","Secundaria")</f>
        <v>Principal</v>
      </c>
      <c r="T1043" s="10">
        <f>IFERROR(1/COUNTIF(Tabla2[CONTRATISTA PRNCIPAL],Tabla2[[#This Row],[CONTRATISTA PRNCIPAL]]),0)</f>
        <v>5.2910052910052907E-3</v>
      </c>
      <c r="U1043" s="33">
        <f ca="1">IF(((TODAY()-Tabla2[[#This Row],[FECHA NACIMIENTO]])/365)&lt;18,"Corregir", IF(((TODAY()-Tabla2[[#This Row],[FECHA NACIMIENTO]])/365)&gt;80, "Corregir",ROUNDDOWN(((TODAY()-Tabla2[[#This Row],[FECHA NACIMIENTO]])/365),0)))</f>
        <v>25</v>
      </c>
      <c r="V104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043" s="34" t="str">
        <f ca="1">+IF(Tabla2[[#This Row],[Edad]]="Corregir","Corregir","Ok")</f>
        <v>Ok</v>
      </c>
      <c r="X1043" s="10" t="str">
        <f>+IFERROR(VLOOKUP(Tabla2[[#This Row],[DISTRITO SEGÚN DNI]],Hoja1!$A$2:$B$55,2,FALSE),"No")</f>
        <v>CALLAO</v>
      </c>
      <c r="Y1043" s="10" t="str">
        <f>IF(OR(LOWER(Tabla2[[#This Row],[GENERO]])="masculino", LOWER(Tabla2[[#This Row],[GENERO]])="femenino"),"OK","Corregir")</f>
        <v>OK</v>
      </c>
      <c r="Z1043" s="10" t="str">
        <f>+IF(Tabla2[[#This Row],[Nro. DNI / CE]]="","Corregir",IF(LEN(Tabla2[[#This Row],[Nro. DNI / CE]])&gt;=8,"OK","Corregir"))</f>
        <v>OK</v>
      </c>
      <c r="AA1043" s="10">
        <f>COUNTIF(Tabla2[APELLIDOS Y NOMBRES],Tabla2[[#This Row],[APELLIDOS Y NOMBRES]])</f>
        <v>1</v>
      </c>
      <c r="AB1043" t="str">
        <f ca="1">+IFERROR(IF(Tabla2[[#This Row],[FECHA CESE/BAJA]]="","No Aplica",IF(AND(MONTH(Tabla2[[#This Row],[FECHA CESE/BAJA]])=MONTH(TODAY()-30),YEAR(Tabla2[[#This Row],[FECHA CESE/BAJA]])=YEAR(TODAY())),MONTH(TODAY()-30)&amp;"-"&amp;YEAR(TODAY()),"Borrar")),"No aplica")</f>
        <v>No Aplica</v>
      </c>
      <c r="AC1043" t="str">
        <f ca="1">+IFERROR(IF(Tabla2[[#This Row],[FECHA INICIO DE LABORES EN OBRA]]="","No Aplica",IF(AND(MONTH(Tabla2[[#This Row],[FECHA INICIO DE LABORES EN OBRA]])=MONTH(TODAY()-30),YEAR(Tabla2[[#This Row],[FECHA INICIO DE LABORES EN OBRA]])=YEAR(TODAY())),MONTH(TODAY()-30)&amp;"-"&amp;YEAR(TODAY()),"No Aplica")),"No Aplica")</f>
        <v>No Aplica</v>
      </c>
    </row>
    <row r="1044" spans="1:29" x14ac:dyDescent="0.25">
      <c r="A1044" s="2">
        <v>20603639520</v>
      </c>
      <c r="B1044" s="3" t="s">
        <v>65</v>
      </c>
      <c r="C1044" s="3" t="s">
        <v>65</v>
      </c>
      <c r="D1044" s="3" t="s">
        <v>1728</v>
      </c>
      <c r="E1044" s="3" t="s">
        <v>1729</v>
      </c>
      <c r="F1044" s="36">
        <v>30512</v>
      </c>
      <c r="G1044" s="3">
        <v>2</v>
      </c>
      <c r="H1044" s="3" t="s">
        <v>1730</v>
      </c>
      <c r="I1044" s="3" t="s">
        <v>1631</v>
      </c>
      <c r="J1044" s="3" t="s">
        <v>1731</v>
      </c>
      <c r="K1044" s="3" t="s">
        <v>1273</v>
      </c>
      <c r="L1044" s="8" t="s">
        <v>9813</v>
      </c>
      <c r="M1044" s="5"/>
      <c r="N1044" s="13" t="s">
        <v>1489</v>
      </c>
      <c r="O1044" s="5">
        <v>44921</v>
      </c>
      <c r="P1044" s="8">
        <v>1</v>
      </c>
      <c r="Q1044" s="9">
        <v>4</v>
      </c>
      <c r="R1044" s="9" t="str">
        <f>IFERROR(VLOOKUP(Tabla2[[#This Row],[CONTRATISTA PRNCIPAL]],Hoja1!$L$5:$M$9,2,FALSE),"CJV")</f>
        <v>CJV</v>
      </c>
      <c r="S1044" s="9" t="str">
        <f>IF(Tabla2[[#This Row],[EMPRESA]]=Tabla2[[#This Row],[CONTRATISTA PRNCIPAL]],"Principal","Secundaria")</f>
        <v>Principal</v>
      </c>
      <c r="T1044" s="10">
        <f>IFERROR(1/COUNTIF(Tabla2[CONTRATISTA PRNCIPAL],Tabla2[[#This Row],[CONTRATISTA PRNCIPAL]]),0)</f>
        <v>5.2910052910052907E-3</v>
      </c>
      <c r="U1044" s="33">
        <f ca="1">IF(((TODAY()-Tabla2[[#This Row],[FECHA NACIMIENTO]])/365)&lt;18,"Corregir", IF(((TODAY()-Tabla2[[#This Row],[FECHA NACIMIENTO]])/365)&gt;80, "Corregir",ROUNDDOWN(((TODAY()-Tabla2[[#This Row],[FECHA NACIMIENTO]])/365),0)))</f>
        <v>40</v>
      </c>
      <c r="V104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044" s="34" t="str">
        <f ca="1">+IF(Tabla2[[#This Row],[Edad]]="Corregir","Corregir","Ok")</f>
        <v>Ok</v>
      </c>
      <c r="X1044" s="10" t="str">
        <f>+IFERROR(VLOOKUP(Tabla2[[#This Row],[DISTRITO SEGÚN DNI]],Hoja1!$A$2:$B$55,2,FALSE),"No")</f>
        <v>No</v>
      </c>
      <c r="Y1044" s="10" t="str">
        <f>IF(OR(LOWER(Tabla2[[#This Row],[GENERO]])="masculino", LOWER(Tabla2[[#This Row],[GENERO]])="femenino"),"OK","Corregir")</f>
        <v>OK</v>
      </c>
      <c r="Z1044" s="10" t="str">
        <f>+IF(Tabla2[[#This Row],[Nro. DNI / CE]]="","Corregir",IF(LEN(Tabla2[[#This Row],[Nro. DNI / CE]])&gt;=8,"OK","Corregir"))</f>
        <v>OK</v>
      </c>
      <c r="AA1044" s="10">
        <f>COUNTIF(Tabla2[APELLIDOS Y NOMBRES],Tabla2[[#This Row],[APELLIDOS Y NOMBRES]])</f>
        <v>1</v>
      </c>
      <c r="AB1044" t="str">
        <f ca="1">+IFERROR(IF(Tabla2[[#This Row],[FECHA CESE/BAJA]]="","No Aplica",IF(AND(MONTH(Tabla2[[#This Row],[FECHA CESE/BAJA]])=MONTH(TODAY()-30),YEAR(Tabla2[[#This Row],[FECHA CESE/BAJA]])=YEAR(TODAY())),MONTH(TODAY()-30)&amp;"-"&amp;YEAR(TODAY()),"Borrar")),"No aplica")</f>
        <v>No Aplica</v>
      </c>
      <c r="AC1044" t="str">
        <f ca="1">+IFERROR(IF(Tabla2[[#This Row],[FECHA INICIO DE LABORES EN OBRA]]="","No Aplica",IF(AND(MONTH(Tabla2[[#This Row],[FECHA INICIO DE LABORES EN OBRA]])=MONTH(TODAY()-30),YEAR(Tabla2[[#This Row],[FECHA INICIO DE LABORES EN OBRA]])=YEAR(TODAY())),MONTH(TODAY()-30)&amp;"-"&amp;YEAR(TODAY()),"No Aplica")),"No Aplica")</f>
        <v>No Aplica</v>
      </c>
    </row>
    <row r="1045" spans="1:29" x14ac:dyDescent="0.25">
      <c r="A1045" s="2">
        <v>20603639520</v>
      </c>
      <c r="B1045" s="3" t="s">
        <v>65</v>
      </c>
      <c r="C1045" s="3" t="s">
        <v>65</v>
      </c>
      <c r="D1045" s="3" t="s">
        <v>1732</v>
      </c>
      <c r="E1045" s="3" t="s">
        <v>1733</v>
      </c>
      <c r="F1045" s="36" t="s">
        <v>8672</v>
      </c>
      <c r="G1045" s="3">
        <v>2</v>
      </c>
      <c r="H1045" s="3" t="s">
        <v>1444</v>
      </c>
      <c r="I1045" s="3" t="s">
        <v>1582</v>
      </c>
      <c r="J1045" s="3" t="s">
        <v>1734</v>
      </c>
      <c r="K1045" s="3" t="s">
        <v>1735</v>
      </c>
      <c r="L1045" s="8" t="s">
        <v>9813</v>
      </c>
      <c r="M1045" s="5"/>
      <c r="N1045" s="13" t="s">
        <v>1489</v>
      </c>
      <c r="O1045" s="5">
        <v>44924</v>
      </c>
      <c r="P1045" s="8">
        <v>1</v>
      </c>
      <c r="Q1045" s="9">
        <v>4</v>
      </c>
      <c r="R1045" s="9" t="str">
        <f>IFERROR(VLOOKUP(Tabla2[[#This Row],[CONTRATISTA PRNCIPAL]],Hoja1!$L$5:$M$9,2,FALSE),"CJV")</f>
        <v>CJV</v>
      </c>
      <c r="S1045" s="9" t="str">
        <f>IF(Tabla2[[#This Row],[EMPRESA]]=Tabla2[[#This Row],[CONTRATISTA PRNCIPAL]],"Principal","Secundaria")</f>
        <v>Principal</v>
      </c>
      <c r="T1045" s="10">
        <f>IFERROR(1/COUNTIF(Tabla2[CONTRATISTA PRNCIPAL],Tabla2[[#This Row],[CONTRATISTA PRNCIPAL]]),0)</f>
        <v>5.2910052910052907E-3</v>
      </c>
      <c r="U1045" s="33">
        <f ca="1">IF(((TODAY()-Tabla2[[#This Row],[FECHA NACIMIENTO]])/365)&lt;18,"Corregir", IF(((TODAY()-Tabla2[[#This Row],[FECHA NACIMIENTO]])/365)&gt;80, "Corregir",ROUNDDOWN(((TODAY()-Tabla2[[#This Row],[FECHA NACIMIENTO]])/365),0)))</f>
        <v>42</v>
      </c>
      <c r="V104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045" s="34" t="str">
        <f ca="1">+IF(Tabla2[[#This Row],[Edad]]="Corregir","Corregir","Ok")</f>
        <v>Ok</v>
      </c>
      <c r="X1045" s="10" t="str">
        <f>+IFERROR(VLOOKUP(Tabla2[[#This Row],[DISTRITO SEGÚN DNI]],Hoja1!$A$2:$B$55,2,FALSE),"No")</f>
        <v>No</v>
      </c>
      <c r="Y1045" s="10" t="str">
        <f>IF(OR(LOWER(Tabla2[[#This Row],[GENERO]])="masculino", LOWER(Tabla2[[#This Row],[GENERO]])="femenino"),"OK","Corregir")</f>
        <v>OK</v>
      </c>
      <c r="Z1045" s="10" t="str">
        <f>+IF(Tabla2[[#This Row],[Nro. DNI / CE]]="","Corregir",IF(LEN(Tabla2[[#This Row],[Nro. DNI / CE]])&gt;=8,"OK","Corregir"))</f>
        <v>OK</v>
      </c>
      <c r="AA1045" s="10">
        <f>COUNTIF(Tabla2[APELLIDOS Y NOMBRES],Tabla2[[#This Row],[APELLIDOS Y NOMBRES]])</f>
        <v>1</v>
      </c>
      <c r="AB1045" t="str">
        <f ca="1">+IFERROR(IF(Tabla2[[#This Row],[FECHA CESE/BAJA]]="","No Aplica",IF(AND(MONTH(Tabla2[[#This Row],[FECHA CESE/BAJA]])=MONTH(TODAY()-30),YEAR(Tabla2[[#This Row],[FECHA CESE/BAJA]])=YEAR(TODAY())),MONTH(TODAY()-30)&amp;"-"&amp;YEAR(TODAY()),"Borrar")),"No aplica")</f>
        <v>No Aplica</v>
      </c>
      <c r="AC1045" t="str">
        <f ca="1">+IFERROR(IF(Tabla2[[#This Row],[FECHA INICIO DE LABORES EN OBRA]]="","No Aplica",IF(AND(MONTH(Tabla2[[#This Row],[FECHA INICIO DE LABORES EN OBRA]])=MONTH(TODAY()-30),YEAR(Tabla2[[#This Row],[FECHA INICIO DE LABORES EN OBRA]])=YEAR(TODAY())),MONTH(TODAY()-30)&amp;"-"&amp;YEAR(TODAY()),"No Aplica")),"No Aplica")</f>
        <v>No Aplica</v>
      </c>
    </row>
    <row r="1046" spans="1:29" x14ac:dyDescent="0.25">
      <c r="A1046" s="2">
        <v>20603639520</v>
      </c>
      <c r="B1046" s="3" t="s">
        <v>65</v>
      </c>
      <c r="C1046" s="3" t="s">
        <v>65</v>
      </c>
      <c r="D1046" s="3" t="s">
        <v>1736</v>
      </c>
      <c r="E1046" s="3" t="s">
        <v>1737</v>
      </c>
      <c r="F1046" s="36" t="s">
        <v>8673</v>
      </c>
      <c r="G1046" s="3">
        <v>2</v>
      </c>
      <c r="H1046" s="3" t="s">
        <v>1630</v>
      </c>
      <c r="I1046" s="3" t="s">
        <v>1631</v>
      </c>
      <c r="J1046" s="3" t="s">
        <v>1738</v>
      </c>
      <c r="K1046" s="3" t="s">
        <v>1063</v>
      </c>
      <c r="L1046" s="8" t="s">
        <v>9813</v>
      </c>
      <c r="M1046" s="5"/>
      <c r="N1046" s="13" t="s">
        <v>1489</v>
      </c>
      <c r="O1046" s="5">
        <v>44924</v>
      </c>
      <c r="P1046" s="8">
        <v>1</v>
      </c>
      <c r="Q1046" s="9">
        <v>4</v>
      </c>
      <c r="R1046" s="9" t="str">
        <f>IFERROR(VLOOKUP(Tabla2[[#This Row],[CONTRATISTA PRNCIPAL]],Hoja1!$L$5:$M$9,2,FALSE),"CJV")</f>
        <v>CJV</v>
      </c>
      <c r="S1046" s="9" t="str">
        <f>IF(Tabla2[[#This Row],[EMPRESA]]=Tabla2[[#This Row],[CONTRATISTA PRNCIPAL]],"Principal","Secundaria")</f>
        <v>Principal</v>
      </c>
      <c r="T1046" s="10">
        <f>IFERROR(1/COUNTIF(Tabla2[CONTRATISTA PRNCIPAL],Tabla2[[#This Row],[CONTRATISTA PRNCIPAL]]),0)</f>
        <v>5.2910052910052907E-3</v>
      </c>
      <c r="U1046" s="33">
        <f ca="1">IF(((TODAY()-Tabla2[[#This Row],[FECHA NACIMIENTO]])/365)&lt;18,"Corregir", IF(((TODAY()-Tabla2[[#This Row],[FECHA NACIMIENTO]])/365)&gt;80, "Corregir",ROUNDDOWN(((TODAY()-Tabla2[[#This Row],[FECHA NACIMIENTO]])/365),0)))</f>
        <v>43</v>
      </c>
      <c r="V104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046" s="34" t="str">
        <f ca="1">+IF(Tabla2[[#This Row],[Edad]]="Corregir","Corregir","Ok")</f>
        <v>Ok</v>
      </c>
      <c r="X1046" s="10" t="str">
        <f>+IFERROR(VLOOKUP(Tabla2[[#This Row],[DISTRITO SEGÚN DNI]],Hoja1!$A$2:$B$55,2,FALSE),"No")</f>
        <v>No</v>
      </c>
      <c r="Y1046" s="10" t="str">
        <f>IF(OR(LOWER(Tabla2[[#This Row],[GENERO]])="masculino", LOWER(Tabla2[[#This Row],[GENERO]])="femenino"),"OK","Corregir")</f>
        <v>OK</v>
      </c>
      <c r="Z1046" s="10" t="str">
        <f>+IF(Tabla2[[#This Row],[Nro. DNI / CE]]="","Corregir",IF(LEN(Tabla2[[#This Row],[Nro. DNI / CE]])&gt;=8,"OK","Corregir"))</f>
        <v>OK</v>
      </c>
      <c r="AA1046" s="10">
        <f>COUNTIF(Tabla2[APELLIDOS Y NOMBRES],Tabla2[[#This Row],[APELLIDOS Y NOMBRES]])</f>
        <v>1</v>
      </c>
      <c r="AB1046" t="str">
        <f ca="1">+IFERROR(IF(Tabla2[[#This Row],[FECHA CESE/BAJA]]="","No Aplica",IF(AND(MONTH(Tabla2[[#This Row],[FECHA CESE/BAJA]])=MONTH(TODAY()-30),YEAR(Tabla2[[#This Row],[FECHA CESE/BAJA]])=YEAR(TODAY())),MONTH(TODAY()-30)&amp;"-"&amp;YEAR(TODAY()),"Borrar")),"No aplica")</f>
        <v>No Aplica</v>
      </c>
      <c r="AC1046" t="str">
        <f ca="1">+IFERROR(IF(Tabla2[[#This Row],[FECHA INICIO DE LABORES EN OBRA]]="","No Aplica",IF(AND(MONTH(Tabla2[[#This Row],[FECHA INICIO DE LABORES EN OBRA]])=MONTH(TODAY()-30),YEAR(Tabla2[[#This Row],[FECHA INICIO DE LABORES EN OBRA]])=YEAR(TODAY())),MONTH(TODAY()-30)&amp;"-"&amp;YEAR(TODAY()),"No Aplica")),"No Aplica")</f>
        <v>No Aplica</v>
      </c>
    </row>
    <row r="1047" spans="1:29" x14ac:dyDescent="0.25">
      <c r="A1047" s="2">
        <v>20603639520</v>
      </c>
      <c r="B1047" s="3" t="s">
        <v>65</v>
      </c>
      <c r="C1047" s="3" t="s">
        <v>65</v>
      </c>
      <c r="D1047" s="3" t="s">
        <v>824</v>
      </c>
      <c r="E1047" s="3" t="s">
        <v>825</v>
      </c>
      <c r="F1047" s="36" t="s">
        <v>8674</v>
      </c>
      <c r="G1047" s="3">
        <v>2</v>
      </c>
      <c r="H1047" s="3" t="s">
        <v>1444</v>
      </c>
      <c r="I1047" s="3" t="s">
        <v>1582</v>
      </c>
      <c r="J1047" s="3" t="s">
        <v>1739</v>
      </c>
      <c r="K1047" s="3" t="s">
        <v>93</v>
      </c>
      <c r="L1047" s="8" t="s">
        <v>9813</v>
      </c>
      <c r="M1047" s="5"/>
      <c r="N1047" s="13" t="s">
        <v>1489</v>
      </c>
      <c r="O1047" s="5">
        <v>44928</v>
      </c>
      <c r="P1047" s="8">
        <v>1</v>
      </c>
      <c r="Q1047" s="9">
        <v>4</v>
      </c>
      <c r="R1047" s="9" t="str">
        <f>IFERROR(VLOOKUP(Tabla2[[#This Row],[CONTRATISTA PRNCIPAL]],Hoja1!$L$5:$M$9,2,FALSE),"CJV")</f>
        <v>CJV</v>
      </c>
      <c r="S1047" s="9" t="str">
        <f>IF(Tabla2[[#This Row],[EMPRESA]]=Tabla2[[#This Row],[CONTRATISTA PRNCIPAL]],"Principal","Secundaria")</f>
        <v>Principal</v>
      </c>
      <c r="T1047" s="10">
        <f>IFERROR(1/COUNTIF(Tabla2[CONTRATISTA PRNCIPAL],Tabla2[[#This Row],[CONTRATISTA PRNCIPAL]]),0)</f>
        <v>5.2910052910052907E-3</v>
      </c>
      <c r="U1047" s="33">
        <f ca="1">IF(((TODAY()-Tabla2[[#This Row],[FECHA NACIMIENTO]])/365)&lt;18,"Corregir", IF(((TODAY()-Tabla2[[#This Row],[FECHA NACIMIENTO]])/365)&gt;80, "Corregir",ROUNDDOWN(((TODAY()-Tabla2[[#This Row],[FECHA NACIMIENTO]])/365),0)))</f>
        <v>37</v>
      </c>
      <c r="V104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047" s="34" t="str">
        <f ca="1">+IF(Tabla2[[#This Row],[Edad]]="Corregir","Corregir","Ok")</f>
        <v>Ok</v>
      </c>
      <c r="X1047" s="10" t="str">
        <f>+IFERROR(VLOOKUP(Tabla2[[#This Row],[DISTRITO SEGÚN DNI]],Hoja1!$A$2:$B$55,2,FALSE),"No")</f>
        <v>ATE</v>
      </c>
      <c r="Y1047" s="10" t="str">
        <f>IF(OR(LOWER(Tabla2[[#This Row],[GENERO]])="masculino", LOWER(Tabla2[[#This Row],[GENERO]])="femenino"),"OK","Corregir")</f>
        <v>OK</v>
      </c>
      <c r="Z1047" s="10" t="str">
        <f>+IF(Tabla2[[#This Row],[Nro. DNI / CE]]="","Corregir",IF(LEN(Tabla2[[#This Row],[Nro. DNI / CE]])&gt;=8,"OK","Corregir"))</f>
        <v>OK</v>
      </c>
      <c r="AA1047" s="10">
        <f>COUNTIF(Tabla2[APELLIDOS Y NOMBRES],Tabla2[[#This Row],[APELLIDOS Y NOMBRES]])</f>
        <v>1</v>
      </c>
      <c r="AB1047" t="str">
        <f ca="1">+IFERROR(IF(Tabla2[[#This Row],[FECHA CESE/BAJA]]="","No Aplica",IF(AND(MONTH(Tabla2[[#This Row],[FECHA CESE/BAJA]])=MONTH(TODAY()-30),YEAR(Tabla2[[#This Row],[FECHA CESE/BAJA]])=YEAR(TODAY())),MONTH(TODAY()-30)&amp;"-"&amp;YEAR(TODAY()),"Borrar")),"No aplica")</f>
        <v>No Aplica</v>
      </c>
      <c r="AC1047" t="str">
        <f ca="1">+IFERROR(IF(Tabla2[[#This Row],[FECHA INICIO DE LABORES EN OBRA]]="","No Aplica",IF(AND(MONTH(Tabla2[[#This Row],[FECHA INICIO DE LABORES EN OBRA]])=MONTH(TODAY()-30),YEAR(Tabla2[[#This Row],[FECHA INICIO DE LABORES EN OBRA]])=YEAR(TODAY())),MONTH(TODAY()-30)&amp;"-"&amp;YEAR(TODAY()),"No Aplica")),"No Aplica")</f>
        <v>No Aplica</v>
      </c>
    </row>
    <row r="1048" spans="1:29" x14ac:dyDescent="0.25">
      <c r="A1048" s="2">
        <v>20603639520</v>
      </c>
      <c r="B1048" s="3" t="s">
        <v>65</v>
      </c>
      <c r="C1048" s="3" t="s">
        <v>65</v>
      </c>
      <c r="D1048" s="3" t="s">
        <v>1740</v>
      </c>
      <c r="E1048" s="3" t="s">
        <v>1741</v>
      </c>
      <c r="F1048" s="36" t="s">
        <v>8675</v>
      </c>
      <c r="G1048" s="3">
        <v>2</v>
      </c>
      <c r="H1048" s="3" t="s">
        <v>1442</v>
      </c>
      <c r="I1048" s="3" t="s">
        <v>1582</v>
      </c>
      <c r="J1048" s="3" t="s">
        <v>1742</v>
      </c>
      <c r="K1048" s="3" t="s">
        <v>1164</v>
      </c>
      <c r="L1048" s="8" t="s">
        <v>9813</v>
      </c>
      <c r="M1048" s="5"/>
      <c r="N1048" s="13" t="s">
        <v>1489</v>
      </c>
      <c r="O1048" s="5">
        <v>44930</v>
      </c>
      <c r="P1048" s="8">
        <v>1</v>
      </c>
      <c r="Q1048" s="9">
        <v>4</v>
      </c>
      <c r="R1048" s="9" t="str">
        <f>IFERROR(VLOOKUP(Tabla2[[#This Row],[CONTRATISTA PRNCIPAL]],Hoja1!$L$5:$M$9,2,FALSE),"CJV")</f>
        <v>CJV</v>
      </c>
      <c r="S1048" s="9" t="str">
        <f>IF(Tabla2[[#This Row],[EMPRESA]]=Tabla2[[#This Row],[CONTRATISTA PRNCIPAL]],"Principal","Secundaria")</f>
        <v>Principal</v>
      </c>
      <c r="T1048" s="10">
        <f>IFERROR(1/COUNTIF(Tabla2[CONTRATISTA PRNCIPAL],Tabla2[[#This Row],[CONTRATISTA PRNCIPAL]]),0)</f>
        <v>5.2910052910052907E-3</v>
      </c>
      <c r="U1048" s="33">
        <f ca="1">IF(((TODAY()-Tabla2[[#This Row],[FECHA NACIMIENTO]])/365)&lt;18,"Corregir", IF(((TODAY()-Tabla2[[#This Row],[FECHA NACIMIENTO]])/365)&gt;80, "Corregir",ROUNDDOWN(((TODAY()-Tabla2[[#This Row],[FECHA NACIMIENTO]])/365),0)))</f>
        <v>35</v>
      </c>
      <c r="V104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048" s="34" t="str">
        <f ca="1">+IF(Tabla2[[#This Row],[Edad]]="Corregir","Corregir","Ok")</f>
        <v>Ok</v>
      </c>
      <c r="X1048" s="10" t="str">
        <f>+IFERROR(VLOOKUP(Tabla2[[#This Row],[DISTRITO SEGÚN DNI]],Hoja1!$A$2:$B$55,2,FALSE),"No")</f>
        <v>No</v>
      </c>
      <c r="Y1048" s="10" t="str">
        <f>IF(OR(LOWER(Tabla2[[#This Row],[GENERO]])="masculino", LOWER(Tabla2[[#This Row],[GENERO]])="femenino"),"OK","Corregir")</f>
        <v>OK</v>
      </c>
      <c r="Z1048" s="10" t="str">
        <f>+IF(Tabla2[[#This Row],[Nro. DNI / CE]]="","Corregir",IF(LEN(Tabla2[[#This Row],[Nro. DNI / CE]])&gt;=8,"OK","Corregir"))</f>
        <v>OK</v>
      </c>
      <c r="AA1048" s="10">
        <f>COUNTIF(Tabla2[APELLIDOS Y NOMBRES],Tabla2[[#This Row],[APELLIDOS Y NOMBRES]])</f>
        <v>1</v>
      </c>
      <c r="AB1048" t="str">
        <f ca="1">+IFERROR(IF(Tabla2[[#This Row],[FECHA CESE/BAJA]]="","No Aplica",IF(AND(MONTH(Tabla2[[#This Row],[FECHA CESE/BAJA]])=MONTH(TODAY()-30),YEAR(Tabla2[[#This Row],[FECHA CESE/BAJA]])=YEAR(TODAY())),MONTH(TODAY()-30)&amp;"-"&amp;YEAR(TODAY()),"Borrar")),"No aplica")</f>
        <v>No Aplica</v>
      </c>
      <c r="AC1048" t="str">
        <f ca="1">+IFERROR(IF(Tabla2[[#This Row],[FECHA INICIO DE LABORES EN OBRA]]="","No Aplica",IF(AND(MONTH(Tabla2[[#This Row],[FECHA INICIO DE LABORES EN OBRA]])=MONTH(TODAY()-30),YEAR(Tabla2[[#This Row],[FECHA INICIO DE LABORES EN OBRA]])=YEAR(TODAY())),MONTH(TODAY()-30)&amp;"-"&amp;YEAR(TODAY()),"No Aplica")),"No Aplica")</f>
        <v>No Aplica</v>
      </c>
    </row>
    <row r="1049" spans="1:29" x14ac:dyDescent="0.25">
      <c r="A1049" s="2">
        <v>20603639520</v>
      </c>
      <c r="B1049" s="3" t="s">
        <v>65</v>
      </c>
      <c r="C1049" s="3" t="s">
        <v>65</v>
      </c>
      <c r="D1049" s="3" t="s">
        <v>1745</v>
      </c>
      <c r="E1049" s="3" t="s">
        <v>1746</v>
      </c>
      <c r="F1049" s="36" t="s">
        <v>8677</v>
      </c>
      <c r="G1049" s="3">
        <v>2</v>
      </c>
      <c r="H1049" s="3" t="s">
        <v>1747</v>
      </c>
      <c r="I1049" s="3" t="s">
        <v>1631</v>
      </c>
      <c r="J1049" s="3" t="s">
        <v>1748</v>
      </c>
      <c r="K1049" s="3" t="s">
        <v>1139</v>
      </c>
      <c r="L1049" s="8" t="s">
        <v>9813</v>
      </c>
      <c r="M1049" s="5"/>
      <c r="N1049" s="13" t="s">
        <v>1489</v>
      </c>
      <c r="O1049" s="5">
        <v>44930</v>
      </c>
      <c r="P1049" s="8">
        <v>1</v>
      </c>
      <c r="Q1049" s="9">
        <v>4</v>
      </c>
      <c r="R1049" s="9" t="str">
        <f>IFERROR(VLOOKUP(Tabla2[[#This Row],[CONTRATISTA PRNCIPAL]],Hoja1!$L$5:$M$9,2,FALSE),"CJV")</f>
        <v>CJV</v>
      </c>
      <c r="S1049" s="9" t="str">
        <f>IF(Tabla2[[#This Row],[EMPRESA]]=Tabla2[[#This Row],[CONTRATISTA PRNCIPAL]],"Principal","Secundaria")</f>
        <v>Principal</v>
      </c>
      <c r="T1049" s="10">
        <f>IFERROR(1/COUNTIF(Tabla2[CONTRATISTA PRNCIPAL],Tabla2[[#This Row],[CONTRATISTA PRNCIPAL]]),0)</f>
        <v>5.2910052910052907E-3</v>
      </c>
      <c r="U1049" s="33">
        <f ca="1">IF(((TODAY()-Tabla2[[#This Row],[FECHA NACIMIENTO]])/365)&lt;18,"Corregir", IF(((TODAY()-Tabla2[[#This Row],[FECHA NACIMIENTO]])/365)&gt;80, "Corregir",ROUNDDOWN(((TODAY()-Tabla2[[#This Row],[FECHA NACIMIENTO]])/365),0)))</f>
        <v>36</v>
      </c>
      <c r="V104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049" s="34" t="str">
        <f ca="1">+IF(Tabla2[[#This Row],[Edad]]="Corregir","Corregir","Ok")</f>
        <v>Ok</v>
      </c>
      <c r="X1049" s="10" t="str">
        <f>+IFERROR(VLOOKUP(Tabla2[[#This Row],[DISTRITO SEGÚN DNI]],Hoja1!$A$2:$B$55,2,FALSE),"No")</f>
        <v>No</v>
      </c>
      <c r="Y1049" s="10" t="str">
        <f>IF(OR(LOWER(Tabla2[[#This Row],[GENERO]])="masculino", LOWER(Tabla2[[#This Row],[GENERO]])="femenino"),"OK","Corregir")</f>
        <v>OK</v>
      </c>
      <c r="Z1049" s="10" t="str">
        <f>+IF(Tabla2[[#This Row],[Nro. DNI / CE]]="","Corregir",IF(LEN(Tabla2[[#This Row],[Nro. DNI / CE]])&gt;=8,"OK","Corregir"))</f>
        <v>OK</v>
      </c>
      <c r="AA1049" s="10">
        <f>COUNTIF(Tabla2[APELLIDOS Y NOMBRES],Tabla2[[#This Row],[APELLIDOS Y NOMBRES]])</f>
        <v>1</v>
      </c>
      <c r="AB1049" t="str">
        <f ca="1">+IFERROR(IF(Tabla2[[#This Row],[FECHA CESE/BAJA]]="","No Aplica",IF(AND(MONTH(Tabla2[[#This Row],[FECHA CESE/BAJA]])=MONTH(TODAY()-30),YEAR(Tabla2[[#This Row],[FECHA CESE/BAJA]])=YEAR(TODAY())),MONTH(TODAY()-30)&amp;"-"&amp;YEAR(TODAY()),"Borrar")),"No aplica")</f>
        <v>No Aplica</v>
      </c>
      <c r="AC1049" t="str">
        <f ca="1">+IFERROR(IF(Tabla2[[#This Row],[FECHA INICIO DE LABORES EN OBRA]]="","No Aplica",IF(AND(MONTH(Tabla2[[#This Row],[FECHA INICIO DE LABORES EN OBRA]])=MONTH(TODAY()-30),YEAR(Tabla2[[#This Row],[FECHA INICIO DE LABORES EN OBRA]])=YEAR(TODAY())),MONTH(TODAY()-30)&amp;"-"&amp;YEAR(TODAY()),"No Aplica")),"No Aplica")</f>
        <v>No Aplica</v>
      </c>
    </row>
    <row r="1050" spans="1:29" x14ac:dyDescent="0.25">
      <c r="A1050" s="2">
        <v>20603639520</v>
      </c>
      <c r="B1050" s="3" t="s">
        <v>65</v>
      </c>
      <c r="C1050" s="3" t="s">
        <v>65</v>
      </c>
      <c r="D1050" s="3" t="s">
        <v>828</v>
      </c>
      <c r="E1050" s="3" t="s">
        <v>829</v>
      </c>
      <c r="F1050" s="36">
        <v>33127</v>
      </c>
      <c r="G1050" s="3">
        <v>2</v>
      </c>
      <c r="H1050" s="3" t="s">
        <v>1749</v>
      </c>
      <c r="I1050" s="3" t="s">
        <v>1582</v>
      </c>
      <c r="J1050" s="3" t="s">
        <v>1750</v>
      </c>
      <c r="K1050" s="3" t="s">
        <v>32</v>
      </c>
      <c r="L1050" s="8" t="s">
        <v>9813</v>
      </c>
      <c r="M1050" s="5"/>
      <c r="N1050" s="13" t="s">
        <v>1489</v>
      </c>
      <c r="O1050" s="5">
        <v>44930</v>
      </c>
      <c r="P1050" s="8">
        <v>1</v>
      </c>
      <c r="Q1050" s="9">
        <v>4</v>
      </c>
      <c r="R1050" s="9" t="str">
        <f>IFERROR(VLOOKUP(Tabla2[[#This Row],[CONTRATISTA PRNCIPAL]],Hoja1!$L$5:$M$9,2,FALSE),"CJV")</f>
        <v>CJV</v>
      </c>
      <c r="S1050" s="9" t="str">
        <f>IF(Tabla2[[#This Row],[EMPRESA]]=Tabla2[[#This Row],[CONTRATISTA PRNCIPAL]],"Principal","Secundaria")</f>
        <v>Principal</v>
      </c>
      <c r="T1050" s="10">
        <f>IFERROR(1/COUNTIF(Tabla2[CONTRATISTA PRNCIPAL],Tabla2[[#This Row],[CONTRATISTA PRNCIPAL]]),0)</f>
        <v>5.2910052910052907E-3</v>
      </c>
      <c r="U1050" s="33">
        <f ca="1">IF(((TODAY()-Tabla2[[#This Row],[FECHA NACIMIENTO]])/365)&lt;18,"Corregir", IF(((TODAY()-Tabla2[[#This Row],[FECHA NACIMIENTO]])/365)&gt;80, "Corregir",ROUNDDOWN(((TODAY()-Tabla2[[#This Row],[FECHA NACIMIENTO]])/365),0)))</f>
        <v>33</v>
      </c>
      <c r="V105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050" s="34" t="str">
        <f ca="1">+IF(Tabla2[[#This Row],[Edad]]="Corregir","Corregir","Ok")</f>
        <v>Ok</v>
      </c>
      <c r="X1050" s="10" t="str">
        <f>+IFERROR(VLOOKUP(Tabla2[[#This Row],[DISTRITO SEGÚN DNI]],Hoja1!$A$2:$B$55,2,FALSE),"No")</f>
        <v>CALLAO</v>
      </c>
      <c r="Y1050" s="10" t="str">
        <f>IF(OR(LOWER(Tabla2[[#This Row],[GENERO]])="masculino", LOWER(Tabla2[[#This Row],[GENERO]])="femenino"),"OK","Corregir")</f>
        <v>OK</v>
      </c>
      <c r="Z1050" s="10" t="str">
        <f>+IF(Tabla2[[#This Row],[Nro. DNI / CE]]="","Corregir",IF(LEN(Tabla2[[#This Row],[Nro. DNI / CE]])&gt;=8,"OK","Corregir"))</f>
        <v>OK</v>
      </c>
      <c r="AA1050" s="10">
        <f>COUNTIF(Tabla2[APELLIDOS Y NOMBRES],Tabla2[[#This Row],[APELLIDOS Y NOMBRES]])</f>
        <v>1</v>
      </c>
      <c r="AB1050" t="str">
        <f ca="1">+IFERROR(IF(Tabla2[[#This Row],[FECHA CESE/BAJA]]="","No Aplica",IF(AND(MONTH(Tabla2[[#This Row],[FECHA CESE/BAJA]])=MONTH(TODAY()-30),YEAR(Tabla2[[#This Row],[FECHA CESE/BAJA]])=YEAR(TODAY())),MONTH(TODAY()-30)&amp;"-"&amp;YEAR(TODAY()),"Borrar")),"No aplica")</f>
        <v>No Aplica</v>
      </c>
      <c r="AC1050" t="str">
        <f ca="1">+IFERROR(IF(Tabla2[[#This Row],[FECHA INICIO DE LABORES EN OBRA]]="","No Aplica",IF(AND(MONTH(Tabla2[[#This Row],[FECHA INICIO DE LABORES EN OBRA]])=MONTH(TODAY()-30),YEAR(Tabla2[[#This Row],[FECHA INICIO DE LABORES EN OBRA]])=YEAR(TODAY())),MONTH(TODAY()-30)&amp;"-"&amp;YEAR(TODAY()),"No Aplica")),"No Aplica")</f>
        <v>No Aplica</v>
      </c>
    </row>
    <row r="1051" spans="1:29" x14ac:dyDescent="0.25">
      <c r="A1051" s="2">
        <v>20603639520</v>
      </c>
      <c r="B1051" s="3" t="s">
        <v>65</v>
      </c>
      <c r="C1051" s="3" t="s">
        <v>65</v>
      </c>
      <c r="D1051" s="3" t="s">
        <v>1751</v>
      </c>
      <c r="E1051" s="3" t="s">
        <v>1752</v>
      </c>
      <c r="F1051" s="36">
        <v>33501</v>
      </c>
      <c r="G1051" s="3">
        <v>2</v>
      </c>
      <c r="H1051" s="3" t="s">
        <v>1444</v>
      </c>
      <c r="I1051" s="3" t="s">
        <v>1582</v>
      </c>
      <c r="J1051" s="3" t="s">
        <v>1753</v>
      </c>
      <c r="K1051" s="3" t="s">
        <v>1054</v>
      </c>
      <c r="L1051" s="8" t="s">
        <v>9813</v>
      </c>
      <c r="M1051" s="5"/>
      <c r="N1051" s="13" t="s">
        <v>1489</v>
      </c>
      <c r="O1051" s="5">
        <v>44935</v>
      </c>
      <c r="P1051" s="8">
        <v>1</v>
      </c>
      <c r="Q1051" s="9">
        <v>4</v>
      </c>
      <c r="R1051" s="9" t="str">
        <f>IFERROR(VLOOKUP(Tabla2[[#This Row],[CONTRATISTA PRNCIPAL]],Hoja1!$L$5:$M$9,2,FALSE),"CJV")</f>
        <v>CJV</v>
      </c>
      <c r="S1051" s="9" t="str">
        <f>IF(Tabla2[[#This Row],[EMPRESA]]=Tabla2[[#This Row],[CONTRATISTA PRNCIPAL]],"Principal","Secundaria")</f>
        <v>Principal</v>
      </c>
      <c r="T1051" s="10">
        <f>IFERROR(1/COUNTIF(Tabla2[CONTRATISTA PRNCIPAL],Tabla2[[#This Row],[CONTRATISTA PRNCIPAL]]),0)</f>
        <v>5.2910052910052907E-3</v>
      </c>
      <c r="U1051" s="33">
        <f ca="1">IF(((TODAY()-Tabla2[[#This Row],[FECHA NACIMIENTO]])/365)&lt;18,"Corregir", IF(((TODAY()-Tabla2[[#This Row],[FECHA NACIMIENTO]])/365)&gt;80, "Corregir",ROUNDDOWN(((TODAY()-Tabla2[[#This Row],[FECHA NACIMIENTO]])/365),0)))</f>
        <v>31</v>
      </c>
      <c r="V105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051" s="34" t="str">
        <f ca="1">+IF(Tabla2[[#This Row],[Edad]]="Corregir","Corregir","Ok")</f>
        <v>Ok</v>
      </c>
      <c r="X1051" s="10" t="str">
        <f>+IFERROR(VLOOKUP(Tabla2[[#This Row],[DISTRITO SEGÚN DNI]],Hoja1!$A$2:$B$55,2,FALSE),"No")</f>
        <v>No</v>
      </c>
      <c r="Y1051" s="10" t="str">
        <f>IF(OR(LOWER(Tabla2[[#This Row],[GENERO]])="masculino", LOWER(Tabla2[[#This Row],[GENERO]])="femenino"),"OK","Corregir")</f>
        <v>OK</v>
      </c>
      <c r="Z1051" s="10" t="str">
        <f>+IF(Tabla2[[#This Row],[Nro. DNI / CE]]="","Corregir",IF(LEN(Tabla2[[#This Row],[Nro. DNI / CE]])&gt;=8,"OK","Corregir"))</f>
        <v>OK</v>
      </c>
      <c r="AA1051" s="10">
        <f>COUNTIF(Tabla2[APELLIDOS Y NOMBRES],Tabla2[[#This Row],[APELLIDOS Y NOMBRES]])</f>
        <v>1</v>
      </c>
      <c r="AB1051" t="str">
        <f ca="1">+IFERROR(IF(Tabla2[[#This Row],[FECHA CESE/BAJA]]="","No Aplica",IF(AND(MONTH(Tabla2[[#This Row],[FECHA CESE/BAJA]])=MONTH(TODAY()-30),YEAR(Tabla2[[#This Row],[FECHA CESE/BAJA]])=YEAR(TODAY())),MONTH(TODAY()-30)&amp;"-"&amp;YEAR(TODAY()),"Borrar")),"No aplica")</f>
        <v>No Aplica</v>
      </c>
      <c r="AC1051" t="str">
        <f ca="1">+IFERROR(IF(Tabla2[[#This Row],[FECHA INICIO DE LABORES EN OBRA]]="","No Aplica",IF(AND(MONTH(Tabla2[[#This Row],[FECHA INICIO DE LABORES EN OBRA]])=MONTH(TODAY()-30),YEAR(Tabla2[[#This Row],[FECHA INICIO DE LABORES EN OBRA]])=YEAR(TODAY())),MONTH(TODAY()-30)&amp;"-"&amp;YEAR(TODAY()),"No Aplica")),"No Aplica")</f>
        <v>No Aplica</v>
      </c>
    </row>
    <row r="1052" spans="1:29" x14ac:dyDescent="0.25">
      <c r="A1052" s="2">
        <v>20603639520</v>
      </c>
      <c r="B1052" s="3" t="s">
        <v>65</v>
      </c>
      <c r="C1052" s="3" t="s">
        <v>65</v>
      </c>
      <c r="D1052" s="3" t="s">
        <v>1754</v>
      </c>
      <c r="E1052" s="3" t="s">
        <v>1755</v>
      </c>
      <c r="F1052" s="36" t="s">
        <v>8678</v>
      </c>
      <c r="G1052" s="3">
        <v>1</v>
      </c>
      <c r="H1052" s="3" t="s">
        <v>1677</v>
      </c>
      <c r="I1052" s="3" t="s">
        <v>1582</v>
      </c>
      <c r="J1052" s="3" t="s">
        <v>1756</v>
      </c>
      <c r="K1052" s="3" t="s">
        <v>1757</v>
      </c>
      <c r="L1052" s="8" t="s">
        <v>9813</v>
      </c>
      <c r="M1052" s="5"/>
      <c r="N1052" s="13" t="s">
        <v>1489</v>
      </c>
      <c r="O1052" s="5">
        <v>44935</v>
      </c>
      <c r="P1052" s="8">
        <v>1</v>
      </c>
      <c r="Q1052" s="9">
        <v>1</v>
      </c>
      <c r="R1052" s="9" t="str">
        <f>IFERROR(VLOOKUP(Tabla2[[#This Row],[CONTRATISTA PRNCIPAL]],Hoja1!$L$5:$M$9,2,FALSE),"CJV")</f>
        <v>CJV</v>
      </c>
      <c r="S1052" s="9" t="str">
        <f>IF(Tabla2[[#This Row],[EMPRESA]]=Tabla2[[#This Row],[CONTRATISTA PRNCIPAL]],"Principal","Secundaria")</f>
        <v>Principal</v>
      </c>
      <c r="T1052" s="10">
        <f>IFERROR(1/COUNTIF(Tabla2[CONTRATISTA PRNCIPAL],Tabla2[[#This Row],[CONTRATISTA PRNCIPAL]]),0)</f>
        <v>5.2910052910052907E-3</v>
      </c>
      <c r="U1052" s="33">
        <f ca="1">IF(((TODAY()-Tabla2[[#This Row],[FECHA NACIMIENTO]])/365)&lt;18,"Corregir", IF(((TODAY()-Tabla2[[#This Row],[FECHA NACIMIENTO]])/365)&gt;80, "Corregir",ROUNDDOWN(((TODAY()-Tabla2[[#This Row],[FECHA NACIMIENTO]])/365),0)))</f>
        <v>27</v>
      </c>
      <c r="V105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052" s="34" t="str">
        <f ca="1">+IF(Tabla2[[#This Row],[Edad]]="Corregir","Corregir","Ok")</f>
        <v>Ok</v>
      </c>
      <c r="X1052" s="10" t="str">
        <f>+IFERROR(VLOOKUP(Tabla2[[#This Row],[DISTRITO SEGÚN DNI]],Hoja1!$A$2:$B$55,2,FALSE),"No")</f>
        <v>No</v>
      </c>
      <c r="Y1052" s="10" t="str">
        <f>IF(OR(LOWER(Tabla2[[#This Row],[GENERO]])="masculino", LOWER(Tabla2[[#This Row],[GENERO]])="femenino"),"OK","Corregir")</f>
        <v>OK</v>
      </c>
      <c r="Z1052" s="10" t="str">
        <f>+IF(Tabla2[[#This Row],[Nro. DNI / CE]]="","Corregir",IF(LEN(Tabla2[[#This Row],[Nro. DNI / CE]])&gt;=8,"OK","Corregir"))</f>
        <v>OK</v>
      </c>
      <c r="AA1052" s="10">
        <f>COUNTIF(Tabla2[APELLIDOS Y NOMBRES],Tabla2[[#This Row],[APELLIDOS Y NOMBRES]])</f>
        <v>1</v>
      </c>
      <c r="AB1052" t="str">
        <f ca="1">+IFERROR(IF(Tabla2[[#This Row],[FECHA CESE/BAJA]]="","No Aplica",IF(AND(MONTH(Tabla2[[#This Row],[FECHA CESE/BAJA]])=MONTH(TODAY()-30),YEAR(Tabla2[[#This Row],[FECHA CESE/BAJA]])=YEAR(TODAY())),MONTH(TODAY()-30)&amp;"-"&amp;YEAR(TODAY()),"Borrar")),"No aplica")</f>
        <v>No Aplica</v>
      </c>
      <c r="AC1052" t="str">
        <f ca="1">+IFERROR(IF(Tabla2[[#This Row],[FECHA INICIO DE LABORES EN OBRA]]="","No Aplica",IF(AND(MONTH(Tabla2[[#This Row],[FECHA INICIO DE LABORES EN OBRA]])=MONTH(TODAY()-30),YEAR(Tabla2[[#This Row],[FECHA INICIO DE LABORES EN OBRA]])=YEAR(TODAY())),MONTH(TODAY()-30)&amp;"-"&amp;YEAR(TODAY()),"No Aplica")),"No Aplica")</f>
        <v>No Aplica</v>
      </c>
    </row>
    <row r="1053" spans="1:29" x14ac:dyDescent="0.25">
      <c r="A1053" s="2">
        <v>20603639520</v>
      </c>
      <c r="B1053" s="3" t="s">
        <v>65</v>
      </c>
      <c r="C1053" s="3" t="s">
        <v>65</v>
      </c>
      <c r="D1053" s="3" t="s">
        <v>1758</v>
      </c>
      <c r="E1053" s="3" t="s">
        <v>1759</v>
      </c>
      <c r="F1053" s="36" t="s">
        <v>8679</v>
      </c>
      <c r="G1053" s="3">
        <v>2</v>
      </c>
      <c r="H1053" s="3" t="s">
        <v>1442</v>
      </c>
      <c r="I1053" s="3" t="s">
        <v>1582</v>
      </c>
      <c r="J1053" s="3" t="s">
        <v>1760</v>
      </c>
      <c r="K1053" s="3" t="s">
        <v>1164</v>
      </c>
      <c r="L1053" s="8" t="s">
        <v>9813</v>
      </c>
      <c r="M1053" s="5"/>
      <c r="N1053" s="13" t="s">
        <v>1489</v>
      </c>
      <c r="O1053" s="5">
        <v>44935</v>
      </c>
      <c r="P1053" s="8">
        <v>1</v>
      </c>
      <c r="Q1053" s="9">
        <v>4</v>
      </c>
      <c r="R1053" s="9" t="str">
        <f>IFERROR(VLOOKUP(Tabla2[[#This Row],[CONTRATISTA PRNCIPAL]],Hoja1!$L$5:$M$9,2,FALSE),"CJV")</f>
        <v>CJV</v>
      </c>
      <c r="S1053" s="9" t="str">
        <f>IF(Tabla2[[#This Row],[EMPRESA]]=Tabla2[[#This Row],[CONTRATISTA PRNCIPAL]],"Principal","Secundaria")</f>
        <v>Principal</v>
      </c>
      <c r="T1053" s="10">
        <f>IFERROR(1/COUNTIF(Tabla2[CONTRATISTA PRNCIPAL],Tabla2[[#This Row],[CONTRATISTA PRNCIPAL]]),0)</f>
        <v>5.2910052910052907E-3</v>
      </c>
      <c r="U1053" s="33">
        <f ca="1">IF(((TODAY()-Tabla2[[#This Row],[FECHA NACIMIENTO]])/365)&lt;18,"Corregir", IF(((TODAY()-Tabla2[[#This Row],[FECHA NACIMIENTO]])/365)&gt;80, "Corregir",ROUNDDOWN(((TODAY()-Tabla2[[#This Row],[FECHA NACIMIENTO]])/365),0)))</f>
        <v>27</v>
      </c>
      <c r="V105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053" s="34" t="str">
        <f ca="1">+IF(Tabla2[[#This Row],[Edad]]="Corregir","Corregir","Ok")</f>
        <v>Ok</v>
      </c>
      <c r="X1053" s="10" t="str">
        <f>+IFERROR(VLOOKUP(Tabla2[[#This Row],[DISTRITO SEGÚN DNI]],Hoja1!$A$2:$B$55,2,FALSE),"No")</f>
        <v>No</v>
      </c>
      <c r="Y1053" s="10" t="str">
        <f>IF(OR(LOWER(Tabla2[[#This Row],[GENERO]])="masculino", LOWER(Tabla2[[#This Row],[GENERO]])="femenino"),"OK","Corregir")</f>
        <v>OK</v>
      </c>
      <c r="Z1053" s="10" t="str">
        <f>+IF(Tabla2[[#This Row],[Nro. DNI / CE]]="","Corregir",IF(LEN(Tabla2[[#This Row],[Nro. DNI / CE]])&gt;=8,"OK","Corregir"))</f>
        <v>OK</v>
      </c>
      <c r="AA1053" s="10">
        <f>COUNTIF(Tabla2[APELLIDOS Y NOMBRES],Tabla2[[#This Row],[APELLIDOS Y NOMBRES]])</f>
        <v>1</v>
      </c>
      <c r="AB1053" t="str">
        <f ca="1">+IFERROR(IF(Tabla2[[#This Row],[FECHA CESE/BAJA]]="","No Aplica",IF(AND(MONTH(Tabla2[[#This Row],[FECHA CESE/BAJA]])=MONTH(TODAY()-30),YEAR(Tabla2[[#This Row],[FECHA CESE/BAJA]])=YEAR(TODAY())),MONTH(TODAY()-30)&amp;"-"&amp;YEAR(TODAY()),"Borrar")),"No aplica")</f>
        <v>No Aplica</v>
      </c>
      <c r="AC1053" t="str">
        <f ca="1">+IFERROR(IF(Tabla2[[#This Row],[FECHA INICIO DE LABORES EN OBRA]]="","No Aplica",IF(AND(MONTH(Tabla2[[#This Row],[FECHA INICIO DE LABORES EN OBRA]])=MONTH(TODAY()-30),YEAR(Tabla2[[#This Row],[FECHA INICIO DE LABORES EN OBRA]])=YEAR(TODAY())),MONTH(TODAY()-30)&amp;"-"&amp;YEAR(TODAY()),"No Aplica")),"No Aplica")</f>
        <v>No Aplica</v>
      </c>
    </row>
    <row r="1054" spans="1:29" x14ac:dyDescent="0.25">
      <c r="A1054" s="2">
        <v>20603639520</v>
      </c>
      <c r="B1054" s="3" t="s">
        <v>65</v>
      </c>
      <c r="C1054" s="3" t="s">
        <v>65</v>
      </c>
      <c r="D1054" s="3" t="s">
        <v>830</v>
      </c>
      <c r="E1054" s="3" t="s">
        <v>831</v>
      </c>
      <c r="F1054" s="36" t="s">
        <v>8680</v>
      </c>
      <c r="G1054" s="3">
        <v>2</v>
      </c>
      <c r="H1054" s="3" t="s">
        <v>1442</v>
      </c>
      <c r="I1054" s="3" t="s">
        <v>1582</v>
      </c>
      <c r="J1054" s="3" t="s">
        <v>1761</v>
      </c>
      <c r="K1054" s="3" t="s">
        <v>32</v>
      </c>
      <c r="L1054" s="8" t="s">
        <v>9813</v>
      </c>
      <c r="M1054" s="5"/>
      <c r="N1054" s="13" t="s">
        <v>1489</v>
      </c>
      <c r="O1054" s="5">
        <v>44935</v>
      </c>
      <c r="P1054" s="8">
        <v>1</v>
      </c>
      <c r="Q1054" s="9">
        <v>4</v>
      </c>
      <c r="R1054" s="9" t="str">
        <f>IFERROR(VLOOKUP(Tabla2[[#This Row],[CONTRATISTA PRNCIPAL]],Hoja1!$L$5:$M$9,2,FALSE),"CJV")</f>
        <v>CJV</v>
      </c>
      <c r="S1054" s="9" t="str">
        <f>IF(Tabla2[[#This Row],[EMPRESA]]=Tabla2[[#This Row],[CONTRATISTA PRNCIPAL]],"Principal","Secundaria")</f>
        <v>Principal</v>
      </c>
      <c r="T1054" s="10">
        <f>IFERROR(1/COUNTIF(Tabla2[CONTRATISTA PRNCIPAL],Tabla2[[#This Row],[CONTRATISTA PRNCIPAL]]),0)</f>
        <v>5.2910052910052907E-3</v>
      </c>
      <c r="U1054" s="33">
        <f ca="1">IF(((TODAY()-Tabla2[[#This Row],[FECHA NACIMIENTO]])/365)&lt;18,"Corregir", IF(((TODAY()-Tabla2[[#This Row],[FECHA NACIMIENTO]])/365)&gt;80, "Corregir",ROUNDDOWN(((TODAY()-Tabla2[[#This Row],[FECHA NACIMIENTO]])/365),0)))</f>
        <v>39</v>
      </c>
      <c r="V105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054" s="34" t="str">
        <f ca="1">+IF(Tabla2[[#This Row],[Edad]]="Corregir","Corregir","Ok")</f>
        <v>Ok</v>
      </c>
      <c r="X1054" s="10" t="str">
        <f>+IFERROR(VLOOKUP(Tabla2[[#This Row],[DISTRITO SEGÚN DNI]],Hoja1!$A$2:$B$55,2,FALSE),"No")</f>
        <v>CALLAO</v>
      </c>
      <c r="Y1054" s="10" t="str">
        <f>IF(OR(LOWER(Tabla2[[#This Row],[GENERO]])="masculino", LOWER(Tabla2[[#This Row],[GENERO]])="femenino"),"OK","Corregir")</f>
        <v>OK</v>
      </c>
      <c r="Z1054" s="10" t="str">
        <f>+IF(Tabla2[[#This Row],[Nro. DNI / CE]]="","Corregir",IF(LEN(Tabla2[[#This Row],[Nro. DNI / CE]])&gt;=8,"OK","Corregir"))</f>
        <v>OK</v>
      </c>
      <c r="AA1054" s="10">
        <f>COUNTIF(Tabla2[APELLIDOS Y NOMBRES],Tabla2[[#This Row],[APELLIDOS Y NOMBRES]])</f>
        <v>1</v>
      </c>
      <c r="AB1054" t="str">
        <f ca="1">+IFERROR(IF(Tabla2[[#This Row],[FECHA CESE/BAJA]]="","No Aplica",IF(AND(MONTH(Tabla2[[#This Row],[FECHA CESE/BAJA]])=MONTH(TODAY()-30),YEAR(Tabla2[[#This Row],[FECHA CESE/BAJA]])=YEAR(TODAY())),MONTH(TODAY()-30)&amp;"-"&amp;YEAR(TODAY()),"Borrar")),"No aplica")</f>
        <v>No Aplica</v>
      </c>
      <c r="AC1054" t="str">
        <f ca="1">+IFERROR(IF(Tabla2[[#This Row],[FECHA INICIO DE LABORES EN OBRA]]="","No Aplica",IF(AND(MONTH(Tabla2[[#This Row],[FECHA INICIO DE LABORES EN OBRA]])=MONTH(TODAY()-30),YEAR(Tabla2[[#This Row],[FECHA INICIO DE LABORES EN OBRA]])=YEAR(TODAY())),MONTH(TODAY()-30)&amp;"-"&amp;YEAR(TODAY()),"No Aplica")),"No Aplica")</f>
        <v>No Aplica</v>
      </c>
    </row>
    <row r="1055" spans="1:29" x14ac:dyDescent="0.25">
      <c r="A1055" s="2">
        <v>20603639520</v>
      </c>
      <c r="B1055" s="3" t="s">
        <v>65</v>
      </c>
      <c r="C1055" s="3" t="s">
        <v>65</v>
      </c>
      <c r="D1055" s="3" t="s">
        <v>1762</v>
      </c>
      <c r="E1055" s="3" t="s">
        <v>1763</v>
      </c>
      <c r="F1055" s="36" t="s">
        <v>8681</v>
      </c>
      <c r="G1055" s="3">
        <v>2</v>
      </c>
      <c r="H1055" s="3" t="s">
        <v>1457</v>
      </c>
      <c r="I1055" s="3" t="s">
        <v>1582</v>
      </c>
      <c r="J1055" s="3" t="s">
        <v>1764</v>
      </c>
      <c r="K1055" s="3" t="s">
        <v>1063</v>
      </c>
      <c r="L1055" s="8" t="s">
        <v>9813</v>
      </c>
      <c r="M1055" s="5"/>
      <c r="N1055" s="13" t="s">
        <v>1489</v>
      </c>
      <c r="O1055" s="5">
        <v>44938</v>
      </c>
      <c r="P1055" s="8">
        <v>1</v>
      </c>
      <c r="Q1055" s="9">
        <v>4</v>
      </c>
      <c r="R1055" s="9" t="str">
        <f>IFERROR(VLOOKUP(Tabla2[[#This Row],[CONTRATISTA PRNCIPAL]],Hoja1!$L$5:$M$9,2,FALSE),"CJV")</f>
        <v>CJV</v>
      </c>
      <c r="S1055" s="9" t="str">
        <f>IF(Tabla2[[#This Row],[EMPRESA]]=Tabla2[[#This Row],[CONTRATISTA PRNCIPAL]],"Principal","Secundaria")</f>
        <v>Principal</v>
      </c>
      <c r="T1055" s="10">
        <f>IFERROR(1/COUNTIF(Tabla2[CONTRATISTA PRNCIPAL],Tabla2[[#This Row],[CONTRATISTA PRNCIPAL]]),0)</f>
        <v>5.2910052910052907E-3</v>
      </c>
      <c r="U1055" s="33">
        <f ca="1">IF(((TODAY()-Tabla2[[#This Row],[FECHA NACIMIENTO]])/365)&lt;18,"Corregir", IF(((TODAY()-Tabla2[[#This Row],[FECHA NACIMIENTO]])/365)&gt;80, "Corregir",ROUNDDOWN(((TODAY()-Tabla2[[#This Row],[FECHA NACIMIENTO]])/365),0)))</f>
        <v>49</v>
      </c>
      <c r="V105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055" s="34" t="str">
        <f ca="1">+IF(Tabla2[[#This Row],[Edad]]="Corregir","Corregir","Ok")</f>
        <v>Ok</v>
      </c>
      <c r="X1055" s="10" t="str">
        <f>+IFERROR(VLOOKUP(Tabla2[[#This Row],[DISTRITO SEGÚN DNI]],Hoja1!$A$2:$B$55,2,FALSE),"No")</f>
        <v>No</v>
      </c>
      <c r="Y1055" s="10" t="str">
        <f>IF(OR(LOWER(Tabla2[[#This Row],[GENERO]])="masculino", LOWER(Tabla2[[#This Row],[GENERO]])="femenino"),"OK","Corregir")</f>
        <v>OK</v>
      </c>
      <c r="Z1055" s="10" t="str">
        <f>+IF(Tabla2[[#This Row],[Nro. DNI / CE]]="","Corregir",IF(LEN(Tabla2[[#This Row],[Nro. DNI / CE]])&gt;=8,"OK","Corregir"))</f>
        <v>OK</v>
      </c>
      <c r="AA1055" s="10">
        <f>COUNTIF(Tabla2[APELLIDOS Y NOMBRES],Tabla2[[#This Row],[APELLIDOS Y NOMBRES]])</f>
        <v>1</v>
      </c>
      <c r="AB1055" t="str">
        <f ca="1">+IFERROR(IF(Tabla2[[#This Row],[FECHA CESE/BAJA]]="","No Aplica",IF(AND(MONTH(Tabla2[[#This Row],[FECHA CESE/BAJA]])=MONTH(TODAY()-30),YEAR(Tabla2[[#This Row],[FECHA CESE/BAJA]])=YEAR(TODAY())),MONTH(TODAY()-30)&amp;"-"&amp;YEAR(TODAY()),"Borrar")),"No aplica")</f>
        <v>No Aplica</v>
      </c>
      <c r="AC1055" t="str">
        <f ca="1">+IFERROR(IF(Tabla2[[#This Row],[FECHA INICIO DE LABORES EN OBRA]]="","No Aplica",IF(AND(MONTH(Tabla2[[#This Row],[FECHA INICIO DE LABORES EN OBRA]])=MONTH(TODAY()-30),YEAR(Tabla2[[#This Row],[FECHA INICIO DE LABORES EN OBRA]])=YEAR(TODAY())),MONTH(TODAY()-30)&amp;"-"&amp;YEAR(TODAY()),"No Aplica")),"No Aplica")</f>
        <v>No Aplica</v>
      </c>
    </row>
    <row r="1056" spans="1:29" x14ac:dyDescent="0.25">
      <c r="A1056" s="2">
        <v>20603639520</v>
      </c>
      <c r="B1056" s="3" t="s">
        <v>65</v>
      </c>
      <c r="C1056" s="3" t="s">
        <v>65</v>
      </c>
      <c r="D1056" s="3" t="s">
        <v>832</v>
      </c>
      <c r="E1056" s="3" t="s">
        <v>833</v>
      </c>
      <c r="F1056" s="36" t="s">
        <v>8682</v>
      </c>
      <c r="G1056" s="3">
        <v>2</v>
      </c>
      <c r="H1056" s="3" t="s">
        <v>1476</v>
      </c>
      <c r="I1056" s="3" t="s">
        <v>1582</v>
      </c>
      <c r="J1056" s="3" t="s">
        <v>1765</v>
      </c>
      <c r="K1056" s="3" t="s">
        <v>99</v>
      </c>
      <c r="L1056" s="8" t="s">
        <v>9813</v>
      </c>
      <c r="M1056" s="5"/>
      <c r="N1056" s="13" t="s">
        <v>1489</v>
      </c>
      <c r="O1056" s="5">
        <v>44938</v>
      </c>
      <c r="P1056" s="8">
        <v>1</v>
      </c>
      <c r="Q1056" s="9">
        <v>4</v>
      </c>
      <c r="R1056" s="9" t="str">
        <f>IFERROR(VLOOKUP(Tabla2[[#This Row],[CONTRATISTA PRNCIPAL]],Hoja1!$L$5:$M$9,2,FALSE),"CJV")</f>
        <v>CJV</v>
      </c>
      <c r="S1056" s="9" t="str">
        <f>IF(Tabla2[[#This Row],[EMPRESA]]=Tabla2[[#This Row],[CONTRATISTA PRNCIPAL]],"Principal","Secundaria")</f>
        <v>Principal</v>
      </c>
      <c r="T1056" s="10">
        <f>IFERROR(1/COUNTIF(Tabla2[CONTRATISTA PRNCIPAL],Tabla2[[#This Row],[CONTRATISTA PRNCIPAL]]),0)</f>
        <v>5.2910052910052907E-3</v>
      </c>
      <c r="U1056" s="33">
        <f ca="1">IF(((TODAY()-Tabla2[[#This Row],[FECHA NACIMIENTO]])/365)&lt;18,"Corregir", IF(((TODAY()-Tabla2[[#This Row],[FECHA NACIMIENTO]])/365)&gt;80, "Corregir",ROUNDDOWN(((TODAY()-Tabla2[[#This Row],[FECHA NACIMIENTO]])/365),0)))</f>
        <v>35</v>
      </c>
      <c r="V105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056" s="34" t="str">
        <f ca="1">+IF(Tabla2[[#This Row],[Edad]]="Corregir","Corregir","Ok")</f>
        <v>Ok</v>
      </c>
      <c r="X1056" s="10" t="str">
        <f>+IFERROR(VLOOKUP(Tabla2[[#This Row],[DISTRITO SEGÚN DNI]],Hoja1!$A$2:$B$55,2,FALSE),"No")</f>
        <v>LA VICTORIA</v>
      </c>
      <c r="Y1056" s="10" t="str">
        <f>IF(OR(LOWER(Tabla2[[#This Row],[GENERO]])="masculino", LOWER(Tabla2[[#This Row],[GENERO]])="femenino"),"OK","Corregir")</f>
        <v>OK</v>
      </c>
      <c r="Z1056" s="10" t="str">
        <f>+IF(Tabla2[[#This Row],[Nro. DNI / CE]]="","Corregir",IF(LEN(Tabla2[[#This Row],[Nro. DNI / CE]])&gt;=8,"OK","Corregir"))</f>
        <v>OK</v>
      </c>
      <c r="AA1056" s="10">
        <f>COUNTIF(Tabla2[APELLIDOS Y NOMBRES],Tabla2[[#This Row],[APELLIDOS Y NOMBRES]])</f>
        <v>1</v>
      </c>
      <c r="AB1056" t="str">
        <f ca="1">+IFERROR(IF(Tabla2[[#This Row],[FECHA CESE/BAJA]]="","No Aplica",IF(AND(MONTH(Tabla2[[#This Row],[FECHA CESE/BAJA]])=MONTH(TODAY()-30),YEAR(Tabla2[[#This Row],[FECHA CESE/BAJA]])=YEAR(TODAY())),MONTH(TODAY()-30)&amp;"-"&amp;YEAR(TODAY()),"Borrar")),"No aplica")</f>
        <v>No Aplica</v>
      </c>
      <c r="AC1056" t="str">
        <f ca="1">+IFERROR(IF(Tabla2[[#This Row],[FECHA INICIO DE LABORES EN OBRA]]="","No Aplica",IF(AND(MONTH(Tabla2[[#This Row],[FECHA INICIO DE LABORES EN OBRA]])=MONTH(TODAY()-30),YEAR(Tabla2[[#This Row],[FECHA INICIO DE LABORES EN OBRA]])=YEAR(TODAY())),MONTH(TODAY()-30)&amp;"-"&amp;YEAR(TODAY()),"No Aplica")),"No Aplica")</f>
        <v>No Aplica</v>
      </c>
    </row>
    <row r="1057" spans="1:29" x14ac:dyDescent="0.25">
      <c r="A1057" s="2">
        <v>20603639520</v>
      </c>
      <c r="B1057" s="3" t="s">
        <v>65</v>
      </c>
      <c r="C1057" s="3" t="s">
        <v>65</v>
      </c>
      <c r="D1057" s="3" t="s">
        <v>1766</v>
      </c>
      <c r="E1057" s="3" t="s">
        <v>1767</v>
      </c>
      <c r="F1057" s="36" t="s">
        <v>8683</v>
      </c>
      <c r="G1057" s="3">
        <v>2</v>
      </c>
      <c r="H1057" s="3" t="s">
        <v>1442</v>
      </c>
      <c r="I1057" s="3" t="s">
        <v>1582</v>
      </c>
      <c r="J1057" s="3" t="s">
        <v>1768</v>
      </c>
      <c r="K1057" s="3" t="s">
        <v>1769</v>
      </c>
      <c r="L1057" s="8" t="s">
        <v>9813</v>
      </c>
      <c r="M1057" s="5"/>
      <c r="N1057" s="13" t="s">
        <v>1489</v>
      </c>
      <c r="O1057" s="5">
        <v>44938</v>
      </c>
      <c r="P1057" s="8">
        <v>1</v>
      </c>
      <c r="Q1057" s="9">
        <v>4</v>
      </c>
      <c r="R1057" s="9" t="str">
        <f>IFERROR(VLOOKUP(Tabla2[[#This Row],[CONTRATISTA PRNCIPAL]],Hoja1!$L$5:$M$9,2,FALSE),"CJV")</f>
        <v>CJV</v>
      </c>
      <c r="S1057" s="9" t="str">
        <f>IF(Tabla2[[#This Row],[EMPRESA]]=Tabla2[[#This Row],[CONTRATISTA PRNCIPAL]],"Principal","Secundaria")</f>
        <v>Principal</v>
      </c>
      <c r="T1057" s="10">
        <f>IFERROR(1/COUNTIF(Tabla2[CONTRATISTA PRNCIPAL],Tabla2[[#This Row],[CONTRATISTA PRNCIPAL]]),0)</f>
        <v>5.2910052910052907E-3</v>
      </c>
      <c r="U1057" s="33">
        <f ca="1">IF(((TODAY()-Tabla2[[#This Row],[FECHA NACIMIENTO]])/365)&lt;18,"Corregir", IF(((TODAY()-Tabla2[[#This Row],[FECHA NACIMIENTO]])/365)&gt;80, "Corregir",ROUNDDOWN(((TODAY()-Tabla2[[#This Row],[FECHA NACIMIENTO]])/365),0)))</f>
        <v>33</v>
      </c>
      <c r="V105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057" s="34" t="str">
        <f ca="1">+IF(Tabla2[[#This Row],[Edad]]="Corregir","Corregir","Ok")</f>
        <v>Ok</v>
      </c>
      <c r="X1057" s="10" t="str">
        <f>+IFERROR(VLOOKUP(Tabla2[[#This Row],[DISTRITO SEGÚN DNI]],Hoja1!$A$2:$B$55,2,FALSE),"No")</f>
        <v>No</v>
      </c>
      <c r="Y1057" s="10" t="str">
        <f>IF(OR(LOWER(Tabla2[[#This Row],[GENERO]])="masculino", LOWER(Tabla2[[#This Row],[GENERO]])="femenino"),"OK","Corregir")</f>
        <v>OK</v>
      </c>
      <c r="Z1057" s="10" t="str">
        <f>+IF(Tabla2[[#This Row],[Nro. DNI / CE]]="","Corregir",IF(LEN(Tabla2[[#This Row],[Nro. DNI / CE]])&gt;=8,"OK","Corregir"))</f>
        <v>OK</v>
      </c>
      <c r="AA1057" s="10">
        <f>COUNTIF(Tabla2[APELLIDOS Y NOMBRES],Tabla2[[#This Row],[APELLIDOS Y NOMBRES]])</f>
        <v>1</v>
      </c>
      <c r="AB1057" t="str">
        <f ca="1">+IFERROR(IF(Tabla2[[#This Row],[FECHA CESE/BAJA]]="","No Aplica",IF(AND(MONTH(Tabla2[[#This Row],[FECHA CESE/BAJA]])=MONTH(TODAY()-30),YEAR(Tabla2[[#This Row],[FECHA CESE/BAJA]])=YEAR(TODAY())),MONTH(TODAY()-30)&amp;"-"&amp;YEAR(TODAY()),"Borrar")),"No aplica")</f>
        <v>No Aplica</v>
      </c>
      <c r="AC1057" t="str">
        <f ca="1">+IFERROR(IF(Tabla2[[#This Row],[FECHA INICIO DE LABORES EN OBRA]]="","No Aplica",IF(AND(MONTH(Tabla2[[#This Row],[FECHA INICIO DE LABORES EN OBRA]])=MONTH(TODAY()-30),YEAR(Tabla2[[#This Row],[FECHA INICIO DE LABORES EN OBRA]])=YEAR(TODAY())),MONTH(TODAY()-30)&amp;"-"&amp;YEAR(TODAY()),"No Aplica")),"No Aplica")</f>
        <v>No Aplica</v>
      </c>
    </row>
    <row r="1058" spans="1:29" x14ac:dyDescent="0.25">
      <c r="A1058" s="2">
        <v>20603639520</v>
      </c>
      <c r="B1058" s="3" t="s">
        <v>65</v>
      </c>
      <c r="C1058" s="3" t="s">
        <v>65</v>
      </c>
      <c r="D1058" s="3" t="s">
        <v>1770</v>
      </c>
      <c r="E1058" s="3" t="s">
        <v>1771</v>
      </c>
      <c r="F1058" s="36" t="s">
        <v>8684</v>
      </c>
      <c r="G1058" s="3">
        <v>2</v>
      </c>
      <c r="H1058" s="3" t="s">
        <v>1458</v>
      </c>
      <c r="I1058" s="3" t="s">
        <v>1582</v>
      </c>
      <c r="J1058" s="3" t="s">
        <v>1772</v>
      </c>
      <c r="K1058" s="3" t="s">
        <v>1063</v>
      </c>
      <c r="L1058" s="8" t="s">
        <v>9813</v>
      </c>
      <c r="M1058" s="5"/>
      <c r="N1058" s="13" t="s">
        <v>1489</v>
      </c>
      <c r="O1058" s="5">
        <v>44938</v>
      </c>
      <c r="P1058" s="8">
        <v>1</v>
      </c>
      <c r="Q1058" s="9">
        <v>4</v>
      </c>
      <c r="R1058" s="9" t="str">
        <f>IFERROR(VLOOKUP(Tabla2[[#This Row],[CONTRATISTA PRNCIPAL]],Hoja1!$L$5:$M$9,2,FALSE),"CJV")</f>
        <v>CJV</v>
      </c>
      <c r="S1058" s="9" t="str">
        <f>IF(Tabla2[[#This Row],[EMPRESA]]=Tabla2[[#This Row],[CONTRATISTA PRNCIPAL]],"Principal","Secundaria")</f>
        <v>Principal</v>
      </c>
      <c r="T1058" s="10">
        <f>IFERROR(1/COUNTIF(Tabla2[CONTRATISTA PRNCIPAL],Tabla2[[#This Row],[CONTRATISTA PRNCIPAL]]),0)</f>
        <v>5.2910052910052907E-3</v>
      </c>
      <c r="U1058" s="33">
        <f ca="1">IF(((TODAY()-Tabla2[[#This Row],[FECHA NACIMIENTO]])/365)&lt;18,"Corregir", IF(((TODAY()-Tabla2[[#This Row],[FECHA NACIMIENTO]])/365)&gt;80, "Corregir",ROUNDDOWN(((TODAY()-Tabla2[[#This Row],[FECHA NACIMIENTO]])/365),0)))</f>
        <v>40</v>
      </c>
      <c r="V105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058" s="34" t="str">
        <f ca="1">+IF(Tabla2[[#This Row],[Edad]]="Corregir","Corregir","Ok")</f>
        <v>Ok</v>
      </c>
      <c r="X1058" s="10" t="str">
        <f>+IFERROR(VLOOKUP(Tabla2[[#This Row],[DISTRITO SEGÚN DNI]],Hoja1!$A$2:$B$55,2,FALSE),"No")</f>
        <v>No</v>
      </c>
      <c r="Y1058" s="10" t="str">
        <f>IF(OR(LOWER(Tabla2[[#This Row],[GENERO]])="masculino", LOWER(Tabla2[[#This Row],[GENERO]])="femenino"),"OK","Corregir")</f>
        <v>OK</v>
      </c>
      <c r="Z1058" s="10" t="str">
        <f>+IF(Tabla2[[#This Row],[Nro. DNI / CE]]="","Corregir",IF(LEN(Tabla2[[#This Row],[Nro. DNI / CE]])&gt;=8,"OK","Corregir"))</f>
        <v>OK</v>
      </c>
      <c r="AA1058" s="10">
        <f>COUNTIF(Tabla2[APELLIDOS Y NOMBRES],Tabla2[[#This Row],[APELLIDOS Y NOMBRES]])</f>
        <v>1</v>
      </c>
      <c r="AB1058" t="str">
        <f ca="1">+IFERROR(IF(Tabla2[[#This Row],[FECHA CESE/BAJA]]="","No Aplica",IF(AND(MONTH(Tabla2[[#This Row],[FECHA CESE/BAJA]])=MONTH(TODAY()-30),YEAR(Tabla2[[#This Row],[FECHA CESE/BAJA]])=YEAR(TODAY())),MONTH(TODAY()-30)&amp;"-"&amp;YEAR(TODAY()),"Borrar")),"No aplica")</f>
        <v>No Aplica</v>
      </c>
      <c r="AC1058" t="str">
        <f ca="1">+IFERROR(IF(Tabla2[[#This Row],[FECHA INICIO DE LABORES EN OBRA]]="","No Aplica",IF(AND(MONTH(Tabla2[[#This Row],[FECHA INICIO DE LABORES EN OBRA]])=MONTH(TODAY()-30),YEAR(Tabla2[[#This Row],[FECHA INICIO DE LABORES EN OBRA]])=YEAR(TODAY())),MONTH(TODAY()-30)&amp;"-"&amp;YEAR(TODAY()),"No Aplica")),"No Aplica")</f>
        <v>No Aplica</v>
      </c>
    </row>
    <row r="1059" spans="1:29" x14ac:dyDescent="0.25">
      <c r="A1059" s="2">
        <v>20603639520</v>
      </c>
      <c r="B1059" s="3" t="s">
        <v>65</v>
      </c>
      <c r="C1059" s="3" t="s">
        <v>65</v>
      </c>
      <c r="D1059" s="3" t="s">
        <v>1773</v>
      </c>
      <c r="E1059" s="3" t="s">
        <v>1774</v>
      </c>
      <c r="F1059" s="36" t="s">
        <v>8685</v>
      </c>
      <c r="G1059" s="3">
        <v>2</v>
      </c>
      <c r="H1059" s="3" t="s">
        <v>1444</v>
      </c>
      <c r="I1059" s="3" t="s">
        <v>1631</v>
      </c>
      <c r="J1059" s="3" t="s">
        <v>1775</v>
      </c>
      <c r="K1059" s="3" t="s">
        <v>1363</v>
      </c>
      <c r="L1059" s="8" t="s">
        <v>9813</v>
      </c>
      <c r="M1059" s="5"/>
      <c r="N1059" s="13" t="s">
        <v>1489</v>
      </c>
      <c r="O1059" s="5">
        <v>44938</v>
      </c>
      <c r="P1059" s="8">
        <v>1</v>
      </c>
      <c r="Q1059" s="9">
        <v>4</v>
      </c>
      <c r="R1059" s="9" t="str">
        <f>IFERROR(VLOOKUP(Tabla2[[#This Row],[CONTRATISTA PRNCIPAL]],Hoja1!$L$5:$M$9,2,FALSE),"CJV")</f>
        <v>CJV</v>
      </c>
      <c r="S1059" s="9" t="str">
        <f>IF(Tabla2[[#This Row],[EMPRESA]]=Tabla2[[#This Row],[CONTRATISTA PRNCIPAL]],"Principal","Secundaria")</f>
        <v>Principal</v>
      </c>
      <c r="T1059" s="10">
        <f>IFERROR(1/COUNTIF(Tabla2[CONTRATISTA PRNCIPAL],Tabla2[[#This Row],[CONTRATISTA PRNCIPAL]]),0)</f>
        <v>5.2910052910052907E-3</v>
      </c>
      <c r="U1059" s="33">
        <f ca="1">IF(((TODAY()-Tabla2[[#This Row],[FECHA NACIMIENTO]])/365)&lt;18,"Corregir", IF(((TODAY()-Tabla2[[#This Row],[FECHA NACIMIENTO]])/365)&gt;80, "Corregir",ROUNDDOWN(((TODAY()-Tabla2[[#This Row],[FECHA NACIMIENTO]])/365),0)))</f>
        <v>47</v>
      </c>
      <c r="V105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059" s="34" t="str">
        <f ca="1">+IF(Tabla2[[#This Row],[Edad]]="Corregir","Corregir","Ok")</f>
        <v>Ok</v>
      </c>
      <c r="X1059" s="10" t="str">
        <f>+IFERROR(VLOOKUP(Tabla2[[#This Row],[DISTRITO SEGÚN DNI]],Hoja1!$A$2:$B$55,2,FALSE),"No")</f>
        <v>No</v>
      </c>
      <c r="Y1059" s="10" t="str">
        <f>IF(OR(LOWER(Tabla2[[#This Row],[GENERO]])="masculino", LOWER(Tabla2[[#This Row],[GENERO]])="femenino"),"OK","Corregir")</f>
        <v>OK</v>
      </c>
      <c r="Z1059" s="10" t="str">
        <f>+IF(Tabla2[[#This Row],[Nro. DNI / CE]]="","Corregir",IF(LEN(Tabla2[[#This Row],[Nro. DNI / CE]])&gt;=8,"OK","Corregir"))</f>
        <v>OK</v>
      </c>
      <c r="AA1059" s="10">
        <f>COUNTIF(Tabla2[APELLIDOS Y NOMBRES],Tabla2[[#This Row],[APELLIDOS Y NOMBRES]])</f>
        <v>1</v>
      </c>
      <c r="AB1059" t="str">
        <f ca="1">+IFERROR(IF(Tabla2[[#This Row],[FECHA CESE/BAJA]]="","No Aplica",IF(AND(MONTH(Tabla2[[#This Row],[FECHA CESE/BAJA]])=MONTH(TODAY()-30),YEAR(Tabla2[[#This Row],[FECHA CESE/BAJA]])=YEAR(TODAY())),MONTH(TODAY()-30)&amp;"-"&amp;YEAR(TODAY()),"Borrar")),"No aplica")</f>
        <v>No Aplica</v>
      </c>
      <c r="AC1059" t="str">
        <f ca="1">+IFERROR(IF(Tabla2[[#This Row],[FECHA INICIO DE LABORES EN OBRA]]="","No Aplica",IF(AND(MONTH(Tabla2[[#This Row],[FECHA INICIO DE LABORES EN OBRA]])=MONTH(TODAY()-30),YEAR(Tabla2[[#This Row],[FECHA INICIO DE LABORES EN OBRA]])=YEAR(TODAY())),MONTH(TODAY()-30)&amp;"-"&amp;YEAR(TODAY()),"No Aplica")),"No Aplica")</f>
        <v>No Aplica</v>
      </c>
    </row>
    <row r="1060" spans="1:29" x14ac:dyDescent="0.25">
      <c r="A1060" s="2">
        <v>20603639520</v>
      </c>
      <c r="B1060" s="3" t="s">
        <v>65</v>
      </c>
      <c r="C1060" s="3" t="s">
        <v>65</v>
      </c>
      <c r="D1060" s="3" t="s">
        <v>834</v>
      </c>
      <c r="E1060" s="3" t="s">
        <v>835</v>
      </c>
      <c r="F1060" s="36" t="s">
        <v>8686</v>
      </c>
      <c r="G1060" s="3">
        <v>2</v>
      </c>
      <c r="H1060" s="3" t="s">
        <v>1469</v>
      </c>
      <c r="I1060" s="3" t="s">
        <v>1631</v>
      </c>
      <c r="J1060" s="3" t="s">
        <v>1776</v>
      </c>
      <c r="K1060" s="3" t="s">
        <v>93</v>
      </c>
      <c r="L1060" s="8" t="s">
        <v>9813</v>
      </c>
      <c r="M1060" s="5"/>
      <c r="N1060" s="13" t="s">
        <v>1489</v>
      </c>
      <c r="O1060" s="5">
        <v>44938</v>
      </c>
      <c r="P1060" s="8">
        <v>1</v>
      </c>
      <c r="Q1060" s="9">
        <v>4</v>
      </c>
      <c r="R1060" s="9" t="str">
        <f>IFERROR(VLOOKUP(Tabla2[[#This Row],[CONTRATISTA PRNCIPAL]],Hoja1!$L$5:$M$9,2,FALSE),"CJV")</f>
        <v>CJV</v>
      </c>
      <c r="S1060" s="9" t="str">
        <f>IF(Tabla2[[#This Row],[EMPRESA]]=Tabla2[[#This Row],[CONTRATISTA PRNCIPAL]],"Principal","Secundaria")</f>
        <v>Principal</v>
      </c>
      <c r="T1060" s="10">
        <f>IFERROR(1/COUNTIF(Tabla2[CONTRATISTA PRNCIPAL],Tabla2[[#This Row],[CONTRATISTA PRNCIPAL]]),0)</f>
        <v>5.2910052910052907E-3</v>
      </c>
      <c r="U1060" s="33">
        <f ca="1">IF(((TODAY()-Tabla2[[#This Row],[FECHA NACIMIENTO]])/365)&lt;18,"Corregir", IF(((TODAY()-Tabla2[[#This Row],[FECHA NACIMIENTO]])/365)&gt;80, "Corregir",ROUNDDOWN(((TODAY()-Tabla2[[#This Row],[FECHA NACIMIENTO]])/365),0)))</f>
        <v>51</v>
      </c>
      <c r="V106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060" s="34" t="str">
        <f ca="1">+IF(Tabla2[[#This Row],[Edad]]="Corregir","Corregir","Ok")</f>
        <v>Ok</v>
      </c>
      <c r="X1060" s="10" t="str">
        <f>+IFERROR(VLOOKUP(Tabla2[[#This Row],[DISTRITO SEGÚN DNI]],Hoja1!$A$2:$B$55,2,FALSE),"No")</f>
        <v>ATE</v>
      </c>
      <c r="Y1060" s="10" t="str">
        <f>IF(OR(LOWER(Tabla2[[#This Row],[GENERO]])="masculino", LOWER(Tabla2[[#This Row],[GENERO]])="femenino"),"OK","Corregir")</f>
        <v>OK</v>
      </c>
      <c r="Z1060" s="10" t="str">
        <f>+IF(Tabla2[[#This Row],[Nro. DNI / CE]]="","Corregir",IF(LEN(Tabla2[[#This Row],[Nro. DNI / CE]])&gt;=8,"OK","Corregir"))</f>
        <v>OK</v>
      </c>
      <c r="AA1060" s="10">
        <f>COUNTIF(Tabla2[APELLIDOS Y NOMBRES],Tabla2[[#This Row],[APELLIDOS Y NOMBRES]])</f>
        <v>1</v>
      </c>
      <c r="AB1060" t="str">
        <f ca="1">+IFERROR(IF(Tabla2[[#This Row],[FECHA CESE/BAJA]]="","No Aplica",IF(AND(MONTH(Tabla2[[#This Row],[FECHA CESE/BAJA]])=MONTH(TODAY()-30),YEAR(Tabla2[[#This Row],[FECHA CESE/BAJA]])=YEAR(TODAY())),MONTH(TODAY()-30)&amp;"-"&amp;YEAR(TODAY()),"Borrar")),"No aplica")</f>
        <v>No Aplica</v>
      </c>
      <c r="AC1060" t="str">
        <f ca="1">+IFERROR(IF(Tabla2[[#This Row],[FECHA INICIO DE LABORES EN OBRA]]="","No Aplica",IF(AND(MONTH(Tabla2[[#This Row],[FECHA INICIO DE LABORES EN OBRA]])=MONTH(TODAY()-30),YEAR(Tabla2[[#This Row],[FECHA INICIO DE LABORES EN OBRA]])=YEAR(TODAY())),MONTH(TODAY()-30)&amp;"-"&amp;YEAR(TODAY()),"No Aplica")),"No Aplica")</f>
        <v>No Aplica</v>
      </c>
    </row>
    <row r="1061" spans="1:29" x14ac:dyDescent="0.25">
      <c r="A1061" s="2">
        <v>20603639520</v>
      </c>
      <c r="B1061" s="3" t="s">
        <v>65</v>
      </c>
      <c r="C1061" s="3" t="s">
        <v>65</v>
      </c>
      <c r="D1061" s="3" t="s">
        <v>1777</v>
      </c>
      <c r="E1061" s="3" t="s">
        <v>1778</v>
      </c>
      <c r="F1061" s="36" t="s">
        <v>8687</v>
      </c>
      <c r="G1061" s="3">
        <v>2</v>
      </c>
      <c r="H1061" s="3" t="s">
        <v>1779</v>
      </c>
      <c r="I1061" s="3" t="s">
        <v>1631</v>
      </c>
      <c r="J1061" s="3" t="s">
        <v>1780</v>
      </c>
      <c r="K1061" s="3" t="s">
        <v>1781</v>
      </c>
      <c r="L1061" s="8" t="s">
        <v>9813</v>
      </c>
      <c r="M1061" s="5"/>
      <c r="N1061" s="13" t="s">
        <v>1489</v>
      </c>
      <c r="O1061" s="5">
        <v>44939</v>
      </c>
      <c r="P1061" s="8">
        <v>1</v>
      </c>
      <c r="Q1061" s="9">
        <v>4</v>
      </c>
      <c r="R1061" s="9" t="str">
        <f>IFERROR(VLOOKUP(Tabla2[[#This Row],[CONTRATISTA PRNCIPAL]],Hoja1!$L$5:$M$9,2,FALSE),"CJV")</f>
        <v>CJV</v>
      </c>
      <c r="S1061" s="9" t="str">
        <f>IF(Tabla2[[#This Row],[EMPRESA]]=Tabla2[[#This Row],[CONTRATISTA PRNCIPAL]],"Principal","Secundaria")</f>
        <v>Principal</v>
      </c>
      <c r="T1061" s="10">
        <f>IFERROR(1/COUNTIF(Tabla2[CONTRATISTA PRNCIPAL],Tabla2[[#This Row],[CONTRATISTA PRNCIPAL]]),0)</f>
        <v>5.2910052910052907E-3</v>
      </c>
      <c r="U1061" s="33">
        <f ca="1">IF(((TODAY()-Tabla2[[#This Row],[FECHA NACIMIENTO]])/365)&lt;18,"Corregir", IF(((TODAY()-Tabla2[[#This Row],[FECHA NACIMIENTO]])/365)&gt;80, "Corregir",ROUNDDOWN(((TODAY()-Tabla2[[#This Row],[FECHA NACIMIENTO]])/365),0)))</f>
        <v>42</v>
      </c>
      <c r="V106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061" s="34" t="str">
        <f ca="1">+IF(Tabla2[[#This Row],[Edad]]="Corregir","Corregir","Ok")</f>
        <v>Ok</v>
      </c>
      <c r="X1061" s="10" t="str">
        <f>+IFERROR(VLOOKUP(Tabla2[[#This Row],[DISTRITO SEGÚN DNI]],Hoja1!$A$2:$B$55,2,FALSE),"No")</f>
        <v>No</v>
      </c>
      <c r="Y1061" s="10" t="str">
        <f>IF(OR(LOWER(Tabla2[[#This Row],[GENERO]])="masculino", LOWER(Tabla2[[#This Row],[GENERO]])="femenino"),"OK","Corregir")</f>
        <v>OK</v>
      </c>
      <c r="Z1061" s="10" t="str">
        <f>+IF(Tabla2[[#This Row],[Nro. DNI / CE]]="","Corregir",IF(LEN(Tabla2[[#This Row],[Nro. DNI / CE]])&gt;=8,"OK","Corregir"))</f>
        <v>OK</v>
      </c>
      <c r="AA1061" s="10">
        <f>COUNTIF(Tabla2[APELLIDOS Y NOMBRES],Tabla2[[#This Row],[APELLIDOS Y NOMBRES]])</f>
        <v>1</v>
      </c>
      <c r="AB1061" t="str">
        <f ca="1">+IFERROR(IF(Tabla2[[#This Row],[FECHA CESE/BAJA]]="","No Aplica",IF(AND(MONTH(Tabla2[[#This Row],[FECHA CESE/BAJA]])=MONTH(TODAY()-30),YEAR(Tabla2[[#This Row],[FECHA CESE/BAJA]])=YEAR(TODAY())),MONTH(TODAY()-30)&amp;"-"&amp;YEAR(TODAY()),"Borrar")),"No aplica")</f>
        <v>No Aplica</v>
      </c>
      <c r="AC1061" t="str">
        <f ca="1">+IFERROR(IF(Tabla2[[#This Row],[FECHA INICIO DE LABORES EN OBRA]]="","No Aplica",IF(AND(MONTH(Tabla2[[#This Row],[FECHA INICIO DE LABORES EN OBRA]])=MONTH(TODAY()-30),YEAR(Tabla2[[#This Row],[FECHA INICIO DE LABORES EN OBRA]])=YEAR(TODAY())),MONTH(TODAY()-30)&amp;"-"&amp;YEAR(TODAY()),"No Aplica")),"No Aplica")</f>
        <v>No Aplica</v>
      </c>
    </row>
    <row r="1062" spans="1:29" x14ac:dyDescent="0.25">
      <c r="A1062" s="2">
        <v>20603639520</v>
      </c>
      <c r="B1062" s="3" t="s">
        <v>65</v>
      </c>
      <c r="C1062" s="3" t="s">
        <v>65</v>
      </c>
      <c r="D1062" s="3" t="s">
        <v>1782</v>
      </c>
      <c r="E1062" s="3" t="s">
        <v>1783</v>
      </c>
      <c r="F1062" s="36" t="s">
        <v>8688</v>
      </c>
      <c r="G1062" s="3">
        <v>1</v>
      </c>
      <c r="H1062" s="3" t="s">
        <v>1478</v>
      </c>
      <c r="I1062" s="3" t="s">
        <v>1631</v>
      </c>
      <c r="J1062" s="3" t="s">
        <v>1784</v>
      </c>
      <c r="K1062" s="3" t="s">
        <v>1769</v>
      </c>
      <c r="L1062" s="8" t="s">
        <v>9813</v>
      </c>
      <c r="M1062" s="5"/>
      <c r="N1062" s="13" t="s">
        <v>1489</v>
      </c>
      <c r="O1062" s="5">
        <v>44939</v>
      </c>
      <c r="P1062" s="8">
        <v>1</v>
      </c>
      <c r="Q1062" s="9">
        <v>1</v>
      </c>
      <c r="R1062" s="9" t="str">
        <f>IFERROR(VLOOKUP(Tabla2[[#This Row],[CONTRATISTA PRNCIPAL]],Hoja1!$L$5:$M$9,2,FALSE),"CJV")</f>
        <v>CJV</v>
      </c>
      <c r="S1062" s="9" t="str">
        <f>IF(Tabla2[[#This Row],[EMPRESA]]=Tabla2[[#This Row],[CONTRATISTA PRNCIPAL]],"Principal","Secundaria")</f>
        <v>Principal</v>
      </c>
      <c r="T1062" s="10">
        <f>IFERROR(1/COUNTIF(Tabla2[CONTRATISTA PRNCIPAL],Tabla2[[#This Row],[CONTRATISTA PRNCIPAL]]),0)</f>
        <v>5.2910052910052907E-3</v>
      </c>
      <c r="U1062" s="33">
        <f ca="1">IF(((TODAY()-Tabla2[[#This Row],[FECHA NACIMIENTO]])/365)&lt;18,"Corregir", IF(((TODAY()-Tabla2[[#This Row],[FECHA NACIMIENTO]])/365)&gt;80, "Corregir",ROUNDDOWN(((TODAY()-Tabla2[[#This Row],[FECHA NACIMIENTO]])/365),0)))</f>
        <v>24</v>
      </c>
      <c r="V106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062" s="34" t="str">
        <f ca="1">+IF(Tabla2[[#This Row],[Edad]]="Corregir","Corregir","Ok")</f>
        <v>Ok</v>
      </c>
      <c r="X1062" s="10" t="str">
        <f>+IFERROR(VLOOKUP(Tabla2[[#This Row],[DISTRITO SEGÚN DNI]],Hoja1!$A$2:$B$55,2,FALSE),"No")</f>
        <v>No</v>
      </c>
      <c r="Y1062" s="10" t="str">
        <f>IF(OR(LOWER(Tabla2[[#This Row],[GENERO]])="masculino", LOWER(Tabla2[[#This Row],[GENERO]])="femenino"),"OK","Corregir")</f>
        <v>OK</v>
      </c>
      <c r="Z1062" s="10" t="str">
        <f>+IF(Tabla2[[#This Row],[Nro. DNI / CE]]="","Corregir",IF(LEN(Tabla2[[#This Row],[Nro. DNI / CE]])&gt;=8,"OK","Corregir"))</f>
        <v>OK</v>
      </c>
      <c r="AA1062" s="10">
        <f>COUNTIF(Tabla2[APELLIDOS Y NOMBRES],Tabla2[[#This Row],[APELLIDOS Y NOMBRES]])</f>
        <v>1</v>
      </c>
      <c r="AB1062" t="str">
        <f ca="1">+IFERROR(IF(Tabla2[[#This Row],[FECHA CESE/BAJA]]="","No Aplica",IF(AND(MONTH(Tabla2[[#This Row],[FECHA CESE/BAJA]])=MONTH(TODAY()-30),YEAR(Tabla2[[#This Row],[FECHA CESE/BAJA]])=YEAR(TODAY())),MONTH(TODAY()-30)&amp;"-"&amp;YEAR(TODAY()),"Borrar")),"No aplica")</f>
        <v>No Aplica</v>
      </c>
      <c r="AC1062" t="str">
        <f ca="1">+IFERROR(IF(Tabla2[[#This Row],[FECHA INICIO DE LABORES EN OBRA]]="","No Aplica",IF(AND(MONTH(Tabla2[[#This Row],[FECHA INICIO DE LABORES EN OBRA]])=MONTH(TODAY()-30),YEAR(Tabla2[[#This Row],[FECHA INICIO DE LABORES EN OBRA]])=YEAR(TODAY())),MONTH(TODAY()-30)&amp;"-"&amp;YEAR(TODAY()),"No Aplica")),"No Aplica")</f>
        <v>No Aplica</v>
      </c>
    </row>
    <row r="1063" spans="1:29" x14ac:dyDescent="0.25">
      <c r="A1063" s="2">
        <v>20603639520</v>
      </c>
      <c r="B1063" s="3" t="s">
        <v>65</v>
      </c>
      <c r="C1063" s="3" t="s">
        <v>65</v>
      </c>
      <c r="D1063" s="3" t="s">
        <v>1785</v>
      </c>
      <c r="E1063" s="3" t="s">
        <v>1786</v>
      </c>
      <c r="F1063" s="36" t="s">
        <v>8689</v>
      </c>
      <c r="G1063" s="3">
        <v>2</v>
      </c>
      <c r="H1063" s="3" t="s">
        <v>1442</v>
      </c>
      <c r="I1063" s="3" t="s">
        <v>1582</v>
      </c>
      <c r="J1063" s="3" t="s">
        <v>1787</v>
      </c>
      <c r="K1063" s="3" t="s">
        <v>1042</v>
      </c>
      <c r="L1063" s="8" t="s">
        <v>9813</v>
      </c>
      <c r="M1063" s="5"/>
      <c r="N1063" s="13" t="s">
        <v>1489</v>
      </c>
      <c r="O1063" s="5">
        <v>44939</v>
      </c>
      <c r="P1063" s="8">
        <v>1</v>
      </c>
      <c r="Q1063" s="9">
        <v>4</v>
      </c>
      <c r="R1063" s="9" t="str">
        <f>IFERROR(VLOOKUP(Tabla2[[#This Row],[CONTRATISTA PRNCIPAL]],Hoja1!$L$5:$M$9,2,FALSE),"CJV")</f>
        <v>CJV</v>
      </c>
      <c r="S1063" s="9" t="str">
        <f>IF(Tabla2[[#This Row],[EMPRESA]]=Tabla2[[#This Row],[CONTRATISTA PRNCIPAL]],"Principal","Secundaria")</f>
        <v>Principal</v>
      </c>
      <c r="T1063" s="10">
        <f>IFERROR(1/COUNTIF(Tabla2[CONTRATISTA PRNCIPAL],Tabla2[[#This Row],[CONTRATISTA PRNCIPAL]]),0)</f>
        <v>5.2910052910052907E-3</v>
      </c>
      <c r="U1063" s="33">
        <f ca="1">IF(((TODAY()-Tabla2[[#This Row],[FECHA NACIMIENTO]])/365)&lt;18,"Corregir", IF(((TODAY()-Tabla2[[#This Row],[FECHA NACIMIENTO]])/365)&gt;80, "Corregir",ROUNDDOWN(((TODAY()-Tabla2[[#This Row],[FECHA NACIMIENTO]])/365),0)))</f>
        <v>37</v>
      </c>
      <c r="V106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063" s="34" t="str">
        <f ca="1">+IF(Tabla2[[#This Row],[Edad]]="Corregir","Corregir","Ok")</f>
        <v>Ok</v>
      </c>
      <c r="X1063" s="10" t="str">
        <f>+IFERROR(VLOOKUP(Tabla2[[#This Row],[DISTRITO SEGÚN DNI]],Hoja1!$A$2:$B$55,2,FALSE),"No")</f>
        <v>No</v>
      </c>
      <c r="Y1063" s="10" t="str">
        <f>IF(OR(LOWER(Tabla2[[#This Row],[GENERO]])="masculino", LOWER(Tabla2[[#This Row],[GENERO]])="femenino"),"OK","Corregir")</f>
        <v>OK</v>
      </c>
      <c r="Z1063" s="10" t="str">
        <f>+IF(Tabla2[[#This Row],[Nro. DNI / CE]]="","Corregir",IF(LEN(Tabla2[[#This Row],[Nro. DNI / CE]])&gt;=8,"OK","Corregir"))</f>
        <v>OK</v>
      </c>
      <c r="AA1063" s="10">
        <f>COUNTIF(Tabla2[APELLIDOS Y NOMBRES],Tabla2[[#This Row],[APELLIDOS Y NOMBRES]])</f>
        <v>1</v>
      </c>
      <c r="AB1063" t="str">
        <f ca="1">+IFERROR(IF(Tabla2[[#This Row],[FECHA CESE/BAJA]]="","No Aplica",IF(AND(MONTH(Tabla2[[#This Row],[FECHA CESE/BAJA]])=MONTH(TODAY()-30),YEAR(Tabla2[[#This Row],[FECHA CESE/BAJA]])=YEAR(TODAY())),MONTH(TODAY()-30)&amp;"-"&amp;YEAR(TODAY()),"Borrar")),"No aplica")</f>
        <v>No Aplica</v>
      </c>
      <c r="AC1063" t="str">
        <f ca="1">+IFERROR(IF(Tabla2[[#This Row],[FECHA INICIO DE LABORES EN OBRA]]="","No Aplica",IF(AND(MONTH(Tabla2[[#This Row],[FECHA INICIO DE LABORES EN OBRA]])=MONTH(TODAY()-30),YEAR(Tabla2[[#This Row],[FECHA INICIO DE LABORES EN OBRA]])=YEAR(TODAY())),MONTH(TODAY()-30)&amp;"-"&amp;YEAR(TODAY()),"No Aplica")),"No Aplica")</f>
        <v>No Aplica</v>
      </c>
    </row>
    <row r="1064" spans="1:29" x14ac:dyDescent="0.25">
      <c r="A1064" s="2">
        <v>20603639520</v>
      </c>
      <c r="B1064" s="3" t="s">
        <v>65</v>
      </c>
      <c r="C1064" s="3" t="s">
        <v>65</v>
      </c>
      <c r="D1064" s="3" t="s">
        <v>836</v>
      </c>
      <c r="E1064" s="3" t="s">
        <v>837</v>
      </c>
      <c r="F1064" s="36" t="s">
        <v>8691</v>
      </c>
      <c r="G1064" s="3">
        <v>2</v>
      </c>
      <c r="H1064" s="3" t="s">
        <v>1453</v>
      </c>
      <c r="I1064" s="3" t="s">
        <v>1631</v>
      </c>
      <c r="J1064" s="3" t="s">
        <v>1792</v>
      </c>
      <c r="K1064" s="3" t="s">
        <v>131</v>
      </c>
      <c r="L1064" s="8" t="s">
        <v>9813</v>
      </c>
      <c r="M1064" s="5"/>
      <c r="N1064" s="13" t="s">
        <v>1489</v>
      </c>
      <c r="O1064" s="5">
        <v>44940</v>
      </c>
      <c r="P1064" s="8">
        <v>1</v>
      </c>
      <c r="Q1064" s="9">
        <v>4</v>
      </c>
      <c r="R1064" s="9" t="str">
        <f>IFERROR(VLOOKUP(Tabla2[[#This Row],[CONTRATISTA PRNCIPAL]],Hoja1!$L$5:$M$9,2,FALSE),"CJV")</f>
        <v>CJV</v>
      </c>
      <c r="S1064" s="9" t="str">
        <f>IF(Tabla2[[#This Row],[EMPRESA]]=Tabla2[[#This Row],[CONTRATISTA PRNCIPAL]],"Principal","Secundaria")</f>
        <v>Principal</v>
      </c>
      <c r="T1064" s="10">
        <f>IFERROR(1/COUNTIF(Tabla2[CONTRATISTA PRNCIPAL],Tabla2[[#This Row],[CONTRATISTA PRNCIPAL]]),0)</f>
        <v>5.2910052910052907E-3</v>
      </c>
      <c r="U1064" s="33">
        <f ca="1">IF(((TODAY()-Tabla2[[#This Row],[FECHA NACIMIENTO]])/365)&lt;18,"Corregir", IF(((TODAY()-Tabla2[[#This Row],[FECHA NACIMIENTO]])/365)&gt;80, "Corregir",ROUNDDOWN(((TODAY()-Tabla2[[#This Row],[FECHA NACIMIENTO]])/365),0)))</f>
        <v>19</v>
      </c>
      <c r="V106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1064" s="34" t="str">
        <f ca="1">+IF(Tabla2[[#This Row],[Edad]]="Corregir","Corregir","Ok")</f>
        <v>Ok</v>
      </c>
      <c r="X1064" s="10" t="str">
        <f>+IFERROR(VLOOKUP(Tabla2[[#This Row],[DISTRITO SEGÚN DNI]],Hoja1!$A$2:$B$55,2,FALSE),"No")</f>
        <v>BREÑA</v>
      </c>
      <c r="Y1064" s="10" t="str">
        <f>IF(OR(LOWER(Tabla2[[#This Row],[GENERO]])="masculino", LOWER(Tabla2[[#This Row],[GENERO]])="femenino"),"OK","Corregir")</f>
        <v>OK</v>
      </c>
      <c r="Z1064" s="10" t="str">
        <f>+IF(Tabla2[[#This Row],[Nro. DNI / CE]]="","Corregir",IF(LEN(Tabla2[[#This Row],[Nro. DNI / CE]])&gt;=8,"OK","Corregir"))</f>
        <v>OK</v>
      </c>
      <c r="AA1064" s="10">
        <f>COUNTIF(Tabla2[APELLIDOS Y NOMBRES],Tabla2[[#This Row],[APELLIDOS Y NOMBRES]])</f>
        <v>1</v>
      </c>
      <c r="AB1064" t="str">
        <f ca="1">+IFERROR(IF(Tabla2[[#This Row],[FECHA CESE/BAJA]]="","No Aplica",IF(AND(MONTH(Tabla2[[#This Row],[FECHA CESE/BAJA]])=MONTH(TODAY()-30),YEAR(Tabla2[[#This Row],[FECHA CESE/BAJA]])=YEAR(TODAY())),MONTH(TODAY()-30)&amp;"-"&amp;YEAR(TODAY()),"Borrar")),"No aplica")</f>
        <v>No Aplica</v>
      </c>
      <c r="AC1064" t="str">
        <f ca="1">+IFERROR(IF(Tabla2[[#This Row],[FECHA INICIO DE LABORES EN OBRA]]="","No Aplica",IF(AND(MONTH(Tabla2[[#This Row],[FECHA INICIO DE LABORES EN OBRA]])=MONTH(TODAY()-30),YEAR(Tabla2[[#This Row],[FECHA INICIO DE LABORES EN OBRA]])=YEAR(TODAY())),MONTH(TODAY()-30)&amp;"-"&amp;YEAR(TODAY()),"No Aplica")),"No Aplica")</f>
        <v>No Aplica</v>
      </c>
    </row>
    <row r="1065" spans="1:29" x14ac:dyDescent="0.25">
      <c r="A1065" s="2">
        <v>20603639520</v>
      </c>
      <c r="B1065" s="3" t="s">
        <v>65</v>
      </c>
      <c r="C1065" s="3" t="s">
        <v>65</v>
      </c>
      <c r="D1065" s="3" t="s">
        <v>1796</v>
      </c>
      <c r="E1065" s="3" t="s">
        <v>1797</v>
      </c>
      <c r="F1065" s="36" t="s">
        <v>8693</v>
      </c>
      <c r="G1065" s="3">
        <v>2</v>
      </c>
      <c r="H1065" s="3" t="s">
        <v>1453</v>
      </c>
      <c r="I1065" s="3" t="s">
        <v>1582</v>
      </c>
      <c r="J1065" s="3" t="s">
        <v>1798</v>
      </c>
      <c r="K1065" s="3" t="s">
        <v>1063</v>
      </c>
      <c r="L1065" s="8" t="s">
        <v>9813</v>
      </c>
      <c r="M1065" s="5"/>
      <c r="N1065" s="13" t="s">
        <v>1489</v>
      </c>
      <c r="O1065" s="5">
        <v>44942</v>
      </c>
      <c r="P1065" s="8">
        <v>1</v>
      </c>
      <c r="Q1065" s="9">
        <v>4</v>
      </c>
      <c r="R1065" s="9" t="str">
        <f>IFERROR(VLOOKUP(Tabla2[[#This Row],[CONTRATISTA PRNCIPAL]],Hoja1!$L$5:$M$9,2,FALSE),"CJV")</f>
        <v>CJV</v>
      </c>
      <c r="S1065" s="9" t="str">
        <f>IF(Tabla2[[#This Row],[EMPRESA]]=Tabla2[[#This Row],[CONTRATISTA PRNCIPAL]],"Principal","Secundaria")</f>
        <v>Principal</v>
      </c>
      <c r="T1065" s="10">
        <f>IFERROR(1/COUNTIF(Tabla2[CONTRATISTA PRNCIPAL],Tabla2[[#This Row],[CONTRATISTA PRNCIPAL]]),0)</f>
        <v>5.2910052910052907E-3</v>
      </c>
      <c r="U1065" s="33">
        <f ca="1">IF(((TODAY()-Tabla2[[#This Row],[FECHA NACIMIENTO]])/365)&lt;18,"Corregir", IF(((TODAY()-Tabla2[[#This Row],[FECHA NACIMIENTO]])/365)&gt;80, "Corregir",ROUNDDOWN(((TODAY()-Tabla2[[#This Row],[FECHA NACIMIENTO]])/365),0)))</f>
        <v>32</v>
      </c>
      <c r="V106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065" s="34" t="str">
        <f ca="1">+IF(Tabla2[[#This Row],[Edad]]="Corregir","Corregir","Ok")</f>
        <v>Ok</v>
      </c>
      <c r="X1065" s="10" t="str">
        <f>+IFERROR(VLOOKUP(Tabla2[[#This Row],[DISTRITO SEGÚN DNI]],Hoja1!$A$2:$B$55,2,FALSE),"No")</f>
        <v>No</v>
      </c>
      <c r="Y1065" s="10" t="str">
        <f>IF(OR(LOWER(Tabla2[[#This Row],[GENERO]])="masculino", LOWER(Tabla2[[#This Row],[GENERO]])="femenino"),"OK","Corregir")</f>
        <v>OK</v>
      </c>
      <c r="Z1065" s="10" t="str">
        <f>+IF(Tabla2[[#This Row],[Nro. DNI / CE]]="","Corregir",IF(LEN(Tabla2[[#This Row],[Nro. DNI / CE]])&gt;=8,"OK","Corregir"))</f>
        <v>OK</v>
      </c>
      <c r="AA1065" s="10">
        <f>COUNTIF(Tabla2[APELLIDOS Y NOMBRES],Tabla2[[#This Row],[APELLIDOS Y NOMBRES]])</f>
        <v>1</v>
      </c>
      <c r="AB1065" t="str">
        <f ca="1">+IFERROR(IF(Tabla2[[#This Row],[FECHA CESE/BAJA]]="","No Aplica",IF(AND(MONTH(Tabla2[[#This Row],[FECHA CESE/BAJA]])=MONTH(TODAY()-30),YEAR(Tabla2[[#This Row],[FECHA CESE/BAJA]])=YEAR(TODAY())),MONTH(TODAY()-30)&amp;"-"&amp;YEAR(TODAY()),"Borrar")),"No aplica")</f>
        <v>No Aplica</v>
      </c>
      <c r="AC1065" t="str">
        <f ca="1">+IFERROR(IF(Tabla2[[#This Row],[FECHA INICIO DE LABORES EN OBRA]]="","No Aplica",IF(AND(MONTH(Tabla2[[#This Row],[FECHA INICIO DE LABORES EN OBRA]])=MONTH(TODAY()-30),YEAR(Tabla2[[#This Row],[FECHA INICIO DE LABORES EN OBRA]])=YEAR(TODAY())),MONTH(TODAY()-30)&amp;"-"&amp;YEAR(TODAY()),"No Aplica")),"No Aplica")</f>
        <v>No Aplica</v>
      </c>
    </row>
    <row r="1066" spans="1:29" x14ac:dyDescent="0.25">
      <c r="A1066" s="2">
        <v>20603639520</v>
      </c>
      <c r="B1066" s="3" t="s">
        <v>65</v>
      </c>
      <c r="C1066" s="3" t="s">
        <v>65</v>
      </c>
      <c r="D1066" s="3" t="s">
        <v>1799</v>
      </c>
      <c r="E1066" s="3" t="s">
        <v>1800</v>
      </c>
      <c r="F1066" s="36" t="s">
        <v>8694</v>
      </c>
      <c r="G1066" s="3">
        <v>2</v>
      </c>
      <c r="H1066" s="3" t="s">
        <v>1444</v>
      </c>
      <c r="I1066" s="3" t="s">
        <v>1582</v>
      </c>
      <c r="J1066" s="3" t="s">
        <v>1801</v>
      </c>
      <c r="K1066" s="3" t="s">
        <v>1363</v>
      </c>
      <c r="L1066" s="8" t="s">
        <v>9813</v>
      </c>
      <c r="M1066" s="5"/>
      <c r="N1066" s="13" t="s">
        <v>1489</v>
      </c>
      <c r="O1066" s="5">
        <v>44943</v>
      </c>
      <c r="P1066" s="8">
        <v>1</v>
      </c>
      <c r="Q1066" s="9">
        <v>4</v>
      </c>
      <c r="R1066" s="9" t="str">
        <f>IFERROR(VLOOKUP(Tabla2[[#This Row],[CONTRATISTA PRNCIPAL]],Hoja1!$L$5:$M$9,2,FALSE),"CJV")</f>
        <v>CJV</v>
      </c>
      <c r="S1066" s="9" t="str">
        <f>IF(Tabla2[[#This Row],[EMPRESA]]=Tabla2[[#This Row],[CONTRATISTA PRNCIPAL]],"Principal","Secundaria")</f>
        <v>Principal</v>
      </c>
      <c r="T1066" s="10">
        <f>IFERROR(1/COUNTIF(Tabla2[CONTRATISTA PRNCIPAL],Tabla2[[#This Row],[CONTRATISTA PRNCIPAL]]),0)</f>
        <v>5.2910052910052907E-3</v>
      </c>
      <c r="U1066" s="33">
        <f ca="1">IF(((TODAY()-Tabla2[[#This Row],[FECHA NACIMIENTO]])/365)&lt;18,"Corregir", IF(((TODAY()-Tabla2[[#This Row],[FECHA NACIMIENTO]])/365)&gt;80, "Corregir",ROUNDDOWN(((TODAY()-Tabla2[[#This Row],[FECHA NACIMIENTO]])/365),0)))</f>
        <v>44</v>
      </c>
      <c r="V106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066" s="34" t="str">
        <f ca="1">+IF(Tabla2[[#This Row],[Edad]]="Corregir","Corregir","Ok")</f>
        <v>Ok</v>
      </c>
      <c r="X1066" s="10" t="str">
        <f>+IFERROR(VLOOKUP(Tabla2[[#This Row],[DISTRITO SEGÚN DNI]],Hoja1!$A$2:$B$55,2,FALSE),"No")</f>
        <v>No</v>
      </c>
      <c r="Y1066" s="10" t="str">
        <f>IF(OR(LOWER(Tabla2[[#This Row],[GENERO]])="masculino", LOWER(Tabla2[[#This Row],[GENERO]])="femenino"),"OK","Corregir")</f>
        <v>OK</v>
      </c>
      <c r="Z1066" s="10" t="str">
        <f>+IF(Tabla2[[#This Row],[Nro. DNI / CE]]="","Corregir",IF(LEN(Tabla2[[#This Row],[Nro. DNI / CE]])&gt;=8,"OK","Corregir"))</f>
        <v>OK</v>
      </c>
      <c r="AA1066" s="10">
        <f>COUNTIF(Tabla2[APELLIDOS Y NOMBRES],Tabla2[[#This Row],[APELLIDOS Y NOMBRES]])</f>
        <v>1</v>
      </c>
      <c r="AB1066" t="str">
        <f ca="1">+IFERROR(IF(Tabla2[[#This Row],[FECHA CESE/BAJA]]="","No Aplica",IF(AND(MONTH(Tabla2[[#This Row],[FECHA CESE/BAJA]])=MONTH(TODAY()-30),YEAR(Tabla2[[#This Row],[FECHA CESE/BAJA]])=YEAR(TODAY())),MONTH(TODAY()-30)&amp;"-"&amp;YEAR(TODAY()),"Borrar")),"No aplica")</f>
        <v>No Aplica</v>
      </c>
      <c r="AC1066" t="str">
        <f ca="1">+IFERROR(IF(Tabla2[[#This Row],[FECHA INICIO DE LABORES EN OBRA]]="","No Aplica",IF(AND(MONTH(Tabla2[[#This Row],[FECHA INICIO DE LABORES EN OBRA]])=MONTH(TODAY()-30),YEAR(Tabla2[[#This Row],[FECHA INICIO DE LABORES EN OBRA]])=YEAR(TODAY())),MONTH(TODAY()-30)&amp;"-"&amp;YEAR(TODAY()),"No Aplica")),"No Aplica")</f>
        <v>No Aplica</v>
      </c>
    </row>
    <row r="1067" spans="1:29" x14ac:dyDescent="0.25">
      <c r="A1067" s="2">
        <v>20603639520</v>
      </c>
      <c r="B1067" s="3" t="s">
        <v>65</v>
      </c>
      <c r="C1067" s="3" t="s">
        <v>65</v>
      </c>
      <c r="D1067" s="3" t="s">
        <v>838</v>
      </c>
      <c r="E1067" s="3" t="s">
        <v>839</v>
      </c>
      <c r="F1067" s="36" t="s">
        <v>8695</v>
      </c>
      <c r="G1067" s="3">
        <v>2</v>
      </c>
      <c r="H1067" s="3" t="s">
        <v>1444</v>
      </c>
      <c r="I1067" s="3" t="s">
        <v>1582</v>
      </c>
      <c r="J1067" s="3" t="s">
        <v>1802</v>
      </c>
      <c r="K1067" s="3" t="s">
        <v>32</v>
      </c>
      <c r="L1067" s="8" t="s">
        <v>9813</v>
      </c>
      <c r="M1067" s="5"/>
      <c r="N1067" s="13" t="s">
        <v>1489</v>
      </c>
      <c r="O1067" s="5">
        <v>44943</v>
      </c>
      <c r="P1067" s="8">
        <v>1</v>
      </c>
      <c r="Q1067" s="9">
        <v>4</v>
      </c>
      <c r="R1067" s="9" t="str">
        <f>IFERROR(VLOOKUP(Tabla2[[#This Row],[CONTRATISTA PRNCIPAL]],Hoja1!$L$5:$M$9,2,FALSE),"CJV")</f>
        <v>CJV</v>
      </c>
      <c r="S1067" s="9" t="str">
        <f>IF(Tabla2[[#This Row],[EMPRESA]]=Tabla2[[#This Row],[CONTRATISTA PRNCIPAL]],"Principal","Secundaria")</f>
        <v>Principal</v>
      </c>
      <c r="T1067" s="10">
        <f>IFERROR(1/COUNTIF(Tabla2[CONTRATISTA PRNCIPAL],Tabla2[[#This Row],[CONTRATISTA PRNCIPAL]]),0)</f>
        <v>5.2910052910052907E-3</v>
      </c>
      <c r="U1067" s="33">
        <f ca="1">IF(((TODAY()-Tabla2[[#This Row],[FECHA NACIMIENTO]])/365)&lt;18,"Corregir", IF(((TODAY()-Tabla2[[#This Row],[FECHA NACIMIENTO]])/365)&gt;80, "Corregir",ROUNDDOWN(((TODAY()-Tabla2[[#This Row],[FECHA NACIMIENTO]])/365),0)))</f>
        <v>34</v>
      </c>
      <c r="V106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067" s="34" t="str">
        <f ca="1">+IF(Tabla2[[#This Row],[Edad]]="Corregir","Corregir","Ok")</f>
        <v>Ok</v>
      </c>
      <c r="X1067" s="10" t="str">
        <f>+IFERROR(VLOOKUP(Tabla2[[#This Row],[DISTRITO SEGÚN DNI]],Hoja1!$A$2:$B$55,2,FALSE),"No")</f>
        <v>CALLAO</v>
      </c>
      <c r="Y1067" s="10" t="str">
        <f>IF(OR(LOWER(Tabla2[[#This Row],[GENERO]])="masculino", LOWER(Tabla2[[#This Row],[GENERO]])="femenino"),"OK","Corregir")</f>
        <v>OK</v>
      </c>
      <c r="Z1067" s="10" t="str">
        <f>+IF(Tabla2[[#This Row],[Nro. DNI / CE]]="","Corregir",IF(LEN(Tabla2[[#This Row],[Nro. DNI / CE]])&gt;=8,"OK","Corregir"))</f>
        <v>OK</v>
      </c>
      <c r="AA1067" s="10">
        <f>COUNTIF(Tabla2[APELLIDOS Y NOMBRES],Tabla2[[#This Row],[APELLIDOS Y NOMBRES]])</f>
        <v>1</v>
      </c>
      <c r="AB1067" t="str">
        <f ca="1">+IFERROR(IF(Tabla2[[#This Row],[FECHA CESE/BAJA]]="","No Aplica",IF(AND(MONTH(Tabla2[[#This Row],[FECHA CESE/BAJA]])=MONTH(TODAY()-30),YEAR(Tabla2[[#This Row],[FECHA CESE/BAJA]])=YEAR(TODAY())),MONTH(TODAY()-30)&amp;"-"&amp;YEAR(TODAY()),"Borrar")),"No aplica")</f>
        <v>No Aplica</v>
      </c>
      <c r="AC1067" t="str">
        <f ca="1">+IFERROR(IF(Tabla2[[#This Row],[FECHA INICIO DE LABORES EN OBRA]]="","No Aplica",IF(AND(MONTH(Tabla2[[#This Row],[FECHA INICIO DE LABORES EN OBRA]])=MONTH(TODAY()-30),YEAR(Tabla2[[#This Row],[FECHA INICIO DE LABORES EN OBRA]])=YEAR(TODAY())),MONTH(TODAY()-30)&amp;"-"&amp;YEAR(TODAY()),"No Aplica")),"No Aplica")</f>
        <v>No Aplica</v>
      </c>
    </row>
    <row r="1068" spans="1:29" x14ac:dyDescent="0.25">
      <c r="A1068" s="2">
        <v>20603639520</v>
      </c>
      <c r="B1068" s="3" t="s">
        <v>65</v>
      </c>
      <c r="C1068" s="3" t="s">
        <v>65</v>
      </c>
      <c r="D1068" s="3" t="s">
        <v>1803</v>
      </c>
      <c r="E1068" s="3" t="s">
        <v>1804</v>
      </c>
      <c r="F1068" s="36">
        <v>34867</v>
      </c>
      <c r="G1068" s="3">
        <v>2</v>
      </c>
      <c r="H1068" s="3" t="s">
        <v>1805</v>
      </c>
      <c r="I1068" s="3" t="s">
        <v>1582</v>
      </c>
      <c r="J1068" s="3" t="s">
        <v>1806</v>
      </c>
      <c r="K1068" s="3" t="s">
        <v>1807</v>
      </c>
      <c r="L1068" s="8" t="s">
        <v>9813</v>
      </c>
      <c r="M1068" s="5"/>
      <c r="N1068" s="13" t="s">
        <v>1489</v>
      </c>
      <c r="O1068" s="5">
        <v>44923</v>
      </c>
      <c r="P1068" s="8">
        <v>1</v>
      </c>
      <c r="Q1068" s="9">
        <v>4</v>
      </c>
      <c r="R1068" s="9" t="str">
        <f>IFERROR(VLOOKUP(Tabla2[[#This Row],[CONTRATISTA PRNCIPAL]],Hoja1!$L$5:$M$9,2,FALSE),"CJV")</f>
        <v>CJV</v>
      </c>
      <c r="S1068" s="9" t="str">
        <f>IF(Tabla2[[#This Row],[EMPRESA]]=Tabla2[[#This Row],[CONTRATISTA PRNCIPAL]],"Principal","Secundaria")</f>
        <v>Principal</v>
      </c>
      <c r="T1068" s="10">
        <f>IFERROR(1/COUNTIF(Tabla2[CONTRATISTA PRNCIPAL],Tabla2[[#This Row],[CONTRATISTA PRNCIPAL]]),0)</f>
        <v>5.2910052910052907E-3</v>
      </c>
      <c r="U1068" s="33">
        <f ca="1">IF(((TODAY()-Tabla2[[#This Row],[FECHA NACIMIENTO]])/365)&lt;18,"Corregir", IF(((TODAY()-Tabla2[[#This Row],[FECHA NACIMIENTO]])/365)&gt;80, "Corregir",ROUNDDOWN(((TODAY()-Tabla2[[#This Row],[FECHA NACIMIENTO]])/365),0)))</f>
        <v>28</v>
      </c>
      <c r="V106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068" s="34" t="str">
        <f ca="1">+IF(Tabla2[[#This Row],[Edad]]="Corregir","Corregir","Ok")</f>
        <v>Ok</v>
      </c>
      <c r="X1068" s="10" t="str">
        <f>+IFERROR(VLOOKUP(Tabla2[[#This Row],[DISTRITO SEGÚN DNI]],Hoja1!$A$2:$B$55,2,FALSE),"No")</f>
        <v>No</v>
      </c>
      <c r="Y1068" s="10" t="str">
        <f>IF(OR(LOWER(Tabla2[[#This Row],[GENERO]])="masculino", LOWER(Tabla2[[#This Row],[GENERO]])="femenino"),"OK","Corregir")</f>
        <v>OK</v>
      </c>
      <c r="Z1068" s="10" t="str">
        <f>+IF(Tabla2[[#This Row],[Nro. DNI / CE]]="","Corregir",IF(LEN(Tabla2[[#This Row],[Nro. DNI / CE]])&gt;=8,"OK","Corregir"))</f>
        <v>OK</v>
      </c>
      <c r="AA1068" s="10">
        <f>COUNTIF(Tabla2[APELLIDOS Y NOMBRES],Tabla2[[#This Row],[APELLIDOS Y NOMBRES]])</f>
        <v>1</v>
      </c>
      <c r="AB1068" t="str">
        <f ca="1">+IFERROR(IF(Tabla2[[#This Row],[FECHA CESE/BAJA]]="","No Aplica",IF(AND(MONTH(Tabla2[[#This Row],[FECHA CESE/BAJA]])=MONTH(TODAY()-30),YEAR(Tabla2[[#This Row],[FECHA CESE/BAJA]])=YEAR(TODAY())),MONTH(TODAY()-30)&amp;"-"&amp;YEAR(TODAY()),"Borrar")),"No aplica")</f>
        <v>No Aplica</v>
      </c>
      <c r="AC1068" t="str">
        <f ca="1">+IFERROR(IF(Tabla2[[#This Row],[FECHA INICIO DE LABORES EN OBRA]]="","No Aplica",IF(AND(MONTH(Tabla2[[#This Row],[FECHA INICIO DE LABORES EN OBRA]])=MONTH(TODAY()-30),YEAR(Tabla2[[#This Row],[FECHA INICIO DE LABORES EN OBRA]])=YEAR(TODAY())),MONTH(TODAY()-30)&amp;"-"&amp;YEAR(TODAY()),"No Aplica")),"No Aplica")</f>
        <v>No Aplica</v>
      </c>
    </row>
    <row r="1069" spans="1:29" x14ac:dyDescent="0.25">
      <c r="A1069" s="2">
        <v>20603639520</v>
      </c>
      <c r="B1069" s="3" t="s">
        <v>65</v>
      </c>
      <c r="C1069" s="3" t="s">
        <v>65</v>
      </c>
      <c r="D1069" s="3" t="s">
        <v>840</v>
      </c>
      <c r="E1069" s="3" t="s">
        <v>841</v>
      </c>
      <c r="F1069" s="36" t="s">
        <v>8696</v>
      </c>
      <c r="G1069" s="3">
        <v>2</v>
      </c>
      <c r="H1069" s="3" t="s">
        <v>1458</v>
      </c>
      <c r="I1069" s="3" t="s">
        <v>1582</v>
      </c>
      <c r="J1069" s="3" t="s">
        <v>1808</v>
      </c>
      <c r="K1069" s="3" t="s">
        <v>131</v>
      </c>
      <c r="L1069" s="8" t="s">
        <v>9813</v>
      </c>
      <c r="M1069" s="5"/>
      <c r="N1069" s="13" t="s">
        <v>1489</v>
      </c>
      <c r="O1069" s="5">
        <v>44947</v>
      </c>
      <c r="P1069" s="8">
        <v>1</v>
      </c>
      <c r="Q1069" s="9">
        <v>4</v>
      </c>
      <c r="R1069" s="9" t="str">
        <f>IFERROR(VLOOKUP(Tabla2[[#This Row],[CONTRATISTA PRNCIPAL]],Hoja1!$L$5:$M$9,2,FALSE),"CJV")</f>
        <v>CJV</v>
      </c>
      <c r="S1069" s="9" t="str">
        <f>IF(Tabla2[[#This Row],[EMPRESA]]=Tabla2[[#This Row],[CONTRATISTA PRNCIPAL]],"Principal","Secundaria")</f>
        <v>Principal</v>
      </c>
      <c r="T1069" s="10">
        <f>IFERROR(1/COUNTIF(Tabla2[CONTRATISTA PRNCIPAL],Tabla2[[#This Row],[CONTRATISTA PRNCIPAL]]),0)</f>
        <v>5.2910052910052907E-3</v>
      </c>
      <c r="U1069" s="33">
        <f ca="1">IF(((TODAY()-Tabla2[[#This Row],[FECHA NACIMIENTO]])/365)&lt;18,"Corregir", IF(((TODAY()-Tabla2[[#This Row],[FECHA NACIMIENTO]])/365)&gt;80, "Corregir",ROUNDDOWN(((TODAY()-Tabla2[[#This Row],[FECHA NACIMIENTO]])/365),0)))</f>
        <v>41</v>
      </c>
      <c r="V106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069" s="34" t="str">
        <f ca="1">+IF(Tabla2[[#This Row],[Edad]]="Corregir","Corregir","Ok")</f>
        <v>Ok</v>
      </c>
      <c r="X1069" s="10" t="str">
        <f>+IFERROR(VLOOKUP(Tabla2[[#This Row],[DISTRITO SEGÚN DNI]],Hoja1!$A$2:$B$55,2,FALSE),"No")</f>
        <v>BREÑA</v>
      </c>
      <c r="Y1069" s="10" t="str">
        <f>IF(OR(LOWER(Tabla2[[#This Row],[GENERO]])="masculino", LOWER(Tabla2[[#This Row],[GENERO]])="femenino"),"OK","Corregir")</f>
        <v>OK</v>
      </c>
      <c r="Z1069" s="10" t="str">
        <f>+IF(Tabla2[[#This Row],[Nro. DNI / CE]]="","Corregir",IF(LEN(Tabla2[[#This Row],[Nro. DNI / CE]])&gt;=8,"OK","Corregir"))</f>
        <v>OK</v>
      </c>
      <c r="AA1069" s="10">
        <f>COUNTIF(Tabla2[APELLIDOS Y NOMBRES],Tabla2[[#This Row],[APELLIDOS Y NOMBRES]])</f>
        <v>1</v>
      </c>
      <c r="AB1069" t="str">
        <f ca="1">+IFERROR(IF(Tabla2[[#This Row],[FECHA CESE/BAJA]]="","No Aplica",IF(AND(MONTH(Tabla2[[#This Row],[FECHA CESE/BAJA]])=MONTH(TODAY()-30),YEAR(Tabla2[[#This Row],[FECHA CESE/BAJA]])=YEAR(TODAY())),MONTH(TODAY()-30)&amp;"-"&amp;YEAR(TODAY()),"Borrar")),"No aplica")</f>
        <v>No Aplica</v>
      </c>
      <c r="AC1069" t="str">
        <f ca="1">+IFERROR(IF(Tabla2[[#This Row],[FECHA INICIO DE LABORES EN OBRA]]="","No Aplica",IF(AND(MONTH(Tabla2[[#This Row],[FECHA INICIO DE LABORES EN OBRA]])=MONTH(TODAY()-30),YEAR(Tabla2[[#This Row],[FECHA INICIO DE LABORES EN OBRA]])=YEAR(TODAY())),MONTH(TODAY()-30)&amp;"-"&amp;YEAR(TODAY()),"No Aplica")),"No Aplica")</f>
        <v>No Aplica</v>
      </c>
    </row>
    <row r="1070" spans="1:29" x14ac:dyDescent="0.25">
      <c r="A1070" s="2">
        <v>20603639520</v>
      </c>
      <c r="B1070" s="3" t="s">
        <v>65</v>
      </c>
      <c r="C1070" s="3" t="s">
        <v>65</v>
      </c>
      <c r="D1070" s="3">
        <v>45023610</v>
      </c>
      <c r="E1070" s="3" t="s">
        <v>842</v>
      </c>
      <c r="F1070" s="36">
        <v>30671</v>
      </c>
      <c r="G1070" s="3">
        <v>2</v>
      </c>
      <c r="H1070" s="3" t="s">
        <v>1453</v>
      </c>
      <c r="I1070" s="3" t="s">
        <v>1631</v>
      </c>
      <c r="J1070" s="3" t="s">
        <v>1809</v>
      </c>
      <c r="K1070" s="3" t="s">
        <v>131</v>
      </c>
      <c r="L1070" s="8" t="s">
        <v>9813</v>
      </c>
      <c r="M1070" s="5"/>
      <c r="N1070" s="13" t="s">
        <v>1489</v>
      </c>
      <c r="O1070" s="5">
        <v>44952</v>
      </c>
      <c r="P1070" s="8">
        <v>1</v>
      </c>
      <c r="Q1070" s="9">
        <v>4</v>
      </c>
      <c r="R1070" s="9" t="str">
        <f>IFERROR(VLOOKUP(Tabla2[[#This Row],[CONTRATISTA PRNCIPAL]],Hoja1!$L$5:$M$9,2,FALSE),"CJV")</f>
        <v>CJV</v>
      </c>
      <c r="S1070" s="9" t="str">
        <f>IF(Tabla2[[#This Row],[EMPRESA]]=Tabla2[[#This Row],[CONTRATISTA PRNCIPAL]],"Principal","Secundaria")</f>
        <v>Principal</v>
      </c>
      <c r="T1070" s="10">
        <f>IFERROR(1/COUNTIF(Tabla2[CONTRATISTA PRNCIPAL],Tabla2[[#This Row],[CONTRATISTA PRNCIPAL]]),0)</f>
        <v>5.2910052910052907E-3</v>
      </c>
      <c r="U1070" s="33">
        <f ca="1">IF(((TODAY()-Tabla2[[#This Row],[FECHA NACIMIENTO]])/365)&lt;18,"Corregir", IF(((TODAY()-Tabla2[[#This Row],[FECHA NACIMIENTO]])/365)&gt;80, "Corregir",ROUNDDOWN(((TODAY()-Tabla2[[#This Row],[FECHA NACIMIENTO]])/365),0)))</f>
        <v>39</v>
      </c>
      <c r="V107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070" s="34" t="str">
        <f ca="1">+IF(Tabla2[[#This Row],[Edad]]="Corregir","Corregir","Ok")</f>
        <v>Ok</v>
      </c>
      <c r="X1070" s="10" t="str">
        <f>+IFERROR(VLOOKUP(Tabla2[[#This Row],[DISTRITO SEGÚN DNI]],Hoja1!$A$2:$B$55,2,FALSE),"No")</f>
        <v>BREÑA</v>
      </c>
      <c r="Y1070" s="10" t="str">
        <f>IF(OR(LOWER(Tabla2[[#This Row],[GENERO]])="masculino", LOWER(Tabla2[[#This Row],[GENERO]])="femenino"),"OK","Corregir")</f>
        <v>OK</v>
      </c>
      <c r="Z1070" s="10" t="str">
        <f>+IF(Tabla2[[#This Row],[Nro. DNI / CE]]="","Corregir",IF(LEN(Tabla2[[#This Row],[Nro. DNI / CE]])&gt;=8,"OK","Corregir"))</f>
        <v>OK</v>
      </c>
      <c r="AA1070" s="10">
        <f>COUNTIF(Tabla2[APELLIDOS Y NOMBRES],Tabla2[[#This Row],[APELLIDOS Y NOMBRES]])</f>
        <v>1</v>
      </c>
      <c r="AB1070" t="str">
        <f ca="1">+IFERROR(IF(Tabla2[[#This Row],[FECHA CESE/BAJA]]="","No Aplica",IF(AND(MONTH(Tabla2[[#This Row],[FECHA CESE/BAJA]])=MONTH(TODAY()-30),YEAR(Tabla2[[#This Row],[FECHA CESE/BAJA]])=YEAR(TODAY())),MONTH(TODAY()-30)&amp;"-"&amp;YEAR(TODAY()),"Borrar")),"No aplica")</f>
        <v>No Aplica</v>
      </c>
      <c r="AC1070" t="str">
        <f ca="1">+IFERROR(IF(Tabla2[[#This Row],[FECHA INICIO DE LABORES EN OBRA]]="","No Aplica",IF(AND(MONTH(Tabla2[[#This Row],[FECHA INICIO DE LABORES EN OBRA]])=MONTH(TODAY()-30),YEAR(Tabla2[[#This Row],[FECHA INICIO DE LABORES EN OBRA]])=YEAR(TODAY())),MONTH(TODAY()-30)&amp;"-"&amp;YEAR(TODAY()),"No Aplica")),"No Aplica")</f>
        <v>No Aplica</v>
      </c>
    </row>
    <row r="1071" spans="1:29" x14ac:dyDescent="0.25">
      <c r="A1071" s="2">
        <v>20603639520</v>
      </c>
      <c r="B1071" s="3" t="s">
        <v>65</v>
      </c>
      <c r="C1071" s="3" t="s">
        <v>65</v>
      </c>
      <c r="D1071" s="3" t="s">
        <v>1810</v>
      </c>
      <c r="E1071" s="3" t="s">
        <v>1811</v>
      </c>
      <c r="F1071" s="36">
        <v>32237</v>
      </c>
      <c r="G1071" s="3">
        <v>2</v>
      </c>
      <c r="H1071" s="3" t="s">
        <v>1812</v>
      </c>
      <c r="I1071" s="3" t="s">
        <v>1582</v>
      </c>
      <c r="J1071" s="3" t="s">
        <v>1813</v>
      </c>
      <c r="K1071" s="3" t="s">
        <v>1086</v>
      </c>
      <c r="L1071" s="8" t="s">
        <v>9813</v>
      </c>
      <c r="M1071" s="5"/>
      <c r="N1071" s="13" t="s">
        <v>1489</v>
      </c>
      <c r="O1071" s="5">
        <v>44952</v>
      </c>
      <c r="P1071" s="8">
        <v>1</v>
      </c>
      <c r="Q1071" s="9">
        <v>4</v>
      </c>
      <c r="R1071" s="9" t="str">
        <f>IFERROR(VLOOKUP(Tabla2[[#This Row],[CONTRATISTA PRNCIPAL]],Hoja1!$L$5:$M$9,2,FALSE),"CJV")</f>
        <v>CJV</v>
      </c>
      <c r="S1071" s="9" t="str">
        <f>IF(Tabla2[[#This Row],[EMPRESA]]=Tabla2[[#This Row],[CONTRATISTA PRNCIPAL]],"Principal","Secundaria")</f>
        <v>Principal</v>
      </c>
      <c r="T1071" s="10">
        <f>IFERROR(1/COUNTIF(Tabla2[CONTRATISTA PRNCIPAL],Tabla2[[#This Row],[CONTRATISTA PRNCIPAL]]),0)</f>
        <v>5.2910052910052907E-3</v>
      </c>
      <c r="U1071" s="33">
        <f ca="1">IF(((TODAY()-Tabla2[[#This Row],[FECHA NACIMIENTO]])/365)&lt;18,"Corregir", IF(((TODAY()-Tabla2[[#This Row],[FECHA NACIMIENTO]])/365)&gt;80, "Corregir",ROUNDDOWN(((TODAY()-Tabla2[[#This Row],[FECHA NACIMIENTO]])/365),0)))</f>
        <v>35</v>
      </c>
      <c r="V107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071" s="34" t="str">
        <f ca="1">+IF(Tabla2[[#This Row],[Edad]]="Corregir","Corregir","Ok")</f>
        <v>Ok</v>
      </c>
      <c r="X1071" s="10" t="str">
        <f>+IFERROR(VLOOKUP(Tabla2[[#This Row],[DISTRITO SEGÚN DNI]],Hoja1!$A$2:$B$55,2,FALSE),"No")</f>
        <v>No</v>
      </c>
      <c r="Y1071" s="10" t="str">
        <f>IF(OR(LOWER(Tabla2[[#This Row],[GENERO]])="masculino", LOWER(Tabla2[[#This Row],[GENERO]])="femenino"),"OK","Corregir")</f>
        <v>OK</v>
      </c>
      <c r="Z1071" s="10" t="str">
        <f>+IF(Tabla2[[#This Row],[Nro. DNI / CE]]="","Corregir",IF(LEN(Tabla2[[#This Row],[Nro. DNI / CE]])&gt;=8,"OK","Corregir"))</f>
        <v>OK</v>
      </c>
      <c r="AA1071" s="10">
        <f>COUNTIF(Tabla2[APELLIDOS Y NOMBRES],Tabla2[[#This Row],[APELLIDOS Y NOMBRES]])</f>
        <v>1</v>
      </c>
      <c r="AB1071" t="str">
        <f ca="1">+IFERROR(IF(Tabla2[[#This Row],[FECHA CESE/BAJA]]="","No Aplica",IF(AND(MONTH(Tabla2[[#This Row],[FECHA CESE/BAJA]])=MONTH(TODAY()-30),YEAR(Tabla2[[#This Row],[FECHA CESE/BAJA]])=YEAR(TODAY())),MONTH(TODAY()-30)&amp;"-"&amp;YEAR(TODAY()),"Borrar")),"No aplica")</f>
        <v>No Aplica</v>
      </c>
      <c r="AC1071" t="str">
        <f ca="1">+IFERROR(IF(Tabla2[[#This Row],[FECHA INICIO DE LABORES EN OBRA]]="","No Aplica",IF(AND(MONTH(Tabla2[[#This Row],[FECHA INICIO DE LABORES EN OBRA]])=MONTH(TODAY()-30),YEAR(Tabla2[[#This Row],[FECHA INICIO DE LABORES EN OBRA]])=YEAR(TODAY())),MONTH(TODAY()-30)&amp;"-"&amp;YEAR(TODAY()),"No Aplica")),"No Aplica")</f>
        <v>No Aplica</v>
      </c>
    </row>
    <row r="1072" spans="1:29" x14ac:dyDescent="0.25">
      <c r="A1072" s="2">
        <v>20603639520</v>
      </c>
      <c r="B1072" s="3" t="s">
        <v>65</v>
      </c>
      <c r="C1072" s="3" t="s">
        <v>65</v>
      </c>
      <c r="D1072" s="3" t="s">
        <v>1815</v>
      </c>
      <c r="E1072" s="3" t="s">
        <v>1816</v>
      </c>
      <c r="F1072" s="36" t="s">
        <v>8698</v>
      </c>
      <c r="G1072" s="3">
        <v>1</v>
      </c>
      <c r="H1072" s="3" t="s">
        <v>1482</v>
      </c>
      <c r="I1072" s="3" t="s">
        <v>1582</v>
      </c>
      <c r="J1072" s="3" t="s">
        <v>1817</v>
      </c>
      <c r="K1072" s="3" t="s">
        <v>1200</v>
      </c>
      <c r="L1072" s="8" t="s">
        <v>9813</v>
      </c>
      <c r="M1072" s="5"/>
      <c r="N1072" s="13" t="s">
        <v>1489</v>
      </c>
      <c r="O1072" s="5">
        <v>44999</v>
      </c>
      <c r="P1072" s="8">
        <v>1</v>
      </c>
      <c r="Q1072" s="9">
        <v>1</v>
      </c>
      <c r="R1072" s="9" t="str">
        <f>IFERROR(VLOOKUP(Tabla2[[#This Row],[CONTRATISTA PRNCIPAL]],Hoja1!$L$5:$M$9,2,FALSE),"CJV")</f>
        <v>CJV</v>
      </c>
      <c r="S1072" s="9" t="str">
        <f>IF(Tabla2[[#This Row],[EMPRESA]]=Tabla2[[#This Row],[CONTRATISTA PRNCIPAL]],"Principal","Secundaria")</f>
        <v>Principal</v>
      </c>
      <c r="T1072" s="10">
        <f>IFERROR(1/COUNTIF(Tabla2[CONTRATISTA PRNCIPAL],Tabla2[[#This Row],[CONTRATISTA PRNCIPAL]]),0)</f>
        <v>5.2910052910052907E-3</v>
      </c>
      <c r="U1072" s="33">
        <f ca="1">IF(((TODAY()-Tabla2[[#This Row],[FECHA NACIMIENTO]])/365)&lt;18,"Corregir", IF(((TODAY()-Tabla2[[#This Row],[FECHA NACIMIENTO]])/365)&gt;80, "Corregir",ROUNDDOWN(((TODAY()-Tabla2[[#This Row],[FECHA NACIMIENTO]])/365),0)))</f>
        <v>45</v>
      </c>
      <c r="V107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072" s="34" t="str">
        <f ca="1">+IF(Tabla2[[#This Row],[Edad]]="Corregir","Corregir","Ok")</f>
        <v>Ok</v>
      </c>
      <c r="X1072" s="10" t="str">
        <f>+IFERROR(VLOOKUP(Tabla2[[#This Row],[DISTRITO SEGÚN DNI]],Hoja1!$A$2:$B$55,2,FALSE),"No")</f>
        <v>No</v>
      </c>
      <c r="Y1072" s="10" t="str">
        <f>IF(OR(LOWER(Tabla2[[#This Row],[GENERO]])="masculino", LOWER(Tabla2[[#This Row],[GENERO]])="femenino"),"OK","Corregir")</f>
        <v>OK</v>
      </c>
      <c r="Z1072" s="10" t="str">
        <f>+IF(Tabla2[[#This Row],[Nro. DNI / CE]]="","Corregir",IF(LEN(Tabla2[[#This Row],[Nro. DNI / CE]])&gt;=8,"OK","Corregir"))</f>
        <v>OK</v>
      </c>
      <c r="AA1072" s="10">
        <f>COUNTIF(Tabla2[APELLIDOS Y NOMBRES],Tabla2[[#This Row],[APELLIDOS Y NOMBRES]])</f>
        <v>1</v>
      </c>
      <c r="AB1072" t="str">
        <f ca="1">+IFERROR(IF(Tabla2[[#This Row],[FECHA CESE/BAJA]]="","No Aplica",IF(AND(MONTH(Tabla2[[#This Row],[FECHA CESE/BAJA]])=MONTH(TODAY()-30),YEAR(Tabla2[[#This Row],[FECHA CESE/BAJA]])=YEAR(TODAY())),MONTH(TODAY()-30)&amp;"-"&amp;YEAR(TODAY()),"Borrar")),"No aplica")</f>
        <v>No Aplica</v>
      </c>
      <c r="AC1072" t="str">
        <f ca="1">+IFERROR(IF(Tabla2[[#This Row],[FECHA INICIO DE LABORES EN OBRA]]="","No Aplica",IF(AND(MONTH(Tabla2[[#This Row],[FECHA INICIO DE LABORES EN OBRA]])=MONTH(TODAY()-30),YEAR(Tabla2[[#This Row],[FECHA INICIO DE LABORES EN OBRA]])=YEAR(TODAY())),MONTH(TODAY()-30)&amp;"-"&amp;YEAR(TODAY()),"No Aplica")),"No Aplica")</f>
        <v>No Aplica</v>
      </c>
    </row>
    <row r="1073" spans="1:29" x14ac:dyDescent="0.25">
      <c r="A1073" s="2">
        <v>20603639520</v>
      </c>
      <c r="B1073" s="3" t="s">
        <v>65</v>
      </c>
      <c r="C1073" s="3" t="s">
        <v>65</v>
      </c>
      <c r="D1073" s="3" t="s">
        <v>845</v>
      </c>
      <c r="E1073" s="3" t="s">
        <v>846</v>
      </c>
      <c r="F1073" s="36" t="s">
        <v>8699</v>
      </c>
      <c r="G1073" s="3">
        <v>2</v>
      </c>
      <c r="H1073" s="3" t="s">
        <v>1453</v>
      </c>
      <c r="I1073" s="3" t="s">
        <v>1631</v>
      </c>
      <c r="J1073" s="3" t="s">
        <v>1818</v>
      </c>
      <c r="K1073" s="3" t="s">
        <v>131</v>
      </c>
      <c r="L1073" s="8" t="s">
        <v>9813</v>
      </c>
      <c r="M1073" s="5"/>
      <c r="N1073" s="13" t="s">
        <v>1489</v>
      </c>
      <c r="O1073" s="5">
        <v>44994</v>
      </c>
      <c r="P1073" s="8">
        <v>1</v>
      </c>
      <c r="Q1073" s="9">
        <v>4</v>
      </c>
      <c r="R1073" s="9" t="str">
        <f>IFERROR(VLOOKUP(Tabla2[[#This Row],[CONTRATISTA PRNCIPAL]],Hoja1!$L$5:$M$9,2,FALSE),"CJV")</f>
        <v>CJV</v>
      </c>
      <c r="S1073" s="9" t="str">
        <f>IF(Tabla2[[#This Row],[EMPRESA]]=Tabla2[[#This Row],[CONTRATISTA PRNCIPAL]],"Principal","Secundaria")</f>
        <v>Principal</v>
      </c>
      <c r="T1073" s="10">
        <f>IFERROR(1/COUNTIF(Tabla2[CONTRATISTA PRNCIPAL],Tabla2[[#This Row],[CONTRATISTA PRNCIPAL]]),0)</f>
        <v>5.2910052910052907E-3</v>
      </c>
      <c r="U1073" s="33">
        <f ca="1">IF(((TODAY()-Tabla2[[#This Row],[FECHA NACIMIENTO]])/365)&lt;18,"Corregir", IF(((TODAY()-Tabla2[[#This Row],[FECHA NACIMIENTO]])/365)&gt;80, "Corregir",ROUNDDOWN(((TODAY()-Tabla2[[#This Row],[FECHA NACIMIENTO]])/365),0)))</f>
        <v>33</v>
      </c>
      <c r="V107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073" s="34" t="str">
        <f ca="1">+IF(Tabla2[[#This Row],[Edad]]="Corregir","Corregir","Ok")</f>
        <v>Ok</v>
      </c>
      <c r="X1073" s="10" t="str">
        <f>+IFERROR(VLOOKUP(Tabla2[[#This Row],[DISTRITO SEGÚN DNI]],Hoja1!$A$2:$B$55,2,FALSE),"No")</f>
        <v>BREÑA</v>
      </c>
      <c r="Y1073" s="10" t="str">
        <f>IF(OR(LOWER(Tabla2[[#This Row],[GENERO]])="masculino", LOWER(Tabla2[[#This Row],[GENERO]])="femenino"),"OK","Corregir")</f>
        <v>OK</v>
      </c>
      <c r="Z1073" s="10" t="str">
        <f>+IF(Tabla2[[#This Row],[Nro. DNI / CE]]="","Corregir",IF(LEN(Tabla2[[#This Row],[Nro. DNI / CE]])&gt;=8,"OK","Corregir"))</f>
        <v>OK</v>
      </c>
      <c r="AA1073" s="10">
        <f>COUNTIF(Tabla2[APELLIDOS Y NOMBRES],Tabla2[[#This Row],[APELLIDOS Y NOMBRES]])</f>
        <v>1</v>
      </c>
      <c r="AB1073" t="str">
        <f ca="1">+IFERROR(IF(Tabla2[[#This Row],[FECHA CESE/BAJA]]="","No Aplica",IF(AND(MONTH(Tabla2[[#This Row],[FECHA CESE/BAJA]])=MONTH(TODAY()-30),YEAR(Tabla2[[#This Row],[FECHA CESE/BAJA]])=YEAR(TODAY())),MONTH(TODAY()-30)&amp;"-"&amp;YEAR(TODAY()),"Borrar")),"No aplica")</f>
        <v>No Aplica</v>
      </c>
      <c r="AC1073" t="str">
        <f ca="1">+IFERROR(IF(Tabla2[[#This Row],[FECHA INICIO DE LABORES EN OBRA]]="","No Aplica",IF(AND(MONTH(Tabla2[[#This Row],[FECHA INICIO DE LABORES EN OBRA]])=MONTH(TODAY()-30),YEAR(Tabla2[[#This Row],[FECHA INICIO DE LABORES EN OBRA]])=YEAR(TODAY())),MONTH(TODAY()-30)&amp;"-"&amp;YEAR(TODAY()),"No Aplica")),"No Aplica")</f>
        <v>No Aplica</v>
      </c>
    </row>
    <row r="1074" spans="1:29" x14ac:dyDescent="0.25">
      <c r="A1074" s="2">
        <v>20603639520</v>
      </c>
      <c r="B1074" s="3" t="s">
        <v>65</v>
      </c>
      <c r="C1074" s="3" t="s">
        <v>65</v>
      </c>
      <c r="D1074" s="3" t="s">
        <v>1819</v>
      </c>
      <c r="E1074" s="3" t="s">
        <v>1820</v>
      </c>
      <c r="F1074" s="36" t="s">
        <v>8700</v>
      </c>
      <c r="G1074" s="3">
        <v>2</v>
      </c>
      <c r="H1074" s="3" t="s">
        <v>1453</v>
      </c>
      <c r="I1074" s="3" t="s">
        <v>1582</v>
      </c>
      <c r="J1074" s="3" t="s">
        <v>1821</v>
      </c>
      <c r="K1074" s="3" t="s">
        <v>1054</v>
      </c>
      <c r="L1074" s="8" t="s">
        <v>9818</v>
      </c>
      <c r="M1074" s="5"/>
      <c r="N1074" s="13" t="s">
        <v>1489</v>
      </c>
      <c r="O1074" s="5">
        <v>45005</v>
      </c>
      <c r="P1074" s="8">
        <v>1</v>
      </c>
      <c r="Q1074" s="9">
        <v>4</v>
      </c>
      <c r="R1074" s="9" t="str">
        <f>IFERROR(VLOOKUP(Tabla2[[#This Row],[CONTRATISTA PRNCIPAL]],Hoja1!$L$5:$M$9,2,FALSE),"CJV")</f>
        <v>CJV</v>
      </c>
      <c r="S1074" s="9" t="str">
        <f>IF(Tabla2[[#This Row],[EMPRESA]]=Tabla2[[#This Row],[CONTRATISTA PRNCIPAL]],"Principal","Secundaria")</f>
        <v>Principal</v>
      </c>
      <c r="T1074" s="10">
        <f>IFERROR(1/COUNTIF(Tabla2[CONTRATISTA PRNCIPAL],Tabla2[[#This Row],[CONTRATISTA PRNCIPAL]]),0)</f>
        <v>5.2910052910052907E-3</v>
      </c>
      <c r="U1074" s="33">
        <f ca="1">IF(((TODAY()-Tabla2[[#This Row],[FECHA NACIMIENTO]])/365)&lt;18,"Corregir", IF(((TODAY()-Tabla2[[#This Row],[FECHA NACIMIENTO]])/365)&gt;80, "Corregir",ROUNDDOWN(((TODAY()-Tabla2[[#This Row],[FECHA NACIMIENTO]])/365),0)))</f>
        <v>54</v>
      </c>
      <c r="V107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074" s="34" t="str">
        <f ca="1">+IF(Tabla2[[#This Row],[Edad]]="Corregir","Corregir","Ok")</f>
        <v>Ok</v>
      </c>
      <c r="X1074" s="10" t="str">
        <f>+IFERROR(VLOOKUP(Tabla2[[#This Row],[DISTRITO SEGÚN DNI]],Hoja1!$A$2:$B$55,2,FALSE),"No")</f>
        <v>No</v>
      </c>
      <c r="Y1074" s="10" t="str">
        <f>IF(OR(LOWER(Tabla2[[#This Row],[GENERO]])="masculino", LOWER(Tabla2[[#This Row],[GENERO]])="femenino"),"OK","Corregir")</f>
        <v>OK</v>
      </c>
      <c r="Z1074" s="10" t="str">
        <f>+IF(Tabla2[[#This Row],[Nro. DNI / CE]]="","Corregir",IF(LEN(Tabla2[[#This Row],[Nro. DNI / CE]])&gt;=8,"OK","Corregir"))</f>
        <v>OK</v>
      </c>
      <c r="AA1074" s="10">
        <f>COUNTIF(Tabla2[APELLIDOS Y NOMBRES],Tabla2[[#This Row],[APELLIDOS Y NOMBRES]])</f>
        <v>1</v>
      </c>
      <c r="AB1074" t="str">
        <f ca="1">+IFERROR(IF(Tabla2[[#This Row],[FECHA CESE/BAJA]]="","No Aplica",IF(AND(MONTH(Tabla2[[#This Row],[FECHA CESE/BAJA]])=MONTH(TODAY()-30),YEAR(Tabla2[[#This Row],[FECHA CESE/BAJA]])=YEAR(TODAY())),MONTH(TODAY()-30)&amp;"-"&amp;YEAR(TODAY()),"Borrar")),"No aplica")</f>
        <v>No Aplica</v>
      </c>
      <c r="AC1074" t="str">
        <f ca="1">+IFERROR(IF(Tabla2[[#This Row],[FECHA INICIO DE LABORES EN OBRA]]="","No Aplica",IF(AND(MONTH(Tabla2[[#This Row],[FECHA INICIO DE LABORES EN OBRA]])=MONTH(TODAY()-30),YEAR(Tabla2[[#This Row],[FECHA INICIO DE LABORES EN OBRA]])=YEAR(TODAY())),MONTH(TODAY()-30)&amp;"-"&amp;YEAR(TODAY()),"No Aplica")),"No Aplica")</f>
        <v>No Aplica</v>
      </c>
    </row>
    <row r="1075" spans="1:29" x14ac:dyDescent="0.25">
      <c r="A1075" s="2">
        <v>20603639520</v>
      </c>
      <c r="B1075" s="3" t="s">
        <v>65</v>
      </c>
      <c r="C1075" s="3" t="s">
        <v>65</v>
      </c>
      <c r="D1075" s="3" t="s">
        <v>847</v>
      </c>
      <c r="E1075" s="3" t="s">
        <v>848</v>
      </c>
      <c r="F1075" s="36" t="s">
        <v>8701</v>
      </c>
      <c r="G1075" s="3">
        <v>2</v>
      </c>
      <c r="H1075" s="3" t="s">
        <v>1458</v>
      </c>
      <c r="I1075" s="3" t="s">
        <v>1582</v>
      </c>
      <c r="J1075" s="3" t="s">
        <v>1822</v>
      </c>
      <c r="K1075" s="3" t="s">
        <v>131</v>
      </c>
      <c r="L1075" s="8" t="s">
        <v>9813</v>
      </c>
      <c r="M1075" s="5"/>
      <c r="N1075" s="13" t="s">
        <v>1489</v>
      </c>
      <c r="O1075" s="5">
        <v>45008</v>
      </c>
      <c r="P1075" s="8">
        <v>1</v>
      </c>
      <c r="Q1075" s="9">
        <v>4</v>
      </c>
      <c r="R1075" s="9" t="str">
        <f>IFERROR(VLOOKUP(Tabla2[[#This Row],[CONTRATISTA PRNCIPAL]],Hoja1!$L$5:$M$9,2,FALSE),"CJV")</f>
        <v>CJV</v>
      </c>
      <c r="S1075" s="9" t="str">
        <f>IF(Tabla2[[#This Row],[EMPRESA]]=Tabla2[[#This Row],[CONTRATISTA PRNCIPAL]],"Principal","Secundaria")</f>
        <v>Principal</v>
      </c>
      <c r="T1075" s="10">
        <f>IFERROR(1/COUNTIF(Tabla2[CONTRATISTA PRNCIPAL],Tabla2[[#This Row],[CONTRATISTA PRNCIPAL]]),0)</f>
        <v>5.2910052910052907E-3</v>
      </c>
      <c r="U1075" s="33">
        <f ca="1">IF(((TODAY()-Tabla2[[#This Row],[FECHA NACIMIENTO]])/365)&lt;18,"Corregir", IF(((TODAY()-Tabla2[[#This Row],[FECHA NACIMIENTO]])/365)&gt;80, "Corregir",ROUNDDOWN(((TODAY()-Tabla2[[#This Row],[FECHA NACIMIENTO]])/365),0)))</f>
        <v>53</v>
      </c>
      <c r="V107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075" s="34" t="str">
        <f ca="1">+IF(Tabla2[[#This Row],[Edad]]="Corregir","Corregir","Ok")</f>
        <v>Ok</v>
      </c>
      <c r="X1075" s="10" t="str">
        <f>+IFERROR(VLOOKUP(Tabla2[[#This Row],[DISTRITO SEGÚN DNI]],Hoja1!$A$2:$B$55,2,FALSE),"No")</f>
        <v>BREÑA</v>
      </c>
      <c r="Y1075" s="10" t="str">
        <f>IF(OR(LOWER(Tabla2[[#This Row],[GENERO]])="masculino", LOWER(Tabla2[[#This Row],[GENERO]])="femenino"),"OK","Corregir")</f>
        <v>OK</v>
      </c>
      <c r="Z1075" s="10" t="str">
        <f>+IF(Tabla2[[#This Row],[Nro. DNI / CE]]="","Corregir",IF(LEN(Tabla2[[#This Row],[Nro. DNI / CE]])&gt;=8,"OK","Corregir"))</f>
        <v>OK</v>
      </c>
      <c r="AA1075" s="10">
        <f>COUNTIF(Tabla2[APELLIDOS Y NOMBRES],Tabla2[[#This Row],[APELLIDOS Y NOMBRES]])</f>
        <v>1</v>
      </c>
      <c r="AB1075" t="str">
        <f ca="1">+IFERROR(IF(Tabla2[[#This Row],[FECHA CESE/BAJA]]="","No Aplica",IF(AND(MONTH(Tabla2[[#This Row],[FECHA CESE/BAJA]])=MONTH(TODAY()-30),YEAR(Tabla2[[#This Row],[FECHA CESE/BAJA]])=YEAR(TODAY())),MONTH(TODAY()-30)&amp;"-"&amp;YEAR(TODAY()),"Borrar")),"No aplica")</f>
        <v>No Aplica</v>
      </c>
      <c r="AC1075" t="str">
        <f ca="1">+IFERROR(IF(Tabla2[[#This Row],[FECHA INICIO DE LABORES EN OBRA]]="","No Aplica",IF(AND(MONTH(Tabla2[[#This Row],[FECHA INICIO DE LABORES EN OBRA]])=MONTH(TODAY()-30),YEAR(Tabla2[[#This Row],[FECHA INICIO DE LABORES EN OBRA]])=YEAR(TODAY())),MONTH(TODAY()-30)&amp;"-"&amp;YEAR(TODAY()),"No Aplica")),"No Aplica")</f>
        <v>No Aplica</v>
      </c>
    </row>
    <row r="1076" spans="1:29" x14ac:dyDescent="0.25">
      <c r="A1076" s="2" t="s">
        <v>1823</v>
      </c>
      <c r="B1076" s="3" t="s">
        <v>1824</v>
      </c>
      <c r="C1076" s="3" t="s">
        <v>65</v>
      </c>
      <c r="D1076" s="3" t="s">
        <v>849</v>
      </c>
      <c r="E1076" s="3" t="s">
        <v>850</v>
      </c>
      <c r="F1076" s="36" t="s">
        <v>8702</v>
      </c>
      <c r="G1076" s="3">
        <v>2</v>
      </c>
      <c r="H1076" s="3" t="s">
        <v>1825</v>
      </c>
      <c r="I1076" s="3" t="s">
        <v>1631</v>
      </c>
      <c r="J1076" s="3" t="s">
        <v>1826</v>
      </c>
      <c r="K1076" s="3" t="s">
        <v>36</v>
      </c>
      <c r="L1076" s="8" t="s">
        <v>9813</v>
      </c>
      <c r="M1076" s="5"/>
      <c r="N1076" s="13" t="s">
        <v>1489</v>
      </c>
      <c r="O1076" s="5">
        <v>44925</v>
      </c>
      <c r="P1076" s="8">
        <v>1</v>
      </c>
      <c r="Q1076" s="9">
        <v>4</v>
      </c>
      <c r="R1076" s="9" t="str">
        <f>IFERROR(VLOOKUP(Tabla2[[#This Row],[CONTRATISTA PRNCIPAL]],Hoja1!$L$5:$M$9,2,FALSE),"CJV")</f>
        <v>CJV</v>
      </c>
      <c r="S1076" s="9" t="str">
        <f>IF(Tabla2[[#This Row],[EMPRESA]]=Tabla2[[#This Row],[CONTRATISTA PRNCIPAL]],"Principal","Secundaria")</f>
        <v>Secundaria</v>
      </c>
      <c r="T1076" s="10">
        <f>IFERROR(1/COUNTIF(Tabla2[CONTRATISTA PRNCIPAL],Tabla2[[#This Row],[CONTRATISTA PRNCIPAL]]),0)</f>
        <v>5.2910052910052907E-3</v>
      </c>
      <c r="U1076" s="33">
        <f ca="1">IF(((TODAY()-Tabla2[[#This Row],[FECHA NACIMIENTO]])/365)&lt;18,"Corregir", IF(((TODAY()-Tabla2[[#This Row],[FECHA NACIMIENTO]])/365)&gt;80, "Corregir",ROUNDDOWN(((TODAY()-Tabla2[[#This Row],[FECHA NACIMIENTO]])/365),0)))</f>
        <v>42</v>
      </c>
      <c r="V107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076" s="34" t="str">
        <f ca="1">+IF(Tabla2[[#This Row],[Edad]]="Corregir","Corregir","Ok")</f>
        <v>Ok</v>
      </c>
      <c r="X1076" s="10" t="str">
        <f>+IFERROR(VLOOKUP(Tabla2[[#This Row],[DISTRITO SEGÚN DNI]],Hoja1!$A$2:$B$55,2,FALSE),"No")</f>
        <v>SANTA ANITA</v>
      </c>
      <c r="Y1076" s="10" t="str">
        <f>IF(OR(LOWER(Tabla2[[#This Row],[GENERO]])="masculino", LOWER(Tabla2[[#This Row],[GENERO]])="femenino"),"OK","Corregir")</f>
        <v>OK</v>
      </c>
      <c r="Z1076" s="10" t="str">
        <f>+IF(Tabla2[[#This Row],[Nro. DNI / CE]]="","Corregir",IF(LEN(Tabla2[[#This Row],[Nro. DNI / CE]])&gt;=8,"OK","Corregir"))</f>
        <v>OK</v>
      </c>
      <c r="AA1076" s="10">
        <f>COUNTIF(Tabla2[APELLIDOS Y NOMBRES],Tabla2[[#This Row],[APELLIDOS Y NOMBRES]])</f>
        <v>1</v>
      </c>
      <c r="AB1076" t="str">
        <f ca="1">+IFERROR(IF(Tabla2[[#This Row],[FECHA CESE/BAJA]]="","No Aplica",IF(AND(MONTH(Tabla2[[#This Row],[FECHA CESE/BAJA]])=MONTH(TODAY()-30),YEAR(Tabla2[[#This Row],[FECHA CESE/BAJA]])=YEAR(TODAY())),MONTH(TODAY()-30)&amp;"-"&amp;YEAR(TODAY()),"Borrar")),"No aplica")</f>
        <v>No Aplica</v>
      </c>
      <c r="AC1076" t="str">
        <f ca="1">+IFERROR(IF(Tabla2[[#This Row],[FECHA INICIO DE LABORES EN OBRA]]="","No Aplica",IF(AND(MONTH(Tabla2[[#This Row],[FECHA INICIO DE LABORES EN OBRA]])=MONTH(TODAY()-30),YEAR(Tabla2[[#This Row],[FECHA INICIO DE LABORES EN OBRA]])=YEAR(TODAY())),MONTH(TODAY()-30)&amp;"-"&amp;YEAR(TODAY()),"No Aplica")),"No Aplica")</f>
        <v>No Aplica</v>
      </c>
    </row>
    <row r="1077" spans="1:29" x14ac:dyDescent="0.25">
      <c r="A1077" s="2" t="s">
        <v>1823</v>
      </c>
      <c r="B1077" s="3" t="s">
        <v>1824</v>
      </c>
      <c r="C1077" s="3" t="s">
        <v>65</v>
      </c>
      <c r="D1077" s="3" t="s">
        <v>1827</v>
      </c>
      <c r="E1077" s="3" t="s">
        <v>1828</v>
      </c>
      <c r="F1077" s="36" t="s">
        <v>8703</v>
      </c>
      <c r="G1077" s="3">
        <v>2</v>
      </c>
      <c r="H1077" s="3" t="s">
        <v>1829</v>
      </c>
      <c r="I1077" s="3" t="s">
        <v>1631</v>
      </c>
      <c r="J1077" s="3" t="s">
        <v>1830</v>
      </c>
      <c r="K1077" s="3" t="s">
        <v>1735</v>
      </c>
      <c r="L1077" s="8" t="s">
        <v>9813</v>
      </c>
      <c r="M1077" s="5"/>
      <c r="N1077" s="13" t="s">
        <v>1489</v>
      </c>
      <c r="O1077" s="5">
        <v>44925</v>
      </c>
      <c r="P1077" s="8">
        <v>1</v>
      </c>
      <c r="Q1077" s="9">
        <v>4</v>
      </c>
      <c r="R1077" s="9" t="str">
        <f>IFERROR(VLOOKUP(Tabla2[[#This Row],[CONTRATISTA PRNCIPAL]],Hoja1!$L$5:$M$9,2,FALSE),"CJV")</f>
        <v>CJV</v>
      </c>
      <c r="S1077" s="9" t="str">
        <f>IF(Tabla2[[#This Row],[EMPRESA]]=Tabla2[[#This Row],[CONTRATISTA PRNCIPAL]],"Principal","Secundaria")</f>
        <v>Secundaria</v>
      </c>
      <c r="T1077" s="10">
        <f>IFERROR(1/COUNTIF(Tabla2[CONTRATISTA PRNCIPAL],Tabla2[[#This Row],[CONTRATISTA PRNCIPAL]]),0)</f>
        <v>5.2910052910052907E-3</v>
      </c>
      <c r="U1077" s="33">
        <f ca="1">IF(((TODAY()-Tabla2[[#This Row],[FECHA NACIMIENTO]])/365)&lt;18,"Corregir", IF(((TODAY()-Tabla2[[#This Row],[FECHA NACIMIENTO]])/365)&gt;80, "Corregir",ROUNDDOWN(((TODAY()-Tabla2[[#This Row],[FECHA NACIMIENTO]])/365),0)))</f>
        <v>37</v>
      </c>
      <c r="V107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077" s="34" t="str">
        <f ca="1">+IF(Tabla2[[#This Row],[Edad]]="Corregir","Corregir","Ok")</f>
        <v>Ok</v>
      </c>
      <c r="X1077" s="10" t="str">
        <f>+IFERROR(VLOOKUP(Tabla2[[#This Row],[DISTRITO SEGÚN DNI]],Hoja1!$A$2:$B$55,2,FALSE),"No")</f>
        <v>No</v>
      </c>
      <c r="Y1077" s="10" t="str">
        <f>IF(OR(LOWER(Tabla2[[#This Row],[GENERO]])="masculino", LOWER(Tabla2[[#This Row],[GENERO]])="femenino"),"OK","Corregir")</f>
        <v>OK</v>
      </c>
      <c r="Z1077" s="10" t="str">
        <f>+IF(Tabla2[[#This Row],[Nro. DNI / CE]]="","Corregir",IF(LEN(Tabla2[[#This Row],[Nro. DNI / CE]])&gt;=8,"OK","Corregir"))</f>
        <v>OK</v>
      </c>
      <c r="AA1077" s="10">
        <f>COUNTIF(Tabla2[APELLIDOS Y NOMBRES],Tabla2[[#This Row],[APELLIDOS Y NOMBRES]])</f>
        <v>1</v>
      </c>
      <c r="AB1077" t="str">
        <f ca="1">+IFERROR(IF(Tabla2[[#This Row],[FECHA CESE/BAJA]]="","No Aplica",IF(AND(MONTH(Tabla2[[#This Row],[FECHA CESE/BAJA]])=MONTH(TODAY()-30),YEAR(Tabla2[[#This Row],[FECHA CESE/BAJA]])=YEAR(TODAY())),MONTH(TODAY()-30)&amp;"-"&amp;YEAR(TODAY()),"Borrar")),"No aplica")</f>
        <v>No Aplica</v>
      </c>
      <c r="AC1077" t="str">
        <f ca="1">+IFERROR(IF(Tabla2[[#This Row],[FECHA INICIO DE LABORES EN OBRA]]="","No Aplica",IF(AND(MONTH(Tabla2[[#This Row],[FECHA INICIO DE LABORES EN OBRA]])=MONTH(TODAY()-30),YEAR(Tabla2[[#This Row],[FECHA INICIO DE LABORES EN OBRA]])=YEAR(TODAY())),MONTH(TODAY()-30)&amp;"-"&amp;YEAR(TODAY()),"No Aplica")),"No Aplica")</f>
        <v>No Aplica</v>
      </c>
    </row>
    <row r="1078" spans="1:29" x14ac:dyDescent="0.25">
      <c r="A1078" s="2" t="s">
        <v>1823</v>
      </c>
      <c r="B1078" s="3" t="s">
        <v>1824</v>
      </c>
      <c r="C1078" s="3" t="s">
        <v>65</v>
      </c>
      <c r="D1078" s="3" t="s">
        <v>1831</v>
      </c>
      <c r="E1078" s="3" t="s">
        <v>1832</v>
      </c>
      <c r="F1078" s="36" t="s">
        <v>8704</v>
      </c>
      <c r="G1078" s="3">
        <v>2</v>
      </c>
      <c r="H1078" s="3" t="s">
        <v>1825</v>
      </c>
      <c r="I1078" s="3" t="s">
        <v>1631</v>
      </c>
      <c r="J1078" s="3" t="s">
        <v>1833</v>
      </c>
      <c r="K1078" s="3" t="s">
        <v>1200</v>
      </c>
      <c r="L1078" s="8" t="s">
        <v>9813</v>
      </c>
      <c r="M1078" s="5"/>
      <c r="N1078" s="13" t="s">
        <v>1489</v>
      </c>
      <c r="O1078" s="5">
        <v>44929</v>
      </c>
      <c r="P1078" s="8">
        <v>1</v>
      </c>
      <c r="Q1078" s="9">
        <v>4</v>
      </c>
      <c r="R1078" s="9" t="str">
        <f>IFERROR(VLOOKUP(Tabla2[[#This Row],[CONTRATISTA PRNCIPAL]],Hoja1!$L$5:$M$9,2,FALSE),"CJV")</f>
        <v>CJV</v>
      </c>
      <c r="S1078" s="9" t="str">
        <f>IF(Tabla2[[#This Row],[EMPRESA]]=Tabla2[[#This Row],[CONTRATISTA PRNCIPAL]],"Principal","Secundaria")</f>
        <v>Secundaria</v>
      </c>
      <c r="T1078" s="10">
        <f>IFERROR(1/COUNTIF(Tabla2[CONTRATISTA PRNCIPAL],Tabla2[[#This Row],[CONTRATISTA PRNCIPAL]]),0)</f>
        <v>5.2910052910052907E-3</v>
      </c>
      <c r="U1078" s="33">
        <f ca="1">IF(((TODAY()-Tabla2[[#This Row],[FECHA NACIMIENTO]])/365)&lt;18,"Corregir", IF(((TODAY()-Tabla2[[#This Row],[FECHA NACIMIENTO]])/365)&gt;80, "Corregir",ROUNDDOWN(((TODAY()-Tabla2[[#This Row],[FECHA NACIMIENTO]])/365),0)))</f>
        <v>29</v>
      </c>
      <c r="V107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078" s="34" t="str">
        <f ca="1">+IF(Tabla2[[#This Row],[Edad]]="Corregir","Corregir","Ok")</f>
        <v>Ok</v>
      </c>
      <c r="X1078" s="10" t="str">
        <f>+IFERROR(VLOOKUP(Tabla2[[#This Row],[DISTRITO SEGÚN DNI]],Hoja1!$A$2:$B$55,2,FALSE),"No")</f>
        <v>No</v>
      </c>
      <c r="Y1078" s="10" t="str">
        <f>IF(OR(LOWER(Tabla2[[#This Row],[GENERO]])="masculino", LOWER(Tabla2[[#This Row],[GENERO]])="femenino"),"OK","Corregir")</f>
        <v>OK</v>
      </c>
      <c r="Z1078" s="10" t="str">
        <f>+IF(Tabla2[[#This Row],[Nro. DNI / CE]]="","Corregir",IF(LEN(Tabla2[[#This Row],[Nro. DNI / CE]])&gt;=8,"OK","Corregir"))</f>
        <v>OK</v>
      </c>
      <c r="AA1078" s="10">
        <f>COUNTIF(Tabla2[APELLIDOS Y NOMBRES],Tabla2[[#This Row],[APELLIDOS Y NOMBRES]])</f>
        <v>1</v>
      </c>
      <c r="AB1078" t="str">
        <f ca="1">+IFERROR(IF(Tabla2[[#This Row],[FECHA CESE/BAJA]]="","No Aplica",IF(AND(MONTH(Tabla2[[#This Row],[FECHA CESE/BAJA]])=MONTH(TODAY()-30),YEAR(Tabla2[[#This Row],[FECHA CESE/BAJA]])=YEAR(TODAY())),MONTH(TODAY()-30)&amp;"-"&amp;YEAR(TODAY()),"Borrar")),"No aplica")</f>
        <v>No Aplica</v>
      </c>
      <c r="AC1078" t="str">
        <f ca="1">+IFERROR(IF(Tabla2[[#This Row],[FECHA INICIO DE LABORES EN OBRA]]="","No Aplica",IF(AND(MONTH(Tabla2[[#This Row],[FECHA INICIO DE LABORES EN OBRA]])=MONTH(TODAY()-30),YEAR(Tabla2[[#This Row],[FECHA INICIO DE LABORES EN OBRA]])=YEAR(TODAY())),MONTH(TODAY()-30)&amp;"-"&amp;YEAR(TODAY()),"No Aplica")),"No Aplica")</f>
        <v>No Aplica</v>
      </c>
    </row>
    <row r="1079" spans="1:29" x14ac:dyDescent="0.25">
      <c r="A1079" s="2" t="s">
        <v>1823</v>
      </c>
      <c r="B1079" s="3" t="s">
        <v>1824</v>
      </c>
      <c r="C1079" s="3" t="s">
        <v>65</v>
      </c>
      <c r="D1079" s="3" t="s">
        <v>1834</v>
      </c>
      <c r="E1079" s="3" t="s">
        <v>1835</v>
      </c>
      <c r="F1079" s="36" t="s">
        <v>8705</v>
      </c>
      <c r="G1079" s="3">
        <v>2</v>
      </c>
      <c r="H1079" s="3" t="s">
        <v>1836</v>
      </c>
      <c r="I1079" s="3" t="s">
        <v>1631</v>
      </c>
      <c r="J1079" s="3" t="s">
        <v>1837</v>
      </c>
      <c r="K1079" s="3" t="s">
        <v>1054</v>
      </c>
      <c r="L1079" s="8" t="s">
        <v>9813</v>
      </c>
      <c r="M1079" s="5"/>
      <c r="N1079" s="13" t="s">
        <v>1489</v>
      </c>
      <c r="O1079" s="5">
        <v>44929</v>
      </c>
      <c r="P1079" s="8">
        <v>1</v>
      </c>
      <c r="Q1079" s="9">
        <v>4</v>
      </c>
      <c r="R1079" s="9" t="str">
        <f>IFERROR(VLOOKUP(Tabla2[[#This Row],[CONTRATISTA PRNCIPAL]],Hoja1!$L$5:$M$9,2,FALSE),"CJV")</f>
        <v>CJV</v>
      </c>
      <c r="S1079" s="9" t="str">
        <f>IF(Tabla2[[#This Row],[EMPRESA]]=Tabla2[[#This Row],[CONTRATISTA PRNCIPAL]],"Principal","Secundaria")</f>
        <v>Secundaria</v>
      </c>
      <c r="T1079" s="10">
        <f>IFERROR(1/COUNTIF(Tabla2[CONTRATISTA PRNCIPAL],Tabla2[[#This Row],[CONTRATISTA PRNCIPAL]]),0)</f>
        <v>5.2910052910052907E-3</v>
      </c>
      <c r="U1079" s="33">
        <f ca="1">IF(((TODAY()-Tabla2[[#This Row],[FECHA NACIMIENTO]])/365)&lt;18,"Corregir", IF(((TODAY()-Tabla2[[#This Row],[FECHA NACIMIENTO]])/365)&gt;80, "Corregir",ROUNDDOWN(((TODAY()-Tabla2[[#This Row],[FECHA NACIMIENTO]])/365),0)))</f>
        <v>38</v>
      </c>
      <c r="V107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079" s="34" t="str">
        <f ca="1">+IF(Tabla2[[#This Row],[Edad]]="Corregir","Corregir","Ok")</f>
        <v>Ok</v>
      </c>
      <c r="X1079" s="10" t="str">
        <f>+IFERROR(VLOOKUP(Tabla2[[#This Row],[DISTRITO SEGÚN DNI]],Hoja1!$A$2:$B$55,2,FALSE),"No")</f>
        <v>No</v>
      </c>
      <c r="Y1079" s="10" t="str">
        <f>IF(OR(LOWER(Tabla2[[#This Row],[GENERO]])="masculino", LOWER(Tabla2[[#This Row],[GENERO]])="femenino"),"OK","Corregir")</f>
        <v>OK</v>
      </c>
      <c r="Z1079" s="10" t="str">
        <f>+IF(Tabla2[[#This Row],[Nro. DNI / CE]]="","Corregir",IF(LEN(Tabla2[[#This Row],[Nro. DNI / CE]])&gt;=8,"OK","Corregir"))</f>
        <v>OK</v>
      </c>
      <c r="AA1079" s="10">
        <f>COUNTIF(Tabla2[APELLIDOS Y NOMBRES],Tabla2[[#This Row],[APELLIDOS Y NOMBRES]])</f>
        <v>1</v>
      </c>
      <c r="AB1079" t="str">
        <f ca="1">+IFERROR(IF(Tabla2[[#This Row],[FECHA CESE/BAJA]]="","No Aplica",IF(AND(MONTH(Tabla2[[#This Row],[FECHA CESE/BAJA]])=MONTH(TODAY()-30),YEAR(Tabla2[[#This Row],[FECHA CESE/BAJA]])=YEAR(TODAY())),MONTH(TODAY()-30)&amp;"-"&amp;YEAR(TODAY()),"Borrar")),"No aplica")</f>
        <v>No Aplica</v>
      </c>
      <c r="AC1079" t="str">
        <f ca="1">+IFERROR(IF(Tabla2[[#This Row],[FECHA INICIO DE LABORES EN OBRA]]="","No Aplica",IF(AND(MONTH(Tabla2[[#This Row],[FECHA INICIO DE LABORES EN OBRA]])=MONTH(TODAY()-30),YEAR(Tabla2[[#This Row],[FECHA INICIO DE LABORES EN OBRA]])=YEAR(TODAY())),MONTH(TODAY()-30)&amp;"-"&amp;YEAR(TODAY()),"No Aplica")),"No Aplica")</f>
        <v>No Aplica</v>
      </c>
    </row>
    <row r="1080" spans="1:29" x14ac:dyDescent="0.25">
      <c r="A1080" s="2" t="s">
        <v>1823</v>
      </c>
      <c r="B1080" s="3" t="s">
        <v>1824</v>
      </c>
      <c r="C1080" s="3" t="s">
        <v>65</v>
      </c>
      <c r="D1080" s="3" t="s">
        <v>851</v>
      </c>
      <c r="E1080" s="3" t="s">
        <v>852</v>
      </c>
      <c r="F1080" s="36" t="s">
        <v>8706</v>
      </c>
      <c r="G1080" s="3">
        <v>1</v>
      </c>
      <c r="H1080" s="3" t="s">
        <v>1838</v>
      </c>
      <c r="I1080" s="3" t="s">
        <v>1631</v>
      </c>
      <c r="J1080" s="3" t="s">
        <v>1826</v>
      </c>
      <c r="K1080" s="3" t="s">
        <v>36</v>
      </c>
      <c r="L1080" s="8" t="s">
        <v>9813</v>
      </c>
      <c r="M1080" s="5"/>
      <c r="N1080" s="13" t="s">
        <v>1489</v>
      </c>
      <c r="O1080" s="5">
        <v>44929</v>
      </c>
      <c r="P1080" s="8">
        <v>1</v>
      </c>
      <c r="Q1080" s="9">
        <v>1</v>
      </c>
      <c r="R1080" s="9" t="str">
        <f>IFERROR(VLOOKUP(Tabla2[[#This Row],[CONTRATISTA PRNCIPAL]],Hoja1!$L$5:$M$9,2,FALSE),"CJV")</f>
        <v>CJV</v>
      </c>
      <c r="S1080" s="9" t="str">
        <f>IF(Tabla2[[#This Row],[EMPRESA]]=Tabla2[[#This Row],[CONTRATISTA PRNCIPAL]],"Principal","Secundaria")</f>
        <v>Secundaria</v>
      </c>
      <c r="T1080" s="10">
        <f>IFERROR(1/COUNTIF(Tabla2[CONTRATISTA PRNCIPAL],Tabla2[[#This Row],[CONTRATISTA PRNCIPAL]]),0)</f>
        <v>5.2910052910052907E-3</v>
      </c>
      <c r="U1080" s="33">
        <f ca="1">IF(((TODAY()-Tabla2[[#This Row],[FECHA NACIMIENTO]])/365)&lt;18,"Corregir", IF(((TODAY()-Tabla2[[#This Row],[FECHA NACIMIENTO]])/365)&gt;80, "Corregir",ROUNDDOWN(((TODAY()-Tabla2[[#This Row],[FECHA NACIMIENTO]])/365),0)))</f>
        <v>39</v>
      </c>
      <c r="V108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080" s="34" t="str">
        <f ca="1">+IF(Tabla2[[#This Row],[Edad]]="Corregir","Corregir","Ok")</f>
        <v>Ok</v>
      </c>
      <c r="X1080" s="10" t="str">
        <f>+IFERROR(VLOOKUP(Tabla2[[#This Row],[DISTRITO SEGÚN DNI]],Hoja1!$A$2:$B$55,2,FALSE),"No")</f>
        <v>SANTA ANITA</v>
      </c>
      <c r="Y1080" s="10" t="str">
        <f>IF(OR(LOWER(Tabla2[[#This Row],[GENERO]])="masculino", LOWER(Tabla2[[#This Row],[GENERO]])="femenino"),"OK","Corregir")</f>
        <v>OK</v>
      </c>
      <c r="Z1080" s="10" t="str">
        <f>+IF(Tabla2[[#This Row],[Nro. DNI / CE]]="","Corregir",IF(LEN(Tabla2[[#This Row],[Nro. DNI / CE]])&gt;=8,"OK","Corregir"))</f>
        <v>OK</v>
      </c>
      <c r="AA1080" s="10">
        <f>COUNTIF(Tabla2[APELLIDOS Y NOMBRES],Tabla2[[#This Row],[APELLIDOS Y NOMBRES]])</f>
        <v>1</v>
      </c>
      <c r="AB1080" t="str">
        <f ca="1">+IFERROR(IF(Tabla2[[#This Row],[FECHA CESE/BAJA]]="","No Aplica",IF(AND(MONTH(Tabla2[[#This Row],[FECHA CESE/BAJA]])=MONTH(TODAY()-30),YEAR(Tabla2[[#This Row],[FECHA CESE/BAJA]])=YEAR(TODAY())),MONTH(TODAY()-30)&amp;"-"&amp;YEAR(TODAY()),"Borrar")),"No aplica")</f>
        <v>No Aplica</v>
      </c>
      <c r="AC1080" t="str">
        <f ca="1">+IFERROR(IF(Tabla2[[#This Row],[FECHA INICIO DE LABORES EN OBRA]]="","No Aplica",IF(AND(MONTH(Tabla2[[#This Row],[FECHA INICIO DE LABORES EN OBRA]])=MONTH(TODAY()-30),YEAR(Tabla2[[#This Row],[FECHA INICIO DE LABORES EN OBRA]])=YEAR(TODAY())),MONTH(TODAY()-30)&amp;"-"&amp;YEAR(TODAY()),"No Aplica")),"No Aplica")</f>
        <v>No Aplica</v>
      </c>
    </row>
    <row r="1081" spans="1:29" x14ac:dyDescent="0.25">
      <c r="A1081" s="2" t="s">
        <v>1823</v>
      </c>
      <c r="B1081" s="3" t="s">
        <v>1824</v>
      </c>
      <c r="C1081" s="3" t="s">
        <v>65</v>
      </c>
      <c r="D1081" s="3" t="s">
        <v>1839</v>
      </c>
      <c r="E1081" s="3" t="s">
        <v>1840</v>
      </c>
      <c r="F1081" s="36" t="s">
        <v>8707</v>
      </c>
      <c r="G1081" s="3">
        <v>2</v>
      </c>
      <c r="H1081" s="3" t="s">
        <v>1825</v>
      </c>
      <c r="I1081" s="3" t="s">
        <v>1631</v>
      </c>
      <c r="J1081" s="3" t="s">
        <v>1841</v>
      </c>
      <c r="K1081" s="3" t="s">
        <v>1200</v>
      </c>
      <c r="L1081" s="8" t="s">
        <v>9813</v>
      </c>
      <c r="M1081" s="5"/>
      <c r="N1081" s="13" t="s">
        <v>1489</v>
      </c>
      <c r="O1081" s="5">
        <v>44929</v>
      </c>
      <c r="P1081" s="8">
        <v>1</v>
      </c>
      <c r="Q1081" s="9">
        <v>4</v>
      </c>
      <c r="R1081" s="9" t="str">
        <f>IFERROR(VLOOKUP(Tabla2[[#This Row],[CONTRATISTA PRNCIPAL]],Hoja1!$L$5:$M$9,2,FALSE),"CJV")</f>
        <v>CJV</v>
      </c>
      <c r="S1081" s="9" t="str">
        <f>IF(Tabla2[[#This Row],[EMPRESA]]=Tabla2[[#This Row],[CONTRATISTA PRNCIPAL]],"Principal","Secundaria")</f>
        <v>Secundaria</v>
      </c>
      <c r="T1081" s="10">
        <f>IFERROR(1/COUNTIF(Tabla2[CONTRATISTA PRNCIPAL],Tabla2[[#This Row],[CONTRATISTA PRNCIPAL]]),0)</f>
        <v>5.2910052910052907E-3</v>
      </c>
      <c r="U1081" s="33">
        <f ca="1">IF(((TODAY()-Tabla2[[#This Row],[FECHA NACIMIENTO]])/365)&lt;18,"Corregir", IF(((TODAY()-Tabla2[[#This Row],[FECHA NACIMIENTO]])/365)&gt;80, "Corregir",ROUNDDOWN(((TODAY()-Tabla2[[#This Row],[FECHA NACIMIENTO]])/365),0)))</f>
        <v>50</v>
      </c>
      <c r="V108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081" s="34" t="str">
        <f ca="1">+IF(Tabla2[[#This Row],[Edad]]="Corregir","Corregir","Ok")</f>
        <v>Ok</v>
      </c>
      <c r="X1081" s="10" t="str">
        <f>+IFERROR(VLOOKUP(Tabla2[[#This Row],[DISTRITO SEGÚN DNI]],Hoja1!$A$2:$B$55,2,FALSE),"No")</f>
        <v>No</v>
      </c>
      <c r="Y1081" s="10" t="str">
        <f>IF(OR(LOWER(Tabla2[[#This Row],[GENERO]])="masculino", LOWER(Tabla2[[#This Row],[GENERO]])="femenino"),"OK","Corregir")</f>
        <v>OK</v>
      </c>
      <c r="Z1081" s="10" t="str">
        <f>+IF(Tabla2[[#This Row],[Nro. DNI / CE]]="","Corregir",IF(LEN(Tabla2[[#This Row],[Nro. DNI / CE]])&gt;=8,"OK","Corregir"))</f>
        <v>OK</v>
      </c>
      <c r="AA1081" s="10">
        <f>COUNTIF(Tabla2[APELLIDOS Y NOMBRES],Tabla2[[#This Row],[APELLIDOS Y NOMBRES]])</f>
        <v>1</v>
      </c>
      <c r="AB1081" t="str">
        <f ca="1">+IFERROR(IF(Tabla2[[#This Row],[FECHA CESE/BAJA]]="","No Aplica",IF(AND(MONTH(Tabla2[[#This Row],[FECHA CESE/BAJA]])=MONTH(TODAY()-30),YEAR(Tabla2[[#This Row],[FECHA CESE/BAJA]])=YEAR(TODAY())),MONTH(TODAY()-30)&amp;"-"&amp;YEAR(TODAY()),"Borrar")),"No aplica")</f>
        <v>No Aplica</v>
      </c>
      <c r="AC1081" t="str">
        <f ca="1">+IFERROR(IF(Tabla2[[#This Row],[FECHA INICIO DE LABORES EN OBRA]]="","No Aplica",IF(AND(MONTH(Tabla2[[#This Row],[FECHA INICIO DE LABORES EN OBRA]])=MONTH(TODAY()-30),YEAR(Tabla2[[#This Row],[FECHA INICIO DE LABORES EN OBRA]])=YEAR(TODAY())),MONTH(TODAY()-30)&amp;"-"&amp;YEAR(TODAY()),"No Aplica")),"No Aplica")</f>
        <v>No Aplica</v>
      </c>
    </row>
    <row r="1082" spans="1:29" x14ac:dyDescent="0.25">
      <c r="A1082" s="2" t="s">
        <v>1823</v>
      </c>
      <c r="B1082" s="3" t="s">
        <v>1824</v>
      </c>
      <c r="C1082" s="3" t="s">
        <v>65</v>
      </c>
      <c r="D1082" s="3" t="s">
        <v>10461</v>
      </c>
      <c r="E1082" s="3" t="s">
        <v>10462</v>
      </c>
      <c r="F1082" s="36" t="s">
        <v>10463</v>
      </c>
      <c r="G1082" s="3">
        <v>1</v>
      </c>
      <c r="H1082" s="3" t="s">
        <v>1838</v>
      </c>
      <c r="I1082" s="3" t="s">
        <v>1631</v>
      </c>
      <c r="J1082" s="3" t="s">
        <v>10464</v>
      </c>
      <c r="K1082" s="3" t="s">
        <v>36</v>
      </c>
      <c r="L1082" s="8" t="s">
        <v>9813</v>
      </c>
      <c r="M1082" s="5"/>
      <c r="N1082" s="13" t="s">
        <v>1489</v>
      </c>
      <c r="O1082" s="5">
        <v>44929</v>
      </c>
      <c r="P1082" s="8">
        <v>1</v>
      </c>
      <c r="Q1082" s="9">
        <v>1</v>
      </c>
      <c r="R1082" s="9" t="str">
        <f>IFERROR(VLOOKUP(Tabla2[[#This Row],[CONTRATISTA PRNCIPAL]],Hoja1!$L$5:$M$9,2,FALSE),"CJV")</f>
        <v>CJV</v>
      </c>
      <c r="S1082" s="9" t="str">
        <f>IF(Tabla2[[#This Row],[EMPRESA]]=Tabla2[[#This Row],[CONTRATISTA PRNCIPAL]],"Principal","Secundaria")</f>
        <v>Secundaria</v>
      </c>
      <c r="T1082" s="10">
        <f>IFERROR(1/COUNTIF(Tabla2[CONTRATISTA PRNCIPAL],Tabla2[[#This Row],[CONTRATISTA PRNCIPAL]]),0)</f>
        <v>5.2910052910052907E-3</v>
      </c>
      <c r="U1082" s="33">
        <f ca="1">IF(((TODAY()-Tabla2[[#This Row],[FECHA NACIMIENTO]])/365)&lt;18,"Corregir", IF(((TODAY()-Tabla2[[#This Row],[FECHA NACIMIENTO]])/365)&gt;80, "Corregir",ROUNDDOWN(((TODAY()-Tabla2[[#This Row],[FECHA NACIMIENTO]])/365),0)))</f>
        <v>34</v>
      </c>
      <c r="V108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082" s="34" t="str">
        <f ca="1">+IF(Tabla2[[#This Row],[Edad]]="Corregir","Corregir","Ok")</f>
        <v>Ok</v>
      </c>
      <c r="X1082" s="10" t="str">
        <f>+IFERROR(VLOOKUP(Tabla2[[#This Row],[DISTRITO SEGÚN DNI]],Hoja1!$A$2:$B$55,2,FALSE),"No")</f>
        <v>SANTA ANITA</v>
      </c>
      <c r="Y1082" s="10" t="str">
        <f>IF(OR(LOWER(Tabla2[[#This Row],[GENERO]])="masculino", LOWER(Tabla2[[#This Row],[GENERO]])="femenino"),"OK","Corregir")</f>
        <v>OK</v>
      </c>
      <c r="Z1082" s="10" t="str">
        <f>+IF(Tabla2[[#This Row],[Nro. DNI / CE]]="","Corregir",IF(LEN(Tabla2[[#This Row],[Nro. DNI / CE]])&gt;=8,"OK","Corregir"))</f>
        <v>OK</v>
      </c>
      <c r="AA1082" s="10">
        <f>COUNTIF(Tabla2[APELLIDOS Y NOMBRES],Tabla2[[#This Row],[APELLIDOS Y NOMBRES]])</f>
        <v>1</v>
      </c>
      <c r="AB1082" t="str">
        <f ca="1">+IFERROR(IF(Tabla2[[#This Row],[FECHA CESE/BAJA]]="","No Aplica",IF(AND(MONTH(Tabla2[[#This Row],[FECHA CESE/BAJA]])=MONTH(TODAY()-30),YEAR(Tabla2[[#This Row],[FECHA CESE/BAJA]])=YEAR(TODAY())),MONTH(TODAY()-30)&amp;"-"&amp;YEAR(TODAY()),"Borrar")),"No aplica")</f>
        <v>No Aplica</v>
      </c>
      <c r="AC1082" t="str">
        <f ca="1">+IFERROR(IF(Tabla2[[#This Row],[FECHA INICIO DE LABORES EN OBRA]]="","No Aplica",IF(AND(MONTH(Tabla2[[#This Row],[FECHA INICIO DE LABORES EN OBRA]])=MONTH(TODAY()-30),YEAR(Tabla2[[#This Row],[FECHA INICIO DE LABORES EN OBRA]])=YEAR(TODAY())),MONTH(TODAY()-30)&amp;"-"&amp;YEAR(TODAY()),"No Aplica")),"No Aplica")</f>
        <v>No Aplica</v>
      </c>
    </row>
    <row r="1083" spans="1:29" x14ac:dyDescent="0.25">
      <c r="A1083" s="2" t="s">
        <v>1823</v>
      </c>
      <c r="B1083" s="3" t="s">
        <v>1824</v>
      </c>
      <c r="C1083" s="3" t="s">
        <v>65</v>
      </c>
      <c r="D1083" s="3" t="s">
        <v>853</v>
      </c>
      <c r="E1083" s="3" t="s">
        <v>854</v>
      </c>
      <c r="F1083" s="36" t="s">
        <v>8708</v>
      </c>
      <c r="G1083" s="3">
        <v>1</v>
      </c>
      <c r="H1083" s="3" t="s">
        <v>1838</v>
      </c>
      <c r="I1083" s="3" t="s">
        <v>1631</v>
      </c>
      <c r="J1083" s="3" t="s">
        <v>1842</v>
      </c>
      <c r="K1083" s="3" t="s">
        <v>93</v>
      </c>
      <c r="L1083" s="8" t="s">
        <v>9813</v>
      </c>
      <c r="M1083" s="5"/>
      <c r="N1083" s="13" t="s">
        <v>1489</v>
      </c>
      <c r="O1083" s="5">
        <v>44929</v>
      </c>
      <c r="P1083" s="8">
        <v>1</v>
      </c>
      <c r="Q1083" s="9">
        <v>1</v>
      </c>
      <c r="R1083" s="9" t="str">
        <f>IFERROR(VLOOKUP(Tabla2[[#This Row],[CONTRATISTA PRNCIPAL]],Hoja1!$L$5:$M$9,2,FALSE),"CJV")</f>
        <v>CJV</v>
      </c>
      <c r="S1083" s="9" t="str">
        <f>IF(Tabla2[[#This Row],[EMPRESA]]=Tabla2[[#This Row],[CONTRATISTA PRNCIPAL]],"Principal","Secundaria")</f>
        <v>Secundaria</v>
      </c>
      <c r="T1083" s="10">
        <f>IFERROR(1/COUNTIF(Tabla2[CONTRATISTA PRNCIPAL],Tabla2[[#This Row],[CONTRATISTA PRNCIPAL]]),0)</f>
        <v>5.2910052910052907E-3</v>
      </c>
      <c r="U1083" s="33">
        <f ca="1">IF(((TODAY()-Tabla2[[#This Row],[FECHA NACIMIENTO]])/365)&lt;18,"Corregir", IF(((TODAY()-Tabla2[[#This Row],[FECHA NACIMIENTO]])/365)&gt;80, "Corregir",ROUNDDOWN(((TODAY()-Tabla2[[#This Row],[FECHA NACIMIENTO]])/365),0)))</f>
        <v>32</v>
      </c>
      <c r="V108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083" s="34" t="str">
        <f ca="1">+IF(Tabla2[[#This Row],[Edad]]="Corregir","Corregir","Ok")</f>
        <v>Ok</v>
      </c>
      <c r="X1083" s="10" t="str">
        <f>+IFERROR(VLOOKUP(Tabla2[[#This Row],[DISTRITO SEGÚN DNI]],Hoja1!$A$2:$B$55,2,FALSE),"No")</f>
        <v>ATE</v>
      </c>
      <c r="Y1083" s="10" t="str">
        <f>IF(OR(LOWER(Tabla2[[#This Row],[GENERO]])="masculino", LOWER(Tabla2[[#This Row],[GENERO]])="femenino"),"OK","Corregir")</f>
        <v>OK</v>
      </c>
      <c r="Z1083" s="10" t="str">
        <f>+IF(Tabla2[[#This Row],[Nro. DNI / CE]]="","Corregir",IF(LEN(Tabla2[[#This Row],[Nro. DNI / CE]])&gt;=8,"OK","Corregir"))</f>
        <v>OK</v>
      </c>
      <c r="AA1083" s="10">
        <f>COUNTIF(Tabla2[APELLIDOS Y NOMBRES],Tabla2[[#This Row],[APELLIDOS Y NOMBRES]])</f>
        <v>1</v>
      </c>
      <c r="AB1083" t="str">
        <f ca="1">+IFERROR(IF(Tabla2[[#This Row],[FECHA CESE/BAJA]]="","No Aplica",IF(AND(MONTH(Tabla2[[#This Row],[FECHA CESE/BAJA]])=MONTH(TODAY()-30),YEAR(Tabla2[[#This Row],[FECHA CESE/BAJA]])=YEAR(TODAY())),MONTH(TODAY()-30)&amp;"-"&amp;YEAR(TODAY()),"Borrar")),"No aplica")</f>
        <v>No Aplica</v>
      </c>
      <c r="AC1083" t="str">
        <f ca="1">+IFERROR(IF(Tabla2[[#This Row],[FECHA INICIO DE LABORES EN OBRA]]="","No Aplica",IF(AND(MONTH(Tabla2[[#This Row],[FECHA INICIO DE LABORES EN OBRA]])=MONTH(TODAY()-30),YEAR(Tabla2[[#This Row],[FECHA INICIO DE LABORES EN OBRA]])=YEAR(TODAY())),MONTH(TODAY()-30)&amp;"-"&amp;YEAR(TODAY()),"No Aplica")),"No Aplica")</f>
        <v>No Aplica</v>
      </c>
    </row>
    <row r="1084" spans="1:29" x14ac:dyDescent="0.25">
      <c r="A1084" s="2" t="s">
        <v>1823</v>
      </c>
      <c r="B1084" s="3" t="s">
        <v>1824</v>
      </c>
      <c r="C1084" s="3" t="s">
        <v>65</v>
      </c>
      <c r="D1084" s="3" t="s">
        <v>10465</v>
      </c>
      <c r="E1084" s="3" t="s">
        <v>10466</v>
      </c>
      <c r="F1084" s="36" t="s">
        <v>10467</v>
      </c>
      <c r="G1084" s="3">
        <v>2</v>
      </c>
      <c r="H1084" s="3" t="s">
        <v>1825</v>
      </c>
      <c r="I1084" s="3" t="s">
        <v>1631</v>
      </c>
      <c r="J1084" s="3" t="s">
        <v>10468</v>
      </c>
      <c r="K1084" s="3" t="s">
        <v>1200</v>
      </c>
      <c r="L1084" s="8" t="s">
        <v>9813</v>
      </c>
      <c r="M1084" s="5"/>
      <c r="N1084" s="13" t="s">
        <v>1489</v>
      </c>
      <c r="O1084" s="5">
        <v>44929</v>
      </c>
      <c r="P1084" s="8">
        <v>1</v>
      </c>
      <c r="Q1084" s="9">
        <v>4</v>
      </c>
      <c r="R1084" s="9" t="str">
        <f>IFERROR(VLOOKUP(Tabla2[[#This Row],[CONTRATISTA PRNCIPAL]],Hoja1!$L$5:$M$9,2,FALSE),"CJV")</f>
        <v>CJV</v>
      </c>
      <c r="S1084" s="9" t="str">
        <f>IF(Tabla2[[#This Row],[EMPRESA]]=Tabla2[[#This Row],[CONTRATISTA PRNCIPAL]],"Principal","Secundaria")</f>
        <v>Secundaria</v>
      </c>
      <c r="T1084" s="10">
        <f>IFERROR(1/COUNTIF(Tabla2[CONTRATISTA PRNCIPAL],Tabla2[[#This Row],[CONTRATISTA PRNCIPAL]]),0)</f>
        <v>5.2910052910052907E-3</v>
      </c>
      <c r="U1084" s="33">
        <f ca="1">IF(((TODAY()-Tabla2[[#This Row],[FECHA NACIMIENTO]])/365)&lt;18,"Corregir", IF(((TODAY()-Tabla2[[#This Row],[FECHA NACIMIENTO]])/365)&gt;80, "Corregir",ROUNDDOWN(((TODAY()-Tabla2[[#This Row],[FECHA NACIMIENTO]])/365),0)))</f>
        <v>40</v>
      </c>
      <c r="V108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084" s="34" t="str">
        <f ca="1">+IF(Tabla2[[#This Row],[Edad]]="Corregir","Corregir","Ok")</f>
        <v>Ok</v>
      </c>
      <c r="X1084" s="10" t="str">
        <f>+IFERROR(VLOOKUP(Tabla2[[#This Row],[DISTRITO SEGÚN DNI]],Hoja1!$A$2:$B$55,2,FALSE),"No")</f>
        <v>No</v>
      </c>
      <c r="Y1084" s="10" t="str">
        <f>IF(OR(LOWER(Tabla2[[#This Row],[GENERO]])="masculino", LOWER(Tabla2[[#This Row],[GENERO]])="femenino"),"OK","Corregir")</f>
        <v>OK</v>
      </c>
      <c r="Z1084" s="10" t="str">
        <f>+IF(Tabla2[[#This Row],[Nro. DNI / CE]]="","Corregir",IF(LEN(Tabla2[[#This Row],[Nro. DNI / CE]])&gt;=8,"OK","Corregir"))</f>
        <v>OK</v>
      </c>
      <c r="AA1084" s="10">
        <f>COUNTIF(Tabla2[APELLIDOS Y NOMBRES],Tabla2[[#This Row],[APELLIDOS Y NOMBRES]])</f>
        <v>1</v>
      </c>
      <c r="AB1084" t="str">
        <f ca="1">+IFERROR(IF(Tabla2[[#This Row],[FECHA CESE/BAJA]]="","No Aplica",IF(AND(MONTH(Tabla2[[#This Row],[FECHA CESE/BAJA]])=MONTH(TODAY()-30),YEAR(Tabla2[[#This Row],[FECHA CESE/BAJA]])=YEAR(TODAY())),MONTH(TODAY()-30)&amp;"-"&amp;YEAR(TODAY()),"Borrar")),"No aplica")</f>
        <v>No Aplica</v>
      </c>
      <c r="AC1084" t="str">
        <f ca="1">+IFERROR(IF(Tabla2[[#This Row],[FECHA INICIO DE LABORES EN OBRA]]="","No Aplica",IF(AND(MONTH(Tabla2[[#This Row],[FECHA INICIO DE LABORES EN OBRA]])=MONTH(TODAY()-30),YEAR(Tabla2[[#This Row],[FECHA INICIO DE LABORES EN OBRA]])=YEAR(TODAY())),MONTH(TODAY()-30)&amp;"-"&amp;YEAR(TODAY()),"No Aplica")),"No Aplica")</f>
        <v>No Aplica</v>
      </c>
    </row>
    <row r="1085" spans="1:29" x14ac:dyDescent="0.25">
      <c r="A1085" s="2" t="s">
        <v>1823</v>
      </c>
      <c r="B1085" s="3" t="s">
        <v>1824</v>
      </c>
      <c r="C1085" s="3" t="s">
        <v>65</v>
      </c>
      <c r="D1085" s="3" t="s">
        <v>10469</v>
      </c>
      <c r="E1085" s="3" t="s">
        <v>10470</v>
      </c>
      <c r="F1085" s="36" t="s">
        <v>10471</v>
      </c>
      <c r="G1085" s="3">
        <v>2</v>
      </c>
      <c r="H1085" s="3" t="s">
        <v>1825</v>
      </c>
      <c r="I1085" s="3" t="s">
        <v>1631</v>
      </c>
      <c r="J1085" s="3" t="s">
        <v>10472</v>
      </c>
      <c r="K1085" s="3" t="s">
        <v>36</v>
      </c>
      <c r="L1085" s="8" t="s">
        <v>9813</v>
      </c>
      <c r="M1085" s="5"/>
      <c r="N1085" s="13" t="s">
        <v>1489</v>
      </c>
      <c r="O1085" s="5">
        <v>44933</v>
      </c>
      <c r="P1085" s="8">
        <v>1</v>
      </c>
      <c r="Q1085" s="9">
        <v>4</v>
      </c>
      <c r="R1085" s="9" t="str">
        <f>IFERROR(VLOOKUP(Tabla2[[#This Row],[CONTRATISTA PRNCIPAL]],Hoja1!$L$5:$M$9,2,FALSE),"CJV")</f>
        <v>CJV</v>
      </c>
      <c r="S1085" s="9" t="str">
        <f>IF(Tabla2[[#This Row],[EMPRESA]]=Tabla2[[#This Row],[CONTRATISTA PRNCIPAL]],"Principal","Secundaria")</f>
        <v>Secundaria</v>
      </c>
      <c r="T1085" s="10">
        <f>IFERROR(1/COUNTIF(Tabla2[CONTRATISTA PRNCIPAL],Tabla2[[#This Row],[CONTRATISTA PRNCIPAL]]),0)</f>
        <v>5.2910052910052907E-3</v>
      </c>
      <c r="U1085" s="33">
        <f ca="1">IF(((TODAY()-Tabla2[[#This Row],[FECHA NACIMIENTO]])/365)&lt;18,"Corregir", IF(((TODAY()-Tabla2[[#This Row],[FECHA NACIMIENTO]])/365)&gt;80, "Corregir",ROUNDDOWN(((TODAY()-Tabla2[[#This Row],[FECHA NACIMIENTO]])/365),0)))</f>
        <v>52</v>
      </c>
      <c r="V108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085" s="34" t="str">
        <f ca="1">+IF(Tabla2[[#This Row],[Edad]]="Corregir","Corregir","Ok")</f>
        <v>Ok</v>
      </c>
      <c r="X1085" s="10" t="str">
        <f>+IFERROR(VLOOKUP(Tabla2[[#This Row],[DISTRITO SEGÚN DNI]],Hoja1!$A$2:$B$55,2,FALSE),"No")</f>
        <v>SANTA ANITA</v>
      </c>
      <c r="Y1085" s="10" t="str">
        <f>IF(OR(LOWER(Tabla2[[#This Row],[GENERO]])="masculino", LOWER(Tabla2[[#This Row],[GENERO]])="femenino"),"OK","Corregir")</f>
        <v>OK</v>
      </c>
      <c r="Z1085" s="10" t="str">
        <f>+IF(Tabla2[[#This Row],[Nro. DNI / CE]]="","Corregir",IF(LEN(Tabla2[[#This Row],[Nro. DNI / CE]])&gt;=8,"OK","Corregir"))</f>
        <v>OK</v>
      </c>
      <c r="AA1085" s="10">
        <f>COUNTIF(Tabla2[APELLIDOS Y NOMBRES],Tabla2[[#This Row],[APELLIDOS Y NOMBRES]])</f>
        <v>1</v>
      </c>
      <c r="AB1085" t="str">
        <f ca="1">+IFERROR(IF(Tabla2[[#This Row],[FECHA CESE/BAJA]]="","No Aplica",IF(AND(MONTH(Tabla2[[#This Row],[FECHA CESE/BAJA]])=MONTH(TODAY()-30),YEAR(Tabla2[[#This Row],[FECHA CESE/BAJA]])=YEAR(TODAY())),MONTH(TODAY()-30)&amp;"-"&amp;YEAR(TODAY()),"Borrar")),"No aplica")</f>
        <v>No Aplica</v>
      </c>
      <c r="AC1085" t="str">
        <f ca="1">+IFERROR(IF(Tabla2[[#This Row],[FECHA INICIO DE LABORES EN OBRA]]="","No Aplica",IF(AND(MONTH(Tabla2[[#This Row],[FECHA INICIO DE LABORES EN OBRA]])=MONTH(TODAY()-30),YEAR(Tabla2[[#This Row],[FECHA INICIO DE LABORES EN OBRA]])=YEAR(TODAY())),MONTH(TODAY()-30)&amp;"-"&amp;YEAR(TODAY()),"No Aplica")),"No Aplica")</f>
        <v>No Aplica</v>
      </c>
    </row>
    <row r="1086" spans="1:29" x14ac:dyDescent="0.25">
      <c r="A1086" s="2" t="s">
        <v>1823</v>
      </c>
      <c r="B1086" s="3" t="s">
        <v>1824</v>
      </c>
      <c r="C1086" s="3" t="s">
        <v>65</v>
      </c>
      <c r="D1086" s="3" t="s">
        <v>10473</v>
      </c>
      <c r="E1086" s="3" t="s">
        <v>10474</v>
      </c>
      <c r="F1086" s="36" t="s">
        <v>10475</v>
      </c>
      <c r="G1086" s="3">
        <v>2</v>
      </c>
      <c r="H1086" s="3" t="s">
        <v>1825</v>
      </c>
      <c r="I1086" s="3" t="s">
        <v>1631</v>
      </c>
      <c r="J1086" s="3" t="s">
        <v>10476</v>
      </c>
      <c r="K1086" s="3" t="s">
        <v>93</v>
      </c>
      <c r="L1086" s="8" t="s">
        <v>9813</v>
      </c>
      <c r="M1086" s="5"/>
      <c r="N1086" s="13" t="s">
        <v>1489</v>
      </c>
      <c r="O1086" s="5">
        <v>44933</v>
      </c>
      <c r="P1086" s="8">
        <v>1</v>
      </c>
      <c r="Q1086" s="9">
        <v>4</v>
      </c>
      <c r="R1086" s="9" t="str">
        <f>IFERROR(VLOOKUP(Tabla2[[#This Row],[CONTRATISTA PRNCIPAL]],Hoja1!$L$5:$M$9,2,FALSE),"CJV")</f>
        <v>CJV</v>
      </c>
      <c r="S1086" s="9" t="str">
        <f>IF(Tabla2[[#This Row],[EMPRESA]]=Tabla2[[#This Row],[CONTRATISTA PRNCIPAL]],"Principal","Secundaria")</f>
        <v>Secundaria</v>
      </c>
      <c r="T1086" s="10">
        <f>IFERROR(1/COUNTIF(Tabla2[CONTRATISTA PRNCIPAL],Tabla2[[#This Row],[CONTRATISTA PRNCIPAL]]),0)</f>
        <v>5.2910052910052907E-3</v>
      </c>
      <c r="U1086" s="33">
        <f ca="1">IF(((TODAY()-Tabla2[[#This Row],[FECHA NACIMIENTO]])/365)&lt;18,"Corregir", IF(((TODAY()-Tabla2[[#This Row],[FECHA NACIMIENTO]])/365)&gt;80, "Corregir",ROUNDDOWN(((TODAY()-Tabla2[[#This Row],[FECHA NACIMIENTO]])/365),0)))</f>
        <v>46</v>
      </c>
      <c r="V108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086" s="34" t="str">
        <f ca="1">+IF(Tabla2[[#This Row],[Edad]]="Corregir","Corregir","Ok")</f>
        <v>Ok</v>
      </c>
      <c r="X1086" s="10" t="str">
        <f>+IFERROR(VLOOKUP(Tabla2[[#This Row],[DISTRITO SEGÚN DNI]],Hoja1!$A$2:$B$55,2,FALSE),"No")</f>
        <v>ATE</v>
      </c>
      <c r="Y1086" s="10" t="str">
        <f>IF(OR(LOWER(Tabla2[[#This Row],[GENERO]])="masculino", LOWER(Tabla2[[#This Row],[GENERO]])="femenino"),"OK","Corregir")</f>
        <v>OK</v>
      </c>
      <c r="Z1086" s="10" t="str">
        <f>+IF(Tabla2[[#This Row],[Nro. DNI / CE]]="","Corregir",IF(LEN(Tabla2[[#This Row],[Nro. DNI / CE]])&gt;=8,"OK","Corregir"))</f>
        <v>OK</v>
      </c>
      <c r="AA1086" s="10">
        <f>COUNTIF(Tabla2[APELLIDOS Y NOMBRES],Tabla2[[#This Row],[APELLIDOS Y NOMBRES]])</f>
        <v>1</v>
      </c>
      <c r="AB1086" t="str">
        <f ca="1">+IFERROR(IF(Tabla2[[#This Row],[FECHA CESE/BAJA]]="","No Aplica",IF(AND(MONTH(Tabla2[[#This Row],[FECHA CESE/BAJA]])=MONTH(TODAY()-30),YEAR(Tabla2[[#This Row],[FECHA CESE/BAJA]])=YEAR(TODAY())),MONTH(TODAY()-30)&amp;"-"&amp;YEAR(TODAY()),"Borrar")),"No aplica")</f>
        <v>No Aplica</v>
      </c>
      <c r="AC1086" t="str">
        <f ca="1">+IFERROR(IF(Tabla2[[#This Row],[FECHA INICIO DE LABORES EN OBRA]]="","No Aplica",IF(AND(MONTH(Tabla2[[#This Row],[FECHA INICIO DE LABORES EN OBRA]])=MONTH(TODAY()-30),YEAR(Tabla2[[#This Row],[FECHA INICIO DE LABORES EN OBRA]])=YEAR(TODAY())),MONTH(TODAY()-30)&amp;"-"&amp;YEAR(TODAY()),"No Aplica")),"No Aplica")</f>
        <v>No Aplica</v>
      </c>
    </row>
    <row r="1087" spans="1:29" x14ac:dyDescent="0.25">
      <c r="A1087" s="2" t="s">
        <v>1823</v>
      </c>
      <c r="B1087" s="3" t="s">
        <v>1824</v>
      </c>
      <c r="C1087" s="3" t="s">
        <v>65</v>
      </c>
      <c r="D1087" s="3" t="s">
        <v>855</v>
      </c>
      <c r="E1087" s="3" t="s">
        <v>856</v>
      </c>
      <c r="F1087" s="36" t="s">
        <v>8709</v>
      </c>
      <c r="G1087" s="3">
        <v>2</v>
      </c>
      <c r="H1087" s="3" t="s">
        <v>1825</v>
      </c>
      <c r="I1087" s="3" t="s">
        <v>1631</v>
      </c>
      <c r="J1087" s="3" t="s">
        <v>1843</v>
      </c>
      <c r="K1087" s="3" t="s">
        <v>93</v>
      </c>
      <c r="L1087" s="8" t="s">
        <v>9813</v>
      </c>
      <c r="M1087" s="5"/>
      <c r="N1087" s="13" t="s">
        <v>1489</v>
      </c>
      <c r="O1087" s="5">
        <v>44933</v>
      </c>
      <c r="P1087" s="8">
        <v>1</v>
      </c>
      <c r="Q1087" s="9">
        <v>4</v>
      </c>
      <c r="R1087" s="9" t="str">
        <f>IFERROR(VLOOKUP(Tabla2[[#This Row],[CONTRATISTA PRNCIPAL]],Hoja1!$L$5:$M$9,2,FALSE),"CJV")</f>
        <v>CJV</v>
      </c>
      <c r="S1087" s="9" t="str">
        <f>IF(Tabla2[[#This Row],[EMPRESA]]=Tabla2[[#This Row],[CONTRATISTA PRNCIPAL]],"Principal","Secundaria")</f>
        <v>Secundaria</v>
      </c>
      <c r="T1087" s="10">
        <f>IFERROR(1/COUNTIF(Tabla2[CONTRATISTA PRNCIPAL],Tabla2[[#This Row],[CONTRATISTA PRNCIPAL]]),0)</f>
        <v>5.2910052910052907E-3</v>
      </c>
      <c r="U1087" s="33">
        <f ca="1">IF(((TODAY()-Tabla2[[#This Row],[FECHA NACIMIENTO]])/365)&lt;18,"Corregir", IF(((TODAY()-Tabla2[[#This Row],[FECHA NACIMIENTO]])/365)&gt;80, "Corregir",ROUNDDOWN(((TODAY()-Tabla2[[#This Row],[FECHA NACIMIENTO]])/365),0)))</f>
        <v>52</v>
      </c>
      <c r="V108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087" s="34" t="str">
        <f ca="1">+IF(Tabla2[[#This Row],[Edad]]="Corregir","Corregir","Ok")</f>
        <v>Ok</v>
      </c>
      <c r="X1087" s="10" t="str">
        <f>+IFERROR(VLOOKUP(Tabla2[[#This Row],[DISTRITO SEGÚN DNI]],Hoja1!$A$2:$B$55,2,FALSE),"No")</f>
        <v>ATE</v>
      </c>
      <c r="Y1087" s="10" t="str">
        <f>IF(OR(LOWER(Tabla2[[#This Row],[GENERO]])="masculino", LOWER(Tabla2[[#This Row],[GENERO]])="femenino"),"OK","Corregir")</f>
        <v>OK</v>
      </c>
      <c r="Z1087" s="10" t="str">
        <f>+IF(Tabla2[[#This Row],[Nro. DNI / CE]]="","Corregir",IF(LEN(Tabla2[[#This Row],[Nro. DNI / CE]])&gt;=8,"OK","Corregir"))</f>
        <v>OK</v>
      </c>
      <c r="AA1087" s="10">
        <f>COUNTIF(Tabla2[APELLIDOS Y NOMBRES],Tabla2[[#This Row],[APELLIDOS Y NOMBRES]])</f>
        <v>1</v>
      </c>
      <c r="AB1087" t="str">
        <f ca="1">+IFERROR(IF(Tabla2[[#This Row],[FECHA CESE/BAJA]]="","No Aplica",IF(AND(MONTH(Tabla2[[#This Row],[FECHA CESE/BAJA]])=MONTH(TODAY()-30),YEAR(Tabla2[[#This Row],[FECHA CESE/BAJA]])=YEAR(TODAY())),MONTH(TODAY()-30)&amp;"-"&amp;YEAR(TODAY()),"Borrar")),"No aplica")</f>
        <v>No Aplica</v>
      </c>
      <c r="AC1087" t="str">
        <f ca="1">+IFERROR(IF(Tabla2[[#This Row],[FECHA INICIO DE LABORES EN OBRA]]="","No Aplica",IF(AND(MONTH(Tabla2[[#This Row],[FECHA INICIO DE LABORES EN OBRA]])=MONTH(TODAY()-30),YEAR(Tabla2[[#This Row],[FECHA INICIO DE LABORES EN OBRA]])=YEAR(TODAY())),MONTH(TODAY()-30)&amp;"-"&amp;YEAR(TODAY()),"No Aplica")),"No Aplica")</f>
        <v>No Aplica</v>
      </c>
    </row>
    <row r="1088" spans="1:29" x14ac:dyDescent="0.25">
      <c r="A1088" s="2" t="s">
        <v>1823</v>
      </c>
      <c r="B1088" s="3" t="s">
        <v>1824</v>
      </c>
      <c r="C1088" s="3" t="s">
        <v>65</v>
      </c>
      <c r="D1088" s="3" t="s">
        <v>10477</v>
      </c>
      <c r="E1088" s="3" t="s">
        <v>10478</v>
      </c>
      <c r="F1088" s="36" t="s">
        <v>10479</v>
      </c>
      <c r="G1088" s="3">
        <v>2</v>
      </c>
      <c r="H1088" s="3" t="s">
        <v>1844</v>
      </c>
      <c r="I1088" s="3" t="s">
        <v>1631</v>
      </c>
      <c r="J1088" s="3" t="s">
        <v>10480</v>
      </c>
      <c r="K1088" s="3" t="s">
        <v>36</v>
      </c>
      <c r="L1088" s="8" t="s">
        <v>9813</v>
      </c>
      <c r="M1088" s="5"/>
      <c r="N1088" s="13" t="s">
        <v>1489</v>
      </c>
      <c r="O1088" s="5">
        <v>44935</v>
      </c>
      <c r="P1088" s="8">
        <v>1</v>
      </c>
      <c r="Q1088" s="9">
        <v>4</v>
      </c>
      <c r="R1088" s="9" t="str">
        <f>IFERROR(VLOOKUP(Tabla2[[#This Row],[CONTRATISTA PRNCIPAL]],Hoja1!$L$5:$M$9,2,FALSE),"CJV")</f>
        <v>CJV</v>
      </c>
      <c r="S1088" s="9" t="str">
        <f>IF(Tabla2[[#This Row],[EMPRESA]]=Tabla2[[#This Row],[CONTRATISTA PRNCIPAL]],"Principal","Secundaria")</f>
        <v>Secundaria</v>
      </c>
      <c r="T1088" s="10">
        <f>IFERROR(1/COUNTIF(Tabla2[CONTRATISTA PRNCIPAL],Tabla2[[#This Row],[CONTRATISTA PRNCIPAL]]),0)</f>
        <v>5.2910052910052907E-3</v>
      </c>
      <c r="U1088" s="33">
        <f ca="1">IF(((TODAY()-Tabla2[[#This Row],[FECHA NACIMIENTO]])/365)&lt;18,"Corregir", IF(((TODAY()-Tabla2[[#This Row],[FECHA NACIMIENTO]])/365)&gt;80, "Corregir",ROUNDDOWN(((TODAY()-Tabla2[[#This Row],[FECHA NACIMIENTO]])/365),0)))</f>
        <v>29</v>
      </c>
      <c r="V108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088" s="34" t="str">
        <f ca="1">+IF(Tabla2[[#This Row],[Edad]]="Corregir","Corregir","Ok")</f>
        <v>Ok</v>
      </c>
      <c r="X1088" s="10" t="str">
        <f>+IFERROR(VLOOKUP(Tabla2[[#This Row],[DISTRITO SEGÚN DNI]],Hoja1!$A$2:$B$55,2,FALSE),"No")</f>
        <v>SANTA ANITA</v>
      </c>
      <c r="Y1088" s="10" t="str">
        <f>IF(OR(LOWER(Tabla2[[#This Row],[GENERO]])="masculino", LOWER(Tabla2[[#This Row],[GENERO]])="femenino"),"OK","Corregir")</f>
        <v>OK</v>
      </c>
      <c r="Z1088" s="10" t="str">
        <f>+IF(Tabla2[[#This Row],[Nro. DNI / CE]]="","Corregir",IF(LEN(Tabla2[[#This Row],[Nro. DNI / CE]])&gt;=8,"OK","Corregir"))</f>
        <v>OK</v>
      </c>
      <c r="AA1088" s="10">
        <f>COUNTIF(Tabla2[APELLIDOS Y NOMBRES],Tabla2[[#This Row],[APELLIDOS Y NOMBRES]])</f>
        <v>1</v>
      </c>
      <c r="AB1088" t="str">
        <f ca="1">+IFERROR(IF(Tabla2[[#This Row],[FECHA CESE/BAJA]]="","No Aplica",IF(AND(MONTH(Tabla2[[#This Row],[FECHA CESE/BAJA]])=MONTH(TODAY()-30),YEAR(Tabla2[[#This Row],[FECHA CESE/BAJA]])=YEAR(TODAY())),MONTH(TODAY()-30)&amp;"-"&amp;YEAR(TODAY()),"Borrar")),"No aplica")</f>
        <v>No Aplica</v>
      </c>
      <c r="AC1088" t="str">
        <f ca="1">+IFERROR(IF(Tabla2[[#This Row],[FECHA INICIO DE LABORES EN OBRA]]="","No Aplica",IF(AND(MONTH(Tabla2[[#This Row],[FECHA INICIO DE LABORES EN OBRA]])=MONTH(TODAY()-30),YEAR(Tabla2[[#This Row],[FECHA INICIO DE LABORES EN OBRA]])=YEAR(TODAY())),MONTH(TODAY()-30)&amp;"-"&amp;YEAR(TODAY()),"No Aplica")),"No Aplica")</f>
        <v>No Aplica</v>
      </c>
    </row>
    <row r="1089" spans="1:29" x14ac:dyDescent="0.25">
      <c r="A1089" s="2" t="s">
        <v>1823</v>
      </c>
      <c r="B1089" s="3" t="s">
        <v>1824</v>
      </c>
      <c r="C1089" s="3" t="s">
        <v>65</v>
      </c>
      <c r="D1089" s="3" t="s">
        <v>10481</v>
      </c>
      <c r="E1089" s="3" t="s">
        <v>10482</v>
      </c>
      <c r="F1089" s="36" t="s">
        <v>10483</v>
      </c>
      <c r="G1089" s="3">
        <v>2</v>
      </c>
      <c r="H1089" s="3" t="s">
        <v>1825</v>
      </c>
      <c r="I1089" s="3" t="s">
        <v>1631</v>
      </c>
      <c r="J1089" s="3" t="s">
        <v>10484</v>
      </c>
      <c r="K1089" s="3" t="s">
        <v>93</v>
      </c>
      <c r="L1089" s="8" t="s">
        <v>9813</v>
      </c>
      <c r="M1089" s="5"/>
      <c r="N1089" s="13" t="s">
        <v>1489</v>
      </c>
      <c r="O1089" s="5">
        <v>44936</v>
      </c>
      <c r="P1089" s="8">
        <v>1</v>
      </c>
      <c r="Q1089" s="9">
        <v>4</v>
      </c>
      <c r="R1089" s="9" t="str">
        <f>IFERROR(VLOOKUP(Tabla2[[#This Row],[CONTRATISTA PRNCIPAL]],Hoja1!$L$5:$M$9,2,FALSE),"CJV")</f>
        <v>CJV</v>
      </c>
      <c r="S1089" s="9" t="str">
        <f>IF(Tabla2[[#This Row],[EMPRESA]]=Tabla2[[#This Row],[CONTRATISTA PRNCIPAL]],"Principal","Secundaria")</f>
        <v>Secundaria</v>
      </c>
      <c r="T1089" s="10">
        <f>IFERROR(1/COUNTIF(Tabla2[CONTRATISTA PRNCIPAL],Tabla2[[#This Row],[CONTRATISTA PRNCIPAL]]),0)</f>
        <v>5.2910052910052907E-3</v>
      </c>
      <c r="U1089" s="33">
        <f ca="1">IF(((TODAY()-Tabla2[[#This Row],[FECHA NACIMIENTO]])/365)&lt;18,"Corregir", IF(((TODAY()-Tabla2[[#This Row],[FECHA NACIMIENTO]])/365)&gt;80, "Corregir",ROUNDDOWN(((TODAY()-Tabla2[[#This Row],[FECHA NACIMIENTO]])/365),0)))</f>
        <v>39</v>
      </c>
      <c r="V108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089" s="34" t="str">
        <f ca="1">+IF(Tabla2[[#This Row],[Edad]]="Corregir","Corregir","Ok")</f>
        <v>Ok</v>
      </c>
      <c r="X1089" s="10" t="str">
        <f>+IFERROR(VLOOKUP(Tabla2[[#This Row],[DISTRITO SEGÚN DNI]],Hoja1!$A$2:$B$55,2,FALSE),"No")</f>
        <v>ATE</v>
      </c>
      <c r="Y1089" s="10" t="str">
        <f>IF(OR(LOWER(Tabla2[[#This Row],[GENERO]])="masculino", LOWER(Tabla2[[#This Row],[GENERO]])="femenino"),"OK","Corregir")</f>
        <v>OK</v>
      </c>
      <c r="Z1089" s="10" t="str">
        <f>+IF(Tabla2[[#This Row],[Nro. DNI / CE]]="","Corregir",IF(LEN(Tabla2[[#This Row],[Nro. DNI / CE]])&gt;=8,"OK","Corregir"))</f>
        <v>OK</v>
      </c>
      <c r="AA1089" s="10">
        <f>COUNTIF(Tabla2[APELLIDOS Y NOMBRES],Tabla2[[#This Row],[APELLIDOS Y NOMBRES]])</f>
        <v>1</v>
      </c>
      <c r="AB1089" t="str">
        <f ca="1">+IFERROR(IF(Tabla2[[#This Row],[FECHA CESE/BAJA]]="","No Aplica",IF(AND(MONTH(Tabla2[[#This Row],[FECHA CESE/BAJA]])=MONTH(TODAY()-30),YEAR(Tabla2[[#This Row],[FECHA CESE/BAJA]])=YEAR(TODAY())),MONTH(TODAY()-30)&amp;"-"&amp;YEAR(TODAY()),"Borrar")),"No aplica")</f>
        <v>No Aplica</v>
      </c>
      <c r="AC1089" t="str">
        <f ca="1">+IFERROR(IF(Tabla2[[#This Row],[FECHA INICIO DE LABORES EN OBRA]]="","No Aplica",IF(AND(MONTH(Tabla2[[#This Row],[FECHA INICIO DE LABORES EN OBRA]])=MONTH(TODAY()-30),YEAR(Tabla2[[#This Row],[FECHA INICIO DE LABORES EN OBRA]])=YEAR(TODAY())),MONTH(TODAY()-30)&amp;"-"&amp;YEAR(TODAY()),"No Aplica")),"No Aplica")</f>
        <v>No Aplica</v>
      </c>
    </row>
    <row r="1090" spans="1:29" x14ac:dyDescent="0.25">
      <c r="A1090" s="2" t="s">
        <v>1823</v>
      </c>
      <c r="B1090" s="3" t="s">
        <v>1824</v>
      </c>
      <c r="C1090" s="3" t="s">
        <v>65</v>
      </c>
      <c r="D1090" s="3" t="s">
        <v>857</v>
      </c>
      <c r="E1090" s="3" t="s">
        <v>858</v>
      </c>
      <c r="F1090" s="36" t="s">
        <v>8710</v>
      </c>
      <c r="G1090" s="3">
        <v>2</v>
      </c>
      <c r="H1090" s="3" t="s">
        <v>1844</v>
      </c>
      <c r="I1090" s="3" t="s">
        <v>1631</v>
      </c>
      <c r="J1090" s="3" t="s">
        <v>1845</v>
      </c>
      <c r="K1090" s="3" t="s">
        <v>78</v>
      </c>
      <c r="L1090" s="8" t="s">
        <v>9813</v>
      </c>
      <c r="M1090" s="5"/>
      <c r="N1090" s="13" t="s">
        <v>1489</v>
      </c>
      <c r="O1090" s="5">
        <v>44936</v>
      </c>
      <c r="P1090" s="8">
        <v>1</v>
      </c>
      <c r="Q1090" s="9">
        <v>4</v>
      </c>
      <c r="R1090" s="9" t="str">
        <f>IFERROR(VLOOKUP(Tabla2[[#This Row],[CONTRATISTA PRNCIPAL]],Hoja1!$L$5:$M$9,2,FALSE),"CJV")</f>
        <v>CJV</v>
      </c>
      <c r="S1090" s="9" t="str">
        <f>IF(Tabla2[[#This Row],[EMPRESA]]=Tabla2[[#This Row],[CONTRATISTA PRNCIPAL]],"Principal","Secundaria")</f>
        <v>Secundaria</v>
      </c>
      <c r="T1090" s="10">
        <f>IFERROR(1/COUNTIF(Tabla2[CONTRATISTA PRNCIPAL],Tabla2[[#This Row],[CONTRATISTA PRNCIPAL]]),0)</f>
        <v>5.2910052910052907E-3</v>
      </c>
      <c r="U1090" s="33">
        <f ca="1">IF(((TODAY()-Tabla2[[#This Row],[FECHA NACIMIENTO]])/365)&lt;18,"Corregir", IF(((TODAY()-Tabla2[[#This Row],[FECHA NACIMIENTO]])/365)&gt;80, "Corregir",ROUNDDOWN(((TODAY()-Tabla2[[#This Row],[FECHA NACIMIENTO]])/365),0)))</f>
        <v>26</v>
      </c>
      <c r="V109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090" s="34" t="str">
        <f ca="1">+IF(Tabla2[[#This Row],[Edad]]="Corregir","Corregir","Ok")</f>
        <v>Ok</v>
      </c>
      <c r="X1090" s="10" t="str">
        <f>+IFERROR(VLOOKUP(Tabla2[[#This Row],[DISTRITO SEGÚN DNI]],Hoja1!$A$2:$B$55,2,FALSE),"No")</f>
        <v xml:space="preserve">SAN LUIS </v>
      </c>
      <c r="Y1090" s="10" t="str">
        <f>IF(OR(LOWER(Tabla2[[#This Row],[GENERO]])="masculino", LOWER(Tabla2[[#This Row],[GENERO]])="femenino"),"OK","Corregir")</f>
        <v>OK</v>
      </c>
      <c r="Z1090" s="10" t="str">
        <f>+IF(Tabla2[[#This Row],[Nro. DNI / CE]]="","Corregir",IF(LEN(Tabla2[[#This Row],[Nro. DNI / CE]])&gt;=8,"OK","Corregir"))</f>
        <v>OK</v>
      </c>
      <c r="AA1090" s="10">
        <f>COUNTIF(Tabla2[APELLIDOS Y NOMBRES],Tabla2[[#This Row],[APELLIDOS Y NOMBRES]])</f>
        <v>1</v>
      </c>
      <c r="AB1090" t="str">
        <f ca="1">+IFERROR(IF(Tabla2[[#This Row],[FECHA CESE/BAJA]]="","No Aplica",IF(AND(MONTH(Tabla2[[#This Row],[FECHA CESE/BAJA]])=MONTH(TODAY()-30),YEAR(Tabla2[[#This Row],[FECHA CESE/BAJA]])=YEAR(TODAY())),MONTH(TODAY()-30)&amp;"-"&amp;YEAR(TODAY()),"Borrar")),"No aplica")</f>
        <v>No Aplica</v>
      </c>
      <c r="AC1090" t="str">
        <f ca="1">+IFERROR(IF(Tabla2[[#This Row],[FECHA INICIO DE LABORES EN OBRA]]="","No Aplica",IF(AND(MONTH(Tabla2[[#This Row],[FECHA INICIO DE LABORES EN OBRA]])=MONTH(TODAY()-30),YEAR(Tabla2[[#This Row],[FECHA INICIO DE LABORES EN OBRA]])=YEAR(TODAY())),MONTH(TODAY()-30)&amp;"-"&amp;YEAR(TODAY()),"No Aplica")),"No Aplica")</f>
        <v>No Aplica</v>
      </c>
    </row>
    <row r="1091" spans="1:29" x14ac:dyDescent="0.25">
      <c r="A1091" s="2" t="s">
        <v>1823</v>
      </c>
      <c r="B1091" s="3" t="s">
        <v>1824</v>
      </c>
      <c r="C1091" s="3" t="s">
        <v>65</v>
      </c>
      <c r="D1091" s="3" t="s">
        <v>1846</v>
      </c>
      <c r="E1091" s="3" t="s">
        <v>1847</v>
      </c>
      <c r="F1091" s="36" t="s">
        <v>8711</v>
      </c>
      <c r="G1091" s="3">
        <v>2</v>
      </c>
      <c r="H1091" s="3" t="s">
        <v>1825</v>
      </c>
      <c r="I1091" s="3" t="s">
        <v>1631</v>
      </c>
      <c r="J1091" s="3" t="s">
        <v>1848</v>
      </c>
      <c r="K1091" s="3" t="s">
        <v>1200</v>
      </c>
      <c r="L1091" s="8" t="s">
        <v>9813</v>
      </c>
      <c r="M1091" s="5"/>
      <c r="N1091" s="13" t="s">
        <v>1489</v>
      </c>
      <c r="O1091" s="5">
        <v>44940</v>
      </c>
      <c r="P1091" s="8">
        <v>1</v>
      </c>
      <c r="Q1091" s="9">
        <v>4</v>
      </c>
      <c r="R1091" s="9" t="str">
        <f>IFERROR(VLOOKUP(Tabla2[[#This Row],[CONTRATISTA PRNCIPAL]],Hoja1!$L$5:$M$9,2,FALSE),"CJV")</f>
        <v>CJV</v>
      </c>
      <c r="S1091" s="9" t="str">
        <f>IF(Tabla2[[#This Row],[EMPRESA]]=Tabla2[[#This Row],[CONTRATISTA PRNCIPAL]],"Principal","Secundaria")</f>
        <v>Secundaria</v>
      </c>
      <c r="T1091" s="10">
        <f>IFERROR(1/COUNTIF(Tabla2[CONTRATISTA PRNCIPAL],Tabla2[[#This Row],[CONTRATISTA PRNCIPAL]]),0)</f>
        <v>5.2910052910052907E-3</v>
      </c>
      <c r="U1091" s="33">
        <f ca="1">IF(((TODAY()-Tabla2[[#This Row],[FECHA NACIMIENTO]])/365)&lt;18,"Corregir", IF(((TODAY()-Tabla2[[#This Row],[FECHA NACIMIENTO]])/365)&gt;80, "Corregir",ROUNDDOWN(((TODAY()-Tabla2[[#This Row],[FECHA NACIMIENTO]])/365),0)))</f>
        <v>43</v>
      </c>
      <c r="V109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091" s="34" t="str">
        <f ca="1">+IF(Tabla2[[#This Row],[Edad]]="Corregir","Corregir","Ok")</f>
        <v>Ok</v>
      </c>
      <c r="X1091" s="10" t="str">
        <f>+IFERROR(VLOOKUP(Tabla2[[#This Row],[DISTRITO SEGÚN DNI]],Hoja1!$A$2:$B$55,2,FALSE),"No")</f>
        <v>No</v>
      </c>
      <c r="Y1091" s="10" t="str">
        <f>IF(OR(LOWER(Tabla2[[#This Row],[GENERO]])="masculino", LOWER(Tabla2[[#This Row],[GENERO]])="femenino"),"OK","Corregir")</f>
        <v>OK</v>
      </c>
      <c r="Z1091" s="10" t="str">
        <f>+IF(Tabla2[[#This Row],[Nro. DNI / CE]]="","Corregir",IF(LEN(Tabla2[[#This Row],[Nro. DNI / CE]])&gt;=8,"OK","Corregir"))</f>
        <v>OK</v>
      </c>
      <c r="AA1091" s="10">
        <f>COUNTIF(Tabla2[APELLIDOS Y NOMBRES],Tabla2[[#This Row],[APELLIDOS Y NOMBRES]])</f>
        <v>1</v>
      </c>
      <c r="AB1091" t="str">
        <f ca="1">+IFERROR(IF(Tabla2[[#This Row],[FECHA CESE/BAJA]]="","No Aplica",IF(AND(MONTH(Tabla2[[#This Row],[FECHA CESE/BAJA]])=MONTH(TODAY()-30),YEAR(Tabla2[[#This Row],[FECHA CESE/BAJA]])=YEAR(TODAY())),MONTH(TODAY()-30)&amp;"-"&amp;YEAR(TODAY()),"Borrar")),"No aplica")</f>
        <v>No Aplica</v>
      </c>
      <c r="AC1091" t="str">
        <f ca="1">+IFERROR(IF(Tabla2[[#This Row],[FECHA INICIO DE LABORES EN OBRA]]="","No Aplica",IF(AND(MONTH(Tabla2[[#This Row],[FECHA INICIO DE LABORES EN OBRA]])=MONTH(TODAY()-30),YEAR(Tabla2[[#This Row],[FECHA INICIO DE LABORES EN OBRA]])=YEAR(TODAY())),MONTH(TODAY()-30)&amp;"-"&amp;YEAR(TODAY()),"No Aplica")),"No Aplica")</f>
        <v>No Aplica</v>
      </c>
    </row>
    <row r="1092" spans="1:29" x14ac:dyDescent="0.25">
      <c r="A1092" s="2" t="s">
        <v>1823</v>
      </c>
      <c r="B1092" s="3" t="s">
        <v>1824</v>
      </c>
      <c r="C1092" s="3" t="s">
        <v>65</v>
      </c>
      <c r="D1092" s="3" t="s">
        <v>1849</v>
      </c>
      <c r="E1092" s="3" t="s">
        <v>8712</v>
      </c>
      <c r="F1092" s="36">
        <v>35173</v>
      </c>
      <c r="G1092" s="3">
        <v>2</v>
      </c>
      <c r="H1092" s="3" t="s">
        <v>8713</v>
      </c>
      <c r="I1092" s="3" t="s">
        <v>1631</v>
      </c>
      <c r="J1092" s="3" t="s">
        <v>1850</v>
      </c>
      <c r="K1092" s="3" t="s">
        <v>1200</v>
      </c>
      <c r="L1092" s="8" t="s">
        <v>9813</v>
      </c>
      <c r="M1092" s="5"/>
      <c r="N1092" s="13" t="s">
        <v>1489</v>
      </c>
      <c r="O1092" s="5">
        <v>44940</v>
      </c>
      <c r="P1092" s="8">
        <v>1</v>
      </c>
      <c r="Q1092" s="9">
        <v>4</v>
      </c>
      <c r="R1092" s="9" t="str">
        <f>IFERROR(VLOOKUP(Tabla2[[#This Row],[CONTRATISTA PRNCIPAL]],Hoja1!$L$5:$M$9,2,FALSE),"CJV")</f>
        <v>CJV</v>
      </c>
      <c r="S1092" s="9" t="str">
        <f>IF(Tabla2[[#This Row],[EMPRESA]]=Tabla2[[#This Row],[CONTRATISTA PRNCIPAL]],"Principal","Secundaria")</f>
        <v>Secundaria</v>
      </c>
      <c r="T1092" s="10">
        <f>IFERROR(1/COUNTIF(Tabla2[CONTRATISTA PRNCIPAL],Tabla2[[#This Row],[CONTRATISTA PRNCIPAL]]),0)</f>
        <v>5.2910052910052907E-3</v>
      </c>
      <c r="U1092" s="33">
        <f ca="1">IF(((TODAY()-Tabla2[[#This Row],[FECHA NACIMIENTO]])/365)&lt;18,"Corregir", IF(((TODAY()-Tabla2[[#This Row],[FECHA NACIMIENTO]])/365)&gt;80, "Corregir",ROUNDDOWN(((TODAY()-Tabla2[[#This Row],[FECHA NACIMIENTO]])/365),0)))</f>
        <v>27</v>
      </c>
      <c r="V109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092" s="34" t="str">
        <f ca="1">+IF(Tabla2[[#This Row],[Edad]]="Corregir","Corregir","Ok")</f>
        <v>Ok</v>
      </c>
      <c r="X1092" s="10" t="str">
        <f>+IFERROR(VLOOKUP(Tabla2[[#This Row],[DISTRITO SEGÚN DNI]],Hoja1!$A$2:$B$55,2,FALSE),"No")</f>
        <v>No</v>
      </c>
      <c r="Y1092" s="10" t="str">
        <f>IF(OR(LOWER(Tabla2[[#This Row],[GENERO]])="masculino", LOWER(Tabla2[[#This Row],[GENERO]])="femenino"),"OK","Corregir")</f>
        <v>OK</v>
      </c>
      <c r="Z1092" s="10" t="str">
        <f>+IF(Tabla2[[#This Row],[Nro. DNI / CE]]="","Corregir",IF(LEN(Tabla2[[#This Row],[Nro. DNI / CE]])&gt;=8,"OK","Corregir"))</f>
        <v>OK</v>
      </c>
      <c r="AA1092" s="10">
        <f>COUNTIF(Tabla2[APELLIDOS Y NOMBRES],Tabla2[[#This Row],[APELLIDOS Y NOMBRES]])</f>
        <v>1</v>
      </c>
      <c r="AB1092" t="str">
        <f ca="1">+IFERROR(IF(Tabla2[[#This Row],[FECHA CESE/BAJA]]="","No Aplica",IF(AND(MONTH(Tabla2[[#This Row],[FECHA CESE/BAJA]])=MONTH(TODAY()-30),YEAR(Tabla2[[#This Row],[FECHA CESE/BAJA]])=YEAR(TODAY())),MONTH(TODAY()-30)&amp;"-"&amp;YEAR(TODAY()),"Borrar")),"No aplica")</f>
        <v>No Aplica</v>
      </c>
      <c r="AC1092" t="str">
        <f ca="1">+IFERROR(IF(Tabla2[[#This Row],[FECHA INICIO DE LABORES EN OBRA]]="","No Aplica",IF(AND(MONTH(Tabla2[[#This Row],[FECHA INICIO DE LABORES EN OBRA]])=MONTH(TODAY()-30),YEAR(Tabla2[[#This Row],[FECHA INICIO DE LABORES EN OBRA]])=YEAR(TODAY())),MONTH(TODAY()-30)&amp;"-"&amp;YEAR(TODAY()),"No Aplica")),"No Aplica")</f>
        <v>No Aplica</v>
      </c>
    </row>
    <row r="1093" spans="1:29" x14ac:dyDescent="0.25">
      <c r="A1093" s="2" t="s">
        <v>1823</v>
      </c>
      <c r="B1093" s="3" t="s">
        <v>1824</v>
      </c>
      <c r="C1093" s="3" t="s">
        <v>65</v>
      </c>
      <c r="D1093" s="3" t="s">
        <v>859</v>
      </c>
      <c r="E1093" s="3" t="s">
        <v>860</v>
      </c>
      <c r="F1093" s="36" t="s">
        <v>8714</v>
      </c>
      <c r="G1093" s="3">
        <v>2</v>
      </c>
      <c r="H1093" s="3" t="s">
        <v>8713</v>
      </c>
      <c r="I1093" s="3" t="s">
        <v>1631</v>
      </c>
      <c r="J1093" s="3" t="s">
        <v>1851</v>
      </c>
      <c r="K1093" s="3" t="s">
        <v>93</v>
      </c>
      <c r="L1093" s="8" t="s">
        <v>9813</v>
      </c>
      <c r="M1093" s="5"/>
      <c r="N1093" s="13" t="s">
        <v>1489</v>
      </c>
      <c r="O1093" s="5">
        <v>44944</v>
      </c>
      <c r="P1093" s="8">
        <v>1</v>
      </c>
      <c r="Q1093" s="9">
        <v>4</v>
      </c>
      <c r="R1093" s="9" t="str">
        <f>IFERROR(VLOOKUP(Tabla2[[#This Row],[CONTRATISTA PRNCIPAL]],Hoja1!$L$5:$M$9,2,FALSE),"CJV")</f>
        <v>CJV</v>
      </c>
      <c r="S1093" s="9" t="str">
        <f>IF(Tabla2[[#This Row],[EMPRESA]]=Tabla2[[#This Row],[CONTRATISTA PRNCIPAL]],"Principal","Secundaria")</f>
        <v>Secundaria</v>
      </c>
      <c r="T1093" s="10">
        <f>IFERROR(1/COUNTIF(Tabla2[CONTRATISTA PRNCIPAL],Tabla2[[#This Row],[CONTRATISTA PRNCIPAL]]),0)</f>
        <v>5.2910052910052907E-3</v>
      </c>
      <c r="U1093" s="33">
        <f ca="1">IF(((TODAY()-Tabla2[[#This Row],[FECHA NACIMIENTO]])/365)&lt;18,"Corregir", IF(((TODAY()-Tabla2[[#This Row],[FECHA NACIMIENTO]])/365)&gt;80, "Corregir",ROUNDDOWN(((TODAY()-Tabla2[[#This Row],[FECHA NACIMIENTO]])/365),0)))</f>
        <v>43</v>
      </c>
      <c r="V109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093" s="34" t="str">
        <f ca="1">+IF(Tabla2[[#This Row],[Edad]]="Corregir","Corregir","Ok")</f>
        <v>Ok</v>
      </c>
      <c r="X1093" s="10" t="str">
        <f>+IFERROR(VLOOKUP(Tabla2[[#This Row],[DISTRITO SEGÚN DNI]],Hoja1!$A$2:$B$55,2,FALSE),"No")</f>
        <v>ATE</v>
      </c>
      <c r="Y1093" s="10" t="str">
        <f>IF(OR(LOWER(Tabla2[[#This Row],[GENERO]])="masculino", LOWER(Tabla2[[#This Row],[GENERO]])="femenino"),"OK","Corregir")</f>
        <v>OK</v>
      </c>
      <c r="Z1093" s="10" t="str">
        <f>+IF(Tabla2[[#This Row],[Nro. DNI / CE]]="","Corregir",IF(LEN(Tabla2[[#This Row],[Nro. DNI / CE]])&gt;=8,"OK","Corregir"))</f>
        <v>OK</v>
      </c>
      <c r="AA1093" s="10">
        <f>COUNTIF(Tabla2[APELLIDOS Y NOMBRES],Tabla2[[#This Row],[APELLIDOS Y NOMBRES]])</f>
        <v>1</v>
      </c>
      <c r="AB1093" t="str">
        <f ca="1">+IFERROR(IF(Tabla2[[#This Row],[FECHA CESE/BAJA]]="","No Aplica",IF(AND(MONTH(Tabla2[[#This Row],[FECHA CESE/BAJA]])=MONTH(TODAY()-30),YEAR(Tabla2[[#This Row],[FECHA CESE/BAJA]])=YEAR(TODAY())),MONTH(TODAY()-30)&amp;"-"&amp;YEAR(TODAY()),"Borrar")),"No aplica")</f>
        <v>No Aplica</v>
      </c>
      <c r="AC1093" t="str">
        <f ca="1">+IFERROR(IF(Tabla2[[#This Row],[FECHA INICIO DE LABORES EN OBRA]]="","No Aplica",IF(AND(MONTH(Tabla2[[#This Row],[FECHA INICIO DE LABORES EN OBRA]])=MONTH(TODAY()-30),YEAR(Tabla2[[#This Row],[FECHA INICIO DE LABORES EN OBRA]])=YEAR(TODAY())),MONTH(TODAY()-30)&amp;"-"&amp;YEAR(TODAY()),"No Aplica")),"No Aplica")</f>
        <v>No Aplica</v>
      </c>
    </row>
    <row r="1094" spans="1:29" x14ac:dyDescent="0.25">
      <c r="A1094" s="2" t="s">
        <v>1823</v>
      </c>
      <c r="B1094" s="3" t="s">
        <v>1824</v>
      </c>
      <c r="C1094" s="3" t="s">
        <v>65</v>
      </c>
      <c r="D1094" s="3" t="s">
        <v>10485</v>
      </c>
      <c r="E1094" s="3" t="s">
        <v>10486</v>
      </c>
      <c r="F1094" s="36">
        <v>31458</v>
      </c>
      <c r="G1094" s="3">
        <v>2</v>
      </c>
      <c r="H1094" s="3" t="s">
        <v>8713</v>
      </c>
      <c r="I1094" s="3" t="s">
        <v>1631</v>
      </c>
      <c r="J1094" s="3" t="s">
        <v>10487</v>
      </c>
      <c r="K1094" s="3" t="s">
        <v>1200</v>
      </c>
      <c r="L1094" s="8" t="s">
        <v>9813</v>
      </c>
      <c r="M1094" s="5"/>
      <c r="N1094" s="13" t="s">
        <v>1489</v>
      </c>
      <c r="O1094" s="5">
        <v>44949</v>
      </c>
      <c r="P1094" s="8">
        <v>1</v>
      </c>
      <c r="Q1094" s="9">
        <v>4</v>
      </c>
      <c r="R1094" s="9" t="str">
        <f>IFERROR(VLOOKUP(Tabla2[[#This Row],[CONTRATISTA PRNCIPAL]],Hoja1!$L$5:$M$9,2,FALSE),"CJV")</f>
        <v>CJV</v>
      </c>
      <c r="S1094" s="9" t="str">
        <f>IF(Tabla2[[#This Row],[EMPRESA]]=Tabla2[[#This Row],[CONTRATISTA PRNCIPAL]],"Principal","Secundaria")</f>
        <v>Secundaria</v>
      </c>
      <c r="T1094" s="10">
        <f>IFERROR(1/COUNTIF(Tabla2[CONTRATISTA PRNCIPAL],Tabla2[[#This Row],[CONTRATISTA PRNCIPAL]]),0)</f>
        <v>5.2910052910052907E-3</v>
      </c>
      <c r="U1094" s="33">
        <f ca="1">IF(((TODAY()-Tabla2[[#This Row],[FECHA NACIMIENTO]])/365)&lt;18,"Corregir", IF(((TODAY()-Tabla2[[#This Row],[FECHA NACIMIENTO]])/365)&gt;80, "Corregir",ROUNDDOWN(((TODAY()-Tabla2[[#This Row],[FECHA NACIMIENTO]])/365),0)))</f>
        <v>37</v>
      </c>
      <c r="V109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094" s="34" t="str">
        <f ca="1">+IF(Tabla2[[#This Row],[Edad]]="Corregir","Corregir","Ok")</f>
        <v>Ok</v>
      </c>
      <c r="X1094" s="10" t="str">
        <f>+IFERROR(VLOOKUP(Tabla2[[#This Row],[DISTRITO SEGÚN DNI]],Hoja1!$A$2:$B$55,2,FALSE),"No")</f>
        <v>No</v>
      </c>
      <c r="Y1094" s="10" t="str">
        <f>IF(OR(LOWER(Tabla2[[#This Row],[GENERO]])="masculino", LOWER(Tabla2[[#This Row],[GENERO]])="femenino"),"OK","Corregir")</f>
        <v>OK</v>
      </c>
      <c r="Z1094" s="10" t="str">
        <f>+IF(Tabla2[[#This Row],[Nro. DNI / CE]]="","Corregir",IF(LEN(Tabla2[[#This Row],[Nro. DNI / CE]])&gt;=8,"OK","Corregir"))</f>
        <v>OK</v>
      </c>
      <c r="AA1094" s="10">
        <f>COUNTIF(Tabla2[APELLIDOS Y NOMBRES],Tabla2[[#This Row],[APELLIDOS Y NOMBRES]])</f>
        <v>1</v>
      </c>
      <c r="AB1094" t="str">
        <f ca="1">+IFERROR(IF(Tabla2[[#This Row],[FECHA CESE/BAJA]]="","No Aplica",IF(AND(MONTH(Tabla2[[#This Row],[FECHA CESE/BAJA]])=MONTH(TODAY()-30),YEAR(Tabla2[[#This Row],[FECHA CESE/BAJA]])=YEAR(TODAY())),MONTH(TODAY()-30)&amp;"-"&amp;YEAR(TODAY()),"Borrar")),"No aplica")</f>
        <v>No Aplica</v>
      </c>
      <c r="AC1094" t="str">
        <f ca="1">+IFERROR(IF(Tabla2[[#This Row],[FECHA INICIO DE LABORES EN OBRA]]="","No Aplica",IF(AND(MONTH(Tabla2[[#This Row],[FECHA INICIO DE LABORES EN OBRA]])=MONTH(TODAY()-30),YEAR(Tabla2[[#This Row],[FECHA INICIO DE LABORES EN OBRA]])=YEAR(TODAY())),MONTH(TODAY()-30)&amp;"-"&amp;YEAR(TODAY()),"No Aplica")),"No Aplica")</f>
        <v>No Aplica</v>
      </c>
    </row>
    <row r="1095" spans="1:29" x14ac:dyDescent="0.25">
      <c r="A1095" s="2" t="s">
        <v>1823</v>
      </c>
      <c r="B1095" s="3" t="s">
        <v>1824</v>
      </c>
      <c r="C1095" s="3" t="s">
        <v>65</v>
      </c>
      <c r="D1095" s="3" t="s">
        <v>1856</v>
      </c>
      <c r="E1095" s="3" t="s">
        <v>1857</v>
      </c>
      <c r="F1095" s="36">
        <v>29636</v>
      </c>
      <c r="G1095" s="3">
        <v>2</v>
      </c>
      <c r="H1095" s="3" t="s">
        <v>8713</v>
      </c>
      <c r="I1095" s="3" t="s">
        <v>1631</v>
      </c>
      <c r="J1095" s="3" t="s">
        <v>1858</v>
      </c>
      <c r="K1095" s="3" t="s">
        <v>1063</v>
      </c>
      <c r="L1095" s="8" t="s">
        <v>9813</v>
      </c>
      <c r="M1095" s="5"/>
      <c r="N1095" s="13" t="s">
        <v>1489</v>
      </c>
      <c r="O1095" s="5">
        <v>44952</v>
      </c>
      <c r="P1095" s="8">
        <v>1</v>
      </c>
      <c r="Q1095" s="9">
        <v>4</v>
      </c>
      <c r="R1095" s="9" t="str">
        <f>IFERROR(VLOOKUP(Tabla2[[#This Row],[CONTRATISTA PRNCIPAL]],Hoja1!$L$5:$M$9,2,FALSE),"CJV")</f>
        <v>CJV</v>
      </c>
      <c r="S1095" s="9" t="str">
        <f>IF(Tabla2[[#This Row],[EMPRESA]]=Tabla2[[#This Row],[CONTRATISTA PRNCIPAL]],"Principal","Secundaria")</f>
        <v>Secundaria</v>
      </c>
      <c r="T1095" s="10">
        <f>IFERROR(1/COUNTIF(Tabla2[CONTRATISTA PRNCIPAL],Tabla2[[#This Row],[CONTRATISTA PRNCIPAL]]),0)</f>
        <v>5.2910052910052907E-3</v>
      </c>
      <c r="U1095" s="33">
        <f ca="1">IF(((TODAY()-Tabla2[[#This Row],[FECHA NACIMIENTO]])/365)&lt;18,"Corregir", IF(((TODAY()-Tabla2[[#This Row],[FECHA NACIMIENTO]])/365)&gt;80, "Corregir",ROUNDDOWN(((TODAY()-Tabla2[[#This Row],[FECHA NACIMIENTO]])/365),0)))</f>
        <v>42</v>
      </c>
      <c r="V109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095" s="34" t="str">
        <f ca="1">+IF(Tabla2[[#This Row],[Edad]]="Corregir","Corregir","Ok")</f>
        <v>Ok</v>
      </c>
      <c r="X1095" s="10" t="str">
        <f>+IFERROR(VLOOKUP(Tabla2[[#This Row],[DISTRITO SEGÚN DNI]],Hoja1!$A$2:$B$55,2,FALSE),"No")</f>
        <v>No</v>
      </c>
      <c r="Y1095" s="10" t="str">
        <f>IF(OR(LOWER(Tabla2[[#This Row],[GENERO]])="masculino", LOWER(Tabla2[[#This Row],[GENERO]])="femenino"),"OK","Corregir")</f>
        <v>OK</v>
      </c>
      <c r="Z1095" s="10" t="str">
        <f>+IF(Tabla2[[#This Row],[Nro. DNI / CE]]="","Corregir",IF(LEN(Tabla2[[#This Row],[Nro. DNI / CE]])&gt;=8,"OK","Corregir"))</f>
        <v>OK</v>
      </c>
      <c r="AA1095" s="10">
        <f>COUNTIF(Tabla2[APELLIDOS Y NOMBRES],Tabla2[[#This Row],[APELLIDOS Y NOMBRES]])</f>
        <v>1</v>
      </c>
      <c r="AB1095" t="str">
        <f ca="1">+IFERROR(IF(Tabla2[[#This Row],[FECHA CESE/BAJA]]="","No Aplica",IF(AND(MONTH(Tabla2[[#This Row],[FECHA CESE/BAJA]])=MONTH(TODAY()-30),YEAR(Tabla2[[#This Row],[FECHA CESE/BAJA]])=YEAR(TODAY())),MONTH(TODAY()-30)&amp;"-"&amp;YEAR(TODAY()),"Borrar")),"No aplica")</f>
        <v>No Aplica</v>
      </c>
      <c r="AC1095" t="str">
        <f ca="1">+IFERROR(IF(Tabla2[[#This Row],[FECHA INICIO DE LABORES EN OBRA]]="","No Aplica",IF(AND(MONTH(Tabla2[[#This Row],[FECHA INICIO DE LABORES EN OBRA]])=MONTH(TODAY()-30),YEAR(Tabla2[[#This Row],[FECHA INICIO DE LABORES EN OBRA]])=YEAR(TODAY())),MONTH(TODAY()-30)&amp;"-"&amp;YEAR(TODAY()),"No Aplica")),"No Aplica")</f>
        <v>No Aplica</v>
      </c>
    </row>
    <row r="1096" spans="1:29" x14ac:dyDescent="0.25">
      <c r="A1096" s="2" t="s">
        <v>1823</v>
      </c>
      <c r="B1096" s="3" t="s">
        <v>1824</v>
      </c>
      <c r="C1096" s="3" t="s">
        <v>65</v>
      </c>
      <c r="D1096" s="3" t="s">
        <v>1859</v>
      </c>
      <c r="E1096" s="3" t="s">
        <v>1860</v>
      </c>
      <c r="F1096" s="36">
        <v>35065</v>
      </c>
      <c r="G1096" s="3">
        <v>2</v>
      </c>
      <c r="H1096" s="3" t="s">
        <v>8713</v>
      </c>
      <c r="I1096" s="3" t="s">
        <v>1631</v>
      </c>
      <c r="J1096" s="3" t="s">
        <v>1861</v>
      </c>
      <c r="K1096" s="3" t="s">
        <v>1063</v>
      </c>
      <c r="L1096" s="8" t="s">
        <v>9813</v>
      </c>
      <c r="M1096" s="5"/>
      <c r="N1096" s="13" t="s">
        <v>1489</v>
      </c>
      <c r="O1096" s="5">
        <v>44960</v>
      </c>
      <c r="P1096" s="8">
        <v>1</v>
      </c>
      <c r="Q1096" s="9">
        <v>4</v>
      </c>
      <c r="R1096" s="9" t="str">
        <f>IFERROR(VLOOKUP(Tabla2[[#This Row],[CONTRATISTA PRNCIPAL]],Hoja1!$L$5:$M$9,2,FALSE),"CJV")</f>
        <v>CJV</v>
      </c>
      <c r="S1096" s="9" t="str">
        <f>IF(Tabla2[[#This Row],[EMPRESA]]=Tabla2[[#This Row],[CONTRATISTA PRNCIPAL]],"Principal","Secundaria")</f>
        <v>Secundaria</v>
      </c>
      <c r="T1096" s="10">
        <f>IFERROR(1/COUNTIF(Tabla2[CONTRATISTA PRNCIPAL],Tabla2[[#This Row],[CONTRATISTA PRNCIPAL]]),0)</f>
        <v>5.2910052910052907E-3</v>
      </c>
      <c r="U1096" s="33">
        <f ca="1">IF(((TODAY()-Tabla2[[#This Row],[FECHA NACIMIENTO]])/365)&lt;18,"Corregir", IF(((TODAY()-Tabla2[[#This Row],[FECHA NACIMIENTO]])/365)&gt;80, "Corregir",ROUNDDOWN(((TODAY()-Tabla2[[#This Row],[FECHA NACIMIENTO]])/365),0)))</f>
        <v>27</v>
      </c>
      <c r="V109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096" s="34" t="str">
        <f ca="1">+IF(Tabla2[[#This Row],[Edad]]="Corregir","Corregir","Ok")</f>
        <v>Ok</v>
      </c>
      <c r="X1096" s="10" t="str">
        <f>+IFERROR(VLOOKUP(Tabla2[[#This Row],[DISTRITO SEGÚN DNI]],Hoja1!$A$2:$B$55,2,FALSE),"No")</f>
        <v>No</v>
      </c>
      <c r="Y1096" s="10" t="str">
        <f>IF(OR(LOWER(Tabla2[[#This Row],[GENERO]])="masculino", LOWER(Tabla2[[#This Row],[GENERO]])="femenino"),"OK","Corregir")</f>
        <v>OK</v>
      </c>
      <c r="Z1096" s="10" t="str">
        <f>+IF(Tabla2[[#This Row],[Nro. DNI / CE]]="","Corregir",IF(LEN(Tabla2[[#This Row],[Nro. DNI / CE]])&gt;=8,"OK","Corregir"))</f>
        <v>OK</v>
      </c>
      <c r="AA1096" s="10">
        <f>COUNTIF(Tabla2[APELLIDOS Y NOMBRES],Tabla2[[#This Row],[APELLIDOS Y NOMBRES]])</f>
        <v>1</v>
      </c>
      <c r="AB1096" t="str">
        <f ca="1">+IFERROR(IF(Tabla2[[#This Row],[FECHA CESE/BAJA]]="","No Aplica",IF(AND(MONTH(Tabla2[[#This Row],[FECHA CESE/BAJA]])=MONTH(TODAY()-30),YEAR(Tabla2[[#This Row],[FECHA CESE/BAJA]])=YEAR(TODAY())),MONTH(TODAY()-30)&amp;"-"&amp;YEAR(TODAY()),"Borrar")),"No aplica")</f>
        <v>No Aplica</v>
      </c>
      <c r="AC1096" t="str">
        <f ca="1">+IFERROR(IF(Tabla2[[#This Row],[FECHA INICIO DE LABORES EN OBRA]]="","No Aplica",IF(AND(MONTH(Tabla2[[#This Row],[FECHA INICIO DE LABORES EN OBRA]])=MONTH(TODAY()-30),YEAR(Tabla2[[#This Row],[FECHA INICIO DE LABORES EN OBRA]])=YEAR(TODAY())),MONTH(TODAY()-30)&amp;"-"&amp;YEAR(TODAY()),"No Aplica")),"No Aplica")</f>
        <v>No Aplica</v>
      </c>
    </row>
    <row r="1097" spans="1:29" x14ac:dyDescent="0.25">
      <c r="A1097" s="2" t="s">
        <v>1823</v>
      </c>
      <c r="B1097" s="3" t="s">
        <v>1824</v>
      </c>
      <c r="C1097" s="3" t="s">
        <v>65</v>
      </c>
      <c r="D1097" s="3" t="s">
        <v>861</v>
      </c>
      <c r="E1097" s="3" t="s">
        <v>862</v>
      </c>
      <c r="F1097" s="36" t="s">
        <v>8715</v>
      </c>
      <c r="G1097" s="3">
        <v>2</v>
      </c>
      <c r="H1097" s="3" t="s">
        <v>8713</v>
      </c>
      <c r="I1097" s="3" t="s">
        <v>1631</v>
      </c>
      <c r="J1097" s="3" t="s">
        <v>1862</v>
      </c>
      <c r="K1097" s="3" t="s">
        <v>93</v>
      </c>
      <c r="L1097" s="8" t="s">
        <v>9813</v>
      </c>
      <c r="M1097" s="5"/>
      <c r="N1097" s="13" t="s">
        <v>1489</v>
      </c>
      <c r="O1097" s="5">
        <v>45044</v>
      </c>
      <c r="P1097" s="8">
        <v>1</v>
      </c>
      <c r="Q1097" s="9">
        <v>4</v>
      </c>
      <c r="R1097" s="9" t="str">
        <f>IFERROR(VLOOKUP(Tabla2[[#This Row],[CONTRATISTA PRNCIPAL]],Hoja1!$L$5:$M$9,2,FALSE),"CJV")</f>
        <v>CJV</v>
      </c>
      <c r="S1097" s="9" t="str">
        <f>IF(Tabla2[[#This Row],[EMPRESA]]=Tabla2[[#This Row],[CONTRATISTA PRNCIPAL]],"Principal","Secundaria")</f>
        <v>Secundaria</v>
      </c>
      <c r="T1097" s="10">
        <f>IFERROR(1/COUNTIF(Tabla2[CONTRATISTA PRNCIPAL],Tabla2[[#This Row],[CONTRATISTA PRNCIPAL]]),0)</f>
        <v>5.2910052910052907E-3</v>
      </c>
      <c r="U1097" s="33">
        <f ca="1">IF(((TODAY()-Tabla2[[#This Row],[FECHA NACIMIENTO]])/365)&lt;18,"Corregir", IF(((TODAY()-Tabla2[[#This Row],[FECHA NACIMIENTO]])/365)&gt;80, "Corregir",ROUNDDOWN(((TODAY()-Tabla2[[#This Row],[FECHA NACIMIENTO]])/365),0)))</f>
        <v>40</v>
      </c>
      <c r="V109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097" s="34" t="str">
        <f ca="1">+IF(Tabla2[[#This Row],[Edad]]="Corregir","Corregir","Ok")</f>
        <v>Ok</v>
      </c>
      <c r="X1097" s="10" t="str">
        <f>+IFERROR(VLOOKUP(Tabla2[[#This Row],[DISTRITO SEGÚN DNI]],Hoja1!$A$2:$B$55,2,FALSE),"No")</f>
        <v>ATE</v>
      </c>
      <c r="Y1097" s="10" t="str">
        <f>IF(OR(LOWER(Tabla2[[#This Row],[GENERO]])="masculino", LOWER(Tabla2[[#This Row],[GENERO]])="femenino"),"OK","Corregir")</f>
        <v>OK</v>
      </c>
      <c r="Z1097" s="10" t="str">
        <f>+IF(Tabla2[[#This Row],[Nro. DNI / CE]]="","Corregir",IF(LEN(Tabla2[[#This Row],[Nro. DNI / CE]])&gt;=8,"OK","Corregir"))</f>
        <v>OK</v>
      </c>
      <c r="AA1097" s="10">
        <f>COUNTIF(Tabla2[APELLIDOS Y NOMBRES],Tabla2[[#This Row],[APELLIDOS Y NOMBRES]])</f>
        <v>1</v>
      </c>
      <c r="AB1097" t="str">
        <f ca="1">+IFERROR(IF(Tabla2[[#This Row],[FECHA CESE/BAJA]]="","No Aplica",IF(AND(MONTH(Tabla2[[#This Row],[FECHA CESE/BAJA]])=MONTH(TODAY()-30),YEAR(Tabla2[[#This Row],[FECHA CESE/BAJA]])=YEAR(TODAY())),MONTH(TODAY()-30)&amp;"-"&amp;YEAR(TODAY()),"Borrar")),"No aplica")</f>
        <v>No Aplica</v>
      </c>
      <c r="AC1097" t="str">
        <f ca="1">+IFERROR(IF(Tabla2[[#This Row],[FECHA INICIO DE LABORES EN OBRA]]="","No Aplica",IF(AND(MONTH(Tabla2[[#This Row],[FECHA INICIO DE LABORES EN OBRA]])=MONTH(TODAY()-30),YEAR(Tabla2[[#This Row],[FECHA INICIO DE LABORES EN OBRA]])=YEAR(TODAY())),MONTH(TODAY()-30)&amp;"-"&amp;YEAR(TODAY()),"No Aplica")),"No Aplica")</f>
        <v>No Aplica</v>
      </c>
    </row>
    <row r="1098" spans="1:29" x14ac:dyDescent="0.25">
      <c r="A1098" s="2" t="s">
        <v>1823</v>
      </c>
      <c r="B1098" s="3" t="s">
        <v>1824</v>
      </c>
      <c r="C1098" s="3" t="s">
        <v>65</v>
      </c>
      <c r="D1098" s="3" t="s">
        <v>8716</v>
      </c>
      <c r="E1098" s="3" t="s">
        <v>8717</v>
      </c>
      <c r="F1098" s="36" t="s">
        <v>8718</v>
      </c>
      <c r="G1098" s="3">
        <v>2</v>
      </c>
      <c r="H1098" s="3" t="s">
        <v>1825</v>
      </c>
      <c r="I1098" s="3" t="s">
        <v>1631</v>
      </c>
      <c r="J1098" s="3" t="s">
        <v>8719</v>
      </c>
      <c r="K1098" s="3" t="s">
        <v>1200</v>
      </c>
      <c r="L1098" s="8" t="s">
        <v>9813</v>
      </c>
      <c r="M1098" s="5"/>
      <c r="N1098" s="13" t="s">
        <v>1489</v>
      </c>
      <c r="O1098" s="5">
        <v>45124</v>
      </c>
      <c r="P1098" s="8">
        <v>1</v>
      </c>
      <c r="Q1098" s="9">
        <v>4</v>
      </c>
      <c r="R1098" s="9" t="str">
        <f>IFERROR(VLOOKUP(Tabla2[[#This Row],[CONTRATISTA PRNCIPAL]],Hoja1!$L$5:$M$9,2,FALSE),"CJV")</f>
        <v>CJV</v>
      </c>
      <c r="S1098" s="9" t="str">
        <f>IF(Tabla2[[#This Row],[EMPRESA]]=Tabla2[[#This Row],[CONTRATISTA PRNCIPAL]],"Principal","Secundaria")</f>
        <v>Secundaria</v>
      </c>
      <c r="T1098" s="10">
        <f>IFERROR(1/COUNTIF(Tabla2[CONTRATISTA PRNCIPAL],Tabla2[[#This Row],[CONTRATISTA PRNCIPAL]]),0)</f>
        <v>5.2910052910052907E-3</v>
      </c>
      <c r="U1098" s="33">
        <f ca="1">IF(((TODAY()-Tabla2[[#This Row],[FECHA NACIMIENTO]])/365)&lt;18,"Corregir", IF(((TODAY()-Tabla2[[#This Row],[FECHA NACIMIENTO]])/365)&gt;80, "Corregir",ROUNDDOWN(((TODAY()-Tabla2[[#This Row],[FECHA NACIMIENTO]])/365),0)))</f>
        <v>36</v>
      </c>
      <c r="V109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098" s="34" t="str">
        <f ca="1">+IF(Tabla2[[#This Row],[Edad]]="Corregir","Corregir","Ok")</f>
        <v>Ok</v>
      </c>
      <c r="X1098" s="10" t="str">
        <f>+IFERROR(VLOOKUP(Tabla2[[#This Row],[DISTRITO SEGÚN DNI]],Hoja1!$A$2:$B$55,2,FALSE),"No")</f>
        <v>No</v>
      </c>
      <c r="Y1098" s="10" t="str">
        <f>IF(OR(LOWER(Tabla2[[#This Row],[GENERO]])="masculino", LOWER(Tabla2[[#This Row],[GENERO]])="femenino"),"OK","Corregir")</f>
        <v>OK</v>
      </c>
      <c r="Z1098" s="10" t="str">
        <f>+IF(Tabla2[[#This Row],[Nro. DNI / CE]]="","Corregir",IF(LEN(Tabla2[[#This Row],[Nro. DNI / CE]])&gt;=8,"OK","Corregir"))</f>
        <v>OK</v>
      </c>
      <c r="AA1098" s="10">
        <f>COUNTIF(Tabla2[APELLIDOS Y NOMBRES],Tabla2[[#This Row],[APELLIDOS Y NOMBRES]])</f>
        <v>1</v>
      </c>
      <c r="AB1098" t="str">
        <f ca="1">+IFERROR(IF(Tabla2[[#This Row],[FECHA CESE/BAJA]]="","No Aplica",IF(AND(MONTH(Tabla2[[#This Row],[FECHA CESE/BAJA]])=MONTH(TODAY()-30),YEAR(Tabla2[[#This Row],[FECHA CESE/BAJA]])=YEAR(TODAY())),MONTH(TODAY()-30)&amp;"-"&amp;YEAR(TODAY()),"Borrar")),"No aplica")</f>
        <v>No Aplica</v>
      </c>
      <c r="AC1098" t="str">
        <f ca="1">+IFERROR(IF(Tabla2[[#This Row],[FECHA INICIO DE LABORES EN OBRA]]="","No Aplica",IF(AND(MONTH(Tabla2[[#This Row],[FECHA INICIO DE LABORES EN OBRA]])=MONTH(TODAY()-30),YEAR(Tabla2[[#This Row],[FECHA INICIO DE LABORES EN OBRA]])=YEAR(TODAY())),MONTH(TODAY()-30)&amp;"-"&amp;YEAR(TODAY()),"No Aplica")),"No Aplica")</f>
        <v>No Aplica</v>
      </c>
    </row>
    <row r="1099" spans="1:29" x14ac:dyDescent="0.25">
      <c r="A1099" s="2" t="s">
        <v>1823</v>
      </c>
      <c r="B1099" s="3" t="s">
        <v>1824</v>
      </c>
      <c r="C1099" s="3" t="s">
        <v>65</v>
      </c>
      <c r="D1099" s="3" t="s">
        <v>8720</v>
      </c>
      <c r="E1099" s="3" t="s">
        <v>6069</v>
      </c>
      <c r="F1099" s="36" t="s">
        <v>8721</v>
      </c>
      <c r="G1099" s="3">
        <v>2</v>
      </c>
      <c r="H1099" s="3" t="s">
        <v>1825</v>
      </c>
      <c r="I1099" s="3" t="s">
        <v>1631</v>
      </c>
      <c r="J1099" s="3" t="s">
        <v>8722</v>
      </c>
      <c r="K1099" s="3" t="s">
        <v>1291</v>
      </c>
      <c r="L1099" s="8" t="s">
        <v>9813</v>
      </c>
      <c r="M1099" s="5"/>
      <c r="N1099" s="13" t="s">
        <v>1489</v>
      </c>
      <c r="O1099" s="5">
        <v>45118</v>
      </c>
      <c r="P1099" s="8">
        <v>1</v>
      </c>
      <c r="Q1099" s="9">
        <v>4</v>
      </c>
      <c r="R1099" s="9" t="str">
        <f>IFERROR(VLOOKUP(Tabla2[[#This Row],[CONTRATISTA PRNCIPAL]],Hoja1!$L$5:$M$9,2,FALSE),"CJV")</f>
        <v>CJV</v>
      </c>
      <c r="S1099" s="9" t="str">
        <f>IF(Tabla2[[#This Row],[EMPRESA]]=Tabla2[[#This Row],[CONTRATISTA PRNCIPAL]],"Principal","Secundaria")</f>
        <v>Secundaria</v>
      </c>
      <c r="T1099" s="10">
        <f>IFERROR(1/COUNTIF(Tabla2[CONTRATISTA PRNCIPAL],Tabla2[[#This Row],[CONTRATISTA PRNCIPAL]]),0)</f>
        <v>5.2910052910052907E-3</v>
      </c>
      <c r="U1099" s="33">
        <f ca="1">IF(((TODAY()-Tabla2[[#This Row],[FECHA NACIMIENTO]])/365)&lt;18,"Corregir", IF(((TODAY()-Tabla2[[#This Row],[FECHA NACIMIENTO]])/365)&gt;80, "Corregir",ROUNDDOWN(((TODAY()-Tabla2[[#This Row],[FECHA NACIMIENTO]])/365),0)))</f>
        <v>56</v>
      </c>
      <c r="V109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099" s="34" t="str">
        <f ca="1">+IF(Tabla2[[#This Row],[Edad]]="Corregir","Corregir","Ok")</f>
        <v>Ok</v>
      </c>
      <c r="X1099" s="10" t="str">
        <f>+IFERROR(VLOOKUP(Tabla2[[#This Row],[DISTRITO SEGÚN DNI]],Hoja1!$A$2:$B$55,2,FALSE),"No")</f>
        <v>No</v>
      </c>
      <c r="Y1099" s="10" t="str">
        <f>IF(OR(LOWER(Tabla2[[#This Row],[GENERO]])="masculino", LOWER(Tabla2[[#This Row],[GENERO]])="femenino"),"OK","Corregir")</f>
        <v>OK</v>
      </c>
      <c r="Z1099" s="10" t="str">
        <f>+IF(Tabla2[[#This Row],[Nro. DNI / CE]]="","Corregir",IF(LEN(Tabla2[[#This Row],[Nro. DNI / CE]])&gt;=8,"OK","Corregir"))</f>
        <v>OK</v>
      </c>
      <c r="AA1099" s="10">
        <f>COUNTIF(Tabla2[APELLIDOS Y NOMBRES],Tabla2[[#This Row],[APELLIDOS Y NOMBRES]])</f>
        <v>1</v>
      </c>
      <c r="AB1099" t="str">
        <f ca="1">+IFERROR(IF(Tabla2[[#This Row],[FECHA CESE/BAJA]]="","No Aplica",IF(AND(MONTH(Tabla2[[#This Row],[FECHA CESE/BAJA]])=MONTH(TODAY()-30),YEAR(Tabla2[[#This Row],[FECHA CESE/BAJA]])=YEAR(TODAY())),MONTH(TODAY()-30)&amp;"-"&amp;YEAR(TODAY()),"Borrar")),"No aplica")</f>
        <v>No Aplica</v>
      </c>
      <c r="AC1099" t="str">
        <f ca="1">+IFERROR(IF(Tabla2[[#This Row],[FECHA INICIO DE LABORES EN OBRA]]="","No Aplica",IF(AND(MONTH(Tabla2[[#This Row],[FECHA INICIO DE LABORES EN OBRA]])=MONTH(TODAY()-30),YEAR(Tabla2[[#This Row],[FECHA INICIO DE LABORES EN OBRA]])=YEAR(TODAY())),MONTH(TODAY()-30)&amp;"-"&amp;YEAR(TODAY()),"No Aplica")),"No Aplica")</f>
        <v>No Aplica</v>
      </c>
    </row>
    <row r="1100" spans="1:29" x14ac:dyDescent="0.25">
      <c r="A1100" s="2" t="s">
        <v>1823</v>
      </c>
      <c r="B1100" s="3" t="s">
        <v>1824</v>
      </c>
      <c r="C1100" s="3" t="s">
        <v>65</v>
      </c>
      <c r="D1100" s="3" t="s">
        <v>8727</v>
      </c>
      <c r="E1100" s="3" t="s">
        <v>8728</v>
      </c>
      <c r="F1100" s="36">
        <v>28210</v>
      </c>
      <c r="G1100" s="3">
        <v>2</v>
      </c>
      <c r="H1100" s="3" t="s">
        <v>1825</v>
      </c>
      <c r="I1100" s="3" t="s">
        <v>1631</v>
      </c>
      <c r="J1100" s="3" t="s">
        <v>8729</v>
      </c>
      <c r="K1100" s="3" t="s">
        <v>93</v>
      </c>
      <c r="L1100" s="8" t="s">
        <v>9813</v>
      </c>
      <c r="M1100" s="5"/>
      <c r="N1100" s="13" t="s">
        <v>1489</v>
      </c>
      <c r="O1100" s="5">
        <v>45124</v>
      </c>
      <c r="P1100" s="8">
        <v>1</v>
      </c>
      <c r="Q1100" s="9">
        <v>4</v>
      </c>
      <c r="R1100" s="9" t="str">
        <f>IFERROR(VLOOKUP(Tabla2[[#This Row],[CONTRATISTA PRNCIPAL]],Hoja1!$L$5:$M$9,2,FALSE),"CJV")</f>
        <v>CJV</v>
      </c>
      <c r="S1100" s="9" t="str">
        <f>IF(Tabla2[[#This Row],[EMPRESA]]=Tabla2[[#This Row],[CONTRATISTA PRNCIPAL]],"Principal","Secundaria")</f>
        <v>Secundaria</v>
      </c>
      <c r="T1100" s="10">
        <f>IFERROR(1/COUNTIF(Tabla2[CONTRATISTA PRNCIPAL],Tabla2[[#This Row],[CONTRATISTA PRNCIPAL]]),0)</f>
        <v>5.2910052910052907E-3</v>
      </c>
      <c r="U1100" s="33">
        <f ca="1">IF(((TODAY()-Tabla2[[#This Row],[FECHA NACIMIENTO]])/365)&lt;18,"Corregir", IF(((TODAY()-Tabla2[[#This Row],[FECHA NACIMIENTO]])/365)&gt;80, "Corregir",ROUNDDOWN(((TODAY()-Tabla2[[#This Row],[FECHA NACIMIENTO]])/365),0)))</f>
        <v>46</v>
      </c>
      <c r="V110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100" s="34" t="str">
        <f ca="1">+IF(Tabla2[[#This Row],[Edad]]="Corregir","Corregir","Ok")</f>
        <v>Ok</v>
      </c>
      <c r="X1100" s="10" t="str">
        <f>+IFERROR(VLOOKUP(Tabla2[[#This Row],[DISTRITO SEGÚN DNI]],Hoja1!$A$2:$B$55,2,FALSE),"No")</f>
        <v>ATE</v>
      </c>
      <c r="Y1100" s="10" t="str">
        <f>IF(OR(LOWER(Tabla2[[#This Row],[GENERO]])="masculino", LOWER(Tabla2[[#This Row],[GENERO]])="femenino"),"OK","Corregir")</f>
        <v>OK</v>
      </c>
      <c r="Z1100" s="10" t="str">
        <f>+IF(Tabla2[[#This Row],[Nro. DNI / CE]]="","Corregir",IF(LEN(Tabla2[[#This Row],[Nro. DNI / CE]])&gt;=8,"OK","Corregir"))</f>
        <v>OK</v>
      </c>
      <c r="AA1100" s="10">
        <f>COUNTIF(Tabla2[APELLIDOS Y NOMBRES],Tabla2[[#This Row],[APELLIDOS Y NOMBRES]])</f>
        <v>1</v>
      </c>
      <c r="AB1100" t="str">
        <f ca="1">+IFERROR(IF(Tabla2[[#This Row],[FECHA CESE/BAJA]]="","No Aplica",IF(AND(MONTH(Tabla2[[#This Row],[FECHA CESE/BAJA]])=MONTH(TODAY()-30),YEAR(Tabla2[[#This Row],[FECHA CESE/BAJA]])=YEAR(TODAY())),MONTH(TODAY()-30)&amp;"-"&amp;YEAR(TODAY()),"Borrar")),"No aplica")</f>
        <v>No Aplica</v>
      </c>
      <c r="AC1100" t="str">
        <f ca="1">+IFERROR(IF(Tabla2[[#This Row],[FECHA INICIO DE LABORES EN OBRA]]="","No Aplica",IF(AND(MONTH(Tabla2[[#This Row],[FECHA INICIO DE LABORES EN OBRA]])=MONTH(TODAY()-30),YEAR(Tabla2[[#This Row],[FECHA INICIO DE LABORES EN OBRA]])=YEAR(TODAY())),MONTH(TODAY()-30)&amp;"-"&amp;YEAR(TODAY()),"No Aplica")),"No Aplica")</f>
        <v>No Aplica</v>
      </c>
    </row>
    <row r="1101" spans="1:29" x14ac:dyDescent="0.25">
      <c r="A1101" s="2" t="s">
        <v>1823</v>
      </c>
      <c r="B1101" s="3" t="s">
        <v>1824</v>
      </c>
      <c r="C1101" s="3" t="s">
        <v>65</v>
      </c>
      <c r="D1101" s="3" t="s">
        <v>10488</v>
      </c>
      <c r="E1101" s="3" t="s">
        <v>10489</v>
      </c>
      <c r="F1101" s="36">
        <v>28737</v>
      </c>
      <c r="G1101" s="3">
        <v>2</v>
      </c>
      <c r="H1101" s="3" t="s">
        <v>1825</v>
      </c>
      <c r="I1101" s="3" t="s">
        <v>1631</v>
      </c>
      <c r="J1101" s="3" t="s">
        <v>10490</v>
      </c>
      <c r="K1101" s="3" t="s">
        <v>93</v>
      </c>
      <c r="L1101" s="8" t="s">
        <v>9813</v>
      </c>
      <c r="M1101" s="5"/>
      <c r="N1101" s="13" t="s">
        <v>1489</v>
      </c>
      <c r="O1101" s="5">
        <v>45138</v>
      </c>
      <c r="P1101" s="8">
        <v>1</v>
      </c>
      <c r="Q1101" s="9">
        <v>4</v>
      </c>
      <c r="R1101" s="9" t="str">
        <f>IFERROR(VLOOKUP(Tabla2[[#This Row],[CONTRATISTA PRNCIPAL]],Hoja1!$L$5:$M$9,2,FALSE),"CJV")</f>
        <v>CJV</v>
      </c>
      <c r="S1101" s="9" t="str">
        <f>IF(Tabla2[[#This Row],[EMPRESA]]=Tabla2[[#This Row],[CONTRATISTA PRNCIPAL]],"Principal","Secundaria")</f>
        <v>Secundaria</v>
      </c>
      <c r="T1101" s="10">
        <f>IFERROR(1/COUNTIF(Tabla2[CONTRATISTA PRNCIPAL],Tabla2[[#This Row],[CONTRATISTA PRNCIPAL]]),0)</f>
        <v>5.2910052910052907E-3</v>
      </c>
      <c r="U1101" s="33">
        <f ca="1">IF(((TODAY()-Tabla2[[#This Row],[FECHA NACIMIENTO]])/365)&lt;18,"Corregir", IF(((TODAY()-Tabla2[[#This Row],[FECHA NACIMIENTO]])/365)&gt;80, "Corregir",ROUNDDOWN(((TODAY()-Tabla2[[#This Row],[FECHA NACIMIENTO]])/365),0)))</f>
        <v>45</v>
      </c>
      <c r="V110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101" s="34" t="str">
        <f ca="1">+IF(Tabla2[[#This Row],[Edad]]="Corregir","Corregir","Ok")</f>
        <v>Ok</v>
      </c>
      <c r="X1101" s="10" t="str">
        <f>+IFERROR(VLOOKUP(Tabla2[[#This Row],[DISTRITO SEGÚN DNI]],Hoja1!$A$2:$B$55,2,FALSE),"No")</f>
        <v>ATE</v>
      </c>
      <c r="Y1101" s="10" t="str">
        <f>IF(OR(LOWER(Tabla2[[#This Row],[GENERO]])="masculino", LOWER(Tabla2[[#This Row],[GENERO]])="femenino"),"OK","Corregir")</f>
        <v>OK</v>
      </c>
      <c r="Z1101" s="10" t="str">
        <f>+IF(Tabla2[[#This Row],[Nro. DNI / CE]]="","Corregir",IF(LEN(Tabla2[[#This Row],[Nro. DNI / CE]])&gt;=8,"OK","Corregir"))</f>
        <v>OK</v>
      </c>
      <c r="AA1101" s="10">
        <f>COUNTIF(Tabla2[APELLIDOS Y NOMBRES],Tabla2[[#This Row],[APELLIDOS Y NOMBRES]])</f>
        <v>1</v>
      </c>
      <c r="AB1101" t="str">
        <f ca="1">+IFERROR(IF(Tabla2[[#This Row],[FECHA CESE/BAJA]]="","No Aplica",IF(AND(MONTH(Tabla2[[#This Row],[FECHA CESE/BAJA]])=MONTH(TODAY()-30),YEAR(Tabla2[[#This Row],[FECHA CESE/BAJA]])=YEAR(TODAY())),MONTH(TODAY()-30)&amp;"-"&amp;YEAR(TODAY()),"Borrar")),"No aplica")</f>
        <v>No Aplica</v>
      </c>
      <c r="AC1101" t="str">
        <f ca="1">+IFERROR(IF(Tabla2[[#This Row],[FECHA INICIO DE LABORES EN OBRA]]="","No Aplica",IF(AND(MONTH(Tabla2[[#This Row],[FECHA INICIO DE LABORES EN OBRA]])=MONTH(TODAY()-30),YEAR(Tabla2[[#This Row],[FECHA INICIO DE LABORES EN OBRA]])=YEAR(TODAY())),MONTH(TODAY()-30)&amp;"-"&amp;YEAR(TODAY()),"No Aplica")),"No Aplica")</f>
        <v>No Aplica</v>
      </c>
    </row>
    <row r="1102" spans="1:29" x14ac:dyDescent="0.25">
      <c r="A1102" s="2" t="s">
        <v>1823</v>
      </c>
      <c r="B1102" s="3" t="s">
        <v>1824</v>
      </c>
      <c r="C1102" s="3" t="s">
        <v>65</v>
      </c>
      <c r="D1102" s="3" t="s">
        <v>10491</v>
      </c>
      <c r="E1102" s="3" t="s">
        <v>10492</v>
      </c>
      <c r="F1102" s="36">
        <v>29207</v>
      </c>
      <c r="G1102" s="3">
        <v>2</v>
      </c>
      <c r="H1102" s="3" t="s">
        <v>1825</v>
      </c>
      <c r="I1102" s="3" t="s">
        <v>1631</v>
      </c>
      <c r="J1102" s="3" t="s">
        <v>10493</v>
      </c>
      <c r="K1102" s="3" t="s">
        <v>93</v>
      </c>
      <c r="L1102" s="8" t="s">
        <v>9813</v>
      </c>
      <c r="M1102" s="5"/>
      <c r="N1102" s="13" t="s">
        <v>1489</v>
      </c>
      <c r="O1102" s="5">
        <v>45169</v>
      </c>
      <c r="P1102" s="8">
        <v>1</v>
      </c>
      <c r="Q1102" s="9">
        <v>4</v>
      </c>
      <c r="R1102" s="9" t="str">
        <f>IFERROR(VLOOKUP(Tabla2[[#This Row],[CONTRATISTA PRNCIPAL]],Hoja1!$L$5:$M$9,2,FALSE),"CJV")</f>
        <v>CJV</v>
      </c>
      <c r="S1102" s="9" t="str">
        <f>IF(Tabla2[[#This Row],[EMPRESA]]=Tabla2[[#This Row],[CONTRATISTA PRNCIPAL]],"Principal","Secundaria")</f>
        <v>Secundaria</v>
      </c>
      <c r="T1102" s="10">
        <f>IFERROR(1/COUNTIF(Tabla2[CONTRATISTA PRNCIPAL],Tabla2[[#This Row],[CONTRATISTA PRNCIPAL]]),0)</f>
        <v>5.2910052910052907E-3</v>
      </c>
      <c r="U1102" s="33">
        <f ca="1">IF(((TODAY()-Tabla2[[#This Row],[FECHA NACIMIENTO]])/365)&lt;18,"Corregir", IF(((TODAY()-Tabla2[[#This Row],[FECHA NACIMIENTO]])/365)&gt;80, "Corregir",ROUNDDOWN(((TODAY()-Tabla2[[#This Row],[FECHA NACIMIENTO]])/365),0)))</f>
        <v>43</v>
      </c>
      <c r="V110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102" s="34" t="str">
        <f ca="1">+IF(Tabla2[[#This Row],[Edad]]="Corregir","Corregir","Ok")</f>
        <v>Ok</v>
      </c>
      <c r="X1102" s="10" t="str">
        <f>+IFERROR(VLOOKUP(Tabla2[[#This Row],[DISTRITO SEGÚN DNI]],Hoja1!$A$2:$B$55,2,FALSE),"No")</f>
        <v>ATE</v>
      </c>
      <c r="Y1102" s="10" t="str">
        <f>IF(OR(LOWER(Tabla2[[#This Row],[GENERO]])="masculino", LOWER(Tabla2[[#This Row],[GENERO]])="femenino"),"OK","Corregir")</f>
        <v>OK</v>
      </c>
      <c r="Z1102" s="10" t="str">
        <f>+IF(Tabla2[[#This Row],[Nro. DNI / CE]]="","Corregir",IF(LEN(Tabla2[[#This Row],[Nro. DNI / CE]])&gt;=8,"OK","Corregir"))</f>
        <v>OK</v>
      </c>
      <c r="AA1102" s="10">
        <f>COUNTIF(Tabla2[APELLIDOS Y NOMBRES],Tabla2[[#This Row],[APELLIDOS Y NOMBRES]])</f>
        <v>1</v>
      </c>
      <c r="AB1102" t="str">
        <f ca="1">+IFERROR(IF(Tabla2[[#This Row],[FECHA CESE/BAJA]]="","No Aplica",IF(AND(MONTH(Tabla2[[#This Row],[FECHA CESE/BAJA]])=MONTH(TODAY()-30),YEAR(Tabla2[[#This Row],[FECHA CESE/BAJA]])=YEAR(TODAY())),MONTH(TODAY()-30)&amp;"-"&amp;YEAR(TODAY()),"Borrar")),"No aplica")</f>
        <v>No Aplica</v>
      </c>
      <c r="AC1102" t="str">
        <f ca="1">+IFERROR(IF(Tabla2[[#This Row],[FECHA INICIO DE LABORES EN OBRA]]="","No Aplica",IF(AND(MONTH(Tabla2[[#This Row],[FECHA INICIO DE LABORES EN OBRA]])=MONTH(TODAY()-30),YEAR(Tabla2[[#This Row],[FECHA INICIO DE LABORES EN OBRA]])=YEAR(TODAY())),MONTH(TODAY()-30)&amp;"-"&amp;YEAR(TODAY()),"No Aplica")),"No Aplica")</f>
        <v>8-2023</v>
      </c>
    </row>
    <row r="1103" spans="1:29" x14ac:dyDescent="0.25">
      <c r="A1103" s="2" t="s">
        <v>1863</v>
      </c>
      <c r="B1103" s="3" t="s">
        <v>1864</v>
      </c>
      <c r="C1103" s="3" t="s">
        <v>65</v>
      </c>
      <c r="D1103" s="3" t="s">
        <v>1865</v>
      </c>
      <c r="E1103" s="3" t="s">
        <v>1866</v>
      </c>
      <c r="F1103" s="36">
        <v>25792</v>
      </c>
      <c r="G1103" s="3">
        <v>1</v>
      </c>
      <c r="H1103" s="3" t="s">
        <v>1468</v>
      </c>
      <c r="I1103" s="3" t="s">
        <v>1582</v>
      </c>
      <c r="J1103" s="3" t="s">
        <v>1867</v>
      </c>
      <c r="K1103" s="3" t="s">
        <v>1278</v>
      </c>
      <c r="L1103" s="8" t="s">
        <v>9813</v>
      </c>
      <c r="M1103" s="5"/>
      <c r="N1103" s="13" t="s">
        <v>1489</v>
      </c>
      <c r="O1103" s="5">
        <v>44331</v>
      </c>
      <c r="P1103" s="8">
        <v>3</v>
      </c>
      <c r="Q1103" s="9">
        <v>1</v>
      </c>
      <c r="R1103" s="9" t="str">
        <f>IFERROR(VLOOKUP(Tabla2[[#This Row],[CONTRATISTA PRNCIPAL]],Hoja1!$L$5:$M$9,2,FALSE),"CJV")</f>
        <v>CJV</v>
      </c>
      <c r="S1103" s="9" t="str">
        <f>IF(Tabla2[[#This Row],[EMPRESA]]=Tabla2[[#This Row],[CONTRATISTA PRNCIPAL]],"Principal","Secundaria")</f>
        <v>Secundaria</v>
      </c>
      <c r="T1103" s="10">
        <f>IFERROR(1/COUNTIF(Tabla2[CONTRATISTA PRNCIPAL],Tabla2[[#This Row],[CONTRATISTA PRNCIPAL]]),0)</f>
        <v>5.2910052910052907E-3</v>
      </c>
      <c r="U1103" s="33">
        <f ca="1">IF(((TODAY()-Tabla2[[#This Row],[FECHA NACIMIENTO]])/365)&lt;18,"Corregir", IF(((TODAY()-Tabla2[[#This Row],[FECHA NACIMIENTO]])/365)&gt;80, "Corregir",ROUNDDOWN(((TODAY()-Tabla2[[#This Row],[FECHA NACIMIENTO]])/365),0)))</f>
        <v>53</v>
      </c>
      <c r="V110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103" s="34" t="str">
        <f ca="1">+IF(Tabla2[[#This Row],[Edad]]="Corregir","Corregir","Ok")</f>
        <v>Ok</v>
      </c>
      <c r="X1103" s="10" t="str">
        <f>+IFERROR(VLOOKUP(Tabla2[[#This Row],[DISTRITO SEGÚN DNI]],Hoja1!$A$2:$B$55,2,FALSE),"No")</f>
        <v>No</v>
      </c>
      <c r="Y1103" s="10" t="str">
        <f>IF(OR(LOWER(Tabla2[[#This Row],[GENERO]])="masculino", LOWER(Tabla2[[#This Row],[GENERO]])="femenino"),"OK","Corregir")</f>
        <v>OK</v>
      </c>
      <c r="Z1103" s="10" t="str">
        <f>+IF(Tabla2[[#This Row],[Nro. DNI / CE]]="","Corregir",IF(LEN(Tabla2[[#This Row],[Nro. DNI / CE]])&gt;=8,"OK","Corregir"))</f>
        <v>OK</v>
      </c>
      <c r="AA1103" s="10">
        <f>COUNTIF(Tabla2[APELLIDOS Y NOMBRES],Tabla2[[#This Row],[APELLIDOS Y NOMBRES]])</f>
        <v>1</v>
      </c>
      <c r="AB1103" t="str">
        <f ca="1">+IFERROR(IF(Tabla2[[#This Row],[FECHA CESE/BAJA]]="","No Aplica",IF(AND(MONTH(Tabla2[[#This Row],[FECHA CESE/BAJA]])=MONTH(TODAY()-30),YEAR(Tabla2[[#This Row],[FECHA CESE/BAJA]])=YEAR(TODAY())),MONTH(TODAY()-30)&amp;"-"&amp;YEAR(TODAY()),"Borrar")),"No aplica")</f>
        <v>No Aplica</v>
      </c>
      <c r="AC1103" t="str">
        <f ca="1">+IFERROR(IF(Tabla2[[#This Row],[FECHA INICIO DE LABORES EN OBRA]]="","No Aplica",IF(AND(MONTH(Tabla2[[#This Row],[FECHA INICIO DE LABORES EN OBRA]])=MONTH(TODAY()-30),YEAR(Tabla2[[#This Row],[FECHA INICIO DE LABORES EN OBRA]])=YEAR(TODAY())),MONTH(TODAY()-30)&amp;"-"&amp;YEAR(TODAY()),"No Aplica")),"No Aplica")</f>
        <v>No Aplica</v>
      </c>
    </row>
    <row r="1104" spans="1:29" x14ac:dyDescent="0.25">
      <c r="A1104" s="2">
        <v>20475089244</v>
      </c>
      <c r="B1104" s="3" t="s">
        <v>1868</v>
      </c>
      <c r="C1104" s="3" t="s">
        <v>65</v>
      </c>
      <c r="D1104" s="3" t="s">
        <v>1869</v>
      </c>
      <c r="E1104" s="3" t="s">
        <v>1870</v>
      </c>
      <c r="F1104" s="36">
        <v>27730</v>
      </c>
      <c r="G1104" s="3">
        <v>1</v>
      </c>
      <c r="H1104" s="3" t="s">
        <v>1871</v>
      </c>
      <c r="I1104" s="3" t="s">
        <v>1586</v>
      </c>
      <c r="J1104" s="3" t="s">
        <v>1872</v>
      </c>
      <c r="K1104" s="3" t="s">
        <v>1200</v>
      </c>
      <c r="L1104" s="8" t="s">
        <v>9813</v>
      </c>
      <c r="M1104" s="5"/>
      <c r="N1104" s="13" t="s">
        <v>1489</v>
      </c>
      <c r="O1104" s="5">
        <v>43608</v>
      </c>
      <c r="P1104" s="8">
        <v>3</v>
      </c>
      <c r="Q1104" s="9">
        <v>1</v>
      </c>
      <c r="R1104" s="9" t="str">
        <f>IFERROR(VLOOKUP(Tabla2[[#This Row],[CONTRATISTA PRNCIPAL]],Hoja1!$L$5:$M$9,2,FALSE),"CJV")</f>
        <v>CJV</v>
      </c>
      <c r="S1104" s="9" t="str">
        <f>IF(Tabla2[[#This Row],[EMPRESA]]=Tabla2[[#This Row],[CONTRATISTA PRNCIPAL]],"Principal","Secundaria")</f>
        <v>Secundaria</v>
      </c>
      <c r="T1104" s="10">
        <f>IFERROR(1/COUNTIF(Tabla2[CONTRATISTA PRNCIPAL],Tabla2[[#This Row],[CONTRATISTA PRNCIPAL]]),0)</f>
        <v>5.2910052910052907E-3</v>
      </c>
      <c r="U1104" s="33">
        <f ca="1">IF(((TODAY()-Tabla2[[#This Row],[FECHA NACIMIENTO]])/365)&lt;18,"Corregir", IF(((TODAY()-Tabla2[[#This Row],[FECHA NACIMIENTO]])/365)&gt;80, "Corregir",ROUNDDOWN(((TODAY()-Tabla2[[#This Row],[FECHA NACIMIENTO]])/365),0)))</f>
        <v>47</v>
      </c>
      <c r="V110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104" s="34" t="str">
        <f ca="1">+IF(Tabla2[[#This Row],[Edad]]="Corregir","Corregir","Ok")</f>
        <v>Ok</v>
      </c>
      <c r="X1104" s="10" t="str">
        <f>+IFERROR(VLOOKUP(Tabla2[[#This Row],[DISTRITO SEGÚN DNI]],Hoja1!$A$2:$B$55,2,FALSE),"No")</f>
        <v>No</v>
      </c>
      <c r="Y1104" s="10" t="str">
        <f>IF(OR(LOWER(Tabla2[[#This Row],[GENERO]])="masculino", LOWER(Tabla2[[#This Row],[GENERO]])="femenino"),"OK","Corregir")</f>
        <v>OK</v>
      </c>
      <c r="Z1104" s="10" t="str">
        <f>+IF(Tabla2[[#This Row],[Nro. DNI / CE]]="","Corregir",IF(LEN(Tabla2[[#This Row],[Nro. DNI / CE]])&gt;=8,"OK","Corregir"))</f>
        <v>OK</v>
      </c>
      <c r="AA1104" s="10">
        <f>COUNTIF(Tabla2[APELLIDOS Y NOMBRES],Tabla2[[#This Row],[APELLIDOS Y NOMBRES]])</f>
        <v>1</v>
      </c>
      <c r="AB1104" t="str">
        <f ca="1">+IFERROR(IF(Tabla2[[#This Row],[FECHA CESE/BAJA]]="","No Aplica",IF(AND(MONTH(Tabla2[[#This Row],[FECHA CESE/BAJA]])=MONTH(TODAY()-30),YEAR(Tabla2[[#This Row],[FECHA CESE/BAJA]])=YEAR(TODAY())),MONTH(TODAY()-30)&amp;"-"&amp;YEAR(TODAY()),"Borrar")),"No aplica")</f>
        <v>No Aplica</v>
      </c>
      <c r="AC1104" t="str">
        <f ca="1">+IFERROR(IF(Tabla2[[#This Row],[FECHA INICIO DE LABORES EN OBRA]]="","No Aplica",IF(AND(MONTH(Tabla2[[#This Row],[FECHA INICIO DE LABORES EN OBRA]])=MONTH(TODAY()-30),YEAR(Tabla2[[#This Row],[FECHA INICIO DE LABORES EN OBRA]])=YEAR(TODAY())),MONTH(TODAY()-30)&amp;"-"&amp;YEAR(TODAY()),"No Aplica")),"No Aplica")</f>
        <v>No Aplica</v>
      </c>
    </row>
    <row r="1105" spans="1:29" x14ac:dyDescent="0.25">
      <c r="A1105" s="2">
        <v>20475089244</v>
      </c>
      <c r="B1105" s="3" t="s">
        <v>1868</v>
      </c>
      <c r="C1105" s="3" t="s">
        <v>65</v>
      </c>
      <c r="D1105" s="3" t="s">
        <v>1873</v>
      </c>
      <c r="E1105" s="3" t="s">
        <v>1874</v>
      </c>
      <c r="F1105" s="36">
        <v>30442</v>
      </c>
      <c r="G1105" s="3">
        <v>1</v>
      </c>
      <c r="H1105" s="3" t="s">
        <v>1871</v>
      </c>
      <c r="I1105" s="3" t="s">
        <v>1586</v>
      </c>
      <c r="J1105" s="3" t="s">
        <v>1875</v>
      </c>
      <c r="K1105" s="3" t="s">
        <v>1063</v>
      </c>
      <c r="L1105" s="8" t="s">
        <v>9813</v>
      </c>
      <c r="M1105" s="5"/>
      <c r="N1105" s="13" t="s">
        <v>1489</v>
      </c>
      <c r="O1105" s="5">
        <v>43608</v>
      </c>
      <c r="P1105" s="8">
        <v>3</v>
      </c>
      <c r="Q1105" s="9">
        <v>1</v>
      </c>
      <c r="R1105" s="9" t="str">
        <f>IFERROR(VLOOKUP(Tabla2[[#This Row],[CONTRATISTA PRNCIPAL]],Hoja1!$L$5:$M$9,2,FALSE),"CJV")</f>
        <v>CJV</v>
      </c>
      <c r="S1105" s="9" t="str">
        <f>IF(Tabla2[[#This Row],[EMPRESA]]=Tabla2[[#This Row],[CONTRATISTA PRNCIPAL]],"Principal","Secundaria")</f>
        <v>Secundaria</v>
      </c>
      <c r="T1105" s="10">
        <f>IFERROR(1/COUNTIF(Tabla2[CONTRATISTA PRNCIPAL],Tabla2[[#This Row],[CONTRATISTA PRNCIPAL]]),0)</f>
        <v>5.2910052910052907E-3</v>
      </c>
      <c r="U1105" s="33">
        <f ca="1">IF(((TODAY()-Tabla2[[#This Row],[FECHA NACIMIENTO]])/365)&lt;18,"Corregir", IF(((TODAY()-Tabla2[[#This Row],[FECHA NACIMIENTO]])/365)&gt;80, "Corregir",ROUNDDOWN(((TODAY()-Tabla2[[#This Row],[FECHA NACIMIENTO]])/365),0)))</f>
        <v>40</v>
      </c>
      <c r="V110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105" s="34" t="str">
        <f ca="1">+IF(Tabla2[[#This Row],[Edad]]="Corregir","Corregir","Ok")</f>
        <v>Ok</v>
      </c>
      <c r="X1105" s="10" t="str">
        <f>+IFERROR(VLOOKUP(Tabla2[[#This Row],[DISTRITO SEGÚN DNI]],Hoja1!$A$2:$B$55,2,FALSE),"No")</f>
        <v>No</v>
      </c>
      <c r="Y1105" s="10" t="str">
        <f>IF(OR(LOWER(Tabla2[[#This Row],[GENERO]])="masculino", LOWER(Tabla2[[#This Row],[GENERO]])="femenino"),"OK","Corregir")</f>
        <v>OK</v>
      </c>
      <c r="Z1105" s="10" t="str">
        <f>+IF(Tabla2[[#This Row],[Nro. DNI / CE]]="","Corregir",IF(LEN(Tabla2[[#This Row],[Nro. DNI / CE]])&gt;=8,"OK","Corregir"))</f>
        <v>OK</v>
      </c>
      <c r="AA1105" s="10">
        <f>COUNTIF(Tabla2[APELLIDOS Y NOMBRES],Tabla2[[#This Row],[APELLIDOS Y NOMBRES]])</f>
        <v>1</v>
      </c>
      <c r="AB1105" t="str">
        <f ca="1">+IFERROR(IF(Tabla2[[#This Row],[FECHA CESE/BAJA]]="","No Aplica",IF(AND(MONTH(Tabla2[[#This Row],[FECHA CESE/BAJA]])=MONTH(TODAY()-30),YEAR(Tabla2[[#This Row],[FECHA CESE/BAJA]])=YEAR(TODAY())),MONTH(TODAY()-30)&amp;"-"&amp;YEAR(TODAY()),"Borrar")),"No aplica")</f>
        <v>No Aplica</v>
      </c>
      <c r="AC1105" t="str">
        <f ca="1">+IFERROR(IF(Tabla2[[#This Row],[FECHA INICIO DE LABORES EN OBRA]]="","No Aplica",IF(AND(MONTH(Tabla2[[#This Row],[FECHA INICIO DE LABORES EN OBRA]])=MONTH(TODAY()-30),YEAR(Tabla2[[#This Row],[FECHA INICIO DE LABORES EN OBRA]])=YEAR(TODAY())),MONTH(TODAY()-30)&amp;"-"&amp;YEAR(TODAY()),"No Aplica")),"No Aplica")</f>
        <v>No Aplica</v>
      </c>
    </row>
    <row r="1106" spans="1:29" x14ac:dyDescent="0.25">
      <c r="A1106" s="2">
        <v>20475089244</v>
      </c>
      <c r="B1106" s="3" t="s">
        <v>1868</v>
      </c>
      <c r="C1106" s="3" t="s">
        <v>65</v>
      </c>
      <c r="D1106" s="3" t="s">
        <v>1876</v>
      </c>
      <c r="E1106" s="3" t="s">
        <v>1877</v>
      </c>
      <c r="F1106" s="36">
        <v>28722</v>
      </c>
      <c r="G1106" s="3">
        <v>1</v>
      </c>
      <c r="H1106" s="3" t="s">
        <v>1871</v>
      </c>
      <c r="I1106" s="3" t="s">
        <v>1586</v>
      </c>
      <c r="J1106" s="3" t="s">
        <v>1595</v>
      </c>
      <c r="K1106" s="3" t="s">
        <v>1077</v>
      </c>
      <c r="L1106" s="8" t="s">
        <v>9813</v>
      </c>
      <c r="M1106" s="5"/>
      <c r="N1106" s="13" t="s">
        <v>1489</v>
      </c>
      <c r="O1106" s="5">
        <v>44419</v>
      </c>
      <c r="P1106" s="8">
        <v>3</v>
      </c>
      <c r="Q1106" s="9">
        <v>1</v>
      </c>
      <c r="R1106" s="9" t="str">
        <f>IFERROR(VLOOKUP(Tabla2[[#This Row],[CONTRATISTA PRNCIPAL]],Hoja1!$L$5:$M$9,2,FALSE),"CJV")</f>
        <v>CJV</v>
      </c>
      <c r="S1106" s="9" t="str">
        <f>IF(Tabla2[[#This Row],[EMPRESA]]=Tabla2[[#This Row],[CONTRATISTA PRNCIPAL]],"Principal","Secundaria")</f>
        <v>Secundaria</v>
      </c>
      <c r="T1106" s="10">
        <f>IFERROR(1/COUNTIF(Tabla2[CONTRATISTA PRNCIPAL],Tabla2[[#This Row],[CONTRATISTA PRNCIPAL]]),0)</f>
        <v>5.2910052910052907E-3</v>
      </c>
      <c r="U1106" s="33">
        <f ca="1">IF(((TODAY()-Tabla2[[#This Row],[FECHA NACIMIENTO]])/365)&lt;18,"Corregir", IF(((TODAY()-Tabla2[[#This Row],[FECHA NACIMIENTO]])/365)&gt;80, "Corregir",ROUNDDOWN(((TODAY()-Tabla2[[#This Row],[FECHA NACIMIENTO]])/365),0)))</f>
        <v>45</v>
      </c>
      <c r="V110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106" s="34" t="str">
        <f ca="1">+IF(Tabla2[[#This Row],[Edad]]="Corregir","Corregir","Ok")</f>
        <v>Ok</v>
      </c>
      <c r="X1106" s="10" t="str">
        <f>+IFERROR(VLOOKUP(Tabla2[[#This Row],[DISTRITO SEGÚN DNI]],Hoja1!$A$2:$B$55,2,FALSE),"No")</f>
        <v>No</v>
      </c>
      <c r="Y1106" s="10" t="str">
        <f>IF(OR(LOWER(Tabla2[[#This Row],[GENERO]])="masculino", LOWER(Tabla2[[#This Row],[GENERO]])="femenino"),"OK","Corregir")</f>
        <v>OK</v>
      </c>
      <c r="Z1106" s="10" t="str">
        <f>+IF(Tabla2[[#This Row],[Nro. DNI / CE]]="","Corregir",IF(LEN(Tabla2[[#This Row],[Nro. DNI / CE]])&gt;=8,"OK","Corregir"))</f>
        <v>OK</v>
      </c>
      <c r="AA1106" s="10">
        <f>COUNTIF(Tabla2[APELLIDOS Y NOMBRES],Tabla2[[#This Row],[APELLIDOS Y NOMBRES]])</f>
        <v>1</v>
      </c>
      <c r="AB1106" t="str">
        <f ca="1">+IFERROR(IF(Tabla2[[#This Row],[FECHA CESE/BAJA]]="","No Aplica",IF(AND(MONTH(Tabla2[[#This Row],[FECHA CESE/BAJA]])=MONTH(TODAY()-30),YEAR(Tabla2[[#This Row],[FECHA CESE/BAJA]])=YEAR(TODAY())),MONTH(TODAY()-30)&amp;"-"&amp;YEAR(TODAY()),"Borrar")),"No aplica")</f>
        <v>No Aplica</v>
      </c>
      <c r="AC1106" t="str">
        <f ca="1">+IFERROR(IF(Tabla2[[#This Row],[FECHA INICIO DE LABORES EN OBRA]]="","No Aplica",IF(AND(MONTH(Tabla2[[#This Row],[FECHA INICIO DE LABORES EN OBRA]])=MONTH(TODAY()-30),YEAR(Tabla2[[#This Row],[FECHA INICIO DE LABORES EN OBRA]])=YEAR(TODAY())),MONTH(TODAY()-30)&amp;"-"&amp;YEAR(TODAY()),"No Aplica")),"No Aplica")</f>
        <v>No Aplica</v>
      </c>
    </row>
    <row r="1107" spans="1:29" x14ac:dyDescent="0.25">
      <c r="A1107" s="2">
        <v>20475089244</v>
      </c>
      <c r="B1107" s="3" t="s">
        <v>1868</v>
      </c>
      <c r="C1107" s="3" t="s">
        <v>65</v>
      </c>
      <c r="D1107" s="3" t="s">
        <v>863</v>
      </c>
      <c r="E1107" s="3" t="s">
        <v>864</v>
      </c>
      <c r="F1107" s="36">
        <v>30519</v>
      </c>
      <c r="G1107" s="3">
        <v>1</v>
      </c>
      <c r="H1107" s="3" t="s">
        <v>1871</v>
      </c>
      <c r="I1107" s="3" t="s">
        <v>1586</v>
      </c>
      <c r="J1107" s="3" t="s">
        <v>1878</v>
      </c>
      <c r="K1107" s="3" t="s">
        <v>93</v>
      </c>
      <c r="L1107" s="8" t="s">
        <v>9813</v>
      </c>
      <c r="M1107" s="5"/>
      <c r="N1107" s="13" t="s">
        <v>1489</v>
      </c>
      <c r="O1107" s="5">
        <v>44419</v>
      </c>
      <c r="P1107" s="8">
        <v>3</v>
      </c>
      <c r="Q1107" s="9">
        <v>1</v>
      </c>
      <c r="R1107" s="9" t="str">
        <f>IFERROR(VLOOKUP(Tabla2[[#This Row],[CONTRATISTA PRNCIPAL]],Hoja1!$L$5:$M$9,2,FALSE),"CJV")</f>
        <v>CJV</v>
      </c>
      <c r="S1107" s="9" t="str">
        <f>IF(Tabla2[[#This Row],[EMPRESA]]=Tabla2[[#This Row],[CONTRATISTA PRNCIPAL]],"Principal","Secundaria")</f>
        <v>Secundaria</v>
      </c>
      <c r="T1107" s="10">
        <f>IFERROR(1/COUNTIF(Tabla2[CONTRATISTA PRNCIPAL],Tabla2[[#This Row],[CONTRATISTA PRNCIPAL]]),0)</f>
        <v>5.2910052910052907E-3</v>
      </c>
      <c r="U1107" s="33">
        <f ca="1">IF(((TODAY()-Tabla2[[#This Row],[FECHA NACIMIENTO]])/365)&lt;18,"Corregir", IF(((TODAY()-Tabla2[[#This Row],[FECHA NACIMIENTO]])/365)&gt;80, "Corregir",ROUNDDOWN(((TODAY()-Tabla2[[#This Row],[FECHA NACIMIENTO]])/365),0)))</f>
        <v>40</v>
      </c>
      <c r="V110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107" s="34" t="str">
        <f ca="1">+IF(Tabla2[[#This Row],[Edad]]="Corregir","Corregir","Ok")</f>
        <v>Ok</v>
      </c>
      <c r="X1107" s="10" t="str">
        <f>+IFERROR(VLOOKUP(Tabla2[[#This Row],[DISTRITO SEGÚN DNI]],Hoja1!$A$2:$B$55,2,FALSE),"No")</f>
        <v>ATE</v>
      </c>
      <c r="Y1107" s="10" t="str">
        <f>IF(OR(LOWER(Tabla2[[#This Row],[GENERO]])="masculino", LOWER(Tabla2[[#This Row],[GENERO]])="femenino"),"OK","Corregir")</f>
        <v>OK</v>
      </c>
      <c r="Z1107" s="10" t="str">
        <f>+IF(Tabla2[[#This Row],[Nro. DNI / CE]]="","Corregir",IF(LEN(Tabla2[[#This Row],[Nro. DNI / CE]])&gt;=8,"OK","Corregir"))</f>
        <v>OK</v>
      </c>
      <c r="AA1107" s="10">
        <f>COUNTIF(Tabla2[APELLIDOS Y NOMBRES],Tabla2[[#This Row],[APELLIDOS Y NOMBRES]])</f>
        <v>1</v>
      </c>
      <c r="AB1107" t="str">
        <f ca="1">+IFERROR(IF(Tabla2[[#This Row],[FECHA CESE/BAJA]]="","No Aplica",IF(AND(MONTH(Tabla2[[#This Row],[FECHA CESE/BAJA]])=MONTH(TODAY()-30),YEAR(Tabla2[[#This Row],[FECHA CESE/BAJA]])=YEAR(TODAY())),MONTH(TODAY()-30)&amp;"-"&amp;YEAR(TODAY()),"Borrar")),"No aplica")</f>
        <v>No Aplica</v>
      </c>
      <c r="AC1107" t="str">
        <f ca="1">+IFERROR(IF(Tabla2[[#This Row],[FECHA INICIO DE LABORES EN OBRA]]="","No Aplica",IF(AND(MONTH(Tabla2[[#This Row],[FECHA INICIO DE LABORES EN OBRA]])=MONTH(TODAY()-30),YEAR(Tabla2[[#This Row],[FECHA INICIO DE LABORES EN OBRA]])=YEAR(TODAY())),MONTH(TODAY()-30)&amp;"-"&amp;YEAR(TODAY()),"No Aplica")),"No Aplica")</f>
        <v>No Aplica</v>
      </c>
    </row>
    <row r="1108" spans="1:29" x14ac:dyDescent="0.25">
      <c r="A1108" s="2">
        <v>20556570681</v>
      </c>
      <c r="B1108" s="3" t="s">
        <v>1596</v>
      </c>
      <c r="C1108" s="3" t="s">
        <v>65</v>
      </c>
      <c r="D1108" s="3" t="s">
        <v>1879</v>
      </c>
      <c r="E1108" s="3" t="s">
        <v>1880</v>
      </c>
      <c r="F1108" s="36">
        <v>28996</v>
      </c>
      <c r="G1108" s="3">
        <v>1</v>
      </c>
      <c r="H1108" s="3" t="s">
        <v>1881</v>
      </c>
      <c r="I1108" s="3" t="s">
        <v>1582</v>
      </c>
      <c r="J1108" s="3" t="s">
        <v>1882</v>
      </c>
      <c r="K1108" s="3" t="s">
        <v>1360</v>
      </c>
      <c r="L1108" s="8" t="s">
        <v>9813</v>
      </c>
      <c r="M1108" s="5"/>
      <c r="N1108" s="13" t="s">
        <v>1627</v>
      </c>
      <c r="O1108" s="5">
        <v>43556</v>
      </c>
      <c r="P1108" s="8">
        <v>1</v>
      </c>
      <c r="Q1108" s="9">
        <v>3</v>
      </c>
      <c r="R1108" s="9" t="str">
        <f>IFERROR(VLOOKUP(Tabla2[[#This Row],[CONTRATISTA PRNCIPAL]],Hoja1!$L$5:$M$9,2,FALSE),"CJV")</f>
        <v>CJV</v>
      </c>
      <c r="S1108" s="9" t="str">
        <f>IF(Tabla2[[#This Row],[EMPRESA]]=Tabla2[[#This Row],[CONTRATISTA PRNCIPAL]],"Principal","Secundaria")</f>
        <v>Secundaria</v>
      </c>
      <c r="T1108" s="10">
        <f>IFERROR(1/COUNTIF(Tabla2[CONTRATISTA PRNCIPAL],Tabla2[[#This Row],[CONTRATISTA PRNCIPAL]]),0)</f>
        <v>5.2910052910052907E-3</v>
      </c>
      <c r="U1108" s="33">
        <f ca="1">IF(((TODAY()-Tabla2[[#This Row],[FECHA NACIMIENTO]])/365)&lt;18,"Corregir", IF(((TODAY()-Tabla2[[#This Row],[FECHA NACIMIENTO]])/365)&gt;80, "Corregir",ROUNDDOWN(((TODAY()-Tabla2[[#This Row],[FECHA NACIMIENTO]])/365),0)))</f>
        <v>44</v>
      </c>
      <c r="V110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108" s="34" t="str">
        <f ca="1">+IF(Tabla2[[#This Row],[Edad]]="Corregir","Corregir","Ok")</f>
        <v>Ok</v>
      </c>
      <c r="X1108" s="10" t="str">
        <f>+IFERROR(VLOOKUP(Tabla2[[#This Row],[DISTRITO SEGÚN DNI]],Hoja1!$A$2:$B$55,2,FALSE),"No")</f>
        <v>No</v>
      </c>
      <c r="Y1108" s="10" t="str">
        <f>IF(OR(LOWER(Tabla2[[#This Row],[GENERO]])="masculino", LOWER(Tabla2[[#This Row],[GENERO]])="femenino"),"OK","Corregir")</f>
        <v>OK</v>
      </c>
      <c r="Z1108" s="10" t="str">
        <f>+IF(Tabla2[[#This Row],[Nro. DNI / CE]]="","Corregir",IF(LEN(Tabla2[[#This Row],[Nro. DNI / CE]])&gt;=8,"OK","Corregir"))</f>
        <v>OK</v>
      </c>
      <c r="AA1108" s="10">
        <f>COUNTIF(Tabla2[APELLIDOS Y NOMBRES],Tabla2[[#This Row],[APELLIDOS Y NOMBRES]])</f>
        <v>1</v>
      </c>
      <c r="AB1108" t="str">
        <f ca="1">+IFERROR(IF(Tabla2[[#This Row],[FECHA CESE/BAJA]]="","No Aplica",IF(AND(MONTH(Tabla2[[#This Row],[FECHA CESE/BAJA]])=MONTH(TODAY()-30),YEAR(Tabla2[[#This Row],[FECHA CESE/BAJA]])=YEAR(TODAY())),MONTH(TODAY()-30)&amp;"-"&amp;YEAR(TODAY()),"Borrar")),"No aplica")</f>
        <v>No Aplica</v>
      </c>
      <c r="AC1108" t="str">
        <f ca="1">+IFERROR(IF(Tabla2[[#This Row],[FECHA INICIO DE LABORES EN OBRA]]="","No Aplica",IF(AND(MONTH(Tabla2[[#This Row],[FECHA INICIO DE LABORES EN OBRA]])=MONTH(TODAY()-30),YEAR(Tabla2[[#This Row],[FECHA INICIO DE LABORES EN OBRA]])=YEAR(TODAY())),MONTH(TODAY()-30)&amp;"-"&amp;YEAR(TODAY()),"No Aplica")),"No Aplica")</f>
        <v>No Aplica</v>
      </c>
    </row>
    <row r="1109" spans="1:29" x14ac:dyDescent="0.25">
      <c r="A1109" s="2">
        <v>20556570681</v>
      </c>
      <c r="B1109" s="3" t="s">
        <v>65</v>
      </c>
      <c r="C1109" s="3" t="s">
        <v>65</v>
      </c>
      <c r="D1109" s="3" t="s">
        <v>865</v>
      </c>
      <c r="E1109" s="3" t="s">
        <v>866</v>
      </c>
      <c r="F1109" s="36">
        <v>32021</v>
      </c>
      <c r="G1109" s="3">
        <v>1</v>
      </c>
      <c r="H1109" s="3" t="s">
        <v>1883</v>
      </c>
      <c r="I1109" s="3" t="s">
        <v>1582</v>
      </c>
      <c r="J1109" s="3" t="s">
        <v>1884</v>
      </c>
      <c r="K1109" s="3" t="s">
        <v>93</v>
      </c>
      <c r="L1109" s="8" t="s">
        <v>9818</v>
      </c>
      <c r="M1109" s="5"/>
      <c r="N1109" s="13" t="s">
        <v>1627</v>
      </c>
      <c r="O1109" s="5">
        <v>44280</v>
      </c>
      <c r="P1109" s="8">
        <v>1</v>
      </c>
      <c r="Q1109" s="9">
        <v>1</v>
      </c>
      <c r="R1109" s="9" t="str">
        <f>IFERROR(VLOOKUP(Tabla2[[#This Row],[CONTRATISTA PRNCIPAL]],Hoja1!$L$5:$M$9,2,FALSE),"CJV")</f>
        <v>CJV</v>
      </c>
      <c r="S1109" s="9" t="str">
        <f>IF(Tabla2[[#This Row],[EMPRESA]]=Tabla2[[#This Row],[CONTRATISTA PRNCIPAL]],"Principal","Secundaria")</f>
        <v>Principal</v>
      </c>
      <c r="T1109" s="10">
        <f>IFERROR(1/COUNTIF(Tabla2[CONTRATISTA PRNCIPAL],Tabla2[[#This Row],[CONTRATISTA PRNCIPAL]]),0)</f>
        <v>5.2910052910052907E-3</v>
      </c>
      <c r="U1109" s="33">
        <f ca="1">IF(((TODAY()-Tabla2[[#This Row],[FECHA NACIMIENTO]])/365)&lt;18,"Corregir", IF(((TODAY()-Tabla2[[#This Row],[FECHA NACIMIENTO]])/365)&gt;80, "Corregir",ROUNDDOWN(((TODAY()-Tabla2[[#This Row],[FECHA NACIMIENTO]])/365),0)))</f>
        <v>36</v>
      </c>
      <c r="V110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109" s="34" t="str">
        <f ca="1">+IF(Tabla2[[#This Row],[Edad]]="Corregir","Corregir","Ok")</f>
        <v>Ok</v>
      </c>
      <c r="X1109" s="10" t="str">
        <f>+IFERROR(VLOOKUP(Tabla2[[#This Row],[DISTRITO SEGÚN DNI]],Hoja1!$A$2:$B$55,2,FALSE),"No")</f>
        <v>ATE</v>
      </c>
      <c r="Y1109" s="10" t="str">
        <f>IF(OR(LOWER(Tabla2[[#This Row],[GENERO]])="masculino", LOWER(Tabla2[[#This Row],[GENERO]])="femenino"),"OK","Corregir")</f>
        <v>OK</v>
      </c>
      <c r="Z1109" s="10" t="str">
        <f>+IF(Tabla2[[#This Row],[Nro. DNI / CE]]="","Corregir",IF(LEN(Tabla2[[#This Row],[Nro. DNI / CE]])&gt;=8,"OK","Corregir"))</f>
        <v>OK</v>
      </c>
      <c r="AA1109" s="10">
        <f>COUNTIF(Tabla2[APELLIDOS Y NOMBRES],Tabla2[[#This Row],[APELLIDOS Y NOMBRES]])</f>
        <v>1</v>
      </c>
      <c r="AB1109" t="str">
        <f ca="1">+IFERROR(IF(Tabla2[[#This Row],[FECHA CESE/BAJA]]="","No Aplica",IF(AND(MONTH(Tabla2[[#This Row],[FECHA CESE/BAJA]])=MONTH(TODAY()-30),YEAR(Tabla2[[#This Row],[FECHA CESE/BAJA]])=YEAR(TODAY())),MONTH(TODAY()-30)&amp;"-"&amp;YEAR(TODAY()),"Borrar")),"No aplica")</f>
        <v>No Aplica</v>
      </c>
      <c r="AC1109" t="str">
        <f ca="1">+IFERROR(IF(Tabla2[[#This Row],[FECHA INICIO DE LABORES EN OBRA]]="","No Aplica",IF(AND(MONTH(Tabla2[[#This Row],[FECHA INICIO DE LABORES EN OBRA]])=MONTH(TODAY()-30),YEAR(Tabla2[[#This Row],[FECHA INICIO DE LABORES EN OBRA]])=YEAR(TODAY())),MONTH(TODAY()-30)&amp;"-"&amp;YEAR(TODAY()),"No Aplica")),"No Aplica")</f>
        <v>No Aplica</v>
      </c>
    </row>
    <row r="1110" spans="1:29" x14ac:dyDescent="0.25">
      <c r="A1110" s="2">
        <v>20556570681</v>
      </c>
      <c r="B1110" s="3" t="s">
        <v>1596</v>
      </c>
      <c r="C1110" s="3" t="s">
        <v>65</v>
      </c>
      <c r="D1110" s="3" t="s">
        <v>1885</v>
      </c>
      <c r="E1110" s="3" t="s">
        <v>1886</v>
      </c>
      <c r="F1110" s="36">
        <v>33597</v>
      </c>
      <c r="G1110" s="3">
        <v>1</v>
      </c>
      <c r="H1110" s="3" t="s">
        <v>1887</v>
      </c>
      <c r="I1110" s="3" t="s">
        <v>1582</v>
      </c>
      <c r="J1110" s="3" t="s">
        <v>1888</v>
      </c>
      <c r="K1110" s="3" t="s">
        <v>1077</v>
      </c>
      <c r="L1110" s="8" t="s">
        <v>9813</v>
      </c>
      <c r="M1110" s="5"/>
      <c r="N1110" s="13" t="s">
        <v>1489</v>
      </c>
      <c r="O1110" s="5">
        <v>44315</v>
      </c>
      <c r="P1110" s="8">
        <v>1</v>
      </c>
      <c r="Q1110" s="9">
        <v>1</v>
      </c>
      <c r="R1110" s="9" t="str">
        <f>IFERROR(VLOOKUP(Tabla2[[#This Row],[CONTRATISTA PRNCIPAL]],Hoja1!$L$5:$M$9,2,FALSE),"CJV")</f>
        <v>CJV</v>
      </c>
      <c r="S1110" s="9" t="str">
        <f>IF(Tabla2[[#This Row],[EMPRESA]]=Tabla2[[#This Row],[CONTRATISTA PRNCIPAL]],"Principal","Secundaria")</f>
        <v>Secundaria</v>
      </c>
      <c r="T1110" s="10">
        <f>IFERROR(1/COUNTIF(Tabla2[CONTRATISTA PRNCIPAL],Tabla2[[#This Row],[CONTRATISTA PRNCIPAL]]),0)</f>
        <v>5.2910052910052907E-3</v>
      </c>
      <c r="U1110" s="33">
        <f ca="1">IF(((TODAY()-Tabla2[[#This Row],[FECHA NACIMIENTO]])/365)&lt;18,"Corregir", IF(((TODAY()-Tabla2[[#This Row],[FECHA NACIMIENTO]])/365)&gt;80, "Corregir",ROUNDDOWN(((TODAY()-Tabla2[[#This Row],[FECHA NACIMIENTO]])/365),0)))</f>
        <v>31</v>
      </c>
      <c r="V111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110" s="34" t="str">
        <f ca="1">+IF(Tabla2[[#This Row],[Edad]]="Corregir","Corregir","Ok")</f>
        <v>Ok</v>
      </c>
      <c r="X1110" s="10" t="str">
        <f>+IFERROR(VLOOKUP(Tabla2[[#This Row],[DISTRITO SEGÚN DNI]],Hoja1!$A$2:$B$55,2,FALSE),"No")</f>
        <v>No</v>
      </c>
      <c r="Y1110" s="10" t="str">
        <f>IF(OR(LOWER(Tabla2[[#This Row],[GENERO]])="masculino", LOWER(Tabla2[[#This Row],[GENERO]])="femenino"),"OK","Corregir")</f>
        <v>OK</v>
      </c>
      <c r="Z1110" s="10" t="str">
        <f>+IF(Tabla2[[#This Row],[Nro. DNI / CE]]="","Corregir",IF(LEN(Tabla2[[#This Row],[Nro. DNI / CE]])&gt;=8,"OK","Corregir"))</f>
        <v>OK</v>
      </c>
      <c r="AA1110" s="10">
        <f>COUNTIF(Tabla2[APELLIDOS Y NOMBRES],Tabla2[[#This Row],[APELLIDOS Y NOMBRES]])</f>
        <v>1</v>
      </c>
      <c r="AB1110" t="str">
        <f ca="1">+IFERROR(IF(Tabla2[[#This Row],[FECHA CESE/BAJA]]="","No Aplica",IF(AND(MONTH(Tabla2[[#This Row],[FECHA CESE/BAJA]])=MONTH(TODAY()-30),YEAR(Tabla2[[#This Row],[FECHA CESE/BAJA]])=YEAR(TODAY())),MONTH(TODAY()-30)&amp;"-"&amp;YEAR(TODAY()),"Borrar")),"No aplica")</f>
        <v>No Aplica</v>
      </c>
      <c r="AC1110" t="str">
        <f ca="1">+IFERROR(IF(Tabla2[[#This Row],[FECHA INICIO DE LABORES EN OBRA]]="","No Aplica",IF(AND(MONTH(Tabla2[[#This Row],[FECHA INICIO DE LABORES EN OBRA]])=MONTH(TODAY()-30),YEAR(Tabla2[[#This Row],[FECHA INICIO DE LABORES EN OBRA]])=YEAR(TODAY())),MONTH(TODAY()-30)&amp;"-"&amp;YEAR(TODAY()),"No Aplica")),"No Aplica")</f>
        <v>No Aplica</v>
      </c>
    </row>
    <row r="1111" spans="1:29" x14ac:dyDescent="0.25">
      <c r="A1111" s="2">
        <v>20556570681</v>
      </c>
      <c r="B1111" s="3" t="s">
        <v>1596</v>
      </c>
      <c r="C1111" s="3" t="s">
        <v>65</v>
      </c>
      <c r="D1111" s="3" t="s">
        <v>1889</v>
      </c>
      <c r="E1111" s="3" t="s">
        <v>1890</v>
      </c>
      <c r="F1111" s="36">
        <v>34722</v>
      </c>
      <c r="G1111" s="3">
        <v>1</v>
      </c>
      <c r="H1111" s="3" t="s">
        <v>1891</v>
      </c>
      <c r="I1111" s="3" t="s">
        <v>1586</v>
      </c>
      <c r="J1111" s="3" t="s">
        <v>1892</v>
      </c>
      <c r="K1111" s="3" t="s">
        <v>1077</v>
      </c>
      <c r="L1111" s="8" t="s">
        <v>9813</v>
      </c>
      <c r="M1111" s="5"/>
      <c r="N1111" s="13" t="s">
        <v>1489</v>
      </c>
      <c r="O1111" s="5">
        <v>44895</v>
      </c>
      <c r="P1111" s="8">
        <v>1</v>
      </c>
      <c r="Q1111" s="9">
        <v>1</v>
      </c>
      <c r="R1111" s="9" t="str">
        <f>IFERROR(VLOOKUP(Tabla2[[#This Row],[CONTRATISTA PRNCIPAL]],Hoja1!$L$5:$M$9,2,FALSE),"CJV")</f>
        <v>CJV</v>
      </c>
      <c r="S1111" s="9" t="str">
        <f>IF(Tabla2[[#This Row],[EMPRESA]]=Tabla2[[#This Row],[CONTRATISTA PRNCIPAL]],"Principal","Secundaria")</f>
        <v>Secundaria</v>
      </c>
      <c r="T1111" s="10">
        <f>IFERROR(1/COUNTIF(Tabla2[CONTRATISTA PRNCIPAL],Tabla2[[#This Row],[CONTRATISTA PRNCIPAL]]),0)</f>
        <v>5.2910052910052907E-3</v>
      </c>
      <c r="U1111" s="33">
        <f ca="1">IF(((TODAY()-Tabla2[[#This Row],[FECHA NACIMIENTO]])/365)&lt;18,"Corregir", IF(((TODAY()-Tabla2[[#This Row],[FECHA NACIMIENTO]])/365)&gt;80, "Corregir",ROUNDDOWN(((TODAY()-Tabla2[[#This Row],[FECHA NACIMIENTO]])/365),0)))</f>
        <v>28</v>
      </c>
      <c r="V111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111" s="34" t="str">
        <f ca="1">+IF(Tabla2[[#This Row],[Edad]]="Corregir","Corregir","Ok")</f>
        <v>Ok</v>
      </c>
      <c r="X1111" s="10" t="str">
        <f>+IFERROR(VLOOKUP(Tabla2[[#This Row],[DISTRITO SEGÚN DNI]],Hoja1!$A$2:$B$55,2,FALSE),"No")</f>
        <v>No</v>
      </c>
      <c r="Y1111" s="10" t="str">
        <f>IF(OR(LOWER(Tabla2[[#This Row],[GENERO]])="masculino", LOWER(Tabla2[[#This Row],[GENERO]])="femenino"),"OK","Corregir")</f>
        <v>OK</v>
      </c>
      <c r="Z1111" s="10" t="str">
        <f>+IF(Tabla2[[#This Row],[Nro. DNI / CE]]="","Corregir",IF(LEN(Tabla2[[#This Row],[Nro. DNI / CE]])&gt;=8,"OK","Corregir"))</f>
        <v>OK</v>
      </c>
      <c r="AA1111" s="10">
        <f>COUNTIF(Tabla2[APELLIDOS Y NOMBRES],Tabla2[[#This Row],[APELLIDOS Y NOMBRES]])</f>
        <v>1</v>
      </c>
      <c r="AB1111" t="str">
        <f ca="1">+IFERROR(IF(Tabla2[[#This Row],[FECHA CESE/BAJA]]="","No Aplica",IF(AND(MONTH(Tabla2[[#This Row],[FECHA CESE/BAJA]])=MONTH(TODAY()-30),YEAR(Tabla2[[#This Row],[FECHA CESE/BAJA]])=YEAR(TODAY())),MONTH(TODAY()-30)&amp;"-"&amp;YEAR(TODAY()),"Borrar")),"No aplica")</f>
        <v>No Aplica</v>
      </c>
      <c r="AC1111" t="str">
        <f ca="1">+IFERROR(IF(Tabla2[[#This Row],[FECHA INICIO DE LABORES EN OBRA]]="","No Aplica",IF(AND(MONTH(Tabla2[[#This Row],[FECHA INICIO DE LABORES EN OBRA]])=MONTH(TODAY()-30),YEAR(Tabla2[[#This Row],[FECHA INICIO DE LABORES EN OBRA]])=YEAR(TODAY())),MONTH(TODAY()-30)&amp;"-"&amp;YEAR(TODAY()),"No Aplica")),"No Aplica")</f>
        <v>No Aplica</v>
      </c>
    </row>
    <row r="1112" spans="1:29" x14ac:dyDescent="0.25">
      <c r="A1112" s="2">
        <v>20603639520</v>
      </c>
      <c r="B1112" s="3" t="s">
        <v>65</v>
      </c>
      <c r="C1112" s="3" t="s">
        <v>65</v>
      </c>
      <c r="D1112" s="3" t="s">
        <v>1893</v>
      </c>
      <c r="E1112" s="3" t="s">
        <v>1894</v>
      </c>
      <c r="F1112" s="36">
        <v>34383</v>
      </c>
      <c r="G1112" s="3">
        <v>2</v>
      </c>
      <c r="H1112" s="3" t="s">
        <v>1895</v>
      </c>
      <c r="I1112" s="3" t="s">
        <v>1631</v>
      </c>
      <c r="J1112" s="3" t="s">
        <v>1896</v>
      </c>
      <c r="K1112" s="3" t="s">
        <v>1897</v>
      </c>
      <c r="L1112" s="8" t="s">
        <v>9813</v>
      </c>
      <c r="M1112" s="5"/>
      <c r="N1112" s="13" t="s">
        <v>1489</v>
      </c>
      <c r="O1112" s="5">
        <v>44928</v>
      </c>
      <c r="P1112" s="8">
        <v>1</v>
      </c>
      <c r="Q1112" s="9">
        <v>4</v>
      </c>
      <c r="R1112" s="9" t="str">
        <f>IFERROR(VLOOKUP(Tabla2[[#This Row],[CONTRATISTA PRNCIPAL]],Hoja1!$L$5:$M$9,2,FALSE),"CJV")</f>
        <v>CJV</v>
      </c>
      <c r="S1112" s="9" t="str">
        <f>IF(Tabla2[[#This Row],[EMPRESA]]=Tabla2[[#This Row],[CONTRATISTA PRNCIPAL]],"Principal","Secundaria")</f>
        <v>Principal</v>
      </c>
      <c r="T1112" s="10">
        <f>IFERROR(1/COUNTIF(Tabla2[CONTRATISTA PRNCIPAL],Tabla2[[#This Row],[CONTRATISTA PRNCIPAL]]),0)</f>
        <v>5.2910052910052907E-3</v>
      </c>
      <c r="U1112" s="33">
        <f ca="1">IF(((TODAY()-Tabla2[[#This Row],[FECHA NACIMIENTO]])/365)&lt;18,"Corregir", IF(((TODAY()-Tabla2[[#This Row],[FECHA NACIMIENTO]])/365)&gt;80, "Corregir",ROUNDDOWN(((TODAY()-Tabla2[[#This Row],[FECHA NACIMIENTO]])/365),0)))</f>
        <v>29</v>
      </c>
      <c r="V111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112" s="34" t="str">
        <f ca="1">+IF(Tabla2[[#This Row],[Edad]]="Corregir","Corregir","Ok")</f>
        <v>Ok</v>
      </c>
      <c r="X1112" s="10" t="str">
        <f>+IFERROR(VLOOKUP(Tabla2[[#This Row],[DISTRITO SEGÚN DNI]],Hoja1!$A$2:$B$55,2,FALSE),"No")</f>
        <v>No</v>
      </c>
      <c r="Y1112" s="10" t="str">
        <f>IF(OR(LOWER(Tabla2[[#This Row],[GENERO]])="masculino", LOWER(Tabla2[[#This Row],[GENERO]])="femenino"),"OK","Corregir")</f>
        <v>OK</v>
      </c>
      <c r="Z1112" s="10" t="str">
        <f>+IF(Tabla2[[#This Row],[Nro. DNI / CE]]="","Corregir",IF(LEN(Tabla2[[#This Row],[Nro. DNI / CE]])&gt;=8,"OK","Corregir"))</f>
        <v>OK</v>
      </c>
      <c r="AA1112" s="10">
        <f>COUNTIF(Tabla2[APELLIDOS Y NOMBRES],Tabla2[[#This Row],[APELLIDOS Y NOMBRES]])</f>
        <v>1</v>
      </c>
      <c r="AB1112" t="str">
        <f ca="1">+IFERROR(IF(Tabla2[[#This Row],[FECHA CESE/BAJA]]="","No Aplica",IF(AND(MONTH(Tabla2[[#This Row],[FECHA CESE/BAJA]])=MONTH(TODAY()-30),YEAR(Tabla2[[#This Row],[FECHA CESE/BAJA]])=YEAR(TODAY())),MONTH(TODAY()-30)&amp;"-"&amp;YEAR(TODAY()),"Borrar")),"No aplica")</f>
        <v>No Aplica</v>
      </c>
      <c r="AC1112" t="str">
        <f ca="1">+IFERROR(IF(Tabla2[[#This Row],[FECHA INICIO DE LABORES EN OBRA]]="","No Aplica",IF(AND(MONTH(Tabla2[[#This Row],[FECHA INICIO DE LABORES EN OBRA]])=MONTH(TODAY()-30),YEAR(Tabla2[[#This Row],[FECHA INICIO DE LABORES EN OBRA]])=YEAR(TODAY())),MONTH(TODAY()-30)&amp;"-"&amp;YEAR(TODAY()),"No Aplica")),"No Aplica")</f>
        <v>No Aplica</v>
      </c>
    </row>
    <row r="1113" spans="1:29" x14ac:dyDescent="0.25">
      <c r="A1113" s="2">
        <v>20603639520</v>
      </c>
      <c r="B1113" s="3" t="s">
        <v>65</v>
      </c>
      <c r="C1113" s="3" t="s">
        <v>65</v>
      </c>
      <c r="D1113" s="3" t="s">
        <v>1898</v>
      </c>
      <c r="E1113" s="3" t="s">
        <v>1899</v>
      </c>
      <c r="F1113" s="36" t="s">
        <v>8730</v>
      </c>
      <c r="G1113" s="3">
        <v>1</v>
      </c>
      <c r="H1113" s="3" t="s">
        <v>1677</v>
      </c>
      <c r="I1113" s="3" t="s">
        <v>1582</v>
      </c>
      <c r="J1113" s="3" t="s">
        <v>1795</v>
      </c>
      <c r="K1113" s="3" t="s">
        <v>1278</v>
      </c>
      <c r="L1113" s="8" t="s">
        <v>9813</v>
      </c>
      <c r="M1113" s="5"/>
      <c r="N1113" s="13" t="s">
        <v>1489</v>
      </c>
      <c r="O1113" s="5">
        <v>44942</v>
      </c>
      <c r="P1113" s="8">
        <v>1</v>
      </c>
      <c r="Q1113" s="9">
        <v>1</v>
      </c>
      <c r="R1113" s="9" t="str">
        <f>IFERROR(VLOOKUP(Tabla2[[#This Row],[CONTRATISTA PRNCIPAL]],Hoja1!$L$5:$M$9,2,FALSE),"CJV")</f>
        <v>CJV</v>
      </c>
      <c r="S1113" s="9" t="str">
        <f>IF(Tabla2[[#This Row],[EMPRESA]]=Tabla2[[#This Row],[CONTRATISTA PRNCIPAL]],"Principal","Secundaria")</f>
        <v>Principal</v>
      </c>
      <c r="T1113" s="10">
        <f>IFERROR(1/COUNTIF(Tabla2[CONTRATISTA PRNCIPAL],Tabla2[[#This Row],[CONTRATISTA PRNCIPAL]]),0)</f>
        <v>5.2910052910052907E-3</v>
      </c>
      <c r="U1113" s="33">
        <f ca="1">IF(((TODAY()-Tabla2[[#This Row],[FECHA NACIMIENTO]])/365)&lt;18,"Corregir", IF(((TODAY()-Tabla2[[#This Row],[FECHA NACIMIENTO]])/365)&gt;80, "Corregir",ROUNDDOWN(((TODAY()-Tabla2[[#This Row],[FECHA NACIMIENTO]])/365),0)))</f>
        <v>56</v>
      </c>
      <c r="V111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113" s="34" t="str">
        <f ca="1">+IF(Tabla2[[#This Row],[Edad]]="Corregir","Corregir","Ok")</f>
        <v>Ok</v>
      </c>
      <c r="X1113" s="10" t="str">
        <f>+IFERROR(VLOOKUP(Tabla2[[#This Row],[DISTRITO SEGÚN DNI]],Hoja1!$A$2:$B$55,2,FALSE),"No")</f>
        <v>No</v>
      </c>
      <c r="Y1113" s="10" t="str">
        <f>IF(OR(LOWER(Tabla2[[#This Row],[GENERO]])="masculino", LOWER(Tabla2[[#This Row],[GENERO]])="femenino"),"OK","Corregir")</f>
        <v>OK</v>
      </c>
      <c r="Z1113" s="10" t="str">
        <f>+IF(Tabla2[[#This Row],[Nro. DNI / CE]]="","Corregir",IF(LEN(Tabla2[[#This Row],[Nro. DNI / CE]])&gt;=8,"OK","Corregir"))</f>
        <v>OK</v>
      </c>
      <c r="AA1113" s="10">
        <f>COUNTIF(Tabla2[APELLIDOS Y NOMBRES],Tabla2[[#This Row],[APELLIDOS Y NOMBRES]])</f>
        <v>1</v>
      </c>
      <c r="AB1113" t="str">
        <f ca="1">+IFERROR(IF(Tabla2[[#This Row],[FECHA CESE/BAJA]]="","No Aplica",IF(AND(MONTH(Tabla2[[#This Row],[FECHA CESE/BAJA]])=MONTH(TODAY()-30),YEAR(Tabla2[[#This Row],[FECHA CESE/BAJA]])=YEAR(TODAY())),MONTH(TODAY()-30)&amp;"-"&amp;YEAR(TODAY()),"Borrar")),"No aplica")</f>
        <v>No Aplica</v>
      </c>
      <c r="AC1113" t="str">
        <f ca="1">+IFERROR(IF(Tabla2[[#This Row],[FECHA INICIO DE LABORES EN OBRA]]="","No Aplica",IF(AND(MONTH(Tabla2[[#This Row],[FECHA INICIO DE LABORES EN OBRA]])=MONTH(TODAY()-30),YEAR(Tabla2[[#This Row],[FECHA INICIO DE LABORES EN OBRA]])=YEAR(TODAY())),MONTH(TODAY()-30)&amp;"-"&amp;YEAR(TODAY()),"No Aplica")),"No Aplica")</f>
        <v>No Aplica</v>
      </c>
    </row>
    <row r="1114" spans="1:29" x14ac:dyDescent="0.25">
      <c r="A1114" s="2">
        <v>20603639520</v>
      </c>
      <c r="B1114" s="3" t="s">
        <v>65</v>
      </c>
      <c r="C1114" s="3" t="s">
        <v>65</v>
      </c>
      <c r="D1114" s="3" t="s">
        <v>867</v>
      </c>
      <c r="E1114" s="3" t="s">
        <v>868</v>
      </c>
      <c r="F1114" s="36" t="s">
        <v>8731</v>
      </c>
      <c r="G1114" s="3">
        <v>2</v>
      </c>
      <c r="H1114" s="3" t="s">
        <v>1442</v>
      </c>
      <c r="I1114" s="3" t="s">
        <v>1586</v>
      </c>
      <c r="J1114" s="3" t="s">
        <v>1900</v>
      </c>
      <c r="K1114" s="3" t="s">
        <v>78</v>
      </c>
      <c r="L1114" s="8" t="s">
        <v>9813</v>
      </c>
      <c r="M1114" s="5"/>
      <c r="N1114" s="13" t="s">
        <v>1489</v>
      </c>
      <c r="O1114" s="5">
        <v>44963</v>
      </c>
      <c r="P1114" s="8">
        <v>1</v>
      </c>
      <c r="Q1114" s="9">
        <v>4</v>
      </c>
      <c r="R1114" s="9" t="str">
        <f>IFERROR(VLOOKUP(Tabla2[[#This Row],[CONTRATISTA PRNCIPAL]],Hoja1!$L$5:$M$9,2,FALSE),"CJV")</f>
        <v>CJV</v>
      </c>
      <c r="S1114" s="9" t="str">
        <f>IF(Tabla2[[#This Row],[EMPRESA]]=Tabla2[[#This Row],[CONTRATISTA PRNCIPAL]],"Principal","Secundaria")</f>
        <v>Principal</v>
      </c>
      <c r="T1114" s="10">
        <f>IFERROR(1/COUNTIF(Tabla2[CONTRATISTA PRNCIPAL],Tabla2[[#This Row],[CONTRATISTA PRNCIPAL]]),0)</f>
        <v>5.2910052910052907E-3</v>
      </c>
      <c r="U1114" s="33">
        <f ca="1">IF(((TODAY()-Tabla2[[#This Row],[FECHA NACIMIENTO]])/365)&lt;18,"Corregir", IF(((TODAY()-Tabla2[[#This Row],[FECHA NACIMIENTO]])/365)&gt;80, "Corregir",ROUNDDOWN(((TODAY()-Tabla2[[#This Row],[FECHA NACIMIENTO]])/365),0)))</f>
        <v>31</v>
      </c>
      <c r="V111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114" s="34" t="str">
        <f ca="1">+IF(Tabla2[[#This Row],[Edad]]="Corregir","Corregir","Ok")</f>
        <v>Ok</v>
      </c>
      <c r="X1114" s="10" t="str">
        <f>+IFERROR(VLOOKUP(Tabla2[[#This Row],[DISTRITO SEGÚN DNI]],Hoja1!$A$2:$B$55,2,FALSE),"No")</f>
        <v xml:space="preserve">SAN LUIS </v>
      </c>
      <c r="Y1114" s="10" t="str">
        <f>IF(OR(LOWER(Tabla2[[#This Row],[GENERO]])="masculino", LOWER(Tabla2[[#This Row],[GENERO]])="femenino"),"OK","Corregir")</f>
        <v>OK</v>
      </c>
      <c r="Z1114" s="10" t="str">
        <f>+IF(Tabla2[[#This Row],[Nro. DNI / CE]]="","Corregir",IF(LEN(Tabla2[[#This Row],[Nro. DNI / CE]])&gt;=8,"OK","Corregir"))</f>
        <v>OK</v>
      </c>
      <c r="AA1114" s="10">
        <f>COUNTIF(Tabla2[APELLIDOS Y NOMBRES],Tabla2[[#This Row],[APELLIDOS Y NOMBRES]])</f>
        <v>1</v>
      </c>
      <c r="AB1114" t="str">
        <f ca="1">+IFERROR(IF(Tabla2[[#This Row],[FECHA CESE/BAJA]]="","No Aplica",IF(AND(MONTH(Tabla2[[#This Row],[FECHA CESE/BAJA]])=MONTH(TODAY()-30),YEAR(Tabla2[[#This Row],[FECHA CESE/BAJA]])=YEAR(TODAY())),MONTH(TODAY()-30)&amp;"-"&amp;YEAR(TODAY()),"Borrar")),"No aplica")</f>
        <v>No Aplica</v>
      </c>
      <c r="AC1114" t="str">
        <f ca="1">+IFERROR(IF(Tabla2[[#This Row],[FECHA INICIO DE LABORES EN OBRA]]="","No Aplica",IF(AND(MONTH(Tabla2[[#This Row],[FECHA INICIO DE LABORES EN OBRA]])=MONTH(TODAY()-30),YEAR(Tabla2[[#This Row],[FECHA INICIO DE LABORES EN OBRA]])=YEAR(TODAY())),MONTH(TODAY()-30)&amp;"-"&amp;YEAR(TODAY()),"No Aplica")),"No Aplica")</f>
        <v>No Aplica</v>
      </c>
    </row>
    <row r="1115" spans="1:29" x14ac:dyDescent="0.25">
      <c r="A1115" s="2">
        <v>20603639520</v>
      </c>
      <c r="B1115" s="3" t="s">
        <v>65</v>
      </c>
      <c r="C1115" s="3" t="s">
        <v>65</v>
      </c>
      <c r="D1115" s="3" t="s">
        <v>1901</v>
      </c>
      <c r="E1115" s="3" t="s">
        <v>1902</v>
      </c>
      <c r="F1115" s="36" t="s">
        <v>8732</v>
      </c>
      <c r="G1115" s="3">
        <v>2</v>
      </c>
      <c r="H1115" s="3" t="s">
        <v>1708</v>
      </c>
      <c r="I1115" s="3" t="s">
        <v>1582</v>
      </c>
      <c r="J1115" s="3" t="s">
        <v>1903</v>
      </c>
      <c r="K1115" s="3" t="s">
        <v>1063</v>
      </c>
      <c r="L1115" s="8" t="s">
        <v>9813</v>
      </c>
      <c r="M1115" s="5"/>
      <c r="N1115" s="13" t="s">
        <v>1489</v>
      </c>
      <c r="O1115" s="5">
        <v>44964</v>
      </c>
      <c r="P1115" s="8">
        <v>1</v>
      </c>
      <c r="Q1115" s="9">
        <v>4</v>
      </c>
      <c r="R1115" s="9" t="str">
        <f>IFERROR(VLOOKUP(Tabla2[[#This Row],[CONTRATISTA PRNCIPAL]],Hoja1!$L$5:$M$9,2,FALSE),"CJV")</f>
        <v>CJV</v>
      </c>
      <c r="S1115" s="9" t="str">
        <f>IF(Tabla2[[#This Row],[EMPRESA]]=Tabla2[[#This Row],[CONTRATISTA PRNCIPAL]],"Principal","Secundaria")</f>
        <v>Principal</v>
      </c>
      <c r="T1115" s="10">
        <f>IFERROR(1/COUNTIF(Tabla2[CONTRATISTA PRNCIPAL],Tabla2[[#This Row],[CONTRATISTA PRNCIPAL]]),0)</f>
        <v>5.2910052910052907E-3</v>
      </c>
      <c r="U1115" s="33">
        <f ca="1">IF(((TODAY()-Tabla2[[#This Row],[FECHA NACIMIENTO]])/365)&lt;18,"Corregir", IF(((TODAY()-Tabla2[[#This Row],[FECHA NACIMIENTO]])/365)&gt;80, "Corregir",ROUNDDOWN(((TODAY()-Tabla2[[#This Row],[FECHA NACIMIENTO]])/365),0)))</f>
        <v>33</v>
      </c>
      <c r="V111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115" s="34" t="str">
        <f ca="1">+IF(Tabla2[[#This Row],[Edad]]="Corregir","Corregir","Ok")</f>
        <v>Ok</v>
      </c>
      <c r="X1115" s="10" t="str">
        <f>+IFERROR(VLOOKUP(Tabla2[[#This Row],[DISTRITO SEGÚN DNI]],Hoja1!$A$2:$B$55,2,FALSE),"No")</f>
        <v>No</v>
      </c>
      <c r="Y1115" s="10" t="str">
        <f>IF(OR(LOWER(Tabla2[[#This Row],[GENERO]])="masculino", LOWER(Tabla2[[#This Row],[GENERO]])="femenino"),"OK","Corregir")</f>
        <v>OK</v>
      </c>
      <c r="Z1115" s="10" t="str">
        <f>+IF(Tabla2[[#This Row],[Nro. DNI / CE]]="","Corregir",IF(LEN(Tabla2[[#This Row],[Nro. DNI / CE]])&gt;=8,"OK","Corregir"))</f>
        <v>OK</v>
      </c>
      <c r="AA1115" s="10">
        <f>COUNTIF(Tabla2[APELLIDOS Y NOMBRES],Tabla2[[#This Row],[APELLIDOS Y NOMBRES]])</f>
        <v>1</v>
      </c>
      <c r="AB1115" t="str">
        <f ca="1">+IFERROR(IF(Tabla2[[#This Row],[FECHA CESE/BAJA]]="","No Aplica",IF(AND(MONTH(Tabla2[[#This Row],[FECHA CESE/BAJA]])=MONTH(TODAY()-30),YEAR(Tabla2[[#This Row],[FECHA CESE/BAJA]])=YEAR(TODAY())),MONTH(TODAY()-30)&amp;"-"&amp;YEAR(TODAY()),"Borrar")),"No aplica")</f>
        <v>No Aplica</v>
      </c>
      <c r="AC1115" t="str">
        <f ca="1">+IFERROR(IF(Tabla2[[#This Row],[FECHA INICIO DE LABORES EN OBRA]]="","No Aplica",IF(AND(MONTH(Tabla2[[#This Row],[FECHA INICIO DE LABORES EN OBRA]])=MONTH(TODAY()-30),YEAR(Tabla2[[#This Row],[FECHA INICIO DE LABORES EN OBRA]])=YEAR(TODAY())),MONTH(TODAY()-30)&amp;"-"&amp;YEAR(TODAY()),"No Aplica")),"No Aplica")</f>
        <v>No Aplica</v>
      </c>
    </row>
    <row r="1116" spans="1:29" x14ac:dyDescent="0.25">
      <c r="A1116" s="2">
        <v>20603639520</v>
      </c>
      <c r="B1116" s="3" t="s">
        <v>65</v>
      </c>
      <c r="C1116" s="3" t="s">
        <v>65</v>
      </c>
      <c r="D1116" s="3" t="s">
        <v>869</v>
      </c>
      <c r="E1116" s="3" t="s">
        <v>870</v>
      </c>
      <c r="F1116" s="36" t="s">
        <v>8733</v>
      </c>
      <c r="G1116" s="3">
        <v>2</v>
      </c>
      <c r="H1116" s="3" t="s">
        <v>1708</v>
      </c>
      <c r="I1116" s="3" t="s">
        <v>1586</v>
      </c>
      <c r="J1116" s="3" t="s">
        <v>1904</v>
      </c>
      <c r="K1116" s="3" t="s">
        <v>93</v>
      </c>
      <c r="L1116" s="8" t="s">
        <v>9813</v>
      </c>
      <c r="M1116" s="5"/>
      <c r="N1116" s="13" t="s">
        <v>1489</v>
      </c>
      <c r="O1116" s="5">
        <v>44966</v>
      </c>
      <c r="P1116" s="8">
        <v>1</v>
      </c>
      <c r="Q1116" s="9">
        <v>4</v>
      </c>
      <c r="R1116" s="9" t="str">
        <f>IFERROR(VLOOKUP(Tabla2[[#This Row],[CONTRATISTA PRNCIPAL]],Hoja1!$L$5:$M$9,2,FALSE),"CJV")</f>
        <v>CJV</v>
      </c>
      <c r="S1116" s="9" t="str">
        <f>IF(Tabla2[[#This Row],[EMPRESA]]=Tabla2[[#This Row],[CONTRATISTA PRNCIPAL]],"Principal","Secundaria")</f>
        <v>Principal</v>
      </c>
      <c r="T1116" s="10">
        <f>IFERROR(1/COUNTIF(Tabla2[CONTRATISTA PRNCIPAL],Tabla2[[#This Row],[CONTRATISTA PRNCIPAL]]),0)</f>
        <v>5.2910052910052907E-3</v>
      </c>
      <c r="U1116" s="33">
        <f ca="1">IF(((TODAY()-Tabla2[[#This Row],[FECHA NACIMIENTO]])/365)&lt;18,"Corregir", IF(((TODAY()-Tabla2[[#This Row],[FECHA NACIMIENTO]])/365)&gt;80, "Corregir",ROUNDDOWN(((TODAY()-Tabla2[[#This Row],[FECHA NACIMIENTO]])/365),0)))</f>
        <v>34</v>
      </c>
      <c r="V111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116" s="34" t="str">
        <f ca="1">+IF(Tabla2[[#This Row],[Edad]]="Corregir","Corregir","Ok")</f>
        <v>Ok</v>
      </c>
      <c r="X1116" s="10" t="str">
        <f>+IFERROR(VLOOKUP(Tabla2[[#This Row],[DISTRITO SEGÚN DNI]],Hoja1!$A$2:$B$55,2,FALSE),"No")</f>
        <v>ATE</v>
      </c>
      <c r="Y1116" s="10" t="str">
        <f>IF(OR(LOWER(Tabla2[[#This Row],[GENERO]])="masculino", LOWER(Tabla2[[#This Row],[GENERO]])="femenino"),"OK","Corregir")</f>
        <v>OK</v>
      </c>
      <c r="Z1116" s="10" t="str">
        <f>+IF(Tabla2[[#This Row],[Nro. DNI / CE]]="","Corregir",IF(LEN(Tabla2[[#This Row],[Nro. DNI / CE]])&gt;=8,"OK","Corregir"))</f>
        <v>OK</v>
      </c>
      <c r="AA1116" s="10">
        <f>COUNTIF(Tabla2[APELLIDOS Y NOMBRES],Tabla2[[#This Row],[APELLIDOS Y NOMBRES]])</f>
        <v>1</v>
      </c>
      <c r="AB1116" t="str">
        <f ca="1">+IFERROR(IF(Tabla2[[#This Row],[FECHA CESE/BAJA]]="","No Aplica",IF(AND(MONTH(Tabla2[[#This Row],[FECHA CESE/BAJA]])=MONTH(TODAY()-30),YEAR(Tabla2[[#This Row],[FECHA CESE/BAJA]])=YEAR(TODAY())),MONTH(TODAY()-30)&amp;"-"&amp;YEAR(TODAY()),"Borrar")),"No aplica")</f>
        <v>No Aplica</v>
      </c>
      <c r="AC1116" t="str">
        <f ca="1">+IFERROR(IF(Tabla2[[#This Row],[FECHA INICIO DE LABORES EN OBRA]]="","No Aplica",IF(AND(MONTH(Tabla2[[#This Row],[FECHA INICIO DE LABORES EN OBRA]])=MONTH(TODAY()-30),YEAR(Tabla2[[#This Row],[FECHA INICIO DE LABORES EN OBRA]])=YEAR(TODAY())),MONTH(TODAY()-30)&amp;"-"&amp;YEAR(TODAY()),"No Aplica")),"No Aplica")</f>
        <v>No Aplica</v>
      </c>
    </row>
    <row r="1117" spans="1:29" x14ac:dyDescent="0.25">
      <c r="A1117" s="2">
        <v>20603639520</v>
      </c>
      <c r="B1117" s="3" t="s">
        <v>65</v>
      </c>
      <c r="C1117" s="3" t="s">
        <v>65</v>
      </c>
      <c r="D1117" s="3" t="s">
        <v>871</v>
      </c>
      <c r="E1117" s="3" t="s">
        <v>872</v>
      </c>
      <c r="F1117" s="36" t="s">
        <v>8734</v>
      </c>
      <c r="G1117" s="3">
        <v>2</v>
      </c>
      <c r="H1117" s="3" t="s">
        <v>1708</v>
      </c>
      <c r="I1117" s="3" t="s">
        <v>1582</v>
      </c>
      <c r="J1117" s="3" t="s">
        <v>1905</v>
      </c>
      <c r="K1117" s="3" t="s">
        <v>99</v>
      </c>
      <c r="L1117" s="8" t="s">
        <v>9813</v>
      </c>
      <c r="M1117" s="5"/>
      <c r="N1117" s="13" t="s">
        <v>1489</v>
      </c>
      <c r="O1117" s="5">
        <v>44966</v>
      </c>
      <c r="P1117" s="8">
        <v>1</v>
      </c>
      <c r="Q1117" s="9">
        <v>4</v>
      </c>
      <c r="R1117" s="9" t="str">
        <f>IFERROR(VLOOKUP(Tabla2[[#This Row],[CONTRATISTA PRNCIPAL]],Hoja1!$L$5:$M$9,2,FALSE),"CJV")</f>
        <v>CJV</v>
      </c>
      <c r="S1117" s="9" t="str">
        <f>IF(Tabla2[[#This Row],[EMPRESA]]=Tabla2[[#This Row],[CONTRATISTA PRNCIPAL]],"Principal","Secundaria")</f>
        <v>Principal</v>
      </c>
      <c r="T1117" s="10">
        <f>IFERROR(1/COUNTIF(Tabla2[CONTRATISTA PRNCIPAL],Tabla2[[#This Row],[CONTRATISTA PRNCIPAL]]),0)</f>
        <v>5.2910052910052907E-3</v>
      </c>
      <c r="U1117" s="33">
        <f ca="1">IF(((TODAY()-Tabla2[[#This Row],[FECHA NACIMIENTO]])/365)&lt;18,"Corregir", IF(((TODAY()-Tabla2[[#This Row],[FECHA NACIMIENTO]])/365)&gt;80, "Corregir",ROUNDDOWN(((TODAY()-Tabla2[[#This Row],[FECHA NACIMIENTO]])/365),0)))</f>
        <v>43</v>
      </c>
      <c r="V111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117" s="34" t="str">
        <f ca="1">+IF(Tabla2[[#This Row],[Edad]]="Corregir","Corregir","Ok")</f>
        <v>Ok</v>
      </c>
      <c r="X1117" s="10" t="str">
        <f>+IFERROR(VLOOKUP(Tabla2[[#This Row],[DISTRITO SEGÚN DNI]],Hoja1!$A$2:$B$55,2,FALSE),"No")</f>
        <v>LA VICTORIA</v>
      </c>
      <c r="Y1117" s="10" t="str">
        <f>IF(OR(LOWER(Tabla2[[#This Row],[GENERO]])="masculino", LOWER(Tabla2[[#This Row],[GENERO]])="femenino"),"OK","Corregir")</f>
        <v>OK</v>
      </c>
      <c r="Z1117" s="10" t="str">
        <f>+IF(Tabla2[[#This Row],[Nro. DNI / CE]]="","Corregir",IF(LEN(Tabla2[[#This Row],[Nro. DNI / CE]])&gt;=8,"OK","Corregir"))</f>
        <v>OK</v>
      </c>
      <c r="AA1117" s="10">
        <f>COUNTIF(Tabla2[APELLIDOS Y NOMBRES],Tabla2[[#This Row],[APELLIDOS Y NOMBRES]])</f>
        <v>1</v>
      </c>
      <c r="AB1117" t="str">
        <f ca="1">+IFERROR(IF(Tabla2[[#This Row],[FECHA CESE/BAJA]]="","No Aplica",IF(AND(MONTH(Tabla2[[#This Row],[FECHA CESE/BAJA]])=MONTH(TODAY()-30),YEAR(Tabla2[[#This Row],[FECHA CESE/BAJA]])=YEAR(TODAY())),MONTH(TODAY()-30)&amp;"-"&amp;YEAR(TODAY()),"Borrar")),"No aplica")</f>
        <v>No Aplica</v>
      </c>
      <c r="AC1117" t="str">
        <f ca="1">+IFERROR(IF(Tabla2[[#This Row],[FECHA INICIO DE LABORES EN OBRA]]="","No Aplica",IF(AND(MONTH(Tabla2[[#This Row],[FECHA INICIO DE LABORES EN OBRA]])=MONTH(TODAY()-30),YEAR(Tabla2[[#This Row],[FECHA INICIO DE LABORES EN OBRA]])=YEAR(TODAY())),MONTH(TODAY()-30)&amp;"-"&amp;YEAR(TODAY()),"No Aplica")),"No Aplica")</f>
        <v>No Aplica</v>
      </c>
    </row>
    <row r="1118" spans="1:29" x14ac:dyDescent="0.25">
      <c r="A1118" s="2">
        <v>20603639520</v>
      </c>
      <c r="B1118" s="3" t="s">
        <v>65</v>
      </c>
      <c r="C1118" s="3" t="s">
        <v>65</v>
      </c>
      <c r="D1118" s="3" t="s">
        <v>1906</v>
      </c>
      <c r="E1118" s="3" t="s">
        <v>1907</v>
      </c>
      <c r="F1118" s="36" t="s">
        <v>8735</v>
      </c>
      <c r="G1118" s="3">
        <v>2</v>
      </c>
      <c r="H1118" s="3" t="s">
        <v>1708</v>
      </c>
      <c r="I1118" s="3" t="s">
        <v>1631</v>
      </c>
      <c r="J1118" s="3" t="s">
        <v>1908</v>
      </c>
      <c r="K1118" s="3" t="s">
        <v>1363</v>
      </c>
      <c r="L1118" s="8" t="s">
        <v>9813</v>
      </c>
      <c r="M1118" s="5"/>
      <c r="N1118" s="13" t="s">
        <v>1489</v>
      </c>
      <c r="O1118" s="5">
        <v>44966</v>
      </c>
      <c r="P1118" s="8">
        <v>1</v>
      </c>
      <c r="Q1118" s="9">
        <v>4</v>
      </c>
      <c r="R1118" s="9" t="str">
        <f>IFERROR(VLOOKUP(Tabla2[[#This Row],[CONTRATISTA PRNCIPAL]],Hoja1!$L$5:$M$9,2,FALSE),"CJV")</f>
        <v>CJV</v>
      </c>
      <c r="S1118" s="9" t="str">
        <f>IF(Tabla2[[#This Row],[EMPRESA]]=Tabla2[[#This Row],[CONTRATISTA PRNCIPAL]],"Principal","Secundaria")</f>
        <v>Principal</v>
      </c>
      <c r="T1118" s="10">
        <f>IFERROR(1/COUNTIF(Tabla2[CONTRATISTA PRNCIPAL],Tabla2[[#This Row],[CONTRATISTA PRNCIPAL]]),0)</f>
        <v>5.2910052910052907E-3</v>
      </c>
      <c r="U1118" s="33">
        <f ca="1">IF(((TODAY()-Tabla2[[#This Row],[FECHA NACIMIENTO]])/365)&lt;18,"Corregir", IF(((TODAY()-Tabla2[[#This Row],[FECHA NACIMIENTO]])/365)&gt;80, "Corregir",ROUNDDOWN(((TODAY()-Tabla2[[#This Row],[FECHA NACIMIENTO]])/365),0)))</f>
        <v>39</v>
      </c>
      <c r="V111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118" s="34" t="str">
        <f ca="1">+IF(Tabla2[[#This Row],[Edad]]="Corregir","Corregir","Ok")</f>
        <v>Ok</v>
      </c>
      <c r="X1118" s="10" t="str">
        <f>+IFERROR(VLOOKUP(Tabla2[[#This Row],[DISTRITO SEGÚN DNI]],Hoja1!$A$2:$B$55,2,FALSE),"No")</f>
        <v>No</v>
      </c>
      <c r="Y1118" s="10" t="str">
        <f>IF(OR(LOWER(Tabla2[[#This Row],[GENERO]])="masculino", LOWER(Tabla2[[#This Row],[GENERO]])="femenino"),"OK","Corregir")</f>
        <v>OK</v>
      </c>
      <c r="Z1118" s="10" t="str">
        <f>+IF(Tabla2[[#This Row],[Nro. DNI / CE]]="","Corregir",IF(LEN(Tabla2[[#This Row],[Nro. DNI / CE]])&gt;=8,"OK","Corregir"))</f>
        <v>OK</v>
      </c>
      <c r="AA1118" s="10">
        <f>COUNTIF(Tabla2[APELLIDOS Y NOMBRES],Tabla2[[#This Row],[APELLIDOS Y NOMBRES]])</f>
        <v>1</v>
      </c>
      <c r="AB1118" t="str">
        <f ca="1">+IFERROR(IF(Tabla2[[#This Row],[FECHA CESE/BAJA]]="","No Aplica",IF(AND(MONTH(Tabla2[[#This Row],[FECHA CESE/BAJA]])=MONTH(TODAY()-30),YEAR(Tabla2[[#This Row],[FECHA CESE/BAJA]])=YEAR(TODAY())),MONTH(TODAY()-30)&amp;"-"&amp;YEAR(TODAY()),"Borrar")),"No aplica")</f>
        <v>No Aplica</v>
      </c>
      <c r="AC1118" t="str">
        <f ca="1">+IFERROR(IF(Tabla2[[#This Row],[FECHA INICIO DE LABORES EN OBRA]]="","No Aplica",IF(AND(MONTH(Tabla2[[#This Row],[FECHA INICIO DE LABORES EN OBRA]])=MONTH(TODAY()-30),YEAR(Tabla2[[#This Row],[FECHA INICIO DE LABORES EN OBRA]])=YEAR(TODAY())),MONTH(TODAY()-30)&amp;"-"&amp;YEAR(TODAY()),"No Aplica")),"No Aplica")</f>
        <v>No Aplica</v>
      </c>
    </row>
    <row r="1119" spans="1:29" x14ac:dyDescent="0.25">
      <c r="A1119" s="2">
        <v>20603639520</v>
      </c>
      <c r="B1119" s="3" t="s">
        <v>65</v>
      </c>
      <c r="C1119" s="3" t="s">
        <v>65</v>
      </c>
      <c r="D1119" s="3" t="s">
        <v>873</v>
      </c>
      <c r="E1119" s="3" t="s">
        <v>874</v>
      </c>
      <c r="F1119" s="36" t="s">
        <v>8736</v>
      </c>
      <c r="G1119" s="3">
        <v>2</v>
      </c>
      <c r="H1119" s="3" t="s">
        <v>1585</v>
      </c>
      <c r="I1119" s="3" t="s">
        <v>1586</v>
      </c>
      <c r="J1119" s="3" t="s">
        <v>1909</v>
      </c>
      <c r="K1119" s="3" t="s">
        <v>93</v>
      </c>
      <c r="L1119" s="8" t="s">
        <v>9813</v>
      </c>
      <c r="M1119" s="5"/>
      <c r="N1119" s="13" t="s">
        <v>1489</v>
      </c>
      <c r="O1119" s="5">
        <v>44972</v>
      </c>
      <c r="P1119" s="8">
        <v>1</v>
      </c>
      <c r="Q1119" s="9">
        <v>4</v>
      </c>
      <c r="R1119" s="9" t="str">
        <f>IFERROR(VLOOKUP(Tabla2[[#This Row],[CONTRATISTA PRNCIPAL]],Hoja1!$L$5:$M$9,2,FALSE),"CJV")</f>
        <v>CJV</v>
      </c>
      <c r="S1119" s="9" t="str">
        <f>IF(Tabla2[[#This Row],[EMPRESA]]=Tabla2[[#This Row],[CONTRATISTA PRNCIPAL]],"Principal","Secundaria")</f>
        <v>Principal</v>
      </c>
      <c r="T1119" s="10">
        <f>IFERROR(1/COUNTIF(Tabla2[CONTRATISTA PRNCIPAL],Tabla2[[#This Row],[CONTRATISTA PRNCIPAL]]),0)</f>
        <v>5.2910052910052907E-3</v>
      </c>
      <c r="U1119" s="33">
        <f ca="1">IF(((TODAY()-Tabla2[[#This Row],[FECHA NACIMIENTO]])/365)&lt;18,"Corregir", IF(((TODAY()-Tabla2[[#This Row],[FECHA NACIMIENTO]])/365)&gt;80, "Corregir",ROUNDDOWN(((TODAY()-Tabla2[[#This Row],[FECHA NACIMIENTO]])/365),0)))</f>
        <v>43</v>
      </c>
      <c r="V111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119" s="34" t="str">
        <f ca="1">+IF(Tabla2[[#This Row],[Edad]]="Corregir","Corregir","Ok")</f>
        <v>Ok</v>
      </c>
      <c r="X1119" s="10" t="str">
        <f>+IFERROR(VLOOKUP(Tabla2[[#This Row],[DISTRITO SEGÚN DNI]],Hoja1!$A$2:$B$55,2,FALSE),"No")</f>
        <v>ATE</v>
      </c>
      <c r="Y1119" s="10" t="str">
        <f>IF(OR(LOWER(Tabla2[[#This Row],[GENERO]])="masculino", LOWER(Tabla2[[#This Row],[GENERO]])="femenino"),"OK","Corregir")</f>
        <v>OK</v>
      </c>
      <c r="Z1119" s="10" t="str">
        <f>+IF(Tabla2[[#This Row],[Nro. DNI / CE]]="","Corregir",IF(LEN(Tabla2[[#This Row],[Nro. DNI / CE]])&gt;=8,"OK","Corregir"))</f>
        <v>OK</v>
      </c>
      <c r="AA1119" s="10">
        <f>COUNTIF(Tabla2[APELLIDOS Y NOMBRES],Tabla2[[#This Row],[APELLIDOS Y NOMBRES]])</f>
        <v>1</v>
      </c>
      <c r="AB1119" t="str">
        <f ca="1">+IFERROR(IF(Tabla2[[#This Row],[FECHA CESE/BAJA]]="","No Aplica",IF(AND(MONTH(Tabla2[[#This Row],[FECHA CESE/BAJA]])=MONTH(TODAY()-30),YEAR(Tabla2[[#This Row],[FECHA CESE/BAJA]])=YEAR(TODAY())),MONTH(TODAY()-30)&amp;"-"&amp;YEAR(TODAY()),"Borrar")),"No aplica")</f>
        <v>No Aplica</v>
      </c>
      <c r="AC1119" t="str">
        <f ca="1">+IFERROR(IF(Tabla2[[#This Row],[FECHA INICIO DE LABORES EN OBRA]]="","No Aplica",IF(AND(MONTH(Tabla2[[#This Row],[FECHA INICIO DE LABORES EN OBRA]])=MONTH(TODAY()-30),YEAR(Tabla2[[#This Row],[FECHA INICIO DE LABORES EN OBRA]])=YEAR(TODAY())),MONTH(TODAY()-30)&amp;"-"&amp;YEAR(TODAY()),"No Aplica")),"No Aplica")</f>
        <v>No Aplica</v>
      </c>
    </row>
    <row r="1120" spans="1:29" x14ac:dyDescent="0.25">
      <c r="A1120" s="2">
        <v>20603639520</v>
      </c>
      <c r="B1120" s="3" t="s">
        <v>65</v>
      </c>
      <c r="C1120" s="3" t="s">
        <v>65</v>
      </c>
      <c r="D1120" s="3" t="s">
        <v>1913</v>
      </c>
      <c r="E1120" s="3" t="s">
        <v>1914</v>
      </c>
      <c r="F1120" s="36" t="s">
        <v>8737</v>
      </c>
      <c r="G1120" s="3">
        <v>1</v>
      </c>
      <c r="H1120" s="3" t="s">
        <v>1685</v>
      </c>
      <c r="I1120" s="3" t="s">
        <v>1582</v>
      </c>
      <c r="J1120" s="3" t="s">
        <v>1915</v>
      </c>
      <c r="K1120" s="3" t="s">
        <v>1531</v>
      </c>
      <c r="L1120" s="8" t="s">
        <v>9813</v>
      </c>
      <c r="M1120" s="5"/>
      <c r="N1120" s="13" t="s">
        <v>1489</v>
      </c>
      <c r="O1120" s="5">
        <v>45019</v>
      </c>
      <c r="P1120" s="8">
        <v>1</v>
      </c>
      <c r="Q1120" s="9">
        <v>1</v>
      </c>
      <c r="R1120" s="9" t="str">
        <f>IFERROR(VLOOKUP(Tabla2[[#This Row],[CONTRATISTA PRNCIPAL]],Hoja1!$L$5:$M$9,2,FALSE),"CJV")</f>
        <v>CJV</v>
      </c>
      <c r="S1120" s="9" t="str">
        <f>IF(Tabla2[[#This Row],[EMPRESA]]=Tabla2[[#This Row],[CONTRATISTA PRNCIPAL]],"Principal","Secundaria")</f>
        <v>Principal</v>
      </c>
      <c r="T1120" s="10">
        <f>IFERROR(1/COUNTIF(Tabla2[CONTRATISTA PRNCIPAL],Tabla2[[#This Row],[CONTRATISTA PRNCIPAL]]),0)</f>
        <v>5.2910052910052907E-3</v>
      </c>
      <c r="U1120" s="33">
        <f ca="1">IF(((TODAY()-Tabla2[[#This Row],[FECHA NACIMIENTO]])/365)&lt;18,"Corregir", IF(((TODAY()-Tabla2[[#This Row],[FECHA NACIMIENTO]])/365)&gt;80, "Corregir",ROUNDDOWN(((TODAY()-Tabla2[[#This Row],[FECHA NACIMIENTO]])/365),0)))</f>
        <v>32</v>
      </c>
      <c r="V112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120" s="34" t="str">
        <f ca="1">+IF(Tabla2[[#This Row],[Edad]]="Corregir","Corregir","Ok")</f>
        <v>Ok</v>
      </c>
      <c r="X1120" s="10" t="str">
        <f>+IFERROR(VLOOKUP(Tabla2[[#This Row],[DISTRITO SEGÚN DNI]],Hoja1!$A$2:$B$55,2,FALSE),"No")</f>
        <v>No</v>
      </c>
      <c r="Y1120" s="10" t="str">
        <f>IF(OR(LOWER(Tabla2[[#This Row],[GENERO]])="masculino", LOWER(Tabla2[[#This Row],[GENERO]])="femenino"),"OK","Corregir")</f>
        <v>OK</v>
      </c>
      <c r="Z1120" s="10" t="str">
        <f>+IF(Tabla2[[#This Row],[Nro. DNI / CE]]="","Corregir",IF(LEN(Tabla2[[#This Row],[Nro. DNI / CE]])&gt;=8,"OK","Corregir"))</f>
        <v>OK</v>
      </c>
      <c r="AA1120" s="10">
        <f>COUNTIF(Tabla2[APELLIDOS Y NOMBRES],Tabla2[[#This Row],[APELLIDOS Y NOMBRES]])</f>
        <v>1</v>
      </c>
      <c r="AB1120" t="str">
        <f ca="1">+IFERROR(IF(Tabla2[[#This Row],[FECHA CESE/BAJA]]="","No Aplica",IF(AND(MONTH(Tabla2[[#This Row],[FECHA CESE/BAJA]])=MONTH(TODAY()-30),YEAR(Tabla2[[#This Row],[FECHA CESE/BAJA]])=YEAR(TODAY())),MONTH(TODAY()-30)&amp;"-"&amp;YEAR(TODAY()),"Borrar")),"No aplica")</f>
        <v>No Aplica</v>
      </c>
      <c r="AC1120" t="str">
        <f ca="1">+IFERROR(IF(Tabla2[[#This Row],[FECHA INICIO DE LABORES EN OBRA]]="","No Aplica",IF(AND(MONTH(Tabla2[[#This Row],[FECHA INICIO DE LABORES EN OBRA]])=MONTH(TODAY()-30),YEAR(Tabla2[[#This Row],[FECHA INICIO DE LABORES EN OBRA]])=YEAR(TODAY())),MONTH(TODAY()-30)&amp;"-"&amp;YEAR(TODAY()),"No Aplica")),"No Aplica")</f>
        <v>No Aplica</v>
      </c>
    </row>
    <row r="1121" spans="1:29" x14ac:dyDescent="0.25">
      <c r="A1121" s="2">
        <v>20550520002</v>
      </c>
      <c r="B1121" s="3" t="s">
        <v>1584</v>
      </c>
      <c r="C1121" s="3" t="s">
        <v>65</v>
      </c>
      <c r="D1121" s="3" t="s">
        <v>1916</v>
      </c>
      <c r="E1121" s="3" t="s">
        <v>1917</v>
      </c>
      <c r="F1121" s="36">
        <v>31471</v>
      </c>
      <c r="G1121" s="3">
        <v>1</v>
      </c>
      <c r="H1121" s="3" t="s">
        <v>1918</v>
      </c>
      <c r="I1121" s="3" t="s">
        <v>1582</v>
      </c>
      <c r="J1121" s="3" t="s">
        <v>1919</v>
      </c>
      <c r="K1121" s="3" t="s">
        <v>1042</v>
      </c>
      <c r="L1121" s="8" t="s">
        <v>9813</v>
      </c>
      <c r="M1121" s="5"/>
      <c r="N1121" s="13" t="s">
        <v>1489</v>
      </c>
      <c r="O1121" s="5">
        <v>45049</v>
      </c>
      <c r="P1121" s="8">
        <v>1</v>
      </c>
      <c r="Q1121" s="9">
        <v>1</v>
      </c>
      <c r="R1121" s="9" t="str">
        <f>IFERROR(VLOOKUP(Tabla2[[#This Row],[CONTRATISTA PRNCIPAL]],Hoja1!$L$5:$M$9,2,FALSE),"CJV")</f>
        <v>CJV</v>
      </c>
      <c r="S1121" s="9" t="str">
        <f>IF(Tabla2[[#This Row],[EMPRESA]]=Tabla2[[#This Row],[CONTRATISTA PRNCIPAL]],"Principal","Secundaria")</f>
        <v>Secundaria</v>
      </c>
      <c r="T1121" s="10">
        <f>IFERROR(1/COUNTIF(Tabla2[CONTRATISTA PRNCIPAL],Tabla2[[#This Row],[CONTRATISTA PRNCIPAL]]),0)</f>
        <v>5.2910052910052907E-3</v>
      </c>
      <c r="U1121" s="33">
        <f ca="1">IF(((TODAY()-Tabla2[[#This Row],[FECHA NACIMIENTO]])/365)&lt;18,"Corregir", IF(((TODAY()-Tabla2[[#This Row],[FECHA NACIMIENTO]])/365)&gt;80, "Corregir",ROUNDDOWN(((TODAY()-Tabla2[[#This Row],[FECHA NACIMIENTO]])/365),0)))</f>
        <v>37</v>
      </c>
      <c r="V112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121" s="34" t="str">
        <f ca="1">+IF(Tabla2[[#This Row],[Edad]]="Corregir","Corregir","Ok")</f>
        <v>Ok</v>
      </c>
      <c r="X1121" s="10" t="str">
        <f>+IFERROR(VLOOKUP(Tabla2[[#This Row],[DISTRITO SEGÚN DNI]],Hoja1!$A$2:$B$55,2,FALSE),"No")</f>
        <v>No</v>
      </c>
      <c r="Y1121" s="10" t="str">
        <f>IF(OR(LOWER(Tabla2[[#This Row],[GENERO]])="masculino", LOWER(Tabla2[[#This Row],[GENERO]])="femenino"),"OK","Corregir")</f>
        <v>OK</v>
      </c>
      <c r="Z1121" s="10" t="str">
        <f>+IF(Tabla2[[#This Row],[Nro. DNI / CE]]="","Corregir",IF(LEN(Tabla2[[#This Row],[Nro. DNI / CE]])&gt;=8,"OK","Corregir"))</f>
        <v>OK</v>
      </c>
      <c r="AA1121" s="10">
        <f>COUNTIF(Tabla2[APELLIDOS Y NOMBRES],Tabla2[[#This Row],[APELLIDOS Y NOMBRES]])</f>
        <v>1</v>
      </c>
      <c r="AB1121" t="str">
        <f ca="1">+IFERROR(IF(Tabla2[[#This Row],[FECHA CESE/BAJA]]="","No Aplica",IF(AND(MONTH(Tabla2[[#This Row],[FECHA CESE/BAJA]])=MONTH(TODAY()-30),YEAR(Tabla2[[#This Row],[FECHA CESE/BAJA]])=YEAR(TODAY())),MONTH(TODAY()-30)&amp;"-"&amp;YEAR(TODAY()),"Borrar")),"No aplica")</f>
        <v>No Aplica</v>
      </c>
      <c r="AC1121" t="str">
        <f ca="1">+IFERROR(IF(Tabla2[[#This Row],[FECHA INICIO DE LABORES EN OBRA]]="","No Aplica",IF(AND(MONTH(Tabla2[[#This Row],[FECHA INICIO DE LABORES EN OBRA]])=MONTH(TODAY()-30),YEAR(Tabla2[[#This Row],[FECHA INICIO DE LABORES EN OBRA]])=YEAR(TODAY())),MONTH(TODAY()-30)&amp;"-"&amp;YEAR(TODAY()),"No Aplica")),"No Aplica")</f>
        <v>No Aplica</v>
      </c>
    </row>
    <row r="1122" spans="1:29" x14ac:dyDescent="0.25">
      <c r="A1122" s="2">
        <v>20550520002</v>
      </c>
      <c r="B1122" s="3" t="s">
        <v>65</v>
      </c>
      <c r="C1122" s="3" t="s">
        <v>65</v>
      </c>
      <c r="D1122" s="3" t="s">
        <v>875</v>
      </c>
      <c r="E1122" s="3" t="s">
        <v>876</v>
      </c>
      <c r="F1122" s="36" t="s">
        <v>8738</v>
      </c>
      <c r="G1122" s="3">
        <v>2</v>
      </c>
      <c r="H1122" s="3" t="s">
        <v>1453</v>
      </c>
      <c r="I1122" s="3" t="s">
        <v>1582</v>
      </c>
      <c r="J1122" s="3" t="s">
        <v>1921</v>
      </c>
      <c r="K1122" s="3" t="s">
        <v>131</v>
      </c>
      <c r="L1122" s="8" t="s">
        <v>9813</v>
      </c>
      <c r="M1122" s="5"/>
      <c r="N1122" s="13" t="s">
        <v>1489</v>
      </c>
      <c r="O1122" s="5">
        <v>45073</v>
      </c>
      <c r="P1122" s="8">
        <v>1</v>
      </c>
      <c r="Q1122" s="9">
        <v>4</v>
      </c>
      <c r="R1122" s="9" t="str">
        <f>IFERROR(VLOOKUP(Tabla2[[#This Row],[CONTRATISTA PRNCIPAL]],Hoja1!$L$5:$M$9,2,FALSE),"CJV")</f>
        <v>CJV</v>
      </c>
      <c r="S1122" s="9" t="str">
        <f>IF(Tabla2[[#This Row],[EMPRESA]]=Tabla2[[#This Row],[CONTRATISTA PRNCIPAL]],"Principal","Secundaria")</f>
        <v>Principal</v>
      </c>
      <c r="T1122" s="10">
        <f>IFERROR(1/COUNTIF(Tabla2[CONTRATISTA PRNCIPAL],Tabla2[[#This Row],[CONTRATISTA PRNCIPAL]]),0)</f>
        <v>5.2910052910052907E-3</v>
      </c>
      <c r="U1122" s="33">
        <f ca="1">IF(((TODAY()-Tabla2[[#This Row],[FECHA NACIMIENTO]])/365)&lt;18,"Corregir", IF(((TODAY()-Tabla2[[#This Row],[FECHA NACIMIENTO]])/365)&gt;80, "Corregir",ROUNDDOWN(((TODAY()-Tabla2[[#This Row],[FECHA NACIMIENTO]])/365),0)))</f>
        <v>32</v>
      </c>
      <c r="V112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122" s="34" t="str">
        <f ca="1">+IF(Tabla2[[#This Row],[Edad]]="Corregir","Corregir","Ok")</f>
        <v>Ok</v>
      </c>
      <c r="X1122" s="10" t="str">
        <f>+IFERROR(VLOOKUP(Tabla2[[#This Row],[DISTRITO SEGÚN DNI]],Hoja1!$A$2:$B$55,2,FALSE),"No")</f>
        <v>BREÑA</v>
      </c>
      <c r="Y1122" s="10" t="str">
        <f>IF(OR(LOWER(Tabla2[[#This Row],[GENERO]])="masculino", LOWER(Tabla2[[#This Row],[GENERO]])="femenino"),"OK","Corregir")</f>
        <v>OK</v>
      </c>
      <c r="Z1122" s="10" t="str">
        <f>+IF(Tabla2[[#This Row],[Nro. DNI / CE]]="","Corregir",IF(LEN(Tabla2[[#This Row],[Nro. DNI / CE]])&gt;=8,"OK","Corregir"))</f>
        <v>OK</v>
      </c>
      <c r="AA1122" s="10">
        <f>COUNTIF(Tabla2[APELLIDOS Y NOMBRES],Tabla2[[#This Row],[APELLIDOS Y NOMBRES]])</f>
        <v>1</v>
      </c>
      <c r="AB1122" t="str">
        <f ca="1">+IFERROR(IF(Tabla2[[#This Row],[FECHA CESE/BAJA]]="","No Aplica",IF(AND(MONTH(Tabla2[[#This Row],[FECHA CESE/BAJA]])=MONTH(TODAY()-30),YEAR(Tabla2[[#This Row],[FECHA CESE/BAJA]])=YEAR(TODAY())),MONTH(TODAY()-30)&amp;"-"&amp;YEAR(TODAY()),"Borrar")),"No aplica")</f>
        <v>No Aplica</v>
      </c>
      <c r="AC1122" t="str">
        <f ca="1">+IFERROR(IF(Tabla2[[#This Row],[FECHA INICIO DE LABORES EN OBRA]]="","No Aplica",IF(AND(MONTH(Tabla2[[#This Row],[FECHA INICIO DE LABORES EN OBRA]])=MONTH(TODAY()-30),YEAR(Tabla2[[#This Row],[FECHA INICIO DE LABORES EN OBRA]])=YEAR(TODAY())),MONTH(TODAY()-30)&amp;"-"&amp;YEAR(TODAY()),"No Aplica")),"No Aplica")</f>
        <v>No Aplica</v>
      </c>
    </row>
    <row r="1123" spans="1:29" x14ac:dyDescent="0.25">
      <c r="A1123" s="2">
        <v>20603639520</v>
      </c>
      <c r="B1123" s="3" t="s">
        <v>65</v>
      </c>
      <c r="C1123" s="3" t="s">
        <v>65</v>
      </c>
      <c r="D1123" s="3" t="s">
        <v>1922</v>
      </c>
      <c r="E1123" s="3" t="s">
        <v>1923</v>
      </c>
      <c r="F1123" s="36" t="s">
        <v>8739</v>
      </c>
      <c r="G1123" s="3">
        <v>2</v>
      </c>
      <c r="H1123" s="3" t="s">
        <v>1458</v>
      </c>
      <c r="I1123" s="3" t="s">
        <v>1582</v>
      </c>
      <c r="J1123" s="3" t="s">
        <v>1924</v>
      </c>
      <c r="K1123" s="3" t="s">
        <v>1363</v>
      </c>
      <c r="L1123" s="8" t="s">
        <v>9813</v>
      </c>
      <c r="M1123" s="5"/>
      <c r="N1123" s="13" t="s">
        <v>1489</v>
      </c>
      <c r="O1123" s="5">
        <v>45049</v>
      </c>
      <c r="P1123" s="8">
        <v>1</v>
      </c>
      <c r="Q1123" s="9">
        <v>4</v>
      </c>
      <c r="R1123" s="9" t="str">
        <f>IFERROR(VLOOKUP(Tabla2[[#This Row],[CONTRATISTA PRNCIPAL]],Hoja1!$L$5:$M$9,2,FALSE),"CJV")</f>
        <v>CJV</v>
      </c>
      <c r="S1123" s="9" t="str">
        <f>IF(Tabla2[[#This Row],[EMPRESA]]=Tabla2[[#This Row],[CONTRATISTA PRNCIPAL]],"Principal","Secundaria")</f>
        <v>Principal</v>
      </c>
      <c r="T1123" s="10">
        <f>IFERROR(1/COUNTIF(Tabla2[CONTRATISTA PRNCIPAL],Tabla2[[#This Row],[CONTRATISTA PRNCIPAL]]),0)</f>
        <v>5.2910052910052907E-3</v>
      </c>
      <c r="U1123" s="33">
        <f ca="1">IF(((TODAY()-Tabla2[[#This Row],[FECHA NACIMIENTO]])/365)&lt;18,"Corregir", IF(((TODAY()-Tabla2[[#This Row],[FECHA NACIMIENTO]])/365)&gt;80, "Corregir",ROUNDDOWN(((TODAY()-Tabla2[[#This Row],[FECHA NACIMIENTO]])/365),0)))</f>
        <v>27</v>
      </c>
      <c r="V112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123" s="34" t="str">
        <f ca="1">+IF(Tabla2[[#This Row],[Edad]]="Corregir","Corregir","Ok")</f>
        <v>Ok</v>
      </c>
      <c r="X1123" s="10" t="str">
        <f>+IFERROR(VLOOKUP(Tabla2[[#This Row],[DISTRITO SEGÚN DNI]],Hoja1!$A$2:$B$55,2,FALSE),"No")</f>
        <v>No</v>
      </c>
      <c r="Y1123" s="10" t="str">
        <f>IF(OR(LOWER(Tabla2[[#This Row],[GENERO]])="masculino", LOWER(Tabla2[[#This Row],[GENERO]])="femenino"),"OK","Corregir")</f>
        <v>OK</v>
      </c>
      <c r="Z1123" s="10" t="str">
        <f>+IF(Tabla2[[#This Row],[Nro. DNI / CE]]="","Corregir",IF(LEN(Tabla2[[#This Row],[Nro. DNI / CE]])&gt;=8,"OK","Corregir"))</f>
        <v>OK</v>
      </c>
      <c r="AA1123" s="10">
        <f>COUNTIF(Tabla2[APELLIDOS Y NOMBRES],Tabla2[[#This Row],[APELLIDOS Y NOMBRES]])</f>
        <v>1</v>
      </c>
      <c r="AB1123" t="str">
        <f ca="1">+IFERROR(IF(Tabla2[[#This Row],[FECHA CESE/BAJA]]="","No Aplica",IF(AND(MONTH(Tabla2[[#This Row],[FECHA CESE/BAJA]])=MONTH(TODAY()-30),YEAR(Tabla2[[#This Row],[FECHA CESE/BAJA]])=YEAR(TODAY())),MONTH(TODAY()-30)&amp;"-"&amp;YEAR(TODAY()),"Borrar")),"No aplica")</f>
        <v>No Aplica</v>
      </c>
      <c r="AC1123" t="str">
        <f ca="1">+IFERROR(IF(Tabla2[[#This Row],[FECHA INICIO DE LABORES EN OBRA]]="","No Aplica",IF(AND(MONTH(Tabla2[[#This Row],[FECHA INICIO DE LABORES EN OBRA]])=MONTH(TODAY()-30),YEAR(Tabla2[[#This Row],[FECHA INICIO DE LABORES EN OBRA]])=YEAR(TODAY())),MONTH(TODAY()-30)&amp;"-"&amp;YEAR(TODAY()),"No Aplica")),"No Aplica")</f>
        <v>No Aplica</v>
      </c>
    </row>
    <row r="1124" spans="1:29" x14ac:dyDescent="0.25">
      <c r="A1124" s="2">
        <v>20603639520</v>
      </c>
      <c r="B1124" s="3" t="s">
        <v>65</v>
      </c>
      <c r="C1124" s="3" t="s">
        <v>65</v>
      </c>
      <c r="D1124" s="3" t="s">
        <v>1925</v>
      </c>
      <c r="E1124" s="3" t="s">
        <v>1926</v>
      </c>
      <c r="F1124" s="36" t="s">
        <v>8740</v>
      </c>
      <c r="G1124" s="3">
        <v>2</v>
      </c>
      <c r="H1124" s="3" t="s">
        <v>1442</v>
      </c>
      <c r="I1124" s="3" t="s">
        <v>1631</v>
      </c>
      <c r="J1124" s="3" t="s">
        <v>1927</v>
      </c>
      <c r="K1124" s="3" t="s">
        <v>1047</v>
      </c>
      <c r="L1124" s="8" t="s">
        <v>9813</v>
      </c>
      <c r="M1124" s="5"/>
      <c r="N1124" s="13" t="s">
        <v>1489</v>
      </c>
      <c r="O1124" s="5">
        <v>45054</v>
      </c>
      <c r="P1124" s="8">
        <v>1</v>
      </c>
      <c r="Q1124" s="9">
        <v>4</v>
      </c>
      <c r="R1124" s="9" t="str">
        <f>IFERROR(VLOOKUP(Tabla2[[#This Row],[CONTRATISTA PRNCIPAL]],Hoja1!$L$5:$M$9,2,FALSE),"CJV")</f>
        <v>CJV</v>
      </c>
      <c r="S1124" s="9" t="str">
        <f>IF(Tabla2[[#This Row],[EMPRESA]]=Tabla2[[#This Row],[CONTRATISTA PRNCIPAL]],"Principal","Secundaria")</f>
        <v>Principal</v>
      </c>
      <c r="T1124" s="10">
        <f>IFERROR(1/COUNTIF(Tabla2[CONTRATISTA PRNCIPAL],Tabla2[[#This Row],[CONTRATISTA PRNCIPAL]]),0)</f>
        <v>5.2910052910052907E-3</v>
      </c>
      <c r="U1124" s="33">
        <f ca="1">IF(((TODAY()-Tabla2[[#This Row],[FECHA NACIMIENTO]])/365)&lt;18,"Corregir", IF(((TODAY()-Tabla2[[#This Row],[FECHA NACIMIENTO]])/365)&gt;80, "Corregir",ROUNDDOWN(((TODAY()-Tabla2[[#This Row],[FECHA NACIMIENTO]])/365),0)))</f>
        <v>30</v>
      </c>
      <c r="V112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124" s="34" t="str">
        <f ca="1">+IF(Tabla2[[#This Row],[Edad]]="Corregir","Corregir","Ok")</f>
        <v>Ok</v>
      </c>
      <c r="X1124" s="10" t="str">
        <f>+IFERROR(VLOOKUP(Tabla2[[#This Row],[DISTRITO SEGÚN DNI]],Hoja1!$A$2:$B$55,2,FALSE),"No")</f>
        <v>No</v>
      </c>
      <c r="Y1124" s="10" t="str">
        <f>IF(OR(LOWER(Tabla2[[#This Row],[GENERO]])="masculino", LOWER(Tabla2[[#This Row],[GENERO]])="femenino"),"OK","Corregir")</f>
        <v>OK</v>
      </c>
      <c r="Z1124" s="10" t="str">
        <f>+IF(Tabla2[[#This Row],[Nro. DNI / CE]]="","Corregir",IF(LEN(Tabla2[[#This Row],[Nro. DNI / CE]])&gt;=8,"OK","Corregir"))</f>
        <v>OK</v>
      </c>
      <c r="AA1124" s="10">
        <f>COUNTIF(Tabla2[APELLIDOS Y NOMBRES],Tabla2[[#This Row],[APELLIDOS Y NOMBRES]])</f>
        <v>1</v>
      </c>
      <c r="AB1124" t="str">
        <f ca="1">+IFERROR(IF(Tabla2[[#This Row],[FECHA CESE/BAJA]]="","No Aplica",IF(AND(MONTH(Tabla2[[#This Row],[FECHA CESE/BAJA]])=MONTH(TODAY()-30),YEAR(Tabla2[[#This Row],[FECHA CESE/BAJA]])=YEAR(TODAY())),MONTH(TODAY()-30)&amp;"-"&amp;YEAR(TODAY()),"Borrar")),"No aplica")</f>
        <v>No Aplica</v>
      </c>
      <c r="AC1124" t="str">
        <f ca="1">+IFERROR(IF(Tabla2[[#This Row],[FECHA INICIO DE LABORES EN OBRA]]="","No Aplica",IF(AND(MONTH(Tabla2[[#This Row],[FECHA INICIO DE LABORES EN OBRA]])=MONTH(TODAY()-30),YEAR(Tabla2[[#This Row],[FECHA INICIO DE LABORES EN OBRA]])=YEAR(TODAY())),MONTH(TODAY()-30)&amp;"-"&amp;YEAR(TODAY()),"No Aplica")),"No Aplica")</f>
        <v>No Aplica</v>
      </c>
    </row>
    <row r="1125" spans="1:29" x14ac:dyDescent="0.25">
      <c r="A1125" s="2">
        <v>20603639520</v>
      </c>
      <c r="B1125" s="3" t="s">
        <v>65</v>
      </c>
      <c r="C1125" s="3" t="s">
        <v>65</v>
      </c>
      <c r="D1125" s="3" t="s">
        <v>1928</v>
      </c>
      <c r="E1125" s="3" t="s">
        <v>1929</v>
      </c>
      <c r="F1125" s="36" t="s">
        <v>8741</v>
      </c>
      <c r="G1125" s="3">
        <v>2</v>
      </c>
      <c r="H1125" s="3" t="s">
        <v>1444</v>
      </c>
      <c r="I1125" s="3" t="s">
        <v>1631</v>
      </c>
      <c r="J1125" s="3" t="s">
        <v>1930</v>
      </c>
      <c r="K1125" s="3" t="s">
        <v>1200</v>
      </c>
      <c r="L1125" s="8" t="s">
        <v>9813</v>
      </c>
      <c r="M1125" s="5"/>
      <c r="N1125" s="13" t="s">
        <v>1489</v>
      </c>
      <c r="O1125" s="5">
        <v>45075</v>
      </c>
      <c r="P1125" s="8">
        <v>1</v>
      </c>
      <c r="Q1125" s="9">
        <v>4</v>
      </c>
      <c r="R1125" s="9" t="str">
        <f>IFERROR(VLOOKUP(Tabla2[[#This Row],[CONTRATISTA PRNCIPAL]],Hoja1!$L$5:$M$9,2,FALSE),"CJV")</f>
        <v>CJV</v>
      </c>
      <c r="S1125" s="9" t="str">
        <f>IF(Tabla2[[#This Row],[EMPRESA]]=Tabla2[[#This Row],[CONTRATISTA PRNCIPAL]],"Principal","Secundaria")</f>
        <v>Principal</v>
      </c>
      <c r="T1125" s="10">
        <f>IFERROR(1/COUNTIF(Tabla2[CONTRATISTA PRNCIPAL],Tabla2[[#This Row],[CONTRATISTA PRNCIPAL]]),0)</f>
        <v>5.2910052910052907E-3</v>
      </c>
      <c r="U1125" s="33">
        <f ca="1">IF(((TODAY()-Tabla2[[#This Row],[FECHA NACIMIENTO]])/365)&lt;18,"Corregir", IF(((TODAY()-Tabla2[[#This Row],[FECHA NACIMIENTO]])/365)&gt;80, "Corregir",ROUNDDOWN(((TODAY()-Tabla2[[#This Row],[FECHA NACIMIENTO]])/365),0)))</f>
        <v>45</v>
      </c>
      <c r="V112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125" s="34" t="str">
        <f ca="1">+IF(Tabla2[[#This Row],[Edad]]="Corregir","Corregir","Ok")</f>
        <v>Ok</v>
      </c>
      <c r="X1125" s="10" t="str">
        <f>+IFERROR(VLOOKUP(Tabla2[[#This Row],[DISTRITO SEGÚN DNI]],Hoja1!$A$2:$B$55,2,FALSE),"No")</f>
        <v>No</v>
      </c>
      <c r="Y1125" s="10" t="str">
        <f>IF(OR(LOWER(Tabla2[[#This Row],[GENERO]])="masculino", LOWER(Tabla2[[#This Row],[GENERO]])="femenino"),"OK","Corregir")</f>
        <v>OK</v>
      </c>
      <c r="Z1125" s="10" t="str">
        <f>+IF(Tabla2[[#This Row],[Nro. DNI / CE]]="","Corregir",IF(LEN(Tabla2[[#This Row],[Nro. DNI / CE]])&gt;=8,"OK","Corregir"))</f>
        <v>OK</v>
      </c>
      <c r="AA1125" s="10">
        <f>COUNTIF(Tabla2[APELLIDOS Y NOMBRES],Tabla2[[#This Row],[APELLIDOS Y NOMBRES]])</f>
        <v>1</v>
      </c>
      <c r="AB1125" t="str">
        <f ca="1">+IFERROR(IF(Tabla2[[#This Row],[FECHA CESE/BAJA]]="","No Aplica",IF(AND(MONTH(Tabla2[[#This Row],[FECHA CESE/BAJA]])=MONTH(TODAY()-30),YEAR(Tabla2[[#This Row],[FECHA CESE/BAJA]])=YEAR(TODAY())),MONTH(TODAY()-30)&amp;"-"&amp;YEAR(TODAY()),"Borrar")),"No aplica")</f>
        <v>No Aplica</v>
      </c>
      <c r="AC1125" t="str">
        <f ca="1">+IFERROR(IF(Tabla2[[#This Row],[FECHA INICIO DE LABORES EN OBRA]]="","No Aplica",IF(AND(MONTH(Tabla2[[#This Row],[FECHA INICIO DE LABORES EN OBRA]])=MONTH(TODAY()-30),YEAR(Tabla2[[#This Row],[FECHA INICIO DE LABORES EN OBRA]])=YEAR(TODAY())),MONTH(TODAY()-30)&amp;"-"&amp;YEAR(TODAY()),"No Aplica")),"No Aplica")</f>
        <v>No Aplica</v>
      </c>
    </row>
    <row r="1126" spans="1:29" x14ac:dyDescent="0.25">
      <c r="A1126" s="2">
        <v>20603639520</v>
      </c>
      <c r="B1126" s="3" t="s">
        <v>65</v>
      </c>
      <c r="C1126" s="3" t="s">
        <v>65</v>
      </c>
      <c r="D1126" s="3" t="s">
        <v>1931</v>
      </c>
      <c r="E1126" s="3" t="s">
        <v>1932</v>
      </c>
      <c r="F1126" s="36" t="s">
        <v>8742</v>
      </c>
      <c r="G1126" s="3">
        <v>2</v>
      </c>
      <c r="H1126" s="3" t="s">
        <v>1933</v>
      </c>
      <c r="I1126" s="3" t="s">
        <v>1582</v>
      </c>
      <c r="J1126" s="3" t="s">
        <v>1934</v>
      </c>
      <c r="K1126" s="3" t="s">
        <v>1095</v>
      </c>
      <c r="L1126" s="8" t="s">
        <v>9813</v>
      </c>
      <c r="M1126" s="5"/>
      <c r="N1126" s="13" t="s">
        <v>1489</v>
      </c>
      <c r="O1126" s="5">
        <v>45049</v>
      </c>
      <c r="P1126" s="8">
        <v>1</v>
      </c>
      <c r="Q1126" s="9">
        <v>4</v>
      </c>
      <c r="R1126" s="9" t="str">
        <f>IFERROR(VLOOKUP(Tabla2[[#This Row],[CONTRATISTA PRNCIPAL]],Hoja1!$L$5:$M$9,2,FALSE),"CJV")</f>
        <v>CJV</v>
      </c>
      <c r="S1126" s="9" t="str">
        <f>IF(Tabla2[[#This Row],[EMPRESA]]=Tabla2[[#This Row],[CONTRATISTA PRNCIPAL]],"Principal","Secundaria")</f>
        <v>Principal</v>
      </c>
      <c r="T1126" s="10">
        <f>IFERROR(1/COUNTIF(Tabla2[CONTRATISTA PRNCIPAL],Tabla2[[#This Row],[CONTRATISTA PRNCIPAL]]),0)</f>
        <v>5.2910052910052907E-3</v>
      </c>
      <c r="U1126" s="33">
        <f ca="1">IF(((TODAY()-Tabla2[[#This Row],[FECHA NACIMIENTO]])/365)&lt;18,"Corregir", IF(((TODAY()-Tabla2[[#This Row],[FECHA NACIMIENTO]])/365)&gt;80, "Corregir",ROUNDDOWN(((TODAY()-Tabla2[[#This Row],[FECHA NACIMIENTO]])/365),0)))</f>
        <v>34</v>
      </c>
      <c r="V112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126" s="34" t="str">
        <f ca="1">+IF(Tabla2[[#This Row],[Edad]]="Corregir","Corregir","Ok")</f>
        <v>Ok</v>
      </c>
      <c r="X1126" s="10" t="str">
        <f>+IFERROR(VLOOKUP(Tabla2[[#This Row],[DISTRITO SEGÚN DNI]],Hoja1!$A$2:$B$55,2,FALSE),"No")</f>
        <v>No</v>
      </c>
      <c r="Y1126" s="10" t="str">
        <f>IF(OR(LOWER(Tabla2[[#This Row],[GENERO]])="masculino", LOWER(Tabla2[[#This Row],[GENERO]])="femenino"),"OK","Corregir")</f>
        <v>OK</v>
      </c>
      <c r="Z1126" s="10" t="str">
        <f>+IF(Tabla2[[#This Row],[Nro. DNI / CE]]="","Corregir",IF(LEN(Tabla2[[#This Row],[Nro. DNI / CE]])&gt;=8,"OK","Corregir"))</f>
        <v>OK</v>
      </c>
      <c r="AA1126" s="10">
        <f>COUNTIF(Tabla2[APELLIDOS Y NOMBRES],Tabla2[[#This Row],[APELLIDOS Y NOMBRES]])</f>
        <v>1</v>
      </c>
      <c r="AB1126" t="str">
        <f ca="1">+IFERROR(IF(Tabla2[[#This Row],[FECHA CESE/BAJA]]="","No Aplica",IF(AND(MONTH(Tabla2[[#This Row],[FECHA CESE/BAJA]])=MONTH(TODAY()-30),YEAR(Tabla2[[#This Row],[FECHA CESE/BAJA]])=YEAR(TODAY())),MONTH(TODAY()-30)&amp;"-"&amp;YEAR(TODAY()),"Borrar")),"No aplica")</f>
        <v>No Aplica</v>
      </c>
      <c r="AC1126" t="str">
        <f ca="1">+IFERROR(IF(Tabla2[[#This Row],[FECHA INICIO DE LABORES EN OBRA]]="","No Aplica",IF(AND(MONTH(Tabla2[[#This Row],[FECHA INICIO DE LABORES EN OBRA]])=MONTH(TODAY()-30),YEAR(Tabla2[[#This Row],[FECHA INICIO DE LABORES EN OBRA]])=YEAR(TODAY())),MONTH(TODAY()-30)&amp;"-"&amp;YEAR(TODAY()),"No Aplica")),"No Aplica")</f>
        <v>No Aplica</v>
      </c>
    </row>
    <row r="1127" spans="1:29" x14ac:dyDescent="0.25">
      <c r="A1127" s="2">
        <v>20603639520</v>
      </c>
      <c r="B1127" s="3" t="s">
        <v>65</v>
      </c>
      <c r="C1127" s="3" t="s">
        <v>65</v>
      </c>
      <c r="D1127" s="3" t="s">
        <v>877</v>
      </c>
      <c r="E1127" s="3" t="s">
        <v>878</v>
      </c>
      <c r="F1127" s="36" t="s">
        <v>8743</v>
      </c>
      <c r="G1127" s="3">
        <v>2</v>
      </c>
      <c r="H1127" s="3" t="s">
        <v>1444</v>
      </c>
      <c r="I1127" s="3" t="s">
        <v>1631</v>
      </c>
      <c r="J1127" s="3" t="s">
        <v>1935</v>
      </c>
      <c r="K1127" s="3" t="s">
        <v>36</v>
      </c>
      <c r="L1127" s="8" t="s">
        <v>9813</v>
      </c>
      <c r="M1127" s="5"/>
      <c r="N1127" s="13" t="s">
        <v>1489</v>
      </c>
      <c r="O1127" s="5">
        <v>45071</v>
      </c>
      <c r="P1127" s="8">
        <v>1</v>
      </c>
      <c r="Q1127" s="9">
        <v>4</v>
      </c>
      <c r="R1127" s="9" t="str">
        <f>IFERROR(VLOOKUP(Tabla2[[#This Row],[CONTRATISTA PRNCIPAL]],Hoja1!$L$5:$M$9,2,FALSE),"CJV")</f>
        <v>CJV</v>
      </c>
      <c r="S1127" s="9" t="str">
        <f>IF(Tabla2[[#This Row],[EMPRESA]]=Tabla2[[#This Row],[CONTRATISTA PRNCIPAL]],"Principal","Secundaria")</f>
        <v>Principal</v>
      </c>
      <c r="T1127" s="10">
        <f>IFERROR(1/COUNTIF(Tabla2[CONTRATISTA PRNCIPAL],Tabla2[[#This Row],[CONTRATISTA PRNCIPAL]]),0)</f>
        <v>5.2910052910052907E-3</v>
      </c>
      <c r="U1127" s="33">
        <f ca="1">IF(((TODAY()-Tabla2[[#This Row],[FECHA NACIMIENTO]])/365)&lt;18,"Corregir", IF(((TODAY()-Tabla2[[#This Row],[FECHA NACIMIENTO]])/365)&gt;80, "Corregir",ROUNDDOWN(((TODAY()-Tabla2[[#This Row],[FECHA NACIMIENTO]])/365),0)))</f>
        <v>46</v>
      </c>
      <c r="V112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127" s="34" t="str">
        <f ca="1">+IF(Tabla2[[#This Row],[Edad]]="Corregir","Corregir","Ok")</f>
        <v>Ok</v>
      </c>
      <c r="X1127" s="10" t="str">
        <f>+IFERROR(VLOOKUP(Tabla2[[#This Row],[DISTRITO SEGÚN DNI]],Hoja1!$A$2:$B$55,2,FALSE),"No")</f>
        <v>SANTA ANITA</v>
      </c>
      <c r="Y1127" s="10" t="str">
        <f>IF(OR(LOWER(Tabla2[[#This Row],[GENERO]])="masculino", LOWER(Tabla2[[#This Row],[GENERO]])="femenino"),"OK","Corregir")</f>
        <v>OK</v>
      </c>
      <c r="Z1127" s="10" t="str">
        <f>+IF(Tabla2[[#This Row],[Nro. DNI / CE]]="","Corregir",IF(LEN(Tabla2[[#This Row],[Nro. DNI / CE]])&gt;=8,"OK","Corregir"))</f>
        <v>OK</v>
      </c>
      <c r="AA1127" s="10">
        <f>COUNTIF(Tabla2[APELLIDOS Y NOMBRES],Tabla2[[#This Row],[APELLIDOS Y NOMBRES]])</f>
        <v>1</v>
      </c>
      <c r="AB1127" t="str">
        <f ca="1">+IFERROR(IF(Tabla2[[#This Row],[FECHA CESE/BAJA]]="","No Aplica",IF(AND(MONTH(Tabla2[[#This Row],[FECHA CESE/BAJA]])=MONTH(TODAY()-30),YEAR(Tabla2[[#This Row],[FECHA CESE/BAJA]])=YEAR(TODAY())),MONTH(TODAY()-30)&amp;"-"&amp;YEAR(TODAY()),"Borrar")),"No aplica")</f>
        <v>No Aplica</v>
      </c>
      <c r="AC1127" t="str">
        <f ca="1">+IFERROR(IF(Tabla2[[#This Row],[FECHA INICIO DE LABORES EN OBRA]]="","No Aplica",IF(AND(MONTH(Tabla2[[#This Row],[FECHA INICIO DE LABORES EN OBRA]])=MONTH(TODAY()-30),YEAR(Tabla2[[#This Row],[FECHA INICIO DE LABORES EN OBRA]])=YEAR(TODAY())),MONTH(TODAY()-30)&amp;"-"&amp;YEAR(TODAY()),"No Aplica")),"No Aplica")</f>
        <v>No Aplica</v>
      </c>
    </row>
    <row r="1128" spans="1:29" ht="15" customHeight="1" x14ac:dyDescent="0.25">
      <c r="A1128" s="2">
        <v>20603639520</v>
      </c>
      <c r="B1128" s="3" t="s">
        <v>65</v>
      </c>
      <c r="C1128" s="3" t="s">
        <v>65</v>
      </c>
      <c r="D1128" s="3" t="s">
        <v>1936</v>
      </c>
      <c r="E1128" s="3" t="s">
        <v>1937</v>
      </c>
      <c r="F1128" s="36" t="s">
        <v>8744</v>
      </c>
      <c r="G1128" s="3">
        <v>1</v>
      </c>
      <c r="H1128" s="3" t="s">
        <v>1585</v>
      </c>
      <c r="I1128" s="3" t="s">
        <v>1631</v>
      </c>
      <c r="J1128" s="3" t="s">
        <v>1938</v>
      </c>
      <c r="K1128" s="3" t="s">
        <v>1939</v>
      </c>
      <c r="L1128" s="8" t="s">
        <v>9813</v>
      </c>
      <c r="M1128" s="5"/>
      <c r="N1128" s="13" t="s">
        <v>1489</v>
      </c>
      <c r="O1128" s="5">
        <v>45049</v>
      </c>
      <c r="P1128" s="8">
        <v>1</v>
      </c>
      <c r="Q1128" s="9">
        <v>1</v>
      </c>
      <c r="R1128" s="9" t="str">
        <f>IFERROR(VLOOKUP(Tabla2[[#This Row],[CONTRATISTA PRNCIPAL]],Hoja1!$L$5:$M$9,2,FALSE),"CJV")</f>
        <v>CJV</v>
      </c>
      <c r="S1128" s="9" t="str">
        <f>IF(Tabla2[[#This Row],[EMPRESA]]=Tabla2[[#This Row],[CONTRATISTA PRNCIPAL]],"Principal","Secundaria")</f>
        <v>Principal</v>
      </c>
      <c r="T1128" s="10">
        <f>IFERROR(1/COUNTIF(Tabla2[CONTRATISTA PRNCIPAL],Tabla2[[#This Row],[CONTRATISTA PRNCIPAL]]),0)</f>
        <v>5.2910052910052907E-3</v>
      </c>
      <c r="U1128" s="33">
        <f ca="1">IF(((TODAY()-Tabla2[[#This Row],[FECHA NACIMIENTO]])/365)&lt;18,"Corregir", IF(((TODAY()-Tabla2[[#This Row],[FECHA NACIMIENTO]])/365)&gt;80, "Corregir",ROUNDDOWN(((TODAY()-Tabla2[[#This Row],[FECHA NACIMIENTO]])/365),0)))</f>
        <v>47</v>
      </c>
      <c r="V112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128" s="34" t="str">
        <f ca="1">+IF(Tabla2[[#This Row],[Edad]]="Corregir","Corregir","Ok")</f>
        <v>Ok</v>
      </c>
      <c r="X1128" s="10" t="str">
        <f>+IFERROR(VLOOKUP(Tabla2[[#This Row],[DISTRITO SEGÚN DNI]],Hoja1!$A$2:$B$55,2,FALSE),"No")</f>
        <v>No</v>
      </c>
      <c r="Y1128" s="10" t="str">
        <f>IF(OR(LOWER(Tabla2[[#This Row],[GENERO]])="masculino", LOWER(Tabla2[[#This Row],[GENERO]])="femenino"),"OK","Corregir")</f>
        <v>OK</v>
      </c>
      <c r="Z1128" s="10" t="str">
        <f>+IF(Tabla2[[#This Row],[Nro. DNI / CE]]="","Corregir",IF(LEN(Tabla2[[#This Row],[Nro. DNI / CE]])&gt;=8,"OK","Corregir"))</f>
        <v>OK</v>
      </c>
      <c r="AA1128" s="10">
        <f>COUNTIF(Tabla2[APELLIDOS Y NOMBRES],Tabla2[[#This Row],[APELLIDOS Y NOMBRES]])</f>
        <v>1</v>
      </c>
      <c r="AB1128" t="str">
        <f ca="1">+IFERROR(IF(Tabla2[[#This Row],[FECHA CESE/BAJA]]="","No Aplica",IF(AND(MONTH(Tabla2[[#This Row],[FECHA CESE/BAJA]])=MONTH(TODAY()-30),YEAR(Tabla2[[#This Row],[FECHA CESE/BAJA]])=YEAR(TODAY())),MONTH(TODAY()-30)&amp;"-"&amp;YEAR(TODAY()),"Borrar")),"No aplica")</f>
        <v>No Aplica</v>
      </c>
      <c r="AC1128" t="str">
        <f ca="1">+IFERROR(IF(Tabla2[[#This Row],[FECHA INICIO DE LABORES EN OBRA]]="","No Aplica",IF(AND(MONTH(Tabla2[[#This Row],[FECHA INICIO DE LABORES EN OBRA]])=MONTH(TODAY()-30),YEAR(Tabla2[[#This Row],[FECHA INICIO DE LABORES EN OBRA]])=YEAR(TODAY())),MONTH(TODAY()-30)&amp;"-"&amp;YEAR(TODAY()),"No Aplica")),"No Aplica")</f>
        <v>No Aplica</v>
      </c>
    </row>
    <row r="1129" spans="1:29" ht="15" customHeight="1" x14ac:dyDescent="0.25">
      <c r="A1129" s="2">
        <v>20603639520</v>
      </c>
      <c r="B1129" s="3" t="s">
        <v>65</v>
      </c>
      <c r="C1129" s="3" t="s">
        <v>65</v>
      </c>
      <c r="D1129" s="3" t="s">
        <v>1940</v>
      </c>
      <c r="E1129" s="3" t="s">
        <v>1941</v>
      </c>
      <c r="F1129" s="36" t="s">
        <v>8745</v>
      </c>
      <c r="G1129" s="3">
        <v>2</v>
      </c>
      <c r="H1129" s="3" t="s">
        <v>1442</v>
      </c>
      <c r="I1129" s="3" t="s">
        <v>1631</v>
      </c>
      <c r="J1129" s="3" t="s">
        <v>1942</v>
      </c>
      <c r="K1129" s="3" t="s">
        <v>1943</v>
      </c>
      <c r="L1129" s="8" t="s">
        <v>9813</v>
      </c>
      <c r="M1129" s="5"/>
      <c r="N1129" s="13" t="s">
        <v>1489</v>
      </c>
      <c r="O1129" s="5">
        <v>45049</v>
      </c>
      <c r="P1129" s="8">
        <v>1</v>
      </c>
      <c r="Q1129" s="9">
        <v>4</v>
      </c>
      <c r="R1129" s="9" t="str">
        <f>IFERROR(VLOOKUP(Tabla2[[#This Row],[CONTRATISTA PRNCIPAL]],Hoja1!$L$5:$M$9,2,FALSE),"CJV")</f>
        <v>CJV</v>
      </c>
      <c r="S1129" s="9" t="str">
        <f>IF(Tabla2[[#This Row],[EMPRESA]]=Tabla2[[#This Row],[CONTRATISTA PRNCIPAL]],"Principal","Secundaria")</f>
        <v>Principal</v>
      </c>
      <c r="T1129" s="10">
        <f>IFERROR(1/COUNTIF(Tabla2[CONTRATISTA PRNCIPAL],Tabla2[[#This Row],[CONTRATISTA PRNCIPAL]]),0)</f>
        <v>5.2910052910052907E-3</v>
      </c>
      <c r="U1129" s="33">
        <f ca="1">IF(((TODAY()-Tabla2[[#This Row],[FECHA NACIMIENTO]])/365)&lt;18,"Corregir", IF(((TODAY()-Tabla2[[#This Row],[FECHA NACIMIENTO]])/365)&gt;80, "Corregir",ROUNDDOWN(((TODAY()-Tabla2[[#This Row],[FECHA NACIMIENTO]])/365),0)))</f>
        <v>37</v>
      </c>
      <c r="V112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129" s="34" t="str">
        <f ca="1">+IF(Tabla2[[#This Row],[Edad]]="Corregir","Corregir","Ok")</f>
        <v>Ok</v>
      </c>
      <c r="X1129" s="10" t="str">
        <f>+IFERROR(VLOOKUP(Tabla2[[#This Row],[DISTRITO SEGÚN DNI]],Hoja1!$A$2:$B$55,2,FALSE),"No")</f>
        <v>No</v>
      </c>
      <c r="Y1129" s="10" t="str">
        <f>IF(OR(LOWER(Tabla2[[#This Row],[GENERO]])="masculino", LOWER(Tabla2[[#This Row],[GENERO]])="femenino"),"OK","Corregir")</f>
        <v>OK</v>
      </c>
      <c r="Z1129" s="10" t="str">
        <f>+IF(Tabla2[[#This Row],[Nro. DNI / CE]]="","Corregir",IF(LEN(Tabla2[[#This Row],[Nro. DNI / CE]])&gt;=8,"OK","Corregir"))</f>
        <v>OK</v>
      </c>
      <c r="AA1129" s="10">
        <f>COUNTIF(Tabla2[APELLIDOS Y NOMBRES],Tabla2[[#This Row],[APELLIDOS Y NOMBRES]])</f>
        <v>1</v>
      </c>
      <c r="AB1129" t="str">
        <f ca="1">+IFERROR(IF(Tabla2[[#This Row],[FECHA CESE/BAJA]]="","No Aplica",IF(AND(MONTH(Tabla2[[#This Row],[FECHA CESE/BAJA]])=MONTH(TODAY()-30),YEAR(Tabla2[[#This Row],[FECHA CESE/BAJA]])=YEAR(TODAY())),MONTH(TODAY()-30)&amp;"-"&amp;YEAR(TODAY()),"Borrar")),"No aplica")</f>
        <v>No Aplica</v>
      </c>
      <c r="AC1129" t="str">
        <f ca="1">+IFERROR(IF(Tabla2[[#This Row],[FECHA INICIO DE LABORES EN OBRA]]="","No Aplica",IF(AND(MONTH(Tabla2[[#This Row],[FECHA INICIO DE LABORES EN OBRA]])=MONTH(TODAY()-30),YEAR(Tabla2[[#This Row],[FECHA INICIO DE LABORES EN OBRA]])=YEAR(TODAY())),MONTH(TODAY()-30)&amp;"-"&amp;YEAR(TODAY()),"No Aplica")),"No Aplica")</f>
        <v>No Aplica</v>
      </c>
    </row>
    <row r="1130" spans="1:29" ht="15" customHeight="1" x14ac:dyDescent="0.25">
      <c r="A1130" s="2">
        <v>20603639520</v>
      </c>
      <c r="B1130" s="3" t="s">
        <v>65</v>
      </c>
      <c r="C1130" s="3" t="s">
        <v>65</v>
      </c>
      <c r="D1130" s="3" t="s">
        <v>10494</v>
      </c>
      <c r="E1130" s="3" t="s">
        <v>10495</v>
      </c>
      <c r="F1130" s="36" t="s">
        <v>10496</v>
      </c>
      <c r="G1130" s="3">
        <v>2</v>
      </c>
      <c r="H1130" s="3" t="s">
        <v>1444</v>
      </c>
      <c r="I1130" s="3" t="s">
        <v>1631</v>
      </c>
      <c r="J1130" s="3" t="s">
        <v>10497</v>
      </c>
      <c r="K1130" s="3" t="s">
        <v>1136</v>
      </c>
      <c r="L1130" s="8" t="s">
        <v>9813</v>
      </c>
      <c r="M1130" s="5"/>
      <c r="N1130" s="13" t="s">
        <v>1489</v>
      </c>
      <c r="O1130" s="5">
        <v>45065</v>
      </c>
      <c r="P1130" s="8">
        <v>1</v>
      </c>
      <c r="Q1130" s="9">
        <v>4</v>
      </c>
      <c r="R1130" s="9" t="str">
        <f>IFERROR(VLOOKUP(Tabla2[[#This Row],[CONTRATISTA PRNCIPAL]],Hoja1!$L$5:$M$9,2,FALSE),"CJV")</f>
        <v>CJV</v>
      </c>
      <c r="S1130" s="9" t="str">
        <f>IF(Tabla2[[#This Row],[EMPRESA]]=Tabla2[[#This Row],[CONTRATISTA PRNCIPAL]],"Principal","Secundaria")</f>
        <v>Principal</v>
      </c>
      <c r="T1130" s="10">
        <f>IFERROR(1/COUNTIF(Tabla2[CONTRATISTA PRNCIPAL],Tabla2[[#This Row],[CONTRATISTA PRNCIPAL]]),0)</f>
        <v>5.2910052910052907E-3</v>
      </c>
      <c r="U1130" s="33">
        <f ca="1">IF(((TODAY()-Tabla2[[#This Row],[FECHA NACIMIENTO]])/365)&lt;18,"Corregir", IF(((TODAY()-Tabla2[[#This Row],[FECHA NACIMIENTO]])/365)&gt;80, "Corregir",ROUNDDOWN(((TODAY()-Tabla2[[#This Row],[FECHA NACIMIENTO]])/365),0)))</f>
        <v>43</v>
      </c>
      <c r="V113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130" s="34" t="str">
        <f ca="1">+IF(Tabla2[[#This Row],[Edad]]="Corregir","Corregir","Ok")</f>
        <v>Ok</v>
      </c>
      <c r="X1130" s="10" t="str">
        <f>+IFERROR(VLOOKUP(Tabla2[[#This Row],[DISTRITO SEGÚN DNI]],Hoja1!$A$2:$B$55,2,FALSE),"No")</f>
        <v>No</v>
      </c>
      <c r="Y1130" s="10" t="str">
        <f>IF(OR(LOWER(Tabla2[[#This Row],[GENERO]])="masculino", LOWER(Tabla2[[#This Row],[GENERO]])="femenino"),"OK","Corregir")</f>
        <v>OK</v>
      </c>
      <c r="Z1130" s="10" t="str">
        <f>+IF(Tabla2[[#This Row],[Nro. DNI / CE]]="","Corregir",IF(LEN(Tabla2[[#This Row],[Nro. DNI / CE]])&gt;=8,"OK","Corregir"))</f>
        <v>OK</v>
      </c>
      <c r="AA1130" s="10">
        <f>COUNTIF(Tabla2[APELLIDOS Y NOMBRES],Tabla2[[#This Row],[APELLIDOS Y NOMBRES]])</f>
        <v>1</v>
      </c>
      <c r="AB1130" t="str">
        <f ca="1">+IFERROR(IF(Tabla2[[#This Row],[FECHA CESE/BAJA]]="","No Aplica",IF(AND(MONTH(Tabla2[[#This Row],[FECHA CESE/BAJA]])=MONTH(TODAY()-30),YEAR(Tabla2[[#This Row],[FECHA CESE/BAJA]])=YEAR(TODAY())),MONTH(TODAY()-30)&amp;"-"&amp;YEAR(TODAY()),"Borrar")),"No aplica")</f>
        <v>No Aplica</v>
      </c>
      <c r="AC1130" t="str">
        <f ca="1">+IFERROR(IF(Tabla2[[#This Row],[FECHA INICIO DE LABORES EN OBRA]]="","No Aplica",IF(AND(MONTH(Tabla2[[#This Row],[FECHA INICIO DE LABORES EN OBRA]])=MONTH(TODAY()-30),YEAR(Tabla2[[#This Row],[FECHA INICIO DE LABORES EN OBRA]])=YEAR(TODAY())),MONTH(TODAY()-30)&amp;"-"&amp;YEAR(TODAY()),"No Aplica")),"No Aplica")</f>
        <v>No Aplica</v>
      </c>
    </row>
    <row r="1131" spans="1:29" ht="15" customHeight="1" x14ac:dyDescent="0.25">
      <c r="A1131" s="2">
        <v>20603639520</v>
      </c>
      <c r="B1131" s="3" t="s">
        <v>65</v>
      </c>
      <c r="C1131" s="3" t="s">
        <v>65</v>
      </c>
      <c r="D1131" s="3" t="s">
        <v>1946</v>
      </c>
      <c r="E1131" s="3" t="s">
        <v>1947</v>
      </c>
      <c r="F1131" s="36" t="s">
        <v>8746</v>
      </c>
      <c r="G1131" s="3">
        <v>2</v>
      </c>
      <c r="H1131" s="3" t="s">
        <v>1444</v>
      </c>
      <c r="I1131" s="3" t="s">
        <v>1631</v>
      </c>
      <c r="J1131" s="3" t="s">
        <v>1948</v>
      </c>
      <c r="K1131" s="3" t="s">
        <v>1949</v>
      </c>
      <c r="L1131" s="8" t="s">
        <v>9813</v>
      </c>
      <c r="M1131" s="5"/>
      <c r="N1131" s="13" t="s">
        <v>1489</v>
      </c>
      <c r="O1131" s="5">
        <v>45068</v>
      </c>
      <c r="P1131" s="8">
        <v>1</v>
      </c>
      <c r="Q1131" s="9">
        <v>4</v>
      </c>
      <c r="R1131" s="9" t="str">
        <f>IFERROR(VLOOKUP(Tabla2[[#This Row],[CONTRATISTA PRNCIPAL]],Hoja1!$L$5:$M$9,2,FALSE),"CJV")</f>
        <v>CJV</v>
      </c>
      <c r="S1131" s="9" t="str">
        <f>IF(Tabla2[[#This Row],[EMPRESA]]=Tabla2[[#This Row],[CONTRATISTA PRNCIPAL]],"Principal","Secundaria")</f>
        <v>Principal</v>
      </c>
      <c r="T1131" s="10">
        <f>IFERROR(1/COUNTIF(Tabla2[CONTRATISTA PRNCIPAL],Tabla2[[#This Row],[CONTRATISTA PRNCIPAL]]),0)</f>
        <v>5.2910052910052907E-3</v>
      </c>
      <c r="U1131" s="33">
        <f ca="1">IF(((TODAY()-Tabla2[[#This Row],[FECHA NACIMIENTO]])/365)&lt;18,"Corregir", IF(((TODAY()-Tabla2[[#This Row],[FECHA NACIMIENTO]])/365)&gt;80, "Corregir",ROUNDDOWN(((TODAY()-Tabla2[[#This Row],[FECHA NACIMIENTO]])/365),0)))</f>
        <v>32</v>
      </c>
      <c r="V113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131" s="34" t="str">
        <f ca="1">+IF(Tabla2[[#This Row],[Edad]]="Corregir","Corregir","Ok")</f>
        <v>Ok</v>
      </c>
      <c r="X1131" s="10" t="str">
        <f>+IFERROR(VLOOKUP(Tabla2[[#This Row],[DISTRITO SEGÚN DNI]],Hoja1!$A$2:$B$55,2,FALSE),"No")</f>
        <v>No</v>
      </c>
      <c r="Y1131" s="10" t="str">
        <f>IF(OR(LOWER(Tabla2[[#This Row],[GENERO]])="masculino", LOWER(Tabla2[[#This Row],[GENERO]])="femenino"),"OK","Corregir")</f>
        <v>OK</v>
      </c>
      <c r="Z1131" s="10" t="str">
        <f>+IF(Tabla2[[#This Row],[Nro. DNI / CE]]="","Corregir",IF(LEN(Tabla2[[#This Row],[Nro. DNI / CE]])&gt;=8,"OK","Corregir"))</f>
        <v>OK</v>
      </c>
      <c r="AA1131" s="10">
        <f>COUNTIF(Tabla2[APELLIDOS Y NOMBRES],Tabla2[[#This Row],[APELLIDOS Y NOMBRES]])</f>
        <v>1</v>
      </c>
      <c r="AB1131" t="str">
        <f ca="1">+IFERROR(IF(Tabla2[[#This Row],[FECHA CESE/BAJA]]="","No Aplica",IF(AND(MONTH(Tabla2[[#This Row],[FECHA CESE/BAJA]])=MONTH(TODAY()-30),YEAR(Tabla2[[#This Row],[FECHA CESE/BAJA]])=YEAR(TODAY())),MONTH(TODAY()-30)&amp;"-"&amp;YEAR(TODAY()),"Borrar")),"No aplica")</f>
        <v>No Aplica</v>
      </c>
      <c r="AC1131" t="str">
        <f ca="1">+IFERROR(IF(Tabla2[[#This Row],[FECHA INICIO DE LABORES EN OBRA]]="","No Aplica",IF(AND(MONTH(Tabla2[[#This Row],[FECHA INICIO DE LABORES EN OBRA]])=MONTH(TODAY()-30),YEAR(Tabla2[[#This Row],[FECHA INICIO DE LABORES EN OBRA]])=YEAR(TODAY())),MONTH(TODAY()-30)&amp;"-"&amp;YEAR(TODAY()),"No Aplica")),"No Aplica")</f>
        <v>No Aplica</v>
      </c>
    </row>
    <row r="1132" spans="1:29" ht="15" customHeight="1" x14ac:dyDescent="0.25">
      <c r="A1132" s="2">
        <v>20603639520</v>
      </c>
      <c r="B1132" s="3" t="s">
        <v>65</v>
      </c>
      <c r="C1132" s="3" t="s">
        <v>65</v>
      </c>
      <c r="D1132" s="3" t="s">
        <v>1950</v>
      </c>
      <c r="E1132" s="3" t="s">
        <v>1951</v>
      </c>
      <c r="F1132" s="36" t="s">
        <v>8747</v>
      </c>
      <c r="G1132" s="3">
        <v>2</v>
      </c>
      <c r="H1132" s="3" t="s">
        <v>1444</v>
      </c>
      <c r="I1132" s="3" t="s">
        <v>1631</v>
      </c>
      <c r="J1132" s="3" t="s">
        <v>1952</v>
      </c>
      <c r="K1132" s="3" t="s">
        <v>1063</v>
      </c>
      <c r="L1132" s="8" t="s">
        <v>9813</v>
      </c>
      <c r="M1132" s="5"/>
      <c r="N1132" s="13" t="s">
        <v>1489</v>
      </c>
      <c r="O1132" s="5">
        <v>45065</v>
      </c>
      <c r="P1132" s="8">
        <v>1</v>
      </c>
      <c r="Q1132" s="9">
        <v>4</v>
      </c>
      <c r="R1132" s="9" t="str">
        <f>IFERROR(VLOOKUP(Tabla2[[#This Row],[CONTRATISTA PRNCIPAL]],Hoja1!$L$5:$M$9,2,FALSE),"CJV")</f>
        <v>CJV</v>
      </c>
      <c r="S1132" s="9" t="str">
        <f>IF(Tabla2[[#This Row],[EMPRESA]]=Tabla2[[#This Row],[CONTRATISTA PRNCIPAL]],"Principal","Secundaria")</f>
        <v>Principal</v>
      </c>
      <c r="T1132" s="10">
        <f>IFERROR(1/COUNTIF(Tabla2[CONTRATISTA PRNCIPAL],Tabla2[[#This Row],[CONTRATISTA PRNCIPAL]]),0)</f>
        <v>5.2910052910052907E-3</v>
      </c>
      <c r="U1132" s="33">
        <f ca="1">IF(((TODAY()-Tabla2[[#This Row],[FECHA NACIMIENTO]])/365)&lt;18,"Corregir", IF(((TODAY()-Tabla2[[#This Row],[FECHA NACIMIENTO]])/365)&gt;80, "Corregir",ROUNDDOWN(((TODAY()-Tabla2[[#This Row],[FECHA NACIMIENTO]])/365),0)))</f>
        <v>39</v>
      </c>
      <c r="V113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132" s="34" t="str">
        <f ca="1">+IF(Tabla2[[#This Row],[Edad]]="Corregir","Corregir","Ok")</f>
        <v>Ok</v>
      </c>
      <c r="X1132" s="10" t="str">
        <f>+IFERROR(VLOOKUP(Tabla2[[#This Row],[DISTRITO SEGÚN DNI]],Hoja1!$A$2:$B$55,2,FALSE),"No")</f>
        <v>No</v>
      </c>
      <c r="Y1132" s="10" t="str">
        <f>IF(OR(LOWER(Tabla2[[#This Row],[GENERO]])="masculino", LOWER(Tabla2[[#This Row],[GENERO]])="femenino"),"OK","Corregir")</f>
        <v>OK</v>
      </c>
      <c r="Z1132" s="10" t="str">
        <f>+IF(Tabla2[[#This Row],[Nro. DNI / CE]]="","Corregir",IF(LEN(Tabla2[[#This Row],[Nro. DNI / CE]])&gt;=8,"OK","Corregir"))</f>
        <v>OK</v>
      </c>
      <c r="AA1132" s="10">
        <f>COUNTIF(Tabla2[APELLIDOS Y NOMBRES],Tabla2[[#This Row],[APELLIDOS Y NOMBRES]])</f>
        <v>1</v>
      </c>
      <c r="AB1132" t="str">
        <f ca="1">+IFERROR(IF(Tabla2[[#This Row],[FECHA CESE/BAJA]]="","No Aplica",IF(AND(MONTH(Tabla2[[#This Row],[FECHA CESE/BAJA]])=MONTH(TODAY()-30),YEAR(Tabla2[[#This Row],[FECHA CESE/BAJA]])=YEAR(TODAY())),MONTH(TODAY()-30)&amp;"-"&amp;YEAR(TODAY()),"Borrar")),"No aplica")</f>
        <v>No Aplica</v>
      </c>
      <c r="AC1132" t="str">
        <f ca="1">+IFERROR(IF(Tabla2[[#This Row],[FECHA INICIO DE LABORES EN OBRA]]="","No Aplica",IF(AND(MONTH(Tabla2[[#This Row],[FECHA INICIO DE LABORES EN OBRA]])=MONTH(TODAY()-30),YEAR(Tabla2[[#This Row],[FECHA INICIO DE LABORES EN OBRA]])=YEAR(TODAY())),MONTH(TODAY()-30)&amp;"-"&amp;YEAR(TODAY()),"No Aplica")),"No Aplica")</f>
        <v>No Aplica</v>
      </c>
    </row>
    <row r="1133" spans="1:29" ht="15" customHeight="1" x14ac:dyDescent="0.25">
      <c r="A1133" s="2">
        <v>20603639520</v>
      </c>
      <c r="B1133" s="3" t="s">
        <v>65</v>
      </c>
      <c r="C1133" s="3" t="s">
        <v>65</v>
      </c>
      <c r="D1133" s="3" t="s">
        <v>1953</v>
      </c>
      <c r="E1133" s="3" t="s">
        <v>1954</v>
      </c>
      <c r="F1133" s="36" t="s">
        <v>8748</v>
      </c>
      <c r="G1133" s="3">
        <v>2</v>
      </c>
      <c r="H1133" s="3" t="s">
        <v>1442</v>
      </c>
      <c r="I1133" s="3" t="s">
        <v>1631</v>
      </c>
      <c r="J1133" s="3" t="s">
        <v>1955</v>
      </c>
      <c r="K1133" s="3" t="s">
        <v>1956</v>
      </c>
      <c r="L1133" s="8" t="s">
        <v>9813</v>
      </c>
      <c r="M1133" s="5"/>
      <c r="N1133" s="13" t="s">
        <v>1489</v>
      </c>
      <c r="O1133" s="5">
        <v>45054</v>
      </c>
      <c r="P1133" s="8">
        <v>1</v>
      </c>
      <c r="Q1133" s="9">
        <v>4</v>
      </c>
      <c r="R1133" s="9" t="str">
        <f>IFERROR(VLOOKUP(Tabla2[[#This Row],[CONTRATISTA PRNCIPAL]],Hoja1!$L$5:$M$9,2,FALSE),"CJV")</f>
        <v>CJV</v>
      </c>
      <c r="S1133" s="9" t="str">
        <f>IF(Tabla2[[#This Row],[EMPRESA]]=Tabla2[[#This Row],[CONTRATISTA PRNCIPAL]],"Principal","Secundaria")</f>
        <v>Principal</v>
      </c>
      <c r="T1133" s="10">
        <f>IFERROR(1/COUNTIF(Tabla2[CONTRATISTA PRNCIPAL],Tabla2[[#This Row],[CONTRATISTA PRNCIPAL]]),0)</f>
        <v>5.2910052910052907E-3</v>
      </c>
      <c r="U1133" s="33">
        <f ca="1">IF(((TODAY()-Tabla2[[#This Row],[FECHA NACIMIENTO]])/365)&lt;18,"Corregir", IF(((TODAY()-Tabla2[[#This Row],[FECHA NACIMIENTO]])/365)&gt;80, "Corregir",ROUNDDOWN(((TODAY()-Tabla2[[#This Row],[FECHA NACIMIENTO]])/365),0)))</f>
        <v>50</v>
      </c>
      <c r="V113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133" s="34" t="str">
        <f ca="1">+IF(Tabla2[[#This Row],[Edad]]="Corregir","Corregir","Ok")</f>
        <v>Ok</v>
      </c>
      <c r="X1133" s="10" t="str">
        <f>+IFERROR(VLOOKUP(Tabla2[[#This Row],[DISTRITO SEGÚN DNI]],Hoja1!$A$2:$B$55,2,FALSE),"No")</f>
        <v>No</v>
      </c>
      <c r="Y1133" s="10" t="str">
        <f>IF(OR(LOWER(Tabla2[[#This Row],[GENERO]])="masculino", LOWER(Tabla2[[#This Row],[GENERO]])="femenino"),"OK","Corregir")</f>
        <v>OK</v>
      </c>
      <c r="Z1133" s="10" t="str">
        <f>+IF(Tabla2[[#This Row],[Nro. DNI / CE]]="","Corregir",IF(LEN(Tabla2[[#This Row],[Nro. DNI / CE]])&gt;=8,"OK","Corregir"))</f>
        <v>OK</v>
      </c>
      <c r="AA1133" s="10">
        <f>COUNTIF(Tabla2[APELLIDOS Y NOMBRES],Tabla2[[#This Row],[APELLIDOS Y NOMBRES]])</f>
        <v>1</v>
      </c>
      <c r="AB1133" t="str">
        <f ca="1">+IFERROR(IF(Tabla2[[#This Row],[FECHA CESE/BAJA]]="","No Aplica",IF(AND(MONTH(Tabla2[[#This Row],[FECHA CESE/BAJA]])=MONTH(TODAY()-30),YEAR(Tabla2[[#This Row],[FECHA CESE/BAJA]])=YEAR(TODAY())),MONTH(TODAY()-30)&amp;"-"&amp;YEAR(TODAY()),"Borrar")),"No aplica")</f>
        <v>No Aplica</v>
      </c>
      <c r="AC1133" t="str">
        <f ca="1">+IFERROR(IF(Tabla2[[#This Row],[FECHA INICIO DE LABORES EN OBRA]]="","No Aplica",IF(AND(MONTH(Tabla2[[#This Row],[FECHA INICIO DE LABORES EN OBRA]])=MONTH(TODAY()-30),YEAR(Tabla2[[#This Row],[FECHA INICIO DE LABORES EN OBRA]])=YEAR(TODAY())),MONTH(TODAY()-30)&amp;"-"&amp;YEAR(TODAY()),"No Aplica")),"No Aplica")</f>
        <v>No Aplica</v>
      </c>
    </row>
    <row r="1134" spans="1:29" ht="15" customHeight="1" x14ac:dyDescent="0.25">
      <c r="A1134" s="2">
        <v>20603639520</v>
      </c>
      <c r="B1134" s="3" t="s">
        <v>65</v>
      </c>
      <c r="C1134" s="3" t="s">
        <v>65</v>
      </c>
      <c r="D1134" s="3" t="s">
        <v>881</v>
      </c>
      <c r="E1134" s="3" t="s">
        <v>882</v>
      </c>
      <c r="F1134" s="36" t="s">
        <v>8749</v>
      </c>
      <c r="G1134" s="3">
        <v>2</v>
      </c>
      <c r="H1134" s="3" t="s">
        <v>1453</v>
      </c>
      <c r="I1134" s="3" t="s">
        <v>1631</v>
      </c>
      <c r="J1134" s="3" t="s">
        <v>1957</v>
      </c>
      <c r="K1134" s="3" t="s">
        <v>131</v>
      </c>
      <c r="L1134" s="8" t="s">
        <v>9813</v>
      </c>
      <c r="M1134" s="5"/>
      <c r="N1134" s="13" t="s">
        <v>1489</v>
      </c>
      <c r="O1134" s="5">
        <v>45059</v>
      </c>
      <c r="P1134" s="8">
        <v>1</v>
      </c>
      <c r="Q1134" s="9">
        <v>4</v>
      </c>
      <c r="R1134" s="9" t="str">
        <f>IFERROR(VLOOKUP(Tabla2[[#This Row],[CONTRATISTA PRNCIPAL]],Hoja1!$L$5:$M$9,2,FALSE),"CJV")</f>
        <v>CJV</v>
      </c>
      <c r="S1134" s="9" t="str">
        <f>IF(Tabla2[[#This Row],[EMPRESA]]=Tabla2[[#This Row],[CONTRATISTA PRNCIPAL]],"Principal","Secundaria")</f>
        <v>Principal</v>
      </c>
      <c r="T1134" s="10">
        <f>IFERROR(1/COUNTIF(Tabla2[CONTRATISTA PRNCIPAL],Tabla2[[#This Row],[CONTRATISTA PRNCIPAL]]),0)</f>
        <v>5.2910052910052907E-3</v>
      </c>
      <c r="U1134" s="33">
        <f ca="1">IF(((TODAY()-Tabla2[[#This Row],[FECHA NACIMIENTO]])/365)&lt;18,"Corregir", IF(((TODAY()-Tabla2[[#This Row],[FECHA NACIMIENTO]])/365)&gt;80, "Corregir",ROUNDDOWN(((TODAY()-Tabla2[[#This Row],[FECHA NACIMIENTO]])/365),0)))</f>
        <v>36</v>
      </c>
      <c r="V113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134" s="34" t="str">
        <f ca="1">+IF(Tabla2[[#This Row],[Edad]]="Corregir","Corregir","Ok")</f>
        <v>Ok</v>
      </c>
      <c r="X1134" s="10" t="str">
        <f>+IFERROR(VLOOKUP(Tabla2[[#This Row],[DISTRITO SEGÚN DNI]],Hoja1!$A$2:$B$55,2,FALSE),"No")</f>
        <v>BREÑA</v>
      </c>
      <c r="Y1134" s="10" t="str">
        <f>IF(OR(LOWER(Tabla2[[#This Row],[GENERO]])="masculino", LOWER(Tabla2[[#This Row],[GENERO]])="femenino"),"OK","Corregir")</f>
        <v>OK</v>
      </c>
      <c r="Z1134" s="10" t="str">
        <f>+IF(Tabla2[[#This Row],[Nro. DNI / CE]]="","Corregir",IF(LEN(Tabla2[[#This Row],[Nro. DNI / CE]])&gt;=8,"OK","Corregir"))</f>
        <v>OK</v>
      </c>
      <c r="AA1134" s="10">
        <f>COUNTIF(Tabla2[APELLIDOS Y NOMBRES],Tabla2[[#This Row],[APELLIDOS Y NOMBRES]])</f>
        <v>1</v>
      </c>
      <c r="AB1134" t="str">
        <f ca="1">+IFERROR(IF(Tabla2[[#This Row],[FECHA CESE/BAJA]]="","No Aplica",IF(AND(MONTH(Tabla2[[#This Row],[FECHA CESE/BAJA]])=MONTH(TODAY()-30),YEAR(Tabla2[[#This Row],[FECHA CESE/BAJA]])=YEAR(TODAY())),MONTH(TODAY()-30)&amp;"-"&amp;YEAR(TODAY()),"Borrar")),"No aplica")</f>
        <v>No Aplica</v>
      </c>
      <c r="AC1134" t="str">
        <f ca="1">+IFERROR(IF(Tabla2[[#This Row],[FECHA INICIO DE LABORES EN OBRA]]="","No Aplica",IF(AND(MONTH(Tabla2[[#This Row],[FECHA INICIO DE LABORES EN OBRA]])=MONTH(TODAY()-30),YEAR(Tabla2[[#This Row],[FECHA INICIO DE LABORES EN OBRA]])=YEAR(TODAY())),MONTH(TODAY()-30)&amp;"-"&amp;YEAR(TODAY()),"No Aplica")),"No Aplica")</f>
        <v>No Aplica</v>
      </c>
    </row>
    <row r="1135" spans="1:29" ht="15" customHeight="1" x14ac:dyDescent="0.25">
      <c r="A1135" s="2">
        <v>20603639520</v>
      </c>
      <c r="B1135" s="3" t="s">
        <v>65</v>
      </c>
      <c r="C1135" s="3" t="s">
        <v>65</v>
      </c>
      <c r="D1135" s="3" t="s">
        <v>1958</v>
      </c>
      <c r="E1135" s="3" t="s">
        <v>1959</v>
      </c>
      <c r="F1135" s="36" t="s">
        <v>8750</v>
      </c>
      <c r="G1135" s="3">
        <v>2</v>
      </c>
      <c r="H1135" s="3" t="s">
        <v>1442</v>
      </c>
      <c r="I1135" s="3" t="s">
        <v>1631</v>
      </c>
      <c r="J1135" s="3" t="s">
        <v>1960</v>
      </c>
      <c r="K1135" s="3" t="s">
        <v>1210</v>
      </c>
      <c r="L1135" s="8" t="s">
        <v>9813</v>
      </c>
      <c r="M1135" s="5"/>
      <c r="N1135" s="13" t="s">
        <v>1489</v>
      </c>
      <c r="O1135" s="5">
        <v>45061</v>
      </c>
      <c r="P1135" s="8">
        <v>1</v>
      </c>
      <c r="Q1135" s="9">
        <v>4</v>
      </c>
      <c r="R1135" s="9" t="str">
        <f>IFERROR(VLOOKUP(Tabla2[[#This Row],[CONTRATISTA PRNCIPAL]],Hoja1!$L$5:$M$9,2,FALSE),"CJV")</f>
        <v>CJV</v>
      </c>
      <c r="S1135" s="9" t="str">
        <f>IF(Tabla2[[#This Row],[EMPRESA]]=Tabla2[[#This Row],[CONTRATISTA PRNCIPAL]],"Principal","Secundaria")</f>
        <v>Principal</v>
      </c>
      <c r="T1135" s="10">
        <f>IFERROR(1/COUNTIF(Tabla2[CONTRATISTA PRNCIPAL],Tabla2[[#This Row],[CONTRATISTA PRNCIPAL]]),0)</f>
        <v>5.2910052910052907E-3</v>
      </c>
      <c r="U1135" s="33">
        <f ca="1">IF(((TODAY()-Tabla2[[#This Row],[FECHA NACIMIENTO]])/365)&lt;18,"Corregir", IF(((TODAY()-Tabla2[[#This Row],[FECHA NACIMIENTO]])/365)&gt;80, "Corregir",ROUNDDOWN(((TODAY()-Tabla2[[#This Row],[FECHA NACIMIENTO]])/365),0)))</f>
        <v>40</v>
      </c>
      <c r="V113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135" s="34" t="str">
        <f ca="1">+IF(Tabla2[[#This Row],[Edad]]="Corregir","Corregir","Ok")</f>
        <v>Ok</v>
      </c>
      <c r="X1135" s="10" t="str">
        <f>+IFERROR(VLOOKUP(Tabla2[[#This Row],[DISTRITO SEGÚN DNI]],Hoja1!$A$2:$B$55,2,FALSE),"No")</f>
        <v>No</v>
      </c>
      <c r="Y1135" s="10" t="str">
        <f>IF(OR(LOWER(Tabla2[[#This Row],[GENERO]])="masculino", LOWER(Tabla2[[#This Row],[GENERO]])="femenino"),"OK","Corregir")</f>
        <v>OK</v>
      </c>
      <c r="Z1135" s="10" t="str">
        <f>+IF(Tabla2[[#This Row],[Nro. DNI / CE]]="","Corregir",IF(LEN(Tabla2[[#This Row],[Nro. DNI / CE]])&gt;=8,"OK","Corregir"))</f>
        <v>OK</v>
      </c>
      <c r="AA1135" s="10">
        <f>COUNTIF(Tabla2[APELLIDOS Y NOMBRES],Tabla2[[#This Row],[APELLIDOS Y NOMBRES]])</f>
        <v>1</v>
      </c>
      <c r="AB1135" t="str">
        <f ca="1">+IFERROR(IF(Tabla2[[#This Row],[FECHA CESE/BAJA]]="","No Aplica",IF(AND(MONTH(Tabla2[[#This Row],[FECHA CESE/BAJA]])=MONTH(TODAY()-30),YEAR(Tabla2[[#This Row],[FECHA CESE/BAJA]])=YEAR(TODAY())),MONTH(TODAY()-30)&amp;"-"&amp;YEAR(TODAY()),"Borrar")),"No aplica")</f>
        <v>No Aplica</v>
      </c>
      <c r="AC1135" t="str">
        <f ca="1">+IFERROR(IF(Tabla2[[#This Row],[FECHA INICIO DE LABORES EN OBRA]]="","No Aplica",IF(AND(MONTH(Tabla2[[#This Row],[FECHA INICIO DE LABORES EN OBRA]])=MONTH(TODAY()-30),YEAR(Tabla2[[#This Row],[FECHA INICIO DE LABORES EN OBRA]])=YEAR(TODAY())),MONTH(TODAY()-30)&amp;"-"&amp;YEAR(TODAY()),"No Aplica")),"No Aplica")</f>
        <v>No Aplica</v>
      </c>
    </row>
    <row r="1136" spans="1:29" ht="15" customHeight="1" x14ac:dyDescent="0.25">
      <c r="A1136" s="2">
        <v>20603639520</v>
      </c>
      <c r="B1136" s="3" t="s">
        <v>65</v>
      </c>
      <c r="C1136" s="3" t="s">
        <v>65</v>
      </c>
      <c r="D1136" s="3" t="s">
        <v>1961</v>
      </c>
      <c r="E1136" s="3" t="s">
        <v>1962</v>
      </c>
      <c r="F1136" s="36" t="s">
        <v>8751</v>
      </c>
      <c r="G1136" s="3">
        <v>2</v>
      </c>
      <c r="H1136" s="3" t="s">
        <v>1442</v>
      </c>
      <c r="I1136" s="3" t="s">
        <v>1582</v>
      </c>
      <c r="J1136" s="3" t="s">
        <v>1963</v>
      </c>
      <c r="K1136" s="3" t="s">
        <v>1054</v>
      </c>
      <c r="L1136" s="8" t="s">
        <v>9813</v>
      </c>
      <c r="M1136" s="5"/>
      <c r="N1136" s="13" t="s">
        <v>1489</v>
      </c>
      <c r="O1136" s="5">
        <v>45061</v>
      </c>
      <c r="P1136" s="8">
        <v>1</v>
      </c>
      <c r="Q1136" s="9">
        <v>4</v>
      </c>
      <c r="R1136" s="9" t="str">
        <f>IFERROR(VLOOKUP(Tabla2[[#This Row],[CONTRATISTA PRNCIPAL]],Hoja1!$L$5:$M$9,2,FALSE),"CJV")</f>
        <v>CJV</v>
      </c>
      <c r="S1136" s="9" t="str">
        <f>IF(Tabla2[[#This Row],[EMPRESA]]=Tabla2[[#This Row],[CONTRATISTA PRNCIPAL]],"Principal","Secundaria")</f>
        <v>Principal</v>
      </c>
      <c r="T1136" s="10">
        <f>IFERROR(1/COUNTIF(Tabla2[CONTRATISTA PRNCIPAL],Tabla2[[#This Row],[CONTRATISTA PRNCIPAL]]),0)</f>
        <v>5.2910052910052907E-3</v>
      </c>
      <c r="U1136" s="33">
        <f ca="1">IF(((TODAY()-Tabla2[[#This Row],[FECHA NACIMIENTO]])/365)&lt;18,"Corregir", IF(((TODAY()-Tabla2[[#This Row],[FECHA NACIMIENTO]])/365)&gt;80, "Corregir",ROUNDDOWN(((TODAY()-Tabla2[[#This Row],[FECHA NACIMIENTO]])/365),0)))</f>
        <v>49</v>
      </c>
      <c r="V113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136" s="34" t="str">
        <f ca="1">+IF(Tabla2[[#This Row],[Edad]]="Corregir","Corregir","Ok")</f>
        <v>Ok</v>
      </c>
      <c r="X1136" s="10" t="str">
        <f>+IFERROR(VLOOKUP(Tabla2[[#This Row],[DISTRITO SEGÚN DNI]],Hoja1!$A$2:$B$55,2,FALSE),"No")</f>
        <v>No</v>
      </c>
      <c r="Y1136" s="10" t="str">
        <f>IF(OR(LOWER(Tabla2[[#This Row],[GENERO]])="masculino", LOWER(Tabla2[[#This Row],[GENERO]])="femenino"),"OK","Corregir")</f>
        <v>OK</v>
      </c>
      <c r="Z1136" s="10" t="str">
        <f>+IF(Tabla2[[#This Row],[Nro. DNI / CE]]="","Corregir",IF(LEN(Tabla2[[#This Row],[Nro. DNI / CE]])&gt;=8,"OK","Corregir"))</f>
        <v>OK</v>
      </c>
      <c r="AA1136" s="10">
        <f>COUNTIF(Tabla2[APELLIDOS Y NOMBRES],Tabla2[[#This Row],[APELLIDOS Y NOMBRES]])</f>
        <v>1</v>
      </c>
      <c r="AB1136" t="str">
        <f ca="1">+IFERROR(IF(Tabla2[[#This Row],[FECHA CESE/BAJA]]="","No Aplica",IF(AND(MONTH(Tabla2[[#This Row],[FECHA CESE/BAJA]])=MONTH(TODAY()-30),YEAR(Tabla2[[#This Row],[FECHA CESE/BAJA]])=YEAR(TODAY())),MONTH(TODAY()-30)&amp;"-"&amp;YEAR(TODAY()),"Borrar")),"No aplica")</f>
        <v>No Aplica</v>
      </c>
      <c r="AC1136" t="str">
        <f ca="1">+IFERROR(IF(Tabla2[[#This Row],[FECHA INICIO DE LABORES EN OBRA]]="","No Aplica",IF(AND(MONTH(Tabla2[[#This Row],[FECHA INICIO DE LABORES EN OBRA]])=MONTH(TODAY()-30),YEAR(Tabla2[[#This Row],[FECHA INICIO DE LABORES EN OBRA]])=YEAR(TODAY())),MONTH(TODAY()-30)&amp;"-"&amp;YEAR(TODAY()),"No Aplica")),"No Aplica")</f>
        <v>No Aplica</v>
      </c>
    </row>
    <row r="1137" spans="1:29" ht="15" customHeight="1" x14ac:dyDescent="0.25">
      <c r="A1137" s="2">
        <v>20603639520</v>
      </c>
      <c r="B1137" s="3" t="s">
        <v>65</v>
      </c>
      <c r="C1137" s="3" t="s">
        <v>65</v>
      </c>
      <c r="D1137" s="3" t="s">
        <v>1964</v>
      </c>
      <c r="E1137" s="3" t="s">
        <v>1965</v>
      </c>
      <c r="F1137" s="36" t="s">
        <v>8752</v>
      </c>
      <c r="G1137" s="3">
        <v>2</v>
      </c>
      <c r="H1137" s="3" t="s">
        <v>1442</v>
      </c>
      <c r="I1137" s="3" t="s">
        <v>1582</v>
      </c>
      <c r="J1137" s="3" t="s">
        <v>1966</v>
      </c>
      <c r="K1137" s="3" t="s">
        <v>1063</v>
      </c>
      <c r="L1137" s="8" t="s">
        <v>9813</v>
      </c>
      <c r="M1137" s="5"/>
      <c r="N1137" s="13" t="s">
        <v>1489</v>
      </c>
      <c r="O1137" s="5">
        <v>45061</v>
      </c>
      <c r="P1137" s="8">
        <v>1</v>
      </c>
      <c r="Q1137" s="9">
        <v>4</v>
      </c>
      <c r="R1137" s="9" t="str">
        <f>IFERROR(VLOOKUP(Tabla2[[#This Row],[CONTRATISTA PRNCIPAL]],Hoja1!$L$5:$M$9,2,FALSE),"CJV")</f>
        <v>CJV</v>
      </c>
      <c r="S1137" s="9" t="str">
        <f>IF(Tabla2[[#This Row],[EMPRESA]]=Tabla2[[#This Row],[CONTRATISTA PRNCIPAL]],"Principal","Secundaria")</f>
        <v>Principal</v>
      </c>
      <c r="T1137" s="10">
        <f>IFERROR(1/COUNTIF(Tabla2[CONTRATISTA PRNCIPAL],Tabla2[[#This Row],[CONTRATISTA PRNCIPAL]]),0)</f>
        <v>5.2910052910052907E-3</v>
      </c>
      <c r="U1137" s="33">
        <f ca="1">IF(((TODAY()-Tabla2[[#This Row],[FECHA NACIMIENTO]])/365)&lt;18,"Corregir", IF(((TODAY()-Tabla2[[#This Row],[FECHA NACIMIENTO]])/365)&gt;80, "Corregir",ROUNDDOWN(((TODAY()-Tabla2[[#This Row],[FECHA NACIMIENTO]])/365),0)))</f>
        <v>35</v>
      </c>
      <c r="V113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137" s="34" t="str">
        <f ca="1">+IF(Tabla2[[#This Row],[Edad]]="Corregir","Corregir","Ok")</f>
        <v>Ok</v>
      </c>
      <c r="X1137" s="10" t="str">
        <f>+IFERROR(VLOOKUP(Tabla2[[#This Row],[DISTRITO SEGÚN DNI]],Hoja1!$A$2:$B$55,2,FALSE),"No")</f>
        <v>No</v>
      </c>
      <c r="Y1137" s="10" t="str">
        <f>IF(OR(LOWER(Tabla2[[#This Row],[GENERO]])="masculino", LOWER(Tabla2[[#This Row],[GENERO]])="femenino"),"OK","Corregir")</f>
        <v>OK</v>
      </c>
      <c r="Z1137" s="10" t="str">
        <f>+IF(Tabla2[[#This Row],[Nro. DNI / CE]]="","Corregir",IF(LEN(Tabla2[[#This Row],[Nro. DNI / CE]])&gt;=8,"OK","Corregir"))</f>
        <v>OK</v>
      </c>
      <c r="AA1137" s="10">
        <f>COUNTIF(Tabla2[APELLIDOS Y NOMBRES],Tabla2[[#This Row],[APELLIDOS Y NOMBRES]])</f>
        <v>1</v>
      </c>
      <c r="AB1137" t="str">
        <f ca="1">+IFERROR(IF(Tabla2[[#This Row],[FECHA CESE/BAJA]]="","No Aplica",IF(AND(MONTH(Tabla2[[#This Row],[FECHA CESE/BAJA]])=MONTH(TODAY()-30),YEAR(Tabla2[[#This Row],[FECHA CESE/BAJA]])=YEAR(TODAY())),MONTH(TODAY()-30)&amp;"-"&amp;YEAR(TODAY()),"Borrar")),"No aplica")</f>
        <v>No Aplica</v>
      </c>
      <c r="AC1137" t="str">
        <f ca="1">+IFERROR(IF(Tabla2[[#This Row],[FECHA INICIO DE LABORES EN OBRA]]="","No Aplica",IF(AND(MONTH(Tabla2[[#This Row],[FECHA INICIO DE LABORES EN OBRA]])=MONTH(TODAY()-30),YEAR(Tabla2[[#This Row],[FECHA INICIO DE LABORES EN OBRA]])=YEAR(TODAY())),MONTH(TODAY()-30)&amp;"-"&amp;YEAR(TODAY()),"No Aplica")),"No Aplica")</f>
        <v>No Aplica</v>
      </c>
    </row>
    <row r="1138" spans="1:29" ht="15" customHeight="1" x14ac:dyDescent="0.25">
      <c r="A1138" s="2">
        <v>20603639520</v>
      </c>
      <c r="B1138" s="3" t="s">
        <v>65</v>
      </c>
      <c r="C1138" s="3" t="s">
        <v>65</v>
      </c>
      <c r="D1138" s="3" t="s">
        <v>1967</v>
      </c>
      <c r="E1138" s="3" t="s">
        <v>1968</v>
      </c>
      <c r="F1138" s="36" t="s">
        <v>8753</v>
      </c>
      <c r="G1138" s="3">
        <v>2</v>
      </c>
      <c r="H1138" s="3" t="s">
        <v>1444</v>
      </c>
      <c r="I1138" s="3" t="s">
        <v>1631</v>
      </c>
      <c r="J1138" s="3" t="s">
        <v>1969</v>
      </c>
      <c r="K1138" s="3" t="s">
        <v>1054</v>
      </c>
      <c r="L1138" s="8" t="s">
        <v>9813</v>
      </c>
      <c r="M1138" s="5"/>
      <c r="N1138" s="13" t="s">
        <v>1489</v>
      </c>
      <c r="O1138" s="5">
        <v>45071</v>
      </c>
      <c r="P1138" s="8">
        <v>1</v>
      </c>
      <c r="Q1138" s="9">
        <v>4</v>
      </c>
      <c r="R1138" s="9" t="str">
        <f>IFERROR(VLOOKUP(Tabla2[[#This Row],[CONTRATISTA PRNCIPAL]],Hoja1!$L$5:$M$9,2,FALSE),"CJV")</f>
        <v>CJV</v>
      </c>
      <c r="S1138" s="9" t="str">
        <f>IF(Tabla2[[#This Row],[EMPRESA]]=Tabla2[[#This Row],[CONTRATISTA PRNCIPAL]],"Principal","Secundaria")</f>
        <v>Principal</v>
      </c>
      <c r="T1138" s="10">
        <f>IFERROR(1/COUNTIF(Tabla2[CONTRATISTA PRNCIPAL],Tabla2[[#This Row],[CONTRATISTA PRNCIPAL]]),0)</f>
        <v>5.2910052910052907E-3</v>
      </c>
      <c r="U1138" s="33">
        <f ca="1">IF(((TODAY()-Tabla2[[#This Row],[FECHA NACIMIENTO]])/365)&lt;18,"Corregir", IF(((TODAY()-Tabla2[[#This Row],[FECHA NACIMIENTO]])/365)&gt;80, "Corregir",ROUNDDOWN(((TODAY()-Tabla2[[#This Row],[FECHA NACIMIENTO]])/365),0)))</f>
        <v>39</v>
      </c>
      <c r="V113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138" s="34" t="str">
        <f ca="1">+IF(Tabla2[[#This Row],[Edad]]="Corregir","Corregir","Ok")</f>
        <v>Ok</v>
      </c>
      <c r="X1138" s="10" t="str">
        <f>+IFERROR(VLOOKUP(Tabla2[[#This Row],[DISTRITO SEGÚN DNI]],Hoja1!$A$2:$B$55,2,FALSE),"No")</f>
        <v>No</v>
      </c>
      <c r="Y1138" s="10" t="str">
        <f>IF(OR(LOWER(Tabla2[[#This Row],[GENERO]])="masculino", LOWER(Tabla2[[#This Row],[GENERO]])="femenino"),"OK","Corregir")</f>
        <v>OK</v>
      </c>
      <c r="Z1138" s="10" t="str">
        <f>+IF(Tabla2[[#This Row],[Nro. DNI / CE]]="","Corregir",IF(LEN(Tabla2[[#This Row],[Nro. DNI / CE]])&gt;=8,"OK","Corregir"))</f>
        <v>OK</v>
      </c>
      <c r="AA1138" s="10">
        <f>COUNTIF(Tabla2[APELLIDOS Y NOMBRES],Tabla2[[#This Row],[APELLIDOS Y NOMBRES]])</f>
        <v>1</v>
      </c>
      <c r="AB1138" t="str">
        <f ca="1">+IFERROR(IF(Tabla2[[#This Row],[FECHA CESE/BAJA]]="","No Aplica",IF(AND(MONTH(Tabla2[[#This Row],[FECHA CESE/BAJA]])=MONTH(TODAY()-30),YEAR(Tabla2[[#This Row],[FECHA CESE/BAJA]])=YEAR(TODAY())),MONTH(TODAY()-30)&amp;"-"&amp;YEAR(TODAY()),"Borrar")),"No aplica")</f>
        <v>No Aplica</v>
      </c>
      <c r="AC1138" t="str">
        <f ca="1">+IFERROR(IF(Tabla2[[#This Row],[FECHA INICIO DE LABORES EN OBRA]]="","No Aplica",IF(AND(MONTH(Tabla2[[#This Row],[FECHA INICIO DE LABORES EN OBRA]])=MONTH(TODAY()-30),YEAR(Tabla2[[#This Row],[FECHA INICIO DE LABORES EN OBRA]])=YEAR(TODAY())),MONTH(TODAY()-30)&amp;"-"&amp;YEAR(TODAY()),"No Aplica")),"No Aplica")</f>
        <v>No Aplica</v>
      </c>
    </row>
    <row r="1139" spans="1:29" ht="15" customHeight="1" x14ac:dyDescent="0.25">
      <c r="A1139" s="2">
        <v>20603639520</v>
      </c>
      <c r="B1139" s="3" t="s">
        <v>1584</v>
      </c>
      <c r="C1139" s="3" t="s">
        <v>65</v>
      </c>
      <c r="D1139" s="3" t="s">
        <v>1970</v>
      </c>
      <c r="E1139" s="3" t="s">
        <v>1971</v>
      </c>
      <c r="F1139" s="36" t="s">
        <v>8754</v>
      </c>
      <c r="G1139" s="3">
        <v>1</v>
      </c>
      <c r="H1139" s="3" t="s">
        <v>1972</v>
      </c>
      <c r="I1139" s="3" t="s">
        <v>1631</v>
      </c>
      <c r="J1139" s="3" t="s">
        <v>1973</v>
      </c>
      <c r="K1139" s="3" t="s">
        <v>1974</v>
      </c>
      <c r="L1139" s="8" t="s">
        <v>9813</v>
      </c>
      <c r="M1139" s="5"/>
      <c r="N1139" s="13" t="s">
        <v>1489</v>
      </c>
      <c r="O1139" s="5">
        <v>45075</v>
      </c>
      <c r="P1139" s="8">
        <v>1</v>
      </c>
      <c r="Q1139" s="9">
        <v>4</v>
      </c>
      <c r="R1139" s="9" t="str">
        <f>IFERROR(VLOOKUP(Tabla2[[#This Row],[CONTRATISTA PRNCIPAL]],Hoja1!$L$5:$M$9,2,FALSE),"CJV")</f>
        <v>CJV</v>
      </c>
      <c r="S1139" s="9" t="str">
        <f>IF(Tabla2[[#This Row],[EMPRESA]]=Tabla2[[#This Row],[CONTRATISTA PRNCIPAL]],"Principal","Secundaria")</f>
        <v>Secundaria</v>
      </c>
      <c r="T1139" s="10">
        <f>IFERROR(1/COUNTIF(Tabla2[CONTRATISTA PRNCIPAL],Tabla2[[#This Row],[CONTRATISTA PRNCIPAL]]),0)</f>
        <v>5.2910052910052907E-3</v>
      </c>
      <c r="U1139" s="33">
        <f ca="1">IF(((TODAY()-Tabla2[[#This Row],[FECHA NACIMIENTO]])/365)&lt;18,"Corregir", IF(((TODAY()-Tabla2[[#This Row],[FECHA NACIMIENTO]])/365)&gt;80, "Corregir",ROUNDDOWN(((TODAY()-Tabla2[[#This Row],[FECHA NACIMIENTO]])/365),0)))</f>
        <v>23</v>
      </c>
      <c r="V113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1139" s="34" t="str">
        <f ca="1">+IF(Tabla2[[#This Row],[Edad]]="Corregir","Corregir","Ok")</f>
        <v>Ok</v>
      </c>
      <c r="X1139" s="10" t="str">
        <f>+IFERROR(VLOOKUP(Tabla2[[#This Row],[DISTRITO SEGÚN DNI]],Hoja1!$A$2:$B$55,2,FALSE),"No")</f>
        <v>No</v>
      </c>
      <c r="Y1139" s="10" t="str">
        <f>IF(OR(LOWER(Tabla2[[#This Row],[GENERO]])="masculino", LOWER(Tabla2[[#This Row],[GENERO]])="femenino"),"OK","Corregir")</f>
        <v>OK</v>
      </c>
      <c r="Z1139" s="10" t="str">
        <f>+IF(Tabla2[[#This Row],[Nro. DNI / CE]]="","Corregir",IF(LEN(Tabla2[[#This Row],[Nro. DNI / CE]])&gt;=8,"OK","Corregir"))</f>
        <v>OK</v>
      </c>
      <c r="AA1139" s="10">
        <f>COUNTIF(Tabla2[APELLIDOS Y NOMBRES],Tabla2[[#This Row],[APELLIDOS Y NOMBRES]])</f>
        <v>1</v>
      </c>
      <c r="AB1139" t="str">
        <f ca="1">+IFERROR(IF(Tabla2[[#This Row],[FECHA CESE/BAJA]]="","No Aplica",IF(AND(MONTH(Tabla2[[#This Row],[FECHA CESE/BAJA]])=MONTH(TODAY()-30),YEAR(Tabla2[[#This Row],[FECHA CESE/BAJA]])=YEAR(TODAY())),MONTH(TODAY()-30)&amp;"-"&amp;YEAR(TODAY()),"Borrar")),"No aplica")</f>
        <v>No Aplica</v>
      </c>
      <c r="AC1139" t="str">
        <f ca="1">+IFERROR(IF(Tabla2[[#This Row],[FECHA INICIO DE LABORES EN OBRA]]="","No Aplica",IF(AND(MONTH(Tabla2[[#This Row],[FECHA INICIO DE LABORES EN OBRA]])=MONTH(TODAY()-30),YEAR(Tabla2[[#This Row],[FECHA INICIO DE LABORES EN OBRA]])=YEAR(TODAY())),MONTH(TODAY()-30)&amp;"-"&amp;YEAR(TODAY()),"No Aplica")),"No Aplica")</f>
        <v>No Aplica</v>
      </c>
    </row>
    <row r="1140" spans="1:29" ht="15" customHeight="1" x14ac:dyDescent="0.25">
      <c r="A1140" s="2">
        <v>20603639520</v>
      </c>
      <c r="B1140" s="3" t="s">
        <v>65</v>
      </c>
      <c r="C1140" s="3" t="s">
        <v>65</v>
      </c>
      <c r="D1140" s="3" t="s">
        <v>883</v>
      </c>
      <c r="E1140" s="3" t="s">
        <v>884</v>
      </c>
      <c r="F1140" s="36">
        <v>27696</v>
      </c>
      <c r="G1140" s="3">
        <v>2</v>
      </c>
      <c r="H1140" s="3" t="s">
        <v>1453</v>
      </c>
      <c r="I1140" s="3" t="s">
        <v>1586</v>
      </c>
      <c r="J1140" s="3" t="s">
        <v>1975</v>
      </c>
      <c r="K1140" s="3" t="s">
        <v>36</v>
      </c>
      <c r="L1140" s="8" t="s">
        <v>9813</v>
      </c>
      <c r="M1140" s="5"/>
      <c r="N1140" s="13" t="s">
        <v>1489</v>
      </c>
      <c r="O1140" s="5">
        <v>45056</v>
      </c>
      <c r="P1140" s="8">
        <v>1</v>
      </c>
      <c r="Q1140" s="9">
        <v>4</v>
      </c>
      <c r="R1140" s="9" t="str">
        <f>IFERROR(VLOOKUP(Tabla2[[#This Row],[CONTRATISTA PRNCIPAL]],Hoja1!$L$5:$M$9,2,FALSE),"CJV")</f>
        <v>CJV</v>
      </c>
      <c r="S1140" s="9" t="str">
        <f>IF(Tabla2[[#This Row],[EMPRESA]]=Tabla2[[#This Row],[CONTRATISTA PRNCIPAL]],"Principal","Secundaria")</f>
        <v>Principal</v>
      </c>
      <c r="T1140" s="10">
        <f>IFERROR(1/COUNTIF(Tabla2[CONTRATISTA PRNCIPAL],Tabla2[[#This Row],[CONTRATISTA PRNCIPAL]]),0)</f>
        <v>5.2910052910052907E-3</v>
      </c>
      <c r="U1140" s="33">
        <f ca="1">IF(((TODAY()-Tabla2[[#This Row],[FECHA NACIMIENTO]])/365)&lt;18,"Corregir", IF(((TODAY()-Tabla2[[#This Row],[FECHA NACIMIENTO]])/365)&gt;80, "Corregir",ROUNDDOWN(((TODAY()-Tabla2[[#This Row],[FECHA NACIMIENTO]])/365),0)))</f>
        <v>47</v>
      </c>
      <c r="V114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140" s="34" t="str">
        <f ca="1">+IF(Tabla2[[#This Row],[Edad]]="Corregir","Corregir","Ok")</f>
        <v>Ok</v>
      </c>
      <c r="X1140" s="10" t="str">
        <f>+IFERROR(VLOOKUP(Tabla2[[#This Row],[DISTRITO SEGÚN DNI]],Hoja1!$A$2:$B$55,2,FALSE),"No")</f>
        <v>SANTA ANITA</v>
      </c>
      <c r="Y1140" s="10" t="str">
        <f>IF(OR(LOWER(Tabla2[[#This Row],[GENERO]])="masculino", LOWER(Tabla2[[#This Row],[GENERO]])="femenino"),"OK","Corregir")</f>
        <v>OK</v>
      </c>
      <c r="Z1140" s="10" t="str">
        <f>+IF(Tabla2[[#This Row],[Nro. DNI / CE]]="","Corregir",IF(LEN(Tabla2[[#This Row],[Nro. DNI / CE]])&gt;=8,"OK","Corregir"))</f>
        <v>OK</v>
      </c>
      <c r="AA1140" s="10">
        <f>COUNTIF(Tabla2[APELLIDOS Y NOMBRES],Tabla2[[#This Row],[APELLIDOS Y NOMBRES]])</f>
        <v>1</v>
      </c>
      <c r="AB1140" t="str">
        <f ca="1">+IFERROR(IF(Tabla2[[#This Row],[FECHA CESE/BAJA]]="","No Aplica",IF(AND(MONTH(Tabla2[[#This Row],[FECHA CESE/BAJA]])=MONTH(TODAY()-30),YEAR(Tabla2[[#This Row],[FECHA CESE/BAJA]])=YEAR(TODAY())),MONTH(TODAY()-30)&amp;"-"&amp;YEAR(TODAY()),"Borrar")),"No aplica")</f>
        <v>No Aplica</v>
      </c>
      <c r="AC1140" t="str">
        <f ca="1">+IFERROR(IF(Tabla2[[#This Row],[FECHA INICIO DE LABORES EN OBRA]]="","No Aplica",IF(AND(MONTH(Tabla2[[#This Row],[FECHA INICIO DE LABORES EN OBRA]])=MONTH(TODAY()-30),YEAR(Tabla2[[#This Row],[FECHA INICIO DE LABORES EN OBRA]])=YEAR(TODAY())),MONTH(TODAY()-30)&amp;"-"&amp;YEAR(TODAY()),"No Aplica")),"No Aplica")</f>
        <v>No Aplica</v>
      </c>
    </row>
    <row r="1141" spans="1:29" ht="15" customHeight="1" x14ac:dyDescent="0.25">
      <c r="A1141" s="2">
        <v>20603639520</v>
      </c>
      <c r="B1141" s="3" t="s">
        <v>65</v>
      </c>
      <c r="C1141" s="3" t="s">
        <v>65</v>
      </c>
      <c r="D1141" s="3" t="s">
        <v>1976</v>
      </c>
      <c r="E1141" s="3" t="s">
        <v>1977</v>
      </c>
      <c r="F1141" s="36">
        <v>35337</v>
      </c>
      <c r="G1141" s="3">
        <v>2</v>
      </c>
      <c r="H1141" s="3" t="s">
        <v>1476</v>
      </c>
      <c r="I1141" s="3" t="s">
        <v>1586</v>
      </c>
      <c r="J1141" s="3" t="s">
        <v>1978</v>
      </c>
      <c r="K1141" s="3" t="s">
        <v>1979</v>
      </c>
      <c r="L1141" s="8" t="s">
        <v>9813</v>
      </c>
      <c r="M1141" s="5"/>
      <c r="N1141" s="13" t="s">
        <v>1489</v>
      </c>
      <c r="O1141" s="5">
        <v>45056</v>
      </c>
      <c r="P1141" s="8">
        <v>1</v>
      </c>
      <c r="Q1141" s="9">
        <v>4</v>
      </c>
      <c r="R1141" s="9" t="str">
        <f>IFERROR(VLOOKUP(Tabla2[[#This Row],[CONTRATISTA PRNCIPAL]],Hoja1!$L$5:$M$9,2,FALSE),"CJV")</f>
        <v>CJV</v>
      </c>
      <c r="S1141" s="9" t="str">
        <f>IF(Tabla2[[#This Row],[EMPRESA]]=Tabla2[[#This Row],[CONTRATISTA PRNCIPAL]],"Principal","Secundaria")</f>
        <v>Principal</v>
      </c>
      <c r="T1141" s="10">
        <f>IFERROR(1/COUNTIF(Tabla2[CONTRATISTA PRNCIPAL],Tabla2[[#This Row],[CONTRATISTA PRNCIPAL]]),0)</f>
        <v>5.2910052910052907E-3</v>
      </c>
      <c r="U1141" s="33">
        <f ca="1">IF(((TODAY()-Tabla2[[#This Row],[FECHA NACIMIENTO]])/365)&lt;18,"Corregir", IF(((TODAY()-Tabla2[[#This Row],[FECHA NACIMIENTO]])/365)&gt;80, "Corregir",ROUNDDOWN(((TODAY()-Tabla2[[#This Row],[FECHA NACIMIENTO]])/365),0)))</f>
        <v>26</v>
      </c>
      <c r="V114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141" s="34" t="str">
        <f ca="1">+IF(Tabla2[[#This Row],[Edad]]="Corregir","Corregir","Ok")</f>
        <v>Ok</v>
      </c>
      <c r="X1141" s="10" t="str">
        <f>+IFERROR(VLOOKUP(Tabla2[[#This Row],[DISTRITO SEGÚN DNI]],Hoja1!$A$2:$B$55,2,FALSE),"No")</f>
        <v>No</v>
      </c>
      <c r="Y1141" s="10" t="str">
        <f>IF(OR(LOWER(Tabla2[[#This Row],[GENERO]])="masculino", LOWER(Tabla2[[#This Row],[GENERO]])="femenino"),"OK","Corregir")</f>
        <v>OK</v>
      </c>
      <c r="Z1141" s="10" t="str">
        <f>+IF(Tabla2[[#This Row],[Nro. DNI / CE]]="","Corregir",IF(LEN(Tabla2[[#This Row],[Nro. DNI / CE]])&gt;=8,"OK","Corregir"))</f>
        <v>OK</v>
      </c>
      <c r="AA1141" s="10">
        <f>COUNTIF(Tabla2[APELLIDOS Y NOMBRES],Tabla2[[#This Row],[APELLIDOS Y NOMBRES]])</f>
        <v>1</v>
      </c>
      <c r="AB1141" t="str">
        <f ca="1">+IFERROR(IF(Tabla2[[#This Row],[FECHA CESE/BAJA]]="","No Aplica",IF(AND(MONTH(Tabla2[[#This Row],[FECHA CESE/BAJA]])=MONTH(TODAY()-30),YEAR(Tabla2[[#This Row],[FECHA CESE/BAJA]])=YEAR(TODAY())),MONTH(TODAY()-30)&amp;"-"&amp;YEAR(TODAY()),"Borrar")),"No aplica")</f>
        <v>No Aplica</v>
      </c>
      <c r="AC1141" t="str">
        <f ca="1">+IFERROR(IF(Tabla2[[#This Row],[FECHA INICIO DE LABORES EN OBRA]]="","No Aplica",IF(AND(MONTH(Tabla2[[#This Row],[FECHA INICIO DE LABORES EN OBRA]])=MONTH(TODAY()-30),YEAR(Tabla2[[#This Row],[FECHA INICIO DE LABORES EN OBRA]])=YEAR(TODAY())),MONTH(TODAY()-30)&amp;"-"&amp;YEAR(TODAY()),"No Aplica")),"No Aplica")</f>
        <v>No Aplica</v>
      </c>
    </row>
    <row r="1142" spans="1:29" ht="15" customHeight="1" x14ac:dyDescent="0.25">
      <c r="A1142" s="2">
        <v>20603639520</v>
      </c>
      <c r="B1142" s="3" t="s">
        <v>65</v>
      </c>
      <c r="C1142" s="3" t="s">
        <v>65</v>
      </c>
      <c r="D1142" s="3" t="s">
        <v>1980</v>
      </c>
      <c r="E1142" s="3" t="s">
        <v>1981</v>
      </c>
      <c r="F1142" s="36" t="s">
        <v>8755</v>
      </c>
      <c r="G1142" s="3">
        <v>2</v>
      </c>
      <c r="H1142" s="3" t="s">
        <v>1442</v>
      </c>
      <c r="I1142" s="3" t="s">
        <v>1631</v>
      </c>
      <c r="J1142" s="3" t="s">
        <v>1982</v>
      </c>
      <c r="K1142" s="3" t="s">
        <v>1139</v>
      </c>
      <c r="L1142" s="8" t="s">
        <v>9813</v>
      </c>
      <c r="M1142" s="5"/>
      <c r="N1142" s="13" t="s">
        <v>1627</v>
      </c>
      <c r="O1142" s="5">
        <v>45077</v>
      </c>
      <c r="P1142" s="8">
        <v>1</v>
      </c>
      <c r="Q1142" s="9">
        <v>4</v>
      </c>
      <c r="R1142" s="9" t="str">
        <f>IFERROR(VLOOKUP(Tabla2[[#This Row],[CONTRATISTA PRNCIPAL]],Hoja1!$L$5:$M$9,2,FALSE),"CJV")</f>
        <v>CJV</v>
      </c>
      <c r="S1142" s="9" t="str">
        <f>IF(Tabla2[[#This Row],[EMPRESA]]=Tabla2[[#This Row],[CONTRATISTA PRNCIPAL]],"Principal","Secundaria")</f>
        <v>Principal</v>
      </c>
      <c r="T1142" s="10">
        <f>IFERROR(1/COUNTIF(Tabla2[CONTRATISTA PRNCIPAL],Tabla2[[#This Row],[CONTRATISTA PRNCIPAL]]),0)</f>
        <v>5.2910052910052907E-3</v>
      </c>
      <c r="U1142" s="33">
        <f ca="1">IF(((TODAY()-Tabla2[[#This Row],[FECHA NACIMIENTO]])/365)&lt;18,"Corregir", IF(((TODAY()-Tabla2[[#This Row],[FECHA NACIMIENTO]])/365)&gt;80, "Corregir",ROUNDDOWN(((TODAY()-Tabla2[[#This Row],[FECHA NACIMIENTO]])/365),0)))</f>
        <v>34</v>
      </c>
      <c r="V114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142" s="34" t="str">
        <f ca="1">+IF(Tabla2[[#This Row],[Edad]]="Corregir","Corregir","Ok")</f>
        <v>Ok</v>
      </c>
      <c r="X1142" s="10" t="str">
        <f>+IFERROR(VLOOKUP(Tabla2[[#This Row],[DISTRITO SEGÚN DNI]],Hoja1!$A$2:$B$55,2,FALSE),"No")</f>
        <v>No</v>
      </c>
      <c r="Y1142" s="10" t="str">
        <f>IF(OR(LOWER(Tabla2[[#This Row],[GENERO]])="masculino", LOWER(Tabla2[[#This Row],[GENERO]])="femenino"),"OK","Corregir")</f>
        <v>OK</v>
      </c>
      <c r="Z1142" s="10" t="str">
        <f>+IF(Tabla2[[#This Row],[Nro. DNI / CE]]="","Corregir",IF(LEN(Tabla2[[#This Row],[Nro. DNI / CE]])&gt;=8,"OK","Corregir"))</f>
        <v>OK</v>
      </c>
      <c r="AA1142" s="10">
        <f>COUNTIF(Tabla2[APELLIDOS Y NOMBRES],Tabla2[[#This Row],[APELLIDOS Y NOMBRES]])</f>
        <v>1</v>
      </c>
      <c r="AB1142" t="str">
        <f ca="1">+IFERROR(IF(Tabla2[[#This Row],[FECHA CESE/BAJA]]="","No Aplica",IF(AND(MONTH(Tabla2[[#This Row],[FECHA CESE/BAJA]])=MONTH(TODAY()-30),YEAR(Tabla2[[#This Row],[FECHA CESE/BAJA]])=YEAR(TODAY())),MONTH(TODAY()-30)&amp;"-"&amp;YEAR(TODAY()),"Borrar")),"No aplica")</f>
        <v>No Aplica</v>
      </c>
      <c r="AC1142" t="str">
        <f ca="1">+IFERROR(IF(Tabla2[[#This Row],[FECHA INICIO DE LABORES EN OBRA]]="","No Aplica",IF(AND(MONTH(Tabla2[[#This Row],[FECHA INICIO DE LABORES EN OBRA]])=MONTH(TODAY()-30),YEAR(Tabla2[[#This Row],[FECHA INICIO DE LABORES EN OBRA]])=YEAR(TODAY())),MONTH(TODAY()-30)&amp;"-"&amp;YEAR(TODAY()),"No Aplica")),"No Aplica")</f>
        <v>No Aplica</v>
      </c>
    </row>
    <row r="1143" spans="1:29" ht="15" customHeight="1" x14ac:dyDescent="0.25">
      <c r="A1143" s="2">
        <v>20603639520</v>
      </c>
      <c r="B1143" s="3" t="s">
        <v>65</v>
      </c>
      <c r="C1143" s="3" t="s">
        <v>65</v>
      </c>
      <c r="D1143" s="3" t="s">
        <v>1983</v>
      </c>
      <c r="E1143" s="3" t="s">
        <v>1984</v>
      </c>
      <c r="F1143" s="36" t="s">
        <v>8756</v>
      </c>
      <c r="G1143" s="3">
        <v>2</v>
      </c>
      <c r="H1143" s="3" t="s">
        <v>1442</v>
      </c>
      <c r="I1143" s="3" t="s">
        <v>1582</v>
      </c>
      <c r="J1143" s="3" t="s">
        <v>1985</v>
      </c>
      <c r="K1143" s="3" t="s">
        <v>1986</v>
      </c>
      <c r="L1143" s="8" t="s">
        <v>9813</v>
      </c>
      <c r="M1143" s="5"/>
      <c r="N1143" s="13" t="s">
        <v>1489</v>
      </c>
      <c r="O1143" s="5">
        <v>45089</v>
      </c>
      <c r="P1143" s="8">
        <v>1</v>
      </c>
      <c r="Q1143" s="9">
        <v>4</v>
      </c>
      <c r="R1143" s="9" t="str">
        <f>IFERROR(VLOOKUP(Tabla2[[#This Row],[CONTRATISTA PRNCIPAL]],Hoja1!$L$5:$M$9,2,FALSE),"CJV")</f>
        <v>CJV</v>
      </c>
      <c r="S1143" s="9" t="str">
        <f>IF(Tabla2[[#This Row],[EMPRESA]]=Tabla2[[#This Row],[CONTRATISTA PRNCIPAL]],"Principal","Secundaria")</f>
        <v>Principal</v>
      </c>
      <c r="T1143" s="10">
        <f>IFERROR(1/COUNTIF(Tabla2[CONTRATISTA PRNCIPAL],Tabla2[[#This Row],[CONTRATISTA PRNCIPAL]]),0)</f>
        <v>5.2910052910052907E-3</v>
      </c>
      <c r="U1143" s="33">
        <f ca="1">IF(((TODAY()-Tabla2[[#This Row],[FECHA NACIMIENTO]])/365)&lt;18,"Corregir", IF(((TODAY()-Tabla2[[#This Row],[FECHA NACIMIENTO]])/365)&gt;80, "Corregir",ROUNDDOWN(((TODAY()-Tabla2[[#This Row],[FECHA NACIMIENTO]])/365),0)))</f>
        <v>27</v>
      </c>
      <c r="V114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143" s="34" t="str">
        <f ca="1">+IF(Tabla2[[#This Row],[Edad]]="Corregir","Corregir","Ok")</f>
        <v>Ok</v>
      </c>
      <c r="X1143" s="10" t="str">
        <f>+IFERROR(VLOOKUP(Tabla2[[#This Row],[DISTRITO SEGÚN DNI]],Hoja1!$A$2:$B$55,2,FALSE),"No")</f>
        <v>No</v>
      </c>
      <c r="Y1143" s="10" t="str">
        <f>IF(OR(LOWER(Tabla2[[#This Row],[GENERO]])="masculino", LOWER(Tabla2[[#This Row],[GENERO]])="femenino"),"OK","Corregir")</f>
        <v>OK</v>
      </c>
      <c r="Z1143" s="10" t="str">
        <f>+IF(Tabla2[[#This Row],[Nro. DNI / CE]]="","Corregir",IF(LEN(Tabla2[[#This Row],[Nro. DNI / CE]])&gt;=8,"OK","Corregir"))</f>
        <v>OK</v>
      </c>
      <c r="AA1143" s="10">
        <f>COUNTIF(Tabla2[APELLIDOS Y NOMBRES],Tabla2[[#This Row],[APELLIDOS Y NOMBRES]])</f>
        <v>1</v>
      </c>
      <c r="AB1143" t="str">
        <f ca="1">+IFERROR(IF(Tabla2[[#This Row],[FECHA CESE/BAJA]]="","No Aplica",IF(AND(MONTH(Tabla2[[#This Row],[FECHA CESE/BAJA]])=MONTH(TODAY()-30),YEAR(Tabla2[[#This Row],[FECHA CESE/BAJA]])=YEAR(TODAY())),MONTH(TODAY()-30)&amp;"-"&amp;YEAR(TODAY()),"Borrar")),"No aplica")</f>
        <v>No Aplica</v>
      </c>
      <c r="AC1143" t="str">
        <f ca="1">+IFERROR(IF(Tabla2[[#This Row],[FECHA INICIO DE LABORES EN OBRA]]="","No Aplica",IF(AND(MONTH(Tabla2[[#This Row],[FECHA INICIO DE LABORES EN OBRA]])=MONTH(TODAY()-30),YEAR(Tabla2[[#This Row],[FECHA INICIO DE LABORES EN OBRA]])=YEAR(TODAY())),MONTH(TODAY()-30)&amp;"-"&amp;YEAR(TODAY()),"No Aplica")),"No Aplica")</f>
        <v>No Aplica</v>
      </c>
    </row>
    <row r="1144" spans="1:29" ht="15" customHeight="1" x14ac:dyDescent="0.25">
      <c r="A1144" s="2">
        <v>20603639520</v>
      </c>
      <c r="B1144" s="3" t="s">
        <v>65</v>
      </c>
      <c r="C1144" s="3" t="s">
        <v>65</v>
      </c>
      <c r="D1144" s="3" t="s">
        <v>1987</v>
      </c>
      <c r="E1144" s="3" t="s">
        <v>1988</v>
      </c>
      <c r="F1144" s="36" t="s">
        <v>8757</v>
      </c>
      <c r="G1144" s="3">
        <v>2</v>
      </c>
      <c r="H1144" s="3" t="s">
        <v>1444</v>
      </c>
      <c r="I1144" s="3" t="s">
        <v>1631</v>
      </c>
      <c r="J1144" s="3" t="s">
        <v>1989</v>
      </c>
      <c r="K1144" s="3" t="s">
        <v>1042</v>
      </c>
      <c r="L1144" s="8" t="s">
        <v>9813</v>
      </c>
      <c r="M1144" s="5"/>
      <c r="N1144" s="13" t="s">
        <v>1489</v>
      </c>
      <c r="O1144" s="5">
        <v>45089</v>
      </c>
      <c r="P1144" s="8">
        <v>1</v>
      </c>
      <c r="Q1144" s="9">
        <v>4</v>
      </c>
      <c r="R1144" s="9" t="str">
        <f>IFERROR(VLOOKUP(Tabla2[[#This Row],[CONTRATISTA PRNCIPAL]],Hoja1!$L$5:$M$9,2,FALSE),"CJV")</f>
        <v>CJV</v>
      </c>
      <c r="S1144" s="9" t="str">
        <f>IF(Tabla2[[#This Row],[EMPRESA]]=Tabla2[[#This Row],[CONTRATISTA PRNCIPAL]],"Principal","Secundaria")</f>
        <v>Principal</v>
      </c>
      <c r="T1144" s="10">
        <f>IFERROR(1/COUNTIF(Tabla2[CONTRATISTA PRNCIPAL],Tabla2[[#This Row],[CONTRATISTA PRNCIPAL]]),0)</f>
        <v>5.2910052910052907E-3</v>
      </c>
      <c r="U1144" s="33">
        <f ca="1">IF(((TODAY()-Tabla2[[#This Row],[FECHA NACIMIENTO]])/365)&lt;18,"Corregir", IF(((TODAY()-Tabla2[[#This Row],[FECHA NACIMIENTO]])/365)&gt;80, "Corregir",ROUNDDOWN(((TODAY()-Tabla2[[#This Row],[FECHA NACIMIENTO]])/365),0)))</f>
        <v>31</v>
      </c>
      <c r="V114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144" s="34" t="str">
        <f ca="1">+IF(Tabla2[[#This Row],[Edad]]="Corregir","Corregir","Ok")</f>
        <v>Ok</v>
      </c>
      <c r="X1144" s="10" t="str">
        <f>+IFERROR(VLOOKUP(Tabla2[[#This Row],[DISTRITO SEGÚN DNI]],Hoja1!$A$2:$B$55,2,FALSE),"No")</f>
        <v>No</v>
      </c>
      <c r="Y1144" s="10" t="str">
        <f>IF(OR(LOWER(Tabla2[[#This Row],[GENERO]])="masculino", LOWER(Tabla2[[#This Row],[GENERO]])="femenino"),"OK","Corregir")</f>
        <v>OK</v>
      </c>
      <c r="Z1144" s="10" t="str">
        <f>+IF(Tabla2[[#This Row],[Nro. DNI / CE]]="","Corregir",IF(LEN(Tabla2[[#This Row],[Nro. DNI / CE]])&gt;=8,"OK","Corregir"))</f>
        <v>OK</v>
      </c>
      <c r="AA1144" s="10">
        <f>COUNTIF(Tabla2[APELLIDOS Y NOMBRES],Tabla2[[#This Row],[APELLIDOS Y NOMBRES]])</f>
        <v>1</v>
      </c>
      <c r="AB1144" t="str">
        <f ca="1">+IFERROR(IF(Tabla2[[#This Row],[FECHA CESE/BAJA]]="","No Aplica",IF(AND(MONTH(Tabla2[[#This Row],[FECHA CESE/BAJA]])=MONTH(TODAY()-30),YEAR(Tabla2[[#This Row],[FECHA CESE/BAJA]])=YEAR(TODAY())),MONTH(TODAY()-30)&amp;"-"&amp;YEAR(TODAY()),"Borrar")),"No aplica")</f>
        <v>No Aplica</v>
      </c>
      <c r="AC1144" t="str">
        <f ca="1">+IFERROR(IF(Tabla2[[#This Row],[FECHA INICIO DE LABORES EN OBRA]]="","No Aplica",IF(AND(MONTH(Tabla2[[#This Row],[FECHA INICIO DE LABORES EN OBRA]])=MONTH(TODAY()-30),YEAR(Tabla2[[#This Row],[FECHA INICIO DE LABORES EN OBRA]])=YEAR(TODAY())),MONTH(TODAY()-30)&amp;"-"&amp;YEAR(TODAY()),"No Aplica")),"No Aplica")</f>
        <v>No Aplica</v>
      </c>
    </row>
    <row r="1145" spans="1:29" ht="15" customHeight="1" x14ac:dyDescent="0.25">
      <c r="A1145" s="2">
        <v>20603639520</v>
      </c>
      <c r="B1145" s="3" t="s">
        <v>65</v>
      </c>
      <c r="C1145" s="3" t="s">
        <v>65</v>
      </c>
      <c r="D1145" s="3" t="s">
        <v>1990</v>
      </c>
      <c r="E1145" s="3" t="s">
        <v>1991</v>
      </c>
      <c r="F1145" s="36" t="s">
        <v>8758</v>
      </c>
      <c r="G1145" s="3">
        <v>2</v>
      </c>
      <c r="H1145" s="3" t="s">
        <v>1442</v>
      </c>
      <c r="I1145" s="3" t="s">
        <v>1582</v>
      </c>
      <c r="J1145" s="3" t="s">
        <v>1992</v>
      </c>
      <c r="K1145" s="3" t="s">
        <v>1993</v>
      </c>
      <c r="L1145" s="8" t="s">
        <v>9813</v>
      </c>
      <c r="M1145" s="5"/>
      <c r="N1145" s="13" t="s">
        <v>1489</v>
      </c>
      <c r="O1145" s="5">
        <v>45089</v>
      </c>
      <c r="P1145" s="8">
        <v>1</v>
      </c>
      <c r="Q1145" s="9">
        <v>4</v>
      </c>
      <c r="R1145" s="9" t="str">
        <f>IFERROR(VLOOKUP(Tabla2[[#This Row],[CONTRATISTA PRNCIPAL]],Hoja1!$L$5:$M$9,2,FALSE),"CJV")</f>
        <v>CJV</v>
      </c>
      <c r="S1145" s="9" t="str">
        <f>IF(Tabla2[[#This Row],[EMPRESA]]=Tabla2[[#This Row],[CONTRATISTA PRNCIPAL]],"Principal","Secundaria")</f>
        <v>Principal</v>
      </c>
      <c r="T1145" s="10">
        <f>IFERROR(1/COUNTIF(Tabla2[CONTRATISTA PRNCIPAL],Tabla2[[#This Row],[CONTRATISTA PRNCIPAL]]),0)</f>
        <v>5.2910052910052907E-3</v>
      </c>
      <c r="U1145" s="33">
        <f ca="1">IF(((TODAY()-Tabla2[[#This Row],[FECHA NACIMIENTO]])/365)&lt;18,"Corregir", IF(((TODAY()-Tabla2[[#This Row],[FECHA NACIMIENTO]])/365)&gt;80, "Corregir",ROUNDDOWN(((TODAY()-Tabla2[[#This Row],[FECHA NACIMIENTO]])/365),0)))</f>
        <v>32</v>
      </c>
      <c r="V114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145" s="34" t="str">
        <f ca="1">+IF(Tabla2[[#This Row],[Edad]]="Corregir","Corregir","Ok")</f>
        <v>Ok</v>
      </c>
      <c r="X1145" s="10" t="str">
        <f>+IFERROR(VLOOKUP(Tabla2[[#This Row],[DISTRITO SEGÚN DNI]],Hoja1!$A$2:$B$55,2,FALSE),"No")</f>
        <v>No</v>
      </c>
      <c r="Y1145" s="10" t="str">
        <f>IF(OR(LOWER(Tabla2[[#This Row],[GENERO]])="masculino", LOWER(Tabla2[[#This Row],[GENERO]])="femenino"),"OK","Corregir")</f>
        <v>OK</v>
      </c>
      <c r="Z1145" s="10" t="str">
        <f>+IF(Tabla2[[#This Row],[Nro. DNI / CE]]="","Corregir",IF(LEN(Tabla2[[#This Row],[Nro. DNI / CE]])&gt;=8,"OK","Corregir"))</f>
        <v>OK</v>
      </c>
      <c r="AA1145" s="10">
        <f>COUNTIF(Tabla2[APELLIDOS Y NOMBRES],Tabla2[[#This Row],[APELLIDOS Y NOMBRES]])</f>
        <v>1</v>
      </c>
      <c r="AB1145" t="str">
        <f ca="1">+IFERROR(IF(Tabla2[[#This Row],[FECHA CESE/BAJA]]="","No Aplica",IF(AND(MONTH(Tabla2[[#This Row],[FECHA CESE/BAJA]])=MONTH(TODAY()-30),YEAR(Tabla2[[#This Row],[FECHA CESE/BAJA]])=YEAR(TODAY())),MONTH(TODAY()-30)&amp;"-"&amp;YEAR(TODAY()),"Borrar")),"No aplica")</f>
        <v>No Aplica</v>
      </c>
      <c r="AC1145" t="str">
        <f ca="1">+IFERROR(IF(Tabla2[[#This Row],[FECHA INICIO DE LABORES EN OBRA]]="","No Aplica",IF(AND(MONTH(Tabla2[[#This Row],[FECHA INICIO DE LABORES EN OBRA]])=MONTH(TODAY()-30),YEAR(Tabla2[[#This Row],[FECHA INICIO DE LABORES EN OBRA]])=YEAR(TODAY())),MONTH(TODAY()-30)&amp;"-"&amp;YEAR(TODAY()),"No Aplica")),"No Aplica")</f>
        <v>No Aplica</v>
      </c>
    </row>
    <row r="1146" spans="1:29" ht="15" customHeight="1" x14ac:dyDescent="0.25">
      <c r="A1146" s="2">
        <v>20603639520</v>
      </c>
      <c r="B1146" s="3" t="s">
        <v>65</v>
      </c>
      <c r="C1146" s="3" t="s">
        <v>65</v>
      </c>
      <c r="D1146" s="3" t="s">
        <v>1994</v>
      </c>
      <c r="E1146" s="3" t="s">
        <v>1995</v>
      </c>
      <c r="F1146" s="36" t="s">
        <v>8759</v>
      </c>
      <c r="G1146" s="3">
        <v>2</v>
      </c>
      <c r="H1146" s="3" t="s">
        <v>1743</v>
      </c>
      <c r="I1146" s="3" t="s">
        <v>1631</v>
      </c>
      <c r="J1146" s="3" t="s">
        <v>1996</v>
      </c>
      <c r="K1146" s="3" t="s">
        <v>1997</v>
      </c>
      <c r="L1146" s="8" t="s">
        <v>9813</v>
      </c>
      <c r="M1146" s="5"/>
      <c r="N1146" s="13" t="s">
        <v>1489</v>
      </c>
      <c r="O1146" s="5">
        <v>45089</v>
      </c>
      <c r="P1146" s="8">
        <v>1</v>
      </c>
      <c r="Q1146" s="9">
        <v>4</v>
      </c>
      <c r="R1146" s="9" t="str">
        <f>IFERROR(VLOOKUP(Tabla2[[#This Row],[CONTRATISTA PRNCIPAL]],Hoja1!$L$5:$M$9,2,FALSE),"CJV")</f>
        <v>CJV</v>
      </c>
      <c r="S1146" s="9" t="str">
        <f>IF(Tabla2[[#This Row],[EMPRESA]]=Tabla2[[#This Row],[CONTRATISTA PRNCIPAL]],"Principal","Secundaria")</f>
        <v>Principal</v>
      </c>
      <c r="T1146" s="10">
        <f>IFERROR(1/COUNTIF(Tabla2[CONTRATISTA PRNCIPAL],Tabla2[[#This Row],[CONTRATISTA PRNCIPAL]]),0)</f>
        <v>5.2910052910052907E-3</v>
      </c>
      <c r="U1146" s="33">
        <f ca="1">IF(((TODAY()-Tabla2[[#This Row],[FECHA NACIMIENTO]])/365)&lt;18,"Corregir", IF(((TODAY()-Tabla2[[#This Row],[FECHA NACIMIENTO]])/365)&gt;80, "Corregir",ROUNDDOWN(((TODAY()-Tabla2[[#This Row],[FECHA NACIMIENTO]])/365),0)))</f>
        <v>28</v>
      </c>
      <c r="V114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146" s="34" t="str">
        <f ca="1">+IF(Tabla2[[#This Row],[Edad]]="Corregir","Corregir","Ok")</f>
        <v>Ok</v>
      </c>
      <c r="X1146" s="10" t="str">
        <f>+IFERROR(VLOOKUP(Tabla2[[#This Row],[DISTRITO SEGÚN DNI]],Hoja1!$A$2:$B$55,2,FALSE),"No")</f>
        <v>No</v>
      </c>
      <c r="Y1146" s="10" t="str">
        <f>IF(OR(LOWER(Tabla2[[#This Row],[GENERO]])="masculino", LOWER(Tabla2[[#This Row],[GENERO]])="femenino"),"OK","Corregir")</f>
        <v>OK</v>
      </c>
      <c r="Z1146" s="10" t="str">
        <f>+IF(Tabla2[[#This Row],[Nro. DNI / CE]]="","Corregir",IF(LEN(Tabla2[[#This Row],[Nro. DNI / CE]])&gt;=8,"OK","Corregir"))</f>
        <v>OK</v>
      </c>
      <c r="AA1146" s="10">
        <f>COUNTIF(Tabla2[APELLIDOS Y NOMBRES],Tabla2[[#This Row],[APELLIDOS Y NOMBRES]])</f>
        <v>1</v>
      </c>
      <c r="AB1146" t="str">
        <f ca="1">+IFERROR(IF(Tabla2[[#This Row],[FECHA CESE/BAJA]]="","No Aplica",IF(AND(MONTH(Tabla2[[#This Row],[FECHA CESE/BAJA]])=MONTH(TODAY()-30),YEAR(Tabla2[[#This Row],[FECHA CESE/BAJA]])=YEAR(TODAY())),MONTH(TODAY()-30)&amp;"-"&amp;YEAR(TODAY()),"Borrar")),"No aplica")</f>
        <v>No Aplica</v>
      </c>
      <c r="AC1146" t="str">
        <f ca="1">+IFERROR(IF(Tabla2[[#This Row],[FECHA INICIO DE LABORES EN OBRA]]="","No Aplica",IF(AND(MONTH(Tabla2[[#This Row],[FECHA INICIO DE LABORES EN OBRA]])=MONTH(TODAY()-30),YEAR(Tabla2[[#This Row],[FECHA INICIO DE LABORES EN OBRA]])=YEAR(TODAY())),MONTH(TODAY()-30)&amp;"-"&amp;YEAR(TODAY()),"No Aplica")),"No Aplica")</f>
        <v>No Aplica</v>
      </c>
    </row>
    <row r="1147" spans="1:29" ht="15" customHeight="1" x14ac:dyDescent="0.25">
      <c r="A1147" s="2">
        <v>20603639520</v>
      </c>
      <c r="B1147" s="3" t="s">
        <v>65</v>
      </c>
      <c r="C1147" s="3" t="s">
        <v>65</v>
      </c>
      <c r="D1147" s="3" t="s">
        <v>1998</v>
      </c>
      <c r="E1147" s="3" t="s">
        <v>1999</v>
      </c>
      <c r="F1147" s="36" t="s">
        <v>8760</v>
      </c>
      <c r="G1147" s="3">
        <v>2</v>
      </c>
      <c r="H1147" s="3" t="s">
        <v>1453</v>
      </c>
      <c r="I1147" s="3" t="s">
        <v>1631</v>
      </c>
      <c r="J1147" s="3" t="s">
        <v>2000</v>
      </c>
      <c r="K1147" s="3" t="s">
        <v>131</v>
      </c>
      <c r="L1147" s="8" t="s">
        <v>9813</v>
      </c>
      <c r="M1147" s="5"/>
      <c r="N1147" s="13" t="s">
        <v>1489</v>
      </c>
      <c r="O1147" s="5">
        <v>45089</v>
      </c>
      <c r="P1147" s="8">
        <v>1</v>
      </c>
      <c r="Q1147" s="9">
        <v>4</v>
      </c>
      <c r="R1147" s="9" t="str">
        <f>IFERROR(VLOOKUP(Tabla2[[#This Row],[CONTRATISTA PRNCIPAL]],Hoja1!$L$5:$M$9,2,FALSE),"CJV")</f>
        <v>CJV</v>
      </c>
      <c r="S1147" s="9" t="str">
        <f>IF(Tabla2[[#This Row],[EMPRESA]]=Tabla2[[#This Row],[CONTRATISTA PRNCIPAL]],"Principal","Secundaria")</f>
        <v>Principal</v>
      </c>
      <c r="T1147" s="10">
        <f>IFERROR(1/COUNTIF(Tabla2[CONTRATISTA PRNCIPAL],Tabla2[[#This Row],[CONTRATISTA PRNCIPAL]]),0)</f>
        <v>5.2910052910052907E-3</v>
      </c>
      <c r="U1147" s="33">
        <f ca="1">IF(((TODAY()-Tabla2[[#This Row],[FECHA NACIMIENTO]])/365)&lt;18,"Corregir", IF(((TODAY()-Tabla2[[#This Row],[FECHA NACIMIENTO]])/365)&gt;80, "Corregir",ROUNDDOWN(((TODAY()-Tabla2[[#This Row],[FECHA NACIMIENTO]])/365),0)))</f>
        <v>40</v>
      </c>
      <c r="V114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147" s="34" t="str">
        <f ca="1">+IF(Tabla2[[#This Row],[Edad]]="Corregir","Corregir","Ok")</f>
        <v>Ok</v>
      </c>
      <c r="X1147" s="10" t="str">
        <f>+IFERROR(VLOOKUP(Tabla2[[#This Row],[DISTRITO SEGÚN DNI]],Hoja1!$A$2:$B$55,2,FALSE),"No")</f>
        <v>BREÑA</v>
      </c>
      <c r="Y1147" s="10" t="str">
        <f>IF(OR(LOWER(Tabla2[[#This Row],[GENERO]])="masculino", LOWER(Tabla2[[#This Row],[GENERO]])="femenino"),"OK","Corregir")</f>
        <v>OK</v>
      </c>
      <c r="Z1147" s="10" t="str">
        <f>+IF(Tabla2[[#This Row],[Nro. DNI / CE]]="","Corregir",IF(LEN(Tabla2[[#This Row],[Nro. DNI / CE]])&gt;=8,"OK","Corregir"))</f>
        <v>OK</v>
      </c>
      <c r="AA1147" s="10">
        <f>COUNTIF(Tabla2[APELLIDOS Y NOMBRES],Tabla2[[#This Row],[APELLIDOS Y NOMBRES]])</f>
        <v>1</v>
      </c>
      <c r="AB1147" t="str">
        <f ca="1">+IFERROR(IF(Tabla2[[#This Row],[FECHA CESE/BAJA]]="","No Aplica",IF(AND(MONTH(Tabla2[[#This Row],[FECHA CESE/BAJA]])=MONTH(TODAY()-30),YEAR(Tabla2[[#This Row],[FECHA CESE/BAJA]])=YEAR(TODAY())),MONTH(TODAY()-30)&amp;"-"&amp;YEAR(TODAY()),"Borrar")),"No aplica")</f>
        <v>No Aplica</v>
      </c>
      <c r="AC1147" t="str">
        <f ca="1">+IFERROR(IF(Tabla2[[#This Row],[FECHA INICIO DE LABORES EN OBRA]]="","No Aplica",IF(AND(MONTH(Tabla2[[#This Row],[FECHA INICIO DE LABORES EN OBRA]])=MONTH(TODAY()-30),YEAR(Tabla2[[#This Row],[FECHA INICIO DE LABORES EN OBRA]])=YEAR(TODAY())),MONTH(TODAY()-30)&amp;"-"&amp;YEAR(TODAY()),"No Aplica")),"No Aplica")</f>
        <v>No Aplica</v>
      </c>
    </row>
    <row r="1148" spans="1:29" ht="15" customHeight="1" x14ac:dyDescent="0.25">
      <c r="A1148" s="2">
        <v>20603639520</v>
      </c>
      <c r="B1148" s="3" t="s">
        <v>65</v>
      </c>
      <c r="C1148" s="3" t="s">
        <v>65</v>
      </c>
      <c r="D1148" s="3" t="s">
        <v>2001</v>
      </c>
      <c r="E1148" s="3" t="s">
        <v>2002</v>
      </c>
      <c r="F1148" s="36" t="s">
        <v>8761</v>
      </c>
      <c r="G1148" s="3">
        <v>2</v>
      </c>
      <c r="H1148" s="3" t="s">
        <v>1442</v>
      </c>
      <c r="I1148" s="3" t="s">
        <v>1582</v>
      </c>
      <c r="J1148" s="3" t="s">
        <v>2003</v>
      </c>
      <c r="K1148" s="3" t="s">
        <v>1986</v>
      </c>
      <c r="L1148" s="8" t="s">
        <v>9813</v>
      </c>
      <c r="M1148" s="5"/>
      <c r="N1148" s="13" t="s">
        <v>1489</v>
      </c>
      <c r="O1148" s="5">
        <v>45089</v>
      </c>
      <c r="P1148" s="8">
        <v>1</v>
      </c>
      <c r="Q1148" s="9">
        <v>4</v>
      </c>
      <c r="R1148" s="9" t="str">
        <f>IFERROR(VLOOKUP(Tabla2[[#This Row],[CONTRATISTA PRNCIPAL]],Hoja1!$L$5:$M$9,2,FALSE),"CJV")</f>
        <v>CJV</v>
      </c>
      <c r="S1148" s="9" t="str">
        <f>IF(Tabla2[[#This Row],[EMPRESA]]=Tabla2[[#This Row],[CONTRATISTA PRNCIPAL]],"Principal","Secundaria")</f>
        <v>Principal</v>
      </c>
      <c r="T1148" s="10">
        <f>IFERROR(1/COUNTIF(Tabla2[CONTRATISTA PRNCIPAL],Tabla2[[#This Row],[CONTRATISTA PRNCIPAL]]),0)</f>
        <v>5.2910052910052907E-3</v>
      </c>
      <c r="U1148" s="33">
        <f ca="1">IF(((TODAY()-Tabla2[[#This Row],[FECHA NACIMIENTO]])/365)&lt;18,"Corregir", IF(((TODAY()-Tabla2[[#This Row],[FECHA NACIMIENTO]])/365)&gt;80, "Corregir",ROUNDDOWN(((TODAY()-Tabla2[[#This Row],[FECHA NACIMIENTO]])/365),0)))</f>
        <v>30</v>
      </c>
      <c r="V114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148" s="34" t="str">
        <f ca="1">+IF(Tabla2[[#This Row],[Edad]]="Corregir","Corregir","Ok")</f>
        <v>Ok</v>
      </c>
      <c r="X1148" s="10" t="str">
        <f>+IFERROR(VLOOKUP(Tabla2[[#This Row],[DISTRITO SEGÚN DNI]],Hoja1!$A$2:$B$55,2,FALSE),"No")</f>
        <v>No</v>
      </c>
      <c r="Y1148" s="10" t="str">
        <f>IF(OR(LOWER(Tabla2[[#This Row],[GENERO]])="masculino", LOWER(Tabla2[[#This Row],[GENERO]])="femenino"),"OK","Corregir")</f>
        <v>OK</v>
      </c>
      <c r="Z1148" s="10" t="str">
        <f>+IF(Tabla2[[#This Row],[Nro. DNI / CE]]="","Corregir",IF(LEN(Tabla2[[#This Row],[Nro. DNI / CE]])&gt;=8,"OK","Corregir"))</f>
        <v>OK</v>
      </c>
      <c r="AA1148" s="10">
        <f>COUNTIF(Tabla2[APELLIDOS Y NOMBRES],Tabla2[[#This Row],[APELLIDOS Y NOMBRES]])</f>
        <v>1</v>
      </c>
      <c r="AB1148" t="str">
        <f ca="1">+IFERROR(IF(Tabla2[[#This Row],[FECHA CESE/BAJA]]="","No Aplica",IF(AND(MONTH(Tabla2[[#This Row],[FECHA CESE/BAJA]])=MONTH(TODAY()-30),YEAR(Tabla2[[#This Row],[FECHA CESE/BAJA]])=YEAR(TODAY())),MONTH(TODAY()-30)&amp;"-"&amp;YEAR(TODAY()),"Borrar")),"No aplica")</f>
        <v>No Aplica</v>
      </c>
      <c r="AC1148" t="str">
        <f ca="1">+IFERROR(IF(Tabla2[[#This Row],[FECHA INICIO DE LABORES EN OBRA]]="","No Aplica",IF(AND(MONTH(Tabla2[[#This Row],[FECHA INICIO DE LABORES EN OBRA]])=MONTH(TODAY()-30),YEAR(Tabla2[[#This Row],[FECHA INICIO DE LABORES EN OBRA]])=YEAR(TODAY())),MONTH(TODAY()-30)&amp;"-"&amp;YEAR(TODAY()),"No Aplica")),"No Aplica")</f>
        <v>No Aplica</v>
      </c>
    </row>
    <row r="1149" spans="1:29" ht="15" customHeight="1" x14ac:dyDescent="0.25">
      <c r="A1149" s="2">
        <v>20603639520</v>
      </c>
      <c r="B1149" s="3" t="s">
        <v>65</v>
      </c>
      <c r="C1149" s="3" t="s">
        <v>65</v>
      </c>
      <c r="D1149" s="3" t="s">
        <v>2004</v>
      </c>
      <c r="E1149" s="3" t="s">
        <v>2005</v>
      </c>
      <c r="F1149" s="36">
        <v>36739</v>
      </c>
      <c r="G1149" s="3">
        <v>2</v>
      </c>
      <c r="H1149" s="3" t="s">
        <v>1458</v>
      </c>
      <c r="I1149" s="3" t="s">
        <v>1631</v>
      </c>
      <c r="J1149" s="3" t="s">
        <v>2006</v>
      </c>
      <c r="K1149" s="3" t="s">
        <v>34</v>
      </c>
      <c r="L1149" s="8" t="s">
        <v>9813</v>
      </c>
      <c r="M1149" s="5"/>
      <c r="N1149" s="13" t="s">
        <v>1489</v>
      </c>
      <c r="O1149" s="5">
        <v>45091</v>
      </c>
      <c r="P1149" s="8">
        <v>1</v>
      </c>
      <c r="Q1149" s="9">
        <v>4</v>
      </c>
      <c r="R1149" s="9" t="str">
        <f>IFERROR(VLOOKUP(Tabla2[[#This Row],[CONTRATISTA PRNCIPAL]],Hoja1!$L$5:$M$9,2,FALSE),"CJV")</f>
        <v>CJV</v>
      </c>
      <c r="S1149" s="9" t="str">
        <f>IF(Tabla2[[#This Row],[EMPRESA]]=Tabla2[[#This Row],[CONTRATISTA PRNCIPAL]],"Principal","Secundaria")</f>
        <v>Principal</v>
      </c>
      <c r="T1149" s="10">
        <f>IFERROR(1/COUNTIF(Tabla2[CONTRATISTA PRNCIPAL],Tabla2[[#This Row],[CONTRATISTA PRNCIPAL]]),0)</f>
        <v>5.2910052910052907E-3</v>
      </c>
      <c r="U1149" s="33">
        <f ca="1">IF(((TODAY()-Tabla2[[#This Row],[FECHA NACIMIENTO]])/365)&lt;18,"Corregir", IF(((TODAY()-Tabla2[[#This Row],[FECHA NACIMIENTO]])/365)&gt;80, "Corregir",ROUNDDOWN(((TODAY()-Tabla2[[#This Row],[FECHA NACIMIENTO]])/365),0)))</f>
        <v>23</v>
      </c>
      <c r="V114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1149" s="34" t="str">
        <f ca="1">+IF(Tabla2[[#This Row],[Edad]]="Corregir","Corregir","Ok")</f>
        <v>Ok</v>
      </c>
      <c r="X1149" s="10" t="str">
        <f>+IFERROR(VLOOKUP(Tabla2[[#This Row],[DISTRITO SEGÚN DNI]],Hoja1!$A$2:$B$55,2,FALSE),"No")</f>
        <v>CALLAO</v>
      </c>
      <c r="Y1149" s="10" t="str">
        <f>IF(OR(LOWER(Tabla2[[#This Row],[GENERO]])="masculino", LOWER(Tabla2[[#This Row],[GENERO]])="femenino"),"OK","Corregir")</f>
        <v>OK</v>
      </c>
      <c r="Z1149" s="10" t="str">
        <f>+IF(Tabla2[[#This Row],[Nro. DNI / CE]]="","Corregir",IF(LEN(Tabla2[[#This Row],[Nro. DNI / CE]])&gt;=8,"OK","Corregir"))</f>
        <v>OK</v>
      </c>
      <c r="AA1149" s="10">
        <f>COUNTIF(Tabla2[APELLIDOS Y NOMBRES],Tabla2[[#This Row],[APELLIDOS Y NOMBRES]])</f>
        <v>1</v>
      </c>
      <c r="AB1149" t="str">
        <f ca="1">+IFERROR(IF(Tabla2[[#This Row],[FECHA CESE/BAJA]]="","No Aplica",IF(AND(MONTH(Tabla2[[#This Row],[FECHA CESE/BAJA]])=MONTH(TODAY()-30),YEAR(Tabla2[[#This Row],[FECHA CESE/BAJA]])=YEAR(TODAY())),MONTH(TODAY()-30)&amp;"-"&amp;YEAR(TODAY()),"Borrar")),"No aplica")</f>
        <v>No Aplica</v>
      </c>
      <c r="AC1149" t="str">
        <f ca="1">+IFERROR(IF(Tabla2[[#This Row],[FECHA INICIO DE LABORES EN OBRA]]="","No Aplica",IF(AND(MONTH(Tabla2[[#This Row],[FECHA INICIO DE LABORES EN OBRA]])=MONTH(TODAY()-30),YEAR(Tabla2[[#This Row],[FECHA INICIO DE LABORES EN OBRA]])=YEAR(TODAY())),MONTH(TODAY()-30)&amp;"-"&amp;YEAR(TODAY()),"No Aplica")),"No Aplica")</f>
        <v>No Aplica</v>
      </c>
    </row>
    <row r="1150" spans="1:29" ht="15" customHeight="1" x14ac:dyDescent="0.25">
      <c r="A1150" s="2">
        <v>20603639520</v>
      </c>
      <c r="B1150" s="3" t="s">
        <v>65</v>
      </c>
      <c r="C1150" s="3" t="s">
        <v>65</v>
      </c>
      <c r="D1150" s="3" t="s">
        <v>2007</v>
      </c>
      <c r="E1150" s="3" t="s">
        <v>2008</v>
      </c>
      <c r="F1150" s="36" t="s">
        <v>8762</v>
      </c>
      <c r="G1150" s="3">
        <v>2</v>
      </c>
      <c r="H1150" s="3" t="s">
        <v>2009</v>
      </c>
      <c r="I1150" s="3" t="s">
        <v>1631</v>
      </c>
      <c r="J1150" s="3" t="s">
        <v>2010</v>
      </c>
      <c r="K1150" s="3" t="s">
        <v>2011</v>
      </c>
      <c r="L1150" s="8" t="s">
        <v>9813</v>
      </c>
      <c r="M1150" s="5"/>
      <c r="N1150" s="13" t="s">
        <v>1489</v>
      </c>
      <c r="O1150" s="5">
        <v>45094</v>
      </c>
      <c r="P1150" s="8">
        <v>1</v>
      </c>
      <c r="Q1150" s="9">
        <v>4</v>
      </c>
      <c r="R1150" s="9" t="str">
        <f>IFERROR(VLOOKUP(Tabla2[[#This Row],[CONTRATISTA PRNCIPAL]],Hoja1!$L$5:$M$9,2,FALSE),"CJV")</f>
        <v>CJV</v>
      </c>
      <c r="S1150" s="9" t="str">
        <f>IF(Tabla2[[#This Row],[EMPRESA]]=Tabla2[[#This Row],[CONTRATISTA PRNCIPAL]],"Principal","Secundaria")</f>
        <v>Principal</v>
      </c>
      <c r="T1150" s="10">
        <f>IFERROR(1/COUNTIF(Tabla2[CONTRATISTA PRNCIPAL],Tabla2[[#This Row],[CONTRATISTA PRNCIPAL]]),0)</f>
        <v>5.2910052910052907E-3</v>
      </c>
      <c r="U1150" s="33">
        <f ca="1">IF(((TODAY()-Tabla2[[#This Row],[FECHA NACIMIENTO]])/365)&lt;18,"Corregir", IF(((TODAY()-Tabla2[[#This Row],[FECHA NACIMIENTO]])/365)&gt;80, "Corregir",ROUNDDOWN(((TODAY()-Tabla2[[#This Row],[FECHA NACIMIENTO]])/365),0)))</f>
        <v>33</v>
      </c>
      <c r="V115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150" s="34" t="str">
        <f ca="1">+IF(Tabla2[[#This Row],[Edad]]="Corregir","Corregir","Ok")</f>
        <v>Ok</v>
      </c>
      <c r="X1150" s="10" t="str">
        <f>+IFERROR(VLOOKUP(Tabla2[[#This Row],[DISTRITO SEGÚN DNI]],Hoja1!$A$2:$B$55,2,FALSE),"No")</f>
        <v>No</v>
      </c>
      <c r="Y1150" s="10" t="str">
        <f>IF(OR(LOWER(Tabla2[[#This Row],[GENERO]])="masculino", LOWER(Tabla2[[#This Row],[GENERO]])="femenino"),"OK","Corregir")</f>
        <v>OK</v>
      </c>
      <c r="Z1150" s="10" t="str">
        <f>+IF(Tabla2[[#This Row],[Nro. DNI / CE]]="","Corregir",IF(LEN(Tabla2[[#This Row],[Nro. DNI / CE]])&gt;=8,"OK","Corregir"))</f>
        <v>OK</v>
      </c>
      <c r="AA1150" s="10">
        <f>COUNTIF(Tabla2[APELLIDOS Y NOMBRES],Tabla2[[#This Row],[APELLIDOS Y NOMBRES]])</f>
        <v>1</v>
      </c>
      <c r="AB1150" t="str">
        <f ca="1">+IFERROR(IF(Tabla2[[#This Row],[FECHA CESE/BAJA]]="","No Aplica",IF(AND(MONTH(Tabla2[[#This Row],[FECHA CESE/BAJA]])=MONTH(TODAY()-30),YEAR(Tabla2[[#This Row],[FECHA CESE/BAJA]])=YEAR(TODAY())),MONTH(TODAY()-30)&amp;"-"&amp;YEAR(TODAY()),"Borrar")),"No aplica")</f>
        <v>No Aplica</v>
      </c>
      <c r="AC1150" t="str">
        <f ca="1">+IFERROR(IF(Tabla2[[#This Row],[FECHA INICIO DE LABORES EN OBRA]]="","No Aplica",IF(AND(MONTH(Tabla2[[#This Row],[FECHA INICIO DE LABORES EN OBRA]])=MONTH(TODAY()-30),YEAR(Tabla2[[#This Row],[FECHA INICIO DE LABORES EN OBRA]])=YEAR(TODAY())),MONTH(TODAY()-30)&amp;"-"&amp;YEAR(TODAY()),"No Aplica")),"No Aplica")</f>
        <v>No Aplica</v>
      </c>
    </row>
    <row r="1151" spans="1:29" ht="15" customHeight="1" x14ac:dyDescent="0.25">
      <c r="A1151" s="2">
        <v>20603639520</v>
      </c>
      <c r="B1151" s="3" t="s">
        <v>65</v>
      </c>
      <c r="C1151" s="3" t="s">
        <v>65</v>
      </c>
      <c r="D1151" s="3" t="s">
        <v>2012</v>
      </c>
      <c r="E1151" s="3" t="s">
        <v>2013</v>
      </c>
      <c r="F1151" s="36">
        <v>30203</v>
      </c>
      <c r="G1151" s="3">
        <v>2</v>
      </c>
      <c r="H1151" s="3" t="s">
        <v>1444</v>
      </c>
      <c r="I1151" s="3" t="s">
        <v>1631</v>
      </c>
      <c r="J1151" s="3" t="s">
        <v>2014</v>
      </c>
      <c r="K1151" s="3" t="s">
        <v>1164</v>
      </c>
      <c r="L1151" s="8" t="s">
        <v>9813</v>
      </c>
      <c r="M1151" s="5"/>
      <c r="N1151" s="13" t="s">
        <v>1489</v>
      </c>
      <c r="O1151" s="5">
        <v>45103</v>
      </c>
      <c r="P1151" s="8">
        <v>1</v>
      </c>
      <c r="Q1151" s="9">
        <v>4</v>
      </c>
      <c r="R1151" s="9" t="str">
        <f>IFERROR(VLOOKUP(Tabla2[[#This Row],[CONTRATISTA PRNCIPAL]],Hoja1!$L$5:$M$9,2,FALSE),"CJV")</f>
        <v>CJV</v>
      </c>
      <c r="S1151" s="9" t="str">
        <f>IF(Tabla2[[#This Row],[EMPRESA]]=Tabla2[[#This Row],[CONTRATISTA PRNCIPAL]],"Principal","Secundaria")</f>
        <v>Principal</v>
      </c>
      <c r="T1151" s="10">
        <f>IFERROR(1/COUNTIF(Tabla2[CONTRATISTA PRNCIPAL],Tabla2[[#This Row],[CONTRATISTA PRNCIPAL]]),0)</f>
        <v>5.2910052910052907E-3</v>
      </c>
      <c r="U1151" s="33">
        <f ca="1">IF(((TODAY()-Tabla2[[#This Row],[FECHA NACIMIENTO]])/365)&lt;18,"Corregir", IF(((TODAY()-Tabla2[[#This Row],[FECHA NACIMIENTO]])/365)&gt;80, "Corregir",ROUNDDOWN(((TODAY()-Tabla2[[#This Row],[FECHA NACIMIENTO]])/365),0)))</f>
        <v>41</v>
      </c>
      <c r="V115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151" s="34" t="str">
        <f ca="1">+IF(Tabla2[[#This Row],[Edad]]="Corregir","Corregir","Ok")</f>
        <v>Ok</v>
      </c>
      <c r="X1151" s="10" t="str">
        <f>+IFERROR(VLOOKUP(Tabla2[[#This Row],[DISTRITO SEGÚN DNI]],Hoja1!$A$2:$B$55,2,FALSE),"No")</f>
        <v>No</v>
      </c>
      <c r="Y1151" s="10" t="str">
        <f>IF(OR(LOWER(Tabla2[[#This Row],[GENERO]])="masculino", LOWER(Tabla2[[#This Row],[GENERO]])="femenino"),"OK","Corregir")</f>
        <v>OK</v>
      </c>
      <c r="Z1151" s="10" t="str">
        <f>+IF(Tabla2[[#This Row],[Nro. DNI / CE]]="","Corregir",IF(LEN(Tabla2[[#This Row],[Nro. DNI / CE]])&gt;=8,"OK","Corregir"))</f>
        <v>OK</v>
      </c>
      <c r="AA1151" s="10">
        <f>COUNTIF(Tabla2[APELLIDOS Y NOMBRES],Tabla2[[#This Row],[APELLIDOS Y NOMBRES]])</f>
        <v>1</v>
      </c>
      <c r="AB1151" t="str">
        <f ca="1">+IFERROR(IF(Tabla2[[#This Row],[FECHA CESE/BAJA]]="","No Aplica",IF(AND(MONTH(Tabla2[[#This Row],[FECHA CESE/BAJA]])=MONTH(TODAY()-30),YEAR(Tabla2[[#This Row],[FECHA CESE/BAJA]])=YEAR(TODAY())),MONTH(TODAY()-30)&amp;"-"&amp;YEAR(TODAY()),"Borrar")),"No aplica")</f>
        <v>No Aplica</v>
      </c>
      <c r="AC1151" t="str">
        <f ca="1">+IFERROR(IF(Tabla2[[#This Row],[FECHA INICIO DE LABORES EN OBRA]]="","No Aplica",IF(AND(MONTH(Tabla2[[#This Row],[FECHA INICIO DE LABORES EN OBRA]])=MONTH(TODAY()-30),YEAR(Tabla2[[#This Row],[FECHA INICIO DE LABORES EN OBRA]])=YEAR(TODAY())),MONTH(TODAY()-30)&amp;"-"&amp;YEAR(TODAY()),"No Aplica")),"No Aplica")</f>
        <v>No Aplica</v>
      </c>
    </row>
    <row r="1152" spans="1:29" ht="15" customHeight="1" x14ac:dyDescent="0.25">
      <c r="A1152" s="2">
        <v>20603639520</v>
      </c>
      <c r="B1152" s="3" t="s">
        <v>65</v>
      </c>
      <c r="C1152" s="3" t="s">
        <v>65</v>
      </c>
      <c r="D1152" s="3" t="s">
        <v>2015</v>
      </c>
      <c r="E1152" s="3" t="s">
        <v>2016</v>
      </c>
      <c r="F1152" s="36" t="s">
        <v>8763</v>
      </c>
      <c r="G1152" s="3">
        <v>2</v>
      </c>
      <c r="H1152" s="3" t="s">
        <v>1444</v>
      </c>
      <c r="I1152" s="3" t="s">
        <v>1631</v>
      </c>
      <c r="J1152" s="3" t="s">
        <v>2017</v>
      </c>
      <c r="K1152" s="3" t="s">
        <v>1136</v>
      </c>
      <c r="L1152" s="8" t="s">
        <v>9813</v>
      </c>
      <c r="M1152" s="5"/>
      <c r="N1152" s="13" t="s">
        <v>1489</v>
      </c>
      <c r="O1152" s="5">
        <v>45103</v>
      </c>
      <c r="P1152" s="8">
        <v>1</v>
      </c>
      <c r="Q1152" s="9">
        <v>4</v>
      </c>
      <c r="R1152" s="9" t="str">
        <f>IFERROR(VLOOKUP(Tabla2[[#This Row],[CONTRATISTA PRNCIPAL]],Hoja1!$L$5:$M$9,2,FALSE),"CJV")</f>
        <v>CJV</v>
      </c>
      <c r="S1152" s="9" t="str">
        <f>IF(Tabla2[[#This Row],[EMPRESA]]=Tabla2[[#This Row],[CONTRATISTA PRNCIPAL]],"Principal","Secundaria")</f>
        <v>Principal</v>
      </c>
      <c r="T1152" s="10">
        <f>IFERROR(1/COUNTIF(Tabla2[CONTRATISTA PRNCIPAL],Tabla2[[#This Row],[CONTRATISTA PRNCIPAL]]),0)</f>
        <v>5.2910052910052907E-3</v>
      </c>
      <c r="U1152" s="33">
        <f ca="1">IF(((TODAY()-Tabla2[[#This Row],[FECHA NACIMIENTO]])/365)&lt;18,"Corregir", IF(((TODAY()-Tabla2[[#This Row],[FECHA NACIMIENTO]])/365)&gt;80, "Corregir",ROUNDDOWN(((TODAY()-Tabla2[[#This Row],[FECHA NACIMIENTO]])/365),0)))</f>
        <v>32</v>
      </c>
      <c r="V115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152" s="34" t="str">
        <f ca="1">+IF(Tabla2[[#This Row],[Edad]]="Corregir","Corregir","Ok")</f>
        <v>Ok</v>
      </c>
      <c r="X1152" s="10" t="str">
        <f>+IFERROR(VLOOKUP(Tabla2[[#This Row],[DISTRITO SEGÚN DNI]],Hoja1!$A$2:$B$55,2,FALSE),"No")</f>
        <v>No</v>
      </c>
      <c r="Y1152" s="10" t="str">
        <f>IF(OR(LOWER(Tabla2[[#This Row],[GENERO]])="masculino", LOWER(Tabla2[[#This Row],[GENERO]])="femenino"),"OK","Corregir")</f>
        <v>OK</v>
      </c>
      <c r="Z1152" s="10" t="str">
        <f>+IF(Tabla2[[#This Row],[Nro. DNI / CE]]="","Corregir",IF(LEN(Tabla2[[#This Row],[Nro. DNI / CE]])&gt;=8,"OK","Corregir"))</f>
        <v>OK</v>
      </c>
      <c r="AA1152" s="10">
        <f>COUNTIF(Tabla2[APELLIDOS Y NOMBRES],Tabla2[[#This Row],[APELLIDOS Y NOMBRES]])</f>
        <v>1</v>
      </c>
      <c r="AB1152" t="str">
        <f ca="1">+IFERROR(IF(Tabla2[[#This Row],[FECHA CESE/BAJA]]="","No Aplica",IF(AND(MONTH(Tabla2[[#This Row],[FECHA CESE/BAJA]])=MONTH(TODAY()-30),YEAR(Tabla2[[#This Row],[FECHA CESE/BAJA]])=YEAR(TODAY())),MONTH(TODAY()-30)&amp;"-"&amp;YEAR(TODAY()),"Borrar")),"No aplica")</f>
        <v>No Aplica</v>
      </c>
      <c r="AC1152" t="str">
        <f ca="1">+IFERROR(IF(Tabla2[[#This Row],[FECHA INICIO DE LABORES EN OBRA]]="","No Aplica",IF(AND(MONTH(Tabla2[[#This Row],[FECHA INICIO DE LABORES EN OBRA]])=MONTH(TODAY()-30),YEAR(Tabla2[[#This Row],[FECHA INICIO DE LABORES EN OBRA]])=YEAR(TODAY())),MONTH(TODAY()-30)&amp;"-"&amp;YEAR(TODAY()),"No Aplica")),"No Aplica")</f>
        <v>No Aplica</v>
      </c>
    </row>
    <row r="1153" spans="1:29" ht="15" customHeight="1" x14ac:dyDescent="0.25">
      <c r="A1153" s="2">
        <v>20603639520</v>
      </c>
      <c r="B1153" s="3" t="s">
        <v>65</v>
      </c>
      <c r="C1153" s="3" t="s">
        <v>65</v>
      </c>
      <c r="D1153" s="3" t="s">
        <v>2018</v>
      </c>
      <c r="E1153" s="3" t="s">
        <v>2019</v>
      </c>
      <c r="F1153" s="36" t="s">
        <v>8764</v>
      </c>
      <c r="G1153" s="3">
        <v>1</v>
      </c>
      <c r="H1153" s="3" t="s">
        <v>1478</v>
      </c>
      <c r="I1153" s="3" t="s">
        <v>1582</v>
      </c>
      <c r="J1153" s="3" t="s">
        <v>2020</v>
      </c>
      <c r="K1153" s="3" t="s">
        <v>35</v>
      </c>
      <c r="L1153" s="8" t="s">
        <v>9813</v>
      </c>
      <c r="M1153" s="5"/>
      <c r="N1153" s="13" t="s">
        <v>1489</v>
      </c>
      <c r="O1153" s="5">
        <v>45084</v>
      </c>
      <c r="P1153" s="8">
        <v>1</v>
      </c>
      <c r="Q1153" s="9">
        <v>4</v>
      </c>
      <c r="R1153" s="9" t="str">
        <f>IFERROR(VLOOKUP(Tabla2[[#This Row],[CONTRATISTA PRNCIPAL]],Hoja1!$L$5:$M$9,2,FALSE),"CJV")</f>
        <v>CJV</v>
      </c>
      <c r="S1153" s="9" t="str">
        <f>IF(Tabla2[[#This Row],[EMPRESA]]=Tabla2[[#This Row],[CONTRATISTA PRNCIPAL]],"Principal","Secundaria")</f>
        <v>Principal</v>
      </c>
      <c r="T1153" s="10">
        <f>IFERROR(1/COUNTIF(Tabla2[CONTRATISTA PRNCIPAL],Tabla2[[#This Row],[CONTRATISTA PRNCIPAL]]),0)</f>
        <v>5.2910052910052907E-3</v>
      </c>
      <c r="U1153" s="33">
        <f ca="1">IF(((TODAY()-Tabla2[[#This Row],[FECHA NACIMIENTO]])/365)&lt;18,"Corregir", IF(((TODAY()-Tabla2[[#This Row],[FECHA NACIMIENTO]])/365)&gt;80, "Corregir",ROUNDDOWN(((TODAY()-Tabla2[[#This Row],[FECHA NACIMIENTO]])/365),0)))</f>
        <v>40</v>
      </c>
      <c r="V115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153" s="34" t="str">
        <f ca="1">+IF(Tabla2[[#This Row],[Edad]]="Corregir","Corregir","Ok")</f>
        <v>Ok</v>
      </c>
      <c r="X1153" s="10" t="str">
        <f>+IFERROR(VLOOKUP(Tabla2[[#This Row],[DISTRITO SEGÚN DNI]],Hoja1!$A$2:$B$55,2,FALSE),"No")</f>
        <v>EL AGUSTINO</v>
      </c>
      <c r="Y1153" s="10" t="str">
        <f>IF(OR(LOWER(Tabla2[[#This Row],[GENERO]])="masculino", LOWER(Tabla2[[#This Row],[GENERO]])="femenino"),"OK","Corregir")</f>
        <v>OK</v>
      </c>
      <c r="Z1153" s="10" t="str">
        <f>+IF(Tabla2[[#This Row],[Nro. DNI / CE]]="","Corregir",IF(LEN(Tabla2[[#This Row],[Nro. DNI / CE]])&gt;=8,"OK","Corregir"))</f>
        <v>OK</v>
      </c>
      <c r="AA1153" s="10">
        <f>COUNTIF(Tabla2[APELLIDOS Y NOMBRES],Tabla2[[#This Row],[APELLIDOS Y NOMBRES]])</f>
        <v>1</v>
      </c>
      <c r="AB1153" t="str">
        <f ca="1">+IFERROR(IF(Tabla2[[#This Row],[FECHA CESE/BAJA]]="","No Aplica",IF(AND(MONTH(Tabla2[[#This Row],[FECHA CESE/BAJA]])=MONTH(TODAY()-30),YEAR(Tabla2[[#This Row],[FECHA CESE/BAJA]])=YEAR(TODAY())),MONTH(TODAY()-30)&amp;"-"&amp;YEAR(TODAY()),"Borrar")),"No aplica")</f>
        <v>No Aplica</v>
      </c>
      <c r="AC1153" t="str">
        <f ca="1">+IFERROR(IF(Tabla2[[#This Row],[FECHA INICIO DE LABORES EN OBRA]]="","No Aplica",IF(AND(MONTH(Tabla2[[#This Row],[FECHA INICIO DE LABORES EN OBRA]])=MONTH(TODAY()-30),YEAR(Tabla2[[#This Row],[FECHA INICIO DE LABORES EN OBRA]])=YEAR(TODAY())),MONTH(TODAY()-30)&amp;"-"&amp;YEAR(TODAY()),"No Aplica")),"No Aplica")</f>
        <v>No Aplica</v>
      </c>
    </row>
    <row r="1154" spans="1:29" ht="15" customHeight="1" x14ac:dyDescent="0.25">
      <c r="A1154" s="2">
        <v>20603639520</v>
      </c>
      <c r="B1154" s="3" t="s">
        <v>65</v>
      </c>
      <c r="C1154" s="3" t="s">
        <v>65</v>
      </c>
      <c r="D1154" s="3" t="s">
        <v>8765</v>
      </c>
      <c r="E1154" s="3" t="s">
        <v>8766</v>
      </c>
      <c r="F1154" s="36" t="s">
        <v>8767</v>
      </c>
      <c r="G1154" s="3">
        <v>2</v>
      </c>
      <c r="H1154" s="3" t="s">
        <v>1444</v>
      </c>
      <c r="I1154" s="3" t="s">
        <v>1631</v>
      </c>
      <c r="J1154" s="3" t="s">
        <v>2017</v>
      </c>
      <c r="K1154" s="3" t="s">
        <v>1136</v>
      </c>
      <c r="L1154" s="8" t="s">
        <v>9813</v>
      </c>
      <c r="M1154" s="5"/>
      <c r="N1154" s="13" t="s">
        <v>1489</v>
      </c>
      <c r="O1154" s="5">
        <v>45112</v>
      </c>
      <c r="P1154" s="8">
        <v>1</v>
      </c>
      <c r="Q1154" s="9">
        <v>4</v>
      </c>
      <c r="R1154" s="9" t="str">
        <f>IFERROR(VLOOKUP(Tabla2[[#This Row],[CONTRATISTA PRNCIPAL]],Hoja1!$L$5:$M$9,2,FALSE),"CJV")</f>
        <v>CJV</v>
      </c>
      <c r="S1154" s="9" t="str">
        <f>IF(Tabla2[[#This Row],[EMPRESA]]=Tabla2[[#This Row],[CONTRATISTA PRNCIPAL]],"Principal","Secundaria")</f>
        <v>Principal</v>
      </c>
      <c r="T1154" s="10">
        <f>IFERROR(1/COUNTIF(Tabla2[CONTRATISTA PRNCIPAL],Tabla2[[#This Row],[CONTRATISTA PRNCIPAL]]),0)</f>
        <v>5.2910052910052907E-3</v>
      </c>
      <c r="U1154" s="33">
        <f ca="1">IF(((TODAY()-Tabla2[[#This Row],[FECHA NACIMIENTO]])/365)&lt;18,"Corregir", IF(((TODAY()-Tabla2[[#This Row],[FECHA NACIMIENTO]])/365)&gt;80, "Corregir",ROUNDDOWN(((TODAY()-Tabla2[[#This Row],[FECHA NACIMIENTO]])/365),0)))</f>
        <v>30</v>
      </c>
      <c r="V115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154" s="34" t="str">
        <f ca="1">+IF(Tabla2[[#This Row],[Edad]]="Corregir","Corregir","Ok")</f>
        <v>Ok</v>
      </c>
      <c r="X1154" s="10" t="str">
        <f>+IFERROR(VLOOKUP(Tabla2[[#This Row],[DISTRITO SEGÚN DNI]],Hoja1!$A$2:$B$55,2,FALSE),"No")</f>
        <v>No</v>
      </c>
      <c r="Y1154" s="10" t="str">
        <f>IF(OR(LOWER(Tabla2[[#This Row],[GENERO]])="masculino", LOWER(Tabla2[[#This Row],[GENERO]])="femenino"),"OK","Corregir")</f>
        <v>OK</v>
      </c>
      <c r="Z1154" s="10" t="str">
        <f>+IF(Tabla2[[#This Row],[Nro. DNI / CE]]="","Corregir",IF(LEN(Tabla2[[#This Row],[Nro. DNI / CE]])&gt;=8,"OK","Corregir"))</f>
        <v>OK</v>
      </c>
      <c r="AA1154" s="10">
        <f>COUNTIF(Tabla2[APELLIDOS Y NOMBRES],Tabla2[[#This Row],[APELLIDOS Y NOMBRES]])</f>
        <v>1</v>
      </c>
      <c r="AB1154" t="str">
        <f ca="1">+IFERROR(IF(Tabla2[[#This Row],[FECHA CESE/BAJA]]="","No Aplica",IF(AND(MONTH(Tabla2[[#This Row],[FECHA CESE/BAJA]])=MONTH(TODAY()-30),YEAR(Tabla2[[#This Row],[FECHA CESE/BAJA]])=YEAR(TODAY())),MONTH(TODAY()-30)&amp;"-"&amp;YEAR(TODAY()),"Borrar")),"No aplica")</f>
        <v>No Aplica</v>
      </c>
      <c r="AC1154" t="str">
        <f ca="1">+IFERROR(IF(Tabla2[[#This Row],[FECHA INICIO DE LABORES EN OBRA]]="","No Aplica",IF(AND(MONTH(Tabla2[[#This Row],[FECHA INICIO DE LABORES EN OBRA]])=MONTH(TODAY()-30),YEAR(Tabla2[[#This Row],[FECHA INICIO DE LABORES EN OBRA]])=YEAR(TODAY())),MONTH(TODAY()-30)&amp;"-"&amp;YEAR(TODAY()),"No Aplica")),"No Aplica")</f>
        <v>No Aplica</v>
      </c>
    </row>
    <row r="1155" spans="1:29" ht="15" customHeight="1" x14ac:dyDescent="0.25">
      <c r="A1155" s="2">
        <v>20603639520</v>
      </c>
      <c r="B1155" s="3" t="s">
        <v>65</v>
      </c>
      <c r="C1155" s="3" t="s">
        <v>65</v>
      </c>
      <c r="D1155" s="3" t="s">
        <v>2045</v>
      </c>
      <c r="E1155" s="3" t="s">
        <v>2046</v>
      </c>
      <c r="F1155" s="36" t="s">
        <v>8768</v>
      </c>
      <c r="G1155" s="3">
        <v>1</v>
      </c>
      <c r="H1155" s="3" t="s">
        <v>2047</v>
      </c>
      <c r="I1155" s="3" t="s">
        <v>1631</v>
      </c>
      <c r="J1155" s="3" t="s">
        <v>2048</v>
      </c>
      <c r="K1155" s="3" t="s">
        <v>1204</v>
      </c>
      <c r="L1155" s="8" t="s">
        <v>9813</v>
      </c>
      <c r="M1155" s="5"/>
      <c r="N1155" s="13" t="s">
        <v>1489</v>
      </c>
      <c r="O1155" s="5">
        <v>45108</v>
      </c>
      <c r="P1155" s="8">
        <v>1</v>
      </c>
      <c r="Q1155" s="9">
        <v>1</v>
      </c>
      <c r="R1155" s="9" t="str">
        <f>IFERROR(VLOOKUP(Tabla2[[#This Row],[CONTRATISTA PRNCIPAL]],Hoja1!$L$5:$M$9,2,FALSE),"CJV")</f>
        <v>CJV</v>
      </c>
      <c r="S1155" s="9" t="str">
        <f>IF(Tabla2[[#This Row],[EMPRESA]]=Tabla2[[#This Row],[CONTRATISTA PRNCIPAL]],"Principal","Secundaria")</f>
        <v>Principal</v>
      </c>
      <c r="T1155" s="10">
        <f>IFERROR(1/COUNTIF(Tabla2[CONTRATISTA PRNCIPAL],Tabla2[[#This Row],[CONTRATISTA PRNCIPAL]]),0)</f>
        <v>5.2910052910052907E-3</v>
      </c>
      <c r="U1155" s="33">
        <f ca="1">IF(((TODAY()-Tabla2[[#This Row],[FECHA NACIMIENTO]])/365)&lt;18,"Corregir", IF(((TODAY()-Tabla2[[#This Row],[FECHA NACIMIENTO]])/365)&gt;80, "Corregir",ROUNDDOWN(((TODAY()-Tabla2[[#This Row],[FECHA NACIMIENTO]])/365),0)))</f>
        <v>22</v>
      </c>
      <c r="V115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1155" s="34" t="str">
        <f ca="1">+IF(Tabla2[[#This Row],[Edad]]="Corregir","Corregir","Ok")</f>
        <v>Ok</v>
      </c>
      <c r="X1155" s="10" t="str">
        <f>+IFERROR(VLOOKUP(Tabla2[[#This Row],[DISTRITO SEGÚN DNI]],Hoja1!$A$2:$B$55,2,FALSE),"No")</f>
        <v>No</v>
      </c>
      <c r="Y1155" s="10" t="str">
        <f>IF(OR(LOWER(Tabla2[[#This Row],[GENERO]])="masculino", LOWER(Tabla2[[#This Row],[GENERO]])="femenino"),"OK","Corregir")</f>
        <v>OK</v>
      </c>
      <c r="Z1155" s="10" t="str">
        <f>+IF(Tabla2[[#This Row],[Nro. DNI / CE]]="","Corregir",IF(LEN(Tabla2[[#This Row],[Nro. DNI / CE]])&gt;=8,"OK","Corregir"))</f>
        <v>OK</v>
      </c>
      <c r="AA1155" s="10">
        <f>COUNTIF(Tabla2[APELLIDOS Y NOMBRES],Tabla2[[#This Row],[APELLIDOS Y NOMBRES]])</f>
        <v>1</v>
      </c>
      <c r="AB1155" t="str">
        <f ca="1">+IFERROR(IF(Tabla2[[#This Row],[FECHA CESE/BAJA]]="","No Aplica",IF(AND(MONTH(Tabla2[[#This Row],[FECHA CESE/BAJA]])=MONTH(TODAY()-30),YEAR(Tabla2[[#This Row],[FECHA CESE/BAJA]])=YEAR(TODAY())),MONTH(TODAY()-30)&amp;"-"&amp;YEAR(TODAY()),"Borrar")),"No aplica")</f>
        <v>No Aplica</v>
      </c>
      <c r="AC1155" t="str">
        <f ca="1">+IFERROR(IF(Tabla2[[#This Row],[FECHA INICIO DE LABORES EN OBRA]]="","No Aplica",IF(AND(MONTH(Tabla2[[#This Row],[FECHA INICIO DE LABORES EN OBRA]])=MONTH(TODAY()-30),YEAR(Tabla2[[#This Row],[FECHA INICIO DE LABORES EN OBRA]])=YEAR(TODAY())),MONTH(TODAY()-30)&amp;"-"&amp;YEAR(TODAY()),"No Aplica")),"No Aplica")</f>
        <v>No Aplica</v>
      </c>
    </row>
    <row r="1156" spans="1:29" ht="15" customHeight="1" x14ac:dyDescent="0.25">
      <c r="A1156" s="2">
        <v>20603639520</v>
      </c>
      <c r="B1156" s="3" t="s">
        <v>65</v>
      </c>
      <c r="C1156" s="3" t="s">
        <v>65</v>
      </c>
      <c r="D1156" s="3" t="s">
        <v>2058</v>
      </c>
      <c r="E1156" s="3" t="s">
        <v>2059</v>
      </c>
      <c r="F1156" s="36" t="s">
        <v>8769</v>
      </c>
      <c r="G1156" s="3">
        <v>2</v>
      </c>
      <c r="H1156" s="3" t="s">
        <v>2060</v>
      </c>
      <c r="I1156" s="3" t="s">
        <v>1631</v>
      </c>
      <c r="J1156" s="3" t="s">
        <v>2061</v>
      </c>
      <c r="K1156" s="3" t="s">
        <v>93</v>
      </c>
      <c r="L1156" s="8" t="s">
        <v>9813</v>
      </c>
      <c r="M1156" s="5"/>
      <c r="N1156" s="13" t="s">
        <v>1489</v>
      </c>
      <c r="O1156" s="5">
        <v>45110</v>
      </c>
      <c r="P1156" s="8">
        <v>1</v>
      </c>
      <c r="Q1156" s="9">
        <v>4</v>
      </c>
      <c r="R1156" s="9" t="str">
        <f>IFERROR(VLOOKUP(Tabla2[[#This Row],[CONTRATISTA PRNCIPAL]],Hoja1!$L$5:$M$9,2,FALSE),"CJV")</f>
        <v>CJV</v>
      </c>
      <c r="S1156" s="9" t="str">
        <f>IF(Tabla2[[#This Row],[EMPRESA]]=Tabla2[[#This Row],[CONTRATISTA PRNCIPAL]],"Principal","Secundaria")</f>
        <v>Principal</v>
      </c>
      <c r="T1156" s="10">
        <f>IFERROR(1/COUNTIF(Tabla2[CONTRATISTA PRNCIPAL],Tabla2[[#This Row],[CONTRATISTA PRNCIPAL]]),0)</f>
        <v>5.2910052910052907E-3</v>
      </c>
      <c r="U1156" s="33">
        <f ca="1">IF(((TODAY()-Tabla2[[#This Row],[FECHA NACIMIENTO]])/365)&lt;18,"Corregir", IF(((TODAY()-Tabla2[[#This Row],[FECHA NACIMIENTO]])/365)&gt;80, "Corregir",ROUNDDOWN(((TODAY()-Tabla2[[#This Row],[FECHA NACIMIENTO]])/365),0)))</f>
        <v>42</v>
      </c>
      <c r="V115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156" s="34" t="str">
        <f ca="1">+IF(Tabla2[[#This Row],[Edad]]="Corregir","Corregir","Ok")</f>
        <v>Ok</v>
      </c>
      <c r="X1156" s="10" t="str">
        <f>+IFERROR(VLOOKUP(Tabla2[[#This Row],[DISTRITO SEGÚN DNI]],Hoja1!$A$2:$B$55,2,FALSE),"No")</f>
        <v>ATE</v>
      </c>
      <c r="Y1156" s="10" t="str">
        <f>IF(OR(LOWER(Tabla2[[#This Row],[GENERO]])="masculino", LOWER(Tabla2[[#This Row],[GENERO]])="femenino"),"OK","Corregir")</f>
        <v>OK</v>
      </c>
      <c r="Z1156" s="10" t="str">
        <f>+IF(Tabla2[[#This Row],[Nro. DNI / CE]]="","Corregir",IF(LEN(Tabla2[[#This Row],[Nro. DNI / CE]])&gt;=8,"OK","Corregir"))</f>
        <v>OK</v>
      </c>
      <c r="AA1156" s="10">
        <f>COUNTIF(Tabla2[APELLIDOS Y NOMBRES],Tabla2[[#This Row],[APELLIDOS Y NOMBRES]])</f>
        <v>1</v>
      </c>
      <c r="AB1156" t="str">
        <f ca="1">+IFERROR(IF(Tabla2[[#This Row],[FECHA CESE/BAJA]]="","No Aplica",IF(AND(MONTH(Tabla2[[#This Row],[FECHA CESE/BAJA]])=MONTH(TODAY()-30),YEAR(Tabla2[[#This Row],[FECHA CESE/BAJA]])=YEAR(TODAY())),MONTH(TODAY()-30)&amp;"-"&amp;YEAR(TODAY()),"Borrar")),"No aplica")</f>
        <v>No Aplica</v>
      </c>
      <c r="AC1156" t="str">
        <f ca="1">+IFERROR(IF(Tabla2[[#This Row],[FECHA INICIO DE LABORES EN OBRA]]="","No Aplica",IF(AND(MONTH(Tabla2[[#This Row],[FECHA INICIO DE LABORES EN OBRA]])=MONTH(TODAY()-30),YEAR(Tabla2[[#This Row],[FECHA INICIO DE LABORES EN OBRA]])=YEAR(TODAY())),MONTH(TODAY()-30)&amp;"-"&amp;YEAR(TODAY()),"No Aplica")),"No Aplica")</f>
        <v>No Aplica</v>
      </c>
    </row>
    <row r="1157" spans="1:29" ht="15" customHeight="1" x14ac:dyDescent="0.25">
      <c r="A1157" s="2">
        <v>20603639520</v>
      </c>
      <c r="B1157" s="3" t="s">
        <v>65</v>
      </c>
      <c r="C1157" s="3" t="s">
        <v>65</v>
      </c>
      <c r="D1157" s="3" t="s">
        <v>2069</v>
      </c>
      <c r="E1157" s="3" t="s">
        <v>2070</v>
      </c>
      <c r="F1157" s="36" t="s">
        <v>8770</v>
      </c>
      <c r="G1157" s="3">
        <v>2</v>
      </c>
      <c r="H1157" s="3" t="s">
        <v>2071</v>
      </c>
      <c r="I1157" s="3" t="s">
        <v>1631</v>
      </c>
      <c r="J1157" s="3" t="s">
        <v>2072</v>
      </c>
      <c r="K1157" s="3" t="s">
        <v>1463</v>
      </c>
      <c r="L1157" s="8" t="s">
        <v>9813</v>
      </c>
      <c r="M1157" s="5"/>
      <c r="N1157" s="13" t="s">
        <v>1489</v>
      </c>
      <c r="O1157" s="5">
        <v>45110</v>
      </c>
      <c r="P1157" s="8">
        <v>1</v>
      </c>
      <c r="Q1157" s="9">
        <v>4</v>
      </c>
      <c r="R1157" s="9" t="str">
        <f>IFERROR(VLOOKUP(Tabla2[[#This Row],[CONTRATISTA PRNCIPAL]],Hoja1!$L$5:$M$9,2,FALSE),"CJV")</f>
        <v>CJV</v>
      </c>
      <c r="S1157" s="9" t="str">
        <f>IF(Tabla2[[#This Row],[EMPRESA]]=Tabla2[[#This Row],[CONTRATISTA PRNCIPAL]],"Principal","Secundaria")</f>
        <v>Principal</v>
      </c>
      <c r="T1157" s="10">
        <f>IFERROR(1/COUNTIF(Tabla2[CONTRATISTA PRNCIPAL],Tabla2[[#This Row],[CONTRATISTA PRNCIPAL]]),0)</f>
        <v>5.2910052910052907E-3</v>
      </c>
      <c r="U1157" s="33">
        <f ca="1">IF(((TODAY()-Tabla2[[#This Row],[FECHA NACIMIENTO]])/365)&lt;18,"Corregir", IF(((TODAY()-Tabla2[[#This Row],[FECHA NACIMIENTO]])/365)&gt;80, "Corregir",ROUNDDOWN(((TODAY()-Tabla2[[#This Row],[FECHA NACIMIENTO]])/365),0)))</f>
        <v>30</v>
      </c>
      <c r="V115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157" s="34" t="str">
        <f ca="1">+IF(Tabla2[[#This Row],[Edad]]="Corregir","Corregir","Ok")</f>
        <v>Ok</v>
      </c>
      <c r="X1157" s="10" t="str">
        <f>+IFERROR(VLOOKUP(Tabla2[[#This Row],[DISTRITO SEGÚN DNI]],Hoja1!$A$2:$B$55,2,FALSE),"No")</f>
        <v>No</v>
      </c>
      <c r="Y1157" s="10" t="str">
        <f>IF(OR(LOWER(Tabla2[[#This Row],[GENERO]])="masculino", LOWER(Tabla2[[#This Row],[GENERO]])="femenino"),"OK","Corregir")</f>
        <v>OK</v>
      </c>
      <c r="Z1157" s="10" t="str">
        <f>+IF(Tabla2[[#This Row],[Nro. DNI / CE]]="","Corregir",IF(LEN(Tabla2[[#This Row],[Nro. DNI / CE]])&gt;=8,"OK","Corregir"))</f>
        <v>OK</v>
      </c>
      <c r="AA1157" s="10">
        <f>COUNTIF(Tabla2[APELLIDOS Y NOMBRES],Tabla2[[#This Row],[APELLIDOS Y NOMBRES]])</f>
        <v>1</v>
      </c>
      <c r="AB1157" t="str">
        <f ca="1">+IFERROR(IF(Tabla2[[#This Row],[FECHA CESE/BAJA]]="","No Aplica",IF(AND(MONTH(Tabla2[[#This Row],[FECHA CESE/BAJA]])=MONTH(TODAY()-30),YEAR(Tabla2[[#This Row],[FECHA CESE/BAJA]])=YEAR(TODAY())),MONTH(TODAY()-30)&amp;"-"&amp;YEAR(TODAY()),"Borrar")),"No aplica")</f>
        <v>No Aplica</v>
      </c>
      <c r="AC1157" t="str">
        <f ca="1">+IFERROR(IF(Tabla2[[#This Row],[FECHA INICIO DE LABORES EN OBRA]]="","No Aplica",IF(AND(MONTH(Tabla2[[#This Row],[FECHA INICIO DE LABORES EN OBRA]])=MONTH(TODAY()-30),YEAR(Tabla2[[#This Row],[FECHA INICIO DE LABORES EN OBRA]])=YEAR(TODAY())),MONTH(TODAY()-30)&amp;"-"&amp;YEAR(TODAY()),"No Aplica")),"No Aplica")</f>
        <v>No Aplica</v>
      </c>
    </row>
    <row r="1158" spans="1:29" ht="15" customHeight="1" x14ac:dyDescent="0.25">
      <c r="A1158" s="2">
        <v>20603639520</v>
      </c>
      <c r="B1158" s="3" t="s">
        <v>65</v>
      </c>
      <c r="C1158" s="3" t="s">
        <v>65</v>
      </c>
      <c r="D1158" s="3" t="s">
        <v>8771</v>
      </c>
      <c r="E1158" s="3" t="s">
        <v>8772</v>
      </c>
      <c r="F1158" s="36" t="s">
        <v>8773</v>
      </c>
      <c r="G1158" s="3">
        <v>2</v>
      </c>
      <c r="H1158" s="3" t="s">
        <v>4398</v>
      </c>
      <c r="I1158" s="3" t="s">
        <v>1631</v>
      </c>
      <c r="J1158" s="3" t="s">
        <v>8774</v>
      </c>
      <c r="K1158" s="3" t="s">
        <v>8775</v>
      </c>
      <c r="L1158" s="8" t="s">
        <v>9813</v>
      </c>
      <c r="M1158" s="5"/>
      <c r="N1158" s="13" t="s">
        <v>1489</v>
      </c>
      <c r="O1158" s="5">
        <v>45131</v>
      </c>
      <c r="P1158" s="8">
        <v>1</v>
      </c>
      <c r="Q1158" s="9">
        <v>4</v>
      </c>
      <c r="R1158" s="9" t="str">
        <f>IFERROR(VLOOKUP(Tabla2[[#This Row],[CONTRATISTA PRNCIPAL]],Hoja1!$L$5:$M$9,2,FALSE),"CJV")</f>
        <v>CJV</v>
      </c>
      <c r="S1158" s="9" t="str">
        <f>IF(Tabla2[[#This Row],[EMPRESA]]=Tabla2[[#This Row],[CONTRATISTA PRNCIPAL]],"Principal","Secundaria")</f>
        <v>Principal</v>
      </c>
      <c r="T1158" s="10">
        <f>IFERROR(1/COUNTIF(Tabla2[CONTRATISTA PRNCIPAL],Tabla2[[#This Row],[CONTRATISTA PRNCIPAL]]),0)</f>
        <v>5.2910052910052907E-3</v>
      </c>
      <c r="U1158" s="33">
        <f ca="1">IF(((TODAY()-Tabla2[[#This Row],[FECHA NACIMIENTO]])/365)&lt;18,"Corregir", IF(((TODAY()-Tabla2[[#This Row],[FECHA NACIMIENTO]])/365)&gt;80, "Corregir",ROUNDDOWN(((TODAY()-Tabla2[[#This Row],[FECHA NACIMIENTO]])/365),0)))</f>
        <v>30</v>
      </c>
      <c r="V115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158" s="34" t="str">
        <f ca="1">+IF(Tabla2[[#This Row],[Edad]]="Corregir","Corregir","Ok")</f>
        <v>Ok</v>
      </c>
      <c r="X1158" s="10" t="str">
        <f>+IFERROR(VLOOKUP(Tabla2[[#This Row],[DISTRITO SEGÚN DNI]],Hoja1!$A$2:$B$55,2,FALSE),"No")</f>
        <v>No</v>
      </c>
      <c r="Y1158" s="10" t="str">
        <f>IF(OR(LOWER(Tabla2[[#This Row],[GENERO]])="masculino", LOWER(Tabla2[[#This Row],[GENERO]])="femenino"),"OK","Corregir")</f>
        <v>OK</v>
      </c>
      <c r="Z1158" s="10" t="str">
        <f>+IF(Tabla2[[#This Row],[Nro. DNI / CE]]="","Corregir",IF(LEN(Tabla2[[#This Row],[Nro. DNI / CE]])&gt;=8,"OK","Corregir"))</f>
        <v>OK</v>
      </c>
      <c r="AA1158" s="10">
        <f>COUNTIF(Tabla2[APELLIDOS Y NOMBRES],Tabla2[[#This Row],[APELLIDOS Y NOMBRES]])</f>
        <v>1</v>
      </c>
      <c r="AB1158" t="str">
        <f ca="1">+IFERROR(IF(Tabla2[[#This Row],[FECHA CESE/BAJA]]="","No Aplica",IF(AND(MONTH(Tabla2[[#This Row],[FECHA CESE/BAJA]])=MONTH(TODAY()-30),YEAR(Tabla2[[#This Row],[FECHA CESE/BAJA]])=YEAR(TODAY())),MONTH(TODAY()-30)&amp;"-"&amp;YEAR(TODAY()),"Borrar")),"No aplica")</f>
        <v>No Aplica</v>
      </c>
      <c r="AC1158" t="str">
        <f ca="1">+IFERROR(IF(Tabla2[[#This Row],[FECHA INICIO DE LABORES EN OBRA]]="","No Aplica",IF(AND(MONTH(Tabla2[[#This Row],[FECHA INICIO DE LABORES EN OBRA]])=MONTH(TODAY()-30),YEAR(Tabla2[[#This Row],[FECHA INICIO DE LABORES EN OBRA]])=YEAR(TODAY())),MONTH(TODAY()-30)&amp;"-"&amp;YEAR(TODAY()),"No Aplica")),"No Aplica")</f>
        <v>No Aplica</v>
      </c>
    </row>
    <row r="1159" spans="1:29" ht="15" customHeight="1" x14ac:dyDescent="0.25">
      <c r="A1159" s="2">
        <v>20603639520</v>
      </c>
      <c r="B1159" s="3" t="s">
        <v>65</v>
      </c>
      <c r="C1159" s="3" t="s">
        <v>65</v>
      </c>
      <c r="D1159" s="3" t="s">
        <v>8776</v>
      </c>
      <c r="E1159" s="3" t="s">
        <v>8777</v>
      </c>
      <c r="F1159" s="36" t="s">
        <v>8778</v>
      </c>
      <c r="G1159" s="3">
        <v>2</v>
      </c>
      <c r="H1159" s="3" t="s">
        <v>4249</v>
      </c>
      <c r="I1159" s="3" t="s">
        <v>1631</v>
      </c>
      <c r="J1159" s="3" t="s">
        <v>8779</v>
      </c>
      <c r="K1159" s="3" t="s">
        <v>1042</v>
      </c>
      <c r="L1159" s="8" t="s">
        <v>9813</v>
      </c>
      <c r="M1159" s="5"/>
      <c r="N1159" s="13" t="s">
        <v>1489</v>
      </c>
      <c r="O1159" s="5">
        <v>45134</v>
      </c>
      <c r="P1159" s="8">
        <v>1</v>
      </c>
      <c r="Q1159" s="9">
        <v>4</v>
      </c>
      <c r="R1159" s="9" t="str">
        <f>IFERROR(VLOOKUP(Tabla2[[#This Row],[CONTRATISTA PRNCIPAL]],Hoja1!$L$5:$M$9,2,FALSE),"CJV")</f>
        <v>CJV</v>
      </c>
      <c r="S1159" s="9" t="str">
        <f>IF(Tabla2[[#This Row],[EMPRESA]]=Tabla2[[#This Row],[CONTRATISTA PRNCIPAL]],"Principal","Secundaria")</f>
        <v>Principal</v>
      </c>
      <c r="T1159" s="10">
        <f>IFERROR(1/COUNTIF(Tabla2[CONTRATISTA PRNCIPAL],Tabla2[[#This Row],[CONTRATISTA PRNCIPAL]]),0)</f>
        <v>5.2910052910052907E-3</v>
      </c>
      <c r="U1159" s="33">
        <f ca="1">IF(((TODAY()-Tabla2[[#This Row],[FECHA NACIMIENTO]])/365)&lt;18,"Corregir", IF(((TODAY()-Tabla2[[#This Row],[FECHA NACIMIENTO]])/365)&gt;80, "Corregir",ROUNDDOWN(((TODAY()-Tabla2[[#This Row],[FECHA NACIMIENTO]])/365),0)))</f>
        <v>28</v>
      </c>
      <c r="V115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159" s="34" t="str">
        <f ca="1">+IF(Tabla2[[#This Row],[Edad]]="Corregir","Corregir","Ok")</f>
        <v>Ok</v>
      </c>
      <c r="X1159" s="10" t="str">
        <f>+IFERROR(VLOOKUP(Tabla2[[#This Row],[DISTRITO SEGÚN DNI]],Hoja1!$A$2:$B$55,2,FALSE),"No")</f>
        <v>No</v>
      </c>
      <c r="Y1159" s="10" t="str">
        <f>IF(OR(LOWER(Tabla2[[#This Row],[GENERO]])="masculino", LOWER(Tabla2[[#This Row],[GENERO]])="femenino"),"OK","Corregir")</f>
        <v>OK</v>
      </c>
      <c r="Z1159" s="10" t="str">
        <f>+IF(Tabla2[[#This Row],[Nro. DNI / CE]]="","Corregir",IF(LEN(Tabla2[[#This Row],[Nro. DNI / CE]])&gt;=8,"OK","Corregir"))</f>
        <v>OK</v>
      </c>
      <c r="AA1159" s="10">
        <f>COUNTIF(Tabla2[APELLIDOS Y NOMBRES],Tabla2[[#This Row],[APELLIDOS Y NOMBRES]])</f>
        <v>1</v>
      </c>
      <c r="AB1159" t="str">
        <f ca="1">+IFERROR(IF(Tabla2[[#This Row],[FECHA CESE/BAJA]]="","No Aplica",IF(AND(MONTH(Tabla2[[#This Row],[FECHA CESE/BAJA]])=MONTH(TODAY()-30),YEAR(Tabla2[[#This Row],[FECHA CESE/BAJA]])=YEAR(TODAY())),MONTH(TODAY()-30)&amp;"-"&amp;YEAR(TODAY()),"Borrar")),"No aplica")</f>
        <v>No Aplica</v>
      </c>
      <c r="AC1159" t="str">
        <f ca="1">+IFERROR(IF(Tabla2[[#This Row],[FECHA INICIO DE LABORES EN OBRA]]="","No Aplica",IF(AND(MONTH(Tabla2[[#This Row],[FECHA INICIO DE LABORES EN OBRA]])=MONTH(TODAY()-30),YEAR(Tabla2[[#This Row],[FECHA INICIO DE LABORES EN OBRA]])=YEAR(TODAY())),MONTH(TODAY()-30)&amp;"-"&amp;YEAR(TODAY()),"No Aplica")),"No Aplica")</f>
        <v>No Aplica</v>
      </c>
    </row>
    <row r="1160" spans="1:29" ht="15" customHeight="1" x14ac:dyDescent="0.25">
      <c r="A1160" s="2">
        <v>20603639520</v>
      </c>
      <c r="B1160" s="3" t="s">
        <v>65</v>
      </c>
      <c r="C1160" s="3" t="s">
        <v>65</v>
      </c>
      <c r="D1160" s="3" t="s">
        <v>10498</v>
      </c>
      <c r="E1160" s="3" t="s">
        <v>10499</v>
      </c>
      <c r="F1160" s="36" t="s">
        <v>10500</v>
      </c>
      <c r="G1160" s="3">
        <v>2</v>
      </c>
      <c r="H1160" s="3" t="s">
        <v>1453</v>
      </c>
      <c r="I1160" s="3" t="s">
        <v>1631</v>
      </c>
      <c r="J1160" s="3" t="s">
        <v>10501</v>
      </c>
      <c r="K1160" s="3" t="s">
        <v>1054</v>
      </c>
      <c r="L1160" s="8" t="s">
        <v>9813</v>
      </c>
      <c r="M1160" s="5"/>
      <c r="N1160" s="13" t="s">
        <v>1489</v>
      </c>
      <c r="O1160" s="5">
        <v>45145</v>
      </c>
      <c r="P1160" s="8">
        <v>1</v>
      </c>
      <c r="Q1160" s="9">
        <v>4</v>
      </c>
      <c r="R1160" s="9" t="str">
        <f>IFERROR(VLOOKUP(Tabla2[[#This Row],[CONTRATISTA PRNCIPAL]],Hoja1!$L$5:$M$9,2,FALSE),"CJV")</f>
        <v>CJV</v>
      </c>
      <c r="S1160" s="9" t="str">
        <f>IF(Tabla2[[#This Row],[EMPRESA]]=Tabla2[[#This Row],[CONTRATISTA PRNCIPAL]],"Principal","Secundaria")</f>
        <v>Principal</v>
      </c>
      <c r="T1160" s="10">
        <f>IFERROR(1/COUNTIF(Tabla2[CONTRATISTA PRNCIPAL],Tabla2[[#This Row],[CONTRATISTA PRNCIPAL]]),0)</f>
        <v>5.2910052910052907E-3</v>
      </c>
      <c r="U1160" s="33">
        <f ca="1">IF(((TODAY()-Tabla2[[#This Row],[FECHA NACIMIENTO]])/365)&lt;18,"Corregir", IF(((TODAY()-Tabla2[[#This Row],[FECHA NACIMIENTO]])/365)&gt;80, "Corregir",ROUNDDOWN(((TODAY()-Tabla2[[#This Row],[FECHA NACIMIENTO]])/365),0)))</f>
        <v>26</v>
      </c>
      <c r="V116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160" s="34" t="str">
        <f ca="1">+IF(Tabla2[[#This Row],[Edad]]="Corregir","Corregir","Ok")</f>
        <v>Ok</v>
      </c>
      <c r="X1160" s="10" t="str">
        <f>+IFERROR(VLOOKUP(Tabla2[[#This Row],[DISTRITO SEGÚN DNI]],Hoja1!$A$2:$B$55,2,FALSE),"No")</f>
        <v>No</v>
      </c>
      <c r="Y1160" s="10" t="str">
        <f>IF(OR(LOWER(Tabla2[[#This Row],[GENERO]])="masculino", LOWER(Tabla2[[#This Row],[GENERO]])="femenino"),"OK","Corregir")</f>
        <v>OK</v>
      </c>
      <c r="Z1160" s="10" t="str">
        <f>+IF(Tabla2[[#This Row],[Nro. DNI / CE]]="","Corregir",IF(LEN(Tabla2[[#This Row],[Nro. DNI / CE]])&gt;=8,"OK","Corregir"))</f>
        <v>OK</v>
      </c>
      <c r="AA1160" s="10">
        <f>COUNTIF(Tabla2[APELLIDOS Y NOMBRES],Tabla2[[#This Row],[APELLIDOS Y NOMBRES]])</f>
        <v>1</v>
      </c>
      <c r="AB1160" t="str">
        <f ca="1">+IFERROR(IF(Tabla2[[#This Row],[FECHA CESE/BAJA]]="","No Aplica",IF(AND(MONTH(Tabla2[[#This Row],[FECHA CESE/BAJA]])=MONTH(TODAY()-30),YEAR(Tabla2[[#This Row],[FECHA CESE/BAJA]])=YEAR(TODAY())),MONTH(TODAY()-30)&amp;"-"&amp;YEAR(TODAY()),"Borrar")),"No aplica")</f>
        <v>No Aplica</v>
      </c>
      <c r="AC1160" t="str">
        <f ca="1">+IFERROR(IF(Tabla2[[#This Row],[FECHA INICIO DE LABORES EN OBRA]]="","No Aplica",IF(AND(MONTH(Tabla2[[#This Row],[FECHA INICIO DE LABORES EN OBRA]])=MONTH(TODAY()-30),YEAR(Tabla2[[#This Row],[FECHA INICIO DE LABORES EN OBRA]])=YEAR(TODAY())),MONTH(TODAY()-30)&amp;"-"&amp;YEAR(TODAY()),"No Aplica")),"No Aplica")</f>
        <v>8-2023</v>
      </c>
    </row>
    <row r="1161" spans="1:29" ht="15" customHeight="1" x14ac:dyDescent="0.25">
      <c r="A1161" s="2">
        <v>20603639520</v>
      </c>
      <c r="B1161" s="3" t="s">
        <v>65</v>
      </c>
      <c r="C1161" s="3" t="s">
        <v>65</v>
      </c>
      <c r="D1161" s="3" t="s">
        <v>2033</v>
      </c>
      <c r="E1161" s="3" t="s">
        <v>2034</v>
      </c>
      <c r="F1161" s="36" t="s">
        <v>8784</v>
      </c>
      <c r="G1161" s="3">
        <v>2</v>
      </c>
      <c r="H1161" s="3" t="s">
        <v>1442</v>
      </c>
      <c r="I1161" s="3" t="s">
        <v>1631</v>
      </c>
      <c r="J1161" s="3" t="s">
        <v>10502</v>
      </c>
      <c r="K1161" s="3" t="s">
        <v>1063</v>
      </c>
      <c r="L1161" s="8" t="s">
        <v>9813</v>
      </c>
      <c r="M1161" s="5"/>
      <c r="N1161" s="13" t="s">
        <v>1489</v>
      </c>
      <c r="O1161" s="5">
        <v>45145</v>
      </c>
      <c r="P1161" s="8">
        <v>1</v>
      </c>
      <c r="Q1161" s="9">
        <v>4</v>
      </c>
      <c r="R1161" s="9" t="str">
        <f>IFERROR(VLOOKUP(Tabla2[[#This Row],[CONTRATISTA PRNCIPAL]],Hoja1!$L$5:$M$9,2,FALSE),"CJV")</f>
        <v>CJV</v>
      </c>
      <c r="S1161" s="9" t="str">
        <f>IF(Tabla2[[#This Row],[EMPRESA]]=Tabla2[[#This Row],[CONTRATISTA PRNCIPAL]],"Principal","Secundaria")</f>
        <v>Principal</v>
      </c>
      <c r="T1161" s="10">
        <f>IFERROR(1/COUNTIF(Tabla2[CONTRATISTA PRNCIPAL],Tabla2[[#This Row],[CONTRATISTA PRNCIPAL]]),0)</f>
        <v>5.2910052910052907E-3</v>
      </c>
      <c r="U1161" s="33">
        <f ca="1">IF(((TODAY()-Tabla2[[#This Row],[FECHA NACIMIENTO]])/365)&lt;18,"Corregir", IF(((TODAY()-Tabla2[[#This Row],[FECHA NACIMIENTO]])/365)&gt;80, "Corregir",ROUNDDOWN(((TODAY()-Tabla2[[#This Row],[FECHA NACIMIENTO]])/365),0)))</f>
        <v>28</v>
      </c>
      <c r="V116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161" s="34" t="str">
        <f ca="1">+IF(Tabla2[[#This Row],[Edad]]="Corregir","Corregir","Ok")</f>
        <v>Ok</v>
      </c>
      <c r="X1161" s="10" t="str">
        <f>+IFERROR(VLOOKUP(Tabla2[[#This Row],[DISTRITO SEGÚN DNI]],Hoja1!$A$2:$B$55,2,FALSE),"No")</f>
        <v>No</v>
      </c>
      <c r="Y1161" s="10" t="str">
        <f>IF(OR(LOWER(Tabla2[[#This Row],[GENERO]])="masculino", LOWER(Tabla2[[#This Row],[GENERO]])="femenino"),"OK","Corregir")</f>
        <v>OK</v>
      </c>
      <c r="Z1161" s="10" t="str">
        <f>+IF(Tabla2[[#This Row],[Nro. DNI / CE]]="","Corregir",IF(LEN(Tabla2[[#This Row],[Nro. DNI / CE]])&gt;=8,"OK","Corregir"))</f>
        <v>OK</v>
      </c>
      <c r="AA1161" s="10">
        <f>COUNTIF(Tabla2[APELLIDOS Y NOMBRES],Tabla2[[#This Row],[APELLIDOS Y NOMBRES]])</f>
        <v>1</v>
      </c>
      <c r="AB1161" t="str">
        <f ca="1">+IFERROR(IF(Tabla2[[#This Row],[FECHA CESE/BAJA]]="","No Aplica",IF(AND(MONTH(Tabla2[[#This Row],[FECHA CESE/BAJA]])=MONTH(TODAY()-30),YEAR(Tabla2[[#This Row],[FECHA CESE/BAJA]])=YEAR(TODAY())),MONTH(TODAY()-30)&amp;"-"&amp;YEAR(TODAY()),"Borrar")),"No aplica")</f>
        <v>No Aplica</v>
      </c>
      <c r="AC1161" t="str">
        <f ca="1">+IFERROR(IF(Tabla2[[#This Row],[FECHA INICIO DE LABORES EN OBRA]]="","No Aplica",IF(AND(MONTH(Tabla2[[#This Row],[FECHA INICIO DE LABORES EN OBRA]])=MONTH(TODAY()-30),YEAR(Tabla2[[#This Row],[FECHA INICIO DE LABORES EN OBRA]])=YEAR(TODAY())),MONTH(TODAY()-30)&amp;"-"&amp;YEAR(TODAY()),"No Aplica")),"No Aplica")</f>
        <v>8-2023</v>
      </c>
    </row>
    <row r="1162" spans="1:29" ht="15" customHeight="1" x14ac:dyDescent="0.25">
      <c r="A1162" s="2">
        <v>20603639520</v>
      </c>
      <c r="B1162" s="3" t="s">
        <v>65</v>
      </c>
      <c r="C1162" s="3" t="s">
        <v>65</v>
      </c>
      <c r="D1162" s="3" t="s">
        <v>10503</v>
      </c>
      <c r="E1162" s="3" t="s">
        <v>10504</v>
      </c>
      <c r="F1162" s="36" t="s">
        <v>10505</v>
      </c>
      <c r="G1162" s="3">
        <v>2</v>
      </c>
      <c r="H1162" s="3" t="s">
        <v>1453</v>
      </c>
      <c r="I1162" s="3" t="s">
        <v>1631</v>
      </c>
      <c r="J1162" s="3" t="s">
        <v>10506</v>
      </c>
      <c r="K1162" s="3" t="s">
        <v>131</v>
      </c>
      <c r="L1162" s="8" t="s">
        <v>9813</v>
      </c>
      <c r="M1162" s="5"/>
      <c r="N1162" s="13" t="s">
        <v>1489</v>
      </c>
      <c r="O1162" s="5">
        <v>45152</v>
      </c>
      <c r="P1162" s="8">
        <v>1</v>
      </c>
      <c r="Q1162" s="9">
        <v>4</v>
      </c>
      <c r="R1162" s="9" t="str">
        <f>IFERROR(VLOOKUP(Tabla2[[#This Row],[CONTRATISTA PRNCIPAL]],Hoja1!$L$5:$M$9,2,FALSE),"CJV")</f>
        <v>CJV</v>
      </c>
      <c r="S1162" s="9" t="str">
        <f>IF(Tabla2[[#This Row],[EMPRESA]]=Tabla2[[#This Row],[CONTRATISTA PRNCIPAL]],"Principal","Secundaria")</f>
        <v>Principal</v>
      </c>
      <c r="T1162" s="10">
        <f>IFERROR(1/COUNTIF(Tabla2[CONTRATISTA PRNCIPAL],Tabla2[[#This Row],[CONTRATISTA PRNCIPAL]]),0)</f>
        <v>5.2910052910052907E-3</v>
      </c>
      <c r="U1162" s="33">
        <f ca="1">IF(((TODAY()-Tabla2[[#This Row],[FECHA NACIMIENTO]])/365)&lt;18,"Corregir", IF(((TODAY()-Tabla2[[#This Row],[FECHA NACIMIENTO]])/365)&gt;80, "Corregir",ROUNDDOWN(((TODAY()-Tabla2[[#This Row],[FECHA NACIMIENTO]])/365),0)))</f>
        <v>19</v>
      </c>
      <c r="V116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1162" s="34" t="str">
        <f ca="1">+IF(Tabla2[[#This Row],[Edad]]="Corregir","Corregir","Ok")</f>
        <v>Ok</v>
      </c>
      <c r="X1162" s="10" t="str">
        <f>+IFERROR(VLOOKUP(Tabla2[[#This Row],[DISTRITO SEGÚN DNI]],Hoja1!$A$2:$B$55,2,FALSE),"No")</f>
        <v>BREÑA</v>
      </c>
      <c r="Y1162" s="10" t="str">
        <f>IF(OR(LOWER(Tabla2[[#This Row],[GENERO]])="masculino", LOWER(Tabla2[[#This Row],[GENERO]])="femenino"),"OK","Corregir")</f>
        <v>OK</v>
      </c>
      <c r="Z1162" s="10" t="str">
        <f>+IF(Tabla2[[#This Row],[Nro. DNI / CE]]="","Corregir",IF(LEN(Tabla2[[#This Row],[Nro. DNI / CE]])&gt;=8,"OK","Corregir"))</f>
        <v>OK</v>
      </c>
      <c r="AA1162" s="10">
        <f>COUNTIF(Tabla2[APELLIDOS Y NOMBRES],Tabla2[[#This Row],[APELLIDOS Y NOMBRES]])</f>
        <v>1</v>
      </c>
      <c r="AB1162" t="str">
        <f ca="1">+IFERROR(IF(Tabla2[[#This Row],[FECHA CESE/BAJA]]="","No Aplica",IF(AND(MONTH(Tabla2[[#This Row],[FECHA CESE/BAJA]])=MONTH(TODAY()-30),YEAR(Tabla2[[#This Row],[FECHA CESE/BAJA]])=YEAR(TODAY())),MONTH(TODAY()-30)&amp;"-"&amp;YEAR(TODAY()),"Borrar")),"No aplica")</f>
        <v>No Aplica</v>
      </c>
      <c r="AC1162" t="str">
        <f ca="1">+IFERROR(IF(Tabla2[[#This Row],[FECHA INICIO DE LABORES EN OBRA]]="","No Aplica",IF(AND(MONTH(Tabla2[[#This Row],[FECHA INICIO DE LABORES EN OBRA]])=MONTH(TODAY()-30),YEAR(Tabla2[[#This Row],[FECHA INICIO DE LABORES EN OBRA]])=YEAR(TODAY())),MONTH(TODAY()-30)&amp;"-"&amp;YEAR(TODAY()),"No Aplica")),"No Aplica")</f>
        <v>8-2023</v>
      </c>
    </row>
    <row r="1163" spans="1:29" x14ac:dyDescent="0.25">
      <c r="A1163" s="2">
        <v>20603639520</v>
      </c>
      <c r="B1163" s="3" t="s">
        <v>65</v>
      </c>
      <c r="C1163" s="3" t="s">
        <v>65</v>
      </c>
      <c r="D1163" s="3" t="s">
        <v>10507</v>
      </c>
      <c r="E1163" s="3" t="s">
        <v>10508</v>
      </c>
      <c r="F1163" s="36" t="s">
        <v>10509</v>
      </c>
      <c r="G1163" s="3">
        <v>2</v>
      </c>
      <c r="H1163" s="3" t="s">
        <v>1458</v>
      </c>
      <c r="I1163" s="3" t="s">
        <v>1631</v>
      </c>
      <c r="J1163" s="3" t="s">
        <v>10510</v>
      </c>
      <c r="K1163" s="3" t="s">
        <v>131</v>
      </c>
      <c r="L1163" s="8" t="s">
        <v>9813</v>
      </c>
      <c r="M1163" s="5"/>
      <c r="N1163" s="13" t="s">
        <v>1489</v>
      </c>
      <c r="O1163" s="5">
        <v>45152</v>
      </c>
      <c r="P1163" s="8">
        <v>1</v>
      </c>
      <c r="Q1163" s="9">
        <v>4</v>
      </c>
      <c r="R1163" s="9" t="str">
        <f>IFERROR(VLOOKUP(Tabla2[[#This Row],[CONTRATISTA PRNCIPAL]],Hoja1!$L$5:$M$9,2,FALSE),"CJV")</f>
        <v>CJV</v>
      </c>
      <c r="S1163" s="9" t="str">
        <f>IF(Tabla2[[#This Row],[EMPRESA]]=Tabla2[[#This Row],[CONTRATISTA PRNCIPAL]],"Principal","Secundaria")</f>
        <v>Principal</v>
      </c>
      <c r="T1163" s="10">
        <f>IFERROR(1/COUNTIF(Tabla2[CONTRATISTA PRNCIPAL],Tabla2[[#This Row],[CONTRATISTA PRNCIPAL]]),0)</f>
        <v>5.2910052910052907E-3</v>
      </c>
      <c r="U1163" s="33">
        <f ca="1">IF(((TODAY()-Tabla2[[#This Row],[FECHA NACIMIENTO]])/365)&lt;18,"Corregir", IF(((TODAY()-Tabla2[[#This Row],[FECHA NACIMIENTO]])/365)&gt;80, "Corregir",ROUNDDOWN(((TODAY()-Tabla2[[#This Row],[FECHA NACIMIENTO]])/365),0)))</f>
        <v>44</v>
      </c>
      <c r="V116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163" s="34" t="str">
        <f ca="1">+IF(Tabla2[[#This Row],[Edad]]="Corregir","Corregir","Ok")</f>
        <v>Ok</v>
      </c>
      <c r="X1163" s="10" t="str">
        <f>+IFERROR(VLOOKUP(Tabla2[[#This Row],[DISTRITO SEGÚN DNI]],Hoja1!$A$2:$B$55,2,FALSE),"No")</f>
        <v>BREÑA</v>
      </c>
      <c r="Y1163" s="10" t="str">
        <f>IF(OR(LOWER(Tabla2[[#This Row],[GENERO]])="masculino", LOWER(Tabla2[[#This Row],[GENERO]])="femenino"),"OK","Corregir")</f>
        <v>OK</v>
      </c>
      <c r="Z1163" s="10" t="str">
        <f>+IF(Tabla2[[#This Row],[Nro. DNI / CE]]="","Corregir",IF(LEN(Tabla2[[#This Row],[Nro. DNI / CE]])&gt;=8,"OK","Corregir"))</f>
        <v>OK</v>
      </c>
      <c r="AA1163" s="10">
        <f>COUNTIF(Tabla2[APELLIDOS Y NOMBRES],Tabla2[[#This Row],[APELLIDOS Y NOMBRES]])</f>
        <v>1</v>
      </c>
      <c r="AB1163" t="str">
        <f ca="1">+IFERROR(IF(Tabla2[[#This Row],[FECHA CESE/BAJA]]="","No Aplica",IF(AND(MONTH(Tabla2[[#This Row],[FECHA CESE/BAJA]])=MONTH(TODAY()-30),YEAR(Tabla2[[#This Row],[FECHA CESE/BAJA]])=YEAR(TODAY())),MONTH(TODAY()-30)&amp;"-"&amp;YEAR(TODAY()),"Borrar")),"No aplica")</f>
        <v>No Aplica</v>
      </c>
      <c r="AC1163" t="str">
        <f ca="1">+IFERROR(IF(Tabla2[[#This Row],[FECHA INICIO DE LABORES EN OBRA]]="","No Aplica",IF(AND(MONTH(Tabla2[[#This Row],[FECHA INICIO DE LABORES EN OBRA]])=MONTH(TODAY()-30),YEAR(Tabla2[[#This Row],[FECHA INICIO DE LABORES EN OBRA]])=YEAR(TODAY())),MONTH(TODAY()-30)&amp;"-"&amp;YEAR(TODAY()),"No Aplica")),"No Aplica")</f>
        <v>8-2023</v>
      </c>
    </row>
    <row r="1164" spans="1:29" x14ac:dyDescent="0.25">
      <c r="A1164" s="2">
        <v>20603639520</v>
      </c>
      <c r="B1164" s="3" t="s">
        <v>65</v>
      </c>
      <c r="C1164" s="3" t="s">
        <v>65</v>
      </c>
      <c r="D1164" s="3" t="s">
        <v>10511</v>
      </c>
      <c r="E1164" s="3" t="s">
        <v>10512</v>
      </c>
      <c r="F1164" s="36" t="s">
        <v>10513</v>
      </c>
      <c r="G1164" s="3">
        <v>2</v>
      </c>
      <c r="H1164" s="3" t="s">
        <v>1453</v>
      </c>
      <c r="I1164" s="3" t="s">
        <v>1631</v>
      </c>
      <c r="J1164" s="3" t="s">
        <v>10514</v>
      </c>
      <c r="K1164" s="3" t="s">
        <v>1077</v>
      </c>
      <c r="L1164" s="8" t="s">
        <v>9813</v>
      </c>
      <c r="M1164" s="5"/>
      <c r="N1164" s="13" t="s">
        <v>1489</v>
      </c>
      <c r="O1164" s="5">
        <v>45152</v>
      </c>
      <c r="P1164" s="8">
        <v>1</v>
      </c>
      <c r="Q1164" s="9">
        <v>4</v>
      </c>
      <c r="R1164" s="9" t="str">
        <f>IFERROR(VLOOKUP(Tabla2[[#This Row],[CONTRATISTA PRNCIPAL]],Hoja1!$L$5:$M$9,2,FALSE),"CJV")</f>
        <v>CJV</v>
      </c>
      <c r="S1164" s="9" t="str">
        <f>IF(Tabla2[[#This Row],[EMPRESA]]=Tabla2[[#This Row],[CONTRATISTA PRNCIPAL]],"Principal","Secundaria")</f>
        <v>Principal</v>
      </c>
      <c r="T1164" s="10">
        <f>IFERROR(1/COUNTIF(Tabla2[CONTRATISTA PRNCIPAL],Tabla2[[#This Row],[CONTRATISTA PRNCIPAL]]),0)</f>
        <v>5.2910052910052907E-3</v>
      </c>
      <c r="U1164" s="33">
        <f ca="1">IF(((TODAY()-Tabla2[[#This Row],[FECHA NACIMIENTO]])/365)&lt;18,"Corregir", IF(((TODAY()-Tabla2[[#This Row],[FECHA NACIMIENTO]])/365)&gt;80, "Corregir",ROUNDDOWN(((TODAY()-Tabla2[[#This Row],[FECHA NACIMIENTO]])/365),0)))</f>
        <v>27</v>
      </c>
      <c r="V116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164" s="34" t="str">
        <f ca="1">+IF(Tabla2[[#This Row],[Edad]]="Corregir","Corregir","Ok")</f>
        <v>Ok</v>
      </c>
      <c r="X1164" s="10" t="str">
        <f>+IFERROR(VLOOKUP(Tabla2[[#This Row],[DISTRITO SEGÚN DNI]],Hoja1!$A$2:$B$55,2,FALSE),"No")</f>
        <v>No</v>
      </c>
      <c r="Y1164" s="10" t="str">
        <f>IF(OR(LOWER(Tabla2[[#This Row],[GENERO]])="masculino", LOWER(Tabla2[[#This Row],[GENERO]])="femenino"),"OK","Corregir")</f>
        <v>OK</v>
      </c>
      <c r="Z1164" s="10" t="str">
        <f>+IF(Tabla2[[#This Row],[Nro. DNI / CE]]="","Corregir",IF(LEN(Tabla2[[#This Row],[Nro. DNI / CE]])&gt;=8,"OK","Corregir"))</f>
        <v>OK</v>
      </c>
      <c r="AA1164" s="10">
        <f>COUNTIF(Tabla2[APELLIDOS Y NOMBRES],Tabla2[[#This Row],[APELLIDOS Y NOMBRES]])</f>
        <v>1</v>
      </c>
      <c r="AB1164" t="str">
        <f ca="1">+IFERROR(IF(Tabla2[[#This Row],[FECHA CESE/BAJA]]="","No Aplica",IF(AND(MONTH(Tabla2[[#This Row],[FECHA CESE/BAJA]])=MONTH(TODAY()-30),YEAR(Tabla2[[#This Row],[FECHA CESE/BAJA]])=YEAR(TODAY())),MONTH(TODAY()-30)&amp;"-"&amp;YEAR(TODAY()),"Borrar")),"No aplica")</f>
        <v>No Aplica</v>
      </c>
      <c r="AC1164" t="str">
        <f ca="1">+IFERROR(IF(Tabla2[[#This Row],[FECHA INICIO DE LABORES EN OBRA]]="","No Aplica",IF(AND(MONTH(Tabla2[[#This Row],[FECHA INICIO DE LABORES EN OBRA]])=MONTH(TODAY()-30),YEAR(Tabla2[[#This Row],[FECHA INICIO DE LABORES EN OBRA]])=YEAR(TODAY())),MONTH(TODAY()-30)&amp;"-"&amp;YEAR(TODAY()),"No Aplica")),"No Aplica")</f>
        <v>8-2023</v>
      </c>
    </row>
    <row r="1165" spans="1:29" x14ac:dyDescent="0.25">
      <c r="A1165" s="2">
        <v>20603639520</v>
      </c>
      <c r="B1165" s="3" t="s">
        <v>65</v>
      </c>
      <c r="C1165" s="3" t="s">
        <v>65</v>
      </c>
      <c r="D1165" s="3" t="s">
        <v>10515</v>
      </c>
      <c r="E1165" s="3" t="s">
        <v>10516</v>
      </c>
      <c r="F1165" s="36" t="s">
        <v>10517</v>
      </c>
      <c r="G1165" s="3">
        <v>1</v>
      </c>
      <c r="H1165" s="3" t="s">
        <v>1685</v>
      </c>
      <c r="I1165" s="3" t="s">
        <v>1631</v>
      </c>
      <c r="J1165" s="3" t="s">
        <v>10518</v>
      </c>
      <c r="K1165" s="3" t="s">
        <v>1050</v>
      </c>
      <c r="L1165" s="8" t="s">
        <v>9813</v>
      </c>
      <c r="M1165" s="5"/>
      <c r="N1165" s="13" t="s">
        <v>1489</v>
      </c>
      <c r="O1165" s="5">
        <v>45139</v>
      </c>
      <c r="P1165" s="8">
        <v>1</v>
      </c>
      <c r="Q1165" s="9">
        <v>1</v>
      </c>
      <c r="R1165" s="9" t="str">
        <f>IFERROR(VLOOKUP(Tabla2[[#This Row],[CONTRATISTA PRNCIPAL]],Hoja1!$L$5:$M$9,2,FALSE),"CJV")</f>
        <v>CJV</v>
      </c>
      <c r="S1165" s="9" t="str">
        <f>IF(Tabla2[[#This Row],[EMPRESA]]=Tabla2[[#This Row],[CONTRATISTA PRNCIPAL]],"Principal","Secundaria")</f>
        <v>Principal</v>
      </c>
      <c r="T1165" s="10">
        <f>IFERROR(1/COUNTIF(Tabla2[CONTRATISTA PRNCIPAL],Tabla2[[#This Row],[CONTRATISTA PRNCIPAL]]),0)</f>
        <v>5.2910052910052907E-3</v>
      </c>
      <c r="U1165" s="33">
        <f ca="1">IF(((TODAY()-Tabla2[[#This Row],[FECHA NACIMIENTO]])/365)&lt;18,"Corregir", IF(((TODAY()-Tabla2[[#This Row],[FECHA NACIMIENTO]])/365)&gt;80, "Corregir",ROUNDDOWN(((TODAY()-Tabla2[[#This Row],[FECHA NACIMIENTO]])/365),0)))</f>
        <v>31</v>
      </c>
      <c r="V116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165" s="34" t="str">
        <f ca="1">+IF(Tabla2[[#This Row],[Edad]]="Corregir","Corregir","Ok")</f>
        <v>Ok</v>
      </c>
      <c r="X1165" s="10" t="str">
        <f>+IFERROR(VLOOKUP(Tabla2[[#This Row],[DISTRITO SEGÚN DNI]],Hoja1!$A$2:$B$55,2,FALSE),"No")</f>
        <v>No</v>
      </c>
      <c r="Y1165" s="10" t="str">
        <f>IF(OR(LOWER(Tabla2[[#This Row],[GENERO]])="masculino", LOWER(Tabla2[[#This Row],[GENERO]])="femenino"),"OK","Corregir")</f>
        <v>OK</v>
      </c>
      <c r="Z1165" s="10" t="str">
        <f>+IF(Tabla2[[#This Row],[Nro. DNI / CE]]="","Corregir",IF(LEN(Tabla2[[#This Row],[Nro. DNI / CE]])&gt;=8,"OK","Corregir"))</f>
        <v>OK</v>
      </c>
      <c r="AA1165" s="10">
        <f>COUNTIF(Tabla2[APELLIDOS Y NOMBRES],Tabla2[[#This Row],[APELLIDOS Y NOMBRES]])</f>
        <v>1</v>
      </c>
      <c r="AB1165" t="str">
        <f ca="1">+IFERROR(IF(Tabla2[[#This Row],[FECHA CESE/BAJA]]="","No Aplica",IF(AND(MONTH(Tabla2[[#This Row],[FECHA CESE/BAJA]])=MONTH(TODAY()-30),YEAR(Tabla2[[#This Row],[FECHA CESE/BAJA]])=YEAR(TODAY())),MONTH(TODAY()-30)&amp;"-"&amp;YEAR(TODAY()),"Borrar")),"No aplica")</f>
        <v>No Aplica</v>
      </c>
      <c r="AC1165" t="str">
        <f ca="1">+IFERROR(IF(Tabla2[[#This Row],[FECHA INICIO DE LABORES EN OBRA]]="","No Aplica",IF(AND(MONTH(Tabla2[[#This Row],[FECHA INICIO DE LABORES EN OBRA]])=MONTH(TODAY()-30),YEAR(Tabla2[[#This Row],[FECHA INICIO DE LABORES EN OBRA]])=YEAR(TODAY())),MONTH(TODAY()-30)&amp;"-"&amp;YEAR(TODAY()),"No Aplica")),"No Aplica")</f>
        <v>8-2023</v>
      </c>
    </row>
    <row r="1166" spans="1:29" x14ac:dyDescent="0.25">
      <c r="A1166" s="2">
        <v>20603639520</v>
      </c>
      <c r="B1166" s="3" t="s">
        <v>65</v>
      </c>
      <c r="C1166" s="3" t="s">
        <v>65</v>
      </c>
      <c r="D1166" s="3" t="s">
        <v>10519</v>
      </c>
      <c r="E1166" s="3" t="s">
        <v>10520</v>
      </c>
      <c r="F1166" s="36">
        <v>32461</v>
      </c>
      <c r="G1166" s="3">
        <v>2</v>
      </c>
      <c r="H1166" s="3" t="s">
        <v>1444</v>
      </c>
      <c r="I1166" s="3" t="s">
        <v>1586</v>
      </c>
      <c r="J1166" s="3" t="s">
        <v>10521</v>
      </c>
      <c r="K1166" s="3" t="s">
        <v>36</v>
      </c>
      <c r="L1166" s="8" t="s">
        <v>9813</v>
      </c>
      <c r="M1166" s="5"/>
      <c r="N1166" s="13" t="s">
        <v>1489</v>
      </c>
      <c r="O1166" s="5">
        <v>45148</v>
      </c>
      <c r="P1166" s="8">
        <v>1</v>
      </c>
      <c r="Q1166" s="9">
        <v>4</v>
      </c>
      <c r="R1166" s="9" t="str">
        <f>IFERROR(VLOOKUP(Tabla2[[#This Row],[CONTRATISTA PRNCIPAL]],Hoja1!$L$5:$M$9,2,FALSE),"CJV")</f>
        <v>CJV</v>
      </c>
      <c r="S1166" s="9" t="str">
        <f>IF(Tabla2[[#This Row],[EMPRESA]]=Tabla2[[#This Row],[CONTRATISTA PRNCIPAL]],"Principal","Secundaria")</f>
        <v>Principal</v>
      </c>
      <c r="T1166" s="10">
        <f>IFERROR(1/COUNTIF(Tabla2[CONTRATISTA PRNCIPAL],Tabla2[[#This Row],[CONTRATISTA PRNCIPAL]]),0)</f>
        <v>5.2910052910052907E-3</v>
      </c>
      <c r="U1166" s="33">
        <f ca="1">IF(((TODAY()-Tabla2[[#This Row],[FECHA NACIMIENTO]])/365)&lt;18,"Corregir", IF(((TODAY()-Tabla2[[#This Row],[FECHA NACIMIENTO]])/365)&gt;80, "Corregir",ROUNDDOWN(((TODAY()-Tabla2[[#This Row],[FECHA NACIMIENTO]])/365),0)))</f>
        <v>34</v>
      </c>
      <c r="V116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166" s="34" t="str">
        <f ca="1">+IF(Tabla2[[#This Row],[Edad]]="Corregir","Corregir","Ok")</f>
        <v>Ok</v>
      </c>
      <c r="X1166" s="10" t="str">
        <f>+IFERROR(VLOOKUP(Tabla2[[#This Row],[DISTRITO SEGÚN DNI]],Hoja1!$A$2:$B$55,2,FALSE),"No")</f>
        <v>SANTA ANITA</v>
      </c>
      <c r="Y1166" s="10" t="str">
        <f>IF(OR(LOWER(Tabla2[[#This Row],[GENERO]])="masculino", LOWER(Tabla2[[#This Row],[GENERO]])="femenino"),"OK","Corregir")</f>
        <v>OK</v>
      </c>
      <c r="Z1166" s="10" t="str">
        <f>+IF(Tabla2[[#This Row],[Nro. DNI / CE]]="","Corregir",IF(LEN(Tabla2[[#This Row],[Nro. DNI / CE]])&gt;=8,"OK","Corregir"))</f>
        <v>OK</v>
      </c>
      <c r="AA1166" s="10">
        <f>COUNTIF(Tabla2[APELLIDOS Y NOMBRES],Tabla2[[#This Row],[APELLIDOS Y NOMBRES]])</f>
        <v>1</v>
      </c>
      <c r="AB1166" t="str">
        <f ca="1">+IFERROR(IF(Tabla2[[#This Row],[FECHA CESE/BAJA]]="","No Aplica",IF(AND(MONTH(Tabla2[[#This Row],[FECHA CESE/BAJA]])=MONTH(TODAY()-30),YEAR(Tabla2[[#This Row],[FECHA CESE/BAJA]])=YEAR(TODAY())),MONTH(TODAY()-30)&amp;"-"&amp;YEAR(TODAY()),"Borrar")),"No aplica")</f>
        <v>No Aplica</v>
      </c>
      <c r="AC1166" t="str">
        <f ca="1">+IFERROR(IF(Tabla2[[#This Row],[FECHA INICIO DE LABORES EN OBRA]]="","No Aplica",IF(AND(MONTH(Tabla2[[#This Row],[FECHA INICIO DE LABORES EN OBRA]])=MONTH(TODAY()-30),YEAR(Tabla2[[#This Row],[FECHA INICIO DE LABORES EN OBRA]])=YEAR(TODAY())),MONTH(TODAY()-30)&amp;"-"&amp;YEAR(TODAY()),"No Aplica")),"No Aplica")</f>
        <v>8-2023</v>
      </c>
    </row>
    <row r="1167" spans="1:29" x14ac:dyDescent="0.25">
      <c r="A1167" s="2">
        <v>20603639520</v>
      </c>
      <c r="B1167" s="3" t="s">
        <v>65</v>
      </c>
      <c r="C1167" s="3" t="s">
        <v>65</v>
      </c>
      <c r="D1167" s="3" t="s">
        <v>2021</v>
      </c>
      <c r="E1167" s="3" t="s">
        <v>2022</v>
      </c>
      <c r="F1167" s="36" t="s">
        <v>8780</v>
      </c>
      <c r="G1167" s="3">
        <v>2</v>
      </c>
      <c r="H1167" s="3" t="s">
        <v>1442</v>
      </c>
      <c r="I1167" s="3" t="s">
        <v>1631</v>
      </c>
      <c r="J1167" s="3" t="s">
        <v>2023</v>
      </c>
      <c r="K1167" s="3" t="s">
        <v>1044</v>
      </c>
      <c r="L1167" s="8" t="s">
        <v>9813</v>
      </c>
      <c r="M1167" s="5"/>
      <c r="N1167" s="13" t="s">
        <v>1489</v>
      </c>
      <c r="O1167" s="5">
        <v>45083</v>
      </c>
      <c r="P1167" s="8">
        <v>3</v>
      </c>
      <c r="Q1167" s="9">
        <v>4</v>
      </c>
      <c r="R1167" s="9" t="str">
        <f>IFERROR(VLOOKUP(Tabla2[[#This Row],[CONTRATISTA PRNCIPAL]],Hoja1!$L$5:$M$9,2,FALSE),"CJV")</f>
        <v>CJV</v>
      </c>
      <c r="S1167" s="9" t="str">
        <f>IF(Tabla2[[#This Row],[EMPRESA]]=Tabla2[[#This Row],[CONTRATISTA PRNCIPAL]],"Principal","Secundaria")</f>
        <v>Principal</v>
      </c>
      <c r="T1167" s="10">
        <f>IFERROR(1/COUNTIF(Tabla2[CONTRATISTA PRNCIPAL],Tabla2[[#This Row],[CONTRATISTA PRNCIPAL]]),0)</f>
        <v>5.2910052910052907E-3</v>
      </c>
      <c r="U1167" s="33">
        <f ca="1">IF(((TODAY()-Tabla2[[#This Row],[FECHA NACIMIENTO]])/365)&lt;18,"Corregir", IF(((TODAY()-Tabla2[[#This Row],[FECHA NACIMIENTO]])/365)&gt;80, "Corregir",ROUNDDOWN(((TODAY()-Tabla2[[#This Row],[FECHA NACIMIENTO]])/365),0)))</f>
        <v>35</v>
      </c>
      <c r="V116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167" s="34" t="str">
        <f ca="1">+IF(Tabla2[[#This Row],[Edad]]="Corregir","Corregir","Ok")</f>
        <v>Ok</v>
      </c>
      <c r="X1167" s="10" t="str">
        <f>+IFERROR(VLOOKUP(Tabla2[[#This Row],[DISTRITO SEGÚN DNI]],Hoja1!$A$2:$B$55,2,FALSE),"No")</f>
        <v>No</v>
      </c>
      <c r="Y1167" s="10" t="str">
        <f>IF(OR(LOWER(Tabla2[[#This Row],[GENERO]])="masculino", LOWER(Tabla2[[#This Row],[GENERO]])="femenino"),"OK","Corregir")</f>
        <v>OK</v>
      </c>
      <c r="Z1167" s="10" t="str">
        <f>+IF(Tabla2[[#This Row],[Nro. DNI / CE]]="","Corregir",IF(LEN(Tabla2[[#This Row],[Nro. DNI / CE]])&gt;=8,"OK","Corregir"))</f>
        <v>OK</v>
      </c>
      <c r="AA1167" s="10">
        <f>COUNTIF(Tabla2[APELLIDOS Y NOMBRES],Tabla2[[#This Row],[APELLIDOS Y NOMBRES]])</f>
        <v>1</v>
      </c>
      <c r="AB1167" t="str">
        <f ca="1">+IFERROR(IF(Tabla2[[#This Row],[FECHA CESE/BAJA]]="","No Aplica",IF(AND(MONTH(Tabla2[[#This Row],[FECHA CESE/BAJA]])=MONTH(TODAY()-30),YEAR(Tabla2[[#This Row],[FECHA CESE/BAJA]])=YEAR(TODAY())),MONTH(TODAY()-30)&amp;"-"&amp;YEAR(TODAY()),"Borrar")),"No aplica")</f>
        <v>No Aplica</v>
      </c>
      <c r="AC1167" t="str">
        <f ca="1">+IFERROR(IF(Tabla2[[#This Row],[FECHA INICIO DE LABORES EN OBRA]]="","No Aplica",IF(AND(MONTH(Tabla2[[#This Row],[FECHA INICIO DE LABORES EN OBRA]])=MONTH(TODAY()-30),YEAR(Tabla2[[#This Row],[FECHA INICIO DE LABORES EN OBRA]])=YEAR(TODAY())),MONTH(TODAY()-30)&amp;"-"&amp;YEAR(TODAY()),"No Aplica")),"No Aplica")</f>
        <v>No Aplica</v>
      </c>
    </row>
    <row r="1168" spans="1:29" x14ac:dyDescent="0.25">
      <c r="A1168" s="2">
        <v>20603639520</v>
      </c>
      <c r="B1168" s="3" t="s">
        <v>65</v>
      </c>
      <c r="C1168" s="3" t="s">
        <v>65</v>
      </c>
      <c r="D1168" s="3" t="s">
        <v>2027</v>
      </c>
      <c r="E1168" s="3" t="s">
        <v>2028</v>
      </c>
      <c r="F1168" s="36" t="s">
        <v>8782</v>
      </c>
      <c r="G1168" s="3">
        <v>2</v>
      </c>
      <c r="H1168" s="3" t="s">
        <v>1442</v>
      </c>
      <c r="I1168" s="3" t="s">
        <v>1631</v>
      </c>
      <c r="J1168" s="3" t="s">
        <v>2029</v>
      </c>
      <c r="K1168" s="3" t="s">
        <v>1086</v>
      </c>
      <c r="L1168" s="8" t="s">
        <v>9813</v>
      </c>
      <c r="M1168" s="5"/>
      <c r="N1168" s="13" t="s">
        <v>1489</v>
      </c>
      <c r="O1168" s="5">
        <v>45083</v>
      </c>
      <c r="P1168" s="8">
        <v>3</v>
      </c>
      <c r="Q1168" s="9">
        <v>4</v>
      </c>
      <c r="R1168" s="9" t="str">
        <f>IFERROR(VLOOKUP(Tabla2[[#This Row],[CONTRATISTA PRNCIPAL]],Hoja1!$L$5:$M$9,2,FALSE),"CJV")</f>
        <v>CJV</v>
      </c>
      <c r="S1168" s="9" t="str">
        <f>IF(Tabla2[[#This Row],[EMPRESA]]=Tabla2[[#This Row],[CONTRATISTA PRNCIPAL]],"Principal","Secundaria")</f>
        <v>Principal</v>
      </c>
      <c r="T1168" s="10">
        <f>IFERROR(1/COUNTIF(Tabla2[CONTRATISTA PRNCIPAL],Tabla2[[#This Row],[CONTRATISTA PRNCIPAL]]),0)</f>
        <v>5.2910052910052907E-3</v>
      </c>
      <c r="U1168" s="33">
        <f ca="1">IF(((TODAY()-Tabla2[[#This Row],[FECHA NACIMIENTO]])/365)&lt;18,"Corregir", IF(((TODAY()-Tabla2[[#This Row],[FECHA NACIMIENTO]])/365)&gt;80, "Corregir",ROUNDDOWN(((TODAY()-Tabla2[[#This Row],[FECHA NACIMIENTO]])/365),0)))</f>
        <v>34</v>
      </c>
      <c r="V116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168" s="34" t="str">
        <f ca="1">+IF(Tabla2[[#This Row],[Edad]]="Corregir","Corregir","Ok")</f>
        <v>Ok</v>
      </c>
      <c r="X1168" s="10" t="str">
        <f>+IFERROR(VLOOKUP(Tabla2[[#This Row],[DISTRITO SEGÚN DNI]],Hoja1!$A$2:$B$55,2,FALSE),"No")</f>
        <v>No</v>
      </c>
      <c r="Y1168" s="10" t="str">
        <f>IF(OR(LOWER(Tabla2[[#This Row],[GENERO]])="masculino", LOWER(Tabla2[[#This Row],[GENERO]])="femenino"),"OK","Corregir")</f>
        <v>OK</v>
      </c>
      <c r="Z1168" s="10" t="str">
        <f>+IF(Tabla2[[#This Row],[Nro. DNI / CE]]="","Corregir",IF(LEN(Tabla2[[#This Row],[Nro. DNI / CE]])&gt;=8,"OK","Corregir"))</f>
        <v>OK</v>
      </c>
      <c r="AA1168" s="10">
        <f>COUNTIF(Tabla2[APELLIDOS Y NOMBRES],Tabla2[[#This Row],[APELLIDOS Y NOMBRES]])</f>
        <v>1</v>
      </c>
      <c r="AB1168" t="str">
        <f ca="1">+IFERROR(IF(Tabla2[[#This Row],[FECHA CESE/BAJA]]="","No Aplica",IF(AND(MONTH(Tabla2[[#This Row],[FECHA CESE/BAJA]])=MONTH(TODAY()-30),YEAR(Tabla2[[#This Row],[FECHA CESE/BAJA]])=YEAR(TODAY())),MONTH(TODAY()-30)&amp;"-"&amp;YEAR(TODAY()),"Borrar")),"No aplica")</f>
        <v>No Aplica</v>
      </c>
      <c r="AC1168" t="str">
        <f ca="1">+IFERROR(IF(Tabla2[[#This Row],[FECHA INICIO DE LABORES EN OBRA]]="","No Aplica",IF(AND(MONTH(Tabla2[[#This Row],[FECHA INICIO DE LABORES EN OBRA]])=MONTH(TODAY()-30),YEAR(Tabla2[[#This Row],[FECHA INICIO DE LABORES EN OBRA]])=YEAR(TODAY())),MONTH(TODAY()-30)&amp;"-"&amp;YEAR(TODAY()),"No Aplica")),"No Aplica")</f>
        <v>No Aplica</v>
      </c>
    </row>
    <row r="1169" spans="1:29" x14ac:dyDescent="0.25">
      <c r="A1169" s="2">
        <v>20603639520</v>
      </c>
      <c r="B1169" s="3" t="s">
        <v>65</v>
      </c>
      <c r="C1169" s="3" t="s">
        <v>65</v>
      </c>
      <c r="D1169" s="3" t="s">
        <v>2030</v>
      </c>
      <c r="E1169" s="3" t="s">
        <v>2031</v>
      </c>
      <c r="F1169" s="36" t="s">
        <v>8783</v>
      </c>
      <c r="G1169" s="3">
        <v>2</v>
      </c>
      <c r="H1169" s="3" t="s">
        <v>1442</v>
      </c>
      <c r="I1169" s="3" t="s">
        <v>1631</v>
      </c>
      <c r="J1169" s="3" t="s">
        <v>2032</v>
      </c>
      <c r="K1169" s="3" t="s">
        <v>1054</v>
      </c>
      <c r="L1169" s="8" t="s">
        <v>9813</v>
      </c>
      <c r="M1169" s="5"/>
      <c r="N1169" s="13" t="s">
        <v>1489</v>
      </c>
      <c r="O1169" s="5">
        <v>45082</v>
      </c>
      <c r="P1169" s="8">
        <v>3</v>
      </c>
      <c r="Q1169" s="9">
        <v>4</v>
      </c>
      <c r="R1169" s="9" t="str">
        <f>IFERROR(VLOOKUP(Tabla2[[#This Row],[CONTRATISTA PRNCIPAL]],Hoja1!$L$5:$M$9,2,FALSE),"CJV")</f>
        <v>CJV</v>
      </c>
      <c r="S1169" s="9" t="str">
        <f>IF(Tabla2[[#This Row],[EMPRESA]]=Tabla2[[#This Row],[CONTRATISTA PRNCIPAL]],"Principal","Secundaria")</f>
        <v>Principal</v>
      </c>
      <c r="T1169" s="10">
        <f>IFERROR(1/COUNTIF(Tabla2[CONTRATISTA PRNCIPAL],Tabla2[[#This Row],[CONTRATISTA PRNCIPAL]]),0)</f>
        <v>5.2910052910052907E-3</v>
      </c>
      <c r="U1169" s="33">
        <f ca="1">IF(((TODAY()-Tabla2[[#This Row],[FECHA NACIMIENTO]])/365)&lt;18,"Corregir", IF(((TODAY()-Tabla2[[#This Row],[FECHA NACIMIENTO]])/365)&gt;80, "Corregir",ROUNDDOWN(((TODAY()-Tabla2[[#This Row],[FECHA NACIMIENTO]])/365),0)))</f>
        <v>49</v>
      </c>
      <c r="V116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169" s="34" t="str">
        <f ca="1">+IF(Tabla2[[#This Row],[Edad]]="Corregir","Corregir","Ok")</f>
        <v>Ok</v>
      </c>
      <c r="X1169" s="10" t="str">
        <f>+IFERROR(VLOOKUP(Tabla2[[#This Row],[DISTRITO SEGÚN DNI]],Hoja1!$A$2:$B$55,2,FALSE),"No")</f>
        <v>No</v>
      </c>
      <c r="Y1169" s="10" t="str">
        <f>IF(OR(LOWER(Tabla2[[#This Row],[GENERO]])="masculino", LOWER(Tabla2[[#This Row],[GENERO]])="femenino"),"OK","Corregir")</f>
        <v>OK</v>
      </c>
      <c r="Z1169" s="10" t="str">
        <f>+IF(Tabla2[[#This Row],[Nro. DNI / CE]]="","Corregir",IF(LEN(Tabla2[[#This Row],[Nro. DNI / CE]])&gt;=8,"OK","Corregir"))</f>
        <v>OK</v>
      </c>
      <c r="AA1169" s="10">
        <f>COUNTIF(Tabla2[APELLIDOS Y NOMBRES],Tabla2[[#This Row],[APELLIDOS Y NOMBRES]])</f>
        <v>1</v>
      </c>
      <c r="AB1169" t="str">
        <f ca="1">+IFERROR(IF(Tabla2[[#This Row],[FECHA CESE/BAJA]]="","No Aplica",IF(AND(MONTH(Tabla2[[#This Row],[FECHA CESE/BAJA]])=MONTH(TODAY()-30),YEAR(Tabla2[[#This Row],[FECHA CESE/BAJA]])=YEAR(TODAY())),MONTH(TODAY()-30)&amp;"-"&amp;YEAR(TODAY()),"Borrar")),"No aplica")</f>
        <v>No Aplica</v>
      </c>
      <c r="AC1169" t="str">
        <f ca="1">+IFERROR(IF(Tabla2[[#This Row],[FECHA INICIO DE LABORES EN OBRA]]="","No Aplica",IF(AND(MONTH(Tabla2[[#This Row],[FECHA INICIO DE LABORES EN OBRA]])=MONTH(TODAY()-30),YEAR(Tabla2[[#This Row],[FECHA INICIO DE LABORES EN OBRA]])=YEAR(TODAY())),MONTH(TODAY()-30)&amp;"-"&amp;YEAR(TODAY()),"No Aplica")),"No Aplica")</f>
        <v>No Aplica</v>
      </c>
    </row>
    <row r="1170" spans="1:29" x14ac:dyDescent="0.25">
      <c r="A1170" s="2">
        <v>20603639520</v>
      </c>
      <c r="B1170" s="3" t="s">
        <v>65</v>
      </c>
      <c r="C1170" s="3" t="s">
        <v>65</v>
      </c>
      <c r="D1170" s="3" t="s">
        <v>2035</v>
      </c>
      <c r="E1170" s="3" t="s">
        <v>10522</v>
      </c>
      <c r="F1170" s="36" t="s">
        <v>10523</v>
      </c>
      <c r="G1170" s="3">
        <v>2</v>
      </c>
      <c r="H1170" s="3" t="s">
        <v>1444</v>
      </c>
      <c r="I1170" s="3" t="s">
        <v>1631</v>
      </c>
      <c r="J1170" s="3" t="s">
        <v>10524</v>
      </c>
      <c r="K1170" s="3" t="s">
        <v>93</v>
      </c>
      <c r="L1170" s="8" t="s">
        <v>9813</v>
      </c>
      <c r="M1170" s="5"/>
      <c r="N1170" s="13" t="s">
        <v>1489</v>
      </c>
      <c r="O1170" s="5">
        <v>45085</v>
      </c>
      <c r="P1170" s="8">
        <v>3</v>
      </c>
      <c r="Q1170" s="9">
        <v>4</v>
      </c>
      <c r="R1170" s="9" t="str">
        <f>IFERROR(VLOOKUP(Tabla2[[#This Row],[CONTRATISTA PRNCIPAL]],Hoja1!$L$5:$M$9,2,FALSE),"CJV")</f>
        <v>CJV</v>
      </c>
      <c r="S1170" s="9" t="str">
        <f>IF(Tabla2[[#This Row],[EMPRESA]]=Tabla2[[#This Row],[CONTRATISTA PRNCIPAL]],"Principal","Secundaria")</f>
        <v>Principal</v>
      </c>
      <c r="T1170" s="10">
        <f>IFERROR(1/COUNTIF(Tabla2[CONTRATISTA PRNCIPAL],Tabla2[[#This Row],[CONTRATISTA PRNCIPAL]]),0)</f>
        <v>5.2910052910052907E-3</v>
      </c>
      <c r="U1170" s="33">
        <f ca="1">IF(((TODAY()-Tabla2[[#This Row],[FECHA NACIMIENTO]])/365)&lt;18,"Corregir", IF(((TODAY()-Tabla2[[#This Row],[FECHA NACIMIENTO]])/365)&gt;80, "Corregir",ROUNDDOWN(((TODAY()-Tabla2[[#This Row],[FECHA NACIMIENTO]])/365),0)))</f>
        <v>49</v>
      </c>
      <c r="V117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170" s="34" t="str">
        <f ca="1">+IF(Tabla2[[#This Row],[Edad]]="Corregir","Corregir","Ok")</f>
        <v>Ok</v>
      </c>
      <c r="X1170" s="10" t="str">
        <f>+IFERROR(VLOOKUP(Tabla2[[#This Row],[DISTRITO SEGÚN DNI]],Hoja1!$A$2:$B$55,2,FALSE),"No")</f>
        <v>ATE</v>
      </c>
      <c r="Y1170" s="10" t="str">
        <f>IF(OR(LOWER(Tabla2[[#This Row],[GENERO]])="masculino", LOWER(Tabla2[[#This Row],[GENERO]])="femenino"),"OK","Corregir")</f>
        <v>OK</v>
      </c>
      <c r="Z1170" s="10" t="str">
        <f>+IF(Tabla2[[#This Row],[Nro. DNI / CE]]="","Corregir",IF(LEN(Tabla2[[#This Row],[Nro. DNI / CE]])&gt;=8,"OK","Corregir"))</f>
        <v>OK</v>
      </c>
      <c r="AA1170" s="10">
        <f>COUNTIF(Tabla2[APELLIDOS Y NOMBRES],Tabla2[[#This Row],[APELLIDOS Y NOMBRES]])</f>
        <v>1</v>
      </c>
      <c r="AB1170" t="str">
        <f ca="1">+IFERROR(IF(Tabla2[[#This Row],[FECHA CESE/BAJA]]="","No Aplica",IF(AND(MONTH(Tabla2[[#This Row],[FECHA CESE/BAJA]])=MONTH(TODAY()-30),YEAR(Tabla2[[#This Row],[FECHA CESE/BAJA]])=YEAR(TODAY())),MONTH(TODAY()-30)&amp;"-"&amp;YEAR(TODAY()),"Borrar")),"No aplica")</f>
        <v>No Aplica</v>
      </c>
      <c r="AC1170" t="str">
        <f ca="1">+IFERROR(IF(Tabla2[[#This Row],[FECHA INICIO DE LABORES EN OBRA]]="","No Aplica",IF(AND(MONTH(Tabla2[[#This Row],[FECHA INICIO DE LABORES EN OBRA]])=MONTH(TODAY()-30),YEAR(Tabla2[[#This Row],[FECHA INICIO DE LABORES EN OBRA]])=YEAR(TODAY())),MONTH(TODAY()-30)&amp;"-"&amp;YEAR(TODAY()),"No Aplica")),"No Aplica")</f>
        <v>No Aplica</v>
      </c>
    </row>
    <row r="1171" spans="1:29" x14ac:dyDescent="0.25">
      <c r="A1171" s="2">
        <v>20603639520</v>
      </c>
      <c r="B1171" s="3" t="s">
        <v>65</v>
      </c>
      <c r="C1171" s="3" t="s">
        <v>65</v>
      </c>
      <c r="D1171" s="3" t="s">
        <v>2036</v>
      </c>
      <c r="E1171" s="3" t="s">
        <v>2037</v>
      </c>
      <c r="F1171" s="36">
        <v>27533</v>
      </c>
      <c r="G1171" s="3">
        <v>2</v>
      </c>
      <c r="H1171" s="3" t="s">
        <v>1444</v>
      </c>
      <c r="I1171" s="3" t="s">
        <v>1631</v>
      </c>
      <c r="J1171" s="3" t="s">
        <v>2038</v>
      </c>
      <c r="K1171" s="3" t="s">
        <v>1054</v>
      </c>
      <c r="L1171" s="8" t="s">
        <v>9813</v>
      </c>
      <c r="M1171" s="5"/>
      <c r="N1171" s="13" t="s">
        <v>1489</v>
      </c>
      <c r="O1171" s="5">
        <v>45085</v>
      </c>
      <c r="P1171" s="8">
        <v>3</v>
      </c>
      <c r="Q1171" s="9">
        <v>4</v>
      </c>
      <c r="R1171" s="9" t="str">
        <f>IFERROR(VLOOKUP(Tabla2[[#This Row],[CONTRATISTA PRNCIPAL]],Hoja1!$L$5:$M$9,2,FALSE),"CJV")</f>
        <v>CJV</v>
      </c>
      <c r="S1171" s="9" t="str">
        <f>IF(Tabla2[[#This Row],[EMPRESA]]=Tabla2[[#This Row],[CONTRATISTA PRNCIPAL]],"Principal","Secundaria")</f>
        <v>Principal</v>
      </c>
      <c r="T1171" s="10">
        <f>IFERROR(1/COUNTIF(Tabla2[CONTRATISTA PRNCIPAL],Tabla2[[#This Row],[CONTRATISTA PRNCIPAL]]),0)</f>
        <v>5.2910052910052907E-3</v>
      </c>
      <c r="U1171" s="33">
        <f ca="1">IF(((TODAY()-Tabla2[[#This Row],[FECHA NACIMIENTO]])/365)&lt;18,"Corregir", IF(((TODAY()-Tabla2[[#This Row],[FECHA NACIMIENTO]])/365)&gt;80, "Corregir",ROUNDDOWN(((TODAY()-Tabla2[[#This Row],[FECHA NACIMIENTO]])/365),0)))</f>
        <v>48</v>
      </c>
      <c r="V117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171" s="34" t="str">
        <f ca="1">+IF(Tabla2[[#This Row],[Edad]]="Corregir","Corregir","Ok")</f>
        <v>Ok</v>
      </c>
      <c r="X1171" s="10" t="str">
        <f>+IFERROR(VLOOKUP(Tabla2[[#This Row],[DISTRITO SEGÚN DNI]],Hoja1!$A$2:$B$55,2,FALSE),"No")</f>
        <v>No</v>
      </c>
      <c r="Y1171" s="10" t="str">
        <f>IF(OR(LOWER(Tabla2[[#This Row],[GENERO]])="masculino", LOWER(Tabla2[[#This Row],[GENERO]])="femenino"),"OK","Corregir")</f>
        <v>OK</v>
      </c>
      <c r="Z1171" s="10" t="str">
        <f>+IF(Tabla2[[#This Row],[Nro. DNI / CE]]="","Corregir",IF(LEN(Tabla2[[#This Row],[Nro. DNI / CE]])&gt;=8,"OK","Corregir"))</f>
        <v>OK</v>
      </c>
      <c r="AA1171" s="10">
        <f>COUNTIF(Tabla2[APELLIDOS Y NOMBRES],Tabla2[[#This Row],[APELLIDOS Y NOMBRES]])</f>
        <v>1</v>
      </c>
      <c r="AB1171" t="str">
        <f ca="1">+IFERROR(IF(Tabla2[[#This Row],[FECHA CESE/BAJA]]="","No Aplica",IF(AND(MONTH(Tabla2[[#This Row],[FECHA CESE/BAJA]])=MONTH(TODAY()-30),YEAR(Tabla2[[#This Row],[FECHA CESE/BAJA]])=YEAR(TODAY())),MONTH(TODAY()-30)&amp;"-"&amp;YEAR(TODAY()),"Borrar")),"No aplica")</f>
        <v>No Aplica</v>
      </c>
      <c r="AC1171" t="str">
        <f ca="1">+IFERROR(IF(Tabla2[[#This Row],[FECHA INICIO DE LABORES EN OBRA]]="","No Aplica",IF(AND(MONTH(Tabla2[[#This Row],[FECHA INICIO DE LABORES EN OBRA]])=MONTH(TODAY()-30),YEAR(Tabla2[[#This Row],[FECHA INICIO DE LABORES EN OBRA]])=YEAR(TODAY())),MONTH(TODAY()-30)&amp;"-"&amp;YEAR(TODAY()),"No Aplica")),"No Aplica")</f>
        <v>No Aplica</v>
      </c>
    </row>
    <row r="1172" spans="1:29" x14ac:dyDescent="0.25">
      <c r="A1172" s="2">
        <v>20603639520</v>
      </c>
      <c r="B1172" s="3" t="s">
        <v>65</v>
      </c>
      <c r="C1172" s="3" t="s">
        <v>65</v>
      </c>
      <c r="D1172" s="3" t="s">
        <v>2039</v>
      </c>
      <c r="E1172" s="3" t="s">
        <v>2040</v>
      </c>
      <c r="F1172" s="36" t="s">
        <v>8785</v>
      </c>
      <c r="G1172" s="3">
        <v>2</v>
      </c>
      <c r="H1172" s="3" t="s">
        <v>1442</v>
      </c>
      <c r="I1172" s="3" t="s">
        <v>1631</v>
      </c>
      <c r="J1172" s="3" t="s">
        <v>2041</v>
      </c>
      <c r="K1172" s="3" t="s">
        <v>36</v>
      </c>
      <c r="L1172" s="8" t="s">
        <v>9813</v>
      </c>
      <c r="M1172" s="5"/>
      <c r="N1172" s="13" t="s">
        <v>1489</v>
      </c>
      <c r="O1172" s="5">
        <v>45099</v>
      </c>
      <c r="P1172" s="8">
        <v>3</v>
      </c>
      <c r="Q1172" s="9">
        <v>4</v>
      </c>
      <c r="R1172" s="9" t="str">
        <f>IFERROR(VLOOKUP(Tabla2[[#This Row],[CONTRATISTA PRNCIPAL]],Hoja1!$L$5:$M$9,2,FALSE),"CJV")</f>
        <v>CJV</v>
      </c>
      <c r="S1172" s="9" t="str">
        <f>IF(Tabla2[[#This Row],[EMPRESA]]=Tabla2[[#This Row],[CONTRATISTA PRNCIPAL]],"Principal","Secundaria")</f>
        <v>Principal</v>
      </c>
      <c r="T1172" s="10">
        <f>IFERROR(1/COUNTIF(Tabla2[CONTRATISTA PRNCIPAL],Tabla2[[#This Row],[CONTRATISTA PRNCIPAL]]),0)</f>
        <v>5.2910052910052907E-3</v>
      </c>
      <c r="U1172" s="33">
        <f ca="1">IF(((TODAY()-Tabla2[[#This Row],[FECHA NACIMIENTO]])/365)&lt;18,"Corregir", IF(((TODAY()-Tabla2[[#This Row],[FECHA NACIMIENTO]])/365)&gt;80, "Corregir",ROUNDDOWN(((TODAY()-Tabla2[[#This Row],[FECHA NACIMIENTO]])/365),0)))</f>
        <v>50</v>
      </c>
      <c r="V117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172" s="34" t="str">
        <f ca="1">+IF(Tabla2[[#This Row],[Edad]]="Corregir","Corregir","Ok")</f>
        <v>Ok</v>
      </c>
      <c r="X1172" s="10" t="str">
        <f>+IFERROR(VLOOKUP(Tabla2[[#This Row],[DISTRITO SEGÚN DNI]],Hoja1!$A$2:$B$55,2,FALSE),"No")</f>
        <v>SANTA ANITA</v>
      </c>
      <c r="Y1172" s="10" t="str">
        <f>IF(OR(LOWER(Tabla2[[#This Row],[GENERO]])="masculino", LOWER(Tabla2[[#This Row],[GENERO]])="femenino"),"OK","Corregir")</f>
        <v>OK</v>
      </c>
      <c r="Z1172" s="10" t="str">
        <f>+IF(Tabla2[[#This Row],[Nro. DNI / CE]]="","Corregir",IF(LEN(Tabla2[[#This Row],[Nro. DNI / CE]])&gt;=8,"OK","Corregir"))</f>
        <v>OK</v>
      </c>
      <c r="AA1172" s="10">
        <f>COUNTIF(Tabla2[APELLIDOS Y NOMBRES],Tabla2[[#This Row],[APELLIDOS Y NOMBRES]])</f>
        <v>1</v>
      </c>
      <c r="AB1172" t="str">
        <f ca="1">+IFERROR(IF(Tabla2[[#This Row],[FECHA CESE/BAJA]]="","No Aplica",IF(AND(MONTH(Tabla2[[#This Row],[FECHA CESE/BAJA]])=MONTH(TODAY()-30),YEAR(Tabla2[[#This Row],[FECHA CESE/BAJA]])=YEAR(TODAY())),MONTH(TODAY()-30)&amp;"-"&amp;YEAR(TODAY()),"Borrar")),"No aplica")</f>
        <v>No Aplica</v>
      </c>
      <c r="AC1172" t="str">
        <f ca="1">+IFERROR(IF(Tabla2[[#This Row],[FECHA INICIO DE LABORES EN OBRA]]="","No Aplica",IF(AND(MONTH(Tabla2[[#This Row],[FECHA INICIO DE LABORES EN OBRA]])=MONTH(TODAY()-30),YEAR(Tabla2[[#This Row],[FECHA INICIO DE LABORES EN OBRA]])=YEAR(TODAY())),MONTH(TODAY()-30)&amp;"-"&amp;YEAR(TODAY()),"No Aplica")),"No Aplica")</f>
        <v>No Aplica</v>
      </c>
    </row>
    <row r="1173" spans="1:29" x14ac:dyDescent="0.25">
      <c r="A1173" s="2">
        <v>20603639520</v>
      </c>
      <c r="B1173" s="3" t="s">
        <v>65</v>
      </c>
      <c r="C1173" s="3" t="s">
        <v>65</v>
      </c>
      <c r="D1173" s="3" t="s">
        <v>2042</v>
      </c>
      <c r="E1173" s="3" t="s">
        <v>2043</v>
      </c>
      <c r="F1173" s="36" t="s">
        <v>8786</v>
      </c>
      <c r="G1173" s="3">
        <v>2</v>
      </c>
      <c r="H1173" s="3" t="s">
        <v>1442</v>
      </c>
      <c r="I1173" s="3" t="s">
        <v>1631</v>
      </c>
      <c r="J1173" s="3" t="s">
        <v>2044</v>
      </c>
      <c r="K1173" s="3" t="s">
        <v>1063</v>
      </c>
      <c r="L1173" s="8" t="s">
        <v>9813</v>
      </c>
      <c r="M1173" s="5"/>
      <c r="N1173" s="13" t="s">
        <v>1489</v>
      </c>
      <c r="O1173" s="5">
        <v>45083</v>
      </c>
      <c r="P1173" s="8">
        <v>3</v>
      </c>
      <c r="Q1173" s="9">
        <v>4</v>
      </c>
      <c r="R1173" s="9" t="str">
        <f>IFERROR(VLOOKUP(Tabla2[[#This Row],[CONTRATISTA PRNCIPAL]],Hoja1!$L$5:$M$9,2,FALSE),"CJV")</f>
        <v>CJV</v>
      </c>
      <c r="S1173" s="9" t="str">
        <f>IF(Tabla2[[#This Row],[EMPRESA]]=Tabla2[[#This Row],[CONTRATISTA PRNCIPAL]],"Principal","Secundaria")</f>
        <v>Principal</v>
      </c>
      <c r="T1173" s="10">
        <f>IFERROR(1/COUNTIF(Tabla2[CONTRATISTA PRNCIPAL],Tabla2[[#This Row],[CONTRATISTA PRNCIPAL]]),0)</f>
        <v>5.2910052910052907E-3</v>
      </c>
      <c r="U1173" s="33">
        <f ca="1">IF(((TODAY()-Tabla2[[#This Row],[FECHA NACIMIENTO]])/365)&lt;18,"Corregir", IF(((TODAY()-Tabla2[[#This Row],[FECHA NACIMIENTO]])/365)&gt;80, "Corregir",ROUNDDOWN(((TODAY()-Tabla2[[#This Row],[FECHA NACIMIENTO]])/365),0)))</f>
        <v>31</v>
      </c>
      <c r="V117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173" s="34" t="str">
        <f ca="1">+IF(Tabla2[[#This Row],[Edad]]="Corregir","Corregir","Ok")</f>
        <v>Ok</v>
      </c>
      <c r="X1173" s="10" t="str">
        <f>+IFERROR(VLOOKUP(Tabla2[[#This Row],[DISTRITO SEGÚN DNI]],Hoja1!$A$2:$B$55,2,FALSE),"No")</f>
        <v>No</v>
      </c>
      <c r="Y1173" s="10" t="str">
        <f>IF(OR(LOWER(Tabla2[[#This Row],[GENERO]])="masculino", LOWER(Tabla2[[#This Row],[GENERO]])="femenino"),"OK","Corregir")</f>
        <v>OK</v>
      </c>
      <c r="Z1173" s="10" t="str">
        <f>+IF(Tabla2[[#This Row],[Nro. DNI / CE]]="","Corregir",IF(LEN(Tabla2[[#This Row],[Nro. DNI / CE]])&gt;=8,"OK","Corregir"))</f>
        <v>OK</v>
      </c>
      <c r="AA1173" s="10">
        <f>COUNTIF(Tabla2[APELLIDOS Y NOMBRES],Tabla2[[#This Row],[APELLIDOS Y NOMBRES]])</f>
        <v>1</v>
      </c>
      <c r="AB1173" t="str">
        <f ca="1">+IFERROR(IF(Tabla2[[#This Row],[FECHA CESE/BAJA]]="","No Aplica",IF(AND(MONTH(Tabla2[[#This Row],[FECHA CESE/BAJA]])=MONTH(TODAY()-30),YEAR(Tabla2[[#This Row],[FECHA CESE/BAJA]])=YEAR(TODAY())),MONTH(TODAY()-30)&amp;"-"&amp;YEAR(TODAY()),"Borrar")),"No aplica")</f>
        <v>No Aplica</v>
      </c>
      <c r="AC1173" t="str">
        <f ca="1">+IFERROR(IF(Tabla2[[#This Row],[FECHA INICIO DE LABORES EN OBRA]]="","No Aplica",IF(AND(MONTH(Tabla2[[#This Row],[FECHA INICIO DE LABORES EN OBRA]])=MONTH(TODAY()-30),YEAR(Tabla2[[#This Row],[FECHA INICIO DE LABORES EN OBRA]])=YEAR(TODAY())),MONTH(TODAY()-30)&amp;"-"&amp;YEAR(TODAY()),"No Aplica")),"No Aplica")</f>
        <v>No Aplica</v>
      </c>
    </row>
    <row r="1174" spans="1:29" x14ac:dyDescent="0.25">
      <c r="A1174" s="2">
        <v>20603639520</v>
      </c>
      <c r="B1174" s="3" t="s">
        <v>65</v>
      </c>
      <c r="C1174" s="3" t="s">
        <v>65</v>
      </c>
      <c r="D1174" s="3" t="s">
        <v>2049</v>
      </c>
      <c r="E1174" s="3" t="s">
        <v>2050</v>
      </c>
      <c r="F1174" s="36" t="s">
        <v>8787</v>
      </c>
      <c r="G1174" s="3">
        <v>2</v>
      </c>
      <c r="H1174" s="3" t="s">
        <v>1444</v>
      </c>
      <c r="I1174" s="3" t="s">
        <v>1631</v>
      </c>
      <c r="J1174" s="3" t="s">
        <v>2051</v>
      </c>
      <c r="K1174" s="3" t="s">
        <v>1047</v>
      </c>
      <c r="L1174" s="8" t="s">
        <v>9813</v>
      </c>
      <c r="M1174" s="5"/>
      <c r="N1174" s="13" t="s">
        <v>1489</v>
      </c>
      <c r="O1174" s="5">
        <v>45086</v>
      </c>
      <c r="P1174" s="8">
        <v>3</v>
      </c>
      <c r="Q1174" s="9">
        <v>4</v>
      </c>
      <c r="R1174" s="9" t="str">
        <f>IFERROR(VLOOKUP(Tabla2[[#This Row],[CONTRATISTA PRNCIPAL]],Hoja1!$L$5:$M$9,2,FALSE),"CJV")</f>
        <v>CJV</v>
      </c>
      <c r="S1174" s="9" t="str">
        <f>IF(Tabla2[[#This Row],[EMPRESA]]=Tabla2[[#This Row],[CONTRATISTA PRNCIPAL]],"Principal","Secundaria")</f>
        <v>Principal</v>
      </c>
      <c r="T1174" s="10">
        <f>IFERROR(1/COUNTIF(Tabla2[CONTRATISTA PRNCIPAL],Tabla2[[#This Row],[CONTRATISTA PRNCIPAL]]),0)</f>
        <v>5.2910052910052907E-3</v>
      </c>
      <c r="U1174" s="33">
        <f ca="1">IF(((TODAY()-Tabla2[[#This Row],[FECHA NACIMIENTO]])/365)&lt;18,"Corregir", IF(((TODAY()-Tabla2[[#This Row],[FECHA NACIMIENTO]])/365)&gt;80, "Corregir",ROUNDDOWN(((TODAY()-Tabla2[[#This Row],[FECHA NACIMIENTO]])/365),0)))</f>
        <v>29</v>
      </c>
      <c r="V117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174" s="34" t="str">
        <f ca="1">+IF(Tabla2[[#This Row],[Edad]]="Corregir","Corregir","Ok")</f>
        <v>Ok</v>
      </c>
      <c r="X1174" s="10" t="str">
        <f>+IFERROR(VLOOKUP(Tabla2[[#This Row],[DISTRITO SEGÚN DNI]],Hoja1!$A$2:$B$55,2,FALSE),"No")</f>
        <v>No</v>
      </c>
      <c r="Y1174" s="10" t="str">
        <f>IF(OR(LOWER(Tabla2[[#This Row],[GENERO]])="masculino", LOWER(Tabla2[[#This Row],[GENERO]])="femenino"),"OK","Corregir")</f>
        <v>OK</v>
      </c>
      <c r="Z1174" s="10" t="str">
        <f>+IF(Tabla2[[#This Row],[Nro. DNI / CE]]="","Corregir",IF(LEN(Tabla2[[#This Row],[Nro. DNI / CE]])&gt;=8,"OK","Corregir"))</f>
        <v>OK</v>
      </c>
      <c r="AA1174" s="10">
        <f>COUNTIF(Tabla2[APELLIDOS Y NOMBRES],Tabla2[[#This Row],[APELLIDOS Y NOMBRES]])</f>
        <v>1</v>
      </c>
      <c r="AB1174" t="str">
        <f ca="1">+IFERROR(IF(Tabla2[[#This Row],[FECHA CESE/BAJA]]="","No Aplica",IF(AND(MONTH(Tabla2[[#This Row],[FECHA CESE/BAJA]])=MONTH(TODAY()-30),YEAR(Tabla2[[#This Row],[FECHA CESE/BAJA]])=YEAR(TODAY())),MONTH(TODAY()-30)&amp;"-"&amp;YEAR(TODAY()),"Borrar")),"No aplica")</f>
        <v>No Aplica</v>
      </c>
      <c r="AC1174" t="str">
        <f ca="1">+IFERROR(IF(Tabla2[[#This Row],[FECHA INICIO DE LABORES EN OBRA]]="","No Aplica",IF(AND(MONTH(Tabla2[[#This Row],[FECHA INICIO DE LABORES EN OBRA]])=MONTH(TODAY()-30),YEAR(Tabla2[[#This Row],[FECHA INICIO DE LABORES EN OBRA]])=YEAR(TODAY())),MONTH(TODAY()-30)&amp;"-"&amp;YEAR(TODAY()),"No Aplica")),"No Aplica")</f>
        <v>No Aplica</v>
      </c>
    </row>
    <row r="1175" spans="1:29" x14ac:dyDescent="0.25">
      <c r="A1175" s="2">
        <v>20603639520</v>
      </c>
      <c r="B1175" s="3" t="s">
        <v>65</v>
      </c>
      <c r="C1175" s="3" t="s">
        <v>65</v>
      </c>
      <c r="D1175" s="3" t="s">
        <v>2052</v>
      </c>
      <c r="E1175" s="3" t="s">
        <v>2053</v>
      </c>
      <c r="F1175" s="36" t="s">
        <v>8788</v>
      </c>
      <c r="G1175" s="3">
        <v>2</v>
      </c>
      <c r="H1175" s="3" t="s">
        <v>1442</v>
      </c>
      <c r="I1175" s="3" t="s">
        <v>1631</v>
      </c>
      <c r="J1175" s="3" t="s">
        <v>2054</v>
      </c>
      <c r="K1175" s="3" t="s">
        <v>1210</v>
      </c>
      <c r="L1175" s="8" t="s">
        <v>9813</v>
      </c>
      <c r="M1175" s="5"/>
      <c r="N1175" s="13" t="s">
        <v>1489</v>
      </c>
      <c r="O1175" s="5">
        <v>45082</v>
      </c>
      <c r="P1175" s="8">
        <v>3</v>
      </c>
      <c r="Q1175" s="9">
        <v>4</v>
      </c>
      <c r="R1175" s="9" t="str">
        <f>IFERROR(VLOOKUP(Tabla2[[#This Row],[CONTRATISTA PRNCIPAL]],Hoja1!$L$5:$M$9,2,FALSE),"CJV")</f>
        <v>CJV</v>
      </c>
      <c r="S1175" s="9" t="str">
        <f>IF(Tabla2[[#This Row],[EMPRESA]]=Tabla2[[#This Row],[CONTRATISTA PRNCIPAL]],"Principal","Secundaria")</f>
        <v>Principal</v>
      </c>
      <c r="T1175" s="10">
        <f>IFERROR(1/COUNTIF(Tabla2[CONTRATISTA PRNCIPAL],Tabla2[[#This Row],[CONTRATISTA PRNCIPAL]]),0)</f>
        <v>5.2910052910052907E-3</v>
      </c>
      <c r="U1175" s="33">
        <f ca="1">IF(((TODAY()-Tabla2[[#This Row],[FECHA NACIMIENTO]])/365)&lt;18,"Corregir", IF(((TODAY()-Tabla2[[#This Row],[FECHA NACIMIENTO]])/365)&gt;80, "Corregir",ROUNDDOWN(((TODAY()-Tabla2[[#This Row],[FECHA NACIMIENTO]])/365),0)))</f>
        <v>29</v>
      </c>
      <c r="V117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175" s="34" t="str">
        <f ca="1">+IF(Tabla2[[#This Row],[Edad]]="Corregir","Corregir","Ok")</f>
        <v>Ok</v>
      </c>
      <c r="X1175" s="10" t="str">
        <f>+IFERROR(VLOOKUP(Tabla2[[#This Row],[DISTRITO SEGÚN DNI]],Hoja1!$A$2:$B$55,2,FALSE),"No")</f>
        <v>No</v>
      </c>
      <c r="Y1175" s="10" t="str">
        <f>IF(OR(LOWER(Tabla2[[#This Row],[GENERO]])="masculino", LOWER(Tabla2[[#This Row],[GENERO]])="femenino"),"OK","Corregir")</f>
        <v>OK</v>
      </c>
      <c r="Z1175" s="10" t="str">
        <f>+IF(Tabla2[[#This Row],[Nro. DNI / CE]]="","Corregir",IF(LEN(Tabla2[[#This Row],[Nro. DNI / CE]])&gt;=8,"OK","Corregir"))</f>
        <v>OK</v>
      </c>
      <c r="AA1175" s="10">
        <f>COUNTIF(Tabla2[APELLIDOS Y NOMBRES],Tabla2[[#This Row],[APELLIDOS Y NOMBRES]])</f>
        <v>1</v>
      </c>
      <c r="AB1175" t="str">
        <f ca="1">+IFERROR(IF(Tabla2[[#This Row],[FECHA CESE/BAJA]]="","No Aplica",IF(AND(MONTH(Tabla2[[#This Row],[FECHA CESE/BAJA]])=MONTH(TODAY()-30),YEAR(Tabla2[[#This Row],[FECHA CESE/BAJA]])=YEAR(TODAY())),MONTH(TODAY()-30)&amp;"-"&amp;YEAR(TODAY()),"Borrar")),"No aplica")</f>
        <v>No Aplica</v>
      </c>
      <c r="AC1175" t="str">
        <f ca="1">+IFERROR(IF(Tabla2[[#This Row],[FECHA INICIO DE LABORES EN OBRA]]="","No Aplica",IF(AND(MONTH(Tabla2[[#This Row],[FECHA INICIO DE LABORES EN OBRA]])=MONTH(TODAY()-30),YEAR(Tabla2[[#This Row],[FECHA INICIO DE LABORES EN OBRA]])=YEAR(TODAY())),MONTH(TODAY()-30)&amp;"-"&amp;YEAR(TODAY()),"No Aplica")),"No Aplica")</f>
        <v>No Aplica</v>
      </c>
    </row>
    <row r="1176" spans="1:29" x14ac:dyDescent="0.25">
      <c r="A1176" s="2">
        <v>20603639520</v>
      </c>
      <c r="B1176" s="3" t="s">
        <v>65</v>
      </c>
      <c r="C1176" s="3" t="s">
        <v>65</v>
      </c>
      <c r="D1176" s="3" t="s">
        <v>2055</v>
      </c>
      <c r="E1176" s="3" t="s">
        <v>2056</v>
      </c>
      <c r="F1176" s="36">
        <v>29276</v>
      </c>
      <c r="G1176" s="3">
        <v>2</v>
      </c>
      <c r="H1176" s="3" t="s">
        <v>1444</v>
      </c>
      <c r="I1176" s="3" t="s">
        <v>1631</v>
      </c>
      <c r="J1176" s="3" t="s">
        <v>2057</v>
      </c>
      <c r="K1176" s="3" t="s">
        <v>93</v>
      </c>
      <c r="L1176" s="8" t="s">
        <v>9813</v>
      </c>
      <c r="M1176" s="5"/>
      <c r="N1176" s="13" t="s">
        <v>1489</v>
      </c>
      <c r="O1176" s="5">
        <v>45090</v>
      </c>
      <c r="P1176" s="8">
        <v>3</v>
      </c>
      <c r="Q1176" s="9">
        <v>4</v>
      </c>
      <c r="R1176" s="9" t="str">
        <f>IFERROR(VLOOKUP(Tabla2[[#This Row],[CONTRATISTA PRNCIPAL]],Hoja1!$L$5:$M$9,2,FALSE),"CJV")</f>
        <v>CJV</v>
      </c>
      <c r="S1176" s="9" t="str">
        <f>IF(Tabla2[[#This Row],[EMPRESA]]=Tabla2[[#This Row],[CONTRATISTA PRNCIPAL]],"Principal","Secundaria")</f>
        <v>Principal</v>
      </c>
      <c r="T1176" s="10">
        <f>IFERROR(1/COUNTIF(Tabla2[CONTRATISTA PRNCIPAL],Tabla2[[#This Row],[CONTRATISTA PRNCIPAL]]),0)</f>
        <v>5.2910052910052907E-3</v>
      </c>
      <c r="U1176" s="33">
        <f ca="1">IF(((TODAY()-Tabla2[[#This Row],[FECHA NACIMIENTO]])/365)&lt;18,"Corregir", IF(((TODAY()-Tabla2[[#This Row],[FECHA NACIMIENTO]])/365)&gt;80, "Corregir",ROUNDDOWN(((TODAY()-Tabla2[[#This Row],[FECHA NACIMIENTO]])/365),0)))</f>
        <v>43</v>
      </c>
      <c r="V117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176" s="34" t="str">
        <f ca="1">+IF(Tabla2[[#This Row],[Edad]]="Corregir","Corregir","Ok")</f>
        <v>Ok</v>
      </c>
      <c r="X1176" s="10" t="str">
        <f>+IFERROR(VLOOKUP(Tabla2[[#This Row],[DISTRITO SEGÚN DNI]],Hoja1!$A$2:$B$55,2,FALSE),"No")</f>
        <v>ATE</v>
      </c>
      <c r="Y1176" s="10" t="str">
        <f>IF(OR(LOWER(Tabla2[[#This Row],[GENERO]])="masculino", LOWER(Tabla2[[#This Row],[GENERO]])="femenino"),"OK","Corregir")</f>
        <v>OK</v>
      </c>
      <c r="Z1176" s="10" t="str">
        <f>+IF(Tabla2[[#This Row],[Nro. DNI / CE]]="","Corregir",IF(LEN(Tabla2[[#This Row],[Nro. DNI / CE]])&gt;=8,"OK","Corregir"))</f>
        <v>OK</v>
      </c>
      <c r="AA1176" s="10">
        <f>COUNTIF(Tabla2[APELLIDOS Y NOMBRES],Tabla2[[#This Row],[APELLIDOS Y NOMBRES]])</f>
        <v>1</v>
      </c>
      <c r="AB1176" t="str">
        <f ca="1">+IFERROR(IF(Tabla2[[#This Row],[FECHA CESE/BAJA]]="","No Aplica",IF(AND(MONTH(Tabla2[[#This Row],[FECHA CESE/BAJA]])=MONTH(TODAY()-30),YEAR(Tabla2[[#This Row],[FECHA CESE/BAJA]])=YEAR(TODAY())),MONTH(TODAY()-30)&amp;"-"&amp;YEAR(TODAY()),"Borrar")),"No aplica")</f>
        <v>No Aplica</v>
      </c>
      <c r="AC1176" t="str">
        <f ca="1">+IFERROR(IF(Tabla2[[#This Row],[FECHA INICIO DE LABORES EN OBRA]]="","No Aplica",IF(AND(MONTH(Tabla2[[#This Row],[FECHA INICIO DE LABORES EN OBRA]])=MONTH(TODAY()-30),YEAR(Tabla2[[#This Row],[FECHA INICIO DE LABORES EN OBRA]])=YEAR(TODAY())),MONTH(TODAY()-30)&amp;"-"&amp;YEAR(TODAY()),"No Aplica")),"No Aplica")</f>
        <v>No Aplica</v>
      </c>
    </row>
    <row r="1177" spans="1:29" x14ac:dyDescent="0.25">
      <c r="A1177" s="2">
        <v>20603639520</v>
      </c>
      <c r="B1177" s="3" t="s">
        <v>65</v>
      </c>
      <c r="C1177" s="3" t="s">
        <v>65</v>
      </c>
      <c r="D1177" s="3" t="s">
        <v>2062</v>
      </c>
      <c r="E1177" s="3" t="s">
        <v>2063</v>
      </c>
      <c r="F1177" s="36" t="s">
        <v>8789</v>
      </c>
      <c r="G1177" s="3">
        <v>2</v>
      </c>
      <c r="H1177" s="3" t="s">
        <v>1442</v>
      </c>
      <c r="I1177" s="3" t="s">
        <v>1631</v>
      </c>
      <c r="J1177" s="3" t="s">
        <v>2064</v>
      </c>
      <c r="K1177" s="3" t="s">
        <v>32</v>
      </c>
      <c r="L1177" s="8" t="s">
        <v>9813</v>
      </c>
      <c r="M1177" s="5"/>
      <c r="N1177" s="13" t="s">
        <v>1489</v>
      </c>
      <c r="O1177" s="5">
        <v>45103</v>
      </c>
      <c r="P1177" s="8">
        <v>3</v>
      </c>
      <c r="Q1177" s="9">
        <v>4</v>
      </c>
      <c r="R1177" s="9" t="str">
        <f>IFERROR(VLOOKUP(Tabla2[[#This Row],[CONTRATISTA PRNCIPAL]],Hoja1!$L$5:$M$9,2,FALSE),"CJV")</f>
        <v>CJV</v>
      </c>
      <c r="S1177" s="9" t="str">
        <f>IF(Tabla2[[#This Row],[EMPRESA]]=Tabla2[[#This Row],[CONTRATISTA PRNCIPAL]],"Principal","Secundaria")</f>
        <v>Principal</v>
      </c>
      <c r="T1177" s="10">
        <f>IFERROR(1/COUNTIF(Tabla2[CONTRATISTA PRNCIPAL],Tabla2[[#This Row],[CONTRATISTA PRNCIPAL]]),0)</f>
        <v>5.2910052910052907E-3</v>
      </c>
      <c r="U1177" s="33">
        <f ca="1">IF(((TODAY()-Tabla2[[#This Row],[FECHA NACIMIENTO]])/365)&lt;18,"Corregir", IF(((TODAY()-Tabla2[[#This Row],[FECHA NACIMIENTO]])/365)&gt;80, "Corregir",ROUNDDOWN(((TODAY()-Tabla2[[#This Row],[FECHA NACIMIENTO]])/365),0)))</f>
        <v>39</v>
      </c>
      <c r="V117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177" s="34" t="str">
        <f ca="1">+IF(Tabla2[[#This Row],[Edad]]="Corregir","Corregir","Ok")</f>
        <v>Ok</v>
      </c>
      <c r="X1177" s="10" t="str">
        <f>+IFERROR(VLOOKUP(Tabla2[[#This Row],[DISTRITO SEGÚN DNI]],Hoja1!$A$2:$B$55,2,FALSE),"No")</f>
        <v>CALLAO</v>
      </c>
      <c r="Y1177" s="10" t="str">
        <f>IF(OR(LOWER(Tabla2[[#This Row],[GENERO]])="masculino", LOWER(Tabla2[[#This Row],[GENERO]])="femenino"),"OK","Corregir")</f>
        <v>OK</v>
      </c>
      <c r="Z1177" s="10" t="str">
        <f>+IF(Tabla2[[#This Row],[Nro. DNI / CE]]="","Corregir",IF(LEN(Tabla2[[#This Row],[Nro. DNI / CE]])&gt;=8,"OK","Corregir"))</f>
        <v>OK</v>
      </c>
      <c r="AA1177" s="10">
        <f>COUNTIF(Tabla2[APELLIDOS Y NOMBRES],Tabla2[[#This Row],[APELLIDOS Y NOMBRES]])</f>
        <v>1</v>
      </c>
      <c r="AB1177" t="str">
        <f ca="1">+IFERROR(IF(Tabla2[[#This Row],[FECHA CESE/BAJA]]="","No Aplica",IF(AND(MONTH(Tabla2[[#This Row],[FECHA CESE/BAJA]])=MONTH(TODAY()-30),YEAR(Tabla2[[#This Row],[FECHA CESE/BAJA]])=YEAR(TODAY())),MONTH(TODAY()-30)&amp;"-"&amp;YEAR(TODAY()),"Borrar")),"No aplica")</f>
        <v>No Aplica</v>
      </c>
      <c r="AC1177" t="str">
        <f ca="1">+IFERROR(IF(Tabla2[[#This Row],[FECHA INICIO DE LABORES EN OBRA]]="","No Aplica",IF(AND(MONTH(Tabla2[[#This Row],[FECHA INICIO DE LABORES EN OBRA]])=MONTH(TODAY()-30),YEAR(Tabla2[[#This Row],[FECHA INICIO DE LABORES EN OBRA]])=YEAR(TODAY())),MONTH(TODAY()-30)&amp;"-"&amp;YEAR(TODAY()),"No Aplica")),"No Aplica")</f>
        <v>No Aplica</v>
      </c>
    </row>
    <row r="1178" spans="1:29" x14ac:dyDescent="0.25">
      <c r="A1178" s="2">
        <v>20603639520</v>
      </c>
      <c r="B1178" s="3" t="s">
        <v>65</v>
      </c>
      <c r="C1178" s="3" t="s">
        <v>65</v>
      </c>
      <c r="D1178" s="3" t="s">
        <v>2065</v>
      </c>
      <c r="E1178" s="3" t="s">
        <v>2066</v>
      </c>
      <c r="F1178" s="36">
        <v>29651</v>
      </c>
      <c r="G1178" s="3">
        <v>2</v>
      </c>
      <c r="H1178" s="3" t="s">
        <v>2067</v>
      </c>
      <c r="I1178" s="3" t="s">
        <v>1631</v>
      </c>
      <c r="J1178" s="3" t="s">
        <v>2068</v>
      </c>
      <c r="K1178" s="3" t="s">
        <v>1063</v>
      </c>
      <c r="L1178" s="8" t="s">
        <v>9813</v>
      </c>
      <c r="M1178" s="5"/>
      <c r="N1178" s="13" t="s">
        <v>1489</v>
      </c>
      <c r="O1178" s="5">
        <v>45104</v>
      </c>
      <c r="P1178" s="8">
        <v>3</v>
      </c>
      <c r="Q1178" s="9">
        <v>4</v>
      </c>
      <c r="R1178" s="9" t="str">
        <f>IFERROR(VLOOKUP(Tabla2[[#This Row],[CONTRATISTA PRNCIPAL]],Hoja1!$L$5:$M$9,2,FALSE),"CJV")</f>
        <v>CJV</v>
      </c>
      <c r="S1178" s="9" t="str">
        <f>IF(Tabla2[[#This Row],[EMPRESA]]=Tabla2[[#This Row],[CONTRATISTA PRNCIPAL]],"Principal","Secundaria")</f>
        <v>Principal</v>
      </c>
      <c r="T1178" s="10">
        <f>IFERROR(1/COUNTIF(Tabla2[CONTRATISTA PRNCIPAL],Tabla2[[#This Row],[CONTRATISTA PRNCIPAL]]),0)</f>
        <v>5.2910052910052907E-3</v>
      </c>
      <c r="U1178" s="33">
        <f ca="1">IF(((TODAY()-Tabla2[[#This Row],[FECHA NACIMIENTO]])/365)&lt;18,"Corregir", IF(((TODAY()-Tabla2[[#This Row],[FECHA NACIMIENTO]])/365)&gt;80, "Corregir",ROUNDDOWN(((TODAY()-Tabla2[[#This Row],[FECHA NACIMIENTO]])/365),0)))</f>
        <v>42</v>
      </c>
      <c r="V117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178" s="34" t="str">
        <f ca="1">+IF(Tabla2[[#This Row],[Edad]]="Corregir","Corregir","Ok")</f>
        <v>Ok</v>
      </c>
      <c r="X1178" s="10" t="str">
        <f>+IFERROR(VLOOKUP(Tabla2[[#This Row],[DISTRITO SEGÚN DNI]],Hoja1!$A$2:$B$55,2,FALSE),"No")</f>
        <v>No</v>
      </c>
      <c r="Y1178" s="10" t="str">
        <f>IF(OR(LOWER(Tabla2[[#This Row],[GENERO]])="masculino", LOWER(Tabla2[[#This Row],[GENERO]])="femenino"),"OK","Corregir")</f>
        <v>OK</v>
      </c>
      <c r="Z1178" s="10" t="str">
        <f>+IF(Tabla2[[#This Row],[Nro. DNI / CE]]="","Corregir",IF(LEN(Tabla2[[#This Row],[Nro. DNI / CE]])&gt;=8,"OK","Corregir"))</f>
        <v>OK</v>
      </c>
      <c r="AA1178" s="10">
        <f>COUNTIF(Tabla2[APELLIDOS Y NOMBRES],Tabla2[[#This Row],[APELLIDOS Y NOMBRES]])</f>
        <v>1</v>
      </c>
      <c r="AB1178" t="str">
        <f ca="1">+IFERROR(IF(Tabla2[[#This Row],[FECHA CESE/BAJA]]="","No Aplica",IF(AND(MONTH(Tabla2[[#This Row],[FECHA CESE/BAJA]])=MONTH(TODAY()-30),YEAR(Tabla2[[#This Row],[FECHA CESE/BAJA]])=YEAR(TODAY())),MONTH(TODAY()-30)&amp;"-"&amp;YEAR(TODAY()),"Borrar")),"No aplica")</f>
        <v>No Aplica</v>
      </c>
      <c r="AC1178" t="str">
        <f ca="1">+IFERROR(IF(Tabla2[[#This Row],[FECHA INICIO DE LABORES EN OBRA]]="","No Aplica",IF(AND(MONTH(Tabla2[[#This Row],[FECHA INICIO DE LABORES EN OBRA]])=MONTH(TODAY()-30),YEAR(Tabla2[[#This Row],[FECHA INICIO DE LABORES EN OBRA]])=YEAR(TODAY())),MONTH(TODAY()-30)&amp;"-"&amp;YEAR(TODAY()),"No Aplica")),"No Aplica")</f>
        <v>No Aplica</v>
      </c>
    </row>
    <row r="1179" spans="1:29" x14ac:dyDescent="0.25">
      <c r="A1179" s="2">
        <v>20603639520</v>
      </c>
      <c r="B1179" s="3" t="s">
        <v>65</v>
      </c>
      <c r="C1179" s="3" t="s">
        <v>65</v>
      </c>
      <c r="D1179" s="3" t="s">
        <v>10525</v>
      </c>
      <c r="E1179" s="3" t="s">
        <v>10526</v>
      </c>
      <c r="F1179" s="36" t="s">
        <v>10527</v>
      </c>
      <c r="G1179" s="3">
        <v>1</v>
      </c>
      <c r="H1179" s="3" t="s">
        <v>1972</v>
      </c>
      <c r="I1179" s="3" t="s">
        <v>1631</v>
      </c>
      <c r="J1179" s="3" t="s">
        <v>10528</v>
      </c>
      <c r="K1179" s="3" t="s">
        <v>1042</v>
      </c>
      <c r="L1179" s="8" t="s">
        <v>9813</v>
      </c>
      <c r="M1179" s="5"/>
      <c r="N1179" s="13" t="s">
        <v>1489</v>
      </c>
      <c r="O1179" s="5">
        <v>45170</v>
      </c>
      <c r="P1179" s="8">
        <v>1</v>
      </c>
      <c r="Q1179" s="9">
        <v>4</v>
      </c>
      <c r="R1179" s="9" t="str">
        <f>IFERROR(VLOOKUP(Tabla2[[#This Row],[CONTRATISTA PRNCIPAL]],Hoja1!$L$5:$M$9,2,FALSE),"CJV")</f>
        <v>CJV</v>
      </c>
      <c r="S1179" s="9" t="str">
        <f>IF(Tabla2[[#This Row],[EMPRESA]]=Tabla2[[#This Row],[CONTRATISTA PRNCIPAL]],"Principal","Secundaria")</f>
        <v>Principal</v>
      </c>
      <c r="T1179" s="10">
        <f>IFERROR(1/COUNTIF(Tabla2[CONTRATISTA PRNCIPAL],Tabla2[[#This Row],[CONTRATISTA PRNCIPAL]]),0)</f>
        <v>5.2910052910052907E-3</v>
      </c>
      <c r="U1179" s="33">
        <f ca="1">IF(((TODAY()-Tabla2[[#This Row],[FECHA NACIMIENTO]])/365)&lt;18,"Corregir", IF(((TODAY()-Tabla2[[#This Row],[FECHA NACIMIENTO]])/365)&gt;80, "Corregir",ROUNDDOWN(((TODAY()-Tabla2[[#This Row],[FECHA NACIMIENTO]])/365),0)))</f>
        <v>23</v>
      </c>
      <c r="V117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1179" s="34" t="str">
        <f ca="1">+IF(Tabla2[[#This Row],[Edad]]="Corregir","Corregir","Ok")</f>
        <v>Ok</v>
      </c>
      <c r="X1179" s="10" t="str">
        <f>+IFERROR(VLOOKUP(Tabla2[[#This Row],[DISTRITO SEGÚN DNI]],Hoja1!$A$2:$B$55,2,FALSE),"No")</f>
        <v>No</v>
      </c>
      <c r="Y1179" s="10" t="str">
        <f>IF(OR(LOWER(Tabla2[[#This Row],[GENERO]])="masculino", LOWER(Tabla2[[#This Row],[GENERO]])="femenino"),"OK","Corregir")</f>
        <v>OK</v>
      </c>
      <c r="Z1179" s="10" t="str">
        <f>+IF(Tabla2[[#This Row],[Nro. DNI / CE]]="","Corregir",IF(LEN(Tabla2[[#This Row],[Nro. DNI / CE]])&gt;=8,"OK","Corregir"))</f>
        <v>OK</v>
      </c>
      <c r="AA1179" s="10">
        <f>COUNTIF(Tabla2[APELLIDOS Y NOMBRES],Tabla2[[#This Row],[APELLIDOS Y NOMBRES]])</f>
        <v>1</v>
      </c>
      <c r="AB1179" t="str">
        <f ca="1">+IFERROR(IF(Tabla2[[#This Row],[FECHA CESE/BAJA]]="","No Aplica",IF(AND(MONTH(Tabla2[[#This Row],[FECHA CESE/BAJA]])=MONTH(TODAY()-30),YEAR(Tabla2[[#This Row],[FECHA CESE/BAJA]])=YEAR(TODAY())),MONTH(TODAY()-30)&amp;"-"&amp;YEAR(TODAY()),"Borrar")),"No aplica")</f>
        <v>No Aplica</v>
      </c>
      <c r="AC1179" t="str">
        <f ca="1">+IFERROR(IF(Tabla2[[#This Row],[FECHA INICIO DE LABORES EN OBRA]]="","No Aplica",IF(AND(MONTH(Tabla2[[#This Row],[FECHA INICIO DE LABORES EN OBRA]])=MONTH(TODAY()-30),YEAR(Tabla2[[#This Row],[FECHA INICIO DE LABORES EN OBRA]])=YEAR(TODAY())),MONTH(TODAY()-30)&amp;"-"&amp;YEAR(TODAY()),"No Aplica")),"No Aplica")</f>
        <v>No Aplica</v>
      </c>
    </row>
    <row r="1180" spans="1:29" x14ac:dyDescent="0.25">
      <c r="A1180" s="2">
        <v>20602487751</v>
      </c>
      <c r="B1180" s="3" t="s">
        <v>10529</v>
      </c>
      <c r="C1180" s="3" t="s">
        <v>10529</v>
      </c>
      <c r="D1180" s="3" t="s">
        <v>10530</v>
      </c>
      <c r="E1180" s="3" t="s">
        <v>10531</v>
      </c>
      <c r="F1180" s="36">
        <v>33081</v>
      </c>
      <c r="G1180" s="3">
        <v>1</v>
      </c>
      <c r="H1180" s="3" t="s">
        <v>5161</v>
      </c>
      <c r="I1180" s="3" t="s">
        <v>10532</v>
      </c>
      <c r="J1180" s="3" t="s">
        <v>10533</v>
      </c>
      <c r="K1180" s="3" t="s">
        <v>1492</v>
      </c>
      <c r="L1180" s="8" t="s">
        <v>9818</v>
      </c>
      <c r="M1180" s="5"/>
      <c r="N1180" s="13" t="s">
        <v>1489</v>
      </c>
      <c r="O1180" s="5">
        <v>44841</v>
      </c>
      <c r="P1180" s="8">
        <v>1</v>
      </c>
      <c r="Q1180" s="9">
        <v>1</v>
      </c>
      <c r="R1180" s="9" t="str">
        <f>IFERROR(VLOOKUP(Tabla2[[#This Row],[CONTRATISTA PRNCIPAL]],Hoja1!$L$5:$M$9,2,FALSE),"CJV")</f>
        <v>CJV</v>
      </c>
      <c r="S1180" s="9" t="str">
        <f>IF(Tabla2[[#This Row],[EMPRESA]]=Tabla2[[#This Row],[CONTRATISTA PRNCIPAL]],"Principal","Secundaria")</f>
        <v>Principal</v>
      </c>
      <c r="T1180" s="10">
        <f>IFERROR(1/COUNTIF(Tabla2[CONTRATISTA PRNCIPAL],Tabla2[[#This Row],[CONTRATISTA PRNCIPAL]]),0)</f>
        <v>0.1111111111111111</v>
      </c>
      <c r="U1180" s="33">
        <f ca="1">IF(((TODAY()-Tabla2[[#This Row],[FECHA NACIMIENTO]])/365)&lt;18,"Corregir", IF(((TODAY()-Tabla2[[#This Row],[FECHA NACIMIENTO]])/365)&gt;80, "Corregir",ROUNDDOWN(((TODAY()-Tabla2[[#This Row],[FECHA NACIMIENTO]])/365),0)))</f>
        <v>33</v>
      </c>
      <c r="V118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180" s="34" t="str">
        <f ca="1">+IF(Tabla2[[#This Row],[Edad]]="Corregir","Corregir","Ok")</f>
        <v>Ok</v>
      </c>
      <c r="X1180" s="10" t="str">
        <f>+IFERROR(VLOOKUP(Tabla2[[#This Row],[DISTRITO SEGÚN DNI]],Hoja1!$A$2:$B$55,2,FALSE),"No")</f>
        <v>No</v>
      </c>
      <c r="Y1180" s="10" t="str">
        <f>IF(OR(LOWER(Tabla2[[#This Row],[GENERO]])="masculino", LOWER(Tabla2[[#This Row],[GENERO]])="femenino"),"OK","Corregir")</f>
        <v>OK</v>
      </c>
      <c r="Z1180" s="10" t="str">
        <f>+IF(Tabla2[[#This Row],[Nro. DNI / CE]]="","Corregir",IF(LEN(Tabla2[[#This Row],[Nro. DNI / CE]])&gt;=8,"OK","Corregir"))</f>
        <v>OK</v>
      </c>
      <c r="AA1180" s="10">
        <f>COUNTIF(Tabla2[APELLIDOS Y NOMBRES],Tabla2[[#This Row],[APELLIDOS Y NOMBRES]])</f>
        <v>1</v>
      </c>
      <c r="AB1180" t="str">
        <f ca="1">+IFERROR(IF(Tabla2[[#This Row],[FECHA CESE/BAJA]]="","No Aplica",IF(AND(MONTH(Tabla2[[#This Row],[FECHA CESE/BAJA]])=MONTH(TODAY()-30),YEAR(Tabla2[[#This Row],[FECHA CESE/BAJA]])=YEAR(TODAY())),MONTH(TODAY()-30)&amp;"-"&amp;YEAR(TODAY()),"Borrar")),"No aplica")</f>
        <v>No Aplica</v>
      </c>
      <c r="AC1180" t="str">
        <f ca="1">+IFERROR(IF(Tabla2[[#This Row],[FECHA INICIO DE LABORES EN OBRA]]="","No Aplica",IF(AND(MONTH(Tabla2[[#This Row],[FECHA INICIO DE LABORES EN OBRA]])=MONTH(TODAY()-30),YEAR(Tabla2[[#This Row],[FECHA INICIO DE LABORES EN OBRA]])=YEAR(TODAY())),MONTH(TODAY()-30)&amp;"-"&amp;YEAR(TODAY()),"No Aplica")),"No Aplica")</f>
        <v>No Aplica</v>
      </c>
    </row>
    <row r="1181" spans="1:29" x14ac:dyDescent="0.25">
      <c r="A1181" s="2">
        <v>20602487751</v>
      </c>
      <c r="B1181" s="3" t="s">
        <v>10529</v>
      </c>
      <c r="C1181" s="3" t="s">
        <v>10529</v>
      </c>
      <c r="D1181" s="3" t="s">
        <v>10534</v>
      </c>
      <c r="E1181" s="3" t="s">
        <v>10535</v>
      </c>
      <c r="F1181" s="36">
        <v>26932</v>
      </c>
      <c r="G1181" s="3">
        <v>1</v>
      </c>
      <c r="H1181" s="3" t="s">
        <v>10536</v>
      </c>
      <c r="I1181" s="3" t="s">
        <v>10532</v>
      </c>
      <c r="J1181" s="3" t="s">
        <v>10537</v>
      </c>
      <c r="K1181" s="3" t="s">
        <v>2483</v>
      </c>
      <c r="L1181" s="8" t="s">
        <v>9813</v>
      </c>
      <c r="M1181" s="5"/>
      <c r="N1181" s="13" t="s">
        <v>1489</v>
      </c>
      <c r="O1181" s="5">
        <v>44671</v>
      </c>
      <c r="P1181" s="8">
        <v>1</v>
      </c>
      <c r="Q1181" s="9">
        <v>1</v>
      </c>
      <c r="R1181" s="9" t="str">
        <f>IFERROR(VLOOKUP(Tabla2[[#This Row],[CONTRATISTA PRNCIPAL]],Hoja1!$L$5:$M$9,2,FALSE),"CJV")</f>
        <v>CJV</v>
      </c>
      <c r="S1181" s="9" t="str">
        <f>IF(Tabla2[[#This Row],[EMPRESA]]=Tabla2[[#This Row],[CONTRATISTA PRNCIPAL]],"Principal","Secundaria")</f>
        <v>Principal</v>
      </c>
      <c r="T1181" s="10">
        <f>IFERROR(1/COUNTIF(Tabla2[CONTRATISTA PRNCIPAL],Tabla2[[#This Row],[CONTRATISTA PRNCIPAL]]),0)</f>
        <v>0.1111111111111111</v>
      </c>
      <c r="U1181" s="33">
        <f ca="1">IF(((TODAY()-Tabla2[[#This Row],[FECHA NACIMIENTO]])/365)&lt;18,"Corregir", IF(((TODAY()-Tabla2[[#This Row],[FECHA NACIMIENTO]])/365)&gt;80, "Corregir",ROUNDDOWN(((TODAY()-Tabla2[[#This Row],[FECHA NACIMIENTO]])/365),0)))</f>
        <v>49</v>
      </c>
      <c r="V118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181" s="34" t="str">
        <f ca="1">+IF(Tabla2[[#This Row],[Edad]]="Corregir","Corregir","Ok")</f>
        <v>Ok</v>
      </c>
      <c r="X1181" s="10" t="str">
        <f>+IFERROR(VLOOKUP(Tabla2[[#This Row],[DISTRITO SEGÚN DNI]],Hoja1!$A$2:$B$55,2,FALSE),"No")</f>
        <v>No</v>
      </c>
      <c r="Y1181" s="10" t="str">
        <f>IF(OR(LOWER(Tabla2[[#This Row],[GENERO]])="masculino", LOWER(Tabla2[[#This Row],[GENERO]])="femenino"),"OK","Corregir")</f>
        <v>OK</v>
      </c>
      <c r="Z1181" s="10" t="str">
        <f>+IF(Tabla2[[#This Row],[Nro. DNI / CE]]="","Corregir",IF(LEN(Tabla2[[#This Row],[Nro. DNI / CE]])&gt;=8,"OK","Corregir"))</f>
        <v>OK</v>
      </c>
      <c r="AA1181" s="10">
        <f>COUNTIF(Tabla2[APELLIDOS Y NOMBRES],Tabla2[[#This Row],[APELLIDOS Y NOMBRES]])</f>
        <v>1</v>
      </c>
      <c r="AB1181" t="str">
        <f ca="1">+IFERROR(IF(Tabla2[[#This Row],[FECHA CESE/BAJA]]="","No Aplica",IF(AND(MONTH(Tabla2[[#This Row],[FECHA CESE/BAJA]])=MONTH(TODAY()-30),YEAR(Tabla2[[#This Row],[FECHA CESE/BAJA]])=YEAR(TODAY())),MONTH(TODAY()-30)&amp;"-"&amp;YEAR(TODAY()),"Borrar")),"No aplica")</f>
        <v>No Aplica</v>
      </c>
      <c r="AC1181" t="str">
        <f ca="1">+IFERROR(IF(Tabla2[[#This Row],[FECHA INICIO DE LABORES EN OBRA]]="","No Aplica",IF(AND(MONTH(Tabla2[[#This Row],[FECHA INICIO DE LABORES EN OBRA]])=MONTH(TODAY()-30),YEAR(Tabla2[[#This Row],[FECHA INICIO DE LABORES EN OBRA]])=YEAR(TODAY())),MONTH(TODAY()-30)&amp;"-"&amp;YEAR(TODAY()),"No Aplica")),"No Aplica")</f>
        <v>No Aplica</v>
      </c>
    </row>
    <row r="1182" spans="1:29" x14ac:dyDescent="0.25">
      <c r="A1182" s="2">
        <v>20602487751</v>
      </c>
      <c r="B1182" s="3" t="s">
        <v>10529</v>
      </c>
      <c r="C1182" s="3" t="s">
        <v>10529</v>
      </c>
      <c r="D1182" s="3" t="s">
        <v>10538</v>
      </c>
      <c r="E1182" s="3" t="s">
        <v>10539</v>
      </c>
      <c r="F1182" s="36">
        <v>31032</v>
      </c>
      <c r="G1182" s="3">
        <v>2</v>
      </c>
      <c r="H1182" s="3" t="s">
        <v>10540</v>
      </c>
      <c r="I1182" s="3" t="s">
        <v>10532</v>
      </c>
      <c r="J1182" s="3" t="s">
        <v>10541</v>
      </c>
      <c r="K1182" s="3" t="s">
        <v>2483</v>
      </c>
      <c r="L1182" s="8" t="s">
        <v>9813</v>
      </c>
      <c r="M1182" s="5"/>
      <c r="N1182" s="13" t="s">
        <v>1489</v>
      </c>
      <c r="O1182" s="5">
        <v>44671</v>
      </c>
      <c r="P1182" s="8">
        <v>1</v>
      </c>
      <c r="Q1182" s="9">
        <v>4</v>
      </c>
      <c r="R1182" s="9" t="str">
        <f>IFERROR(VLOOKUP(Tabla2[[#This Row],[CONTRATISTA PRNCIPAL]],Hoja1!$L$5:$M$9,2,FALSE),"CJV")</f>
        <v>CJV</v>
      </c>
      <c r="S1182" s="9" t="str">
        <f>IF(Tabla2[[#This Row],[EMPRESA]]=Tabla2[[#This Row],[CONTRATISTA PRNCIPAL]],"Principal","Secundaria")</f>
        <v>Principal</v>
      </c>
      <c r="T1182" s="10">
        <f>IFERROR(1/COUNTIF(Tabla2[CONTRATISTA PRNCIPAL],Tabla2[[#This Row],[CONTRATISTA PRNCIPAL]]),0)</f>
        <v>0.1111111111111111</v>
      </c>
      <c r="U1182" s="33">
        <f ca="1">IF(((TODAY()-Tabla2[[#This Row],[FECHA NACIMIENTO]])/365)&lt;18,"Corregir", IF(((TODAY()-Tabla2[[#This Row],[FECHA NACIMIENTO]])/365)&gt;80, "Corregir",ROUNDDOWN(((TODAY()-Tabla2[[#This Row],[FECHA NACIMIENTO]])/365),0)))</f>
        <v>38</v>
      </c>
      <c r="V118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182" s="34" t="str">
        <f ca="1">+IF(Tabla2[[#This Row],[Edad]]="Corregir","Corregir","Ok")</f>
        <v>Ok</v>
      </c>
      <c r="X1182" s="10" t="str">
        <f>+IFERROR(VLOOKUP(Tabla2[[#This Row],[DISTRITO SEGÚN DNI]],Hoja1!$A$2:$B$55,2,FALSE),"No")</f>
        <v>No</v>
      </c>
      <c r="Y1182" s="10" t="str">
        <f>IF(OR(LOWER(Tabla2[[#This Row],[GENERO]])="masculino", LOWER(Tabla2[[#This Row],[GENERO]])="femenino"),"OK","Corregir")</f>
        <v>OK</v>
      </c>
      <c r="Z1182" s="10" t="str">
        <f>+IF(Tabla2[[#This Row],[Nro. DNI / CE]]="","Corregir",IF(LEN(Tabla2[[#This Row],[Nro. DNI / CE]])&gt;=8,"OK","Corregir"))</f>
        <v>OK</v>
      </c>
      <c r="AA1182" s="10">
        <f>COUNTIF(Tabla2[APELLIDOS Y NOMBRES],Tabla2[[#This Row],[APELLIDOS Y NOMBRES]])</f>
        <v>1</v>
      </c>
      <c r="AB1182" t="str">
        <f ca="1">+IFERROR(IF(Tabla2[[#This Row],[FECHA CESE/BAJA]]="","No Aplica",IF(AND(MONTH(Tabla2[[#This Row],[FECHA CESE/BAJA]])=MONTH(TODAY()-30),YEAR(Tabla2[[#This Row],[FECHA CESE/BAJA]])=YEAR(TODAY())),MONTH(TODAY()-30)&amp;"-"&amp;YEAR(TODAY()),"Borrar")),"No aplica")</f>
        <v>No Aplica</v>
      </c>
      <c r="AC1182" t="str">
        <f ca="1">+IFERROR(IF(Tabla2[[#This Row],[FECHA INICIO DE LABORES EN OBRA]]="","No Aplica",IF(AND(MONTH(Tabla2[[#This Row],[FECHA INICIO DE LABORES EN OBRA]])=MONTH(TODAY()-30),YEAR(Tabla2[[#This Row],[FECHA INICIO DE LABORES EN OBRA]])=YEAR(TODAY())),MONTH(TODAY()-30)&amp;"-"&amp;YEAR(TODAY()),"No Aplica")),"No Aplica")</f>
        <v>No Aplica</v>
      </c>
    </row>
    <row r="1183" spans="1:29" x14ac:dyDescent="0.25">
      <c r="A1183" s="2">
        <v>20602487751</v>
      </c>
      <c r="B1183" s="3" t="s">
        <v>10529</v>
      </c>
      <c r="C1183" s="3" t="s">
        <v>10529</v>
      </c>
      <c r="D1183" s="3" t="s">
        <v>10542</v>
      </c>
      <c r="E1183" s="3" t="s">
        <v>10543</v>
      </c>
      <c r="F1183" s="36">
        <v>28978</v>
      </c>
      <c r="G1183" s="3">
        <v>2</v>
      </c>
      <c r="H1183" s="3" t="s">
        <v>10544</v>
      </c>
      <c r="I1183" s="3" t="s">
        <v>10532</v>
      </c>
      <c r="J1183" s="3" t="s">
        <v>10545</v>
      </c>
      <c r="K1183" s="3" t="s">
        <v>3073</v>
      </c>
      <c r="L1183" s="8" t="s">
        <v>9813</v>
      </c>
      <c r="M1183" s="5"/>
      <c r="N1183" s="13" t="s">
        <v>4506</v>
      </c>
      <c r="O1183" s="5">
        <v>44790</v>
      </c>
      <c r="P1183" s="8">
        <v>1</v>
      </c>
      <c r="Q1183" s="9">
        <v>4</v>
      </c>
      <c r="R1183" s="9" t="str">
        <f>IFERROR(VLOOKUP(Tabla2[[#This Row],[CONTRATISTA PRNCIPAL]],Hoja1!$L$5:$M$9,2,FALSE),"CJV")</f>
        <v>CJV</v>
      </c>
      <c r="S1183" s="9" t="str">
        <f>IF(Tabla2[[#This Row],[EMPRESA]]=Tabla2[[#This Row],[CONTRATISTA PRNCIPAL]],"Principal","Secundaria")</f>
        <v>Principal</v>
      </c>
      <c r="T1183" s="10">
        <f>IFERROR(1/COUNTIF(Tabla2[CONTRATISTA PRNCIPAL],Tabla2[[#This Row],[CONTRATISTA PRNCIPAL]]),0)</f>
        <v>0.1111111111111111</v>
      </c>
      <c r="U1183" s="33">
        <f ca="1">IF(((TODAY()-Tabla2[[#This Row],[FECHA NACIMIENTO]])/365)&lt;18,"Corregir", IF(((TODAY()-Tabla2[[#This Row],[FECHA NACIMIENTO]])/365)&gt;80, "Corregir",ROUNDDOWN(((TODAY()-Tabla2[[#This Row],[FECHA NACIMIENTO]])/365),0)))</f>
        <v>44</v>
      </c>
      <c r="V118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183" s="34" t="str">
        <f ca="1">+IF(Tabla2[[#This Row],[Edad]]="Corregir","Corregir","Ok")</f>
        <v>Ok</v>
      </c>
      <c r="X1183" s="10" t="str">
        <f>+IFERROR(VLOOKUP(Tabla2[[#This Row],[DISTRITO SEGÚN DNI]],Hoja1!$A$2:$B$55,2,FALSE),"No")</f>
        <v>No</v>
      </c>
      <c r="Y1183" s="10" t="str">
        <f>IF(OR(LOWER(Tabla2[[#This Row],[GENERO]])="masculino", LOWER(Tabla2[[#This Row],[GENERO]])="femenino"),"OK","Corregir")</f>
        <v>OK</v>
      </c>
      <c r="Z1183" s="10" t="str">
        <f>+IF(Tabla2[[#This Row],[Nro. DNI / CE]]="","Corregir",IF(LEN(Tabla2[[#This Row],[Nro. DNI / CE]])&gt;=8,"OK","Corregir"))</f>
        <v>OK</v>
      </c>
      <c r="AA1183" s="10">
        <f>COUNTIF(Tabla2[APELLIDOS Y NOMBRES],Tabla2[[#This Row],[APELLIDOS Y NOMBRES]])</f>
        <v>1</v>
      </c>
      <c r="AB1183" t="str">
        <f ca="1">+IFERROR(IF(Tabla2[[#This Row],[FECHA CESE/BAJA]]="","No Aplica",IF(AND(MONTH(Tabla2[[#This Row],[FECHA CESE/BAJA]])=MONTH(TODAY()-30),YEAR(Tabla2[[#This Row],[FECHA CESE/BAJA]])=YEAR(TODAY())),MONTH(TODAY()-30)&amp;"-"&amp;YEAR(TODAY()),"Borrar")),"No aplica")</f>
        <v>No Aplica</v>
      </c>
      <c r="AC1183" t="str">
        <f ca="1">+IFERROR(IF(Tabla2[[#This Row],[FECHA INICIO DE LABORES EN OBRA]]="","No Aplica",IF(AND(MONTH(Tabla2[[#This Row],[FECHA INICIO DE LABORES EN OBRA]])=MONTH(TODAY()-30),YEAR(Tabla2[[#This Row],[FECHA INICIO DE LABORES EN OBRA]])=YEAR(TODAY())),MONTH(TODAY()-30)&amp;"-"&amp;YEAR(TODAY()),"No Aplica")),"No Aplica")</f>
        <v>No Aplica</v>
      </c>
    </row>
    <row r="1184" spans="1:29" x14ac:dyDescent="0.25">
      <c r="A1184" s="2">
        <v>20602487751</v>
      </c>
      <c r="B1184" s="3" t="s">
        <v>10529</v>
      </c>
      <c r="C1184" s="3" t="s">
        <v>10529</v>
      </c>
      <c r="D1184" s="3" t="s">
        <v>10546</v>
      </c>
      <c r="E1184" s="3" t="s">
        <v>10547</v>
      </c>
      <c r="F1184" s="36">
        <v>24219</v>
      </c>
      <c r="G1184" s="3">
        <v>2</v>
      </c>
      <c r="H1184" s="3" t="s">
        <v>10544</v>
      </c>
      <c r="I1184" s="3" t="s">
        <v>10532</v>
      </c>
      <c r="J1184" s="3" t="s">
        <v>10548</v>
      </c>
      <c r="K1184" s="3" t="s">
        <v>2483</v>
      </c>
      <c r="L1184" s="8" t="s">
        <v>9813</v>
      </c>
      <c r="M1184" s="5"/>
      <c r="N1184" s="13" t="s">
        <v>1489</v>
      </c>
      <c r="O1184" s="5">
        <v>45125</v>
      </c>
      <c r="P1184" s="8">
        <v>1</v>
      </c>
      <c r="Q1184" s="9">
        <v>4</v>
      </c>
      <c r="R1184" s="9" t="str">
        <f>IFERROR(VLOOKUP(Tabla2[[#This Row],[CONTRATISTA PRNCIPAL]],Hoja1!$L$5:$M$9,2,FALSE),"CJV")</f>
        <v>CJV</v>
      </c>
      <c r="S1184" s="9" t="str">
        <f>IF(Tabla2[[#This Row],[EMPRESA]]=Tabla2[[#This Row],[CONTRATISTA PRNCIPAL]],"Principal","Secundaria")</f>
        <v>Principal</v>
      </c>
      <c r="T1184" s="10">
        <f>IFERROR(1/COUNTIF(Tabla2[CONTRATISTA PRNCIPAL],Tabla2[[#This Row],[CONTRATISTA PRNCIPAL]]),0)</f>
        <v>0.1111111111111111</v>
      </c>
      <c r="U1184" s="33">
        <f ca="1">IF(((TODAY()-Tabla2[[#This Row],[FECHA NACIMIENTO]])/365)&lt;18,"Corregir", IF(((TODAY()-Tabla2[[#This Row],[FECHA NACIMIENTO]])/365)&gt;80, "Corregir",ROUNDDOWN(((TODAY()-Tabla2[[#This Row],[FECHA NACIMIENTO]])/365),0)))</f>
        <v>57</v>
      </c>
      <c r="V118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184" s="34" t="str">
        <f ca="1">+IF(Tabla2[[#This Row],[Edad]]="Corregir","Corregir","Ok")</f>
        <v>Ok</v>
      </c>
      <c r="X1184" s="10" t="str">
        <f>+IFERROR(VLOOKUP(Tabla2[[#This Row],[DISTRITO SEGÚN DNI]],Hoja1!$A$2:$B$55,2,FALSE),"No")</f>
        <v>No</v>
      </c>
      <c r="Y1184" s="10" t="str">
        <f>IF(OR(LOWER(Tabla2[[#This Row],[GENERO]])="masculino", LOWER(Tabla2[[#This Row],[GENERO]])="femenino"),"OK","Corregir")</f>
        <v>OK</v>
      </c>
      <c r="Z1184" s="10" t="str">
        <f>+IF(Tabla2[[#This Row],[Nro. DNI / CE]]="","Corregir",IF(LEN(Tabla2[[#This Row],[Nro. DNI / CE]])&gt;=8,"OK","Corregir"))</f>
        <v>OK</v>
      </c>
      <c r="AA1184" s="10">
        <f>COUNTIF(Tabla2[APELLIDOS Y NOMBRES],Tabla2[[#This Row],[APELLIDOS Y NOMBRES]])</f>
        <v>1</v>
      </c>
      <c r="AB1184" t="str">
        <f ca="1">+IFERROR(IF(Tabla2[[#This Row],[FECHA CESE/BAJA]]="","No Aplica",IF(AND(MONTH(Tabla2[[#This Row],[FECHA CESE/BAJA]])=MONTH(TODAY()-30),YEAR(Tabla2[[#This Row],[FECHA CESE/BAJA]])=YEAR(TODAY())),MONTH(TODAY()-30)&amp;"-"&amp;YEAR(TODAY()),"Borrar")),"No aplica")</f>
        <v>No Aplica</v>
      </c>
      <c r="AC1184" t="str">
        <f ca="1">+IFERROR(IF(Tabla2[[#This Row],[FECHA INICIO DE LABORES EN OBRA]]="","No Aplica",IF(AND(MONTH(Tabla2[[#This Row],[FECHA INICIO DE LABORES EN OBRA]])=MONTH(TODAY()-30),YEAR(Tabla2[[#This Row],[FECHA INICIO DE LABORES EN OBRA]])=YEAR(TODAY())),MONTH(TODAY()-30)&amp;"-"&amp;YEAR(TODAY()),"No Aplica")),"No Aplica")</f>
        <v>No Aplica</v>
      </c>
    </row>
    <row r="1185" spans="1:29" x14ac:dyDescent="0.25">
      <c r="A1185" s="2">
        <v>20602487751</v>
      </c>
      <c r="B1185" s="3" t="s">
        <v>10529</v>
      </c>
      <c r="C1185" s="3" t="s">
        <v>10529</v>
      </c>
      <c r="D1185" s="3" t="s">
        <v>10549</v>
      </c>
      <c r="E1185" s="3" t="s">
        <v>10550</v>
      </c>
      <c r="F1185" s="36">
        <v>24088</v>
      </c>
      <c r="G1185" s="3">
        <v>2</v>
      </c>
      <c r="H1185" s="3" t="s">
        <v>10544</v>
      </c>
      <c r="I1185" s="3" t="s">
        <v>10532</v>
      </c>
      <c r="J1185" s="3" t="s">
        <v>10551</v>
      </c>
      <c r="K1185" s="3" t="s">
        <v>10552</v>
      </c>
      <c r="L1185" s="8" t="s">
        <v>9813</v>
      </c>
      <c r="M1185" s="5"/>
      <c r="N1185" s="13" t="s">
        <v>1489</v>
      </c>
      <c r="O1185" s="5">
        <v>45166</v>
      </c>
      <c r="P1185" s="8">
        <v>1</v>
      </c>
      <c r="Q1185" s="9">
        <v>4</v>
      </c>
      <c r="R1185" s="9" t="str">
        <f>IFERROR(VLOOKUP(Tabla2[[#This Row],[CONTRATISTA PRNCIPAL]],Hoja1!$L$5:$M$9,2,FALSE),"CJV")</f>
        <v>CJV</v>
      </c>
      <c r="S1185" s="9" t="str">
        <f>IF(Tabla2[[#This Row],[EMPRESA]]=Tabla2[[#This Row],[CONTRATISTA PRNCIPAL]],"Principal","Secundaria")</f>
        <v>Principal</v>
      </c>
      <c r="T1185" s="10">
        <f>IFERROR(1/COUNTIF(Tabla2[CONTRATISTA PRNCIPAL],Tabla2[[#This Row],[CONTRATISTA PRNCIPAL]]),0)</f>
        <v>0.1111111111111111</v>
      </c>
      <c r="U1185" s="33">
        <f ca="1">IF(((TODAY()-Tabla2[[#This Row],[FECHA NACIMIENTO]])/365)&lt;18,"Corregir", IF(((TODAY()-Tabla2[[#This Row],[FECHA NACIMIENTO]])/365)&gt;80, "Corregir",ROUNDDOWN(((TODAY()-Tabla2[[#This Row],[FECHA NACIMIENTO]])/365),0)))</f>
        <v>57</v>
      </c>
      <c r="V118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185" s="34" t="str">
        <f ca="1">+IF(Tabla2[[#This Row],[Edad]]="Corregir","Corregir","Ok")</f>
        <v>Ok</v>
      </c>
      <c r="X1185" s="10" t="str">
        <f>+IFERROR(VLOOKUP(Tabla2[[#This Row],[DISTRITO SEGÚN DNI]],Hoja1!$A$2:$B$55,2,FALSE),"No")</f>
        <v>No</v>
      </c>
      <c r="Y1185" s="10" t="str">
        <f>IF(OR(LOWER(Tabla2[[#This Row],[GENERO]])="masculino", LOWER(Tabla2[[#This Row],[GENERO]])="femenino"),"OK","Corregir")</f>
        <v>OK</v>
      </c>
      <c r="Z1185" s="10" t="str">
        <f>+IF(Tabla2[[#This Row],[Nro. DNI / CE]]="","Corregir",IF(LEN(Tabla2[[#This Row],[Nro. DNI / CE]])&gt;=8,"OK","Corregir"))</f>
        <v>OK</v>
      </c>
      <c r="AA1185" s="10">
        <f>COUNTIF(Tabla2[APELLIDOS Y NOMBRES],Tabla2[[#This Row],[APELLIDOS Y NOMBRES]])</f>
        <v>1</v>
      </c>
      <c r="AB1185" t="str">
        <f ca="1">+IFERROR(IF(Tabla2[[#This Row],[FECHA CESE/BAJA]]="","No Aplica",IF(AND(MONTH(Tabla2[[#This Row],[FECHA CESE/BAJA]])=MONTH(TODAY()-30),YEAR(Tabla2[[#This Row],[FECHA CESE/BAJA]])=YEAR(TODAY())),MONTH(TODAY()-30)&amp;"-"&amp;YEAR(TODAY()),"Borrar")),"No aplica")</f>
        <v>No Aplica</v>
      </c>
      <c r="AC1185" t="str">
        <f ca="1">+IFERROR(IF(Tabla2[[#This Row],[FECHA INICIO DE LABORES EN OBRA]]="","No Aplica",IF(AND(MONTH(Tabla2[[#This Row],[FECHA INICIO DE LABORES EN OBRA]])=MONTH(TODAY()-30),YEAR(Tabla2[[#This Row],[FECHA INICIO DE LABORES EN OBRA]])=YEAR(TODAY())),MONTH(TODAY()-30)&amp;"-"&amp;YEAR(TODAY()),"No Aplica")),"No Aplica")</f>
        <v>8-2023</v>
      </c>
    </row>
    <row r="1186" spans="1:29" x14ac:dyDescent="0.25">
      <c r="A1186" s="2">
        <v>20602487751</v>
      </c>
      <c r="B1186" s="3" t="s">
        <v>10529</v>
      </c>
      <c r="C1186" s="3" t="s">
        <v>10529</v>
      </c>
      <c r="D1186" s="3" t="s">
        <v>10553</v>
      </c>
      <c r="E1186" s="3" t="s">
        <v>10554</v>
      </c>
      <c r="F1186" s="36">
        <v>33994</v>
      </c>
      <c r="G1186" s="3">
        <v>2</v>
      </c>
      <c r="H1186" s="3" t="s">
        <v>10544</v>
      </c>
      <c r="I1186" s="3" t="s">
        <v>10532</v>
      </c>
      <c r="J1186" s="3" t="s">
        <v>10555</v>
      </c>
      <c r="K1186" s="3" t="s">
        <v>10556</v>
      </c>
      <c r="L1186" s="8" t="s">
        <v>9813</v>
      </c>
      <c r="M1186" s="5"/>
      <c r="N1186" s="13" t="s">
        <v>1489</v>
      </c>
      <c r="O1186" s="5">
        <v>45166</v>
      </c>
      <c r="P1186" s="8">
        <v>1</v>
      </c>
      <c r="Q1186" s="9">
        <v>4</v>
      </c>
      <c r="R1186" s="9" t="str">
        <f>IFERROR(VLOOKUP(Tabla2[[#This Row],[CONTRATISTA PRNCIPAL]],Hoja1!$L$5:$M$9,2,FALSE),"CJV")</f>
        <v>CJV</v>
      </c>
      <c r="S1186" s="9" t="str">
        <f>IF(Tabla2[[#This Row],[EMPRESA]]=Tabla2[[#This Row],[CONTRATISTA PRNCIPAL]],"Principal","Secundaria")</f>
        <v>Principal</v>
      </c>
      <c r="T1186" s="10">
        <f>IFERROR(1/COUNTIF(Tabla2[CONTRATISTA PRNCIPAL],Tabla2[[#This Row],[CONTRATISTA PRNCIPAL]]),0)</f>
        <v>0.1111111111111111</v>
      </c>
      <c r="U1186" s="33">
        <f ca="1">IF(((TODAY()-Tabla2[[#This Row],[FECHA NACIMIENTO]])/365)&lt;18,"Corregir", IF(((TODAY()-Tabla2[[#This Row],[FECHA NACIMIENTO]])/365)&gt;80, "Corregir",ROUNDDOWN(((TODAY()-Tabla2[[#This Row],[FECHA NACIMIENTO]])/365),0)))</f>
        <v>30</v>
      </c>
      <c r="V118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186" s="34" t="str">
        <f ca="1">+IF(Tabla2[[#This Row],[Edad]]="Corregir","Corregir","Ok")</f>
        <v>Ok</v>
      </c>
      <c r="X1186" s="10" t="str">
        <f>+IFERROR(VLOOKUP(Tabla2[[#This Row],[DISTRITO SEGÚN DNI]],Hoja1!$A$2:$B$55,2,FALSE),"No")</f>
        <v>No</v>
      </c>
      <c r="Y1186" s="10" t="str">
        <f>IF(OR(LOWER(Tabla2[[#This Row],[GENERO]])="masculino", LOWER(Tabla2[[#This Row],[GENERO]])="femenino"),"OK","Corregir")</f>
        <v>OK</v>
      </c>
      <c r="Z1186" s="10" t="str">
        <f>+IF(Tabla2[[#This Row],[Nro. DNI / CE]]="","Corregir",IF(LEN(Tabla2[[#This Row],[Nro. DNI / CE]])&gt;=8,"OK","Corregir"))</f>
        <v>OK</v>
      </c>
      <c r="AA1186" s="10">
        <f>COUNTIF(Tabla2[APELLIDOS Y NOMBRES],Tabla2[[#This Row],[APELLIDOS Y NOMBRES]])</f>
        <v>1</v>
      </c>
      <c r="AB1186" t="str">
        <f ca="1">+IFERROR(IF(Tabla2[[#This Row],[FECHA CESE/BAJA]]="","No Aplica",IF(AND(MONTH(Tabla2[[#This Row],[FECHA CESE/BAJA]])=MONTH(TODAY()-30),YEAR(Tabla2[[#This Row],[FECHA CESE/BAJA]])=YEAR(TODAY())),MONTH(TODAY()-30)&amp;"-"&amp;YEAR(TODAY()),"Borrar")),"No aplica")</f>
        <v>No Aplica</v>
      </c>
      <c r="AC1186" t="str">
        <f ca="1">+IFERROR(IF(Tabla2[[#This Row],[FECHA INICIO DE LABORES EN OBRA]]="","No Aplica",IF(AND(MONTH(Tabla2[[#This Row],[FECHA INICIO DE LABORES EN OBRA]])=MONTH(TODAY()-30),YEAR(Tabla2[[#This Row],[FECHA INICIO DE LABORES EN OBRA]])=YEAR(TODAY())),MONTH(TODAY()-30)&amp;"-"&amp;YEAR(TODAY()),"No Aplica")),"No Aplica")</f>
        <v>8-2023</v>
      </c>
    </row>
    <row r="1187" spans="1:29" x14ac:dyDescent="0.25">
      <c r="A1187" s="2">
        <v>20602487751</v>
      </c>
      <c r="B1187" s="3" t="s">
        <v>10529</v>
      </c>
      <c r="C1187" s="3" t="s">
        <v>10529</v>
      </c>
      <c r="D1187" s="3" t="s">
        <v>10557</v>
      </c>
      <c r="E1187" s="3" t="s">
        <v>10558</v>
      </c>
      <c r="F1187" s="36">
        <v>33840</v>
      </c>
      <c r="G1187" s="3">
        <v>1</v>
      </c>
      <c r="H1187" s="3" t="s">
        <v>10559</v>
      </c>
      <c r="I1187" s="3" t="s">
        <v>10532</v>
      </c>
      <c r="J1187" s="3" t="s">
        <v>10560</v>
      </c>
      <c r="K1187" s="3" t="s">
        <v>9473</v>
      </c>
      <c r="L1187" s="8" t="s">
        <v>9813</v>
      </c>
      <c r="M1187" s="5"/>
      <c r="N1187" s="13" t="s">
        <v>1489</v>
      </c>
      <c r="O1187" s="5">
        <v>45148</v>
      </c>
      <c r="P1187" s="8">
        <v>1</v>
      </c>
      <c r="Q1187" s="9">
        <v>1</v>
      </c>
      <c r="R1187" s="9" t="str">
        <f>IFERROR(VLOOKUP(Tabla2[[#This Row],[CONTRATISTA PRNCIPAL]],Hoja1!$L$5:$M$9,2,FALSE),"CJV")</f>
        <v>CJV</v>
      </c>
      <c r="S1187" s="9" t="str">
        <f>IF(Tabla2[[#This Row],[EMPRESA]]=Tabla2[[#This Row],[CONTRATISTA PRNCIPAL]],"Principal","Secundaria")</f>
        <v>Principal</v>
      </c>
      <c r="T1187" s="10">
        <f>IFERROR(1/COUNTIF(Tabla2[CONTRATISTA PRNCIPAL],Tabla2[[#This Row],[CONTRATISTA PRNCIPAL]]),0)</f>
        <v>0.1111111111111111</v>
      </c>
      <c r="U1187" s="33">
        <f ca="1">IF(((TODAY()-Tabla2[[#This Row],[FECHA NACIMIENTO]])/365)&lt;18,"Corregir", IF(((TODAY()-Tabla2[[#This Row],[FECHA NACIMIENTO]])/365)&gt;80, "Corregir",ROUNDDOWN(((TODAY()-Tabla2[[#This Row],[FECHA NACIMIENTO]])/365),0)))</f>
        <v>31</v>
      </c>
      <c r="V118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187" s="34" t="str">
        <f ca="1">+IF(Tabla2[[#This Row],[Edad]]="Corregir","Corregir","Ok")</f>
        <v>Ok</v>
      </c>
      <c r="X1187" s="10" t="str">
        <f>+IFERROR(VLOOKUP(Tabla2[[#This Row],[DISTRITO SEGÚN DNI]],Hoja1!$A$2:$B$55,2,FALSE),"No")</f>
        <v>No</v>
      </c>
      <c r="Y1187" s="10" t="str">
        <f>IF(OR(LOWER(Tabla2[[#This Row],[GENERO]])="masculino", LOWER(Tabla2[[#This Row],[GENERO]])="femenino"),"OK","Corregir")</f>
        <v>OK</v>
      </c>
      <c r="Z1187" s="10" t="str">
        <f>+IF(Tabla2[[#This Row],[Nro. DNI / CE]]="","Corregir",IF(LEN(Tabla2[[#This Row],[Nro. DNI / CE]])&gt;=8,"OK","Corregir"))</f>
        <v>OK</v>
      </c>
      <c r="AA1187" s="10">
        <f>COUNTIF(Tabla2[APELLIDOS Y NOMBRES],Tabla2[[#This Row],[APELLIDOS Y NOMBRES]])</f>
        <v>1</v>
      </c>
      <c r="AB1187" t="str">
        <f ca="1">+IFERROR(IF(Tabla2[[#This Row],[FECHA CESE/BAJA]]="","No Aplica",IF(AND(MONTH(Tabla2[[#This Row],[FECHA CESE/BAJA]])=MONTH(TODAY()-30),YEAR(Tabla2[[#This Row],[FECHA CESE/BAJA]])=YEAR(TODAY())),MONTH(TODAY()-30)&amp;"-"&amp;YEAR(TODAY()),"Borrar")),"No aplica")</f>
        <v>No Aplica</v>
      </c>
      <c r="AC1187" t="str">
        <f ca="1">+IFERROR(IF(Tabla2[[#This Row],[FECHA INICIO DE LABORES EN OBRA]]="","No Aplica",IF(AND(MONTH(Tabla2[[#This Row],[FECHA INICIO DE LABORES EN OBRA]])=MONTH(TODAY()-30),YEAR(Tabla2[[#This Row],[FECHA INICIO DE LABORES EN OBRA]])=YEAR(TODAY())),MONTH(TODAY()-30)&amp;"-"&amp;YEAR(TODAY()),"No Aplica")),"No Aplica")</f>
        <v>8-2023</v>
      </c>
    </row>
    <row r="1188" spans="1:29" x14ac:dyDescent="0.25">
      <c r="A1188" s="2">
        <v>20602487751</v>
      </c>
      <c r="B1188" s="3" t="s">
        <v>10529</v>
      </c>
      <c r="C1188" s="3" t="s">
        <v>10529</v>
      </c>
      <c r="D1188" s="3">
        <v>43065739</v>
      </c>
      <c r="E1188" s="3" t="s">
        <v>10561</v>
      </c>
      <c r="F1188" s="36">
        <v>31235</v>
      </c>
      <c r="G1188" s="3">
        <v>2</v>
      </c>
      <c r="H1188" s="3" t="s">
        <v>10544</v>
      </c>
      <c r="I1188" s="3" t="s">
        <v>10532</v>
      </c>
      <c r="J1188" s="3" t="s">
        <v>10562</v>
      </c>
      <c r="K1188" s="3" t="s">
        <v>726</v>
      </c>
      <c r="L1188" s="8" t="s">
        <v>9813</v>
      </c>
      <c r="M1188" s="5"/>
      <c r="N1188" s="13" t="s">
        <v>1489</v>
      </c>
      <c r="O1188" s="5">
        <v>45166</v>
      </c>
      <c r="P1188" s="8">
        <v>1</v>
      </c>
      <c r="Q1188" s="9">
        <v>4</v>
      </c>
      <c r="R1188" s="9" t="str">
        <f>IFERROR(VLOOKUP(Tabla2[[#This Row],[CONTRATISTA PRNCIPAL]],Hoja1!$L$5:$M$9,2,FALSE),"CJV")</f>
        <v>CJV</v>
      </c>
      <c r="S1188" s="9" t="str">
        <f>IF(Tabla2[[#This Row],[EMPRESA]]=Tabla2[[#This Row],[CONTRATISTA PRNCIPAL]],"Principal","Secundaria")</f>
        <v>Principal</v>
      </c>
      <c r="T1188" s="10">
        <f>IFERROR(1/COUNTIF(Tabla2[CONTRATISTA PRNCIPAL],Tabla2[[#This Row],[CONTRATISTA PRNCIPAL]]),0)</f>
        <v>0.1111111111111111</v>
      </c>
      <c r="U1188" s="33">
        <f ca="1">IF(((TODAY()-Tabla2[[#This Row],[FECHA NACIMIENTO]])/365)&lt;18,"Corregir", IF(((TODAY()-Tabla2[[#This Row],[FECHA NACIMIENTO]])/365)&gt;80, "Corregir",ROUNDDOWN(((TODAY()-Tabla2[[#This Row],[FECHA NACIMIENTO]])/365),0)))</f>
        <v>38</v>
      </c>
      <c r="V118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188" s="34" t="str">
        <f ca="1">+IF(Tabla2[[#This Row],[Edad]]="Corregir","Corregir","Ok")</f>
        <v>Ok</v>
      </c>
      <c r="X1188" s="10" t="str">
        <f>+IFERROR(VLOOKUP(Tabla2[[#This Row],[DISTRITO SEGÚN DNI]],Hoja1!$A$2:$B$55,2,FALSE),"No")</f>
        <v>CALLAO</v>
      </c>
      <c r="Y1188" s="10" t="str">
        <f>IF(OR(LOWER(Tabla2[[#This Row],[GENERO]])="masculino", LOWER(Tabla2[[#This Row],[GENERO]])="femenino"),"OK","Corregir")</f>
        <v>OK</v>
      </c>
      <c r="Z1188" s="10" t="str">
        <f>+IF(Tabla2[[#This Row],[Nro. DNI / CE]]="","Corregir",IF(LEN(Tabla2[[#This Row],[Nro. DNI / CE]])&gt;=8,"OK","Corregir"))</f>
        <v>OK</v>
      </c>
      <c r="AA1188" s="10">
        <f>COUNTIF(Tabla2[APELLIDOS Y NOMBRES],Tabla2[[#This Row],[APELLIDOS Y NOMBRES]])</f>
        <v>1</v>
      </c>
      <c r="AB1188" t="str">
        <f ca="1">+IFERROR(IF(Tabla2[[#This Row],[FECHA CESE/BAJA]]="","No Aplica",IF(AND(MONTH(Tabla2[[#This Row],[FECHA CESE/BAJA]])=MONTH(TODAY()-30),YEAR(Tabla2[[#This Row],[FECHA CESE/BAJA]])=YEAR(TODAY())),MONTH(TODAY()-30)&amp;"-"&amp;YEAR(TODAY()),"Borrar")),"No aplica")</f>
        <v>No Aplica</v>
      </c>
      <c r="AC1188" t="str">
        <f ca="1">+IFERROR(IF(Tabla2[[#This Row],[FECHA INICIO DE LABORES EN OBRA]]="","No Aplica",IF(AND(MONTH(Tabla2[[#This Row],[FECHA INICIO DE LABORES EN OBRA]])=MONTH(TODAY()-30),YEAR(Tabla2[[#This Row],[FECHA INICIO DE LABORES EN OBRA]])=YEAR(TODAY())),MONTH(TODAY()-30)&amp;"-"&amp;YEAR(TODAY()),"No Aplica")),"No Aplica")</f>
        <v>8-2023</v>
      </c>
    </row>
    <row r="1189" spans="1:29" x14ac:dyDescent="0.25">
      <c r="A1189" s="2" t="s">
        <v>3995</v>
      </c>
      <c r="B1189" s="3" t="s">
        <v>17</v>
      </c>
      <c r="C1189" s="3" t="s">
        <v>17</v>
      </c>
      <c r="D1189" s="3" t="s">
        <v>3996</v>
      </c>
      <c r="E1189" s="3" t="s">
        <v>3997</v>
      </c>
      <c r="F1189" s="36">
        <v>34723</v>
      </c>
      <c r="G1189" s="3">
        <v>1</v>
      </c>
      <c r="H1189" s="3" t="s">
        <v>3998</v>
      </c>
      <c r="I1189" s="3" t="s">
        <v>9279</v>
      </c>
      <c r="J1189" s="3" t="s">
        <v>3999</v>
      </c>
      <c r="K1189" s="3" t="s">
        <v>1204</v>
      </c>
      <c r="L1189" s="8" t="s">
        <v>9813</v>
      </c>
      <c r="M1189" s="5"/>
      <c r="N1189" s="13" t="s">
        <v>1043</v>
      </c>
      <c r="O1189" s="5">
        <v>43703</v>
      </c>
      <c r="P1189" s="8">
        <v>1</v>
      </c>
      <c r="Q1189" s="9">
        <v>1</v>
      </c>
      <c r="R1189" s="9" t="str">
        <f>IFERROR(VLOOKUP(Tabla2[[#This Row],[CONTRATISTA PRNCIPAL]],Hoja1!$L$5:$M$9,2,FALSE),"CJV")</f>
        <v>CJV</v>
      </c>
      <c r="S1189" s="9" t="str">
        <f>IF(Tabla2[[#This Row],[EMPRESA]]=Tabla2[[#This Row],[CONTRATISTA PRNCIPAL]],"Principal","Secundaria")</f>
        <v>Principal</v>
      </c>
      <c r="T1189" s="10">
        <f>IFERROR(1/COUNTIF(Tabla2[CONTRATISTA PRNCIPAL],Tabla2[[#This Row],[CONTRATISTA PRNCIPAL]]),0)</f>
        <v>1.4492753623188406E-2</v>
      </c>
      <c r="U1189" s="33">
        <f ca="1">IF(((TODAY()-Tabla2[[#This Row],[FECHA NACIMIENTO]])/365)&lt;18,"Corregir", IF(((TODAY()-Tabla2[[#This Row],[FECHA NACIMIENTO]])/365)&gt;80, "Corregir",ROUNDDOWN(((TODAY()-Tabla2[[#This Row],[FECHA NACIMIENTO]])/365),0)))</f>
        <v>28</v>
      </c>
      <c r="V118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189" s="34" t="str">
        <f ca="1">+IF(Tabla2[[#This Row],[Edad]]="Corregir","Corregir","Ok")</f>
        <v>Ok</v>
      </c>
      <c r="X1189" s="10" t="str">
        <f>+IFERROR(VLOOKUP(Tabla2[[#This Row],[DISTRITO SEGÚN DNI]],Hoja1!$A$2:$B$55,2,FALSE),"No")</f>
        <v>No</v>
      </c>
      <c r="Y1189" s="10" t="str">
        <f>IF(OR(LOWER(Tabla2[[#This Row],[GENERO]])="masculino", LOWER(Tabla2[[#This Row],[GENERO]])="femenino"),"OK","Corregir")</f>
        <v>OK</v>
      </c>
      <c r="Z1189" s="10" t="str">
        <f>+IF(Tabla2[[#This Row],[Nro. DNI / CE]]="","Corregir",IF(LEN(Tabla2[[#This Row],[Nro. DNI / CE]])&gt;=8,"OK","Corregir"))</f>
        <v>OK</v>
      </c>
      <c r="AA1189" s="10">
        <f>COUNTIF(Tabla2[APELLIDOS Y NOMBRES],Tabla2[[#This Row],[APELLIDOS Y NOMBRES]])</f>
        <v>1</v>
      </c>
      <c r="AB1189" t="str">
        <f ca="1">+IFERROR(IF(Tabla2[[#This Row],[FECHA CESE/BAJA]]="","No Aplica",IF(AND(MONTH(Tabla2[[#This Row],[FECHA CESE/BAJA]])=MONTH(TODAY()-30),YEAR(Tabla2[[#This Row],[FECHA CESE/BAJA]])=YEAR(TODAY())),MONTH(TODAY()-30)&amp;"-"&amp;YEAR(TODAY()),"Borrar")),"No aplica")</f>
        <v>No Aplica</v>
      </c>
      <c r="AC1189" t="str">
        <f ca="1">+IFERROR(IF(Tabla2[[#This Row],[FECHA INICIO DE LABORES EN OBRA]]="","No Aplica",IF(AND(MONTH(Tabla2[[#This Row],[FECHA INICIO DE LABORES EN OBRA]])=MONTH(TODAY()-30),YEAR(Tabla2[[#This Row],[FECHA INICIO DE LABORES EN OBRA]])=YEAR(TODAY())),MONTH(TODAY()-30)&amp;"-"&amp;YEAR(TODAY()),"No Aplica")),"No Aplica")</f>
        <v>No Aplica</v>
      </c>
    </row>
    <row r="1190" spans="1:29" x14ac:dyDescent="0.25">
      <c r="A1190" s="2" t="s">
        <v>3995</v>
      </c>
      <c r="B1190" s="3" t="s">
        <v>17</v>
      </c>
      <c r="C1190" s="3" t="s">
        <v>17</v>
      </c>
      <c r="D1190" s="3" t="s">
        <v>4000</v>
      </c>
      <c r="E1190" s="3" t="s">
        <v>4001</v>
      </c>
      <c r="F1190" s="36">
        <v>32924</v>
      </c>
      <c r="G1190" s="3">
        <v>1</v>
      </c>
      <c r="H1190" s="3" t="s">
        <v>4002</v>
      </c>
      <c r="I1190" s="3" t="s">
        <v>9279</v>
      </c>
      <c r="J1190" s="3" t="s">
        <v>4003</v>
      </c>
      <c r="K1190" s="3" t="s">
        <v>1204</v>
      </c>
      <c r="L1190" s="8" t="s">
        <v>9813</v>
      </c>
      <c r="M1190" s="5"/>
      <c r="N1190" s="13" t="s">
        <v>1456</v>
      </c>
      <c r="O1190" s="5">
        <v>43703</v>
      </c>
      <c r="P1190" s="8">
        <v>1</v>
      </c>
      <c r="Q1190" s="9">
        <v>3</v>
      </c>
      <c r="R1190" s="9" t="str">
        <f>IFERROR(VLOOKUP(Tabla2[[#This Row],[CONTRATISTA PRNCIPAL]],Hoja1!$L$5:$M$9,2,FALSE),"CJV")</f>
        <v>CJV</v>
      </c>
      <c r="S1190" s="9" t="str">
        <f>IF(Tabla2[[#This Row],[EMPRESA]]=Tabla2[[#This Row],[CONTRATISTA PRNCIPAL]],"Principal","Secundaria")</f>
        <v>Principal</v>
      </c>
      <c r="T1190" s="10">
        <f>IFERROR(1/COUNTIF(Tabla2[CONTRATISTA PRNCIPAL],Tabla2[[#This Row],[CONTRATISTA PRNCIPAL]]),0)</f>
        <v>1.4492753623188406E-2</v>
      </c>
      <c r="U1190" s="33">
        <f ca="1">IF(((TODAY()-Tabla2[[#This Row],[FECHA NACIMIENTO]])/365)&lt;18,"Corregir", IF(((TODAY()-Tabla2[[#This Row],[FECHA NACIMIENTO]])/365)&gt;80, "Corregir",ROUNDDOWN(((TODAY()-Tabla2[[#This Row],[FECHA NACIMIENTO]])/365),0)))</f>
        <v>33</v>
      </c>
      <c r="V119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190" s="34" t="str">
        <f ca="1">+IF(Tabla2[[#This Row],[Edad]]="Corregir","Corregir","Ok")</f>
        <v>Ok</v>
      </c>
      <c r="X1190" s="10" t="str">
        <f>+IFERROR(VLOOKUP(Tabla2[[#This Row],[DISTRITO SEGÚN DNI]],Hoja1!$A$2:$B$55,2,FALSE),"No")</f>
        <v>No</v>
      </c>
      <c r="Y1190" s="10" t="str">
        <f>IF(OR(LOWER(Tabla2[[#This Row],[GENERO]])="masculino", LOWER(Tabla2[[#This Row],[GENERO]])="femenino"),"OK","Corregir")</f>
        <v>OK</v>
      </c>
      <c r="Z1190" s="10" t="str">
        <f>+IF(Tabla2[[#This Row],[Nro. DNI / CE]]="","Corregir",IF(LEN(Tabla2[[#This Row],[Nro. DNI / CE]])&gt;=8,"OK","Corregir"))</f>
        <v>OK</v>
      </c>
      <c r="AA1190" s="10">
        <f>COUNTIF(Tabla2[APELLIDOS Y NOMBRES],Tabla2[[#This Row],[APELLIDOS Y NOMBRES]])</f>
        <v>1</v>
      </c>
      <c r="AB1190" t="str">
        <f ca="1">+IFERROR(IF(Tabla2[[#This Row],[FECHA CESE/BAJA]]="","No Aplica",IF(AND(MONTH(Tabla2[[#This Row],[FECHA CESE/BAJA]])=MONTH(TODAY()-30),YEAR(Tabla2[[#This Row],[FECHA CESE/BAJA]])=YEAR(TODAY())),MONTH(TODAY()-30)&amp;"-"&amp;YEAR(TODAY()),"Borrar")),"No aplica")</f>
        <v>No Aplica</v>
      </c>
      <c r="AC1190" t="str">
        <f ca="1">+IFERROR(IF(Tabla2[[#This Row],[FECHA INICIO DE LABORES EN OBRA]]="","No Aplica",IF(AND(MONTH(Tabla2[[#This Row],[FECHA INICIO DE LABORES EN OBRA]])=MONTH(TODAY()-30),YEAR(Tabla2[[#This Row],[FECHA INICIO DE LABORES EN OBRA]])=YEAR(TODAY())),MONTH(TODAY()-30)&amp;"-"&amp;YEAR(TODAY()),"No Aplica")),"No Aplica")</f>
        <v>No Aplica</v>
      </c>
    </row>
    <row r="1191" spans="1:29" x14ac:dyDescent="0.25">
      <c r="A1191" s="2" t="s">
        <v>3995</v>
      </c>
      <c r="B1191" s="3" t="s">
        <v>17</v>
      </c>
      <c r="C1191" s="3" t="s">
        <v>17</v>
      </c>
      <c r="D1191" s="3" t="s">
        <v>4006</v>
      </c>
      <c r="E1191" s="3" t="s">
        <v>4007</v>
      </c>
      <c r="F1191" s="36">
        <v>33694</v>
      </c>
      <c r="G1191" s="3">
        <v>1</v>
      </c>
      <c r="H1191" s="3" t="s">
        <v>1478</v>
      </c>
      <c r="I1191" s="3" t="s">
        <v>9540</v>
      </c>
      <c r="J1191" s="3" t="s">
        <v>4008</v>
      </c>
      <c r="K1191" s="3" t="s">
        <v>1219</v>
      </c>
      <c r="L1191" s="8" t="s">
        <v>9813</v>
      </c>
      <c r="M1191" s="5"/>
      <c r="N1191" s="13" t="s">
        <v>1043</v>
      </c>
      <c r="O1191" s="5">
        <v>43881</v>
      </c>
      <c r="P1191" s="8">
        <v>1</v>
      </c>
      <c r="Q1191" s="9">
        <v>1</v>
      </c>
      <c r="R1191" s="9" t="str">
        <f>IFERROR(VLOOKUP(Tabla2[[#This Row],[CONTRATISTA PRNCIPAL]],Hoja1!$L$5:$M$9,2,FALSE),"CJV")</f>
        <v>CJV</v>
      </c>
      <c r="S1191" s="9" t="str">
        <f>IF(Tabla2[[#This Row],[EMPRESA]]=Tabla2[[#This Row],[CONTRATISTA PRNCIPAL]],"Principal","Secundaria")</f>
        <v>Principal</v>
      </c>
      <c r="T1191" s="10">
        <f>IFERROR(1/COUNTIF(Tabla2[CONTRATISTA PRNCIPAL],Tabla2[[#This Row],[CONTRATISTA PRNCIPAL]]),0)</f>
        <v>1.4492753623188406E-2</v>
      </c>
      <c r="U1191" s="33">
        <f ca="1">IF(((TODAY()-Tabla2[[#This Row],[FECHA NACIMIENTO]])/365)&lt;18,"Corregir", IF(((TODAY()-Tabla2[[#This Row],[FECHA NACIMIENTO]])/365)&gt;80, "Corregir",ROUNDDOWN(((TODAY()-Tabla2[[#This Row],[FECHA NACIMIENTO]])/365),0)))</f>
        <v>31</v>
      </c>
      <c r="V119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191" s="34" t="str">
        <f ca="1">+IF(Tabla2[[#This Row],[Edad]]="Corregir","Corregir","Ok")</f>
        <v>Ok</v>
      </c>
      <c r="X1191" s="10" t="str">
        <f>+IFERROR(VLOOKUP(Tabla2[[#This Row],[DISTRITO SEGÚN DNI]],Hoja1!$A$2:$B$55,2,FALSE),"No")</f>
        <v>No</v>
      </c>
      <c r="Y1191" s="10" t="str">
        <f>IF(OR(LOWER(Tabla2[[#This Row],[GENERO]])="masculino", LOWER(Tabla2[[#This Row],[GENERO]])="femenino"),"OK","Corregir")</f>
        <v>OK</v>
      </c>
      <c r="Z1191" s="10" t="str">
        <f>+IF(Tabla2[[#This Row],[Nro. DNI / CE]]="","Corregir",IF(LEN(Tabla2[[#This Row],[Nro. DNI / CE]])&gt;=8,"OK","Corregir"))</f>
        <v>OK</v>
      </c>
      <c r="AA1191" s="10">
        <f>COUNTIF(Tabla2[APELLIDOS Y NOMBRES],Tabla2[[#This Row],[APELLIDOS Y NOMBRES]])</f>
        <v>1</v>
      </c>
      <c r="AB1191" t="str">
        <f ca="1">+IFERROR(IF(Tabla2[[#This Row],[FECHA CESE/BAJA]]="","No Aplica",IF(AND(MONTH(Tabla2[[#This Row],[FECHA CESE/BAJA]])=MONTH(TODAY()-30),YEAR(Tabla2[[#This Row],[FECHA CESE/BAJA]])=YEAR(TODAY())),MONTH(TODAY()-30)&amp;"-"&amp;YEAR(TODAY()),"Borrar")),"No aplica")</f>
        <v>No Aplica</v>
      </c>
      <c r="AC1191" t="str">
        <f ca="1">+IFERROR(IF(Tabla2[[#This Row],[FECHA INICIO DE LABORES EN OBRA]]="","No Aplica",IF(AND(MONTH(Tabla2[[#This Row],[FECHA INICIO DE LABORES EN OBRA]])=MONTH(TODAY()-30),YEAR(Tabla2[[#This Row],[FECHA INICIO DE LABORES EN OBRA]])=YEAR(TODAY())),MONTH(TODAY()-30)&amp;"-"&amp;YEAR(TODAY()),"No Aplica")),"No Aplica")</f>
        <v>No Aplica</v>
      </c>
    </row>
    <row r="1192" spans="1:29" x14ac:dyDescent="0.25">
      <c r="A1192" s="2" t="s">
        <v>3995</v>
      </c>
      <c r="B1192" s="3" t="s">
        <v>17</v>
      </c>
      <c r="C1192" s="3" t="s">
        <v>17</v>
      </c>
      <c r="D1192" s="3" t="s">
        <v>4009</v>
      </c>
      <c r="E1192" s="3" t="s">
        <v>4010</v>
      </c>
      <c r="F1192" s="36">
        <v>33381</v>
      </c>
      <c r="G1192" s="3">
        <v>1</v>
      </c>
      <c r="H1192" s="3" t="s">
        <v>4011</v>
      </c>
      <c r="I1192" s="3" t="s">
        <v>3068</v>
      </c>
      <c r="J1192" s="3" t="s">
        <v>4012</v>
      </c>
      <c r="K1192" s="3" t="s">
        <v>1219</v>
      </c>
      <c r="L1192" s="8" t="s">
        <v>9813</v>
      </c>
      <c r="M1192" s="5"/>
      <c r="N1192" s="13" t="s">
        <v>1043</v>
      </c>
      <c r="O1192" s="5">
        <v>43900</v>
      </c>
      <c r="P1192" s="8">
        <v>1</v>
      </c>
      <c r="Q1192" s="9">
        <v>1</v>
      </c>
      <c r="R1192" s="9" t="str">
        <f>IFERROR(VLOOKUP(Tabla2[[#This Row],[CONTRATISTA PRNCIPAL]],Hoja1!$L$5:$M$9,2,FALSE),"CJV")</f>
        <v>CJV</v>
      </c>
      <c r="S1192" s="9" t="str">
        <f>IF(Tabla2[[#This Row],[EMPRESA]]=Tabla2[[#This Row],[CONTRATISTA PRNCIPAL]],"Principal","Secundaria")</f>
        <v>Principal</v>
      </c>
      <c r="T1192" s="10">
        <f>IFERROR(1/COUNTIF(Tabla2[CONTRATISTA PRNCIPAL],Tabla2[[#This Row],[CONTRATISTA PRNCIPAL]]),0)</f>
        <v>1.4492753623188406E-2</v>
      </c>
      <c r="U1192" s="33">
        <f ca="1">IF(((TODAY()-Tabla2[[#This Row],[FECHA NACIMIENTO]])/365)&lt;18,"Corregir", IF(((TODAY()-Tabla2[[#This Row],[FECHA NACIMIENTO]])/365)&gt;80, "Corregir",ROUNDDOWN(((TODAY()-Tabla2[[#This Row],[FECHA NACIMIENTO]])/365),0)))</f>
        <v>32</v>
      </c>
      <c r="V119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192" s="34" t="str">
        <f ca="1">+IF(Tabla2[[#This Row],[Edad]]="Corregir","Corregir","Ok")</f>
        <v>Ok</v>
      </c>
      <c r="X1192" s="10" t="str">
        <f>+IFERROR(VLOOKUP(Tabla2[[#This Row],[DISTRITO SEGÚN DNI]],Hoja1!$A$2:$B$55,2,FALSE),"No")</f>
        <v>No</v>
      </c>
      <c r="Y1192" s="10" t="str">
        <f>IF(OR(LOWER(Tabla2[[#This Row],[GENERO]])="masculino", LOWER(Tabla2[[#This Row],[GENERO]])="femenino"),"OK","Corregir")</f>
        <v>OK</v>
      </c>
      <c r="Z1192" s="10" t="str">
        <f>+IF(Tabla2[[#This Row],[Nro. DNI / CE]]="","Corregir",IF(LEN(Tabla2[[#This Row],[Nro. DNI / CE]])&gt;=8,"OK","Corregir"))</f>
        <v>OK</v>
      </c>
      <c r="AA1192" s="10">
        <f>COUNTIF(Tabla2[APELLIDOS Y NOMBRES],Tabla2[[#This Row],[APELLIDOS Y NOMBRES]])</f>
        <v>1</v>
      </c>
      <c r="AB1192" t="str">
        <f ca="1">+IFERROR(IF(Tabla2[[#This Row],[FECHA CESE/BAJA]]="","No Aplica",IF(AND(MONTH(Tabla2[[#This Row],[FECHA CESE/BAJA]])=MONTH(TODAY()-30),YEAR(Tabla2[[#This Row],[FECHA CESE/BAJA]])=YEAR(TODAY())),MONTH(TODAY()-30)&amp;"-"&amp;YEAR(TODAY()),"Borrar")),"No aplica")</f>
        <v>No Aplica</v>
      </c>
      <c r="AC1192" t="str">
        <f ca="1">+IFERROR(IF(Tabla2[[#This Row],[FECHA INICIO DE LABORES EN OBRA]]="","No Aplica",IF(AND(MONTH(Tabla2[[#This Row],[FECHA INICIO DE LABORES EN OBRA]])=MONTH(TODAY()-30),YEAR(Tabla2[[#This Row],[FECHA INICIO DE LABORES EN OBRA]])=YEAR(TODAY())),MONTH(TODAY()-30)&amp;"-"&amp;YEAR(TODAY()),"No Aplica")),"No Aplica")</f>
        <v>No Aplica</v>
      </c>
    </row>
    <row r="1193" spans="1:29" x14ac:dyDescent="0.25">
      <c r="A1193" s="2" t="s">
        <v>3995</v>
      </c>
      <c r="B1193" s="3" t="s">
        <v>17</v>
      </c>
      <c r="C1193" s="3" t="s">
        <v>17</v>
      </c>
      <c r="D1193" s="3" t="s">
        <v>4013</v>
      </c>
      <c r="E1193" s="3" t="s">
        <v>4014</v>
      </c>
      <c r="F1193" s="36">
        <v>34936</v>
      </c>
      <c r="G1193" s="3">
        <v>1</v>
      </c>
      <c r="H1193" s="3" t="s">
        <v>1478</v>
      </c>
      <c r="I1193" s="3" t="s">
        <v>9540</v>
      </c>
      <c r="J1193" s="3" t="s">
        <v>4015</v>
      </c>
      <c r="K1193" s="3" t="s">
        <v>1077</v>
      </c>
      <c r="L1193" s="8" t="s">
        <v>9813</v>
      </c>
      <c r="M1193" s="5"/>
      <c r="N1193" s="13" t="s">
        <v>1043</v>
      </c>
      <c r="O1193" s="5">
        <v>44025</v>
      </c>
      <c r="P1193" s="8">
        <v>1</v>
      </c>
      <c r="Q1193" s="9">
        <v>1</v>
      </c>
      <c r="R1193" s="9" t="str">
        <f>IFERROR(VLOOKUP(Tabla2[[#This Row],[CONTRATISTA PRNCIPAL]],Hoja1!$L$5:$M$9,2,FALSE),"CJV")</f>
        <v>CJV</v>
      </c>
      <c r="S1193" s="9" t="str">
        <f>IF(Tabla2[[#This Row],[EMPRESA]]=Tabla2[[#This Row],[CONTRATISTA PRNCIPAL]],"Principal","Secundaria")</f>
        <v>Principal</v>
      </c>
      <c r="T1193" s="10">
        <f>IFERROR(1/COUNTIF(Tabla2[CONTRATISTA PRNCIPAL],Tabla2[[#This Row],[CONTRATISTA PRNCIPAL]]),0)</f>
        <v>1.4492753623188406E-2</v>
      </c>
      <c r="U1193" s="33">
        <f ca="1">IF(((TODAY()-Tabla2[[#This Row],[FECHA NACIMIENTO]])/365)&lt;18,"Corregir", IF(((TODAY()-Tabla2[[#This Row],[FECHA NACIMIENTO]])/365)&gt;80, "Corregir",ROUNDDOWN(((TODAY()-Tabla2[[#This Row],[FECHA NACIMIENTO]])/365),0)))</f>
        <v>28</v>
      </c>
      <c r="V119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193" s="34" t="str">
        <f ca="1">+IF(Tabla2[[#This Row],[Edad]]="Corregir","Corregir","Ok")</f>
        <v>Ok</v>
      </c>
      <c r="X1193" s="10" t="str">
        <f>+IFERROR(VLOOKUP(Tabla2[[#This Row],[DISTRITO SEGÚN DNI]],Hoja1!$A$2:$B$55,2,FALSE),"No")</f>
        <v>No</v>
      </c>
      <c r="Y1193" s="10" t="str">
        <f>IF(OR(LOWER(Tabla2[[#This Row],[GENERO]])="masculino", LOWER(Tabla2[[#This Row],[GENERO]])="femenino"),"OK","Corregir")</f>
        <v>OK</v>
      </c>
      <c r="Z1193" s="10" t="str">
        <f>+IF(Tabla2[[#This Row],[Nro. DNI / CE]]="","Corregir",IF(LEN(Tabla2[[#This Row],[Nro. DNI / CE]])&gt;=8,"OK","Corregir"))</f>
        <v>OK</v>
      </c>
      <c r="AA1193" s="10">
        <f>COUNTIF(Tabla2[APELLIDOS Y NOMBRES],Tabla2[[#This Row],[APELLIDOS Y NOMBRES]])</f>
        <v>1</v>
      </c>
      <c r="AB1193" t="str">
        <f ca="1">+IFERROR(IF(Tabla2[[#This Row],[FECHA CESE/BAJA]]="","No Aplica",IF(AND(MONTH(Tabla2[[#This Row],[FECHA CESE/BAJA]])=MONTH(TODAY()-30),YEAR(Tabla2[[#This Row],[FECHA CESE/BAJA]])=YEAR(TODAY())),MONTH(TODAY()-30)&amp;"-"&amp;YEAR(TODAY()),"Borrar")),"No aplica")</f>
        <v>No Aplica</v>
      </c>
      <c r="AC1193" t="str">
        <f ca="1">+IFERROR(IF(Tabla2[[#This Row],[FECHA INICIO DE LABORES EN OBRA]]="","No Aplica",IF(AND(MONTH(Tabla2[[#This Row],[FECHA INICIO DE LABORES EN OBRA]])=MONTH(TODAY()-30),YEAR(Tabla2[[#This Row],[FECHA INICIO DE LABORES EN OBRA]])=YEAR(TODAY())),MONTH(TODAY()-30)&amp;"-"&amp;YEAR(TODAY()),"No Aplica")),"No Aplica")</f>
        <v>No Aplica</v>
      </c>
    </row>
    <row r="1194" spans="1:29" x14ac:dyDescent="0.25">
      <c r="A1194" s="2" t="s">
        <v>3995</v>
      </c>
      <c r="B1194" s="3" t="s">
        <v>17</v>
      </c>
      <c r="C1194" s="3" t="s">
        <v>17</v>
      </c>
      <c r="D1194" s="3" t="s">
        <v>133</v>
      </c>
      <c r="E1194" s="3" t="s">
        <v>134</v>
      </c>
      <c r="F1194" s="36">
        <v>32256</v>
      </c>
      <c r="G1194" s="3">
        <v>1</v>
      </c>
      <c r="H1194" s="3" t="s">
        <v>4004</v>
      </c>
      <c r="I1194" s="3" t="s">
        <v>4016</v>
      </c>
      <c r="J1194" s="3" t="s">
        <v>4017</v>
      </c>
      <c r="K1194" s="3" t="s">
        <v>34</v>
      </c>
      <c r="L1194" s="8" t="s">
        <v>9813</v>
      </c>
      <c r="M1194" s="5"/>
      <c r="N1194" s="13" t="s">
        <v>1043</v>
      </c>
      <c r="O1194" s="5">
        <v>44025</v>
      </c>
      <c r="P1194" s="8">
        <v>1</v>
      </c>
      <c r="Q1194" s="9">
        <v>1</v>
      </c>
      <c r="R1194" s="9" t="str">
        <f>IFERROR(VLOOKUP(Tabla2[[#This Row],[CONTRATISTA PRNCIPAL]],Hoja1!$L$5:$M$9,2,FALSE),"CJV")</f>
        <v>CJV</v>
      </c>
      <c r="S1194" s="9" t="str">
        <f>IF(Tabla2[[#This Row],[EMPRESA]]=Tabla2[[#This Row],[CONTRATISTA PRNCIPAL]],"Principal","Secundaria")</f>
        <v>Principal</v>
      </c>
      <c r="T1194" s="10">
        <f>IFERROR(1/COUNTIF(Tabla2[CONTRATISTA PRNCIPAL],Tabla2[[#This Row],[CONTRATISTA PRNCIPAL]]),0)</f>
        <v>1.4492753623188406E-2</v>
      </c>
      <c r="U1194" s="33">
        <f ca="1">IF(((TODAY()-Tabla2[[#This Row],[FECHA NACIMIENTO]])/365)&lt;18,"Corregir", IF(((TODAY()-Tabla2[[#This Row],[FECHA NACIMIENTO]])/365)&gt;80, "Corregir",ROUNDDOWN(((TODAY()-Tabla2[[#This Row],[FECHA NACIMIENTO]])/365),0)))</f>
        <v>35</v>
      </c>
      <c r="V119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194" s="34" t="str">
        <f ca="1">+IF(Tabla2[[#This Row],[Edad]]="Corregir","Corregir","Ok")</f>
        <v>Ok</v>
      </c>
      <c r="X1194" s="10" t="str">
        <f>+IFERROR(VLOOKUP(Tabla2[[#This Row],[DISTRITO SEGÚN DNI]],Hoja1!$A$2:$B$55,2,FALSE),"No")</f>
        <v>CALLAO</v>
      </c>
      <c r="Y1194" s="10" t="str">
        <f>IF(OR(LOWER(Tabla2[[#This Row],[GENERO]])="masculino", LOWER(Tabla2[[#This Row],[GENERO]])="femenino"),"OK","Corregir")</f>
        <v>OK</v>
      </c>
      <c r="Z1194" s="10" t="str">
        <f>+IF(Tabla2[[#This Row],[Nro. DNI / CE]]="","Corregir",IF(LEN(Tabla2[[#This Row],[Nro. DNI / CE]])&gt;=8,"OK","Corregir"))</f>
        <v>OK</v>
      </c>
      <c r="AA1194" s="10">
        <f>COUNTIF(Tabla2[APELLIDOS Y NOMBRES],Tabla2[[#This Row],[APELLIDOS Y NOMBRES]])</f>
        <v>1</v>
      </c>
      <c r="AB1194" t="str">
        <f ca="1">+IFERROR(IF(Tabla2[[#This Row],[FECHA CESE/BAJA]]="","No Aplica",IF(AND(MONTH(Tabla2[[#This Row],[FECHA CESE/BAJA]])=MONTH(TODAY()-30),YEAR(Tabla2[[#This Row],[FECHA CESE/BAJA]])=YEAR(TODAY())),MONTH(TODAY()-30)&amp;"-"&amp;YEAR(TODAY()),"Borrar")),"No aplica")</f>
        <v>No Aplica</v>
      </c>
      <c r="AC1194" t="str">
        <f ca="1">+IFERROR(IF(Tabla2[[#This Row],[FECHA INICIO DE LABORES EN OBRA]]="","No Aplica",IF(AND(MONTH(Tabla2[[#This Row],[FECHA INICIO DE LABORES EN OBRA]])=MONTH(TODAY()-30),YEAR(Tabla2[[#This Row],[FECHA INICIO DE LABORES EN OBRA]])=YEAR(TODAY())),MONTH(TODAY()-30)&amp;"-"&amp;YEAR(TODAY()),"No Aplica")),"No Aplica")</f>
        <v>No Aplica</v>
      </c>
    </row>
    <row r="1195" spans="1:29" x14ac:dyDescent="0.25">
      <c r="A1195" s="2" t="s">
        <v>3995</v>
      </c>
      <c r="B1195" s="3" t="s">
        <v>17</v>
      </c>
      <c r="C1195" s="3" t="s">
        <v>17</v>
      </c>
      <c r="D1195" s="3" t="s">
        <v>4018</v>
      </c>
      <c r="E1195" s="3" t="s">
        <v>4019</v>
      </c>
      <c r="F1195" s="36">
        <v>34433</v>
      </c>
      <c r="G1195" s="3">
        <v>1</v>
      </c>
      <c r="H1195" s="3" t="s">
        <v>4020</v>
      </c>
      <c r="I1195" s="3" t="s">
        <v>4005</v>
      </c>
      <c r="J1195" s="3" t="s">
        <v>4021</v>
      </c>
      <c r="K1195" s="3" t="s">
        <v>1077</v>
      </c>
      <c r="L1195" s="8" t="s">
        <v>9813</v>
      </c>
      <c r="M1195" s="5"/>
      <c r="N1195" s="13" t="s">
        <v>1043</v>
      </c>
      <c r="O1195" s="5">
        <v>44025</v>
      </c>
      <c r="P1195" s="8">
        <v>1</v>
      </c>
      <c r="Q1195" s="9">
        <v>1</v>
      </c>
      <c r="R1195" s="9" t="str">
        <f>IFERROR(VLOOKUP(Tabla2[[#This Row],[CONTRATISTA PRNCIPAL]],Hoja1!$L$5:$M$9,2,FALSE),"CJV")</f>
        <v>CJV</v>
      </c>
      <c r="S1195" s="9" t="str">
        <f>IF(Tabla2[[#This Row],[EMPRESA]]=Tabla2[[#This Row],[CONTRATISTA PRNCIPAL]],"Principal","Secundaria")</f>
        <v>Principal</v>
      </c>
      <c r="T1195" s="10">
        <f>IFERROR(1/COUNTIF(Tabla2[CONTRATISTA PRNCIPAL],Tabla2[[#This Row],[CONTRATISTA PRNCIPAL]]),0)</f>
        <v>1.4492753623188406E-2</v>
      </c>
      <c r="U1195" s="33">
        <f ca="1">IF(((TODAY()-Tabla2[[#This Row],[FECHA NACIMIENTO]])/365)&lt;18,"Corregir", IF(((TODAY()-Tabla2[[#This Row],[FECHA NACIMIENTO]])/365)&gt;80, "Corregir",ROUNDDOWN(((TODAY()-Tabla2[[#This Row],[FECHA NACIMIENTO]])/365),0)))</f>
        <v>29</v>
      </c>
      <c r="V119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195" s="34" t="str">
        <f ca="1">+IF(Tabla2[[#This Row],[Edad]]="Corregir","Corregir","Ok")</f>
        <v>Ok</v>
      </c>
      <c r="X1195" s="10" t="str">
        <f>+IFERROR(VLOOKUP(Tabla2[[#This Row],[DISTRITO SEGÚN DNI]],Hoja1!$A$2:$B$55,2,FALSE),"No")</f>
        <v>No</v>
      </c>
      <c r="Y1195" s="10" t="str">
        <f>IF(OR(LOWER(Tabla2[[#This Row],[GENERO]])="masculino", LOWER(Tabla2[[#This Row],[GENERO]])="femenino"),"OK","Corregir")</f>
        <v>OK</v>
      </c>
      <c r="Z1195" s="10" t="str">
        <f>+IF(Tabla2[[#This Row],[Nro. DNI / CE]]="","Corregir",IF(LEN(Tabla2[[#This Row],[Nro. DNI / CE]])&gt;=8,"OK","Corregir"))</f>
        <v>OK</v>
      </c>
      <c r="AA1195" s="10">
        <f>COUNTIF(Tabla2[APELLIDOS Y NOMBRES],Tabla2[[#This Row],[APELLIDOS Y NOMBRES]])</f>
        <v>1</v>
      </c>
      <c r="AB1195" t="str">
        <f ca="1">+IFERROR(IF(Tabla2[[#This Row],[FECHA CESE/BAJA]]="","No Aplica",IF(AND(MONTH(Tabla2[[#This Row],[FECHA CESE/BAJA]])=MONTH(TODAY()-30),YEAR(Tabla2[[#This Row],[FECHA CESE/BAJA]])=YEAR(TODAY())),MONTH(TODAY()-30)&amp;"-"&amp;YEAR(TODAY()),"Borrar")),"No aplica")</f>
        <v>No Aplica</v>
      </c>
      <c r="AC1195" t="str">
        <f ca="1">+IFERROR(IF(Tabla2[[#This Row],[FECHA INICIO DE LABORES EN OBRA]]="","No Aplica",IF(AND(MONTH(Tabla2[[#This Row],[FECHA INICIO DE LABORES EN OBRA]])=MONTH(TODAY()-30),YEAR(Tabla2[[#This Row],[FECHA INICIO DE LABORES EN OBRA]])=YEAR(TODAY())),MONTH(TODAY()-30)&amp;"-"&amp;YEAR(TODAY()),"No Aplica")),"No Aplica")</f>
        <v>No Aplica</v>
      </c>
    </row>
    <row r="1196" spans="1:29" x14ac:dyDescent="0.25">
      <c r="A1196" s="2" t="s">
        <v>3995</v>
      </c>
      <c r="B1196" s="3" t="s">
        <v>17</v>
      </c>
      <c r="C1196" s="3" t="s">
        <v>17</v>
      </c>
      <c r="D1196" s="3">
        <v>47091225</v>
      </c>
      <c r="E1196" s="3" t="s">
        <v>4022</v>
      </c>
      <c r="F1196" s="36">
        <v>33346</v>
      </c>
      <c r="G1196" s="3">
        <v>1</v>
      </c>
      <c r="H1196" s="3" t="s">
        <v>4011</v>
      </c>
      <c r="I1196" s="3" t="s">
        <v>4023</v>
      </c>
      <c r="J1196" s="3" t="s">
        <v>4024</v>
      </c>
      <c r="K1196" s="3" t="s">
        <v>1063</v>
      </c>
      <c r="L1196" s="8" t="s">
        <v>9813</v>
      </c>
      <c r="M1196" s="5"/>
      <c r="N1196" s="13" t="s">
        <v>1043</v>
      </c>
      <c r="O1196" s="5">
        <v>44125</v>
      </c>
      <c r="P1196" s="8">
        <v>1</v>
      </c>
      <c r="Q1196" s="9">
        <v>1</v>
      </c>
      <c r="R1196" s="9" t="str">
        <f>IFERROR(VLOOKUP(Tabla2[[#This Row],[CONTRATISTA PRNCIPAL]],Hoja1!$L$5:$M$9,2,FALSE),"CJV")</f>
        <v>CJV</v>
      </c>
      <c r="S1196" s="9" t="str">
        <f>IF(Tabla2[[#This Row],[EMPRESA]]=Tabla2[[#This Row],[CONTRATISTA PRNCIPAL]],"Principal","Secundaria")</f>
        <v>Principal</v>
      </c>
      <c r="T1196" s="10">
        <f>IFERROR(1/COUNTIF(Tabla2[CONTRATISTA PRNCIPAL],Tabla2[[#This Row],[CONTRATISTA PRNCIPAL]]),0)</f>
        <v>1.4492753623188406E-2</v>
      </c>
      <c r="U1196" s="33">
        <f ca="1">IF(((TODAY()-Tabla2[[#This Row],[FECHA NACIMIENTO]])/365)&lt;18,"Corregir", IF(((TODAY()-Tabla2[[#This Row],[FECHA NACIMIENTO]])/365)&gt;80, "Corregir",ROUNDDOWN(((TODAY()-Tabla2[[#This Row],[FECHA NACIMIENTO]])/365),0)))</f>
        <v>32</v>
      </c>
      <c r="V119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196" s="34" t="str">
        <f ca="1">+IF(Tabla2[[#This Row],[Edad]]="Corregir","Corregir","Ok")</f>
        <v>Ok</v>
      </c>
      <c r="X1196" s="10" t="str">
        <f>+IFERROR(VLOOKUP(Tabla2[[#This Row],[DISTRITO SEGÚN DNI]],Hoja1!$A$2:$B$55,2,FALSE),"No")</f>
        <v>No</v>
      </c>
      <c r="Y1196" s="10" t="str">
        <f>IF(OR(LOWER(Tabla2[[#This Row],[GENERO]])="masculino", LOWER(Tabla2[[#This Row],[GENERO]])="femenino"),"OK","Corregir")</f>
        <v>OK</v>
      </c>
      <c r="Z1196" s="10" t="str">
        <f>+IF(Tabla2[[#This Row],[Nro. DNI / CE]]="","Corregir",IF(LEN(Tabla2[[#This Row],[Nro. DNI / CE]])&gt;=8,"OK","Corregir"))</f>
        <v>OK</v>
      </c>
      <c r="AA1196" s="10">
        <f>COUNTIF(Tabla2[APELLIDOS Y NOMBRES],Tabla2[[#This Row],[APELLIDOS Y NOMBRES]])</f>
        <v>1</v>
      </c>
      <c r="AB1196" t="str">
        <f ca="1">+IFERROR(IF(Tabla2[[#This Row],[FECHA CESE/BAJA]]="","No Aplica",IF(AND(MONTH(Tabla2[[#This Row],[FECHA CESE/BAJA]])=MONTH(TODAY()-30),YEAR(Tabla2[[#This Row],[FECHA CESE/BAJA]])=YEAR(TODAY())),MONTH(TODAY()-30)&amp;"-"&amp;YEAR(TODAY()),"Borrar")),"No aplica")</f>
        <v>No Aplica</v>
      </c>
      <c r="AC1196" t="str">
        <f ca="1">+IFERROR(IF(Tabla2[[#This Row],[FECHA INICIO DE LABORES EN OBRA]]="","No Aplica",IF(AND(MONTH(Tabla2[[#This Row],[FECHA INICIO DE LABORES EN OBRA]])=MONTH(TODAY()-30),YEAR(Tabla2[[#This Row],[FECHA INICIO DE LABORES EN OBRA]])=YEAR(TODAY())),MONTH(TODAY()-30)&amp;"-"&amp;YEAR(TODAY()),"No Aplica")),"No Aplica")</f>
        <v>No Aplica</v>
      </c>
    </row>
    <row r="1197" spans="1:29" x14ac:dyDescent="0.25">
      <c r="A1197" s="2" t="s">
        <v>3995</v>
      </c>
      <c r="B1197" s="3" t="s">
        <v>17</v>
      </c>
      <c r="C1197" s="3" t="s">
        <v>17</v>
      </c>
      <c r="D1197" s="3" t="s">
        <v>4025</v>
      </c>
      <c r="E1197" s="3" t="s">
        <v>4026</v>
      </c>
      <c r="F1197" s="36">
        <v>35447</v>
      </c>
      <c r="G1197" s="3">
        <v>1</v>
      </c>
      <c r="H1197" s="3" t="s">
        <v>4027</v>
      </c>
      <c r="I1197" s="3" t="s">
        <v>4016</v>
      </c>
      <c r="J1197" s="3" t="s">
        <v>4028</v>
      </c>
      <c r="K1197" s="3" t="s">
        <v>1063</v>
      </c>
      <c r="L1197" s="8" t="s">
        <v>9813</v>
      </c>
      <c r="M1197" s="5"/>
      <c r="N1197" s="13" t="s">
        <v>1043</v>
      </c>
      <c r="O1197" s="5">
        <v>44280</v>
      </c>
      <c r="P1197" s="8">
        <v>1</v>
      </c>
      <c r="Q1197" s="9">
        <v>1</v>
      </c>
      <c r="R1197" s="9" t="str">
        <f>IFERROR(VLOOKUP(Tabla2[[#This Row],[CONTRATISTA PRNCIPAL]],Hoja1!$L$5:$M$9,2,FALSE),"CJV")</f>
        <v>CJV</v>
      </c>
      <c r="S1197" s="9" t="str">
        <f>IF(Tabla2[[#This Row],[EMPRESA]]=Tabla2[[#This Row],[CONTRATISTA PRNCIPAL]],"Principal","Secundaria")</f>
        <v>Principal</v>
      </c>
      <c r="T1197" s="10">
        <f>IFERROR(1/COUNTIF(Tabla2[CONTRATISTA PRNCIPAL],Tabla2[[#This Row],[CONTRATISTA PRNCIPAL]]),0)</f>
        <v>1.4492753623188406E-2</v>
      </c>
      <c r="U1197" s="33">
        <f ca="1">IF(((TODAY()-Tabla2[[#This Row],[FECHA NACIMIENTO]])/365)&lt;18,"Corregir", IF(((TODAY()-Tabla2[[#This Row],[FECHA NACIMIENTO]])/365)&gt;80, "Corregir",ROUNDDOWN(((TODAY()-Tabla2[[#This Row],[FECHA NACIMIENTO]])/365),0)))</f>
        <v>26</v>
      </c>
      <c r="V119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197" s="34" t="str">
        <f ca="1">+IF(Tabla2[[#This Row],[Edad]]="Corregir","Corregir","Ok")</f>
        <v>Ok</v>
      </c>
      <c r="X1197" s="10" t="str">
        <f>+IFERROR(VLOOKUP(Tabla2[[#This Row],[DISTRITO SEGÚN DNI]],Hoja1!$A$2:$B$55,2,FALSE),"No")</f>
        <v>No</v>
      </c>
      <c r="Y1197" s="10" t="str">
        <f>IF(OR(LOWER(Tabla2[[#This Row],[GENERO]])="masculino", LOWER(Tabla2[[#This Row],[GENERO]])="femenino"),"OK","Corregir")</f>
        <v>OK</v>
      </c>
      <c r="Z1197" s="10" t="str">
        <f>+IF(Tabla2[[#This Row],[Nro. DNI / CE]]="","Corregir",IF(LEN(Tabla2[[#This Row],[Nro. DNI / CE]])&gt;=8,"OK","Corregir"))</f>
        <v>OK</v>
      </c>
      <c r="AA1197" s="10">
        <f>COUNTIF(Tabla2[APELLIDOS Y NOMBRES],Tabla2[[#This Row],[APELLIDOS Y NOMBRES]])</f>
        <v>1</v>
      </c>
      <c r="AB1197" t="str">
        <f ca="1">+IFERROR(IF(Tabla2[[#This Row],[FECHA CESE/BAJA]]="","No Aplica",IF(AND(MONTH(Tabla2[[#This Row],[FECHA CESE/BAJA]])=MONTH(TODAY()-30),YEAR(Tabla2[[#This Row],[FECHA CESE/BAJA]])=YEAR(TODAY())),MONTH(TODAY()-30)&amp;"-"&amp;YEAR(TODAY()),"Borrar")),"No aplica")</f>
        <v>No Aplica</v>
      </c>
      <c r="AC1197" t="str">
        <f ca="1">+IFERROR(IF(Tabla2[[#This Row],[FECHA INICIO DE LABORES EN OBRA]]="","No Aplica",IF(AND(MONTH(Tabla2[[#This Row],[FECHA INICIO DE LABORES EN OBRA]])=MONTH(TODAY()-30),YEAR(Tabla2[[#This Row],[FECHA INICIO DE LABORES EN OBRA]])=YEAR(TODAY())),MONTH(TODAY()-30)&amp;"-"&amp;YEAR(TODAY()),"No Aplica")),"No Aplica")</f>
        <v>No Aplica</v>
      </c>
    </row>
    <row r="1198" spans="1:29" x14ac:dyDescent="0.25">
      <c r="A1198" s="2" t="s">
        <v>3995</v>
      </c>
      <c r="B1198" s="3" t="s">
        <v>17</v>
      </c>
      <c r="C1198" s="3" t="s">
        <v>17</v>
      </c>
      <c r="D1198" s="3" t="s">
        <v>135</v>
      </c>
      <c r="E1198" s="3" t="s">
        <v>136</v>
      </c>
      <c r="F1198" s="36">
        <v>34563</v>
      </c>
      <c r="G1198" s="3">
        <v>1</v>
      </c>
      <c r="H1198" s="3" t="s">
        <v>4004</v>
      </c>
      <c r="I1198" s="3" t="s">
        <v>4029</v>
      </c>
      <c r="J1198" s="3" t="s">
        <v>4030</v>
      </c>
      <c r="K1198" s="3" t="s">
        <v>93</v>
      </c>
      <c r="L1198" s="8" t="s">
        <v>9813</v>
      </c>
      <c r="M1198" s="5"/>
      <c r="N1198" s="13" t="s">
        <v>1043</v>
      </c>
      <c r="O1198" s="5">
        <v>44289</v>
      </c>
      <c r="P1198" s="8">
        <v>1</v>
      </c>
      <c r="Q1198" s="9">
        <v>1</v>
      </c>
      <c r="R1198" s="9" t="str">
        <f>IFERROR(VLOOKUP(Tabla2[[#This Row],[CONTRATISTA PRNCIPAL]],Hoja1!$L$5:$M$9,2,FALSE),"CJV")</f>
        <v>CJV</v>
      </c>
      <c r="S1198" s="9" t="str">
        <f>IF(Tabla2[[#This Row],[EMPRESA]]=Tabla2[[#This Row],[CONTRATISTA PRNCIPAL]],"Principal","Secundaria")</f>
        <v>Principal</v>
      </c>
      <c r="T1198" s="10">
        <f>IFERROR(1/COUNTIF(Tabla2[CONTRATISTA PRNCIPAL],Tabla2[[#This Row],[CONTRATISTA PRNCIPAL]]),0)</f>
        <v>1.4492753623188406E-2</v>
      </c>
      <c r="U1198" s="33">
        <f ca="1">IF(((TODAY()-Tabla2[[#This Row],[FECHA NACIMIENTO]])/365)&lt;18,"Corregir", IF(((TODAY()-Tabla2[[#This Row],[FECHA NACIMIENTO]])/365)&gt;80, "Corregir",ROUNDDOWN(((TODAY()-Tabla2[[#This Row],[FECHA NACIMIENTO]])/365),0)))</f>
        <v>29</v>
      </c>
      <c r="V119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198" s="34" t="str">
        <f ca="1">+IF(Tabla2[[#This Row],[Edad]]="Corregir","Corregir","Ok")</f>
        <v>Ok</v>
      </c>
      <c r="X1198" s="10" t="str">
        <f>+IFERROR(VLOOKUP(Tabla2[[#This Row],[DISTRITO SEGÚN DNI]],Hoja1!$A$2:$B$55,2,FALSE),"No")</f>
        <v>ATE</v>
      </c>
      <c r="Y1198" s="10" t="str">
        <f>IF(OR(LOWER(Tabla2[[#This Row],[GENERO]])="masculino", LOWER(Tabla2[[#This Row],[GENERO]])="femenino"),"OK","Corregir")</f>
        <v>OK</v>
      </c>
      <c r="Z1198" s="10" t="str">
        <f>+IF(Tabla2[[#This Row],[Nro. DNI / CE]]="","Corregir",IF(LEN(Tabla2[[#This Row],[Nro. DNI / CE]])&gt;=8,"OK","Corregir"))</f>
        <v>OK</v>
      </c>
      <c r="AA1198" s="10">
        <f>COUNTIF(Tabla2[APELLIDOS Y NOMBRES],Tabla2[[#This Row],[APELLIDOS Y NOMBRES]])</f>
        <v>1</v>
      </c>
      <c r="AB1198" t="str">
        <f ca="1">+IFERROR(IF(Tabla2[[#This Row],[FECHA CESE/BAJA]]="","No Aplica",IF(AND(MONTH(Tabla2[[#This Row],[FECHA CESE/BAJA]])=MONTH(TODAY()-30),YEAR(Tabla2[[#This Row],[FECHA CESE/BAJA]])=YEAR(TODAY())),MONTH(TODAY()-30)&amp;"-"&amp;YEAR(TODAY()),"Borrar")),"No aplica")</f>
        <v>No Aplica</v>
      </c>
      <c r="AC1198" t="str">
        <f ca="1">+IFERROR(IF(Tabla2[[#This Row],[FECHA INICIO DE LABORES EN OBRA]]="","No Aplica",IF(AND(MONTH(Tabla2[[#This Row],[FECHA INICIO DE LABORES EN OBRA]])=MONTH(TODAY()-30),YEAR(Tabla2[[#This Row],[FECHA INICIO DE LABORES EN OBRA]])=YEAR(TODAY())),MONTH(TODAY()-30)&amp;"-"&amp;YEAR(TODAY()),"No Aplica")),"No Aplica")</f>
        <v>No Aplica</v>
      </c>
    </row>
    <row r="1199" spans="1:29" x14ac:dyDescent="0.25">
      <c r="A1199" s="2" t="s">
        <v>3995</v>
      </c>
      <c r="B1199" s="3" t="s">
        <v>17</v>
      </c>
      <c r="C1199" s="3" t="s">
        <v>17</v>
      </c>
      <c r="D1199" s="3" t="s">
        <v>4031</v>
      </c>
      <c r="E1199" s="3" t="s">
        <v>4032</v>
      </c>
      <c r="F1199" s="36">
        <v>31605</v>
      </c>
      <c r="G1199" s="3">
        <v>1</v>
      </c>
      <c r="H1199" s="3" t="s">
        <v>1478</v>
      </c>
      <c r="I1199" s="3" t="s">
        <v>4023</v>
      </c>
      <c r="J1199" s="3" t="s">
        <v>4033</v>
      </c>
      <c r="K1199" s="3" t="s">
        <v>1063</v>
      </c>
      <c r="L1199" s="8" t="s">
        <v>9813</v>
      </c>
      <c r="M1199" s="5"/>
      <c r="N1199" s="13" t="s">
        <v>1043</v>
      </c>
      <c r="O1199" s="5">
        <v>44289</v>
      </c>
      <c r="P1199" s="8">
        <v>1</v>
      </c>
      <c r="Q1199" s="9">
        <v>1</v>
      </c>
      <c r="R1199" s="9" t="str">
        <f>IFERROR(VLOOKUP(Tabla2[[#This Row],[CONTRATISTA PRNCIPAL]],Hoja1!$L$5:$M$9,2,FALSE),"CJV")</f>
        <v>CJV</v>
      </c>
      <c r="S1199" s="9" t="str">
        <f>IF(Tabla2[[#This Row],[EMPRESA]]=Tabla2[[#This Row],[CONTRATISTA PRNCIPAL]],"Principal","Secundaria")</f>
        <v>Principal</v>
      </c>
      <c r="T1199" s="10">
        <f>IFERROR(1/COUNTIF(Tabla2[CONTRATISTA PRNCIPAL],Tabla2[[#This Row],[CONTRATISTA PRNCIPAL]]),0)</f>
        <v>1.4492753623188406E-2</v>
      </c>
      <c r="U1199" s="33">
        <f ca="1">IF(((TODAY()-Tabla2[[#This Row],[FECHA NACIMIENTO]])/365)&lt;18,"Corregir", IF(((TODAY()-Tabla2[[#This Row],[FECHA NACIMIENTO]])/365)&gt;80, "Corregir",ROUNDDOWN(((TODAY()-Tabla2[[#This Row],[FECHA NACIMIENTO]])/365),0)))</f>
        <v>37</v>
      </c>
      <c r="V119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199" s="34" t="str">
        <f ca="1">+IF(Tabla2[[#This Row],[Edad]]="Corregir","Corregir","Ok")</f>
        <v>Ok</v>
      </c>
      <c r="X1199" s="10" t="str">
        <f>+IFERROR(VLOOKUP(Tabla2[[#This Row],[DISTRITO SEGÚN DNI]],Hoja1!$A$2:$B$55,2,FALSE),"No")</f>
        <v>No</v>
      </c>
      <c r="Y1199" s="10" t="str">
        <f>IF(OR(LOWER(Tabla2[[#This Row],[GENERO]])="masculino", LOWER(Tabla2[[#This Row],[GENERO]])="femenino"),"OK","Corregir")</f>
        <v>OK</v>
      </c>
      <c r="Z1199" s="10" t="str">
        <f>+IF(Tabla2[[#This Row],[Nro. DNI / CE]]="","Corregir",IF(LEN(Tabla2[[#This Row],[Nro. DNI / CE]])&gt;=8,"OK","Corregir"))</f>
        <v>OK</v>
      </c>
      <c r="AA1199" s="10">
        <f>COUNTIF(Tabla2[APELLIDOS Y NOMBRES],Tabla2[[#This Row],[APELLIDOS Y NOMBRES]])</f>
        <v>1</v>
      </c>
      <c r="AB1199" t="str">
        <f ca="1">+IFERROR(IF(Tabla2[[#This Row],[FECHA CESE/BAJA]]="","No Aplica",IF(AND(MONTH(Tabla2[[#This Row],[FECHA CESE/BAJA]])=MONTH(TODAY()-30),YEAR(Tabla2[[#This Row],[FECHA CESE/BAJA]])=YEAR(TODAY())),MONTH(TODAY()-30)&amp;"-"&amp;YEAR(TODAY()),"Borrar")),"No aplica")</f>
        <v>No Aplica</v>
      </c>
      <c r="AC1199" t="str">
        <f ca="1">+IFERROR(IF(Tabla2[[#This Row],[FECHA INICIO DE LABORES EN OBRA]]="","No Aplica",IF(AND(MONTH(Tabla2[[#This Row],[FECHA INICIO DE LABORES EN OBRA]])=MONTH(TODAY()-30),YEAR(Tabla2[[#This Row],[FECHA INICIO DE LABORES EN OBRA]])=YEAR(TODAY())),MONTH(TODAY()-30)&amp;"-"&amp;YEAR(TODAY()),"No Aplica")),"No Aplica")</f>
        <v>No Aplica</v>
      </c>
    </row>
    <row r="1200" spans="1:29" x14ac:dyDescent="0.25">
      <c r="A1200" s="2" t="s">
        <v>3995</v>
      </c>
      <c r="B1200" s="3" t="s">
        <v>17</v>
      </c>
      <c r="C1200" s="3" t="s">
        <v>17</v>
      </c>
      <c r="D1200" s="3" t="s">
        <v>4034</v>
      </c>
      <c r="E1200" s="3" t="s">
        <v>4035</v>
      </c>
      <c r="F1200" s="36">
        <v>32804</v>
      </c>
      <c r="G1200" s="3">
        <v>1</v>
      </c>
      <c r="H1200" s="3" t="s">
        <v>1478</v>
      </c>
      <c r="I1200" s="3" t="s">
        <v>4036</v>
      </c>
      <c r="J1200" s="3" t="s">
        <v>4037</v>
      </c>
      <c r="K1200" s="3" t="s">
        <v>1139</v>
      </c>
      <c r="L1200" s="8" t="s">
        <v>9813</v>
      </c>
      <c r="M1200" s="5"/>
      <c r="N1200" s="13" t="s">
        <v>1043</v>
      </c>
      <c r="O1200" s="5">
        <v>44291</v>
      </c>
      <c r="P1200" s="8">
        <v>1</v>
      </c>
      <c r="Q1200" s="9">
        <v>1</v>
      </c>
      <c r="R1200" s="9" t="str">
        <f>IFERROR(VLOOKUP(Tabla2[[#This Row],[CONTRATISTA PRNCIPAL]],Hoja1!$L$5:$M$9,2,FALSE),"CJV")</f>
        <v>CJV</v>
      </c>
      <c r="S1200" s="9" t="str">
        <f>IF(Tabla2[[#This Row],[EMPRESA]]=Tabla2[[#This Row],[CONTRATISTA PRNCIPAL]],"Principal","Secundaria")</f>
        <v>Principal</v>
      </c>
      <c r="T1200" s="10">
        <f>IFERROR(1/COUNTIF(Tabla2[CONTRATISTA PRNCIPAL],Tabla2[[#This Row],[CONTRATISTA PRNCIPAL]]),0)</f>
        <v>1.4492753623188406E-2</v>
      </c>
      <c r="U1200" s="33">
        <f ca="1">IF(((TODAY()-Tabla2[[#This Row],[FECHA NACIMIENTO]])/365)&lt;18,"Corregir", IF(((TODAY()-Tabla2[[#This Row],[FECHA NACIMIENTO]])/365)&gt;80, "Corregir",ROUNDDOWN(((TODAY()-Tabla2[[#This Row],[FECHA NACIMIENTO]])/365),0)))</f>
        <v>33</v>
      </c>
      <c r="V120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200" s="34" t="str">
        <f ca="1">+IF(Tabla2[[#This Row],[Edad]]="Corregir","Corregir","Ok")</f>
        <v>Ok</v>
      </c>
      <c r="X1200" s="10" t="str">
        <f>+IFERROR(VLOOKUP(Tabla2[[#This Row],[DISTRITO SEGÚN DNI]],Hoja1!$A$2:$B$55,2,FALSE),"No")</f>
        <v>No</v>
      </c>
      <c r="Y1200" s="10" t="str">
        <f>IF(OR(LOWER(Tabla2[[#This Row],[GENERO]])="masculino", LOWER(Tabla2[[#This Row],[GENERO]])="femenino"),"OK","Corregir")</f>
        <v>OK</v>
      </c>
      <c r="Z1200" s="10" t="str">
        <f>+IF(Tabla2[[#This Row],[Nro. DNI / CE]]="","Corregir",IF(LEN(Tabla2[[#This Row],[Nro. DNI / CE]])&gt;=8,"OK","Corregir"))</f>
        <v>OK</v>
      </c>
      <c r="AA1200" s="10">
        <f>COUNTIF(Tabla2[APELLIDOS Y NOMBRES],Tabla2[[#This Row],[APELLIDOS Y NOMBRES]])</f>
        <v>1</v>
      </c>
      <c r="AB1200" t="str">
        <f ca="1">+IFERROR(IF(Tabla2[[#This Row],[FECHA CESE/BAJA]]="","No Aplica",IF(AND(MONTH(Tabla2[[#This Row],[FECHA CESE/BAJA]])=MONTH(TODAY()-30),YEAR(Tabla2[[#This Row],[FECHA CESE/BAJA]])=YEAR(TODAY())),MONTH(TODAY()-30)&amp;"-"&amp;YEAR(TODAY()),"Borrar")),"No aplica")</f>
        <v>No Aplica</v>
      </c>
      <c r="AC1200" t="str">
        <f ca="1">+IFERROR(IF(Tabla2[[#This Row],[FECHA INICIO DE LABORES EN OBRA]]="","No Aplica",IF(AND(MONTH(Tabla2[[#This Row],[FECHA INICIO DE LABORES EN OBRA]])=MONTH(TODAY()-30),YEAR(Tabla2[[#This Row],[FECHA INICIO DE LABORES EN OBRA]])=YEAR(TODAY())),MONTH(TODAY()-30)&amp;"-"&amp;YEAR(TODAY()),"No Aplica")),"No Aplica")</f>
        <v>No Aplica</v>
      </c>
    </row>
    <row r="1201" spans="1:29" x14ac:dyDescent="0.25">
      <c r="A1201" s="2" t="s">
        <v>3995</v>
      </c>
      <c r="B1201" s="3" t="s">
        <v>17</v>
      </c>
      <c r="C1201" s="3" t="s">
        <v>17</v>
      </c>
      <c r="D1201" s="3" t="s">
        <v>4038</v>
      </c>
      <c r="E1201" s="3" t="s">
        <v>4039</v>
      </c>
      <c r="F1201" s="36">
        <v>31279</v>
      </c>
      <c r="G1201" s="3">
        <v>1</v>
      </c>
      <c r="H1201" s="3" t="s">
        <v>1478</v>
      </c>
      <c r="I1201" s="3" t="s">
        <v>4040</v>
      </c>
      <c r="J1201" s="3" t="s">
        <v>4041</v>
      </c>
      <c r="K1201" s="3" t="s">
        <v>1139</v>
      </c>
      <c r="L1201" s="8" t="s">
        <v>9813</v>
      </c>
      <c r="M1201" s="5"/>
      <c r="N1201" s="13" t="s">
        <v>1043</v>
      </c>
      <c r="O1201" s="5">
        <v>44298</v>
      </c>
      <c r="P1201" s="8">
        <v>1</v>
      </c>
      <c r="Q1201" s="9">
        <v>1</v>
      </c>
      <c r="R1201" s="9" t="str">
        <f>IFERROR(VLOOKUP(Tabla2[[#This Row],[CONTRATISTA PRNCIPAL]],Hoja1!$L$5:$M$9,2,FALSE),"CJV")</f>
        <v>CJV</v>
      </c>
      <c r="S1201" s="9" t="str">
        <f>IF(Tabla2[[#This Row],[EMPRESA]]=Tabla2[[#This Row],[CONTRATISTA PRNCIPAL]],"Principal","Secundaria")</f>
        <v>Principal</v>
      </c>
      <c r="T1201" s="10">
        <f>IFERROR(1/COUNTIF(Tabla2[CONTRATISTA PRNCIPAL],Tabla2[[#This Row],[CONTRATISTA PRNCIPAL]]),0)</f>
        <v>1.4492753623188406E-2</v>
      </c>
      <c r="U1201" s="33">
        <f ca="1">IF(((TODAY()-Tabla2[[#This Row],[FECHA NACIMIENTO]])/365)&lt;18,"Corregir", IF(((TODAY()-Tabla2[[#This Row],[FECHA NACIMIENTO]])/365)&gt;80, "Corregir",ROUNDDOWN(((TODAY()-Tabla2[[#This Row],[FECHA NACIMIENTO]])/365),0)))</f>
        <v>38</v>
      </c>
      <c r="V120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201" s="34" t="str">
        <f ca="1">+IF(Tabla2[[#This Row],[Edad]]="Corregir","Corregir","Ok")</f>
        <v>Ok</v>
      </c>
      <c r="X1201" s="10" t="str">
        <f>+IFERROR(VLOOKUP(Tabla2[[#This Row],[DISTRITO SEGÚN DNI]],Hoja1!$A$2:$B$55,2,FALSE),"No")</f>
        <v>No</v>
      </c>
      <c r="Y1201" s="10" t="str">
        <f>IF(OR(LOWER(Tabla2[[#This Row],[GENERO]])="masculino", LOWER(Tabla2[[#This Row],[GENERO]])="femenino"),"OK","Corregir")</f>
        <v>OK</v>
      </c>
      <c r="Z1201" s="10" t="str">
        <f>+IF(Tabla2[[#This Row],[Nro. DNI / CE]]="","Corregir",IF(LEN(Tabla2[[#This Row],[Nro. DNI / CE]])&gt;=8,"OK","Corregir"))</f>
        <v>OK</v>
      </c>
      <c r="AA1201" s="10">
        <f>COUNTIF(Tabla2[APELLIDOS Y NOMBRES],Tabla2[[#This Row],[APELLIDOS Y NOMBRES]])</f>
        <v>1</v>
      </c>
      <c r="AB1201" t="str">
        <f ca="1">+IFERROR(IF(Tabla2[[#This Row],[FECHA CESE/BAJA]]="","No Aplica",IF(AND(MONTH(Tabla2[[#This Row],[FECHA CESE/BAJA]])=MONTH(TODAY()-30),YEAR(Tabla2[[#This Row],[FECHA CESE/BAJA]])=YEAR(TODAY())),MONTH(TODAY()-30)&amp;"-"&amp;YEAR(TODAY()),"Borrar")),"No aplica")</f>
        <v>No Aplica</v>
      </c>
      <c r="AC1201" t="str">
        <f ca="1">+IFERROR(IF(Tabla2[[#This Row],[FECHA INICIO DE LABORES EN OBRA]]="","No Aplica",IF(AND(MONTH(Tabla2[[#This Row],[FECHA INICIO DE LABORES EN OBRA]])=MONTH(TODAY()-30),YEAR(Tabla2[[#This Row],[FECHA INICIO DE LABORES EN OBRA]])=YEAR(TODAY())),MONTH(TODAY()-30)&amp;"-"&amp;YEAR(TODAY()),"No Aplica")),"No Aplica")</f>
        <v>No Aplica</v>
      </c>
    </row>
    <row r="1202" spans="1:29" x14ac:dyDescent="0.25">
      <c r="A1202" s="2" t="s">
        <v>3995</v>
      </c>
      <c r="B1202" s="3" t="s">
        <v>17</v>
      </c>
      <c r="C1202" s="3" t="s">
        <v>17</v>
      </c>
      <c r="D1202" s="3" t="s">
        <v>137</v>
      </c>
      <c r="E1202" s="3" t="s">
        <v>138</v>
      </c>
      <c r="F1202" s="36">
        <v>29875</v>
      </c>
      <c r="G1202" s="3">
        <v>1</v>
      </c>
      <c r="H1202" s="3" t="s">
        <v>3998</v>
      </c>
      <c r="I1202" s="3" t="s">
        <v>4042</v>
      </c>
      <c r="J1202" s="3" t="s">
        <v>4043</v>
      </c>
      <c r="K1202" s="3" t="s">
        <v>32</v>
      </c>
      <c r="L1202" s="8" t="s">
        <v>9818</v>
      </c>
      <c r="M1202" s="5"/>
      <c r="N1202" s="13" t="s">
        <v>1043</v>
      </c>
      <c r="O1202" s="5">
        <v>44313</v>
      </c>
      <c r="P1202" s="8">
        <v>1</v>
      </c>
      <c r="Q1202" s="9">
        <v>1</v>
      </c>
      <c r="R1202" s="9" t="str">
        <f>IFERROR(VLOOKUP(Tabla2[[#This Row],[CONTRATISTA PRNCIPAL]],Hoja1!$L$5:$M$9,2,FALSE),"CJV")</f>
        <v>CJV</v>
      </c>
      <c r="S1202" s="9" t="str">
        <f>IF(Tabla2[[#This Row],[EMPRESA]]=Tabla2[[#This Row],[CONTRATISTA PRNCIPAL]],"Principal","Secundaria")</f>
        <v>Principal</v>
      </c>
      <c r="T1202" s="10">
        <f>IFERROR(1/COUNTIF(Tabla2[CONTRATISTA PRNCIPAL],Tabla2[[#This Row],[CONTRATISTA PRNCIPAL]]),0)</f>
        <v>1.4492753623188406E-2</v>
      </c>
      <c r="U1202" s="33">
        <f ca="1">IF(((TODAY()-Tabla2[[#This Row],[FECHA NACIMIENTO]])/365)&lt;18,"Corregir", IF(((TODAY()-Tabla2[[#This Row],[FECHA NACIMIENTO]])/365)&gt;80, "Corregir",ROUNDDOWN(((TODAY()-Tabla2[[#This Row],[FECHA NACIMIENTO]])/365),0)))</f>
        <v>41</v>
      </c>
      <c r="V120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202" s="34" t="str">
        <f ca="1">+IF(Tabla2[[#This Row],[Edad]]="Corregir","Corregir","Ok")</f>
        <v>Ok</v>
      </c>
      <c r="X1202" s="10" t="str">
        <f>+IFERROR(VLOOKUP(Tabla2[[#This Row],[DISTRITO SEGÚN DNI]],Hoja1!$A$2:$B$55,2,FALSE),"No")</f>
        <v>CALLAO</v>
      </c>
      <c r="Y1202" s="10" t="str">
        <f>IF(OR(LOWER(Tabla2[[#This Row],[GENERO]])="masculino", LOWER(Tabla2[[#This Row],[GENERO]])="femenino"),"OK","Corregir")</f>
        <v>OK</v>
      </c>
      <c r="Z1202" s="10" t="str">
        <f>+IF(Tabla2[[#This Row],[Nro. DNI / CE]]="","Corregir",IF(LEN(Tabla2[[#This Row],[Nro. DNI / CE]])&gt;=8,"OK","Corregir"))</f>
        <v>OK</v>
      </c>
      <c r="AA1202" s="10">
        <f>COUNTIF(Tabla2[APELLIDOS Y NOMBRES],Tabla2[[#This Row],[APELLIDOS Y NOMBRES]])</f>
        <v>1</v>
      </c>
      <c r="AB1202" t="str">
        <f ca="1">+IFERROR(IF(Tabla2[[#This Row],[FECHA CESE/BAJA]]="","No Aplica",IF(AND(MONTH(Tabla2[[#This Row],[FECHA CESE/BAJA]])=MONTH(TODAY()-30),YEAR(Tabla2[[#This Row],[FECHA CESE/BAJA]])=YEAR(TODAY())),MONTH(TODAY()-30)&amp;"-"&amp;YEAR(TODAY()),"Borrar")),"No aplica")</f>
        <v>No Aplica</v>
      </c>
      <c r="AC1202" t="str">
        <f ca="1">+IFERROR(IF(Tabla2[[#This Row],[FECHA INICIO DE LABORES EN OBRA]]="","No Aplica",IF(AND(MONTH(Tabla2[[#This Row],[FECHA INICIO DE LABORES EN OBRA]])=MONTH(TODAY()-30),YEAR(Tabla2[[#This Row],[FECHA INICIO DE LABORES EN OBRA]])=YEAR(TODAY())),MONTH(TODAY()-30)&amp;"-"&amp;YEAR(TODAY()),"No Aplica")),"No Aplica")</f>
        <v>No Aplica</v>
      </c>
    </row>
    <row r="1203" spans="1:29" x14ac:dyDescent="0.25">
      <c r="A1203" s="2" t="s">
        <v>3995</v>
      </c>
      <c r="B1203" s="3" t="s">
        <v>17</v>
      </c>
      <c r="C1203" s="3" t="s">
        <v>17</v>
      </c>
      <c r="D1203" s="3" t="s">
        <v>4044</v>
      </c>
      <c r="E1203" s="3" t="s">
        <v>4045</v>
      </c>
      <c r="F1203" s="36">
        <v>35321</v>
      </c>
      <c r="G1203" s="3">
        <v>1</v>
      </c>
      <c r="H1203" s="3" t="s">
        <v>4046</v>
      </c>
      <c r="I1203" s="3" t="s">
        <v>4047</v>
      </c>
      <c r="J1203" s="3" t="s">
        <v>4048</v>
      </c>
      <c r="K1203" s="3" t="s">
        <v>2438</v>
      </c>
      <c r="L1203" s="8" t="s">
        <v>9813</v>
      </c>
      <c r="M1203" s="5"/>
      <c r="N1203" s="13" t="s">
        <v>1043</v>
      </c>
      <c r="O1203" s="5">
        <v>44375</v>
      </c>
      <c r="P1203" s="8">
        <v>1</v>
      </c>
      <c r="Q1203" s="9">
        <v>1</v>
      </c>
      <c r="R1203" s="9" t="str">
        <f>IFERROR(VLOOKUP(Tabla2[[#This Row],[CONTRATISTA PRNCIPAL]],Hoja1!$L$5:$M$9,2,FALSE),"CJV")</f>
        <v>CJV</v>
      </c>
      <c r="S1203" s="9" t="str">
        <f>IF(Tabla2[[#This Row],[EMPRESA]]=Tabla2[[#This Row],[CONTRATISTA PRNCIPAL]],"Principal","Secundaria")</f>
        <v>Principal</v>
      </c>
      <c r="T1203" s="10">
        <f>IFERROR(1/COUNTIF(Tabla2[CONTRATISTA PRNCIPAL],Tabla2[[#This Row],[CONTRATISTA PRNCIPAL]]),0)</f>
        <v>1.4492753623188406E-2</v>
      </c>
      <c r="U1203" s="33">
        <f ca="1">IF(((TODAY()-Tabla2[[#This Row],[FECHA NACIMIENTO]])/365)&lt;18,"Corregir", IF(((TODAY()-Tabla2[[#This Row],[FECHA NACIMIENTO]])/365)&gt;80, "Corregir",ROUNDDOWN(((TODAY()-Tabla2[[#This Row],[FECHA NACIMIENTO]])/365),0)))</f>
        <v>27</v>
      </c>
      <c r="V120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203" s="34" t="str">
        <f ca="1">+IF(Tabla2[[#This Row],[Edad]]="Corregir","Corregir","Ok")</f>
        <v>Ok</v>
      </c>
      <c r="X1203" s="10" t="str">
        <f>+IFERROR(VLOOKUP(Tabla2[[#This Row],[DISTRITO SEGÚN DNI]],Hoja1!$A$2:$B$55,2,FALSE),"No")</f>
        <v>No</v>
      </c>
      <c r="Y1203" s="10" t="str">
        <f>IF(OR(LOWER(Tabla2[[#This Row],[GENERO]])="masculino", LOWER(Tabla2[[#This Row],[GENERO]])="femenino"),"OK","Corregir")</f>
        <v>OK</v>
      </c>
      <c r="Z1203" s="10" t="str">
        <f>+IF(Tabla2[[#This Row],[Nro. DNI / CE]]="","Corregir",IF(LEN(Tabla2[[#This Row],[Nro. DNI / CE]])&gt;=8,"OK","Corregir"))</f>
        <v>OK</v>
      </c>
      <c r="AA1203" s="10">
        <f>COUNTIF(Tabla2[APELLIDOS Y NOMBRES],Tabla2[[#This Row],[APELLIDOS Y NOMBRES]])</f>
        <v>1</v>
      </c>
      <c r="AB1203" t="str">
        <f ca="1">+IFERROR(IF(Tabla2[[#This Row],[FECHA CESE/BAJA]]="","No Aplica",IF(AND(MONTH(Tabla2[[#This Row],[FECHA CESE/BAJA]])=MONTH(TODAY()-30),YEAR(Tabla2[[#This Row],[FECHA CESE/BAJA]])=YEAR(TODAY())),MONTH(TODAY()-30)&amp;"-"&amp;YEAR(TODAY()),"Borrar")),"No aplica")</f>
        <v>No Aplica</v>
      </c>
      <c r="AC1203" t="str">
        <f ca="1">+IFERROR(IF(Tabla2[[#This Row],[FECHA INICIO DE LABORES EN OBRA]]="","No Aplica",IF(AND(MONTH(Tabla2[[#This Row],[FECHA INICIO DE LABORES EN OBRA]])=MONTH(TODAY()-30),YEAR(Tabla2[[#This Row],[FECHA INICIO DE LABORES EN OBRA]])=YEAR(TODAY())),MONTH(TODAY()-30)&amp;"-"&amp;YEAR(TODAY()),"No Aplica")),"No Aplica")</f>
        <v>No Aplica</v>
      </c>
    </row>
    <row r="1204" spans="1:29" x14ac:dyDescent="0.25">
      <c r="A1204" s="2" t="s">
        <v>3995</v>
      </c>
      <c r="B1204" s="3" t="s">
        <v>17</v>
      </c>
      <c r="C1204" s="3" t="s">
        <v>17</v>
      </c>
      <c r="D1204" s="3">
        <v>74318292</v>
      </c>
      <c r="E1204" s="3" t="s">
        <v>4049</v>
      </c>
      <c r="F1204" s="36">
        <v>35387</v>
      </c>
      <c r="G1204" s="3">
        <v>1</v>
      </c>
      <c r="H1204" s="3" t="s">
        <v>4004</v>
      </c>
      <c r="I1204" s="3" t="s">
        <v>4050</v>
      </c>
      <c r="J1204" s="3" t="s">
        <v>4051</v>
      </c>
      <c r="K1204" s="3" t="s">
        <v>1063</v>
      </c>
      <c r="L1204" s="8" t="s">
        <v>9818</v>
      </c>
      <c r="M1204" s="5"/>
      <c r="N1204" s="13" t="s">
        <v>1043</v>
      </c>
      <c r="O1204" s="5">
        <v>44378</v>
      </c>
      <c r="P1204" s="8">
        <v>1</v>
      </c>
      <c r="Q1204" s="9">
        <v>1</v>
      </c>
      <c r="R1204" s="9" t="str">
        <f>IFERROR(VLOOKUP(Tabla2[[#This Row],[CONTRATISTA PRNCIPAL]],Hoja1!$L$5:$M$9,2,FALSE),"CJV")</f>
        <v>CJV</v>
      </c>
      <c r="S1204" s="9" t="str">
        <f>IF(Tabla2[[#This Row],[EMPRESA]]=Tabla2[[#This Row],[CONTRATISTA PRNCIPAL]],"Principal","Secundaria")</f>
        <v>Principal</v>
      </c>
      <c r="T1204" s="10">
        <f>IFERROR(1/COUNTIF(Tabla2[CONTRATISTA PRNCIPAL],Tabla2[[#This Row],[CONTRATISTA PRNCIPAL]]),0)</f>
        <v>1.4492753623188406E-2</v>
      </c>
      <c r="U1204" s="33">
        <f ca="1">IF(((TODAY()-Tabla2[[#This Row],[FECHA NACIMIENTO]])/365)&lt;18,"Corregir", IF(((TODAY()-Tabla2[[#This Row],[FECHA NACIMIENTO]])/365)&gt;80, "Corregir",ROUNDDOWN(((TODAY()-Tabla2[[#This Row],[FECHA NACIMIENTO]])/365),0)))</f>
        <v>26</v>
      </c>
      <c r="V120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204" s="34" t="str">
        <f ca="1">+IF(Tabla2[[#This Row],[Edad]]="Corregir","Corregir","Ok")</f>
        <v>Ok</v>
      </c>
      <c r="X1204" s="10" t="str">
        <f>+IFERROR(VLOOKUP(Tabla2[[#This Row],[DISTRITO SEGÚN DNI]],Hoja1!$A$2:$B$55,2,FALSE),"No")</f>
        <v>No</v>
      </c>
      <c r="Y1204" s="10" t="str">
        <f>IF(OR(LOWER(Tabla2[[#This Row],[GENERO]])="masculino", LOWER(Tabla2[[#This Row],[GENERO]])="femenino"),"OK","Corregir")</f>
        <v>OK</v>
      </c>
      <c r="Z1204" s="10" t="str">
        <f>+IF(Tabla2[[#This Row],[Nro. DNI / CE]]="","Corregir",IF(LEN(Tabla2[[#This Row],[Nro. DNI / CE]])&gt;=8,"OK","Corregir"))</f>
        <v>OK</v>
      </c>
      <c r="AA1204" s="10">
        <f>COUNTIF(Tabla2[APELLIDOS Y NOMBRES],Tabla2[[#This Row],[APELLIDOS Y NOMBRES]])</f>
        <v>1</v>
      </c>
      <c r="AB1204" t="str">
        <f ca="1">+IFERROR(IF(Tabla2[[#This Row],[FECHA CESE/BAJA]]="","No Aplica",IF(AND(MONTH(Tabla2[[#This Row],[FECHA CESE/BAJA]])=MONTH(TODAY()-30),YEAR(Tabla2[[#This Row],[FECHA CESE/BAJA]])=YEAR(TODAY())),MONTH(TODAY()-30)&amp;"-"&amp;YEAR(TODAY()),"Borrar")),"No aplica")</f>
        <v>No Aplica</v>
      </c>
      <c r="AC1204" t="str">
        <f ca="1">+IFERROR(IF(Tabla2[[#This Row],[FECHA INICIO DE LABORES EN OBRA]]="","No Aplica",IF(AND(MONTH(Tabla2[[#This Row],[FECHA INICIO DE LABORES EN OBRA]])=MONTH(TODAY()-30),YEAR(Tabla2[[#This Row],[FECHA INICIO DE LABORES EN OBRA]])=YEAR(TODAY())),MONTH(TODAY()-30)&amp;"-"&amp;YEAR(TODAY()),"No Aplica")),"No Aplica")</f>
        <v>No Aplica</v>
      </c>
    </row>
    <row r="1205" spans="1:29" x14ac:dyDescent="0.25">
      <c r="A1205" s="2" t="s">
        <v>3995</v>
      </c>
      <c r="B1205" s="3" t="s">
        <v>17</v>
      </c>
      <c r="C1205" s="3" t="s">
        <v>17</v>
      </c>
      <c r="D1205" s="3">
        <v>72921129</v>
      </c>
      <c r="E1205" s="3" t="s">
        <v>4052</v>
      </c>
      <c r="F1205" s="36">
        <v>36814</v>
      </c>
      <c r="G1205" s="3">
        <v>1</v>
      </c>
      <c r="H1205" s="3" t="s">
        <v>4004</v>
      </c>
      <c r="I1205" s="3" t="s">
        <v>4053</v>
      </c>
      <c r="J1205" s="3" t="s">
        <v>4054</v>
      </c>
      <c r="K1205" s="3" t="s">
        <v>1054</v>
      </c>
      <c r="L1205" s="8" t="s">
        <v>9813</v>
      </c>
      <c r="M1205" s="5"/>
      <c r="N1205" s="13" t="s">
        <v>1043</v>
      </c>
      <c r="O1205" s="5">
        <v>44378</v>
      </c>
      <c r="P1205" s="8">
        <v>1</v>
      </c>
      <c r="Q1205" s="9">
        <v>1</v>
      </c>
      <c r="R1205" s="9" t="str">
        <f>IFERROR(VLOOKUP(Tabla2[[#This Row],[CONTRATISTA PRNCIPAL]],Hoja1!$L$5:$M$9,2,FALSE),"CJV")</f>
        <v>CJV</v>
      </c>
      <c r="S1205" s="9" t="str">
        <f>IF(Tabla2[[#This Row],[EMPRESA]]=Tabla2[[#This Row],[CONTRATISTA PRNCIPAL]],"Principal","Secundaria")</f>
        <v>Principal</v>
      </c>
      <c r="T1205" s="10">
        <f>IFERROR(1/COUNTIF(Tabla2[CONTRATISTA PRNCIPAL],Tabla2[[#This Row],[CONTRATISTA PRNCIPAL]]),0)</f>
        <v>1.4492753623188406E-2</v>
      </c>
      <c r="U1205" s="33">
        <f ca="1">IF(((TODAY()-Tabla2[[#This Row],[FECHA NACIMIENTO]])/365)&lt;18,"Corregir", IF(((TODAY()-Tabla2[[#This Row],[FECHA NACIMIENTO]])/365)&gt;80, "Corregir",ROUNDDOWN(((TODAY()-Tabla2[[#This Row],[FECHA NACIMIENTO]])/365),0)))</f>
        <v>22</v>
      </c>
      <c r="V120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1205" s="34" t="str">
        <f ca="1">+IF(Tabla2[[#This Row],[Edad]]="Corregir","Corregir","Ok")</f>
        <v>Ok</v>
      </c>
      <c r="X1205" s="10" t="str">
        <f>+IFERROR(VLOOKUP(Tabla2[[#This Row],[DISTRITO SEGÚN DNI]],Hoja1!$A$2:$B$55,2,FALSE),"No")</f>
        <v>No</v>
      </c>
      <c r="Y1205" s="10" t="str">
        <f>IF(OR(LOWER(Tabla2[[#This Row],[GENERO]])="masculino", LOWER(Tabla2[[#This Row],[GENERO]])="femenino"),"OK","Corregir")</f>
        <v>OK</v>
      </c>
      <c r="Z1205" s="10" t="str">
        <f>+IF(Tabla2[[#This Row],[Nro. DNI / CE]]="","Corregir",IF(LEN(Tabla2[[#This Row],[Nro. DNI / CE]])&gt;=8,"OK","Corregir"))</f>
        <v>OK</v>
      </c>
      <c r="AA1205" s="10">
        <f>COUNTIF(Tabla2[APELLIDOS Y NOMBRES],Tabla2[[#This Row],[APELLIDOS Y NOMBRES]])</f>
        <v>1</v>
      </c>
      <c r="AB1205" t="str">
        <f ca="1">+IFERROR(IF(Tabla2[[#This Row],[FECHA CESE/BAJA]]="","No Aplica",IF(AND(MONTH(Tabla2[[#This Row],[FECHA CESE/BAJA]])=MONTH(TODAY()-30),YEAR(Tabla2[[#This Row],[FECHA CESE/BAJA]])=YEAR(TODAY())),MONTH(TODAY()-30)&amp;"-"&amp;YEAR(TODAY()),"Borrar")),"No aplica")</f>
        <v>No Aplica</v>
      </c>
      <c r="AC1205" t="str">
        <f ca="1">+IFERROR(IF(Tabla2[[#This Row],[FECHA INICIO DE LABORES EN OBRA]]="","No Aplica",IF(AND(MONTH(Tabla2[[#This Row],[FECHA INICIO DE LABORES EN OBRA]])=MONTH(TODAY()-30),YEAR(Tabla2[[#This Row],[FECHA INICIO DE LABORES EN OBRA]])=YEAR(TODAY())),MONTH(TODAY()-30)&amp;"-"&amp;YEAR(TODAY()),"No Aplica")),"No Aplica")</f>
        <v>No Aplica</v>
      </c>
    </row>
    <row r="1206" spans="1:29" x14ac:dyDescent="0.25">
      <c r="A1206" s="2" t="s">
        <v>3995</v>
      </c>
      <c r="B1206" s="3" t="s">
        <v>17</v>
      </c>
      <c r="C1206" s="3" t="s">
        <v>17</v>
      </c>
      <c r="D1206" s="3">
        <v>71300037</v>
      </c>
      <c r="E1206" s="3" t="s">
        <v>4055</v>
      </c>
      <c r="F1206" s="36">
        <v>36330</v>
      </c>
      <c r="G1206" s="3">
        <v>1</v>
      </c>
      <c r="H1206" s="3" t="s">
        <v>4004</v>
      </c>
      <c r="I1206" s="3" t="s">
        <v>4056</v>
      </c>
      <c r="J1206" s="3" t="s">
        <v>4057</v>
      </c>
      <c r="K1206" s="3" t="s">
        <v>1164</v>
      </c>
      <c r="L1206" s="8" t="s">
        <v>9813</v>
      </c>
      <c r="M1206" s="5"/>
      <c r="N1206" s="13" t="s">
        <v>1043</v>
      </c>
      <c r="O1206" s="5">
        <v>44378</v>
      </c>
      <c r="P1206" s="8">
        <v>1</v>
      </c>
      <c r="Q1206" s="9">
        <v>1</v>
      </c>
      <c r="R1206" s="9" t="str">
        <f>IFERROR(VLOOKUP(Tabla2[[#This Row],[CONTRATISTA PRNCIPAL]],Hoja1!$L$5:$M$9,2,FALSE),"CJV")</f>
        <v>CJV</v>
      </c>
      <c r="S1206" s="9" t="str">
        <f>IF(Tabla2[[#This Row],[EMPRESA]]=Tabla2[[#This Row],[CONTRATISTA PRNCIPAL]],"Principal","Secundaria")</f>
        <v>Principal</v>
      </c>
      <c r="T1206" s="10">
        <f>IFERROR(1/COUNTIF(Tabla2[CONTRATISTA PRNCIPAL],Tabla2[[#This Row],[CONTRATISTA PRNCIPAL]]),0)</f>
        <v>1.4492753623188406E-2</v>
      </c>
      <c r="U1206" s="33">
        <f ca="1">IF(((TODAY()-Tabla2[[#This Row],[FECHA NACIMIENTO]])/365)&lt;18,"Corregir", IF(((TODAY()-Tabla2[[#This Row],[FECHA NACIMIENTO]])/365)&gt;80, "Corregir",ROUNDDOWN(((TODAY()-Tabla2[[#This Row],[FECHA NACIMIENTO]])/365),0)))</f>
        <v>24</v>
      </c>
      <c r="V120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206" s="34" t="str">
        <f ca="1">+IF(Tabla2[[#This Row],[Edad]]="Corregir","Corregir","Ok")</f>
        <v>Ok</v>
      </c>
      <c r="X1206" s="10" t="str">
        <f>+IFERROR(VLOOKUP(Tabla2[[#This Row],[DISTRITO SEGÚN DNI]],Hoja1!$A$2:$B$55,2,FALSE),"No")</f>
        <v>No</v>
      </c>
      <c r="Y1206" s="10" t="str">
        <f>IF(OR(LOWER(Tabla2[[#This Row],[GENERO]])="masculino", LOWER(Tabla2[[#This Row],[GENERO]])="femenino"),"OK","Corregir")</f>
        <v>OK</v>
      </c>
      <c r="Z1206" s="10" t="str">
        <f>+IF(Tabla2[[#This Row],[Nro. DNI / CE]]="","Corregir",IF(LEN(Tabla2[[#This Row],[Nro. DNI / CE]])&gt;=8,"OK","Corregir"))</f>
        <v>OK</v>
      </c>
      <c r="AA1206" s="10">
        <f>COUNTIF(Tabla2[APELLIDOS Y NOMBRES],Tabla2[[#This Row],[APELLIDOS Y NOMBRES]])</f>
        <v>1</v>
      </c>
      <c r="AB1206" t="str">
        <f ca="1">+IFERROR(IF(Tabla2[[#This Row],[FECHA CESE/BAJA]]="","No Aplica",IF(AND(MONTH(Tabla2[[#This Row],[FECHA CESE/BAJA]])=MONTH(TODAY()-30),YEAR(Tabla2[[#This Row],[FECHA CESE/BAJA]])=YEAR(TODAY())),MONTH(TODAY()-30)&amp;"-"&amp;YEAR(TODAY()),"Borrar")),"No aplica")</f>
        <v>No Aplica</v>
      </c>
      <c r="AC1206" t="str">
        <f ca="1">+IFERROR(IF(Tabla2[[#This Row],[FECHA INICIO DE LABORES EN OBRA]]="","No Aplica",IF(AND(MONTH(Tabla2[[#This Row],[FECHA INICIO DE LABORES EN OBRA]])=MONTH(TODAY()-30),YEAR(Tabla2[[#This Row],[FECHA INICIO DE LABORES EN OBRA]])=YEAR(TODAY())),MONTH(TODAY()-30)&amp;"-"&amp;YEAR(TODAY()),"No Aplica")),"No Aplica")</f>
        <v>No Aplica</v>
      </c>
    </row>
    <row r="1207" spans="1:29" x14ac:dyDescent="0.25">
      <c r="A1207" s="2" t="s">
        <v>3995</v>
      </c>
      <c r="B1207" s="3" t="s">
        <v>17</v>
      </c>
      <c r="C1207" s="3" t="s">
        <v>17</v>
      </c>
      <c r="D1207" s="3">
        <v>47120068</v>
      </c>
      <c r="E1207" s="3" t="s">
        <v>139</v>
      </c>
      <c r="F1207" s="36">
        <v>33654</v>
      </c>
      <c r="G1207" s="3">
        <v>1</v>
      </c>
      <c r="H1207" s="3" t="s">
        <v>4004</v>
      </c>
      <c r="I1207" s="3" t="s">
        <v>4058</v>
      </c>
      <c r="J1207" s="3" t="s">
        <v>4059</v>
      </c>
      <c r="K1207" s="3" t="s">
        <v>34</v>
      </c>
      <c r="L1207" s="8" t="s">
        <v>9813</v>
      </c>
      <c r="M1207" s="5"/>
      <c r="N1207" s="13" t="s">
        <v>1043</v>
      </c>
      <c r="O1207" s="5">
        <v>44398</v>
      </c>
      <c r="P1207" s="8">
        <v>1</v>
      </c>
      <c r="Q1207" s="9">
        <v>1</v>
      </c>
      <c r="R1207" s="9" t="str">
        <f>IFERROR(VLOOKUP(Tabla2[[#This Row],[CONTRATISTA PRNCIPAL]],Hoja1!$L$5:$M$9,2,FALSE),"CJV")</f>
        <v>CJV</v>
      </c>
      <c r="S1207" s="9" t="str">
        <f>IF(Tabla2[[#This Row],[EMPRESA]]=Tabla2[[#This Row],[CONTRATISTA PRNCIPAL]],"Principal","Secundaria")</f>
        <v>Principal</v>
      </c>
      <c r="T1207" s="10">
        <f>IFERROR(1/COUNTIF(Tabla2[CONTRATISTA PRNCIPAL],Tabla2[[#This Row],[CONTRATISTA PRNCIPAL]]),0)</f>
        <v>1.4492753623188406E-2</v>
      </c>
      <c r="U1207" s="33">
        <f ca="1">IF(((TODAY()-Tabla2[[#This Row],[FECHA NACIMIENTO]])/365)&lt;18,"Corregir", IF(((TODAY()-Tabla2[[#This Row],[FECHA NACIMIENTO]])/365)&gt;80, "Corregir",ROUNDDOWN(((TODAY()-Tabla2[[#This Row],[FECHA NACIMIENTO]])/365),0)))</f>
        <v>31</v>
      </c>
      <c r="V120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207" s="34" t="str">
        <f ca="1">+IF(Tabla2[[#This Row],[Edad]]="Corregir","Corregir","Ok")</f>
        <v>Ok</v>
      </c>
      <c r="X1207" s="10" t="str">
        <f>+IFERROR(VLOOKUP(Tabla2[[#This Row],[DISTRITO SEGÚN DNI]],Hoja1!$A$2:$B$55,2,FALSE),"No")</f>
        <v>CALLAO</v>
      </c>
      <c r="Y1207" s="10" t="str">
        <f>IF(OR(LOWER(Tabla2[[#This Row],[GENERO]])="masculino", LOWER(Tabla2[[#This Row],[GENERO]])="femenino"),"OK","Corregir")</f>
        <v>OK</v>
      </c>
      <c r="Z1207" s="10" t="str">
        <f>+IF(Tabla2[[#This Row],[Nro. DNI / CE]]="","Corregir",IF(LEN(Tabla2[[#This Row],[Nro. DNI / CE]])&gt;=8,"OK","Corregir"))</f>
        <v>OK</v>
      </c>
      <c r="AA1207" s="10">
        <f>COUNTIF(Tabla2[APELLIDOS Y NOMBRES],Tabla2[[#This Row],[APELLIDOS Y NOMBRES]])</f>
        <v>1</v>
      </c>
      <c r="AB1207" t="str">
        <f ca="1">+IFERROR(IF(Tabla2[[#This Row],[FECHA CESE/BAJA]]="","No Aplica",IF(AND(MONTH(Tabla2[[#This Row],[FECHA CESE/BAJA]])=MONTH(TODAY()-30),YEAR(Tabla2[[#This Row],[FECHA CESE/BAJA]])=YEAR(TODAY())),MONTH(TODAY()-30)&amp;"-"&amp;YEAR(TODAY()),"Borrar")),"No aplica")</f>
        <v>No Aplica</v>
      </c>
      <c r="AC1207" t="str">
        <f ca="1">+IFERROR(IF(Tabla2[[#This Row],[FECHA INICIO DE LABORES EN OBRA]]="","No Aplica",IF(AND(MONTH(Tabla2[[#This Row],[FECHA INICIO DE LABORES EN OBRA]])=MONTH(TODAY()-30),YEAR(Tabla2[[#This Row],[FECHA INICIO DE LABORES EN OBRA]])=YEAR(TODAY())),MONTH(TODAY()-30)&amp;"-"&amp;YEAR(TODAY()),"No Aplica")),"No Aplica")</f>
        <v>No Aplica</v>
      </c>
    </row>
    <row r="1208" spans="1:29" x14ac:dyDescent="0.25">
      <c r="A1208" s="2" t="s">
        <v>3995</v>
      </c>
      <c r="B1208" s="3" t="s">
        <v>17</v>
      </c>
      <c r="C1208" s="3" t="s">
        <v>17</v>
      </c>
      <c r="D1208" s="3">
        <v>48266511</v>
      </c>
      <c r="E1208" s="3" t="s">
        <v>4060</v>
      </c>
      <c r="F1208" s="36">
        <v>34430</v>
      </c>
      <c r="G1208" s="3">
        <v>1</v>
      </c>
      <c r="H1208" s="3" t="s">
        <v>4004</v>
      </c>
      <c r="I1208" s="3" t="s">
        <v>4061</v>
      </c>
      <c r="J1208" s="3" t="s">
        <v>4062</v>
      </c>
      <c r="K1208" s="3" t="s">
        <v>1054</v>
      </c>
      <c r="L1208" s="8" t="s">
        <v>9813</v>
      </c>
      <c r="M1208" s="5"/>
      <c r="N1208" s="13" t="s">
        <v>1043</v>
      </c>
      <c r="O1208" s="5">
        <v>44399</v>
      </c>
      <c r="P1208" s="8">
        <v>1</v>
      </c>
      <c r="Q1208" s="9">
        <v>1</v>
      </c>
      <c r="R1208" s="9" t="str">
        <f>IFERROR(VLOOKUP(Tabla2[[#This Row],[CONTRATISTA PRNCIPAL]],Hoja1!$L$5:$M$9,2,FALSE),"CJV")</f>
        <v>CJV</v>
      </c>
      <c r="S1208" s="9" t="str">
        <f>IF(Tabla2[[#This Row],[EMPRESA]]=Tabla2[[#This Row],[CONTRATISTA PRNCIPAL]],"Principal","Secundaria")</f>
        <v>Principal</v>
      </c>
      <c r="T1208" s="10">
        <f>IFERROR(1/COUNTIF(Tabla2[CONTRATISTA PRNCIPAL],Tabla2[[#This Row],[CONTRATISTA PRNCIPAL]]),0)</f>
        <v>1.4492753623188406E-2</v>
      </c>
      <c r="U1208" s="33">
        <f ca="1">IF(((TODAY()-Tabla2[[#This Row],[FECHA NACIMIENTO]])/365)&lt;18,"Corregir", IF(((TODAY()-Tabla2[[#This Row],[FECHA NACIMIENTO]])/365)&gt;80, "Corregir",ROUNDDOWN(((TODAY()-Tabla2[[#This Row],[FECHA NACIMIENTO]])/365),0)))</f>
        <v>29</v>
      </c>
      <c r="V120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208" s="34" t="str">
        <f ca="1">+IF(Tabla2[[#This Row],[Edad]]="Corregir","Corregir","Ok")</f>
        <v>Ok</v>
      </c>
      <c r="X1208" s="10" t="str">
        <f>+IFERROR(VLOOKUP(Tabla2[[#This Row],[DISTRITO SEGÚN DNI]],Hoja1!$A$2:$B$55,2,FALSE),"No")</f>
        <v>No</v>
      </c>
      <c r="Y1208" s="10" t="str">
        <f>IF(OR(LOWER(Tabla2[[#This Row],[GENERO]])="masculino", LOWER(Tabla2[[#This Row],[GENERO]])="femenino"),"OK","Corregir")</f>
        <v>OK</v>
      </c>
      <c r="Z1208" s="10" t="str">
        <f>+IF(Tabla2[[#This Row],[Nro. DNI / CE]]="","Corregir",IF(LEN(Tabla2[[#This Row],[Nro. DNI / CE]])&gt;=8,"OK","Corregir"))</f>
        <v>OK</v>
      </c>
      <c r="AA1208" s="10">
        <f>COUNTIF(Tabla2[APELLIDOS Y NOMBRES],Tabla2[[#This Row],[APELLIDOS Y NOMBRES]])</f>
        <v>1</v>
      </c>
      <c r="AB1208" t="str">
        <f ca="1">+IFERROR(IF(Tabla2[[#This Row],[FECHA CESE/BAJA]]="","No Aplica",IF(AND(MONTH(Tabla2[[#This Row],[FECHA CESE/BAJA]])=MONTH(TODAY()-30),YEAR(Tabla2[[#This Row],[FECHA CESE/BAJA]])=YEAR(TODAY())),MONTH(TODAY()-30)&amp;"-"&amp;YEAR(TODAY()),"Borrar")),"No aplica")</f>
        <v>No Aplica</v>
      </c>
      <c r="AC1208" t="str">
        <f ca="1">+IFERROR(IF(Tabla2[[#This Row],[FECHA INICIO DE LABORES EN OBRA]]="","No Aplica",IF(AND(MONTH(Tabla2[[#This Row],[FECHA INICIO DE LABORES EN OBRA]])=MONTH(TODAY()-30),YEAR(Tabla2[[#This Row],[FECHA INICIO DE LABORES EN OBRA]])=YEAR(TODAY())),MONTH(TODAY()-30)&amp;"-"&amp;YEAR(TODAY()),"No Aplica")),"No Aplica")</f>
        <v>No Aplica</v>
      </c>
    </row>
    <row r="1209" spans="1:29" x14ac:dyDescent="0.25">
      <c r="A1209" s="2" t="s">
        <v>3995</v>
      </c>
      <c r="B1209" s="3" t="s">
        <v>17</v>
      </c>
      <c r="C1209" s="3" t="s">
        <v>17</v>
      </c>
      <c r="D1209" s="3">
        <v>42905618</v>
      </c>
      <c r="E1209" s="3" t="s">
        <v>4063</v>
      </c>
      <c r="F1209" s="36">
        <v>31124</v>
      </c>
      <c r="G1209" s="3">
        <v>1</v>
      </c>
      <c r="H1209" s="3" t="s">
        <v>1478</v>
      </c>
      <c r="I1209" s="3" t="s">
        <v>4064</v>
      </c>
      <c r="J1209" s="3" t="s">
        <v>4065</v>
      </c>
      <c r="K1209" s="3" t="s">
        <v>2106</v>
      </c>
      <c r="L1209" s="8" t="s">
        <v>9813</v>
      </c>
      <c r="M1209" s="5"/>
      <c r="N1209" s="13" t="s">
        <v>1043</v>
      </c>
      <c r="O1209" s="5">
        <v>44399</v>
      </c>
      <c r="P1209" s="8">
        <v>1</v>
      </c>
      <c r="Q1209" s="9">
        <v>1</v>
      </c>
      <c r="R1209" s="9" t="str">
        <f>IFERROR(VLOOKUP(Tabla2[[#This Row],[CONTRATISTA PRNCIPAL]],Hoja1!$L$5:$M$9,2,FALSE),"CJV")</f>
        <v>CJV</v>
      </c>
      <c r="S1209" s="9" t="str">
        <f>IF(Tabla2[[#This Row],[EMPRESA]]=Tabla2[[#This Row],[CONTRATISTA PRNCIPAL]],"Principal","Secundaria")</f>
        <v>Principal</v>
      </c>
      <c r="T1209" s="10">
        <f>IFERROR(1/COUNTIF(Tabla2[CONTRATISTA PRNCIPAL],Tabla2[[#This Row],[CONTRATISTA PRNCIPAL]]),0)</f>
        <v>1.4492753623188406E-2</v>
      </c>
      <c r="U1209" s="33">
        <f ca="1">IF(((TODAY()-Tabla2[[#This Row],[FECHA NACIMIENTO]])/365)&lt;18,"Corregir", IF(((TODAY()-Tabla2[[#This Row],[FECHA NACIMIENTO]])/365)&gt;80, "Corregir",ROUNDDOWN(((TODAY()-Tabla2[[#This Row],[FECHA NACIMIENTO]])/365),0)))</f>
        <v>38</v>
      </c>
      <c r="V120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209" s="34" t="str">
        <f ca="1">+IF(Tabla2[[#This Row],[Edad]]="Corregir","Corregir","Ok")</f>
        <v>Ok</v>
      </c>
      <c r="X1209" s="10" t="str">
        <f>+IFERROR(VLOOKUP(Tabla2[[#This Row],[DISTRITO SEGÚN DNI]],Hoja1!$A$2:$B$55,2,FALSE),"No")</f>
        <v>No</v>
      </c>
      <c r="Y1209" s="10" t="str">
        <f>IF(OR(LOWER(Tabla2[[#This Row],[GENERO]])="masculino", LOWER(Tabla2[[#This Row],[GENERO]])="femenino"),"OK","Corregir")</f>
        <v>OK</v>
      </c>
      <c r="Z1209" s="10" t="str">
        <f>+IF(Tabla2[[#This Row],[Nro. DNI / CE]]="","Corregir",IF(LEN(Tabla2[[#This Row],[Nro. DNI / CE]])&gt;=8,"OK","Corregir"))</f>
        <v>OK</v>
      </c>
      <c r="AA1209" s="10">
        <f>COUNTIF(Tabla2[APELLIDOS Y NOMBRES],Tabla2[[#This Row],[APELLIDOS Y NOMBRES]])</f>
        <v>1</v>
      </c>
      <c r="AB1209" t="str">
        <f ca="1">+IFERROR(IF(Tabla2[[#This Row],[FECHA CESE/BAJA]]="","No Aplica",IF(AND(MONTH(Tabla2[[#This Row],[FECHA CESE/BAJA]])=MONTH(TODAY()-30),YEAR(Tabla2[[#This Row],[FECHA CESE/BAJA]])=YEAR(TODAY())),MONTH(TODAY()-30)&amp;"-"&amp;YEAR(TODAY()),"Borrar")),"No aplica")</f>
        <v>No Aplica</v>
      </c>
      <c r="AC1209" t="str">
        <f ca="1">+IFERROR(IF(Tabla2[[#This Row],[FECHA INICIO DE LABORES EN OBRA]]="","No Aplica",IF(AND(MONTH(Tabla2[[#This Row],[FECHA INICIO DE LABORES EN OBRA]])=MONTH(TODAY()-30),YEAR(Tabla2[[#This Row],[FECHA INICIO DE LABORES EN OBRA]])=YEAR(TODAY())),MONTH(TODAY()-30)&amp;"-"&amp;YEAR(TODAY()),"No Aplica")),"No Aplica")</f>
        <v>No Aplica</v>
      </c>
    </row>
    <row r="1210" spans="1:29" x14ac:dyDescent="0.25">
      <c r="A1210" s="2" t="s">
        <v>3995</v>
      </c>
      <c r="B1210" s="3" t="s">
        <v>17</v>
      </c>
      <c r="C1210" s="3" t="s">
        <v>17</v>
      </c>
      <c r="D1210" s="3" t="s">
        <v>4066</v>
      </c>
      <c r="E1210" s="3" t="s">
        <v>4067</v>
      </c>
      <c r="F1210" s="36">
        <v>28606</v>
      </c>
      <c r="G1210" s="3">
        <v>1</v>
      </c>
      <c r="H1210" s="3" t="s">
        <v>3278</v>
      </c>
      <c r="I1210" s="3" t="s">
        <v>4068</v>
      </c>
      <c r="J1210" s="3" t="s">
        <v>4069</v>
      </c>
      <c r="K1210" s="3" t="s">
        <v>1204</v>
      </c>
      <c r="L1210" s="8" t="s">
        <v>9813</v>
      </c>
      <c r="M1210" s="5"/>
      <c r="N1210" s="13" t="s">
        <v>1456</v>
      </c>
      <c r="O1210" s="5">
        <v>44423</v>
      </c>
      <c r="P1210" s="8">
        <v>1</v>
      </c>
      <c r="Q1210" s="9">
        <v>3</v>
      </c>
      <c r="R1210" s="9" t="str">
        <f>IFERROR(VLOOKUP(Tabla2[[#This Row],[CONTRATISTA PRNCIPAL]],Hoja1!$L$5:$M$9,2,FALSE),"CJV")</f>
        <v>CJV</v>
      </c>
      <c r="S1210" s="9" t="str">
        <f>IF(Tabla2[[#This Row],[EMPRESA]]=Tabla2[[#This Row],[CONTRATISTA PRNCIPAL]],"Principal","Secundaria")</f>
        <v>Principal</v>
      </c>
      <c r="T1210" s="10">
        <f>IFERROR(1/COUNTIF(Tabla2[CONTRATISTA PRNCIPAL],Tabla2[[#This Row],[CONTRATISTA PRNCIPAL]]),0)</f>
        <v>1.4492753623188406E-2</v>
      </c>
      <c r="U1210" s="33">
        <f ca="1">IF(((TODAY()-Tabla2[[#This Row],[FECHA NACIMIENTO]])/365)&lt;18,"Corregir", IF(((TODAY()-Tabla2[[#This Row],[FECHA NACIMIENTO]])/365)&gt;80, "Corregir",ROUNDDOWN(((TODAY()-Tabla2[[#This Row],[FECHA NACIMIENTO]])/365),0)))</f>
        <v>45</v>
      </c>
      <c r="V121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210" s="34" t="str">
        <f ca="1">+IF(Tabla2[[#This Row],[Edad]]="Corregir","Corregir","Ok")</f>
        <v>Ok</v>
      </c>
      <c r="X1210" s="10" t="str">
        <f>+IFERROR(VLOOKUP(Tabla2[[#This Row],[DISTRITO SEGÚN DNI]],Hoja1!$A$2:$B$55,2,FALSE),"No")</f>
        <v>No</v>
      </c>
      <c r="Y1210" s="10" t="str">
        <f>IF(OR(LOWER(Tabla2[[#This Row],[GENERO]])="masculino", LOWER(Tabla2[[#This Row],[GENERO]])="femenino"),"OK","Corregir")</f>
        <v>OK</v>
      </c>
      <c r="Z1210" s="10" t="str">
        <f>+IF(Tabla2[[#This Row],[Nro. DNI / CE]]="","Corregir",IF(LEN(Tabla2[[#This Row],[Nro. DNI / CE]])&gt;=8,"OK","Corregir"))</f>
        <v>OK</v>
      </c>
      <c r="AA1210" s="10">
        <f>COUNTIF(Tabla2[APELLIDOS Y NOMBRES],Tabla2[[#This Row],[APELLIDOS Y NOMBRES]])</f>
        <v>1</v>
      </c>
      <c r="AB1210" t="str">
        <f ca="1">+IFERROR(IF(Tabla2[[#This Row],[FECHA CESE/BAJA]]="","No Aplica",IF(AND(MONTH(Tabla2[[#This Row],[FECHA CESE/BAJA]])=MONTH(TODAY()-30),YEAR(Tabla2[[#This Row],[FECHA CESE/BAJA]])=YEAR(TODAY())),MONTH(TODAY()-30)&amp;"-"&amp;YEAR(TODAY()),"Borrar")),"No aplica")</f>
        <v>No Aplica</v>
      </c>
      <c r="AC1210" t="str">
        <f ca="1">+IFERROR(IF(Tabla2[[#This Row],[FECHA INICIO DE LABORES EN OBRA]]="","No Aplica",IF(AND(MONTH(Tabla2[[#This Row],[FECHA INICIO DE LABORES EN OBRA]])=MONTH(TODAY()-30),YEAR(Tabla2[[#This Row],[FECHA INICIO DE LABORES EN OBRA]])=YEAR(TODAY())),MONTH(TODAY()-30)&amp;"-"&amp;YEAR(TODAY()),"No Aplica")),"No Aplica")</f>
        <v>No Aplica</v>
      </c>
    </row>
    <row r="1211" spans="1:29" x14ac:dyDescent="0.25">
      <c r="A1211" s="2" t="s">
        <v>3995</v>
      </c>
      <c r="B1211" s="3" t="s">
        <v>17</v>
      </c>
      <c r="C1211" s="3" t="s">
        <v>17</v>
      </c>
      <c r="D1211" s="3" t="s">
        <v>140</v>
      </c>
      <c r="E1211" s="3" t="s">
        <v>141</v>
      </c>
      <c r="F1211" s="36">
        <v>34927</v>
      </c>
      <c r="G1211" s="3">
        <v>1</v>
      </c>
      <c r="H1211" s="3" t="s">
        <v>4004</v>
      </c>
      <c r="I1211" s="3" t="s">
        <v>4070</v>
      </c>
      <c r="J1211" s="3" t="s">
        <v>4071</v>
      </c>
      <c r="K1211" s="3" t="s">
        <v>93</v>
      </c>
      <c r="L1211" s="8" t="s">
        <v>9813</v>
      </c>
      <c r="M1211" s="5"/>
      <c r="N1211" s="13" t="s">
        <v>1043</v>
      </c>
      <c r="O1211" s="5">
        <v>44443</v>
      </c>
      <c r="P1211" s="8">
        <v>1</v>
      </c>
      <c r="Q1211" s="9">
        <v>1</v>
      </c>
      <c r="R1211" s="9" t="str">
        <f>IFERROR(VLOOKUP(Tabla2[[#This Row],[CONTRATISTA PRNCIPAL]],Hoja1!$L$5:$M$9,2,FALSE),"CJV")</f>
        <v>CJV</v>
      </c>
      <c r="S1211" s="9" t="str">
        <f>IF(Tabla2[[#This Row],[EMPRESA]]=Tabla2[[#This Row],[CONTRATISTA PRNCIPAL]],"Principal","Secundaria")</f>
        <v>Principal</v>
      </c>
      <c r="T1211" s="10">
        <f>IFERROR(1/COUNTIF(Tabla2[CONTRATISTA PRNCIPAL],Tabla2[[#This Row],[CONTRATISTA PRNCIPAL]]),0)</f>
        <v>1.4492753623188406E-2</v>
      </c>
      <c r="U1211" s="33">
        <f ca="1">IF(((TODAY()-Tabla2[[#This Row],[FECHA NACIMIENTO]])/365)&lt;18,"Corregir", IF(((TODAY()-Tabla2[[#This Row],[FECHA NACIMIENTO]])/365)&gt;80, "Corregir",ROUNDDOWN(((TODAY()-Tabla2[[#This Row],[FECHA NACIMIENTO]])/365),0)))</f>
        <v>28</v>
      </c>
      <c r="V121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211" s="34" t="str">
        <f ca="1">+IF(Tabla2[[#This Row],[Edad]]="Corregir","Corregir","Ok")</f>
        <v>Ok</v>
      </c>
      <c r="X1211" s="10" t="str">
        <f>+IFERROR(VLOOKUP(Tabla2[[#This Row],[DISTRITO SEGÚN DNI]],Hoja1!$A$2:$B$55,2,FALSE),"No")</f>
        <v>ATE</v>
      </c>
      <c r="Y1211" s="10" t="str">
        <f>IF(OR(LOWER(Tabla2[[#This Row],[GENERO]])="masculino", LOWER(Tabla2[[#This Row],[GENERO]])="femenino"),"OK","Corregir")</f>
        <v>OK</v>
      </c>
      <c r="Z1211" s="10" t="str">
        <f>+IF(Tabla2[[#This Row],[Nro. DNI / CE]]="","Corregir",IF(LEN(Tabla2[[#This Row],[Nro. DNI / CE]])&gt;=8,"OK","Corregir"))</f>
        <v>OK</v>
      </c>
      <c r="AA1211" s="10">
        <f>COUNTIF(Tabla2[APELLIDOS Y NOMBRES],Tabla2[[#This Row],[APELLIDOS Y NOMBRES]])</f>
        <v>1</v>
      </c>
      <c r="AB1211" t="str">
        <f ca="1">+IFERROR(IF(Tabla2[[#This Row],[FECHA CESE/BAJA]]="","No Aplica",IF(AND(MONTH(Tabla2[[#This Row],[FECHA CESE/BAJA]])=MONTH(TODAY()-30),YEAR(Tabla2[[#This Row],[FECHA CESE/BAJA]])=YEAR(TODAY())),MONTH(TODAY()-30)&amp;"-"&amp;YEAR(TODAY()),"Borrar")),"No aplica")</f>
        <v>No Aplica</v>
      </c>
      <c r="AC1211" t="str">
        <f ca="1">+IFERROR(IF(Tabla2[[#This Row],[FECHA INICIO DE LABORES EN OBRA]]="","No Aplica",IF(AND(MONTH(Tabla2[[#This Row],[FECHA INICIO DE LABORES EN OBRA]])=MONTH(TODAY()-30),YEAR(Tabla2[[#This Row],[FECHA INICIO DE LABORES EN OBRA]])=YEAR(TODAY())),MONTH(TODAY()-30)&amp;"-"&amp;YEAR(TODAY()),"No Aplica")),"No Aplica")</f>
        <v>No Aplica</v>
      </c>
    </row>
    <row r="1212" spans="1:29" x14ac:dyDescent="0.25">
      <c r="A1212" s="2" t="s">
        <v>3995</v>
      </c>
      <c r="B1212" s="3" t="s">
        <v>17</v>
      </c>
      <c r="C1212" s="3" t="s">
        <v>17</v>
      </c>
      <c r="D1212" s="3" t="s">
        <v>4072</v>
      </c>
      <c r="E1212" s="3" t="s">
        <v>4073</v>
      </c>
      <c r="F1212" s="36">
        <v>34664</v>
      </c>
      <c r="G1212" s="3">
        <v>1</v>
      </c>
      <c r="H1212" s="3" t="s">
        <v>1478</v>
      </c>
      <c r="I1212" s="3" t="s">
        <v>4061</v>
      </c>
      <c r="J1212" s="3" t="s">
        <v>4074</v>
      </c>
      <c r="K1212" s="3" t="s">
        <v>1063</v>
      </c>
      <c r="L1212" s="8" t="s">
        <v>9813</v>
      </c>
      <c r="M1212" s="5"/>
      <c r="N1212" s="13" t="s">
        <v>1043</v>
      </c>
      <c r="O1212" s="5">
        <v>44443</v>
      </c>
      <c r="P1212" s="8">
        <v>1</v>
      </c>
      <c r="Q1212" s="9">
        <v>1</v>
      </c>
      <c r="R1212" s="9" t="str">
        <f>IFERROR(VLOOKUP(Tabla2[[#This Row],[CONTRATISTA PRNCIPAL]],Hoja1!$L$5:$M$9,2,FALSE),"CJV")</f>
        <v>CJV</v>
      </c>
      <c r="S1212" s="9" t="str">
        <f>IF(Tabla2[[#This Row],[EMPRESA]]=Tabla2[[#This Row],[CONTRATISTA PRNCIPAL]],"Principal","Secundaria")</f>
        <v>Principal</v>
      </c>
      <c r="T1212" s="10">
        <f>IFERROR(1/COUNTIF(Tabla2[CONTRATISTA PRNCIPAL],Tabla2[[#This Row],[CONTRATISTA PRNCIPAL]]),0)</f>
        <v>1.4492753623188406E-2</v>
      </c>
      <c r="U1212" s="33">
        <f ca="1">IF(((TODAY()-Tabla2[[#This Row],[FECHA NACIMIENTO]])/365)&lt;18,"Corregir", IF(((TODAY()-Tabla2[[#This Row],[FECHA NACIMIENTO]])/365)&gt;80, "Corregir",ROUNDDOWN(((TODAY()-Tabla2[[#This Row],[FECHA NACIMIENTO]])/365),0)))</f>
        <v>28</v>
      </c>
      <c r="V121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212" s="34" t="str">
        <f ca="1">+IF(Tabla2[[#This Row],[Edad]]="Corregir","Corregir","Ok")</f>
        <v>Ok</v>
      </c>
      <c r="X1212" s="10" t="str">
        <f>+IFERROR(VLOOKUP(Tabla2[[#This Row],[DISTRITO SEGÚN DNI]],Hoja1!$A$2:$B$55,2,FALSE),"No")</f>
        <v>No</v>
      </c>
      <c r="Y1212" s="10" t="str">
        <f>IF(OR(LOWER(Tabla2[[#This Row],[GENERO]])="masculino", LOWER(Tabla2[[#This Row],[GENERO]])="femenino"),"OK","Corregir")</f>
        <v>OK</v>
      </c>
      <c r="Z1212" s="10" t="str">
        <f>+IF(Tabla2[[#This Row],[Nro. DNI / CE]]="","Corregir",IF(LEN(Tabla2[[#This Row],[Nro. DNI / CE]])&gt;=8,"OK","Corregir"))</f>
        <v>OK</v>
      </c>
      <c r="AA1212" s="10">
        <f>COUNTIF(Tabla2[APELLIDOS Y NOMBRES],Tabla2[[#This Row],[APELLIDOS Y NOMBRES]])</f>
        <v>1</v>
      </c>
      <c r="AB1212" t="str">
        <f ca="1">+IFERROR(IF(Tabla2[[#This Row],[FECHA CESE/BAJA]]="","No Aplica",IF(AND(MONTH(Tabla2[[#This Row],[FECHA CESE/BAJA]])=MONTH(TODAY()-30),YEAR(Tabla2[[#This Row],[FECHA CESE/BAJA]])=YEAR(TODAY())),MONTH(TODAY()-30)&amp;"-"&amp;YEAR(TODAY()),"Borrar")),"No aplica")</f>
        <v>No Aplica</v>
      </c>
      <c r="AC1212" t="str">
        <f ca="1">+IFERROR(IF(Tabla2[[#This Row],[FECHA INICIO DE LABORES EN OBRA]]="","No Aplica",IF(AND(MONTH(Tabla2[[#This Row],[FECHA INICIO DE LABORES EN OBRA]])=MONTH(TODAY()-30),YEAR(Tabla2[[#This Row],[FECHA INICIO DE LABORES EN OBRA]])=YEAR(TODAY())),MONTH(TODAY()-30)&amp;"-"&amp;YEAR(TODAY()),"No Aplica")),"No Aplica")</f>
        <v>No Aplica</v>
      </c>
    </row>
    <row r="1213" spans="1:29" x14ac:dyDescent="0.25">
      <c r="A1213" s="2" t="s">
        <v>3995</v>
      </c>
      <c r="B1213" s="3" t="s">
        <v>17</v>
      </c>
      <c r="C1213" s="3" t="s">
        <v>17</v>
      </c>
      <c r="D1213" s="3" t="s">
        <v>4075</v>
      </c>
      <c r="E1213" s="3" t="s">
        <v>4076</v>
      </c>
      <c r="F1213" s="36">
        <v>33566</v>
      </c>
      <c r="G1213" s="3">
        <v>1</v>
      </c>
      <c r="H1213" s="3" t="s">
        <v>4046</v>
      </c>
      <c r="I1213" s="3" t="s">
        <v>4077</v>
      </c>
      <c r="J1213" s="3" t="s">
        <v>4078</v>
      </c>
      <c r="K1213" s="3" t="s">
        <v>1139</v>
      </c>
      <c r="L1213" s="8" t="s">
        <v>9813</v>
      </c>
      <c r="M1213" s="5"/>
      <c r="N1213" s="13" t="s">
        <v>1043</v>
      </c>
      <c r="O1213" s="5">
        <v>44504</v>
      </c>
      <c r="P1213" s="8">
        <v>1</v>
      </c>
      <c r="Q1213" s="9">
        <v>1</v>
      </c>
      <c r="R1213" s="9" t="str">
        <f>IFERROR(VLOOKUP(Tabla2[[#This Row],[CONTRATISTA PRNCIPAL]],Hoja1!$L$5:$M$9,2,FALSE),"CJV")</f>
        <v>CJV</v>
      </c>
      <c r="S1213" s="9" t="str">
        <f>IF(Tabla2[[#This Row],[EMPRESA]]=Tabla2[[#This Row],[CONTRATISTA PRNCIPAL]],"Principal","Secundaria")</f>
        <v>Principal</v>
      </c>
      <c r="T1213" s="10">
        <f>IFERROR(1/COUNTIF(Tabla2[CONTRATISTA PRNCIPAL],Tabla2[[#This Row],[CONTRATISTA PRNCIPAL]]),0)</f>
        <v>1.4492753623188406E-2</v>
      </c>
      <c r="U1213" s="33">
        <f ca="1">IF(((TODAY()-Tabla2[[#This Row],[FECHA NACIMIENTO]])/365)&lt;18,"Corregir", IF(((TODAY()-Tabla2[[#This Row],[FECHA NACIMIENTO]])/365)&gt;80, "Corregir",ROUNDDOWN(((TODAY()-Tabla2[[#This Row],[FECHA NACIMIENTO]])/365),0)))</f>
        <v>31</v>
      </c>
      <c r="V121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213" s="34" t="str">
        <f ca="1">+IF(Tabla2[[#This Row],[Edad]]="Corregir","Corregir","Ok")</f>
        <v>Ok</v>
      </c>
      <c r="X1213" s="10" t="str">
        <f>+IFERROR(VLOOKUP(Tabla2[[#This Row],[DISTRITO SEGÚN DNI]],Hoja1!$A$2:$B$55,2,FALSE),"No")</f>
        <v>No</v>
      </c>
      <c r="Y1213" s="10" t="str">
        <f>IF(OR(LOWER(Tabla2[[#This Row],[GENERO]])="masculino", LOWER(Tabla2[[#This Row],[GENERO]])="femenino"),"OK","Corregir")</f>
        <v>OK</v>
      </c>
      <c r="Z1213" s="10" t="str">
        <f>+IF(Tabla2[[#This Row],[Nro. DNI / CE]]="","Corregir",IF(LEN(Tabla2[[#This Row],[Nro. DNI / CE]])&gt;=8,"OK","Corregir"))</f>
        <v>OK</v>
      </c>
      <c r="AA1213" s="10">
        <f>COUNTIF(Tabla2[APELLIDOS Y NOMBRES],Tabla2[[#This Row],[APELLIDOS Y NOMBRES]])</f>
        <v>1</v>
      </c>
      <c r="AB1213" t="str">
        <f ca="1">+IFERROR(IF(Tabla2[[#This Row],[FECHA CESE/BAJA]]="","No Aplica",IF(AND(MONTH(Tabla2[[#This Row],[FECHA CESE/BAJA]])=MONTH(TODAY()-30),YEAR(Tabla2[[#This Row],[FECHA CESE/BAJA]])=YEAR(TODAY())),MONTH(TODAY()-30)&amp;"-"&amp;YEAR(TODAY()),"Borrar")),"No aplica")</f>
        <v>No Aplica</v>
      </c>
      <c r="AC1213" t="str">
        <f ca="1">+IFERROR(IF(Tabla2[[#This Row],[FECHA INICIO DE LABORES EN OBRA]]="","No Aplica",IF(AND(MONTH(Tabla2[[#This Row],[FECHA INICIO DE LABORES EN OBRA]])=MONTH(TODAY()-30),YEAR(Tabla2[[#This Row],[FECHA INICIO DE LABORES EN OBRA]])=YEAR(TODAY())),MONTH(TODAY()-30)&amp;"-"&amp;YEAR(TODAY()),"No Aplica")),"No Aplica")</f>
        <v>No Aplica</v>
      </c>
    </row>
    <row r="1214" spans="1:29" x14ac:dyDescent="0.25">
      <c r="A1214" s="2" t="s">
        <v>3995</v>
      </c>
      <c r="B1214" s="3" t="s">
        <v>17</v>
      </c>
      <c r="C1214" s="3" t="s">
        <v>17</v>
      </c>
      <c r="D1214" s="3" t="s">
        <v>4079</v>
      </c>
      <c r="E1214" s="3" t="s">
        <v>4080</v>
      </c>
      <c r="F1214" s="36">
        <v>34741</v>
      </c>
      <c r="G1214" s="3">
        <v>1</v>
      </c>
      <c r="H1214" s="3" t="s">
        <v>1478</v>
      </c>
      <c r="I1214" s="3" t="s">
        <v>4081</v>
      </c>
      <c r="J1214" s="3" t="s">
        <v>4082</v>
      </c>
      <c r="K1214" s="3" t="s">
        <v>1063</v>
      </c>
      <c r="L1214" s="8" t="s">
        <v>9813</v>
      </c>
      <c r="M1214" s="5"/>
      <c r="N1214" s="13" t="s">
        <v>1043</v>
      </c>
      <c r="O1214" s="5">
        <v>44551</v>
      </c>
      <c r="P1214" s="8">
        <v>1</v>
      </c>
      <c r="Q1214" s="9">
        <v>1</v>
      </c>
      <c r="R1214" s="9" t="str">
        <f>IFERROR(VLOOKUP(Tabla2[[#This Row],[CONTRATISTA PRNCIPAL]],Hoja1!$L$5:$M$9,2,FALSE),"CJV")</f>
        <v>CJV</v>
      </c>
      <c r="S1214" s="9" t="str">
        <f>IF(Tabla2[[#This Row],[EMPRESA]]=Tabla2[[#This Row],[CONTRATISTA PRNCIPAL]],"Principal","Secundaria")</f>
        <v>Principal</v>
      </c>
      <c r="T1214" s="10">
        <f>IFERROR(1/COUNTIF(Tabla2[CONTRATISTA PRNCIPAL],Tabla2[[#This Row],[CONTRATISTA PRNCIPAL]]),0)</f>
        <v>1.4492753623188406E-2</v>
      </c>
      <c r="U1214" s="33">
        <f ca="1">IF(((TODAY()-Tabla2[[#This Row],[FECHA NACIMIENTO]])/365)&lt;18,"Corregir", IF(((TODAY()-Tabla2[[#This Row],[FECHA NACIMIENTO]])/365)&gt;80, "Corregir",ROUNDDOWN(((TODAY()-Tabla2[[#This Row],[FECHA NACIMIENTO]])/365),0)))</f>
        <v>28</v>
      </c>
      <c r="V121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214" s="34" t="str">
        <f ca="1">+IF(Tabla2[[#This Row],[Edad]]="Corregir","Corregir","Ok")</f>
        <v>Ok</v>
      </c>
      <c r="X1214" s="10" t="str">
        <f>+IFERROR(VLOOKUP(Tabla2[[#This Row],[DISTRITO SEGÚN DNI]],Hoja1!$A$2:$B$55,2,FALSE),"No")</f>
        <v>No</v>
      </c>
      <c r="Y1214" s="10" t="str">
        <f>IF(OR(LOWER(Tabla2[[#This Row],[GENERO]])="masculino", LOWER(Tabla2[[#This Row],[GENERO]])="femenino"),"OK","Corregir")</f>
        <v>OK</v>
      </c>
      <c r="Z1214" s="10" t="str">
        <f>+IF(Tabla2[[#This Row],[Nro. DNI / CE]]="","Corregir",IF(LEN(Tabla2[[#This Row],[Nro. DNI / CE]])&gt;=8,"OK","Corregir"))</f>
        <v>OK</v>
      </c>
      <c r="AA1214" s="10">
        <f>COUNTIF(Tabla2[APELLIDOS Y NOMBRES],Tabla2[[#This Row],[APELLIDOS Y NOMBRES]])</f>
        <v>1</v>
      </c>
      <c r="AB1214" t="str">
        <f ca="1">+IFERROR(IF(Tabla2[[#This Row],[FECHA CESE/BAJA]]="","No Aplica",IF(AND(MONTH(Tabla2[[#This Row],[FECHA CESE/BAJA]])=MONTH(TODAY()-30),YEAR(Tabla2[[#This Row],[FECHA CESE/BAJA]])=YEAR(TODAY())),MONTH(TODAY()-30)&amp;"-"&amp;YEAR(TODAY()),"Borrar")),"No aplica")</f>
        <v>No Aplica</v>
      </c>
      <c r="AC1214" t="str">
        <f ca="1">+IFERROR(IF(Tabla2[[#This Row],[FECHA INICIO DE LABORES EN OBRA]]="","No Aplica",IF(AND(MONTH(Tabla2[[#This Row],[FECHA INICIO DE LABORES EN OBRA]])=MONTH(TODAY()-30),YEAR(Tabla2[[#This Row],[FECHA INICIO DE LABORES EN OBRA]])=YEAR(TODAY())),MONTH(TODAY()-30)&amp;"-"&amp;YEAR(TODAY()),"No Aplica")),"No Aplica")</f>
        <v>No Aplica</v>
      </c>
    </row>
    <row r="1215" spans="1:29" x14ac:dyDescent="0.25">
      <c r="A1215" s="2" t="s">
        <v>3995</v>
      </c>
      <c r="B1215" s="3" t="s">
        <v>17</v>
      </c>
      <c r="C1215" s="3" t="s">
        <v>17</v>
      </c>
      <c r="D1215" s="3" t="s">
        <v>4083</v>
      </c>
      <c r="E1215" s="3" t="s">
        <v>4084</v>
      </c>
      <c r="F1215" s="36">
        <v>35378</v>
      </c>
      <c r="G1215" s="3">
        <v>1</v>
      </c>
      <c r="H1215" s="3" t="s">
        <v>1478</v>
      </c>
      <c r="I1215" s="3" t="s">
        <v>4085</v>
      </c>
      <c r="J1215" s="3" t="s">
        <v>4086</v>
      </c>
      <c r="K1215" s="3" t="s">
        <v>1054</v>
      </c>
      <c r="L1215" s="8" t="s">
        <v>9813</v>
      </c>
      <c r="M1215" s="5"/>
      <c r="N1215" s="13" t="s">
        <v>1043</v>
      </c>
      <c r="O1215" s="5">
        <v>44588</v>
      </c>
      <c r="P1215" s="8">
        <v>1</v>
      </c>
      <c r="Q1215" s="9">
        <v>1</v>
      </c>
      <c r="R1215" s="9" t="str">
        <f>IFERROR(VLOOKUP(Tabla2[[#This Row],[CONTRATISTA PRNCIPAL]],Hoja1!$L$5:$M$9,2,FALSE),"CJV")</f>
        <v>CJV</v>
      </c>
      <c r="S1215" s="9" t="str">
        <f>IF(Tabla2[[#This Row],[EMPRESA]]=Tabla2[[#This Row],[CONTRATISTA PRNCIPAL]],"Principal","Secundaria")</f>
        <v>Principal</v>
      </c>
      <c r="T1215" s="10">
        <f>IFERROR(1/COUNTIF(Tabla2[CONTRATISTA PRNCIPAL],Tabla2[[#This Row],[CONTRATISTA PRNCIPAL]]),0)</f>
        <v>1.4492753623188406E-2</v>
      </c>
      <c r="U1215" s="33">
        <f ca="1">IF(((TODAY()-Tabla2[[#This Row],[FECHA NACIMIENTO]])/365)&lt;18,"Corregir", IF(((TODAY()-Tabla2[[#This Row],[FECHA NACIMIENTO]])/365)&gt;80, "Corregir",ROUNDDOWN(((TODAY()-Tabla2[[#This Row],[FECHA NACIMIENTO]])/365),0)))</f>
        <v>26</v>
      </c>
      <c r="V121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215" s="34" t="str">
        <f ca="1">+IF(Tabla2[[#This Row],[Edad]]="Corregir","Corregir","Ok")</f>
        <v>Ok</v>
      </c>
      <c r="X1215" s="10" t="str">
        <f>+IFERROR(VLOOKUP(Tabla2[[#This Row],[DISTRITO SEGÚN DNI]],Hoja1!$A$2:$B$55,2,FALSE),"No")</f>
        <v>No</v>
      </c>
      <c r="Y1215" s="10" t="str">
        <f>IF(OR(LOWER(Tabla2[[#This Row],[GENERO]])="masculino", LOWER(Tabla2[[#This Row],[GENERO]])="femenino"),"OK","Corregir")</f>
        <v>OK</v>
      </c>
      <c r="Z1215" s="10" t="str">
        <f>+IF(Tabla2[[#This Row],[Nro. DNI / CE]]="","Corregir",IF(LEN(Tabla2[[#This Row],[Nro. DNI / CE]])&gt;=8,"OK","Corregir"))</f>
        <v>OK</v>
      </c>
      <c r="AA1215" s="10">
        <f>COUNTIF(Tabla2[APELLIDOS Y NOMBRES],Tabla2[[#This Row],[APELLIDOS Y NOMBRES]])</f>
        <v>1</v>
      </c>
      <c r="AB1215" t="str">
        <f ca="1">+IFERROR(IF(Tabla2[[#This Row],[FECHA CESE/BAJA]]="","No Aplica",IF(AND(MONTH(Tabla2[[#This Row],[FECHA CESE/BAJA]])=MONTH(TODAY()-30),YEAR(Tabla2[[#This Row],[FECHA CESE/BAJA]])=YEAR(TODAY())),MONTH(TODAY()-30)&amp;"-"&amp;YEAR(TODAY()),"Borrar")),"No aplica")</f>
        <v>No Aplica</v>
      </c>
      <c r="AC1215" t="str">
        <f ca="1">+IFERROR(IF(Tabla2[[#This Row],[FECHA INICIO DE LABORES EN OBRA]]="","No Aplica",IF(AND(MONTH(Tabla2[[#This Row],[FECHA INICIO DE LABORES EN OBRA]])=MONTH(TODAY()-30),YEAR(Tabla2[[#This Row],[FECHA INICIO DE LABORES EN OBRA]])=YEAR(TODAY())),MONTH(TODAY()-30)&amp;"-"&amp;YEAR(TODAY()),"No Aplica")),"No Aplica")</f>
        <v>No Aplica</v>
      </c>
    </row>
    <row r="1216" spans="1:29" x14ac:dyDescent="0.25">
      <c r="A1216" s="2" t="s">
        <v>3995</v>
      </c>
      <c r="B1216" s="3" t="s">
        <v>17</v>
      </c>
      <c r="C1216" s="3" t="s">
        <v>17</v>
      </c>
      <c r="D1216" s="3" t="s">
        <v>4087</v>
      </c>
      <c r="E1216" s="3" t="s">
        <v>4088</v>
      </c>
      <c r="F1216" s="36">
        <v>32705</v>
      </c>
      <c r="G1216" s="3">
        <v>1</v>
      </c>
      <c r="H1216" s="3" t="s">
        <v>1478</v>
      </c>
      <c r="I1216" s="3" t="s">
        <v>4085</v>
      </c>
      <c r="J1216" s="3" t="s">
        <v>4089</v>
      </c>
      <c r="K1216" s="3" t="s">
        <v>2438</v>
      </c>
      <c r="L1216" s="8" t="s">
        <v>9813</v>
      </c>
      <c r="M1216" s="5"/>
      <c r="N1216" s="13" t="s">
        <v>1043</v>
      </c>
      <c r="O1216" s="5">
        <v>44588</v>
      </c>
      <c r="P1216" s="8">
        <v>1</v>
      </c>
      <c r="Q1216" s="9">
        <v>1</v>
      </c>
      <c r="R1216" s="9" t="str">
        <f>IFERROR(VLOOKUP(Tabla2[[#This Row],[CONTRATISTA PRNCIPAL]],Hoja1!$L$5:$M$9,2,FALSE),"CJV")</f>
        <v>CJV</v>
      </c>
      <c r="S1216" s="9" t="str">
        <f>IF(Tabla2[[#This Row],[EMPRESA]]=Tabla2[[#This Row],[CONTRATISTA PRNCIPAL]],"Principal","Secundaria")</f>
        <v>Principal</v>
      </c>
      <c r="T1216" s="10">
        <f>IFERROR(1/COUNTIF(Tabla2[CONTRATISTA PRNCIPAL],Tabla2[[#This Row],[CONTRATISTA PRNCIPAL]]),0)</f>
        <v>1.4492753623188406E-2</v>
      </c>
      <c r="U1216" s="33">
        <f ca="1">IF(((TODAY()-Tabla2[[#This Row],[FECHA NACIMIENTO]])/365)&lt;18,"Corregir", IF(((TODAY()-Tabla2[[#This Row],[FECHA NACIMIENTO]])/365)&gt;80, "Corregir",ROUNDDOWN(((TODAY()-Tabla2[[#This Row],[FECHA NACIMIENTO]])/365),0)))</f>
        <v>34</v>
      </c>
      <c r="V121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216" s="34" t="str">
        <f ca="1">+IF(Tabla2[[#This Row],[Edad]]="Corregir","Corregir","Ok")</f>
        <v>Ok</v>
      </c>
      <c r="X1216" s="10" t="str">
        <f>+IFERROR(VLOOKUP(Tabla2[[#This Row],[DISTRITO SEGÚN DNI]],Hoja1!$A$2:$B$55,2,FALSE),"No")</f>
        <v>No</v>
      </c>
      <c r="Y1216" s="10" t="str">
        <f>IF(OR(LOWER(Tabla2[[#This Row],[GENERO]])="masculino", LOWER(Tabla2[[#This Row],[GENERO]])="femenino"),"OK","Corregir")</f>
        <v>OK</v>
      </c>
      <c r="Z1216" s="10" t="str">
        <f>+IF(Tabla2[[#This Row],[Nro. DNI / CE]]="","Corregir",IF(LEN(Tabla2[[#This Row],[Nro. DNI / CE]])&gt;=8,"OK","Corregir"))</f>
        <v>OK</v>
      </c>
      <c r="AA1216" s="10">
        <f>COUNTIF(Tabla2[APELLIDOS Y NOMBRES],Tabla2[[#This Row],[APELLIDOS Y NOMBRES]])</f>
        <v>1</v>
      </c>
      <c r="AB1216" t="str">
        <f ca="1">+IFERROR(IF(Tabla2[[#This Row],[FECHA CESE/BAJA]]="","No Aplica",IF(AND(MONTH(Tabla2[[#This Row],[FECHA CESE/BAJA]])=MONTH(TODAY()-30),YEAR(Tabla2[[#This Row],[FECHA CESE/BAJA]])=YEAR(TODAY())),MONTH(TODAY()-30)&amp;"-"&amp;YEAR(TODAY()),"Borrar")),"No aplica")</f>
        <v>No Aplica</v>
      </c>
      <c r="AC1216" t="str">
        <f ca="1">+IFERROR(IF(Tabla2[[#This Row],[FECHA INICIO DE LABORES EN OBRA]]="","No Aplica",IF(AND(MONTH(Tabla2[[#This Row],[FECHA INICIO DE LABORES EN OBRA]])=MONTH(TODAY()-30),YEAR(Tabla2[[#This Row],[FECHA INICIO DE LABORES EN OBRA]])=YEAR(TODAY())),MONTH(TODAY()-30)&amp;"-"&amp;YEAR(TODAY()),"No Aplica")),"No Aplica")</f>
        <v>No Aplica</v>
      </c>
    </row>
    <row r="1217" spans="1:29" x14ac:dyDescent="0.25">
      <c r="A1217" s="2" t="s">
        <v>3995</v>
      </c>
      <c r="B1217" s="3" t="s">
        <v>17</v>
      </c>
      <c r="C1217" s="3" t="s">
        <v>17</v>
      </c>
      <c r="D1217" s="3" t="s">
        <v>4092</v>
      </c>
      <c r="E1217" s="3" t="s">
        <v>4093</v>
      </c>
      <c r="F1217" s="36">
        <v>31497</v>
      </c>
      <c r="G1217" s="3">
        <v>1</v>
      </c>
      <c r="H1217" s="3" t="s">
        <v>4090</v>
      </c>
      <c r="I1217" s="3" t="s">
        <v>4091</v>
      </c>
      <c r="J1217" s="3" t="s">
        <v>4094</v>
      </c>
      <c r="K1217" s="3" t="s">
        <v>1063</v>
      </c>
      <c r="L1217" s="8" t="s">
        <v>9813</v>
      </c>
      <c r="M1217" s="5"/>
      <c r="N1217" s="13" t="s">
        <v>1043</v>
      </c>
      <c r="O1217" s="5">
        <v>44610</v>
      </c>
      <c r="P1217" s="8">
        <v>1</v>
      </c>
      <c r="Q1217" s="9">
        <v>1</v>
      </c>
      <c r="R1217" s="9" t="str">
        <f>IFERROR(VLOOKUP(Tabla2[[#This Row],[CONTRATISTA PRNCIPAL]],Hoja1!$L$5:$M$9,2,FALSE),"CJV")</f>
        <v>CJV</v>
      </c>
      <c r="S1217" s="9" t="str">
        <f>IF(Tabla2[[#This Row],[EMPRESA]]=Tabla2[[#This Row],[CONTRATISTA PRNCIPAL]],"Principal","Secundaria")</f>
        <v>Principal</v>
      </c>
      <c r="T1217" s="10">
        <f>IFERROR(1/COUNTIF(Tabla2[CONTRATISTA PRNCIPAL],Tabla2[[#This Row],[CONTRATISTA PRNCIPAL]]),0)</f>
        <v>1.4492753623188406E-2</v>
      </c>
      <c r="U1217" s="33">
        <f ca="1">IF(((TODAY()-Tabla2[[#This Row],[FECHA NACIMIENTO]])/365)&lt;18,"Corregir", IF(((TODAY()-Tabla2[[#This Row],[FECHA NACIMIENTO]])/365)&gt;80, "Corregir",ROUNDDOWN(((TODAY()-Tabla2[[#This Row],[FECHA NACIMIENTO]])/365),0)))</f>
        <v>37</v>
      </c>
      <c r="V121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217" s="34" t="str">
        <f ca="1">+IF(Tabla2[[#This Row],[Edad]]="Corregir","Corregir","Ok")</f>
        <v>Ok</v>
      </c>
      <c r="X1217" s="10" t="str">
        <f>+IFERROR(VLOOKUP(Tabla2[[#This Row],[DISTRITO SEGÚN DNI]],Hoja1!$A$2:$B$55,2,FALSE),"No")</f>
        <v>No</v>
      </c>
      <c r="Y1217" s="10" t="str">
        <f>IF(OR(LOWER(Tabla2[[#This Row],[GENERO]])="masculino", LOWER(Tabla2[[#This Row],[GENERO]])="femenino"),"OK","Corregir")</f>
        <v>OK</v>
      </c>
      <c r="Z1217" s="10" t="str">
        <f>+IF(Tabla2[[#This Row],[Nro. DNI / CE]]="","Corregir",IF(LEN(Tabla2[[#This Row],[Nro. DNI / CE]])&gt;=8,"OK","Corregir"))</f>
        <v>OK</v>
      </c>
      <c r="AA1217" s="10">
        <f>COUNTIF(Tabla2[APELLIDOS Y NOMBRES],Tabla2[[#This Row],[APELLIDOS Y NOMBRES]])</f>
        <v>1</v>
      </c>
      <c r="AB1217" t="str">
        <f ca="1">+IFERROR(IF(Tabla2[[#This Row],[FECHA CESE/BAJA]]="","No Aplica",IF(AND(MONTH(Tabla2[[#This Row],[FECHA CESE/BAJA]])=MONTH(TODAY()-30),YEAR(Tabla2[[#This Row],[FECHA CESE/BAJA]])=YEAR(TODAY())),MONTH(TODAY()-30)&amp;"-"&amp;YEAR(TODAY()),"Borrar")),"No aplica")</f>
        <v>No Aplica</v>
      </c>
      <c r="AC1217" t="str">
        <f ca="1">+IFERROR(IF(Tabla2[[#This Row],[FECHA INICIO DE LABORES EN OBRA]]="","No Aplica",IF(AND(MONTH(Tabla2[[#This Row],[FECHA INICIO DE LABORES EN OBRA]])=MONTH(TODAY()-30),YEAR(Tabla2[[#This Row],[FECHA INICIO DE LABORES EN OBRA]])=YEAR(TODAY())),MONTH(TODAY()-30)&amp;"-"&amp;YEAR(TODAY()),"No Aplica")),"No Aplica")</f>
        <v>No Aplica</v>
      </c>
    </row>
    <row r="1218" spans="1:29" x14ac:dyDescent="0.25">
      <c r="A1218" s="2" t="s">
        <v>3995</v>
      </c>
      <c r="B1218" s="3" t="s">
        <v>17</v>
      </c>
      <c r="C1218" s="3" t="s">
        <v>17</v>
      </c>
      <c r="D1218" s="3" t="s">
        <v>142</v>
      </c>
      <c r="E1218" s="3" t="s">
        <v>143</v>
      </c>
      <c r="F1218" s="36">
        <v>35139</v>
      </c>
      <c r="G1218" s="3">
        <v>1</v>
      </c>
      <c r="H1218" s="3" t="s">
        <v>4004</v>
      </c>
      <c r="I1218" s="3" t="s">
        <v>4095</v>
      </c>
      <c r="J1218" s="3" t="s">
        <v>4096</v>
      </c>
      <c r="K1218" s="3" t="s">
        <v>32</v>
      </c>
      <c r="L1218" s="8" t="s">
        <v>9813</v>
      </c>
      <c r="M1218" s="5"/>
      <c r="N1218" s="13" t="s">
        <v>1043</v>
      </c>
      <c r="O1218" s="5">
        <v>44682</v>
      </c>
      <c r="P1218" s="8">
        <v>1</v>
      </c>
      <c r="Q1218" s="9">
        <v>1</v>
      </c>
      <c r="R1218" s="9" t="str">
        <f>IFERROR(VLOOKUP(Tabla2[[#This Row],[CONTRATISTA PRNCIPAL]],Hoja1!$L$5:$M$9,2,FALSE),"CJV")</f>
        <v>CJV</v>
      </c>
      <c r="S1218" s="9" t="str">
        <f>IF(Tabla2[[#This Row],[EMPRESA]]=Tabla2[[#This Row],[CONTRATISTA PRNCIPAL]],"Principal","Secundaria")</f>
        <v>Principal</v>
      </c>
      <c r="T1218" s="10">
        <f>IFERROR(1/COUNTIF(Tabla2[CONTRATISTA PRNCIPAL],Tabla2[[#This Row],[CONTRATISTA PRNCIPAL]]),0)</f>
        <v>1.4492753623188406E-2</v>
      </c>
      <c r="U1218" s="33">
        <f ca="1">IF(((TODAY()-Tabla2[[#This Row],[FECHA NACIMIENTO]])/365)&lt;18,"Corregir", IF(((TODAY()-Tabla2[[#This Row],[FECHA NACIMIENTO]])/365)&gt;80, "Corregir",ROUNDDOWN(((TODAY()-Tabla2[[#This Row],[FECHA NACIMIENTO]])/365),0)))</f>
        <v>27</v>
      </c>
      <c r="V121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218" s="34" t="str">
        <f ca="1">+IF(Tabla2[[#This Row],[Edad]]="Corregir","Corregir","Ok")</f>
        <v>Ok</v>
      </c>
      <c r="X1218" s="10" t="str">
        <f>+IFERROR(VLOOKUP(Tabla2[[#This Row],[DISTRITO SEGÚN DNI]],Hoja1!$A$2:$B$55,2,FALSE),"No")</f>
        <v>CALLAO</v>
      </c>
      <c r="Y1218" s="10" t="str">
        <f>IF(OR(LOWER(Tabla2[[#This Row],[GENERO]])="masculino", LOWER(Tabla2[[#This Row],[GENERO]])="femenino"),"OK","Corregir")</f>
        <v>OK</v>
      </c>
      <c r="Z1218" s="10" t="str">
        <f>+IF(Tabla2[[#This Row],[Nro. DNI / CE]]="","Corregir",IF(LEN(Tabla2[[#This Row],[Nro. DNI / CE]])&gt;=8,"OK","Corregir"))</f>
        <v>OK</v>
      </c>
      <c r="AA1218" s="10">
        <f>COUNTIF(Tabla2[APELLIDOS Y NOMBRES],Tabla2[[#This Row],[APELLIDOS Y NOMBRES]])</f>
        <v>1</v>
      </c>
      <c r="AB1218" t="str">
        <f ca="1">+IFERROR(IF(Tabla2[[#This Row],[FECHA CESE/BAJA]]="","No Aplica",IF(AND(MONTH(Tabla2[[#This Row],[FECHA CESE/BAJA]])=MONTH(TODAY()-30),YEAR(Tabla2[[#This Row],[FECHA CESE/BAJA]])=YEAR(TODAY())),MONTH(TODAY()-30)&amp;"-"&amp;YEAR(TODAY()),"Borrar")),"No aplica")</f>
        <v>No Aplica</v>
      </c>
      <c r="AC1218" t="str">
        <f ca="1">+IFERROR(IF(Tabla2[[#This Row],[FECHA INICIO DE LABORES EN OBRA]]="","No Aplica",IF(AND(MONTH(Tabla2[[#This Row],[FECHA INICIO DE LABORES EN OBRA]])=MONTH(TODAY()-30),YEAR(Tabla2[[#This Row],[FECHA INICIO DE LABORES EN OBRA]])=YEAR(TODAY())),MONTH(TODAY()-30)&amp;"-"&amp;YEAR(TODAY()),"No Aplica")),"No Aplica")</f>
        <v>No Aplica</v>
      </c>
    </row>
    <row r="1219" spans="1:29" x14ac:dyDescent="0.25">
      <c r="A1219" s="2" t="s">
        <v>3995</v>
      </c>
      <c r="B1219" s="3" t="s">
        <v>17</v>
      </c>
      <c r="C1219" s="3" t="s">
        <v>17</v>
      </c>
      <c r="D1219" s="3" t="s">
        <v>142</v>
      </c>
      <c r="E1219" s="3" t="s">
        <v>4097</v>
      </c>
      <c r="F1219" s="36">
        <v>36266</v>
      </c>
      <c r="G1219" s="3">
        <v>1</v>
      </c>
      <c r="H1219" s="3" t="s">
        <v>4046</v>
      </c>
      <c r="I1219" s="3" t="s">
        <v>4098</v>
      </c>
      <c r="J1219" s="3" t="s">
        <v>4099</v>
      </c>
      <c r="K1219" s="3" t="s">
        <v>1063</v>
      </c>
      <c r="L1219" s="8" t="s">
        <v>9813</v>
      </c>
      <c r="M1219" s="5"/>
      <c r="N1219" s="13" t="s">
        <v>1043</v>
      </c>
      <c r="O1219" s="5">
        <v>44705</v>
      </c>
      <c r="P1219" s="8">
        <v>1</v>
      </c>
      <c r="Q1219" s="9">
        <v>1</v>
      </c>
      <c r="R1219" s="9" t="str">
        <f>IFERROR(VLOOKUP(Tabla2[[#This Row],[CONTRATISTA PRNCIPAL]],Hoja1!$L$5:$M$9,2,FALSE),"CJV")</f>
        <v>CJV</v>
      </c>
      <c r="S1219" s="9" t="str">
        <f>IF(Tabla2[[#This Row],[EMPRESA]]=Tabla2[[#This Row],[CONTRATISTA PRNCIPAL]],"Principal","Secundaria")</f>
        <v>Principal</v>
      </c>
      <c r="T1219" s="10">
        <f>IFERROR(1/COUNTIF(Tabla2[CONTRATISTA PRNCIPAL],Tabla2[[#This Row],[CONTRATISTA PRNCIPAL]]),0)</f>
        <v>1.4492753623188406E-2</v>
      </c>
      <c r="U1219" s="33">
        <f ca="1">IF(((TODAY()-Tabla2[[#This Row],[FECHA NACIMIENTO]])/365)&lt;18,"Corregir", IF(((TODAY()-Tabla2[[#This Row],[FECHA NACIMIENTO]])/365)&gt;80, "Corregir",ROUNDDOWN(((TODAY()-Tabla2[[#This Row],[FECHA NACIMIENTO]])/365),0)))</f>
        <v>24</v>
      </c>
      <c r="V121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219" s="34" t="str">
        <f ca="1">+IF(Tabla2[[#This Row],[Edad]]="Corregir","Corregir","Ok")</f>
        <v>Ok</v>
      </c>
      <c r="X1219" s="10" t="str">
        <f>+IFERROR(VLOOKUP(Tabla2[[#This Row],[DISTRITO SEGÚN DNI]],Hoja1!$A$2:$B$55,2,FALSE),"No")</f>
        <v>No</v>
      </c>
      <c r="Y1219" s="10" t="str">
        <f>IF(OR(LOWER(Tabla2[[#This Row],[GENERO]])="masculino", LOWER(Tabla2[[#This Row],[GENERO]])="femenino"),"OK","Corregir")</f>
        <v>OK</v>
      </c>
      <c r="Z1219" s="10" t="str">
        <f>+IF(Tabla2[[#This Row],[Nro. DNI / CE]]="","Corregir",IF(LEN(Tabla2[[#This Row],[Nro. DNI / CE]])&gt;=8,"OK","Corregir"))</f>
        <v>OK</v>
      </c>
      <c r="AA1219" s="10">
        <f>COUNTIF(Tabla2[APELLIDOS Y NOMBRES],Tabla2[[#This Row],[APELLIDOS Y NOMBRES]])</f>
        <v>1</v>
      </c>
      <c r="AB1219" t="str">
        <f ca="1">+IFERROR(IF(Tabla2[[#This Row],[FECHA CESE/BAJA]]="","No Aplica",IF(AND(MONTH(Tabla2[[#This Row],[FECHA CESE/BAJA]])=MONTH(TODAY()-30),YEAR(Tabla2[[#This Row],[FECHA CESE/BAJA]])=YEAR(TODAY())),MONTH(TODAY()-30)&amp;"-"&amp;YEAR(TODAY()),"Borrar")),"No aplica")</f>
        <v>No Aplica</v>
      </c>
      <c r="AC1219" t="str">
        <f ca="1">+IFERROR(IF(Tabla2[[#This Row],[FECHA INICIO DE LABORES EN OBRA]]="","No Aplica",IF(AND(MONTH(Tabla2[[#This Row],[FECHA INICIO DE LABORES EN OBRA]])=MONTH(TODAY()-30),YEAR(Tabla2[[#This Row],[FECHA INICIO DE LABORES EN OBRA]])=YEAR(TODAY())),MONTH(TODAY()-30)&amp;"-"&amp;YEAR(TODAY()),"No Aplica")),"No Aplica")</f>
        <v>No Aplica</v>
      </c>
    </row>
    <row r="1220" spans="1:29" x14ac:dyDescent="0.25">
      <c r="A1220" s="2" t="s">
        <v>3995</v>
      </c>
      <c r="B1220" s="3" t="s">
        <v>17</v>
      </c>
      <c r="C1220" s="3" t="s">
        <v>17</v>
      </c>
      <c r="D1220" s="3" t="s">
        <v>144</v>
      </c>
      <c r="E1220" s="3" t="s">
        <v>145</v>
      </c>
      <c r="F1220" s="36">
        <v>35520</v>
      </c>
      <c r="G1220" s="3">
        <v>1</v>
      </c>
      <c r="H1220" s="3" t="s">
        <v>4004</v>
      </c>
      <c r="I1220" s="3" t="s">
        <v>4100</v>
      </c>
      <c r="J1220" s="3" t="s">
        <v>4101</v>
      </c>
      <c r="K1220" s="3" t="s">
        <v>32</v>
      </c>
      <c r="L1220" s="8" t="s">
        <v>9818</v>
      </c>
      <c r="M1220" s="5"/>
      <c r="N1220" s="13" t="s">
        <v>1043</v>
      </c>
      <c r="O1220" s="5">
        <v>44734</v>
      </c>
      <c r="P1220" s="8">
        <v>1</v>
      </c>
      <c r="Q1220" s="9">
        <v>1</v>
      </c>
      <c r="R1220" s="9" t="str">
        <f>IFERROR(VLOOKUP(Tabla2[[#This Row],[CONTRATISTA PRNCIPAL]],Hoja1!$L$5:$M$9,2,FALSE),"CJV")</f>
        <v>CJV</v>
      </c>
      <c r="S1220" s="9" t="str">
        <f>IF(Tabla2[[#This Row],[EMPRESA]]=Tabla2[[#This Row],[CONTRATISTA PRNCIPAL]],"Principal","Secundaria")</f>
        <v>Principal</v>
      </c>
      <c r="T1220" s="10">
        <f>IFERROR(1/COUNTIF(Tabla2[CONTRATISTA PRNCIPAL],Tabla2[[#This Row],[CONTRATISTA PRNCIPAL]]),0)</f>
        <v>1.4492753623188406E-2</v>
      </c>
      <c r="U1220" s="33">
        <f ca="1">IF(((TODAY()-Tabla2[[#This Row],[FECHA NACIMIENTO]])/365)&lt;18,"Corregir", IF(((TODAY()-Tabla2[[#This Row],[FECHA NACIMIENTO]])/365)&gt;80, "Corregir",ROUNDDOWN(((TODAY()-Tabla2[[#This Row],[FECHA NACIMIENTO]])/365),0)))</f>
        <v>26</v>
      </c>
      <c r="V122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220" s="34" t="str">
        <f ca="1">+IF(Tabla2[[#This Row],[Edad]]="Corregir","Corregir","Ok")</f>
        <v>Ok</v>
      </c>
      <c r="X1220" s="10" t="str">
        <f>+IFERROR(VLOOKUP(Tabla2[[#This Row],[DISTRITO SEGÚN DNI]],Hoja1!$A$2:$B$55,2,FALSE),"No")</f>
        <v>CALLAO</v>
      </c>
      <c r="Y1220" s="10" t="str">
        <f>IF(OR(LOWER(Tabla2[[#This Row],[GENERO]])="masculino", LOWER(Tabla2[[#This Row],[GENERO]])="femenino"),"OK","Corregir")</f>
        <v>OK</v>
      </c>
      <c r="Z1220" s="10" t="str">
        <f>+IF(Tabla2[[#This Row],[Nro. DNI / CE]]="","Corregir",IF(LEN(Tabla2[[#This Row],[Nro. DNI / CE]])&gt;=8,"OK","Corregir"))</f>
        <v>OK</v>
      </c>
      <c r="AA1220" s="10">
        <f>COUNTIF(Tabla2[APELLIDOS Y NOMBRES],Tabla2[[#This Row],[APELLIDOS Y NOMBRES]])</f>
        <v>1</v>
      </c>
      <c r="AB1220" t="str">
        <f ca="1">+IFERROR(IF(Tabla2[[#This Row],[FECHA CESE/BAJA]]="","No Aplica",IF(AND(MONTH(Tabla2[[#This Row],[FECHA CESE/BAJA]])=MONTH(TODAY()-30),YEAR(Tabla2[[#This Row],[FECHA CESE/BAJA]])=YEAR(TODAY())),MONTH(TODAY()-30)&amp;"-"&amp;YEAR(TODAY()),"Borrar")),"No aplica")</f>
        <v>No Aplica</v>
      </c>
      <c r="AC1220" t="str">
        <f ca="1">+IFERROR(IF(Tabla2[[#This Row],[FECHA INICIO DE LABORES EN OBRA]]="","No Aplica",IF(AND(MONTH(Tabla2[[#This Row],[FECHA INICIO DE LABORES EN OBRA]])=MONTH(TODAY()-30),YEAR(Tabla2[[#This Row],[FECHA INICIO DE LABORES EN OBRA]])=YEAR(TODAY())),MONTH(TODAY()-30)&amp;"-"&amp;YEAR(TODAY()),"No Aplica")),"No Aplica")</f>
        <v>No Aplica</v>
      </c>
    </row>
    <row r="1221" spans="1:29" x14ac:dyDescent="0.25">
      <c r="A1221" s="2" t="s">
        <v>3995</v>
      </c>
      <c r="B1221" s="3" t="s">
        <v>17</v>
      </c>
      <c r="C1221" s="3" t="s">
        <v>17</v>
      </c>
      <c r="D1221" s="3" t="s">
        <v>4102</v>
      </c>
      <c r="E1221" s="3" t="s">
        <v>4103</v>
      </c>
      <c r="F1221" s="36">
        <v>36238</v>
      </c>
      <c r="G1221" s="3">
        <v>1</v>
      </c>
      <c r="H1221" s="3" t="s">
        <v>4004</v>
      </c>
      <c r="I1221" s="3" t="s">
        <v>4100</v>
      </c>
      <c r="J1221" s="3" t="s">
        <v>4104</v>
      </c>
      <c r="K1221" s="3" t="s">
        <v>1044</v>
      </c>
      <c r="L1221" s="8" t="s">
        <v>9818</v>
      </c>
      <c r="M1221" s="5"/>
      <c r="N1221" s="13" t="s">
        <v>1043</v>
      </c>
      <c r="O1221" s="5">
        <v>44734</v>
      </c>
      <c r="P1221" s="8">
        <v>1</v>
      </c>
      <c r="Q1221" s="9">
        <v>1</v>
      </c>
      <c r="R1221" s="9" t="str">
        <f>IFERROR(VLOOKUP(Tabla2[[#This Row],[CONTRATISTA PRNCIPAL]],Hoja1!$L$5:$M$9,2,FALSE),"CJV")</f>
        <v>CJV</v>
      </c>
      <c r="S1221" s="9" t="str">
        <f>IF(Tabla2[[#This Row],[EMPRESA]]=Tabla2[[#This Row],[CONTRATISTA PRNCIPAL]],"Principal","Secundaria")</f>
        <v>Principal</v>
      </c>
      <c r="T1221" s="10">
        <f>IFERROR(1/COUNTIF(Tabla2[CONTRATISTA PRNCIPAL],Tabla2[[#This Row],[CONTRATISTA PRNCIPAL]]),0)</f>
        <v>1.4492753623188406E-2</v>
      </c>
      <c r="U1221" s="33">
        <f ca="1">IF(((TODAY()-Tabla2[[#This Row],[FECHA NACIMIENTO]])/365)&lt;18,"Corregir", IF(((TODAY()-Tabla2[[#This Row],[FECHA NACIMIENTO]])/365)&gt;80, "Corregir",ROUNDDOWN(((TODAY()-Tabla2[[#This Row],[FECHA NACIMIENTO]])/365),0)))</f>
        <v>24</v>
      </c>
      <c r="V122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221" s="34" t="str">
        <f ca="1">+IF(Tabla2[[#This Row],[Edad]]="Corregir","Corregir","Ok")</f>
        <v>Ok</v>
      </c>
      <c r="X1221" s="10" t="str">
        <f>+IFERROR(VLOOKUP(Tabla2[[#This Row],[DISTRITO SEGÚN DNI]],Hoja1!$A$2:$B$55,2,FALSE),"No")</f>
        <v>No</v>
      </c>
      <c r="Y1221" s="10" t="str">
        <f>IF(OR(LOWER(Tabla2[[#This Row],[GENERO]])="masculino", LOWER(Tabla2[[#This Row],[GENERO]])="femenino"),"OK","Corregir")</f>
        <v>OK</v>
      </c>
      <c r="Z1221" s="10" t="str">
        <f>+IF(Tabla2[[#This Row],[Nro. DNI / CE]]="","Corregir",IF(LEN(Tabla2[[#This Row],[Nro. DNI / CE]])&gt;=8,"OK","Corregir"))</f>
        <v>OK</v>
      </c>
      <c r="AA1221" s="10">
        <f>COUNTIF(Tabla2[APELLIDOS Y NOMBRES],Tabla2[[#This Row],[APELLIDOS Y NOMBRES]])</f>
        <v>1</v>
      </c>
      <c r="AB1221" t="str">
        <f ca="1">+IFERROR(IF(Tabla2[[#This Row],[FECHA CESE/BAJA]]="","No Aplica",IF(AND(MONTH(Tabla2[[#This Row],[FECHA CESE/BAJA]])=MONTH(TODAY()-30),YEAR(Tabla2[[#This Row],[FECHA CESE/BAJA]])=YEAR(TODAY())),MONTH(TODAY()-30)&amp;"-"&amp;YEAR(TODAY()),"Borrar")),"No aplica")</f>
        <v>No Aplica</v>
      </c>
      <c r="AC1221" t="str">
        <f ca="1">+IFERROR(IF(Tabla2[[#This Row],[FECHA INICIO DE LABORES EN OBRA]]="","No Aplica",IF(AND(MONTH(Tabla2[[#This Row],[FECHA INICIO DE LABORES EN OBRA]])=MONTH(TODAY()-30),YEAR(Tabla2[[#This Row],[FECHA INICIO DE LABORES EN OBRA]])=YEAR(TODAY())),MONTH(TODAY()-30)&amp;"-"&amp;YEAR(TODAY()),"No Aplica")),"No Aplica")</f>
        <v>No Aplica</v>
      </c>
    </row>
    <row r="1222" spans="1:29" x14ac:dyDescent="0.25">
      <c r="A1222" s="2" t="s">
        <v>3995</v>
      </c>
      <c r="B1222" s="3" t="s">
        <v>17</v>
      </c>
      <c r="C1222" s="3" t="s">
        <v>17</v>
      </c>
      <c r="D1222" s="3">
        <v>43119880</v>
      </c>
      <c r="E1222" s="3" t="s">
        <v>4106</v>
      </c>
      <c r="F1222" s="36">
        <v>31279</v>
      </c>
      <c r="G1222" s="3">
        <v>1</v>
      </c>
      <c r="H1222" s="3" t="s">
        <v>4046</v>
      </c>
      <c r="I1222" s="3" t="s">
        <v>4107</v>
      </c>
      <c r="J1222" s="3" t="s">
        <v>4108</v>
      </c>
      <c r="K1222" s="3" t="s">
        <v>1063</v>
      </c>
      <c r="L1222" s="8" t="s">
        <v>9813</v>
      </c>
      <c r="M1222" s="5"/>
      <c r="N1222" s="13" t="s">
        <v>1043</v>
      </c>
      <c r="O1222" s="5">
        <v>44755</v>
      </c>
      <c r="P1222" s="8">
        <v>1</v>
      </c>
      <c r="Q1222" s="9">
        <v>1</v>
      </c>
      <c r="R1222" s="9" t="str">
        <f>IFERROR(VLOOKUP(Tabla2[[#This Row],[CONTRATISTA PRNCIPAL]],Hoja1!$L$5:$M$9,2,FALSE),"CJV")</f>
        <v>CJV</v>
      </c>
      <c r="S1222" s="9" t="str">
        <f>IF(Tabla2[[#This Row],[EMPRESA]]=Tabla2[[#This Row],[CONTRATISTA PRNCIPAL]],"Principal","Secundaria")</f>
        <v>Principal</v>
      </c>
      <c r="T1222" s="10">
        <f>IFERROR(1/COUNTIF(Tabla2[CONTRATISTA PRNCIPAL],Tabla2[[#This Row],[CONTRATISTA PRNCIPAL]]),0)</f>
        <v>1.4492753623188406E-2</v>
      </c>
      <c r="U1222" s="33">
        <f ca="1">IF(((TODAY()-Tabla2[[#This Row],[FECHA NACIMIENTO]])/365)&lt;18,"Corregir", IF(((TODAY()-Tabla2[[#This Row],[FECHA NACIMIENTO]])/365)&gt;80, "Corregir",ROUNDDOWN(((TODAY()-Tabla2[[#This Row],[FECHA NACIMIENTO]])/365),0)))</f>
        <v>38</v>
      </c>
      <c r="V122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222" s="34" t="str">
        <f ca="1">+IF(Tabla2[[#This Row],[Edad]]="Corregir","Corregir","Ok")</f>
        <v>Ok</v>
      </c>
      <c r="X1222" s="10" t="str">
        <f>+IFERROR(VLOOKUP(Tabla2[[#This Row],[DISTRITO SEGÚN DNI]],Hoja1!$A$2:$B$55,2,FALSE),"No")</f>
        <v>No</v>
      </c>
      <c r="Y1222" s="10" t="str">
        <f>IF(OR(LOWER(Tabla2[[#This Row],[GENERO]])="masculino", LOWER(Tabla2[[#This Row],[GENERO]])="femenino"),"OK","Corregir")</f>
        <v>OK</v>
      </c>
      <c r="Z1222" s="10" t="str">
        <f>+IF(Tabla2[[#This Row],[Nro. DNI / CE]]="","Corregir",IF(LEN(Tabla2[[#This Row],[Nro. DNI / CE]])&gt;=8,"OK","Corregir"))</f>
        <v>OK</v>
      </c>
      <c r="AA1222" s="10">
        <f>COUNTIF(Tabla2[APELLIDOS Y NOMBRES],Tabla2[[#This Row],[APELLIDOS Y NOMBRES]])</f>
        <v>1</v>
      </c>
      <c r="AB1222" t="str">
        <f ca="1">+IFERROR(IF(Tabla2[[#This Row],[FECHA CESE/BAJA]]="","No Aplica",IF(AND(MONTH(Tabla2[[#This Row],[FECHA CESE/BAJA]])=MONTH(TODAY()-30),YEAR(Tabla2[[#This Row],[FECHA CESE/BAJA]])=YEAR(TODAY())),MONTH(TODAY()-30)&amp;"-"&amp;YEAR(TODAY()),"Borrar")),"No aplica")</f>
        <v>No Aplica</v>
      </c>
      <c r="AC1222" t="str">
        <f ca="1">+IFERROR(IF(Tabla2[[#This Row],[FECHA INICIO DE LABORES EN OBRA]]="","No Aplica",IF(AND(MONTH(Tabla2[[#This Row],[FECHA INICIO DE LABORES EN OBRA]])=MONTH(TODAY()-30),YEAR(Tabla2[[#This Row],[FECHA INICIO DE LABORES EN OBRA]])=YEAR(TODAY())),MONTH(TODAY()-30)&amp;"-"&amp;YEAR(TODAY()),"No Aplica")),"No Aplica")</f>
        <v>No Aplica</v>
      </c>
    </row>
    <row r="1223" spans="1:29" x14ac:dyDescent="0.25">
      <c r="A1223" s="2" t="s">
        <v>3995</v>
      </c>
      <c r="B1223" s="3" t="s">
        <v>17</v>
      </c>
      <c r="C1223" s="3" t="s">
        <v>17</v>
      </c>
      <c r="D1223" s="3" t="s">
        <v>146</v>
      </c>
      <c r="E1223" s="3" t="s">
        <v>147</v>
      </c>
      <c r="F1223" s="36">
        <v>36233</v>
      </c>
      <c r="G1223" s="3">
        <v>1</v>
      </c>
      <c r="H1223" s="3" t="s">
        <v>4109</v>
      </c>
      <c r="I1223" s="3" t="s">
        <v>4110</v>
      </c>
      <c r="J1223" s="3" t="s">
        <v>4111</v>
      </c>
      <c r="K1223" s="3" t="s">
        <v>35</v>
      </c>
      <c r="L1223" s="8" t="s">
        <v>9813</v>
      </c>
      <c r="M1223" s="5"/>
      <c r="N1223" s="13" t="s">
        <v>1043</v>
      </c>
      <c r="O1223" s="5">
        <v>44909</v>
      </c>
      <c r="P1223" s="8">
        <v>1</v>
      </c>
      <c r="Q1223" s="9">
        <v>1</v>
      </c>
      <c r="R1223" s="9" t="str">
        <f>IFERROR(VLOOKUP(Tabla2[[#This Row],[CONTRATISTA PRNCIPAL]],Hoja1!$L$5:$M$9,2,FALSE),"CJV")</f>
        <v>CJV</v>
      </c>
      <c r="S1223" s="9" t="str">
        <f>IF(Tabla2[[#This Row],[EMPRESA]]=Tabla2[[#This Row],[CONTRATISTA PRNCIPAL]],"Principal","Secundaria")</f>
        <v>Principal</v>
      </c>
      <c r="T1223" s="10">
        <f>IFERROR(1/COUNTIF(Tabla2[CONTRATISTA PRNCIPAL],Tabla2[[#This Row],[CONTRATISTA PRNCIPAL]]),0)</f>
        <v>1.4492753623188406E-2</v>
      </c>
      <c r="U1223" s="33">
        <f ca="1">IF(((TODAY()-Tabla2[[#This Row],[FECHA NACIMIENTO]])/365)&lt;18,"Corregir", IF(((TODAY()-Tabla2[[#This Row],[FECHA NACIMIENTO]])/365)&gt;80, "Corregir",ROUNDDOWN(((TODAY()-Tabla2[[#This Row],[FECHA NACIMIENTO]])/365),0)))</f>
        <v>24</v>
      </c>
      <c r="V122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223" s="34" t="str">
        <f ca="1">+IF(Tabla2[[#This Row],[Edad]]="Corregir","Corregir","Ok")</f>
        <v>Ok</v>
      </c>
      <c r="X1223" s="10" t="str">
        <f>+IFERROR(VLOOKUP(Tabla2[[#This Row],[DISTRITO SEGÚN DNI]],Hoja1!$A$2:$B$55,2,FALSE),"No")</f>
        <v>EL AGUSTINO</v>
      </c>
      <c r="Y1223" s="10" t="str">
        <f>IF(OR(LOWER(Tabla2[[#This Row],[GENERO]])="masculino", LOWER(Tabla2[[#This Row],[GENERO]])="femenino"),"OK","Corregir")</f>
        <v>OK</v>
      </c>
      <c r="Z1223" s="10" t="str">
        <f>+IF(Tabla2[[#This Row],[Nro. DNI / CE]]="","Corregir",IF(LEN(Tabla2[[#This Row],[Nro. DNI / CE]])&gt;=8,"OK","Corregir"))</f>
        <v>OK</v>
      </c>
      <c r="AA1223" s="10">
        <f>COUNTIF(Tabla2[APELLIDOS Y NOMBRES],Tabla2[[#This Row],[APELLIDOS Y NOMBRES]])</f>
        <v>1</v>
      </c>
      <c r="AB1223" t="str">
        <f ca="1">+IFERROR(IF(Tabla2[[#This Row],[FECHA CESE/BAJA]]="","No Aplica",IF(AND(MONTH(Tabla2[[#This Row],[FECHA CESE/BAJA]])=MONTH(TODAY()-30),YEAR(Tabla2[[#This Row],[FECHA CESE/BAJA]])=YEAR(TODAY())),MONTH(TODAY()-30)&amp;"-"&amp;YEAR(TODAY()),"Borrar")),"No aplica")</f>
        <v>No Aplica</v>
      </c>
      <c r="AC1223" t="str">
        <f ca="1">+IFERROR(IF(Tabla2[[#This Row],[FECHA INICIO DE LABORES EN OBRA]]="","No Aplica",IF(AND(MONTH(Tabla2[[#This Row],[FECHA INICIO DE LABORES EN OBRA]])=MONTH(TODAY()-30),YEAR(Tabla2[[#This Row],[FECHA INICIO DE LABORES EN OBRA]])=YEAR(TODAY())),MONTH(TODAY()-30)&amp;"-"&amp;YEAR(TODAY()),"No Aplica")),"No Aplica")</f>
        <v>No Aplica</v>
      </c>
    </row>
    <row r="1224" spans="1:29" x14ac:dyDescent="0.25">
      <c r="A1224" s="2" t="s">
        <v>3995</v>
      </c>
      <c r="B1224" s="3" t="s">
        <v>17</v>
      </c>
      <c r="C1224" s="3" t="s">
        <v>17</v>
      </c>
      <c r="D1224" s="3" t="s">
        <v>148</v>
      </c>
      <c r="E1224" s="3" t="s">
        <v>149</v>
      </c>
      <c r="F1224" s="36">
        <v>34956</v>
      </c>
      <c r="G1224" s="3">
        <v>1</v>
      </c>
      <c r="H1224" s="3" t="s">
        <v>4004</v>
      </c>
      <c r="I1224" s="3" t="s">
        <v>4112</v>
      </c>
      <c r="J1224" s="3" t="s">
        <v>4113</v>
      </c>
      <c r="K1224" s="3" t="s">
        <v>93</v>
      </c>
      <c r="L1224" s="8" t="s">
        <v>9813</v>
      </c>
      <c r="M1224" s="5"/>
      <c r="N1224" s="13" t="s">
        <v>1043</v>
      </c>
      <c r="O1224" s="5">
        <v>44914</v>
      </c>
      <c r="P1224" s="8">
        <v>1</v>
      </c>
      <c r="Q1224" s="9">
        <v>1</v>
      </c>
      <c r="R1224" s="9" t="str">
        <f>IFERROR(VLOOKUP(Tabla2[[#This Row],[CONTRATISTA PRNCIPAL]],Hoja1!$L$5:$M$9,2,FALSE),"CJV")</f>
        <v>CJV</v>
      </c>
      <c r="S1224" s="9" t="str">
        <f>IF(Tabla2[[#This Row],[EMPRESA]]=Tabla2[[#This Row],[CONTRATISTA PRNCIPAL]],"Principal","Secundaria")</f>
        <v>Principal</v>
      </c>
      <c r="T1224" s="10">
        <f>IFERROR(1/COUNTIF(Tabla2[CONTRATISTA PRNCIPAL],Tabla2[[#This Row],[CONTRATISTA PRNCIPAL]]),0)</f>
        <v>1.4492753623188406E-2</v>
      </c>
      <c r="U1224" s="33">
        <f ca="1">IF(((TODAY()-Tabla2[[#This Row],[FECHA NACIMIENTO]])/365)&lt;18,"Corregir", IF(((TODAY()-Tabla2[[#This Row],[FECHA NACIMIENTO]])/365)&gt;80, "Corregir",ROUNDDOWN(((TODAY()-Tabla2[[#This Row],[FECHA NACIMIENTO]])/365),0)))</f>
        <v>28</v>
      </c>
      <c r="V122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224" s="34" t="str">
        <f ca="1">+IF(Tabla2[[#This Row],[Edad]]="Corregir","Corregir","Ok")</f>
        <v>Ok</v>
      </c>
      <c r="X1224" s="10" t="str">
        <f>+IFERROR(VLOOKUP(Tabla2[[#This Row],[DISTRITO SEGÚN DNI]],Hoja1!$A$2:$B$55,2,FALSE),"No")</f>
        <v>ATE</v>
      </c>
      <c r="Y1224" s="10" t="str">
        <f>IF(OR(LOWER(Tabla2[[#This Row],[GENERO]])="masculino", LOWER(Tabla2[[#This Row],[GENERO]])="femenino"),"OK","Corregir")</f>
        <v>OK</v>
      </c>
      <c r="Z1224" s="10" t="str">
        <f>+IF(Tabla2[[#This Row],[Nro. DNI / CE]]="","Corregir",IF(LEN(Tabla2[[#This Row],[Nro. DNI / CE]])&gt;=8,"OK","Corregir"))</f>
        <v>OK</v>
      </c>
      <c r="AA1224" s="10">
        <f>COUNTIF(Tabla2[APELLIDOS Y NOMBRES],Tabla2[[#This Row],[APELLIDOS Y NOMBRES]])</f>
        <v>1</v>
      </c>
      <c r="AB1224" t="str">
        <f ca="1">+IFERROR(IF(Tabla2[[#This Row],[FECHA CESE/BAJA]]="","No Aplica",IF(AND(MONTH(Tabla2[[#This Row],[FECHA CESE/BAJA]])=MONTH(TODAY()-30),YEAR(Tabla2[[#This Row],[FECHA CESE/BAJA]])=YEAR(TODAY())),MONTH(TODAY()-30)&amp;"-"&amp;YEAR(TODAY()),"Borrar")),"No aplica")</f>
        <v>No Aplica</v>
      </c>
      <c r="AC1224" t="str">
        <f ca="1">+IFERROR(IF(Tabla2[[#This Row],[FECHA INICIO DE LABORES EN OBRA]]="","No Aplica",IF(AND(MONTH(Tabla2[[#This Row],[FECHA INICIO DE LABORES EN OBRA]])=MONTH(TODAY()-30),YEAR(Tabla2[[#This Row],[FECHA INICIO DE LABORES EN OBRA]])=YEAR(TODAY())),MONTH(TODAY()-30)&amp;"-"&amp;YEAR(TODAY()),"No Aplica")),"No Aplica")</f>
        <v>No Aplica</v>
      </c>
    </row>
    <row r="1225" spans="1:29" x14ac:dyDescent="0.25">
      <c r="A1225" s="2" t="s">
        <v>3995</v>
      </c>
      <c r="B1225" s="3" t="s">
        <v>17</v>
      </c>
      <c r="C1225" s="3" t="s">
        <v>17</v>
      </c>
      <c r="D1225" s="3" t="s">
        <v>4114</v>
      </c>
      <c r="E1225" s="3" t="s">
        <v>4115</v>
      </c>
      <c r="F1225" s="36">
        <v>35260</v>
      </c>
      <c r="G1225" s="3">
        <v>1</v>
      </c>
      <c r="H1225" s="3" t="s">
        <v>4090</v>
      </c>
      <c r="I1225" s="3" t="s">
        <v>4116</v>
      </c>
      <c r="J1225" s="3" t="s">
        <v>4117</v>
      </c>
      <c r="K1225" s="3" t="s">
        <v>2438</v>
      </c>
      <c r="L1225" s="8" t="s">
        <v>9813</v>
      </c>
      <c r="M1225" s="5"/>
      <c r="N1225" s="13" t="s">
        <v>1043</v>
      </c>
      <c r="O1225" s="5">
        <v>44928</v>
      </c>
      <c r="P1225" s="8">
        <v>1</v>
      </c>
      <c r="Q1225" s="9">
        <v>1</v>
      </c>
      <c r="R1225" s="9" t="str">
        <f>IFERROR(VLOOKUP(Tabla2[[#This Row],[CONTRATISTA PRNCIPAL]],Hoja1!$L$5:$M$9,2,FALSE),"CJV")</f>
        <v>CJV</v>
      </c>
      <c r="S1225" s="9" t="str">
        <f>IF(Tabla2[[#This Row],[EMPRESA]]=Tabla2[[#This Row],[CONTRATISTA PRNCIPAL]],"Principal","Secundaria")</f>
        <v>Principal</v>
      </c>
      <c r="T1225" s="10">
        <f>IFERROR(1/COUNTIF(Tabla2[CONTRATISTA PRNCIPAL],Tabla2[[#This Row],[CONTRATISTA PRNCIPAL]]),0)</f>
        <v>1.4492753623188406E-2</v>
      </c>
      <c r="U1225" s="33">
        <f ca="1">IF(((TODAY()-Tabla2[[#This Row],[FECHA NACIMIENTO]])/365)&lt;18,"Corregir", IF(((TODAY()-Tabla2[[#This Row],[FECHA NACIMIENTO]])/365)&gt;80, "Corregir",ROUNDDOWN(((TODAY()-Tabla2[[#This Row],[FECHA NACIMIENTO]])/365),0)))</f>
        <v>27</v>
      </c>
      <c r="V122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225" s="34" t="str">
        <f ca="1">+IF(Tabla2[[#This Row],[Edad]]="Corregir","Corregir","Ok")</f>
        <v>Ok</v>
      </c>
      <c r="X1225" s="10" t="str">
        <f>+IFERROR(VLOOKUP(Tabla2[[#This Row],[DISTRITO SEGÚN DNI]],Hoja1!$A$2:$B$55,2,FALSE),"No")</f>
        <v>No</v>
      </c>
      <c r="Y1225" s="10" t="str">
        <f>IF(OR(LOWER(Tabla2[[#This Row],[GENERO]])="masculino", LOWER(Tabla2[[#This Row],[GENERO]])="femenino"),"OK","Corregir")</f>
        <v>OK</v>
      </c>
      <c r="Z1225" s="10" t="str">
        <f>+IF(Tabla2[[#This Row],[Nro. DNI / CE]]="","Corregir",IF(LEN(Tabla2[[#This Row],[Nro. DNI / CE]])&gt;=8,"OK","Corregir"))</f>
        <v>OK</v>
      </c>
      <c r="AA1225" s="10">
        <f>COUNTIF(Tabla2[APELLIDOS Y NOMBRES],Tabla2[[#This Row],[APELLIDOS Y NOMBRES]])</f>
        <v>1</v>
      </c>
      <c r="AB1225" t="str">
        <f ca="1">+IFERROR(IF(Tabla2[[#This Row],[FECHA CESE/BAJA]]="","No Aplica",IF(AND(MONTH(Tabla2[[#This Row],[FECHA CESE/BAJA]])=MONTH(TODAY()-30),YEAR(Tabla2[[#This Row],[FECHA CESE/BAJA]])=YEAR(TODAY())),MONTH(TODAY()-30)&amp;"-"&amp;YEAR(TODAY()),"Borrar")),"No aplica")</f>
        <v>No Aplica</v>
      </c>
      <c r="AC1225" t="str">
        <f ca="1">+IFERROR(IF(Tabla2[[#This Row],[FECHA INICIO DE LABORES EN OBRA]]="","No Aplica",IF(AND(MONTH(Tabla2[[#This Row],[FECHA INICIO DE LABORES EN OBRA]])=MONTH(TODAY()-30),YEAR(Tabla2[[#This Row],[FECHA INICIO DE LABORES EN OBRA]])=YEAR(TODAY())),MONTH(TODAY()-30)&amp;"-"&amp;YEAR(TODAY()),"No Aplica")),"No Aplica")</f>
        <v>No Aplica</v>
      </c>
    </row>
    <row r="1226" spans="1:29" x14ac:dyDescent="0.25">
      <c r="A1226" s="2" t="s">
        <v>3995</v>
      </c>
      <c r="B1226" s="3" t="s">
        <v>17</v>
      </c>
      <c r="C1226" s="3" t="s">
        <v>17</v>
      </c>
      <c r="D1226" s="3" t="s">
        <v>4118</v>
      </c>
      <c r="E1226" s="3" t="s">
        <v>4119</v>
      </c>
      <c r="F1226" s="36">
        <v>35862</v>
      </c>
      <c r="G1226" s="3">
        <v>1</v>
      </c>
      <c r="H1226" s="3" t="s">
        <v>4090</v>
      </c>
      <c r="I1226" s="3" t="s">
        <v>4116</v>
      </c>
      <c r="J1226" s="3" t="s">
        <v>4120</v>
      </c>
      <c r="K1226" s="3" t="s">
        <v>1044</v>
      </c>
      <c r="L1226" s="8" t="s">
        <v>9813</v>
      </c>
      <c r="M1226" s="5"/>
      <c r="N1226" s="13" t="s">
        <v>1043</v>
      </c>
      <c r="O1226" s="5">
        <v>44928</v>
      </c>
      <c r="P1226" s="8">
        <v>1</v>
      </c>
      <c r="Q1226" s="9">
        <v>1</v>
      </c>
      <c r="R1226" s="9" t="str">
        <f>IFERROR(VLOOKUP(Tabla2[[#This Row],[CONTRATISTA PRNCIPAL]],Hoja1!$L$5:$M$9,2,FALSE),"CJV")</f>
        <v>CJV</v>
      </c>
      <c r="S1226" s="9" t="str">
        <f>IF(Tabla2[[#This Row],[EMPRESA]]=Tabla2[[#This Row],[CONTRATISTA PRNCIPAL]],"Principal","Secundaria")</f>
        <v>Principal</v>
      </c>
      <c r="T1226" s="10">
        <f>IFERROR(1/COUNTIF(Tabla2[CONTRATISTA PRNCIPAL],Tabla2[[#This Row],[CONTRATISTA PRNCIPAL]]),0)</f>
        <v>1.4492753623188406E-2</v>
      </c>
      <c r="U1226" s="33">
        <f ca="1">IF(((TODAY()-Tabla2[[#This Row],[FECHA NACIMIENTO]])/365)&lt;18,"Corregir", IF(((TODAY()-Tabla2[[#This Row],[FECHA NACIMIENTO]])/365)&gt;80, "Corregir",ROUNDDOWN(((TODAY()-Tabla2[[#This Row],[FECHA NACIMIENTO]])/365),0)))</f>
        <v>25</v>
      </c>
      <c r="V122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226" s="34" t="str">
        <f ca="1">+IF(Tabla2[[#This Row],[Edad]]="Corregir","Corregir","Ok")</f>
        <v>Ok</v>
      </c>
      <c r="X1226" s="10" t="str">
        <f>+IFERROR(VLOOKUP(Tabla2[[#This Row],[DISTRITO SEGÚN DNI]],Hoja1!$A$2:$B$55,2,FALSE),"No")</f>
        <v>No</v>
      </c>
      <c r="Y1226" s="10" t="str">
        <f>IF(OR(LOWER(Tabla2[[#This Row],[GENERO]])="masculino", LOWER(Tabla2[[#This Row],[GENERO]])="femenino"),"OK","Corregir")</f>
        <v>OK</v>
      </c>
      <c r="Z1226" s="10" t="str">
        <f>+IF(Tabla2[[#This Row],[Nro. DNI / CE]]="","Corregir",IF(LEN(Tabla2[[#This Row],[Nro. DNI / CE]])&gt;=8,"OK","Corregir"))</f>
        <v>OK</v>
      </c>
      <c r="AA1226" s="10">
        <f>COUNTIF(Tabla2[APELLIDOS Y NOMBRES],Tabla2[[#This Row],[APELLIDOS Y NOMBRES]])</f>
        <v>1</v>
      </c>
      <c r="AB1226" t="str">
        <f ca="1">+IFERROR(IF(Tabla2[[#This Row],[FECHA CESE/BAJA]]="","No Aplica",IF(AND(MONTH(Tabla2[[#This Row],[FECHA CESE/BAJA]])=MONTH(TODAY()-30),YEAR(Tabla2[[#This Row],[FECHA CESE/BAJA]])=YEAR(TODAY())),MONTH(TODAY()-30)&amp;"-"&amp;YEAR(TODAY()),"Borrar")),"No aplica")</f>
        <v>No Aplica</v>
      </c>
      <c r="AC1226" t="str">
        <f ca="1">+IFERROR(IF(Tabla2[[#This Row],[FECHA INICIO DE LABORES EN OBRA]]="","No Aplica",IF(AND(MONTH(Tabla2[[#This Row],[FECHA INICIO DE LABORES EN OBRA]])=MONTH(TODAY()-30),YEAR(Tabla2[[#This Row],[FECHA INICIO DE LABORES EN OBRA]])=YEAR(TODAY())),MONTH(TODAY()-30)&amp;"-"&amp;YEAR(TODAY()),"No Aplica")),"No Aplica")</f>
        <v>No Aplica</v>
      </c>
    </row>
    <row r="1227" spans="1:29" x14ac:dyDescent="0.25">
      <c r="A1227" s="2" t="s">
        <v>3995</v>
      </c>
      <c r="B1227" s="3" t="s">
        <v>17</v>
      </c>
      <c r="C1227" s="3" t="s">
        <v>17</v>
      </c>
      <c r="D1227" s="3" t="s">
        <v>4121</v>
      </c>
      <c r="E1227" s="3" t="s">
        <v>4122</v>
      </c>
      <c r="F1227" s="36">
        <v>35490</v>
      </c>
      <c r="G1227" s="3">
        <v>1</v>
      </c>
      <c r="H1227" s="3" t="s">
        <v>4004</v>
      </c>
      <c r="I1227" s="3" t="s">
        <v>4123</v>
      </c>
      <c r="J1227" s="3" t="s">
        <v>4124</v>
      </c>
      <c r="K1227" s="3" t="s">
        <v>1063</v>
      </c>
      <c r="L1227" s="8" t="s">
        <v>9813</v>
      </c>
      <c r="M1227" s="5"/>
      <c r="N1227" s="13" t="s">
        <v>1043</v>
      </c>
      <c r="O1227" s="5">
        <v>44928</v>
      </c>
      <c r="P1227" s="8">
        <v>1</v>
      </c>
      <c r="Q1227" s="9">
        <v>1</v>
      </c>
      <c r="R1227" s="9" t="str">
        <f>IFERROR(VLOOKUP(Tabla2[[#This Row],[CONTRATISTA PRNCIPAL]],Hoja1!$L$5:$M$9,2,FALSE),"CJV")</f>
        <v>CJV</v>
      </c>
      <c r="S1227" s="9" t="str">
        <f>IF(Tabla2[[#This Row],[EMPRESA]]=Tabla2[[#This Row],[CONTRATISTA PRNCIPAL]],"Principal","Secundaria")</f>
        <v>Principal</v>
      </c>
      <c r="T1227" s="10">
        <f>IFERROR(1/COUNTIF(Tabla2[CONTRATISTA PRNCIPAL],Tabla2[[#This Row],[CONTRATISTA PRNCIPAL]]),0)</f>
        <v>1.4492753623188406E-2</v>
      </c>
      <c r="U1227" s="33">
        <f ca="1">IF(((TODAY()-Tabla2[[#This Row],[FECHA NACIMIENTO]])/365)&lt;18,"Corregir", IF(((TODAY()-Tabla2[[#This Row],[FECHA NACIMIENTO]])/365)&gt;80, "Corregir",ROUNDDOWN(((TODAY()-Tabla2[[#This Row],[FECHA NACIMIENTO]])/365),0)))</f>
        <v>26</v>
      </c>
      <c r="V122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227" s="34" t="str">
        <f ca="1">+IF(Tabla2[[#This Row],[Edad]]="Corregir","Corregir","Ok")</f>
        <v>Ok</v>
      </c>
      <c r="X1227" s="10" t="str">
        <f>+IFERROR(VLOOKUP(Tabla2[[#This Row],[DISTRITO SEGÚN DNI]],Hoja1!$A$2:$B$55,2,FALSE),"No")</f>
        <v>No</v>
      </c>
      <c r="Y1227" s="10" t="str">
        <f>IF(OR(LOWER(Tabla2[[#This Row],[GENERO]])="masculino", LOWER(Tabla2[[#This Row],[GENERO]])="femenino"),"OK","Corregir")</f>
        <v>OK</v>
      </c>
      <c r="Z1227" s="10" t="str">
        <f>+IF(Tabla2[[#This Row],[Nro. DNI / CE]]="","Corregir",IF(LEN(Tabla2[[#This Row],[Nro. DNI / CE]])&gt;=8,"OK","Corregir"))</f>
        <v>OK</v>
      </c>
      <c r="AA1227" s="10">
        <f>COUNTIF(Tabla2[APELLIDOS Y NOMBRES],Tabla2[[#This Row],[APELLIDOS Y NOMBRES]])</f>
        <v>1</v>
      </c>
      <c r="AB1227" t="str">
        <f ca="1">+IFERROR(IF(Tabla2[[#This Row],[FECHA CESE/BAJA]]="","No Aplica",IF(AND(MONTH(Tabla2[[#This Row],[FECHA CESE/BAJA]])=MONTH(TODAY()-30),YEAR(Tabla2[[#This Row],[FECHA CESE/BAJA]])=YEAR(TODAY())),MONTH(TODAY()-30)&amp;"-"&amp;YEAR(TODAY()),"Borrar")),"No aplica")</f>
        <v>No Aplica</v>
      </c>
      <c r="AC1227" t="str">
        <f ca="1">+IFERROR(IF(Tabla2[[#This Row],[FECHA INICIO DE LABORES EN OBRA]]="","No Aplica",IF(AND(MONTH(Tabla2[[#This Row],[FECHA INICIO DE LABORES EN OBRA]])=MONTH(TODAY()-30),YEAR(Tabla2[[#This Row],[FECHA INICIO DE LABORES EN OBRA]])=YEAR(TODAY())),MONTH(TODAY()-30)&amp;"-"&amp;YEAR(TODAY()),"No Aplica")),"No Aplica")</f>
        <v>No Aplica</v>
      </c>
    </row>
    <row r="1228" spans="1:29" x14ac:dyDescent="0.25">
      <c r="A1228" s="2" t="s">
        <v>3995</v>
      </c>
      <c r="B1228" s="3" t="s">
        <v>17</v>
      </c>
      <c r="C1228" s="3" t="s">
        <v>17</v>
      </c>
      <c r="D1228" s="3" t="s">
        <v>150</v>
      </c>
      <c r="E1228" s="3" t="s">
        <v>151</v>
      </c>
      <c r="F1228" s="36">
        <v>36721</v>
      </c>
      <c r="G1228" s="3">
        <v>1</v>
      </c>
      <c r="H1228" s="3" t="s">
        <v>4004</v>
      </c>
      <c r="I1228" s="3" t="s">
        <v>4125</v>
      </c>
      <c r="J1228" s="3" t="s">
        <v>4126</v>
      </c>
      <c r="K1228" s="3" t="s">
        <v>93</v>
      </c>
      <c r="L1228" s="8" t="s">
        <v>9818</v>
      </c>
      <c r="M1228" s="5"/>
      <c r="N1228" s="13" t="s">
        <v>1043</v>
      </c>
      <c r="O1228" s="5">
        <v>44928</v>
      </c>
      <c r="P1228" s="8">
        <v>1</v>
      </c>
      <c r="Q1228" s="9">
        <v>1</v>
      </c>
      <c r="R1228" s="9" t="str">
        <f>IFERROR(VLOOKUP(Tabla2[[#This Row],[CONTRATISTA PRNCIPAL]],Hoja1!$L$5:$M$9,2,FALSE),"CJV")</f>
        <v>CJV</v>
      </c>
      <c r="S1228" s="9" t="str">
        <f>IF(Tabla2[[#This Row],[EMPRESA]]=Tabla2[[#This Row],[CONTRATISTA PRNCIPAL]],"Principal","Secundaria")</f>
        <v>Principal</v>
      </c>
      <c r="T1228" s="10">
        <f>IFERROR(1/COUNTIF(Tabla2[CONTRATISTA PRNCIPAL],Tabla2[[#This Row],[CONTRATISTA PRNCIPAL]]),0)</f>
        <v>1.4492753623188406E-2</v>
      </c>
      <c r="U1228" s="33">
        <f ca="1">IF(((TODAY()-Tabla2[[#This Row],[FECHA NACIMIENTO]])/365)&lt;18,"Corregir", IF(((TODAY()-Tabla2[[#This Row],[FECHA NACIMIENTO]])/365)&gt;80, "Corregir",ROUNDDOWN(((TODAY()-Tabla2[[#This Row],[FECHA NACIMIENTO]])/365),0)))</f>
        <v>23</v>
      </c>
      <c r="V122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1228" s="34" t="str">
        <f ca="1">+IF(Tabla2[[#This Row],[Edad]]="Corregir","Corregir","Ok")</f>
        <v>Ok</v>
      </c>
      <c r="X1228" s="10" t="str">
        <f>+IFERROR(VLOOKUP(Tabla2[[#This Row],[DISTRITO SEGÚN DNI]],Hoja1!$A$2:$B$55,2,FALSE),"No")</f>
        <v>ATE</v>
      </c>
      <c r="Y1228" s="10" t="str">
        <f>IF(OR(LOWER(Tabla2[[#This Row],[GENERO]])="masculino", LOWER(Tabla2[[#This Row],[GENERO]])="femenino"),"OK","Corregir")</f>
        <v>OK</v>
      </c>
      <c r="Z1228" s="10" t="str">
        <f>+IF(Tabla2[[#This Row],[Nro. DNI / CE]]="","Corregir",IF(LEN(Tabla2[[#This Row],[Nro. DNI / CE]])&gt;=8,"OK","Corregir"))</f>
        <v>OK</v>
      </c>
      <c r="AA1228" s="10">
        <f>COUNTIF(Tabla2[APELLIDOS Y NOMBRES],Tabla2[[#This Row],[APELLIDOS Y NOMBRES]])</f>
        <v>1</v>
      </c>
      <c r="AB1228" t="str">
        <f ca="1">+IFERROR(IF(Tabla2[[#This Row],[FECHA CESE/BAJA]]="","No Aplica",IF(AND(MONTH(Tabla2[[#This Row],[FECHA CESE/BAJA]])=MONTH(TODAY()-30),YEAR(Tabla2[[#This Row],[FECHA CESE/BAJA]])=YEAR(TODAY())),MONTH(TODAY()-30)&amp;"-"&amp;YEAR(TODAY()),"Borrar")),"No aplica")</f>
        <v>No Aplica</v>
      </c>
      <c r="AC1228" t="str">
        <f ca="1">+IFERROR(IF(Tabla2[[#This Row],[FECHA INICIO DE LABORES EN OBRA]]="","No Aplica",IF(AND(MONTH(Tabla2[[#This Row],[FECHA INICIO DE LABORES EN OBRA]])=MONTH(TODAY()-30),YEAR(Tabla2[[#This Row],[FECHA INICIO DE LABORES EN OBRA]])=YEAR(TODAY())),MONTH(TODAY()-30)&amp;"-"&amp;YEAR(TODAY()),"No Aplica")),"No Aplica")</f>
        <v>No Aplica</v>
      </c>
    </row>
    <row r="1229" spans="1:29" x14ac:dyDescent="0.25">
      <c r="A1229" s="2" t="s">
        <v>3995</v>
      </c>
      <c r="B1229" s="3" t="s">
        <v>17</v>
      </c>
      <c r="C1229" s="3" t="s">
        <v>17</v>
      </c>
      <c r="D1229" s="3" t="s">
        <v>4127</v>
      </c>
      <c r="E1229" s="3" t="s">
        <v>4128</v>
      </c>
      <c r="F1229" s="36">
        <v>36530</v>
      </c>
      <c r="G1229" s="3">
        <v>1</v>
      </c>
      <c r="H1229" s="3" t="s">
        <v>4004</v>
      </c>
      <c r="I1229" s="3" t="s">
        <v>4129</v>
      </c>
      <c r="J1229" s="3" t="s">
        <v>4130</v>
      </c>
      <c r="K1229" s="3" t="s">
        <v>2106</v>
      </c>
      <c r="L1229" s="8" t="s">
        <v>9818</v>
      </c>
      <c r="M1229" s="5"/>
      <c r="N1229" s="13" t="s">
        <v>1043</v>
      </c>
      <c r="O1229" s="5">
        <v>44928</v>
      </c>
      <c r="P1229" s="8">
        <v>1</v>
      </c>
      <c r="Q1229" s="9">
        <v>1</v>
      </c>
      <c r="R1229" s="9" t="str">
        <f>IFERROR(VLOOKUP(Tabla2[[#This Row],[CONTRATISTA PRNCIPAL]],Hoja1!$L$5:$M$9,2,FALSE),"CJV")</f>
        <v>CJV</v>
      </c>
      <c r="S1229" s="9" t="str">
        <f>IF(Tabla2[[#This Row],[EMPRESA]]=Tabla2[[#This Row],[CONTRATISTA PRNCIPAL]],"Principal","Secundaria")</f>
        <v>Principal</v>
      </c>
      <c r="T1229" s="10">
        <f>IFERROR(1/COUNTIF(Tabla2[CONTRATISTA PRNCIPAL],Tabla2[[#This Row],[CONTRATISTA PRNCIPAL]]),0)</f>
        <v>1.4492753623188406E-2</v>
      </c>
      <c r="U1229" s="33">
        <f ca="1">IF(((TODAY()-Tabla2[[#This Row],[FECHA NACIMIENTO]])/365)&lt;18,"Corregir", IF(((TODAY()-Tabla2[[#This Row],[FECHA NACIMIENTO]])/365)&gt;80, "Corregir",ROUNDDOWN(((TODAY()-Tabla2[[#This Row],[FECHA NACIMIENTO]])/365),0)))</f>
        <v>23</v>
      </c>
      <c r="V122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1229" s="34" t="str">
        <f ca="1">+IF(Tabla2[[#This Row],[Edad]]="Corregir","Corregir","Ok")</f>
        <v>Ok</v>
      </c>
      <c r="X1229" s="10" t="str">
        <f>+IFERROR(VLOOKUP(Tabla2[[#This Row],[DISTRITO SEGÚN DNI]],Hoja1!$A$2:$B$55,2,FALSE),"No")</f>
        <v>No</v>
      </c>
      <c r="Y1229" s="10" t="str">
        <f>IF(OR(LOWER(Tabla2[[#This Row],[GENERO]])="masculino", LOWER(Tabla2[[#This Row],[GENERO]])="femenino"),"OK","Corregir")</f>
        <v>OK</v>
      </c>
      <c r="Z1229" s="10" t="str">
        <f>+IF(Tabla2[[#This Row],[Nro. DNI / CE]]="","Corregir",IF(LEN(Tabla2[[#This Row],[Nro. DNI / CE]])&gt;=8,"OK","Corregir"))</f>
        <v>OK</v>
      </c>
      <c r="AA1229" s="10">
        <f>COUNTIF(Tabla2[APELLIDOS Y NOMBRES],Tabla2[[#This Row],[APELLIDOS Y NOMBRES]])</f>
        <v>1</v>
      </c>
      <c r="AB1229" t="str">
        <f ca="1">+IFERROR(IF(Tabla2[[#This Row],[FECHA CESE/BAJA]]="","No Aplica",IF(AND(MONTH(Tabla2[[#This Row],[FECHA CESE/BAJA]])=MONTH(TODAY()-30),YEAR(Tabla2[[#This Row],[FECHA CESE/BAJA]])=YEAR(TODAY())),MONTH(TODAY()-30)&amp;"-"&amp;YEAR(TODAY()),"Borrar")),"No aplica")</f>
        <v>No Aplica</v>
      </c>
      <c r="AC1229" t="str">
        <f ca="1">+IFERROR(IF(Tabla2[[#This Row],[FECHA INICIO DE LABORES EN OBRA]]="","No Aplica",IF(AND(MONTH(Tabla2[[#This Row],[FECHA INICIO DE LABORES EN OBRA]])=MONTH(TODAY()-30),YEAR(Tabla2[[#This Row],[FECHA INICIO DE LABORES EN OBRA]])=YEAR(TODAY())),MONTH(TODAY()-30)&amp;"-"&amp;YEAR(TODAY()),"No Aplica")),"No Aplica")</f>
        <v>No Aplica</v>
      </c>
    </row>
    <row r="1230" spans="1:29" x14ac:dyDescent="0.25">
      <c r="A1230" s="2" t="s">
        <v>3995</v>
      </c>
      <c r="B1230" s="3" t="s">
        <v>17</v>
      </c>
      <c r="C1230" s="3" t="s">
        <v>17</v>
      </c>
      <c r="D1230" s="3" t="s">
        <v>4131</v>
      </c>
      <c r="E1230" s="3" t="s">
        <v>4132</v>
      </c>
      <c r="F1230" s="36">
        <v>32234</v>
      </c>
      <c r="G1230" s="3">
        <v>1</v>
      </c>
      <c r="H1230" s="3" t="s">
        <v>4046</v>
      </c>
      <c r="I1230" s="3" t="s">
        <v>4133</v>
      </c>
      <c r="J1230" s="3" t="s">
        <v>4134</v>
      </c>
      <c r="K1230" s="3" t="s">
        <v>1063</v>
      </c>
      <c r="L1230" s="8" t="s">
        <v>9813</v>
      </c>
      <c r="M1230" s="5"/>
      <c r="N1230" s="13" t="s">
        <v>1043</v>
      </c>
      <c r="O1230" s="5">
        <v>44967</v>
      </c>
      <c r="P1230" s="8">
        <v>1</v>
      </c>
      <c r="Q1230" s="9">
        <v>1</v>
      </c>
      <c r="R1230" s="9" t="str">
        <f>IFERROR(VLOOKUP(Tabla2[[#This Row],[CONTRATISTA PRNCIPAL]],Hoja1!$L$5:$M$9,2,FALSE),"CJV")</f>
        <v>CJV</v>
      </c>
      <c r="S1230" s="9" t="str">
        <f>IF(Tabla2[[#This Row],[EMPRESA]]=Tabla2[[#This Row],[CONTRATISTA PRNCIPAL]],"Principal","Secundaria")</f>
        <v>Principal</v>
      </c>
      <c r="T1230" s="10">
        <f>IFERROR(1/COUNTIF(Tabla2[CONTRATISTA PRNCIPAL],Tabla2[[#This Row],[CONTRATISTA PRNCIPAL]]),0)</f>
        <v>1.4492753623188406E-2</v>
      </c>
      <c r="U1230" s="33">
        <f ca="1">IF(((TODAY()-Tabla2[[#This Row],[FECHA NACIMIENTO]])/365)&lt;18,"Corregir", IF(((TODAY()-Tabla2[[#This Row],[FECHA NACIMIENTO]])/365)&gt;80, "Corregir",ROUNDDOWN(((TODAY()-Tabla2[[#This Row],[FECHA NACIMIENTO]])/365),0)))</f>
        <v>35</v>
      </c>
      <c r="V123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230" s="34" t="str">
        <f ca="1">+IF(Tabla2[[#This Row],[Edad]]="Corregir","Corregir","Ok")</f>
        <v>Ok</v>
      </c>
      <c r="X1230" s="10" t="str">
        <f>+IFERROR(VLOOKUP(Tabla2[[#This Row],[DISTRITO SEGÚN DNI]],Hoja1!$A$2:$B$55,2,FALSE),"No")</f>
        <v>No</v>
      </c>
      <c r="Y1230" s="10" t="str">
        <f>IF(OR(LOWER(Tabla2[[#This Row],[GENERO]])="masculino", LOWER(Tabla2[[#This Row],[GENERO]])="femenino"),"OK","Corregir")</f>
        <v>OK</v>
      </c>
      <c r="Z1230" s="10" t="str">
        <f>+IF(Tabla2[[#This Row],[Nro. DNI / CE]]="","Corregir",IF(LEN(Tabla2[[#This Row],[Nro. DNI / CE]])&gt;=8,"OK","Corregir"))</f>
        <v>OK</v>
      </c>
      <c r="AA1230" s="10">
        <f>COUNTIF(Tabla2[APELLIDOS Y NOMBRES],Tabla2[[#This Row],[APELLIDOS Y NOMBRES]])</f>
        <v>1</v>
      </c>
      <c r="AB1230" t="str">
        <f ca="1">+IFERROR(IF(Tabla2[[#This Row],[FECHA CESE/BAJA]]="","No Aplica",IF(AND(MONTH(Tabla2[[#This Row],[FECHA CESE/BAJA]])=MONTH(TODAY()-30),YEAR(Tabla2[[#This Row],[FECHA CESE/BAJA]])=YEAR(TODAY())),MONTH(TODAY()-30)&amp;"-"&amp;YEAR(TODAY()),"Borrar")),"No aplica")</f>
        <v>No Aplica</v>
      </c>
      <c r="AC1230" t="str">
        <f ca="1">+IFERROR(IF(Tabla2[[#This Row],[FECHA INICIO DE LABORES EN OBRA]]="","No Aplica",IF(AND(MONTH(Tabla2[[#This Row],[FECHA INICIO DE LABORES EN OBRA]])=MONTH(TODAY()-30),YEAR(Tabla2[[#This Row],[FECHA INICIO DE LABORES EN OBRA]])=YEAR(TODAY())),MONTH(TODAY()-30)&amp;"-"&amp;YEAR(TODAY()),"No Aplica")),"No Aplica")</f>
        <v>No Aplica</v>
      </c>
    </row>
    <row r="1231" spans="1:29" x14ac:dyDescent="0.25">
      <c r="A1231" s="2" t="s">
        <v>3995</v>
      </c>
      <c r="B1231" s="3" t="s">
        <v>17</v>
      </c>
      <c r="C1231" s="3" t="s">
        <v>17</v>
      </c>
      <c r="D1231" s="3" t="s">
        <v>4135</v>
      </c>
      <c r="E1231" s="3" t="s">
        <v>4136</v>
      </c>
      <c r="F1231" s="36">
        <v>34320</v>
      </c>
      <c r="G1231" s="3">
        <v>1</v>
      </c>
      <c r="H1231" s="3" t="s">
        <v>4046</v>
      </c>
      <c r="I1231" s="3" t="s">
        <v>4133</v>
      </c>
      <c r="J1231" s="3" t="s">
        <v>4137</v>
      </c>
      <c r="K1231" s="3" t="s">
        <v>1360</v>
      </c>
      <c r="L1231" s="8" t="s">
        <v>9813</v>
      </c>
      <c r="M1231" s="5"/>
      <c r="N1231" s="13" t="s">
        <v>1043</v>
      </c>
      <c r="O1231" s="5">
        <v>44973</v>
      </c>
      <c r="P1231" s="8">
        <v>1</v>
      </c>
      <c r="Q1231" s="9">
        <v>1</v>
      </c>
      <c r="R1231" s="9" t="str">
        <f>IFERROR(VLOOKUP(Tabla2[[#This Row],[CONTRATISTA PRNCIPAL]],Hoja1!$L$5:$M$9,2,FALSE),"CJV")</f>
        <v>CJV</v>
      </c>
      <c r="S1231" s="9" t="str">
        <f>IF(Tabla2[[#This Row],[EMPRESA]]=Tabla2[[#This Row],[CONTRATISTA PRNCIPAL]],"Principal","Secundaria")</f>
        <v>Principal</v>
      </c>
      <c r="T1231" s="10">
        <f>IFERROR(1/COUNTIF(Tabla2[CONTRATISTA PRNCIPAL],Tabla2[[#This Row],[CONTRATISTA PRNCIPAL]]),0)</f>
        <v>1.4492753623188406E-2</v>
      </c>
      <c r="U1231" s="33">
        <f ca="1">IF(((TODAY()-Tabla2[[#This Row],[FECHA NACIMIENTO]])/365)&lt;18,"Corregir", IF(((TODAY()-Tabla2[[#This Row],[FECHA NACIMIENTO]])/365)&gt;80, "Corregir",ROUNDDOWN(((TODAY()-Tabla2[[#This Row],[FECHA NACIMIENTO]])/365),0)))</f>
        <v>29</v>
      </c>
      <c r="V123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231" s="34" t="str">
        <f ca="1">+IF(Tabla2[[#This Row],[Edad]]="Corregir","Corregir","Ok")</f>
        <v>Ok</v>
      </c>
      <c r="X1231" s="10" t="str">
        <f>+IFERROR(VLOOKUP(Tabla2[[#This Row],[DISTRITO SEGÚN DNI]],Hoja1!$A$2:$B$55,2,FALSE),"No")</f>
        <v>No</v>
      </c>
      <c r="Y1231" s="10" t="str">
        <f>IF(OR(LOWER(Tabla2[[#This Row],[GENERO]])="masculino", LOWER(Tabla2[[#This Row],[GENERO]])="femenino"),"OK","Corregir")</f>
        <v>OK</v>
      </c>
      <c r="Z1231" s="10" t="str">
        <f>+IF(Tabla2[[#This Row],[Nro. DNI / CE]]="","Corregir",IF(LEN(Tabla2[[#This Row],[Nro. DNI / CE]])&gt;=8,"OK","Corregir"))</f>
        <v>OK</v>
      </c>
      <c r="AA1231" s="10">
        <f>COUNTIF(Tabla2[APELLIDOS Y NOMBRES],Tabla2[[#This Row],[APELLIDOS Y NOMBRES]])</f>
        <v>1</v>
      </c>
      <c r="AB1231" t="str">
        <f ca="1">+IFERROR(IF(Tabla2[[#This Row],[FECHA CESE/BAJA]]="","No Aplica",IF(AND(MONTH(Tabla2[[#This Row],[FECHA CESE/BAJA]])=MONTH(TODAY()-30),YEAR(Tabla2[[#This Row],[FECHA CESE/BAJA]])=YEAR(TODAY())),MONTH(TODAY()-30)&amp;"-"&amp;YEAR(TODAY()),"Borrar")),"No aplica")</f>
        <v>No Aplica</v>
      </c>
      <c r="AC1231" t="str">
        <f ca="1">+IFERROR(IF(Tabla2[[#This Row],[FECHA INICIO DE LABORES EN OBRA]]="","No Aplica",IF(AND(MONTH(Tabla2[[#This Row],[FECHA INICIO DE LABORES EN OBRA]])=MONTH(TODAY()-30),YEAR(Tabla2[[#This Row],[FECHA INICIO DE LABORES EN OBRA]])=YEAR(TODAY())),MONTH(TODAY()-30)&amp;"-"&amp;YEAR(TODAY()),"No Aplica")),"No Aplica")</f>
        <v>No Aplica</v>
      </c>
    </row>
    <row r="1232" spans="1:29" x14ac:dyDescent="0.25">
      <c r="A1232" s="2" t="s">
        <v>3995</v>
      </c>
      <c r="B1232" s="3" t="s">
        <v>17</v>
      </c>
      <c r="C1232" s="3" t="s">
        <v>17</v>
      </c>
      <c r="D1232" s="3" t="s">
        <v>4138</v>
      </c>
      <c r="E1232" s="3" t="s">
        <v>4139</v>
      </c>
      <c r="F1232" s="36">
        <v>35248</v>
      </c>
      <c r="G1232" s="3">
        <v>1</v>
      </c>
      <c r="H1232" s="3" t="s">
        <v>4090</v>
      </c>
      <c r="I1232" s="3" t="s">
        <v>4140</v>
      </c>
      <c r="J1232" s="3" t="s">
        <v>4141</v>
      </c>
      <c r="K1232" s="3" t="s">
        <v>1063</v>
      </c>
      <c r="L1232" s="8" t="s">
        <v>9813</v>
      </c>
      <c r="M1232" s="5"/>
      <c r="N1232" s="13" t="s">
        <v>1043</v>
      </c>
      <c r="O1232" s="5">
        <v>44973</v>
      </c>
      <c r="P1232" s="8">
        <v>1</v>
      </c>
      <c r="Q1232" s="9">
        <v>1</v>
      </c>
      <c r="R1232" s="9" t="str">
        <f>IFERROR(VLOOKUP(Tabla2[[#This Row],[CONTRATISTA PRNCIPAL]],Hoja1!$L$5:$M$9,2,FALSE),"CJV")</f>
        <v>CJV</v>
      </c>
      <c r="S1232" s="9" t="str">
        <f>IF(Tabla2[[#This Row],[EMPRESA]]=Tabla2[[#This Row],[CONTRATISTA PRNCIPAL]],"Principal","Secundaria")</f>
        <v>Principal</v>
      </c>
      <c r="T1232" s="10">
        <f>IFERROR(1/COUNTIF(Tabla2[CONTRATISTA PRNCIPAL],Tabla2[[#This Row],[CONTRATISTA PRNCIPAL]]),0)</f>
        <v>1.4492753623188406E-2</v>
      </c>
      <c r="U1232" s="33">
        <f ca="1">IF(((TODAY()-Tabla2[[#This Row],[FECHA NACIMIENTO]])/365)&lt;18,"Corregir", IF(((TODAY()-Tabla2[[#This Row],[FECHA NACIMIENTO]])/365)&gt;80, "Corregir",ROUNDDOWN(((TODAY()-Tabla2[[#This Row],[FECHA NACIMIENTO]])/365),0)))</f>
        <v>27</v>
      </c>
      <c r="V123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232" s="34" t="str">
        <f ca="1">+IF(Tabla2[[#This Row],[Edad]]="Corregir","Corregir","Ok")</f>
        <v>Ok</v>
      </c>
      <c r="X1232" s="10" t="str">
        <f>+IFERROR(VLOOKUP(Tabla2[[#This Row],[DISTRITO SEGÚN DNI]],Hoja1!$A$2:$B$55,2,FALSE),"No")</f>
        <v>No</v>
      </c>
      <c r="Y1232" s="10" t="str">
        <f>IF(OR(LOWER(Tabla2[[#This Row],[GENERO]])="masculino", LOWER(Tabla2[[#This Row],[GENERO]])="femenino"),"OK","Corregir")</f>
        <v>OK</v>
      </c>
      <c r="Z1232" s="10" t="str">
        <f>+IF(Tabla2[[#This Row],[Nro. DNI / CE]]="","Corregir",IF(LEN(Tabla2[[#This Row],[Nro. DNI / CE]])&gt;=8,"OK","Corregir"))</f>
        <v>OK</v>
      </c>
      <c r="AA1232" s="10">
        <f>COUNTIF(Tabla2[APELLIDOS Y NOMBRES],Tabla2[[#This Row],[APELLIDOS Y NOMBRES]])</f>
        <v>1</v>
      </c>
      <c r="AB1232" t="str">
        <f ca="1">+IFERROR(IF(Tabla2[[#This Row],[FECHA CESE/BAJA]]="","No Aplica",IF(AND(MONTH(Tabla2[[#This Row],[FECHA CESE/BAJA]])=MONTH(TODAY()-30),YEAR(Tabla2[[#This Row],[FECHA CESE/BAJA]])=YEAR(TODAY())),MONTH(TODAY()-30)&amp;"-"&amp;YEAR(TODAY()),"Borrar")),"No aplica")</f>
        <v>No Aplica</v>
      </c>
      <c r="AC1232" t="str">
        <f ca="1">+IFERROR(IF(Tabla2[[#This Row],[FECHA INICIO DE LABORES EN OBRA]]="","No Aplica",IF(AND(MONTH(Tabla2[[#This Row],[FECHA INICIO DE LABORES EN OBRA]])=MONTH(TODAY()-30),YEAR(Tabla2[[#This Row],[FECHA INICIO DE LABORES EN OBRA]])=YEAR(TODAY())),MONTH(TODAY()-30)&amp;"-"&amp;YEAR(TODAY()),"No Aplica")),"No Aplica")</f>
        <v>No Aplica</v>
      </c>
    </row>
    <row r="1233" spans="1:29" x14ac:dyDescent="0.25">
      <c r="A1233" s="2" t="s">
        <v>3995</v>
      </c>
      <c r="B1233" s="3" t="s">
        <v>17</v>
      </c>
      <c r="C1233" s="3" t="s">
        <v>17</v>
      </c>
      <c r="D1233" s="3" t="s">
        <v>4142</v>
      </c>
      <c r="E1233" s="3" t="s">
        <v>4143</v>
      </c>
      <c r="F1233" s="36">
        <v>33512</v>
      </c>
      <c r="G1233" s="3">
        <v>1</v>
      </c>
      <c r="H1233" s="3" t="s">
        <v>4090</v>
      </c>
      <c r="I1233" s="3" t="s">
        <v>4144</v>
      </c>
      <c r="J1233" s="3" t="s">
        <v>4145</v>
      </c>
      <c r="K1233" s="3" t="s">
        <v>1164</v>
      </c>
      <c r="L1233" s="8" t="s">
        <v>9813</v>
      </c>
      <c r="M1233" s="5"/>
      <c r="N1233" s="13" t="s">
        <v>1043</v>
      </c>
      <c r="O1233" s="5">
        <v>44967</v>
      </c>
      <c r="P1233" s="8">
        <v>1</v>
      </c>
      <c r="Q1233" s="9">
        <v>1</v>
      </c>
      <c r="R1233" s="9" t="str">
        <f>IFERROR(VLOOKUP(Tabla2[[#This Row],[CONTRATISTA PRNCIPAL]],Hoja1!$L$5:$M$9,2,FALSE),"CJV")</f>
        <v>CJV</v>
      </c>
      <c r="S1233" s="9" t="str">
        <f>IF(Tabla2[[#This Row],[EMPRESA]]=Tabla2[[#This Row],[CONTRATISTA PRNCIPAL]],"Principal","Secundaria")</f>
        <v>Principal</v>
      </c>
      <c r="T1233" s="10">
        <f>IFERROR(1/COUNTIF(Tabla2[CONTRATISTA PRNCIPAL],Tabla2[[#This Row],[CONTRATISTA PRNCIPAL]]),0)</f>
        <v>1.4492753623188406E-2</v>
      </c>
      <c r="U1233" s="33">
        <f ca="1">IF(((TODAY()-Tabla2[[#This Row],[FECHA NACIMIENTO]])/365)&lt;18,"Corregir", IF(((TODAY()-Tabla2[[#This Row],[FECHA NACIMIENTO]])/365)&gt;80, "Corregir",ROUNDDOWN(((TODAY()-Tabla2[[#This Row],[FECHA NACIMIENTO]])/365),0)))</f>
        <v>31</v>
      </c>
      <c r="V123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233" s="34" t="str">
        <f ca="1">+IF(Tabla2[[#This Row],[Edad]]="Corregir","Corregir","Ok")</f>
        <v>Ok</v>
      </c>
      <c r="X1233" s="10" t="str">
        <f>+IFERROR(VLOOKUP(Tabla2[[#This Row],[DISTRITO SEGÚN DNI]],Hoja1!$A$2:$B$55,2,FALSE),"No")</f>
        <v>No</v>
      </c>
      <c r="Y1233" s="10" t="str">
        <f>IF(OR(LOWER(Tabla2[[#This Row],[GENERO]])="masculino", LOWER(Tabla2[[#This Row],[GENERO]])="femenino"),"OK","Corregir")</f>
        <v>OK</v>
      </c>
      <c r="Z1233" s="10" t="str">
        <f>+IF(Tabla2[[#This Row],[Nro. DNI / CE]]="","Corregir",IF(LEN(Tabla2[[#This Row],[Nro. DNI / CE]])&gt;=8,"OK","Corregir"))</f>
        <v>OK</v>
      </c>
      <c r="AA1233" s="10">
        <f>COUNTIF(Tabla2[APELLIDOS Y NOMBRES],Tabla2[[#This Row],[APELLIDOS Y NOMBRES]])</f>
        <v>1</v>
      </c>
      <c r="AB1233" t="str">
        <f ca="1">+IFERROR(IF(Tabla2[[#This Row],[FECHA CESE/BAJA]]="","No Aplica",IF(AND(MONTH(Tabla2[[#This Row],[FECHA CESE/BAJA]])=MONTH(TODAY()-30),YEAR(Tabla2[[#This Row],[FECHA CESE/BAJA]])=YEAR(TODAY())),MONTH(TODAY()-30)&amp;"-"&amp;YEAR(TODAY()),"Borrar")),"No aplica")</f>
        <v>No Aplica</v>
      </c>
      <c r="AC1233" t="str">
        <f ca="1">+IFERROR(IF(Tabla2[[#This Row],[FECHA INICIO DE LABORES EN OBRA]]="","No Aplica",IF(AND(MONTH(Tabla2[[#This Row],[FECHA INICIO DE LABORES EN OBRA]])=MONTH(TODAY()-30),YEAR(Tabla2[[#This Row],[FECHA INICIO DE LABORES EN OBRA]])=YEAR(TODAY())),MONTH(TODAY()-30)&amp;"-"&amp;YEAR(TODAY()),"No Aplica")),"No Aplica")</f>
        <v>No Aplica</v>
      </c>
    </row>
    <row r="1234" spans="1:29" x14ac:dyDescent="0.25">
      <c r="A1234" s="2" t="s">
        <v>3995</v>
      </c>
      <c r="B1234" s="3" t="s">
        <v>17</v>
      </c>
      <c r="C1234" s="3" t="s">
        <v>17</v>
      </c>
      <c r="D1234" s="3" t="s">
        <v>152</v>
      </c>
      <c r="E1234" s="3" t="s">
        <v>153</v>
      </c>
      <c r="F1234" s="36">
        <v>38006</v>
      </c>
      <c r="G1234" s="3">
        <v>1</v>
      </c>
      <c r="H1234" s="3" t="s">
        <v>4004</v>
      </c>
      <c r="I1234" s="3" t="s">
        <v>4146</v>
      </c>
      <c r="J1234" s="3" t="s">
        <v>4147</v>
      </c>
      <c r="K1234" s="3" t="s">
        <v>32</v>
      </c>
      <c r="L1234" s="8" t="s">
        <v>9818</v>
      </c>
      <c r="M1234" s="5"/>
      <c r="N1234" s="13" t="s">
        <v>1043</v>
      </c>
      <c r="O1234" s="5">
        <v>44972</v>
      </c>
      <c r="P1234" s="8">
        <v>1</v>
      </c>
      <c r="Q1234" s="9">
        <v>1</v>
      </c>
      <c r="R1234" s="9" t="str">
        <f>IFERROR(VLOOKUP(Tabla2[[#This Row],[CONTRATISTA PRNCIPAL]],Hoja1!$L$5:$M$9,2,FALSE),"CJV")</f>
        <v>CJV</v>
      </c>
      <c r="S1234" s="9" t="str">
        <f>IF(Tabla2[[#This Row],[EMPRESA]]=Tabla2[[#This Row],[CONTRATISTA PRNCIPAL]],"Principal","Secundaria")</f>
        <v>Principal</v>
      </c>
      <c r="T1234" s="10">
        <f>IFERROR(1/COUNTIF(Tabla2[CONTRATISTA PRNCIPAL],Tabla2[[#This Row],[CONTRATISTA PRNCIPAL]]),0)</f>
        <v>1.4492753623188406E-2</v>
      </c>
      <c r="U1234" s="33">
        <f ca="1">IF(((TODAY()-Tabla2[[#This Row],[FECHA NACIMIENTO]])/365)&lt;18,"Corregir", IF(((TODAY()-Tabla2[[#This Row],[FECHA NACIMIENTO]])/365)&gt;80, "Corregir",ROUNDDOWN(((TODAY()-Tabla2[[#This Row],[FECHA NACIMIENTO]])/365),0)))</f>
        <v>19</v>
      </c>
      <c r="V123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1234" s="34" t="str">
        <f ca="1">+IF(Tabla2[[#This Row],[Edad]]="Corregir","Corregir","Ok")</f>
        <v>Ok</v>
      </c>
      <c r="X1234" s="10" t="str">
        <f>+IFERROR(VLOOKUP(Tabla2[[#This Row],[DISTRITO SEGÚN DNI]],Hoja1!$A$2:$B$55,2,FALSE),"No")</f>
        <v>CALLAO</v>
      </c>
      <c r="Y1234" s="10" t="str">
        <f>IF(OR(LOWER(Tabla2[[#This Row],[GENERO]])="masculino", LOWER(Tabla2[[#This Row],[GENERO]])="femenino"),"OK","Corregir")</f>
        <v>OK</v>
      </c>
      <c r="Z1234" s="10" t="str">
        <f>+IF(Tabla2[[#This Row],[Nro. DNI / CE]]="","Corregir",IF(LEN(Tabla2[[#This Row],[Nro. DNI / CE]])&gt;=8,"OK","Corregir"))</f>
        <v>OK</v>
      </c>
      <c r="AA1234" s="10">
        <f>COUNTIF(Tabla2[APELLIDOS Y NOMBRES],Tabla2[[#This Row],[APELLIDOS Y NOMBRES]])</f>
        <v>1</v>
      </c>
      <c r="AB1234" t="str">
        <f ca="1">+IFERROR(IF(Tabla2[[#This Row],[FECHA CESE/BAJA]]="","No Aplica",IF(AND(MONTH(Tabla2[[#This Row],[FECHA CESE/BAJA]])=MONTH(TODAY()-30),YEAR(Tabla2[[#This Row],[FECHA CESE/BAJA]])=YEAR(TODAY())),MONTH(TODAY()-30)&amp;"-"&amp;YEAR(TODAY()),"Borrar")),"No aplica")</f>
        <v>No Aplica</v>
      </c>
      <c r="AC1234" t="str">
        <f ca="1">+IFERROR(IF(Tabla2[[#This Row],[FECHA INICIO DE LABORES EN OBRA]]="","No Aplica",IF(AND(MONTH(Tabla2[[#This Row],[FECHA INICIO DE LABORES EN OBRA]])=MONTH(TODAY()-30),YEAR(Tabla2[[#This Row],[FECHA INICIO DE LABORES EN OBRA]])=YEAR(TODAY())),MONTH(TODAY()-30)&amp;"-"&amp;YEAR(TODAY()),"No Aplica")),"No Aplica")</f>
        <v>No Aplica</v>
      </c>
    </row>
    <row r="1235" spans="1:29" x14ac:dyDescent="0.25">
      <c r="A1235" s="2" t="s">
        <v>3995</v>
      </c>
      <c r="B1235" s="3" t="s">
        <v>17</v>
      </c>
      <c r="C1235" s="3" t="s">
        <v>17</v>
      </c>
      <c r="D1235" s="3" t="s">
        <v>154</v>
      </c>
      <c r="E1235" s="3" t="s">
        <v>155</v>
      </c>
      <c r="F1235" s="36">
        <v>36757</v>
      </c>
      <c r="G1235" s="3">
        <v>1</v>
      </c>
      <c r="H1235" s="3" t="s">
        <v>4090</v>
      </c>
      <c r="I1235" s="3" t="s">
        <v>4144</v>
      </c>
      <c r="J1235" s="3" t="s">
        <v>4148</v>
      </c>
      <c r="K1235" s="3" t="s">
        <v>32</v>
      </c>
      <c r="L1235" s="8" t="s">
        <v>9813</v>
      </c>
      <c r="M1235" s="5"/>
      <c r="N1235" s="13" t="s">
        <v>1043</v>
      </c>
      <c r="O1235" s="5">
        <v>44974</v>
      </c>
      <c r="P1235" s="8">
        <v>1</v>
      </c>
      <c r="Q1235" s="9">
        <v>1</v>
      </c>
      <c r="R1235" s="9" t="str">
        <f>IFERROR(VLOOKUP(Tabla2[[#This Row],[CONTRATISTA PRNCIPAL]],Hoja1!$L$5:$M$9,2,FALSE),"CJV")</f>
        <v>CJV</v>
      </c>
      <c r="S1235" s="9" t="str">
        <f>IF(Tabla2[[#This Row],[EMPRESA]]=Tabla2[[#This Row],[CONTRATISTA PRNCIPAL]],"Principal","Secundaria")</f>
        <v>Principal</v>
      </c>
      <c r="T1235" s="10">
        <f>IFERROR(1/COUNTIF(Tabla2[CONTRATISTA PRNCIPAL],Tabla2[[#This Row],[CONTRATISTA PRNCIPAL]]),0)</f>
        <v>1.4492753623188406E-2</v>
      </c>
      <c r="U1235" s="33">
        <f ca="1">IF(((TODAY()-Tabla2[[#This Row],[FECHA NACIMIENTO]])/365)&lt;18,"Corregir", IF(((TODAY()-Tabla2[[#This Row],[FECHA NACIMIENTO]])/365)&gt;80, "Corregir",ROUNDDOWN(((TODAY()-Tabla2[[#This Row],[FECHA NACIMIENTO]])/365),0)))</f>
        <v>23</v>
      </c>
      <c r="V123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1235" s="34" t="str">
        <f ca="1">+IF(Tabla2[[#This Row],[Edad]]="Corregir","Corregir","Ok")</f>
        <v>Ok</v>
      </c>
      <c r="X1235" s="10" t="str">
        <f>+IFERROR(VLOOKUP(Tabla2[[#This Row],[DISTRITO SEGÚN DNI]],Hoja1!$A$2:$B$55,2,FALSE),"No")</f>
        <v>CALLAO</v>
      </c>
      <c r="Y1235" s="10" t="str">
        <f>IF(OR(LOWER(Tabla2[[#This Row],[GENERO]])="masculino", LOWER(Tabla2[[#This Row],[GENERO]])="femenino"),"OK","Corregir")</f>
        <v>OK</v>
      </c>
      <c r="Z1235" s="10" t="str">
        <f>+IF(Tabla2[[#This Row],[Nro. DNI / CE]]="","Corregir",IF(LEN(Tabla2[[#This Row],[Nro. DNI / CE]])&gt;=8,"OK","Corregir"))</f>
        <v>OK</v>
      </c>
      <c r="AA1235" s="10">
        <f>COUNTIF(Tabla2[APELLIDOS Y NOMBRES],Tabla2[[#This Row],[APELLIDOS Y NOMBRES]])</f>
        <v>1</v>
      </c>
      <c r="AB1235" t="str">
        <f ca="1">+IFERROR(IF(Tabla2[[#This Row],[FECHA CESE/BAJA]]="","No Aplica",IF(AND(MONTH(Tabla2[[#This Row],[FECHA CESE/BAJA]])=MONTH(TODAY()-30),YEAR(Tabla2[[#This Row],[FECHA CESE/BAJA]])=YEAR(TODAY())),MONTH(TODAY()-30)&amp;"-"&amp;YEAR(TODAY()),"Borrar")),"No aplica")</f>
        <v>No Aplica</v>
      </c>
      <c r="AC1235" t="str">
        <f ca="1">+IFERROR(IF(Tabla2[[#This Row],[FECHA INICIO DE LABORES EN OBRA]]="","No Aplica",IF(AND(MONTH(Tabla2[[#This Row],[FECHA INICIO DE LABORES EN OBRA]])=MONTH(TODAY()-30),YEAR(Tabla2[[#This Row],[FECHA INICIO DE LABORES EN OBRA]])=YEAR(TODAY())),MONTH(TODAY()-30)&amp;"-"&amp;YEAR(TODAY()),"No Aplica")),"No Aplica")</f>
        <v>No Aplica</v>
      </c>
    </row>
    <row r="1236" spans="1:29" x14ac:dyDescent="0.25">
      <c r="A1236" s="2" t="s">
        <v>3995</v>
      </c>
      <c r="B1236" s="3" t="s">
        <v>17</v>
      </c>
      <c r="C1236" s="3" t="s">
        <v>17</v>
      </c>
      <c r="D1236" s="3" t="s">
        <v>156</v>
      </c>
      <c r="E1236" s="3" t="s">
        <v>157</v>
      </c>
      <c r="F1236" s="36">
        <v>36788</v>
      </c>
      <c r="G1236" s="3">
        <v>1</v>
      </c>
      <c r="H1236" s="3" t="s">
        <v>4090</v>
      </c>
      <c r="I1236" s="3" t="s">
        <v>4144</v>
      </c>
      <c r="J1236" s="3" t="s">
        <v>4149</v>
      </c>
      <c r="K1236" s="3" t="s">
        <v>1510</v>
      </c>
      <c r="L1236" s="8" t="s">
        <v>9818</v>
      </c>
      <c r="M1236" s="5"/>
      <c r="N1236" s="13" t="s">
        <v>1043</v>
      </c>
      <c r="O1236" s="5">
        <v>44974</v>
      </c>
      <c r="P1236" s="8">
        <v>1</v>
      </c>
      <c r="Q1236" s="9">
        <v>1</v>
      </c>
      <c r="R1236" s="9" t="str">
        <f>IFERROR(VLOOKUP(Tabla2[[#This Row],[CONTRATISTA PRNCIPAL]],Hoja1!$L$5:$M$9,2,FALSE),"CJV")</f>
        <v>CJV</v>
      </c>
      <c r="S1236" s="9" t="str">
        <f>IF(Tabla2[[#This Row],[EMPRESA]]=Tabla2[[#This Row],[CONTRATISTA PRNCIPAL]],"Principal","Secundaria")</f>
        <v>Principal</v>
      </c>
      <c r="T1236" s="10">
        <f>IFERROR(1/COUNTIF(Tabla2[CONTRATISTA PRNCIPAL],Tabla2[[#This Row],[CONTRATISTA PRNCIPAL]]),0)</f>
        <v>1.4492753623188406E-2</v>
      </c>
      <c r="U1236" s="33">
        <f ca="1">IF(((TODAY()-Tabla2[[#This Row],[FECHA NACIMIENTO]])/365)&lt;18,"Corregir", IF(((TODAY()-Tabla2[[#This Row],[FECHA NACIMIENTO]])/365)&gt;80, "Corregir",ROUNDDOWN(((TODAY()-Tabla2[[#This Row],[FECHA NACIMIENTO]])/365),0)))</f>
        <v>22</v>
      </c>
      <c r="V123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1236" s="34" t="str">
        <f ca="1">+IF(Tabla2[[#This Row],[Edad]]="Corregir","Corregir","Ok")</f>
        <v>Ok</v>
      </c>
      <c r="X1236" s="10" t="str">
        <f>+IFERROR(VLOOKUP(Tabla2[[#This Row],[DISTRITO SEGÚN DNI]],Hoja1!$A$2:$B$55,2,FALSE),"No")</f>
        <v>CALLAO</v>
      </c>
      <c r="Y1236" s="10" t="str">
        <f>IF(OR(LOWER(Tabla2[[#This Row],[GENERO]])="masculino", LOWER(Tabla2[[#This Row],[GENERO]])="femenino"),"OK","Corregir")</f>
        <v>OK</v>
      </c>
      <c r="Z1236" s="10" t="str">
        <f>+IF(Tabla2[[#This Row],[Nro. DNI / CE]]="","Corregir",IF(LEN(Tabla2[[#This Row],[Nro. DNI / CE]])&gt;=8,"OK","Corregir"))</f>
        <v>OK</v>
      </c>
      <c r="AA1236" s="10">
        <f>COUNTIF(Tabla2[APELLIDOS Y NOMBRES],Tabla2[[#This Row],[APELLIDOS Y NOMBRES]])</f>
        <v>1</v>
      </c>
      <c r="AB1236" t="str">
        <f ca="1">+IFERROR(IF(Tabla2[[#This Row],[FECHA CESE/BAJA]]="","No Aplica",IF(AND(MONTH(Tabla2[[#This Row],[FECHA CESE/BAJA]])=MONTH(TODAY()-30),YEAR(Tabla2[[#This Row],[FECHA CESE/BAJA]])=YEAR(TODAY())),MONTH(TODAY()-30)&amp;"-"&amp;YEAR(TODAY()),"Borrar")),"No aplica")</f>
        <v>No Aplica</v>
      </c>
      <c r="AC1236" t="str">
        <f ca="1">+IFERROR(IF(Tabla2[[#This Row],[FECHA INICIO DE LABORES EN OBRA]]="","No Aplica",IF(AND(MONTH(Tabla2[[#This Row],[FECHA INICIO DE LABORES EN OBRA]])=MONTH(TODAY()-30),YEAR(Tabla2[[#This Row],[FECHA INICIO DE LABORES EN OBRA]])=YEAR(TODAY())),MONTH(TODAY()-30)&amp;"-"&amp;YEAR(TODAY()),"No Aplica")),"No Aplica")</f>
        <v>No Aplica</v>
      </c>
    </row>
    <row r="1237" spans="1:29" x14ac:dyDescent="0.25">
      <c r="A1237" s="2" t="s">
        <v>3995</v>
      </c>
      <c r="B1237" s="3" t="s">
        <v>17</v>
      </c>
      <c r="C1237" s="3" t="s">
        <v>17</v>
      </c>
      <c r="D1237" s="3" t="s">
        <v>4150</v>
      </c>
      <c r="E1237" s="3" t="s">
        <v>4151</v>
      </c>
      <c r="F1237" s="36">
        <v>36150</v>
      </c>
      <c r="G1237" s="3">
        <v>1</v>
      </c>
      <c r="H1237" s="3" t="s">
        <v>4090</v>
      </c>
      <c r="I1237" s="3" t="s">
        <v>4152</v>
      </c>
      <c r="J1237" s="3" t="s">
        <v>4153</v>
      </c>
      <c r="K1237" s="3" t="s">
        <v>1974</v>
      </c>
      <c r="L1237" s="8" t="s">
        <v>9813</v>
      </c>
      <c r="M1237" s="5"/>
      <c r="N1237" s="13" t="s">
        <v>1043</v>
      </c>
      <c r="O1237" s="5">
        <v>45001</v>
      </c>
      <c r="P1237" s="8">
        <v>1</v>
      </c>
      <c r="Q1237" s="9">
        <v>1</v>
      </c>
      <c r="R1237" s="9" t="str">
        <f>IFERROR(VLOOKUP(Tabla2[[#This Row],[CONTRATISTA PRNCIPAL]],Hoja1!$L$5:$M$9,2,FALSE),"CJV")</f>
        <v>CJV</v>
      </c>
      <c r="S1237" s="9" t="str">
        <f>IF(Tabla2[[#This Row],[EMPRESA]]=Tabla2[[#This Row],[CONTRATISTA PRNCIPAL]],"Principal","Secundaria")</f>
        <v>Principal</v>
      </c>
      <c r="T1237" s="10">
        <f>IFERROR(1/COUNTIF(Tabla2[CONTRATISTA PRNCIPAL],Tabla2[[#This Row],[CONTRATISTA PRNCIPAL]]),0)</f>
        <v>1.4492753623188406E-2</v>
      </c>
      <c r="U1237" s="33">
        <f ca="1">IF(((TODAY()-Tabla2[[#This Row],[FECHA NACIMIENTO]])/365)&lt;18,"Corregir", IF(((TODAY()-Tabla2[[#This Row],[FECHA NACIMIENTO]])/365)&gt;80, "Corregir",ROUNDDOWN(((TODAY()-Tabla2[[#This Row],[FECHA NACIMIENTO]])/365),0)))</f>
        <v>24</v>
      </c>
      <c r="V123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237" s="34" t="str">
        <f ca="1">+IF(Tabla2[[#This Row],[Edad]]="Corregir","Corregir","Ok")</f>
        <v>Ok</v>
      </c>
      <c r="X1237" s="10" t="str">
        <f>+IFERROR(VLOOKUP(Tabla2[[#This Row],[DISTRITO SEGÚN DNI]],Hoja1!$A$2:$B$55,2,FALSE),"No")</f>
        <v>No</v>
      </c>
      <c r="Y1237" s="10" t="str">
        <f>IF(OR(LOWER(Tabla2[[#This Row],[GENERO]])="masculino", LOWER(Tabla2[[#This Row],[GENERO]])="femenino"),"OK","Corregir")</f>
        <v>OK</v>
      </c>
      <c r="Z1237" s="10" t="str">
        <f>+IF(Tabla2[[#This Row],[Nro. DNI / CE]]="","Corregir",IF(LEN(Tabla2[[#This Row],[Nro. DNI / CE]])&gt;=8,"OK","Corregir"))</f>
        <v>OK</v>
      </c>
      <c r="AA1237" s="10">
        <f>COUNTIF(Tabla2[APELLIDOS Y NOMBRES],Tabla2[[#This Row],[APELLIDOS Y NOMBRES]])</f>
        <v>1</v>
      </c>
      <c r="AB1237" t="str">
        <f ca="1">+IFERROR(IF(Tabla2[[#This Row],[FECHA CESE/BAJA]]="","No Aplica",IF(AND(MONTH(Tabla2[[#This Row],[FECHA CESE/BAJA]])=MONTH(TODAY()-30),YEAR(Tabla2[[#This Row],[FECHA CESE/BAJA]])=YEAR(TODAY())),MONTH(TODAY()-30)&amp;"-"&amp;YEAR(TODAY()),"Borrar")),"No aplica")</f>
        <v>No Aplica</v>
      </c>
      <c r="AC1237" t="str">
        <f ca="1">+IFERROR(IF(Tabla2[[#This Row],[FECHA INICIO DE LABORES EN OBRA]]="","No Aplica",IF(AND(MONTH(Tabla2[[#This Row],[FECHA INICIO DE LABORES EN OBRA]])=MONTH(TODAY()-30),YEAR(Tabla2[[#This Row],[FECHA INICIO DE LABORES EN OBRA]])=YEAR(TODAY())),MONTH(TODAY()-30)&amp;"-"&amp;YEAR(TODAY()),"No Aplica")),"No Aplica")</f>
        <v>No Aplica</v>
      </c>
    </row>
    <row r="1238" spans="1:29" x14ac:dyDescent="0.25">
      <c r="A1238" s="2" t="s">
        <v>3995</v>
      </c>
      <c r="B1238" s="3" t="s">
        <v>17</v>
      </c>
      <c r="C1238" s="3" t="s">
        <v>17</v>
      </c>
      <c r="D1238" s="3" t="s">
        <v>158</v>
      </c>
      <c r="E1238" s="3" t="s">
        <v>159</v>
      </c>
      <c r="F1238" s="36">
        <v>34535</v>
      </c>
      <c r="G1238" s="3">
        <v>1</v>
      </c>
      <c r="H1238" s="3" t="s">
        <v>4090</v>
      </c>
      <c r="I1238" s="3" t="s">
        <v>4154</v>
      </c>
      <c r="J1238" s="3" t="s">
        <v>4155</v>
      </c>
      <c r="K1238" s="3" t="s">
        <v>93</v>
      </c>
      <c r="L1238" s="8" t="s">
        <v>9813</v>
      </c>
      <c r="M1238" s="5"/>
      <c r="N1238" s="13" t="s">
        <v>1043</v>
      </c>
      <c r="O1238" s="5">
        <v>45005</v>
      </c>
      <c r="P1238" s="8">
        <v>1</v>
      </c>
      <c r="Q1238" s="9">
        <v>1</v>
      </c>
      <c r="R1238" s="9" t="str">
        <f>IFERROR(VLOOKUP(Tabla2[[#This Row],[CONTRATISTA PRNCIPAL]],Hoja1!$L$5:$M$9,2,FALSE),"CJV")</f>
        <v>CJV</v>
      </c>
      <c r="S1238" s="9" t="str">
        <f>IF(Tabla2[[#This Row],[EMPRESA]]=Tabla2[[#This Row],[CONTRATISTA PRNCIPAL]],"Principal","Secundaria")</f>
        <v>Principal</v>
      </c>
      <c r="T1238" s="10">
        <f>IFERROR(1/COUNTIF(Tabla2[CONTRATISTA PRNCIPAL],Tabla2[[#This Row],[CONTRATISTA PRNCIPAL]]),0)</f>
        <v>1.4492753623188406E-2</v>
      </c>
      <c r="U1238" s="33">
        <f ca="1">IF(((TODAY()-Tabla2[[#This Row],[FECHA NACIMIENTO]])/365)&lt;18,"Corregir", IF(((TODAY()-Tabla2[[#This Row],[FECHA NACIMIENTO]])/365)&gt;80, "Corregir",ROUNDDOWN(((TODAY()-Tabla2[[#This Row],[FECHA NACIMIENTO]])/365),0)))</f>
        <v>29</v>
      </c>
      <c r="V123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238" s="34" t="str">
        <f ca="1">+IF(Tabla2[[#This Row],[Edad]]="Corregir","Corregir","Ok")</f>
        <v>Ok</v>
      </c>
      <c r="X1238" s="10" t="str">
        <f>+IFERROR(VLOOKUP(Tabla2[[#This Row],[DISTRITO SEGÚN DNI]],Hoja1!$A$2:$B$55,2,FALSE),"No")</f>
        <v>ATE</v>
      </c>
      <c r="Y1238" s="10" t="str">
        <f>IF(OR(LOWER(Tabla2[[#This Row],[GENERO]])="masculino", LOWER(Tabla2[[#This Row],[GENERO]])="femenino"),"OK","Corregir")</f>
        <v>OK</v>
      </c>
      <c r="Z1238" s="10" t="str">
        <f>+IF(Tabla2[[#This Row],[Nro. DNI / CE]]="","Corregir",IF(LEN(Tabla2[[#This Row],[Nro. DNI / CE]])&gt;=8,"OK","Corregir"))</f>
        <v>OK</v>
      </c>
      <c r="AA1238" s="10">
        <f>COUNTIF(Tabla2[APELLIDOS Y NOMBRES],Tabla2[[#This Row],[APELLIDOS Y NOMBRES]])</f>
        <v>1</v>
      </c>
      <c r="AB1238" t="str">
        <f ca="1">+IFERROR(IF(Tabla2[[#This Row],[FECHA CESE/BAJA]]="","No Aplica",IF(AND(MONTH(Tabla2[[#This Row],[FECHA CESE/BAJA]])=MONTH(TODAY()-30),YEAR(Tabla2[[#This Row],[FECHA CESE/BAJA]])=YEAR(TODAY())),MONTH(TODAY()-30)&amp;"-"&amp;YEAR(TODAY()),"Borrar")),"No aplica")</f>
        <v>No Aplica</v>
      </c>
      <c r="AC1238" t="str">
        <f ca="1">+IFERROR(IF(Tabla2[[#This Row],[FECHA INICIO DE LABORES EN OBRA]]="","No Aplica",IF(AND(MONTH(Tabla2[[#This Row],[FECHA INICIO DE LABORES EN OBRA]])=MONTH(TODAY()-30),YEAR(Tabla2[[#This Row],[FECHA INICIO DE LABORES EN OBRA]])=YEAR(TODAY())),MONTH(TODAY()-30)&amp;"-"&amp;YEAR(TODAY()),"No Aplica")),"No Aplica")</f>
        <v>No Aplica</v>
      </c>
    </row>
    <row r="1239" spans="1:29" x14ac:dyDescent="0.25">
      <c r="A1239" s="2" t="s">
        <v>3995</v>
      </c>
      <c r="B1239" s="3" t="s">
        <v>17</v>
      </c>
      <c r="C1239" s="3" t="s">
        <v>17</v>
      </c>
      <c r="D1239" s="3">
        <v>76219338</v>
      </c>
      <c r="E1239" s="3" t="s">
        <v>4156</v>
      </c>
      <c r="F1239" s="36">
        <v>34897</v>
      </c>
      <c r="G1239" s="3">
        <v>1</v>
      </c>
      <c r="H1239" s="3" t="s">
        <v>4157</v>
      </c>
      <c r="I1239" s="3" t="s">
        <v>4144</v>
      </c>
      <c r="J1239" s="3" t="s">
        <v>4158</v>
      </c>
      <c r="K1239" s="3" t="s">
        <v>1063</v>
      </c>
      <c r="L1239" s="8" t="s">
        <v>9813</v>
      </c>
      <c r="M1239" s="5"/>
      <c r="N1239" s="13" t="s">
        <v>1043</v>
      </c>
      <c r="O1239" s="5">
        <v>45017</v>
      </c>
      <c r="P1239" s="8">
        <v>1</v>
      </c>
      <c r="Q1239" s="9">
        <v>1</v>
      </c>
      <c r="R1239" s="9" t="str">
        <f>IFERROR(VLOOKUP(Tabla2[[#This Row],[CONTRATISTA PRNCIPAL]],Hoja1!$L$5:$M$9,2,FALSE),"CJV")</f>
        <v>CJV</v>
      </c>
      <c r="S1239" s="9" t="str">
        <f>IF(Tabla2[[#This Row],[EMPRESA]]=Tabla2[[#This Row],[CONTRATISTA PRNCIPAL]],"Principal","Secundaria")</f>
        <v>Principal</v>
      </c>
      <c r="T1239" s="10">
        <f>IFERROR(1/COUNTIF(Tabla2[CONTRATISTA PRNCIPAL],Tabla2[[#This Row],[CONTRATISTA PRNCIPAL]]),0)</f>
        <v>1.4492753623188406E-2</v>
      </c>
      <c r="U1239" s="33">
        <f ca="1">IF(((TODAY()-Tabla2[[#This Row],[FECHA NACIMIENTO]])/365)&lt;18,"Corregir", IF(((TODAY()-Tabla2[[#This Row],[FECHA NACIMIENTO]])/365)&gt;80, "Corregir",ROUNDDOWN(((TODAY()-Tabla2[[#This Row],[FECHA NACIMIENTO]])/365),0)))</f>
        <v>28</v>
      </c>
      <c r="V123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239" s="34" t="str">
        <f ca="1">+IF(Tabla2[[#This Row],[Edad]]="Corregir","Corregir","Ok")</f>
        <v>Ok</v>
      </c>
      <c r="X1239" s="10" t="str">
        <f>+IFERROR(VLOOKUP(Tabla2[[#This Row],[DISTRITO SEGÚN DNI]],Hoja1!$A$2:$B$55,2,FALSE),"No")</f>
        <v>No</v>
      </c>
      <c r="Y1239" s="10" t="str">
        <f>IF(OR(LOWER(Tabla2[[#This Row],[GENERO]])="masculino", LOWER(Tabla2[[#This Row],[GENERO]])="femenino"),"OK","Corregir")</f>
        <v>OK</v>
      </c>
      <c r="Z1239" s="10" t="str">
        <f>+IF(Tabla2[[#This Row],[Nro. DNI / CE]]="","Corregir",IF(LEN(Tabla2[[#This Row],[Nro. DNI / CE]])&gt;=8,"OK","Corregir"))</f>
        <v>OK</v>
      </c>
      <c r="AA1239" s="10">
        <f>COUNTIF(Tabla2[APELLIDOS Y NOMBRES],Tabla2[[#This Row],[APELLIDOS Y NOMBRES]])</f>
        <v>1</v>
      </c>
      <c r="AB1239" t="str">
        <f ca="1">+IFERROR(IF(Tabla2[[#This Row],[FECHA CESE/BAJA]]="","No Aplica",IF(AND(MONTH(Tabla2[[#This Row],[FECHA CESE/BAJA]])=MONTH(TODAY()-30),YEAR(Tabla2[[#This Row],[FECHA CESE/BAJA]])=YEAR(TODAY())),MONTH(TODAY()-30)&amp;"-"&amp;YEAR(TODAY()),"Borrar")),"No aplica")</f>
        <v>No Aplica</v>
      </c>
      <c r="AC1239" t="str">
        <f ca="1">+IFERROR(IF(Tabla2[[#This Row],[FECHA INICIO DE LABORES EN OBRA]]="","No Aplica",IF(AND(MONTH(Tabla2[[#This Row],[FECHA INICIO DE LABORES EN OBRA]])=MONTH(TODAY()-30),YEAR(Tabla2[[#This Row],[FECHA INICIO DE LABORES EN OBRA]])=YEAR(TODAY())),MONTH(TODAY()-30)&amp;"-"&amp;YEAR(TODAY()),"No Aplica")),"No Aplica")</f>
        <v>No Aplica</v>
      </c>
    </row>
    <row r="1240" spans="1:29" x14ac:dyDescent="0.25">
      <c r="A1240" s="2" t="s">
        <v>3995</v>
      </c>
      <c r="B1240" s="3" t="s">
        <v>17</v>
      </c>
      <c r="C1240" s="3" t="s">
        <v>17</v>
      </c>
      <c r="D1240" s="3">
        <v>70976522</v>
      </c>
      <c r="E1240" s="3" t="s">
        <v>4159</v>
      </c>
      <c r="F1240" s="36">
        <v>36631</v>
      </c>
      <c r="G1240" s="3">
        <v>1</v>
      </c>
      <c r="H1240" s="3" t="s">
        <v>3888</v>
      </c>
      <c r="I1240" s="3" t="s">
        <v>4144</v>
      </c>
      <c r="J1240" s="3" t="s">
        <v>4160</v>
      </c>
      <c r="K1240" s="3" t="s">
        <v>1500</v>
      </c>
      <c r="L1240" s="8" t="s">
        <v>9813</v>
      </c>
      <c r="M1240" s="5"/>
      <c r="N1240" s="13" t="s">
        <v>1043</v>
      </c>
      <c r="O1240" s="5">
        <v>45026</v>
      </c>
      <c r="P1240" s="8">
        <v>1</v>
      </c>
      <c r="Q1240" s="9">
        <v>1</v>
      </c>
      <c r="R1240" s="9" t="str">
        <f>IFERROR(VLOOKUP(Tabla2[[#This Row],[CONTRATISTA PRNCIPAL]],Hoja1!$L$5:$M$9,2,FALSE),"CJV")</f>
        <v>CJV</v>
      </c>
      <c r="S1240" s="9" t="str">
        <f>IF(Tabla2[[#This Row],[EMPRESA]]=Tabla2[[#This Row],[CONTRATISTA PRNCIPAL]],"Principal","Secundaria")</f>
        <v>Principal</v>
      </c>
      <c r="T1240" s="10">
        <f>IFERROR(1/COUNTIF(Tabla2[CONTRATISTA PRNCIPAL],Tabla2[[#This Row],[CONTRATISTA PRNCIPAL]]),0)</f>
        <v>1.4492753623188406E-2</v>
      </c>
      <c r="U1240" s="33">
        <f ca="1">IF(((TODAY()-Tabla2[[#This Row],[FECHA NACIMIENTO]])/365)&lt;18,"Corregir", IF(((TODAY()-Tabla2[[#This Row],[FECHA NACIMIENTO]])/365)&gt;80, "Corregir",ROUNDDOWN(((TODAY()-Tabla2[[#This Row],[FECHA NACIMIENTO]])/365),0)))</f>
        <v>23</v>
      </c>
      <c r="V124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1240" s="34" t="str">
        <f ca="1">+IF(Tabla2[[#This Row],[Edad]]="Corregir","Corregir","Ok")</f>
        <v>Ok</v>
      </c>
      <c r="X1240" s="10" t="str">
        <f>+IFERROR(VLOOKUP(Tabla2[[#This Row],[DISTRITO SEGÚN DNI]],Hoja1!$A$2:$B$55,2,FALSE),"No")</f>
        <v>No</v>
      </c>
      <c r="Y1240" s="10" t="str">
        <f>IF(OR(LOWER(Tabla2[[#This Row],[GENERO]])="masculino", LOWER(Tabla2[[#This Row],[GENERO]])="femenino"),"OK","Corregir")</f>
        <v>OK</v>
      </c>
      <c r="Z1240" s="10" t="str">
        <f>+IF(Tabla2[[#This Row],[Nro. DNI / CE]]="","Corregir",IF(LEN(Tabla2[[#This Row],[Nro. DNI / CE]])&gt;=8,"OK","Corregir"))</f>
        <v>OK</v>
      </c>
      <c r="AA1240" s="10">
        <f>COUNTIF(Tabla2[APELLIDOS Y NOMBRES],Tabla2[[#This Row],[APELLIDOS Y NOMBRES]])</f>
        <v>1</v>
      </c>
      <c r="AB1240" t="str">
        <f ca="1">+IFERROR(IF(Tabla2[[#This Row],[FECHA CESE/BAJA]]="","No Aplica",IF(AND(MONTH(Tabla2[[#This Row],[FECHA CESE/BAJA]])=MONTH(TODAY()-30),YEAR(Tabla2[[#This Row],[FECHA CESE/BAJA]])=YEAR(TODAY())),MONTH(TODAY()-30)&amp;"-"&amp;YEAR(TODAY()),"Borrar")),"No aplica")</f>
        <v>No Aplica</v>
      </c>
      <c r="AC1240" t="str">
        <f ca="1">+IFERROR(IF(Tabla2[[#This Row],[FECHA INICIO DE LABORES EN OBRA]]="","No Aplica",IF(AND(MONTH(Tabla2[[#This Row],[FECHA INICIO DE LABORES EN OBRA]])=MONTH(TODAY()-30),YEAR(Tabla2[[#This Row],[FECHA INICIO DE LABORES EN OBRA]])=YEAR(TODAY())),MONTH(TODAY()-30)&amp;"-"&amp;YEAR(TODAY()),"No Aplica")),"No Aplica")</f>
        <v>No Aplica</v>
      </c>
    </row>
    <row r="1241" spans="1:29" x14ac:dyDescent="0.25">
      <c r="A1241" s="2" t="s">
        <v>3995</v>
      </c>
      <c r="B1241" s="3" t="s">
        <v>17</v>
      </c>
      <c r="C1241" s="3" t="s">
        <v>17</v>
      </c>
      <c r="D1241" s="3">
        <v>72639843</v>
      </c>
      <c r="E1241" s="3" t="s">
        <v>4161</v>
      </c>
      <c r="F1241" s="36">
        <v>37187</v>
      </c>
      <c r="G1241" s="3">
        <v>1</v>
      </c>
      <c r="H1241" s="3" t="s">
        <v>3888</v>
      </c>
      <c r="I1241" s="3" t="s">
        <v>4144</v>
      </c>
      <c r="J1241" s="3" t="s">
        <v>4162</v>
      </c>
      <c r="K1241" s="3" t="s">
        <v>1063</v>
      </c>
      <c r="L1241" s="8" t="s">
        <v>9813</v>
      </c>
      <c r="M1241" s="5"/>
      <c r="N1241" s="13" t="s">
        <v>1043</v>
      </c>
      <c r="O1241" s="5">
        <v>45026</v>
      </c>
      <c r="P1241" s="8">
        <v>1</v>
      </c>
      <c r="Q1241" s="9">
        <v>1</v>
      </c>
      <c r="R1241" s="9" t="str">
        <f>IFERROR(VLOOKUP(Tabla2[[#This Row],[CONTRATISTA PRNCIPAL]],Hoja1!$L$5:$M$9,2,FALSE),"CJV")</f>
        <v>CJV</v>
      </c>
      <c r="S1241" s="9" t="str">
        <f>IF(Tabla2[[#This Row],[EMPRESA]]=Tabla2[[#This Row],[CONTRATISTA PRNCIPAL]],"Principal","Secundaria")</f>
        <v>Principal</v>
      </c>
      <c r="T1241" s="10">
        <f>IFERROR(1/COUNTIF(Tabla2[CONTRATISTA PRNCIPAL],Tabla2[[#This Row],[CONTRATISTA PRNCIPAL]]),0)</f>
        <v>1.4492753623188406E-2</v>
      </c>
      <c r="U1241" s="33">
        <f ca="1">IF(((TODAY()-Tabla2[[#This Row],[FECHA NACIMIENTO]])/365)&lt;18,"Corregir", IF(((TODAY()-Tabla2[[#This Row],[FECHA NACIMIENTO]])/365)&gt;80, "Corregir",ROUNDDOWN(((TODAY()-Tabla2[[#This Row],[FECHA NACIMIENTO]])/365),0)))</f>
        <v>21</v>
      </c>
      <c r="V124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1241" s="34" t="str">
        <f ca="1">+IF(Tabla2[[#This Row],[Edad]]="Corregir","Corregir","Ok")</f>
        <v>Ok</v>
      </c>
      <c r="X1241" s="10" t="str">
        <f>+IFERROR(VLOOKUP(Tabla2[[#This Row],[DISTRITO SEGÚN DNI]],Hoja1!$A$2:$B$55,2,FALSE),"No")</f>
        <v>No</v>
      </c>
      <c r="Y1241" s="10" t="str">
        <f>IF(OR(LOWER(Tabla2[[#This Row],[GENERO]])="masculino", LOWER(Tabla2[[#This Row],[GENERO]])="femenino"),"OK","Corregir")</f>
        <v>OK</v>
      </c>
      <c r="Z1241" s="10" t="str">
        <f>+IF(Tabla2[[#This Row],[Nro. DNI / CE]]="","Corregir",IF(LEN(Tabla2[[#This Row],[Nro. DNI / CE]])&gt;=8,"OK","Corregir"))</f>
        <v>OK</v>
      </c>
      <c r="AA1241" s="10">
        <f>COUNTIF(Tabla2[APELLIDOS Y NOMBRES],Tabla2[[#This Row],[APELLIDOS Y NOMBRES]])</f>
        <v>1</v>
      </c>
      <c r="AB1241" t="str">
        <f ca="1">+IFERROR(IF(Tabla2[[#This Row],[FECHA CESE/BAJA]]="","No Aplica",IF(AND(MONTH(Tabla2[[#This Row],[FECHA CESE/BAJA]])=MONTH(TODAY()-30),YEAR(Tabla2[[#This Row],[FECHA CESE/BAJA]])=YEAR(TODAY())),MONTH(TODAY()-30)&amp;"-"&amp;YEAR(TODAY()),"Borrar")),"No aplica")</f>
        <v>No Aplica</v>
      </c>
      <c r="AC1241" t="str">
        <f ca="1">+IFERROR(IF(Tabla2[[#This Row],[FECHA INICIO DE LABORES EN OBRA]]="","No Aplica",IF(AND(MONTH(Tabla2[[#This Row],[FECHA INICIO DE LABORES EN OBRA]])=MONTH(TODAY()-30),YEAR(Tabla2[[#This Row],[FECHA INICIO DE LABORES EN OBRA]])=YEAR(TODAY())),MONTH(TODAY()-30)&amp;"-"&amp;YEAR(TODAY()),"No Aplica")),"No Aplica")</f>
        <v>No Aplica</v>
      </c>
    </row>
    <row r="1242" spans="1:29" x14ac:dyDescent="0.25">
      <c r="A1242" s="2" t="s">
        <v>3995</v>
      </c>
      <c r="B1242" s="3" t="s">
        <v>17</v>
      </c>
      <c r="C1242" s="3" t="s">
        <v>17</v>
      </c>
      <c r="D1242" s="3" t="s">
        <v>4163</v>
      </c>
      <c r="E1242" s="3" t="s">
        <v>4164</v>
      </c>
      <c r="F1242" s="36">
        <v>35961</v>
      </c>
      <c r="G1242" s="3">
        <v>1</v>
      </c>
      <c r="H1242" s="3" t="s">
        <v>3888</v>
      </c>
      <c r="I1242" s="3" t="s">
        <v>4165</v>
      </c>
      <c r="J1242" s="3" t="s">
        <v>4166</v>
      </c>
      <c r="K1242" s="3" t="s">
        <v>4167</v>
      </c>
      <c r="L1242" s="8" t="s">
        <v>9813</v>
      </c>
      <c r="M1242" s="5"/>
      <c r="N1242" s="13" t="s">
        <v>1043</v>
      </c>
      <c r="O1242" s="5">
        <v>45051</v>
      </c>
      <c r="P1242" s="8">
        <v>1</v>
      </c>
      <c r="Q1242" s="9">
        <v>1</v>
      </c>
      <c r="R1242" s="9" t="str">
        <f>IFERROR(VLOOKUP(Tabla2[[#This Row],[CONTRATISTA PRNCIPAL]],Hoja1!$L$5:$M$9,2,FALSE),"CJV")</f>
        <v>CJV</v>
      </c>
      <c r="S1242" s="9" t="str">
        <f>IF(Tabla2[[#This Row],[EMPRESA]]=Tabla2[[#This Row],[CONTRATISTA PRNCIPAL]],"Principal","Secundaria")</f>
        <v>Principal</v>
      </c>
      <c r="T1242" s="10">
        <f>IFERROR(1/COUNTIF(Tabla2[CONTRATISTA PRNCIPAL],Tabla2[[#This Row],[CONTRATISTA PRNCIPAL]]),0)</f>
        <v>1.4492753623188406E-2</v>
      </c>
      <c r="U1242" s="33">
        <f ca="1">IF(((TODAY()-Tabla2[[#This Row],[FECHA NACIMIENTO]])/365)&lt;18,"Corregir", IF(((TODAY()-Tabla2[[#This Row],[FECHA NACIMIENTO]])/365)&gt;80, "Corregir",ROUNDDOWN(((TODAY()-Tabla2[[#This Row],[FECHA NACIMIENTO]])/365),0)))</f>
        <v>25</v>
      </c>
      <c r="V124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242" s="34" t="str">
        <f ca="1">+IF(Tabla2[[#This Row],[Edad]]="Corregir","Corregir","Ok")</f>
        <v>Ok</v>
      </c>
      <c r="X1242" s="10" t="str">
        <f>+IFERROR(VLOOKUP(Tabla2[[#This Row],[DISTRITO SEGÚN DNI]],Hoja1!$A$2:$B$55,2,FALSE),"No")</f>
        <v>No</v>
      </c>
      <c r="Y1242" s="10" t="str">
        <f>IF(OR(LOWER(Tabla2[[#This Row],[GENERO]])="masculino", LOWER(Tabla2[[#This Row],[GENERO]])="femenino"),"OK","Corregir")</f>
        <v>OK</v>
      </c>
      <c r="Z1242" s="10" t="str">
        <f>+IF(Tabla2[[#This Row],[Nro. DNI / CE]]="","Corregir",IF(LEN(Tabla2[[#This Row],[Nro. DNI / CE]])&gt;=8,"OK","Corregir"))</f>
        <v>OK</v>
      </c>
      <c r="AA1242" s="10">
        <f>COUNTIF(Tabla2[APELLIDOS Y NOMBRES],Tabla2[[#This Row],[APELLIDOS Y NOMBRES]])</f>
        <v>1</v>
      </c>
      <c r="AB1242" t="str">
        <f ca="1">+IFERROR(IF(Tabla2[[#This Row],[FECHA CESE/BAJA]]="","No Aplica",IF(AND(MONTH(Tabla2[[#This Row],[FECHA CESE/BAJA]])=MONTH(TODAY()-30),YEAR(Tabla2[[#This Row],[FECHA CESE/BAJA]])=YEAR(TODAY())),MONTH(TODAY()-30)&amp;"-"&amp;YEAR(TODAY()),"Borrar")),"No aplica")</f>
        <v>No Aplica</v>
      </c>
      <c r="AC1242" t="str">
        <f ca="1">+IFERROR(IF(Tabla2[[#This Row],[FECHA INICIO DE LABORES EN OBRA]]="","No Aplica",IF(AND(MONTH(Tabla2[[#This Row],[FECHA INICIO DE LABORES EN OBRA]])=MONTH(TODAY()-30),YEAR(Tabla2[[#This Row],[FECHA INICIO DE LABORES EN OBRA]])=YEAR(TODAY())),MONTH(TODAY()-30)&amp;"-"&amp;YEAR(TODAY()),"No Aplica")),"No Aplica")</f>
        <v>No Aplica</v>
      </c>
    </row>
    <row r="1243" spans="1:29" x14ac:dyDescent="0.25">
      <c r="A1243" s="2" t="s">
        <v>3995</v>
      </c>
      <c r="B1243" s="3" t="s">
        <v>17</v>
      </c>
      <c r="C1243" s="3" t="s">
        <v>17</v>
      </c>
      <c r="D1243" s="3" t="s">
        <v>160</v>
      </c>
      <c r="E1243" s="3" t="s">
        <v>4168</v>
      </c>
      <c r="F1243" s="36">
        <v>35212</v>
      </c>
      <c r="G1243" s="3">
        <v>1</v>
      </c>
      <c r="H1243" s="3" t="s">
        <v>4090</v>
      </c>
      <c r="I1243" s="3" t="s">
        <v>4169</v>
      </c>
      <c r="J1243" s="3" t="s">
        <v>4170</v>
      </c>
      <c r="K1243" s="3" t="s">
        <v>1500</v>
      </c>
      <c r="L1243" s="8" t="s">
        <v>9813</v>
      </c>
      <c r="M1243" s="5"/>
      <c r="N1243" s="13" t="s">
        <v>1043</v>
      </c>
      <c r="O1243" s="5">
        <v>45068</v>
      </c>
      <c r="P1243" s="8">
        <v>1</v>
      </c>
      <c r="Q1243" s="9">
        <v>1</v>
      </c>
      <c r="R1243" s="9" t="str">
        <f>IFERROR(VLOOKUP(Tabla2[[#This Row],[CONTRATISTA PRNCIPAL]],Hoja1!$L$5:$M$9,2,FALSE),"CJV")</f>
        <v>CJV</v>
      </c>
      <c r="S1243" s="9" t="str">
        <f>IF(Tabla2[[#This Row],[EMPRESA]]=Tabla2[[#This Row],[CONTRATISTA PRNCIPAL]],"Principal","Secundaria")</f>
        <v>Principal</v>
      </c>
      <c r="T1243" s="10">
        <f>IFERROR(1/COUNTIF(Tabla2[CONTRATISTA PRNCIPAL],Tabla2[[#This Row],[CONTRATISTA PRNCIPAL]]),0)</f>
        <v>1.4492753623188406E-2</v>
      </c>
      <c r="U1243" s="33">
        <f ca="1">IF(((TODAY()-Tabla2[[#This Row],[FECHA NACIMIENTO]])/365)&lt;18,"Corregir", IF(((TODAY()-Tabla2[[#This Row],[FECHA NACIMIENTO]])/365)&gt;80, "Corregir",ROUNDDOWN(((TODAY()-Tabla2[[#This Row],[FECHA NACIMIENTO]])/365),0)))</f>
        <v>27</v>
      </c>
      <c r="V124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243" s="34" t="str">
        <f ca="1">+IF(Tabla2[[#This Row],[Edad]]="Corregir","Corregir","Ok")</f>
        <v>Ok</v>
      </c>
      <c r="X1243" s="10" t="str">
        <f>+IFERROR(VLOOKUP(Tabla2[[#This Row],[DISTRITO SEGÚN DNI]],Hoja1!$A$2:$B$55,2,FALSE),"No")</f>
        <v>No</v>
      </c>
      <c r="Y1243" s="10" t="str">
        <f>IF(OR(LOWER(Tabla2[[#This Row],[GENERO]])="masculino", LOWER(Tabla2[[#This Row],[GENERO]])="femenino"),"OK","Corregir")</f>
        <v>OK</v>
      </c>
      <c r="Z1243" s="10" t="str">
        <f>+IF(Tabla2[[#This Row],[Nro. DNI / CE]]="","Corregir",IF(LEN(Tabla2[[#This Row],[Nro. DNI / CE]])&gt;=8,"OK","Corregir"))</f>
        <v>OK</v>
      </c>
      <c r="AA1243" s="10">
        <f>COUNTIF(Tabla2[APELLIDOS Y NOMBRES],Tabla2[[#This Row],[APELLIDOS Y NOMBRES]])</f>
        <v>1</v>
      </c>
      <c r="AB1243" t="str">
        <f ca="1">+IFERROR(IF(Tabla2[[#This Row],[FECHA CESE/BAJA]]="","No Aplica",IF(AND(MONTH(Tabla2[[#This Row],[FECHA CESE/BAJA]])=MONTH(TODAY()-30),YEAR(Tabla2[[#This Row],[FECHA CESE/BAJA]])=YEAR(TODAY())),MONTH(TODAY()-30)&amp;"-"&amp;YEAR(TODAY()),"Borrar")),"No aplica")</f>
        <v>No Aplica</v>
      </c>
      <c r="AC1243" t="str">
        <f ca="1">+IFERROR(IF(Tabla2[[#This Row],[FECHA INICIO DE LABORES EN OBRA]]="","No Aplica",IF(AND(MONTH(Tabla2[[#This Row],[FECHA INICIO DE LABORES EN OBRA]])=MONTH(TODAY()-30),YEAR(Tabla2[[#This Row],[FECHA INICIO DE LABORES EN OBRA]])=YEAR(TODAY())),MONTH(TODAY()-30)&amp;"-"&amp;YEAR(TODAY()),"No Aplica")),"No Aplica")</f>
        <v>No Aplica</v>
      </c>
    </row>
    <row r="1244" spans="1:29" x14ac:dyDescent="0.25">
      <c r="A1244" s="2" t="s">
        <v>3995</v>
      </c>
      <c r="B1244" s="3" t="s">
        <v>17</v>
      </c>
      <c r="C1244" s="3" t="s">
        <v>17</v>
      </c>
      <c r="D1244" s="3" t="s">
        <v>9567</v>
      </c>
      <c r="E1244" s="3" t="s">
        <v>161</v>
      </c>
      <c r="F1244" s="36">
        <v>33633</v>
      </c>
      <c r="G1244" s="3">
        <v>1</v>
      </c>
      <c r="H1244" s="3" t="s">
        <v>4090</v>
      </c>
      <c r="I1244" s="3" t="s">
        <v>4169</v>
      </c>
      <c r="J1244" s="3" t="s">
        <v>4171</v>
      </c>
      <c r="K1244" s="3" t="s">
        <v>131</v>
      </c>
      <c r="L1244" s="8" t="s">
        <v>9813</v>
      </c>
      <c r="M1244" s="5"/>
      <c r="N1244" s="13" t="s">
        <v>1043</v>
      </c>
      <c r="O1244" s="5">
        <v>45068</v>
      </c>
      <c r="P1244" s="8">
        <v>1</v>
      </c>
      <c r="Q1244" s="9">
        <v>1</v>
      </c>
      <c r="R1244" s="9" t="str">
        <f>IFERROR(VLOOKUP(Tabla2[[#This Row],[CONTRATISTA PRNCIPAL]],Hoja1!$L$5:$M$9,2,FALSE),"CJV")</f>
        <v>CJV</v>
      </c>
      <c r="S1244" s="9" t="str">
        <f>IF(Tabla2[[#This Row],[EMPRESA]]=Tabla2[[#This Row],[CONTRATISTA PRNCIPAL]],"Principal","Secundaria")</f>
        <v>Principal</v>
      </c>
      <c r="T1244" s="10">
        <f>IFERROR(1/COUNTIF(Tabla2[CONTRATISTA PRNCIPAL],Tabla2[[#This Row],[CONTRATISTA PRNCIPAL]]),0)</f>
        <v>1.4492753623188406E-2</v>
      </c>
      <c r="U1244" s="33">
        <f ca="1">IF(((TODAY()-Tabla2[[#This Row],[FECHA NACIMIENTO]])/365)&lt;18,"Corregir", IF(((TODAY()-Tabla2[[#This Row],[FECHA NACIMIENTO]])/365)&gt;80, "Corregir",ROUNDDOWN(((TODAY()-Tabla2[[#This Row],[FECHA NACIMIENTO]])/365),0)))</f>
        <v>31</v>
      </c>
      <c r="V124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244" s="34" t="str">
        <f ca="1">+IF(Tabla2[[#This Row],[Edad]]="Corregir","Corregir","Ok")</f>
        <v>Ok</v>
      </c>
      <c r="X1244" s="10" t="str">
        <f>+IFERROR(VLOOKUP(Tabla2[[#This Row],[DISTRITO SEGÚN DNI]],Hoja1!$A$2:$B$55,2,FALSE),"No")</f>
        <v>BREÑA</v>
      </c>
      <c r="Y1244" s="10" t="str">
        <f>IF(OR(LOWER(Tabla2[[#This Row],[GENERO]])="masculino", LOWER(Tabla2[[#This Row],[GENERO]])="femenino"),"OK","Corregir")</f>
        <v>OK</v>
      </c>
      <c r="Z1244" s="10" t="str">
        <f>+IF(Tabla2[[#This Row],[Nro. DNI / CE]]="","Corregir",IF(LEN(Tabla2[[#This Row],[Nro. DNI / CE]])&gt;=8,"OK","Corregir"))</f>
        <v>OK</v>
      </c>
      <c r="AA1244" s="10">
        <f>COUNTIF(Tabla2[APELLIDOS Y NOMBRES],Tabla2[[#This Row],[APELLIDOS Y NOMBRES]])</f>
        <v>1</v>
      </c>
      <c r="AB1244" t="str">
        <f ca="1">+IFERROR(IF(Tabla2[[#This Row],[FECHA CESE/BAJA]]="","No Aplica",IF(AND(MONTH(Tabla2[[#This Row],[FECHA CESE/BAJA]])=MONTH(TODAY()-30),YEAR(Tabla2[[#This Row],[FECHA CESE/BAJA]])=YEAR(TODAY())),MONTH(TODAY()-30)&amp;"-"&amp;YEAR(TODAY()),"Borrar")),"No aplica")</f>
        <v>No Aplica</v>
      </c>
      <c r="AC1244" t="str">
        <f ca="1">+IFERROR(IF(Tabla2[[#This Row],[FECHA INICIO DE LABORES EN OBRA]]="","No Aplica",IF(AND(MONTH(Tabla2[[#This Row],[FECHA INICIO DE LABORES EN OBRA]])=MONTH(TODAY()-30),YEAR(Tabla2[[#This Row],[FECHA INICIO DE LABORES EN OBRA]])=YEAR(TODAY())),MONTH(TODAY()-30)&amp;"-"&amp;YEAR(TODAY()),"No Aplica")),"No Aplica")</f>
        <v>No Aplica</v>
      </c>
    </row>
    <row r="1245" spans="1:29" x14ac:dyDescent="0.25">
      <c r="A1245" s="2" t="s">
        <v>3995</v>
      </c>
      <c r="B1245" s="3" t="s">
        <v>17</v>
      </c>
      <c r="C1245" s="3" t="s">
        <v>17</v>
      </c>
      <c r="D1245" s="3" t="s">
        <v>4172</v>
      </c>
      <c r="E1245" s="3" t="s">
        <v>4173</v>
      </c>
      <c r="F1245" s="36">
        <v>36335</v>
      </c>
      <c r="G1245" s="3">
        <v>1</v>
      </c>
      <c r="H1245" s="3" t="s">
        <v>3888</v>
      </c>
      <c r="I1245" s="3" t="s">
        <v>4169</v>
      </c>
      <c r="J1245" s="3" t="s">
        <v>4174</v>
      </c>
      <c r="K1245" s="3" t="s">
        <v>1063</v>
      </c>
      <c r="L1245" s="8" t="s">
        <v>9813</v>
      </c>
      <c r="M1245" s="5"/>
      <c r="N1245" s="13" t="s">
        <v>1043</v>
      </c>
      <c r="O1245" s="5">
        <v>45068</v>
      </c>
      <c r="P1245" s="8">
        <v>1</v>
      </c>
      <c r="Q1245" s="9">
        <v>1</v>
      </c>
      <c r="R1245" s="9" t="str">
        <f>IFERROR(VLOOKUP(Tabla2[[#This Row],[CONTRATISTA PRNCIPAL]],Hoja1!$L$5:$M$9,2,FALSE),"CJV")</f>
        <v>CJV</v>
      </c>
      <c r="S1245" s="9" t="str">
        <f>IF(Tabla2[[#This Row],[EMPRESA]]=Tabla2[[#This Row],[CONTRATISTA PRNCIPAL]],"Principal","Secundaria")</f>
        <v>Principal</v>
      </c>
      <c r="T1245" s="10">
        <f>IFERROR(1/COUNTIF(Tabla2[CONTRATISTA PRNCIPAL],Tabla2[[#This Row],[CONTRATISTA PRNCIPAL]]),0)</f>
        <v>1.4492753623188406E-2</v>
      </c>
      <c r="U1245" s="33">
        <f ca="1">IF(((TODAY()-Tabla2[[#This Row],[FECHA NACIMIENTO]])/365)&lt;18,"Corregir", IF(((TODAY()-Tabla2[[#This Row],[FECHA NACIMIENTO]])/365)&gt;80, "Corregir",ROUNDDOWN(((TODAY()-Tabla2[[#This Row],[FECHA NACIMIENTO]])/365),0)))</f>
        <v>24</v>
      </c>
      <c r="V124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245" s="34" t="str">
        <f ca="1">+IF(Tabla2[[#This Row],[Edad]]="Corregir","Corregir","Ok")</f>
        <v>Ok</v>
      </c>
      <c r="X1245" s="10" t="str">
        <f>+IFERROR(VLOOKUP(Tabla2[[#This Row],[DISTRITO SEGÚN DNI]],Hoja1!$A$2:$B$55,2,FALSE),"No")</f>
        <v>No</v>
      </c>
      <c r="Y1245" s="10" t="str">
        <f>IF(OR(LOWER(Tabla2[[#This Row],[GENERO]])="masculino", LOWER(Tabla2[[#This Row],[GENERO]])="femenino"),"OK","Corregir")</f>
        <v>OK</v>
      </c>
      <c r="Z1245" s="10" t="str">
        <f>+IF(Tabla2[[#This Row],[Nro. DNI / CE]]="","Corregir",IF(LEN(Tabla2[[#This Row],[Nro. DNI / CE]])&gt;=8,"OK","Corregir"))</f>
        <v>OK</v>
      </c>
      <c r="AA1245" s="10">
        <f>COUNTIF(Tabla2[APELLIDOS Y NOMBRES],Tabla2[[#This Row],[APELLIDOS Y NOMBRES]])</f>
        <v>1</v>
      </c>
      <c r="AB1245" t="str">
        <f ca="1">+IFERROR(IF(Tabla2[[#This Row],[FECHA CESE/BAJA]]="","No Aplica",IF(AND(MONTH(Tabla2[[#This Row],[FECHA CESE/BAJA]])=MONTH(TODAY()-30),YEAR(Tabla2[[#This Row],[FECHA CESE/BAJA]])=YEAR(TODAY())),MONTH(TODAY()-30)&amp;"-"&amp;YEAR(TODAY()),"Borrar")),"No aplica")</f>
        <v>No Aplica</v>
      </c>
      <c r="AC1245" t="str">
        <f ca="1">+IFERROR(IF(Tabla2[[#This Row],[FECHA INICIO DE LABORES EN OBRA]]="","No Aplica",IF(AND(MONTH(Tabla2[[#This Row],[FECHA INICIO DE LABORES EN OBRA]])=MONTH(TODAY()-30),YEAR(Tabla2[[#This Row],[FECHA INICIO DE LABORES EN OBRA]])=YEAR(TODAY())),MONTH(TODAY()-30)&amp;"-"&amp;YEAR(TODAY()),"No Aplica")),"No Aplica")</f>
        <v>No Aplica</v>
      </c>
    </row>
    <row r="1246" spans="1:29" x14ac:dyDescent="0.25">
      <c r="A1246" s="2" t="s">
        <v>3995</v>
      </c>
      <c r="B1246" s="3" t="s">
        <v>17</v>
      </c>
      <c r="C1246" s="3" t="s">
        <v>17</v>
      </c>
      <c r="D1246" s="3" t="s">
        <v>162</v>
      </c>
      <c r="E1246" s="3" t="s">
        <v>163</v>
      </c>
      <c r="F1246" s="36">
        <v>33649</v>
      </c>
      <c r="G1246" s="3">
        <v>1</v>
      </c>
      <c r="H1246" s="3" t="s">
        <v>3888</v>
      </c>
      <c r="I1246" s="3" t="s">
        <v>4169</v>
      </c>
      <c r="J1246" s="3" t="s">
        <v>4175</v>
      </c>
      <c r="K1246" s="3" t="s">
        <v>93</v>
      </c>
      <c r="L1246" s="8" t="s">
        <v>9813</v>
      </c>
      <c r="M1246" s="5"/>
      <c r="N1246" s="13" t="s">
        <v>1043</v>
      </c>
      <c r="O1246" s="5">
        <v>45068</v>
      </c>
      <c r="P1246" s="8">
        <v>1</v>
      </c>
      <c r="Q1246" s="9">
        <v>1</v>
      </c>
      <c r="R1246" s="9" t="str">
        <f>IFERROR(VLOOKUP(Tabla2[[#This Row],[CONTRATISTA PRNCIPAL]],Hoja1!$L$5:$M$9,2,FALSE),"CJV")</f>
        <v>CJV</v>
      </c>
      <c r="S1246" s="9" t="str">
        <f>IF(Tabla2[[#This Row],[EMPRESA]]=Tabla2[[#This Row],[CONTRATISTA PRNCIPAL]],"Principal","Secundaria")</f>
        <v>Principal</v>
      </c>
      <c r="T1246" s="10">
        <f>IFERROR(1/COUNTIF(Tabla2[CONTRATISTA PRNCIPAL],Tabla2[[#This Row],[CONTRATISTA PRNCIPAL]]),0)</f>
        <v>1.4492753623188406E-2</v>
      </c>
      <c r="U1246" s="33">
        <f ca="1">IF(((TODAY()-Tabla2[[#This Row],[FECHA NACIMIENTO]])/365)&lt;18,"Corregir", IF(((TODAY()-Tabla2[[#This Row],[FECHA NACIMIENTO]])/365)&gt;80, "Corregir",ROUNDDOWN(((TODAY()-Tabla2[[#This Row],[FECHA NACIMIENTO]])/365),0)))</f>
        <v>31</v>
      </c>
      <c r="V124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246" s="34" t="str">
        <f ca="1">+IF(Tabla2[[#This Row],[Edad]]="Corregir","Corregir","Ok")</f>
        <v>Ok</v>
      </c>
      <c r="X1246" s="10" t="str">
        <f>+IFERROR(VLOOKUP(Tabla2[[#This Row],[DISTRITO SEGÚN DNI]],Hoja1!$A$2:$B$55,2,FALSE),"No")</f>
        <v>ATE</v>
      </c>
      <c r="Y1246" s="10" t="str">
        <f>IF(OR(LOWER(Tabla2[[#This Row],[GENERO]])="masculino", LOWER(Tabla2[[#This Row],[GENERO]])="femenino"),"OK","Corregir")</f>
        <v>OK</v>
      </c>
      <c r="Z1246" s="10" t="str">
        <f>+IF(Tabla2[[#This Row],[Nro. DNI / CE]]="","Corregir",IF(LEN(Tabla2[[#This Row],[Nro. DNI / CE]])&gt;=8,"OK","Corregir"))</f>
        <v>OK</v>
      </c>
      <c r="AA1246" s="10">
        <f>COUNTIF(Tabla2[APELLIDOS Y NOMBRES],Tabla2[[#This Row],[APELLIDOS Y NOMBRES]])</f>
        <v>1</v>
      </c>
      <c r="AB1246" t="str">
        <f ca="1">+IFERROR(IF(Tabla2[[#This Row],[FECHA CESE/BAJA]]="","No Aplica",IF(AND(MONTH(Tabla2[[#This Row],[FECHA CESE/BAJA]])=MONTH(TODAY()-30),YEAR(Tabla2[[#This Row],[FECHA CESE/BAJA]])=YEAR(TODAY())),MONTH(TODAY()-30)&amp;"-"&amp;YEAR(TODAY()),"Borrar")),"No aplica")</f>
        <v>No Aplica</v>
      </c>
      <c r="AC1246" t="str">
        <f ca="1">+IFERROR(IF(Tabla2[[#This Row],[FECHA INICIO DE LABORES EN OBRA]]="","No Aplica",IF(AND(MONTH(Tabla2[[#This Row],[FECHA INICIO DE LABORES EN OBRA]])=MONTH(TODAY()-30),YEAR(Tabla2[[#This Row],[FECHA INICIO DE LABORES EN OBRA]])=YEAR(TODAY())),MONTH(TODAY()-30)&amp;"-"&amp;YEAR(TODAY()),"No Aplica")),"No Aplica")</f>
        <v>No Aplica</v>
      </c>
    </row>
    <row r="1247" spans="1:29" x14ac:dyDescent="0.25">
      <c r="A1247" s="2" t="s">
        <v>3995</v>
      </c>
      <c r="B1247" s="3" t="s">
        <v>17</v>
      </c>
      <c r="C1247" s="3" t="s">
        <v>17</v>
      </c>
      <c r="D1247" s="3">
        <v>72417271</v>
      </c>
      <c r="E1247" s="3" t="s">
        <v>9568</v>
      </c>
      <c r="F1247" s="36">
        <v>34029</v>
      </c>
      <c r="G1247" s="3">
        <v>1</v>
      </c>
      <c r="H1247" s="3" t="s">
        <v>3888</v>
      </c>
      <c r="I1247" s="3" t="s">
        <v>4176</v>
      </c>
      <c r="J1247" s="3" t="s">
        <v>4177</v>
      </c>
      <c r="K1247" s="3" t="s">
        <v>1472</v>
      </c>
      <c r="L1247" s="8" t="s">
        <v>9818</v>
      </c>
      <c r="M1247" s="5"/>
      <c r="N1247" s="13" t="s">
        <v>1043</v>
      </c>
      <c r="O1247" s="5">
        <v>45082</v>
      </c>
      <c r="P1247" s="8">
        <v>1</v>
      </c>
      <c r="Q1247" s="9">
        <v>1</v>
      </c>
      <c r="R1247" s="9" t="str">
        <f>IFERROR(VLOOKUP(Tabla2[[#This Row],[CONTRATISTA PRNCIPAL]],Hoja1!$L$5:$M$9,2,FALSE),"CJV")</f>
        <v>CJV</v>
      </c>
      <c r="S1247" s="9" t="str">
        <f>IF(Tabla2[[#This Row],[EMPRESA]]=Tabla2[[#This Row],[CONTRATISTA PRNCIPAL]],"Principal","Secundaria")</f>
        <v>Principal</v>
      </c>
      <c r="T1247" s="10">
        <f>IFERROR(1/COUNTIF(Tabla2[CONTRATISTA PRNCIPAL],Tabla2[[#This Row],[CONTRATISTA PRNCIPAL]]),0)</f>
        <v>1.4492753623188406E-2</v>
      </c>
      <c r="U1247" s="33">
        <f ca="1">IF(((TODAY()-Tabla2[[#This Row],[FECHA NACIMIENTO]])/365)&lt;18,"Corregir", IF(((TODAY()-Tabla2[[#This Row],[FECHA NACIMIENTO]])/365)&gt;80, "Corregir",ROUNDDOWN(((TODAY()-Tabla2[[#This Row],[FECHA NACIMIENTO]])/365),0)))</f>
        <v>30</v>
      </c>
      <c r="V124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247" s="34" t="str">
        <f ca="1">+IF(Tabla2[[#This Row],[Edad]]="Corregir","Corregir","Ok")</f>
        <v>Ok</v>
      </c>
      <c r="X1247" s="10" t="str">
        <f>+IFERROR(VLOOKUP(Tabla2[[#This Row],[DISTRITO SEGÚN DNI]],Hoja1!$A$2:$B$55,2,FALSE),"No")</f>
        <v>No</v>
      </c>
      <c r="Y1247" s="10" t="str">
        <f>IF(OR(LOWER(Tabla2[[#This Row],[GENERO]])="masculino", LOWER(Tabla2[[#This Row],[GENERO]])="femenino"),"OK","Corregir")</f>
        <v>OK</v>
      </c>
      <c r="Z1247" s="10" t="str">
        <f>+IF(Tabla2[[#This Row],[Nro. DNI / CE]]="","Corregir",IF(LEN(Tabla2[[#This Row],[Nro. DNI / CE]])&gt;=8,"OK","Corregir"))</f>
        <v>OK</v>
      </c>
      <c r="AA1247" s="10">
        <f>COUNTIF(Tabla2[APELLIDOS Y NOMBRES],Tabla2[[#This Row],[APELLIDOS Y NOMBRES]])</f>
        <v>1</v>
      </c>
      <c r="AB1247" t="str">
        <f ca="1">+IFERROR(IF(Tabla2[[#This Row],[FECHA CESE/BAJA]]="","No Aplica",IF(AND(MONTH(Tabla2[[#This Row],[FECHA CESE/BAJA]])=MONTH(TODAY()-30),YEAR(Tabla2[[#This Row],[FECHA CESE/BAJA]])=YEAR(TODAY())),MONTH(TODAY()-30)&amp;"-"&amp;YEAR(TODAY()),"Borrar")),"No aplica")</f>
        <v>No Aplica</v>
      </c>
      <c r="AC1247" t="str">
        <f ca="1">+IFERROR(IF(Tabla2[[#This Row],[FECHA INICIO DE LABORES EN OBRA]]="","No Aplica",IF(AND(MONTH(Tabla2[[#This Row],[FECHA INICIO DE LABORES EN OBRA]])=MONTH(TODAY()-30),YEAR(Tabla2[[#This Row],[FECHA INICIO DE LABORES EN OBRA]])=YEAR(TODAY())),MONTH(TODAY()-30)&amp;"-"&amp;YEAR(TODAY()),"No Aplica")),"No Aplica")</f>
        <v>No Aplica</v>
      </c>
    </row>
    <row r="1248" spans="1:29" x14ac:dyDescent="0.25">
      <c r="A1248" s="2" t="s">
        <v>3995</v>
      </c>
      <c r="B1248" s="3" t="s">
        <v>17</v>
      </c>
      <c r="C1248" s="3" t="s">
        <v>17</v>
      </c>
      <c r="D1248" s="3">
        <v>72778461</v>
      </c>
      <c r="E1248" s="3" t="s">
        <v>9569</v>
      </c>
      <c r="F1248" s="36">
        <v>35491</v>
      </c>
      <c r="G1248" s="3">
        <v>1</v>
      </c>
      <c r="H1248" s="3" t="s">
        <v>3888</v>
      </c>
      <c r="I1248" s="3" t="s">
        <v>4176</v>
      </c>
      <c r="J1248" s="3" t="s">
        <v>4178</v>
      </c>
      <c r="K1248" s="3" t="s">
        <v>35</v>
      </c>
      <c r="L1248" s="8" t="s">
        <v>9813</v>
      </c>
      <c r="M1248" s="5"/>
      <c r="N1248" s="13" t="s">
        <v>1043</v>
      </c>
      <c r="O1248" s="5">
        <v>45082</v>
      </c>
      <c r="P1248" s="8">
        <v>1</v>
      </c>
      <c r="Q1248" s="9">
        <v>1</v>
      </c>
      <c r="R1248" s="9" t="str">
        <f>IFERROR(VLOOKUP(Tabla2[[#This Row],[CONTRATISTA PRNCIPAL]],Hoja1!$L$5:$M$9,2,FALSE),"CJV")</f>
        <v>CJV</v>
      </c>
      <c r="S1248" s="9" t="str">
        <f>IF(Tabla2[[#This Row],[EMPRESA]]=Tabla2[[#This Row],[CONTRATISTA PRNCIPAL]],"Principal","Secundaria")</f>
        <v>Principal</v>
      </c>
      <c r="T1248" s="10">
        <f>IFERROR(1/COUNTIF(Tabla2[CONTRATISTA PRNCIPAL],Tabla2[[#This Row],[CONTRATISTA PRNCIPAL]]),0)</f>
        <v>1.4492753623188406E-2</v>
      </c>
      <c r="U1248" s="33">
        <f ca="1">IF(((TODAY()-Tabla2[[#This Row],[FECHA NACIMIENTO]])/365)&lt;18,"Corregir", IF(((TODAY()-Tabla2[[#This Row],[FECHA NACIMIENTO]])/365)&gt;80, "Corregir",ROUNDDOWN(((TODAY()-Tabla2[[#This Row],[FECHA NACIMIENTO]])/365),0)))</f>
        <v>26</v>
      </c>
      <c r="V124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248" s="34" t="str">
        <f ca="1">+IF(Tabla2[[#This Row],[Edad]]="Corregir","Corregir","Ok")</f>
        <v>Ok</v>
      </c>
      <c r="X1248" s="10" t="str">
        <f>+IFERROR(VLOOKUP(Tabla2[[#This Row],[DISTRITO SEGÚN DNI]],Hoja1!$A$2:$B$55,2,FALSE),"No")</f>
        <v>EL AGUSTINO</v>
      </c>
      <c r="Y1248" s="10" t="str">
        <f>IF(OR(LOWER(Tabla2[[#This Row],[GENERO]])="masculino", LOWER(Tabla2[[#This Row],[GENERO]])="femenino"),"OK","Corregir")</f>
        <v>OK</v>
      </c>
      <c r="Z1248" s="10" t="str">
        <f>+IF(Tabla2[[#This Row],[Nro. DNI / CE]]="","Corregir",IF(LEN(Tabla2[[#This Row],[Nro. DNI / CE]])&gt;=8,"OK","Corregir"))</f>
        <v>OK</v>
      </c>
      <c r="AA1248" s="10">
        <f>COUNTIF(Tabla2[APELLIDOS Y NOMBRES],Tabla2[[#This Row],[APELLIDOS Y NOMBRES]])</f>
        <v>1</v>
      </c>
      <c r="AB1248" t="str">
        <f ca="1">+IFERROR(IF(Tabla2[[#This Row],[FECHA CESE/BAJA]]="","No Aplica",IF(AND(MONTH(Tabla2[[#This Row],[FECHA CESE/BAJA]])=MONTH(TODAY()-30),YEAR(Tabla2[[#This Row],[FECHA CESE/BAJA]])=YEAR(TODAY())),MONTH(TODAY()-30)&amp;"-"&amp;YEAR(TODAY()),"Borrar")),"No aplica")</f>
        <v>No Aplica</v>
      </c>
      <c r="AC1248" t="str">
        <f ca="1">+IFERROR(IF(Tabla2[[#This Row],[FECHA INICIO DE LABORES EN OBRA]]="","No Aplica",IF(AND(MONTH(Tabla2[[#This Row],[FECHA INICIO DE LABORES EN OBRA]])=MONTH(TODAY()-30),YEAR(Tabla2[[#This Row],[FECHA INICIO DE LABORES EN OBRA]])=YEAR(TODAY())),MONTH(TODAY()-30)&amp;"-"&amp;YEAR(TODAY()),"No Aplica")),"No Aplica")</f>
        <v>No Aplica</v>
      </c>
    </row>
    <row r="1249" spans="1:29" x14ac:dyDescent="0.25">
      <c r="A1249" s="2" t="s">
        <v>3995</v>
      </c>
      <c r="B1249" s="3" t="s">
        <v>17</v>
      </c>
      <c r="C1249" s="3" t="s">
        <v>17</v>
      </c>
      <c r="D1249" s="3" t="s">
        <v>9570</v>
      </c>
      <c r="E1249" s="3" t="s">
        <v>4179</v>
      </c>
      <c r="F1249" s="36">
        <v>36219</v>
      </c>
      <c r="G1249" s="3">
        <v>1</v>
      </c>
      <c r="H1249" s="3" t="s">
        <v>3888</v>
      </c>
      <c r="I1249" s="3" t="s">
        <v>4176</v>
      </c>
      <c r="J1249" s="3" t="s">
        <v>4180</v>
      </c>
      <c r="K1249" s="3" t="s">
        <v>1063</v>
      </c>
      <c r="L1249" s="8" t="s">
        <v>9813</v>
      </c>
      <c r="M1249" s="5"/>
      <c r="N1249" s="13" t="s">
        <v>1043</v>
      </c>
      <c r="O1249" s="5">
        <v>45082</v>
      </c>
      <c r="P1249" s="8">
        <v>1</v>
      </c>
      <c r="Q1249" s="9">
        <v>1</v>
      </c>
      <c r="R1249" s="9" t="str">
        <f>IFERROR(VLOOKUP(Tabla2[[#This Row],[CONTRATISTA PRNCIPAL]],Hoja1!$L$5:$M$9,2,FALSE),"CJV")</f>
        <v>CJV</v>
      </c>
      <c r="S1249" s="9" t="str">
        <f>IF(Tabla2[[#This Row],[EMPRESA]]=Tabla2[[#This Row],[CONTRATISTA PRNCIPAL]],"Principal","Secundaria")</f>
        <v>Principal</v>
      </c>
      <c r="T1249" s="10">
        <f>IFERROR(1/COUNTIF(Tabla2[CONTRATISTA PRNCIPAL],Tabla2[[#This Row],[CONTRATISTA PRNCIPAL]]),0)</f>
        <v>1.4492753623188406E-2</v>
      </c>
      <c r="U1249" s="33">
        <f ca="1">IF(((TODAY()-Tabla2[[#This Row],[FECHA NACIMIENTO]])/365)&lt;18,"Corregir", IF(((TODAY()-Tabla2[[#This Row],[FECHA NACIMIENTO]])/365)&gt;80, "Corregir",ROUNDDOWN(((TODAY()-Tabla2[[#This Row],[FECHA NACIMIENTO]])/365),0)))</f>
        <v>24</v>
      </c>
      <c r="V124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249" s="34" t="str">
        <f ca="1">+IF(Tabla2[[#This Row],[Edad]]="Corregir","Corregir","Ok")</f>
        <v>Ok</v>
      </c>
      <c r="X1249" s="10" t="str">
        <f>+IFERROR(VLOOKUP(Tabla2[[#This Row],[DISTRITO SEGÚN DNI]],Hoja1!$A$2:$B$55,2,FALSE),"No")</f>
        <v>No</v>
      </c>
      <c r="Y1249" s="10" t="str">
        <f>IF(OR(LOWER(Tabla2[[#This Row],[GENERO]])="masculino", LOWER(Tabla2[[#This Row],[GENERO]])="femenino"),"OK","Corregir")</f>
        <v>OK</v>
      </c>
      <c r="Z1249" s="10" t="str">
        <f>+IF(Tabla2[[#This Row],[Nro. DNI / CE]]="","Corregir",IF(LEN(Tabla2[[#This Row],[Nro. DNI / CE]])&gt;=8,"OK","Corregir"))</f>
        <v>OK</v>
      </c>
      <c r="AA1249" s="10">
        <f>COUNTIF(Tabla2[APELLIDOS Y NOMBRES],Tabla2[[#This Row],[APELLIDOS Y NOMBRES]])</f>
        <v>1</v>
      </c>
      <c r="AB1249" t="str">
        <f ca="1">+IFERROR(IF(Tabla2[[#This Row],[FECHA CESE/BAJA]]="","No Aplica",IF(AND(MONTH(Tabla2[[#This Row],[FECHA CESE/BAJA]])=MONTH(TODAY()-30),YEAR(Tabla2[[#This Row],[FECHA CESE/BAJA]])=YEAR(TODAY())),MONTH(TODAY()-30)&amp;"-"&amp;YEAR(TODAY()),"Borrar")),"No aplica")</f>
        <v>No Aplica</v>
      </c>
      <c r="AC1249" t="str">
        <f ca="1">+IFERROR(IF(Tabla2[[#This Row],[FECHA INICIO DE LABORES EN OBRA]]="","No Aplica",IF(AND(MONTH(Tabla2[[#This Row],[FECHA INICIO DE LABORES EN OBRA]])=MONTH(TODAY()-30),YEAR(Tabla2[[#This Row],[FECHA INICIO DE LABORES EN OBRA]])=YEAR(TODAY())),MONTH(TODAY()-30)&amp;"-"&amp;YEAR(TODAY()),"No Aplica")),"No Aplica")</f>
        <v>No Aplica</v>
      </c>
    </row>
    <row r="1250" spans="1:29" x14ac:dyDescent="0.25">
      <c r="A1250" s="2" t="s">
        <v>3995</v>
      </c>
      <c r="B1250" s="3" t="s">
        <v>17</v>
      </c>
      <c r="C1250" s="3" t="s">
        <v>17</v>
      </c>
      <c r="D1250" s="3" t="s">
        <v>9571</v>
      </c>
      <c r="E1250" s="3" t="s">
        <v>9572</v>
      </c>
      <c r="F1250" s="36">
        <v>37705</v>
      </c>
      <c r="G1250" s="3">
        <v>1</v>
      </c>
      <c r="H1250" s="3" t="s">
        <v>3888</v>
      </c>
      <c r="I1250" s="3" t="s">
        <v>4169</v>
      </c>
      <c r="J1250" s="3" t="s">
        <v>4181</v>
      </c>
      <c r="K1250" s="3" t="s">
        <v>2106</v>
      </c>
      <c r="L1250" s="8" t="s">
        <v>9818</v>
      </c>
      <c r="M1250" s="5"/>
      <c r="N1250" s="13" t="s">
        <v>1043</v>
      </c>
      <c r="O1250" s="5">
        <v>45085</v>
      </c>
      <c r="P1250" s="8">
        <v>1</v>
      </c>
      <c r="Q1250" s="9">
        <v>1</v>
      </c>
      <c r="R1250" s="9" t="str">
        <f>IFERROR(VLOOKUP(Tabla2[[#This Row],[CONTRATISTA PRNCIPAL]],Hoja1!$L$5:$M$9,2,FALSE),"CJV")</f>
        <v>CJV</v>
      </c>
      <c r="S1250" s="9" t="str">
        <f>IF(Tabla2[[#This Row],[EMPRESA]]=Tabla2[[#This Row],[CONTRATISTA PRNCIPAL]],"Principal","Secundaria")</f>
        <v>Principal</v>
      </c>
      <c r="T1250" s="10">
        <f>IFERROR(1/COUNTIF(Tabla2[CONTRATISTA PRNCIPAL],Tabla2[[#This Row],[CONTRATISTA PRNCIPAL]]),0)</f>
        <v>1.4492753623188406E-2</v>
      </c>
      <c r="U1250" s="33">
        <f ca="1">IF(((TODAY()-Tabla2[[#This Row],[FECHA NACIMIENTO]])/365)&lt;18,"Corregir", IF(((TODAY()-Tabla2[[#This Row],[FECHA NACIMIENTO]])/365)&gt;80, "Corregir",ROUNDDOWN(((TODAY()-Tabla2[[#This Row],[FECHA NACIMIENTO]])/365),0)))</f>
        <v>20</v>
      </c>
      <c r="V125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1250" s="34" t="str">
        <f ca="1">+IF(Tabla2[[#This Row],[Edad]]="Corregir","Corregir","Ok")</f>
        <v>Ok</v>
      </c>
      <c r="X1250" s="10" t="str">
        <f>+IFERROR(VLOOKUP(Tabla2[[#This Row],[DISTRITO SEGÚN DNI]],Hoja1!$A$2:$B$55,2,FALSE),"No")</f>
        <v>No</v>
      </c>
      <c r="Y1250" s="10" t="str">
        <f>IF(OR(LOWER(Tabla2[[#This Row],[GENERO]])="masculino", LOWER(Tabla2[[#This Row],[GENERO]])="femenino"),"OK","Corregir")</f>
        <v>OK</v>
      </c>
      <c r="Z1250" s="10" t="str">
        <f>+IF(Tabla2[[#This Row],[Nro. DNI / CE]]="","Corregir",IF(LEN(Tabla2[[#This Row],[Nro. DNI / CE]])&gt;=8,"OK","Corregir"))</f>
        <v>OK</v>
      </c>
      <c r="AA1250" s="10">
        <f>COUNTIF(Tabla2[APELLIDOS Y NOMBRES],Tabla2[[#This Row],[APELLIDOS Y NOMBRES]])</f>
        <v>1</v>
      </c>
      <c r="AB1250" t="str">
        <f ca="1">+IFERROR(IF(Tabla2[[#This Row],[FECHA CESE/BAJA]]="","No Aplica",IF(AND(MONTH(Tabla2[[#This Row],[FECHA CESE/BAJA]])=MONTH(TODAY()-30),YEAR(Tabla2[[#This Row],[FECHA CESE/BAJA]])=YEAR(TODAY())),MONTH(TODAY()-30)&amp;"-"&amp;YEAR(TODAY()),"Borrar")),"No aplica")</f>
        <v>No Aplica</v>
      </c>
      <c r="AC1250" t="str">
        <f ca="1">+IFERROR(IF(Tabla2[[#This Row],[FECHA INICIO DE LABORES EN OBRA]]="","No Aplica",IF(AND(MONTH(Tabla2[[#This Row],[FECHA INICIO DE LABORES EN OBRA]])=MONTH(TODAY()-30),YEAR(Tabla2[[#This Row],[FECHA INICIO DE LABORES EN OBRA]])=YEAR(TODAY())),MONTH(TODAY()-30)&amp;"-"&amp;YEAR(TODAY()),"No Aplica")),"No Aplica")</f>
        <v>No Aplica</v>
      </c>
    </row>
    <row r="1251" spans="1:29" x14ac:dyDescent="0.25">
      <c r="A1251" s="2" t="s">
        <v>3995</v>
      </c>
      <c r="B1251" s="3" t="s">
        <v>17</v>
      </c>
      <c r="C1251" s="3" t="s">
        <v>17</v>
      </c>
      <c r="D1251" s="3" t="s">
        <v>9573</v>
      </c>
      <c r="E1251" s="3" t="s">
        <v>9574</v>
      </c>
      <c r="F1251" s="36">
        <v>33982</v>
      </c>
      <c r="G1251" s="3">
        <v>1</v>
      </c>
      <c r="H1251" s="3" t="s">
        <v>3888</v>
      </c>
      <c r="I1251" s="3" t="s">
        <v>9575</v>
      </c>
      <c r="J1251" s="3" t="s">
        <v>9576</v>
      </c>
      <c r="K1251" s="3" t="s">
        <v>1063</v>
      </c>
      <c r="L1251" s="8" t="s">
        <v>9813</v>
      </c>
      <c r="M1251" s="5"/>
      <c r="N1251" s="13" t="s">
        <v>1043</v>
      </c>
      <c r="O1251" s="5">
        <v>45113</v>
      </c>
      <c r="P1251" s="8">
        <v>1</v>
      </c>
      <c r="Q1251" s="9">
        <v>1</v>
      </c>
      <c r="R1251" s="9" t="str">
        <f>IFERROR(VLOOKUP(Tabla2[[#This Row],[CONTRATISTA PRNCIPAL]],Hoja1!$L$5:$M$9,2,FALSE),"CJV")</f>
        <v>CJV</v>
      </c>
      <c r="S1251" s="9" t="str">
        <f>IF(Tabla2[[#This Row],[EMPRESA]]=Tabla2[[#This Row],[CONTRATISTA PRNCIPAL]],"Principal","Secundaria")</f>
        <v>Principal</v>
      </c>
      <c r="T1251" s="10">
        <f>IFERROR(1/COUNTIF(Tabla2[CONTRATISTA PRNCIPAL],Tabla2[[#This Row],[CONTRATISTA PRNCIPAL]]),0)</f>
        <v>1.4492753623188406E-2</v>
      </c>
      <c r="U1251" s="33">
        <f ca="1">IF(((TODAY()-Tabla2[[#This Row],[FECHA NACIMIENTO]])/365)&lt;18,"Corregir", IF(((TODAY()-Tabla2[[#This Row],[FECHA NACIMIENTO]])/365)&gt;80, "Corregir",ROUNDDOWN(((TODAY()-Tabla2[[#This Row],[FECHA NACIMIENTO]])/365),0)))</f>
        <v>30</v>
      </c>
      <c r="V125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251" s="34" t="str">
        <f ca="1">+IF(Tabla2[[#This Row],[Edad]]="Corregir","Corregir","Ok")</f>
        <v>Ok</v>
      </c>
      <c r="X1251" s="10" t="str">
        <f>+IFERROR(VLOOKUP(Tabla2[[#This Row],[DISTRITO SEGÚN DNI]],Hoja1!$A$2:$B$55,2,FALSE),"No")</f>
        <v>No</v>
      </c>
      <c r="Y1251" s="10" t="str">
        <f>IF(OR(LOWER(Tabla2[[#This Row],[GENERO]])="masculino", LOWER(Tabla2[[#This Row],[GENERO]])="femenino"),"OK","Corregir")</f>
        <v>OK</v>
      </c>
      <c r="Z1251" s="10" t="str">
        <f>+IF(Tabla2[[#This Row],[Nro. DNI / CE]]="","Corregir",IF(LEN(Tabla2[[#This Row],[Nro. DNI / CE]])&gt;=8,"OK","Corregir"))</f>
        <v>OK</v>
      </c>
      <c r="AA1251" s="10">
        <f>COUNTIF(Tabla2[APELLIDOS Y NOMBRES],Tabla2[[#This Row],[APELLIDOS Y NOMBRES]])</f>
        <v>1</v>
      </c>
      <c r="AB1251" t="str">
        <f ca="1">+IFERROR(IF(Tabla2[[#This Row],[FECHA CESE/BAJA]]="","No Aplica",IF(AND(MONTH(Tabla2[[#This Row],[FECHA CESE/BAJA]])=MONTH(TODAY()-30),YEAR(Tabla2[[#This Row],[FECHA CESE/BAJA]])=YEAR(TODAY())),MONTH(TODAY()-30)&amp;"-"&amp;YEAR(TODAY()),"Borrar")),"No aplica")</f>
        <v>No Aplica</v>
      </c>
      <c r="AC1251" t="str">
        <f ca="1">+IFERROR(IF(Tabla2[[#This Row],[FECHA INICIO DE LABORES EN OBRA]]="","No Aplica",IF(AND(MONTH(Tabla2[[#This Row],[FECHA INICIO DE LABORES EN OBRA]])=MONTH(TODAY()-30),YEAR(Tabla2[[#This Row],[FECHA INICIO DE LABORES EN OBRA]])=YEAR(TODAY())),MONTH(TODAY()-30)&amp;"-"&amp;YEAR(TODAY()),"No Aplica")),"No Aplica")</f>
        <v>No Aplica</v>
      </c>
    </row>
    <row r="1252" spans="1:29" x14ac:dyDescent="0.25">
      <c r="A1252" s="2" t="s">
        <v>3995</v>
      </c>
      <c r="B1252" s="3" t="s">
        <v>17</v>
      </c>
      <c r="C1252" s="3" t="s">
        <v>17</v>
      </c>
      <c r="D1252" s="3" t="s">
        <v>9577</v>
      </c>
      <c r="E1252" s="3" t="s">
        <v>9578</v>
      </c>
      <c r="F1252" s="36">
        <v>37462</v>
      </c>
      <c r="G1252" s="3">
        <v>1</v>
      </c>
      <c r="H1252" s="3" t="s">
        <v>3888</v>
      </c>
      <c r="I1252" s="3" t="s">
        <v>9575</v>
      </c>
      <c r="J1252" s="3" t="s">
        <v>9579</v>
      </c>
      <c r="K1252" s="3" t="s">
        <v>5129</v>
      </c>
      <c r="L1252" s="8" t="s">
        <v>9813</v>
      </c>
      <c r="M1252" s="5"/>
      <c r="N1252" s="13" t="s">
        <v>1043</v>
      </c>
      <c r="O1252" s="5">
        <v>45114</v>
      </c>
      <c r="P1252" s="8">
        <v>1</v>
      </c>
      <c r="Q1252" s="9">
        <v>1</v>
      </c>
      <c r="R1252" s="9" t="str">
        <f>IFERROR(VLOOKUP(Tabla2[[#This Row],[CONTRATISTA PRNCIPAL]],Hoja1!$L$5:$M$9,2,FALSE),"CJV")</f>
        <v>CJV</v>
      </c>
      <c r="S1252" s="9" t="str">
        <f>IF(Tabla2[[#This Row],[EMPRESA]]=Tabla2[[#This Row],[CONTRATISTA PRNCIPAL]],"Principal","Secundaria")</f>
        <v>Principal</v>
      </c>
      <c r="T1252" s="10">
        <f>IFERROR(1/COUNTIF(Tabla2[CONTRATISTA PRNCIPAL],Tabla2[[#This Row],[CONTRATISTA PRNCIPAL]]),0)</f>
        <v>1.4492753623188406E-2</v>
      </c>
      <c r="U1252" s="33">
        <f ca="1">IF(((TODAY()-Tabla2[[#This Row],[FECHA NACIMIENTO]])/365)&lt;18,"Corregir", IF(((TODAY()-Tabla2[[#This Row],[FECHA NACIMIENTO]])/365)&gt;80, "Corregir",ROUNDDOWN(((TODAY()-Tabla2[[#This Row],[FECHA NACIMIENTO]])/365),0)))</f>
        <v>21</v>
      </c>
      <c r="V125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1252" s="34" t="str">
        <f ca="1">+IF(Tabla2[[#This Row],[Edad]]="Corregir","Corregir","Ok")</f>
        <v>Ok</v>
      </c>
      <c r="X1252" s="10" t="str">
        <f>+IFERROR(VLOOKUP(Tabla2[[#This Row],[DISTRITO SEGÚN DNI]],Hoja1!$A$2:$B$55,2,FALSE),"No")</f>
        <v>No</v>
      </c>
      <c r="Y1252" s="10" t="str">
        <f>IF(OR(LOWER(Tabla2[[#This Row],[GENERO]])="masculino", LOWER(Tabla2[[#This Row],[GENERO]])="femenino"),"OK","Corregir")</f>
        <v>OK</v>
      </c>
      <c r="Z1252" s="10" t="str">
        <f>+IF(Tabla2[[#This Row],[Nro. DNI / CE]]="","Corregir",IF(LEN(Tabla2[[#This Row],[Nro. DNI / CE]])&gt;=8,"OK","Corregir"))</f>
        <v>OK</v>
      </c>
      <c r="AA1252" s="10">
        <f>COUNTIF(Tabla2[APELLIDOS Y NOMBRES],Tabla2[[#This Row],[APELLIDOS Y NOMBRES]])</f>
        <v>1</v>
      </c>
      <c r="AB1252" t="str">
        <f ca="1">+IFERROR(IF(Tabla2[[#This Row],[FECHA CESE/BAJA]]="","No Aplica",IF(AND(MONTH(Tabla2[[#This Row],[FECHA CESE/BAJA]])=MONTH(TODAY()-30),YEAR(Tabla2[[#This Row],[FECHA CESE/BAJA]])=YEAR(TODAY())),MONTH(TODAY()-30)&amp;"-"&amp;YEAR(TODAY()),"Borrar")),"No aplica")</f>
        <v>No Aplica</v>
      </c>
      <c r="AC1252" t="str">
        <f ca="1">+IFERROR(IF(Tabla2[[#This Row],[FECHA INICIO DE LABORES EN OBRA]]="","No Aplica",IF(AND(MONTH(Tabla2[[#This Row],[FECHA INICIO DE LABORES EN OBRA]])=MONTH(TODAY()-30),YEAR(Tabla2[[#This Row],[FECHA INICIO DE LABORES EN OBRA]])=YEAR(TODAY())),MONTH(TODAY()-30)&amp;"-"&amp;YEAR(TODAY()),"No Aplica")),"No Aplica")</f>
        <v>No Aplica</v>
      </c>
    </row>
    <row r="1253" spans="1:29" x14ac:dyDescent="0.25">
      <c r="A1253" s="2" t="s">
        <v>3995</v>
      </c>
      <c r="B1253" s="3" t="s">
        <v>17</v>
      </c>
      <c r="C1253" s="3" t="s">
        <v>17</v>
      </c>
      <c r="D1253" s="3" t="s">
        <v>9580</v>
      </c>
      <c r="E1253" s="3" t="s">
        <v>9581</v>
      </c>
      <c r="F1253" s="36">
        <v>33895</v>
      </c>
      <c r="G1253" s="3">
        <v>1</v>
      </c>
      <c r="H1253" s="3" t="s">
        <v>3888</v>
      </c>
      <c r="I1253" s="3" t="s">
        <v>9575</v>
      </c>
      <c r="J1253" s="3" t="s">
        <v>9582</v>
      </c>
      <c r="K1253" s="3" t="s">
        <v>1063</v>
      </c>
      <c r="L1253" s="8" t="s">
        <v>9813</v>
      </c>
      <c r="M1253" s="5"/>
      <c r="N1253" s="13" t="s">
        <v>1043</v>
      </c>
      <c r="O1253" s="5">
        <v>45121</v>
      </c>
      <c r="P1253" s="8">
        <v>1</v>
      </c>
      <c r="Q1253" s="9">
        <v>1</v>
      </c>
      <c r="R1253" s="9" t="str">
        <f>IFERROR(VLOOKUP(Tabla2[[#This Row],[CONTRATISTA PRNCIPAL]],Hoja1!$L$5:$M$9,2,FALSE),"CJV")</f>
        <v>CJV</v>
      </c>
      <c r="S1253" s="9" t="str">
        <f>IF(Tabla2[[#This Row],[EMPRESA]]=Tabla2[[#This Row],[CONTRATISTA PRNCIPAL]],"Principal","Secundaria")</f>
        <v>Principal</v>
      </c>
      <c r="T1253" s="10">
        <f>IFERROR(1/COUNTIF(Tabla2[CONTRATISTA PRNCIPAL],Tabla2[[#This Row],[CONTRATISTA PRNCIPAL]]),0)</f>
        <v>1.4492753623188406E-2</v>
      </c>
      <c r="U1253" s="33">
        <f ca="1">IF(((TODAY()-Tabla2[[#This Row],[FECHA NACIMIENTO]])/365)&lt;18,"Corregir", IF(((TODAY()-Tabla2[[#This Row],[FECHA NACIMIENTO]])/365)&gt;80, "Corregir",ROUNDDOWN(((TODAY()-Tabla2[[#This Row],[FECHA NACIMIENTO]])/365),0)))</f>
        <v>30</v>
      </c>
      <c r="V125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253" s="34" t="str">
        <f ca="1">+IF(Tabla2[[#This Row],[Edad]]="Corregir","Corregir","Ok")</f>
        <v>Ok</v>
      </c>
      <c r="X1253" s="10" t="str">
        <f>+IFERROR(VLOOKUP(Tabla2[[#This Row],[DISTRITO SEGÚN DNI]],Hoja1!$A$2:$B$55,2,FALSE),"No")</f>
        <v>No</v>
      </c>
      <c r="Y1253" s="10" t="str">
        <f>IF(OR(LOWER(Tabla2[[#This Row],[GENERO]])="masculino", LOWER(Tabla2[[#This Row],[GENERO]])="femenino"),"OK","Corregir")</f>
        <v>OK</v>
      </c>
      <c r="Z1253" s="10" t="str">
        <f>+IF(Tabla2[[#This Row],[Nro. DNI / CE]]="","Corregir",IF(LEN(Tabla2[[#This Row],[Nro. DNI / CE]])&gt;=8,"OK","Corregir"))</f>
        <v>OK</v>
      </c>
      <c r="AA1253" s="10">
        <f>COUNTIF(Tabla2[APELLIDOS Y NOMBRES],Tabla2[[#This Row],[APELLIDOS Y NOMBRES]])</f>
        <v>1</v>
      </c>
      <c r="AB1253" t="str">
        <f ca="1">+IFERROR(IF(Tabla2[[#This Row],[FECHA CESE/BAJA]]="","No Aplica",IF(AND(MONTH(Tabla2[[#This Row],[FECHA CESE/BAJA]])=MONTH(TODAY()-30),YEAR(Tabla2[[#This Row],[FECHA CESE/BAJA]])=YEAR(TODAY())),MONTH(TODAY()-30)&amp;"-"&amp;YEAR(TODAY()),"Borrar")),"No aplica")</f>
        <v>No Aplica</v>
      </c>
      <c r="AC1253" t="str">
        <f ca="1">+IFERROR(IF(Tabla2[[#This Row],[FECHA INICIO DE LABORES EN OBRA]]="","No Aplica",IF(AND(MONTH(Tabla2[[#This Row],[FECHA INICIO DE LABORES EN OBRA]])=MONTH(TODAY()-30),YEAR(Tabla2[[#This Row],[FECHA INICIO DE LABORES EN OBRA]])=YEAR(TODAY())),MONTH(TODAY()-30)&amp;"-"&amp;YEAR(TODAY()),"No Aplica")),"No Aplica")</f>
        <v>No Aplica</v>
      </c>
    </row>
    <row r="1254" spans="1:29" x14ac:dyDescent="0.25">
      <c r="A1254" s="2" t="s">
        <v>3995</v>
      </c>
      <c r="B1254" s="3" t="s">
        <v>17</v>
      </c>
      <c r="C1254" s="3" t="s">
        <v>17</v>
      </c>
      <c r="D1254" s="3" t="s">
        <v>9583</v>
      </c>
      <c r="E1254" s="3" t="s">
        <v>9584</v>
      </c>
      <c r="F1254" s="36">
        <v>35966</v>
      </c>
      <c r="G1254" s="3">
        <v>1</v>
      </c>
      <c r="H1254" s="3" t="s">
        <v>3888</v>
      </c>
      <c r="I1254" s="3" t="s">
        <v>9575</v>
      </c>
      <c r="J1254" s="3" t="s">
        <v>9585</v>
      </c>
      <c r="K1254" s="3" t="s">
        <v>1063</v>
      </c>
      <c r="L1254" s="8" t="s">
        <v>9818</v>
      </c>
      <c r="M1254" s="5"/>
      <c r="N1254" s="13" t="s">
        <v>1043</v>
      </c>
      <c r="O1254" s="5">
        <v>45124</v>
      </c>
      <c r="P1254" s="8">
        <v>1</v>
      </c>
      <c r="Q1254" s="9">
        <v>1</v>
      </c>
      <c r="R1254" s="9" t="str">
        <f>IFERROR(VLOOKUP(Tabla2[[#This Row],[CONTRATISTA PRNCIPAL]],Hoja1!$L$5:$M$9,2,FALSE),"CJV")</f>
        <v>CJV</v>
      </c>
      <c r="S1254" s="9" t="str">
        <f>IF(Tabla2[[#This Row],[EMPRESA]]=Tabla2[[#This Row],[CONTRATISTA PRNCIPAL]],"Principal","Secundaria")</f>
        <v>Principal</v>
      </c>
      <c r="T1254" s="10">
        <f>IFERROR(1/COUNTIF(Tabla2[CONTRATISTA PRNCIPAL],Tabla2[[#This Row],[CONTRATISTA PRNCIPAL]]),0)</f>
        <v>1.4492753623188406E-2</v>
      </c>
      <c r="U1254" s="33">
        <f ca="1">IF(((TODAY()-Tabla2[[#This Row],[FECHA NACIMIENTO]])/365)&lt;18,"Corregir", IF(((TODAY()-Tabla2[[#This Row],[FECHA NACIMIENTO]])/365)&gt;80, "Corregir",ROUNDDOWN(((TODAY()-Tabla2[[#This Row],[FECHA NACIMIENTO]])/365),0)))</f>
        <v>25</v>
      </c>
      <c r="V125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254" s="34" t="str">
        <f ca="1">+IF(Tabla2[[#This Row],[Edad]]="Corregir","Corregir","Ok")</f>
        <v>Ok</v>
      </c>
      <c r="X1254" s="10" t="str">
        <f>+IFERROR(VLOOKUP(Tabla2[[#This Row],[DISTRITO SEGÚN DNI]],Hoja1!$A$2:$B$55,2,FALSE),"No")</f>
        <v>No</v>
      </c>
      <c r="Y1254" s="10" t="str">
        <f>IF(OR(LOWER(Tabla2[[#This Row],[GENERO]])="masculino", LOWER(Tabla2[[#This Row],[GENERO]])="femenino"),"OK","Corregir")</f>
        <v>OK</v>
      </c>
      <c r="Z1254" s="10" t="str">
        <f>+IF(Tabla2[[#This Row],[Nro. DNI / CE]]="","Corregir",IF(LEN(Tabla2[[#This Row],[Nro. DNI / CE]])&gt;=8,"OK","Corregir"))</f>
        <v>OK</v>
      </c>
      <c r="AA1254" s="10">
        <f>COUNTIF(Tabla2[APELLIDOS Y NOMBRES],Tabla2[[#This Row],[APELLIDOS Y NOMBRES]])</f>
        <v>1</v>
      </c>
      <c r="AB1254" t="str">
        <f ca="1">+IFERROR(IF(Tabla2[[#This Row],[FECHA CESE/BAJA]]="","No Aplica",IF(AND(MONTH(Tabla2[[#This Row],[FECHA CESE/BAJA]])=MONTH(TODAY()-30),YEAR(Tabla2[[#This Row],[FECHA CESE/BAJA]])=YEAR(TODAY())),MONTH(TODAY()-30)&amp;"-"&amp;YEAR(TODAY()),"Borrar")),"No aplica")</f>
        <v>No Aplica</v>
      </c>
      <c r="AC1254" t="str">
        <f ca="1">+IFERROR(IF(Tabla2[[#This Row],[FECHA INICIO DE LABORES EN OBRA]]="","No Aplica",IF(AND(MONTH(Tabla2[[#This Row],[FECHA INICIO DE LABORES EN OBRA]])=MONTH(TODAY()-30),YEAR(Tabla2[[#This Row],[FECHA INICIO DE LABORES EN OBRA]])=YEAR(TODAY())),MONTH(TODAY()-30)&amp;"-"&amp;YEAR(TODAY()),"No Aplica")),"No Aplica")</f>
        <v>No Aplica</v>
      </c>
    </row>
    <row r="1255" spans="1:29" x14ac:dyDescent="0.25">
      <c r="A1255" s="2" t="s">
        <v>3995</v>
      </c>
      <c r="B1255" s="3" t="s">
        <v>17</v>
      </c>
      <c r="C1255" s="3" t="s">
        <v>17</v>
      </c>
      <c r="D1255" s="3" t="s">
        <v>9586</v>
      </c>
      <c r="E1255" s="3" t="s">
        <v>9587</v>
      </c>
      <c r="F1255" s="36">
        <v>36901</v>
      </c>
      <c r="G1255" s="3">
        <v>1</v>
      </c>
      <c r="H1255" s="3" t="s">
        <v>3888</v>
      </c>
      <c r="I1255" s="3" t="s">
        <v>9575</v>
      </c>
      <c r="J1255" s="3" t="s">
        <v>9588</v>
      </c>
      <c r="K1255" s="3" t="s">
        <v>4857</v>
      </c>
      <c r="L1255" s="8" t="s">
        <v>9813</v>
      </c>
      <c r="M1255" s="5"/>
      <c r="N1255" s="13" t="s">
        <v>1043</v>
      </c>
      <c r="O1255" s="5">
        <v>45121</v>
      </c>
      <c r="P1255" s="8">
        <v>1</v>
      </c>
      <c r="Q1255" s="9">
        <v>1</v>
      </c>
      <c r="R1255" s="9" t="str">
        <f>IFERROR(VLOOKUP(Tabla2[[#This Row],[CONTRATISTA PRNCIPAL]],Hoja1!$L$5:$M$9,2,FALSE),"CJV")</f>
        <v>CJV</v>
      </c>
      <c r="S1255" s="9" t="str">
        <f>IF(Tabla2[[#This Row],[EMPRESA]]=Tabla2[[#This Row],[CONTRATISTA PRNCIPAL]],"Principal","Secundaria")</f>
        <v>Principal</v>
      </c>
      <c r="T1255" s="10">
        <f>IFERROR(1/COUNTIF(Tabla2[CONTRATISTA PRNCIPAL],Tabla2[[#This Row],[CONTRATISTA PRNCIPAL]]),0)</f>
        <v>1.4492753623188406E-2</v>
      </c>
      <c r="U1255" s="33">
        <f ca="1">IF(((TODAY()-Tabla2[[#This Row],[FECHA NACIMIENTO]])/365)&lt;18,"Corregir", IF(((TODAY()-Tabla2[[#This Row],[FECHA NACIMIENTO]])/365)&gt;80, "Corregir",ROUNDDOWN(((TODAY()-Tabla2[[#This Row],[FECHA NACIMIENTO]])/365),0)))</f>
        <v>22</v>
      </c>
      <c r="V125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1255" s="34" t="str">
        <f ca="1">+IF(Tabla2[[#This Row],[Edad]]="Corregir","Corregir","Ok")</f>
        <v>Ok</v>
      </c>
      <c r="X1255" s="10" t="str">
        <f>+IFERROR(VLOOKUP(Tabla2[[#This Row],[DISTRITO SEGÚN DNI]],Hoja1!$A$2:$B$55,2,FALSE),"No")</f>
        <v>No</v>
      </c>
      <c r="Y1255" s="10" t="str">
        <f>IF(OR(LOWER(Tabla2[[#This Row],[GENERO]])="masculino", LOWER(Tabla2[[#This Row],[GENERO]])="femenino"),"OK","Corregir")</f>
        <v>OK</v>
      </c>
      <c r="Z1255" s="10" t="str">
        <f>+IF(Tabla2[[#This Row],[Nro. DNI / CE]]="","Corregir",IF(LEN(Tabla2[[#This Row],[Nro. DNI / CE]])&gt;=8,"OK","Corregir"))</f>
        <v>OK</v>
      </c>
      <c r="AA1255" s="10">
        <f>COUNTIF(Tabla2[APELLIDOS Y NOMBRES],Tabla2[[#This Row],[APELLIDOS Y NOMBRES]])</f>
        <v>1</v>
      </c>
      <c r="AB1255" t="str">
        <f ca="1">+IFERROR(IF(Tabla2[[#This Row],[FECHA CESE/BAJA]]="","No Aplica",IF(AND(MONTH(Tabla2[[#This Row],[FECHA CESE/BAJA]])=MONTH(TODAY()-30),YEAR(Tabla2[[#This Row],[FECHA CESE/BAJA]])=YEAR(TODAY())),MONTH(TODAY()-30)&amp;"-"&amp;YEAR(TODAY()),"Borrar")),"No aplica")</f>
        <v>No Aplica</v>
      </c>
      <c r="AC1255" t="str">
        <f ca="1">+IFERROR(IF(Tabla2[[#This Row],[FECHA INICIO DE LABORES EN OBRA]]="","No Aplica",IF(AND(MONTH(Tabla2[[#This Row],[FECHA INICIO DE LABORES EN OBRA]])=MONTH(TODAY()-30),YEAR(Tabla2[[#This Row],[FECHA INICIO DE LABORES EN OBRA]])=YEAR(TODAY())),MONTH(TODAY()-30)&amp;"-"&amp;YEAR(TODAY()),"No Aplica")),"No Aplica")</f>
        <v>No Aplica</v>
      </c>
    </row>
    <row r="1256" spans="1:29" x14ac:dyDescent="0.25">
      <c r="A1256" s="2" t="s">
        <v>3995</v>
      </c>
      <c r="B1256" s="3" t="s">
        <v>17</v>
      </c>
      <c r="C1256" s="3" t="s">
        <v>17</v>
      </c>
      <c r="D1256" s="3" t="s">
        <v>9589</v>
      </c>
      <c r="E1256" s="3" t="s">
        <v>9590</v>
      </c>
      <c r="F1256" s="36">
        <v>33993</v>
      </c>
      <c r="G1256" s="3">
        <v>1</v>
      </c>
      <c r="H1256" s="3" t="s">
        <v>9591</v>
      </c>
      <c r="I1256" s="3" t="s">
        <v>9592</v>
      </c>
      <c r="J1256" s="3" t="s">
        <v>9593</v>
      </c>
      <c r="K1256" s="3" t="s">
        <v>1164</v>
      </c>
      <c r="L1256" s="8" t="s">
        <v>9813</v>
      </c>
      <c r="M1256" s="5"/>
      <c r="N1256" s="13" t="s">
        <v>1043</v>
      </c>
      <c r="O1256" s="5">
        <v>45128</v>
      </c>
      <c r="P1256" s="8">
        <v>1</v>
      </c>
      <c r="Q1256" s="9">
        <v>1</v>
      </c>
      <c r="R1256" s="9" t="str">
        <f>IFERROR(VLOOKUP(Tabla2[[#This Row],[CONTRATISTA PRNCIPAL]],Hoja1!$L$5:$M$9,2,FALSE),"CJV")</f>
        <v>CJV</v>
      </c>
      <c r="S1256" s="9" t="str">
        <f>IF(Tabla2[[#This Row],[EMPRESA]]=Tabla2[[#This Row],[CONTRATISTA PRNCIPAL]],"Principal","Secundaria")</f>
        <v>Principal</v>
      </c>
      <c r="T1256" s="10">
        <f>IFERROR(1/COUNTIF(Tabla2[CONTRATISTA PRNCIPAL],Tabla2[[#This Row],[CONTRATISTA PRNCIPAL]]),0)</f>
        <v>1.4492753623188406E-2</v>
      </c>
      <c r="U1256" s="33">
        <f ca="1">IF(((TODAY()-Tabla2[[#This Row],[FECHA NACIMIENTO]])/365)&lt;18,"Corregir", IF(((TODAY()-Tabla2[[#This Row],[FECHA NACIMIENTO]])/365)&gt;80, "Corregir",ROUNDDOWN(((TODAY()-Tabla2[[#This Row],[FECHA NACIMIENTO]])/365),0)))</f>
        <v>30</v>
      </c>
      <c r="V125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256" s="34" t="str">
        <f ca="1">+IF(Tabla2[[#This Row],[Edad]]="Corregir","Corregir","Ok")</f>
        <v>Ok</v>
      </c>
      <c r="X1256" s="10" t="str">
        <f>+IFERROR(VLOOKUP(Tabla2[[#This Row],[DISTRITO SEGÚN DNI]],Hoja1!$A$2:$B$55,2,FALSE),"No")</f>
        <v>No</v>
      </c>
      <c r="Y1256" s="10" t="str">
        <f>IF(OR(LOWER(Tabla2[[#This Row],[GENERO]])="masculino", LOWER(Tabla2[[#This Row],[GENERO]])="femenino"),"OK","Corregir")</f>
        <v>OK</v>
      </c>
      <c r="Z1256" s="10" t="str">
        <f>+IF(Tabla2[[#This Row],[Nro. DNI / CE]]="","Corregir",IF(LEN(Tabla2[[#This Row],[Nro. DNI / CE]])&gt;=8,"OK","Corregir"))</f>
        <v>OK</v>
      </c>
      <c r="AA1256" s="10">
        <f>COUNTIF(Tabla2[APELLIDOS Y NOMBRES],Tabla2[[#This Row],[APELLIDOS Y NOMBRES]])</f>
        <v>1</v>
      </c>
      <c r="AB1256" t="str">
        <f ca="1">+IFERROR(IF(Tabla2[[#This Row],[FECHA CESE/BAJA]]="","No Aplica",IF(AND(MONTH(Tabla2[[#This Row],[FECHA CESE/BAJA]])=MONTH(TODAY()-30),YEAR(Tabla2[[#This Row],[FECHA CESE/BAJA]])=YEAR(TODAY())),MONTH(TODAY()-30)&amp;"-"&amp;YEAR(TODAY()),"Borrar")),"No aplica")</f>
        <v>No Aplica</v>
      </c>
      <c r="AC1256" t="str">
        <f ca="1">+IFERROR(IF(Tabla2[[#This Row],[FECHA INICIO DE LABORES EN OBRA]]="","No Aplica",IF(AND(MONTH(Tabla2[[#This Row],[FECHA INICIO DE LABORES EN OBRA]])=MONTH(TODAY()-30),YEAR(Tabla2[[#This Row],[FECHA INICIO DE LABORES EN OBRA]])=YEAR(TODAY())),MONTH(TODAY()-30)&amp;"-"&amp;YEAR(TODAY()),"No Aplica")),"No Aplica")</f>
        <v>No Aplica</v>
      </c>
    </row>
    <row r="1257" spans="1:29" x14ac:dyDescent="0.25">
      <c r="A1257" s="2" t="s">
        <v>3995</v>
      </c>
      <c r="B1257" s="3" t="s">
        <v>17</v>
      </c>
      <c r="C1257" s="3" t="s">
        <v>17</v>
      </c>
      <c r="D1257" s="3" t="s">
        <v>10563</v>
      </c>
      <c r="E1257" s="3" t="s">
        <v>10564</v>
      </c>
      <c r="F1257" s="36">
        <v>35790</v>
      </c>
      <c r="G1257" s="3">
        <v>1</v>
      </c>
      <c r="H1257" s="3" t="s">
        <v>10565</v>
      </c>
      <c r="I1257" s="3" t="s">
        <v>10566</v>
      </c>
      <c r="J1257" s="3" t="s">
        <v>10567</v>
      </c>
      <c r="K1257" s="3" t="s">
        <v>93</v>
      </c>
      <c r="L1257" s="8" t="s">
        <v>9813</v>
      </c>
      <c r="M1257" s="5"/>
      <c r="N1257" s="13" t="s">
        <v>1043</v>
      </c>
      <c r="O1257" s="5">
        <v>45140</v>
      </c>
      <c r="P1257" s="8">
        <v>1</v>
      </c>
      <c r="Q1257" s="9">
        <v>1</v>
      </c>
      <c r="R1257" s="9" t="str">
        <f>IFERROR(VLOOKUP(Tabla2[[#This Row],[CONTRATISTA PRNCIPAL]],Hoja1!$L$5:$M$9,2,FALSE),"CJV")</f>
        <v>CJV</v>
      </c>
      <c r="S1257" s="9" t="str">
        <f>IF(Tabla2[[#This Row],[EMPRESA]]=Tabla2[[#This Row],[CONTRATISTA PRNCIPAL]],"Principal","Secundaria")</f>
        <v>Principal</v>
      </c>
      <c r="T1257" s="10">
        <f>IFERROR(1/COUNTIF(Tabla2[CONTRATISTA PRNCIPAL],Tabla2[[#This Row],[CONTRATISTA PRNCIPAL]]),0)</f>
        <v>1.4492753623188406E-2</v>
      </c>
      <c r="U1257" s="33">
        <f ca="1">IF(((TODAY()-Tabla2[[#This Row],[FECHA NACIMIENTO]])/365)&lt;18,"Corregir", IF(((TODAY()-Tabla2[[#This Row],[FECHA NACIMIENTO]])/365)&gt;80, "Corregir",ROUNDDOWN(((TODAY()-Tabla2[[#This Row],[FECHA NACIMIENTO]])/365),0)))</f>
        <v>25</v>
      </c>
      <c r="V125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257" s="34" t="str">
        <f ca="1">+IF(Tabla2[[#This Row],[Edad]]="Corregir","Corregir","Ok")</f>
        <v>Ok</v>
      </c>
      <c r="X1257" s="10" t="str">
        <f>+IFERROR(VLOOKUP(Tabla2[[#This Row],[DISTRITO SEGÚN DNI]],Hoja1!$A$2:$B$55,2,FALSE),"No")</f>
        <v>ATE</v>
      </c>
      <c r="Y1257" s="10" t="str">
        <f>IF(OR(LOWER(Tabla2[[#This Row],[GENERO]])="masculino", LOWER(Tabla2[[#This Row],[GENERO]])="femenino"),"OK","Corregir")</f>
        <v>OK</v>
      </c>
      <c r="Z1257" s="10" t="str">
        <f>+IF(Tabla2[[#This Row],[Nro. DNI / CE]]="","Corregir",IF(LEN(Tabla2[[#This Row],[Nro. DNI / CE]])&gt;=8,"OK","Corregir"))</f>
        <v>OK</v>
      </c>
      <c r="AA1257" s="10">
        <f>COUNTIF(Tabla2[APELLIDOS Y NOMBRES],Tabla2[[#This Row],[APELLIDOS Y NOMBRES]])</f>
        <v>1</v>
      </c>
      <c r="AB1257" t="str">
        <f ca="1">+IFERROR(IF(Tabla2[[#This Row],[FECHA CESE/BAJA]]="","No Aplica",IF(AND(MONTH(Tabla2[[#This Row],[FECHA CESE/BAJA]])=MONTH(TODAY()-30),YEAR(Tabla2[[#This Row],[FECHA CESE/BAJA]])=YEAR(TODAY())),MONTH(TODAY()-30)&amp;"-"&amp;YEAR(TODAY()),"Borrar")),"No aplica")</f>
        <v>No Aplica</v>
      </c>
      <c r="AC1257" t="str">
        <f ca="1">+IFERROR(IF(Tabla2[[#This Row],[FECHA INICIO DE LABORES EN OBRA]]="","No Aplica",IF(AND(MONTH(Tabla2[[#This Row],[FECHA INICIO DE LABORES EN OBRA]])=MONTH(TODAY()-30),YEAR(Tabla2[[#This Row],[FECHA INICIO DE LABORES EN OBRA]])=YEAR(TODAY())),MONTH(TODAY()-30)&amp;"-"&amp;YEAR(TODAY()),"No Aplica")),"No Aplica")</f>
        <v>8-2023</v>
      </c>
    </row>
    <row r="1258" spans="1:29" x14ac:dyDescent="0.25">
      <c r="A1258" s="2" t="s">
        <v>5779</v>
      </c>
      <c r="B1258" s="3" t="s">
        <v>60</v>
      </c>
      <c r="C1258" s="3" t="s">
        <v>60</v>
      </c>
      <c r="D1258" s="3" t="s">
        <v>947</v>
      </c>
      <c r="E1258" s="3" t="s">
        <v>948</v>
      </c>
      <c r="F1258" s="36">
        <v>25649</v>
      </c>
      <c r="G1258" s="3">
        <v>1</v>
      </c>
      <c r="H1258" s="3" t="s">
        <v>5403</v>
      </c>
      <c r="I1258" s="3" t="s">
        <v>4417</v>
      </c>
      <c r="J1258" s="3" t="s">
        <v>5798</v>
      </c>
      <c r="K1258" s="3" t="s">
        <v>34</v>
      </c>
      <c r="L1258" s="8" t="s">
        <v>9813</v>
      </c>
      <c r="M1258" s="5"/>
      <c r="N1258" s="13" t="s">
        <v>5799</v>
      </c>
      <c r="O1258" s="5">
        <v>44537</v>
      </c>
      <c r="P1258" s="8">
        <v>1</v>
      </c>
      <c r="Q1258" s="9">
        <v>2</v>
      </c>
      <c r="R1258" s="9" t="str">
        <f>IFERROR(VLOOKUP(Tabla2[[#This Row],[CONTRATISTA PRNCIPAL]],Hoja1!$L$5:$M$9,2,FALSE),"CJV")</f>
        <v>CJV</v>
      </c>
      <c r="S1258" s="9" t="str">
        <f>IF(Tabla2[[#This Row],[EMPRESA]]=Tabla2[[#This Row],[CONTRATISTA PRNCIPAL]],"Principal","Secundaria")</f>
        <v>Principal</v>
      </c>
      <c r="T1258" s="10">
        <f>IFERROR(1/COUNTIF(Tabla2[CONTRATISTA PRNCIPAL],Tabla2[[#This Row],[CONTRATISTA PRNCIPAL]]),0)</f>
        <v>4.7619047619047616E-2</v>
      </c>
      <c r="U1258" s="33">
        <f ca="1">IF(((TODAY()-Tabla2[[#This Row],[FECHA NACIMIENTO]])/365)&lt;18,"Corregir", IF(((TODAY()-Tabla2[[#This Row],[FECHA NACIMIENTO]])/365)&gt;80, "Corregir",ROUNDDOWN(((TODAY()-Tabla2[[#This Row],[FECHA NACIMIENTO]])/365),0)))</f>
        <v>53</v>
      </c>
      <c r="V125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258" s="34" t="str">
        <f ca="1">+IF(Tabla2[[#This Row],[Edad]]="Corregir","Corregir","Ok")</f>
        <v>Ok</v>
      </c>
      <c r="X1258" s="10" t="str">
        <f>+IFERROR(VLOOKUP(Tabla2[[#This Row],[DISTRITO SEGÚN DNI]],Hoja1!$A$2:$B$55,2,FALSE),"No")</f>
        <v>CALLAO</v>
      </c>
      <c r="Y1258" s="10" t="str">
        <f>IF(OR(LOWER(Tabla2[[#This Row],[GENERO]])="masculino", LOWER(Tabla2[[#This Row],[GENERO]])="femenino"),"OK","Corregir")</f>
        <v>OK</v>
      </c>
      <c r="Z1258" s="10" t="str">
        <f>+IF(Tabla2[[#This Row],[Nro. DNI / CE]]="","Corregir",IF(LEN(Tabla2[[#This Row],[Nro. DNI / CE]])&gt;=8,"OK","Corregir"))</f>
        <v>OK</v>
      </c>
      <c r="AA1258" s="10">
        <f>COUNTIF(Tabla2[APELLIDOS Y NOMBRES],Tabla2[[#This Row],[APELLIDOS Y NOMBRES]])</f>
        <v>1</v>
      </c>
      <c r="AB1258" t="str">
        <f ca="1">+IFERROR(IF(Tabla2[[#This Row],[FECHA CESE/BAJA]]="","No Aplica",IF(AND(MONTH(Tabla2[[#This Row],[FECHA CESE/BAJA]])=MONTH(TODAY()-30),YEAR(Tabla2[[#This Row],[FECHA CESE/BAJA]])=YEAR(TODAY())),MONTH(TODAY()-30)&amp;"-"&amp;YEAR(TODAY()),"Borrar")),"No aplica")</f>
        <v>No Aplica</v>
      </c>
      <c r="AC1258" t="str">
        <f ca="1">+IFERROR(IF(Tabla2[[#This Row],[FECHA INICIO DE LABORES EN OBRA]]="","No Aplica",IF(AND(MONTH(Tabla2[[#This Row],[FECHA INICIO DE LABORES EN OBRA]])=MONTH(TODAY()-30),YEAR(Tabla2[[#This Row],[FECHA INICIO DE LABORES EN OBRA]])=YEAR(TODAY())),MONTH(TODAY()-30)&amp;"-"&amp;YEAR(TODAY()),"No Aplica")),"No Aplica")</f>
        <v>No Aplica</v>
      </c>
    </row>
    <row r="1259" spans="1:29" x14ac:dyDescent="0.25">
      <c r="A1259" s="2" t="s">
        <v>5779</v>
      </c>
      <c r="B1259" s="3" t="s">
        <v>60</v>
      </c>
      <c r="C1259" s="3" t="s">
        <v>60</v>
      </c>
      <c r="D1259" s="3" t="s">
        <v>943</v>
      </c>
      <c r="E1259" s="3" t="s">
        <v>944</v>
      </c>
      <c r="F1259" s="36">
        <v>31488</v>
      </c>
      <c r="G1259" s="3">
        <v>1</v>
      </c>
      <c r="H1259" s="3" t="s">
        <v>5780</v>
      </c>
      <c r="I1259" s="3" t="s">
        <v>5781</v>
      </c>
      <c r="J1259" s="3" t="s">
        <v>5782</v>
      </c>
      <c r="K1259" s="3" t="s">
        <v>36</v>
      </c>
      <c r="L1259" s="8" t="s">
        <v>9818</v>
      </c>
      <c r="M1259" s="5"/>
      <c r="N1259" s="13" t="s">
        <v>1484</v>
      </c>
      <c r="O1259" s="5">
        <v>44553</v>
      </c>
      <c r="P1259" s="8">
        <v>1</v>
      </c>
      <c r="Q1259" s="9">
        <v>2</v>
      </c>
      <c r="R1259" s="9" t="str">
        <f>IFERROR(VLOOKUP(Tabla2[[#This Row],[CONTRATISTA PRNCIPAL]],Hoja1!$L$5:$M$9,2,FALSE),"CJV")</f>
        <v>CJV</v>
      </c>
      <c r="S1259" s="9" t="str">
        <f>IF(Tabla2[[#This Row],[EMPRESA]]=Tabla2[[#This Row],[CONTRATISTA PRNCIPAL]],"Principal","Secundaria")</f>
        <v>Principal</v>
      </c>
      <c r="T1259" s="10">
        <f>IFERROR(1/COUNTIF(Tabla2[CONTRATISTA PRNCIPAL],Tabla2[[#This Row],[CONTRATISTA PRNCIPAL]]),0)</f>
        <v>4.7619047619047616E-2</v>
      </c>
      <c r="U1259" s="33">
        <f ca="1">IF(((TODAY()-Tabla2[[#This Row],[FECHA NACIMIENTO]])/365)&lt;18,"Corregir", IF(((TODAY()-Tabla2[[#This Row],[FECHA NACIMIENTO]])/365)&gt;80, "Corregir",ROUNDDOWN(((TODAY()-Tabla2[[#This Row],[FECHA NACIMIENTO]])/365),0)))</f>
        <v>37</v>
      </c>
      <c r="V125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259" s="34" t="str">
        <f ca="1">+IF(Tabla2[[#This Row],[Edad]]="Corregir","Corregir","Ok")</f>
        <v>Ok</v>
      </c>
      <c r="X1259" s="10" t="str">
        <f>+IFERROR(VLOOKUP(Tabla2[[#This Row],[DISTRITO SEGÚN DNI]],Hoja1!$A$2:$B$55,2,FALSE),"No")</f>
        <v>SANTA ANITA</v>
      </c>
      <c r="Y1259" s="10" t="str">
        <f>IF(OR(LOWER(Tabla2[[#This Row],[GENERO]])="masculino", LOWER(Tabla2[[#This Row],[GENERO]])="femenino"),"OK","Corregir")</f>
        <v>OK</v>
      </c>
      <c r="Z1259" s="10" t="str">
        <f>+IF(Tabla2[[#This Row],[Nro. DNI / CE]]="","Corregir",IF(LEN(Tabla2[[#This Row],[Nro. DNI / CE]])&gt;=8,"OK","Corregir"))</f>
        <v>OK</v>
      </c>
      <c r="AA1259" s="10">
        <f>COUNTIF(Tabla2[APELLIDOS Y NOMBRES],Tabla2[[#This Row],[APELLIDOS Y NOMBRES]])</f>
        <v>1</v>
      </c>
      <c r="AB1259" t="str">
        <f ca="1">+IFERROR(IF(Tabla2[[#This Row],[FECHA CESE/BAJA]]="","No Aplica",IF(AND(MONTH(Tabla2[[#This Row],[FECHA CESE/BAJA]])=MONTH(TODAY()-30),YEAR(Tabla2[[#This Row],[FECHA CESE/BAJA]])=YEAR(TODAY())),MONTH(TODAY()-30)&amp;"-"&amp;YEAR(TODAY()),"Borrar")),"No aplica")</f>
        <v>No Aplica</v>
      </c>
      <c r="AC1259" t="str">
        <f ca="1">+IFERROR(IF(Tabla2[[#This Row],[FECHA INICIO DE LABORES EN OBRA]]="","No Aplica",IF(AND(MONTH(Tabla2[[#This Row],[FECHA INICIO DE LABORES EN OBRA]])=MONTH(TODAY()-30),YEAR(Tabla2[[#This Row],[FECHA INICIO DE LABORES EN OBRA]])=YEAR(TODAY())),MONTH(TODAY()-30)&amp;"-"&amp;YEAR(TODAY()),"No Aplica")),"No Aplica")</f>
        <v>No Aplica</v>
      </c>
    </row>
    <row r="1260" spans="1:29" x14ac:dyDescent="0.25">
      <c r="A1260" s="2" t="s">
        <v>5779</v>
      </c>
      <c r="B1260" s="3" t="s">
        <v>60</v>
      </c>
      <c r="C1260" s="3" t="s">
        <v>60</v>
      </c>
      <c r="D1260" s="3" t="s">
        <v>5783</v>
      </c>
      <c r="E1260" s="3" t="s">
        <v>5784</v>
      </c>
      <c r="F1260" s="36">
        <v>27453</v>
      </c>
      <c r="G1260" s="3">
        <v>1</v>
      </c>
      <c r="H1260" s="3" t="s">
        <v>5403</v>
      </c>
      <c r="I1260" s="3" t="s">
        <v>5781</v>
      </c>
      <c r="J1260" s="3" t="s">
        <v>5785</v>
      </c>
      <c r="K1260" s="3" t="s">
        <v>1042</v>
      </c>
      <c r="L1260" s="8" t="s">
        <v>9813</v>
      </c>
      <c r="M1260" s="5"/>
      <c r="N1260" s="13" t="s">
        <v>1484</v>
      </c>
      <c r="O1260" s="5">
        <v>44545</v>
      </c>
      <c r="P1260" s="8">
        <v>1</v>
      </c>
      <c r="Q1260" s="9">
        <v>2</v>
      </c>
      <c r="R1260" s="9" t="str">
        <f>IFERROR(VLOOKUP(Tabla2[[#This Row],[CONTRATISTA PRNCIPAL]],Hoja1!$L$5:$M$9,2,FALSE),"CJV")</f>
        <v>CJV</v>
      </c>
      <c r="S1260" s="9" t="str">
        <f>IF(Tabla2[[#This Row],[EMPRESA]]=Tabla2[[#This Row],[CONTRATISTA PRNCIPAL]],"Principal","Secundaria")</f>
        <v>Principal</v>
      </c>
      <c r="T1260" s="10">
        <f>IFERROR(1/COUNTIF(Tabla2[CONTRATISTA PRNCIPAL],Tabla2[[#This Row],[CONTRATISTA PRNCIPAL]]),0)</f>
        <v>4.7619047619047616E-2</v>
      </c>
      <c r="U1260" s="33">
        <f ca="1">IF(((TODAY()-Tabla2[[#This Row],[FECHA NACIMIENTO]])/365)&lt;18,"Corregir", IF(((TODAY()-Tabla2[[#This Row],[FECHA NACIMIENTO]])/365)&gt;80, "Corregir",ROUNDDOWN(((TODAY()-Tabla2[[#This Row],[FECHA NACIMIENTO]])/365),0)))</f>
        <v>48</v>
      </c>
      <c r="V126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260" s="34" t="str">
        <f ca="1">+IF(Tabla2[[#This Row],[Edad]]="Corregir","Corregir","Ok")</f>
        <v>Ok</v>
      </c>
      <c r="X1260" s="10" t="str">
        <f>+IFERROR(VLOOKUP(Tabla2[[#This Row],[DISTRITO SEGÚN DNI]],Hoja1!$A$2:$B$55,2,FALSE),"No")</f>
        <v>No</v>
      </c>
      <c r="Y1260" s="10" t="str">
        <f>IF(OR(LOWER(Tabla2[[#This Row],[GENERO]])="masculino", LOWER(Tabla2[[#This Row],[GENERO]])="femenino"),"OK","Corregir")</f>
        <v>OK</v>
      </c>
      <c r="Z1260" s="10" t="str">
        <f>+IF(Tabla2[[#This Row],[Nro. DNI / CE]]="","Corregir",IF(LEN(Tabla2[[#This Row],[Nro. DNI / CE]])&gt;=8,"OK","Corregir"))</f>
        <v>OK</v>
      </c>
      <c r="AA1260" s="10">
        <f>COUNTIF(Tabla2[APELLIDOS Y NOMBRES],Tabla2[[#This Row],[APELLIDOS Y NOMBRES]])</f>
        <v>1</v>
      </c>
      <c r="AB1260" t="str">
        <f ca="1">+IFERROR(IF(Tabla2[[#This Row],[FECHA CESE/BAJA]]="","No Aplica",IF(AND(MONTH(Tabla2[[#This Row],[FECHA CESE/BAJA]])=MONTH(TODAY()-30),YEAR(Tabla2[[#This Row],[FECHA CESE/BAJA]])=YEAR(TODAY())),MONTH(TODAY()-30)&amp;"-"&amp;YEAR(TODAY()),"Borrar")),"No aplica")</f>
        <v>No Aplica</v>
      </c>
      <c r="AC1260" t="str">
        <f ca="1">+IFERROR(IF(Tabla2[[#This Row],[FECHA INICIO DE LABORES EN OBRA]]="","No Aplica",IF(AND(MONTH(Tabla2[[#This Row],[FECHA INICIO DE LABORES EN OBRA]])=MONTH(TODAY()-30),YEAR(Tabla2[[#This Row],[FECHA INICIO DE LABORES EN OBRA]])=YEAR(TODAY())),MONTH(TODAY()-30)&amp;"-"&amp;YEAR(TODAY()),"No Aplica")),"No Aplica")</f>
        <v>No Aplica</v>
      </c>
    </row>
    <row r="1261" spans="1:29" x14ac:dyDescent="0.25">
      <c r="A1261" s="2" t="s">
        <v>5779</v>
      </c>
      <c r="B1261" s="3" t="s">
        <v>60</v>
      </c>
      <c r="C1261" s="3" t="s">
        <v>60</v>
      </c>
      <c r="D1261" s="3">
        <v>44737173</v>
      </c>
      <c r="E1261" s="3" t="s">
        <v>5811</v>
      </c>
      <c r="F1261" s="36">
        <v>32084</v>
      </c>
      <c r="G1261" s="3">
        <v>2</v>
      </c>
      <c r="H1261" s="3" t="s">
        <v>5802</v>
      </c>
      <c r="I1261" s="3" t="s">
        <v>4417</v>
      </c>
      <c r="J1261" s="3" t="s">
        <v>5812</v>
      </c>
      <c r="K1261" s="3" t="s">
        <v>1063</v>
      </c>
      <c r="L1261" s="8" t="s">
        <v>9813</v>
      </c>
      <c r="M1261" s="5"/>
      <c r="N1261" s="13" t="s">
        <v>1484</v>
      </c>
      <c r="O1261" s="5">
        <v>44900</v>
      </c>
      <c r="P1261" s="8">
        <v>1</v>
      </c>
      <c r="Q1261" s="9">
        <v>4</v>
      </c>
      <c r="R1261" s="9" t="str">
        <f>IFERROR(VLOOKUP(Tabla2[[#This Row],[CONTRATISTA PRNCIPAL]],Hoja1!$L$5:$M$9,2,FALSE),"CJV")</f>
        <v>CJV</v>
      </c>
      <c r="S1261" s="9" t="str">
        <f>IF(Tabla2[[#This Row],[EMPRESA]]=Tabla2[[#This Row],[CONTRATISTA PRNCIPAL]],"Principal","Secundaria")</f>
        <v>Principal</v>
      </c>
      <c r="T1261" s="10">
        <f>IFERROR(1/COUNTIF(Tabla2[CONTRATISTA PRNCIPAL],Tabla2[[#This Row],[CONTRATISTA PRNCIPAL]]),0)</f>
        <v>4.7619047619047616E-2</v>
      </c>
      <c r="U1261" s="33">
        <f ca="1">IF(((TODAY()-Tabla2[[#This Row],[FECHA NACIMIENTO]])/365)&lt;18,"Corregir", IF(((TODAY()-Tabla2[[#This Row],[FECHA NACIMIENTO]])/365)&gt;80, "Corregir",ROUNDDOWN(((TODAY()-Tabla2[[#This Row],[FECHA NACIMIENTO]])/365),0)))</f>
        <v>35</v>
      </c>
      <c r="V126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261" s="34" t="str">
        <f ca="1">+IF(Tabla2[[#This Row],[Edad]]="Corregir","Corregir","Ok")</f>
        <v>Ok</v>
      </c>
      <c r="X1261" s="10" t="str">
        <f>+IFERROR(VLOOKUP(Tabla2[[#This Row],[DISTRITO SEGÚN DNI]],Hoja1!$A$2:$B$55,2,FALSE),"No")</f>
        <v>No</v>
      </c>
      <c r="Y1261" s="10" t="str">
        <f>IF(OR(LOWER(Tabla2[[#This Row],[GENERO]])="masculino", LOWER(Tabla2[[#This Row],[GENERO]])="femenino"),"OK","Corregir")</f>
        <v>OK</v>
      </c>
      <c r="Z1261" s="10" t="str">
        <f>+IF(Tabla2[[#This Row],[Nro. DNI / CE]]="","Corregir",IF(LEN(Tabla2[[#This Row],[Nro. DNI / CE]])&gt;=8,"OK","Corregir"))</f>
        <v>OK</v>
      </c>
      <c r="AA1261" s="10">
        <f>COUNTIF(Tabla2[APELLIDOS Y NOMBRES],Tabla2[[#This Row],[APELLIDOS Y NOMBRES]])</f>
        <v>1</v>
      </c>
      <c r="AB1261" t="str">
        <f ca="1">+IFERROR(IF(Tabla2[[#This Row],[FECHA CESE/BAJA]]="","No Aplica",IF(AND(MONTH(Tabla2[[#This Row],[FECHA CESE/BAJA]])=MONTH(TODAY()-30),YEAR(Tabla2[[#This Row],[FECHA CESE/BAJA]])=YEAR(TODAY())),MONTH(TODAY()-30)&amp;"-"&amp;YEAR(TODAY()),"Borrar")),"No aplica")</f>
        <v>No Aplica</v>
      </c>
      <c r="AC1261" t="str">
        <f ca="1">+IFERROR(IF(Tabla2[[#This Row],[FECHA INICIO DE LABORES EN OBRA]]="","No Aplica",IF(AND(MONTH(Tabla2[[#This Row],[FECHA INICIO DE LABORES EN OBRA]])=MONTH(TODAY()-30),YEAR(Tabla2[[#This Row],[FECHA INICIO DE LABORES EN OBRA]])=YEAR(TODAY())),MONTH(TODAY()-30)&amp;"-"&amp;YEAR(TODAY()),"No Aplica")),"No Aplica")</f>
        <v>No Aplica</v>
      </c>
    </row>
    <row r="1262" spans="1:29" x14ac:dyDescent="0.25">
      <c r="A1262" s="2" t="s">
        <v>5779</v>
      </c>
      <c r="B1262" s="3" t="s">
        <v>60</v>
      </c>
      <c r="C1262" s="3" t="s">
        <v>60</v>
      </c>
      <c r="D1262" s="3" t="s">
        <v>5800</v>
      </c>
      <c r="E1262" s="3" t="s">
        <v>5801</v>
      </c>
      <c r="F1262" s="36">
        <v>32135</v>
      </c>
      <c r="G1262" s="3">
        <v>2</v>
      </c>
      <c r="H1262" s="3" t="s">
        <v>5802</v>
      </c>
      <c r="I1262" s="3" t="s">
        <v>5781</v>
      </c>
      <c r="J1262" s="3" t="s">
        <v>5803</v>
      </c>
      <c r="K1262" s="3" t="s">
        <v>1077</v>
      </c>
      <c r="L1262" s="8" t="s">
        <v>9813</v>
      </c>
      <c r="M1262" s="5"/>
      <c r="N1262" s="13" t="s">
        <v>1484</v>
      </c>
      <c r="O1262" s="5">
        <v>44890</v>
      </c>
      <c r="P1262" s="8">
        <v>1</v>
      </c>
      <c r="Q1262" s="9">
        <v>4</v>
      </c>
      <c r="R1262" s="9" t="str">
        <f>IFERROR(VLOOKUP(Tabla2[[#This Row],[CONTRATISTA PRNCIPAL]],Hoja1!$L$5:$M$9,2,FALSE),"CJV")</f>
        <v>CJV</v>
      </c>
      <c r="S1262" s="9" t="str">
        <f>IF(Tabla2[[#This Row],[EMPRESA]]=Tabla2[[#This Row],[CONTRATISTA PRNCIPAL]],"Principal","Secundaria")</f>
        <v>Principal</v>
      </c>
      <c r="T1262" s="10">
        <f>IFERROR(1/COUNTIF(Tabla2[CONTRATISTA PRNCIPAL],Tabla2[[#This Row],[CONTRATISTA PRNCIPAL]]),0)</f>
        <v>4.7619047619047616E-2</v>
      </c>
      <c r="U1262" s="33">
        <f ca="1">IF(((TODAY()-Tabla2[[#This Row],[FECHA NACIMIENTO]])/365)&lt;18,"Corregir", IF(((TODAY()-Tabla2[[#This Row],[FECHA NACIMIENTO]])/365)&gt;80, "Corregir",ROUNDDOWN(((TODAY()-Tabla2[[#This Row],[FECHA NACIMIENTO]])/365),0)))</f>
        <v>35</v>
      </c>
      <c r="V126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262" s="34" t="str">
        <f ca="1">+IF(Tabla2[[#This Row],[Edad]]="Corregir","Corregir","Ok")</f>
        <v>Ok</v>
      </c>
      <c r="X1262" s="10" t="str">
        <f>+IFERROR(VLOOKUP(Tabla2[[#This Row],[DISTRITO SEGÚN DNI]],Hoja1!$A$2:$B$55,2,FALSE),"No")</f>
        <v>No</v>
      </c>
      <c r="Y1262" s="10" t="str">
        <f>IF(OR(LOWER(Tabla2[[#This Row],[GENERO]])="masculino", LOWER(Tabla2[[#This Row],[GENERO]])="femenino"),"OK","Corregir")</f>
        <v>OK</v>
      </c>
      <c r="Z1262" s="10" t="str">
        <f>+IF(Tabla2[[#This Row],[Nro. DNI / CE]]="","Corregir",IF(LEN(Tabla2[[#This Row],[Nro. DNI / CE]])&gt;=8,"OK","Corregir"))</f>
        <v>OK</v>
      </c>
      <c r="AA1262" s="10">
        <f>COUNTIF(Tabla2[APELLIDOS Y NOMBRES],Tabla2[[#This Row],[APELLIDOS Y NOMBRES]])</f>
        <v>1</v>
      </c>
      <c r="AB1262" t="str">
        <f ca="1">+IFERROR(IF(Tabla2[[#This Row],[FECHA CESE/BAJA]]="","No Aplica",IF(AND(MONTH(Tabla2[[#This Row],[FECHA CESE/BAJA]])=MONTH(TODAY()-30),YEAR(Tabla2[[#This Row],[FECHA CESE/BAJA]])=YEAR(TODAY())),MONTH(TODAY()-30)&amp;"-"&amp;YEAR(TODAY()),"Borrar")),"No aplica")</f>
        <v>No Aplica</v>
      </c>
      <c r="AC1262" t="str">
        <f ca="1">+IFERROR(IF(Tabla2[[#This Row],[FECHA INICIO DE LABORES EN OBRA]]="","No Aplica",IF(AND(MONTH(Tabla2[[#This Row],[FECHA INICIO DE LABORES EN OBRA]])=MONTH(TODAY()-30),YEAR(Tabla2[[#This Row],[FECHA INICIO DE LABORES EN OBRA]])=YEAR(TODAY())),MONTH(TODAY()-30)&amp;"-"&amp;YEAR(TODAY()),"No Aplica")),"No Aplica")</f>
        <v>No Aplica</v>
      </c>
    </row>
    <row r="1263" spans="1:29" x14ac:dyDescent="0.25">
      <c r="A1263" s="2" t="s">
        <v>5779</v>
      </c>
      <c r="B1263" s="3" t="s">
        <v>60</v>
      </c>
      <c r="C1263" s="3" t="s">
        <v>60</v>
      </c>
      <c r="D1263" s="3" t="s">
        <v>5825</v>
      </c>
      <c r="E1263" s="3" t="s">
        <v>5826</v>
      </c>
      <c r="F1263" s="36">
        <v>33441</v>
      </c>
      <c r="G1263" s="3">
        <v>1</v>
      </c>
      <c r="H1263" s="3" t="s">
        <v>5827</v>
      </c>
      <c r="I1263" s="3" t="s">
        <v>1073</v>
      </c>
      <c r="J1263" s="3" t="s">
        <v>5828</v>
      </c>
      <c r="K1263" s="3" t="s">
        <v>1050</v>
      </c>
      <c r="L1263" s="8" t="s">
        <v>9818</v>
      </c>
      <c r="M1263" s="5"/>
      <c r="N1263" s="13" t="s">
        <v>1484</v>
      </c>
      <c r="O1263" s="5">
        <v>45085</v>
      </c>
      <c r="P1263" s="8">
        <v>3</v>
      </c>
      <c r="Q1263" s="9">
        <v>1</v>
      </c>
      <c r="R1263" s="9" t="str">
        <f>IFERROR(VLOOKUP(Tabla2[[#This Row],[CONTRATISTA PRNCIPAL]],Hoja1!$L$5:$M$9,2,FALSE),"CJV")</f>
        <v>CJV</v>
      </c>
      <c r="S1263" s="9" t="str">
        <f>IF(Tabla2[[#This Row],[EMPRESA]]=Tabla2[[#This Row],[CONTRATISTA PRNCIPAL]],"Principal","Secundaria")</f>
        <v>Principal</v>
      </c>
      <c r="T1263" s="10">
        <f>IFERROR(1/COUNTIF(Tabla2[CONTRATISTA PRNCIPAL],Tabla2[[#This Row],[CONTRATISTA PRNCIPAL]]),0)</f>
        <v>4.7619047619047616E-2</v>
      </c>
      <c r="U1263" s="33">
        <f ca="1">IF(((TODAY()-Tabla2[[#This Row],[FECHA NACIMIENTO]])/365)&lt;18,"Corregir", IF(((TODAY()-Tabla2[[#This Row],[FECHA NACIMIENTO]])/365)&gt;80, "Corregir",ROUNDDOWN(((TODAY()-Tabla2[[#This Row],[FECHA NACIMIENTO]])/365),0)))</f>
        <v>32</v>
      </c>
      <c r="V126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263" s="34" t="str">
        <f ca="1">+IF(Tabla2[[#This Row],[Edad]]="Corregir","Corregir","Ok")</f>
        <v>Ok</v>
      </c>
      <c r="X1263" s="10" t="str">
        <f>+IFERROR(VLOOKUP(Tabla2[[#This Row],[DISTRITO SEGÚN DNI]],Hoja1!$A$2:$B$55,2,FALSE),"No")</f>
        <v>No</v>
      </c>
      <c r="Y1263" s="10" t="str">
        <f>IF(OR(LOWER(Tabla2[[#This Row],[GENERO]])="masculino", LOWER(Tabla2[[#This Row],[GENERO]])="femenino"),"OK","Corregir")</f>
        <v>OK</v>
      </c>
      <c r="Z1263" s="10" t="str">
        <f>+IF(Tabla2[[#This Row],[Nro. DNI / CE]]="","Corregir",IF(LEN(Tabla2[[#This Row],[Nro. DNI / CE]])&gt;=8,"OK","Corregir"))</f>
        <v>OK</v>
      </c>
      <c r="AA1263" s="10">
        <f>COUNTIF(Tabla2[APELLIDOS Y NOMBRES],Tabla2[[#This Row],[APELLIDOS Y NOMBRES]])</f>
        <v>1</v>
      </c>
      <c r="AB1263" t="str">
        <f ca="1">+IFERROR(IF(Tabla2[[#This Row],[FECHA CESE/BAJA]]="","No Aplica",IF(AND(MONTH(Tabla2[[#This Row],[FECHA CESE/BAJA]])=MONTH(TODAY()-30),YEAR(Tabla2[[#This Row],[FECHA CESE/BAJA]])=YEAR(TODAY())),MONTH(TODAY()-30)&amp;"-"&amp;YEAR(TODAY()),"Borrar")),"No aplica")</f>
        <v>No Aplica</v>
      </c>
      <c r="AC1263" t="str">
        <f ca="1">+IFERROR(IF(Tabla2[[#This Row],[FECHA INICIO DE LABORES EN OBRA]]="","No Aplica",IF(AND(MONTH(Tabla2[[#This Row],[FECHA INICIO DE LABORES EN OBRA]])=MONTH(TODAY()-30),YEAR(Tabla2[[#This Row],[FECHA INICIO DE LABORES EN OBRA]])=YEAR(TODAY())),MONTH(TODAY()-30)&amp;"-"&amp;YEAR(TODAY()),"No Aplica")),"No Aplica")</f>
        <v>No Aplica</v>
      </c>
    </row>
    <row r="1264" spans="1:29" x14ac:dyDescent="0.25">
      <c r="A1264" s="2" t="s">
        <v>5779</v>
      </c>
      <c r="B1264" s="3" t="s">
        <v>60</v>
      </c>
      <c r="C1264" s="3" t="s">
        <v>60</v>
      </c>
      <c r="D1264" s="3">
        <v>42723439</v>
      </c>
      <c r="E1264" s="3" t="s">
        <v>5813</v>
      </c>
      <c r="F1264" s="36">
        <v>30931</v>
      </c>
      <c r="G1264" s="3">
        <v>2</v>
      </c>
      <c r="H1264" s="3" t="s">
        <v>5802</v>
      </c>
      <c r="I1264" s="3" t="s">
        <v>5781</v>
      </c>
      <c r="J1264" s="3" t="s">
        <v>5814</v>
      </c>
      <c r="K1264" s="3" t="s">
        <v>1139</v>
      </c>
      <c r="L1264" s="8" t="s">
        <v>9813</v>
      </c>
      <c r="M1264" s="5"/>
      <c r="N1264" s="13" t="s">
        <v>1484</v>
      </c>
      <c r="O1264" s="5">
        <v>44907</v>
      </c>
      <c r="P1264" s="8">
        <v>1</v>
      </c>
      <c r="Q1264" s="9">
        <v>4</v>
      </c>
      <c r="R1264" s="9" t="str">
        <f>IFERROR(VLOOKUP(Tabla2[[#This Row],[CONTRATISTA PRNCIPAL]],Hoja1!$L$5:$M$9,2,FALSE),"CJV")</f>
        <v>CJV</v>
      </c>
      <c r="S1264" s="9" t="str">
        <f>IF(Tabla2[[#This Row],[EMPRESA]]=Tabla2[[#This Row],[CONTRATISTA PRNCIPAL]],"Principal","Secundaria")</f>
        <v>Principal</v>
      </c>
      <c r="T1264" s="10">
        <f>IFERROR(1/COUNTIF(Tabla2[CONTRATISTA PRNCIPAL],Tabla2[[#This Row],[CONTRATISTA PRNCIPAL]]),0)</f>
        <v>4.7619047619047616E-2</v>
      </c>
      <c r="U1264" s="33">
        <f ca="1">IF(((TODAY()-Tabla2[[#This Row],[FECHA NACIMIENTO]])/365)&lt;18,"Corregir", IF(((TODAY()-Tabla2[[#This Row],[FECHA NACIMIENTO]])/365)&gt;80, "Corregir",ROUNDDOWN(((TODAY()-Tabla2[[#This Row],[FECHA NACIMIENTO]])/365),0)))</f>
        <v>39</v>
      </c>
      <c r="V126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264" s="34" t="str">
        <f ca="1">+IF(Tabla2[[#This Row],[Edad]]="Corregir","Corregir","Ok")</f>
        <v>Ok</v>
      </c>
      <c r="X1264" s="10" t="str">
        <f>+IFERROR(VLOOKUP(Tabla2[[#This Row],[DISTRITO SEGÚN DNI]],Hoja1!$A$2:$B$55,2,FALSE),"No")</f>
        <v>No</v>
      </c>
      <c r="Y1264" s="10" t="str">
        <f>IF(OR(LOWER(Tabla2[[#This Row],[GENERO]])="masculino", LOWER(Tabla2[[#This Row],[GENERO]])="femenino"),"OK","Corregir")</f>
        <v>OK</v>
      </c>
      <c r="Z1264" s="10" t="str">
        <f>+IF(Tabla2[[#This Row],[Nro. DNI / CE]]="","Corregir",IF(LEN(Tabla2[[#This Row],[Nro. DNI / CE]])&gt;=8,"OK","Corregir"))</f>
        <v>OK</v>
      </c>
      <c r="AA1264" s="10">
        <f>COUNTIF(Tabla2[APELLIDOS Y NOMBRES],Tabla2[[#This Row],[APELLIDOS Y NOMBRES]])</f>
        <v>1</v>
      </c>
      <c r="AB1264" t="str">
        <f ca="1">+IFERROR(IF(Tabla2[[#This Row],[FECHA CESE/BAJA]]="","No Aplica",IF(AND(MONTH(Tabla2[[#This Row],[FECHA CESE/BAJA]])=MONTH(TODAY()-30),YEAR(Tabla2[[#This Row],[FECHA CESE/BAJA]])=YEAR(TODAY())),MONTH(TODAY()-30)&amp;"-"&amp;YEAR(TODAY()),"Borrar")),"No aplica")</f>
        <v>No Aplica</v>
      </c>
      <c r="AC1264" t="str">
        <f ca="1">+IFERROR(IF(Tabla2[[#This Row],[FECHA INICIO DE LABORES EN OBRA]]="","No Aplica",IF(AND(MONTH(Tabla2[[#This Row],[FECHA INICIO DE LABORES EN OBRA]])=MONTH(TODAY()-30),YEAR(Tabla2[[#This Row],[FECHA INICIO DE LABORES EN OBRA]])=YEAR(TODAY())),MONTH(TODAY()-30)&amp;"-"&amp;YEAR(TODAY()),"No Aplica")),"No Aplica")</f>
        <v>No Aplica</v>
      </c>
    </row>
    <row r="1265" spans="1:29" x14ac:dyDescent="0.25">
      <c r="A1265" s="2" t="s">
        <v>5779</v>
      </c>
      <c r="B1265" s="3" t="s">
        <v>60</v>
      </c>
      <c r="C1265" s="3" t="s">
        <v>60</v>
      </c>
      <c r="D1265" s="3" t="s">
        <v>945</v>
      </c>
      <c r="E1265" s="3" t="s">
        <v>946</v>
      </c>
      <c r="F1265" s="36">
        <v>29624</v>
      </c>
      <c r="G1265" s="3">
        <v>1</v>
      </c>
      <c r="H1265" s="3" t="s">
        <v>2704</v>
      </c>
      <c r="I1265" s="3" t="s">
        <v>5781</v>
      </c>
      <c r="J1265" s="3" t="s">
        <v>5797</v>
      </c>
      <c r="K1265" s="3" t="s">
        <v>32</v>
      </c>
      <c r="L1265" s="8" t="s">
        <v>9813</v>
      </c>
      <c r="M1265" s="5"/>
      <c r="N1265" s="13" t="s">
        <v>1484</v>
      </c>
      <c r="O1265" s="5">
        <v>44537</v>
      </c>
      <c r="P1265" s="8">
        <v>1</v>
      </c>
      <c r="Q1265" s="9">
        <v>2</v>
      </c>
      <c r="R1265" s="9" t="str">
        <f>IFERROR(VLOOKUP(Tabla2[[#This Row],[CONTRATISTA PRNCIPAL]],Hoja1!$L$5:$M$9,2,FALSE),"CJV")</f>
        <v>CJV</v>
      </c>
      <c r="S1265" s="9" t="str">
        <f>IF(Tabla2[[#This Row],[EMPRESA]]=Tabla2[[#This Row],[CONTRATISTA PRNCIPAL]],"Principal","Secundaria")</f>
        <v>Principal</v>
      </c>
      <c r="T1265" s="10">
        <f>IFERROR(1/COUNTIF(Tabla2[CONTRATISTA PRNCIPAL],Tabla2[[#This Row],[CONTRATISTA PRNCIPAL]]),0)</f>
        <v>4.7619047619047616E-2</v>
      </c>
      <c r="U1265" s="33">
        <f ca="1">IF(((TODAY()-Tabla2[[#This Row],[FECHA NACIMIENTO]])/365)&lt;18,"Corregir", IF(((TODAY()-Tabla2[[#This Row],[FECHA NACIMIENTO]])/365)&gt;80, "Corregir",ROUNDDOWN(((TODAY()-Tabla2[[#This Row],[FECHA NACIMIENTO]])/365),0)))</f>
        <v>42</v>
      </c>
      <c r="V126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265" s="34" t="str">
        <f ca="1">+IF(Tabla2[[#This Row],[Edad]]="Corregir","Corregir","Ok")</f>
        <v>Ok</v>
      </c>
      <c r="X1265" s="10" t="str">
        <f>+IFERROR(VLOOKUP(Tabla2[[#This Row],[DISTRITO SEGÚN DNI]],Hoja1!$A$2:$B$55,2,FALSE),"No")</f>
        <v>CALLAO</v>
      </c>
      <c r="Y1265" s="10" t="str">
        <f>IF(OR(LOWER(Tabla2[[#This Row],[GENERO]])="masculino", LOWER(Tabla2[[#This Row],[GENERO]])="femenino"),"OK","Corregir")</f>
        <v>OK</v>
      </c>
      <c r="Z1265" s="10" t="str">
        <f>+IF(Tabla2[[#This Row],[Nro. DNI / CE]]="","Corregir",IF(LEN(Tabla2[[#This Row],[Nro. DNI / CE]])&gt;=8,"OK","Corregir"))</f>
        <v>OK</v>
      </c>
      <c r="AA1265" s="10">
        <f>COUNTIF(Tabla2[APELLIDOS Y NOMBRES],Tabla2[[#This Row],[APELLIDOS Y NOMBRES]])</f>
        <v>1</v>
      </c>
      <c r="AB1265" t="str">
        <f ca="1">+IFERROR(IF(Tabla2[[#This Row],[FECHA CESE/BAJA]]="","No Aplica",IF(AND(MONTH(Tabla2[[#This Row],[FECHA CESE/BAJA]])=MONTH(TODAY()-30),YEAR(Tabla2[[#This Row],[FECHA CESE/BAJA]])=YEAR(TODAY())),MONTH(TODAY()-30)&amp;"-"&amp;YEAR(TODAY()),"Borrar")),"No aplica")</f>
        <v>No Aplica</v>
      </c>
      <c r="AC1265" t="str">
        <f ca="1">+IFERROR(IF(Tabla2[[#This Row],[FECHA INICIO DE LABORES EN OBRA]]="","No Aplica",IF(AND(MONTH(Tabla2[[#This Row],[FECHA INICIO DE LABORES EN OBRA]])=MONTH(TODAY()-30),YEAR(Tabla2[[#This Row],[FECHA INICIO DE LABORES EN OBRA]])=YEAR(TODAY())),MONTH(TODAY()-30)&amp;"-"&amp;YEAR(TODAY()),"No Aplica")),"No Aplica")</f>
        <v>No Aplica</v>
      </c>
    </row>
    <row r="1266" spans="1:29" x14ac:dyDescent="0.25">
      <c r="A1266" s="2" t="s">
        <v>5779</v>
      </c>
      <c r="B1266" s="3" t="s">
        <v>60</v>
      </c>
      <c r="C1266" s="3" t="s">
        <v>60</v>
      </c>
      <c r="D1266" s="3" t="s">
        <v>954</v>
      </c>
      <c r="E1266" s="3" t="s">
        <v>955</v>
      </c>
      <c r="F1266" s="36">
        <v>30646</v>
      </c>
      <c r="G1266" s="3">
        <v>2</v>
      </c>
      <c r="H1266" s="3" t="s">
        <v>5802</v>
      </c>
      <c r="I1266" s="3" t="s">
        <v>5816</v>
      </c>
      <c r="J1266" s="3" t="s">
        <v>5821</v>
      </c>
      <c r="K1266" s="3" t="s">
        <v>34</v>
      </c>
      <c r="L1266" s="8" t="s">
        <v>9813</v>
      </c>
      <c r="M1266" s="5"/>
      <c r="N1266" s="13" t="s">
        <v>1484</v>
      </c>
      <c r="O1266" s="5">
        <v>44973</v>
      </c>
      <c r="P1266" s="8">
        <v>1</v>
      </c>
      <c r="Q1266" s="9">
        <v>4</v>
      </c>
      <c r="R1266" s="9" t="str">
        <f>IFERROR(VLOOKUP(Tabla2[[#This Row],[CONTRATISTA PRNCIPAL]],Hoja1!$L$5:$M$9,2,FALSE),"CJV")</f>
        <v>CJV</v>
      </c>
      <c r="S1266" s="9" t="str">
        <f>IF(Tabla2[[#This Row],[EMPRESA]]=Tabla2[[#This Row],[CONTRATISTA PRNCIPAL]],"Principal","Secundaria")</f>
        <v>Principal</v>
      </c>
      <c r="T1266" s="10">
        <f>IFERROR(1/COUNTIF(Tabla2[CONTRATISTA PRNCIPAL],Tabla2[[#This Row],[CONTRATISTA PRNCIPAL]]),0)</f>
        <v>4.7619047619047616E-2</v>
      </c>
      <c r="U1266" s="33">
        <f ca="1">IF(((TODAY()-Tabla2[[#This Row],[FECHA NACIMIENTO]])/365)&lt;18,"Corregir", IF(((TODAY()-Tabla2[[#This Row],[FECHA NACIMIENTO]])/365)&gt;80, "Corregir",ROUNDDOWN(((TODAY()-Tabla2[[#This Row],[FECHA NACIMIENTO]])/365),0)))</f>
        <v>39</v>
      </c>
      <c r="V126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266" s="34" t="str">
        <f ca="1">+IF(Tabla2[[#This Row],[Edad]]="Corregir","Corregir","Ok")</f>
        <v>Ok</v>
      </c>
      <c r="X1266" s="10" t="str">
        <f>+IFERROR(VLOOKUP(Tabla2[[#This Row],[DISTRITO SEGÚN DNI]],Hoja1!$A$2:$B$55,2,FALSE),"No")</f>
        <v>CALLAO</v>
      </c>
      <c r="Y1266" s="10" t="str">
        <f>IF(OR(LOWER(Tabla2[[#This Row],[GENERO]])="masculino", LOWER(Tabla2[[#This Row],[GENERO]])="femenino"),"OK","Corregir")</f>
        <v>OK</v>
      </c>
      <c r="Z1266" s="10" t="str">
        <f>+IF(Tabla2[[#This Row],[Nro. DNI / CE]]="","Corregir",IF(LEN(Tabla2[[#This Row],[Nro. DNI / CE]])&gt;=8,"OK","Corregir"))</f>
        <v>OK</v>
      </c>
      <c r="AA1266" s="10">
        <f>COUNTIF(Tabla2[APELLIDOS Y NOMBRES],Tabla2[[#This Row],[APELLIDOS Y NOMBRES]])</f>
        <v>1</v>
      </c>
      <c r="AB1266" t="str">
        <f ca="1">+IFERROR(IF(Tabla2[[#This Row],[FECHA CESE/BAJA]]="","No Aplica",IF(AND(MONTH(Tabla2[[#This Row],[FECHA CESE/BAJA]])=MONTH(TODAY()-30),YEAR(Tabla2[[#This Row],[FECHA CESE/BAJA]])=YEAR(TODAY())),MONTH(TODAY()-30)&amp;"-"&amp;YEAR(TODAY()),"Borrar")),"No aplica")</f>
        <v>No Aplica</v>
      </c>
      <c r="AC1266" t="str">
        <f ca="1">+IFERROR(IF(Tabla2[[#This Row],[FECHA INICIO DE LABORES EN OBRA]]="","No Aplica",IF(AND(MONTH(Tabla2[[#This Row],[FECHA INICIO DE LABORES EN OBRA]])=MONTH(TODAY()-30),YEAR(Tabla2[[#This Row],[FECHA INICIO DE LABORES EN OBRA]])=YEAR(TODAY())),MONTH(TODAY()-30)&amp;"-"&amp;YEAR(TODAY()),"No Aplica")),"No Aplica")</f>
        <v>No Aplica</v>
      </c>
    </row>
    <row r="1267" spans="1:29" x14ac:dyDescent="0.25">
      <c r="A1267" s="2" t="s">
        <v>5779</v>
      </c>
      <c r="B1267" s="3" t="s">
        <v>60</v>
      </c>
      <c r="C1267" s="3" t="s">
        <v>60</v>
      </c>
      <c r="D1267" s="3" t="s">
        <v>5793</v>
      </c>
      <c r="E1267" s="3" t="s">
        <v>5794</v>
      </c>
      <c r="F1267" s="36">
        <v>33628</v>
      </c>
      <c r="G1267" s="3">
        <v>1</v>
      </c>
      <c r="H1267" s="3" t="s">
        <v>5795</v>
      </c>
      <c r="I1267" s="3" t="s">
        <v>1073</v>
      </c>
      <c r="J1267" s="3" t="s">
        <v>5796</v>
      </c>
      <c r="K1267" s="3" t="s">
        <v>1095</v>
      </c>
      <c r="L1267" s="8" t="s">
        <v>9813</v>
      </c>
      <c r="M1267" s="5"/>
      <c r="N1267" s="13" t="s">
        <v>1484</v>
      </c>
      <c r="O1267" s="5">
        <v>44537</v>
      </c>
      <c r="P1267" s="8">
        <v>1</v>
      </c>
      <c r="Q1267" s="9">
        <v>1</v>
      </c>
      <c r="R1267" s="9" t="str">
        <f>IFERROR(VLOOKUP(Tabla2[[#This Row],[CONTRATISTA PRNCIPAL]],Hoja1!$L$5:$M$9,2,FALSE),"CJV")</f>
        <v>CJV</v>
      </c>
      <c r="S1267" s="9" t="str">
        <f>IF(Tabla2[[#This Row],[EMPRESA]]=Tabla2[[#This Row],[CONTRATISTA PRNCIPAL]],"Principal","Secundaria")</f>
        <v>Principal</v>
      </c>
      <c r="T1267" s="10">
        <f>IFERROR(1/COUNTIF(Tabla2[CONTRATISTA PRNCIPAL],Tabla2[[#This Row],[CONTRATISTA PRNCIPAL]]),0)</f>
        <v>4.7619047619047616E-2</v>
      </c>
      <c r="U1267" s="33">
        <f ca="1">IF(((TODAY()-Tabla2[[#This Row],[FECHA NACIMIENTO]])/365)&lt;18,"Corregir", IF(((TODAY()-Tabla2[[#This Row],[FECHA NACIMIENTO]])/365)&gt;80, "Corregir",ROUNDDOWN(((TODAY()-Tabla2[[#This Row],[FECHA NACIMIENTO]])/365),0)))</f>
        <v>31</v>
      </c>
      <c r="V126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267" s="34" t="str">
        <f ca="1">+IF(Tabla2[[#This Row],[Edad]]="Corregir","Corregir","Ok")</f>
        <v>Ok</v>
      </c>
      <c r="X1267" s="10" t="str">
        <f>+IFERROR(VLOOKUP(Tabla2[[#This Row],[DISTRITO SEGÚN DNI]],Hoja1!$A$2:$B$55,2,FALSE),"No")</f>
        <v>No</v>
      </c>
      <c r="Y1267" s="10" t="str">
        <f>IF(OR(LOWER(Tabla2[[#This Row],[GENERO]])="masculino", LOWER(Tabla2[[#This Row],[GENERO]])="femenino"),"OK","Corregir")</f>
        <v>OK</v>
      </c>
      <c r="Z1267" s="10" t="str">
        <f>+IF(Tabla2[[#This Row],[Nro. DNI / CE]]="","Corregir",IF(LEN(Tabla2[[#This Row],[Nro. DNI / CE]])&gt;=8,"OK","Corregir"))</f>
        <v>OK</v>
      </c>
      <c r="AA1267" s="10">
        <f>COUNTIF(Tabla2[APELLIDOS Y NOMBRES],Tabla2[[#This Row],[APELLIDOS Y NOMBRES]])</f>
        <v>1</v>
      </c>
      <c r="AB1267" t="str">
        <f ca="1">+IFERROR(IF(Tabla2[[#This Row],[FECHA CESE/BAJA]]="","No Aplica",IF(AND(MONTH(Tabla2[[#This Row],[FECHA CESE/BAJA]])=MONTH(TODAY()-30),YEAR(Tabla2[[#This Row],[FECHA CESE/BAJA]])=YEAR(TODAY())),MONTH(TODAY()-30)&amp;"-"&amp;YEAR(TODAY()),"Borrar")),"No aplica")</f>
        <v>No Aplica</v>
      </c>
      <c r="AC1267" t="str">
        <f ca="1">+IFERROR(IF(Tabla2[[#This Row],[FECHA INICIO DE LABORES EN OBRA]]="","No Aplica",IF(AND(MONTH(Tabla2[[#This Row],[FECHA INICIO DE LABORES EN OBRA]])=MONTH(TODAY()-30),YEAR(Tabla2[[#This Row],[FECHA INICIO DE LABORES EN OBRA]])=YEAR(TODAY())),MONTH(TODAY()-30)&amp;"-"&amp;YEAR(TODAY()),"No Aplica")),"No Aplica")</f>
        <v>No Aplica</v>
      </c>
    </row>
    <row r="1268" spans="1:29" x14ac:dyDescent="0.25">
      <c r="A1268" s="2" t="s">
        <v>5779</v>
      </c>
      <c r="B1268" s="3" t="s">
        <v>60</v>
      </c>
      <c r="C1268" s="3" t="s">
        <v>60</v>
      </c>
      <c r="D1268" s="3" t="s">
        <v>5822</v>
      </c>
      <c r="E1268" s="3" t="s">
        <v>5823</v>
      </c>
      <c r="F1268" s="36">
        <v>33233</v>
      </c>
      <c r="G1268" s="3">
        <v>2</v>
      </c>
      <c r="H1268" s="3" t="s">
        <v>5802</v>
      </c>
      <c r="I1268" s="3" t="s">
        <v>5816</v>
      </c>
      <c r="J1268" s="3" t="s">
        <v>5824</v>
      </c>
      <c r="K1268" s="3" t="s">
        <v>1219</v>
      </c>
      <c r="L1268" s="8" t="s">
        <v>9813</v>
      </c>
      <c r="M1268" s="5"/>
      <c r="N1268" s="13" t="s">
        <v>1484</v>
      </c>
      <c r="O1268" s="5">
        <v>44973</v>
      </c>
      <c r="P1268" s="8">
        <v>1</v>
      </c>
      <c r="Q1268" s="9">
        <v>4</v>
      </c>
      <c r="R1268" s="9" t="str">
        <f>IFERROR(VLOOKUP(Tabla2[[#This Row],[CONTRATISTA PRNCIPAL]],Hoja1!$L$5:$M$9,2,FALSE),"CJV")</f>
        <v>CJV</v>
      </c>
      <c r="S1268" s="9" t="str">
        <f>IF(Tabla2[[#This Row],[EMPRESA]]=Tabla2[[#This Row],[CONTRATISTA PRNCIPAL]],"Principal","Secundaria")</f>
        <v>Principal</v>
      </c>
      <c r="T1268" s="10">
        <f>IFERROR(1/COUNTIF(Tabla2[CONTRATISTA PRNCIPAL],Tabla2[[#This Row],[CONTRATISTA PRNCIPAL]]),0)</f>
        <v>4.7619047619047616E-2</v>
      </c>
      <c r="U1268" s="33">
        <f ca="1">IF(((TODAY()-Tabla2[[#This Row],[FECHA NACIMIENTO]])/365)&lt;18,"Corregir", IF(((TODAY()-Tabla2[[#This Row],[FECHA NACIMIENTO]])/365)&gt;80, "Corregir",ROUNDDOWN(((TODAY()-Tabla2[[#This Row],[FECHA NACIMIENTO]])/365),0)))</f>
        <v>32</v>
      </c>
      <c r="V126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268" s="34" t="str">
        <f ca="1">+IF(Tabla2[[#This Row],[Edad]]="Corregir","Corregir","Ok")</f>
        <v>Ok</v>
      </c>
      <c r="X1268" s="10" t="str">
        <f>+IFERROR(VLOOKUP(Tabla2[[#This Row],[DISTRITO SEGÚN DNI]],Hoja1!$A$2:$B$55,2,FALSE),"No")</f>
        <v>No</v>
      </c>
      <c r="Y1268" s="10" t="str">
        <f>IF(OR(LOWER(Tabla2[[#This Row],[GENERO]])="masculino", LOWER(Tabla2[[#This Row],[GENERO]])="femenino"),"OK","Corregir")</f>
        <v>OK</v>
      </c>
      <c r="Z1268" s="10" t="str">
        <f>+IF(Tabla2[[#This Row],[Nro. DNI / CE]]="","Corregir",IF(LEN(Tabla2[[#This Row],[Nro. DNI / CE]])&gt;=8,"OK","Corregir"))</f>
        <v>OK</v>
      </c>
      <c r="AA1268" s="10">
        <f>COUNTIF(Tabla2[APELLIDOS Y NOMBRES],Tabla2[[#This Row],[APELLIDOS Y NOMBRES]])</f>
        <v>1</v>
      </c>
      <c r="AB1268" t="str">
        <f ca="1">+IFERROR(IF(Tabla2[[#This Row],[FECHA CESE/BAJA]]="","No Aplica",IF(AND(MONTH(Tabla2[[#This Row],[FECHA CESE/BAJA]])=MONTH(TODAY()-30),YEAR(Tabla2[[#This Row],[FECHA CESE/BAJA]])=YEAR(TODAY())),MONTH(TODAY()-30)&amp;"-"&amp;YEAR(TODAY()),"Borrar")),"No aplica")</f>
        <v>No Aplica</v>
      </c>
      <c r="AC1268" t="str">
        <f ca="1">+IFERROR(IF(Tabla2[[#This Row],[FECHA INICIO DE LABORES EN OBRA]]="","No Aplica",IF(AND(MONTH(Tabla2[[#This Row],[FECHA INICIO DE LABORES EN OBRA]])=MONTH(TODAY()-30),YEAR(Tabla2[[#This Row],[FECHA INICIO DE LABORES EN OBRA]])=YEAR(TODAY())),MONTH(TODAY()-30)&amp;"-"&amp;YEAR(TODAY()),"No Aplica")),"No Aplica")</f>
        <v>No Aplica</v>
      </c>
    </row>
    <row r="1269" spans="1:29" x14ac:dyDescent="0.25">
      <c r="A1269" s="2" t="s">
        <v>5779</v>
      </c>
      <c r="B1269" s="3" t="s">
        <v>60</v>
      </c>
      <c r="C1269" s="3" t="s">
        <v>60</v>
      </c>
      <c r="D1269" s="3" t="s">
        <v>9829</v>
      </c>
      <c r="E1269" s="3" t="s">
        <v>5829</v>
      </c>
      <c r="F1269" s="36">
        <v>35192</v>
      </c>
      <c r="G1269" s="3">
        <v>1</v>
      </c>
      <c r="H1269" s="3" t="s">
        <v>1471</v>
      </c>
      <c r="I1269" s="3" t="s">
        <v>4417</v>
      </c>
      <c r="J1269" s="3" t="s">
        <v>5830</v>
      </c>
      <c r="K1269" s="3" t="s">
        <v>1042</v>
      </c>
      <c r="L1269" s="8" t="s">
        <v>9813</v>
      </c>
      <c r="M1269" s="5"/>
      <c r="N1269" s="13" t="s">
        <v>1484</v>
      </c>
      <c r="O1269" s="5">
        <v>45080</v>
      </c>
      <c r="P1269" s="8">
        <v>1</v>
      </c>
      <c r="Q1269" s="9">
        <v>1</v>
      </c>
      <c r="R1269" s="9" t="str">
        <f>IFERROR(VLOOKUP(Tabla2[[#This Row],[CONTRATISTA PRNCIPAL]],Hoja1!$L$5:$M$9,2,FALSE),"CJV")</f>
        <v>CJV</v>
      </c>
      <c r="S1269" s="9" t="str">
        <f>IF(Tabla2[[#This Row],[EMPRESA]]=Tabla2[[#This Row],[CONTRATISTA PRNCIPAL]],"Principal","Secundaria")</f>
        <v>Principal</v>
      </c>
      <c r="T1269" s="10">
        <f>IFERROR(1/COUNTIF(Tabla2[CONTRATISTA PRNCIPAL],Tabla2[[#This Row],[CONTRATISTA PRNCIPAL]]),0)</f>
        <v>4.7619047619047616E-2</v>
      </c>
      <c r="U1269" s="33">
        <f ca="1">IF(((TODAY()-Tabla2[[#This Row],[FECHA NACIMIENTO]])/365)&lt;18,"Corregir", IF(((TODAY()-Tabla2[[#This Row],[FECHA NACIMIENTO]])/365)&gt;80, "Corregir",ROUNDDOWN(((TODAY()-Tabla2[[#This Row],[FECHA NACIMIENTO]])/365),0)))</f>
        <v>27</v>
      </c>
      <c r="V126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269" s="34" t="str">
        <f ca="1">+IF(Tabla2[[#This Row],[Edad]]="Corregir","Corregir","Ok")</f>
        <v>Ok</v>
      </c>
      <c r="X1269" s="10" t="str">
        <f>+IFERROR(VLOOKUP(Tabla2[[#This Row],[DISTRITO SEGÚN DNI]],Hoja1!$A$2:$B$55,2,FALSE),"No")</f>
        <v>No</v>
      </c>
      <c r="Y1269" s="10" t="str">
        <f>IF(OR(LOWER(Tabla2[[#This Row],[GENERO]])="masculino", LOWER(Tabla2[[#This Row],[GENERO]])="femenino"),"OK","Corregir")</f>
        <v>OK</v>
      </c>
      <c r="Z1269" s="10" t="str">
        <f>+IF(Tabla2[[#This Row],[Nro. DNI / CE]]="","Corregir",IF(LEN(Tabla2[[#This Row],[Nro. DNI / CE]])&gt;=8,"OK","Corregir"))</f>
        <v>OK</v>
      </c>
      <c r="AA1269" s="10">
        <f>COUNTIF(Tabla2[APELLIDOS Y NOMBRES],Tabla2[[#This Row],[APELLIDOS Y NOMBRES]])</f>
        <v>1</v>
      </c>
      <c r="AB1269" t="str">
        <f ca="1">+IFERROR(IF(Tabla2[[#This Row],[FECHA CESE/BAJA]]="","No Aplica",IF(AND(MONTH(Tabla2[[#This Row],[FECHA CESE/BAJA]])=MONTH(TODAY()-30),YEAR(Tabla2[[#This Row],[FECHA CESE/BAJA]])=YEAR(TODAY())),MONTH(TODAY()-30)&amp;"-"&amp;YEAR(TODAY()),"Borrar")),"No aplica")</f>
        <v>No Aplica</v>
      </c>
      <c r="AC1269" t="str">
        <f ca="1">+IFERROR(IF(Tabla2[[#This Row],[FECHA INICIO DE LABORES EN OBRA]]="","No Aplica",IF(AND(MONTH(Tabla2[[#This Row],[FECHA INICIO DE LABORES EN OBRA]])=MONTH(TODAY()-30),YEAR(Tabla2[[#This Row],[FECHA INICIO DE LABORES EN OBRA]])=YEAR(TODAY())),MONTH(TODAY()-30)&amp;"-"&amp;YEAR(TODAY()),"No Aplica")),"No Aplica")</f>
        <v>No Aplica</v>
      </c>
    </row>
    <row r="1270" spans="1:29" x14ac:dyDescent="0.25">
      <c r="A1270" s="2" t="s">
        <v>5779</v>
      </c>
      <c r="B1270" s="3" t="s">
        <v>60</v>
      </c>
      <c r="C1270" s="3" t="s">
        <v>60</v>
      </c>
      <c r="D1270" s="3" t="s">
        <v>949</v>
      </c>
      <c r="E1270" s="3" t="s">
        <v>950</v>
      </c>
      <c r="F1270" s="36">
        <v>31471</v>
      </c>
      <c r="G1270" s="3">
        <v>2</v>
      </c>
      <c r="H1270" s="3" t="s">
        <v>5802</v>
      </c>
      <c r="I1270" s="3" t="s">
        <v>5781</v>
      </c>
      <c r="J1270" s="3" t="s">
        <v>5804</v>
      </c>
      <c r="K1270" s="3" t="s">
        <v>34</v>
      </c>
      <c r="L1270" s="8" t="s">
        <v>9813</v>
      </c>
      <c r="M1270" s="5"/>
      <c r="N1270" s="13" t="s">
        <v>1484</v>
      </c>
      <c r="O1270" s="5">
        <v>44890</v>
      </c>
      <c r="P1270" s="8">
        <v>1</v>
      </c>
      <c r="Q1270" s="9">
        <v>4</v>
      </c>
      <c r="R1270" s="9" t="str">
        <f>IFERROR(VLOOKUP(Tabla2[[#This Row],[CONTRATISTA PRNCIPAL]],Hoja1!$L$5:$M$9,2,FALSE),"CJV")</f>
        <v>CJV</v>
      </c>
      <c r="S1270" s="9" t="str">
        <f>IF(Tabla2[[#This Row],[EMPRESA]]=Tabla2[[#This Row],[CONTRATISTA PRNCIPAL]],"Principal","Secundaria")</f>
        <v>Principal</v>
      </c>
      <c r="T1270" s="10">
        <f>IFERROR(1/COUNTIF(Tabla2[CONTRATISTA PRNCIPAL],Tabla2[[#This Row],[CONTRATISTA PRNCIPAL]]),0)</f>
        <v>4.7619047619047616E-2</v>
      </c>
      <c r="U1270" s="33">
        <f ca="1">IF(((TODAY()-Tabla2[[#This Row],[FECHA NACIMIENTO]])/365)&lt;18,"Corregir", IF(((TODAY()-Tabla2[[#This Row],[FECHA NACIMIENTO]])/365)&gt;80, "Corregir",ROUNDDOWN(((TODAY()-Tabla2[[#This Row],[FECHA NACIMIENTO]])/365),0)))</f>
        <v>37</v>
      </c>
      <c r="V127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270" s="34" t="str">
        <f ca="1">+IF(Tabla2[[#This Row],[Edad]]="Corregir","Corregir","Ok")</f>
        <v>Ok</v>
      </c>
      <c r="X1270" s="10" t="str">
        <f>+IFERROR(VLOOKUP(Tabla2[[#This Row],[DISTRITO SEGÚN DNI]],Hoja1!$A$2:$B$55,2,FALSE),"No")</f>
        <v>CALLAO</v>
      </c>
      <c r="Y1270" s="10" t="str">
        <f>IF(OR(LOWER(Tabla2[[#This Row],[GENERO]])="masculino", LOWER(Tabla2[[#This Row],[GENERO]])="femenino"),"OK","Corregir")</f>
        <v>OK</v>
      </c>
      <c r="Z1270" s="10" t="str">
        <f>+IF(Tabla2[[#This Row],[Nro. DNI / CE]]="","Corregir",IF(LEN(Tabla2[[#This Row],[Nro. DNI / CE]])&gt;=8,"OK","Corregir"))</f>
        <v>OK</v>
      </c>
      <c r="AA1270" s="10">
        <f>COUNTIF(Tabla2[APELLIDOS Y NOMBRES],Tabla2[[#This Row],[APELLIDOS Y NOMBRES]])</f>
        <v>1</v>
      </c>
      <c r="AB1270" t="str">
        <f ca="1">+IFERROR(IF(Tabla2[[#This Row],[FECHA CESE/BAJA]]="","No Aplica",IF(AND(MONTH(Tabla2[[#This Row],[FECHA CESE/BAJA]])=MONTH(TODAY()-30),YEAR(Tabla2[[#This Row],[FECHA CESE/BAJA]])=YEAR(TODAY())),MONTH(TODAY()-30)&amp;"-"&amp;YEAR(TODAY()),"Borrar")),"No aplica")</f>
        <v>No Aplica</v>
      </c>
      <c r="AC1270" t="str">
        <f ca="1">+IFERROR(IF(Tabla2[[#This Row],[FECHA INICIO DE LABORES EN OBRA]]="","No Aplica",IF(AND(MONTH(Tabla2[[#This Row],[FECHA INICIO DE LABORES EN OBRA]])=MONTH(TODAY()-30),YEAR(Tabla2[[#This Row],[FECHA INICIO DE LABORES EN OBRA]])=YEAR(TODAY())),MONTH(TODAY()-30)&amp;"-"&amp;YEAR(TODAY()),"No Aplica")),"No Aplica")</f>
        <v>No Aplica</v>
      </c>
    </row>
    <row r="1271" spans="1:29" x14ac:dyDescent="0.25">
      <c r="A1271" s="2" t="s">
        <v>5779</v>
      </c>
      <c r="B1271" s="3" t="s">
        <v>60</v>
      </c>
      <c r="C1271" s="3" t="s">
        <v>60</v>
      </c>
      <c r="D1271" s="3">
        <v>41207861</v>
      </c>
      <c r="E1271" s="3" t="s">
        <v>953</v>
      </c>
      <c r="F1271" s="36">
        <v>29967</v>
      </c>
      <c r="G1271" s="3">
        <v>1</v>
      </c>
      <c r="H1271" s="3" t="s">
        <v>1471</v>
      </c>
      <c r="I1271" s="3" t="s">
        <v>5816</v>
      </c>
      <c r="J1271" s="3" t="s">
        <v>5820</v>
      </c>
      <c r="K1271" s="3" t="s">
        <v>32</v>
      </c>
      <c r="L1271" s="8" t="s">
        <v>9813</v>
      </c>
      <c r="M1271" s="5"/>
      <c r="N1271" s="13" t="s">
        <v>1484</v>
      </c>
      <c r="O1271" s="5">
        <v>44896</v>
      </c>
      <c r="P1271" s="8">
        <v>1</v>
      </c>
      <c r="Q1271" s="9">
        <v>1</v>
      </c>
      <c r="R1271" s="9" t="str">
        <f>IFERROR(VLOOKUP(Tabla2[[#This Row],[CONTRATISTA PRNCIPAL]],Hoja1!$L$5:$M$9,2,FALSE),"CJV")</f>
        <v>CJV</v>
      </c>
      <c r="S1271" s="9" t="str">
        <f>IF(Tabla2[[#This Row],[EMPRESA]]=Tabla2[[#This Row],[CONTRATISTA PRNCIPAL]],"Principal","Secundaria")</f>
        <v>Principal</v>
      </c>
      <c r="T1271" s="10">
        <f>IFERROR(1/COUNTIF(Tabla2[CONTRATISTA PRNCIPAL],Tabla2[[#This Row],[CONTRATISTA PRNCIPAL]]),0)</f>
        <v>4.7619047619047616E-2</v>
      </c>
      <c r="U1271" s="33">
        <f ca="1">IF(((TODAY()-Tabla2[[#This Row],[FECHA NACIMIENTO]])/365)&lt;18,"Corregir", IF(((TODAY()-Tabla2[[#This Row],[FECHA NACIMIENTO]])/365)&gt;80, "Corregir",ROUNDDOWN(((TODAY()-Tabla2[[#This Row],[FECHA NACIMIENTO]])/365),0)))</f>
        <v>41</v>
      </c>
      <c r="V127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271" s="34" t="str">
        <f ca="1">+IF(Tabla2[[#This Row],[Edad]]="Corregir","Corregir","Ok")</f>
        <v>Ok</v>
      </c>
      <c r="X1271" s="10" t="str">
        <f>+IFERROR(VLOOKUP(Tabla2[[#This Row],[DISTRITO SEGÚN DNI]],Hoja1!$A$2:$B$55,2,FALSE),"No")</f>
        <v>CALLAO</v>
      </c>
      <c r="Y1271" s="10" t="str">
        <f>IF(OR(LOWER(Tabla2[[#This Row],[GENERO]])="masculino", LOWER(Tabla2[[#This Row],[GENERO]])="femenino"),"OK","Corregir")</f>
        <v>OK</v>
      </c>
      <c r="Z1271" s="10" t="str">
        <f>+IF(Tabla2[[#This Row],[Nro. DNI / CE]]="","Corregir",IF(LEN(Tabla2[[#This Row],[Nro. DNI / CE]])&gt;=8,"OK","Corregir"))</f>
        <v>OK</v>
      </c>
      <c r="AA1271" s="10">
        <f>COUNTIF(Tabla2[APELLIDOS Y NOMBRES],Tabla2[[#This Row],[APELLIDOS Y NOMBRES]])</f>
        <v>1</v>
      </c>
      <c r="AB1271" t="str">
        <f ca="1">+IFERROR(IF(Tabla2[[#This Row],[FECHA CESE/BAJA]]="","No Aplica",IF(AND(MONTH(Tabla2[[#This Row],[FECHA CESE/BAJA]])=MONTH(TODAY()-30),YEAR(Tabla2[[#This Row],[FECHA CESE/BAJA]])=YEAR(TODAY())),MONTH(TODAY()-30)&amp;"-"&amp;YEAR(TODAY()),"Borrar")),"No aplica")</f>
        <v>No Aplica</v>
      </c>
      <c r="AC1271" t="str">
        <f ca="1">+IFERROR(IF(Tabla2[[#This Row],[FECHA INICIO DE LABORES EN OBRA]]="","No Aplica",IF(AND(MONTH(Tabla2[[#This Row],[FECHA INICIO DE LABORES EN OBRA]])=MONTH(TODAY()-30),YEAR(Tabla2[[#This Row],[FECHA INICIO DE LABORES EN OBRA]])=YEAR(TODAY())),MONTH(TODAY()-30)&amp;"-"&amp;YEAR(TODAY()),"No Aplica")),"No Aplica")</f>
        <v>No Aplica</v>
      </c>
    </row>
    <row r="1272" spans="1:29" x14ac:dyDescent="0.25">
      <c r="A1272" s="2" t="s">
        <v>5779</v>
      </c>
      <c r="B1272" s="3" t="s">
        <v>60</v>
      </c>
      <c r="C1272" s="3" t="s">
        <v>60</v>
      </c>
      <c r="D1272" s="3">
        <v>16705472</v>
      </c>
      <c r="E1272" s="3" t="s">
        <v>951</v>
      </c>
      <c r="F1272" s="36">
        <v>26160</v>
      </c>
      <c r="G1272" s="3">
        <v>2</v>
      </c>
      <c r="H1272" s="3" t="s">
        <v>5802</v>
      </c>
      <c r="I1272" s="3" t="s">
        <v>5781</v>
      </c>
      <c r="J1272" s="3" t="s">
        <v>5818</v>
      </c>
      <c r="K1272" s="3" t="s">
        <v>34</v>
      </c>
      <c r="L1272" s="8" t="s">
        <v>9813</v>
      </c>
      <c r="M1272" s="5"/>
      <c r="N1272" s="13" t="s">
        <v>1484</v>
      </c>
      <c r="O1272" s="5">
        <v>44720</v>
      </c>
      <c r="P1272" s="8">
        <v>1</v>
      </c>
      <c r="Q1272" s="9">
        <v>4</v>
      </c>
      <c r="R1272" s="9" t="str">
        <f>IFERROR(VLOOKUP(Tabla2[[#This Row],[CONTRATISTA PRNCIPAL]],Hoja1!$L$5:$M$9,2,FALSE),"CJV")</f>
        <v>CJV</v>
      </c>
      <c r="S1272" s="9" t="str">
        <f>IF(Tabla2[[#This Row],[EMPRESA]]=Tabla2[[#This Row],[CONTRATISTA PRNCIPAL]],"Principal","Secundaria")</f>
        <v>Principal</v>
      </c>
      <c r="T1272" s="10">
        <f>IFERROR(1/COUNTIF(Tabla2[CONTRATISTA PRNCIPAL],Tabla2[[#This Row],[CONTRATISTA PRNCIPAL]]),0)</f>
        <v>4.7619047619047616E-2</v>
      </c>
      <c r="U1272" s="33">
        <f ca="1">IF(((TODAY()-Tabla2[[#This Row],[FECHA NACIMIENTO]])/365)&lt;18,"Corregir", IF(((TODAY()-Tabla2[[#This Row],[FECHA NACIMIENTO]])/365)&gt;80, "Corregir",ROUNDDOWN(((TODAY()-Tabla2[[#This Row],[FECHA NACIMIENTO]])/365),0)))</f>
        <v>52</v>
      </c>
      <c r="V127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272" s="34" t="str">
        <f ca="1">+IF(Tabla2[[#This Row],[Edad]]="Corregir","Corregir","Ok")</f>
        <v>Ok</v>
      </c>
      <c r="X1272" s="10" t="str">
        <f>+IFERROR(VLOOKUP(Tabla2[[#This Row],[DISTRITO SEGÚN DNI]],Hoja1!$A$2:$B$55,2,FALSE),"No")</f>
        <v>CALLAO</v>
      </c>
      <c r="Y1272" s="10" t="str">
        <f>IF(OR(LOWER(Tabla2[[#This Row],[GENERO]])="masculino", LOWER(Tabla2[[#This Row],[GENERO]])="femenino"),"OK","Corregir")</f>
        <v>OK</v>
      </c>
      <c r="Z1272" s="10" t="str">
        <f>+IF(Tabla2[[#This Row],[Nro. DNI / CE]]="","Corregir",IF(LEN(Tabla2[[#This Row],[Nro. DNI / CE]])&gt;=8,"OK","Corregir"))</f>
        <v>OK</v>
      </c>
      <c r="AA1272" s="10">
        <f>COUNTIF(Tabla2[APELLIDOS Y NOMBRES],Tabla2[[#This Row],[APELLIDOS Y NOMBRES]])</f>
        <v>1</v>
      </c>
      <c r="AB1272" t="str">
        <f ca="1">+IFERROR(IF(Tabla2[[#This Row],[FECHA CESE/BAJA]]="","No Aplica",IF(AND(MONTH(Tabla2[[#This Row],[FECHA CESE/BAJA]])=MONTH(TODAY()-30),YEAR(Tabla2[[#This Row],[FECHA CESE/BAJA]])=YEAR(TODAY())),MONTH(TODAY()-30)&amp;"-"&amp;YEAR(TODAY()),"Borrar")),"No aplica")</f>
        <v>No Aplica</v>
      </c>
      <c r="AC1272" t="str">
        <f ca="1">+IFERROR(IF(Tabla2[[#This Row],[FECHA INICIO DE LABORES EN OBRA]]="","No Aplica",IF(AND(MONTH(Tabla2[[#This Row],[FECHA INICIO DE LABORES EN OBRA]])=MONTH(TODAY()-30),YEAR(Tabla2[[#This Row],[FECHA INICIO DE LABORES EN OBRA]])=YEAR(TODAY())),MONTH(TODAY()-30)&amp;"-"&amp;YEAR(TODAY()),"No Aplica")),"No Aplica")</f>
        <v>No Aplica</v>
      </c>
    </row>
    <row r="1273" spans="1:29" x14ac:dyDescent="0.25">
      <c r="A1273" s="2" t="s">
        <v>5779</v>
      </c>
      <c r="B1273" s="3" t="s">
        <v>60</v>
      </c>
      <c r="C1273" s="3" t="s">
        <v>60</v>
      </c>
      <c r="D1273" s="3">
        <v>76335113</v>
      </c>
      <c r="E1273" s="3" t="s">
        <v>5815</v>
      </c>
      <c r="F1273" s="36">
        <v>35818</v>
      </c>
      <c r="G1273" s="3">
        <v>2</v>
      </c>
      <c r="H1273" s="3" t="s">
        <v>5802</v>
      </c>
      <c r="I1273" s="3" t="s">
        <v>5816</v>
      </c>
      <c r="J1273" s="3" t="s">
        <v>5817</v>
      </c>
      <c r="K1273" s="3" t="s">
        <v>1077</v>
      </c>
      <c r="L1273" s="8" t="s">
        <v>9813</v>
      </c>
      <c r="M1273" s="5"/>
      <c r="N1273" s="13" t="s">
        <v>1484</v>
      </c>
      <c r="O1273" s="5">
        <v>44916</v>
      </c>
      <c r="P1273" s="8">
        <v>1</v>
      </c>
      <c r="Q1273" s="9">
        <v>4</v>
      </c>
      <c r="R1273" s="9" t="str">
        <f>IFERROR(VLOOKUP(Tabla2[[#This Row],[CONTRATISTA PRNCIPAL]],Hoja1!$L$5:$M$9,2,FALSE),"CJV")</f>
        <v>CJV</v>
      </c>
      <c r="S1273" s="9" t="str">
        <f>IF(Tabla2[[#This Row],[EMPRESA]]=Tabla2[[#This Row],[CONTRATISTA PRNCIPAL]],"Principal","Secundaria")</f>
        <v>Principal</v>
      </c>
      <c r="T1273" s="10">
        <f>IFERROR(1/COUNTIF(Tabla2[CONTRATISTA PRNCIPAL],Tabla2[[#This Row],[CONTRATISTA PRNCIPAL]]),0)</f>
        <v>4.7619047619047616E-2</v>
      </c>
      <c r="U1273" s="33">
        <f ca="1">IF(((TODAY()-Tabla2[[#This Row],[FECHA NACIMIENTO]])/365)&lt;18,"Corregir", IF(((TODAY()-Tabla2[[#This Row],[FECHA NACIMIENTO]])/365)&gt;80, "Corregir",ROUNDDOWN(((TODAY()-Tabla2[[#This Row],[FECHA NACIMIENTO]])/365),0)))</f>
        <v>25</v>
      </c>
      <c r="V127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273" s="34" t="str">
        <f ca="1">+IF(Tabla2[[#This Row],[Edad]]="Corregir","Corregir","Ok")</f>
        <v>Ok</v>
      </c>
      <c r="X1273" s="10" t="str">
        <f>+IFERROR(VLOOKUP(Tabla2[[#This Row],[DISTRITO SEGÚN DNI]],Hoja1!$A$2:$B$55,2,FALSE),"No")</f>
        <v>No</v>
      </c>
      <c r="Y1273" s="10" t="str">
        <f>IF(OR(LOWER(Tabla2[[#This Row],[GENERO]])="masculino", LOWER(Tabla2[[#This Row],[GENERO]])="femenino"),"OK","Corregir")</f>
        <v>OK</v>
      </c>
      <c r="Z1273" s="10" t="str">
        <f>+IF(Tabla2[[#This Row],[Nro. DNI / CE]]="","Corregir",IF(LEN(Tabla2[[#This Row],[Nro. DNI / CE]])&gt;=8,"OK","Corregir"))</f>
        <v>OK</v>
      </c>
      <c r="AA1273" s="10">
        <f>COUNTIF(Tabla2[APELLIDOS Y NOMBRES],Tabla2[[#This Row],[APELLIDOS Y NOMBRES]])</f>
        <v>1</v>
      </c>
      <c r="AB1273" t="str">
        <f ca="1">+IFERROR(IF(Tabla2[[#This Row],[FECHA CESE/BAJA]]="","No Aplica",IF(AND(MONTH(Tabla2[[#This Row],[FECHA CESE/BAJA]])=MONTH(TODAY()-30),YEAR(Tabla2[[#This Row],[FECHA CESE/BAJA]])=YEAR(TODAY())),MONTH(TODAY()-30)&amp;"-"&amp;YEAR(TODAY()),"Borrar")),"No aplica")</f>
        <v>No Aplica</v>
      </c>
      <c r="AC1273" t="str">
        <f ca="1">+IFERROR(IF(Tabla2[[#This Row],[FECHA INICIO DE LABORES EN OBRA]]="","No Aplica",IF(AND(MONTH(Tabla2[[#This Row],[FECHA INICIO DE LABORES EN OBRA]])=MONTH(TODAY()-30),YEAR(Tabla2[[#This Row],[FECHA INICIO DE LABORES EN OBRA]])=YEAR(TODAY())),MONTH(TODAY()-30)&amp;"-"&amp;YEAR(TODAY()),"No Aplica")),"No Aplica")</f>
        <v>No Aplica</v>
      </c>
    </row>
    <row r="1274" spans="1:29" x14ac:dyDescent="0.25">
      <c r="A1274" s="2" t="s">
        <v>5779</v>
      </c>
      <c r="B1274" s="3" t="s">
        <v>60</v>
      </c>
      <c r="C1274" s="3" t="s">
        <v>60</v>
      </c>
      <c r="D1274" s="3" t="s">
        <v>5786</v>
      </c>
      <c r="E1274" s="3" t="s">
        <v>5787</v>
      </c>
      <c r="F1274" s="36">
        <v>27239</v>
      </c>
      <c r="G1274" s="3">
        <v>1</v>
      </c>
      <c r="H1274" s="3" t="s">
        <v>1585</v>
      </c>
      <c r="I1274" s="3" t="s">
        <v>5781</v>
      </c>
      <c r="J1274" s="3" t="s">
        <v>5788</v>
      </c>
      <c r="K1274" s="3" t="s">
        <v>1077</v>
      </c>
      <c r="L1274" s="8" t="s">
        <v>9813</v>
      </c>
      <c r="M1274" s="5"/>
      <c r="N1274" s="13" t="s">
        <v>1484</v>
      </c>
      <c r="O1274" s="5">
        <v>44537</v>
      </c>
      <c r="P1274" s="8">
        <v>1</v>
      </c>
      <c r="Q1274" s="9">
        <v>2</v>
      </c>
      <c r="R1274" s="9" t="str">
        <f>IFERROR(VLOOKUP(Tabla2[[#This Row],[CONTRATISTA PRNCIPAL]],Hoja1!$L$5:$M$9,2,FALSE),"CJV")</f>
        <v>CJV</v>
      </c>
      <c r="S1274" s="9" t="str">
        <f>IF(Tabla2[[#This Row],[EMPRESA]]=Tabla2[[#This Row],[CONTRATISTA PRNCIPAL]],"Principal","Secundaria")</f>
        <v>Principal</v>
      </c>
      <c r="T1274" s="10">
        <f>IFERROR(1/COUNTIF(Tabla2[CONTRATISTA PRNCIPAL],Tabla2[[#This Row],[CONTRATISTA PRNCIPAL]]),0)</f>
        <v>4.7619047619047616E-2</v>
      </c>
      <c r="U1274" s="33">
        <f ca="1">IF(((TODAY()-Tabla2[[#This Row],[FECHA NACIMIENTO]])/365)&lt;18,"Corregir", IF(((TODAY()-Tabla2[[#This Row],[FECHA NACIMIENTO]])/365)&gt;80, "Corregir",ROUNDDOWN(((TODAY()-Tabla2[[#This Row],[FECHA NACIMIENTO]])/365),0)))</f>
        <v>49</v>
      </c>
      <c r="V127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274" s="34" t="str">
        <f ca="1">+IF(Tabla2[[#This Row],[Edad]]="Corregir","Corregir","Ok")</f>
        <v>Ok</v>
      </c>
      <c r="X1274" s="10" t="str">
        <f>+IFERROR(VLOOKUP(Tabla2[[#This Row],[DISTRITO SEGÚN DNI]],Hoja1!$A$2:$B$55,2,FALSE),"No")</f>
        <v>No</v>
      </c>
      <c r="Y1274" s="10" t="str">
        <f>IF(OR(LOWER(Tabla2[[#This Row],[GENERO]])="masculino", LOWER(Tabla2[[#This Row],[GENERO]])="femenino"),"OK","Corregir")</f>
        <v>OK</v>
      </c>
      <c r="Z1274" s="10" t="str">
        <f>+IF(Tabla2[[#This Row],[Nro. DNI / CE]]="","Corregir",IF(LEN(Tabla2[[#This Row],[Nro. DNI / CE]])&gt;=8,"OK","Corregir"))</f>
        <v>OK</v>
      </c>
      <c r="AA1274" s="10">
        <f>COUNTIF(Tabla2[APELLIDOS Y NOMBRES],Tabla2[[#This Row],[APELLIDOS Y NOMBRES]])</f>
        <v>1</v>
      </c>
      <c r="AB1274" t="str">
        <f ca="1">+IFERROR(IF(Tabla2[[#This Row],[FECHA CESE/BAJA]]="","No Aplica",IF(AND(MONTH(Tabla2[[#This Row],[FECHA CESE/BAJA]])=MONTH(TODAY()-30),YEAR(Tabla2[[#This Row],[FECHA CESE/BAJA]])=YEAR(TODAY())),MONTH(TODAY()-30)&amp;"-"&amp;YEAR(TODAY()),"Borrar")),"No aplica")</f>
        <v>No Aplica</v>
      </c>
      <c r="AC1274" t="str">
        <f ca="1">+IFERROR(IF(Tabla2[[#This Row],[FECHA INICIO DE LABORES EN OBRA]]="","No Aplica",IF(AND(MONTH(Tabla2[[#This Row],[FECHA INICIO DE LABORES EN OBRA]])=MONTH(TODAY()-30),YEAR(Tabla2[[#This Row],[FECHA INICIO DE LABORES EN OBRA]])=YEAR(TODAY())),MONTH(TODAY()-30)&amp;"-"&amp;YEAR(TODAY()),"No Aplica")),"No Aplica")</f>
        <v>No Aplica</v>
      </c>
    </row>
    <row r="1275" spans="1:29" x14ac:dyDescent="0.25">
      <c r="A1275" s="2" t="s">
        <v>5779</v>
      </c>
      <c r="B1275" s="3" t="s">
        <v>60</v>
      </c>
      <c r="C1275" s="3" t="s">
        <v>60</v>
      </c>
      <c r="D1275" s="3" t="s">
        <v>5808</v>
      </c>
      <c r="E1275" s="3" t="s">
        <v>5809</v>
      </c>
      <c r="F1275" s="36">
        <v>32230</v>
      </c>
      <c r="G1275" s="3">
        <v>2</v>
      </c>
      <c r="H1275" s="3" t="s">
        <v>3817</v>
      </c>
      <c r="I1275" s="3" t="s">
        <v>5781</v>
      </c>
      <c r="J1275" s="3" t="s">
        <v>5810</v>
      </c>
      <c r="K1275" s="3" t="s">
        <v>1063</v>
      </c>
      <c r="L1275" s="8" t="s">
        <v>9813</v>
      </c>
      <c r="M1275" s="5"/>
      <c r="N1275" s="13" t="s">
        <v>1484</v>
      </c>
      <c r="O1275" s="5">
        <v>44621</v>
      </c>
      <c r="P1275" s="8">
        <v>1</v>
      </c>
      <c r="Q1275" s="9">
        <v>4</v>
      </c>
      <c r="R1275" s="9" t="str">
        <f>IFERROR(VLOOKUP(Tabla2[[#This Row],[CONTRATISTA PRNCIPAL]],Hoja1!$L$5:$M$9,2,FALSE),"CJV")</f>
        <v>CJV</v>
      </c>
      <c r="S1275" s="9" t="str">
        <f>IF(Tabla2[[#This Row],[EMPRESA]]=Tabla2[[#This Row],[CONTRATISTA PRNCIPAL]],"Principal","Secundaria")</f>
        <v>Principal</v>
      </c>
      <c r="T1275" s="10">
        <f>IFERROR(1/COUNTIF(Tabla2[CONTRATISTA PRNCIPAL],Tabla2[[#This Row],[CONTRATISTA PRNCIPAL]]),0)</f>
        <v>4.7619047619047616E-2</v>
      </c>
      <c r="U1275" s="33">
        <f ca="1">IF(((TODAY()-Tabla2[[#This Row],[FECHA NACIMIENTO]])/365)&lt;18,"Corregir", IF(((TODAY()-Tabla2[[#This Row],[FECHA NACIMIENTO]])/365)&gt;80, "Corregir",ROUNDDOWN(((TODAY()-Tabla2[[#This Row],[FECHA NACIMIENTO]])/365),0)))</f>
        <v>35</v>
      </c>
      <c r="V127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275" s="34" t="str">
        <f ca="1">+IF(Tabla2[[#This Row],[Edad]]="Corregir","Corregir","Ok")</f>
        <v>Ok</v>
      </c>
      <c r="X1275" s="10" t="str">
        <f>+IFERROR(VLOOKUP(Tabla2[[#This Row],[DISTRITO SEGÚN DNI]],Hoja1!$A$2:$B$55,2,FALSE),"No")</f>
        <v>No</v>
      </c>
      <c r="Y1275" s="10" t="str">
        <f>IF(OR(LOWER(Tabla2[[#This Row],[GENERO]])="masculino", LOWER(Tabla2[[#This Row],[GENERO]])="femenino"),"OK","Corregir")</f>
        <v>OK</v>
      </c>
      <c r="Z1275" s="10" t="str">
        <f>+IF(Tabla2[[#This Row],[Nro. DNI / CE]]="","Corregir",IF(LEN(Tabla2[[#This Row],[Nro. DNI / CE]])&gt;=8,"OK","Corregir"))</f>
        <v>OK</v>
      </c>
      <c r="AA1275" s="10">
        <f>COUNTIF(Tabla2[APELLIDOS Y NOMBRES],Tabla2[[#This Row],[APELLIDOS Y NOMBRES]])</f>
        <v>1</v>
      </c>
      <c r="AB1275" t="str">
        <f ca="1">+IFERROR(IF(Tabla2[[#This Row],[FECHA CESE/BAJA]]="","No Aplica",IF(AND(MONTH(Tabla2[[#This Row],[FECHA CESE/BAJA]])=MONTH(TODAY()-30),YEAR(Tabla2[[#This Row],[FECHA CESE/BAJA]])=YEAR(TODAY())),MONTH(TODAY()-30)&amp;"-"&amp;YEAR(TODAY()),"Borrar")),"No aplica")</f>
        <v>No Aplica</v>
      </c>
      <c r="AC1275" t="str">
        <f ca="1">+IFERROR(IF(Tabla2[[#This Row],[FECHA INICIO DE LABORES EN OBRA]]="","No Aplica",IF(AND(MONTH(Tabla2[[#This Row],[FECHA INICIO DE LABORES EN OBRA]])=MONTH(TODAY()-30),YEAR(Tabla2[[#This Row],[FECHA INICIO DE LABORES EN OBRA]])=YEAR(TODAY())),MONTH(TODAY()-30)&amp;"-"&amp;YEAR(TODAY()),"No Aplica")),"No Aplica")</f>
        <v>No Aplica</v>
      </c>
    </row>
    <row r="1276" spans="1:29" x14ac:dyDescent="0.25">
      <c r="A1276" s="2" t="s">
        <v>5779</v>
      </c>
      <c r="B1276" s="3" t="s">
        <v>60</v>
      </c>
      <c r="C1276" s="3" t="s">
        <v>60</v>
      </c>
      <c r="D1276" s="3" t="s">
        <v>5789</v>
      </c>
      <c r="E1276" s="3" t="s">
        <v>5790</v>
      </c>
      <c r="F1276" s="36">
        <v>31064</v>
      </c>
      <c r="G1276" s="3">
        <v>1</v>
      </c>
      <c r="H1276" s="3" t="s">
        <v>5791</v>
      </c>
      <c r="I1276" s="3" t="s">
        <v>5781</v>
      </c>
      <c r="J1276" s="3" t="s">
        <v>5792</v>
      </c>
      <c r="K1276" s="3" t="s">
        <v>1164</v>
      </c>
      <c r="L1276" s="8" t="s">
        <v>9813</v>
      </c>
      <c r="M1276" s="5"/>
      <c r="N1276" s="13" t="s">
        <v>1484</v>
      </c>
      <c r="O1276" s="5">
        <v>44537</v>
      </c>
      <c r="P1276" s="8">
        <v>1</v>
      </c>
      <c r="Q1276" s="9">
        <v>1</v>
      </c>
      <c r="R1276" s="9" t="str">
        <f>IFERROR(VLOOKUP(Tabla2[[#This Row],[CONTRATISTA PRNCIPAL]],Hoja1!$L$5:$M$9,2,FALSE),"CJV")</f>
        <v>CJV</v>
      </c>
      <c r="S1276" s="9" t="str">
        <f>IF(Tabla2[[#This Row],[EMPRESA]]=Tabla2[[#This Row],[CONTRATISTA PRNCIPAL]],"Principal","Secundaria")</f>
        <v>Principal</v>
      </c>
      <c r="T1276" s="10">
        <f>IFERROR(1/COUNTIF(Tabla2[CONTRATISTA PRNCIPAL],Tabla2[[#This Row],[CONTRATISTA PRNCIPAL]]),0)</f>
        <v>4.7619047619047616E-2</v>
      </c>
      <c r="U1276" s="33">
        <f ca="1">IF(((TODAY()-Tabla2[[#This Row],[FECHA NACIMIENTO]])/365)&lt;18,"Corregir", IF(((TODAY()-Tabla2[[#This Row],[FECHA NACIMIENTO]])/365)&gt;80, "Corregir",ROUNDDOWN(((TODAY()-Tabla2[[#This Row],[FECHA NACIMIENTO]])/365),0)))</f>
        <v>38</v>
      </c>
      <c r="V127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276" s="34" t="str">
        <f ca="1">+IF(Tabla2[[#This Row],[Edad]]="Corregir","Corregir","Ok")</f>
        <v>Ok</v>
      </c>
      <c r="X1276" s="10" t="str">
        <f>+IFERROR(VLOOKUP(Tabla2[[#This Row],[DISTRITO SEGÚN DNI]],Hoja1!$A$2:$B$55,2,FALSE),"No")</f>
        <v>No</v>
      </c>
      <c r="Y1276" s="10" t="str">
        <f>IF(OR(LOWER(Tabla2[[#This Row],[GENERO]])="masculino", LOWER(Tabla2[[#This Row],[GENERO]])="femenino"),"OK","Corregir")</f>
        <v>OK</v>
      </c>
      <c r="Z1276" s="10" t="str">
        <f>+IF(Tabla2[[#This Row],[Nro. DNI / CE]]="","Corregir",IF(LEN(Tabla2[[#This Row],[Nro. DNI / CE]])&gt;=8,"OK","Corregir"))</f>
        <v>OK</v>
      </c>
      <c r="AA1276" s="10">
        <f>COUNTIF(Tabla2[APELLIDOS Y NOMBRES],Tabla2[[#This Row],[APELLIDOS Y NOMBRES]])</f>
        <v>1</v>
      </c>
      <c r="AB1276" t="str">
        <f ca="1">+IFERROR(IF(Tabla2[[#This Row],[FECHA CESE/BAJA]]="","No Aplica",IF(AND(MONTH(Tabla2[[#This Row],[FECHA CESE/BAJA]])=MONTH(TODAY()-30),YEAR(Tabla2[[#This Row],[FECHA CESE/BAJA]])=YEAR(TODAY())),MONTH(TODAY()-30)&amp;"-"&amp;YEAR(TODAY()),"Borrar")),"No aplica")</f>
        <v>No Aplica</v>
      </c>
      <c r="AC1276" t="str">
        <f ca="1">+IFERROR(IF(Tabla2[[#This Row],[FECHA INICIO DE LABORES EN OBRA]]="","No Aplica",IF(AND(MONTH(Tabla2[[#This Row],[FECHA INICIO DE LABORES EN OBRA]])=MONTH(TODAY()-30),YEAR(Tabla2[[#This Row],[FECHA INICIO DE LABORES EN OBRA]])=YEAR(TODAY())),MONTH(TODAY()-30)&amp;"-"&amp;YEAR(TODAY()),"No Aplica")),"No Aplica")</f>
        <v>No Aplica</v>
      </c>
    </row>
    <row r="1277" spans="1:29" x14ac:dyDescent="0.25">
      <c r="A1277" s="2" t="s">
        <v>5779</v>
      </c>
      <c r="B1277" s="3" t="s">
        <v>60</v>
      </c>
      <c r="C1277" s="3" t="s">
        <v>60</v>
      </c>
      <c r="D1277" s="3">
        <v>25445289</v>
      </c>
      <c r="E1277" s="3" t="s">
        <v>952</v>
      </c>
      <c r="F1277" s="36">
        <v>24230</v>
      </c>
      <c r="G1277" s="3">
        <v>2</v>
      </c>
      <c r="H1277" s="3" t="s">
        <v>5487</v>
      </c>
      <c r="I1277" s="3" t="s">
        <v>5781</v>
      </c>
      <c r="J1277" s="3" t="s">
        <v>5819</v>
      </c>
      <c r="K1277" s="3" t="s">
        <v>34</v>
      </c>
      <c r="L1277" s="8" t="s">
        <v>9813</v>
      </c>
      <c r="M1277" s="5"/>
      <c r="N1277" s="13" t="s">
        <v>1484</v>
      </c>
      <c r="O1277" s="5">
        <v>44900</v>
      </c>
      <c r="P1277" s="8">
        <v>1</v>
      </c>
      <c r="Q1277" s="9">
        <v>4</v>
      </c>
      <c r="R1277" s="9" t="str">
        <f>IFERROR(VLOOKUP(Tabla2[[#This Row],[CONTRATISTA PRNCIPAL]],Hoja1!$L$5:$M$9,2,FALSE),"CJV")</f>
        <v>CJV</v>
      </c>
      <c r="S1277" s="9" t="str">
        <f>IF(Tabla2[[#This Row],[EMPRESA]]=Tabla2[[#This Row],[CONTRATISTA PRNCIPAL]],"Principal","Secundaria")</f>
        <v>Principal</v>
      </c>
      <c r="T1277" s="10">
        <f>IFERROR(1/COUNTIF(Tabla2[CONTRATISTA PRNCIPAL],Tabla2[[#This Row],[CONTRATISTA PRNCIPAL]]),0)</f>
        <v>4.7619047619047616E-2</v>
      </c>
      <c r="U1277" s="33">
        <f ca="1">IF(((TODAY()-Tabla2[[#This Row],[FECHA NACIMIENTO]])/365)&lt;18,"Corregir", IF(((TODAY()-Tabla2[[#This Row],[FECHA NACIMIENTO]])/365)&gt;80, "Corregir",ROUNDDOWN(((TODAY()-Tabla2[[#This Row],[FECHA NACIMIENTO]])/365),0)))</f>
        <v>57</v>
      </c>
      <c r="V127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277" s="34" t="str">
        <f ca="1">+IF(Tabla2[[#This Row],[Edad]]="Corregir","Corregir","Ok")</f>
        <v>Ok</v>
      </c>
      <c r="X1277" s="10" t="str">
        <f>+IFERROR(VLOOKUP(Tabla2[[#This Row],[DISTRITO SEGÚN DNI]],Hoja1!$A$2:$B$55,2,FALSE),"No")</f>
        <v>CALLAO</v>
      </c>
      <c r="Y1277" s="10" t="str">
        <f>IF(OR(LOWER(Tabla2[[#This Row],[GENERO]])="masculino", LOWER(Tabla2[[#This Row],[GENERO]])="femenino"),"OK","Corregir")</f>
        <v>OK</v>
      </c>
      <c r="Z1277" s="10" t="str">
        <f>+IF(Tabla2[[#This Row],[Nro. DNI / CE]]="","Corregir",IF(LEN(Tabla2[[#This Row],[Nro. DNI / CE]])&gt;=8,"OK","Corregir"))</f>
        <v>OK</v>
      </c>
      <c r="AA1277" s="10">
        <f>COUNTIF(Tabla2[APELLIDOS Y NOMBRES],Tabla2[[#This Row],[APELLIDOS Y NOMBRES]])</f>
        <v>1</v>
      </c>
      <c r="AB1277" t="str">
        <f ca="1">+IFERROR(IF(Tabla2[[#This Row],[FECHA CESE/BAJA]]="","No Aplica",IF(AND(MONTH(Tabla2[[#This Row],[FECHA CESE/BAJA]])=MONTH(TODAY()-30),YEAR(Tabla2[[#This Row],[FECHA CESE/BAJA]])=YEAR(TODAY())),MONTH(TODAY()-30)&amp;"-"&amp;YEAR(TODAY()),"Borrar")),"No aplica")</f>
        <v>No Aplica</v>
      </c>
      <c r="AC1277" t="str">
        <f ca="1">+IFERROR(IF(Tabla2[[#This Row],[FECHA INICIO DE LABORES EN OBRA]]="","No Aplica",IF(AND(MONTH(Tabla2[[#This Row],[FECHA INICIO DE LABORES EN OBRA]])=MONTH(TODAY()-30),YEAR(Tabla2[[#This Row],[FECHA INICIO DE LABORES EN OBRA]])=YEAR(TODAY())),MONTH(TODAY()-30)&amp;"-"&amp;YEAR(TODAY()),"No Aplica")),"No Aplica")</f>
        <v>No Aplica</v>
      </c>
    </row>
    <row r="1278" spans="1:29" x14ac:dyDescent="0.25">
      <c r="A1278" s="2" t="s">
        <v>5779</v>
      </c>
      <c r="B1278" s="3" t="s">
        <v>60</v>
      </c>
      <c r="C1278" s="3" t="s">
        <v>60</v>
      </c>
      <c r="D1278" s="3" t="s">
        <v>5805</v>
      </c>
      <c r="E1278" s="3" t="s">
        <v>5806</v>
      </c>
      <c r="F1278" s="36">
        <v>35356</v>
      </c>
      <c r="G1278" s="3">
        <v>2</v>
      </c>
      <c r="H1278" s="3" t="s">
        <v>5802</v>
      </c>
      <c r="I1278" s="3" t="s">
        <v>5781</v>
      </c>
      <c r="J1278" s="3" t="s">
        <v>5807</v>
      </c>
      <c r="K1278" s="3" t="s">
        <v>1164</v>
      </c>
      <c r="L1278" s="8" t="s">
        <v>9813</v>
      </c>
      <c r="M1278" s="5"/>
      <c r="N1278" s="13" t="s">
        <v>1484</v>
      </c>
      <c r="O1278" s="5">
        <v>44546</v>
      </c>
      <c r="P1278" s="8">
        <v>1</v>
      </c>
      <c r="Q1278" s="9">
        <v>4</v>
      </c>
      <c r="R1278" s="9" t="str">
        <f>IFERROR(VLOOKUP(Tabla2[[#This Row],[CONTRATISTA PRNCIPAL]],Hoja1!$L$5:$M$9,2,FALSE),"CJV")</f>
        <v>CJV</v>
      </c>
      <c r="S1278" s="9" t="str">
        <f>IF(Tabla2[[#This Row],[EMPRESA]]=Tabla2[[#This Row],[CONTRATISTA PRNCIPAL]],"Principal","Secundaria")</f>
        <v>Principal</v>
      </c>
      <c r="T1278" s="10">
        <f>IFERROR(1/COUNTIF(Tabla2[CONTRATISTA PRNCIPAL],Tabla2[[#This Row],[CONTRATISTA PRNCIPAL]]),0)</f>
        <v>4.7619047619047616E-2</v>
      </c>
      <c r="U1278" s="33">
        <f ca="1">IF(((TODAY()-Tabla2[[#This Row],[FECHA NACIMIENTO]])/365)&lt;18,"Corregir", IF(((TODAY()-Tabla2[[#This Row],[FECHA NACIMIENTO]])/365)&gt;80, "Corregir",ROUNDDOWN(((TODAY()-Tabla2[[#This Row],[FECHA NACIMIENTO]])/365),0)))</f>
        <v>26</v>
      </c>
      <c r="V127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278" s="34" t="str">
        <f ca="1">+IF(Tabla2[[#This Row],[Edad]]="Corregir","Corregir","Ok")</f>
        <v>Ok</v>
      </c>
      <c r="X1278" s="10" t="str">
        <f>+IFERROR(VLOOKUP(Tabla2[[#This Row],[DISTRITO SEGÚN DNI]],Hoja1!$A$2:$B$55,2,FALSE),"No")</f>
        <v>No</v>
      </c>
      <c r="Y1278" s="10" t="str">
        <f>IF(OR(LOWER(Tabla2[[#This Row],[GENERO]])="masculino", LOWER(Tabla2[[#This Row],[GENERO]])="femenino"),"OK","Corregir")</f>
        <v>OK</v>
      </c>
      <c r="Z1278" s="10" t="str">
        <f>+IF(Tabla2[[#This Row],[Nro. DNI / CE]]="","Corregir",IF(LEN(Tabla2[[#This Row],[Nro. DNI / CE]])&gt;=8,"OK","Corregir"))</f>
        <v>OK</v>
      </c>
      <c r="AA1278" s="10">
        <f>COUNTIF(Tabla2[APELLIDOS Y NOMBRES],Tabla2[[#This Row],[APELLIDOS Y NOMBRES]])</f>
        <v>1</v>
      </c>
      <c r="AB1278" t="str">
        <f ca="1">+IFERROR(IF(Tabla2[[#This Row],[FECHA CESE/BAJA]]="","No Aplica",IF(AND(MONTH(Tabla2[[#This Row],[FECHA CESE/BAJA]])=MONTH(TODAY()-30),YEAR(Tabla2[[#This Row],[FECHA CESE/BAJA]])=YEAR(TODAY())),MONTH(TODAY()-30)&amp;"-"&amp;YEAR(TODAY()),"Borrar")),"No aplica")</f>
        <v>No Aplica</v>
      </c>
      <c r="AC1278" t="str">
        <f ca="1">+IFERROR(IF(Tabla2[[#This Row],[FECHA INICIO DE LABORES EN OBRA]]="","No Aplica",IF(AND(MONTH(Tabla2[[#This Row],[FECHA INICIO DE LABORES EN OBRA]])=MONTH(TODAY()-30),YEAR(Tabla2[[#This Row],[FECHA INICIO DE LABORES EN OBRA]])=YEAR(TODAY())),MONTH(TODAY()-30)&amp;"-"&amp;YEAR(TODAY()),"No Aplica")),"No Aplica")</f>
        <v>No Aplica</v>
      </c>
    </row>
    <row r="1279" spans="1:29" x14ac:dyDescent="0.25">
      <c r="A1279" s="2" t="s">
        <v>4182</v>
      </c>
      <c r="B1279" s="3" t="s">
        <v>10169</v>
      </c>
      <c r="C1279" s="3" t="s">
        <v>10169</v>
      </c>
      <c r="D1279" s="3" t="s">
        <v>10170</v>
      </c>
      <c r="E1279" s="3" t="s">
        <v>10171</v>
      </c>
      <c r="F1279" s="36">
        <v>25707</v>
      </c>
      <c r="G1279" s="3">
        <v>1</v>
      </c>
      <c r="H1279" s="3" t="s">
        <v>4210</v>
      </c>
      <c r="I1279" s="3" t="s">
        <v>4216</v>
      </c>
      <c r="J1279" s="3" t="s">
        <v>10172</v>
      </c>
      <c r="K1279" s="3" t="s">
        <v>3088</v>
      </c>
      <c r="L1279" s="8" t="s">
        <v>9813</v>
      </c>
      <c r="M1279" s="5"/>
      <c r="N1279" s="13" t="s">
        <v>1513</v>
      </c>
      <c r="O1279" s="5">
        <v>43600</v>
      </c>
      <c r="P1279" s="8">
        <v>1</v>
      </c>
      <c r="Q1279" s="9">
        <v>1</v>
      </c>
      <c r="R1279" s="9" t="str">
        <f>IFERROR(VLOOKUP(Tabla2[[#This Row],[CONTRATISTA PRNCIPAL]],Hoja1!$L$5:$M$9,2,FALSE),"CJV")</f>
        <v>EPC</v>
      </c>
      <c r="S1279" s="9" t="str">
        <f>IF(Tabla2[[#This Row],[EMPRESA]]=Tabla2[[#This Row],[CONTRATISTA PRNCIPAL]],"Principal","Secundaria")</f>
        <v>Principal</v>
      </c>
      <c r="T1279" s="10">
        <f>IFERROR(1/COUNTIF(Tabla2[CONTRATISTA PRNCIPAL],Tabla2[[#This Row],[CONTRATISTA PRNCIPAL]]),0)</f>
        <v>2.564102564102564E-2</v>
      </c>
      <c r="U1279" s="33">
        <f ca="1">IF(((TODAY()-Tabla2[[#This Row],[FECHA NACIMIENTO]])/365)&lt;18,"Corregir", IF(((TODAY()-Tabla2[[#This Row],[FECHA NACIMIENTO]])/365)&gt;80, "Corregir",ROUNDDOWN(((TODAY()-Tabla2[[#This Row],[FECHA NACIMIENTO]])/365),0)))</f>
        <v>53</v>
      </c>
      <c r="V127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279" s="34" t="str">
        <f ca="1">+IF(Tabla2[[#This Row],[Edad]]="Corregir","Corregir","Ok")</f>
        <v>Ok</v>
      </c>
      <c r="X1279" s="10" t="str">
        <f>+IFERROR(VLOOKUP(Tabla2[[#This Row],[DISTRITO SEGÚN DNI]],Hoja1!$A$2:$B$55,2,FALSE),"No")</f>
        <v>No</v>
      </c>
      <c r="Y1279" s="10" t="str">
        <f>IF(OR(LOWER(Tabla2[[#This Row],[GENERO]])="masculino", LOWER(Tabla2[[#This Row],[GENERO]])="femenino"),"OK","Corregir")</f>
        <v>OK</v>
      </c>
      <c r="Z1279" s="10" t="str">
        <f>+IF(Tabla2[[#This Row],[Nro. DNI / CE]]="","Corregir",IF(LEN(Tabla2[[#This Row],[Nro. DNI / CE]])&gt;=8,"OK","Corregir"))</f>
        <v>OK</v>
      </c>
      <c r="AA1279" s="10">
        <f>COUNTIF(Tabla2[APELLIDOS Y NOMBRES],Tabla2[[#This Row],[APELLIDOS Y NOMBRES]])</f>
        <v>1</v>
      </c>
      <c r="AB1279" t="str">
        <f ca="1">+IFERROR(IF(Tabla2[[#This Row],[FECHA CESE/BAJA]]="","No Aplica",IF(AND(MONTH(Tabla2[[#This Row],[FECHA CESE/BAJA]])=MONTH(TODAY()-30),YEAR(Tabla2[[#This Row],[FECHA CESE/BAJA]])=YEAR(TODAY())),MONTH(TODAY()-30)&amp;"-"&amp;YEAR(TODAY()),"Borrar")),"No aplica")</f>
        <v>No Aplica</v>
      </c>
      <c r="AC1279" t="str">
        <f ca="1">+IFERROR(IF(Tabla2[[#This Row],[FECHA INICIO DE LABORES EN OBRA]]="","No Aplica",IF(AND(MONTH(Tabla2[[#This Row],[FECHA INICIO DE LABORES EN OBRA]])=MONTH(TODAY()-30),YEAR(Tabla2[[#This Row],[FECHA INICIO DE LABORES EN OBRA]])=YEAR(TODAY())),MONTH(TODAY()-30)&amp;"-"&amp;YEAR(TODAY()),"No Aplica")),"No Aplica")</f>
        <v>No Aplica</v>
      </c>
    </row>
    <row r="1280" spans="1:29" x14ac:dyDescent="0.25">
      <c r="A1280" s="2" t="s">
        <v>4182</v>
      </c>
      <c r="B1280" s="3" t="s">
        <v>10169</v>
      </c>
      <c r="C1280" s="3" t="s">
        <v>10169</v>
      </c>
      <c r="D1280" s="3" t="s">
        <v>4183</v>
      </c>
      <c r="E1280" s="3" t="s">
        <v>10173</v>
      </c>
      <c r="F1280" s="36">
        <v>21882</v>
      </c>
      <c r="G1280" s="3">
        <v>1</v>
      </c>
      <c r="H1280" s="3" t="s">
        <v>2465</v>
      </c>
      <c r="I1280" s="3" t="s">
        <v>4216</v>
      </c>
      <c r="J1280" s="3" t="s">
        <v>10174</v>
      </c>
      <c r="K1280" s="3" t="s">
        <v>3102</v>
      </c>
      <c r="L1280" s="8" t="s">
        <v>9813</v>
      </c>
      <c r="M1280" s="5"/>
      <c r="N1280" s="13" t="s">
        <v>1513</v>
      </c>
      <c r="O1280" s="5">
        <v>44498</v>
      </c>
      <c r="P1280" s="8">
        <v>1</v>
      </c>
      <c r="Q1280" s="9">
        <v>1</v>
      </c>
      <c r="R1280" s="9" t="str">
        <f>IFERROR(VLOOKUP(Tabla2[[#This Row],[CONTRATISTA PRNCIPAL]],Hoja1!$L$5:$M$9,2,FALSE),"CJV")</f>
        <v>EPC</v>
      </c>
      <c r="S1280" s="9" t="str">
        <f>IF(Tabla2[[#This Row],[EMPRESA]]=Tabla2[[#This Row],[CONTRATISTA PRNCIPAL]],"Principal","Secundaria")</f>
        <v>Principal</v>
      </c>
      <c r="T1280" s="10">
        <f>IFERROR(1/COUNTIF(Tabla2[CONTRATISTA PRNCIPAL],Tabla2[[#This Row],[CONTRATISTA PRNCIPAL]]),0)</f>
        <v>2.564102564102564E-2</v>
      </c>
      <c r="U1280" s="33">
        <f ca="1">IF(((TODAY()-Tabla2[[#This Row],[FECHA NACIMIENTO]])/365)&lt;18,"Corregir", IF(((TODAY()-Tabla2[[#This Row],[FECHA NACIMIENTO]])/365)&gt;80, "Corregir",ROUNDDOWN(((TODAY()-Tabla2[[#This Row],[FECHA NACIMIENTO]])/365),0)))</f>
        <v>63</v>
      </c>
      <c r="V128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1280" s="34" t="str">
        <f ca="1">+IF(Tabla2[[#This Row],[Edad]]="Corregir","Corregir","Ok")</f>
        <v>Ok</v>
      </c>
      <c r="X1280" s="10" t="str">
        <f>+IFERROR(VLOOKUP(Tabla2[[#This Row],[DISTRITO SEGÚN DNI]],Hoja1!$A$2:$B$55,2,FALSE),"No")</f>
        <v>No</v>
      </c>
      <c r="Y1280" s="10" t="str">
        <f>IF(OR(LOWER(Tabla2[[#This Row],[GENERO]])="masculino", LOWER(Tabla2[[#This Row],[GENERO]])="femenino"),"OK","Corregir")</f>
        <v>OK</v>
      </c>
      <c r="Z1280" s="10" t="str">
        <f>+IF(Tabla2[[#This Row],[Nro. DNI / CE]]="","Corregir",IF(LEN(Tabla2[[#This Row],[Nro. DNI / CE]])&gt;=8,"OK","Corregir"))</f>
        <v>OK</v>
      </c>
      <c r="AA1280" s="10">
        <f>COUNTIF(Tabla2[APELLIDOS Y NOMBRES],Tabla2[[#This Row],[APELLIDOS Y NOMBRES]])</f>
        <v>1</v>
      </c>
      <c r="AB1280" t="str">
        <f ca="1">+IFERROR(IF(Tabla2[[#This Row],[FECHA CESE/BAJA]]="","No Aplica",IF(AND(MONTH(Tabla2[[#This Row],[FECHA CESE/BAJA]])=MONTH(TODAY()-30),YEAR(Tabla2[[#This Row],[FECHA CESE/BAJA]])=YEAR(TODAY())),MONTH(TODAY()-30)&amp;"-"&amp;YEAR(TODAY()),"Borrar")),"No aplica")</f>
        <v>No Aplica</v>
      </c>
      <c r="AC1280" t="str">
        <f ca="1">+IFERROR(IF(Tabla2[[#This Row],[FECHA INICIO DE LABORES EN OBRA]]="","No Aplica",IF(AND(MONTH(Tabla2[[#This Row],[FECHA INICIO DE LABORES EN OBRA]])=MONTH(TODAY()-30),YEAR(Tabla2[[#This Row],[FECHA INICIO DE LABORES EN OBRA]])=YEAR(TODAY())),MONTH(TODAY()-30)&amp;"-"&amp;YEAR(TODAY()),"No Aplica")),"No Aplica")</f>
        <v>No Aplica</v>
      </c>
    </row>
    <row r="1281" spans="1:29" x14ac:dyDescent="0.25">
      <c r="A1281" s="2" t="s">
        <v>4182</v>
      </c>
      <c r="B1281" s="3" t="s">
        <v>10169</v>
      </c>
      <c r="C1281" s="3" t="s">
        <v>10169</v>
      </c>
      <c r="D1281" s="3" t="s">
        <v>10175</v>
      </c>
      <c r="E1281" s="3" t="s">
        <v>10176</v>
      </c>
      <c r="F1281" s="36">
        <v>28101</v>
      </c>
      <c r="G1281" s="3">
        <v>1</v>
      </c>
      <c r="H1281" s="3" t="s">
        <v>4210</v>
      </c>
      <c r="I1281" s="3" t="s">
        <v>4216</v>
      </c>
      <c r="J1281" s="3" t="s">
        <v>10177</v>
      </c>
      <c r="K1281" s="3" t="s">
        <v>7762</v>
      </c>
      <c r="L1281" s="8" t="s">
        <v>9813</v>
      </c>
      <c r="M1281" s="5"/>
      <c r="N1281" s="13" t="s">
        <v>1513</v>
      </c>
      <c r="O1281" s="5">
        <v>44470</v>
      </c>
      <c r="P1281" s="8">
        <v>1</v>
      </c>
      <c r="Q1281" s="9">
        <v>2</v>
      </c>
      <c r="R1281" s="9" t="str">
        <f>IFERROR(VLOOKUP(Tabla2[[#This Row],[CONTRATISTA PRNCIPAL]],Hoja1!$L$5:$M$9,2,FALSE),"CJV")</f>
        <v>EPC</v>
      </c>
      <c r="S1281" s="9" t="str">
        <f>IF(Tabla2[[#This Row],[EMPRESA]]=Tabla2[[#This Row],[CONTRATISTA PRNCIPAL]],"Principal","Secundaria")</f>
        <v>Principal</v>
      </c>
      <c r="T1281" s="10">
        <f>IFERROR(1/COUNTIF(Tabla2[CONTRATISTA PRNCIPAL],Tabla2[[#This Row],[CONTRATISTA PRNCIPAL]]),0)</f>
        <v>2.564102564102564E-2</v>
      </c>
      <c r="U1281" s="33">
        <f ca="1">IF(((TODAY()-Tabla2[[#This Row],[FECHA NACIMIENTO]])/365)&lt;18,"Corregir", IF(((TODAY()-Tabla2[[#This Row],[FECHA NACIMIENTO]])/365)&gt;80, "Corregir",ROUNDDOWN(((TODAY()-Tabla2[[#This Row],[FECHA NACIMIENTO]])/365),0)))</f>
        <v>46</v>
      </c>
      <c r="V128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281" s="34" t="str">
        <f ca="1">+IF(Tabla2[[#This Row],[Edad]]="Corregir","Corregir","Ok")</f>
        <v>Ok</v>
      </c>
      <c r="X1281" s="10" t="str">
        <f>+IFERROR(VLOOKUP(Tabla2[[#This Row],[DISTRITO SEGÚN DNI]],Hoja1!$A$2:$B$55,2,FALSE),"No")</f>
        <v>No</v>
      </c>
      <c r="Y1281" s="10" t="str">
        <f>IF(OR(LOWER(Tabla2[[#This Row],[GENERO]])="masculino", LOWER(Tabla2[[#This Row],[GENERO]])="femenino"),"OK","Corregir")</f>
        <v>OK</v>
      </c>
      <c r="Z1281" s="10" t="str">
        <f>+IF(Tabla2[[#This Row],[Nro. DNI / CE]]="","Corregir",IF(LEN(Tabla2[[#This Row],[Nro. DNI / CE]])&gt;=8,"OK","Corregir"))</f>
        <v>OK</v>
      </c>
      <c r="AA1281" s="10">
        <f>COUNTIF(Tabla2[APELLIDOS Y NOMBRES],Tabla2[[#This Row],[APELLIDOS Y NOMBRES]])</f>
        <v>1</v>
      </c>
      <c r="AB1281" t="str">
        <f ca="1">+IFERROR(IF(Tabla2[[#This Row],[FECHA CESE/BAJA]]="","No Aplica",IF(AND(MONTH(Tabla2[[#This Row],[FECHA CESE/BAJA]])=MONTH(TODAY()-30),YEAR(Tabla2[[#This Row],[FECHA CESE/BAJA]])=YEAR(TODAY())),MONTH(TODAY()-30)&amp;"-"&amp;YEAR(TODAY()),"Borrar")),"No aplica")</f>
        <v>No Aplica</v>
      </c>
      <c r="AC1281" t="str">
        <f ca="1">+IFERROR(IF(Tabla2[[#This Row],[FECHA INICIO DE LABORES EN OBRA]]="","No Aplica",IF(AND(MONTH(Tabla2[[#This Row],[FECHA INICIO DE LABORES EN OBRA]])=MONTH(TODAY()-30),YEAR(Tabla2[[#This Row],[FECHA INICIO DE LABORES EN OBRA]])=YEAR(TODAY())),MONTH(TODAY()-30)&amp;"-"&amp;YEAR(TODAY()),"No Aplica")),"No Aplica")</f>
        <v>No Aplica</v>
      </c>
    </row>
    <row r="1282" spans="1:29" x14ac:dyDescent="0.25">
      <c r="A1282" s="2" t="s">
        <v>4182</v>
      </c>
      <c r="B1282" s="3" t="s">
        <v>10169</v>
      </c>
      <c r="C1282" s="3" t="s">
        <v>10169</v>
      </c>
      <c r="D1282" s="3" t="s">
        <v>4184</v>
      </c>
      <c r="E1282" s="3" t="s">
        <v>10178</v>
      </c>
      <c r="F1282" s="36">
        <v>34422</v>
      </c>
      <c r="G1282" s="3">
        <v>1</v>
      </c>
      <c r="H1282" s="3" t="s">
        <v>4210</v>
      </c>
      <c r="I1282" s="3" t="s">
        <v>4216</v>
      </c>
      <c r="J1282" s="3" t="s">
        <v>10179</v>
      </c>
      <c r="K1282" s="3" t="s">
        <v>9473</v>
      </c>
      <c r="L1282" s="8" t="s">
        <v>9813</v>
      </c>
      <c r="M1282" s="5"/>
      <c r="N1282" s="13" t="s">
        <v>1513</v>
      </c>
      <c r="O1282" s="5">
        <v>44636</v>
      </c>
      <c r="P1282" s="8">
        <v>1</v>
      </c>
      <c r="Q1282" s="9">
        <v>1</v>
      </c>
      <c r="R1282" s="9" t="str">
        <f>IFERROR(VLOOKUP(Tabla2[[#This Row],[CONTRATISTA PRNCIPAL]],Hoja1!$L$5:$M$9,2,FALSE),"CJV")</f>
        <v>EPC</v>
      </c>
      <c r="S1282" s="9" t="str">
        <f>IF(Tabla2[[#This Row],[EMPRESA]]=Tabla2[[#This Row],[CONTRATISTA PRNCIPAL]],"Principal","Secundaria")</f>
        <v>Principal</v>
      </c>
      <c r="T1282" s="10">
        <f>IFERROR(1/COUNTIF(Tabla2[CONTRATISTA PRNCIPAL],Tabla2[[#This Row],[CONTRATISTA PRNCIPAL]]),0)</f>
        <v>2.564102564102564E-2</v>
      </c>
      <c r="U1282" s="33">
        <f ca="1">IF(((TODAY()-Tabla2[[#This Row],[FECHA NACIMIENTO]])/365)&lt;18,"Corregir", IF(((TODAY()-Tabla2[[#This Row],[FECHA NACIMIENTO]])/365)&gt;80, "Corregir",ROUNDDOWN(((TODAY()-Tabla2[[#This Row],[FECHA NACIMIENTO]])/365),0)))</f>
        <v>29</v>
      </c>
      <c r="V128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282" s="34" t="str">
        <f ca="1">+IF(Tabla2[[#This Row],[Edad]]="Corregir","Corregir","Ok")</f>
        <v>Ok</v>
      </c>
      <c r="X1282" s="10" t="str">
        <f>+IFERROR(VLOOKUP(Tabla2[[#This Row],[DISTRITO SEGÚN DNI]],Hoja1!$A$2:$B$55,2,FALSE),"No")</f>
        <v>No</v>
      </c>
      <c r="Y1282" s="10" t="str">
        <f>IF(OR(LOWER(Tabla2[[#This Row],[GENERO]])="masculino", LOWER(Tabla2[[#This Row],[GENERO]])="femenino"),"OK","Corregir")</f>
        <v>OK</v>
      </c>
      <c r="Z1282" s="10" t="str">
        <f>+IF(Tabla2[[#This Row],[Nro. DNI / CE]]="","Corregir",IF(LEN(Tabla2[[#This Row],[Nro. DNI / CE]])&gt;=8,"OK","Corregir"))</f>
        <v>OK</v>
      </c>
      <c r="AA1282" s="10">
        <f>COUNTIF(Tabla2[APELLIDOS Y NOMBRES],Tabla2[[#This Row],[APELLIDOS Y NOMBRES]])</f>
        <v>1</v>
      </c>
      <c r="AB1282" t="str">
        <f ca="1">+IFERROR(IF(Tabla2[[#This Row],[FECHA CESE/BAJA]]="","No Aplica",IF(AND(MONTH(Tabla2[[#This Row],[FECHA CESE/BAJA]])=MONTH(TODAY()-30),YEAR(Tabla2[[#This Row],[FECHA CESE/BAJA]])=YEAR(TODAY())),MONTH(TODAY()-30)&amp;"-"&amp;YEAR(TODAY()),"Borrar")),"No aplica")</f>
        <v>No Aplica</v>
      </c>
      <c r="AC1282" t="str">
        <f ca="1">+IFERROR(IF(Tabla2[[#This Row],[FECHA INICIO DE LABORES EN OBRA]]="","No Aplica",IF(AND(MONTH(Tabla2[[#This Row],[FECHA INICIO DE LABORES EN OBRA]])=MONTH(TODAY()-30),YEAR(Tabla2[[#This Row],[FECHA INICIO DE LABORES EN OBRA]])=YEAR(TODAY())),MONTH(TODAY()-30)&amp;"-"&amp;YEAR(TODAY()),"No Aplica")),"No Aplica")</f>
        <v>No Aplica</v>
      </c>
    </row>
    <row r="1283" spans="1:29" x14ac:dyDescent="0.25">
      <c r="A1283" s="2" t="s">
        <v>4182</v>
      </c>
      <c r="B1283" s="3" t="s">
        <v>10169</v>
      </c>
      <c r="C1283" s="3" t="s">
        <v>10169</v>
      </c>
      <c r="D1283" s="3" t="s">
        <v>4185</v>
      </c>
      <c r="E1283" s="3" t="s">
        <v>10180</v>
      </c>
      <c r="F1283" s="36">
        <v>36125</v>
      </c>
      <c r="G1283" s="3">
        <v>1</v>
      </c>
      <c r="H1283" s="3" t="s">
        <v>3074</v>
      </c>
      <c r="I1283" s="3" t="s">
        <v>4216</v>
      </c>
      <c r="J1283" s="3" t="s">
        <v>4218</v>
      </c>
      <c r="K1283" s="3" t="s">
        <v>3073</v>
      </c>
      <c r="L1283" s="8" t="s">
        <v>9818</v>
      </c>
      <c r="M1283" s="5"/>
      <c r="N1283" s="13" t="s">
        <v>1513</v>
      </c>
      <c r="O1283" s="5">
        <v>44636</v>
      </c>
      <c r="P1283" s="8">
        <v>1</v>
      </c>
      <c r="Q1283" s="9">
        <v>1</v>
      </c>
      <c r="R1283" s="9" t="str">
        <f>IFERROR(VLOOKUP(Tabla2[[#This Row],[CONTRATISTA PRNCIPAL]],Hoja1!$L$5:$M$9,2,FALSE),"CJV")</f>
        <v>EPC</v>
      </c>
      <c r="S1283" s="9" t="str">
        <f>IF(Tabla2[[#This Row],[EMPRESA]]=Tabla2[[#This Row],[CONTRATISTA PRNCIPAL]],"Principal","Secundaria")</f>
        <v>Principal</v>
      </c>
      <c r="T1283" s="10">
        <f>IFERROR(1/COUNTIF(Tabla2[CONTRATISTA PRNCIPAL],Tabla2[[#This Row],[CONTRATISTA PRNCIPAL]]),0)</f>
        <v>2.564102564102564E-2</v>
      </c>
      <c r="U1283" s="33">
        <f ca="1">IF(((TODAY()-Tabla2[[#This Row],[FECHA NACIMIENTO]])/365)&lt;18,"Corregir", IF(((TODAY()-Tabla2[[#This Row],[FECHA NACIMIENTO]])/365)&gt;80, "Corregir",ROUNDDOWN(((TODAY()-Tabla2[[#This Row],[FECHA NACIMIENTO]])/365),0)))</f>
        <v>24</v>
      </c>
      <c r="V128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283" s="34" t="str">
        <f ca="1">+IF(Tabla2[[#This Row],[Edad]]="Corregir","Corregir","Ok")</f>
        <v>Ok</v>
      </c>
      <c r="X1283" s="10" t="str">
        <f>+IFERROR(VLOOKUP(Tabla2[[#This Row],[DISTRITO SEGÚN DNI]],Hoja1!$A$2:$B$55,2,FALSE),"No")</f>
        <v>No</v>
      </c>
      <c r="Y1283" s="10" t="str">
        <f>IF(OR(LOWER(Tabla2[[#This Row],[GENERO]])="masculino", LOWER(Tabla2[[#This Row],[GENERO]])="femenino"),"OK","Corregir")</f>
        <v>OK</v>
      </c>
      <c r="Z1283" s="10" t="str">
        <f>+IF(Tabla2[[#This Row],[Nro. DNI / CE]]="","Corregir",IF(LEN(Tabla2[[#This Row],[Nro. DNI / CE]])&gt;=8,"OK","Corregir"))</f>
        <v>OK</v>
      </c>
      <c r="AA1283" s="10">
        <f>COUNTIF(Tabla2[APELLIDOS Y NOMBRES],Tabla2[[#This Row],[APELLIDOS Y NOMBRES]])</f>
        <v>1</v>
      </c>
      <c r="AB1283" t="str">
        <f ca="1">+IFERROR(IF(Tabla2[[#This Row],[FECHA CESE/BAJA]]="","No Aplica",IF(AND(MONTH(Tabla2[[#This Row],[FECHA CESE/BAJA]])=MONTH(TODAY()-30),YEAR(Tabla2[[#This Row],[FECHA CESE/BAJA]])=YEAR(TODAY())),MONTH(TODAY()-30)&amp;"-"&amp;YEAR(TODAY()),"Borrar")),"No aplica")</f>
        <v>No Aplica</v>
      </c>
      <c r="AC1283" t="str">
        <f ca="1">+IFERROR(IF(Tabla2[[#This Row],[FECHA INICIO DE LABORES EN OBRA]]="","No Aplica",IF(AND(MONTH(Tabla2[[#This Row],[FECHA INICIO DE LABORES EN OBRA]])=MONTH(TODAY()-30),YEAR(Tabla2[[#This Row],[FECHA INICIO DE LABORES EN OBRA]])=YEAR(TODAY())),MONTH(TODAY()-30)&amp;"-"&amp;YEAR(TODAY()),"No Aplica")),"No Aplica")</f>
        <v>No Aplica</v>
      </c>
    </row>
    <row r="1284" spans="1:29" x14ac:dyDescent="0.25">
      <c r="A1284" s="2" t="s">
        <v>4182</v>
      </c>
      <c r="B1284" s="3" t="s">
        <v>10169</v>
      </c>
      <c r="C1284" s="3" t="s">
        <v>10169</v>
      </c>
      <c r="D1284" s="3" t="s">
        <v>10181</v>
      </c>
      <c r="E1284" s="3" t="s">
        <v>10182</v>
      </c>
      <c r="F1284" s="36">
        <v>34007</v>
      </c>
      <c r="G1284" s="3">
        <v>1</v>
      </c>
      <c r="H1284" s="3" t="s">
        <v>4210</v>
      </c>
      <c r="I1284" s="3" t="s">
        <v>4216</v>
      </c>
      <c r="J1284" s="3" t="s">
        <v>10183</v>
      </c>
      <c r="K1284" s="3" t="s">
        <v>10184</v>
      </c>
      <c r="L1284" s="8" t="s">
        <v>9818</v>
      </c>
      <c r="M1284" s="5"/>
      <c r="N1284" s="13" t="s">
        <v>1513</v>
      </c>
      <c r="O1284" s="5">
        <v>44264</v>
      </c>
      <c r="P1284" s="8">
        <v>1</v>
      </c>
      <c r="Q1284" s="9">
        <v>1</v>
      </c>
      <c r="R1284" s="9" t="str">
        <f>IFERROR(VLOOKUP(Tabla2[[#This Row],[CONTRATISTA PRNCIPAL]],Hoja1!$L$5:$M$9,2,FALSE),"CJV")</f>
        <v>EPC</v>
      </c>
      <c r="S1284" s="9" t="str">
        <f>IF(Tabla2[[#This Row],[EMPRESA]]=Tabla2[[#This Row],[CONTRATISTA PRNCIPAL]],"Principal","Secundaria")</f>
        <v>Principal</v>
      </c>
      <c r="T1284" s="10">
        <f>IFERROR(1/COUNTIF(Tabla2[CONTRATISTA PRNCIPAL],Tabla2[[#This Row],[CONTRATISTA PRNCIPAL]]),0)</f>
        <v>2.564102564102564E-2</v>
      </c>
      <c r="U1284" s="33">
        <f ca="1">IF(((TODAY()-Tabla2[[#This Row],[FECHA NACIMIENTO]])/365)&lt;18,"Corregir", IF(((TODAY()-Tabla2[[#This Row],[FECHA NACIMIENTO]])/365)&gt;80, "Corregir",ROUNDDOWN(((TODAY()-Tabla2[[#This Row],[FECHA NACIMIENTO]])/365),0)))</f>
        <v>30</v>
      </c>
      <c r="V128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284" s="34" t="str">
        <f ca="1">+IF(Tabla2[[#This Row],[Edad]]="Corregir","Corregir","Ok")</f>
        <v>Ok</v>
      </c>
      <c r="X1284" s="10" t="str">
        <f>+IFERROR(VLOOKUP(Tabla2[[#This Row],[DISTRITO SEGÚN DNI]],Hoja1!$A$2:$B$55,2,FALSE),"No")</f>
        <v>No</v>
      </c>
      <c r="Y1284" s="10" t="str">
        <f>IF(OR(LOWER(Tabla2[[#This Row],[GENERO]])="masculino", LOWER(Tabla2[[#This Row],[GENERO]])="femenino"),"OK","Corregir")</f>
        <v>OK</v>
      </c>
      <c r="Z1284" s="10" t="str">
        <f>+IF(Tabla2[[#This Row],[Nro. DNI / CE]]="","Corregir",IF(LEN(Tabla2[[#This Row],[Nro. DNI / CE]])&gt;=8,"OK","Corregir"))</f>
        <v>OK</v>
      </c>
      <c r="AA1284" s="10">
        <f>COUNTIF(Tabla2[APELLIDOS Y NOMBRES],Tabla2[[#This Row],[APELLIDOS Y NOMBRES]])</f>
        <v>1</v>
      </c>
      <c r="AB1284" t="str">
        <f ca="1">+IFERROR(IF(Tabla2[[#This Row],[FECHA CESE/BAJA]]="","No Aplica",IF(AND(MONTH(Tabla2[[#This Row],[FECHA CESE/BAJA]])=MONTH(TODAY()-30),YEAR(Tabla2[[#This Row],[FECHA CESE/BAJA]])=YEAR(TODAY())),MONTH(TODAY()-30)&amp;"-"&amp;YEAR(TODAY()),"Borrar")),"No aplica")</f>
        <v>No Aplica</v>
      </c>
      <c r="AC1284" t="str">
        <f ca="1">+IFERROR(IF(Tabla2[[#This Row],[FECHA INICIO DE LABORES EN OBRA]]="","No Aplica",IF(AND(MONTH(Tabla2[[#This Row],[FECHA INICIO DE LABORES EN OBRA]])=MONTH(TODAY()-30),YEAR(Tabla2[[#This Row],[FECHA INICIO DE LABORES EN OBRA]])=YEAR(TODAY())),MONTH(TODAY()-30)&amp;"-"&amp;YEAR(TODAY()),"No Aplica")),"No Aplica")</f>
        <v>No Aplica</v>
      </c>
    </row>
    <row r="1285" spans="1:29" x14ac:dyDescent="0.25">
      <c r="A1285" s="2" t="s">
        <v>4182</v>
      </c>
      <c r="B1285" s="3" t="s">
        <v>10169</v>
      </c>
      <c r="C1285" s="3" t="s">
        <v>10169</v>
      </c>
      <c r="D1285" s="3" t="s">
        <v>126</v>
      </c>
      <c r="E1285" s="3" t="s">
        <v>10185</v>
      </c>
      <c r="F1285" s="36">
        <v>34892</v>
      </c>
      <c r="G1285" s="3">
        <v>1</v>
      </c>
      <c r="H1285" s="3" t="s">
        <v>3074</v>
      </c>
      <c r="I1285" s="3" t="s">
        <v>4216</v>
      </c>
      <c r="J1285" s="3" t="s">
        <v>10186</v>
      </c>
      <c r="K1285" s="3" t="s">
        <v>1510</v>
      </c>
      <c r="L1285" s="8" t="s">
        <v>9813</v>
      </c>
      <c r="M1285" s="5"/>
      <c r="N1285" s="13" t="s">
        <v>1513</v>
      </c>
      <c r="O1285" s="5">
        <v>44013</v>
      </c>
      <c r="P1285" s="8">
        <v>1</v>
      </c>
      <c r="Q1285" s="9">
        <v>1</v>
      </c>
      <c r="R1285" s="9" t="str">
        <f>IFERROR(VLOOKUP(Tabla2[[#This Row],[CONTRATISTA PRNCIPAL]],Hoja1!$L$5:$M$9,2,FALSE),"CJV")</f>
        <v>EPC</v>
      </c>
      <c r="S1285" s="9" t="str">
        <f>IF(Tabla2[[#This Row],[EMPRESA]]=Tabla2[[#This Row],[CONTRATISTA PRNCIPAL]],"Principal","Secundaria")</f>
        <v>Principal</v>
      </c>
      <c r="T1285" s="10">
        <f>IFERROR(1/COUNTIF(Tabla2[CONTRATISTA PRNCIPAL],Tabla2[[#This Row],[CONTRATISTA PRNCIPAL]]),0)</f>
        <v>2.564102564102564E-2</v>
      </c>
      <c r="U1285" s="33">
        <f ca="1">IF(((TODAY()-Tabla2[[#This Row],[FECHA NACIMIENTO]])/365)&lt;18,"Corregir", IF(((TODAY()-Tabla2[[#This Row],[FECHA NACIMIENTO]])/365)&gt;80, "Corregir",ROUNDDOWN(((TODAY()-Tabla2[[#This Row],[FECHA NACIMIENTO]])/365),0)))</f>
        <v>28</v>
      </c>
      <c r="V128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285" s="34" t="str">
        <f ca="1">+IF(Tabla2[[#This Row],[Edad]]="Corregir","Corregir","Ok")</f>
        <v>Ok</v>
      </c>
      <c r="X1285" s="10" t="str">
        <f>+IFERROR(VLOOKUP(Tabla2[[#This Row],[DISTRITO SEGÚN DNI]],Hoja1!$A$2:$B$55,2,FALSE),"No")</f>
        <v>CALLAO</v>
      </c>
      <c r="Y1285" s="10" t="str">
        <f>IF(OR(LOWER(Tabla2[[#This Row],[GENERO]])="masculino", LOWER(Tabla2[[#This Row],[GENERO]])="femenino"),"OK","Corregir")</f>
        <v>OK</v>
      </c>
      <c r="Z1285" s="10" t="str">
        <f>+IF(Tabla2[[#This Row],[Nro. DNI / CE]]="","Corregir",IF(LEN(Tabla2[[#This Row],[Nro. DNI / CE]])&gt;=8,"OK","Corregir"))</f>
        <v>OK</v>
      </c>
      <c r="AA1285" s="10">
        <f>COUNTIF(Tabla2[APELLIDOS Y NOMBRES],Tabla2[[#This Row],[APELLIDOS Y NOMBRES]])</f>
        <v>1</v>
      </c>
      <c r="AB1285" t="str">
        <f ca="1">+IFERROR(IF(Tabla2[[#This Row],[FECHA CESE/BAJA]]="","No Aplica",IF(AND(MONTH(Tabla2[[#This Row],[FECHA CESE/BAJA]])=MONTH(TODAY()-30),YEAR(Tabla2[[#This Row],[FECHA CESE/BAJA]])=YEAR(TODAY())),MONTH(TODAY()-30)&amp;"-"&amp;YEAR(TODAY()),"Borrar")),"No aplica")</f>
        <v>No Aplica</v>
      </c>
      <c r="AC1285" t="str">
        <f ca="1">+IFERROR(IF(Tabla2[[#This Row],[FECHA INICIO DE LABORES EN OBRA]]="","No Aplica",IF(AND(MONTH(Tabla2[[#This Row],[FECHA INICIO DE LABORES EN OBRA]])=MONTH(TODAY()-30),YEAR(Tabla2[[#This Row],[FECHA INICIO DE LABORES EN OBRA]])=YEAR(TODAY())),MONTH(TODAY()-30)&amp;"-"&amp;YEAR(TODAY()),"No Aplica")),"No Aplica")</f>
        <v>No Aplica</v>
      </c>
    </row>
    <row r="1286" spans="1:29" x14ac:dyDescent="0.25">
      <c r="A1286" s="2" t="s">
        <v>4182</v>
      </c>
      <c r="B1286" s="3" t="s">
        <v>10169</v>
      </c>
      <c r="C1286" s="3" t="s">
        <v>10169</v>
      </c>
      <c r="D1286" s="3" t="s">
        <v>4186</v>
      </c>
      <c r="E1286" s="3" t="s">
        <v>10187</v>
      </c>
      <c r="F1286" s="36">
        <v>28077</v>
      </c>
      <c r="G1286" s="3">
        <v>1</v>
      </c>
      <c r="H1286" s="3" t="s">
        <v>4211</v>
      </c>
      <c r="I1286" s="3" t="s">
        <v>4216</v>
      </c>
      <c r="J1286" s="3" t="s">
        <v>10188</v>
      </c>
      <c r="K1286" s="3" t="s">
        <v>4692</v>
      </c>
      <c r="L1286" s="8" t="s">
        <v>9818</v>
      </c>
      <c r="M1286" s="5"/>
      <c r="N1286" s="13" t="s">
        <v>1513</v>
      </c>
      <c r="O1286" s="5">
        <v>42178</v>
      </c>
      <c r="P1286" s="8">
        <v>1</v>
      </c>
      <c r="Q1286" s="9">
        <v>2</v>
      </c>
      <c r="R1286" s="9" t="str">
        <f>IFERROR(VLOOKUP(Tabla2[[#This Row],[CONTRATISTA PRNCIPAL]],Hoja1!$L$5:$M$9,2,FALSE),"CJV")</f>
        <v>EPC</v>
      </c>
      <c r="S1286" s="9" t="str">
        <f>IF(Tabla2[[#This Row],[EMPRESA]]=Tabla2[[#This Row],[CONTRATISTA PRNCIPAL]],"Principal","Secundaria")</f>
        <v>Principal</v>
      </c>
      <c r="T1286" s="10">
        <f>IFERROR(1/COUNTIF(Tabla2[CONTRATISTA PRNCIPAL],Tabla2[[#This Row],[CONTRATISTA PRNCIPAL]]),0)</f>
        <v>2.564102564102564E-2</v>
      </c>
      <c r="U1286" s="33">
        <f ca="1">IF(((TODAY()-Tabla2[[#This Row],[FECHA NACIMIENTO]])/365)&lt;18,"Corregir", IF(((TODAY()-Tabla2[[#This Row],[FECHA NACIMIENTO]])/365)&gt;80, "Corregir",ROUNDDOWN(((TODAY()-Tabla2[[#This Row],[FECHA NACIMIENTO]])/365),0)))</f>
        <v>46</v>
      </c>
      <c r="V128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286" s="34" t="str">
        <f ca="1">+IF(Tabla2[[#This Row],[Edad]]="Corregir","Corregir","Ok")</f>
        <v>Ok</v>
      </c>
      <c r="X1286" s="10" t="str">
        <f>+IFERROR(VLOOKUP(Tabla2[[#This Row],[DISTRITO SEGÚN DNI]],Hoja1!$A$2:$B$55,2,FALSE),"No")</f>
        <v>No</v>
      </c>
      <c r="Y1286" s="10" t="str">
        <f>IF(OR(LOWER(Tabla2[[#This Row],[GENERO]])="masculino", LOWER(Tabla2[[#This Row],[GENERO]])="femenino"),"OK","Corregir")</f>
        <v>OK</v>
      </c>
      <c r="Z1286" s="10" t="str">
        <f>+IF(Tabla2[[#This Row],[Nro. DNI / CE]]="","Corregir",IF(LEN(Tabla2[[#This Row],[Nro. DNI / CE]])&gt;=8,"OK","Corregir"))</f>
        <v>OK</v>
      </c>
      <c r="AA1286" s="10">
        <f>COUNTIF(Tabla2[APELLIDOS Y NOMBRES],Tabla2[[#This Row],[APELLIDOS Y NOMBRES]])</f>
        <v>1</v>
      </c>
      <c r="AB1286" t="str">
        <f ca="1">+IFERROR(IF(Tabla2[[#This Row],[FECHA CESE/BAJA]]="","No Aplica",IF(AND(MONTH(Tabla2[[#This Row],[FECHA CESE/BAJA]])=MONTH(TODAY()-30),YEAR(Tabla2[[#This Row],[FECHA CESE/BAJA]])=YEAR(TODAY())),MONTH(TODAY()-30)&amp;"-"&amp;YEAR(TODAY()),"Borrar")),"No aplica")</f>
        <v>No Aplica</v>
      </c>
      <c r="AC1286" t="str">
        <f ca="1">+IFERROR(IF(Tabla2[[#This Row],[FECHA INICIO DE LABORES EN OBRA]]="","No Aplica",IF(AND(MONTH(Tabla2[[#This Row],[FECHA INICIO DE LABORES EN OBRA]])=MONTH(TODAY()-30),YEAR(Tabla2[[#This Row],[FECHA INICIO DE LABORES EN OBRA]])=YEAR(TODAY())),MONTH(TODAY()-30)&amp;"-"&amp;YEAR(TODAY()),"No Aplica")),"No Aplica")</f>
        <v>No Aplica</v>
      </c>
    </row>
    <row r="1287" spans="1:29" x14ac:dyDescent="0.25">
      <c r="A1287" s="2" t="s">
        <v>4182</v>
      </c>
      <c r="B1287" s="3" t="s">
        <v>10169</v>
      </c>
      <c r="C1287" s="3" t="s">
        <v>10169</v>
      </c>
      <c r="D1287" s="3" t="s">
        <v>10189</v>
      </c>
      <c r="E1287" s="3" t="s">
        <v>127</v>
      </c>
      <c r="F1287" s="36">
        <v>22466</v>
      </c>
      <c r="G1287" s="3">
        <v>1</v>
      </c>
      <c r="H1287" s="3" t="s">
        <v>2465</v>
      </c>
      <c r="I1287" s="3" t="s">
        <v>4216</v>
      </c>
      <c r="J1287" s="3" t="s">
        <v>10190</v>
      </c>
      <c r="K1287" s="3" t="s">
        <v>1510</v>
      </c>
      <c r="L1287" s="8" t="s">
        <v>9813</v>
      </c>
      <c r="M1287" s="5"/>
      <c r="N1287" s="13" t="s">
        <v>1513</v>
      </c>
      <c r="O1287" s="5">
        <v>44503</v>
      </c>
      <c r="P1287" s="8">
        <v>1</v>
      </c>
      <c r="Q1287" s="9">
        <v>1</v>
      </c>
      <c r="R1287" s="9" t="str">
        <f>IFERROR(VLOOKUP(Tabla2[[#This Row],[CONTRATISTA PRNCIPAL]],Hoja1!$L$5:$M$9,2,FALSE),"CJV")</f>
        <v>EPC</v>
      </c>
      <c r="S1287" s="9" t="str">
        <f>IF(Tabla2[[#This Row],[EMPRESA]]=Tabla2[[#This Row],[CONTRATISTA PRNCIPAL]],"Principal","Secundaria")</f>
        <v>Principal</v>
      </c>
      <c r="T1287" s="10">
        <f>IFERROR(1/COUNTIF(Tabla2[CONTRATISTA PRNCIPAL],Tabla2[[#This Row],[CONTRATISTA PRNCIPAL]]),0)</f>
        <v>2.564102564102564E-2</v>
      </c>
      <c r="U1287" s="33">
        <f ca="1">IF(((TODAY()-Tabla2[[#This Row],[FECHA NACIMIENTO]])/365)&lt;18,"Corregir", IF(((TODAY()-Tabla2[[#This Row],[FECHA NACIMIENTO]])/365)&gt;80, "Corregir",ROUNDDOWN(((TODAY()-Tabla2[[#This Row],[FECHA NACIMIENTO]])/365),0)))</f>
        <v>62</v>
      </c>
      <c r="V128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1287" s="34" t="str">
        <f ca="1">+IF(Tabla2[[#This Row],[Edad]]="Corregir","Corregir","Ok")</f>
        <v>Ok</v>
      </c>
      <c r="X1287" s="10" t="str">
        <f>+IFERROR(VLOOKUP(Tabla2[[#This Row],[DISTRITO SEGÚN DNI]],Hoja1!$A$2:$B$55,2,FALSE),"No")</f>
        <v>CALLAO</v>
      </c>
      <c r="Y1287" s="10" t="str">
        <f>IF(OR(LOWER(Tabla2[[#This Row],[GENERO]])="masculino", LOWER(Tabla2[[#This Row],[GENERO]])="femenino"),"OK","Corregir")</f>
        <v>OK</v>
      </c>
      <c r="Z1287" s="10" t="str">
        <f>+IF(Tabla2[[#This Row],[Nro. DNI / CE]]="","Corregir",IF(LEN(Tabla2[[#This Row],[Nro. DNI / CE]])&gt;=8,"OK","Corregir"))</f>
        <v>OK</v>
      </c>
      <c r="AA1287" s="10">
        <f>COUNTIF(Tabla2[APELLIDOS Y NOMBRES],Tabla2[[#This Row],[APELLIDOS Y NOMBRES]])</f>
        <v>1</v>
      </c>
      <c r="AB1287" t="str">
        <f ca="1">+IFERROR(IF(Tabla2[[#This Row],[FECHA CESE/BAJA]]="","No Aplica",IF(AND(MONTH(Tabla2[[#This Row],[FECHA CESE/BAJA]])=MONTH(TODAY()-30),YEAR(Tabla2[[#This Row],[FECHA CESE/BAJA]])=YEAR(TODAY())),MONTH(TODAY()-30)&amp;"-"&amp;YEAR(TODAY()),"Borrar")),"No aplica")</f>
        <v>No Aplica</v>
      </c>
      <c r="AC1287" t="str">
        <f ca="1">+IFERROR(IF(Tabla2[[#This Row],[FECHA INICIO DE LABORES EN OBRA]]="","No Aplica",IF(AND(MONTH(Tabla2[[#This Row],[FECHA INICIO DE LABORES EN OBRA]])=MONTH(TODAY()-30),YEAR(Tabla2[[#This Row],[FECHA INICIO DE LABORES EN OBRA]])=YEAR(TODAY())),MONTH(TODAY()-30)&amp;"-"&amp;YEAR(TODAY()),"No Aplica")),"No Aplica")</f>
        <v>No Aplica</v>
      </c>
    </row>
    <row r="1288" spans="1:29" x14ac:dyDescent="0.25">
      <c r="A1288" s="2" t="s">
        <v>4182</v>
      </c>
      <c r="B1288" s="3" t="s">
        <v>10169</v>
      </c>
      <c r="C1288" s="3" t="s">
        <v>10169</v>
      </c>
      <c r="D1288" s="3" t="s">
        <v>4187</v>
      </c>
      <c r="E1288" s="3" t="s">
        <v>10191</v>
      </c>
      <c r="F1288" s="36">
        <v>31376</v>
      </c>
      <c r="G1288" s="3">
        <v>1</v>
      </c>
      <c r="H1288" s="3" t="s">
        <v>4212</v>
      </c>
      <c r="I1288" s="3" t="s">
        <v>4216</v>
      </c>
      <c r="J1288" s="3" t="s">
        <v>10192</v>
      </c>
      <c r="K1288" s="3" t="s">
        <v>7421</v>
      </c>
      <c r="L1288" s="8" t="s">
        <v>9818</v>
      </c>
      <c r="M1288" s="5"/>
      <c r="N1288" s="13" t="s">
        <v>1513</v>
      </c>
      <c r="O1288" s="5">
        <v>44321</v>
      </c>
      <c r="P1288" s="8">
        <v>1</v>
      </c>
      <c r="Q1288" s="9">
        <v>1</v>
      </c>
      <c r="R1288" s="9" t="str">
        <f>IFERROR(VLOOKUP(Tabla2[[#This Row],[CONTRATISTA PRNCIPAL]],Hoja1!$L$5:$M$9,2,FALSE),"CJV")</f>
        <v>EPC</v>
      </c>
      <c r="S1288" s="9" t="str">
        <f>IF(Tabla2[[#This Row],[EMPRESA]]=Tabla2[[#This Row],[CONTRATISTA PRNCIPAL]],"Principal","Secundaria")</f>
        <v>Principal</v>
      </c>
      <c r="T1288" s="10">
        <f>IFERROR(1/COUNTIF(Tabla2[CONTRATISTA PRNCIPAL],Tabla2[[#This Row],[CONTRATISTA PRNCIPAL]]),0)</f>
        <v>2.564102564102564E-2</v>
      </c>
      <c r="U1288" s="33">
        <f ca="1">IF(((TODAY()-Tabla2[[#This Row],[FECHA NACIMIENTO]])/365)&lt;18,"Corregir", IF(((TODAY()-Tabla2[[#This Row],[FECHA NACIMIENTO]])/365)&gt;80, "Corregir",ROUNDDOWN(((TODAY()-Tabla2[[#This Row],[FECHA NACIMIENTO]])/365),0)))</f>
        <v>37</v>
      </c>
      <c r="V128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288" s="34" t="str">
        <f ca="1">+IF(Tabla2[[#This Row],[Edad]]="Corregir","Corregir","Ok")</f>
        <v>Ok</v>
      </c>
      <c r="X1288" s="10" t="str">
        <f>+IFERROR(VLOOKUP(Tabla2[[#This Row],[DISTRITO SEGÚN DNI]],Hoja1!$A$2:$B$55,2,FALSE),"No")</f>
        <v>No</v>
      </c>
      <c r="Y1288" s="10" t="str">
        <f>IF(OR(LOWER(Tabla2[[#This Row],[GENERO]])="masculino", LOWER(Tabla2[[#This Row],[GENERO]])="femenino"),"OK","Corregir")</f>
        <v>OK</v>
      </c>
      <c r="Z1288" s="10" t="str">
        <f>+IF(Tabla2[[#This Row],[Nro. DNI / CE]]="","Corregir",IF(LEN(Tabla2[[#This Row],[Nro. DNI / CE]])&gt;=8,"OK","Corregir"))</f>
        <v>OK</v>
      </c>
      <c r="AA1288" s="10">
        <f>COUNTIF(Tabla2[APELLIDOS Y NOMBRES],Tabla2[[#This Row],[APELLIDOS Y NOMBRES]])</f>
        <v>1</v>
      </c>
      <c r="AB1288" t="str">
        <f ca="1">+IFERROR(IF(Tabla2[[#This Row],[FECHA CESE/BAJA]]="","No Aplica",IF(AND(MONTH(Tabla2[[#This Row],[FECHA CESE/BAJA]])=MONTH(TODAY()-30),YEAR(Tabla2[[#This Row],[FECHA CESE/BAJA]])=YEAR(TODAY())),MONTH(TODAY()-30)&amp;"-"&amp;YEAR(TODAY()),"Borrar")),"No aplica")</f>
        <v>No Aplica</v>
      </c>
      <c r="AC1288" t="str">
        <f ca="1">+IFERROR(IF(Tabla2[[#This Row],[FECHA INICIO DE LABORES EN OBRA]]="","No Aplica",IF(AND(MONTH(Tabla2[[#This Row],[FECHA INICIO DE LABORES EN OBRA]])=MONTH(TODAY()-30),YEAR(Tabla2[[#This Row],[FECHA INICIO DE LABORES EN OBRA]])=YEAR(TODAY())),MONTH(TODAY()-30)&amp;"-"&amp;YEAR(TODAY()),"No Aplica")),"No Aplica")</f>
        <v>No Aplica</v>
      </c>
    </row>
    <row r="1289" spans="1:29" x14ac:dyDescent="0.25">
      <c r="A1289" s="2" t="s">
        <v>4182</v>
      </c>
      <c r="B1289" s="3" t="s">
        <v>10169</v>
      </c>
      <c r="C1289" s="3" t="s">
        <v>10169</v>
      </c>
      <c r="D1289" s="3" t="s">
        <v>4188</v>
      </c>
      <c r="E1289" s="3" t="s">
        <v>10193</v>
      </c>
      <c r="F1289" s="36">
        <v>26288</v>
      </c>
      <c r="G1289" s="3">
        <v>1</v>
      </c>
      <c r="H1289" s="3" t="s">
        <v>2465</v>
      </c>
      <c r="I1289" s="3" t="s">
        <v>4216</v>
      </c>
      <c r="J1289" s="3" t="s">
        <v>10194</v>
      </c>
      <c r="K1289" s="3" t="s">
        <v>4972</v>
      </c>
      <c r="L1289" s="8" t="s">
        <v>9813</v>
      </c>
      <c r="M1289" s="5"/>
      <c r="N1289" s="13" t="s">
        <v>1513</v>
      </c>
      <c r="O1289" s="5">
        <v>43334</v>
      </c>
      <c r="P1289" s="8">
        <v>1</v>
      </c>
      <c r="Q1289" s="9">
        <v>1</v>
      </c>
      <c r="R1289" s="9" t="str">
        <f>IFERROR(VLOOKUP(Tabla2[[#This Row],[CONTRATISTA PRNCIPAL]],Hoja1!$L$5:$M$9,2,FALSE),"CJV")</f>
        <v>EPC</v>
      </c>
      <c r="S1289" s="9" t="str">
        <f>IF(Tabla2[[#This Row],[EMPRESA]]=Tabla2[[#This Row],[CONTRATISTA PRNCIPAL]],"Principal","Secundaria")</f>
        <v>Principal</v>
      </c>
      <c r="T1289" s="10">
        <f>IFERROR(1/COUNTIF(Tabla2[CONTRATISTA PRNCIPAL],Tabla2[[#This Row],[CONTRATISTA PRNCIPAL]]),0)</f>
        <v>2.564102564102564E-2</v>
      </c>
      <c r="U1289" s="33">
        <f ca="1">IF(((TODAY()-Tabla2[[#This Row],[FECHA NACIMIENTO]])/365)&lt;18,"Corregir", IF(((TODAY()-Tabla2[[#This Row],[FECHA NACIMIENTO]])/365)&gt;80, "Corregir",ROUNDDOWN(((TODAY()-Tabla2[[#This Row],[FECHA NACIMIENTO]])/365),0)))</f>
        <v>51</v>
      </c>
      <c r="V128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289" s="34" t="str">
        <f ca="1">+IF(Tabla2[[#This Row],[Edad]]="Corregir","Corregir","Ok")</f>
        <v>Ok</v>
      </c>
      <c r="X1289" s="10" t="str">
        <f>+IFERROR(VLOOKUP(Tabla2[[#This Row],[DISTRITO SEGÚN DNI]],Hoja1!$A$2:$B$55,2,FALSE),"No")</f>
        <v>No</v>
      </c>
      <c r="Y1289" s="10" t="str">
        <f>IF(OR(LOWER(Tabla2[[#This Row],[GENERO]])="masculino", LOWER(Tabla2[[#This Row],[GENERO]])="femenino"),"OK","Corregir")</f>
        <v>OK</v>
      </c>
      <c r="Z1289" s="10" t="str">
        <f>+IF(Tabla2[[#This Row],[Nro. DNI / CE]]="","Corregir",IF(LEN(Tabla2[[#This Row],[Nro. DNI / CE]])&gt;=8,"OK","Corregir"))</f>
        <v>OK</v>
      </c>
      <c r="AA1289" s="10">
        <f>COUNTIF(Tabla2[APELLIDOS Y NOMBRES],Tabla2[[#This Row],[APELLIDOS Y NOMBRES]])</f>
        <v>1</v>
      </c>
      <c r="AB1289" t="str">
        <f ca="1">+IFERROR(IF(Tabla2[[#This Row],[FECHA CESE/BAJA]]="","No Aplica",IF(AND(MONTH(Tabla2[[#This Row],[FECHA CESE/BAJA]])=MONTH(TODAY()-30),YEAR(Tabla2[[#This Row],[FECHA CESE/BAJA]])=YEAR(TODAY())),MONTH(TODAY()-30)&amp;"-"&amp;YEAR(TODAY()),"Borrar")),"No aplica")</f>
        <v>No Aplica</v>
      </c>
      <c r="AC1289" t="str">
        <f ca="1">+IFERROR(IF(Tabla2[[#This Row],[FECHA INICIO DE LABORES EN OBRA]]="","No Aplica",IF(AND(MONTH(Tabla2[[#This Row],[FECHA INICIO DE LABORES EN OBRA]])=MONTH(TODAY()-30),YEAR(Tabla2[[#This Row],[FECHA INICIO DE LABORES EN OBRA]])=YEAR(TODAY())),MONTH(TODAY()-30)&amp;"-"&amp;YEAR(TODAY()),"No Aplica")),"No Aplica")</f>
        <v>No Aplica</v>
      </c>
    </row>
    <row r="1290" spans="1:29" x14ac:dyDescent="0.25">
      <c r="A1290" s="2" t="s">
        <v>4182</v>
      </c>
      <c r="B1290" s="3" t="s">
        <v>10169</v>
      </c>
      <c r="C1290" s="3" t="s">
        <v>10169</v>
      </c>
      <c r="D1290" s="3" t="s">
        <v>4189</v>
      </c>
      <c r="E1290" s="3" t="s">
        <v>10195</v>
      </c>
      <c r="F1290" s="36">
        <v>35083</v>
      </c>
      <c r="G1290" s="3">
        <v>1</v>
      </c>
      <c r="H1290" s="3" t="s">
        <v>3074</v>
      </c>
      <c r="I1290" s="3" t="s">
        <v>4216</v>
      </c>
      <c r="J1290" s="3" t="s">
        <v>10196</v>
      </c>
      <c r="K1290" s="3" t="s">
        <v>7421</v>
      </c>
      <c r="L1290" s="8" t="s">
        <v>9813</v>
      </c>
      <c r="M1290" s="5"/>
      <c r="N1290" s="13" t="s">
        <v>1513</v>
      </c>
      <c r="O1290" s="5">
        <v>44251</v>
      </c>
      <c r="P1290" s="8">
        <v>1</v>
      </c>
      <c r="Q1290" s="9">
        <v>1</v>
      </c>
      <c r="R1290" s="9" t="str">
        <f>IFERROR(VLOOKUP(Tabla2[[#This Row],[CONTRATISTA PRNCIPAL]],Hoja1!$L$5:$M$9,2,FALSE),"CJV")</f>
        <v>EPC</v>
      </c>
      <c r="S1290" s="9" t="str">
        <f>IF(Tabla2[[#This Row],[EMPRESA]]=Tabla2[[#This Row],[CONTRATISTA PRNCIPAL]],"Principal","Secundaria")</f>
        <v>Principal</v>
      </c>
      <c r="T1290" s="10">
        <f>IFERROR(1/COUNTIF(Tabla2[CONTRATISTA PRNCIPAL],Tabla2[[#This Row],[CONTRATISTA PRNCIPAL]]),0)</f>
        <v>2.564102564102564E-2</v>
      </c>
      <c r="U1290" s="33">
        <f ca="1">IF(((TODAY()-Tabla2[[#This Row],[FECHA NACIMIENTO]])/365)&lt;18,"Corregir", IF(((TODAY()-Tabla2[[#This Row],[FECHA NACIMIENTO]])/365)&gt;80, "Corregir",ROUNDDOWN(((TODAY()-Tabla2[[#This Row],[FECHA NACIMIENTO]])/365),0)))</f>
        <v>27</v>
      </c>
      <c r="V129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290" s="34" t="str">
        <f ca="1">+IF(Tabla2[[#This Row],[Edad]]="Corregir","Corregir","Ok")</f>
        <v>Ok</v>
      </c>
      <c r="X1290" s="10" t="str">
        <f>+IFERROR(VLOOKUP(Tabla2[[#This Row],[DISTRITO SEGÚN DNI]],Hoja1!$A$2:$B$55,2,FALSE),"No")</f>
        <v>No</v>
      </c>
      <c r="Y1290" s="10" t="str">
        <f>IF(OR(LOWER(Tabla2[[#This Row],[GENERO]])="masculino", LOWER(Tabla2[[#This Row],[GENERO]])="femenino"),"OK","Corregir")</f>
        <v>OK</v>
      </c>
      <c r="Z1290" s="10" t="str">
        <f>+IF(Tabla2[[#This Row],[Nro. DNI / CE]]="","Corregir",IF(LEN(Tabla2[[#This Row],[Nro. DNI / CE]])&gt;=8,"OK","Corregir"))</f>
        <v>OK</v>
      </c>
      <c r="AA1290" s="10">
        <f>COUNTIF(Tabla2[APELLIDOS Y NOMBRES],Tabla2[[#This Row],[APELLIDOS Y NOMBRES]])</f>
        <v>1</v>
      </c>
      <c r="AB1290" t="str">
        <f ca="1">+IFERROR(IF(Tabla2[[#This Row],[FECHA CESE/BAJA]]="","No Aplica",IF(AND(MONTH(Tabla2[[#This Row],[FECHA CESE/BAJA]])=MONTH(TODAY()-30),YEAR(Tabla2[[#This Row],[FECHA CESE/BAJA]])=YEAR(TODAY())),MONTH(TODAY()-30)&amp;"-"&amp;YEAR(TODAY()),"Borrar")),"No aplica")</f>
        <v>No Aplica</v>
      </c>
      <c r="AC1290" t="str">
        <f ca="1">+IFERROR(IF(Tabla2[[#This Row],[FECHA INICIO DE LABORES EN OBRA]]="","No Aplica",IF(AND(MONTH(Tabla2[[#This Row],[FECHA INICIO DE LABORES EN OBRA]])=MONTH(TODAY()-30),YEAR(Tabla2[[#This Row],[FECHA INICIO DE LABORES EN OBRA]])=YEAR(TODAY())),MONTH(TODAY()-30)&amp;"-"&amp;YEAR(TODAY()),"No Aplica")),"No Aplica")</f>
        <v>No Aplica</v>
      </c>
    </row>
    <row r="1291" spans="1:29" x14ac:dyDescent="0.25">
      <c r="A1291" s="2" t="s">
        <v>4182</v>
      </c>
      <c r="B1291" s="3" t="s">
        <v>10169</v>
      </c>
      <c r="C1291" s="3" t="s">
        <v>10169</v>
      </c>
      <c r="D1291" s="3" t="s">
        <v>4190</v>
      </c>
      <c r="E1291" s="3" t="s">
        <v>10197</v>
      </c>
      <c r="F1291" s="36">
        <v>35567</v>
      </c>
      <c r="G1291" s="3">
        <v>1</v>
      </c>
      <c r="H1291" s="3" t="s">
        <v>3074</v>
      </c>
      <c r="I1291" s="3" t="s">
        <v>4216</v>
      </c>
      <c r="J1291" s="3" t="s">
        <v>10198</v>
      </c>
      <c r="K1291" s="3" t="s">
        <v>3102</v>
      </c>
      <c r="L1291" s="8" t="s">
        <v>9818</v>
      </c>
      <c r="M1291" s="5"/>
      <c r="N1291" s="13" t="s">
        <v>1513</v>
      </c>
      <c r="O1291" s="5">
        <v>44907</v>
      </c>
      <c r="P1291" s="8">
        <v>1</v>
      </c>
      <c r="Q1291" s="9">
        <v>1</v>
      </c>
      <c r="R1291" s="9" t="str">
        <f>IFERROR(VLOOKUP(Tabla2[[#This Row],[CONTRATISTA PRNCIPAL]],Hoja1!$L$5:$M$9,2,FALSE),"CJV")</f>
        <v>EPC</v>
      </c>
      <c r="S1291" s="9" t="str">
        <f>IF(Tabla2[[#This Row],[EMPRESA]]=Tabla2[[#This Row],[CONTRATISTA PRNCIPAL]],"Principal","Secundaria")</f>
        <v>Principal</v>
      </c>
      <c r="T1291" s="10">
        <f>IFERROR(1/COUNTIF(Tabla2[CONTRATISTA PRNCIPAL],Tabla2[[#This Row],[CONTRATISTA PRNCIPAL]]),0)</f>
        <v>2.564102564102564E-2</v>
      </c>
      <c r="U1291" s="33">
        <f ca="1">IF(((TODAY()-Tabla2[[#This Row],[FECHA NACIMIENTO]])/365)&lt;18,"Corregir", IF(((TODAY()-Tabla2[[#This Row],[FECHA NACIMIENTO]])/365)&gt;80, "Corregir",ROUNDDOWN(((TODAY()-Tabla2[[#This Row],[FECHA NACIMIENTO]])/365),0)))</f>
        <v>26</v>
      </c>
      <c r="V129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291" s="34" t="str">
        <f ca="1">+IF(Tabla2[[#This Row],[Edad]]="Corregir","Corregir","Ok")</f>
        <v>Ok</v>
      </c>
      <c r="X1291" s="10" t="str">
        <f>+IFERROR(VLOOKUP(Tabla2[[#This Row],[DISTRITO SEGÚN DNI]],Hoja1!$A$2:$B$55,2,FALSE),"No")</f>
        <v>No</v>
      </c>
      <c r="Y1291" s="10" t="str">
        <f>IF(OR(LOWER(Tabla2[[#This Row],[GENERO]])="masculino", LOWER(Tabla2[[#This Row],[GENERO]])="femenino"),"OK","Corregir")</f>
        <v>OK</v>
      </c>
      <c r="Z1291" s="10" t="str">
        <f>+IF(Tabla2[[#This Row],[Nro. DNI / CE]]="","Corregir",IF(LEN(Tabla2[[#This Row],[Nro. DNI / CE]])&gt;=8,"OK","Corregir"))</f>
        <v>OK</v>
      </c>
      <c r="AA1291" s="10">
        <f>COUNTIF(Tabla2[APELLIDOS Y NOMBRES],Tabla2[[#This Row],[APELLIDOS Y NOMBRES]])</f>
        <v>1</v>
      </c>
      <c r="AB1291" t="str">
        <f ca="1">+IFERROR(IF(Tabla2[[#This Row],[FECHA CESE/BAJA]]="","No Aplica",IF(AND(MONTH(Tabla2[[#This Row],[FECHA CESE/BAJA]])=MONTH(TODAY()-30),YEAR(Tabla2[[#This Row],[FECHA CESE/BAJA]])=YEAR(TODAY())),MONTH(TODAY()-30)&amp;"-"&amp;YEAR(TODAY()),"Borrar")),"No aplica")</f>
        <v>No Aplica</v>
      </c>
      <c r="AC1291" t="str">
        <f ca="1">+IFERROR(IF(Tabla2[[#This Row],[FECHA INICIO DE LABORES EN OBRA]]="","No Aplica",IF(AND(MONTH(Tabla2[[#This Row],[FECHA INICIO DE LABORES EN OBRA]])=MONTH(TODAY()-30),YEAR(Tabla2[[#This Row],[FECHA INICIO DE LABORES EN OBRA]])=YEAR(TODAY())),MONTH(TODAY()-30)&amp;"-"&amp;YEAR(TODAY()),"No Aplica")),"No Aplica")</f>
        <v>No Aplica</v>
      </c>
    </row>
    <row r="1292" spans="1:29" x14ac:dyDescent="0.25">
      <c r="A1292" s="2" t="s">
        <v>4182</v>
      </c>
      <c r="B1292" s="3" t="s">
        <v>10169</v>
      </c>
      <c r="C1292" s="3" t="s">
        <v>10169</v>
      </c>
      <c r="D1292" s="3" t="s">
        <v>4191</v>
      </c>
      <c r="E1292" s="3" t="s">
        <v>10199</v>
      </c>
      <c r="F1292" s="36">
        <v>34851</v>
      </c>
      <c r="G1292" s="3">
        <v>1</v>
      </c>
      <c r="H1292" s="3" t="s">
        <v>3074</v>
      </c>
      <c r="I1292" s="3" t="s">
        <v>4216</v>
      </c>
      <c r="J1292" s="3" t="s">
        <v>10200</v>
      </c>
      <c r="K1292" s="3" t="s">
        <v>3088</v>
      </c>
      <c r="L1292" s="8" t="s">
        <v>9813</v>
      </c>
      <c r="M1292" s="5"/>
      <c r="N1292" s="13" t="s">
        <v>1513</v>
      </c>
      <c r="O1292" s="5">
        <v>44867</v>
      </c>
      <c r="P1292" s="8">
        <v>1</v>
      </c>
      <c r="Q1292" s="9">
        <v>1</v>
      </c>
      <c r="R1292" s="9" t="str">
        <f>IFERROR(VLOOKUP(Tabla2[[#This Row],[CONTRATISTA PRNCIPAL]],Hoja1!$L$5:$M$9,2,FALSE),"CJV")</f>
        <v>EPC</v>
      </c>
      <c r="S1292" s="9" t="str">
        <f>IF(Tabla2[[#This Row],[EMPRESA]]=Tabla2[[#This Row],[CONTRATISTA PRNCIPAL]],"Principal","Secundaria")</f>
        <v>Principal</v>
      </c>
      <c r="T1292" s="10">
        <f>IFERROR(1/COUNTIF(Tabla2[CONTRATISTA PRNCIPAL],Tabla2[[#This Row],[CONTRATISTA PRNCIPAL]]),0)</f>
        <v>2.564102564102564E-2</v>
      </c>
      <c r="U1292" s="33">
        <f ca="1">IF(((TODAY()-Tabla2[[#This Row],[FECHA NACIMIENTO]])/365)&lt;18,"Corregir", IF(((TODAY()-Tabla2[[#This Row],[FECHA NACIMIENTO]])/365)&gt;80, "Corregir",ROUNDDOWN(((TODAY()-Tabla2[[#This Row],[FECHA NACIMIENTO]])/365),0)))</f>
        <v>28</v>
      </c>
      <c r="V129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292" s="34" t="str">
        <f ca="1">+IF(Tabla2[[#This Row],[Edad]]="Corregir","Corregir","Ok")</f>
        <v>Ok</v>
      </c>
      <c r="X1292" s="10" t="str">
        <f>+IFERROR(VLOOKUP(Tabla2[[#This Row],[DISTRITO SEGÚN DNI]],Hoja1!$A$2:$B$55,2,FALSE),"No")</f>
        <v>No</v>
      </c>
      <c r="Y1292" s="10" t="str">
        <f>IF(OR(LOWER(Tabla2[[#This Row],[GENERO]])="masculino", LOWER(Tabla2[[#This Row],[GENERO]])="femenino"),"OK","Corregir")</f>
        <v>OK</v>
      </c>
      <c r="Z1292" s="10" t="str">
        <f>+IF(Tabla2[[#This Row],[Nro. DNI / CE]]="","Corregir",IF(LEN(Tabla2[[#This Row],[Nro. DNI / CE]])&gt;=8,"OK","Corregir"))</f>
        <v>OK</v>
      </c>
      <c r="AA1292" s="10">
        <f>COUNTIF(Tabla2[APELLIDOS Y NOMBRES],Tabla2[[#This Row],[APELLIDOS Y NOMBRES]])</f>
        <v>1</v>
      </c>
      <c r="AB1292" t="str">
        <f ca="1">+IFERROR(IF(Tabla2[[#This Row],[FECHA CESE/BAJA]]="","No Aplica",IF(AND(MONTH(Tabla2[[#This Row],[FECHA CESE/BAJA]])=MONTH(TODAY()-30),YEAR(Tabla2[[#This Row],[FECHA CESE/BAJA]])=YEAR(TODAY())),MONTH(TODAY()-30)&amp;"-"&amp;YEAR(TODAY()),"Borrar")),"No aplica")</f>
        <v>No Aplica</v>
      </c>
      <c r="AC1292" t="str">
        <f ca="1">+IFERROR(IF(Tabla2[[#This Row],[FECHA INICIO DE LABORES EN OBRA]]="","No Aplica",IF(AND(MONTH(Tabla2[[#This Row],[FECHA INICIO DE LABORES EN OBRA]])=MONTH(TODAY()-30),YEAR(Tabla2[[#This Row],[FECHA INICIO DE LABORES EN OBRA]])=YEAR(TODAY())),MONTH(TODAY()-30)&amp;"-"&amp;YEAR(TODAY()),"No Aplica")),"No Aplica")</f>
        <v>No Aplica</v>
      </c>
    </row>
    <row r="1293" spans="1:29" x14ac:dyDescent="0.25">
      <c r="A1293" s="2" t="s">
        <v>4182</v>
      </c>
      <c r="B1293" s="3" t="s">
        <v>10169</v>
      </c>
      <c r="C1293" s="3" t="s">
        <v>10169</v>
      </c>
      <c r="D1293" s="3" t="s">
        <v>129</v>
      </c>
      <c r="E1293" s="3" t="s">
        <v>10201</v>
      </c>
      <c r="F1293" s="36">
        <v>28936</v>
      </c>
      <c r="G1293" s="3">
        <v>1</v>
      </c>
      <c r="H1293" s="3" t="s">
        <v>2465</v>
      </c>
      <c r="I1293" s="3" t="s">
        <v>4216</v>
      </c>
      <c r="J1293" s="3" t="s">
        <v>10202</v>
      </c>
      <c r="K1293" s="3" t="s">
        <v>2078</v>
      </c>
      <c r="L1293" s="8" t="s">
        <v>9813</v>
      </c>
      <c r="M1293" s="5"/>
      <c r="N1293" s="13" t="s">
        <v>1513</v>
      </c>
      <c r="O1293" s="5">
        <v>44960</v>
      </c>
      <c r="P1293" s="8">
        <v>1</v>
      </c>
      <c r="Q1293" s="9">
        <v>1</v>
      </c>
      <c r="R1293" s="9" t="str">
        <f>IFERROR(VLOOKUP(Tabla2[[#This Row],[CONTRATISTA PRNCIPAL]],Hoja1!$L$5:$M$9,2,FALSE),"CJV")</f>
        <v>EPC</v>
      </c>
      <c r="S1293" s="9" t="str">
        <f>IF(Tabla2[[#This Row],[EMPRESA]]=Tabla2[[#This Row],[CONTRATISTA PRNCIPAL]],"Principal","Secundaria")</f>
        <v>Principal</v>
      </c>
      <c r="T1293" s="10">
        <f>IFERROR(1/COUNTIF(Tabla2[CONTRATISTA PRNCIPAL],Tabla2[[#This Row],[CONTRATISTA PRNCIPAL]]),0)</f>
        <v>2.564102564102564E-2</v>
      </c>
      <c r="U1293" s="33">
        <f ca="1">IF(((TODAY()-Tabla2[[#This Row],[FECHA NACIMIENTO]])/365)&lt;18,"Corregir", IF(((TODAY()-Tabla2[[#This Row],[FECHA NACIMIENTO]])/365)&gt;80, "Corregir",ROUNDDOWN(((TODAY()-Tabla2[[#This Row],[FECHA NACIMIENTO]])/365),0)))</f>
        <v>44</v>
      </c>
      <c r="V129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293" s="34" t="str">
        <f ca="1">+IF(Tabla2[[#This Row],[Edad]]="Corregir","Corregir","Ok")</f>
        <v>Ok</v>
      </c>
      <c r="X1293" s="10" t="str">
        <f>+IFERROR(VLOOKUP(Tabla2[[#This Row],[DISTRITO SEGÚN DNI]],Hoja1!$A$2:$B$55,2,FALSE),"No")</f>
        <v>ATE</v>
      </c>
      <c r="Y1293" s="10" t="str">
        <f>IF(OR(LOWER(Tabla2[[#This Row],[GENERO]])="masculino", LOWER(Tabla2[[#This Row],[GENERO]])="femenino"),"OK","Corregir")</f>
        <v>OK</v>
      </c>
      <c r="Z1293" s="10" t="str">
        <f>+IF(Tabla2[[#This Row],[Nro. DNI / CE]]="","Corregir",IF(LEN(Tabla2[[#This Row],[Nro. DNI / CE]])&gt;=8,"OK","Corregir"))</f>
        <v>OK</v>
      </c>
      <c r="AA1293" s="10">
        <f>COUNTIF(Tabla2[APELLIDOS Y NOMBRES],Tabla2[[#This Row],[APELLIDOS Y NOMBRES]])</f>
        <v>1</v>
      </c>
      <c r="AB1293" t="str">
        <f ca="1">+IFERROR(IF(Tabla2[[#This Row],[FECHA CESE/BAJA]]="","No Aplica",IF(AND(MONTH(Tabla2[[#This Row],[FECHA CESE/BAJA]])=MONTH(TODAY()-30),YEAR(Tabla2[[#This Row],[FECHA CESE/BAJA]])=YEAR(TODAY())),MONTH(TODAY()-30)&amp;"-"&amp;YEAR(TODAY()),"Borrar")),"No aplica")</f>
        <v>No Aplica</v>
      </c>
      <c r="AC1293" t="str">
        <f ca="1">+IFERROR(IF(Tabla2[[#This Row],[FECHA INICIO DE LABORES EN OBRA]]="","No Aplica",IF(AND(MONTH(Tabla2[[#This Row],[FECHA INICIO DE LABORES EN OBRA]])=MONTH(TODAY()-30),YEAR(Tabla2[[#This Row],[FECHA INICIO DE LABORES EN OBRA]])=YEAR(TODAY())),MONTH(TODAY()-30)&amp;"-"&amp;YEAR(TODAY()),"No Aplica")),"No Aplica")</f>
        <v>No Aplica</v>
      </c>
    </row>
    <row r="1294" spans="1:29" x14ac:dyDescent="0.25">
      <c r="A1294" s="2" t="s">
        <v>4182</v>
      </c>
      <c r="B1294" s="3" t="s">
        <v>10169</v>
      </c>
      <c r="C1294" s="3" t="s">
        <v>10169</v>
      </c>
      <c r="D1294" s="3" t="s">
        <v>10203</v>
      </c>
      <c r="E1294" s="3" t="s">
        <v>10204</v>
      </c>
      <c r="F1294" s="36">
        <v>32173</v>
      </c>
      <c r="G1294" s="3">
        <v>1</v>
      </c>
      <c r="H1294" s="3" t="s">
        <v>4210</v>
      </c>
      <c r="I1294" s="3" t="s">
        <v>4216</v>
      </c>
      <c r="J1294" s="3" t="s">
        <v>10205</v>
      </c>
      <c r="K1294" s="3" t="s">
        <v>10184</v>
      </c>
      <c r="L1294" s="8" t="s">
        <v>9818</v>
      </c>
      <c r="M1294" s="5"/>
      <c r="N1294" s="13" t="s">
        <v>1513</v>
      </c>
      <c r="O1294" s="5">
        <v>44333</v>
      </c>
      <c r="P1294" s="8">
        <v>1</v>
      </c>
      <c r="Q1294" s="9">
        <v>1</v>
      </c>
      <c r="R1294" s="9" t="str">
        <f>IFERROR(VLOOKUP(Tabla2[[#This Row],[CONTRATISTA PRNCIPAL]],Hoja1!$L$5:$M$9,2,FALSE),"CJV")</f>
        <v>EPC</v>
      </c>
      <c r="S1294" s="9" t="str">
        <f>IF(Tabla2[[#This Row],[EMPRESA]]=Tabla2[[#This Row],[CONTRATISTA PRNCIPAL]],"Principal","Secundaria")</f>
        <v>Principal</v>
      </c>
      <c r="T1294" s="10">
        <f>IFERROR(1/COUNTIF(Tabla2[CONTRATISTA PRNCIPAL],Tabla2[[#This Row],[CONTRATISTA PRNCIPAL]]),0)</f>
        <v>2.564102564102564E-2</v>
      </c>
      <c r="U1294" s="33">
        <f ca="1">IF(((TODAY()-Tabla2[[#This Row],[FECHA NACIMIENTO]])/365)&lt;18,"Corregir", IF(((TODAY()-Tabla2[[#This Row],[FECHA NACIMIENTO]])/365)&gt;80, "Corregir",ROUNDDOWN(((TODAY()-Tabla2[[#This Row],[FECHA NACIMIENTO]])/365),0)))</f>
        <v>35</v>
      </c>
      <c r="V129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294" s="34" t="str">
        <f ca="1">+IF(Tabla2[[#This Row],[Edad]]="Corregir","Corregir","Ok")</f>
        <v>Ok</v>
      </c>
      <c r="X1294" s="10" t="str">
        <f>+IFERROR(VLOOKUP(Tabla2[[#This Row],[DISTRITO SEGÚN DNI]],Hoja1!$A$2:$B$55,2,FALSE),"No")</f>
        <v>No</v>
      </c>
      <c r="Y1294" s="10" t="str">
        <f>IF(OR(LOWER(Tabla2[[#This Row],[GENERO]])="masculino", LOWER(Tabla2[[#This Row],[GENERO]])="femenino"),"OK","Corregir")</f>
        <v>OK</v>
      </c>
      <c r="Z1294" s="10" t="str">
        <f>+IF(Tabla2[[#This Row],[Nro. DNI / CE]]="","Corregir",IF(LEN(Tabla2[[#This Row],[Nro. DNI / CE]])&gt;=8,"OK","Corregir"))</f>
        <v>OK</v>
      </c>
      <c r="AA1294" s="10">
        <f>COUNTIF(Tabla2[APELLIDOS Y NOMBRES],Tabla2[[#This Row],[APELLIDOS Y NOMBRES]])</f>
        <v>1</v>
      </c>
      <c r="AB1294" t="str">
        <f ca="1">+IFERROR(IF(Tabla2[[#This Row],[FECHA CESE/BAJA]]="","No Aplica",IF(AND(MONTH(Tabla2[[#This Row],[FECHA CESE/BAJA]])=MONTH(TODAY()-30),YEAR(Tabla2[[#This Row],[FECHA CESE/BAJA]])=YEAR(TODAY())),MONTH(TODAY()-30)&amp;"-"&amp;YEAR(TODAY()),"Borrar")),"No aplica")</f>
        <v>No Aplica</v>
      </c>
      <c r="AC1294" t="str">
        <f ca="1">+IFERROR(IF(Tabla2[[#This Row],[FECHA INICIO DE LABORES EN OBRA]]="","No Aplica",IF(AND(MONTH(Tabla2[[#This Row],[FECHA INICIO DE LABORES EN OBRA]])=MONTH(TODAY()-30),YEAR(Tabla2[[#This Row],[FECHA INICIO DE LABORES EN OBRA]])=YEAR(TODAY())),MONTH(TODAY()-30)&amp;"-"&amp;YEAR(TODAY()),"No Aplica")),"No Aplica")</f>
        <v>No Aplica</v>
      </c>
    </row>
    <row r="1295" spans="1:29" x14ac:dyDescent="0.25">
      <c r="A1295" s="2" t="s">
        <v>4182</v>
      </c>
      <c r="B1295" s="3" t="s">
        <v>10169</v>
      </c>
      <c r="C1295" s="3" t="s">
        <v>10169</v>
      </c>
      <c r="D1295" s="3" t="s">
        <v>4192</v>
      </c>
      <c r="E1295" s="3" t="s">
        <v>10206</v>
      </c>
      <c r="F1295" s="36">
        <v>32088</v>
      </c>
      <c r="G1295" s="3">
        <v>1</v>
      </c>
      <c r="H1295" s="3" t="s">
        <v>4212</v>
      </c>
      <c r="I1295" s="3" t="s">
        <v>4216</v>
      </c>
      <c r="J1295" s="3" t="s">
        <v>4219</v>
      </c>
      <c r="K1295" s="3" t="s">
        <v>1443</v>
      </c>
      <c r="L1295" s="8" t="s">
        <v>9818</v>
      </c>
      <c r="M1295" s="5"/>
      <c r="N1295" s="13" t="s">
        <v>1513</v>
      </c>
      <c r="O1295" s="5">
        <v>44900</v>
      </c>
      <c r="P1295" s="8">
        <v>1</v>
      </c>
      <c r="Q1295" s="9">
        <v>2</v>
      </c>
      <c r="R1295" s="9" t="str">
        <f>IFERROR(VLOOKUP(Tabla2[[#This Row],[CONTRATISTA PRNCIPAL]],Hoja1!$L$5:$M$9,2,FALSE),"CJV")</f>
        <v>EPC</v>
      </c>
      <c r="S1295" s="9" t="str">
        <f>IF(Tabla2[[#This Row],[EMPRESA]]=Tabla2[[#This Row],[CONTRATISTA PRNCIPAL]],"Principal","Secundaria")</f>
        <v>Principal</v>
      </c>
      <c r="T1295" s="10">
        <f>IFERROR(1/COUNTIF(Tabla2[CONTRATISTA PRNCIPAL],Tabla2[[#This Row],[CONTRATISTA PRNCIPAL]]),0)</f>
        <v>2.564102564102564E-2</v>
      </c>
      <c r="U1295" s="33">
        <f ca="1">IF(((TODAY()-Tabla2[[#This Row],[FECHA NACIMIENTO]])/365)&lt;18,"Corregir", IF(((TODAY()-Tabla2[[#This Row],[FECHA NACIMIENTO]])/365)&gt;80, "Corregir",ROUNDDOWN(((TODAY()-Tabla2[[#This Row],[FECHA NACIMIENTO]])/365),0)))</f>
        <v>35</v>
      </c>
      <c r="V129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295" s="34" t="str">
        <f ca="1">+IF(Tabla2[[#This Row],[Edad]]="Corregir","Corregir","Ok")</f>
        <v>Ok</v>
      </c>
      <c r="X1295" s="10" t="str">
        <f>+IFERROR(VLOOKUP(Tabla2[[#This Row],[DISTRITO SEGÚN DNI]],Hoja1!$A$2:$B$55,2,FALSE),"No")</f>
        <v>No</v>
      </c>
      <c r="Y1295" s="10" t="str">
        <f>IF(OR(LOWER(Tabla2[[#This Row],[GENERO]])="masculino", LOWER(Tabla2[[#This Row],[GENERO]])="femenino"),"OK","Corregir")</f>
        <v>OK</v>
      </c>
      <c r="Z1295" s="10" t="str">
        <f>+IF(Tabla2[[#This Row],[Nro. DNI / CE]]="","Corregir",IF(LEN(Tabla2[[#This Row],[Nro. DNI / CE]])&gt;=8,"OK","Corregir"))</f>
        <v>OK</v>
      </c>
      <c r="AA1295" s="10">
        <f>COUNTIF(Tabla2[APELLIDOS Y NOMBRES],Tabla2[[#This Row],[APELLIDOS Y NOMBRES]])</f>
        <v>1</v>
      </c>
      <c r="AB1295" t="str">
        <f ca="1">+IFERROR(IF(Tabla2[[#This Row],[FECHA CESE/BAJA]]="","No Aplica",IF(AND(MONTH(Tabla2[[#This Row],[FECHA CESE/BAJA]])=MONTH(TODAY()-30),YEAR(Tabla2[[#This Row],[FECHA CESE/BAJA]])=YEAR(TODAY())),MONTH(TODAY()-30)&amp;"-"&amp;YEAR(TODAY()),"Borrar")),"No aplica")</f>
        <v>No Aplica</v>
      </c>
      <c r="AC1295" t="str">
        <f ca="1">+IFERROR(IF(Tabla2[[#This Row],[FECHA INICIO DE LABORES EN OBRA]]="","No Aplica",IF(AND(MONTH(Tabla2[[#This Row],[FECHA INICIO DE LABORES EN OBRA]])=MONTH(TODAY()-30),YEAR(Tabla2[[#This Row],[FECHA INICIO DE LABORES EN OBRA]])=YEAR(TODAY())),MONTH(TODAY()-30)&amp;"-"&amp;YEAR(TODAY()),"No Aplica")),"No Aplica")</f>
        <v>No Aplica</v>
      </c>
    </row>
    <row r="1296" spans="1:29" x14ac:dyDescent="0.25">
      <c r="A1296" s="2" t="s">
        <v>4182</v>
      </c>
      <c r="B1296" s="3" t="s">
        <v>10169</v>
      </c>
      <c r="C1296" s="3" t="s">
        <v>10169</v>
      </c>
      <c r="D1296" s="3" t="s">
        <v>4193</v>
      </c>
      <c r="E1296" s="3" t="s">
        <v>10207</v>
      </c>
      <c r="F1296" s="36">
        <v>33673</v>
      </c>
      <c r="G1296" s="3">
        <v>1</v>
      </c>
      <c r="H1296" s="3" t="s">
        <v>4210</v>
      </c>
      <c r="I1296" s="3" t="s">
        <v>4216</v>
      </c>
      <c r="J1296" s="3" t="s">
        <v>10208</v>
      </c>
      <c r="K1296" s="3" t="s">
        <v>6350</v>
      </c>
      <c r="L1296" s="8" t="s">
        <v>9818</v>
      </c>
      <c r="M1296" s="5"/>
      <c r="N1296" s="13" t="s">
        <v>1513</v>
      </c>
      <c r="O1296" s="5">
        <v>44832</v>
      </c>
      <c r="P1296" s="8">
        <v>1</v>
      </c>
      <c r="Q1296" s="9">
        <v>1</v>
      </c>
      <c r="R1296" s="9" t="str">
        <f>IFERROR(VLOOKUP(Tabla2[[#This Row],[CONTRATISTA PRNCIPAL]],Hoja1!$L$5:$M$9,2,FALSE),"CJV")</f>
        <v>EPC</v>
      </c>
      <c r="S1296" s="9" t="str">
        <f>IF(Tabla2[[#This Row],[EMPRESA]]=Tabla2[[#This Row],[CONTRATISTA PRNCIPAL]],"Principal","Secundaria")</f>
        <v>Principal</v>
      </c>
      <c r="T1296" s="10">
        <f>IFERROR(1/COUNTIF(Tabla2[CONTRATISTA PRNCIPAL],Tabla2[[#This Row],[CONTRATISTA PRNCIPAL]]),0)</f>
        <v>2.564102564102564E-2</v>
      </c>
      <c r="U1296" s="33">
        <f ca="1">IF(((TODAY()-Tabla2[[#This Row],[FECHA NACIMIENTO]])/365)&lt;18,"Corregir", IF(((TODAY()-Tabla2[[#This Row],[FECHA NACIMIENTO]])/365)&gt;80, "Corregir",ROUNDDOWN(((TODAY()-Tabla2[[#This Row],[FECHA NACIMIENTO]])/365),0)))</f>
        <v>31</v>
      </c>
      <c r="V129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296" s="34" t="str">
        <f ca="1">+IF(Tabla2[[#This Row],[Edad]]="Corregir","Corregir","Ok")</f>
        <v>Ok</v>
      </c>
      <c r="X1296" s="10" t="str">
        <f>+IFERROR(VLOOKUP(Tabla2[[#This Row],[DISTRITO SEGÚN DNI]],Hoja1!$A$2:$B$55,2,FALSE),"No")</f>
        <v>No</v>
      </c>
      <c r="Y1296" s="10" t="str">
        <f>IF(OR(LOWER(Tabla2[[#This Row],[GENERO]])="masculino", LOWER(Tabla2[[#This Row],[GENERO]])="femenino"),"OK","Corregir")</f>
        <v>OK</v>
      </c>
      <c r="Z1296" s="10" t="str">
        <f>+IF(Tabla2[[#This Row],[Nro. DNI / CE]]="","Corregir",IF(LEN(Tabla2[[#This Row],[Nro. DNI / CE]])&gt;=8,"OK","Corregir"))</f>
        <v>OK</v>
      </c>
      <c r="AA1296" s="10">
        <f>COUNTIF(Tabla2[APELLIDOS Y NOMBRES],Tabla2[[#This Row],[APELLIDOS Y NOMBRES]])</f>
        <v>1</v>
      </c>
      <c r="AB1296" t="str">
        <f ca="1">+IFERROR(IF(Tabla2[[#This Row],[FECHA CESE/BAJA]]="","No Aplica",IF(AND(MONTH(Tabla2[[#This Row],[FECHA CESE/BAJA]])=MONTH(TODAY()-30),YEAR(Tabla2[[#This Row],[FECHA CESE/BAJA]])=YEAR(TODAY())),MONTH(TODAY()-30)&amp;"-"&amp;YEAR(TODAY()),"Borrar")),"No aplica")</f>
        <v>No Aplica</v>
      </c>
      <c r="AC1296" t="str">
        <f ca="1">+IFERROR(IF(Tabla2[[#This Row],[FECHA INICIO DE LABORES EN OBRA]]="","No Aplica",IF(AND(MONTH(Tabla2[[#This Row],[FECHA INICIO DE LABORES EN OBRA]])=MONTH(TODAY()-30),YEAR(Tabla2[[#This Row],[FECHA INICIO DE LABORES EN OBRA]])=YEAR(TODAY())),MONTH(TODAY()-30)&amp;"-"&amp;YEAR(TODAY()),"No Aplica")),"No Aplica")</f>
        <v>No Aplica</v>
      </c>
    </row>
    <row r="1297" spans="1:29" x14ac:dyDescent="0.25">
      <c r="A1297" s="2" t="s">
        <v>4182</v>
      </c>
      <c r="B1297" s="3" t="s">
        <v>10169</v>
      </c>
      <c r="C1297" s="3" t="s">
        <v>10169</v>
      </c>
      <c r="D1297" s="3" t="s">
        <v>130</v>
      </c>
      <c r="E1297" s="3" t="s">
        <v>10209</v>
      </c>
      <c r="F1297" s="36">
        <v>35319</v>
      </c>
      <c r="G1297" s="3">
        <v>1</v>
      </c>
      <c r="H1297" s="3" t="s">
        <v>3074</v>
      </c>
      <c r="I1297" s="3" t="s">
        <v>4216</v>
      </c>
      <c r="J1297" s="3" t="s">
        <v>10210</v>
      </c>
      <c r="K1297" s="3" t="s">
        <v>1510</v>
      </c>
      <c r="L1297" s="8" t="s">
        <v>9813</v>
      </c>
      <c r="M1297" s="5"/>
      <c r="N1297" s="13" t="s">
        <v>1513</v>
      </c>
      <c r="O1297" s="5">
        <v>44809</v>
      </c>
      <c r="P1297" s="8">
        <v>1</v>
      </c>
      <c r="Q1297" s="9">
        <v>1</v>
      </c>
      <c r="R1297" s="9" t="str">
        <f>IFERROR(VLOOKUP(Tabla2[[#This Row],[CONTRATISTA PRNCIPAL]],Hoja1!$L$5:$M$9,2,FALSE),"CJV")</f>
        <v>EPC</v>
      </c>
      <c r="S1297" s="9" t="str">
        <f>IF(Tabla2[[#This Row],[EMPRESA]]=Tabla2[[#This Row],[CONTRATISTA PRNCIPAL]],"Principal","Secundaria")</f>
        <v>Principal</v>
      </c>
      <c r="T1297" s="10">
        <f>IFERROR(1/COUNTIF(Tabla2[CONTRATISTA PRNCIPAL],Tabla2[[#This Row],[CONTRATISTA PRNCIPAL]]),0)</f>
        <v>2.564102564102564E-2</v>
      </c>
      <c r="U1297" s="33">
        <f ca="1">IF(((TODAY()-Tabla2[[#This Row],[FECHA NACIMIENTO]])/365)&lt;18,"Corregir", IF(((TODAY()-Tabla2[[#This Row],[FECHA NACIMIENTO]])/365)&gt;80, "Corregir",ROUNDDOWN(((TODAY()-Tabla2[[#This Row],[FECHA NACIMIENTO]])/365),0)))</f>
        <v>27</v>
      </c>
      <c r="V129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297" s="34" t="str">
        <f ca="1">+IF(Tabla2[[#This Row],[Edad]]="Corregir","Corregir","Ok")</f>
        <v>Ok</v>
      </c>
      <c r="X1297" s="10" t="str">
        <f>+IFERROR(VLOOKUP(Tabla2[[#This Row],[DISTRITO SEGÚN DNI]],Hoja1!$A$2:$B$55,2,FALSE),"No")</f>
        <v>CALLAO</v>
      </c>
      <c r="Y1297" s="10" t="str">
        <f>IF(OR(LOWER(Tabla2[[#This Row],[GENERO]])="masculino", LOWER(Tabla2[[#This Row],[GENERO]])="femenino"),"OK","Corregir")</f>
        <v>OK</v>
      </c>
      <c r="Z1297" s="10" t="str">
        <f>+IF(Tabla2[[#This Row],[Nro. DNI / CE]]="","Corregir",IF(LEN(Tabla2[[#This Row],[Nro. DNI / CE]])&gt;=8,"OK","Corregir"))</f>
        <v>OK</v>
      </c>
      <c r="AA1297" s="10">
        <f>COUNTIF(Tabla2[APELLIDOS Y NOMBRES],Tabla2[[#This Row],[APELLIDOS Y NOMBRES]])</f>
        <v>1</v>
      </c>
      <c r="AB1297" t="str">
        <f ca="1">+IFERROR(IF(Tabla2[[#This Row],[FECHA CESE/BAJA]]="","No Aplica",IF(AND(MONTH(Tabla2[[#This Row],[FECHA CESE/BAJA]])=MONTH(TODAY()-30),YEAR(Tabla2[[#This Row],[FECHA CESE/BAJA]])=YEAR(TODAY())),MONTH(TODAY()-30)&amp;"-"&amp;YEAR(TODAY()),"Borrar")),"No aplica")</f>
        <v>No Aplica</v>
      </c>
      <c r="AC1297" t="str">
        <f ca="1">+IFERROR(IF(Tabla2[[#This Row],[FECHA INICIO DE LABORES EN OBRA]]="","No Aplica",IF(AND(MONTH(Tabla2[[#This Row],[FECHA INICIO DE LABORES EN OBRA]])=MONTH(TODAY()-30),YEAR(Tabla2[[#This Row],[FECHA INICIO DE LABORES EN OBRA]])=YEAR(TODAY())),MONTH(TODAY()-30)&amp;"-"&amp;YEAR(TODAY()),"No Aplica")),"No Aplica")</f>
        <v>No Aplica</v>
      </c>
    </row>
    <row r="1298" spans="1:29" x14ac:dyDescent="0.25">
      <c r="A1298" s="2" t="s">
        <v>4182</v>
      </c>
      <c r="B1298" s="3" t="s">
        <v>10169</v>
      </c>
      <c r="C1298" s="3" t="s">
        <v>10169</v>
      </c>
      <c r="D1298" s="3" t="s">
        <v>4194</v>
      </c>
      <c r="E1298" s="3" t="s">
        <v>10211</v>
      </c>
      <c r="F1298" s="36">
        <v>34975</v>
      </c>
      <c r="G1298" s="3">
        <v>1</v>
      </c>
      <c r="H1298" s="3" t="s">
        <v>4210</v>
      </c>
      <c r="I1298" s="3" t="s">
        <v>4216</v>
      </c>
      <c r="J1298" s="3" t="s">
        <v>10212</v>
      </c>
      <c r="K1298" s="3" t="s">
        <v>10184</v>
      </c>
      <c r="L1298" s="8" t="s">
        <v>9818</v>
      </c>
      <c r="M1298" s="5"/>
      <c r="N1298" s="13" t="s">
        <v>1513</v>
      </c>
      <c r="O1298" s="5">
        <v>44636</v>
      </c>
      <c r="P1298" s="8">
        <v>1</v>
      </c>
      <c r="Q1298" s="9">
        <v>1</v>
      </c>
      <c r="R1298" s="9" t="str">
        <f>IFERROR(VLOOKUP(Tabla2[[#This Row],[CONTRATISTA PRNCIPAL]],Hoja1!$L$5:$M$9,2,FALSE),"CJV")</f>
        <v>EPC</v>
      </c>
      <c r="S1298" s="9" t="str">
        <f>IF(Tabla2[[#This Row],[EMPRESA]]=Tabla2[[#This Row],[CONTRATISTA PRNCIPAL]],"Principal","Secundaria")</f>
        <v>Principal</v>
      </c>
      <c r="T1298" s="10">
        <f>IFERROR(1/COUNTIF(Tabla2[CONTRATISTA PRNCIPAL],Tabla2[[#This Row],[CONTRATISTA PRNCIPAL]]),0)</f>
        <v>2.564102564102564E-2</v>
      </c>
      <c r="U1298" s="33">
        <f ca="1">IF(((TODAY()-Tabla2[[#This Row],[FECHA NACIMIENTO]])/365)&lt;18,"Corregir", IF(((TODAY()-Tabla2[[#This Row],[FECHA NACIMIENTO]])/365)&gt;80, "Corregir",ROUNDDOWN(((TODAY()-Tabla2[[#This Row],[FECHA NACIMIENTO]])/365),0)))</f>
        <v>27</v>
      </c>
      <c r="V129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298" s="34" t="str">
        <f ca="1">+IF(Tabla2[[#This Row],[Edad]]="Corregir","Corregir","Ok")</f>
        <v>Ok</v>
      </c>
      <c r="X1298" s="10" t="str">
        <f>+IFERROR(VLOOKUP(Tabla2[[#This Row],[DISTRITO SEGÚN DNI]],Hoja1!$A$2:$B$55,2,FALSE),"No")</f>
        <v>No</v>
      </c>
      <c r="Y1298" s="10" t="str">
        <f>IF(OR(LOWER(Tabla2[[#This Row],[GENERO]])="masculino", LOWER(Tabla2[[#This Row],[GENERO]])="femenino"),"OK","Corregir")</f>
        <v>OK</v>
      </c>
      <c r="Z1298" s="10" t="str">
        <f>+IF(Tabla2[[#This Row],[Nro. DNI / CE]]="","Corregir",IF(LEN(Tabla2[[#This Row],[Nro. DNI / CE]])&gt;=8,"OK","Corregir"))</f>
        <v>OK</v>
      </c>
      <c r="AA1298" s="10">
        <f>COUNTIF(Tabla2[APELLIDOS Y NOMBRES],Tabla2[[#This Row],[APELLIDOS Y NOMBRES]])</f>
        <v>1</v>
      </c>
      <c r="AB1298" t="str">
        <f ca="1">+IFERROR(IF(Tabla2[[#This Row],[FECHA CESE/BAJA]]="","No Aplica",IF(AND(MONTH(Tabla2[[#This Row],[FECHA CESE/BAJA]])=MONTH(TODAY()-30),YEAR(Tabla2[[#This Row],[FECHA CESE/BAJA]])=YEAR(TODAY())),MONTH(TODAY()-30)&amp;"-"&amp;YEAR(TODAY()),"Borrar")),"No aplica")</f>
        <v>No Aplica</v>
      </c>
      <c r="AC1298" t="str">
        <f ca="1">+IFERROR(IF(Tabla2[[#This Row],[FECHA INICIO DE LABORES EN OBRA]]="","No Aplica",IF(AND(MONTH(Tabla2[[#This Row],[FECHA INICIO DE LABORES EN OBRA]])=MONTH(TODAY()-30),YEAR(Tabla2[[#This Row],[FECHA INICIO DE LABORES EN OBRA]])=YEAR(TODAY())),MONTH(TODAY()-30)&amp;"-"&amp;YEAR(TODAY()),"No Aplica")),"No Aplica")</f>
        <v>No Aplica</v>
      </c>
    </row>
    <row r="1299" spans="1:29" x14ac:dyDescent="0.25">
      <c r="A1299" s="2" t="s">
        <v>4182</v>
      </c>
      <c r="B1299" s="3" t="s">
        <v>10169</v>
      </c>
      <c r="C1299" s="3" t="s">
        <v>10169</v>
      </c>
      <c r="D1299" s="3" t="s">
        <v>4195</v>
      </c>
      <c r="E1299" s="3" t="s">
        <v>10213</v>
      </c>
      <c r="F1299" s="36">
        <v>21094</v>
      </c>
      <c r="G1299" s="3">
        <v>1</v>
      </c>
      <c r="H1299" s="3" t="s">
        <v>4210</v>
      </c>
      <c r="I1299" s="3" t="s">
        <v>4216</v>
      </c>
      <c r="J1299" s="3" t="s">
        <v>10214</v>
      </c>
      <c r="K1299" s="3" t="s">
        <v>1443</v>
      </c>
      <c r="L1299" s="8" t="s">
        <v>9813</v>
      </c>
      <c r="M1299" s="5"/>
      <c r="N1299" s="13" t="s">
        <v>1513</v>
      </c>
      <c r="O1299" s="5">
        <v>43724</v>
      </c>
      <c r="P1299" s="8">
        <v>1</v>
      </c>
      <c r="Q1299" s="9">
        <v>1</v>
      </c>
      <c r="R1299" s="9" t="str">
        <f>IFERROR(VLOOKUP(Tabla2[[#This Row],[CONTRATISTA PRNCIPAL]],Hoja1!$L$5:$M$9,2,FALSE),"CJV")</f>
        <v>EPC</v>
      </c>
      <c r="S1299" s="9" t="str">
        <f>IF(Tabla2[[#This Row],[EMPRESA]]=Tabla2[[#This Row],[CONTRATISTA PRNCIPAL]],"Principal","Secundaria")</f>
        <v>Principal</v>
      </c>
      <c r="T1299" s="10">
        <f>IFERROR(1/COUNTIF(Tabla2[CONTRATISTA PRNCIPAL],Tabla2[[#This Row],[CONTRATISTA PRNCIPAL]]),0)</f>
        <v>2.564102564102564E-2</v>
      </c>
      <c r="U1299" s="33">
        <f ca="1">IF(((TODAY()-Tabla2[[#This Row],[FECHA NACIMIENTO]])/365)&lt;18,"Corregir", IF(((TODAY()-Tabla2[[#This Row],[FECHA NACIMIENTO]])/365)&gt;80, "Corregir",ROUNDDOWN(((TODAY()-Tabla2[[#This Row],[FECHA NACIMIENTO]])/365),0)))</f>
        <v>65</v>
      </c>
      <c r="V129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1299" s="34" t="str">
        <f ca="1">+IF(Tabla2[[#This Row],[Edad]]="Corregir","Corregir","Ok")</f>
        <v>Ok</v>
      </c>
      <c r="X1299" s="10" t="str">
        <f>+IFERROR(VLOOKUP(Tabla2[[#This Row],[DISTRITO SEGÚN DNI]],Hoja1!$A$2:$B$55,2,FALSE),"No")</f>
        <v>No</v>
      </c>
      <c r="Y1299" s="10" t="str">
        <f>IF(OR(LOWER(Tabla2[[#This Row],[GENERO]])="masculino", LOWER(Tabla2[[#This Row],[GENERO]])="femenino"),"OK","Corregir")</f>
        <v>OK</v>
      </c>
      <c r="Z1299" s="10" t="str">
        <f>+IF(Tabla2[[#This Row],[Nro. DNI / CE]]="","Corregir",IF(LEN(Tabla2[[#This Row],[Nro. DNI / CE]])&gt;=8,"OK","Corregir"))</f>
        <v>OK</v>
      </c>
      <c r="AA1299" s="10">
        <f>COUNTIF(Tabla2[APELLIDOS Y NOMBRES],Tabla2[[#This Row],[APELLIDOS Y NOMBRES]])</f>
        <v>1</v>
      </c>
      <c r="AB1299" t="str">
        <f ca="1">+IFERROR(IF(Tabla2[[#This Row],[FECHA CESE/BAJA]]="","No Aplica",IF(AND(MONTH(Tabla2[[#This Row],[FECHA CESE/BAJA]])=MONTH(TODAY()-30),YEAR(Tabla2[[#This Row],[FECHA CESE/BAJA]])=YEAR(TODAY())),MONTH(TODAY()-30)&amp;"-"&amp;YEAR(TODAY()),"Borrar")),"No aplica")</f>
        <v>No Aplica</v>
      </c>
      <c r="AC1299" t="str">
        <f ca="1">+IFERROR(IF(Tabla2[[#This Row],[FECHA INICIO DE LABORES EN OBRA]]="","No Aplica",IF(AND(MONTH(Tabla2[[#This Row],[FECHA INICIO DE LABORES EN OBRA]])=MONTH(TODAY()-30),YEAR(Tabla2[[#This Row],[FECHA INICIO DE LABORES EN OBRA]])=YEAR(TODAY())),MONTH(TODAY()-30)&amp;"-"&amp;YEAR(TODAY()),"No Aplica")),"No Aplica")</f>
        <v>No Aplica</v>
      </c>
    </row>
    <row r="1300" spans="1:29" x14ac:dyDescent="0.25">
      <c r="A1300" s="2" t="s">
        <v>4182</v>
      </c>
      <c r="B1300" s="3" t="s">
        <v>10169</v>
      </c>
      <c r="C1300" s="3" t="s">
        <v>10169</v>
      </c>
      <c r="D1300" s="3" t="s">
        <v>4196</v>
      </c>
      <c r="E1300" s="3" t="s">
        <v>4209</v>
      </c>
      <c r="F1300" s="36">
        <v>31701</v>
      </c>
      <c r="G1300" s="3">
        <v>1</v>
      </c>
      <c r="H1300" s="3" t="s">
        <v>4213</v>
      </c>
      <c r="I1300" s="3" t="s">
        <v>4216</v>
      </c>
      <c r="J1300" s="3" t="s">
        <v>10215</v>
      </c>
      <c r="K1300" s="3" t="s">
        <v>2450</v>
      </c>
      <c r="L1300" s="8" t="s">
        <v>9813</v>
      </c>
      <c r="M1300" s="5"/>
      <c r="N1300" s="13" t="s">
        <v>1513</v>
      </c>
      <c r="O1300" s="5">
        <v>44082</v>
      </c>
      <c r="P1300" s="8">
        <v>1</v>
      </c>
      <c r="Q1300" s="9">
        <v>1</v>
      </c>
      <c r="R1300" s="9" t="str">
        <f>IFERROR(VLOOKUP(Tabla2[[#This Row],[CONTRATISTA PRNCIPAL]],Hoja1!$L$5:$M$9,2,FALSE),"CJV")</f>
        <v>EPC</v>
      </c>
      <c r="S1300" s="9" t="str">
        <f>IF(Tabla2[[#This Row],[EMPRESA]]=Tabla2[[#This Row],[CONTRATISTA PRNCIPAL]],"Principal","Secundaria")</f>
        <v>Principal</v>
      </c>
      <c r="T1300" s="10">
        <f>IFERROR(1/COUNTIF(Tabla2[CONTRATISTA PRNCIPAL],Tabla2[[#This Row],[CONTRATISTA PRNCIPAL]]),0)</f>
        <v>2.564102564102564E-2</v>
      </c>
      <c r="U1300" s="33">
        <f ca="1">IF(((TODAY()-Tabla2[[#This Row],[FECHA NACIMIENTO]])/365)&lt;18,"Corregir", IF(((TODAY()-Tabla2[[#This Row],[FECHA NACIMIENTO]])/365)&gt;80, "Corregir",ROUNDDOWN(((TODAY()-Tabla2[[#This Row],[FECHA NACIMIENTO]])/365),0)))</f>
        <v>36</v>
      </c>
      <c r="V130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300" s="34" t="str">
        <f ca="1">+IF(Tabla2[[#This Row],[Edad]]="Corregir","Corregir","Ok")</f>
        <v>Ok</v>
      </c>
      <c r="X1300" s="10" t="str">
        <f>+IFERROR(VLOOKUP(Tabla2[[#This Row],[DISTRITO SEGÚN DNI]],Hoja1!$A$2:$B$55,2,FALSE),"No")</f>
        <v>No</v>
      </c>
      <c r="Y1300" s="10" t="str">
        <f>IF(OR(LOWER(Tabla2[[#This Row],[GENERO]])="masculino", LOWER(Tabla2[[#This Row],[GENERO]])="femenino"),"OK","Corregir")</f>
        <v>OK</v>
      </c>
      <c r="Z1300" s="10" t="str">
        <f>+IF(Tabla2[[#This Row],[Nro. DNI / CE]]="","Corregir",IF(LEN(Tabla2[[#This Row],[Nro. DNI / CE]])&gt;=8,"OK","Corregir"))</f>
        <v>OK</v>
      </c>
      <c r="AA1300" s="10">
        <f>COUNTIF(Tabla2[APELLIDOS Y NOMBRES],Tabla2[[#This Row],[APELLIDOS Y NOMBRES]])</f>
        <v>1</v>
      </c>
      <c r="AB1300" t="str">
        <f ca="1">+IFERROR(IF(Tabla2[[#This Row],[FECHA CESE/BAJA]]="","No Aplica",IF(AND(MONTH(Tabla2[[#This Row],[FECHA CESE/BAJA]])=MONTH(TODAY()-30),YEAR(Tabla2[[#This Row],[FECHA CESE/BAJA]])=YEAR(TODAY())),MONTH(TODAY()-30)&amp;"-"&amp;YEAR(TODAY()),"Borrar")),"No aplica")</f>
        <v>No Aplica</v>
      </c>
      <c r="AC1300" t="str">
        <f ca="1">+IFERROR(IF(Tabla2[[#This Row],[FECHA INICIO DE LABORES EN OBRA]]="","No Aplica",IF(AND(MONTH(Tabla2[[#This Row],[FECHA INICIO DE LABORES EN OBRA]])=MONTH(TODAY()-30),YEAR(Tabla2[[#This Row],[FECHA INICIO DE LABORES EN OBRA]])=YEAR(TODAY())),MONTH(TODAY()-30)&amp;"-"&amp;YEAR(TODAY()),"No Aplica")),"No Aplica")</f>
        <v>No Aplica</v>
      </c>
    </row>
    <row r="1301" spans="1:29" x14ac:dyDescent="0.25">
      <c r="A1301" s="2" t="s">
        <v>4182</v>
      </c>
      <c r="B1301" s="3" t="s">
        <v>10169</v>
      </c>
      <c r="C1301" s="3" t="s">
        <v>10169</v>
      </c>
      <c r="D1301" s="3" t="s">
        <v>10216</v>
      </c>
      <c r="E1301" s="3" t="s">
        <v>10217</v>
      </c>
      <c r="F1301" s="36">
        <v>28900</v>
      </c>
      <c r="G1301" s="3">
        <v>1</v>
      </c>
      <c r="H1301" s="3" t="s">
        <v>4214</v>
      </c>
      <c r="I1301" s="3" t="s">
        <v>4216</v>
      </c>
      <c r="J1301" s="3" t="s">
        <v>10218</v>
      </c>
      <c r="K1301" s="3" t="s">
        <v>7421</v>
      </c>
      <c r="L1301" s="8" t="s">
        <v>9818</v>
      </c>
      <c r="M1301" s="5"/>
      <c r="N1301" s="13" t="s">
        <v>1513</v>
      </c>
      <c r="O1301" s="5">
        <v>44442</v>
      </c>
      <c r="P1301" s="8">
        <v>1</v>
      </c>
      <c r="Q1301" s="9">
        <v>1</v>
      </c>
      <c r="R1301" s="9" t="str">
        <f>IFERROR(VLOOKUP(Tabla2[[#This Row],[CONTRATISTA PRNCIPAL]],Hoja1!$L$5:$M$9,2,FALSE),"CJV")</f>
        <v>EPC</v>
      </c>
      <c r="S1301" s="9" t="str">
        <f>IF(Tabla2[[#This Row],[EMPRESA]]=Tabla2[[#This Row],[CONTRATISTA PRNCIPAL]],"Principal","Secundaria")</f>
        <v>Principal</v>
      </c>
      <c r="T1301" s="10">
        <f>IFERROR(1/COUNTIF(Tabla2[CONTRATISTA PRNCIPAL],Tabla2[[#This Row],[CONTRATISTA PRNCIPAL]]),0)</f>
        <v>2.564102564102564E-2</v>
      </c>
      <c r="U1301" s="33">
        <f ca="1">IF(((TODAY()-Tabla2[[#This Row],[FECHA NACIMIENTO]])/365)&lt;18,"Corregir", IF(((TODAY()-Tabla2[[#This Row],[FECHA NACIMIENTO]])/365)&gt;80, "Corregir",ROUNDDOWN(((TODAY()-Tabla2[[#This Row],[FECHA NACIMIENTO]])/365),0)))</f>
        <v>44</v>
      </c>
      <c r="V130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301" s="34" t="str">
        <f ca="1">+IF(Tabla2[[#This Row],[Edad]]="Corregir","Corregir","Ok")</f>
        <v>Ok</v>
      </c>
      <c r="X1301" s="10" t="str">
        <f>+IFERROR(VLOOKUP(Tabla2[[#This Row],[DISTRITO SEGÚN DNI]],Hoja1!$A$2:$B$55,2,FALSE),"No")</f>
        <v>No</v>
      </c>
      <c r="Y1301" s="10" t="str">
        <f>IF(OR(LOWER(Tabla2[[#This Row],[GENERO]])="masculino", LOWER(Tabla2[[#This Row],[GENERO]])="femenino"),"OK","Corregir")</f>
        <v>OK</v>
      </c>
      <c r="Z1301" s="10" t="str">
        <f>+IF(Tabla2[[#This Row],[Nro. DNI / CE]]="","Corregir",IF(LEN(Tabla2[[#This Row],[Nro. DNI / CE]])&gt;=8,"OK","Corregir"))</f>
        <v>OK</v>
      </c>
      <c r="AA1301" s="10">
        <f>COUNTIF(Tabla2[APELLIDOS Y NOMBRES],Tabla2[[#This Row],[APELLIDOS Y NOMBRES]])</f>
        <v>1</v>
      </c>
      <c r="AB1301" t="str">
        <f ca="1">+IFERROR(IF(Tabla2[[#This Row],[FECHA CESE/BAJA]]="","No Aplica",IF(AND(MONTH(Tabla2[[#This Row],[FECHA CESE/BAJA]])=MONTH(TODAY()-30),YEAR(Tabla2[[#This Row],[FECHA CESE/BAJA]])=YEAR(TODAY())),MONTH(TODAY()-30)&amp;"-"&amp;YEAR(TODAY()),"Borrar")),"No aplica")</f>
        <v>No Aplica</v>
      </c>
      <c r="AC1301" t="str">
        <f ca="1">+IFERROR(IF(Tabla2[[#This Row],[FECHA INICIO DE LABORES EN OBRA]]="","No Aplica",IF(AND(MONTH(Tabla2[[#This Row],[FECHA INICIO DE LABORES EN OBRA]])=MONTH(TODAY()-30),YEAR(Tabla2[[#This Row],[FECHA INICIO DE LABORES EN OBRA]])=YEAR(TODAY())),MONTH(TODAY()-30)&amp;"-"&amp;YEAR(TODAY()),"No Aplica")),"No Aplica")</f>
        <v>No Aplica</v>
      </c>
    </row>
    <row r="1302" spans="1:29" x14ac:dyDescent="0.25">
      <c r="A1302" s="2" t="s">
        <v>4182</v>
      </c>
      <c r="B1302" s="3" t="s">
        <v>10169</v>
      </c>
      <c r="C1302" s="3" t="s">
        <v>10169</v>
      </c>
      <c r="D1302" s="3" t="s">
        <v>4197</v>
      </c>
      <c r="E1302" s="3" t="s">
        <v>10219</v>
      </c>
      <c r="F1302" s="36">
        <v>29488</v>
      </c>
      <c r="G1302" s="3">
        <v>1</v>
      </c>
      <c r="H1302" s="3" t="s">
        <v>4215</v>
      </c>
      <c r="I1302" s="3" t="s">
        <v>4217</v>
      </c>
      <c r="J1302" s="3" t="s">
        <v>10220</v>
      </c>
      <c r="K1302" s="3" t="s">
        <v>3642</v>
      </c>
      <c r="L1302" s="8" t="s">
        <v>9813</v>
      </c>
      <c r="M1302" s="5"/>
      <c r="N1302" s="13" t="s">
        <v>1513</v>
      </c>
      <c r="O1302" s="5">
        <v>42286</v>
      </c>
      <c r="P1302" s="8">
        <v>1</v>
      </c>
      <c r="Q1302" s="9">
        <v>2</v>
      </c>
      <c r="R1302" s="9" t="str">
        <f>IFERROR(VLOOKUP(Tabla2[[#This Row],[CONTRATISTA PRNCIPAL]],Hoja1!$L$5:$M$9,2,FALSE),"CJV")</f>
        <v>EPC</v>
      </c>
      <c r="S1302" s="9" t="str">
        <f>IF(Tabla2[[#This Row],[EMPRESA]]=Tabla2[[#This Row],[CONTRATISTA PRNCIPAL]],"Principal","Secundaria")</f>
        <v>Principal</v>
      </c>
      <c r="T1302" s="10">
        <f>IFERROR(1/COUNTIF(Tabla2[CONTRATISTA PRNCIPAL],Tabla2[[#This Row],[CONTRATISTA PRNCIPAL]]),0)</f>
        <v>2.564102564102564E-2</v>
      </c>
      <c r="U1302" s="33">
        <f ca="1">IF(((TODAY()-Tabla2[[#This Row],[FECHA NACIMIENTO]])/365)&lt;18,"Corregir", IF(((TODAY()-Tabla2[[#This Row],[FECHA NACIMIENTO]])/365)&gt;80, "Corregir",ROUNDDOWN(((TODAY()-Tabla2[[#This Row],[FECHA NACIMIENTO]])/365),0)))</f>
        <v>42</v>
      </c>
      <c r="V130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302" s="34" t="str">
        <f ca="1">+IF(Tabla2[[#This Row],[Edad]]="Corregir","Corregir","Ok")</f>
        <v>Ok</v>
      </c>
      <c r="X1302" s="10" t="str">
        <f>+IFERROR(VLOOKUP(Tabla2[[#This Row],[DISTRITO SEGÚN DNI]],Hoja1!$A$2:$B$55,2,FALSE),"No")</f>
        <v>No</v>
      </c>
      <c r="Y1302" s="10" t="str">
        <f>IF(OR(LOWER(Tabla2[[#This Row],[GENERO]])="masculino", LOWER(Tabla2[[#This Row],[GENERO]])="femenino"),"OK","Corregir")</f>
        <v>OK</v>
      </c>
      <c r="Z1302" s="10" t="str">
        <f>+IF(Tabla2[[#This Row],[Nro. DNI / CE]]="","Corregir",IF(LEN(Tabla2[[#This Row],[Nro. DNI / CE]])&gt;=8,"OK","Corregir"))</f>
        <v>OK</v>
      </c>
      <c r="AA1302" s="10">
        <f>COUNTIF(Tabla2[APELLIDOS Y NOMBRES],Tabla2[[#This Row],[APELLIDOS Y NOMBRES]])</f>
        <v>1</v>
      </c>
      <c r="AB1302" t="str">
        <f ca="1">+IFERROR(IF(Tabla2[[#This Row],[FECHA CESE/BAJA]]="","No Aplica",IF(AND(MONTH(Tabla2[[#This Row],[FECHA CESE/BAJA]])=MONTH(TODAY()-30),YEAR(Tabla2[[#This Row],[FECHA CESE/BAJA]])=YEAR(TODAY())),MONTH(TODAY()-30)&amp;"-"&amp;YEAR(TODAY()),"Borrar")),"No aplica")</f>
        <v>No Aplica</v>
      </c>
      <c r="AC1302" t="str">
        <f ca="1">+IFERROR(IF(Tabla2[[#This Row],[FECHA INICIO DE LABORES EN OBRA]]="","No Aplica",IF(AND(MONTH(Tabla2[[#This Row],[FECHA INICIO DE LABORES EN OBRA]])=MONTH(TODAY()-30),YEAR(Tabla2[[#This Row],[FECHA INICIO DE LABORES EN OBRA]])=YEAR(TODAY())),MONTH(TODAY()-30)&amp;"-"&amp;YEAR(TODAY()),"No Aplica")),"No Aplica")</f>
        <v>No Aplica</v>
      </c>
    </row>
    <row r="1303" spans="1:29" x14ac:dyDescent="0.25">
      <c r="A1303" s="2" t="s">
        <v>4182</v>
      </c>
      <c r="B1303" s="3" t="s">
        <v>10169</v>
      </c>
      <c r="C1303" s="3" t="s">
        <v>10169</v>
      </c>
      <c r="D1303" s="3" t="s">
        <v>4198</v>
      </c>
      <c r="E1303" s="3" t="s">
        <v>10221</v>
      </c>
      <c r="F1303" s="36">
        <v>36003</v>
      </c>
      <c r="G1303" s="3">
        <v>1</v>
      </c>
      <c r="H1303" s="3" t="s">
        <v>3074</v>
      </c>
      <c r="I1303" s="3" t="s">
        <v>4216</v>
      </c>
      <c r="J1303" s="3" t="s">
        <v>4220</v>
      </c>
      <c r="K1303" s="3" t="s">
        <v>2450</v>
      </c>
      <c r="L1303" s="8" t="s">
        <v>9818</v>
      </c>
      <c r="M1303" s="5"/>
      <c r="N1303" s="13" t="s">
        <v>1513</v>
      </c>
      <c r="O1303" s="5">
        <v>44831</v>
      </c>
      <c r="P1303" s="8">
        <v>1</v>
      </c>
      <c r="Q1303" s="9">
        <v>1</v>
      </c>
      <c r="R1303" s="9" t="str">
        <f>IFERROR(VLOOKUP(Tabla2[[#This Row],[CONTRATISTA PRNCIPAL]],Hoja1!$L$5:$M$9,2,FALSE),"CJV")</f>
        <v>EPC</v>
      </c>
      <c r="S1303" s="9" t="str">
        <f>IF(Tabla2[[#This Row],[EMPRESA]]=Tabla2[[#This Row],[CONTRATISTA PRNCIPAL]],"Principal","Secundaria")</f>
        <v>Principal</v>
      </c>
      <c r="T1303" s="10">
        <f>IFERROR(1/COUNTIF(Tabla2[CONTRATISTA PRNCIPAL],Tabla2[[#This Row],[CONTRATISTA PRNCIPAL]]),0)</f>
        <v>2.564102564102564E-2</v>
      </c>
      <c r="U1303" s="33">
        <f ca="1">IF(((TODAY()-Tabla2[[#This Row],[FECHA NACIMIENTO]])/365)&lt;18,"Corregir", IF(((TODAY()-Tabla2[[#This Row],[FECHA NACIMIENTO]])/365)&gt;80, "Corregir",ROUNDDOWN(((TODAY()-Tabla2[[#This Row],[FECHA NACIMIENTO]])/365),0)))</f>
        <v>25</v>
      </c>
      <c r="V130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303" s="34" t="str">
        <f ca="1">+IF(Tabla2[[#This Row],[Edad]]="Corregir","Corregir","Ok")</f>
        <v>Ok</v>
      </c>
      <c r="X1303" s="10" t="str">
        <f>+IFERROR(VLOOKUP(Tabla2[[#This Row],[DISTRITO SEGÚN DNI]],Hoja1!$A$2:$B$55,2,FALSE),"No")</f>
        <v>No</v>
      </c>
      <c r="Y1303" s="10" t="str">
        <f>IF(OR(LOWER(Tabla2[[#This Row],[GENERO]])="masculino", LOWER(Tabla2[[#This Row],[GENERO]])="femenino"),"OK","Corregir")</f>
        <v>OK</v>
      </c>
      <c r="Z1303" s="10" t="str">
        <f>+IF(Tabla2[[#This Row],[Nro. DNI / CE]]="","Corregir",IF(LEN(Tabla2[[#This Row],[Nro. DNI / CE]])&gt;=8,"OK","Corregir"))</f>
        <v>OK</v>
      </c>
      <c r="AA1303" s="10">
        <f>COUNTIF(Tabla2[APELLIDOS Y NOMBRES],Tabla2[[#This Row],[APELLIDOS Y NOMBRES]])</f>
        <v>1</v>
      </c>
      <c r="AB1303" t="str">
        <f ca="1">+IFERROR(IF(Tabla2[[#This Row],[FECHA CESE/BAJA]]="","No Aplica",IF(AND(MONTH(Tabla2[[#This Row],[FECHA CESE/BAJA]])=MONTH(TODAY()-30),YEAR(Tabla2[[#This Row],[FECHA CESE/BAJA]])=YEAR(TODAY())),MONTH(TODAY()-30)&amp;"-"&amp;YEAR(TODAY()),"Borrar")),"No aplica")</f>
        <v>No Aplica</v>
      </c>
      <c r="AC1303" t="str">
        <f ca="1">+IFERROR(IF(Tabla2[[#This Row],[FECHA INICIO DE LABORES EN OBRA]]="","No Aplica",IF(AND(MONTH(Tabla2[[#This Row],[FECHA INICIO DE LABORES EN OBRA]])=MONTH(TODAY()-30),YEAR(Tabla2[[#This Row],[FECHA INICIO DE LABORES EN OBRA]])=YEAR(TODAY())),MONTH(TODAY()-30)&amp;"-"&amp;YEAR(TODAY()),"No Aplica")),"No Aplica")</f>
        <v>No Aplica</v>
      </c>
    </row>
    <row r="1304" spans="1:29" x14ac:dyDescent="0.25">
      <c r="A1304" s="2" t="s">
        <v>4182</v>
      </c>
      <c r="B1304" s="3" t="s">
        <v>10169</v>
      </c>
      <c r="C1304" s="3" t="s">
        <v>10169</v>
      </c>
      <c r="D1304" s="3" t="s">
        <v>4199</v>
      </c>
      <c r="E1304" s="3" t="s">
        <v>10222</v>
      </c>
      <c r="F1304" s="36">
        <v>35241</v>
      </c>
      <c r="G1304" s="3">
        <v>1</v>
      </c>
      <c r="H1304" s="3" t="s">
        <v>4210</v>
      </c>
      <c r="I1304" s="3" t="s">
        <v>4216</v>
      </c>
      <c r="J1304" s="3" t="s">
        <v>10223</v>
      </c>
      <c r="K1304" s="3" t="s">
        <v>4972</v>
      </c>
      <c r="L1304" s="8" t="s">
        <v>9813</v>
      </c>
      <c r="M1304" s="5"/>
      <c r="N1304" s="13" t="s">
        <v>1513</v>
      </c>
      <c r="O1304" s="5">
        <v>44832</v>
      </c>
      <c r="P1304" s="8">
        <v>1</v>
      </c>
      <c r="Q1304" s="9">
        <v>1</v>
      </c>
      <c r="R1304" s="9" t="str">
        <f>IFERROR(VLOOKUP(Tabla2[[#This Row],[CONTRATISTA PRNCIPAL]],Hoja1!$L$5:$M$9,2,FALSE),"CJV")</f>
        <v>EPC</v>
      </c>
      <c r="S1304" s="9" t="str">
        <f>IF(Tabla2[[#This Row],[EMPRESA]]=Tabla2[[#This Row],[CONTRATISTA PRNCIPAL]],"Principal","Secundaria")</f>
        <v>Principal</v>
      </c>
      <c r="T1304" s="10">
        <f>IFERROR(1/COUNTIF(Tabla2[CONTRATISTA PRNCIPAL],Tabla2[[#This Row],[CONTRATISTA PRNCIPAL]]),0)</f>
        <v>2.564102564102564E-2</v>
      </c>
      <c r="U1304" s="33">
        <f ca="1">IF(((TODAY()-Tabla2[[#This Row],[FECHA NACIMIENTO]])/365)&lt;18,"Corregir", IF(((TODAY()-Tabla2[[#This Row],[FECHA NACIMIENTO]])/365)&gt;80, "Corregir",ROUNDDOWN(((TODAY()-Tabla2[[#This Row],[FECHA NACIMIENTO]])/365),0)))</f>
        <v>27</v>
      </c>
      <c r="V130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304" s="34" t="str">
        <f ca="1">+IF(Tabla2[[#This Row],[Edad]]="Corregir","Corregir","Ok")</f>
        <v>Ok</v>
      </c>
      <c r="X1304" s="10" t="str">
        <f>+IFERROR(VLOOKUP(Tabla2[[#This Row],[DISTRITO SEGÚN DNI]],Hoja1!$A$2:$B$55,2,FALSE),"No")</f>
        <v>No</v>
      </c>
      <c r="Y1304" s="10" t="str">
        <f>IF(OR(LOWER(Tabla2[[#This Row],[GENERO]])="masculino", LOWER(Tabla2[[#This Row],[GENERO]])="femenino"),"OK","Corregir")</f>
        <v>OK</v>
      </c>
      <c r="Z1304" s="10" t="str">
        <f>+IF(Tabla2[[#This Row],[Nro. DNI / CE]]="","Corregir",IF(LEN(Tabla2[[#This Row],[Nro. DNI / CE]])&gt;=8,"OK","Corregir"))</f>
        <v>OK</v>
      </c>
      <c r="AA1304" s="10">
        <f>COUNTIF(Tabla2[APELLIDOS Y NOMBRES],Tabla2[[#This Row],[APELLIDOS Y NOMBRES]])</f>
        <v>1</v>
      </c>
      <c r="AB1304" t="str">
        <f ca="1">+IFERROR(IF(Tabla2[[#This Row],[FECHA CESE/BAJA]]="","No Aplica",IF(AND(MONTH(Tabla2[[#This Row],[FECHA CESE/BAJA]])=MONTH(TODAY()-30),YEAR(Tabla2[[#This Row],[FECHA CESE/BAJA]])=YEAR(TODAY())),MONTH(TODAY()-30)&amp;"-"&amp;YEAR(TODAY()),"Borrar")),"No aplica")</f>
        <v>No Aplica</v>
      </c>
      <c r="AC1304" t="str">
        <f ca="1">+IFERROR(IF(Tabla2[[#This Row],[FECHA INICIO DE LABORES EN OBRA]]="","No Aplica",IF(AND(MONTH(Tabla2[[#This Row],[FECHA INICIO DE LABORES EN OBRA]])=MONTH(TODAY()-30),YEAR(Tabla2[[#This Row],[FECHA INICIO DE LABORES EN OBRA]])=YEAR(TODAY())),MONTH(TODAY()-30)&amp;"-"&amp;YEAR(TODAY()),"No Aplica")),"No Aplica")</f>
        <v>No Aplica</v>
      </c>
    </row>
    <row r="1305" spans="1:29" x14ac:dyDescent="0.25">
      <c r="A1305" s="2" t="s">
        <v>4182</v>
      </c>
      <c r="B1305" s="3" t="s">
        <v>10169</v>
      </c>
      <c r="C1305" s="3" t="s">
        <v>10169</v>
      </c>
      <c r="D1305" s="3" t="s">
        <v>4200</v>
      </c>
      <c r="E1305" s="3" t="s">
        <v>10224</v>
      </c>
      <c r="F1305" s="36">
        <v>36255</v>
      </c>
      <c r="G1305" s="3">
        <v>1</v>
      </c>
      <c r="H1305" s="3" t="s">
        <v>3074</v>
      </c>
      <c r="I1305" s="3" t="s">
        <v>4216</v>
      </c>
      <c r="J1305" s="3" t="s">
        <v>10225</v>
      </c>
      <c r="K1305" s="3" t="s">
        <v>2450</v>
      </c>
      <c r="L1305" s="8" t="s">
        <v>9813</v>
      </c>
      <c r="M1305" s="5"/>
      <c r="N1305" s="13" t="s">
        <v>1513</v>
      </c>
      <c r="O1305" s="5">
        <v>44636</v>
      </c>
      <c r="P1305" s="8">
        <v>1</v>
      </c>
      <c r="Q1305" s="9">
        <v>1</v>
      </c>
      <c r="R1305" s="9" t="str">
        <f>IFERROR(VLOOKUP(Tabla2[[#This Row],[CONTRATISTA PRNCIPAL]],Hoja1!$L$5:$M$9,2,FALSE),"CJV")</f>
        <v>EPC</v>
      </c>
      <c r="S1305" s="9" t="str">
        <f>IF(Tabla2[[#This Row],[EMPRESA]]=Tabla2[[#This Row],[CONTRATISTA PRNCIPAL]],"Principal","Secundaria")</f>
        <v>Principal</v>
      </c>
      <c r="T1305" s="10">
        <f>IFERROR(1/COUNTIF(Tabla2[CONTRATISTA PRNCIPAL],Tabla2[[#This Row],[CONTRATISTA PRNCIPAL]]),0)</f>
        <v>2.564102564102564E-2</v>
      </c>
      <c r="U1305" s="33">
        <f ca="1">IF(((TODAY()-Tabla2[[#This Row],[FECHA NACIMIENTO]])/365)&lt;18,"Corregir", IF(((TODAY()-Tabla2[[#This Row],[FECHA NACIMIENTO]])/365)&gt;80, "Corregir",ROUNDDOWN(((TODAY()-Tabla2[[#This Row],[FECHA NACIMIENTO]])/365),0)))</f>
        <v>24</v>
      </c>
      <c r="V130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305" s="34" t="str">
        <f ca="1">+IF(Tabla2[[#This Row],[Edad]]="Corregir","Corregir","Ok")</f>
        <v>Ok</v>
      </c>
      <c r="X1305" s="10" t="str">
        <f>+IFERROR(VLOOKUP(Tabla2[[#This Row],[DISTRITO SEGÚN DNI]],Hoja1!$A$2:$B$55,2,FALSE),"No")</f>
        <v>No</v>
      </c>
      <c r="Y1305" s="10" t="str">
        <f>IF(OR(LOWER(Tabla2[[#This Row],[GENERO]])="masculino", LOWER(Tabla2[[#This Row],[GENERO]])="femenino"),"OK","Corregir")</f>
        <v>OK</v>
      </c>
      <c r="Z1305" s="10" t="str">
        <f>+IF(Tabla2[[#This Row],[Nro. DNI / CE]]="","Corregir",IF(LEN(Tabla2[[#This Row],[Nro. DNI / CE]])&gt;=8,"OK","Corregir"))</f>
        <v>OK</v>
      </c>
      <c r="AA1305" s="10">
        <f>COUNTIF(Tabla2[APELLIDOS Y NOMBRES],Tabla2[[#This Row],[APELLIDOS Y NOMBRES]])</f>
        <v>1</v>
      </c>
      <c r="AB1305" t="str">
        <f ca="1">+IFERROR(IF(Tabla2[[#This Row],[FECHA CESE/BAJA]]="","No Aplica",IF(AND(MONTH(Tabla2[[#This Row],[FECHA CESE/BAJA]])=MONTH(TODAY()-30),YEAR(Tabla2[[#This Row],[FECHA CESE/BAJA]])=YEAR(TODAY())),MONTH(TODAY()-30)&amp;"-"&amp;YEAR(TODAY()),"Borrar")),"No aplica")</f>
        <v>No Aplica</v>
      </c>
      <c r="AC1305" t="str">
        <f ca="1">+IFERROR(IF(Tabla2[[#This Row],[FECHA INICIO DE LABORES EN OBRA]]="","No Aplica",IF(AND(MONTH(Tabla2[[#This Row],[FECHA INICIO DE LABORES EN OBRA]])=MONTH(TODAY()-30),YEAR(Tabla2[[#This Row],[FECHA INICIO DE LABORES EN OBRA]])=YEAR(TODAY())),MONTH(TODAY()-30)&amp;"-"&amp;YEAR(TODAY()),"No Aplica")),"No Aplica")</f>
        <v>No Aplica</v>
      </c>
    </row>
    <row r="1306" spans="1:29" x14ac:dyDescent="0.25">
      <c r="A1306" s="2" t="s">
        <v>4182</v>
      </c>
      <c r="B1306" s="3" t="s">
        <v>10169</v>
      </c>
      <c r="C1306" s="3" t="s">
        <v>10169</v>
      </c>
      <c r="D1306" s="3" t="s">
        <v>4201</v>
      </c>
      <c r="E1306" s="3" t="s">
        <v>10226</v>
      </c>
      <c r="F1306" s="36">
        <v>33381</v>
      </c>
      <c r="G1306" s="3">
        <v>1</v>
      </c>
      <c r="H1306" s="3" t="s">
        <v>3074</v>
      </c>
      <c r="I1306" s="3" t="s">
        <v>4216</v>
      </c>
      <c r="J1306" s="3" t="s">
        <v>10227</v>
      </c>
      <c r="K1306" s="3" t="s">
        <v>2450</v>
      </c>
      <c r="L1306" s="8" t="s">
        <v>9813</v>
      </c>
      <c r="M1306" s="5"/>
      <c r="N1306" s="13" t="s">
        <v>1513</v>
      </c>
      <c r="O1306" s="5">
        <v>44487</v>
      </c>
      <c r="P1306" s="8">
        <v>1</v>
      </c>
      <c r="Q1306" s="9">
        <v>1</v>
      </c>
      <c r="R1306" s="9" t="str">
        <f>IFERROR(VLOOKUP(Tabla2[[#This Row],[CONTRATISTA PRNCIPAL]],Hoja1!$L$5:$M$9,2,FALSE),"CJV")</f>
        <v>EPC</v>
      </c>
      <c r="S1306" s="9" t="str">
        <f>IF(Tabla2[[#This Row],[EMPRESA]]=Tabla2[[#This Row],[CONTRATISTA PRNCIPAL]],"Principal","Secundaria")</f>
        <v>Principal</v>
      </c>
      <c r="T1306" s="10">
        <f>IFERROR(1/COUNTIF(Tabla2[CONTRATISTA PRNCIPAL],Tabla2[[#This Row],[CONTRATISTA PRNCIPAL]]),0)</f>
        <v>2.564102564102564E-2</v>
      </c>
      <c r="U1306" s="33">
        <f ca="1">IF(((TODAY()-Tabla2[[#This Row],[FECHA NACIMIENTO]])/365)&lt;18,"Corregir", IF(((TODAY()-Tabla2[[#This Row],[FECHA NACIMIENTO]])/365)&gt;80, "Corregir",ROUNDDOWN(((TODAY()-Tabla2[[#This Row],[FECHA NACIMIENTO]])/365),0)))</f>
        <v>32</v>
      </c>
      <c r="V130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306" s="34" t="str">
        <f ca="1">+IF(Tabla2[[#This Row],[Edad]]="Corregir","Corregir","Ok")</f>
        <v>Ok</v>
      </c>
      <c r="X1306" s="10" t="str">
        <f>+IFERROR(VLOOKUP(Tabla2[[#This Row],[DISTRITO SEGÚN DNI]],Hoja1!$A$2:$B$55,2,FALSE),"No")</f>
        <v>No</v>
      </c>
      <c r="Y1306" s="10" t="str">
        <f>IF(OR(LOWER(Tabla2[[#This Row],[GENERO]])="masculino", LOWER(Tabla2[[#This Row],[GENERO]])="femenino"),"OK","Corregir")</f>
        <v>OK</v>
      </c>
      <c r="Z1306" s="10" t="str">
        <f>+IF(Tabla2[[#This Row],[Nro. DNI / CE]]="","Corregir",IF(LEN(Tabla2[[#This Row],[Nro. DNI / CE]])&gt;=8,"OK","Corregir"))</f>
        <v>OK</v>
      </c>
      <c r="AA1306" s="10">
        <f>COUNTIF(Tabla2[APELLIDOS Y NOMBRES],Tabla2[[#This Row],[APELLIDOS Y NOMBRES]])</f>
        <v>1</v>
      </c>
      <c r="AB1306" t="str">
        <f ca="1">+IFERROR(IF(Tabla2[[#This Row],[FECHA CESE/BAJA]]="","No Aplica",IF(AND(MONTH(Tabla2[[#This Row],[FECHA CESE/BAJA]])=MONTH(TODAY()-30),YEAR(Tabla2[[#This Row],[FECHA CESE/BAJA]])=YEAR(TODAY())),MONTH(TODAY()-30)&amp;"-"&amp;YEAR(TODAY()),"Borrar")),"No aplica")</f>
        <v>No Aplica</v>
      </c>
      <c r="AC1306" t="str">
        <f ca="1">+IFERROR(IF(Tabla2[[#This Row],[FECHA INICIO DE LABORES EN OBRA]]="","No Aplica",IF(AND(MONTH(Tabla2[[#This Row],[FECHA INICIO DE LABORES EN OBRA]])=MONTH(TODAY()-30),YEAR(Tabla2[[#This Row],[FECHA INICIO DE LABORES EN OBRA]])=YEAR(TODAY())),MONTH(TODAY()-30)&amp;"-"&amp;YEAR(TODAY()),"No Aplica")),"No Aplica")</f>
        <v>No Aplica</v>
      </c>
    </row>
    <row r="1307" spans="1:29" x14ac:dyDescent="0.25">
      <c r="A1307" s="2" t="s">
        <v>4182</v>
      </c>
      <c r="B1307" s="3" t="s">
        <v>10169</v>
      </c>
      <c r="C1307" s="3" t="s">
        <v>10169</v>
      </c>
      <c r="D1307" s="3" t="s">
        <v>4202</v>
      </c>
      <c r="E1307" s="3" t="s">
        <v>10228</v>
      </c>
      <c r="F1307" s="36">
        <v>27832</v>
      </c>
      <c r="G1307" s="3">
        <v>1</v>
      </c>
      <c r="H1307" s="3" t="s">
        <v>2465</v>
      </c>
      <c r="I1307" s="3" t="s">
        <v>4216</v>
      </c>
      <c r="J1307" s="3" t="s">
        <v>10229</v>
      </c>
      <c r="K1307" s="3" t="s">
        <v>3102</v>
      </c>
      <c r="L1307" s="8" t="s">
        <v>9813</v>
      </c>
      <c r="M1307" s="5"/>
      <c r="N1307" s="13" t="s">
        <v>1513</v>
      </c>
      <c r="O1307" s="5">
        <v>44950</v>
      </c>
      <c r="P1307" s="8">
        <v>1</v>
      </c>
      <c r="Q1307" s="9">
        <v>1</v>
      </c>
      <c r="R1307" s="9" t="str">
        <f>IFERROR(VLOOKUP(Tabla2[[#This Row],[CONTRATISTA PRNCIPAL]],Hoja1!$L$5:$M$9,2,FALSE),"CJV")</f>
        <v>EPC</v>
      </c>
      <c r="S1307" s="9" t="str">
        <f>IF(Tabla2[[#This Row],[EMPRESA]]=Tabla2[[#This Row],[CONTRATISTA PRNCIPAL]],"Principal","Secundaria")</f>
        <v>Principal</v>
      </c>
      <c r="T1307" s="10">
        <f>IFERROR(1/COUNTIF(Tabla2[CONTRATISTA PRNCIPAL],Tabla2[[#This Row],[CONTRATISTA PRNCIPAL]]),0)</f>
        <v>2.564102564102564E-2</v>
      </c>
      <c r="U1307" s="33">
        <f ca="1">IF(((TODAY()-Tabla2[[#This Row],[FECHA NACIMIENTO]])/365)&lt;18,"Corregir", IF(((TODAY()-Tabla2[[#This Row],[FECHA NACIMIENTO]])/365)&gt;80, "Corregir",ROUNDDOWN(((TODAY()-Tabla2[[#This Row],[FECHA NACIMIENTO]])/365),0)))</f>
        <v>47</v>
      </c>
      <c r="V130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307" s="34" t="str">
        <f ca="1">+IF(Tabla2[[#This Row],[Edad]]="Corregir","Corregir","Ok")</f>
        <v>Ok</v>
      </c>
      <c r="X1307" s="10" t="str">
        <f>+IFERROR(VLOOKUP(Tabla2[[#This Row],[DISTRITO SEGÚN DNI]],Hoja1!$A$2:$B$55,2,FALSE),"No")</f>
        <v>No</v>
      </c>
      <c r="Y1307" s="10" t="str">
        <f>IF(OR(LOWER(Tabla2[[#This Row],[GENERO]])="masculino", LOWER(Tabla2[[#This Row],[GENERO]])="femenino"),"OK","Corregir")</f>
        <v>OK</v>
      </c>
      <c r="Z1307" s="10" t="str">
        <f>+IF(Tabla2[[#This Row],[Nro. DNI / CE]]="","Corregir",IF(LEN(Tabla2[[#This Row],[Nro. DNI / CE]])&gt;=8,"OK","Corregir"))</f>
        <v>OK</v>
      </c>
      <c r="AA1307" s="10">
        <f>COUNTIF(Tabla2[APELLIDOS Y NOMBRES],Tabla2[[#This Row],[APELLIDOS Y NOMBRES]])</f>
        <v>1</v>
      </c>
      <c r="AB1307" t="str">
        <f ca="1">+IFERROR(IF(Tabla2[[#This Row],[FECHA CESE/BAJA]]="","No Aplica",IF(AND(MONTH(Tabla2[[#This Row],[FECHA CESE/BAJA]])=MONTH(TODAY()-30),YEAR(Tabla2[[#This Row],[FECHA CESE/BAJA]])=YEAR(TODAY())),MONTH(TODAY()-30)&amp;"-"&amp;YEAR(TODAY()),"Borrar")),"No aplica")</f>
        <v>No Aplica</v>
      </c>
      <c r="AC1307" t="str">
        <f ca="1">+IFERROR(IF(Tabla2[[#This Row],[FECHA INICIO DE LABORES EN OBRA]]="","No Aplica",IF(AND(MONTH(Tabla2[[#This Row],[FECHA INICIO DE LABORES EN OBRA]])=MONTH(TODAY()-30),YEAR(Tabla2[[#This Row],[FECHA INICIO DE LABORES EN OBRA]])=YEAR(TODAY())),MONTH(TODAY()-30)&amp;"-"&amp;YEAR(TODAY()),"No Aplica")),"No Aplica")</f>
        <v>No Aplica</v>
      </c>
    </row>
    <row r="1308" spans="1:29" x14ac:dyDescent="0.25">
      <c r="A1308" s="2" t="s">
        <v>4182</v>
      </c>
      <c r="B1308" s="3" t="s">
        <v>10169</v>
      </c>
      <c r="C1308" s="3" t="s">
        <v>10169</v>
      </c>
      <c r="D1308" s="3" t="s">
        <v>10568</v>
      </c>
      <c r="E1308" s="3" t="s">
        <v>10569</v>
      </c>
      <c r="F1308" s="36">
        <v>33550</v>
      </c>
      <c r="G1308" s="3">
        <v>1</v>
      </c>
      <c r="H1308" s="3" t="s">
        <v>4210</v>
      </c>
      <c r="I1308" s="3" t="s">
        <v>4216</v>
      </c>
      <c r="J1308" s="3" t="s">
        <v>10570</v>
      </c>
      <c r="K1308" s="3" t="s">
        <v>4692</v>
      </c>
      <c r="L1308" s="8" t="s">
        <v>9813</v>
      </c>
      <c r="M1308" s="5"/>
      <c r="N1308" s="13" t="s">
        <v>1513</v>
      </c>
      <c r="O1308" s="5">
        <v>44354</v>
      </c>
      <c r="P1308" s="8">
        <v>1</v>
      </c>
      <c r="Q1308" s="9">
        <v>1</v>
      </c>
      <c r="R1308" s="9" t="str">
        <f>IFERROR(VLOOKUP(Tabla2[[#This Row],[CONTRATISTA PRNCIPAL]],Hoja1!$L$5:$M$9,2,FALSE),"CJV")</f>
        <v>EPC</v>
      </c>
      <c r="S1308" s="9" t="str">
        <f>IF(Tabla2[[#This Row],[EMPRESA]]=Tabla2[[#This Row],[CONTRATISTA PRNCIPAL]],"Principal","Secundaria")</f>
        <v>Principal</v>
      </c>
      <c r="T1308" s="10">
        <f>IFERROR(1/COUNTIF(Tabla2[CONTRATISTA PRNCIPAL],Tabla2[[#This Row],[CONTRATISTA PRNCIPAL]]),0)</f>
        <v>2.564102564102564E-2</v>
      </c>
      <c r="U1308" s="33">
        <f ca="1">IF(((TODAY()-Tabla2[[#This Row],[FECHA NACIMIENTO]])/365)&lt;18,"Corregir", IF(((TODAY()-Tabla2[[#This Row],[FECHA NACIMIENTO]])/365)&gt;80, "Corregir",ROUNDDOWN(((TODAY()-Tabla2[[#This Row],[FECHA NACIMIENTO]])/365),0)))</f>
        <v>31</v>
      </c>
      <c r="V130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308" s="34" t="str">
        <f ca="1">+IF(Tabla2[[#This Row],[Edad]]="Corregir","Corregir","Ok")</f>
        <v>Ok</v>
      </c>
      <c r="X1308" s="10" t="str">
        <f>+IFERROR(VLOOKUP(Tabla2[[#This Row],[DISTRITO SEGÚN DNI]],Hoja1!$A$2:$B$55,2,FALSE),"No")</f>
        <v>No</v>
      </c>
      <c r="Y1308" s="10" t="str">
        <f>IF(OR(LOWER(Tabla2[[#This Row],[GENERO]])="masculino", LOWER(Tabla2[[#This Row],[GENERO]])="femenino"),"OK","Corregir")</f>
        <v>OK</v>
      </c>
      <c r="Z1308" s="10" t="str">
        <f>+IF(Tabla2[[#This Row],[Nro. DNI / CE]]="","Corregir",IF(LEN(Tabla2[[#This Row],[Nro. DNI / CE]])&gt;=8,"OK","Corregir"))</f>
        <v>OK</v>
      </c>
      <c r="AA1308" s="10">
        <f>COUNTIF(Tabla2[APELLIDOS Y NOMBRES],Tabla2[[#This Row],[APELLIDOS Y NOMBRES]])</f>
        <v>1</v>
      </c>
      <c r="AB1308" t="str">
        <f ca="1">+IFERROR(IF(Tabla2[[#This Row],[FECHA CESE/BAJA]]="","No Aplica",IF(AND(MONTH(Tabla2[[#This Row],[FECHA CESE/BAJA]])=MONTH(TODAY()-30),YEAR(Tabla2[[#This Row],[FECHA CESE/BAJA]])=YEAR(TODAY())),MONTH(TODAY()-30)&amp;"-"&amp;YEAR(TODAY()),"Borrar")),"No aplica")</f>
        <v>No Aplica</v>
      </c>
      <c r="AC1308" t="str">
        <f ca="1">+IFERROR(IF(Tabla2[[#This Row],[FECHA INICIO DE LABORES EN OBRA]]="","No Aplica",IF(AND(MONTH(Tabla2[[#This Row],[FECHA INICIO DE LABORES EN OBRA]])=MONTH(TODAY()-30),YEAR(Tabla2[[#This Row],[FECHA INICIO DE LABORES EN OBRA]])=YEAR(TODAY())),MONTH(TODAY()-30)&amp;"-"&amp;YEAR(TODAY()),"No Aplica")),"No Aplica")</f>
        <v>No Aplica</v>
      </c>
    </row>
    <row r="1309" spans="1:29" x14ac:dyDescent="0.25">
      <c r="A1309" s="2" t="s">
        <v>4182</v>
      </c>
      <c r="B1309" s="3" t="s">
        <v>10169</v>
      </c>
      <c r="C1309" s="3" t="s">
        <v>10169</v>
      </c>
      <c r="D1309" s="3" t="s">
        <v>4203</v>
      </c>
      <c r="E1309" s="3" t="s">
        <v>10230</v>
      </c>
      <c r="F1309" s="36">
        <v>34820</v>
      </c>
      <c r="G1309" s="3">
        <v>1</v>
      </c>
      <c r="H1309" s="3" t="s">
        <v>3074</v>
      </c>
      <c r="I1309" s="3" t="s">
        <v>4216</v>
      </c>
      <c r="J1309" s="3" t="s">
        <v>10231</v>
      </c>
      <c r="K1309" s="3" t="s">
        <v>1473</v>
      </c>
      <c r="L1309" s="8" t="s">
        <v>9813</v>
      </c>
      <c r="M1309" s="5"/>
      <c r="N1309" s="13" t="s">
        <v>1513</v>
      </c>
      <c r="O1309" s="5">
        <v>44832</v>
      </c>
      <c r="P1309" s="8">
        <v>1</v>
      </c>
      <c r="Q1309" s="9">
        <v>1</v>
      </c>
      <c r="R1309" s="9" t="str">
        <f>IFERROR(VLOOKUP(Tabla2[[#This Row],[CONTRATISTA PRNCIPAL]],Hoja1!$L$5:$M$9,2,FALSE),"CJV")</f>
        <v>EPC</v>
      </c>
      <c r="S1309" s="9" t="str">
        <f>IF(Tabla2[[#This Row],[EMPRESA]]=Tabla2[[#This Row],[CONTRATISTA PRNCIPAL]],"Principal","Secundaria")</f>
        <v>Principal</v>
      </c>
      <c r="T1309" s="10">
        <f>IFERROR(1/COUNTIF(Tabla2[CONTRATISTA PRNCIPAL],Tabla2[[#This Row],[CONTRATISTA PRNCIPAL]]),0)</f>
        <v>2.564102564102564E-2</v>
      </c>
      <c r="U1309" s="33">
        <f ca="1">IF(((TODAY()-Tabla2[[#This Row],[FECHA NACIMIENTO]])/365)&lt;18,"Corregir", IF(((TODAY()-Tabla2[[#This Row],[FECHA NACIMIENTO]])/365)&gt;80, "Corregir",ROUNDDOWN(((TODAY()-Tabla2[[#This Row],[FECHA NACIMIENTO]])/365),0)))</f>
        <v>28</v>
      </c>
      <c r="V130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309" s="34" t="str">
        <f ca="1">+IF(Tabla2[[#This Row],[Edad]]="Corregir","Corregir","Ok")</f>
        <v>Ok</v>
      </c>
      <c r="X1309" s="10" t="str">
        <f>+IFERROR(VLOOKUP(Tabla2[[#This Row],[DISTRITO SEGÚN DNI]],Hoja1!$A$2:$B$55,2,FALSE),"No")</f>
        <v>No</v>
      </c>
      <c r="Y1309" s="10" t="str">
        <f>IF(OR(LOWER(Tabla2[[#This Row],[GENERO]])="masculino", LOWER(Tabla2[[#This Row],[GENERO]])="femenino"),"OK","Corregir")</f>
        <v>OK</v>
      </c>
      <c r="Z1309" s="10" t="str">
        <f>+IF(Tabla2[[#This Row],[Nro. DNI / CE]]="","Corregir",IF(LEN(Tabla2[[#This Row],[Nro. DNI / CE]])&gt;=8,"OK","Corregir"))</f>
        <v>OK</v>
      </c>
      <c r="AA1309" s="10">
        <f>COUNTIF(Tabla2[APELLIDOS Y NOMBRES],Tabla2[[#This Row],[APELLIDOS Y NOMBRES]])</f>
        <v>1</v>
      </c>
      <c r="AB1309" t="str">
        <f ca="1">+IFERROR(IF(Tabla2[[#This Row],[FECHA CESE/BAJA]]="","No Aplica",IF(AND(MONTH(Tabla2[[#This Row],[FECHA CESE/BAJA]])=MONTH(TODAY()-30),YEAR(Tabla2[[#This Row],[FECHA CESE/BAJA]])=YEAR(TODAY())),MONTH(TODAY()-30)&amp;"-"&amp;YEAR(TODAY()),"Borrar")),"No aplica")</f>
        <v>No Aplica</v>
      </c>
      <c r="AC1309" t="str">
        <f ca="1">+IFERROR(IF(Tabla2[[#This Row],[FECHA INICIO DE LABORES EN OBRA]]="","No Aplica",IF(AND(MONTH(Tabla2[[#This Row],[FECHA INICIO DE LABORES EN OBRA]])=MONTH(TODAY()-30),YEAR(Tabla2[[#This Row],[FECHA INICIO DE LABORES EN OBRA]])=YEAR(TODAY())),MONTH(TODAY()-30)&amp;"-"&amp;YEAR(TODAY()),"No Aplica")),"No Aplica")</f>
        <v>No Aplica</v>
      </c>
    </row>
    <row r="1310" spans="1:29" x14ac:dyDescent="0.25">
      <c r="A1310" s="2" t="s">
        <v>4182</v>
      </c>
      <c r="B1310" s="3" t="s">
        <v>10169</v>
      </c>
      <c r="C1310" s="3" t="s">
        <v>10169</v>
      </c>
      <c r="D1310" s="3" t="s">
        <v>10232</v>
      </c>
      <c r="E1310" s="3" t="s">
        <v>10233</v>
      </c>
      <c r="F1310" s="36">
        <v>31080</v>
      </c>
      <c r="G1310" s="3">
        <v>1</v>
      </c>
      <c r="H1310" s="3" t="s">
        <v>4210</v>
      </c>
      <c r="I1310" s="3" t="s">
        <v>4216</v>
      </c>
      <c r="J1310" s="3" t="s">
        <v>10234</v>
      </c>
      <c r="K1310" s="3" t="s">
        <v>4962</v>
      </c>
      <c r="L1310" s="8" t="s">
        <v>9813</v>
      </c>
      <c r="M1310" s="5"/>
      <c r="N1310" s="13" t="s">
        <v>1513</v>
      </c>
      <c r="O1310" s="5">
        <v>43598</v>
      </c>
      <c r="P1310" s="8">
        <v>1</v>
      </c>
      <c r="Q1310" s="9">
        <v>1</v>
      </c>
      <c r="R1310" s="9" t="str">
        <f>IFERROR(VLOOKUP(Tabla2[[#This Row],[CONTRATISTA PRNCIPAL]],Hoja1!$L$5:$M$9,2,FALSE),"CJV")</f>
        <v>EPC</v>
      </c>
      <c r="S1310" s="9" t="str">
        <f>IF(Tabla2[[#This Row],[EMPRESA]]=Tabla2[[#This Row],[CONTRATISTA PRNCIPAL]],"Principal","Secundaria")</f>
        <v>Principal</v>
      </c>
      <c r="T1310" s="10">
        <f>IFERROR(1/COUNTIF(Tabla2[CONTRATISTA PRNCIPAL],Tabla2[[#This Row],[CONTRATISTA PRNCIPAL]]),0)</f>
        <v>2.564102564102564E-2</v>
      </c>
      <c r="U1310" s="33">
        <f ca="1">IF(((TODAY()-Tabla2[[#This Row],[FECHA NACIMIENTO]])/365)&lt;18,"Corregir", IF(((TODAY()-Tabla2[[#This Row],[FECHA NACIMIENTO]])/365)&gt;80, "Corregir",ROUNDDOWN(((TODAY()-Tabla2[[#This Row],[FECHA NACIMIENTO]])/365),0)))</f>
        <v>38</v>
      </c>
      <c r="V131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310" s="34" t="str">
        <f ca="1">+IF(Tabla2[[#This Row],[Edad]]="Corregir","Corregir","Ok")</f>
        <v>Ok</v>
      </c>
      <c r="X1310" s="10" t="str">
        <f>+IFERROR(VLOOKUP(Tabla2[[#This Row],[DISTRITO SEGÚN DNI]],Hoja1!$A$2:$B$55,2,FALSE),"No")</f>
        <v>No</v>
      </c>
      <c r="Y1310" s="10" t="str">
        <f>IF(OR(LOWER(Tabla2[[#This Row],[GENERO]])="masculino", LOWER(Tabla2[[#This Row],[GENERO]])="femenino"),"OK","Corregir")</f>
        <v>OK</v>
      </c>
      <c r="Z1310" s="10" t="str">
        <f>+IF(Tabla2[[#This Row],[Nro. DNI / CE]]="","Corregir",IF(LEN(Tabla2[[#This Row],[Nro. DNI / CE]])&gt;=8,"OK","Corregir"))</f>
        <v>OK</v>
      </c>
      <c r="AA1310" s="10">
        <f>COUNTIF(Tabla2[APELLIDOS Y NOMBRES],Tabla2[[#This Row],[APELLIDOS Y NOMBRES]])</f>
        <v>1</v>
      </c>
      <c r="AB1310" t="str">
        <f ca="1">+IFERROR(IF(Tabla2[[#This Row],[FECHA CESE/BAJA]]="","No Aplica",IF(AND(MONTH(Tabla2[[#This Row],[FECHA CESE/BAJA]])=MONTH(TODAY()-30),YEAR(Tabla2[[#This Row],[FECHA CESE/BAJA]])=YEAR(TODAY())),MONTH(TODAY()-30)&amp;"-"&amp;YEAR(TODAY()),"Borrar")),"No aplica")</f>
        <v>No Aplica</v>
      </c>
      <c r="AC1310" t="str">
        <f ca="1">+IFERROR(IF(Tabla2[[#This Row],[FECHA INICIO DE LABORES EN OBRA]]="","No Aplica",IF(AND(MONTH(Tabla2[[#This Row],[FECHA INICIO DE LABORES EN OBRA]])=MONTH(TODAY()-30),YEAR(Tabla2[[#This Row],[FECHA INICIO DE LABORES EN OBRA]])=YEAR(TODAY())),MONTH(TODAY()-30)&amp;"-"&amp;YEAR(TODAY()),"No Aplica")),"No Aplica")</f>
        <v>No Aplica</v>
      </c>
    </row>
    <row r="1311" spans="1:29" x14ac:dyDescent="0.25">
      <c r="A1311" s="2" t="s">
        <v>4182</v>
      </c>
      <c r="B1311" s="3" t="s">
        <v>10169</v>
      </c>
      <c r="C1311" s="3" t="s">
        <v>10169</v>
      </c>
      <c r="D1311" s="3" t="s">
        <v>4205</v>
      </c>
      <c r="E1311" s="3" t="s">
        <v>10237</v>
      </c>
      <c r="F1311" s="36">
        <v>32742</v>
      </c>
      <c r="G1311" s="3">
        <v>1</v>
      </c>
      <c r="H1311" s="3" t="s">
        <v>4210</v>
      </c>
      <c r="I1311" s="3" t="s">
        <v>4216</v>
      </c>
      <c r="J1311" s="3" t="s">
        <v>10238</v>
      </c>
      <c r="K1311" s="3" t="s">
        <v>10239</v>
      </c>
      <c r="L1311" s="8" t="s">
        <v>9818</v>
      </c>
      <c r="M1311" s="5"/>
      <c r="N1311" s="13" t="s">
        <v>1513</v>
      </c>
      <c r="O1311" s="5">
        <v>44636</v>
      </c>
      <c r="P1311" s="8">
        <v>1</v>
      </c>
      <c r="Q1311" s="9">
        <v>1</v>
      </c>
      <c r="R1311" s="9" t="str">
        <f>IFERROR(VLOOKUP(Tabla2[[#This Row],[CONTRATISTA PRNCIPAL]],Hoja1!$L$5:$M$9,2,FALSE),"CJV")</f>
        <v>EPC</v>
      </c>
      <c r="S1311" s="9" t="str">
        <f>IF(Tabla2[[#This Row],[EMPRESA]]=Tabla2[[#This Row],[CONTRATISTA PRNCIPAL]],"Principal","Secundaria")</f>
        <v>Principal</v>
      </c>
      <c r="T1311" s="10">
        <f>IFERROR(1/COUNTIF(Tabla2[CONTRATISTA PRNCIPAL],Tabla2[[#This Row],[CONTRATISTA PRNCIPAL]]),0)</f>
        <v>2.564102564102564E-2</v>
      </c>
      <c r="U1311" s="33">
        <f ca="1">IF(((TODAY()-Tabla2[[#This Row],[FECHA NACIMIENTO]])/365)&lt;18,"Corregir", IF(((TODAY()-Tabla2[[#This Row],[FECHA NACIMIENTO]])/365)&gt;80, "Corregir",ROUNDDOWN(((TODAY()-Tabla2[[#This Row],[FECHA NACIMIENTO]])/365),0)))</f>
        <v>34</v>
      </c>
      <c r="V131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311" s="34" t="str">
        <f ca="1">+IF(Tabla2[[#This Row],[Edad]]="Corregir","Corregir","Ok")</f>
        <v>Ok</v>
      </c>
      <c r="X1311" s="10" t="str">
        <f>+IFERROR(VLOOKUP(Tabla2[[#This Row],[DISTRITO SEGÚN DNI]],Hoja1!$A$2:$B$55,2,FALSE),"No")</f>
        <v>No</v>
      </c>
      <c r="Y1311" s="10" t="str">
        <f>IF(OR(LOWER(Tabla2[[#This Row],[GENERO]])="masculino", LOWER(Tabla2[[#This Row],[GENERO]])="femenino"),"OK","Corregir")</f>
        <v>OK</v>
      </c>
      <c r="Z1311" s="10" t="str">
        <f>+IF(Tabla2[[#This Row],[Nro. DNI / CE]]="","Corregir",IF(LEN(Tabla2[[#This Row],[Nro. DNI / CE]])&gt;=8,"OK","Corregir"))</f>
        <v>OK</v>
      </c>
      <c r="AA1311" s="10">
        <f>COUNTIF(Tabla2[APELLIDOS Y NOMBRES],Tabla2[[#This Row],[APELLIDOS Y NOMBRES]])</f>
        <v>1</v>
      </c>
      <c r="AB1311" t="str">
        <f ca="1">+IFERROR(IF(Tabla2[[#This Row],[FECHA CESE/BAJA]]="","No Aplica",IF(AND(MONTH(Tabla2[[#This Row],[FECHA CESE/BAJA]])=MONTH(TODAY()-30),YEAR(Tabla2[[#This Row],[FECHA CESE/BAJA]])=YEAR(TODAY())),MONTH(TODAY()-30)&amp;"-"&amp;YEAR(TODAY()),"Borrar")),"No aplica")</f>
        <v>No Aplica</v>
      </c>
      <c r="AC1311" t="str">
        <f ca="1">+IFERROR(IF(Tabla2[[#This Row],[FECHA INICIO DE LABORES EN OBRA]]="","No Aplica",IF(AND(MONTH(Tabla2[[#This Row],[FECHA INICIO DE LABORES EN OBRA]])=MONTH(TODAY()-30),YEAR(Tabla2[[#This Row],[FECHA INICIO DE LABORES EN OBRA]])=YEAR(TODAY())),MONTH(TODAY()-30)&amp;"-"&amp;YEAR(TODAY()),"No Aplica")),"No Aplica")</f>
        <v>No Aplica</v>
      </c>
    </row>
    <row r="1312" spans="1:29" x14ac:dyDescent="0.25">
      <c r="A1312" s="2" t="s">
        <v>4182</v>
      </c>
      <c r="B1312" s="3" t="s">
        <v>10169</v>
      </c>
      <c r="C1312" s="3" t="s">
        <v>10169</v>
      </c>
      <c r="D1312" s="3" t="s">
        <v>132</v>
      </c>
      <c r="E1312" s="3" t="s">
        <v>10240</v>
      </c>
      <c r="F1312" s="36">
        <v>31508</v>
      </c>
      <c r="G1312" s="3">
        <v>1</v>
      </c>
      <c r="H1312" s="3" t="s">
        <v>4210</v>
      </c>
      <c r="I1312" s="3" t="s">
        <v>4216</v>
      </c>
      <c r="J1312" s="3" t="s">
        <v>10241</v>
      </c>
      <c r="K1312" s="3" t="s">
        <v>1462</v>
      </c>
      <c r="L1312" s="8" t="s">
        <v>9818</v>
      </c>
      <c r="M1312" s="5"/>
      <c r="N1312" s="13" t="s">
        <v>1513</v>
      </c>
      <c r="O1312" s="5">
        <v>42887</v>
      </c>
      <c r="P1312" s="8">
        <v>1</v>
      </c>
      <c r="Q1312" s="9">
        <v>1</v>
      </c>
      <c r="R1312" s="9" t="str">
        <f>IFERROR(VLOOKUP(Tabla2[[#This Row],[CONTRATISTA PRNCIPAL]],Hoja1!$L$5:$M$9,2,FALSE),"CJV")</f>
        <v>EPC</v>
      </c>
      <c r="S1312" s="9" t="str">
        <f>IF(Tabla2[[#This Row],[EMPRESA]]=Tabla2[[#This Row],[CONTRATISTA PRNCIPAL]],"Principal","Secundaria")</f>
        <v>Principal</v>
      </c>
      <c r="T1312" s="10">
        <f>IFERROR(1/COUNTIF(Tabla2[CONTRATISTA PRNCIPAL],Tabla2[[#This Row],[CONTRATISTA PRNCIPAL]]),0)</f>
        <v>2.564102564102564E-2</v>
      </c>
      <c r="U1312" s="33">
        <f ca="1">IF(((TODAY()-Tabla2[[#This Row],[FECHA NACIMIENTO]])/365)&lt;18,"Corregir", IF(((TODAY()-Tabla2[[#This Row],[FECHA NACIMIENTO]])/365)&gt;80, "Corregir",ROUNDDOWN(((TODAY()-Tabla2[[#This Row],[FECHA NACIMIENTO]])/365),0)))</f>
        <v>37</v>
      </c>
      <c r="V131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312" s="34" t="str">
        <f ca="1">+IF(Tabla2[[#This Row],[Edad]]="Corregir","Corregir","Ok")</f>
        <v>Ok</v>
      </c>
      <c r="X1312" s="10" t="str">
        <f>+IFERROR(VLOOKUP(Tabla2[[#This Row],[DISTRITO SEGÚN DNI]],Hoja1!$A$2:$B$55,2,FALSE),"No")</f>
        <v>BREÑA</v>
      </c>
      <c r="Y1312" s="10" t="str">
        <f>IF(OR(LOWER(Tabla2[[#This Row],[GENERO]])="masculino", LOWER(Tabla2[[#This Row],[GENERO]])="femenino"),"OK","Corregir")</f>
        <v>OK</v>
      </c>
      <c r="Z1312" s="10" t="str">
        <f>+IF(Tabla2[[#This Row],[Nro. DNI / CE]]="","Corregir",IF(LEN(Tabla2[[#This Row],[Nro. DNI / CE]])&gt;=8,"OK","Corregir"))</f>
        <v>OK</v>
      </c>
      <c r="AA1312" s="10">
        <f>COUNTIF(Tabla2[APELLIDOS Y NOMBRES],Tabla2[[#This Row],[APELLIDOS Y NOMBRES]])</f>
        <v>1</v>
      </c>
      <c r="AB1312" t="str">
        <f ca="1">+IFERROR(IF(Tabla2[[#This Row],[FECHA CESE/BAJA]]="","No Aplica",IF(AND(MONTH(Tabla2[[#This Row],[FECHA CESE/BAJA]])=MONTH(TODAY()-30),YEAR(Tabla2[[#This Row],[FECHA CESE/BAJA]])=YEAR(TODAY())),MONTH(TODAY()-30)&amp;"-"&amp;YEAR(TODAY()),"Borrar")),"No aplica")</f>
        <v>No Aplica</v>
      </c>
      <c r="AC1312" t="str">
        <f ca="1">+IFERROR(IF(Tabla2[[#This Row],[FECHA INICIO DE LABORES EN OBRA]]="","No Aplica",IF(AND(MONTH(Tabla2[[#This Row],[FECHA INICIO DE LABORES EN OBRA]])=MONTH(TODAY()-30),YEAR(Tabla2[[#This Row],[FECHA INICIO DE LABORES EN OBRA]])=YEAR(TODAY())),MONTH(TODAY()-30)&amp;"-"&amp;YEAR(TODAY()),"No Aplica")),"No Aplica")</f>
        <v>No Aplica</v>
      </c>
    </row>
    <row r="1313" spans="1:29" x14ac:dyDescent="0.25">
      <c r="A1313" s="2" t="s">
        <v>4182</v>
      </c>
      <c r="B1313" s="3" t="s">
        <v>10169</v>
      </c>
      <c r="C1313" s="3" t="s">
        <v>10169</v>
      </c>
      <c r="D1313" s="3" t="s">
        <v>4206</v>
      </c>
      <c r="E1313" s="3" t="s">
        <v>10242</v>
      </c>
      <c r="F1313" s="36">
        <v>31560</v>
      </c>
      <c r="G1313" s="3">
        <v>1</v>
      </c>
      <c r="H1313" s="3" t="s">
        <v>2465</v>
      </c>
      <c r="I1313" s="3" t="s">
        <v>4216</v>
      </c>
      <c r="J1313" s="3" t="s">
        <v>10243</v>
      </c>
      <c r="K1313" s="3" t="s">
        <v>2450</v>
      </c>
      <c r="L1313" s="8" t="s">
        <v>9813</v>
      </c>
      <c r="M1313" s="5"/>
      <c r="N1313" s="13" t="s">
        <v>1513</v>
      </c>
      <c r="O1313" s="5">
        <v>44487</v>
      </c>
      <c r="P1313" s="8">
        <v>1</v>
      </c>
      <c r="Q1313" s="9">
        <v>1</v>
      </c>
      <c r="R1313" s="9" t="str">
        <f>IFERROR(VLOOKUP(Tabla2[[#This Row],[CONTRATISTA PRNCIPAL]],Hoja1!$L$5:$M$9,2,FALSE),"CJV")</f>
        <v>EPC</v>
      </c>
      <c r="S1313" s="9" t="str">
        <f>IF(Tabla2[[#This Row],[EMPRESA]]=Tabla2[[#This Row],[CONTRATISTA PRNCIPAL]],"Principal","Secundaria")</f>
        <v>Principal</v>
      </c>
      <c r="T1313" s="10">
        <f>IFERROR(1/COUNTIF(Tabla2[CONTRATISTA PRNCIPAL],Tabla2[[#This Row],[CONTRATISTA PRNCIPAL]]),0)</f>
        <v>2.564102564102564E-2</v>
      </c>
      <c r="U1313" s="33">
        <f ca="1">IF(((TODAY()-Tabla2[[#This Row],[FECHA NACIMIENTO]])/365)&lt;18,"Corregir", IF(((TODAY()-Tabla2[[#This Row],[FECHA NACIMIENTO]])/365)&gt;80, "Corregir",ROUNDDOWN(((TODAY()-Tabla2[[#This Row],[FECHA NACIMIENTO]])/365),0)))</f>
        <v>37</v>
      </c>
      <c r="V131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313" s="34" t="str">
        <f ca="1">+IF(Tabla2[[#This Row],[Edad]]="Corregir","Corregir","Ok")</f>
        <v>Ok</v>
      </c>
      <c r="X1313" s="10" t="str">
        <f>+IFERROR(VLOOKUP(Tabla2[[#This Row],[DISTRITO SEGÚN DNI]],Hoja1!$A$2:$B$55,2,FALSE),"No")</f>
        <v>No</v>
      </c>
      <c r="Y1313" s="10" t="str">
        <f>IF(OR(LOWER(Tabla2[[#This Row],[GENERO]])="masculino", LOWER(Tabla2[[#This Row],[GENERO]])="femenino"),"OK","Corregir")</f>
        <v>OK</v>
      </c>
      <c r="Z1313" s="10" t="str">
        <f>+IF(Tabla2[[#This Row],[Nro. DNI / CE]]="","Corregir",IF(LEN(Tabla2[[#This Row],[Nro. DNI / CE]])&gt;=8,"OK","Corregir"))</f>
        <v>OK</v>
      </c>
      <c r="AA1313" s="10">
        <f>COUNTIF(Tabla2[APELLIDOS Y NOMBRES],Tabla2[[#This Row],[APELLIDOS Y NOMBRES]])</f>
        <v>1</v>
      </c>
      <c r="AB1313" t="str">
        <f ca="1">+IFERROR(IF(Tabla2[[#This Row],[FECHA CESE/BAJA]]="","No Aplica",IF(AND(MONTH(Tabla2[[#This Row],[FECHA CESE/BAJA]])=MONTH(TODAY()-30),YEAR(Tabla2[[#This Row],[FECHA CESE/BAJA]])=YEAR(TODAY())),MONTH(TODAY()-30)&amp;"-"&amp;YEAR(TODAY()),"Borrar")),"No aplica")</f>
        <v>No Aplica</v>
      </c>
      <c r="AC1313" t="str">
        <f ca="1">+IFERROR(IF(Tabla2[[#This Row],[FECHA INICIO DE LABORES EN OBRA]]="","No Aplica",IF(AND(MONTH(Tabla2[[#This Row],[FECHA INICIO DE LABORES EN OBRA]])=MONTH(TODAY()-30),YEAR(Tabla2[[#This Row],[FECHA INICIO DE LABORES EN OBRA]])=YEAR(TODAY())),MONTH(TODAY()-30)&amp;"-"&amp;YEAR(TODAY()),"No Aplica")),"No Aplica")</f>
        <v>No Aplica</v>
      </c>
    </row>
    <row r="1314" spans="1:29" x14ac:dyDescent="0.25">
      <c r="A1314" s="2" t="s">
        <v>4182</v>
      </c>
      <c r="B1314" s="3" t="s">
        <v>10169</v>
      </c>
      <c r="C1314" s="3" t="s">
        <v>10169</v>
      </c>
      <c r="D1314" s="3" t="s">
        <v>4207</v>
      </c>
      <c r="E1314" s="3" t="s">
        <v>10244</v>
      </c>
      <c r="F1314" s="36">
        <v>34932</v>
      </c>
      <c r="G1314" s="3">
        <v>1</v>
      </c>
      <c r="H1314" s="3" t="s">
        <v>3074</v>
      </c>
      <c r="I1314" s="3" t="s">
        <v>4216</v>
      </c>
      <c r="J1314" s="3" t="s">
        <v>10245</v>
      </c>
      <c r="K1314" s="3" t="s">
        <v>4972</v>
      </c>
      <c r="L1314" s="8" t="s">
        <v>9813</v>
      </c>
      <c r="M1314" s="5"/>
      <c r="N1314" s="13" t="s">
        <v>1513</v>
      </c>
      <c r="O1314" s="5">
        <v>45049</v>
      </c>
      <c r="P1314" s="8">
        <v>1</v>
      </c>
      <c r="Q1314" s="9">
        <v>1</v>
      </c>
      <c r="R1314" s="9" t="str">
        <f>IFERROR(VLOOKUP(Tabla2[[#This Row],[CONTRATISTA PRNCIPAL]],Hoja1!$L$5:$M$9,2,FALSE),"CJV")</f>
        <v>EPC</v>
      </c>
      <c r="S1314" s="9" t="str">
        <f>IF(Tabla2[[#This Row],[EMPRESA]]=Tabla2[[#This Row],[CONTRATISTA PRNCIPAL]],"Principal","Secundaria")</f>
        <v>Principal</v>
      </c>
      <c r="T1314" s="10">
        <f>IFERROR(1/COUNTIF(Tabla2[CONTRATISTA PRNCIPAL],Tabla2[[#This Row],[CONTRATISTA PRNCIPAL]]),0)</f>
        <v>2.564102564102564E-2</v>
      </c>
      <c r="U1314" s="33">
        <f ca="1">IF(((TODAY()-Tabla2[[#This Row],[FECHA NACIMIENTO]])/365)&lt;18,"Corregir", IF(((TODAY()-Tabla2[[#This Row],[FECHA NACIMIENTO]])/365)&gt;80, "Corregir",ROUNDDOWN(((TODAY()-Tabla2[[#This Row],[FECHA NACIMIENTO]])/365),0)))</f>
        <v>28</v>
      </c>
      <c r="V131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314" s="34" t="str">
        <f ca="1">+IF(Tabla2[[#This Row],[Edad]]="Corregir","Corregir","Ok")</f>
        <v>Ok</v>
      </c>
      <c r="X1314" s="10" t="str">
        <f>+IFERROR(VLOOKUP(Tabla2[[#This Row],[DISTRITO SEGÚN DNI]],Hoja1!$A$2:$B$55,2,FALSE),"No")</f>
        <v>No</v>
      </c>
      <c r="Y1314" s="10" t="str">
        <f>IF(OR(LOWER(Tabla2[[#This Row],[GENERO]])="masculino", LOWER(Tabla2[[#This Row],[GENERO]])="femenino"),"OK","Corregir")</f>
        <v>OK</v>
      </c>
      <c r="Z1314" s="10" t="str">
        <f>+IF(Tabla2[[#This Row],[Nro. DNI / CE]]="","Corregir",IF(LEN(Tabla2[[#This Row],[Nro. DNI / CE]])&gt;=8,"OK","Corregir"))</f>
        <v>OK</v>
      </c>
      <c r="AA1314" s="10">
        <f>COUNTIF(Tabla2[APELLIDOS Y NOMBRES],Tabla2[[#This Row],[APELLIDOS Y NOMBRES]])</f>
        <v>1</v>
      </c>
      <c r="AB1314" t="str">
        <f ca="1">+IFERROR(IF(Tabla2[[#This Row],[FECHA CESE/BAJA]]="","No Aplica",IF(AND(MONTH(Tabla2[[#This Row],[FECHA CESE/BAJA]])=MONTH(TODAY()-30),YEAR(Tabla2[[#This Row],[FECHA CESE/BAJA]])=YEAR(TODAY())),MONTH(TODAY()-30)&amp;"-"&amp;YEAR(TODAY()),"Borrar")),"No aplica")</f>
        <v>No Aplica</v>
      </c>
      <c r="AC1314" t="str">
        <f ca="1">+IFERROR(IF(Tabla2[[#This Row],[FECHA INICIO DE LABORES EN OBRA]]="","No Aplica",IF(AND(MONTH(Tabla2[[#This Row],[FECHA INICIO DE LABORES EN OBRA]])=MONTH(TODAY()-30),YEAR(Tabla2[[#This Row],[FECHA INICIO DE LABORES EN OBRA]])=YEAR(TODAY())),MONTH(TODAY()-30)&amp;"-"&amp;YEAR(TODAY()),"No Aplica")),"No Aplica")</f>
        <v>No Aplica</v>
      </c>
    </row>
    <row r="1315" spans="1:29" x14ac:dyDescent="0.25">
      <c r="A1315" s="2" t="s">
        <v>4182</v>
      </c>
      <c r="B1315" s="3" t="s">
        <v>10169</v>
      </c>
      <c r="C1315" s="3" t="s">
        <v>10169</v>
      </c>
      <c r="D1315" s="3" t="s">
        <v>4208</v>
      </c>
      <c r="E1315" s="3" t="s">
        <v>10246</v>
      </c>
      <c r="F1315" s="36">
        <v>32412</v>
      </c>
      <c r="G1315" s="3">
        <v>1</v>
      </c>
      <c r="H1315" s="3" t="s">
        <v>2465</v>
      </c>
      <c r="I1315" s="3" t="s">
        <v>4216</v>
      </c>
      <c r="J1315" s="3" t="s">
        <v>10247</v>
      </c>
      <c r="K1315" s="3" t="s">
        <v>2089</v>
      </c>
      <c r="L1315" s="8" t="s">
        <v>9813</v>
      </c>
      <c r="M1315" s="5"/>
      <c r="N1315" s="13" t="s">
        <v>1513</v>
      </c>
      <c r="O1315" s="5">
        <v>45054</v>
      </c>
      <c r="P1315" s="8">
        <v>1</v>
      </c>
      <c r="Q1315" s="9">
        <v>1</v>
      </c>
      <c r="R1315" s="9" t="str">
        <f>IFERROR(VLOOKUP(Tabla2[[#This Row],[CONTRATISTA PRNCIPAL]],Hoja1!$L$5:$M$9,2,FALSE),"CJV")</f>
        <v>EPC</v>
      </c>
      <c r="S1315" s="9" t="str">
        <f>IF(Tabla2[[#This Row],[EMPRESA]]=Tabla2[[#This Row],[CONTRATISTA PRNCIPAL]],"Principal","Secundaria")</f>
        <v>Principal</v>
      </c>
      <c r="T1315" s="10">
        <f>IFERROR(1/COUNTIF(Tabla2[CONTRATISTA PRNCIPAL],Tabla2[[#This Row],[CONTRATISTA PRNCIPAL]]),0)</f>
        <v>2.564102564102564E-2</v>
      </c>
      <c r="U1315" s="33">
        <f ca="1">IF(((TODAY()-Tabla2[[#This Row],[FECHA NACIMIENTO]])/365)&lt;18,"Corregir", IF(((TODAY()-Tabla2[[#This Row],[FECHA NACIMIENTO]])/365)&gt;80, "Corregir",ROUNDDOWN(((TODAY()-Tabla2[[#This Row],[FECHA NACIMIENTO]])/365),0)))</f>
        <v>34</v>
      </c>
      <c r="V131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315" s="34" t="str">
        <f ca="1">+IF(Tabla2[[#This Row],[Edad]]="Corregir","Corregir","Ok")</f>
        <v>Ok</v>
      </c>
      <c r="X1315" s="10" t="str">
        <f>+IFERROR(VLOOKUP(Tabla2[[#This Row],[DISTRITO SEGÚN DNI]],Hoja1!$A$2:$B$55,2,FALSE),"No")</f>
        <v>No</v>
      </c>
      <c r="Y1315" s="10" t="str">
        <f>IF(OR(LOWER(Tabla2[[#This Row],[GENERO]])="masculino", LOWER(Tabla2[[#This Row],[GENERO]])="femenino"),"OK","Corregir")</f>
        <v>OK</v>
      </c>
      <c r="Z1315" s="10" t="str">
        <f>+IF(Tabla2[[#This Row],[Nro. DNI / CE]]="","Corregir",IF(LEN(Tabla2[[#This Row],[Nro. DNI / CE]])&gt;=8,"OK","Corregir"))</f>
        <v>OK</v>
      </c>
      <c r="AA1315" s="10">
        <f>COUNTIF(Tabla2[APELLIDOS Y NOMBRES],Tabla2[[#This Row],[APELLIDOS Y NOMBRES]])</f>
        <v>1</v>
      </c>
      <c r="AB1315" t="str">
        <f ca="1">+IFERROR(IF(Tabla2[[#This Row],[FECHA CESE/BAJA]]="","No Aplica",IF(AND(MONTH(Tabla2[[#This Row],[FECHA CESE/BAJA]])=MONTH(TODAY()-30),YEAR(Tabla2[[#This Row],[FECHA CESE/BAJA]])=YEAR(TODAY())),MONTH(TODAY()-30)&amp;"-"&amp;YEAR(TODAY()),"Borrar")),"No aplica")</f>
        <v>No Aplica</v>
      </c>
      <c r="AC1315" t="str">
        <f ca="1">+IFERROR(IF(Tabla2[[#This Row],[FECHA INICIO DE LABORES EN OBRA]]="","No Aplica",IF(AND(MONTH(Tabla2[[#This Row],[FECHA INICIO DE LABORES EN OBRA]])=MONTH(TODAY()-30),YEAR(Tabla2[[#This Row],[FECHA INICIO DE LABORES EN OBRA]])=YEAR(TODAY())),MONTH(TODAY()-30)&amp;"-"&amp;YEAR(TODAY()),"No Aplica")),"No Aplica")</f>
        <v>No Aplica</v>
      </c>
    </row>
    <row r="1316" spans="1:29" x14ac:dyDescent="0.25">
      <c r="A1316" s="2" t="s">
        <v>4182</v>
      </c>
      <c r="B1316" s="3" t="s">
        <v>10169</v>
      </c>
      <c r="C1316" s="3" t="s">
        <v>10169</v>
      </c>
      <c r="D1316" s="3" t="s">
        <v>10248</v>
      </c>
      <c r="E1316" s="3" t="s">
        <v>10249</v>
      </c>
      <c r="F1316" s="36">
        <v>35276</v>
      </c>
      <c r="G1316" s="3">
        <v>1</v>
      </c>
      <c r="H1316" s="3" t="s">
        <v>3074</v>
      </c>
      <c r="I1316" s="3" t="s">
        <v>4216</v>
      </c>
      <c r="J1316" s="3" t="s">
        <v>10250</v>
      </c>
      <c r="K1316" s="3" t="s">
        <v>2078</v>
      </c>
      <c r="L1316" s="8" t="s">
        <v>9818</v>
      </c>
      <c r="M1316" s="5"/>
      <c r="N1316" s="13" t="s">
        <v>1513</v>
      </c>
      <c r="O1316" s="5">
        <v>45110</v>
      </c>
      <c r="P1316" s="8">
        <v>1</v>
      </c>
      <c r="Q1316" s="9">
        <v>1</v>
      </c>
      <c r="R1316" s="9" t="str">
        <f>IFERROR(VLOOKUP(Tabla2[[#This Row],[CONTRATISTA PRNCIPAL]],Hoja1!$L$5:$M$9,2,FALSE),"CJV")</f>
        <v>EPC</v>
      </c>
      <c r="S1316" s="9" t="str">
        <f>IF(Tabla2[[#This Row],[EMPRESA]]=Tabla2[[#This Row],[CONTRATISTA PRNCIPAL]],"Principal","Secundaria")</f>
        <v>Principal</v>
      </c>
      <c r="T1316" s="10">
        <f>IFERROR(1/COUNTIF(Tabla2[CONTRATISTA PRNCIPAL],Tabla2[[#This Row],[CONTRATISTA PRNCIPAL]]),0)</f>
        <v>2.564102564102564E-2</v>
      </c>
      <c r="U1316" s="33">
        <f ca="1">IF(((TODAY()-Tabla2[[#This Row],[FECHA NACIMIENTO]])/365)&lt;18,"Corregir", IF(((TODAY()-Tabla2[[#This Row],[FECHA NACIMIENTO]])/365)&gt;80, "Corregir",ROUNDDOWN(((TODAY()-Tabla2[[#This Row],[FECHA NACIMIENTO]])/365),0)))</f>
        <v>27</v>
      </c>
      <c r="V131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316" s="34" t="str">
        <f ca="1">+IF(Tabla2[[#This Row],[Edad]]="Corregir","Corregir","Ok")</f>
        <v>Ok</v>
      </c>
      <c r="X1316" s="10" t="str">
        <f>+IFERROR(VLOOKUP(Tabla2[[#This Row],[DISTRITO SEGÚN DNI]],Hoja1!$A$2:$B$55,2,FALSE),"No")</f>
        <v>ATE</v>
      </c>
      <c r="Y1316" s="10" t="str">
        <f>IF(OR(LOWER(Tabla2[[#This Row],[GENERO]])="masculino", LOWER(Tabla2[[#This Row],[GENERO]])="femenino"),"OK","Corregir")</f>
        <v>OK</v>
      </c>
      <c r="Z1316" s="10" t="str">
        <f>+IF(Tabla2[[#This Row],[Nro. DNI / CE]]="","Corregir",IF(LEN(Tabla2[[#This Row],[Nro. DNI / CE]])&gt;=8,"OK","Corregir"))</f>
        <v>OK</v>
      </c>
      <c r="AA1316" s="10">
        <f>COUNTIF(Tabla2[APELLIDOS Y NOMBRES],Tabla2[[#This Row],[APELLIDOS Y NOMBRES]])</f>
        <v>1</v>
      </c>
      <c r="AB1316" t="str">
        <f ca="1">+IFERROR(IF(Tabla2[[#This Row],[FECHA CESE/BAJA]]="","No Aplica",IF(AND(MONTH(Tabla2[[#This Row],[FECHA CESE/BAJA]])=MONTH(TODAY()-30),YEAR(Tabla2[[#This Row],[FECHA CESE/BAJA]])=YEAR(TODAY())),MONTH(TODAY()-30)&amp;"-"&amp;YEAR(TODAY()),"Borrar")),"No aplica")</f>
        <v>No Aplica</v>
      </c>
      <c r="AC1316" t="str">
        <f ca="1">+IFERROR(IF(Tabla2[[#This Row],[FECHA INICIO DE LABORES EN OBRA]]="","No Aplica",IF(AND(MONTH(Tabla2[[#This Row],[FECHA INICIO DE LABORES EN OBRA]])=MONTH(TODAY()-30),YEAR(Tabla2[[#This Row],[FECHA INICIO DE LABORES EN OBRA]])=YEAR(TODAY())),MONTH(TODAY()-30)&amp;"-"&amp;YEAR(TODAY()),"No Aplica")),"No Aplica")</f>
        <v>No Aplica</v>
      </c>
    </row>
    <row r="1317" spans="1:29" x14ac:dyDescent="0.25">
      <c r="A1317" s="2">
        <v>2055163079</v>
      </c>
      <c r="B1317" s="3" t="s">
        <v>37</v>
      </c>
      <c r="C1317" s="3" t="s">
        <v>37</v>
      </c>
      <c r="D1317" s="3" t="s">
        <v>8547</v>
      </c>
      <c r="E1317" s="3" t="s">
        <v>8548</v>
      </c>
      <c r="F1317" s="36">
        <v>28838</v>
      </c>
      <c r="G1317" s="3">
        <v>3</v>
      </c>
      <c r="H1317" s="3" t="s">
        <v>1040</v>
      </c>
      <c r="I1317" s="3" t="s">
        <v>1041</v>
      </c>
      <c r="J1317" s="3" t="s">
        <v>8549</v>
      </c>
      <c r="K1317" s="3" t="s">
        <v>1047</v>
      </c>
      <c r="L1317" s="8" t="s">
        <v>9813</v>
      </c>
      <c r="M1317" s="5"/>
      <c r="N1317" s="13" t="s">
        <v>1043</v>
      </c>
      <c r="O1317" s="5">
        <v>45111</v>
      </c>
      <c r="P1317" s="8">
        <v>1</v>
      </c>
      <c r="Q1317" s="9">
        <v>1</v>
      </c>
      <c r="R1317" s="9" t="str">
        <f>IFERROR(VLOOKUP(Tabla2[[#This Row],[CONTRATISTA PRNCIPAL]],Hoja1!$L$5:$M$9,2,FALSE),"CJV")</f>
        <v>CJV</v>
      </c>
      <c r="S1317" s="9" t="str">
        <f>IF(Tabla2[[#This Row],[EMPRESA]]=Tabla2[[#This Row],[CONTRATISTA PRNCIPAL]],"Principal","Secundaria")</f>
        <v>Principal</v>
      </c>
      <c r="T1317" s="10">
        <f>IFERROR(1/COUNTIF(Tabla2[CONTRATISTA PRNCIPAL],Tabla2[[#This Row],[CONTRATISTA PRNCIPAL]]),0)</f>
        <v>0.125</v>
      </c>
      <c r="U1317" s="33">
        <f ca="1">IF(((TODAY()-Tabla2[[#This Row],[FECHA NACIMIENTO]])/365)&lt;18,"Corregir", IF(((TODAY()-Tabla2[[#This Row],[FECHA NACIMIENTO]])/365)&gt;80, "Corregir",ROUNDDOWN(((TODAY()-Tabla2[[#This Row],[FECHA NACIMIENTO]])/365),0)))</f>
        <v>44</v>
      </c>
      <c r="V131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317" s="34" t="str">
        <f ca="1">+IF(Tabla2[[#This Row],[Edad]]="Corregir","Corregir","Ok")</f>
        <v>Ok</v>
      </c>
      <c r="X1317" s="10" t="str">
        <f>+IFERROR(VLOOKUP(Tabla2[[#This Row],[DISTRITO SEGÚN DNI]],Hoja1!$A$2:$B$55,2,FALSE),"No")</f>
        <v>No</v>
      </c>
      <c r="Y1317" s="10" t="str">
        <f>IF(OR(LOWER(Tabla2[[#This Row],[GENERO]])="masculino", LOWER(Tabla2[[#This Row],[GENERO]])="femenino"),"OK","Corregir")</f>
        <v>OK</v>
      </c>
      <c r="Z1317" s="10" t="str">
        <f>+IF(Tabla2[[#This Row],[Nro. DNI / CE]]="","Corregir",IF(LEN(Tabla2[[#This Row],[Nro. DNI / CE]])&gt;=8,"OK","Corregir"))</f>
        <v>OK</v>
      </c>
      <c r="AA1317" s="10">
        <f>COUNTIF(Tabla2[APELLIDOS Y NOMBRES],Tabla2[[#This Row],[APELLIDOS Y NOMBRES]])</f>
        <v>1</v>
      </c>
      <c r="AB1317" t="str">
        <f ca="1">+IFERROR(IF(Tabla2[[#This Row],[FECHA CESE/BAJA]]="","No Aplica",IF(AND(MONTH(Tabla2[[#This Row],[FECHA CESE/BAJA]])=MONTH(TODAY()-30),YEAR(Tabla2[[#This Row],[FECHA CESE/BAJA]])=YEAR(TODAY())),MONTH(TODAY()-30)&amp;"-"&amp;YEAR(TODAY()),"Borrar")),"No aplica")</f>
        <v>No Aplica</v>
      </c>
      <c r="AC1317" t="str">
        <f ca="1">+IFERROR(IF(Tabla2[[#This Row],[FECHA INICIO DE LABORES EN OBRA]]="","No Aplica",IF(AND(MONTH(Tabla2[[#This Row],[FECHA INICIO DE LABORES EN OBRA]])=MONTH(TODAY()-30),YEAR(Tabla2[[#This Row],[FECHA INICIO DE LABORES EN OBRA]])=YEAR(TODAY())),MONTH(TODAY()-30)&amp;"-"&amp;YEAR(TODAY()),"No Aplica")),"No Aplica")</f>
        <v>No Aplica</v>
      </c>
    </row>
    <row r="1318" spans="1:29" x14ac:dyDescent="0.25">
      <c r="A1318" s="2">
        <v>2055163079</v>
      </c>
      <c r="B1318" s="3" t="s">
        <v>37</v>
      </c>
      <c r="C1318" s="3" t="s">
        <v>37</v>
      </c>
      <c r="D1318" s="3" t="s">
        <v>1048</v>
      </c>
      <c r="E1318" s="3" t="s">
        <v>8550</v>
      </c>
      <c r="F1318" s="36">
        <v>22452</v>
      </c>
      <c r="G1318" s="3">
        <v>1</v>
      </c>
      <c r="H1318" s="3" t="s">
        <v>1045</v>
      </c>
      <c r="I1318" s="3" t="s">
        <v>1041</v>
      </c>
      <c r="J1318" s="3" t="s">
        <v>1049</v>
      </c>
      <c r="K1318" s="3" t="s">
        <v>1050</v>
      </c>
      <c r="L1318" s="8" t="s">
        <v>9813</v>
      </c>
      <c r="M1318" s="5"/>
      <c r="N1318" s="13" t="s">
        <v>1043</v>
      </c>
      <c r="O1318" s="5">
        <v>42844</v>
      </c>
      <c r="P1318" s="8">
        <v>1</v>
      </c>
      <c r="Q1318" s="9">
        <v>2</v>
      </c>
      <c r="R1318" s="9" t="str">
        <f>IFERROR(VLOOKUP(Tabla2[[#This Row],[CONTRATISTA PRNCIPAL]],Hoja1!$L$5:$M$9,2,FALSE),"CJV")</f>
        <v>CJV</v>
      </c>
      <c r="S1318" s="9" t="str">
        <f>IF(Tabla2[[#This Row],[EMPRESA]]=Tabla2[[#This Row],[CONTRATISTA PRNCIPAL]],"Principal","Secundaria")</f>
        <v>Principal</v>
      </c>
      <c r="T1318" s="10">
        <f>IFERROR(1/COUNTIF(Tabla2[CONTRATISTA PRNCIPAL],Tabla2[[#This Row],[CONTRATISTA PRNCIPAL]]),0)</f>
        <v>0.125</v>
      </c>
      <c r="U1318" s="33">
        <f ca="1">IF(((TODAY()-Tabla2[[#This Row],[FECHA NACIMIENTO]])/365)&lt;18,"Corregir", IF(((TODAY()-Tabla2[[#This Row],[FECHA NACIMIENTO]])/365)&gt;80, "Corregir",ROUNDDOWN(((TODAY()-Tabla2[[#This Row],[FECHA NACIMIENTO]])/365),0)))</f>
        <v>62</v>
      </c>
      <c r="V131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1318" s="34" t="str">
        <f ca="1">+IF(Tabla2[[#This Row],[Edad]]="Corregir","Corregir","Ok")</f>
        <v>Ok</v>
      </c>
      <c r="X1318" s="10" t="str">
        <f>+IFERROR(VLOOKUP(Tabla2[[#This Row],[DISTRITO SEGÚN DNI]],Hoja1!$A$2:$B$55,2,FALSE),"No")</f>
        <v>No</v>
      </c>
      <c r="Y1318" s="10" t="str">
        <f>IF(OR(LOWER(Tabla2[[#This Row],[GENERO]])="masculino", LOWER(Tabla2[[#This Row],[GENERO]])="femenino"),"OK","Corregir")</f>
        <v>OK</v>
      </c>
      <c r="Z1318" s="10" t="str">
        <f>+IF(Tabla2[[#This Row],[Nro. DNI / CE]]="","Corregir",IF(LEN(Tabla2[[#This Row],[Nro. DNI / CE]])&gt;=8,"OK","Corregir"))</f>
        <v>OK</v>
      </c>
      <c r="AA1318" s="10">
        <f>COUNTIF(Tabla2[APELLIDOS Y NOMBRES],Tabla2[[#This Row],[APELLIDOS Y NOMBRES]])</f>
        <v>1</v>
      </c>
      <c r="AB1318" t="str">
        <f ca="1">+IFERROR(IF(Tabla2[[#This Row],[FECHA CESE/BAJA]]="","No Aplica",IF(AND(MONTH(Tabla2[[#This Row],[FECHA CESE/BAJA]])=MONTH(TODAY()-30),YEAR(Tabla2[[#This Row],[FECHA CESE/BAJA]])=YEAR(TODAY())),MONTH(TODAY()-30)&amp;"-"&amp;YEAR(TODAY()),"Borrar")),"No aplica")</f>
        <v>No Aplica</v>
      </c>
      <c r="AC1318" t="str">
        <f ca="1">+IFERROR(IF(Tabla2[[#This Row],[FECHA INICIO DE LABORES EN OBRA]]="","No Aplica",IF(AND(MONTH(Tabla2[[#This Row],[FECHA INICIO DE LABORES EN OBRA]])=MONTH(TODAY()-30),YEAR(Tabla2[[#This Row],[FECHA INICIO DE LABORES EN OBRA]])=YEAR(TODAY())),MONTH(TODAY()-30)&amp;"-"&amp;YEAR(TODAY()),"No Aplica")),"No Aplica")</f>
        <v>No Aplica</v>
      </c>
    </row>
    <row r="1319" spans="1:29" x14ac:dyDescent="0.25">
      <c r="A1319" s="2">
        <v>2055163079</v>
      </c>
      <c r="B1319" s="3" t="s">
        <v>37</v>
      </c>
      <c r="C1319" s="3" t="s">
        <v>37</v>
      </c>
      <c r="D1319" s="3" t="s">
        <v>1055</v>
      </c>
      <c r="E1319" s="3" t="s">
        <v>1056</v>
      </c>
      <c r="F1319" s="36">
        <v>34432</v>
      </c>
      <c r="G1319" s="3">
        <v>1</v>
      </c>
      <c r="H1319" s="3" t="s">
        <v>1045</v>
      </c>
      <c r="I1319" s="3" t="s">
        <v>1041</v>
      </c>
      <c r="J1319" s="3" t="s">
        <v>8551</v>
      </c>
      <c r="K1319" s="3" t="s">
        <v>1047</v>
      </c>
      <c r="L1319" s="8" t="s">
        <v>9813</v>
      </c>
      <c r="M1319" s="5"/>
      <c r="N1319" s="13" t="s">
        <v>1043</v>
      </c>
      <c r="O1319" s="5">
        <v>45020</v>
      </c>
      <c r="P1319" s="8">
        <v>1</v>
      </c>
      <c r="Q1319" s="9">
        <v>1</v>
      </c>
      <c r="R1319" s="9" t="str">
        <f>IFERROR(VLOOKUP(Tabla2[[#This Row],[CONTRATISTA PRNCIPAL]],Hoja1!$L$5:$M$9,2,FALSE),"CJV")</f>
        <v>CJV</v>
      </c>
      <c r="S1319" s="9" t="str">
        <f>IF(Tabla2[[#This Row],[EMPRESA]]=Tabla2[[#This Row],[CONTRATISTA PRNCIPAL]],"Principal","Secundaria")</f>
        <v>Principal</v>
      </c>
      <c r="T1319" s="10">
        <f>IFERROR(1/COUNTIF(Tabla2[CONTRATISTA PRNCIPAL],Tabla2[[#This Row],[CONTRATISTA PRNCIPAL]]),0)</f>
        <v>0.125</v>
      </c>
      <c r="U1319" s="33">
        <f ca="1">IF(((TODAY()-Tabla2[[#This Row],[FECHA NACIMIENTO]])/365)&lt;18,"Corregir", IF(((TODAY()-Tabla2[[#This Row],[FECHA NACIMIENTO]])/365)&gt;80, "Corregir",ROUNDDOWN(((TODAY()-Tabla2[[#This Row],[FECHA NACIMIENTO]])/365),0)))</f>
        <v>29</v>
      </c>
      <c r="V131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319" s="34" t="str">
        <f ca="1">+IF(Tabla2[[#This Row],[Edad]]="Corregir","Corregir","Ok")</f>
        <v>Ok</v>
      </c>
      <c r="X1319" s="10" t="str">
        <f>+IFERROR(VLOOKUP(Tabla2[[#This Row],[DISTRITO SEGÚN DNI]],Hoja1!$A$2:$B$55,2,FALSE),"No")</f>
        <v>No</v>
      </c>
      <c r="Y1319" s="10" t="str">
        <f>IF(OR(LOWER(Tabla2[[#This Row],[GENERO]])="masculino", LOWER(Tabla2[[#This Row],[GENERO]])="femenino"),"OK","Corregir")</f>
        <v>OK</v>
      </c>
      <c r="Z1319" s="10" t="str">
        <f>+IF(Tabla2[[#This Row],[Nro. DNI / CE]]="","Corregir",IF(LEN(Tabla2[[#This Row],[Nro. DNI / CE]])&gt;=8,"OK","Corregir"))</f>
        <v>OK</v>
      </c>
      <c r="AA1319" s="10">
        <f>COUNTIF(Tabla2[APELLIDOS Y NOMBRES],Tabla2[[#This Row],[APELLIDOS Y NOMBRES]])</f>
        <v>1</v>
      </c>
      <c r="AB1319" t="str">
        <f ca="1">+IFERROR(IF(Tabla2[[#This Row],[FECHA CESE/BAJA]]="","No Aplica",IF(AND(MONTH(Tabla2[[#This Row],[FECHA CESE/BAJA]])=MONTH(TODAY()-30),YEAR(Tabla2[[#This Row],[FECHA CESE/BAJA]])=YEAR(TODAY())),MONTH(TODAY()-30)&amp;"-"&amp;YEAR(TODAY()),"Borrar")),"No aplica")</f>
        <v>No Aplica</v>
      </c>
      <c r="AC1319" t="str">
        <f ca="1">+IFERROR(IF(Tabla2[[#This Row],[FECHA INICIO DE LABORES EN OBRA]]="","No Aplica",IF(AND(MONTH(Tabla2[[#This Row],[FECHA INICIO DE LABORES EN OBRA]])=MONTH(TODAY()-30),YEAR(Tabla2[[#This Row],[FECHA INICIO DE LABORES EN OBRA]])=YEAR(TODAY())),MONTH(TODAY()-30)&amp;"-"&amp;YEAR(TODAY()),"No Aplica")),"No Aplica")</f>
        <v>No Aplica</v>
      </c>
    </row>
    <row r="1320" spans="1:29" x14ac:dyDescent="0.25">
      <c r="A1320" s="2">
        <v>2055163079</v>
      </c>
      <c r="B1320" s="3" t="s">
        <v>37</v>
      </c>
      <c r="C1320" s="3" t="s">
        <v>37</v>
      </c>
      <c r="D1320" s="3" t="s">
        <v>168</v>
      </c>
      <c r="E1320" s="3" t="s">
        <v>169</v>
      </c>
      <c r="F1320" s="36">
        <v>32853</v>
      </c>
      <c r="G1320" s="3">
        <v>1</v>
      </c>
      <c r="H1320" s="3" t="s">
        <v>1045</v>
      </c>
      <c r="I1320" s="3" t="s">
        <v>1041</v>
      </c>
      <c r="J1320" s="3" t="s">
        <v>8552</v>
      </c>
      <c r="K1320" s="3" t="s">
        <v>1042</v>
      </c>
      <c r="L1320" s="8" t="s">
        <v>9813</v>
      </c>
      <c r="M1320" s="5"/>
      <c r="N1320" s="13" t="s">
        <v>1043</v>
      </c>
      <c r="O1320" s="5">
        <v>44330</v>
      </c>
      <c r="P1320" s="8">
        <v>1</v>
      </c>
      <c r="Q1320" s="9">
        <v>2</v>
      </c>
      <c r="R1320" s="9" t="str">
        <f>IFERROR(VLOOKUP(Tabla2[[#This Row],[CONTRATISTA PRNCIPAL]],Hoja1!$L$5:$M$9,2,FALSE),"CJV")</f>
        <v>CJV</v>
      </c>
      <c r="S1320" s="9" t="str">
        <f>IF(Tabla2[[#This Row],[EMPRESA]]=Tabla2[[#This Row],[CONTRATISTA PRNCIPAL]],"Principal","Secundaria")</f>
        <v>Principal</v>
      </c>
      <c r="T1320" s="10">
        <f>IFERROR(1/COUNTIF(Tabla2[CONTRATISTA PRNCIPAL],Tabla2[[#This Row],[CONTRATISTA PRNCIPAL]]),0)</f>
        <v>0.125</v>
      </c>
      <c r="U1320" s="33">
        <f ca="1">IF(((TODAY()-Tabla2[[#This Row],[FECHA NACIMIENTO]])/365)&lt;18,"Corregir", IF(((TODAY()-Tabla2[[#This Row],[FECHA NACIMIENTO]])/365)&gt;80, "Corregir",ROUNDDOWN(((TODAY()-Tabla2[[#This Row],[FECHA NACIMIENTO]])/365),0)))</f>
        <v>33</v>
      </c>
      <c r="V132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320" s="34" t="str">
        <f ca="1">+IF(Tabla2[[#This Row],[Edad]]="Corregir","Corregir","Ok")</f>
        <v>Ok</v>
      </c>
      <c r="X1320" s="10" t="str">
        <f>+IFERROR(VLOOKUP(Tabla2[[#This Row],[DISTRITO SEGÚN DNI]],Hoja1!$A$2:$B$55,2,FALSE),"No")</f>
        <v>No</v>
      </c>
      <c r="Y1320" s="10" t="str">
        <f>IF(OR(LOWER(Tabla2[[#This Row],[GENERO]])="masculino", LOWER(Tabla2[[#This Row],[GENERO]])="femenino"),"OK","Corregir")</f>
        <v>OK</v>
      </c>
      <c r="Z1320" s="10" t="str">
        <f>+IF(Tabla2[[#This Row],[Nro. DNI / CE]]="","Corregir",IF(LEN(Tabla2[[#This Row],[Nro. DNI / CE]])&gt;=8,"OK","Corregir"))</f>
        <v>OK</v>
      </c>
      <c r="AA1320" s="10">
        <f>COUNTIF(Tabla2[APELLIDOS Y NOMBRES],Tabla2[[#This Row],[APELLIDOS Y NOMBRES]])</f>
        <v>1</v>
      </c>
      <c r="AB1320" t="str">
        <f ca="1">+IFERROR(IF(Tabla2[[#This Row],[FECHA CESE/BAJA]]="","No Aplica",IF(AND(MONTH(Tabla2[[#This Row],[FECHA CESE/BAJA]])=MONTH(TODAY()-30),YEAR(Tabla2[[#This Row],[FECHA CESE/BAJA]])=YEAR(TODAY())),MONTH(TODAY()-30)&amp;"-"&amp;YEAR(TODAY()),"Borrar")),"No aplica")</f>
        <v>No Aplica</v>
      </c>
      <c r="AC1320" t="str">
        <f ca="1">+IFERROR(IF(Tabla2[[#This Row],[FECHA INICIO DE LABORES EN OBRA]]="","No Aplica",IF(AND(MONTH(Tabla2[[#This Row],[FECHA INICIO DE LABORES EN OBRA]])=MONTH(TODAY()-30),YEAR(Tabla2[[#This Row],[FECHA INICIO DE LABORES EN OBRA]])=YEAR(TODAY())),MONTH(TODAY()-30)&amp;"-"&amp;YEAR(TODAY()),"No Aplica")),"No Aplica")</f>
        <v>No Aplica</v>
      </c>
    </row>
    <row r="1321" spans="1:29" x14ac:dyDescent="0.25">
      <c r="A1321" s="2">
        <v>2055163079</v>
      </c>
      <c r="B1321" s="3" t="s">
        <v>37</v>
      </c>
      <c r="C1321" s="3" t="s">
        <v>37</v>
      </c>
      <c r="D1321" s="3" t="s">
        <v>1057</v>
      </c>
      <c r="E1321" s="3" t="s">
        <v>1058</v>
      </c>
      <c r="F1321" s="36">
        <v>36763</v>
      </c>
      <c r="G1321" s="3">
        <v>3</v>
      </c>
      <c r="H1321" s="3" t="s">
        <v>1046</v>
      </c>
      <c r="I1321" s="3" t="s">
        <v>1041</v>
      </c>
      <c r="J1321" s="3" t="s">
        <v>1059</v>
      </c>
      <c r="K1321" s="3" t="s">
        <v>1042</v>
      </c>
      <c r="L1321" s="8" t="s">
        <v>9813</v>
      </c>
      <c r="M1321" s="5"/>
      <c r="N1321" s="13" t="s">
        <v>1043</v>
      </c>
      <c r="O1321" s="5">
        <v>45020</v>
      </c>
      <c r="P1321" s="8">
        <v>1</v>
      </c>
      <c r="Q1321" s="9">
        <v>1</v>
      </c>
      <c r="R1321" s="9" t="str">
        <f>IFERROR(VLOOKUP(Tabla2[[#This Row],[CONTRATISTA PRNCIPAL]],Hoja1!$L$5:$M$9,2,FALSE),"CJV")</f>
        <v>CJV</v>
      </c>
      <c r="S1321" s="9" t="str">
        <f>IF(Tabla2[[#This Row],[EMPRESA]]=Tabla2[[#This Row],[CONTRATISTA PRNCIPAL]],"Principal","Secundaria")</f>
        <v>Principal</v>
      </c>
      <c r="T1321" s="10">
        <f>IFERROR(1/COUNTIF(Tabla2[CONTRATISTA PRNCIPAL],Tabla2[[#This Row],[CONTRATISTA PRNCIPAL]]),0)</f>
        <v>0.125</v>
      </c>
      <c r="U1321" s="33">
        <f ca="1">IF(((TODAY()-Tabla2[[#This Row],[FECHA NACIMIENTO]])/365)&lt;18,"Corregir", IF(((TODAY()-Tabla2[[#This Row],[FECHA NACIMIENTO]])/365)&gt;80, "Corregir",ROUNDDOWN(((TODAY()-Tabla2[[#This Row],[FECHA NACIMIENTO]])/365),0)))</f>
        <v>23</v>
      </c>
      <c r="V132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1321" s="34" t="str">
        <f ca="1">+IF(Tabla2[[#This Row],[Edad]]="Corregir","Corregir","Ok")</f>
        <v>Ok</v>
      </c>
      <c r="X1321" s="10" t="str">
        <f>+IFERROR(VLOOKUP(Tabla2[[#This Row],[DISTRITO SEGÚN DNI]],Hoja1!$A$2:$B$55,2,FALSE),"No")</f>
        <v>No</v>
      </c>
      <c r="Y1321" s="10" t="str">
        <f>IF(OR(LOWER(Tabla2[[#This Row],[GENERO]])="masculino", LOWER(Tabla2[[#This Row],[GENERO]])="femenino"),"OK","Corregir")</f>
        <v>OK</v>
      </c>
      <c r="Z1321" s="10" t="str">
        <f>+IF(Tabla2[[#This Row],[Nro. DNI / CE]]="","Corregir",IF(LEN(Tabla2[[#This Row],[Nro. DNI / CE]])&gt;=8,"OK","Corregir"))</f>
        <v>OK</v>
      </c>
      <c r="AA1321" s="10">
        <f>COUNTIF(Tabla2[APELLIDOS Y NOMBRES],Tabla2[[#This Row],[APELLIDOS Y NOMBRES]])</f>
        <v>1</v>
      </c>
      <c r="AB1321" t="str">
        <f ca="1">+IFERROR(IF(Tabla2[[#This Row],[FECHA CESE/BAJA]]="","No Aplica",IF(AND(MONTH(Tabla2[[#This Row],[FECHA CESE/BAJA]])=MONTH(TODAY()-30),YEAR(Tabla2[[#This Row],[FECHA CESE/BAJA]])=YEAR(TODAY())),MONTH(TODAY()-30)&amp;"-"&amp;YEAR(TODAY()),"Borrar")),"No aplica")</f>
        <v>No Aplica</v>
      </c>
      <c r="AC1321" t="str">
        <f ca="1">+IFERROR(IF(Tabla2[[#This Row],[FECHA INICIO DE LABORES EN OBRA]]="","No Aplica",IF(AND(MONTH(Tabla2[[#This Row],[FECHA INICIO DE LABORES EN OBRA]])=MONTH(TODAY()-30),YEAR(Tabla2[[#This Row],[FECHA INICIO DE LABORES EN OBRA]])=YEAR(TODAY())),MONTH(TODAY()-30)&amp;"-"&amp;YEAR(TODAY()),"No Aplica")),"No Aplica")</f>
        <v>No Aplica</v>
      </c>
    </row>
    <row r="1322" spans="1:29" x14ac:dyDescent="0.25">
      <c r="A1322" s="2">
        <v>2055163079</v>
      </c>
      <c r="B1322" s="3" t="s">
        <v>37</v>
      </c>
      <c r="C1322" s="3" t="s">
        <v>37</v>
      </c>
      <c r="D1322" s="3" t="s">
        <v>1064</v>
      </c>
      <c r="E1322" s="3" t="s">
        <v>1065</v>
      </c>
      <c r="F1322" s="36">
        <v>31128</v>
      </c>
      <c r="G1322" s="3">
        <v>3</v>
      </c>
      <c r="H1322" s="3" t="s">
        <v>1046</v>
      </c>
      <c r="I1322" s="3" t="s">
        <v>1041</v>
      </c>
      <c r="J1322" s="3" t="s">
        <v>1066</v>
      </c>
      <c r="K1322" s="3" t="s">
        <v>1063</v>
      </c>
      <c r="L1322" s="8" t="s">
        <v>9813</v>
      </c>
      <c r="M1322" s="5"/>
      <c r="N1322" s="13" t="s">
        <v>1043</v>
      </c>
      <c r="O1322" s="5">
        <v>45016</v>
      </c>
      <c r="P1322" s="8">
        <v>1</v>
      </c>
      <c r="Q1322" s="9">
        <v>1</v>
      </c>
      <c r="R1322" s="9" t="str">
        <f>IFERROR(VLOOKUP(Tabla2[[#This Row],[CONTRATISTA PRNCIPAL]],Hoja1!$L$5:$M$9,2,FALSE),"CJV")</f>
        <v>CJV</v>
      </c>
      <c r="S1322" s="9" t="str">
        <f>IF(Tabla2[[#This Row],[EMPRESA]]=Tabla2[[#This Row],[CONTRATISTA PRNCIPAL]],"Principal","Secundaria")</f>
        <v>Principal</v>
      </c>
      <c r="T1322" s="10">
        <f>IFERROR(1/COUNTIF(Tabla2[CONTRATISTA PRNCIPAL],Tabla2[[#This Row],[CONTRATISTA PRNCIPAL]]),0)</f>
        <v>0.125</v>
      </c>
      <c r="U1322" s="33">
        <f ca="1">IF(((TODAY()-Tabla2[[#This Row],[FECHA NACIMIENTO]])/365)&lt;18,"Corregir", IF(((TODAY()-Tabla2[[#This Row],[FECHA NACIMIENTO]])/365)&gt;80, "Corregir",ROUNDDOWN(((TODAY()-Tabla2[[#This Row],[FECHA NACIMIENTO]])/365),0)))</f>
        <v>38</v>
      </c>
      <c r="V132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322" s="34" t="str">
        <f ca="1">+IF(Tabla2[[#This Row],[Edad]]="Corregir","Corregir","Ok")</f>
        <v>Ok</v>
      </c>
      <c r="X1322" s="10" t="str">
        <f>+IFERROR(VLOOKUP(Tabla2[[#This Row],[DISTRITO SEGÚN DNI]],Hoja1!$A$2:$B$55,2,FALSE),"No")</f>
        <v>No</v>
      </c>
      <c r="Y1322" s="10" t="str">
        <f>IF(OR(LOWER(Tabla2[[#This Row],[GENERO]])="masculino", LOWER(Tabla2[[#This Row],[GENERO]])="femenino"),"OK","Corregir")</f>
        <v>OK</v>
      </c>
      <c r="Z1322" s="10" t="str">
        <f>+IF(Tabla2[[#This Row],[Nro. DNI / CE]]="","Corregir",IF(LEN(Tabla2[[#This Row],[Nro. DNI / CE]])&gt;=8,"OK","Corregir"))</f>
        <v>OK</v>
      </c>
      <c r="AA1322" s="10">
        <f>COUNTIF(Tabla2[APELLIDOS Y NOMBRES],Tabla2[[#This Row],[APELLIDOS Y NOMBRES]])</f>
        <v>1</v>
      </c>
      <c r="AB1322" t="str">
        <f ca="1">+IFERROR(IF(Tabla2[[#This Row],[FECHA CESE/BAJA]]="","No Aplica",IF(AND(MONTH(Tabla2[[#This Row],[FECHA CESE/BAJA]])=MONTH(TODAY()-30),YEAR(Tabla2[[#This Row],[FECHA CESE/BAJA]])=YEAR(TODAY())),MONTH(TODAY()-30)&amp;"-"&amp;YEAR(TODAY()),"Borrar")),"No aplica")</f>
        <v>No Aplica</v>
      </c>
      <c r="AC1322" t="str">
        <f ca="1">+IFERROR(IF(Tabla2[[#This Row],[FECHA INICIO DE LABORES EN OBRA]]="","No Aplica",IF(AND(MONTH(Tabla2[[#This Row],[FECHA INICIO DE LABORES EN OBRA]])=MONTH(TODAY()-30),YEAR(Tabla2[[#This Row],[FECHA INICIO DE LABORES EN OBRA]])=YEAR(TODAY())),MONTH(TODAY()-30)&amp;"-"&amp;YEAR(TODAY()),"No Aplica")),"No Aplica")</f>
        <v>No Aplica</v>
      </c>
    </row>
    <row r="1323" spans="1:29" x14ac:dyDescent="0.25">
      <c r="A1323" s="2">
        <v>2055163079</v>
      </c>
      <c r="B1323" s="3" t="s">
        <v>37</v>
      </c>
      <c r="C1323" s="3" t="s">
        <v>37</v>
      </c>
      <c r="D1323" s="3" t="s">
        <v>1060</v>
      </c>
      <c r="E1323" s="3" t="s">
        <v>1061</v>
      </c>
      <c r="F1323" s="36">
        <v>29430</v>
      </c>
      <c r="G1323" s="3">
        <v>3</v>
      </c>
      <c r="H1323" s="3" t="s">
        <v>1040</v>
      </c>
      <c r="I1323" s="3" t="s">
        <v>1041</v>
      </c>
      <c r="J1323" s="3" t="s">
        <v>1062</v>
      </c>
      <c r="K1323" s="3" t="s">
        <v>1063</v>
      </c>
      <c r="L1323" s="8" t="s">
        <v>9813</v>
      </c>
      <c r="M1323" s="5"/>
      <c r="N1323" s="13" t="s">
        <v>1043</v>
      </c>
      <c r="O1323" s="5">
        <v>45016</v>
      </c>
      <c r="P1323" s="8">
        <v>1</v>
      </c>
      <c r="Q1323" s="9">
        <v>1</v>
      </c>
      <c r="R1323" s="9" t="str">
        <f>IFERROR(VLOOKUP(Tabla2[[#This Row],[CONTRATISTA PRNCIPAL]],Hoja1!$L$5:$M$9,2,FALSE),"CJV")</f>
        <v>CJV</v>
      </c>
      <c r="S1323" s="9" t="str">
        <f>IF(Tabla2[[#This Row],[EMPRESA]]=Tabla2[[#This Row],[CONTRATISTA PRNCIPAL]],"Principal","Secundaria")</f>
        <v>Principal</v>
      </c>
      <c r="T1323" s="10">
        <f>IFERROR(1/COUNTIF(Tabla2[CONTRATISTA PRNCIPAL],Tabla2[[#This Row],[CONTRATISTA PRNCIPAL]]),0)</f>
        <v>0.125</v>
      </c>
      <c r="U1323" s="33">
        <f ca="1">IF(((TODAY()-Tabla2[[#This Row],[FECHA NACIMIENTO]])/365)&lt;18,"Corregir", IF(((TODAY()-Tabla2[[#This Row],[FECHA NACIMIENTO]])/365)&gt;80, "Corregir",ROUNDDOWN(((TODAY()-Tabla2[[#This Row],[FECHA NACIMIENTO]])/365),0)))</f>
        <v>43</v>
      </c>
      <c r="V132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323" s="34" t="str">
        <f ca="1">+IF(Tabla2[[#This Row],[Edad]]="Corregir","Corregir","Ok")</f>
        <v>Ok</v>
      </c>
      <c r="X1323" s="10" t="str">
        <f>+IFERROR(VLOOKUP(Tabla2[[#This Row],[DISTRITO SEGÚN DNI]],Hoja1!$A$2:$B$55,2,FALSE),"No")</f>
        <v>No</v>
      </c>
      <c r="Y1323" s="10" t="str">
        <f>IF(OR(LOWER(Tabla2[[#This Row],[GENERO]])="masculino", LOWER(Tabla2[[#This Row],[GENERO]])="femenino"),"OK","Corregir")</f>
        <v>OK</v>
      </c>
      <c r="Z1323" s="10" t="str">
        <f>+IF(Tabla2[[#This Row],[Nro. DNI / CE]]="","Corregir",IF(LEN(Tabla2[[#This Row],[Nro. DNI / CE]])&gt;=8,"OK","Corregir"))</f>
        <v>OK</v>
      </c>
      <c r="AA1323" s="10">
        <f>COUNTIF(Tabla2[APELLIDOS Y NOMBRES],Tabla2[[#This Row],[APELLIDOS Y NOMBRES]])</f>
        <v>1</v>
      </c>
      <c r="AB1323" t="str">
        <f ca="1">+IFERROR(IF(Tabla2[[#This Row],[FECHA CESE/BAJA]]="","No Aplica",IF(AND(MONTH(Tabla2[[#This Row],[FECHA CESE/BAJA]])=MONTH(TODAY()-30),YEAR(Tabla2[[#This Row],[FECHA CESE/BAJA]])=YEAR(TODAY())),MONTH(TODAY()-30)&amp;"-"&amp;YEAR(TODAY()),"Borrar")),"No aplica")</f>
        <v>No Aplica</v>
      </c>
      <c r="AC1323" t="str">
        <f ca="1">+IFERROR(IF(Tabla2[[#This Row],[FECHA INICIO DE LABORES EN OBRA]]="","No Aplica",IF(AND(MONTH(Tabla2[[#This Row],[FECHA INICIO DE LABORES EN OBRA]])=MONTH(TODAY()-30),YEAR(Tabla2[[#This Row],[FECHA INICIO DE LABORES EN OBRA]])=YEAR(TODAY())),MONTH(TODAY()-30)&amp;"-"&amp;YEAR(TODAY()),"No Aplica")),"No Aplica")</f>
        <v>No Aplica</v>
      </c>
    </row>
    <row r="1324" spans="1:29" x14ac:dyDescent="0.25">
      <c r="A1324" s="2">
        <v>2055163079</v>
      </c>
      <c r="B1324" s="3" t="s">
        <v>37</v>
      </c>
      <c r="C1324" s="3" t="s">
        <v>37</v>
      </c>
      <c r="D1324" s="3" t="s">
        <v>1051</v>
      </c>
      <c r="E1324" s="3" t="s">
        <v>1052</v>
      </c>
      <c r="F1324" s="36" t="s">
        <v>8553</v>
      </c>
      <c r="G1324" s="3">
        <v>3</v>
      </c>
      <c r="H1324" s="3" t="s">
        <v>1046</v>
      </c>
      <c r="I1324" s="3" t="s">
        <v>1041</v>
      </c>
      <c r="J1324" s="3" t="s">
        <v>1053</v>
      </c>
      <c r="K1324" s="3" t="s">
        <v>1054</v>
      </c>
      <c r="L1324" s="8" t="s">
        <v>9813</v>
      </c>
      <c r="M1324" s="5"/>
      <c r="N1324" s="13" t="s">
        <v>1043</v>
      </c>
      <c r="O1324" s="5">
        <v>44551</v>
      </c>
      <c r="P1324" s="8">
        <v>1</v>
      </c>
      <c r="Q1324" s="9">
        <v>2</v>
      </c>
      <c r="R1324" s="9" t="str">
        <f>IFERROR(VLOOKUP(Tabla2[[#This Row],[CONTRATISTA PRNCIPAL]],Hoja1!$L$5:$M$9,2,FALSE),"CJV")</f>
        <v>CJV</v>
      </c>
      <c r="S1324" s="9" t="str">
        <f>IF(Tabla2[[#This Row],[EMPRESA]]=Tabla2[[#This Row],[CONTRATISTA PRNCIPAL]],"Principal","Secundaria")</f>
        <v>Principal</v>
      </c>
      <c r="T1324" s="10">
        <f>IFERROR(1/COUNTIF(Tabla2[CONTRATISTA PRNCIPAL],Tabla2[[#This Row],[CONTRATISTA PRNCIPAL]]),0)</f>
        <v>0.125</v>
      </c>
      <c r="U1324" s="33">
        <f ca="1">IF(((TODAY()-Tabla2[[#This Row],[FECHA NACIMIENTO]])/365)&lt;18,"Corregir", IF(((TODAY()-Tabla2[[#This Row],[FECHA NACIMIENTO]])/365)&gt;80, "Corregir",ROUNDDOWN(((TODAY()-Tabla2[[#This Row],[FECHA NACIMIENTO]])/365),0)))</f>
        <v>45</v>
      </c>
      <c r="V132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324" s="34" t="str">
        <f ca="1">+IF(Tabla2[[#This Row],[Edad]]="Corregir","Corregir","Ok")</f>
        <v>Ok</v>
      </c>
      <c r="X1324" s="10" t="str">
        <f>+IFERROR(VLOOKUP(Tabla2[[#This Row],[DISTRITO SEGÚN DNI]],Hoja1!$A$2:$B$55,2,FALSE),"No")</f>
        <v>No</v>
      </c>
      <c r="Y1324" s="10" t="str">
        <f>IF(OR(LOWER(Tabla2[[#This Row],[GENERO]])="masculino", LOWER(Tabla2[[#This Row],[GENERO]])="femenino"),"OK","Corregir")</f>
        <v>OK</v>
      </c>
      <c r="Z1324" s="10" t="str">
        <f>+IF(Tabla2[[#This Row],[Nro. DNI / CE]]="","Corregir",IF(LEN(Tabla2[[#This Row],[Nro. DNI / CE]])&gt;=8,"OK","Corregir"))</f>
        <v>OK</v>
      </c>
      <c r="AA1324" s="10">
        <f>COUNTIF(Tabla2[APELLIDOS Y NOMBRES],Tabla2[[#This Row],[APELLIDOS Y NOMBRES]])</f>
        <v>1</v>
      </c>
      <c r="AB1324" t="str">
        <f ca="1">+IFERROR(IF(Tabla2[[#This Row],[FECHA CESE/BAJA]]="","No Aplica",IF(AND(MONTH(Tabla2[[#This Row],[FECHA CESE/BAJA]])=MONTH(TODAY()-30),YEAR(Tabla2[[#This Row],[FECHA CESE/BAJA]])=YEAR(TODAY())),MONTH(TODAY()-30)&amp;"-"&amp;YEAR(TODAY()),"Borrar")),"No aplica")</f>
        <v>No Aplica</v>
      </c>
      <c r="AC1324" t="str">
        <f ca="1">+IFERROR(IF(Tabla2[[#This Row],[FECHA INICIO DE LABORES EN OBRA]]="","No Aplica",IF(AND(MONTH(Tabla2[[#This Row],[FECHA INICIO DE LABORES EN OBRA]])=MONTH(TODAY()-30),YEAR(Tabla2[[#This Row],[FECHA INICIO DE LABORES EN OBRA]])=YEAR(TODAY())),MONTH(TODAY()-30)&amp;"-"&amp;YEAR(TODAY()),"No Aplica")),"No Aplica")</f>
        <v>No Aplica</v>
      </c>
    </row>
    <row r="1325" spans="1:29" x14ac:dyDescent="0.25">
      <c r="A1325" s="2">
        <v>20524172365</v>
      </c>
      <c r="B1325" s="3" t="s">
        <v>1009</v>
      </c>
      <c r="C1325" s="3" t="s">
        <v>1009</v>
      </c>
      <c r="D1325" s="3" t="s">
        <v>6351</v>
      </c>
      <c r="E1325" s="3" t="s">
        <v>6352</v>
      </c>
      <c r="F1325" s="36">
        <v>35433</v>
      </c>
      <c r="G1325" s="3">
        <v>1</v>
      </c>
      <c r="H1325" s="3" t="s">
        <v>6353</v>
      </c>
      <c r="I1325" s="3" t="s">
        <v>6354</v>
      </c>
      <c r="J1325" s="3" t="s">
        <v>6355</v>
      </c>
      <c r="K1325" s="3" t="s">
        <v>1291</v>
      </c>
      <c r="L1325" s="8" t="s">
        <v>9813</v>
      </c>
      <c r="M1325" s="5"/>
      <c r="N1325" s="13" t="s">
        <v>1043</v>
      </c>
      <c r="O1325" s="5">
        <v>45103</v>
      </c>
      <c r="P1325" s="8">
        <v>1</v>
      </c>
      <c r="Q1325" s="9">
        <v>2</v>
      </c>
      <c r="R1325" s="9" t="str">
        <f>IFERROR(VLOOKUP(Tabla2[[#This Row],[CONTRATISTA PRNCIPAL]],Hoja1!$L$5:$M$9,2,FALSE),"CJV")</f>
        <v>CJV</v>
      </c>
      <c r="S1325" s="9" t="str">
        <f>IF(Tabla2[[#This Row],[EMPRESA]]=Tabla2[[#This Row],[CONTRATISTA PRNCIPAL]],"Principal","Secundaria")</f>
        <v>Principal</v>
      </c>
      <c r="T1325" s="10">
        <f>IFERROR(1/COUNTIF(Tabla2[CONTRATISTA PRNCIPAL],Tabla2[[#This Row],[CONTRATISTA PRNCIPAL]]),0)</f>
        <v>4.5454545454545456E-2</v>
      </c>
      <c r="U1325" s="33">
        <f ca="1">IF(((TODAY()-Tabla2[[#This Row],[FECHA NACIMIENTO]])/365)&lt;18,"Corregir", IF(((TODAY()-Tabla2[[#This Row],[FECHA NACIMIENTO]])/365)&gt;80, "Corregir",ROUNDDOWN(((TODAY()-Tabla2[[#This Row],[FECHA NACIMIENTO]])/365),0)))</f>
        <v>26</v>
      </c>
      <c r="V132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325" s="34" t="str">
        <f ca="1">+IF(Tabla2[[#This Row],[Edad]]="Corregir","Corregir","Ok")</f>
        <v>Ok</v>
      </c>
      <c r="X1325" s="10" t="str">
        <f>+IFERROR(VLOOKUP(Tabla2[[#This Row],[DISTRITO SEGÚN DNI]],Hoja1!$A$2:$B$55,2,FALSE),"No")</f>
        <v>No</v>
      </c>
      <c r="Y1325" s="10" t="str">
        <f>IF(OR(LOWER(Tabla2[[#This Row],[GENERO]])="masculino", LOWER(Tabla2[[#This Row],[GENERO]])="femenino"),"OK","Corregir")</f>
        <v>OK</v>
      </c>
      <c r="Z1325" s="10" t="str">
        <f>+IF(Tabla2[[#This Row],[Nro. DNI / CE]]="","Corregir",IF(LEN(Tabla2[[#This Row],[Nro. DNI / CE]])&gt;=8,"OK","Corregir"))</f>
        <v>OK</v>
      </c>
      <c r="AA1325" s="10">
        <f>COUNTIF(Tabla2[APELLIDOS Y NOMBRES],Tabla2[[#This Row],[APELLIDOS Y NOMBRES]])</f>
        <v>1</v>
      </c>
      <c r="AB1325" t="str">
        <f ca="1">+IFERROR(IF(Tabla2[[#This Row],[FECHA CESE/BAJA]]="","No Aplica",IF(AND(MONTH(Tabla2[[#This Row],[FECHA CESE/BAJA]])=MONTH(TODAY()-30),YEAR(Tabla2[[#This Row],[FECHA CESE/BAJA]])=YEAR(TODAY())),MONTH(TODAY()-30)&amp;"-"&amp;YEAR(TODAY()),"Borrar")),"No aplica")</f>
        <v>No Aplica</v>
      </c>
      <c r="AC1325" t="str">
        <f ca="1">+IFERROR(IF(Tabla2[[#This Row],[FECHA INICIO DE LABORES EN OBRA]]="","No Aplica",IF(AND(MONTH(Tabla2[[#This Row],[FECHA INICIO DE LABORES EN OBRA]])=MONTH(TODAY()-30),YEAR(Tabla2[[#This Row],[FECHA INICIO DE LABORES EN OBRA]])=YEAR(TODAY())),MONTH(TODAY()-30)&amp;"-"&amp;YEAR(TODAY()),"No Aplica")),"No Aplica")</f>
        <v>No Aplica</v>
      </c>
    </row>
    <row r="1326" spans="1:29" x14ac:dyDescent="0.25">
      <c r="A1326" s="2">
        <v>20524172365</v>
      </c>
      <c r="B1326" s="3" t="s">
        <v>1009</v>
      </c>
      <c r="C1326" s="3" t="s">
        <v>1009</v>
      </c>
      <c r="D1326" s="3" t="s">
        <v>6356</v>
      </c>
      <c r="E1326" s="3" t="s">
        <v>6357</v>
      </c>
      <c r="F1326" s="36">
        <v>30603</v>
      </c>
      <c r="G1326" s="3">
        <v>1</v>
      </c>
      <c r="H1326" s="3" t="s">
        <v>6358</v>
      </c>
      <c r="I1326" s="3" t="s">
        <v>6354</v>
      </c>
      <c r="J1326" s="3" t="s">
        <v>6359</v>
      </c>
      <c r="K1326" s="3" t="s">
        <v>1136</v>
      </c>
      <c r="L1326" s="8" t="s">
        <v>9813</v>
      </c>
      <c r="M1326" s="5"/>
      <c r="N1326" s="13" t="s">
        <v>1043</v>
      </c>
      <c r="O1326" s="5">
        <v>45103</v>
      </c>
      <c r="P1326" s="8">
        <v>1</v>
      </c>
      <c r="Q1326" s="9">
        <v>2</v>
      </c>
      <c r="R1326" s="9" t="str">
        <f>IFERROR(VLOOKUP(Tabla2[[#This Row],[CONTRATISTA PRNCIPAL]],Hoja1!$L$5:$M$9,2,FALSE),"CJV")</f>
        <v>CJV</v>
      </c>
      <c r="S1326" s="9" t="str">
        <f>IF(Tabla2[[#This Row],[EMPRESA]]=Tabla2[[#This Row],[CONTRATISTA PRNCIPAL]],"Principal","Secundaria")</f>
        <v>Principal</v>
      </c>
      <c r="T1326" s="10">
        <f>IFERROR(1/COUNTIF(Tabla2[CONTRATISTA PRNCIPAL],Tabla2[[#This Row],[CONTRATISTA PRNCIPAL]]),0)</f>
        <v>4.5454545454545456E-2</v>
      </c>
      <c r="U1326" s="33">
        <f ca="1">IF(((TODAY()-Tabla2[[#This Row],[FECHA NACIMIENTO]])/365)&lt;18,"Corregir", IF(((TODAY()-Tabla2[[#This Row],[FECHA NACIMIENTO]])/365)&gt;80, "Corregir",ROUNDDOWN(((TODAY()-Tabla2[[#This Row],[FECHA NACIMIENTO]])/365),0)))</f>
        <v>39</v>
      </c>
      <c r="V132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326" s="34" t="str">
        <f ca="1">+IF(Tabla2[[#This Row],[Edad]]="Corregir","Corregir","Ok")</f>
        <v>Ok</v>
      </c>
      <c r="X1326" s="10" t="str">
        <f>+IFERROR(VLOOKUP(Tabla2[[#This Row],[DISTRITO SEGÚN DNI]],Hoja1!$A$2:$B$55,2,FALSE),"No")</f>
        <v>No</v>
      </c>
      <c r="Y1326" s="10" t="str">
        <f>IF(OR(LOWER(Tabla2[[#This Row],[GENERO]])="masculino", LOWER(Tabla2[[#This Row],[GENERO]])="femenino"),"OK","Corregir")</f>
        <v>OK</v>
      </c>
      <c r="Z1326" s="10" t="str">
        <f>+IF(Tabla2[[#This Row],[Nro. DNI / CE]]="","Corregir",IF(LEN(Tabla2[[#This Row],[Nro. DNI / CE]])&gt;=8,"OK","Corregir"))</f>
        <v>OK</v>
      </c>
      <c r="AA1326" s="10">
        <f>COUNTIF(Tabla2[APELLIDOS Y NOMBRES],Tabla2[[#This Row],[APELLIDOS Y NOMBRES]])</f>
        <v>1</v>
      </c>
      <c r="AB1326" t="str">
        <f ca="1">+IFERROR(IF(Tabla2[[#This Row],[FECHA CESE/BAJA]]="","No Aplica",IF(AND(MONTH(Tabla2[[#This Row],[FECHA CESE/BAJA]])=MONTH(TODAY()-30),YEAR(Tabla2[[#This Row],[FECHA CESE/BAJA]])=YEAR(TODAY())),MONTH(TODAY()-30)&amp;"-"&amp;YEAR(TODAY()),"Borrar")),"No aplica")</f>
        <v>No Aplica</v>
      </c>
      <c r="AC1326" t="str">
        <f ca="1">+IFERROR(IF(Tabla2[[#This Row],[FECHA INICIO DE LABORES EN OBRA]]="","No Aplica",IF(AND(MONTH(Tabla2[[#This Row],[FECHA INICIO DE LABORES EN OBRA]])=MONTH(TODAY()-30),YEAR(Tabla2[[#This Row],[FECHA INICIO DE LABORES EN OBRA]])=YEAR(TODAY())),MONTH(TODAY()-30)&amp;"-"&amp;YEAR(TODAY()),"No Aplica")),"No Aplica")</f>
        <v>No Aplica</v>
      </c>
    </row>
    <row r="1327" spans="1:29" x14ac:dyDescent="0.25">
      <c r="A1327" s="2">
        <v>20524172365</v>
      </c>
      <c r="B1327" s="3" t="s">
        <v>1009</v>
      </c>
      <c r="C1327" s="3" t="s">
        <v>1009</v>
      </c>
      <c r="D1327" s="3" t="s">
        <v>6360</v>
      </c>
      <c r="E1327" s="3" t="s">
        <v>6361</v>
      </c>
      <c r="F1327" s="36">
        <v>34339</v>
      </c>
      <c r="G1327" s="3">
        <v>1</v>
      </c>
      <c r="H1327" s="3" t="s">
        <v>6358</v>
      </c>
      <c r="I1327" s="3" t="s">
        <v>6354</v>
      </c>
      <c r="J1327" s="3" t="s">
        <v>6362</v>
      </c>
      <c r="K1327" s="3" t="s">
        <v>1063</v>
      </c>
      <c r="L1327" s="8" t="s">
        <v>9813</v>
      </c>
      <c r="M1327" s="5"/>
      <c r="N1327" s="13" t="s">
        <v>1043</v>
      </c>
      <c r="O1327" s="5">
        <v>45103</v>
      </c>
      <c r="P1327" s="8">
        <v>1</v>
      </c>
      <c r="Q1327" s="9">
        <v>2</v>
      </c>
      <c r="R1327" s="9" t="str">
        <f>IFERROR(VLOOKUP(Tabla2[[#This Row],[CONTRATISTA PRNCIPAL]],Hoja1!$L$5:$M$9,2,FALSE),"CJV")</f>
        <v>CJV</v>
      </c>
      <c r="S1327" s="9" t="str">
        <f>IF(Tabla2[[#This Row],[EMPRESA]]=Tabla2[[#This Row],[CONTRATISTA PRNCIPAL]],"Principal","Secundaria")</f>
        <v>Principal</v>
      </c>
      <c r="T1327" s="10">
        <f>IFERROR(1/COUNTIF(Tabla2[CONTRATISTA PRNCIPAL],Tabla2[[#This Row],[CONTRATISTA PRNCIPAL]]),0)</f>
        <v>4.5454545454545456E-2</v>
      </c>
      <c r="U1327" s="33">
        <f ca="1">IF(((TODAY()-Tabla2[[#This Row],[FECHA NACIMIENTO]])/365)&lt;18,"Corregir", IF(((TODAY()-Tabla2[[#This Row],[FECHA NACIMIENTO]])/365)&gt;80, "Corregir",ROUNDDOWN(((TODAY()-Tabla2[[#This Row],[FECHA NACIMIENTO]])/365),0)))</f>
        <v>29</v>
      </c>
      <c r="V132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327" s="34" t="str">
        <f ca="1">+IF(Tabla2[[#This Row],[Edad]]="Corregir","Corregir","Ok")</f>
        <v>Ok</v>
      </c>
      <c r="X1327" s="10" t="str">
        <f>+IFERROR(VLOOKUP(Tabla2[[#This Row],[DISTRITO SEGÚN DNI]],Hoja1!$A$2:$B$55,2,FALSE),"No")</f>
        <v>No</v>
      </c>
      <c r="Y1327" s="10" t="str">
        <f>IF(OR(LOWER(Tabla2[[#This Row],[GENERO]])="masculino", LOWER(Tabla2[[#This Row],[GENERO]])="femenino"),"OK","Corregir")</f>
        <v>OK</v>
      </c>
      <c r="Z1327" s="10" t="str">
        <f>+IF(Tabla2[[#This Row],[Nro. DNI / CE]]="","Corregir",IF(LEN(Tabla2[[#This Row],[Nro. DNI / CE]])&gt;=8,"OK","Corregir"))</f>
        <v>OK</v>
      </c>
      <c r="AA1327" s="10">
        <f>COUNTIF(Tabla2[APELLIDOS Y NOMBRES],Tabla2[[#This Row],[APELLIDOS Y NOMBRES]])</f>
        <v>1</v>
      </c>
      <c r="AB1327" t="str">
        <f ca="1">+IFERROR(IF(Tabla2[[#This Row],[FECHA CESE/BAJA]]="","No Aplica",IF(AND(MONTH(Tabla2[[#This Row],[FECHA CESE/BAJA]])=MONTH(TODAY()-30),YEAR(Tabla2[[#This Row],[FECHA CESE/BAJA]])=YEAR(TODAY())),MONTH(TODAY()-30)&amp;"-"&amp;YEAR(TODAY()),"Borrar")),"No aplica")</f>
        <v>No Aplica</v>
      </c>
      <c r="AC1327" t="str">
        <f ca="1">+IFERROR(IF(Tabla2[[#This Row],[FECHA INICIO DE LABORES EN OBRA]]="","No Aplica",IF(AND(MONTH(Tabla2[[#This Row],[FECHA INICIO DE LABORES EN OBRA]])=MONTH(TODAY()-30),YEAR(Tabla2[[#This Row],[FECHA INICIO DE LABORES EN OBRA]])=YEAR(TODAY())),MONTH(TODAY()-30)&amp;"-"&amp;YEAR(TODAY()),"No Aplica")),"No Aplica")</f>
        <v>No Aplica</v>
      </c>
    </row>
    <row r="1328" spans="1:29" x14ac:dyDescent="0.25">
      <c r="A1328" s="2">
        <v>20524172365</v>
      </c>
      <c r="B1328" s="3" t="s">
        <v>1009</v>
      </c>
      <c r="C1328" s="3" t="s">
        <v>1009</v>
      </c>
      <c r="D1328" s="3" t="s">
        <v>6366</v>
      </c>
      <c r="E1328" s="3" t="s">
        <v>6367</v>
      </c>
      <c r="F1328" s="36">
        <v>36106</v>
      </c>
      <c r="G1328" s="3">
        <v>1</v>
      </c>
      <c r="H1328" s="3" t="s">
        <v>6368</v>
      </c>
      <c r="I1328" s="3" t="s">
        <v>6354</v>
      </c>
      <c r="J1328" s="3" t="s">
        <v>6369</v>
      </c>
      <c r="K1328" s="3" t="s">
        <v>6370</v>
      </c>
      <c r="L1328" s="8" t="s">
        <v>9813</v>
      </c>
      <c r="M1328" s="5"/>
      <c r="N1328" s="13" t="s">
        <v>1043</v>
      </c>
      <c r="O1328" s="5">
        <v>45103</v>
      </c>
      <c r="P1328" s="8">
        <v>1</v>
      </c>
      <c r="Q1328" s="9">
        <v>2</v>
      </c>
      <c r="R1328" s="9" t="str">
        <f>IFERROR(VLOOKUP(Tabla2[[#This Row],[CONTRATISTA PRNCIPAL]],Hoja1!$L$5:$M$9,2,FALSE),"CJV")</f>
        <v>CJV</v>
      </c>
      <c r="S1328" s="9" t="str">
        <f>IF(Tabla2[[#This Row],[EMPRESA]]=Tabla2[[#This Row],[CONTRATISTA PRNCIPAL]],"Principal","Secundaria")</f>
        <v>Principal</v>
      </c>
      <c r="T1328" s="10">
        <f>IFERROR(1/COUNTIF(Tabla2[CONTRATISTA PRNCIPAL],Tabla2[[#This Row],[CONTRATISTA PRNCIPAL]]),0)</f>
        <v>4.5454545454545456E-2</v>
      </c>
      <c r="U1328" s="33">
        <f ca="1">IF(((TODAY()-Tabla2[[#This Row],[FECHA NACIMIENTO]])/365)&lt;18,"Corregir", IF(((TODAY()-Tabla2[[#This Row],[FECHA NACIMIENTO]])/365)&gt;80, "Corregir",ROUNDDOWN(((TODAY()-Tabla2[[#This Row],[FECHA NACIMIENTO]])/365),0)))</f>
        <v>24</v>
      </c>
      <c r="V132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328" s="34" t="str">
        <f ca="1">+IF(Tabla2[[#This Row],[Edad]]="Corregir","Corregir","Ok")</f>
        <v>Ok</v>
      </c>
      <c r="X1328" s="10" t="str">
        <f>+IFERROR(VLOOKUP(Tabla2[[#This Row],[DISTRITO SEGÚN DNI]],Hoja1!$A$2:$B$55,2,FALSE),"No")</f>
        <v>No</v>
      </c>
      <c r="Y1328" s="10" t="str">
        <f>IF(OR(LOWER(Tabla2[[#This Row],[GENERO]])="masculino", LOWER(Tabla2[[#This Row],[GENERO]])="femenino"),"OK","Corregir")</f>
        <v>OK</v>
      </c>
      <c r="Z1328" s="10" t="str">
        <f>+IF(Tabla2[[#This Row],[Nro. DNI / CE]]="","Corregir",IF(LEN(Tabla2[[#This Row],[Nro. DNI / CE]])&gt;=8,"OK","Corregir"))</f>
        <v>OK</v>
      </c>
      <c r="AA1328" s="10">
        <f>COUNTIF(Tabla2[APELLIDOS Y NOMBRES],Tabla2[[#This Row],[APELLIDOS Y NOMBRES]])</f>
        <v>1</v>
      </c>
      <c r="AB1328" t="str">
        <f ca="1">+IFERROR(IF(Tabla2[[#This Row],[FECHA CESE/BAJA]]="","No Aplica",IF(AND(MONTH(Tabla2[[#This Row],[FECHA CESE/BAJA]])=MONTH(TODAY()-30),YEAR(Tabla2[[#This Row],[FECHA CESE/BAJA]])=YEAR(TODAY())),MONTH(TODAY()-30)&amp;"-"&amp;YEAR(TODAY()),"Borrar")),"No aplica")</f>
        <v>No Aplica</v>
      </c>
      <c r="AC1328" t="str">
        <f ca="1">+IFERROR(IF(Tabla2[[#This Row],[FECHA INICIO DE LABORES EN OBRA]]="","No Aplica",IF(AND(MONTH(Tabla2[[#This Row],[FECHA INICIO DE LABORES EN OBRA]])=MONTH(TODAY()-30),YEAR(Tabla2[[#This Row],[FECHA INICIO DE LABORES EN OBRA]])=YEAR(TODAY())),MONTH(TODAY()-30)&amp;"-"&amp;YEAR(TODAY()),"No Aplica")),"No Aplica")</f>
        <v>No Aplica</v>
      </c>
    </row>
    <row r="1329" spans="1:29" x14ac:dyDescent="0.25">
      <c r="A1329" s="2">
        <v>20524172365</v>
      </c>
      <c r="B1329" s="3" t="s">
        <v>1009</v>
      </c>
      <c r="C1329" s="3" t="s">
        <v>1009</v>
      </c>
      <c r="D1329" s="3" t="s">
        <v>6371</v>
      </c>
      <c r="E1329" s="3" t="s">
        <v>6372</v>
      </c>
      <c r="F1329" s="36">
        <v>38331</v>
      </c>
      <c r="G1329" s="3">
        <v>1</v>
      </c>
      <c r="H1329" s="3" t="s">
        <v>6368</v>
      </c>
      <c r="I1329" s="3" t="s">
        <v>6354</v>
      </c>
      <c r="J1329" s="3" t="s">
        <v>6373</v>
      </c>
      <c r="K1329" s="3" t="s">
        <v>6374</v>
      </c>
      <c r="L1329" s="8" t="s">
        <v>9813</v>
      </c>
      <c r="M1329" s="5"/>
      <c r="N1329" s="13" t="s">
        <v>1043</v>
      </c>
      <c r="O1329" s="5">
        <v>45142</v>
      </c>
      <c r="P1329" s="8">
        <v>1</v>
      </c>
      <c r="Q1329" s="9">
        <v>2</v>
      </c>
      <c r="R1329" s="9" t="str">
        <f>IFERROR(VLOOKUP(Tabla2[[#This Row],[CONTRATISTA PRNCIPAL]],Hoja1!$L$5:$M$9,2,FALSE),"CJV")</f>
        <v>CJV</v>
      </c>
      <c r="S1329" s="9" t="str">
        <f>IF(Tabla2[[#This Row],[EMPRESA]]=Tabla2[[#This Row],[CONTRATISTA PRNCIPAL]],"Principal","Secundaria")</f>
        <v>Principal</v>
      </c>
      <c r="T1329" s="10">
        <f>IFERROR(1/COUNTIF(Tabla2[CONTRATISTA PRNCIPAL],Tabla2[[#This Row],[CONTRATISTA PRNCIPAL]]),0)</f>
        <v>4.5454545454545456E-2</v>
      </c>
      <c r="U1329" s="33">
        <f ca="1">IF(((TODAY()-Tabla2[[#This Row],[FECHA NACIMIENTO]])/365)&lt;18,"Corregir", IF(((TODAY()-Tabla2[[#This Row],[FECHA NACIMIENTO]])/365)&gt;80, "Corregir",ROUNDDOWN(((TODAY()-Tabla2[[#This Row],[FECHA NACIMIENTO]])/365),0)))</f>
        <v>18</v>
      </c>
      <c r="V132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1329" s="34" t="str">
        <f ca="1">+IF(Tabla2[[#This Row],[Edad]]="Corregir","Corregir","Ok")</f>
        <v>Ok</v>
      </c>
      <c r="X1329" s="10" t="str">
        <f>+IFERROR(VLOOKUP(Tabla2[[#This Row],[DISTRITO SEGÚN DNI]],Hoja1!$A$2:$B$55,2,FALSE),"No")</f>
        <v>No</v>
      </c>
      <c r="Y1329" s="10" t="str">
        <f>IF(OR(LOWER(Tabla2[[#This Row],[GENERO]])="masculino", LOWER(Tabla2[[#This Row],[GENERO]])="femenino"),"OK","Corregir")</f>
        <v>OK</v>
      </c>
      <c r="Z1329" s="10" t="str">
        <f>+IF(Tabla2[[#This Row],[Nro. DNI / CE]]="","Corregir",IF(LEN(Tabla2[[#This Row],[Nro. DNI / CE]])&gt;=8,"OK","Corregir"))</f>
        <v>OK</v>
      </c>
      <c r="AA1329" s="10">
        <f>COUNTIF(Tabla2[APELLIDOS Y NOMBRES],Tabla2[[#This Row],[APELLIDOS Y NOMBRES]])</f>
        <v>1</v>
      </c>
      <c r="AB1329" t="str">
        <f ca="1">+IFERROR(IF(Tabla2[[#This Row],[FECHA CESE/BAJA]]="","No Aplica",IF(AND(MONTH(Tabla2[[#This Row],[FECHA CESE/BAJA]])=MONTH(TODAY()-30),YEAR(Tabla2[[#This Row],[FECHA CESE/BAJA]])=YEAR(TODAY())),MONTH(TODAY()-30)&amp;"-"&amp;YEAR(TODAY()),"Borrar")),"No aplica")</f>
        <v>No Aplica</v>
      </c>
      <c r="AC1329" t="str">
        <f ca="1">+IFERROR(IF(Tabla2[[#This Row],[FECHA INICIO DE LABORES EN OBRA]]="","No Aplica",IF(AND(MONTH(Tabla2[[#This Row],[FECHA INICIO DE LABORES EN OBRA]])=MONTH(TODAY()-30),YEAR(Tabla2[[#This Row],[FECHA INICIO DE LABORES EN OBRA]])=YEAR(TODAY())),MONTH(TODAY()-30)&amp;"-"&amp;YEAR(TODAY()),"No Aplica")),"No Aplica")</f>
        <v>8-2023</v>
      </c>
    </row>
    <row r="1330" spans="1:29" x14ac:dyDescent="0.25">
      <c r="A1330" s="2">
        <v>20524172365</v>
      </c>
      <c r="B1330" s="3" t="s">
        <v>1009</v>
      </c>
      <c r="C1330" s="3" t="s">
        <v>1009</v>
      </c>
      <c r="D1330" s="3" t="s">
        <v>1010</v>
      </c>
      <c r="E1330" s="3" t="s">
        <v>1011</v>
      </c>
      <c r="F1330" s="36">
        <v>38343</v>
      </c>
      <c r="G1330" s="3">
        <v>1</v>
      </c>
      <c r="H1330" s="3" t="s">
        <v>6368</v>
      </c>
      <c r="I1330" s="3" t="s">
        <v>6354</v>
      </c>
      <c r="J1330" s="3" t="s">
        <v>6375</v>
      </c>
      <c r="K1330" s="3" t="s">
        <v>99</v>
      </c>
      <c r="L1330" s="8" t="s">
        <v>9813</v>
      </c>
      <c r="M1330" s="5"/>
      <c r="N1330" s="13" t="s">
        <v>1043</v>
      </c>
      <c r="O1330" s="5">
        <v>45142</v>
      </c>
      <c r="P1330" s="8">
        <v>1</v>
      </c>
      <c r="Q1330" s="9">
        <v>2</v>
      </c>
      <c r="R1330" s="9" t="str">
        <f>IFERROR(VLOOKUP(Tabla2[[#This Row],[CONTRATISTA PRNCIPAL]],Hoja1!$L$5:$M$9,2,FALSE),"CJV")</f>
        <v>CJV</v>
      </c>
      <c r="S1330" s="9" t="str">
        <f>IF(Tabla2[[#This Row],[EMPRESA]]=Tabla2[[#This Row],[CONTRATISTA PRNCIPAL]],"Principal","Secundaria")</f>
        <v>Principal</v>
      </c>
      <c r="T1330" s="10">
        <f>IFERROR(1/COUNTIF(Tabla2[CONTRATISTA PRNCIPAL],Tabla2[[#This Row],[CONTRATISTA PRNCIPAL]]),0)</f>
        <v>4.5454545454545456E-2</v>
      </c>
      <c r="U1330" s="33">
        <f ca="1">IF(((TODAY()-Tabla2[[#This Row],[FECHA NACIMIENTO]])/365)&lt;18,"Corregir", IF(((TODAY()-Tabla2[[#This Row],[FECHA NACIMIENTO]])/365)&gt;80, "Corregir",ROUNDDOWN(((TODAY()-Tabla2[[#This Row],[FECHA NACIMIENTO]])/365),0)))</f>
        <v>18</v>
      </c>
      <c r="V133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1330" s="34" t="str">
        <f ca="1">+IF(Tabla2[[#This Row],[Edad]]="Corregir","Corregir","Ok")</f>
        <v>Ok</v>
      </c>
      <c r="X1330" s="10" t="str">
        <f>+IFERROR(VLOOKUP(Tabla2[[#This Row],[DISTRITO SEGÚN DNI]],Hoja1!$A$2:$B$55,2,FALSE),"No")</f>
        <v>LA VICTORIA</v>
      </c>
      <c r="Y1330" s="10" t="str">
        <f>IF(OR(LOWER(Tabla2[[#This Row],[GENERO]])="masculino", LOWER(Tabla2[[#This Row],[GENERO]])="femenino"),"OK","Corregir")</f>
        <v>OK</v>
      </c>
      <c r="Z1330" s="10" t="str">
        <f>+IF(Tabla2[[#This Row],[Nro. DNI / CE]]="","Corregir",IF(LEN(Tabla2[[#This Row],[Nro. DNI / CE]])&gt;=8,"OK","Corregir"))</f>
        <v>OK</v>
      </c>
      <c r="AA1330" s="10">
        <f>COUNTIF(Tabla2[APELLIDOS Y NOMBRES],Tabla2[[#This Row],[APELLIDOS Y NOMBRES]])</f>
        <v>1</v>
      </c>
      <c r="AB1330" t="str">
        <f ca="1">+IFERROR(IF(Tabla2[[#This Row],[FECHA CESE/BAJA]]="","No Aplica",IF(AND(MONTH(Tabla2[[#This Row],[FECHA CESE/BAJA]])=MONTH(TODAY()-30),YEAR(Tabla2[[#This Row],[FECHA CESE/BAJA]])=YEAR(TODAY())),MONTH(TODAY()-30)&amp;"-"&amp;YEAR(TODAY()),"Borrar")),"No aplica")</f>
        <v>No Aplica</v>
      </c>
      <c r="AC1330" t="str">
        <f ca="1">+IFERROR(IF(Tabla2[[#This Row],[FECHA INICIO DE LABORES EN OBRA]]="","No Aplica",IF(AND(MONTH(Tabla2[[#This Row],[FECHA INICIO DE LABORES EN OBRA]])=MONTH(TODAY()-30),YEAR(Tabla2[[#This Row],[FECHA INICIO DE LABORES EN OBRA]])=YEAR(TODAY())),MONTH(TODAY()-30)&amp;"-"&amp;YEAR(TODAY()),"No Aplica")),"No Aplica")</f>
        <v>8-2023</v>
      </c>
    </row>
    <row r="1331" spans="1:29" x14ac:dyDescent="0.25">
      <c r="A1331" s="2">
        <v>20524172365</v>
      </c>
      <c r="B1331" s="3" t="s">
        <v>1009</v>
      </c>
      <c r="C1331" s="3" t="s">
        <v>1009</v>
      </c>
      <c r="D1331" s="3" t="s">
        <v>6376</v>
      </c>
      <c r="E1331" s="3" t="s">
        <v>6377</v>
      </c>
      <c r="F1331" s="36">
        <v>35059</v>
      </c>
      <c r="G1331" s="3">
        <v>1</v>
      </c>
      <c r="H1331" s="3" t="s">
        <v>6368</v>
      </c>
      <c r="I1331" s="3" t="s">
        <v>6354</v>
      </c>
      <c r="J1331" s="3" t="s">
        <v>6378</v>
      </c>
      <c r="K1331" s="3" t="s">
        <v>1086</v>
      </c>
      <c r="L1331" s="8" t="s">
        <v>9813</v>
      </c>
      <c r="M1331" s="5"/>
      <c r="N1331" s="13" t="s">
        <v>1043</v>
      </c>
      <c r="O1331" s="5">
        <v>45103</v>
      </c>
      <c r="P1331" s="8">
        <v>1</v>
      </c>
      <c r="Q1331" s="9">
        <v>2</v>
      </c>
      <c r="R1331" s="9" t="str">
        <f>IFERROR(VLOOKUP(Tabla2[[#This Row],[CONTRATISTA PRNCIPAL]],Hoja1!$L$5:$M$9,2,FALSE),"CJV")</f>
        <v>CJV</v>
      </c>
      <c r="S1331" s="9" t="str">
        <f>IF(Tabla2[[#This Row],[EMPRESA]]=Tabla2[[#This Row],[CONTRATISTA PRNCIPAL]],"Principal","Secundaria")</f>
        <v>Principal</v>
      </c>
      <c r="T1331" s="10">
        <f>IFERROR(1/COUNTIF(Tabla2[CONTRATISTA PRNCIPAL],Tabla2[[#This Row],[CONTRATISTA PRNCIPAL]]),0)</f>
        <v>4.5454545454545456E-2</v>
      </c>
      <c r="U1331" s="33">
        <f ca="1">IF(((TODAY()-Tabla2[[#This Row],[FECHA NACIMIENTO]])/365)&lt;18,"Corregir", IF(((TODAY()-Tabla2[[#This Row],[FECHA NACIMIENTO]])/365)&gt;80, "Corregir",ROUNDDOWN(((TODAY()-Tabla2[[#This Row],[FECHA NACIMIENTO]])/365),0)))</f>
        <v>27</v>
      </c>
      <c r="V133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331" s="34" t="str">
        <f ca="1">+IF(Tabla2[[#This Row],[Edad]]="Corregir","Corregir","Ok")</f>
        <v>Ok</v>
      </c>
      <c r="X1331" s="10" t="str">
        <f>+IFERROR(VLOOKUP(Tabla2[[#This Row],[DISTRITO SEGÚN DNI]],Hoja1!$A$2:$B$55,2,FALSE),"No")</f>
        <v>No</v>
      </c>
      <c r="Y1331" s="10" t="str">
        <f>IF(OR(LOWER(Tabla2[[#This Row],[GENERO]])="masculino", LOWER(Tabla2[[#This Row],[GENERO]])="femenino"),"OK","Corregir")</f>
        <v>OK</v>
      </c>
      <c r="Z1331" s="10" t="str">
        <f>+IF(Tabla2[[#This Row],[Nro. DNI / CE]]="","Corregir",IF(LEN(Tabla2[[#This Row],[Nro. DNI / CE]])&gt;=8,"OK","Corregir"))</f>
        <v>OK</v>
      </c>
      <c r="AA1331" s="10">
        <f>COUNTIF(Tabla2[APELLIDOS Y NOMBRES],Tabla2[[#This Row],[APELLIDOS Y NOMBRES]])</f>
        <v>1</v>
      </c>
      <c r="AB1331" t="str">
        <f ca="1">+IFERROR(IF(Tabla2[[#This Row],[FECHA CESE/BAJA]]="","No Aplica",IF(AND(MONTH(Tabla2[[#This Row],[FECHA CESE/BAJA]])=MONTH(TODAY()-30),YEAR(Tabla2[[#This Row],[FECHA CESE/BAJA]])=YEAR(TODAY())),MONTH(TODAY()-30)&amp;"-"&amp;YEAR(TODAY()),"Borrar")),"No aplica")</f>
        <v>No Aplica</v>
      </c>
      <c r="AC1331" t="str">
        <f ca="1">+IFERROR(IF(Tabla2[[#This Row],[FECHA INICIO DE LABORES EN OBRA]]="","No Aplica",IF(AND(MONTH(Tabla2[[#This Row],[FECHA INICIO DE LABORES EN OBRA]])=MONTH(TODAY()-30),YEAR(Tabla2[[#This Row],[FECHA INICIO DE LABORES EN OBRA]])=YEAR(TODAY())),MONTH(TODAY()-30)&amp;"-"&amp;YEAR(TODAY()),"No Aplica")),"No Aplica")</f>
        <v>No Aplica</v>
      </c>
    </row>
    <row r="1332" spans="1:29" x14ac:dyDescent="0.25">
      <c r="A1332" s="2">
        <v>20524172365</v>
      </c>
      <c r="B1332" s="3" t="s">
        <v>1009</v>
      </c>
      <c r="C1332" s="3" t="s">
        <v>1009</v>
      </c>
      <c r="D1332" s="3" t="s">
        <v>1012</v>
      </c>
      <c r="E1332" s="3" t="s">
        <v>1013</v>
      </c>
      <c r="F1332" s="36">
        <v>37705</v>
      </c>
      <c r="G1332" s="3">
        <v>1</v>
      </c>
      <c r="H1332" s="3" t="s">
        <v>6368</v>
      </c>
      <c r="I1332" s="3" t="s">
        <v>6354</v>
      </c>
      <c r="J1332" s="3" t="s">
        <v>6379</v>
      </c>
      <c r="K1332" s="3" t="s">
        <v>93</v>
      </c>
      <c r="L1332" s="8" t="s">
        <v>9813</v>
      </c>
      <c r="M1332" s="5"/>
      <c r="N1332" s="13" t="s">
        <v>1043</v>
      </c>
      <c r="O1332" s="5">
        <v>45103</v>
      </c>
      <c r="P1332" s="8">
        <v>1</v>
      </c>
      <c r="Q1332" s="9">
        <v>2</v>
      </c>
      <c r="R1332" s="9" t="str">
        <f>IFERROR(VLOOKUP(Tabla2[[#This Row],[CONTRATISTA PRNCIPAL]],Hoja1!$L$5:$M$9,2,FALSE),"CJV")</f>
        <v>CJV</v>
      </c>
      <c r="S1332" s="9" t="str">
        <f>IF(Tabla2[[#This Row],[EMPRESA]]=Tabla2[[#This Row],[CONTRATISTA PRNCIPAL]],"Principal","Secundaria")</f>
        <v>Principal</v>
      </c>
      <c r="T1332" s="10">
        <f>IFERROR(1/COUNTIF(Tabla2[CONTRATISTA PRNCIPAL],Tabla2[[#This Row],[CONTRATISTA PRNCIPAL]]),0)</f>
        <v>4.5454545454545456E-2</v>
      </c>
      <c r="U1332" s="33">
        <f ca="1">IF(((TODAY()-Tabla2[[#This Row],[FECHA NACIMIENTO]])/365)&lt;18,"Corregir", IF(((TODAY()-Tabla2[[#This Row],[FECHA NACIMIENTO]])/365)&gt;80, "Corregir",ROUNDDOWN(((TODAY()-Tabla2[[#This Row],[FECHA NACIMIENTO]])/365),0)))</f>
        <v>20</v>
      </c>
      <c r="V133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1332" s="34" t="str">
        <f ca="1">+IF(Tabla2[[#This Row],[Edad]]="Corregir","Corregir","Ok")</f>
        <v>Ok</v>
      </c>
      <c r="X1332" s="10" t="str">
        <f>+IFERROR(VLOOKUP(Tabla2[[#This Row],[DISTRITO SEGÚN DNI]],Hoja1!$A$2:$B$55,2,FALSE),"No")</f>
        <v>ATE</v>
      </c>
      <c r="Y1332" s="10" t="str">
        <f>IF(OR(LOWER(Tabla2[[#This Row],[GENERO]])="masculino", LOWER(Tabla2[[#This Row],[GENERO]])="femenino"),"OK","Corregir")</f>
        <v>OK</v>
      </c>
      <c r="Z1332" s="10" t="str">
        <f>+IF(Tabla2[[#This Row],[Nro. DNI / CE]]="","Corregir",IF(LEN(Tabla2[[#This Row],[Nro. DNI / CE]])&gt;=8,"OK","Corregir"))</f>
        <v>OK</v>
      </c>
      <c r="AA1332" s="10">
        <f>COUNTIF(Tabla2[APELLIDOS Y NOMBRES],Tabla2[[#This Row],[APELLIDOS Y NOMBRES]])</f>
        <v>1</v>
      </c>
      <c r="AB1332" t="str">
        <f ca="1">+IFERROR(IF(Tabla2[[#This Row],[FECHA CESE/BAJA]]="","No Aplica",IF(AND(MONTH(Tabla2[[#This Row],[FECHA CESE/BAJA]])=MONTH(TODAY()-30),YEAR(Tabla2[[#This Row],[FECHA CESE/BAJA]])=YEAR(TODAY())),MONTH(TODAY()-30)&amp;"-"&amp;YEAR(TODAY()),"Borrar")),"No aplica")</f>
        <v>No Aplica</v>
      </c>
      <c r="AC1332" t="str">
        <f ca="1">+IFERROR(IF(Tabla2[[#This Row],[FECHA INICIO DE LABORES EN OBRA]]="","No Aplica",IF(AND(MONTH(Tabla2[[#This Row],[FECHA INICIO DE LABORES EN OBRA]])=MONTH(TODAY()-30),YEAR(Tabla2[[#This Row],[FECHA INICIO DE LABORES EN OBRA]])=YEAR(TODAY())),MONTH(TODAY()-30)&amp;"-"&amp;YEAR(TODAY()),"No Aplica")),"No Aplica")</f>
        <v>No Aplica</v>
      </c>
    </row>
    <row r="1333" spans="1:29" x14ac:dyDescent="0.25">
      <c r="A1333" s="2">
        <v>20524172365</v>
      </c>
      <c r="B1333" s="3" t="s">
        <v>1009</v>
      </c>
      <c r="C1333" s="3" t="s">
        <v>1009</v>
      </c>
      <c r="D1333" s="3" t="s">
        <v>1014</v>
      </c>
      <c r="E1333" s="3" t="s">
        <v>1015</v>
      </c>
      <c r="F1333" s="36">
        <v>35379</v>
      </c>
      <c r="G1333" s="3">
        <v>1</v>
      </c>
      <c r="H1333" s="3" t="s">
        <v>3166</v>
      </c>
      <c r="I1333" s="3" t="s">
        <v>6354</v>
      </c>
      <c r="J1333" s="3" t="s">
        <v>6380</v>
      </c>
      <c r="K1333" s="3" t="s">
        <v>93</v>
      </c>
      <c r="L1333" s="8" t="s">
        <v>9813</v>
      </c>
      <c r="M1333" s="5"/>
      <c r="N1333" s="13" t="s">
        <v>1043</v>
      </c>
      <c r="O1333" s="5">
        <v>45110</v>
      </c>
      <c r="P1333" s="8">
        <v>1</v>
      </c>
      <c r="Q1333" s="9">
        <v>2</v>
      </c>
      <c r="R1333" s="9" t="str">
        <f>IFERROR(VLOOKUP(Tabla2[[#This Row],[CONTRATISTA PRNCIPAL]],Hoja1!$L$5:$M$9,2,FALSE),"CJV")</f>
        <v>CJV</v>
      </c>
      <c r="S1333" s="9" t="str">
        <f>IF(Tabla2[[#This Row],[EMPRESA]]=Tabla2[[#This Row],[CONTRATISTA PRNCIPAL]],"Principal","Secundaria")</f>
        <v>Principal</v>
      </c>
      <c r="T1333" s="10">
        <f>IFERROR(1/COUNTIF(Tabla2[CONTRATISTA PRNCIPAL],Tabla2[[#This Row],[CONTRATISTA PRNCIPAL]]),0)</f>
        <v>4.5454545454545456E-2</v>
      </c>
      <c r="U1333" s="33">
        <f ca="1">IF(((TODAY()-Tabla2[[#This Row],[FECHA NACIMIENTO]])/365)&lt;18,"Corregir", IF(((TODAY()-Tabla2[[#This Row],[FECHA NACIMIENTO]])/365)&gt;80, "Corregir",ROUNDDOWN(((TODAY()-Tabla2[[#This Row],[FECHA NACIMIENTO]])/365),0)))</f>
        <v>26</v>
      </c>
      <c r="V133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333" s="34" t="str">
        <f ca="1">+IF(Tabla2[[#This Row],[Edad]]="Corregir","Corregir","Ok")</f>
        <v>Ok</v>
      </c>
      <c r="X1333" s="10" t="str">
        <f>+IFERROR(VLOOKUP(Tabla2[[#This Row],[DISTRITO SEGÚN DNI]],Hoja1!$A$2:$B$55,2,FALSE),"No")</f>
        <v>ATE</v>
      </c>
      <c r="Y1333" s="10" t="str">
        <f>IF(OR(LOWER(Tabla2[[#This Row],[GENERO]])="masculino", LOWER(Tabla2[[#This Row],[GENERO]])="femenino"),"OK","Corregir")</f>
        <v>OK</v>
      </c>
      <c r="Z1333" s="10" t="str">
        <f>+IF(Tabla2[[#This Row],[Nro. DNI / CE]]="","Corregir",IF(LEN(Tabla2[[#This Row],[Nro. DNI / CE]])&gt;=8,"OK","Corregir"))</f>
        <v>OK</v>
      </c>
      <c r="AA1333" s="10">
        <f>COUNTIF(Tabla2[APELLIDOS Y NOMBRES],Tabla2[[#This Row],[APELLIDOS Y NOMBRES]])</f>
        <v>1</v>
      </c>
      <c r="AB1333" t="str">
        <f ca="1">+IFERROR(IF(Tabla2[[#This Row],[FECHA CESE/BAJA]]="","No Aplica",IF(AND(MONTH(Tabla2[[#This Row],[FECHA CESE/BAJA]])=MONTH(TODAY()-30),YEAR(Tabla2[[#This Row],[FECHA CESE/BAJA]])=YEAR(TODAY())),MONTH(TODAY()-30)&amp;"-"&amp;YEAR(TODAY()),"Borrar")),"No aplica")</f>
        <v>No Aplica</v>
      </c>
      <c r="AC1333" t="str">
        <f ca="1">+IFERROR(IF(Tabla2[[#This Row],[FECHA INICIO DE LABORES EN OBRA]]="","No Aplica",IF(AND(MONTH(Tabla2[[#This Row],[FECHA INICIO DE LABORES EN OBRA]])=MONTH(TODAY()-30),YEAR(Tabla2[[#This Row],[FECHA INICIO DE LABORES EN OBRA]])=YEAR(TODAY())),MONTH(TODAY()-30)&amp;"-"&amp;YEAR(TODAY()),"No Aplica")),"No Aplica")</f>
        <v>No Aplica</v>
      </c>
    </row>
    <row r="1334" spans="1:29" x14ac:dyDescent="0.25">
      <c r="A1334" s="2">
        <v>20524172365</v>
      </c>
      <c r="B1334" s="3" t="s">
        <v>1009</v>
      </c>
      <c r="C1334" s="3" t="s">
        <v>1009</v>
      </c>
      <c r="D1334" s="3" t="s">
        <v>6381</v>
      </c>
      <c r="E1334" s="3" t="s">
        <v>6382</v>
      </c>
      <c r="F1334" s="36">
        <v>28265</v>
      </c>
      <c r="G1334" s="3">
        <v>1</v>
      </c>
      <c r="H1334" s="3" t="s">
        <v>6383</v>
      </c>
      <c r="I1334" s="3" t="s">
        <v>6354</v>
      </c>
      <c r="J1334" s="3" t="s">
        <v>6384</v>
      </c>
      <c r="K1334" s="3" t="s">
        <v>1254</v>
      </c>
      <c r="L1334" s="8" t="s">
        <v>9813</v>
      </c>
      <c r="M1334" s="5"/>
      <c r="N1334" s="13" t="s">
        <v>1043</v>
      </c>
      <c r="O1334" s="5">
        <v>45134</v>
      </c>
      <c r="P1334" s="8">
        <v>1</v>
      </c>
      <c r="Q1334" s="9">
        <v>2</v>
      </c>
      <c r="R1334" s="9" t="str">
        <f>IFERROR(VLOOKUP(Tabla2[[#This Row],[CONTRATISTA PRNCIPAL]],Hoja1!$L$5:$M$9,2,FALSE),"CJV")</f>
        <v>CJV</v>
      </c>
      <c r="S1334" s="9" t="str">
        <f>IF(Tabla2[[#This Row],[EMPRESA]]=Tabla2[[#This Row],[CONTRATISTA PRNCIPAL]],"Principal","Secundaria")</f>
        <v>Principal</v>
      </c>
      <c r="T1334" s="10">
        <f>IFERROR(1/COUNTIF(Tabla2[CONTRATISTA PRNCIPAL],Tabla2[[#This Row],[CONTRATISTA PRNCIPAL]]),0)</f>
        <v>4.5454545454545456E-2</v>
      </c>
      <c r="U1334" s="33">
        <f ca="1">IF(((TODAY()-Tabla2[[#This Row],[FECHA NACIMIENTO]])/365)&lt;18,"Corregir", IF(((TODAY()-Tabla2[[#This Row],[FECHA NACIMIENTO]])/365)&gt;80, "Corregir",ROUNDDOWN(((TODAY()-Tabla2[[#This Row],[FECHA NACIMIENTO]])/365),0)))</f>
        <v>46</v>
      </c>
      <c r="V133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334" s="34" t="str">
        <f ca="1">+IF(Tabla2[[#This Row],[Edad]]="Corregir","Corregir","Ok")</f>
        <v>Ok</v>
      </c>
      <c r="X1334" s="10" t="str">
        <f>+IFERROR(VLOOKUP(Tabla2[[#This Row],[DISTRITO SEGÚN DNI]],Hoja1!$A$2:$B$55,2,FALSE),"No")</f>
        <v>No</v>
      </c>
      <c r="Y1334" s="10" t="str">
        <f>IF(OR(LOWER(Tabla2[[#This Row],[GENERO]])="masculino", LOWER(Tabla2[[#This Row],[GENERO]])="femenino"),"OK","Corregir")</f>
        <v>OK</v>
      </c>
      <c r="Z1334" s="10" t="str">
        <f>+IF(Tabla2[[#This Row],[Nro. DNI / CE]]="","Corregir",IF(LEN(Tabla2[[#This Row],[Nro. DNI / CE]])&gt;=8,"OK","Corregir"))</f>
        <v>OK</v>
      </c>
      <c r="AA1334" s="10">
        <f>COUNTIF(Tabla2[APELLIDOS Y NOMBRES],Tabla2[[#This Row],[APELLIDOS Y NOMBRES]])</f>
        <v>1</v>
      </c>
      <c r="AB1334" t="str">
        <f ca="1">+IFERROR(IF(Tabla2[[#This Row],[FECHA CESE/BAJA]]="","No Aplica",IF(AND(MONTH(Tabla2[[#This Row],[FECHA CESE/BAJA]])=MONTH(TODAY()-30),YEAR(Tabla2[[#This Row],[FECHA CESE/BAJA]])=YEAR(TODAY())),MONTH(TODAY()-30)&amp;"-"&amp;YEAR(TODAY()),"Borrar")),"No aplica")</f>
        <v>No Aplica</v>
      </c>
      <c r="AC1334" t="str">
        <f ca="1">+IFERROR(IF(Tabla2[[#This Row],[FECHA INICIO DE LABORES EN OBRA]]="","No Aplica",IF(AND(MONTH(Tabla2[[#This Row],[FECHA INICIO DE LABORES EN OBRA]])=MONTH(TODAY()-30),YEAR(Tabla2[[#This Row],[FECHA INICIO DE LABORES EN OBRA]])=YEAR(TODAY())),MONTH(TODAY()-30)&amp;"-"&amp;YEAR(TODAY()),"No Aplica")),"No Aplica")</f>
        <v>No Aplica</v>
      </c>
    </row>
    <row r="1335" spans="1:29" x14ac:dyDescent="0.25">
      <c r="A1335" s="2">
        <v>20524172365</v>
      </c>
      <c r="B1335" s="3" t="s">
        <v>1009</v>
      </c>
      <c r="C1335" s="3" t="s">
        <v>1009</v>
      </c>
      <c r="D1335" s="3" t="s">
        <v>6385</v>
      </c>
      <c r="E1335" s="3" t="s">
        <v>6386</v>
      </c>
      <c r="F1335" s="36">
        <v>25812</v>
      </c>
      <c r="G1335" s="3">
        <v>1</v>
      </c>
      <c r="H1335" s="3" t="s">
        <v>6387</v>
      </c>
      <c r="I1335" s="3" t="s">
        <v>6354</v>
      </c>
      <c r="J1335" s="3" t="s">
        <v>6388</v>
      </c>
      <c r="K1335" s="3" t="s">
        <v>1360</v>
      </c>
      <c r="L1335" s="8" t="s">
        <v>9813</v>
      </c>
      <c r="M1335" s="5"/>
      <c r="N1335" s="13" t="s">
        <v>1043</v>
      </c>
      <c r="O1335" s="5">
        <v>45134</v>
      </c>
      <c r="P1335" s="8">
        <v>1</v>
      </c>
      <c r="Q1335" s="9">
        <v>2</v>
      </c>
      <c r="R1335" s="9" t="str">
        <f>IFERROR(VLOOKUP(Tabla2[[#This Row],[CONTRATISTA PRNCIPAL]],Hoja1!$L$5:$M$9,2,FALSE),"CJV")</f>
        <v>CJV</v>
      </c>
      <c r="S1335" s="9" t="str">
        <f>IF(Tabla2[[#This Row],[EMPRESA]]=Tabla2[[#This Row],[CONTRATISTA PRNCIPAL]],"Principal","Secundaria")</f>
        <v>Principal</v>
      </c>
      <c r="T1335" s="10">
        <f>IFERROR(1/COUNTIF(Tabla2[CONTRATISTA PRNCIPAL],Tabla2[[#This Row],[CONTRATISTA PRNCIPAL]]),0)</f>
        <v>4.5454545454545456E-2</v>
      </c>
      <c r="U1335" s="33">
        <f ca="1">IF(((TODAY()-Tabla2[[#This Row],[FECHA NACIMIENTO]])/365)&lt;18,"Corregir", IF(((TODAY()-Tabla2[[#This Row],[FECHA NACIMIENTO]])/365)&gt;80, "Corregir",ROUNDDOWN(((TODAY()-Tabla2[[#This Row],[FECHA NACIMIENTO]])/365),0)))</f>
        <v>53</v>
      </c>
      <c r="V133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335" s="34" t="str">
        <f ca="1">+IF(Tabla2[[#This Row],[Edad]]="Corregir","Corregir","Ok")</f>
        <v>Ok</v>
      </c>
      <c r="X1335" s="10" t="str">
        <f>+IFERROR(VLOOKUP(Tabla2[[#This Row],[DISTRITO SEGÚN DNI]],Hoja1!$A$2:$B$55,2,FALSE),"No")</f>
        <v>No</v>
      </c>
      <c r="Y1335" s="10" t="str">
        <f>IF(OR(LOWER(Tabla2[[#This Row],[GENERO]])="masculino", LOWER(Tabla2[[#This Row],[GENERO]])="femenino"),"OK","Corregir")</f>
        <v>OK</v>
      </c>
      <c r="Z1335" s="10" t="str">
        <f>+IF(Tabla2[[#This Row],[Nro. DNI / CE]]="","Corregir",IF(LEN(Tabla2[[#This Row],[Nro. DNI / CE]])&gt;=8,"OK","Corregir"))</f>
        <v>OK</v>
      </c>
      <c r="AA1335" s="10">
        <f>COUNTIF(Tabla2[APELLIDOS Y NOMBRES],Tabla2[[#This Row],[APELLIDOS Y NOMBRES]])</f>
        <v>1</v>
      </c>
      <c r="AB1335" t="str">
        <f ca="1">+IFERROR(IF(Tabla2[[#This Row],[FECHA CESE/BAJA]]="","No Aplica",IF(AND(MONTH(Tabla2[[#This Row],[FECHA CESE/BAJA]])=MONTH(TODAY()-30),YEAR(Tabla2[[#This Row],[FECHA CESE/BAJA]])=YEAR(TODAY())),MONTH(TODAY()-30)&amp;"-"&amp;YEAR(TODAY()),"Borrar")),"No aplica")</f>
        <v>No Aplica</v>
      </c>
      <c r="AC1335" t="str">
        <f ca="1">+IFERROR(IF(Tabla2[[#This Row],[FECHA INICIO DE LABORES EN OBRA]]="","No Aplica",IF(AND(MONTH(Tabla2[[#This Row],[FECHA INICIO DE LABORES EN OBRA]])=MONTH(TODAY()-30),YEAR(Tabla2[[#This Row],[FECHA INICIO DE LABORES EN OBRA]])=YEAR(TODAY())),MONTH(TODAY()-30)&amp;"-"&amp;YEAR(TODAY()),"No Aplica")),"No Aplica")</f>
        <v>No Aplica</v>
      </c>
    </row>
    <row r="1336" spans="1:29" x14ac:dyDescent="0.25">
      <c r="A1336" s="2">
        <v>20524172365</v>
      </c>
      <c r="B1336" s="3" t="s">
        <v>1009</v>
      </c>
      <c r="C1336" s="3" t="s">
        <v>1009</v>
      </c>
      <c r="D1336" s="3">
        <v>44034859</v>
      </c>
      <c r="E1336" s="3" t="s">
        <v>9388</v>
      </c>
      <c r="F1336" s="36">
        <v>31701</v>
      </c>
      <c r="G1336" s="3">
        <v>1</v>
      </c>
      <c r="H1336" s="3" t="s">
        <v>6358</v>
      </c>
      <c r="I1336" s="3" t="s">
        <v>6354</v>
      </c>
      <c r="J1336" s="3" t="s">
        <v>9389</v>
      </c>
      <c r="K1336" s="3" t="s">
        <v>36</v>
      </c>
      <c r="L1336" s="8" t="s">
        <v>9813</v>
      </c>
      <c r="M1336" s="5"/>
      <c r="N1336" s="13" t="s">
        <v>1043</v>
      </c>
      <c r="O1336" s="5">
        <v>45134</v>
      </c>
      <c r="P1336" s="8">
        <v>1</v>
      </c>
      <c r="Q1336" s="9">
        <v>2</v>
      </c>
      <c r="R1336" s="9" t="str">
        <f>IFERROR(VLOOKUP(Tabla2[[#This Row],[CONTRATISTA PRNCIPAL]],Hoja1!$L$5:$M$9,2,FALSE),"CJV")</f>
        <v>CJV</v>
      </c>
      <c r="S1336" s="9" t="str">
        <f>IF(Tabla2[[#This Row],[EMPRESA]]=Tabla2[[#This Row],[CONTRATISTA PRNCIPAL]],"Principal","Secundaria")</f>
        <v>Principal</v>
      </c>
      <c r="T1336" s="10">
        <f>IFERROR(1/COUNTIF(Tabla2[CONTRATISTA PRNCIPAL],Tabla2[[#This Row],[CONTRATISTA PRNCIPAL]]),0)</f>
        <v>4.5454545454545456E-2</v>
      </c>
      <c r="U1336" s="33">
        <f ca="1">IF(((TODAY()-Tabla2[[#This Row],[FECHA NACIMIENTO]])/365)&lt;18,"Corregir", IF(((TODAY()-Tabla2[[#This Row],[FECHA NACIMIENTO]])/365)&gt;80, "Corregir",ROUNDDOWN(((TODAY()-Tabla2[[#This Row],[FECHA NACIMIENTO]])/365),0)))</f>
        <v>36</v>
      </c>
      <c r="V133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336" s="34" t="str">
        <f ca="1">+IF(Tabla2[[#This Row],[Edad]]="Corregir","Corregir","Ok")</f>
        <v>Ok</v>
      </c>
      <c r="X1336" s="10" t="str">
        <f>+IFERROR(VLOOKUP(Tabla2[[#This Row],[DISTRITO SEGÚN DNI]],Hoja1!$A$2:$B$55,2,FALSE),"No")</f>
        <v>SANTA ANITA</v>
      </c>
      <c r="Y1336" s="10" t="str">
        <f>IF(OR(LOWER(Tabla2[[#This Row],[GENERO]])="masculino", LOWER(Tabla2[[#This Row],[GENERO]])="femenino"),"OK","Corregir")</f>
        <v>OK</v>
      </c>
      <c r="Z1336" s="10" t="str">
        <f>+IF(Tabla2[[#This Row],[Nro. DNI / CE]]="","Corregir",IF(LEN(Tabla2[[#This Row],[Nro. DNI / CE]])&gt;=8,"OK","Corregir"))</f>
        <v>OK</v>
      </c>
      <c r="AA1336" s="10">
        <f>COUNTIF(Tabla2[APELLIDOS Y NOMBRES],Tabla2[[#This Row],[APELLIDOS Y NOMBRES]])</f>
        <v>1</v>
      </c>
      <c r="AB1336" t="str">
        <f ca="1">+IFERROR(IF(Tabla2[[#This Row],[FECHA CESE/BAJA]]="","No Aplica",IF(AND(MONTH(Tabla2[[#This Row],[FECHA CESE/BAJA]])=MONTH(TODAY()-30),YEAR(Tabla2[[#This Row],[FECHA CESE/BAJA]])=YEAR(TODAY())),MONTH(TODAY()-30)&amp;"-"&amp;YEAR(TODAY()),"Borrar")),"No aplica")</f>
        <v>No Aplica</v>
      </c>
      <c r="AC1336" t="str">
        <f ca="1">+IFERROR(IF(Tabla2[[#This Row],[FECHA INICIO DE LABORES EN OBRA]]="","No Aplica",IF(AND(MONTH(Tabla2[[#This Row],[FECHA INICIO DE LABORES EN OBRA]])=MONTH(TODAY()-30),YEAR(Tabla2[[#This Row],[FECHA INICIO DE LABORES EN OBRA]])=YEAR(TODAY())),MONTH(TODAY()-30)&amp;"-"&amp;YEAR(TODAY()),"No Aplica")),"No Aplica")</f>
        <v>No Aplica</v>
      </c>
    </row>
    <row r="1337" spans="1:29" x14ac:dyDescent="0.25">
      <c r="A1337" s="2">
        <v>20524172365</v>
      </c>
      <c r="B1337" s="3" t="s">
        <v>1009</v>
      </c>
      <c r="C1337" s="3" t="s">
        <v>1009</v>
      </c>
      <c r="D1337" s="3">
        <v>74310592</v>
      </c>
      <c r="E1337" s="3" t="s">
        <v>9390</v>
      </c>
      <c r="F1337" s="36">
        <v>37666</v>
      </c>
      <c r="G1337" s="3">
        <v>3</v>
      </c>
      <c r="H1337" s="3" t="s">
        <v>1453</v>
      </c>
      <c r="I1337" s="3" t="s">
        <v>6354</v>
      </c>
      <c r="J1337" s="3" t="s">
        <v>9391</v>
      </c>
      <c r="K1337" s="3" t="s">
        <v>1531</v>
      </c>
      <c r="L1337" s="8" t="s">
        <v>9813</v>
      </c>
      <c r="M1337" s="5"/>
      <c r="N1337" s="13" t="s">
        <v>1043</v>
      </c>
      <c r="O1337" s="5">
        <v>45124</v>
      </c>
      <c r="P1337" s="8">
        <v>1</v>
      </c>
      <c r="Q1337" s="9">
        <v>1</v>
      </c>
      <c r="R1337" s="9" t="str">
        <f>IFERROR(VLOOKUP(Tabla2[[#This Row],[CONTRATISTA PRNCIPAL]],Hoja1!$L$5:$M$9,2,FALSE),"CJV")</f>
        <v>CJV</v>
      </c>
      <c r="S1337" s="9" t="str">
        <f>IF(Tabla2[[#This Row],[EMPRESA]]=Tabla2[[#This Row],[CONTRATISTA PRNCIPAL]],"Principal","Secundaria")</f>
        <v>Principal</v>
      </c>
      <c r="T1337" s="10">
        <f>IFERROR(1/COUNTIF(Tabla2[CONTRATISTA PRNCIPAL],Tabla2[[#This Row],[CONTRATISTA PRNCIPAL]]),0)</f>
        <v>4.5454545454545456E-2</v>
      </c>
      <c r="U1337" s="33">
        <f ca="1">IF(((TODAY()-Tabla2[[#This Row],[FECHA NACIMIENTO]])/365)&lt;18,"Corregir", IF(((TODAY()-Tabla2[[#This Row],[FECHA NACIMIENTO]])/365)&gt;80, "Corregir",ROUNDDOWN(((TODAY()-Tabla2[[#This Row],[FECHA NACIMIENTO]])/365),0)))</f>
        <v>20</v>
      </c>
      <c r="V133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1337" s="34" t="str">
        <f ca="1">+IF(Tabla2[[#This Row],[Edad]]="Corregir","Corregir","Ok")</f>
        <v>Ok</v>
      </c>
      <c r="X1337" s="10" t="str">
        <f>+IFERROR(VLOOKUP(Tabla2[[#This Row],[DISTRITO SEGÚN DNI]],Hoja1!$A$2:$B$55,2,FALSE),"No")</f>
        <v>No</v>
      </c>
      <c r="Y1337" s="10" t="str">
        <f>IF(OR(LOWER(Tabla2[[#This Row],[GENERO]])="masculino", LOWER(Tabla2[[#This Row],[GENERO]])="femenino"),"OK","Corregir")</f>
        <v>OK</v>
      </c>
      <c r="Z1337" s="10" t="str">
        <f>+IF(Tabla2[[#This Row],[Nro. DNI / CE]]="","Corregir",IF(LEN(Tabla2[[#This Row],[Nro. DNI / CE]])&gt;=8,"OK","Corregir"))</f>
        <v>OK</v>
      </c>
      <c r="AA1337" s="10">
        <f>COUNTIF(Tabla2[APELLIDOS Y NOMBRES],Tabla2[[#This Row],[APELLIDOS Y NOMBRES]])</f>
        <v>1</v>
      </c>
      <c r="AB1337" t="str">
        <f ca="1">+IFERROR(IF(Tabla2[[#This Row],[FECHA CESE/BAJA]]="","No Aplica",IF(AND(MONTH(Tabla2[[#This Row],[FECHA CESE/BAJA]])=MONTH(TODAY()-30),YEAR(Tabla2[[#This Row],[FECHA CESE/BAJA]])=YEAR(TODAY())),MONTH(TODAY()-30)&amp;"-"&amp;YEAR(TODAY()),"Borrar")),"No aplica")</f>
        <v>No Aplica</v>
      </c>
      <c r="AC1337" t="str">
        <f ca="1">+IFERROR(IF(Tabla2[[#This Row],[FECHA INICIO DE LABORES EN OBRA]]="","No Aplica",IF(AND(MONTH(Tabla2[[#This Row],[FECHA INICIO DE LABORES EN OBRA]])=MONTH(TODAY()-30),YEAR(Tabla2[[#This Row],[FECHA INICIO DE LABORES EN OBRA]])=YEAR(TODAY())),MONTH(TODAY()-30)&amp;"-"&amp;YEAR(TODAY()),"No Aplica")),"No Aplica")</f>
        <v>No Aplica</v>
      </c>
    </row>
    <row r="1338" spans="1:29" x14ac:dyDescent="0.25">
      <c r="A1338" s="2">
        <v>20524172365</v>
      </c>
      <c r="B1338" s="3" t="s">
        <v>1009</v>
      </c>
      <c r="C1338" s="3" t="s">
        <v>1009</v>
      </c>
      <c r="D1338" s="3" t="s">
        <v>10571</v>
      </c>
      <c r="E1338" s="3" t="s">
        <v>9392</v>
      </c>
      <c r="F1338" s="36">
        <v>24731</v>
      </c>
      <c r="G1338" s="3">
        <v>1</v>
      </c>
      <c r="H1338" s="3" t="s">
        <v>9393</v>
      </c>
      <c r="I1338" s="3" t="s">
        <v>6354</v>
      </c>
      <c r="J1338" s="3" t="s">
        <v>9394</v>
      </c>
      <c r="K1338" s="3" t="s">
        <v>32</v>
      </c>
      <c r="L1338" s="8" t="s">
        <v>9813</v>
      </c>
      <c r="M1338" s="5"/>
      <c r="N1338" s="13" t="s">
        <v>1119</v>
      </c>
      <c r="O1338" s="5">
        <v>45134</v>
      </c>
      <c r="P1338" s="8">
        <v>1</v>
      </c>
      <c r="Q1338" s="9">
        <v>2</v>
      </c>
      <c r="R1338" s="9" t="str">
        <f>IFERROR(VLOOKUP(Tabla2[[#This Row],[CONTRATISTA PRNCIPAL]],Hoja1!$L$5:$M$9,2,FALSE),"CJV")</f>
        <v>CJV</v>
      </c>
      <c r="S1338" s="9" t="str">
        <f>IF(Tabla2[[#This Row],[EMPRESA]]=Tabla2[[#This Row],[CONTRATISTA PRNCIPAL]],"Principal","Secundaria")</f>
        <v>Principal</v>
      </c>
      <c r="T1338" s="10">
        <f>IFERROR(1/COUNTIF(Tabla2[CONTRATISTA PRNCIPAL],Tabla2[[#This Row],[CONTRATISTA PRNCIPAL]]),0)</f>
        <v>4.5454545454545456E-2</v>
      </c>
      <c r="U1338" s="33">
        <f ca="1">IF(((TODAY()-Tabla2[[#This Row],[FECHA NACIMIENTO]])/365)&lt;18,"Corregir", IF(((TODAY()-Tabla2[[#This Row],[FECHA NACIMIENTO]])/365)&gt;80, "Corregir",ROUNDDOWN(((TODAY()-Tabla2[[#This Row],[FECHA NACIMIENTO]])/365),0)))</f>
        <v>56</v>
      </c>
      <c r="V133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338" s="34" t="str">
        <f ca="1">+IF(Tabla2[[#This Row],[Edad]]="Corregir","Corregir","Ok")</f>
        <v>Ok</v>
      </c>
      <c r="X1338" s="10" t="str">
        <f>+IFERROR(VLOOKUP(Tabla2[[#This Row],[DISTRITO SEGÚN DNI]],Hoja1!$A$2:$B$55,2,FALSE),"No")</f>
        <v>CALLAO</v>
      </c>
      <c r="Y1338" s="10" t="str">
        <f>IF(OR(LOWER(Tabla2[[#This Row],[GENERO]])="masculino", LOWER(Tabla2[[#This Row],[GENERO]])="femenino"),"OK","Corregir")</f>
        <v>OK</v>
      </c>
      <c r="Z1338" s="10" t="str">
        <f>+IF(Tabla2[[#This Row],[Nro. DNI / CE]]="","Corregir",IF(LEN(Tabla2[[#This Row],[Nro. DNI / CE]])&gt;=8,"OK","Corregir"))</f>
        <v>OK</v>
      </c>
      <c r="AA1338" s="10">
        <f>COUNTIF(Tabla2[APELLIDOS Y NOMBRES],Tabla2[[#This Row],[APELLIDOS Y NOMBRES]])</f>
        <v>1</v>
      </c>
      <c r="AB1338" t="str">
        <f ca="1">+IFERROR(IF(Tabla2[[#This Row],[FECHA CESE/BAJA]]="","No Aplica",IF(AND(MONTH(Tabla2[[#This Row],[FECHA CESE/BAJA]])=MONTH(TODAY()-30),YEAR(Tabla2[[#This Row],[FECHA CESE/BAJA]])=YEAR(TODAY())),MONTH(TODAY()-30)&amp;"-"&amp;YEAR(TODAY()),"Borrar")),"No aplica")</f>
        <v>No Aplica</v>
      </c>
      <c r="AC1338" t="str">
        <f ca="1">+IFERROR(IF(Tabla2[[#This Row],[FECHA INICIO DE LABORES EN OBRA]]="","No Aplica",IF(AND(MONTH(Tabla2[[#This Row],[FECHA INICIO DE LABORES EN OBRA]])=MONTH(TODAY()-30),YEAR(Tabla2[[#This Row],[FECHA INICIO DE LABORES EN OBRA]])=YEAR(TODAY())),MONTH(TODAY()-30)&amp;"-"&amp;YEAR(TODAY()),"No Aplica")),"No Aplica")</f>
        <v>No Aplica</v>
      </c>
    </row>
    <row r="1339" spans="1:29" x14ac:dyDescent="0.25">
      <c r="A1339" s="2">
        <v>20524172365</v>
      </c>
      <c r="B1339" s="3" t="s">
        <v>1009</v>
      </c>
      <c r="C1339" s="3" t="s">
        <v>1009</v>
      </c>
      <c r="D1339" s="3" t="s">
        <v>9398</v>
      </c>
      <c r="E1339" s="3" t="s">
        <v>9399</v>
      </c>
      <c r="F1339" s="36">
        <v>30555</v>
      </c>
      <c r="G1339" s="3">
        <v>1</v>
      </c>
      <c r="H1339" s="3" t="s">
        <v>1482</v>
      </c>
      <c r="I1339" s="3" t="s">
        <v>6354</v>
      </c>
      <c r="J1339" s="3" t="s">
        <v>9400</v>
      </c>
      <c r="K1339" s="3" t="s">
        <v>9401</v>
      </c>
      <c r="L1339" s="8" t="s">
        <v>9813</v>
      </c>
      <c r="M1339" s="5"/>
      <c r="N1339" s="13" t="s">
        <v>1043</v>
      </c>
      <c r="O1339" s="5">
        <v>45138</v>
      </c>
      <c r="P1339" s="8">
        <v>1</v>
      </c>
      <c r="Q1339" s="9">
        <v>2</v>
      </c>
      <c r="R1339" s="9" t="str">
        <f>IFERROR(VLOOKUP(Tabla2[[#This Row],[CONTRATISTA PRNCIPAL]],Hoja1!$L$5:$M$9,2,FALSE),"CJV")</f>
        <v>CJV</v>
      </c>
      <c r="S1339" s="9" t="str">
        <f>IF(Tabla2[[#This Row],[EMPRESA]]=Tabla2[[#This Row],[CONTRATISTA PRNCIPAL]],"Principal","Secundaria")</f>
        <v>Principal</v>
      </c>
      <c r="T1339" s="10">
        <f>IFERROR(1/COUNTIF(Tabla2[CONTRATISTA PRNCIPAL],Tabla2[[#This Row],[CONTRATISTA PRNCIPAL]]),0)</f>
        <v>4.5454545454545456E-2</v>
      </c>
      <c r="U1339" s="33">
        <f ca="1">IF(((TODAY()-Tabla2[[#This Row],[FECHA NACIMIENTO]])/365)&lt;18,"Corregir", IF(((TODAY()-Tabla2[[#This Row],[FECHA NACIMIENTO]])/365)&gt;80, "Corregir",ROUNDDOWN(((TODAY()-Tabla2[[#This Row],[FECHA NACIMIENTO]])/365),0)))</f>
        <v>40</v>
      </c>
      <c r="V133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339" s="34" t="str">
        <f ca="1">+IF(Tabla2[[#This Row],[Edad]]="Corregir","Corregir","Ok")</f>
        <v>Ok</v>
      </c>
      <c r="X1339" s="10" t="str">
        <f>+IFERROR(VLOOKUP(Tabla2[[#This Row],[DISTRITO SEGÚN DNI]],Hoja1!$A$2:$B$55,2,FALSE),"No")</f>
        <v>No</v>
      </c>
      <c r="Y1339" s="10" t="str">
        <f>IF(OR(LOWER(Tabla2[[#This Row],[GENERO]])="masculino", LOWER(Tabla2[[#This Row],[GENERO]])="femenino"),"OK","Corregir")</f>
        <v>OK</v>
      </c>
      <c r="Z1339" s="10" t="str">
        <f>+IF(Tabla2[[#This Row],[Nro. DNI / CE]]="","Corregir",IF(LEN(Tabla2[[#This Row],[Nro. DNI / CE]])&gt;=8,"OK","Corregir"))</f>
        <v>OK</v>
      </c>
      <c r="AA1339" s="10">
        <f>COUNTIF(Tabla2[APELLIDOS Y NOMBRES],Tabla2[[#This Row],[APELLIDOS Y NOMBRES]])</f>
        <v>1</v>
      </c>
      <c r="AB1339" t="str">
        <f ca="1">+IFERROR(IF(Tabla2[[#This Row],[FECHA CESE/BAJA]]="","No Aplica",IF(AND(MONTH(Tabla2[[#This Row],[FECHA CESE/BAJA]])=MONTH(TODAY()-30),YEAR(Tabla2[[#This Row],[FECHA CESE/BAJA]])=YEAR(TODAY())),MONTH(TODAY()-30)&amp;"-"&amp;YEAR(TODAY()),"Borrar")),"No aplica")</f>
        <v>No Aplica</v>
      </c>
      <c r="AC1339" t="str">
        <f ca="1">+IFERROR(IF(Tabla2[[#This Row],[FECHA INICIO DE LABORES EN OBRA]]="","No Aplica",IF(AND(MONTH(Tabla2[[#This Row],[FECHA INICIO DE LABORES EN OBRA]])=MONTH(TODAY()-30),YEAR(Tabla2[[#This Row],[FECHA INICIO DE LABORES EN OBRA]])=YEAR(TODAY())),MONTH(TODAY()-30)&amp;"-"&amp;YEAR(TODAY()),"No Aplica")),"No Aplica")</f>
        <v>No Aplica</v>
      </c>
    </row>
    <row r="1340" spans="1:29" x14ac:dyDescent="0.25">
      <c r="A1340" s="2">
        <v>20524172365</v>
      </c>
      <c r="B1340" s="3" t="s">
        <v>1009</v>
      </c>
      <c r="C1340" s="3" t="s">
        <v>1009</v>
      </c>
      <c r="D1340" s="3" t="s">
        <v>9402</v>
      </c>
      <c r="E1340" s="3" t="s">
        <v>9403</v>
      </c>
      <c r="F1340" s="36">
        <v>29813</v>
      </c>
      <c r="G1340" s="3">
        <v>1</v>
      </c>
      <c r="H1340" s="3" t="s">
        <v>6358</v>
      </c>
      <c r="I1340" s="3" t="s">
        <v>6354</v>
      </c>
      <c r="J1340" s="3" t="s">
        <v>9404</v>
      </c>
      <c r="K1340" s="3" t="s">
        <v>1139</v>
      </c>
      <c r="L1340" s="8" t="s">
        <v>9813</v>
      </c>
      <c r="M1340" s="5"/>
      <c r="N1340" s="13" t="s">
        <v>1043</v>
      </c>
      <c r="O1340" s="5">
        <v>45138</v>
      </c>
      <c r="P1340" s="8">
        <v>1</v>
      </c>
      <c r="Q1340" s="9">
        <v>2</v>
      </c>
      <c r="R1340" s="9" t="str">
        <f>IFERROR(VLOOKUP(Tabla2[[#This Row],[CONTRATISTA PRNCIPAL]],Hoja1!$L$5:$M$9,2,FALSE),"CJV")</f>
        <v>CJV</v>
      </c>
      <c r="S1340" s="9" t="str">
        <f>IF(Tabla2[[#This Row],[EMPRESA]]=Tabla2[[#This Row],[CONTRATISTA PRNCIPAL]],"Principal","Secundaria")</f>
        <v>Principal</v>
      </c>
      <c r="T1340" s="10">
        <f>IFERROR(1/COUNTIF(Tabla2[CONTRATISTA PRNCIPAL],Tabla2[[#This Row],[CONTRATISTA PRNCIPAL]]),0)</f>
        <v>4.5454545454545456E-2</v>
      </c>
      <c r="U1340" s="33">
        <f ca="1">IF(((TODAY()-Tabla2[[#This Row],[FECHA NACIMIENTO]])/365)&lt;18,"Corregir", IF(((TODAY()-Tabla2[[#This Row],[FECHA NACIMIENTO]])/365)&gt;80, "Corregir",ROUNDDOWN(((TODAY()-Tabla2[[#This Row],[FECHA NACIMIENTO]])/365),0)))</f>
        <v>42</v>
      </c>
      <c r="V134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340" s="34" t="str">
        <f ca="1">+IF(Tabla2[[#This Row],[Edad]]="Corregir","Corregir","Ok")</f>
        <v>Ok</v>
      </c>
      <c r="X1340" s="10" t="str">
        <f>+IFERROR(VLOOKUP(Tabla2[[#This Row],[DISTRITO SEGÚN DNI]],Hoja1!$A$2:$B$55,2,FALSE),"No")</f>
        <v>No</v>
      </c>
      <c r="Y1340" s="10" t="str">
        <f>IF(OR(LOWER(Tabla2[[#This Row],[GENERO]])="masculino", LOWER(Tabla2[[#This Row],[GENERO]])="femenino"),"OK","Corregir")</f>
        <v>OK</v>
      </c>
      <c r="Z1340" s="10" t="str">
        <f>+IF(Tabla2[[#This Row],[Nro. DNI / CE]]="","Corregir",IF(LEN(Tabla2[[#This Row],[Nro. DNI / CE]])&gt;=8,"OK","Corregir"))</f>
        <v>OK</v>
      </c>
      <c r="AA1340" s="10">
        <f>COUNTIF(Tabla2[APELLIDOS Y NOMBRES],Tabla2[[#This Row],[APELLIDOS Y NOMBRES]])</f>
        <v>1</v>
      </c>
      <c r="AB1340" t="str">
        <f ca="1">+IFERROR(IF(Tabla2[[#This Row],[FECHA CESE/BAJA]]="","No Aplica",IF(AND(MONTH(Tabla2[[#This Row],[FECHA CESE/BAJA]])=MONTH(TODAY()-30),YEAR(Tabla2[[#This Row],[FECHA CESE/BAJA]])=YEAR(TODAY())),MONTH(TODAY()-30)&amp;"-"&amp;YEAR(TODAY()),"Borrar")),"No aplica")</f>
        <v>No Aplica</v>
      </c>
      <c r="AC1340" t="str">
        <f ca="1">+IFERROR(IF(Tabla2[[#This Row],[FECHA INICIO DE LABORES EN OBRA]]="","No Aplica",IF(AND(MONTH(Tabla2[[#This Row],[FECHA INICIO DE LABORES EN OBRA]])=MONTH(TODAY()-30),YEAR(Tabla2[[#This Row],[FECHA INICIO DE LABORES EN OBRA]])=YEAR(TODAY())),MONTH(TODAY()-30)&amp;"-"&amp;YEAR(TODAY()),"No Aplica")),"No Aplica")</f>
        <v>No Aplica</v>
      </c>
    </row>
    <row r="1341" spans="1:29" x14ac:dyDescent="0.25">
      <c r="A1341" s="2">
        <v>20524172365</v>
      </c>
      <c r="B1341" s="3" t="s">
        <v>1009</v>
      </c>
      <c r="C1341" s="3" t="s">
        <v>1009</v>
      </c>
      <c r="D1341" s="3" t="s">
        <v>10572</v>
      </c>
      <c r="E1341" s="3" t="s">
        <v>10573</v>
      </c>
      <c r="F1341" s="36">
        <v>30798</v>
      </c>
      <c r="G1341" s="3">
        <v>1</v>
      </c>
      <c r="H1341" s="3" t="s">
        <v>6358</v>
      </c>
      <c r="I1341" s="3" t="s">
        <v>6354</v>
      </c>
      <c r="J1341" s="3" t="s">
        <v>10574</v>
      </c>
      <c r="K1341" s="3" t="s">
        <v>36</v>
      </c>
      <c r="L1341" s="8" t="s">
        <v>9813</v>
      </c>
      <c r="M1341" s="5"/>
      <c r="N1341" s="13" t="s">
        <v>1043</v>
      </c>
      <c r="O1341" s="5">
        <v>45138</v>
      </c>
      <c r="P1341" s="8">
        <v>1</v>
      </c>
      <c r="Q1341" s="9">
        <v>2</v>
      </c>
      <c r="R1341" s="9" t="str">
        <f>IFERROR(VLOOKUP(Tabla2[[#This Row],[CONTRATISTA PRNCIPAL]],Hoja1!$L$5:$M$9,2,FALSE),"CJV")</f>
        <v>CJV</v>
      </c>
      <c r="S1341" s="9" t="str">
        <f>IF(Tabla2[[#This Row],[EMPRESA]]=Tabla2[[#This Row],[CONTRATISTA PRNCIPAL]],"Principal","Secundaria")</f>
        <v>Principal</v>
      </c>
      <c r="T1341" s="10">
        <f>IFERROR(1/COUNTIF(Tabla2[CONTRATISTA PRNCIPAL],Tabla2[[#This Row],[CONTRATISTA PRNCIPAL]]),0)</f>
        <v>4.5454545454545456E-2</v>
      </c>
      <c r="U1341" s="33">
        <f ca="1">IF(((TODAY()-Tabla2[[#This Row],[FECHA NACIMIENTO]])/365)&lt;18,"Corregir", IF(((TODAY()-Tabla2[[#This Row],[FECHA NACIMIENTO]])/365)&gt;80, "Corregir",ROUNDDOWN(((TODAY()-Tabla2[[#This Row],[FECHA NACIMIENTO]])/365),0)))</f>
        <v>39</v>
      </c>
      <c r="V134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341" s="34" t="str">
        <f ca="1">+IF(Tabla2[[#This Row],[Edad]]="Corregir","Corregir","Ok")</f>
        <v>Ok</v>
      </c>
      <c r="X1341" s="10" t="str">
        <f>+IFERROR(VLOOKUP(Tabla2[[#This Row],[DISTRITO SEGÚN DNI]],Hoja1!$A$2:$B$55,2,FALSE),"No")</f>
        <v>SANTA ANITA</v>
      </c>
      <c r="Y1341" s="10" t="str">
        <f>IF(OR(LOWER(Tabla2[[#This Row],[GENERO]])="masculino", LOWER(Tabla2[[#This Row],[GENERO]])="femenino"),"OK","Corregir")</f>
        <v>OK</v>
      </c>
      <c r="Z1341" s="10" t="str">
        <f>+IF(Tabla2[[#This Row],[Nro. DNI / CE]]="","Corregir",IF(LEN(Tabla2[[#This Row],[Nro. DNI / CE]])&gt;=8,"OK","Corregir"))</f>
        <v>OK</v>
      </c>
      <c r="AA1341" s="10">
        <f>COUNTIF(Tabla2[APELLIDOS Y NOMBRES],Tabla2[[#This Row],[APELLIDOS Y NOMBRES]])</f>
        <v>1</v>
      </c>
      <c r="AB1341" t="str">
        <f ca="1">+IFERROR(IF(Tabla2[[#This Row],[FECHA CESE/BAJA]]="","No Aplica",IF(AND(MONTH(Tabla2[[#This Row],[FECHA CESE/BAJA]])=MONTH(TODAY()-30),YEAR(Tabla2[[#This Row],[FECHA CESE/BAJA]])=YEAR(TODAY())),MONTH(TODAY()-30)&amp;"-"&amp;YEAR(TODAY()),"Borrar")),"No aplica")</f>
        <v>No Aplica</v>
      </c>
      <c r="AC1341" t="str">
        <f ca="1">+IFERROR(IF(Tabla2[[#This Row],[FECHA INICIO DE LABORES EN OBRA]]="","No Aplica",IF(AND(MONTH(Tabla2[[#This Row],[FECHA INICIO DE LABORES EN OBRA]])=MONTH(TODAY()-30),YEAR(Tabla2[[#This Row],[FECHA INICIO DE LABORES EN OBRA]])=YEAR(TODAY())),MONTH(TODAY()-30)&amp;"-"&amp;YEAR(TODAY()),"No Aplica")),"No Aplica")</f>
        <v>No Aplica</v>
      </c>
    </row>
    <row r="1342" spans="1:29" x14ac:dyDescent="0.25">
      <c r="A1342" s="2">
        <v>20524172365</v>
      </c>
      <c r="B1342" s="3" t="s">
        <v>1009</v>
      </c>
      <c r="C1342" s="3" t="s">
        <v>1009</v>
      </c>
      <c r="D1342" s="3" t="s">
        <v>10575</v>
      </c>
      <c r="E1342" s="3" t="s">
        <v>10576</v>
      </c>
      <c r="F1342" s="36">
        <v>34480</v>
      </c>
      <c r="G1342" s="3">
        <v>1</v>
      </c>
      <c r="H1342" s="3" t="s">
        <v>1482</v>
      </c>
      <c r="I1342" s="3" t="s">
        <v>6354</v>
      </c>
      <c r="J1342" s="3" t="s">
        <v>6355</v>
      </c>
      <c r="K1342" s="3" t="s">
        <v>1291</v>
      </c>
      <c r="L1342" s="8" t="s">
        <v>9813</v>
      </c>
      <c r="M1342" s="5"/>
      <c r="N1342" s="13" t="s">
        <v>1043</v>
      </c>
      <c r="O1342" s="5">
        <v>45159</v>
      </c>
      <c r="P1342" s="8">
        <v>1</v>
      </c>
      <c r="Q1342" s="9">
        <v>2</v>
      </c>
      <c r="R1342" s="9" t="str">
        <f>IFERROR(VLOOKUP(Tabla2[[#This Row],[CONTRATISTA PRNCIPAL]],Hoja1!$L$5:$M$9,2,FALSE),"CJV")</f>
        <v>CJV</v>
      </c>
      <c r="S1342" s="9" t="str">
        <f>IF(Tabla2[[#This Row],[EMPRESA]]=Tabla2[[#This Row],[CONTRATISTA PRNCIPAL]],"Principal","Secundaria")</f>
        <v>Principal</v>
      </c>
      <c r="T1342" s="10">
        <f>IFERROR(1/COUNTIF(Tabla2[CONTRATISTA PRNCIPAL],Tabla2[[#This Row],[CONTRATISTA PRNCIPAL]]),0)</f>
        <v>4.5454545454545456E-2</v>
      </c>
      <c r="U1342" s="33">
        <f ca="1">IF(((TODAY()-Tabla2[[#This Row],[FECHA NACIMIENTO]])/365)&lt;18,"Corregir", IF(((TODAY()-Tabla2[[#This Row],[FECHA NACIMIENTO]])/365)&gt;80, "Corregir",ROUNDDOWN(((TODAY()-Tabla2[[#This Row],[FECHA NACIMIENTO]])/365),0)))</f>
        <v>29</v>
      </c>
      <c r="V134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342" s="34" t="str">
        <f ca="1">+IF(Tabla2[[#This Row],[Edad]]="Corregir","Corregir","Ok")</f>
        <v>Ok</v>
      </c>
      <c r="X1342" s="10" t="str">
        <f>+IFERROR(VLOOKUP(Tabla2[[#This Row],[DISTRITO SEGÚN DNI]],Hoja1!$A$2:$B$55,2,FALSE),"No")</f>
        <v>No</v>
      </c>
      <c r="Y1342" s="10" t="str">
        <f>IF(OR(LOWER(Tabla2[[#This Row],[GENERO]])="masculino", LOWER(Tabla2[[#This Row],[GENERO]])="femenino"),"OK","Corregir")</f>
        <v>OK</v>
      </c>
      <c r="Z1342" s="10" t="str">
        <f>+IF(Tabla2[[#This Row],[Nro. DNI / CE]]="","Corregir",IF(LEN(Tabla2[[#This Row],[Nro. DNI / CE]])&gt;=8,"OK","Corregir"))</f>
        <v>OK</v>
      </c>
      <c r="AA1342" s="10">
        <f>COUNTIF(Tabla2[APELLIDOS Y NOMBRES],Tabla2[[#This Row],[APELLIDOS Y NOMBRES]])</f>
        <v>1</v>
      </c>
      <c r="AB1342" t="str">
        <f ca="1">+IFERROR(IF(Tabla2[[#This Row],[FECHA CESE/BAJA]]="","No Aplica",IF(AND(MONTH(Tabla2[[#This Row],[FECHA CESE/BAJA]])=MONTH(TODAY()-30),YEAR(Tabla2[[#This Row],[FECHA CESE/BAJA]])=YEAR(TODAY())),MONTH(TODAY()-30)&amp;"-"&amp;YEAR(TODAY()),"Borrar")),"No aplica")</f>
        <v>No Aplica</v>
      </c>
      <c r="AC1342" t="str">
        <f ca="1">+IFERROR(IF(Tabla2[[#This Row],[FECHA INICIO DE LABORES EN OBRA]]="","No Aplica",IF(AND(MONTH(Tabla2[[#This Row],[FECHA INICIO DE LABORES EN OBRA]])=MONTH(TODAY()-30),YEAR(Tabla2[[#This Row],[FECHA INICIO DE LABORES EN OBRA]])=YEAR(TODAY())),MONTH(TODAY()-30)&amp;"-"&amp;YEAR(TODAY()),"No Aplica")),"No Aplica")</f>
        <v>8-2023</v>
      </c>
    </row>
    <row r="1343" spans="1:29" x14ac:dyDescent="0.25">
      <c r="A1343" s="2">
        <v>20524172365</v>
      </c>
      <c r="B1343" s="3" t="s">
        <v>1009</v>
      </c>
      <c r="C1343" s="3" t="s">
        <v>1009</v>
      </c>
      <c r="D1343" s="3" t="s">
        <v>7051</v>
      </c>
      <c r="E1343" s="3" t="s">
        <v>9204</v>
      </c>
      <c r="F1343" s="36">
        <v>33945</v>
      </c>
      <c r="G1343" s="3">
        <v>1</v>
      </c>
      <c r="H1343" s="3" t="s">
        <v>3166</v>
      </c>
      <c r="I1343" s="3" t="s">
        <v>6354</v>
      </c>
      <c r="J1343" s="3" t="s">
        <v>10577</v>
      </c>
      <c r="K1343" s="3" t="s">
        <v>1219</v>
      </c>
      <c r="L1343" s="8" t="s">
        <v>9813</v>
      </c>
      <c r="M1343" s="5"/>
      <c r="N1343" s="13" t="s">
        <v>1043</v>
      </c>
      <c r="O1343" s="5">
        <v>45159</v>
      </c>
      <c r="P1343" s="8">
        <v>1</v>
      </c>
      <c r="Q1343" s="9">
        <v>2</v>
      </c>
      <c r="R1343" s="9" t="str">
        <f>IFERROR(VLOOKUP(Tabla2[[#This Row],[CONTRATISTA PRNCIPAL]],Hoja1!$L$5:$M$9,2,FALSE),"CJV")</f>
        <v>CJV</v>
      </c>
      <c r="S1343" s="9" t="str">
        <f>IF(Tabla2[[#This Row],[EMPRESA]]=Tabla2[[#This Row],[CONTRATISTA PRNCIPAL]],"Principal","Secundaria")</f>
        <v>Principal</v>
      </c>
      <c r="T1343" s="10">
        <f>IFERROR(1/COUNTIF(Tabla2[CONTRATISTA PRNCIPAL],Tabla2[[#This Row],[CONTRATISTA PRNCIPAL]]),0)</f>
        <v>4.5454545454545456E-2</v>
      </c>
      <c r="U1343" s="33">
        <f ca="1">IF(((TODAY()-Tabla2[[#This Row],[FECHA NACIMIENTO]])/365)&lt;18,"Corregir", IF(((TODAY()-Tabla2[[#This Row],[FECHA NACIMIENTO]])/365)&gt;80, "Corregir",ROUNDDOWN(((TODAY()-Tabla2[[#This Row],[FECHA NACIMIENTO]])/365),0)))</f>
        <v>30</v>
      </c>
      <c r="V134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343" s="34" t="str">
        <f ca="1">+IF(Tabla2[[#This Row],[Edad]]="Corregir","Corregir","Ok")</f>
        <v>Ok</v>
      </c>
      <c r="X1343" s="10" t="str">
        <f>+IFERROR(VLOOKUP(Tabla2[[#This Row],[DISTRITO SEGÚN DNI]],Hoja1!$A$2:$B$55,2,FALSE),"No")</f>
        <v>No</v>
      </c>
      <c r="Y1343" s="10" t="str">
        <f>IF(OR(LOWER(Tabla2[[#This Row],[GENERO]])="masculino", LOWER(Tabla2[[#This Row],[GENERO]])="femenino"),"OK","Corregir")</f>
        <v>OK</v>
      </c>
      <c r="Z1343" s="10" t="str">
        <f>+IF(Tabla2[[#This Row],[Nro. DNI / CE]]="","Corregir",IF(LEN(Tabla2[[#This Row],[Nro. DNI / CE]])&gt;=8,"OK","Corregir"))</f>
        <v>OK</v>
      </c>
      <c r="AA1343" s="10">
        <f>COUNTIF(Tabla2[APELLIDOS Y NOMBRES],Tabla2[[#This Row],[APELLIDOS Y NOMBRES]])</f>
        <v>1</v>
      </c>
      <c r="AB1343" t="str">
        <f ca="1">+IFERROR(IF(Tabla2[[#This Row],[FECHA CESE/BAJA]]="","No Aplica",IF(AND(MONTH(Tabla2[[#This Row],[FECHA CESE/BAJA]])=MONTH(TODAY()-30),YEAR(Tabla2[[#This Row],[FECHA CESE/BAJA]])=YEAR(TODAY())),MONTH(TODAY()-30)&amp;"-"&amp;YEAR(TODAY()),"Borrar")),"No aplica")</f>
        <v>No Aplica</v>
      </c>
      <c r="AC1343" t="str">
        <f ca="1">+IFERROR(IF(Tabla2[[#This Row],[FECHA INICIO DE LABORES EN OBRA]]="","No Aplica",IF(AND(MONTH(Tabla2[[#This Row],[FECHA INICIO DE LABORES EN OBRA]])=MONTH(TODAY()-30),YEAR(Tabla2[[#This Row],[FECHA INICIO DE LABORES EN OBRA]])=YEAR(TODAY())),MONTH(TODAY()-30)&amp;"-"&amp;YEAR(TODAY()),"No Aplica")),"No Aplica")</f>
        <v>8-2023</v>
      </c>
    </row>
    <row r="1344" spans="1:29" x14ac:dyDescent="0.25">
      <c r="A1344" s="2">
        <v>20524172365</v>
      </c>
      <c r="B1344" s="3" t="s">
        <v>1009</v>
      </c>
      <c r="C1344" s="3" t="s">
        <v>1009</v>
      </c>
      <c r="D1344" s="3" t="s">
        <v>8651</v>
      </c>
      <c r="E1344" s="3" t="s">
        <v>10578</v>
      </c>
      <c r="F1344" s="36">
        <v>26248</v>
      </c>
      <c r="G1344" s="3">
        <v>1</v>
      </c>
      <c r="H1344" s="3" t="s">
        <v>1471</v>
      </c>
      <c r="I1344" s="3" t="s">
        <v>6354</v>
      </c>
      <c r="J1344" s="3" t="s">
        <v>10579</v>
      </c>
      <c r="K1344" s="3" t="s">
        <v>1042</v>
      </c>
      <c r="L1344" s="8" t="s">
        <v>9818</v>
      </c>
      <c r="M1344" s="5"/>
      <c r="N1344" s="13" t="s">
        <v>1119</v>
      </c>
      <c r="O1344" s="5">
        <v>45154</v>
      </c>
      <c r="P1344" s="8">
        <v>1</v>
      </c>
      <c r="Q1344" s="9">
        <v>1</v>
      </c>
      <c r="R1344" s="9" t="str">
        <f>IFERROR(VLOOKUP(Tabla2[[#This Row],[CONTRATISTA PRNCIPAL]],Hoja1!$L$5:$M$9,2,FALSE),"CJV")</f>
        <v>CJV</v>
      </c>
      <c r="S1344" s="9" t="str">
        <f>IF(Tabla2[[#This Row],[EMPRESA]]=Tabla2[[#This Row],[CONTRATISTA PRNCIPAL]],"Principal","Secundaria")</f>
        <v>Principal</v>
      </c>
      <c r="T1344" s="10">
        <f>IFERROR(1/COUNTIF(Tabla2[CONTRATISTA PRNCIPAL],Tabla2[[#This Row],[CONTRATISTA PRNCIPAL]]),0)</f>
        <v>4.5454545454545456E-2</v>
      </c>
      <c r="U1344" s="33">
        <f ca="1">IF(((TODAY()-Tabla2[[#This Row],[FECHA NACIMIENTO]])/365)&lt;18,"Corregir", IF(((TODAY()-Tabla2[[#This Row],[FECHA NACIMIENTO]])/365)&gt;80, "Corregir",ROUNDDOWN(((TODAY()-Tabla2[[#This Row],[FECHA NACIMIENTO]])/365),0)))</f>
        <v>51</v>
      </c>
      <c r="V134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344" s="34" t="str">
        <f ca="1">+IF(Tabla2[[#This Row],[Edad]]="Corregir","Corregir","Ok")</f>
        <v>Ok</v>
      </c>
      <c r="X1344" s="10" t="str">
        <f>+IFERROR(VLOOKUP(Tabla2[[#This Row],[DISTRITO SEGÚN DNI]],Hoja1!$A$2:$B$55,2,FALSE),"No")</f>
        <v>No</v>
      </c>
      <c r="Y1344" s="10" t="str">
        <f>IF(OR(LOWER(Tabla2[[#This Row],[GENERO]])="masculino", LOWER(Tabla2[[#This Row],[GENERO]])="femenino"),"OK","Corregir")</f>
        <v>OK</v>
      </c>
      <c r="Z1344" s="10" t="str">
        <f>+IF(Tabla2[[#This Row],[Nro. DNI / CE]]="","Corregir",IF(LEN(Tabla2[[#This Row],[Nro. DNI / CE]])&gt;=8,"OK","Corregir"))</f>
        <v>OK</v>
      </c>
      <c r="AA1344" s="10">
        <f>COUNTIF(Tabla2[APELLIDOS Y NOMBRES],Tabla2[[#This Row],[APELLIDOS Y NOMBRES]])</f>
        <v>1</v>
      </c>
      <c r="AB1344" t="str">
        <f ca="1">+IFERROR(IF(Tabla2[[#This Row],[FECHA CESE/BAJA]]="","No Aplica",IF(AND(MONTH(Tabla2[[#This Row],[FECHA CESE/BAJA]])=MONTH(TODAY()-30),YEAR(Tabla2[[#This Row],[FECHA CESE/BAJA]])=YEAR(TODAY())),MONTH(TODAY()-30)&amp;"-"&amp;YEAR(TODAY()),"Borrar")),"No aplica")</f>
        <v>No Aplica</v>
      </c>
      <c r="AC1344" t="str">
        <f ca="1">+IFERROR(IF(Tabla2[[#This Row],[FECHA INICIO DE LABORES EN OBRA]]="","No Aplica",IF(AND(MONTH(Tabla2[[#This Row],[FECHA INICIO DE LABORES EN OBRA]])=MONTH(TODAY()-30),YEAR(Tabla2[[#This Row],[FECHA INICIO DE LABORES EN OBRA]])=YEAR(TODAY())),MONTH(TODAY()-30)&amp;"-"&amp;YEAR(TODAY()),"No Aplica")),"No Aplica")</f>
        <v>8-2023</v>
      </c>
    </row>
    <row r="1345" spans="1:29" x14ac:dyDescent="0.25">
      <c r="A1345" s="2">
        <v>20601010128</v>
      </c>
      <c r="B1345" s="3" t="s">
        <v>10611</v>
      </c>
      <c r="C1345" s="3" t="s">
        <v>10611</v>
      </c>
      <c r="D1345" s="3" t="s">
        <v>10612</v>
      </c>
      <c r="E1345" s="3" t="s">
        <v>10613</v>
      </c>
      <c r="F1345" s="36">
        <v>35260</v>
      </c>
      <c r="G1345" s="3">
        <v>1</v>
      </c>
      <c r="H1345" s="3" t="s">
        <v>5403</v>
      </c>
      <c r="I1345" s="3" t="s">
        <v>6070</v>
      </c>
      <c r="J1345" s="3" t="s">
        <v>10614</v>
      </c>
      <c r="K1345" s="3" t="s">
        <v>5186</v>
      </c>
      <c r="L1345" s="8" t="s">
        <v>9813</v>
      </c>
      <c r="M1345" s="5"/>
      <c r="N1345" s="13" t="s">
        <v>1043</v>
      </c>
      <c r="O1345" s="5">
        <v>45017</v>
      </c>
      <c r="P1345" s="8">
        <v>1</v>
      </c>
      <c r="Q1345" s="9">
        <v>2</v>
      </c>
      <c r="R1345" s="9" t="str">
        <f>IFERROR(VLOOKUP(Tabla2[[#This Row],[CONTRATISTA PRNCIPAL]],Hoja1!$L$5:$M$9,2,FALSE),"CJV")</f>
        <v>CJV</v>
      </c>
      <c r="S1345" s="9" t="str">
        <f>IF(Tabla2[[#This Row],[EMPRESA]]=Tabla2[[#This Row],[CONTRATISTA PRNCIPAL]],"Principal","Secundaria")</f>
        <v>Principal</v>
      </c>
      <c r="T1345" s="10">
        <f>IFERROR(1/COUNTIF(Tabla2[CONTRATISTA PRNCIPAL],Tabla2[[#This Row],[CONTRATISTA PRNCIPAL]]),0)</f>
        <v>1.8181818181818181E-2</v>
      </c>
      <c r="U1345" s="33">
        <f ca="1">IF(((TODAY()-Tabla2[[#This Row],[FECHA NACIMIENTO]])/365)&lt;18,"Corregir", IF(((TODAY()-Tabla2[[#This Row],[FECHA NACIMIENTO]])/365)&gt;80, "Corregir",ROUNDDOWN(((TODAY()-Tabla2[[#This Row],[FECHA NACIMIENTO]])/365),0)))</f>
        <v>27</v>
      </c>
      <c r="V134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345" s="34" t="str">
        <f ca="1">+IF(Tabla2[[#This Row],[Edad]]="Corregir","Corregir","Ok")</f>
        <v>Ok</v>
      </c>
      <c r="X1345" s="10" t="str">
        <f>+IFERROR(VLOOKUP(Tabla2[[#This Row],[DISTRITO SEGÚN DNI]],Hoja1!$A$2:$B$55,2,FALSE),"No")</f>
        <v>No</v>
      </c>
      <c r="Y1345" s="10" t="str">
        <f>IF(OR(LOWER(Tabla2[[#This Row],[GENERO]])="masculino", LOWER(Tabla2[[#This Row],[GENERO]])="femenino"),"OK","Corregir")</f>
        <v>OK</v>
      </c>
      <c r="Z1345" s="10" t="str">
        <f>+IF(Tabla2[[#This Row],[Nro. DNI / CE]]="","Corregir",IF(LEN(Tabla2[[#This Row],[Nro. DNI / CE]])&gt;=8,"OK","Corregir"))</f>
        <v>OK</v>
      </c>
      <c r="AA1345" s="10">
        <f>COUNTIF(Tabla2[APELLIDOS Y NOMBRES],Tabla2[[#This Row],[APELLIDOS Y NOMBRES]])</f>
        <v>1</v>
      </c>
      <c r="AB1345" t="str">
        <f ca="1">+IFERROR(IF(Tabla2[[#This Row],[FECHA CESE/BAJA]]="","No Aplica",IF(AND(MONTH(Tabla2[[#This Row],[FECHA CESE/BAJA]])=MONTH(TODAY()-30),YEAR(Tabla2[[#This Row],[FECHA CESE/BAJA]])=YEAR(TODAY())),MONTH(TODAY()-30)&amp;"-"&amp;YEAR(TODAY()),"Borrar")),"No aplica")</f>
        <v>No Aplica</v>
      </c>
      <c r="AC1345" t="str">
        <f ca="1">+IFERROR(IF(Tabla2[[#This Row],[FECHA INICIO DE LABORES EN OBRA]]="","No Aplica",IF(AND(MONTH(Tabla2[[#This Row],[FECHA INICIO DE LABORES EN OBRA]])=MONTH(TODAY()-30),YEAR(Tabla2[[#This Row],[FECHA INICIO DE LABORES EN OBRA]])=YEAR(TODAY())),MONTH(TODAY()-30)&amp;"-"&amp;YEAR(TODAY()),"No Aplica")),"No Aplica")</f>
        <v>No Aplica</v>
      </c>
    </row>
    <row r="1346" spans="1:29" x14ac:dyDescent="0.25">
      <c r="A1346" s="2">
        <v>20601010128</v>
      </c>
      <c r="B1346" s="3" t="s">
        <v>10611</v>
      </c>
      <c r="C1346" s="3" t="s">
        <v>10611</v>
      </c>
      <c r="D1346" s="3" t="s">
        <v>10622</v>
      </c>
      <c r="E1346" s="3" t="s">
        <v>10623</v>
      </c>
      <c r="F1346" s="36">
        <v>32337</v>
      </c>
      <c r="G1346" s="3">
        <v>2</v>
      </c>
      <c r="H1346" s="3" t="s">
        <v>5133</v>
      </c>
      <c r="I1346" s="3" t="s">
        <v>6070</v>
      </c>
      <c r="J1346" s="3" t="s">
        <v>10624</v>
      </c>
      <c r="K1346" s="3" t="s">
        <v>10625</v>
      </c>
      <c r="L1346" s="8" t="s">
        <v>9813</v>
      </c>
      <c r="M1346" s="5"/>
      <c r="N1346" s="13" t="s">
        <v>1043</v>
      </c>
      <c r="O1346" s="5">
        <v>44986</v>
      </c>
      <c r="P1346" s="8">
        <v>1</v>
      </c>
      <c r="Q1346" s="9">
        <v>4</v>
      </c>
      <c r="R1346" s="9" t="str">
        <f>IFERROR(VLOOKUP(Tabla2[[#This Row],[CONTRATISTA PRNCIPAL]],Hoja1!$L$5:$M$9,2,FALSE),"CJV")</f>
        <v>CJV</v>
      </c>
      <c r="S1346" s="9" t="str">
        <f>IF(Tabla2[[#This Row],[EMPRESA]]=Tabla2[[#This Row],[CONTRATISTA PRNCIPAL]],"Principal","Secundaria")</f>
        <v>Principal</v>
      </c>
      <c r="T1346" s="10">
        <f>IFERROR(1/COUNTIF(Tabla2[CONTRATISTA PRNCIPAL],Tabla2[[#This Row],[CONTRATISTA PRNCIPAL]]),0)</f>
        <v>1.8181818181818181E-2</v>
      </c>
      <c r="U1346" s="33">
        <f ca="1">IF(((TODAY()-Tabla2[[#This Row],[FECHA NACIMIENTO]])/365)&lt;18,"Corregir", IF(((TODAY()-Tabla2[[#This Row],[FECHA NACIMIENTO]])/365)&gt;80, "Corregir",ROUNDDOWN(((TODAY()-Tabla2[[#This Row],[FECHA NACIMIENTO]])/365),0)))</f>
        <v>35</v>
      </c>
      <c r="V134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346" s="34" t="str">
        <f ca="1">+IF(Tabla2[[#This Row],[Edad]]="Corregir","Corregir","Ok")</f>
        <v>Ok</v>
      </c>
      <c r="X1346" s="10" t="str">
        <f>+IFERROR(VLOOKUP(Tabla2[[#This Row],[DISTRITO SEGÚN DNI]],Hoja1!$A$2:$B$55,2,FALSE),"No")</f>
        <v>No</v>
      </c>
      <c r="Y1346" s="10" t="str">
        <f>IF(OR(LOWER(Tabla2[[#This Row],[GENERO]])="masculino", LOWER(Tabla2[[#This Row],[GENERO]])="femenino"),"OK","Corregir")</f>
        <v>OK</v>
      </c>
      <c r="Z1346" s="10" t="str">
        <f>+IF(Tabla2[[#This Row],[Nro. DNI / CE]]="","Corregir",IF(LEN(Tabla2[[#This Row],[Nro. DNI / CE]])&gt;=8,"OK","Corregir"))</f>
        <v>OK</v>
      </c>
      <c r="AA1346" s="10">
        <f>COUNTIF(Tabla2[APELLIDOS Y NOMBRES],Tabla2[[#This Row],[APELLIDOS Y NOMBRES]])</f>
        <v>1</v>
      </c>
      <c r="AB1346" t="str">
        <f ca="1">+IFERROR(IF(Tabla2[[#This Row],[FECHA CESE/BAJA]]="","No Aplica",IF(AND(MONTH(Tabla2[[#This Row],[FECHA CESE/BAJA]])=MONTH(TODAY()-30),YEAR(Tabla2[[#This Row],[FECHA CESE/BAJA]])=YEAR(TODAY())),MONTH(TODAY()-30)&amp;"-"&amp;YEAR(TODAY()),"Borrar")),"No aplica")</f>
        <v>No Aplica</v>
      </c>
      <c r="AC1346" t="str">
        <f ca="1">+IFERROR(IF(Tabla2[[#This Row],[FECHA INICIO DE LABORES EN OBRA]]="","No Aplica",IF(AND(MONTH(Tabla2[[#This Row],[FECHA INICIO DE LABORES EN OBRA]])=MONTH(TODAY()-30),YEAR(Tabla2[[#This Row],[FECHA INICIO DE LABORES EN OBRA]])=YEAR(TODAY())),MONTH(TODAY()-30)&amp;"-"&amp;YEAR(TODAY()),"No Aplica")),"No Aplica")</f>
        <v>No Aplica</v>
      </c>
    </row>
    <row r="1347" spans="1:29" x14ac:dyDescent="0.25">
      <c r="A1347" s="2">
        <v>20601010128</v>
      </c>
      <c r="B1347" s="3" t="s">
        <v>10611</v>
      </c>
      <c r="C1347" s="3" t="s">
        <v>10611</v>
      </c>
      <c r="D1347" s="3" t="s">
        <v>10626</v>
      </c>
      <c r="E1347" s="3" t="s">
        <v>10627</v>
      </c>
      <c r="F1347" s="36">
        <v>30185</v>
      </c>
      <c r="G1347" s="3">
        <v>1</v>
      </c>
      <c r="H1347" s="3" t="s">
        <v>1475</v>
      </c>
      <c r="I1347" s="3" t="s">
        <v>10617</v>
      </c>
      <c r="J1347" s="3" t="s">
        <v>10628</v>
      </c>
      <c r="K1347" s="3" t="s">
        <v>1054</v>
      </c>
      <c r="L1347" s="8" t="s">
        <v>9813</v>
      </c>
      <c r="M1347" s="5"/>
      <c r="N1347" s="13" t="s">
        <v>1043</v>
      </c>
      <c r="O1347" s="5">
        <v>44992</v>
      </c>
      <c r="P1347" s="8">
        <v>1</v>
      </c>
      <c r="Q1347" s="9">
        <v>2</v>
      </c>
      <c r="R1347" s="9" t="str">
        <f>IFERROR(VLOOKUP(Tabla2[[#This Row],[CONTRATISTA PRNCIPAL]],Hoja1!$L$5:$M$9,2,FALSE),"CJV")</f>
        <v>CJV</v>
      </c>
      <c r="S1347" s="9" t="str">
        <f>IF(Tabla2[[#This Row],[EMPRESA]]=Tabla2[[#This Row],[CONTRATISTA PRNCIPAL]],"Principal","Secundaria")</f>
        <v>Principal</v>
      </c>
      <c r="T1347" s="10">
        <f>IFERROR(1/COUNTIF(Tabla2[CONTRATISTA PRNCIPAL],Tabla2[[#This Row],[CONTRATISTA PRNCIPAL]]),0)</f>
        <v>1.8181818181818181E-2</v>
      </c>
      <c r="U1347" s="33">
        <f ca="1">IF(((TODAY()-Tabla2[[#This Row],[FECHA NACIMIENTO]])/365)&lt;18,"Corregir", IF(((TODAY()-Tabla2[[#This Row],[FECHA NACIMIENTO]])/365)&gt;80, "Corregir",ROUNDDOWN(((TODAY()-Tabla2[[#This Row],[FECHA NACIMIENTO]])/365),0)))</f>
        <v>41</v>
      </c>
      <c r="V134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347" s="34" t="str">
        <f ca="1">+IF(Tabla2[[#This Row],[Edad]]="Corregir","Corregir","Ok")</f>
        <v>Ok</v>
      </c>
      <c r="X1347" s="10" t="str">
        <f>+IFERROR(VLOOKUP(Tabla2[[#This Row],[DISTRITO SEGÚN DNI]],Hoja1!$A$2:$B$55,2,FALSE),"No")</f>
        <v>No</v>
      </c>
      <c r="Y1347" s="10" t="str">
        <f>IF(OR(LOWER(Tabla2[[#This Row],[GENERO]])="masculino", LOWER(Tabla2[[#This Row],[GENERO]])="femenino"),"OK","Corregir")</f>
        <v>OK</v>
      </c>
      <c r="Z1347" s="10" t="str">
        <f>+IF(Tabla2[[#This Row],[Nro. DNI / CE]]="","Corregir",IF(LEN(Tabla2[[#This Row],[Nro. DNI / CE]])&gt;=8,"OK","Corregir"))</f>
        <v>OK</v>
      </c>
      <c r="AA1347" s="10">
        <f>COUNTIF(Tabla2[APELLIDOS Y NOMBRES],Tabla2[[#This Row],[APELLIDOS Y NOMBRES]])</f>
        <v>1</v>
      </c>
      <c r="AB1347" t="str">
        <f ca="1">+IFERROR(IF(Tabla2[[#This Row],[FECHA CESE/BAJA]]="","No Aplica",IF(AND(MONTH(Tabla2[[#This Row],[FECHA CESE/BAJA]])=MONTH(TODAY()-30),YEAR(Tabla2[[#This Row],[FECHA CESE/BAJA]])=YEAR(TODAY())),MONTH(TODAY()-30)&amp;"-"&amp;YEAR(TODAY()),"Borrar")),"No aplica")</f>
        <v>No Aplica</v>
      </c>
      <c r="AC1347" t="str">
        <f ca="1">+IFERROR(IF(Tabla2[[#This Row],[FECHA INICIO DE LABORES EN OBRA]]="","No Aplica",IF(AND(MONTH(Tabla2[[#This Row],[FECHA INICIO DE LABORES EN OBRA]])=MONTH(TODAY()-30),YEAR(Tabla2[[#This Row],[FECHA INICIO DE LABORES EN OBRA]])=YEAR(TODAY())),MONTH(TODAY()-30)&amp;"-"&amp;YEAR(TODAY()),"No Aplica")),"No Aplica")</f>
        <v>No Aplica</v>
      </c>
    </row>
    <row r="1348" spans="1:29" x14ac:dyDescent="0.25">
      <c r="A1348" s="2">
        <v>20601010128</v>
      </c>
      <c r="B1348" s="3" t="s">
        <v>10611</v>
      </c>
      <c r="C1348" s="3" t="s">
        <v>10611</v>
      </c>
      <c r="D1348" s="3">
        <v>22196893</v>
      </c>
      <c r="E1348" s="3" t="s">
        <v>10629</v>
      </c>
      <c r="F1348" s="36">
        <v>28136</v>
      </c>
      <c r="G1348" s="3">
        <v>2</v>
      </c>
      <c r="H1348" s="3" t="s">
        <v>1476</v>
      </c>
      <c r="I1348" s="3" t="s">
        <v>6070</v>
      </c>
      <c r="J1348" s="3" t="s">
        <v>10630</v>
      </c>
      <c r="K1348" s="3" t="s">
        <v>1063</v>
      </c>
      <c r="L1348" s="8" t="s">
        <v>9813</v>
      </c>
      <c r="M1348" s="5"/>
      <c r="N1348" s="13" t="s">
        <v>1043</v>
      </c>
      <c r="O1348" s="5">
        <v>45014</v>
      </c>
      <c r="P1348" s="8">
        <v>1</v>
      </c>
      <c r="Q1348" s="9">
        <v>4</v>
      </c>
      <c r="R1348" s="9" t="str">
        <f>IFERROR(VLOOKUP(Tabla2[[#This Row],[CONTRATISTA PRNCIPAL]],Hoja1!$L$5:$M$9,2,FALSE),"CJV")</f>
        <v>CJV</v>
      </c>
      <c r="S1348" s="9" t="str">
        <f>IF(Tabla2[[#This Row],[EMPRESA]]=Tabla2[[#This Row],[CONTRATISTA PRNCIPAL]],"Principal","Secundaria")</f>
        <v>Principal</v>
      </c>
      <c r="T1348" s="10">
        <f>IFERROR(1/COUNTIF(Tabla2[CONTRATISTA PRNCIPAL],Tabla2[[#This Row],[CONTRATISTA PRNCIPAL]]),0)</f>
        <v>1.8181818181818181E-2</v>
      </c>
      <c r="U1348" s="33">
        <f ca="1">IF(((TODAY()-Tabla2[[#This Row],[FECHA NACIMIENTO]])/365)&lt;18,"Corregir", IF(((TODAY()-Tabla2[[#This Row],[FECHA NACIMIENTO]])/365)&gt;80, "Corregir",ROUNDDOWN(((TODAY()-Tabla2[[#This Row],[FECHA NACIMIENTO]])/365),0)))</f>
        <v>46</v>
      </c>
      <c r="V134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348" s="34" t="str">
        <f ca="1">+IF(Tabla2[[#This Row],[Edad]]="Corregir","Corregir","Ok")</f>
        <v>Ok</v>
      </c>
      <c r="X1348" s="10" t="str">
        <f>+IFERROR(VLOOKUP(Tabla2[[#This Row],[DISTRITO SEGÚN DNI]],Hoja1!$A$2:$B$55,2,FALSE),"No")</f>
        <v>No</v>
      </c>
      <c r="Y1348" s="10" t="str">
        <f>IF(OR(LOWER(Tabla2[[#This Row],[GENERO]])="masculino", LOWER(Tabla2[[#This Row],[GENERO]])="femenino"),"OK","Corregir")</f>
        <v>OK</v>
      </c>
      <c r="Z1348" s="10" t="str">
        <f>+IF(Tabla2[[#This Row],[Nro. DNI / CE]]="","Corregir",IF(LEN(Tabla2[[#This Row],[Nro. DNI / CE]])&gt;=8,"OK","Corregir"))</f>
        <v>OK</v>
      </c>
      <c r="AA1348" s="10">
        <f>COUNTIF(Tabla2[APELLIDOS Y NOMBRES],Tabla2[[#This Row],[APELLIDOS Y NOMBRES]])</f>
        <v>1</v>
      </c>
      <c r="AB1348" t="str">
        <f ca="1">+IFERROR(IF(Tabla2[[#This Row],[FECHA CESE/BAJA]]="","No Aplica",IF(AND(MONTH(Tabla2[[#This Row],[FECHA CESE/BAJA]])=MONTH(TODAY()-30),YEAR(Tabla2[[#This Row],[FECHA CESE/BAJA]])=YEAR(TODAY())),MONTH(TODAY()-30)&amp;"-"&amp;YEAR(TODAY()),"Borrar")),"No aplica")</f>
        <v>No Aplica</v>
      </c>
      <c r="AC1348" t="str">
        <f ca="1">+IFERROR(IF(Tabla2[[#This Row],[FECHA INICIO DE LABORES EN OBRA]]="","No Aplica",IF(AND(MONTH(Tabla2[[#This Row],[FECHA INICIO DE LABORES EN OBRA]])=MONTH(TODAY()-30),YEAR(Tabla2[[#This Row],[FECHA INICIO DE LABORES EN OBRA]])=YEAR(TODAY())),MONTH(TODAY()-30)&amp;"-"&amp;YEAR(TODAY()),"No Aplica")),"No Aplica")</f>
        <v>No Aplica</v>
      </c>
    </row>
    <row r="1349" spans="1:29" x14ac:dyDescent="0.25">
      <c r="A1349" s="2">
        <v>20601010128</v>
      </c>
      <c r="B1349" s="3" t="s">
        <v>10611</v>
      </c>
      <c r="C1349" s="3" t="s">
        <v>10611</v>
      </c>
      <c r="D1349" s="3" t="s">
        <v>4941</v>
      </c>
      <c r="E1349" s="3" t="s">
        <v>10631</v>
      </c>
      <c r="F1349" s="36">
        <v>26020</v>
      </c>
      <c r="G1349" s="3">
        <v>1</v>
      </c>
      <c r="H1349" s="3" t="s">
        <v>10632</v>
      </c>
      <c r="I1349" s="3" t="s">
        <v>10633</v>
      </c>
      <c r="J1349" s="3" t="s">
        <v>10634</v>
      </c>
      <c r="K1349" s="3" t="s">
        <v>1200</v>
      </c>
      <c r="L1349" s="8" t="s">
        <v>9813</v>
      </c>
      <c r="M1349" s="5"/>
      <c r="N1349" s="13" t="s">
        <v>1043</v>
      </c>
      <c r="O1349" s="5">
        <v>45154</v>
      </c>
      <c r="P1349" s="8">
        <v>1</v>
      </c>
      <c r="Q1349" s="9">
        <v>2</v>
      </c>
      <c r="R1349" s="9" t="str">
        <f>IFERROR(VLOOKUP(Tabla2[[#This Row],[CONTRATISTA PRNCIPAL]],Hoja1!$L$5:$M$9,2,FALSE),"CJV")</f>
        <v>CJV</v>
      </c>
      <c r="S1349" s="9" t="str">
        <f>IF(Tabla2[[#This Row],[EMPRESA]]=Tabla2[[#This Row],[CONTRATISTA PRNCIPAL]],"Principal","Secundaria")</f>
        <v>Principal</v>
      </c>
      <c r="T1349" s="10">
        <f>IFERROR(1/COUNTIF(Tabla2[CONTRATISTA PRNCIPAL],Tabla2[[#This Row],[CONTRATISTA PRNCIPAL]]),0)</f>
        <v>1.8181818181818181E-2</v>
      </c>
      <c r="U1349" s="33">
        <f ca="1">IF(((TODAY()-Tabla2[[#This Row],[FECHA NACIMIENTO]])/365)&lt;18,"Corregir", IF(((TODAY()-Tabla2[[#This Row],[FECHA NACIMIENTO]])/365)&gt;80, "Corregir",ROUNDDOWN(((TODAY()-Tabla2[[#This Row],[FECHA NACIMIENTO]])/365),0)))</f>
        <v>52</v>
      </c>
      <c r="V134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349" s="34" t="str">
        <f ca="1">+IF(Tabla2[[#This Row],[Edad]]="Corregir","Corregir","Ok")</f>
        <v>Ok</v>
      </c>
      <c r="X1349" s="10" t="str">
        <f>+IFERROR(VLOOKUP(Tabla2[[#This Row],[DISTRITO SEGÚN DNI]],Hoja1!$A$2:$B$55,2,FALSE),"No")</f>
        <v>No</v>
      </c>
      <c r="Y1349" s="10" t="str">
        <f>IF(OR(LOWER(Tabla2[[#This Row],[GENERO]])="masculino", LOWER(Tabla2[[#This Row],[GENERO]])="femenino"),"OK","Corregir")</f>
        <v>OK</v>
      </c>
      <c r="Z1349" s="10" t="str">
        <f>+IF(Tabla2[[#This Row],[Nro. DNI / CE]]="","Corregir",IF(LEN(Tabla2[[#This Row],[Nro. DNI / CE]])&gt;=8,"OK","Corregir"))</f>
        <v>OK</v>
      </c>
      <c r="AA1349" s="10">
        <f>COUNTIF(Tabla2[APELLIDOS Y NOMBRES],Tabla2[[#This Row],[APELLIDOS Y NOMBRES]])</f>
        <v>2</v>
      </c>
      <c r="AB1349" t="str">
        <f ca="1">+IFERROR(IF(Tabla2[[#This Row],[FECHA CESE/BAJA]]="","No Aplica",IF(AND(MONTH(Tabla2[[#This Row],[FECHA CESE/BAJA]])=MONTH(TODAY()-30),YEAR(Tabla2[[#This Row],[FECHA CESE/BAJA]])=YEAR(TODAY())),MONTH(TODAY()-30)&amp;"-"&amp;YEAR(TODAY()),"Borrar")),"No aplica")</f>
        <v>No Aplica</v>
      </c>
      <c r="AC1349" t="str">
        <f ca="1">+IFERROR(IF(Tabla2[[#This Row],[FECHA INICIO DE LABORES EN OBRA]]="","No Aplica",IF(AND(MONTH(Tabla2[[#This Row],[FECHA INICIO DE LABORES EN OBRA]])=MONTH(TODAY()-30),YEAR(Tabla2[[#This Row],[FECHA INICIO DE LABORES EN OBRA]])=YEAR(TODAY())),MONTH(TODAY()-30)&amp;"-"&amp;YEAR(TODAY()),"No Aplica")),"No Aplica")</f>
        <v>8-2023</v>
      </c>
    </row>
    <row r="1350" spans="1:29" x14ac:dyDescent="0.25">
      <c r="A1350" s="2">
        <v>20601010128</v>
      </c>
      <c r="B1350" s="3" t="s">
        <v>10611</v>
      </c>
      <c r="C1350" s="3" t="s">
        <v>10611</v>
      </c>
      <c r="D1350" s="3" t="s">
        <v>10635</v>
      </c>
      <c r="E1350" s="3" t="s">
        <v>10636</v>
      </c>
      <c r="F1350" s="36">
        <v>32942</v>
      </c>
      <c r="G1350" s="3">
        <v>2</v>
      </c>
      <c r="H1350" s="3" t="s">
        <v>3734</v>
      </c>
      <c r="I1350" s="3" t="s">
        <v>10617</v>
      </c>
      <c r="J1350" s="3" t="s">
        <v>10637</v>
      </c>
      <c r="K1350" s="3" t="s">
        <v>3195</v>
      </c>
      <c r="L1350" s="8" t="s">
        <v>9813</v>
      </c>
      <c r="M1350" s="5"/>
      <c r="N1350" s="13" t="s">
        <v>1043</v>
      </c>
      <c r="O1350" s="5">
        <v>45026</v>
      </c>
      <c r="P1350" s="8">
        <v>1</v>
      </c>
      <c r="Q1350" s="9">
        <v>4</v>
      </c>
      <c r="R1350" s="9" t="str">
        <f>IFERROR(VLOOKUP(Tabla2[[#This Row],[CONTRATISTA PRNCIPAL]],Hoja1!$L$5:$M$9,2,FALSE),"CJV")</f>
        <v>CJV</v>
      </c>
      <c r="S1350" s="9" t="str">
        <f>IF(Tabla2[[#This Row],[EMPRESA]]=Tabla2[[#This Row],[CONTRATISTA PRNCIPAL]],"Principal","Secundaria")</f>
        <v>Principal</v>
      </c>
      <c r="T1350" s="10">
        <f>IFERROR(1/COUNTIF(Tabla2[CONTRATISTA PRNCIPAL],Tabla2[[#This Row],[CONTRATISTA PRNCIPAL]]),0)</f>
        <v>1.8181818181818181E-2</v>
      </c>
      <c r="U1350" s="33">
        <f ca="1">IF(((TODAY()-Tabla2[[#This Row],[FECHA NACIMIENTO]])/365)&lt;18,"Corregir", IF(((TODAY()-Tabla2[[#This Row],[FECHA NACIMIENTO]])/365)&gt;80, "Corregir",ROUNDDOWN(((TODAY()-Tabla2[[#This Row],[FECHA NACIMIENTO]])/365),0)))</f>
        <v>33</v>
      </c>
      <c r="V135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350" s="34" t="str">
        <f ca="1">+IF(Tabla2[[#This Row],[Edad]]="Corregir","Corregir","Ok")</f>
        <v>Ok</v>
      </c>
      <c r="X1350" s="10" t="str">
        <f>+IFERROR(VLOOKUP(Tabla2[[#This Row],[DISTRITO SEGÚN DNI]],Hoja1!$A$2:$B$55,2,FALSE),"No")</f>
        <v>No</v>
      </c>
      <c r="Y1350" s="10" t="str">
        <f>IF(OR(LOWER(Tabla2[[#This Row],[GENERO]])="masculino", LOWER(Tabla2[[#This Row],[GENERO]])="femenino"),"OK","Corregir")</f>
        <v>OK</v>
      </c>
      <c r="Z1350" s="10" t="str">
        <f>+IF(Tabla2[[#This Row],[Nro. DNI / CE]]="","Corregir",IF(LEN(Tabla2[[#This Row],[Nro. DNI / CE]])&gt;=8,"OK","Corregir"))</f>
        <v>OK</v>
      </c>
      <c r="AA1350" s="10">
        <f>COUNTIF(Tabla2[APELLIDOS Y NOMBRES],Tabla2[[#This Row],[APELLIDOS Y NOMBRES]])</f>
        <v>1</v>
      </c>
      <c r="AB1350" t="str">
        <f ca="1">+IFERROR(IF(Tabla2[[#This Row],[FECHA CESE/BAJA]]="","No Aplica",IF(AND(MONTH(Tabla2[[#This Row],[FECHA CESE/BAJA]])=MONTH(TODAY()-30),YEAR(Tabla2[[#This Row],[FECHA CESE/BAJA]])=YEAR(TODAY())),MONTH(TODAY()-30)&amp;"-"&amp;YEAR(TODAY()),"Borrar")),"No aplica")</f>
        <v>No Aplica</v>
      </c>
      <c r="AC1350" t="str">
        <f ca="1">+IFERROR(IF(Tabla2[[#This Row],[FECHA INICIO DE LABORES EN OBRA]]="","No Aplica",IF(AND(MONTH(Tabla2[[#This Row],[FECHA INICIO DE LABORES EN OBRA]])=MONTH(TODAY()-30),YEAR(Tabla2[[#This Row],[FECHA INICIO DE LABORES EN OBRA]])=YEAR(TODAY())),MONTH(TODAY()-30)&amp;"-"&amp;YEAR(TODAY()),"No Aplica")),"No Aplica")</f>
        <v>No Aplica</v>
      </c>
    </row>
    <row r="1351" spans="1:29" x14ac:dyDescent="0.25">
      <c r="A1351" s="2">
        <v>20601010128</v>
      </c>
      <c r="B1351" s="3" t="s">
        <v>10611</v>
      </c>
      <c r="C1351" s="3" t="s">
        <v>10611</v>
      </c>
      <c r="D1351" s="3" t="s">
        <v>10638</v>
      </c>
      <c r="E1351" s="3" t="s">
        <v>10639</v>
      </c>
      <c r="F1351" s="36">
        <v>31373</v>
      </c>
      <c r="G1351" s="3">
        <v>1</v>
      </c>
      <c r="H1351" s="3" t="s">
        <v>10640</v>
      </c>
      <c r="I1351" s="3" t="s">
        <v>10617</v>
      </c>
      <c r="J1351" s="3" t="s">
        <v>10641</v>
      </c>
      <c r="K1351" s="3" t="s">
        <v>99</v>
      </c>
      <c r="L1351" s="8" t="s">
        <v>9813</v>
      </c>
      <c r="M1351" s="5"/>
      <c r="N1351" s="13" t="s">
        <v>1043</v>
      </c>
      <c r="O1351" s="5">
        <v>45012</v>
      </c>
      <c r="P1351" s="8">
        <v>1</v>
      </c>
      <c r="Q1351" s="9">
        <v>2</v>
      </c>
      <c r="R1351" s="9" t="str">
        <f>IFERROR(VLOOKUP(Tabla2[[#This Row],[CONTRATISTA PRNCIPAL]],Hoja1!$L$5:$M$9,2,FALSE),"CJV")</f>
        <v>CJV</v>
      </c>
      <c r="S1351" s="9" t="str">
        <f>IF(Tabla2[[#This Row],[EMPRESA]]=Tabla2[[#This Row],[CONTRATISTA PRNCIPAL]],"Principal","Secundaria")</f>
        <v>Principal</v>
      </c>
      <c r="T1351" s="10">
        <f>IFERROR(1/COUNTIF(Tabla2[CONTRATISTA PRNCIPAL],Tabla2[[#This Row],[CONTRATISTA PRNCIPAL]]),0)</f>
        <v>1.8181818181818181E-2</v>
      </c>
      <c r="U1351" s="33">
        <f ca="1">IF(((TODAY()-Tabla2[[#This Row],[FECHA NACIMIENTO]])/365)&lt;18,"Corregir", IF(((TODAY()-Tabla2[[#This Row],[FECHA NACIMIENTO]])/365)&gt;80, "Corregir",ROUNDDOWN(((TODAY()-Tabla2[[#This Row],[FECHA NACIMIENTO]])/365),0)))</f>
        <v>37</v>
      </c>
      <c r="V135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351" s="34" t="str">
        <f ca="1">+IF(Tabla2[[#This Row],[Edad]]="Corregir","Corregir","Ok")</f>
        <v>Ok</v>
      </c>
      <c r="X1351" s="10" t="str">
        <f>+IFERROR(VLOOKUP(Tabla2[[#This Row],[DISTRITO SEGÚN DNI]],Hoja1!$A$2:$B$55,2,FALSE),"No")</f>
        <v>LA VICTORIA</v>
      </c>
      <c r="Y1351" s="10" t="str">
        <f>IF(OR(LOWER(Tabla2[[#This Row],[GENERO]])="masculino", LOWER(Tabla2[[#This Row],[GENERO]])="femenino"),"OK","Corregir")</f>
        <v>OK</v>
      </c>
      <c r="Z1351" s="10" t="str">
        <f>+IF(Tabla2[[#This Row],[Nro. DNI / CE]]="","Corregir",IF(LEN(Tabla2[[#This Row],[Nro. DNI / CE]])&gt;=8,"OK","Corregir"))</f>
        <v>OK</v>
      </c>
      <c r="AA1351" s="10">
        <f>COUNTIF(Tabla2[APELLIDOS Y NOMBRES],Tabla2[[#This Row],[APELLIDOS Y NOMBRES]])</f>
        <v>1</v>
      </c>
      <c r="AB1351" t="str">
        <f ca="1">+IFERROR(IF(Tabla2[[#This Row],[FECHA CESE/BAJA]]="","No Aplica",IF(AND(MONTH(Tabla2[[#This Row],[FECHA CESE/BAJA]])=MONTH(TODAY()-30),YEAR(Tabla2[[#This Row],[FECHA CESE/BAJA]])=YEAR(TODAY())),MONTH(TODAY()-30)&amp;"-"&amp;YEAR(TODAY()),"Borrar")),"No aplica")</f>
        <v>No Aplica</v>
      </c>
      <c r="AC1351" t="str">
        <f ca="1">+IFERROR(IF(Tabla2[[#This Row],[FECHA INICIO DE LABORES EN OBRA]]="","No Aplica",IF(AND(MONTH(Tabla2[[#This Row],[FECHA INICIO DE LABORES EN OBRA]])=MONTH(TODAY()-30),YEAR(Tabla2[[#This Row],[FECHA INICIO DE LABORES EN OBRA]])=YEAR(TODAY())),MONTH(TODAY()-30)&amp;"-"&amp;YEAR(TODAY()),"No Aplica")),"No Aplica")</f>
        <v>No Aplica</v>
      </c>
    </row>
    <row r="1352" spans="1:29" x14ac:dyDescent="0.25">
      <c r="A1352" s="2">
        <v>20601010128</v>
      </c>
      <c r="B1352" s="3" t="s">
        <v>10611</v>
      </c>
      <c r="C1352" s="3" t="s">
        <v>10611</v>
      </c>
      <c r="D1352" s="3">
        <v>48128791</v>
      </c>
      <c r="E1352" s="3" t="s">
        <v>10642</v>
      </c>
      <c r="F1352" s="36">
        <v>32299</v>
      </c>
      <c r="G1352" s="3">
        <v>2</v>
      </c>
      <c r="H1352" s="3" t="s">
        <v>1453</v>
      </c>
      <c r="I1352" s="3" t="s">
        <v>10643</v>
      </c>
      <c r="J1352" s="3" t="s">
        <v>10644</v>
      </c>
      <c r="K1352" s="3" t="s">
        <v>93</v>
      </c>
      <c r="L1352" s="8" t="s">
        <v>9813</v>
      </c>
      <c r="M1352" s="5"/>
      <c r="N1352" s="13" t="s">
        <v>1043</v>
      </c>
      <c r="O1352" s="5">
        <v>45056</v>
      </c>
      <c r="P1352" s="8">
        <v>1</v>
      </c>
      <c r="Q1352" s="9">
        <v>4</v>
      </c>
      <c r="R1352" s="9" t="str">
        <f>IFERROR(VLOOKUP(Tabla2[[#This Row],[CONTRATISTA PRNCIPAL]],Hoja1!$L$5:$M$9,2,FALSE),"CJV")</f>
        <v>CJV</v>
      </c>
      <c r="S1352" s="9" t="str">
        <f>IF(Tabla2[[#This Row],[EMPRESA]]=Tabla2[[#This Row],[CONTRATISTA PRNCIPAL]],"Principal","Secundaria")</f>
        <v>Principal</v>
      </c>
      <c r="T1352" s="10">
        <f>IFERROR(1/COUNTIF(Tabla2[CONTRATISTA PRNCIPAL],Tabla2[[#This Row],[CONTRATISTA PRNCIPAL]]),0)</f>
        <v>1.8181818181818181E-2</v>
      </c>
      <c r="U1352" s="33">
        <f ca="1">IF(((TODAY()-Tabla2[[#This Row],[FECHA NACIMIENTO]])/365)&lt;18,"Corregir", IF(((TODAY()-Tabla2[[#This Row],[FECHA NACIMIENTO]])/365)&gt;80, "Corregir",ROUNDDOWN(((TODAY()-Tabla2[[#This Row],[FECHA NACIMIENTO]])/365),0)))</f>
        <v>35</v>
      </c>
      <c r="V135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352" s="34" t="str">
        <f ca="1">+IF(Tabla2[[#This Row],[Edad]]="Corregir","Corregir","Ok")</f>
        <v>Ok</v>
      </c>
      <c r="X1352" s="10" t="str">
        <f>+IFERROR(VLOOKUP(Tabla2[[#This Row],[DISTRITO SEGÚN DNI]],Hoja1!$A$2:$B$55,2,FALSE),"No")</f>
        <v>ATE</v>
      </c>
      <c r="Y1352" s="10" t="str">
        <f>IF(OR(LOWER(Tabla2[[#This Row],[GENERO]])="masculino", LOWER(Tabla2[[#This Row],[GENERO]])="femenino"),"OK","Corregir")</f>
        <v>OK</v>
      </c>
      <c r="Z1352" s="10" t="str">
        <f>+IF(Tabla2[[#This Row],[Nro. DNI / CE]]="","Corregir",IF(LEN(Tabla2[[#This Row],[Nro. DNI / CE]])&gt;=8,"OK","Corregir"))</f>
        <v>OK</v>
      </c>
      <c r="AA1352" s="10">
        <f>COUNTIF(Tabla2[APELLIDOS Y NOMBRES],Tabla2[[#This Row],[APELLIDOS Y NOMBRES]])</f>
        <v>1</v>
      </c>
      <c r="AB1352" t="str">
        <f ca="1">+IFERROR(IF(Tabla2[[#This Row],[FECHA CESE/BAJA]]="","No Aplica",IF(AND(MONTH(Tabla2[[#This Row],[FECHA CESE/BAJA]])=MONTH(TODAY()-30),YEAR(Tabla2[[#This Row],[FECHA CESE/BAJA]])=YEAR(TODAY())),MONTH(TODAY()-30)&amp;"-"&amp;YEAR(TODAY()),"Borrar")),"No aplica")</f>
        <v>No Aplica</v>
      </c>
      <c r="AC1352" t="str">
        <f ca="1">+IFERROR(IF(Tabla2[[#This Row],[FECHA INICIO DE LABORES EN OBRA]]="","No Aplica",IF(AND(MONTH(Tabla2[[#This Row],[FECHA INICIO DE LABORES EN OBRA]])=MONTH(TODAY()-30),YEAR(Tabla2[[#This Row],[FECHA INICIO DE LABORES EN OBRA]])=YEAR(TODAY())),MONTH(TODAY()-30)&amp;"-"&amp;YEAR(TODAY()),"No Aplica")),"No Aplica")</f>
        <v>No Aplica</v>
      </c>
    </row>
    <row r="1353" spans="1:29" x14ac:dyDescent="0.25">
      <c r="A1353" s="2">
        <v>20601010128</v>
      </c>
      <c r="B1353" s="3" t="s">
        <v>10611</v>
      </c>
      <c r="C1353" s="3" t="s">
        <v>10611</v>
      </c>
      <c r="D1353" s="3" t="s">
        <v>10645</v>
      </c>
      <c r="E1353" s="3" t="s">
        <v>10646</v>
      </c>
      <c r="F1353" s="36">
        <v>33577</v>
      </c>
      <c r="G1353" s="3">
        <v>1</v>
      </c>
      <c r="H1353" s="3" t="s">
        <v>1478</v>
      </c>
      <c r="I1353" s="3" t="s">
        <v>10647</v>
      </c>
      <c r="J1353" s="3" t="s">
        <v>10648</v>
      </c>
      <c r="K1353" s="3" t="s">
        <v>1063</v>
      </c>
      <c r="L1353" s="8" t="s">
        <v>9813</v>
      </c>
      <c r="M1353" s="5"/>
      <c r="N1353" s="13" t="s">
        <v>1043</v>
      </c>
      <c r="O1353" s="5">
        <v>44928</v>
      </c>
      <c r="P1353" s="8">
        <v>1</v>
      </c>
      <c r="Q1353" s="9">
        <v>2</v>
      </c>
      <c r="R1353" s="9" t="str">
        <f>IFERROR(VLOOKUP(Tabla2[[#This Row],[CONTRATISTA PRNCIPAL]],Hoja1!$L$5:$M$9,2,FALSE),"CJV")</f>
        <v>CJV</v>
      </c>
      <c r="S1353" s="9" t="str">
        <f>IF(Tabla2[[#This Row],[EMPRESA]]=Tabla2[[#This Row],[CONTRATISTA PRNCIPAL]],"Principal","Secundaria")</f>
        <v>Principal</v>
      </c>
      <c r="T1353" s="10">
        <f>IFERROR(1/COUNTIF(Tabla2[CONTRATISTA PRNCIPAL],Tabla2[[#This Row],[CONTRATISTA PRNCIPAL]]),0)</f>
        <v>1.8181818181818181E-2</v>
      </c>
      <c r="U1353" s="33">
        <f ca="1">IF(((TODAY()-Tabla2[[#This Row],[FECHA NACIMIENTO]])/365)&lt;18,"Corregir", IF(((TODAY()-Tabla2[[#This Row],[FECHA NACIMIENTO]])/365)&gt;80, "Corregir",ROUNDDOWN(((TODAY()-Tabla2[[#This Row],[FECHA NACIMIENTO]])/365),0)))</f>
        <v>31</v>
      </c>
      <c r="V135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353" s="34" t="str">
        <f ca="1">+IF(Tabla2[[#This Row],[Edad]]="Corregir","Corregir","Ok")</f>
        <v>Ok</v>
      </c>
      <c r="X1353" s="10" t="str">
        <f>+IFERROR(VLOOKUP(Tabla2[[#This Row],[DISTRITO SEGÚN DNI]],Hoja1!$A$2:$B$55,2,FALSE),"No")</f>
        <v>No</v>
      </c>
      <c r="Y1353" s="10" t="str">
        <f>IF(OR(LOWER(Tabla2[[#This Row],[GENERO]])="masculino", LOWER(Tabla2[[#This Row],[GENERO]])="femenino"),"OK","Corregir")</f>
        <v>OK</v>
      </c>
      <c r="Z1353" s="10" t="str">
        <f>+IF(Tabla2[[#This Row],[Nro. DNI / CE]]="","Corregir",IF(LEN(Tabla2[[#This Row],[Nro. DNI / CE]])&gt;=8,"OK","Corregir"))</f>
        <v>OK</v>
      </c>
      <c r="AA1353" s="10">
        <f>COUNTIF(Tabla2[APELLIDOS Y NOMBRES],Tabla2[[#This Row],[APELLIDOS Y NOMBRES]])</f>
        <v>1</v>
      </c>
      <c r="AB1353" t="str">
        <f ca="1">+IFERROR(IF(Tabla2[[#This Row],[FECHA CESE/BAJA]]="","No Aplica",IF(AND(MONTH(Tabla2[[#This Row],[FECHA CESE/BAJA]])=MONTH(TODAY()-30),YEAR(Tabla2[[#This Row],[FECHA CESE/BAJA]])=YEAR(TODAY())),MONTH(TODAY()-30)&amp;"-"&amp;YEAR(TODAY()),"Borrar")),"No aplica")</f>
        <v>No Aplica</v>
      </c>
      <c r="AC1353" t="str">
        <f ca="1">+IFERROR(IF(Tabla2[[#This Row],[FECHA INICIO DE LABORES EN OBRA]]="","No Aplica",IF(AND(MONTH(Tabla2[[#This Row],[FECHA INICIO DE LABORES EN OBRA]])=MONTH(TODAY()-30),YEAR(Tabla2[[#This Row],[FECHA INICIO DE LABORES EN OBRA]])=YEAR(TODAY())),MONTH(TODAY()-30)&amp;"-"&amp;YEAR(TODAY()),"No Aplica")),"No Aplica")</f>
        <v>No Aplica</v>
      </c>
    </row>
    <row r="1354" spans="1:29" x14ac:dyDescent="0.25">
      <c r="A1354" s="2">
        <v>20601010128</v>
      </c>
      <c r="B1354" s="3" t="s">
        <v>10611</v>
      </c>
      <c r="C1354" s="3" t="s">
        <v>10611</v>
      </c>
      <c r="D1354" s="3" t="s">
        <v>10649</v>
      </c>
      <c r="E1354" s="3" t="s">
        <v>10650</v>
      </c>
      <c r="F1354" s="36">
        <v>27280</v>
      </c>
      <c r="G1354" s="3">
        <v>1</v>
      </c>
      <c r="H1354" s="3" t="s">
        <v>6097</v>
      </c>
      <c r="I1354" s="3" t="s">
        <v>10643</v>
      </c>
      <c r="J1354" s="3" t="s">
        <v>10651</v>
      </c>
      <c r="K1354" s="3" t="s">
        <v>2011</v>
      </c>
      <c r="L1354" s="8" t="s">
        <v>9813</v>
      </c>
      <c r="M1354" s="5"/>
      <c r="N1354" s="13" t="s">
        <v>1043</v>
      </c>
      <c r="O1354" s="5">
        <v>44928</v>
      </c>
      <c r="P1354" s="8">
        <v>1</v>
      </c>
      <c r="Q1354" s="9">
        <v>2</v>
      </c>
      <c r="R1354" s="9" t="str">
        <f>IFERROR(VLOOKUP(Tabla2[[#This Row],[CONTRATISTA PRNCIPAL]],Hoja1!$L$5:$M$9,2,FALSE),"CJV")</f>
        <v>CJV</v>
      </c>
      <c r="S1354" s="9" t="str">
        <f>IF(Tabla2[[#This Row],[EMPRESA]]=Tabla2[[#This Row],[CONTRATISTA PRNCIPAL]],"Principal","Secundaria")</f>
        <v>Principal</v>
      </c>
      <c r="T1354" s="10">
        <f>IFERROR(1/COUNTIF(Tabla2[CONTRATISTA PRNCIPAL],Tabla2[[#This Row],[CONTRATISTA PRNCIPAL]]),0)</f>
        <v>1.8181818181818181E-2</v>
      </c>
      <c r="U1354" s="33">
        <f ca="1">IF(((TODAY()-Tabla2[[#This Row],[FECHA NACIMIENTO]])/365)&lt;18,"Corregir", IF(((TODAY()-Tabla2[[#This Row],[FECHA NACIMIENTO]])/365)&gt;80, "Corregir",ROUNDDOWN(((TODAY()-Tabla2[[#This Row],[FECHA NACIMIENTO]])/365),0)))</f>
        <v>49</v>
      </c>
      <c r="V135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354" s="34" t="str">
        <f ca="1">+IF(Tabla2[[#This Row],[Edad]]="Corregir","Corregir","Ok")</f>
        <v>Ok</v>
      </c>
      <c r="X1354" s="10" t="str">
        <f>+IFERROR(VLOOKUP(Tabla2[[#This Row],[DISTRITO SEGÚN DNI]],Hoja1!$A$2:$B$55,2,FALSE),"No")</f>
        <v>No</v>
      </c>
      <c r="Y1354" s="10" t="str">
        <f>IF(OR(LOWER(Tabla2[[#This Row],[GENERO]])="masculino", LOWER(Tabla2[[#This Row],[GENERO]])="femenino"),"OK","Corregir")</f>
        <v>OK</v>
      </c>
      <c r="Z1354" s="10" t="str">
        <f>+IF(Tabla2[[#This Row],[Nro. DNI / CE]]="","Corregir",IF(LEN(Tabla2[[#This Row],[Nro. DNI / CE]])&gt;=8,"OK","Corregir"))</f>
        <v>OK</v>
      </c>
      <c r="AA1354" s="10">
        <f>COUNTIF(Tabla2[APELLIDOS Y NOMBRES],Tabla2[[#This Row],[APELLIDOS Y NOMBRES]])</f>
        <v>1</v>
      </c>
      <c r="AB1354" t="str">
        <f ca="1">+IFERROR(IF(Tabla2[[#This Row],[FECHA CESE/BAJA]]="","No Aplica",IF(AND(MONTH(Tabla2[[#This Row],[FECHA CESE/BAJA]])=MONTH(TODAY()-30),YEAR(Tabla2[[#This Row],[FECHA CESE/BAJA]])=YEAR(TODAY())),MONTH(TODAY()-30)&amp;"-"&amp;YEAR(TODAY()),"Borrar")),"No aplica")</f>
        <v>No Aplica</v>
      </c>
      <c r="AC1354" t="str">
        <f ca="1">+IFERROR(IF(Tabla2[[#This Row],[FECHA INICIO DE LABORES EN OBRA]]="","No Aplica",IF(AND(MONTH(Tabla2[[#This Row],[FECHA INICIO DE LABORES EN OBRA]])=MONTH(TODAY()-30),YEAR(Tabla2[[#This Row],[FECHA INICIO DE LABORES EN OBRA]])=YEAR(TODAY())),MONTH(TODAY()-30)&amp;"-"&amp;YEAR(TODAY()),"No Aplica")),"No Aplica")</f>
        <v>No Aplica</v>
      </c>
    </row>
    <row r="1355" spans="1:29" x14ac:dyDescent="0.25">
      <c r="A1355" s="2">
        <v>20601010128</v>
      </c>
      <c r="B1355" s="3" t="s">
        <v>10611</v>
      </c>
      <c r="C1355" s="3" t="s">
        <v>10611</v>
      </c>
      <c r="D1355" s="3" t="s">
        <v>10652</v>
      </c>
      <c r="E1355" s="3" t="s">
        <v>10653</v>
      </c>
      <c r="F1355" s="36">
        <v>32023</v>
      </c>
      <c r="G1355" s="3">
        <v>1</v>
      </c>
      <c r="H1355" s="3" t="s">
        <v>6149</v>
      </c>
      <c r="I1355" s="3" t="s">
        <v>10643</v>
      </c>
      <c r="J1355" s="3" t="s">
        <v>10654</v>
      </c>
      <c r="K1355" s="3" t="s">
        <v>1063</v>
      </c>
      <c r="L1355" s="8" t="s">
        <v>9813</v>
      </c>
      <c r="M1355" s="5"/>
      <c r="N1355" s="13" t="s">
        <v>1043</v>
      </c>
      <c r="O1355" s="5">
        <v>45035</v>
      </c>
      <c r="P1355" s="8">
        <v>1</v>
      </c>
      <c r="Q1355" s="9">
        <v>2</v>
      </c>
      <c r="R1355" s="9" t="str">
        <f>IFERROR(VLOOKUP(Tabla2[[#This Row],[CONTRATISTA PRNCIPAL]],Hoja1!$L$5:$M$9,2,FALSE),"CJV")</f>
        <v>CJV</v>
      </c>
      <c r="S1355" s="9" t="str">
        <f>IF(Tabla2[[#This Row],[EMPRESA]]=Tabla2[[#This Row],[CONTRATISTA PRNCIPAL]],"Principal","Secundaria")</f>
        <v>Principal</v>
      </c>
      <c r="T1355" s="10">
        <f>IFERROR(1/COUNTIF(Tabla2[CONTRATISTA PRNCIPAL],Tabla2[[#This Row],[CONTRATISTA PRNCIPAL]]),0)</f>
        <v>1.8181818181818181E-2</v>
      </c>
      <c r="U1355" s="33">
        <f ca="1">IF(((TODAY()-Tabla2[[#This Row],[FECHA NACIMIENTO]])/365)&lt;18,"Corregir", IF(((TODAY()-Tabla2[[#This Row],[FECHA NACIMIENTO]])/365)&gt;80, "Corregir",ROUNDDOWN(((TODAY()-Tabla2[[#This Row],[FECHA NACIMIENTO]])/365),0)))</f>
        <v>36</v>
      </c>
      <c r="V135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355" s="34" t="str">
        <f ca="1">+IF(Tabla2[[#This Row],[Edad]]="Corregir","Corregir","Ok")</f>
        <v>Ok</v>
      </c>
      <c r="X1355" s="10" t="str">
        <f>+IFERROR(VLOOKUP(Tabla2[[#This Row],[DISTRITO SEGÚN DNI]],Hoja1!$A$2:$B$55,2,FALSE),"No")</f>
        <v>No</v>
      </c>
      <c r="Y1355" s="10" t="str">
        <f>IF(OR(LOWER(Tabla2[[#This Row],[GENERO]])="masculino", LOWER(Tabla2[[#This Row],[GENERO]])="femenino"),"OK","Corregir")</f>
        <v>OK</v>
      </c>
      <c r="Z1355" s="10" t="str">
        <f>+IF(Tabla2[[#This Row],[Nro. DNI / CE]]="","Corregir",IF(LEN(Tabla2[[#This Row],[Nro. DNI / CE]])&gt;=8,"OK","Corregir"))</f>
        <v>OK</v>
      </c>
      <c r="AA1355" s="10">
        <f>COUNTIF(Tabla2[APELLIDOS Y NOMBRES],Tabla2[[#This Row],[APELLIDOS Y NOMBRES]])</f>
        <v>1</v>
      </c>
      <c r="AB1355" t="str">
        <f ca="1">+IFERROR(IF(Tabla2[[#This Row],[FECHA CESE/BAJA]]="","No Aplica",IF(AND(MONTH(Tabla2[[#This Row],[FECHA CESE/BAJA]])=MONTH(TODAY()-30),YEAR(Tabla2[[#This Row],[FECHA CESE/BAJA]])=YEAR(TODAY())),MONTH(TODAY()-30)&amp;"-"&amp;YEAR(TODAY()),"Borrar")),"No aplica")</f>
        <v>No Aplica</v>
      </c>
      <c r="AC1355" t="str">
        <f ca="1">+IFERROR(IF(Tabla2[[#This Row],[FECHA INICIO DE LABORES EN OBRA]]="","No Aplica",IF(AND(MONTH(Tabla2[[#This Row],[FECHA INICIO DE LABORES EN OBRA]])=MONTH(TODAY()-30),YEAR(Tabla2[[#This Row],[FECHA INICIO DE LABORES EN OBRA]])=YEAR(TODAY())),MONTH(TODAY()-30)&amp;"-"&amp;YEAR(TODAY()),"No Aplica")),"No Aplica")</f>
        <v>No Aplica</v>
      </c>
    </row>
    <row r="1356" spans="1:29" x14ac:dyDescent="0.25">
      <c r="A1356" s="2">
        <v>20601010128</v>
      </c>
      <c r="B1356" s="3" t="s">
        <v>10611</v>
      </c>
      <c r="C1356" s="3" t="s">
        <v>10611</v>
      </c>
      <c r="D1356" s="3" t="s">
        <v>10655</v>
      </c>
      <c r="E1356" s="3" t="s">
        <v>10656</v>
      </c>
      <c r="F1356" s="36">
        <v>33932</v>
      </c>
      <c r="G1356" s="3">
        <v>2</v>
      </c>
      <c r="H1356" s="3" t="s">
        <v>10657</v>
      </c>
      <c r="I1356" s="3" t="s">
        <v>10643</v>
      </c>
      <c r="J1356" s="3" t="s">
        <v>10658</v>
      </c>
      <c r="K1356" s="3" t="s">
        <v>93</v>
      </c>
      <c r="L1356" s="8" t="s">
        <v>9813</v>
      </c>
      <c r="M1356" s="5"/>
      <c r="N1356" s="13" t="s">
        <v>1043</v>
      </c>
      <c r="O1356" s="5">
        <v>44928</v>
      </c>
      <c r="P1356" s="8">
        <v>1</v>
      </c>
      <c r="Q1356" s="9">
        <v>4</v>
      </c>
      <c r="R1356" s="9" t="str">
        <f>IFERROR(VLOOKUP(Tabla2[[#This Row],[CONTRATISTA PRNCIPAL]],Hoja1!$L$5:$M$9,2,FALSE),"CJV")</f>
        <v>CJV</v>
      </c>
      <c r="S1356" s="9" t="str">
        <f>IF(Tabla2[[#This Row],[EMPRESA]]=Tabla2[[#This Row],[CONTRATISTA PRNCIPAL]],"Principal","Secundaria")</f>
        <v>Principal</v>
      </c>
      <c r="T1356" s="10">
        <f>IFERROR(1/COUNTIF(Tabla2[CONTRATISTA PRNCIPAL],Tabla2[[#This Row],[CONTRATISTA PRNCIPAL]]),0)</f>
        <v>1.8181818181818181E-2</v>
      </c>
      <c r="U1356" s="33">
        <f ca="1">IF(((TODAY()-Tabla2[[#This Row],[FECHA NACIMIENTO]])/365)&lt;18,"Corregir", IF(((TODAY()-Tabla2[[#This Row],[FECHA NACIMIENTO]])/365)&gt;80, "Corregir",ROUNDDOWN(((TODAY()-Tabla2[[#This Row],[FECHA NACIMIENTO]])/365),0)))</f>
        <v>30</v>
      </c>
      <c r="V135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356" s="34" t="str">
        <f ca="1">+IF(Tabla2[[#This Row],[Edad]]="Corregir","Corregir","Ok")</f>
        <v>Ok</v>
      </c>
      <c r="X1356" s="10" t="str">
        <f>+IFERROR(VLOOKUP(Tabla2[[#This Row],[DISTRITO SEGÚN DNI]],Hoja1!$A$2:$B$55,2,FALSE),"No")</f>
        <v>ATE</v>
      </c>
      <c r="Y1356" s="10" t="str">
        <f>IF(OR(LOWER(Tabla2[[#This Row],[GENERO]])="masculino", LOWER(Tabla2[[#This Row],[GENERO]])="femenino"),"OK","Corregir")</f>
        <v>OK</v>
      </c>
      <c r="Z1356" s="10" t="str">
        <f>+IF(Tabla2[[#This Row],[Nro. DNI / CE]]="","Corregir",IF(LEN(Tabla2[[#This Row],[Nro. DNI / CE]])&gt;=8,"OK","Corregir"))</f>
        <v>OK</v>
      </c>
      <c r="AA1356" s="10">
        <f>COUNTIF(Tabla2[APELLIDOS Y NOMBRES],Tabla2[[#This Row],[APELLIDOS Y NOMBRES]])</f>
        <v>1</v>
      </c>
      <c r="AB1356" t="str">
        <f ca="1">+IFERROR(IF(Tabla2[[#This Row],[FECHA CESE/BAJA]]="","No Aplica",IF(AND(MONTH(Tabla2[[#This Row],[FECHA CESE/BAJA]])=MONTH(TODAY()-30),YEAR(Tabla2[[#This Row],[FECHA CESE/BAJA]])=YEAR(TODAY())),MONTH(TODAY()-30)&amp;"-"&amp;YEAR(TODAY()),"Borrar")),"No aplica")</f>
        <v>No Aplica</v>
      </c>
      <c r="AC1356" t="str">
        <f ca="1">+IFERROR(IF(Tabla2[[#This Row],[FECHA INICIO DE LABORES EN OBRA]]="","No Aplica",IF(AND(MONTH(Tabla2[[#This Row],[FECHA INICIO DE LABORES EN OBRA]])=MONTH(TODAY()-30),YEAR(Tabla2[[#This Row],[FECHA INICIO DE LABORES EN OBRA]])=YEAR(TODAY())),MONTH(TODAY()-30)&amp;"-"&amp;YEAR(TODAY()),"No Aplica")),"No Aplica")</f>
        <v>No Aplica</v>
      </c>
    </row>
    <row r="1357" spans="1:29" x14ac:dyDescent="0.25">
      <c r="A1357" s="2">
        <v>20601010128</v>
      </c>
      <c r="B1357" s="3" t="s">
        <v>10611</v>
      </c>
      <c r="C1357" s="3" t="s">
        <v>10611</v>
      </c>
      <c r="D1357" s="3">
        <v>10622779</v>
      </c>
      <c r="E1357" s="3" t="s">
        <v>10659</v>
      </c>
      <c r="F1357" s="36">
        <v>29018</v>
      </c>
      <c r="G1357" s="3">
        <v>2</v>
      </c>
      <c r="H1357" s="3" t="s">
        <v>5133</v>
      </c>
      <c r="I1357" s="3" t="s">
        <v>3565</v>
      </c>
      <c r="J1357" s="3" t="s">
        <v>10660</v>
      </c>
      <c r="K1357" s="3" t="s">
        <v>1063</v>
      </c>
      <c r="L1357" s="8" t="s">
        <v>9813</v>
      </c>
      <c r="M1357" s="5"/>
      <c r="N1357" s="13" t="s">
        <v>1043</v>
      </c>
      <c r="O1357" s="5">
        <v>45014</v>
      </c>
      <c r="P1357" s="8">
        <v>1</v>
      </c>
      <c r="Q1357" s="9">
        <v>4</v>
      </c>
      <c r="R1357" s="9" t="str">
        <f>IFERROR(VLOOKUP(Tabla2[[#This Row],[CONTRATISTA PRNCIPAL]],Hoja1!$L$5:$M$9,2,FALSE),"CJV")</f>
        <v>CJV</v>
      </c>
      <c r="S1357" s="9" t="str">
        <f>IF(Tabla2[[#This Row],[EMPRESA]]=Tabla2[[#This Row],[CONTRATISTA PRNCIPAL]],"Principal","Secundaria")</f>
        <v>Principal</v>
      </c>
      <c r="T1357" s="10">
        <f>IFERROR(1/COUNTIF(Tabla2[CONTRATISTA PRNCIPAL],Tabla2[[#This Row],[CONTRATISTA PRNCIPAL]]),0)</f>
        <v>1.8181818181818181E-2</v>
      </c>
      <c r="U1357" s="33">
        <f ca="1">IF(((TODAY()-Tabla2[[#This Row],[FECHA NACIMIENTO]])/365)&lt;18,"Corregir", IF(((TODAY()-Tabla2[[#This Row],[FECHA NACIMIENTO]])/365)&gt;80, "Corregir",ROUNDDOWN(((TODAY()-Tabla2[[#This Row],[FECHA NACIMIENTO]])/365),0)))</f>
        <v>44</v>
      </c>
      <c r="V135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357" s="34" t="str">
        <f ca="1">+IF(Tabla2[[#This Row],[Edad]]="Corregir","Corregir","Ok")</f>
        <v>Ok</v>
      </c>
      <c r="X1357" s="10" t="str">
        <f>+IFERROR(VLOOKUP(Tabla2[[#This Row],[DISTRITO SEGÚN DNI]],Hoja1!$A$2:$B$55,2,FALSE),"No")</f>
        <v>No</v>
      </c>
      <c r="Y1357" s="10" t="str">
        <f>IF(OR(LOWER(Tabla2[[#This Row],[GENERO]])="masculino", LOWER(Tabla2[[#This Row],[GENERO]])="femenino"),"OK","Corregir")</f>
        <v>OK</v>
      </c>
      <c r="Z1357" s="10" t="str">
        <f>+IF(Tabla2[[#This Row],[Nro. DNI / CE]]="","Corregir",IF(LEN(Tabla2[[#This Row],[Nro. DNI / CE]])&gt;=8,"OK","Corregir"))</f>
        <v>OK</v>
      </c>
      <c r="AA1357" s="10">
        <f>COUNTIF(Tabla2[APELLIDOS Y NOMBRES],Tabla2[[#This Row],[APELLIDOS Y NOMBRES]])</f>
        <v>1</v>
      </c>
      <c r="AB1357" t="str">
        <f ca="1">+IFERROR(IF(Tabla2[[#This Row],[FECHA CESE/BAJA]]="","No Aplica",IF(AND(MONTH(Tabla2[[#This Row],[FECHA CESE/BAJA]])=MONTH(TODAY()-30),YEAR(Tabla2[[#This Row],[FECHA CESE/BAJA]])=YEAR(TODAY())),MONTH(TODAY()-30)&amp;"-"&amp;YEAR(TODAY()),"Borrar")),"No aplica")</f>
        <v>No Aplica</v>
      </c>
      <c r="AC1357" t="str">
        <f ca="1">+IFERROR(IF(Tabla2[[#This Row],[FECHA INICIO DE LABORES EN OBRA]]="","No Aplica",IF(AND(MONTH(Tabla2[[#This Row],[FECHA INICIO DE LABORES EN OBRA]])=MONTH(TODAY()-30),YEAR(Tabla2[[#This Row],[FECHA INICIO DE LABORES EN OBRA]])=YEAR(TODAY())),MONTH(TODAY()-30)&amp;"-"&amp;YEAR(TODAY()),"No Aplica")),"No Aplica")</f>
        <v>No Aplica</v>
      </c>
    </row>
    <row r="1358" spans="1:29" x14ac:dyDescent="0.25">
      <c r="A1358" s="2">
        <v>20601010128</v>
      </c>
      <c r="B1358" s="3" t="s">
        <v>10611</v>
      </c>
      <c r="C1358" s="3" t="s">
        <v>10611</v>
      </c>
      <c r="D1358" s="3" t="s">
        <v>10661</v>
      </c>
      <c r="E1358" s="3" t="s">
        <v>10662</v>
      </c>
      <c r="F1358" s="36">
        <v>34079</v>
      </c>
      <c r="G1358" s="3">
        <v>1</v>
      </c>
      <c r="H1358" s="3" t="s">
        <v>10663</v>
      </c>
      <c r="I1358" s="3" t="s">
        <v>10647</v>
      </c>
      <c r="J1358" s="3" t="s">
        <v>10664</v>
      </c>
      <c r="K1358" s="3" t="s">
        <v>10665</v>
      </c>
      <c r="L1358" s="8" t="s">
        <v>9813</v>
      </c>
      <c r="M1358" s="5"/>
      <c r="N1358" s="13" t="s">
        <v>1043</v>
      </c>
      <c r="O1358" s="5">
        <v>44928</v>
      </c>
      <c r="P1358" s="8">
        <v>1</v>
      </c>
      <c r="Q1358" s="9">
        <v>2</v>
      </c>
      <c r="R1358" s="9" t="str">
        <f>IFERROR(VLOOKUP(Tabla2[[#This Row],[CONTRATISTA PRNCIPAL]],Hoja1!$L$5:$M$9,2,FALSE),"CJV")</f>
        <v>CJV</v>
      </c>
      <c r="S1358" s="9" t="str">
        <f>IF(Tabla2[[#This Row],[EMPRESA]]=Tabla2[[#This Row],[CONTRATISTA PRNCIPAL]],"Principal","Secundaria")</f>
        <v>Principal</v>
      </c>
      <c r="T1358" s="10">
        <f>IFERROR(1/COUNTIF(Tabla2[CONTRATISTA PRNCIPAL],Tabla2[[#This Row],[CONTRATISTA PRNCIPAL]]),0)</f>
        <v>1.8181818181818181E-2</v>
      </c>
      <c r="U1358" s="33">
        <f ca="1">IF(((TODAY()-Tabla2[[#This Row],[FECHA NACIMIENTO]])/365)&lt;18,"Corregir", IF(((TODAY()-Tabla2[[#This Row],[FECHA NACIMIENTO]])/365)&gt;80, "Corregir",ROUNDDOWN(((TODAY()-Tabla2[[#This Row],[FECHA NACIMIENTO]])/365),0)))</f>
        <v>30</v>
      </c>
      <c r="V135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358" s="34" t="str">
        <f ca="1">+IF(Tabla2[[#This Row],[Edad]]="Corregir","Corregir","Ok")</f>
        <v>Ok</v>
      </c>
      <c r="X1358" s="10" t="str">
        <f>+IFERROR(VLOOKUP(Tabla2[[#This Row],[DISTRITO SEGÚN DNI]],Hoja1!$A$2:$B$55,2,FALSE),"No")</f>
        <v>No</v>
      </c>
      <c r="Y1358" s="10" t="str">
        <f>IF(OR(LOWER(Tabla2[[#This Row],[GENERO]])="masculino", LOWER(Tabla2[[#This Row],[GENERO]])="femenino"),"OK","Corregir")</f>
        <v>OK</v>
      </c>
      <c r="Z1358" s="10" t="str">
        <f>+IF(Tabla2[[#This Row],[Nro. DNI / CE]]="","Corregir",IF(LEN(Tabla2[[#This Row],[Nro. DNI / CE]])&gt;=8,"OK","Corregir"))</f>
        <v>OK</v>
      </c>
      <c r="AA1358" s="10">
        <f>COUNTIF(Tabla2[APELLIDOS Y NOMBRES],Tabla2[[#This Row],[APELLIDOS Y NOMBRES]])</f>
        <v>1</v>
      </c>
      <c r="AB1358" t="str">
        <f ca="1">+IFERROR(IF(Tabla2[[#This Row],[FECHA CESE/BAJA]]="","No Aplica",IF(AND(MONTH(Tabla2[[#This Row],[FECHA CESE/BAJA]])=MONTH(TODAY()-30),YEAR(Tabla2[[#This Row],[FECHA CESE/BAJA]])=YEAR(TODAY())),MONTH(TODAY()-30)&amp;"-"&amp;YEAR(TODAY()),"Borrar")),"No aplica")</f>
        <v>No Aplica</v>
      </c>
      <c r="AC1358" t="str">
        <f ca="1">+IFERROR(IF(Tabla2[[#This Row],[FECHA INICIO DE LABORES EN OBRA]]="","No Aplica",IF(AND(MONTH(Tabla2[[#This Row],[FECHA INICIO DE LABORES EN OBRA]])=MONTH(TODAY()-30),YEAR(Tabla2[[#This Row],[FECHA INICIO DE LABORES EN OBRA]])=YEAR(TODAY())),MONTH(TODAY()-30)&amp;"-"&amp;YEAR(TODAY()),"No Aplica")),"No Aplica")</f>
        <v>No Aplica</v>
      </c>
    </row>
    <row r="1359" spans="1:29" x14ac:dyDescent="0.25">
      <c r="A1359" s="2">
        <v>20601010128</v>
      </c>
      <c r="B1359" s="3" t="s">
        <v>10611</v>
      </c>
      <c r="C1359" s="3" t="s">
        <v>10611</v>
      </c>
      <c r="D1359" s="3" t="s">
        <v>10666</v>
      </c>
      <c r="E1359" s="3" t="s">
        <v>10667</v>
      </c>
      <c r="F1359" s="36">
        <v>28681</v>
      </c>
      <c r="G1359" s="3">
        <v>2</v>
      </c>
      <c r="H1359" s="3" t="s">
        <v>5133</v>
      </c>
      <c r="I1359" s="3" t="s">
        <v>3565</v>
      </c>
      <c r="J1359" s="3" t="s">
        <v>10668</v>
      </c>
      <c r="K1359" s="3" t="s">
        <v>1219</v>
      </c>
      <c r="L1359" s="8" t="s">
        <v>9813</v>
      </c>
      <c r="M1359" s="5"/>
      <c r="N1359" s="13" t="s">
        <v>1119</v>
      </c>
      <c r="O1359" s="5">
        <v>45040</v>
      </c>
      <c r="P1359" s="8">
        <v>1</v>
      </c>
      <c r="Q1359" s="9">
        <v>4</v>
      </c>
      <c r="R1359" s="9" t="str">
        <f>IFERROR(VLOOKUP(Tabla2[[#This Row],[CONTRATISTA PRNCIPAL]],Hoja1!$L$5:$M$9,2,FALSE),"CJV")</f>
        <v>CJV</v>
      </c>
      <c r="S1359" s="9" t="str">
        <f>IF(Tabla2[[#This Row],[EMPRESA]]=Tabla2[[#This Row],[CONTRATISTA PRNCIPAL]],"Principal","Secundaria")</f>
        <v>Principal</v>
      </c>
      <c r="T1359" s="10">
        <f>IFERROR(1/COUNTIF(Tabla2[CONTRATISTA PRNCIPAL],Tabla2[[#This Row],[CONTRATISTA PRNCIPAL]]),0)</f>
        <v>1.8181818181818181E-2</v>
      </c>
      <c r="U1359" s="33">
        <f ca="1">IF(((TODAY()-Tabla2[[#This Row],[FECHA NACIMIENTO]])/365)&lt;18,"Corregir", IF(((TODAY()-Tabla2[[#This Row],[FECHA NACIMIENTO]])/365)&gt;80, "Corregir",ROUNDDOWN(((TODAY()-Tabla2[[#This Row],[FECHA NACIMIENTO]])/365),0)))</f>
        <v>45</v>
      </c>
      <c r="V135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359" s="34" t="str">
        <f ca="1">+IF(Tabla2[[#This Row],[Edad]]="Corregir","Corregir","Ok")</f>
        <v>Ok</v>
      </c>
      <c r="X1359" s="10" t="str">
        <f>+IFERROR(VLOOKUP(Tabla2[[#This Row],[DISTRITO SEGÚN DNI]],Hoja1!$A$2:$B$55,2,FALSE),"No")</f>
        <v>No</v>
      </c>
      <c r="Y1359" s="10" t="str">
        <f>IF(OR(LOWER(Tabla2[[#This Row],[GENERO]])="masculino", LOWER(Tabla2[[#This Row],[GENERO]])="femenino"),"OK","Corregir")</f>
        <v>OK</v>
      </c>
      <c r="Z1359" s="10" t="str">
        <f>+IF(Tabla2[[#This Row],[Nro. DNI / CE]]="","Corregir",IF(LEN(Tabla2[[#This Row],[Nro. DNI / CE]])&gt;=8,"OK","Corregir"))</f>
        <v>OK</v>
      </c>
      <c r="AA1359" s="10">
        <f>COUNTIF(Tabla2[APELLIDOS Y NOMBRES],Tabla2[[#This Row],[APELLIDOS Y NOMBRES]])</f>
        <v>1</v>
      </c>
      <c r="AB1359" t="str">
        <f ca="1">+IFERROR(IF(Tabla2[[#This Row],[FECHA CESE/BAJA]]="","No Aplica",IF(AND(MONTH(Tabla2[[#This Row],[FECHA CESE/BAJA]])=MONTH(TODAY()-30),YEAR(Tabla2[[#This Row],[FECHA CESE/BAJA]])=YEAR(TODAY())),MONTH(TODAY()-30)&amp;"-"&amp;YEAR(TODAY()),"Borrar")),"No aplica")</f>
        <v>No Aplica</v>
      </c>
      <c r="AC1359" t="str">
        <f ca="1">+IFERROR(IF(Tabla2[[#This Row],[FECHA INICIO DE LABORES EN OBRA]]="","No Aplica",IF(AND(MONTH(Tabla2[[#This Row],[FECHA INICIO DE LABORES EN OBRA]])=MONTH(TODAY()-30),YEAR(Tabla2[[#This Row],[FECHA INICIO DE LABORES EN OBRA]])=YEAR(TODAY())),MONTH(TODAY()-30)&amp;"-"&amp;YEAR(TODAY()),"No Aplica")),"No Aplica")</f>
        <v>No Aplica</v>
      </c>
    </row>
    <row r="1360" spans="1:29" x14ac:dyDescent="0.25">
      <c r="A1360" s="2">
        <v>20601010128</v>
      </c>
      <c r="B1360" s="3" t="s">
        <v>10611</v>
      </c>
      <c r="C1360" s="3" t="s">
        <v>10611</v>
      </c>
      <c r="D1360" s="3" t="s">
        <v>10675</v>
      </c>
      <c r="E1360" s="3" t="s">
        <v>10676</v>
      </c>
      <c r="F1360" s="36">
        <v>33792</v>
      </c>
      <c r="G1360" s="3">
        <v>2</v>
      </c>
      <c r="H1360" s="3" t="s">
        <v>1476</v>
      </c>
      <c r="I1360" s="3" t="s">
        <v>10643</v>
      </c>
      <c r="J1360" s="3" t="s">
        <v>10677</v>
      </c>
      <c r="K1360" s="3" t="s">
        <v>5116</v>
      </c>
      <c r="L1360" s="8" t="s">
        <v>9813</v>
      </c>
      <c r="M1360" s="5"/>
      <c r="N1360" s="13" t="s">
        <v>1043</v>
      </c>
      <c r="O1360" s="5">
        <v>43539</v>
      </c>
      <c r="P1360" s="8">
        <v>1</v>
      </c>
      <c r="Q1360" s="9">
        <v>4</v>
      </c>
      <c r="R1360" s="9" t="str">
        <f>IFERROR(VLOOKUP(Tabla2[[#This Row],[CONTRATISTA PRNCIPAL]],Hoja1!$L$5:$M$9,2,FALSE),"CJV")</f>
        <v>CJV</v>
      </c>
      <c r="S1360" s="9" t="str">
        <f>IF(Tabla2[[#This Row],[EMPRESA]]=Tabla2[[#This Row],[CONTRATISTA PRNCIPAL]],"Principal","Secundaria")</f>
        <v>Principal</v>
      </c>
      <c r="T1360" s="10">
        <f>IFERROR(1/COUNTIF(Tabla2[CONTRATISTA PRNCIPAL],Tabla2[[#This Row],[CONTRATISTA PRNCIPAL]]),0)</f>
        <v>1.8181818181818181E-2</v>
      </c>
      <c r="U1360" s="33">
        <f ca="1">IF(((TODAY()-Tabla2[[#This Row],[FECHA NACIMIENTO]])/365)&lt;18,"Corregir", IF(((TODAY()-Tabla2[[#This Row],[FECHA NACIMIENTO]])/365)&gt;80, "Corregir",ROUNDDOWN(((TODAY()-Tabla2[[#This Row],[FECHA NACIMIENTO]])/365),0)))</f>
        <v>31</v>
      </c>
      <c r="V136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360" s="34" t="str">
        <f ca="1">+IF(Tabla2[[#This Row],[Edad]]="Corregir","Corregir","Ok")</f>
        <v>Ok</v>
      </c>
      <c r="X1360" s="10" t="str">
        <f>+IFERROR(VLOOKUP(Tabla2[[#This Row],[DISTRITO SEGÚN DNI]],Hoja1!$A$2:$B$55,2,FALSE),"No")</f>
        <v>No</v>
      </c>
      <c r="Y1360" s="10" t="str">
        <f>IF(OR(LOWER(Tabla2[[#This Row],[GENERO]])="masculino", LOWER(Tabla2[[#This Row],[GENERO]])="femenino"),"OK","Corregir")</f>
        <v>OK</v>
      </c>
      <c r="Z1360" s="10" t="str">
        <f>+IF(Tabla2[[#This Row],[Nro. DNI / CE]]="","Corregir",IF(LEN(Tabla2[[#This Row],[Nro. DNI / CE]])&gt;=8,"OK","Corregir"))</f>
        <v>OK</v>
      </c>
      <c r="AA1360" s="10">
        <f>COUNTIF(Tabla2[APELLIDOS Y NOMBRES],Tabla2[[#This Row],[APELLIDOS Y NOMBRES]])</f>
        <v>1</v>
      </c>
      <c r="AB1360" t="str">
        <f ca="1">+IFERROR(IF(Tabla2[[#This Row],[FECHA CESE/BAJA]]="","No Aplica",IF(AND(MONTH(Tabla2[[#This Row],[FECHA CESE/BAJA]])=MONTH(TODAY()-30),YEAR(Tabla2[[#This Row],[FECHA CESE/BAJA]])=YEAR(TODAY())),MONTH(TODAY()-30)&amp;"-"&amp;YEAR(TODAY()),"Borrar")),"No aplica")</f>
        <v>No Aplica</v>
      </c>
      <c r="AC1360" t="str">
        <f ca="1">+IFERROR(IF(Tabla2[[#This Row],[FECHA INICIO DE LABORES EN OBRA]]="","No Aplica",IF(AND(MONTH(Tabla2[[#This Row],[FECHA INICIO DE LABORES EN OBRA]])=MONTH(TODAY()-30),YEAR(Tabla2[[#This Row],[FECHA INICIO DE LABORES EN OBRA]])=YEAR(TODAY())),MONTH(TODAY()-30)&amp;"-"&amp;YEAR(TODAY()),"No Aplica")),"No Aplica")</f>
        <v>No Aplica</v>
      </c>
    </row>
    <row r="1361" spans="1:29" x14ac:dyDescent="0.25">
      <c r="A1361" s="2">
        <v>20601010128</v>
      </c>
      <c r="B1361" s="3" t="s">
        <v>10611</v>
      </c>
      <c r="C1361" s="3" t="s">
        <v>10611</v>
      </c>
      <c r="D1361" s="3" t="s">
        <v>10678</v>
      </c>
      <c r="E1361" s="3" t="s">
        <v>10679</v>
      </c>
      <c r="F1361" s="36">
        <v>26935</v>
      </c>
      <c r="G1361" s="3">
        <v>2</v>
      </c>
      <c r="H1361" s="3" t="s">
        <v>10680</v>
      </c>
      <c r="I1361" s="3" t="s">
        <v>10643</v>
      </c>
      <c r="J1361" s="3" t="s">
        <v>10681</v>
      </c>
      <c r="K1361" s="3" t="s">
        <v>5151</v>
      </c>
      <c r="L1361" s="8" t="s">
        <v>9813</v>
      </c>
      <c r="M1361" s="5"/>
      <c r="N1361" s="13" t="s">
        <v>1043</v>
      </c>
      <c r="O1361" s="5">
        <v>44617</v>
      </c>
      <c r="P1361" s="8">
        <v>1</v>
      </c>
      <c r="Q1361" s="9">
        <v>4</v>
      </c>
      <c r="R1361" s="9" t="str">
        <f>IFERROR(VLOOKUP(Tabla2[[#This Row],[CONTRATISTA PRNCIPAL]],Hoja1!$L$5:$M$9,2,FALSE),"CJV")</f>
        <v>CJV</v>
      </c>
      <c r="S1361" s="9" t="str">
        <f>IF(Tabla2[[#This Row],[EMPRESA]]=Tabla2[[#This Row],[CONTRATISTA PRNCIPAL]],"Principal","Secundaria")</f>
        <v>Principal</v>
      </c>
      <c r="T1361" s="10">
        <f>IFERROR(1/COUNTIF(Tabla2[CONTRATISTA PRNCIPAL],Tabla2[[#This Row],[CONTRATISTA PRNCIPAL]]),0)</f>
        <v>1.8181818181818181E-2</v>
      </c>
      <c r="U1361" s="33">
        <f ca="1">IF(((TODAY()-Tabla2[[#This Row],[FECHA NACIMIENTO]])/365)&lt;18,"Corregir", IF(((TODAY()-Tabla2[[#This Row],[FECHA NACIMIENTO]])/365)&gt;80, "Corregir",ROUNDDOWN(((TODAY()-Tabla2[[#This Row],[FECHA NACIMIENTO]])/365),0)))</f>
        <v>49</v>
      </c>
      <c r="V136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361" s="34" t="str">
        <f ca="1">+IF(Tabla2[[#This Row],[Edad]]="Corregir","Corregir","Ok")</f>
        <v>Ok</v>
      </c>
      <c r="X1361" s="10" t="str">
        <f>+IFERROR(VLOOKUP(Tabla2[[#This Row],[DISTRITO SEGÚN DNI]],Hoja1!$A$2:$B$55,2,FALSE),"No")</f>
        <v>No</v>
      </c>
      <c r="Y1361" s="10" t="str">
        <f>IF(OR(LOWER(Tabla2[[#This Row],[GENERO]])="masculino", LOWER(Tabla2[[#This Row],[GENERO]])="femenino"),"OK","Corregir")</f>
        <v>OK</v>
      </c>
      <c r="Z1361" s="10" t="str">
        <f>+IF(Tabla2[[#This Row],[Nro. DNI / CE]]="","Corregir",IF(LEN(Tabla2[[#This Row],[Nro. DNI / CE]])&gt;=8,"OK","Corregir"))</f>
        <v>OK</v>
      </c>
      <c r="AA1361" s="10">
        <f>COUNTIF(Tabla2[APELLIDOS Y NOMBRES],Tabla2[[#This Row],[APELLIDOS Y NOMBRES]])</f>
        <v>1</v>
      </c>
      <c r="AB1361" t="str">
        <f ca="1">+IFERROR(IF(Tabla2[[#This Row],[FECHA CESE/BAJA]]="","No Aplica",IF(AND(MONTH(Tabla2[[#This Row],[FECHA CESE/BAJA]])=MONTH(TODAY()-30),YEAR(Tabla2[[#This Row],[FECHA CESE/BAJA]])=YEAR(TODAY())),MONTH(TODAY()-30)&amp;"-"&amp;YEAR(TODAY()),"Borrar")),"No aplica")</f>
        <v>No Aplica</v>
      </c>
      <c r="AC1361" t="str">
        <f ca="1">+IFERROR(IF(Tabla2[[#This Row],[FECHA INICIO DE LABORES EN OBRA]]="","No Aplica",IF(AND(MONTH(Tabla2[[#This Row],[FECHA INICIO DE LABORES EN OBRA]])=MONTH(TODAY()-30),YEAR(Tabla2[[#This Row],[FECHA INICIO DE LABORES EN OBRA]])=YEAR(TODAY())),MONTH(TODAY()-30)&amp;"-"&amp;YEAR(TODAY()),"No Aplica")),"No Aplica")</f>
        <v>No Aplica</v>
      </c>
    </row>
    <row r="1362" spans="1:29" x14ac:dyDescent="0.25">
      <c r="A1362" s="2">
        <v>20601010128</v>
      </c>
      <c r="B1362" s="3" t="s">
        <v>10611</v>
      </c>
      <c r="C1362" s="3" t="s">
        <v>10611</v>
      </c>
      <c r="D1362" s="3" t="s">
        <v>10682</v>
      </c>
      <c r="E1362" s="3" t="s">
        <v>10683</v>
      </c>
      <c r="F1362" s="36">
        <v>26683</v>
      </c>
      <c r="G1362" s="3">
        <v>2</v>
      </c>
      <c r="H1362" s="3" t="s">
        <v>1453</v>
      </c>
      <c r="I1362" s="3" t="s">
        <v>10684</v>
      </c>
      <c r="J1362" s="3" t="s">
        <v>10685</v>
      </c>
      <c r="K1362" s="3" t="s">
        <v>35</v>
      </c>
      <c r="L1362" s="8" t="s">
        <v>9813</v>
      </c>
      <c r="M1362" s="5"/>
      <c r="N1362" s="13" t="s">
        <v>1043</v>
      </c>
      <c r="O1362" s="5">
        <v>45167</v>
      </c>
      <c r="P1362" s="8">
        <v>1</v>
      </c>
      <c r="Q1362" s="9">
        <v>4</v>
      </c>
      <c r="R1362" s="9" t="str">
        <f>IFERROR(VLOOKUP(Tabla2[[#This Row],[CONTRATISTA PRNCIPAL]],Hoja1!$L$5:$M$9,2,FALSE),"CJV")</f>
        <v>CJV</v>
      </c>
      <c r="S1362" s="9" t="str">
        <f>IF(Tabla2[[#This Row],[EMPRESA]]=Tabla2[[#This Row],[CONTRATISTA PRNCIPAL]],"Principal","Secundaria")</f>
        <v>Principal</v>
      </c>
      <c r="T1362" s="10">
        <f>IFERROR(1/COUNTIF(Tabla2[CONTRATISTA PRNCIPAL],Tabla2[[#This Row],[CONTRATISTA PRNCIPAL]]),0)</f>
        <v>1.8181818181818181E-2</v>
      </c>
      <c r="U1362" s="33">
        <f ca="1">IF(((TODAY()-Tabla2[[#This Row],[FECHA NACIMIENTO]])/365)&lt;18,"Corregir", IF(((TODAY()-Tabla2[[#This Row],[FECHA NACIMIENTO]])/365)&gt;80, "Corregir",ROUNDDOWN(((TODAY()-Tabla2[[#This Row],[FECHA NACIMIENTO]])/365),0)))</f>
        <v>50</v>
      </c>
      <c r="V136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362" s="34" t="str">
        <f ca="1">+IF(Tabla2[[#This Row],[Edad]]="Corregir","Corregir","Ok")</f>
        <v>Ok</v>
      </c>
      <c r="X1362" s="10" t="str">
        <f>+IFERROR(VLOOKUP(Tabla2[[#This Row],[DISTRITO SEGÚN DNI]],Hoja1!$A$2:$B$55,2,FALSE),"No")</f>
        <v>EL AGUSTINO</v>
      </c>
      <c r="Y1362" s="10" t="str">
        <f>IF(OR(LOWER(Tabla2[[#This Row],[GENERO]])="masculino", LOWER(Tabla2[[#This Row],[GENERO]])="femenino"),"OK","Corregir")</f>
        <v>OK</v>
      </c>
      <c r="Z1362" s="10" t="str">
        <f>+IF(Tabla2[[#This Row],[Nro. DNI / CE]]="","Corregir",IF(LEN(Tabla2[[#This Row],[Nro. DNI / CE]])&gt;=8,"OK","Corregir"))</f>
        <v>OK</v>
      </c>
      <c r="AA1362" s="10">
        <f>COUNTIF(Tabla2[APELLIDOS Y NOMBRES],Tabla2[[#This Row],[APELLIDOS Y NOMBRES]])</f>
        <v>1</v>
      </c>
      <c r="AB1362" t="str">
        <f ca="1">+IFERROR(IF(Tabla2[[#This Row],[FECHA CESE/BAJA]]="","No Aplica",IF(AND(MONTH(Tabla2[[#This Row],[FECHA CESE/BAJA]])=MONTH(TODAY()-30),YEAR(Tabla2[[#This Row],[FECHA CESE/BAJA]])=YEAR(TODAY())),MONTH(TODAY()-30)&amp;"-"&amp;YEAR(TODAY()),"Borrar")),"No aplica")</f>
        <v>No Aplica</v>
      </c>
      <c r="AC1362" t="str">
        <f ca="1">+IFERROR(IF(Tabla2[[#This Row],[FECHA INICIO DE LABORES EN OBRA]]="","No Aplica",IF(AND(MONTH(Tabla2[[#This Row],[FECHA INICIO DE LABORES EN OBRA]])=MONTH(TODAY()-30),YEAR(Tabla2[[#This Row],[FECHA INICIO DE LABORES EN OBRA]])=YEAR(TODAY())),MONTH(TODAY()-30)&amp;"-"&amp;YEAR(TODAY()),"No Aplica")),"No Aplica")</f>
        <v>8-2023</v>
      </c>
    </row>
    <row r="1363" spans="1:29" x14ac:dyDescent="0.25">
      <c r="A1363" s="2">
        <v>20601010128</v>
      </c>
      <c r="B1363" s="3" t="s">
        <v>10611</v>
      </c>
      <c r="C1363" s="3" t="s">
        <v>10611</v>
      </c>
      <c r="D1363" s="3" t="s">
        <v>10686</v>
      </c>
      <c r="E1363" s="3" t="s">
        <v>10687</v>
      </c>
      <c r="F1363" s="36">
        <v>32996</v>
      </c>
      <c r="G1363" s="3">
        <v>2</v>
      </c>
      <c r="H1363" s="3" t="s">
        <v>1708</v>
      </c>
      <c r="I1363" s="3" t="s">
        <v>10643</v>
      </c>
      <c r="J1363" s="3" t="s">
        <v>10688</v>
      </c>
      <c r="K1363" s="3" t="s">
        <v>1063</v>
      </c>
      <c r="L1363" s="8" t="s">
        <v>9813</v>
      </c>
      <c r="M1363" s="5"/>
      <c r="N1363" s="13" t="s">
        <v>1043</v>
      </c>
      <c r="O1363" s="5">
        <v>45078</v>
      </c>
      <c r="P1363" s="8">
        <v>1</v>
      </c>
      <c r="Q1363" s="9">
        <v>4</v>
      </c>
      <c r="R1363" s="9" t="str">
        <f>IFERROR(VLOOKUP(Tabla2[[#This Row],[CONTRATISTA PRNCIPAL]],Hoja1!$L$5:$M$9,2,FALSE),"CJV")</f>
        <v>CJV</v>
      </c>
      <c r="S1363" s="9" t="str">
        <f>IF(Tabla2[[#This Row],[EMPRESA]]=Tabla2[[#This Row],[CONTRATISTA PRNCIPAL]],"Principal","Secundaria")</f>
        <v>Principal</v>
      </c>
      <c r="T1363" s="10">
        <f>IFERROR(1/COUNTIF(Tabla2[CONTRATISTA PRNCIPAL],Tabla2[[#This Row],[CONTRATISTA PRNCIPAL]]),0)</f>
        <v>1.8181818181818181E-2</v>
      </c>
      <c r="U1363" s="33">
        <f ca="1">IF(((TODAY()-Tabla2[[#This Row],[FECHA NACIMIENTO]])/365)&lt;18,"Corregir", IF(((TODAY()-Tabla2[[#This Row],[FECHA NACIMIENTO]])/365)&gt;80, "Corregir",ROUNDDOWN(((TODAY()-Tabla2[[#This Row],[FECHA NACIMIENTO]])/365),0)))</f>
        <v>33</v>
      </c>
      <c r="V136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363" s="34" t="str">
        <f ca="1">+IF(Tabla2[[#This Row],[Edad]]="Corregir","Corregir","Ok")</f>
        <v>Ok</v>
      </c>
      <c r="X1363" s="10" t="str">
        <f>+IFERROR(VLOOKUP(Tabla2[[#This Row],[DISTRITO SEGÚN DNI]],Hoja1!$A$2:$B$55,2,FALSE),"No")</f>
        <v>No</v>
      </c>
      <c r="Y1363" s="10" t="str">
        <f>IF(OR(LOWER(Tabla2[[#This Row],[GENERO]])="masculino", LOWER(Tabla2[[#This Row],[GENERO]])="femenino"),"OK","Corregir")</f>
        <v>OK</v>
      </c>
      <c r="Z1363" s="10" t="str">
        <f>+IF(Tabla2[[#This Row],[Nro. DNI / CE]]="","Corregir",IF(LEN(Tabla2[[#This Row],[Nro. DNI / CE]])&gt;=8,"OK","Corregir"))</f>
        <v>OK</v>
      </c>
      <c r="AA1363" s="10">
        <f>COUNTIF(Tabla2[APELLIDOS Y NOMBRES],Tabla2[[#This Row],[APELLIDOS Y NOMBRES]])</f>
        <v>1</v>
      </c>
      <c r="AB1363" t="str">
        <f ca="1">+IFERROR(IF(Tabla2[[#This Row],[FECHA CESE/BAJA]]="","No Aplica",IF(AND(MONTH(Tabla2[[#This Row],[FECHA CESE/BAJA]])=MONTH(TODAY()-30),YEAR(Tabla2[[#This Row],[FECHA CESE/BAJA]])=YEAR(TODAY())),MONTH(TODAY()-30)&amp;"-"&amp;YEAR(TODAY()),"Borrar")),"No aplica")</f>
        <v>No Aplica</v>
      </c>
      <c r="AC1363" t="str">
        <f ca="1">+IFERROR(IF(Tabla2[[#This Row],[FECHA INICIO DE LABORES EN OBRA]]="","No Aplica",IF(AND(MONTH(Tabla2[[#This Row],[FECHA INICIO DE LABORES EN OBRA]])=MONTH(TODAY()-30),YEAR(Tabla2[[#This Row],[FECHA INICIO DE LABORES EN OBRA]])=YEAR(TODAY())),MONTH(TODAY()-30)&amp;"-"&amp;YEAR(TODAY()),"No Aplica")),"No Aplica")</f>
        <v>No Aplica</v>
      </c>
    </row>
    <row r="1364" spans="1:29" x14ac:dyDescent="0.25">
      <c r="A1364" s="2">
        <v>20601010128</v>
      </c>
      <c r="B1364" s="3" t="s">
        <v>10611</v>
      </c>
      <c r="C1364" s="3" t="s">
        <v>10611</v>
      </c>
      <c r="D1364" s="3">
        <v>42414108</v>
      </c>
      <c r="E1364" s="3" t="s">
        <v>10689</v>
      </c>
      <c r="F1364" s="36">
        <v>30818</v>
      </c>
      <c r="G1364" s="3">
        <v>2</v>
      </c>
      <c r="H1364" s="3" t="s">
        <v>1708</v>
      </c>
      <c r="I1364" s="3" t="s">
        <v>10617</v>
      </c>
      <c r="J1364" s="3" t="s">
        <v>10690</v>
      </c>
      <c r="K1364" s="3" t="s">
        <v>35</v>
      </c>
      <c r="L1364" s="8" t="s">
        <v>9813</v>
      </c>
      <c r="M1364" s="5"/>
      <c r="N1364" s="13" t="s">
        <v>1043</v>
      </c>
      <c r="O1364" s="5">
        <v>45012</v>
      </c>
      <c r="P1364" s="8">
        <v>1</v>
      </c>
      <c r="Q1364" s="9">
        <v>4</v>
      </c>
      <c r="R1364" s="9" t="str">
        <f>IFERROR(VLOOKUP(Tabla2[[#This Row],[CONTRATISTA PRNCIPAL]],Hoja1!$L$5:$M$9,2,FALSE),"CJV")</f>
        <v>CJV</v>
      </c>
      <c r="S1364" s="9" t="str">
        <f>IF(Tabla2[[#This Row],[EMPRESA]]=Tabla2[[#This Row],[CONTRATISTA PRNCIPAL]],"Principal","Secundaria")</f>
        <v>Principal</v>
      </c>
      <c r="T1364" s="10">
        <f>IFERROR(1/COUNTIF(Tabla2[CONTRATISTA PRNCIPAL],Tabla2[[#This Row],[CONTRATISTA PRNCIPAL]]),0)</f>
        <v>1.8181818181818181E-2</v>
      </c>
      <c r="U1364" s="33">
        <f ca="1">IF(((TODAY()-Tabla2[[#This Row],[FECHA NACIMIENTO]])/365)&lt;18,"Corregir", IF(((TODAY()-Tabla2[[#This Row],[FECHA NACIMIENTO]])/365)&gt;80, "Corregir",ROUNDDOWN(((TODAY()-Tabla2[[#This Row],[FECHA NACIMIENTO]])/365),0)))</f>
        <v>39</v>
      </c>
      <c r="V136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364" s="34" t="str">
        <f ca="1">+IF(Tabla2[[#This Row],[Edad]]="Corregir","Corregir","Ok")</f>
        <v>Ok</v>
      </c>
      <c r="X1364" s="10" t="str">
        <f>+IFERROR(VLOOKUP(Tabla2[[#This Row],[DISTRITO SEGÚN DNI]],Hoja1!$A$2:$B$55,2,FALSE),"No")</f>
        <v>EL AGUSTINO</v>
      </c>
      <c r="Y1364" s="10" t="str">
        <f>IF(OR(LOWER(Tabla2[[#This Row],[GENERO]])="masculino", LOWER(Tabla2[[#This Row],[GENERO]])="femenino"),"OK","Corregir")</f>
        <v>OK</v>
      </c>
      <c r="Z1364" s="10" t="str">
        <f>+IF(Tabla2[[#This Row],[Nro. DNI / CE]]="","Corregir",IF(LEN(Tabla2[[#This Row],[Nro. DNI / CE]])&gt;=8,"OK","Corregir"))</f>
        <v>OK</v>
      </c>
      <c r="AA1364" s="10">
        <f>COUNTIF(Tabla2[APELLIDOS Y NOMBRES],Tabla2[[#This Row],[APELLIDOS Y NOMBRES]])</f>
        <v>1</v>
      </c>
      <c r="AB1364" t="str">
        <f ca="1">+IFERROR(IF(Tabla2[[#This Row],[FECHA CESE/BAJA]]="","No Aplica",IF(AND(MONTH(Tabla2[[#This Row],[FECHA CESE/BAJA]])=MONTH(TODAY()-30),YEAR(Tabla2[[#This Row],[FECHA CESE/BAJA]])=YEAR(TODAY())),MONTH(TODAY()-30)&amp;"-"&amp;YEAR(TODAY()),"Borrar")),"No aplica")</f>
        <v>No Aplica</v>
      </c>
      <c r="AC1364" t="str">
        <f ca="1">+IFERROR(IF(Tabla2[[#This Row],[FECHA INICIO DE LABORES EN OBRA]]="","No Aplica",IF(AND(MONTH(Tabla2[[#This Row],[FECHA INICIO DE LABORES EN OBRA]])=MONTH(TODAY()-30),YEAR(Tabla2[[#This Row],[FECHA INICIO DE LABORES EN OBRA]])=YEAR(TODAY())),MONTH(TODAY()-30)&amp;"-"&amp;YEAR(TODAY()),"No Aplica")),"No Aplica")</f>
        <v>No Aplica</v>
      </c>
    </row>
    <row r="1365" spans="1:29" x14ac:dyDescent="0.25">
      <c r="A1365" s="2">
        <v>20601010128</v>
      </c>
      <c r="B1365" s="3" t="s">
        <v>10611</v>
      </c>
      <c r="C1365" s="3" t="s">
        <v>10611</v>
      </c>
      <c r="D1365" s="3" t="s">
        <v>4935</v>
      </c>
      <c r="E1365" s="3" t="s">
        <v>10691</v>
      </c>
      <c r="F1365" s="36">
        <v>36134</v>
      </c>
      <c r="G1365" s="3">
        <v>1</v>
      </c>
      <c r="H1365" s="3" t="s">
        <v>7173</v>
      </c>
      <c r="I1365" s="3" t="s">
        <v>10692</v>
      </c>
      <c r="J1365" s="3" t="s">
        <v>10693</v>
      </c>
      <c r="K1365" s="3" t="s">
        <v>1278</v>
      </c>
      <c r="L1365" s="8" t="s">
        <v>9818</v>
      </c>
      <c r="M1365" s="5"/>
      <c r="N1365" s="13" t="s">
        <v>1043</v>
      </c>
      <c r="O1365" s="5">
        <v>45131</v>
      </c>
      <c r="P1365" s="8">
        <v>1</v>
      </c>
      <c r="Q1365" s="9">
        <v>2</v>
      </c>
      <c r="R1365" s="9" t="str">
        <f>IFERROR(VLOOKUP(Tabla2[[#This Row],[CONTRATISTA PRNCIPAL]],Hoja1!$L$5:$M$9,2,FALSE),"CJV")</f>
        <v>CJV</v>
      </c>
      <c r="S1365" s="9" t="str">
        <f>IF(Tabla2[[#This Row],[EMPRESA]]=Tabla2[[#This Row],[CONTRATISTA PRNCIPAL]],"Principal","Secundaria")</f>
        <v>Principal</v>
      </c>
      <c r="T1365" s="10">
        <f>IFERROR(1/COUNTIF(Tabla2[CONTRATISTA PRNCIPAL],Tabla2[[#This Row],[CONTRATISTA PRNCIPAL]]),0)</f>
        <v>1.8181818181818181E-2</v>
      </c>
      <c r="U1365" s="33">
        <f ca="1">IF(((TODAY()-Tabla2[[#This Row],[FECHA NACIMIENTO]])/365)&lt;18,"Corregir", IF(((TODAY()-Tabla2[[#This Row],[FECHA NACIMIENTO]])/365)&gt;80, "Corregir",ROUNDDOWN(((TODAY()-Tabla2[[#This Row],[FECHA NACIMIENTO]])/365),0)))</f>
        <v>24</v>
      </c>
      <c r="V136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365" s="34" t="str">
        <f ca="1">+IF(Tabla2[[#This Row],[Edad]]="Corregir","Corregir","Ok")</f>
        <v>Ok</v>
      </c>
      <c r="X1365" s="10" t="str">
        <f>+IFERROR(VLOOKUP(Tabla2[[#This Row],[DISTRITO SEGÚN DNI]],Hoja1!$A$2:$B$55,2,FALSE),"No")</f>
        <v>No</v>
      </c>
      <c r="Y1365" s="10" t="str">
        <f>IF(OR(LOWER(Tabla2[[#This Row],[GENERO]])="masculino", LOWER(Tabla2[[#This Row],[GENERO]])="femenino"),"OK","Corregir")</f>
        <v>OK</v>
      </c>
      <c r="Z1365" s="10" t="str">
        <f>+IF(Tabla2[[#This Row],[Nro. DNI / CE]]="","Corregir",IF(LEN(Tabla2[[#This Row],[Nro. DNI / CE]])&gt;=8,"OK","Corregir"))</f>
        <v>OK</v>
      </c>
      <c r="AA1365" s="10">
        <f>COUNTIF(Tabla2[APELLIDOS Y NOMBRES],Tabla2[[#This Row],[APELLIDOS Y NOMBRES]])</f>
        <v>1</v>
      </c>
      <c r="AB1365" t="str">
        <f ca="1">+IFERROR(IF(Tabla2[[#This Row],[FECHA CESE/BAJA]]="","No Aplica",IF(AND(MONTH(Tabla2[[#This Row],[FECHA CESE/BAJA]])=MONTH(TODAY()-30),YEAR(Tabla2[[#This Row],[FECHA CESE/BAJA]])=YEAR(TODAY())),MONTH(TODAY()-30)&amp;"-"&amp;YEAR(TODAY()),"Borrar")),"No aplica")</f>
        <v>No Aplica</v>
      </c>
      <c r="AC1365" t="str">
        <f ca="1">+IFERROR(IF(Tabla2[[#This Row],[FECHA INICIO DE LABORES EN OBRA]]="","No Aplica",IF(AND(MONTH(Tabla2[[#This Row],[FECHA INICIO DE LABORES EN OBRA]])=MONTH(TODAY()-30),YEAR(Tabla2[[#This Row],[FECHA INICIO DE LABORES EN OBRA]])=YEAR(TODAY())),MONTH(TODAY()-30)&amp;"-"&amp;YEAR(TODAY()),"No Aplica")),"No Aplica")</f>
        <v>No Aplica</v>
      </c>
    </row>
    <row r="1366" spans="1:29" x14ac:dyDescent="0.25">
      <c r="A1366" s="2">
        <v>20601010128</v>
      </c>
      <c r="B1366" s="3" t="s">
        <v>10611</v>
      </c>
      <c r="C1366" s="3" t="s">
        <v>10611</v>
      </c>
      <c r="D1366" s="3">
        <v>47408661</v>
      </c>
      <c r="E1366" s="3" t="s">
        <v>10694</v>
      </c>
      <c r="F1366" s="36">
        <v>33857</v>
      </c>
      <c r="G1366" s="3">
        <v>2</v>
      </c>
      <c r="H1366" s="3" t="s">
        <v>5133</v>
      </c>
      <c r="I1366" s="3" t="s">
        <v>10643</v>
      </c>
      <c r="J1366" s="3" t="s">
        <v>10695</v>
      </c>
      <c r="K1366" s="3" t="s">
        <v>10696</v>
      </c>
      <c r="L1366" s="8" t="s">
        <v>9813</v>
      </c>
      <c r="M1366" s="5"/>
      <c r="N1366" s="13" t="s">
        <v>1043</v>
      </c>
      <c r="O1366" s="5">
        <v>44986</v>
      </c>
      <c r="P1366" s="8">
        <v>1</v>
      </c>
      <c r="Q1366" s="9">
        <v>4</v>
      </c>
      <c r="R1366" s="9" t="str">
        <f>IFERROR(VLOOKUP(Tabla2[[#This Row],[CONTRATISTA PRNCIPAL]],Hoja1!$L$5:$M$9,2,FALSE),"CJV")</f>
        <v>CJV</v>
      </c>
      <c r="S1366" s="9" t="str">
        <f>IF(Tabla2[[#This Row],[EMPRESA]]=Tabla2[[#This Row],[CONTRATISTA PRNCIPAL]],"Principal","Secundaria")</f>
        <v>Principal</v>
      </c>
      <c r="T1366" s="10">
        <f>IFERROR(1/COUNTIF(Tabla2[CONTRATISTA PRNCIPAL],Tabla2[[#This Row],[CONTRATISTA PRNCIPAL]]),0)</f>
        <v>1.8181818181818181E-2</v>
      </c>
      <c r="U1366" s="33">
        <f ca="1">IF(((TODAY()-Tabla2[[#This Row],[FECHA NACIMIENTO]])/365)&lt;18,"Corregir", IF(((TODAY()-Tabla2[[#This Row],[FECHA NACIMIENTO]])/365)&gt;80, "Corregir",ROUNDDOWN(((TODAY()-Tabla2[[#This Row],[FECHA NACIMIENTO]])/365),0)))</f>
        <v>31</v>
      </c>
      <c r="V136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366" s="34" t="str">
        <f ca="1">+IF(Tabla2[[#This Row],[Edad]]="Corregir","Corregir","Ok")</f>
        <v>Ok</v>
      </c>
      <c r="X1366" s="10" t="str">
        <f>+IFERROR(VLOOKUP(Tabla2[[#This Row],[DISTRITO SEGÚN DNI]],Hoja1!$A$2:$B$55,2,FALSE),"No")</f>
        <v>No</v>
      </c>
      <c r="Y1366" s="10" t="str">
        <f>IF(OR(LOWER(Tabla2[[#This Row],[GENERO]])="masculino", LOWER(Tabla2[[#This Row],[GENERO]])="femenino"),"OK","Corregir")</f>
        <v>OK</v>
      </c>
      <c r="Z1366" s="10" t="str">
        <f>+IF(Tabla2[[#This Row],[Nro. DNI / CE]]="","Corregir",IF(LEN(Tabla2[[#This Row],[Nro. DNI / CE]])&gt;=8,"OK","Corregir"))</f>
        <v>OK</v>
      </c>
      <c r="AA1366" s="10">
        <f>COUNTIF(Tabla2[APELLIDOS Y NOMBRES],Tabla2[[#This Row],[APELLIDOS Y NOMBRES]])</f>
        <v>1</v>
      </c>
      <c r="AB1366" t="str">
        <f ca="1">+IFERROR(IF(Tabla2[[#This Row],[FECHA CESE/BAJA]]="","No Aplica",IF(AND(MONTH(Tabla2[[#This Row],[FECHA CESE/BAJA]])=MONTH(TODAY()-30),YEAR(Tabla2[[#This Row],[FECHA CESE/BAJA]])=YEAR(TODAY())),MONTH(TODAY()-30)&amp;"-"&amp;YEAR(TODAY()),"Borrar")),"No aplica")</f>
        <v>No Aplica</v>
      </c>
      <c r="AC1366" t="str">
        <f ca="1">+IFERROR(IF(Tabla2[[#This Row],[FECHA INICIO DE LABORES EN OBRA]]="","No Aplica",IF(AND(MONTH(Tabla2[[#This Row],[FECHA INICIO DE LABORES EN OBRA]])=MONTH(TODAY()-30),YEAR(Tabla2[[#This Row],[FECHA INICIO DE LABORES EN OBRA]])=YEAR(TODAY())),MONTH(TODAY()-30)&amp;"-"&amp;YEAR(TODAY()),"No Aplica")),"No Aplica")</f>
        <v>No Aplica</v>
      </c>
    </row>
    <row r="1367" spans="1:29" x14ac:dyDescent="0.25">
      <c r="A1367" s="2">
        <v>20601010128</v>
      </c>
      <c r="B1367" s="3" t="s">
        <v>10611</v>
      </c>
      <c r="C1367" s="3" t="s">
        <v>10611</v>
      </c>
      <c r="D1367" s="3" t="s">
        <v>10697</v>
      </c>
      <c r="E1367" s="3" t="s">
        <v>10698</v>
      </c>
      <c r="F1367" s="36">
        <v>36547</v>
      </c>
      <c r="G1367" s="3">
        <v>2</v>
      </c>
      <c r="H1367" s="3" t="s">
        <v>5133</v>
      </c>
      <c r="I1367" s="3" t="s">
        <v>10617</v>
      </c>
      <c r="J1367" s="3" t="s">
        <v>10699</v>
      </c>
      <c r="K1367" s="3" t="s">
        <v>5158</v>
      </c>
      <c r="L1367" s="8" t="s">
        <v>9813</v>
      </c>
      <c r="M1367" s="5"/>
      <c r="N1367" s="13" t="s">
        <v>1043</v>
      </c>
      <c r="O1367" s="5">
        <v>45026</v>
      </c>
      <c r="P1367" s="8">
        <v>1</v>
      </c>
      <c r="Q1367" s="9">
        <v>4</v>
      </c>
      <c r="R1367" s="9" t="str">
        <f>IFERROR(VLOOKUP(Tabla2[[#This Row],[CONTRATISTA PRNCIPAL]],Hoja1!$L$5:$M$9,2,FALSE),"CJV")</f>
        <v>CJV</v>
      </c>
      <c r="S1367" s="9" t="str">
        <f>IF(Tabla2[[#This Row],[EMPRESA]]=Tabla2[[#This Row],[CONTRATISTA PRNCIPAL]],"Principal","Secundaria")</f>
        <v>Principal</v>
      </c>
      <c r="T1367" s="10">
        <f>IFERROR(1/COUNTIF(Tabla2[CONTRATISTA PRNCIPAL],Tabla2[[#This Row],[CONTRATISTA PRNCIPAL]]),0)</f>
        <v>1.8181818181818181E-2</v>
      </c>
      <c r="U1367" s="33">
        <f ca="1">IF(((TODAY()-Tabla2[[#This Row],[FECHA NACIMIENTO]])/365)&lt;18,"Corregir", IF(((TODAY()-Tabla2[[#This Row],[FECHA NACIMIENTO]])/365)&gt;80, "Corregir",ROUNDDOWN(((TODAY()-Tabla2[[#This Row],[FECHA NACIMIENTO]])/365),0)))</f>
        <v>23</v>
      </c>
      <c r="V136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1367" s="34" t="str">
        <f ca="1">+IF(Tabla2[[#This Row],[Edad]]="Corregir","Corregir","Ok")</f>
        <v>Ok</v>
      </c>
      <c r="X1367" s="10" t="str">
        <f>+IFERROR(VLOOKUP(Tabla2[[#This Row],[DISTRITO SEGÚN DNI]],Hoja1!$A$2:$B$55,2,FALSE),"No")</f>
        <v>No</v>
      </c>
      <c r="Y1367" s="10" t="str">
        <f>IF(OR(LOWER(Tabla2[[#This Row],[GENERO]])="masculino", LOWER(Tabla2[[#This Row],[GENERO]])="femenino"),"OK","Corregir")</f>
        <v>OK</v>
      </c>
      <c r="Z1367" s="10" t="str">
        <f>+IF(Tabla2[[#This Row],[Nro. DNI / CE]]="","Corregir",IF(LEN(Tabla2[[#This Row],[Nro. DNI / CE]])&gt;=8,"OK","Corregir"))</f>
        <v>OK</v>
      </c>
      <c r="AA1367" s="10">
        <f>COUNTIF(Tabla2[APELLIDOS Y NOMBRES],Tabla2[[#This Row],[APELLIDOS Y NOMBRES]])</f>
        <v>1</v>
      </c>
      <c r="AB1367" t="str">
        <f ca="1">+IFERROR(IF(Tabla2[[#This Row],[FECHA CESE/BAJA]]="","No Aplica",IF(AND(MONTH(Tabla2[[#This Row],[FECHA CESE/BAJA]])=MONTH(TODAY()-30),YEAR(Tabla2[[#This Row],[FECHA CESE/BAJA]])=YEAR(TODAY())),MONTH(TODAY()-30)&amp;"-"&amp;YEAR(TODAY()),"Borrar")),"No aplica")</f>
        <v>No Aplica</v>
      </c>
      <c r="AC1367" t="str">
        <f ca="1">+IFERROR(IF(Tabla2[[#This Row],[FECHA INICIO DE LABORES EN OBRA]]="","No Aplica",IF(AND(MONTH(Tabla2[[#This Row],[FECHA INICIO DE LABORES EN OBRA]])=MONTH(TODAY()-30),YEAR(Tabla2[[#This Row],[FECHA INICIO DE LABORES EN OBRA]])=YEAR(TODAY())),MONTH(TODAY()-30)&amp;"-"&amp;YEAR(TODAY()),"No Aplica")),"No Aplica")</f>
        <v>No Aplica</v>
      </c>
    </row>
    <row r="1368" spans="1:29" x14ac:dyDescent="0.25">
      <c r="A1368" s="2">
        <v>20601010128</v>
      </c>
      <c r="B1368" s="3" t="s">
        <v>10611</v>
      </c>
      <c r="C1368" s="3" t="s">
        <v>10611</v>
      </c>
      <c r="D1368" s="3" t="s">
        <v>10700</v>
      </c>
      <c r="E1368" s="3" t="s">
        <v>10701</v>
      </c>
      <c r="F1368" s="36">
        <v>32283</v>
      </c>
      <c r="G1368" s="3">
        <v>2</v>
      </c>
      <c r="H1368" s="3" t="s">
        <v>1708</v>
      </c>
      <c r="I1368" s="3" t="s">
        <v>3565</v>
      </c>
      <c r="J1368" s="3" t="s">
        <v>10702</v>
      </c>
      <c r="K1368" s="3" t="s">
        <v>36</v>
      </c>
      <c r="L1368" s="8" t="s">
        <v>9813</v>
      </c>
      <c r="M1368" s="5"/>
      <c r="N1368" s="13" t="s">
        <v>1043</v>
      </c>
      <c r="O1368" s="5">
        <v>44928</v>
      </c>
      <c r="P1368" s="8">
        <v>1</v>
      </c>
      <c r="Q1368" s="9">
        <v>4</v>
      </c>
      <c r="R1368" s="9" t="str">
        <f>IFERROR(VLOOKUP(Tabla2[[#This Row],[CONTRATISTA PRNCIPAL]],Hoja1!$L$5:$M$9,2,FALSE),"CJV")</f>
        <v>CJV</v>
      </c>
      <c r="S1368" s="9" t="str">
        <f>IF(Tabla2[[#This Row],[EMPRESA]]=Tabla2[[#This Row],[CONTRATISTA PRNCIPAL]],"Principal","Secundaria")</f>
        <v>Principal</v>
      </c>
      <c r="T1368" s="10">
        <f>IFERROR(1/COUNTIF(Tabla2[CONTRATISTA PRNCIPAL],Tabla2[[#This Row],[CONTRATISTA PRNCIPAL]]),0)</f>
        <v>1.8181818181818181E-2</v>
      </c>
      <c r="U1368" s="33">
        <f ca="1">IF(((TODAY()-Tabla2[[#This Row],[FECHA NACIMIENTO]])/365)&lt;18,"Corregir", IF(((TODAY()-Tabla2[[#This Row],[FECHA NACIMIENTO]])/365)&gt;80, "Corregir",ROUNDDOWN(((TODAY()-Tabla2[[#This Row],[FECHA NACIMIENTO]])/365),0)))</f>
        <v>35</v>
      </c>
      <c r="V136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368" s="34" t="str">
        <f ca="1">+IF(Tabla2[[#This Row],[Edad]]="Corregir","Corregir","Ok")</f>
        <v>Ok</v>
      </c>
      <c r="X1368" s="10" t="str">
        <f>+IFERROR(VLOOKUP(Tabla2[[#This Row],[DISTRITO SEGÚN DNI]],Hoja1!$A$2:$B$55,2,FALSE),"No")</f>
        <v>SANTA ANITA</v>
      </c>
      <c r="Y1368" s="10" t="str">
        <f>IF(OR(LOWER(Tabla2[[#This Row],[GENERO]])="masculino", LOWER(Tabla2[[#This Row],[GENERO]])="femenino"),"OK","Corregir")</f>
        <v>OK</v>
      </c>
      <c r="Z1368" s="10" t="str">
        <f>+IF(Tabla2[[#This Row],[Nro. DNI / CE]]="","Corregir",IF(LEN(Tabla2[[#This Row],[Nro. DNI / CE]])&gt;=8,"OK","Corregir"))</f>
        <v>OK</v>
      </c>
      <c r="AA1368" s="10">
        <f>COUNTIF(Tabla2[APELLIDOS Y NOMBRES],Tabla2[[#This Row],[APELLIDOS Y NOMBRES]])</f>
        <v>1</v>
      </c>
      <c r="AB1368" t="str">
        <f ca="1">+IFERROR(IF(Tabla2[[#This Row],[FECHA CESE/BAJA]]="","No Aplica",IF(AND(MONTH(Tabla2[[#This Row],[FECHA CESE/BAJA]])=MONTH(TODAY()-30),YEAR(Tabla2[[#This Row],[FECHA CESE/BAJA]])=YEAR(TODAY())),MONTH(TODAY()-30)&amp;"-"&amp;YEAR(TODAY()),"Borrar")),"No aplica")</f>
        <v>No Aplica</v>
      </c>
      <c r="AC1368" t="str">
        <f ca="1">+IFERROR(IF(Tabla2[[#This Row],[FECHA INICIO DE LABORES EN OBRA]]="","No Aplica",IF(AND(MONTH(Tabla2[[#This Row],[FECHA INICIO DE LABORES EN OBRA]])=MONTH(TODAY()-30),YEAR(Tabla2[[#This Row],[FECHA INICIO DE LABORES EN OBRA]])=YEAR(TODAY())),MONTH(TODAY()-30)&amp;"-"&amp;YEAR(TODAY()),"No Aplica")),"No Aplica")</f>
        <v>No Aplica</v>
      </c>
    </row>
    <row r="1369" spans="1:29" x14ac:dyDescent="0.25">
      <c r="A1369" s="2">
        <v>20601010128</v>
      </c>
      <c r="B1369" s="3" t="s">
        <v>10611</v>
      </c>
      <c r="C1369" s="3" t="s">
        <v>10611</v>
      </c>
      <c r="D1369" s="3">
        <v>42686109</v>
      </c>
      <c r="E1369" s="3" t="s">
        <v>10703</v>
      </c>
      <c r="F1369" s="36">
        <v>29018</v>
      </c>
      <c r="G1369" s="3">
        <v>2</v>
      </c>
      <c r="H1369" s="3" t="s">
        <v>1476</v>
      </c>
      <c r="I1369" s="3" t="s">
        <v>6070</v>
      </c>
      <c r="J1369" s="3" t="s">
        <v>10704</v>
      </c>
      <c r="K1369" s="3" t="s">
        <v>1042</v>
      </c>
      <c r="L1369" s="8" t="s">
        <v>9813</v>
      </c>
      <c r="M1369" s="5"/>
      <c r="N1369" s="13" t="s">
        <v>1043</v>
      </c>
      <c r="O1369" s="5">
        <v>44986</v>
      </c>
      <c r="P1369" s="8">
        <v>1</v>
      </c>
      <c r="Q1369" s="9">
        <v>4</v>
      </c>
      <c r="R1369" s="9" t="str">
        <f>IFERROR(VLOOKUP(Tabla2[[#This Row],[CONTRATISTA PRNCIPAL]],Hoja1!$L$5:$M$9,2,FALSE),"CJV")</f>
        <v>CJV</v>
      </c>
      <c r="S1369" s="9" t="str">
        <f>IF(Tabla2[[#This Row],[EMPRESA]]=Tabla2[[#This Row],[CONTRATISTA PRNCIPAL]],"Principal","Secundaria")</f>
        <v>Principal</v>
      </c>
      <c r="T1369" s="10">
        <f>IFERROR(1/COUNTIF(Tabla2[CONTRATISTA PRNCIPAL],Tabla2[[#This Row],[CONTRATISTA PRNCIPAL]]),0)</f>
        <v>1.8181818181818181E-2</v>
      </c>
      <c r="U1369" s="33">
        <f ca="1">IF(((TODAY()-Tabla2[[#This Row],[FECHA NACIMIENTO]])/365)&lt;18,"Corregir", IF(((TODAY()-Tabla2[[#This Row],[FECHA NACIMIENTO]])/365)&gt;80, "Corregir",ROUNDDOWN(((TODAY()-Tabla2[[#This Row],[FECHA NACIMIENTO]])/365),0)))</f>
        <v>44</v>
      </c>
      <c r="V136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369" s="34" t="str">
        <f ca="1">+IF(Tabla2[[#This Row],[Edad]]="Corregir","Corregir","Ok")</f>
        <v>Ok</v>
      </c>
      <c r="X1369" s="10" t="str">
        <f>+IFERROR(VLOOKUP(Tabla2[[#This Row],[DISTRITO SEGÚN DNI]],Hoja1!$A$2:$B$55,2,FALSE),"No")</f>
        <v>No</v>
      </c>
      <c r="Y1369" s="10" t="str">
        <f>IF(OR(LOWER(Tabla2[[#This Row],[GENERO]])="masculino", LOWER(Tabla2[[#This Row],[GENERO]])="femenino"),"OK","Corregir")</f>
        <v>OK</v>
      </c>
      <c r="Z1369" s="10" t="str">
        <f>+IF(Tabla2[[#This Row],[Nro. DNI / CE]]="","Corregir",IF(LEN(Tabla2[[#This Row],[Nro. DNI / CE]])&gt;=8,"OK","Corregir"))</f>
        <v>OK</v>
      </c>
      <c r="AA1369" s="10">
        <f>COUNTIF(Tabla2[APELLIDOS Y NOMBRES],Tabla2[[#This Row],[APELLIDOS Y NOMBRES]])</f>
        <v>1</v>
      </c>
      <c r="AB1369" t="str">
        <f ca="1">+IFERROR(IF(Tabla2[[#This Row],[FECHA CESE/BAJA]]="","No Aplica",IF(AND(MONTH(Tabla2[[#This Row],[FECHA CESE/BAJA]])=MONTH(TODAY()-30),YEAR(Tabla2[[#This Row],[FECHA CESE/BAJA]])=YEAR(TODAY())),MONTH(TODAY()-30)&amp;"-"&amp;YEAR(TODAY()),"Borrar")),"No aplica")</f>
        <v>No Aplica</v>
      </c>
      <c r="AC1369" t="str">
        <f ca="1">+IFERROR(IF(Tabla2[[#This Row],[FECHA INICIO DE LABORES EN OBRA]]="","No Aplica",IF(AND(MONTH(Tabla2[[#This Row],[FECHA INICIO DE LABORES EN OBRA]])=MONTH(TODAY()-30),YEAR(Tabla2[[#This Row],[FECHA INICIO DE LABORES EN OBRA]])=YEAR(TODAY())),MONTH(TODAY()-30)&amp;"-"&amp;YEAR(TODAY()),"No Aplica")),"No Aplica")</f>
        <v>No Aplica</v>
      </c>
    </row>
    <row r="1370" spans="1:29" x14ac:dyDescent="0.25">
      <c r="A1370" s="2">
        <v>20601010128</v>
      </c>
      <c r="B1370" s="3" t="s">
        <v>10611</v>
      </c>
      <c r="C1370" s="3" t="s">
        <v>10611</v>
      </c>
      <c r="D1370" s="3" t="s">
        <v>10705</v>
      </c>
      <c r="E1370" s="3" t="s">
        <v>10706</v>
      </c>
      <c r="F1370" s="36">
        <v>29093</v>
      </c>
      <c r="G1370" s="3">
        <v>2</v>
      </c>
      <c r="H1370" s="3" t="s">
        <v>5133</v>
      </c>
      <c r="I1370" s="3" t="s">
        <v>3565</v>
      </c>
      <c r="J1370" s="3" t="s">
        <v>10707</v>
      </c>
      <c r="K1370" s="3" t="s">
        <v>1467</v>
      </c>
      <c r="L1370" s="8" t="s">
        <v>9813</v>
      </c>
      <c r="M1370" s="5"/>
      <c r="N1370" s="13" t="s">
        <v>1043</v>
      </c>
      <c r="O1370" s="5">
        <v>45015</v>
      </c>
      <c r="P1370" s="8">
        <v>1</v>
      </c>
      <c r="Q1370" s="9">
        <v>4</v>
      </c>
      <c r="R1370" s="9" t="str">
        <f>IFERROR(VLOOKUP(Tabla2[[#This Row],[CONTRATISTA PRNCIPAL]],Hoja1!$L$5:$M$9,2,FALSE),"CJV")</f>
        <v>CJV</v>
      </c>
      <c r="S1370" s="9" t="str">
        <f>IF(Tabla2[[#This Row],[EMPRESA]]=Tabla2[[#This Row],[CONTRATISTA PRNCIPAL]],"Principal","Secundaria")</f>
        <v>Principal</v>
      </c>
      <c r="T1370" s="10">
        <f>IFERROR(1/COUNTIF(Tabla2[CONTRATISTA PRNCIPAL],Tabla2[[#This Row],[CONTRATISTA PRNCIPAL]]),0)</f>
        <v>1.8181818181818181E-2</v>
      </c>
      <c r="U1370" s="33">
        <f ca="1">IF(((TODAY()-Tabla2[[#This Row],[FECHA NACIMIENTO]])/365)&lt;18,"Corregir", IF(((TODAY()-Tabla2[[#This Row],[FECHA NACIMIENTO]])/365)&gt;80, "Corregir",ROUNDDOWN(((TODAY()-Tabla2[[#This Row],[FECHA NACIMIENTO]])/365),0)))</f>
        <v>44</v>
      </c>
      <c r="V137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370" s="34" t="str">
        <f ca="1">+IF(Tabla2[[#This Row],[Edad]]="Corregir","Corregir","Ok")</f>
        <v>Ok</v>
      </c>
      <c r="X1370" s="10" t="str">
        <f>+IFERROR(VLOOKUP(Tabla2[[#This Row],[DISTRITO SEGÚN DNI]],Hoja1!$A$2:$B$55,2,FALSE),"No")</f>
        <v>No</v>
      </c>
      <c r="Y1370" s="10" t="str">
        <f>IF(OR(LOWER(Tabla2[[#This Row],[GENERO]])="masculino", LOWER(Tabla2[[#This Row],[GENERO]])="femenino"),"OK","Corregir")</f>
        <v>OK</v>
      </c>
      <c r="Z1370" s="10" t="str">
        <f>+IF(Tabla2[[#This Row],[Nro. DNI / CE]]="","Corregir",IF(LEN(Tabla2[[#This Row],[Nro. DNI / CE]])&gt;=8,"OK","Corregir"))</f>
        <v>OK</v>
      </c>
      <c r="AA1370" s="10">
        <f>COUNTIF(Tabla2[APELLIDOS Y NOMBRES],Tabla2[[#This Row],[APELLIDOS Y NOMBRES]])</f>
        <v>1</v>
      </c>
      <c r="AB1370" t="str">
        <f ca="1">+IFERROR(IF(Tabla2[[#This Row],[FECHA CESE/BAJA]]="","No Aplica",IF(AND(MONTH(Tabla2[[#This Row],[FECHA CESE/BAJA]])=MONTH(TODAY()-30),YEAR(Tabla2[[#This Row],[FECHA CESE/BAJA]])=YEAR(TODAY())),MONTH(TODAY()-30)&amp;"-"&amp;YEAR(TODAY()),"Borrar")),"No aplica")</f>
        <v>No Aplica</v>
      </c>
      <c r="AC1370" t="str">
        <f ca="1">+IFERROR(IF(Tabla2[[#This Row],[FECHA INICIO DE LABORES EN OBRA]]="","No Aplica",IF(AND(MONTH(Tabla2[[#This Row],[FECHA INICIO DE LABORES EN OBRA]])=MONTH(TODAY()-30),YEAR(Tabla2[[#This Row],[FECHA INICIO DE LABORES EN OBRA]])=YEAR(TODAY())),MONTH(TODAY()-30)&amp;"-"&amp;YEAR(TODAY()),"No Aplica")),"No Aplica")</f>
        <v>No Aplica</v>
      </c>
    </row>
    <row r="1371" spans="1:29" x14ac:dyDescent="0.25">
      <c r="A1371" s="2">
        <v>20601010128</v>
      </c>
      <c r="B1371" s="3" t="s">
        <v>10611</v>
      </c>
      <c r="C1371" s="3" t="s">
        <v>10611</v>
      </c>
      <c r="D1371" s="3">
        <v>72041624</v>
      </c>
      <c r="E1371" s="3" t="s">
        <v>10708</v>
      </c>
      <c r="F1371" s="36">
        <v>34813</v>
      </c>
      <c r="G1371" s="3">
        <v>2</v>
      </c>
      <c r="H1371" s="3" t="s">
        <v>1453</v>
      </c>
      <c r="I1371" s="3" t="s">
        <v>10617</v>
      </c>
      <c r="J1371" s="3" t="s">
        <v>10709</v>
      </c>
      <c r="K1371" s="3" t="s">
        <v>93</v>
      </c>
      <c r="L1371" s="8" t="s">
        <v>9813</v>
      </c>
      <c r="M1371" s="5"/>
      <c r="N1371" s="13" t="s">
        <v>1043</v>
      </c>
      <c r="O1371" s="5">
        <v>45015</v>
      </c>
      <c r="P1371" s="8">
        <v>1</v>
      </c>
      <c r="Q1371" s="9">
        <v>4</v>
      </c>
      <c r="R1371" s="9" t="str">
        <f>IFERROR(VLOOKUP(Tabla2[[#This Row],[CONTRATISTA PRNCIPAL]],Hoja1!$L$5:$M$9,2,FALSE),"CJV")</f>
        <v>CJV</v>
      </c>
      <c r="S1371" s="9" t="str">
        <f>IF(Tabla2[[#This Row],[EMPRESA]]=Tabla2[[#This Row],[CONTRATISTA PRNCIPAL]],"Principal","Secundaria")</f>
        <v>Principal</v>
      </c>
      <c r="T1371" s="10">
        <f>IFERROR(1/COUNTIF(Tabla2[CONTRATISTA PRNCIPAL],Tabla2[[#This Row],[CONTRATISTA PRNCIPAL]]),0)</f>
        <v>1.8181818181818181E-2</v>
      </c>
      <c r="U1371" s="33">
        <f ca="1">IF(((TODAY()-Tabla2[[#This Row],[FECHA NACIMIENTO]])/365)&lt;18,"Corregir", IF(((TODAY()-Tabla2[[#This Row],[FECHA NACIMIENTO]])/365)&gt;80, "Corregir",ROUNDDOWN(((TODAY()-Tabla2[[#This Row],[FECHA NACIMIENTO]])/365),0)))</f>
        <v>28</v>
      </c>
      <c r="V137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371" s="34" t="str">
        <f ca="1">+IF(Tabla2[[#This Row],[Edad]]="Corregir","Corregir","Ok")</f>
        <v>Ok</v>
      </c>
      <c r="X1371" s="10" t="str">
        <f>+IFERROR(VLOOKUP(Tabla2[[#This Row],[DISTRITO SEGÚN DNI]],Hoja1!$A$2:$B$55,2,FALSE),"No")</f>
        <v>ATE</v>
      </c>
      <c r="Y1371" s="10" t="str">
        <f>IF(OR(LOWER(Tabla2[[#This Row],[GENERO]])="masculino", LOWER(Tabla2[[#This Row],[GENERO]])="femenino"),"OK","Corregir")</f>
        <v>OK</v>
      </c>
      <c r="Z1371" s="10" t="str">
        <f>+IF(Tabla2[[#This Row],[Nro. DNI / CE]]="","Corregir",IF(LEN(Tabla2[[#This Row],[Nro. DNI / CE]])&gt;=8,"OK","Corregir"))</f>
        <v>OK</v>
      </c>
      <c r="AA1371" s="10">
        <f>COUNTIF(Tabla2[APELLIDOS Y NOMBRES],Tabla2[[#This Row],[APELLIDOS Y NOMBRES]])</f>
        <v>1</v>
      </c>
      <c r="AB1371" t="str">
        <f ca="1">+IFERROR(IF(Tabla2[[#This Row],[FECHA CESE/BAJA]]="","No Aplica",IF(AND(MONTH(Tabla2[[#This Row],[FECHA CESE/BAJA]])=MONTH(TODAY()-30),YEAR(Tabla2[[#This Row],[FECHA CESE/BAJA]])=YEAR(TODAY())),MONTH(TODAY()-30)&amp;"-"&amp;YEAR(TODAY()),"Borrar")),"No aplica")</f>
        <v>No Aplica</v>
      </c>
      <c r="AC1371" t="str">
        <f ca="1">+IFERROR(IF(Tabla2[[#This Row],[FECHA INICIO DE LABORES EN OBRA]]="","No Aplica",IF(AND(MONTH(Tabla2[[#This Row],[FECHA INICIO DE LABORES EN OBRA]])=MONTH(TODAY()-30),YEAR(Tabla2[[#This Row],[FECHA INICIO DE LABORES EN OBRA]])=YEAR(TODAY())),MONTH(TODAY()-30)&amp;"-"&amp;YEAR(TODAY()),"No Aplica")),"No Aplica")</f>
        <v>No Aplica</v>
      </c>
    </row>
    <row r="1372" spans="1:29" x14ac:dyDescent="0.25">
      <c r="A1372" s="2">
        <v>20601010128</v>
      </c>
      <c r="B1372" s="3" t="s">
        <v>10611</v>
      </c>
      <c r="C1372" s="3" t="s">
        <v>10611</v>
      </c>
      <c r="D1372" s="3" t="s">
        <v>10710</v>
      </c>
      <c r="E1372" s="3" t="s">
        <v>10711</v>
      </c>
      <c r="F1372" s="36">
        <v>33516</v>
      </c>
      <c r="G1372" s="3">
        <v>2</v>
      </c>
      <c r="H1372" s="3" t="s">
        <v>1453</v>
      </c>
      <c r="I1372" s="3" t="s">
        <v>7342</v>
      </c>
      <c r="J1372" s="3" t="s">
        <v>10712</v>
      </c>
      <c r="K1372" s="3" t="s">
        <v>99</v>
      </c>
      <c r="L1372" s="8" t="s">
        <v>9813</v>
      </c>
      <c r="M1372" s="5"/>
      <c r="N1372" s="13" t="s">
        <v>1043</v>
      </c>
      <c r="O1372" s="5">
        <v>45164</v>
      </c>
      <c r="P1372" s="8">
        <v>1</v>
      </c>
      <c r="Q1372" s="9">
        <v>1</v>
      </c>
      <c r="R1372" s="9" t="str">
        <f>IFERROR(VLOOKUP(Tabla2[[#This Row],[CONTRATISTA PRNCIPAL]],Hoja1!$L$5:$M$9,2,FALSE),"CJV")</f>
        <v>CJV</v>
      </c>
      <c r="S1372" s="9" t="str">
        <f>IF(Tabla2[[#This Row],[EMPRESA]]=Tabla2[[#This Row],[CONTRATISTA PRNCIPAL]],"Principal","Secundaria")</f>
        <v>Principal</v>
      </c>
      <c r="T1372" s="10">
        <f>IFERROR(1/COUNTIF(Tabla2[CONTRATISTA PRNCIPAL],Tabla2[[#This Row],[CONTRATISTA PRNCIPAL]]),0)</f>
        <v>1.8181818181818181E-2</v>
      </c>
      <c r="U1372" s="33">
        <f ca="1">IF(((TODAY()-Tabla2[[#This Row],[FECHA NACIMIENTO]])/365)&lt;18,"Corregir", IF(((TODAY()-Tabla2[[#This Row],[FECHA NACIMIENTO]])/365)&gt;80, "Corregir",ROUNDDOWN(((TODAY()-Tabla2[[#This Row],[FECHA NACIMIENTO]])/365),0)))</f>
        <v>31</v>
      </c>
      <c r="V137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372" s="34" t="str">
        <f ca="1">+IF(Tabla2[[#This Row],[Edad]]="Corregir","Corregir","Ok")</f>
        <v>Ok</v>
      </c>
      <c r="X1372" s="10" t="str">
        <f>+IFERROR(VLOOKUP(Tabla2[[#This Row],[DISTRITO SEGÚN DNI]],Hoja1!$A$2:$B$55,2,FALSE),"No")</f>
        <v>LA VICTORIA</v>
      </c>
      <c r="Y1372" s="10" t="str">
        <f>IF(OR(LOWER(Tabla2[[#This Row],[GENERO]])="masculino", LOWER(Tabla2[[#This Row],[GENERO]])="femenino"),"OK","Corregir")</f>
        <v>OK</v>
      </c>
      <c r="Z1372" s="10" t="str">
        <f>+IF(Tabla2[[#This Row],[Nro. DNI / CE]]="","Corregir",IF(LEN(Tabla2[[#This Row],[Nro. DNI / CE]])&gt;=8,"OK","Corregir"))</f>
        <v>OK</v>
      </c>
      <c r="AA1372" s="10">
        <f>COUNTIF(Tabla2[APELLIDOS Y NOMBRES],Tabla2[[#This Row],[APELLIDOS Y NOMBRES]])</f>
        <v>1</v>
      </c>
      <c r="AB1372" t="str">
        <f ca="1">+IFERROR(IF(Tabla2[[#This Row],[FECHA CESE/BAJA]]="","No Aplica",IF(AND(MONTH(Tabla2[[#This Row],[FECHA CESE/BAJA]])=MONTH(TODAY()-30),YEAR(Tabla2[[#This Row],[FECHA CESE/BAJA]])=YEAR(TODAY())),MONTH(TODAY()-30)&amp;"-"&amp;YEAR(TODAY()),"Borrar")),"No aplica")</f>
        <v>No Aplica</v>
      </c>
      <c r="AC1372" t="str">
        <f ca="1">+IFERROR(IF(Tabla2[[#This Row],[FECHA INICIO DE LABORES EN OBRA]]="","No Aplica",IF(AND(MONTH(Tabla2[[#This Row],[FECHA INICIO DE LABORES EN OBRA]])=MONTH(TODAY()-30),YEAR(Tabla2[[#This Row],[FECHA INICIO DE LABORES EN OBRA]])=YEAR(TODAY())),MONTH(TODAY()-30)&amp;"-"&amp;YEAR(TODAY()),"No Aplica")),"No Aplica")</f>
        <v>8-2023</v>
      </c>
    </row>
    <row r="1373" spans="1:29" x14ac:dyDescent="0.25">
      <c r="A1373" s="2">
        <v>20601010128</v>
      </c>
      <c r="B1373" s="3" t="s">
        <v>10611</v>
      </c>
      <c r="C1373" s="3" t="s">
        <v>10611</v>
      </c>
      <c r="D1373" s="3">
        <v>70255963</v>
      </c>
      <c r="E1373" s="3" t="s">
        <v>10718</v>
      </c>
      <c r="F1373" s="36">
        <v>33323</v>
      </c>
      <c r="G1373" s="3">
        <v>2</v>
      </c>
      <c r="H1373" s="3" t="s">
        <v>1708</v>
      </c>
      <c r="I1373" s="3" t="s">
        <v>6070</v>
      </c>
      <c r="J1373" s="3" t="s">
        <v>10719</v>
      </c>
      <c r="K1373" s="3" t="s">
        <v>5116</v>
      </c>
      <c r="L1373" s="8" t="s">
        <v>9813</v>
      </c>
      <c r="M1373" s="5"/>
      <c r="N1373" s="13" t="s">
        <v>1043</v>
      </c>
      <c r="O1373" s="5">
        <v>45062</v>
      </c>
      <c r="P1373" s="8">
        <v>1</v>
      </c>
      <c r="Q1373" s="9">
        <v>4</v>
      </c>
      <c r="R1373" s="9" t="str">
        <f>IFERROR(VLOOKUP(Tabla2[[#This Row],[CONTRATISTA PRNCIPAL]],Hoja1!$L$5:$M$9,2,FALSE),"CJV")</f>
        <v>CJV</v>
      </c>
      <c r="S1373" s="9" t="str">
        <f>IF(Tabla2[[#This Row],[EMPRESA]]=Tabla2[[#This Row],[CONTRATISTA PRNCIPAL]],"Principal","Secundaria")</f>
        <v>Principal</v>
      </c>
      <c r="T1373" s="10">
        <f>IFERROR(1/COUNTIF(Tabla2[CONTRATISTA PRNCIPAL],Tabla2[[#This Row],[CONTRATISTA PRNCIPAL]]),0)</f>
        <v>1.8181818181818181E-2</v>
      </c>
      <c r="U1373" s="33">
        <f ca="1">IF(((TODAY()-Tabla2[[#This Row],[FECHA NACIMIENTO]])/365)&lt;18,"Corregir", IF(((TODAY()-Tabla2[[#This Row],[FECHA NACIMIENTO]])/365)&gt;80, "Corregir",ROUNDDOWN(((TODAY()-Tabla2[[#This Row],[FECHA NACIMIENTO]])/365),0)))</f>
        <v>32</v>
      </c>
      <c r="V137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373" s="34" t="str">
        <f ca="1">+IF(Tabla2[[#This Row],[Edad]]="Corregir","Corregir","Ok")</f>
        <v>Ok</v>
      </c>
      <c r="X1373" s="10" t="str">
        <f>+IFERROR(VLOOKUP(Tabla2[[#This Row],[DISTRITO SEGÚN DNI]],Hoja1!$A$2:$B$55,2,FALSE),"No")</f>
        <v>No</v>
      </c>
      <c r="Y1373" s="10" t="str">
        <f>IF(OR(LOWER(Tabla2[[#This Row],[GENERO]])="masculino", LOWER(Tabla2[[#This Row],[GENERO]])="femenino"),"OK","Corregir")</f>
        <v>OK</v>
      </c>
      <c r="Z1373" s="10" t="str">
        <f>+IF(Tabla2[[#This Row],[Nro. DNI / CE]]="","Corregir",IF(LEN(Tabla2[[#This Row],[Nro. DNI / CE]])&gt;=8,"OK","Corregir"))</f>
        <v>OK</v>
      </c>
      <c r="AA1373" s="10">
        <f>COUNTIF(Tabla2[APELLIDOS Y NOMBRES],Tabla2[[#This Row],[APELLIDOS Y NOMBRES]])</f>
        <v>1</v>
      </c>
      <c r="AB1373" t="str">
        <f ca="1">+IFERROR(IF(Tabla2[[#This Row],[FECHA CESE/BAJA]]="","No Aplica",IF(AND(MONTH(Tabla2[[#This Row],[FECHA CESE/BAJA]])=MONTH(TODAY()-30),YEAR(Tabla2[[#This Row],[FECHA CESE/BAJA]])=YEAR(TODAY())),MONTH(TODAY()-30)&amp;"-"&amp;YEAR(TODAY()),"Borrar")),"No aplica")</f>
        <v>No Aplica</v>
      </c>
      <c r="AC1373" t="str">
        <f ca="1">+IFERROR(IF(Tabla2[[#This Row],[FECHA INICIO DE LABORES EN OBRA]]="","No Aplica",IF(AND(MONTH(Tabla2[[#This Row],[FECHA INICIO DE LABORES EN OBRA]])=MONTH(TODAY()-30),YEAR(Tabla2[[#This Row],[FECHA INICIO DE LABORES EN OBRA]])=YEAR(TODAY())),MONTH(TODAY()-30)&amp;"-"&amp;YEAR(TODAY()),"No Aplica")),"No Aplica")</f>
        <v>No Aplica</v>
      </c>
    </row>
    <row r="1374" spans="1:29" x14ac:dyDescent="0.25">
      <c r="A1374" s="2">
        <v>20601010128</v>
      </c>
      <c r="B1374" s="3" t="s">
        <v>10611</v>
      </c>
      <c r="C1374" s="3" t="s">
        <v>10611</v>
      </c>
      <c r="D1374" s="3" t="s">
        <v>10720</v>
      </c>
      <c r="E1374" s="3" t="s">
        <v>10721</v>
      </c>
      <c r="F1374" s="36">
        <v>24013</v>
      </c>
      <c r="G1374" s="3">
        <v>2</v>
      </c>
      <c r="H1374" s="3" t="s">
        <v>1623</v>
      </c>
      <c r="I1374" s="3" t="s">
        <v>10643</v>
      </c>
      <c r="J1374" s="3" t="s">
        <v>10722</v>
      </c>
      <c r="K1374" s="3" t="s">
        <v>1470</v>
      </c>
      <c r="L1374" s="8" t="s">
        <v>9813</v>
      </c>
      <c r="M1374" s="5"/>
      <c r="N1374" s="13" t="s">
        <v>1043</v>
      </c>
      <c r="O1374" s="5">
        <v>45140</v>
      </c>
      <c r="P1374" s="8">
        <v>1</v>
      </c>
      <c r="Q1374" s="9">
        <v>4</v>
      </c>
      <c r="R1374" s="9" t="str">
        <f>IFERROR(VLOOKUP(Tabla2[[#This Row],[CONTRATISTA PRNCIPAL]],Hoja1!$L$5:$M$9,2,FALSE),"CJV")</f>
        <v>CJV</v>
      </c>
      <c r="S1374" s="9" t="str">
        <f>IF(Tabla2[[#This Row],[EMPRESA]]=Tabla2[[#This Row],[CONTRATISTA PRNCIPAL]],"Principal","Secundaria")</f>
        <v>Principal</v>
      </c>
      <c r="T1374" s="10">
        <f>IFERROR(1/COUNTIF(Tabla2[CONTRATISTA PRNCIPAL],Tabla2[[#This Row],[CONTRATISTA PRNCIPAL]]),0)</f>
        <v>1.8181818181818181E-2</v>
      </c>
      <c r="U1374" s="33">
        <f ca="1">IF(((TODAY()-Tabla2[[#This Row],[FECHA NACIMIENTO]])/365)&lt;18,"Corregir", IF(((TODAY()-Tabla2[[#This Row],[FECHA NACIMIENTO]])/365)&gt;80, "Corregir",ROUNDDOWN(((TODAY()-Tabla2[[#This Row],[FECHA NACIMIENTO]])/365),0)))</f>
        <v>57</v>
      </c>
      <c r="V137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374" s="34" t="str">
        <f ca="1">+IF(Tabla2[[#This Row],[Edad]]="Corregir","Corregir","Ok")</f>
        <v>Ok</v>
      </c>
      <c r="X1374" s="10" t="str">
        <f>+IFERROR(VLOOKUP(Tabla2[[#This Row],[DISTRITO SEGÚN DNI]],Hoja1!$A$2:$B$55,2,FALSE),"No")</f>
        <v>No</v>
      </c>
      <c r="Y1374" s="10" t="str">
        <f>IF(OR(LOWER(Tabla2[[#This Row],[GENERO]])="masculino", LOWER(Tabla2[[#This Row],[GENERO]])="femenino"),"OK","Corregir")</f>
        <v>OK</v>
      </c>
      <c r="Z1374" s="10" t="str">
        <f>+IF(Tabla2[[#This Row],[Nro. DNI / CE]]="","Corregir",IF(LEN(Tabla2[[#This Row],[Nro. DNI / CE]])&gt;=8,"OK","Corregir"))</f>
        <v>OK</v>
      </c>
      <c r="AA1374" s="10">
        <f>COUNTIF(Tabla2[APELLIDOS Y NOMBRES],Tabla2[[#This Row],[APELLIDOS Y NOMBRES]])</f>
        <v>1</v>
      </c>
      <c r="AB1374" t="str">
        <f ca="1">+IFERROR(IF(Tabla2[[#This Row],[FECHA CESE/BAJA]]="","No Aplica",IF(AND(MONTH(Tabla2[[#This Row],[FECHA CESE/BAJA]])=MONTH(TODAY()-30),YEAR(Tabla2[[#This Row],[FECHA CESE/BAJA]])=YEAR(TODAY())),MONTH(TODAY()-30)&amp;"-"&amp;YEAR(TODAY()),"Borrar")),"No aplica")</f>
        <v>No Aplica</v>
      </c>
      <c r="AC1374" t="str">
        <f ca="1">+IFERROR(IF(Tabla2[[#This Row],[FECHA INICIO DE LABORES EN OBRA]]="","No Aplica",IF(AND(MONTH(Tabla2[[#This Row],[FECHA INICIO DE LABORES EN OBRA]])=MONTH(TODAY()-30),YEAR(Tabla2[[#This Row],[FECHA INICIO DE LABORES EN OBRA]])=YEAR(TODAY())),MONTH(TODAY()-30)&amp;"-"&amp;YEAR(TODAY()),"No Aplica")),"No Aplica")</f>
        <v>8-2023</v>
      </c>
    </row>
    <row r="1375" spans="1:29" x14ac:dyDescent="0.25">
      <c r="A1375" s="2">
        <v>20601010128</v>
      </c>
      <c r="B1375" s="3" t="s">
        <v>10611</v>
      </c>
      <c r="C1375" s="3" t="s">
        <v>10611</v>
      </c>
      <c r="D1375" s="3">
        <v>72944854</v>
      </c>
      <c r="E1375" s="3" t="s">
        <v>10725</v>
      </c>
      <c r="F1375" s="36">
        <v>33697</v>
      </c>
      <c r="G1375" s="3">
        <v>2</v>
      </c>
      <c r="H1375" s="3" t="s">
        <v>1708</v>
      </c>
      <c r="I1375" s="3" t="s">
        <v>6070</v>
      </c>
      <c r="J1375" s="3" t="s">
        <v>10726</v>
      </c>
      <c r="K1375" s="3" t="s">
        <v>10727</v>
      </c>
      <c r="L1375" s="8" t="s">
        <v>9813</v>
      </c>
      <c r="M1375" s="5"/>
      <c r="N1375" s="13" t="s">
        <v>1043</v>
      </c>
      <c r="O1375" s="5">
        <v>44986</v>
      </c>
      <c r="P1375" s="8">
        <v>1</v>
      </c>
      <c r="Q1375" s="9">
        <v>4</v>
      </c>
      <c r="R1375" s="9" t="str">
        <f>IFERROR(VLOOKUP(Tabla2[[#This Row],[CONTRATISTA PRNCIPAL]],Hoja1!$L$5:$M$9,2,FALSE),"CJV")</f>
        <v>CJV</v>
      </c>
      <c r="S1375" s="9" t="str">
        <f>IF(Tabla2[[#This Row],[EMPRESA]]=Tabla2[[#This Row],[CONTRATISTA PRNCIPAL]],"Principal","Secundaria")</f>
        <v>Principal</v>
      </c>
      <c r="T1375" s="10">
        <f>IFERROR(1/COUNTIF(Tabla2[CONTRATISTA PRNCIPAL],Tabla2[[#This Row],[CONTRATISTA PRNCIPAL]]),0)</f>
        <v>1.8181818181818181E-2</v>
      </c>
      <c r="U1375" s="33">
        <f ca="1">IF(((TODAY()-Tabla2[[#This Row],[FECHA NACIMIENTO]])/365)&lt;18,"Corregir", IF(((TODAY()-Tabla2[[#This Row],[FECHA NACIMIENTO]])/365)&gt;80, "Corregir",ROUNDDOWN(((TODAY()-Tabla2[[#This Row],[FECHA NACIMIENTO]])/365),0)))</f>
        <v>31</v>
      </c>
      <c r="V137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375" s="34" t="str">
        <f ca="1">+IF(Tabla2[[#This Row],[Edad]]="Corregir","Corregir","Ok")</f>
        <v>Ok</v>
      </c>
      <c r="X1375" s="10" t="str">
        <f>+IFERROR(VLOOKUP(Tabla2[[#This Row],[DISTRITO SEGÚN DNI]],Hoja1!$A$2:$B$55,2,FALSE),"No")</f>
        <v>No</v>
      </c>
      <c r="Y1375" s="10" t="str">
        <f>IF(OR(LOWER(Tabla2[[#This Row],[GENERO]])="masculino", LOWER(Tabla2[[#This Row],[GENERO]])="femenino"),"OK","Corregir")</f>
        <v>OK</v>
      </c>
      <c r="Z1375" s="10" t="str">
        <f>+IF(Tabla2[[#This Row],[Nro. DNI / CE]]="","Corregir",IF(LEN(Tabla2[[#This Row],[Nro. DNI / CE]])&gt;=8,"OK","Corregir"))</f>
        <v>OK</v>
      </c>
      <c r="AA1375" s="10">
        <f>COUNTIF(Tabla2[APELLIDOS Y NOMBRES],Tabla2[[#This Row],[APELLIDOS Y NOMBRES]])</f>
        <v>1</v>
      </c>
      <c r="AB1375" t="str">
        <f ca="1">+IFERROR(IF(Tabla2[[#This Row],[FECHA CESE/BAJA]]="","No Aplica",IF(AND(MONTH(Tabla2[[#This Row],[FECHA CESE/BAJA]])=MONTH(TODAY()-30),YEAR(Tabla2[[#This Row],[FECHA CESE/BAJA]])=YEAR(TODAY())),MONTH(TODAY()-30)&amp;"-"&amp;YEAR(TODAY()),"Borrar")),"No aplica")</f>
        <v>No Aplica</v>
      </c>
      <c r="AC1375" t="str">
        <f ca="1">+IFERROR(IF(Tabla2[[#This Row],[FECHA INICIO DE LABORES EN OBRA]]="","No Aplica",IF(AND(MONTH(Tabla2[[#This Row],[FECHA INICIO DE LABORES EN OBRA]])=MONTH(TODAY()-30),YEAR(Tabla2[[#This Row],[FECHA INICIO DE LABORES EN OBRA]])=YEAR(TODAY())),MONTH(TODAY()-30)&amp;"-"&amp;YEAR(TODAY()),"No Aplica")),"No Aplica")</f>
        <v>No Aplica</v>
      </c>
    </row>
    <row r="1376" spans="1:29" x14ac:dyDescent="0.25">
      <c r="A1376" s="2">
        <v>20601010128</v>
      </c>
      <c r="B1376" s="3" t="s">
        <v>10611</v>
      </c>
      <c r="C1376" s="3" t="s">
        <v>10611</v>
      </c>
      <c r="D1376" s="3" t="s">
        <v>10731</v>
      </c>
      <c r="E1376" s="3" t="s">
        <v>10732</v>
      </c>
      <c r="F1376" s="36">
        <v>37107</v>
      </c>
      <c r="G1376" s="3">
        <v>1</v>
      </c>
      <c r="H1376" s="3" t="s">
        <v>10733</v>
      </c>
      <c r="I1376" s="3" t="s">
        <v>10617</v>
      </c>
      <c r="J1376" s="3" t="s">
        <v>10734</v>
      </c>
      <c r="K1376" s="3" t="s">
        <v>93</v>
      </c>
      <c r="L1376" s="8" t="s">
        <v>9818</v>
      </c>
      <c r="M1376" s="5"/>
      <c r="N1376" s="13" t="s">
        <v>1043</v>
      </c>
      <c r="O1376" s="5">
        <v>45017</v>
      </c>
      <c r="P1376" s="8">
        <v>1</v>
      </c>
      <c r="Q1376" s="9">
        <v>2</v>
      </c>
      <c r="R1376" s="9" t="str">
        <f>IFERROR(VLOOKUP(Tabla2[[#This Row],[CONTRATISTA PRNCIPAL]],Hoja1!$L$5:$M$9,2,FALSE),"CJV")</f>
        <v>CJV</v>
      </c>
      <c r="S1376" s="9" t="str">
        <f>IF(Tabla2[[#This Row],[EMPRESA]]=Tabla2[[#This Row],[CONTRATISTA PRNCIPAL]],"Principal","Secundaria")</f>
        <v>Principal</v>
      </c>
      <c r="T1376" s="10">
        <f>IFERROR(1/COUNTIF(Tabla2[CONTRATISTA PRNCIPAL],Tabla2[[#This Row],[CONTRATISTA PRNCIPAL]]),0)</f>
        <v>1.8181818181818181E-2</v>
      </c>
      <c r="U1376" s="33">
        <f ca="1">IF(((TODAY()-Tabla2[[#This Row],[FECHA NACIMIENTO]])/365)&lt;18,"Corregir", IF(((TODAY()-Tabla2[[#This Row],[FECHA NACIMIENTO]])/365)&gt;80, "Corregir",ROUNDDOWN(((TODAY()-Tabla2[[#This Row],[FECHA NACIMIENTO]])/365),0)))</f>
        <v>22</v>
      </c>
      <c r="V137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1376" s="34" t="str">
        <f ca="1">+IF(Tabla2[[#This Row],[Edad]]="Corregir","Corregir","Ok")</f>
        <v>Ok</v>
      </c>
      <c r="X1376" s="10" t="str">
        <f>+IFERROR(VLOOKUP(Tabla2[[#This Row],[DISTRITO SEGÚN DNI]],Hoja1!$A$2:$B$55,2,FALSE),"No")</f>
        <v>ATE</v>
      </c>
      <c r="Y1376" s="10" t="str">
        <f>IF(OR(LOWER(Tabla2[[#This Row],[GENERO]])="masculino", LOWER(Tabla2[[#This Row],[GENERO]])="femenino"),"OK","Corregir")</f>
        <v>OK</v>
      </c>
      <c r="Z1376" s="10" t="str">
        <f>+IF(Tabla2[[#This Row],[Nro. DNI / CE]]="","Corregir",IF(LEN(Tabla2[[#This Row],[Nro. DNI / CE]])&gt;=8,"OK","Corregir"))</f>
        <v>OK</v>
      </c>
      <c r="AA1376" s="10">
        <f>COUNTIF(Tabla2[APELLIDOS Y NOMBRES],Tabla2[[#This Row],[APELLIDOS Y NOMBRES]])</f>
        <v>1</v>
      </c>
      <c r="AB1376" t="str">
        <f ca="1">+IFERROR(IF(Tabla2[[#This Row],[FECHA CESE/BAJA]]="","No Aplica",IF(AND(MONTH(Tabla2[[#This Row],[FECHA CESE/BAJA]])=MONTH(TODAY()-30),YEAR(Tabla2[[#This Row],[FECHA CESE/BAJA]])=YEAR(TODAY())),MONTH(TODAY()-30)&amp;"-"&amp;YEAR(TODAY()),"Borrar")),"No aplica")</f>
        <v>No Aplica</v>
      </c>
      <c r="AC1376" t="str">
        <f ca="1">+IFERROR(IF(Tabla2[[#This Row],[FECHA INICIO DE LABORES EN OBRA]]="","No Aplica",IF(AND(MONTH(Tabla2[[#This Row],[FECHA INICIO DE LABORES EN OBRA]])=MONTH(TODAY()-30),YEAR(Tabla2[[#This Row],[FECHA INICIO DE LABORES EN OBRA]])=YEAR(TODAY())),MONTH(TODAY()-30)&amp;"-"&amp;YEAR(TODAY()),"No Aplica")),"No Aplica")</f>
        <v>No Aplica</v>
      </c>
    </row>
    <row r="1377" spans="1:29" x14ac:dyDescent="0.25">
      <c r="A1377" s="2">
        <v>20601010128</v>
      </c>
      <c r="B1377" s="3" t="s">
        <v>10611</v>
      </c>
      <c r="C1377" s="3" t="s">
        <v>10611</v>
      </c>
      <c r="D1377" s="3" t="s">
        <v>10735</v>
      </c>
      <c r="E1377" s="3" t="s">
        <v>10736</v>
      </c>
      <c r="F1377" s="36">
        <v>35985</v>
      </c>
      <c r="G1377" s="3">
        <v>1</v>
      </c>
      <c r="H1377" s="3" t="s">
        <v>10737</v>
      </c>
      <c r="I1377" s="3" t="s">
        <v>10647</v>
      </c>
      <c r="J1377" s="3" t="s">
        <v>10738</v>
      </c>
      <c r="K1377" s="3" t="s">
        <v>1063</v>
      </c>
      <c r="L1377" s="8" t="s">
        <v>9818</v>
      </c>
      <c r="M1377" s="5"/>
      <c r="N1377" s="13" t="s">
        <v>1043</v>
      </c>
      <c r="O1377" s="5">
        <v>44757</v>
      </c>
      <c r="P1377" s="8">
        <v>1</v>
      </c>
      <c r="Q1377" s="9">
        <v>2</v>
      </c>
      <c r="R1377" s="9" t="str">
        <f>IFERROR(VLOOKUP(Tabla2[[#This Row],[CONTRATISTA PRNCIPAL]],Hoja1!$L$5:$M$9,2,FALSE),"CJV")</f>
        <v>CJV</v>
      </c>
      <c r="S1377" s="9" t="str">
        <f>IF(Tabla2[[#This Row],[EMPRESA]]=Tabla2[[#This Row],[CONTRATISTA PRNCIPAL]],"Principal","Secundaria")</f>
        <v>Principal</v>
      </c>
      <c r="T1377" s="10">
        <f>IFERROR(1/COUNTIF(Tabla2[CONTRATISTA PRNCIPAL],Tabla2[[#This Row],[CONTRATISTA PRNCIPAL]]),0)</f>
        <v>1.8181818181818181E-2</v>
      </c>
      <c r="U1377" s="33">
        <f ca="1">IF(((TODAY()-Tabla2[[#This Row],[FECHA NACIMIENTO]])/365)&lt;18,"Corregir", IF(((TODAY()-Tabla2[[#This Row],[FECHA NACIMIENTO]])/365)&gt;80, "Corregir",ROUNDDOWN(((TODAY()-Tabla2[[#This Row],[FECHA NACIMIENTO]])/365),0)))</f>
        <v>25</v>
      </c>
      <c r="V137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377" s="34" t="str">
        <f ca="1">+IF(Tabla2[[#This Row],[Edad]]="Corregir","Corregir","Ok")</f>
        <v>Ok</v>
      </c>
      <c r="X1377" s="10" t="str">
        <f>+IFERROR(VLOOKUP(Tabla2[[#This Row],[DISTRITO SEGÚN DNI]],Hoja1!$A$2:$B$55,2,FALSE),"No")</f>
        <v>No</v>
      </c>
      <c r="Y1377" s="10" t="str">
        <f>IF(OR(LOWER(Tabla2[[#This Row],[GENERO]])="masculino", LOWER(Tabla2[[#This Row],[GENERO]])="femenino"),"OK","Corregir")</f>
        <v>OK</v>
      </c>
      <c r="Z1377" s="10" t="str">
        <f>+IF(Tabla2[[#This Row],[Nro. DNI / CE]]="","Corregir",IF(LEN(Tabla2[[#This Row],[Nro. DNI / CE]])&gt;=8,"OK","Corregir"))</f>
        <v>OK</v>
      </c>
      <c r="AA1377" s="10">
        <f>COUNTIF(Tabla2[APELLIDOS Y NOMBRES],Tabla2[[#This Row],[APELLIDOS Y NOMBRES]])</f>
        <v>1</v>
      </c>
      <c r="AB1377" t="str">
        <f ca="1">+IFERROR(IF(Tabla2[[#This Row],[FECHA CESE/BAJA]]="","No Aplica",IF(AND(MONTH(Tabla2[[#This Row],[FECHA CESE/BAJA]])=MONTH(TODAY()-30),YEAR(Tabla2[[#This Row],[FECHA CESE/BAJA]])=YEAR(TODAY())),MONTH(TODAY()-30)&amp;"-"&amp;YEAR(TODAY()),"Borrar")),"No aplica")</f>
        <v>No Aplica</v>
      </c>
      <c r="AC1377" t="str">
        <f ca="1">+IFERROR(IF(Tabla2[[#This Row],[FECHA INICIO DE LABORES EN OBRA]]="","No Aplica",IF(AND(MONTH(Tabla2[[#This Row],[FECHA INICIO DE LABORES EN OBRA]])=MONTH(TODAY()-30),YEAR(Tabla2[[#This Row],[FECHA INICIO DE LABORES EN OBRA]])=YEAR(TODAY())),MONTH(TODAY()-30)&amp;"-"&amp;YEAR(TODAY()),"No Aplica")),"No Aplica")</f>
        <v>No Aplica</v>
      </c>
    </row>
    <row r="1378" spans="1:29" x14ac:dyDescent="0.25">
      <c r="A1378" s="2">
        <v>20601010128</v>
      </c>
      <c r="B1378" s="3" t="s">
        <v>10611</v>
      </c>
      <c r="C1378" s="3" t="s">
        <v>10611</v>
      </c>
      <c r="D1378" s="3" t="s">
        <v>10739</v>
      </c>
      <c r="E1378" s="3" t="s">
        <v>10740</v>
      </c>
      <c r="F1378" s="36">
        <v>31683</v>
      </c>
      <c r="G1378" s="3">
        <v>1</v>
      </c>
      <c r="H1378" s="3" t="s">
        <v>4224</v>
      </c>
      <c r="I1378" s="3" t="s">
        <v>10647</v>
      </c>
      <c r="J1378" s="3" t="s">
        <v>10741</v>
      </c>
      <c r="K1378" s="3" t="s">
        <v>1063</v>
      </c>
      <c r="L1378" s="8" t="s">
        <v>9813</v>
      </c>
      <c r="M1378" s="5"/>
      <c r="N1378" s="13" t="s">
        <v>1043</v>
      </c>
      <c r="O1378" s="5">
        <v>43539</v>
      </c>
      <c r="P1378" s="8">
        <v>1</v>
      </c>
      <c r="Q1378" s="9">
        <v>2</v>
      </c>
      <c r="R1378" s="9" t="str">
        <f>IFERROR(VLOOKUP(Tabla2[[#This Row],[CONTRATISTA PRNCIPAL]],Hoja1!$L$5:$M$9,2,FALSE),"CJV")</f>
        <v>CJV</v>
      </c>
      <c r="S1378" s="9" t="str">
        <f>IF(Tabla2[[#This Row],[EMPRESA]]=Tabla2[[#This Row],[CONTRATISTA PRNCIPAL]],"Principal","Secundaria")</f>
        <v>Principal</v>
      </c>
      <c r="T1378" s="10">
        <f>IFERROR(1/COUNTIF(Tabla2[CONTRATISTA PRNCIPAL],Tabla2[[#This Row],[CONTRATISTA PRNCIPAL]]),0)</f>
        <v>1.8181818181818181E-2</v>
      </c>
      <c r="U1378" s="33">
        <f ca="1">IF(((TODAY()-Tabla2[[#This Row],[FECHA NACIMIENTO]])/365)&lt;18,"Corregir", IF(((TODAY()-Tabla2[[#This Row],[FECHA NACIMIENTO]])/365)&gt;80, "Corregir",ROUNDDOWN(((TODAY()-Tabla2[[#This Row],[FECHA NACIMIENTO]])/365),0)))</f>
        <v>36</v>
      </c>
      <c r="V137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378" s="34" t="str">
        <f ca="1">+IF(Tabla2[[#This Row],[Edad]]="Corregir","Corregir","Ok")</f>
        <v>Ok</v>
      </c>
      <c r="X1378" s="10" t="str">
        <f>+IFERROR(VLOOKUP(Tabla2[[#This Row],[DISTRITO SEGÚN DNI]],Hoja1!$A$2:$B$55,2,FALSE),"No")</f>
        <v>No</v>
      </c>
      <c r="Y1378" s="10" t="str">
        <f>IF(OR(LOWER(Tabla2[[#This Row],[GENERO]])="masculino", LOWER(Tabla2[[#This Row],[GENERO]])="femenino"),"OK","Corregir")</f>
        <v>OK</v>
      </c>
      <c r="Z1378" s="10" t="str">
        <f>+IF(Tabla2[[#This Row],[Nro. DNI / CE]]="","Corregir",IF(LEN(Tabla2[[#This Row],[Nro. DNI / CE]])&gt;=8,"OK","Corregir"))</f>
        <v>OK</v>
      </c>
      <c r="AA1378" s="10">
        <f>COUNTIF(Tabla2[APELLIDOS Y NOMBRES],Tabla2[[#This Row],[APELLIDOS Y NOMBRES]])</f>
        <v>1</v>
      </c>
      <c r="AB1378" t="str">
        <f ca="1">+IFERROR(IF(Tabla2[[#This Row],[FECHA CESE/BAJA]]="","No Aplica",IF(AND(MONTH(Tabla2[[#This Row],[FECHA CESE/BAJA]])=MONTH(TODAY()-30),YEAR(Tabla2[[#This Row],[FECHA CESE/BAJA]])=YEAR(TODAY())),MONTH(TODAY()-30)&amp;"-"&amp;YEAR(TODAY()),"Borrar")),"No aplica")</f>
        <v>No Aplica</v>
      </c>
      <c r="AC1378" t="str">
        <f ca="1">+IFERROR(IF(Tabla2[[#This Row],[FECHA INICIO DE LABORES EN OBRA]]="","No Aplica",IF(AND(MONTH(Tabla2[[#This Row],[FECHA INICIO DE LABORES EN OBRA]])=MONTH(TODAY()-30),YEAR(Tabla2[[#This Row],[FECHA INICIO DE LABORES EN OBRA]])=YEAR(TODAY())),MONTH(TODAY()-30)&amp;"-"&amp;YEAR(TODAY()),"No Aplica")),"No Aplica")</f>
        <v>No Aplica</v>
      </c>
    </row>
    <row r="1379" spans="1:29" x14ac:dyDescent="0.25">
      <c r="A1379" s="2">
        <v>20601010128</v>
      </c>
      <c r="B1379" s="3" t="s">
        <v>10611</v>
      </c>
      <c r="C1379" s="3" t="s">
        <v>10611</v>
      </c>
      <c r="D1379" s="3" t="s">
        <v>10742</v>
      </c>
      <c r="E1379" s="3" t="s">
        <v>10743</v>
      </c>
      <c r="F1379" s="36">
        <v>34366</v>
      </c>
      <c r="G1379" s="3">
        <v>2</v>
      </c>
      <c r="H1379" s="3" t="s">
        <v>5133</v>
      </c>
      <c r="I1379" s="3" t="s">
        <v>10617</v>
      </c>
      <c r="J1379" s="3" t="s">
        <v>10744</v>
      </c>
      <c r="K1379" s="3" t="s">
        <v>5158</v>
      </c>
      <c r="L1379" s="8" t="s">
        <v>9813</v>
      </c>
      <c r="M1379" s="5"/>
      <c r="N1379" s="13" t="s">
        <v>1043</v>
      </c>
      <c r="O1379" s="5">
        <v>45026</v>
      </c>
      <c r="P1379" s="8">
        <v>1</v>
      </c>
      <c r="Q1379" s="9">
        <v>4</v>
      </c>
      <c r="R1379" s="9" t="str">
        <f>IFERROR(VLOOKUP(Tabla2[[#This Row],[CONTRATISTA PRNCIPAL]],Hoja1!$L$5:$M$9,2,FALSE),"CJV")</f>
        <v>CJV</v>
      </c>
      <c r="S1379" s="9" t="str">
        <f>IF(Tabla2[[#This Row],[EMPRESA]]=Tabla2[[#This Row],[CONTRATISTA PRNCIPAL]],"Principal","Secundaria")</f>
        <v>Principal</v>
      </c>
      <c r="T1379" s="10">
        <f>IFERROR(1/COUNTIF(Tabla2[CONTRATISTA PRNCIPAL],Tabla2[[#This Row],[CONTRATISTA PRNCIPAL]]),0)</f>
        <v>1.8181818181818181E-2</v>
      </c>
      <c r="U1379" s="33">
        <f ca="1">IF(((TODAY()-Tabla2[[#This Row],[FECHA NACIMIENTO]])/365)&lt;18,"Corregir", IF(((TODAY()-Tabla2[[#This Row],[FECHA NACIMIENTO]])/365)&gt;80, "Corregir",ROUNDDOWN(((TODAY()-Tabla2[[#This Row],[FECHA NACIMIENTO]])/365),0)))</f>
        <v>29</v>
      </c>
      <c r="V137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379" s="34" t="str">
        <f ca="1">+IF(Tabla2[[#This Row],[Edad]]="Corregir","Corregir","Ok")</f>
        <v>Ok</v>
      </c>
      <c r="X1379" s="10" t="str">
        <f>+IFERROR(VLOOKUP(Tabla2[[#This Row],[DISTRITO SEGÚN DNI]],Hoja1!$A$2:$B$55,2,FALSE),"No")</f>
        <v>No</v>
      </c>
      <c r="Y1379" s="10" t="str">
        <f>IF(OR(LOWER(Tabla2[[#This Row],[GENERO]])="masculino", LOWER(Tabla2[[#This Row],[GENERO]])="femenino"),"OK","Corregir")</f>
        <v>OK</v>
      </c>
      <c r="Z1379" s="10" t="str">
        <f>+IF(Tabla2[[#This Row],[Nro. DNI / CE]]="","Corregir",IF(LEN(Tabla2[[#This Row],[Nro. DNI / CE]])&gt;=8,"OK","Corregir"))</f>
        <v>OK</v>
      </c>
      <c r="AA1379" s="10">
        <f>COUNTIF(Tabla2[APELLIDOS Y NOMBRES],Tabla2[[#This Row],[APELLIDOS Y NOMBRES]])</f>
        <v>1</v>
      </c>
      <c r="AB1379" t="str">
        <f ca="1">+IFERROR(IF(Tabla2[[#This Row],[FECHA CESE/BAJA]]="","No Aplica",IF(AND(MONTH(Tabla2[[#This Row],[FECHA CESE/BAJA]])=MONTH(TODAY()-30),YEAR(Tabla2[[#This Row],[FECHA CESE/BAJA]])=YEAR(TODAY())),MONTH(TODAY()-30)&amp;"-"&amp;YEAR(TODAY()),"Borrar")),"No aplica")</f>
        <v>No Aplica</v>
      </c>
      <c r="AC1379" t="str">
        <f ca="1">+IFERROR(IF(Tabla2[[#This Row],[FECHA INICIO DE LABORES EN OBRA]]="","No Aplica",IF(AND(MONTH(Tabla2[[#This Row],[FECHA INICIO DE LABORES EN OBRA]])=MONTH(TODAY()-30),YEAR(Tabla2[[#This Row],[FECHA INICIO DE LABORES EN OBRA]])=YEAR(TODAY())),MONTH(TODAY()-30)&amp;"-"&amp;YEAR(TODAY()),"No Aplica")),"No Aplica")</f>
        <v>No Aplica</v>
      </c>
    </row>
    <row r="1380" spans="1:29" x14ac:dyDescent="0.25">
      <c r="A1380" s="2">
        <v>20601010128</v>
      </c>
      <c r="B1380" s="3" t="s">
        <v>10611</v>
      </c>
      <c r="C1380" s="3" t="s">
        <v>10611</v>
      </c>
      <c r="D1380" s="3" t="s">
        <v>10745</v>
      </c>
      <c r="E1380" s="3" t="s">
        <v>10746</v>
      </c>
      <c r="F1380" s="36">
        <v>36061</v>
      </c>
      <c r="G1380" s="3">
        <v>2</v>
      </c>
      <c r="H1380" s="3" t="s">
        <v>10657</v>
      </c>
      <c r="I1380" s="3" t="s">
        <v>10617</v>
      </c>
      <c r="J1380" s="3" t="s">
        <v>10747</v>
      </c>
      <c r="K1380" s="3" t="s">
        <v>5116</v>
      </c>
      <c r="L1380" s="8" t="s">
        <v>9813</v>
      </c>
      <c r="M1380" s="5"/>
      <c r="N1380" s="13" t="s">
        <v>1043</v>
      </c>
      <c r="O1380" s="5">
        <v>45027</v>
      </c>
      <c r="P1380" s="8">
        <v>1</v>
      </c>
      <c r="Q1380" s="9">
        <v>4</v>
      </c>
      <c r="R1380" s="9" t="str">
        <f>IFERROR(VLOOKUP(Tabla2[[#This Row],[CONTRATISTA PRNCIPAL]],Hoja1!$L$5:$M$9,2,FALSE),"CJV")</f>
        <v>CJV</v>
      </c>
      <c r="S1380" s="9" t="str">
        <f>IF(Tabla2[[#This Row],[EMPRESA]]=Tabla2[[#This Row],[CONTRATISTA PRNCIPAL]],"Principal","Secundaria")</f>
        <v>Principal</v>
      </c>
      <c r="T1380" s="10">
        <f>IFERROR(1/COUNTIF(Tabla2[CONTRATISTA PRNCIPAL],Tabla2[[#This Row],[CONTRATISTA PRNCIPAL]]),0)</f>
        <v>1.8181818181818181E-2</v>
      </c>
      <c r="U1380" s="33">
        <f ca="1">IF(((TODAY()-Tabla2[[#This Row],[FECHA NACIMIENTO]])/365)&lt;18,"Corregir", IF(((TODAY()-Tabla2[[#This Row],[FECHA NACIMIENTO]])/365)&gt;80, "Corregir",ROUNDDOWN(((TODAY()-Tabla2[[#This Row],[FECHA NACIMIENTO]])/365),0)))</f>
        <v>24</v>
      </c>
      <c r="V138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380" s="34" t="str">
        <f ca="1">+IF(Tabla2[[#This Row],[Edad]]="Corregir","Corregir","Ok")</f>
        <v>Ok</v>
      </c>
      <c r="X1380" s="10" t="str">
        <f>+IFERROR(VLOOKUP(Tabla2[[#This Row],[DISTRITO SEGÚN DNI]],Hoja1!$A$2:$B$55,2,FALSE),"No")</f>
        <v>No</v>
      </c>
      <c r="Y1380" s="10" t="str">
        <f>IF(OR(LOWER(Tabla2[[#This Row],[GENERO]])="masculino", LOWER(Tabla2[[#This Row],[GENERO]])="femenino"),"OK","Corregir")</f>
        <v>OK</v>
      </c>
      <c r="Z1380" s="10" t="str">
        <f>+IF(Tabla2[[#This Row],[Nro. DNI / CE]]="","Corregir",IF(LEN(Tabla2[[#This Row],[Nro. DNI / CE]])&gt;=8,"OK","Corregir"))</f>
        <v>OK</v>
      </c>
      <c r="AA1380" s="10">
        <f>COUNTIF(Tabla2[APELLIDOS Y NOMBRES],Tabla2[[#This Row],[APELLIDOS Y NOMBRES]])</f>
        <v>1</v>
      </c>
      <c r="AB1380" t="str">
        <f ca="1">+IFERROR(IF(Tabla2[[#This Row],[FECHA CESE/BAJA]]="","No Aplica",IF(AND(MONTH(Tabla2[[#This Row],[FECHA CESE/BAJA]])=MONTH(TODAY()-30),YEAR(Tabla2[[#This Row],[FECHA CESE/BAJA]])=YEAR(TODAY())),MONTH(TODAY()-30)&amp;"-"&amp;YEAR(TODAY()),"Borrar")),"No aplica")</f>
        <v>No Aplica</v>
      </c>
      <c r="AC1380" t="str">
        <f ca="1">+IFERROR(IF(Tabla2[[#This Row],[FECHA INICIO DE LABORES EN OBRA]]="","No Aplica",IF(AND(MONTH(Tabla2[[#This Row],[FECHA INICIO DE LABORES EN OBRA]])=MONTH(TODAY()-30),YEAR(Tabla2[[#This Row],[FECHA INICIO DE LABORES EN OBRA]])=YEAR(TODAY())),MONTH(TODAY()-30)&amp;"-"&amp;YEAR(TODAY()),"No Aplica")),"No Aplica")</f>
        <v>No Aplica</v>
      </c>
    </row>
    <row r="1381" spans="1:29" x14ac:dyDescent="0.25">
      <c r="A1381" s="2">
        <v>20601010128</v>
      </c>
      <c r="B1381" s="3" t="s">
        <v>10611</v>
      </c>
      <c r="C1381" s="3" t="s">
        <v>10611</v>
      </c>
      <c r="D1381" s="3" t="s">
        <v>742</v>
      </c>
      <c r="E1381" s="3" t="s">
        <v>10748</v>
      </c>
      <c r="F1381" s="36">
        <v>28951</v>
      </c>
      <c r="G1381" s="3">
        <v>2</v>
      </c>
      <c r="H1381" s="3" t="s">
        <v>3817</v>
      </c>
      <c r="I1381" s="3" t="s">
        <v>10647</v>
      </c>
      <c r="J1381" s="3" t="s">
        <v>10749</v>
      </c>
      <c r="K1381" s="3" t="s">
        <v>93</v>
      </c>
      <c r="L1381" s="8" t="s">
        <v>9813</v>
      </c>
      <c r="M1381" s="5"/>
      <c r="N1381" s="13" t="s">
        <v>1119</v>
      </c>
      <c r="O1381" s="5">
        <v>45146</v>
      </c>
      <c r="P1381" s="8">
        <v>1</v>
      </c>
      <c r="Q1381" s="9">
        <v>4</v>
      </c>
      <c r="R1381" s="9" t="str">
        <f>IFERROR(VLOOKUP(Tabla2[[#This Row],[CONTRATISTA PRNCIPAL]],Hoja1!$L$5:$M$9,2,FALSE),"CJV")</f>
        <v>CJV</v>
      </c>
      <c r="S1381" s="9" t="str">
        <f>IF(Tabla2[[#This Row],[EMPRESA]]=Tabla2[[#This Row],[CONTRATISTA PRNCIPAL]],"Principal","Secundaria")</f>
        <v>Principal</v>
      </c>
      <c r="T1381" s="10">
        <f>IFERROR(1/COUNTIF(Tabla2[CONTRATISTA PRNCIPAL],Tabla2[[#This Row],[CONTRATISTA PRNCIPAL]]),0)</f>
        <v>1.8181818181818181E-2</v>
      </c>
      <c r="U1381" s="33">
        <f ca="1">IF(((TODAY()-Tabla2[[#This Row],[FECHA NACIMIENTO]])/365)&lt;18,"Corregir", IF(((TODAY()-Tabla2[[#This Row],[FECHA NACIMIENTO]])/365)&gt;80, "Corregir",ROUNDDOWN(((TODAY()-Tabla2[[#This Row],[FECHA NACIMIENTO]])/365),0)))</f>
        <v>44</v>
      </c>
      <c r="V138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381" s="34" t="str">
        <f ca="1">+IF(Tabla2[[#This Row],[Edad]]="Corregir","Corregir","Ok")</f>
        <v>Ok</v>
      </c>
      <c r="X1381" s="10" t="str">
        <f>+IFERROR(VLOOKUP(Tabla2[[#This Row],[DISTRITO SEGÚN DNI]],Hoja1!$A$2:$B$55,2,FALSE),"No")</f>
        <v>ATE</v>
      </c>
      <c r="Y1381" s="10" t="str">
        <f>IF(OR(LOWER(Tabla2[[#This Row],[GENERO]])="masculino", LOWER(Tabla2[[#This Row],[GENERO]])="femenino"),"OK","Corregir")</f>
        <v>OK</v>
      </c>
      <c r="Z1381" s="10" t="str">
        <f>+IF(Tabla2[[#This Row],[Nro. DNI / CE]]="","Corregir",IF(LEN(Tabla2[[#This Row],[Nro. DNI / CE]])&gt;=8,"OK","Corregir"))</f>
        <v>OK</v>
      </c>
      <c r="AA1381" s="10">
        <f>COUNTIF(Tabla2[APELLIDOS Y NOMBRES],Tabla2[[#This Row],[APELLIDOS Y NOMBRES]])</f>
        <v>2</v>
      </c>
      <c r="AB1381" t="str">
        <f ca="1">+IFERROR(IF(Tabla2[[#This Row],[FECHA CESE/BAJA]]="","No Aplica",IF(AND(MONTH(Tabla2[[#This Row],[FECHA CESE/BAJA]])=MONTH(TODAY()-30),YEAR(Tabla2[[#This Row],[FECHA CESE/BAJA]])=YEAR(TODAY())),MONTH(TODAY()-30)&amp;"-"&amp;YEAR(TODAY()),"Borrar")),"No aplica")</f>
        <v>No Aplica</v>
      </c>
      <c r="AC1381" t="str">
        <f ca="1">+IFERROR(IF(Tabla2[[#This Row],[FECHA INICIO DE LABORES EN OBRA]]="","No Aplica",IF(AND(MONTH(Tabla2[[#This Row],[FECHA INICIO DE LABORES EN OBRA]])=MONTH(TODAY()-30),YEAR(Tabla2[[#This Row],[FECHA INICIO DE LABORES EN OBRA]])=YEAR(TODAY())),MONTH(TODAY()-30)&amp;"-"&amp;YEAR(TODAY()),"No Aplica")),"No Aplica")</f>
        <v>8-2023</v>
      </c>
    </row>
    <row r="1382" spans="1:29" x14ac:dyDescent="0.25">
      <c r="A1382" s="2">
        <v>20601010128</v>
      </c>
      <c r="B1382" s="3" t="s">
        <v>10611</v>
      </c>
      <c r="C1382" s="3" t="s">
        <v>10611</v>
      </c>
      <c r="D1382" s="3" t="s">
        <v>10750</v>
      </c>
      <c r="E1382" s="3" t="s">
        <v>10751</v>
      </c>
      <c r="F1382" s="36">
        <v>31222</v>
      </c>
      <c r="G1382" s="3">
        <v>2</v>
      </c>
      <c r="H1382" s="3" t="s">
        <v>1458</v>
      </c>
      <c r="I1382" s="3" t="s">
        <v>10692</v>
      </c>
      <c r="J1382" s="3" t="s">
        <v>10752</v>
      </c>
      <c r="K1382" s="3" t="s">
        <v>93</v>
      </c>
      <c r="L1382" s="8" t="s">
        <v>9813</v>
      </c>
      <c r="M1382" s="5"/>
      <c r="N1382" s="13" t="s">
        <v>1043</v>
      </c>
      <c r="O1382" s="5">
        <v>44984</v>
      </c>
      <c r="P1382" s="8">
        <v>1</v>
      </c>
      <c r="Q1382" s="9">
        <v>4</v>
      </c>
      <c r="R1382" s="9" t="str">
        <f>IFERROR(VLOOKUP(Tabla2[[#This Row],[CONTRATISTA PRNCIPAL]],Hoja1!$L$5:$M$9,2,FALSE),"CJV")</f>
        <v>CJV</v>
      </c>
      <c r="S1382" s="9" t="str">
        <f>IF(Tabla2[[#This Row],[EMPRESA]]=Tabla2[[#This Row],[CONTRATISTA PRNCIPAL]],"Principal","Secundaria")</f>
        <v>Principal</v>
      </c>
      <c r="T1382" s="10">
        <f>IFERROR(1/COUNTIF(Tabla2[CONTRATISTA PRNCIPAL],Tabla2[[#This Row],[CONTRATISTA PRNCIPAL]]),0)</f>
        <v>1.8181818181818181E-2</v>
      </c>
      <c r="U1382" s="33">
        <f ca="1">IF(((TODAY()-Tabla2[[#This Row],[FECHA NACIMIENTO]])/365)&lt;18,"Corregir", IF(((TODAY()-Tabla2[[#This Row],[FECHA NACIMIENTO]])/365)&gt;80, "Corregir",ROUNDDOWN(((TODAY()-Tabla2[[#This Row],[FECHA NACIMIENTO]])/365),0)))</f>
        <v>38</v>
      </c>
      <c r="V138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382" s="34" t="str">
        <f ca="1">+IF(Tabla2[[#This Row],[Edad]]="Corregir","Corregir","Ok")</f>
        <v>Ok</v>
      </c>
      <c r="X1382" s="10" t="str">
        <f>+IFERROR(VLOOKUP(Tabla2[[#This Row],[DISTRITO SEGÚN DNI]],Hoja1!$A$2:$B$55,2,FALSE),"No")</f>
        <v>ATE</v>
      </c>
      <c r="Y1382" s="10" t="str">
        <f>IF(OR(LOWER(Tabla2[[#This Row],[GENERO]])="masculino", LOWER(Tabla2[[#This Row],[GENERO]])="femenino"),"OK","Corregir")</f>
        <v>OK</v>
      </c>
      <c r="Z1382" s="10" t="str">
        <f>+IF(Tabla2[[#This Row],[Nro. DNI / CE]]="","Corregir",IF(LEN(Tabla2[[#This Row],[Nro. DNI / CE]])&gt;=8,"OK","Corregir"))</f>
        <v>OK</v>
      </c>
      <c r="AA1382" s="10">
        <f>COUNTIF(Tabla2[APELLIDOS Y NOMBRES],Tabla2[[#This Row],[APELLIDOS Y NOMBRES]])</f>
        <v>1</v>
      </c>
      <c r="AB1382" t="str">
        <f ca="1">+IFERROR(IF(Tabla2[[#This Row],[FECHA CESE/BAJA]]="","No Aplica",IF(AND(MONTH(Tabla2[[#This Row],[FECHA CESE/BAJA]])=MONTH(TODAY()-30),YEAR(Tabla2[[#This Row],[FECHA CESE/BAJA]])=YEAR(TODAY())),MONTH(TODAY()-30)&amp;"-"&amp;YEAR(TODAY()),"Borrar")),"No aplica")</f>
        <v>No Aplica</v>
      </c>
      <c r="AC1382" t="str">
        <f ca="1">+IFERROR(IF(Tabla2[[#This Row],[FECHA INICIO DE LABORES EN OBRA]]="","No Aplica",IF(AND(MONTH(Tabla2[[#This Row],[FECHA INICIO DE LABORES EN OBRA]])=MONTH(TODAY()-30),YEAR(Tabla2[[#This Row],[FECHA INICIO DE LABORES EN OBRA]])=YEAR(TODAY())),MONTH(TODAY()-30)&amp;"-"&amp;YEAR(TODAY()),"No Aplica")),"No Aplica")</f>
        <v>No Aplica</v>
      </c>
    </row>
    <row r="1383" spans="1:29" x14ac:dyDescent="0.25">
      <c r="A1383" s="2">
        <v>20601010128</v>
      </c>
      <c r="B1383" s="3" t="s">
        <v>10611</v>
      </c>
      <c r="C1383" s="3" t="s">
        <v>10611</v>
      </c>
      <c r="D1383" s="3" t="s">
        <v>10753</v>
      </c>
      <c r="E1383" s="3" t="s">
        <v>10754</v>
      </c>
      <c r="F1383" s="36">
        <v>33506</v>
      </c>
      <c r="G1383" s="3">
        <v>1</v>
      </c>
      <c r="H1383" s="3" t="s">
        <v>1475</v>
      </c>
      <c r="I1383" s="3" t="s">
        <v>3565</v>
      </c>
      <c r="J1383" s="3" t="s">
        <v>10755</v>
      </c>
      <c r="K1383" s="3" t="s">
        <v>10756</v>
      </c>
      <c r="L1383" s="8" t="s">
        <v>9818</v>
      </c>
      <c r="M1383" s="5"/>
      <c r="N1383" s="13" t="s">
        <v>1043</v>
      </c>
      <c r="O1383" s="5">
        <v>44992</v>
      </c>
      <c r="P1383" s="8">
        <v>1</v>
      </c>
      <c r="Q1383" s="9">
        <v>2</v>
      </c>
      <c r="R1383" s="9" t="str">
        <f>IFERROR(VLOOKUP(Tabla2[[#This Row],[CONTRATISTA PRNCIPAL]],Hoja1!$L$5:$M$9,2,FALSE),"CJV")</f>
        <v>CJV</v>
      </c>
      <c r="S1383" s="9" t="str">
        <f>IF(Tabla2[[#This Row],[EMPRESA]]=Tabla2[[#This Row],[CONTRATISTA PRNCIPAL]],"Principal","Secundaria")</f>
        <v>Principal</v>
      </c>
      <c r="T1383" s="10">
        <f>IFERROR(1/COUNTIF(Tabla2[CONTRATISTA PRNCIPAL],Tabla2[[#This Row],[CONTRATISTA PRNCIPAL]]),0)</f>
        <v>1.8181818181818181E-2</v>
      </c>
      <c r="U1383" s="33">
        <f ca="1">IF(((TODAY()-Tabla2[[#This Row],[FECHA NACIMIENTO]])/365)&lt;18,"Corregir", IF(((TODAY()-Tabla2[[#This Row],[FECHA NACIMIENTO]])/365)&gt;80, "Corregir",ROUNDDOWN(((TODAY()-Tabla2[[#This Row],[FECHA NACIMIENTO]])/365),0)))</f>
        <v>31</v>
      </c>
      <c r="V138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383" s="34" t="str">
        <f ca="1">+IF(Tabla2[[#This Row],[Edad]]="Corregir","Corregir","Ok")</f>
        <v>Ok</v>
      </c>
      <c r="X1383" s="10" t="str">
        <f>+IFERROR(VLOOKUP(Tabla2[[#This Row],[DISTRITO SEGÚN DNI]],Hoja1!$A$2:$B$55,2,FALSE),"No")</f>
        <v>No</v>
      </c>
      <c r="Y1383" s="10" t="str">
        <f>IF(OR(LOWER(Tabla2[[#This Row],[GENERO]])="masculino", LOWER(Tabla2[[#This Row],[GENERO]])="femenino"),"OK","Corregir")</f>
        <v>OK</v>
      </c>
      <c r="Z1383" s="10" t="str">
        <f>+IF(Tabla2[[#This Row],[Nro. DNI / CE]]="","Corregir",IF(LEN(Tabla2[[#This Row],[Nro. DNI / CE]])&gt;=8,"OK","Corregir"))</f>
        <v>OK</v>
      </c>
      <c r="AA1383" s="10">
        <f>COUNTIF(Tabla2[APELLIDOS Y NOMBRES],Tabla2[[#This Row],[APELLIDOS Y NOMBRES]])</f>
        <v>1</v>
      </c>
      <c r="AB1383" t="str">
        <f ca="1">+IFERROR(IF(Tabla2[[#This Row],[FECHA CESE/BAJA]]="","No Aplica",IF(AND(MONTH(Tabla2[[#This Row],[FECHA CESE/BAJA]])=MONTH(TODAY()-30),YEAR(Tabla2[[#This Row],[FECHA CESE/BAJA]])=YEAR(TODAY())),MONTH(TODAY()-30)&amp;"-"&amp;YEAR(TODAY()),"Borrar")),"No aplica")</f>
        <v>No Aplica</v>
      </c>
      <c r="AC1383" t="str">
        <f ca="1">+IFERROR(IF(Tabla2[[#This Row],[FECHA INICIO DE LABORES EN OBRA]]="","No Aplica",IF(AND(MONTH(Tabla2[[#This Row],[FECHA INICIO DE LABORES EN OBRA]])=MONTH(TODAY()-30),YEAR(Tabla2[[#This Row],[FECHA INICIO DE LABORES EN OBRA]])=YEAR(TODAY())),MONTH(TODAY()-30)&amp;"-"&amp;YEAR(TODAY()),"No Aplica")),"No Aplica")</f>
        <v>No Aplica</v>
      </c>
    </row>
    <row r="1384" spans="1:29" x14ac:dyDescent="0.25">
      <c r="A1384" s="2">
        <v>20601010128</v>
      </c>
      <c r="B1384" s="3" t="s">
        <v>10611</v>
      </c>
      <c r="C1384" s="3" t="s">
        <v>10611</v>
      </c>
      <c r="D1384" s="3" t="s">
        <v>10757</v>
      </c>
      <c r="E1384" s="3" t="s">
        <v>10758</v>
      </c>
      <c r="F1384" s="36">
        <v>35076</v>
      </c>
      <c r="G1384" s="3">
        <v>2</v>
      </c>
      <c r="H1384" s="3" t="s">
        <v>3777</v>
      </c>
      <c r="I1384" s="3" t="s">
        <v>3565</v>
      </c>
      <c r="J1384" s="3" t="s">
        <v>10759</v>
      </c>
      <c r="K1384" s="3" t="s">
        <v>10760</v>
      </c>
      <c r="L1384" s="8" t="s">
        <v>9813</v>
      </c>
      <c r="M1384" s="5"/>
      <c r="N1384" s="13" t="s">
        <v>1043</v>
      </c>
      <c r="O1384" s="5">
        <v>45012</v>
      </c>
      <c r="P1384" s="8">
        <v>1</v>
      </c>
      <c r="Q1384" s="9">
        <v>4</v>
      </c>
      <c r="R1384" s="9" t="str">
        <f>IFERROR(VLOOKUP(Tabla2[[#This Row],[CONTRATISTA PRNCIPAL]],Hoja1!$L$5:$M$9,2,FALSE),"CJV")</f>
        <v>CJV</v>
      </c>
      <c r="S1384" s="9" t="str">
        <f>IF(Tabla2[[#This Row],[EMPRESA]]=Tabla2[[#This Row],[CONTRATISTA PRNCIPAL]],"Principal","Secundaria")</f>
        <v>Principal</v>
      </c>
      <c r="T1384" s="10">
        <f>IFERROR(1/COUNTIF(Tabla2[CONTRATISTA PRNCIPAL],Tabla2[[#This Row],[CONTRATISTA PRNCIPAL]]),0)</f>
        <v>1.8181818181818181E-2</v>
      </c>
      <c r="U1384" s="33">
        <f ca="1">IF(((TODAY()-Tabla2[[#This Row],[FECHA NACIMIENTO]])/365)&lt;18,"Corregir", IF(((TODAY()-Tabla2[[#This Row],[FECHA NACIMIENTO]])/365)&gt;80, "Corregir",ROUNDDOWN(((TODAY()-Tabla2[[#This Row],[FECHA NACIMIENTO]])/365),0)))</f>
        <v>27</v>
      </c>
      <c r="V138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384" s="34" t="str">
        <f ca="1">+IF(Tabla2[[#This Row],[Edad]]="Corregir","Corregir","Ok")</f>
        <v>Ok</v>
      </c>
      <c r="X1384" s="10" t="str">
        <f>+IFERROR(VLOOKUP(Tabla2[[#This Row],[DISTRITO SEGÚN DNI]],Hoja1!$A$2:$B$55,2,FALSE),"No")</f>
        <v>No</v>
      </c>
      <c r="Y1384" s="10" t="str">
        <f>IF(OR(LOWER(Tabla2[[#This Row],[GENERO]])="masculino", LOWER(Tabla2[[#This Row],[GENERO]])="femenino"),"OK","Corregir")</f>
        <v>OK</v>
      </c>
      <c r="Z1384" s="10" t="str">
        <f>+IF(Tabla2[[#This Row],[Nro. DNI / CE]]="","Corregir",IF(LEN(Tabla2[[#This Row],[Nro. DNI / CE]])&gt;=8,"OK","Corregir"))</f>
        <v>OK</v>
      </c>
      <c r="AA1384" s="10">
        <f>COUNTIF(Tabla2[APELLIDOS Y NOMBRES],Tabla2[[#This Row],[APELLIDOS Y NOMBRES]])</f>
        <v>1</v>
      </c>
      <c r="AB1384" t="str">
        <f ca="1">+IFERROR(IF(Tabla2[[#This Row],[FECHA CESE/BAJA]]="","No Aplica",IF(AND(MONTH(Tabla2[[#This Row],[FECHA CESE/BAJA]])=MONTH(TODAY()-30),YEAR(Tabla2[[#This Row],[FECHA CESE/BAJA]])=YEAR(TODAY())),MONTH(TODAY()-30)&amp;"-"&amp;YEAR(TODAY()),"Borrar")),"No aplica")</f>
        <v>No Aplica</v>
      </c>
      <c r="AC1384" t="str">
        <f ca="1">+IFERROR(IF(Tabla2[[#This Row],[FECHA INICIO DE LABORES EN OBRA]]="","No Aplica",IF(AND(MONTH(Tabla2[[#This Row],[FECHA INICIO DE LABORES EN OBRA]])=MONTH(TODAY()-30),YEAR(Tabla2[[#This Row],[FECHA INICIO DE LABORES EN OBRA]])=YEAR(TODAY())),MONTH(TODAY()-30)&amp;"-"&amp;YEAR(TODAY()),"No Aplica")),"No Aplica")</f>
        <v>No Aplica</v>
      </c>
    </row>
    <row r="1385" spans="1:29" x14ac:dyDescent="0.25">
      <c r="A1385" s="2">
        <v>20601010128</v>
      </c>
      <c r="B1385" s="3" t="s">
        <v>10611</v>
      </c>
      <c r="C1385" s="3" t="s">
        <v>10611</v>
      </c>
      <c r="D1385" s="3" t="s">
        <v>10761</v>
      </c>
      <c r="E1385" s="3" t="s">
        <v>10762</v>
      </c>
      <c r="F1385" s="36">
        <v>33541</v>
      </c>
      <c r="G1385" s="3">
        <v>2</v>
      </c>
      <c r="H1385" s="3" t="s">
        <v>5133</v>
      </c>
      <c r="I1385" s="3" t="s">
        <v>10617</v>
      </c>
      <c r="J1385" s="3" t="s">
        <v>10763</v>
      </c>
      <c r="K1385" s="3" t="s">
        <v>10764</v>
      </c>
      <c r="L1385" s="8" t="s">
        <v>9813</v>
      </c>
      <c r="M1385" s="5"/>
      <c r="N1385" s="13" t="s">
        <v>1043</v>
      </c>
      <c r="O1385" s="5">
        <v>45012</v>
      </c>
      <c r="P1385" s="8">
        <v>1</v>
      </c>
      <c r="Q1385" s="9">
        <v>4</v>
      </c>
      <c r="R1385" s="9" t="str">
        <f>IFERROR(VLOOKUP(Tabla2[[#This Row],[CONTRATISTA PRNCIPAL]],Hoja1!$L$5:$M$9,2,FALSE),"CJV")</f>
        <v>CJV</v>
      </c>
      <c r="S1385" s="9" t="str">
        <f>IF(Tabla2[[#This Row],[EMPRESA]]=Tabla2[[#This Row],[CONTRATISTA PRNCIPAL]],"Principal","Secundaria")</f>
        <v>Principal</v>
      </c>
      <c r="T1385" s="10">
        <f>IFERROR(1/COUNTIF(Tabla2[CONTRATISTA PRNCIPAL],Tabla2[[#This Row],[CONTRATISTA PRNCIPAL]]),0)</f>
        <v>1.8181818181818181E-2</v>
      </c>
      <c r="U1385" s="33">
        <f ca="1">IF(((TODAY()-Tabla2[[#This Row],[FECHA NACIMIENTO]])/365)&lt;18,"Corregir", IF(((TODAY()-Tabla2[[#This Row],[FECHA NACIMIENTO]])/365)&gt;80, "Corregir",ROUNDDOWN(((TODAY()-Tabla2[[#This Row],[FECHA NACIMIENTO]])/365),0)))</f>
        <v>31</v>
      </c>
      <c r="V138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385" s="34" t="str">
        <f ca="1">+IF(Tabla2[[#This Row],[Edad]]="Corregir","Corregir","Ok")</f>
        <v>Ok</v>
      </c>
      <c r="X1385" s="10" t="str">
        <f>+IFERROR(VLOOKUP(Tabla2[[#This Row],[DISTRITO SEGÚN DNI]],Hoja1!$A$2:$B$55,2,FALSE),"No")</f>
        <v>No</v>
      </c>
      <c r="Y1385" s="10" t="str">
        <f>IF(OR(LOWER(Tabla2[[#This Row],[GENERO]])="masculino", LOWER(Tabla2[[#This Row],[GENERO]])="femenino"),"OK","Corregir")</f>
        <v>OK</v>
      </c>
      <c r="Z1385" s="10" t="str">
        <f>+IF(Tabla2[[#This Row],[Nro. DNI / CE]]="","Corregir",IF(LEN(Tabla2[[#This Row],[Nro. DNI / CE]])&gt;=8,"OK","Corregir"))</f>
        <v>OK</v>
      </c>
      <c r="AA1385" s="10">
        <f>COUNTIF(Tabla2[APELLIDOS Y NOMBRES],Tabla2[[#This Row],[APELLIDOS Y NOMBRES]])</f>
        <v>1</v>
      </c>
      <c r="AB1385" t="str">
        <f ca="1">+IFERROR(IF(Tabla2[[#This Row],[FECHA CESE/BAJA]]="","No Aplica",IF(AND(MONTH(Tabla2[[#This Row],[FECHA CESE/BAJA]])=MONTH(TODAY()-30),YEAR(Tabla2[[#This Row],[FECHA CESE/BAJA]])=YEAR(TODAY())),MONTH(TODAY()-30)&amp;"-"&amp;YEAR(TODAY()),"Borrar")),"No aplica")</f>
        <v>No Aplica</v>
      </c>
      <c r="AC1385" t="str">
        <f ca="1">+IFERROR(IF(Tabla2[[#This Row],[FECHA INICIO DE LABORES EN OBRA]]="","No Aplica",IF(AND(MONTH(Tabla2[[#This Row],[FECHA INICIO DE LABORES EN OBRA]])=MONTH(TODAY()-30),YEAR(Tabla2[[#This Row],[FECHA INICIO DE LABORES EN OBRA]])=YEAR(TODAY())),MONTH(TODAY()-30)&amp;"-"&amp;YEAR(TODAY()),"No Aplica")),"No Aplica")</f>
        <v>No Aplica</v>
      </c>
    </row>
    <row r="1386" spans="1:29" x14ac:dyDescent="0.25">
      <c r="A1386" s="2">
        <v>20601010128</v>
      </c>
      <c r="B1386" s="3" t="s">
        <v>10611</v>
      </c>
      <c r="C1386" s="3" t="s">
        <v>10611</v>
      </c>
      <c r="D1386" s="3" t="s">
        <v>10765</v>
      </c>
      <c r="E1386" s="3" t="s">
        <v>10766</v>
      </c>
      <c r="F1386" s="36">
        <v>31829</v>
      </c>
      <c r="G1386" s="3">
        <v>1</v>
      </c>
      <c r="H1386" s="3" t="s">
        <v>10767</v>
      </c>
      <c r="I1386" s="3" t="s">
        <v>3565</v>
      </c>
      <c r="J1386" s="3" t="s">
        <v>10768</v>
      </c>
      <c r="K1386" s="3" t="s">
        <v>1063</v>
      </c>
      <c r="L1386" s="8" t="s">
        <v>9813</v>
      </c>
      <c r="M1386" s="5"/>
      <c r="N1386" s="13" t="s">
        <v>1043</v>
      </c>
      <c r="O1386" s="5">
        <v>44928</v>
      </c>
      <c r="P1386" s="8">
        <v>1</v>
      </c>
      <c r="Q1386" s="9">
        <v>2</v>
      </c>
      <c r="R1386" s="9" t="str">
        <f>IFERROR(VLOOKUP(Tabla2[[#This Row],[CONTRATISTA PRNCIPAL]],Hoja1!$L$5:$M$9,2,FALSE),"CJV")</f>
        <v>CJV</v>
      </c>
      <c r="S1386" s="9" t="str">
        <f>IF(Tabla2[[#This Row],[EMPRESA]]=Tabla2[[#This Row],[CONTRATISTA PRNCIPAL]],"Principal","Secundaria")</f>
        <v>Principal</v>
      </c>
      <c r="T1386" s="10">
        <f>IFERROR(1/COUNTIF(Tabla2[CONTRATISTA PRNCIPAL],Tabla2[[#This Row],[CONTRATISTA PRNCIPAL]]),0)</f>
        <v>1.8181818181818181E-2</v>
      </c>
      <c r="U1386" s="33">
        <f ca="1">IF(((TODAY()-Tabla2[[#This Row],[FECHA NACIMIENTO]])/365)&lt;18,"Corregir", IF(((TODAY()-Tabla2[[#This Row],[FECHA NACIMIENTO]])/365)&gt;80, "Corregir",ROUNDDOWN(((TODAY()-Tabla2[[#This Row],[FECHA NACIMIENTO]])/365),0)))</f>
        <v>36</v>
      </c>
      <c r="V138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386" s="34" t="str">
        <f ca="1">+IF(Tabla2[[#This Row],[Edad]]="Corregir","Corregir","Ok")</f>
        <v>Ok</v>
      </c>
      <c r="X1386" s="10" t="str">
        <f>+IFERROR(VLOOKUP(Tabla2[[#This Row],[DISTRITO SEGÚN DNI]],Hoja1!$A$2:$B$55,2,FALSE),"No")</f>
        <v>No</v>
      </c>
      <c r="Y1386" s="10" t="str">
        <f>IF(OR(LOWER(Tabla2[[#This Row],[GENERO]])="masculino", LOWER(Tabla2[[#This Row],[GENERO]])="femenino"),"OK","Corregir")</f>
        <v>OK</v>
      </c>
      <c r="Z1386" s="10" t="str">
        <f>+IF(Tabla2[[#This Row],[Nro. DNI / CE]]="","Corregir",IF(LEN(Tabla2[[#This Row],[Nro. DNI / CE]])&gt;=8,"OK","Corregir"))</f>
        <v>OK</v>
      </c>
      <c r="AA1386" s="10">
        <f>COUNTIF(Tabla2[APELLIDOS Y NOMBRES],Tabla2[[#This Row],[APELLIDOS Y NOMBRES]])</f>
        <v>1</v>
      </c>
      <c r="AB1386" t="str">
        <f ca="1">+IFERROR(IF(Tabla2[[#This Row],[FECHA CESE/BAJA]]="","No Aplica",IF(AND(MONTH(Tabla2[[#This Row],[FECHA CESE/BAJA]])=MONTH(TODAY()-30),YEAR(Tabla2[[#This Row],[FECHA CESE/BAJA]])=YEAR(TODAY())),MONTH(TODAY()-30)&amp;"-"&amp;YEAR(TODAY()),"Borrar")),"No aplica")</f>
        <v>No Aplica</v>
      </c>
      <c r="AC1386" t="str">
        <f ca="1">+IFERROR(IF(Tabla2[[#This Row],[FECHA INICIO DE LABORES EN OBRA]]="","No Aplica",IF(AND(MONTH(Tabla2[[#This Row],[FECHA INICIO DE LABORES EN OBRA]])=MONTH(TODAY()-30),YEAR(Tabla2[[#This Row],[FECHA INICIO DE LABORES EN OBRA]])=YEAR(TODAY())),MONTH(TODAY()-30)&amp;"-"&amp;YEAR(TODAY()),"No Aplica")),"No Aplica")</f>
        <v>No Aplica</v>
      </c>
    </row>
    <row r="1387" spans="1:29" x14ac:dyDescent="0.25">
      <c r="A1387" s="2">
        <v>20601010128</v>
      </c>
      <c r="B1387" s="3" t="s">
        <v>10611</v>
      </c>
      <c r="C1387" s="3" t="s">
        <v>10611</v>
      </c>
      <c r="D1387" s="3" t="s">
        <v>10769</v>
      </c>
      <c r="E1387" s="3" t="s">
        <v>10770</v>
      </c>
      <c r="F1387" s="36">
        <v>28542</v>
      </c>
      <c r="G1387" s="3">
        <v>1</v>
      </c>
      <c r="H1387" s="3" t="s">
        <v>10771</v>
      </c>
      <c r="I1387" s="3" t="s">
        <v>10647</v>
      </c>
      <c r="J1387" s="3" t="s">
        <v>10768</v>
      </c>
      <c r="K1387" s="3" t="s">
        <v>1063</v>
      </c>
      <c r="L1387" s="8" t="s">
        <v>9813</v>
      </c>
      <c r="M1387" s="5"/>
      <c r="N1387" s="13" t="s">
        <v>1043</v>
      </c>
      <c r="O1387" s="5">
        <v>44928</v>
      </c>
      <c r="P1387" s="8">
        <v>1</v>
      </c>
      <c r="Q1387" s="9">
        <v>2</v>
      </c>
      <c r="R1387" s="9" t="str">
        <f>IFERROR(VLOOKUP(Tabla2[[#This Row],[CONTRATISTA PRNCIPAL]],Hoja1!$L$5:$M$9,2,FALSE),"CJV")</f>
        <v>CJV</v>
      </c>
      <c r="S1387" s="9" t="str">
        <f>IF(Tabla2[[#This Row],[EMPRESA]]=Tabla2[[#This Row],[CONTRATISTA PRNCIPAL]],"Principal","Secundaria")</f>
        <v>Principal</v>
      </c>
      <c r="T1387" s="10">
        <f>IFERROR(1/COUNTIF(Tabla2[CONTRATISTA PRNCIPAL],Tabla2[[#This Row],[CONTRATISTA PRNCIPAL]]),0)</f>
        <v>1.8181818181818181E-2</v>
      </c>
      <c r="U1387" s="33">
        <f ca="1">IF(((TODAY()-Tabla2[[#This Row],[FECHA NACIMIENTO]])/365)&lt;18,"Corregir", IF(((TODAY()-Tabla2[[#This Row],[FECHA NACIMIENTO]])/365)&gt;80, "Corregir",ROUNDDOWN(((TODAY()-Tabla2[[#This Row],[FECHA NACIMIENTO]])/365),0)))</f>
        <v>45</v>
      </c>
      <c r="V138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387" s="34" t="str">
        <f ca="1">+IF(Tabla2[[#This Row],[Edad]]="Corregir","Corregir","Ok")</f>
        <v>Ok</v>
      </c>
      <c r="X1387" s="10" t="str">
        <f>+IFERROR(VLOOKUP(Tabla2[[#This Row],[DISTRITO SEGÚN DNI]],Hoja1!$A$2:$B$55,2,FALSE),"No")</f>
        <v>No</v>
      </c>
      <c r="Y1387" s="10" t="str">
        <f>IF(OR(LOWER(Tabla2[[#This Row],[GENERO]])="masculino", LOWER(Tabla2[[#This Row],[GENERO]])="femenino"),"OK","Corregir")</f>
        <v>OK</v>
      </c>
      <c r="Z1387" s="10" t="str">
        <f>+IF(Tabla2[[#This Row],[Nro. DNI / CE]]="","Corregir",IF(LEN(Tabla2[[#This Row],[Nro. DNI / CE]])&gt;=8,"OK","Corregir"))</f>
        <v>OK</v>
      </c>
      <c r="AA1387" s="10">
        <f>COUNTIF(Tabla2[APELLIDOS Y NOMBRES],Tabla2[[#This Row],[APELLIDOS Y NOMBRES]])</f>
        <v>1</v>
      </c>
      <c r="AB1387" t="str">
        <f ca="1">+IFERROR(IF(Tabla2[[#This Row],[FECHA CESE/BAJA]]="","No Aplica",IF(AND(MONTH(Tabla2[[#This Row],[FECHA CESE/BAJA]])=MONTH(TODAY()-30),YEAR(Tabla2[[#This Row],[FECHA CESE/BAJA]])=YEAR(TODAY())),MONTH(TODAY()-30)&amp;"-"&amp;YEAR(TODAY()),"Borrar")),"No aplica")</f>
        <v>No Aplica</v>
      </c>
      <c r="AC1387" t="str">
        <f ca="1">+IFERROR(IF(Tabla2[[#This Row],[FECHA INICIO DE LABORES EN OBRA]]="","No Aplica",IF(AND(MONTH(Tabla2[[#This Row],[FECHA INICIO DE LABORES EN OBRA]])=MONTH(TODAY()-30),YEAR(Tabla2[[#This Row],[FECHA INICIO DE LABORES EN OBRA]])=YEAR(TODAY())),MONTH(TODAY()-30)&amp;"-"&amp;YEAR(TODAY()),"No Aplica")),"No Aplica")</f>
        <v>No Aplica</v>
      </c>
    </row>
    <row r="1388" spans="1:29" x14ac:dyDescent="0.25">
      <c r="A1388" s="2">
        <v>20601010128</v>
      </c>
      <c r="B1388" s="3" t="s">
        <v>10611</v>
      </c>
      <c r="C1388" s="3" t="s">
        <v>10611</v>
      </c>
      <c r="D1388" s="3">
        <v>44106244</v>
      </c>
      <c r="E1388" s="3" t="s">
        <v>10772</v>
      </c>
      <c r="F1388" s="36">
        <v>31829</v>
      </c>
      <c r="G1388" s="3">
        <v>2</v>
      </c>
      <c r="H1388" s="3" t="s">
        <v>5133</v>
      </c>
      <c r="I1388" s="3" t="s">
        <v>3565</v>
      </c>
      <c r="J1388" s="3" t="s">
        <v>10773</v>
      </c>
      <c r="K1388" s="3" t="s">
        <v>93</v>
      </c>
      <c r="L1388" s="8" t="s">
        <v>9813</v>
      </c>
      <c r="M1388" s="5"/>
      <c r="N1388" s="13" t="s">
        <v>1043</v>
      </c>
      <c r="O1388" s="5">
        <v>44991</v>
      </c>
      <c r="P1388" s="8">
        <v>1</v>
      </c>
      <c r="Q1388" s="9">
        <v>4</v>
      </c>
      <c r="R1388" s="9" t="str">
        <f>IFERROR(VLOOKUP(Tabla2[[#This Row],[CONTRATISTA PRNCIPAL]],Hoja1!$L$5:$M$9,2,FALSE),"CJV")</f>
        <v>CJV</v>
      </c>
      <c r="S1388" s="9" t="str">
        <f>IF(Tabla2[[#This Row],[EMPRESA]]=Tabla2[[#This Row],[CONTRATISTA PRNCIPAL]],"Principal","Secundaria")</f>
        <v>Principal</v>
      </c>
      <c r="T1388" s="10">
        <f>IFERROR(1/COUNTIF(Tabla2[CONTRATISTA PRNCIPAL],Tabla2[[#This Row],[CONTRATISTA PRNCIPAL]]),0)</f>
        <v>1.8181818181818181E-2</v>
      </c>
      <c r="U1388" s="33">
        <f ca="1">IF(((TODAY()-Tabla2[[#This Row],[FECHA NACIMIENTO]])/365)&lt;18,"Corregir", IF(((TODAY()-Tabla2[[#This Row],[FECHA NACIMIENTO]])/365)&gt;80, "Corregir",ROUNDDOWN(((TODAY()-Tabla2[[#This Row],[FECHA NACIMIENTO]])/365),0)))</f>
        <v>36</v>
      </c>
      <c r="V138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388" s="34" t="str">
        <f ca="1">+IF(Tabla2[[#This Row],[Edad]]="Corregir","Corregir","Ok")</f>
        <v>Ok</v>
      </c>
      <c r="X1388" s="10" t="str">
        <f>+IFERROR(VLOOKUP(Tabla2[[#This Row],[DISTRITO SEGÚN DNI]],Hoja1!$A$2:$B$55,2,FALSE),"No")</f>
        <v>ATE</v>
      </c>
      <c r="Y1388" s="10" t="str">
        <f>IF(OR(LOWER(Tabla2[[#This Row],[GENERO]])="masculino", LOWER(Tabla2[[#This Row],[GENERO]])="femenino"),"OK","Corregir")</f>
        <v>OK</v>
      </c>
      <c r="Z1388" s="10" t="str">
        <f>+IF(Tabla2[[#This Row],[Nro. DNI / CE]]="","Corregir",IF(LEN(Tabla2[[#This Row],[Nro. DNI / CE]])&gt;=8,"OK","Corregir"))</f>
        <v>OK</v>
      </c>
      <c r="AA1388" s="10">
        <f>COUNTIF(Tabla2[APELLIDOS Y NOMBRES],Tabla2[[#This Row],[APELLIDOS Y NOMBRES]])</f>
        <v>1</v>
      </c>
      <c r="AB1388" t="str">
        <f ca="1">+IFERROR(IF(Tabla2[[#This Row],[FECHA CESE/BAJA]]="","No Aplica",IF(AND(MONTH(Tabla2[[#This Row],[FECHA CESE/BAJA]])=MONTH(TODAY()-30),YEAR(Tabla2[[#This Row],[FECHA CESE/BAJA]])=YEAR(TODAY())),MONTH(TODAY()-30)&amp;"-"&amp;YEAR(TODAY()),"Borrar")),"No aplica")</f>
        <v>No Aplica</v>
      </c>
      <c r="AC1388" t="str">
        <f ca="1">+IFERROR(IF(Tabla2[[#This Row],[FECHA INICIO DE LABORES EN OBRA]]="","No Aplica",IF(AND(MONTH(Tabla2[[#This Row],[FECHA INICIO DE LABORES EN OBRA]])=MONTH(TODAY()-30),YEAR(Tabla2[[#This Row],[FECHA INICIO DE LABORES EN OBRA]])=YEAR(TODAY())),MONTH(TODAY()-30)&amp;"-"&amp;YEAR(TODAY()),"No Aplica")),"No Aplica")</f>
        <v>No Aplica</v>
      </c>
    </row>
    <row r="1389" spans="1:29" x14ac:dyDescent="0.25">
      <c r="A1389" s="2">
        <v>20601010128</v>
      </c>
      <c r="B1389" s="3" t="s">
        <v>10611</v>
      </c>
      <c r="C1389" s="3" t="s">
        <v>10611</v>
      </c>
      <c r="D1389" s="3" t="s">
        <v>10774</v>
      </c>
      <c r="E1389" s="3" t="s">
        <v>10775</v>
      </c>
      <c r="F1389" s="36">
        <v>31746</v>
      </c>
      <c r="G1389" s="3">
        <v>2</v>
      </c>
      <c r="H1389" s="3" t="s">
        <v>1453</v>
      </c>
      <c r="I1389" s="3" t="s">
        <v>3565</v>
      </c>
      <c r="J1389" s="3" t="s">
        <v>10776</v>
      </c>
      <c r="K1389" s="3" t="s">
        <v>99</v>
      </c>
      <c r="L1389" s="8" t="s">
        <v>9813</v>
      </c>
      <c r="M1389" s="5"/>
      <c r="N1389" s="13" t="s">
        <v>1043</v>
      </c>
      <c r="O1389" s="5">
        <v>45164</v>
      </c>
      <c r="P1389" s="8">
        <v>1</v>
      </c>
      <c r="Q1389" s="9">
        <v>4</v>
      </c>
      <c r="R1389" s="9" t="str">
        <f>IFERROR(VLOOKUP(Tabla2[[#This Row],[CONTRATISTA PRNCIPAL]],Hoja1!$L$5:$M$9,2,FALSE),"CJV")</f>
        <v>CJV</v>
      </c>
      <c r="S1389" s="9" t="str">
        <f>IF(Tabla2[[#This Row],[EMPRESA]]=Tabla2[[#This Row],[CONTRATISTA PRNCIPAL]],"Principal","Secundaria")</f>
        <v>Principal</v>
      </c>
      <c r="T1389" s="10">
        <f>IFERROR(1/COUNTIF(Tabla2[CONTRATISTA PRNCIPAL],Tabla2[[#This Row],[CONTRATISTA PRNCIPAL]]),0)</f>
        <v>1.8181818181818181E-2</v>
      </c>
      <c r="U1389" s="33">
        <f ca="1">IF(((TODAY()-Tabla2[[#This Row],[FECHA NACIMIENTO]])/365)&lt;18,"Corregir", IF(((TODAY()-Tabla2[[#This Row],[FECHA NACIMIENTO]])/365)&gt;80, "Corregir",ROUNDDOWN(((TODAY()-Tabla2[[#This Row],[FECHA NACIMIENTO]])/365),0)))</f>
        <v>36</v>
      </c>
      <c r="V138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389" s="34" t="str">
        <f ca="1">+IF(Tabla2[[#This Row],[Edad]]="Corregir","Corregir","Ok")</f>
        <v>Ok</v>
      </c>
      <c r="X1389" s="10" t="str">
        <f>+IFERROR(VLOOKUP(Tabla2[[#This Row],[DISTRITO SEGÚN DNI]],Hoja1!$A$2:$B$55,2,FALSE),"No")</f>
        <v>LA VICTORIA</v>
      </c>
      <c r="Y1389" s="10" t="str">
        <f>IF(OR(LOWER(Tabla2[[#This Row],[GENERO]])="masculino", LOWER(Tabla2[[#This Row],[GENERO]])="femenino"),"OK","Corregir")</f>
        <v>OK</v>
      </c>
      <c r="Z1389" s="10" t="str">
        <f>+IF(Tabla2[[#This Row],[Nro. DNI / CE]]="","Corregir",IF(LEN(Tabla2[[#This Row],[Nro. DNI / CE]])&gt;=8,"OK","Corregir"))</f>
        <v>OK</v>
      </c>
      <c r="AA1389" s="10">
        <f>COUNTIF(Tabla2[APELLIDOS Y NOMBRES],Tabla2[[#This Row],[APELLIDOS Y NOMBRES]])</f>
        <v>1</v>
      </c>
      <c r="AB1389" t="str">
        <f ca="1">+IFERROR(IF(Tabla2[[#This Row],[FECHA CESE/BAJA]]="","No Aplica",IF(AND(MONTH(Tabla2[[#This Row],[FECHA CESE/BAJA]])=MONTH(TODAY()-30),YEAR(Tabla2[[#This Row],[FECHA CESE/BAJA]])=YEAR(TODAY())),MONTH(TODAY()-30)&amp;"-"&amp;YEAR(TODAY()),"Borrar")),"No aplica")</f>
        <v>No Aplica</v>
      </c>
      <c r="AC1389" t="str">
        <f ca="1">+IFERROR(IF(Tabla2[[#This Row],[FECHA INICIO DE LABORES EN OBRA]]="","No Aplica",IF(AND(MONTH(Tabla2[[#This Row],[FECHA INICIO DE LABORES EN OBRA]])=MONTH(TODAY()-30),YEAR(Tabla2[[#This Row],[FECHA INICIO DE LABORES EN OBRA]])=YEAR(TODAY())),MONTH(TODAY()-30)&amp;"-"&amp;YEAR(TODAY()),"No Aplica")),"No Aplica")</f>
        <v>8-2023</v>
      </c>
    </row>
    <row r="1390" spans="1:29" x14ac:dyDescent="0.25">
      <c r="A1390" s="2">
        <v>20601010128</v>
      </c>
      <c r="B1390" s="3" t="s">
        <v>10611</v>
      </c>
      <c r="C1390" s="3" t="s">
        <v>10611</v>
      </c>
      <c r="D1390" s="3" t="s">
        <v>10777</v>
      </c>
      <c r="E1390" s="3" t="s">
        <v>10778</v>
      </c>
      <c r="F1390" s="36">
        <v>31988</v>
      </c>
      <c r="G1390" s="3">
        <v>2</v>
      </c>
      <c r="H1390" s="3" t="s">
        <v>5133</v>
      </c>
      <c r="I1390" s="3" t="s">
        <v>10643</v>
      </c>
      <c r="J1390" s="3" t="s">
        <v>10779</v>
      </c>
      <c r="K1390" s="3" t="s">
        <v>10780</v>
      </c>
      <c r="L1390" s="8" t="s">
        <v>9813</v>
      </c>
      <c r="M1390" s="5"/>
      <c r="N1390" s="13" t="s">
        <v>1043</v>
      </c>
      <c r="O1390" s="5">
        <v>44986</v>
      </c>
      <c r="P1390" s="8">
        <v>1</v>
      </c>
      <c r="Q1390" s="9">
        <v>4</v>
      </c>
      <c r="R1390" s="9" t="str">
        <f>IFERROR(VLOOKUP(Tabla2[[#This Row],[CONTRATISTA PRNCIPAL]],Hoja1!$L$5:$M$9,2,FALSE),"CJV")</f>
        <v>CJV</v>
      </c>
      <c r="S1390" s="9" t="str">
        <f>IF(Tabla2[[#This Row],[EMPRESA]]=Tabla2[[#This Row],[CONTRATISTA PRNCIPAL]],"Principal","Secundaria")</f>
        <v>Principal</v>
      </c>
      <c r="T1390" s="10">
        <f>IFERROR(1/COUNTIF(Tabla2[CONTRATISTA PRNCIPAL],Tabla2[[#This Row],[CONTRATISTA PRNCIPAL]]),0)</f>
        <v>1.8181818181818181E-2</v>
      </c>
      <c r="U1390" s="33">
        <f ca="1">IF(((TODAY()-Tabla2[[#This Row],[FECHA NACIMIENTO]])/365)&lt;18,"Corregir", IF(((TODAY()-Tabla2[[#This Row],[FECHA NACIMIENTO]])/365)&gt;80, "Corregir",ROUNDDOWN(((TODAY()-Tabla2[[#This Row],[FECHA NACIMIENTO]])/365),0)))</f>
        <v>36</v>
      </c>
      <c r="V139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390" s="34" t="str">
        <f ca="1">+IF(Tabla2[[#This Row],[Edad]]="Corregir","Corregir","Ok")</f>
        <v>Ok</v>
      </c>
      <c r="X1390" s="10" t="str">
        <f>+IFERROR(VLOOKUP(Tabla2[[#This Row],[DISTRITO SEGÚN DNI]],Hoja1!$A$2:$B$55,2,FALSE),"No")</f>
        <v>No</v>
      </c>
      <c r="Y1390" s="10" t="str">
        <f>IF(OR(LOWER(Tabla2[[#This Row],[GENERO]])="masculino", LOWER(Tabla2[[#This Row],[GENERO]])="femenino"),"OK","Corregir")</f>
        <v>OK</v>
      </c>
      <c r="Z1390" s="10" t="str">
        <f>+IF(Tabla2[[#This Row],[Nro. DNI / CE]]="","Corregir",IF(LEN(Tabla2[[#This Row],[Nro. DNI / CE]])&gt;=8,"OK","Corregir"))</f>
        <v>OK</v>
      </c>
      <c r="AA1390" s="10">
        <f>COUNTIF(Tabla2[APELLIDOS Y NOMBRES],Tabla2[[#This Row],[APELLIDOS Y NOMBRES]])</f>
        <v>1</v>
      </c>
      <c r="AB1390" t="str">
        <f ca="1">+IFERROR(IF(Tabla2[[#This Row],[FECHA CESE/BAJA]]="","No Aplica",IF(AND(MONTH(Tabla2[[#This Row],[FECHA CESE/BAJA]])=MONTH(TODAY()-30),YEAR(Tabla2[[#This Row],[FECHA CESE/BAJA]])=YEAR(TODAY())),MONTH(TODAY()-30)&amp;"-"&amp;YEAR(TODAY()),"Borrar")),"No aplica")</f>
        <v>No Aplica</v>
      </c>
      <c r="AC1390" t="str">
        <f ca="1">+IFERROR(IF(Tabla2[[#This Row],[FECHA INICIO DE LABORES EN OBRA]]="","No Aplica",IF(AND(MONTH(Tabla2[[#This Row],[FECHA INICIO DE LABORES EN OBRA]])=MONTH(TODAY()-30),YEAR(Tabla2[[#This Row],[FECHA INICIO DE LABORES EN OBRA]])=YEAR(TODAY())),MONTH(TODAY()-30)&amp;"-"&amp;YEAR(TODAY()),"No Aplica")),"No Aplica")</f>
        <v>No Aplica</v>
      </c>
    </row>
    <row r="1391" spans="1:29" x14ac:dyDescent="0.25">
      <c r="A1391" s="2">
        <v>20601010128</v>
      </c>
      <c r="B1391" s="3" t="s">
        <v>10611</v>
      </c>
      <c r="C1391" s="3" t="s">
        <v>10611</v>
      </c>
      <c r="D1391" s="3" t="s">
        <v>10781</v>
      </c>
      <c r="E1391" s="3" t="s">
        <v>10782</v>
      </c>
      <c r="F1391" s="36">
        <v>30938</v>
      </c>
      <c r="G1391" s="3">
        <v>2</v>
      </c>
      <c r="H1391" s="3" t="s">
        <v>10657</v>
      </c>
      <c r="I1391" s="3" t="s">
        <v>3565</v>
      </c>
      <c r="J1391" s="3" t="s">
        <v>10783</v>
      </c>
      <c r="K1391" s="3" t="s">
        <v>2638</v>
      </c>
      <c r="L1391" s="8" t="s">
        <v>9813</v>
      </c>
      <c r="M1391" s="5"/>
      <c r="N1391" s="13" t="s">
        <v>1043</v>
      </c>
      <c r="O1391" s="5">
        <v>45015</v>
      </c>
      <c r="P1391" s="8">
        <v>1</v>
      </c>
      <c r="Q1391" s="9">
        <v>4</v>
      </c>
      <c r="R1391" s="9" t="str">
        <f>IFERROR(VLOOKUP(Tabla2[[#This Row],[CONTRATISTA PRNCIPAL]],Hoja1!$L$5:$M$9,2,FALSE),"CJV")</f>
        <v>CJV</v>
      </c>
      <c r="S1391" s="9" t="str">
        <f>IF(Tabla2[[#This Row],[EMPRESA]]=Tabla2[[#This Row],[CONTRATISTA PRNCIPAL]],"Principal","Secundaria")</f>
        <v>Principal</v>
      </c>
      <c r="T1391" s="10">
        <f>IFERROR(1/COUNTIF(Tabla2[CONTRATISTA PRNCIPAL],Tabla2[[#This Row],[CONTRATISTA PRNCIPAL]]),0)</f>
        <v>1.8181818181818181E-2</v>
      </c>
      <c r="U1391" s="33">
        <f ca="1">IF(((TODAY()-Tabla2[[#This Row],[FECHA NACIMIENTO]])/365)&lt;18,"Corregir", IF(((TODAY()-Tabla2[[#This Row],[FECHA NACIMIENTO]])/365)&gt;80, "Corregir",ROUNDDOWN(((TODAY()-Tabla2[[#This Row],[FECHA NACIMIENTO]])/365),0)))</f>
        <v>39</v>
      </c>
      <c r="V139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391" s="34" t="str">
        <f ca="1">+IF(Tabla2[[#This Row],[Edad]]="Corregir","Corregir","Ok")</f>
        <v>Ok</v>
      </c>
      <c r="X1391" s="10" t="str">
        <f>+IFERROR(VLOOKUP(Tabla2[[#This Row],[DISTRITO SEGÚN DNI]],Hoja1!$A$2:$B$55,2,FALSE),"No")</f>
        <v>No</v>
      </c>
      <c r="Y1391" s="10" t="str">
        <f>IF(OR(LOWER(Tabla2[[#This Row],[GENERO]])="masculino", LOWER(Tabla2[[#This Row],[GENERO]])="femenino"),"OK","Corregir")</f>
        <v>OK</v>
      </c>
      <c r="Z1391" s="10" t="str">
        <f>+IF(Tabla2[[#This Row],[Nro. DNI / CE]]="","Corregir",IF(LEN(Tabla2[[#This Row],[Nro. DNI / CE]])&gt;=8,"OK","Corregir"))</f>
        <v>OK</v>
      </c>
      <c r="AA1391" s="10">
        <f>COUNTIF(Tabla2[APELLIDOS Y NOMBRES],Tabla2[[#This Row],[APELLIDOS Y NOMBRES]])</f>
        <v>1</v>
      </c>
      <c r="AB1391" t="str">
        <f ca="1">+IFERROR(IF(Tabla2[[#This Row],[FECHA CESE/BAJA]]="","No Aplica",IF(AND(MONTH(Tabla2[[#This Row],[FECHA CESE/BAJA]])=MONTH(TODAY()-30),YEAR(Tabla2[[#This Row],[FECHA CESE/BAJA]])=YEAR(TODAY())),MONTH(TODAY()-30)&amp;"-"&amp;YEAR(TODAY()),"Borrar")),"No aplica")</f>
        <v>No Aplica</v>
      </c>
      <c r="AC1391" t="str">
        <f ca="1">+IFERROR(IF(Tabla2[[#This Row],[FECHA INICIO DE LABORES EN OBRA]]="","No Aplica",IF(AND(MONTH(Tabla2[[#This Row],[FECHA INICIO DE LABORES EN OBRA]])=MONTH(TODAY()-30),YEAR(Tabla2[[#This Row],[FECHA INICIO DE LABORES EN OBRA]])=YEAR(TODAY())),MONTH(TODAY()-30)&amp;"-"&amp;YEAR(TODAY()),"No Aplica")),"No Aplica")</f>
        <v>No Aplica</v>
      </c>
    </row>
    <row r="1392" spans="1:29" x14ac:dyDescent="0.25">
      <c r="A1392" s="2">
        <v>20253881438</v>
      </c>
      <c r="B1392" s="3" t="s">
        <v>27</v>
      </c>
      <c r="C1392" s="3" t="s">
        <v>27</v>
      </c>
      <c r="D1392" s="3" t="s">
        <v>123</v>
      </c>
      <c r="E1392" s="3" t="s">
        <v>124</v>
      </c>
      <c r="F1392" s="36">
        <v>34419</v>
      </c>
      <c r="G1392" s="3">
        <v>2</v>
      </c>
      <c r="H1392" s="3" t="s">
        <v>1511</v>
      </c>
      <c r="I1392" s="3" t="s">
        <v>2418</v>
      </c>
      <c r="J1392" s="3" t="s">
        <v>1512</v>
      </c>
      <c r="K1392" s="3" t="s">
        <v>34</v>
      </c>
      <c r="L1392" s="8" t="s">
        <v>9813</v>
      </c>
      <c r="M1392" s="5"/>
      <c r="N1392" s="13" t="s">
        <v>1043</v>
      </c>
      <c r="O1392" s="5">
        <v>45006</v>
      </c>
      <c r="P1392" s="8">
        <v>1</v>
      </c>
      <c r="Q1392" s="9">
        <v>4</v>
      </c>
      <c r="R1392" s="9" t="str">
        <f>IFERROR(VLOOKUP(Tabla2[[#This Row],[CONTRATISTA PRNCIPAL]],Hoja1!$L$5:$M$9,2,FALSE),"CJV")</f>
        <v>CJV</v>
      </c>
      <c r="S1392" s="9" t="str">
        <f>IF(Tabla2[[#This Row],[EMPRESA]]=Tabla2[[#This Row],[CONTRATISTA PRNCIPAL]],"Principal","Secundaria")</f>
        <v>Principal</v>
      </c>
      <c r="T1392" s="10">
        <f>IFERROR(1/COUNTIF(Tabla2[CONTRATISTA PRNCIPAL],Tabla2[[#This Row],[CONTRATISTA PRNCIPAL]]),0)</f>
        <v>0.1111111111111111</v>
      </c>
      <c r="U1392" s="33">
        <f ca="1">IF(((TODAY()-Tabla2[[#This Row],[FECHA NACIMIENTO]])/365)&lt;18,"Corregir", IF(((TODAY()-Tabla2[[#This Row],[FECHA NACIMIENTO]])/365)&gt;80, "Corregir",ROUNDDOWN(((TODAY()-Tabla2[[#This Row],[FECHA NACIMIENTO]])/365),0)))</f>
        <v>29</v>
      </c>
      <c r="V139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392" s="34" t="str">
        <f ca="1">+IF(Tabla2[[#This Row],[Edad]]="Corregir","Corregir","Ok")</f>
        <v>Ok</v>
      </c>
      <c r="X1392" s="10" t="str">
        <f>+IFERROR(VLOOKUP(Tabla2[[#This Row],[DISTRITO SEGÚN DNI]],Hoja1!$A$2:$B$55,2,FALSE),"No")</f>
        <v>CALLAO</v>
      </c>
      <c r="Y1392" s="10" t="str">
        <f>IF(OR(LOWER(Tabla2[[#This Row],[GENERO]])="masculino", LOWER(Tabla2[[#This Row],[GENERO]])="femenino"),"OK","Corregir")</f>
        <v>OK</v>
      </c>
      <c r="Z1392" s="10" t="str">
        <f>+IF(Tabla2[[#This Row],[Nro. DNI / CE]]="","Corregir",IF(LEN(Tabla2[[#This Row],[Nro. DNI / CE]])&gt;=8,"OK","Corregir"))</f>
        <v>OK</v>
      </c>
      <c r="AA1392" s="10">
        <f>COUNTIF(Tabla2[APELLIDOS Y NOMBRES],Tabla2[[#This Row],[APELLIDOS Y NOMBRES]])</f>
        <v>1</v>
      </c>
      <c r="AB1392" t="str">
        <f ca="1">+IFERROR(IF(Tabla2[[#This Row],[FECHA CESE/BAJA]]="","No Aplica",IF(AND(MONTH(Tabla2[[#This Row],[FECHA CESE/BAJA]])=MONTH(TODAY()-30),YEAR(Tabla2[[#This Row],[FECHA CESE/BAJA]])=YEAR(TODAY())),MONTH(TODAY()-30)&amp;"-"&amp;YEAR(TODAY()),"Borrar")),"No aplica")</f>
        <v>No Aplica</v>
      </c>
      <c r="AC1392" t="str">
        <f ca="1">+IFERROR(IF(Tabla2[[#This Row],[FECHA INICIO DE LABORES EN OBRA]]="","No Aplica",IF(AND(MONTH(Tabla2[[#This Row],[FECHA INICIO DE LABORES EN OBRA]])=MONTH(TODAY()-30),YEAR(Tabla2[[#This Row],[FECHA INICIO DE LABORES EN OBRA]])=YEAR(TODAY())),MONTH(TODAY()-30)&amp;"-"&amp;YEAR(TODAY()),"No Aplica")),"No Aplica")</f>
        <v>No Aplica</v>
      </c>
    </row>
    <row r="1393" spans="1:29" x14ac:dyDescent="0.25">
      <c r="A1393" s="2">
        <v>20253881438</v>
      </c>
      <c r="B1393" s="3" t="s">
        <v>27</v>
      </c>
      <c r="C1393" s="3" t="s">
        <v>27</v>
      </c>
      <c r="D1393" s="3" t="s">
        <v>1514</v>
      </c>
      <c r="E1393" s="3" t="s">
        <v>1515</v>
      </c>
      <c r="F1393" s="36">
        <v>31124</v>
      </c>
      <c r="G1393" s="3">
        <v>2</v>
      </c>
      <c r="H1393" s="3" t="s">
        <v>1516</v>
      </c>
      <c r="I1393" s="3" t="s">
        <v>2418</v>
      </c>
      <c r="J1393" s="3" t="s">
        <v>1517</v>
      </c>
      <c r="K1393" s="3" t="s">
        <v>1518</v>
      </c>
      <c r="L1393" s="8" t="s">
        <v>9813</v>
      </c>
      <c r="M1393" s="5"/>
      <c r="N1393" s="13" t="s">
        <v>1043</v>
      </c>
      <c r="O1393" s="5">
        <v>45006</v>
      </c>
      <c r="P1393" s="8">
        <v>1</v>
      </c>
      <c r="Q1393" s="9">
        <v>4</v>
      </c>
      <c r="R1393" s="9" t="str">
        <f>IFERROR(VLOOKUP(Tabla2[[#This Row],[CONTRATISTA PRNCIPAL]],Hoja1!$L$5:$M$9,2,FALSE),"CJV")</f>
        <v>CJV</v>
      </c>
      <c r="S1393" s="9" t="str">
        <f>IF(Tabla2[[#This Row],[EMPRESA]]=Tabla2[[#This Row],[CONTRATISTA PRNCIPAL]],"Principal","Secundaria")</f>
        <v>Principal</v>
      </c>
      <c r="T1393" s="10">
        <f>IFERROR(1/COUNTIF(Tabla2[CONTRATISTA PRNCIPAL],Tabla2[[#This Row],[CONTRATISTA PRNCIPAL]]),0)</f>
        <v>0.1111111111111111</v>
      </c>
      <c r="U1393" s="33">
        <f ca="1">IF(((TODAY()-Tabla2[[#This Row],[FECHA NACIMIENTO]])/365)&lt;18,"Corregir", IF(((TODAY()-Tabla2[[#This Row],[FECHA NACIMIENTO]])/365)&gt;80, "Corregir",ROUNDDOWN(((TODAY()-Tabla2[[#This Row],[FECHA NACIMIENTO]])/365),0)))</f>
        <v>38</v>
      </c>
      <c r="V139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393" s="34" t="str">
        <f ca="1">+IF(Tabla2[[#This Row],[Edad]]="Corregir","Corregir","Ok")</f>
        <v>Ok</v>
      </c>
      <c r="X1393" s="10" t="str">
        <f>+IFERROR(VLOOKUP(Tabla2[[#This Row],[DISTRITO SEGÚN DNI]],Hoja1!$A$2:$B$55,2,FALSE),"No")</f>
        <v>No</v>
      </c>
      <c r="Y1393" s="10" t="str">
        <f>IF(OR(LOWER(Tabla2[[#This Row],[GENERO]])="masculino", LOWER(Tabla2[[#This Row],[GENERO]])="femenino"),"OK","Corregir")</f>
        <v>OK</v>
      </c>
      <c r="Z1393" s="10" t="str">
        <f>+IF(Tabla2[[#This Row],[Nro. DNI / CE]]="","Corregir",IF(LEN(Tabla2[[#This Row],[Nro. DNI / CE]])&gt;=8,"OK","Corregir"))</f>
        <v>OK</v>
      </c>
      <c r="AA1393" s="10">
        <f>COUNTIF(Tabla2[APELLIDOS Y NOMBRES],Tabla2[[#This Row],[APELLIDOS Y NOMBRES]])</f>
        <v>1</v>
      </c>
      <c r="AB1393" t="str">
        <f ca="1">+IFERROR(IF(Tabla2[[#This Row],[FECHA CESE/BAJA]]="","No Aplica",IF(AND(MONTH(Tabla2[[#This Row],[FECHA CESE/BAJA]])=MONTH(TODAY()-30),YEAR(Tabla2[[#This Row],[FECHA CESE/BAJA]])=YEAR(TODAY())),MONTH(TODAY()-30)&amp;"-"&amp;YEAR(TODAY()),"Borrar")),"No aplica")</f>
        <v>No Aplica</v>
      </c>
      <c r="AC1393" t="str">
        <f ca="1">+IFERROR(IF(Tabla2[[#This Row],[FECHA INICIO DE LABORES EN OBRA]]="","No Aplica",IF(AND(MONTH(Tabla2[[#This Row],[FECHA INICIO DE LABORES EN OBRA]])=MONTH(TODAY()-30),YEAR(Tabla2[[#This Row],[FECHA INICIO DE LABORES EN OBRA]])=YEAR(TODAY())),MONTH(TODAY()-30)&amp;"-"&amp;YEAR(TODAY()),"No Aplica")),"No Aplica")</f>
        <v>No Aplica</v>
      </c>
    </row>
    <row r="1394" spans="1:29" x14ac:dyDescent="0.25">
      <c r="A1394" s="2">
        <v>20253881438</v>
      </c>
      <c r="B1394" s="3" t="s">
        <v>27</v>
      </c>
      <c r="C1394" s="3" t="s">
        <v>27</v>
      </c>
      <c r="D1394" s="3" t="s">
        <v>1519</v>
      </c>
      <c r="E1394" s="3" t="s">
        <v>1520</v>
      </c>
      <c r="F1394" s="36">
        <v>28299</v>
      </c>
      <c r="G1394" s="3">
        <v>2</v>
      </c>
      <c r="H1394" s="3" t="s">
        <v>1511</v>
      </c>
      <c r="I1394" s="3" t="s">
        <v>2418</v>
      </c>
      <c r="J1394" s="3" t="s">
        <v>1521</v>
      </c>
      <c r="K1394" s="3" t="s">
        <v>1522</v>
      </c>
      <c r="L1394" s="8" t="s">
        <v>9813</v>
      </c>
      <c r="M1394" s="5"/>
      <c r="N1394" s="13" t="s">
        <v>1043</v>
      </c>
      <c r="O1394" s="5">
        <v>45006</v>
      </c>
      <c r="P1394" s="8">
        <v>1</v>
      </c>
      <c r="Q1394" s="9">
        <v>4</v>
      </c>
      <c r="R1394" s="9" t="str">
        <f>IFERROR(VLOOKUP(Tabla2[[#This Row],[CONTRATISTA PRNCIPAL]],Hoja1!$L$5:$M$9,2,FALSE),"CJV")</f>
        <v>CJV</v>
      </c>
      <c r="S1394" s="9" t="str">
        <f>IF(Tabla2[[#This Row],[EMPRESA]]=Tabla2[[#This Row],[CONTRATISTA PRNCIPAL]],"Principal","Secundaria")</f>
        <v>Principal</v>
      </c>
      <c r="T1394" s="10">
        <f>IFERROR(1/COUNTIF(Tabla2[CONTRATISTA PRNCIPAL],Tabla2[[#This Row],[CONTRATISTA PRNCIPAL]]),0)</f>
        <v>0.1111111111111111</v>
      </c>
      <c r="U1394" s="33">
        <f ca="1">IF(((TODAY()-Tabla2[[#This Row],[FECHA NACIMIENTO]])/365)&lt;18,"Corregir", IF(((TODAY()-Tabla2[[#This Row],[FECHA NACIMIENTO]])/365)&gt;80, "Corregir",ROUNDDOWN(((TODAY()-Tabla2[[#This Row],[FECHA NACIMIENTO]])/365),0)))</f>
        <v>46</v>
      </c>
      <c r="V139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394" s="34" t="str">
        <f ca="1">+IF(Tabla2[[#This Row],[Edad]]="Corregir","Corregir","Ok")</f>
        <v>Ok</v>
      </c>
      <c r="X1394" s="10" t="str">
        <f>+IFERROR(VLOOKUP(Tabla2[[#This Row],[DISTRITO SEGÚN DNI]],Hoja1!$A$2:$B$55,2,FALSE),"No")</f>
        <v>No</v>
      </c>
      <c r="Y1394" s="10" t="str">
        <f>IF(OR(LOWER(Tabla2[[#This Row],[GENERO]])="masculino", LOWER(Tabla2[[#This Row],[GENERO]])="femenino"),"OK","Corregir")</f>
        <v>OK</v>
      </c>
      <c r="Z1394" s="10" t="str">
        <f>+IF(Tabla2[[#This Row],[Nro. DNI / CE]]="","Corregir",IF(LEN(Tabla2[[#This Row],[Nro. DNI / CE]])&gt;=8,"OK","Corregir"))</f>
        <v>OK</v>
      </c>
      <c r="AA1394" s="10">
        <f>COUNTIF(Tabla2[APELLIDOS Y NOMBRES],Tabla2[[#This Row],[APELLIDOS Y NOMBRES]])</f>
        <v>1</v>
      </c>
      <c r="AB1394" t="str">
        <f ca="1">+IFERROR(IF(Tabla2[[#This Row],[FECHA CESE/BAJA]]="","No Aplica",IF(AND(MONTH(Tabla2[[#This Row],[FECHA CESE/BAJA]])=MONTH(TODAY()-30),YEAR(Tabla2[[#This Row],[FECHA CESE/BAJA]])=YEAR(TODAY())),MONTH(TODAY()-30)&amp;"-"&amp;YEAR(TODAY()),"Borrar")),"No aplica")</f>
        <v>No Aplica</v>
      </c>
      <c r="AC1394" t="str">
        <f ca="1">+IFERROR(IF(Tabla2[[#This Row],[FECHA INICIO DE LABORES EN OBRA]]="","No Aplica",IF(AND(MONTH(Tabla2[[#This Row],[FECHA INICIO DE LABORES EN OBRA]])=MONTH(TODAY()-30),YEAR(Tabla2[[#This Row],[FECHA INICIO DE LABORES EN OBRA]])=YEAR(TODAY())),MONTH(TODAY()-30)&amp;"-"&amp;YEAR(TODAY()),"No Aplica")),"No Aplica")</f>
        <v>No Aplica</v>
      </c>
    </row>
    <row r="1395" spans="1:29" x14ac:dyDescent="0.25">
      <c r="A1395" s="2">
        <v>20253881438</v>
      </c>
      <c r="B1395" s="3" t="s">
        <v>27</v>
      </c>
      <c r="C1395" s="3" t="s">
        <v>27</v>
      </c>
      <c r="D1395" s="3" t="s">
        <v>1523</v>
      </c>
      <c r="E1395" s="3" t="s">
        <v>1524</v>
      </c>
      <c r="F1395" s="36">
        <v>33387</v>
      </c>
      <c r="G1395" s="3">
        <v>2</v>
      </c>
      <c r="H1395" s="3" t="s">
        <v>1516</v>
      </c>
      <c r="I1395" s="3" t="s">
        <v>2418</v>
      </c>
      <c r="J1395" s="3" t="s">
        <v>1525</v>
      </c>
      <c r="K1395" s="3" t="s">
        <v>1044</v>
      </c>
      <c r="L1395" s="8" t="s">
        <v>9813</v>
      </c>
      <c r="M1395" s="5"/>
      <c r="N1395" s="13" t="s">
        <v>1043</v>
      </c>
      <c r="O1395" s="5">
        <v>45006</v>
      </c>
      <c r="P1395" s="8">
        <v>1</v>
      </c>
      <c r="Q1395" s="9">
        <v>4</v>
      </c>
      <c r="R1395" s="9" t="str">
        <f>IFERROR(VLOOKUP(Tabla2[[#This Row],[CONTRATISTA PRNCIPAL]],Hoja1!$L$5:$M$9,2,FALSE),"CJV")</f>
        <v>CJV</v>
      </c>
      <c r="S1395" s="9" t="str">
        <f>IF(Tabla2[[#This Row],[EMPRESA]]=Tabla2[[#This Row],[CONTRATISTA PRNCIPAL]],"Principal","Secundaria")</f>
        <v>Principal</v>
      </c>
      <c r="T1395" s="10">
        <f>IFERROR(1/COUNTIF(Tabla2[CONTRATISTA PRNCIPAL],Tabla2[[#This Row],[CONTRATISTA PRNCIPAL]]),0)</f>
        <v>0.1111111111111111</v>
      </c>
      <c r="U1395" s="33">
        <f ca="1">IF(((TODAY()-Tabla2[[#This Row],[FECHA NACIMIENTO]])/365)&lt;18,"Corregir", IF(((TODAY()-Tabla2[[#This Row],[FECHA NACIMIENTO]])/365)&gt;80, "Corregir",ROUNDDOWN(((TODAY()-Tabla2[[#This Row],[FECHA NACIMIENTO]])/365),0)))</f>
        <v>32</v>
      </c>
      <c r="V139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395" s="34" t="str">
        <f ca="1">+IF(Tabla2[[#This Row],[Edad]]="Corregir","Corregir","Ok")</f>
        <v>Ok</v>
      </c>
      <c r="X1395" s="10" t="str">
        <f>+IFERROR(VLOOKUP(Tabla2[[#This Row],[DISTRITO SEGÚN DNI]],Hoja1!$A$2:$B$55,2,FALSE),"No")</f>
        <v>No</v>
      </c>
      <c r="Y1395" s="10" t="str">
        <f>IF(OR(LOWER(Tabla2[[#This Row],[GENERO]])="masculino", LOWER(Tabla2[[#This Row],[GENERO]])="femenino"),"OK","Corregir")</f>
        <v>OK</v>
      </c>
      <c r="Z1395" s="10" t="str">
        <f>+IF(Tabla2[[#This Row],[Nro. DNI / CE]]="","Corregir",IF(LEN(Tabla2[[#This Row],[Nro. DNI / CE]])&gt;=8,"OK","Corregir"))</f>
        <v>OK</v>
      </c>
      <c r="AA1395" s="10">
        <f>COUNTIF(Tabla2[APELLIDOS Y NOMBRES],Tabla2[[#This Row],[APELLIDOS Y NOMBRES]])</f>
        <v>1</v>
      </c>
      <c r="AB1395" t="str">
        <f ca="1">+IFERROR(IF(Tabla2[[#This Row],[FECHA CESE/BAJA]]="","No Aplica",IF(AND(MONTH(Tabla2[[#This Row],[FECHA CESE/BAJA]])=MONTH(TODAY()-30),YEAR(Tabla2[[#This Row],[FECHA CESE/BAJA]])=YEAR(TODAY())),MONTH(TODAY()-30)&amp;"-"&amp;YEAR(TODAY()),"Borrar")),"No aplica")</f>
        <v>No Aplica</v>
      </c>
      <c r="AC1395" t="str">
        <f ca="1">+IFERROR(IF(Tabla2[[#This Row],[FECHA INICIO DE LABORES EN OBRA]]="","No Aplica",IF(AND(MONTH(Tabla2[[#This Row],[FECHA INICIO DE LABORES EN OBRA]])=MONTH(TODAY()-30),YEAR(Tabla2[[#This Row],[FECHA INICIO DE LABORES EN OBRA]])=YEAR(TODAY())),MONTH(TODAY()-30)&amp;"-"&amp;YEAR(TODAY()),"No Aplica")),"No Aplica")</f>
        <v>No Aplica</v>
      </c>
    </row>
    <row r="1396" spans="1:29" x14ac:dyDescent="0.25">
      <c r="A1396" s="2">
        <v>20253881438</v>
      </c>
      <c r="B1396" s="3" t="s">
        <v>27</v>
      </c>
      <c r="C1396" s="3" t="s">
        <v>27</v>
      </c>
      <c r="D1396" s="3" t="s">
        <v>1526</v>
      </c>
      <c r="E1396" s="3" t="s">
        <v>8669</v>
      </c>
      <c r="F1396" s="36">
        <v>26817</v>
      </c>
      <c r="G1396" s="3">
        <v>2</v>
      </c>
      <c r="H1396" s="3" t="s">
        <v>1516</v>
      </c>
      <c r="I1396" s="3" t="s">
        <v>2418</v>
      </c>
      <c r="J1396" s="3" t="s">
        <v>1527</v>
      </c>
      <c r="K1396" s="3" t="s">
        <v>1528</v>
      </c>
      <c r="L1396" s="8" t="s">
        <v>9813</v>
      </c>
      <c r="M1396" s="5"/>
      <c r="N1396" s="13" t="s">
        <v>1043</v>
      </c>
      <c r="O1396" s="5">
        <v>45006</v>
      </c>
      <c r="P1396" s="8">
        <v>1</v>
      </c>
      <c r="Q1396" s="9">
        <v>4</v>
      </c>
      <c r="R1396" s="9" t="str">
        <f>IFERROR(VLOOKUP(Tabla2[[#This Row],[CONTRATISTA PRNCIPAL]],Hoja1!$L$5:$M$9,2,FALSE),"CJV")</f>
        <v>CJV</v>
      </c>
      <c r="S1396" s="9" t="str">
        <f>IF(Tabla2[[#This Row],[EMPRESA]]=Tabla2[[#This Row],[CONTRATISTA PRNCIPAL]],"Principal","Secundaria")</f>
        <v>Principal</v>
      </c>
      <c r="T1396" s="10">
        <f>IFERROR(1/COUNTIF(Tabla2[CONTRATISTA PRNCIPAL],Tabla2[[#This Row],[CONTRATISTA PRNCIPAL]]),0)</f>
        <v>0.1111111111111111</v>
      </c>
      <c r="U1396" s="33">
        <f ca="1">IF(((TODAY()-Tabla2[[#This Row],[FECHA NACIMIENTO]])/365)&lt;18,"Corregir", IF(((TODAY()-Tabla2[[#This Row],[FECHA NACIMIENTO]])/365)&gt;80, "Corregir",ROUNDDOWN(((TODAY()-Tabla2[[#This Row],[FECHA NACIMIENTO]])/365),0)))</f>
        <v>50</v>
      </c>
      <c r="V139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396" s="34" t="str">
        <f ca="1">+IF(Tabla2[[#This Row],[Edad]]="Corregir","Corregir","Ok")</f>
        <v>Ok</v>
      </c>
      <c r="X1396" s="10" t="str">
        <f>+IFERROR(VLOOKUP(Tabla2[[#This Row],[DISTRITO SEGÚN DNI]],Hoja1!$A$2:$B$55,2,FALSE),"No")</f>
        <v>No</v>
      </c>
      <c r="Y1396" s="10" t="str">
        <f>IF(OR(LOWER(Tabla2[[#This Row],[GENERO]])="masculino", LOWER(Tabla2[[#This Row],[GENERO]])="femenino"),"OK","Corregir")</f>
        <v>OK</v>
      </c>
      <c r="Z1396" s="10" t="str">
        <f>+IF(Tabla2[[#This Row],[Nro. DNI / CE]]="","Corregir",IF(LEN(Tabla2[[#This Row],[Nro. DNI / CE]])&gt;=8,"OK","Corregir"))</f>
        <v>OK</v>
      </c>
      <c r="AA1396" s="10">
        <f>COUNTIF(Tabla2[APELLIDOS Y NOMBRES],Tabla2[[#This Row],[APELLIDOS Y NOMBRES]])</f>
        <v>1</v>
      </c>
      <c r="AB1396" t="str">
        <f ca="1">+IFERROR(IF(Tabla2[[#This Row],[FECHA CESE/BAJA]]="","No Aplica",IF(AND(MONTH(Tabla2[[#This Row],[FECHA CESE/BAJA]])=MONTH(TODAY()-30),YEAR(Tabla2[[#This Row],[FECHA CESE/BAJA]])=YEAR(TODAY())),MONTH(TODAY()-30)&amp;"-"&amp;YEAR(TODAY()),"Borrar")),"No aplica")</f>
        <v>No Aplica</v>
      </c>
      <c r="AC1396" t="str">
        <f ca="1">+IFERROR(IF(Tabla2[[#This Row],[FECHA INICIO DE LABORES EN OBRA]]="","No Aplica",IF(AND(MONTH(Tabla2[[#This Row],[FECHA INICIO DE LABORES EN OBRA]])=MONTH(TODAY()-30),YEAR(Tabla2[[#This Row],[FECHA INICIO DE LABORES EN OBRA]])=YEAR(TODAY())),MONTH(TODAY()-30)&amp;"-"&amp;YEAR(TODAY()),"No Aplica")),"No Aplica")</f>
        <v>No Aplica</v>
      </c>
    </row>
    <row r="1397" spans="1:29" x14ac:dyDescent="0.25">
      <c r="A1397" s="2">
        <v>20253881438</v>
      </c>
      <c r="B1397" s="3" t="s">
        <v>27</v>
      </c>
      <c r="C1397" s="3" t="s">
        <v>27</v>
      </c>
      <c r="D1397" s="3" t="s">
        <v>1529</v>
      </c>
      <c r="E1397" s="3" t="s">
        <v>8670</v>
      </c>
      <c r="F1397" s="36">
        <v>27446</v>
      </c>
      <c r="G1397" s="3">
        <v>2</v>
      </c>
      <c r="H1397" s="3" t="s">
        <v>1516</v>
      </c>
      <c r="I1397" s="3" t="s">
        <v>2418</v>
      </c>
      <c r="J1397" s="3" t="s">
        <v>1530</v>
      </c>
      <c r="K1397" s="3" t="s">
        <v>1531</v>
      </c>
      <c r="L1397" s="8" t="s">
        <v>9813</v>
      </c>
      <c r="M1397" s="5"/>
      <c r="N1397" s="13" t="s">
        <v>1043</v>
      </c>
      <c r="O1397" s="5">
        <v>45006</v>
      </c>
      <c r="P1397" s="8">
        <v>1</v>
      </c>
      <c r="Q1397" s="9">
        <v>4</v>
      </c>
      <c r="R1397" s="9" t="str">
        <f>IFERROR(VLOOKUP(Tabla2[[#This Row],[CONTRATISTA PRNCIPAL]],Hoja1!$L$5:$M$9,2,FALSE),"CJV")</f>
        <v>CJV</v>
      </c>
      <c r="S1397" s="9" t="str">
        <f>IF(Tabla2[[#This Row],[EMPRESA]]=Tabla2[[#This Row],[CONTRATISTA PRNCIPAL]],"Principal","Secundaria")</f>
        <v>Principal</v>
      </c>
      <c r="T1397" s="10">
        <f>IFERROR(1/COUNTIF(Tabla2[CONTRATISTA PRNCIPAL],Tabla2[[#This Row],[CONTRATISTA PRNCIPAL]]),0)</f>
        <v>0.1111111111111111</v>
      </c>
      <c r="U1397" s="33">
        <f ca="1">IF(((TODAY()-Tabla2[[#This Row],[FECHA NACIMIENTO]])/365)&lt;18,"Corregir", IF(((TODAY()-Tabla2[[#This Row],[FECHA NACIMIENTO]])/365)&gt;80, "Corregir",ROUNDDOWN(((TODAY()-Tabla2[[#This Row],[FECHA NACIMIENTO]])/365),0)))</f>
        <v>48</v>
      </c>
      <c r="V139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397" s="34" t="str">
        <f ca="1">+IF(Tabla2[[#This Row],[Edad]]="Corregir","Corregir","Ok")</f>
        <v>Ok</v>
      </c>
      <c r="X1397" s="10" t="str">
        <f>+IFERROR(VLOOKUP(Tabla2[[#This Row],[DISTRITO SEGÚN DNI]],Hoja1!$A$2:$B$55,2,FALSE),"No")</f>
        <v>No</v>
      </c>
      <c r="Y1397" s="10" t="str">
        <f>IF(OR(LOWER(Tabla2[[#This Row],[GENERO]])="masculino", LOWER(Tabla2[[#This Row],[GENERO]])="femenino"),"OK","Corregir")</f>
        <v>OK</v>
      </c>
      <c r="Z1397" s="10" t="str">
        <f>+IF(Tabla2[[#This Row],[Nro. DNI / CE]]="","Corregir",IF(LEN(Tabla2[[#This Row],[Nro. DNI / CE]])&gt;=8,"OK","Corregir"))</f>
        <v>OK</v>
      </c>
      <c r="AA1397" s="10">
        <f>COUNTIF(Tabla2[APELLIDOS Y NOMBRES],Tabla2[[#This Row],[APELLIDOS Y NOMBRES]])</f>
        <v>1</v>
      </c>
      <c r="AB1397" t="str">
        <f ca="1">+IFERROR(IF(Tabla2[[#This Row],[FECHA CESE/BAJA]]="","No Aplica",IF(AND(MONTH(Tabla2[[#This Row],[FECHA CESE/BAJA]])=MONTH(TODAY()-30),YEAR(Tabla2[[#This Row],[FECHA CESE/BAJA]])=YEAR(TODAY())),MONTH(TODAY()-30)&amp;"-"&amp;YEAR(TODAY()),"Borrar")),"No aplica")</f>
        <v>No Aplica</v>
      </c>
      <c r="AC1397" t="str">
        <f ca="1">+IFERROR(IF(Tabla2[[#This Row],[FECHA INICIO DE LABORES EN OBRA]]="","No Aplica",IF(AND(MONTH(Tabla2[[#This Row],[FECHA INICIO DE LABORES EN OBRA]])=MONTH(TODAY()-30),YEAR(Tabla2[[#This Row],[FECHA INICIO DE LABORES EN OBRA]])=YEAR(TODAY())),MONTH(TODAY()-30)&amp;"-"&amp;YEAR(TODAY()),"No Aplica")),"No Aplica")</f>
        <v>No Aplica</v>
      </c>
    </row>
    <row r="1398" spans="1:29" x14ac:dyDescent="0.25">
      <c r="A1398" s="2">
        <v>20253881438</v>
      </c>
      <c r="B1398" s="3" t="s">
        <v>27</v>
      </c>
      <c r="C1398" s="3" t="s">
        <v>27</v>
      </c>
      <c r="D1398" s="3">
        <v>45467373</v>
      </c>
      <c r="E1398" s="3" t="s">
        <v>125</v>
      </c>
      <c r="F1398" s="36">
        <v>32350</v>
      </c>
      <c r="G1398" s="3">
        <v>1</v>
      </c>
      <c r="H1398" s="3" t="s">
        <v>1532</v>
      </c>
      <c r="I1398" s="3" t="s">
        <v>2418</v>
      </c>
      <c r="J1398" s="3" t="s">
        <v>1533</v>
      </c>
      <c r="K1398" s="3" t="s">
        <v>36</v>
      </c>
      <c r="L1398" s="8" t="s">
        <v>9813</v>
      </c>
      <c r="M1398" s="5"/>
      <c r="N1398" s="13" t="s">
        <v>1043</v>
      </c>
      <c r="O1398" s="5">
        <v>45006</v>
      </c>
      <c r="P1398" s="8">
        <v>1</v>
      </c>
      <c r="Q1398" s="9">
        <v>1</v>
      </c>
      <c r="R1398" s="9" t="str">
        <f>IFERROR(VLOOKUP(Tabla2[[#This Row],[CONTRATISTA PRNCIPAL]],Hoja1!$L$5:$M$9,2,FALSE),"CJV")</f>
        <v>CJV</v>
      </c>
      <c r="S1398" s="9" t="str">
        <f>IF(Tabla2[[#This Row],[EMPRESA]]=Tabla2[[#This Row],[CONTRATISTA PRNCIPAL]],"Principal","Secundaria")</f>
        <v>Principal</v>
      </c>
      <c r="T1398" s="10">
        <f>IFERROR(1/COUNTIF(Tabla2[CONTRATISTA PRNCIPAL],Tabla2[[#This Row],[CONTRATISTA PRNCIPAL]]),0)</f>
        <v>0.1111111111111111</v>
      </c>
      <c r="U1398" s="33">
        <f ca="1">IF(((TODAY()-Tabla2[[#This Row],[FECHA NACIMIENTO]])/365)&lt;18,"Corregir", IF(((TODAY()-Tabla2[[#This Row],[FECHA NACIMIENTO]])/365)&gt;80, "Corregir",ROUNDDOWN(((TODAY()-Tabla2[[#This Row],[FECHA NACIMIENTO]])/365),0)))</f>
        <v>35</v>
      </c>
      <c r="V139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398" s="34" t="str">
        <f ca="1">+IF(Tabla2[[#This Row],[Edad]]="Corregir","Corregir","Ok")</f>
        <v>Ok</v>
      </c>
      <c r="X1398" s="10" t="str">
        <f>+IFERROR(VLOOKUP(Tabla2[[#This Row],[DISTRITO SEGÚN DNI]],Hoja1!$A$2:$B$55,2,FALSE),"No")</f>
        <v>SANTA ANITA</v>
      </c>
      <c r="Y1398" s="10" t="str">
        <f>IF(OR(LOWER(Tabla2[[#This Row],[GENERO]])="masculino", LOWER(Tabla2[[#This Row],[GENERO]])="femenino"),"OK","Corregir")</f>
        <v>OK</v>
      </c>
      <c r="Z1398" s="10" t="str">
        <f>+IF(Tabla2[[#This Row],[Nro. DNI / CE]]="","Corregir",IF(LEN(Tabla2[[#This Row],[Nro. DNI / CE]])&gt;=8,"OK","Corregir"))</f>
        <v>OK</v>
      </c>
      <c r="AA1398" s="10">
        <f>COUNTIF(Tabla2[APELLIDOS Y NOMBRES],Tabla2[[#This Row],[APELLIDOS Y NOMBRES]])</f>
        <v>1</v>
      </c>
      <c r="AB1398" t="str">
        <f ca="1">+IFERROR(IF(Tabla2[[#This Row],[FECHA CESE/BAJA]]="","No Aplica",IF(AND(MONTH(Tabla2[[#This Row],[FECHA CESE/BAJA]])=MONTH(TODAY()-30),YEAR(Tabla2[[#This Row],[FECHA CESE/BAJA]])=YEAR(TODAY())),MONTH(TODAY()-30)&amp;"-"&amp;YEAR(TODAY()),"Borrar")),"No aplica")</f>
        <v>No Aplica</v>
      </c>
      <c r="AC1398" t="str">
        <f ca="1">+IFERROR(IF(Tabla2[[#This Row],[FECHA INICIO DE LABORES EN OBRA]]="","No Aplica",IF(AND(MONTH(Tabla2[[#This Row],[FECHA INICIO DE LABORES EN OBRA]])=MONTH(TODAY()-30),YEAR(Tabla2[[#This Row],[FECHA INICIO DE LABORES EN OBRA]])=YEAR(TODAY())),MONTH(TODAY()-30)&amp;"-"&amp;YEAR(TODAY()),"No Aplica")),"No Aplica")</f>
        <v>No Aplica</v>
      </c>
    </row>
    <row r="1399" spans="1:29" x14ac:dyDescent="0.25">
      <c r="A1399" s="2">
        <v>20253881438</v>
      </c>
      <c r="B1399" s="3" t="s">
        <v>27</v>
      </c>
      <c r="C1399" s="3" t="s">
        <v>27</v>
      </c>
      <c r="D1399" s="3" t="s">
        <v>1534</v>
      </c>
      <c r="E1399" s="3" t="s">
        <v>1535</v>
      </c>
      <c r="F1399" s="36">
        <v>27772</v>
      </c>
      <c r="G1399" s="3">
        <v>1</v>
      </c>
      <c r="H1399" s="3" t="s">
        <v>1536</v>
      </c>
      <c r="I1399" s="3" t="s">
        <v>2418</v>
      </c>
      <c r="J1399" s="3" t="s">
        <v>1537</v>
      </c>
      <c r="K1399" s="3" t="s">
        <v>1538</v>
      </c>
      <c r="L1399" s="8" t="s">
        <v>9813</v>
      </c>
      <c r="M1399" s="5"/>
      <c r="N1399" s="13" t="s">
        <v>1043</v>
      </c>
      <c r="O1399" s="5">
        <v>45006</v>
      </c>
      <c r="P1399" s="8">
        <v>1</v>
      </c>
      <c r="Q1399" s="9">
        <v>1</v>
      </c>
      <c r="R1399" s="9" t="str">
        <f>IFERROR(VLOOKUP(Tabla2[[#This Row],[CONTRATISTA PRNCIPAL]],Hoja1!$L$5:$M$9,2,FALSE),"CJV")</f>
        <v>CJV</v>
      </c>
      <c r="S1399" s="9" t="str">
        <f>IF(Tabla2[[#This Row],[EMPRESA]]=Tabla2[[#This Row],[CONTRATISTA PRNCIPAL]],"Principal","Secundaria")</f>
        <v>Principal</v>
      </c>
      <c r="T1399" s="10">
        <f>IFERROR(1/COUNTIF(Tabla2[CONTRATISTA PRNCIPAL],Tabla2[[#This Row],[CONTRATISTA PRNCIPAL]]),0)</f>
        <v>0.1111111111111111</v>
      </c>
      <c r="U1399" s="33">
        <f ca="1">IF(((TODAY()-Tabla2[[#This Row],[FECHA NACIMIENTO]])/365)&lt;18,"Corregir", IF(((TODAY()-Tabla2[[#This Row],[FECHA NACIMIENTO]])/365)&gt;80, "Corregir",ROUNDDOWN(((TODAY()-Tabla2[[#This Row],[FECHA NACIMIENTO]])/365),0)))</f>
        <v>47</v>
      </c>
      <c r="V139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399" s="34" t="str">
        <f ca="1">+IF(Tabla2[[#This Row],[Edad]]="Corregir","Corregir","Ok")</f>
        <v>Ok</v>
      </c>
      <c r="X1399" s="10" t="str">
        <f>+IFERROR(VLOOKUP(Tabla2[[#This Row],[DISTRITO SEGÚN DNI]],Hoja1!$A$2:$B$55,2,FALSE),"No")</f>
        <v>No</v>
      </c>
      <c r="Y1399" s="10" t="str">
        <f>IF(OR(LOWER(Tabla2[[#This Row],[GENERO]])="masculino", LOWER(Tabla2[[#This Row],[GENERO]])="femenino"),"OK","Corregir")</f>
        <v>OK</v>
      </c>
      <c r="Z1399" s="10" t="str">
        <f>+IF(Tabla2[[#This Row],[Nro. DNI / CE]]="","Corregir",IF(LEN(Tabla2[[#This Row],[Nro. DNI / CE]])&gt;=8,"OK","Corregir"))</f>
        <v>OK</v>
      </c>
      <c r="AA1399" s="10">
        <f>COUNTIF(Tabla2[APELLIDOS Y NOMBRES],Tabla2[[#This Row],[APELLIDOS Y NOMBRES]])</f>
        <v>1</v>
      </c>
      <c r="AB1399" t="str">
        <f ca="1">+IFERROR(IF(Tabla2[[#This Row],[FECHA CESE/BAJA]]="","No Aplica",IF(AND(MONTH(Tabla2[[#This Row],[FECHA CESE/BAJA]])=MONTH(TODAY()-30),YEAR(Tabla2[[#This Row],[FECHA CESE/BAJA]])=YEAR(TODAY())),MONTH(TODAY()-30)&amp;"-"&amp;YEAR(TODAY()),"Borrar")),"No aplica")</f>
        <v>No Aplica</v>
      </c>
      <c r="AC1399" t="str">
        <f ca="1">+IFERROR(IF(Tabla2[[#This Row],[FECHA INICIO DE LABORES EN OBRA]]="","No Aplica",IF(AND(MONTH(Tabla2[[#This Row],[FECHA INICIO DE LABORES EN OBRA]])=MONTH(TODAY()-30),YEAR(Tabla2[[#This Row],[FECHA INICIO DE LABORES EN OBRA]])=YEAR(TODAY())),MONTH(TODAY()-30)&amp;"-"&amp;YEAR(TODAY()),"No Aplica")),"No Aplica")</f>
        <v>No Aplica</v>
      </c>
    </row>
    <row r="1400" spans="1:29" x14ac:dyDescent="0.25">
      <c r="A1400" s="2">
        <v>20253881438</v>
      </c>
      <c r="B1400" s="3" t="s">
        <v>27</v>
      </c>
      <c r="C1400" s="3" t="s">
        <v>27</v>
      </c>
      <c r="D1400" s="3">
        <v>44764198</v>
      </c>
      <c r="E1400" s="3" t="s">
        <v>1540</v>
      </c>
      <c r="F1400" s="36">
        <v>32065</v>
      </c>
      <c r="G1400" s="3">
        <v>1</v>
      </c>
      <c r="H1400" s="3" t="s">
        <v>1475</v>
      </c>
      <c r="I1400" s="3" t="s">
        <v>2418</v>
      </c>
      <c r="J1400" s="3" t="s">
        <v>1541</v>
      </c>
      <c r="K1400" s="3" t="s">
        <v>1207</v>
      </c>
      <c r="L1400" s="8" t="s">
        <v>9813</v>
      </c>
      <c r="M1400" s="5"/>
      <c r="N1400" s="13" t="s">
        <v>1043</v>
      </c>
      <c r="O1400" s="5">
        <v>45033</v>
      </c>
      <c r="P1400" s="8">
        <v>1</v>
      </c>
      <c r="Q1400" s="9">
        <v>1</v>
      </c>
      <c r="R1400" s="9" t="str">
        <f>IFERROR(VLOOKUP(Tabla2[[#This Row],[CONTRATISTA PRNCIPAL]],Hoja1!$L$5:$M$9,2,FALSE),"CJV")</f>
        <v>CJV</v>
      </c>
      <c r="S1400" s="9" t="str">
        <f>IF(Tabla2[[#This Row],[EMPRESA]]=Tabla2[[#This Row],[CONTRATISTA PRNCIPAL]],"Principal","Secundaria")</f>
        <v>Principal</v>
      </c>
      <c r="T1400" s="10">
        <f>IFERROR(1/COUNTIF(Tabla2[CONTRATISTA PRNCIPAL],Tabla2[[#This Row],[CONTRATISTA PRNCIPAL]]),0)</f>
        <v>0.1111111111111111</v>
      </c>
      <c r="U1400" s="33">
        <f ca="1">IF(((TODAY()-Tabla2[[#This Row],[FECHA NACIMIENTO]])/365)&lt;18,"Corregir", IF(((TODAY()-Tabla2[[#This Row],[FECHA NACIMIENTO]])/365)&gt;80, "Corregir",ROUNDDOWN(((TODAY()-Tabla2[[#This Row],[FECHA NACIMIENTO]])/365),0)))</f>
        <v>35</v>
      </c>
      <c r="V140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400" s="34" t="str">
        <f ca="1">+IF(Tabla2[[#This Row],[Edad]]="Corregir","Corregir","Ok")</f>
        <v>Ok</v>
      </c>
      <c r="X1400" s="10" t="str">
        <f>+IFERROR(VLOOKUP(Tabla2[[#This Row],[DISTRITO SEGÚN DNI]],Hoja1!$A$2:$B$55,2,FALSE),"No")</f>
        <v>No</v>
      </c>
      <c r="Y1400" s="10" t="str">
        <f>IF(OR(LOWER(Tabla2[[#This Row],[GENERO]])="masculino", LOWER(Tabla2[[#This Row],[GENERO]])="femenino"),"OK","Corregir")</f>
        <v>OK</v>
      </c>
      <c r="Z1400" s="10" t="str">
        <f>+IF(Tabla2[[#This Row],[Nro. DNI / CE]]="","Corregir",IF(LEN(Tabla2[[#This Row],[Nro. DNI / CE]])&gt;=8,"OK","Corregir"))</f>
        <v>OK</v>
      </c>
      <c r="AA1400" s="10">
        <f>COUNTIF(Tabla2[APELLIDOS Y NOMBRES],Tabla2[[#This Row],[APELLIDOS Y NOMBRES]])</f>
        <v>1</v>
      </c>
      <c r="AB1400" t="str">
        <f ca="1">+IFERROR(IF(Tabla2[[#This Row],[FECHA CESE/BAJA]]="","No Aplica",IF(AND(MONTH(Tabla2[[#This Row],[FECHA CESE/BAJA]])=MONTH(TODAY()-30),YEAR(Tabla2[[#This Row],[FECHA CESE/BAJA]])=YEAR(TODAY())),MONTH(TODAY()-30)&amp;"-"&amp;YEAR(TODAY()),"Borrar")),"No aplica")</f>
        <v>No Aplica</v>
      </c>
      <c r="AC1400" t="str">
        <f ca="1">+IFERROR(IF(Tabla2[[#This Row],[FECHA INICIO DE LABORES EN OBRA]]="","No Aplica",IF(AND(MONTH(Tabla2[[#This Row],[FECHA INICIO DE LABORES EN OBRA]])=MONTH(TODAY()-30),YEAR(Tabla2[[#This Row],[FECHA INICIO DE LABORES EN OBRA]])=YEAR(TODAY())),MONTH(TODAY()-30)&amp;"-"&amp;YEAR(TODAY()),"No Aplica")),"No Aplica")</f>
        <v>No Aplica</v>
      </c>
    </row>
    <row r="1401" spans="1:29" x14ac:dyDescent="0.25">
      <c r="A1401" s="2">
        <v>20600172531</v>
      </c>
      <c r="B1401" s="3" t="s">
        <v>38</v>
      </c>
      <c r="C1401" s="3" t="s">
        <v>38</v>
      </c>
      <c r="D1401" s="3" t="s">
        <v>4222</v>
      </c>
      <c r="E1401" s="3" t="s">
        <v>4223</v>
      </c>
      <c r="F1401" s="36">
        <v>24133</v>
      </c>
      <c r="G1401" s="3">
        <v>1</v>
      </c>
      <c r="H1401" s="3" t="s">
        <v>4224</v>
      </c>
      <c r="I1401" s="3" t="s">
        <v>9279</v>
      </c>
      <c r="J1401" s="3" t="s">
        <v>4226</v>
      </c>
      <c r="K1401" s="3" t="s">
        <v>1178</v>
      </c>
      <c r="L1401" s="8" t="s">
        <v>9813</v>
      </c>
      <c r="M1401" s="5"/>
      <c r="N1401" s="13" t="s">
        <v>5463</v>
      </c>
      <c r="O1401" s="5">
        <v>42319</v>
      </c>
      <c r="P1401" s="8">
        <v>1</v>
      </c>
      <c r="Q1401" s="9">
        <v>1</v>
      </c>
      <c r="R1401" s="9" t="str">
        <f>IFERROR(VLOOKUP(Tabla2[[#This Row],[CONTRATISTA PRNCIPAL]],Hoja1!$L$5:$M$9,2,FALSE),"CJV")</f>
        <v>CJV</v>
      </c>
      <c r="S1401" s="9" t="str">
        <f>IF(Tabla2[[#This Row],[EMPRESA]]=Tabla2[[#This Row],[CONTRATISTA PRNCIPAL]],"Principal","Secundaria")</f>
        <v>Principal</v>
      </c>
      <c r="T1401" s="10">
        <f>IFERROR(1/COUNTIF(Tabla2[CONTRATISTA PRNCIPAL],Tabla2[[#This Row],[CONTRATISTA PRNCIPAL]]),0)</f>
        <v>1.282051282051282E-2</v>
      </c>
      <c r="U1401" s="33">
        <f ca="1">IF(((TODAY()-Tabla2[[#This Row],[FECHA NACIMIENTO]])/365)&lt;18,"Corregir", IF(((TODAY()-Tabla2[[#This Row],[FECHA NACIMIENTO]])/365)&gt;80, "Corregir",ROUNDDOWN(((TODAY()-Tabla2[[#This Row],[FECHA NACIMIENTO]])/365),0)))</f>
        <v>57</v>
      </c>
      <c r="V140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401" s="34" t="str">
        <f ca="1">+IF(Tabla2[[#This Row],[Edad]]="Corregir","Corregir","Ok")</f>
        <v>Ok</v>
      </c>
      <c r="X1401" s="10" t="str">
        <f>+IFERROR(VLOOKUP(Tabla2[[#This Row],[DISTRITO SEGÚN DNI]],Hoja1!$A$2:$B$55,2,FALSE),"No")</f>
        <v>No</v>
      </c>
      <c r="Y1401" s="10" t="str">
        <f>IF(OR(LOWER(Tabla2[[#This Row],[GENERO]])="masculino", LOWER(Tabla2[[#This Row],[GENERO]])="femenino"),"OK","Corregir")</f>
        <v>OK</v>
      </c>
      <c r="Z1401" s="10" t="str">
        <f>+IF(Tabla2[[#This Row],[Nro. DNI / CE]]="","Corregir",IF(LEN(Tabla2[[#This Row],[Nro. DNI / CE]])&gt;=8,"OK","Corregir"))</f>
        <v>OK</v>
      </c>
      <c r="AA1401" s="10">
        <f>COUNTIF(Tabla2[APELLIDOS Y NOMBRES],Tabla2[[#This Row],[APELLIDOS Y NOMBRES]])</f>
        <v>1</v>
      </c>
      <c r="AB1401" t="str">
        <f ca="1">+IFERROR(IF(Tabla2[[#This Row],[FECHA CESE/BAJA]]="","No Aplica",IF(AND(MONTH(Tabla2[[#This Row],[FECHA CESE/BAJA]])=MONTH(TODAY()-30),YEAR(Tabla2[[#This Row],[FECHA CESE/BAJA]])=YEAR(TODAY())),MONTH(TODAY()-30)&amp;"-"&amp;YEAR(TODAY()),"Borrar")),"No aplica")</f>
        <v>No Aplica</v>
      </c>
      <c r="AC1401" t="str">
        <f ca="1">+IFERROR(IF(Tabla2[[#This Row],[FECHA INICIO DE LABORES EN OBRA]]="","No Aplica",IF(AND(MONTH(Tabla2[[#This Row],[FECHA INICIO DE LABORES EN OBRA]])=MONTH(TODAY()-30),YEAR(Tabla2[[#This Row],[FECHA INICIO DE LABORES EN OBRA]])=YEAR(TODAY())),MONTH(TODAY()-30)&amp;"-"&amp;YEAR(TODAY()),"No Aplica")),"No Aplica")</f>
        <v>No Aplica</v>
      </c>
    </row>
    <row r="1402" spans="1:29" x14ac:dyDescent="0.25">
      <c r="A1402" s="2">
        <v>20600172531</v>
      </c>
      <c r="B1402" s="3" t="s">
        <v>38</v>
      </c>
      <c r="C1402" s="3" t="s">
        <v>38</v>
      </c>
      <c r="D1402" s="3" t="s">
        <v>4227</v>
      </c>
      <c r="E1402" s="3" t="s">
        <v>4228</v>
      </c>
      <c r="F1402" s="36">
        <v>34100</v>
      </c>
      <c r="G1402" s="3">
        <v>1</v>
      </c>
      <c r="H1402" s="3" t="s">
        <v>4229</v>
      </c>
      <c r="I1402" s="3" t="s">
        <v>9279</v>
      </c>
      <c r="J1402" s="3" t="s">
        <v>4230</v>
      </c>
      <c r="K1402" s="3" t="s">
        <v>4231</v>
      </c>
      <c r="L1402" s="8" t="s">
        <v>9813</v>
      </c>
      <c r="M1402" s="5"/>
      <c r="N1402" s="13" t="s">
        <v>2456</v>
      </c>
      <c r="O1402" s="5">
        <v>43313</v>
      </c>
      <c r="P1402" s="8">
        <v>1</v>
      </c>
      <c r="Q1402" s="9">
        <v>1</v>
      </c>
      <c r="R1402" s="9" t="str">
        <f>IFERROR(VLOOKUP(Tabla2[[#This Row],[CONTRATISTA PRNCIPAL]],Hoja1!$L$5:$M$9,2,FALSE),"CJV")</f>
        <v>CJV</v>
      </c>
      <c r="S1402" s="9" t="str">
        <f>IF(Tabla2[[#This Row],[EMPRESA]]=Tabla2[[#This Row],[CONTRATISTA PRNCIPAL]],"Principal","Secundaria")</f>
        <v>Principal</v>
      </c>
      <c r="T1402" s="10">
        <f>IFERROR(1/COUNTIF(Tabla2[CONTRATISTA PRNCIPAL],Tabla2[[#This Row],[CONTRATISTA PRNCIPAL]]),0)</f>
        <v>1.282051282051282E-2</v>
      </c>
      <c r="U1402" s="33">
        <f ca="1">IF(((TODAY()-Tabla2[[#This Row],[FECHA NACIMIENTO]])/365)&lt;18,"Corregir", IF(((TODAY()-Tabla2[[#This Row],[FECHA NACIMIENTO]])/365)&gt;80, "Corregir",ROUNDDOWN(((TODAY()-Tabla2[[#This Row],[FECHA NACIMIENTO]])/365),0)))</f>
        <v>30</v>
      </c>
      <c r="V140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402" s="34" t="str">
        <f ca="1">+IF(Tabla2[[#This Row],[Edad]]="Corregir","Corregir","Ok")</f>
        <v>Ok</v>
      </c>
      <c r="X1402" s="10" t="str">
        <f>+IFERROR(VLOOKUP(Tabla2[[#This Row],[DISTRITO SEGÚN DNI]],Hoja1!$A$2:$B$55,2,FALSE),"No")</f>
        <v>No</v>
      </c>
      <c r="Y1402" s="10" t="str">
        <f>IF(OR(LOWER(Tabla2[[#This Row],[GENERO]])="masculino", LOWER(Tabla2[[#This Row],[GENERO]])="femenino"),"OK","Corregir")</f>
        <v>OK</v>
      </c>
      <c r="Z1402" s="10" t="str">
        <f>+IF(Tabla2[[#This Row],[Nro. DNI / CE]]="","Corregir",IF(LEN(Tabla2[[#This Row],[Nro. DNI / CE]])&gt;=8,"OK","Corregir"))</f>
        <v>OK</v>
      </c>
      <c r="AA1402" s="10">
        <f>COUNTIF(Tabla2[APELLIDOS Y NOMBRES],Tabla2[[#This Row],[APELLIDOS Y NOMBRES]])</f>
        <v>1</v>
      </c>
      <c r="AB1402" t="str">
        <f ca="1">+IFERROR(IF(Tabla2[[#This Row],[FECHA CESE/BAJA]]="","No Aplica",IF(AND(MONTH(Tabla2[[#This Row],[FECHA CESE/BAJA]])=MONTH(TODAY()-30),YEAR(Tabla2[[#This Row],[FECHA CESE/BAJA]])=YEAR(TODAY())),MONTH(TODAY()-30)&amp;"-"&amp;YEAR(TODAY()),"Borrar")),"No aplica")</f>
        <v>No Aplica</v>
      </c>
      <c r="AC1402" t="str">
        <f ca="1">+IFERROR(IF(Tabla2[[#This Row],[FECHA INICIO DE LABORES EN OBRA]]="","No Aplica",IF(AND(MONTH(Tabla2[[#This Row],[FECHA INICIO DE LABORES EN OBRA]])=MONTH(TODAY()-30),YEAR(Tabla2[[#This Row],[FECHA INICIO DE LABORES EN OBRA]])=YEAR(TODAY())),MONTH(TODAY()-30)&amp;"-"&amp;YEAR(TODAY()),"No Aplica")),"No Aplica")</f>
        <v>No Aplica</v>
      </c>
    </row>
    <row r="1403" spans="1:29" x14ac:dyDescent="0.25">
      <c r="A1403" s="2">
        <v>20600172531</v>
      </c>
      <c r="B1403" s="3" t="s">
        <v>38</v>
      </c>
      <c r="C1403" s="3" t="s">
        <v>38</v>
      </c>
      <c r="D1403" s="3" t="s">
        <v>4232</v>
      </c>
      <c r="E1403" s="3" t="s">
        <v>4233</v>
      </c>
      <c r="F1403" s="36">
        <v>28963</v>
      </c>
      <c r="G1403" s="3">
        <v>1</v>
      </c>
      <c r="H1403" s="3" t="s">
        <v>1475</v>
      </c>
      <c r="I1403" s="3" t="s">
        <v>9279</v>
      </c>
      <c r="J1403" s="3" t="s">
        <v>4234</v>
      </c>
      <c r="K1403" s="3" t="s">
        <v>1278</v>
      </c>
      <c r="L1403" s="8" t="s">
        <v>9813</v>
      </c>
      <c r="M1403" s="5"/>
      <c r="N1403" s="13" t="s">
        <v>2456</v>
      </c>
      <c r="O1403" s="5">
        <v>43333</v>
      </c>
      <c r="P1403" s="8">
        <v>1</v>
      </c>
      <c r="Q1403" s="9">
        <v>1</v>
      </c>
      <c r="R1403" s="9" t="str">
        <f>IFERROR(VLOOKUP(Tabla2[[#This Row],[CONTRATISTA PRNCIPAL]],Hoja1!$L$5:$M$9,2,FALSE),"CJV")</f>
        <v>CJV</v>
      </c>
      <c r="S1403" s="9" t="str">
        <f>IF(Tabla2[[#This Row],[EMPRESA]]=Tabla2[[#This Row],[CONTRATISTA PRNCIPAL]],"Principal","Secundaria")</f>
        <v>Principal</v>
      </c>
      <c r="T1403" s="10">
        <f>IFERROR(1/COUNTIF(Tabla2[CONTRATISTA PRNCIPAL],Tabla2[[#This Row],[CONTRATISTA PRNCIPAL]]),0)</f>
        <v>1.282051282051282E-2</v>
      </c>
      <c r="U1403" s="33">
        <f ca="1">IF(((TODAY()-Tabla2[[#This Row],[FECHA NACIMIENTO]])/365)&lt;18,"Corregir", IF(((TODAY()-Tabla2[[#This Row],[FECHA NACIMIENTO]])/365)&gt;80, "Corregir",ROUNDDOWN(((TODAY()-Tabla2[[#This Row],[FECHA NACIMIENTO]])/365),0)))</f>
        <v>44</v>
      </c>
      <c r="V140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403" s="34" t="str">
        <f ca="1">+IF(Tabla2[[#This Row],[Edad]]="Corregir","Corregir","Ok")</f>
        <v>Ok</v>
      </c>
      <c r="X1403" s="10" t="str">
        <f>+IFERROR(VLOOKUP(Tabla2[[#This Row],[DISTRITO SEGÚN DNI]],Hoja1!$A$2:$B$55,2,FALSE),"No")</f>
        <v>No</v>
      </c>
      <c r="Y1403" s="10" t="str">
        <f>IF(OR(LOWER(Tabla2[[#This Row],[GENERO]])="masculino", LOWER(Tabla2[[#This Row],[GENERO]])="femenino"),"OK","Corregir")</f>
        <v>OK</v>
      </c>
      <c r="Z1403" s="10" t="str">
        <f>+IF(Tabla2[[#This Row],[Nro. DNI / CE]]="","Corregir",IF(LEN(Tabla2[[#This Row],[Nro. DNI / CE]])&gt;=8,"OK","Corregir"))</f>
        <v>OK</v>
      </c>
      <c r="AA1403" s="10">
        <f>COUNTIF(Tabla2[APELLIDOS Y NOMBRES],Tabla2[[#This Row],[APELLIDOS Y NOMBRES]])</f>
        <v>1</v>
      </c>
      <c r="AB1403" t="str">
        <f ca="1">+IFERROR(IF(Tabla2[[#This Row],[FECHA CESE/BAJA]]="","No Aplica",IF(AND(MONTH(Tabla2[[#This Row],[FECHA CESE/BAJA]])=MONTH(TODAY()-30),YEAR(Tabla2[[#This Row],[FECHA CESE/BAJA]])=YEAR(TODAY())),MONTH(TODAY()-30)&amp;"-"&amp;YEAR(TODAY()),"Borrar")),"No aplica")</f>
        <v>No Aplica</v>
      </c>
      <c r="AC1403" t="str">
        <f ca="1">+IFERROR(IF(Tabla2[[#This Row],[FECHA INICIO DE LABORES EN OBRA]]="","No Aplica",IF(AND(MONTH(Tabla2[[#This Row],[FECHA INICIO DE LABORES EN OBRA]])=MONTH(TODAY()-30),YEAR(Tabla2[[#This Row],[FECHA INICIO DE LABORES EN OBRA]])=YEAR(TODAY())),MONTH(TODAY()-30)&amp;"-"&amp;YEAR(TODAY()),"No Aplica")),"No Aplica")</f>
        <v>No Aplica</v>
      </c>
    </row>
    <row r="1404" spans="1:29" x14ac:dyDescent="0.25">
      <c r="A1404" s="2">
        <v>20600172531</v>
      </c>
      <c r="B1404" s="3" t="s">
        <v>38</v>
      </c>
      <c r="C1404" s="3" t="s">
        <v>38</v>
      </c>
      <c r="D1404" s="3" t="s">
        <v>4235</v>
      </c>
      <c r="E1404" s="3" t="s">
        <v>4236</v>
      </c>
      <c r="F1404" s="36">
        <v>31196</v>
      </c>
      <c r="G1404" s="3">
        <v>1</v>
      </c>
      <c r="H1404" s="3" t="s">
        <v>1468</v>
      </c>
      <c r="I1404" s="3" t="s">
        <v>9279</v>
      </c>
      <c r="J1404" s="3" t="s">
        <v>4237</v>
      </c>
      <c r="K1404" s="3" t="s">
        <v>4238</v>
      </c>
      <c r="L1404" s="8" t="s">
        <v>9813</v>
      </c>
      <c r="M1404" s="5"/>
      <c r="N1404" s="13" t="s">
        <v>2456</v>
      </c>
      <c r="O1404" s="5">
        <v>43475</v>
      </c>
      <c r="P1404" s="8">
        <v>1</v>
      </c>
      <c r="Q1404" s="9">
        <v>1</v>
      </c>
      <c r="R1404" s="9" t="str">
        <f>IFERROR(VLOOKUP(Tabla2[[#This Row],[CONTRATISTA PRNCIPAL]],Hoja1!$L$5:$M$9,2,FALSE),"CJV")</f>
        <v>CJV</v>
      </c>
      <c r="S1404" s="9" t="str">
        <f>IF(Tabla2[[#This Row],[EMPRESA]]=Tabla2[[#This Row],[CONTRATISTA PRNCIPAL]],"Principal","Secundaria")</f>
        <v>Principal</v>
      </c>
      <c r="T1404" s="10">
        <f>IFERROR(1/COUNTIF(Tabla2[CONTRATISTA PRNCIPAL],Tabla2[[#This Row],[CONTRATISTA PRNCIPAL]]),0)</f>
        <v>1.282051282051282E-2</v>
      </c>
      <c r="U1404" s="33">
        <f ca="1">IF(((TODAY()-Tabla2[[#This Row],[FECHA NACIMIENTO]])/365)&lt;18,"Corregir", IF(((TODAY()-Tabla2[[#This Row],[FECHA NACIMIENTO]])/365)&gt;80, "Corregir",ROUNDDOWN(((TODAY()-Tabla2[[#This Row],[FECHA NACIMIENTO]])/365),0)))</f>
        <v>38</v>
      </c>
      <c r="V140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404" s="34" t="str">
        <f ca="1">+IF(Tabla2[[#This Row],[Edad]]="Corregir","Corregir","Ok")</f>
        <v>Ok</v>
      </c>
      <c r="X1404" s="10" t="str">
        <f>+IFERROR(VLOOKUP(Tabla2[[#This Row],[DISTRITO SEGÚN DNI]],Hoja1!$A$2:$B$55,2,FALSE),"No")</f>
        <v>No</v>
      </c>
      <c r="Y1404" s="10" t="str">
        <f>IF(OR(LOWER(Tabla2[[#This Row],[GENERO]])="masculino", LOWER(Tabla2[[#This Row],[GENERO]])="femenino"),"OK","Corregir")</f>
        <v>OK</v>
      </c>
      <c r="Z1404" s="10" t="str">
        <f>+IF(Tabla2[[#This Row],[Nro. DNI / CE]]="","Corregir",IF(LEN(Tabla2[[#This Row],[Nro. DNI / CE]])&gt;=8,"OK","Corregir"))</f>
        <v>OK</v>
      </c>
      <c r="AA1404" s="10">
        <f>COUNTIF(Tabla2[APELLIDOS Y NOMBRES],Tabla2[[#This Row],[APELLIDOS Y NOMBRES]])</f>
        <v>1</v>
      </c>
      <c r="AB1404" t="str">
        <f ca="1">+IFERROR(IF(Tabla2[[#This Row],[FECHA CESE/BAJA]]="","No Aplica",IF(AND(MONTH(Tabla2[[#This Row],[FECHA CESE/BAJA]])=MONTH(TODAY()-30),YEAR(Tabla2[[#This Row],[FECHA CESE/BAJA]])=YEAR(TODAY())),MONTH(TODAY()-30)&amp;"-"&amp;YEAR(TODAY()),"Borrar")),"No aplica")</f>
        <v>No Aplica</v>
      </c>
      <c r="AC1404" t="str">
        <f ca="1">+IFERROR(IF(Tabla2[[#This Row],[FECHA INICIO DE LABORES EN OBRA]]="","No Aplica",IF(AND(MONTH(Tabla2[[#This Row],[FECHA INICIO DE LABORES EN OBRA]])=MONTH(TODAY()-30),YEAR(Tabla2[[#This Row],[FECHA INICIO DE LABORES EN OBRA]])=YEAR(TODAY())),MONTH(TODAY()-30)&amp;"-"&amp;YEAR(TODAY()),"No Aplica")),"No Aplica")</f>
        <v>No Aplica</v>
      </c>
    </row>
    <row r="1405" spans="1:29" x14ac:dyDescent="0.25">
      <c r="A1405" s="2">
        <v>20600172531</v>
      </c>
      <c r="B1405" s="3" t="s">
        <v>38</v>
      </c>
      <c r="C1405" s="3" t="s">
        <v>38</v>
      </c>
      <c r="D1405" s="3" t="s">
        <v>418</v>
      </c>
      <c r="E1405" s="3" t="s">
        <v>419</v>
      </c>
      <c r="F1405" s="36">
        <v>34848</v>
      </c>
      <c r="G1405" s="3">
        <v>2</v>
      </c>
      <c r="H1405" s="3" t="s">
        <v>3447</v>
      </c>
      <c r="I1405" s="3" t="s">
        <v>9279</v>
      </c>
      <c r="J1405" s="3" t="s">
        <v>4241</v>
      </c>
      <c r="K1405" s="3" t="s">
        <v>36</v>
      </c>
      <c r="L1405" s="8" t="s">
        <v>9813</v>
      </c>
      <c r="M1405" s="5"/>
      <c r="N1405" s="13" t="s">
        <v>3814</v>
      </c>
      <c r="O1405" s="5">
        <v>43652</v>
      </c>
      <c r="P1405" s="8">
        <v>1</v>
      </c>
      <c r="Q1405" s="9">
        <v>1</v>
      </c>
      <c r="R1405" s="9" t="str">
        <f>IFERROR(VLOOKUP(Tabla2[[#This Row],[CONTRATISTA PRNCIPAL]],Hoja1!$L$5:$M$9,2,FALSE),"CJV")</f>
        <v>CJV</v>
      </c>
      <c r="S1405" s="9" t="str">
        <f>IF(Tabla2[[#This Row],[EMPRESA]]=Tabla2[[#This Row],[CONTRATISTA PRNCIPAL]],"Principal","Secundaria")</f>
        <v>Principal</v>
      </c>
      <c r="T1405" s="10">
        <f>IFERROR(1/COUNTIF(Tabla2[CONTRATISTA PRNCIPAL],Tabla2[[#This Row],[CONTRATISTA PRNCIPAL]]),0)</f>
        <v>1.282051282051282E-2</v>
      </c>
      <c r="U1405" s="33">
        <f ca="1">IF(((TODAY()-Tabla2[[#This Row],[FECHA NACIMIENTO]])/365)&lt;18,"Corregir", IF(((TODAY()-Tabla2[[#This Row],[FECHA NACIMIENTO]])/365)&gt;80, "Corregir",ROUNDDOWN(((TODAY()-Tabla2[[#This Row],[FECHA NACIMIENTO]])/365),0)))</f>
        <v>28</v>
      </c>
      <c r="V140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405" s="34" t="str">
        <f ca="1">+IF(Tabla2[[#This Row],[Edad]]="Corregir","Corregir","Ok")</f>
        <v>Ok</v>
      </c>
      <c r="X1405" s="10" t="str">
        <f>+IFERROR(VLOOKUP(Tabla2[[#This Row],[DISTRITO SEGÚN DNI]],Hoja1!$A$2:$B$55,2,FALSE),"No")</f>
        <v>SANTA ANITA</v>
      </c>
      <c r="Y1405" s="10" t="str">
        <f>IF(OR(LOWER(Tabla2[[#This Row],[GENERO]])="masculino", LOWER(Tabla2[[#This Row],[GENERO]])="femenino"),"OK","Corregir")</f>
        <v>OK</v>
      </c>
      <c r="Z1405" s="10" t="str">
        <f>+IF(Tabla2[[#This Row],[Nro. DNI / CE]]="","Corregir",IF(LEN(Tabla2[[#This Row],[Nro. DNI / CE]])&gt;=8,"OK","Corregir"))</f>
        <v>OK</v>
      </c>
      <c r="AA1405" s="10">
        <f>COUNTIF(Tabla2[APELLIDOS Y NOMBRES],Tabla2[[#This Row],[APELLIDOS Y NOMBRES]])</f>
        <v>1</v>
      </c>
      <c r="AB1405" t="str">
        <f ca="1">+IFERROR(IF(Tabla2[[#This Row],[FECHA CESE/BAJA]]="","No Aplica",IF(AND(MONTH(Tabla2[[#This Row],[FECHA CESE/BAJA]])=MONTH(TODAY()-30),YEAR(Tabla2[[#This Row],[FECHA CESE/BAJA]])=YEAR(TODAY())),MONTH(TODAY()-30)&amp;"-"&amp;YEAR(TODAY()),"Borrar")),"No aplica")</f>
        <v>No Aplica</v>
      </c>
      <c r="AC1405" t="str">
        <f ca="1">+IFERROR(IF(Tabla2[[#This Row],[FECHA INICIO DE LABORES EN OBRA]]="","No Aplica",IF(AND(MONTH(Tabla2[[#This Row],[FECHA INICIO DE LABORES EN OBRA]])=MONTH(TODAY()-30),YEAR(Tabla2[[#This Row],[FECHA INICIO DE LABORES EN OBRA]])=YEAR(TODAY())),MONTH(TODAY()-30)&amp;"-"&amp;YEAR(TODAY()),"No Aplica")),"No Aplica")</f>
        <v>No Aplica</v>
      </c>
    </row>
    <row r="1406" spans="1:29" x14ac:dyDescent="0.25">
      <c r="A1406" s="2">
        <v>20600172531</v>
      </c>
      <c r="B1406" s="3" t="s">
        <v>38</v>
      </c>
      <c r="C1406" s="3" t="s">
        <v>38</v>
      </c>
      <c r="D1406" s="3" t="s">
        <v>4242</v>
      </c>
      <c r="E1406" s="3" t="s">
        <v>4243</v>
      </c>
      <c r="F1406" s="36">
        <v>24851</v>
      </c>
      <c r="G1406" s="3">
        <v>2</v>
      </c>
      <c r="H1406" s="3" t="s">
        <v>4244</v>
      </c>
      <c r="I1406" s="3" t="s">
        <v>9279</v>
      </c>
      <c r="J1406" s="3" t="s">
        <v>4245</v>
      </c>
      <c r="K1406" s="3" t="s">
        <v>3782</v>
      </c>
      <c r="L1406" s="8" t="s">
        <v>9813</v>
      </c>
      <c r="M1406" s="5"/>
      <c r="N1406" s="13" t="s">
        <v>2456</v>
      </c>
      <c r="O1406" s="5">
        <v>45087</v>
      </c>
      <c r="P1406" s="8">
        <v>1</v>
      </c>
      <c r="Q1406" s="9">
        <v>4</v>
      </c>
      <c r="R1406" s="9" t="str">
        <f>IFERROR(VLOOKUP(Tabla2[[#This Row],[CONTRATISTA PRNCIPAL]],Hoja1!$L$5:$M$9,2,FALSE),"CJV")</f>
        <v>CJV</v>
      </c>
      <c r="S1406" s="9" t="str">
        <f>IF(Tabla2[[#This Row],[EMPRESA]]=Tabla2[[#This Row],[CONTRATISTA PRNCIPAL]],"Principal","Secundaria")</f>
        <v>Principal</v>
      </c>
      <c r="T1406" s="10">
        <f>IFERROR(1/COUNTIF(Tabla2[CONTRATISTA PRNCIPAL],Tabla2[[#This Row],[CONTRATISTA PRNCIPAL]]),0)</f>
        <v>1.282051282051282E-2</v>
      </c>
      <c r="U1406" s="33">
        <f ca="1">IF(((TODAY()-Tabla2[[#This Row],[FECHA NACIMIENTO]])/365)&lt;18,"Corregir", IF(((TODAY()-Tabla2[[#This Row],[FECHA NACIMIENTO]])/365)&gt;80, "Corregir",ROUNDDOWN(((TODAY()-Tabla2[[#This Row],[FECHA NACIMIENTO]])/365),0)))</f>
        <v>55</v>
      </c>
      <c r="V140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406" s="34" t="str">
        <f ca="1">+IF(Tabla2[[#This Row],[Edad]]="Corregir","Corregir","Ok")</f>
        <v>Ok</v>
      </c>
      <c r="X1406" s="10" t="str">
        <f>+IFERROR(VLOOKUP(Tabla2[[#This Row],[DISTRITO SEGÚN DNI]],Hoja1!$A$2:$B$55,2,FALSE),"No")</f>
        <v>No</v>
      </c>
      <c r="Y1406" s="10" t="str">
        <f>IF(OR(LOWER(Tabla2[[#This Row],[GENERO]])="masculino", LOWER(Tabla2[[#This Row],[GENERO]])="femenino"),"OK","Corregir")</f>
        <v>OK</v>
      </c>
      <c r="Z1406" s="10" t="str">
        <f>+IF(Tabla2[[#This Row],[Nro. DNI / CE]]="","Corregir",IF(LEN(Tabla2[[#This Row],[Nro. DNI / CE]])&gt;=8,"OK","Corregir"))</f>
        <v>OK</v>
      </c>
      <c r="AA1406" s="10">
        <f>COUNTIF(Tabla2[APELLIDOS Y NOMBRES],Tabla2[[#This Row],[APELLIDOS Y NOMBRES]])</f>
        <v>1</v>
      </c>
      <c r="AB1406" t="str">
        <f ca="1">+IFERROR(IF(Tabla2[[#This Row],[FECHA CESE/BAJA]]="","No Aplica",IF(AND(MONTH(Tabla2[[#This Row],[FECHA CESE/BAJA]])=MONTH(TODAY()-30),YEAR(Tabla2[[#This Row],[FECHA CESE/BAJA]])=YEAR(TODAY())),MONTH(TODAY()-30)&amp;"-"&amp;YEAR(TODAY()),"Borrar")),"No aplica")</f>
        <v>No Aplica</v>
      </c>
      <c r="AC1406" t="str">
        <f ca="1">+IFERROR(IF(Tabla2[[#This Row],[FECHA INICIO DE LABORES EN OBRA]]="","No Aplica",IF(AND(MONTH(Tabla2[[#This Row],[FECHA INICIO DE LABORES EN OBRA]])=MONTH(TODAY()-30),YEAR(Tabla2[[#This Row],[FECHA INICIO DE LABORES EN OBRA]])=YEAR(TODAY())),MONTH(TODAY()-30)&amp;"-"&amp;YEAR(TODAY()),"No Aplica")),"No Aplica")</f>
        <v>No Aplica</v>
      </c>
    </row>
    <row r="1407" spans="1:29" x14ac:dyDescent="0.25">
      <c r="A1407" s="2">
        <v>20600172531</v>
      </c>
      <c r="B1407" s="3" t="s">
        <v>38</v>
      </c>
      <c r="C1407" s="3" t="s">
        <v>38</v>
      </c>
      <c r="D1407" s="3" t="s">
        <v>4247</v>
      </c>
      <c r="E1407" s="3" t="s">
        <v>4248</v>
      </c>
      <c r="F1407" s="36">
        <v>28337</v>
      </c>
      <c r="G1407" s="3">
        <v>2</v>
      </c>
      <c r="H1407" s="3" t="s">
        <v>4249</v>
      </c>
      <c r="I1407" s="3" t="s">
        <v>9279</v>
      </c>
      <c r="J1407" s="3" t="s">
        <v>4250</v>
      </c>
      <c r="K1407" s="3" t="s">
        <v>1479</v>
      </c>
      <c r="L1407" s="8" t="s">
        <v>9813</v>
      </c>
      <c r="M1407" s="5"/>
      <c r="N1407" s="13" t="s">
        <v>2456</v>
      </c>
      <c r="O1407" s="5">
        <v>44000</v>
      </c>
      <c r="P1407" s="8">
        <v>1</v>
      </c>
      <c r="Q1407" s="9">
        <v>4</v>
      </c>
      <c r="R1407" s="9" t="str">
        <f>IFERROR(VLOOKUP(Tabla2[[#This Row],[CONTRATISTA PRNCIPAL]],Hoja1!$L$5:$M$9,2,FALSE),"CJV")</f>
        <v>CJV</v>
      </c>
      <c r="S1407" s="9" t="str">
        <f>IF(Tabla2[[#This Row],[EMPRESA]]=Tabla2[[#This Row],[CONTRATISTA PRNCIPAL]],"Principal","Secundaria")</f>
        <v>Principal</v>
      </c>
      <c r="T1407" s="10">
        <f>IFERROR(1/COUNTIF(Tabla2[CONTRATISTA PRNCIPAL],Tabla2[[#This Row],[CONTRATISTA PRNCIPAL]]),0)</f>
        <v>1.282051282051282E-2</v>
      </c>
      <c r="U1407" s="33">
        <f ca="1">IF(((TODAY()-Tabla2[[#This Row],[FECHA NACIMIENTO]])/365)&lt;18,"Corregir", IF(((TODAY()-Tabla2[[#This Row],[FECHA NACIMIENTO]])/365)&gt;80, "Corregir",ROUNDDOWN(((TODAY()-Tabla2[[#This Row],[FECHA NACIMIENTO]])/365),0)))</f>
        <v>46</v>
      </c>
      <c r="V140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407" s="34" t="str">
        <f ca="1">+IF(Tabla2[[#This Row],[Edad]]="Corregir","Corregir","Ok")</f>
        <v>Ok</v>
      </c>
      <c r="X1407" s="10" t="str">
        <f>+IFERROR(VLOOKUP(Tabla2[[#This Row],[DISTRITO SEGÚN DNI]],Hoja1!$A$2:$B$55,2,FALSE),"No")</f>
        <v>LA VICTORIA</v>
      </c>
      <c r="Y1407" s="10" t="str">
        <f>IF(OR(LOWER(Tabla2[[#This Row],[GENERO]])="masculino", LOWER(Tabla2[[#This Row],[GENERO]])="femenino"),"OK","Corregir")</f>
        <v>OK</v>
      </c>
      <c r="Z1407" s="10" t="str">
        <f>+IF(Tabla2[[#This Row],[Nro. DNI / CE]]="","Corregir",IF(LEN(Tabla2[[#This Row],[Nro. DNI / CE]])&gt;=8,"OK","Corregir"))</f>
        <v>OK</v>
      </c>
      <c r="AA1407" s="10">
        <f>COUNTIF(Tabla2[APELLIDOS Y NOMBRES],Tabla2[[#This Row],[APELLIDOS Y NOMBRES]])</f>
        <v>1</v>
      </c>
      <c r="AB1407" t="str">
        <f ca="1">+IFERROR(IF(Tabla2[[#This Row],[FECHA CESE/BAJA]]="","No Aplica",IF(AND(MONTH(Tabla2[[#This Row],[FECHA CESE/BAJA]])=MONTH(TODAY()-30),YEAR(Tabla2[[#This Row],[FECHA CESE/BAJA]])=YEAR(TODAY())),MONTH(TODAY()-30)&amp;"-"&amp;YEAR(TODAY()),"Borrar")),"No aplica")</f>
        <v>No Aplica</v>
      </c>
      <c r="AC1407" t="str">
        <f ca="1">+IFERROR(IF(Tabla2[[#This Row],[FECHA INICIO DE LABORES EN OBRA]]="","No Aplica",IF(AND(MONTH(Tabla2[[#This Row],[FECHA INICIO DE LABORES EN OBRA]])=MONTH(TODAY()-30),YEAR(Tabla2[[#This Row],[FECHA INICIO DE LABORES EN OBRA]])=YEAR(TODAY())),MONTH(TODAY()-30)&amp;"-"&amp;YEAR(TODAY()),"No Aplica")),"No Aplica")</f>
        <v>No Aplica</v>
      </c>
    </row>
    <row r="1408" spans="1:29" x14ac:dyDescent="0.25">
      <c r="A1408" s="2">
        <v>20600172531</v>
      </c>
      <c r="B1408" s="3" t="s">
        <v>38</v>
      </c>
      <c r="C1408" s="3" t="s">
        <v>38</v>
      </c>
      <c r="D1408" s="3" t="s">
        <v>420</v>
      </c>
      <c r="E1408" s="3" t="s">
        <v>421</v>
      </c>
      <c r="F1408" s="36">
        <v>23241</v>
      </c>
      <c r="G1408" s="3">
        <v>2</v>
      </c>
      <c r="H1408" s="3" t="s">
        <v>1442</v>
      </c>
      <c r="I1408" s="3" t="s">
        <v>9279</v>
      </c>
      <c r="J1408" s="3" t="s">
        <v>4251</v>
      </c>
      <c r="K1408" s="3" t="s">
        <v>35</v>
      </c>
      <c r="L1408" s="8" t="s">
        <v>9813</v>
      </c>
      <c r="M1408" s="5"/>
      <c r="N1408" s="13" t="s">
        <v>2456</v>
      </c>
      <c r="O1408" s="5">
        <v>44002</v>
      </c>
      <c r="P1408" s="8">
        <v>1</v>
      </c>
      <c r="Q1408" s="9">
        <v>4</v>
      </c>
      <c r="R1408" s="9" t="str">
        <f>IFERROR(VLOOKUP(Tabla2[[#This Row],[CONTRATISTA PRNCIPAL]],Hoja1!$L$5:$M$9,2,FALSE),"CJV")</f>
        <v>CJV</v>
      </c>
      <c r="S1408" s="9" t="str">
        <f>IF(Tabla2[[#This Row],[EMPRESA]]=Tabla2[[#This Row],[CONTRATISTA PRNCIPAL]],"Principal","Secundaria")</f>
        <v>Principal</v>
      </c>
      <c r="T1408" s="10">
        <f>IFERROR(1/COUNTIF(Tabla2[CONTRATISTA PRNCIPAL],Tabla2[[#This Row],[CONTRATISTA PRNCIPAL]]),0)</f>
        <v>1.282051282051282E-2</v>
      </c>
      <c r="U1408" s="33">
        <f ca="1">IF(((TODAY()-Tabla2[[#This Row],[FECHA NACIMIENTO]])/365)&lt;18,"Corregir", IF(((TODAY()-Tabla2[[#This Row],[FECHA NACIMIENTO]])/365)&gt;80, "Corregir",ROUNDDOWN(((TODAY()-Tabla2[[#This Row],[FECHA NACIMIENTO]])/365),0)))</f>
        <v>60</v>
      </c>
      <c r="V140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1408" s="34" t="str">
        <f ca="1">+IF(Tabla2[[#This Row],[Edad]]="Corregir","Corregir","Ok")</f>
        <v>Ok</v>
      </c>
      <c r="X1408" s="10" t="str">
        <f>+IFERROR(VLOOKUP(Tabla2[[#This Row],[DISTRITO SEGÚN DNI]],Hoja1!$A$2:$B$55,2,FALSE),"No")</f>
        <v>EL AGUSTINO</v>
      </c>
      <c r="Y1408" s="10" t="str">
        <f>IF(OR(LOWER(Tabla2[[#This Row],[GENERO]])="masculino", LOWER(Tabla2[[#This Row],[GENERO]])="femenino"),"OK","Corregir")</f>
        <v>OK</v>
      </c>
      <c r="Z1408" s="10" t="str">
        <f>+IF(Tabla2[[#This Row],[Nro. DNI / CE]]="","Corregir",IF(LEN(Tabla2[[#This Row],[Nro. DNI / CE]])&gt;=8,"OK","Corregir"))</f>
        <v>OK</v>
      </c>
      <c r="AA1408" s="10">
        <f>COUNTIF(Tabla2[APELLIDOS Y NOMBRES],Tabla2[[#This Row],[APELLIDOS Y NOMBRES]])</f>
        <v>1</v>
      </c>
      <c r="AB1408" t="str">
        <f ca="1">+IFERROR(IF(Tabla2[[#This Row],[FECHA CESE/BAJA]]="","No Aplica",IF(AND(MONTH(Tabla2[[#This Row],[FECHA CESE/BAJA]])=MONTH(TODAY()-30),YEAR(Tabla2[[#This Row],[FECHA CESE/BAJA]])=YEAR(TODAY())),MONTH(TODAY()-30)&amp;"-"&amp;YEAR(TODAY()),"Borrar")),"No aplica")</f>
        <v>No Aplica</v>
      </c>
      <c r="AC1408" t="str">
        <f ca="1">+IFERROR(IF(Tabla2[[#This Row],[FECHA INICIO DE LABORES EN OBRA]]="","No Aplica",IF(AND(MONTH(Tabla2[[#This Row],[FECHA INICIO DE LABORES EN OBRA]])=MONTH(TODAY()-30),YEAR(Tabla2[[#This Row],[FECHA INICIO DE LABORES EN OBRA]])=YEAR(TODAY())),MONTH(TODAY()-30)&amp;"-"&amp;YEAR(TODAY()),"No Aplica")),"No Aplica")</f>
        <v>No Aplica</v>
      </c>
    </row>
    <row r="1409" spans="1:29" x14ac:dyDescent="0.25">
      <c r="A1409" s="2">
        <v>20600172531</v>
      </c>
      <c r="B1409" s="3" t="s">
        <v>38</v>
      </c>
      <c r="C1409" s="3" t="s">
        <v>38</v>
      </c>
      <c r="D1409" s="3" t="s">
        <v>422</v>
      </c>
      <c r="E1409" s="3" t="s">
        <v>423</v>
      </c>
      <c r="F1409" s="36">
        <v>27257</v>
      </c>
      <c r="G1409" s="3">
        <v>2</v>
      </c>
      <c r="H1409" s="3" t="s">
        <v>1444</v>
      </c>
      <c r="I1409" s="3" t="s">
        <v>9279</v>
      </c>
      <c r="J1409" s="3" t="s">
        <v>4241</v>
      </c>
      <c r="K1409" s="3" t="s">
        <v>36</v>
      </c>
      <c r="L1409" s="8" t="s">
        <v>9813</v>
      </c>
      <c r="M1409" s="5"/>
      <c r="N1409" s="13" t="s">
        <v>3814</v>
      </c>
      <c r="O1409" s="5">
        <v>44002</v>
      </c>
      <c r="P1409" s="8">
        <v>1</v>
      </c>
      <c r="Q1409" s="9">
        <v>4</v>
      </c>
      <c r="R1409" s="9" t="str">
        <f>IFERROR(VLOOKUP(Tabla2[[#This Row],[CONTRATISTA PRNCIPAL]],Hoja1!$L$5:$M$9,2,FALSE),"CJV")</f>
        <v>CJV</v>
      </c>
      <c r="S1409" s="9" t="str">
        <f>IF(Tabla2[[#This Row],[EMPRESA]]=Tabla2[[#This Row],[CONTRATISTA PRNCIPAL]],"Principal","Secundaria")</f>
        <v>Principal</v>
      </c>
      <c r="T1409" s="10">
        <f>IFERROR(1/COUNTIF(Tabla2[CONTRATISTA PRNCIPAL],Tabla2[[#This Row],[CONTRATISTA PRNCIPAL]]),0)</f>
        <v>1.282051282051282E-2</v>
      </c>
      <c r="U1409" s="33">
        <f ca="1">IF(((TODAY()-Tabla2[[#This Row],[FECHA NACIMIENTO]])/365)&lt;18,"Corregir", IF(((TODAY()-Tabla2[[#This Row],[FECHA NACIMIENTO]])/365)&gt;80, "Corregir",ROUNDDOWN(((TODAY()-Tabla2[[#This Row],[FECHA NACIMIENTO]])/365),0)))</f>
        <v>49</v>
      </c>
      <c r="V140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409" s="34" t="str">
        <f ca="1">+IF(Tabla2[[#This Row],[Edad]]="Corregir","Corregir","Ok")</f>
        <v>Ok</v>
      </c>
      <c r="X1409" s="10" t="str">
        <f>+IFERROR(VLOOKUP(Tabla2[[#This Row],[DISTRITO SEGÚN DNI]],Hoja1!$A$2:$B$55,2,FALSE),"No")</f>
        <v>SANTA ANITA</v>
      </c>
      <c r="Y1409" s="10" t="str">
        <f>IF(OR(LOWER(Tabla2[[#This Row],[GENERO]])="masculino", LOWER(Tabla2[[#This Row],[GENERO]])="femenino"),"OK","Corregir")</f>
        <v>OK</v>
      </c>
      <c r="Z1409" s="10" t="str">
        <f>+IF(Tabla2[[#This Row],[Nro. DNI / CE]]="","Corregir",IF(LEN(Tabla2[[#This Row],[Nro. DNI / CE]])&gt;=8,"OK","Corregir"))</f>
        <v>OK</v>
      </c>
      <c r="AA1409" s="10">
        <f>COUNTIF(Tabla2[APELLIDOS Y NOMBRES],Tabla2[[#This Row],[APELLIDOS Y NOMBRES]])</f>
        <v>1</v>
      </c>
      <c r="AB1409" t="str">
        <f ca="1">+IFERROR(IF(Tabla2[[#This Row],[FECHA CESE/BAJA]]="","No Aplica",IF(AND(MONTH(Tabla2[[#This Row],[FECHA CESE/BAJA]])=MONTH(TODAY()-30),YEAR(Tabla2[[#This Row],[FECHA CESE/BAJA]])=YEAR(TODAY())),MONTH(TODAY()-30)&amp;"-"&amp;YEAR(TODAY()),"Borrar")),"No aplica")</f>
        <v>No Aplica</v>
      </c>
      <c r="AC1409" t="str">
        <f ca="1">+IFERROR(IF(Tabla2[[#This Row],[FECHA INICIO DE LABORES EN OBRA]]="","No Aplica",IF(AND(MONTH(Tabla2[[#This Row],[FECHA INICIO DE LABORES EN OBRA]])=MONTH(TODAY()-30),YEAR(Tabla2[[#This Row],[FECHA INICIO DE LABORES EN OBRA]])=YEAR(TODAY())),MONTH(TODAY()-30)&amp;"-"&amp;YEAR(TODAY()),"No Aplica")),"No Aplica")</f>
        <v>No Aplica</v>
      </c>
    </row>
    <row r="1410" spans="1:29" x14ac:dyDescent="0.25">
      <c r="A1410" s="2">
        <v>20600172531</v>
      </c>
      <c r="B1410" s="3" t="s">
        <v>38</v>
      </c>
      <c r="C1410" s="3" t="s">
        <v>38</v>
      </c>
      <c r="D1410" s="3" t="s">
        <v>424</v>
      </c>
      <c r="E1410" s="3" t="s">
        <v>425</v>
      </c>
      <c r="F1410" s="36">
        <v>30275</v>
      </c>
      <c r="G1410" s="3">
        <v>2</v>
      </c>
      <c r="H1410" s="3" t="s">
        <v>1442</v>
      </c>
      <c r="I1410" s="3" t="s">
        <v>9279</v>
      </c>
      <c r="J1410" s="3" t="s">
        <v>4255</v>
      </c>
      <c r="K1410" s="3" t="s">
        <v>32</v>
      </c>
      <c r="L1410" s="8" t="s">
        <v>9813</v>
      </c>
      <c r="M1410" s="5"/>
      <c r="N1410" s="13" t="s">
        <v>2456</v>
      </c>
      <c r="O1410" s="5">
        <v>44004</v>
      </c>
      <c r="P1410" s="8">
        <v>1</v>
      </c>
      <c r="Q1410" s="9">
        <v>4</v>
      </c>
      <c r="R1410" s="9" t="str">
        <f>IFERROR(VLOOKUP(Tabla2[[#This Row],[CONTRATISTA PRNCIPAL]],Hoja1!$L$5:$M$9,2,FALSE),"CJV")</f>
        <v>CJV</v>
      </c>
      <c r="S1410" s="9" t="str">
        <f>IF(Tabla2[[#This Row],[EMPRESA]]=Tabla2[[#This Row],[CONTRATISTA PRNCIPAL]],"Principal","Secundaria")</f>
        <v>Principal</v>
      </c>
      <c r="T1410" s="10">
        <f>IFERROR(1/COUNTIF(Tabla2[CONTRATISTA PRNCIPAL],Tabla2[[#This Row],[CONTRATISTA PRNCIPAL]]),0)</f>
        <v>1.282051282051282E-2</v>
      </c>
      <c r="U1410" s="33">
        <f ca="1">IF(((TODAY()-Tabla2[[#This Row],[FECHA NACIMIENTO]])/365)&lt;18,"Corregir", IF(((TODAY()-Tabla2[[#This Row],[FECHA NACIMIENTO]])/365)&gt;80, "Corregir",ROUNDDOWN(((TODAY()-Tabla2[[#This Row],[FECHA NACIMIENTO]])/365),0)))</f>
        <v>40</v>
      </c>
      <c r="V141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410" s="34" t="str">
        <f ca="1">+IF(Tabla2[[#This Row],[Edad]]="Corregir","Corregir","Ok")</f>
        <v>Ok</v>
      </c>
      <c r="X1410" s="10" t="str">
        <f>+IFERROR(VLOOKUP(Tabla2[[#This Row],[DISTRITO SEGÚN DNI]],Hoja1!$A$2:$B$55,2,FALSE),"No")</f>
        <v>CALLAO</v>
      </c>
      <c r="Y1410" s="10" t="str">
        <f>IF(OR(LOWER(Tabla2[[#This Row],[GENERO]])="masculino", LOWER(Tabla2[[#This Row],[GENERO]])="femenino"),"OK","Corregir")</f>
        <v>OK</v>
      </c>
      <c r="Z1410" s="10" t="str">
        <f>+IF(Tabla2[[#This Row],[Nro. DNI / CE]]="","Corregir",IF(LEN(Tabla2[[#This Row],[Nro. DNI / CE]])&gt;=8,"OK","Corregir"))</f>
        <v>OK</v>
      </c>
      <c r="AA1410" s="10">
        <f>COUNTIF(Tabla2[APELLIDOS Y NOMBRES],Tabla2[[#This Row],[APELLIDOS Y NOMBRES]])</f>
        <v>1</v>
      </c>
      <c r="AB1410" t="str">
        <f ca="1">+IFERROR(IF(Tabla2[[#This Row],[FECHA CESE/BAJA]]="","No Aplica",IF(AND(MONTH(Tabla2[[#This Row],[FECHA CESE/BAJA]])=MONTH(TODAY()-30),YEAR(Tabla2[[#This Row],[FECHA CESE/BAJA]])=YEAR(TODAY())),MONTH(TODAY()-30)&amp;"-"&amp;YEAR(TODAY()),"Borrar")),"No aplica")</f>
        <v>No Aplica</v>
      </c>
      <c r="AC1410" t="str">
        <f ca="1">+IFERROR(IF(Tabla2[[#This Row],[FECHA INICIO DE LABORES EN OBRA]]="","No Aplica",IF(AND(MONTH(Tabla2[[#This Row],[FECHA INICIO DE LABORES EN OBRA]])=MONTH(TODAY()-30),YEAR(Tabla2[[#This Row],[FECHA INICIO DE LABORES EN OBRA]])=YEAR(TODAY())),MONTH(TODAY()-30)&amp;"-"&amp;YEAR(TODAY()),"No Aplica")),"No Aplica")</f>
        <v>No Aplica</v>
      </c>
    </row>
    <row r="1411" spans="1:29" x14ac:dyDescent="0.25">
      <c r="A1411" s="2">
        <v>20600172531</v>
      </c>
      <c r="B1411" s="3" t="s">
        <v>38</v>
      </c>
      <c r="C1411" s="3" t="s">
        <v>38</v>
      </c>
      <c r="D1411" s="3" t="s">
        <v>426</v>
      </c>
      <c r="E1411" s="3" t="s">
        <v>427</v>
      </c>
      <c r="F1411" s="36">
        <v>31823</v>
      </c>
      <c r="G1411" s="3">
        <v>2</v>
      </c>
      <c r="H1411" s="3" t="s">
        <v>1790</v>
      </c>
      <c r="I1411" s="3" t="s">
        <v>9279</v>
      </c>
      <c r="J1411" s="3" t="s">
        <v>4256</v>
      </c>
      <c r="K1411" s="3" t="s">
        <v>93</v>
      </c>
      <c r="L1411" s="8" t="s">
        <v>9813</v>
      </c>
      <c r="M1411" s="5"/>
      <c r="N1411" s="13" t="s">
        <v>2456</v>
      </c>
      <c r="O1411" s="5">
        <v>44004</v>
      </c>
      <c r="P1411" s="8">
        <v>1</v>
      </c>
      <c r="Q1411" s="9">
        <v>4</v>
      </c>
      <c r="R1411" s="9" t="str">
        <f>IFERROR(VLOOKUP(Tabla2[[#This Row],[CONTRATISTA PRNCIPAL]],Hoja1!$L$5:$M$9,2,FALSE),"CJV")</f>
        <v>CJV</v>
      </c>
      <c r="S1411" s="9" t="str">
        <f>IF(Tabla2[[#This Row],[EMPRESA]]=Tabla2[[#This Row],[CONTRATISTA PRNCIPAL]],"Principal","Secundaria")</f>
        <v>Principal</v>
      </c>
      <c r="T1411" s="10">
        <f>IFERROR(1/COUNTIF(Tabla2[CONTRATISTA PRNCIPAL],Tabla2[[#This Row],[CONTRATISTA PRNCIPAL]]),0)</f>
        <v>1.282051282051282E-2</v>
      </c>
      <c r="U1411" s="33">
        <f ca="1">IF(((TODAY()-Tabla2[[#This Row],[FECHA NACIMIENTO]])/365)&lt;18,"Corregir", IF(((TODAY()-Tabla2[[#This Row],[FECHA NACIMIENTO]])/365)&gt;80, "Corregir",ROUNDDOWN(((TODAY()-Tabla2[[#This Row],[FECHA NACIMIENTO]])/365),0)))</f>
        <v>36</v>
      </c>
      <c r="V141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411" s="34" t="str">
        <f ca="1">+IF(Tabla2[[#This Row],[Edad]]="Corregir","Corregir","Ok")</f>
        <v>Ok</v>
      </c>
      <c r="X1411" s="10" t="str">
        <f>+IFERROR(VLOOKUP(Tabla2[[#This Row],[DISTRITO SEGÚN DNI]],Hoja1!$A$2:$B$55,2,FALSE),"No")</f>
        <v>ATE</v>
      </c>
      <c r="Y1411" s="10" t="str">
        <f>IF(OR(LOWER(Tabla2[[#This Row],[GENERO]])="masculino", LOWER(Tabla2[[#This Row],[GENERO]])="femenino"),"OK","Corregir")</f>
        <v>OK</v>
      </c>
      <c r="Z1411" s="10" t="str">
        <f>+IF(Tabla2[[#This Row],[Nro. DNI / CE]]="","Corregir",IF(LEN(Tabla2[[#This Row],[Nro. DNI / CE]])&gt;=8,"OK","Corregir"))</f>
        <v>OK</v>
      </c>
      <c r="AA1411" s="10">
        <f>COUNTIF(Tabla2[APELLIDOS Y NOMBRES],Tabla2[[#This Row],[APELLIDOS Y NOMBRES]])</f>
        <v>1</v>
      </c>
      <c r="AB1411" t="str">
        <f ca="1">+IFERROR(IF(Tabla2[[#This Row],[FECHA CESE/BAJA]]="","No Aplica",IF(AND(MONTH(Tabla2[[#This Row],[FECHA CESE/BAJA]])=MONTH(TODAY()-30),YEAR(Tabla2[[#This Row],[FECHA CESE/BAJA]])=YEAR(TODAY())),MONTH(TODAY()-30)&amp;"-"&amp;YEAR(TODAY()),"Borrar")),"No aplica")</f>
        <v>No Aplica</v>
      </c>
      <c r="AC1411" t="str">
        <f ca="1">+IFERROR(IF(Tabla2[[#This Row],[FECHA INICIO DE LABORES EN OBRA]]="","No Aplica",IF(AND(MONTH(Tabla2[[#This Row],[FECHA INICIO DE LABORES EN OBRA]])=MONTH(TODAY()-30),YEAR(Tabla2[[#This Row],[FECHA INICIO DE LABORES EN OBRA]])=YEAR(TODAY())),MONTH(TODAY()-30)&amp;"-"&amp;YEAR(TODAY()),"No Aplica")),"No Aplica")</f>
        <v>No Aplica</v>
      </c>
    </row>
    <row r="1412" spans="1:29" x14ac:dyDescent="0.25">
      <c r="A1412" s="2">
        <v>20600172531</v>
      </c>
      <c r="B1412" s="3" t="s">
        <v>38</v>
      </c>
      <c r="C1412" s="3" t="s">
        <v>38</v>
      </c>
      <c r="D1412" s="3" t="s">
        <v>4257</v>
      </c>
      <c r="E1412" s="3" t="s">
        <v>4258</v>
      </c>
      <c r="F1412" s="36">
        <v>26870</v>
      </c>
      <c r="G1412" s="3">
        <v>2</v>
      </c>
      <c r="H1412" s="3" t="s">
        <v>1444</v>
      </c>
      <c r="I1412" s="3" t="s">
        <v>9279</v>
      </c>
      <c r="J1412" s="3" t="s">
        <v>4259</v>
      </c>
      <c r="K1412" s="3" t="s">
        <v>4260</v>
      </c>
      <c r="L1412" s="8" t="s">
        <v>9813</v>
      </c>
      <c r="M1412" s="5"/>
      <c r="N1412" s="13" t="s">
        <v>2456</v>
      </c>
      <c r="O1412" s="5">
        <v>45000</v>
      </c>
      <c r="P1412" s="8">
        <v>1</v>
      </c>
      <c r="Q1412" s="9">
        <v>4</v>
      </c>
      <c r="R1412" s="9" t="str">
        <f>IFERROR(VLOOKUP(Tabla2[[#This Row],[CONTRATISTA PRNCIPAL]],Hoja1!$L$5:$M$9,2,FALSE),"CJV")</f>
        <v>CJV</v>
      </c>
      <c r="S1412" s="9" t="str">
        <f>IF(Tabla2[[#This Row],[EMPRESA]]=Tabla2[[#This Row],[CONTRATISTA PRNCIPAL]],"Principal","Secundaria")</f>
        <v>Principal</v>
      </c>
      <c r="T1412" s="10">
        <f>IFERROR(1/COUNTIF(Tabla2[CONTRATISTA PRNCIPAL],Tabla2[[#This Row],[CONTRATISTA PRNCIPAL]]),0)</f>
        <v>1.282051282051282E-2</v>
      </c>
      <c r="U1412" s="33">
        <f ca="1">IF(((TODAY()-Tabla2[[#This Row],[FECHA NACIMIENTO]])/365)&lt;18,"Corregir", IF(((TODAY()-Tabla2[[#This Row],[FECHA NACIMIENTO]])/365)&gt;80, "Corregir",ROUNDDOWN(((TODAY()-Tabla2[[#This Row],[FECHA NACIMIENTO]])/365),0)))</f>
        <v>50</v>
      </c>
      <c r="V141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412" s="34" t="str">
        <f ca="1">+IF(Tabla2[[#This Row],[Edad]]="Corregir","Corregir","Ok")</f>
        <v>Ok</v>
      </c>
      <c r="X1412" s="10" t="str">
        <f>+IFERROR(VLOOKUP(Tabla2[[#This Row],[DISTRITO SEGÚN DNI]],Hoja1!$A$2:$B$55,2,FALSE),"No")</f>
        <v>No</v>
      </c>
      <c r="Y1412" s="10" t="str">
        <f>IF(OR(LOWER(Tabla2[[#This Row],[GENERO]])="masculino", LOWER(Tabla2[[#This Row],[GENERO]])="femenino"),"OK","Corregir")</f>
        <v>OK</v>
      </c>
      <c r="Z1412" s="10" t="str">
        <f>+IF(Tabla2[[#This Row],[Nro. DNI / CE]]="","Corregir",IF(LEN(Tabla2[[#This Row],[Nro. DNI / CE]])&gt;=8,"OK","Corregir"))</f>
        <v>OK</v>
      </c>
      <c r="AA1412" s="10">
        <f>COUNTIF(Tabla2[APELLIDOS Y NOMBRES],Tabla2[[#This Row],[APELLIDOS Y NOMBRES]])</f>
        <v>1</v>
      </c>
      <c r="AB1412" t="str">
        <f ca="1">+IFERROR(IF(Tabla2[[#This Row],[FECHA CESE/BAJA]]="","No Aplica",IF(AND(MONTH(Tabla2[[#This Row],[FECHA CESE/BAJA]])=MONTH(TODAY()-30),YEAR(Tabla2[[#This Row],[FECHA CESE/BAJA]])=YEAR(TODAY())),MONTH(TODAY()-30)&amp;"-"&amp;YEAR(TODAY()),"Borrar")),"No aplica")</f>
        <v>No Aplica</v>
      </c>
      <c r="AC1412" t="str">
        <f ca="1">+IFERROR(IF(Tabla2[[#This Row],[FECHA INICIO DE LABORES EN OBRA]]="","No Aplica",IF(AND(MONTH(Tabla2[[#This Row],[FECHA INICIO DE LABORES EN OBRA]])=MONTH(TODAY()-30),YEAR(Tabla2[[#This Row],[FECHA INICIO DE LABORES EN OBRA]])=YEAR(TODAY())),MONTH(TODAY()-30)&amp;"-"&amp;YEAR(TODAY()),"No Aplica")),"No Aplica")</f>
        <v>No Aplica</v>
      </c>
    </row>
    <row r="1413" spans="1:29" x14ac:dyDescent="0.25">
      <c r="A1413" s="2">
        <v>20600172531</v>
      </c>
      <c r="B1413" s="3" t="s">
        <v>38</v>
      </c>
      <c r="C1413" s="3" t="s">
        <v>38</v>
      </c>
      <c r="D1413" s="3" t="s">
        <v>428</v>
      </c>
      <c r="E1413" s="3" t="s">
        <v>429</v>
      </c>
      <c r="F1413" s="36">
        <v>24834</v>
      </c>
      <c r="G1413" s="3">
        <v>2</v>
      </c>
      <c r="H1413" s="3" t="s">
        <v>1442</v>
      </c>
      <c r="I1413" s="3" t="s">
        <v>9279</v>
      </c>
      <c r="J1413" s="3" t="s">
        <v>4261</v>
      </c>
      <c r="K1413" s="3" t="s">
        <v>32</v>
      </c>
      <c r="L1413" s="8" t="s">
        <v>9813</v>
      </c>
      <c r="M1413" s="5"/>
      <c r="N1413" s="13" t="s">
        <v>2456</v>
      </c>
      <c r="O1413" s="5">
        <v>44004</v>
      </c>
      <c r="P1413" s="8">
        <v>1</v>
      </c>
      <c r="Q1413" s="9">
        <v>4</v>
      </c>
      <c r="R1413" s="9" t="str">
        <f>IFERROR(VLOOKUP(Tabla2[[#This Row],[CONTRATISTA PRNCIPAL]],Hoja1!$L$5:$M$9,2,FALSE),"CJV")</f>
        <v>CJV</v>
      </c>
      <c r="S1413" s="9" t="str">
        <f>IF(Tabla2[[#This Row],[EMPRESA]]=Tabla2[[#This Row],[CONTRATISTA PRNCIPAL]],"Principal","Secundaria")</f>
        <v>Principal</v>
      </c>
      <c r="T1413" s="10">
        <f>IFERROR(1/COUNTIF(Tabla2[CONTRATISTA PRNCIPAL],Tabla2[[#This Row],[CONTRATISTA PRNCIPAL]]),0)</f>
        <v>1.282051282051282E-2</v>
      </c>
      <c r="U1413" s="33">
        <f ca="1">IF(((TODAY()-Tabla2[[#This Row],[FECHA NACIMIENTO]])/365)&lt;18,"Corregir", IF(((TODAY()-Tabla2[[#This Row],[FECHA NACIMIENTO]])/365)&gt;80, "Corregir",ROUNDDOWN(((TODAY()-Tabla2[[#This Row],[FECHA NACIMIENTO]])/365),0)))</f>
        <v>55</v>
      </c>
      <c r="V141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413" s="34" t="str">
        <f ca="1">+IF(Tabla2[[#This Row],[Edad]]="Corregir","Corregir","Ok")</f>
        <v>Ok</v>
      </c>
      <c r="X1413" s="10" t="str">
        <f>+IFERROR(VLOOKUP(Tabla2[[#This Row],[DISTRITO SEGÚN DNI]],Hoja1!$A$2:$B$55,2,FALSE),"No")</f>
        <v>CALLAO</v>
      </c>
      <c r="Y1413" s="10" t="str">
        <f>IF(OR(LOWER(Tabla2[[#This Row],[GENERO]])="masculino", LOWER(Tabla2[[#This Row],[GENERO]])="femenino"),"OK","Corregir")</f>
        <v>OK</v>
      </c>
      <c r="Z1413" s="10" t="str">
        <f>+IF(Tabla2[[#This Row],[Nro. DNI / CE]]="","Corregir",IF(LEN(Tabla2[[#This Row],[Nro. DNI / CE]])&gt;=8,"OK","Corregir"))</f>
        <v>OK</v>
      </c>
      <c r="AA1413" s="10">
        <f>COUNTIF(Tabla2[APELLIDOS Y NOMBRES],Tabla2[[#This Row],[APELLIDOS Y NOMBRES]])</f>
        <v>1</v>
      </c>
      <c r="AB1413" t="str">
        <f ca="1">+IFERROR(IF(Tabla2[[#This Row],[FECHA CESE/BAJA]]="","No Aplica",IF(AND(MONTH(Tabla2[[#This Row],[FECHA CESE/BAJA]])=MONTH(TODAY()-30),YEAR(Tabla2[[#This Row],[FECHA CESE/BAJA]])=YEAR(TODAY())),MONTH(TODAY()-30)&amp;"-"&amp;YEAR(TODAY()),"Borrar")),"No aplica")</f>
        <v>No Aplica</v>
      </c>
      <c r="AC1413" t="str">
        <f ca="1">+IFERROR(IF(Tabla2[[#This Row],[FECHA INICIO DE LABORES EN OBRA]]="","No Aplica",IF(AND(MONTH(Tabla2[[#This Row],[FECHA INICIO DE LABORES EN OBRA]])=MONTH(TODAY()-30),YEAR(Tabla2[[#This Row],[FECHA INICIO DE LABORES EN OBRA]])=YEAR(TODAY())),MONTH(TODAY()-30)&amp;"-"&amp;YEAR(TODAY()),"No Aplica")),"No Aplica")</f>
        <v>No Aplica</v>
      </c>
    </row>
    <row r="1414" spans="1:29" x14ac:dyDescent="0.25">
      <c r="A1414" s="2">
        <v>20600172531</v>
      </c>
      <c r="B1414" s="3" t="s">
        <v>38</v>
      </c>
      <c r="C1414" s="3" t="s">
        <v>38</v>
      </c>
      <c r="D1414" s="3" t="s">
        <v>430</v>
      </c>
      <c r="E1414" s="3" t="s">
        <v>431</v>
      </c>
      <c r="F1414" s="36">
        <v>32483</v>
      </c>
      <c r="G1414" s="3">
        <v>2</v>
      </c>
      <c r="H1414" s="3" t="s">
        <v>1444</v>
      </c>
      <c r="I1414" s="3" t="s">
        <v>9279</v>
      </c>
      <c r="J1414" s="3" t="s">
        <v>4262</v>
      </c>
      <c r="K1414" s="3" t="s">
        <v>36</v>
      </c>
      <c r="L1414" s="8" t="s">
        <v>9813</v>
      </c>
      <c r="M1414" s="5"/>
      <c r="N1414" s="13" t="s">
        <v>3814</v>
      </c>
      <c r="O1414" s="5">
        <v>44004</v>
      </c>
      <c r="P1414" s="8">
        <v>1</v>
      </c>
      <c r="Q1414" s="9">
        <v>4</v>
      </c>
      <c r="R1414" s="9" t="str">
        <f>IFERROR(VLOOKUP(Tabla2[[#This Row],[CONTRATISTA PRNCIPAL]],Hoja1!$L$5:$M$9,2,FALSE),"CJV")</f>
        <v>CJV</v>
      </c>
      <c r="S1414" s="9" t="str">
        <f>IF(Tabla2[[#This Row],[EMPRESA]]=Tabla2[[#This Row],[CONTRATISTA PRNCIPAL]],"Principal","Secundaria")</f>
        <v>Principal</v>
      </c>
      <c r="T1414" s="10">
        <f>IFERROR(1/COUNTIF(Tabla2[CONTRATISTA PRNCIPAL],Tabla2[[#This Row],[CONTRATISTA PRNCIPAL]]),0)</f>
        <v>1.282051282051282E-2</v>
      </c>
      <c r="U1414" s="33">
        <f ca="1">IF(((TODAY()-Tabla2[[#This Row],[FECHA NACIMIENTO]])/365)&lt;18,"Corregir", IF(((TODAY()-Tabla2[[#This Row],[FECHA NACIMIENTO]])/365)&gt;80, "Corregir",ROUNDDOWN(((TODAY()-Tabla2[[#This Row],[FECHA NACIMIENTO]])/365),0)))</f>
        <v>34</v>
      </c>
      <c r="V141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414" s="34" t="str">
        <f ca="1">+IF(Tabla2[[#This Row],[Edad]]="Corregir","Corregir","Ok")</f>
        <v>Ok</v>
      </c>
      <c r="X1414" s="10" t="str">
        <f>+IFERROR(VLOOKUP(Tabla2[[#This Row],[DISTRITO SEGÚN DNI]],Hoja1!$A$2:$B$55,2,FALSE),"No")</f>
        <v>SANTA ANITA</v>
      </c>
      <c r="Y1414" s="10" t="str">
        <f>IF(OR(LOWER(Tabla2[[#This Row],[GENERO]])="masculino", LOWER(Tabla2[[#This Row],[GENERO]])="femenino"),"OK","Corregir")</f>
        <v>OK</v>
      </c>
      <c r="Z1414" s="10" t="str">
        <f>+IF(Tabla2[[#This Row],[Nro. DNI / CE]]="","Corregir",IF(LEN(Tabla2[[#This Row],[Nro. DNI / CE]])&gt;=8,"OK","Corregir"))</f>
        <v>OK</v>
      </c>
      <c r="AA1414" s="10">
        <f>COUNTIF(Tabla2[APELLIDOS Y NOMBRES],Tabla2[[#This Row],[APELLIDOS Y NOMBRES]])</f>
        <v>1</v>
      </c>
      <c r="AB1414" t="str">
        <f ca="1">+IFERROR(IF(Tabla2[[#This Row],[FECHA CESE/BAJA]]="","No Aplica",IF(AND(MONTH(Tabla2[[#This Row],[FECHA CESE/BAJA]])=MONTH(TODAY()-30),YEAR(Tabla2[[#This Row],[FECHA CESE/BAJA]])=YEAR(TODAY())),MONTH(TODAY()-30)&amp;"-"&amp;YEAR(TODAY()),"Borrar")),"No aplica")</f>
        <v>No Aplica</v>
      </c>
      <c r="AC1414" t="str">
        <f ca="1">+IFERROR(IF(Tabla2[[#This Row],[FECHA INICIO DE LABORES EN OBRA]]="","No Aplica",IF(AND(MONTH(Tabla2[[#This Row],[FECHA INICIO DE LABORES EN OBRA]])=MONTH(TODAY()-30),YEAR(Tabla2[[#This Row],[FECHA INICIO DE LABORES EN OBRA]])=YEAR(TODAY())),MONTH(TODAY()-30)&amp;"-"&amp;YEAR(TODAY()),"No Aplica")),"No Aplica")</f>
        <v>No Aplica</v>
      </c>
    </row>
    <row r="1415" spans="1:29" x14ac:dyDescent="0.25">
      <c r="A1415" s="2">
        <v>20600172531</v>
      </c>
      <c r="B1415" s="3" t="s">
        <v>38</v>
      </c>
      <c r="C1415" s="3" t="s">
        <v>38</v>
      </c>
      <c r="D1415" s="3" t="s">
        <v>4263</v>
      </c>
      <c r="E1415" s="3" t="s">
        <v>4264</v>
      </c>
      <c r="F1415" s="36">
        <v>30987</v>
      </c>
      <c r="G1415" s="3">
        <v>2</v>
      </c>
      <c r="H1415" s="3" t="s">
        <v>3817</v>
      </c>
      <c r="I1415" s="3" t="s">
        <v>9279</v>
      </c>
      <c r="J1415" s="3" t="s">
        <v>4265</v>
      </c>
      <c r="K1415" s="3" t="s">
        <v>1531</v>
      </c>
      <c r="L1415" s="8" t="s">
        <v>9813</v>
      </c>
      <c r="M1415" s="5"/>
      <c r="N1415" s="13" t="s">
        <v>2456</v>
      </c>
      <c r="O1415" s="5">
        <v>44004</v>
      </c>
      <c r="P1415" s="8">
        <v>1</v>
      </c>
      <c r="Q1415" s="9">
        <v>4</v>
      </c>
      <c r="R1415" s="9" t="str">
        <f>IFERROR(VLOOKUP(Tabla2[[#This Row],[CONTRATISTA PRNCIPAL]],Hoja1!$L$5:$M$9,2,FALSE),"CJV")</f>
        <v>CJV</v>
      </c>
      <c r="S1415" s="9" t="str">
        <f>IF(Tabla2[[#This Row],[EMPRESA]]=Tabla2[[#This Row],[CONTRATISTA PRNCIPAL]],"Principal","Secundaria")</f>
        <v>Principal</v>
      </c>
      <c r="T1415" s="10">
        <f>IFERROR(1/COUNTIF(Tabla2[CONTRATISTA PRNCIPAL],Tabla2[[#This Row],[CONTRATISTA PRNCIPAL]]),0)</f>
        <v>1.282051282051282E-2</v>
      </c>
      <c r="U1415" s="33">
        <f ca="1">IF(((TODAY()-Tabla2[[#This Row],[FECHA NACIMIENTO]])/365)&lt;18,"Corregir", IF(((TODAY()-Tabla2[[#This Row],[FECHA NACIMIENTO]])/365)&gt;80, "Corregir",ROUNDDOWN(((TODAY()-Tabla2[[#This Row],[FECHA NACIMIENTO]])/365),0)))</f>
        <v>38</v>
      </c>
      <c r="V141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415" s="34" t="str">
        <f ca="1">+IF(Tabla2[[#This Row],[Edad]]="Corregir","Corregir","Ok")</f>
        <v>Ok</v>
      </c>
      <c r="X1415" s="10" t="str">
        <f>+IFERROR(VLOOKUP(Tabla2[[#This Row],[DISTRITO SEGÚN DNI]],Hoja1!$A$2:$B$55,2,FALSE),"No")</f>
        <v>No</v>
      </c>
      <c r="Y1415" s="10" t="str">
        <f>IF(OR(LOWER(Tabla2[[#This Row],[GENERO]])="masculino", LOWER(Tabla2[[#This Row],[GENERO]])="femenino"),"OK","Corregir")</f>
        <v>OK</v>
      </c>
      <c r="Z1415" s="10" t="str">
        <f>+IF(Tabla2[[#This Row],[Nro. DNI / CE]]="","Corregir",IF(LEN(Tabla2[[#This Row],[Nro. DNI / CE]])&gt;=8,"OK","Corregir"))</f>
        <v>OK</v>
      </c>
      <c r="AA1415" s="10">
        <f>COUNTIF(Tabla2[APELLIDOS Y NOMBRES],Tabla2[[#This Row],[APELLIDOS Y NOMBRES]])</f>
        <v>1</v>
      </c>
      <c r="AB1415" t="str">
        <f ca="1">+IFERROR(IF(Tabla2[[#This Row],[FECHA CESE/BAJA]]="","No Aplica",IF(AND(MONTH(Tabla2[[#This Row],[FECHA CESE/BAJA]])=MONTH(TODAY()-30),YEAR(Tabla2[[#This Row],[FECHA CESE/BAJA]])=YEAR(TODAY())),MONTH(TODAY()-30)&amp;"-"&amp;YEAR(TODAY()),"Borrar")),"No aplica")</f>
        <v>No Aplica</v>
      </c>
      <c r="AC1415" t="str">
        <f ca="1">+IFERROR(IF(Tabla2[[#This Row],[FECHA INICIO DE LABORES EN OBRA]]="","No Aplica",IF(AND(MONTH(Tabla2[[#This Row],[FECHA INICIO DE LABORES EN OBRA]])=MONTH(TODAY()-30),YEAR(Tabla2[[#This Row],[FECHA INICIO DE LABORES EN OBRA]])=YEAR(TODAY())),MONTH(TODAY()-30)&amp;"-"&amp;YEAR(TODAY()),"No Aplica")),"No Aplica")</f>
        <v>No Aplica</v>
      </c>
    </row>
    <row r="1416" spans="1:29" x14ac:dyDescent="0.25">
      <c r="A1416" s="2">
        <v>20600172531</v>
      </c>
      <c r="B1416" s="3" t="s">
        <v>38</v>
      </c>
      <c r="C1416" s="3" t="s">
        <v>38</v>
      </c>
      <c r="D1416" s="3" t="s">
        <v>4266</v>
      </c>
      <c r="E1416" s="3" t="s">
        <v>4267</v>
      </c>
      <c r="F1416" s="36">
        <v>32847</v>
      </c>
      <c r="G1416" s="3">
        <v>2</v>
      </c>
      <c r="H1416" s="3" t="s">
        <v>1442</v>
      </c>
      <c r="I1416" s="3" t="s">
        <v>9279</v>
      </c>
      <c r="J1416" s="3" t="s">
        <v>4268</v>
      </c>
      <c r="K1416" s="3" t="s">
        <v>1240</v>
      </c>
      <c r="L1416" s="8" t="s">
        <v>9813</v>
      </c>
      <c r="M1416" s="5"/>
      <c r="N1416" s="13" t="s">
        <v>2456</v>
      </c>
      <c r="O1416" s="5">
        <v>44005</v>
      </c>
      <c r="P1416" s="8">
        <v>1</v>
      </c>
      <c r="Q1416" s="9">
        <v>4</v>
      </c>
      <c r="R1416" s="9" t="str">
        <f>IFERROR(VLOOKUP(Tabla2[[#This Row],[CONTRATISTA PRNCIPAL]],Hoja1!$L$5:$M$9,2,FALSE),"CJV")</f>
        <v>CJV</v>
      </c>
      <c r="S1416" s="9" t="str">
        <f>IF(Tabla2[[#This Row],[EMPRESA]]=Tabla2[[#This Row],[CONTRATISTA PRNCIPAL]],"Principal","Secundaria")</f>
        <v>Principal</v>
      </c>
      <c r="T1416" s="10">
        <f>IFERROR(1/COUNTIF(Tabla2[CONTRATISTA PRNCIPAL],Tabla2[[#This Row],[CONTRATISTA PRNCIPAL]]),0)</f>
        <v>1.282051282051282E-2</v>
      </c>
      <c r="U1416" s="33">
        <f ca="1">IF(((TODAY()-Tabla2[[#This Row],[FECHA NACIMIENTO]])/365)&lt;18,"Corregir", IF(((TODAY()-Tabla2[[#This Row],[FECHA NACIMIENTO]])/365)&gt;80, "Corregir",ROUNDDOWN(((TODAY()-Tabla2[[#This Row],[FECHA NACIMIENTO]])/365),0)))</f>
        <v>33</v>
      </c>
      <c r="V141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416" s="34" t="str">
        <f ca="1">+IF(Tabla2[[#This Row],[Edad]]="Corregir","Corregir","Ok")</f>
        <v>Ok</v>
      </c>
      <c r="X1416" s="10" t="str">
        <f>+IFERROR(VLOOKUP(Tabla2[[#This Row],[DISTRITO SEGÚN DNI]],Hoja1!$A$2:$B$55,2,FALSE),"No")</f>
        <v>No</v>
      </c>
      <c r="Y1416" s="10" t="str">
        <f>IF(OR(LOWER(Tabla2[[#This Row],[GENERO]])="masculino", LOWER(Tabla2[[#This Row],[GENERO]])="femenino"),"OK","Corregir")</f>
        <v>OK</v>
      </c>
      <c r="Z1416" s="10" t="str">
        <f>+IF(Tabla2[[#This Row],[Nro. DNI / CE]]="","Corregir",IF(LEN(Tabla2[[#This Row],[Nro. DNI / CE]])&gt;=8,"OK","Corregir"))</f>
        <v>OK</v>
      </c>
      <c r="AA1416" s="10">
        <f>COUNTIF(Tabla2[APELLIDOS Y NOMBRES],Tabla2[[#This Row],[APELLIDOS Y NOMBRES]])</f>
        <v>1</v>
      </c>
      <c r="AB1416" t="str">
        <f ca="1">+IFERROR(IF(Tabla2[[#This Row],[FECHA CESE/BAJA]]="","No Aplica",IF(AND(MONTH(Tabla2[[#This Row],[FECHA CESE/BAJA]])=MONTH(TODAY()-30),YEAR(Tabla2[[#This Row],[FECHA CESE/BAJA]])=YEAR(TODAY())),MONTH(TODAY()-30)&amp;"-"&amp;YEAR(TODAY()),"Borrar")),"No aplica")</f>
        <v>No Aplica</v>
      </c>
      <c r="AC1416" t="str">
        <f ca="1">+IFERROR(IF(Tabla2[[#This Row],[FECHA INICIO DE LABORES EN OBRA]]="","No Aplica",IF(AND(MONTH(Tabla2[[#This Row],[FECHA INICIO DE LABORES EN OBRA]])=MONTH(TODAY()-30),YEAR(Tabla2[[#This Row],[FECHA INICIO DE LABORES EN OBRA]])=YEAR(TODAY())),MONTH(TODAY()-30)&amp;"-"&amp;YEAR(TODAY()),"No Aplica")),"No Aplica")</f>
        <v>No Aplica</v>
      </c>
    </row>
    <row r="1417" spans="1:29" x14ac:dyDescent="0.25">
      <c r="A1417" s="2">
        <v>20600172531</v>
      </c>
      <c r="B1417" s="3" t="s">
        <v>38</v>
      </c>
      <c r="C1417" s="3" t="s">
        <v>38</v>
      </c>
      <c r="D1417" s="3" t="s">
        <v>4270</v>
      </c>
      <c r="E1417" s="3" t="s">
        <v>4271</v>
      </c>
      <c r="F1417" s="36">
        <v>25620</v>
      </c>
      <c r="G1417" s="3">
        <v>2</v>
      </c>
      <c r="H1417" s="3" t="s">
        <v>1444</v>
      </c>
      <c r="I1417" s="3" t="s">
        <v>9279</v>
      </c>
      <c r="J1417" s="3" t="s">
        <v>4272</v>
      </c>
      <c r="K1417" s="3" t="s">
        <v>10826</v>
      </c>
      <c r="L1417" s="8" t="s">
        <v>9813</v>
      </c>
      <c r="M1417" s="5"/>
      <c r="N1417" s="13" t="s">
        <v>2456</v>
      </c>
      <c r="O1417" s="5">
        <v>44007</v>
      </c>
      <c r="P1417" s="8">
        <v>1</v>
      </c>
      <c r="Q1417" s="9">
        <v>4</v>
      </c>
      <c r="R1417" s="9" t="str">
        <f>IFERROR(VLOOKUP(Tabla2[[#This Row],[CONTRATISTA PRNCIPAL]],Hoja1!$L$5:$M$9,2,FALSE),"CJV")</f>
        <v>CJV</v>
      </c>
      <c r="S1417" s="9" t="str">
        <f>IF(Tabla2[[#This Row],[EMPRESA]]=Tabla2[[#This Row],[CONTRATISTA PRNCIPAL]],"Principal","Secundaria")</f>
        <v>Principal</v>
      </c>
      <c r="T1417" s="10">
        <f>IFERROR(1/COUNTIF(Tabla2[CONTRATISTA PRNCIPAL],Tabla2[[#This Row],[CONTRATISTA PRNCIPAL]]),0)</f>
        <v>1.282051282051282E-2</v>
      </c>
      <c r="U1417" s="33">
        <f ca="1">IF(((TODAY()-Tabla2[[#This Row],[FECHA NACIMIENTO]])/365)&lt;18,"Corregir", IF(((TODAY()-Tabla2[[#This Row],[FECHA NACIMIENTO]])/365)&gt;80, "Corregir",ROUNDDOWN(((TODAY()-Tabla2[[#This Row],[FECHA NACIMIENTO]])/365),0)))</f>
        <v>53</v>
      </c>
      <c r="V141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417" s="34" t="str">
        <f ca="1">+IF(Tabla2[[#This Row],[Edad]]="Corregir","Corregir","Ok")</f>
        <v>Ok</v>
      </c>
      <c r="X1417" s="10" t="str">
        <f>+IFERROR(VLOOKUP(Tabla2[[#This Row],[DISTRITO SEGÚN DNI]],Hoja1!$A$2:$B$55,2,FALSE),"No")</f>
        <v>No</v>
      </c>
      <c r="Y1417" s="10" t="str">
        <f>IF(OR(LOWER(Tabla2[[#This Row],[GENERO]])="masculino", LOWER(Tabla2[[#This Row],[GENERO]])="femenino"),"OK","Corregir")</f>
        <v>OK</v>
      </c>
      <c r="Z1417" s="10" t="str">
        <f>+IF(Tabla2[[#This Row],[Nro. DNI / CE]]="","Corregir",IF(LEN(Tabla2[[#This Row],[Nro. DNI / CE]])&gt;=8,"OK","Corregir"))</f>
        <v>OK</v>
      </c>
      <c r="AA1417" s="10">
        <f>COUNTIF(Tabla2[APELLIDOS Y NOMBRES],Tabla2[[#This Row],[APELLIDOS Y NOMBRES]])</f>
        <v>1</v>
      </c>
      <c r="AB1417" t="str">
        <f ca="1">+IFERROR(IF(Tabla2[[#This Row],[FECHA CESE/BAJA]]="","No Aplica",IF(AND(MONTH(Tabla2[[#This Row],[FECHA CESE/BAJA]])=MONTH(TODAY()-30),YEAR(Tabla2[[#This Row],[FECHA CESE/BAJA]])=YEAR(TODAY())),MONTH(TODAY()-30)&amp;"-"&amp;YEAR(TODAY()),"Borrar")),"No aplica")</f>
        <v>No Aplica</v>
      </c>
      <c r="AC1417" t="str">
        <f ca="1">+IFERROR(IF(Tabla2[[#This Row],[FECHA INICIO DE LABORES EN OBRA]]="","No Aplica",IF(AND(MONTH(Tabla2[[#This Row],[FECHA INICIO DE LABORES EN OBRA]])=MONTH(TODAY()-30),YEAR(Tabla2[[#This Row],[FECHA INICIO DE LABORES EN OBRA]])=YEAR(TODAY())),MONTH(TODAY()-30)&amp;"-"&amp;YEAR(TODAY()),"No Aplica")),"No Aplica")</f>
        <v>No Aplica</v>
      </c>
    </row>
    <row r="1418" spans="1:29" x14ac:dyDescent="0.25">
      <c r="A1418" s="2">
        <v>20600172531</v>
      </c>
      <c r="B1418" s="3" t="s">
        <v>38</v>
      </c>
      <c r="C1418" s="3" t="s">
        <v>38</v>
      </c>
      <c r="D1418" s="3" t="s">
        <v>4273</v>
      </c>
      <c r="E1418" s="3" t="s">
        <v>4274</v>
      </c>
      <c r="F1418" s="36">
        <v>26302</v>
      </c>
      <c r="G1418" s="3">
        <v>2</v>
      </c>
      <c r="H1418" s="3" t="s">
        <v>1442</v>
      </c>
      <c r="I1418" s="3" t="s">
        <v>9279</v>
      </c>
      <c r="J1418" s="3" t="s">
        <v>4275</v>
      </c>
      <c r="K1418" s="3" t="s">
        <v>1054</v>
      </c>
      <c r="L1418" s="8" t="s">
        <v>9813</v>
      </c>
      <c r="M1418" s="5"/>
      <c r="N1418" s="13" t="s">
        <v>2456</v>
      </c>
      <c r="O1418" s="5">
        <v>44013</v>
      </c>
      <c r="P1418" s="8">
        <v>1</v>
      </c>
      <c r="Q1418" s="9">
        <v>4</v>
      </c>
      <c r="R1418" s="9" t="str">
        <f>IFERROR(VLOOKUP(Tabla2[[#This Row],[CONTRATISTA PRNCIPAL]],Hoja1!$L$5:$M$9,2,FALSE),"CJV")</f>
        <v>CJV</v>
      </c>
      <c r="S1418" s="9" t="str">
        <f>IF(Tabla2[[#This Row],[EMPRESA]]=Tabla2[[#This Row],[CONTRATISTA PRNCIPAL]],"Principal","Secundaria")</f>
        <v>Principal</v>
      </c>
      <c r="T1418" s="10">
        <f>IFERROR(1/COUNTIF(Tabla2[CONTRATISTA PRNCIPAL],Tabla2[[#This Row],[CONTRATISTA PRNCIPAL]]),0)</f>
        <v>1.282051282051282E-2</v>
      </c>
      <c r="U1418" s="33">
        <f ca="1">IF(((TODAY()-Tabla2[[#This Row],[FECHA NACIMIENTO]])/365)&lt;18,"Corregir", IF(((TODAY()-Tabla2[[#This Row],[FECHA NACIMIENTO]])/365)&gt;80, "Corregir",ROUNDDOWN(((TODAY()-Tabla2[[#This Row],[FECHA NACIMIENTO]])/365),0)))</f>
        <v>51</v>
      </c>
      <c r="V141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418" s="34" t="str">
        <f ca="1">+IF(Tabla2[[#This Row],[Edad]]="Corregir","Corregir","Ok")</f>
        <v>Ok</v>
      </c>
      <c r="X1418" s="10" t="str">
        <f>+IFERROR(VLOOKUP(Tabla2[[#This Row],[DISTRITO SEGÚN DNI]],Hoja1!$A$2:$B$55,2,FALSE),"No")</f>
        <v>No</v>
      </c>
      <c r="Y1418" s="10" t="str">
        <f>IF(OR(LOWER(Tabla2[[#This Row],[GENERO]])="masculino", LOWER(Tabla2[[#This Row],[GENERO]])="femenino"),"OK","Corregir")</f>
        <v>OK</v>
      </c>
      <c r="Z1418" s="10" t="str">
        <f>+IF(Tabla2[[#This Row],[Nro. DNI / CE]]="","Corregir",IF(LEN(Tabla2[[#This Row],[Nro. DNI / CE]])&gt;=8,"OK","Corregir"))</f>
        <v>OK</v>
      </c>
      <c r="AA1418" s="10">
        <f>COUNTIF(Tabla2[APELLIDOS Y NOMBRES],Tabla2[[#This Row],[APELLIDOS Y NOMBRES]])</f>
        <v>1</v>
      </c>
      <c r="AB1418" t="str">
        <f ca="1">+IFERROR(IF(Tabla2[[#This Row],[FECHA CESE/BAJA]]="","No Aplica",IF(AND(MONTH(Tabla2[[#This Row],[FECHA CESE/BAJA]])=MONTH(TODAY()-30),YEAR(Tabla2[[#This Row],[FECHA CESE/BAJA]])=YEAR(TODAY())),MONTH(TODAY()-30)&amp;"-"&amp;YEAR(TODAY()),"Borrar")),"No aplica")</f>
        <v>No Aplica</v>
      </c>
      <c r="AC1418" t="str">
        <f ca="1">+IFERROR(IF(Tabla2[[#This Row],[FECHA INICIO DE LABORES EN OBRA]]="","No Aplica",IF(AND(MONTH(Tabla2[[#This Row],[FECHA INICIO DE LABORES EN OBRA]])=MONTH(TODAY()-30),YEAR(Tabla2[[#This Row],[FECHA INICIO DE LABORES EN OBRA]])=YEAR(TODAY())),MONTH(TODAY()-30)&amp;"-"&amp;YEAR(TODAY()),"No Aplica")),"No Aplica")</f>
        <v>No Aplica</v>
      </c>
    </row>
    <row r="1419" spans="1:29" x14ac:dyDescent="0.25">
      <c r="A1419" s="2">
        <v>20600172531</v>
      </c>
      <c r="B1419" s="3" t="s">
        <v>38</v>
      </c>
      <c r="C1419" s="3" t="s">
        <v>38</v>
      </c>
      <c r="D1419" s="3" t="s">
        <v>4276</v>
      </c>
      <c r="E1419" s="3" t="s">
        <v>4277</v>
      </c>
      <c r="F1419" s="36">
        <v>28228</v>
      </c>
      <c r="G1419" s="3">
        <v>2</v>
      </c>
      <c r="H1419" s="3" t="s">
        <v>1442</v>
      </c>
      <c r="I1419" s="3" t="s">
        <v>9279</v>
      </c>
      <c r="J1419" s="3" t="s">
        <v>4278</v>
      </c>
      <c r="K1419" s="3" t="s">
        <v>1164</v>
      </c>
      <c r="L1419" s="8" t="s">
        <v>9813</v>
      </c>
      <c r="M1419" s="5"/>
      <c r="N1419" s="13" t="s">
        <v>2456</v>
      </c>
      <c r="O1419" s="5">
        <v>44013</v>
      </c>
      <c r="P1419" s="8">
        <v>1</v>
      </c>
      <c r="Q1419" s="9">
        <v>4</v>
      </c>
      <c r="R1419" s="9" t="str">
        <f>IFERROR(VLOOKUP(Tabla2[[#This Row],[CONTRATISTA PRNCIPAL]],Hoja1!$L$5:$M$9,2,FALSE),"CJV")</f>
        <v>CJV</v>
      </c>
      <c r="S1419" s="9" t="str">
        <f>IF(Tabla2[[#This Row],[EMPRESA]]=Tabla2[[#This Row],[CONTRATISTA PRNCIPAL]],"Principal","Secundaria")</f>
        <v>Principal</v>
      </c>
      <c r="T1419" s="10">
        <f>IFERROR(1/COUNTIF(Tabla2[CONTRATISTA PRNCIPAL],Tabla2[[#This Row],[CONTRATISTA PRNCIPAL]]),0)</f>
        <v>1.282051282051282E-2</v>
      </c>
      <c r="U1419" s="33">
        <f ca="1">IF(((TODAY()-Tabla2[[#This Row],[FECHA NACIMIENTO]])/365)&lt;18,"Corregir", IF(((TODAY()-Tabla2[[#This Row],[FECHA NACIMIENTO]])/365)&gt;80, "Corregir",ROUNDDOWN(((TODAY()-Tabla2[[#This Row],[FECHA NACIMIENTO]])/365),0)))</f>
        <v>46</v>
      </c>
      <c r="V141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419" s="34" t="str">
        <f ca="1">+IF(Tabla2[[#This Row],[Edad]]="Corregir","Corregir","Ok")</f>
        <v>Ok</v>
      </c>
      <c r="X1419" s="10" t="str">
        <f>+IFERROR(VLOOKUP(Tabla2[[#This Row],[DISTRITO SEGÚN DNI]],Hoja1!$A$2:$B$55,2,FALSE),"No")</f>
        <v>No</v>
      </c>
      <c r="Y1419" s="10" t="str">
        <f>IF(OR(LOWER(Tabla2[[#This Row],[GENERO]])="masculino", LOWER(Tabla2[[#This Row],[GENERO]])="femenino"),"OK","Corregir")</f>
        <v>OK</v>
      </c>
      <c r="Z1419" s="10" t="str">
        <f>+IF(Tabla2[[#This Row],[Nro. DNI / CE]]="","Corregir",IF(LEN(Tabla2[[#This Row],[Nro. DNI / CE]])&gt;=8,"OK","Corregir"))</f>
        <v>OK</v>
      </c>
      <c r="AA1419" s="10">
        <f>COUNTIF(Tabla2[APELLIDOS Y NOMBRES],Tabla2[[#This Row],[APELLIDOS Y NOMBRES]])</f>
        <v>1</v>
      </c>
      <c r="AB1419" t="str">
        <f ca="1">+IFERROR(IF(Tabla2[[#This Row],[FECHA CESE/BAJA]]="","No Aplica",IF(AND(MONTH(Tabla2[[#This Row],[FECHA CESE/BAJA]])=MONTH(TODAY()-30),YEAR(Tabla2[[#This Row],[FECHA CESE/BAJA]])=YEAR(TODAY())),MONTH(TODAY()-30)&amp;"-"&amp;YEAR(TODAY()),"Borrar")),"No aplica")</f>
        <v>No Aplica</v>
      </c>
      <c r="AC1419" t="str">
        <f ca="1">+IFERROR(IF(Tabla2[[#This Row],[FECHA INICIO DE LABORES EN OBRA]]="","No Aplica",IF(AND(MONTH(Tabla2[[#This Row],[FECHA INICIO DE LABORES EN OBRA]])=MONTH(TODAY()-30),YEAR(Tabla2[[#This Row],[FECHA INICIO DE LABORES EN OBRA]])=YEAR(TODAY())),MONTH(TODAY()-30)&amp;"-"&amp;YEAR(TODAY()),"No Aplica")),"No Aplica")</f>
        <v>No Aplica</v>
      </c>
    </row>
    <row r="1420" spans="1:29" x14ac:dyDescent="0.25">
      <c r="A1420" s="2">
        <v>20600172531</v>
      </c>
      <c r="B1420" s="3" t="s">
        <v>38</v>
      </c>
      <c r="C1420" s="3" t="s">
        <v>38</v>
      </c>
      <c r="D1420" s="3" t="s">
        <v>432</v>
      </c>
      <c r="E1420" s="3" t="s">
        <v>433</v>
      </c>
      <c r="F1420" s="36">
        <v>26513</v>
      </c>
      <c r="G1420" s="3">
        <v>2</v>
      </c>
      <c r="H1420" s="3" t="s">
        <v>1444</v>
      </c>
      <c r="I1420" s="3" t="s">
        <v>9279</v>
      </c>
      <c r="J1420" s="3" t="s">
        <v>4280</v>
      </c>
      <c r="K1420" s="3" t="s">
        <v>434</v>
      </c>
      <c r="L1420" s="8" t="s">
        <v>9813</v>
      </c>
      <c r="M1420" s="5"/>
      <c r="N1420" s="13" t="s">
        <v>2456</v>
      </c>
      <c r="O1420" s="5">
        <v>44013</v>
      </c>
      <c r="P1420" s="8">
        <v>1</v>
      </c>
      <c r="Q1420" s="9">
        <v>4</v>
      </c>
      <c r="R1420" s="9" t="str">
        <f>IFERROR(VLOOKUP(Tabla2[[#This Row],[CONTRATISTA PRNCIPAL]],Hoja1!$L$5:$M$9,2,FALSE),"CJV")</f>
        <v>CJV</v>
      </c>
      <c r="S1420" s="9" t="str">
        <f>IF(Tabla2[[#This Row],[EMPRESA]]=Tabla2[[#This Row],[CONTRATISTA PRNCIPAL]],"Principal","Secundaria")</f>
        <v>Principal</v>
      </c>
      <c r="T1420" s="10">
        <f>IFERROR(1/COUNTIF(Tabla2[CONTRATISTA PRNCIPAL],Tabla2[[#This Row],[CONTRATISTA PRNCIPAL]]),0)</f>
        <v>1.282051282051282E-2</v>
      </c>
      <c r="U1420" s="33">
        <f ca="1">IF(((TODAY()-Tabla2[[#This Row],[FECHA NACIMIENTO]])/365)&lt;18,"Corregir", IF(((TODAY()-Tabla2[[#This Row],[FECHA NACIMIENTO]])/365)&gt;80, "Corregir",ROUNDDOWN(((TODAY()-Tabla2[[#This Row],[FECHA NACIMIENTO]])/365),0)))</f>
        <v>51</v>
      </c>
      <c r="V142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420" s="34" t="str">
        <f ca="1">+IF(Tabla2[[#This Row],[Edad]]="Corregir","Corregir","Ok")</f>
        <v>Ok</v>
      </c>
      <c r="X1420" s="10" t="str">
        <f>+IFERROR(VLOOKUP(Tabla2[[#This Row],[DISTRITO SEGÚN DNI]],Hoja1!$A$2:$B$55,2,FALSE),"No")</f>
        <v>CALLAO</v>
      </c>
      <c r="Y1420" s="10" t="str">
        <f>IF(OR(LOWER(Tabla2[[#This Row],[GENERO]])="masculino", LOWER(Tabla2[[#This Row],[GENERO]])="femenino"),"OK","Corregir")</f>
        <v>OK</v>
      </c>
      <c r="Z1420" s="10" t="str">
        <f>+IF(Tabla2[[#This Row],[Nro. DNI / CE]]="","Corregir",IF(LEN(Tabla2[[#This Row],[Nro. DNI / CE]])&gt;=8,"OK","Corregir"))</f>
        <v>OK</v>
      </c>
      <c r="AA1420" s="10">
        <f>COUNTIF(Tabla2[APELLIDOS Y NOMBRES],Tabla2[[#This Row],[APELLIDOS Y NOMBRES]])</f>
        <v>1</v>
      </c>
      <c r="AB1420" t="str">
        <f ca="1">+IFERROR(IF(Tabla2[[#This Row],[FECHA CESE/BAJA]]="","No Aplica",IF(AND(MONTH(Tabla2[[#This Row],[FECHA CESE/BAJA]])=MONTH(TODAY()-30),YEAR(Tabla2[[#This Row],[FECHA CESE/BAJA]])=YEAR(TODAY())),MONTH(TODAY()-30)&amp;"-"&amp;YEAR(TODAY()),"Borrar")),"No aplica")</f>
        <v>No Aplica</v>
      </c>
      <c r="AC1420" t="str">
        <f ca="1">+IFERROR(IF(Tabla2[[#This Row],[FECHA INICIO DE LABORES EN OBRA]]="","No Aplica",IF(AND(MONTH(Tabla2[[#This Row],[FECHA INICIO DE LABORES EN OBRA]])=MONTH(TODAY()-30),YEAR(Tabla2[[#This Row],[FECHA INICIO DE LABORES EN OBRA]])=YEAR(TODAY())),MONTH(TODAY()-30)&amp;"-"&amp;YEAR(TODAY()),"No Aplica")),"No Aplica")</f>
        <v>No Aplica</v>
      </c>
    </row>
    <row r="1421" spans="1:29" x14ac:dyDescent="0.25">
      <c r="A1421" s="2">
        <v>20600172531</v>
      </c>
      <c r="B1421" s="3" t="s">
        <v>38</v>
      </c>
      <c r="C1421" s="3" t="s">
        <v>38</v>
      </c>
      <c r="D1421" s="3" t="s">
        <v>4281</v>
      </c>
      <c r="E1421" s="3" t="s">
        <v>4282</v>
      </c>
      <c r="F1421" s="36">
        <v>34085</v>
      </c>
      <c r="G1421" s="3">
        <v>2</v>
      </c>
      <c r="H1421" s="3" t="s">
        <v>4283</v>
      </c>
      <c r="I1421" s="3" t="s">
        <v>9279</v>
      </c>
      <c r="J1421" s="3" t="s">
        <v>4284</v>
      </c>
      <c r="K1421" s="3" t="s">
        <v>4285</v>
      </c>
      <c r="L1421" s="8" t="s">
        <v>9813</v>
      </c>
      <c r="M1421" s="5"/>
      <c r="N1421" s="13" t="s">
        <v>2456</v>
      </c>
      <c r="O1421" s="5">
        <v>44015</v>
      </c>
      <c r="P1421" s="8">
        <v>1</v>
      </c>
      <c r="Q1421" s="9">
        <v>4</v>
      </c>
      <c r="R1421" s="9" t="str">
        <f>IFERROR(VLOOKUP(Tabla2[[#This Row],[CONTRATISTA PRNCIPAL]],Hoja1!$L$5:$M$9,2,FALSE),"CJV")</f>
        <v>CJV</v>
      </c>
      <c r="S1421" s="9" t="str">
        <f>IF(Tabla2[[#This Row],[EMPRESA]]=Tabla2[[#This Row],[CONTRATISTA PRNCIPAL]],"Principal","Secundaria")</f>
        <v>Principal</v>
      </c>
      <c r="T1421" s="10">
        <f>IFERROR(1/COUNTIF(Tabla2[CONTRATISTA PRNCIPAL],Tabla2[[#This Row],[CONTRATISTA PRNCIPAL]]),0)</f>
        <v>1.282051282051282E-2</v>
      </c>
      <c r="U1421" s="33">
        <f ca="1">IF(((TODAY()-Tabla2[[#This Row],[FECHA NACIMIENTO]])/365)&lt;18,"Corregir", IF(((TODAY()-Tabla2[[#This Row],[FECHA NACIMIENTO]])/365)&gt;80, "Corregir",ROUNDDOWN(((TODAY()-Tabla2[[#This Row],[FECHA NACIMIENTO]])/365),0)))</f>
        <v>30</v>
      </c>
      <c r="V142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421" s="34" t="str">
        <f ca="1">+IF(Tabla2[[#This Row],[Edad]]="Corregir","Corregir","Ok")</f>
        <v>Ok</v>
      </c>
      <c r="X1421" s="10" t="str">
        <f>+IFERROR(VLOOKUP(Tabla2[[#This Row],[DISTRITO SEGÚN DNI]],Hoja1!$A$2:$B$55,2,FALSE),"No")</f>
        <v>No</v>
      </c>
      <c r="Y1421" s="10" t="str">
        <f>IF(OR(LOWER(Tabla2[[#This Row],[GENERO]])="masculino", LOWER(Tabla2[[#This Row],[GENERO]])="femenino"),"OK","Corregir")</f>
        <v>OK</v>
      </c>
      <c r="Z1421" s="10" t="str">
        <f>+IF(Tabla2[[#This Row],[Nro. DNI / CE]]="","Corregir",IF(LEN(Tabla2[[#This Row],[Nro. DNI / CE]])&gt;=8,"OK","Corregir"))</f>
        <v>OK</v>
      </c>
      <c r="AA1421" s="10">
        <f>COUNTIF(Tabla2[APELLIDOS Y NOMBRES],Tabla2[[#This Row],[APELLIDOS Y NOMBRES]])</f>
        <v>1</v>
      </c>
      <c r="AB1421" t="str">
        <f ca="1">+IFERROR(IF(Tabla2[[#This Row],[FECHA CESE/BAJA]]="","No Aplica",IF(AND(MONTH(Tabla2[[#This Row],[FECHA CESE/BAJA]])=MONTH(TODAY()-30),YEAR(Tabla2[[#This Row],[FECHA CESE/BAJA]])=YEAR(TODAY())),MONTH(TODAY()-30)&amp;"-"&amp;YEAR(TODAY()),"Borrar")),"No aplica")</f>
        <v>No Aplica</v>
      </c>
      <c r="AC1421" t="str">
        <f ca="1">+IFERROR(IF(Tabla2[[#This Row],[FECHA INICIO DE LABORES EN OBRA]]="","No Aplica",IF(AND(MONTH(Tabla2[[#This Row],[FECHA INICIO DE LABORES EN OBRA]])=MONTH(TODAY()-30),YEAR(Tabla2[[#This Row],[FECHA INICIO DE LABORES EN OBRA]])=YEAR(TODAY())),MONTH(TODAY()-30)&amp;"-"&amp;YEAR(TODAY()),"No Aplica")),"No Aplica")</f>
        <v>No Aplica</v>
      </c>
    </row>
    <row r="1422" spans="1:29" x14ac:dyDescent="0.25">
      <c r="A1422" s="2">
        <v>20600172531</v>
      </c>
      <c r="B1422" s="3" t="s">
        <v>38</v>
      </c>
      <c r="C1422" s="3" t="s">
        <v>38</v>
      </c>
      <c r="D1422" s="3" t="s">
        <v>4286</v>
      </c>
      <c r="E1422" s="3" t="s">
        <v>4287</v>
      </c>
      <c r="F1422" s="36">
        <v>34891</v>
      </c>
      <c r="G1422" s="3">
        <v>1</v>
      </c>
      <c r="H1422" s="3" t="s">
        <v>4229</v>
      </c>
      <c r="I1422" s="3" t="s">
        <v>9279</v>
      </c>
      <c r="J1422" s="3" t="s">
        <v>4288</v>
      </c>
      <c r="K1422" s="3" t="s">
        <v>4289</v>
      </c>
      <c r="L1422" s="8" t="s">
        <v>9813</v>
      </c>
      <c r="M1422" s="5"/>
      <c r="N1422" s="13" t="s">
        <v>2456</v>
      </c>
      <c r="O1422" s="5">
        <v>45055</v>
      </c>
      <c r="P1422" s="8">
        <v>1</v>
      </c>
      <c r="Q1422" s="9">
        <v>1</v>
      </c>
      <c r="R1422" s="9" t="str">
        <f>IFERROR(VLOOKUP(Tabla2[[#This Row],[CONTRATISTA PRNCIPAL]],Hoja1!$L$5:$M$9,2,FALSE),"CJV")</f>
        <v>CJV</v>
      </c>
      <c r="S1422" s="9" t="str">
        <f>IF(Tabla2[[#This Row],[EMPRESA]]=Tabla2[[#This Row],[CONTRATISTA PRNCIPAL]],"Principal","Secundaria")</f>
        <v>Principal</v>
      </c>
      <c r="T1422" s="10">
        <f>IFERROR(1/COUNTIF(Tabla2[CONTRATISTA PRNCIPAL],Tabla2[[#This Row],[CONTRATISTA PRNCIPAL]]),0)</f>
        <v>1.282051282051282E-2</v>
      </c>
      <c r="U1422" s="33">
        <f ca="1">IF(((TODAY()-Tabla2[[#This Row],[FECHA NACIMIENTO]])/365)&lt;18,"Corregir", IF(((TODAY()-Tabla2[[#This Row],[FECHA NACIMIENTO]])/365)&gt;80, "Corregir",ROUNDDOWN(((TODAY()-Tabla2[[#This Row],[FECHA NACIMIENTO]])/365),0)))</f>
        <v>28</v>
      </c>
      <c r="V142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422" s="34" t="str">
        <f ca="1">+IF(Tabla2[[#This Row],[Edad]]="Corregir","Corregir","Ok")</f>
        <v>Ok</v>
      </c>
      <c r="X1422" s="10" t="str">
        <f>+IFERROR(VLOOKUP(Tabla2[[#This Row],[DISTRITO SEGÚN DNI]],Hoja1!$A$2:$B$55,2,FALSE),"No")</f>
        <v>No</v>
      </c>
      <c r="Y1422" s="10" t="str">
        <f>IF(OR(LOWER(Tabla2[[#This Row],[GENERO]])="masculino", LOWER(Tabla2[[#This Row],[GENERO]])="femenino"),"OK","Corregir")</f>
        <v>OK</v>
      </c>
      <c r="Z1422" s="10" t="str">
        <f>+IF(Tabla2[[#This Row],[Nro. DNI / CE]]="","Corregir",IF(LEN(Tabla2[[#This Row],[Nro. DNI / CE]])&gt;=8,"OK","Corregir"))</f>
        <v>OK</v>
      </c>
      <c r="AA1422" s="10">
        <f>COUNTIF(Tabla2[APELLIDOS Y NOMBRES],Tabla2[[#This Row],[APELLIDOS Y NOMBRES]])</f>
        <v>1</v>
      </c>
      <c r="AB1422" t="str">
        <f ca="1">+IFERROR(IF(Tabla2[[#This Row],[FECHA CESE/BAJA]]="","No Aplica",IF(AND(MONTH(Tabla2[[#This Row],[FECHA CESE/BAJA]])=MONTH(TODAY()-30),YEAR(Tabla2[[#This Row],[FECHA CESE/BAJA]])=YEAR(TODAY())),MONTH(TODAY()-30)&amp;"-"&amp;YEAR(TODAY()),"Borrar")),"No aplica")</f>
        <v>No Aplica</v>
      </c>
      <c r="AC1422" t="str">
        <f ca="1">+IFERROR(IF(Tabla2[[#This Row],[FECHA INICIO DE LABORES EN OBRA]]="","No Aplica",IF(AND(MONTH(Tabla2[[#This Row],[FECHA INICIO DE LABORES EN OBRA]])=MONTH(TODAY()-30),YEAR(Tabla2[[#This Row],[FECHA INICIO DE LABORES EN OBRA]])=YEAR(TODAY())),MONTH(TODAY()-30)&amp;"-"&amp;YEAR(TODAY()),"No Aplica")),"No Aplica")</f>
        <v>No Aplica</v>
      </c>
    </row>
    <row r="1423" spans="1:29" x14ac:dyDescent="0.25">
      <c r="A1423" s="2">
        <v>20600172531</v>
      </c>
      <c r="B1423" s="3" t="s">
        <v>38</v>
      </c>
      <c r="C1423" s="3" t="s">
        <v>38</v>
      </c>
      <c r="D1423" s="3" t="s">
        <v>435</v>
      </c>
      <c r="E1423" s="3" t="s">
        <v>436</v>
      </c>
      <c r="F1423" s="36">
        <v>32054</v>
      </c>
      <c r="G1423" s="3">
        <v>1</v>
      </c>
      <c r="H1423" s="3" t="s">
        <v>2961</v>
      </c>
      <c r="I1423" s="3" t="s">
        <v>9279</v>
      </c>
      <c r="J1423" s="3" t="s">
        <v>4290</v>
      </c>
      <c r="K1423" s="3" t="s">
        <v>34</v>
      </c>
      <c r="L1423" s="8" t="s">
        <v>9813</v>
      </c>
      <c r="M1423" s="5"/>
      <c r="N1423" s="13" t="s">
        <v>2456</v>
      </c>
      <c r="O1423" s="5">
        <v>44106</v>
      </c>
      <c r="P1423" s="8">
        <v>1</v>
      </c>
      <c r="Q1423" s="9">
        <v>1</v>
      </c>
      <c r="R1423" s="9" t="str">
        <f>IFERROR(VLOOKUP(Tabla2[[#This Row],[CONTRATISTA PRNCIPAL]],Hoja1!$L$5:$M$9,2,FALSE),"CJV")</f>
        <v>CJV</v>
      </c>
      <c r="S1423" s="9" t="str">
        <f>IF(Tabla2[[#This Row],[EMPRESA]]=Tabla2[[#This Row],[CONTRATISTA PRNCIPAL]],"Principal","Secundaria")</f>
        <v>Principal</v>
      </c>
      <c r="T1423" s="10">
        <f>IFERROR(1/COUNTIF(Tabla2[CONTRATISTA PRNCIPAL],Tabla2[[#This Row],[CONTRATISTA PRNCIPAL]]),0)</f>
        <v>1.282051282051282E-2</v>
      </c>
      <c r="U1423" s="33">
        <f ca="1">IF(((TODAY()-Tabla2[[#This Row],[FECHA NACIMIENTO]])/365)&lt;18,"Corregir", IF(((TODAY()-Tabla2[[#This Row],[FECHA NACIMIENTO]])/365)&gt;80, "Corregir",ROUNDDOWN(((TODAY()-Tabla2[[#This Row],[FECHA NACIMIENTO]])/365),0)))</f>
        <v>35</v>
      </c>
      <c r="V142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423" s="34" t="str">
        <f ca="1">+IF(Tabla2[[#This Row],[Edad]]="Corregir","Corregir","Ok")</f>
        <v>Ok</v>
      </c>
      <c r="X1423" s="10" t="str">
        <f>+IFERROR(VLOOKUP(Tabla2[[#This Row],[DISTRITO SEGÚN DNI]],Hoja1!$A$2:$B$55,2,FALSE),"No")</f>
        <v>CALLAO</v>
      </c>
      <c r="Y1423" s="10" t="str">
        <f>IF(OR(LOWER(Tabla2[[#This Row],[GENERO]])="masculino", LOWER(Tabla2[[#This Row],[GENERO]])="femenino"),"OK","Corregir")</f>
        <v>OK</v>
      </c>
      <c r="Z1423" s="10" t="str">
        <f>+IF(Tabla2[[#This Row],[Nro. DNI / CE]]="","Corregir",IF(LEN(Tabla2[[#This Row],[Nro. DNI / CE]])&gt;=8,"OK","Corregir"))</f>
        <v>OK</v>
      </c>
      <c r="AA1423" s="10">
        <f>COUNTIF(Tabla2[APELLIDOS Y NOMBRES],Tabla2[[#This Row],[APELLIDOS Y NOMBRES]])</f>
        <v>1</v>
      </c>
      <c r="AB1423" t="str">
        <f ca="1">+IFERROR(IF(Tabla2[[#This Row],[FECHA CESE/BAJA]]="","No Aplica",IF(AND(MONTH(Tabla2[[#This Row],[FECHA CESE/BAJA]])=MONTH(TODAY()-30),YEAR(Tabla2[[#This Row],[FECHA CESE/BAJA]])=YEAR(TODAY())),MONTH(TODAY()-30)&amp;"-"&amp;YEAR(TODAY()),"Borrar")),"No aplica")</f>
        <v>No Aplica</v>
      </c>
      <c r="AC1423" t="str">
        <f ca="1">+IFERROR(IF(Tabla2[[#This Row],[FECHA INICIO DE LABORES EN OBRA]]="","No Aplica",IF(AND(MONTH(Tabla2[[#This Row],[FECHA INICIO DE LABORES EN OBRA]])=MONTH(TODAY()-30),YEAR(Tabla2[[#This Row],[FECHA INICIO DE LABORES EN OBRA]])=YEAR(TODAY())),MONTH(TODAY()-30)&amp;"-"&amp;YEAR(TODAY()),"No Aplica")),"No Aplica")</f>
        <v>No Aplica</v>
      </c>
    </row>
    <row r="1424" spans="1:29" x14ac:dyDescent="0.25">
      <c r="A1424" s="2">
        <v>20600172531</v>
      </c>
      <c r="B1424" s="3" t="s">
        <v>38</v>
      </c>
      <c r="C1424" s="3" t="s">
        <v>38</v>
      </c>
      <c r="D1424" s="3" t="s">
        <v>4291</v>
      </c>
      <c r="E1424" s="3" t="s">
        <v>4292</v>
      </c>
      <c r="F1424" s="36">
        <v>33341</v>
      </c>
      <c r="G1424" s="3">
        <v>1</v>
      </c>
      <c r="H1424" s="3" t="s">
        <v>1478</v>
      </c>
      <c r="I1424" s="3" t="s">
        <v>9279</v>
      </c>
      <c r="J1424" s="3" t="s">
        <v>4293</v>
      </c>
      <c r="K1424" s="3" t="s">
        <v>1042</v>
      </c>
      <c r="L1424" s="8" t="s">
        <v>9813</v>
      </c>
      <c r="M1424" s="5"/>
      <c r="N1424" s="13" t="s">
        <v>2456</v>
      </c>
      <c r="O1424" s="5">
        <v>44033</v>
      </c>
      <c r="P1424" s="8">
        <v>1</v>
      </c>
      <c r="Q1424" s="9">
        <v>1</v>
      </c>
      <c r="R1424" s="9" t="str">
        <f>IFERROR(VLOOKUP(Tabla2[[#This Row],[CONTRATISTA PRNCIPAL]],Hoja1!$L$5:$M$9,2,FALSE),"CJV")</f>
        <v>CJV</v>
      </c>
      <c r="S1424" s="9" t="str">
        <f>IF(Tabla2[[#This Row],[EMPRESA]]=Tabla2[[#This Row],[CONTRATISTA PRNCIPAL]],"Principal","Secundaria")</f>
        <v>Principal</v>
      </c>
      <c r="T1424" s="10">
        <f>IFERROR(1/COUNTIF(Tabla2[CONTRATISTA PRNCIPAL],Tabla2[[#This Row],[CONTRATISTA PRNCIPAL]]),0)</f>
        <v>1.282051282051282E-2</v>
      </c>
      <c r="U1424" s="33">
        <f ca="1">IF(((TODAY()-Tabla2[[#This Row],[FECHA NACIMIENTO]])/365)&lt;18,"Corregir", IF(((TODAY()-Tabla2[[#This Row],[FECHA NACIMIENTO]])/365)&gt;80, "Corregir",ROUNDDOWN(((TODAY()-Tabla2[[#This Row],[FECHA NACIMIENTO]])/365),0)))</f>
        <v>32</v>
      </c>
      <c r="V142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424" s="34" t="str">
        <f ca="1">+IF(Tabla2[[#This Row],[Edad]]="Corregir","Corregir","Ok")</f>
        <v>Ok</v>
      </c>
      <c r="X1424" s="10" t="str">
        <f>+IFERROR(VLOOKUP(Tabla2[[#This Row],[DISTRITO SEGÚN DNI]],Hoja1!$A$2:$B$55,2,FALSE),"No")</f>
        <v>No</v>
      </c>
      <c r="Y1424" s="10" t="str">
        <f>IF(OR(LOWER(Tabla2[[#This Row],[GENERO]])="masculino", LOWER(Tabla2[[#This Row],[GENERO]])="femenino"),"OK","Corregir")</f>
        <v>OK</v>
      </c>
      <c r="Z1424" s="10" t="str">
        <f>+IF(Tabla2[[#This Row],[Nro. DNI / CE]]="","Corregir",IF(LEN(Tabla2[[#This Row],[Nro. DNI / CE]])&gt;=8,"OK","Corregir"))</f>
        <v>OK</v>
      </c>
      <c r="AA1424" s="10">
        <f>COUNTIF(Tabla2[APELLIDOS Y NOMBRES],Tabla2[[#This Row],[APELLIDOS Y NOMBRES]])</f>
        <v>1</v>
      </c>
      <c r="AB1424" t="str">
        <f ca="1">+IFERROR(IF(Tabla2[[#This Row],[FECHA CESE/BAJA]]="","No Aplica",IF(AND(MONTH(Tabla2[[#This Row],[FECHA CESE/BAJA]])=MONTH(TODAY()-30),YEAR(Tabla2[[#This Row],[FECHA CESE/BAJA]])=YEAR(TODAY())),MONTH(TODAY()-30)&amp;"-"&amp;YEAR(TODAY()),"Borrar")),"No aplica")</f>
        <v>No Aplica</v>
      </c>
      <c r="AC1424" t="str">
        <f ca="1">+IFERROR(IF(Tabla2[[#This Row],[FECHA INICIO DE LABORES EN OBRA]]="","No Aplica",IF(AND(MONTH(Tabla2[[#This Row],[FECHA INICIO DE LABORES EN OBRA]])=MONTH(TODAY()-30),YEAR(Tabla2[[#This Row],[FECHA INICIO DE LABORES EN OBRA]])=YEAR(TODAY())),MONTH(TODAY()-30)&amp;"-"&amp;YEAR(TODAY()),"No Aplica")),"No Aplica")</f>
        <v>No Aplica</v>
      </c>
    </row>
    <row r="1425" spans="1:29" ht="15" customHeight="1" x14ac:dyDescent="0.25">
      <c r="A1425" s="2">
        <v>20600172531</v>
      </c>
      <c r="B1425" s="3" t="s">
        <v>38</v>
      </c>
      <c r="C1425" s="3" t="s">
        <v>38</v>
      </c>
      <c r="D1425" s="3" t="s">
        <v>4295</v>
      </c>
      <c r="E1425" s="3" t="s">
        <v>4296</v>
      </c>
      <c r="F1425" s="36">
        <v>28357</v>
      </c>
      <c r="G1425" s="3">
        <v>2</v>
      </c>
      <c r="H1425" s="3" t="s">
        <v>1444</v>
      </c>
      <c r="I1425" s="3" t="s">
        <v>9279</v>
      </c>
      <c r="J1425" s="3" t="s">
        <v>4297</v>
      </c>
      <c r="K1425" s="3" t="s">
        <v>1044</v>
      </c>
      <c r="L1425" s="8" t="s">
        <v>9813</v>
      </c>
      <c r="M1425" s="5"/>
      <c r="N1425" s="13" t="s">
        <v>2456</v>
      </c>
      <c r="O1425" s="5">
        <v>45033</v>
      </c>
      <c r="P1425" s="8">
        <v>1</v>
      </c>
      <c r="Q1425" s="9">
        <v>4</v>
      </c>
      <c r="R1425" s="9" t="str">
        <f>IFERROR(VLOOKUP(Tabla2[[#This Row],[CONTRATISTA PRNCIPAL]],Hoja1!$L$5:$M$9,2,FALSE),"CJV")</f>
        <v>CJV</v>
      </c>
      <c r="S1425" s="9" t="str">
        <f>IF(Tabla2[[#This Row],[EMPRESA]]=Tabla2[[#This Row],[CONTRATISTA PRNCIPAL]],"Principal","Secundaria")</f>
        <v>Principal</v>
      </c>
      <c r="T1425" s="10">
        <f>IFERROR(1/COUNTIF(Tabla2[CONTRATISTA PRNCIPAL],Tabla2[[#This Row],[CONTRATISTA PRNCIPAL]]),0)</f>
        <v>1.282051282051282E-2</v>
      </c>
      <c r="U1425" s="33">
        <f ca="1">IF(((TODAY()-Tabla2[[#This Row],[FECHA NACIMIENTO]])/365)&lt;18,"Corregir", IF(((TODAY()-Tabla2[[#This Row],[FECHA NACIMIENTO]])/365)&gt;80, "Corregir",ROUNDDOWN(((TODAY()-Tabla2[[#This Row],[FECHA NACIMIENTO]])/365),0)))</f>
        <v>46</v>
      </c>
      <c r="V142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425" s="34" t="str">
        <f ca="1">+IF(Tabla2[[#This Row],[Edad]]="Corregir","Corregir","Ok")</f>
        <v>Ok</v>
      </c>
      <c r="X1425" s="10" t="str">
        <f>+IFERROR(VLOOKUP(Tabla2[[#This Row],[DISTRITO SEGÚN DNI]],Hoja1!$A$2:$B$55,2,FALSE),"No")</f>
        <v>No</v>
      </c>
      <c r="Y1425" s="10" t="str">
        <f>IF(OR(LOWER(Tabla2[[#This Row],[GENERO]])="masculino", LOWER(Tabla2[[#This Row],[GENERO]])="femenino"),"OK","Corregir")</f>
        <v>OK</v>
      </c>
      <c r="Z1425" s="10" t="str">
        <f>+IF(Tabla2[[#This Row],[Nro. DNI / CE]]="","Corregir",IF(LEN(Tabla2[[#This Row],[Nro. DNI / CE]])&gt;=8,"OK","Corregir"))</f>
        <v>OK</v>
      </c>
      <c r="AA1425" s="10">
        <f>COUNTIF(Tabla2[APELLIDOS Y NOMBRES],Tabla2[[#This Row],[APELLIDOS Y NOMBRES]])</f>
        <v>1</v>
      </c>
      <c r="AB1425" t="str">
        <f ca="1">+IFERROR(IF(Tabla2[[#This Row],[FECHA CESE/BAJA]]="","No Aplica",IF(AND(MONTH(Tabla2[[#This Row],[FECHA CESE/BAJA]])=MONTH(TODAY()-30),YEAR(Tabla2[[#This Row],[FECHA CESE/BAJA]])=YEAR(TODAY())),MONTH(TODAY()-30)&amp;"-"&amp;YEAR(TODAY()),"Borrar")),"No aplica")</f>
        <v>No Aplica</v>
      </c>
      <c r="AC1425" t="str">
        <f ca="1">+IFERROR(IF(Tabla2[[#This Row],[FECHA INICIO DE LABORES EN OBRA]]="","No Aplica",IF(AND(MONTH(Tabla2[[#This Row],[FECHA INICIO DE LABORES EN OBRA]])=MONTH(TODAY()-30),YEAR(Tabla2[[#This Row],[FECHA INICIO DE LABORES EN OBRA]])=YEAR(TODAY())),MONTH(TODAY()-30)&amp;"-"&amp;YEAR(TODAY()),"No Aplica")),"No Aplica")</f>
        <v>No Aplica</v>
      </c>
    </row>
    <row r="1426" spans="1:29" ht="15" customHeight="1" x14ac:dyDescent="0.25">
      <c r="A1426" s="2">
        <v>20600172531</v>
      </c>
      <c r="B1426" s="3" t="s">
        <v>38</v>
      </c>
      <c r="C1426" s="3" t="s">
        <v>38</v>
      </c>
      <c r="D1426" s="3" t="s">
        <v>4298</v>
      </c>
      <c r="E1426" s="3" t="s">
        <v>4299</v>
      </c>
      <c r="F1426" s="36">
        <v>33608</v>
      </c>
      <c r="G1426" s="3">
        <v>2</v>
      </c>
      <c r="H1426" s="3" t="s">
        <v>1883</v>
      </c>
      <c r="I1426" s="3" t="s">
        <v>9279</v>
      </c>
      <c r="J1426" s="3" t="s">
        <v>4300</v>
      </c>
      <c r="K1426" s="3" t="s">
        <v>1465</v>
      </c>
      <c r="L1426" s="8" t="s">
        <v>9813</v>
      </c>
      <c r="M1426" s="5"/>
      <c r="N1426" s="13" t="s">
        <v>2456</v>
      </c>
      <c r="O1426" s="5">
        <v>44534</v>
      </c>
      <c r="P1426" s="8">
        <v>1</v>
      </c>
      <c r="Q1426" s="9">
        <v>1</v>
      </c>
      <c r="R1426" s="9" t="str">
        <f>IFERROR(VLOOKUP(Tabla2[[#This Row],[CONTRATISTA PRNCIPAL]],Hoja1!$L$5:$M$9,2,FALSE),"CJV")</f>
        <v>CJV</v>
      </c>
      <c r="S1426" s="9" t="str">
        <f>IF(Tabla2[[#This Row],[EMPRESA]]=Tabla2[[#This Row],[CONTRATISTA PRNCIPAL]],"Principal","Secundaria")</f>
        <v>Principal</v>
      </c>
      <c r="T1426" s="10">
        <f>IFERROR(1/COUNTIF(Tabla2[CONTRATISTA PRNCIPAL],Tabla2[[#This Row],[CONTRATISTA PRNCIPAL]]),0)</f>
        <v>1.282051282051282E-2</v>
      </c>
      <c r="U1426" s="33">
        <f ca="1">IF(((TODAY()-Tabla2[[#This Row],[FECHA NACIMIENTO]])/365)&lt;18,"Corregir", IF(((TODAY()-Tabla2[[#This Row],[FECHA NACIMIENTO]])/365)&gt;80, "Corregir",ROUNDDOWN(((TODAY()-Tabla2[[#This Row],[FECHA NACIMIENTO]])/365),0)))</f>
        <v>31</v>
      </c>
      <c r="V142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426" s="34" t="str">
        <f ca="1">+IF(Tabla2[[#This Row],[Edad]]="Corregir","Corregir","Ok")</f>
        <v>Ok</v>
      </c>
      <c r="X1426" s="10" t="str">
        <f>+IFERROR(VLOOKUP(Tabla2[[#This Row],[DISTRITO SEGÚN DNI]],Hoja1!$A$2:$B$55,2,FALSE),"No")</f>
        <v>No</v>
      </c>
      <c r="Y1426" s="10" t="str">
        <f>IF(OR(LOWER(Tabla2[[#This Row],[GENERO]])="masculino", LOWER(Tabla2[[#This Row],[GENERO]])="femenino"),"OK","Corregir")</f>
        <v>OK</v>
      </c>
      <c r="Z1426" s="10" t="str">
        <f>+IF(Tabla2[[#This Row],[Nro. DNI / CE]]="","Corregir",IF(LEN(Tabla2[[#This Row],[Nro. DNI / CE]])&gt;=8,"OK","Corregir"))</f>
        <v>OK</v>
      </c>
      <c r="AA1426" s="10">
        <f>COUNTIF(Tabla2[APELLIDOS Y NOMBRES],Tabla2[[#This Row],[APELLIDOS Y NOMBRES]])</f>
        <v>1</v>
      </c>
      <c r="AB1426" t="str">
        <f ca="1">+IFERROR(IF(Tabla2[[#This Row],[FECHA CESE/BAJA]]="","No Aplica",IF(AND(MONTH(Tabla2[[#This Row],[FECHA CESE/BAJA]])=MONTH(TODAY()-30),YEAR(Tabla2[[#This Row],[FECHA CESE/BAJA]])=YEAR(TODAY())),MONTH(TODAY()-30)&amp;"-"&amp;YEAR(TODAY()),"Borrar")),"No aplica")</f>
        <v>No Aplica</v>
      </c>
      <c r="AC1426" t="str">
        <f ca="1">+IFERROR(IF(Tabla2[[#This Row],[FECHA INICIO DE LABORES EN OBRA]]="","No Aplica",IF(AND(MONTH(Tabla2[[#This Row],[FECHA INICIO DE LABORES EN OBRA]])=MONTH(TODAY()-30),YEAR(Tabla2[[#This Row],[FECHA INICIO DE LABORES EN OBRA]])=YEAR(TODAY())),MONTH(TODAY()-30)&amp;"-"&amp;YEAR(TODAY()),"No Aplica")),"No Aplica")</f>
        <v>No Aplica</v>
      </c>
    </row>
    <row r="1427" spans="1:29" ht="15" customHeight="1" x14ac:dyDescent="0.25">
      <c r="A1427" s="2">
        <v>20600172531</v>
      </c>
      <c r="B1427" s="3" t="s">
        <v>38</v>
      </c>
      <c r="C1427" s="3" t="s">
        <v>38</v>
      </c>
      <c r="D1427" s="3" t="s">
        <v>439</v>
      </c>
      <c r="E1427" s="3" t="s">
        <v>440</v>
      </c>
      <c r="F1427" s="36">
        <v>33484</v>
      </c>
      <c r="G1427" s="3">
        <v>2</v>
      </c>
      <c r="H1427" s="3" t="s">
        <v>3447</v>
      </c>
      <c r="I1427" s="3" t="s">
        <v>9279</v>
      </c>
      <c r="J1427" s="3" t="s">
        <v>4301</v>
      </c>
      <c r="K1427" s="3" t="s">
        <v>36</v>
      </c>
      <c r="L1427" s="8" t="s">
        <v>9813</v>
      </c>
      <c r="M1427" s="5"/>
      <c r="N1427" s="13" t="s">
        <v>3814</v>
      </c>
      <c r="O1427" s="5">
        <v>44562</v>
      </c>
      <c r="P1427" s="8">
        <v>1</v>
      </c>
      <c r="Q1427" s="9">
        <v>1</v>
      </c>
      <c r="R1427" s="9" t="str">
        <f>IFERROR(VLOOKUP(Tabla2[[#This Row],[CONTRATISTA PRNCIPAL]],Hoja1!$L$5:$M$9,2,FALSE),"CJV")</f>
        <v>CJV</v>
      </c>
      <c r="S1427" s="9" t="str">
        <f>IF(Tabla2[[#This Row],[EMPRESA]]=Tabla2[[#This Row],[CONTRATISTA PRNCIPAL]],"Principal","Secundaria")</f>
        <v>Principal</v>
      </c>
      <c r="T1427" s="10">
        <f>IFERROR(1/COUNTIF(Tabla2[CONTRATISTA PRNCIPAL],Tabla2[[#This Row],[CONTRATISTA PRNCIPAL]]),0)</f>
        <v>1.282051282051282E-2</v>
      </c>
      <c r="U1427" s="33">
        <f ca="1">IF(((TODAY()-Tabla2[[#This Row],[FECHA NACIMIENTO]])/365)&lt;18,"Corregir", IF(((TODAY()-Tabla2[[#This Row],[FECHA NACIMIENTO]])/365)&gt;80, "Corregir",ROUNDDOWN(((TODAY()-Tabla2[[#This Row],[FECHA NACIMIENTO]])/365),0)))</f>
        <v>32</v>
      </c>
      <c r="V142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427" s="34" t="str">
        <f ca="1">+IF(Tabla2[[#This Row],[Edad]]="Corregir","Corregir","Ok")</f>
        <v>Ok</v>
      </c>
      <c r="X1427" s="10" t="str">
        <f>+IFERROR(VLOOKUP(Tabla2[[#This Row],[DISTRITO SEGÚN DNI]],Hoja1!$A$2:$B$55,2,FALSE),"No")</f>
        <v>SANTA ANITA</v>
      </c>
      <c r="Y1427" s="10" t="str">
        <f>IF(OR(LOWER(Tabla2[[#This Row],[GENERO]])="masculino", LOWER(Tabla2[[#This Row],[GENERO]])="femenino"),"OK","Corregir")</f>
        <v>OK</v>
      </c>
      <c r="Z1427" s="10" t="str">
        <f>+IF(Tabla2[[#This Row],[Nro. DNI / CE]]="","Corregir",IF(LEN(Tabla2[[#This Row],[Nro. DNI / CE]])&gt;=8,"OK","Corregir"))</f>
        <v>OK</v>
      </c>
      <c r="AA1427" s="10">
        <f>COUNTIF(Tabla2[APELLIDOS Y NOMBRES],Tabla2[[#This Row],[APELLIDOS Y NOMBRES]])</f>
        <v>1</v>
      </c>
      <c r="AB1427" t="str">
        <f ca="1">+IFERROR(IF(Tabla2[[#This Row],[FECHA CESE/BAJA]]="","No Aplica",IF(AND(MONTH(Tabla2[[#This Row],[FECHA CESE/BAJA]])=MONTH(TODAY()-30),YEAR(Tabla2[[#This Row],[FECHA CESE/BAJA]])=YEAR(TODAY())),MONTH(TODAY()-30)&amp;"-"&amp;YEAR(TODAY()),"Borrar")),"No aplica")</f>
        <v>No Aplica</v>
      </c>
      <c r="AC1427" t="str">
        <f ca="1">+IFERROR(IF(Tabla2[[#This Row],[FECHA INICIO DE LABORES EN OBRA]]="","No Aplica",IF(AND(MONTH(Tabla2[[#This Row],[FECHA INICIO DE LABORES EN OBRA]])=MONTH(TODAY()-30),YEAR(Tabla2[[#This Row],[FECHA INICIO DE LABORES EN OBRA]])=YEAR(TODAY())),MONTH(TODAY()-30)&amp;"-"&amp;YEAR(TODAY()),"No Aplica")),"No Aplica")</f>
        <v>No Aplica</v>
      </c>
    </row>
    <row r="1428" spans="1:29" ht="15" customHeight="1" x14ac:dyDescent="0.25">
      <c r="A1428" s="2">
        <v>20600172531</v>
      </c>
      <c r="B1428" s="3" t="s">
        <v>38</v>
      </c>
      <c r="C1428" s="3" t="s">
        <v>38</v>
      </c>
      <c r="D1428" s="3" t="s">
        <v>441</v>
      </c>
      <c r="E1428" s="3" t="s">
        <v>442</v>
      </c>
      <c r="F1428" s="36">
        <v>29559</v>
      </c>
      <c r="G1428" s="3">
        <v>2</v>
      </c>
      <c r="H1428" s="3" t="s">
        <v>1444</v>
      </c>
      <c r="I1428" s="3" t="s">
        <v>9279</v>
      </c>
      <c r="J1428" s="3" t="s">
        <v>4302</v>
      </c>
      <c r="K1428" s="3" t="s">
        <v>443</v>
      </c>
      <c r="L1428" s="8" t="s">
        <v>9813</v>
      </c>
      <c r="M1428" s="5"/>
      <c r="N1428" s="13" t="s">
        <v>2456</v>
      </c>
      <c r="O1428" s="5">
        <v>44722</v>
      </c>
      <c r="P1428" s="8">
        <v>1</v>
      </c>
      <c r="Q1428" s="9">
        <v>4</v>
      </c>
      <c r="R1428" s="9" t="str">
        <f>IFERROR(VLOOKUP(Tabla2[[#This Row],[CONTRATISTA PRNCIPAL]],Hoja1!$L$5:$M$9,2,FALSE),"CJV")</f>
        <v>CJV</v>
      </c>
      <c r="S1428" s="9" t="str">
        <f>IF(Tabla2[[#This Row],[EMPRESA]]=Tabla2[[#This Row],[CONTRATISTA PRNCIPAL]],"Principal","Secundaria")</f>
        <v>Principal</v>
      </c>
      <c r="T1428" s="10">
        <f>IFERROR(1/COUNTIF(Tabla2[CONTRATISTA PRNCIPAL],Tabla2[[#This Row],[CONTRATISTA PRNCIPAL]]),0)</f>
        <v>1.282051282051282E-2</v>
      </c>
      <c r="U1428" s="33">
        <f ca="1">IF(((TODAY()-Tabla2[[#This Row],[FECHA NACIMIENTO]])/365)&lt;18,"Corregir", IF(((TODAY()-Tabla2[[#This Row],[FECHA NACIMIENTO]])/365)&gt;80, "Corregir",ROUNDDOWN(((TODAY()-Tabla2[[#This Row],[FECHA NACIMIENTO]])/365),0)))</f>
        <v>42</v>
      </c>
      <c r="V142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428" s="34" t="str">
        <f ca="1">+IF(Tabla2[[#This Row],[Edad]]="Corregir","Corregir","Ok")</f>
        <v>Ok</v>
      </c>
      <c r="X1428" s="10" t="str">
        <f>+IFERROR(VLOOKUP(Tabla2[[#This Row],[DISTRITO SEGÚN DNI]],Hoja1!$A$2:$B$55,2,FALSE),"No")</f>
        <v>CALLAO</v>
      </c>
      <c r="Y1428" s="10" t="str">
        <f>IF(OR(LOWER(Tabla2[[#This Row],[GENERO]])="masculino", LOWER(Tabla2[[#This Row],[GENERO]])="femenino"),"OK","Corregir")</f>
        <v>OK</v>
      </c>
      <c r="Z1428" s="10" t="str">
        <f>+IF(Tabla2[[#This Row],[Nro. DNI / CE]]="","Corregir",IF(LEN(Tabla2[[#This Row],[Nro. DNI / CE]])&gt;=8,"OK","Corregir"))</f>
        <v>OK</v>
      </c>
      <c r="AA1428" s="10">
        <f>COUNTIF(Tabla2[APELLIDOS Y NOMBRES],Tabla2[[#This Row],[APELLIDOS Y NOMBRES]])</f>
        <v>1</v>
      </c>
      <c r="AB1428" t="str">
        <f ca="1">+IFERROR(IF(Tabla2[[#This Row],[FECHA CESE/BAJA]]="","No Aplica",IF(AND(MONTH(Tabla2[[#This Row],[FECHA CESE/BAJA]])=MONTH(TODAY()-30),YEAR(Tabla2[[#This Row],[FECHA CESE/BAJA]])=YEAR(TODAY())),MONTH(TODAY()-30)&amp;"-"&amp;YEAR(TODAY()),"Borrar")),"No aplica")</f>
        <v>No Aplica</v>
      </c>
      <c r="AC1428" t="str">
        <f ca="1">+IFERROR(IF(Tabla2[[#This Row],[FECHA INICIO DE LABORES EN OBRA]]="","No Aplica",IF(AND(MONTH(Tabla2[[#This Row],[FECHA INICIO DE LABORES EN OBRA]])=MONTH(TODAY()-30),YEAR(Tabla2[[#This Row],[FECHA INICIO DE LABORES EN OBRA]])=YEAR(TODAY())),MONTH(TODAY()-30)&amp;"-"&amp;YEAR(TODAY()),"No Aplica")),"No Aplica")</f>
        <v>No Aplica</v>
      </c>
    </row>
    <row r="1429" spans="1:29" ht="15" customHeight="1" x14ac:dyDescent="0.25">
      <c r="A1429" s="2">
        <v>20600172531</v>
      </c>
      <c r="B1429" s="3" t="s">
        <v>38</v>
      </c>
      <c r="C1429" s="3" t="s">
        <v>38</v>
      </c>
      <c r="D1429" s="3" t="s">
        <v>4303</v>
      </c>
      <c r="E1429" s="3" t="s">
        <v>4304</v>
      </c>
      <c r="F1429" s="36">
        <v>28309</v>
      </c>
      <c r="G1429" s="3">
        <v>2</v>
      </c>
      <c r="H1429" s="3" t="s">
        <v>1444</v>
      </c>
      <c r="I1429" s="3" t="s">
        <v>9279</v>
      </c>
      <c r="J1429" s="3" t="s">
        <v>4305</v>
      </c>
      <c r="K1429" s="3" t="s">
        <v>4306</v>
      </c>
      <c r="L1429" s="8" t="s">
        <v>9813</v>
      </c>
      <c r="M1429" s="5"/>
      <c r="N1429" s="13" t="s">
        <v>2456</v>
      </c>
      <c r="O1429" s="5">
        <v>44722</v>
      </c>
      <c r="P1429" s="8">
        <v>1</v>
      </c>
      <c r="Q1429" s="9">
        <v>4</v>
      </c>
      <c r="R1429" s="9" t="str">
        <f>IFERROR(VLOOKUP(Tabla2[[#This Row],[CONTRATISTA PRNCIPAL]],Hoja1!$L$5:$M$9,2,FALSE),"CJV")</f>
        <v>CJV</v>
      </c>
      <c r="S1429" s="9" t="str">
        <f>IF(Tabla2[[#This Row],[EMPRESA]]=Tabla2[[#This Row],[CONTRATISTA PRNCIPAL]],"Principal","Secundaria")</f>
        <v>Principal</v>
      </c>
      <c r="T1429" s="10">
        <f>IFERROR(1/COUNTIF(Tabla2[CONTRATISTA PRNCIPAL],Tabla2[[#This Row],[CONTRATISTA PRNCIPAL]]),0)</f>
        <v>1.282051282051282E-2</v>
      </c>
      <c r="U1429" s="33">
        <f ca="1">IF(((TODAY()-Tabla2[[#This Row],[FECHA NACIMIENTO]])/365)&lt;18,"Corregir", IF(((TODAY()-Tabla2[[#This Row],[FECHA NACIMIENTO]])/365)&gt;80, "Corregir",ROUNDDOWN(((TODAY()-Tabla2[[#This Row],[FECHA NACIMIENTO]])/365),0)))</f>
        <v>46</v>
      </c>
      <c r="V142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429" s="34" t="str">
        <f ca="1">+IF(Tabla2[[#This Row],[Edad]]="Corregir","Corregir","Ok")</f>
        <v>Ok</v>
      </c>
      <c r="X1429" s="10" t="str">
        <f>+IFERROR(VLOOKUP(Tabla2[[#This Row],[DISTRITO SEGÚN DNI]],Hoja1!$A$2:$B$55,2,FALSE),"No")</f>
        <v>No</v>
      </c>
      <c r="Y1429" s="10" t="str">
        <f>IF(OR(LOWER(Tabla2[[#This Row],[GENERO]])="masculino", LOWER(Tabla2[[#This Row],[GENERO]])="femenino"),"OK","Corregir")</f>
        <v>OK</v>
      </c>
      <c r="Z1429" s="10" t="str">
        <f>+IF(Tabla2[[#This Row],[Nro. DNI / CE]]="","Corregir",IF(LEN(Tabla2[[#This Row],[Nro. DNI / CE]])&gt;=8,"OK","Corregir"))</f>
        <v>OK</v>
      </c>
      <c r="AA1429" s="10">
        <f>COUNTIF(Tabla2[APELLIDOS Y NOMBRES],Tabla2[[#This Row],[APELLIDOS Y NOMBRES]])</f>
        <v>1</v>
      </c>
      <c r="AB1429" t="str">
        <f ca="1">+IFERROR(IF(Tabla2[[#This Row],[FECHA CESE/BAJA]]="","No Aplica",IF(AND(MONTH(Tabla2[[#This Row],[FECHA CESE/BAJA]])=MONTH(TODAY()-30),YEAR(Tabla2[[#This Row],[FECHA CESE/BAJA]])=YEAR(TODAY())),MONTH(TODAY()-30)&amp;"-"&amp;YEAR(TODAY()),"Borrar")),"No aplica")</f>
        <v>No Aplica</v>
      </c>
      <c r="AC1429" t="str">
        <f ca="1">+IFERROR(IF(Tabla2[[#This Row],[FECHA INICIO DE LABORES EN OBRA]]="","No Aplica",IF(AND(MONTH(Tabla2[[#This Row],[FECHA INICIO DE LABORES EN OBRA]])=MONTH(TODAY()-30),YEAR(Tabla2[[#This Row],[FECHA INICIO DE LABORES EN OBRA]])=YEAR(TODAY())),MONTH(TODAY()-30)&amp;"-"&amp;YEAR(TODAY()),"No Aplica")),"No Aplica")</f>
        <v>No Aplica</v>
      </c>
    </row>
    <row r="1430" spans="1:29" ht="15" customHeight="1" x14ac:dyDescent="0.25">
      <c r="A1430" s="2">
        <v>20600172531</v>
      </c>
      <c r="B1430" s="3" t="s">
        <v>38</v>
      </c>
      <c r="C1430" s="3" t="s">
        <v>38</v>
      </c>
      <c r="D1430" s="3" t="s">
        <v>4308</v>
      </c>
      <c r="E1430" s="3" t="s">
        <v>4309</v>
      </c>
      <c r="F1430" s="36">
        <v>35100</v>
      </c>
      <c r="G1430" s="3">
        <v>2</v>
      </c>
      <c r="H1430" s="3" t="s">
        <v>1458</v>
      </c>
      <c r="I1430" s="3" t="s">
        <v>9279</v>
      </c>
      <c r="J1430" s="3" t="s">
        <v>4310</v>
      </c>
      <c r="K1430" s="3" t="s">
        <v>1139</v>
      </c>
      <c r="L1430" s="8" t="s">
        <v>9813</v>
      </c>
      <c r="M1430" s="5"/>
      <c r="N1430" s="13" t="s">
        <v>3814</v>
      </c>
      <c r="O1430" s="5">
        <v>44722</v>
      </c>
      <c r="P1430" s="8">
        <v>1</v>
      </c>
      <c r="Q1430" s="9">
        <v>4</v>
      </c>
      <c r="R1430" s="9" t="str">
        <f>IFERROR(VLOOKUP(Tabla2[[#This Row],[CONTRATISTA PRNCIPAL]],Hoja1!$L$5:$M$9,2,FALSE),"CJV")</f>
        <v>CJV</v>
      </c>
      <c r="S1430" s="9" t="str">
        <f>IF(Tabla2[[#This Row],[EMPRESA]]=Tabla2[[#This Row],[CONTRATISTA PRNCIPAL]],"Principal","Secundaria")</f>
        <v>Principal</v>
      </c>
      <c r="T1430" s="10">
        <f>IFERROR(1/COUNTIF(Tabla2[CONTRATISTA PRNCIPAL],Tabla2[[#This Row],[CONTRATISTA PRNCIPAL]]),0)</f>
        <v>1.282051282051282E-2</v>
      </c>
      <c r="U1430" s="33">
        <f ca="1">IF(((TODAY()-Tabla2[[#This Row],[FECHA NACIMIENTO]])/365)&lt;18,"Corregir", IF(((TODAY()-Tabla2[[#This Row],[FECHA NACIMIENTO]])/365)&gt;80, "Corregir",ROUNDDOWN(((TODAY()-Tabla2[[#This Row],[FECHA NACIMIENTO]])/365),0)))</f>
        <v>27</v>
      </c>
      <c r="V143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430" s="34" t="str">
        <f ca="1">+IF(Tabla2[[#This Row],[Edad]]="Corregir","Corregir","Ok")</f>
        <v>Ok</v>
      </c>
      <c r="X1430" s="10" t="str">
        <f>+IFERROR(VLOOKUP(Tabla2[[#This Row],[DISTRITO SEGÚN DNI]],Hoja1!$A$2:$B$55,2,FALSE),"No")</f>
        <v>No</v>
      </c>
      <c r="Y1430" s="10" t="str">
        <f>IF(OR(LOWER(Tabla2[[#This Row],[GENERO]])="masculino", LOWER(Tabla2[[#This Row],[GENERO]])="femenino"),"OK","Corregir")</f>
        <v>OK</v>
      </c>
      <c r="Z1430" s="10" t="str">
        <f>+IF(Tabla2[[#This Row],[Nro. DNI / CE]]="","Corregir",IF(LEN(Tabla2[[#This Row],[Nro. DNI / CE]])&gt;=8,"OK","Corregir"))</f>
        <v>OK</v>
      </c>
      <c r="AA1430" s="10">
        <f>COUNTIF(Tabla2[APELLIDOS Y NOMBRES],Tabla2[[#This Row],[APELLIDOS Y NOMBRES]])</f>
        <v>1</v>
      </c>
      <c r="AB1430" t="str">
        <f ca="1">+IFERROR(IF(Tabla2[[#This Row],[FECHA CESE/BAJA]]="","No Aplica",IF(AND(MONTH(Tabla2[[#This Row],[FECHA CESE/BAJA]])=MONTH(TODAY()-30),YEAR(Tabla2[[#This Row],[FECHA CESE/BAJA]])=YEAR(TODAY())),MONTH(TODAY()-30)&amp;"-"&amp;YEAR(TODAY()),"Borrar")),"No aplica")</f>
        <v>No Aplica</v>
      </c>
      <c r="AC1430" t="str">
        <f ca="1">+IFERROR(IF(Tabla2[[#This Row],[FECHA INICIO DE LABORES EN OBRA]]="","No Aplica",IF(AND(MONTH(Tabla2[[#This Row],[FECHA INICIO DE LABORES EN OBRA]])=MONTH(TODAY()-30),YEAR(Tabla2[[#This Row],[FECHA INICIO DE LABORES EN OBRA]])=YEAR(TODAY())),MONTH(TODAY()-30)&amp;"-"&amp;YEAR(TODAY()),"No Aplica")),"No Aplica")</f>
        <v>No Aplica</v>
      </c>
    </row>
    <row r="1431" spans="1:29" ht="15" customHeight="1" x14ac:dyDescent="0.25">
      <c r="A1431" s="2">
        <v>20600172531</v>
      </c>
      <c r="B1431" s="3" t="s">
        <v>38</v>
      </c>
      <c r="C1431" s="3" t="s">
        <v>38</v>
      </c>
      <c r="D1431" s="3" t="s">
        <v>444</v>
      </c>
      <c r="E1431" s="3" t="s">
        <v>445</v>
      </c>
      <c r="F1431" s="36">
        <v>32757</v>
      </c>
      <c r="G1431" s="3">
        <v>2</v>
      </c>
      <c r="H1431" s="3" t="s">
        <v>4311</v>
      </c>
      <c r="I1431" s="3" t="s">
        <v>9279</v>
      </c>
      <c r="J1431" s="3" t="s">
        <v>4312</v>
      </c>
      <c r="K1431" s="3" t="s">
        <v>99</v>
      </c>
      <c r="L1431" s="8" t="s">
        <v>9813</v>
      </c>
      <c r="M1431" s="5"/>
      <c r="N1431" s="13" t="s">
        <v>2456</v>
      </c>
      <c r="O1431" s="5">
        <v>44725</v>
      </c>
      <c r="P1431" s="8">
        <v>1</v>
      </c>
      <c r="Q1431" s="9">
        <v>4</v>
      </c>
      <c r="R1431" s="9" t="str">
        <f>IFERROR(VLOOKUP(Tabla2[[#This Row],[CONTRATISTA PRNCIPAL]],Hoja1!$L$5:$M$9,2,FALSE),"CJV")</f>
        <v>CJV</v>
      </c>
      <c r="S1431" s="9" t="str">
        <f>IF(Tabla2[[#This Row],[EMPRESA]]=Tabla2[[#This Row],[CONTRATISTA PRNCIPAL]],"Principal","Secundaria")</f>
        <v>Principal</v>
      </c>
      <c r="T1431" s="10">
        <f>IFERROR(1/COUNTIF(Tabla2[CONTRATISTA PRNCIPAL],Tabla2[[#This Row],[CONTRATISTA PRNCIPAL]]),0)</f>
        <v>1.282051282051282E-2</v>
      </c>
      <c r="U1431" s="33">
        <f ca="1">IF(((TODAY()-Tabla2[[#This Row],[FECHA NACIMIENTO]])/365)&lt;18,"Corregir", IF(((TODAY()-Tabla2[[#This Row],[FECHA NACIMIENTO]])/365)&gt;80, "Corregir",ROUNDDOWN(((TODAY()-Tabla2[[#This Row],[FECHA NACIMIENTO]])/365),0)))</f>
        <v>34</v>
      </c>
      <c r="V143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431" s="34" t="str">
        <f ca="1">+IF(Tabla2[[#This Row],[Edad]]="Corregir","Corregir","Ok")</f>
        <v>Ok</v>
      </c>
      <c r="X1431" s="10" t="str">
        <f>+IFERROR(VLOOKUP(Tabla2[[#This Row],[DISTRITO SEGÚN DNI]],Hoja1!$A$2:$B$55,2,FALSE),"No")</f>
        <v>LA VICTORIA</v>
      </c>
      <c r="Y1431" s="10" t="str">
        <f>IF(OR(LOWER(Tabla2[[#This Row],[GENERO]])="masculino", LOWER(Tabla2[[#This Row],[GENERO]])="femenino"),"OK","Corregir")</f>
        <v>OK</v>
      </c>
      <c r="Z1431" s="10" t="str">
        <f>+IF(Tabla2[[#This Row],[Nro. DNI / CE]]="","Corregir",IF(LEN(Tabla2[[#This Row],[Nro. DNI / CE]])&gt;=8,"OK","Corregir"))</f>
        <v>OK</v>
      </c>
      <c r="AA1431" s="10">
        <f>COUNTIF(Tabla2[APELLIDOS Y NOMBRES],Tabla2[[#This Row],[APELLIDOS Y NOMBRES]])</f>
        <v>1</v>
      </c>
      <c r="AB1431" t="str">
        <f ca="1">+IFERROR(IF(Tabla2[[#This Row],[FECHA CESE/BAJA]]="","No Aplica",IF(AND(MONTH(Tabla2[[#This Row],[FECHA CESE/BAJA]])=MONTH(TODAY()-30),YEAR(Tabla2[[#This Row],[FECHA CESE/BAJA]])=YEAR(TODAY())),MONTH(TODAY()-30)&amp;"-"&amp;YEAR(TODAY()),"Borrar")),"No aplica")</f>
        <v>No Aplica</v>
      </c>
      <c r="AC1431" t="str">
        <f ca="1">+IFERROR(IF(Tabla2[[#This Row],[FECHA INICIO DE LABORES EN OBRA]]="","No Aplica",IF(AND(MONTH(Tabla2[[#This Row],[FECHA INICIO DE LABORES EN OBRA]])=MONTH(TODAY()-30),YEAR(Tabla2[[#This Row],[FECHA INICIO DE LABORES EN OBRA]])=YEAR(TODAY())),MONTH(TODAY()-30)&amp;"-"&amp;YEAR(TODAY()),"No Aplica")),"No Aplica")</f>
        <v>No Aplica</v>
      </c>
    </row>
    <row r="1432" spans="1:29" ht="15" customHeight="1" x14ac:dyDescent="0.25">
      <c r="A1432" s="2">
        <v>20600172531</v>
      </c>
      <c r="B1432" s="3" t="s">
        <v>38</v>
      </c>
      <c r="C1432" s="3" t="s">
        <v>38</v>
      </c>
      <c r="D1432" s="3" t="s">
        <v>446</v>
      </c>
      <c r="E1432" s="3" t="s">
        <v>447</v>
      </c>
      <c r="F1432" s="36">
        <v>31965</v>
      </c>
      <c r="G1432" s="3">
        <v>2</v>
      </c>
      <c r="H1432" s="3" t="s">
        <v>1475</v>
      </c>
      <c r="I1432" s="3" t="s">
        <v>9279</v>
      </c>
      <c r="J1432" s="3" t="s">
        <v>4313</v>
      </c>
      <c r="K1432" s="3" t="s">
        <v>35</v>
      </c>
      <c r="L1432" s="8" t="s">
        <v>9813</v>
      </c>
      <c r="M1432" s="5"/>
      <c r="N1432" s="13" t="s">
        <v>2456</v>
      </c>
      <c r="O1432" s="5">
        <v>44720</v>
      </c>
      <c r="P1432" s="8">
        <v>1</v>
      </c>
      <c r="Q1432" s="9">
        <v>1</v>
      </c>
      <c r="R1432" s="9" t="str">
        <f>IFERROR(VLOOKUP(Tabla2[[#This Row],[CONTRATISTA PRNCIPAL]],Hoja1!$L$5:$M$9,2,FALSE),"CJV")</f>
        <v>CJV</v>
      </c>
      <c r="S1432" s="9" t="str">
        <f>IF(Tabla2[[#This Row],[EMPRESA]]=Tabla2[[#This Row],[CONTRATISTA PRNCIPAL]],"Principal","Secundaria")</f>
        <v>Principal</v>
      </c>
      <c r="T1432" s="10">
        <f>IFERROR(1/COUNTIF(Tabla2[CONTRATISTA PRNCIPAL],Tabla2[[#This Row],[CONTRATISTA PRNCIPAL]]),0)</f>
        <v>1.282051282051282E-2</v>
      </c>
      <c r="U1432" s="33">
        <f ca="1">IF(((TODAY()-Tabla2[[#This Row],[FECHA NACIMIENTO]])/365)&lt;18,"Corregir", IF(((TODAY()-Tabla2[[#This Row],[FECHA NACIMIENTO]])/365)&gt;80, "Corregir",ROUNDDOWN(((TODAY()-Tabla2[[#This Row],[FECHA NACIMIENTO]])/365),0)))</f>
        <v>36</v>
      </c>
      <c r="V143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432" s="34" t="str">
        <f ca="1">+IF(Tabla2[[#This Row],[Edad]]="Corregir","Corregir","Ok")</f>
        <v>Ok</v>
      </c>
      <c r="X1432" s="10" t="str">
        <f>+IFERROR(VLOOKUP(Tabla2[[#This Row],[DISTRITO SEGÚN DNI]],Hoja1!$A$2:$B$55,2,FALSE),"No")</f>
        <v>EL AGUSTINO</v>
      </c>
      <c r="Y1432" s="10" t="str">
        <f>IF(OR(LOWER(Tabla2[[#This Row],[GENERO]])="masculino", LOWER(Tabla2[[#This Row],[GENERO]])="femenino"),"OK","Corregir")</f>
        <v>OK</v>
      </c>
      <c r="Z1432" s="10" t="str">
        <f>+IF(Tabla2[[#This Row],[Nro. DNI / CE]]="","Corregir",IF(LEN(Tabla2[[#This Row],[Nro. DNI / CE]])&gt;=8,"OK","Corregir"))</f>
        <v>OK</v>
      </c>
      <c r="AA1432" s="10">
        <f>COUNTIF(Tabla2[APELLIDOS Y NOMBRES],Tabla2[[#This Row],[APELLIDOS Y NOMBRES]])</f>
        <v>1</v>
      </c>
      <c r="AB1432" t="str">
        <f ca="1">+IFERROR(IF(Tabla2[[#This Row],[FECHA CESE/BAJA]]="","No Aplica",IF(AND(MONTH(Tabla2[[#This Row],[FECHA CESE/BAJA]])=MONTH(TODAY()-30),YEAR(Tabla2[[#This Row],[FECHA CESE/BAJA]])=YEAR(TODAY())),MONTH(TODAY()-30)&amp;"-"&amp;YEAR(TODAY()),"Borrar")),"No aplica")</f>
        <v>No Aplica</v>
      </c>
      <c r="AC1432" t="str">
        <f ca="1">+IFERROR(IF(Tabla2[[#This Row],[FECHA INICIO DE LABORES EN OBRA]]="","No Aplica",IF(AND(MONTH(Tabla2[[#This Row],[FECHA INICIO DE LABORES EN OBRA]])=MONTH(TODAY()-30),YEAR(Tabla2[[#This Row],[FECHA INICIO DE LABORES EN OBRA]])=YEAR(TODAY())),MONTH(TODAY()-30)&amp;"-"&amp;YEAR(TODAY()),"No Aplica")),"No Aplica")</f>
        <v>No Aplica</v>
      </c>
    </row>
    <row r="1433" spans="1:29" ht="15" customHeight="1" x14ac:dyDescent="0.25">
      <c r="A1433" s="2">
        <v>20600172531</v>
      </c>
      <c r="B1433" s="3" t="s">
        <v>38</v>
      </c>
      <c r="C1433" s="3" t="s">
        <v>38</v>
      </c>
      <c r="D1433" s="3" t="s">
        <v>4314</v>
      </c>
      <c r="E1433" s="3" t="s">
        <v>4315</v>
      </c>
      <c r="F1433" s="36">
        <v>34124</v>
      </c>
      <c r="G1433" s="3">
        <v>1</v>
      </c>
      <c r="H1433" s="3" t="s">
        <v>1542</v>
      </c>
      <c r="I1433" s="3" t="s">
        <v>9279</v>
      </c>
      <c r="J1433" s="3" t="s">
        <v>4316</v>
      </c>
      <c r="K1433" s="3" t="s">
        <v>1077</v>
      </c>
      <c r="L1433" s="8" t="s">
        <v>9813</v>
      </c>
      <c r="M1433" s="5"/>
      <c r="N1433" s="13" t="s">
        <v>2456</v>
      </c>
      <c r="O1433" s="5">
        <v>44742</v>
      </c>
      <c r="P1433" s="8">
        <v>1</v>
      </c>
      <c r="Q1433" s="9">
        <v>1</v>
      </c>
      <c r="R1433" s="9" t="str">
        <f>IFERROR(VLOOKUP(Tabla2[[#This Row],[CONTRATISTA PRNCIPAL]],Hoja1!$L$5:$M$9,2,FALSE),"CJV")</f>
        <v>CJV</v>
      </c>
      <c r="S1433" s="9" t="str">
        <f>IF(Tabla2[[#This Row],[EMPRESA]]=Tabla2[[#This Row],[CONTRATISTA PRNCIPAL]],"Principal","Secundaria")</f>
        <v>Principal</v>
      </c>
      <c r="T1433" s="10">
        <f>IFERROR(1/COUNTIF(Tabla2[CONTRATISTA PRNCIPAL],Tabla2[[#This Row],[CONTRATISTA PRNCIPAL]]),0)</f>
        <v>1.282051282051282E-2</v>
      </c>
      <c r="U1433" s="33">
        <f ca="1">IF(((TODAY()-Tabla2[[#This Row],[FECHA NACIMIENTO]])/365)&lt;18,"Corregir", IF(((TODAY()-Tabla2[[#This Row],[FECHA NACIMIENTO]])/365)&gt;80, "Corregir",ROUNDDOWN(((TODAY()-Tabla2[[#This Row],[FECHA NACIMIENTO]])/365),0)))</f>
        <v>30</v>
      </c>
      <c r="V143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433" s="34" t="str">
        <f ca="1">+IF(Tabla2[[#This Row],[Edad]]="Corregir","Corregir","Ok")</f>
        <v>Ok</v>
      </c>
      <c r="X1433" s="10" t="str">
        <f>+IFERROR(VLOOKUP(Tabla2[[#This Row],[DISTRITO SEGÚN DNI]],Hoja1!$A$2:$B$55,2,FALSE),"No")</f>
        <v>No</v>
      </c>
      <c r="Y1433" s="10" t="str">
        <f>IF(OR(LOWER(Tabla2[[#This Row],[GENERO]])="masculino", LOWER(Tabla2[[#This Row],[GENERO]])="femenino"),"OK","Corregir")</f>
        <v>OK</v>
      </c>
      <c r="Z1433" s="10" t="str">
        <f>+IF(Tabla2[[#This Row],[Nro. DNI / CE]]="","Corregir",IF(LEN(Tabla2[[#This Row],[Nro. DNI / CE]])&gt;=8,"OK","Corregir"))</f>
        <v>OK</v>
      </c>
      <c r="AA1433" s="10">
        <f>COUNTIF(Tabla2[APELLIDOS Y NOMBRES],Tabla2[[#This Row],[APELLIDOS Y NOMBRES]])</f>
        <v>1</v>
      </c>
      <c r="AB1433" t="str">
        <f ca="1">+IFERROR(IF(Tabla2[[#This Row],[FECHA CESE/BAJA]]="","No Aplica",IF(AND(MONTH(Tabla2[[#This Row],[FECHA CESE/BAJA]])=MONTH(TODAY()-30),YEAR(Tabla2[[#This Row],[FECHA CESE/BAJA]])=YEAR(TODAY())),MONTH(TODAY()-30)&amp;"-"&amp;YEAR(TODAY()),"Borrar")),"No aplica")</f>
        <v>No Aplica</v>
      </c>
      <c r="AC1433" t="str">
        <f ca="1">+IFERROR(IF(Tabla2[[#This Row],[FECHA INICIO DE LABORES EN OBRA]]="","No Aplica",IF(AND(MONTH(Tabla2[[#This Row],[FECHA INICIO DE LABORES EN OBRA]])=MONTH(TODAY()-30),YEAR(Tabla2[[#This Row],[FECHA INICIO DE LABORES EN OBRA]])=YEAR(TODAY())),MONTH(TODAY()-30)&amp;"-"&amp;YEAR(TODAY()),"No Aplica")),"No Aplica")</f>
        <v>No Aplica</v>
      </c>
    </row>
    <row r="1434" spans="1:29" ht="15" customHeight="1" x14ac:dyDescent="0.25">
      <c r="A1434" s="2">
        <v>20600172531</v>
      </c>
      <c r="B1434" s="3" t="s">
        <v>38</v>
      </c>
      <c r="C1434" s="3" t="s">
        <v>38</v>
      </c>
      <c r="D1434" s="3" t="s">
        <v>4317</v>
      </c>
      <c r="E1434" s="3" t="s">
        <v>4318</v>
      </c>
      <c r="F1434" s="36">
        <v>30536</v>
      </c>
      <c r="G1434" s="3">
        <v>2</v>
      </c>
      <c r="H1434" s="3" t="s">
        <v>1458</v>
      </c>
      <c r="I1434" s="3" t="s">
        <v>9279</v>
      </c>
      <c r="J1434" s="3" t="s">
        <v>4319</v>
      </c>
      <c r="K1434" s="3" t="s">
        <v>1063</v>
      </c>
      <c r="L1434" s="8" t="s">
        <v>9813</v>
      </c>
      <c r="M1434" s="5"/>
      <c r="N1434" s="13" t="s">
        <v>2456</v>
      </c>
      <c r="O1434" s="5">
        <v>44754</v>
      </c>
      <c r="P1434" s="8">
        <v>1</v>
      </c>
      <c r="Q1434" s="9">
        <v>4</v>
      </c>
      <c r="R1434" s="9" t="str">
        <f>IFERROR(VLOOKUP(Tabla2[[#This Row],[CONTRATISTA PRNCIPAL]],Hoja1!$L$5:$M$9,2,FALSE),"CJV")</f>
        <v>CJV</v>
      </c>
      <c r="S1434" s="9" t="str">
        <f>IF(Tabla2[[#This Row],[EMPRESA]]=Tabla2[[#This Row],[CONTRATISTA PRNCIPAL]],"Principal","Secundaria")</f>
        <v>Principal</v>
      </c>
      <c r="T1434" s="10">
        <f>IFERROR(1/COUNTIF(Tabla2[CONTRATISTA PRNCIPAL],Tabla2[[#This Row],[CONTRATISTA PRNCIPAL]]),0)</f>
        <v>1.282051282051282E-2</v>
      </c>
      <c r="U1434" s="33">
        <f ca="1">IF(((TODAY()-Tabla2[[#This Row],[FECHA NACIMIENTO]])/365)&lt;18,"Corregir", IF(((TODAY()-Tabla2[[#This Row],[FECHA NACIMIENTO]])/365)&gt;80, "Corregir",ROUNDDOWN(((TODAY()-Tabla2[[#This Row],[FECHA NACIMIENTO]])/365),0)))</f>
        <v>40</v>
      </c>
      <c r="V143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434" s="34" t="str">
        <f ca="1">+IF(Tabla2[[#This Row],[Edad]]="Corregir","Corregir","Ok")</f>
        <v>Ok</v>
      </c>
      <c r="X1434" s="10" t="str">
        <f>+IFERROR(VLOOKUP(Tabla2[[#This Row],[DISTRITO SEGÚN DNI]],Hoja1!$A$2:$B$55,2,FALSE),"No")</f>
        <v>No</v>
      </c>
      <c r="Y1434" s="10" t="str">
        <f>IF(OR(LOWER(Tabla2[[#This Row],[GENERO]])="masculino", LOWER(Tabla2[[#This Row],[GENERO]])="femenino"),"OK","Corregir")</f>
        <v>OK</v>
      </c>
      <c r="Z1434" s="10" t="str">
        <f>+IF(Tabla2[[#This Row],[Nro. DNI / CE]]="","Corregir",IF(LEN(Tabla2[[#This Row],[Nro. DNI / CE]])&gt;=8,"OK","Corregir"))</f>
        <v>OK</v>
      </c>
      <c r="AA1434" s="10">
        <f>COUNTIF(Tabla2[APELLIDOS Y NOMBRES],Tabla2[[#This Row],[APELLIDOS Y NOMBRES]])</f>
        <v>1</v>
      </c>
      <c r="AB1434" t="str">
        <f ca="1">+IFERROR(IF(Tabla2[[#This Row],[FECHA CESE/BAJA]]="","No Aplica",IF(AND(MONTH(Tabla2[[#This Row],[FECHA CESE/BAJA]])=MONTH(TODAY()-30),YEAR(Tabla2[[#This Row],[FECHA CESE/BAJA]])=YEAR(TODAY())),MONTH(TODAY()-30)&amp;"-"&amp;YEAR(TODAY()),"Borrar")),"No aplica")</f>
        <v>No Aplica</v>
      </c>
      <c r="AC1434" t="str">
        <f ca="1">+IFERROR(IF(Tabla2[[#This Row],[FECHA INICIO DE LABORES EN OBRA]]="","No Aplica",IF(AND(MONTH(Tabla2[[#This Row],[FECHA INICIO DE LABORES EN OBRA]])=MONTH(TODAY()-30),YEAR(Tabla2[[#This Row],[FECHA INICIO DE LABORES EN OBRA]])=YEAR(TODAY())),MONTH(TODAY()-30)&amp;"-"&amp;YEAR(TODAY()),"No Aplica")),"No Aplica")</f>
        <v>No Aplica</v>
      </c>
    </row>
    <row r="1435" spans="1:29" ht="15" customHeight="1" x14ac:dyDescent="0.25">
      <c r="A1435" s="2">
        <v>20600172531</v>
      </c>
      <c r="B1435" s="3" t="s">
        <v>38</v>
      </c>
      <c r="C1435" s="3" t="s">
        <v>38</v>
      </c>
      <c r="D1435" s="3" t="s">
        <v>4320</v>
      </c>
      <c r="E1435" s="3" t="s">
        <v>4321</v>
      </c>
      <c r="F1435" s="36">
        <v>33591</v>
      </c>
      <c r="G1435" s="3">
        <v>2</v>
      </c>
      <c r="H1435" s="3" t="s">
        <v>1442</v>
      </c>
      <c r="I1435" s="3" t="s">
        <v>9279</v>
      </c>
      <c r="J1435" s="3" t="s">
        <v>4322</v>
      </c>
      <c r="K1435" s="3" t="s">
        <v>4323</v>
      </c>
      <c r="L1435" s="8" t="s">
        <v>9813</v>
      </c>
      <c r="M1435" s="5"/>
      <c r="N1435" s="13" t="s">
        <v>2456</v>
      </c>
      <c r="O1435" s="5">
        <v>44754</v>
      </c>
      <c r="P1435" s="8">
        <v>1</v>
      </c>
      <c r="Q1435" s="9">
        <v>4</v>
      </c>
      <c r="R1435" s="9" t="str">
        <f>IFERROR(VLOOKUP(Tabla2[[#This Row],[CONTRATISTA PRNCIPAL]],Hoja1!$L$5:$M$9,2,FALSE),"CJV")</f>
        <v>CJV</v>
      </c>
      <c r="S1435" s="9" t="str">
        <f>IF(Tabla2[[#This Row],[EMPRESA]]=Tabla2[[#This Row],[CONTRATISTA PRNCIPAL]],"Principal","Secundaria")</f>
        <v>Principal</v>
      </c>
      <c r="T1435" s="10">
        <f>IFERROR(1/COUNTIF(Tabla2[CONTRATISTA PRNCIPAL],Tabla2[[#This Row],[CONTRATISTA PRNCIPAL]]),0)</f>
        <v>1.282051282051282E-2</v>
      </c>
      <c r="U1435" s="33">
        <f ca="1">IF(((TODAY()-Tabla2[[#This Row],[FECHA NACIMIENTO]])/365)&lt;18,"Corregir", IF(((TODAY()-Tabla2[[#This Row],[FECHA NACIMIENTO]])/365)&gt;80, "Corregir",ROUNDDOWN(((TODAY()-Tabla2[[#This Row],[FECHA NACIMIENTO]])/365),0)))</f>
        <v>31</v>
      </c>
      <c r="V143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435" s="34" t="str">
        <f ca="1">+IF(Tabla2[[#This Row],[Edad]]="Corregir","Corregir","Ok")</f>
        <v>Ok</v>
      </c>
      <c r="X1435" s="10" t="str">
        <f>+IFERROR(VLOOKUP(Tabla2[[#This Row],[DISTRITO SEGÚN DNI]],Hoja1!$A$2:$B$55,2,FALSE),"No")</f>
        <v>No</v>
      </c>
      <c r="Y1435" s="10" t="str">
        <f>IF(OR(LOWER(Tabla2[[#This Row],[GENERO]])="masculino", LOWER(Tabla2[[#This Row],[GENERO]])="femenino"),"OK","Corregir")</f>
        <v>OK</v>
      </c>
      <c r="Z1435" s="10" t="str">
        <f>+IF(Tabla2[[#This Row],[Nro. DNI / CE]]="","Corregir",IF(LEN(Tabla2[[#This Row],[Nro. DNI / CE]])&gt;=8,"OK","Corregir"))</f>
        <v>OK</v>
      </c>
      <c r="AA1435" s="10">
        <f>COUNTIF(Tabla2[APELLIDOS Y NOMBRES],Tabla2[[#This Row],[APELLIDOS Y NOMBRES]])</f>
        <v>1</v>
      </c>
      <c r="AB1435" t="str">
        <f ca="1">+IFERROR(IF(Tabla2[[#This Row],[FECHA CESE/BAJA]]="","No Aplica",IF(AND(MONTH(Tabla2[[#This Row],[FECHA CESE/BAJA]])=MONTH(TODAY()-30),YEAR(Tabla2[[#This Row],[FECHA CESE/BAJA]])=YEAR(TODAY())),MONTH(TODAY()-30)&amp;"-"&amp;YEAR(TODAY()),"Borrar")),"No aplica")</f>
        <v>No Aplica</v>
      </c>
      <c r="AC1435" t="str">
        <f ca="1">+IFERROR(IF(Tabla2[[#This Row],[FECHA INICIO DE LABORES EN OBRA]]="","No Aplica",IF(AND(MONTH(Tabla2[[#This Row],[FECHA INICIO DE LABORES EN OBRA]])=MONTH(TODAY()-30),YEAR(Tabla2[[#This Row],[FECHA INICIO DE LABORES EN OBRA]])=YEAR(TODAY())),MONTH(TODAY()-30)&amp;"-"&amp;YEAR(TODAY()),"No Aplica")),"No Aplica")</f>
        <v>No Aplica</v>
      </c>
    </row>
    <row r="1436" spans="1:29" ht="15" customHeight="1" x14ac:dyDescent="0.25">
      <c r="A1436" s="2">
        <v>20600172531</v>
      </c>
      <c r="B1436" s="3" t="s">
        <v>38</v>
      </c>
      <c r="C1436" s="3" t="s">
        <v>38</v>
      </c>
      <c r="D1436" s="3" t="s">
        <v>4327</v>
      </c>
      <c r="E1436" s="3" t="s">
        <v>4328</v>
      </c>
      <c r="F1436" s="36">
        <v>32764</v>
      </c>
      <c r="G1436" s="3">
        <v>2</v>
      </c>
      <c r="H1436" s="3" t="s">
        <v>1458</v>
      </c>
      <c r="I1436" s="3" t="s">
        <v>9279</v>
      </c>
      <c r="J1436" s="3" t="s">
        <v>4329</v>
      </c>
      <c r="K1436" s="3" t="s">
        <v>1063</v>
      </c>
      <c r="L1436" s="8" t="s">
        <v>9813</v>
      </c>
      <c r="M1436" s="5"/>
      <c r="N1436" s="13" t="s">
        <v>2456</v>
      </c>
      <c r="O1436" s="5">
        <v>44754</v>
      </c>
      <c r="P1436" s="8">
        <v>1</v>
      </c>
      <c r="Q1436" s="9">
        <v>4</v>
      </c>
      <c r="R1436" s="9" t="str">
        <f>IFERROR(VLOOKUP(Tabla2[[#This Row],[CONTRATISTA PRNCIPAL]],Hoja1!$L$5:$M$9,2,FALSE),"CJV")</f>
        <v>CJV</v>
      </c>
      <c r="S1436" s="9" t="str">
        <f>IF(Tabla2[[#This Row],[EMPRESA]]=Tabla2[[#This Row],[CONTRATISTA PRNCIPAL]],"Principal","Secundaria")</f>
        <v>Principal</v>
      </c>
      <c r="T1436" s="10">
        <f>IFERROR(1/COUNTIF(Tabla2[CONTRATISTA PRNCIPAL],Tabla2[[#This Row],[CONTRATISTA PRNCIPAL]]),0)</f>
        <v>1.282051282051282E-2</v>
      </c>
      <c r="U1436" s="33">
        <f ca="1">IF(((TODAY()-Tabla2[[#This Row],[FECHA NACIMIENTO]])/365)&lt;18,"Corregir", IF(((TODAY()-Tabla2[[#This Row],[FECHA NACIMIENTO]])/365)&gt;80, "Corregir",ROUNDDOWN(((TODAY()-Tabla2[[#This Row],[FECHA NACIMIENTO]])/365),0)))</f>
        <v>34</v>
      </c>
      <c r="V143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436" s="34" t="str">
        <f ca="1">+IF(Tabla2[[#This Row],[Edad]]="Corregir","Corregir","Ok")</f>
        <v>Ok</v>
      </c>
      <c r="X1436" s="10" t="str">
        <f>+IFERROR(VLOOKUP(Tabla2[[#This Row],[DISTRITO SEGÚN DNI]],Hoja1!$A$2:$B$55,2,FALSE),"No")</f>
        <v>No</v>
      </c>
      <c r="Y1436" s="10" t="str">
        <f>IF(OR(LOWER(Tabla2[[#This Row],[GENERO]])="masculino", LOWER(Tabla2[[#This Row],[GENERO]])="femenino"),"OK","Corregir")</f>
        <v>OK</v>
      </c>
      <c r="Z1436" s="10" t="str">
        <f>+IF(Tabla2[[#This Row],[Nro. DNI / CE]]="","Corregir",IF(LEN(Tabla2[[#This Row],[Nro. DNI / CE]])&gt;=8,"OK","Corregir"))</f>
        <v>OK</v>
      </c>
      <c r="AA1436" s="10">
        <f>COUNTIF(Tabla2[APELLIDOS Y NOMBRES],Tabla2[[#This Row],[APELLIDOS Y NOMBRES]])</f>
        <v>1</v>
      </c>
      <c r="AB1436" t="str">
        <f ca="1">+IFERROR(IF(Tabla2[[#This Row],[FECHA CESE/BAJA]]="","No Aplica",IF(AND(MONTH(Tabla2[[#This Row],[FECHA CESE/BAJA]])=MONTH(TODAY()-30),YEAR(Tabla2[[#This Row],[FECHA CESE/BAJA]])=YEAR(TODAY())),MONTH(TODAY()-30)&amp;"-"&amp;YEAR(TODAY()),"Borrar")),"No aplica")</f>
        <v>No Aplica</v>
      </c>
      <c r="AC1436" t="str">
        <f ca="1">+IFERROR(IF(Tabla2[[#This Row],[FECHA INICIO DE LABORES EN OBRA]]="","No Aplica",IF(AND(MONTH(Tabla2[[#This Row],[FECHA INICIO DE LABORES EN OBRA]])=MONTH(TODAY()-30),YEAR(Tabla2[[#This Row],[FECHA INICIO DE LABORES EN OBRA]])=YEAR(TODAY())),MONTH(TODAY()-30)&amp;"-"&amp;YEAR(TODAY()),"No Aplica")),"No Aplica")</f>
        <v>No Aplica</v>
      </c>
    </row>
    <row r="1437" spans="1:29" ht="15" customHeight="1" x14ac:dyDescent="0.25">
      <c r="A1437" s="2">
        <v>20600172531</v>
      </c>
      <c r="B1437" s="3" t="s">
        <v>38</v>
      </c>
      <c r="C1437" s="3" t="s">
        <v>38</v>
      </c>
      <c r="D1437" s="3" t="s">
        <v>4331</v>
      </c>
      <c r="E1437" s="3" t="s">
        <v>4332</v>
      </c>
      <c r="F1437" s="36">
        <v>28100</v>
      </c>
      <c r="G1437" s="3">
        <v>2</v>
      </c>
      <c r="H1437" s="3" t="s">
        <v>1442</v>
      </c>
      <c r="I1437" s="3" t="s">
        <v>9279</v>
      </c>
      <c r="J1437" s="3" t="s">
        <v>4333</v>
      </c>
      <c r="K1437" s="3" t="s">
        <v>1063</v>
      </c>
      <c r="L1437" s="8" t="s">
        <v>9813</v>
      </c>
      <c r="M1437" s="5"/>
      <c r="N1437" s="13" t="s">
        <v>2456</v>
      </c>
      <c r="O1437" s="5">
        <v>44760</v>
      </c>
      <c r="P1437" s="8">
        <v>1</v>
      </c>
      <c r="Q1437" s="9">
        <v>4</v>
      </c>
      <c r="R1437" s="9" t="str">
        <f>IFERROR(VLOOKUP(Tabla2[[#This Row],[CONTRATISTA PRNCIPAL]],Hoja1!$L$5:$M$9,2,FALSE),"CJV")</f>
        <v>CJV</v>
      </c>
      <c r="S1437" s="9" t="str">
        <f>IF(Tabla2[[#This Row],[EMPRESA]]=Tabla2[[#This Row],[CONTRATISTA PRNCIPAL]],"Principal","Secundaria")</f>
        <v>Principal</v>
      </c>
      <c r="T1437" s="10">
        <f>IFERROR(1/COUNTIF(Tabla2[CONTRATISTA PRNCIPAL],Tabla2[[#This Row],[CONTRATISTA PRNCIPAL]]),0)</f>
        <v>1.282051282051282E-2</v>
      </c>
      <c r="U1437" s="33">
        <f ca="1">IF(((TODAY()-Tabla2[[#This Row],[FECHA NACIMIENTO]])/365)&lt;18,"Corregir", IF(((TODAY()-Tabla2[[#This Row],[FECHA NACIMIENTO]])/365)&gt;80, "Corregir",ROUNDDOWN(((TODAY()-Tabla2[[#This Row],[FECHA NACIMIENTO]])/365),0)))</f>
        <v>46</v>
      </c>
      <c r="V143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437" s="34" t="str">
        <f ca="1">+IF(Tabla2[[#This Row],[Edad]]="Corregir","Corregir","Ok")</f>
        <v>Ok</v>
      </c>
      <c r="X1437" s="10" t="str">
        <f>+IFERROR(VLOOKUP(Tabla2[[#This Row],[DISTRITO SEGÚN DNI]],Hoja1!$A$2:$B$55,2,FALSE),"No")</f>
        <v>No</v>
      </c>
      <c r="Y1437" s="10" t="str">
        <f>IF(OR(LOWER(Tabla2[[#This Row],[GENERO]])="masculino", LOWER(Tabla2[[#This Row],[GENERO]])="femenino"),"OK","Corregir")</f>
        <v>OK</v>
      </c>
      <c r="Z1437" s="10" t="str">
        <f>+IF(Tabla2[[#This Row],[Nro. DNI / CE]]="","Corregir",IF(LEN(Tabla2[[#This Row],[Nro. DNI / CE]])&gt;=8,"OK","Corregir"))</f>
        <v>OK</v>
      </c>
      <c r="AA1437" s="10">
        <f>COUNTIF(Tabla2[APELLIDOS Y NOMBRES],Tabla2[[#This Row],[APELLIDOS Y NOMBRES]])</f>
        <v>1</v>
      </c>
      <c r="AB1437" t="str">
        <f ca="1">+IFERROR(IF(Tabla2[[#This Row],[FECHA CESE/BAJA]]="","No Aplica",IF(AND(MONTH(Tabla2[[#This Row],[FECHA CESE/BAJA]])=MONTH(TODAY()-30),YEAR(Tabla2[[#This Row],[FECHA CESE/BAJA]])=YEAR(TODAY())),MONTH(TODAY()-30)&amp;"-"&amp;YEAR(TODAY()),"Borrar")),"No aplica")</f>
        <v>No Aplica</v>
      </c>
      <c r="AC1437" t="str">
        <f ca="1">+IFERROR(IF(Tabla2[[#This Row],[FECHA INICIO DE LABORES EN OBRA]]="","No Aplica",IF(AND(MONTH(Tabla2[[#This Row],[FECHA INICIO DE LABORES EN OBRA]])=MONTH(TODAY()-30),YEAR(Tabla2[[#This Row],[FECHA INICIO DE LABORES EN OBRA]])=YEAR(TODAY())),MONTH(TODAY()-30)&amp;"-"&amp;YEAR(TODAY()),"No Aplica")),"No Aplica")</f>
        <v>No Aplica</v>
      </c>
    </row>
    <row r="1438" spans="1:29" ht="15" customHeight="1" x14ac:dyDescent="0.25">
      <c r="A1438" s="2">
        <v>20600172531</v>
      </c>
      <c r="B1438" s="3" t="s">
        <v>38</v>
      </c>
      <c r="C1438" s="3" t="s">
        <v>38</v>
      </c>
      <c r="D1438" s="3" t="s">
        <v>448</v>
      </c>
      <c r="E1438" s="3" t="s">
        <v>449</v>
      </c>
      <c r="F1438" s="36">
        <v>30928</v>
      </c>
      <c r="G1438" s="3">
        <v>2</v>
      </c>
      <c r="H1438" s="3" t="s">
        <v>3817</v>
      </c>
      <c r="I1438" s="3" t="s">
        <v>9279</v>
      </c>
      <c r="J1438" s="3" t="s">
        <v>4334</v>
      </c>
      <c r="K1438" s="3" t="s">
        <v>93</v>
      </c>
      <c r="L1438" s="8" t="s">
        <v>9813</v>
      </c>
      <c r="M1438" s="5"/>
      <c r="N1438" s="13" t="s">
        <v>2456</v>
      </c>
      <c r="O1438" s="5">
        <v>44788</v>
      </c>
      <c r="P1438" s="8">
        <v>1</v>
      </c>
      <c r="Q1438" s="9">
        <v>4</v>
      </c>
      <c r="R1438" s="9" t="str">
        <f>IFERROR(VLOOKUP(Tabla2[[#This Row],[CONTRATISTA PRNCIPAL]],Hoja1!$L$5:$M$9,2,FALSE),"CJV")</f>
        <v>CJV</v>
      </c>
      <c r="S1438" s="9" t="str">
        <f>IF(Tabla2[[#This Row],[EMPRESA]]=Tabla2[[#This Row],[CONTRATISTA PRNCIPAL]],"Principal","Secundaria")</f>
        <v>Principal</v>
      </c>
      <c r="T1438" s="10">
        <f>IFERROR(1/COUNTIF(Tabla2[CONTRATISTA PRNCIPAL],Tabla2[[#This Row],[CONTRATISTA PRNCIPAL]]),0)</f>
        <v>1.282051282051282E-2</v>
      </c>
      <c r="U1438" s="33">
        <f ca="1">IF(((TODAY()-Tabla2[[#This Row],[FECHA NACIMIENTO]])/365)&lt;18,"Corregir", IF(((TODAY()-Tabla2[[#This Row],[FECHA NACIMIENTO]])/365)&gt;80, "Corregir",ROUNDDOWN(((TODAY()-Tabla2[[#This Row],[FECHA NACIMIENTO]])/365),0)))</f>
        <v>39</v>
      </c>
      <c r="V143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438" s="34" t="str">
        <f ca="1">+IF(Tabla2[[#This Row],[Edad]]="Corregir","Corregir","Ok")</f>
        <v>Ok</v>
      </c>
      <c r="X1438" s="10" t="str">
        <f>+IFERROR(VLOOKUP(Tabla2[[#This Row],[DISTRITO SEGÚN DNI]],Hoja1!$A$2:$B$55,2,FALSE),"No")</f>
        <v>ATE</v>
      </c>
      <c r="Y1438" s="10" t="str">
        <f>IF(OR(LOWER(Tabla2[[#This Row],[GENERO]])="masculino", LOWER(Tabla2[[#This Row],[GENERO]])="femenino"),"OK","Corregir")</f>
        <v>OK</v>
      </c>
      <c r="Z1438" s="10" t="str">
        <f>+IF(Tabla2[[#This Row],[Nro. DNI / CE]]="","Corregir",IF(LEN(Tabla2[[#This Row],[Nro. DNI / CE]])&gt;=8,"OK","Corregir"))</f>
        <v>OK</v>
      </c>
      <c r="AA1438" s="10">
        <f>COUNTIF(Tabla2[APELLIDOS Y NOMBRES],Tabla2[[#This Row],[APELLIDOS Y NOMBRES]])</f>
        <v>1</v>
      </c>
      <c r="AB1438" t="str">
        <f ca="1">+IFERROR(IF(Tabla2[[#This Row],[FECHA CESE/BAJA]]="","No Aplica",IF(AND(MONTH(Tabla2[[#This Row],[FECHA CESE/BAJA]])=MONTH(TODAY()-30),YEAR(Tabla2[[#This Row],[FECHA CESE/BAJA]])=YEAR(TODAY())),MONTH(TODAY()-30)&amp;"-"&amp;YEAR(TODAY()),"Borrar")),"No aplica")</f>
        <v>No Aplica</v>
      </c>
      <c r="AC1438" t="str">
        <f ca="1">+IFERROR(IF(Tabla2[[#This Row],[FECHA INICIO DE LABORES EN OBRA]]="","No Aplica",IF(AND(MONTH(Tabla2[[#This Row],[FECHA INICIO DE LABORES EN OBRA]])=MONTH(TODAY()-30),YEAR(Tabla2[[#This Row],[FECHA INICIO DE LABORES EN OBRA]])=YEAR(TODAY())),MONTH(TODAY()-30)&amp;"-"&amp;YEAR(TODAY()),"No Aplica")),"No Aplica")</f>
        <v>No Aplica</v>
      </c>
    </row>
    <row r="1439" spans="1:29" ht="15" customHeight="1" x14ac:dyDescent="0.25">
      <c r="A1439" s="2">
        <v>20600172531</v>
      </c>
      <c r="B1439" s="3" t="s">
        <v>38</v>
      </c>
      <c r="C1439" s="3" t="s">
        <v>38</v>
      </c>
      <c r="D1439" s="3" t="s">
        <v>4335</v>
      </c>
      <c r="E1439" s="3" t="s">
        <v>4336</v>
      </c>
      <c r="F1439" s="36">
        <v>35363</v>
      </c>
      <c r="G1439" s="3">
        <v>2</v>
      </c>
      <c r="H1439" s="3" t="s">
        <v>1457</v>
      </c>
      <c r="I1439" s="3" t="s">
        <v>9279</v>
      </c>
      <c r="J1439" s="3" t="s">
        <v>4337</v>
      </c>
      <c r="K1439" s="3" t="s">
        <v>1219</v>
      </c>
      <c r="L1439" s="8" t="s">
        <v>9813</v>
      </c>
      <c r="M1439" s="5"/>
      <c r="N1439" s="13" t="s">
        <v>2456</v>
      </c>
      <c r="O1439" s="5">
        <v>44788</v>
      </c>
      <c r="P1439" s="8">
        <v>1</v>
      </c>
      <c r="Q1439" s="9">
        <v>4</v>
      </c>
      <c r="R1439" s="9" t="str">
        <f>IFERROR(VLOOKUP(Tabla2[[#This Row],[CONTRATISTA PRNCIPAL]],Hoja1!$L$5:$M$9,2,FALSE),"CJV")</f>
        <v>CJV</v>
      </c>
      <c r="S1439" s="9" t="str">
        <f>IF(Tabla2[[#This Row],[EMPRESA]]=Tabla2[[#This Row],[CONTRATISTA PRNCIPAL]],"Principal","Secundaria")</f>
        <v>Principal</v>
      </c>
      <c r="T1439" s="10">
        <f>IFERROR(1/COUNTIF(Tabla2[CONTRATISTA PRNCIPAL],Tabla2[[#This Row],[CONTRATISTA PRNCIPAL]]),0)</f>
        <v>1.282051282051282E-2</v>
      </c>
      <c r="U1439" s="33">
        <f ca="1">IF(((TODAY()-Tabla2[[#This Row],[FECHA NACIMIENTO]])/365)&lt;18,"Corregir", IF(((TODAY()-Tabla2[[#This Row],[FECHA NACIMIENTO]])/365)&gt;80, "Corregir",ROUNDDOWN(((TODAY()-Tabla2[[#This Row],[FECHA NACIMIENTO]])/365),0)))</f>
        <v>26</v>
      </c>
      <c r="V143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439" s="34" t="str">
        <f ca="1">+IF(Tabla2[[#This Row],[Edad]]="Corregir","Corregir","Ok")</f>
        <v>Ok</v>
      </c>
      <c r="X1439" s="10" t="str">
        <f>+IFERROR(VLOOKUP(Tabla2[[#This Row],[DISTRITO SEGÚN DNI]],Hoja1!$A$2:$B$55,2,FALSE),"No")</f>
        <v>No</v>
      </c>
      <c r="Y1439" s="10" t="str">
        <f>IF(OR(LOWER(Tabla2[[#This Row],[GENERO]])="masculino", LOWER(Tabla2[[#This Row],[GENERO]])="femenino"),"OK","Corregir")</f>
        <v>OK</v>
      </c>
      <c r="Z1439" s="10" t="str">
        <f>+IF(Tabla2[[#This Row],[Nro. DNI / CE]]="","Corregir",IF(LEN(Tabla2[[#This Row],[Nro. DNI / CE]])&gt;=8,"OK","Corregir"))</f>
        <v>OK</v>
      </c>
      <c r="AA1439" s="10">
        <f>COUNTIF(Tabla2[APELLIDOS Y NOMBRES],Tabla2[[#This Row],[APELLIDOS Y NOMBRES]])</f>
        <v>1</v>
      </c>
      <c r="AB1439" t="str">
        <f ca="1">+IFERROR(IF(Tabla2[[#This Row],[FECHA CESE/BAJA]]="","No Aplica",IF(AND(MONTH(Tabla2[[#This Row],[FECHA CESE/BAJA]])=MONTH(TODAY()-30),YEAR(Tabla2[[#This Row],[FECHA CESE/BAJA]])=YEAR(TODAY())),MONTH(TODAY()-30)&amp;"-"&amp;YEAR(TODAY()),"Borrar")),"No aplica")</f>
        <v>No Aplica</v>
      </c>
      <c r="AC1439" t="str">
        <f ca="1">+IFERROR(IF(Tabla2[[#This Row],[FECHA INICIO DE LABORES EN OBRA]]="","No Aplica",IF(AND(MONTH(Tabla2[[#This Row],[FECHA INICIO DE LABORES EN OBRA]])=MONTH(TODAY()-30),YEAR(Tabla2[[#This Row],[FECHA INICIO DE LABORES EN OBRA]])=YEAR(TODAY())),MONTH(TODAY()-30)&amp;"-"&amp;YEAR(TODAY()),"No Aplica")),"No Aplica")</f>
        <v>No Aplica</v>
      </c>
    </row>
    <row r="1440" spans="1:29" ht="15" customHeight="1" x14ac:dyDescent="0.25">
      <c r="A1440" s="2">
        <v>20600172531</v>
      </c>
      <c r="B1440" s="3" t="s">
        <v>38</v>
      </c>
      <c r="C1440" s="3" t="s">
        <v>38</v>
      </c>
      <c r="D1440" s="3" t="s">
        <v>4338</v>
      </c>
      <c r="E1440" s="3" t="s">
        <v>4339</v>
      </c>
      <c r="F1440" s="36">
        <v>30529</v>
      </c>
      <c r="G1440" s="3">
        <v>2</v>
      </c>
      <c r="H1440" s="3" t="s">
        <v>1743</v>
      </c>
      <c r="I1440" s="3" t="s">
        <v>9279</v>
      </c>
      <c r="J1440" s="3" t="s">
        <v>4340</v>
      </c>
      <c r="K1440" s="3" t="s">
        <v>1063</v>
      </c>
      <c r="L1440" s="8" t="s">
        <v>9813</v>
      </c>
      <c r="M1440" s="5"/>
      <c r="N1440" s="13" t="s">
        <v>2456</v>
      </c>
      <c r="O1440" s="5">
        <v>44788</v>
      </c>
      <c r="P1440" s="8">
        <v>1</v>
      </c>
      <c r="Q1440" s="9">
        <v>4</v>
      </c>
      <c r="R1440" s="9" t="str">
        <f>IFERROR(VLOOKUP(Tabla2[[#This Row],[CONTRATISTA PRNCIPAL]],Hoja1!$L$5:$M$9,2,FALSE),"CJV")</f>
        <v>CJV</v>
      </c>
      <c r="S1440" s="9" t="str">
        <f>IF(Tabla2[[#This Row],[EMPRESA]]=Tabla2[[#This Row],[CONTRATISTA PRNCIPAL]],"Principal","Secundaria")</f>
        <v>Principal</v>
      </c>
      <c r="T1440" s="10">
        <f>IFERROR(1/COUNTIF(Tabla2[CONTRATISTA PRNCIPAL],Tabla2[[#This Row],[CONTRATISTA PRNCIPAL]]),0)</f>
        <v>1.282051282051282E-2</v>
      </c>
      <c r="U1440" s="33">
        <f ca="1">IF(((TODAY()-Tabla2[[#This Row],[FECHA NACIMIENTO]])/365)&lt;18,"Corregir", IF(((TODAY()-Tabla2[[#This Row],[FECHA NACIMIENTO]])/365)&gt;80, "Corregir",ROUNDDOWN(((TODAY()-Tabla2[[#This Row],[FECHA NACIMIENTO]])/365),0)))</f>
        <v>40</v>
      </c>
      <c r="V144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440" s="34" t="str">
        <f ca="1">+IF(Tabla2[[#This Row],[Edad]]="Corregir","Corregir","Ok")</f>
        <v>Ok</v>
      </c>
      <c r="X1440" s="10" t="str">
        <f>+IFERROR(VLOOKUP(Tabla2[[#This Row],[DISTRITO SEGÚN DNI]],Hoja1!$A$2:$B$55,2,FALSE),"No")</f>
        <v>No</v>
      </c>
      <c r="Y1440" s="10" t="str">
        <f>IF(OR(LOWER(Tabla2[[#This Row],[GENERO]])="masculino", LOWER(Tabla2[[#This Row],[GENERO]])="femenino"),"OK","Corregir")</f>
        <v>OK</v>
      </c>
      <c r="Z1440" s="10" t="str">
        <f>+IF(Tabla2[[#This Row],[Nro. DNI / CE]]="","Corregir",IF(LEN(Tabla2[[#This Row],[Nro. DNI / CE]])&gt;=8,"OK","Corregir"))</f>
        <v>OK</v>
      </c>
      <c r="AA1440" s="10">
        <f>COUNTIF(Tabla2[APELLIDOS Y NOMBRES],Tabla2[[#This Row],[APELLIDOS Y NOMBRES]])</f>
        <v>1</v>
      </c>
      <c r="AB1440" t="str">
        <f ca="1">+IFERROR(IF(Tabla2[[#This Row],[FECHA CESE/BAJA]]="","No Aplica",IF(AND(MONTH(Tabla2[[#This Row],[FECHA CESE/BAJA]])=MONTH(TODAY()-30),YEAR(Tabla2[[#This Row],[FECHA CESE/BAJA]])=YEAR(TODAY())),MONTH(TODAY()-30)&amp;"-"&amp;YEAR(TODAY()),"Borrar")),"No aplica")</f>
        <v>No Aplica</v>
      </c>
      <c r="AC1440" t="str">
        <f ca="1">+IFERROR(IF(Tabla2[[#This Row],[FECHA INICIO DE LABORES EN OBRA]]="","No Aplica",IF(AND(MONTH(Tabla2[[#This Row],[FECHA INICIO DE LABORES EN OBRA]])=MONTH(TODAY()-30),YEAR(Tabla2[[#This Row],[FECHA INICIO DE LABORES EN OBRA]])=YEAR(TODAY())),MONTH(TODAY()-30)&amp;"-"&amp;YEAR(TODAY()),"No Aplica")),"No Aplica")</f>
        <v>No Aplica</v>
      </c>
    </row>
    <row r="1441" spans="1:29" ht="15" customHeight="1" x14ac:dyDescent="0.25">
      <c r="A1441" s="2">
        <v>20600172531</v>
      </c>
      <c r="B1441" s="3" t="s">
        <v>38</v>
      </c>
      <c r="C1441" s="3" t="s">
        <v>38</v>
      </c>
      <c r="D1441" s="3" t="s">
        <v>4341</v>
      </c>
      <c r="E1441" s="3" t="s">
        <v>4342</v>
      </c>
      <c r="F1441" s="36">
        <v>26960</v>
      </c>
      <c r="G1441" s="3">
        <v>2</v>
      </c>
      <c r="H1441" s="3" t="s">
        <v>1442</v>
      </c>
      <c r="I1441" s="3" t="s">
        <v>9279</v>
      </c>
      <c r="J1441" s="3" t="s">
        <v>4343</v>
      </c>
      <c r="K1441" s="3" t="s">
        <v>1210</v>
      </c>
      <c r="L1441" s="8" t="s">
        <v>9813</v>
      </c>
      <c r="M1441" s="5"/>
      <c r="N1441" s="13" t="s">
        <v>2456</v>
      </c>
      <c r="O1441" s="5">
        <v>44795</v>
      </c>
      <c r="P1441" s="8">
        <v>1</v>
      </c>
      <c r="Q1441" s="9">
        <v>4</v>
      </c>
      <c r="R1441" s="9" t="str">
        <f>IFERROR(VLOOKUP(Tabla2[[#This Row],[CONTRATISTA PRNCIPAL]],Hoja1!$L$5:$M$9,2,FALSE),"CJV")</f>
        <v>CJV</v>
      </c>
      <c r="S1441" s="9" t="str">
        <f>IF(Tabla2[[#This Row],[EMPRESA]]=Tabla2[[#This Row],[CONTRATISTA PRNCIPAL]],"Principal","Secundaria")</f>
        <v>Principal</v>
      </c>
      <c r="T1441" s="10">
        <f>IFERROR(1/COUNTIF(Tabla2[CONTRATISTA PRNCIPAL],Tabla2[[#This Row],[CONTRATISTA PRNCIPAL]]),0)</f>
        <v>1.282051282051282E-2</v>
      </c>
      <c r="U1441" s="33">
        <f ca="1">IF(((TODAY()-Tabla2[[#This Row],[FECHA NACIMIENTO]])/365)&lt;18,"Corregir", IF(((TODAY()-Tabla2[[#This Row],[FECHA NACIMIENTO]])/365)&gt;80, "Corregir",ROUNDDOWN(((TODAY()-Tabla2[[#This Row],[FECHA NACIMIENTO]])/365),0)))</f>
        <v>49</v>
      </c>
      <c r="V144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441" s="34" t="str">
        <f ca="1">+IF(Tabla2[[#This Row],[Edad]]="Corregir","Corregir","Ok")</f>
        <v>Ok</v>
      </c>
      <c r="X1441" s="10" t="str">
        <f>+IFERROR(VLOOKUP(Tabla2[[#This Row],[DISTRITO SEGÚN DNI]],Hoja1!$A$2:$B$55,2,FALSE),"No")</f>
        <v>No</v>
      </c>
      <c r="Y1441" s="10" t="str">
        <f>IF(OR(LOWER(Tabla2[[#This Row],[GENERO]])="masculino", LOWER(Tabla2[[#This Row],[GENERO]])="femenino"),"OK","Corregir")</f>
        <v>OK</v>
      </c>
      <c r="Z1441" s="10" t="str">
        <f>+IF(Tabla2[[#This Row],[Nro. DNI / CE]]="","Corregir",IF(LEN(Tabla2[[#This Row],[Nro. DNI / CE]])&gt;=8,"OK","Corregir"))</f>
        <v>OK</v>
      </c>
      <c r="AA1441" s="10">
        <f>COUNTIF(Tabla2[APELLIDOS Y NOMBRES],Tabla2[[#This Row],[APELLIDOS Y NOMBRES]])</f>
        <v>1</v>
      </c>
      <c r="AB1441" t="str">
        <f ca="1">+IFERROR(IF(Tabla2[[#This Row],[FECHA CESE/BAJA]]="","No Aplica",IF(AND(MONTH(Tabla2[[#This Row],[FECHA CESE/BAJA]])=MONTH(TODAY()-30),YEAR(Tabla2[[#This Row],[FECHA CESE/BAJA]])=YEAR(TODAY())),MONTH(TODAY()-30)&amp;"-"&amp;YEAR(TODAY()),"Borrar")),"No aplica")</f>
        <v>No Aplica</v>
      </c>
      <c r="AC1441" t="str">
        <f ca="1">+IFERROR(IF(Tabla2[[#This Row],[FECHA INICIO DE LABORES EN OBRA]]="","No Aplica",IF(AND(MONTH(Tabla2[[#This Row],[FECHA INICIO DE LABORES EN OBRA]])=MONTH(TODAY()-30),YEAR(Tabla2[[#This Row],[FECHA INICIO DE LABORES EN OBRA]])=YEAR(TODAY())),MONTH(TODAY()-30)&amp;"-"&amp;YEAR(TODAY()),"No Aplica")),"No Aplica")</f>
        <v>No Aplica</v>
      </c>
    </row>
    <row r="1442" spans="1:29" ht="15" customHeight="1" x14ac:dyDescent="0.25">
      <c r="A1442" s="2">
        <v>20600172531</v>
      </c>
      <c r="B1442" s="3" t="s">
        <v>38</v>
      </c>
      <c r="C1442" s="3" t="s">
        <v>38</v>
      </c>
      <c r="D1442" s="3" t="s">
        <v>450</v>
      </c>
      <c r="E1442" s="3" t="s">
        <v>451</v>
      </c>
      <c r="F1442" s="36">
        <v>29443</v>
      </c>
      <c r="G1442" s="3">
        <v>2</v>
      </c>
      <c r="H1442" s="3" t="s">
        <v>1442</v>
      </c>
      <c r="I1442" s="3" t="s">
        <v>9279</v>
      </c>
      <c r="J1442" s="3" t="s">
        <v>4344</v>
      </c>
      <c r="K1442" s="3" t="s">
        <v>35</v>
      </c>
      <c r="L1442" s="8" t="s">
        <v>9813</v>
      </c>
      <c r="M1442" s="5"/>
      <c r="N1442" s="13" t="s">
        <v>2456</v>
      </c>
      <c r="O1442" s="5">
        <v>44795</v>
      </c>
      <c r="P1442" s="8">
        <v>1</v>
      </c>
      <c r="Q1442" s="9">
        <v>4</v>
      </c>
      <c r="R1442" s="9" t="str">
        <f>IFERROR(VLOOKUP(Tabla2[[#This Row],[CONTRATISTA PRNCIPAL]],Hoja1!$L$5:$M$9,2,FALSE),"CJV")</f>
        <v>CJV</v>
      </c>
      <c r="S1442" s="9" t="str">
        <f>IF(Tabla2[[#This Row],[EMPRESA]]=Tabla2[[#This Row],[CONTRATISTA PRNCIPAL]],"Principal","Secundaria")</f>
        <v>Principal</v>
      </c>
      <c r="T1442" s="10">
        <f>IFERROR(1/COUNTIF(Tabla2[CONTRATISTA PRNCIPAL],Tabla2[[#This Row],[CONTRATISTA PRNCIPAL]]),0)</f>
        <v>1.282051282051282E-2</v>
      </c>
      <c r="U1442" s="33">
        <f ca="1">IF(((TODAY()-Tabla2[[#This Row],[FECHA NACIMIENTO]])/365)&lt;18,"Corregir", IF(((TODAY()-Tabla2[[#This Row],[FECHA NACIMIENTO]])/365)&gt;80, "Corregir",ROUNDDOWN(((TODAY()-Tabla2[[#This Row],[FECHA NACIMIENTO]])/365),0)))</f>
        <v>43</v>
      </c>
      <c r="V144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442" s="34" t="str">
        <f ca="1">+IF(Tabla2[[#This Row],[Edad]]="Corregir","Corregir","Ok")</f>
        <v>Ok</v>
      </c>
      <c r="X1442" s="10" t="str">
        <f>+IFERROR(VLOOKUP(Tabla2[[#This Row],[DISTRITO SEGÚN DNI]],Hoja1!$A$2:$B$55,2,FALSE),"No")</f>
        <v>EL AGUSTINO</v>
      </c>
      <c r="Y1442" s="10" t="str">
        <f>IF(OR(LOWER(Tabla2[[#This Row],[GENERO]])="masculino", LOWER(Tabla2[[#This Row],[GENERO]])="femenino"),"OK","Corregir")</f>
        <v>OK</v>
      </c>
      <c r="Z1442" s="10" t="str">
        <f>+IF(Tabla2[[#This Row],[Nro. DNI / CE]]="","Corregir",IF(LEN(Tabla2[[#This Row],[Nro. DNI / CE]])&gt;=8,"OK","Corregir"))</f>
        <v>OK</v>
      </c>
      <c r="AA1442" s="10">
        <f>COUNTIF(Tabla2[APELLIDOS Y NOMBRES],Tabla2[[#This Row],[APELLIDOS Y NOMBRES]])</f>
        <v>1</v>
      </c>
      <c r="AB1442" t="str">
        <f ca="1">+IFERROR(IF(Tabla2[[#This Row],[FECHA CESE/BAJA]]="","No Aplica",IF(AND(MONTH(Tabla2[[#This Row],[FECHA CESE/BAJA]])=MONTH(TODAY()-30),YEAR(Tabla2[[#This Row],[FECHA CESE/BAJA]])=YEAR(TODAY())),MONTH(TODAY()-30)&amp;"-"&amp;YEAR(TODAY()),"Borrar")),"No aplica")</f>
        <v>No Aplica</v>
      </c>
      <c r="AC1442" t="str">
        <f ca="1">+IFERROR(IF(Tabla2[[#This Row],[FECHA INICIO DE LABORES EN OBRA]]="","No Aplica",IF(AND(MONTH(Tabla2[[#This Row],[FECHA INICIO DE LABORES EN OBRA]])=MONTH(TODAY()-30),YEAR(Tabla2[[#This Row],[FECHA INICIO DE LABORES EN OBRA]])=YEAR(TODAY())),MONTH(TODAY()-30)&amp;"-"&amp;YEAR(TODAY()),"No Aplica")),"No Aplica")</f>
        <v>No Aplica</v>
      </c>
    </row>
    <row r="1443" spans="1:29" ht="15" customHeight="1" x14ac:dyDescent="0.25">
      <c r="A1443" s="2">
        <v>20600172531</v>
      </c>
      <c r="B1443" s="3" t="s">
        <v>38</v>
      </c>
      <c r="C1443" s="3" t="s">
        <v>38</v>
      </c>
      <c r="D1443" s="3" t="s">
        <v>4345</v>
      </c>
      <c r="E1443" s="3" t="s">
        <v>4346</v>
      </c>
      <c r="F1443" s="36">
        <v>27319</v>
      </c>
      <c r="G1443" s="3">
        <v>2</v>
      </c>
      <c r="H1443" s="3" t="s">
        <v>1444</v>
      </c>
      <c r="I1443" s="3" t="s">
        <v>9279</v>
      </c>
      <c r="J1443" s="3" t="s">
        <v>4347</v>
      </c>
      <c r="K1443" s="3" t="s">
        <v>1949</v>
      </c>
      <c r="L1443" s="8" t="s">
        <v>9813</v>
      </c>
      <c r="M1443" s="5"/>
      <c r="N1443" s="13" t="s">
        <v>2456</v>
      </c>
      <c r="O1443" s="5">
        <v>44823</v>
      </c>
      <c r="P1443" s="8">
        <v>1</v>
      </c>
      <c r="Q1443" s="9">
        <v>4</v>
      </c>
      <c r="R1443" s="9" t="str">
        <f>IFERROR(VLOOKUP(Tabla2[[#This Row],[CONTRATISTA PRNCIPAL]],Hoja1!$L$5:$M$9,2,FALSE),"CJV")</f>
        <v>CJV</v>
      </c>
      <c r="S1443" s="9" t="str">
        <f>IF(Tabla2[[#This Row],[EMPRESA]]=Tabla2[[#This Row],[CONTRATISTA PRNCIPAL]],"Principal","Secundaria")</f>
        <v>Principal</v>
      </c>
      <c r="T1443" s="10">
        <f>IFERROR(1/COUNTIF(Tabla2[CONTRATISTA PRNCIPAL],Tabla2[[#This Row],[CONTRATISTA PRNCIPAL]]),0)</f>
        <v>1.282051282051282E-2</v>
      </c>
      <c r="U1443" s="33">
        <f ca="1">IF(((TODAY()-Tabla2[[#This Row],[FECHA NACIMIENTO]])/365)&lt;18,"Corregir", IF(((TODAY()-Tabla2[[#This Row],[FECHA NACIMIENTO]])/365)&gt;80, "Corregir",ROUNDDOWN(((TODAY()-Tabla2[[#This Row],[FECHA NACIMIENTO]])/365),0)))</f>
        <v>48</v>
      </c>
      <c r="V144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443" s="34" t="str">
        <f ca="1">+IF(Tabla2[[#This Row],[Edad]]="Corregir","Corregir","Ok")</f>
        <v>Ok</v>
      </c>
      <c r="X1443" s="10" t="str">
        <f>+IFERROR(VLOOKUP(Tabla2[[#This Row],[DISTRITO SEGÚN DNI]],Hoja1!$A$2:$B$55,2,FALSE),"No")</f>
        <v>No</v>
      </c>
      <c r="Y1443" s="10" t="str">
        <f>IF(OR(LOWER(Tabla2[[#This Row],[GENERO]])="masculino", LOWER(Tabla2[[#This Row],[GENERO]])="femenino"),"OK","Corregir")</f>
        <v>OK</v>
      </c>
      <c r="Z1443" s="10" t="str">
        <f>+IF(Tabla2[[#This Row],[Nro. DNI / CE]]="","Corregir",IF(LEN(Tabla2[[#This Row],[Nro. DNI / CE]])&gt;=8,"OK","Corregir"))</f>
        <v>OK</v>
      </c>
      <c r="AA1443" s="10">
        <f>COUNTIF(Tabla2[APELLIDOS Y NOMBRES],Tabla2[[#This Row],[APELLIDOS Y NOMBRES]])</f>
        <v>1</v>
      </c>
      <c r="AB1443" t="str">
        <f ca="1">+IFERROR(IF(Tabla2[[#This Row],[FECHA CESE/BAJA]]="","No Aplica",IF(AND(MONTH(Tabla2[[#This Row],[FECHA CESE/BAJA]])=MONTH(TODAY()-30),YEAR(Tabla2[[#This Row],[FECHA CESE/BAJA]])=YEAR(TODAY())),MONTH(TODAY()-30)&amp;"-"&amp;YEAR(TODAY()),"Borrar")),"No aplica")</f>
        <v>No Aplica</v>
      </c>
      <c r="AC1443" t="str">
        <f ca="1">+IFERROR(IF(Tabla2[[#This Row],[FECHA INICIO DE LABORES EN OBRA]]="","No Aplica",IF(AND(MONTH(Tabla2[[#This Row],[FECHA INICIO DE LABORES EN OBRA]])=MONTH(TODAY()-30),YEAR(Tabla2[[#This Row],[FECHA INICIO DE LABORES EN OBRA]])=YEAR(TODAY())),MONTH(TODAY()-30)&amp;"-"&amp;YEAR(TODAY()),"No Aplica")),"No Aplica")</f>
        <v>No Aplica</v>
      </c>
    </row>
    <row r="1444" spans="1:29" ht="15" customHeight="1" x14ac:dyDescent="0.25">
      <c r="A1444" s="2">
        <v>20600172531</v>
      </c>
      <c r="B1444" s="3" t="s">
        <v>38</v>
      </c>
      <c r="C1444" s="3" t="s">
        <v>38</v>
      </c>
      <c r="D1444" s="3" t="s">
        <v>4348</v>
      </c>
      <c r="E1444" s="3" t="s">
        <v>4349</v>
      </c>
      <c r="F1444" s="36">
        <v>28414</v>
      </c>
      <c r="G1444" s="3">
        <v>2</v>
      </c>
      <c r="H1444" s="3" t="s">
        <v>1444</v>
      </c>
      <c r="I1444" s="3" t="s">
        <v>9279</v>
      </c>
      <c r="J1444" s="3" t="s">
        <v>4350</v>
      </c>
      <c r="K1444" s="3" t="s">
        <v>1063</v>
      </c>
      <c r="L1444" s="8" t="s">
        <v>9813</v>
      </c>
      <c r="M1444" s="5"/>
      <c r="N1444" s="13" t="s">
        <v>2456</v>
      </c>
      <c r="O1444" s="5">
        <v>44823</v>
      </c>
      <c r="P1444" s="8">
        <v>1</v>
      </c>
      <c r="Q1444" s="9">
        <v>4</v>
      </c>
      <c r="R1444" s="9" t="str">
        <f>IFERROR(VLOOKUP(Tabla2[[#This Row],[CONTRATISTA PRNCIPAL]],Hoja1!$L$5:$M$9,2,FALSE),"CJV")</f>
        <v>CJV</v>
      </c>
      <c r="S1444" s="9" t="str">
        <f>IF(Tabla2[[#This Row],[EMPRESA]]=Tabla2[[#This Row],[CONTRATISTA PRNCIPAL]],"Principal","Secundaria")</f>
        <v>Principal</v>
      </c>
      <c r="T1444" s="10">
        <f>IFERROR(1/COUNTIF(Tabla2[CONTRATISTA PRNCIPAL],Tabla2[[#This Row],[CONTRATISTA PRNCIPAL]]),0)</f>
        <v>1.282051282051282E-2</v>
      </c>
      <c r="U1444" s="33">
        <f ca="1">IF(((TODAY()-Tabla2[[#This Row],[FECHA NACIMIENTO]])/365)&lt;18,"Corregir", IF(((TODAY()-Tabla2[[#This Row],[FECHA NACIMIENTO]])/365)&gt;80, "Corregir",ROUNDDOWN(((TODAY()-Tabla2[[#This Row],[FECHA NACIMIENTO]])/365),0)))</f>
        <v>45</v>
      </c>
      <c r="V144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444" s="34" t="str">
        <f ca="1">+IF(Tabla2[[#This Row],[Edad]]="Corregir","Corregir","Ok")</f>
        <v>Ok</v>
      </c>
      <c r="X1444" s="10" t="str">
        <f>+IFERROR(VLOOKUP(Tabla2[[#This Row],[DISTRITO SEGÚN DNI]],Hoja1!$A$2:$B$55,2,FALSE),"No")</f>
        <v>No</v>
      </c>
      <c r="Y1444" s="10" t="str">
        <f>IF(OR(LOWER(Tabla2[[#This Row],[GENERO]])="masculino", LOWER(Tabla2[[#This Row],[GENERO]])="femenino"),"OK","Corregir")</f>
        <v>OK</v>
      </c>
      <c r="Z1444" s="10" t="str">
        <f>+IF(Tabla2[[#This Row],[Nro. DNI / CE]]="","Corregir",IF(LEN(Tabla2[[#This Row],[Nro. DNI / CE]])&gt;=8,"OK","Corregir"))</f>
        <v>OK</v>
      </c>
      <c r="AA1444" s="10">
        <f>COUNTIF(Tabla2[APELLIDOS Y NOMBRES],Tabla2[[#This Row],[APELLIDOS Y NOMBRES]])</f>
        <v>1</v>
      </c>
      <c r="AB1444" t="str">
        <f ca="1">+IFERROR(IF(Tabla2[[#This Row],[FECHA CESE/BAJA]]="","No Aplica",IF(AND(MONTH(Tabla2[[#This Row],[FECHA CESE/BAJA]])=MONTH(TODAY()-30),YEAR(Tabla2[[#This Row],[FECHA CESE/BAJA]])=YEAR(TODAY())),MONTH(TODAY()-30)&amp;"-"&amp;YEAR(TODAY()),"Borrar")),"No aplica")</f>
        <v>No Aplica</v>
      </c>
      <c r="AC1444" t="str">
        <f ca="1">+IFERROR(IF(Tabla2[[#This Row],[FECHA INICIO DE LABORES EN OBRA]]="","No Aplica",IF(AND(MONTH(Tabla2[[#This Row],[FECHA INICIO DE LABORES EN OBRA]])=MONTH(TODAY()-30),YEAR(Tabla2[[#This Row],[FECHA INICIO DE LABORES EN OBRA]])=YEAR(TODAY())),MONTH(TODAY()-30)&amp;"-"&amp;YEAR(TODAY()),"No Aplica")),"No Aplica")</f>
        <v>No Aplica</v>
      </c>
    </row>
    <row r="1445" spans="1:29" ht="15" customHeight="1" x14ac:dyDescent="0.25">
      <c r="A1445" s="2">
        <v>20600172531</v>
      </c>
      <c r="B1445" s="3" t="s">
        <v>38</v>
      </c>
      <c r="C1445" s="3" t="s">
        <v>38</v>
      </c>
      <c r="D1445" s="3" t="s">
        <v>4351</v>
      </c>
      <c r="E1445" s="3" t="s">
        <v>4352</v>
      </c>
      <c r="F1445" s="36">
        <v>33689</v>
      </c>
      <c r="G1445" s="3">
        <v>2</v>
      </c>
      <c r="H1445" s="3" t="s">
        <v>1444</v>
      </c>
      <c r="I1445" s="3" t="s">
        <v>9279</v>
      </c>
      <c r="J1445" s="3" t="s">
        <v>4353</v>
      </c>
      <c r="K1445" s="3" t="s">
        <v>1044</v>
      </c>
      <c r="L1445" s="8" t="s">
        <v>9813</v>
      </c>
      <c r="M1445" s="5"/>
      <c r="N1445" s="13" t="s">
        <v>2456</v>
      </c>
      <c r="O1445" s="5">
        <v>44823</v>
      </c>
      <c r="P1445" s="8">
        <v>1</v>
      </c>
      <c r="Q1445" s="9">
        <v>4</v>
      </c>
      <c r="R1445" s="9" t="str">
        <f>IFERROR(VLOOKUP(Tabla2[[#This Row],[CONTRATISTA PRNCIPAL]],Hoja1!$L$5:$M$9,2,FALSE),"CJV")</f>
        <v>CJV</v>
      </c>
      <c r="S1445" s="9" t="str">
        <f>IF(Tabla2[[#This Row],[EMPRESA]]=Tabla2[[#This Row],[CONTRATISTA PRNCIPAL]],"Principal","Secundaria")</f>
        <v>Principal</v>
      </c>
      <c r="T1445" s="10">
        <f>IFERROR(1/COUNTIF(Tabla2[CONTRATISTA PRNCIPAL],Tabla2[[#This Row],[CONTRATISTA PRNCIPAL]]),0)</f>
        <v>1.282051282051282E-2</v>
      </c>
      <c r="U1445" s="33">
        <f ca="1">IF(((TODAY()-Tabla2[[#This Row],[FECHA NACIMIENTO]])/365)&lt;18,"Corregir", IF(((TODAY()-Tabla2[[#This Row],[FECHA NACIMIENTO]])/365)&gt;80, "Corregir",ROUNDDOWN(((TODAY()-Tabla2[[#This Row],[FECHA NACIMIENTO]])/365),0)))</f>
        <v>31</v>
      </c>
      <c r="V144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445" s="34" t="str">
        <f ca="1">+IF(Tabla2[[#This Row],[Edad]]="Corregir","Corregir","Ok")</f>
        <v>Ok</v>
      </c>
      <c r="X1445" s="10" t="str">
        <f>+IFERROR(VLOOKUP(Tabla2[[#This Row],[DISTRITO SEGÚN DNI]],Hoja1!$A$2:$B$55,2,FALSE),"No")</f>
        <v>No</v>
      </c>
      <c r="Y1445" s="10" t="str">
        <f>IF(OR(LOWER(Tabla2[[#This Row],[GENERO]])="masculino", LOWER(Tabla2[[#This Row],[GENERO]])="femenino"),"OK","Corregir")</f>
        <v>OK</v>
      </c>
      <c r="Z1445" s="10" t="str">
        <f>+IF(Tabla2[[#This Row],[Nro. DNI / CE]]="","Corregir",IF(LEN(Tabla2[[#This Row],[Nro. DNI / CE]])&gt;=8,"OK","Corregir"))</f>
        <v>OK</v>
      </c>
      <c r="AA1445" s="10">
        <f>COUNTIF(Tabla2[APELLIDOS Y NOMBRES],Tabla2[[#This Row],[APELLIDOS Y NOMBRES]])</f>
        <v>1</v>
      </c>
      <c r="AB1445" t="str">
        <f ca="1">+IFERROR(IF(Tabla2[[#This Row],[FECHA CESE/BAJA]]="","No Aplica",IF(AND(MONTH(Tabla2[[#This Row],[FECHA CESE/BAJA]])=MONTH(TODAY()-30),YEAR(Tabla2[[#This Row],[FECHA CESE/BAJA]])=YEAR(TODAY())),MONTH(TODAY()-30)&amp;"-"&amp;YEAR(TODAY()),"Borrar")),"No aplica")</f>
        <v>No Aplica</v>
      </c>
      <c r="AC1445" t="str">
        <f ca="1">+IFERROR(IF(Tabla2[[#This Row],[FECHA INICIO DE LABORES EN OBRA]]="","No Aplica",IF(AND(MONTH(Tabla2[[#This Row],[FECHA INICIO DE LABORES EN OBRA]])=MONTH(TODAY()-30),YEAR(Tabla2[[#This Row],[FECHA INICIO DE LABORES EN OBRA]])=YEAR(TODAY())),MONTH(TODAY()-30)&amp;"-"&amp;YEAR(TODAY()),"No Aplica")),"No Aplica")</f>
        <v>No Aplica</v>
      </c>
    </row>
    <row r="1446" spans="1:29" ht="15" customHeight="1" x14ac:dyDescent="0.25">
      <c r="A1446" s="2">
        <v>20600172531</v>
      </c>
      <c r="B1446" s="3" t="s">
        <v>38</v>
      </c>
      <c r="C1446" s="3" t="s">
        <v>38</v>
      </c>
      <c r="D1446" s="3" t="s">
        <v>452</v>
      </c>
      <c r="E1446" s="3" t="s">
        <v>453</v>
      </c>
      <c r="F1446" s="36">
        <v>33172</v>
      </c>
      <c r="G1446" s="3">
        <v>2</v>
      </c>
      <c r="H1446" s="3" t="s">
        <v>1458</v>
      </c>
      <c r="I1446" s="3" t="s">
        <v>9279</v>
      </c>
      <c r="J1446" s="3" t="s">
        <v>4354</v>
      </c>
      <c r="K1446" s="3" t="s">
        <v>93</v>
      </c>
      <c r="L1446" s="8" t="s">
        <v>9813</v>
      </c>
      <c r="M1446" s="5"/>
      <c r="N1446" s="13" t="s">
        <v>2456</v>
      </c>
      <c r="O1446" s="5">
        <v>44852</v>
      </c>
      <c r="P1446" s="8">
        <v>1</v>
      </c>
      <c r="Q1446" s="9">
        <v>4</v>
      </c>
      <c r="R1446" s="9" t="str">
        <f>IFERROR(VLOOKUP(Tabla2[[#This Row],[CONTRATISTA PRNCIPAL]],Hoja1!$L$5:$M$9,2,FALSE),"CJV")</f>
        <v>CJV</v>
      </c>
      <c r="S1446" s="9" t="str">
        <f>IF(Tabla2[[#This Row],[EMPRESA]]=Tabla2[[#This Row],[CONTRATISTA PRNCIPAL]],"Principal","Secundaria")</f>
        <v>Principal</v>
      </c>
      <c r="T1446" s="10">
        <f>IFERROR(1/COUNTIF(Tabla2[CONTRATISTA PRNCIPAL],Tabla2[[#This Row],[CONTRATISTA PRNCIPAL]]),0)</f>
        <v>1.282051282051282E-2</v>
      </c>
      <c r="U1446" s="33">
        <f ca="1">IF(((TODAY()-Tabla2[[#This Row],[FECHA NACIMIENTO]])/365)&lt;18,"Corregir", IF(((TODAY()-Tabla2[[#This Row],[FECHA NACIMIENTO]])/365)&gt;80, "Corregir",ROUNDDOWN(((TODAY()-Tabla2[[#This Row],[FECHA NACIMIENTO]])/365),0)))</f>
        <v>32</v>
      </c>
      <c r="V144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446" s="34" t="str">
        <f ca="1">+IF(Tabla2[[#This Row],[Edad]]="Corregir","Corregir","Ok")</f>
        <v>Ok</v>
      </c>
      <c r="X1446" s="10" t="str">
        <f>+IFERROR(VLOOKUP(Tabla2[[#This Row],[DISTRITO SEGÚN DNI]],Hoja1!$A$2:$B$55,2,FALSE),"No")</f>
        <v>ATE</v>
      </c>
      <c r="Y1446" s="10" t="str">
        <f>IF(OR(LOWER(Tabla2[[#This Row],[GENERO]])="masculino", LOWER(Tabla2[[#This Row],[GENERO]])="femenino"),"OK","Corregir")</f>
        <v>OK</v>
      </c>
      <c r="Z1446" s="10" t="str">
        <f>+IF(Tabla2[[#This Row],[Nro. DNI / CE]]="","Corregir",IF(LEN(Tabla2[[#This Row],[Nro. DNI / CE]])&gt;=8,"OK","Corregir"))</f>
        <v>OK</v>
      </c>
      <c r="AA1446" s="10">
        <f>COUNTIF(Tabla2[APELLIDOS Y NOMBRES],Tabla2[[#This Row],[APELLIDOS Y NOMBRES]])</f>
        <v>1</v>
      </c>
      <c r="AB1446" t="str">
        <f ca="1">+IFERROR(IF(Tabla2[[#This Row],[FECHA CESE/BAJA]]="","No Aplica",IF(AND(MONTH(Tabla2[[#This Row],[FECHA CESE/BAJA]])=MONTH(TODAY()-30),YEAR(Tabla2[[#This Row],[FECHA CESE/BAJA]])=YEAR(TODAY())),MONTH(TODAY()-30)&amp;"-"&amp;YEAR(TODAY()),"Borrar")),"No aplica")</f>
        <v>No Aplica</v>
      </c>
      <c r="AC1446" t="str">
        <f ca="1">+IFERROR(IF(Tabla2[[#This Row],[FECHA INICIO DE LABORES EN OBRA]]="","No Aplica",IF(AND(MONTH(Tabla2[[#This Row],[FECHA INICIO DE LABORES EN OBRA]])=MONTH(TODAY()-30),YEAR(Tabla2[[#This Row],[FECHA INICIO DE LABORES EN OBRA]])=YEAR(TODAY())),MONTH(TODAY()-30)&amp;"-"&amp;YEAR(TODAY()),"No Aplica")),"No Aplica")</f>
        <v>No Aplica</v>
      </c>
    </row>
    <row r="1447" spans="1:29" ht="15" customHeight="1" x14ac:dyDescent="0.25">
      <c r="A1447" s="2">
        <v>20600172531</v>
      </c>
      <c r="B1447" s="3" t="s">
        <v>38</v>
      </c>
      <c r="C1447" s="3" t="s">
        <v>38</v>
      </c>
      <c r="D1447" s="3" t="s">
        <v>454</v>
      </c>
      <c r="E1447" s="3" t="s">
        <v>455</v>
      </c>
      <c r="F1447" s="36">
        <v>36178</v>
      </c>
      <c r="G1447" s="3">
        <v>2</v>
      </c>
      <c r="H1447" s="3" t="s">
        <v>1458</v>
      </c>
      <c r="I1447" s="3" t="s">
        <v>9279</v>
      </c>
      <c r="J1447" s="3" t="s">
        <v>4355</v>
      </c>
      <c r="K1447" s="3" t="s">
        <v>93</v>
      </c>
      <c r="L1447" s="8" t="s">
        <v>9813</v>
      </c>
      <c r="M1447" s="5"/>
      <c r="N1447" s="13" t="s">
        <v>2456</v>
      </c>
      <c r="O1447" s="5">
        <v>44852</v>
      </c>
      <c r="P1447" s="8">
        <v>1</v>
      </c>
      <c r="Q1447" s="9">
        <v>4</v>
      </c>
      <c r="R1447" s="9" t="str">
        <f>IFERROR(VLOOKUP(Tabla2[[#This Row],[CONTRATISTA PRNCIPAL]],Hoja1!$L$5:$M$9,2,FALSE),"CJV")</f>
        <v>CJV</v>
      </c>
      <c r="S1447" s="9" t="str">
        <f>IF(Tabla2[[#This Row],[EMPRESA]]=Tabla2[[#This Row],[CONTRATISTA PRNCIPAL]],"Principal","Secundaria")</f>
        <v>Principal</v>
      </c>
      <c r="T1447" s="10">
        <f>IFERROR(1/COUNTIF(Tabla2[CONTRATISTA PRNCIPAL],Tabla2[[#This Row],[CONTRATISTA PRNCIPAL]]),0)</f>
        <v>1.282051282051282E-2</v>
      </c>
      <c r="U1447" s="33">
        <f ca="1">IF(((TODAY()-Tabla2[[#This Row],[FECHA NACIMIENTO]])/365)&lt;18,"Corregir", IF(((TODAY()-Tabla2[[#This Row],[FECHA NACIMIENTO]])/365)&gt;80, "Corregir",ROUNDDOWN(((TODAY()-Tabla2[[#This Row],[FECHA NACIMIENTO]])/365),0)))</f>
        <v>24</v>
      </c>
      <c r="V144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447" s="34" t="str">
        <f ca="1">+IF(Tabla2[[#This Row],[Edad]]="Corregir","Corregir","Ok")</f>
        <v>Ok</v>
      </c>
      <c r="X1447" s="10" t="str">
        <f>+IFERROR(VLOOKUP(Tabla2[[#This Row],[DISTRITO SEGÚN DNI]],Hoja1!$A$2:$B$55,2,FALSE),"No")</f>
        <v>ATE</v>
      </c>
      <c r="Y1447" s="10" t="str">
        <f>IF(OR(LOWER(Tabla2[[#This Row],[GENERO]])="masculino", LOWER(Tabla2[[#This Row],[GENERO]])="femenino"),"OK","Corregir")</f>
        <v>OK</v>
      </c>
      <c r="Z1447" s="10" t="str">
        <f>+IF(Tabla2[[#This Row],[Nro. DNI / CE]]="","Corregir",IF(LEN(Tabla2[[#This Row],[Nro. DNI / CE]])&gt;=8,"OK","Corregir"))</f>
        <v>OK</v>
      </c>
      <c r="AA1447" s="10">
        <f>COUNTIF(Tabla2[APELLIDOS Y NOMBRES],Tabla2[[#This Row],[APELLIDOS Y NOMBRES]])</f>
        <v>1</v>
      </c>
      <c r="AB1447" t="str">
        <f ca="1">+IFERROR(IF(Tabla2[[#This Row],[FECHA CESE/BAJA]]="","No Aplica",IF(AND(MONTH(Tabla2[[#This Row],[FECHA CESE/BAJA]])=MONTH(TODAY()-30),YEAR(Tabla2[[#This Row],[FECHA CESE/BAJA]])=YEAR(TODAY())),MONTH(TODAY()-30)&amp;"-"&amp;YEAR(TODAY()),"Borrar")),"No aplica")</f>
        <v>No Aplica</v>
      </c>
      <c r="AC1447" t="str">
        <f ca="1">+IFERROR(IF(Tabla2[[#This Row],[FECHA INICIO DE LABORES EN OBRA]]="","No Aplica",IF(AND(MONTH(Tabla2[[#This Row],[FECHA INICIO DE LABORES EN OBRA]])=MONTH(TODAY()-30),YEAR(Tabla2[[#This Row],[FECHA INICIO DE LABORES EN OBRA]])=YEAR(TODAY())),MONTH(TODAY()-30)&amp;"-"&amp;YEAR(TODAY()),"No Aplica")),"No Aplica")</f>
        <v>No Aplica</v>
      </c>
    </row>
    <row r="1448" spans="1:29" ht="15" customHeight="1" x14ac:dyDescent="0.25">
      <c r="A1448" s="2">
        <v>20600172531</v>
      </c>
      <c r="B1448" s="3" t="s">
        <v>38</v>
      </c>
      <c r="C1448" s="3" t="s">
        <v>38</v>
      </c>
      <c r="D1448" s="3" t="s">
        <v>4356</v>
      </c>
      <c r="E1448" s="3" t="s">
        <v>4357</v>
      </c>
      <c r="F1448" s="36">
        <v>30545</v>
      </c>
      <c r="G1448" s="3">
        <v>2</v>
      </c>
      <c r="H1448" s="3" t="s">
        <v>1444</v>
      </c>
      <c r="I1448" s="3" t="s">
        <v>9279</v>
      </c>
      <c r="J1448" s="3" t="s">
        <v>4358</v>
      </c>
      <c r="K1448" s="3" t="s">
        <v>1178</v>
      </c>
      <c r="L1448" s="8" t="s">
        <v>9813</v>
      </c>
      <c r="M1448" s="5"/>
      <c r="N1448" s="13" t="s">
        <v>2456</v>
      </c>
      <c r="O1448" s="5">
        <v>44860</v>
      </c>
      <c r="P1448" s="8">
        <v>1</v>
      </c>
      <c r="Q1448" s="9">
        <v>4</v>
      </c>
      <c r="R1448" s="9" t="str">
        <f>IFERROR(VLOOKUP(Tabla2[[#This Row],[CONTRATISTA PRNCIPAL]],Hoja1!$L$5:$M$9,2,FALSE),"CJV")</f>
        <v>CJV</v>
      </c>
      <c r="S1448" s="9" t="str">
        <f>IF(Tabla2[[#This Row],[EMPRESA]]=Tabla2[[#This Row],[CONTRATISTA PRNCIPAL]],"Principal","Secundaria")</f>
        <v>Principal</v>
      </c>
      <c r="T1448" s="10">
        <f>IFERROR(1/COUNTIF(Tabla2[CONTRATISTA PRNCIPAL],Tabla2[[#This Row],[CONTRATISTA PRNCIPAL]]),0)</f>
        <v>1.282051282051282E-2</v>
      </c>
      <c r="U1448" s="33">
        <f ca="1">IF(((TODAY()-Tabla2[[#This Row],[FECHA NACIMIENTO]])/365)&lt;18,"Corregir", IF(((TODAY()-Tabla2[[#This Row],[FECHA NACIMIENTO]])/365)&gt;80, "Corregir",ROUNDDOWN(((TODAY()-Tabla2[[#This Row],[FECHA NACIMIENTO]])/365),0)))</f>
        <v>40</v>
      </c>
      <c r="V144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448" s="34" t="str">
        <f ca="1">+IF(Tabla2[[#This Row],[Edad]]="Corregir","Corregir","Ok")</f>
        <v>Ok</v>
      </c>
      <c r="X1448" s="10" t="str">
        <f>+IFERROR(VLOOKUP(Tabla2[[#This Row],[DISTRITO SEGÚN DNI]],Hoja1!$A$2:$B$55,2,FALSE),"No")</f>
        <v>No</v>
      </c>
      <c r="Y1448" s="10" t="str">
        <f>IF(OR(LOWER(Tabla2[[#This Row],[GENERO]])="masculino", LOWER(Tabla2[[#This Row],[GENERO]])="femenino"),"OK","Corregir")</f>
        <v>OK</v>
      </c>
      <c r="Z1448" s="10" t="str">
        <f>+IF(Tabla2[[#This Row],[Nro. DNI / CE]]="","Corregir",IF(LEN(Tabla2[[#This Row],[Nro. DNI / CE]])&gt;=8,"OK","Corregir"))</f>
        <v>OK</v>
      </c>
      <c r="AA1448" s="10">
        <f>COUNTIF(Tabla2[APELLIDOS Y NOMBRES],Tabla2[[#This Row],[APELLIDOS Y NOMBRES]])</f>
        <v>1</v>
      </c>
      <c r="AB1448" t="str">
        <f ca="1">+IFERROR(IF(Tabla2[[#This Row],[FECHA CESE/BAJA]]="","No Aplica",IF(AND(MONTH(Tabla2[[#This Row],[FECHA CESE/BAJA]])=MONTH(TODAY()-30),YEAR(Tabla2[[#This Row],[FECHA CESE/BAJA]])=YEAR(TODAY())),MONTH(TODAY()-30)&amp;"-"&amp;YEAR(TODAY()),"Borrar")),"No aplica")</f>
        <v>No Aplica</v>
      </c>
      <c r="AC1448" t="str">
        <f ca="1">+IFERROR(IF(Tabla2[[#This Row],[FECHA INICIO DE LABORES EN OBRA]]="","No Aplica",IF(AND(MONTH(Tabla2[[#This Row],[FECHA INICIO DE LABORES EN OBRA]])=MONTH(TODAY()-30),YEAR(Tabla2[[#This Row],[FECHA INICIO DE LABORES EN OBRA]])=YEAR(TODAY())),MONTH(TODAY()-30)&amp;"-"&amp;YEAR(TODAY()),"No Aplica")),"No Aplica")</f>
        <v>No Aplica</v>
      </c>
    </row>
    <row r="1449" spans="1:29" ht="15" customHeight="1" x14ac:dyDescent="0.25">
      <c r="A1449" s="2">
        <v>20600172531</v>
      </c>
      <c r="B1449" s="3" t="s">
        <v>38</v>
      </c>
      <c r="C1449" s="3" t="s">
        <v>38</v>
      </c>
      <c r="D1449" s="3" t="s">
        <v>458</v>
      </c>
      <c r="E1449" s="3" t="s">
        <v>459</v>
      </c>
      <c r="F1449" s="36">
        <v>24999</v>
      </c>
      <c r="G1449" s="3">
        <v>2</v>
      </c>
      <c r="H1449" s="3" t="s">
        <v>1458</v>
      </c>
      <c r="I1449" s="3" t="s">
        <v>9279</v>
      </c>
      <c r="J1449" s="3" t="s">
        <v>4359</v>
      </c>
      <c r="K1449" s="3" t="s">
        <v>35</v>
      </c>
      <c r="L1449" s="8" t="s">
        <v>9813</v>
      </c>
      <c r="M1449" s="5"/>
      <c r="N1449" s="13" t="s">
        <v>2456</v>
      </c>
      <c r="O1449" s="5">
        <v>44879</v>
      </c>
      <c r="P1449" s="8">
        <v>1</v>
      </c>
      <c r="Q1449" s="9">
        <v>4</v>
      </c>
      <c r="R1449" s="9" t="str">
        <f>IFERROR(VLOOKUP(Tabla2[[#This Row],[CONTRATISTA PRNCIPAL]],Hoja1!$L$5:$M$9,2,FALSE),"CJV")</f>
        <v>CJV</v>
      </c>
      <c r="S1449" s="9" t="str">
        <f>IF(Tabla2[[#This Row],[EMPRESA]]=Tabla2[[#This Row],[CONTRATISTA PRNCIPAL]],"Principal","Secundaria")</f>
        <v>Principal</v>
      </c>
      <c r="T1449" s="10">
        <f>IFERROR(1/COUNTIF(Tabla2[CONTRATISTA PRNCIPAL],Tabla2[[#This Row],[CONTRATISTA PRNCIPAL]]),0)</f>
        <v>1.282051282051282E-2</v>
      </c>
      <c r="U1449" s="33">
        <f ca="1">IF(((TODAY()-Tabla2[[#This Row],[FECHA NACIMIENTO]])/365)&lt;18,"Corregir", IF(((TODAY()-Tabla2[[#This Row],[FECHA NACIMIENTO]])/365)&gt;80, "Corregir",ROUNDDOWN(((TODAY()-Tabla2[[#This Row],[FECHA NACIMIENTO]])/365),0)))</f>
        <v>55</v>
      </c>
      <c r="V144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449" s="34" t="str">
        <f ca="1">+IF(Tabla2[[#This Row],[Edad]]="Corregir","Corregir","Ok")</f>
        <v>Ok</v>
      </c>
      <c r="X1449" s="10" t="str">
        <f>+IFERROR(VLOOKUP(Tabla2[[#This Row],[DISTRITO SEGÚN DNI]],Hoja1!$A$2:$B$55,2,FALSE),"No")</f>
        <v>EL AGUSTINO</v>
      </c>
      <c r="Y1449" s="10" t="str">
        <f>IF(OR(LOWER(Tabla2[[#This Row],[GENERO]])="masculino", LOWER(Tabla2[[#This Row],[GENERO]])="femenino"),"OK","Corregir")</f>
        <v>OK</v>
      </c>
      <c r="Z1449" s="10" t="str">
        <f>+IF(Tabla2[[#This Row],[Nro. DNI / CE]]="","Corregir",IF(LEN(Tabla2[[#This Row],[Nro. DNI / CE]])&gt;=8,"OK","Corregir"))</f>
        <v>OK</v>
      </c>
      <c r="AA1449" s="10">
        <f>COUNTIF(Tabla2[APELLIDOS Y NOMBRES],Tabla2[[#This Row],[APELLIDOS Y NOMBRES]])</f>
        <v>1</v>
      </c>
      <c r="AB1449" t="str">
        <f ca="1">+IFERROR(IF(Tabla2[[#This Row],[FECHA CESE/BAJA]]="","No Aplica",IF(AND(MONTH(Tabla2[[#This Row],[FECHA CESE/BAJA]])=MONTH(TODAY()-30),YEAR(Tabla2[[#This Row],[FECHA CESE/BAJA]])=YEAR(TODAY())),MONTH(TODAY()-30)&amp;"-"&amp;YEAR(TODAY()),"Borrar")),"No aplica")</f>
        <v>No Aplica</v>
      </c>
      <c r="AC1449" t="str">
        <f ca="1">+IFERROR(IF(Tabla2[[#This Row],[FECHA INICIO DE LABORES EN OBRA]]="","No Aplica",IF(AND(MONTH(Tabla2[[#This Row],[FECHA INICIO DE LABORES EN OBRA]])=MONTH(TODAY()-30),YEAR(Tabla2[[#This Row],[FECHA INICIO DE LABORES EN OBRA]])=YEAR(TODAY())),MONTH(TODAY()-30)&amp;"-"&amp;YEAR(TODAY()),"No Aplica")),"No Aplica")</f>
        <v>No Aplica</v>
      </c>
    </row>
    <row r="1450" spans="1:29" ht="15" customHeight="1" x14ac:dyDescent="0.25">
      <c r="A1450" s="2">
        <v>20600172531</v>
      </c>
      <c r="B1450" s="3" t="s">
        <v>38</v>
      </c>
      <c r="C1450" s="3" t="s">
        <v>38</v>
      </c>
      <c r="D1450" s="3" t="s">
        <v>460</v>
      </c>
      <c r="E1450" s="3" t="s">
        <v>461</v>
      </c>
      <c r="F1450" s="36">
        <v>28290</v>
      </c>
      <c r="G1450" s="3">
        <v>2</v>
      </c>
      <c r="H1450" s="3" t="s">
        <v>1458</v>
      </c>
      <c r="I1450" s="3" t="s">
        <v>9279</v>
      </c>
      <c r="J1450" s="3" t="s">
        <v>4362</v>
      </c>
      <c r="K1450" s="3" t="s">
        <v>93</v>
      </c>
      <c r="L1450" s="8" t="s">
        <v>9813</v>
      </c>
      <c r="M1450" s="5"/>
      <c r="N1450" s="13" t="s">
        <v>2456</v>
      </c>
      <c r="O1450" s="5">
        <v>45033</v>
      </c>
      <c r="P1450" s="8">
        <v>1</v>
      </c>
      <c r="Q1450" s="9">
        <v>4</v>
      </c>
      <c r="R1450" s="9" t="str">
        <f>IFERROR(VLOOKUP(Tabla2[[#This Row],[CONTRATISTA PRNCIPAL]],Hoja1!$L$5:$M$9,2,FALSE),"CJV")</f>
        <v>CJV</v>
      </c>
      <c r="S1450" s="9" t="str">
        <f>IF(Tabla2[[#This Row],[EMPRESA]]=Tabla2[[#This Row],[CONTRATISTA PRNCIPAL]],"Principal","Secundaria")</f>
        <v>Principal</v>
      </c>
      <c r="T1450" s="10">
        <f>IFERROR(1/COUNTIF(Tabla2[CONTRATISTA PRNCIPAL],Tabla2[[#This Row],[CONTRATISTA PRNCIPAL]]),0)</f>
        <v>1.282051282051282E-2</v>
      </c>
      <c r="U1450" s="33">
        <f ca="1">IF(((TODAY()-Tabla2[[#This Row],[FECHA NACIMIENTO]])/365)&lt;18,"Corregir", IF(((TODAY()-Tabla2[[#This Row],[FECHA NACIMIENTO]])/365)&gt;80, "Corregir",ROUNDDOWN(((TODAY()-Tabla2[[#This Row],[FECHA NACIMIENTO]])/365),0)))</f>
        <v>46</v>
      </c>
      <c r="V145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450" s="34" t="str">
        <f ca="1">+IF(Tabla2[[#This Row],[Edad]]="Corregir","Corregir","Ok")</f>
        <v>Ok</v>
      </c>
      <c r="X1450" s="10" t="str">
        <f>+IFERROR(VLOOKUP(Tabla2[[#This Row],[DISTRITO SEGÚN DNI]],Hoja1!$A$2:$B$55,2,FALSE),"No")</f>
        <v>ATE</v>
      </c>
      <c r="Y1450" s="10" t="str">
        <f>IF(OR(LOWER(Tabla2[[#This Row],[GENERO]])="masculino", LOWER(Tabla2[[#This Row],[GENERO]])="femenino"),"OK","Corregir")</f>
        <v>OK</v>
      </c>
      <c r="Z1450" s="10" t="str">
        <f>+IF(Tabla2[[#This Row],[Nro. DNI / CE]]="","Corregir",IF(LEN(Tabla2[[#This Row],[Nro. DNI / CE]])&gt;=8,"OK","Corregir"))</f>
        <v>OK</v>
      </c>
      <c r="AA1450" s="10">
        <f>COUNTIF(Tabla2[APELLIDOS Y NOMBRES],Tabla2[[#This Row],[APELLIDOS Y NOMBRES]])</f>
        <v>1</v>
      </c>
      <c r="AB1450" t="str">
        <f ca="1">+IFERROR(IF(Tabla2[[#This Row],[FECHA CESE/BAJA]]="","No Aplica",IF(AND(MONTH(Tabla2[[#This Row],[FECHA CESE/BAJA]])=MONTH(TODAY()-30),YEAR(Tabla2[[#This Row],[FECHA CESE/BAJA]])=YEAR(TODAY())),MONTH(TODAY()-30)&amp;"-"&amp;YEAR(TODAY()),"Borrar")),"No aplica")</f>
        <v>No Aplica</v>
      </c>
      <c r="AC1450" t="str">
        <f ca="1">+IFERROR(IF(Tabla2[[#This Row],[FECHA INICIO DE LABORES EN OBRA]]="","No Aplica",IF(AND(MONTH(Tabla2[[#This Row],[FECHA INICIO DE LABORES EN OBRA]])=MONTH(TODAY()-30),YEAR(Tabla2[[#This Row],[FECHA INICIO DE LABORES EN OBRA]])=YEAR(TODAY())),MONTH(TODAY()-30)&amp;"-"&amp;YEAR(TODAY()),"No Aplica")),"No Aplica")</f>
        <v>No Aplica</v>
      </c>
    </row>
    <row r="1451" spans="1:29" ht="15" customHeight="1" x14ac:dyDescent="0.25">
      <c r="A1451" s="2">
        <v>20600172531</v>
      </c>
      <c r="B1451" s="3" t="s">
        <v>38</v>
      </c>
      <c r="C1451" s="3" t="s">
        <v>38</v>
      </c>
      <c r="D1451" s="3" t="s">
        <v>9280</v>
      </c>
      <c r="E1451" s="3" t="s">
        <v>9281</v>
      </c>
      <c r="F1451" s="36">
        <v>35971</v>
      </c>
      <c r="G1451" s="3">
        <v>1</v>
      </c>
      <c r="H1451" s="3" t="s">
        <v>1891</v>
      </c>
      <c r="I1451" s="3" t="s">
        <v>9279</v>
      </c>
      <c r="J1451" s="3" t="s">
        <v>9282</v>
      </c>
      <c r="K1451" s="3" t="s">
        <v>93</v>
      </c>
      <c r="L1451" s="8" t="s">
        <v>9818</v>
      </c>
      <c r="M1451" s="5"/>
      <c r="N1451" s="13" t="s">
        <v>2456</v>
      </c>
      <c r="O1451" s="5">
        <v>45030</v>
      </c>
      <c r="P1451" s="8">
        <v>1</v>
      </c>
      <c r="Q1451" s="9">
        <v>1</v>
      </c>
      <c r="R1451" s="9" t="str">
        <f>IFERROR(VLOOKUP(Tabla2[[#This Row],[CONTRATISTA PRNCIPAL]],Hoja1!$L$5:$M$9,2,FALSE),"CJV")</f>
        <v>CJV</v>
      </c>
      <c r="S1451" s="9" t="str">
        <f>IF(Tabla2[[#This Row],[EMPRESA]]=Tabla2[[#This Row],[CONTRATISTA PRNCIPAL]],"Principal","Secundaria")</f>
        <v>Principal</v>
      </c>
      <c r="T1451" s="10">
        <f>IFERROR(1/COUNTIF(Tabla2[CONTRATISTA PRNCIPAL],Tabla2[[#This Row],[CONTRATISTA PRNCIPAL]]),0)</f>
        <v>1.282051282051282E-2</v>
      </c>
      <c r="U1451" s="33">
        <f ca="1">IF(((TODAY()-Tabla2[[#This Row],[FECHA NACIMIENTO]])/365)&lt;18,"Corregir", IF(((TODAY()-Tabla2[[#This Row],[FECHA NACIMIENTO]])/365)&gt;80, "Corregir",ROUNDDOWN(((TODAY()-Tabla2[[#This Row],[FECHA NACIMIENTO]])/365),0)))</f>
        <v>25</v>
      </c>
      <c r="V145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451" s="34" t="str">
        <f ca="1">+IF(Tabla2[[#This Row],[Edad]]="Corregir","Corregir","Ok")</f>
        <v>Ok</v>
      </c>
      <c r="X1451" s="10" t="str">
        <f>+IFERROR(VLOOKUP(Tabla2[[#This Row],[DISTRITO SEGÚN DNI]],Hoja1!$A$2:$B$55,2,FALSE),"No")</f>
        <v>ATE</v>
      </c>
      <c r="Y1451" s="10" t="str">
        <f>IF(OR(LOWER(Tabla2[[#This Row],[GENERO]])="masculino", LOWER(Tabla2[[#This Row],[GENERO]])="femenino"),"OK","Corregir")</f>
        <v>OK</v>
      </c>
      <c r="Z1451" s="10" t="str">
        <f>+IF(Tabla2[[#This Row],[Nro. DNI / CE]]="","Corregir",IF(LEN(Tabla2[[#This Row],[Nro. DNI / CE]])&gt;=8,"OK","Corregir"))</f>
        <v>OK</v>
      </c>
      <c r="AA1451" s="10">
        <f>COUNTIF(Tabla2[APELLIDOS Y NOMBRES],Tabla2[[#This Row],[APELLIDOS Y NOMBRES]])</f>
        <v>1</v>
      </c>
      <c r="AB1451" t="str">
        <f ca="1">+IFERROR(IF(Tabla2[[#This Row],[FECHA CESE/BAJA]]="","No Aplica",IF(AND(MONTH(Tabla2[[#This Row],[FECHA CESE/BAJA]])=MONTH(TODAY()-30),YEAR(Tabla2[[#This Row],[FECHA CESE/BAJA]])=YEAR(TODAY())),MONTH(TODAY()-30)&amp;"-"&amp;YEAR(TODAY()),"Borrar")),"No aplica")</f>
        <v>No Aplica</v>
      </c>
      <c r="AC1451" t="str">
        <f ca="1">+IFERROR(IF(Tabla2[[#This Row],[FECHA INICIO DE LABORES EN OBRA]]="","No Aplica",IF(AND(MONTH(Tabla2[[#This Row],[FECHA INICIO DE LABORES EN OBRA]])=MONTH(TODAY()-30),YEAR(Tabla2[[#This Row],[FECHA INICIO DE LABORES EN OBRA]])=YEAR(TODAY())),MONTH(TODAY()-30)&amp;"-"&amp;YEAR(TODAY()),"No Aplica")),"No Aplica")</f>
        <v>No Aplica</v>
      </c>
    </row>
    <row r="1452" spans="1:29" ht="15" customHeight="1" x14ac:dyDescent="0.25">
      <c r="A1452" s="2">
        <v>20600172531</v>
      </c>
      <c r="B1452" s="3" t="s">
        <v>38</v>
      </c>
      <c r="C1452" s="3" t="s">
        <v>38</v>
      </c>
      <c r="D1452" s="3" t="s">
        <v>9283</v>
      </c>
      <c r="E1452" s="3" t="s">
        <v>9284</v>
      </c>
      <c r="F1452" s="36">
        <v>33074</v>
      </c>
      <c r="G1452" s="3">
        <v>2</v>
      </c>
      <c r="H1452" s="3" t="s">
        <v>9285</v>
      </c>
      <c r="I1452" s="3" t="s">
        <v>9279</v>
      </c>
      <c r="J1452" s="3" t="s">
        <v>9286</v>
      </c>
      <c r="K1452" s="3" t="s">
        <v>1044</v>
      </c>
      <c r="L1452" s="8" t="s">
        <v>9813</v>
      </c>
      <c r="M1452" s="5"/>
      <c r="N1452" s="13" t="s">
        <v>2456</v>
      </c>
      <c r="O1452" s="5">
        <v>45056</v>
      </c>
      <c r="P1452" s="8">
        <v>1</v>
      </c>
      <c r="Q1452" s="9">
        <v>4</v>
      </c>
      <c r="R1452" s="9" t="str">
        <f>IFERROR(VLOOKUP(Tabla2[[#This Row],[CONTRATISTA PRNCIPAL]],Hoja1!$L$5:$M$9,2,FALSE),"CJV")</f>
        <v>CJV</v>
      </c>
      <c r="S1452" s="9" t="str">
        <f>IF(Tabla2[[#This Row],[EMPRESA]]=Tabla2[[#This Row],[CONTRATISTA PRNCIPAL]],"Principal","Secundaria")</f>
        <v>Principal</v>
      </c>
      <c r="T1452" s="10">
        <f>IFERROR(1/COUNTIF(Tabla2[CONTRATISTA PRNCIPAL],Tabla2[[#This Row],[CONTRATISTA PRNCIPAL]]),0)</f>
        <v>1.282051282051282E-2</v>
      </c>
      <c r="U1452" s="33">
        <f ca="1">IF(((TODAY()-Tabla2[[#This Row],[FECHA NACIMIENTO]])/365)&lt;18,"Corregir", IF(((TODAY()-Tabla2[[#This Row],[FECHA NACIMIENTO]])/365)&gt;80, "Corregir",ROUNDDOWN(((TODAY()-Tabla2[[#This Row],[FECHA NACIMIENTO]])/365),0)))</f>
        <v>33</v>
      </c>
      <c r="V145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452" s="34" t="str">
        <f ca="1">+IF(Tabla2[[#This Row],[Edad]]="Corregir","Corregir","Ok")</f>
        <v>Ok</v>
      </c>
      <c r="X1452" s="10" t="str">
        <f>+IFERROR(VLOOKUP(Tabla2[[#This Row],[DISTRITO SEGÚN DNI]],Hoja1!$A$2:$B$55,2,FALSE),"No")</f>
        <v>No</v>
      </c>
      <c r="Y1452" s="10" t="str">
        <f>IF(OR(LOWER(Tabla2[[#This Row],[GENERO]])="masculino", LOWER(Tabla2[[#This Row],[GENERO]])="femenino"),"OK","Corregir")</f>
        <v>OK</v>
      </c>
      <c r="Z1452" s="10" t="str">
        <f>+IF(Tabla2[[#This Row],[Nro. DNI / CE]]="","Corregir",IF(LEN(Tabla2[[#This Row],[Nro. DNI / CE]])&gt;=8,"OK","Corregir"))</f>
        <v>OK</v>
      </c>
      <c r="AA1452" s="10">
        <f>COUNTIF(Tabla2[APELLIDOS Y NOMBRES],Tabla2[[#This Row],[APELLIDOS Y NOMBRES]])</f>
        <v>1</v>
      </c>
      <c r="AB1452" t="str">
        <f ca="1">+IFERROR(IF(Tabla2[[#This Row],[FECHA CESE/BAJA]]="","No Aplica",IF(AND(MONTH(Tabla2[[#This Row],[FECHA CESE/BAJA]])=MONTH(TODAY()-30),YEAR(Tabla2[[#This Row],[FECHA CESE/BAJA]])=YEAR(TODAY())),MONTH(TODAY()-30)&amp;"-"&amp;YEAR(TODAY()),"Borrar")),"No aplica")</f>
        <v>No Aplica</v>
      </c>
      <c r="AC1452" t="str">
        <f ca="1">+IFERROR(IF(Tabla2[[#This Row],[FECHA INICIO DE LABORES EN OBRA]]="","No Aplica",IF(AND(MONTH(Tabla2[[#This Row],[FECHA INICIO DE LABORES EN OBRA]])=MONTH(TODAY()-30),YEAR(Tabla2[[#This Row],[FECHA INICIO DE LABORES EN OBRA]])=YEAR(TODAY())),MONTH(TODAY()-30)&amp;"-"&amp;YEAR(TODAY()),"No Aplica")),"No Aplica")</f>
        <v>No Aplica</v>
      </c>
    </row>
    <row r="1453" spans="1:29" ht="15" customHeight="1" x14ac:dyDescent="0.25">
      <c r="A1453" s="2">
        <v>20600172531</v>
      </c>
      <c r="B1453" s="3" t="s">
        <v>38</v>
      </c>
      <c r="C1453" s="3" t="s">
        <v>38</v>
      </c>
      <c r="D1453" s="3" t="s">
        <v>9287</v>
      </c>
      <c r="E1453" s="3" t="s">
        <v>9288</v>
      </c>
      <c r="F1453" s="36">
        <v>33781</v>
      </c>
      <c r="G1453" s="3">
        <v>1</v>
      </c>
      <c r="H1453" s="3" t="s">
        <v>9289</v>
      </c>
      <c r="I1453" s="3" t="s">
        <v>9279</v>
      </c>
      <c r="J1453" s="3" t="s">
        <v>9290</v>
      </c>
      <c r="K1453" s="3" t="s">
        <v>1077</v>
      </c>
      <c r="L1453" s="8" t="s">
        <v>9813</v>
      </c>
      <c r="M1453" s="5"/>
      <c r="N1453" s="13" t="s">
        <v>2456</v>
      </c>
      <c r="O1453" s="5">
        <v>45068</v>
      </c>
      <c r="P1453" s="8">
        <v>1</v>
      </c>
      <c r="Q1453" s="9">
        <v>4</v>
      </c>
      <c r="R1453" s="9" t="str">
        <f>IFERROR(VLOOKUP(Tabla2[[#This Row],[CONTRATISTA PRNCIPAL]],Hoja1!$L$5:$M$9,2,FALSE),"CJV")</f>
        <v>CJV</v>
      </c>
      <c r="S1453" s="9" t="str">
        <f>IF(Tabla2[[#This Row],[EMPRESA]]=Tabla2[[#This Row],[CONTRATISTA PRNCIPAL]],"Principal","Secundaria")</f>
        <v>Principal</v>
      </c>
      <c r="T1453" s="10">
        <f>IFERROR(1/COUNTIF(Tabla2[CONTRATISTA PRNCIPAL],Tabla2[[#This Row],[CONTRATISTA PRNCIPAL]]),0)</f>
        <v>1.282051282051282E-2</v>
      </c>
      <c r="U1453" s="33">
        <f ca="1">IF(((TODAY()-Tabla2[[#This Row],[FECHA NACIMIENTO]])/365)&lt;18,"Corregir", IF(((TODAY()-Tabla2[[#This Row],[FECHA NACIMIENTO]])/365)&gt;80, "Corregir",ROUNDDOWN(((TODAY()-Tabla2[[#This Row],[FECHA NACIMIENTO]])/365),0)))</f>
        <v>31</v>
      </c>
      <c r="V145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453" s="34" t="str">
        <f ca="1">+IF(Tabla2[[#This Row],[Edad]]="Corregir","Corregir","Ok")</f>
        <v>Ok</v>
      </c>
      <c r="X1453" s="10" t="str">
        <f>+IFERROR(VLOOKUP(Tabla2[[#This Row],[DISTRITO SEGÚN DNI]],Hoja1!$A$2:$B$55,2,FALSE),"No")</f>
        <v>No</v>
      </c>
      <c r="Y1453" s="10" t="str">
        <f>IF(OR(LOWER(Tabla2[[#This Row],[GENERO]])="masculino", LOWER(Tabla2[[#This Row],[GENERO]])="femenino"),"OK","Corregir")</f>
        <v>OK</v>
      </c>
      <c r="Z1453" s="10" t="str">
        <f>+IF(Tabla2[[#This Row],[Nro. DNI / CE]]="","Corregir",IF(LEN(Tabla2[[#This Row],[Nro. DNI / CE]])&gt;=8,"OK","Corregir"))</f>
        <v>OK</v>
      </c>
      <c r="AA1453" s="10">
        <f>COUNTIF(Tabla2[APELLIDOS Y NOMBRES],Tabla2[[#This Row],[APELLIDOS Y NOMBRES]])</f>
        <v>1</v>
      </c>
      <c r="AB1453" t="str">
        <f ca="1">+IFERROR(IF(Tabla2[[#This Row],[FECHA CESE/BAJA]]="","No Aplica",IF(AND(MONTH(Tabla2[[#This Row],[FECHA CESE/BAJA]])=MONTH(TODAY()-30),YEAR(Tabla2[[#This Row],[FECHA CESE/BAJA]])=YEAR(TODAY())),MONTH(TODAY()-30)&amp;"-"&amp;YEAR(TODAY()),"Borrar")),"No aplica")</f>
        <v>No Aplica</v>
      </c>
      <c r="AC1453" t="str">
        <f ca="1">+IFERROR(IF(Tabla2[[#This Row],[FECHA INICIO DE LABORES EN OBRA]]="","No Aplica",IF(AND(MONTH(Tabla2[[#This Row],[FECHA INICIO DE LABORES EN OBRA]])=MONTH(TODAY()-30),YEAR(Tabla2[[#This Row],[FECHA INICIO DE LABORES EN OBRA]])=YEAR(TODAY())),MONTH(TODAY()-30)&amp;"-"&amp;YEAR(TODAY()),"No Aplica")),"No Aplica")</f>
        <v>No Aplica</v>
      </c>
    </row>
    <row r="1454" spans="1:29" ht="15" customHeight="1" x14ac:dyDescent="0.25">
      <c r="A1454" s="2">
        <v>20600172531</v>
      </c>
      <c r="B1454" s="3" t="s">
        <v>38</v>
      </c>
      <c r="C1454" s="3" t="s">
        <v>38</v>
      </c>
      <c r="D1454" s="3" t="s">
        <v>9291</v>
      </c>
      <c r="E1454" s="3" t="s">
        <v>9292</v>
      </c>
      <c r="F1454" s="36">
        <v>32864</v>
      </c>
      <c r="G1454" s="3">
        <v>2</v>
      </c>
      <c r="H1454" s="3" t="s">
        <v>1453</v>
      </c>
      <c r="I1454" s="3" t="s">
        <v>9279</v>
      </c>
      <c r="J1454" s="3" t="s">
        <v>9293</v>
      </c>
      <c r="K1454" s="3" t="s">
        <v>99</v>
      </c>
      <c r="L1454" s="8" t="s">
        <v>9813</v>
      </c>
      <c r="M1454" s="5"/>
      <c r="N1454" s="13" t="s">
        <v>2456</v>
      </c>
      <c r="O1454" s="5">
        <v>45068</v>
      </c>
      <c r="P1454" s="8">
        <v>1</v>
      </c>
      <c r="Q1454" s="9">
        <v>4</v>
      </c>
      <c r="R1454" s="9" t="str">
        <f>IFERROR(VLOOKUP(Tabla2[[#This Row],[CONTRATISTA PRNCIPAL]],Hoja1!$L$5:$M$9,2,FALSE),"CJV")</f>
        <v>CJV</v>
      </c>
      <c r="S1454" s="9" t="str">
        <f>IF(Tabla2[[#This Row],[EMPRESA]]=Tabla2[[#This Row],[CONTRATISTA PRNCIPAL]],"Principal","Secundaria")</f>
        <v>Principal</v>
      </c>
      <c r="T1454" s="10">
        <f>IFERROR(1/COUNTIF(Tabla2[CONTRATISTA PRNCIPAL],Tabla2[[#This Row],[CONTRATISTA PRNCIPAL]]),0)</f>
        <v>1.282051282051282E-2</v>
      </c>
      <c r="U1454" s="33">
        <f ca="1">IF(((TODAY()-Tabla2[[#This Row],[FECHA NACIMIENTO]])/365)&lt;18,"Corregir", IF(((TODAY()-Tabla2[[#This Row],[FECHA NACIMIENTO]])/365)&gt;80, "Corregir",ROUNDDOWN(((TODAY()-Tabla2[[#This Row],[FECHA NACIMIENTO]])/365),0)))</f>
        <v>33</v>
      </c>
      <c r="V145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454" s="34" t="str">
        <f ca="1">+IF(Tabla2[[#This Row],[Edad]]="Corregir","Corregir","Ok")</f>
        <v>Ok</v>
      </c>
      <c r="X1454" s="10" t="str">
        <f>+IFERROR(VLOOKUP(Tabla2[[#This Row],[DISTRITO SEGÚN DNI]],Hoja1!$A$2:$B$55,2,FALSE),"No")</f>
        <v>LA VICTORIA</v>
      </c>
      <c r="Y1454" s="10" t="str">
        <f>IF(OR(LOWER(Tabla2[[#This Row],[GENERO]])="masculino", LOWER(Tabla2[[#This Row],[GENERO]])="femenino"),"OK","Corregir")</f>
        <v>OK</v>
      </c>
      <c r="Z1454" s="10" t="str">
        <f>+IF(Tabla2[[#This Row],[Nro. DNI / CE]]="","Corregir",IF(LEN(Tabla2[[#This Row],[Nro. DNI / CE]])&gt;=8,"OK","Corregir"))</f>
        <v>OK</v>
      </c>
      <c r="AA1454" s="10">
        <f>COUNTIF(Tabla2[APELLIDOS Y NOMBRES],Tabla2[[#This Row],[APELLIDOS Y NOMBRES]])</f>
        <v>1</v>
      </c>
      <c r="AB1454" t="str">
        <f ca="1">+IFERROR(IF(Tabla2[[#This Row],[FECHA CESE/BAJA]]="","No Aplica",IF(AND(MONTH(Tabla2[[#This Row],[FECHA CESE/BAJA]])=MONTH(TODAY()-30),YEAR(Tabla2[[#This Row],[FECHA CESE/BAJA]])=YEAR(TODAY())),MONTH(TODAY()-30)&amp;"-"&amp;YEAR(TODAY()),"Borrar")),"No aplica")</f>
        <v>No Aplica</v>
      </c>
      <c r="AC1454" t="str">
        <f ca="1">+IFERROR(IF(Tabla2[[#This Row],[FECHA INICIO DE LABORES EN OBRA]]="","No Aplica",IF(AND(MONTH(Tabla2[[#This Row],[FECHA INICIO DE LABORES EN OBRA]])=MONTH(TODAY()-30),YEAR(Tabla2[[#This Row],[FECHA INICIO DE LABORES EN OBRA]])=YEAR(TODAY())),MONTH(TODAY()-30)&amp;"-"&amp;YEAR(TODAY()),"No Aplica")),"No Aplica")</f>
        <v>No Aplica</v>
      </c>
    </row>
    <row r="1455" spans="1:29" ht="15" customHeight="1" x14ac:dyDescent="0.25">
      <c r="A1455" s="2">
        <v>20600172531</v>
      </c>
      <c r="B1455" s="3" t="s">
        <v>38</v>
      </c>
      <c r="C1455" s="3" t="s">
        <v>38</v>
      </c>
      <c r="D1455" s="3" t="s">
        <v>9294</v>
      </c>
      <c r="E1455" s="3" t="s">
        <v>9295</v>
      </c>
      <c r="F1455" s="36">
        <v>31452</v>
      </c>
      <c r="G1455" s="3">
        <v>2</v>
      </c>
      <c r="H1455" s="3" t="s">
        <v>1453</v>
      </c>
      <c r="I1455" s="3" t="s">
        <v>9279</v>
      </c>
      <c r="J1455" s="3" t="s">
        <v>9296</v>
      </c>
      <c r="K1455" s="3" t="s">
        <v>131</v>
      </c>
      <c r="L1455" s="8" t="s">
        <v>9813</v>
      </c>
      <c r="M1455" s="5"/>
      <c r="N1455" s="13" t="s">
        <v>2456</v>
      </c>
      <c r="O1455" s="5">
        <v>45068</v>
      </c>
      <c r="P1455" s="8">
        <v>1</v>
      </c>
      <c r="Q1455" s="9">
        <v>4</v>
      </c>
      <c r="R1455" s="9" t="str">
        <f>IFERROR(VLOOKUP(Tabla2[[#This Row],[CONTRATISTA PRNCIPAL]],Hoja1!$L$5:$M$9,2,FALSE),"CJV")</f>
        <v>CJV</v>
      </c>
      <c r="S1455" s="9" t="str">
        <f>IF(Tabla2[[#This Row],[EMPRESA]]=Tabla2[[#This Row],[CONTRATISTA PRNCIPAL]],"Principal","Secundaria")</f>
        <v>Principal</v>
      </c>
      <c r="T1455" s="10">
        <f>IFERROR(1/COUNTIF(Tabla2[CONTRATISTA PRNCIPAL],Tabla2[[#This Row],[CONTRATISTA PRNCIPAL]]),0)</f>
        <v>1.282051282051282E-2</v>
      </c>
      <c r="U1455" s="33">
        <f ca="1">IF(((TODAY()-Tabla2[[#This Row],[FECHA NACIMIENTO]])/365)&lt;18,"Corregir", IF(((TODAY()-Tabla2[[#This Row],[FECHA NACIMIENTO]])/365)&gt;80, "Corregir",ROUNDDOWN(((TODAY()-Tabla2[[#This Row],[FECHA NACIMIENTO]])/365),0)))</f>
        <v>37</v>
      </c>
      <c r="V145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455" s="34" t="str">
        <f ca="1">+IF(Tabla2[[#This Row],[Edad]]="Corregir","Corregir","Ok")</f>
        <v>Ok</v>
      </c>
      <c r="X1455" s="10" t="str">
        <f>+IFERROR(VLOOKUP(Tabla2[[#This Row],[DISTRITO SEGÚN DNI]],Hoja1!$A$2:$B$55,2,FALSE),"No")</f>
        <v>BREÑA</v>
      </c>
      <c r="Y1455" s="10" t="str">
        <f>IF(OR(LOWER(Tabla2[[#This Row],[GENERO]])="masculino", LOWER(Tabla2[[#This Row],[GENERO]])="femenino"),"OK","Corregir")</f>
        <v>OK</v>
      </c>
      <c r="Z1455" s="10" t="str">
        <f>+IF(Tabla2[[#This Row],[Nro. DNI / CE]]="","Corregir",IF(LEN(Tabla2[[#This Row],[Nro. DNI / CE]])&gt;=8,"OK","Corregir"))</f>
        <v>OK</v>
      </c>
      <c r="AA1455" s="10">
        <f>COUNTIF(Tabla2[APELLIDOS Y NOMBRES],Tabla2[[#This Row],[APELLIDOS Y NOMBRES]])</f>
        <v>1</v>
      </c>
      <c r="AB1455" t="str">
        <f ca="1">+IFERROR(IF(Tabla2[[#This Row],[FECHA CESE/BAJA]]="","No Aplica",IF(AND(MONTH(Tabla2[[#This Row],[FECHA CESE/BAJA]])=MONTH(TODAY()-30),YEAR(Tabla2[[#This Row],[FECHA CESE/BAJA]])=YEAR(TODAY())),MONTH(TODAY()-30)&amp;"-"&amp;YEAR(TODAY()),"Borrar")),"No aplica")</f>
        <v>No Aplica</v>
      </c>
      <c r="AC1455" t="str">
        <f ca="1">+IFERROR(IF(Tabla2[[#This Row],[FECHA INICIO DE LABORES EN OBRA]]="","No Aplica",IF(AND(MONTH(Tabla2[[#This Row],[FECHA INICIO DE LABORES EN OBRA]])=MONTH(TODAY()-30),YEAR(Tabla2[[#This Row],[FECHA INICIO DE LABORES EN OBRA]])=YEAR(TODAY())),MONTH(TODAY()-30)&amp;"-"&amp;YEAR(TODAY()),"No Aplica")),"No Aplica")</f>
        <v>No Aplica</v>
      </c>
    </row>
    <row r="1456" spans="1:29" ht="15" customHeight="1" x14ac:dyDescent="0.25">
      <c r="A1456" s="2">
        <v>20600172531</v>
      </c>
      <c r="B1456" s="3" t="s">
        <v>38</v>
      </c>
      <c r="C1456" s="3" t="s">
        <v>38</v>
      </c>
      <c r="D1456" s="3" t="s">
        <v>9297</v>
      </c>
      <c r="E1456" s="3" t="s">
        <v>9298</v>
      </c>
      <c r="F1456" s="36">
        <v>33714</v>
      </c>
      <c r="G1456" s="3">
        <v>2</v>
      </c>
      <c r="H1456" s="3" t="s">
        <v>1453</v>
      </c>
      <c r="I1456" s="3" t="s">
        <v>9279</v>
      </c>
      <c r="J1456" s="3" t="s">
        <v>9299</v>
      </c>
      <c r="K1456" s="3" t="s">
        <v>131</v>
      </c>
      <c r="L1456" s="8" t="s">
        <v>9813</v>
      </c>
      <c r="M1456" s="5"/>
      <c r="N1456" s="13" t="s">
        <v>2456</v>
      </c>
      <c r="O1456" s="5">
        <v>45068</v>
      </c>
      <c r="P1456" s="8">
        <v>1</v>
      </c>
      <c r="Q1456" s="9">
        <v>4</v>
      </c>
      <c r="R1456" s="9" t="str">
        <f>IFERROR(VLOOKUP(Tabla2[[#This Row],[CONTRATISTA PRNCIPAL]],Hoja1!$L$5:$M$9,2,FALSE),"CJV")</f>
        <v>CJV</v>
      </c>
      <c r="S1456" s="9" t="str">
        <f>IF(Tabla2[[#This Row],[EMPRESA]]=Tabla2[[#This Row],[CONTRATISTA PRNCIPAL]],"Principal","Secundaria")</f>
        <v>Principal</v>
      </c>
      <c r="T1456" s="10">
        <f>IFERROR(1/COUNTIF(Tabla2[CONTRATISTA PRNCIPAL],Tabla2[[#This Row],[CONTRATISTA PRNCIPAL]]),0)</f>
        <v>1.282051282051282E-2</v>
      </c>
      <c r="U1456" s="33">
        <f ca="1">IF(((TODAY()-Tabla2[[#This Row],[FECHA NACIMIENTO]])/365)&lt;18,"Corregir", IF(((TODAY()-Tabla2[[#This Row],[FECHA NACIMIENTO]])/365)&gt;80, "Corregir",ROUNDDOWN(((TODAY()-Tabla2[[#This Row],[FECHA NACIMIENTO]])/365),0)))</f>
        <v>31</v>
      </c>
      <c r="V145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456" s="34" t="str">
        <f ca="1">+IF(Tabla2[[#This Row],[Edad]]="Corregir","Corregir","Ok")</f>
        <v>Ok</v>
      </c>
      <c r="X1456" s="10" t="str">
        <f>+IFERROR(VLOOKUP(Tabla2[[#This Row],[DISTRITO SEGÚN DNI]],Hoja1!$A$2:$B$55,2,FALSE),"No")</f>
        <v>BREÑA</v>
      </c>
      <c r="Y1456" s="10" t="str">
        <f>IF(OR(LOWER(Tabla2[[#This Row],[GENERO]])="masculino", LOWER(Tabla2[[#This Row],[GENERO]])="femenino"),"OK","Corregir")</f>
        <v>OK</v>
      </c>
      <c r="Z1456" s="10" t="str">
        <f>+IF(Tabla2[[#This Row],[Nro. DNI / CE]]="","Corregir",IF(LEN(Tabla2[[#This Row],[Nro. DNI / CE]])&gt;=8,"OK","Corregir"))</f>
        <v>OK</v>
      </c>
      <c r="AA1456" s="10">
        <f>COUNTIF(Tabla2[APELLIDOS Y NOMBRES],Tabla2[[#This Row],[APELLIDOS Y NOMBRES]])</f>
        <v>1</v>
      </c>
      <c r="AB1456" t="str">
        <f ca="1">+IFERROR(IF(Tabla2[[#This Row],[FECHA CESE/BAJA]]="","No Aplica",IF(AND(MONTH(Tabla2[[#This Row],[FECHA CESE/BAJA]])=MONTH(TODAY()-30),YEAR(Tabla2[[#This Row],[FECHA CESE/BAJA]])=YEAR(TODAY())),MONTH(TODAY()-30)&amp;"-"&amp;YEAR(TODAY()),"Borrar")),"No aplica")</f>
        <v>No Aplica</v>
      </c>
      <c r="AC1456" t="str">
        <f ca="1">+IFERROR(IF(Tabla2[[#This Row],[FECHA INICIO DE LABORES EN OBRA]]="","No Aplica",IF(AND(MONTH(Tabla2[[#This Row],[FECHA INICIO DE LABORES EN OBRA]])=MONTH(TODAY()-30),YEAR(Tabla2[[#This Row],[FECHA INICIO DE LABORES EN OBRA]])=YEAR(TODAY())),MONTH(TODAY()-30)&amp;"-"&amp;YEAR(TODAY()),"No Aplica")),"No Aplica")</f>
        <v>No Aplica</v>
      </c>
    </row>
    <row r="1457" spans="1:29" ht="15" customHeight="1" x14ac:dyDescent="0.25">
      <c r="A1457" s="2">
        <v>20600172531</v>
      </c>
      <c r="B1457" s="3" t="s">
        <v>38</v>
      </c>
      <c r="C1457" s="3" t="s">
        <v>38</v>
      </c>
      <c r="D1457" s="3">
        <v>70143358</v>
      </c>
      <c r="E1457" s="3" t="s">
        <v>9300</v>
      </c>
      <c r="F1457" s="36">
        <v>33011</v>
      </c>
      <c r="G1457" s="3">
        <v>1</v>
      </c>
      <c r="H1457" s="3" t="s">
        <v>9301</v>
      </c>
      <c r="I1457" s="3" t="s">
        <v>9279</v>
      </c>
      <c r="J1457" s="3" t="s">
        <v>9302</v>
      </c>
      <c r="K1457" s="3" t="s">
        <v>9303</v>
      </c>
      <c r="L1457" s="8" t="s">
        <v>9818</v>
      </c>
      <c r="M1457" s="5"/>
      <c r="N1457" s="13" t="s">
        <v>2456</v>
      </c>
      <c r="O1457" s="5">
        <v>45146</v>
      </c>
      <c r="P1457" s="8">
        <v>1</v>
      </c>
      <c r="Q1457" s="9">
        <v>4</v>
      </c>
      <c r="R1457" s="9" t="str">
        <f>IFERROR(VLOOKUP(Tabla2[[#This Row],[CONTRATISTA PRNCIPAL]],Hoja1!$L$5:$M$9,2,FALSE),"CJV")</f>
        <v>CJV</v>
      </c>
      <c r="S1457" s="9" t="str">
        <f>IF(Tabla2[[#This Row],[EMPRESA]]=Tabla2[[#This Row],[CONTRATISTA PRNCIPAL]],"Principal","Secundaria")</f>
        <v>Principal</v>
      </c>
      <c r="T1457" s="10">
        <f>IFERROR(1/COUNTIF(Tabla2[CONTRATISTA PRNCIPAL],Tabla2[[#This Row],[CONTRATISTA PRNCIPAL]]),0)</f>
        <v>1.282051282051282E-2</v>
      </c>
      <c r="U1457" s="33">
        <f ca="1">IF(((TODAY()-Tabla2[[#This Row],[FECHA NACIMIENTO]])/365)&lt;18,"Corregir", IF(((TODAY()-Tabla2[[#This Row],[FECHA NACIMIENTO]])/365)&gt;80, "Corregir",ROUNDDOWN(((TODAY()-Tabla2[[#This Row],[FECHA NACIMIENTO]])/365),0)))</f>
        <v>33</v>
      </c>
      <c r="V145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457" s="34" t="str">
        <f ca="1">+IF(Tabla2[[#This Row],[Edad]]="Corregir","Corregir","Ok")</f>
        <v>Ok</v>
      </c>
      <c r="X1457" s="10" t="str">
        <f>+IFERROR(VLOOKUP(Tabla2[[#This Row],[DISTRITO SEGÚN DNI]],Hoja1!$A$2:$B$55,2,FALSE),"No")</f>
        <v>No</v>
      </c>
      <c r="Y1457" s="10" t="str">
        <f>IF(OR(LOWER(Tabla2[[#This Row],[GENERO]])="masculino", LOWER(Tabla2[[#This Row],[GENERO]])="femenino"),"OK","Corregir")</f>
        <v>OK</v>
      </c>
      <c r="Z1457" s="10" t="str">
        <f>+IF(Tabla2[[#This Row],[Nro. DNI / CE]]="","Corregir",IF(LEN(Tabla2[[#This Row],[Nro. DNI / CE]])&gt;=8,"OK","Corregir"))</f>
        <v>OK</v>
      </c>
      <c r="AA1457" s="10">
        <f>COUNTIF(Tabla2[APELLIDOS Y NOMBRES],Tabla2[[#This Row],[APELLIDOS Y NOMBRES]])</f>
        <v>1</v>
      </c>
      <c r="AB1457" t="str">
        <f ca="1">+IFERROR(IF(Tabla2[[#This Row],[FECHA CESE/BAJA]]="","No Aplica",IF(AND(MONTH(Tabla2[[#This Row],[FECHA CESE/BAJA]])=MONTH(TODAY()-30),YEAR(Tabla2[[#This Row],[FECHA CESE/BAJA]])=YEAR(TODAY())),MONTH(TODAY()-30)&amp;"-"&amp;YEAR(TODAY()),"Borrar")),"No aplica")</f>
        <v>No Aplica</v>
      </c>
      <c r="AC1457" t="str">
        <f ca="1">+IFERROR(IF(Tabla2[[#This Row],[FECHA INICIO DE LABORES EN OBRA]]="","No Aplica",IF(AND(MONTH(Tabla2[[#This Row],[FECHA INICIO DE LABORES EN OBRA]])=MONTH(TODAY()-30),YEAR(Tabla2[[#This Row],[FECHA INICIO DE LABORES EN OBRA]])=YEAR(TODAY())),MONTH(TODAY()-30)&amp;"-"&amp;YEAR(TODAY()),"No Aplica")),"No Aplica")</f>
        <v>8-2023</v>
      </c>
    </row>
    <row r="1458" spans="1:29" ht="15" customHeight="1" x14ac:dyDescent="0.25">
      <c r="A1458" s="2">
        <v>20600172531</v>
      </c>
      <c r="B1458" s="3" t="s">
        <v>38</v>
      </c>
      <c r="C1458" s="3" t="s">
        <v>38</v>
      </c>
      <c r="D1458" s="3" t="s">
        <v>9304</v>
      </c>
      <c r="E1458" s="3" t="s">
        <v>9305</v>
      </c>
      <c r="F1458" s="36">
        <v>34852</v>
      </c>
      <c r="G1458" s="3">
        <v>1</v>
      </c>
      <c r="H1458" s="3" t="s">
        <v>9306</v>
      </c>
      <c r="I1458" s="3" t="s">
        <v>9279</v>
      </c>
      <c r="J1458" s="3" t="s">
        <v>9307</v>
      </c>
      <c r="K1458" s="3" t="s">
        <v>1077</v>
      </c>
      <c r="L1458" s="8" t="s">
        <v>9818</v>
      </c>
      <c r="M1458" s="5"/>
      <c r="N1458" s="13" t="s">
        <v>2456</v>
      </c>
      <c r="O1458" s="5">
        <v>45078</v>
      </c>
      <c r="P1458" s="8">
        <v>1</v>
      </c>
      <c r="Q1458" s="9">
        <v>4</v>
      </c>
      <c r="R1458" s="9" t="str">
        <f>IFERROR(VLOOKUP(Tabla2[[#This Row],[CONTRATISTA PRNCIPAL]],Hoja1!$L$5:$M$9,2,FALSE),"CJV")</f>
        <v>CJV</v>
      </c>
      <c r="S1458" s="9" t="str">
        <f>IF(Tabla2[[#This Row],[EMPRESA]]=Tabla2[[#This Row],[CONTRATISTA PRNCIPAL]],"Principal","Secundaria")</f>
        <v>Principal</v>
      </c>
      <c r="T1458" s="10">
        <f>IFERROR(1/COUNTIF(Tabla2[CONTRATISTA PRNCIPAL],Tabla2[[#This Row],[CONTRATISTA PRNCIPAL]]),0)</f>
        <v>1.282051282051282E-2</v>
      </c>
      <c r="U1458" s="33">
        <f ca="1">IF(((TODAY()-Tabla2[[#This Row],[FECHA NACIMIENTO]])/365)&lt;18,"Corregir", IF(((TODAY()-Tabla2[[#This Row],[FECHA NACIMIENTO]])/365)&gt;80, "Corregir",ROUNDDOWN(((TODAY()-Tabla2[[#This Row],[FECHA NACIMIENTO]])/365),0)))</f>
        <v>28</v>
      </c>
      <c r="V145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458" s="34" t="str">
        <f ca="1">+IF(Tabla2[[#This Row],[Edad]]="Corregir","Corregir","Ok")</f>
        <v>Ok</v>
      </c>
      <c r="X1458" s="10" t="str">
        <f>+IFERROR(VLOOKUP(Tabla2[[#This Row],[DISTRITO SEGÚN DNI]],Hoja1!$A$2:$B$55,2,FALSE),"No")</f>
        <v>No</v>
      </c>
      <c r="Y1458" s="10" t="str">
        <f>IF(OR(LOWER(Tabla2[[#This Row],[GENERO]])="masculino", LOWER(Tabla2[[#This Row],[GENERO]])="femenino"),"OK","Corregir")</f>
        <v>OK</v>
      </c>
      <c r="Z1458" s="10" t="str">
        <f>+IF(Tabla2[[#This Row],[Nro. DNI / CE]]="","Corregir",IF(LEN(Tabla2[[#This Row],[Nro. DNI / CE]])&gt;=8,"OK","Corregir"))</f>
        <v>OK</v>
      </c>
      <c r="AA1458" s="10">
        <f>COUNTIF(Tabla2[APELLIDOS Y NOMBRES],Tabla2[[#This Row],[APELLIDOS Y NOMBRES]])</f>
        <v>1</v>
      </c>
      <c r="AB1458" t="str">
        <f ca="1">+IFERROR(IF(Tabla2[[#This Row],[FECHA CESE/BAJA]]="","No Aplica",IF(AND(MONTH(Tabla2[[#This Row],[FECHA CESE/BAJA]])=MONTH(TODAY()-30),YEAR(Tabla2[[#This Row],[FECHA CESE/BAJA]])=YEAR(TODAY())),MONTH(TODAY()-30)&amp;"-"&amp;YEAR(TODAY()),"Borrar")),"No aplica")</f>
        <v>No Aplica</v>
      </c>
      <c r="AC1458" t="str">
        <f ca="1">+IFERROR(IF(Tabla2[[#This Row],[FECHA INICIO DE LABORES EN OBRA]]="","No Aplica",IF(AND(MONTH(Tabla2[[#This Row],[FECHA INICIO DE LABORES EN OBRA]])=MONTH(TODAY()-30),YEAR(Tabla2[[#This Row],[FECHA INICIO DE LABORES EN OBRA]])=YEAR(TODAY())),MONTH(TODAY()-30)&amp;"-"&amp;YEAR(TODAY()),"No Aplica")),"No Aplica")</f>
        <v>No Aplica</v>
      </c>
    </row>
    <row r="1459" spans="1:29" ht="15" customHeight="1" x14ac:dyDescent="0.25">
      <c r="A1459" s="2">
        <v>20600172531</v>
      </c>
      <c r="B1459" s="3" t="s">
        <v>38</v>
      </c>
      <c r="C1459" s="3" t="s">
        <v>38</v>
      </c>
      <c r="D1459" s="3" t="s">
        <v>9308</v>
      </c>
      <c r="E1459" s="3" t="s">
        <v>9309</v>
      </c>
      <c r="F1459" s="36">
        <v>29285</v>
      </c>
      <c r="G1459" s="3">
        <v>2</v>
      </c>
      <c r="H1459" s="3" t="s">
        <v>1453</v>
      </c>
      <c r="I1459" s="3" t="s">
        <v>9279</v>
      </c>
      <c r="J1459" s="3" t="s">
        <v>9310</v>
      </c>
      <c r="K1459" s="3" t="s">
        <v>9311</v>
      </c>
      <c r="L1459" s="8" t="s">
        <v>9813</v>
      </c>
      <c r="M1459" s="5"/>
      <c r="N1459" s="13" t="s">
        <v>2456</v>
      </c>
      <c r="O1459" s="5">
        <v>45089</v>
      </c>
      <c r="P1459" s="8">
        <v>1</v>
      </c>
      <c r="Q1459" s="9">
        <v>4</v>
      </c>
      <c r="R1459" s="9" t="str">
        <f>IFERROR(VLOOKUP(Tabla2[[#This Row],[CONTRATISTA PRNCIPAL]],Hoja1!$L$5:$M$9,2,FALSE),"CJV")</f>
        <v>CJV</v>
      </c>
      <c r="S1459" s="9" t="str">
        <f>IF(Tabla2[[#This Row],[EMPRESA]]=Tabla2[[#This Row],[CONTRATISTA PRNCIPAL]],"Principal","Secundaria")</f>
        <v>Principal</v>
      </c>
      <c r="T1459" s="10">
        <f>IFERROR(1/COUNTIF(Tabla2[CONTRATISTA PRNCIPAL],Tabla2[[#This Row],[CONTRATISTA PRNCIPAL]]),0)</f>
        <v>1.282051282051282E-2</v>
      </c>
      <c r="U1459" s="33">
        <f ca="1">IF(((TODAY()-Tabla2[[#This Row],[FECHA NACIMIENTO]])/365)&lt;18,"Corregir", IF(((TODAY()-Tabla2[[#This Row],[FECHA NACIMIENTO]])/365)&gt;80, "Corregir",ROUNDDOWN(((TODAY()-Tabla2[[#This Row],[FECHA NACIMIENTO]])/365),0)))</f>
        <v>43</v>
      </c>
      <c r="V145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459" s="34" t="str">
        <f ca="1">+IF(Tabla2[[#This Row],[Edad]]="Corregir","Corregir","Ok")</f>
        <v>Ok</v>
      </c>
      <c r="X1459" s="10" t="str">
        <f>+IFERROR(VLOOKUP(Tabla2[[#This Row],[DISTRITO SEGÚN DNI]],Hoja1!$A$2:$B$55,2,FALSE),"No")</f>
        <v>BREÑA</v>
      </c>
      <c r="Y1459" s="10" t="str">
        <f>IF(OR(LOWER(Tabla2[[#This Row],[GENERO]])="masculino", LOWER(Tabla2[[#This Row],[GENERO]])="femenino"),"OK","Corregir")</f>
        <v>OK</v>
      </c>
      <c r="Z1459" s="10" t="str">
        <f>+IF(Tabla2[[#This Row],[Nro. DNI / CE]]="","Corregir",IF(LEN(Tabla2[[#This Row],[Nro. DNI / CE]])&gt;=8,"OK","Corregir"))</f>
        <v>OK</v>
      </c>
      <c r="AA1459" s="10">
        <f>COUNTIF(Tabla2[APELLIDOS Y NOMBRES],Tabla2[[#This Row],[APELLIDOS Y NOMBRES]])</f>
        <v>1</v>
      </c>
      <c r="AB1459" t="str">
        <f ca="1">+IFERROR(IF(Tabla2[[#This Row],[FECHA CESE/BAJA]]="","No Aplica",IF(AND(MONTH(Tabla2[[#This Row],[FECHA CESE/BAJA]])=MONTH(TODAY()-30),YEAR(Tabla2[[#This Row],[FECHA CESE/BAJA]])=YEAR(TODAY())),MONTH(TODAY()-30)&amp;"-"&amp;YEAR(TODAY()),"Borrar")),"No aplica")</f>
        <v>No Aplica</v>
      </c>
      <c r="AC1459" t="str">
        <f ca="1">+IFERROR(IF(Tabla2[[#This Row],[FECHA INICIO DE LABORES EN OBRA]]="","No Aplica",IF(AND(MONTH(Tabla2[[#This Row],[FECHA INICIO DE LABORES EN OBRA]])=MONTH(TODAY()-30),YEAR(Tabla2[[#This Row],[FECHA INICIO DE LABORES EN OBRA]])=YEAR(TODAY())),MONTH(TODAY()-30)&amp;"-"&amp;YEAR(TODAY()),"No Aplica")),"No Aplica")</f>
        <v>No Aplica</v>
      </c>
    </row>
    <row r="1460" spans="1:29" ht="15" customHeight="1" x14ac:dyDescent="0.25">
      <c r="A1460" s="2">
        <v>20600172531</v>
      </c>
      <c r="B1460" s="3" t="s">
        <v>38</v>
      </c>
      <c r="C1460" s="3" t="s">
        <v>38</v>
      </c>
      <c r="D1460" s="3" t="s">
        <v>9312</v>
      </c>
      <c r="E1460" s="3" t="s">
        <v>9313</v>
      </c>
      <c r="F1460" s="36">
        <v>34622</v>
      </c>
      <c r="G1460" s="3">
        <v>2</v>
      </c>
      <c r="H1460" s="3" t="s">
        <v>1453</v>
      </c>
      <c r="I1460" s="3" t="s">
        <v>9279</v>
      </c>
      <c r="J1460" s="3" t="s">
        <v>9314</v>
      </c>
      <c r="K1460" s="3" t="s">
        <v>1077</v>
      </c>
      <c r="L1460" s="8" t="s">
        <v>9813</v>
      </c>
      <c r="M1460" s="5"/>
      <c r="N1460" s="13" t="s">
        <v>2456</v>
      </c>
      <c r="O1460" s="5">
        <v>45089</v>
      </c>
      <c r="P1460" s="8">
        <v>1</v>
      </c>
      <c r="Q1460" s="9">
        <v>4</v>
      </c>
      <c r="R1460" s="9" t="str">
        <f>IFERROR(VLOOKUP(Tabla2[[#This Row],[CONTRATISTA PRNCIPAL]],Hoja1!$L$5:$M$9,2,FALSE),"CJV")</f>
        <v>CJV</v>
      </c>
      <c r="S1460" s="9" t="str">
        <f>IF(Tabla2[[#This Row],[EMPRESA]]=Tabla2[[#This Row],[CONTRATISTA PRNCIPAL]],"Principal","Secundaria")</f>
        <v>Principal</v>
      </c>
      <c r="T1460" s="10">
        <f>IFERROR(1/COUNTIF(Tabla2[CONTRATISTA PRNCIPAL],Tabla2[[#This Row],[CONTRATISTA PRNCIPAL]]),0)</f>
        <v>1.282051282051282E-2</v>
      </c>
      <c r="U1460" s="33">
        <f ca="1">IF(((TODAY()-Tabla2[[#This Row],[FECHA NACIMIENTO]])/365)&lt;18,"Corregir", IF(((TODAY()-Tabla2[[#This Row],[FECHA NACIMIENTO]])/365)&gt;80, "Corregir",ROUNDDOWN(((TODAY()-Tabla2[[#This Row],[FECHA NACIMIENTO]])/365),0)))</f>
        <v>28</v>
      </c>
      <c r="V146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460" s="34" t="str">
        <f ca="1">+IF(Tabla2[[#This Row],[Edad]]="Corregir","Corregir","Ok")</f>
        <v>Ok</v>
      </c>
      <c r="X1460" s="10" t="str">
        <f>+IFERROR(VLOOKUP(Tabla2[[#This Row],[DISTRITO SEGÚN DNI]],Hoja1!$A$2:$B$55,2,FALSE),"No")</f>
        <v>No</v>
      </c>
      <c r="Y1460" s="10" t="str">
        <f>IF(OR(LOWER(Tabla2[[#This Row],[GENERO]])="masculino", LOWER(Tabla2[[#This Row],[GENERO]])="femenino"),"OK","Corregir")</f>
        <v>OK</v>
      </c>
      <c r="Z1460" s="10" t="str">
        <f>+IF(Tabla2[[#This Row],[Nro. DNI / CE]]="","Corregir",IF(LEN(Tabla2[[#This Row],[Nro. DNI / CE]])&gt;=8,"OK","Corregir"))</f>
        <v>OK</v>
      </c>
      <c r="AA1460" s="10">
        <f>COUNTIF(Tabla2[APELLIDOS Y NOMBRES],Tabla2[[#This Row],[APELLIDOS Y NOMBRES]])</f>
        <v>1</v>
      </c>
      <c r="AB1460" t="str">
        <f ca="1">+IFERROR(IF(Tabla2[[#This Row],[FECHA CESE/BAJA]]="","No Aplica",IF(AND(MONTH(Tabla2[[#This Row],[FECHA CESE/BAJA]])=MONTH(TODAY()-30),YEAR(Tabla2[[#This Row],[FECHA CESE/BAJA]])=YEAR(TODAY())),MONTH(TODAY()-30)&amp;"-"&amp;YEAR(TODAY()),"Borrar")),"No aplica")</f>
        <v>No Aplica</v>
      </c>
      <c r="AC1460" t="str">
        <f ca="1">+IFERROR(IF(Tabla2[[#This Row],[FECHA INICIO DE LABORES EN OBRA]]="","No Aplica",IF(AND(MONTH(Tabla2[[#This Row],[FECHA INICIO DE LABORES EN OBRA]])=MONTH(TODAY()-30),YEAR(Tabla2[[#This Row],[FECHA INICIO DE LABORES EN OBRA]])=YEAR(TODAY())),MONTH(TODAY()-30)&amp;"-"&amp;YEAR(TODAY()),"No Aplica")),"No Aplica")</f>
        <v>No Aplica</v>
      </c>
    </row>
    <row r="1461" spans="1:29" ht="15" customHeight="1" x14ac:dyDescent="0.25">
      <c r="A1461" s="2">
        <v>20600172531</v>
      </c>
      <c r="B1461" s="3" t="s">
        <v>38</v>
      </c>
      <c r="C1461" s="3" t="s">
        <v>38</v>
      </c>
      <c r="D1461" s="3" t="s">
        <v>9315</v>
      </c>
      <c r="E1461" s="3" t="s">
        <v>9316</v>
      </c>
      <c r="F1461" s="36">
        <v>33067</v>
      </c>
      <c r="G1461" s="3">
        <v>1</v>
      </c>
      <c r="H1461" s="3" t="s">
        <v>3447</v>
      </c>
      <c r="I1461" s="3" t="s">
        <v>9279</v>
      </c>
      <c r="J1461" s="3" t="s">
        <v>9317</v>
      </c>
      <c r="K1461" s="3" t="s">
        <v>9318</v>
      </c>
      <c r="L1461" s="8" t="s">
        <v>9813</v>
      </c>
      <c r="M1461" s="5"/>
      <c r="N1461" s="13" t="s">
        <v>5463</v>
      </c>
      <c r="O1461" s="5">
        <v>45096</v>
      </c>
      <c r="P1461" s="8">
        <v>1</v>
      </c>
      <c r="Q1461" s="9">
        <v>2</v>
      </c>
      <c r="R1461" s="9" t="str">
        <f>IFERROR(VLOOKUP(Tabla2[[#This Row],[CONTRATISTA PRNCIPAL]],Hoja1!$L$5:$M$9,2,FALSE),"CJV")</f>
        <v>CJV</v>
      </c>
      <c r="S1461" s="9" t="str">
        <f>IF(Tabla2[[#This Row],[EMPRESA]]=Tabla2[[#This Row],[CONTRATISTA PRNCIPAL]],"Principal","Secundaria")</f>
        <v>Principal</v>
      </c>
      <c r="T1461" s="10">
        <f>IFERROR(1/COUNTIF(Tabla2[CONTRATISTA PRNCIPAL],Tabla2[[#This Row],[CONTRATISTA PRNCIPAL]]),0)</f>
        <v>1.282051282051282E-2</v>
      </c>
      <c r="U1461" s="33">
        <f ca="1">IF(((TODAY()-Tabla2[[#This Row],[FECHA NACIMIENTO]])/365)&lt;18,"Corregir", IF(((TODAY()-Tabla2[[#This Row],[FECHA NACIMIENTO]])/365)&gt;80, "Corregir",ROUNDDOWN(((TODAY()-Tabla2[[#This Row],[FECHA NACIMIENTO]])/365),0)))</f>
        <v>33</v>
      </c>
      <c r="V146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461" s="34" t="str">
        <f ca="1">+IF(Tabla2[[#This Row],[Edad]]="Corregir","Corregir","Ok")</f>
        <v>Ok</v>
      </c>
      <c r="X1461" s="10" t="str">
        <f>+IFERROR(VLOOKUP(Tabla2[[#This Row],[DISTRITO SEGÚN DNI]],Hoja1!$A$2:$B$55,2,FALSE),"No")</f>
        <v>No</v>
      </c>
      <c r="Y1461" s="10" t="str">
        <f>IF(OR(LOWER(Tabla2[[#This Row],[GENERO]])="masculino", LOWER(Tabla2[[#This Row],[GENERO]])="femenino"),"OK","Corregir")</f>
        <v>OK</v>
      </c>
      <c r="Z1461" s="10" t="str">
        <f>+IF(Tabla2[[#This Row],[Nro. DNI / CE]]="","Corregir",IF(LEN(Tabla2[[#This Row],[Nro. DNI / CE]])&gt;=8,"OK","Corregir"))</f>
        <v>OK</v>
      </c>
      <c r="AA1461" s="10">
        <f>COUNTIF(Tabla2[APELLIDOS Y NOMBRES],Tabla2[[#This Row],[APELLIDOS Y NOMBRES]])</f>
        <v>1</v>
      </c>
      <c r="AB1461" t="str">
        <f ca="1">+IFERROR(IF(Tabla2[[#This Row],[FECHA CESE/BAJA]]="","No Aplica",IF(AND(MONTH(Tabla2[[#This Row],[FECHA CESE/BAJA]])=MONTH(TODAY()-30),YEAR(Tabla2[[#This Row],[FECHA CESE/BAJA]])=YEAR(TODAY())),MONTH(TODAY()-30)&amp;"-"&amp;YEAR(TODAY()),"Borrar")),"No aplica")</f>
        <v>No Aplica</v>
      </c>
      <c r="AC1461" t="str">
        <f ca="1">+IFERROR(IF(Tabla2[[#This Row],[FECHA INICIO DE LABORES EN OBRA]]="","No Aplica",IF(AND(MONTH(Tabla2[[#This Row],[FECHA INICIO DE LABORES EN OBRA]])=MONTH(TODAY()-30),YEAR(Tabla2[[#This Row],[FECHA INICIO DE LABORES EN OBRA]])=YEAR(TODAY())),MONTH(TODAY()-30)&amp;"-"&amp;YEAR(TODAY()),"No Aplica")),"No Aplica")</f>
        <v>No Aplica</v>
      </c>
    </row>
    <row r="1462" spans="1:29" ht="15" customHeight="1" x14ac:dyDescent="0.25">
      <c r="A1462" s="2">
        <v>20600172531</v>
      </c>
      <c r="B1462" s="3" t="s">
        <v>38</v>
      </c>
      <c r="C1462" s="3" t="s">
        <v>38</v>
      </c>
      <c r="D1462" s="3" t="s">
        <v>9319</v>
      </c>
      <c r="E1462" s="3" t="s">
        <v>9320</v>
      </c>
      <c r="F1462" s="36">
        <v>23163</v>
      </c>
      <c r="G1462" s="3">
        <v>2</v>
      </c>
      <c r="H1462" s="3" t="s">
        <v>1453</v>
      </c>
      <c r="I1462" s="3" t="s">
        <v>9279</v>
      </c>
      <c r="J1462" s="3" t="s">
        <v>9321</v>
      </c>
      <c r="K1462" s="3" t="s">
        <v>1054</v>
      </c>
      <c r="L1462" s="8" t="s">
        <v>9813</v>
      </c>
      <c r="M1462" s="5"/>
      <c r="N1462" s="13" t="s">
        <v>2456</v>
      </c>
      <c r="O1462" s="5">
        <v>45099</v>
      </c>
      <c r="P1462" s="8">
        <v>1</v>
      </c>
      <c r="Q1462" s="9">
        <v>2</v>
      </c>
      <c r="R1462" s="9" t="str">
        <f>IFERROR(VLOOKUP(Tabla2[[#This Row],[CONTRATISTA PRNCIPAL]],Hoja1!$L$5:$M$9,2,FALSE),"CJV")</f>
        <v>CJV</v>
      </c>
      <c r="S1462" s="9" t="str">
        <f>IF(Tabla2[[#This Row],[EMPRESA]]=Tabla2[[#This Row],[CONTRATISTA PRNCIPAL]],"Principal","Secundaria")</f>
        <v>Principal</v>
      </c>
      <c r="T1462" s="10">
        <f>IFERROR(1/COUNTIF(Tabla2[CONTRATISTA PRNCIPAL],Tabla2[[#This Row],[CONTRATISTA PRNCIPAL]]),0)</f>
        <v>1.282051282051282E-2</v>
      </c>
      <c r="U1462" s="33">
        <f ca="1">IF(((TODAY()-Tabla2[[#This Row],[FECHA NACIMIENTO]])/365)&lt;18,"Corregir", IF(((TODAY()-Tabla2[[#This Row],[FECHA NACIMIENTO]])/365)&gt;80, "Corregir",ROUNDDOWN(((TODAY()-Tabla2[[#This Row],[FECHA NACIMIENTO]])/365),0)))</f>
        <v>60</v>
      </c>
      <c r="V146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1462" s="34" t="str">
        <f ca="1">+IF(Tabla2[[#This Row],[Edad]]="Corregir","Corregir","Ok")</f>
        <v>Ok</v>
      </c>
      <c r="X1462" s="10" t="str">
        <f>+IFERROR(VLOOKUP(Tabla2[[#This Row],[DISTRITO SEGÚN DNI]],Hoja1!$A$2:$B$55,2,FALSE),"No")</f>
        <v>No</v>
      </c>
      <c r="Y1462" s="10" t="str">
        <f>IF(OR(LOWER(Tabla2[[#This Row],[GENERO]])="masculino", LOWER(Tabla2[[#This Row],[GENERO]])="femenino"),"OK","Corregir")</f>
        <v>OK</v>
      </c>
      <c r="Z1462" s="10" t="str">
        <f>+IF(Tabla2[[#This Row],[Nro. DNI / CE]]="","Corregir",IF(LEN(Tabla2[[#This Row],[Nro. DNI / CE]])&gt;=8,"OK","Corregir"))</f>
        <v>OK</v>
      </c>
      <c r="AA1462" s="10">
        <f>COUNTIF(Tabla2[APELLIDOS Y NOMBRES],Tabla2[[#This Row],[APELLIDOS Y NOMBRES]])</f>
        <v>1</v>
      </c>
      <c r="AB1462" t="str">
        <f ca="1">+IFERROR(IF(Tabla2[[#This Row],[FECHA CESE/BAJA]]="","No Aplica",IF(AND(MONTH(Tabla2[[#This Row],[FECHA CESE/BAJA]])=MONTH(TODAY()-30),YEAR(Tabla2[[#This Row],[FECHA CESE/BAJA]])=YEAR(TODAY())),MONTH(TODAY()-30)&amp;"-"&amp;YEAR(TODAY()),"Borrar")),"No aplica")</f>
        <v>No Aplica</v>
      </c>
      <c r="AC1462" t="str">
        <f ca="1">+IFERROR(IF(Tabla2[[#This Row],[FECHA INICIO DE LABORES EN OBRA]]="","No Aplica",IF(AND(MONTH(Tabla2[[#This Row],[FECHA INICIO DE LABORES EN OBRA]])=MONTH(TODAY()-30),YEAR(Tabla2[[#This Row],[FECHA INICIO DE LABORES EN OBRA]])=YEAR(TODAY())),MONTH(TODAY()-30)&amp;"-"&amp;YEAR(TODAY()),"No Aplica")),"No Aplica")</f>
        <v>No Aplica</v>
      </c>
    </row>
    <row r="1463" spans="1:29" ht="15" customHeight="1" x14ac:dyDescent="0.25">
      <c r="A1463" s="2">
        <v>20600172531</v>
      </c>
      <c r="B1463" s="3" t="s">
        <v>38</v>
      </c>
      <c r="C1463" s="3" t="s">
        <v>38</v>
      </c>
      <c r="D1463" s="3">
        <v>46137013</v>
      </c>
      <c r="E1463" s="3" t="s">
        <v>10856</v>
      </c>
      <c r="F1463" s="36">
        <v>31313</v>
      </c>
      <c r="G1463" s="3">
        <v>2</v>
      </c>
      <c r="H1463" s="3" t="s">
        <v>1444</v>
      </c>
      <c r="I1463" s="3" t="s">
        <v>9279</v>
      </c>
      <c r="J1463" s="3" t="s">
        <v>10857</v>
      </c>
      <c r="K1463" s="3" t="s">
        <v>434</v>
      </c>
      <c r="L1463" s="8" t="s">
        <v>9813</v>
      </c>
      <c r="M1463" s="5"/>
      <c r="N1463" s="13" t="s">
        <v>2456</v>
      </c>
      <c r="O1463" s="5">
        <v>45141</v>
      </c>
      <c r="P1463" s="8">
        <v>1</v>
      </c>
      <c r="Q1463" s="9">
        <v>4</v>
      </c>
      <c r="R1463" s="9" t="str">
        <f>IFERROR(VLOOKUP(Tabla2[[#This Row],[CONTRATISTA PRNCIPAL]],Hoja1!$L$5:$M$9,2,FALSE),"CJV")</f>
        <v>CJV</v>
      </c>
      <c r="S1463" s="9" t="str">
        <f>IF(Tabla2[[#This Row],[EMPRESA]]=Tabla2[[#This Row],[CONTRATISTA PRNCIPAL]],"Principal","Secundaria")</f>
        <v>Principal</v>
      </c>
      <c r="T1463" s="10">
        <f>IFERROR(1/COUNTIF(Tabla2[CONTRATISTA PRNCIPAL],Tabla2[[#This Row],[CONTRATISTA PRNCIPAL]]),0)</f>
        <v>1.282051282051282E-2</v>
      </c>
      <c r="U1463" s="33">
        <f ca="1">IF(((TODAY()-Tabla2[[#This Row],[FECHA NACIMIENTO]])/365)&lt;18,"Corregir", IF(((TODAY()-Tabla2[[#This Row],[FECHA NACIMIENTO]])/365)&gt;80, "Corregir",ROUNDDOWN(((TODAY()-Tabla2[[#This Row],[FECHA NACIMIENTO]])/365),0)))</f>
        <v>37</v>
      </c>
      <c r="V146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463" s="34" t="str">
        <f ca="1">+IF(Tabla2[[#This Row],[Edad]]="Corregir","Corregir","Ok")</f>
        <v>Ok</v>
      </c>
      <c r="X1463" s="10" t="str">
        <f>+IFERROR(VLOOKUP(Tabla2[[#This Row],[DISTRITO SEGÚN DNI]],Hoja1!$A$2:$B$55,2,FALSE),"No")</f>
        <v>CALLAO</v>
      </c>
      <c r="Y1463" s="10" t="str">
        <f>IF(OR(LOWER(Tabla2[[#This Row],[GENERO]])="masculino", LOWER(Tabla2[[#This Row],[GENERO]])="femenino"),"OK","Corregir")</f>
        <v>OK</v>
      </c>
      <c r="Z1463" s="10" t="str">
        <f>+IF(Tabla2[[#This Row],[Nro. DNI / CE]]="","Corregir",IF(LEN(Tabla2[[#This Row],[Nro. DNI / CE]])&gt;=8,"OK","Corregir"))</f>
        <v>OK</v>
      </c>
      <c r="AA1463" s="10">
        <f>COUNTIF(Tabla2[APELLIDOS Y NOMBRES],Tabla2[[#This Row],[APELLIDOS Y NOMBRES]])</f>
        <v>1</v>
      </c>
      <c r="AB1463" t="str">
        <f ca="1">+IFERROR(IF(Tabla2[[#This Row],[FECHA CESE/BAJA]]="","No Aplica",IF(AND(MONTH(Tabla2[[#This Row],[FECHA CESE/BAJA]])=MONTH(TODAY()-30),YEAR(Tabla2[[#This Row],[FECHA CESE/BAJA]])=YEAR(TODAY())),MONTH(TODAY()-30)&amp;"-"&amp;YEAR(TODAY()),"Borrar")),"No aplica")</f>
        <v>No Aplica</v>
      </c>
      <c r="AC1463" t="str">
        <f ca="1">+IFERROR(IF(Tabla2[[#This Row],[FECHA INICIO DE LABORES EN OBRA]]="","No Aplica",IF(AND(MONTH(Tabla2[[#This Row],[FECHA INICIO DE LABORES EN OBRA]])=MONTH(TODAY()-30),YEAR(Tabla2[[#This Row],[FECHA INICIO DE LABORES EN OBRA]])=YEAR(TODAY())),MONTH(TODAY()-30)&amp;"-"&amp;YEAR(TODAY()),"No Aplica")),"No Aplica")</f>
        <v>8-2023</v>
      </c>
    </row>
    <row r="1464" spans="1:29" ht="15" customHeight="1" x14ac:dyDescent="0.25">
      <c r="A1464" s="2">
        <v>20600172531</v>
      </c>
      <c r="B1464" s="3" t="s">
        <v>38</v>
      </c>
      <c r="C1464" s="3" t="s">
        <v>38</v>
      </c>
      <c r="D1464" s="3">
        <v>43008673</v>
      </c>
      <c r="E1464" s="3" t="s">
        <v>5949</v>
      </c>
      <c r="F1464" s="36">
        <v>31224</v>
      </c>
      <c r="G1464" s="3">
        <v>2</v>
      </c>
      <c r="H1464" s="3" t="s">
        <v>1476</v>
      </c>
      <c r="I1464" s="3" t="s">
        <v>9279</v>
      </c>
      <c r="J1464" s="3" t="s">
        <v>10858</v>
      </c>
      <c r="K1464" s="3" t="s">
        <v>10859</v>
      </c>
      <c r="L1464" s="8" t="s">
        <v>9813</v>
      </c>
      <c r="M1464" s="5"/>
      <c r="N1464" s="13" t="s">
        <v>2456</v>
      </c>
      <c r="O1464" s="5">
        <v>45145</v>
      </c>
      <c r="P1464" s="8">
        <v>1</v>
      </c>
      <c r="Q1464" s="9">
        <v>4</v>
      </c>
      <c r="R1464" s="9" t="str">
        <f>IFERROR(VLOOKUP(Tabla2[[#This Row],[CONTRATISTA PRNCIPAL]],Hoja1!$L$5:$M$9,2,FALSE),"CJV")</f>
        <v>CJV</v>
      </c>
      <c r="S1464" s="9" t="str">
        <f>IF(Tabla2[[#This Row],[EMPRESA]]=Tabla2[[#This Row],[CONTRATISTA PRNCIPAL]],"Principal","Secundaria")</f>
        <v>Principal</v>
      </c>
      <c r="T1464" s="10">
        <f>IFERROR(1/COUNTIF(Tabla2[CONTRATISTA PRNCIPAL],Tabla2[[#This Row],[CONTRATISTA PRNCIPAL]]),0)</f>
        <v>1.282051282051282E-2</v>
      </c>
      <c r="U1464" s="33">
        <f ca="1">IF(((TODAY()-Tabla2[[#This Row],[FECHA NACIMIENTO]])/365)&lt;18,"Corregir", IF(((TODAY()-Tabla2[[#This Row],[FECHA NACIMIENTO]])/365)&gt;80, "Corregir",ROUNDDOWN(((TODAY()-Tabla2[[#This Row],[FECHA NACIMIENTO]])/365),0)))</f>
        <v>38</v>
      </c>
      <c r="V146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464" s="34" t="str">
        <f ca="1">+IF(Tabla2[[#This Row],[Edad]]="Corregir","Corregir","Ok")</f>
        <v>Ok</v>
      </c>
      <c r="X1464" s="10" t="str">
        <f>+IFERROR(VLOOKUP(Tabla2[[#This Row],[DISTRITO SEGÚN DNI]],Hoja1!$A$2:$B$55,2,FALSE),"No")</f>
        <v>No</v>
      </c>
      <c r="Y1464" s="10" t="str">
        <f>IF(OR(LOWER(Tabla2[[#This Row],[GENERO]])="masculino", LOWER(Tabla2[[#This Row],[GENERO]])="femenino"),"OK","Corregir")</f>
        <v>OK</v>
      </c>
      <c r="Z1464" s="10" t="str">
        <f>+IF(Tabla2[[#This Row],[Nro. DNI / CE]]="","Corregir",IF(LEN(Tabla2[[#This Row],[Nro. DNI / CE]])&gt;=8,"OK","Corregir"))</f>
        <v>OK</v>
      </c>
      <c r="AA1464" s="10">
        <f>COUNTIF(Tabla2[APELLIDOS Y NOMBRES],Tabla2[[#This Row],[APELLIDOS Y NOMBRES]])</f>
        <v>2</v>
      </c>
      <c r="AB1464" t="str">
        <f ca="1">+IFERROR(IF(Tabla2[[#This Row],[FECHA CESE/BAJA]]="","No Aplica",IF(AND(MONTH(Tabla2[[#This Row],[FECHA CESE/BAJA]])=MONTH(TODAY()-30),YEAR(Tabla2[[#This Row],[FECHA CESE/BAJA]])=YEAR(TODAY())),MONTH(TODAY()-30)&amp;"-"&amp;YEAR(TODAY()),"Borrar")),"No aplica")</f>
        <v>No Aplica</v>
      </c>
      <c r="AC1464" t="str">
        <f ca="1">+IFERROR(IF(Tabla2[[#This Row],[FECHA INICIO DE LABORES EN OBRA]]="","No Aplica",IF(AND(MONTH(Tabla2[[#This Row],[FECHA INICIO DE LABORES EN OBRA]])=MONTH(TODAY()-30),YEAR(Tabla2[[#This Row],[FECHA INICIO DE LABORES EN OBRA]])=YEAR(TODAY())),MONTH(TODAY()-30)&amp;"-"&amp;YEAR(TODAY()),"No Aplica")),"No Aplica")</f>
        <v>8-2023</v>
      </c>
    </row>
    <row r="1465" spans="1:29" ht="15" customHeight="1" x14ac:dyDescent="0.25">
      <c r="A1465" s="2">
        <v>20600172531</v>
      </c>
      <c r="B1465" s="3" t="s">
        <v>38</v>
      </c>
      <c r="C1465" s="3" t="s">
        <v>38</v>
      </c>
      <c r="D1465" s="3">
        <v>75589626</v>
      </c>
      <c r="E1465" s="3" t="s">
        <v>10860</v>
      </c>
      <c r="F1465" s="36">
        <v>35792</v>
      </c>
      <c r="G1465" s="3">
        <v>2</v>
      </c>
      <c r="H1465" s="3" t="s">
        <v>1453</v>
      </c>
      <c r="I1465" s="3" t="s">
        <v>9279</v>
      </c>
      <c r="J1465" s="3" t="s">
        <v>10861</v>
      </c>
      <c r="K1465" s="3" t="s">
        <v>10862</v>
      </c>
      <c r="L1465" s="8" t="s">
        <v>9813</v>
      </c>
      <c r="M1465" s="5"/>
      <c r="N1465" s="13" t="s">
        <v>2456</v>
      </c>
      <c r="O1465" s="5">
        <v>45145</v>
      </c>
      <c r="P1465" s="8">
        <v>1</v>
      </c>
      <c r="Q1465" s="9">
        <v>4</v>
      </c>
      <c r="R1465" s="9" t="str">
        <f>IFERROR(VLOOKUP(Tabla2[[#This Row],[CONTRATISTA PRNCIPAL]],Hoja1!$L$5:$M$9,2,FALSE),"CJV")</f>
        <v>CJV</v>
      </c>
      <c r="S1465" s="9" t="str">
        <f>IF(Tabla2[[#This Row],[EMPRESA]]=Tabla2[[#This Row],[CONTRATISTA PRNCIPAL]],"Principal","Secundaria")</f>
        <v>Principal</v>
      </c>
      <c r="T1465" s="10">
        <f>IFERROR(1/COUNTIF(Tabla2[CONTRATISTA PRNCIPAL],Tabla2[[#This Row],[CONTRATISTA PRNCIPAL]]),0)</f>
        <v>1.282051282051282E-2</v>
      </c>
      <c r="U1465" s="33">
        <f ca="1">IF(((TODAY()-Tabla2[[#This Row],[FECHA NACIMIENTO]])/365)&lt;18,"Corregir", IF(((TODAY()-Tabla2[[#This Row],[FECHA NACIMIENTO]])/365)&gt;80, "Corregir",ROUNDDOWN(((TODAY()-Tabla2[[#This Row],[FECHA NACIMIENTO]])/365),0)))</f>
        <v>25</v>
      </c>
      <c r="V146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465" s="34" t="str">
        <f ca="1">+IF(Tabla2[[#This Row],[Edad]]="Corregir","Corregir","Ok")</f>
        <v>Ok</v>
      </c>
      <c r="X1465" s="10" t="str">
        <f>+IFERROR(VLOOKUP(Tabla2[[#This Row],[DISTRITO SEGÚN DNI]],Hoja1!$A$2:$B$55,2,FALSE),"No")</f>
        <v>BREÑA</v>
      </c>
      <c r="Y1465" s="10" t="str">
        <f>IF(OR(LOWER(Tabla2[[#This Row],[GENERO]])="masculino", LOWER(Tabla2[[#This Row],[GENERO]])="femenino"),"OK","Corregir")</f>
        <v>OK</v>
      </c>
      <c r="Z1465" s="10" t="str">
        <f>+IF(Tabla2[[#This Row],[Nro. DNI / CE]]="","Corregir",IF(LEN(Tabla2[[#This Row],[Nro. DNI / CE]])&gt;=8,"OK","Corregir"))</f>
        <v>OK</v>
      </c>
      <c r="AA1465" s="10">
        <f>COUNTIF(Tabla2[APELLIDOS Y NOMBRES],Tabla2[[#This Row],[APELLIDOS Y NOMBRES]])</f>
        <v>1</v>
      </c>
      <c r="AB1465" t="str">
        <f ca="1">+IFERROR(IF(Tabla2[[#This Row],[FECHA CESE/BAJA]]="","No Aplica",IF(AND(MONTH(Tabla2[[#This Row],[FECHA CESE/BAJA]])=MONTH(TODAY()-30),YEAR(Tabla2[[#This Row],[FECHA CESE/BAJA]])=YEAR(TODAY())),MONTH(TODAY()-30)&amp;"-"&amp;YEAR(TODAY()),"Borrar")),"No aplica")</f>
        <v>No Aplica</v>
      </c>
      <c r="AC1465" t="str">
        <f ca="1">+IFERROR(IF(Tabla2[[#This Row],[FECHA INICIO DE LABORES EN OBRA]]="","No Aplica",IF(AND(MONTH(Tabla2[[#This Row],[FECHA INICIO DE LABORES EN OBRA]])=MONTH(TODAY()-30),YEAR(Tabla2[[#This Row],[FECHA INICIO DE LABORES EN OBRA]])=YEAR(TODAY())),MONTH(TODAY()-30)&amp;"-"&amp;YEAR(TODAY()),"No Aplica")),"No Aplica")</f>
        <v>8-2023</v>
      </c>
    </row>
    <row r="1466" spans="1:29" ht="15" customHeight="1" x14ac:dyDescent="0.25">
      <c r="A1466" s="2">
        <v>20600172531</v>
      </c>
      <c r="B1466" s="3" t="s">
        <v>38</v>
      </c>
      <c r="C1466" s="3" t="s">
        <v>38</v>
      </c>
      <c r="D1466" s="3" t="s">
        <v>10863</v>
      </c>
      <c r="E1466" s="3" t="s">
        <v>10864</v>
      </c>
      <c r="F1466" s="36">
        <v>29848</v>
      </c>
      <c r="G1466" s="3">
        <v>1</v>
      </c>
      <c r="H1466" s="3" t="s">
        <v>3447</v>
      </c>
      <c r="I1466" s="3" t="s">
        <v>10865</v>
      </c>
      <c r="J1466" s="3" t="s">
        <v>10866</v>
      </c>
      <c r="K1466" s="3" t="s">
        <v>1278</v>
      </c>
      <c r="L1466" s="8" t="s">
        <v>9813</v>
      </c>
      <c r="M1466" s="5"/>
      <c r="N1466" s="13" t="s">
        <v>2456</v>
      </c>
      <c r="O1466" s="5">
        <v>45166</v>
      </c>
      <c r="P1466" s="8">
        <v>1</v>
      </c>
      <c r="Q1466" s="9">
        <v>4</v>
      </c>
      <c r="R1466" s="9" t="str">
        <f>IFERROR(VLOOKUP(Tabla2[[#This Row],[CONTRATISTA PRNCIPAL]],Hoja1!$L$5:$M$9,2,FALSE),"CJV")</f>
        <v>CJV</v>
      </c>
      <c r="S1466" s="9" t="str">
        <f>IF(Tabla2[[#This Row],[EMPRESA]]=Tabla2[[#This Row],[CONTRATISTA PRNCIPAL]],"Principal","Secundaria")</f>
        <v>Principal</v>
      </c>
      <c r="T1466" s="10">
        <f>IFERROR(1/COUNTIF(Tabla2[CONTRATISTA PRNCIPAL],Tabla2[[#This Row],[CONTRATISTA PRNCIPAL]]),0)</f>
        <v>1.282051282051282E-2</v>
      </c>
      <c r="U1466" s="33">
        <f ca="1">IF(((TODAY()-Tabla2[[#This Row],[FECHA NACIMIENTO]])/365)&lt;18,"Corregir", IF(((TODAY()-Tabla2[[#This Row],[FECHA NACIMIENTO]])/365)&gt;80, "Corregir",ROUNDDOWN(((TODAY()-Tabla2[[#This Row],[FECHA NACIMIENTO]])/365),0)))</f>
        <v>41</v>
      </c>
      <c r="V146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466" s="34" t="str">
        <f ca="1">+IF(Tabla2[[#This Row],[Edad]]="Corregir","Corregir","Ok")</f>
        <v>Ok</v>
      </c>
      <c r="X1466" s="10" t="str">
        <f>+IFERROR(VLOOKUP(Tabla2[[#This Row],[DISTRITO SEGÚN DNI]],Hoja1!$A$2:$B$55,2,FALSE),"No")</f>
        <v>No</v>
      </c>
      <c r="Y1466" s="10" t="str">
        <f>IF(OR(LOWER(Tabla2[[#This Row],[GENERO]])="masculino", LOWER(Tabla2[[#This Row],[GENERO]])="femenino"),"OK","Corregir")</f>
        <v>OK</v>
      </c>
      <c r="Z1466" s="10" t="str">
        <f>+IF(Tabla2[[#This Row],[Nro. DNI / CE]]="","Corregir",IF(LEN(Tabla2[[#This Row],[Nro. DNI / CE]])&gt;=8,"OK","Corregir"))</f>
        <v>OK</v>
      </c>
      <c r="AA1466" s="10">
        <f>COUNTIF(Tabla2[APELLIDOS Y NOMBRES],Tabla2[[#This Row],[APELLIDOS Y NOMBRES]])</f>
        <v>1</v>
      </c>
      <c r="AB1466" t="str">
        <f ca="1">+IFERROR(IF(Tabla2[[#This Row],[FECHA CESE/BAJA]]="","No Aplica",IF(AND(MONTH(Tabla2[[#This Row],[FECHA CESE/BAJA]])=MONTH(TODAY()-30),YEAR(Tabla2[[#This Row],[FECHA CESE/BAJA]])=YEAR(TODAY())),MONTH(TODAY()-30)&amp;"-"&amp;YEAR(TODAY()),"Borrar")),"No aplica")</f>
        <v>No Aplica</v>
      </c>
      <c r="AC1466" t="str">
        <f ca="1">+IFERROR(IF(Tabla2[[#This Row],[FECHA INICIO DE LABORES EN OBRA]]="","No Aplica",IF(AND(MONTH(Tabla2[[#This Row],[FECHA INICIO DE LABORES EN OBRA]])=MONTH(TODAY()-30),YEAR(Tabla2[[#This Row],[FECHA INICIO DE LABORES EN OBRA]])=YEAR(TODAY())),MONTH(TODAY()-30)&amp;"-"&amp;YEAR(TODAY()),"No Aplica")),"No Aplica")</f>
        <v>8-2023</v>
      </c>
    </row>
    <row r="1467" spans="1:29" ht="15" customHeight="1" x14ac:dyDescent="0.25">
      <c r="A1467" s="2">
        <v>20563150808</v>
      </c>
      <c r="B1467" s="3" t="s">
        <v>9322</v>
      </c>
      <c r="C1467" s="3" t="s">
        <v>38</v>
      </c>
      <c r="D1467" s="3" t="s">
        <v>9323</v>
      </c>
      <c r="E1467" s="3" t="s">
        <v>9324</v>
      </c>
      <c r="F1467" s="36">
        <v>30065</v>
      </c>
      <c r="G1467" s="3">
        <v>1</v>
      </c>
      <c r="H1467" s="3" t="s">
        <v>9325</v>
      </c>
      <c r="I1467" s="3" t="s">
        <v>9279</v>
      </c>
      <c r="J1467" s="3" t="s">
        <v>9326</v>
      </c>
      <c r="K1467" s="3" t="s">
        <v>1219</v>
      </c>
      <c r="L1467" s="8" t="s">
        <v>9813</v>
      </c>
      <c r="M1467" s="5"/>
      <c r="N1467" s="13" t="s">
        <v>2456</v>
      </c>
      <c r="O1467" s="5">
        <v>43891</v>
      </c>
      <c r="P1467" s="8">
        <v>1</v>
      </c>
      <c r="Q1467" s="9">
        <v>2</v>
      </c>
      <c r="R1467" s="9" t="str">
        <f>IFERROR(VLOOKUP(Tabla2[[#This Row],[CONTRATISTA PRNCIPAL]],Hoja1!$L$5:$M$9,2,FALSE),"CJV")</f>
        <v>CJV</v>
      </c>
      <c r="S1467" s="9" t="str">
        <f>IF(Tabla2[[#This Row],[EMPRESA]]=Tabla2[[#This Row],[CONTRATISTA PRNCIPAL]],"Principal","Secundaria")</f>
        <v>Secundaria</v>
      </c>
      <c r="T1467" s="10">
        <f>IFERROR(1/COUNTIF(Tabla2[CONTRATISTA PRNCIPAL],Tabla2[[#This Row],[CONTRATISTA PRNCIPAL]]),0)</f>
        <v>1.282051282051282E-2</v>
      </c>
      <c r="U1467" s="33">
        <f ca="1">IF(((TODAY()-Tabla2[[#This Row],[FECHA NACIMIENTO]])/365)&lt;18,"Corregir", IF(((TODAY()-Tabla2[[#This Row],[FECHA NACIMIENTO]])/365)&gt;80, "Corregir",ROUNDDOWN(((TODAY()-Tabla2[[#This Row],[FECHA NACIMIENTO]])/365),0)))</f>
        <v>41</v>
      </c>
      <c r="V146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467" s="34" t="str">
        <f ca="1">+IF(Tabla2[[#This Row],[Edad]]="Corregir","Corregir","Ok")</f>
        <v>Ok</v>
      </c>
      <c r="X1467" s="10" t="str">
        <f>+IFERROR(VLOOKUP(Tabla2[[#This Row],[DISTRITO SEGÚN DNI]],Hoja1!$A$2:$B$55,2,FALSE),"No")</f>
        <v>No</v>
      </c>
      <c r="Y1467" s="10" t="str">
        <f>IF(OR(LOWER(Tabla2[[#This Row],[GENERO]])="masculino", LOWER(Tabla2[[#This Row],[GENERO]])="femenino"),"OK","Corregir")</f>
        <v>OK</v>
      </c>
      <c r="Z1467" s="10" t="str">
        <f>+IF(Tabla2[[#This Row],[Nro. DNI / CE]]="","Corregir",IF(LEN(Tabla2[[#This Row],[Nro. DNI / CE]])&gt;=8,"OK","Corregir"))</f>
        <v>OK</v>
      </c>
      <c r="AA1467" s="10">
        <f>COUNTIF(Tabla2[APELLIDOS Y NOMBRES],Tabla2[[#This Row],[APELLIDOS Y NOMBRES]])</f>
        <v>1</v>
      </c>
      <c r="AB1467" t="str">
        <f ca="1">+IFERROR(IF(Tabla2[[#This Row],[FECHA CESE/BAJA]]="","No Aplica",IF(AND(MONTH(Tabla2[[#This Row],[FECHA CESE/BAJA]])=MONTH(TODAY()-30),YEAR(Tabla2[[#This Row],[FECHA CESE/BAJA]])=YEAR(TODAY())),MONTH(TODAY()-30)&amp;"-"&amp;YEAR(TODAY()),"Borrar")),"No aplica")</f>
        <v>No Aplica</v>
      </c>
      <c r="AC1467" t="str">
        <f ca="1">+IFERROR(IF(Tabla2[[#This Row],[FECHA INICIO DE LABORES EN OBRA]]="","No Aplica",IF(AND(MONTH(Tabla2[[#This Row],[FECHA INICIO DE LABORES EN OBRA]])=MONTH(TODAY()-30),YEAR(Tabla2[[#This Row],[FECHA INICIO DE LABORES EN OBRA]])=YEAR(TODAY())),MONTH(TODAY()-30)&amp;"-"&amp;YEAR(TODAY()),"No Aplica")),"No Aplica")</f>
        <v>No Aplica</v>
      </c>
    </row>
    <row r="1468" spans="1:29" ht="15" customHeight="1" x14ac:dyDescent="0.25">
      <c r="A1468" s="2">
        <v>20562668871</v>
      </c>
      <c r="B1468" s="3" t="s">
        <v>9327</v>
      </c>
      <c r="C1468" s="3" t="s">
        <v>38</v>
      </c>
      <c r="D1468" s="3">
        <v>44168160</v>
      </c>
      <c r="E1468" s="3" t="s">
        <v>9328</v>
      </c>
      <c r="F1468" s="36">
        <v>31872</v>
      </c>
      <c r="G1468" s="3">
        <v>1</v>
      </c>
      <c r="H1468" s="3" t="s">
        <v>9329</v>
      </c>
      <c r="I1468" s="3" t="s">
        <v>9279</v>
      </c>
      <c r="J1468" s="3" t="s">
        <v>9330</v>
      </c>
      <c r="K1468" s="3" t="s">
        <v>1200</v>
      </c>
      <c r="L1468" s="8" t="s">
        <v>9813</v>
      </c>
      <c r="M1468" s="5"/>
      <c r="N1468" s="13" t="s">
        <v>2456</v>
      </c>
      <c r="O1468" s="5">
        <v>45117</v>
      </c>
      <c r="P1468" s="8">
        <v>1</v>
      </c>
      <c r="Q1468" s="9">
        <v>4</v>
      </c>
      <c r="R1468" s="9" t="str">
        <f>IFERROR(VLOOKUP(Tabla2[[#This Row],[CONTRATISTA PRNCIPAL]],Hoja1!$L$5:$M$9,2,FALSE),"CJV")</f>
        <v>CJV</v>
      </c>
      <c r="S1468" s="9" t="str">
        <f>IF(Tabla2[[#This Row],[EMPRESA]]=Tabla2[[#This Row],[CONTRATISTA PRNCIPAL]],"Principal","Secundaria")</f>
        <v>Secundaria</v>
      </c>
      <c r="T1468" s="10">
        <f>IFERROR(1/COUNTIF(Tabla2[CONTRATISTA PRNCIPAL],Tabla2[[#This Row],[CONTRATISTA PRNCIPAL]]),0)</f>
        <v>1.282051282051282E-2</v>
      </c>
      <c r="U1468" s="33">
        <f ca="1">IF(((TODAY()-Tabla2[[#This Row],[FECHA NACIMIENTO]])/365)&lt;18,"Corregir", IF(((TODAY()-Tabla2[[#This Row],[FECHA NACIMIENTO]])/365)&gt;80, "Corregir",ROUNDDOWN(((TODAY()-Tabla2[[#This Row],[FECHA NACIMIENTO]])/365),0)))</f>
        <v>36</v>
      </c>
      <c r="V146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468" s="34" t="str">
        <f ca="1">+IF(Tabla2[[#This Row],[Edad]]="Corregir","Corregir","Ok")</f>
        <v>Ok</v>
      </c>
      <c r="X1468" s="10" t="str">
        <f>+IFERROR(VLOOKUP(Tabla2[[#This Row],[DISTRITO SEGÚN DNI]],Hoja1!$A$2:$B$55,2,FALSE),"No")</f>
        <v>No</v>
      </c>
      <c r="Y1468" s="10" t="str">
        <f>IF(OR(LOWER(Tabla2[[#This Row],[GENERO]])="masculino", LOWER(Tabla2[[#This Row],[GENERO]])="femenino"),"OK","Corregir")</f>
        <v>OK</v>
      </c>
      <c r="Z1468" s="10" t="str">
        <f>+IF(Tabla2[[#This Row],[Nro. DNI / CE]]="","Corregir",IF(LEN(Tabla2[[#This Row],[Nro. DNI / CE]])&gt;=8,"OK","Corregir"))</f>
        <v>OK</v>
      </c>
      <c r="AA1468" s="10">
        <f>COUNTIF(Tabla2[APELLIDOS Y NOMBRES],Tabla2[[#This Row],[APELLIDOS Y NOMBRES]])</f>
        <v>1</v>
      </c>
      <c r="AB1468" t="str">
        <f ca="1">+IFERROR(IF(Tabla2[[#This Row],[FECHA CESE/BAJA]]="","No Aplica",IF(AND(MONTH(Tabla2[[#This Row],[FECHA CESE/BAJA]])=MONTH(TODAY()-30),YEAR(Tabla2[[#This Row],[FECHA CESE/BAJA]])=YEAR(TODAY())),MONTH(TODAY()-30)&amp;"-"&amp;YEAR(TODAY()),"Borrar")),"No aplica")</f>
        <v>No Aplica</v>
      </c>
      <c r="AC1468" t="str">
        <f ca="1">+IFERROR(IF(Tabla2[[#This Row],[FECHA INICIO DE LABORES EN OBRA]]="","No Aplica",IF(AND(MONTH(Tabla2[[#This Row],[FECHA INICIO DE LABORES EN OBRA]])=MONTH(TODAY()-30),YEAR(Tabla2[[#This Row],[FECHA INICIO DE LABORES EN OBRA]])=YEAR(TODAY())),MONTH(TODAY()-30)&amp;"-"&amp;YEAR(TODAY()),"No Aplica")),"No Aplica")</f>
        <v>No Aplica</v>
      </c>
    </row>
    <row r="1469" spans="1:29" x14ac:dyDescent="0.25">
      <c r="A1469" s="2">
        <v>20562668871</v>
      </c>
      <c r="B1469" s="3" t="s">
        <v>9327</v>
      </c>
      <c r="C1469" s="3" t="s">
        <v>38</v>
      </c>
      <c r="D1469" s="3">
        <v>42354739</v>
      </c>
      <c r="E1469" s="3" t="s">
        <v>9331</v>
      </c>
      <c r="F1469" s="36">
        <v>30809</v>
      </c>
      <c r="G1469" s="3">
        <v>1</v>
      </c>
      <c r="H1469" s="3" t="s">
        <v>9329</v>
      </c>
      <c r="I1469" s="3" t="s">
        <v>9279</v>
      </c>
      <c r="J1469" s="3" t="s">
        <v>9332</v>
      </c>
      <c r="K1469" s="3" t="s">
        <v>1063</v>
      </c>
      <c r="L1469" s="8" t="s">
        <v>9813</v>
      </c>
      <c r="M1469" s="5"/>
      <c r="N1469" s="13" t="s">
        <v>2456</v>
      </c>
      <c r="O1469" s="5">
        <v>45121</v>
      </c>
      <c r="P1469" s="8">
        <v>1</v>
      </c>
      <c r="Q1469" s="9">
        <v>4</v>
      </c>
      <c r="R1469" s="9" t="str">
        <f>IFERROR(VLOOKUP(Tabla2[[#This Row],[CONTRATISTA PRNCIPAL]],Hoja1!$L$5:$M$9,2,FALSE),"CJV")</f>
        <v>CJV</v>
      </c>
      <c r="S1469" s="9" t="str">
        <f>IF(Tabla2[[#This Row],[EMPRESA]]=Tabla2[[#This Row],[CONTRATISTA PRNCIPAL]],"Principal","Secundaria")</f>
        <v>Secundaria</v>
      </c>
      <c r="T1469" s="10">
        <f>IFERROR(1/COUNTIF(Tabla2[CONTRATISTA PRNCIPAL],Tabla2[[#This Row],[CONTRATISTA PRNCIPAL]]),0)</f>
        <v>1.282051282051282E-2</v>
      </c>
      <c r="U1469" s="33">
        <f ca="1">IF(((TODAY()-Tabla2[[#This Row],[FECHA NACIMIENTO]])/365)&lt;18,"Corregir", IF(((TODAY()-Tabla2[[#This Row],[FECHA NACIMIENTO]])/365)&gt;80, "Corregir",ROUNDDOWN(((TODAY()-Tabla2[[#This Row],[FECHA NACIMIENTO]])/365),0)))</f>
        <v>39</v>
      </c>
      <c r="V146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469" s="34" t="str">
        <f ca="1">+IF(Tabla2[[#This Row],[Edad]]="Corregir","Corregir","Ok")</f>
        <v>Ok</v>
      </c>
      <c r="X1469" s="10" t="str">
        <f>+IFERROR(VLOOKUP(Tabla2[[#This Row],[DISTRITO SEGÚN DNI]],Hoja1!$A$2:$B$55,2,FALSE),"No")</f>
        <v>No</v>
      </c>
      <c r="Y1469" s="10" t="str">
        <f>IF(OR(LOWER(Tabla2[[#This Row],[GENERO]])="masculino", LOWER(Tabla2[[#This Row],[GENERO]])="femenino"),"OK","Corregir")</f>
        <v>OK</v>
      </c>
      <c r="Z1469" s="10" t="str">
        <f>+IF(Tabla2[[#This Row],[Nro. DNI / CE]]="","Corregir",IF(LEN(Tabla2[[#This Row],[Nro. DNI / CE]])&gt;=8,"OK","Corregir"))</f>
        <v>OK</v>
      </c>
      <c r="AA1469" s="10">
        <f>COUNTIF(Tabla2[APELLIDOS Y NOMBRES],Tabla2[[#This Row],[APELLIDOS Y NOMBRES]])</f>
        <v>1</v>
      </c>
      <c r="AB1469" t="str">
        <f ca="1">+IFERROR(IF(Tabla2[[#This Row],[FECHA CESE/BAJA]]="","No Aplica",IF(AND(MONTH(Tabla2[[#This Row],[FECHA CESE/BAJA]])=MONTH(TODAY()-30),YEAR(Tabla2[[#This Row],[FECHA CESE/BAJA]])=YEAR(TODAY())),MONTH(TODAY()-30)&amp;"-"&amp;YEAR(TODAY()),"Borrar")),"No aplica")</f>
        <v>No Aplica</v>
      </c>
      <c r="AC1469" t="str">
        <f ca="1">+IFERROR(IF(Tabla2[[#This Row],[FECHA INICIO DE LABORES EN OBRA]]="","No Aplica",IF(AND(MONTH(Tabla2[[#This Row],[FECHA INICIO DE LABORES EN OBRA]])=MONTH(TODAY()-30),YEAR(Tabla2[[#This Row],[FECHA INICIO DE LABORES EN OBRA]])=YEAR(TODAY())),MONTH(TODAY()-30)&amp;"-"&amp;YEAR(TODAY()),"No Aplica")),"No Aplica")</f>
        <v>No Aplica</v>
      </c>
    </row>
    <row r="1470" spans="1:29" x14ac:dyDescent="0.25">
      <c r="A1470" s="2">
        <v>20562668871</v>
      </c>
      <c r="B1470" s="3" t="s">
        <v>9327</v>
      </c>
      <c r="C1470" s="3" t="s">
        <v>38</v>
      </c>
      <c r="D1470" s="3">
        <v>47290100</v>
      </c>
      <c r="E1470" s="3" t="s">
        <v>9333</v>
      </c>
      <c r="F1470" s="36">
        <v>33664</v>
      </c>
      <c r="G1470" s="3">
        <v>1</v>
      </c>
      <c r="H1470" s="3" t="s">
        <v>9329</v>
      </c>
      <c r="I1470" s="3" t="s">
        <v>9279</v>
      </c>
      <c r="J1470" s="3" t="s">
        <v>9334</v>
      </c>
      <c r="K1470" s="3" t="s">
        <v>5151</v>
      </c>
      <c r="L1470" s="8" t="s">
        <v>9813</v>
      </c>
      <c r="M1470" s="5"/>
      <c r="N1470" s="13" t="s">
        <v>2456</v>
      </c>
      <c r="O1470" s="5">
        <v>45114</v>
      </c>
      <c r="P1470" s="8">
        <v>1</v>
      </c>
      <c r="Q1470" s="9">
        <v>4</v>
      </c>
      <c r="R1470" s="9" t="str">
        <f>IFERROR(VLOOKUP(Tabla2[[#This Row],[CONTRATISTA PRNCIPAL]],Hoja1!$L$5:$M$9,2,FALSE),"CJV")</f>
        <v>CJV</v>
      </c>
      <c r="S1470" s="9" t="str">
        <f>IF(Tabla2[[#This Row],[EMPRESA]]=Tabla2[[#This Row],[CONTRATISTA PRNCIPAL]],"Principal","Secundaria")</f>
        <v>Secundaria</v>
      </c>
      <c r="T1470" s="10">
        <f>IFERROR(1/COUNTIF(Tabla2[CONTRATISTA PRNCIPAL],Tabla2[[#This Row],[CONTRATISTA PRNCIPAL]]),0)</f>
        <v>1.282051282051282E-2</v>
      </c>
      <c r="U1470" s="33">
        <f ca="1">IF(((TODAY()-Tabla2[[#This Row],[FECHA NACIMIENTO]])/365)&lt;18,"Corregir", IF(((TODAY()-Tabla2[[#This Row],[FECHA NACIMIENTO]])/365)&gt;80, "Corregir",ROUNDDOWN(((TODAY()-Tabla2[[#This Row],[FECHA NACIMIENTO]])/365),0)))</f>
        <v>31</v>
      </c>
      <c r="V147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470" s="34" t="str">
        <f ca="1">+IF(Tabla2[[#This Row],[Edad]]="Corregir","Corregir","Ok")</f>
        <v>Ok</v>
      </c>
      <c r="X1470" s="10" t="str">
        <f>+IFERROR(VLOOKUP(Tabla2[[#This Row],[DISTRITO SEGÚN DNI]],Hoja1!$A$2:$B$55,2,FALSE),"No")</f>
        <v>No</v>
      </c>
      <c r="Y1470" s="10" t="str">
        <f>IF(OR(LOWER(Tabla2[[#This Row],[GENERO]])="masculino", LOWER(Tabla2[[#This Row],[GENERO]])="femenino"),"OK","Corregir")</f>
        <v>OK</v>
      </c>
      <c r="Z1470" s="10" t="str">
        <f>+IF(Tabla2[[#This Row],[Nro. DNI / CE]]="","Corregir",IF(LEN(Tabla2[[#This Row],[Nro. DNI / CE]])&gt;=8,"OK","Corregir"))</f>
        <v>OK</v>
      </c>
      <c r="AA1470" s="10">
        <f>COUNTIF(Tabla2[APELLIDOS Y NOMBRES],Tabla2[[#This Row],[APELLIDOS Y NOMBRES]])</f>
        <v>1</v>
      </c>
      <c r="AB1470" t="str">
        <f ca="1">+IFERROR(IF(Tabla2[[#This Row],[FECHA CESE/BAJA]]="","No Aplica",IF(AND(MONTH(Tabla2[[#This Row],[FECHA CESE/BAJA]])=MONTH(TODAY()-30),YEAR(Tabla2[[#This Row],[FECHA CESE/BAJA]])=YEAR(TODAY())),MONTH(TODAY()-30)&amp;"-"&amp;YEAR(TODAY()),"Borrar")),"No aplica")</f>
        <v>No Aplica</v>
      </c>
      <c r="AC1470" t="str">
        <f ca="1">+IFERROR(IF(Tabla2[[#This Row],[FECHA INICIO DE LABORES EN OBRA]]="","No Aplica",IF(AND(MONTH(Tabla2[[#This Row],[FECHA INICIO DE LABORES EN OBRA]])=MONTH(TODAY()-30),YEAR(Tabla2[[#This Row],[FECHA INICIO DE LABORES EN OBRA]])=YEAR(TODAY())),MONTH(TODAY()-30)&amp;"-"&amp;YEAR(TODAY()),"No Aplica")),"No Aplica")</f>
        <v>No Aplica</v>
      </c>
    </row>
    <row r="1471" spans="1:29" x14ac:dyDescent="0.25">
      <c r="A1471" s="2">
        <v>20562668871</v>
      </c>
      <c r="B1471" s="3" t="s">
        <v>9327</v>
      </c>
      <c r="C1471" s="3" t="s">
        <v>38</v>
      </c>
      <c r="D1471" s="3">
        <v>70768112</v>
      </c>
      <c r="E1471" s="3" t="s">
        <v>9335</v>
      </c>
      <c r="F1471" s="36">
        <v>34053</v>
      </c>
      <c r="G1471" s="3">
        <v>1</v>
      </c>
      <c r="H1471" s="3" t="s">
        <v>9329</v>
      </c>
      <c r="I1471" s="3" t="s">
        <v>9279</v>
      </c>
      <c r="J1471" s="3" t="s">
        <v>9336</v>
      </c>
      <c r="K1471" s="3" t="s">
        <v>1200</v>
      </c>
      <c r="L1471" s="8" t="s">
        <v>9813</v>
      </c>
      <c r="M1471" s="5"/>
      <c r="N1471" s="13" t="s">
        <v>2456</v>
      </c>
      <c r="O1471" s="5">
        <v>45118</v>
      </c>
      <c r="P1471" s="8">
        <v>1</v>
      </c>
      <c r="Q1471" s="9">
        <v>4</v>
      </c>
      <c r="R1471" s="9" t="str">
        <f>IFERROR(VLOOKUP(Tabla2[[#This Row],[CONTRATISTA PRNCIPAL]],Hoja1!$L$5:$M$9,2,FALSE),"CJV")</f>
        <v>CJV</v>
      </c>
      <c r="S1471" s="9" t="str">
        <f>IF(Tabla2[[#This Row],[EMPRESA]]=Tabla2[[#This Row],[CONTRATISTA PRNCIPAL]],"Principal","Secundaria")</f>
        <v>Secundaria</v>
      </c>
      <c r="T1471" s="10">
        <f>IFERROR(1/COUNTIF(Tabla2[CONTRATISTA PRNCIPAL],Tabla2[[#This Row],[CONTRATISTA PRNCIPAL]]),0)</f>
        <v>1.282051282051282E-2</v>
      </c>
      <c r="U1471" s="33">
        <f ca="1">IF(((TODAY()-Tabla2[[#This Row],[FECHA NACIMIENTO]])/365)&lt;18,"Corregir", IF(((TODAY()-Tabla2[[#This Row],[FECHA NACIMIENTO]])/365)&gt;80, "Corregir",ROUNDDOWN(((TODAY()-Tabla2[[#This Row],[FECHA NACIMIENTO]])/365),0)))</f>
        <v>30</v>
      </c>
      <c r="V147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471" s="34" t="str">
        <f ca="1">+IF(Tabla2[[#This Row],[Edad]]="Corregir","Corregir","Ok")</f>
        <v>Ok</v>
      </c>
      <c r="X1471" s="10" t="str">
        <f>+IFERROR(VLOOKUP(Tabla2[[#This Row],[DISTRITO SEGÚN DNI]],Hoja1!$A$2:$B$55,2,FALSE),"No")</f>
        <v>No</v>
      </c>
      <c r="Y1471" s="10" t="str">
        <f>IF(OR(LOWER(Tabla2[[#This Row],[GENERO]])="masculino", LOWER(Tabla2[[#This Row],[GENERO]])="femenino"),"OK","Corregir")</f>
        <v>OK</v>
      </c>
      <c r="Z1471" s="10" t="str">
        <f>+IF(Tabla2[[#This Row],[Nro. DNI / CE]]="","Corregir",IF(LEN(Tabla2[[#This Row],[Nro. DNI / CE]])&gt;=8,"OK","Corregir"))</f>
        <v>OK</v>
      </c>
      <c r="AA1471" s="10">
        <f>COUNTIF(Tabla2[APELLIDOS Y NOMBRES],Tabla2[[#This Row],[APELLIDOS Y NOMBRES]])</f>
        <v>1</v>
      </c>
      <c r="AB1471" t="str">
        <f ca="1">+IFERROR(IF(Tabla2[[#This Row],[FECHA CESE/BAJA]]="","No Aplica",IF(AND(MONTH(Tabla2[[#This Row],[FECHA CESE/BAJA]])=MONTH(TODAY()-30),YEAR(Tabla2[[#This Row],[FECHA CESE/BAJA]])=YEAR(TODAY())),MONTH(TODAY()-30)&amp;"-"&amp;YEAR(TODAY()),"Borrar")),"No aplica")</f>
        <v>No Aplica</v>
      </c>
      <c r="AC1471" t="str">
        <f ca="1">+IFERROR(IF(Tabla2[[#This Row],[FECHA INICIO DE LABORES EN OBRA]]="","No Aplica",IF(AND(MONTH(Tabla2[[#This Row],[FECHA INICIO DE LABORES EN OBRA]])=MONTH(TODAY()-30),YEAR(Tabla2[[#This Row],[FECHA INICIO DE LABORES EN OBRA]])=YEAR(TODAY())),MONTH(TODAY()-30)&amp;"-"&amp;YEAR(TODAY()),"No Aplica")),"No Aplica")</f>
        <v>No Aplica</v>
      </c>
    </row>
    <row r="1472" spans="1:29" x14ac:dyDescent="0.25">
      <c r="A1472" s="2">
        <v>20562668871</v>
      </c>
      <c r="B1472" s="3" t="s">
        <v>9327</v>
      </c>
      <c r="C1472" s="3" t="s">
        <v>38</v>
      </c>
      <c r="D1472" s="3">
        <v>48493472</v>
      </c>
      <c r="E1472" s="3" t="s">
        <v>9337</v>
      </c>
      <c r="F1472" s="36">
        <v>34426</v>
      </c>
      <c r="G1472" s="3">
        <v>1</v>
      </c>
      <c r="H1472" s="3" t="s">
        <v>9329</v>
      </c>
      <c r="I1472" s="3" t="s">
        <v>9279</v>
      </c>
      <c r="J1472" s="3" t="s">
        <v>9338</v>
      </c>
      <c r="K1472" s="3" t="s">
        <v>1136</v>
      </c>
      <c r="L1472" s="8" t="s">
        <v>9813</v>
      </c>
      <c r="M1472" s="5"/>
      <c r="N1472" s="13" t="s">
        <v>2456</v>
      </c>
      <c r="O1472" s="5">
        <v>45084</v>
      </c>
      <c r="P1472" s="8">
        <v>1</v>
      </c>
      <c r="Q1472" s="9">
        <v>4</v>
      </c>
      <c r="R1472" s="9" t="str">
        <f>IFERROR(VLOOKUP(Tabla2[[#This Row],[CONTRATISTA PRNCIPAL]],Hoja1!$L$5:$M$9,2,FALSE),"CJV")</f>
        <v>CJV</v>
      </c>
      <c r="S1472" s="9" t="str">
        <f>IF(Tabla2[[#This Row],[EMPRESA]]=Tabla2[[#This Row],[CONTRATISTA PRNCIPAL]],"Principal","Secundaria")</f>
        <v>Secundaria</v>
      </c>
      <c r="T1472" s="10">
        <f>IFERROR(1/COUNTIF(Tabla2[CONTRATISTA PRNCIPAL],Tabla2[[#This Row],[CONTRATISTA PRNCIPAL]]),0)</f>
        <v>1.282051282051282E-2</v>
      </c>
      <c r="U1472" s="33">
        <f ca="1">IF(((TODAY()-Tabla2[[#This Row],[FECHA NACIMIENTO]])/365)&lt;18,"Corregir", IF(((TODAY()-Tabla2[[#This Row],[FECHA NACIMIENTO]])/365)&gt;80, "Corregir",ROUNDDOWN(((TODAY()-Tabla2[[#This Row],[FECHA NACIMIENTO]])/365),0)))</f>
        <v>29</v>
      </c>
      <c r="V147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472" s="34" t="str">
        <f ca="1">+IF(Tabla2[[#This Row],[Edad]]="Corregir","Corregir","Ok")</f>
        <v>Ok</v>
      </c>
      <c r="X1472" s="10" t="str">
        <f>+IFERROR(VLOOKUP(Tabla2[[#This Row],[DISTRITO SEGÚN DNI]],Hoja1!$A$2:$B$55,2,FALSE),"No")</f>
        <v>No</v>
      </c>
      <c r="Y1472" s="10" t="str">
        <f>IF(OR(LOWER(Tabla2[[#This Row],[GENERO]])="masculino", LOWER(Tabla2[[#This Row],[GENERO]])="femenino"),"OK","Corregir")</f>
        <v>OK</v>
      </c>
      <c r="Z1472" s="10" t="str">
        <f>+IF(Tabla2[[#This Row],[Nro. DNI / CE]]="","Corregir",IF(LEN(Tabla2[[#This Row],[Nro. DNI / CE]])&gt;=8,"OK","Corregir"))</f>
        <v>OK</v>
      </c>
      <c r="AA1472" s="10">
        <f>COUNTIF(Tabla2[APELLIDOS Y NOMBRES],Tabla2[[#This Row],[APELLIDOS Y NOMBRES]])</f>
        <v>1</v>
      </c>
      <c r="AB1472" t="str">
        <f ca="1">+IFERROR(IF(Tabla2[[#This Row],[FECHA CESE/BAJA]]="","No Aplica",IF(AND(MONTH(Tabla2[[#This Row],[FECHA CESE/BAJA]])=MONTH(TODAY()-30),YEAR(Tabla2[[#This Row],[FECHA CESE/BAJA]])=YEAR(TODAY())),MONTH(TODAY()-30)&amp;"-"&amp;YEAR(TODAY()),"Borrar")),"No aplica")</f>
        <v>No Aplica</v>
      </c>
      <c r="AC1472" t="str">
        <f ca="1">+IFERROR(IF(Tabla2[[#This Row],[FECHA INICIO DE LABORES EN OBRA]]="","No Aplica",IF(AND(MONTH(Tabla2[[#This Row],[FECHA INICIO DE LABORES EN OBRA]])=MONTH(TODAY()-30),YEAR(Tabla2[[#This Row],[FECHA INICIO DE LABORES EN OBRA]])=YEAR(TODAY())),MONTH(TODAY()-30)&amp;"-"&amp;YEAR(TODAY()),"No Aplica")),"No Aplica")</f>
        <v>No Aplica</v>
      </c>
    </row>
    <row r="1473" spans="1:29" x14ac:dyDescent="0.25">
      <c r="A1473" s="2">
        <v>20562668871</v>
      </c>
      <c r="B1473" s="3" t="s">
        <v>9327</v>
      </c>
      <c r="C1473" s="3" t="s">
        <v>38</v>
      </c>
      <c r="D1473" s="3">
        <v>43210363</v>
      </c>
      <c r="E1473" s="3" t="s">
        <v>9339</v>
      </c>
      <c r="F1473" s="36">
        <v>30808</v>
      </c>
      <c r="G1473" s="3">
        <v>1</v>
      </c>
      <c r="H1473" s="3" t="s">
        <v>9329</v>
      </c>
      <c r="I1473" s="3" t="s">
        <v>9279</v>
      </c>
      <c r="J1473" s="3" t="s">
        <v>9340</v>
      </c>
      <c r="K1473" s="3" t="s">
        <v>36</v>
      </c>
      <c r="L1473" s="8" t="s">
        <v>9813</v>
      </c>
      <c r="M1473" s="5"/>
      <c r="N1473" s="13" t="s">
        <v>2456</v>
      </c>
      <c r="O1473" s="5">
        <v>45121</v>
      </c>
      <c r="P1473" s="8">
        <v>1</v>
      </c>
      <c r="Q1473" s="9">
        <v>4</v>
      </c>
      <c r="R1473" s="9" t="str">
        <f>IFERROR(VLOOKUP(Tabla2[[#This Row],[CONTRATISTA PRNCIPAL]],Hoja1!$L$5:$M$9,2,FALSE),"CJV")</f>
        <v>CJV</v>
      </c>
      <c r="S1473" s="9" t="str">
        <f>IF(Tabla2[[#This Row],[EMPRESA]]=Tabla2[[#This Row],[CONTRATISTA PRNCIPAL]],"Principal","Secundaria")</f>
        <v>Secundaria</v>
      </c>
      <c r="T1473" s="10">
        <f>IFERROR(1/COUNTIF(Tabla2[CONTRATISTA PRNCIPAL],Tabla2[[#This Row],[CONTRATISTA PRNCIPAL]]),0)</f>
        <v>1.282051282051282E-2</v>
      </c>
      <c r="U1473" s="33">
        <f ca="1">IF(((TODAY()-Tabla2[[#This Row],[FECHA NACIMIENTO]])/365)&lt;18,"Corregir", IF(((TODAY()-Tabla2[[#This Row],[FECHA NACIMIENTO]])/365)&gt;80, "Corregir",ROUNDDOWN(((TODAY()-Tabla2[[#This Row],[FECHA NACIMIENTO]])/365),0)))</f>
        <v>39</v>
      </c>
      <c r="V147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473" s="34" t="str">
        <f ca="1">+IF(Tabla2[[#This Row],[Edad]]="Corregir","Corregir","Ok")</f>
        <v>Ok</v>
      </c>
      <c r="X1473" s="10" t="str">
        <f>+IFERROR(VLOOKUP(Tabla2[[#This Row],[DISTRITO SEGÚN DNI]],Hoja1!$A$2:$B$55,2,FALSE),"No")</f>
        <v>SANTA ANITA</v>
      </c>
      <c r="Y1473" s="10" t="str">
        <f>IF(OR(LOWER(Tabla2[[#This Row],[GENERO]])="masculino", LOWER(Tabla2[[#This Row],[GENERO]])="femenino"),"OK","Corregir")</f>
        <v>OK</v>
      </c>
      <c r="Z1473" s="10" t="str">
        <f>+IF(Tabla2[[#This Row],[Nro. DNI / CE]]="","Corregir",IF(LEN(Tabla2[[#This Row],[Nro. DNI / CE]])&gt;=8,"OK","Corregir"))</f>
        <v>OK</v>
      </c>
      <c r="AA1473" s="10">
        <f>COUNTIF(Tabla2[APELLIDOS Y NOMBRES],Tabla2[[#This Row],[APELLIDOS Y NOMBRES]])</f>
        <v>1</v>
      </c>
      <c r="AB1473" t="str">
        <f ca="1">+IFERROR(IF(Tabla2[[#This Row],[FECHA CESE/BAJA]]="","No Aplica",IF(AND(MONTH(Tabla2[[#This Row],[FECHA CESE/BAJA]])=MONTH(TODAY()-30),YEAR(Tabla2[[#This Row],[FECHA CESE/BAJA]])=YEAR(TODAY())),MONTH(TODAY()-30)&amp;"-"&amp;YEAR(TODAY()),"Borrar")),"No aplica")</f>
        <v>No Aplica</v>
      </c>
      <c r="AC1473" t="str">
        <f ca="1">+IFERROR(IF(Tabla2[[#This Row],[FECHA INICIO DE LABORES EN OBRA]]="","No Aplica",IF(AND(MONTH(Tabla2[[#This Row],[FECHA INICIO DE LABORES EN OBRA]])=MONTH(TODAY()-30),YEAR(Tabla2[[#This Row],[FECHA INICIO DE LABORES EN OBRA]])=YEAR(TODAY())),MONTH(TODAY()-30)&amp;"-"&amp;YEAR(TODAY()),"No Aplica")),"No Aplica")</f>
        <v>No Aplica</v>
      </c>
    </row>
    <row r="1474" spans="1:29" x14ac:dyDescent="0.25">
      <c r="A1474" s="2">
        <v>20547787839</v>
      </c>
      <c r="B1474" s="3" t="s">
        <v>9341</v>
      </c>
      <c r="C1474" s="3" t="s">
        <v>38</v>
      </c>
      <c r="D1474" s="3">
        <v>43737554</v>
      </c>
      <c r="E1474" s="3" t="s">
        <v>9342</v>
      </c>
      <c r="F1474" s="36">
        <v>31644</v>
      </c>
      <c r="G1474" s="3">
        <v>2</v>
      </c>
      <c r="H1474" s="3" t="s">
        <v>9343</v>
      </c>
      <c r="I1474" s="3" t="s">
        <v>9279</v>
      </c>
      <c r="J1474" s="3" t="s">
        <v>9344</v>
      </c>
      <c r="K1474" s="3" t="s">
        <v>93</v>
      </c>
      <c r="L1474" s="8" t="s">
        <v>9813</v>
      </c>
      <c r="M1474" s="5"/>
      <c r="N1474" s="13" t="s">
        <v>2456</v>
      </c>
      <c r="O1474" s="5">
        <v>44851</v>
      </c>
      <c r="P1474" s="8">
        <v>1</v>
      </c>
      <c r="Q1474" s="9">
        <v>4</v>
      </c>
      <c r="R1474" s="9" t="str">
        <f>IFERROR(VLOOKUP(Tabla2[[#This Row],[CONTRATISTA PRNCIPAL]],Hoja1!$L$5:$M$9,2,FALSE),"CJV")</f>
        <v>CJV</v>
      </c>
      <c r="S1474" s="9" t="str">
        <f>IF(Tabla2[[#This Row],[EMPRESA]]=Tabla2[[#This Row],[CONTRATISTA PRNCIPAL]],"Principal","Secundaria")</f>
        <v>Secundaria</v>
      </c>
      <c r="T1474" s="10">
        <f>IFERROR(1/COUNTIF(Tabla2[CONTRATISTA PRNCIPAL],Tabla2[[#This Row],[CONTRATISTA PRNCIPAL]]),0)</f>
        <v>1.282051282051282E-2</v>
      </c>
      <c r="U1474" s="33">
        <f ca="1">IF(((TODAY()-Tabla2[[#This Row],[FECHA NACIMIENTO]])/365)&lt;18,"Corregir", IF(((TODAY()-Tabla2[[#This Row],[FECHA NACIMIENTO]])/365)&gt;80, "Corregir",ROUNDDOWN(((TODAY()-Tabla2[[#This Row],[FECHA NACIMIENTO]])/365),0)))</f>
        <v>37</v>
      </c>
      <c r="V147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474" s="34" t="str">
        <f ca="1">+IF(Tabla2[[#This Row],[Edad]]="Corregir","Corregir","Ok")</f>
        <v>Ok</v>
      </c>
      <c r="X1474" s="10" t="str">
        <f>+IFERROR(VLOOKUP(Tabla2[[#This Row],[DISTRITO SEGÚN DNI]],Hoja1!$A$2:$B$55,2,FALSE),"No")</f>
        <v>ATE</v>
      </c>
      <c r="Y1474" s="10" t="str">
        <f>IF(OR(LOWER(Tabla2[[#This Row],[GENERO]])="masculino", LOWER(Tabla2[[#This Row],[GENERO]])="femenino"),"OK","Corregir")</f>
        <v>OK</v>
      </c>
      <c r="Z1474" s="10" t="str">
        <f>+IF(Tabla2[[#This Row],[Nro. DNI / CE]]="","Corregir",IF(LEN(Tabla2[[#This Row],[Nro. DNI / CE]])&gt;=8,"OK","Corregir"))</f>
        <v>OK</v>
      </c>
      <c r="AA1474" s="10">
        <f>COUNTIF(Tabla2[APELLIDOS Y NOMBRES],Tabla2[[#This Row],[APELLIDOS Y NOMBRES]])</f>
        <v>1</v>
      </c>
      <c r="AB1474" t="str">
        <f ca="1">+IFERROR(IF(Tabla2[[#This Row],[FECHA CESE/BAJA]]="","No Aplica",IF(AND(MONTH(Tabla2[[#This Row],[FECHA CESE/BAJA]])=MONTH(TODAY()-30),YEAR(Tabla2[[#This Row],[FECHA CESE/BAJA]])=YEAR(TODAY())),MONTH(TODAY()-30)&amp;"-"&amp;YEAR(TODAY()),"Borrar")),"No aplica")</f>
        <v>No Aplica</v>
      </c>
      <c r="AC1474" t="str">
        <f ca="1">+IFERROR(IF(Tabla2[[#This Row],[FECHA INICIO DE LABORES EN OBRA]]="","No Aplica",IF(AND(MONTH(Tabla2[[#This Row],[FECHA INICIO DE LABORES EN OBRA]])=MONTH(TODAY()-30),YEAR(Tabla2[[#This Row],[FECHA INICIO DE LABORES EN OBRA]])=YEAR(TODAY())),MONTH(TODAY()-30)&amp;"-"&amp;YEAR(TODAY()),"No Aplica")),"No Aplica")</f>
        <v>No Aplica</v>
      </c>
    </row>
    <row r="1475" spans="1:29" x14ac:dyDescent="0.25">
      <c r="A1475" s="2">
        <v>20547787839</v>
      </c>
      <c r="B1475" s="3" t="s">
        <v>9341</v>
      </c>
      <c r="C1475" s="3" t="s">
        <v>38</v>
      </c>
      <c r="D1475" s="3" t="s">
        <v>9345</v>
      </c>
      <c r="E1475" s="3" t="s">
        <v>9346</v>
      </c>
      <c r="F1475" s="36">
        <v>30601</v>
      </c>
      <c r="G1475" s="3">
        <v>2</v>
      </c>
      <c r="H1475" s="3" t="s">
        <v>9347</v>
      </c>
      <c r="I1475" s="3" t="s">
        <v>9279</v>
      </c>
      <c r="J1475" s="3" t="s">
        <v>9348</v>
      </c>
      <c r="K1475" s="3" t="s">
        <v>1044</v>
      </c>
      <c r="L1475" s="8" t="s">
        <v>9813</v>
      </c>
      <c r="M1475" s="5"/>
      <c r="N1475" s="13" t="s">
        <v>2456</v>
      </c>
      <c r="O1475" s="5">
        <v>44851</v>
      </c>
      <c r="P1475" s="8">
        <v>1</v>
      </c>
      <c r="Q1475" s="9">
        <v>4</v>
      </c>
      <c r="R1475" s="9" t="str">
        <f>IFERROR(VLOOKUP(Tabla2[[#This Row],[CONTRATISTA PRNCIPAL]],Hoja1!$L$5:$M$9,2,FALSE),"CJV")</f>
        <v>CJV</v>
      </c>
      <c r="S1475" s="9" t="str">
        <f>IF(Tabla2[[#This Row],[EMPRESA]]=Tabla2[[#This Row],[CONTRATISTA PRNCIPAL]],"Principal","Secundaria")</f>
        <v>Secundaria</v>
      </c>
      <c r="T1475" s="10">
        <f>IFERROR(1/COUNTIF(Tabla2[CONTRATISTA PRNCIPAL],Tabla2[[#This Row],[CONTRATISTA PRNCIPAL]]),0)</f>
        <v>1.282051282051282E-2</v>
      </c>
      <c r="U1475" s="33">
        <f ca="1">IF(((TODAY()-Tabla2[[#This Row],[FECHA NACIMIENTO]])/365)&lt;18,"Corregir", IF(((TODAY()-Tabla2[[#This Row],[FECHA NACIMIENTO]])/365)&gt;80, "Corregir",ROUNDDOWN(((TODAY()-Tabla2[[#This Row],[FECHA NACIMIENTO]])/365),0)))</f>
        <v>39</v>
      </c>
      <c r="V147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475" s="34" t="str">
        <f ca="1">+IF(Tabla2[[#This Row],[Edad]]="Corregir","Corregir","Ok")</f>
        <v>Ok</v>
      </c>
      <c r="X1475" s="10" t="str">
        <f>+IFERROR(VLOOKUP(Tabla2[[#This Row],[DISTRITO SEGÚN DNI]],Hoja1!$A$2:$B$55,2,FALSE),"No")</f>
        <v>No</v>
      </c>
      <c r="Y1475" s="10" t="str">
        <f>IF(OR(LOWER(Tabla2[[#This Row],[GENERO]])="masculino", LOWER(Tabla2[[#This Row],[GENERO]])="femenino"),"OK","Corregir")</f>
        <v>OK</v>
      </c>
      <c r="Z1475" s="10" t="str">
        <f>+IF(Tabla2[[#This Row],[Nro. DNI / CE]]="","Corregir",IF(LEN(Tabla2[[#This Row],[Nro. DNI / CE]])&gt;=8,"OK","Corregir"))</f>
        <v>OK</v>
      </c>
      <c r="AA1475" s="10">
        <f>COUNTIF(Tabla2[APELLIDOS Y NOMBRES],Tabla2[[#This Row],[APELLIDOS Y NOMBRES]])</f>
        <v>1</v>
      </c>
      <c r="AB1475" t="str">
        <f ca="1">+IFERROR(IF(Tabla2[[#This Row],[FECHA CESE/BAJA]]="","No Aplica",IF(AND(MONTH(Tabla2[[#This Row],[FECHA CESE/BAJA]])=MONTH(TODAY()-30),YEAR(Tabla2[[#This Row],[FECHA CESE/BAJA]])=YEAR(TODAY())),MONTH(TODAY()-30)&amp;"-"&amp;YEAR(TODAY()),"Borrar")),"No aplica")</f>
        <v>No Aplica</v>
      </c>
      <c r="AC1475" t="str">
        <f ca="1">+IFERROR(IF(Tabla2[[#This Row],[FECHA INICIO DE LABORES EN OBRA]]="","No Aplica",IF(AND(MONTH(Tabla2[[#This Row],[FECHA INICIO DE LABORES EN OBRA]])=MONTH(TODAY()-30),YEAR(Tabla2[[#This Row],[FECHA INICIO DE LABORES EN OBRA]])=YEAR(TODAY())),MONTH(TODAY()-30)&amp;"-"&amp;YEAR(TODAY()),"No Aplica")),"No Aplica")</f>
        <v>No Aplica</v>
      </c>
    </row>
    <row r="1476" spans="1:29" x14ac:dyDescent="0.25">
      <c r="A1476" s="2">
        <v>20547787839</v>
      </c>
      <c r="B1476" s="3" t="s">
        <v>9341</v>
      </c>
      <c r="C1476" s="3" t="s">
        <v>38</v>
      </c>
      <c r="D1476" s="3" t="s">
        <v>10867</v>
      </c>
      <c r="E1476" s="3" t="s">
        <v>10868</v>
      </c>
      <c r="F1476" s="36">
        <v>28556</v>
      </c>
      <c r="G1476" s="3">
        <v>2</v>
      </c>
      <c r="H1476" s="3" t="s">
        <v>10869</v>
      </c>
      <c r="I1476" s="3" t="s">
        <v>9279</v>
      </c>
      <c r="J1476" s="3" t="s">
        <v>10870</v>
      </c>
      <c r="K1476" s="3" t="s">
        <v>10871</v>
      </c>
      <c r="L1476" s="8" t="s">
        <v>9813</v>
      </c>
      <c r="M1476" s="5"/>
      <c r="N1476" s="13" t="s">
        <v>2456</v>
      </c>
      <c r="O1476" s="5">
        <v>45139</v>
      </c>
      <c r="P1476" s="8">
        <v>1</v>
      </c>
      <c r="Q1476" s="9">
        <v>4</v>
      </c>
      <c r="R1476" s="9" t="str">
        <f>IFERROR(VLOOKUP(Tabla2[[#This Row],[CONTRATISTA PRNCIPAL]],Hoja1!$L$5:$M$9,2,FALSE),"CJV")</f>
        <v>CJV</v>
      </c>
      <c r="S1476" s="9" t="str">
        <f>IF(Tabla2[[#This Row],[EMPRESA]]=Tabla2[[#This Row],[CONTRATISTA PRNCIPAL]],"Principal","Secundaria")</f>
        <v>Secundaria</v>
      </c>
      <c r="T1476" s="10">
        <f>IFERROR(1/COUNTIF(Tabla2[CONTRATISTA PRNCIPAL],Tabla2[[#This Row],[CONTRATISTA PRNCIPAL]]),0)</f>
        <v>1.282051282051282E-2</v>
      </c>
      <c r="U1476" s="33">
        <f ca="1">IF(((TODAY()-Tabla2[[#This Row],[FECHA NACIMIENTO]])/365)&lt;18,"Corregir", IF(((TODAY()-Tabla2[[#This Row],[FECHA NACIMIENTO]])/365)&gt;80, "Corregir",ROUNDDOWN(((TODAY()-Tabla2[[#This Row],[FECHA NACIMIENTO]])/365),0)))</f>
        <v>45</v>
      </c>
      <c r="V147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476" s="34" t="str">
        <f ca="1">+IF(Tabla2[[#This Row],[Edad]]="Corregir","Corregir","Ok")</f>
        <v>Ok</v>
      </c>
      <c r="X1476" s="10" t="str">
        <f>+IFERROR(VLOOKUP(Tabla2[[#This Row],[DISTRITO SEGÚN DNI]],Hoja1!$A$2:$B$55,2,FALSE),"No")</f>
        <v>No</v>
      </c>
      <c r="Y1476" s="10" t="str">
        <f>IF(OR(LOWER(Tabla2[[#This Row],[GENERO]])="masculino", LOWER(Tabla2[[#This Row],[GENERO]])="femenino"),"OK","Corregir")</f>
        <v>OK</v>
      </c>
      <c r="Z1476" s="10" t="str">
        <f>+IF(Tabla2[[#This Row],[Nro. DNI / CE]]="","Corregir",IF(LEN(Tabla2[[#This Row],[Nro. DNI / CE]])&gt;=8,"OK","Corregir"))</f>
        <v>OK</v>
      </c>
      <c r="AA1476" s="10">
        <f>COUNTIF(Tabla2[APELLIDOS Y NOMBRES],Tabla2[[#This Row],[APELLIDOS Y NOMBRES]])</f>
        <v>1</v>
      </c>
      <c r="AB1476" t="str">
        <f ca="1">+IFERROR(IF(Tabla2[[#This Row],[FECHA CESE/BAJA]]="","No Aplica",IF(AND(MONTH(Tabla2[[#This Row],[FECHA CESE/BAJA]])=MONTH(TODAY()-30),YEAR(Tabla2[[#This Row],[FECHA CESE/BAJA]])=YEAR(TODAY())),MONTH(TODAY()-30)&amp;"-"&amp;YEAR(TODAY()),"Borrar")),"No aplica")</f>
        <v>No Aplica</v>
      </c>
      <c r="AC1476" t="str">
        <f ca="1">+IFERROR(IF(Tabla2[[#This Row],[FECHA INICIO DE LABORES EN OBRA]]="","No Aplica",IF(AND(MONTH(Tabla2[[#This Row],[FECHA INICIO DE LABORES EN OBRA]])=MONTH(TODAY()-30),YEAR(Tabla2[[#This Row],[FECHA INICIO DE LABORES EN OBRA]])=YEAR(TODAY())),MONTH(TODAY()-30)&amp;"-"&amp;YEAR(TODAY()),"No Aplica")),"No Aplica")</f>
        <v>8-2023</v>
      </c>
    </row>
    <row r="1477" spans="1:29" x14ac:dyDescent="0.25">
      <c r="A1477" s="2">
        <v>20554431578</v>
      </c>
      <c r="B1477" s="3" t="s">
        <v>9867</v>
      </c>
      <c r="C1477" s="3" t="s">
        <v>9867</v>
      </c>
      <c r="D1477" s="3" t="s">
        <v>9868</v>
      </c>
      <c r="E1477" s="3" t="s">
        <v>6073</v>
      </c>
      <c r="F1477" s="36">
        <v>27030</v>
      </c>
      <c r="G1477" s="3">
        <v>2</v>
      </c>
      <c r="H1477" s="3" t="s">
        <v>6074</v>
      </c>
      <c r="I1477" s="3" t="s">
        <v>6075</v>
      </c>
      <c r="J1477" s="3" t="s">
        <v>6076</v>
      </c>
      <c r="K1477" s="3" t="s">
        <v>1481</v>
      </c>
      <c r="L1477" s="8" t="s">
        <v>9813</v>
      </c>
      <c r="M1477" s="5"/>
      <c r="N1477" s="13" t="s">
        <v>9852</v>
      </c>
      <c r="O1477" s="5">
        <v>44004</v>
      </c>
      <c r="P1477" s="8">
        <v>1</v>
      </c>
      <c r="Q1477" s="9">
        <v>4</v>
      </c>
      <c r="R1477" s="9" t="str">
        <f>IFERROR(VLOOKUP(Tabla2[[#This Row],[CONTRATISTA PRNCIPAL]],Hoja1!$L$5:$M$9,2,FALSE),"CJV")</f>
        <v>CJV</v>
      </c>
      <c r="S1477" s="9" t="str">
        <f>IF(Tabla2[[#This Row],[EMPRESA]]=Tabla2[[#This Row],[CONTRATISTA PRNCIPAL]],"Principal","Secundaria")</f>
        <v>Principal</v>
      </c>
      <c r="T1477" s="10">
        <f>IFERROR(1/COUNTIF(Tabla2[CONTRATISTA PRNCIPAL],Tabla2[[#This Row],[CONTRATISTA PRNCIPAL]]),0)</f>
        <v>3.2258064516129031E-2</v>
      </c>
      <c r="U1477" s="33">
        <f ca="1">IF(((TODAY()-Tabla2[[#This Row],[FECHA NACIMIENTO]])/365)&lt;18,"Corregir", IF(((TODAY()-Tabla2[[#This Row],[FECHA NACIMIENTO]])/365)&gt;80, "Corregir",ROUNDDOWN(((TODAY()-Tabla2[[#This Row],[FECHA NACIMIENTO]])/365),0)))</f>
        <v>49</v>
      </c>
      <c r="V147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477" s="34" t="str">
        <f ca="1">+IF(Tabla2[[#This Row],[Edad]]="Corregir","Corregir","Ok")</f>
        <v>Ok</v>
      </c>
      <c r="X1477" s="10" t="str">
        <f>+IFERROR(VLOOKUP(Tabla2[[#This Row],[DISTRITO SEGÚN DNI]],Hoja1!$A$2:$B$55,2,FALSE),"No")</f>
        <v>No</v>
      </c>
      <c r="Y1477" s="10" t="str">
        <f>IF(OR(LOWER(Tabla2[[#This Row],[GENERO]])="masculino", LOWER(Tabla2[[#This Row],[GENERO]])="femenino"),"OK","Corregir")</f>
        <v>OK</v>
      </c>
      <c r="Z1477" s="10" t="str">
        <f>+IF(Tabla2[[#This Row],[Nro. DNI / CE]]="","Corregir",IF(LEN(Tabla2[[#This Row],[Nro. DNI / CE]])&gt;=8,"OK","Corregir"))</f>
        <v>OK</v>
      </c>
      <c r="AA1477" s="10">
        <f>COUNTIF(Tabla2[APELLIDOS Y NOMBRES],Tabla2[[#This Row],[APELLIDOS Y NOMBRES]])</f>
        <v>1</v>
      </c>
      <c r="AB1477" t="str">
        <f ca="1">+IFERROR(IF(Tabla2[[#This Row],[FECHA CESE/BAJA]]="","No Aplica",IF(AND(MONTH(Tabla2[[#This Row],[FECHA CESE/BAJA]])=MONTH(TODAY()-30),YEAR(Tabla2[[#This Row],[FECHA CESE/BAJA]])=YEAR(TODAY())),MONTH(TODAY()-30)&amp;"-"&amp;YEAR(TODAY()),"Borrar")),"No aplica")</f>
        <v>No Aplica</v>
      </c>
      <c r="AC1477" t="str">
        <f ca="1">+IFERROR(IF(Tabla2[[#This Row],[FECHA INICIO DE LABORES EN OBRA]]="","No Aplica",IF(AND(MONTH(Tabla2[[#This Row],[FECHA INICIO DE LABORES EN OBRA]])=MONTH(TODAY()-30),YEAR(Tabla2[[#This Row],[FECHA INICIO DE LABORES EN OBRA]])=YEAR(TODAY())),MONTH(TODAY()-30)&amp;"-"&amp;YEAR(TODAY()),"No Aplica")),"No Aplica")</f>
        <v>No Aplica</v>
      </c>
    </row>
    <row r="1478" spans="1:29" x14ac:dyDescent="0.25">
      <c r="A1478" s="2">
        <v>20554431578</v>
      </c>
      <c r="B1478" s="3" t="s">
        <v>9867</v>
      </c>
      <c r="C1478" s="3" t="s">
        <v>9867</v>
      </c>
      <c r="D1478" s="3" t="s">
        <v>9869</v>
      </c>
      <c r="E1478" s="3" t="s">
        <v>6077</v>
      </c>
      <c r="F1478" s="36">
        <v>31486</v>
      </c>
      <c r="G1478" s="3">
        <v>2</v>
      </c>
      <c r="H1478" s="3" t="s">
        <v>6074</v>
      </c>
      <c r="I1478" s="3" t="s">
        <v>6075</v>
      </c>
      <c r="J1478" s="3" t="s">
        <v>6078</v>
      </c>
      <c r="K1478" s="3" t="s">
        <v>3174</v>
      </c>
      <c r="L1478" s="8" t="s">
        <v>9813</v>
      </c>
      <c r="M1478" s="5"/>
      <c r="N1478" s="13" t="s">
        <v>9852</v>
      </c>
      <c r="O1478" s="5">
        <v>44694</v>
      </c>
      <c r="P1478" s="8">
        <v>1</v>
      </c>
      <c r="Q1478" s="9">
        <v>4</v>
      </c>
      <c r="R1478" s="9" t="str">
        <f>IFERROR(VLOOKUP(Tabla2[[#This Row],[CONTRATISTA PRNCIPAL]],Hoja1!$L$5:$M$9,2,FALSE),"CJV")</f>
        <v>CJV</v>
      </c>
      <c r="S1478" s="9" t="str">
        <f>IF(Tabla2[[#This Row],[EMPRESA]]=Tabla2[[#This Row],[CONTRATISTA PRNCIPAL]],"Principal","Secundaria")</f>
        <v>Principal</v>
      </c>
      <c r="T1478" s="10">
        <f>IFERROR(1/COUNTIF(Tabla2[CONTRATISTA PRNCIPAL],Tabla2[[#This Row],[CONTRATISTA PRNCIPAL]]),0)</f>
        <v>3.2258064516129031E-2</v>
      </c>
      <c r="U1478" s="33">
        <f ca="1">IF(((TODAY()-Tabla2[[#This Row],[FECHA NACIMIENTO]])/365)&lt;18,"Corregir", IF(((TODAY()-Tabla2[[#This Row],[FECHA NACIMIENTO]])/365)&gt;80, "Corregir",ROUNDDOWN(((TODAY()-Tabla2[[#This Row],[FECHA NACIMIENTO]])/365),0)))</f>
        <v>37</v>
      </c>
      <c r="V147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478" s="34" t="str">
        <f ca="1">+IF(Tabla2[[#This Row],[Edad]]="Corregir","Corregir","Ok")</f>
        <v>Ok</v>
      </c>
      <c r="X1478" s="10" t="str">
        <f>+IFERROR(VLOOKUP(Tabla2[[#This Row],[DISTRITO SEGÚN DNI]],Hoja1!$A$2:$B$55,2,FALSE),"No")</f>
        <v>No</v>
      </c>
      <c r="Y1478" s="10" t="str">
        <f>IF(OR(LOWER(Tabla2[[#This Row],[GENERO]])="masculino", LOWER(Tabla2[[#This Row],[GENERO]])="femenino"),"OK","Corregir")</f>
        <v>OK</v>
      </c>
      <c r="Z1478" s="10" t="str">
        <f>+IF(Tabla2[[#This Row],[Nro. DNI / CE]]="","Corregir",IF(LEN(Tabla2[[#This Row],[Nro. DNI / CE]])&gt;=8,"OK","Corregir"))</f>
        <v>OK</v>
      </c>
      <c r="AA1478" s="10">
        <f>COUNTIF(Tabla2[APELLIDOS Y NOMBRES],Tabla2[[#This Row],[APELLIDOS Y NOMBRES]])</f>
        <v>1</v>
      </c>
      <c r="AB1478" t="str">
        <f ca="1">+IFERROR(IF(Tabla2[[#This Row],[FECHA CESE/BAJA]]="","No Aplica",IF(AND(MONTH(Tabla2[[#This Row],[FECHA CESE/BAJA]])=MONTH(TODAY()-30),YEAR(Tabla2[[#This Row],[FECHA CESE/BAJA]])=YEAR(TODAY())),MONTH(TODAY()-30)&amp;"-"&amp;YEAR(TODAY()),"Borrar")),"No aplica")</f>
        <v>No Aplica</v>
      </c>
      <c r="AC1478" t="str">
        <f ca="1">+IFERROR(IF(Tabla2[[#This Row],[FECHA INICIO DE LABORES EN OBRA]]="","No Aplica",IF(AND(MONTH(Tabla2[[#This Row],[FECHA INICIO DE LABORES EN OBRA]])=MONTH(TODAY()-30),YEAR(Tabla2[[#This Row],[FECHA INICIO DE LABORES EN OBRA]])=YEAR(TODAY())),MONTH(TODAY()-30)&amp;"-"&amp;YEAR(TODAY()),"No Aplica")),"No Aplica")</f>
        <v>No Aplica</v>
      </c>
    </row>
    <row r="1479" spans="1:29" x14ac:dyDescent="0.25">
      <c r="A1479" s="2">
        <v>20554431578</v>
      </c>
      <c r="B1479" s="3" t="s">
        <v>9867</v>
      </c>
      <c r="C1479" s="3" t="s">
        <v>9867</v>
      </c>
      <c r="D1479" s="3" t="s">
        <v>9355</v>
      </c>
      <c r="E1479" s="3" t="s">
        <v>6079</v>
      </c>
      <c r="F1479" s="36">
        <v>29635</v>
      </c>
      <c r="G1479" s="3">
        <v>2</v>
      </c>
      <c r="H1479" s="3" t="s">
        <v>6080</v>
      </c>
      <c r="I1479" s="3" t="s">
        <v>6075</v>
      </c>
      <c r="J1479" s="3" t="s">
        <v>6081</v>
      </c>
      <c r="K1479" s="3" t="s">
        <v>9870</v>
      </c>
      <c r="L1479" s="8" t="s">
        <v>9813</v>
      </c>
      <c r="M1479" s="5"/>
      <c r="N1479" s="13" t="s">
        <v>9852</v>
      </c>
      <c r="O1479" s="5">
        <v>44979</v>
      </c>
      <c r="P1479" s="8">
        <v>1</v>
      </c>
      <c r="Q1479" s="9">
        <v>4</v>
      </c>
      <c r="R1479" s="9" t="str">
        <f>IFERROR(VLOOKUP(Tabla2[[#This Row],[CONTRATISTA PRNCIPAL]],Hoja1!$L$5:$M$9,2,FALSE),"CJV")</f>
        <v>CJV</v>
      </c>
      <c r="S1479" s="9" t="str">
        <f>IF(Tabla2[[#This Row],[EMPRESA]]=Tabla2[[#This Row],[CONTRATISTA PRNCIPAL]],"Principal","Secundaria")</f>
        <v>Principal</v>
      </c>
      <c r="T1479" s="10">
        <f>IFERROR(1/COUNTIF(Tabla2[CONTRATISTA PRNCIPAL],Tabla2[[#This Row],[CONTRATISTA PRNCIPAL]]),0)</f>
        <v>3.2258064516129031E-2</v>
      </c>
      <c r="U1479" s="33">
        <f ca="1">IF(((TODAY()-Tabla2[[#This Row],[FECHA NACIMIENTO]])/365)&lt;18,"Corregir", IF(((TODAY()-Tabla2[[#This Row],[FECHA NACIMIENTO]])/365)&gt;80, "Corregir",ROUNDDOWN(((TODAY()-Tabla2[[#This Row],[FECHA NACIMIENTO]])/365),0)))</f>
        <v>42</v>
      </c>
      <c r="V147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479" s="34" t="str">
        <f ca="1">+IF(Tabla2[[#This Row],[Edad]]="Corregir","Corregir","Ok")</f>
        <v>Ok</v>
      </c>
      <c r="X1479" s="10" t="str">
        <f>+IFERROR(VLOOKUP(Tabla2[[#This Row],[DISTRITO SEGÚN DNI]],Hoja1!$A$2:$B$55,2,FALSE),"No")</f>
        <v>No</v>
      </c>
      <c r="Y1479" s="10" t="str">
        <f>IF(OR(LOWER(Tabla2[[#This Row],[GENERO]])="masculino", LOWER(Tabla2[[#This Row],[GENERO]])="femenino"),"OK","Corregir")</f>
        <v>OK</v>
      </c>
      <c r="Z1479" s="10" t="str">
        <f>+IF(Tabla2[[#This Row],[Nro. DNI / CE]]="","Corregir",IF(LEN(Tabla2[[#This Row],[Nro. DNI / CE]])&gt;=8,"OK","Corregir"))</f>
        <v>OK</v>
      </c>
      <c r="AA1479" s="10">
        <f>COUNTIF(Tabla2[APELLIDOS Y NOMBRES],Tabla2[[#This Row],[APELLIDOS Y NOMBRES]])</f>
        <v>1</v>
      </c>
      <c r="AB1479" t="str">
        <f ca="1">+IFERROR(IF(Tabla2[[#This Row],[FECHA CESE/BAJA]]="","No Aplica",IF(AND(MONTH(Tabla2[[#This Row],[FECHA CESE/BAJA]])=MONTH(TODAY()-30),YEAR(Tabla2[[#This Row],[FECHA CESE/BAJA]])=YEAR(TODAY())),MONTH(TODAY()-30)&amp;"-"&amp;YEAR(TODAY()),"Borrar")),"No aplica")</f>
        <v>No Aplica</v>
      </c>
      <c r="AC1479" t="str">
        <f ca="1">+IFERROR(IF(Tabla2[[#This Row],[FECHA INICIO DE LABORES EN OBRA]]="","No Aplica",IF(AND(MONTH(Tabla2[[#This Row],[FECHA INICIO DE LABORES EN OBRA]])=MONTH(TODAY()-30),YEAR(Tabla2[[#This Row],[FECHA INICIO DE LABORES EN OBRA]])=YEAR(TODAY())),MONTH(TODAY()-30)&amp;"-"&amp;YEAR(TODAY()),"No Aplica")),"No Aplica")</f>
        <v>No Aplica</v>
      </c>
    </row>
    <row r="1480" spans="1:29" x14ac:dyDescent="0.25">
      <c r="A1480" s="2">
        <v>20554431578</v>
      </c>
      <c r="B1480" s="3" t="s">
        <v>9867</v>
      </c>
      <c r="C1480" s="3" t="s">
        <v>9867</v>
      </c>
      <c r="D1480" s="3" t="s">
        <v>6082</v>
      </c>
      <c r="E1480" s="3" t="s">
        <v>6083</v>
      </c>
      <c r="F1480" s="36">
        <v>23255</v>
      </c>
      <c r="G1480" s="3">
        <v>2</v>
      </c>
      <c r="H1480" s="3" t="s">
        <v>6084</v>
      </c>
      <c r="I1480" s="3" t="s">
        <v>6075</v>
      </c>
      <c r="J1480" s="3" t="s">
        <v>6085</v>
      </c>
      <c r="K1480" s="3" t="s">
        <v>2106</v>
      </c>
      <c r="L1480" s="8" t="s">
        <v>9813</v>
      </c>
      <c r="M1480" s="5"/>
      <c r="N1480" s="13" t="s">
        <v>9852</v>
      </c>
      <c r="O1480" s="5">
        <v>43751</v>
      </c>
      <c r="P1480" s="8">
        <v>1</v>
      </c>
      <c r="Q1480" s="9">
        <v>4</v>
      </c>
      <c r="R1480" s="9" t="str">
        <f>IFERROR(VLOOKUP(Tabla2[[#This Row],[CONTRATISTA PRNCIPAL]],Hoja1!$L$5:$M$9,2,FALSE),"CJV")</f>
        <v>CJV</v>
      </c>
      <c r="S1480" s="9" t="str">
        <f>IF(Tabla2[[#This Row],[EMPRESA]]=Tabla2[[#This Row],[CONTRATISTA PRNCIPAL]],"Principal","Secundaria")</f>
        <v>Principal</v>
      </c>
      <c r="T1480" s="10">
        <f>IFERROR(1/COUNTIF(Tabla2[CONTRATISTA PRNCIPAL],Tabla2[[#This Row],[CONTRATISTA PRNCIPAL]]),0)</f>
        <v>3.2258064516129031E-2</v>
      </c>
      <c r="U1480" s="33">
        <f ca="1">IF(((TODAY()-Tabla2[[#This Row],[FECHA NACIMIENTO]])/365)&lt;18,"Corregir", IF(((TODAY()-Tabla2[[#This Row],[FECHA NACIMIENTO]])/365)&gt;80, "Corregir",ROUNDDOWN(((TODAY()-Tabla2[[#This Row],[FECHA NACIMIENTO]])/365),0)))</f>
        <v>60</v>
      </c>
      <c r="V148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1480" s="34" t="str">
        <f ca="1">+IF(Tabla2[[#This Row],[Edad]]="Corregir","Corregir","Ok")</f>
        <v>Ok</v>
      </c>
      <c r="X1480" s="10" t="str">
        <f>+IFERROR(VLOOKUP(Tabla2[[#This Row],[DISTRITO SEGÚN DNI]],Hoja1!$A$2:$B$55,2,FALSE),"No")</f>
        <v>No</v>
      </c>
      <c r="Y1480" s="10" t="str">
        <f>IF(OR(LOWER(Tabla2[[#This Row],[GENERO]])="masculino", LOWER(Tabla2[[#This Row],[GENERO]])="femenino"),"OK","Corregir")</f>
        <v>OK</v>
      </c>
      <c r="Z1480" s="10" t="str">
        <f>+IF(Tabla2[[#This Row],[Nro. DNI / CE]]="","Corregir",IF(LEN(Tabla2[[#This Row],[Nro. DNI / CE]])&gt;=8,"OK","Corregir"))</f>
        <v>OK</v>
      </c>
      <c r="AA1480" s="10">
        <f>COUNTIF(Tabla2[APELLIDOS Y NOMBRES],Tabla2[[#This Row],[APELLIDOS Y NOMBRES]])</f>
        <v>1</v>
      </c>
      <c r="AB1480" t="str">
        <f ca="1">+IFERROR(IF(Tabla2[[#This Row],[FECHA CESE/BAJA]]="","No Aplica",IF(AND(MONTH(Tabla2[[#This Row],[FECHA CESE/BAJA]])=MONTH(TODAY()-30),YEAR(Tabla2[[#This Row],[FECHA CESE/BAJA]])=YEAR(TODAY())),MONTH(TODAY()-30)&amp;"-"&amp;YEAR(TODAY()),"Borrar")),"No aplica")</f>
        <v>No Aplica</v>
      </c>
      <c r="AC1480" t="str">
        <f ca="1">+IFERROR(IF(Tabla2[[#This Row],[FECHA INICIO DE LABORES EN OBRA]]="","No Aplica",IF(AND(MONTH(Tabla2[[#This Row],[FECHA INICIO DE LABORES EN OBRA]])=MONTH(TODAY()-30),YEAR(Tabla2[[#This Row],[FECHA INICIO DE LABORES EN OBRA]])=YEAR(TODAY())),MONTH(TODAY()-30)&amp;"-"&amp;YEAR(TODAY()),"No Aplica")),"No Aplica")</f>
        <v>No Aplica</v>
      </c>
    </row>
    <row r="1481" spans="1:29" x14ac:dyDescent="0.25">
      <c r="A1481" s="2">
        <v>20554431578</v>
      </c>
      <c r="B1481" s="3" t="s">
        <v>9867</v>
      </c>
      <c r="C1481" s="3" t="s">
        <v>9867</v>
      </c>
      <c r="D1481" s="3" t="s">
        <v>6086</v>
      </c>
      <c r="E1481" s="3" t="s">
        <v>6087</v>
      </c>
      <c r="F1481" s="36">
        <v>28427</v>
      </c>
      <c r="G1481" s="3">
        <v>2</v>
      </c>
      <c r="H1481" s="3" t="s">
        <v>6080</v>
      </c>
      <c r="I1481" s="3" t="s">
        <v>6075</v>
      </c>
      <c r="J1481" s="3" t="s">
        <v>6088</v>
      </c>
      <c r="K1481" s="3" t="s">
        <v>6089</v>
      </c>
      <c r="L1481" s="8" t="s">
        <v>9813</v>
      </c>
      <c r="M1481" s="5"/>
      <c r="N1481" s="13" t="s">
        <v>9852</v>
      </c>
      <c r="O1481" s="5">
        <v>44022</v>
      </c>
      <c r="P1481" s="8">
        <v>1</v>
      </c>
      <c r="Q1481" s="9">
        <v>4</v>
      </c>
      <c r="R1481" s="9" t="str">
        <f>IFERROR(VLOOKUP(Tabla2[[#This Row],[CONTRATISTA PRNCIPAL]],Hoja1!$L$5:$M$9,2,FALSE),"CJV")</f>
        <v>CJV</v>
      </c>
      <c r="S1481" s="9" t="str">
        <f>IF(Tabla2[[#This Row],[EMPRESA]]=Tabla2[[#This Row],[CONTRATISTA PRNCIPAL]],"Principal","Secundaria")</f>
        <v>Principal</v>
      </c>
      <c r="T1481" s="10">
        <f>IFERROR(1/COUNTIF(Tabla2[CONTRATISTA PRNCIPAL],Tabla2[[#This Row],[CONTRATISTA PRNCIPAL]]),0)</f>
        <v>3.2258064516129031E-2</v>
      </c>
      <c r="U1481" s="33">
        <f ca="1">IF(((TODAY()-Tabla2[[#This Row],[FECHA NACIMIENTO]])/365)&lt;18,"Corregir", IF(((TODAY()-Tabla2[[#This Row],[FECHA NACIMIENTO]])/365)&gt;80, "Corregir",ROUNDDOWN(((TODAY()-Tabla2[[#This Row],[FECHA NACIMIENTO]])/365),0)))</f>
        <v>45</v>
      </c>
      <c r="V148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481" s="34" t="str">
        <f ca="1">+IF(Tabla2[[#This Row],[Edad]]="Corregir","Corregir","Ok")</f>
        <v>Ok</v>
      </c>
      <c r="X1481" s="10" t="str">
        <f>+IFERROR(VLOOKUP(Tabla2[[#This Row],[DISTRITO SEGÚN DNI]],Hoja1!$A$2:$B$55,2,FALSE),"No")</f>
        <v>No</v>
      </c>
      <c r="Y1481" s="10" t="str">
        <f>IF(OR(LOWER(Tabla2[[#This Row],[GENERO]])="masculino", LOWER(Tabla2[[#This Row],[GENERO]])="femenino"),"OK","Corregir")</f>
        <v>OK</v>
      </c>
      <c r="Z1481" s="10" t="str">
        <f>+IF(Tabla2[[#This Row],[Nro. DNI / CE]]="","Corregir",IF(LEN(Tabla2[[#This Row],[Nro. DNI / CE]])&gt;=8,"OK","Corregir"))</f>
        <v>OK</v>
      </c>
      <c r="AA1481" s="10">
        <f>COUNTIF(Tabla2[APELLIDOS Y NOMBRES],Tabla2[[#This Row],[APELLIDOS Y NOMBRES]])</f>
        <v>1</v>
      </c>
      <c r="AB1481" t="str">
        <f ca="1">+IFERROR(IF(Tabla2[[#This Row],[FECHA CESE/BAJA]]="","No Aplica",IF(AND(MONTH(Tabla2[[#This Row],[FECHA CESE/BAJA]])=MONTH(TODAY()-30),YEAR(Tabla2[[#This Row],[FECHA CESE/BAJA]])=YEAR(TODAY())),MONTH(TODAY()-30)&amp;"-"&amp;YEAR(TODAY()),"Borrar")),"No aplica")</f>
        <v>No Aplica</v>
      </c>
      <c r="AC1481" t="str">
        <f ca="1">+IFERROR(IF(Tabla2[[#This Row],[FECHA INICIO DE LABORES EN OBRA]]="","No Aplica",IF(AND(MONTH(Tabla2[[#This Row],[FECHA INICIO DE LABORES EN OBRA]])=MONTH(TODAY()-30),YEAR(Tabla2[[#This Row],[FECHA INICIO DE LABORES EN OBRA]])=YEAR(TODAY())),MONTH(TODAY()-30)&amp;"-"&amp;YEAR(TODAY()),"No Aplica")),"No Aplica")</f>
        <v>No Aplica</v>
      </c>
    </row>
    <row r="1482" spans="1:29" x14ac:dyDescent="0.25">
      <c r="A1482" s="2">
        <v>20554431578</v>
      </c>
      <c r="B1482" s="3" t="s">
        <v>9867</v>
      </c>
      <c r="C1482" s="3" t="s">
        <v>9867</v>
      </c>
      <c r="D1482" s="3" t="s">
        <v>902</v>
      </c>
      <c r="E1482" s="3" t="s">
        <v>903</v>
      </c>
      <c r="F1482" s="36">
        <v>30632</v>
      </c>
      <c r="G1482" s="3">
        <v>2</v>
      </c>
      <c r="H1482" s="3" t="s">
        <v>6080</v>
      </c>
      <c r="I1482" s="3" t="s">
        <v>6075</v>
      </c>
      <c r="J1482" s="3" t="s">
        <v>6090</v>
      </c>
      <c r="K1482" s="3" t="s">
        <v>2078</v>
      </c>
      <c r="L1482" s="8" t="s">
        <v>9813</v>
      </c>
      <c r="M1482" s="5"/>
      <c r="N1482" s="13" t="s">
        <v>9852</v>
      </c>
      <c r="O1482" s="5">
        <v>44022</v>
      </c>
      <c r="P1482" s="8">
        <v>1</v>
      </c>
      <c r="Q1482" s="9">
        <v>4</v>
      </c>
      <c r="R1482" s="9" t="str">
        <f>IFERROR(VLOOKUP(Tabla2[[#This Row],[CONTRATISTA PRNCIPAL]],Hoja1!$L$5:$M$9,2,FALSE),"CJV")</f>
        <v>CJV</v>
      </c>
      <c r="S1482" s="9" t="str">
        <f>IF(Tabla2[[#This Row],[EMPRESA]]=Tabla2[[#This Row],[CONTRATISTA PRNCIPAL]],"Principal","Secundaria")</f>
        <v>Principal</v>
      </c>
      <c r="T1482" s="10">
        <f>IFERROR(1/COUNTIF(Tabla2[CONTRATISTA PRNCIPAL],Tabla2[[#This Row],[CONTRATISTA PRNCIPAL]]),0)</f>
        <v>3.2258064516129031E-2</v>
      </c>
      <c r="U1482" s="33">
        <f ca="1">IF(((TODAY()-Tabla2[[#This Row],[FECHA NACIMIENTO]])/365)&lt;18,"Corregir", IF(((TODAY()-Tabla2[[#This Row],[FECHA NACIMIENTO]])/365)&gt;80, "Corregir",ROUNDDOWN(((TODAY()-Tabla2[[#This Row],[FECHA NACIMIENTO]])/365),0)))</f>
        <v>39</v>
      </c>
      <c r="V148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482" s="34" t="str">
        <f ca="1">+IF(Tabla2[[#This Row],[Edad]]="Corregir","Corregir","Ok")</f>
        <v>Ok</v>
      </c>
      <c r="X1482" s="10" t="str">
        <f>+IFERROR(VLOOKUP(Tabla2[[#This Row],[DISTRITO SEGÚN DNI]],Hoja1!$A$2:$B$55,2,FALSE),"No")</f>
        <v>ATE</v>
      </c>
      <c r="Y1482" s="10" t="str">
        <f>IF(OR(LOWER(Tabla2[[#This Row],[GENERO]])="masculino", LOWER(Tabla2[[#This Row],[GENERO]])="femenino"),"OK","Corregir")</f>
        <v>OK</v>
      </c>
      <c r="Z1482" s="10" t="str">
        <f>+IF(Tabla2[[#This Row],[Nro. DNI / CE]]="","Corregir",IF(LEN(Tabla2[[#This Row],[Nro. DNI / CE]])&gt;=8,"OK","Corregir"))</f>
        <v>OK</v>
      </c>
      <c r="AA1482" s="10">
        <f>COUNTIF(Tabla2[APELLIDOS Y NOMBRES],Tabla2[[#This Row],[APELLIDOS Y NOMBRES]])</f>
        <v>1</v>
      </c>
      <c r="AB1482" t="str">
        <f ca="1">+IFERROR(IF(Tabla2[[#This Row],[FECHA CESE/BAJA]]="","No Aplica",IF(AND(MONTH(Tabla2[[#This Row],[FECHA CESE/BAJA]])=MONTH(TODAY()-30),YEAR(Tabla2[[#This Row],[FECHA CESE/BAJA]])=YEAR(TODAY())),MONTH(TODAY()-30)&amp;"-"&amp;YEAR(TODAY()),"Borrar")),"No aplica")</f>
        <v>No Aplica</v>
      </c>
      <c r="AC1482" t="str">
        <f ca="1">+IFERROR(IF(Tabla2[[#This Row],[FECHA INICIO DE LABORES EN OBRA]]="","No Aplica",IF(AND(MONTH(Tabla2[[#This Row],[FECHA INICIO DE LABORES EN OBRA]])=MONTH(TODAY()-30),YEAR(Tabla2[[#This Row],[FECHA INICIO DE LABORES EN OBRA]])=YEAR(TODAY())),MONTH(TODAY()-30)&amp;"-"&amp;YEAR(TODAY()),"No Aplica")),"No Aplica")</f>
        <v>No Aplica</v>
      </c>
    </row>
    <row r="1483" spans="1:29" x14ac:dyDescent="0.25">
      <c r="A1483" s="2">
        <v>20554431578</v>
      </c>
      <c r="B1483" s="3" t="s">
        <v>9867</v>
      </c>
      <c r="C1483" s="3" t="s">
        <v>9867</v>
      </c>
      <c r="D1483" s="3" t="s">
        <v>904</v>
      </c>
      <c r="E1483" s="3" t="s">
        <v>905</v>
      </c>
      <c r="F1483" s="36">
        <v>23560</v>
      </c>
      <c r="G1483" s="3">
        <v>2</v>
      </c>
      <c r="H1483" s="3" t="s">
        <v>1688</v>
      </c>
      <c r="I1483" s="3" t="s">
        <v>6075</v>
      </c>
      <c r="J1483" s="3" t="s">
        <v>6091</v>
      </c>
      <c r="K1483" s="3" t="s">
        <v>2078</v>
      </c>
      <c r="L1483" s="8" t="s">
        <v>9813</v>
      </c>
      <c r="M1483" s="5"/>
      <c r="N1483" s="13" t="s">
        <v>9852</v>
      </c>
      <c r="O1483" s="5">
        <v>44020</v>
      </c>
      <c r="P1483" s="8">
        <v>1</v>
      </c>
      <c r="Q1483" s="9">
        <v>4</v>
      </c>
      <c r="R1483" s="9" t="str">
        <f>IFERROR(VLOOKUP(Tabla2[[#This Row],[CONTRATISTA PRNCIPAL]],Hoja1!$L$5:$M$9,2,FALSE),"CJV")</f>
        <v>CJV</v>
      </c>
      <c r="S1483" s="9" t="str">
        <f>IF(Tabla2[[#This Row],[EMPRESA]]=Tabla2[[#This Row],[CONTRATISTA PRNCIPAL]],"Principal","Secundaria")</f>
        <v>Principal</v>
      </c>
      <c r="T1483" s="10">
        <f>IFERROR(1/COUNTIF(Tabla2[CONTRATISTA PRNCIPAL],Tabla2[[#This Row],[CONTRATISTA PRNCIPAL]]),0)</f>
        <v>3.2258064516129031E-2</v>
      </c>
      <c r="U1483" s="33">
        <f ca="1">IF(((TODAY()-Tabla2[[#This Row],[FECHA NACIMIENTO]])/365)&lt;18,"Corregir", IF(((TODAY()-Tabla2[[#This Row],[FECHA NACIMIENTO]])/365)&gt;80, "Corregir",ROUNDDOWN(((TODAY()-Tabla2[[#This Row],[FECHA NACIMIENTO]])/365),0)))</f>
        <v>59</v>
      </c>
      <c r="V148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1483" s="34" t="str">
        <f ca="1">+IF(Tabla2[[#This Row],[Edad]]="Corregir","Corregir","Ok")</f>
        <v>Ok</v>
      </c>
      <c r="X1483" s="10" t="str">
        <f>+IFERROR(VLOOKUP(Tabla2[[#This Row],[DISTRITO SEGÚN DNI]],Hoja1!$A$2:$B$55,2,FALSE),"No")</f>
        <v>ATE</v>
      </c>
      <c r="Y1483" s="10" t="str">
        <f>IF(OR(LOWER(Tabla2[[#This Row],[GENERO]])="masculino", LOWER(Tabla2[[#This Row],[GENERO]])="femenino"),"OK","Corregir")</f>
        <v>OK</v>
      </c>
      <c r="Z1483" s="10" t="str">
        <f>+IF(Tabla2[[#This Row],[Nro. DNI / CE]]="","Corregir",IF(LEN(Tabla2[[#This Row],[Nro. DNI / CE]])&gt;=8,"OK","Corregir"))</f>
        <v>OK</v>
      </c>
      <c r="AA1483" s="10">
        <f>COUNTIF(Tabla2[APELLIDOS Y NOMBRES],Tabla2[[#This Row],[APELLIDOS Y NOMBRES]])</f>
        <v>1</v>
      </c>
      <c r="AB1483" t="str">
        <f ca="1">+IFERROR(IF(Tabla2[[#This Row],[FECHA CESE/BAJA]]="","No Aplica",IF(AND(MONTH(Tabla2[[#This Row],[FECHA CESE/BAJA]])=MONTH(TODAY()-30),YEAR(Tabla2[[#This Row],[FECHA CESE/BAJA]])=YEAR(TODAY())),MONTH(TODAY()-30)&amp;"-"&amp;YEAR(TODAY()),"Borrar")),"No aplica")</f>
        <v>No Aplica</v>
      </c>
      <c r="AC1483" t="str">
        <f ca="1">+IFERROR(IF(Tabla2[[#This Row],[FECHA INICIO DE LABORES EN OBRA]]="","No Aplica",IF(AND(MONTH(Tabla2[[#This Row],[FECHA INICIO DE LABORES EN OBRA]])=MONTH(TODAY()-30),YEAR(Tabla2[[#This Row],[FECHA INICIO DE LABORES EN OBRA]])=YEAR(TODAY())),MONTH(TODAY()-30)&amp;"-"&amp;YEAR(TODAY()),"No Aplica")),"No Aplica")</f>
        <v>No Aplica</v>
      </c>
    </row>
    <row r="1484" spans="1:29" x14ac:dyDescent="0.25">
      <c r="A1484" s="2">
        <v>20554431578</v>
      </c>
      <c r="B1484" s="3" t="s">
        <v>9867</v>
      </c>
      <c r="C1484" s="3" t="s">
        <v>9867</v>
      </c>
      <c r="D1484" s="3" t="s">
        <v>9871</v>
      </c>
      <c r="E1484" s="3" t="s">
        <v>906</v>
      </c>
      <c r="F1484" s="36">
        <v>32154</v>
      </c>
      <c r="G1484" s="3">
        <v>2</v>
      </c>
      <c r="H1484" s="3" t="s">
        <v>6080</v>
      </c>
      <c r="I1484" s="3" t="s">
        <v>6075</v>
      </c>
      <c r="J1484" s="3" t="s">
        <v>6092</v>
      </c>
      <c r="K1484" s="3" t="s">
        <v>2078</v>
      </c>
      <c r="L1484" s="8" t="s">
        <v>9813</v>
      </c>
      <c r="M1484" s="5"/>
      <c r="N1484" s="13" t="s">
        <v>9852</v>
      </c>
      <c r="O1484" s="5">
        <v>44256</v>
      </c>
      <c r="P1484" s="8">
        <v>1</v>
      </c>
      <c r="Q1484" s="9">
        <v>4</v>
      </c>
      <c r="R1484" s="9" t="str">
        <f>IFERROR(VLOOKUP(Tabla2[[#This Row],[CONTRATISTA PRNCIPAL]],Hoja1!$L$5:$M$9,2,FALSE),"CJV")</f>
        <v>CJV</v>
      </c>
      <c r="S1484" s="9" t="str">
        <f>IF(Tabla2[[#This Row],[EMPRESA]]=Tabla2[[#This Row],[CONTRATISTA PRNCIPAL]],"Principal","Secundaria")</f>
        <v>Principal</v>
      </c>
      <c r="T1484" s="10">
        <f>IFERROR(1/COUNTIF(Tabla2[CONTRATISTA PRNCIPAL],Tabla2[[#This Row],[CONTRATISTA PRNCIPAL]]),0)</f>
        <v>3.2258064516129031E-2</v>
      </c>
      <c r="U1484" s="33">
        <f ca="1">IF(((TODAY()-Tabla2[[#This Row],[FECHA NACIMIENTO]])/365)&lt;18,"Corregir", IF(((TODAY()-Tabla2[[#This Row],[FECHA NACIMIENTO]])/365)&gt;80, "Corregir",ROUNDDOWN(((TODAY()-Tabla2[[#This Row],[FECHA NACIMIENTO]])/365),0)))</f>
        <v>35</v>
      </c>
      <c r="V148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484" s="34" t="str">
        <f ca="1">+IF(Tabla2[[#This Row],[Edad]]="Corregir","Corregir","Ok")</f>
        <v>Ok</v>
      </c>
      <c r="X1484" s="10" t="str">
        <f>+IFERROR(VLOOKUP(Tabla2[[#This Row],[DISTRITO SEGÚN DNI]],Hoja1!$A$2:$B$55,2,FALSE),"No")</f>
        <v>ATE</v>
      </c>
      <c r="Y1484" s="10" t="str">
        <f>IF(OR(LOWER(Tabla2[[#This Row],[GENERO]])="masculino", LOWER(Tabla2[[#This Row],[GENERO]])="femenino"),"OK","Corregir")</f>
        <v>OK</v>
      </c>
      <c r="Z1484" s="10" t="str">
        <f>+IF(Tabla2[[#This Row],[Nro. DNI / CE]]="","Corregir",IF(LEN(Tabla2[[#This Row],[Nro. DNI / CE]])&gt;=8,"OK","Corregir"))</f>
        <v>OK</v>
      </c>
      <c r="AA1484" s="10">
        <f>COUNTIF(Tabla2[APELLIDOS Y NOMBRES],Tabla2[[#This Row],[APELLIDOS Y NOMBRES]])</f>
        <v>1</v>
      </c>
      <c r="AB1484" t="str">
        <f ca="1">+IFERROR(IF(Tabla2[[#This Row],[FECHA CESE/BAJA]]="","No Aplica",IF(AND(MONTH(Tabla2[[#This Row],[FECHA CESE/BAJA]])=MONTH(TODAY()-30),YEAR(Tabla2[[#This Row],[FECHA CESE/BAJA]])=YEAR(TODAY())),MONTH(TODAY()-30)&amp;"-"&amp;YEAR(TODAY()),"Borrar")),"No aplica")</f>
        <v>No Aplica</v>
      </c>
      <c r="AC1484" t="str">
        <f ca="1">+IFERROR(IF(Tabla2[[#This Row],[FECHA INICIO DE LABORES EN OBRA]]="","No Aplica",IF(AND(MONTH(Tabla2[[#This Row],[FECHA INICIO DE LABORES EN OBRA]])=MONTH(TODAY()-30),YEAR(Tabla2[[#This Row],[FECHA INICIO DE LABORES EN OBRA]])=YEAR(TODAY())),MONTH(TODAY()-30)&amp;"-"&amp;YEAR(TODAY()),"No Aplica")),"No Aplica")</f>
        <v>No Aplica</v>
      </c>
    </row>
    <row r="1485" spans="1:29" x14ac:dyDescent="0.25">
      <c r="A1485" s="2">
        <v>20554431578</v>
      </c>
      <c r="B1485" s="3" t="s">
        <v>9867</v>
      </c>
      <c r="C1485" s="3" t="s">
        <v>9867</v>
      </c>
      <c r="D1485" s="3" t="s">
        <v>6093</v>
      </c>
      <c r="E1485" s="3" t="s">
        <v>6094</v>
      </c>
      <c r="F1485" s="36">
        <v>25907</v>
      </c>
      <c r="G1485" s="3">
        <v>2</v>
      </c>
      <c r="H1485" s="3" t="s">
        <v>6080</v>
      </c>
      <c r="I1485" s="3" t="s">
        <v>6075</v>
      </c>
      <c r="J1485" s="3" t="s">
        <v>6095</v>
      </c>
      <c r="K1485" s="3" t="s">
        <v>2075</v>
      </c>
      <c r="L1485" s="8" t="s">
        <v>9813</v>
      </c>
      <c r="M1485" s="5"/>
      <c r="N1485" s="13" t="s">
        <v>9852</v>
      </c>
      <c r="O1485" s="5">
        <v>44256</v>
      </c>
      <c r="P1485" s="8">
        <v>1</v>
      </c>
      <c r="Q1485" s="9">
        <v>4</v>
      </c>
      <c r="R1485" s="9" t="str">
        <f>IFERROR(VLOOKUP(Tabla2[[#This Row],[CONTRATISTA PRNCIPAL]],Hoja1!$L$5:$M$9,2,FALSE),"CJV")</f>
        <v>CJV</v>
      </c>
      <c r="S1485" s="9" t="str">
        <f>IF(Tabla2[[#This Row],[EMPRESA]]=Tabla2[[#This Row],[CONTRATISTA PRNCIPAL]],"Principal","Secundaria")</f>
        <v>Principal</v>
      </c>
      <c r="T1485" s="10">
        <f>IFERROR(1/COUNTIF(Tabla2[CONTRATISTA PRNCIPAL],Tabla2[[#This Row],[CONTRATISTA PRNCIPAL]]),0)</f>
        <v>3.2258064516129031E-2</v>
      </c>
      <c r="U1485" s="33">
        <f ca="1">IF(((TODAY()-Tabla2[[#This Row],[FECHA NACIMIENTO]])/365)&lt;18,"Corregir", IF(((TODAY()-Tabla2[[#This Row],[FECHA NACIMIENTO]])/365)&gt;80, "Corregir",ROUNDDOWN(((TODAY()-Tabla2[[#This Row],[FECHA NACIMIENTO]])/365),0)))</f>
        <v>52</v>
      </c>
      <c r="V148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485" s="34" t="str">
        <f ca="1">+IF(Tabla2[[#This Row],[Edad]]="Corregir","Corregir","Ok")</f>
        <v>Ok</v>
      </c>
      <c r="X1485" s="10" t="str">
        <f>+IFERROR(VLOOKUP(Tabla2[[#This Row],[DISTRITO SEGÚN DNI]],Hoja1!$A$2:$B$55,2,FALSE),"No")</f>
        <v>No</v>
      </c>
      <c r="Y1485" s="10" t="str">
        <f>IF(OR(LOWER(Tabla2[[#This Row],[GENERO]])="masculino", LOWER(Tabla2[[#This Row],[GENERO]])="femenino"),"OK","Corregir")</f>
        <v>OK</v>
      </c>
      <c r="Z1485" s="10" t="str">
        <f>+IF(Tabla2[[#This Row],[Nro. DNI / CE]]="","Corregir",IF(LEN(Tabla2[[#This Row],[Nro. DNI / CE]])&gt;=8,"OK","Corregir"))</f>
        <v>OK</v>
      </c>
      <c r="AA1485" s="10">
        <f>COUNTIF(Tabla2[APELLIDOS Y NOMBRES],Tabla2[[#This Row],[APELLIDOS Y NOMBRES]])</f>
        <v>1</v>
      </c>
      <c r="AB1485" t="str">
        <f ca="1">+IFERROR(IF(Tabla2[[#This Row],[FECHA CESE/BAJA]]="","No Aplica",IF(AND(MONTH(Tabla2[[#This Row],[FECHA CESE/BAJA]])=MONTH(TODAY()-30),YEAR(Tabla2[[#This Row],[FECHA CESE/BAJA]])=YEAR(TODAY())),MONTH(TODAY()-30)&amp;"-"&amp;YEAR(TODAY()),"Borrar")),"No aplica")</f>
        <v>No Aplica</v>
      </c>
      <c r="AC1485" t="str">
        <f ca="1">+IFERROR(IF(Tabla2[[#This Row],[FECHA INICIO DE LABORES EN OBRA]]="","No Aplica",IF(AND(MONTH(Tabla2[[#This Row],[FECHA INICIO DE LABORES EN OBRA]])=MONTH(TODAY()-30),YEAR(Tabla2[[#This Row],[FECHA INICIO DE LABORES EN OBRA]])=YEAR(TODAY())),MONTH(TODAY()-30)&amp;"-"&amp;YEAR(TODAY()),"No Aplica")),"No Aplica")</f>
        <v>No Aplica</v>
      </c>
    </row>
    <row r="1486" spans="1:29" x14ac:dyDescent="0.25">
      <c r="A1486" s="2">
        <v>20554431578</v>
      </c>
      <c r="B1486" s="3" t="s">
        <v>9867</v>
      </c>
      <c r="C1486" s="3" t="s">
        <v>9867</v>
      </c>
      <c r="D1486" s="3" t="s">
        <v>8514</v>
      </c>
      <c r="E1486" s="3" t="s">
        <v>6096</v>
      </c>
      <c r="F1486" s="36">
        <v>22516</v>
      </c>
      <c r="G1486" s="3">
        <v>1</v>
      </c>
      <c r="H1486" s="3" t="s">
        <v>6097</v>
      </c>
      <c r="I1486" s="3" t="s">
        <v>6075</v>
      </c>
      <c r="J1486" s="3" t="s">
        <v>6098</v>
      </c>
      <c r="K1486" s="3" t="s">
        <v>1473</v>
      </c>
      <c r="L1486" s="8" t="s">
        <v>9813</v>
      </c>
      <c r="M1486" s="5"/>
      <c r="N1486" s="13" t="s">
        <v>9852</v>
      </c>
      <c r="O1486" s="5">
        <v>44835</v>
      </c>
      <c r="P1486" s="8">
        <v>1</v>
      </c>
      <c r="Q1486" s="9">
        <v>1</v>
      </c>
      <c r="R1486" s="9" t="str">
        <f>IFERROR(VLOOKUP(Tabla2[[#This Row],[CONTRATISTA PRNCIPAL]],Hoja1!$L$5:$M$9,2,FALSE),"CJV")</f>
        <v>CJV</v>
      </c>
      <c r="S1486" s="9" t="str">
        <f>IF(Tabla2[[#This Row],[EMPRESA]]=Tabla2[[#This Row],[CONTRATISTA PRNCIPAL]],"Principal","Secundaria")</f>
        <v>Principal</v>
      </c>
      <c r="T1486" s="10">
        <f>IFERROR(1/COUNTIF(Tabla2[CONTRATISTA PRNCIPAL],Tabla2[[#This Row],[CONTRATISTA PRNCIPAL]]),0)</f>
        <v>3.2258064516129031E-2</v>
      </c>
      <c r="U1486" s="33">
        <f ca="1">IF(((TODAY()-Tabla2[[#This Row],[FECHA NACIMIENTO]])/365)&lt;18,"Corregir", IF(((TODAY()-Tabla2[[#This Row],[FECHA NACIMIENTO]])/365)&gt;80, "Corregir",ROUNDDOWN(((TODAY()-Tabla2[[#This Row],[FECHA NACIMIENTO]])/365),0)))</f>
        <v>62</v>
      </c>
      <c r="V148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1486" s="34" t="str">
        <f ca="1">+IF(Tabla2[[#This Row],[Edad]]="Corregir","Corregir","Ok")</f>
        <v>Ok</v>
      </c>
      <c r="X1486" s="10" t="str">
        <f>+IFERROR(VLOOKUP(Tabla2[[#This Row],[DISTRITO SEGÚN DNI]],Hoja1!$A$2:$B$55,2,FALSE),"No")</f>
        <v>No</v>
      </c>
      <c r="Y1486" s="10" t="str">
        <f>IF(OR(LOWER(Tabla2[[#This Row],[GENERO]])="masculino", LOWER(Tabla2[[#This Row],[GENERO]])="femenino"),"OK","Corregir")</f>
        <v>OK</v>
      </c>
      <c r="Z1486" s="10" t="str">
        <f>+IF(Tabla2[[#This Row],[Nro. DNI / CE]]="","Corregir",IF(LEN(Tabla2[[#This Row],[Nro. DNI / CE]])&gt;=8,"OK","Corregir"))</f>
        <v>OK</v>
      </c>
      <c r="AA1486" s="10">
        <f>COUNTIF(Tabla2[APELLIDOS Y NOMBRES],Tabla2[[#This Row],[APELLIDOS Y NOMBRES]])</f>
        <v>1</v>
      </c>
      <c r="AB1486" t="str">
        <f ca="1">+IFERROR(IF(Tabla2[[#This Row],[FECHA CESE/BAJA]]="","No Aplica",IF(AND(MONTH(Tabla2[[#This Row],[FECHA CESE/BAJA]])=MONTH(TODAY()-30),YEAR(Tabla2[[#This Row],[FECHA CESE/BAJA]])=YEAR(TODAY())),MONTH(TODAY()-30)&amp;"-"&amp;YEAR(TODAY()),"Borrar")),"No aplica")</f>
        <v>No Aplica</v>
      </c>
      <c r="AC1486" t="str">
        <f ca="1">+IFERROR(IF(Tabla2[[#This Row],[FECHA INICIO DE LABORES EN OBRA]]="","No Aplica",IF(AND(MONTH(Tabla2[[#This Row],[FECHA INICIO DE LABORES EN OBRA]])=MONTH(TODAY()-30),YEAR(Tabla2[[#This Row],[FECHA INICIO DE LABORES EN OBRA]])=YEAR(TODAY())),MONTH(TODAY()-30)&amp;"-"&amp;YEAR(TODAY()),"No Aplica")),"No Aplica")</f>
        <v>No Aplica</v>
      </c>
    </row>
    <row r="1487" spans="1:29" x14ac:dyDescent="0.25">
      <c r="A1487" s="2">
        <v>20554431578</v>
      </c>
      <c r="B1487" s="3" t="s">
        <v>9867</v>
      </c>
      <c r="C1487" s="3" t="s">
        <v>9867</v>
      </c>
      <c r="D1487" s="3" t="s">
        <v>9872</v>
      </c>
      <c r="E1487" s="3" t="s">
        <v>907</v>
      </c>
      <c r="F1487" s="36">
        <v>30540</v>
      </c>
      <c r="G1487" s="3">
        <v>2</v>
      </c>
      <c r="H1487" s="3" t="s">
        <v>9873</v>
      </c>
      <c r="I1487" s="3" t="s">
        <v>6075</v>
      </c>
      <c r="J1487" s="3" t="s">
        <v>6099</v>
      </c>
      <c r="K1487" s="3" t="s">
        <v>2078</v>
      </c>
      <c r="L1487" s="8" t="s">
        <v>9813</v>
      </c>
      <c r="M1487" s="5"/>
      <c r="N1487" s="13" t="s">
        <v>9852</v>
      </c>
      <c r="O1487" s="5">
        <v>44834</v>
      </c>
      <c r="P1487" s="8">
        <v>1</v>
      </c>
      <c r="Q1487" s="9">
        <v>4</v>
      </c>
      <c r="R1487" s="9" t="str">
        <f>IFERROR(VLOOKUP(Tabla2[[#This Row],[CONTRATISTA PRNCIPAL]],Hoja1!$L$5:$M$9,2,FALSE),"CJV")</f>
        <v>CJV</v>
      </c>
      <c r="S1487" s="9" t="str">
        <f>IF(Tabla2[[#This Row],[EMPRESA]]=Tabla2[[#This Row],[CONTRATISTA PRNCIPAL]],"Principal","Secundaria")</f>
        <v>Principal</v>
      </c>
      <c r="T1487" s="10">
        <f>IFERROR(1/COUNTIF(Tabla2[CONTRATISTA PRNCIPAL],Tabla2[[#This Row],[CONTRATISTA PRNCIPAL]]),0)</f>
        <v>3.2258064516129031E-2</v>
      </c>
      <c r="U1487" s="33">
        <f ca="1">IF(((TODAY()-Tabla2[[#This Row],[FECHA NACIMIENTO]])/365)&lt;18,"Corregir", IF(((TODAY()-Tabla2[[#This Row],[FECHA NACIMIENTO]])/365)&gt;80, "Corregir",ROUNDDOWN(((TODAY()-Tabla2[[#This Row],[FECHA NACIMIENTO]])/365),0)))</f>
        <v>40</v>
      </c>
      <c r="V148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487" s="34" t="str">
        <f ca="1">+IF(Tabla2[[#This Row],[Edad]]="Corregir","Corregir","Ok")</f>
        <v>Ok</v>
      </c>
      <c r="X1487" s="10" t="str">
        <f>+IFERROR(VLOOKUP(Tabla2[[#This Row],[DISTRITO SEGÚN DNI]],Hoja1!$A$2:$B$55,2,FALSE),"No")</f>
        <v>ATE</v>
      </c>
      <c r="Y1487" s="10" t="str">
        <f>IF(OR(LOWER(Tabla2[[#This Row],[GENERO]])="masculino", LOWER(Tabla2[[#This Row],[GENERO]])="femenino"),"OK","Corregir")</f>
        <v>OK</v>
      </c>
      <c r="Z1487" s="10" t="str">
        <f>+IF(Tabla2[[#This Row],[Nro. DNI / CE]]="","Corregir",IF(LEN(Tabla2[[#This Row],[Nro. DNI / CE]])&gt;=8,"OK","Corregir"))</f>
        <v>OK</v>
      </c>
      <c r="AA1487" s="10">
        <f>COUNTIF(Tabla2[APELLIDOS Y NOMBRES],Tabla2[[#This Row],[APELLIDOS Y NOMBRES]])</f>
        <v>1</v>
      </c>
      <c r="AB1487" t="str">
        <f ca="1">+IFERROR(IF(Tabla2[[#This Row],[FECHA CESE/BAJA]]="","No Aplica",IF(AND(MONTH(Tabla2[[#This Row],[FECHA CESE/BAJA]])=MONTH(TODAY()-30),YEAR(Tabla2[[#This Row],[FECHA CESE/BAJA]])=YEAR(TODAY())),MONTH(TODAY()-30)&amp;"-"&amp;YEAR(TODAY()),"Borrar")),"No aplica")</f>
        <v>No Aplica</v>
      </c>
      <c r="AC1487" t="str">
        <f ca="1">+IFERROR(IF(Tabla2[[#This Row],[FECHA INICIO DE LABORES EN OBRA]]="","No Aplica",IF(AND(MONTH(Tabla2[[#This Row],[FECHA INICIO DE LABORES EN OBRA]])=MONTH(TODAY()-30),YEAR(Tabla2[[#This Row],[FECHA INICIO DE LABORES EN OBRA]])=YEAR(TODAY())),MONTH(TODAY()-30)&amp;"-"&amp;YEAR(TODAY()),"No Aplica")),"No Aplica")</f>
        <v>No Aplica</v>
      </c>
    </row>
    <row r="1488" spans="1:29" x14ac:dyDescent="0.25">
      <c r="A1488" s="2">
        <v>20554431578</v>
      </c>
      <c r="B1488" s="3" t="s">
        <v>9867</v>
      </c>
      <c r="C1488" s="3" t="s">
        <v>9867</v>
      </c>
      <c r="D1488" s="3" t="s">
        <v>9874</v>
      </c>
      <c r="E1488" s="3" t="s">
        <v>908</v>
      </c>
      <c r="F1488" s="36">
        <v>31171</v>
      </c>
      <c r="G1488" s="3">
        <v>2</v>
      </c>
      <c r="H1488" s="3" t="s">
        <v>1688</v>
      </c>
      <c r="I1488" s="3" t="s">
        <v>6075</v>
      </c>
      <c r="J1488" s="3" t="s">
        <v>6100</v>
      </c>
      <c r="K1488" s="3" t="s">
        <v>2078</v>
      </c>
      <c r="L1488" s="8" t="s">
        <v>9813</v>
      </c>
      <c r="M1488" s="5"/>
      <c r="N1488" s="13" t="s">
        <v>9852</v>
      </c>
      <c r="O1488" s="5">
        <v>44834</v>
      </c>
      <c r="P1488" s="8">
        <v>1</v>
      </c>
      <c r="Q1488" s="9">
        <v>4</v>
      </c>
      <c r="R1488" s="9" t="str">
        <f>IFERROR(VLOOKUP(Tabla2[[#This Row],[CONTRATISTA PRNCIPAL]],Hoja1!$L$5:$M$9,2,FALSE),"CJV")</f>
        <v>CJV</v>
      </c>
      <c r="S1488" s="9" t="str">
        <f>IF(Tabla2[[#This Row],[EMPRESA]]=Tabla2[[#This Row],[CONTRATISTA PRNCIPAL]],"Principal","Secundaria")</f>
        <v>Principal</v>
      </c>
      <c r="T1488" s="10">
        <f>IFERROR(1/COUNTIF(Tabla2[CONTRATISTA PRNCIPAL],Tabla2[[#This Row],[CONTRATISTA PRNCIPAL]]),0)</f>
        <v>3.2258064516129031E-2</v>
      </c>
      <c r="U1488" s="33">
        <f ca="1">IF(((TODAY()-Tabla2[[#This Row],[FECHA NACIMIENTO]])/365)&lt;18,"Corregir", IF(((TODAY()-Tabla2[[#This Row],[FECHA NACIMIENTO]])/365)&gt;80, "Corregir",ROUNDDOWN(((TODAY()-Tabla2[[#This Row],[FECHA NACIMIENTO]])/365),0)))</f>
        <v>38</v>
      </c>
      <c r="V148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488" s="34" t="str">
        <f ca="1">+IF(Tabla2[[#This Row],[Edad]]="Corregir","Corregir","Ok")</f>
        <v>Ok</v>
      </c>
      <c r="X1488" s="10" t="str">
        <f>+IFERROR(VLOOKUP(Tabla2[[#This Row],[DISTRITO SEGÚN DNI]],Hoja1!$A$2:$B$55,2,FALSE),"No")</f>
        <v>ATE</v>
      </c>
      <c r="Y1488" s="10" t="str">
        <f>IF(OR(LOWER(Tabla2[[#This Row],[GENERO]])="masculino", LOWER(Tabla2[[#This Row],[GENERO]])="femenino"),"OK","Corregir")</f>
        <v>OK</v>
      </c>
      <c r="Z1488" s="10" t="str">
        <f>+IF(Tabla2[[#This Row],[Nro. DNI / CE]]="","Corregir",IF(LEN(Tabla2[[#This Row],[Nro. DNI / CE]])&gt;=8,"OK","Corregir"))</f>
        <v>OK</v>
      </c>
      <c r="AA1488" s="10">
        <f>COUNTIF(Tabla2[APELLIDOS Y NOMBRES],Tabla2[[#This Row],[APELLIDOS Y NOMBRES]])</f>
        <v>1</v>
      </c>
      <c r="AB1488" t="str">
        <f ca="1">+IFERROR(IF(Tabla2[[#This Row],[FECHA CESE/BAJA]]="","No Aplica",IF(AND(MONTH(Tabla2[[#This Row],[FECHA CESE/BAJA]])=MONTH(TODAY()-30),YEAR(Tabla2[[#This Row],[FECHA CESE/BAJA]])=YEAR(TODAY())),MONTH(TODAY()-30)&amp;"-"&amp;YEAR(TODAY()),"Borrar")),"No aplica")</f>
        <v>No Aplica</v>
      </c>
      <c r="AC1488" t="str">
        <f ca="1">+IFERROR(IF(Tabla2[[#This Row],[FECHA INICIO DE LABORES EN OBRA]]="","No Aplica",IF(AND(MONTH(Tabla2[[#This Row],[FECHA INICIO DE LABORES EN OBRA]])=MONTH(TODAY()-30),YEAR(Tabla2[[#This Row],[FECHA INICIO DE LABORES EN OBRA]])=YEAR(TODAY())),MONTH(TODAY()-30)&amp;"-"&amp;YEAR(TODAY()),"No Aplica")),"No Aplica")</f>
        <v>No Aplica</v>
      </c>
    </row>
    <row r="1489" spans="1:29" x14ac:dyDescent="0.25">
      <c r="A1489" s="2">
        <v>20554431578</v>
      </c>
      <c r="B1489" s="3" t="s">
        <v>9867</v>
      </c>
      <c r="C1489" s="3" t="s">
        <v>9867</v>
      </c>
      <c r="D1489" s="3" t="s">
        <v>9875</v>
      </c>
      <c r="E1489" s="3" t="s">
        <v>909</v>
      </c>
      <c r="F1489" s="36">
        <v>30513</v>
      </c>
      <c r="G1489" s="3">
        <v>2</v>
      </c>
      <c r="H1489" s="3" t="s">
        <v>9873</v>
      </c>
      <c r="I1489" s="3" t="s">
        <v>6075</v>
      </c>
      <c r="J1489" s="3" t="s">
        <v>6101</v>
      </c>
      <c r="K1489" s="3" t="s">
        <v>2078</v>
      </c>
      <c r="L1489" s="8" t="s">
        <v>9813</v>
      </c>
      <c r="M1489" s="5"/>
      <c r="N1489" s="13" t="s">
        <v>9852</v>
      </c>
      <c r="O1489" s="5">
        <v>44506</v>
      </c>
      <c r="P1489" s="8">
        <v>1</v>
      </c>
      <c r="Q1489" s="9">
        <v>4</v>
      </c>
      <c r="R1489" s="9" t="str">
        <f>IFERROR(VLOOKUP(Tabla2[[#This Row],[CONTRATISTA PRNCIPAL]],Hoja1!$L$5:$M$9,2,FALSE),"CJV")</f>
        <v>CJV</v>
      </c>
      <c r="S1489" s="9" t="str">
        <f>IF(Tabla2[[#This Row],[EMPRESA]]=Tabla2[[#This Row],[CONTRATISTA PRNCIPAL]],"Principal","Secundaria")</f>
        <v>Principal</v>
      </c>
      <c r="T1489" s="10">
        <f>IFERROR(1/COUNTIF(Tabla2[CONTRATISTA PRNCIPAL],Tabla2[[#This Row],[CONTRATISTA PRNCIPAL]]),0)</f>
        <v>3.2258064516129031E-2</v>
      </c>
      <c r="U1489" s="33">
        <f ca="1">IF(((TODAY()-Tabla2[[#This Row],[FECHA NACIMIENTO]])/365)&lt;18,"Corregir", IF(((TODAY()-Tabla2[[#This Row],[FECHA NACIMIENTO]])/365)&gt;80, "Corregir",ROUNDDOWN(((TODAY()-Tabla2[[#This Row],[FECHA NACIMIENTO]])/365),0)))</f>
        <v>40</v>
      </c>
      <c r="V148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489" s="34" t="str">
        <f ca="1">+IF(Tabla2[[#This Row],[Edad]]="Corregir","Corregir","Ok")</f>
        <v>Ok</v>
      </c>
      <c r="X1489" s="10" t="str">
        <f>+IFERROR(VLOOKUP(Tabla2[[#This Row],[DISTRITO SEGÚN DNI]],Hoja1!$A$2:$B$55,2,FALSE),"No")</f>
        <v>ATE</v>
      </c>
      <c r="Y1489" s="10" t="str">
        <f>IF(OR(LOWER(Tabla2[[#This Row],[GENERO]])="masculino", LOWER(Tabla2[[#This Row],[GENERO]])="femenino"),"OK","Corregir")</f>
        <v>OK</v>
      </c>
      <c r="Z1489" s="10" t="str">
        <f>+IF(Tabla2[[#This Row],[Nro. DNI / CE]]="","Corregir",IF(LEN(Tabla2[[#This Row],[Nro. DNI / CE]])&gt;=8,"OK","Corregir"))</f>
        <v>OK</v>
      </c>
      <c r="AA1489" s="10">
        <f>COUNTIF(Tabla2[APELLIDOS Y NOMBRES],Tabla2[[#This Row],[APELLIDOS Y NOMBRES]])</f>
        <v>1</v>
      </c>
      <c r="AB1489" t="str">
        <f ca="1">+IFERROR(IF(Tabla2[[#This Row],[FECHA CESE/BAJA]]="","No Aplica",IF(AND(MONTH(Tabla2[[#This Row],[FECHA CESE/BAJA]])=MONTH(TODAY()-30),YEAR(Tabla2[[#This Row],[FECHA CESE/BAJA]])=YEAR(TODAY())),MONTH(TODAY()-30)&amp;"-"&amp;YEAR(TODAY()),"Borrar")),"No aplica")</f>
        <v>No Aplica</v>
      </c>
      <c r="AC1489" t="str">
        <f ca="1">+IFERROR(IF(Tabla2[[#This Row],[FECHA INICIO DE LABORES EN OBRA]]="","No Aplica",IF(AND(MONTH(Tabla2[[#This Row],[FECHA INICIO DE LABORES EN OBRA]])=MONTH(TODAY()-30),YEAR(Tabla2[[#This Row],[FECHA INICIO DE LABORES EN OBRA]])=YEAR(TODAY())),MONTH(TODAY()-30)&amp;"-"&amp;YEAR(TODAY()),"No Aplica")),"No Aplica")</f>
        <v>No Aplica</v>
      </c>
    </row>
    <row r="1490" spans="1:29" x14ac:dyDescent="0.25">
      <c r="A1490" s="2">
        <v>20554431578</v>
      </c>
      <c r="B1490" s="3" t="s">
        <v>9867</v>
      </c>
      <c r="C1490" s="3" t="s">
        <v>9867</v>
      </c>
      <c r="D1490" s="3" t="s">
        <v>9876</v>
      </c>
      <c r="E1490" s="3" t="s">
        <v>6102</v>
      </c>
      <c r="F1490" s="36">
        <v>32904</v>
      </c>
      <c r="G1490" s="3">
        <v>2</v>
      </c>
      <c r="H1490" s="3" t="s">
        <v>9873</v>
      </c>
      <c r="I1490" s="3" t="s">
        <v>6075</v>
      </c>
      <c r="J1490" s="3" t="s">
        <v>6103</v>
      </c>
      <c r="K1490" s="3" t="s">
        <v>6104</v>
      </c>
      <c r="L1490" s="8" t="s">
        <v>9813</v>
      </c>
      <c r="M1490" s="5"/>
      <c r="N1490" s="13" t="s">
        <v>9852</v>
      </c>
      <c r="O1490" s="5">
        <v>44503</v>
      </c>
      <c r="P1490" s="8">
        <v>1</v>
      </c>
      <c r="Q1490" s="9">
        <v>4</v>
      </c>
      <c r="R1490" s="9" t="str">
        <f>IFERROR(VLOOKUP(Tabla2[[#This Row],[CONTRATISTA PRNCIPAL]],Hoja1!$L$5:$M$9,2,FALSE),"CJV")</f>
        <v>CJV</v>
      </c>
      <c r="S1490" s="9" t="str">
        <f>IF(Tabla2[[#This Row],[EMPRESA]]=Tabla2[[#This Row],[CONTRATISTA PRNCIPAL]],"Principal","Secundaria")</f>
        <v>Principal</v>
      </c>
      <c r="T1490" s="10">
        <f>IFERROR(1/COUNTIF(Tabla2[CONTRATISTA PRNCIPAL],Tabla2[[#This Row],[CONTRATISTA PRNCIPAL]]),0)</f>
        <v>3.2258064516129031E-2</v>
      </c>
      <c r="U1490" s="33">
        <f ca="1">IF(((TODAY()-Tabla2[[#This Row],[FECHA NACIMIENTO]])/365)&lt;18,"Corregir", IF(((TODAY()-Tabla2[[#This Row],[FECHA NACIMIENTO]])/365)&gt;80, "Corregir",ROUNDDOWN(((TODAY()-Tabla2[[#This Row],[FECHA NACIMIENTO]])/365),0)))</f>
        <v>33</v>
      </c>
      <c r="V149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490" s="34" t="str">
        <f ca="1">+IF(Tabla2[[#This Row],[Edad]]="Corregir","Corregir","Ok")</f>
        <v>Ok</v>
      </c>
      <c r="X1490" s="10" t="str">
        <f>+IFERROR(VLOOKUP(Tabla2[[#This Row],[DISTRITO SEGÚN DNI]],Hoja1!$A$2:$B$55,2,FALSE),"No")</f>
        <v>No</v>
      </c>
      <c r="Y1490" s="10" t="str">
        <f>IF(OR(LOWER(Tabla2[[#This Row],[GENERO]])="masculino", LOWER(Tabla2[[#This Row],[GENERO]])="femenino"),"OK","Corregir")</f>
        <v>OK</v>
      </c>
      <c r="Z1490" s="10" t="str">
        <f>+IF(Tabla2[[#This Row],[Nro. DNI / CE]]="","Corregir",IF(LEN(Tabla2[[#This Row],[Nro. DNI / CE]])&gt;=8,"OK","Corregir"))</f>
        <v>OK</v>
      </c>
      <c r="AA1490" s="10">
        <f>COUNTIF(Tabla2[APELLIDOS Y NOMBRES],Tabla2[[#This Row],[APELLIDOS Y NOMBRES]])</f>
        <v>1</v>
      </c>
      <c r="AB1490" t="str">
        <f ca="1">+IFERROR(IF(Tabla2[[#This Row],[FECHA CESE/BAJA]]="","No Aplica",IF(AND(MONTH(Tabla2[[#This Row],[FECHA CESE/BAJA]])=MONTH(TODAY()-30),YEAR(Tabla2[[#This Row],[FECHA CESE/BAJA]])=YEAR(TODAY())),MONTH(TODAY()-30)&amp;"-"&amp;YEAR(TODAY()),"Borrar")),"No aplica")</f>
        <v>No Aplica</v>
      </c>
      <c r="AC1490" t="str">
        <f ca="1">+IFERROR(IF(Tabla2[[#This Row],[FECHA INICIO DE LABORES EN OBRA]]="","No Aplica",IF(AND(MONTH(Tabla2[[#This Row],[FECHA INICIO DE LABORES EN OBRA]])=MONTH(TODAY()-30),YEAR(Tabla2[[#This Row],[FECHA INICIO DE LABORES EN OBRA]])=YEAR(TODAY())),MONTH(TODAY()-30)&amp;"-"&amp;YEAR(TODAY()),"No Aplica")),"No Aplica")</f>
        <v>No Aplica</v>
      </c>
    </row>
    <row r="1491" spans="1:29" x14ac:dyDescent="0.25">
      <c r="A1491" s="2">
        <v>20554431578</v>
      </c>
      <c r="B1491" s="3" t="s">
        <v>9867</v>
      </c>
      <c r="C1491" s="3" t="s">
        <v>9867</v>
      </c>
      <c r="D1491" s="3" t="s">
        <v>9877</v>
      </c>
      <c r="E1491" s="3" t="s">
        <v>910</v>
      </c>
      <c r="F1491" s="36">
        <v>27634</v>
      </c>
      <c r="G1491" s="3">
        <v>2</v>
      </c>
      <c r="H1491" s="3" t="s">
        <v>9873</v>
      </c>
      <c r="I1491" s="3" t="s">
        <v>6075</v>
      </c>
      <c r="J1491" s="3" t="s">
        <v>6105</v>
      </c>
      <c r="K1491" s="3" t="s">
        <v>3683</v>
      </c>
      <c r="L1491" s="8" t="s">
        <v>9813</v>
      </c>
      <c r="M1491" s="5"/>
      <c r="N1491" s="13" t="s">
        <v>9852</v>
      </c>
      <c r="O1491" s="5">
        <v>44503</v>
      </c>
      <c r="P1491" s="8">
        <v>1</v>
      </c>
      <c r="Q1491" s="9">
        <v>4</v>
      </c>
      <c r="R1491" s="9" t="str">
        <f>IFERROR(VLOOKUP(Tabla2[[#This Row],[CONTRATISTA PRNCIPAL]],Hoja1!$L$5:$M$9,2,FALSE),"CJV")</f>
        <v>CJV</v>
      </c>
      <c r="S1491" s="9" t="str">
        <f>IF(Tabla2[[#This Row],[EMPRESA]]=Tabla2[[#This Row],[CONTRATISTA PRNCIPAL]],"Principal","Secundaria")</f>
        <v>Principal</v>
      </c>
      <c r="T1491" s="10">
        <f>IFERROR(1/COUNTIF(Tabla2[CONTRATISTA PRNCIPAL],Tabla2[[#This Row],[CONTRATISTA PRNCIPAL]]),0)</f>
        <v>3.2258064516129031E-2</v>
      </c>
      <c r="U1491" s="33">
        <f ca="1">IF(((TODAY()-Tabla2[[#This Row],[FECHA NACIMIENTO]])/365)&lt;18,"Corregir", IF(((TODAY()-Tabla2[[#This Row],[FECHA NACIMIENTO]])/365)&gt;80, "Corregir",ROUNDDOWN(((TODAY()-Tabla2[[#This Row],[FECHA NACIMIENTO]])/365),0)))</f>
        <v>48</v>
      </c>
      <c r="V149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491" s="34" t="str">
        <f ca="1">+IF(Tabla2[[#This Row],[Edad]]="Corregir","Corregir","Ok")</f>
        <v>Ok</v>
      </c>
      <c r="X1491" s="10" t="str">
        <f>+IFERROR(VLOOKUP(Tabla2[[#This Row],[DISTRITO SEGÚN DNI]],Hoja1!$A$2:$B$55,2,FALSE),"No")</f>
        <v>LA VICTORIA</v>
      </c>
      <c r="Y1491" s="10" t="str">
        <f>IF(OR(LOWER(Tabla2[[#This Row],[GENERO]])="masculino", LOWER(Tabla2[[#This Row],[GENERO]])="femenino"),"OK","Corregir")</f>
        <v>OK</v>
      </c>
      <c r="Z1491" s="10" t="str">
        <f>+IF(Tabla2[[#This Row],[Nro. DNI / CE]]="","Corregir",IF(LEN(Tabla2[[#This Row],[Nro. DNI / CE]])&gt;=8,"OK","Corregir"))</f>
        <v>OK</v>
      </c>
      <c r="AA1491" s="10">
        <f>COUNTIF(Tabla2[APELLIDOS Y NOMBRES],Tabla2[[#This Row],[APELLIDOS Y NOMBRES]])</f>
        <v>1</v>
      </c>
      <c r="AB1491" t="str">
        <f ca="1">+IFERROR(IF(Tabla2[[#This Row],[FECHA CESE/BAJA]]="","No Aplica",IF(AND(MONTH(Tabla2[[#This Row],[FECHA CESE/BAJA]])=MONTH(TODAY()-30),YEAR(Tabla2[[#This Row],[FECHA CESE/BAJA]])=YEAR(TODAY())),MONTH(TODAY()-30)&amp;"-"&amp;YEAR(TODAY()),"Borrar")),"No aplica")</f>
        <v>No Aplica</v>
      </c>
      <c r="AC1491" t="str">
        <f ca="1">+IFERROR(IF(Tabla2[[#This Row],[FECHA INICIO DE LABORES EN OBRA]]="","No Aplica",IF(AND(MONTH(Tabla2[[#This Row],[FECHA INICIO DE LABORES EN OBRA]])=MONTH(TODAY()-30),YEAR(Tabla2[[#This Row],[FECHA INICIO DE LABORES EN OBRA]])=YEAR(TODAY())),MONTH(TODAY()-30)&amp;"-"&amp;YEAR(TODAY()),"No Aplica")),"No Aplica")</f>
        <v>No Aplica</v>
      </c>
    </row>
    <row r="1492" spans="1:29" x14ac:dyDescent="0.25">
      <c r="A1492" s="2">
        <v>20554431578</v>
      </c>
      <c r="B1492" s="3" t="s">
        <v>9867</v>
      </c>
      <c r="C1492" s="3" t="s">
        <v>9867</v>
      </c>
      <c r="D1492" s="3" t="s">
        <v>9878</v>
      </c>
      <c r="E1492" s="3" t="s">
        <v>911</v>
      </c>
      <c r="F1492" s="36">
        <v>31538</v>
      </c>
      <c r="G1492" s="3">
        <v>2</v>
      </c>
      <c r="H1492" s="3" t="s">
        <v>9873</v>
      </c>
      <c r="I1492" s="3" t="s">
        <v>6075</v>
      </c>
      <c r="J1492" s="3" t="s">
        <v>6106</v>
      </c>
      <c r="K1492" s="3" t="s">
        <v>2078</v>
      </c>
      <c r="L1492" s="8" t="s">
        <v>9813</v>
      </c>
      <c r="M1492" s="5"/>
      <c r="N1492" s="13" t="s">
        <v>9852</v>
      </c>
      <c r="O1492" s="5">
        <v>44503</v>
      </c>
      <c r="P1492" s="8">
        <v>1</v>
      </c>
      <c r="Q1492" s="9">
        <v>4</v>
      </c>
      <c r="R1492" s="9" t="str">
        <f>IFERROR(VLOOKUP(Tabla2[[#This Row],[CONTRATISTA PRNCIPAL]],Hoja1!$L$5:$M$9,2,FALSE),"CJV")</f>
        <v>CJV</v>
      </c>
      <c r="S1492" s="9" t="str">
        <f>IF(Tabla2[[#This Row],[EMPRESA]]=Tabla2[[#This Row],[CONTRATISTA PRNCIPAL]],"Principal","Secundaria")</f>
        <v>Principal</v>
      </c>
      <c r="T1492" s="10">
        <f>IFERROR(1/COUNTIF(Tabla2[CONTRATISTA PRNCIPAL],Tabla2[[#This Row],[CONTRATISTA PRNCIPAL]]),0)</f>
        <v>3.2258064516129031E-2</v>
      </c>
      <c r="U1492" s="33">
        <f ca="1">IF(((TODAY()-Tabla2[[#This Row],[FECHA NACIMIENTO]])/365)&lt;18,"Corregir", IF(((TODAY()-Tabla2[[#This Row],[FECHA NACIMIENTO]])/365)&gt;80, "Corregir",ROUNDDOWN(((TODAY()-Tabla2[[#This Row],[FECHA NACIMIENTO]])/365),0)))</f>
        <v>37</v>
      </c>
      <c r="V149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492" s="34" t="str">
        <f ca="1">+IF(Tabla2[[#This Row],[Edad]]="Corregir","Corregir","Ok")</f>
        <v>Ok</v>
      </c>
      <c r="X1492" s="10" t="str">
        <f>+IFERROR(VLOOKUP(Tabla2[[#This Row],[DISTRITO SEGÚN DNI]],Hoja1!$A$2:$B$55,2,FALSE),"No")</f>
        <v>ATE</v>
      </c>
      <c r="Y1492" s="10" t="str">
        <f>IF(OR(LOWER(Tabla2[[#This Row],[GENERO]])="masculino", LOWER(Tabla2[[#This Row],[GENERO]])="femenino"),"OK","Corregir")</f>
        <v>OK</v>
      </c>
      <c r="Z1492" s="10" t="str">
        <f>+IF(Tabla2[[#This Row],[Nro. DNI / CE]]="","Corregir",IF(LEN(Tabla2[[#This Row],[Nro. DNI / CE]])&gt;=8,"OK","Corregir"))</f>
        <v>OK</v>
      </c>
      <c r="AA1492" s="10">
        <f>COUNTIF(Tabla2[APELLIDOS Y NOMBRES],Tabla2[[#This Row],[APELLIDOS Y NOMBRES]])</f>
        <v>1</v>
      </c>
      <c r="AB1492" t="str">
        <f ca="1">+IFERROR(IF(Tabla2[[#This Row],[FECHA CESE/BAJA]]="","No Aplica",IF(AND(MONTH(Tabla2[[#This Row],[FECHA CESE/BAJA]])=MONTH(TODAY()-30),YEAR(Tabla2[[#This Row],[FECHA CESE/BAJA]])=YEAR(TODAY())),MONTH(TODAY()-30)&amp;"-"&amp;YEAR(TODAY()),"Borrar")),"No aplica")</f>
        <v>No Aplica</v>
      </c>
      <c r="AC1492" t="str">
        <f ca="1">+IFERROR(IF(Tabla2[[#This Row],[FECHA INICIO DE LABORES EN OBRA]]="","No Aplica",IF(AND(MONTH(Tabla2[[#This Row],[FECHA INICIO DE LABORES EN OBRA]])=MONTH(TODAY()-30),YEAR(Tabla2[[#This Row],[FECHA INICIO DE LABORES EN OBRA]])=YEAR(TODAY())),MONTH(TODAY()-30)&amp;"-"&amp;YEAR(TODAY()),"No Aplica")),"No Aplica")</f>
        <v>No Aplica</v>
      </c>
    </row>
    <row r="1493" spans="1:29" x14ac:dyDescent="0.25">
      <c r="A1493" s="2">
        <v>20554431578</v>
      </c>
      <c r="B1493" s="3" t="s">
        <v>9867</v>
      </c>
      <c r="C1493" s="3" t="s">
        <v>9867</v>
      </c>
      <c r="D1493" s="3" t="s">
        <v>9879</v>
      </c>
      <c r="E1493" s="3" t="s">
        <v>912</v>
      </c>
      <c r="F1493" s="36">
        <v>29467</v>
      </c>
      <c r="G1493" s="3">
        <v>2</v>
      </c>
      <c r="H1493" s="3" t="s">
        <v>9873</v>
      </c>
      <c r="I1493" s="3" t="s">
        <v>6075</v>
      </c>
      <c r="J1493" s="3" t="s">
        <v>6107</v>
      </c>
      <c r="K1493" s="3" t="s">
        <v>2078</v>
      </c>
      <c r="L1493" s="8" t="s">
        <v>9813</v>
      </c>
      <c r="M1493" s="5"/>
      <c r="N1493" s="13" t="s">
        <v>9852</v>
      </c>
      <c r="O1493" s="5">
        <v>44503</v>
      </c>
      <c r="P1493" s="8">
        <v>1</v>
      </c>
      <c r="Q1493" s="9">
        <v>4</v>
      </c>
      <c r="R1493" s="9" t="str">
        <f>IFERROR(VLOOKUP(Tabla2[[#This Row],[CONTRATISTA PRNCIPAL]],Hoja1!$L$5:$M$9,2,FALSE),"CJV")</f>
        <v>CJV</v>
      </c>
      <c r="S1493" s="9" t="str">
        <f>IF(Tabla2[[#This Row],[EMPRESA]]=Tabla2[[#This Row],[CONTRATISTA PRNCIPAL]],"Principal","Secundaria")</f>
        <v>Principal</v>
      </c>
      <c r="T1493" s="10">
        <f>IFERROR(1/COUNTIF(Tabla2[CONTRATISTA PRNCIPAL],Tabla2[[#This Row],[CONTRATISTA PRNCIPAL]]),0)</f>
        <v>3.2258064516129031E-2</v>
      </c>
      <c r="U1493" s="33">
        <f ca="1">IF(((TODAY()-Tabla2[[#This Row],[FECHA NACIMIENTO]])/365)&lt;18,"Corregir", IF(((TODAY()-Tabla2[[#This Row],[FECHA NACIMIENTO]])/365)&gt;80, "Corregir",ROUNDDOWN(((TODAY()-Tabla2[[#This Row],[FECHA NACIMIENTO]])/365),0)))</f>
        <v>43</v>
      </c>
      <c r="V149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493" s="34" t="str">
        <f ca="1">+IF(Tabla2[[#This Row],[Edad]]="Corregir","Corregir","Ok")</f>
        <v>Ok</v>
      </c>
      <c r="X1493" s="10" t="str">
        <f>+IFERROR(VLOOKUP(Tabla2[[#This Row],[DISTRITO SEGÚN DNI]],Hoja1!$A$2:$B$55,2,FALSE),"No")</f>
        <v>ATE</v>
      </c>
      <c r="Y1493" s="10" t="str">
        <f>IF(OR(LOWER(Tabla2[[#This Row],[GENERO]])="masculino", LOWER(Tabla2[[#This Row],[GENERO]])="femenino"),"OK","Corregir")</f>
        <v>OK</v>
      </c>
      <c r="Z1493" s="10" t="str">
        <f>+IF(Tabla2[[#This Row],[Nro. DNI / CE]]="","Corregir",IF(LEN(Tabla2[[#This Row],[Nro. DNI / CE]])&gt;=8,"OK","Corregir"))</f>
        <v>OK</v>
      </c>
      <c r="AA1493" s="10">
        <f>COUNTIF(Tabla2[APELLIDOS Y NOMBRES],Tabla2[[#This Row],[APELLIDOS Y NOMBRES]])</f>
        <v>1</v>
      </c>
      <c r="AB1493" t="str">
        <f ca="1">+IFERROR(IF(Tabla2[[#This Row],[FECHA CESE/BAJA]]="","No Aplica",IF(AND(MONTH(Tabla2[[#This Row],[FECHA CESE/BAJA]])=MONTH(TODAY()-30),YEAR(Tabla2[[#This Row],[FECHA CESE/BAJA]])=YEAR(TODAY())),MONTH(TODAY()-30)&amp;"-"&amp;YEAR(TODAY()),"Borrar")),"No aplica")</f>
        <v>No Aplica</v>
      </c>
      <c r="AC1493" t="str">
        <f ca="1">+IFERROR(IF(Tabla2[[#This Row],[FECHA INICIO DE LABORES EN OBRA]]="","No Aplica",IF(AND(MONTH(Tabla2[[#This Row],[FECHA INICIO DE LABORES EN OBRA]])=MONTH(TODAY()-30),YEAR(Tabla2[[#This Row],[FECHA INICIO DE LABORES EN OBRA]])=YEAR(TODAY())),MONTH(TODAY()-30)&amp;"-"&amp;YEAR(TODAY()),"No Aplica")),"No Aplica")</f>
        <v>No Aplica</v>
      </c>
    </row>
    <row r="1494" spans="1:29" x14ac:dyDescent="0.25">
      <c r="A1494" s="2">
        <v>20554431578</v>
      </c>
      <c r="B1494" s="3" t="s">
        <v>9867</v>
      </c>
      <c r="C1494" s="3" t="s">
        <v>9867</v>
      </c>
      <c r="D1494" s="3" t="s">
        <v>8515</v>
      </c>
      <c r="E1494" s="3" t="s">
        <v>6108</v>
      </c>
      <c r="F1494" s="36">
        <v>26738</v>
      </c>
      <c r="G1494" s="3">
        <v>2</v>
      </c>
      <c r="H1494" s="3" t="s">
        <v>9873</v>
      </c>
      <c r="I1494" s="3" t="s">
        <v>6075</v>
      </c>
      <c r="J1494" s="3" t="s">
        <v>6109</v>
      </c>
      <c r="K1494" s="3" t="s">
        <v>4167</v>
      </c>
      <c r="L1494" s="8" t="s">
        <v>9813</v>
      </c>
      <c r="M1494" s="5"/>
      <c r="N1494" s="13" t="s">
        <v>9852</v>
      </c>
      <c r="O1494" s="5">
        <v>44746</v>
      </c>
      <c r="P1494" s="8">
        <v>1</v>
      </c>
      <c r="Q1494" s="9">
        <v>4</v>
      </c>
      <c r="R1494" s="9" t="str">
        <f>IFERROR(VLOOKUP(Tabla2[[#This Row],[CONTRATISTA PRNCIPAL]],Hoja1!$L$5:$M$9,2,FALSE),"CJV")</f>
        <v>CJV</v>
      </c>
      <c r="S1494" s="9" t="str">
        <f>IF(Tabla2[[#This Row],[EMPRESA]]=Tabla2[[#This Row],[CONTRATISTA PRNCIPAL]],"Principal","Secundaria")</f>
        <v>Principal</v>
      </c>
      <c r="T1494" s="10">
        <f>IFERROR(1/COUNTIF(Tabla2[CONTRATISTA PRNCIPAL],Tabla2[[#This Row],[CONTRATISTA PRNCIPAL]]),0)</f>
        <v>3.2258064516129031E-2</v>
      </c>
      <c r="U1494" s="33">
        <f ca="1">IF(((TODAY()-Tabla2[[#This Row],[FECHA NACIMIENTO]])/365)&lt;18,"Corregir", IF(((TODAY()-Tabla2[[#This Row],[FECHA NACIMIENTO]])/365)&gt;80, "Corregir",ROUNDDOWN(((TODAY()-Tabla2[[#This Row],[FECHA NACIMIENTO]])/365),0)))</f>
        <v>50</v>
      </c>
      <c r="V149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494" s="34" t="str">
        <f ca="1">+IF(Tabla2[[#This Row],[Edad]]="Corregir","Corregir","Ok")</f>
        <v>Ok</v>
      </c>
      <c r="X1494" s="10" t="str">
        <f>+IFERROR(VLOOKUP(Tabla2[[#This Row],[DISTRITO SEGÚN DNI]],Hoja1!$A$2:$B$55,2,FALSE),"No")</f>
        <v>No</v>
      </c>
      <c r="Y1494" s="10" t="str">
        <f>IF(OR(LOWER(Tabla2[[#This Row],[GENERO]])="masculino", LOWER(Tabla2[[#This Row],[GENERO]])="femenino"),"OK","Corregir")</f>
        <v>OK</v>
      </c>
      <c r="Z1494" s="10" t="str">
        <f>+IF(Tabla2[[#This Row],[Nro. DNI / CE]]="","Corregir",IF(LEN(Tabla2[[#This Row],[Nro. DNI / CE]])&gt;=8,"OK","Corregir"))</f>
        <v>OK</v>
      </c>
      <c r="AA1494" s="10">
        <f>COUNTIF(Tabla2[APELLIDOS Y NOMBRES],Tabla2[[#This Row],[APELLIDOS Y NOMBRES]])</f>
        <v>1</v>
      </c>
      <c r="AB1494" t="str">
        <f ca="1">+IFERROR(IF(Tabla2[[#This Row],[FECHA CESE/BAJA]]="","No Aplica",IF(AND(MONTH(Tabla2[[#This Row],[FECHA CESE/BAJA]])=MONTH(TODAY()-30),YEAR(Tabla2[[#This Row],[FECHA CESE/BAJA]])=YEAR(TODAY())),MONTH(TODAY()-30)&amp;"-"&amp;YEAR(TODAY()),"Borrar")),"No aplica")</f>
        <v>No Aplica</v>
      </c>
      <c r="AC1494" t="str">
        <f ca="1">+IFERROR(IF(Tabla2[[#This Row],[FECHA INICIO DE LABORES EN OBRA]]="","No Aplica",IF(AND(MONTH(Tabla2[[#This Row],[FECHA INICIO DE LABORES EN OBRA]])=MONTH(TODAY()-30),YEAR(Tabla2[[#This Row],[FECHA INICIO DE LABORES EN OBRA]])=YEAR(TODAY())),MONTH(TODAY()-30)&amp;"-"&amp;YEAR(TODAY()),"No Aplica")),"No Aplica")</f>
        <v>No Aplica</v>
      </c>
    </row>
    <row r="1495" spans="1:29" x14ac:dyDescent="0.25">
      <c r="A1495" s="2">
        <v>20554431578</v>
      </c>
      <c r="B1495" s="3" t="s">
        <v>9867</v>
      </c>
      <c r="C1495" s="3" t="s">
        <v>9867</v>
      </c>
      <c r="D1495" s="3" t="s">
        <v>9880</v>
      </c>
      <c r="E1495" s="3" t="s">
        <v>913</v>
      </c>
      <c r="F1495" s="36">
        <v>30229</v>
      </c>
      <c r="G1495" s="3">
        <v>2</v>
      </c>
      <c r="H1495" s="3" t="s">
        <v>9873</v>
      </c>
      <c r="I1495" s="3" t="s">
        <v>6075</v>
      </c>
      <c r="J1495" s="3" t="s">
        <v>6110</v>
      </c>
      <c r="K1495" s="3" t="s">
        <v>2484</v>
      </c>
      <c r="L1495" s="8" t="s">
        <v>9813</v>
      </c>
      <c r="M1495" s="5"/>
      <c r="N1495" s="13" t="s">
        <v>9852</v>
      </c>
      <c r="O1495" s="5">
        <v>44574</v>
      </c>
      <c r="P1495" s="8">
        <v>1</v>
      </c>
      <c r="Q1495" s="9">
        <v>4</v>
      </c>
      <c r="R1495" s="9" t="str">
        <f>IFERROR(VLOOKUP(Tabla2[[#This Row],[CONTRATISTA PRNCIPAL]],Hoja1!$L$5:$M$9,2,FALSE),"CJV")</f>
        <v>CJV</v>
      </c>
      <c r="S1495" s="9" t="str">
        <f>IF(Tabla2[[#This Row],[EMPRESA]]=Tabla2[[#This Row],[CONTRATISTA PRNCIPAL]],"Principal","Secundaria")</f>
        <v>Principal</v>
      </c>
      <c r="T1495" s="10">
        <f>IFERROR(1/COUNTIF(Tabla2[CONTRATISTA PRNCIPAL],Tabla2[[#This Row],[CONTRATISTA PRNCIPAL]]),0)</f>
        <v>3.2258064516129031E-2</v>
      </c>
      <c r="U1495" s="33">
        <f ca="1">IF(((TODAY()-Tabla2[[#This Row],[FECHA NACIMIENTO]])/365)&lt;18,"Corregir", IF(((TODAY()-Tabla2[[#This Row],[FECHA NACIMIENTO]])/365)&gt;80, "Corregir",ROUNDDOWN(((TODAY()-Tabla2[[#This Row],[FECHA NACIMIENTO]])/365),0)))</f>
        <v>40</v>
      </c>
      <c r="V149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495" s="34" t="str">
        <f ca="1">+IF(Tabla2[[#This Row],[Edad]]="Corregir","Corregir","Ok")</f>
        <v>Ok</v>
      </c>
      <c r="X1495" s="10" t="str">
        <f>+IFERROR(VLOOKUP(Tabla2[[#This Row],[DISTRITO SEGÚN DNI]],Hoja1!$A$2:$B$55,2,FALSE),"No")</f>
        <v>SANTA ANITA</v>
      </c>
      <c r="Y1495" s="10" t="str">
        <f>IF(OR(LOWER(Tabla2[[#This Row],[GENERO]])="masculino", LOWER(Tabla2[[#This Row],[GENERO]])="femenino"),"OK","Corregir")</f>
        <v>OK</v>
      </c>
      <c r="Z1495" s="10" t="str">
        <f>+IF(Tabla2[[#This Row],[Nro. DNI / CE]]="","Corregir",IF(LEN(Tabla2[[#This Row],[Nro. DNI / CE]])&gt;=8,"OK","Corregir"))</f>
        <v>OK</v>
      </c>
      <c r="AA1495" s="10">
        <f>COUNTIF(Tabla2[APELLIDOS Y NOMBRES],Tabla2[[#This Row],[APELLIDOS Y NOMBRES]])</f>
        <v>1</v>
      </c>
      <c r="AB1495" t="str">
        <f ca="1">+IFERROR(IF(Tabla2[[#This Row],[FECHA CESE/BAJA]]="","No Aplica",IF(AND(MONTH(Tabla2[[#This Row],[FECHA CESE/BAJA]])=MONTH(TODAY()-30),YEAR(Tabla2[[#This Row],[FECHA CESE/BAJA]])=YEAR(TODAY())),MONTH(TODAY()-30)&amp;"-"&amp;YEAR(TODAY()),"Borrar")),"No aplica")</f>
        <v>No Aplica</v>
      </c>
      <c r="AC1495" t="str">
        <f ca="1">+IFERROR(IF(Tabla2[[#This Row],[FECHA INICIO DE LABORES EN OBRA]]="","No Aplica",IF(AND(MONTH(Tabla2[[#This Row],[FECHA INICIO DE LABORES EN OBRA]])=MONTH(TODAY()-30),YEAR(Tabla2[[#This Row],[FECHA INICIO DE LABORES EN OBRA]])=YEAR(TODAY())),MONTH(TODAY()-30)&amp;"-"&amp;YEAR(TODAY()),"No Aplica")),"No Aplica")</f>
        <v>No Aplica</v>
      </c>
    </row>
    <row r="1496" spans="1:29" x14ac:dyDescent="0.25">
      <c r="A1496" s="2">
        <v>20554431578</v>
      </c>
      <c r="B1496" s="3" t="s">
        <v>9867</v>
      </c>
      <c r="C1496" s="3" t="s">
        <v>9867</v>
      </c>
      <c r="D1496" s="3" t="s">
        <v>9881</v>
      </c>
      <c r="E1496" s="3" t="s">
        <v>914</v>
      </c>
      <c r="F1496" s="36">
        <v>35754</v>
      </c>
      <c r="G1496" s="3">
        <v>2</v>
      </c>
      <c r="H1496" s="3" t="s">
        <v>9882</v>
      </c>
      <c r="I1496" s="3" t="s">
        <v>6075</v>
      </c>
      <c r="J1496" s="3" t="s">
        <v>6091</v>
      </c>
      <c r="K1496" s="3" t="s">
        <v>2078</v>
      </c>
      <c r="L1496" s="8" t="s">
        <v>9813</v>
      </c>
      <c r="M1496" s="5"/>
      <c r="N1496" s="13" t="s">
        <v>9852</v>
      </c>
      <c r="O1496" s="5">
        <v>44386</v>
      </c>
      <c r="P1496" s="8">
        <v>1</v>
      </c>
      <c r="Q1496" s="9">
        <v>4</v>
      </c>
      <c r="R1496" s="9" t="str">
        <f>IFERROR(VLOOKUP(Tabla2[[#This Row],[CONTRATISTA PRNCIPAL]],Hoja1!$L$5:$M$9,2,FALSE),"CJV")</f>
        <v>CJV</v>
      </c>
      <c r="S1496" s="9" t="str">
        <f>IF(Tabla2[[#This Row],[EMPRESA]]=Tabla2[[#This Row],[CONTRATISTA PRNCIPAL]],"Principal","Secundaria")</f>
        <v>Principal</v>
      </c>
      <c r="T1496" s="10">
        <f>IFERROR(1/COUNTIF(Tabla2[CONTRATISTA PRNCIPAL],Tabla2[[#This Row],[CONTRATISTA PRNCIPAL]]),0)</f>
        <v>3.2258064516129031E-2</v>
      </c>
      <c r="U1496" s="33">
        <f ca="1">IF(((TODAY()-Tabla2[[#This Row],[FECHA NACIMIENTO]])/365)&lt;18,"Corregir", IF(((TODAY()-Tabla2[[#This Row],[FECHA NACIMIENTO]])/365)&gt;80, "Corregir",ROUNDDOWN(((TODAY()-Tabla2[[#This Row],[FECHA NACIMIENTO]])/365),0)))</f>
        <v>25</v>
      </c>
      <c r="V149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496" s="34" t="str">
        <f ca="1">+IF(Tabla2[[#This Row],[Edad]]="Corregir","Corregir","Ok")</f>
        <v>Ok</v>
      </c>
      <c r="X1496" s="10" t="str">
        <f>+IFERROR(VLOOKUP(Tabla2[[#This Row],[DISTRITO SEGÚN DNI]],Hoja1!$A$2:$B$55,2,FALSE),"No")</f>
        <v>ATE</v>
      </c>
      <c r="Y1496" s="10" t="str">
        <f>IF(OR(LOWER(Tabla2[[#This Row],[GENERO]])="masculino", LOWER(Tabla2[[#This Row],[GENERO]])="femenino"),"OK","Corregir")</f>
        <v>OK</v>
      </c>
      <c r="Z1496" s="10" t="str">
        <f>+IF(Tabla2[[#This Row],[Nro. DNI / CE]]="","Corregir",IF(LEN(Tabla2[[#This Row],[Nro. DNI / CE]])&gt;=8,"OK","Corregir"))</f>
        <v>OK</v>
      </c>
      <c r="AA1496" s="10">
        <f>COUNTIF(Tabla2[APELLIDOS Y NOMBRES],Tabla2[[#This Row],[APELLIDOS Y NOMBRES]])</f>
        <v>1</v>
      </c>
      <c r="AB1496" t="str">
        <f ca="1">+IFERROR(IF(Tabla2[[#This Row],[FECHA CESE/BAJA]]="","No Aplica",IF(AND(MONTH(Tabla2[[#This Row],[FECHA CESE/BAJA]])=MONTH(TODAY()-30),YEAR(Tabla2[[#This Row],[FECHA CESE/BAJA]])=YEAR(TODAY())),MONTH(TODAY()-30)&amp;"-"&amp;YEAR(TODAY()),"Borrar")),"No aplica")</f>
        <v>No Aplica</v>
      </c>
      <c r="AC1496" t="str">
        <f ca="1">+IFERROR(IF(Tabla2[[#This Row],[FECHA INICIO DE LABORES EN OBRA]]="","No Aplica",IF(AND(MONTH(Tabla2[[#This Row],[FECHA INICIO DE LABORES EN OBRA]])=MONTH(TODAY()-30),YEAR(Tabla2[[#This Row],[FECHA INICIO DE LABORES EN OBRA]])=YEAR(TODAY())),MONTH(TODAY()-30)&amp;"-"&amp;YEAR(TODAY()),"No Aplica")),"No Aplica")</f>
        <v>No Aplica</v>
      </c>
    </row>
    <row r="1497" spans="1:29" x14ac:dyDescent="0.25">
      <c r="A1497" s="2">
        <v>20554431578</v>
      </c>
      <c r="B1497" s="3" t="s">
        <v>9867</v>
      </c>
      <c r="C1497" s="3" t="s">
        <v>9867</v>
      </c>
      <c r="D1497" s="3" t="s">
        <v>8516</v>
      </c>
      <c r="E1497" s="3" t="s">
        <v>6111</v>
      </c>
      <c r="F1497" s="36">
        <v>25075</v>
      </c>
      <c r="G1497" s="3">
        <v>2</v>
      </c>
      <c r="H1497" s="3" t="s">
        <v>9873</v>
      </c>
      <c r="I1497" s="3" t="s">
        <v>6075</v>
      </c>
      <c r="J1497" s="3" t="s">
        <v>6112</v>
      </c>
      <c r="K1497" s="3" t="s">
        <v>1483</v>
      </c>
      <c r="L1497" s="8" t="s">
        <v>9813</v>
      </c>
      <c r="M1497" s="5"/>
      <c r="N1497" s="13" t="s">
        <v>9852</v>
      </c>
      <c r="O1497" s="5">
        <v>44837</v>
      </c>
      <c r="P1497" s="8">
        <v>1</v>
      </c>
      <c r="Q1497" s="9">
        <v>4</v>
      </c>
      <c r="R1497" s="9" t="str">
        <f>IFERROR(VLOOKUP(Tabla2[[#This Row],[CONTRATISTA PRNCIPAL]],Hoja1!$L$5:$M$9,2,FALSE),"CJV")</f>
        <v>CJV</v>
      </c>
      <c r="S1497" s="9" t="str">
        <f>IF(Tabla2[[#This Row],[EMPRESA]]=Tabla2[[#This Row],[CONTRATISTA PRNCIPAL]],"Principal","Secundaria")</f>
        <v>Principal</v>
      </c>
      <c r="T1497" s="10">
        <f>IFERROR(1/COUNTIF(Tabla2[CONTRATISTA PRNCIPAL],Tabla2[[#This Row],[CONTRATISTA PRNCIPAL]]),0)</f>
        <v>3.2258064516129031E-2</v>
      </c>
      <c r="U1497" s="33">
        <f ca="1">IF(((TODAY()-Tabla2[[#This Row],[FECHA NACIMIENTO]])/365)&lt;18,"Corregir", IF(((TODAY()-Tabla2[[#This Row],[FECHA NACIMIENTO]])/365)&gt;80, "Corregir",ROUNDDOWN(((TODAY()-Tabla2[[#This Row],[FECHA NACIMIENTO]])/365),0)))</f>
        <v>55</v>
      </c>
      <c r="V149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497" s="34" t="str">
        <f ca="1">+IF(Tabla2[[#This Row],[Edad]]="Corregir","Corregir","Ok")</f>
        <v>Ok</v>
      </c>
      <c r="X1497" s="10" t="str">
        <f>+IFERROR(VLOOKUP(Tabla2[[#This Row],[DISTRITO SEGÚN DNI]],Hoja1!$A$2:$B$55,2,FALSE),"No")</f>
        <v>No</v>
      </c>
      <c r="Y1497" s="10" t="str">
        <f>IF(OR(LOWER(Tabla2[[#This Row],[GENERO]])="masculino", LOWER(Tabla2[[#This Row],[GENERO]])="femenino"),"OK","Corregir")</f>
        <v>OK</v>
      </c>
      <c r="Z1497" s="10" t="str">
        <f>+IF(Tabla2[[#This Row],[Nro. DNI / CE]]="","Corregir",IF(LEN(Tabla2[[#This Row],[Nro. DNI / CE]])&gt;=8,"OK","Corregir"))</f>
        <v>OK</v>
      </c>
      <c r="AA1497" s="10">
        <f>COUNTIF(Tabla2[APELLIDOS Y NOMBRES],Tabla2[[#This Row],[APELLIDOS Y NOMBRES]])</f>
        <v>1</v>
      </c>
      <c r="AB1497" t="str">
        <f ca="1">+IFERROR(IF(Tabla2[[#This Row],[FECHA CESE/BAJA]]="","No Aplica",IF(AND(MONTH(Tabla2[[#This Row],[FECHA CESE/BAJA]])=MONTH(TODAY()-30),YEAR(Tabla2[[#This Row],[FECHA CESE/BAJA]])=YEAR(TODAY())),MONTH(TODAY()-30)&amp;"-"&amp;YEAR(TODAY()),"Borrar")),"No aplica")</f>
        <v>No Aplica</v>
      </c>
      <c r="AC1497" t="str">
        <f ca="1">+IFERROR(IF(Tabla2[[#This Row],[FECHA INICIO DE LABORES EN OBRA]]="","No Aplica",IF(AND(MONTH(Tabla2[[#This Row],[FECHA INICIO DE LABORES EN OBRA]])=MONTH(TODAY()-30),YEAR(Tabla2[[#This Row],[FECHA INICIO DE LABORES EN OBRA]])=YEAR(TODAY())),MONTH(TODAY()-30)&amp;"-"&amp;YEAR(TODAY()),"No Aplica")),"No Aplica")</f>
        <v>No Aplica</v>
      </c>
    </row>
    <row r="1498" spans="1:29" ht="16.5" customHeight="1" x14ac:dyDescent="0.25">
      <c r="A1498" s="2">
        <v>20554431578</v>
      </c>
      <c r="B1498" s="3" t="s">
        <v>9867</v>
      </c>
      <c r="C1498" s="3" t="s">
        <v>9867</v>
      </c>
      <c r="D1498" s="3" t="s">
        <v>9883</v>
      </c>
      <c r="E1498" s="3" t="s">
        <v>6113</v>
      </c>
      <c r="F1498" s="36">
        <v>29118</v>
      </c>
      <c r="G1498" s="3">
        <v>2</v>
      </c>
      <c r="H1498" s="3" t="s">
        <v>9873</v>
      </c>
      <c r="I1498" s="3" t="s">
        <v>6075</v>
      </c>
      <c r="J1498" s="3" t="s">
        <v>6114</v>
      </c>
      <c r="K1498" s="3" t="s">
        <v>2078</v>
      </c>
      <c r="L1498" s="8" t="s">
        <v>9813</v>
      </c>
      <c r="M1498" s="5"/>
      <c r="N1498" s="13" t="s">
        <v>9852</v>
      </c>
      <c r="O1498" s="5">
        <v>45089</v>
      </c>
      <c r="P1498" s="8">
        <v>1</v>
      </c>
      <c r="Q1498" s="9">
        <v>4</v>
      </c>
      <c r="R1498" s="9" t="str">
        <f>IFERROR(VLOOKUP(Tabla2[[#This Row],[CONTRATISTA PRNCIPAL]],Hoja1!$L$5:$M$9,2,FALSE),"CJV")</f>
        <v>CJV</v>
      </c>
      <c r="S1498" s="9" t="str">
        <f>IF(Tabla2[[#This Row],[EMPRESA]]=Tabla2[[#This Row],[CONTRATISTA PRNCIPAL]],"Principal","Secundaria")</f>
        <v>Principal</v>
      </c>
      <c r="T1498" s="10">
        <f>IFERROR(1/COUNTIF(Tabla2[CONTRATISTA PRNCIPAL],Tabla2[[#This Row],[CONTRATISTA PRNCIPAL]]),0)</f>
        <v>3.2258064516129031E-2</v>
      </c>
      <c r="U1498" s="33">
        <f ca="1">IF(((TODAY()-Tabla2[[#This Row],[FECHA NACIMIENTO]])/365)&lt;18,"Corregir", IF(((TODAY()-Tabla2[[#This Row],[FECHA NACIMIENTO]])/365)&gt;80, "Corregir",ROUNDDOWN(((TODAY()-Tabla2[[#This Row],[FECHA NACIMIENTO]])/365),0)))</f>
        <v>43</v>
      </c>
      <c r="V149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498" s="34" t="str">
        <f ca="1">+IF(Tabla2[[#This Row],[Edad]]="Corregir","Corregir","Ok")</f>
        <v>Ok</v>
      </c>
      <c r="X1498" s="10" t="str">
        <f>+IFERROR(VLOOKUP(Tabla2[[#This Row],[DISTRITO SEGÚN DNI]],Hoja1!$A$2:$B$55,2,FALSE),"No")</f>
        <v>ATE</v>
      </c>
      <c r="Y1498" s="10" t="str">
        <f>IF(OR(LOWER(Tabla2[[#This Row],[GENERO]])="masculino", LOWER(Tabla2[[#This Row],[GENERO]])="femenino"),"OK","Corregir")</f>
        <v>OK</v>
      </c>
      <c r="Z1498" s="10" t="str">
        <f>+IF(Tabla2[[#This Row],[Nro. DNI / CE]]="","Corregir",IF(LEN(Tabla2[[#This Row],[Nro. DNI / CE]])&gt;=8,"OK","Corregir"))</f>
        <v>OK</v>
      </c>
      <c r="AA1498" s="10">
        <f>COUNTIF(Tabla2[APELLIDOS Y NOMBRES],Tabla2[[#This Row],[APELLIDOS Y NOMBRES]])</f>
        <v>1</v>
      </c>
      <c r="AB1498" t="str">
        <f ca="1">+IFERROR(IF(Tabla2[[#This Row],[FECHA CESE/BAJA]]="","No Aplica",IF(AND(MONTH(Tabla2[[#This Row],[FECHA CESE/BAJA]])=MONTH(TODAY()-30),YEAR(Tabla2[[#This Row],[FECHA CESE/BAJA]])=YEAR(TODAY())),MONTH(TODAY()-30)&amp;"-"&amp;YEAR(TODAY()),"Borrar")),"No aplica")</f>
        <v>No Aplica</v>
      </c>
      <c r="AC1498" t="str">
        <f ca="1">+IFERROR(IF(Tabla2[[#This Row],[FECHA INICIO DE LABORES EN OBRA]]="","No Aplica",IF(AND(MONTH(Tabla2[[#This Row],[FECHA INICIO DE LABORES EN OBRA]])=MONTH(TODAY()-30),YEAR(Tabla2[[#This Row],[FECHA INICIO DE LABORES EN OBRA]])=YEAR(TODAY())),MONTH(TODAY()-30)&amp;"-"&amp;YEAR(TODAY()),"No Aplica")),"No Aplica")</f>
        <v>No Aplica</v>
      </c>
    </row>
    <row r="1499" spans="1:29" ht="16.5" customHeight="1" x14ac:dyDescent="0.25">
      <c r="A1499" s="2">
        <v>20554431578</v>
      </c>
      <c r="B1499" s="3" t="s">
        <v>9867</v>
      </c>
      <c r="C1499" s="3" t="s">
        <v>9867</v>
      </c>
      <c r="D1499" s="3" t="s">
        <v>6115</v>
      </c>
      <c r="E1499" s="3" t="s">
        <v>6116</v>
      </c>
      <c r="F1499" s="36">
        <v>31866</v>
      </c>
      <c r="G1499" s="3">
        <v>2</v>
      </c>
      <c r="H1499" s="3" t="s">
        <v>9873</v>
      </c>
      <c r="I1499" s="3" t="s">
        <v>6075</v>
      </c>
      <c r="J1499" s="3" t="s">
        <v>6117</v>
      </c>
      <c r="K1499" s="3" t="s">
        <v>2078</v>
      </c>
      <c r="L1499" s="8" t="s">
        <v>9813</v>
      </c>
      <c r="M1499" s="5"/>
      <c r="N1499" s="13" t="s">
        <v>9852</v>
      </c>
      <c r="O1499" s="5">
        <v>45089</v>
      </c>
      <c r="P1499" s="8">
        <v>1</v>
      </c>
      <c r="Q1499" s="9">
        <v>4</v>
      </c>
      <c r="R1499" s="9" t="str">
        <f>IFERROR(VLOOKUP(Tabla2[[#This Row],[CONTRATISTA PRNCIPAL]],Hoja1!$L$5:$M$9,2,FALSE),"CJV")</f>
        <v>CJV</v>
      </c>
      <c r="S1499" s="9" t="str">
        <f>IF(Tabla2[[#This Row],[EMPRESA]]=Tabla2[[#This Row],[CONTRATISTA PRNCIPAL]],"Principal","Secundaria")</f>
        <v>Principal</v>
      </c>
      <c r="T1499" s="10">
        <f>IFERROR(1/COUNTIF(Tabla2[CONTRATISTA PRNCIPAL],Tabla2[[#This Row],[CONTRATISTA PRNCIPAL]]),0)</f>
        <v>3.2258064516129031E-2</v>
      </c>
      <c r="U1499" s="33">
        <f ca="1">IF(((TODAY()-Tabla2[[#This Row],[FECHA NACIMIENTO]])/365)&lt;18,"Corregir", IF(((TODAY()-Tabla2[[#This Row],[FECHA NACIMIENTO]])/365)&gt;80, "Corregir",ROUNDDOWN(((TODAY()-Tabla2[[#This Row],[FECHA NACIMIENTO]])/365),0)))</f>
        <v>36</v>
      </c>
      <c r="V149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499" s="34" t="str">
        <f ca="1">+IF(Tabla2[[#This Row],[Edad]]="Corregir","Corregir","Ok")</f>
        <v>Ok</v>
      </c>
      <c r="X1499" s="10" t="str">
        <f>+IFERROR(VLOOKUP(Tabla2[[#This Row],[DISTRITO SEGÚN DNI]],Hoja1!$A$2:$B$55,2,FALSE),"No")</f>
        <v>ATE</v>
      </c>
      <c r="Y1499" s="10" t="str">
        <f>IF(OR(LOWER(Tabla2[[#This Row],[GENERO]])="masculino", LOWER(Tabla2[[#This Row],[GENERO]])="femenino"),"OK","Corregir")</f>
        <v>OK</v>
      </c>
      <c r="Z1499" s="10" t="str">
        <f>+IF(Tabla2[[#This Row],[Nro. DNI / CE]]="","Corregir",IF(LEN(Tabla2[[#This Row],[Nro. DNI / CE]])&gt;=8,"OK","Corregir"))</f>
        <v>OK</v>
      </c>
      <c r="AA1499" s="10">
        <f>COUNTIF(Tabla2[APELLIDOS Y NOMBRES],Tabla2[[#This Row],[APELLIDOS Y NOMBRES]])</f>
        <v>1</v>
      </c>
      <c r="AB1499" t="str">
        <f ca="1">+IFERROR(IF(Tabla2[[#This Row],[FECHA CESE/BAJA]]="","No Aplica",IF(AND(MONTH(Tabla2[[#This Row],[FECHA CESE/BAJA]])=MONTH(TODAY()-30),YEAR(Tabla2[[#This Row],[FECHA CESE/BAJA]])=YEAR(TODAY())),MONTH(TODAY()-30)&amp;"-"&amp;YEAR(TODAY()),"Borrar")),"No aplica")</f>
        <v>No Aplica</v>
      </c>
      <c r="AC1499" t="str">
        <f ca="1">+IFERROR(IF(Tabla2[[#This Row],[FECHA INICIO DE LABORES EN OBRA]]="","No Aplica",IF(AND(MONTH(Tabla2[[#This Row],[FECHA INICIO DE LABORES EN OBRA]])=MONTH(TODAY()-30),YEAR(Tabla2[[#This Row],[FECHA INICIO DE LABORES EN OBRA]])=YEAR(TODAY())),MONTH(TODAY()-30)&amp;"-"&amp;YEAR(TODAY()),"No Aplica")),"No Aplica")</f>
        <v>No Aplica</v>
      </c>
    </row>
    <row r="1500" spans="1:29" ht="16.5" customHeight="1" x14ac:dyDescent="0.25">
      <c r="A1500" s="2">
        <v>20554431578</v>
      </c>
      <c r="B1500" s="3" t="s">
        <v>9867</v>
      </c>
      <c r="C1500" s="3" t="s">
        <v>9867</v>
      </c>
      <c r="D1500" s="3" t="s">
        <v>10821</v>
      </c>
      <c r="E1500" s="3" t="s">
        <v>10822</v>
      </c>
      <c r="F1500" s="36">
        <v>32641</v>
      </c>
      <c r="G1500" s="3">
        <v>2</v>
      </c>
      <c r="H1500" s="3" t="s">
        <v>9873</v>
      </c>
      <c r="I1500" s="3" t="s">
        <v>6075</v>
      </c>
      <c r="J1500" s="3" t="s">
        <v>10881</v>
      </c>
      <c r="K1500" s="3" t="s">
        <v>1481</v>
      </c>
      <c r="L1500" s="8" t="s">
        <v>9813</v>
      </c>
      <c r="M1500" s="5"/>
      <c r="N1500" s="13" t="s">
        <v>9852</v>
      </c>
      <c r="O1500" s="5">
        <v>44907</v>
      </c>
      <c r="P1500" s="8">
        <v>1</v>
      </c>
      <c r="Q1500" s="9">
        <v>4</v>
      </c>
      <c r="R1500" s="9" t="str">
        <f>IFERROR(VLOOKUP(Tabla2[[#This Row],[CONTRATISTA PRNCIPAL]],Hoja1!$L$5:$M$9,2,FALSE),"CJV")</f>
        <v>CJV</v>
      </c>
      <c r="S1500" s="9" t="str">
        <f>IF(Tabla2[[#This Row],[EMPRESA]]=Tabla2[[#This Row],[CONTRATISTA PRNCIPAL]],"Principal","Secundaria")</f>
        <v>Principal</v>
      </c>
      <c r="T1500" s="10">
        <f>IFERROR(1/COUNTIF(Tabla2[CONTRATISTA PRNCIPAL],Tabla2[[#This Row],[CONTRATISTA PRNCIPAL]]),0)</f>
        <v>3.2258064516129031E-2</v>
      </c>
      <c r="U1500" s="33">
        <f ca="1">IF(((TODAY()-Tabla2[[#This Row],[FECHA NACIMIENTO]])/365)&lt;18,"Corregir", IF(((TODAY()-Tabla2[[#This Row],[FECHA NACIMIENTO]])/365)&gt;80, "Corregir",ROUNDDOWN(((TODAY()-Tabla2[[#This Row],[FECHA NACIMIENTO]])/365),0)))</f>
        <v>34</v>
      </c>
      <c r="V150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500" s="34" t="str">
        <f ca="1">+IF(Tabla2[[#This Row],[Edad]]="Corregir","Corregir","Ok")</f>
        <v>Ok</v>
      </c>
      <c r="X1500" s="10" t="str">
        <f>+IFERROR(VLOOKUP(Tabla2[[#This Row],[DISTRITO SEGÚN DNI]],Hoja1!$A$2:$B$55,2,FALSE),"No")</f>
        <v>No</v>
      </c>
      <c r="Y1500" s="10" t="str">
        <f>IF(OR(LOWER(Tabla2[[#This Row],[GENERO]])="masculino", LOWER(Tabla2[[#This Row],[GENERO]])="femenino"),"OK","Corregir")</f>
        <v>OK</v>
      </c>
      <c r="Z1500" s="10" t="str">
        <f>+IF(Tabla2[[#This Row],[Nro. DNI / CE]]="","Corregir",IF(LEN(Tabla2[[#This Row],[Nro. DNI / CE]])&gt;=8,"OK","Corregir"))</f>
        <v>OK</v>
      </c>
      <c r="AA1500" s="10">
        <f>COUNTIF(Tabla2[APELLIDOS Y NOMBRES],Tabla2[[#This Row],[APELLIDOS Y NOMBRES]])</f>
        <v>1</v>
      </c>
      <c r="AB1500" t="str">
        <f ca="1">+IFERROR(IF(Tabla2[[#This Row],[FECHA CESE/BAJA]]="","No Aplica",IF(AND(MONTH(Tabla2[[#This Row],[FECHA CESE/BAJA]])=MONTH(TODAY()-30),YEAR(Tabla2[[#This Row],[FECHA CESE/BAJA]])=YEAR(TODAY())),MONTH(TODAY()-30)&amp;"-"&amp;YEAR(TODAY()),"Borrar")),"No aplica")</f>
        <v>No Aplica</v>
      </c>
      <c r="AC1500" t="str">
        <f ca="1">+IFERROR(IF(Tabla2[[#This Row],[FECHA INICIO DE LABORES EN OBRA]]="","No Aplica",IF(AND(MONTH(Tabla2[[#This Row],[FECHA INICIO DE LABORES EN OBRA]])=MONTH(TODAY()-30),YEAR(Tabla2[[#This Row],[FECHA INICIO DE LABORES EN OBRA]])=YEAR(TODAY())),MONTH(TODAY()-30)&amp;"-"&amp;YEAR(TODAY()),"No Aplica")),"No Aplica")</f>
        <v>No Aplica</v>
      </c>
    </row>
    <row r="1501" spans="1:29" ht="16.5" customHeight="1" x14ac:dyDescent="0.25">
      <c r="A1501" s="2">
        <v>20554431578</v>
      </c>
      <c r="B1501" s="3" t="s">
        <v>9867</v>
      </c>
      <c r="C1501" s="3" t="s">
        <v>9867</v>
      </c>
      <c r="D1501" s="3" t="s">
        <v>9354</v>
      </c>
      <c r="E1501" s="3" t="s">
        <v>915</v>
      </c>
      <c r="F1501" s="36">
        <v>31866</v>
      </c>
      <c r="G1501" s="3">
        <v>2</v>
      </c>
      <c r="H1501" s="3" t="s">
        <v>9873</v>
      </c>
      <c r="I1501" s="3" t="s">
        <v>6075</v>
      </c>
      <c r="J1501" s="3" t="s">
        <v>6118</v>
      </c>
      <c r="K1501" s="3" t="s">
        <v>2078</v>
      </c>
      <c r="L1501" s="8" t="s">
        <v>9813</v>
      </c>
      <c r="M1501" s="5"/>
      <c r="N1501" s="13" t="s">
        <v>9852</v>
      </c>
      <c r="O1501" s="5">
        <v>44915</v>
      </c>
      <c r="P1501" s="8">
        <v>1</v>
      </c>
      <c r="Q1501" s="9">
        <v>4</v>
      </c>
      <c r="R1501" s="9" t="str">
        <f>IFERROR(VLOOKUP(Tabla2[[#This Row],[CONTRATISTA PRNCIPAL]],Hoja1!$L$5:$M$9,2,FALSE),"CJV")</f>
        <v>CJV</v>
      </c>
      <c r="S1501" s="9" t="str">
        <f>IF(Tabla2[[#This Row],[EMPRESA]]=Tabla2[[#This Row],[CONTRATISTA PRNCIPAL]],"Principal","Secundaria")</f>
        <v>Principal</v>
      </c>
      <c r="T1501" s="10">
        <f>IFERROR(1/COUNTIF(Tabla2[CONTRATISTA PRNCIPAL],Tabla2[[#This Row],[CONTRATISTA PRNCIPAL]]),0)</f>
        <v>3.2258064516129031E-2</v>
      </c>
      <c r="U1501" s="33">
        <f ca="1">IF(((TODAY()-Tabla2[[#This Row],[FECHA NACIMIENTO]])/365)&lt;18,"Corregir", IF(((TODAY()-Tabla2[[#This Row],[FECHA NACIMIENTO]])/365)&gt;80, "Corregir",ROUNDDOWN(((TODAY()-Tabla2[[#This Row],[FECHA NACIMIENTO]])/365),0)))</f>
        <v>36</v>
      </c>
      <c r="V150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501" s="34" t="str">
        <f ca="1">+IF(Tabla2[[#This Row],[Edad]]="Corregir","Corregir","Ok")</f>
        <v>Ok</v>
      </c>
      <c r="X1501" s="10" t="str">
        <f>+IFERROR(VLOOKUP(Tabla2[[#This Row],[DISTRITO SEGÚN DNI]],Hoja1!$A$2:$B$55,2,FALSE),"No")</f>
        <v>ATE</v>
      </c>
      <c r="Y1501" s="10" t="str">
        <f>IF(OR(LOWER(Tabla2[[#This Row],[GENERO]])="masculino", LOWER(Tabla2[[#This Row],[GENERO]])="femenino"),"OK","Corregir")</f>
        <v>OK</v>
      </c>
      <c r="Z1501" s="10" t="str">
        <f>+IF(Tabla2[[#This Row],[Nro. DNI / CE]]="","Corregir",IF(LEN(Tabla2[[#This Row],[Nro. DNI / CE]])&gt;=8,"OK","Corregir"))</f>
        <v>OK</v>
      </c>
      <c r="AA1501" s="10">
        <f>COUNTIF(Tabla2[APELLIDOS Y NOMBRES],Tabla2[[#This Row],[APELLIDOS Y NOMBRES]])</f>
        <v>1</v>
      </c>
      <c r="AB1501" t="str">
        <f ca="1">+IFERROR(IF(Tabla2[[#This Row],[FECHA CESE/BAJA]]="","No Aplica",IF(AND(MONTH(Tabla2[[#This Row],[FECHA CESE/BAJA]])=MONTH(TODAY()-30),YEAR(Tabla2[[#This Row],[FECHA CESE/BAJA]])=YEAR(TODAY())),MONTH(TODAY()-30)&amp;"-"&amp;YEAR(TODAY()),"Borrar")),"No aplica")</f>
        <v>No Aplica</v>
      </c>
      <c r="AC1501" t="str">
        <f ca="1">+IFERROR(IF(Tabla2[[#This Row],[FECHA INICIO DE LABORES EN OBRA]]="","No Aplica",IF(AND(MONTH(Tabla2[[#This Row],[FECHA INICIO DE LABORES EN OBRA]])=MONTH(TODAY()-30),YEAR(Tabla2[[#This Row],[FECHA INICIO DE LABORES EN OBRA]])=YEAR(TODAY())),MONTH(TODAY()-30)&amp;"-"&amp;YEAR(TODAY()),"No Aplica")),"No Aplica")</f>
        <v>No Aplica</v>
      </c>
    </row>
    <row r="1502" spans="1:29" ht="16.5" customHeight="1" x14ac:dyDescent="0.25">
      <c r="A1502" s="2">
        <v>20554431578</v>
      </c>
      <c r="B1502" s="3" t="s">
        <v>9867</v>
      </c>
      <c r="C1502" s="3" t="s">
        <v>9867</v>
      </c>
      <c r="D1502" s="3" t="s">
        <v>9357</v>
      </c>
      <c r="E1502" s="3" t="s">
        <v>6119</v>
      </c>
      <c r="F1502" s="36">
        <v>33572</v>
      </c>
      <c r="G1502" s="3">
        <v>2</v>
      </c>
      <c r="H1502" s="3" t="s">
        <v>9873</v>
      </c>
      <c r="I1502" s="3" t="s">
        <v>6075</v>
      </c>
      <c r="J1502" s="3" t="s">
        <v>6120</v>
      </c>
      <c r="K1502" s="3" t="s">
        <v>4105</v>
      </c>
      <c r="L1502" s="8" t="s">
        <v>9813</v>
      </c>
      <c r="M1502" s="5"/>
      <c r="N1502" s="13" t="s">
        <v>9852</v>
      </c>
      <c r="O1502" s="5">
        <v>44974</v>
      </c>
      <c r="P1502" s="8">
        <v>1</v>
      </c>
      <c r="Q1502" s="9">
        <v>4</v>
      </c>
      <c r="R1502" s="9" t="str">
        <f>IFERROR(VLOOKUP(Tabla2[[#This Row],[CONTRATISTA PRNCIPAL]],Hoja1!$L$5:$M$9,2,FALSE),"CJV")</f>
        <v>CJV</v>
      </c>
      <c r="S1502" s="9" t="str">
        <f>IF(Tabla2[[#This Row],[EMPRESA]]=Tabla2[[#This Row],[CONTRATISTA PRNCIPAL]],"Principal","Secundaria")</f>
        <v>Principal</v>
      </c>
      <c r="T1502" s="10">
        <f>IFERROR(1/COUNTIF(Tabla2[CONTRATISTA PRNCIPAL],Tabla2[[#This Row],[CONTRATISTA PRNCIPAL]]),0)</f>
        <v>3.2258064516129031E-2</v>
      </c>
      <c r="U1502" s="33">
        <f ca="1">IF(((TODAY()-Tabla2[[#This Row],[FECHA NACIMIENTO]])/365)&lt;18,"Corregir", IF(((TODAY()-Tabla2[[#This Row],[FECHA NACIMIENTO]])/365)&gt;80, "Corregir",ROUNDDOWN(((TODAY()-Tabla2[[#This Row],[FECHA NACIMIENTO]])/365),0)))</f>
        <v>31</v>
      </c>
      <c r="V150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502" s="34" t="str">
        <f ca="1">+IF(Tabla2[[#This Row],[Edad]]="Corregir","Corregir","Ok")</f>
        <v>Ok</v>
      </c>
      <c r="X1502" s="10" t="str">
        <f>+IFERROR(VLOOKUP(Tabla2[[#This Row],[DISTRITO SEGÚN DNI]],Hoja1!$A$2:$B$55,2,FALSE),"No")</f>
        <v>No</v>
      </c>
      <c r="Y1502" s="10" t="str">
        <f>IF(OR(LOWER(Tabla2[[#This Row],[GENERO]])="masculino", LOWER(Tabla2[[#This Row],[GENERO]])="femenino"),"OK","Corregir")</f>
        <v>OK</v>
      </c>
      <c r="Z1502" s="10" t="str">
        <f>+IF(Tabla2[[#This Row],[Nro. DNI / CE]]="","Corregir",IF(LEN(Tabla2[[#This Row],[Nro. DNI / CE]])&gt;=8,"OK","Corregir"))</f>
        <v>OK</v>
      </c>
      <c r="AA1502" s="10">
        <f>COUNTIF(Tabla2[APELLIDOS Y NOMBRES],Tabla2[[#This Row],[APELLIDOS Y NOMBRES]])</f>
        <v>1</v>
      </c>
      <c r="AB1502" t="str">
        <f ca="1">+IFERROR(IF(Tabla2[[#This Row],[FECHA CESE/BAJA]]="","No Aplica",IF(AND(MONTH(Tabla2[[#This Row],[FECHA CESE/BAJA]])=MONTH(TODAY()-30),YEAR(Tabla2[[#This Row],[FECHA CESE/BAJA]])=YEAR(TODAY())),MONTH(TODAY()-30)&amp;"-"&amp;YEAR(TODAY()),"Borrar")),"No aplica")</f>
        <v>No Aplica</v>
      </c>
      <c r="AC1502" t="str">
        <f ca="1">+IFERROR(IF(Tabla2[[#This Row],[FECHA INICIO DE LABORES EN OBRA]]="","No Aplica",IF(AND(MONTH(Tabla2[[#This Row],[FECHA INICIO DE LABORES EN OBRA]])=MONTH(TODAY()-30),YEAR(Tabla2[[#This Row],[FECHA INICIO DE LABORES EN OBRA]])=YEAR(TODAY())),MONTH(TODAY()-30)&amp;"-"&amp;YEAR(TODAY()),"No Aplica")),"No Aplica")</f>
        <v>No Aplica</v>
      </c>
    </row>
    <row r="1503" spans="1:29" ht="16.5" customHeight="1" x14ac:dyDescent="0.25">
      <c r="A1503" s="2">
        <v>20554431578</v>
      </c>
      <c r="B1503" s="3" t="s">
        <v>9867</v>
      </c>
      <c r="C1503" s="3" t="s">
        <v>9867</v>
      </c>
      <c r="D1503" s="3" t="s">
        <v>9884</v>
      </c>
      <c r="E1503" s="3" t="s">
        <v>6121</v>
      </c>
      <c r="F1503" s="36">
        <v>31604</v>
      </c>
      <c r="G1503" s="3">
        <v>2</v>
      </c>
      <c r="H1503" s="3" t="s">
        <v>6122</v>
      </c>
      <c r="I1503" s="3" t="s">
        <v>6075</v>
      </c>
      <c r="J1503" s="3" t="s">
        <v>6123</v>
      </c>
      <c r="K1503" s="3" t="s">
        <v>1483</v>
      </c>
      <c r="L1503" s="8" t="s">
        <v>9813</v>
      </c>
      <c r="M1503" s="5"/>
      <c r="N1503" s="13" t="s">
        <v>9852</v>
      </c>
      <c r="O1503" s="5">
        <v>44977</v>
      </c>
      <c r="P1503" s="8">
        <v>1</v>
      </c>
      <c r="Q1503" s="9">
        <v>4</v>
      </c>
      <c r="R1503" s="9" t="str">
        <f>IFERROR(VLOOKUP(Tabla2[[#This Row],[CONTRATISTA PRNCIPAL]],Hoja1!$L$5:$M$9,2,FALSE),"CJV")</f>
        <v>CJV</v>
      </c>
      <c r="S1503" s="9" t="str">
        <f>IF(Tabla2[[#This Row],[EMPRESA]]=Tabla2[[#This Row],[CONTRATISTA PRNCIPAL]],"Principal","Secundaria")</f>
        <v>Principal</v>
      </c>
      <c r="T1503" s="10">
        <f>IFERROR(1/COUNTIF(Tabla2[CONTRATISTA PRNCIPAL],Tabla2[[#This Row],[CONTRATISTA PRNCIPAL]]),0)</f>
        <v>3.2258064516129031E-2</v>
      </c>
      <c r="U1503" s="33">
        <f ca="1">IF(((TODAY()-Tabla2[[#This Row],[FECHA NACIMIENTO]])/365)&lt;18,"Corregir", IF(((TODAY()-Tabla2[[#This Row],[FECHA NACIMIENTO]])/365)&gt;80, "Corregir",ROUNDDOWN(((TODAY()-Tabla2[[#This Row],[FECHA NACIMIENTO]])/365),0)))</f>
        <v>37</v>
      </c>
      <c r="V150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503" s="34" t="str">
        <f ca="1">+IF(Tabla2[[#This Row],[Edad]]="Corregir","Corregir","Ok")</f>
        <v>Ok</v>
      </c>
      <c r="X1503" s="10" t="str">
        <f>+IFERROR(VLOOKUP(Tabla2[[#This Row],[DISTRITO SEGÚN DNI]],Hoja1!$A$2:$B$55,2,FALSE),"No")</f>
        <v>No</v>
      </c>
      <c r="Y1503" s="10" t="str">
        <f>IF(OR(LOWER(Tabla2[[#This Row],[GENERO]])="masculino", LOWER(Tabla2[[#This Row],[GENERO]])="femenino"),"OK","Corregir")</f>
        <v>OK</v>
      </c>
      <c r="Z1503" s="10" t="str">
        <f>+IF(Tabla2[[#This Row],[Nro. DNI / CE]]="","Corregir",IF(LEN(Tabla2[[#This Row],[Nro. DNI / CE]])&gt;=8,"OK","Corregir"))</f>
        <v>OK</v>
      </c>
      <c r="AA1503" s="10">
        <f>COUNTIF(Tabla2[APELLIDOS Y NOMBRES],Tabla2[[#This Row],[APELLIDOS Y NOMBRES]])</f>
        <v>1</v>
      </c>
      <c r="AB1503" t="str">
        <f ca="1">+IFERROR(IF(Tabla2[[#This Row],[FECHA CESE/BAJA]]="","No Aplica",IF(AND(MONTH(Tabla2[[#This Row],[FECHA CESE/BAJA]])=MONTH(TODAY()-30),YEAR(Tabla2[[#This Row],[FECHA CESE/BAJA]])=YEAR(TODAY())),MONTH(TODAY()-30)&amp;"-"&amp;YEAR(TODAY()),"Borrar")),"No aplica")</f>
        <v>No Aplica</v>
      </c>
      <c r="AC1503" t="str">
        <f ca="1">+IFERROR(IF(Tabla2[[#This Row],[FECHA INICIO DE LABORES EN OBRA]]="","No Aplica",IF(AND(MONTH(Tabla2[[#This Row],[FECHA INICIO DE LABORES EN OBRA]])=MONTH(TODAY()-30),YEAR(Tabla2[[#This Row],[FECHA INICIO DE LABORES EN OBRA]])=YEAR(TODAY())),MONTH(TODAY()-30)&amp;"-"&amp;YEAR(TODAY()),"No Aplica")),"No Aplica")</f>
        <v>No Aplica</v>
      </c>
    </row>
    <row r="1504" spans="1:29" ht="16.5" customHeight="1" x14ac:dyDescent="0.25">
      <c r="A1504" s="2">
        <v>20554431578</v>
      </c>
      <c r="B1504" s="3" t="s">
        <v>9867</v>
      </c>
      <c r="C1504" s="3" t="s">
        <v>9867</v>
      </c>
      <c r="D1504" s="3" t="s">
        <v>9885</v>
      </c>
      <c r="E1504" s="3" t="s">
        <v>9886</v>
      </c>
      <c r="F1504" s="36">
        <v>24313</v>
      </c>
      <c r="G1504" s="3">
        <v>1</v>
      </c>
      <c r="H1504" s="3" t="s">
        <v>6097</v>
      </c>
      <c r="I1504" s="3" t="s">
        <v>6075</v>
      </c>
      <c r="J1504" s="3" t="s">
        <v>9887</v>
      </c>
      <c r="K1504" s="3" t="s">
        <v>2078</v>
      </c>
      <c r="L1504" s="8" t="s">
        <v>9813</v>
      </c>
      <c r="M1504" s="5"/>
      <c r="N1504" s="13" t="s">
        <v>9852</v>
      </c>
      <c r="O1504" s="5">
        <v>45091</v>
      </c>
      <c r="P1504" s="8">
        <v>1</v>
      </c>
      <c r="Q1504" s="9">
        <v>1</v>
      </c>
      <c r="R1504" s="9" t="str">
        <f>IFERROR(VLOOKUP(Tabla2[[#This Row],[CONTRATISTA PRNCIPAL]],Hoja1!$L$5:$M$9,2,FALSE),"CJV")</f>
        <v>CJV</v>
      </c>
      <c r="S1504" s="9" t="str">
        <f>IF(Tabla2[[#This Row],[EMPRESA]]=Tabla2[[#This Row],[CONTRATISTA PRNCIPAL]],"Principal","Secundaria")</f>
        <v>Principal</v>
      </c>
      <c r="T1504" s="10">
        <f>IFERROR(1/COUNTIF(Tabla2[CONTRATISTA PRNCIPAL],Tabla2[[#This Row],[CONTRATISTA PRNCIPAL]]),0)</f>
        <v>3.2258064516129031E-2</v>
      </c>
      <c r="U1504" s="33">
        <f ca="1">IF(((TODAY()-Tabla2[[#This Row],[FECHA NACIMIENTO]])/365)&lt;18,"Corregir", IF(((TODAY()-Tabla2[[#This Row],[FECHA NACIMIENTO]])/365)&gt;80, "Corregir",ROUNDDOWN(((TODAY()-Tabla2[[#This Row],[FECHA NACIMIENTO]])/365),0)))</f>
        <v>57</v>
      </c>
      <c r="V150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504" s="34" t="str">
        <f ca="1">+IF(Tabla2[[#This Row],[Edad]]="Corregir","Corregir","Ok")</f>
        <v>Ok</v>
      </c>
      <c r="X1504" s="10" t="str">
        <f>+IFERROR(VLOOKUP(Tabla2[[#This Row],[DISTRITO SEGÚN DNI]],Hoja1!$A$2:$B$55,2,FALSE),"No")</f>
        <v>ATE</v>
      </c>
      <c r="Y1504" s="10" t="str">
        <f>IF(OR(LOWER(Tabla2[[#This Row],[GENERO]])="masculino", LOWER(Tabla2[[#This Row],[GENERO]])="femenino"),"OK","Corregir")</f>
        <v>OK</v>
      </c>
      <c r="Z1504" s="10" t="str">
        <f>+IF(Tabla2[[#This Row],[Nro. DNI / CE]]="","Corregir",IF(LEN(Tabla2[[#This Row],[Nro. DNI / CE]])&gt;=8,"OK","Corregir"))</f>
        <v>OK</v>
      </c>
      <c r="AA1504" s="10">
        <f>COUNTIF(Tabla2[APELLIDOS Y NOMBRES],Tabla2[[#This Row],[APELLIDOS Y NOMBRES]])</f>
        <v>1</v>
      </c>
      <c r="AB1504" t="str">
        <f ca="1">+IFERROR(IF(Tabla2[[#This Row],[FECHA CESE/BAJA]]="","No Aplica",IF(AND(MONTH(Tabla2[[#This Row],[FECHA CESE/BAJA]])=MONTH(TODAY()-30),YEAR(Tabla2[[#This Row],[FECHA CESE/BAJA]])=YEAR(TODAY())),MONTH(TODAY()-30)&amp;"-"&amp;YEAR(TODAY()),"Borrar")),"No aplica")</f>
        <v>No Aplica</v>
      </c>
      <c r="AC1504" t="str">
        <f ca="1">+IFERROR(IF(Tabla2[[#This Row],[FECHA INICIO DE LABORES EN OBRA]]="","No Aplica",IF(AND(MONTH(Tabla2[[#This Row],[FECHA INICIO DE LABORES EN OBRA]])=MONTH(TODAY()-30),YEAR(Tabla2[[#This Row],[FECHA INICIO DE LABORES EN OBRA]])=YEAR(TODAY())),MONTH(TODAY()-30)&amp;"-"&amp;YEAR(TODAY()),"No Aplica")),"No Aplica")</f>
        <v>No Aplica</v>
      </c>
    </row>
    <row r="1505" spans="1:29" ht="16.5" customHeight="1" x14ac:dyDescent="0.25">
      <c r="A1505" s="2">
        <v>20554431578</v>
      </c>
      <c r="B1505" s="3" t="s">
        <v>9867</v>
      </c>
      <c r="C1505" s="3" t="s">
        <v>9867</v>
      </c>
      <c r="D1505" s="3" t="s">
        <v>10882</v>
      </c>
      <c r="E1505" s="3" t="s">
        <v>10883</v>
      </c>
      <c r="F1505" s="36">
        <v>30711</v>
      </c>
      <c r="G1505" s="3">
        <v>2</v>
      </c>
      <c r="H1505" s="3" t="s">
        <v>9873</v>
      </c>
      <c r="I1505" s="3" t="s">
        <v>6075</v>
      </c>
      <c r="J1505" s="3" t="s">
        <v>10884</v>
      </c>
      <c r="K1505" s="3" t="s">
        <v>2078</v>
      </c>
      <c r="L1505" s="8" t="s">
        <v>9813</v>
      </c>
      <c r="M1505" s="5"/>
      <c r="N1505" s="13" t="s">
        <v>9852</v>
      </c>
      <c r="O1505" s="5">
        <v>45139</v>
      </c>
      <c r="P1505" s="8">
        <v>1</v>
      </c>
      <c r="Q1505" s="9">
        <v>1</v>
      </c>
      <c r="R1505" s="9" t="str">
        <f>IFERROR(VLOOKUP(Tabla2[[#This Row],[CONTRATISTA PRNCIPAL]],Hoja1!$L$5:$M$9,2,FALSE),"CJV")</f>
        <v>CJV</v>
      </c>
      <c r="S1505" s="9" t="str">
        <f>IF(Tabla2[[#This Row],[EMPRESA]]=Tabla2[[#This Row],[CONTRATISTA PRNCIPAL]],"Principal","Secundaria")</f>
        <v>Principal</v>
      </c>
      <c r="T1505" s="10">
        <f>IFERROR(1/COUNTIF(Tabla2[CONTRATISTA PRNCIPAL],Tabla2[[#This Row],[CONTRATISTA PRNCIPAL]]),0)</f>
        <v>3.2258064516129031E-2</v>
      </c>
      <c r="U1505" s="33">
        <f ca="1">IF(((TODAY()-Tabla2[[#This Row],[FECHA NACIMIENTO]])/365)&lt;18,"Corregir", IF(((TODAY()-Tabla2[[#This Row],[FECHA NACIMIENTO]])/365)&gt;80, "Corregir",ROUNDDOWN(((TODAY()-Tabla2[[#This Row],[FECHA NACIMIENTO]])/365),0)))</f>
        <v>39</v>
      </c>
      <c r="V150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505" s="34" t="str">
        <f ca="1">+IF(Tabla2[[#This Row],[Edad]]="Corregir","Corregir","Ok")</f>
        <v>Ok</v>
      </c>
      <c r="X1505" s="10" t="str">
        <f>+IFERROR(VLOOKUP(Tabla2[[#This Row],[DISTRITO SEGÚN DNI]],Hoja1!$A$2:$B$55,2,FALSE),"No")</f>
        <v>ATE</v>
      </c>
      <c r="Y1505" s="10" t="str">
        <f>IF(OR(LOWER(Tabla2[[#This Row],[GENERO]])="masculino", LOWER(Tabla2[[#This Row],[GENERO]])="femenino"),"OK","Corregir")</f>
        <v>OK</v>
      </c>
      <c r="Z1505" s="10" t="str">
        <f>+IF(Tabla2[[#This Row],[Nro. DNI / CE]]="","Corregir",IF(LEN(Tabla2[[#This Row],[Nro. DNI / CE]])&gt;=8,"OK","Corregir"))</f>
        <v>OK</v>
      </c>
      <c r="AA1505" s="10">
        <f>COUNTIF(Tabla2[APELLIDOS Y NOMBRES],Tabla2[[#This Row],[APELLIDOS Y NOMBRES]])</f>
        <v>1</v>
      </c>
      <c r="AB1505" t="str">
        <f ca="1">+IFERROR(IF(Tabla2[[#This Row],[FECHA CESE/BAJA]]="","No Aplica",IF(AND(MONTH(Tabla2[[#This Row],[FECHA CESE/BAJA]])=MONTH(TODAY()-30),YEAR(Tabla2[[#This Row],[FECHA CESE/BAJA]])=YEAR(TODAY())),MONTH(TODAY()-30)&amp;"-"&amp;YEAR(TODAY()),"Borrar")),"No aplica")</f>
        <v>No Aplica</v>
      </c>
      <c r="AC1505" t="str">
        <f ca="1">+IFERROR(IF(Tabla2[[#This Row],[FECHA INICIO DE LABORES EN OBRA]]="","No Aplica",IF(AND(MONTH(Tabla2[[#This Row],[FECHA INICIO DE LABORES EN OBRA]])=MONTH(TODAY()-30),YEAR(Tabla2[[#This Row],[FECHA INICIO DE LABORES EN OBRA]])=YEAR(TODAY())),MONTH(TODAY()-30)&amp;"-"&amp;YEAR(TODAY()),"No Aplica")),"No Aplica")</f>
        <v>8-2023</v>
      </c>
    </row>
    <row r="1506" spans="1:29" ht="16.5" customHeight="1" x14ac:dyDescent="0.25">
      <c r="A1506" s="2">
        <v>20554431578</v>
      </c>
      <c r="B1506" s="3" t="s">
        <v>9867</v>
      </c>
      <c r="C1506" s="3" t="s">
        <v>9867</v>
      </c>
      <c r="D1506" s="3" t="s">
        <v>10885</v>
      </c>
      <c r="E1506" s="3" t="s">
        <v>10886</v>
      </c>
      <c r="F1506" s="36">
        <v>30244</v>
      </c>
      <c r="G1506" s="3">
        <v>2</v>
      </c>
      <c r="H1506" s="3" t="s">
        <v>9873</v>
      </c>
      <c r="I1506" s="3" t="s">
        <v>6075</v>
      </c>
      <c r="J1506" s="3" t="s">
        <v>10887</v>
      </c>
      <c r="K1506" s="3" t="s">
        <v>10888</v>
      </c>
      <c r="L1506" s="8" t="s">
        <v>9813</v>
      </c>
      <c r="M1506" s="5"/>
      <c r="N1506" s="13" t="s">
        <v>9852</v>
      </c>
      <c r="O1506" s="5">
        <v>45139</v>
      </c>
      <c r="P1506" s="8">
        <v>1</v>
      </c>
      <c r="Q1506" s="9">
        <v>1</v>
      </c>
      <c r="R1506" s="9" t="str">
        <f>IFERROR(VLOOKUP(Tabla2[[#This Row],[CONTRATISTA PRNCIPAL]],Hoja1!$L$5:$M$9,2,FALSE),"CJV")</f>
        <v>CJV</v>
      </c>
      <c r="S1506" s="9" t="str">
        <f>IF(Tabla2[[#This Row],[EMPRESA]]=Tabla2[[#This Row],[CONTRATISTA PRNCIPAL]],"Principal","Secundaria")</f>
        <v>Principal</v>
      </c>
      <c r="T1506" s="10">
        <f>IFERROR(1/COUNTIF(Tabla2[CONTRATISTA PRNCIPAL],Tabla2[[#This Row],[CONTRATISTA PRNCIPAL]]),0)</f>
        <v>3.2258064516129031E-2</v>
      </c>
      <c r="U1506" s="33">
        <f ca="1">IF(((TODAY()-Tabla2[[#This Row],[FECHA NACIMIENTO]])/365)&lt;18,"Corregir", IF(((TODAY()-Tabla2[[#This Row],[FECHA NACIMIENTO]])/365)&gt;80, "Corregir",ROUNDDOWN(((TODAY()-Tabla2[[#This Row],[FECHA NACIMIENTO]])/365),0)))</f>
        <v>40</v>
      </c>
      <c r="V150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506" s="34" t="str">
        <f ca="1">+IF(Tabla2[[#This Row],[Edad]]="Corregir","Corregir","Ok")</f>
        <v>Ok</v>
      </c>
      <c r="X1506" s="10" t="str">
        <f>+IFERROR(VLOOKUP(Tabla2[[#This Row],[DISTRITO SEGÚN DNI]],Hoja1!$A$2:$B$55,2,FALSE),"No")</f>
        <v>No</v>
      </c>
      <c r="Y1506" s="10" t="str">
        <f>IF(OR(LOWER(Tabla2[[#This Row],[GENERO]])="masculino", LOWER(Tabla2[[#This Row],[GENERO]])="femenino"),"OK","Corregir")</f>
        <v>OK</v>
      </c>
      <c r="Z1506" s="10" t="str">
        <f>+IF(Tabla2[[#This Row],[Nro. DNI / CE]]="","Corregir",IF(LEN(Tabla2[[#This Row],[Nro. DNI / CE]])&gt;=8,"OK","Corregir"))</f>
        <v>OK</v>
      </c>
      <c r="AA1506" s="10">
        <f>COUNTIF(Tabla2[APELLIDOS Y NOMBRES],Tabla2[[#This Row],[APELLIDOS Y NOMBRES]])</f>
        <v>1</v>
      </c>
      <c r="AB1506" t="str">
        <f ca="1">+IFERROR(IF(Tabla2[[#This Row],[FECHA CESE/BAJA]]="","No Aplica",IF(AND(MONTH(Tabla2[[#This Row],[FECHA CESE/BAJA]])=MONTH(TODAY()-30),YEAR(Tabla2[[#This Row],[FECHA CESE/BAJA]])=YEAR(TODAY())),MONTH(TODAY()-30)&amp;"-"&amp;YEAR(TODAY()),"Borrar")),"No aplica")</f>
        <v>No Aplica</v>
      </c>
      <c r="AC1506" t="str">
        <f ca="1">+IFERROR(IF(Tabla2[[#This Row],[FECHA INICIO DE LABORES EN OBRA]]="","No Aplica",IF(AND(MONTH(Tabla2[[#This Row],[FECHA INICIO DE LABORES EN OBRA]])=MONTH(TODAY()-30),YEAR(Tabla2[[#This Row],[FECHA INICIO DE LABORES EN OBRA]])=YEAR(TODAY())),MONTH(TODAY()-30)&amp;"-"&amp;YEAR(TODAY()),"No Aplica")),"No Aplica")</f>
        <v>8-2023</v>
      </c>
    </row>
    <row r="1507" spans="1:29" ht="16.5" customHeight="1" x14ac:dyDescent="0.25">
      <c r="A1507" s="2">
        <v>20554431578</v>
      </c>
      <c r="B1507" s="3" t="s">
        <v>9867</v>
      </c>
      <c r="C1507" s="3" t="s">
        <v>9867</v>
      </c>
      <c r="D1507" s="3">
        <v>40107305</v>
      </c>
      <c r="E1507" s="3" t="s">
        <v>10889</v>
      </c>
      <c r="F1507" s="36">
        <v>28847</v>
      </c>
      <c r="G1507" s="3">
        <v>2</v>
      </c>
      <c r="H1507" s="3" t="s">
        <v>9873</v>
      </c>
      <c r="I1507" s="3" t="s">
        <v>6075</v>
      </c>
      <c r="J1507" s="3" t="s">
        <v>10890</v>
      </c>
      <c r="K1507" s="3" t="s">
        <v>10891</v>
      </c>
      <c r="L1507" s="8" t="s">
        <v>9813</v>
      </c>
      <c r="M1507" s="5"/>
      <c r="N1507" s="13" t="s">
        <v>9852</v>
      </c>
      <c r="O1507" s="5">
        <v>45139</v>
      </c>
      <c r="P1507" s="8">
        <v>1</v>
      </c>
      <c r="Q1507" s="9">
        <v>1</v>
      </c>
      <c r="R1507" s="9" t="str">
        <f>IFERROR(VLOOKUP(Tabla2[[#This Row],[CONTRATISTA PRNCIPAL]],Hoja1!$L$5:$M$9,2,FALSE),"CJV")</f>
        <v>CJV</v>
      </c>
      <c r="S1507" s="9" t="str">
        <f>IF(Tabla2[[#This Row],[EMPRESA]]=Tabla2[[#This Row],[CONTRATISTA PRNCIPAL]],"Principal","Secundaria")</f>
        <v>Principal</v>
      </c>
      <c r="T1507" s="10">
        <f>IFERROR(1/COUNTIF(Tabla2[CONTRATISTA PRNCIPAL],Tabla2[[#This Row],[CONTRATISTA PRNCIPAL]]),0)</f>
        <v>3.2258064516129031E-2</v>
      </c>
      <c r="U1507" s="33">
        <f ca="1">IF(((TODAY()-Tabla2[[#This Row],[FECHA NACIMIENTO]])/365)&lt;18,"Corregir", IF(((TODAY()-Tabla2[[#This Row],[FECHA NACIMIENTO]])/365)&gt;80, "Corregir",ROUNDDOWN(((TODAY()-Tabla2[[#This Row],[FECHA NACIMIENTO]])/365),0)))</f>
        <v>44</v>
      </c>
      <c r="V150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507" s="34" t="str">
        <f ca="1">+IF(Tabla2[[#This Row],[Edad]]="Corregir","Corregir","Ok")</f>
        <v>Ok</v>
      </c>
      <c r="X1507" s="10" t="str">
        <f>+IFERROR(VLOOKUP(Tabla2[[#This Row],[DISTRITO SEGÚN DNI]],Hoja1!$A$2:$B$55,2,FALSE),"No")</f>
        <v>No</v>
      </c>
      <c r="Y1507" s="10" t="str">
        <f>IF(OR(LOWER(Tabla2[[#This Row],[GENERO]])="masculino", LOWER(Tabla2[[#This Row],[GENERO]])="femenino"),"OK","Corregir")</f>
        <v>OK</v>
      </c>
      <c r="Z1507" s="10" t="str">
        <f>+IF(Tabla2[[#This Row],[Nro. DNI / CE]]="","Corregir",IF(LEN(Tabla2[[#This Row],[Nro. DNI / CE]])&gt;=8,"OK","Corregir"))</f>
        <v>OK</v>
      </c>
      <c r="AA1507" s="10">
        <f>COUNTIF(Tabla2[APELLIDOS Y NOMBRES],Tabla2[[#This Row],[APELLIDOS Y NOMBRES]])</f>
        <v>1</v>
      </c>
      <c r="AB1507" t="str">
        <f ca="1">+IFERROR(IF(Tabla2[[#This Row],[FECHA CESE/BAJA]]="","No Aplica",IF(AND(MONTH(Tabla2[[#This Row],[FECHA CESE/BAJA]])=MONTH(TODAY()-30),YEAR(Tabla2[[#This Row],[FECHA CESE/BAJA]])=YEAR(TODAY())),MONTH(TODAY()-30)&amp;"-"&amp;YEAR(TODAY()),"Borrar")),"No aplica")</f>
        <v>No Aplica</v>
      </c>
      <c r="AC1507" t="str">
        <f ca="1">+IFERROR(IF(Tabla2[[#This Row],[FECHA INICIO DE LABORES EN OBRA]]="","No Aplica",IF(AND(MONTH(Tabla2[[#This Row],[FECHA INICIO DE LABORES EN OBRA]])=MONTH(TODAY()-30),YEAR(Tabla2[[#This Row],[FECHA INICIO DE LABORES EN OBRA]])=YEAR(TODAY())),MONTH(TODAY()-30)&amp;"-"&amp;YEAR(TODAY()),"No Aplica")),"No Aplica")</f>
        <v>8-2023</v>
      </c>
    </row>
    <row r="1508" spans="1:29" ht="16.5" customHeight="1" x14ac:dyDescent="0.25">
      <c r="A1508" s="2">
        <v>20538084761</v>
      </c>
      <c r="B1508" s="3" t="s">
        <v>8790</v>
      </c>
      <c r="C1508" s="3" t="s">
        <v>8790</v>
      </c>
      <c r="D1508" s="3" t="s">
        <v>4804</v>
      </c>
      <c r="E1508" s="3" t="s">
        <v>8791</v>
      </c>
      <c r="F1508" s="36">
        <v>35807</v>
      </c>
      <c r="G1508" s="3">
        <v>1</v>
      </c>
      <c r="H1508" s="3" t="s">
        <v>1887</v>
      </c>
      <c r="I1508" s="3" t="s">
        <v>4246</v>
      </c>
      <c r="J1508" s="3" t="s">
        <v>4806</v>
      </c>
      <c r="K1508" s="3" t="s">
        <v>1219</v>
      </c>
      <c r="L1508" s="8" t="s">
        <v>9813</v>
      </c>
      <c r="M1508" s="5"/>
      <c r="N1508" s="13" t="s">
        <v>1489</v>
      </c>
      <c r="O1508" s="5">
        <v>44774</v>
      </c>
      <c r="P1508" s="8">
        <v>1</v>
      </c>
      <c r="Q1508" s="9">
        <v>1</v>
      </c>
      <c r="R1508" s="9" t="str">
        <f>IFERROR(VLOOKUP(Tabla2[[#This Row],[CONTRATISTA PRNCIPAL]],Hoja1!$L$5:$M$9,2,FALSE),"CJV")</f>
        <v>CJV</v>
      </c>
      <c r="S1508" s="9" t="str">
        <f>IF(Tabla2[[#This Row],[EMPRESA]]=Tabla2[[#This Row],[CONTRATISTA PRNCIPAL]],"Principal","Secundaria")</f>
        <v>Principal</v>
      </c>
      <c r="T1508" s="10">
        <f>IFERROR(1/COUNTIF(Tabla2[CONTRATISTA PRNCIPAL],Tabla2[[#This Row],[CONTRATISTA PRNCIPAL]]),0)</f>
        <v>8.4033613445378148E-3</v>
      </c>
      <c r="U1508" s="33">
        <f ca="1">IF(((TODAY()-Tabla2[[#This Row],[FECHA NACIMIENTO]])/365)&lt;18,"Corregir", IF(((TODAY()-Tabla2[[#This Row],[FECHA NACIMIENTO]])/365)&gt;80, "Corregir",ROUNDDOWN(((TODAY()-Tabla2[[#This Row],[FECHA NACIMIENTO]])/365),0)))</f>
        <v>25</v>
      </c>
      <c r="V150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508" s="34" t="str">
        <f ca="1">+IF(Tabla2[[#This Row],[Edad]]="Corregir","Corregir","Ok")</f>
        <v>Ok</v>
      </c>
      <c r="X1508" s="10" t="str">
        <f>+IFERROR(VLOOKUP(Tabla2[[#This Row],[DISTRITO SEGÚN DNI]],Hoja1!$A$2:$B$55,2,FALSE),"No")</f>
        <v>No</v>
      </c>
      <c r="Y1508" s="10" t="str">
        <f>IF(OR(LOWER(Tabla2[[#This Row],[GENERO]])="masculino", LOWER(Tabla2[[#This Row],[GENERO]])="femenino"),"OK","Corregir")</f>
        <v>OK</v>
      </c>
      <c r="Z1508" s="10" t="str">
        <f>+IF(Tabla2[[#This Row],[Nro. DNI / CE]]="","Corregir",IF(LEN(Tabla2[[#This Row],[Nro. DNI / CE]])&gt;=8,"OK","Corregir"))</f>
        <v>OK</v>
      </c>
      <c r="AA1508" s="10">
        <f>COUNTIF(Tabla2[APELLIDOS Y NOMBRES],Tabla2[[#This Row],[APELLIDOS Y NOMBRES]])</f>
        <v>1</v>
      </c>
      <c r="AB1508" t="str">
        <f ca="1">+IFERROR(IF(Tabla2[[#This Row],[FECHA CESE/BAJA]]="","No Aplica",IF(AND(MONTH(Tabla2[[#This Row],[FECHA CESE/BAJA]])=MONTH(TODAY()-30),YEAR(Tabla2[[#This Row],[FECHA CESE/BAJA]])=YEAR(TODAY())),MONTH(TODAY()-30)&amp;"-"&amp;YEAR(TODAY()),"Borrar")),"No aplica")</f>
        <v>No Aplica</v>
      </c>
      <c r="AC1508" t="str">
        <f ca="1">+IFERROR(IF(Tabla2[[#This Row],[FECHA INICIO DE LABORES EN OBRA]]="","No Aplica",IF(AND(MONTH(Tabla2[[#This Row],[FECHA INICIO DE LABORES EN OBRA]])=MONTH(TODAY()-30),YEAR(Tabla2[[#This Row],[FECHA INICIO DE LABORES EN OBRA]])=YEAR(TODAY())),MONTH(TODAY()-30)&amp;"-"&amp;YEAR(TODAY()),"No Aplica")),"No Aplica")</f>
        <v>No Aplica</v>
      </c>
    </row>
    <row r="1509" spans="1:29" ht="16.5" customHeight="1" x14ac:dyDescent="0.25">
      <c r="A1509" s="2">
        <v>20538084761</v>
      </c>
      <c r="B1509" s="3" t="s">
        <v>8790</v>
      </c>
      <c r="C1509" s="3" t="s">
        <v>8790</v>
      </c>
      <c r="D1509" s="3" t="s">
        <v>4807</v>
      </c>
      <c r="E1509" s="3" t="s">
        <v>4808</v>
      </c>
      <c r="F1509" s="36">
        <v>29051</v>
      </c>
      <c r="G1509" s="3">
        <v>2</v>
      </c>
      <c r="H1509" s="3" t="s">
        <v>1444</v>
      </c>
      <c r="I1509" s="3" t="s">
        <v>4246</v>
      </c>
      <c r="J1509" s="3" t="s">
        <v>4809</v>
      </c>
      <c r="K1509" s="3" t="s">
        <v>1086</v>
      </c>
      <c r="L1509" s="8" t="s">
        <v>9813</v>
      </c>
      <c r="M1509" s="5"/>
      <c r="N1509" s="13" t="s">
        <v>1489</v>
      </c>
      <c r="O1509" s="5">
        <v>45029</v>
      </c>
      <c r="P1509" s="8">
        <v>1</v>
      </c>
      <c r="Q1509" s="9">
        <v>4</v>
      </c>
      <c r="R1509" s="9" t="str">
        <f>IFERROR(VLOOKUP(Tabla2[[#This Row],[CONTRATISTA PRNCIPAL]],Hoja1!$L$5:$M$9,2,FALSE),"CJV")</f>
        <v>CJV</v>
      </c>
      <c r="S1509" s="9" t="str">
        <f>IF(Tabla2[[#This Row],[EMPRESA]]=Tabla2[[#This Row],[CONTRATISTA PRNCIPAL]],"Principal","Secundaria")</f>
        <v>Principal</v>
      </c>
      <c r="T1509" s="10">
        <f>IFERROR(1/COUNTIF(Tabla2[CONTRATISTA PRNCIPAL],Tabla2[[#This Row],[CONTRATISTA PRNCIPAL]]),0)</f>
        <v>8.4033613445378148E-3</v>
      </c>
      <c r="U1509" s="33">
        <f ca="1">IF(((TODAY()-Tabla2[[#This Row],[FECHA NACIMIENTO]])/365)&lt;18,"Corregir", IF(((TODAY()-Tabla2[[#This Row],[FECHA NACIMIENTO]])/365)&gt;80, "Corregir",ROUNDDOWN(((TODAY()-Tabla2[[#This Row],[FECHA NACIMIENTO]])/365),0)))</f>
        <v>44</v>
      </c>
      <c r="V150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509" s="34" t="str">
        <f ca="1">+IF(Tabla2[[#This Row],[Edad]]="Corregir","Corregir","Ok")</f>
        <v>Ok</v>
      </c>
      <c r="X1509" s="10" t="str">
        <f>+IFERROR(VLOOKUP(Tabla2[[#This Row],[DISTRITO SEGÚN DNI]],Hoja1!$A$2:$B$55,2,FALSE),"No")</f>
        <v>No</v>
      </c>
      <c r="Y1509" s="10" t="str">
        <f>IF(OR(LOWER(Tabla2[[#This Row],[GENERO]])="masculino", LOWER(Tabla2[[#This Row],[GENERO]])="femenino"),"OK","Corregir")</f>
        <v>OK</v>
      </c>
      <c r="Z1509" s="10" t="str">
        <f>+IF(Tabla2[[#This Row],[Nro. DNI / CE]]="","Corregir",IF(LEN(Tabla2[[#This Row],[Nro. DNI / CE]])&gt;=8,"OK","Corregir"))</f>
        <v>OK</v>
      </c>
      <c r="AA1509" s="10">
        <f>COUNTIF(Tabla2[APELLIDOS Y NOMBRES],Tabla2[[#This Row],[APELLIDOS Y NOMBRES]])</f>
        <v>1</v>
      </c>
      <c r="AB1509" t="str">
        <f ca="1">+IFERROR(IF(Tabla2[[#This Row],[FECHA CESE/BAJA]]="","No Aplica",IF(AND(MONTH(Tabla2[[#This Row],[FECHA CESE/BAJA]])=MONTH(TODAY()-30),YEAR(Tabla2[[#This Row],[FECHA CESE/BAJA]])=YEAR(TODAY())),MONTH(TODAY()-30)&amp;"-"&amp;YEAR(TODAY()),"Borrar")),"No aplica")</f>
        <v>No Aplica</v>
      </c>
      <c r="AC1509" t="str">
        <f ca="1">+IFERROR(IF(Tabla2[[#This Row],[FECHA INICIO DE LABORES EN OBRA]]="","No Aplica",IF(AND(MONTH(Tabla2[[#This Row],[FECHA INICIO DE LABORES EN OBRA]])=MONTH(TODAY()-30),YEAR(Tabla2[[#This Row],[FECHA INICIO DE LABORES EN OBRA]])=YEAR(TODAY())),MONTH(TODAY()-30)&amp;"-"&amp;YEAR(TODAY()),"No Aplica")),"No Aplica")</f>
        <v>No Aplica</v>
      </c>
    </row>
    <row r="1510" spans="1:29" ht="16.5" customHeight="1" x14ac:dyDescent="0.25">
      <c r="A1510" s="2">
        <v>20538084761</v>
      </c>
      <c r="B1510" s="3" t="s">
        <v>8790</v>
      </c>
      <c r="C1510" s="3" t="s">
        <v>8790</v>
      </c>
      <c r="D1510" s="3" t="s">
        <v>920</v>
      </c>
      <c r="E1510" s="3" t="s">
        <v>921</v>
      </c>
      <c r="F1510" s="36">
        <v>28335</v>
      </c>
      <c r="G1510" s="3">
        <v>2</v>
      </c>
      <c r="H1510" s="3" t="s">
        <v>1444</v>
      </c>
      <c r="I1510" s="3" t="s">
        <v>4246</v>
      </c>
      <c r="J1510" s="3" t="s">
        <v>4810</v>
      </c>
      <c r="K1510" s="3" t="s">
        <v>32</v>
      </c>
      <c r="L1510" s="8" t="s">
        <v>9813</v>
      </c>
      <c r="M1510" s="5"/>
      <c r="N1510" s="13" t="s">
        <v>1489</v>
      </c>
      <c r="O1510" s="5">
        <v>45029</v>
      </c>
      <c r="P1510" s="8">
        <v>1</v>
      </c>
      <c r="Q1510" s="9">
        <v>4</v>
      </c>
      <c r="R1510" s="9" t="str">
        <f>IFERROR(VLOOKUP(Tabla2[[#This Row],[CONTRATISTA PRNCIPAL]],Hoja1!$L$5:$M$9,2,FALSE),"CJV")</f>
        <v>CJV</v>
      </c>
      <c r="S1510" s="9" t="str">
        <f>IF(Tabla2[[#This Row],[EMPRESA]]=Tabla2[[#This Row],[CONTRATISTA PRNCIPAL]],"Principal","Secundaria")</f>
        <v>Principal</v>
      </c>
      <c r="T1510" s="10">
        <f>IFERROR(1/COUNTIF(Tabla2[CONTRATISTA PRNCIPAL],Tabla2[[#This Row],[CONTRATISTA PRNCIPAL]]),0)</f>
        <v>8.4033613445378148E-3</v>
      </c>
      <c r="U1510" s="33">
        <f ca="1">IF(((TODAY()-Tabla2[[#This Row],[FECHA NACIMIENTO]])/365)&lt;18,"Corregir", IF(((TODAY()-Tabla2[[#This Row],[FECHA NACIMIENTO]])/365)&gt;80, "Corregir",ROUNDDOWN(((TODAY()-Tabla2[[#This Row],[FECHA NACIMIENTO]])/365),0)))</f>
        <v>46</v>
      </c>
      <c r="V151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510" s="34" t="str">
        <f ca="1">+IF(Tabla2[[#This Row],[Edad]]="Corregir","Corregir","Ok")</f>
        <v>Ok</v>
      </c>
      <c r="X1510" s="10" t="str">
        <f>+IFERROR(VLOOKUP(Tabla2[[#This Row],[DISTRITO SEGÚN DNI]],Hoja1!$A$2:$B$55,2,FALSE),"No")</f>
        <v>CALLAO</v>
      </c>
      <c r="Y1510" s="10" t="str">
        <f>IF(OR(LOWER(Tabla2[[#This Row],[GENERO]])="masculino", LOWER(Tabla2[[#This Row],[GENERO]])="femenino"),"OK","Corregir")</f>
        <v>OK</v>
      </c>
      <c r="Z1510" s="10" t="str">
        <f>+IF(Tabla2[[#This Row],[Nro. DNI / CE]]="","Corregir",IF(LEN(Tabla2[[#This Row],[Nro. DNI / CE]])&gt;=8,"OK","Corregir"))</f>
        <v>OK</v>
      </c>
      <c r="AA1510" s="10">
        <f>COUNTIF(Tabla2[APELLIDOS Y NOMBRES],Tabla2[[#This Row],[APELLIDOS Y NOMBRES]])</f>
        <v>1</v>
      </c>
      <c r="AB1510" t="str">
        <f ca="1">+IFERROR(IF(Tabla2[[#This Row],[FECHA CESE/BAJA]]="","No Aplica",IF(AND(MONTH(Tabla2[[#This Row],[FECHA CESE/BAJA]])=MONTH(TODAY()-30),YEAR(Tabla2[[#This Row],[FECHA CESE/BAJA]])=YEAR(TODAY())),MONTH(TODAY()-30)&amp;"-"&amp;YEAR(TODAY()),"Borrar")),"No aplica")</f>
        <v>No Aplica</v>
      </c>
      <c r="AC1510" t="str">
        <f ca="1">+IFERROR(IF(Tabla2[[#This Row],[FECHA INICIO DE LABORES EN OBRA]]="","No Aplica",IF(AND(MONTH(Tabla2[[#This Row],[FECHA INICIO DE LABORES EN OBRA]])=MONTH(TODAY()-30),YEAR(Tabla2[[#This Row],[FECHA INICIO DE LABORES EN OBRA]])=YEAR(TODAY())),MONTH(TODAY()-30)&amp;"-"&amp;YEAR(TODAY()),"No Aplica")),"No Aplica")</f>
        <v>No Aplica</v>
      </c>
    </row>
    <row r="1511" spans="1:29" ht="16.5" customHeight="1" x14ac:dyDescent="0.25">
      <c r="A1511" s="2">
        <v>20538084761</v>
      </c>
      <c r="B1511" s="3" t="s">
        <v>8790</v>
      </c>
      <c r="C1511" s="3" t="s">
        <v>8790</v>
      </c>
      <c r="D1511" s="3" t="s">
        <v>4811</v>
      </c>
      <c r="E1511" s="3" t="s">
        <v>4812</v>
      </c>
      <c r="F1511" s="36">
        <v>33690</v>
      </c>
      <c r="G1511" s="3">
        <v>2</v>
      </c>
      <c r="H1511" s="3" t="s">
        <v>1458</v>
      </c>
      <c r="I1511" s="3" t="s">
        <v>4246</v>
      </c>
      <c r="J1511" s="3" t="s">
        <v>4813</v>
      </c>
      <c r="K1511" s="3" t="s">
        <v>1164</v>
      </c>
      <c r="L1511" s="8" t="s">
        <v>9813</v>
      </c>
      <c r="M1511" s="5"/>
      <c r="N1511" s="13" t="s">
        <v>1489</v>
      </c>
      <c r="O1511" s="5">
        <v>45026</v>
      </c>
      <c r="P1511" s="8">
        <v>1</v>
      </c>
      <c r="Q1511" s="9">
        <v>4</v>
      </c>
      <c r="R1511" s="9" t="str">
        <f>IFERROR(VLOOKUP(Tabla2[[#This Row],[CONTRATISTA PRNCIPAL]],Hoja1!$L$5:$M$9,2,FALSE),"CJV")</f>
        <v>CJV</v>
      </c>
      <c r="S1511" s="9" t="str">
        <f>IF(Tabla2[[#This Row],[EMPRESA]]=Tabla2[[#This Row],[CONTRATISTA PRNCIPAL]],"Principal","Secundaria")</f>
        <v>Principal</v>
      </c>
      <c r="T1511" s="10">
        <f>IFERROR(1/COUNTIF(Tabla2[CONTRATISTA PRNCIPAL],Tabla2[[#This Row],[CONTRATISTA PRNCIPAL]]),0)</f>
        <v>8.4033613445378148E-3</v>
      </c>
      <c r="U1511" s="33">
        <f ca="1">IF(((TODAY()-Tabla2[[#This Row],[FECHA NACIMIENTO]])/365)&lt;18,"Corregir", IF(((TODAY()-Tabla2[[#This Row],[FECHA NACIMIENTO]])/365)&gt;80, "Corregir",ROUNDDOWN(((TODAY()-Tabla2[[#This Row],[FECHA NACIMIENTO]])/365),0)))</f>
        <v>31</v>
      </c>
      <c r="V151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511" s="34" t="str">
        <f ca="1">+IF(Tabla2[[#This Row],[Edad]]="Corregir","Corregir","Ok")</f>
        <v>Ok</v>
      </c>
      <c r="X1511" s="10" t="str">
        <f>+IFERROR(VLOOKUP(Tabla2[[#This Row],[DISTRITO SEGÚN DNI]],Hoja1!$A$2:$B$55,2,FALSE),"No")</f>
        <v>No</v>
      </c>
      <c r="Y1511" s="10" t="str">
        <f>IF(OR(LOWER(Tabla2[[#This Row],[GENERO]])="masculino", LOWER(Tabla2[[#This Row],[GENERO]])="femenino"),"OK","Corregir")</f>
        <v>OK</v>
      </c>
      <c r="Z1511" s="10" t="str">
        <f>+IF(Tabla2[[#This Row],[Nro. DNI / CE]]="","Corregir",IF(LEN(Tabla2[[#This Row],[Nro. DNI / CE]])&gt;=8,"OK","Corregir"))</f>
        <v>OK</v>
      </c>
      <c r="AA1511" s="10">
        <f>COUNTIF(Tabla2[APELLIDOS Y NOMBRES],Tabla2[[#This Row],[APELLIDOS Y NOMBRES]])</f>
        <v>1</v>
      </c>
      <c r="AB1511" t="str">
        <f ca="1">+IFERROR(IF(Tabla2[[#This Row],[FECHA CESE/BAJA]]="","No Aplica",IF(AND(MONTH(Tabla2[[#This Row],[FECHA CESE/BAJA]])=MONTH(TODAY()-30),YEAR(Tabla2[[#This Row],[FECHA CESE/BAJA]])=YEAR(TODAY())),MONTH(TODAY()-30)&amp;"-"&amp;YEAR(TODAY()),"Borrar")),"No aplica")</f>
        <v>No Aplica</v>
      </c>
      <c r="AC1511" t="str">
        <f ca="1">+IFERROR(IF(Tabla2[[#This Row],[FECHA INICIO DE LABORES EN OBRA]]="","No Aplica",IF(AND(MONTH(Tabla2[[#This Row],[FECHA INICIO DE LABORES EN OBRA]])=MONTH(TODAY()-30),YEAR(Tabla2[[#This Row],[FECHA INICIO DE LABORES EN OBRA]])=YEAR(TODAY())),MONTH(TODAY()-30)&amp;"-"&amp;YEAR(TODAY()),"No Aplica")),"No Aplica")</f>
        <v>No Aplica</v>
      </c>
    </row>
    <row r="1512" spans="1:29" ht="16.5" customHeight="1" x14ac:dyDescent="0.25">
      <c r="A1512" s="2">
        <v>20538084761</v>
      </c>
      <c r="B1512" s="3" t="s">
        <v>8790</v>
      </c>
      <c r="C1512" s="3" t="s">
        <v>8790</v>
      </c>
      <c r="D1512" s="3" t="s">
        <v>4814</v>
      </c>
      <c r="E1512" s="3" t="s">
        <v>4815</v>
      </c>
      <c r="F1512" s="36">
        <v>36500</v>
      </c>
      <c r="G1512" s="3">
        <v>1</v>
      </c>
      <c r="H1512" s="3" t="s">
        <v>4816</v>
      </c>
      <c r="I1512" s="3" t="s">
        <v>4246</v>
      </c>
      <c r="J1512" s="3" t="s">
        <v>4817</v>
      </c>
      <c r="K1512" s="3" t="s">
        <v>1164</v>
      </c>
      <c r="L1512" s="8" t="s">
        <v>9818</v>
      </c>
      <c r="M1512" s="5"/>
      <c r="N1512" s="13" t="s">
        <v>1489</v>
      </c>
      <c r="O1512" s="5">
        <v>45033</v>
      </c>
      <c r="P1512" s="8">
        <v>1</v>
      </c>
      <c r="Q1512" s="9">
        <v>1</v>
      </c>
      <c r="R1512" s="9" t="str">
        <f>IFERROR(VLOOKUP(Tabla2[[#This Row],[CONTRATISTA PRNCIPAL]],Hoja1!$L$5:$M$9,2,FALSE),"CJV")</f>
        <v>CJV</v>
      </c>
      <c r="S1512" s="9" t="str">
        <f>IF(Tabla2[[#This Row],[EMPRESA]]=Tabla2[[#This Row],[CONTRATISTA PRNCIPAL]],"Principal","Secundaria")</f>
        <v>Principal</v>
      </c>
      <c r="T1512" s="10">
        <f>IFERROR(1/COUNTIF(Tabla2[CONTRATISTA PRNCIPAL],Tabla2[[#This Row],[CONTRATISTA PRNCIPAL]]),0)</f>
        <v>8.4033613445378148E-3</v>
      </c>
      <c r="U1512" s="33">
        <f ca="1">IF(((TODAY()-Tabla2[[#This Row],[FECHA NACIMIENTO]])/365)&lt;18,"Corregir", IF(((TODAY()-Tabla2[[#This Row],[FECHA NACIMIENTO]])/365)&gt;80, "Corregir",ROUNDDOWN(((TODAY()-Tabla2[[#This Row],[FECHA NACIMIENTO]])/365),0)))</f>
        <v>23</v>
      </c>
      <c r="V151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1512" s="34" t="str">
        <f ca="1">+IF(Tabla2[[#This Row],[Edad]]="Corregir","Corregir","Ok")</f>
        <v>Ok</v>
      </c>
      <c r="X1512" s="10" t="str">
        <f>+IFERROR(VLOOKUP(Tabla2[[#This Row],[DISTRITO SEGÚN DNI]],Hoja1!$A$2:$B$55,2,FALSE),"No")</f>
        <v>No</v>
      </c>
      <c r="Y1512" s="10" t="str">
        <f>IF(OR(LOWER(Tabla2[[#This Row],[GENERO]])="masculino", LOWER(Tabla2[[#This Row],[GENERO]])="femenino"),"OK","Corregir")</f>
        <v>OK</v>
      </c>
      <c r="Z1512" s="10" t="str">
        <f>+IF(Tabla2[[#This Row],[Nro. DNI / CE]]="","Corregir",IF(LEN(Tabla2[[#This Row],[Nro. DNI / CE]])&gt;=8,"OK","Corregir"))</f>
        <v>OK</v>
      </c>
      <c r="AA1512" s="10">
        <f>COUNTIF(Tabla2[APELLIDOS Y NOMBRES],Tabla2[[#This Row],[APELLIDOS Y NOMBRES]])</f>
        <v>1</v>
      </c>
      <c r="AB1512" t="str">
        <f ca="1">+IFERROR(IF(Tabla2[[#This Row],[FECHA CESE/BAJA]]="","No Aplica",IF(AND(MONTH(Tabla2[[#This Row],[FECHA CESE/BAJA]])=MONTH(TODAY()-30),YEAR(Tabla2[[#This Row],[FECHA CESE/BAJA]])=YEAR(TODAY())),MONTH(TODAY()-30)&amp;"-"&amp;YEAR(TODAY()),"Borrar")),"No aplica")</f>
        <v>No Aplica</v>
      </c>
      <c r="AC1512" t="str">
        <f ca="1">+IFERROR(IF(Tabla2[[#This Row],[FECHA INICIO DE LABORES EN OBRA]]="","No Aplica",IF(AND(MONTH(Tabla2[[#This Row],[FECHA INICIO DE LABORES EN OBRA]])=MONTH(TODAY()-30),YEAR(Tabla2[[#This Row],[FECHA INICIO DE LABORES EN OBRA]])=YEAR(TODAY())),MONTH(TODAY()-30)&amp;"-"&amp;YEAR(TODAY()),"No Aplica")),"No Aplica")</f>
        <v>No Aplica</v>
      </c>
    </row>
    <row r="1513" spans="1:29" ht="16.5" customHeight="1" x14ac:dyDescent="0.25">
      <c r="A1513" s="2">
        <v>20538084761</v>
      </c>
      <c r="B1513" s="3" t="s">
        <v>8790</v>
      </c>
      <c r="C1513" s="3" t="s">
        <v>8790</v>
      </c>
      <c r="D1513" s="3" t="s">
        <v>4818</v>
      </c>
      <c r="E1513" s="3" t="s">
        <v>4819</v>
      </c>
      <c r="F1513" s="36">
        <v>29537</v>
      </c>
      <c r="G1513" s="3">
        <v>1</v>
      </c>
      <c r="H1513" s="3" t="s">
        <v>1455</v>
      </c>
      <c r="I1513" s="3" t="s">
        <v>4246</v>
      </c>
      <c r="J1513" s="3" t="s">
        <v>4820</v>
      </c>
      <c r="K1513" s="3" t="s">
        <v>1219</v>
      </c>
      <c r="L1513" s="8" t="s">
        <v>9813</v>
      </c>
      <c r="M1513" s="5"/>
      <c r="N1513" s="13" t="s">
        <v>1489</v>
      </c>
      <c r="O1513" s="5">
        <v>45026</v>
      </c>
      <c r="P1513" s="8">
        <v>1</v>
      </c>
      <c r="Q1513" s="9">
        <v>1</v>
      </c>
      <c r="R1513" s="9" t="str">
        <f>IFERROR(VLOOKUP(Tabla2[[#This Row],[CONTRATISTA PRNCIPAL]],Hoja1!$L$5:$M$9,2,FALSE),"CJV")</f>
        <v>CJV</v>
      </c>
      <c r="S1513" s="9" t="str">
        <f>IF(Tabla2[[#This Row],[EMPRESA]]=Tabla2[[#This Row],[CONTRATISTA PRNCIPAL]],"Principal","Secundaria")</f>
        <v>Principal</v>
      </c>
      <c r="T1513" s="10">
        <f>IFERROR(1/COUNTIF(Tabla2[CONTRATISTA PRNCIPAL],Tabla2[[#This Row],[CONTRATISTA PRNCIPAL]]),0)</f>
        <v>8.4033613445378148E-3</v>
      </c>
      <c r="U1513" s="33">
        <f ca="1">IF(((TODAY()-Tabla2[[#This Row],[FECHA NACIMIENTO]])/365)&lt;18,"Corregir", IF(((TODAY()-Tabla2[[#This Row],[FECHA NACIMIENTO]])/365)&gt;80, "Corregir",ROUNDDOWN(((TODAY()-Tabla2[[#This Row],[FECHA NACIMIENTO]])/365),0)))</f>
        <v>42</v>
      </c>
      <c r="V151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513" s="34" t="str">
        <f ca="1">+IF(Tabla2[[#This Row],[Edad]]="Corregir","Corregir","Ok")</f>
        <v>Ok</v>
      </c>
      <c r="X1513" s="10" t="str">
        <f>+IFERROR(VLOOKUP(Tabla2[[#This Row],[DISTRITO SEGÚN DNI]],Hoja1!$A$2:$B$55,2,FALSE),"No")</f>
        <v>No</v>
      </c>
      <c r="Y1513" s="10" t="str">
        <f>IF(OR(LOWER(Tabla2[[#This Row],[GENERO]])="masculino", LOWER(Tabla2[[#This Row],[GENERO]])="femenino"),"OK","Corregir")</f>
        <v>OK</v>
      </c>
      <c r="Z1513" s="10" t="str">
        <f>+IF(Tabla2[[#This Row],[Nro. DNI / CE]]="","Corregir",IF(LEN(Tabla2[[#This Row],[Nro. DNI / CE]])&gt;=8,"OK","Corregir"))</f>
        <v>OK</v>
      </c>
      <c r="AA1513" s="10">
        <f>COUNTIF(Tabla2[APELLIDOS Y NOMBRES],Tabla2[[#This Row],[APELLIDOS Y NOMBRES]])</f>
        <v>1</v>
      </c>
      <c r="AB1513" t="str">
        <f ca="1">+IFERROR(IF(Tabla2[[#This Row],[FECHA CESE/BAJA]]="","No Aplica",IF(AND(MONTH(Tabla2[[#This Row],[FECHA CESE/BAJA]])=MONTH(TODAY()-30),YEAR(Tabla2[[#This Row],[FECHA CESE/BAJA]])=YEAR(TODAY())),MONTH(TODAY()-30)&amp;"-"&amp;YEAR(TODAY()),"Borrar")),"No aplica")</f>
        <v>No Aplica</v>
      </c>
      <c r="AC1513" t="str">
        <f ca="1">+IFERROR(IF(Tabla2[[#This Row],[FECHA INICIO DE LABORES EN OBRA]]="","No Aplica",IF(AND(MONTH(Tabla2[[#This Row],[FECHA INICIO DE LABORES EN OBRA]])=MONTH(TODAY()-30),YEAR(Tabla2[[#This Row],[FECHA INICIO DE LABORES EN OBRA]])=YEAR(TODAY())),MONTH(TODAY()-30)&amp;"-"&amp;YEAR(TODAY()),"No Aplica")),"No Aplica")</f>
        <v>No Aplica</v>
      </c>
    </row>
    <row r="1514" spans="1:29" ht="16.5" customHeight="1" x14ac:dyDescent="0.25">
      <c r="A1514" s="2">
        <v>20538084761</v>
      </c>
      <c r="B1514" s="3" t="s">
        <v>8790</v>
      </c>
      <c r="C1514" s="3" t="s">
        <v>8790</v>
      </c>
      <c r="D1514" s="3" t="s">
        <v>4821</v>
      </c>
      <c r="E1514" s="3" t="s">
        <v>4822</v>
      </c>
      <c r="F1514" s="36">
        <v>30771</v>
      </c>
      <c r="G1514" s="3">
        <v>2</v>
      </c>
      <c r="H1514" s="3" t="s">
        <v>4823</v>
      </c>
      <c r="I1514" s="3" t="s">
        <v>4246</v>
      </c>
      <c r="J1514" s="3" t="s">
        <v>4824</v>
      </c>
      <c r="K1514" s="3" t="s">
        <v>1164</v>
      </c>
      <c r="L1514" s="8" t="s">
        <v>9813</v>
      </c>
      <c r="M1514" s="5"/>
      <c r="N1514" s="13" t="s">
        <v>1489</v>
      </c>
      <c r="O1514" s="5">
        <v>45026</v>
      </c>
      <c r="P1514" s="8">
        <v>1</v>
      </c>
      <c r="Q1514" s="9">
        <v>4</v>
      </c>
      <c r="R1514" s="9" t="str">
        <f>IFERROR(VLOOKUP(Tabla2[[#This Row],[CONTRATISTA PRNCIPAL]],Hoja1!$L$5:$M$9,2,FALSE),"CJV")</f>
        <v>CJV</v>
      </c>
      <c r="S1514" s="9" t="str">
        <f>IF(Tabla2[[#This Row],[EMPRESA]]=Tabla2[[#This Row],[CONTRATISTA PRNCIPAL]],"Principal","Secundaria")</f>
        <v>Principal</v>
      </c>
      <c r="T1514" s="10">
        <f>IFERROR(1/COUNTIF(Tabla2[CONTRATISTA PRNCIPAL],Tabla2[[#This Row],[CONTRATISTA PRNCIPAL]]),0)</f>
        <v>8.4033613445378148E-3</v>
      </c>
      <c r="U1514" s="33">
        <f ca="1">IF(((TODAY()-Tabla2[[#This Row],[FECHA NACIMIENTO]])/365)&lt;18,"Corregir", IF(((TODAY()-Tabla2[[#This Row],[FECHA NACIMIENTO]])/365)&gt;80, "Corregir",ROUNDDOWN(((TODAY()-Tabla2[[#This Row],[FECHA NACIMIENTO]])/365),0)))</f>
        <v>39</v>
      </c>
      <c r="V151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514" s="34" t="str">
        <f ca="1">+IF(Tabla2[[#This Row],[Edad]]="Corregir","Corregir","Ok")</f>
        <v>Ok</v>
      </c>
      <c r="X1514" s="10" t="str">
        <f>+IFERROR(VLOOKUP(Tabla2[[#This Row],[DISTRITO SEGÚN DNI]],Hoja1!$A$2:$B$55,2,FALSE),"No")</f>
        <v>No</v>
      </c>
      <c r="Y1514" s="10" t="str">
        <f>IF(OR(LOWER(Tabla2[[#This Row],[GENERO]])="masculino", LOWER(Tabla2[[#This Row],[GENERO]])="femenino"),"OK","Corregir")</f>
        <v>OK</v>
      </c>
      <c r="Z1514" s="10" t="str">
        <f>+IF(Tabla2[[#This Row],[Nro. DNI / CE]]="","Corregir",IF(LEN(Tabla2[[#This Row],[Nro. DNI / CE]])&gt;=8,"OK","Corregir"))</f>
        <v>OK</v>
      </c>
      <c r="AA1514" s="10">
        <f>COUNTIF(Tabla2[APELLIDOS Y NOMBRES],Tabla2[[#This Row],[APELLIDOS Y NOMBRES]])</f>
        <v>1</v>
      </c>
      <c r="AB1514" t="str">
        <f ca="1">+IFERROR(IF(Tabla2[[#This Row],[FECHA CESE/BAJA]]="","No Aplica",IF(AND(MONTH(Tabla2[[#This Row],[FECHA CESE/BAJA]])=MONTH(TODAY()-30),YEAR(Tabla2[[#This Row],[FECHA CESE/BAJA]])=YEAR(TODAY())),MONTH(TODAY()-30)&amp;"-"&amp;YEAR(TODAY()),"Borrar")),"No aplica")</f>
        <v>No Aplica</v>
      </c>
      <c r="AC1514" t="str">
        <f ca="1">+IFERROR(IF(Tabla2[[#This Row],[FECHA INICIO DE LABORES EN OBRA]]="","No Aplica",IF(AND(MONTH(Tabla2[[#This Row],[FECHA INICIO DE LABORES EN OBRA]])=MONTH(TODAY()-30),YEAR(Tabla2[[#This Row],[FECHA INICIO DE LABORES EN OBRA]])=YEAR(TODAY())),MONTH(TODAY()-30)&amp;"-"&amp;YEAR(TODAY()),"No Aplica")),"No Aplica")</f>
        <v>No Aplica</v>
      </c>
    </row>
    <row r="1515" spans="1:29" ht="16.5" customHeight="1" x14ac:dyDescent="0.25">
      <c r="A1515" s="2">
        <v>20538084761</v>
      </c>
      <c r="B1515" s="3" t="s">
        <v>8790</v>
      </c>
      <c r="C1515" s="3" t="s">
        <v>8790</v>
      </c>
      <c r="D1515" s="3" t="s">
        <v>4825</v>
      </c>
      <c r="E1515" s="3" t="s">
        <v>4826</v>
      </c>
      <c r="F1515" s="36">
        <v>38091</v>
      </c>
      <c r="G1515" s="3">
        <v>2</v>
      </c>
      <c r="H1515" s="3" t="s">
        <v>1458</v>
      </c>
      <c r="I1515" s="3" t="s">
        <v>4246</v>
      </c>
      <c r="J1515" s="3" t="s">
        <v>4827</v>
      </c>
      <c r="K1515" s="3" t="s">
        <v>4828</v>
      </c>
      <c r="L1515" s="8" t="s">
        <v>9813</v>
      </c>
      <c r="M1515" s="5"/>
      <c r="N1515" s="13" t="s">
        <v>1489</v>
      </c>
      <c r="O1515" s="5">
        <v>45029</v>
      </c>
      <c r="P1515" s="8">
        <v>1</v>
      </c>
      <c r="Q1515" s="9">
        <v>4</v>
      </c>
      <c r="R1515" s="9" t="str">
        <f>IFERROR(VLOOKUP(Tabla2[[#This Row],[CONTRATISTA PRNCIPAL]],Hoja1!$L$5:$M$9,2,FALSE),"CJV")</f>
        <v>CJV</v>
      </c>
      <c r="S1515" s="9" t="str">
        <f>IF(Tabla2[[#This Row],[EMPRESA]]=Tabla2[[#This Row],[CONTRATISTA PRNCIPAL]],"Principal","Secundaria")</f>
        <v>Principal</v>
      </c>
      <c r="T1515" s="10">
        <f>IFERROR(1/COUNTIF(Tabla2[CONTRATISTA PRNCIPAL],Tabla2[[#This Row],[CONTRATISTA PRNCIPAL]]),0)</f>
        <v>8.4033613445378148E-3</v>
      </c>
      <c r="U1515" s="33">
        <f ca="1">IF(((TODAY()-Tabla2[[#This Row],[FECHA NACIMIENTO]])/365)&lt;18,"Corregir", IF(((TODAY()-Tabla2[[#This Row],[FECHA NACIMIENTO]])/365)&gt;80, "Corregir",ROUNDDOWN(((TODAY()-Tabla2[[#This Row],[FECHA NACIMIENTO]])/365),0)))</f>
        <v>19</v>
      </c>
      <c r="V151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1515" s="34" t="str">
        <f ca="1">+IF(Tabla2[[#This Row],[Edad]]="Corregir","Corregir","Ok")</f>
        <v>Ok</v>
      </c>
      <c r="X1515" s="10" t="str">
        <f>+IFERROR(VLOOKUP(Tabla2[[#This Row],[DISTRITO SEGÚN DNI]],Hoja1!$A$2:$B$55,2,FALSE),"No")</f>
        <v>No</v>
      </c>
      <c r="Y1515" s="10" t="str">
        <f>IF(OR(LOWER(Tabla2[[#This Row],[GENERO]])="masculino", LOWER(Tabla2[[#This Row],[GENERO]])="femenino"),"OK","Corregir")</f>
        <v>OK</v>
      </c>
      <c r="Z1515" s="10" t="str">
        <f>+IF(Tabla2[[#This Row],[Nro. DNI / CE]]="","Corregir",IF(LEN(Tabla2[[#This Row],[Nro. DNI / CE]])&gt;=8,"OK","Corregir"))</f>
        <v>OK</v>
      </c>
      <c r="AA1515" s="10">
        <f>COUNTIF(Tabla2[APELLIDOS Y NOMBRES],Tabla2[[#This Row],[APELLIDOS Y NOMBRES]])</f>
        <v>1</v>
      </c>
      <c r="AB1515" t="str">
        <f ca="1">+IFERROR(IF(Tabla2[[#This Row],[FECHA CESE/BAJA]]="","No Aplica",IF(AND(MONTH(Tabla2[[#This Row],[FECHA CESE/BAJA]])=MONTH(TODAY()-30),YEAR(Tabla2[[#This Row],[FECHA CESE/BAJA]])=YEAR(TODAY())),MONTH(TODAY()-30)&amp;"-"&amp;YEAR(TODAY()),"Borrar")),"No aplica")</f>
        <v>No Aplica</v>
      </c>
      <c r="AC1515" t="str">
        <f ca="1">+IFERROR(IF(Tabla2[[#This Row],[FECHA INICIO DE LABORES EN OBRA]]="","No Aplica",IF(AND(MONTH(Tabla2[[#This Row],[FECHA INICIO DE LABORES EN OBRA]])=MONTH(TODAY()-30),YEAR(Tabla2[[#This Row],[FECHA INICIO DE LABORES EN OBRA]])=YEAR(TODAY())),MONTH(TODAY()-30)&amp;"-"&amp;YEAR(TODAY()),"No Aplica")),"No Aplica")</f>
        <v>No Aplica</v>
      </c>
    </row>
    <row r="1516" spans="1:29" ht="16.5" customHeight="1" x14ac:dyDescent="0.25">
      <c r="A1516" s="2">
        <v>20538084761</v>
      </c>
      <c r="B1516" s="3" t="s">
        <v>8790</v>
      </c>
      <c r="C1516" s="3" t="s">
        <v>8790</v>
      </c>
      <c r="D1516" s="3" t="s">
        <v>922</v>
      </c>
      <c r="E1516" s="3" t="s">
        <v>923</v>
      </c>
      <c r="F1516" s="36">
        <v>36358</v>
      </c>
      <c r="G1516" s="3">
        <v>2</v>
      </c>
      <c r="H1516" s="3" t="s">
        <v>1458</v>
      </c>
      <c r="I1516" s="3" t="s">
        <v>4246</v>
      </c>
      <c r="J1516" s="3" t="s">
        <v>4829</v>
      </c>
      <c r="K1516" s="3" t="s">
        <v>93</v>
      </c>
      <c r="L1516" s="8" t="s">
        <v>9813</v>
      </c>
      <c r="M1516" s="5"/>
      <c r="N1516" s="13" t="s">
        <v>1489</v>
      </c>
      <c r="O1516" s="5">
        <v>45033</v>
      </c>
      <c r="P1516" s="8">
        <v>1</v>
      </c>
      <c r="Q1516" s="9">
        <v>4</v>
      </c>
      <c r="R1516" s="9" t="str">
        <f>IFERROR(VLOOKUP(Tabla2[[#This Row],[CONTRATISTA PRNCIPAL]],Hoja1!$L$5:$M$9,2,FALSE),"CJV")</f>
        <v>CJV</v>
      </c>
      <c r="S1516" s="9" t="str">
        <f>IF(Tabla2[[#This Row],[EMPRESA]]=Tabla2[[#This Row],[CONTRATISTA PRNCIPAL]],"Principal","Secundaria")</f>
        <v>Principal</v>
      </c>
      <c r="T1516" s="10">
        <f>IFERROR(1/COUNTIF(Tabla2[CONTRATISTA PRNCIPAL],Tabla2[[#This Row],[CONTRATISTA PRNCIPAL]]),0)</f>
        <v>8.4033613445378148E-3</v>
      </c>
      <c r="U1516" s="33">
        <f ca="1">IF(((TODAY()-Tabla2[[#This Row],[FECHA NACIMIENTO]])/365)&lt;18,"Corregir", IF(((TODAY()-Tabla2[[#This Row],[FECHA NACIMIENTO]])/365)&gt;80, "Corregir",ROUNDDOWN(((TODAY()-Tabla2[[#This Row],[FECHA NACIMIENTO]])/365),0)))</f>
        <v>24</v>
      </c>
      <c r="V151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516" s="34" t="str">
        <f ca="1">+IF(Tabla2[[#This Row],[Edad]]="Corregir","Corregir","Ok")</f>
        <v>Ok</v>
      </c>
      <c r="X1516" s="10" t="str">
        <f>+IFERROR(VLOOKUP(Tabla2[[#This Row],[DISTRITO SEGÚN DNI]],Hoja1!$A$2:$B$55,2,FALSE),"No")</f>
        <v>ATE</v>
      </c>
      <c r="Y1516" s="10" t="str">
        <f>IF(OR(LOWER(Tabla2[[#This Row],[GENERO]])="masculino", LOWER(Tabla2[[#This Row],[GENERO]])="femenino"),"OK","Corregir")</f>
        <v>OK</v>
      </c>
      <c r="Z1516" s="10" t="str">
        <f>+IF(Tabla2[[#This Row],[Nro. DNI / CE]]="","Corregir",IF(LEN(Tabla2[[#This Row],[Nro. DNI / CE]])&gt;=8,"OK","Corregir"))</f>
        <v>OK</v>
      </c>
      <c r="AA1516" s="10">
        <f>COUNTIF(Tabla2[APELLIDOS Y NOMBRES],Tabla2[[#This Row],[APELLIDOS Y NOMBRES]])</f>
        <v>1</v>
      </c>
      <c r="AB1516" t="str">
        <f ca="1">+IFERROR(IF(Tabla2[[#This Row],[FECHA CESE/BAJA]]="","No Aplica",IF(AND(MONTH(Tabla2[[#This Row],[FECHA CESE/BAJA]])=MONTH(TODAY()-30),YEAR(Tabla2[[#This Row],[FECHA CESE/BAJA]])=YEAR(TODAY())),MONTH(TODAY()-30)&amp;"-"&amp;YEAR(TODAY()),"Borrar")),"No aplica")</f>
        <v>No Aplica</v>
      </c>
      <c r="AC1516" t="str">
        <f ca="1">+IFERROR(IF(Tabla2[[#This Row],[FECHA INICIO DE LABORES EN OBRA]]="","No Aplica",IF(AND(MONTH(Tabla2[[#This Row],[FECHA INICIO DE LABORES EN OBRA]])=MONTH(TODAY()-30),YEAR(Tabla2[[#This Row],[FECHA INICIO DE LABORES EN OBRA]])=YEAR(TODAY())),MONTH(TODAY()-30)&amp;"-"&amp;YEAR(TODAY()),"No Aplica")),"No Aplica")</f>
        <v>No Aplica</v>
      </c>
    </row>
    <row r="1517" spans="1:29" ht="16.5" customHeight="1" x14ac:dyDescent="0.25">
      <c r="A1517" s="2">
        <v>20538084761</v>
      </c>
      <c r="B1517" s="3" t="s">
        <v>8790</v>
      </c>
      <c r="C1517" s="3" t="s">
        <v>8790</v>
      </c>
      <c r="D1517" s="3" t="s">
        <v>4830</v>
      </c>
      <c r="E1517" s="3" t="s">
        <v>4831</v>
      </c>
      <c r="F1517" s="36">
        <v>35047</v>
      </c>
      <c r="G1517" s="3">
        <v>2</v>
      </c>
      <c r="H1517" s="3" t="s">
        <v>1444</v>
      </c>
      <c r="I1517" s="3" t="s">
        <v>4246</v>
      </c>
      <c r="J1517" s="3" t="s">
        <v>4832</v>
      </c>
      <c r="K1517" s="3" t="s">
        <v>1465</v>
      </c>
      <c r="L1517" s="8" t="s">
        <v>9813</v>
      </c>
      <c r="M1517" s="5"/>
      <c r="N1517" s="13" t="s">
        <v>1489</v>
      </c>
      <c r="O1517" s="5">
        <v>45033</v>
      </c>
      <c r="P1517" s="8">
        <v>1</v>
      </c>
      <c r="Q1517" s="9">
        <v>4</v>
      </c>
      <c r="R1517" s="9" t="str">
        <f>IFERROR(VLOOKUP(Tabla2[[#This Row],[CONTRATISTA PRNCIPAL]],Hoja1!$L$5:$M$9,2,FALSE),"CJV")</f>
        <v>CJV</v>
      </c>
      <c r="S1517" s="9" t="str">
        <f>IF(Tabla2[[#This Row],[EMPRESA]]=Tabla2[[#This Row],[CONTRATISTA PRNCIPAL]],"Principal","Secundaria")</f>
        <v>Principal</v>
      </c>
      <c r="T1517" s="10">
        <f>IFERROR(1/COUNTIF(Tabla2[CONTRATISTA PRNCIPAL],Tabla2[[#This Row],[CONTRATISTA PRNCIPAL]]),0)</f>
        <v>8.4033613445378148E-3</v>
      </c>
      <c r="U1517" s="33">
        <f ca="1">IF(((TODAY()-Tabla2[[#This Row],[FECHA NACIMIENTO]])/365)&lt;18,"Corregir", IF(((TODAY()-Tabla2[[#This Row],[FECHA NACIMIENTO]])/365)&gt;80, "Corregir",ROUNDDOWN(((TODAY()-Tabla2[[#This Row],[FECHA NACIMIENTO]])/365),0)))</f>
        <v>27</v>
      </c>
      <c r="V151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517" s="34" t="str">
        <f ca="1">+IF(Tabla2[[#This Row],[Edad]]="Corregir","Corregir","Ok")</f>
        <v>Ok</v>
      </c>
      <c r="X1517" s="10" t="str">
        <f>+IFERROR(VLOOKUP(Tabla2[[#This Row],[DISTRITO SEGÚN DNI]],Hoja1!$A$2:$B$55,2,FALSE),"No")</f>
        <v>No</v>
      </c>
      <c r="Y1517" s="10" t="str">
        <f>IF(OR(LOWER(Tabla2[[#This Row],[GENERO]])="masculino", LOWER(Tabla2[[#This Row],[GENERO]])="femenino"),"OK","Corregir")</f>
        <v>OK</v>
      </c>
      <c r="Z1517" s="10" t="str">
        <f>+IF(Tabla2[[#This Row],[Nro. DNI / CE]]="","Corregir",IF(LEN(Tabla2[[#This Row],[Nro. DNI / CE]])&gt;=8,"OK","Corregir"))</f>
        <v>OK</v>
      </c>
      <c r="AA1517" s="10">
        <f>COUNTIF(Tabla2[APELLIDOS Y NOMBRES],Tabla2[[#This Row],[APELLIDOS Y NOMBRES]])</f>
        <v>1</v>
      </c>
      <c r="AB1517" t="str">
        <f ca="1">+IFERROR(IF(Tabla2[[#This Row],[FECHA CESE/BAJA]]="","No Aplica",IF(AND(MONTH(Tabla2[[#This Row],[FECHA CESE/BAJA]])=MONTH(TODAY()-30),YEAR(Tabla2[[#This Row],[FECHA CESE/BAJA]])=YEAR(TODAY())),MONTH(TODAY()-30)&amp;"-"&amp;YEAR(TODAY()),"Borrar")),"No aplica")</f>
        <v>No Aplica</v>
      </c>
      <c r="AC1517" t="str">
        <f ca="1">+IFERROR(IF(Tabla2[[#This Row],[FECHA INICIO DE LABORES EN OBRA]]="","No Aplica",IF(AND(MONTH(Tabla2[[#This Row],[FECHA INICIO DE LABORES EN OBRA]])=MONTH(TODAY()-30),YEAR(Tabla2[[#This Row],[FECHA INICIO DE LABORES EN OBRA]])=YEAR(TODAY())),MONTH(TODAY()-30)&amp;"-"&amp;YEAR(TODAY()),"No Aplica")),"No Aplica")</f>
        <v>No Aplica</v>
      </c>
    </row>
    <row r="1518" spans="1:29" ht="16.5" customHeight="1" x14ac:dyDescent="0.25">
      <c r="A1518" s="2">
        <v>20538084761</v>
      </c>
      <c r="B1518" s="3" t="s">
        <v>8790</v>
      </c>
      <c r="C1518" s="3" t="s">
        <v>8790</v>
      </c>
      <c r="D1518" s="3" t="s">
        <v>4833</v>
      </c>
      <c r="E1518" s="3" t="s">
        <v>4834</v>
      </c>
      <c r="F1518" s="36">
        <v>26848</v>
      </c>
      <c r="G1518" s="3">
        <v>2</v>
      </c>
      <c r="H1518" s="3" t="s">
        <v>1444</v>
      </c>
      <c r="I1518" s="3" t="s">
        <v>4246</v>
      </c>
      <c r="J1518" s="3" t="s">
        <v>4835</v>
      </c>
      <c r="K1518" s="3" t="s">
        <v>1461</v>
      </c>
      <c r="L1518" s="8" t="s">
        <v>9813</v>
      </c>
      <c r="M1518" s="5"/>
      <c r="N1518" s="13" t="s">
        <v>1489</v>
      </c>
      <c r="O1518" s="5">
        <v>45033</v>
      </c>
      <c r="P1518" s="8">
        <v>1</v>
      </c>
      <c r="Q1518" s="9">
        <v>4</v>
      </c>
      <c r="R1518" s="9" t="str">
        <f>IFERROR(VLOOKUP(Tabla2[[#This Row],[CONTRATISTA PRNCIPAL]],Hoja1!$L$5:$M$9,2,FALSE),"CJV")</f>
        <v>CJV</v>
      </c>
      <c r="S1518" s="9" t="str">
        <f>IF(Tabla2[[#This Row],[EMPRESA]]=Tabla2[[#This Row],[CONTRATISTA PRNCIPAL]],"Principal","Secundaria")</f>
        <v>Principal</v>
      </c>
      <c r="T1518" s="10">
        <f>IFERROR(1/COUNTIF(Tabla2[CONTRATISTA PRNCIPAL],Tabla2[[#This Row],[CONTRATISTA PRNCIPAL]]),0)</f>
        <v>8.4033613445378148E-3</v>
      </c>
      <c r="U1518" s="33">
        <f ca="1">IF(((TODAY()-Tabla2[[#This Row],[FECHA NACIMIENTO]])/365)&lt;18,"Corregir", IF(((TODAY()-Tabla2[[#This Row],[FECHA NACIMIENTO]])/365)&gt;80, "Corregir",ROUNDDOWN(((TODAY()-Tabla2[[#This Row],[FECHA NACIMIENTO]])/365),0)))</f>
        <v>50</v>
      </c>
      <c r="V151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518" s="34" t="str">
        <f ca="1">+IF(Tabla2[[#This Row],[Edad]]="Corregir","Corregir","Ok")</f>
        <v>Ok</v>
      </c>
      <c r="X1518" s="10" t="str">
        <f>+IFERROR(VLOOKUP(Tabla2[[#This Row],[DISTRITO SEGÚN DNI]],Hoja1!$A$2:$B$55,2,FALSE),"No")</f>
        <v>No</v>
      </c>
      <c r="Y1518" s="10" t="str">
        <f>IF(OR(LOWER(Tabla2[[#This Row],[GENERO]])="masculino", LOWER(Tabla2[[#This Row],[GENERO]])="femenino"),"OK","Corregir")</f>
        <v>OK</v>
      </c>
      <c r="Z1518" s="10" t="str">
        <f>+IF(Tabla2[[#This Row],[Nro. DNI / CE]]="","Corregir",IF(LEN(Tabla2[[#This Row],[Nro. DNI / CE]])&gt;=8,"OK","Corregir"))</f>
        <v>OK</v>
      </c>
      <c r="AA1518" s="10">
        <f>COUNTIF(Tabla2[APELLIDOS Y NOMBRES],Tabla2[[#This Row],[APELLIDOS Y NOMBRES]])</f>
        <v>1</v>
      </c>
      <c r="AB1518" t="str">
        <f ca="1">+IFERROR(IF(Tabla2[[#This Row],[FECHA CESE/BAJA]]="","No Aplica",IF(AND(MONTH(Tabla2[[#This Row],[FECHA CESE/BAJA]])=MONTH(TODAY()-30),YEAR(Tabla2[[#This Row],[FECHA CESE/BAJA]])=YEAR(TODAY())),MONTH(TODAY()-30)&amp;"-"&amp;YEAR(TODAY()),"Borrar")),"No aplica")</f>
        <v>No Aplica</v>
      </c>
      <c r="AC1518" t="str">
        <f ca="1">+IFERROR(IF(Tabla2[[#This Row],[FECHA INICIO DE LABORES EN OBRA]]="","No Aplica",IF(AND(MONTH(Tabla2[[#This Row],[FECHA INICIO DE LABORES EN OBRA]])=MONTH(TODAY()-30),YEAR(Tabla2[[#This Row],[FECHA INICIO DE LABORES EN OBRA]])=YEAR(TODAY())),MONTH(TODAY()-30)&amp;"-"&amp;YEAR(TODAY()),"No Aplica")),"No Aplica")</f>
        <v>No Aplica</v>
      </c>
    </row>
    <row r="1519" spans="1:29" ht="16.5" customHeight="1" x14ac:dyDescent="0.25">
      <c r="A1519" s="2">
        <v>20538084761</v>
      </c>
      <c r="B1519" s="3" t="s">
        <v>8790</v>
      </c>
      <c r="C1519" s="3" t="s">
        <v>8790</v>
      </c>
      <c r="D1519" s="3" t="s">
        <v>4836</v>
      </c>
      <c r="E1519" s="3" t="s">
        <v>4837</v>
      </c>
      <c r="F1519" s="36">
        <v>30428</v>
      </c>
      <c r="G1519" s="3">
        <v>2</v>
      </c>
      <c r="H1519" s="3" t="s">
        <v>1444</v>
      </c>
      <c r="I1519" s="3" t="s">
        <v>4246</v>
      </c>
      <c r="J1519" s="3" t="s">
        <v>4838</v>
      </c>
      <c r="K1519" s="3" t="s">
        <v>4839</v>
      </c>
      <c r="L1519" s="8" t="s">
        <v>9813</v>
      </c>
      <c r="M1519" s="5"/>
      <c r="N1519" s="13" t="s">
        <v>1489</v>
      </c>
      <c r="O1519" s="5">
        <v>45031</v>
      </c>
      <c r="P1519" s="8">
        <v>1</v>
      </c>
      <c r="Q1519" s="9">
        <v>4</v>
      </c>
      <c r="R1519" s="9" t="str">
        <f>IFERROR(VLOOKUP(Tabla2[[#This Row],[CONTRATISTA PRNCIPAL]],Hoja1!$L$5:$M$9,2,FALSE),"CJV")</f>
        <v>CJV</v>
      </c>
      <c r="S1519" s="9" t="str">
        <f>IF(Tabla2[[#This Row],[EMPRESA]]=Tabla2[[#This Row],[CONTRATISTA PRNCIPAL]],"Principal","Secundaria")</f>
        <v>Principal</v>
      </c>
      <c r="T1519" s="10">
        <f>IFERROR(1/COUNTIF(Tabla2[CONTRATISTA PRNCIPAL],Tabla2[[#This Row],[CONTRATISTA PRNCIPAL]]),0)</f>
        <v>8.4033613445378148E-3</v>
      </c>
      <c r="U1519" s="33">
        <f ca="1">IF(((TODAY()-Tabla2[[#This Row],[FECHA NACIMIENTO]])/365)&lt;18,"Corregir", IF(((TODAY()-Tabla2[[#This Row],[FECHA NACIMIENTO]])/365)&gt;80, "Corregir",ROUNDDOWN(((TODAY()-Tabla2[[#This Row],[FECHA NACIMIENTO]])/365),0)))</f>
        <v>40</v>
      </c>
      <c r="V151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519" s="34" t="str">
        <f ca="1">+IF(Tabla2[[#This Row],[Edad]]="Corregir","Corregir","Ok")</f>
        <v>Ok</v>
      </c>
      <c r="X1519" s="10" t="str">
        <f>+IFERROR(VLOOKUP(Tabla2[[#This Row],[DISTRITO SEGÚN DNI]],Hoja1!$A$2:$B$55,2,FALSE),"No")</f>
        <v>No</v>
      </c>
      <c r="Y1519" s="10" t="str">
        <f>IF(OR(LOWER(Tabla2[[#This Row],[GENERO]])="masculino", LOWER(Tabla2[[#This Row],[GENERO]])="femenino"),"OK","Corregir")</f>
        <v>OK</v>
      </c>
      <c r="Z1519" s="10" t="str">
        <f>+IF(Tabla2[[#This Row],[Nro. DNI / CE]]="","Corregir",IF(LEN(Tabla2[[#This Row],[Nro. DNI / CE]])&gt;=8,"OK","Corregir"))</f>
        <v>OK</v>
      </c>
      <c r="AA1519" s="10">
        <f>COUNTIF(Tabla2[APELLIDOS Y NOMBRES],Tabla2[[#This Row],[APELLIDOS Y NOMBRES]])</f>
        <v>1</v>
      </c>
      <c r="AB1519" t="str">
        <f ca="1">+IFERROR(IF(Tabla2[[#This Row],[FECHA CESE/BAJA]]="","No Aplica",IF(AND(MONTH(Tabla2[[#This Row],[FECHA CESE/BAJA]])=MONTH(TODAY()-30),YEAR(Tabla2[[#This Row],[FECHA CESE/BAJA]])=YEAR(TODAY())),MONTH(TODAY()-30)&amp;"-"&amp;YEAR(TODAY()),"Borrar")),"No aplica")</f>
        <v>No Aplica</v>
      </c>
      <c r="AC1519" t="str">
        <f ca="1">+IFERROR(IF(Tabla2[[#This Row],[FECHA INICIO DE LABORES EN OBRA]]="","No Aplica",IF(AND(MONTH(Tabla2[[#This Row],[FECHA INICIO DE LABORES EN OBRA]])=MONTH(TODAY()-30),YEAR(Tabla2[[#This Row],[FECHA INICIO DE LABORES EN OBRA]])=YEAR(TODAY())),MONTH(TODAY()-30)&amp;"-"&amp;YEAR(TODAY()),"No Aplica")),"No Aplica")</f>
        <v>No Aplica</v>
      </c>
    </row>
    <row r="1520" spans="1:29" ht="16.5" customHeight="1" x14ac:dyDescent="0.25">
      <c r="A1520" s="2">
        <v>20538084761</v>
      </c>
      <c r="B1520" s="3" t="s">
        <v>8790</v>
      </c>
      <c r="C1520" s="3" t="s">
        <v>8790</v>
      </c>
      <c r="D1520" s="3" t="s">
        <v>924</v>
      </c>
      <c r="E1520" s="3" t="s">
        <v>925</v>
      </c>
      <c r="F1520" s="36">
        <v>30746</v>
      </c>
      <c r="G1520" s="3">
        <v>2</v>
      </c>
      <c r="H1520" s="3" t="s">
        <v>1444</v>
      </c>
      <c r="I1520" s="3" t="s">
        <v>4246</v>
      </c>
      <c r="J1520" s="3" t="s">
        <v>4840</v>
      </c>
      <c r="K1520" s="3" t="s">
        <v>93</v>
      </c>
      <c r="L1520" s="8" t="s">
        <v>9813</v>
      </c>
      <c r="M1520" s="5"/>
      <c r="N1520" s="13" t="s">
        <v>1489</v>
      </c>
      <c r="O1520" s="5">
        <v>45033</v>
      </c>
      <c r="P1520" s="8">
        <v>1</v>
      </c>
      <c r="Q1520" s="9">
        <v>4</v>
      </c>
      <c r="R1520" s="9" t="str">
        <f>IFERROR(VLOOKUP(Tabla2[[#This Row],[CONTRATISTA PRNCIPAL]],Hoja1!$L$5:$M$9,2,FALSE),"CJV")</f>
        <v>CJV</v>
      </c>
      <c r="S1520" s="9" t="str">
        <f>IF(Tabla2[[#This Row],[EMPRESA]]=Tabla2[[#This Row],[CONTRATISTA PRNCIPAL]],"Principal","Secundaria")</f>
        <v>Principal</v>
      </c>
      <c r="T1520" s="10">
        <f>IFERROR(1/COUNTIF(Tabla2[CONTRATISTA PRNCIPAL],Tabla2[[#This Row],[CONTRATISTA PRNCIPAL]]),0)</f>
        <v>8.4033613445378148E-3</v>
      </c>
      <c r="U1520" s="33">
        <f ca="1">IF(((TODAY()-Tabla2[[#This Row],[FECHA NACIMIENTO]])/365)&lt;18,"Corregir", IF(((TODAY()-Tabla2[[#This Row],[FECHA NACIMIENTO]])/365)&gt;80, "Corregir",ROUNDDOWN(((TODAY()-Tabla2[[#This Row],[FECHA NACIMIENTO]])/365),0)))</f>
        <v>39</v>
      </c>
      <c r="V152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520" s="34" t="str">
        <f ca="1">+IF(Tabla2[[#This Row],[Edad]]="Corregir","Corregir","Ok")</f>
        <v>Ok</v>
      </c>
      <c r="X1520" s="10" t="str">
        <f>+IFERROR(VLOOKUP(Tabla2[[#This Row],[DISTRITO SEGÚN DNI]],Hoja1!$A$2:$B$55,2,FALSE),"No")</f>
        <v>ATE</v>
      </c>
      <c r="Y1520" s="10" t="str">
        <f>IF(OR(LOWER(Tabla2[[#This Row],[GENERO]])="masculino", LOWER(Tabla2[[#This Row],[GENERO]])="femenino"),"OK","Corregir")</f>
        <v>OK</v>
      </c>
      <c r="Z1520" s="10" t="str">
        <f>+IF(Tabla2[[#This Row],[Nro. DNI / CE]]="","Corregir",IF(LEN(Tabla2[[#This Row],[Nro. DNI / CE]])&gt;=8,"OK","Corregir"))</f>
        <v>OK</v>
      </c>
      <c r="AA1520" s="10">
        <f>COUNTIF(Tabla2[APELLIDOS Y NOMBRES],Tabla2[[#This Row],[APELLIDOS Y NOMBRES]])</f>
        <v>1</v>
      </c>
      <c r="AB1520" t="str">
        <f ca="1">+IFERROR(IF(Tabla2[[#This Row],[FECHA CESE/BAJA]]="","No Aplica",IF(AND(MONTH(Tabla2[[#This Row],[FECHA CESE/BAJA]])=MONTH(TODAY()-30),YEAR(Tabla2[[#This Row],[FECHA CESE/BAJA]])=YEAR(TODAY())),MONTH(TODAY()-30)&amp;"-"&amp;YEAR(TODAY()),"Borrar")),"No aplica")</f>
        <v>No Aplica</v>
      </c>
      <c r="AC1520" t="str">
        <f ca="1">+IFERROR(IF(Tabla2[[#This Row],[FECHA INICIO DE LABORES EN OBRA]]="","No Aplica",IF(AND(MONTH(Tabla2[[#This Row],[FECHA INICIO DE LABORES EN OBRA]])=MONTH(TODAY()-30),YEAR(Tabla2[[#This Row],[FECHA INICIO DE LABORES EN OBRA]])=YEAR(TODAY())),MONTH(TODAY()-30)&amp;"-"&amp;YEAR(TODAY()),"No Aplica")),"No Aplica")</f>
        <v>No Aplica</v>
      </c>
    </row>
    <row r="1521" spans="1:29" ht="16.5" customHeight="1" x14ac:dyDescent="0.25">
      <c r="A1521" s="2">
        <v>20538084761</v>
      </c>
      <c r="B1521" s="3" t="s">
        <v>8790</v>
      </c>
      <c r="C1521" s="3" t="s">
        <v>8790</v>
      </c>
      <c r="D1521" s="3" t="s">
        <v>4841</v>
      </c>
      <c r="E1521" s="3" t="s">
        <v>4842</v>
      </c>
      <c r="F1521" s="36">
        <v>30848</v>
      </c>
      <c r="G1521" s="3">
        <v>2</v>
      </c>
      <c r="H1521" s="3" t="s">
        <v>1444</v>
      </c>
      <c r="I1521" s="3" t="s">
        <v>4246</v>
      </c>
      <c r="J1521" s="3" t="s">
        <v>4843</v>
      </c>
      <c r="K1521" s="3" t="s">
        <v>1164</v>
      </c>
      <c r="L1521" s="8" t="s">
        <v>9813</v>
      </c>
      <c r="M1521" s="5"/>
      <c r="N1521" s="13" t="s">
        <v>1489</v>
      </c>
      <c r="O1521" s="5">
        <v>45031</v>
      </c>
      <c r="P1521" s="8">
        <v>1</v>
      </c>
      <c r="Q1521" s="9">
        <v>4</v>
      </c>
      <c r="R1521" s="9" t="str">
        <f>IFERROR(VLOOKUP(Tabla2[[#This Row],[CONTRATISTA PRNCIPAL]],Hoja1!$L$5:$M$9,2,FALSE),"CJV")</f>
        <v>CJV</v>
      </c>
      <c r="S1521" s="9" t="str">
        <f>IF(Tabla2[[#This Row],[EMPRESA]]=Tabla2[[#This Row],[CONTRATISTA PRNCIPAL]],"Principal","Secundaria")</f>
        <v>Principal</v>
      </c>
      <c r="T1521" s="10">
        <f>IFERROR(1/COUNTIF(Tabla2[CONTRATISTA PRNCIPAL],Tabla2[[#This Row],[CONTRATISTA PRNCIPAL]]),0)</f>
        <v>8.4033613445378148E-3</v>
      </c>
      <c r="U1521" s="33">
        <f ca="1">IF(((TODAY()-Tabla2[[#This Row],[FECHA NACIMIENTO]])/365)&lt;18,"Corregir", IF(((TODAY()-Tabla2[[#This Row],[FECHA NACIMIENTO]])/365)&gt;80, "Corregir",ROUNDDOWN(((TODAY()-Tabla2[[#This Row],[FECHA NACIMIENTO]])/365),0)))</f>
        <v>39</v>
      </c>
      <c r="V152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521" s="34" t="str">
        <f ca="1">+IF(Tabla2[[#This Row],[Edad]]="Corregir","Corregir","Ok")</f>
        <v>Ok</v>
      </c>
      <c r="X1521" s="10" t="str">
        <f>+IFERROR(VLOOKUP(Tabla2[[#This Row],[DISTRITO SEGÚN DNI]],Hoja1!$A$2:$B$55,2,FALSE),"No")</f>
        <v>No</v>
      </c>
      <c r="Y1521" s="10" t="str">
        <f>IF(OR(LOWER(Tabla2[[#This Row],[GENERO]])="masculino", LOWER(Tabla2[[#This Row],[GENERO]])="femenino"),"OK","Corregir")</f>
        <v>OK</v>
      </c>
      <c r="Z1521" s="10" t="str">
        <f>+IF(Tabla2[[#This Row],[Nro. DNI / CE]]="","Corregir",IF(LEN(Tabla2[[#This Row],[Nro. DNI / CE]])&gt;=8,"OK","Corregir"))</f>
        <v>OK</v>
      </c>
      <c r="AA1521" s="10">
        <f>COUNTIF(Tabla2[APELLIDOS Y NOMBRES],Tabla2[[#This Row],[APELLIDOS Y NOMBRES]])</f>
        <v>1</v>
      </c>
      <c r="AB1521" t="str">
        <f ca="1">+IFERROR(IF(Tabla2[[#This Row],[FECHA CESE/BAJA]]="","No Aplica",IF(AND(MONTH(Tabla2[[#This Row],[FECHA CESE/BAJA]])=MONTH(TODAY()-30),YEAR(Tabla2[[#This Row],[FECHA CESE/BAJA]])=YEAR(TODAY())),MONTH(TODAY()-30)&amp;"-"&amp;YEAR(TODAY()),"Borrar")),"No aplica")</f>
        <v>No Aplica</v>
      </c>
      <c r="AC1521" t="str">
        <f ca="1">+IFERROR(IF(Tabla2[[#This Row],[FECHA INICIO DE LABORES EN OBRA]]="","No Aplica",IF(AND(MONTH(Tabla2[[#This Row],[FECHA INICIO DE LABORES EN OBRA]])=MONTH(TODAY()-30),YEAR(Tabla2[[#This Row],[FECHA INICIO DE LABORES EN OBRA]])=YEAR(TODAY())),MONTH(TODAY()-30)&amp;"-"&amp;YEAR(TODAY()),"No Aplica")),"No Aplica")</f>
        <v>No Aplica</v>
      </c>
    </row>
    <row r="1522" spans="1:29" ht="16.5" customHeight="1" x14ac:dyDescent="0.25">
      <c r="A1522" s="2">
        <v>20538084761</v>
      </c>
      <c r="B1522" s="3" t="s">
        <v>8790</v>
      </c>
      <c r="C1522" s="3" t="s">
        <v>8790</v>
      </c>
      <c r="D1522" s="3" t="s">
        <v>4844</v>
      </c>
      <c r="E1522" s="3" t="s">
        <v>4845</v>
      </c>
      <c r="F1522" s="36">
        <v>34242</v>
      </c>
      <c r="G1522" s="3">
        <v>2</v>
      </c>
      <c r="H1522" s="3" t="s">
        <v>1458</v>
      </c>
      <c r="I1522" s="3" t="s">
        <v>4246</v>
      </c>
      <c r="J1522" s="3" t="s">
        <v>4846</v>
      </c>
      <c r="K1522" s="3" t="s">
        <v>4847</v>
      </c>
      <c r="L1522" s="8" t="s">
        <v>9813</v>
      </c>
      <c r="M1522" s="5"/>
      <c r="N1522" s="13" t="s">
        <v>1489</v>
      </c>
      <c r="O1522" s="5">
        <v>45031</v>
      </c>
      <c r="P1522" s="8">
        <v>1</v>
      </c>
      <c r="Q1522" s="9">
        <v>4</v>
      </c>
      <c r="R1522" s="9" t="str">
        <f>IFERROR(VLOOKUP(Tabla2[[#This Row],[CONTRATISTA PRNCIPAL]],Hoja1!$L$5:$M$9,2,FALSE),"CJV")</f>
        <v>CJV</v>
      </c>
      <c r="S1522" s="9" t="str">
        <f>IF(Tabla2[[#This Row],[EMPRESA]]=Tabla2[[#This Row],[CONTRATISTA PRNCIPAL]],"Principal","Secundaria")</f>
        <v>Principal</v>
      </c>
      <c r="T1522" s="10">
        <f>IFERROR(1/COUNTIF(Tabla2[CONTRATISTA PRNCIPAL],Tabla2[[#This Row],[CONTRATISTA PRNCIPAL]]),0)</f>
        <v>8.4033613445378148E-3</v>
      </c>
      <c r="U1522" s="33">
        <f ca="1">IF(((TODAY()-Tabla2[[#This Row],[FECHA NACIMIENTO]])/365)&lt;18,"Corregir", IF(((TODAY()-Tabla2[[#This Row],[FECHA NACIMIENTO]])/365)&gt;80, "Corregir",ROUNDDOWN(((TODAY()-Tabla2[[#This Row],[FECHA NACIMIENTO]])/365),0)))</f>
        <v>29</v>
      </c>
      <c r="V152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522" s="34" t="str">
        <f ca="1">+IF(Tabla2[[#This Row],[Edad]]="Corregir","Corregir","Ok")</f>
        <v>Ok</v>
      </c>
      <c r="X1522" s="10" t="str">
        <f>+IFERROR(VLOOKUP(Tabla2[[#This Row],[DISTRITO SEGÚN DNI]],Hoja1!$A$2:$B$55,2,FALSE),"No")</f>
        <v>No</v>
      </c>
      <c r="Y1522" s="10" t="str">
        <f>IF(OR(LOWER(Tabla2[[#This Row],[GENERO]])="masculino", LOWER(Tabla2[[#This Row],[GENERO]])="femenino"),"OK","Corregir")</f>
        <v>OK</v>
      </c>
      <c r="Z1522" s="10" t="str">
        <f>+IF(Tabla2[[#This Row],[Nro. DNI / CE]]="","Corregir",IF(LEN(Tabla2[[#This Row],[Nro. DNI / CE]])&gt;=8,"OK","Corregir"))</f>
        <v>OK</v>
      </c>
      <c r="AA1522" s="10">
        <f>COUNTIF(Tabla2[APELLIDOS Y NOMBRES],Tabla2[[#This Row],[APELLIDOS Y NOMBRES]])</f>
        <v>1</v>
      </c>
      <c r="AB1522" t="str">
        <f ca="1">+IFERROR(IF(Tabla2[[#This Row],[FECHA CESE/BAJA]]="","No Aplica",IF(AND(MONTH(Tabla2[[#This Row],[FECHA CESE/BAJA]])=MONTH(TODAY()-30),YEAR(Tabla2[[#This Row],[FECHA CESE/BAJA]])=YEAR(TODAY())),MONTH(TODAY()-30)&amp;"-"&amp;YEAR(TODAY()),"Borrar")),"No aplica")</f>
        <v>No Aplica</v>
      </c>
      <c r="AC1522" t="str">
        <f ca="1">+IFERROR(IF(Tabla2[[#This Row],[FECHA INICIO DE LABORES EN OBRA]]="","No Aplica",IF(AND(MONTH(Tabla2[[#This Row],[FECHA INICIO DE LABORES EN OBRA]])=MONTH(TODAY()-30),YEAR(Tabla2[[#This Row],[FECHA INICIO DE LABORES EN OBRA]])=YEAR(TODAY())),MONTH(TODAY()-30)&amp;"-"&amp;YEAR(TODAY()),"No Aplica")),"No Aplica")</f>
        <v>No Aplica</v>
      </c>
    </row>
    <row r="1523" spans="1:29" ht="16.5" customHeight="1" x14ac:dyDescent="0.25">
      <c r="A1523" s="2">
        <v>20538084761</v>
      </c>
      <c r="B1523" s="3" t="s">
        <v>8790</v>
      </c>
      <c r="C1523" s="3" t="s">
        <v>8790</v>
      </c>
      <c r="D1523" s="3" t="s">
        <v>926</v>
      </c>
      <c r="E1523" s="3" t="s">
        <v>927</v>
      </c>
      <c r="F1523" s="36">
        <v>26930</v>
      </c>
      <c r="G1523" s="3">
        <v>2</v>
      </c>
      <c r="H1523" s="3" t="s">
        <v>1444</v>
      </c>
      <c r="I1523" s="3" t="s">
        <v>4246</v>
      </c>
      <c r="J1523" s="3" t="s">
        <v>4848</v>
      </c>
      <c r="K1523" s="3" t="s">
        <v>93</v>
      </c>
      <c r="L1523" s="8" t="s">
        <v>9813</v>
      </c>
      <c r="M1523" s="5"/>
      <c r="N1523" s="13" t="s">
        <v>1489</v>
      </c>
      <c r="O1523" s="5">
        <v>45033</v>
      </c>
      <c r="P1523" s="8">
        <v>1</v>
      </c>
      <c r="Q1523" s="9">
        <v>4</v>
      </c>
      <c r="R1523" s="9" t="str">
        <f>IFERROR(VLOOKUP(Tabla2[[#This Row],[CONTRATISTA PRNCIPAL]],Hoja1!$L$5:$M$9,2,FALSE),"CJV")</f>
        <v>CJV</v>
      </c>
      <c r="S1523" s="9" t="str">
        <f>IF(Tabla2[[#This Row],[EMPRESA]]=Tabla2[[#This Row],[CONTRATISTA PRNCIPAL]],"Principal","Secundaria")</f>
        <v>Principal</v>
      </c>
      <c r="T1523" s="10">
        <f>IFERROR(1/COUNTIF(Tabla2[CONTRATISTA PRNCIPAL],Tabla2[[#This Row],[CONTRATISTA PRNCIPAL]]),0)</f>
        <v>8.4033613445378148E-3</v>
      </c>
      <c r="U1523" s="33">
        <f ca="1">IF(((TODAY()-Tabla2[[#This Row],[FECHA NACIMIENTO]])/365)&lt;18,"Corregir", IF(((TODAY()-Tabla2[[#This Row],[FECHA NACIMIENTO]])/365)&gt;80, "Corregir",ROUNDDOWN(((TODAY()-Tabla2[[#This Row],[FECHA NACIMIENTO]])/365),0)))</f>
        <v>49</v>
      </c>
      <c r="V152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523" s="34" t="str">
        <f ca="1">+IF(Tabla2[[#This Row],[Edad]]="Corregir","Corregir","Ok")</f>
        <v>Ok</v>
      </c>
      <c r="X1523" s="10" t="str">
        <f>+IFERROR(VLOOKUP(Tabla2[[#This Row],[DISTRITO SEGÚN DNI]],Hoja1!$A$2:$B$55,2,FALSE),"No")</f>
        <v>ATE</v>
      </c>
      <c r="Y1523" s="10" t="str">
        <f>IF(OR(LOWER(Tabla2[[#This Row],[GENERO]])="masculino", LOWER(Tabla2[[#This Row],[GENERO]])="femenino"),"OK","Corregir")</f>
        <v>OK</v>
      </c>
      <c r="Z1523" s="10" t="str">
        <f>+IF(Tabla2[[#This Row],[Nro. DNI / CE]]="","Corregir",IF(LEN(Tabla2[[#This Row],[Nro. DNI / CE]])&gt;=8,"OK","Corregir"))</f>
        <v>OK</v>
      </c>
      <c r="AA1523" s="10">
        <f>COUNTIF(Tabla2[APELLIDOS Y NOMBRES],Tabla2[[#This Row],[APELLIDOS Y NOMBRES]])</f>
        <v>1</v>
      </c>
      <c r="AB1523" t="str">
        <f ca="1">+IFERROR(IF(Tabla2[[#This Row],[FECHA CESE/BAJA]]="","No Aplica",IF(AND(MONTH(Tabla2[[#This Row],[FECHA CESE/BAJA]])=MONTH(TODAY()-30),YEAR(Tabla2[[#This Row],[FECHA CESE/BAJA]])=YEAR(TODAY())),MONTH(TODAY()-30)&amp;"-"&amp;YEAR(TODAY()),"Borrar")),"No aplica")</f>
        <v>No Aplica</v>
      </c>
      <c r="AC1523" t="str">
        <f ca="1">+IFERROR(IF(Tabla2[[#This Row],[FECHA INICIO DE LABORES EN OBRA]]="","No Aplica",IF(AND(MONTH(Tabla2[[#This Row],[FECHA INICIO DE LABORES EN OBRA]])=MONTH(TODAY()-30),YEAR(Tabla2[[#This Row],[FECHA INICIO DE LABORES EN OBRA]])=YEAR(TODAY())),MONTH(TODAY()-30)&amp;"-"&amp;YEAR(TODAY()),"No Aplica")),"No Aplica")</f>
        <v>No Aplica</v>
      </c>
    </row>
    <row r="1524" spans="1:29" ht="16.5" customHeight="1" x14ac:dyDescent="0.25">
      <c r="A1524" s="2">
        <v>20538084761</v>
      </c>
      <c r="B1524" s="3" t="s">
        <v>8790</v>
      </c>
      <c r="C1524" s="3" t="s">
        <v>8790</v>
      </c>
      <c r="D1524" s="3" t="s">
        <v>4849</v>
      </c>
      <c r="E1524" s="3" t="s">
        <v>4850</v>
      </c>
      <c r="F1524" s="36">
        <v>33320</v>
      </c>
      <c r="G1524" s="3">
        <v>2</v>
      </c>
      <c r="H1524" s="3" t="s">
        <v>1444</v>
      </c>
      <c r="I1524" s="3" t="s">
        <v>4246</v>
      </c>
      <c r="J1524" s="3" t="s">
        <v>4851</v>
      </c>
      <c r="K1524" s="3" t="s">
        <v>1465</v>
      </c>
      <c r="L1524" s="8" t="s">
        <v>9813</v>
      </c>
      <c r="M1524" s="5"/>
      <c r="N1524" s="13" t="s">
        <v>1489</v>
      </c>
      <c r="O1524" s="5">
        <v>45031</v>
      </c>
      <c r="P1524" s="8">
        <v>1</v>
      </c>
      <c r="Q1524" s="9">
        <v>4</v>
      </c>
      <c r="R1524" s="9" t="str">
        <f>IFERROR(VLOOKUP(Tabla2[[#This Row],[CONTRATISTA PRNCIPAL]],Hoja1!$L$5:$M$9,2,FALSE),"CJV")</f>
        <v>CJV</v>
      </c>
      <c r="S1524" s="9" t="str">
        <f>IF(Tabla2[[#This Row],[EMPRESA]]=Tabla2[[#This Row],[CONTRATISTA PRNCIPAL]],"Principal","Secundaria")</f>
        <v>Principal</v>
      </c>
      <c r="T1524" s="10">
        <f>IFERROR(1/COUNTIF(Tabla2[CONTRATISTA PRNCIPAL],Tabla2[[#This Row],[CONTRATISTA PRNCIPAL]]),0)</f>
        <v>8.4033613445378148E-3</v>
      </c>
      <c r="U1524" s="33">
        <f ca="1">IF(((TODAY()-Tabla2[[#This Row],[FECHA NACIMIENTO]])/365)&lt;18,"Corregir", IF(((TODAY()-Tabla2[[#This Row],[FECHA NACIMIENTO]])/365)&gt;80, "Corregir",ROUNDDOWN(((TODAY()-Tabla2[[#This Row],[FECHA NACIMIENTO]])/365),0)))</f>
        <v>32</v>
      </c>
      <c r="V152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524" s="34" t="str">
        <f ca="1">+IF(Tabla2[[#This Row],[Edad]]="Corregir","Corregir","Ok")</f>
        <v>Ok</v>
      </c>
      <c r="X1524" s="10" t="str">
        <f>+IFERROR(VLOOKUP(Tabla2[[#This Row],[DISTRITO SEGÚN DNI]],Hoja1!$A$2:$B$55,2,FALSE),"No")</f>
        <v>No</v>
      </c>
      <c r="Y1524" s="10" t="str">
        <f>IF(OR(LOWER(Tabla2[[#This Row],[GENERO]])="masculino", LOWER(Tabla2[[#This Row],[GENERO]])="femenino"),"OK","Corregir")</f>
        <v>OK</v>
      </c>
      <c r="Z1524" s="10" t="str">
        <f>+IF(Tabla2[[#This Row],[Nro. DNI / CE]]="","Corregir",IF(LEN(Tabla2[[#This Row],[Nro. DNI / CE]])&gt;=8,"OK","Corregir"))</f>
        <v>OK</v>
      </c>
      <c r="AA1524" s="10">
        <f>COUNTIF(Tabla2[APELLIDOS Y NOMBRES],Tabla2[[#This Row],[APELLIDOS Y NOMBRES]])</f>
        <v>1</v>
      </c>
      <c r="AB1524" t="str">
        <f ca="1">+IFERROR(IF(Tabla2[[#This Row],[FECHA CESE/BAJA]]="","No Aplica",IF(AND(MONTH(Tabla2[[#This Row],[FECHA CESE/BAJA]])=MONTH(TODAY()-30),YEAR(Tabla2[[#This Row],[FECHA CESE/BAJA]])=YEAR(TODAY())),MONTH(TODAY()-30)&amp;"-"&amp;YEAR(TODAY()),"Borrar")),"No aplica")</f>
        <v>No Aplica</v>
      </c>
      <c r="AC1524" t="str">
        <f ca="1">+IFERROR(IF(Tabla2[[#This Row],[FECHA INICIO DE LABORES EN OBRA]]="","No Aplica",IF(AND(MONTH(Tabla2[[#This Row],[FECHA INICIO DE LABORES EN OBRA]])=MONTH(TODAY()-30),YEAR(Tabla2[[#This Row],[FECHA INICIO DE LABORES EN OBRA]])=YEAR(TODAY())),MONTH(TODAY()-30)&amp;"-"&amp;YEAR(TODAY()),"No Aplica")),"No Aplica")</f>
        <v>No Aplica</v>
      </c>
    </row>
    <row r="1525" spans="1:29" ht="16.5" customHeight="1" x14ac:dyDescent="0.25">
      <c r="A1525" s="2">
        <v>20538084761</v>
      </c>
      <c r="B1525" s="3" t="s">
        <v>8790</v>
      </c>
      <c r="C1525" s="3" t="s">
        <v>8790</v>
      </c>
      <c r="D1525" s="3" t="s">
        <v>4852</v>
      </c>
      <c r="E1525" s="3" t="s">
        <v>4853</v>
      </c>
      <c r="F1525" s="36">
        <v>35734</v>
      </c>
      <c r="G1525" s="3">
        <v>2</v>
      </c>
      <c r="H1525" s="3" t="s">
        <v>1444</v>
      </c>
      <c r="I1525" s="3" t="s">
        <v>4246</v>
      </c>
      <c r="J1525" s="3" t="s">
        <v>4854</v>
      </c>
      <c r="K1525" s="3" t="s">
        <v>1164</v>
      </c>
      <c r="L1525" s="8" t="s">
        <v>9813</v>
      </c>
      <c r="M1525" s="5"/>
      <c r="N1525" s="13" t="s">
        <v>1489</v>
      </c>
      <c r="O1525" s="5">
        <v>45031</v>
      </c>
      <c r="P1525" s="8">
        <v>1</v>
      </c>
      <c r="Q1525" s="9">
        <v>4</v>
      </c>
      <c r="R1525" s="9" t="str">
        <f>IFERROR(VLOOKUP(Tabla2[[#This Row],[CONTRATISTA PRNCIPAL]],Hoja1!$L$5:$M$9,2,FALSE),"CJV")</f>
        <v>CJV</v>
      </c>
      <c r="S1525" s="9" t="str">
        <f>IF(Tabla2[[#This Row],[EMPRESA]]=Tabla2[[#This Row],[CONTRATISTA PRNCIPAL]],"Principal","Secundaria")</f>
        <v>Principal</v>
      </c>
      <c r="T1525" s="10">
        <f>IFERROR(1/COUNTIF(Tabla2[CONTRATISTA PRNCIPAL],Tabla2[[#This Row],[CONTRATISTA PRNCIPAL]]),0)</f>
        <v>8.4033613445378148E-3</v>
      </c>
      <c r="U1525" s="33">
        <f ca="1">IF(((TODAY()-Tabla2[[#This Row],[FECHA NACIMIENTO]])/365)&lt;18,"Corregir", IF(((TODAY()-Tabla2[[#This Row],[FECHA NACIMIENTO]])/365)&gt;80, "Corregir",ROUNDDOWN(((TODAY()-Tabla2[[#This Row],[FECHA NACIMIENTO]])/365),0)))</f>
        <v>25</v>
      </c>
      <c r="V152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525" s="34" t="str">
        <f ca="1">+IF(Tabla2[[#This Row],[Edad]]="Corregir","Corregir","Ok")</f>
        <v>Ok</v>
      </c>
      <c r="X1525" s="10" t="str">
        <f>+IFERROR(VLOOKUP(Tabla2[[#This Row],[DISTRITO SEGÚN DNI]],Hoja1!$A$2:$B$55,2,FALSE),"No")</f>
        <v>No</v>
      </c>
      <c r="Y1525" s="10" t="str">
        <f>IF(OR(LOWER(Tabla2[[#This Row],[GENERO]])="masculino", LOWER(Tabla2[[#This Row],[GENERO]])="femenino"),"OK","Corregir")</f>
        <v>OK</v>
      </c>
      <c r="Z1525" s="10" t="str">
        <f>+IF(Tabla2[[#This Row],[Nro. DNI / CE]]="","Corregir",IF(LEN(Tabla2[[#This Row],[Nro. DNI / CE]])&gt;=8,"OK","Corregir"))</f>
        <v>OK</v>
      </c>
      <c r="AA1525" s="10">
        <f>COUNTIF(Tabla2[APELLIDOS Y NOMBRES],Tabla2[[#This Row],[APELLIDOS Y NOMBRES]])</f>
        <v>1</v>
      </c>
      <c r="AB1525" t="str">
        <f ca="1">+IFERROR(IF(Tabla2[[#This Row],[FECHA CESE/BAJA]]="","No Aplica",IF(AND(MONTH(Tabla2[[#This Row],[FECHA CESE/BAJA]])=MONTH(TODAY()-30),YEAR(Tabla2[[#This Row],[FECHA CESE/BAJA]])=YEAR(TODAY())),MONTH(TODAY()-30)&amp;"-"&amp;YEAR(TODAY()),"Borrar")),"No aplica")</f>
        <v>No Aplica</v>
      </c>
      <c r="AC1525" t="str">
        <f ca="1">+IFERROR(IF(Tabla2[[#This Row],[FECHA INICIO DE LABORES EN OBRA]]="","No Aplica",IF(AND(MONTH(Tabla2[[#This Row],[FECHA INICIO DE LABORES EN OBRA]])=MONTH(TODAY()-30),YEAR(Tabla2[[#This Row],[FECHA INICIO DE LABORES EN OBRA]])=YEAR(TODAY())),MONTH(TODAY()-30)&amp;"-"&amp;YEAR(TODAY()),"No Aplica")),"No Aplica")</f>
        <v>No Aplica</v>
      </c>
    </row>
    <row r="1526" spans="1:29" ht="16.5" customHeight="1" x14ac:dyDescent="0.25">
      <c r="A1526" s="2">
        <v>20538084761</v>
      </c>
      <c r="B1526" s="3" t="s">
        <v>8790</v>
      </c>
      <c r="C1526" s="3" t="s">
        <v>8790</v>
      </c>
      <c r="D1526" s="3">
        <v>70447053</v>
      </c>
      <c r="E1526" s="3" t="s">
        <v>4855</v>
      </c>
      <c r="F1526" s="36">
        <v>34308</v>
      </c>
      <c r="G1526" s="3">
        <v>2</v>
      </c>
      <c r="H1526" s="3" t="s">
        <v>1458</v>
      </c>
      <c r="I1526" s="3" t="s">
        <v>4246</v>
      </c>
      <c r="J1526" s="3" t="s">
        <v>4856</v>
      </c>
      <c r="K1526" s="3" t="s">
        <v>4857</v>
      </c>
      <c r="L1526" s="8" t="s">
        <v>9813</v>
      </c>
      <c r="M1526" s="5"/>
      <c r="N1526" s="13" t="s">
        <v>1489</v>
      </c>
      <c r="O1526" s="5">
        <v>45036</v>
      </c>
      <c r="P1526" s="8">
        <v>1</v>
      </c>
      <c r="Q1526" s="9">
        <v>4</v>
      </c>
      <c r="R1526" s="9" t="str">
        <f>IFERROR(VLOOKUP(Tabla2[[#This Row],[CONTRATISTA PRNCIPAL]],Hoja1!$L$5:$M$9,2,FALSE),"CJV")</f>
        <v>CJV</v>
      </c>
      <c r="S1526" s="9" t="str">
        <f>IF(Tabla2[[#This Row],[EMPRESA]]=Tabla2[[#This Row],[CONTRATISTA PRNCIPAL]],"Principal","Secundaria")</f>
        <v>Principal</v>
      </c>
      <c r="T1526" s="10">
        <f>IFERROR(1/COUNTIF(Tabla2[CONTRATISTA PRNCIPAL],Tabla2[[#This Row],[CONTRATISTA PRNCIPAL]]),0)</f>
        <v>8.4033613445378148E-3</v>
      </c>
      <c r="U1526" s="33">
        <f ca="1">IF(((TODAY()-Tabla2[[#This Row],[FECHA NACIMIENTO]])/365)&lt;18,"Corregir", IF(((TODAY()-Tabla2[[#This Row],[FECHA NACIMIENTO]])/365)&gt;80, "Corregir",ROUNDDOWN(((TODAY()-Tabla2[[#This Row],[FECHA NACIMIENTO]])/365),0)))</f>
        <v>29</v>
      </c>
      <c r="V152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526" s="34" t="str">
        <f ca="1">+IF(Tabla2[[#This Row],[Edad]]="Corregir","Corregir","Ok")</f>
        <v>Ok</v>
      </c>
      <c r="X1526" s="10" t="str">
        <f>+IFERROR(VLOOKUP(Tabla2[[#This Row],[DISTRITO SEGÚN DNI]],Hoja1!$A$2:$B$55,2,FALSE),"No")</f>
        <v>No</v>
      </c>
      <c r="Y1526" s="10" t="str">
        <f>IF(OR(LOWER(Tabla2[[#This Row],[GENERO]])="masculino", LOWER(Tabla2[[#This Row],[GENERO]])="femenino"),"OK","Corregir")</f>
        <v>OK</v>
      </c>
      <c r="Z1526" s="10" t="str">
        <f>+IF(Tabla2[[#This Row],[Nro. DNI / CE]]="","Corregir",IF(LEN(Tabla2[[#This Row],[Nro. DNI / CE]])&gt;=8,"OK","Corregir"))</f>
        <v>OK</v>
      </c>
      <c r="AA1526" s="10">
        <f>COUNTIF(Tabla2[APELLIDOS Y NOMBRES],Tabla2[[#This Row],[APELLIDOS Y NOMBRES]])</f>
        <v>1</v>
      </c>
      <c r="AB1526" t="str">
        <f ca="1">+IFERROR(IF(Tabla2[[#This Row],[FECHA CESE/BAJA]]="","No Aplica",IF(AND(MONTH(Tabla2[[#This Row],[FECHA CESE/BAJA]])=MONTH(TODAY()-30),YEAR(Tabla2[[#This Row],[FECHA CESE/BAJA]])=YEAR(TODAY())),MONTH(TODAY()-30)&amp;"-"&amp;YEAR(TODAY()),"Borrar")),"No aplica")</f>
        <v>No Aplica</v>
      </c>
      <c r="AC1526" t="str">
        <f ca="1">+IFERROR(IF(Tabla2[[#This Row],[FECHA INICIO DE LABORES EN OBRA]]="","No Aplica",IF(AND(MONTH(Tabla2[[#This Row],[FECHA INICIO DE LABORES EN OBRA]])=MONTH(TODAY()-30),YEAR(Tabla2[[#This Row],[FECHA INICIO DE LABORES EN OBRA]])=YEAR(TODAY())),MONTH(TODAY()-30)&amp;"-"&amp;YEAR(TODAY()),"No Aplica")),"No Aplica")</f>
        <v>No Aplica</v>
      </c>
    </row>
    <row r="1527" spans="1:29" ht="16.5" customHeight="1" x14ac:dyDescent="0.25">
      <c r="A1527" s="2">
        <v>20538084761</v>
      </c>
      <c r="B1527" s="3" t="s">
        <v>8790</v>
      </c>
      <c r="C1527" s="3" t="s">
        <v>8790</v>
      </c>
      <c r="D1527" s="3">
        <v>45232412</v>
      </c>
      <c r="E1527" s="3" t="s">
        <v>4858</v>
      </c>
      <c r="F1527" s="36">
        <v>32143</v>
      </c>
      <c r="G1527" s="3">
        <v>2</v>
      </c>
      <c r="H1527" s="3" t="s">
        <v>1444</v>
      </c>
      <c r="I1527" s="3" t="s">
        <v>4246</v>
      </c>
      <c r="J1527" s="3" t="s">
        <v>4859</v>
      </c>
      <c r="K1527" s="3" t="s">
        <v>1164</v>
      </c>
      <c r="L1527" s="8" t="s">
        <v>9813</v>
      </c>
      <c r="M1527" s="5"/>
      <c r="N1527" s="13" t="s">
        <v>1489</v>
      </c>
      <c r="O1527" s="5">
        <v>45040</v>
      </c>
      <c r="P1527" s="8">
        <v>1</v>
      </c>
      <c r="Q1527" s="9">
        <v>4</v>
      </c>
      <c r="R1527" s="9" t="str">
        <f>IFERROR(VLOOKUP(Tabla2[[#This Row],[CONTRATISTA PRNCIPAL]],Hoja1!$L$5:$M$9,2,FALSE),"CJV")</f>
        <v>CJV</v>
      </c>
      <c r="S1527" s="9" t="str">
        <f>IF(Tabla2[[#This Row],[EMPRESA]]=Tabla2[[#This Row],[CONTRATISTA PRNCIPAL]],"Principal","Secundaria")</f>
        <v>Principal</v>
      </c>
      <c r="T1527" s="10">
        <f>IFERROR(1/COUNTIF(Tabla2[CONTRATISTA PRNCIPAL],Tabla2[[#This Row],[CONTRATISTA PRNCIPAL]]),0)</f>
        <v>8.4033613445378148E-3</v>
      </c>
      <c r="U1527" s="33">
        <f ca="1">IF(((TODAY()-Tabla2[[#This Row],[FECHA NACIMIENTO]])/365)&lt;18,"Corregir", IF(((TODAY()-Tabla2[[#This Row],[FECHA NACIMIENTO]])/365)&gt;80, "Corregir",ROUNDDOWN(((TODAY()-Tabla2[[#This Row],[FECHA NACIMIENTO]])/365),0)))</f>
        <v>35</v>
      </c>
      <c r="V152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527" s="34" t="str">
        <f ca="1">+IF(Tabla2[[#This Row],[Edad]]="Corregir","Corregir","Ok")</f>
        <v>Ok</v>
      </c>
      <c r="X1527" s="10" t="str">
        <f>+IFERROR(VLOOKUP(Tabla2[[#This Row],[DISTRITO SEGÚN DNI]],Hoja1!$A$2:$B$55,2,FALSE),"No")</f>
        <v>No</v>
      </c>
      <c r="Y1527" s="10" t="str">
        <f>IF(OR(LOWER(Tabla2[[#This Row],[GENERO]])="masculino", LOWER(Tabla2[[#This Row],[GENERO]])="femenino"),"OK","Corregir")</f>
        <v>OK</v>
      </c>
      <c r="Z1527" s="10" t="str">
        <f>+IF(Tabla2[[#This Row],[Nro. DNI / CE]]="","Corregir",IF(LEN(Tabla2[[#This Row],[Nro. DNI / CE]])&gt;=8,"OK","Corregir"))</f>
        <v>OK</v>
      </c>
      <c r="AA1527" s="10">
        <f>COUNTIF(Tabla2[APELLIDOS Y NOMBRES],Tabla2[[#This Row],[APELLIDOS Y NOMBRES]])</f>
        <v>1</v>
      </c>
      <c r="AB1527" t="str">
        <f ca="1">+IFERROR(IF(Tabla2[[#This Row],[FECHA CESE/BAJA]]="","No Aplica",IF(AND(MONTH(Tabla2[[#This Row],[FECHA CESE/BAJA]])=MONTH(TODAY()-30),YEAR(Tabla2[[#This Row],[FECHA CESE/BAJA]])=YEAR(TODAY())),MONTH(TODAY()-30)&amp;"-"&amp;YEAR(TODAY()),"Borrar")),"No aplica")</f>
        <v>No Aplica</v>
      </c>
      <c r="AC1527" t="str">
        <f ca="1">+IFERROR(IF(Tabla2[[#This Row],[FECHA INICIO DE LABORES EN OBRA]]="","No Aplica",IF(AND(MONTH(Tabla2[[#This Row],[FECHA INICIO DE LABORES EN OBRA]])=MONTH(TODAY()-30),YEAR(Tabla2[[#This Row],[FECHA INICIO DE LABORES EN OBRA]])=YEAR(TODAY())),MONTH(TODAY()-30)&amp;"-"&amp;YEAR(TODAY()),"No Aplica")),"No Aplica")</f>
        <v>No Aplica</v>
      </c>
    </row>
    <row r="1528" spans="1:29" ht="16.5" customHeight="1" x14ac:dyDescent="0.25">
      <c r="A1528" s="2">
        <v>20538084761</v>
      </c>
      <c r="B1528" s="3" t="s">
        <v>8790</v>
      </c>
      <c r="C1528" s="3" t="s">
        <v>8790</v>
      </c>
      <c r="D1528" s="3">
        <v>76303583</v>
      </c>
      <c r="E1528" s="3" t="s">
        <v>4860</v>
      </c>
      <c r="F1528" s="36">
        <v>36083</v>
      </c>
      <c r="G1528" s="3">
        <v>2</v>
      </c>
      <c r="H1528" s="3" t="s">
        <v>4861</v>
      </c>
      <c r="I1528" s="3" t="s">
        <v>4246</v>
      </c>
      <c r="J1528" s="3" t="s">
        <v>4862</v>
      </c>
      <c r="K1528" s="3" t="s">
        <v>1044</v>
      </c>
      <c r="L1528" s="8" t="s">
        <v>9813</v>
      </c>
      <c r="M1528" s="5"/>
      <c r="N1528" s="13" t="s">
        <v>1489</v>
      </c>
      <c r="O1528" s="5">
        <v>45033</v>
      </c>
      <c r="P1528" s="8">
        <v>1</v>
      </c>
      <c r="Q1528" s="9">
        <v>4</v>
      </c>
      <c r="R1528" s="9" t="str">
        <f>IFERROR(VLOOKUP(Tabla2[[#This Row],[CONTRATISTA PRNCIPAL]],Hoja1!$L$5:$M$9,2,FALSE),"CJV")</f>
        <v>CJV</v>
      </c>
      <c r="S1528" s="9" t="str">
        <f>IF(Tabla2[[#This Row],[EMPRESA]]=Tabla2[[#This Row],[CONTRATISTA PRNCIPAL]],"Principal","Secundaria")</f>
        <v>Principal</v>
      </c>
      <c r="T1528" s="10">
        <f>IFERROR(1/COUNTIF(Tabla2[CONTRATISTA PRNCIPAL],Tabla2[[#This Row],[CONTRATISTA PRNCIPAL]]),0)</f>
        <v>8.4033613445378148E-3</v>
      </c>
      <c r="U1528" s="33">
        <f ca="1">IF(((TODAY()-Tabla2[[#This Row],[FECHA NACIMIENTO]])/365)&lt;18,"Corregir", IF(((TODAY()-Tabla2[[#This Row],[FECHA NACIMIENTO]])/365)&gt;80, "Corregir",ROUNDDOWN(((TODAY()-Tabla2[[#This Row],[FECHA NACIMIENTO]])/365),0)))</f>
        <v>24</v>
      </c>
      <c r="V152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528" s="34" t="str">
        <f ca="1">+IF(Tabla2[[#This Row],[Edad]]="Corregir","Corregir","Ok")</f>
        <v>Ok</v>
      </c>
      <c r="X1528" s="10" t="str">
        <f>+IFERROR(VLOOKUP(Tabla2[[#This Row],[DISTRITO SEGÚN DNI]],Hoja1!$A$2:$B$55,2,FALSE),"No")</f>
        <v>No</v>
      </c>
      <c r="Y1528" s="10" t="str">
        <f>IF(OR(LOWER(Tabla2[[#This Row],[GENERO]])="masculino", LOWER(Tabla2[[#This Row],[GENERO]])="femenino"),"OK","Corregir")</f>
        <v>OK</v>
      </c>
      <c r="Z1528" s="10" t="str">
        <f>+IF(Tabla2[[#This Row],[Nro. DNI / CE]]="","Corregir",IF(LEN(Tabla2[[#This Row],[Nro. DNI / CE]])&gt;=8,"OK","Corregir"))</f>
        <v>OK</v>
      </c>
      <c r="AA1528" s="10">
        <f>COUNTIF(Tabla2[APELLIDOS Y NOMBRES],Tabla2[[#This Row],[APELLIDOS Y NOMBRES]])</f>
        <v>1</v>
      </c>
      <c r="AB1528" t="str">
        <f ca="1">+IFERROR(IF(Tabla2[[#This Row],[FECHA CESE/BAJA]]="","No Aplica",IF(AND(MONTH(Tabla2[[#This Row],[FECHA CESE/BAJA]])=MONTH(TODAY()-30),YEAR(Tabla2[[#This Row],[FECHA CESE/BAJA]])=YEAR(TODAY())),MONTH(TODAY()-30)&amp;"-"&amp;YEAR(TODAY()),"Borrar")),"No aplica")</f>
        <v>No Aplica</v>
      </c>
      <c r="AC1528" t="str">
        <f ca="1">+IFERROR(IF(Tabla2[[#This Row],[FECHA INICIO DE LABORES EN OBRA]]="","No Aplica",IF(AND(MONTH(Tabla2[[#This Row],[FECHA INICIO DE LABORES EN OBRA]])=MONTH(TODAY()-30),YEAR(Tabla2[[#This Row],[FECHA INICIO DE LABORES EN OBRA]])=YEAR(TODAY())),MONTH(TODAY()-30)&amp;"-"&amp;YEAR(TODAY()),"No Aplica")),"No Aplica")</f>
        <v>No Aplica</v>
      </c>
    </row>
    <row r="1529" spans="1:29" ht="16.5" customHeight="1" x14ac:dyDescent="0.25">
      <c r="A1529" s="2">
        <v>20538084761</v>
      </c>
      <c r="B1529" s="3" t="s">
        <v>8790</v>
      </c>
      <c r="C1529" s="3" t="s">
        <v>8790</v>
      </c>
      <c r="D1529" s="3">
        <v>78250992</v>
      </c>
      <c r="E1529" s="3" t="s">
        <v>928</v>
      </c>
      <c r="F1529" s="36">
        <v>35305</v>
      </c>
      <c r="G1529" s="3">
        <v>2</v>
      </c>
      <c r="H1529" s="3" t="s">
        <v>4863</v>
      </c>
      <c r="I1529" s="3" t="s">
        <v>4246</v>
      </c>
      <c r="J1529" s="3" t="s">
        <v>4864</v>
      </c>
      <c r="K1529" s="3" t="s">
        <v>1945</v>
      </c>
      <c r="L1529" s="8" t="s">
        <v>9813</v>
      </c>
      <c r="M1529" s="5"/>
      <c r="N1529" s="13" t="s">
        <v>1489</v>
      </c>
      <c r="O1529" s="5">
        <v>45037</v>
      </c>
      <c r="P1529" s="8">
        <v>1</v>
      </c>
      <c r="Q1529" s="9">
        <v>4</v>
      </c>
      <c r="R1529" s="9" t="str">
        <f>IFERROR(VLOOKUP(Tabla2[[#This Row],[CONTRATISTA PRNCIPAL]],Hoja1!$L$5:$M$9,2,FALSE),"CJV")</f>
        <v>CJV</v>
      </c>
      <c r="S1529" s="9" t="str">
        <f>IF(Tabla2[[#This Row],[EMPRESA]]=Tabla2[[#This Row],[CONTRATISTA PRNCIPAL]],"Principal","Secundaria")</f>
        <v>Principal</v>
      </c>
      <c r="T1529" s="10">
        <f>IFERROR(1/COUNTIF(Tabla2[CONTRATISTA PRNCIPAL],Tabla2[[#This Row],[CONTRATISTA PRNCIPAL]]),0)</f>
        <v>8.4033613445378148E-3</v>
      </c>
      <c r="U1529" s="33">
        <f ca="1">IF(((TODAY()-Tabla2[[#This Row],[FECHA NACIMIENTO]])/365)&lt;18,"Corregir", IF(((TODAY()-Tabla2[[#This Row],[FECHA NACIMIENTO]])/365)&gt;80, "Corregir",ROUNDDOWN(((TODAY()-Tabla2[[#This Row],[FECHA NACIMIENTO]])/365),0)))</f>
        <v>27</v>
      </c>
      <c r="V152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529" s="34" t="str">
        <f ca="1">+IF(Tabla2[[#This Row],[Edad]]="Corregir","Corregir","Ok")</f>
        <v>Ok</v>
      </c>
      <c r="X1529" s="10" t="str">
        <f>+IFERROR(VLOOKUP(Tabla2[[#This Row],[DISTRITO SEGÚN DNI]],Hoja1!$A$2:$B$55,2,FALSE),"No")</f>
        <v>CALLAO</v>
      </c>
      <c r="Y1529" s="10" t="str">
        <f>IF(OR(LOWER(Tabla2[[#This Row],[GENERO]])="masculino", LOWER(Tabla2[[#This Row],[GENERO]])="femenino"),"OK","Corregir")</f>
        <v>OK</v>
      </c>
      <c r="Z1529" s="10" t="str">
        <f>+IF(Tabla2[[#This Row],[Nro. DNI / CE]]="","Corregir",IF(LEN(Tabla2[[#This Row],[Nro. DNI / CE]])&gt;=8,"OK","Corregir"))</f>
        <v>OK</v>
      </c>
      <c r="AA1529" s="10">
        <f>COUNTIF(Tabla2[APELLIDOS Y NOMBRES],Tabla2[[#This Row],[APELLIDOS Y NOMBRES]])</f>
        <v>1</v>
      </c>
      <c r="AB1529" t="str">
        <f ca="1">+IFERROR(IF(Tabla2[[#This Row],[FECHA CESE/BAJA]]="","No Aplica",IF(AND(MONTH(Tabla2[[#This Row],[FECHA CESE/BAJA]])=MONTH(TODAY()-30),YEAR(Tabla2[[#This Row],[FECHA CESE/BAJA]])=YEAR(TODAY())),MONTH(TODAY()-30)&amp;"-"&amp;YEAR(TODAY()),"Borrar")),"No aplica")</f>
        <v>No Aplica</v>
      </c>
      <c r="AC1529" t="str">
        <f ca="1">+IFERROR(IF(Tabla2[[#This Row],[FECHA INICIO DE LABORES EN OBRA]]="","No Aplica",IF(AND(MONTH(Tabla2[[#This Row],[FECHA INICIO DE LABORES EN OBRA]])=MONTH(TODAY()-30),YEAR(Tabla2[[#This Row],[FECHA INICIO DE LABORES EN OBRA]])=YEAR(TODAY())),MONTH(TODAY()-30)&amp;"-"&amp;YEAR(TODAY()),"No Aplica")),"No Aplica")</f>
        <v>No Aplica</v>
      </c>
    </row>
    <row r="1530" spans="1:29" ht="16.5" customHeight="1" x14ac:dyDescent="0.25">
      <c r="A1530" s="2">
        <v>20538084761</v>
      </c>
      <c r="B1530" s="3" t="s">
        <v>8790</v>
      </c>
      <c r="C1530" s="3" t="s">
        <v>8790</v>
      </c>
      <c r="D1530" s="3">
        <v>43121246</v>
      </c>
      <c r="E1530" s="3" t="s">
        <v>4865</v>
      </c>
      <c r="F1530" s="36">
        <v>31206</v>
      </c>
      <c r="G1530" s="3">
        <v>2</v>
      </c>
      <c r="H1530" s="3" t="s">
        <v>4866</v>
      </c>
      <c r="I1530" s="3" t="s">
        <v>4246</v>
      </c>
      <c r="J1530" s="3" t="s">
        <v>4867</v>
      </c>
      <c r="K1530" s="3" t="s">
        <v>1042</v>
      </c>
      <c r="L1530" s="8" t="s">
        <v>9813</v>
      </c>
      <c r="M1530" s="5"/>
      <c r="N1530" s="13" t="s">
        <v>1489</v>
      </c>
      <c r="O1530" s="5">
        <v>45033</v>
      </c>
      <c r="P1530" s="8">
        <v>1</v>
      </c>
      <c r="Q1530" s="9">
        <v>4</v>
      </c>
      <c r="R1530" s="9" t="str">
        <f>IFERROR(VLOOKUP(Tabla2[[#This Row],[CONTRATISTA PRNCIPAL]],Hoja1!$L$5:$M$9,2,FALSE),"CJV")</f>
        <v>CJV</v>
      </c>
      <c r="S1530" s="9" t="str">
        <f>IF(Tabla2[[#This Row],[EMPRESA]]=Tabla2[[#This Row],[CONTRATISTA PRNCIPAL]],"Principal","Secundaria")</f>
        <v>Principal</v>
      </c>
      <c r="T1530" s="10">
        <f>IFERROR(1/COUNTIF(Tabla2[CONTRATISTA PRNCIPAL],Tabla2[[#This Row],[CONTRATISTA PRNCIPAL]]),0)</f>
        <v>8.4033613445378148E-3</v>
      </c>
      <c r="U1530" s="33">
        <f ca="1">IF(((TODAY()-Tabla2[[#This Row],[FECHA NACIMIENTO]])/365)&lt;18,"Corregir", IF(((TODAY()-Tabla2[[#This Row],[FECHA NACIMIENTO]])/365)&gt;80, "Corregir",ROUNDDOWN(((TODAY()-Tabla2[[#This Row],[FECHA NACIMIENTO]])/365),0)))</f>
        <v>38</v>
      </c>
      <c r="V153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530" s="34" t="str">
        <f ca="1">+IF(Tabla2[[#This Row],[Edad]]="Corregir","Corregir","Ok")</f>
        <v>Ok</v>
      </c>
      <c r="X1530" s="10" t="str">
        <f>+IFERROR(VLOOKUP(Tabla2[[#This Row],[DISTRITO SEGÚN DNI]],Hoja1!$A$2:$B$55,2,FALSE),"No")</f>
        <v>No</v>
      </c>
      <c r="Y1530" s="10" t="str">
        <f>IF(OR(LOWER(Tabla2[[#This Row],[GENERO]])="masculino", LOWER(Tabla2[[#This Row],[GENERO]])="femenino"),"OK","Corregir")</f>
        <v>OK</v>
      </c>
      <c r="Z1530" s="10" t="str">
        <f>+IF(Tabla2[[#This Row],[Nro. DNI / CE]]="","Corregir",IF(LEN(Tabla2[[#This Row],[Nro. DNI / CE]])&gt;=8,"OK","Corregir"))</f>
        <v>OK</v>
      </c>
      <c r="AA1530" s="10">
        <f>COUNTIF(Tabla2[APELLIDOS Y NOMBRES],Tabla2[[#This Row],[APELLIDOS Y NOMBRES]])</f>
        <v>1</v>
      </c>
      <c r="AB1530" t="str">
        <f ca="1">+IFERROR(IF(Tabla2[[#This Row],[FECHA CESE/BAJA]]="","No Aplica",IF(AND(MONTH(Tabla2[[#This Row],[FECHA CESE/BAJA]])=MONTH(TODAY()-30),YEAR(Tabla2[[#This Row],[FECHA CESE/BAJA]])=YEAR(TODAY())),MONTH(TODAY()-30)&amp;"-"&amp;YEAR(TODAY()),"Borrar")),"No aplica")</f>
        <v>No Aplica</v>
      </c>
      <c r="AC1530" t="str">
        <f ca="1">+IFERROR(IF(Tabla2[[#This Row],[FECHA INICIO DE LABORES EN OBRA]]="","No Aplica",IF(AND(MONTH(Tabla2[[#This Row],[FECHA INICIO DE LABORES EN OBRA]])=MONTH(TODAY()-30),YEAR(Tabla2[[#This Row],[FECHA INICIO DE LABORES EN OBRA]])=YEAR(TODAY())),MONTH(TODAY()-30)&amp;"-"&amp;YEAR(TODAY()),"No Aplica")),"No Aplica")</f>
        <v>No Aplica</v>
      </c>
    </row>
    <row r="1531" spans="1:29" ht="16.5" customHeight="1" x14ac:dyDescent="0.25">
      <c r="A1531" s="2">
        <v>20538084761</v>
      </c>
      <c r="B1531" s="3" t="s">
        <v>8790</v>
      </c>
      <c r="C1531" s="3" t="s">
        <v>8790</v>
      </c>
      <c r="D1531" s="3">
        <v>75750631</v>
      </c>
      <c r="E1531" s="3" t="s">
        <v>4868</v>
      </c>
      <c r="F1531" s="36">
        <v>36165</v>
      </c>
      <c r="G1531" s="3">
        <v>2</v>
      </c>
      <c r="H1531" s="3" t="s">
        <v>1458</v>
      </c>
      <c r="I1531" s="3" t="s">
        <v>4246</v>
      </c>
      <c r="J1531" s="3" t="s">
        <v>4869</v>
      </c>
      <c r="K1531" s="3" t="s">
        <v>1200</v>
      </c>
      <c r="L1531" s="8" t="s">
        <v>9813</v>
      </c>
      <c r="M1531" s="5"/>
      <c r="N1531" s="13" t="s">
        <v>1489</v>
      </c>
      <c r="O1531" s="5">
        <v>45036</v>
      </c>
      <c r="P1531" s="8">
        <v>1</v>
      </c>
      <c r="Q1531" s="9">
        <v>4</v>
      </c>
      <c r="R1531" s="9" t="str">
        <f>IFERROR(VLOOKUP(Tabla2[[#This Row],[CONTRATISTA PRNCIPAL]],Hoja1!$L$5:$M$9,2,FALSE),"CJV")</f>
        <v>CJV</v>
      </c>
      <c r="S1531" s="9" t="str">
        <f>IF(Tabla2[[#This Row],[EMPRESA]]=Tabla2[[#This Row],[CONTRATISTA PRNCIPAL]],"Principal","Secundaria")</f>
        <v>Principal</v>
      </c>
      <c r="T1531" s="10">
        <f>IFERROR(1/COUNTIF(Tabla2[CONTRATISTA PRNCIPAL],Tabla2[[#This Row],[CONTRATISTA PRNCIPAL]]),0)</f>
        <v>8.4033613445378148E-3</v>
      </c>
      <c r="U1531" s="33">
        <f ca="1">IF(((TODAY()-Tabla2[[#This Row],[FECHA NACIMIENTO]])/365)&lt;18,"Corregir", IF(((TODAY()-Tabla2[[#This Row],[FECHA NACIMIENTO]])/365)&gt;80, "Corregir",ROUNDDOWN(((TODAY()-Tabla2[[#This Row],[FECHA NACIMIENTO]])/365),0)))</f>
        <v>24</v>
      </c>
      <c r="V153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531" s="34" t="str">
        <f ca="1">+IF(Tabla2[[#This Row],[Edad]]="Corregir","Corregir","Ok")</f>
        <v>Ok</v>
      </c>
      <c r="X1531" s="10" t="str">
        <f>+IFERROR(VLOOKUP(Tabla2[[#This Row],[DISTRITO SEGÚN DNI]],Hoja1!$A$2:$B$55,2,FALSE),"No")</f>
        <v>No</v>
      </c>
      <c r="Y1531" s="10" t="str">
        <f>IF(OR(LOWER(Tabla2[[#This Row],[GENERO]])="masculino", LOWER(Tabla2[[#This Row],[GENERO]])="femenino"),"OK","Corregir")</f>
        <v>OK</v>
      </c>
      <c r="Z1531" s="10" t="str">
        <f>+IF(Tabla2[[#This Row],[Nro. DNI / CE]]="","Corregir",IF(LEN(Tabla2[[#This Row],[Nro. DNI / CE]])&gt;=8,"OK","Corregir"))</f>
        <v>OK</v>
      </c>
      <c r="AA1531" s="10">
        <f>COUNTIF(Tabla2[APELLIDOS Y NOMBRES],Tabla2[[#This Row],[APELLIDOS Y NOMBRES]])</f>
        <v>1</v>
      </c>
      <c r="AB1531" t="str">
        <f ca="1">+IFERROR(IF(Tabla2[[#This Row],[FECHA CESE/BAJA]]="","No Aplica",IF(AND(MONTH(Tabla2[[#This Row],[FECHA CESE/BAJA]])=MONTH(TODAY()-30),YEAR(Tabla2[[#This Row],[FECHA CESE/BAJA]])=YEAR(TODAY())),MONTH(TODAY()-30)&amp;"-"&amp;YEAR(TODAY()),"Borrar")),"No aplica")</f>
        <v>No Aplica</v>
      </c>
      <c r="AC1531" t="str">
        <f ca="1">+IFERROR(IF(Tabla2[[#This Row],[FECHA INICIO DE LABORES EN OBRA]]="","No Aplica",IF(AND(MONTH(Tabla2[[#This Row],[FECHA INICIO DE LABORES EN OBRA]])=MONTH(TODAY()-30),YEAR(Tabla2[[#This Row],[FECHA INICIO DE LABORES EN OBRA]])=YEAR(TODAY())),MONTH(TODAY()-30)&amp;"-"&amp;YEAR(TODAY()),"No Aplica")),"No Aplica")</f>
        <v>No Aplica</v>
      </c>
    </row>
    <row r="1532" spans="1:29" ht="16.5" customHeight="1" x14ac:dyDescent="0.25">
      <c r="A1532" s="2">
        <v>20538084761</v>
      </c>
      <c r="B1532" s="3" t="s">
        <v>8790</v>
      </c>
      <c r="C1532" s="3" t="s">
        <v>8790</v>
      </c>
      <c r="D1532" s="3">
        <v>62774458</v>
      </c>
      <c r="E1532" s="3" t="s">
        <v>4870</v>
      </c>
      <c r="F1532" s="36">
        <v>37654</v>
      </c>
      <c r="G1532" s="3">
        <v>2</v>
      </c>
      <c r="H1532" s="3" t="s">
        <v>1458</v>
      </c>
      <c r="I1532" s="3" t="s">
        <v>4246</v>
      </c>
      <c r="J1532" s="3" t="s">
        <v>4871</v>
      </c>
      <c r="K1532" s="3" t="s">
        <v>1054</v>
      </c>
      <c r="L1532" s="8" t="s">
        <v>9813</v>
      </c>
      <c r="M1532" s="5"/>
      <c r="N1532" s="13" t="s">
        <v>1489</v>
      </c>
      <c r="O1532" s="5">
        <v>45041</v>
      </c>
      <c r="P1532" s="8">
        <v>1</v>
      </c>
      <c r="Q1532" s="9">
        <v>4</v>
      </c>
      <c r="R1532" s="9" t="str">
        <f>IFERROR(VLOOKUP(Tabla2[[#This Row],[CONTRATISTA PRNCIPAL]],Hoja1!$L$5:$M$9,2,FALSE),"CJV")</f>
        <v>CJV</v>
      </c>
      <c r="S1532" s="9" t="str">
        <f>IF(Tabla2[[#This Row],[EMPRESA]]=Tabla2[[#This Row],[CONTRATISTA PRNCIPAL]],"Principal","Secundaria")</f>
        <v>Principal</v>
      </c>
      <c r="T1532" s="10">
        <f>IFERROR(1/COUNTIF(Tabla2[CONTRATISTA PRNCIPAL],Tabla2[[#This Row],[CONTRATISTA PRNCIPAL]]),0)</f>
        <v>8.4033613445378148E-3</v>
      </c>
      <c r="U1532" s="33">
        <f ca="1">IF(((TODAY()-Tabla2[[#This Row],[FECHA NACIMIENTO]])/365)&lt;18,"Corregir", IF(((TODAY()-Tabla2[[#This Row],[FECHA NACIMIENTO]])/365)&gt;80, "Corregir",ROUNDDOWN(((TODAY()-Tabla2[[#This Row],[FECHA NACIMIENTO]])/365),0)))</f>
        <v>20</v>
      </c>
      <c r="V153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1532" s="34" t="str">
        <f ca="1">+IF(Tabla2[[#This Row],[Edad]]="Corregir","Corregir","Ok")</f>
        <v>Ok</v>
      </c>
      <c r="X1532" s="10" t="str">
        <f>+IFERROR(VLOOKUP(Tabla2[[#This Row],[DISTRITO SEGÚN DNI]],Hoja1!$A$2:$B$55,2,FALSE),"No")</f>
        <v>No</v>
      </c>
      <c r="Y1532" s="10" t="str">
        <f>IF(OR(LOWER(Tabla2[[#This Row],[GENERO]])="masculino", LOWER(Tabla2[[#This Row],[GENERO]])="femenino"),"OK","Corregir")</f>
        <v>OK</v>
      </c>
      <c r="Z1532" s="10" t="str">
        <f>+IF(Tabla2[[#This Row],[Nro. DNI / CE]]="","Corregir",IF(LEN(Tabla2[[#This Row],[Nro. DNI / CE]])&gt;=8,"OK","Corregir"))</f>
        <v>OK</v>
      </c>
      <c r="AA1532" s="10">
        <f>COUNTIF(Tabla2[APELLIDOS Y NOMBRES],Tabla2[[#This Row],[APELLIDOS Y NOMBRES]])</f>
        <v>1</v>
      </c>
      <c r="AB1532" t="str">
        <f ca="1">+IFERROR(IF(Tabla2[[#This Row],[FECHA CESE/BAJA]]="","No Aplica",IF(AND(MONTH(Tabla2[[#This Row],[FECHA CESE/BAJA]])=MONTH(TODAY()-30),YEAR(Tabla2[[#This Row],[FECHA CESE/BAJA]])=YEAR(TODAY())),MONTH(TODAY()-30)&amp;"-"&amp;YEAR(TODAY()),"Borrar")),"No aplica")</f>
        <v>No Aplica</v>
      </c>
      <c r="AC1532" t="str">
        <f ca="1">+IFERROR(IF(Tabla2[[#This Row],[FECHA INICIO DE LABORES EN OBRA]]="","No Aplica",IF(AND(MONTH(Tabla2[[#This Row],[FECHA INICIO DE LABORES EN OBRA]])=MONTH(TODAY()-30),YEAR(Tabla2[[#This Row],[FECHA INICIO DE LABORES EN OBRA]])=YEAR(TODAY())),MONTH(TODAY()-30)&amp;"-"&amp;YEAR(TODAY()),"No Aplica")),"No Aplica")</f>
        <v>No Aplica</v>
      </c>
    </row>
    <row r="1533" spans="1:29" ht="16.5" customHeight="1" x14ac:dyDescent="0.25">
      <c r="A1533" s="2">
        <v>20538084761</v>
      </c>
      <c r="B1533" s="3" t="s">
        <v>8790</v>
      </c>
      <c r="C1533" s="3" t="s">
        <v>8790</v>
      </c>
      <c r="D1533" s="3" t="s">
        <v>4875</v>
      </c>
      <c r="E1533" s="3" t="s">
        <v>4876</v>
      </c>
      <c r="F1533" s="36">
        <v>35168</v>
      </c>
      <c r="G1533" s="3">
        <v>2</v>
      </c>
      <c r="H1533" s="3" t="s">
        <v>1478</v>
      </c>
      <c r="I1533" s="3" t="s">
        <v>4246</v>
      </c>
      <c r="J1533" s="3" t="s">
        <v>4877</v>
      </c>
      <c r="K1533" s="3" t="s">
        <v>1164</v>
      </c>
      <c r="L1533" s="8" t="s">
        <v>9813</v>
      </c>
      <c r="M1533" s="5"/>
      <c r="N1533" s="13" t="s">
        <v>1489</v>
      </c>
      <c r="O1533" s="5">
        <v>45041</v>
      </c>
      <c r="P1533" s="8">
        <v>1</v>
      </c>
      <c r="Q1533" s="9">
        <v>4</v>
      </c>
      <c r="R1533" s="9" t="str">
        <f>IFERROR(VLOOKUP(Tabla2[[#This Row],[CONTRATISTA PRNCIPAL]],Hoja1!$L$5:$M$9,2,FALSE),"CJV")</f>
        <v>CJV</v>
      </c>
      <c r="S1533" s="9" t="str">
        <f>IF(Tabla2[[#This Row],[EMPRESA]]=Tabla2[[#This Row],[CONTRATISTA PRNCIPAL]],"Principal","Secundaria")</f>
        <v>Principal</v>
      </c>
      <c r="T1533" s="10">
        <f>IFERROR(1/COUNTIF(Tabla2[CONTRATISTA PRNCIPAL],Tabla2[[#This Row],[CONTRATISTA PRNCIPAL]]),0)</f>
        <v>8.4033613445378148E-3</v>
      </c>
      <c r="U1533" s="33">
        <f ca="1">IF(((TODAY()-Tabla2[[#This Row],[FECHA NACIMIENTO]])/365)&lt;18,"Corregir", IF(((TODAY()-Tabla2[[#This Row],[FECHA NACIMIENTO]])/365)&gt;80, "Corregir",ROUNDDOWN(((TODAY()-Tabla2[[#This Row],[FECHA NACIMIENTO]])/365),0)))</f>
        <v>27</v>
      </c>
      <c r="V153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533" s="34" t="str">
        <f ca="1">+IF(Tabla2[[#This Row],[Edad]]="Corregir","Corregir","Ok")</f>
        <v>Ok</v>
      </c>
      <c r="X1533" s="10" t="str">
        <f>+IFERROR(VLOOKUP(Tabla2[[#This Row],[DISTRITO SEGÚN DNI]],Hoja1!$A$2:$B$55,2,FALSE),"No")</f>
        <v>No</v>
      </c>
      <c r="Y1533" s="10" t="str">
        <f>IF(OR(LOWER(Tabla2[[#This Row],[GENERO]])="masculino", LOWER(Tabla2[[#This Row],[GENERO]])="femenino"),"OK","Corregir")</f>
        <v>OK</v>
      </c>
      <c r="Z1533" s="10" t="str">
        <f>+IF(Tabla2[[#This Row],[Nro. DNI / CE]]="","Corregir",IF(LEN(Tabla2[[#This Row],[Nro. DNI / CE]])&gt;=8,"OK","Corregir"))</f>
        <v>OK</v>
      </c>
      <c r="AA1533" s="10">
        <f>COUNTIF(Tabla2[APELLIDOS Y NOMBRES],Tabla2[[#This Row],[APELLIDOS Y NOMBRES]])</f>
        <v>1</v>
      </c>
      <c r="AB1533" t="str">
        <f ca="1">+IFERROR(IF(Tabla2[[#This Row],[FECHA CESE/BAJA]]="","No Aplica",IF(AND(MONTH(Tabla2[[#This Row],[FECHA CESE/BAJA]])=MONTH(TODAY()-30),YEAR(Tabla2[[#This Row],[FECHA CESE/BAJA]])=YEAR(TODAY())),MONTH(TODAY()-30)&amp;"-"&amp;YEAR(TODAY()),"Borrar")),"No aplica")</f>
        <v>No Aplica</v>
      </c>
      <c r="AC1533" t="str">
        <f ca="1">+IFERROR(IF(Tabla2[[#This Row],[FECHA INICIO DE LABORES EN OBRA]]="","No Aplica",IF(AND(MONTH(Tabla2[[#This Row],[FECHA INICIO DE LABORES EN OBRA]])=MONTH(TODAY()-30),YEAR(Tabla2[[#This Row],[FECHA INICIO DE LABORES EN OBRA]])=YEAR(TODAY())),MONTH(TODAY()-30)&amp;"-"&amp;YEAR(TODAY()),"No Aplica")),"No Aplica")</f>
        <v>No Aplica</v>
      </c>
    </row>
    <row r="1534" spans="1:29" ht="16.5" customHeight="1" x14ac:dyDescent="0.25">
      <c r="A1534" s="2">
        <v>20538084761</v>
      </c>
      <c r="B1534" s="3" t="s">
        <v>8790</v>
      </c>
      <c r="C1534" s="3" t="s">
        <v>8790</v>
      </c>
      <c r="D1534" s="3" t="s">
        <v>4878</v>
      </c>
      <c r="E1534" s="3" t="s">
        <v>4879</v>
      </c>
      <c r="F1534" s="36">
        <v>32956</v>
      </c>
      <c r="G1534" s="3">
        <v>2</v>
      </c>
      <c r="H1534" s="3" t="s">
        <v>1458</v>
      </c>
      <c r="I1534" s="3" t="s">
        <v>4246</v>
      </c>
      <c r="J1534" s="3" t="s">
        <v>4880</v>
      </c>
      <c r="K1534" s="3" t="s">
        <v>1164</v>
      </c>
      <c r="L1534" s="8" t="s">
        <v>9813</v>
      </c>
      <c r="M1534" s="5"/>
      <c r="N1534" s="13" t="s">
        <v>1489</v>
      </c>
      <c r="O1534" s="5">
        <v>45049</v>
      </c>
      <c r="P1534" s="8">
        <v>1</v>
      </c>
      <c r="Q1534" s="9">
        <v>4</v>
      </c>
      <c r="R1534" s="9" t="str">
        <f>IFERROR(VLOOKUP(Tabla2[[#This Row],[CONTRATISTA PRNCIPAL]],Hoja1!$L$5:$M$9,2,FALSE),"CJV")</f>
        <v>CJV</v>
      </c>
      <c r="S1534" s="9" t="str">
        <f>IF(Tabla2[[#This Row],[EMPRESA]]=Tabla2[[#This Row],[CONTRATISTA PRNCIPAL]],"Principal","Secundaria")</f>
        <v>Principal</v>
      </c>
      <c r="T1534" s="10">
        <f>IFERROR(1/COUNTIF(Tabla2[CONTRATISTA PRNCIPAL],Tabla2[[#This Row],[CONTRATISTA PRNCIPAL]]),0)</f>
        <v>8.4033613445378148E-3</v>
      </c>
      <c r="U1534" s="33">
        <f ca="1">IF(((TODAY()-Tabla2[[#This Row],[FECHA NACIMIENTO]])/365)&lt;18,"Corregir", IF(((TODAY()-Tabla2[[#This Row],[FECHA NACIMIENTO]])/365)&gt;80, "Corregir",ROUNDDOWN(((TODAY()-Tabla2[[#This Row],[FECHA NACIMIENTO]])/365),0)))</f>
        <v>33</v>
      </c>
      <c r="V153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534" s="34" t="str">
        <f ca="1">+IF(Tabla2[[#This Row],[Edad]]="Corregir","Corregir","Ok")</f>
        <v>Ok</v>
      </c>
      <c r="X1534" s="10" t="str">
        <f>+IFERROR(VLOOKUP(Tabla2[[#This Row],[DISTRITO SEGÚN DNI]],Hoja1!$A$2:$B$55,2,FALSE),"No")</f>
        <v>No</v>
      </c>
      <c r="Y1534" s="10" t="str">
        <f>IF(OR(LOWER(Tabla2[[#This Row],[GENERO]])="masculino", LOWER(Tabla2[[#This Row],[GENERO]])="femenino"),"OK","Corregir")</f>
        <v>OK</v>
      </c>
      <c r="Z1534" s="10" t="str">
        <f>+IF(Tabla2[[#This Row],[Nro. DNI / CE]]="","Corregir",IF(LEN(Tabla2[[#This Row],[Nro. DNI / CE]])&gt;=8,"OK","Corregir"))</f>
        <v>OK</v>
      </c>
      <c r="AA1534" s="10">
        <f>COUNTIF(Tabla2[APELLIDOS Y NOMBRES],Tabla2[[#This Row],[APELLIDOS Y NOMBRES]])</f>
        <v>1</v>
      </c>
      <c r="AB1534" t="str">
        <f ca="1">+IFERROR(IF(Tabla2[[#This Row],[FECHA CESE/BAJA]]="","No Aplica",IF(AND(MONTH(Tabla2[[#This Row],[FECHA CESE/BAJA]])=MONTH(TODAY()-30),YEAR(Tabla2[[#This Row],[FECHA CESE/BAJA]])=YEAR(TODAY())),MONTH(TODAY()-30)&amp;"-"&amp;YEAR(TODAY()),"Borrar")),"No aplica")</f>
        <v>No Aplica</v>
      </c>
      <c r="AC1534" t="str">
        <f ca="1">+IFERROR(IF(Tabla2[[#This Row],[FECHA INICIO DE LABORES EN OBRA]]="","No Aplica",IF(AND(MONTH(Tabla2[[#This Row],[FECHA INICIO DE LABORES EN OBRA]])=MONTH(TODAY()-30),YEAR(Tabla2[[#This Row],[FECHA INICIO DE LABORES EN OBRA]])=YEAR(TODAY())),MONTH(TODAY()-30)&amp;"-"&amp;YEAR(TODAY()),"No Aplica")),"No Aplica")</f>
        <v>No Aplica</v>
      </c>
    </row>
    <row r="1535" spans="1:29" ht="15" customHeight="1" x14ac:dyDescent="0.25">
      <c r="A1535" s="2">
        <v>20538084761</v>
      </c>
      <c r="B1535" s="3" t="s">
        <v>8790</v>
      </c>
      <c r="C1535" s="3" t="s">
        <v>8790</v>
      </c>
      <c r="D1535" s="3" t="s">
        <v>4881</v>
      </c>
      <c r="E1535" s="3" t="s">
        <v>4882</v>
      </c>
      <c r="F1535" s="36">
        <v>27322</v>
      </c>
      <c r="G1535" s="3">
        <v>2</v>
      </c>
      <c r="H1535" s="3" t="s">
        <v>1458</v>
      </c>
      <c r="I1535" s="3" t="s">
        <v>4246</v>
      </c>
      <c r="J1535" s="3" t="s">
        <v>4883</v>
      </c>
      <c r="K1535" s="3" t="s">
        <v>1164</v>
      </c>
      <c r="L1535" s="8" t="s">
        <v>9813</v>
      </c>
      <c r="M1535" s="5"/>
      <c r="N1535" s="13" t="s">
        <v>1489</v>
      </c>
      <c r="O1535" s="5">
        <v>45049</v>
      </c>
      <c r="P1535" s="8">
        <v>1</v>
      </c>
      <c r="Q1535" s="9">
        <v>4</v>
      </c>
      <c r="R1535" s="9" t="str">
        <f>IFERROR(VLOOKUP(Tabla2[[#This Row],[CONTRATISTA PRNCIPAL]],Hoja1!$L$5:$M$9,2,FALSE),"CJV")</f>
        <v>CJV</v>
      </c>
      <c r="S1535" s="9" t="str">
        <f>IF(Tabla2[[#This Row],[EMPRESA]]=Tabla2[[#This Row],[CONTRATISTA PRNCIPAL]],"Principal","Secundaria")</f>
        <v>Principal</v>
      </c>
      <c r="T1535" s="10">
        <f>IFERROR(1/COUNTIF(Tabla2[CONTRATISTA PRNCIPAL],Tabla2[[#This Row],[CONTRATISTA PRNCIPAL]]),0)</f>
        <v>8.4033613445378148E-3</v>
      </c>
      <c r="U1535" s="33">
        <f ca="1">IF(((TODAY()-Tabla2[[#This Row],[FECHA NACIMIENTO]])/365)&lt;18,"Corregir", IF(((TODAY()-Tabla2[[#This Row],[FECHA NACIMIENTO]])/365)&gt;80, "Corregir",ROUNDDOWN(((TODAY()-Tabla2[[#This Row],[FECHA NACIMIENTO]])/365),0)))</f>
        <v>48</v>
      </c>
      <c r="V153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535" s="34" t="str">
        <f ca="1">+IF(Tabla2[[#This Row],[Edad]]="Corregir","Corregir","Ok")</f>
        <v>Ok</v>
      </c>
      <c r="X1535" s="10" t="str">
        <f>+IFERROR(VLOOKUP(Tabla2[[#This Row],[DISTRITO SEGÚN DNI]],Hoja1!$A$2:$B$55,2,FALSE),"No")</f>
        <v>No</v>
      </c>
      <c r="Y1535" s="10" t="str">
        <f>IF(OR(LOWER(Tabla2[[#This Row],[GENERO]])="masculino", LOWER(Tabla2[[#This Row],[GENERO]])="femenino"),"OK","Corregir")</f>
        <v>OK</v>
      </c>
      <c r="Z1535" s="10" t="str">
        <f>+IF(Tabla2[[#This Row],[Nro. DNI / CE]]="","Corregir",IF(LEN(Tabla2[[#This Row],[Nro. DNI / CE]])&gt;=8,"OK","Corregir"))</f>
        <v>OK</v>
      </c>
      <c r="AA1535" s="10">
        <f>COUNTIF(Tabla2[APELLIDOS Y NOMBRES],Tabla2[[#This Row],[APELLIDOS Y NOMBRES]])</f>
        <v>1</v>
      </c>
      <c r="AB1535" t="str">
        <f ca="1">+IFERROR(IF(Tabla2[[#This Row],[FECHA CESE/BAJA]]="","No Aplica",IF(AND(MONTH(Tabla2[[#This Row],[FECHA CESE/BAJA]])=MONTH(TODAY()-30),YEAR(Tabla2[[#This Row],[FECHA CESE/BAJA]])=YEAR(TODAY())),MONTH(TODAY()-30)&amp;"-"&amp;YEAR(TODAY()),"Borrar")),"No aplica")</f>
        <v>No Aplica</v>
      </c>
      <c r="AC1535" t="str">
        <f ca="1">+IFERROR(IF(Tabla2[[#This Row],[FECHA INICIO DE LABORES EN OBRA]]="","No Aplica",IF(AND(MONTH(Tabla2[[#This Row],[FECHA INICIO DE LABORES EN OBRA]])=MONTH(TODAY()-30),YEAR(Tabla2[[#This Row],[FECHA INICIO DE LABORES EN OBRA]])=YEAR(TODAY())),MONTH(TODAY()-30)&amp;"-"&amp;YEAR(TODAY()),"No Aplica")),"No Aplica")</f>
        <v>No Aplica</v>
      </c>
    </row>
    <row r="1536" spans="1:29" ht="15" customHeight="1" x14ac:dyDescent="0.25">
      <c r="A1536" s="2">
        <v>20538084761</v>
      </c>
      <c r="B1536" s="3" t="s">
        <v>8790</v>
      </c>
      <c r="C1536" s="3" t="s">
        <v>8790</v>
      </c>
      <c r="D1536" s="3">
        <v>42119003</v>
      </c>
      <c r="E1536" s="3" t="s">
        <v>4884</v>
      </c>
      <c r="F1536" s="36">
        <v>30577</v>
      </c>
      <c r="G1536" s="3">
        <v>2</v>
      </c>
      <c r="H1536" s="3" t="s">
        <v>1458</v>
      </c>
      <c r="I1536" s="3" t="s">
        <v>4246</v>
      </c>
      <c r="J1536" s="3" t="s">
        <v>4885</v>
      </c>
      <c r="K1536" s="3" t="s">
        <v>1164</v>
      </c>
      <c r="L1536" s="8" t="s">
        <v>9813</v>
      </c>
      <c r="M1536" s="5"/>
      <c r="N1536" s="13" t="s">
        <v>1489</v>
      </c>
      <c r="O1536" s="5">
        <v>45050</v>
      </c>
      <c r="P1536" s="8">
        <v>1</v>
      </c>
      <c r="Q1536" s="9">
        <v>4</v>
      </c>
      <c r="R1536" s="9" t="str">
        <f>IFERROR(VLOOKUP(Tabla2[[#This Row],[CONTRATISTA PRNCIPAL]],Hoja1!$L$5:$M$9,2,FALSE),"CJV")</f>
        <v>CJV</v>
      </c>
      <c r="S1536" s="9" t="str">
        <f>IF(Tabla2[[#This Row],[EMPRESA]]=Tabla2[[#This Row],[CONTRATISTA PRNCIPAL]],"Principal","Secundaria")</f>
        <v>Principal</v>
      </c>
      <c r="T1536" s="10">
        <f>IFERROR(1/COUNTIF(Tabla2[CONTRATISTA PRNCIPAL],Tabla2[[#This Row],[CONTRATISTA PRNCIPAL]]),0)</f>
        <v>8.4033613445378148E-3</v>
      </c>
      <c r="U1536" s="33">
        <f ca="1">IF(((TODAY()-Tabla2[[#This Row],[FECHA NACIMIENTO]])/365)&lt;18,"Corregir", IF(((TODAY()-Tabla2[[#This Row],[FECHA NACIMIENTO]])/365)&gt;80, "Corregir",ROUNDDOWN(((TODAY()-Tabla2[[#This Row],[FECHA NACIMIENTO]])/365),0)))</f>
        <v>39</v>
      </c>
      <c r="V153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536" s="34" t="str">
        <f ca="1">+IF(Tabla2[[#This Row],[Edad]]="Corregir","Corregir","Ok")</f>
        <v>Ok</v>
      </c>
      <c r="X1536" s="10" t="str">
        <f>+IFERROR(VLOOKUP(Tabla2[[#This Row],[DISTRITO SEGÚN DNI]],Hoja1!$A$2:$B$55,2,FALSE),"No")</f>
        <v>No</v>
      </c>
      <c r="Y1536" s="10" t="str">
        <f>IF(OR(LOWER(Tabla2[[#This Row],[GENERO]])="masculino", LOWER(Tabla2[[#This Row],[GENERO]])="femenino"),"OK","Corregir")</f>
        <v>OK</v>
      </c>
      <c r="Z1536" s="10" t="str">
        <f>+IF(Tabla2[[#This Row],[Nro. DNI / CE]]="","Corregir",IF(LEN(Tabla2[[#This Row],[Nro. DNI / CE]])&gt;=8,"OK","Corregir"))</f>
        <v>OK</v>
      </c>
      <c r="AA1536" s="10">
        <f>COUNTIF(Tabla2[APELLIDOS Y NOMBRES],Tabla2[[#This Row],[APELLIDOS Y NOMBRES]])</f>
        <v>1</v>
      </c>
      <c r="AB1536" t="str">
        <f ca="1">+IFERROR(IF(Tabla2[[#This Row],[FECHA CESE/BAJA]]="","No Aplica",IF(AND(MONTH(Tabla2[[#This Row],[FECHA CESE/BAJA]])=MONTH(TODAY()-30),YEAR(Tabla2[[#This Row],[FECHA CESE/BAJA]])=YEAR(TODAY())),MONTH(TODAY()-30)&amp;"-"&amp;YEAR(TODAY()),"Borrar")),"No aplica")</f>
        <v>No Aplica</v>
      </c>
      <c r="AC1536" t="str">
        <f ca="1">+IFERROR(IF(Tabla2[[#This Row],[FECHA INICIO DE LABORES EN OBRA]]="","No Aplica",IF(AND(MONTH(Tabla2[[#This Row],[FECHA INICIO DE LABORES EN OBRA]])=MONTH(TODAY()-30),YEAR(Tabla2[[#This Row],[FECHA INICIO DE LABORES EN OBRA]])=YEAR(TODAY())),MONTH(TODAY()-30)&amp;"-"&amp;YEAR(TODAY()),"No Aplica")),"No Aplica")</f>
        <v>No Aplica</v>
      </c>
    </row>
    <row r="1537" spans="1:29" ht="15" customHeight="1" x14ac:dyDescent="0.25">
      <c r="A1537" s="2">
        <v>20538084761</v>
      </c>
      <c r="B1537" s="3" t="s">
        <v>8790</v>
      </c>
      <c r="C1537" s="3" t="s">
        <v>8790</v>
      </c>
      <c r="D1537" s="3">
        <v>46163984</v>
      </c>
      <c r="E1537" s="3" t="s">
        <v>10892</v>
      </c>
      <c r="F1537" s="36">
        <v>32903</v>
      </c>
      <c r="G1537" s="3">
        <v>2</v>
      </c>
      <c r="H1537" s="3" t="s">
        <v>1458</v>
      </c>
      <c r="I1537" s="3" t="s">
        <v>4246</v>
      </c>
      <c r="J1537" s="3" t="s">
        <v>4886</v>
      </c>
      <c r="K1537" s="3" t="s">
        <v>2455</v>
      </c>
      <c r="L1537" s="8" t="s">
        <v>9813</v>
      </c>
      <c r="M1537" s="5"/>
      <c r="N1537" s="13" t="s">
        <v>1489</v>
      </c>
      <c r="O1537" s="5">
        <v>45050</v>
      </c>
      <c r="P1537" s="8">
        <v>1</v>
      </c>
      <c r="Q1537" s="9">
        <v>4</v>
      </c>
      <c r="R1537" s="9" t="str">
        <f>IFERROR(VLOOKUP(Tabla2[[#This Row],[CONTRATISTA PRNCIPAL]],Hoja1!$L$5:$M$9,2,FALSE),"CJV")</f>
        <v>CJV</v>
      </c>
      <c r="S1537" s="9" t="str">
        <f>IF(Tabla2[[#This Row],[EMPRESA]]=Tabla2[[#This Row],[CONTRATISTA PRNCIPAL]],"Principal","Secundaria")</f>
        <v>Principal</v>
      </c>
      <c r="T1537" s="10">
        <f>IFERROR(1/COUNTIF(Tabla2[CONTRATISTA PRNCIPAL],Tabla2[[#This Row],[CONTRATISTA PRNCIPAL]]),0)</f>
        <v>8.4033613445378148E-3</v>
      </c>
      <c r="U1537" s="33">
        <f ca="1">IF(((TODAY()-Tabla2[[#This Row],[FECHA NACIMIENTO]])/365)&lt;18,"Corregir", IF(((TODAY()-Tabla2[[#This Row],[FECHA NACIMIENTO]])/365)&gt;80, "Corregir",ROUNDDOWN(((TODAY()-Tabla2[[#This Row],[FECHA NACIMIENTO]])/365),0)))</f>
        <v>33</v>
      </c>
      <c r="V153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537" s="34" t="str">
        <f ca="1">+IF(Tabla2[[#This Row],[Edad]]="Corregir","Corregir","Ok")</f>
        <v>Ok</v>
      </c>
      <c r="X1537" s="10" t="str">
        <f>+IFERROR(VLOOKUP(Tabla2[[#This Row],[DISTRITO SEGÚN DNI]],Hoja1!$A$2:$B$55,2,FALSE),"No")</f>
        <v>No</v>
      </c>
      <c r="Y1537" s="10" t="str">
        <f>IF(OR(LOWER(Tabla2[[#This Row],[GENERO]])="masculino", LOWER(Tabla2[[#This Row],[GENERO]])="femenino"),"OK","Corregir")</f>
        <v>OK</v>
      </c>
      <c r="Z1537" s="10" t="str">
        <f>+IF(Tabla2[[#This Row],[Nro. DNI / CE]]="","Corregir",IF(LEN(Tabla2[[#This Row],[Nro. DNI / CE]])&gt;=8,"OK","Corregir"))</f>
        <v>OK</v>
      </c>
      <c r="AA1537" s="10">
        <f>COUNTIF(Tabla2[APELLIDOS Y NOMBRES],Tabla2[[#This Row],[APELLIDOS Y NOMBRES]])</f>
        <v>1</v>
      </c>
      <c r="AB1537" t="str">
        <f ca="1">+IFERROR(IF(Tabla2[[#This Row],[FECHA CESE/BAJA]]="","No Aplica",IF(AND(MONTH(Tabla2[[#This Row],[FECHA CESE/BAJA]])=MONTH(TODAY()-30),YEAR(Tabla2[[#This Row],[FECHA CESE/BAJA]])=YEAR(TODAY())),MONTH(TODAY()-30)&amp;"-"&amp;YEAR(TODAY()),"Borrar")),"No aplica")</f>
        <v>No Aplica</v>
      </c>
      <c r="AC1537" t="str">
        <f ca="1">+IFERROR(IF(Tabla2[[#This Row],[FECHA INICIO DE LABORES EN OBRA]]="","No Aplica",IF(AND(MONTH(Tabla2[[#This Row],[FECHA INICIO DE LABORES EN OBRA]])=MONTH(TODAY()-30),YEAR(Tabla2[[#This Row],[FECHA INICIO DE LABORES EN OBRA]])=YEAR(TODAY())),MONTH(TODAY()-30)&amp;"-"&amp;YEAR(TODAY()),"No Aplica")),"No Aplica")</f>
        <v>No Aplica</v>
      </c>
    </row>
    <row r="1538" spans="1:29" ht="15" customHeight="1" x14ac:dyDescent="0.25">
      <c r="A1538" s="2">
        <v>20538084761</v>
      </c>
      <c r="B1538" s="3" t="s">
        <v>8790</v>
      </c>
      <c r="C1538" s="3" t="s">
        <v>8790</v>
      </c>
      <c r="D1538" s="3" t="s">
        <v>4887</v>
      </c>
      <c r="E1538" s="3" t="s">
        <v>10893</v>
      </c>
      <c r="F1538" s="36">
        <v>28217</v>
      </c>
      <c r="G1538" s="3">
        <v>2</v>
      </c>
      <c r="H1538" s="3" t="s">
        <v>1444</v>
      </c>
      <c r="I1538" s="3" t="s">
        <v>4246</v>
      </c>
      <c r="J1538" s="3" t="s">
        <v>4888</v>
      </c>
      <c r="K1538" s="3" t="s">
        <v>1164</v>
      </c>
      <c r="L1538" s="8" t="s">
        <v>9813</v>
      </c>
      <c r="M1538" s="5"/>
      <c r="N1538" s="13" t="s">
        <v>1489</v>
      </c>
      <c r="O1538" s="5">
        <v>45050</v>
      </c>
      <c r="P1538" s="8">
        <v>1</v>
      </c>
      <c r="Q1538" s="9">
        <v>4</v>
      </c>
      <c r="R1538" s="9" t="str">
        <f>IFERROR(VLOOKUP(Tabla2[[#This Row],[CONTRATISTA PRNCIPAL]],Hoja1!$L$5:$M$9,2,FALSE),"CJV")</f>
        <v>CJV</v>
      </c>
      <c r="S1538" s="9" t="str">
        <f>IF(Tabla2[[#This Row],[EMPRESA]]=Tabla2[[#This Row],[CONTRATISTA PRNCIPAL]],"Principal","Secundaria")</f>
        <v>Principal</v>
      </c>
      <c r="T1538" s="10">
        <f>IFERROR(1/COUNTIF(Tabla2[CONTRATISTA PRNCIPAL],Tabla2[[#This Row],[CONTRATISTA PRNCIPAL]]),0)</f>
        <v>8.4033613445378148E-3</v>
      </c>
      <c r="U1538" s="33">
        <f ca="1">IF(((TODAY()-Tabla2[[#This Row],[FECHA NACIMIENTO]])/365)&lt;18,"Corregir", IF(((TODAY()-Tabla2[[#This Row],[FECHA NACIMIENTO]])/365)&gt;80, "Corregir",ROUNDDOWN(((TODAY()-Tabla2[[#This Row],[FECHA NACIMIENTO]])/365),0)))</f>
        <v>46</v>
      </c>
      <c r="V153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538" s="34" t="str">
        <f ca="1">+IF(Tabla2[[#This Row],[Edad]]="Corregir","Corregir","Ok")</f>
        <v>Ok</v>
      </c>
      <c r="X1538" s="10" t="str">
        <f>+IFERROR(VLOOKUP(Tabla2[[#This Row],[DISTRITO SEGÚN DNI]],Hoja1!$A$2:$B$55,2,FALSE),"No")</f>
        <v>No</v>
      </c>
      <c r="Y1538" s="10" t="str">
        <f>IF(OR(LOWER(Tabla2[[#This Row],[GENERO]])="masculino", LOWER(Tabla2[[#This Row],[GENERO]])="femenino"),"OK","Corregir")</f>
        <v>OK</v>
      </c>
      <c r="Z1538" s="10" t="str">
        <f>+IF(Tabla2[[#This Row],[Nro. DNI / CE]]="","Corregir",IF(LEN(Tabla2[[#This Row],[Nro. DNI / CE]])&gt;=8,"OK","Corregir"))</f>
        <v>OK</v>
      </c>
      <c r="AA1538" s="10">
        <f>COUNTIF(Tabla2[APELLIDOS Y NOMBRES],Tabla2[[#This Row],[APELLIDOS Y NOMBRES]])</f>
        <v>1</v>
      </c>
      <c r="AB1538" t="str">
        <f ca="1">+IFERROR(IF(Tabla2[[#This Row],[FECHA CESE/BAJA]]="","No Aplica",IF(AND(MONTH(Tabla2[[#This Row],[FECHA CESE/BAJA]])=MONTH(TODAY()-30),YEAR(Tabla2[[#This Row],[FECHA CESE/BAJA]])=YEAR(TODAY())),MONTH(TODAY()-30)&amp;"-"&amp;YEAR(TODAY()),"Borrar")),"No aplica")</f>
        <v>No Aplica</v>
      </c>
      <c r="AC1538" t="str">
        <f ca="1">+IFERROR(IF(Tabla2[[#This Row],[FECHA INICIO DE LABORES EN OBRA]]="","No Aplica",IF(AND(MONTH(Tabla2[[#This Row],[FECHA INICIO DE LABORES EN OBRA]])=MONTH(TODAY()-30),YEAR(Tabla2[[#This Row],[FECHA INICIO DE LABORES EN OBRA]])=YEAR(TODAY())),MONTH(TODAY()-30)&amp;"-"&amp;YEAR(TODAY()),"No Aplica")),"No Aplica")</f>
        <v>No Aplica</v>
      </c>
    </row>
    <row r="1539" spans="1:29" ht="15" customHeight="1" x14ac:dyDescent="0.25">
      <c r="A1539" s="2">
        <v>20538084761</v>
      </c>
      <c r="B1539" s="3" t="s">
        <v>8790</v>
      </c>
      <c r="C1539" s="3" t="s">
        <v>8790</v>
      </c>
      <c r="D1539" s="3">
        <v>44506371</v>
      </c>
      <c r="E1539" s="3" t="s">
        <v>10894</v>
      </c>
      <c r="F1539" s="36">
        <v>31943</v>
      </c>
      <c r="G1539" s="3">
        <v>2</v>
      </c>
      <c r="H1539" s="3" t="s">
        <v>4889</v>
      </c>
      <c r="I1539" s="3" t="s">
        <v>4246</v>
      </c>
      <c r="J1539" s="3" t="s">
        <v>4890</v>
      </c>
      <c r="K1539" s="3" t="s">
        <v>1363</v>
      </c>
      <c r="L1539" s="8" t="s">
        <v>9813</v>
      </c>
      <c r="M1539" s="5"/>
      <c r="N1539" s="13" t="s">
        <v>1489</v>
      </c>
      <c r="O1539" s="5">
        <v>45056</v>
      </c>
      <c r="P1539" s="8">
        <v>1</v>
      </c>
      <c r="Q1539" s="9">
        <v>4</v>
      </c>
      <c r="R1539" s="9" t="str">
        <f>IFERROR(VLOOKUP(Tabla2[[#This Row],[CONTRATISTA PRNCIPAL]],Hoja1!$L$5:$M$9,2,FALSE),"CJV")</f>
        <v>CJV</v>
      </c>
      <c r="S1539" s="9" t="str">
        <f>IF(Tabla2[[#This Row],[EMPRESA]]=Tabla2[[#This Row],[CONTRATISTA PRNCIPAL]],"Principal","Secundaria")</f>
        <v>Principal</v>
      </c>
      <c r="T1539" s="10">
        <f>IFERROR(1/COUNTIF(Tabla2[CONTRATISTA PRNCIPAL],Tabla2[[#This Row],[CONTRATISTA PRNCIPAL]]),0)</f>
        <v>8.4033613445378148E-3</v>
      </c>
      <c r="U1539" s="33">
        <f ca="1">IF(((TODAY()-Tabla2[[#This Row],[FECHA NACIMIENTO]])/365)&lt;18,"Corregir", IF(((TODAY()-Tabla2[[#This Row],[FECHA NACIMIENTO]])/365)&gt;80, "Corregir",ROUNDDOWN(((TODAY()-Tabla2[[#This Row],[FECHA NACIMIENTO]])/365),0)))</f>
        <v>36</v>
      </c>
      <c r="V153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539" s="34" t="str">
        <f ca="1">+IF(Tabla2[[#This Row],[Edad]]="Corregir","Corregir","Ok")</f>
        <v>Ok</v>
      </c>
      <c r="X1539" s="10" t="str">
        <f>+IFERROR(VLOOKUP(Tabla2[[#This Row],[DISTRITO SEGÚN DNI]],Hoja1!$A$2:$B$55,2,FALSE),"No")</f>
        <v>No</v>
      </c>
      <c r="Y1539" s="10" t="str">
        <f>IF(OR(LOWER(Tabla2[[#This Row],[GENERO]])="masculino", LOWER(Tabla2[[#This Row],[GENERO]])="femenino"),"OK","Corregir")</f>
        <v>OK</v>
      </c>
      <c r="Z1539" s="10" t="str">
        <f>+IF(Tabla2[[#This Row],[Nro. DNI / CE]]="","Corregir",IF(LEN(Tabla2[[#This Row],[Nro. DNI / CE]])&gt;=8,"OK","Corregir"))</f>
        <v>OK</v>
      </c>
      <c r="AA1539" s="10">
        <f>COUNTIF(Tabla2[APELLIDOS Y NOMBRES],Tabla2[[#This Row],[APELLIDOS Y NOMBRES]])</f>
        <v>1</v>
      </c>
      <c r="AB1539" t="str">
        <f ca="1">+IFERROR(IF(Tabla2[[#This Row],[FECHA CESE/BAJA]]="","No Aplica",IF(AND(MONTH(Tabla2[[#This Row],[FECHA CESE/BAJA]])=MONTH(TODAY()-30),YEAR(Tabla2[[#This Row],[FECHA CESE/BAJA]])=YEAR(TODAY())),MONTH(TODAY()-30)&amp;"-"&amp;YEAR(TODAY()),"Borrar")),"No aplica")</f>
        <v>No Aplica</v>
      </c>
      <c r="AC1539" t="str">
        <f ca="1">+IFERROR(IF(Tabla2[[#This Row],[FECHA INICIO DE LABORES EN OBRA]]="","No Aplica",IF(AND(MONTH(Tabla2[[#This Row],[FECHA INICIO DE LABORES EN OBRA]])=MONTH(TODAY()-30),YEAR(Tabla2[[#This Row],[FECHA INICIO DE LABORES EN OBRA]])=YEAR(TODAY())),MONTH(TODAY()-30)&amp;"-"&amp;YEAR(TODAY()),"No Aplica")),"No Aplica")</f>
        <v>No Aplica</v>
      </c>
    </row>
    <row r="1540" spans="1:29" ht="15" customHeight="1" x14ac:dyDescent="0.25">
      <c r="A1540" s="2">
        <v>20538084761</v>
      </c>
      <c r="B1540" s="3" t="s">
        <v>8790</v>
      </c>
      <c r="C1540" s="3" t="s">
        <v>8790</v>
      </c>
      <c r="D1540" s="3">
        <v>42891489</v>
      </c>
      <c r="E1540" s="3" t="s">
        <v>10895</v>
      </c>
      <c r="F1540" s="36">
        <v>30247</v>
      </c>
      <c r="G1540" s="3">
        <v>2</v>
      </c>
      <c r="H1540" s="3" t="s">
        <v>4889</v>
      </c>
      <c r="I1540" s="3" t="s">
        <v>4246</v>
      </c>
      <c r="J1540" s="3" t="s">
        <v>4891</v>
      </c>
      <c r="K1540" s="3" t="s">
        <v>1136</v>
      </c>
      <c r="L1540" s="8" t="s">
        <v>9813</v>
      </c>
      <c r="M1540" s="5"/>
      <c r="N1540" s="13" t="s">
        <v>1489</v>
      </c>
      <c r="O1540" s="5">
        <v>45056</v>
      </c>
      <c r="P1540" s="8">
        <v>1</v>
      </c>
      <c r="Q1540" s="9">
        <v>4</v>
      </c>
      <c r="R1540" s="9" t="str">
        <f>IFERROR(VLOOKUP(Tabla2[[#This Row],[CONTRATISTA PRNCIPAL]],Hoja1!$L$5:$M$9,2,FALSE),"CJV")</f>
        <v>CJV</v>
      </c>
      <c r="S1540" s="9" t="str">
        <f>IF(Tabla2[[#This Row],[EMPRESA]]=Tabla2[[#This Row],[CONTRATISTA PRNCIPAL]],"Principal","Secundaria")</f>
        <v>Principal</v>
      </c>
      <c r="T1540" s="10">
        <f>IFERROR(1/COUNTIF(Tabla2[CONTRATISTA PRNCIPAL],Tabla2[[#This Row],[CONTRATISTA PRNCIPAL]]),0)</f>
        <v>8.4033613445378148E-3</v>
      </c>
      <c r="U1540" s="33">
        <f ca="1">IF(((TODAY()-Tabla2[[#This Row],[FECHA NACIMIENTO]])/365)&lt;18,"Corregir", IF(((TODAY()-Tabla2[[#This Row],[FECHA NACIMIENTO]])/365)&gt;80, "Corregir",ROUNDDOWN(((TODAY()-Tabla2[[#This Row],[FECHA NACIMIENTO]])/365),0)))</f>
        <v>40</v>
      </c>
      <c r="V154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540" s="34" t="str">
        <f ca="1">+IF(Tabla2[[#This Row],[Edad]]="Corregir","Corregir","Ok")</f>
        <v>Ok</v>
      </c>
      <c r="X1540" s="10" t="str">
        <f>+IFERROR(VLOOKUP(Tabla2[[#This Row],[DISTRITO SEGÚN DNI]],Hoja1!$A$2:$B$55,2,FALSE),"No")</f>
        <v>No</v>
      </c>
      <c r="Y1540" s="10" t="str">
        <f>IF(OR(LOWER(Tabla2[[#This Row],[GENERO]])="masculino", LOWER(Tabla2[[#This Row],[GENERO]])="femenino"),"OK","Corregir")</f>
        <v>OK</v>
      </c>
      <c r="Z1540" s="10" t="str">
        <f>+IF(Tabla2[[#This Row],[Nro. DNI / CE]]="","Corregir",IF(LEN(Tabla2[[#This Row],[Nro. DNI / CE]])&gt;=8,"OK","Corregir"))</f>
        <v>OK</v>
      </c>
      <c r="AA1540" s="10">
        <f>COUNTIF(Tabla2[APELLIDOS Y NOMBRES],Tabla2[[#This Row],[APELLIDOS Y NOMBRES]])</f>
        <v>1</v>
      </c>
      <c r="AB1540" t="str">
        <f ca="1">+IFERROR(IF(Tabla2[[#This Row],[FECHA CESE/BAJA]]="","No Aplica",IF(AND(MONTH(Tabla2[[#This Row],[FECHA CESE/BAJA]])=MONTH(TODAY()-30),YEAR(Tabla2[[#This Row],[FECHA CESE/BAJA]])=YEAR(TODAY())),MONTH(TODAY()-30)&amp;"-"&amp;YEAR(TODAY()),"Borrar")),"No aplica")</f>
        <v>No Aplica</v>
      </c>
      <c r="AC1540" t="str">
        <f ca="1">+IFERROR(IF(Tabla2[[#This Row],[FECHA INICIO DE LABORES EN OBRA]]="","No Aplica",IF(AND(MONTH(Tabla2[[#This Row],[FECHA INICIO DE LABORES EN OBRA]])=MONTH(TODAY()-30),YEAR(Tabla2[[#This Row],[FECHA INICIO DE LABORES EN OBRA]])=YEAR(TODAY())),MONTH(TODAY()-30)&amp;"-"&amp;YEAR(TODAY()),"No Aplica")),"No Aplica")</f>
        <v>No Aplica</v>
      </c>
    </row>
    <row r="1541" spans="1:29" ht="15" customHeight="1" x14ac:dyDescent="0.25">
      <c r="A1541" s="2">
        <v>20538084761</v>
      </c>
      <c r="B1541" s="3" t="s">
        <v>8790</v>
      </c>
      <c r="C1541" s="3" t="s">
        <v>8790</v>
      </c>
      <c r="D1541" s="3">
        <v>43834963</v>
      </c>
      <c r="E1541" s="3" t="s">
        <v>10896</v>
      </c>
      <c r="F1541" s="36">
        <v>31720</v>
      </c>
      <c r="G1541" s="3">
        <v>2</v>
      </c>
      <c r="H1541" s="3" t="s">
        <v>4892</v>
      </c>
      <c r="I1541" s="3" t="s">
        <v>4246</v>
      </c>
      <c r="J1541" s="3" t="s">
        <v>4893</v>
      </c>
      <c r="K1541" s="3" t="s">
        <v>35</v>
      </c>
      <c r="L1541" s="8" t="s">
        <v>9813</v>
      </c>
      <c r="M1541" s="5"/>
      <c r="N1541" s="13" t="s">
        <v>1489</v>
      </c>
      <c r="O1541" s="5">
        <v>45056</v>
      </c>
      <c r="P1541" s="8">
        <v>1</v>
      </c>
      <c r="Q1541" s="9">
        <v>4</v>
      </c>
      <c r="R1541" s="9" t="str">
        <f>IFERROR(VLOOKUP(Tabla2[[#This Row],[CONTRATISTA PRNCIPAL]],Hoja1!$L$5:$M$9,2,FALSE),"CJV")</f>
        <v>CJV</v>
      </c>
      <c r="S1541" s="9" t="str">
        <f>IF(Tabla2[[#This Row],[EMPRESA]]=Tabla2[[#This Row],[CONTRATISTA PRNCIPAL]],"Principal","Secundaria")</f>
        <v>Principal</v>
      </c>
      <c r="T1541" s="10">
        <f>IFERROR(1/COUNTIF(Tabla2[CONTRATISTA PRNCIPAL],Tabla2[[#This Row],[CONTRATISTA PRNCIPAL]]),0)</f>
        <v>8.4033613445378148E-3</v>
      </c>
      <c r="U1541" s="33">
        <f ca="1">IF(((TODAY()-Tabla2[[#This Row],[FECHA NACIMIENTO]])/365)&lt;18,"Corregir", IF(((TODAY()-Tabla2[[#This Row],[FECHA NACIMIENTO]])/365)&gt;80, "Corregir",ROUNDDOWN(((TODAY()-Tabla2[[#This Row],[FECHA NACIMIENTO]])/365),0)))</f>
        <v>36</v>
      </c>
      <c r="V154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541" s="34" t="str">
        <f ca="1">+IF(Tabla2[[#This Row],[Edad]]="Corregir","Corregir","Ok")</f>
        <v>Ok</v>
      </c>
      <c r="X1541" s="10" t="str">
        <f>+IFERROR(VLOOKUP(Tabla2[[#This Row],[DISTRITO SEGÚN DNI]],Hoja1!$A$2:$B$55,2,FALSE),"No")</f>
        <v>EL AGUSTINO</v>
      </c>
      <c r="Y1541" s="10" t="str">
        <f>IF(OR(LOWER(Tabla2[[#This Row],[GENERO]])="masculino", LOWER(Tabla2[[#This Row],[GENERO]])="femenino"),"OK","Corregir")</f>
        <v>OK</v>
      </c>
      <c r="Z1541" s="10" t="str">
        <f>+IF(Tabla2[[#This Row],[Nro. DNI / CE]]="","Corregir",IF(LEN(Tabla2[[#This Row],[Nro. DNI / CE]])&gt;=8,"OK","Corregir"))</f>
        <v>OK</v>
      </c>
      <c r="AA1541" s="10">
        <f>COUNTIF(Tabla2[APELLIDOS Y NOMBRES],Tabla2[[#This Row],[APELLIDOS Y NOMBRES]])</f>
        <v>1</v>
      </c>
      <c r="AB1541" t="str">
        <f ca="1">+IFERROR(IF(Tabla2[[#This Row],[FECHA CESE/BAJA]]="","No Aplica",IF(AND(MONTH(Tabla2[[#This Row],[FECHA CESE/BAJA]])=MONTH(TODAY()-30),YEAR(Tabla2[[#This Row],[FECHA CESE/BAJA]])=YEAR(TODAY())),MONTH(TODAY()-30)&amp;"-"&amp;YEAR(TODAY()),"Borrar")),"No aplica")</f>
        <v>No Aplica</v>
      </c>
      <c r="AC1541" t="str">
        <f ca="1">+IFERROR(IF(Tabla2[[#This Row],[FECHA INICIO DE LABORES EN OBRA]]="","No Aplica",IF(AND(MONTH(Tabla2[[#This Row],[FECHA INICIO DE LABORES EN OBRA]])=MONTH(TODAY()-30),YEAR(Tabla2[[#This Row],[FECHA INICIO DE LABORES EN OBRA]])=YEAR(TODAY())),MONTH(TODAY()-30)&amp;"-"&amp;YEAR(TODAY()),"No Aplica")),"No Aplica")</f>
        <v>No Aplica</v>
      </c>
    </row>
    <row r="1542" spans="1:29" ht="15" customHeight="1" x14ac:dyDescent="0.25">
      <c r="A1542" s="2">
        <v>20538084761</v>
      </c>
      <c r="B1542" s="3" t="s">
        <v>8790</v>
      </c>
      <c r="C1542" s="3" t="s">
        <v>8790</v>
      </c>
      <c r="D1542" s="3">
        <v>76586816</v>
      </c>
      <c r="E1542" s="3" t="s">
        <v>10897</v>
      </c>
      <c r="F1542" s="36">
        <v>35637</v>
      </c>
      <c r="G1542" s="3">
        <v>2</v>
      </c>
      <c r="H1542" s="3" t="s">
        <v>1458</v>
      </c>
      <c r="I1542" s="3" t="s">
        <v>4246</v>
      </c>
      <c r="J1542" s="3" t="s">
        <v>4894</v>
      </c>
      <c r="K1542" s="3" t="s">
        <v>3326</v>
      </c>
      <c r="L1542" s="8" t="s">
        <v>9813</v>
      </c>
      <c r="M1542" s="5"/>
      <c r="N1542" s="13" t="s">
        <v>1489</v>
      </c>
      <c r="O1542" s="5">
        <v>45056</v>
      </c>
      <c r="P1542" s="8">
        <v>1</v>
      </c>
      <c r="Q1542" s="9">
        <v>4</v>
      </c>
      <c r="R1542" s="9" t="str">
        <f>IFERROR(VLOOKUP(Tabla2[[#This Row],[CONTRATISTA PRNCIPAL]],Hoja1!$L$5:$M$9,2,FALSE),"CJV")</f>
        <v>CJV</v>
      </c>
      <c r="S1542" s="9" t="str">
        <f>IF(Tabla2[[#This Row],[EMPRESA]]=Tabla2[[#This Row],[CONTRATISTA PRNCIPAL]],"Principal","Secundaria")</f>
        <v>Principal</v>
      </c>
      <c r="T1542" s="10">
        <f>IFERROR(1/COUNTIF(Tabla2[CONTRATISTA PRNCIPAL],Tabla2[[#This Row],[CONTRATISTA PRNCIPAL]]),0)</f>
        <v>8.4033613445378148E-3</v>
      </c>
      <c r="U1542" s="33">
        <f ca="1">IF(((TODAY()-Tabla2[[#This Row],[FECHA NACIMIENTO]])/365)&lt;18,"Corregir", IF(((TODAY()-Tabla2[[#This Row],[FECHA NACIMIENTO]])/365)&gt;80, "Corregir",ROUNDDOWN(((TODAY()-Tabla2[[#This Row],[FECHA NACIMIENTO]])/365),0)))</f>
        <v>26</v>
      </c>
      <c r="V154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542" s="34" t="str">
        <f ca="1">+IF(Tabla2[[#This Row],[Edad]]="Corregir","Corregir","Ok")</f>
        <v>Ok</v>
      </c>
      <c r="X1542" s="10" t="str">
        <f>+IFERROR(VLOOKUP(Tabla2[[#This Row],[DISTRITO SEGÚN DNI]],Hoja1!$A$2:$B$55,2,FALSE),"No")</f>
        <v>No</v>
      </c>
      <c r="Y1542" s="10" t="str">
        <f>IF(OR(LOWER(Tabla2[[#This Row],[GENERO]])="masculino", LOWER(Tabla2[[#This Row],[GENERO]])="femenino"),"OK","Corregir")</f>
        <v>OK</v>
      </c>
      <c r="Z1542" s="10" t="str">
        <f>+IF(Tabla2[[#This Row],[Nro. DNI / CE]]="","Corregir",IF(LEN(Tabla2[[#This Row],[Nro. DNI / CE]])&gt;=8,"OK","Corregir"))</f>
        <v>OK</v>
      </c>
      <c r="AA1542" s="10">
        <f>COUNTIF(Tabla2[APELLIDOS Y NOMBRES],Tabla2[[#This Row],[APELLIDOS Y NOMBRES]])</f>
        <v>1</v>
      </c>
      <c r="AB1542" t="str">
        <f ca="1">+IFERROR(IF(Tabla2[[#This Row],[FECHA CESE/BAJA]]="","No Aplica",IF(AND(MONTH(Tabla2[[#This Row],[FECHA CESE/BAJA]])=MONTH(TODAY()-30),YEAR(Tabla2[[#This Row],[FECHA CESE/BAJA]])=YEAR(TODAY())),MONTH(TODAY()-30)&amp;"-"&amp;YEAR(TODAY()),"Borrar")),"No aplica")</f>
        <v>No Aplica</v>
      </c>
      <c r="AC1542" t="str">
        <f ca="1">+IFERROR(IF(Tabla2[[#This Row],[FECHA INICIO DE LABORES EN OBRA]]="","No Aplica",IF(AND(MONTH(Tabla2[[#This Row],[FECHA INICIO DE LABORES EN OBRA]])=MONTH(TODAY()-30),YEAR(Tabla2[[#This Row],[FECHA INICIO DE LABORES EN OBRA]])=YEAR(TODAY())),MONTH(TODAY()-30)&amp;"-"&amp;YEAR(TODAY()),"No Aplica")),"No Aplica")</f>
        <v>No Aplica</v>
      </c>
    </row>
    <row r="1543" spans="1:29" ht="15" customHeight="1" x14ac:dyDescent="0.25">
      <c r="A1543" s="2">
        <v>20538084761</v>
      </c>
      <c r="B1543" s="3" t="s">
        <v>8790</v>
      </c>
      <c r="C1543" s="3" t="s">
        <v>8790</v>
      </c>
      <c r="D1543" s="3" t="s">
        <v>931</v>
      </c>
      <c r="E1543" s="3" t="s">
        <v>10898</v>
      </c>
      <c r="F1543" s="36">
        <v>34657</v>
      </c>
      <c r="G1543" s="3">
        <v>2</v>
      </c>
      <c r="H1543" s="3" t="s">
        <v>2765</v>
      </c>
      <c r="I1543" s="3" t="s">
        <v>4246</v>
      </c>
      <c r="J1543" s="3" t="s">
        <v>4895</v>
      </c>
      <c r="K1543" s="3" t="s">
        <v>463</v>
      </c>
      <c r="L1543" s="8" t="s">
        <v>9818</v>
      </c>
      <c r="M1543" s="5"/>
      <c r="N1543" s="13" t="s">
        <v>1489</v>
      </c>
      <c r="O1543" s="5">
        <v>45071</v>
      </c>
      <c r="P1543" s="8">
        <v>1</v>
      </c>
      <c r="Q1543" s="9">
        <v>4</v>
      </c>
      <c r="R1543" s="9" t="str">
        <f>IFERROR(VLOOKUP(Tabla2[[#This Row],[CONTRATISTA PRNCIPAL]],Hoja1!$L$5:$M$9,2,FALSE),"CJV")</f>
        <v>CJV</v>
      </c>
      <c r="S1543" s="9" t="str">
        <f>IF(Tabla2[[#This Row],[EMPRESA]]=Tabla2[[#This Row],[CONTRATISTA PRNCIPAL]],"Principal","Secundaria")</f>
        <v>Principal</v>
      </c>
      <c r="T1543" s="10">
        <f>IFERROR(1/COUNTIF(Tabla2[CONTRATISTA PRNCIPAL],Tabla2[[#This Row],[CONTRATISTA PRNCIPAL]]),0)</f>
        <v>8.4033613445378148E-3</v>
      </c>
      <c r="U1543" s="33">
        <f ca="1">IF(((TODAY()-Tabla2[[#This Row],[FECHA NACIMIENTO]])/365)&lt;18,"Corregir", IF(((TODAY()-Tabla2[[#This Row],[FECHA NACIMIENTO]])/365)&gt;80, "Corregir",ROUNDDOWN(((TODAY()-Tabla2[[#This Row],[FECHA NACIMIENTO]])/365),0)))</f>
        <v>28</v>
      </c>
      <c r="V154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543" s="34" t="str">
        <f ca="1">+IF(Tabla2[[#This Row],[Edad]]="Corregir","Corregir","Ok")</f>
        <v>Ok</v>
      </c>
      <c r="X1543" s="10" t="str">
        <f>+IFERROR(VLOOKUP(Tabla2[[#This Row],[DISTRITO SEGÚN DNI]],Hoja1!$A$2:$B$55,2,FALSE),"No")</f>
        <v>CALLAO</v>
      </c>
      <c r="Y1543" s="10" t="str">
        <f>IF(OR(LOWER(Tabla2[[#This Row],[GENERO]])="masculino", LOWER(Tabla2[[#This Row],[GENERO]])="femenino"),"OK","Corregir")</f>
        <v>OK</v>
      </c>
      <c r="Z1543" s="10" t="str">
        <f>+IF(Tabla2[[#This Row],[Nro. DNI / CE]]="","Corregir",IF(LEN(Tabla2[[#This Row],[Nro. DNI / CE]])&gt;=8,"OK","Corregir"))</f>
        <v>OK</v>
      </c>
      <c r="AA1543" s="10">
        <f>COUNTIF(Tabla2[APELLIDOS Y NOMBRES],Tabla2[[#This Row],[APELLIDOS Y NOMBRES]])</f>
        <v>1</v>
      </c>
      <c r="AB1543" t="str">
        <f ca="1">+IFERROR(IF(Tabla2[[#This Row],[FECHA CESE/BAJA]]="","No Aplica",IF(AND(MONTH(Tabla2[[#This Row],[FECHA CESE/BAJA]])=MONTH(TODAY()-30),YEAR(Tabla2[[#This Row],[FECHA CESE/BAJA]])=YEAR(TODAY())),MONTH(TODAY()-30)&amp;"-"&amp;YEAR(TODAY()),"Borrar")),"No aplica")</f>
        <v>No Aplica</v>
      </c>
      <c r="AC1543" t="str">
        <f ca="1">+IFERROR(IF(Tabla2[[#This Row],[FECHA INICIO DE LABORES EN OBRA]]="","No Aplica",IF(AND(MONTH(Tabla2[[#This Row],[FECHA INICIO DE LABORES EN OBRA]])=MONTH(TODAY()-30),YEAR(Tabla2[[#This Row],[FECHA INICIO DE LABORES EN OBRA]])=YEAR(TODAY())),MONTH(TODAY()-30)&amp;"-"&amp;YEAR(TODAY()),"No Aplica")),"No Aplica")</f>
        <v>No Aplica</v>
      </c>
    </row>
    <row r="1544" spans="1:29" ht="15" customHeight="1" x14ac:dyDescent="0.25">
      <c r="A1544" s="2">
        <v>20538084761</v>
      </c>
      <c r="B1544" s="3" t="s">
        <v>8790</v>
      </c>
      <c r="C1544" s="3" t="s">
        <v>8790</v>
      </c>
      <c r="D1544" s="3" t="s">
        <v>4896</v>
      </c>
      <c r="E1544" s="3" t="s">
        <v>10899</v>
      </c>
      <c r="F1544" s="36">
        <v>35092</v>
      </c>
      <c r="G1544" s="3">
        <v>2</v>
      </c>
      <c r="H1544" s="3" t="s">
        <v>4897</v>
      </c>
      <c r="I1544" s="3" t="s">
        <v>4246</v>
      </c>
      <c r="J1544" s="3" t="s">
        <v>4898</v>
      </c>
      <c r="K1544" s="3" t="s">
        <v>2455</v>
      </c>
      <c r="L1544" s="8" t="s">
        <v>9813</v>
      </c>
      <c r="M1544" s="5"/>
      <c r="N1544" s="13" t="s">
        <v>1489</v>
      </c>
      <c r="O1544" s="5">
        <v>45075</v>
      </c>
      <c r="P1544" s="8">
        <v>1</v>
      </c>
      <c r="Q1544" s="9">
        <v>4</v>
      </c>
      <c r="R1544" s="9" t="str">
        <f>IFERROR(VLOOKUP(Tabla2[[#This Row],[CONTRATISTA PRNCIPAL]],Hoja1!$L$5:$M$9,2,FALSE),"CJV")</f>
        <v>CJV</v>
      </c>
      <c r="S1544" s="9" t="str">
        <f>IF(Tabla2[[#This Row],[EMPRESA]]=Tabla2[[#This Row],[CONTRATISTA PRNCIPAL]],"Principal","Secundaria")</f>
        <v>Principal</v>
      </c>
      <c r="T1544" s="10">
        <f>IFERROR(1/COUNTIF(Tabla2[CONTRATISTA PRNCIPAL],Tabla2[[#This Row],[CONTRATISTA PRNCIPAL]]),0)</f>
        <v>8.4033613445378148E-3</v>
      </c>
      <c r="U1544" s="33">
        <f ca="1">IF(((TODAY()-Tabla2[[#This Row],[FECHA NACIMIENTO]])/365)&lt;18,"Corregir", IF(((TODAY()-Tabla2[[#This Row],[FECHA NACIMIENTO]])/365)&gt;80, "Corregir",ROUNDDOWN(((TODAY()-Tabla2[[#This Row],[FECHA NACIMIENTO]])/365),0)))</f>
        <v>27</v>
      </c>
      <c r="V154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544" s="34" t="str">
        <f ca="1">+IF(Tabla2[[#This Row],[Edad]]="Corregir","Corregir","Ok")</f>
        <v>Ok</v>
      </c>
      <c r="X1544" s="10" t="str">
        <f>+IFERROR(VLOOKUP(Tabla2[[#This Row],[DISTRITO SEGÚN DNI]],Hoja1!$A$2:$B$55,2,FALSE),"No")</f>
        <v>No</v>
      </c>
      <c r="Y1544" s="10" t="str">
        <f>IF(OR(LOWER(Tabla2[[#This Row],[GENERO]])="masculino", LOWER(Tabla2[[#This Row],[GENERO]])="femenino"),"OK","Corregir")</f>
        <v>OK</v>
      </c>
      <c r="Z1544" s="10" t="str">
        <f>+IF(Tabla2[[#This Row],[Nro. DNI / CE]]="","Corregir",IF(LEN(Tabla2[[#This Row],[Nro. DNI / CE]])&gt;=8,"OK","Corregir"))</f>
        <v>OK</v>
      </c>
      <c r="AA1544" s="10">
        <f>COUNTIF(Tabla2[APELLIDOS Y NOMBRES],Tabla2[[#This Row],[APELLIDOS Y NOMBRES]])</f>
        <v>1</v>
      </c>
      <c r="AB1544" t="str">
        <f ca="1">+IFERROR(IF(Tabla2[[#This Row],[FECHA CESE/BAJA]]="","No Aplica",IF(AND(MONTH(Tabla2[[#This Row],[FECHA CESE/BAJA]])=MONTH(TODAY()-30),YEAR(Tabla2[[#This Row],[FECHA CESE/BAJA]])=YEAR(TODAY())),MONTH(TODAY()-30)&amp;"-"&amp;YEAR(TODAY()),"Borrar")),"No aplica")</f>
        <v>No Aplica</v>
      </c>
      <c r="AC1544" t="str">
        <f ca="1">+IFERROR(IF(Tabla2[[#This Row],[FECHA INICIO DE LABORES EN OBRA]]="","No Aplica",IF(AND(MONTH(Tabla2[[#This Row],[FECHA INICIO DE LABORES EN OBRA]])=MONTH(TODAY()-30),YEAR(Tabla2[[#This Row],[FECHA INICIO DE LABORES EN OBRA]])=YEAR(TODAY())),MONTH(TODAY()-30)&amp;"-"&amp;YEAR(TODAY()),"No Aplica")),"No Aplica")</f>
        <v>No Aplica</v>
      </c>
    </row>
    <row r="1545" spans="1:29" ht="15" customHeight="1" x14ac:dyDescent="0.25">
      <c r="A1545" s="2">
        <v>20538084761</v>
      </c>
      <c r="B1545" s="3" t="s">
        <v>8790</v>
      </c>
      <c r="C1545" s="3" t="s">
        <v>8790</v>
      </c>
      <c r="D1545" s="3" t="s">
        <v>4899</v>
      </c>
      <c r="E1545" s="3" t="s">
        <v>10900</v>
      </c>
      <c r="F1545" s="36">
        <v>34770</v>
      </c>
      <c r="G1545" s="3">
        <v>1</v>
      </c>
      <c r="H1545" s="3" t="s">
        <v>1887</v>
      </c>
      <c r="I1545" s="3" t="s">
        <v>4246</v>
      </c>
      <c r="J1545" s="3" t="s">
        <v>4900</v>
      </c>
      <c r="K1545" s="3" t="s">
        <v>1158</v>
      </c>
      <c r="L1545" s="8" t="s">
        <v>9813</v>
      </c>
      <c r="M1545" s="5"/>
      <c r="N1545" s="13" t="s">
        <v>1489</v>
      </c>
      <c r="O1545" s="5">
        <v>45041</v>
      </c>
      <c r="P1545" s="8">
        <v>1</v>
      </c>
      <c r="Q1545" s="9">
        <v>1</v>
      </c>
      <c r="R1545" s="9" t="str">
        <f>IFERROR(VLOOKUP(Tabla2[[#This Row],[CONTRATISTA PRNCIPAL]],Hoja1!$L$5:$M$9,2,FALSE),"CJV")</f>
        <v>CJV</v>
      </c>
      <c r="S1545" s="9" t="str">
        <f>IF(Tabla2[[#This Row],[EMPRESA]]=Tabla2[[#This Row],[CONTRATISTA PRNCIPAL]],"Principal","Secundaria")</f>
        <v>Principal</v>
      </c>
      <c r="T1545" s="10">
        <f>IFERROR(1/COUNTIF(Tabla2[CONTRATISTA PRNCIPAL],Tabla2[[#This Row],[CONTRATISTA PRNCIPAL]]),0)</f>
        <v>8.4033613445378148E-3</v>
      </c>
      <c r="U1545" s="33">
        <f ca="1">IF(((TODAY()-Tabla2[[#This Row],[FECHA NACIMIENTO]])/365)&lt;18,"Corregir", IF(((TODAY()-Tabla2[[#This Row],[FECHA NACIMIENTO]])/365)&gt;80, "Corregir",ROUNDDOWN(((TODAY()-Tabla2[[#This Row],[FECHA NACIMIENTO]])/365),0)))</f>
        <v>28</v>
      </c>
      <c r="V154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545" s="34" t="str">
        <f ca="1">+IF(Tabla2[[#This Row],[Edad]]="Corregir","Corregir","Ok")</f>
        <v>Ok</v>
      </c>
      <c r="X1545" s="10" t="str">
        <f>+IFERROR(VLOOKUP(Tabla2[[#This Row],[DISTRITO SEGÚN DNI]],Hoja1!$A$2:$B$55,2,FALSE),"No")</f>
        <v>No</v>
      </c>
      <c r="Y1545" s="10" t="str">
        <f>IF(OR(LOWER(Tabla2[[#This Row],[GENERO]])="masculino", LOWER(Tabla2[[#This Row],[GENERO]])="femenino"),"OK","Corregir")</f>
        <v>OK</v>
      </c>
      <c r="Z1545" s="10" t="str">
        <f>+IF(Tabla2[[#This Row],[Nro. DNI / CE]]="","Corregir",IF(LEN(Tabla2[[#This Row],[Nro. DNI / CE]])&gt;=8,"OK","Corregir"))</f>
        <v>OK</v>
      </c>
      <c r="AA1545" s="10">
        <f>COUNTIF(Tabla2[APELLIDOS Y NOMBRES],Tabla2[[#This Row],[APELLIDOS Y NOMBRES]])</f>
        <v>1</v>
      </c>
      <c r="AB1545" t="str">
        <f ca="1">+IFERROR(IF(Tabla2[[#This Row],[FECHA CESE/BAJA]]="","No Aplica",IF(AND(MONTH(Tabla2[[#This Row],[FECHA CESE/BAJA]])=MONTH(TODAY()-30),YEAR(Tabla2[[#This Row],[FECHA CESE/BAJA]])=YEAR(TODAY())),MONTH(TODAY()-30)&amp;"-"&amp;YEAR(TODAY()),"Borrar")),"No aplica")</f>
        <v>No Aplica</v>
      </c>
      <c r="AC1545" t="str">
        <f ca="1">+IFERROR(IF(Tabla2[[#This Row],[FECHA INICIO DE LABORES EN OBRA]]="","No Aplica",IF(AND(MONTH(Tabla2[[#This Row],[FECHA INICIO DE LABORES EN OBRA]])=MONTH(TODAY()-30),YEAR(Tabla2[[#This Row],[FECHA INICIO DE LABORES EN OBRA]])=YEAR(TODAY())),MONTH(TODAY()-30)&amp;"-"&amp;YEAR(TODAY()),"No Aplica")),"No Aplica")</f>
        <v>No Aplica</v>
      </c>
    </row>
    <row r="1546" spans="1:29" ht="15" customHeight="1" x14ac:dyDescent="0.25">
      <c r="A1546" s="2">
        <v>20538084761</v>
      </c>
      <c r="B1546" s="3" t="s">
        <v>8790</v>
      </c>
      <c r="C1546" s="3" t="s">
        <v>8790</v>
      </c>
      <c r="D1546" s="3">
        <v>43009054</v>
      </c>
      <c r="E1546" s="3" t="s">
        <v>8792</v>
      </c>
      <c r="F1546" s="36">
        <v>30800</v>
      </c>
      <c r="G1546" s="3">
        <v>2</v>
      </c>
      <c r="H1546" s="3" t="s">
        <v>1449</v>
      </c>
      <c r="I1546" s="3" t="s">
        <v>4246</v>
      </c>
      <c r="J1546" s="3" t="s">
        <v>8793</v>
      </c>
      <c r="K1546" s="3" t="s">
        <v>1044</v>
      </c>
      <c r="L1546" s="8" t="s">
        <v>9813</v>
      </c>
      <c r="M1546" s="5"/>
      <c r="N1546" s="13" t="s">
        <v>1489</v>
      </c>
      <c r="O1546" s="5">
        <v>45110</v>
      </c>
      <c r="P1546" s="8">
        <v>1</v>
      </c>
      <c r="Q1546" s="9">
        <v>4</v>
      </c>
      <c r="R1546" s="9" t="str">
        <f>IFERROR(VLOOKUP(Tabla2[[#This Row],[CONTRATISTA PRNCIPAL]],Hoja1!$L$5:$M$9,2,FALSE),"CJV")</f>
        <v>CJV</v>
      </c>
      <c r="S1546" s="9" t="str">
        <f>IF(Tabla2[[#This Row],[EMPRESA]]=Tabla2[[#This Row],[CONTRATISTA PRNCIPAL]],"Principal","Secundaria")</f>
        <v>Principal</v>
      </c>
      <c r="T1546" s="10">
        <f>IFERROR(1/COUNTIF(Tabla2[CONTRATISTA PRNCIPAL],Tabla2[[#This Row],[CONTRATISTA PRNCIPAL]]),0)</f>
        <v>8.4033613445378148E-3</v>
      </c>
      <c r="U1546" s="33">
        <f ca="1">IF(((TODAY()-Tabla2[[#This Row],[FECHA NACIMIENTO]])/365)&lt;18,"Corregir", IF(((TODAY()-Tabla2[[#This Row],[FECHA NACIMIENTO]])/365)&gt;80, "Corregir",ROUNDDOWN(((TODAY()-Tabla2[[#This Row],[FECHA NACIMIENTO]])/365),0)))</f>
        <v>39</v>
      </c>
      <c r="V154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546" s="34" t="str">
        <f ca="1">+IF(Tabla2[[#This Row],[Edad]]="Corregir","Corregir","Ok")</f>
        <v>Ok</v>
      </c>
      <c r="X1546" s="10" t="str">
        <f>+IFERROR(VLOOKUP(Tabla2[[#This Row],[DISTRITO SEGÚN DNI]],Hoja1!$A$2:$B$55,2,FALSE),"No")</f>
        <v>No</v>
      </c>
      <c r="Y1546" s="10" t="str">
        <f>IF(OR(LOWER(Tabla2[[#This Row],[GENERO]])="masculino", LOWER(Tabla2[[#This Row],[GENERO]])="femenino"),"OK","Corregir")</f>
        <v>OK</v>
      </c>
      <c r="Z1546" s="10" t="str">
        <f>+IF(Tabla2[[#This Row],[Nro. DNI / CE]]="","Corregir",IF(LEN(Tabla2[[#This Row],[Nro. DNI / CE]])&gt;=8,"OK","Corregir"))</f>
        <v>OK</v>
      </c>
      <c r="AA1546" s="10">
        <f>COUNTIF(Tabla2[APELLIDOS Y NOMBRES],Tabla2[[#This Row],[APELLIDOS Y NOMBRES]])</f>
        <v>1</v>
      </c>
      <c r="AB1546" t="str">
        <f ca="1">+IFERROR(IF(Tabla2[[#This Row],[FECHA CESE/BAJA]]="","No Aplica",IF(AND(MONTH(Tabla2[[#This Row],[FECHA CESE/BAJA]])=MONTH(TODAY()-30),YEAR(Tabla2[[#This Row],[FECHA CESE/BAJA]])=YEAR(TODAY())),MONTH(TODAY()-30)&amp;"-"&amp;YEAR(TODAY()),"Borrar")),"No aplica")</f>
        <v>No Aplica</v>
      </c>
      <c r="AC1546" t="str">
        <f ca="1">+IFERROR(IF(Tabla2[[#This Row],[FECHA INICIO DE LABORES EN OBRA]]="","No Aplica",IF(AND(MONTH(Tabla2[[#This Row],[FECHA INICIO DE LABORES EN OBRA]])=MONTH(TODAY()-30),YEAR(Tabla2[[#This Row],[FECHA INICIO DE LABORES EN OBRA]])=YEAR(TODAY())),MONTH(TODAY()-30)&amp;"-"&amp;YEAR(TODAY()),"No Aplica")),"No Aplica")</f>
        <v>No Aplica</v>
      </c>
    </row>
    <row r="1547" spans="1:29" ht="15" customHeight="1" x14ac:dyDescent="0.25">
      <c r="A1547" s="2">
        <v>20538084761</v>
      </c>
      <c r="B1547" s="3" t="s">
        <v>8790</v>
      </c>
      <c r="C1547" s="3" t="s">
        <v>8790</v>
      </c>
      <c r="D1547" s="3">
        <v>10249110</v>
      </c>
      <c r="E1547" s="3" t="s">
        <v>8794</v>
      </c>
      <c r="F1547" s="36">
        <v>27641</v>
      </c>
      <c r="G1547" s="3">
        <v>2</v>
      </c>
      <c r="H1547" s="3" t="s">
        <v>1449</v>
      </c>
      <c r="I1547" s="3" t="s">
        <v>4246</v>
      </c>
      <c r="J1547" s="3" t="s">
        <v>8795</v>
      </c>
      <c r="K1547" s="3" t="s">
        <v>93</v>
      </c>
      <c r="L1547" s="8" t="s">
        <v>9813</v>
      </c>
      <c r="M1547" s="5"/>
      <c r="N1547" s="13" t="s">
        <v>1489</v>
      </c>
      <c r="O1547" s="5">
        <v>45110</v>
      </c>
      <c r="P1547" s="8">
        <v>1</v>
      </c>
      <c r="Q1547" s="9">
        <v>4</v>
      </c>
      <c r="R1547" s="9" t="str">
        <f>IFERROR(VLOOKUP(Tabla2[[#This Row],[CONTRATISTA PRNCIPAL]],Hoja1!$L$5:$M$9,2,FALSE),"CJV")</f>
        <v>CJV</v>
      </c>
      <c r="S1547" s="9" t="str">
        <f>IF(Tabla2[[#This Row],[EMPRESA]]=Tabla2[[#This Row],[CONTRATISTA PRNCIPAL]],"Principal","Secundaria")</f>
        <v>Principal</v>
      </c>
      <c r="T1547" s="10">
        <f>IFERROR(1/COUNTIF(Tabla2[CONTRATISTA PRNCIPAL],Tabla2[[#This Row],[CONTRATISTA PRNCIPAL]]),0)</f>
        <v>8.4033613445378148E-3</v>
      </c>
      <c r="U1547" s="33">
        <f ca="1">IF(((TODAY()-Tabla2[[#This Row],[FECHA NACIMIENTO]])/365)&lt;18,"Corregir", IF(((TODAY()-Tabla2[[#This Row],[FECHA NACIMIENTO]])/365)&gt;80, "Corregir",ROUNDDOWN(((TODAY()-Tabla2[[#This Row],[FECHA NACIMIENTO]])/365),0)))</f>
        <v>48</v>
      </c>
      <c r="V154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547" s="34" t="str">
        <f ca="1">+IF(Tabla2[[#This Row],[Edad]]="Corregir","Corregir","Ok")</f>
        <v>Ok</v>
      </c>
      <c r="X1547" s="10" t="str">
        <f>+IFERROR(VLOOKUP(Tabla2[[#This Row],[DISTRITO SEGÚN DNI]],Hoja1!$A$2:$B$55,2,FALSE),"No")</f>
        <v>ATE</v>
      </c>
      <c r="Y1547" s="10" t="str">
        <f>IF(OR(LOWER(Tabla2[[#This Row],[GENERO]])="masculino", LOWER(Tabla2[[#This Row],[GENERO]])="femenino"),"OK","Corregir")</f>
        <v>OK</v>
      </c>
      <c r="Z1547" s="10" t="str">
        <f>+IF(Tabla2[[#This Row],[Nro. DNI / CE]]="","Corregir",IF(LEN(Tabla2[[#This Row],[Nro. DNI / CE]])&gt;=8,"OK","Corregir"))</f>
        <v>OK</v>
      </c>
      <c r="AA1547" s="10">
        <f>COUNTIF(Tabla2[APELLIDOS Y NOMBRES],Tabla2[[#This Row],[APELLIDOS Y NOMBRES]])</f>
        <v>1</v>
      </c>
      <c r="AB1547" t="str">
        <f ca="1">+IFERROR(IF(Tabla2[[#This Row],[FECHA CESE/BAJA]]="","No Aplica",IF(AND(MONTH(Tabla2[[#This Row],[FECHA CESE/BAJA]])=MONTH(TODAY()-30),YEAR(Tabla2[[#This Row],[FECHA CESE/BAJA]])=YEAR(TODAY())),MONTH(TODAY()-30)&amp;"-"&amp;YEAR(TODAY()),"Borrar")),"No aplica")</f>
        <v>No Aplica</v>
      </c>
      <c r="AC1547" t="str">
        <f ca="1">+IFERROR(IF(Tabla2[[#This Row],[FECHA INICIO DE LABORES EN OBRA]]="","No Aplica",IF(AND(MONTH(Tabla2[[#This Row],[FECHA INICIO DE LABORES EN OBRA]])=MONTH(TODAY()-30),YEAR(Tabla2[[#This Row],[FECHA INICIO DE LABORES EN OBRA]])=YEAR(TODAY())),MONTH(TODAY()-30)&amp;"-"&amp;YEAR(TODAY()),"No Aplica")),"No Aplica")</f>
        <v>No Aplica</v>
      </c>
    </row>
    <row r="1548" spans="1:29" ht="15" customHeight="1" x14ac:dyDescent="0.25">
      <c r="A1548" s="2">
        <v>20538084761</v>
      </c>
      <c r="B1548" s="3" t="s">
        <v>8790</v>
      </c>
      <c r="C1548" s="3" t="s">
        <v>8790</v>
      </c>
      <c r="D1548" s="3">
        <v>40978751</v>
      </c>
      <c r="E1548" s="3" t="s">
        <v>8796</v>
      </c>
      <c r="F1548" s="36">
        <v>29387</v>
      </c>
      <c r="G1548" s="3">
        <v>2</v>
      </c>
      <c r="H1548" s="3" t="s">
        <v>1449</v>
      </c>
      <c r="I1548" s="3" t="s">
        <v>4246</v>
      </c>
      <c r="J1548" s="3" t="s">
        <v>8797</v>
      </c>
      <c r="K1548" s="3" t="s">
        <v>93</v>
      </c>
      <c r="L1548" s="8" t="s">
        <v>9813</v>
      </c>
      <c r="M1548" s="5"/>
      <c r="N1548" s="13" t="s">
        <v>1489</v>
      </c>
      <c r="O1548" s="5">
        <v>45110</v>
      </c>
      <c r="P1548" s="8">
        <v>1</v>
      </c>
      <c r="Q1548" s="9">
        <v>4</v>
      </c>
      <c r="R1548" s="9" t="str">
        <f>IFERROR(VLOOKUP(Tabla2[[#This Row],[CONTRATISTA PRNCIPAL]],Hoja1!$L$5:$M$9,2,FALSE),"CJV")</f>
        <v>CJV</v>
      </c>
      <c r="S1548" s="9" t="str">
        <f>IF(Tabla2[[#This Row],[EMPRESA]]=Tabla2[[#This Row],[CONTRATISTA PRNCIPAL]],"Principal","Secundaria")</f>
        <v>Principal</v>
      </c>
      <c r="T1548" s="10">
        <f>IFERROR(1/COUNTIF(Tabla2[CONTRATISTA PRNCIPAL],Tabla2[[#This Row],[CONTRATISTA PRNCIPAL]]),0)</f>
        <v>8.4033613445378148E-3</v>
      </c>
      <c r="U1548" s="33">
        <f ca="1">IF(((TODAY()-Tabla2[[#This Row],[FECHA NACIMIENTO]])/365)&lt;18,"Corregir", IF(((TODAY()-Tabla2[[#This Row],[FECHA NACIMIENTO]])/365)&gt;80, "Corregir",ROUNDDOWN(((TODAY()-Tabla2[[#This Row],[FECHA NACIMIENTO]])/365),0)))</f>
        <v>43</v>
      </c>
      <c r="V154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548" s="34" t="str">
        <f ca="1">+IF(Tabla2[[#This Row],[Edad]]="Corregir","Corregir","Ok")</f>
        <v>Ok</v>
      </c>
      <c r="X1548" s="10" t="str">
        <f>+IFERROR(VLOOKUP(Tabla2[[#This Row],[DISTRITO SEGÚN DNI]],Hoja1!$A$2:$B$55,2,FALSE),"No")</f>
        <v>ATE</v>
      </c>
      <c r="Y1548" s="10" t="str">
        <f>IF(OR(LOWER(Tabla2[[#This Row],[GENERO]])="masculino", LOWER(Tabla2[[#This Row],[GENERO]])="femenino"),"OK","Corregir")</f>
        <v>OK</v>
      </c>
      <c r="Z1548" s="10" t="str">
        <f>+IF(Tabla2[[#This Row],[Nro. DNI / CE]]="","Corregir",IF(LEN(Tabla2[[#This Row],[Nro. DNI / CE]])&gt;=8,"OK","Corregir"))</f>
        <v>OK</v>
      </c>
      <c r="AA1548" s="10">
        <f>COUNTIF(Tabla2[APELLIDOS Y NOMBRES],Tabla2[[#This Row],[APELLIDOS Y NOMBRES]])</f>
        <v>1</v>
      </c>
      <c r="AB1548" t="str">
        <f ca="1">+IFERROR(IF(Tabla2[[#This Row],[FECHA CESE/BAJA]]="","No Aplica",IF(AND(MONTH(Tabla2[[#This Row],[FECHA CESE/BAJA]])=MONTH(TODAY()-30),YEAR(Tabla2[[#This Row],[FECHA CESE/BAJA]])=YEAR(TODAY())),MONTH(TODAY()-30)&amp;"-"&amp;YEAR(TODAY()),"Borrar")),"No aplica")</f>
        <v>No Aplica</v>
      </c>
      <c r="AC1548" t="str">
        <f ca="1">+IFERROR(IF(Tabla2[[#This Row],[FECHA INICIO DE LABORES EN OBRA]]="","No Aplica",IF(AND(MONTH(Tabla2[[#This Row],[FECHA INICIO DE LABORES EN OBRA]])=MONTH(TODAY()-30),YEAR(Tabla2[[#This Row],[FECHA INICIO DE LABORES EN OBRA]])=YEAR(TODAY())),MONTH(TODAY()-30)&amp;"-"&amp;YEAR(TODAY()),"No Aplica")),"No Aplica")</f>
        <v>No Aplica</v>
      </c>
    </row>
    <row r="1549" spans="1:29" ht="15" customHeight="1" x14ac:dyDescent="0.25">
      <c r="A1549" s="2">
        <v>20538084761</v>
      </c>
      <c r="B1549" s="3" t="s">
        <v>8790</v>
      </c>
      <c r="C1549" s="3" t="s">
        <v>8790</v>
      </c>
      <c r="D1549" s="3">
        <v>47783063</v>
      </c>
      <c r="E1549" s="3" t="s">
        <v>8798</v>
      </c>
      <c r="F1549" s="36">
        <v>32692</v>
      </c>
      <c r="G1549" s="3">
        <v>2</v>
      </c>
      <c r="H1549" s="3" t="s">
        <v>1449</v>
      </c>
      <c r="I1549" s="3" t="s">
        <v>4246</v>
      </c>
      <c r="J1549" s="3" t="s">
        <v>8799</v>
      </c>
      <c r="K1549" s="3" t="s">
        <v>1450</v>
      </c>
      <c r="L1549" s="8" t="s">
        <v>9813</v>
      </c>
      <c r="M1549" s="5"/>
      <c r="N1549" s="13" t="s">
        <v>1489</v>
      </c>
      <c r="O1549" s="5">
        <v>45110</v>
      </c>
      <c r="P1549" s="8">
        <v>1</v>
      </c>
      <c r="Q1549" s="9">
        <v>4</v>
      </c>
      <c r="R1549" s="9" t="str">
        <f>IFERROR(VLOOKUP(Tabla2[[#This Row],[CONTRATISTA PRNCIPAL]],Hoja1!$L$5:$M$9,2,FALSE),"CJV")</f>
        <v>CJV</v>
      </c>
      <c r="S1549" s="9" t="str">
        <f>IF(Tabla2[[#This Row],[EMPRESA]]=Tabla2[[#This Row],[CONTRATISTA PRNCIPAL]],"Principal","Secundaria")</f>
        <v>Principal</v>
      </c>
      <c r="T1549" s="10">
        <f>IFERROR(1/COUNTIF(Tabla2[CONTRATISTA PRNCIPAL],Tabla2[[#This Row],[CONTRATISTA PRNCIPAL]]),0)</f>
        <v>8.4033613445378148E-3</v>
      </c>
      <c r="U1549" s="33">
        <f ca="1">IF(((TODAY()-Tabla2[[#This Row],[FECHA NACIMIENTO]])/365)&lt;18,"Corregir", IF(((TODAY()-Tabla2[[#This Row],[FECHA NACIMIENTO]])/365)&gt;80, "Corregir",ROUNDDOWN(((TODAY()-Tabla2[[#This Row],[FECHA NACIMIENTO]])/365),0)))</f>
        <v>34</v>
      </c>
      <c r="V154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549" s="34" t="str">
        <f ca="1">+IF(Tabla2[[#This Row],[Edad]]="Corregir","Corregir","Ok")</f>
        <v>Ok</v>
      </c>
      <c r="X1549" s="10" t="str">
        <f>+IFERROR(VLOOKUP(Tabla2[[#This Row],[DISTRITO SEGÚN DNI]],Hoja1!$A$2:$B$55,2,FALSE),"No")</f>
        <v>No</v>
      </c>
      <c r="Y1549" s="10" t="str">
        <f>IF(OR(LOWER(Tabla2[[#This Row],[GENERO]])="masculino", LOWER(Tabla2[[#This Row],[GENERO]])="femenino"),"OK","Corregir")</f>
        <v>OK</v>
      </c>
      <c r="Z1549" s="10" t="str">
        <f>+IF(Tabla2[[#This Row],[Nro. DNI / CE]]="","Corregir",IF(LEN(Tabla2[[#This Row],[Nro. DNI / CE]])&gt;=8,"OK","Corregir"))</f>
        <v>OK</v>
      </c>
      <c r="AA1549" s="10">
        <f>COUNTIF(Tabla2[APELLIDOS Y NOMBRES],Tabla2[[#This Row],[APELLIDOS Y NOMBRES]])</f>
        <v>1</v>
      </c>
      <c r="AB1549" t="str">
        <f ca="1">+IFERROR(IF(Tabla2[[#This Row],[FECHA CESE/BAJA]]="","No Aplica",IF(AND(MONTH(Tabla2[[#This Row],[FECHA CESE/BAJA]])=MONTH(TODAY()-30),YEAR(Tabla2[[#This Row],[FECHA CESE/BAJA]])=YEAR(TODAY())),MONTH(TODAY()-30)&amp;"-"&amp;YEAR(TODAY()),"Borrar")),"No aplica")</f>
        <v>No Aplica</v>
      </c>
      <c r="AC1549" t="str">
        <f ca="1">+IFERROR(IF(Tabla2[[#This Row],[FECHA INICIO DE LABORES EN OBRA]]="","No Aplica",IF(AND(MONTH(Tabla2[[#This Row],[FECHA INICIO DE LABORES EN OBRA]])=MONTH(TODAY()-30),YEAR(Tabla2[[#This Row],[FECHA INICIO DE LABORES EN OBRA]])=YEAR(TODAY())),MONTH(TODAY()-30)&amp;"-"&amp;YEAR(TODAY()),"No Aplica")),"No Aplica")</f>
        <v>No Aplica</v>
      </c>
    </row>
    <row r="1550" spans="1:29" ht="15" customHeight="1" x14ac:dyDescent="0.25">
      <c r="A1550" s="2">
        <v>20538084761</v>
      </c>
      <c r="B1550" s="3" t="s">
        <v>8790</v>
      </c>
      <c r="C1550" s="3" t="s">
        <v>8790</v>
      </c>
      <c r="D1550" s="3">
        <v>80086494</v>
      </c>
      <c r="E1550" s="3" t="s">
        <v>8800</v>
      </c>
      <c r="F1550" s="36">
        <v>27469</v>
      </c>
      <c r="G1550" s="3">
        <v>2</v>
      </c>
      <c r="H1550" s="3" t="s">
        <v>1790</v>
      </c>
      <c r="I1550" s="3" t="s">
        <v>4246</v>
      </c>
      <c r="J1550" s="3" t="s">
        <v>8801</v>
      </c>
      <c r="K1550" s="3" t="s">
        <v>35</v>
      </c>
      <c r="L1550" s="8" t="s">
        <v>9813</v>
      </c>
      <c r="M1550" s="5"/>
      <c r="N1550" s="13" t="s">
        <v>1489</v>
      </c>
      <c r="O1550" s="5">
        <v>45112</v>
      </c>
      <c r="P1550" s="8">
        <v>1</v>
      </c>
      <c r="Q1550" s="9">
        <v>4</v>
      </c>
      <c r="R1550" s="9" t="str">
        <f>IFERROR(VLOOKUP(Tabla2[[#This Row],[CONTRATISTA PRNCIPAL]],Hoja1!$L$5:$M$9,2,FALSE),"CJV")</f>
        <v>CJV</v>
      </c>
      <c r="S1550" s="9" t="str">
        <f>IF(Tabla2[[#This Row],[EMPRESA]]=Tabla2[[#This Row],[CONTRATISTA PRNCIPAL]],"Principal","Secundaria")</f>
        <v>Principal</v>
      </c>
      <c r="T1550" s="10">
        <f>IFERROR(1/COUNTIF(Tabla2[CONTRATISTA PRNCIPAL],Tabla2[[#This Row],[CONTRATISTA PRNCIPAL]]),0)</f>
        <v>8.4033613445378148E-3</v>
      </c>
      <c r="U1550" s="33">
        <f ca="1">IF(((TODAY()-Tabla2[[#This Row],[FECHA NACIMIENTO]])/365)&lt;18,"Corregir", IF(((TODAY()-Tabla2[[#This Row],[FECHA NACIMIENTO]])/365)&gt;80, "Corregir",ROUNDDOWN(((TODAY()-Tabla2[[#This Row],[FECHA NACIMIENTO]])/365),0)))</f>
        <v>48</v>
      </c>
      <c r="V155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550" s="34" t="str">
        <f ca="1">+IF(Tabla2[[#This Row],[Edad]]="Corregir","Corregir","Ok")</f>
        <v>Ok</v>
      </c>
      <c r="X1550" s="10" t="str">
        <f>+IFERROR(VLOOKUP(Tabla2[[#This Row],[DISTRITO SEGÚN DNI]],Hoja1!$A$2:$B$55,2,FALSE),"No")</f>
        <v>EL AGUSTINO</v>
      </c>
      <c r="Y1550" s="10" t="str">
        <f>IF(OR(LOWER(Tabla2[[#This Row],[GENERO]])="masculino", LOWER(Tabla2[[#This Row],[GENERO]])="femenino"),"OK","Corregir")</f>
        <v>OK</v>
      </c>
      <c r="Z1550" s="10" t="str">
        <f>+IF(Tabla2[[#This Row],[Nro. DNI / CE]]="","Corregir",IF(LEN(Tabla2[[#This Row],[Nro. DNI / CE]])&gt;=8,"OK","Corregir"))</f>
        <v>OK</v>
      </c>
      <c r="AA1550" s="10">
        <f>COUNTIF(Tabla2[APELLIDOS Y NOMBRES],Tabla2[[#This Row],[APELLIDOS Y NOMBRES]])</f>
        <v>1</v>
      </c>
      <c r="AB1550" t="str">
        <f ca="1">+IFERROR(IF(Tabla2[[#This Row],[FECHA CESE/BAJA]]="","No Aplica",IF(AND(MONTH(Tabla2[[#This Row],[FECHA CESE/BAJA]])=MONTH(TODAY()-30),YEAR(Tabla2[[#This Row],[FECHA CESE/BAJA]])=YEAR(TODAY())),MONTH(TODAY()-30)&amp;"-"&amp;YEAR(TODAY()),"Borrar")),"No aplica")</f>
        <v>No Aplica</v>
      </c>
      <c r="AC1550" t="str">
        <f ca="1">+IFERROR(IF(Tabla2[[#This Row],[FECHA INICIO DE LABORES EN OBRA]]="","No Aplica",IF(AND(MONTH(Tabla2[[#This Row],[FECHA INICIO DE LABORES EN OBRA]])=MONTH(TODAY()-30),YEAR(Tabla2[[#This Row],[FECHA INICIO DE LABORES EN OBRA]])=YEAR(TODAY())),MONTH(TODAY()-30)&amp;"-"&amp;YEAR(TODAY()),"No Aplica")),"No Aplica")</f>
        <v>No Aplica</v>
      </c>
    </row>
    <row r="1551" spans="1:29" ht="15" customHeight="1" x14ac:dyDescent="0.25">
      <c r="A1551" s="2">
        <v>20538084761</v>
      </c>
      <c r="B1551" s="3" t="s">
        <v>8790</v>
      </c>
      <c r="C1551" s="3" t="s">
        <v>8790</v>
      </c>
      <c r="D1551" s="3" t="s">
        <v>8802</v>
      </c>
      <c r="E1551" s="3" t="s">
        <v>8803</v>
      </c>
      <c r="F1551" s="36">
        <v>23227</v>
      </c>
      <c r="G1551" s="3">
        <v>2</v>
      </c>
      <c r="H1551" s="3" t="s">
        <v>8804</v>
      </c>
      <c r="I1551" s="3" t="s">
        <v>4246</v>
      </c>
      <c r="J1551" s="3" t="s">
        <v>8805</v>
      </c>
      <c r="K1551" s="3" t="s">
        <v>93</v>
      </c>
      <c r="L1551" s="8" t="s">
        <v>9813</v>
      </c>
      <c r="M1551" s="5"/>
      <c r="N1551" s="13" t="s">
        <v>1489</v>
      </c>
      <c r="O1551" s="5">
        <v>45110</v>
      </c>
      <c r="P1551" s="8">
        <v>1</v>
      </c>
      <c r="Q1551" s="9">
        <v>4</v>
      </c>
      <c r="R1551" s="9" t="str">
        <f>IFERROR(VLOOKUP(Tabla2[[#This Row],[CONTRATISTA PRNCIPAL]],Hoja1!$L$5:$M$9,2,FALSE),"CJV")</f>
        <v>CJV</v>
      </c>
      <c r="S1551" s="9" t="str">
        <f>IF(Tabla2[[#This Row],[EMPRESA]]=Tabla2[[#This Row],[CONTRATISTA PRNCIPAL]],"Principal","Secundaria")</f>
        <v>Principal</v>
      </c>
      <c r="T1551" s="10">
        <f>IFERROR(1/COUNTIF(Tabla2[CONTRATISTA PRNCIPAL],Tabla2[[#This Row],[CONTRATISTA PRNCIPAL]]),0)</f>
        <v>8.4033613445378148E-3</v>
      </c>
      <c r="U1551" s="33">
        <f ca="1">IF(((TODAY()-Tabla2[[#This Row],[FECHA NACIMIENTO]])/365)&lt;18,"Corregir", IF(((TODAY()-Tabla2[[#This Row],[FECHA NACIMIENTO]])/365)&gt;80, "Corregir",ROUNDDOWN(((TODAY()-Tabla2[[#This Row],[FECHA NACIMIENTO]])/365),0)))</f>
        <v>60</v>
      </c>
      <c r="V155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1551" s="34" t="str">
        <f ca="1">+IF(Tabla2[[#This Row],[Edad]]="Corregir","Corregir","Ok")</f>
        <v>Ok</v>
      </c>
      <c r="X1551" s="10" t="str">
        <f>+IFERROR(VLOOKUP(Tabla2[[#This Row],[DISTRITO SEGÚN DNI]],Hoja1!$A$2:$B$55,2,FALSE),"No")</f>
        <v>ATE</v>
      </c>
      <c r="Y1551" s="10" t="str">
        <f>IF(OR(LOWER(Tabla2[[#This Row],[GENERO]])="masculino", LOWER(Tabla2[[#This Row],[GENERO]])="femenino"),"OK","Corregir")</f>
        <v>OK</v>
      </c>
      <c r="Z1551" s="10" t="str">
        <f>+IF(Tabla2[[#This Row],[Nro. DNI / CE]]="","Corregir",IF(LEN(Tabla2[[#This Row],[Nro. DNI / CE]])&gt;=8,"OK","Corregir"))</f>
        <v>OK</v>
      </c>
      <c r="AA1551" s="10">
        <f>COUNTIF(Tabla2[APELLIDOS Y NOMBRES],Tabla2[[#This Row],[APELLIDOS Y NOMBRES]])</f>
        <v>1</v>
      </c>
      <c r="AB1551" t="str">
        <f ca="1">+IFERROR(IF(Tabla2[[#This Row],[FECHA CESE/BAJA]]="","No Aplica",IF(AND(MONTH(Tabla2[[#This Row],[FECHA CESE/BAJA]])=MONTH(TODAY()-30),YEAR(Tabla2[[#This Row],[FECHA CESE/BAJA]])=YEAR(TODAY())),MONTH(TODAY()-30)&amp;"-"&amp;YEAR(TODAY()),"Borrar")),"No aplica")</f>
        <v>No Aplica</v>
      </c>
      <c r="AC1551" t="str">
        <f ca="1">+IFERROR(IF(Tabla2[[#This Row],[FECHA INICIO DE LABORES EN OBRA]]="","No Aplica",IF(AND(MONTH(Tabla2[[#This Row],[FECHA INICIO DE LABORES EN OBRA]])=MONTH(TODAY()-30),YEAR(Tabla2[[#This Row],[FECHA INICIO DE LABORES EN OBRA]])=YEAR(TODAY())),MONTH(TODAY()-30)&amp;"-"&amp;YEAR(TODAY()),"No Aplica")),"No Aplica")</f>
        <v>No Aplica</v>
      </c>
    </row>
    <row r="1552" spans="1:29" ht="15" customHeight="1" x14ac:dyDescent="0.25">
      <c r="A1552" s="2">
        <v>20538084761</v>
      </c>
      <c r="B1552" s="3" t="s">
        <v>8790</v>
      </c>
      <c r="C1552" s="3" t="s">
        <v>8790</v>
      </c>
      <c r="D1552" s="3" t="s">
        <v>8806</v>
      </c>
      <c r="E1552" s="3" t="s">
        <v>8807</v>
      </c>
      <c r="F1552" s="36">
        <v>24797</v>
      </c>
      <c r="G1552" s="3">
        <v>2</v>
      </c>
      <c r="H1552" s="3" t="s">
        <v>1449</v>
      </c>
      <c r="I1552" s="3" t="s">
        <v>4246</v>
      </c>
      <c r="J1552" s="3" t="s">
        <v>8808</v>
      </c>
      <c r="K1552" s="3" t="s">
        <v>1044</v>
      </c>
      <c r="L1552" s="8" t="s">
        <v>9813</v>
      </c>
      <c r="M1552" s="5"/>
      <c r="N1552" s="13" t="s">
        <v>1489</v>
      </c>
      <c r="O1552" s="5">
        <v>45110</v>
      </c>
      <c r="P1552" s="8">
        <v>1</v>
      </c>
      <c r="Q1552" s="9">
        <v>4</v>
      </c>
      <c r="R1552" s="9" t="str">
        <f>IFERROR(VLOOKUP(Tabla2[[#This Row],[CONTRATISTA PRNCIPAL]],Hoja1!$L$5:$M$9,2,FALSE),"CJV")</f>
        <v>CJV</v>
      </c>
      <c r="S1552" s="9" t="str">
        <f>IF(Tabla2[[#This Row],[EMPRESA]]=Tabla2[[#This Row],[CONTRATISTA PRNCIPAL]],"Principal","Secundaria")</f>
        <v>Principal</v>
      </c>
      <c r="T1552" s="10">
        <f>IFERROR(1/COUNTIF(Tabla2[CONTRATISTA PRNCIPAL],Tabla2[[#This Row],[CONTRATISTA PRNCIPAL]]),0)</f>
        <v>8.4033613445378148E-3</v>
      </c>
      <c r="U1552" s="33">
        <f ca="1">IF(((TODAY()-Tabla2[[#This Row],[FECHA NACIMIENTO]])/365)&lt;18,"Corregir", IF(((TODAY()-Tabla2[[#This Row],[FECHA NACIMIENTO]])/365)&gt;80, "Corregir",ROUNDDOWN(((TODAY()-Tabla2[[#This Row],[FECHA NACIMIENTO]])/365),0)))</f>
        <v>55</v>
      </c>
      <c r="V155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552" s="34" t="str">
        <f ca="1">+IF(Tabla2[[#This Row],[Edad]]="Corregir","Corregir","Ok")</f>
        <v>Ok</v>
      </c>
      <c r="X1552" s="10" t="str">
        <f>+IFERROR(VLOOKUP(Tabla2[[#This Row],[DISTRITO SEGÚN DNI]],Hoja1!$A$2:$B$55,2,FALSE),"No")</f>
        <v>No</v>
      </c>
      <c r="Y1552" s="10" t="str">
        <f>IF(OR(LOWER(Tabla2[[#This Row],[GENERO]])="masculino", LOWER(Tabla2[[#This Row],[GENERO]])="femenino"),"OK","Corregir")</f>
        <v>OK</v>
      </c>
      <c r="Z1552" s="10" t="str">
        <f>+IF(Tabla2[[#This Row],[Nro. DNI / CE]]="","Corregir",IF(LEN(Tabla2[[#This Row],[Nro. DNI / CE]])&gt;=8,"OK","Corregir"))</f>
        <v>OK</v>
      </c>
      <c r="AA1552" s="10">
        <f>COUNTIF(Tabla2[APELLIDOS Y NOMBRES],Tabla2[[#This Row],[APELLIDOS Y NOMBRES]])</f>
        <v>1</v>
      </c>
      <c r="AB1552" t="str">
        <f ca="1">+IFERROR(IF(Tabla2[[#This Row],[FECHA CESE/BAJA]]="","No Aplica",IF(AND(MONTH(Tabla2[[#This Row],[FECHA CESE/BAJA]])=MONTH(TODAY()-30),YEAR(Tabla2[[#This Row],[FECHA CESE/BAJA]])=YEAR(TODAY())),MONTH(TODAY()-30)&amp;"-"&amp;YEAR(TODAY()),"Borrar")),"No aplica")</f>
        <v>No Aplica</v>
      </c>
      <c r="AC1552" t="str">
        <f ca="1">+IFERROR(IF(Tabla2[[#This Row],[FECHA INICIO DE LABORES EN OBRA]]="","No Aplica",IF(AND(MONTH(Tabla2[[#This Row],[FECHA INICIO DE LABORES EN OBRA]])=MONTH(TODAY()-30),YEAR(Tabla2[[#This Row],[FECHA INICIO DE LABORES EN OBRA]])=YEAR(TODAY())),MONTH(TODAY()-30)&amp;"-"&amp;YEAR(TODAY()),"No Aplica")),"No Aplica")</f>
        <v>No Aplica</v>
      </c>
    </row>
    <row r="1553" spans="1:29" ht="15" customHeight="1" x14ac:dyDescent="0.25">
      <c r="A1553" s="2">
        <v>20538084761</v>
      </c>
      <c r="B1553" s="3" t="s">
        <v>8790</v>
      </c>
      <c r="C1553" s="3" t="s">
        <v>8790</v>
      </c>
      <c r="D1553" s="3">
        <v>73213668</v>
      </c>
      <c r="E1553" s="3" t="s">
        <v>8809</v>
      </c>
      <c r="F1553" s="36">
        <v>38487</v>
      </c>
      <c r="G1553" s="3">
        <v>2</v>
      </c>
      <c r="H1553" s="3" t="s">
        <v>1458</v>
      </c>
      <c r="I1553" s="3" t="s">
        <v>4246</v>
      </c>
      <c r="J1553" s="3" t="s">
        <v>8810</v>
      </c>
      <c r="K1553" s="3" t="s">
        <v>32</v>
      </c>
      <c r="L1553" s="8" t="s">
        <v>9813</v>
      </c>
      <c r="M1553" s="5"/>
      <c r="N1553" s="13" t="s">
        <v>1489</v>
      </c>
      <c r="O1553" s="5">
        <v>45105</v>
      </c>
      <c r="P1553" s="8">
        <v>1</v>
      </c>
      <c r="Q1553" s="9">
        <v>4</v>
      </c>
      <c r="R1553" s="9" t="str">
        <f>IFERROR(VLOOKUP(Tabla2[[#This Row],[CONTRATISTA PRNCIPAL]],Hoja1!$L$5:$M$9,2,FALSE),"CJV")</f>
        <v>CJV</v>
      </c>
      <c r="S1553" s="9" t="str">
        <f>IF(Tabla2[[#This Row],[EMPRESA]]=Tabla2[[#This Row],[CONTRATISTA PRNCIPAL]],"Principal","Secundaria")</f>
        <v>Principal</v>
      </c>
      <c r="T1553" s="10">
        <f>IFERROR(1/COUNTIF(Tabla2[CONTRATISTA PRNCIPAL],Tabla2[[#This Row],[CONTRATISTA PRNCIPAL]]),0)</f>
        <v>8.4033613445378148E-3</v>
      </c>
      <c r="U1553" s="33">
        <f ca="1">IF(((TODAY()-Tabla2[[#This Row],[FECHA NACIMIENTO]])/365)&lt;18,"Corregir", IF(((TODAY()-Tabla2[[#This Row],[FECHA NACIMIENTO]])/365)&gt;80, "Corregir",ROUNDDOWN(((TODAY()-Tabla2[[#This Row],[FECHA NACIMIENTO]])/365),0)))</f>
        <v>18</v>
      </c>
      <c r="V155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1553" s="34" t="str">
        <f ca="1">+IF(Tabla2[[#This Row],[Edad]]="Corregir","Corregir","Ok")</f>
        <v>Ok</v>
      </c>
      <c r="X1553" s="10" t="str">
        <f>+IFERROR(VLOOKUP(Tabla2[[#This Row],[DISTRITO SEGÚN DNI]],Hoja1!$A$2:$B$55,2,FALSE),"No")</f>
        <v>CALLAO</v>
      </c>
      <c r="Y1553" s="10" t="str">
        <f>IF(OR(LOWER(Tabla2[[#This Row],[GENERO]])="masculino", LOWER(Tabla2[[#This Row],[GENERO]])="femenino"),"OK","Corregir")</f>
        <v>OK</v>
      </c>
      <c r="Z1553" s="10" t="str">
        <f>+IF(Tabla2[[#This Row],[Nro. DNI / CE]]="","Corregir",IF(LEN(Tabla2[[#This Row],[Nro. DNI / CE]])&gt;=8,"OK","Corregir"))</f>
        <v>OK</v>
      </c>
      <c r="AA1553" s="10">
        <f>COUNTIF(Tabla2[APELLIDOS Y NOMBRES],Tabla2[[#This Row],[APELLIDOS Y NOMBRES]])</f>
        <v>1</v>
      </c>
      <c r="AB1553" t="str">
        <f ca="1">+IFERROR(IF(Tabla2[[#This Row],[FECHA CESE/BAJA]]="","No Aplica",IF(AND(MONTH(Tabla2[[#This Row],[FECHA CESE/BAJA]])=MONTH(TODAY()-30),YEAR(Tabla2[[#This Row],[FECHA CESE/BAJA]])=YEAR(TODAY())),MONTH(TODAY()-30)&amp;"-"&amp;YEAR(TODAY()),"Borrar")),"No aplica")</f>
        <v>No Aplica</v>
      </c>
      <c r="AC1553" t="str">
        <f ca="1">+IFERROR(IF(Tabla2[[#This Row],[FECHA INICIO DE LABORES EN OBRA]]="","No Aplica",IF(AND(MONTH(Tabla2[[#This Row],[FECHA INICIO DE LABORES EN OBRA]])=MONTH(TODAY()-30),YEAR(Tabla2[[#This Row],[FECHA INICIO DE LABORES EN OBRA]])=YEAR(TODAY())),MONTH(TODAY()-30)&amp;"-"&amp;YEAR(TODAY()),"No Aplica")),"No Aplica")</f>
        <v>No Aplica</v>
      </c>
    </row>
    <row r="1554" spans="1:29" ht="15" customHeight="1" x14ac:dyDescent="0.25">
      <c r="A1554" s="2">
        <v>20538084761</v>
      </c>
      <c r="B1554" s="3" t="s">
        <v>8790</v>
      </c>
      <c r="C1554" s="3" t="s">
        <v>8790</v>
      </c>
      <c r="D1554" s="3">
        <v>47939282</v>
      </c>
      <c r="E1554" s="3" t="s">
        <v>4905</v>
      </c>
      <c r="F1554" s="36">
        <v>34239</v>
      </c>
      <c r="G1554" s="3">
        <v>2</v>
      </c>
      <c r="H1554" s="3" t="s">
        <v>1458</v>
      </c>
      <c r="I1554" s="3" t="s">
        <v>4246</v>
      </c>
      <c r="J1554" s="3" t="s">
        <v>4906</v>
      </c>
      <c r="K1554" s="3" t="s">
        <v>1044</v>
      </c>
      <c r="L1554" s="8" t="s">
        <v>9813</v>
      </c>
      <c r="M1554" s="5"/>
      <c r="N1554" s="13" t="s">
        <v>1489</v>
      </c>
      <c r="O1554" s="5">
        <v>45051</v>
      </c>
      <c r="P1554" s="8">
        <v>1</v>
      </c>
      <c r="Q1554" s="9">
        <v>4</v>
      </c>
      <c r="R1554" s="9" t="str">
        <f>IFERROR(VLOOKUP(Tabla2[[#This Row],[CONTRATISTA PRNCIPAL]],Hoja1!$L$5:$M$9,2,FALSE),"CJV")</f>
        <v>CJV</v>
      </c>
      <c r="S1554" s="9" t="str">
        <f>IF(Tabla2[[#This Row],[EMPRESA]]=Tabla2[[#This Row],[CONTRATISTA PRNCIPAL]],"Principal","Secundaria")</f>
        <v>Principal</v>
      </c>
      <c r="T1554" s="10">
        <f>IFERROR(1/COUNTIF(Tabla2[CONTRATISTA PRNCIPAL],Tabla2[[#This Row],[CONTRATISTA PRNCIPAL]]),0)</f>
        <v>8.4033613445378148E-3</v>
      </c>
      <c r="U1554" s="33">
        <f ca="1">IF(((TODAY()-Tabla2[[#This Row],[FECHA NACIMIENTO]])/365)&lt;18,"Corregir", IF(((TODAY()-Tabla2[[#This Row],[FECHA NACIMIENTO]])/365)&gt;80, "Corregir",ROUNDDOWN(((TODAY()-Tabla2[[#This Row],[FECHA NACIMIENTO]])/365),0)))</f>
        <v>29</v>
      </c>
      <c r="V155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554" s="34" t="str">
        <f ca="1">+IF(Tabla2[[#This Row],[Edad]]="Corregir","Corregir","Ok")</f>
        <v>Ok</v>
      </c>
      <c r="X1554" s="10" t="str">
        <f>+IFERROR(VLOOKUP(Tabla2[[#This Row],[DISTRITO SEGÚN DNI]],Hoja1!$A$2:$B$55,2,FALSE),"No")</f>
        <v>No</v>
      </c>
      <c r="Y1554" s="10" t="str">
        <f>IF(OR(LOWER(Tabla2[[#This Row],[GENERO]])="masculino", LOWER(Tabla2[[#This Row],[GENERO]])="femenino"),"OK","Corregir")</f>
        <v>OK</v>
      </c>
      <c r="Z1554" s="10" t="str">
        <f>+IF(Tabla2[[#This Row],[Nro. DNI / CE]]="","Corregir",IF(LEN(Tabla2[[#This Row],[Nro. DNI / CE]])&gt;=8,"OK","Corregir"))</f>
        <v>OK</v>
      </c>
      <c r="AA1554" s="10">
        <f>COUNTIF(Tabla2[APELLIDOS Y NOMBRES],Tabla2[[#This Row],[APELLIDOS Y NOMBRES]])</f>
        <v>1</v>
      </c>
      <c r="AB1554" t="str">
        <f ca="1">+IFERROR(IF(Tabla2[[#This Row],[FECHA CESE/BAJA]]="","No Aplica",IF(AND(MONTH(Tabla2[[#This Row],[FECHA CESE/BAJA]])=MONTH(TODAY()-30),YEAR(Tabla2[[#This Row],[FECHA CESE/BAJA]])=YEAR(TODAY())),MONTH(TODAY()-30)&amp;"-"&amp;YEAR(TODAY()),"Borrar")),"No aplica")</f>
        <v>No Aplica</v>
      </c>
      <c r="AC1554" t="str">
        <f ca="1">+IFERROR(IF(Tabla2[[#This Row],[FECHA INICIO DE LABORES EN OBRA]]="","No Aplica",IF(AND(MONTH(Tabla2[[#This Row],[FECHA INICIO DE LABORES EN OBRA]])=MONTH(TODAY()-30),YEAR(Tabla2[[#This Row],[FECHA INICIO DE LABORES EN OBRA]])=YEAR(TODAY())),MONTH(TODAY()-30)&amp;"-"&amp;YEAR(TODAY()),"No Aplica")),"No Aplica")</f>
        <v>No Aplica</v>
      </c>
    </row>
    <row r="1555" spans="1:29" ht="15" customHeight="1" x14ac:dyDescent="0.25">
      <c r="A1555" s="2">
        <v>20538084761</v>
      </c>
      <c r="B1555" s="3" t="s">
        <v>8790</v>
      </c>
      <c r="C1555" s="3" t="s">
        <v>8790</v>
      </c>
      <c r="D1555" s="3" t="s">
        <v>932</v>
      </c>
      <c r="E1555" s="3" t="s">
        <v>933</v>
      </c>
      <c r="F1555" s="36">
        <v>36743</v>
      </c>
      <c r="G1555" s="3">
        <v>1</v>
      </c>
      <c r="H1555" s="3" t="s">
        <v>2453</v>
      </c>
      <c r="I1555" s="3" t="s">
        <v>4246</v>
      </c>
      <c r="J1555" s="3" t="s">
        <v>4907</v>
      </c>
      <c r="K1555" s="3" t="s">
        <v>34</v>
      </c>
      <c r="L1555" s="8" t="s">
        <v>9818</v>
      </c>
      <c r="M1555" s="5"/>
      <c r="N1555" s="13" t="s">
        <v>1489</v>
      </c>
      <c r="O1555" s="5">
        <v>45057</v>
      </c>
      <c r="P1555" s="8">
        <v>1</v>
      </c>
      <c r="Q1555" s="9">
        <v>1</v>
      </c>
      <c r="R1555" s="9" t="str">
        <f>IFERROR(VLOOKUP(Tabla2[[#This Row],[CONTRATISTA PRNCIPAL]],Hoja1!$L$5:$M$9,2,FALSE),"CJV")</f>
        <v>CJV</v>
      </c>
      <c r="S1555" s="9" t="str">
        <f>IF(Tabla2[[#This Row],[EMPRESA]]=Tabla2[[#This Row],[CONTRATISTA PRNCIPAL]],"Principal","Secundaria")</f>
        <v>Principal</v>
      </c>
      <c r="T1555" s="10">
        <f>IFERROR(1/COUNTIF(Tabla2[CONTRATISTA PRNCIPAL],Tabla2[[#This Row],[CONTRATISTA PRNCIPAL]]),0)</f>
        <v>8.4033613445378148E-3</v>
      </c>
      <c r="U1555" s="33">
        <f ca="1">IF(((TODAY()-Tabla2[[#This Row],[FECHA NACIMIENTO]])/365)&lt;18,"Corregir", IF(((TODAY()-Tabla2[[#This Row],[FECHA NACIMIENTO]])/365)&gt;80, "Corregir",ROUNDDOWN(((TODAY()-Tabla2[[#This Row],[FECHA NACIMIENTO]])/365),0)))</f>
        <v>23</v>
      </c>
      <c r="V155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1555" s="34" t="str">
        <f ca="1">+IF(Tabla2[[#This Row],[Edad]]="Corregir","Corregir","Ok")</f>
        <v>Ok</v>
      </c>
      <c r="X1555" s="10" t="str">
        <f>+IFERROR(VLOOKUP(Tabla2[[#This Row],[DISTRITO SEGÚN DNI]],Hoja1!$A$2:$B$55,2,FALSE),"No")</f>
        <v>CALLAO</v>
      </c>
      <c r="Y1555" s="10" t="str">
        <f>IF(OR(LOWER(Tabla2[[#This Row],[GENERO]])="masculino", LOWER(Tabla2[[#This Row],[GENERO]])="femenino"),"OK","Corregir")</f>
        <v>OK</v>
      </c>
      <c r="Z1555" s="10" t="str">
        <f>+IF(Tabla2[[#This Row],[Nro. DNI / CE]]="","Corregir",IF(LEN(Tabla2[[#This Row],[Nro. DNI / CE]])&gt;=8,"OK","Corregir"))</f>
        <v>OK</v>
      </c>
      <c r="AA1555" s="10">
        <f>COUNTIF(Tabla2[APELLIDOS Y NOMBRES],Tabla2[[#This Row],[APELLIDOS Y NOMBRES]])</f>
        <v>1</v>
      </c>
      <c r="AB1555" t="str">
        <f ca="1">+IFERROR(IF(Tabla2[[#This Row],[FECHA CESE/BAJA]]="","No Aplica",IF(AND(MONTH(Tabla2[[#This Row],[FECHA CESE/BAJA]])=MONTH(TODAY()-30),YEAR(Tabla2[[#This Row],[FECHA CESE/BAJA]])=YEAR(TODAY())),MONTH(TODAY()-30)&amp;"-"&amp;YEAR(TODAY()),"Borrar")),"No aplica")</f>
        <v>No Aplica</v>
      </c>
      <c r="AC1555" t="str">
        <f ca="1">+IFERROR(IF(Tabla2[[#This Row],[FECHA INICIO DE LABORES EN OBRA]]="","No Aplica",IF(AND(MONTH(Tabla2[[#This Row],[FECHA INICIO DE LABORES EN OBRA]])=MONTH(TODAY()-30),YEAR(Tabla2[[#This Row],[FECHA INICIO DE LABORES EN OBRA]])=YEAR(TODAY())),MONTH(TODAY()-30)&amp;"-"&amp;YEAR(TODAY()),"No Aplica")),"No Aplica")</f>
        <v>No Aplica</v>
      </c>
    </row>
    <row r="1556" spans="1:29" ht="15" customHeight="1" x14ac:dyDescent="0.25">
      <c r="A1556" s="2">
        <v>20538084761</v>
      </c>
      <c r="B1556" s="3" t="s">
        <v>8790</v>
      </c>
      <c r="C1556" s="3" t="s">
        <v>8790</v>
      </c>
      <c r="D1556" s="3">
        <v>47210380</v>
      </c>
      <c r="E1556" s="3" t="s">
        <v>8814</v>
      </c>
      <c r="F1556" s="36">
        <v>33449</v>
      </c>
      <c r="G1556" s="3">
        <v>2</v>
      </c>
      <c r="H1556" s="3" t="s">
        <v>1453</v>
      </c>
      <c r="I1556" s="3" t="s">
        <v>4246</v>
      </c>
      <c r="J1556" s="3" t="s">
        <v>8815</v>
      </c>
      <c r="K1556" s="3" t="s">
        <v>34</v>
      </c>
      <c r="L1556" s="8" t="s">
        <v>9813</v>
      </c>
      <c r="M1556" s="5"/>
      <c r="N1556" s="13" t="s">
        <v>1489</v>
      </c>
      <c r="O1556" s="5">
        <v>45117</v>
      </c>
      <c r="P1556" s="8">
        <v>1</v>
      </c>
      <c r="Q1556" s="9">
        <v>4</v>
      </c>
      <c r="R1556" s="9" t="str">
        <f>IFERROR(VLOOKUP(Tabla2[[#This Row],[CONTRATISTA PRNCIPAL]],Hoja1!$L$5:$M$9,2,FALSE),"CJV")</f>
        <v>CJV</v>
      </c>
      <c r="S1556" s="9" t="str">
        <f>IF(Tabla2[[#This Row],[EMPRESA]]=Tabla2[[#This Row],[CONTRATISTA PRNCIPAL]],"Principal","Secundaria")</f>
        <v>Principal</v>
      </c>
      <c r="T1556" s="10">
        <f>IFERROR(1/COUNTIF(Tabla2[CONTRATISTA PRNCIPAL],Tabla2[[#This Row],[CONTRATISTA PRNCIPAL]]),0)</f>
        <v>8.4033613445378148E-3</v>
      </c>
      <c r="U1556" s="33">
        <f ca="1">IF(((TODAY()-Tabla2[[#This Row],[FECHA NACIMIENTO]])/365)&lt;18,"Corregir", IF(((TODAY()-Tabla2[[#This Row],[FECHA NACIMIENTO]])/365)&gt;80, "Corregir",ROUNDDOWN(((TODAY()-Tabla2[[#This Row],[FECHA NACIMIENTO]])/365),0)))</f>
        <v>32</v>
      </c>
      <c r="V155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556" s="34" t="str">
        <f ca="1">+IF(Tabla2[[#This Row],[Edad]]="Corregir","Corregir","Ok")</f>
        <v>Ok</v>
      </c>
      <c r="X1556" s="10" t="str">
        <f>+IFERROR(VLOOKUP(Tabla2[[#This Row],[DISTRITO SEGÚN DNI]],Hoja1!$A$2:$B$55,2,FALSE),"No")</f>
        <v>CALLAO</v>
      </c>
      <c r="Y1556" s="10" t="str">
        <f>IF(OR(LOWER(Tabla2[[#This Row],[GENERO]])="masculino", LOWER(Tabla2[[#This Row],[GENERO]])="femenino"),"OK","Corregir")</f>
        <v>OK</v>
      </c>
      <c r="Z1556" s="10" t="str">
        <f>+IF(Tabla2[[#This Row],[Nro. DNI / CE]]="","Corregir",IF(LEN(Tabla2[[#This Row],[Nro. DNI / CE]])&gt;=8,"OK","Corregir"))</f>
        <v>OK</v>
      </c>
      <c r="AA1556" s="10">
        <f>COUNTIF(Tabla2[APELLIDOS Y NOMBRES],Tabla2[[#This Row],[APELLIDOS Y NOMBRES]])</f>
        <v>1</v>
      </c>
      <c r="AB1556" t="str">
        <f ca="1">+IFERROR(IF(Tabla2[[#This Row],[FECHA CESE/BAJA]]="","No Aplica",IF(AND(MONTH(Tabla2[[#This Row],[FECHA CESE/BAJA]])=MONTH(TODAY()-30),YEAR(Tabla2[[#This Row],[FECHA CESE/BAJA]])=YEAR(TODAY())),MONTH(TODAY()-30)&amp;"-"&amp;YEAR(TODAY()),"Borrar")),"No aplica")</f>
        <v>No Aplica</v>
      </c>
      <c r="AC1556" t="str">
        <f ca="1">+IFERROR(IF(Tabla2[[#This Row],[FECHA INICIO DE LABORES EN OBRA]]="","No Aplica",IF(AND(MONTH(Tabla2[[#This Row],[FECHA INICIO DE LABORES EN OBRA]])=MONTH(TODAY()-30),YEAR(Tabla2[[#This Row],[FECHA INICIO DE LABORES EN OBRA]])=YEAR(TODAY())),MONTH(TODAY()-30)&amp;"-"&amp;YEAR(TODAY()),"No Aplica")),"No Aplica")</f>
        <v>No Aplica</v>
      </c>
    </row>
    <row r="1557" spans="1:29" ht="15" customHeight="1" x14ac:dyDescent="0.25">
      <c r="A1557" s="2">
        <v>20538084761</v>
      </c>
      <c r="B1557" s="3" t="s">
        <v>8790</v>
      </c>
      <c r="C1557" s="3" t="s">
        <v>8790</v>
      </c>
      <c r="D1557" s="3" t="s">
        <v>4908</v>
      </c>
      <c r="E1557" s="3" t="s">
        <v>10901</v>
      </c>
      <c r="F1557" s="36">
        <v>34904</v>
      </c>
      <c r="G1557" s="3">
        <v>1</v>
      </c>
      <c r="H1557" s="3" t="s">
        <v>1887</v>
      </c>
      <c r="I1557" s="3" t="s">
        <v>4909</v>
      </c>
      <c r="J1557" s="3" t="s">
        <v>4910</v>
      </c>
      <c r="K1557" s="3" t="s">
        <v>1063</v>
      </c>
      <c r="L1557" s="8" t="s">
        <v>9813</v>
      </c>
      <c r="M1557" s="5"/>
      <c r="N1557" s="13" t="s">
        <v>1489</v>
      </c>
      <c r="O1557" s="5">
        <v>45041</v>
      </c>
      <c r="P1557" s="8">
        <v>1</v>
      </c>
      <c r="Q1557" s="9">
        <v>1</v>
      </c>
      <c r="R1557" s="9" t="str">
        <f>IFERROR(VLOOKUP(Tabla2[[#This Row],[CONTRATISTA PRNCIPAL]],Hoja1!$L$5:$M$9,2,FALSE),"CJV")</f>
        <v>CJV</v>
      </c>
      <c r="S1557" s="9" t="str">
        <f>IF(Tabla2[[#This Row],[EMPRESA]]=Tabla2[[#This Row],[CONTRATISTA PRNCIPAL]],"Principal","Secundaria")</f>
        <v>Principal</v>
      </c>
      <c r="T1557" s="10">
        <f>IFERROR(1/COUNTIF(Tabla2[CONTRATISTA PRNCIPAL],Tabla2[[#This Row],[CONTRATISTA PRNCIPAL]]),0)</f>
        <v>8.4033613445378148E-3</v>
      </c>
      <c r="U1557" s="33">
        <f ca="1">IF(((TODAY()-Tabla2[[#This Row],[FECHA NACIMIENTO]])/365)&lt;18,"Corregir", IF(((TODAY()-Tabla2[[#This Row],[FECHA NACIMIENTO]])/365)&gt;80, "Corregir",ROUNDDOWN(((TODAY()-Tabla2[[#This Row],[FECHA NACIMIENTO]])/365),0)))</f>
        <v>28</v>
      </c>
      <c r="V155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557" s="34" t="str">
        <f ca="1">+IF(Tabla2[[#This Row],[Edad]]="Corregir","Corregir","Ok")</f>
        <v>Ok</v>
      </c>
      <c r="X1557" s="10" t="str">
        <f>+IFERROR(VLOOKUP(Tabla2[[#This Row],[DISTRITO SEGÚN DNI]],Hoja1!$A$2:$B$55,2,FALSE),"No")</f>
        <v>No</v>
      </c>
      <c r="Y1557" s="10" t="str">
        <f>IF(OR(LOWER(Tabla2[[#This Row],[GENERO]])="masculino", LOWER(Tabla2[[#This Row],[GENERO]])="femenino"),"OK","Corregir")</f>
        <v>OK</v>
      </c>
      <c r="Z1557" s="10" t="str">
        <f>+IF(Tabla2[[#This Row],[Nro. DNI / CE]]="","Corregir",IF(LEN(Tabla2[[#This Row],[Nro. DNI / CE]])&gt;=8,"OK","Corregir"))</f>
        <v>OK</v>
      </c>
      <c r="AA1557" s="10">
        <f>COUNTIF(Tabla2[APELLIDOS Y NOMBRES],Tabla2[[#This Row],[APELLIDOS Y NOMBRES]])</f>
        <v>1</v>
      </c>
      <c r="AB1557" t="str">
        <f ca="1">+IFERROR(IF(Tabla2[[#This Row],[FECHA CESE/BAJA]]="","No Aplica",IF(AND(MONTH(Tabla2[[#This Row],[FECHA CESE/BAJA]])=MONTH(TODAY()-30),YEAR(Tabla2[[#This Row],[FECHA CESE/BAJA]])=YEAR(TODAY())),MONTH(TODAY()-30)&amp;"-"&amp;YEAR(TODAY()),"Borrar")),"No aplica")</f>
        <v>No Aplica</v>
      </c>
      <c r="AC1557" t="str">
        <f ca="1">+IFERROR(IF(Tabla2[[#This Row],[FECHA INICIO DE LABORES EN OBRA]]="","No Aplica",IF(AND(MONTH(Tabla2[[#This Row],[FECHA INICIO DE LABORES EN OBRA]])=MONTH(TODAY()-30),YEAR(Tabla2[[#This Row],[FECHA INICIO DE LABORES EN OBRA]])=YEAR(TODAY())),MONTH(TODAY()-30)&amp;"-"&amp;YEAR(TODAY()),"No Aplica")),"No Aplica")</f>
        <v>No Aplica</v>
      </c>
    </row>
    <row r="1558" spans="1:29" ht="15" customHeight="1" x14ac:dyDescent="0.25">
      <c r="A1558" s="2">
        <v>20538084761</v>
      </c>
      <c r="B1558" s="3" t="s">
        <v>8790</v>
      </c>
      <c r="C1558" s="3" t="s">
        <v>8790</v>
      </c>
      <c r="D1558" s="3" t="s">
        <v>934</v>
      </c>
      <c r="E1558" s="3" t="s">
        <v>8816</v>
      </c>
      <c r="F1558" s="36">
        <v>29171</v>
      </c>
      <c r="G1558" s="3">
        <v>2</v>
      </c>
      <c r="H1558" s="3" t="s">
        <v>1442</v>
      </c>
      <c r="I1558" s="3" t="s">
        <v>4909</v>
      </c>
      <c r="J1558" s="3" t="s">
        <v>4911</v>
      </c>
      <c r="K1558" s="3" t="s">
        <v>35</v>
      </c>
      <c r="L1558" s="8" t="s">
        <v>9813</v>
      </c>
      <c r="M1558" s="5"/>
      <c r="N1558" s="13" t="s">
        <v>1489</v>
      </c>
      <c r="O1558" s="5">
        <v>45051</v>
      </c>
      <c r="P1558" s="8">
        <v>1</v>
      </c>
      <c r="Q1558" s="9">
        <v>4</v>
      </c>
      <c r="R1558" s="9" t="str">
        <f>IFERROR(VLOOKUP(Tabla2[[#This Row],[CONTRATISTA PRNCIPAL]],Hoja1!$L$5:$M$9,2,FALSE),"CJV")</f>
        <v>CJV</v>
      </c>
      <c r="S1558" s="9" t="str">
        <f>IF(Tabla2[[#This Row],[EMPRESA]]=Tabla2[[#This Row],[CONTRATISTA PRNCIPAL]],"Principal","Secundaria")</f>
        <v>Principal</v>
      </c>
      <c r="T1558" s="10">
        <f>IFERROR(1/COUNTIF(Tabla2[CONTRATISTA PRNCIPAL],Tabla2[[#This Row],[CONTRATISTA PRNCIPAL]]),0)</f>
        <v>8.4033613445378148E-3</v>
      </c>
      <c r="U1558" s="33">
        <f ca="1">IF(((TODAY()-Tabla2[[#This Row],[FECHA NACIMIENTO]])/365)&lt;18,"Corregir", IF(((TODAY()-Tabla2[[#This Row],[FECHA NACIMIENTO]])/365)&gt;80, "Corregir",ROUNDDOWN(((TODAY()-Tabla2[[#This Row],[FECHA NACIMIENTO]])/365),0)))</f>
        <v>43</v>
      </c>
      <c r="V155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558" s="34" t="str">
        <f ca="1">+IF(Tabla2[[#This Row],[Edad]]="Corregir","Corregir","Ok")</f>
        <v>Ok</v>
      </c>
      <c r="X1558" s="10" t="str">
        <f>+IFERROR(VLOOKUP(Tabla2[[#This Row],[DISTRITO SEGÚN DNI]],Hoja1!$A$2:$B$55,2,FALSE),"No")</f>
        <v>EL AGUSTINO</v>
      </c>
      <c r="Y1558" s="10" t="str">
        <f>IF(OR(LOWER(Tabla2[[#This Row],[GENERO]])="masculino", LOWER(Tabla2[[#This Row],[GENERO]])="femenino"),"OK","Corregir")</f>
        <v>OK</v>
      </c>
      <c r="Z1558" s="10" t="str">
        <f>+IF(Tabla2[[#This Row],[Nro. DNI / CE]]="","Corregir",IF(LEN(Tabla2[[#This Row],[Nro. DNI / CE]])&gt;=8,"OK","Corregir"))</f>
        <v>OK</v>
      </c>
      <c r="AA1558" s="10">
        <f>COUNTIF(Tabla2[APELLIDOS Y NOMBRES],Tabla2[[#This Row],[APELLIDOS Y NOMBRES]])</f>
        <v>1</v>
      </c>
      <c r="AB1558" t="str">
        <f ca="1">+IFERROR(IF(Tabla2[[#This Row],[FECHA CESE/BAJA]]="","No Aplica",IF(AND(MONTH(Tabla2[[#This Row],[FECHA CESE/BAJA]])=MONTH(TODAY()-30),YEAR(Tabla2[[#This Row],[FECHA CESE/BAJA]])=YEAR(TODAY())),MONTH(TODAY()-30)&amp;"-"&amp;YEAR(TODAY()),"Borrar")),"No aplica")</f>
        <v>No Aplica</v>
      </c>
      <c r="AC1558" t="str">
        <f ca="1">+IFERROR(IF(Tabla2[[#This Row],[FECHA INICIO DE LABORES EN OBRA]]="","No Aplica",IF(AND(MONTH(Tabla2[[#This Row],[FECHA INICIO DE LABORES EN OBRA]])=MONTH(TODAY()-30),YEAR(Tabla2[[#This Row],[FECHA INICIO DE LABORES EN OBRA]])=YEAR(TODAY())),MONTH(TODAY()-30)&amp;"-"&amp;YEAR(TODAY()),"No Aplica")),"No Aplica")</f>
        <v>No Aplica</v>
      </c>
    </row>
    <row r="1559" spans="1:29" ht="15" customHeight="1" x14ac:dyDescent="0.25">
      <c r="A1559" s="2">
        <v>20538084761</v>
      </c>
      <c r="B1559" s="3" t="s">
        <v>8790</v>
      </c>
      <c r="C1559" s="3" t="s">
        <v>8790</v>
      </c>
      <c r="D1559" s="3" t="s">
        <v>4913</v>
      </c>
      <c r="E1559" s="3" t="s">
        <v>10902</v>
      </c>
      <c r="F1559" s="36">
        <v>28905</v>
      </c>
      <c r="G1559" s="3">
        <v>2</v>
      </c>
      <c r="H1559" s="3" t="s">
        <v>1457</v>
      </c>
      <c r="I1559" s="3" t="s">
        <v>4909</v>
      </c>
      <c r="J1559" s="3" t="s">
        <v>4914</v>
      </c>
      <c r="K1559" s="3" t="s">
        <v>4912</v>
      </c>
      <c r="L1559" s="8" t="s">
        <v>9813</v>
      </c>
      <c r="M1559" s="5"/>
      <c r="N1559" s="13" t="s">
        <v>1489</v>
      </c>
      <c r="O1559" s="5">
        <v>45051</v>
      </c>
      <c r="P1559" s="8">
        <v>1</v>
      </c>
      <c r="Q1559" s="9">
        <v>4</v>
      </c>
      <c r="R1559" s="9" t="str">
        <f>IFERROR(VLOOKUP(Tabla2[[#This Row],[CONTRATISTA PRNCIPAL]],Hoja1!$L$5:$M$9,2,FALSE),"CJV")</f>
        <v>CJV</v>
      </c>
      <c r="S1559" s="9" t="str">
        <f>IF(Tabla2[[#This Row],[EMPRESA]]=Tabla2[[#This Row],[CONTRATISTA PRNCIPAL]],"Principal","Secundaria")</f>
        <v>Principal</v>
      </c>
      <c r="T1559" s="10">
        <f>IFERROR(1/COUNTIF(Tabla2[CONTRATISTA PRNCIPAL],Tabla2[[#This Row],[CONTRATISTA PRNCIPAL]]),0)</f>
        <v>8.4033613445378148E-3</v>
      </c>
      <c r="U1559" s="33">
        <f ca="1">IF(((TODAY()-Tabla2[[#This Row],[FECHA NACIMIENTO]])/365)&lt;18,"Corregir", IF(((TODAY()-Tabla2[[#This Row],[FECHA NACIMIENTO]])/365)&gt;80, "Corregir",ROUNDDOWN(((TODAY()-Tabla2[[#This Row],[FECHA NACIMIENTO]])/365),0)))</f>
        <v>44</v>
      </c>
      <c r="V155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559" s="34" t="str">
        <f ca="1">+IF(Tabla2[[#This Row],[Edad]]="Corregir","Corregir","Ok")</f>
        <v>Ok</v>
      </c>
      <c r="X1559" s="10" t="str">
        <f>+IFERROR(VLOOKUP(Tabla2[[#This Row],[DISTRITO SEGÚN DNI]],Hoja1!$A$2:$B$55,2,FALSE),"No")</f>
        <v>No</v>
      </c>
      <c r="Y1559" s="10" t="str">
        <f>IF(OR(LOWER(Tabla2[[#This Row],[GENERO]])="masculino", LOWER(Tabla2[[#This Row],[GENERO]])="femenino"),"OK","Corregir")</f>
        <v>OK</v>
      </c>
      <c r="Z1559" s="10" t="str">
        <f>+IF(Tabla2[[#This Row],[Nro. DNI / CE]]="","Corregir",IF(LEN(Tabla2[[#This Row],[Nro. DNI / CE]])&gt;=8,"OK","Corregir"))</f>
        <v>OK</v>
      </c>
      <c r="AA1559" s="10">
        <f>COUNTIF(Tabla2[APELLIDOS Y NOMBRES],Tabla2[[#This Row],[APELLIDOS Y NOMBRES]])</f>
        <v>1</v>
      </c>
      <c r="AB1559" t="str">
        <f ca="1">+IFERROR(IF(Tabla2[[#This Row],[FECHA CESE/BAJA]]="","No Aplica",IF(AND(MONTH(Tabla2[[#This Row],[FECHA CESE/BAJA]])=MONTH(TODAY()-30),YEAR(Tabla2[[#This Row],[FECHA CESE/BAJA]])=YEAR(TODAY())),MONTH(TODAY()-30)&amp;"-"&amp;YEAR(TODAY()),"Borrar")),"No aplica")</f>
        <v>No Aplica</v>
      </c>
      <c r="AC1559" t="str">
        <f ca="1">+IFERROR(IF(Tabla2[[#This Row],[FECHA INICIO DE LABORES EN OBRA]]="","No Aplica",IF(AND(MONTH(Tabla2[[#This Row],[FECHA INICIO DE LABORES EN OBRA]])=MONTH(TODAY()-30),YEAR(Tabla2[[#This Row],[FECHA INICIO DE LABORES EN OBRA]])=YEAR(TODAY())),MONTH(TODAY()-30)&amp;"-"&amp;YEAR(TODAY()),"No Aplica")),"No Aplica")</f>
        <v>No Aplica</v>
      </c>
    </row>
    <row r="1560" spans="1:29" ht="15" customHeight="1" x14ac:dyDescent="0.25">
      <c r="A1560" s="2">
        <v>20538084761</v>
      </c>
      <c r="B1560" s="3" t="s">
        <v>8790</v>
      </c>
      <c r="C1560" s="3" t="s">
        <v>8790</v>
      </c>
      <c r="D1560" s="3">
        <v>72813352</v>
      </c>
      <c r="E1560" s="3" t="s">
        <v>8818</v>
      </c>
      <c r="F1560" s="36">
        <v>35297</v>
      </c>
      <c r="G1560" s="3">
        <v>2</v>
      </c>
      <c r="H1560" s="3" t="s">
        <v>2761</v>
      </c>
      <c r="I1560" s="3" t="s">
        <v>8819</v>
      </c>
      <c r="J1560" s="3" t="s">
        <v>8820</v>
      </c>
      <c r="K1560" s="3" t="s">
        <v>3326</v>
      </c>
      <c r="L1560" s="8" t="s">
        <v>9813</v>
      </c>
      <c r="M1560" s="5"/>
      <c r="N1560" s="13" t="s">
        <v>1489</v>
      </c>
      <c r="O1560" s="5">
        <v>45117</v>
      </c>
      <c r="P1560" s="8">
        <v>1</v>
      </c>
      <c r="Q1560" s="9">
        <v>4</v>
      </c>
      <c r="R1560" s="9" t="str">
        <f>IFERROR(VLOOKUP(Tabla2[[#This Row],[CONTRATISTA PRNCIPAL]],Hoja1!$L$5:$M$9,2,FALSE),"CJV")</f>
        <v>CJV</v>
      </c>
      <c r="S1560" s="9" t="str">
        <f>IF(Tabla2[[#This Row],[EMPRESA]]=Tabla2[[#This Row],[CONTRATISTA PRNCIPAL]],"Principal","Secundaria")</f>
        <v>Principal</v>
      </c>
      <c r="T1560" s="10">
        <f>IFERROR(1/COUNTIF(Tabla2[CONTRATISTA PRNCIPAL],Tabla2[[#This Row],[CONTRATISTA PRNCIPAL]]),0)</f>
        <v>8.4033613445378148E-3</v>
      </c>
      <c r="U1560" s="33">
        <f ca="1">IF(((TODAY()-Tabla2[[#This Row],[FECHA NACIMIENTO]])/365)&lt;18,"Corregir", IF(((TODAY()-Tabla2[[#This Row],[FECHA NACIMIENTO]])/365)&gt;80, "Corregir",ROUNDDOWN(((TODAY()-Tabla2[[#This Row],[FECHA NACIMIENTO]])/365),0)))</f>
        <v>27</v>
      </c>
      <c r="V156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560" s="34" t="str">
        <f ca="1">+IF(Tabla2[[#This Row],[Edad]]="Corregir","Corregir","Ok")</f>
        <v>Ok</v>
      </c>
      <c r="X1560" s="10" t="str">
        <f>+IFERROR(VLOOKUP(Tabla2[[#This Row],[DISTRITO SEGÚN DNI]],Hoja1!$A$2:$B$55,2,FALSE),"No")</f>
        <v>No</v>
      </c>
      <c r="Y1560" s="10" t="str">
        <f>IF(OR(LOWER(Tabla2[[#This Row],[GENERO]])="masculino", LOWER(Tabla2[[#This Row],[GENERO]])="femenino"),"OK","Corregir")</f>
        <v>OK</v>
      </c>
      <c r="Z1560" s="10" t="str">
        <f>+IF(Tabla2[[#This Row],[Nro. DNI / CE]]="","Corregir",IF(LEN(Tabla2[[#This Row],[Nro. DNI / CE]])&gt;=8,"OK","Corregir"))</f>
        <v>OK</v>
      </c>
      <c r="AA1560" s="10">
        <f>COUNTIF(Tabla2[APELLIDOS Y NOMBRES],Tabla2[[#This Row],[APELLIDOS Y NOMBRES]])</f>
        <v>1</v>
      </c>
      <c r="AB1560" t="str">
        <f ca="1">+IFERROR(IF(Tabla2[[#This Row],[FECHA CESE/BAJA]]="","No Aplica",IF(AND(MONTH(Tabla2[[#This Row],[FECHA CESE/BAJA]])=MONTH(TODAY()-30),YEAR(Tabla2[[#This Row],[FECHA CESE/BAJA]])=YEAR(TODAY())),MONTH(TODAY()-30)&amp;"-"&amp;YEAR(TODAY()),"Borrar")),"No aplica")</f>
        <v>No Aplica</v>
      </c>
      <c r="AC1560" t="str">
        <f ca="1">+IFERROR(IF(Tabla2[[#This Row],[FECHA INICIO DE LABORES EN OBRA]]="","No Aplica",IF(AND(MONTH(Tabla2[[#This Row],[FECHA INICIO DE LABORES EN OBRA]])=MONTH(TODAY()-30),YEAR(Tabla2[[#This Row],[FECHA INICIO DE LABORES EN OBRA]])=YEAR(TODAY())),MONTH(TODAY()-30)&amp;"-"&amp;YEAR(TODAY()),"No Aplica")),"No Aplica")</f>
        <v>No Aplica</v>
      </c>
    </row>
    <row r="1561" spans="1:29" ht="15" customHeight="1" x14ac:dyDescent="0.25">
      <c r="A1561" s="2">
        <v>20538084761</v>
      </c>
      <c r="B1561" s="3" t="s">
        <v>8790</v>
      </c>
      <c r="C1561" s="3" t="s">
        <v>8790</v>
      </c>
      <c r="D1561" s="3">
        <v>10729594</v>
      </c>
      <c r="E1561" s="3" t="s">
        <v>10903</v>
      </c>
      <c r="F1561" s="36">
        <v>28623</v>
      </c>
      <c r="G1561" s="3">
        <v>2</v>
      </c>
      <c r="H1561" s="3" t="s">
        <v>1458</v>
      </c>
      <c r="I1561" s="3" t="s">
        <v>8819</v>
      </c>
      <c r="J1561" s="3" t="s">
        <v>8821</v>
      </c>
      <c r="K1561" s="3" t="s">
        <v>1077</v>
      </c>
      <c r="L1561" s="8" t="s">
        <v>9813</v>
      </c>
      <c r="M1561" s="5"/>
      <c r="N1561" s="13" t="s">
        <v>1489</v>
      </c>
      <c r="O1561" s="5">
        <v>45117</v>
      </c>
      <c r="P1561" s="8">
        <v>1</v>
      </c>
      <c r="Q1561" s="9">
        <v>4</v>
      </c>
      <c r="R1561" s="9" t="str">
        <f>IFERROR(VLOOKUP(Tabla2[[#This Row],[CONTRATISTA PRNCIPAL]],Hoja1!$L$5:$M$9,2,FALSE),"CJV")</f>
        <v>CJV</v>
      </c>
      <c r="S1561" s="9" t="str">
        <f>IF(Tabla2[[#This Row],[EMPRESA]]=Tabla2[[#This Row],[CONTRATISTA PRNCIPAL]],"Principal","Secundaria")</f>
        <v>Principal</v>
      </c>
      <c r="T1561" s="10">
        <f>IFERROR(1/COUNTIF(Tabla2[CONTRATISTA PRNCIPAL],Tabla2[[#This Row],[CONTRATISTA PRNCIPAL]]),0)</f>
        <v>8.4033613445378148E-3</v>
      </c>
      <c r="U1561" s="33">
        <f ca="1">IF(((TODAY()-Tabla2[[#This Row],[FECHA NACIMIENTO]])/365)&lt;18,"Corregir", IF(((TODAY()-Tabla2[[#This Row],[FECHA NACIMIENTO]])/365)&gt;80, "Corregir",ROUNDDOWN(((TODAY()-Tabla2[[#This Row],[FECHA NACIMIENTO]])/365),0)))</f>
        <v>45</v>
      </c>
      <c r="V156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561" s="34" t="str">
        <f ca="1">+IF(Tabla2[[#This Row],[Edad]]="Corregir","Corregir","Ok")</f>
        <v>Ok</v>
      </c>
      <c r="X1561" s="10" t="str">
        <f>+IFERROR(VLOOKUP(Tabla2[[#This Row],[DISTRITO SEGÚN DNI]],Hoja1!$A$2:$B$55,2,FALSE),"No")</f>
        <v>No</v>
      </c>
      <c r="Y1561" s="10" t="str">
        <f>IF(OR(LOWER(Tabla2[[#This Row],[GENERO]])="masculino", LOWER(Tabla2[[#This Row],[GENERO]])="femenino"),"OK","Corregir")</f>
        <v>OK</v>
      </c>
      <c r="Z1561" s="10" t="str">
        <f>+IF(Tabla2[[#This Row],[Nro. DNI / CE]]="","Corregir",IF(LEN(Tabla2[[#This Row],[Nro. DNI / CE]])&gt;=8,"OK","Corregir"))</f>
        <v>OK</v>
      </c>
      <c r="AA1561" s="10">
        <f>COUNTIF(Tabla2[APELLIDOS Y NOMBRES],Tabla2[[#This Row],[APELLIDOS Y NOMBRES]])</f>
        <v>1</v>
      </c>
      <c r="AB1561" t="str">
        <f ca="1">+IFERROR(IF(Tabla2[[#This Row],[FECHA CESE/BAJA]]="","No Aplica",IF(AND(MONTH(Tabla2[[#This Row],[FECHA CESE/BAJA]])=MONTH(TODAY()-30),YEAR(Tabla2[[#This Row],[FECHA CESE/BAJA]])=YEAR(TODAY())),MONTH(TODAY()-30)&amp;"-"&amp;YEAR(TODAY()),"Borrar")),"No aplica")</f>
        <v>No Aplica</v>
      </c>
      <c r="AC1561" t="str">
        <f ca="1">+IFERROR(IF(Tabla2[[#This Row],[FECHA INICIO DE LABORES EN OBRA]]="","No Aplica",IF(AND(MONTH(Tabla2[[#This Row],[FECHA INICIO DE LABORES EN OBRA]])=MONTH(TODAY()-30),YEAR(Tabla2[[#This Row],[FECHA INICIO DE LABORES EN OBRA]])=YEAR(TODAY())),MONTH(TODAY()-30)&amp;"-"&amp;YEAR(TODAY()),"No Aplica")),"No Aplica")</f>
        <v>No Aplica</v>
      </c>
    </row>
    <row r="1562" spans="1:29" ht="15" customHeight="1" x14ac:dyDescent="0.25">
      <c r="A1562" s="2">
        <v>20538084761</v>
      </c>
      <c r="B1562" s="3" t="s">
        <v>8790</v>
      </c>
      <c r="C1562" s="3" t="s">
        <v>8790</v>
      </c>
      <c r="D1562" s="3">
        <v>15369888</v>
      </c>
      <c r="E1562" s="3" t="s">
        <v>10904</v>
      </c>
      <c r="F1562" s="36">
        <v>23238</v>
      </c>
      <c r="G1562" s="3">
        <v>2</v>
      </c>
      <c r="H1562" s="3" t="s">
        <v>1585</v>
      </c>
      <c r="I1562" s="3" t="s">
        <v>8819</v>
      </c>
      <c r="J1562" s="3" t="s">
        <v>8822</v>
      </c>
      <c r="K1562" s="3" t="s">
        <v>3326</v>
      </c>
      <c r="L1562" s="8" t="s">
        <v>9813</v>
      </c>
      <c r="M1562" s="5"/>
      <c r="N1562" s="13" t="s">
        <v>1489</v>
      </c>
      <c r="O1562" s="5">
        <v>45117</v>
      </c>
      <c r="P1562" s="8">
        <v>1</v>
      </c>
      <c r="Q1562" s="9">
        <v>4</v>
      </c>
      <c r="R1562" s="9" t="str">
        <f>IFERROR(VLOOKUP(Tabla2[[#This Row],[CONTRATISTA PRNCIPAL]],Hoja1!$L$5:$M$9,2,FALSE),"CJV")</f>
        <v>CJV</v>
      </c>
      <c r="S1562" s="9" t="str">
        <f>IF(Tabla2[[#This Row],[EMPRESA]]=Tabla2[[#This Row],[CONTRATISTA PRNCIPAL]],"Principal","Secundaria")</f>
        <v>Principal</v>
      </c>
      <c r="T1562" s="10">
        <f>IFERROR(1/COUNTIF(Tabla2[CONTRATISTA PRNCIPAL],Tabla2[[#This Row],[CONTRATISTA PRNCIPAL]]),0)</f>
        <v>8.4033613445378148E-3</v>
      </c>
      <c r="U1562" s="33">
        <f ca="1">IF(((TODAY()-Tabla2[[#This Row],[FECHA NACIMIENTO]])/365)&lt;18,"Corregir", IF(((TODAY()-Tabla2[[#This Row],[FECHA NACIMIENTO]])/365)&gt;80, "Corregir",ROUNDDOWN(((TODAY()-Tabla2[[#This Row],[FECHA NACIMIENTO]])/365),0)))</f>
        <v>60</v>
      </c>
      <c r="V156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1562" s="34" t="str">
        <f ca="1">+IF(Tabla2[[#This Row],[Edad]]="Corregir","Corregir","Ok")</f>
        <v>Ok</v>
      </c>
      <c r="X1562" s="10" t="str">
        <f>+IFERROR(VLOOKUP(Tabla2[[#This Row],[DISTRITO SEGÚN DNI]],Hoja1!$A$2:$B$55,2,FALSE),"No")</f>
        <v>No</v>
      </c>
      <c r="Y1562" s="10" t="str">
        <f>IF(OR(LOWER(Tabla2[[#This Row],[GENERO]])="masculino", LOWER(Tabla2[[#This Row],[GENERO]])="femenino"),"OK","Corregir")</f>
        <v>OK</v>
      </c>
      <c r="Z1562" s="10" t="str">
        <f>+IF(Tabla2[[#This Row],[Nro. DNI / CE]]="","Corregir",IF(LEN(Tabla2[[#This Row],[Nro. DNI / CE]])&gt;=8,"OK","Corregir"))</f>
        <v>OK</v>
      </c>
      <c r="AA1562" s="10">
        <f>COUNTIF(Tabla2[APELLIDOS Y NOMBRES],Tabla2[[#This Row],[APELLIDOS Y NOMBRES]])</f>
        <v>1</v>
      </c>
      <c r="AB1562" t="str">
        <f ca="1">+IFERROR(IF(Tabla2[[#This Row],[FECHA CESE/BAJA]]="","No Aplica",IF(AND(MONTH(Tabla2[[#This Row],[FECHA CESE/BAJA]])=MONTH(TODAY()-30),YEAR(Tabla2[[#This Row],[FECHA CESE/BAJA]])=YEAR(TODAY())),MONTH(TODAY()-30)&amp;"-"&amp;YEAR(TODAY()),"Borrar")),"No aplica")</f>
        <v>No Aplica</v>
      </c>
      <c r="AC1562" t="str">
        <f ca="1">+IFERROR(IF(Tabla2[[#This Row],[FECHA INICIO DE LABORES EN OBRA]]="","No Aplica",IF(AND(MONTH(Tabla2[[#This Row],[FECHA INICIO DE LABORES EN OBRA]])=MONTH(TODAY()-30),YEAR(Tabla2[[#This Row],[FECHA INICIO DE LABORES EN OBRA]])=YEAR(TODAY())),MONTH(TODAY()-30)&amp;"-"&amp;YEAR(TODAY()),"No Aplica")),"No Aplica")</f>
        <v>No Aplica</v>
      </c>
    </row>
    <row r="1563" spans="1:29" ht="15" customHeight="1" x14ac:dyDescent="0.25">
      <c r="A1563" s="2">
        <v>20538084761</v>
      </c>
      <c r="B1563" s="3" t="s">
        <v>8790</v>
      </c>
      <c r="C1563" s="3" t="s">
        <v>8790</v>
      </c>
      <c r="D1563" s="3">
        <v>44004778</v>
      </c>
      <c r="E1563" s="3" t="s">
        <v>8823</v>
      </c>
      <c r="F1563" s="36">
        <v>31634</v>
      </c>
      <c r="G1563" s="3">
        <v>1</v>
      </c>
      <c r="H1563" s="3" t="s">
        <v>8824</v>
      </c>
      <c r="I1563" s="3" t="s">
        <v>8819</v>
      </c>
      <c r="J1563" s="3" t="s">
        <v>8825</v>
      </c>
      <c r="K1563" s="3" t="s">
        <v>1136</v>
      </c>
      <c r="L1563" s="8" t="s">
        <v>9813</v>
      </c>
      <c r="M1563" s="5"/>
      <c r="N1563" s="13" t="s">
        <v>1489</v>
      </c>
      <c r="O1563" s="5">
        <v>45117</v>
      </c>
      <c r="P1563" s="8">
        <v>1</v>
      </c>
      <c r="Q1563" s="9">
        <v>1</v>
      </c>
      <c r="R1563" s="9" t="str">
        <f>IFERROR(VLOOKUP(Tabla2[[#This Row],[CONTRATISTA PRNCIPAL]],Hoja1!$L$5:$M$9,2,FALSE),"CJV")</f>
        <v>CJV</v>
      </c>
      <c r="S1563" s="9" t="str">
        <f>IF(Tabla2[[#This Row],[EMPRESA]]=Tabla2[[#This Row],[CONTRATISTA PRNCIPAL]],"Principal","Secundaria")</f>
        <v>Principal</v>
      </c>
      <c r="T1563" s="10">
        <f>IFERROR(1/COUNTIF(Tabla2[CONTRATISTA PRNCIPAL],Tabla2[[#This Row],[CONTRATISTA PRNCIPAL]]),0)</f>
        <v>8.4033613445378148E-3</v>
      </c>
      <c r="U1563" s="33">
        <f ca="1">IF(((TODAY()-Tabla2[[#This Row],[FECHA NACIMIENTO]])/365)&lt;18,"Corregir", IF(((TODAY()-Tabla2[[#This Row],[FECHA NACIMIENTO]])/365)&gt;80, "Corregir",ROUNDDOWN(((TODAY()-Tabla2[[#This Row],[FECHA NACIMIENTO]])/365),0)))</f>
        <v>37</v>
      </c>
      <c r="V156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563" s="34" t="str">
        <f ca="1">+IF(Tabla2[[#This Row],[Edad]]="Corregir","Corregir","Ok")</f>
        <v>Ok</v>
      </c>
      <c r="X1563" s="10" t="str">
        <f>+IFERROR(VLOOKUP(Tabla2[[#This Row],[DISTRITO SEGÚN DNI]],Hoja1!$A$2:$B$55,2,FALSE),"No")</f>
        <v>No</v>
      </c>
      <c r="Y1563" s="10" t="str">
        <f>IF(OR(LOWER(Tabla2[[#This Row],[GENERO]])="masculino", LOWER(Tabla2[[#This Row],[GENERO]])="femenino"),"OK","Corregir")</f>
        <v>OK</v>
      </c>
      <c r="Z1563" s="10" t="str">
        <f>+IF(Tabla2[[#This Row],[Nro. DNI / CE]]="","Corregir",IF(LEN(Tabla2[[#This Row],[Nro. DNI / CE]])&gt;=8,"OK","Corregir"))</f>
        <v>OK</v>
      </c>
      <c r="AA1563" s="10">
        <f>COUNTIF(Tabla2[APELLIDOS Y NOMBRES],Tabla2[[#This Row],[APELLIDOS Y NOMBRES]])</f>
        <v>1</v>
      </c>
      <c r="AB1563" t="str">
        <f ca="1">+IFERROR(IF(Tabla2[[#This Row],[FECHA CESE/BAJA]]="","No Aplica",IF(AND(MONTH(Tabla2[[#This Row],[FECHA CESE/BAJA]])=MONTH(TODAY()-30),YEAR(Tabla2[[#This Row],[FECHA CESE/BAJA]])=YEAR(TODAY())),MONTH(TODAY()-30)&amp;"-"&amp;YEAR(TODAY()),"Borrar")),"No aplica")</f>
        <v>No Aplica</v>
      </c>
      <c r="AC1563" t="str">
        <f ca="1">+IFERROR(IF(Tabla2[[#This Row],[FECHA INICIO DE LABORES EN OBRA]]="","No Aplica",IF(AND(MONTH(Tabla2[[#This Row],[FECHA INICIO DE LABORES EN OBRA]])=MONTH(TODAY()-30),YEAR(Tabla2[[#This Row],[FECHA INICIO DE LABORES EN OBRA]])=YEAR(TODAY())),MONTH(TODAY()-30)&amp;"-"&amp;YEAR(TODAY()),"No Aplica")),"No Aplica")</f>
        <v>No Aplica</v>
      </c>
    </row>
    <row r="1564" spans="1:29" ht="15" customHeight="1" x14ac:dyDescent="0.25">
      <c r="A1564" s="2">
        <v>20538084761</v>
      </c>
      <c r="B1564" s="3" t="s">
        <v>8790</v>
      </c>
      <c r="C1564" s="3" t="s">
        <v>8790</v>
      </c>
      <c r="D1564" s="3">
        <v>42323924</v>
      </c>
      <c r="E1564" s="3" t="s">
        <v>8826</v>
      </c>
      <c r="F1564" s="36">
        <v>29354</v>
      </c>
      <c r="G1564" s="3">
        <v>2</v>
      </c>
      <c r="H1564" s="3" t="s">
        <v>1790</v>
      </c>
      <c r="I1564" s="3" t="s">
        <v>8819</v>
      </c>
      <c r="J1564" s="3" t="s">
        <v>8827</v>
      </c>
      <c r="K1564" s="3" t="s">
        <v>1479</v>
      </c>
      <c r="L1564" s="8" t="s">
        <v>9813</v>
      </c>
      <c r="M1564" s="5"/>
      <c r="N1564" s="13" t="s">
        <v>1489</v>
      </c>
      <c r="O1564" s="5">
        <v>45117</v>
      </c>
      <c r="P1564" s="8">
        <v>1</v>
      </c>
      <c r="Q1564" s="9">
        <v>4</v>
      </c>
      <c r="R1564" s="9" t="str">
        <f>IFERROR(VLOOKUP(Tabla2[[#This Row],[CONTRATISTA PRNCIPAL]],Hoja1!$L$5:$M$9,2,FALSE),"CJV")</f>
        <v>CJV</v>
      </c>
      <c r="S1564" s="9" t="str">
        <f>IF(Tabla2[[#This Row],[EMPRESA]]=Tabla2[[#This Row],[CONTRATISTA PRNCIPAL]],"Principal","Secundaria")</f>
        <v>Principal</v>
      </c>
      <c r="T1564" s="10">
        <f>IFERROR(1/COUNTIF(Tabla2[CONTRATISTA PRNCIPAL],Tabla2[[#This Row],[CONTRATISTA PRNCIPAL]]),0)</f>
        <v>8.4033613445378148E-3</v>
      </c>
      <c r="U1564" s="33">
        <f ca="1">IF(((TODAY()-Tabla2[[#This Row],[FECHA NACIMIENTO]])/365)&lt;18,"Corregir", IF(((TODAY()-Tabla2[[#This Row],[FECHA NACIMIENTO]])/365)&gt;80, "Corregir",ROUNDDOWN(((TODAY()-Tabla2[[#This Row],[FECHA NACIMIENTO]])/365),0)))</f>
        <v>43</v>
      </c>
      <c r="V156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564" s="34" t="str">
        <f ca="1">+IF(Tabla2[[#This Row],[Edad]]="Corregir","Corregir","Ok")</f>
        <v>Ok</v>
      </c>
      <c r="X1564" s="10" t="str">
        <f>+IFERROR(VLOOKUP(Tabla2[[#This Row],[DISTRITO SEGÚN DNI]],Hoja1!$A$2:$B$55,2,FALSE),"No")</f>
        <v>LA VICTORIA</v>
      </c>
      <c r="Y1564" s="10" t="str">
        <f>IF(OR(LOWER(Tabla2[[#This Row],[GENERO]])="masculino", LOWER(Tabla2[[#This Row],[GENERO]])="femenino"),"OK","Corregir")</f>
        <v>OK</v>
      </c>
      <c r="Z1564" s="10" t="str">
        <f>+IF(Tabla2[[#This Row],[Nro. DNI / CE]]="","Corregir",IF(LEN(Tabla2[[#This Row],[Nro. DNI / CE]])&gt;=8,"OK","Corregir"))</f>
        <v>OK</v>
      </c>
      <c r="AA1564" s="10">
        <f>COUNTIF(Tabla2[APELLIDOS Y NOMBRES],Tabla2[[#This Row],[APELLIDOS Y NOMBRES]])</f>
        <v>1</v>
      </c>
      <c r="AB1564" t="str">
        <f ca="1">+IFERROR(IF(Tabla2[[#This Row],[FECHA CESE/BAJA]]="","No Aplica",IF(AND(MONTH(Tabla2[[#This Row],[FECHA CESE/BAJA]])=MONTH(TODAY()-30),YEAR(Tabla2[[#This Row],[FECHA CESE/BAJA]])=YEAR(TODAY())),MONTH(TODAY()-30)&amp;"-"&amp;YEAR(TODAY()),"Borrar")),"No aplica")</f>
        <v>No Aplica</v>
      </c>
      <c r="AC1564" t="str">
        <f ca="1">+IFERROR(IF(Tabla2[[#This Row],[FECHA INICIO DE LABORES EN OBRA]]="","No Aplica",IF(AND(MONTH(Tabla2[[#This Row],[FECHA INICIO DE LABORES EN OBRA]])=MONTH(TODAY()-30),YEAR(Tabla2[[#This Row],[FECHA INICIO DE LABORES EN OBRA]])=YEAR(TODAY())),MONTH(TODAY()-30)&amp;"-"&amp;YEAR(TODAY()),"No Aplica")),"No Aplica")</f>
        <v>No Aplica</v>
      </c>
    </row>
    <row r="1565" spans="1:29" ht="15" customHeight="1" x14ac:dyDescent="0.25">
      <c r="A1565" s="2">
        <v>20538084761</v>
      </c>
      <c r="B1565" s="3" t="s">
        <v>8790</v>
      </c>
      <c r="C1565" s="3" t="s">
        <v>8790</v>
      </c>
      <c r="D1565" s="3" t="s">
        <v>8828</v>
      </c>
      <c r="E1565" s="3" t="s">
        <v>8829</v>
      </c>
      <c r="F1565" s="36">
        <v>25029</v>
      </c>
      <c r="G1565" s="3">
        <v>1</v>
      </c>
      <c r="H1565" s="3" t="s">
        <v>8830</v>
      </c>
      <c r="I1565" s="3" t="s">
        <v>8819</v>
      </c>
      <c r="J1565" s="3" t="s">
        <v>8831</v>
      </c>
      <c r="K1565" s="3" t="s">
        <v>1044</v>
      </c>
      <c r="L1565" s="8" t="s">
        <v>9813</v>
      </c>
      <c r="M1565" s="5"/>
      <c r="N1565" s="13" t="s">
        <v>1489</v>
      </c>
      <c r="O1565" s="5">
        <v>45117</v>
      </c>
      <c r="P1565" s="8">
        <v>1</v>
      </c>
      <c r="Q1565" s="9">
        <v>1</v>
      </c>
      <c r="R1565" s="9" t="str">
        <f>IFERROR(VLOOKUP(Tabla2[[#This Row],[CONTRATISTA PRNCIPAL]],Hoja1!$L$5:$M$9,2,FALSE),"CJV")</f>
        <v>CJV</v>
      </c>
      <c r="S1565" s="9" t="str">
        <f>IF(Tabla2[[#This Row],[EMPRESA]]=Tabla2[[#This Row],[CONTRATISTA PRNCIPAL]],"Principal","Secundaria")</f>
        <v>Principal</v>
      </c>
      <c r="T1565" s="10">
        <f>IFERROR(1/COUNTIF(Tabla2[CONTRATISTA PRNCIPAL],Tabla2[[#This Row],[CONTRATISTA PRNCIPAL]]),0)</f>
        <v>8.4033613445378148E-3</v>
      </c>
      <c r="U1565" s="33">
        <f ca="1">IF(((TODAY()-Tabla2[[#This Row],[FECHA NACIMIENTO]])/365)&lt;18,"Corregir", IF(((TODAY()-Tabla2[[#This Row],[FECHA NACIMIENTO]])/365)&gt;80, "Corregir",ROUNDDOWN(((TODAY()-Tabla2[[#This Row],[FECHA NACIMIENTO]])/365),0)))</f>
        <v>55</v>
      </c>
      <c r="V156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565" s="34" t="str">
        <f ca="1">+IF(Tabla2[[#This Row],[Edad]]="Corregir","Corregir","Ok")</f>
        <v>Ok</v>
      </c>
      <c r="X1565" s="10" t="str">
        <f>+IFERROR(VLOOKUP(Tabla2[[#This Row],[DISTRITO SEGÚN DNI]],Hoja1!$A$2:$B$55,2,FALSE),"No")</f>
        <v>No</v>
      </c>
      <c r="Y1565" s="10" t="str">
        <f>IF(OR(LOWER(Tabla2[[#This Row],[GENERO]])="masculino", LOWER(Tabla2[[#This Row],[GENERO]])="femenino"),"OK","Corregir")</f>
        <v>OK</v>
      </c>
      <c r="Z1565" s="10" t="str">
        <f>+IF(Tabla2[[#This Row],[Nro. DNI / CE]]="","Corregir",IF(LEN(Tabla2[[#This Row],[Nro. DNI / CE]])&gt;=8,"OK","Corregir"))</f>
        <v>OK</v>
      </c>
      <c r="AA1565" s="10">
        <f>COUNTIF(Tabla2[APELLIDOS Y NOMBRES],Tabla2[[#This Row],[APELLIDOS Y NOMBRES]])</f>
        <v>1</v>
      </c>
      <c r="AB1565" t="str">
        <f ca="1">+IFERROR(IF(Tabla2[[#This Row],[FECHA CESE/BAJA]]="","No Aplica",IF(AND(MONTH(Tabla2[[#This Row],[FECHA CESE/BAJA]])=MONTH(TODAY()-30),YEAR(Tabla2[[#This Row],[FECHA CESE/BAJA]])=YEAR(TODAY())),MONTH(TODAY()-30)&amp;"-"&amp;YEAR(TODAY()),"Borrar")),"No aplica")</f>
        <v>No Aplica</v>
      </c>
      <c r="AC1565" t="str">
        <f ca="1">+IFERROR(IF(Tabla2[[#This Row],[FECHA INICIO DE LABORES EN OBRA]]="","No Aplica",IF(AND(MONTH(Tabla2[[#This Row],[FECHA INICIO DE LABORES EN OBRA]])=MONTH(TODAY()-30),YEAR(Tabla2[[#This Row],[FECHA INICIO DE LABORES EN OBRA]])=YEAR(TODAY())),MONTH(TODAY()-30)&amp;"-"&amp;YEAR(TODAY()),"No Aplica")),"No Aplica")</f>
        <v>No Aplica</v>
      </c>
    </row>
    <row r="1566" spans="1:29" ht="15" customHeight="1" x14ac:dyDescent="0.25">
      <c r="A1566" s="2">
        <v>20538084761</v>
      </c>
      <c r="B1566" s="3" t="s">
        <v>8790</v>
      </c>
      <c r="C1566" s="3" t="s">
        <v>8790</v>
      </c>
      <c r="D1566" s="3" t="s">
        <v>8832</v>
      </c>
      <c r="E1566" s="3" t="s">
        <v>8833</v>
      </c>
      <c r="F1566" s="36">
        <v>25994</v>
      </c>
      <c r="G1566" s="3">
        <v>1</v>
      </c>
      <c r="H1566" s="3" t="s">
        <v>8834</v>
      </c>
      <c r="I1566" s="3" t="s">
        <v>8819</v>
      </c>
      <c r="J1566" s="3" t="s">
        <v>8835</v>
      </c>
      <c r="K1566" s="3" t="s">
        <v>1164</v>
      </c>
      <c r="L1566" s="8" t="s">
        <v>9813</v>
      </c>
      <c r="M1566" s="5"/>
      <c r="N1566" s="13" t="s">
        <v>1489</v>
      </c>
      <c r="O1566" s="5">
        <v>45117</v>
      </c>
      <c r="P1566" s="8">
        <v>1</v>
      </c>
      <c r="Q1566" s="9">
        <v>1</v>
      </c>
      <c r="R1566" s="9" t="str">
        <f>IFERROR(VLOOKUP(Tabla2[[#This Row],[CONTRATISTA PRNCIPAL]],Hoja1!$L$5:$M$9,2,FALSE),"CJV")</f>
        <v>CJV</v>
      </c>
      <c r="S1566" s="9" t="str">
        <f>IF(Tabla2[[#This Row],[EMPRESA]]=Tabla2[[#This Row],[CONTRATISTA PRNCIPAL]],"Principal","Secundaria")</f>
        <v>Principal</v>
      </c>
      <c r="T1566" s="10">
        <f>IFERROR(1/COUNTIF(Tabla2[CONTRATISTA PRNCIPAL],Tabla2[[#This Row],[CONTRATISTA PRNCIPAL]]),0)</f>
        <v>8.4033613445378148E-3</v>
      </c>
      <c r="U1566" s="33">
        <f ca="1">IF(((TODAY()-Tabla2[[#This Row],[FECHA NACIMIENTO]])/365)&lt;18,"Corregir", IF(((TODAY()-Tabla2[[#This Row],[FECHA NACIMIENTO]])/365)&gt;80, "Corregir",ROUNDDOWN(((TODAY()-Tabla2[[#This Row],[FECHA NACIMIENTO]])/365),0)))</f>
        <v>52</v>
      </c>
      <c r="V156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566" s="34" t="str">
        <f ca="1">+IF(Tabla2[[#This Row],[Edad]]="Corregir","Corregir","Ok")</f>
        <v>Ok</v>
      </c>
      <c r="X1566" s="10" t="str">
        <f>+IFERROR(VLOOKUP(Tabla2[[#This Row],[DISTRITO SEGÚN DNI]],Hoja1!$A$2:$B$55,2,FALSE),"No")</f>
        <v>No</v>
      </c>
      <c r="Y1566" s="10" t="str">
        <f>IF(OR(LOWER(Tabla2[[#This Row],[GENERO]])="masculino", LOWER(Tabla2[[#This Row],[GENERO]])="femenino"),"OK","Corregir")</f>
        <v>OK</v>
      </c>
      <c r="Z1566" s="10" t="str">
        <f>+IF(Tabla2[[#This Row],[Nro. DNI / CE]]="","Corregir",IF(LEN(Tabla2[[#This Row],[Nro. DNI / CE]])&gt;=8,"OK","Corregir"))</f>
        <v>OK</v>
      </c>
      <c r="AA1566" s="10">
        <f>COUNTIF(Tabla2[APELLIDOS Y NOMBRES],Tabla2[[#This Row],[APELLIDOS Y NOMBRES]])</f>
        <v>1</v>
      </c>
      <c r="AB1566" t="str">
        <f ca="1">+IFERROR(IF(Tabla2[[#This Row],[FECHA CESE/BAJA]]="","No Aplica",IF(AND(MONTH(Tabla2[[#This Row],[FECHA CESE/BAJA]])=MONTH(TODAY()-30),YEAR(Tabla2[[#This Row],[FECHA CESE/BAJA]])=YEAR(TODAY())),MONTH(TODAY()-30)&amp;"-"&amp;YEAR(TODAY()),"Borrar")),"No aplica")</f>
        <v>No Aplica</v>
      </c>
      <c r="AC1566" t="str">
        <f ca="1">+IFERROR(IF(Tabla2[[#This Row],[FECHA INICIO DE LABORES EN OBRA]]="","No Aplica",IF(AND(MONTH(Tabla2[[#This Row],[FECHA INICIO DE LABORES EN OBRA]])=MONTH(TODAY()-30),YEAR(Tabla2[[#This Row],[FECHA INICIO DE LABORES EN OBRA]])=YEAR(TODAY())),MONTH(TODAY()-30)&amp;"-"&amp;YEAR(TODAY()),"No Aplica")),"No Aplica")</f>
        <v>No Aplica</v>
      </c>
    </row>
    <row r="1567" spans="1:29" ht="15" customHeight="1" x14ac:dyDescent="0.25">
      <c r="A1567" s="2">
        <v>20538084761</v>
      </c>
      <c r="B1567" s="3" t="s">
        <v>8790</v>
      </c>
      <c r="C1567" s="3" t="s">
        <v>8790</v>
      </c>
      <c r="D1567" s="3">
        <v>71781732</v>
      </c>
      <c r="E1567" s="3" t="s">
        <v>8836</v>
      </c>
      <c r="F1567" s="36">
        <v>34609</v>
      </c>
      <c r="G1567" s="3">
        <v>2</v>
      </c>
      <c r="H1567" s="3" t="s">
        <v>2761</v>
      </c>
      <c r="I1567" s="3" t="s">
        <v>4246</v>
      </c>
      <c r="J1567" s="3" t="s">
        <v>8837</v>
      </c>
      <c r="K1567" s="3" t="s">
        <v>1086</v>
      </c>
      <c r="L1567" s="8" t="s">
        <v>9813</v>
      </c>
      <c r="M1567" s="5"/>
      <c r="N1567" s="13" t="s">
        <v>1489</v>
      </c>
      <c r="O1567" s="5">
        <v>45117</v>
      </c>
      <c r="P1567" s="8">
        <v>1</v>
      </c>
      <c r="Q1567" s="9">
        <v>4</v>
      </c>
      <c r="R1567" s="9" t="str">
        <f>IFERROR(VLOOKUP(Tabla2[[#This Row],[CONTRATISTA PRNCIPAL]],Hoja1!$L$5:$M$9,2,FALSE),"CJV")</f>
        <v>CJV</v>
      </c>
      <c r="S1567" s="9" t="str">
        <f>IF(Tabla2[[#This Row],[EMPRESA]]=Tabla2[[#This Row],[CONTRATISTA PRNCIPAL]],"Principal","Secundaria")</f>
        <v>Principal</v>
      </c>
      <c r="T1567" s="10">
        <f>IFERROR(1/COUNTIF(Tabla2[CONTRATISTA PRNCIPAL],Tabla2[[#This Row],[CONTRATISTA PRNCIPAL]]),0)</f>
        <v>8.4033613445378148E-3</v>
      </c>
      <c r="U1567" s="33">
        <f ca="1">IF(((TODAY()-Tabla2[[#This Row],[FECHA NACIMIENTO]])/365)&lt;18,"Corregir", IF(((TODAY()-Tabla2[[#This Row],[FECHA NACIMIENTO]])/365)&gt;80, "Corregir",ROUNDDOWN(((TODAY()-Tabla2[[#This Row],[FECHA NACIMIENTO]])/365),0)))</f>
        <v>28</v>
      </c>
      <c r="V156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567" s="34" t="str">
        <f ca="1">+IF(Tabla2[[#This Row],[Edad]]="Corregir","Corregir","Ok")</f>
        <v>Ok</v>
      </c>
      <c r="X1567" s="10" t="str">
        <f>+IFERROR(VLOOKUP(Tabla2[[#This Row],[DISTRITO SEGÚN DNI]],Hoja1!$A$2:$B$55,2,FALSE),"No")</f>
        <v>No</v>
      </c>
      <c r="Y1567" s="10" t="str">
        <f>IF(OR(LOWER(Tabla2[[#This Row],[GENERO]])="masculino", LOWER(Tabla2[[#This Row],[GENERO]])="femenino"),"OK","Corregir")</f>
        <v>OK</v>
      </c>
      <c r="Z1567" s="10" t="str">
        <f>+IF(Tabla2[[#This Row],[Nro. DNI / CE]]="","Corregir",IF(LEN(Tabla2[[#This Row],[Nro. DNI / CE]])&gt;=8,"OK","Corregir"))</f>
        <v>OK</v>
      </c>
      <c r="AA1567" s="10">
        <f>COUNTIF(Tabla2[APELLIDOS Y NOMBRES],Tabla2[[#This Row],[APELLIDOS Y NOMBRES]])</f>
        <v>1</v>
      </c>
      <c r="AB1567" t="str">
        <f ca="1">+IFERROR(IF(Tabla2[[#This Row],[FECHA CESE/BAJA]]="","No Aplica",IF(AND(MONTH(Tabla2[[#This Row],[FECHA CESE/BAJA]])=MONTH(TODAY()-30),YEAR(Tabla2[[#This Row],[FECHA CESE/BAJA]])=YEAR(TODAY())),MONTH(TODAY()-30)&amp;"-"&amp;YEAR(TODAY()),"Borrar")),"No aplica")</f>
        <v>No Aplica</v>
      </c>
      <c r="AC1567" t="str">
        <f ca="1">+IFERROR(IF(Tabla2[[#This Row],[FECHA INICIO DE LABORES EN OBRA]]="","No Aplica",IF(AND(MONTH(Tabla2[[#This Row],[FECHA INICIO DE LABORES EN OBRA]])=MONTH(TODAY()-30),YEAR(Tabla2[[#This Row],[FECHA INICIO DE LABORES EN OBRA]])=YEAR(TODAY())),MONTH(TODAY()-30)&amp;"-"&amp;YEAR(TODAY()),"No Aplica")),"No Aplica")</f>
        <v>No Aplica</v>
      </c>
    </row>
    <row r="1568" spans="1:29" ht="15" customHeight="1" x14ac:dyDescent="0.25">
      <c r="A1568" s="2">
        <v>20538084761</v>
      </c>
      <c r="B1568" s="3" t="s">
        <v>8790</v>
      </c>
      <c r="C1568" s="3" t="s">
        <v>8790</v>
      </c>
      <c r="D1568" s="3">
        <v>41124010</v>
      </c>
      <c r="E1568" s="3" t="s">
        <v>8838</v>
      </c>
      <c r="F1568" s="36">
        <v>29881</v>
      </c>
      <c r="G1568" s="3">
        <v>2</v>
      </c>
      <c r="H1568" s="3" t="s">
        <v>2761</v>
      </c>
      <c r="I1568" s="3" t="s">
        <v>8819</v>
      </c>
      <c r="J1568" s="3" t="s">
        <v>8839</v>
      </c>
      <c r="K1568" s="3" t="s">
        <v>2455</v>
      </c>
      <c r="L1568" s="8" t="s">
        <v>9813</v>
      </c>
      <c r="M1568" s="5"/>
      <c r="N1568" s="13" t="s">
        <v>1489</v>
      </c>
      <c r="O1568" s="5">
        <v>45117</v>
      </c>
      <c r="P1568" s="8">
        <v>1</v>
      </c>
      <c r="Q1568" s="9">
        <v>4</v>
      </c>
      <c r="R1568" s="9" t="str">
        <f>IFERROR(VLOOKUP(Tabla2[[#This Row],[CONTRATISTA PRNCIPAL]],Hoja1!$L$5:$M$9,2,FALSE),"CJV")</f>
        <v>CJV</v>
      </c>
      <c r="S1568" s="9" t="str">
        <f>IF(Tabla2[[#This Row],[EMPRESA]]=Tabla2[[#This Row],[CONTRATISTA PRNCIPAL]],"Principal","Secundaria")</f>
        <v>Principal</v>
      </c>
      <c r="T1568" s="10">
        <f>IFERROR(1/COUNTIF(Tabla2[CONTRATISTA PRNCIPAL],Tabla2[[#This Row],[CONTRATISTA PRNCIPAL]]),0)</f>
        <v>8.4033613445378148E-3</v>
      </c>
      <c r="U1568" s="33">
        <f ca="1">IF(((TODAY()-Tabla2[[#This Row],[FECHA NACIMIENTO]])/365)&lt;18,"Corregir", IF(((TODAY()-Tabla2[[#This Row],[FECHA NACIMIENTO]])/365)&gt;80, "Corregir",ROUNDDOWN(((TODAY()-Tabla2[[#This Row],[FECHA NACIMIENTO]])/365),0)))</f>
        <v>41</v>
      </c>
      <c r="V156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568" s="34" t="str">
        <f ca="1">+IF(Tabla2[[#This Row],[Edad]]="Corregir","Corregir","Ok")</f>
        <v>Ok</v>
      </c>
      <c r="X1568" s="10" t="str">
        <f>+IFERROR(VLOOKUP(Tabla2[[#This Row],[DISTRITO SEGÚN DNI]],Hoja1!$A$2:$B$55,2,FALSE),"No")</f>
        <v>No</v>
      </c>
      <c r="Y1568" s="10" t="str">
        <f>IF(OR(LOWER(Tabla2[[#This Row],[GENERO]])="masculino", LOWER(Tabla2[[#This Row],[GENERO]])="femenino"),"OK","Corregir")</f>
        <v>OK</v>
      </c>
      <c r="Z1568" s="10" t="str">
        <f>+IF(Tabla2[[#This Row],[Nro. DNI / CE]]="","Corregir",IF(LEN(Tabla2[[#This Row],[Nro. DNI / CE]])&gt;=8,"OK","Corregir"))</f>
        <v>OK</v>
      </c>
      <c r="AA1568" s="10">
        <f>COUNTIF(Tabla2[APELLIDOS Y NOMBRES],Tabla2[[#This Row],[APELLIDOS Y NOMBRES]])</f>
        <v>1</v>
      </c>
      <c r="AB1568" t="str">
        <f ca="1">+IFERROR(IF(Tabla2[[#This Row],[FECHA CESE/BAJA]]="","No Aplica",IF(AND(MONTH(Tabla2[[#This Row],[FECHA CESE/BAJA]])=MONTH(TODAY()-30),YEAR(Tabla2[[#This Row],[FECHA CESE/BAJA]])=YEAR(TODAY())),MONTH(TODAY()-30)&amp;"-"&amp;YEAR(TODAY()),"Borrar")),"No aplica")</f>
        <v>No Aplica</v>
      </c>
      <c r="AC1568" t="str">
        <f ca="1">+IFERROR(IF(Tabla2[[#This Row],[FECHA INICIO DE LABORES EN OBRA]]="","No Aplica",IF(AND(MONTH(Tabla2[[#This Row],[FECHA INICIO DE LABORES EN OBRA]])=MONTH(TODAY()-30),YEAR(Tabla2[[#This Row],[FECHA INICIO DE LABORES EN OBRA]])=YEAR(TODAY())),MONTH(TODAY()-30)&amp;"-"&amp;YEAR(TODAY()),"No Aplica")),"No Aplica")</f>
        <v>No Aplica</v>
      </c>
    </row>
    <row r="1569" spans="1:29" ht="15" customHeight="1" x14ac:dyDescent="0.25">
      <c r="A1569" s="2">
        <v>20538084761</v>
      </c>
      <c r="B1569" s="3" t="s">
        <v>8790</v>
      </c>
      <c r="C1569" s="3" t="s">
        <v>8790</v>
      </c>
      <c r="D1569" s="3">
        <v>40684519</v>
      </c>
      <c r="E1569" s="3" t="s">
        <v>8840</v>
      </c>
      <c r="F1569" s="36">
        <v>28949</v>
      </c>
      <c r="G1569" s="3">
        <v>2</v>
      </c>
      <c r="H1569" s="3" t="s">
        <v>2761</v>
      </c>
      <c r="I1569" s="3" t="s">
        <v>8819</v>
      </c>
      <c r="J1569" s="3" t="s">
        <v>8841</v>
      </c>
      <c r="K1569" s="3" t="s">
        <v>2828</v>
      </c>
      <c r="L1569" s="8" t="s">
        <v>9813</v>
      </c>
      <c r="M1569" s="5"/>
      <c r="N1569" s="13" t="s">
        <v>1489</v>
      </c>
      <c r="O1569" s="5">
        <v>45117</v>
      </c>
      <c r="P1569" s="8">
        <v>1</v>
      </c>
      <c r="Q1569" s="9">
        <v>4</v>
      </c>
      <c r="R1569" s="9" t="str">
        <f>IFERROR(VLOOKUP(Tabla2[[#This Row],[CONTRATISTA PRNCIPAL]],Hoja1!$L$5:$M$9,2,FALSE),"CJV")</f>
        <v>CJV</v>
      </c>
      <c r="S1569" s="9" t="str">
        <f>IF(Tabla2[[#This Row],[EMPRESA]]=Tabla2[[#This Row],[CONTRATISTA PRNCIPAL]],"Principal","Secundaria")</f>
        <v>Principal</v>
      </c>
      <c r="T1569" s="10">
        <f>IFERROR(1/COUNTIF(Tabla2[CONTRATISTA PRNCIPAL],Tabla2[[#This Row],[CONTRATISTA PRNCIPAL]]),0)</f>
        <v>8.4033613445378148E-3</v>
      </c>
      <c r="U1569" s="33">
        <f ca="1">IF(((TODAY()-Tabla2[[#This Row],[FECHA NACIMIENTO]])/365)&lt;18,"Corregir", IF(((TODAY()-Tabla2[[#This Row],[FECHA NACIMIENTO]])/365)&gt;80, "Corregir",ROUNDDOWN(((TODAY()-Tabla2[[#This Row],[FECHA NACIMIENTO]])/365),0)))</f>
        <v>44</v>
      </c>
      <c r="V156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569" s="34" t="str">
        <f ca="1">+IF(Tabla2[[#This Row],[Edad]]="Corregir","Corregir","Ok")</f>
        <v>Ok</v>
      </c>
      <c r="X1569" s="10" t="str">
        <f>+IFERROR(VLOOKUP(Tabla2[[#This Row],[DISTRITO SEGÚN DNI]],Hoja1!$A$2:$B$55,2,FALSE),"No")</f>
        <v>No</v>
      </c>
      <c r="Y1569" s="10" t="str">
        <f>IF(OR(LOWER(Tabla2[[#This Row],[GENERO]])="masculino", LOWER(Tabla2[[#This Row],[GENERO]])="femenino"),"OK","Corregir")</f>
        <v>OK</v>
      </c>
      <c r="Z1569" s="10" t="str">
        <f>+IF(Tabla2[[#This Row],[Nro. DNI / CE]]="","Corregir",IF(LEN(Tabla2[[#This Row],[Nro. DNI / CE]])&gt;=8,"OK","Corregir"))</f>
        <v>OK</v>
      </c>
      <c r="AA1569" s="10">
        <f>COUNTIF(Tabla2[APELLIDOS Y NOMBRES],Tabla2[[#This Row],[APELLIDOS Y NOMBRES]])</f>
        <v>1</v>
      </c>
      <c r="AB1569" t="str">
        <f ca="1">+IFERROR(IF(Tabla2[[#This Row],[FECHA CESE/BAJA]]="","No Aplica",IF(AND(MONTH(Tabla2[[#This Row],[FECHA CESE/BAJA]])=MONTH(TODAY()-30),YEAR(Tabla2[[#This Row],[FECHA CESE/BAJA]])=YEAR(TODAY())),MONTH(TODAY()-30)&amp;"-"&amp;YEAR(TODAY()),"Borrar")),"No aplica")</f>
        <v>No Aplica</v>
      </c>
      <c r="AC1569" t="str">
        <f ca="1">+IFERROR(IF(Tabla2[[#This Row],[FECHA INICIO DE LABORES EN OBRA]]="","No Aplica",IF(AND(MONTH(Tabla2[[#This Row],[FECHA INICIO DE LABORES EN OBRA]])=MONTH(TODAY()-30),YEAR(Tabla2[[#This Row],[FECHA INICIO DE LABORES EN OBRA]])=YEAR(TODAY())),MONTH(TODAY()-30)&amp;"-"&amp;YEAR(TODAY()),"No Aplica")),"No Aplica")</f>
        <v>No Aplica</v>
      </c>
    </row>
    <row r="1570" spans="1:29" ht="15" customHeight="1" x14ac:dyDescent="0.25">
      <c r="A1570" s="2">
        <v>20538084761</v>
      </c>
      <c r="B1570" s="3" t="s">
        <v>8790</v>
      </c>
      <c r="C1570" s="3" t="s">
        <v>8790</v>
      </c>
      <c r="D1570" s="3">
        <v>72776407</v>
      </c>
      <c r="E1570" s="3" t="s">
        <v>8842</v>
      </c>
      <c r="F1570" s="36">
        <v>35522</v>
      </c>
      <c r="G1570" s="3">
        <v>2</v>
      </c>
      <c r="H1570" s="3" t="s">
        <v>8843</v>
      </c>
      <c r="I1570" s="3" t="s">
        <v>8819</v>
      </c>
      <c r="J1570" s="3" t="s">
        <v>8844</v>
      </c>
      <c r="K1570" s="3" t="s">
        <v>1460</v>
      </c>
      <c r="L1570" s="8" t="s">
        <v>9813</v>
      </c>
      <c r="M1570" s="5"/>
      <c r="N1570" s="13" t="s">
        <v>1489</v>
      </c>
      <c r="O1570" s="5">
        <v>45117</v>
      </c>
      <c r="P1570" s="8">
        <v>1</v>
      </c>
      <c r="Q1570" s="9">
        <v>4</v>
      </c>
      <c r="R1570" s="9" t="str">
        <f>IFERROR(VLOOKUP(Tabla2[[#This Row],[CONTRATISTA PRNCIPAL]],Hoja1!$L$5:$M$9,2,FALSE),"CJV")</f>
        <v>CJV</v>
      </c>
      <c r="S1570" s="9" t="str">
        <f>IF(Tabla2[[#This Row],[EMPRESA]]=Tabla2[[#This Row],[CONTRATISTA PRNCIPAL]],"Principal","Secundaria")</f>
        <v>Principal</v>
      </c>
      <c r="T1570" s="10">
        <f>IFERROR(1/COUNTIF(Tabla2[CONTRATISTA PRNCIPAL],Tabla2[[#This Row],[CONTRATISTA PRNCIPAL]]),0)</f>
        <v>8.4033613445378148E-3</v>
      </c>
      <c r="U1570" s="33">
        <f ca="1">IF(((TODAY()-Tabla2[[#This Row],[FECHA NACIMIENTO]])/365)&lt;18,"Corregir", IF(((TODAY()-Tabla2[[#This Row],[FECHA NACIMIENTO]])/365)&gt;80, "Corregir",ROUNDDOWN(((TODAY()-Tabla2[[#This Row],[FECHA NACIMIENTO]])/365),0)))</f>
        <v>26</v>
      </c>
      <c r="V157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570" s="34" t="str">
        <f ca="1">+IF(Tabla2[[#This Row],[Edad]]="Corregir","Corregir","Ok")</f>
        <v>Ok</v>
      </c>
      <c r="X1570" s="10" t="str">
        <f>+IFERROR(VLOOKUP(Tabla2[[#This Row],[DISTRITO SEGÚN DNI]],Hoja1!$A$2:$B$55,2,FALSE),"No")</f>
        <v>No</v>
      </c>
      <c r="Y1570" s="10" t="str">
        <f>IF(OR(LOWER(Tabla2[[#This Row],[GENERO]])="masculino", LOWER(Tabla2[[#This Row],[GENERO]])="femenino"),"OK","Corregir")</f>
        <v>OK</v>
      </c>
      <c r="Z1570" s="10" t="str">
        <f>+IF(Tabla2[[#This Row],[Nro. DNI / CE]]="","Corregir",IF(LEN(Tabla2[[#This Row],[Nro. DNI / CE]])&gt;=8,"OK","Corregir"))</f>
        <v>OK</v>
      </c>
      <c r="AA1570" s="10">
        <f>COUNTIF(Tabla2[APELLIDOS Y NOMBRES],Tabla2[[#This Row],[APELLIDOS Y NOMBRES]])</f>
        <v>1</v>
      </c>
      <c r="AB1570" t="str">
        <f ca="1">+IFERROR(IF(Tabla2[[#This Row],[FECHA CESE/BAJA]]="","No Aplica",IF(AND(MONTH(Tabla2[[#This Row],[FECHA CESE/BAJA]])=MONTH(TODAY()-30),YEAR(Tabla2[[#This Row],[FECHA CESE/BAJA]])=YEAR(TODAY())),MONTH(TODAY()-30)&amp;"-"&amp;YEAR(TODAY()),"Borrar")),"No aplica")</f>
        <v>No Aplica</v>
      </c>
      <c r="AC1570" t="str">
        <f ca="1">+IFERROR(IF(Tabla2[[#This Row],[FECHA INICIO DE LABORES EN OBRA]]="","No Aplica",IF(AND(MONTH(Tabla2[[#This Row],[FECHA INICIO DE LABORES EN OBRA]])=MONTH(TODAY()-30),YEAR(Tabla2[[#This Row],[FECHA INICIO DE LABORES EN OBRA]])=YEAR(TODAY())),MONTH(TODAY()-30)&amp;"-"&amp;YEAR(TODAY()),"No Aplica")),"No Aplica")</f>
        <v>No Aplica</v>
      </c>
    </row>
    <row r="1571" spans="1:29" ht="15" customHeight="1" x14ac:dyDescent="0.25">
      <c r="A1571" s="2">
        <v>20538084761</v>
      </c>
      <c r="B1571" s="3" t="s">
        <v>8790</v>
      </c>
      <c r="C1571" s="3" t="s">
        <v>8790</v>
      </c>
      <c r="D1571" s="3">
        <v>42693465</v>
      </c>
      <c r="E1571" s="3" t="s">
        <v>8845</v>
      </c>
      <c r="F1571" s="36">
        <v>29874</v>
      </c>
      <c r="G1571" s="3">
        <v>2</v>
      </c>
      <c r="H1571" s="3" t="s">
        <v>1790</v>
      </c>
      <c r="I1571" s="3" t="s">
        <v>8819</v>
      </c>
      <c r="J1571" s="3" t="s">
        <v>8846</v>
      </c>
      <c r="K1571" s="3" t="s">
        <v>35</v>
      </c>
      <c r="L1571" s="8" t="s">
        <v>9813</v>
      </c>
      <c r="M1571" s="5"/>
      <c r="N1571" s="13" t="s">
        <v>1489</v>
      </c>
      <c r="O1571" s="5">
        <v>45117</v>
      </c>
      <c r="P1571" s="8">
        <v>1</v>
      </c>
      <c r="Q1571" s="9">
        <v>4</v>
      </c>
      <c r="R1571" s="9" t="str">
        <f>IFERROR(VLOOKUP(Tabla2[[#This Row],[CONTRATISTA PRNCIPAL]],Hoja1!$L$5:$M$9,2,FALSE),"CJV")</f>
        <v>CJV</v>
      </c>
      <c r="S1571" s="9" t="str">
        <f>IF(Tabla2[[#This Row],[EMPRESA]]=Tabla2[[#This Row],[CONTRATISTA PRNCIPAL]],"Principal","Secundaria")</f>
        <v>Principal</v>
      </c>
      <c r="T1571" s="10">
        <f>IFERROR(1/COUNTIF(Tabla2[CONTRATISTA PRNCIPAL],Tabla2[[#This Row],[CONTRATISTA PRNCIPAL]]),0)</f>
        <v>8.4033613445378148E-3</v>
      </c>
      <c r="U1571" s="33">
        <f ca="1">IF(((TODAY()-Tabla2[[#This Row],[FECHA NACIMIENTO]])/365)&lt;18,"Corregir", IF(((TODAY()-Tabla2[[#This Row],[FECHA NACIMIENTO]])/365)&gt;80, "Corregir",ROUNDDOWN(((TODAY()-Tabla2[[#This Row],[FECHA NACIMIENTO]])/365),0)))</f>
        <v>41</v>
      </c>
      <c r="V157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571" s="34" t="str">
        <f ca="1">+IF(Tabla2[[#This Row],[Edad]]="Corregir","Corregir","Ok")</f>
        <v>Ok</v>
      </c>
      <c r="X1571" s="10" t="str">
        <f>+IFERROR(VLOOKUP(Tabla2[[#This Row],[DISTRITO SEGÚN DNI]],Hoja1!$A$2:$B$55,2,FALSE),"No")</f>
        <v>EL AGUSTINO</v>
      </c>
      <c r="Y1571" s="10" t="str">
        <f>IF(OR(LOWER(Tabla2[[#This Row],[GENERO]])="masculino", LOWER(Tabla2[[#This Row],[GENERO]])="femenino"),"OK","Corregir")</f>
        <v>OK</v>
      </c>
      <c r="Z1571" s="10" t="str">
        <f>+IF(Tabla2[[#This Row],[Nro. DNI / CE]]="","Corregir",IF(LEN(Tabla2[[#This Row],[Nro. DNI / CE]])&gt;=8,"OK","Corregir"))</f>
        <v>OK</v>
      </c>
      <c r="AA1571" s="10">
        <f>COUNTIF(Tabla2[APELLIDOS Y NOMBRES],Tabla2[[#This Row],[APELLIDOS Y NOMBRES]])</f>
        <v>1</v>
      </c>
      <c r="AB1571" t="str">
        <f ca="1">+IFERROR(IF(Tabla2[[#This Row],[FECHA CESE/BAJA]]="","No Aplica",IF(AND(MONTH(Tabla2[[#This Row],[FECHA CESE/BAJA]])=MONTH(TODAY()-30),YEAR(Tabla2[[#This Row],[FECHA CESE/BAJA]])=YEAR(TODAY())),MONTH(TODAY()-30)&amp;"-"&amp;YEAR(TODAY()),"Borrar")),"No aplica")</f>
        <v>No Aplica</v>
      </c>
      <c r="AC1571" t="str">
        <f ca="1">+IFERROR(IF(Tabla2[[#This Row],[FECHA INICIO DE LABORES EN OBRA]]="","No Aplica",IF(AND(MONTH(Tabla2[[#This Row],[FECHA INICIO DE LABORES EN OBRA]])=MONTH(TODAY()-30),YEAR(Tabla2[[#This Row],[FECHA INICIO DE LABORES EN OBRA]])=YEAR(TODAY())),MONTH(TODAY()-30)&amp;"-"&amp;YEAR(TODAY()),"No Aplica")),"No Aplica")</f>
        <v>No Aplica</v>
      </c>
    </row>
    <row r="1572" spans="1:29" ht="15" customHeight="1" x14ac:dyDescent="0.25">
      <c r="A1572" s="2">
        <v>20538084761</v>
      </c>
      <c r="B1572" s="3" t="s">
        <v>8790</v>
      </c>
      <c r="C1572" s="3" t="s">
        <v>8790</v>
      </c>
      <c r="D1572" s="3">
        <v>45600941</v>
      </c>
      <c r="E1572" s="3" t="s">
        <v>8847</v>
      </c>
      <c r="F1572" s="36">
        <v>32340</v>
      </c>
      <c r="G1572" s="3">
        <v>2</v>
      </c>
      <c r="H1572" s="3" t="s">
        <v>1480</v>
      </c>
      <c r="I1572" s="3" t="s">
        <v>8819</v>
      </c>
      <c r="J1572" s="3" t="s">
        <v>8848</v>
      </c>
      <c r="K1572" s="3" t="s">
        <v>93</v>
      </c>
      <c r="L1572" s="8" t="s">
        <v>9813</v>
      </c>
      <c r="M1572" s="5"/>
      <c r="N1572" s="13" t="s">
        <v>1489</v>
      </c>
      <c r="O1572" s="5">
        <v>45117</v>
      </c>
      <c r="P1572" s="8">
        <v>1</v>
      </c>
      <c r="Q1572" s="9">
        <v>4</v>
      </c>
      <c r="R1572" s="9" t="str">
        <f>IFERROR(VLOOKUP(Tabla2[[#This Row],[CONTRATISTA PRNCIPAL]],Hoja1!$L$5:$M$9,2,FALSE),"CJV")</f>
        <v>CJV</v>
      </c>
      <c r="S1572" s="9" t="str">
        <f>IF(Tabla2[[#This Row],[EMPRESA]]=Tabla2[[#This Row],[CONTRATISTA PRNCIPAL]],"Principal","Secundaria")</f>
        <v>Principal</v>
      </c>
      <c r="T1572" s="10">
        <f>IFERROR(1/COUNTIF(Tabla2[CONTRATISTA PRNCIPAL],Tabla2[[#This Row],[CONTRATISTA PRNCIPAL]]),0)</f>
        <v>8.4033613445378148E-3</v>
      </c>
      <c r="U1572" s="33">
        <f ca="1">IF(((TODAY()-Tabla2[[#This Row],[FECHA NACIMIENTO]])/365)&lt;18,"Corregir", IF(((TODAY()-Tabla2[[#This Row],[FECHA NACIMIENTO]])/365)&gt;80, "Corregir",ROUNDDOWN(((TODAY()-Tabla2[[#This Row],[FECHA NACIMIENTO]])/365),0)))</f>
        <v>35</v>
      </c>
      <c r="V157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572" s="34" t="str">
        <f ca="1">+IF(Tabla2[[#This Row],[Edad]]="Corregir","Corregir","Ok")</f>
        <v>Ok</v>
      </c>
      <c r="X1572" s="10" t="str">
        <f>+IFERROR(VLOOKUP(Tabla2[[#This Row],[DISTRITO SEGÚN DNI]],Hoja1!$A$2:$B$55,2,FALSE),"No")</f>
        <v>ATE</v>
      </c>
      <c r="Y1572" s="10" t="str">
        <f>IF(OR(LOWER(Tabla2[[#This Row],[GENERO]])="masculino", LOWER(Tabla2[[#This Row],[GENERO]])="femenino"),"OK","Corregir")</f>
        <v>OK</v>
      </c>
      <c r="Z1572" s="10" t="str">
        <f>+IF(Tabla2[[#This Row],[Nro. DNI / CE]]="","Corregir",IF(LEN(Tabla2[[#This Row],[Nro. DNI / CE]])&gt;=8,"OK","Corregir"))</f>
        <v>OK</v>
      </c>
      <c r="AA1572" s="10">
        <f>COUNTIF(Tabla2[APELLIDOS Y NOMBRES],Tabla2[[#This Row],[APELLIDOS Y NOMBRES]])</f>
        <v>1</v>
      </c>
      <c r="AB1572" t="str">
        <f ca="1">+IFERROR(IF(Tabla2[[#This Row],[FECHA CESE/BAJA]]="","No Aplica",IF(AND(MONTH(Tabla2[[#This Row],[FECHA CESE/BAJA]])=MONTH(TODAY()-30),YEAR(Tabla2[[#This Row],[FECHA CESE/BAJA]])=YEAR(TODAY())),MONTH(TODAY()-30)&amp;"-"&amp;YEAR(TODAY()),"Borrar")),"No aplica")</f>
        <v>No Aplica</v>
      </c>
      <c r="AC1572" t="str">
        <f ca="1">+IFERROR(IF(Tabla2[[#This Row],[FECHA INICIO DE LABORES EN OBRA]]="","No Aplica",IF(AND(MONTH(Tabla2[[#This Row],[FECHA INICIO DE LABORES EN OBRA]])=MONTH(TODAY()-30),YEAR(Tabla2[[#This Row],[FECHA INICIO DE LABORES EN OBRA]])=YEAR(TODAY())),MONTH(TODAY()-30)&amp;"-"&amp;YEAR(TODAY()),"No Aplica")),"No Aplica")</f>
        <v>No Aplica</v>
      </c>
    </row>
    <row r="1573" spans="1:29" x14ac:dyDescent="0.25">
      <c r="A1573" s="2">
        <v>20538084761</v>
      </c>
      <c r="B1573" s="3" t="s">
        <v>8790</v>
      </c>
      <c r="C1573" s="3" t="s">
        <v>8790</v>
      </c>
      <c r="D1573" s="3" t="s">
        <v>4901</v>
      </c>
      <c r="E1573" s="3" t="s">
        <v>4902</v>
      </c>
      <c r="F1573" s="36">
        <v>35882</v>
      </c>
      <c r="G1573" s="3">
        <v>1</v>
      </c>
      <c r="H1573" s="3" t="s">
        <v>4903</v>
      </c>
      <c r="I1573" s="3" t="s">
        <v>8819</v>
      </c>
      <c r="J1573" s="3" t="s">
        <v>4904</v>
      </c>
      <c r="K1573" s="3" t="s">
        <v>1164</v>
      </c>
      <c r="L1573" s="8" t="s">
        <v>9813</v>
      </c>
      <c r="M1573" s="5"/>
      <c r="N1573" s="13" t="s">
        <v>1489</v>
      </c>
      <c r="O1573" s="5">
        <v>45049</v>
      </c>
      <c r="P1573" s="8">
        <v>1</v>
      </c>
      <c r="Q1573" s="9">
        <v>1</v>
      </c>
      <c r="R1573" s="9" t="str">
        <f>IFERROR(VLOOKUP(Tabla2[[#This Row],[CONTRATISTA PRNCIPAL]],Hoja1!$L$5:$M$9,2,FALSE),"CJV")</f>
        <v>CJV</v>
      </c>
      <c r="S1573" s="9" t="str">
        <f>IF(Tabla2[[#This Row],[EMPRESA]]=Tabla2[[#This Row],[CONTRATISTA PRNCIPAL]],"Principal","Secundaria")</f>
        <v>Principal</v>
      </c>
      <c r="T1573" s="10">
        <f>IFERROR(1/COUNTIF(Tabla2[CONTRATISTA PRNCIPAL],Tabla2[[#This Row],[CONTRATISTA PRNCIPAL]]),0)</f>
        <v>8.4033613445378148E-3</v>
      </c>
      <c r="U1573" s="33">
        <f ca="1">IF(((TODAY()-Tabla2[[#This Row],[FECHA NACIMIENTO]])/365)&lt;18,"Corregir", IF(((TODAY()-Tabla2[[#This Row],[FECHA NACIMIENTO]])/365)&gt;80, "Corregir",ROUNDDOWN(((TODAY()-Tabla2[[#This Row],[FECHA NACIMIENTO]])/365),0)))</f>
        <v>25</v>
      </c>
      <c r="V157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573" s="34" t="str">
        <f ca="1">+IF(Tabla2[[#This Row],[Edad]]="Corregir","Corregir","Ok")</f>
        <v>Ok</v>
      </c>
      <c r="X1573" s="10" t="str">
        <f>+IFERROR(VLOOKUP(Tabla2[[#This Row],[DISTRITO SEGÚN DNI]],Hoja1!$A$2:$B$55,2,FALSE),"No")</f>
        <v>No</v>
      </c>
      <c r="Y1573" s="10" t="str">
        <f>IF(OR(LOWER(Tabla2[[#This Row],[GENERO]])="masculino", LOWER(Tabla2[[#This Row],[GENERO]])="femenino"),"OK","Corregir")</f>
        <v>OK</v>
      </c>
      <c r="Z1573" s="10" t="str">
        <f>+IF(Tabla2[[#This Row],[Nro. DNI / CE]]="","Corregir",IF(LEN(Tabla2[[#This Row],[Nro. DNI / CE]])&gt;=8,"OK","Corregir"))</f>
        <v>OK</v>
      </c>
      <c r="AA1573" s="10">
        <f>COUNTIF(Tabla2[APELLIDOS Y NOMBRES],Tabla2[[#This Row],[APELLIDOS Y NOMBRES]])</f>
        <v>1</v>
      </c>
      <c r="AB1573" t="str">
        <f ca="1">+IFERROR(IF(Tabla2[[#This Row],[FECHA CESE/BAJA]]="","No Aplica",IF(AND(MONTH(Tabla2[[#This Row],[FECHA CESE/BAJA]])=MONTH(TODAY()-30),YEAR(Tabla2[[#This Row],[FECHA CESE/BAJA]])=YEAR(TODAY())),MONTH(TODAY()-30)&amp;"-"&amp;YEAR(TODAY()),"Borrar")),"No aplica")</f>
        <v>No Aplica</v>
      </c>
      <c r="AC1573" t="str">
        <f ca="1">+IFERROR(IF(Tabla2[[#This Row],[FECHA INICIO DE LABORES EN OBRA]]="","No Aplica",IF(AND(MONTH(Tabla2[[#This Row],[FECHA INICIO DE LABORES EN OBRA]])=MONTH(TODAY()-30),YEAR(Tabla2[[#This Row],[FECHA INICIO DE LABORES EN OBRA]])=YEAR(TODAY())),MONTH(TODAY()-30)&amp;"-"&amp;YEAR(TODAY()),"No Aplica")),"No Aplica")</f>
        <v>No Aplica</v>
      </c>
    </row>
    <row r="1574" spans="1:29" x14ac:dyDescent="0.25">
      <c r="A1574" s="2">
        <v>20538084761</v>
      </c>
      <c r="B1574" s="3" t="s">
        <v>8790</v>
      </c>
      <c r="C1574" s="3" t="s">
        <v>8790</v>
      </c>
      <c r="D1574" s="3">
        <v>46465348</v>
      </c>
      <c r="E1574" s="3" t="s">
        <v>8851</v>
      </c>
      <c r="F1574" s="36">
        <v>32921</v>
      </c>
      <c r="G1574" s="3">
        <v>2</v>
      </c>
      <c r="H1574" s="3" t="s">
        <v>1480</v>
      </c>
      <c r="I1574" s="3" t="s">
        <v>8819</v>
      </c>
      <c r="J1574" s="3" t="s">
        <v>8852</v>
      </c>
      <c r="K1574" s="3" t="s">
        <v>1164</v>
      </c>
      <c r="L1574" s="8" t="s">
        <v>9813</v>
      </c>
      <c r="M1574" s="5"/>
      <c r="N1574" s="13" t="s">
        <v>1489</v>
      </c>
      <c r="O1574" s="5">
        <v>45119</v>
      </c>
      <c r="P1574" s="8">
        <v>1</v>
      </c>
      <c r="Q1574" s="9">
        <v>4</v>
      </c>
      <c r="R1574" s="9" t="str">
        <f>IFERROR(VLOOKUP(Tabla2[[#This Row],[CONTRATISTA PRNCIPAL]],Hoja1!$L$5:$M$9,2,FALSE),"CJV")</f>
        <v>CJV</v>
      </c>
      <c r="S1574" s="9" t="str">
        <f>IF(Tabla2[[#This Row],[EMPRESA]]=Tabla2[[#This Row],[CONTRATISTA PRNCIPAL]],"Principal","Secundaria")</f>
        <v>Principal</v>
      </c>
      <c r="T1574" s="10">
        <f>IFERROR(1/COUNTIF(Tabla2[CONTRATISTA PRNCIPAL],Tabla2[[#This Row],[CONTRATISTA PRNCIPAL]]),0)</f>
        <v>8.4033613445378148E-3</v>
      </c>
      <c r="U1574" s="33">
        <f ca="1">IF(((TODAY()-Tabla2[[#This Row],[FECHA NACIMIENTO]])/365)&lt;18,"Corregir", IF(((TODAY()-Tabla2[[#This Row],[FECHA NACIMIENTO]])/365)&gt;80, "Corregir",ROUNDDOWN(((TODAY()-Tabla2[[#This Row],[FECHA NACIMIENTO]])/365),0)))</f>
        <v>33</v>
      </c>
      <c r="V157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574" s="34" t="str">
        <f ca="1">+IF(Tabla2[[#This Row],[Edad]]="Corregir","Corregir","Ok")</f>
        <v>Ok</v>
      </c>
      <c r="X1574" s="10" t="str">
        <f>+IFERROR(VLOOKUP(Tabla2[[#This Row],[DISTRITO SEGÚN DNI]],Hoja1!$A$2:$B$55,2,FALSE),"No")</f>
        <v>No</v>
      </c>
      <c r="Y1574" s="10" t="str">
        <f>IF(OR(LOWER(Tabla2[[#This Row],[GENERO]])="masculino", LOWER(Tabla2[[#This Row],[GENERO]])="femenino"),"OK","Corregir")</f>
        <v>OK</v>
      </c>
      <c r="Z1574" s="10" t="str">
        <f>+IF(Tabla2[[#This Row],[Nro. DNI / CE]]="","Corregir",IF(LEN(Tabla2[[#This Row],[Nro. DNI / CE]])&gt;=8,"OK","Corregir"))</f>
        <v>OK</v>
      </c>
      <c r="AA1574" s="10">
        <f>COUNTIF(Tabla2[APELLIDOS Y NOMBRES],Tabla2[[#This Row],[APELLIDOS Y NOMBRES]])</f>
        <v>1</v>
      </c>
      <c r="AB1574" t="str">
        <f ca="1">+IFERROR(IF(Tabla2[[#This Row],[FECHA CESE/BAJA]]="","No Aplica",IF(AND(MONTH(Tabla2[[#This Row],[FECHA CESE/BAJA]])=MONTH(TODAY()-30),YEAR(Tabla2[[#This Row],[FECHA CESE/BAJA]])=YEAR(TODAY())),MONTH(TODAY()-30)&amp;"-"&amp;YEAR(TODAY()),"Borrar")),"No aplica")</f>
        <v>No Aplica</v>
      </c>
      <c r="AC1574" t="str">
        <f ca="1">+IFERROR(IF(Tabla2[[#This Row],[FECHA INICIO DE LABORES EN OBRA]]="","No Aplica",IF(AND(MONTH(Tabla2[[#This Row],[FECHA INICIO DE LABORES EN OBRA]])=MONTH(TODAY()-30),YEAR(Tabla2[[#This Row],[FECHA INICIO DE LABORES EN OBRA]])=YEAR(TODAY())),MONTH(TODAY()-30)&amp;"-"&amp;YEAR(TODAY()),"No Aplica")),"No Aplica")</f>
        <v>No Aplica</v>
      </c>
    </row>
    <row r="1575" spans="1:29" x14ac:dyDescent="0.25">
      <c r="A1575" s="2">
        <v>20538084761</v>
      </c>
      <c r="B1575" s="3" t="s">
        <v>8790</v>
      </c>
      <c r="C1575" s="3" t="s">
        <v>8790</v>
      </c>
      <c r="D1575" s="3">
        <v>42112121</v>
      </c>
      <c r="E1575" s="3" t="s">
        <v>8853</v>
      </c>
      <c r="F1575" s="36">
        <v>30622</v>
      </c>
      <c r="G1575" s="3">
        <v>2</v>
      </c>
      <c r="H1575" s="3" t="s">
        <v>8854</v>
      </c>
      <c r="I1575" s="3" t="s">
        <v>8819</v>
      </c>
      <c r="J1575" s="3" t="s">
        <v>8855</v>
      </c>
      <c r="K1575" s="3" t="s">
        <v>1460</v>
      </c>
      <c r="L1575" s="8" t="s">
        <v>9813</v>
      </c>
      <c r="M1575" s="5"/>
      <c r="N1575" s="13" t="s">
        <v>1489</v>
      </c>
      <c r="O1575" s="5">
        <v>45119</v>
      </c>
      <c r="P1575" s="8">
        <v>1</v>
      </c>
      <c r="Q1575" s="9">
        <v>4</v>
      </c>
      <c r="R1575" s="9" t="str">
        <f>IFERROR(VLOOKUP(Tabla2[[#This Row],[CONTRATISTA PRNCIPAL]],Hoja1!$L$5:$M$9,2,FALSE),"CJV")</f>
        <v>CJV</v>
      </c>
      <c r="S1575" s="9" t="str">
        <f>IF(Tabla2[[#This Row],[EMPRESA]]=Tabla2[[#This Row],[CONTRATISTA PRNCIPAL]],"Principal","Secundaria")</f>
        <v>Principal</v>
      </c>
      <c r="T1575" s="10">
        <f>IFERROR(1/COUNTIF(Tabla2[CONTRATISTA PRNCIPAL],Tabla2[[#This Row],[CONTRATISTA PRNCIPAL]]),0)</f>
        <v>8.4033613445378148E-3</v>
      </c>
      <c r="U1575" s="33">
        <f ca="1">IF(((TODAY()-Tabla2[[#This Row],[FECHA NACIMIENTO]])/365)&lt;18,"Corregir", IF(((TODAY()-Tabla2[[#This Row],[FECHA NACIMIENTO]])/365)&gt;80, "Corregir",ROUNDDOWN(((TODAY()-Tabla2[[#This Row],[FECHA NACIMIENTO]])/365),0)))</f>
        <v>39</v>
      </c>
      <c r="V157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575" s="34" t="str">
        <f ca="1">+IF(Tabla2[[#This Row],[Edad]]="Corregir","Corregir","Ok")</f>
        <v>Ok</v>
      </c>
      <c r="X1575" s="10" t="str">
        <f>+IFERROR(VLOOKUP(Tabla2[[#This Row],[DISTRITO SEGÚN DNI]],Hoja1!$A$2:$B$55,2,FALSE),"No")</f>
        <v>No</v>
      </c>
      <c r="Y1575" s="10" t="str">
        <f>IF(OR(LOWER(Tabla2[[#This Row],[GENERO]])="masculino", LOWER(Tabla2[[#This Row],[GENERO]])="femenino"),"OK","Corregir")</f>
        <v>OK</v>
      </c>
      <c r="Z1575" s="10" t="str">
        <f>+IF(Tabla2[[#This Row],[Nro. DNI / CE]]="","Corregir",IF(LEN(Tabla2[[#This Row],[Nro. DNI / CE]])&gt;=8,"OK","Corregir"))</f>
        <v>OK</v>
      </c>
      <c r="AA1575" s="10">
        <f>COUNTIF(Tabla2[APELLIDOS Y NOMBRES],Tabla2[[#This Row],[APELLIDOS Y NOMBRES]])</f>
        <v>1</v>
      </c>
      <c r="AB1575" t="str">
        <f ca="1">+IFERROR(IF(Tabla2[[#This Row],[FECHA CESE/BAJA]]="","No Aplica",IF(AND(MONTH(Tabla2[[#This Row],[FECHA CESE/BAJA]])=MONTH(TODAY()-30),YEAR(Tabla2[[#This Row],[FECHA CESE/BAJA]])=YEAR(TODAY())),MONTH(TODAY()-30)&amp;"-"&amp;YEAR(TODAY()),"Borrar")),"No aplica")</f>
        <v>No Aplica</v>
      </c>
      <c r="AC1575" t="str">
        <f ca="1">+IFERROR(IF(Tabla2[[#This Row],[FECHA INICIO DE LABORES EN OBRA]]="","No Aplica",IF(AND(MONTH(Tabla2[[#This Row],[FECHA INICIO DE LABORES EN OBRA]])=MONTH(TODAY()-30),YEAR(Tabla2[[#This Row],[FECHA INICIO DE LABORES EN OBRA]])=YEAR(TODAY())),MONTH(TODAY()-30)&amp;"-"&amp;YEAR(TODAY()),"No Aplica")),"No Aplica")</f>
        <v>No Aplica</v>
      </c>
    </row>
    <row r="1576" spans="1:29" x14ac:dyDescent="0.25">
      <c r="A1576" s="2">
        <v>20538084761</v>
      </c>
      <c r="B1576" s="3" t="s">
        <v>8790</v>
      </c>
      <c r="C1576" s="3" t="s">
        <v>8790</v>
      </c>
      <c r="D1576" s="3">
        <v>74528375</v>
      </c>
      <c r="E1576" s="3" t="s">
        <v>8856</v>
      </c>
      <c r="F1576" s="36">
        <v>35142</v>
      </c>
      <c r="G1576" s="3">
        <v>1</v>
      </c>
      <c r="H1576" s="3" t="s">
        <v>2453</v>
      </c>
      <c r="I1576" s="3" t="s">
        <v>8819</v>
      </c>
      <c r="J1576" s="3" t="s">
        <v>8857</v>
      </c>
      <c r="K1576" s="3" t="s">
        <v>8858</v>
      </c>
      <c r="L1576" s="8" t="s">
        <v>9818</v>
      </c>
      <c r="M1576" s="5"/>
      <c r="N1576" s="13" t="s">
        <v>1489</v>
      </c>
      <c r="O1576" s="5">
        <v>45117</v>
      </c>
      <c r="P1576" s="8">
        <v>1</v>
      </c>
      <c r="Q1576" s="9">
        <v>1</v>
      </c>
      <c r="R1576" s="9" t="str">
        <f>IFERROR(VLOOKUP(Tabla2[[#This Row],[CONTRATISTA PRNCIPAL]],Hoja1!$L$5:$M$9,2,FALSE),"CJV")</f>
        <v>CJV</v>
      </c>
      <c r="S1576" s="9" t="str">
        <f>IF(Tabla2[[#This Row],[EMPRESA]]=Tabla2[[#This Row],[CONTRATISTA PRNCIPAL]],"Principal","Secundaria")</f>
        <v>Principal</v>
      </c>
      <c r="T1576" s="10">
        <f>IFERROR(1/COUNTIF(Tabla2[CONTRATISTA PRNCIPAL],Tabla2[[#This Row],[CONTRATISTA PRNCIPAL]]),0)</f>
        <v>8.4033613445378148E-3</v>
      </c>
      <c r="U1576" s="33">
        <f ca="1">IF(((TODAY()-Tabla2[[#This Row],[FECHA NACIMIENTO]])/365)&lt;18,"Corregir", IF(((TODAY()-Tabla2[[#This Row],[FECHA NACIMIENTO]])/365)&gt;80, "Corregir",ROUNDDOWN(((TODAY()-Tabla2[[#This Row],[FECHA NACIMIENTO]])/365),0)))</f>
        <v>27</v>
      </c>
      <c r="V157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576" s="34" t="str">
        <f ca="1">+IF(Tabla2[[#This Row],[Edad]]="Corregir","Corregir","Ok")</f>
        <v>Ok</v>
      </c>
      <c r="X1576" s="10" t="str">
        <f>+IFERROR(VLOOKUP(Tabla2[[#This Row],[DISTRITO SEGÚN DNI]],Hoja1!$A$2:$B$55,2,FALSE),"No")</f>
        <v>No</v>
      </c>
      <c r="Y1576" s="10" t="str">
        <f>IF(OR(LOWER(Tabla2[[#This Row],[GENERO]])="masculino", LOWER(Tabla2[[#This Row],[GENERO]])="femenino"),"OK","Corregir")</f>
        <v>OK</v>
      </c>
      <c r="Z1576" s="10" t="str">
        <f>+IF(Tabla2[[#This Row],[Nro. DNI / CE]]="","Corregir",IF(LEN(Tabla2[[#This Row],[Nro. DNI / CE]])&gt;=8,"OK","Corregir"))</f>
        <v>OK</v>
      </c>
      <c r="AA1576" s="10">
        <f>COUNTIF(Tabla2[APELLIDOS Y NOMBRES],Tabla2[[#This Row],[APELLIDOS Y NOMBRES]])</f>
        <v>1</v>
      </c>
      <c r="AB1576" t="str">
        <f ca="1">+IFERROR(IF(Tabla2[[#This Row],[FECHA CESE/BAJA]]="","No Aplica",IF(AND(MONTH(Tabla2[[#This Row],[FECHA CESE/BAJA]])=MONTH(TODAY()-30),YEAR(Tabla2[[#This Row],[FECHA CESE/BAJA]])=YEAR(TODAY())),MONTH(TODAY()-30)&amp;"-"&amp;YEAR(TODAY()),"Borrar")),"No aplica")</f>
        <v>No Aplica</v>
      </c>
      <c r="AC1576" t="str">
        <f ca="1">+IFERROR(IF(Tabla2[[#This Row],[FECHA INICIO DE LABORES EN OBRA]]="","No Aplica",IF(AND(MONTH(Tabla2[[#This Row],[FECHA INICIO DE LABORES EN OBRA]])=MONTH(TODAY()-30),YEAR(Tabla2[[#This Row],[FECHA INICIO DE LABORES EN OBRA]])=YEAR(TODAY())),MONTH(TODAY()-30)&amp;"-"&amp;YEAR(TODAY()),"No Aplica")),"No Aplica")</f>
        <v>No Aplica</v>
      </c>
    </row>
    <row r="1577" spans="1:29" x14ac:dyDescent="0.25">
      <c r="A1577" s="2">
        <v>20538084761</v>
      </c>
      <c r="B1577" s="3" t="s">
        <v>8790</v>
      </c>
      <c r="C1577" s="3" t="s">
        <v>8790</v>
      </c>
      <c r="D1577" s="3">
        <v>75331071</v>
      </c>
      <c r="E1577" s="3" t="s">
        <v>8859</v>
      </c>
      <c r="F1577" s="36">
        <v>34998</v>
      </c>
      <c r="G1577" s="3">
        <v>1</v>
      </c>
      <c r="H1577" s="3" t="s">
        <v>8860</v>
      </c>
      <c r="I1577" s="3" t="s">
        <v>8819</v>
      </c>
      <c r="J1577" s="3" t="s">
        <v>8861</v>
      </c>
      <c r="K1577" s="3" t="s">
        <v>8862</v>
      </c>
      <c r="L1577" s="8" t="s">
        <v>9813</v>
      </c>
      <c r="M1577" s="5"/>
      <c r="N1577" s="13" t="s">
        <v>1489</v>
      </c>
      <c r="O1577" s="5">
        <v>45117</v>
      </c>
      <c r="P1577" s="8">
        <v>1</v>
      </c>
      <c r="Q1577" s="9">
        <v>1</v>
      </c>
      <c r="R1577" s="9" t="str">
        <f>IFERROR(VLOOKUP(Tabla2[[#This Row],[CONTRATISTA PRNCIPAL]],Hoja1!$L$5:$M$9,2,FALSE),"CJV")</f>
        <v>CJV</v>
      </c>
      <c r="S1577" s="9" t="str">
        <f>IF(Tabla2[[#This Row],[EMPRESA]]=Tabla2[[#This Row],[CONTRATISTA PRNCIPAL]],"Principal","Secundaria")</f>
        <v>Principal</v>
      </c>
      <c r="T1577" s="10">
        <f>IFERROR(1/COUNTIF(Tabla2[CONTRATISTA PRNCIPAL],Tabla2[[#This Row],[CONTRATISTA PRNCIPAL]]),0)</f>
        <v>8.4033613445378148E-3</v>
      </c>
      <c r="U1577" s="33">
        <f ca="1">IF(((TODAY()-Tabla2[[#This Row],[FECHA NACIMIENTO]])/365)&lt;18,"Corregir", IF(((TODAY()-Tabla2[[#This Row],[FECHA NACIMIENTO]])/365)&gt;80, "Corregir",ROUNDDOWN(((TODAY()-Tabla2[[#This Row],[FECHA NACIMIENTO]])/365),0)))</f>
        <v>27</v>
      </c>
      <c r="V157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577" s="34" t="str">
        <f ca="1">+IF(Tabla2[[#This Row],[Edad]]="Corregir","Corregir","Ok")</f>
        <v>Ok</v>
      </c>
      <c r="X1577" s="10" t="str">
        <f>+IFERROR(VLOOKUP(Tabla2[[#This Row],[DISTRITO SEGÚN DNI]],Hoja1!$A$2:$B$55,2,FALSE),"No")</f>
        <v>No</v>
      </c>
      <c r="Y1577" s="10" t="str">
        <f>IF(OR(LOWER(Tabla2[[#This Row],[GENERO]])="masculino", LOWER(Tabla2[[#This Row],[GENERO]])="femenino"),"OK","Corregir")</f>
        <v>OK</v>
      </c>
      <c r="Z1577" s="10" t="str">
        <f>+IF(Tabla2[[#This Row],[Nro. DNI / CE]]="","Corregir",IF(LEN(Tabla2[[#This Row],[Nro. DNI / CE]])&gt;=8,"OK","Corregir"))</f>
        <v>OK</v>
      </c>
      <c r="AA1577" s="10">
        <f>COUNTIF(Tabla2[APELLIDOS Y NOMBRES],Tabla2[[#This Row],[APELLIDOS Y NOMBRES]])</f>
        <v>1</v>
      </c>
      <c r="AB1577" t="str">
        <f ca="1">+IFERROR(IF(Tabla2[[#This Row],[FECHA CESE/BAJA]]="","No Aplica",IF(AND(MONTH(Tabla2[[#This Row],[FECHA CESE/BAJA]])=MONTH(TODAY()-30),YEAR(Tabla2[[#This Row],[FECHA CESE/BAJA]])=YEAR(TODAY())),MONTH(TODAY()-30)&amp;"-"&amp;YEAR(TODAY()),"Borrar")),"No aplica")</f>
        <v>No Aplica</v>
      </c>
      <c r="AC1577" t="str">
        <f ca="1">+IFERROR(IF(Tabla2[[#This Row],[FECHA INICIO DE LABORES EN OBRA]]="","No Aplica",IF(AND(MONTH(Tabla2[[#This Row],[FECHA INICIO DE LABORES EN OBRA]])=MONTH(TODAY()-30),YEAR(Tabla2[[#This Row],[FECHA INICIO DE LABORES EN OBRA]])=YEAR(TODAY())),MONTH(TODAY()-30)&amp;"-"&amp;YEAR(TODAY()),"No Aplica")),"No Aplica")</f>
        <v>No Aplica</v>
      </c>
    </row>
    <row r="1578" spans="1:29" x14ac:dyDescent="0.25">
      <c r="A1578" s="2">
        <v>20538084761</v>
      </c>
      <c r="B1578" s="3" t="s">
        <v>8790</v>
      </c>
      <c r="C1578" s="3" t="s">
        <v>8790</v>
      </c>
      <c r="D1578" s="3">
        <v>77214273</v>
      </c>
      <c r="E1578" s="3" t="s">
        <v>8863</v>
      </c>
      <c r="F1578" s="36">
        <v>35675</v>
      </c>
      <c r="G1578" s="3">
        <v>2</v>
      </c>
      <c r="H1578" s="3" t="s">
        <v>8812</v>
      </c>
      <c r="I1578" s="3" t="s">
        <v>8819</v>
      </c>
      <c r="J1578" s="3" t="s">
        <v>8864</v>
      </c>
      <c r="K1578" s="3" t="s">
        <v>2838</v>
      </c>
      <c r="L1578" s="8" t="s">
        <v>9813</v>
      </c>
      <c r="M1578" s="5"/>
      <c r="N1578" s="13" t="s">
        <v>1489</v>
      </c>
      <c r="O1578" s="5">
        <v>45120</v>
      </c>
      <c r="P1578" s="8">
        <v>1</v>
      </c>
      <c r="Q1578" s="9">
        <v>4</v>
      </c>
      <c r="R1578" s="9" t="str">
        <f>IFERROR(VLOOKUP(Tabla2[[#This Row],[CONTRATISTA PRNCIPAL]],Hoja1!$L$5:$M$9,2,FALSE),"CJV")</f>
        <v>CJV</v>
      </c>
      <c r="S1578" s="9" t="str">
        <f>IF(Tabla2[[#This Row],[EMPRESA]]=Tabla2[[#This Row],[CONTRATISTA PRNCIPAL]],"Principal","Secundaria")</f>
        <v>Principal</v>
      </c>
      <c r="T1578" s="10">
        <f>IFERROR(1/COUNTIF(Tabla2[CONTRATISTA PRNCIPAL],Tabla2[[#This Row],[CONTRATISTA PRNCIPAL]]),0)</f>
        <v>8.4033613445378148E-3</v>
      </c>
      <c r="U1578" s="33">
        <f ca="1">IF(((TODAY()-Tabla2[[#This Row],[FECHA NACIMIENTO]])/365)&lt;18,"Corregir", IF(((TODAY()-Tabla2[[#This Row],[FECHA NACIMIENTO]])/365)&gt;80, "Corregir",ROUNDDOWN(((TODAY()-Tabla2[[#This Row],[FECHA NACIMIENTO]])/365),0)))</f>
        <v>26</v>
      </c>
      <c r="V157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578" s="34" t="str">
        <f ca="1">+IF(Tabla2[[#This Row],[Edad]]="Corregir","Corregir","Ok")</f>
        <v>Ok</v>
      </c>
      <c r="X1578" s="10" t="str">
        <f>+IFERROR(VLOOKUP(Tabla2[[#This Row],[DISTRITO SEGÚN DNI]],Hoja1!$A$2:$B$55,2,FALSE),"No")</f>
        <v>CALLAO</v>
      </c>
      <c r="Y1578" s="10" t="str">
        <f>IF(OR(LOWER(Tabla2[[#This Row],[GENERO]])="masculino", LOWER(Tabla2[[#This Row],[GENERO]])="femenino"),"OK","Corregir")</f>
        <v>OK</v>
      </c>
      <c r="Z1578" s="10" t="str">
        <f>+IF(Tabla2[[#This Row],[Nro. DNI / CE]]="","Corregir",IF(LEN(Tabla2[[#This Row],[Nro. DNI / CE]])&gt;=8,"OK","Corregir"))</f>
        <v>OK</v>
      </c>
      <c r="AA1578" s="10">
        <f>COUNTIF(Tabla2[APELLIDOS Y NOMBRES],Tabla2[[#This Row],[APELLIDOS Y NOMBRES]])</f>
        <v>1</v>
      </c>
      <c r="AB1578" t="str">
        <f ca="1">+IFERROR(IF(Tabla2[[#This Row],[FECHA CESE/BAJA]]="","No Aplica",IF(AND(MONTH(Tabla2[[#This Row],[FECHA CESE/BAJA]])=MONTH(TODAY()-30),YEAR(Tabla2[[#This Row],[FECHA CESE/BAJA]])=YEAR(TODAY())),MONTH(TODAY()-30)&amp;"-"&amp;YEAR(TODAY()),"Borrar")),"No aplica")</f>
        <v>No Aplica</v>
      </c>
      <c r="AC1578" t="str">
        <f ca="1">+IFERROR(IF(Tabla2[[#This Row],[FECHA INICIO DE LABORES EN OBRA]]="","No Aplica",IF(AND(MONTH(Tabla2[[#This Row],[FECHA INICIO DE LABORES EN OBRA]])=MONTH(TODAY()-30),YEAR(Tabla2[[#This Row],[FECHA INICIO DE LABORES EN OBRA]])=YEAR(TODAY())),MONTH(TODAY()-30)&amp;"-"&amp;YEAR(TODAY()),"No Aplica")),"No Aplica")</f>
        <v>No Aplica</v>
      </c>
    </row>
    <row r="1579" spans="1:29" x14ac:dyDescent="0.25">
      <c r="A1579" s="2">
        <v>20538084761</v>
      </c>
      <c r="B1579" s="3" t="s">
        <v>8790</v>
      </c>
      <c r="C1579" s="3" t="s">
        <v>8790</v>
      </c>
      <c r="D1579" s="3">
        <v>42265967</v>
      </c>
      <c r="E1579" s="3" t="s">
        <v>8873</v>
      </c>
      <c r="F1579" s="36">
        <v>30315</v>
      </c>
      <c r="G1579" s="3">
        <v>1</v>
      </c>
      <c r="H1579" s="3" t="s">
        <v>8830</v>
      </c>
      <c r="I1579" s="3" t="s">
        <v>8819</v>
      </c>
      <c r="J1579" s="3" t="s">
        <v>8874</v>
      </c>
      <c r="K1579" s="3" t="s">
        <v>1095</v>
      </c>
      <c r="L1579" s="8" t="s">
        <v>9813</v>
      </c>
      <c r="M1579" s="5"/>
      <c r="N1579" s="13" t="s">
        <v>1489</v>
      </c>
      <c r="O1579" s="5">
        <v>45120</v>
      </c>
      <c r="P1579" s="8">
        <v>1</v>
      </c>
      <c r="Q1579" s="9">
        <v>1</v>
      </c>
      <c r="R1579" s="9" t="str">
        <f>IFERROR(VLOOKUP(Tabla2[[#This Row],[CONTRATISTA PRNCIPAL]],Hoja1!$L$5:$M$9,2,FALSE),"CJV")</f>
        <v>CJV</v>
      </c>
      <c r="S1579" s="9" t="str">
        <f>IF(Tabla2[[#This Row],[EMPRESA]]=Tabla2[[#This Row],[CONTRATISTA PRNCIPAL]],"Principal","Secundaria")</f>
        <v>Principal</v>
      </c>
      <c r="T1579" s="10">
        <f>IFERROR(1/COUNTIF(Tabla2[CONTRATISTA PRNCIPAL],Tabla2[[#This Row],[CONTRATISTA PRNCIPAL]]),0)</f>
        <v>8.4033613445378148E-3</v>
      </c>
      <c r="U1579" s="33">
        <f ca="1">IF(((TODAY()-Tabla2[[#This Row],[FECHA NACIMIENTO]])/365)&lt;18,"Corregir", IF(((TODAY()-Tabla2[[#This Row],[FECHA NACIMIENTO]])/365)&gt;80, "Corregir",ROUNDDOWN(((TODAY()-Tabla2[[#This Row],[FECHA NACIMIENTO]])/365),0)))</f>
        <v>40</v>
      </c>
      <c r="V157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579" s="34" t="str">
        <f ca="1">+IF(Tabla2[[#This Row],[Edad]]="Corregir","Corregir","Ok")</f>
        <v>Ok</v>
      </c>
      <c r="X1579" s="10" t="str">
        <f>+IFERROR(VLOOKUP(Tabla2[[#This Row],[DISTRITO SEGÚN DNI]],Hoja1!$A$2:$B$55,2,FALSE),"No")</f>
        <v>No</v>
      </c>
      <c r="Y1579" s="10" t="str">
        <f>IF(OR(LOWER(Tabla2[[#This Row],[GENERO]])="masculino", LOWER(Tabla2[[#This Row],[GENERO]])="femenino"),"OK","Corregir")</f>
        <v>OK</v>
      </c>
      <c r="Z1579" s="10" t="str">
        <f>+IF(Tabla2[[#This Row],[Nro. DNI / CE]]="","Corregir",IF(LEN(Tabla2[[#This Row],[Nro. DNI / CE]])&gt;=8,"OK","Corregir"))</f>
        <v>OK</v>
      </c>
      <c r="AA1579" s="10">
        <f>COUNTIF(Tabla2[APELLIDOS Y NOMBRES],Tabla2[[#This Row],[APELLIDOS Y NOMBRES]])</f>
        <v>1</v>
      </c>
      <c r="AB1579" t="str">
        <f ca="1">+IFERROR(IF(Tabla2[[#This Row],[FECHA CESE/BAJA]]="","No Aplica",IF(AND(MONTH(Tabla2[[#This Row],[FECHA CESE/BAJA]])=MONTH(TODAY()-30),YEAR(Tabla2[[#This Row],[FECHA CESE/BAJA]])=YEAR(TODAY())),MONTH(TODAY()-30)&amp;"-"&amp;YEAR(TODAY()),"Borrar")),"No aplica")</f>
        <v>No Aplica</v>
      </c>
      <c r="AC1579" t="str">
        <f ca="1">+IFERROR(IF(Tabla2[[#This Row],[FECHA INICIO DE LABORES EN OBRA]]="","No Aplica",IF(AND(MONTH(Tabla2[[#This Row],[FECHA INICIO DE LABORES EN OBRA]])=MONTH(TODAY()-30),YEAR(Tabla2[[#This Row],[FECHA INICIO DE LABORES EN OBRA]])=YEAR(TODAY())),MONTH(TODAY()-30)&amp;"-"&amp;YEAR(TODAY()),"No Aplica")),"No Aplica")</f>
        <v>No Aplica</v>
      </c>
    </row>
    <row r="1580" spans="1:29" x14ac:dyDescent="0.25">
      <c r="A1580" s="2">
        <v>20538084761</v>
      </c>
      <c r="B1580" s="3" t="s">
        <v>8790</v>
      </c>
      <c r="C1580" s="3" t="s">
        <v>8790</v>
      </c>
      <c r="D1580" s="3" t="s">
        <v>497</v>
      </c>
      <c r="E1580" s="3" t="s">
        <v>498</v>
      </c>
      <c r="F1580" s="36">
        <v>31057</v>
      </c>
      <c r="G1580" s="3">
        <v>2</v>
      </c>
      <c r="H1580" s="3" t="s">
        <v>4873</v>
      </c>
      <c r="I1580" s="3" t="s">
        <v>4246</v>
      </c>
      <c r="J1580" s="3" t="s">
        <v>8875</v>
      </c>
      <c r="K1580" s="3" t="s">
        <v>34</v>
      </c>
      <c r="L1580" s="8" t="s">
        <v>9813</v>
      </c>
      <c r="M1580" s="5"/>
      <c r="N1580" s="13" t="s">
        <v>1489</v>
      </c>
      <c r="O1580" s="5">
        <v>45122</v>
      </c>
      <c r="P1580" s="8">
        <v>1</v>
      </c>
      <c r="Q1580" s="9">
        <v>4</v>
      </c>
      <c r="R1580" s="9" t="str">
        <f>IFERROR(VLOOKUP(Tabla2[[#This Row],[CONTRATISTA PRNCIPAL]],Hoja1!$L$5:$M$9,2,FALSE),"CJV")</f>
        <v>CJV</v>
      </c>
      <c r="S1580" s="9" t="str">
        <f>IF(Tabla2[[#This Row],[EMPRESA]]=Tabla2[[#This Row],[CONTRATISTA PRNCIPAL]],"Principal","Secundaria")</f>
        <v>Principal</v>
      </c>
      <c r="T1580" s="10">
        <f>IFERROR(1/COUNTIF(Tabla2[CONTRATISTA PRNCIPAL],Tabla2[[#This Row],[CONTRATISTA PRNCIPAL]]),0)</f>
        <v>8.4033613445378148E-3</v>
      </c>
      <c r="U1580" s="33">
        <f ca="1">IF(((TODAY()-Tabla2[[#This Row],[FECHA NACIMIENTO]])/365)&lt;18,"Corregir", IF(((TODAY()-Tabla2[[#This Row],[FECHA NACIMIENTO]])/365)&gt;80, "Corregir",ROUNDDOWN(((TODAY()-Tabla2[[#This Row],[FECHA NACIMIENTO]])/365),0)))</f>
        <v>38</v>
      </c>
      <c r="V158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580" s="34" t="str">
        <f ca="1">+IF(Tabla2[[#This Row],[Edad]]="Corregir","Corregir","Ok")</f>
        <v>Ok</v>
      </c>
      <c r="X1580" s="10" t="str">
        <f>+IFERROR(VLOOKUP(Tabla2[[#This Row],[DISTRITO SEGÚN DNI]],Hoja1!$A$2:$B$55,2,FALSE),"No")</f>
        <v>CALLAO</v>
      </c>
      <c r="Y1580" s="10" t="str">
        <f>IF(OR(LOWER(Tabla2[[#This Row],[GENERO]])="masculino", LOWER(Tabla2[[#This Row],[GENERO]])="femenino"),"OK","Corregir")</f>
        <v>OK</v>
      </c>
      <c r="Z1580" s="10" t="str">
        <f>+IF(Tabla2[[#This Row],[Nro. DNI / CE]]="","Corregir",IF(LEN(Tabla2[[#This Row],[Nro. DNI / CE]])&gt;=8,"OK","Corregir"))</f>
        <v>OK</v>
      </c>
      <c r="AA1580" s="10">
        <f>COUNTIF(Tabla2[APELLIDOS Y NOMBRES],Tabla2[[#This Row],[APELLIDOS Y NOMBRES]])</f>
        <v>1</v>
      </c>
      <c r="AB1580" t="str">
        <f ca="1">+IFERROR(IF(Tabla2[[#This Row],[FECHA CESE/BAJA]]="","No Aplica",IF(AND(MONTH(Tabla2[[#This Row],[FECHA CESE/BAJA]])=MONTH(TODAY()-30),YEAR(Tabla2[[#This Row],[FECHA CESE/BAJA]])=YEAR(TODAY())),MONTH(TODAY()-30)&amp;"-"&amp;YEAR(TODAY()),"Borrar")),"No aplica")</f>
        <v>No Aplica</v>
      </c>
      <c r="AC1580" t="str">
        <f ca="1">+IFERROR(IF(Tabla2[[#This Row],[FECHA INICIO DE LABORES EN OBRA]]="","No Aplica",IF(AND(MONTH(Tabla2[[#This Row],[FECHA INICIO DE LABORES EN OBRA]])=MONTH(TODAY()-30),YEAR(Tabla2[[#This Row],[FECHA INICIO DE LABORES EN OBRA]])=YEAR(TODAY())),MONTH(TODAY()-30)&amp;"-"&amp;YEAR(TODAY()),"No Aplica")),"No Aplica")</f>
        <v>No Aplica</v>
      </c>
    </row>
    <row r="1581" spans="1:29" x14ac:dyDescent="0.25">
      <c r="A1581" s="2">
        <v>20538084761</v>
      </c>
      <c r="B1581" s="3" t="s">
        <v>8790</v>
      </c>
      <c r="C1581" s="3" t="s">
        <v>8790</v>
      </c>
      <c r="D1581" s="3">
        <v>10228528</v>
      </c>
      <c r="E1581" s="3" t="s">
        <v>10905</v>
      </c>
      <c r="F1581" s="36">
        <v>26640</v>
      </c>
      <c r="G1581" s="3">
        <v>2</v>
      </c>
      <c r="H1581" s="3" t="s">
        <v>8876</v>
      </c>
      <c r="I1581" s="3" t="s">
        <v>8819</v>
      </c>
      <c r="J1581" s="3" t="s">
        <v>8877</v>
      </c>
      <c r="K1581" s="3" t="s">
        <v>1463</v>
      </c>
      <c r="L1581" s="8" t="s">
        <v>9813</v>
      </c>
      <c r="M1581" s="5"/>
      <c r="N1581" s="13" t="s">
        <v>1489</v>
      </c>
      <c r="O1581" s="5">
        <v>45124</v>
      </c>
      <c r="P1581" s="8">
        <v>1</v>
      </c>
      <c r="Q1581" s="9">
        <v>4</v>
      </c>
      <c r="R1581" s="9" t="str">
        <f>IFERROR(VLOOKUP(Tabla2[[#This Row],[CONTRATISTA PRNCIPAL]],Hoja1!$L$5:$M$9,2,FALSE),"CJV")</f>
        <v>CJV</v>
      </c>
      <c r="S1581" s="9" t="str">
        <f>IF(Tabla2[[#This Row],[EMPRESA]]=Tabla2[[#This Row],[CONTRATISTA PRNCIPAL]],"Principal","Secundaria")</f>
        <v>Principal</v>
      </c>
      <c r="T1581" s="10">
        <f>IFERROR(1/COUNTIF(Tabla2[CONTRATISTA PRNCIPAL],Tabla2[[#This Row],[CONTRATISTA PRNCIPAL]]),0)</f>
        <v>8.4033613445378148E-3</v>
      </c>
      <c r="U1581" s="33">
        <f ca="1">IF(((TODAY()-Tabla2[[#This Row],[FECHA NACIMIENTO]])/365)&lt;18,"Corregir", IF(((TODAY()-Tabla2[[#This Row],[FECHA NACIMIENTO]])/365)&gt;80, "Corregir",ROUNDDOWN(((TODAY()-Tabla2[[#This Row],[FECHA NACIMIENTO]])/365),0)))</f>
        <v>50</v>
      </c>
      <c r="V158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581" s="34" t="str">
        <f ca="1">+IF(Tabla2[[#This Row],[Edad]]="Corregir","Corregir","Ok")</f>
        <v>Ok</v>
      </c>
      <c r="X1581" s="10" t="str">
        <f>+IFERROR(VLOOKUP(Tabla2[[#This Row],[DISTRITO SEGÚN DNI]],Hoja1!$A$2:$B$55,2,FALSE),"No")</f>
        <v>No</v>
      </c>
      <c r="Y1581" s="10" t="str">
        <f>IF(OR(LOWER(Tabla2[[#This Row],[GENERO]])="masculino", LOWER(Tabla2[[#This Row],[GENERO]])="femenino"),"OK","Corregir")</f>
        <v>OK</v>
      </c>
      <c r="Z1581" s="10" t="str">
        <f>+IF(Tabla2[[#This Row],[Nro. DNI / CE]]="","Corregir",IF(LEN(Tabla2[[#This Row],[Nro. DNI / CE]])&gt;=8,"OK","Corregir"))</f>
        <v>OK</v>
      </c>
      <c r="AA1581" s="10">
        <f>COUNTIF(Tabla2[APELLIDOS Y NOMBRES],Tabla2[[#This Row],[APELLIDOS Y NOMBRES]])</f>
        <v>1</v>
      </c>
      <c r="AB1581" t="str">
        <f ca="1">+IFERROR(IF(Tabla2[[#This Row],[FECHA CESE/BAJA]]="","No Aplica",IF(AND(MONTH(Tabla2[[#This Row],[FECHA CESE/BAJA]])=MONTH(TODAY()-30),YEAR(Tabla2[[#This Row],[FECHA CESE/BAJA]])=YEAR(TODAY())),MONTH(TODAY()-30)&amp;"-"&amp;YEAR(TODAY()),"Borrar")),"No aplica")</f>
        <v>No Aplica</v>
      </c>
      <c r="AC1581" t="str">
        <f ca="1">+IFERROR(IF(Tabla2[[#This Row],[FECHA INICIO DE LABORES EN OBRA]]="","No Aplica",IF(AND(MONTH(Tabla2[[#This Row],[FECHA INICIO DE LABORES EN OBRA]])=MONTH(TODAY()-30),YEAR(Tabla2[[#This Row],[FECHA INICIO DE LABORES EN OBRA]])=YEAR(TODAY())),MONTH(TODAY()-30)&amp;"-"&amp;YEAR(TODAY()),"No Aplica")),"No Aplica")</f>
        <v>No Aplica</v>
      </c>
    </row>
    <row r="1582" spans="1:29" x14ac:dyDescent="0.25">
      <c r="A1582" s="2">
        <v>20538084761</v>
      </c>
      <c r="B1582" s="3" t="s">
        <v>8790</v>
      </c>
      <c r="C1582" s="3" t="s">
        <v>8790</v>
      </c>
      <c r="D1582" s="3" t="s">
        <v>8878</v>
      </c>
      <c r="E1582" s="3" t="s">
        <v>8879</v>
      </c>
      <c r="F1582" s="36">
        <v>30036</v>
      </c>
      <c r="G1582" s="3">
        <v>2</v>
      </c>
      <c r="H1582" s="3" t="s">
        <v>2668</v>
      </c>
      <c r="I1582" s="3" t="s">
        <v>8819</v>
      </c>
      <c r="J1582" s="3" t="s">
        <v>8880</v>
      </c>
      <c r="K1582" s="3" t="s">
        <v>1460</v>
      </c>
      <c r="L1582" s="8" t="s">
        <v>9813</v>
      </c>
      <c r="M1582" s="5"/>
      <c r="N1582" s="13" t="s">
        <v>1489</v>
      </c>
      <c r="O1582" s="5">
        <v>45124</v>
      </c>
      <c r="P1582" s="8">
        <v>1</v>
      </c>
      <c r="Q1582" s="9">
        <v>4</v>
      </c>
      <c r="R1582" s="9" t="str">
        <f>IFERROR(VLOOKUP(Tabla2[[#This Row],[CONTRATISTA PRNCIPAL]],Hoja1!$L$5:$M$9,2,FALSE),"CJV")</f>
        <v>CJV</v>
      </c>
      <c r="S1582" s="9" t="str">
        <f>IF(Tabla2[[#This Row],[EMPRESA]]=Tabla2[[#This Row],[CONTRATISTA PRNCIPAL]],"Principal","Secundaria")</f>
        <v>Principal</v>
      </c>
      <c r="T1582" s="10">
        <f>IFERROR(1/COUNTIF(Tabla2[CONTRATISTA PRNCIPAL],Tabla2[[#This Row],[CONTRATISTA PRNCIPAL]]),0)</f>
        <v>8.4033613445378148E-3</v>
      </c>
      <c r="U1582" s="33">
        <f ca="1">IF(((TODAY()-Tabla2[[#This Row],[FECHA NACIMIENTO]])/365)&lt;18,"Corregir", IF(((TODAY()-Tabla2[[#This Row],[FECHA NACIMIENTO]])/365)&gt;80, "Corregir",ROUNDDOWN(((TODAY()-Tabla2[[#This Row],[FECHA NACIMIENTO]])/365),0)))</f>
        <v>41</v>
      </c>
      <c r="V158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582" s="34" t="str">
        <f ca="1">+IF(Tabla2[[#This Row],[Edad]]="Corregir","Corregir","Ok")</f>
        <v>Ok</v>
      </c>
      <c r="X1582" s="10" t="str">
        <f>+IFERROR(VLOOKUP(Tabla2[[#This Row],[DISTRITO SEGÚN DNI]],Hoja1!$A$2:$B$55,2,FALSE),"No")</f>
        <v>No</v>
      </c>
      <c r="Y1582" s="10" t="str">
        <f>IF(OR(LOWER(Tabla2[[#This Row],[GENERO]])="masculino", LOWER(Tabla2[[#This Row],[GENERO]])="femenino"),"OK","Corregir")</f>
        <v>OK</v>
      </c>
      <c r="Z1582" s="10" t="str">
        <f>+IF(Tabla2[[#This Row],[Nro. DNI / CE]]="","Corregir",IF(LEN(Tabla2[[#This Row],[Nro. DNI / CE]])&gt;=8,"OK","Corregir"))</f>
        <v>OK</v>
      </c>
      <c r="AA1582" s="10">
        <f>COUNTIF(Tabla2[APELLIDOS Y NOMBRES],Tabla2[[#This Row],[APELLIDOS Y NOMBRES]])</f>
        <v>1</v>
      </c>
      <c r="AB1582" t="str">
        <f ca="1">+IFERROR(IF(Tabla2[[#This Row],[FECHA CESE/BAJA]]="","No Aplica",IF(AND(MONTH(Tabla2[[#This Row],[FECHA CESE/BAJA]])=MONTH(TODAY()-30),YEAR(Tabla2[[#This Row],[FECHA CESE/BAJA]])=YEAR(TODAY())),MONTH(TODAY()-30)&amp;"-"&amp;YEAR(TODAY()),"Borrar")),"No aplica")</f>
        <v>No Aplica</v>
      </c>
      <c r="AC1582" t="str">
        <f ca="1">+IFERROR(IF(Tabla2[[#This Row],[FECHA INICIO DE LABORES EN OBRA]]="","No Aplica",IF(AND(MONTH(Tabla2[[#This Row],[FECHA INICIO DE LABORES EN OBRA]])=MONTH(TODAY()-30),YEAR(Tabla2[[#This Row],[FECHA INICIO DE LABORES EN OBRA]])=YEAR(TODAY())),MONTH(TODAY()-30)&amp;"-"&amp;YEAR(TODAY()),"No Aplica")),"No Aplica")</f>
        <v>No Aplica</v>
      </c>
    </row>
    <row r="1583" spans="1:29" x14ac:dyDescent="0.25">
      <c r="A1583" s="2">
        <v>20538084761</v>
      </c>
      <c r="B1583" s="3" t="s">
        <v>8790</v>
      </c>
      <c r="C1583" s="3" t="s">
        <v>8790</v>
      </c>
      <c r="D1583" s="3">
        <v>46373520</v>
      </c>
      <c r="E1583" s="3" t="s">
        <v>8881</v>
      </c>
      <c r="F1583" s="36">
        <v>32954</v>
      </c>
      <c r="G1583" s="3">
        <v>2</v>
      </c>
      <c r="H1583" s="3" t="s">
        <v>4873</v>
      </c>
      <c r="I1583" s="3" t="s">
        <v>8819</v>
      </c>
      <c r="J1583" s="3" t="s">
        <v>8882</v>
      </c>
      <c r="K1583" s="3" t="s">
        <v>93</v>
      </c>
      <c r="L1583" s="8" t="s">
        <v>9813</v>
      </c>
      <c r="M1583" s="5"/>
      <c r="N1583" s="13" t="s">
        <v>1489</v>
      </c>
      <c r="O1583" s="5">
        <v>45124</v>
      </c>
      <c r="P1583" s="8">
        <v>1</v>
      </c>
      <c r="Q1583" s="9">
        <v>4</v>
      </c>
      <c r="R1583" s="9" t="str">
        <f>IFERROR(VLOOKUP(Tabla2[[#This Row],[CONTRATISTA PRNCIPAL]],Hoja1!$L$5:$M$9,2,FALSE),"CJV")</f>
        <v>CJV</v>
      </c>
      <c r="S1583" s="9" t="str">
        <f>IF(Tabla2[[#This Row],[EMPRESA]]=Tabla2[[#This Row],[CONTRATISTA PRNCIPAL]],"Principal","Secundaria")</f>
        <v>Principal</v>
      </c>
      <c r="T1583" s="10">
        <f>IFERROR(1/COUNTIF(Tabla2[CONTRATISTA PRNCIPAL],Tabla2[[#This Row],[CONTRATISTA PRNCIPAL]]),0)</f>
        <v>8.4033613445378148E-3</v>
      </c>
      <c r="U1583" s="33">
        <f ca="1">IF(((TODAY()-Tabla2[[#This Row],[FECHA NACIMIENTO]])/365)&lt;18,"Corregir", IF(((TODAY()-Tabla2[[#This Row],[FECHA NACIMIENTO]])/365)&gt;80, "Corregir",ROUNDDOWN(((TODAY()-Tabla2[[#This Row],[FECHA NACIMIENTO]])/365),0)))</f>
        <v>33</v>
      </c>
      <c r="V158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583" s="34" t="str">
        <f ca="1">+IF(Tabla2[[#This Row],[Edad]]="Corregir","Corregir","Ok")</f>
        <v>Ok</v>
      </c>
      <c r="X1583" s="10" t="str">
        <f>+IFERROR(VLOOKUP(Tabla2[[#This Row],[DISTRITO SEGÚN DNI]],Hoja1!$A$2:$B$55,2,FALSE),"No")</f>
        <v>ATE</v>
      </c>
      <c r="Y1583" s="10" t="str">
        <f>IF(OR(LOWER(Tabla2[[#This Row],[GENERO]])="masculino", LOWER(Tabla2[[#This Row],[GENERO]])="femenino"),"OK","Corregir")</f>
        <v>OK</v>
      </c>
      <c r="Z1583" s="10" t="str">
        <f>+IF(Tabla2[[#This Row],[Nro. DNI / CE]]="","Corregir",IF(LEN(Tabla2[[#This Row],[Nro. DNI / CE]])&gt;=8,"OK","Corregir"))</f>
        <v>OK</v>
      </c>
      <c r="AA1583" s="10">
        <f>COUNTIF(Tabla2[APELLIDOS Y NOMBRES],Tabla2[[#This Row],[APELLIDOS Y NOMBRES]])</f>
        <v>1</v>
      </c>
      <c r="AB1583" t="str">
        <f ca="1">+IFERROR(IF(Tabla2[[#This Row],[FECHA CESE/BAJA]]="","No Aplica",IF(AND(MONTH(Tabla2[[#This Row],[FECHA CESE/BAJA]])=MONTH(TODAY()-30),YEAR(Tabla2[[#This Row],[FECHA CESE/BAJA]])=YEAR(TODAY())),MONTH(TODAY()-30)&amp;"-"&amp;YEAR(TODAY()),"Borrar")),"No aplica")</f>
        <v>No Aplica</v>
      </c>
      <c r="AC1583" t="str">
        <f ca="1">+IFERROR(IF(Tabla2[[#This Row],[FECHA INICIO DE LABORES EN OBRA]]="","No Aplica",IF(AND(MONTH(Tabla2[[#This Row],[FECHA INICIO DE LABORES EN OBRA]])=MONTH(TODAY()-30),YEAR(Tabla2[[#This Row],[FECHA INICIO DE LABORES EN OBRA]])=YEAR(TODAY())),MONTH(TODAY()-30)&amp;"-"&amp;YEAR(TODAY()),"No Aplica")),"No Aplica")</f>
        <v>No Aplica</v>
      </c>
    </row>
    <row r="1584" spans="1:29" x14ac:dyDescent="0.25">
      <c r="A1584" s="2">
        <v>20538084761</v>
      </c>
      <c r="B1584" s="3" t="s">
        <v>8790</v>
      </c>
      <c r="C1584" s="3" t="s">
        <v>8790</v>
      </c>
      <c r="D1584" s="3">
        <v>42911759</v>
      </c>
      <c r="E1584" s="3" t="s">
        <v>8883</v>
      </c>
      <c r="F1584" s="36">
        <v>32954</v>
      </c>
      <c r="G1584" s="3">
        <v>2</v>
      </c>
      <c r="H1584" s="3" t="s">
        <v>4873</v>
      </c>
      <c r="I1584" s="3" t="s">
        <v>8819</v>
      </c>
      <c r="J1584" s="3" t="s">
        <v>8884</v>
      </c>
      <c r="K1584" s="3" t="s">
        <v>1446</v>
      </c>
      <c r="L1584" s="8" t="s">
        <v>9813</v>
      </c>
      <c r="M1584" s="5"/>
      <c r="N1584" s="13" t="s">
        <v>1489</v>
      </c>
      <c r="O1584" s="5">
        <v>45126</v>
      </c>
      <c r="P1584" s="8">
        <v>1</v>
      </c>
      <c r="Q1584" s="9">
        <v>4</v>
      </c>
      <c r="R1584" s="9" t="str">
        <f>IFERROR(VLOOKUP(Tabla2[[#This Row],[CONTRATISTA PRNCIPAL]],Hoja1!$L$5:$M$9,2,FALSE),"CJV")</f>
        <v>CJV</v>
      </c>
      <c r="S1584" s="9" t="str">
        <f>IF(Tabla2[[#This Row],[EMPRESA]]=Tabla2[[#This Row],[CONTRATISTA PRNCIPAL]],"Principal","Secundaria")</f>
        <v>Principal</v>
      </c>
      <c r="T1584" s="10">
        <f>IFERROR(1/COUNTIF(Tabla2[CONTRATISTA PRNCIPAL],Tabla2[[#This Row],[CONTRATISTA PRNCIPAL]]),0)</f>
        <v>8.4033613445378148E-3</v>
      </c>
      <c r="U1584" s="33">
        <f ca="1">IF(((TODAY()-Tabla2[[#This Row],[FECHA NACIMIENTO]])/365)&lt;18,"Corregir", IF(((TODAY()-Tabla2[[#This Row],[FECHA NACIMIENTO]])/365)&gt;80, "Corregir",ROUNDDOWN(((TODAY()-Tabla2[[#This Row],[FECHA NACIMIENTO]])/365),0)))</f>
        <v>33</v>
      </c>
      <c r="V158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584" s="34" t="str">
        <f ca="1">+IF(Tabla2[[#This Row],[Edad]]="Corregir","Corregir","Ok")</f>
        <v>Ok</v>
      </c>
      <c r="X1584" s="10" t="str">
        <f>+IFERROR(VLOOKUP(Tabla2[[#This Row],[DISTRITO SEGÚN DNI]],Hoja1!$A$2:$B$55,2,FALSE),"No")</f>
        <v>ATE</v>
      </c>
      <c r="Y1584" s="10" t="str">
        <f>IF(OR(LOWER(Tabla2[[#This Row],[GENERO]])="masculino", LOWER(Tabla2[[#This Row],[GENERO]])="femenino"),"OK","Corregir")</f>
        <v>OK</v>
      </c>
      <c r="Z1584" s="10" t="str">
        <f>+IF(Tabla2[[#This Row],[Nro. DNI / CE]]="","Corregir",IF(LEN(Tabla2[[#This Row],[Nro. DNI / CE]])&gt;=8,"OK","Corregir"))</f>
        <v>OK</v>
      </c>
      <c r="AA1584" s="10">
        <f>COUNTIF(Tabla2[APELLIDOS Y NOMBRES],Tabla2[[#This Row],[APELLIDOS Y NOMBRES]])</f>
        <v>1</v>
      </c>
      <c r="AB1584" t="str">
        <f ca="1">+IFERROR(IF(Tabla2[[#This Row],[FECHA CESE/BAJA]]="","No Aplica",IF(AND(MONTH(Tabla2[[#This Row],[FECHA CESE/BAJA]])=MONTH(TODAY()-30),YEAR(Tabla2[[#This Row],[FECHA CESE/BAJA]])=YEAR(TODAY())),MONTH(TODAY()-30)&amp;"-"&amp;YEAR(TODAY()),"Borrar")),"No aplica")</f>
        <v>No Aplica</v>
      </c>
      <c r="AC1584" t="str">
        <f ca="1">+IFERROR(IF(Tabla2[[#This Row],[FECHA INICIO DE LABORES EN OBRA]]="","No Aplica",IF(AND(MONTH(Tabla2[[#This Row],[FECHA INICIO DE LABORES EN OBRA]])=MONTH(TODAY()-30),YEAR(Tabla2[[#This Row],[FECHA INICIO DE LABORES EN OBRA]])=YEAR(TODAY())),MONTH(TODAY()-30)&amp;"-"&amp;YEAR(TODAY()),"No Aplica")),"No Aplica")</f>
        <v>No Aplica</v>
      </c>
    </row>
    <row r="1585" spans="1:29" x14ac:dyDescent="0.25">
      <c r="A1585" s="2">
        <v>20538084761</v>
      </c>
      <c r="B1585" s="3" t="s">
        <v>8790</v>
      </c>
      <c r="C1585" s="3" t="s">
        <v>8790</v>
      </c>
      <c r="D1585" s="3">
        <v>10724876</v>
      </c>
      <c r="E1585" s="3" t="s">
        <v>8885</v>
      </c>
      <c r="F1585" s="36">
        <v>29690</v>
      </c>
      <c r="G1585" s="3">
        <v>2</v>
      </c>
      <c r="H1585" s="3" t="s">
        <v>4873</v>
      </c>
      <c r="I1585" s="3" t="s">
        <v>8819</v>
      </c>
      <c r="J1585" s="3" t="s">
        <v>8886</v>
      </c>
      <c r="K1585" s="3" t="s">
        <v>8887</v>
      </c>
      <c r="L1585" s="8" t="s">
        <v>9813</v>
      </c>
      <c r="M1585" s="5"/>
      <c r="N1585" s="13" t="s">
        <v>1489</v>
      </c>
      <c r="O1585" s="5">
        <v>45126</v>
      </c>
      <c r="P1585" s="8">
        <v>1</v>
      </c>
      <c r="Q1585" s="9">
        <v>4</v>
      </c>
      <c r="R1585" s="9" t="str">
        <f>IFERROR(VLOOKUP(Tabla2[[#This Row],[CONTRATISTA PRNCIPAL]],Hoja1!$L$5:$M$9,2,FALSE),"CJV")</f>
        <v>CJV</v>
      </c>
      <c r="S1585" s="9" t="str">
        <f>IF(Tabla2[[#This Row],[EMPRESA]]=Tabla2[[#This Row],[CONTRATISTA PRNCIPAL]],"Principal","Secundaria")</f>
        <v>Principal</v>
      </c>
      <c r="T1585" s="10">
        <f>IFERROR(1/COUNTIF(Tabla2[CONTRATISTA PRNCIPAL],Tabla2[[#This Row],[CONTRATISTA PRNCIPAL]]),0)</f>
        <v>8.4033613445378148E-3</v>
      </c>
      <c r="U1585" s="33">
        <f ca="1">IF(((TODAY()-Tabla2[[#This Row],[FECHA NACIMIENTO]])/365)&lt;18,"Corregir", IF(((TODAY()-Tabla2[[#This Row],[FECHA NACIMIENTO]])/365)&gt;80, "Corregir",ROUNDDOWN(((TODAY()-Tabla2[[#This Row],[FECHA NACIMIENTO]])/365),0)))</f>
        <v>42</v>
      </c>
      <c r="V158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585" s="34" t="str">
        <f ca="1">+IF(Tabla2[[#This Row],[Edad]]="Corregir","Corregir","Ok")</f>
        <v>Ok</v>
      </c>
      <c r="X1585" s="10" t="str">
        <f>+IFERROR(VLOOKUP(Tabla2[[#This Row],[DISTRITO SEGÚN DNI]],Hoja1!$A$2:$B$55,2,FALSE),"No")</f>
        <v>No</v>
      </c>
      <c r="Y1585" s="10" t="str">
        <f>IF(OR(LOWER(Tabla2[[#This Row],[GENERO]])="masculino", LOWER(Tabla2[[#This Row],[GENERO]])="femenino"),"OK","Corregir")</f>
        <v>OK</v>
      </c>
      <c r="Z1585" s="10" t="str">
        <f>+IF(Tabla2[[#This Row],[Nro. DNI / CE]]="","Corregir",IF(LEN(Tabla2[[#This Row],[Nro. DNI / CE]])&gt;=8,"OK","Corregir"))</f>
        <v>OK</v>
      </c>
      <c r="AA1585" s="10">
        <f>COUNTIF(Tabla2[APELLIDOS Y NOMBRES],Tabla2[[#This Row],[APELLIDOS Y NOMBRES]])</f>
        <v>1</v>
      </c>
      <c r="AB1585" t="str">
        <f ca="1">+IFERROR(IF(Tabla2[[#This Row],[FECHA CESE/BAJA]]="","No Aplica",IF(AND(MONTH(Tabla2[[#This Row],[FECHA CESE/BAJA]])=MONTH(TODAY()-30),YEAR(Tabla2[[#This Row],[FECHA CESE/BAJA]])=YEAR(TODAY())),MONTH(TODAY()-30)&amp;"-"&amp;YEAR(TODAY()),"Borrar")),"No aplica")</f>
        <v>No Aplica</v>
      </c>
      <c r="AC1585" t="str">
        <f ca="1">+IFERROR(IF(Tabla2[[#This Row],[FECHA INICIO DE LABORES EN OBRA]]="","No Aplica",IF(AND(MONTH(Tabla2[[#This Row],[FECHA INICIO DE LABORES EN OBRA]])=MONTH(TODAY()-30),YEAR(Tabla2[[#This Row],[FECHA INICIO DE LABORES EN OBRA]])=YEAR(TODAY())),MONTH(TODAY()-30)&amp;"-"&amp;YEAR(TODAY()),"No Aplica")),"No Aplica")</f>
        <v>No Aplica</v>
      </c>
    </row>
    <row r="1586" spans="1:29" x14ac:dyDescent="0.25">
      <c r="A1586" s="2">
        <v>20538084761</v>
      </c>
      <c r="B1586" s="3" t="s">
        <v>8790</v>
      </c>
      <c r="C1586" s="3" t="s">
        <v>8790</v>
      </c>
      <c r="D1586" s="3">
        <v>70732827</v>
      </c>
      <c r="E1586" s="3" t="s">
        <v>8888</v>
      </c>
      <c r="F1586" s="36">
        <v>27567</v>
      </c>
      <c r="G1586" s="3">
        <v>2</v>
      </c>
      <c r="H1586" s="3" t="s">
        <v>4873</v>
      </c>
      <c r="I1586" s="3" t="s">
        <v>8819</v>
      </c>
      <c r="J1586" s="3" t="s">
        <v>8889</v>
      </c>
      <c r="K1586" s="3" t="s">
        <v>1446</v>
      </c>
      <c r="L1586" s="8" t="s">
        <v>9813</v>
      </c>
      <c r="M1586" s="5"/>
      <c r="N1586" s="13" t="s">
        <v>1489</v>
      </c>
      <c r="O1586" s="5">
        <v>45126</v>
      </c>
      <c r="P1586" s="8">
        <v>1</v>
      </c>
      <c r="Q1586" s="9">
        <v>4</v>
      </c>
      <c r="R1586" s="9" t="str">
        <f>IFERROR(VLOOKUP(Tabla2[[#This Row],[CONTRATISTA PRNCIPAL]],Hoja1!$L$5:$M$9,2,FALSE),"CJV")</f>
        <v>CJV</v>
      </c>
      <c r="S1586" s="9" t="str">
        <f>IF(Tabla2[[#This Row],[EMPRESA]]=Tabla2[[#This Row],[CONTRATISTA PRNCIPAL]],"Principal","Secundaria")</f>
        <v>Principal</v>
      </c>
      <c r="T1586" s="10">
        <f>IFERROR(1/COUNTIF(Tabla2[CONTRATISTA PRNCIPAL],Tabla2[[#This Row],[CONTRATISTA PRNCIPAL]]),0)</f>
        <v>8.4033613445378148E-3</v>
      </c>
      <c r="U1586" s="33">
        <f ca="1">IF(((TODAY()-Tabla2[[#This Row],[FECHA NACIMIENTO]])/365)&lt;18,"Corregir", IF(((TODAY()-Tabla2[[#This Row],[FECHA NACIMIENTO]])/365)&gt;80, "Corregir",ROUNDDOWN(((TODAY()-Tabla2[[#This Row],[FECHA NACIMIENTO]])/365),0)))</f>
        <v>48</v>
      </c>
      <c r="V158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586" s="34" t="str">
        <f ca="1">+IF(Tabla2[[#This Row],[Edad]]="Corregir","Corregir","Ok")</f>
        <v>Ok</v>
      </c>
      <c r="X1586" s="10" t="str">
        <f>+IFERROR(VLOOKUP(Tabla2[[#This Row],[DISTRITO SEGÚN DNI]],Hoja1!$A$2:$B$55,2,FALSE),"No")</f>
        <v>ATE</v>
      </c>
      <c r="Y1586" s="10" t="str">
        <f>IF(OR(LOWER(Tabla2[[#This Row],[GENERO]])="masculino", LOWER(Tabla2[[#This Row],[GENERO]])="femenino"),"OK","Corregir")</f>
        <v>OK</v>
      </c>
      <c r="Z1586" s="10" t="str">
        <f>+IF(Tabla2[[#This Row],[Nro. DNI / CE]]="","Corregir",IF(LEN(Tabla2[[#This Row],[Nro. DNI / CE]])&gt;=8,"OK","Corregir"))</f>
        <v>OK</v>
      </c>
      <c r="AA1586" s="10">
        <f>COUNTIF(Tabla2[APELLIDOS Y NOMBRES],Tabla2[[#This Row],[APELLIDOS Y NOMBRES]])</f>
        <v>1</v>
      </c>
      <c r="AB1586" t="str">
        <f ca="1">+IFERROR(IF(Tabla2[[#This Row],[FECHA CESE/BAJA]]="","No Aplica",IF(AND(MONTH(Tabla2[[#This Row],[FECHA CESE/BAJA]])=MONTH(TODAY()-30),YEAR(Tabla2[[#This Row],[FECHA CESE/BAJA]])=YEAR(TODAY())),MONTH(TODAY()-30)&amp;"-"&amp;YEAR(TODAY()),"Borrar")),"No aplica")</f>
        <v>No Aplica</v>
      </c>
      <c r="AC1586" t="str">
        <f ca="1">+IFERROR(IF(Tabla2[[#This Row],[FECHA INICIO DE LABORES EN OBRA]]="","No Aplica",IF(AND(MONTH(Tabla2[[#This Row],[FECHA INICIO DE LABORES EN OBRA]])=MONTH(TODAY()-30),YEAR(Tabla2[[#This Row],[FECHA INICIO DE LABORES EN OBRA]])=YEAR(TODAY())),MONTH(TODAY()-30)&amp;"-"&amp;YEAR(TODAY()),"No Aplica")),"No Aplica")</f>
        <v>No Aplica</v>
      </c>
    </row>
    <row r="1587" spans="1:29" x14ac:dyDescent="0.25">
      <c r="A1587" s="2">
        <v>20538084761</v>
      </c>
      <c r="B1587" s="3" t="s">
        <v>8790</v>
      </c>
      <c r="C1587" s="3" t="s">
        <v>8790</v>
      </c>
      <c r="D1587" s="3">
        <v>74231954</v>
      </c>
      <c r="E1587" s="3" t="s">
        <v>8890</v>
      </c>
      <c r="F1587" s="36">
        <v>35072</v>
      </c>
      <c r="G1587" s="3">
        <v>2</v>
      </c>
      <c r="H1587" s="3" t="s">
        <v>4892</v>
      </c>
      <c r="I1587" s="3" t="s">
        <v>8819</v>
      </c>
      <c r="J1587" s="3" t="s">
        <v>8891</v>
      </c>
      <c r="K1587" s="3" t="s">
        <v>2527</v>
      </c>
      <c r="L1587" s="8" t="s">
        <v>9813</v>
      </c>
      <c r="M1587" s="5"/>
      <c r="N1587" s="13" t="s">
        <v>1489</v>
      </c>
      <c r="O1587" s="5">
        <v>45124</v>
      </c>
      <c r="P1587" s="8">
        <v>1</v>
      </c>
      <c r="Q1587" s="9">
        <v>4</v>
      </c>
      <c r="R1587" s="9" t="str">
        <f>IFERROR(VLOOKUP(Tabla2[[#This Row],[CONTRATISTA PRNCIPAL]],Hoja1!$L$5:$M$9,2,FALSE),"CJV")</f>
        <v>CJV</v>
      </c>
      <c r="S1587" s="9" t="str">
        <f>IF(Tabla2[[#This Row],[EMPRESA]]=Tabla2[[#This Row],[CONTRATISTA PRNCIPAL]],"Principal","Secundaria")</f>
        <v>Principal</v>
      </c>
      <c r="T1587" s="10">
        <f>IFERROR(1/COUNTIF(Tabla2[CONTRATISTA PRNCIPAL],Tabla2[[#This Row],[CONTRATISTA PRNCIPAL]]),0)</f>
        <v>8.4033613445378148E-3</v>
      </c>
      <c r="U1587" s="33">
        <f ca="1">IF(((TODAY()-Tabla2[[#This Row],[FECHA NACIMIENTO]])/365)&lt;18,"Corregir", IF(((TODAY()-Tabla2[[#This Row],[FECHA NACIMIENTO]])/365)&gt;80, "Corregir",ROUNDDOWN(((TODAY()-Tabla2[[#This Row],[FECHA NACIMIENTO]])/365),0)))</f>
        <v>27</v>
      </c>
      <c r="V158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587" s="34" t="str">
        <f ca="1">+IF(Tabla2[[#This Row],[Edad]]="Corregir","Corregir","Ok")</f>
        <v>Ok</v>
      </c>
      <c r="X1587" s="10" t="str">
        <f>+IFERROR(VLOOKUP(Tabla2[[#This Row],[DISTRITO SEGÚN DNI]],Hoja1!$A$2:$B$55,2,FALSE),"No")</f>
        <v>No</v>
      </c>
      <c r="Y1587" s="10" t="str">
        <f>IF(OR(LOWER(Tabla2[[#This Row],[GENERO]])="masculino", LOWER(Tabla2[[#This Row],[GENERO]])="femenino"),"OK","Corregir")</f>
        <v>OK</v>
      </c>
      <c r="Z1587" s="10" t="str">
        <f>+IF(Tabla2[[#This Row],[Nro. DNI / CE]]="","Corregir",IF(LEN(Tabla2[[#This Row],[Nro. DNI / CE]])&gt;=8,"OK","Corregir"))</f>
        <v>OK</v>
      </c>
      <c r="AA1587" s="10">
        <f>COUNTIF(Tabla2[APELLIDOS Y NOMBRES],Tabla2[[#This Row],[APELLIDOS Y NOMBRES]])</f>
        <v>1</v>
      </c>
      <c r="AB1587" t="str">
        <f ca="1">+IFERROR(IF(Tabla2[[#This Row],[FECHA CESE/BAJA]]="","No Aplica",IF(AND(MONTH(Tabla2[[#This Row],[FECHA CESE/BAJA]])=MONTH(TODAY()-30),YEAR(Tabla2[[#This Row],[FECHA CESE/BAJA]])=YEAR(TODAY())),MONTH(TODAY()-30)&amp;"-"&amp;YEAR(TODAY()),"Borrar")),"No aplica")</f>
        <v>No Aplica</v>
      </c>
      <c r="AC1587" t="str">
        <f ca="1">+IFERROR(IF(Tabla2[[#This Row],[FECHA INICIO DE LABORES EN OBRA]]="","No Aplica",IF(AND(MONTH(Tabla2[[#This Row],[FECHA INICIO DE LABORES EN OBRA]])=MONTH(TODAY()-30),YEAR(Tabla2[[#This Row],[FECHA INICIO DE LABORES EN OBRA]])=YEAR(TODAY())),MONTH(TODAY()-30)&amp;"-"&amp;YEAR(TODAY()),"No Aplica")),"No Aplica")</f>
        <v>No Aplica</v>
      </c>
    </row>
    <row r="1588" spans="1:29" x14ac:dyDescent="0.25">
      <c r="A1588" s="2">
        <v>20538084761</v>
      </c>
      <c r="B1588" s="3" t="s">
        <v>8790</v>
      </c>
      <c r="C1588" s="3" t="s">
        <v>8790</v>
      </c>
      <c r="D1588" s="3">
        <v>70447052</v>
      </c>
      <c r="E1588" s="3" t="s">
        <v>8892</v>
      </c>
      <c r="F1588" s="36">
        <v>35328</v>
      </c>
      <c r="G1588" s="3">
        <v>2</v>
      </c>
      <c r="H1588" s="3" t="s">
        <v>2668</v>
      </c>
      <c r="I1588" s="3" t="s">
        <v>8819</v>
      </c>
      <c r="J1588" s="3" t="s">
        <v>8893</v>
      </c>
      <c r="K1588" s="3" t="s">
        <v>8894</v>
      </c>
      <c r="L1588" s="8" t="s">
        <v>9813</v>
      </c>
      <c r="M1588" s="5"/>
      <c r="N1588" s="13" t="s">
        <v>1489</v>
      </c>
      <c r="O1588" s="5">
        <v>45124</v>
      </c>
      <c r="P1588" s="8">
        <v>1</v>
      </c>
      <c r="Q1588" s="9">
        <v>4</v>
      </c>
      <c r="R1588" s="9" t="str">
        <f>IFERROR(VLOOKUP(Tabla2[[#This Row],[CONTRATISTA PRNCIPAL]],Hoja1!$L$5:$M$9,2,FALSE),"CJV")</f>
        <v>CJV</v>
      </c>
      <c r="S1588" s="9" t="str">
        <f>IF(Tabla2[[#This Row],[EMPRESA]]=Tabla2[[#This Row],[CONTRATISTA PRNCIPAL]],"Principal","Secundaria")</f>
        <v>Principal</v>
      </c>
      <c r="T1588" s="10">
        <f>IFERROR(1/COUNTIF(Tabla2[CONTRATISTA PRNCIPAL],Tabla2[[#This Row],[CONTRATISTA PRNCIPAL]]),0)</f>
        <v>8.4033613445378148E-3</v>
      </c>
      <c r="U1588" s="33">
        <f ca="1">IF(((TODAY()-Tabla2[[#This Row],[FECHA NACIMIENTO]])/365)&lt;18,"Corregir", IF(((TODAY()-Tabla2[[#This Row],[FECHA NACIMIENTO]])/365)&gt;80, "Corregir",ROUNDDOWN(((TODAY()-Tabla2[[#This Row],[FECHA NACIMIENTO]])/365),0)))</f>
        <v>26</v>
      </c>
      <c r="V158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588" s="34" t="str">
        <f ca="1">+IF(Tabla2[[#This Row],[Edad]]="Corregir","Corregir","Ok")</f>
        <v>Ok</v>
      </c>
      <c r="X1588" s="10" t="str">
        <f>+IFERROR(VLOOKUP(Tabla2[[#This Row],[DISTRITO SEGÚN DNI]],Hoja1!$A$2:$B$55,2,FALSE),"No")</f>
        <v>No</v>
      </c>
      <c r="Y1588" s="10" t="str">
        <f>IF(OR(LOWER(Tabla2[[#This Row],[GENERO]])="masculino", LOWER(Tabla2[[#This Row],[GENERO]])="femenino"),"OK","Corregir")</f>
        <v>OK</v>
      </c>
      <c r="Z1588" s="10" t="str">
        <f>+IF(Tabla2[[#This Row],[Nro. DNI / CE]]="","Corregir",IF(LEN(Tabla2[[#This Row],[Nro. DNI / CE]])&gt;=8,"OK","Corregir"))</f>
        <v>OK</v>
      </c>
      <c r="AA1588" s="10">
        <f>COUNTIF(Tabla2[APELLIDOS Y NOMBRES],Tabla2[[#This Row],[APELLIDOS Y NOMBRES]])</f>
        <v>1</v>
      </c>
      <c r="AB1588" t="str">
        <f ca="1">+IFERROR(IF(Tabla2[[#This Row],[FECHA CESE/BAJA]]="","No Aplica",IF(AND(MONTH(Tabla2[[#This Row],[FECHA CESE/BAJA]])=MONTH(TODAY()-30),YEAR(Tabla2[[#This Row],[FECHA CESE/BAJA]])=YEAR(TODAY())),MONTH(TODAY()-30)&amp;"-"&amp;YEAR(TODAY()),"Borrar")),"No aplica")</f>
        <v>No Aplica</v>
      </c>
      <c r="AC1588" t="str">
        <f ca="1">+IFERROR(IF(Tabla2[[#This Row],[FECHA INICIO DE LABORES EN OBRA]]="","No Aplica",IF(AND(MONTH(Tabla2[[#This Row],[FECHA INICIO DE LABORES EN OBRA]])=MONTH(TODAY()-30),YEAR(Tabla2[[#This Row],[FECHA INICIO DE LABORES EN OBRA]])=YEAR(TODAY())),MONTH(TODAY()-30)&amp;"-"&amp;YEAR(TODAY()),"No Aplica")),"No Aplica")</f>
        <v>No Aplica</v>
      </c>
    </row>
    <row r="1589" spans="1:29" x14ac:dyDescent="0.25">
      <c r="A1589" s="2">
        <v>20538084761</v>
      </c>
      <c r="B1589" s="3" t="s">
        <v>8790</v>
      </c>
      <c r="C1589" s="3" t="s">
        <v>8790</v>
      </c>
      <c r="D1589" s="3">
        <v>97779337</v>
      </c>
      <c r="E1589" s="3" t="s">
        <v>8895</v>
      </c>
      <c r="F1589" s="36">
        <v>26306</v>
      </c>
      <c r="G1589" s="3">
        <v>2</v>
      </c>
      <c r="H1589" s="3" t="s">
        <v>2761</v>
      </c>
      <c r="I1589" s="3" t="s">
        <v>4246</v>
      </c>
      <c r="J1589" s="3" t="s">
        <v>8896</v>
      </c>
      <c r="K1589" s="3" t="s">
        <v>1464</v>
      </c>
      <c r="L1589" s="8" t="s">
        <v>9813</v>
      </c>
      <c r="M1589" s="5"/>
      <c r="N1589" s="13" t="s">
        <v>1489</v>
      </c>
      <c r="O1589" s="5">
        <v>45126</v>
      </c>
      <c r="P1589" s="8">
        <v>1</v>
      </c>
      <c r="Q1589" s="9">
        <v>4</v>
      </c>
      <c r="R1589" s="9" t="str">
        <f>IFERROR(VLOOKUP(Tabla2[[#This Row],[CONTRATISTA PRNCIPAL]],Hoja1!$L$5:$M$9,2,FALSE),"CJV")</f>
        <v>CJV</v>
      </c>
      <c r="S1589" s="9" t="str">
        <f>IF(Tabla2[[#This Row],[EMPRESA]]=Tabla2[[#This Row],[CONTRATISTA PRNCIPAL]],"Principal","Secundaria")</f>
        <v>Principal</v>
      </c>
      <c r="T1589" s="10">
        <f>IFERROR(1/COUNTIF(Tabla2[CONTRATISTA PRNCIPAL],Tabla2[[#This Row],[CONTRATISTA PRNCIPAL]]),0)</f>
        <v>8.4033613445378148E-3</v>
      </c>
      <c r="U1589" s="33">
        <f ca="1">IF(((TODAY()-Tabla2[[#This Row],[FECHA NACIMIENTO]])/365)&lt;18,"Corregir", IF(((TODAY()-Tabla2[[#This Row],[FECHA NACIMIENTO]])/365)&gt;80, "Corregir",ROUNDDOWN(((TODAY()-Tabla2[[#This Row],[FECHA NACIMIENTO]])/365),0)))</f>
        <v>51</v>
      </c>
      <c r="V158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589" s="34" t="str">
        <f ca="1">+IF(Tabla2[[#This Row],[Edad]]="Corregir","Corregir","Ok")</f>
        <v>Ok</v>
      </c>
      <c r="X1589" s="10" t="str">
        <f>+IFERROR(VLOOKUP(Tabla2[[#This Row],[DISTRITO SEGÚN DNI]],Hoja1!$A$2:$B$55,2,FALSE),"No")</f>
        <v>EL AGUSTINO</v>
      </c>
      <c r="Y1589" s="10" t="str">
        <f>IF(OR(LOWER(Tabla2[[#This Row],[GENERO]])="masculino", LOWER(Tabla2[[#This Row],[GENERO]])="femenino"),"OK","Corregir")</f>
        <v>OK</v>
      </c>
      <c r="Z1589" s="10" t="str">
        <f>+IF(Tabla2[[#This Row],[Nro. DNI / CE]]="","Corregir",IF(LEN(Tabla2[[#This Row],[Nro. DNI / CE]])&gt;=8,"OK","Corregir"))</f>
        <v>OK</v>
      </c>
      <c r="AA1589" s="10">
        <f>COUNTIF(Tabla2[APELLIDOS Y NOMBRES],Tabla2[[#This Row],[APELLIDOS Y NOMBRES]])</f>
        <v>1</v>
      </c>
      <c r="AB1589" t="str">
        <f ca="1">+IFERROR(IF(Tabla2[[#This Row],[FECHA CESE/BAJA]]="","No Aplica",IF(AND(MONTH(Tabla2[[#This Row],[FECHA CESE/BAJA]])=MONTH(TODAY()-30),YEAR(Tabla2[[#This Row],[FECHA CESE/BAJA]])=YEAR(TODAY())),MONTH(TODAY()-30)&amp;"-"&amp;YEAR(TODAY()),"Borrar")),"No aplica")</f>
        <v>No Aplica</v>
      </c>
      <c r="AC1589" t="str">
        <f ca="1">+IFERROR(IF(Tabla2[[#This Row],[FECHA INICIO DE LABORES EN OBRA]]="","No Aplica",IF(AND(MONTH(Tabla2[[#This Row],[FECHA INICIO DE LABORES EN OBRA]])=MONTH(TODAY()-30),YEAR(Tabla2[[#This Row],[FECHA INICIO DE LABORES EN OBRA]])=YEAR(TODAY())),MONTH(TODAY()-30)&amp;"-"&amp;YEAR(TODAY()),"No Aplica")),"No Aplica")</f>
        <v>No Aplica</v>
      </c>
    </row>
    <row r="1590" spans="1:29" x14ac:dyDescent="0.25">
      <c r="A1590" s="2">
        <v>20538084761</v>
      </c>
      <c r="B1590" s="3" t="s">
        <v>8790</v>
      </c>
      <c r="C1590" s="3" t="s">
        <v>8790</v>
      </c>
      <c r="D1590" s="3" t="s">
        <v>8897</v>
      </c>
      <c r="E1590" s="3" t="s">
        <v>8898</v>
      </c>
      <c r="F1590" s="36">
        <v>36598</v>
      </c>
      <c r="G1590" s="3">
        <v>2</v>
      </c>
      <c r="H1590" s="3" t="s">
        <v>8899</v>
      </c>
      <c r="I1590" s="3" t="s">
        <v>4246</v>
      </c>
      <c r="J1590" s="3" t="s">
        <v>8900</v>
      </c>
      <c r="K1590" s="3" t="s">
        <v>1164</v>
      </c>
      <c r="L1590" s="8" t="s">
        <v>9813</v>
      </c>
      <c r="M1590" s="5"/>
      <c r="N1590" s="13" t="s">
        <v>1489</v>
      </c>
      <c r="O1590" s="5">
        <v>45127</v>
      </c>
      <c r="P1590" s="8">
        <v>1</v>
      </c>
      <c r="Q1590" s="9">
        <v>4</v>
      </c>
      <c r="R1590" s="9" t="str">
        <f>IFERROR(VLOOKUP(Tabla2[[#This Row],[CONTRATISTA PRNCIPAL]],Hoja1!$L$5:$M$9,2,FALSE),"CJV")</f>
        <v>CJV</v>
      </c>
      <c r="S1590" s="9" t="str">
        <f>IF(Tabla2[[#This Row],[EMPRESA]]=Tabla2[[#This Row],[CONTRATISTA PRNCIPAL]],"Principal","Secundaria")</f>
        <v>Principal</v>
      </c>
      <c r="T1590" s="10">
        <f>IFERROR(1/COUNTIF(Tabla2[CONTRATISTA PRNCIPAL],Tabla2[[#This Row],[CONTRATISTA PRNCIPAL]]),0)</f>
        <v>8.4033613445378148E-3</v>
      </c>
      <c r="U1590" s="33">
        <f ca="1">IF(((TODAY()-Tabla2[[#This Row],[FECHA NACIMIENTO]])/365)&lt;18,"Corregir", IF(((TODAY()-Tabla2[[#This Row],[FECHA NACIMIENTO]])/365)&gt;80, "Corregir",ROUNDDOWN(((TODAY()-Tabla2[[#This Row],[FECHA NACIMIENTO]])/365),0)))</f>
        <v>23</v>
      </c>
      <c r="V159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1590" s="34" t="str">
        <f ca="1">+IF(Tabla2[[#This Row],[Edad]]="Corregir","Corregir","Ok")</f>
        <v>Ok</v>
      </c>
      <c r="X1590" s="10" t="str">
        <f>+IFERROR(VLOOKUP(Tabla2[[#This Row],[DISTRITO SEGÚN DNI]],Hoja1!$A$2:$B$55,2,FALSE),"No")</f>
        <v>No</v>
      </c>
      <c r="Y1590" s="10" t="str">
        <f>IF(OR(LOWER(Tabla2[[#This Row],[GENERO]])="masculino", LOWER(Tabla2[[#This Row],[GENERO]])="femenino"),"OK","Corregir")</f>
        <v>OK</v>
      </c>
      <c r="Z1590" s="10" t="str">
        <f>+IF(Tabla2[[#This Row],[Nro. DNI / CE]]="","Corregir",IF(LEN(Tabla2[[#This Row],[Nro. DNI / CE]])&gt;=8,"OK","Corregir"))</f>
        <v>OK</v>
      </c>
      <c r="AA1590" s="10">
        <f>COUNTIF(Tabla2[APELLIDOS Y NOMBRES],Tabla2[[#This Row],[APELLIDOS Y NOMBRES]])</f>
        <v>1</v>
      </c>
      <c r="AB1590" t="str">
        <f ca="1">+IFERROR(IF(Tabla2[[#This Row],[FECHA CESE/BAJA]]="","No Aplica",IF(AND(MONTH(Tabla2[[#This Row],[FECHA CESE/BAJA]])=MONTH(TODAY()-30),YEAR(Tabla2[[#This Row],[FECHA CESE/BAJA]])=YEAR(TODAY())),MONTH(TODAY()-30)&amp;"-"&amp;YEAR(TODAY()),"Borrar")),"No aplica")</f>
        <v>No Aplica</v>
      </c>
      <c r="AC1590" t="str">
        <f ca="1">+IFERROR(IF(Tabla2[[#This Row],[FECHA INICIO DE LABORES EN OBRA]]="","No Aplica",IF(AND(MONTH(Tabla2[[#This Row],[FECHA INICIO DE LABORES EN OBRA]])=MONTH(TODAY()-30),YEAR(Tabla2[[#This Row],[FECHA INICIO DE LABORES EN OBRA]])=YEAR(TODAY())),MONTH(TODAY()-30)&amp;"-"&amp;YEAR(TODAY()),"No Aplica")),"No Aplica")</f>
        <v>No Aplica</v>
      </c>
    </row>
    <row r="1591" spans="1:29" x14ac:dyDescent="0.25">
      <c r="A1591" s="2">
        <v>20538084761</v>
      </c>
      <c r="B1591" s="3" t="s">
        <v>8790</v>
      </c>
      <c r="C1591" s="3" t="s">
        <v>8790</v>
      </c>
      <c r="D1591" s="3" t="s">
        <v>8901</v>
      </c>
      <c r="E1591" s="3" t="s">
        <v>8902</v>
      </c>
      <c r="F1591" s="36">
        <v>30958</v>
      </c>
      <c r="G1591" s="3">
        <v>2</v>
      </c>
      <c r="H1591" s="3" t="s">
        <v>2761</v>
      </c>
      <c r="I1591" s="3" t="s">
        <v>8819</v>
      </c>
      <c r="J1591" s="3" t="s">
        <v>8903</v>
      </c>
      <c r="K1591" s="3" t="s">
        <v>2770</v>
      </c>
      <c r="L1591" s="8" t="s">
        <v>9813</v>
      </c>
      <c r="M1591" s="5"/>
      <c r="N1591" s="13" t="s">
        <v>1489</v>
      </c>
      <c r="O1591" s="5">
        <v>45128</v>
      </c>
      <c r="P1591" s="8">
        <v>1</v>
      </c>
      <c r="Q1591" s="9">
        <v>4</v>
      </c>
      <c r="R1591" s="9" t="str">
        <f>IFERROR(VLOOKUP(Tabla2[[#This Row],[CONTRATISTA PRNCIPAL]],Hoja1!$L$5:$M$9,2,FALSE),"CJV")</f>
        <v>CJV</v>
      </c>
      <c r="S1591" s="9" t="str">
        <f>IF(Tabla2[[#This Row],[EMPRESA]]=Tabla2[[#This Row],[CONTRATISTA PRNCIPAL]],"Principal","Secundaria")</f>
        <v>Principal</v>
      </c>
      <c r="T1591" s="10">
        <f>IFERROR(1/COUNTIF(Tabla2[CONTRATISTA PRNCIPAL],Tabla2[[#This Row],[CONTRATISTA PRNCIPAL]]),0)</f>
        <v>8.4033613445378148E-3</v>
      </c>
      <c r="U1591" s="33">
        <f ca="1">IF(((TODAY()-Tabla2[[#This Row],[FECHA NACIMIENTO]])/365)&lt;18,"Corregir", IF(((TODAY()-Tabla2[[#This Row],[FECHA NACIMIENTO]])/365)&gt;80, "Corregir",ROUNDDOWN(((TODAY()-Tabla2[[#This Row],[FECHA NACIMIENTO]])/365),0)))</f>
        <v>38</v>
      </c>
      <c r="V159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591" s="34" t="str">
        <f ca="1">+IF(Tabla2[[#This Row],[Edad]]="Corregir","Corregir","Ok")</f>
        <v>Ok</v>
      </c>
      <c r="X1591" s="10" t="str">
        <f>+IFERROR(VLOOKUP(Tabla2[[#This Row],[DISTRITO SEGÚN DNI]],Hoja1!$A$2:$B$55,2,FALSE),"No")</f>
        <v>No</v>
      </c>
      <c r="Y1591" s="10" t="str">
        <f>IF(OR(LOWER(Tabla2[[#This Row],[GENERO]])="masculino", LOWER(Tabla2[[#This Row],[GENERO]])="femenino"),"OK","Corregir")</f>
        <v>OK</v>
      </c>
      <c r="Z1591" s="10" t="str">
        <f>+IF(Tabla2[[#This Row],[Nro. DNI / CE]]="","Corregir",IF(LEN(Tabla2[[#This Row],[Nro. DNI / CE]])&gt;=8,"OK","Corregir"))</f>
        <v>OK</v>
      </c>
      <c r="AA1591" s="10">
        <f>COUNTIF(Tabla2[APELLIDOS Y NOMBRES],Tabla2[[#This Row],[APELLIDOS Y NOMBRES]])</f>
        <v>1</v>
      </c>
      <c r="AB1591" t="str">
        <f ca="1">+IFERROR(IF(Tabla2[[#This Row],[FECHA CESE/BAJA]]="","No Aplica",IF(AND(MONTH(Tabla2[[#This Row],[FECHA CESE/BAJA]])=MONTH(TODAY()-30),YEAR(Tabla2[[#This Row],[FECHA CESE/BAJA]])=YEAR(TODAY())),MONTH(TODAY()-30)&amp;"-"&amp;YEAR(TODAY()),"Borrar")),"No aplica")</f>
        <v>No Aplica</v>
      </c>
      <c r="AC1591" t="str">
        <f ca="1">+IFERROR(IF(Tabla2[[#This Row],[FECHA INICIO DE LABORES EN OBRA]]="","No Aplica",IF(AND(MONTH(Tabla2[[#This Row],[FECHA INICIO DE LABORES EN OBRA]])=MONTH(TODAY()-30),YEAR(Tabla2[[#This Row],[FECHA INICIO DE LABORES EN OBRA]])=YEAR(TODAY())),MONTH(TODAY()-30)&amp;"-"&amp;YEAR(TODAY()),"No Aplica")),"No Aplica")</f>
        <v>No Aplica</v>
      </c>
    </row>
    <row r="1592" spans="1:29" x14ac:dyDescent="0.25">
      <c r="A1592" s="2">
        <v>20538084761</v>
      </c>
      <c r="B1592" s="3" t="s">
        <v>8790</v>
      </c>
      <c r="C1592" s="3" t="s">
        <v>8790</v>
      </c>
      <c r="D1592" s="3" t="s">
        <v>8904</v>
      </c>
      <c r="E1592" s="3" t="s">
        <v>10906</v>
      </c>
      <c r="F1592" s="36">
        <v>27999</v>
      </c>
      <c r="G1592" s="3">
        <v>2</v>
      </c>
      <c r="H1592" s="3" t="s">
        <v>2761</v>
      </c>
      <c r="I1592" s="3" t="s">
        <v>4246</v>
      </c>
      <c r="J1592" s="3" t="s">
        <v>8905</v>
      </c>
      <c r="K1592" s="3" t="s">
        <v>2455</v>
      </c>
      <c r="L1592" s="8" t="s">
        <v>9813</v>
      </c>
      <c r="M1592" s="5"/>
      <c r="N1592" s="13" t="s">
        <v>1489</v>
      </c>
      <c r="O1592" s="5">
        <v>45128</v>
      </c>
      <c r="P1592" s="8">
        <v>1</v>
      </c>
      <c r="Q1592" s="9">
        <v>4</v>
      </c>
      <c r="R1592" s="9" t="str">
        <f>IFERROR(VLOOKUP(Tabla2[[#This Row],[CONTRATISTA PRNCIPAL]],Hoja1!$L$5:$M$9,2,FALSE),"CJV")</f>
        <v>CJV</v>
      </c>
      <c r="S1592" s="9" t="str">
        <f>IF(Tabla2[[#This Row],[EMPRESA]]=Tabla2[[#This Row],[CONTRATISTA PRNCIPAL]],"Principal","Secundaria")</f>
        <v>Principal</v>
      </c>
      <c r="T1592" s="10">
        <f>IFERROR(1/COUNTIF(Tabla2[CONTRATISTA PRNCIPAL],Tabla2[[#This Row],[CONTRATISTA PRNCIPAL]]),0)</f>
        <v>8.4033613445378148E-3</v>
      </c>
      <c r="U1592" s="33">
        <f ca="1">IF(((TODAY()-Tabla2[[#This Row],[FECHA NACIMIENTO]])/365)&lt;18,"Corregir", IF(((TODAY()-Tabla2[[#This Row],[FECHA NACIMIENTO]])/365)&gt;80, "Corregir",ROUNDDOWN(((TODAY()-Tabla2[[#This Row],[FECHA NACIMIENTO]])/365),0)))</f>
        <v>47</v>
      </c>
      <c r="V159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592" s="34" t="str">
        <f ca="1">+IF(Tabla2[[#This Row],[Edad]]="Corregir","Corregir","Ok")</f>
        <v>Ok</v>
      </c>
      <c r="X1592" s="10" t="str">
        <f>+IFERROR(VLOOKUP(Tabla2[[#This Row],[DISTRITO SEGÚN DNI]],Hoja1!$A$2:$B$55,2,FALSE),"No")</f>
        <v>No</v>
      </c>
      <c r="Y1592" s="10" t="str">
        <f>IF(OR(LOWER(Tabla2[[#This Row],[GENERO]])="masculino", LOWER(Tabla2[[#This Row],[GENERO]])="femenino"),"OK","Corregir")</f>
        <v>OK</v>
      </c>
      <c r="Z1592" s="10" t="str">
        <f>+IF(Tabla2[[#This Row],[Nro. DNI / CE]]="","Corregir",IF(LEN(Tabla2[[#This Row],[Nro. DNI / CE]])&gt;=8,"OK","Corregir"))</f>
        <v>OK</v>
      </c>
      <c r="AA1592" s="10">
        <f>COUNTIF(Tabla2[APELLIDOS Y NOMBRES],Tabla2[[#This Row],[APELLIDOS Y NOMBRES]])</f>
        <v>1</v>
      </c>
      <c r="AB1592" t="str">
        <f ca="1">+IFERROR(IF(Tabla2[[#This Row],[FECHA CESE/BAJA]]="","No Aplica",IF(AND(MONTH(Tabla2[[#This Row],[FECHA CESE/BAJA]])=MONTH(TODAY()-30),YEAR(Tabla2[[#This Row],[FECHA CESE/BAJA]])=YEAR(TODAY())),MONTH(TODAY()-30)&amp;"-"&amp;YEAR(TODAY()),"Borrar")),"No aplica")</f>
        <v>No Aplica</v>
      </c>
      <c r="AC1592" t="str">
        <f ca="1">+IFERROR(IF(Tabla2[[#This Row],[FECHA INICIO DE LABORES EN OBRA]]="","No Aplica",IF(AND(MONTH(Tabla2[[#This Row],[FECHA INICIO DE LABORES EN OBRA]])=MONTH(TODAY()-30),YEAR(Tabla2[[#This Row],[FECHA INICIO DE LABORES EN OBRA]])=YEAR(TODAY())),MONTH(TODAY()-30)&amp;"-"&amp;YEAR(TODAY()),"No Aplica")),"No Aplica")</f>
        <v>No Aplica</v>
      </c>
    </row>
    <row r="1593" spans="1:29" x14ac:dyDescent="0.25">
      <c r="A1593" s="2">
        <v>20538084761</v>
      </c>
      <c r="B1593" s="3" t="s">
        <v>8790</v>
      </c>
      <c r="C1593" s="3" t="s">
        <v>8790</v>
      </c>
      <c r="D1593" s="3" t="s">
        <v>8906</v>
      </c>
      <c r="E1593" s="3" t="s">
        <v>8907</v>
      </c>
      <c r="F1593" s="36">
        <v>31196</v>
      </c>
      <c r="G1593" s="3">
        <v>2</v>
      </c>
      <c r="H1593" s="3" t="s">
        <v>2761</v>
      </c>
      <c r="I1593" s="3" t="s">
        <v>4246</v>
      </c>
      <c r="J1593" s="3" t="s">
        <v>8908</v>
      </c>
      <c r="K1593" s="3" t="s">
        <v>93</v>
      </c>
      <c r="L1593" s="8" t="s">
        <v>9813</v>
      </c>
      <c r="M1593" s="5"/>
      <c r="N1593" s="13" t="s">
        <v>1489</v>
      </c>
      <c r="O1593" s="5">
        <v>45067</v>
      </c>
      <c r="P1593" s="8">
        <v>1</v>
      </c>
      <c r="Q1593" s="9">
        <v>4</v>
      </c>
      <c r="R1593" s="9" t="str">
        <f>IFERROR(VLOOKUP(Tabla2[[#This Row],[CONTRATISTA PRNCIPAL]],Hoja1!$L$5:$M$9,2,FALSE),"CJV")</f>
        <v>CJV</v>
      </c>
      <c r="S1593" s="9" t="str">
        <f>IF(Tabla2[[#This Row],[EMPRESA]]=Tabla2[[#This Row],[CONTRATISTA PRNCIPAL]],"Principal","Secundaria")</f>
        <v>Principal</v>
      </c>
      <c r="T1593" s="10">
        <f>IFERROR(1/COUNTIF(Tabla2[CONTRATISTA PRNCIPAL],Tabla2[[#This Row],[CONTRATISTA PRNCIPAL]]),0)</f>
        <v>8.4033613445378148E-3</v>
      </c>
      <c r="U1593" s="33">
        <f ca="1">IF(((TODAY()-Tabla2[[#This Row],[FECHA NACIMIENTO]])/365)&lt;18,"Corregir", IF(((TODAY()-Tabla2[[#This Row],[FECHA NACIMIENTO]])/365)&gt;80, "Corregir",ROUNDDOWN(((TODAY()-Tabla2[[#This Row],[FECHA NACIMIENTO]])/365),0)))</f>
        <v>38</v>
      </c>
      <c r="V159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593" s="34" t="str">
        <f ca="1">+IF(Tabla2[[#This Row],[Edad]]="Corregir","Corregir","Ok")</f>
        <v>Ok</v>
      </c>
      <c r="X1593" s="10" t="str">
        <f>+IFERROR(VLOOKUP(Tabla2[[#This Row],[DISTRITO SEGÚN DNI]],Hoja1!$A$2:$B$55,2,FALSE),"No")</f>
        <v>ATE</v>
      </c>
      <c r="Y1593" s="10" t="str">
        <f>IF(OR(LOWER(Tabla2[[#This Row],[GENERO]])="masculino", LOWER(Tabla2[[#This Row],[GENERO]])="femenino"),"OK","Corregir")</f>
        <v>OK</v>
      </c>
      <c r="Z1593" s="10" t="str">
        <f>+IF(Tabla2[[#This Row],[Nro. DNI / CE]]="","Corregir",IF(LEN(Tabla2[[#This Row],[Nro. DNI / CE]])&gt;=8,"OK","Corregir"))</f>
        <v>OK</v>
      </c>
      <c r="AA1593" s="10">
        <f>COUNTIF(Tabla2[APELLIDOS Y NOMBRES],Tabla2[[#This Row],[APELLIDOS Y NOMBRES]])</f>
        <v>1</v>
      </c>
      <c r="AB1593" t="str">
        <f ca="1">+IFERROR(IF(Tabla2[[#This Row],[FECHA CESE/BAJA]]="","No Aplica",IF(AND(MONTH(Tabla2[[#This Row],[FECHA CESE/BAJA]])=MONTH(TODAY()-30),YEAR(Tabla2[[#This Row],[FECHA CESE/BAJA]])=YEAR(TODAY())),MONTH(TODAY()-30)&amp;"-"&amp;YEAR(TODAY()),"Borrar")),"No aplica")</f>
        <v>No Aplica</v>
      </c>
      <c r="AC1593" t="str">
        <f ca="1">+IFERROR(IF(Tabla2[[#This Row],[FECHA INICIO DE LABORES EN OBRA]]="","No Aplica",IF(AND(MONTH(Tabla2[[#This Row],[FECHA INICIO DE LABORES EN OBRA]])=MONTH(TODAY()-30),YEAR(Tabla2[[#This Row],[FECHA INICIO DE LABORES EN OBRA]])=YEAR(TODAY())),MONTH(TODAY()-30)&amp;"-"&amp;YEAR(TODAY()),"No Aplica")),"No Aplica")</f>
        <v>No Aplica</v>
      </c>
    </row>
    <row r="1594" spans="1:29" x14ac:dyDescent="0.25">
      <c r="A1594" s="2">
        <v>20538084761</v>
      </c>
      <c r="B1594" s="3" t="s">
        <v>8790</v>
      </c>
      <c r="C1594" s="3" t="s">
        <v>8790</v>
      </c>
      <c r="D1594" s="3" t="s">
        <v>8912</v>
      </c>
      <c r="E1594" s="3" t="s">
        <v>8913</v>
      </c>
      <c r="F1594" s="36">
        <v>26728</v>
      </c>
      <c r="G1594" s="3">
        <v>2</v>
      </c>
      <c r="H1594" s="3" t="s">
        <v>2761</v>
      </c>
      <c r="I1594" s="3" t="s">
        <v>4246</v>
      </c>
      <c r="J1594" s="3" t="s">
        <v>8914</v>
      </c>
      <c r="K1594" s="3" t="s">
        <v>1044</v>
      </c>
      <c r="L1594" s="8" t="s">
        <v>9813</v>
      </c>
      <c r="M1594" s="5"/>
      <c r="N1594" s="13" t="s">
        <v>1489</v>
      </c>
      <c r="O1594" s="5">
        <v>45127</v>
      </c>
      <c r="P1594" s="8">
        <v>1</v>
      </c>
      <c r="Q1594" s="9">
        <v>4</v>
      </c>
      <c r="R1594" s="9" t="str">
        <f>IFERROR(VLOOKUP(Tabla2[[#This Row],[CONTRATISTA PRNCIPAL]],Hoja1!$L$5:$M$9,2,FALSE),"CJV")</f>
        <v>CJV</v>
      </c>
      <c r="S1594" s="9" t="str">
        <f>IF(Tabla2[[#This Row],[EMPRESA]]=Tabla2[[#This Row],[CONTRATISTA PRNCIPAL]],"Principal","Secundaria")</f>
        <v>Principal</v>
      </c>
      <c r="T1594" s="10">
        <f>IFERROR(1/COUNTIF(Tabla2[CONTRATISTA PRNCIPAL],Tabla2[[#This Row],[CONTRATISTA PRNCIPAL]]),0)</f>
        <v>8.4033613445378148E-3</v>
      </c>
      <c r="U1594" s="33">
        <f ca="1">IF(((TODAY()-Tabla2[[#This Row],[FECHA NACIMIENTO]])/365)&lt;18,"Corregir", IF(((TODAY()-Tabla2[[#This Row],[FECHA NACIMIENTO]])/365)&gt;80, "Corregir",ROUNDDOWN(((TODAY()-Tabla2[[#This Row],[FECHA NACIMIENTO]])/365),0)))</f>
        <v>50</v>
      </c>
      <c r="V159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594" s="34" t="str">
        <f ca="1">+IF(Tabla2[[#This Row],[Edad]]="Corregir","Corregir","Ok")</f>
        <v>Ok</v>
      </c>
      <c r="X1594" s="10" t="str">
        <f>+IFERROR(VLOOKUP(Tabla2[[#This Row],[DISTRITO SEGÚN DNI]],Hoja1!$A$2:$B$55,2,FALSE),"No")</f>
        <v>No</v>
      </c>
      <c r="Y1594" s="10" t="str">
        <f>IF(OR(LOWER(Tabla2[[#This Row],[GENERO]])="masculino", LOWER(Tabla2[[#This Row],[GENERO]])="femenino"),"OK","Corregir")</f>
        <v>OK</v>
      </c>
      <c r="Z1594" s="10" t="str">
        <f>+IF(Tabla2[[#This Row],[Nro. DNI / CE]]="","Corregir",IF(LEN(Tabla2[[#This Row],[Nro. DNI / CE]])&gt;=8,"OK","Corregir"))</f>
        <v>OK</v>
      </c>
      <c r="AA1594" s="10">
        <f>COUNTIF(Tabla2[APELLIDOS Y NOMBRES],Tabla2[[#This Row],[APELLIDOS Y NOMBRES]])</f>
        <v>1</v>
      </c>
      <c r="AB1594" t="str">
        <f ca="1">+IFERROR(IF(Tabla2[[#This Row],[FECHA CESE/BAJA]]="","No Aplica",IF(AND(MONTH(Tabla2[[#This Row],[FECHA CESE/BAJA]])=MONTH(TODAY()-30),YEAR(Tabla2[[#This Row],[FECHA CESE/BAJA]])=YEAR(TODAY())),MONTH(TODAY()-30)&amp;"-"&amp;YEAR(TODAY()),"Borrar")),"No aplica")</f>
        <v>No Aplica</v>
      </c>
      <c r="AC1594" t="str">
        <f ca="1">+IFERROR(IF(Tabla2[[#This Row],[FECHA INICIO DE LABORES EN OBRA]]="","No Aplica",IF(AND(MONTH(Tabla2[[#This Row],[FECHA INICIO DE LABORES EN OBRA]])=MONTH(TODAY()-30),YEAR(Tabla2[[#This Row],[FECHA INICIO DE LABORES EN OBRA]])=YEAR(TODAY())),MONTH(TODAY()-30)&amp;"-"&amp;YEAR(TODAY()),"No Aplica")),"No Aplica")</f>
        <v>No Aplica</v>
      </c>
    </row>
    <row r="1595" spans="1:29" x14ac:dyDescent="0.25">
      <c r="A1595" s="2">
        <v>20538084761</v>
      </c>
      <c r="B1595" s="3" t="s">
        <v>8790</v>
      </c>
      <c r="C1595" s="3" t="s">
        <v>8790</v>
      </c>
      <c r="D1595" s="3" t="s">
        <v>8915</v>
      </c>
      <c r="E1595" s="3" t="s">
        <v>8916</v>
      </c>
      <c r="F1595" s="36">
        <v>30819</v>
      </c>
      <c r="G1595" s="3">
        <v>2</v>
      </c>
      <c r="H1595" s="3" t="s">
        <v>2761</v>
      </c>
      <c r="I1595" s="3" t="s">
        <v>4246</v>
      </c>
      <c r="J1595" s="3" t="s">
        <v>8917</v>
      </c>
      <c r="K1595" s="3" t="s">
        <v>537</v>
      </c>
      <c r="L1595" s="8" t="s">
        <v>9813</v>
      </c>
      <c r="M1595" s="5"/>
      <c r="N1595" s="13" t="s">
        <v>1489</v>
      </c>
      <c r="O1595" s="5">
        <v>45127</v>
      </c>
      <c r="P1595" s="8">
        <v>1</v>
      </c>
      <c r="Q1595" s="9">
        <v>4</v>
      </c>
      <c r="R1595" s="9" t="str">
        <f>IFERROR(VLOOKUP(Tabla2[[#This Row],[CONTRATISTA PRNCIPAL]],Hoja1!$L$5:$M$9,2,FALSE),"CJV")</f>
        <v>CJV</v>
      </c>
      <c r="S1595" s="9" t="str">
        <f>IF(Tabla2[[#This Row],[EMPRESA]]=Tabla2[[#This Row],[CONTRATISTA PRNCIPAL]],"Principal","Secundaria")</f>
        <v>Principal</v>
      </c>
      <c r="T1595" s="10">
        <f>IFERROR(1/COUNTIF(Tabla2[CONTRATISTA PRNCIPAL],Tabla2[[#This Row],[CONTRATISTA PRNCIPAL]]),0)</f>
        <v>8.4033613445378148E-3</v>
      </c>
      <c r="U1595" s="33">
        <f ca="1">IF(((TODAY()-Tabla2[[#This Row],[FECHA NACIMIENTO]])/365)&lt;18,"Corregir", IF(((TODAY()-Tabla2[[#This Row],[FECHA NACIMIENTO]])/365)&gt;80, "Corregir",ROUNDDOWN(((TODAY()-Tabla2[[#This Row],[FECHA NACIMIENTO]])/365),0)))</f>
        <v>39</v>
      </c>
      <c r="V159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595" s="34" t="str">
        <f ca="1">+IF(Tabla2[[#This Row],[Edad]]="Corregir","Corregir","Ok")</f>
        <v>Ok</v>
      </c>
      <c r="X1595" s="10" t="str">
        <f>+IFERROR(VLOOKUP(Tabla2[[#This Row],[DISTRITO SEGÚN DNI]],Hoja1!$A$2:$B$55,2,FALSE),"No")</f>
        <v>SANTA ANITA</v>
      </c>
      <c r="Y1595" s="10" t="str">
        <f>IF(OR(LOWER(Tabla2[[#This Row],[GENERO]])="masculino", LOWER(Tabla2[[#This Row],[GENERO]])="femenino"),"OK","Corregir")</f>
        <v>OK</v>
      </c>
      <c r="Z1595" s="10" t="str">
        <f>+IF(Tabla2[[#This Row],[Nro. DNI / CE]]="","Corregir",IF(LEN(Tabla2[[#This Row],[Nro. DNI / CE]])&gt;=8,"OK","Corregir"))</f>
        <v>OK</v>
      </c>
      <c r="AA1595" s="10">
        <f>COUNTIF(Tabla2[APELLIDOS Y NOMBRES],Tabla2[[#This Row],[APELLIDOS Y NOMBRES]])</f>
        <v>1</v>
      </c>
      <c r="AB1595" t="str">
        <f ca="1">+IFERROR(IF(Tabla2[[#This Row],[FECHA CESE/BAJA]]="","No Aplica",IF(AND(MONTH(Tabla2[[#This Row],[FECHA CESE/BAJA]])=MONTH(TODAY()-30),YEAR(Tabla2[[#This Row],[FECHA CESE/BAJA]])=YEAR(TODAY())),MONTH(TODAY()-30)&amp;"-"&amp;YEAR(TODAY()),"Borrar")),"No aplica")</f>
        <v>No Aplica</v>
      </c>
      <c r="AC1595" t="str">
        <f ca="1">+IFERROR(IF(Tabla2[[#This Row],[FECHA INICIO DE LABORES EN OBRA]]="","No Aplica",IF(AND(MONTH(Tabla2[[#This Row],[FECHA INICIO DE LABORES EN OBRA]])=MONTH(TODAY()-30),YEAR(Tabla2[[#This Row],[FECHA INICIO DE LABORES EN OBRA]])=YEAR(TODAY())),MONTH(TODAY()-30)&amp;"-"&amp;YEAR(TODAY()),"No Aplica")),"No Aplica")</f>
        <v>No Aplica</v>
      </c>
    </row>
    <row r="1596" spans="1:29" x14ac:dyDescent="0.25">
      <c r="A1596" s="2">
        <v>20538084761</v>
      </c>
      <c r="B1596" s="3" t="s">
        <v>8790</v>
      </c>
      <c r="C1596" s="3" t="s">
        <v>8790</v>
      </c>
      <c r="D1596" s="3" t="s">
        <v>8918</v>
      </c>
      <c r="E1596" s="3" t="s">
        <v>8919</v>
      </c>
      <c r="F1596" s="36">
        <v>28033</v>
      </c>
      <c r="G1596" s="3">
        <v>2</v>
      </c>
      <c r="H1596" s="3" t="s">
        <v>8920</v>
      </c>
      <c r="I1596" s="3" t="s">
        <v>4246</v>
      </c>
      <c r="J1596" s="3" t="s">
        <v>8921</v>
      </c>
      <c r="K1596" s="3" t="s">
        <v>1633</v>
      </c>
      <c r="L1596" s="8" t="s">
        <v>9813</v>
      </c>
      <c r="M1596" s="5"/>
      <c r="N1596" s="13" t="s">
        <v>1489</v>
      </c>
      <c r="O1596" s="5">
        <v>45131</v>
      </c>
      <c r="P1596" s="8">
        <v>1</v>
      </c>
      <c r="Q1596" s="9">
        <v>4</v>
      </c>
      <c r="R1596" s="9" t="str">
        <f>IFERROR(VLOOKUP(Tabla2[[#This Row],[CONTRATISTA PRNCIPAL]],Hoja1!$L$5:$M$9,2,FALSE),"CJV")</f>
        <v>CJV</v>
      </c>
      <c r="S1596" s="9" t="str">
        <f>IF(Tabla2[[#This Row],[EMPRESA]]=Tabla2[[#This Row],[CONTRATISTA PRNCIPAL]],"Principal","Secundaria")</f>
        <v>Principal</v>
      </c>
      <c r="T1596" s="10">
        <f>IFERROR(1/COUNTIF(Tabla2[CONTRATISTA PRNCIPAL],Tabla2[[#This Row],[CONTRATISTA PRNCIPAL]]),0)</f>
        <v>8.4033613445378148E-3</v>
      </c>
      <c r="U1596" s="33">
        <f ca="1">IF(((TODAY()-Tabla2[[#This Row],[FECHA NACIMIENTO]])/365)&lt;18,"Corregir", IF(((TODAY()-Tabla2[[#This Row],[FECHA NACIMIENTO]])/365)&gt;80, "Corregir",ROUNDDOWN(((TODAY()-Tabla2[[#This Row],[FECHA NACIMIENTO]])/365),0)))</f>
        <v>46</v>
      </c>
      <c r="V159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596" s="34" t="str">
        <f ca="1">+IF(Tabla2[[#This Row],[Edad]]="Corregir","Corregir","Ok")</f>
        <v>Ok</v>
      </c>
      <c r="X1596" s="10" t="str">
        <f>+IFERROR(VLOOKUP(Tabla2[[#This Row],[DISTRITO SEGÚN DNI]],Hoja1!$A$2:$B$55,2,FALSE),"No")</f>
        <v>No</v>
      </c>
      <c r="Y1596" s="10" t="str">
        <f>IF(OR(LOWER(Tabla2[[#This Row],[GENERO]])="masculino", LOWER(Tabla2[[#This Row],[GENERO]])="femenino"),"OK","Corregir")</f>
        <v>OK</v>
      </c>
      <c r="Z1596" s="10" t="str">
        <f>+IF(Tabla2[[#This Row],[Nro. DNI / CE]]="","Corregir",IF(LEN(Tabla2[[#This Row],[Nro. DNI / CE]])&gt;=8,"OK","Corregir"))</f>
        <v>OK</v>
      </c>
      <c r="AA1596" s="10">
        <f>COUNTIF(Tabla2[APELLIDOS Y NOMBRES],Tabla2[[#This Row],[APELLIDOS Y NOMBRES]])</f>
        <v>1</v>
      </c>
      <c r="AB1596" t="str">
        <f ca="1">+IFERROR(IF(Tabla2[[#This Row],[FECHA CESE/BAJA]]="","No Aplica",IF(AND(MONTH(Tabla2[[#This Row],[FECHA CESE/BAJA]])=MONTH(TODAY()-30),YEAR(Tabla2[[#This Row],[FECHA CESE/BAJA]])=YEAR(TODAY())),MONTH(TODAY()-30)&amp;"-"&amp;YEAR(TODAY()),"Borrar")),"No aplica")</f>
        <v>No Aplica</v>
      </c>
      <c r="AC1596" t="str">
        <f ca="1">+IFERROR(IF(Tabla2[[#This Row],[FECHA INICIO DE LABORES EN OBRA]]="","No Aplica",IF(AND(MONTH(Tabla2[[#This Row],[FECHA INICIO DE LABORES EN OBRA]])=MONTH(TODAY()-30),YEAR(Tabla2[[#This Row],[FECHA INICIO DE LABORES EN OBRA]])=YEAR(TODAY())),MONTH(TODAY()-30)&amp;"-"&amp;YEAR(TODAY()),"No Aplica")),"No Aplica")</f>
        <v>No Aplica</v>
      </c>
    </row>
    <row r="1597" spans="1:29" x14ac:dyDescent="0.25">
      <c r="A1597" s="2">
        <v>20538084761</v>
      </c>
      <c r="B1597" s="3" t="s">
        <v>8790</v>
      </c>
      <c r="C1597" s="3" t="s">
        <v>8790</v>
      </c>
      <c r="D1597" s="3" t="s">
        <v>8922</v>
      </c>
      <c r="E1597" s="3" t="s">
        <v>8923</v>
      </c>
      <c r="F1597" s="36">
        <v>20133</v>
      </c>
      <c r="G1597" s="3">
        <v>2</v>
      </c>
      <c r="H1597" s="3" t="s">
        <v>8924</v>
      </c>
      <c r="I1597" s="3" t="s">
        <v>4246</v>
      </c>
      <c r="J1597" s="3" t="s">
        <v>8925</v>
      </c>
      <c r="K1597" s="3" t="s">
        <v>2770</v>
      </c>
      <c r="L1597" s="8" t="s">
        <v>9813</v>
      </c>
      <c r="M1597" s="5"/>
      <c r="N1597" s="13" t="s">
        <v>1489</v>
      </c>
      <c r="O1597" s="5">
        <v>45131</v>
      </c>
      <c r="P1597" s="8">
        <v>1</v>
      </c>
      <c r="Q1597" s="9">
        <v>4</v>
      </c>
      <c r="R1597" s="9" t="str">
        <f>IFERROR(VLOOKUP(Tabla2[[#This Row],[CONTRATISTA PRNCIPAL]],Hoja1!$L$5:$M$9,2,FALSE),"CJV")</f>
        <v>CJV</v>
      </c>
      <c r="S1597" s="9" t="str">
        <f>IF(Tabla2[[#This Row],[EMPRESA]]=Tabla2[[#This Row],[CONTRATISTA PRNCIPAL]],"Principal","Secundaria")</f>
        <v>Principal</v>
      </c>
      <c r="T1597" s="10">
        <f>IFERROR(1/COUNTIF(Tabla2[CONTRATISTA PRNCIPAL],Tabla2[[#This Row],[CONTRATISTA PRNCIPAL]]),0)</f>
        <v>8.4033613445378148E-3</v>
      </c>
      <c r="U1597" s="33">
        <f ca="1">IF(((TODAY()-Tabla2[[#This Row],[FECHA NACIMIENTO]])/365)&lt;18,"Corregir", IF(((TODAY()-Tabla2[[#This Row],[FECHA NACIMIENTO]])/365)&gt;80, "Corregir",ROUNDDOWN(((TODAY()-Tabla2[[#This Row],[FECHA NACIMIENTO]])/365),0)))</f>
        <v>68</v>
      </c>
      <c r="V159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1597" s="34" t="str">
        <f ca="1">+IF(Tabla2[[#This Row],[Edad]]="Corregir","Corregir","Ok")</f>
        <v>Ok</v>
      </c>
      <c r="X1597" s="10" t="str">
        <f>+IFERROR(VLOOKUP(Tabla2[[#This Row],[DISTRITO SEGÚN DNI]],Hoja1!$A$2:$B$55,2,FALSE),"No")</f>
        <v>No</v>
      </c>
      <c r="Y1597" s="10" t="str">
        <f>IF(OR(LOWER(Tabla2[[#This Row],[GENERO]])="masculino", LOWER(Tabla2[[#This Row],[GENERO]])="femenino"),"OK","Corregir")</f>
        <v>OK</v>
      </c>
      <c r="Z1597" s="10" t="str">
        <f>+IF(Tabla2[[#This Row],[Nro. DNI / CE]]="","Corregir",IF(LEN(Tabla2[[#This Row],[Nro. DNI / CE]])&gt;=8,"OK","Corregir"))</f>
        <v>OK</v>
      </c>
      <c r="AA1597" s="10">
        <f>COUNTIF(Tabla2[APELLIDOS Y NOMBRES],Tabla2[[#This Row],[APELLIDOS Y NOMBRES]])</f>
        <v>1</v>
      </c>
      <c r="AB1597" t="str">
        <f ca="1">+IFERROR(IF(Tabla2[[#This Row],[FECHA CESE/BAJA]]="","No Aplica",IF(AND(MONTH(Tabla2[[#This Row],[FECHA CESE/BAJA]])=MONTH(TODAY()-30),YEAR(Tabla2[[#This Row],[FECHA CESE/BAJA]])=YEAR(TODAY())),MONTH(TODAY()-30)&amp;"-"&amp;YEAR(TODAY()),"Borrar")),"No aplica")</f>
        <v>No Aplica</v>
      </c>
      <c r="AC1597" t="str">
        <f ca="1">+IFERROR(IF(Tabla2[[#This Row],[FECHA INICIO DE LABORES EN OBRA]]="","No Aplica",IF(AND(MONTH(Tabla2[[#This Row],[FECHA INICIO DE LABORES EN OBRA]])=MONTH(TODAY()-30),YEAR(Tabla2[[#This Row],[FECHA INICIO DE LABORES EN OBRA]])=YEAR(TODAY())),MONTH(TODAY()-30)&amp;"-"&amp;YEAR(TODAY()),"No Aplica")),"No Aplica")</f>
        <v>No Aplica</v>
      </c>
    </row>
    <row r="1598" spans="1:29" x14ac:dyDescent="0.25">
      <c r="A1598" s="2">
        <v>20538084761</v>
      </c>
      <c r="B1598" s="3" t="s">
        <v>8790</v>
      </c>
      <c r="C1598" s="3" t="s">
        <v>8790</v>
      </c>
      <c r="D1598" s="3" t="s">
        <v>8926</v>
      </c>
      <c r="E1598" s="3" t="s">
        <v>8927</v>
      </c>
      <c r="F1598" s="36">
        <v>33597</v>
      </c>
      <c r="G1598" s="3">
        <v>2</v>
      </c>
      <c r="H1598" s="3" t="s">
        <v>2761</v>
      </c>
      <c r="I1598" s="3" t="s">
        <v>4246</v>
      </c>
      <c r="J1598" s="3" t="s">
        <v>8928</v>
      </c>
      <c r="K1598" s="3" t="s">
        <v>2210</v>
      </c>
      <c r="L1598" s="8" t="s">
        <v>9813</v>
      </c>
      <c r="M1598" s="5"/>
      <c r="N1598" s="13" t="s">
        <v>1489</v>
      </c>
      <c r="O1598" s="5">
        <v>45131</v>
      </c>
      <c r="P1598" s="8">
        <v>1</v>
      </c>
      <c r="Q1598" s="9">
        <v>4</v>
      </c>
      <c r="R1598" s="9" t="str">
        <f>IFERROR(VLOOKUP(Tabla2[[#This Row],[CONTRATISTA PRNCIPAL]],Hoja1!$L$5:$M$9,2,FALSE),"CJV")</f>
        <v>CJV</v>
      </c>
      <c r="S1598" s="9" t="str">
        <f>IF(Tabla2[[#This Row],[EMPRESA]]=Tabla2[[#This Row],[CONTRATISTA PRNCIPAL]],"Principal","Secundaria")</f>
        <v>Principal</v>
      </c>
      <c r="T1598" s="10">
        <f>IFERROR(1/COUNTIF(Tabla2[CONTRATISTA PRNCIPAL],Tabla2[[#This Row],[CONTRATISTA PRNCIPAL]]),0)</f>
        <v>8.4033613445378148E-3</v>
      </c>
      <c r="U1598" s="33">
        <f ca="1">IF(((TODAY()-Tabla2[[#This Row],[FECHA NACIMIENTO]])/365)&lt;18,"Corregir", IF(((TODAY()-Tabla2[[#This Row],[FECHA NACIMIENTO]])/365)&gt;80, "Corregir",ROUNDDOWN(((TODAY()-Tabla2[[#This Row],[FECHA NACIMIENTO]])/365),0)))</f>
        <v>31</v>
      </c>
      <c r="V159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598" s="34" t="str">
        <f ca="1">+IF(Tabla2[[#This Row],[Edad]]="Corregir","Corregir","Ok")</f>
        <v>Ok</v>
      </c>
      <c r="X1598" s="10" t="str">
        <f>+IFERROR(VLOOKUP(Tabla2[[#This Row],[DISTRITO SEGÚN DNI]],Hoja1!$A$2:$B$55,2,FALSE),"No")</f>
        <v>No</v>
      </c>
      <c r="Y1598" s="10" t="str">
        <f>IF(OR(LOWER(Tabla2[[#This Row],[GENERO]])="masculino", LOWER(Tabla2[[#This Row],[GENERO]])="femenino"),"OK","Corregir")</f>
        <v>OK</v>
      </c>
      <c r="Z1598" s="10" t="str">
        <f>+IF(Tabla2[[#This Row],[Nro. DNI / CE]]="","Corregir",IF(LEN(Tabla2[[#This Row],[Nro. DNI / CE]])&gt;=8,"OK","Corregir"))</f>
        <v>OK</v>
      </c>
      <c r="AA1598" s="10">
        <f>COUNTIF(Tabla2[APELLIDOS Y NOMBRES],Tabla2[[#This Row],[APELLIDOS Y NOMBRES]])</f>
        <v>1</v>
      </c>
      <c r="AB1598" t="str">
        <f ca="1">+IFERROR(IF(Tabla2[[#This Row],[FECHA CESE/BAJA]]="","No Aplica",IF(AND(MONTH(Tabla2[[#This Row],[FECHA CESE/BAJA]])=MONTH(TODAY()-30),YEAR(Tabla2[[#This Row],[FECHA CESE/BAJA]])=YEAR(TODAY())),MONTH(TODAY()-30)&amp;"-"&amp;YEAR(TODAY()),"Borrar")),"No aplica")</f>
        <v>No Aplica</v>
      </c>
      <c r="AC1598" t="str">
        <f ca="1">+IFERROR(IF(Tabla2[[#This Row],[FECHA INICIO DE LABORES EN OBRA]]="","No Aplica",IF(AND(MONTH(Tabla2[[#This Row],[FECHA INICIO DE LABORES EN OBRA]])=MONTH(TODAY()-30),YEAR(Tabla2[[#This Row],[FECHA INICIO DE LABORES EN OBRA]])=YEAR(TODAY())),MONTH(TODAY()-30)&amp;"-"&amp;YEAR(TODAY()),"No Aplica")),"No Aplica")</f>
        <v>No Aplica</v>
      </c>
    </row>
    <row r="1599" spans="1:29" x14ac:dyDescent="0.25">
      <c r="A1599" s="2">
        <v>20538084761</v>
      </c>
      <c r="B1599" s="3" t="s">
        <v>8790</v>
      </c>
      <c r="C1599" s="3" t="s">
        <v>8790</v>
      </c>
      <c r="D1599" s="3" t="s">
        <v>8929</v>
      </c>
      <c r="E1599" s="3" t="s">
        <v>8930</v>
      </c>
      <c r="F1599" s="36">
        <v>30848</v>
      </c>
      <c r="G1599" s="3">
        <v>2</v>
      </c>
      <c r="H1599" s="3" t="s">
        <v>2761</v>
      </c>
      <c r="I1599" s="3" t="s">
        <v>8819</v>
      </c>
      <c r="J1599" s="3" t="s">
        <v>8931</v>
      </c>
      <c r="K1599" s="3" t="s">
        <v>1460</v>
      </c>
      <c r="L1599" s="8" t="s">
        <v>9813</v>
      </c>
      <c r="M1599" s="5"/>
      <c r="N1599" s="13" t="s">
        <v>1489</v>
      </c>
      <c r="O1599" s="5">
        <v>45131</v>
      </c>
      <c r="P1599" s="8">
        <v>1</v>
      </c>
      <c r="Q1599" s="9">
        <v>4</v>
      </c>
      <c r="R1599" s="9" t="str">
        <f>IFERROR(VLOOKUP(Tabla2[[#This Row],[CONTRATISTA PRNCIPAL]],Hoja1!$L$5:$M$9,2,FALSE),"CJV")</f>
        <v>CJV</v>
      </c>
      <c r="S1599" s="9" t="str">
        <f>IF(Tabla2[[#This Row],[EMPRESA]]=Tabla2[[#This Row],[CONTRATISTA PRNCIPAL]],"Principal","Secundaria")</f>
        <v>Principal</v>
      </c>
      <c r="T1599" s="10">
        <f>IFERROR(1/COUNTIF(Tabla2[CONTRATISTA PRNCIPAL],Tabla2[[#This Row],[CONTRATISTA PRNCIPAL]]),0)</f>
        <v>8.4033613445378148E-3</v>
      </c>
      <c r="U1599" s="33">
        <f ca="1">IF(((TODAY()-Tabla2[[#This Row],[FECHA NACIMIENTO]])/365)&lt;18,"Corregir", IF(((TODAY()-Tabla2[[#This Row],[FECHA NACIMIENTO]])/365)&gt;80, "Corregir",ROUNDDOWN(((TODAY()-Tabla2[[#This Row],[FECHA NACIMIENTO]])/365),0)))</f>
        <v>39</v>
      </c>
      <c r="V159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599" s="34" t="str">
        <f ca="1">+IF(Tabla2[[#This Row],[Edad]]="Corregir","Corregir","Ok")</f>
        <v>Ok</v>
      </c>
      <c r="X1599" s="10" t="str">
        <f>+IFERROR(VLOOKUP(Tabla2[[#This Row],[DISTRITO SEGÚN DNI]],Hoja1!$A$2:$B$55,2,FALSE),"No")</f>
        <v>No</v>
      </c>
      <c r="Y1599" s="10" t="str">
        <f>IF(OR(LOWER(Tabla2[[#This Row],[GENERO]])="masculino", LOWER(Tabla2[[#This Row],[GENERO]])="femenino"),"OK","Corregir")</f>
        <v>OK</v>
      </c>
      <c r="Z1599" s="10" t="str">
        <f>+IF(Tabla2[[#This Row],[Nro. DNI / CE]]="","Corregir",IF(LEN(Tabla2[[#This Row],[Nro. DNI / CE]])&gt;=8,"OK","Corregir"))</f>
        <v>OK</v>
      </c>
      <c r="AA1599" s="10">
        <f>COUNTIF(Tabla2[APELLIDOS Y NOMBRES],Tabla2[[#This Row],[APELLIDOS Y NOMBRES]])</f>
        <v>1</v>
      </c>
      <c r="AB1599" t="str">
        <f ca="1">+IFERROR(IF(Tabla2[[#This Row],[FECHA CESE/BAJA]]="","No Aplica",IF(AND(MONTH(Tabla2[[#This Row],[FECHA CESE/BAJA]])=MONTH(TODAY()-30),YEAR(Tabla2[[#This Row],[FECHA CESE/BAJA]])=YEAR(TODAY())),MONTH(TODAY()-30)&amp;"-"&amp;YEAR(TODAY()),"Borrar")),"No aplica")</f>
        <v>No Aplica</v>
      </c>
      <c r="AC1599" t="str">
        <f ca="1">+IFERROR(IF(Tabla2[[#This Row],[FECHA INICIO DE LABORES EN OBRA]]="","No Aplica",IF(AND(MONTH(Tabla2[[#This Row],[FECHA INICIO DE LABORES EN OBRA]])=MONTH(TODAY()-30),YEAR(Tabla2[[#This Row],[FECHA INICIO DE LABORES EN OBRA]])=YEAR(TODAY())),MONTH(TODAY()-30)&amp;"-"&amp;YEAR(TODAY()),"No Aplica")),"No Aplica")</f>
        <v>No Aplica</v>
      </c>
    </row>
    <row r="1600" spans="1:29" x14ac:dyDescent="0.25">
      <c r="A1600" s="2">
        <v>20538084761</v>
      </c>
      <c r="B1600" s="3" t="s">
        <v>8790</v>
      </c>
      <c r="C1600" s="3" t="s">
        <v>8790</v>
      </c>
      <c r="D1600" s="3" t="s">
        <v>8935</v>
      </c>
      <c r="E1600" s="3" t="s">
        <v>8936</v>
      </c>
      <c r="F1600" s="36">
        <v>25239</v>
      </c>
      <c r="G1600" s="3">
        <v>1</v>
      </c>
      <c r="H1600" s="3" t="s">
        <v>2453</v>
      </c>
      <c r="I1600" s="3" t="s">
        <v>8937</v>
      </c>
      <c r="J1600" s="3" t="s">
        <v>8938</v>
      </c>
      <c r="K1600" s="3" t="s">
        <v>8649</v>
      </c>
      <c r="L1600" s="8" t="s">
        <v>9813</v>
      </c>
      <c r="M1600" s="5"/>
      <c r="N1600" s="13" t="s">
        <v>1489</v>
      </c>
      <c r="O1600" s="5">
        <v>45131</v>
      </c>
      <c r="P1600" s="8">
        <v>1</v>
      </c>
      <c r="Q1600" s="9">
        <v>1</v>
      </c>
      <c r="R1600" s="9" t="str">
        <f>IFERROR(VLOOKUP(Tabla2[[#This Row],[CONTRATISTA PRNCIPAL]],Hoja1!$L$5:$M$9,2,FALSE),"CJV")</f>
        <v>CJV</v>
      </c>
      <c r="S1600" s="9" t="str">
        <f>IF(Tabla2[[#This Row],[EMPRESA]]=Tabla2[[#This Row],[CONTRATISTA PRNCIPAL]],"Principal","Secundaria")</f>
        <v>Principal</v>
      </c>
      <c r="T1600" s="10">
        <f>IFERROR(1/COUNTIF(Tabla2[CONTRATISTA PRNCIPAL],Tabla2[[#This Row],[CONTRATISTA PRNCIPAL]]),0)</f>
        <v>8.4033613445378148E-3</v>
      </c>
      <c r="U1600" s="33">
        <f ca="1">IF(((TODAY()-Tabla2[[#This Row],[FECHA NACIMIENTO]])/365)&lt;18,"Corregir", IF(((TODAY()-Tabla2[[#This Row],[FECHA NACIMIENTO]])/365)&gt;80, "Corregir",ROUNDDOWN(((TODAY()-Tabla2[[#This Row],[FECHA NACIMIENTO]])/365),0)))</f>
        <v>54</v>
      </c>
      <c r="V160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600" s="34" t="str">
        <f ca="1">+IF(Tabla2[[#This Row],[Edad]]="Corregir","Corregir","Ok")</f>
        <v>Ok</v>
      </c>
      <c r="X1600" s="10" t="str">
        <f>+IFERROR(VLOOKUP(Tabla2[[#This Row],[DISTRITO SEGÚN DNI]],Hoja1!$A$2:$B$55,2,FALSE),"No")</f>
        <v>No</v>
      </c>
      <c r="Y1600" s="10" t="str">
        <f>IF(OR(LOWER(Tabla2[[#This Row],[GENERO]])="masculino", LOWER(Tabla2[[#This Row],[GENERO]])="femenino"),"OK","Corregir")</f>
        <v>OK</v>
      </c>
      <c r="Z1600" s="10" t="str">
        <f>+IF(Tabla2[[#This Row],[Nro. DNI / CE]]="","Corregir",IF(LEN(Tabla2[[#This Row],[Nro. DNI / CE]])&gt;=8,"OK","Corregir"))</f>
        <v>OK</v>
      </c>
      <c r="AA1600" s="10">
        <f>COUNTIF(Tabla2[APELLIDOS Y NOMBRES],Tabla2[[#This Row],[APELLIDOS Y NOMBRES]])</f>
        <v>1</v>
      </c>
      <c r="AB1600" t="str">
        <f ca="1">+IFERROR(IF(Tabla2[[#This Row],[FECHA CESE/BAJA]]="","No Aplica",IF(AND(MONTH(Tabla2[[#This Row],[FECHA CESE/BAJA]])=MONTH(TODAY()-30),YEAR(Tabla2[[#This Row],[FECHA CESE/BAJA]])=YEAR(TODAY())),MONTH(TODAY()-30)&amp;"-"&amp;YEAR(TODAY()),"Borrar")),"No aplica")</f>
        <v>No Aplica</v>
      </c>
      <c r="AC1600" t="str">
        <f ca="1">+IFERROR(IF(Tabla2[[#This Row],[FECHA INICIO DE LABORES EN OBRA]]="","No Aplica",IF(AND(MONTH(Tabla2[[#This Row],[FECHA INICIO DE LABORES EN OBRA]])=MONTH(TODAY()-30),YEAR(Tabla2[[#This Row],[FECHA INICIO DE LABORES EN OBRA]])=YEAR(TODAY())),MONTH(TODAY()-30)&amp;"-"&amp;YEAR(TODAY()),"No Aplica")),"No Aplica")</f>
        <v>No Aplica</v>
      </c>
    </row>
    <row r="1601" spans="1:29" x14ac:dyDescent="0.25">
      <c r="A1601" s="2">
        <v>20538084761</v>
      </c>
      <c r="B1601" s="3" t="s">
        <v>8790</v>
      </c>
      <c r="C1601" s="3" t="s">
        <v>8790</v>
      </c>
      <c r="D1601" s="3">
        <v>25838316</v>
      </c>
      <c r="E1601" s="3" t="s">
        <v>8939</v>
      </c>
      <c r="F1601" s="36">
        <v>28102</v>
      </c>
      <c r="G1601" s="3">
        <v>1</v>
      </c>
      <c r="H1601" s="3" t="s">
        <v>2453</v>
      </c>
      <c r="I1601" s="3" t="s">
        <v>4246</v>
      </c>
      <c r="J1601" s="3" t="s">
        <v>8940</v>
      </c>
      <c r="K1601" s="3" t="s">
        <v>8817</v>
      </c>
      <c r="L1601" s="8" t="s">
        <v>9813</v>
      </c>
      <c r="M1601" s="5"/>
      <c r="N1601" s="13" t="s">
        <v>1489</v>
      </c>
      <c r="O1601" s="5">
        <v>45133</v>
      </c>
      <c r="P1601" s="8">
        <v>1</v>
      </c>
      <c r="Q1601" s="9">
        <v>1</v>
      </c>
      <c r="R1601" s="9" t="str">
        <f>IFERROR(VLOOKUP(Tabla2[[#This Row],[CONTRATISTA PRNCIPAL]],Hoja1!$L$5:$M$9,2,FALSE),"CJV")</f>
        <v>CJV</v>
      </c>
      <c r="S1601" s="9" t="str">
        <f>IF(Tabla2[[#This Row],[EMPRESA]]=Tabla2[[#This Row],[CONTRATISTA PRNCIPAL]],"Principal","Secundaria")</f>
        <v>Principal</v>
      </c>
      <c r="T1601" s="10">
        <f>IFERROR(1/COUNTIF(Tabla2[CONTRATISTA PRNCIPAL],Tabla2[[#This Row],[CONTRATISTA PRNCIPAL]]),0)</f>
        <v>8.4033613445378148E-3</v>
      </c>
      <c r="U1601" s="33">
        <f ca="1">IF(((TODAY()-Tabla2[[#This Row],[FECHA NACIMIENTO]])/365)&lt;18,"Corregir", IF(((TODAY()-Tabla2[[#This Row],[FECHA NACIMIENTO]])/365)&gt;80, "Corregir",ROUNDDOWN(((TODAY()-Tabla2[[#This Row],[FECHA NACIMIENTO]])/365),0)))</f>
        <v>46</v>
      </c>
      <c r="V160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601" s="34" t="str">
        <f ca="1">+IF(Tabla2[[#This Row],[Edad]]="Corregir","Corregir","Ok")</f>
        <v>Ok</v>
      </c>
      <c r="X1601" s="10" t="str">
        <f>+IFERROR(VLOOKUP(Tabla2[[#This Row],[DISTRITO SEGÚN DNI]],Hoja1!$A$2:$B$55,2,FALSE),"No")</f>
        <v>No</v>
      </c>
      <c r="Y1601" s="10" t="str">
        <f>IF(OR(LOWER(Tabla2[[#This Row],[GENERO]])="masculino", LOWER(Tabla2[[#This Row],[GENERO]])="femenino"),"OK","Corregir")</f>
        <v>OK</v>
      </c>
      <c r="Z1601" s="10" t="str">
        <f>+IF(Tabla2[[#This Row],[Nro. DNI / CE]]="","Corregir",IF(LEN(Tabla2[[#This Row],[Nro. DNI / CE]])&gt;=8,"OK","Corregir"))</f>
        <v>OK</v>
      </c>
      <c r="AA1601" s="10">
        <f>COUNTIF(Tabla2[APELLIDOS Y NOMBRES],Tabla2[[#This Row],[APELLIDOS Y NOMBRES]])</f>
        <v>1</v>
      </c>
      <c r="AB1601" t="str">
        <f ca="1">+IFERROR(IF(Tabla2[[#This Row],[FECHA CESE/BAJA]]="","No Aplica",IF(AND(MONTH(Tabla2[[#This Row],[FECHA CESE/BAJA]])=MONTH(TODAY()-30),YEAR(Tabla2[[#This Row],[FECHA CESE/BAJA]])=YEAR(TODAY())),MONTH(TODAY()-30)&amp;"-"&amp;YEAR(TODAY()),"Borrar")),"No aplica")</f>
        <v>No Aplica</v>
      </c>
      <c r="AC1601" t="str">
        <f ca="1">+IFERROR(IF(Tabla2[[#This Row],[FECHA INICIO DE LABORES EN OBRA]]="","No Aplica",IF(AND(MONTH(Tabla2[[#This Row],[FECHA INICIO DE LABORES EN OBRA]])=MONTH(TODAY()-30),YEAR(Tabla2[[#This Row],[FECHA INICIO DE LABORES EN OBRA]])=YEAR(TODAY())),MONTH(TODAY()-30)&amp;"-"&amp;YEAR(TODAY()),"No Aplica")),"No Aplica")</f>
        <v>No Aplica</v>
      </c>
    </row>
    <row r="1602" spans="1:29" x14ac:dyDescent="0.25">
      <c r="A1602" s="2">
        <v>20538084761</v>
      </c>
      <c r="B1602" s="3" t="s">
        <v>8790</v>
      </c>
      <c r="C1602" s="3" t="s">
        <v>8790</v>
      </c>
      <c r="D1602" s="3" t="s">
        <v>8941</v>
      </c>
      <c r="E1602" s="3" t="s">
        <v>8942</v>
      </c>
      <c r="F1602" s="36">
        <v>22187</v>
      </c>
      <c r="G1602" s="3">
        <v>2</v>
      </c>
      <c r="H1602" s="3" t="s">
        <v>8824</v>
      </c>
      <c r="I1602" s="3" t="s">
        <v>4246</v>
      </c>
      <c r="J1602" s="3" t="s">
        <v>8943</v>
      </c>
      <c r="K1602" s="3" t="s">
        <v>93</v>
      </c>
      <c r="L1602" s="8" t="s">
        <v>9813</v>
      </c>
      <c r="M1602" s="5"/>
      <c r="N1602" s="13" t="s">
        <v>1489</v>
      </c>
      <c r="O1602" s="5">
        <v>45133</v>
      </c>
      <c r="P1602" s="8">
        <v>1</v>
      </c>
      <c r="Q1602" s="9">
        <v>4</v>
      </c>
      <c r="R1602" s="9" t="str">
        <f>IFERROR(VLOOKUP(Tabla2[[#This Row],[CONTRATISTA PRNCIPAL]],Hoja1!$L$5:$M$9,2,FALSE),"CJV")</f>
        <v>CJV</v>
      </c>
      <c r="S1602" s="9" t="str">
        <f>IF(Tabla2[[#This Row],[EMPRESA]]=Tabla2[[#This Row],[CONTRATISTA PRNCIPAL]],"Principal","Secundaria")</f>
        <v>Principal</v>
      </c>
      <c r="T1602" s="10">
        <f>IFERROR(1/COUNTIF(Tabla2[CONTRATISTA PRNCIPAL],Tabla2[[#This Row],[CONTRATISTA PRNCIPAL]]),0)</f>
        <v>8.4033613445378148E-3</v>
      </c>
      <c r="U1602" s="33">
        <f ca="1">IF(((TODAY()-Tabla2[[#This Row],[FECHA NACIMIENTO]])/365)&lt;18,"Corregir", IF(((TODAY()-Tabla2[[#This Row],[FECHA NACIMIENTO]])/365)&gt;80, "Corregir",ROUNDDOWN(((TODAY()-Tabla2[[#This Row],[FECHA NACIMIENTO]])/365),0)))</f>
        <v>62</v>
      </c>
      <c r="V160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1602" s="34" t="str">
        <f ca="1">+IF(Tabla2[[#This Row],[Edad]]="Corregir","Corregir","Ok")</f>
        <v>Ok</v>
      </c>
      <c r="X1602" s="10" t="str">
        <f>+IFERROR(VLOOKUP(Tabla2[[#This Row],[DISTRITO SEGÚN DNI]],Hoja1!$A$2:$B$55,2,FALSE),"No")</f>
        <v>ATE</v>
      </c>
      <c r="Y1602" s="10" t="str">
        <f>IF(OR(LOWER(Tabla2[[#This Row],[GENERO]])="masculino", LOWER(Tabla2[[#This Row],[GENERO]])="femenino"),"OK","Corregir")</f>
        <v>OK</v>
      </c>
      <c r="Z1602" s="10" t="str">
        <f>+IF(Tabla2[[#This Row],[Nro. DNI / CE]]="","Corregir",IF(LEN(Tabla2[[#This Row],[Nro. DNI / CE]])&gt;=8,"OK","Corregir"))</f>
        <v>OK</v>
      </c>
      <c r="AA1602" s="10">
        <f>COUNTIF(Tabla2[APELLIDOS Y NOMBRES],Tabla2[[#This Row],[APELLIDOS Y NOMBRES]])</f>
        <v>1</v>
      </c>
      <c r="AB1602" t="str">
        <f ca="1">+IFERROR(IF(Tabla2[[#This Row],[FECHA CESE/BAJA]]="","No Aplica",IF(AND(MONTH(Tabla2[[#This Row],[FECHA CESE/BAJA]])=MONTH(TODAY()-30),YEAR(Tabla2[[#This Row],[FECHA CESE/BAJA]])=YEAR(TODAY())),MONTH(TODAY()-30)&amp;"-"&amp;YEAR(TODAY()),"Borrar")),"No aplica")</f>
        <v>No Aplica</v>
      </c>
      <c r="AC1602" t="str">
        <f ca="1">+IFERROR(IF(Tabla2[[#This Row],[FECHA INICIO DE LABORES EN OBRA]]="","No Aplica",IF(AND(MONTH(Tabla2[[#This Row],[FECHA INICIO DE LABORES EN OBRA]])=MONTH(TODAY()-30),YEAR(Tabla2[[#This Row],[FECHA INICIO DE LABORES EN OBRA]])=YEAR(TODAY())),MONTH(TODAY()-30)&amp;"-"&amp;YEAR(TODAY()),"No Aplica")),"No Aplica")</f>
        <v>No Aplica</v>
      </c>
    </row>
    <row r="1603" spans="1:29" x14ac:dyDescent="0.25">
      <c r="A1603" s="2">
        <v>20538084761</v>
      </c>
      <c r="B1603" s="3" t="s">
        <v>8790</v>
      </c>
      <c r="C1603" s="3" t="s">
        <v>8790</v>
      </c>
      <c r="D1603" s="3" t="s">
        <v>469</v>
      </c>
      <c r="E1603" s="3" t="s">
        <v>8944</v>
      </c>
      <c r="F1603" s="36">
        <v>33119</v>
      </c>
      <c r="G1603" s="3">
        <v>2</v>
      </c>
      <c r="H1603" s="3" t="s">
        <v>4873</v>
      </c>
      <c r="I1603" s="3" t="s">
        <v>4246</v>
      </c>
      <c r="J1603" s="3" t="s">
        <v>8945</v>
      </c>
      <c r="K1603" s="3" t="s">
        <v>34</v>
      </c>
      <c r="L1603" s="8" t="s">
        <v>9813</v>
      </c>
      <c r="M1603" s="5"/>
      <c r="N1603" s="13" t="s">
        <v>1489</v>
      </c>
      <c r="O1603" s="5">
        <v>45120</v>
      </c>
      <c r="P1603" s="8">
        <v>1</v>
      </c>
      <c r="Q1603" s="9">
        <v>4</v>
      </c>
      <c r="R1603" s="9" t="str">
        <f>IFERROR(VLOOKUP(Tabla2[[#This Row],[CONTRATISTA PRNCIPAL]],Hoja1!$L$5:$M$9,2,FALSE),"CJV")</f>
        <v>CJV</v>
      </c>
      <c r="S1603" s="9" t="str">
        <f>IF(Tabla2[[#This Row],[EMPRESA]]=Tabla2[[#This Row],[CONTRATISTA PRNCIPAL]],"Principal","Secundaria")</f>
        <v>Principal</v>
      </c>
      <c r="T1603" s="10">
        <f>IFERROR(1/COUNTIF(Tabla2[CONTRATISTA PRNCIPAL],Tabla2[[#This Row],[CONTRATISTA PRNCIPAL]]),0)</f>
        <v>8.4033613445378148E-3</v>
      </c>
      <c r="U1603" s="33">
        <f ca="1">IF(((TODAY()-Tabla2[[#This Row],[FECHA NACIMIENTO]])/365)&lt;18,"Corregir", IF(((TODAY()-Tabla2[[#This Row],[FECHA NACIMIENTO]])/365)&gt;80, "Corregir",ROUNDDOWN(((TODAY()-Tabla2[[#This Row],[FECHA NACIMIENTO]])/365),0)))</f>
        <v>33</v>
      </c>
      <c r="V160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603" s="34" t="str">
        <f ca="1">+IF(Tabla2[[#This Row],[Edad]]="Corregir","Corregir","Ok")</f>
        <v>Ok</v>
      </c>
      <c r="X1603" s="10" t="str">
        <f>+IFERROR(VLOOKUP(Tabla2[[#This Row],[DISTRITO SEGÚN DNI]],Hoja1!$A$2:$B$55,2,FALSE),"No")</f>
        <v>CALLAO</v>
      </c>
      <c r="Y1603" s="10" t="str">
        <f>IF(OR(LOWER(Tabla2[[#This Row],[GENERO]])="masculino", LOWER(Tabla2[[#This Row],[GENERO]])="femenino"),"OK","Corregir")</f>
        <v>OK</v>
      </c>
      <c r="Z1603" s="10" t="str">
        <f>+IF(Tabla2[[#This Row],[Nro. DNI / CE]]="","Corregir",IF(LEN(Tabla2[[#This Row],[Nro. DNI / CE]])&gt;=8,"OK","Corregir"))</f>
        <v>OK</v>
      </c>
      <c r="AA1603" s="10">
        <f>COUNTIF(Tabla2[APELLIDOS Y NOMBRES],Tabla2[[#This Row],[APELLIDOS Y NOMBRES]])</f>
        <v>1</v>
      </c>
      <c r="AB1603" t="str">
        <f ca="1">+IFERROR(IF(Tabla2[[#This Row],[FECHA CESE/BAJA]]="","No Aplica",IF(AND(MONTH(Tabla2[[#This Row],[FECHA CESE/BAJA]])=MONTH(TODAY()-30),YEAR(Tabla2[[#This Row],[FECHA CESE/BAJA]])=YEAR(TODAY())),MONTH(TODAY()-30)&amp;"-"&amp;YEAR(TODAY()),"Borrar")),"No aplica")</f>
        <v>No Aplica</v>
      </c>
      <c r="AC1603" t="str">
        <f ca="1">+IFERROR(IF(Tabla2[[#This Row],[FECHA INICIO DE LABORES EN OBRA]]="","No Aplica",IF(AND(MONTH(Tabla2[[#This Row],[FECHA INICIO DE LABORES EN OBRA]])=MONTH(TODAY()-30),YEAR(Tabla2[[#This Row],[FECHA INICIO DE LABORES EN OBRA]])=YEAR(TODAY())),MONTH(TODAY()-30)&amp;"-"&amp;YEAR(TODAY()),"No Aplica")),"No Aplica")</f>
        <v>No Aplica</v>
      </c>
    </row>
    <row r="1604" spans="1:29" x14ac:dyDescent="0.25">
      <c r="A1604" s="2">
        <v>20538084761</v>
      </c>
      <c r="B1604" s="3" t="s">
        <v>8790</v>
      </c>
      <c r="C1604" s="3" t="s">
        <v>8790</v>
      </c>
      <c r="D1604" s="3" t="s">
        <v>8946</v>
      </c>
      <c r="E1604" s="3" t="s">
        <v>8947</v>
      </c>
      <c r="F1604" s="36">
        <v>36889</v>
      </c>
      <c r="G1604" s="3">
        <v>2</v>
      </c>
      <c r="H1604" s="3" t="s">
        <v>8318</v>
      </c>
      <c r="I1604" s="3" t="s">
        <v>8819</v>
      </c>
      <c r="J1604" s="3" t="s">
        <v>8948</v>
      </c>
      <c r="K1604" s="3" t="s">
        <v>1044</v>
      </c>
      <c r="L1604" s="8" t="s">
        <v>9813</v>
      </c>
      <c r="M1604" s="5"/>
      <c r="N1604" s="13" t="s">
        <v>1489</v>
      </c>
      <c r="O1604" s="5">
        <v>45134</v>
      </c>
      <c r="P1604" s="8">
        <v>1</v>
      </c>
      <c r="Q1604" s="9">
        <v>4</v>
      </c>
      <c r="R1604" s="9" t="str">
        <f>IFERROR(VLOOKUP(Tabla2[[#This Row],[CONTRATISTA PRNCIPAL]],Hoja1!$L$5:$M$9,2,FALSE),"CJV")</f>
        <v>CJV</v>
      </c>
      <c r="S1604" s="9" t="str">
        <f>IF(Tabla2[[#This Row],[EMPRESA]]=Tabla2[[#This Row],[CONTRATISTA PRNCIPAL]],"Principal","Secundaria")</f>
        <v>Principal</v>
      </c>
      <c r="T1604" s="10">
        <f>IFERROR(1/COUNTIF(Tabla2[CONTRATISTA PRNCIPAL],Tabla2[[#This Row],[CONTRATISTA PRNCIPAL]]),0)</f>
        <v>8.4033613445378148E-3</v>
      </c>
      <c r="U1604" s="33">
        <f ca="1">IF(((TODAY()-Tabla2[[#This Row],[FECHA NACIMIENTO]])/365)&lt;18,"Corregir", IF(((TODAY()-Tabla2[[#This Row],[FECHA NACIMIENTO]])/365)&gt;80, "Corregir",ROUNDDOWN(((TODAY()-Tabla2[[#This Row],[FECHA NACIMIENTO]])/365),0)))</f>
        <v>22</v>
      </c>
      <c r="V160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1604" s="34" t="str">
        <f ca="1">+IF(Tabla2[[#This Row],[Edad]]="Corregir","Corregir","Ok")</f>
        <v>Ok</v>
      </c>
      <c r="X1604" s="10" t="str">
        <f>+IFERROR(VLOOKUP(Tabla2[[#This Row],[DISTRITO SEGÚN DNI]],Hoja1!$A$2:$B$55,2,FALSE),"No")</f>
        <v>No</v>
      </c>
      <c r="Y1604" s="10" t="str">
        <f>IF(OR(LOWER(Tabla2[[#This Row],[GENERO]])="masculino", LOWER(Tabla2[[#This Row],[GENERO]])="femenino"),"OK","Corregir")</f>
        <v>OK</v>
      </c>
      <c r="Z1604" s="10" t="str">
        <f>+IF(Tabla2[[#This Row],[Nro. DNI / CE]]="","Corregir",IF(LEN(Tabla2[[#This Row],[Nro. DNI / CE]])&gt;=8,"OK","Corregir"))</f>
        <v>OK</v>
      </c>
      <c r="AA1604" s="10">
        <f>COUNTIF(Tabla2[APELLIDOS Y NOMBRES],Tabla2[[#This Row],[APELLIDOS Y NOMBRES]])</f>
        <v>1</v>
      </c>
      <c r="AB1604" t="str">
        <f ca="1">+IFERROR(IF(Tabla2[[#This Row],[FECHA CESE/BAJA]]="","No Aplica",IF(AND(MONTH(Tabla2[[#This Row],[FECHA CESE/BAJA]])=MONTH(TODAY()-30),YEAR(Tabla2[[#This Row],[FECHA CESE/BAJA]])=YEAR(TODAY())),MONTH(TODAY()-30)&amp;"-"&amp;YEAR(TODAY()),"Borrar")),"No aplica")</f>
        <v>No Aplica</v>
      </c>
      <c r="AC1604" t="str">
        <f ca="1">+IFERROR(IF(Tabla2[[#This Row],[FECHA INICIO DE LABORES EN OBRA]]="","No Aplica",IF(AND(MONTH(Tabla2[[#This Row],[FECHA INICIO DE LABORES EN OBRA]])=MONTH(TODAY()-30),YEAR(Tabla2[[#This Row],[FECHA INICIO DE LABORES EN OBRA]])=YEAR(TODAY())),MONTH(TODAY()-30)&amp;"-"&amp;YEAR(TODAY()),"No Aplica")),"No Aplica")</f>
        <v>No Aplica</v>
      </c>
    </row>
    <row r="1605" spans="1:29" x14ac:dyDescent="0.25">
      <c r="A1605" s="2">
        <v>20538084761</v>
      </c>
      <c r="B1605" s="3" t="s">
        <v>8790</v>
      </c>
      <c r="C1605" s="3" t="s">
        <v>8790</v>
      </c>
      <c r="D1605" s="3" t="s">
        <v>10907</v>
      </c>
      <c r="E1605" s="3" t="s">
        <v>10908</v>
      </c>
      <c r="F1605" s="36">
        <v>33267</v>
      </c>
      <c r="G1605" s="3">
        <v>1</v>
      </c>
      <c r="H1605" s="3" t="s">
        <v>10909</v>
      </c>
      <c r="I1605" s="3" t="s">
        <v>3546</v>
      </c>
      <c r="J1605" s="3" t="s">
        <v>10910</v>
      </c>
      <c r="K1605" s="3" t="s">
        <v>2455</v>
      </c>
      <c r="L1605" s="8" t="s">
        <v>9818</v>
      </c>
      <c r="M1605" s="5"/>
      <c r="N1605" s="13" t="s">
        <v>1489</v>
      </c>
      <c r="O1605" s="5">
        <v>45145</v>
      </c>
      <c r="P1605" s="8">
        <v>1</v>
      </c>
      <c r="Q1605" s="9">
        <v>1</v>
      </c>
      <c r="R1605" s="9" t="str">
        <f>IFERROR(VLOOKUP(Tabla2[[#This Row],[CONTRATISTA PRNCIPAL]],Hoja1!$L$5:$M$9,2,FALSE),"CJV")</f>
        <v>CJV</v>
      </c>
      <c r="S1605" s="9" t="str">
        <f>IF(Tabla2[[#This Row],[EMPRESA]]=Tabla2[[#This Row],[CONTRATISTA PRNCIPAL]],"Principal","Secundaria")</f>
        <v>Principal</v>
      </c>
      <c r="T1605" s="10">
        <f>IFERROR(1/COUNTIF(Tabla2[CONTRATISTA PRNCIPAL],Tabla2[[#This Row],[CONTRATISTA PRNCIPAL]]),0)</f>
        <v>8.4033613445378148E-3</v>
      </c>
      <c r="U1605" s="33">
        <f ca="1">IF(((TODAY()-Tabla2[[#This Row],[FECHA NACIMIENTO]])/365)&lt;18,"Corregir", IF(((TODAY()-Tabla2[[#This Row],[FECHA NACIMIENTO]])/365)&gt;80, "Corregir",ROUNDDOWN(((TODAY()-Tabla2[[#This Row],[FECHA NACIMIENTO]])/365),0)))</f>
        <v>32</v>
      </c>
      <c r="V160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605" s="34" t="str">
        <f ca="1">+IF(Tabla2[[#This Row],[Edad]]="Corregir","Corregir","Ok")</f>
        <v>Ok</v>
      </c>
      <c r="X1605" s="10" t="str">
        <f>+IFERROR(VLOOKUP(Tabla2[[#This Row],[DISTRITO SEGÚN DNI]],Hoja1!$A$2:$B$55,2,FALSE),"No")</f>
        <v>No</v>
      </c>
      <c r="Y1605" s="10" t="str">
        <f>IF(OR(LOWER(Tabla2[[#This Row],[GENERO]])="masculino", LOWER(Tabla2[[#This Row],[GENERO]])="femenino"),"OK","Corregir")</f>
        <v>OK</v>
      </c>
      <c r="Z1605" s="10" t="str">
        <f>+IF(Tabla2[[#This Row],[Nro. DNI / CE]]="","Corregir",IF(LEN(Tabla2[[#This Row],[Nro. DNI / CE]])&gt;=8,"OK","Corregir"))</f>
        <v>OK</v>
      </c>
      <c r="AA1605" s="10">
        <f>COUNTIF(Tabla2[APELLIDOS Y NOMBRES],Tabla2[[#This Row],[APELLIDOS Y NOMBRES]])</f>
        <v>1</v>
      </c>
      <c r="AB1605" t="str">
        <f ca="1">+IFERROR(IF(Tabla2[[#This Row],[FECHA CESE/BAJA]]="","No Aplica",IF(AND(MONTH(Tabla2[[#This Row],[FECHA CESE/BAJA]])=MONTH(TODAY()-30),YEAR(Tabla2[[#This Row],[FECHA CESE/BAJA]])=YEAR(TODAY())),MONTH(TODAY()-30)&amp;"-"&amp;YEAR(TODAY()),"Borrar")),"No aplica")</f>
        <v>No Aplica</v>
      </c>
      <c r="AC1605" t="str">
        <f ca="1">+IFERROR(IF(Tabla2[[#This Row],[FECHA INICIO DE LABORES EN OBRA]]="","No Aplica",IF(AND(MONTH(Tabla2[[#This Row],[FECHA INICIO DE LABORES EN OBRA]])=MONTH(TODAY()-30),YEAR(Tabla2[[#This Row],[FECHA INICIO DE LABORES EN OBRA]])=YEAR(TODAY())),MONTH(TODAY()-30)&amp;"-"&amp;YEAR(TODAY()),"No Aplica")),"No Aplica")</f>
        <v>8-2023</v>
      </c>
    </row>
    <row r="1606" spans="1:29" x14ac:dyDescent="0.25">
      <c r="A1606" s="2">
        <v>20538084761</v>
      </c>
      <c r="B1606" s="3" t="s">
        <v>8790</v>
      </c>
      <c r="C1606" s="3" t="s">
        <v>8790</v>
      </c>
      <c r="D1606" s="3">
        <v>70008064</v>
      </c>
      <c r="E1606" s="3" t="s">
        <v>10911</v>
      </c>
      <c r="F1606" s="36">
        <v>33818</v>
      </c>
      <c r="G1606" s="3">
        <v>1</v>
      </c>
      <c r="H1606" s="3" t="s">
        <v>1883</v>
      </c>
      <c r="I1606" s="3" t="s">
        <v>4246</v>
      </c>
      <c r="J1606" s="3" t="s">
        <v>10912</v>
      </c>
      <c r="K1606" s="3" t="s">
        <v>5662</v>
      </c>
      <c r="L1606" s="8" t="s">
        <v>9818</v>
      </c>
      <c r="M1606" s="5"/>
      <c r="N1606" s="13" t="s">
        <v>1489</v>
      </c>
      <c r="O1606" s="5">
        <v>45147</v>
      </c>
      <c r="P1606" s="8">
        <v>1</v>
      </c>
      <c r="Q1606" s="9">
        <v>1</v>
      </c>
      <c r="R1606" s="9" t="str">
        <f>IFERROR(VLOOKUP(Tabla2[[#This Row],[CONTRATISTA PRNCIPAL]],Hoja1!$L$5:$M$9,2,FALSE),"CJV")</f>
        <v>CJV</v>
      </c>
      <c r="S1606" s="9" t="str">
        <f>IF(Tabla2[[#This Row],[EMPRESA]]=Tabla2[[#This Row],[CONTRATISTA PRNCIPAL]],"Principal","Secundaria")</f>
        <v>Principal</v>
      </c>
      <c r="T1606" s="10">
        <f>IFERROR(1/COUNTIF(Tabla2[CONTRATISTA PRNCIPAL],Tabla2[[#This Row],[CONTRATISTA PRNCIPAL]]),0)</f>
        <v>8.4033613445378148E-3</v>
      </c>
      <c r="U1606" s="33">
        <f ca="1">IF(((TODAY()-Tabla2[[#This Row],[FECHA NACIMIENTO]])/365)&lt;18,"Corregir", IF(((TODAY()-Tabla2[[#This Row],[FECHA NACIMIENTO]])/365)&gt;80, "Corregir",ROUNDDOWN(((TODAY()-Tabla2[[#This Row],[FECHA NACIMIENTO]])/365),0)))</f>
        <v>31</v>
      </c>
      <c r="V160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606" s="34" t="str">
        <f ca="1">+IF(Tabla2[[#This Row],[Edad]]="Corregir","Corregir","Ok")</f>
        <v>Ok</v>
      </c>
      <c r="X1606" s="10" t="str">
        <f>+IFERROR(VLOOKUP(Tabla2[[#This Row],[DISTRITO SEGÚN DNI]],Hoja1!$A$2:$B$55,2,FALSE),"No")</f>
        <v>No</v>
      </c>
      <c r="Y1606" s="10" t="str">
        <f>IF(OR(LOWER(Tabla2[[#This Row],[GENERO]])="masculino", LOWER(Tabla2[[#This Row],[GENERO]])="femenino"),"OK","Corregir")</f>
        <v>OK</v>
      </c>
      <c r="Z1606" s="10" t="str">
        <f>+IF(Tabla2[[#This Row],[Nro. DNI / CE]]="","Corregir",IF(LEN(Tabla2[[#This Row],[Nro. DNI / CE]])&gt;=8,"OK","Corregir"))</f>
        <v>OK</v>
      </c>
      <c r="AA1606" s="10">
        <f>COUNTIF(Tabla2[APELLIDOS Y NOMBRES],Tabla2[[#This Row],[APELLIDOS Y NOMBRES]])</f>
        <v>1</v>
      </c>
      <c r="AB1606" t="str">
        <f ca="1">+IFERROR(IF(Tabla2[[#This Row],[FECHA CESE/BAJA]]="","No Aplica",IF(AND(MONTH(Tabla2[[#This Row],[FECHA CESE/BAJA]])=MONTH(TODAY()-30),YEAR(Tabla2[[#This Row],[FECHA CESE/BAJA]])=YEAR(TODAY())),MONTH(TODAY()-30)&amp;"-"&amp;YEAR(TODAY()),"Borrar")),"No aplica")</f>
        <v>No Aplica</v>
      </c>
      <c r="AC1606" t="str">
        <f ca="1">+IFERROR(IF(Tabla2[[#This Row],[FECHA INICIO DE LABORES EN OBRA]]="","No Aplica",IF(AND(MONTH(Tabla2[[#This Row],[FECHA INICIO DE LABORES EN OBRA]])=MONTH(TODAY()-30),YEAR(Tabla2[[#This Row],[FECHA INICIO DE LABORES EN OBRA]])=YEAR(TODAY())),MONTH(TODAY()-30)&amp;"-"&amp;YEAR(TODAY()),"No Aplica")),"No Aplica")</f>
        <v>8-2023</v>
      </c>
    </row>
    <row r="1607" spans="1:29" x14ac:dyDescent="0.25">
      <c r="A1607" s="2">
        <v>20538084761</v>
      </c>
      <c r="B1607" s="3" t="s">
        <v>8790</v>
      </c>
      <c r="C1607" s="3" t="s">
        <v>8790</v>
      </c>
      <c r="D1607" s="3" t="s">
        <v>10913</v>
      </c>
      <c r="E1607" s="3" t="s">
        <v>10914</v>
      </c>
      <c r="F1607" s="36">
        <v>31725</v>
      </c>
      <c r="G1607" s="3">
        <v>2</v>
      </c>
      <c r="H1607" s="3" t="s">
        <v>2761</v>
      </c>
      <c r="I1607" s="3" t="s">
        <v>3546</v>
      </c>
      <c r="J1607" s="3" t="s">
        <v>10915</v>
      </c>
      <c r="K1607" s="3" t="s">
        <v>2455</v>
      </c>
      <c r="L1607" s="8" t="s">
        <v>9813</v>
      </c>
      <c r="M1607" s="5"/>
      <c r="N1607" s="13" t="s">
        <v>1489</v>
      </c>
      <c r="O1607" s="5">
        <v>45145</v>
      </c>
      <c r="P1607" s="8">
        <v>1</v>
      </c>
      <c r="Q1607" s="9">
        <v>4</v>
      </c>
      <c r="R1607" s="9" t="str">
        <f>IFERROR(VLOOKUP(Tabla2[[#This Row],[CONTRATISTA PRNCIPAL]],Hoja1!$L$5:$M$9,2,FALSE),"CJV")</f>
        <v>CJV</v>
      </c>
      <c r="S1607" s="9" t="str">
        <f>IF(Tabla2[[#This Row],[EMPRESA]]=Tabla2[[#This Row],[CONTRATISTA PRNCIPAL]],"Principal","Secundaria")</f>
        <v>Principal</v>
      </c>
      <c r="T1607" s="10">
        <f>IFERROR(1/COUNTIF(Tabla2[CONTRATISTA PRNCIPAL],Tabla2[[#This Row],[CONTRATISTA PRNCIPAL]]),0)</f>
        <v>8.4033613445378148E-3</v>
      </c>
      <c r="U1607" s="33">
        <f ca="1">IF(((TODAY()-Tabla2[[#This Row],[FECHA NACIMIENTO]])/365)&lt;18,"Corregir", IF(((TODAY()-Tabla2[[#This Row],[FECHA NACIMIENTO]])/365)&gt;80, "Corregir",ROUNDDOWN(((TODAY()-Tabla2[[#This Row],[FECHA NACIMIENTO]])/365),0)))</f>
        <v>36</v>
      </c>
      <c r="V160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607" s="34" t="str">
        <f ca="1">+IF(Tabla2[[#This Row],[Edad]]="Corregir","Corregir","Ok")</f>
        <v>Ok</v>
      </c>
      <c r="X1607" s="10" t="str">
        <f>+IFERROR(VLOOKUP(Tabla2[[#This Row],[DISTRITO SEGÚN DNI]],Hoja1!$A$2:$B$55,2,FALSE),"No")</f>
        <v>No</v>
      </c>
      <c r="Y1607" s="10" t="str">
        <f>IF(OR(LOWER(Tabla2[[#This Row],[GENERO]])="masculino", LOWER(Tabla2[[#This Row],[GENERO]])="femenino"),"OK","Corregir")</f>
        <v>OK</v>
      </c>
      <c r="Z1607" s="10" t="str">
        <f>+IF(Tabla2[[#This Row],[Nro. DNI / CE]]="","Corregir",IF(LEN(Tabla2[[#This Row],[Nro. DNI / CE]])&gt;=8,"OK","Corregir"))</f>
        <v>OK</v>
      </c>
      <c r="AA1607" s="10">
        <f>COUNTIF(Tabla2[APELLIDOS Y NOMBRES],Tabla2[[#This Row],[APELLIDOS Y NOMBRES]])</f>
        <v>1</v>
      </c>
      <c r="AB1607" t="str">
        <f ca="1">+IFERROR(IF(Tabla2[[#This Row],[FECHA CESE/BAJA]]="","No Aplica",IF(AND(MONTH(Tabla2[[#This Row],[FECHA CESE/BAJA]])=MONTH(TODAY()-30),YEAR(Tabla2[[#This Row],[FECHA CESE/BAJA]])=YEAR(TODAY())),MONTH(TODAY()-30)&amp;"-"&amp;YEAR(TODAY()),"Borrar")),"No aplica")</f>
        <v>No Aplica</v>
      </c>
      <c r="AC1607" t="str">
        <f ca="1">+IFERROR(IF(Tabla2[[#This Row],[FECHA INICIO DE LABORES EN OBRA]]="","No Aplica",IF(AND(MONTH(Tabla2[[#This Row],[FECHA INICIO DE LABORES EN OBRA]])=MONTH(TODAY()-30),YEAR(Tabla2[[#This Row],[FECHA INICIO DE LABORES EN OBRA]])=YEAR(TODAY())),MONTH(TODAY()-30)&amp;"-"&amp;YEAR(TODAY()),"No Aplica")),"No Aplica")</f>
        <v>8-2023</v>
      </c>
    </row>
    <row r="1608" spans="1:29" x14ac:dyDescent="0.25">
      <c r="A1608" s="2">
        <v>20538084761</v>
      </c>
      <c r="B1608" s="3" t="s">
        <v>8790</v>
      </c>
      <c r="C1608" s="3" t="s">
        <v>8790</v>
      </c>
      <c r="D1608" s="3" t="s">
        <v>7178</v>
      </c>
      <c r="E1608" s="3" t="s">
        <v>10916</v>
      </c>
      <c r="F1608" s="36">
        <v>36433</v>
      </c>
      <c r="G1608" s="3">
        <v>1</v>
      </c>
      <c r="H1608" s="3" t="s">
        <v>8830</v>
      </c>
      <c r="I1608" s="3" t="s">
        <v>4246</v>
      </c>
      <c r="J1608" s="3" t="s">
        <v>10917</v>
      </c>
      <c r="K1608" s="3" t="s">
        <v>1450</v>
      </c>
      <c r="L1608" s="8" t="s">
        <v>9813</v>
      </c>
      <c r="M1608" s="5"/>
      <c r="N1608" s="13" t="s">
        <v>1489</v>
      </c>
      <c r="O1608" s="5">
        <v>45154</v>
      </c>
      <c r="P1608" s="8">
        <v>1</v>
      </c>
      <c r="Q1608" s="9">
        <v>1</v>
      </c>
      <c r="R1608" s="9" t="str">
        <f>IFERROR(VLOOKUP(Tabla2[[#This Row],[CONTRATISTA PRNCIPAL]],Hoja1!$L$5:$M$9,2,FALSE),"CJV")</f>
        <v>CJV</v>
      </c>
      <c r="S1608" s="9" t="str">
        <f>IF(Tabla2[[#This Row],[EMPRESA]]=Tabla2[[#This Row],[CONTRATISTA PRNCIPAL]],"Principal","Secundaria")</f>
        <v>Principal</v>
      </c>
      <c r="T1608" s="10">
        <f>IFERROR(1/COUNTIF(Tabla2[CONTRATISTA PRNCIPAL],Tabla2[[#This Row],[CONTRATISTA PRNCIPAL]]),0)</f>
        <v>8.4033613445378148E-3</v>
      </c>
      <c r="U1608" s="33">
        <f ca="1">IF(((TODAY()-Tabla2[[#This Row],[FECHA NACIMIENTO]])/365)&lt;18,"Corregir", IF(((TODAY()-Tabla2[[#This Row],[FECHA NACIMIENTO]])/365)&gt;80, "Corregir",ROUNDDOWN(((TODAY()-Tabla2[[#This Row],[FECHA NACIMIENTO]])/365),0)))</f>
        <v>23</v>
      </c>
      <c r="V160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1608" s="34" t="str">
        <f ca="1">+IF(Tabla2[[#This Row],[Edad]]="Corregir","Corregir","Ok")</f>
        <v>Ok</v>
      </c>
      <c r="X1608" s="10" t="str">
        <f>+IFERROR(VLOOKUP(Tabla2[[#This Row],[DISTRITO SEGÚN DNI]],Hoja1!$A$2:$B$55,2,FALSE),"No")</f>
        <v>No</v>
      </c>
      <c r="Y1608" s="10" t="str">
        <f>IF(OR(LOWER(Tabla2[[#This Row],[GENERO]])="masculino", LOWER(Tabla2[[#This Row],[GENERO]])="femenino"),"OK","Corregir")</f>
        <v>OK</v>
      </c>
      <c r="Z1608" s="10" t="str">
        <f>+IF(Tabla2[[#This Row],[Nro. DNI / CE]]="","Corregir",IF(LEN(Tabla2[[#This Row],[Nro. DNI / CE]])&gt;=8,"OK","Corregir"))</f>
        <v>OK</v>
      </c>
      <c r="AA1608" s="10">
        <f>COUNTIF(Tabla2[APELLIDOS Y NOMBRES],Tabla2[[#This Row],[APELLIDOS Y NOMBRES]])</f>
        <v>1</v>
      </c>
      <c r="AB1608" t="str">
        <f ca="1">+IFERROR(IF(Tabla2[[#This Row],[FECHA CESE/BAJA]]="","No Aplica",IF(AND(MONTH(Tabla2[[#This Row],[FECHA CESE/BAJA]])=MONTH(TODAY()-30),YEAR(Tabla2[[#This Row],[FECHA CESE/BAJA]])=YEAR(TODAY())),MONTH(TODAY()-30)&amp;"-"&amp;YEAR(TODAY()),"Borrar")),"No aplica")</f>
        <v>No Aplica</v>
      </c>
      <c r="AC1608" t="str">
        <f ca="1">+IFERROR(IF(Tabla2[[#This Row],[FECHA INICIO DE LABORES EN OBRA]]="","No Aplica",IF(AND(MONTH(Tabla2[[#This Row],[FECHA INICIO DE LABORES EN OBRA]])=MONTH(TODAY()-30),YEAR(Tabla2[[#This Row],[FECHA INICIO DE LABORES EN OBRA]])=YEAR(TODAY())),MONTH(TODAY()-30)&amp;"-"&amp;YEAR(TODAY()),"No Aplica")),"No Aplica")</f>
        <v>8-2023</v>
      </c>
    </row>
    <row r="1609" spans="1:29" x14ac:dyDescent="0.25">
      <c r="A1609" s="2">
        <v>20538084761</v>
      </c>
      <c r="B1609" s="3" t="s">
        <v>8790</v>
      </c>
      <c r="C1609" s="3" t="s">
        <v>8790</v>
      </c>
      <c r="D1609" s="3" t="s">
        <v>10918</v>
      </c>
      <c r="E1609" s="3" t="s">
        <v>10919</v>
      </c>
      <c r="F1609" s="36">
        <v>37760</v>
      </c>
      <c r="G1609" s="3">
        <v>2</v>
      </c>
      <c r="H1609" s="3" t="s">
        <v>2668</v>
      </c>
      <c r="I1609" s="3" t="s">
        <v>3546</v>
      </c>
      <c r="J1609" s="3" t="s">
        <v>10920</v>
      </c>
      <c r="K1609" s="3" t="s">
        <v>10921</v>
      </c>
      <c r="L1609" s="8" t="s">
        <v>9813</v>
      </c>
      <c r="M1609" s="5"/>
      <c r="N1609" s="13" t="s">
        <v>1489</v>
      </c>
      <c r="O1609" s="5">
        <v>45155</v>
      </c>
      <c r="P1609" s="8">
        <v>1</v>
      </c>
      <c r="Q1609" s="9">
        <v>4</v>
      </c>
      <c r="R1609" s="9" t="str">
        <f>IFERROR(VLOOKUP(Tabla2[[#This Row],[CONTRATISTA PRNCIPAL]],Hoja1!$L$5:$M$9,2,FALSE),"CJV")</f>
        <v>CJV</v>
      </c>
      <c r="S1609" s="9" t="str">
        <f>IF(Tabla2[[#This Row],[EMPRESA]]=Tabla2[[#This Row],[CONTRATISTA PRNCIPAL]],"Principal","Secundaria")</f>
        <v>Principal</v>
      </c>
      <c r="T1609" s="10">
        <f>IFERROR(1/COUNTIF(Tabla2[CONTRATISTA PRNCIPAL],Tabla2[[#This Row],[CONTRATISTA PRNCIPAL]]),0)</f>
        <v>8.4033613445378148E-3</v>
      </c>
      <c r="U1609" s="33">
        <f ca="1">IF(((TODAY()-Tabla2[[#This Row],[FECHA NACIMIENTO]])/365)&lt;18,"Corregir", IF(((TODAY()-Tabla2[[#This Row],[FECHA NACIMIENTO]])/365)&gt;80, "Corregir",ROUNDDOWN(((TODAY()-Tabla2[[#This Row],[FECHA NACIMIENTO]])/365),0)))</f>
        <v>20</v>
      </c>
      <c r="V160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1609" s="34" t="str">
        <f ca="1">+IF(Tabla2[[#This Row],[Edad]]="Corregir","Corregir","Ok")</f>
        <v>Ok</v>
      </c>
      <c r="X1609" s="10" t="str">
        <f>+IFERROR(VLOOKUP(Tabla2[[#This Row],[DISTRITO SEGÚN DNI]],Hoja1!$A$2:$B$55,2,FALSE),"No")</f>
        <v>No</v>
      </c>
      <c r="Y1609" s="10" t="str">
        <f>IF(OR(LOWER(Tabla2[[#This Row],[GENERO]])="masculino", LOWER(Tabla2[[#This Row],[GENERO]])="femenino"),"OK","Corregir")</f>
        <v>OK</v>
      </c>
      <c r="Z1609" s="10" t="str">
        <f>+IF(Tabla2[[#This Row],[Nro. DNI / CE]]="","Corregir",IF(LEN(Tabla2[[#This Row],[Nro. DNI / CE]])&gt;=8,"OK","Corregir"))</f>
        <v>OK</v>
      </c>
      <c r="AA1609" s="10">
        <f>COUNTIF(Tabla2[APELLIDOS Y NOMBRES],Tabla2[[#This Row],[APELLIDOS Y NOMBRES]])</f>
        <v>1</v>
      </c>
      <c r="AB1609" t="str">
        <f ca="1">+IFERROR(IF(Tabla2[[#This Row],[FECHA CESE/BAJA]]="","No Aplica",IF(AND(MONTH(Tabla2[[#This Row],[FECHA CESE/BAJA]])=MONTH(TODAY()-30),YEAR(Tabla2[[#This Row],[FECHA CESE/BAJA]])=YEAR(TODAY())),MONTH(TODAY()-30)&amp;"-"&amp;YEAR(TODAY()),"Borrar")),"No aplica")</f>
        <v>No Aplica</v>
      </c>
      <c r="AC1609" t="str">
        <f ca="1">+IFERROR(IF(Tabla2[[#This Row],[FECHA INICIO DE LABORES EN OBRA]]="","No Aplica",IF(AND(MONTH(Tabla2[[#This Row],[FECHA INICIO DE LABORES EN OBRA]])=MONTH(TODAY()-30),YEAR(Tabla2[[#This Row],[FECHA INICIO DE LABORES EN OBRA]])=YEAR(TODAY())),MONTH(TODAY()-30)&amp;"-"&amp;YEAR(TODAY()),"No Aplica")),"No Aplica")</f>
        <v>8-2023</v>
      </c>
    </row>
    <row r="1610" spans="1:29" x14ac:dyDescent="0.25">
      <c r="A1610" s="2">
        <v>20538084761</v>
      </c>
      <c r="B1610" s="3" t="s">
        <v>8790</v>
      </c>
      <c r="C1610" s="3" t="s">
        <v>8790</v>
      </c>
      <c r="D1610" s="3" t="s">
        <v>10922</v>
      </c>
      <c r="E1610" s="3" t="s">
        <v>10923</v>
      </c>
      <c r="F1610" s="36">
        <v>27068</v>
      </c>
      <c r="G1610" s="3">
        <v>2</v>
      </c>
      <c r="H1610" s="3" t="s">
        <v>1449</v>
      </c>
      <c r="I1610" s="3" t="s">
        <v>8819</v>
      </c>
      <c r="J1610" s="3" t="s">
        <v>10924</v>
      </c>
      <c r="K1610" s="3" t="s">
        <v>537</v>
      </c>
      <c r="L1610" s="8" t="s">
        <v>9813</v>
      </c>
      <c r="M1610" s="5"/>
      <c r="N1610" s="13" t="s">
        <v>1489</v>
      </c>
      <c r="O1610" s="5">
        <v>45155</v>
      </c>
      <c r="P1610" s="8">
        <v>1</v>
      </c>
      <c r="Q1610" s="9">
        <v>4</v>
      </c>
      <c r="R1610" s="9" t="str">
        <f>IFERROR(VLOOKUP(Tabla2[[#This Row],[CONTRATISTA PRNCIPAL]],Hoja1!$L$5:$M$9,2,FALSE),"CJV")</f>
        <v>CJV</v>
      </c>
      <c r="S1610" s="9" t="str">
        <f>IF(Tabla2[[#This Row],[EMPRESA]]=Tabla2[[#This Row],[CONTRATISTA PRNCIPAL]],"Principal","Secundaria")</f>
        <v>Principal</v>
      </c>
      <c r="T1610" s="10">
        <f>IFERROR(1/COUNTIF(Tabla2[CONTRATISTA PRNCIPAL],Tabla2[[#This Row],[CONTRATISTA PRNCIPAL]]),0)</f>
        <v>8.4033613445378148E-3</v>
      </c>
      <c r="U1610" s="33">
        <f ca="1">IF(((TODAY()-Tabla2[[#This Row],[FECHA NACIMIENTO]])/365)&lt;18,"Corregir", IF(((TODAY()-Tabla2[[#This Row],[FECHA NACIMIENTO]])/365)&gt;80, "Corregir",ROUNDDOWN(((TODAY()-Tabla2[[#This Row],[FECHA NACIMIENTO]])/365),0)))</f>
        <v>49</v>
      </c>
      <c r="V161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610" s="34" t="str">
        <f ca="1">+IF(Tabla2[[#This Row],[Edad]]="Corregir","Corregir","Ok")</f>
        <v>Ok</v>
      </c>
      <c r="X1610" s="10" t="str">
        <f>+IFERROR(VLOOKUP(Tabla2[[#This Row],[DISTRITO SEGÚN DNI]],Hoja1!$A$2:$B$55,2,FALSE),"No")</f>
        <v>SANTA ANITA</v>
      </c>
      <c r="Y1610" s="10" t="str">
        <f>IF(OR(LOWER(Tabla2[[#This Row],[GENERO]])="masculino", LOWER(Tabla2[[#This Row],[GENERO]])="femenino"),"OK","Corregir")</f>
        <v>OK</v>
      </c>
      <c r="Z1610" s="10" t="str">
        <f>+IF(Tabla2[[#This Row],[Nro. DNI / CE]]="","Corregir",IF(LEN(Tabla2[[#This Row],[Nro. DNI / CE]])&gt;=8,"OK","Corregir"))</f>
        <v>OK</v>
      </c>
      <c r="AA1610" s="10">
        <f>COUNTIF(Tabla2[APELLIDOS Y NOMBRES],Tabla2[[#This Row],[APELLIDOS Y NOMBRES]])</f>
        <v>1</v>
      </c>
      <c r="AB1610" t="str">
        <f ca="1">+IFERROR(IF(Tabla2[[#This Row],[FECHA CESE/BAJA]]="","No Aplica",IF(AND(MONTH(Tabla2[[#This Row],[FECHA CESE/BAJA]])=MONTH(TODAY()-30),YEAR(Tabla2[[#This Row],[FECHA CESE/BAJA]])=YEAR(TODAY())),MONTH(TODAY()-30)&amp;"-"&amp;YEAR(TODAY()),"Borrar")),"No aplica")</f>
        <v>No Aplica</v>
      </c>
      <c r="AC1610" t="str">
        <f ca="1">+IFERROR(IF(Tabla2[[#This Row],[FECHA INICIO DE LABORES EN OBRA]]="","No Aplica",IF(AND(MONTH(Tabla2[[#This Row],[FECHA INICIO DE LABORES EN OBRA]])=MONTH(TODAY()-30),YEAR(Tabla2[[#This Row],[FECHA INICIO DE LABORES EN OBRA]])=YEAR(TODAY())),MONTH(TODAY()-30)&amp;"-"&amp;YEAR(TODAY()),"No Aplica")),"No Aplica")</f>
        <v>8-2023</v>
      </c>
    </row>
    <row r="1611" spans="1:29" x14ac:dyDescent="0.25">
      <c r="A1611" s="2">
        <v>20538084761</v>
      </c>
      <c r="B1611" s="3" t="s">
        <v>8790</v>
      </c>
      <c r="C1611" s="3" t="s">
        <v>8790</v>
      </c>
      <c r="D1611" s="3" t="s">
        <v>10925</v>
      </c>
      <c r="E1611" s="3" t="s">
        <v>10926</v>
      </c>
      <c r="F1611" s="36">
        <v>29630</v>
      </c>
      <c r="G1611" s="3">
        <v>2</v>
      </c>
      <c r="H1611" s="3" t="s">
        <v>2668</v>
      </c>
      <c r="I1611" s="3" t="s">
        <v>8819</v>
      </c>
      <c r="J1611" s="3" t="s">
        <v>10927</v>
      </c>
      <c r="K1611" s="3" t="s">
        <v>10928</v>
      </c>
      <c r="L1611" s="8" t="s">
        <v>9813</v>
      </c>
      <c r="M1611" s="5"/>
      <c r="N1611" s="13" t="s">
        <v>1489</v>
      </c>
      <c r="O1611" s="5">
        <v>45149</v>
      </c>
      <c r="P1611" s="8">
        <v>1</v>
      </c>
      <c r="Q1611" s="9">
        <v>4</v>
      </c>
      <c r="R1611" s="9" t="str">
        <f>IFERROR(VLOOKUP(Tabla2[[#This Row],[CONTRATISTA PRNCIPAL]],Hoja1!$L$5:$M$9,2,FALSE),"CJV")</f>
        <v>CJV</v>
      </c>
      <c r="S1611" s="9" t="str">
        <f>IF(Tabla2[[#This Row],[EMPRESA]]=Tabla2[[#This Row],[CONTRATISTA PRNCIPAL]],"Principal","Secundaria")</f>
        <v>Principal</v>
      </c>
      <c r="T1611" s="10">
        <f>IFERROR(1/COUNTIF(Tabla2[CONTRATISTA PRNCIPAL],Tabla2[[#This Row],[CONTRATISTA PRNCIPAL]]),0)</f>
        <v>8.4033613445378148E-3</v>
      </c>
      <c r="U1611" s="33">
        <f ca="1">IF(((TODAY()-Tabla2[[#This Row],[FECHA NACIMIENTO]])/365)&lt;18,"Corregir", IF(((TODAY()-Tabla2[[#This Row],[FECHA NACIMIENTO]])/365)&gt;80, "Corregir",ROUNDDOWN(((TODAY()-Tabla2[[#This Row],[FECHA NACIMIENTO]])/365),0)))</f>
        <v>42</v>
      </c>
      <c r="V161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611" s="34" t="str">
        <f ca="1">+IF(Tabla2[[#This Row],[Edad]]="Corregir","Corregir","Ok")</f>
        <v>Ok</v>
      </c>
      <c r="X1611" s="10" t="str">
        <f>+IFERROR(VLOOKUP(Tabla2[[#This Row],[DISTRITO SEGÚN DNI]],Hoja1!$A$2:$B$55,2,FALSE),"No")</f>
        <v>No</v>
      </c>
      <c r="Y1611" s="10" t="str">
        <f>IF(OR(LOWER(Tabla2[[#This Row],[GENERO]])="masculino", LOWER(Tabla2[[#This Row],[GENERO]])="femenino"),"OK","Corregir")</f>
        <v>OK</v>
      </c>
      <c r="Z1611" s="10" t="str">
        <f>+IF(Tabla2[[#This Row],[Nro. DNI / CE]]="","Corregir",IF(LEN(Tabla2[[#This Row],[Nro. DNI / CE]])&gt;=8,"OK","Corregir"))</f>
        <v>OK</v>
      </c>
      <c r="AA1611" s="10">
        <f>COUNTIF(Tabla2[APELLIDOS Y NOMBRES],Tabla2[[#This Row],[APELLIDOS Y NOMBRES]])</f>
        <v>1</v>
      </c>
      <c r="AB1611" t="str">
        <f ca="1">+IFERROR(IF(Tabla2[[#This Row],[FECHA CESE/BAJA]]="","No Aplica",IF(AND(MONTH(Tabla2[[#This Row],[FECHA CESE/BAJA]])=MONTH(TODAY()-30),YEAR(Tabla2[[#This Row],[FECHA CESE/BAJA]])=YEAR(TODAY())),MONTH(TODAY()-30)&amp;"-"&amp;YEAR(TODAY()),"Borrar")),"No aplica")</f>
        <v>No Aplica</v>
      </c>
      <c r="AC1611" t="str">
        <f ca="1">+IFERROR(IF(Tabla2[[#This Row],[FECHA INICIO DE LABORES EN OBRA]]="","No Aplica",IF(AND(MONTH(Tabla2[[#This Row],[FECHA INICIO DE LABORES EN OBRA]])=MONTH(TODAY()-30),YEAR(Tabla2[[#This Row],[FECHA INICIO DE LABORES EN OBRA]])=YEAR(TODAY())),MONTH(TODAY()-30)&amp;"-"&amp;YEAR(TODAY()),"No Aplica")),"No Aplica")</f>
        <v>8-2023</v>
      </c>
    </row>
    <row r="1612" spans="1:29" x14ac:dyDescent="0.25">
      <c r="A1612" s="2">
        <v>20538084761</v>
      </c>
      <c r="B1612" s="3" t="s">
        <v>8790</v>
      </c>
      <c r="C1612" s="3" t="s">
        <v>8790</v>
      </c>
      <c r="D1612" s="3" t="s">
        <v>10929</v>
      </c>
      <c r="E1612" s="3" t="s">
        <v>10930</v>
      </c>
      <c r="F1612" s="36">
        <v>29851</v>
      </c>
      <c r="G1612" s="3">
        <v>2</v>
      </c>
      <c r="H1612" s="3" t="s">
        <v>1449</v>
      </c>
      <c r="I1612" s="3" t="s">
        <v>8819</v>
      </c>
      <c r="J1612" s="3" t="s">
        <v>10931</v>
      </c>
      <c r="K1612" s="3" t="s">
        <v>1446</v>
      </c>
      <c r="L1612" s="8" t="s">
        <v>9813</v>
      </c>
      <c r="M1612" s="5"/>
      <c r="N1612" s="13" t="s">
        <v>1489</v>
      </c>
      <c r="O1612" s="5">
        <v>45147</v>
      </c>
      <c r="P1612" s="8">
        <v>1</v>
      </c>
      <c r="Q1612" s="9">
        <v>4</v>
      </c>
      <c r="R1612" s="9" t="str">
        <f>IFERROR(VLOOKUP(Tabla2[[#This Row],[CONTRATISTA PRNCIPAL]],Hoja1!$L$5:$M$9,2,FALSE),"CJV")</f>
        <v>CJV</v>
      </c>
      <c r="S1612" s="9" t="str">
        <f>IF(Tabla2[[#This Row],[EMPRESA]]=Tabla2[[#This Row],[CONTRATISTA PRNCIPAL]],"Principal","Secundaria")</f>
        <v>Principal</v>
      </c>
      <c r="T1612" s="10">
        <f>IFERROR(1/COUNTIF(Tabla2[CONTRATISTA PRNCIPAL],Tabla2[[#This Row],[CONTRATISTA PRNCIPAL]]),0)</f>
        <v>8.4033613445378148E-3</v>
      </c>
      <c r="U1612" s="33">
        <f ca="1">IF(((TODAY()-Tabla2[[#This Row],[FECHA NACIMIENTO]])/365)&lt;18,"Corregir", IF(((TODAY()-Tabla2[[#This Row],[FECHA NACIMIENTO]])/365)&gt;80, "Corregir",ROUNDDOWN(((TODAY()-Tabla2[[#This Row],[FECHA NACIMIENTO]])/365),0)))</f>
        <v>41</v>
      </c>
      <c r="V161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612" s="34" t="str">
        <f ca="1">+IF(Tabla2[[#This Row],[Edad]]="Corregir","Corregir","Ok")</f>
        <v>Ok</v>
      </c>
      <c r="X1612" s="10" t="str">
        <f>+IFERROR(VLOOKUP(Tabla2[[#This Row],[DISTRITO SEGÚN DNI]],Hoja1!$A$2:$B$55,2,FALSE),"No")</f>
        <v>ATE</v>
      </c>
      <c r="Y1612" s="10" t="str">
        <f>IF(OR(LOWER(Tabla2[[#This Row],[GENERO]])="masculino", LOWER(Tabla2[[#This Row],[GENERO]])="femenino"),"OK","Corregir")</f>
        <v>OK</v>
      </c>
      <c r="Z1612" s="10" t="str">
        <f>+IF(Tabla2[[#This Row],[Nro. DNI / CE]]="","Corregir",IF(LEN(Tabla2[[#This Row],[Nro. DNI / CE]])&gt;=8,"OK","Corregir"))</f>
        <v>OK</v>
      </c>
      <c r="AA1612" s="10">
        <f>COUNTIF(Tabla2[APELLIDOS Y NOMBRES],Tabla2[[#This Row],[APELLIDOS Y NOMBRES]])</f>
        <v>1</v>
      </c>
      <c r="AB1612" t="str">
        <f ca="1">+IFERROR(IF(Tabla2[[#This Row],[FECHA CESE/BAJA]]="","No Aplica",IF(AND(MONTH(Tabla2[[#This Row],[FECHA CESE/BAJA]])=MONTH(TODAY()-30),YEAR(Tabla2[[#This Row],[FECHA CESE/BAJA]])=YEAR(TODAY())),MONTH(TODAY()-30)&amp;"-"&amp;YEAR(TODAY()),"Borrar")),"No aplica")</f>
        <v>No Aplica</v>
      </c>
      <c r="AC1612" t="str">
        <f ca="1">+IFERROR(IF(Tabla2[[#This Row],[FECHA INICIO DE LABORES EN OBRA]]="","No Aplica",IF(AND(MONTH(Tabla2[[#This Row],[FECHA INICIO DE LABORES EN OBRA]])=MONTH(TODAY()-30),YEAR(Tabla2[[#This Row],[FECHA INICIO DE LABORES EN OBRA]])=YEAR(TODAY())),MONTH(TODAY()-30)&amp;"-"&amp;YEAR(TODAY()),"No Aplica")),"No Aplica")</f>
        <v>8-2023</v>
      </c>
    </row>
    <row r="1613" spans="1:29" x14ac:dyDescent="0.25">
      <c r="A1613" s="2">
        <v>20538084761</v>
      </c>
      <c r="B1613" s="3" t="s">
        <v>8790</v>
      </c>
      <c r="C1613" s="3" t="s">
        <v>8790</v>
      </c>
      <c r="D1613" s="3" t="s">
        <v>10932</v>
      </c>
      <c r="E1613" s="3" t="s">
        <v>10933</v>
      </c>
      <c r="F1613" s="36">
        <v>35262</v>
      </c>
      <c r="G1613" s="3">
        <v>2</v>
      </c>
      <c r="H1613" s="3" t="s">
        <v>8824</v>
      </c>
      <c r="I1613" s="3" t="s">
        <v>8819</v>
      </c>
      <c r="J1613" s="3" t="s">
        <v>10934</v>
      </c>
      <c r="K1613" s="3" t="s">
        <v>1095</v>
      </c>
      <c r="L1613" s="8" t="s">
        <v>9813</v>
      </c>
      <c r="M1613" s="5"/>
      <c r="N1613" s="13" t="s">
        <v>1489</v>
      </c>
      <c r="O1613" s="5">
        <v>45146</v>
      </c>
      <c r="P1613" s="8">
        <v>1</v>
      </c>
      <c r="Q1613" s="9">
        <v>4</v>
      </c>
      <c r="R1613" s="9" t="str">
        <f>IFERROR(VLOOKUP(Tabla2[[#This Row],[CONTRATISTA PRNCIPAL]],Hoja1!$L$5:$M$9,2,FALSE),"CJV")</f>
        <v>CJV</v>
      </c>
      <c r="S1613" s="9" t="str">
        <f>IF(Tabla2[[#This Row],[EMPRESA]]=Tabla2[[#This Row],[CONTRATISTA PRNCIPAL]],"Principal","Secundaria")</f>
        <v>Principal</v>
      </c>
      <c r="T1613" s="10">
        <f>IFERROR(1/COUNTIF(Tabla2[CONTRATISTA PRNCIPAL],Tabla2[[#This Row],[CONTRATISTA PRNCIPAL]]),0)</f>
        <v>8.4033613445378148E-3</v>
      </c>
      <c r="U1613" s="33">
        <f ca="1">IF(((TODAY()-Tabla2[[#This Row],[FECHA NACIMIENTO]])/365)&lt;18,"Corregir", IF(((TODAY()-Tabla2[[#This Row],[FECHA NACIMIENTO]])/365)&gt;80, "Corregir",ROUNDDOWN(((TODAY()-Tabla2[[#This Row],[FECHA NACIMIENTO]])/365),0)))</f>
        <v>27</v>
      </c>
      <c r="V161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613" s="34" t="str">
        <f ca="1">+IF(Tabla2[[#This Row],[Edad]]="Corregir","Corregir","Ok")</f>
        <v>Ok</v>
      </c>
      <c r="X1613" s="10" t="str">
        <f>+IFERROR(VLOOKUP(Tabla2[[#This Row],[DISTRITO SEGÚN DNI]],Hoja1!$A$2:$B$55,2,FALSE),"No")</f>
        <v>No</v>
      </c>
      <c r="Y1613" s="10" t="str">
        <f>IF(OR(LOWER(Tabla2[[#This Row],[GENERO]])="masculino", LOWER(Tabla2[[#This Row],[GENERO]])="femenino"),"OK","Corregir")</f>
        <v>OK</v>
      </c>
      <c r="Z1613" s="10" t="str">
        <f>+IF(Tabla2[[#This Row],[Nro. DNI / CE]]="","Corregir",IF(LEN(Tabla2[[#This Row],[Nro. DNI / CE]])&gt;=8,"OK","Corregir"))</f>
        <v>OK</v>
      </c>
      <c r="AA1613" s="10">
        <f>COUNTIF(Tabla2[APELLIDOS Y NOMBRES],Tabla2[[#This Row],[APELLIDOS Y NOMBRES]])</f>
        <v>1</v>
      </c>
      <c r="AB1613" t="str">
        <f ca="1">+IFERROR(IF(Tabla2[[#This Row],[FECHA CESE/BAJA]]="","No Aplica",IF(AND(MONTH(Tabla2[[#This Row],[FECHA CESE/BAJA]])=MONTH(TODAY()-30),YEAR(Tabla2[[#This Row],[FECHA CESE/BAJA]])=YEAR(TODAY())),MONTH(TODAY()-30)&amp;"-"&amp;YEAR(TODAY()),"Borrar")),"No aplica")</f>
        <v>No Aplica</v>
      </c>
      <c r="AC1613" t="str">
        <f ca="1">+IFERROR(IF(Tabla2[[#This Row],[FECHA INICIO DE LABORES EN OBRA]]="","No Aplica",IF(AND(MONTH(Tabla2[[#This Row],[FECHA INICIO DE LABORES EN OBRA]])=MONTH(TODAY()-30),YEAR(Tabla2[[#This Row],[FECHA INICIO DE LABORES EN OBRA]])=YEAR(TODAY())),MONTH(TODAY()-30)&amp;"-"&amp;YEAR(TODAY()),"No Aplica")),"No Aplica")</f>
        <v>8-2023</v>
      </c>
    </row>
    <row r="1614" spans="1:29" x14ac:dyDescent="0.25">
      <c r="A1614" s="2">
        <v>20538084761</v>
      </c>
      <c r="B1614" s="3" t="s">
        <v>8790</v>
      </c>
      <c r="C1614" s="3" t="s">
        <v>8790</v>
      </c>
      <c r="D1614" s="3" t="s">
        <v>10935</v>
      </c>
      <c r="E1614" s="3" t="s">
        <v>10936</v>
      </c>
      <c r="F1614" s="36">
        <v>34567</v>
      </c>
      <c r="G1614" s="3">
        <v>2</v>
      </c>
      <c r="H1614" s="3" t="s">
        <v>2668</v>
      </c>
      <c r="I1614" s="3" t="s">
        <v>8819</v>
      </c>
      <c r="J1614" s="3" t="s">
        <v>10937</v>
      </c>
      <c r="K1614" s="3" t="s">
        <v>1460</v>
      </c>
      <c r="L1614" s="8" t="s">
        <v>9813</v>
      </c>
      <c r="M1614" s="5"/>
      <c r="N1614" s="13" t="s">
        <v>1489</v>
      </c>
      <c r="O1614" s="5">
        <v>45149</v>
      </c>
      <c r="P1614" s="8">
        <v>1</v>
      </c>
      <c r="Q1614" s="9">
        <v>4</v>
      </c>
      <c r="R1614" s="9" t="str">
        <f>IFERROR(VLOOKUP(Tabla2[[#This Row],[CONTRATISTA PRNCIPAL]],Hoja1!$L$5:$M$9,2,FALSE),"CJV")</f>
        <v>CJV</v>
      </c>
      <c r="S1614" s="9" t="str">
        <f>IF(Tabla2[[#This Row],[EMPRESA]]=Tabla2[[#This Row],[CONTRATISTA PRNCIPAL]],"Principal","Secundaria")</f>
        <v>Principal</v>
      </c>
      <c r="T1614" s="10">
        <f>IFERROR(1/COUNTIF(Tabla2[CONTRATISTA PRNCIPAL],Tabla2[[#This Row],[CONTRATISTA PRNCIPAL]]),0)</f>
        <v>8.4033613445378148E-3</v>
      </c>
      <c r="U1614" s="33">
        <f ca="1">IF(((TODAY()-Tabla2[[#This Row],[FECHA NACIMIENTO]])/365)&lt;18,"Corregir", IF(((TODAY()-Tabla2[[#This Row],[FECHA NACIMIENTO]])/365)&gt;80, "Corregir",ROUNDDOWN(((TODAY()-Tabla2[[#This Row],[FECHA NACIMIENTO]])/365),0)))</f>
        <v>29</v>
      </c>
      <c r="V161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614" s="34" t="str">
        <f ca="1">+IF(Tabla2[[#This Row],[Edad]]="Corregir","Corregir","Ok")</f>
        <v>Ok</v>
      </c>
      <c r="X1614" s="10" t="str">
        <f>+IFERROR(VLOOKUP(Tabla2[[#This Row],[DISTRITO SEGÚN DNI]],Hoja1!$A$2:$B$55,2,FALSE),"No")</f>
        <v>No</v>
      </c>
      <c r="Y1614" s="10" t="str">
        <f>IF(OR(LOWER(Tabla2[[#This Row],[GENERO]])="masculino", LOWER(Tabla2[[#This Row],[GENERO]])="femenino"),"OK","Corregir")</f>
        <v>OK</v>
      </c>
      <c r="Z1614" s="10" t="str">
        <f>+IF(Tabla2[[#This Row],[Nro. DNI / CE]]="","Corregir",IF(LEN(Tabla2[[#This Row],[Nro. DNI / CE]])&gt;=8,"OK","Corregir"))</f>
        <v>OK</v>
      </c>
      <c r="AA1614" s="10">
        <f>COUNTIF(Tabla2[APELLIDOS Y NOMBRES],Tabla2[[#This Row],[APELLIDOS Y NOMBRES]])</f>
        <v>1</v>
      </c>
      <c r="AB1614" t="str">
        <f ca="1">+IFERROR(IF(Tabla2[[#This Row],[FECHA CESE/BAJA]]="","No Aplica",IF(AND(MONTH(Tabla2[[#This Row],[FECHA CESE/BAJA]])=MONTH(TODAY()-30),YEAR(Tabla2[[#This Row],[FECHA CESE/BAJA]])=YEAR(TODAY())),MONTH(TODAY()-30)&amp;"-"&amp;YEAR(TODAY()),"Borrar")),"No aplica")</f>
        <v>No Aplica</v>
      </c>
      <c r="AC1614" t="str">
        <f ca="1">+IFERROR(IF(Tabla2[[#This Row],[FECHA INICIO DE LABORES EN OBRA]]="","No Aplica",IF(AND(MONTH(Tabla2[[#This Row],[FECHA INICIO DE LABORES EN OBRA]])=MONTH(TODAY()-30),YEAR(Tabla2[[#This Row],[FECHA INICIO DE LABORES EN OBRA]])=YEAR(TODAY())),MONTH(TODAY()-30)&amp;"-"&amp;YEAR(TODAY()),"No Aplica")),"No Aplica")</f>
        <v>8-2023</v>
      </c>
    </row>
    <row r="1615" spans="1:29" x14ac:dyDescent="0.25">
      <c r="A1615" s="2">
        <v>20538084761</v>
      </c>
      <c r="B1615" s="3" t="s">
        <v>8790</v>
      </c>
      <c r="C1615" s="3" t="s">
        <v>8790</v>
      </c>
      <c r="D1615" s="3" t="s">
        <v>10938</v>
      </c>
      <c r="E1615" s="3" t="s">
        <v>10939</v>
      </c>
      <c r="F1615" s="36">
        <v>32066</v>
      </c>
      <c r="G1615" s="3">
        <v>2</v>
      </c>
      <c r="H1615" s="3" t="s">
        <v>1790</v>
      </c>
      <c r="I1615" s="3" t="s">
        <v>8819</v>
      </c>
      <c r="J1615" s="3" t="s">
        <v>10940</v>
      </c>
      <c r="K1615" s="3" t="s">
        <v>2749</v>
      </c>
      <c r="L1615" s="8" t="s">
        <v>9813</v>
      </c>
      <c r="M1615" s="5"/>
      <c r="N1615" s="13" t="s">
        <v>1489</v>
      </c>
      <c r="O1615" s="5">
        <v>45149</v>
      </c>
      <c r="P1615" s="8">
        <v>1</v>
      </c>
      <c r="Q1615" s="9">
        <v>4</v>
      </c>
      <c r="R1615" s="9" t="str">
        <f>IFERROR(VLOOKUP(Tabla2[[#This Row],[CONTRATISTA PRNCIPAL]],Hoja1!$L$5:$M$9,2,FALSE),"CJV")</f>
        <v>CJV</v>
      </c>
      <c r="S1615" s="9" t="str">
        <f>IF(Tabla2[[#This Row],[EMPRESA]]=Tabla2[[#This Row],[CONTRATISTA PRNCIPAL]],"Principal","Secundaria")</f>
        <v>Principal</v>
      </c>
      <c r="T1615" s="10">
        <f>IFERROR(1/COUNTIF(Tabla2[CONTRATISTA PRNCIPAL],Tabla2[[#This Row],[CONTRATISTA PRNCIPAL]]),0)</f>
        <v>8.4033613445378148E-3</v>
      </c>
      <c r="U1615" s="33">
        <f ca="1">IF(((TODAY()-Tabla2[[#This Row],[FECHA NACIMIENTO]])/365)&lt;18,"Corregir", IF(((TODAY()-Tabla2[[#This Row],[FECHA NACIMIENTO]])/365)&gt;80, "Corregir",ROUNDDOWN(((TODAY()-Tabla2[[#This Row],[FECHA NACIMIENTO]])/365),0)))</f>
        <v>35</v>
      </c>
      <c r="V161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615" s="34" t="str">
        <f ca="1">+IF(Tabla2[[#This Row],[Edad]]="Corregir","Corregir","Ok")</f>
        <v>Ok</v>
      </c>
      <c r="X1615" s="10" t="str">
        <f>+IFERROR(VLOOKUP(Tabla2[[#This Row],[DISTRITO SEGÚN DNI]],Hoja1!$A$2:$B$55,2,FALSE),"No")</f>
        <v>No</v>
      </c>
      <c r="Y1615" s="10" t="str">
        <f>IF(OR(LOWER(Tabla2[[#This Row],[GENERO]])="masculino", LOWER(Tabla2[[#This Row],[GENERO]])="femenino"),"OK","Corregir")</f>
        <v>OK</v>
      </c>
      <c r="Z1615" s="10" t="str">
        <f>+IF(Tabla2[[#This Row],[Nro. DNI / CE]]="","Corregir",IF(LEN(Tabla2[[#This Row],[Nro. DNI / CE]])&gt;=8,"OK","Corregir"))</f>
        <v>OK</v>
      </c>
      <c r="AA1615" s="10">
        <f>COUNTIF(Tabla2[APELLIDOS Y NOMBRES],Tabla2[[#This Row],[APELLIDOS Y NOMBRES]])</f>
        <v>1</v>
      </c>
      <c r="AB1615" t="str">
        <f ca="1">+IFERROR(IF(Tabla2[[#This Row],[FECHA CESE/BAJA]]="","No Aplica",IF(AND(MONTH(Tabla2[[#This Row],[FECHA CESE/BAJA]])=MONTH(TODAY()-30),YEAR(Tabla2[[#This Row],[FECHA CESE/BAJA]])=YEAR(TODAY())),MONTH(TODAY()-30)&amp;"-"&amp;YEAR(TODAY()),"Borrar")),"No aplica")</f>
        <v>No Aplica</v>
      </c>
      <c r="AC1615" t="str">
        <f ca="1">+IFERROR(IF(Tabla2[[#This Row],[FECHA INICIO DE LABORES EN OBRA]]="","No Aplica",IF(AND(MONTH(Tabla2[[#This Row],[FECHA INICIO DE LABORES EN OBRA]])=MONTH(TODAY()-30),YEAR(Tabla2[[#This Row],[FECHA INICIO DE LABORES EN OBRA]])=YEAR(TODAY())),MONTH(TODAY()-30)&amp;"-"&amp;YEAR(TODAY()),"No Aplica")),"No Aplica")</f>
        <v>8-2023</v>
      </c>
    </row>
    <row r="1616" spans="1:29" x14ac:dyDescent="0.25">
      <c r="A1616" s="2">
        <v>20538084761</v>
      </c>
      <c r="B1616" s="3" t="s">
        <v>8790</v>
      </c>
      <c r="C1616" s="3" t="s">
        <v>8790</v>
      </c>
      <c r="D1616" s="3" t="s">
        <v>2847</v>
      </c>
      <c r="E1616" s="3" t="s">
        <v>10941</v>
      </c>
      <c r="F1616" s="36">
        <v>26999</v>
      </c>
      <c r="G1616" s="3">
        <v>2</v>
      </c>
      <c r="H1616" s="3" t="s">
        <v>1790</v>
      </c>
      <c r="I1616" s="3" t="s">
        <v>8819</v>
      </c>
      <c r="J1616" s="3" t="s">
        <v>10942</v>
      </c>
      <c r="K1616" s="3" t="s">
        <v>3229</v>
      </c>
      <c r="L1616" s="8" t="s">
        <v>9813</v>
      </c>
      <c r="M1616" s="5"/>
      <c r="N1616" s="13" t="s">
        <v>1489</v>
      </c>
      <c r="O1616" s="5">
        <v>45149</v>
      </c>
      <c r="P1616" s="8">
        <v>1</v>
      </c>
      <c r="Q1616" s="9">
        <v>4</v>
      </c>
      <c r="R1616" s="9" t="str">
        <f>IFERROR(VLOOKUP(Tabla2[[#This Row],[CONTRATISTA PRNCIPAL]],Hoja1!$L$5:$M$9,2,FALSE),"CJV")</f>
        <v>CJV</v>
      </c>
      <c r="S1616" s="9" t="str">
        <f>IF(Tabla2[[#This Row],[EMPRESA]]=Tabla2[[#This Row],[CONTRATISTA PRNCIPAL]],"Principal","Secundaria")</f>
        <v>Principal</v>
      </c>
      <c r="T1616" s="10">
        <f>IFERROR(1/COUNTIF(Tabla2[CONTRATISTA PRNCIPAL],Tabla2[[#This Row],[CONTRATISTA PRNCIPAL]]),0)</f>
        <v>8.4033613445378148E-3</v>
      </c>
      <c r="U1616" s="33">
        <f ca="1">IF(((TODAY()-Tabla2[[#This Row],[FECHA NACIMIENTO]])/365)&lt;18,"Corregir", IF(((TODAY()-Tabla2[[#This Row],[FECHA NACIMIENTO]])/365)&gt;80, "Corregir",ROUNDDOWN(((TODAY()-Tabla2[[#This Row],[FECHA NACIMIENTO]])/365),0)))</f>
        <v>49</v>
      </c>
      <c r="V161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616" s="34" t="str">
        <f ca="1">+IF(Tabla2[[#This Row],[Edad]]="Corregir","Corregir","Ok")</f>
        <v>Ok</v>
      </c>
      <c r="X1616" s="10" t="str">
        <f>+IFERROR(VLOOKUP(Tabla2[[#This Row],[DISTRITO SEGÚN DNI]],Hoja1!$A$2:$B$55,2,FALSE),"No")</f>
        <v>No</v>
      </c>
      <c r="Y1616" s="10" t="str">
        <f>IF(OR(LOWER(Tabla2[[#This Row],[GENERO]])="masculino", LOWER(Tabla2[[#This Row],[GENERO]])="femenino"),"OK","Corregir")</f>
        <v>OK</v>
      </c>
      <c r="Z1616" s="10" t="str">
        <f>+IF(Tabla2[[#This Row],[Nro. DNI / CE]]="","Corregir",IF(LEN(Tabla2[[#This Row],[Nro. DNI / CE]])&gt;=8,"OK","Corregir"))</f>
        <v>OK</v>
      </c>
      <c r="AA1616" s="10">
        <f>COUNTIF(Tabla2[APELLIDOS Y NOMBRES],Tabla2[[#This Row],[APELLIDOS Y NOMBRES]])</f>
        <v>1</v>
      </c>
      <c r="AB1616" t="str">
        <f ca="1">+IFERROR(IF(Tabla2[[#This Row],[FECHA CESE/BAJA]]="","No Aplica",IF(AND(MONTH(Tabla2[[#This Row],[FECHA CESE/BAJA]])=MONTH(TODAY()-30),YEAR(Tabla2[[#This Row],[FECHA CESE/BAJA]])=YEAR(TODAY())),MONTH(TODAY()-30)&amp;"-"&amp;YEAR(TODAY()),"Borrar")),"No aplica")</f>
        <v>No Aplica</v>
      </c>
      <c r="AC1616" t="str">
        <f ca="1">+IFERROR(IF(Tabla2[[#This Row],[FECHA INICIO DE LABORES EN OBRA]]="","No Aplica",IF(AND(MONTH(Tabla2[[#This Row],[FECHA INICIO DE LABORES EN OBRA]])=MONTH(TODAY()-30),YEAR(Tabla2[[#This Row],[FECHA INICIO DE LABORES EN OBRA]])=YEAR(TODAY())),MONTH(TODAY()-30)&amp;"-"&amp;YEAR(TODAY()),"No Aplica")),"No Aplica")</f>
        <v>8-2023</v>
      </c>
    </row>
    <row r="1617" spans="1:29" x14ac:dyDescent="0.25">
      <c r="A1617" s="2">
        <v>20538084761</v>
      </c>
      <c r="B1617" s="3" t="s">
        <v>8790</v>
      </c>
      <c r="C1617" s="3" t="s">
        <v>8790</v>
      </c>
      <c r="D1617" s="3" t="s">
        <v>10943</v>
      </c>
      <c r="E1617" s="3" t="s">
        <v>10944</v>
      </c>
      <c r="F1617" s="36">
        <v>27527</v>
      </c>
      <c r="G1617" s="3">
        <v>2</v>
      </c>
      <c r="H1617" s="3" t="s">
        <v>4873</v>
      </c>
      <c r="I1617" s="3" t="s">
        <v>10945</v>
      </c>
      <c r="J1617" s="3" t="s">
        <v>10946</v>
      </c>
      <c r="K1617" s="3" t="s">
        <v>463</v>
      </c>
      <c r="L1617" s="8" t="s">
        <v>9813</v>
      </c>
      <c r="M1617" s="5"/>
      <c r="N1617" s="13" t="s">
        <v>1489</v>
      </c>
      <c r="O1617" s="5">
        <v>45145</v>
      </c>
      <c r="P1617" s="8">
        <v>1</v>
      </c>
      <c r="Q1617" s="9">
        <v>4</v>
      </c>
      <c r="R1617" s="9" t="str">
        <f>IFERROR(VLOOKUP(Tabla2[[#This Row],[CONTRATISTA PRNCIPAL]],Hoja1!$L$5:$M$9,2,FALSE),"CJV")</f>
        <v>CJV</v>
      </c>
      <c r="S1617" s="9" t="str">
        <f>IF(Tabla2[[#This Row],[EMPRESA]]=Tabla2[[#This Row],[CONTRATISTA PRNCIPAL]],"Principal","Secundaria")</f>
        <v>Principal</v>
      </c>
      <c r="T1617" s="10">
        <f>IFERROR(1/COUNTIF(Tabla2[CONTRATISTA PRNCIPAL],Tabla2[[#This Row],[CONTRATISTA PRNCIPAL]]),0)</f>
        <v>8.4033613445378148E-3</v>
      </c>
      <c r="U1617" s="33">
        <f ca="1">IF(((TODAY()-Tabla2[[#This Row],[FECHA NACIMIENTO]])/365)&lt;18,"Corregir", IF(((TODAY()-Tabla2[[#This Row],[FECHA NACIMIENTO]])/365)&gt;80, "Corregir",ROUNDDOWN(((TODAY()-Tabla2[[#This Row],[FECHA NACIMIENTO]])/365),0)))</f>
        <v>48</v>
      </c>
      <c r="V161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617" s="34" t="str">
        <f ca="1">+IF(Tabla2[[#This Row],[Edad]]="Corregir","Corregir","Ok")</f>
        <v>Ok</v>
      </c>
      <c r="X1617" s="10" t="str">
        <f>+IFERROR(VLOOKUP(Tabla2[[#This Row],[DISTRITO SEGÚN DNI]],Hoja1!$A$2:$B$55,2,FALSE),"No")</f>
        <v>CALLAO</v>
      </c>
      <c r="Y1617" s="10" t="str">
        <f>IF(OR(LOWER(Tabla2[[#This Row],[GENERO]])="masculino", LOWER(Tabla2[[#This Row],[GENERO]])="femenino"),"OK","Corregir")</f>
        <v>OK</v>
      </c>
      <c r="Z1617" s="10" t="str">
        <f>+IF(Tabla2[[#This Row],[Nro. DNI / CE]]="","Corregir",IF(LEN(Tabla2[[#This Row],[Nro. DNI / CE]])&gt;=8,"OK","Corregir"))</f>
        <v>OK</v>
      </c>
      <c r="AA1617" s="10">
        <f>COUNTIF(Tabla2[APELLIDOS Y NOMBRES],Tabla2[[#This Row],[APELLIDOS Y NOMBRES]])</f>
        <v>1</v>
      </c>
      <c r="AB1617" t="str">
        <f ca="1">+IFERROR(IF(Tabla2[[#This Row],[FECHA CESE/BAJA]]="","No Aplica",IF(AND(MONTH(Tabla2[[#This Row],[FECHA CESE/BAJA]])=MONTH(TODAY()-30),YEAR(Tabla2[[#This Row],[FECHA CESE/BAJA]])=YEAR(TODAY())),MONTH(TODAY()-30)&amp;"-"&amp;YEAR(TODAY()),"Borrar")),"No aplica")</f>
        <v>No Aplica</v>
      </c>
      <c r="AC1617" t="str">
        <f ca="1">+IFERROR(IF(Tabla2[[#This Row],[FECHA INICIO DE LABORES EN OBRA]]="","No Aplica",IF(AND(MONTH(Tabla2[[#This Row],[FECHA INICIO DE LABORES EN OBRA]])=MONTH(TODAY()-30),YEAR(Tabla2[[#This Row],[FECHA INICIO DE LABORES EN OBRA]])=YEAR(TODAY())),MONTH(TODAY()-30)&amp;"-"&amp;YEAR(TODAY()),"No Aplica")),"No Aplica")</f>
        <v>8-2023</v>
      </c>
    </row>
    <row r="1618" spans="1:29" x14ac:dyDescent="0.25">
      <c r="A1618" s="2">
        <v>20566343631</v>
      </c>
      <c r="B1618" s="3" t="s">
        <v>10947</v>
      </c>
      <c r="C1618" s="3" t="s">
        <v>10947</v>
      </c>
      <c r="D1618" s="3" t="s">
        <v>10948</v>
      </c>
      <c r="E1618" s="3" t="s">
        <v>10949</v>
      </c>
      <c r="F1618" s="36">
        <v>31486</v>
      </c>
      <c r="G1618" s="3">
        <v>1</v>
      </c>
      <c r="H1618" s="3" t="s">
        <v>3447</v>
      </c>
      <c r="I1618" s="3" t="s">
        <v>10950</v>
      </c>
      <c r="J1618" s="3" t="s">
        <v>10951</v>
      </c>
      <c r="K1618" s="3" t="s">
        <v>2078</v>
      </c>
      <c r="L1618" s="8" t="s">
        <v>9813</v>
      </c>
      <c r="M1618" s="5"/>
      <c r="N1618" s="13" t="s">
        <v>1043</v>
      </c>
      <c r="O1618" s="5">
        <v>44181</v>
      </c>
      <c r="P1618" s="8">
        <v>1</v>
      </c>
      <c r="Q1618" s="9">
        <v>1</v>
      </c>
      <c r="R1618" s="9" t="str">
        <f>IFERROR(VLOOKUP(Tabla2[[#This Row],[CONTRATISTA PRNCIPAL]],Hoja1!$L$5:$M$9,2,FALSE),"CJV")</f>
        <v>CJV</v>
      </c>
      <c r="S1618" s="9" t="str">
        <f>IF(Tabla2[[#This Row],[EMPRESA]]=Tabla2[[#This Row],[CONTRATISTA PRNCIPAL]],"Principal","Secundaria")</f>
        <v>Principal</v>
      </c>
      <c r="T1618" s="10">
        <f>IFERROR(1/COUNTIF(Tabla2[CONTRATISTA PRNCIPAL],Tabla2[[#This Row],[CONTRATISTA PRNCIPAL]]),0)</f>
        <v>2.0833333333333332E-2</v>
      </c>
      <c r="U1618" s="33">
        <f ca="1">IF(((TODAY()-Tabla2[[#This Row],[FECHA NACIMIENTO]])/365)&lt;18,"Corregir", IF(((TODAY()-Tabla2[[#This Row],[FECHA NACIMIENTO]])/365)&gt;80, "Corregir",ROUNDDOWN(((TODAY()-Tabla2[[#This Row],[FECHA NACIMIENTO]])/365),0)))</f>
        <v>37</v>
      </c>
      <c r="V161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618" s="34" t="str">
        <f ca="1">+IF(Tabla2[[#This Row],[Edad]]="Corregir","Corregir","Ok")</f>
        <v>Ok</v>
      </c>
      <c r="X1618" s="10" t="str">
        <f>+IFERROR(VLOOKUP(Tabla2[[#This Row],[DISTRITO SEGÚN DNI]],Hoja1!$A$2:$B$55,2,FALSE),"No")</f>
        <v>ATE</v>
      </c>
      <c r="Y1618" s="10" t="str">
        <f>IF(OR(LOWER(Tabla2[[#This Row],[GENERO]])="masculino", LOWER(Tabla2[[#This Row],[GENERO]])="femenino"),"OK","Corregir")</f>
        <v>OK</v>
      </c>
      <c r="Z1618" s="10" t="str">
        <f>+IF(Tabla2[[#This Row],[Nro. DNI / CE]]="","Corregir",IF(LEN(Tabla2[[#This Row],[Nro. DNI / CE]])&gt;=8,"OK","Corregir"))</f>
        <v>OK</v>
      </c>
      <c r="AA1618" s="10">
        <f>COUNTIF(Tabla2[APELLIDOS Y NOMBRES],Tabla2[[#This Row],[APELLIDOS Y NOMBRES]])</f>
        <v>1</v>
      </c>
      <c r="AB1618" t="str">
        <f ca="1">+IFERROR(IF(Tabla2[[#This Row],[FECHA CESE/BAJA]]="","No Aplica",IF(AND(MONTH(Tabla2[[#This Row],[FECHA CESE/BAJA]])=MONTH(TODAY()-30),YEAR(Tabla2[[#This Row],[FECHA CESE/BAJA]])=YEAR(TODAY())),MONTH(TODAY()-30)&amp;"-"&amp;YEAR(TODAY()),"Borrar")),"No aplica")</f>
        <v>No Aplica</v>
      </c>
      <c r="AC1618" t="str">
        <f ca="1">+IFERROR(IF(Tabla2[[#This Row],[FECHA INICIO DE LABORES EN OBRA]]="","No Aplica",IF(AND(MONTH(Tabla2[[#This Row],[FECHA INICIO DE LABORES EN OBRA]])=MONTH(TODAY()-30),YEAR(Tabla2[[#This Row],[FECHA INICIO DE LABORES EN OBRA]])=YEAR(TODAY())),MONTH(TODAY()-30)&amp;"-"&amp;YEAR(TODAY()),"No Aplica")),"No Aplica")</f>
        <v>No Aplica</v>
      </c>
    </row>
    <row r="1619" spans="1:29" x14ac:dyDescent="0.25">
      <c r="A1619" s="2">
        <v>20566343631</v>
      </c>
      <c r="B1619" s="3" t="s">
        <v>10947</v>
      </c>
      <c r="C1619" s="3" t="s">
        <v>10947</v>
      </c>
      <c r="D1619" s="3" t="s">
        <v>10952</v>
      </c>
      <c r="E1619" s="3" t="s">
        <v>10953</v>
      </c>
      <c r="F1619" s="36">
        <v>35510</v>
      </c>
      <c r="G1619" s="3">
        <v>1</v>
      </c>
      <c r="H1619" s="3" t="s">
        <v>3447</v>
      </c>
      <c r="I1619" s="3" t="s">
        <v>10950</v>
      </c>
      <c r="J1619" s="3" t="s">
        <v>10954</v>
      </c>
      <c r="K1619" s="3" t="s">
        <v>2078</v>
      </c>
      <c r="L1619" s="8" t="s">
        <v>9813</v>
      </c>
      <c r="M1619" s="5"/>
      <c r="N1619" s="13" t="s">
        <v>1043</v>
      </c>
      <c r="O1619" s="5">
        <v>43729</v>
      </c>
      <c r="P1619" s="8">
        <v>1</v>
      </c>
      <c r="Q1619" s="9">
        <v>1</v>
      </c>
      <c r="R1619" s="9" t="str">
        <f>IFERROR(VLOOKUP(Tabla2[[#This Row],[CONTRATISTA PRNCIPAL]],Hoja1!$L$5:$M$9,2,FALSE),"CJV")</f>
        <v>CJV</v>
      </c>
      <c r="S1619" s="9" t="str">
        <f>IF(Tabla2[[#This Row],[EMPRESA]]=Tabla2[[#This Row],[CONTRATISTA PRNCIPAL]],"Principal","Secundaria")</f>
        <v>Principal</v>
      </c>
      <c r="T1619" s="10">
        <f>IFERROR(1/COUNTIF(Tabla2[CONTRATISTA PRNCIPAL],Tabla2[[#This Row],[CONTRATISTA PRNCIPAL]]),0)</f>
        <v>2.0833333333333332E-2</v>
      </c>
      <c r="U1619" s="33">
        <f ca="1">IF(((TODAY()-Tabla2[[#This Row],[FECHA NACIMIENTO]])/365)&lt;18,"Corregir", IF(((TODAY()-Tabla2[[#This Row],[FECHA NACIMIENTO]])/365)&gt;80, "Corregir",ROUNDDOWN(((TODAY()-Tabla2[[#This Row],[FECHA NACIMIENTO]])/365),0)))</f>
        <v>26</v>
      </c>
      <c r="V161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619" s="34" t="str">
        <f ca="1">+IF(Tabla2[[#This Row],[Edad]]="Corregir","Corregir","Ok")</f>
        <v>Ok</v>
      </c>
      <c r="X1619" s="10" t="str">
        <f>+IFERROR(VLOOKUP(Tabla2[[#This Row],[DISTRITO SEGÚN DNI]],Hoja1!$A$2:$B$55,2,FALSE),"No")</f>
        <v>ATE</v>
      </c>
      <c r="Y1619" s="10" t="str">
        <f>IF(OR(LOWER(Tabla2[[#This Row],[GENERO]])="masculino", LOWER(Tabla2[[#This Row],[GENERO]])="femenino"),"OK","Corregir")</f>
        <v>OK</v>
      </c>
      <c r="Z1619" s="10" t="str">
        <f>+IF(Tabla2[[#This Row],[Nro. DNI / CE]]="","Corregir",IF(LEN(Tabla2[[#This Row],[Nro. DNI / CE]])&gt;=8,"OK","Corregir"))</f>
        <v>OK</v>
      </c>
      <c r="AA1619" s="10">
        <f>COUNTIF(Tabla2[APELLIDOS Y NOMBRES],Tabla2[[#This Row],[APELLIDOS Y NOMBRES]])</f>
        <v>1</v>
      </c>
      <c r="AB1619" t="str">
        <f ca="1">+IFERROR(IF(Tabla2[[#This Row],[FECHA CESE/BAJA]]="","No Aplica",IF(AND(MONTH(Tabla2[[#This Row],[FECHA CESE/BAJA]])=MONTH(TODAY()-30),YEAR(Tabla2[[#This Row],[FECHA CESE/BAJA]])=YEAR(TODAY())),MONTH(TODAY()-30)&amp;"-"&amp;YEAR(TODAY()),"Borrar")),"No aplica")</f>
        <v>No Aplica</v>
      </c>
      <c r="AC1619" t="str">
        <f ca="1">+IFERROR(IF(Tabla2[[#This Row],[FECHA INICIO DE LABORES EN OBRA]]="","No Aplica",IF(AND(MONTH(Tabla2[[#This Row],[FECHA INICIO DE LABORES EN OBRA]])=MONTH(TODAY()-30),YEAR(Tabla2[[#This Row],[FECHA INICIO DE LABORES EN OBRA]])=YEAR(TODAY())),MONTH(TODAY()-30)&amp;"-"&amp;YEAR(TODAY()),"No Aplica")),"No Aplica")</f>
        <v>No Aplica</v>
      </c>
    </row>
    <row r="1620" spans="1:29" x14ac:dyDescent="0.25">
      <c r="A1620" s="2">
        <v>20566343631</v>
      </c>
      <c r="B1620" s="3" t="s">
        <v>10947</v>
      </c>
      <c r="C1620" s="3" t="s">
        <v>10947</v>
      </c>
      <c r="D1620" s="3" t="s">
        <v>10955</v>
      </c>
      <c r="E1620" s="3" t="s">
        <v>10956</v>
      </c>
      <c r="F1620" s="36">
        <v>31006</v>
      </c>
      <c r="G1620" s="3">
        <v>1</v>
      </c>
      <c r="H1620" s="3" t="s">
        <v>10957</v>
      </c>
      <c r="I1620" s="3" t="s">
        <v>10950</v>
      </c>
      <c r="J1620" s="3" t="s">
        <v>10958</v>
      </c>
      <c r="K1620" s="3" t="s">
        <v>1483</v>
      </c>
      <c r="L1620" s="8" t="s">
        <v>9813</v>
      </c>
      <c r="M1620" s="5"/>
      <c r="N1620" s="13" t="s">
        <v>1043</v>
      </c>
      <c r="O1620" s="5">
        <v>42533</v>
      </c>
      <c r="P1620" s="8">
        <v>1</v>
      </c>
      <c r="Q1620" s="9">
        <v>1</v>
      </c>
      <c r="R1620" s="9" t="str">
        <f>IFERROR(VLOOKUP(Tabla2[[#This Row],[CONTRATISTA PRNCIPAL]],Hoja1!$L$5:$M$9,2,FALSE),"CJV")</f>
        <v>CJV</v>
      </c>
      <c r="S1620" s="9" t="str">
        <f>IF(Tabla2[[#This Row],[EMPRESA]]=Tabla2[[#This Row],[CONTRATISTA PRNCIPAL]],"Principal","Secundaria")</f>
        <v>Principal</v>
      </c>
      <c r="T1620" s="10">
        <f>IFERROR(1/COUNTIF(Tabla2[CONTRATISTA PRNCIPAL],Tabla2[[#This Row],[CONTRATISTA PRNCIPAL]]),0)</f>
        <v>2.0833333333333332E-2</v>
      </c>
      <c r="U1620" s="33">
        <f ca="1">IF(((TODAY()-Tabla2[[#This Row],[FECHA NACIMIENTO]])/365)&lt;18,"Corregir", IF(((TODAY()-Tabla2[[#This Row],[FECHA NACIMIENTO]])/365)&gt;80, "Corregir",ROUNDDOWN(((TODAY()-Tabla2[[#This Row],[FECHA NACIMIENTO]])/365),0)))</f>
        <v>38</v>
      </c>
      <c r="V162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620" s="34" t="str">
        <f ca="1">+IF(Tabla2[[#This Row],[Edad]]="Corregir","Corregir","Ok")</f>
        <v>Ok</v>
      </c>
      <c r="X1620" s="10" t="str">
        <f>+IFERROR(VLOOKUP(Tabla2[[#This Row],[DISTRITO SEGÚN DNI]],Hoja1!$A$2:$B$55,2,FALSE),"No")</f>
        <v>No</v>
      </c>
      <c r="Y1620" s="10" t="str">
        <f>IF(OR(LOWER(Tabla2[[#This Row],[GENERO]])="masculino", LOWER(Tabla2[[#This Row],[GENERO]])="femenino"),"OK","Corregir")</f>
        <v>OK</v>
      </c>
      <c r="Z1620" s="10" t="str">
        <f>+IF(Tabla2[[#This Row],[Nro. DNI / CE]]="","Corregir",IF(LEN(Tabla2[[#This Row],[Nro. DNI / CE]])&gt;=8,"OK","Corregir"))</f>
        <v>OK</v>
      </c>
      <c r="AA1620" s="10">
        <f>COUNTIF(Tabla2[APELLIDOS Y NOMBRES],Tabla2[[#This Row],[APELLIDOS Y NOMBRES]])</f>
        <v>1</v>
      </c>
      <c r="AB1620" t="str">
        <f ca="1">+IFERROR(IF(Tabla2[[#This Row],[FECHA CESE/BAJA]]="","No Aplica",IF(AND(MONTH(Tabla2[[#This Row],[FECHA CESE/BAJA]])=MONTH(TODAY()-30),YEAR(Tabla2[[#This Row],[FECHA CESE/BAJA]])=YEAR(TODAY())),MONTH(TODAY()-30)&amp;"-"&amp;YEAR(TODAY()),"Borrar")),"No aplica")</f>
        <v>No Aplica</v>
      </c>
      <c r="AC1620" t="str">
        <f ca="1">+IFERROR(IF(Tabla2[[#This Row],[FECHA INICIO DE LABORES EN OBRA]]="","No Aplica",IF(AND(MONTH(Tabla2[[#This Row],[FECHA INICIO DE LABORES EN OBRA]])=MONTH(TODAY()-30),YEAR(Tabla2[[#This Row],[FECHA INICIO DE LABORES EN OBRA]])=YEAR(TODAY())),MONTH(TODAY()-30)&amp;"-"&amp;YEAR(TODAY()),"No Aplica")),"No Aplica")</f>
        <v>No Aplica</v>
      </c>
    </row>
    <row r="1621" spans="1:29" x14ac:dyDescent="0.25">
      <c r="A1621" s="2">
        <v>20566343631</v>
      </c>
      <c r="B1621" s="3" t="s">
        <v>10947</v>
      </c>
      <c r="C1621" s="3" t="s">
        <v>10947</v>
      </c>
      <c r="D1621" s="3" t="s">
        <v>10959</v>
      </c>
      <c r="E1621" s="3" t="s">
        <v>10960</v>
      </c>
      <c r="F1621" s="36">
        <v>31219</v>
      </c>
      <c r="G1621" s="3">
        <v>1</v>
      </c>
      <c r="H1621" s="3" t="s">
        <v>10961</v>
      </c>
      <c r="I1621" s="3" t="s">
        <v>10950</v>
      </c>
      <c r="J1621" s="3" t="s">
        <v>10962</v>
      </c>
      <c r="K1621" s="3" t="s">
        <v>4692</v>
      </c>
      <c r="L1621" s="8" t="s">
        <v>9813</v>
      </c>
      <c r="M1621" s="5"/>
      <c r="N1621" s="13" t="s">
        <v>1043</v>
      </c>
      <c r="O1621" s="5">
        <v>43652</v>
      </c>
      <c r="P1621" s="8">
        <v>1</v>
      </c>
      <c r="Q1621" s="9">
        <v>1</v>
      </c>
      <c r="R1621" s="9" t="str">
        <f>IFERROR(VLOOKUP(Tabla2[[#This Row],[CONTRATISTA PRNCIPAL]],Hoja1!$L$5:$M$9,2,FALSE),"CJV")</f>
        <v>CJV</v>
      </c>
      <c r="S1621" s="9" t="str">
        <f>IF(Tabla2[[#This Row],[EMPRESA]]=Tabla2[[#This Row],[CONTRATISTA PRNCIPAL]],"Principal","Secundaria")</f>
        <v>Principal</v>
      </c>
      <c r="T1621" s="10">
        <f>IFERROR(1/COUNTIF(Tabla2[CONTRATISTA PRNCIPAL],Tabla2[[#This Row],[CONTRATISTA PRNCIPAL]]),0)</f>
        <v>2.0833333333333332E-2</v>
      </c>
      <c r="U1621" s="33">
        <f ca="1">IF(((TODAY()-Tabla2[[#This Row],[FECHA NACIMIENTO]])/365)&lt;18,"Corregir", IF(((TODAY()-Tabla2[[#This Row],[FECHA NACIMIENTO]])/365)&gt;80, "Corregir",ROUNDDOWN(((TODAY()-Tabla2[[#This Row],[FECHA NACIMIENTO]])/365),0)))</f>
        <v>38</v>
      </c>
      <c r="V162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621" s="34" t="str">
        <f ca="1">+IF(Tabla2[[#This Row],[Edad]]="Corregir","Corregir","Ok")</f>
        <v>Ok</v>
      </c>
      <c r="X1621" s="10" t="str">
        <f>+IFERROR(VLOOKUP(Tabla2[[#This Row],[DISTRITO SEGÚN DNI]],Hoja1!$A$2:$B$55,2,FALSE),"No")</f>
        <v>No</v>
      </c>
      <c r="Y1621" s="10" t="str">
        <f>IF(OR(LOWER(Tabla2[[#This Row],[GENERO]])="masculino", LOWER(Tabla2[[#This Row],[GENERO]])="femenino"),"OK","Corregir")</f>
        <v>OK</v>
      </c>
      <c r="Z1621" s="10" t="str">
        <f>+IF(Tabla2[[#This Row],[Nro. DNI / CE]]="","Corregir",IF(LEN(Tabla2[[#This Row],[Nro. DNI / CE]])&gt;=8,"OK","Corregir"))</f>
        <v>OK</v>
      </c>
      <c r="AA1621" s="10">
        <f>COUNTIF(Tabla2[APELLIDOS Y NOMBRES],Tabla2[[#This Row],[APELLIDOS Y NOMBRES]])</f>
        <v>1</v>
      </c>
      <c r="AB1621" t="str">
        <f ca="1">+IFERROR(IF(Tabla2[[#This Row],[FECHA CESE/BAJA]]="","No Aplica",IF(AND(MONTH(Tabla2[[#This Row],[FECHA CESE/BAJA]])=MONTH(TODAY()-30),YEAR(Tabla2[[#This Row],[FECHA CESE/BAJA]])=YEAR(TODAY())),MONTH(TODAY()-30)&amp;"-"&amp;YEAR(TODAY()),"Borrar")),"No aplica")</f>
        <v>No Aplica</v>
      </c>
      <c r="AC1621" t="str">
        <f ca="1">+IFERROR(IF(Tabla2[[#This Row],[FECHA INICIO DE LABORES EN OBRA]]="","No Aplica",IF(AND(MONTH(Tabla2[[#This Row],[FECHA INICIO DE LABORES EN OBRA]])=MONTH(TODAY()-30),YEAR(Tabla2[[#This Row],[FECHA INICIO DE LABORES EN OBRA]])=YEAR(TODAY())),MONTH(TODAY()-30)&amp;"-"&amp;YEAR(TODAY()),"No Aplica")),"No Aplica")</f>
        <v>No Aplica</v>
      </c>
    </row>
    <row r="1622" spans="1:29" x14ac:dyDescent="0.25">
      <c r="A1622" s="2">
        <v>20566343631</v>
      </c>
      <c r="B1622" s="3" t="s">
        <v>10947</v>
      </c>
      <c r="C1622" s="3" t="s">
        <v>10947</v>
      </c>
      <c r="D1622" s="3" t="s">
        <v>10963</v>
      </c>
      <c r="E1622" s="3" t="s">
        <v>10964</v>
      </c>
      <c r="F1622" s="36">
        <v>33793</v>
      </c>
      <c r="G1622" s="3">
        <v>2</v>
      </c>
      <c r="H1622" s="3" t="s">
        <v>5852</v>
      </c>
      <c r="I1622" s="3" t="s">
        <v>10950</v>
      </c>
      <c r="J1622" s="3" t="s">
        <v>10965</v>
      </c>
      <c r="K1622" s="3" t="s">
        <v>1481</v>
      </c>
      <c r="L1622" s="8" t="s">
        <v>9813</v>
      </c>
      <c r="M1622" s="5"/>
      <c r="N1622" s="13" t="s">
        <v>1043</v>
      </c>
      <c r="O1622" s="5">
        <v>44578</v>
      </c>
      <c r="P1622" s="8">
        <v>1</v>
      </c>
      <c r="Q1622" s="9">
        <v>4</v>
      </c>
      <c r="R1622" s="9" t="str">
        <f>IFERROR(VLOOKUP(Tabla2[[#This Row],[CONTRATISTA PRNCIPAL]],Hoja1!$L$5:$M$9,2,FALSE),"CJV")</f>
        <v>CJV</v>
      </c>
      <c r="S1622" s="9" t="str">
        <f>IF(Tabla2[[#This Row],[EMPRESA]]=Tabla2[[#This Row],[CONTRATISTA PRNCIPAL]],"Principal","Secundaria")</f>
        <v>Principal</v>
      </c>
      <c r="T1622" s="10">
        <f>IFERROR(1/COUNTIF(Tabla2[CONTRATISTA PRNCIPAL],Tabla2[[#This Row],[CONTRATISTA PRNCIPAL]]),0)</f>
        <v>2.0833333333333332E-2</v>
      </c>
      <c r="U1622" s="33">
        <f ca="1">IF(((TODAY()-Tabla2[[#This Row],[FECHA NACIMIENTO]])/365)&lt;18,"Corregir", IF(((TODAY()-Tabla2[[#This Row],[FECHA NACIMIENTO]])/365)&gt;80, "Corregir",ROUNDDOWN(((TODAY()-Tabla2[[#This Row],[FECHA NACIMIENTO]])/365),0)))</f>
        <v>31</v>
      </c>
      <c r="V162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622" s="34" t="str">
        <f ca="1">+IF(Tabla2[[#This Row],[Edad]]="Corregir","Corregir","Ok")</f>
        <v>Ok</v>
      </c>
      <c r="X1622" s="10" t="str">
        <f>+IFERROR(VLOOKUP(Tabla2[[#This Row],[DISTRITO SEGÚN DNI]],Hoja1!$A$2:$B$55,2,FALSE),"No")</f>
        <v>No</v>
      </c>
      <c r="Y1622" s="10" t="str">
        <f>IF(OR(LOWER(Tabla2[[#This Row],[GENERO]])="masculino", LOWER(Tabla2[[#This Row],[GENERO]])="femenino"),"OK","Corregir")</f>
        <v>OK</v>
      </c>
      <c r="Z1622" s="10" t="str">
        <f>+IF(Tabla2[[#This Row],[Nro. DNI / CE]]="","Corregir",IF(LEN(Tabla2[[#This Row],[Nro. DNI / CE]])&gt;=8,"OK","Corregir"))</f>
        <v>OK</v>
      </c>
      <c r="AA1622" s="10">
        <f>COUNTIF(Tabla2[APELLIDOS Y NOMBRES],Tabla2[[#This Row],[APELLIDOS Y NOMBRES]])</f>
        <v>1</v>
      </c>
      <c r="AB1622" t="str">
        <f ca="1">+IFERROR(IF(Tabla2[[#This Row],[FECHA CESE/BAJA]]="","No Aplica",IF(AND(MONTH(Tabla2[[#This Row],[FECHA CESE/BAJA]])=MONTH(TODAY()-30),YEAR(Tabla2[[#This Row],[FECHA CESE/BAJA]])=YEAR(TODAY())),MONTH(TODAY()-30)&amp;"-"&amp;YEAR(TODAY()),"Borrar")),"No aplica")</f>
        <v>No Aplica</v>
      </c>
      <c r="AC1622" t="str">
        <f ca="1">+IFERROR(IF(Tabla2[[#This Row],[FECHA INICIO DE LABORES EN OBRA]]="","No Aplica",IF(AND(MONTH(Tabla2[[#This Row],[FECHA INICIO DE LABORES EN OBRA]])=MONTH(TODAY()-30),YEAR(Tabla2[[#This Row],[FECHA INICIO DE LABORES EN OBRA]])=YEAR(TODAY())),MONTH(TODAY()-30)&amp;"-"&amp;YEAR(TODAY()),"No Aplica")),"No Aplica")</f>
        <v>No Aplica</v>
      </c>
    </row>
    <row r="1623" spans="1:29" x14ac:dyDescent="0.25">
      <c r="A1623" s="2">
        <v>20566343631</v>
      </c>
      <c r="B1623" s="3" t="s">
        <v>10947</v>
      </c>
      <c r="C1623" s="3" t="s">
        <v>10947</v>
      </c>
      <c r="D1623" s="3" t="s">
        <v>10966</v>
      </c>
      <c r="E1623" s="3" t="s">
        <v>10967</v>
      </c>
      <c r="F1623" s="36">
        <v>31027</v>
      </c>
      <c r="G1623" s="3">
        <v>2</v>
      </c>
      <c r="H1623" s="3" t="s">
        <v>10968</v>
      </c>
      <c r="I1623" s="3" t="s">
        <v>10950</v>
      </c>
      <c r="J1623" s="3" t="s">
        <v>10969</v>
      </c>
      <c r="K1623" s="3" t="s">
        <v>1510</v>
      </c>
      <c r="L1623" s="8" t="s">
        <v>9813</v>
      </c>
      <c r="M1623" s="5"/>
      <c r="N1623" s="13" t="s">
        <v>1043</v>
      </c>
      <c r="O1623" s="5">
        <v>44578</v>
      </c>
      <c r="P1623" s="8">
        <v>1</v>
      </c>
      <c r="Q1623" s="9">
        <v>4</v>
      </c>
      <c r="R1623" s="9" t="str">
        <f>IFERROR(VLOOKUP(Tabla2[[#This Row],[CONTRATISTA PRNCIPAL]],Hoja1!$L$5:$M$9,2,FALSE),"CJV")</f>
        <v>CJV</v>
      </c>
      <c r="S1623" s="9" t="str">
        <f>IF(Tabla2[[#This Row],[EMPRESA]]=Tabla2[[#This Row],[CONTRATISTA PRNCIPAL]],"Principal","Secundaria")</f>
        <v>Principal</v>
      </c>
      <c r="T1623" s="10">
        <f>IFERROR(1/COUNTIF(Tabla2[CONTRATISTA PRNCIPAL],Tabla2[[#This Row],[CONTRATISTA PRNCIPAL]]),0)</f>
        <v>2.0833333333333332E-2</v>
      </c>
      <c r="U1623" s="33">
        <f ca="1">IF(((TODAY()-Tabla2[[#This Row],[FECHA NACIMIENTO]])/365)&lt;18,"Corregir", IF(((TODAY()-Tabla2[[#This Row],[FECHA NACIMIENTO]])/365)&gt;80, "Corregir",ROUNDDOWN(((TODAY()-Tabla2[[#This Row],[FECHA NACIMIENTO]])/365),0)))</f>
        <v>38</v>
      </c>
      <c r="V162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623" s="34" t="str">
        <f ca="1">+IF(Tabla2[[#This Row],[Edad]]="Corregir","Corregir","Ok")</f>
        <v>Ok</v>
      </c>
      <c r="X1623" s="10" t="str">
        <f>+IFERROR(VLOOKUP(Tabla2[[#This Row],[DISTRITO SEGÚN DNI]],Hoja1!$A$2:$B$55,2,FALSE),"No")</f>
        <v>CALLAO</v>
      </c>
      <c r="Y1623" s="10" t="str">
        <f>IF(OR(LOWER(Tabla2[[#This Row],[GENERO]])="masculino", LOWER(Tabla2[[#This Row],[GENERO]])="femenino"),"OK","Corregir")</f>
        <v>OK</v>
      </c>
      <c r="Z1623" s="10" t="str">
        <f>+IF(Tabla2[[#This Row],[Nro. DNI / CE]]="","Corregir",IF(LEN(Tabla2[[#This Row],[Nro. DNI / CE]])&gt;=8,"OK","Corregir"))</f>
        <v>OK</v>
      </c>
      <c r="AA1623" s="10">
        <f>COUNTIF(Tabla2[APELLIDOS Y NOMBRES],Tabla2[[#This Row],[APELLIDOS Y NOMBRES]])</f>
        <v>1</v>
      </c>
      <c r="AB1623" t="str">
        <f ca="1">+IFERROR(IF(Tabla2[[#This Row],[FECHA CESE/BAJA]]="","No Aplica",IF(AND(MONTH(Tabla2[[#This Row],[FECHA CESE/BAJA]])=MONTH(TODAY()-30),YEAR(Tabla2[[#This Row],[FECHA CESE/BAJA]])=YEAR(TODAY())),MONTH(TODAY()-30)&amp;"-"&amp;YEAR(TODAY()),"Borrar")),"No aplica")</f>
        <v>No Aplica</v>
      </c>
      <c r="AC1623" t="str">
        <f ca="1">+IFERROR(IF(Tabla2[[#This Row],[FECHA INICIO DE LABORES EN OBRA]]="","No Aplica",IF(AND(MONTH(Tabla2[[#This Row],[FECHA INICIO DE LABORES EN OBRA]])=MONTH(TODAY()-30),YEAR(Tabla2[[#This Row],[FECHA INICIO DE LABORES EN OBRA]])=YEAR(TODAY())),MONTH(TODAY()-30)&amp;"-"&amp;YEAR(TODAY()),"No Aplica")),"No Aplica")</f>
        <v>No Aplica</v>
      </c>
    </row>
    <row r="1624" spans="1:29" x14ac:dyDescent="0.25">
      <c r="A1624" s="2">
        <v>20566343631</v>
      </c>
      <c r="B1624" s="3" t="s">
        <v>10947</v>
      </c>
      <c r="C1624" s="3" t="s">
        <v>10947</v>
      </c>
      <c r="D1624" s="3" t="s">
        <v>10970</v>
      </c>
      <c r="E1624" s="3" t="s">
        <v>10971</v>
      </c>
      <c r="F1624" s="36">
        <v>34524</v>
      </c>
      <c r="G1624" s="3">
        <v>1</v>
      </c>
      <c r="H1624" s="3" t="s">
        <v>3661</v>
      </c>
      <c r="I1624" s="3" t="s">
        <v>10950</v>
      </c>
      <c r="J1624" s="3" t="s">
        <v>10972</v>
      </c>
      <c r="K1624" s="3" t="s">
        <v>2483</v>
      </c>
      <c r="L1624" s="8" t="s">
        <v>9813</v>
      </c>
      <c r="M1624" s="5"/>
      <c r="N1624" s="13" t="s">
        <v>1043</v>
      </c>
      <c r="O1624" s="5">
        <v>44614</v>
      </c>
      <c r="P1624" s="8">
        <v>1</v>
      </c>
      <c r="Q1624" s="9">
        <v>1</v>
      </c>
      <c r="R1624" s="9" t="str">
        <f>IFERROR(VLOOKUP(Tabla2[[#This Row],[CONTRATISTA PRNCIPAL]],Hoja1!$L$5:$M$9,2,FALSE),"CJV")</f>
        <v>CJV</v>
      </c>
      <c r="S1624" s="9" t="str">
        <f>IF(Tabla2[[#This Row],[EMPRESA]]=Tabla2[[#This Row],[CONTRATISTA PRNCIPAL]],"Principal","Secundaria")</f>
        <v>Principal</v>
      </c>
      <c r="T1624" s="10">
        <f>IFERROR(1/COUNTIF(Tabla2[CONTRATISTA PRNCIPAL],Tabla2[[#This Row],[CONTRATISTA PRNCIPAL]]),0)</f>
        <v>2.0833333333333332E-2</v>
      </c>
      <c r="U1624" s="33">
        <f ca="1">IF(((TODAY()-Tabla2[[#This Row],[FECHA NACIMIENTO]])/365)&lt;18,"Corregir", IF(((TODAY()-Tabla2[[#This Row],[FECHA NACIMIENTO]])/365)&gt;80, "Corregir",ROUNDDOWN(((TODAY()-Tabla2[[#This Row],[FECHA NACIMIENTO]])/365),0)))</f>
        <v>29</v>
      </c>
      <c r="V162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624" s="34" t="str">
        <f ca="1">+IF(Tabla2[[#This Row],[Edad]]="Corregir","Corregir","Ok")</f>
        <v>Ok</v>
      </c>
      <c r="X1624" s="10" t="str">
        <f>+IFERROR(VLOOKUP(Tabla2[[#This Row],[DISTRITO SEGÚN DNI]],Hoja1!$A$2:$B$55,2,FALSE),"No")</f>
        <v>No</v>
      </c>
      <c r="Y1624" s="10" t="str">
        <f>IF(OR(LOWER(Tabla2[[#This Row],[GENERO]])="masculino", LOWER(Tabla2[[#This Row],[GENERO]])="femenino"),"OK","Corregir")</f>
        <v>OK</v>
      </c>
      <c r="Z1624" s="10" t="str">
        <f>+IF(Tabla2[[#This Row],[Nro. DNI / CE]]="","Corregir",IF(LEN(Tabla2[[#This Row],[Nro. DNI / CE]])&gt;=8,"OK","Corregir"))</f>
        <v>OK</v>
      </c>
      <c r="AA1624" s="10">
        <f>COUNTIF(Tabla2[APELLIDOS Y NOMBRES],Tabla2[[#This Row],[APELLIDOS Y NOMBRES]])</f>
        <v>1</v>
      </c>
      <c r="AB1624" t="str">
        <f ca="1">+IFERROR(IF(Tabla2[[#This Row],[FECHA CESE/BAJA]]="","No Aplica",IF(AND(MONTH(Tabla2[[#This Row],[FECHA CESE/BAJA]])=MONTH(TODAY()-30),YEAR(Tabla2[[#This Row],[FECHA CESE/BAJA]])=YEAR(TODAY())),MONTH(TODAY()-30)&amp;"-"&amp;YEAR(TODAY()),"Borrar")),"No aplica")</f>
        <v>No Aplica</v>
      </c>
      <c r="AC1624" t="str">
        <f ca="1">+IFERROR(IF(Tabla2[[#This Row],[FECHA INICIO DE LABORES EN OBRA]]="","No Aplica",IF(AND(MONTH(Tabla2[[#This Row],[FECHA INICIO DE LABORES EN OBRA]])=MONTH(TODAY()-30),YEAR(Tabla2[[#This Row],[FECHA INICIO DE LABORES EN OBRA]])=YEAR(TODAY())),MONTH(TODAY()-30)&amp;"-"&amp;YEAR(TODAY()),"No Aplica")),"No Aplica")</f>
        <v>No Aplica</v>
      </c>
    </row>
    <row r="1625" spans="1:29" x14ac:dyDescent="0.25">
      <c r="A1625" s="2">
        <v>20566343631</v>
      </c>
      <c r="B1625" s="3" t="s">
        <v>10947</v>
      </c>
      <c r="C1625" s="3" t="s">
        <v>10947</v>
      </c>
      <c r="D1625" s="3" t="s">
        <v>10973</v>
      </c>
      <c r="E1625" s="3" t="s">
        <v>10974</v>
      </c>
      <c r="F1625" s="36">
        <v>34285</v>
      </c>
      <c r="G1625" s="3">
        <v>1</v>
      </c>
      <c r="H1625" s="3" t="s">
        <v>2961</v>
      </c>
      <c r="I1625" s="3" t="s">
        <v>10950</v>
      </c>
      <c r="J1625" s="3" t="s">
        <v>10975</v>
      </c>
      <c r="K1625" s="3" t="s">
        <v>5080</v>
      </c>
      <c r="L1625" s="8" t="s">
        <v>9813</v>
      </c>
      <c r="M1625" s="5"/>
      <c r="N1625" s="13" t="s">
        <v>1043</v>
      </c>
      <c r="O1625" s="5">
        <v>44613</v>
      </c>
      <c r="P1625" s="8">
        <v>1</v>
      </c>
      <c r="Q1625" s="9">
        <v>1</v>
      </c>
      <c r="R1625" s="9" t="str">
        <f>IFERROR(VLOOKUP(Tabla2[[#This Row],[CONTRATISTA PRNCIPAL]],Hoja1!$L$5:$M$9,2,FALSE),"CJV")</f>
        <v>CJV</v>
      </c>
      <c r="S1625" s="9" t="str">
        <f>IF(Tabla2[[#This Row],[EMPRESA]]=Tabla2[[#This Row],[CONTRATISTA PRNCIPAL]],"Principal","Secundaria")</f>
        <v>Principal</v>
      </c>
      <c r="T1625" s="10">
        <f>IFERROR(1/COUNTIF(Tabla2[CONTRATISTA PRNCIPAL],Tabla2[[#This Row],[CONTRATISTA PRNCIPAL]]),0)</f>
        <v>2.0833333333333332E-2</v>
      </c>
      <c r="U1625" s="33">
        <f ca="1">IF(((TODAY()-Tabla2[[#This Row],[FECHA NACIMIENTO]])/365)&lt;18,"Corregir", IF(((TODAY()-Tabla2[[#This Row],[FECHA NACIMIENTO]])/365)&gt;80, "Corregir",ROUNDDOWN(((TODAY()-Tabla2[[#This Row],[FECHA NACIMIENTO]])/365),0)))</f>
        <v>29</v>
      </c>
      <c r="V162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625" s="34" t="str">
        <f ca="1">+IF(Tabla2[[#This Row],[Edad]]="Corregir","Corregir","Ok")</f>
        <v>Ok</v>
      </c>
      <c r="X1625" s="10" t="str">
        <f>+IFERROR(VLOOKUP(Tabla2[[#This Row],[DISTRITO SEGÚN DNI]],Hoja1!$A$2:$B$55,2,FALSE),"No")</f>
        <v>EL AGUSTINO</v>
      </c>
      <c r="Y1625" s="10" t="str">
        <f>IF(OR(LOWER(Tabla2[[#This Row],[GENERO]])="masculino", LOWER(Tabla2[[#This Row],[GENERO]])="femenino"),"OK","Corregir")</f>
        <v>OK</v>
      </c>
      <c r="Z1625" s="10" t="str">
        <f>+IF(Tabla2[[#This Row],[Nro. DNI / CE]]="","Corregir",IF(LEN(Tabla2[[#This Row],[Nro. DNI / CE]])&gt;=8,"OK","Corregir"))</f>
        <v>OK</v>
      </c>
      <c r="AA1625" s="10">
        <f>COUNTIF(Tabla2[APELLIDOS Y NOMBRES],Tabla2[[#This Row],[APELLIDOS Y NOMBRES]])</f>
        <v>1</v>
      </c>
      <c r="AB1625" t="str">
        <f ca="1">+IFERROR(IF(Tabla2[[#This Row],[FECHA CESE/BAJA]]="","No Aplica",IF(AND(MONTH(Tabla2[[#This Row],[FECHA CESE/BAJA]])=MONTH(TODAY()-30),YEAR(Tabla2[[#This Row],[FECHA CESE/BAJA]])=YEAR(TODAY())),MONTH(TODAY()-30)&amp;"-"&amp;YEAR(TODAY()),"Borrar")),"No aplica")</f>
        <v>No Aplica</v>
      </c>
      <c r="AC1625" t="str">
        <f ca="1">+IFERROR(IF(Tabla2[[#This Row],[FECHA INICIO DE LABORES EN OBRA]]="","No Aplica",IF(AND(MONTH(Tabla2[[#This Row],[FECHA INICIO DE LABORES EN OBRA]])=MONTH(TODAY()-30),YEAR(Tabla2[[#This Row],[FECHA INICIO DE LABORES EN OBRA]])=YEAR(TODAY())),MONTH(TODAY()-30)&amp;"-"&amp;YEAR(TODAY()),"No Aplica")),"No Aplica")</f>
        <v>No Aplica</v>
      </c>
    </row>
    <row r="1626" spans="1:29" x14ac:dyDescent="0.25">
      <c r="A1626" s="2">
        <v>20566343631</v>
      </c>
      <c r="B1626" s="3" t="s">
        <v>10947</v>
      </c>
      <c r="C1626" s="3" t="s">
        <v>10947</v>
      </c>
      <c r="D1626" s="3" t="s">
        <v>10976</v>
      </c>
      <c r="E1626" s="3" t="s">
        <v>10977</v>
      </c>
      <c r="F1626" s="36">
        <v>30169</v>
      </c>
      <c r="G1626" s="3">
        <v>2</v>
      </c>
      <c r="H1626" s="3" t="s">
        <v>1453</v>
      </c>
      <c r="I1626" s="3" t="s">
        <v>10950</v>
      </c>
      <c r="J1626" s="3" t="s">
        <v>10978</v>
      </c>
      <c r="K1626" s="3" t="s">
        <v>2078</v>
      </c>
      <c r="L1626" s="8" t="s">
        <v>9813</v>
      </c>
      <c r="M1626" s="5"/>
      <c r="N1626" s="13" t="s">
        <v>1043</v>
      </c>
      <c r="O1626" s="5">
        <v>44636</v>
      </c>
      <c r="P1626" s="8">
        <v>1</v>
      </c>
      <c r="Q1626" s="9">
        <v>4</v>
      </c>
      <c r="R1626" s="9" t="str">
        <f>IFERROR(VLOOKUP(Tabla2[[#This Row],[CONTRATISTA PRNCIPAL]],Hoja1!$L$5:$M$9,2,FALSE),"CJV")</f>
        <v>CJV</v>
      </c>
      <c r="S1626" s="9" t="str">
        <f>IF(Tabla2[[#This Row],[EMPRESA]]=Tabla2[[#This Row],[CONTRATISTA PRNCIPAL]],"Principal","Secundaria")</f>
        <v>Principal</v>
      </c>
      <c r="T1626" s="10">
        <f>IFERROR(1/COUNTIF(Tabla2[CONTRATISTA PRNCIPAL],Tabla2[[#This Row],[CONTRATISTA PRNCIPAL]]),0)</f>
        <v>2.0833333333333332E-2</v>
      </c>
      <c r="U1626" s="33">
        <f ca="1">IF(((TODAY()-Tabla2[[#This Row],[FECHA NACIMIENTO]])/365)&lt;18,"Corregir", IF(((TODAY()-Tabla2[[#This Row],[FECHA NACIMIENTO]])/365)&gt;80, "Corregir",ROUNDDOWN(((TODAY()-Tabla2[[#This Row],[FECHA NACIMIENTO]])/365),0)))</f>
        <v>41</v>
      </c>
      <c r="V162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626" s="34" t="str">
        <f ca="1">+IF(Tabla2[[#This Row],[Edad]]="Corregir","Corregir","Ok")</f>
        <v>Ok</v>
      </c>
      <c r="X1626" s="10" t="str">
        <f>+IFERROR(VLOOKUP(Tabla2[[#This Row],[DISTRITO SEGÚN DNI]],Hoja1!$A$2:$B$55,2,FALSE),"No")</f>
        <v>ATE</v>
      </c>
      <c r="Y1626" s="10" t="str">
        <f>IF(OR(LOWER(Tabla2[[#This Row],[GENERO]])="masculino", LOWER(Tabla2[[#This Row],[GENERO]])="femenino"),"OK","Corregir")</f>
        <v>OK</v>
      </c>
      <c r="Z1626" s="10" t="str">
        <f>+IF(Tabla2[[#This Row],[Nro. DNI / CE]]="","Corregir",IF(LEN(Tabla2[[#This Row],[Nro. DNI / CE]])&gt;=8,"OK","Corregir"))</f>
        <v>OK</v>
      </c>
      <c r="AA1626" s="10">
        <f>COUNTIF(Tabla2[APELLIDOS Y NOMBRES],Tabla2[[#This Row],[APELLIDOS Y NOMBRES]])</f>
        <v>1</v>
      </c>
      <c r="AB1626" t="str">
        <f ca="1">+IFERROR(IF(Tabla2[[#This Row],[FECHA CESE/BAJA]]="","No Aplica",IF(AND(MONTH(Tabla2[[#This Row],[FECHA CESE/BAJA]])=MONTH(TODAY()-30),YEAR(Tabla2[[#This Row],[FECHA CESE/BAJA]])=YEAR(TODAY())),MONTH(TODAY()-30)&amp;"-"&amp;YEAR(TODAY()),"Borrar")),"No aplica")</f>
        <v>No Aplica</v>
      </c>
      <c r="AC1626" t="str">
        <f ca="1">+IFERROR(IF(Tabla2[[#This Row],[FECHA INICIO DE LABORES EN OBRA]]="","No Aplica",IF(AND(MONTH(Tabla2[[#This Row],[FECHA INICIO DE LABORES EN OBRA]])=MONTH(TODAY()-30),YEAR(Tabla2[[#This Row],[FECHA INICIO DE LABORES EN OBRA]])=YEAR(TODAY())),MONTH(TODAY()-30)&amp;"-"&amp;YEAR(TODAY()),"No Aplica")),"No Aplica")</f>
        <v>No Aplica</v>
      </c>
    </row>
    <row r="1627" spans="1:29" x14ac:dyDescent="0.25">
      <c r="A1627" s="2">
        <v>20566343631</v>
      </c>
      <c r="B1627" s="3" t="s">
        <v>10947</v>
      </c>
      <c r="C1627" s="3" t="s">
        <v>10947</v>
      </c>
      <c r="D1627" s="3" t="s">
        <v>10979</v>
      </c>
      <c r="E1627" s="3" t="s">
        <v>10980</v>
      </c>
      <c r="F1627" s="36">
        <v>33666</v>
      </c>
      <c r="G1627" s="3">
        <v>1</v>
      </c>
      <c r="H1627" s="3" t="s">
        <v>2704</v>
      </c>
      <c r="I1627" s="3" t="s">
        <v>10950</v>
      </c>
      <c r="J1627" s="3" t="s">
        <v>10981</v>
      </c>
      <c r="K1627" s="3" t="s">
        <v>2438</v>
      </c>
      <c r="L1627" s="8" t="s">
        <v>9813</v>
      </c>
      <c r="M1627" s="5"/>
      <c r="N1627" s="13" t="s">
        <v>1043</v>
      </c>
      <c r="O1627" s="5">
        <v>44646</v>
      </c>
      <c r="P1627" s="8">
        <v>1</v>
      </c>
      <c r="Q1627" s="9">
        <v>1</v>
      </c>
      <c r="R1627" s="9" t="str">
        <f>IFERROR(VLOOKUP(Tabla2[[#This Row],[CONTRATISTA PRNCIPAL]],Hoja1!$L$5:$M$9,2,FALSE),"CJV")</f>
        <v>CJV</v>
      </c>
      <c r="S1627" s="9" t="str">
        <f>IF(Tabla2[[#This Row],[EMPRESA]]=Tabla2[[#This Row],[CONTRATISTA PRNCIPAL]],"Principal","Secundaria")</f>
        <v>Principal</v>
      </c>
      <c r="T1627" s="10">
        <f>IFERROR(1/COUNTIF(Tabla2[CONTRATISTA PRNCIPAL],Tabla2[[#This Row],[CONTRATISTA PRNCIPAL]]),0)</f>
        <v>2.0833333333333332E-2</v>
      </c>
      <c r="U1627" s="33">
        <f ca="1">IF(((TODAY()-Tabla2[[#This Row],[FECHA NACIMIENTO]])/365)&lt;18,"Corregir", IF(((TODAY()-Tabla2[[#This Row],[FECHA NACIMIENTO]])/365)&gt;80, "Corregir",ROUNDDOWN(((TODAY()-Tabla2[[#This Row],[FECHA NACIMIENTO]])/365),0)))</f>
        <v>31</v>
      </c>
      <c r="V162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627" s="34" t="str">
        <f ca="1">+IF(Tabla2[[#This Row],[Edad]]="Corregir","Corregir","Ok")</f>
        <v>Ok</v>
      </c>
      <c r="X1627" s="10" t="str">
        <f>+IFERROR(VLOOKUP(Tabla2[[#This Row],[DISTRITO SEGÚN DNI]],Hoja1!$A$2:$B$55,2,FALSE),"No")</f>
        <v>No</v>
      </c>
      <c r="Y1627" s="10" t="str">
        <f>IF(OR(LOWER(Tabla2[[#This Row],[GENERO]])="masculino", LOWER(Tabla2[[#This Row],[GENERO]])="femenino"),"OK","Corregir")</f>
        <v>OK</v>
      </c>
      <c r="Z1627" s="10" t="str">
        <f>+IF(Tabla2[[#This Row],[Nro. DNI / CE]]="","Corregir",IF(LEN(Tabla2[[#This Row],[Nro. DNI / CE]])&gt;=8,"OK","Corregir"))</f>
        <v>OK</v>
      </c>
      <c r="AA1627" s="10">
        <f>COUNTIF(Tabla2[APELLIDOS Y NOMBRES],Tabla2[[#This Row],[APELLIDOS Y NOMBRES]])</f>
        <v>1</v>
      </c>
      <c r="AB1627" t="str">
        <f ca="1">+IFERROR(IF(Tabla2[[#This Row],[FECHA CESE/BAJA]]="","No Aplica",IF(AND(MONTH(Tabla2[[#This Row],[FECHA CESE/BAJA]])=MONTH(TODAY()-30),YEAR(Tabla2[[#This Row],[FECHA CESE/BAJA]])=YEAR(TODAY())),MONTH(TODAY()-30)&amp;"-"&amp;YEAR(TODAY()),"Borrar")),"No aplica")</f>
        <v>No Aplica</v>
      </c>
      <c r="AC1627" t="str">
        <f ca="1">+IFERROR(IF(Tabla2[[#This Row],[FECHA INICIO DE LABORES EN OBRA]]="","No Aplica",IF(AND(MONTH(Tabla2[[#This Row],[FECHA INICIO DE LABORES EN OBRA]])=MONTH(TODAY()-30),YEAR(Tabla2[[#This Row],[FECHA INICIO DE LABORES EN OBRA]])=YEAR(TODAY())),MONTH(TODAY()-30)&amp;"-"&amp;YEAR(TODAY()),"No Aplica")),"No Aplica")</f>
        <v>No Aplica</v>
      </c>
    </row>
    <row r="1628" spans="1:29" x14ac:dyDescent="0.25">
      <c r="A1628" s="2">
        <v>20566343631</v>
      </c>
      <c r="B1628" s="3" t="s">
        <v>10947</v>
      </c>
      <c r="C1628" s="3" t="s">
        <v>10947</v>
      </c>
      <c r="D1628" s="3" t="s">
        <v>10982</v>
      </c>
      <c r="E1628" s="3" t="s">
        <v>10983</v>
      </c>
      <c r="F1628" s="36">
        <v>34228</v>
      </c>
      <c r="G1628" s="3">
        <v>1</v>
      </c>
      <c r="H1628" s="3" t="s">
        <v>3447</v>
      </c>
      <c r="I1628" s="3" t="s">
        <v>10950</v>
      </c>
      <c r="J1628" s="3" t="s">
        <v>10984</v>
      </c>
      <c r="K1628" s="3" t="s">
        <v>4765</v>
      </c>
      <c r="L1628" s="8" t="s">
        <v>9813</v>
      </c>
      <c r="M1628" s="5"/>
      <c r="N1628" s="13" t="s">
        <v>1043</v>
      </c>
      <c r="O1628" s="5">
        <v>44652</v>
      </c>
      <c r="P1628" s="8">
        <v>1</v>
      </c>
      <c r="Q1628" s="9">
        <v>1</v>
      </c>
      <c r="R1628" s="9" t="str">
        <f>IFERROR(VLOOKUP(Tabla2[[#This Row],[CONTRATISTA PRNCIPAL]],Hoja1!$L$5:$M$9,2,FALSE),"CJV")</f>
        <v>CJV</v>
      </c>
      <c r="S1628" s="9" t="str">
        <f>IF(Tabla2[[#This Row],[EMPRESA]]=Tabla2[[#This Row],[CONTRATISTA PRNCIPAL]],"Principal","Secundaria")</f>
        <v>Principal</v>
      </c>
      <c r="T1628" s="10">
        <f>IFERROR(1/COUNTIF(Tabla2[CONTRATISTA PRNCIPAL],Tabla2[[#This Row],[CONTRATISTA PRNCIPAL]]),0)</f>
        <v>2.0833333333333332E-2</v>
      </c>
      <c r="U1628" s="33">
        <f ca="1">IF(((TODAY()-Tabla2[[#This Row],[FECHA NACIMIENTO]])/365)&lt;18,"Corregir", IF(((TODAY()-Tabla2[[#This Row],[FECHA NACIMIENTO]])/365)&gt;80, "Corregir",ROUNDDOWN(((TODAY()-Tabla2[[#This Row],[FECHA NACIMIENTO]])/365),0)))</f>
        <v>29</v>
      </c>
      <c r="V162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628" s="34" t="str">
        <f ca="1">+IF(Tabla2[[#This Row],[Edad]]="Corregir","Corregir","Ok")</f>
        <v>Ok</v>
      </c>
      <c r="X1628" s="10" t="str">
        <f>+IFERROR(VLOOKUP(Tabla2[[#This Row],[DISTRITO SEGÚN DNI]],Hoja1!$A$2:$B$55,2,FALSE),"No")</f>
        <v>LA VICTORIA</v>
      </c>
      <c r="Y1628" s="10" t="str">
        <f>IF(OR(LOWER(Tabla2[[#This Row],[GENERO]])="masculino", LOWER(Tabla2[[#This Row],[GENERO]])="femenino"),"OK","Corregir")</f>
        <v>OK</v>
      </c>
      <c r="Z1628" s="10" t="str">
        <f>+IF(Tabla2[[#This Row],[Nro. DNI / CE]]="","Corregir",IF(LEN(Tabla2[[#This Row],[Nro. DNI / CE]])&gt;=8,"OK","Corregir"))</f>
        <v>OK</v>
      </c>
      <c r="AA1628" s="10">
        <f>COUNTIF(Tabla2[APELLIDOS Y NOMBRES],Tabla2[[#This Row],[APELLIDOS Y NOMBRES]])</f>
        <v>1</v>
      </c>
      <c r="AB1628" t="str">
        <f ca="1">+IFERROR(IF(Tabla2[[#This Row],[FECHA CESE/BAJA]]="","No Aplica",IF(AND(MONTH(Tabla2[[#This Row],[FECHA CESE/BAJA]])=MONTH(TODAY()-30),YEAR(Tabla2[[#This Row],[FECHA CESE/BAJA]])=YEAR(TODAY())),MONTH(TODAY()-30)&amp;"-"&amp;YEAR(TODAY()),"Borrar")),"No aplica")</f>
        <v>No Aplica</v>
      </c>
      <c r="AC1628" t="str">
        <f ca="1">+IFERROR(IF(Tabla2[[#This Row],[FECHA INICIO DE LABORES EN OBRA]]="","No Aplica",IF(AND(MONTH(Tabla2[[#This Row],[FECHA INICIO DE LABORES EN OBRA]])=MONTH(TODAY()-30),YEAR(Tabla2[[#This Row],[FECHA INICIO DE LABORES EN OBRA]])=YEAR(TODAY())),MONTH(TODAY()-30)&amp;"-"&amp;YEAR(TODAY()),"No Aplica")),"No Aplica")</f>
        <v>No Aplica</v>
      </c>
    </row>
    <row r="1629" spans="1:29" x14ac:dyDescent="0.25">
      <c r="A1629" s="2">
        <v>20566343631</v>
      </c>
      <c r="B1629" s="3" t="s">
        <v>10947</v>
      </c>
      <c r="C1629" s="3" t="s">
        <v>10947</v>
      </c>
      <c r="D1629" s="3" t="s">
        <v>10985</v>
      </c>
      <c r="E1629" s="3" t="s">
        <v>10986</v>
      </c>
      <c r="F1629" s="36">
        <v>32653</v>
      </c>
      <c r="G1629" s="3">
        <v>1</v>
      </c>
      <c r="H1629" s="3" t="s">
        <v>3447</v>
      </c>
      <c r="I1629" s="3" t="s">
        <v>10950</v>
      </c>
      <c r="J1629" s="3" t="s">
        <v>10987</v>
      </c>
      <c r="K1629" s="3" t="s">
        <v>2483</v>
      </c>
      <c r="L1629" s="8" t="s">
        <v>9818</v>
      </c>
      <c r="M1629" s="5"/>
      <c r="N1629" s="13" t="s">
        <v>1043</v>
      </c>
      <c r="O1629" s="5">
        <v>44652</v>
      </c>
      <c r="P1629" s="8">
        <v>1</v>
      </c>
      <c r="Q1629" s="9">
        <v>1</v>
      </c>
      <c r="R1629" s="9" t="str">
        <f>IFERROR(VLOOKUP(Tabla2[[#This Row],[CONTRATISTA PRNCIPAL]],Hoja1!$L$5:$M$9,2,FALSE),"CJV")</f>
        <v>CJV</v>
      </c>
      <c r="S1629" s="9" t="str">
        <f>IF(Tabla2[[#This Row],[EMPRESA]]=Tabla2[[#This Row],[CONTRATISTA PRNCIPAL]],"Principal","Secundaria")</f>
        <v>Principal</v>
      </c>
      <c r="T1629" s="10">
        <f>IFERROR(1/COUNTIF(Tabla2[CONTRATISTA PRNCIPAL],Tabla2[[#This Row],[CONTRATISTA PRNCIPAL]]),0)</f>
        <v>2.0833333333333332E-2</v>
      </c>
      <c r="U1629" s="33">
        <f ca="1">IF(((TODAY()-Tabla2[[#This Row],[FECHA NACIMIENTO]])/365)&lt;18,"Corregir", IF(((TODAY()-Tabla2[[#This Row],[FECHA NACIMIENTO]])/365)&gt;80, "Corregir",ROUNDDOWN(((TODAY()-Tabla2[[#This Row],[FECHA NACIMIENTO]])/365),0)))</f>
        <v>34</v>
      </c>
      <c r="V162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629" s="34" t="str">
        <f ca="1">+IF(Tabla2[[#This Row],[Edad]]="Corregir","Corregir","Ok")</f>
        <v>Ok</v>
      </c>
      <c r="X1629" s="10" t="str">
        <f>+IFERROR(VLOOKUP(Tabla2[[#This Row],[DISTRITO SEGÚN DNI]],Hoja1!$A$2:$B$55,2,FALSE),"No")</f>
        <v>No</v>
      </c>
      <c r="Y1629" s="10" t="str">
        <f>IF(OR(LOWER(Tabla2[[#This Row],[GENERO]])="masculino", LOWER(Tabla2[[#This Row],[GENERO]])="femenino"),"OK","Corregir")</f>
        <v>OK</v>
      </c>
      <c r="Z1629" s="10" t="str">
        <f>+IF(Tabla2[[#This Row],[Nro. DNI / CE]]="","Corregir",IF(LEN(Tabla2[[#This Row],[Nro. DNI / CE]])&gt;=8,"OK","Corregir"))</f>
        <v>OK</v>
      </c>
      <c r="AA1629" s="10">
        <f>COUNTIF(Tabla2[APELLIDOS Y NOMBRES],Tabla2[[#This Row],[APELLIDOS Y NOMBRES]])</f>
        <v>1</v>
      </c>
      <c r="AB1629" t="str">
        <f ca="1">+IFERROR(IF(Tabla2[[#This Row],[FECHA CESE/BAJA]]="","No Aplica",IF(AND(MONTH(Tabla2[[#This Row],[FECHA CESE/BAJA]])=MONTH(TODAY()-30),YEAR(Tabla2[[#This Row],[FECHA CESE/BAJA]])=YEAR(TODAY())),MONTH(TODAY()-30)&amp;"-"&amp;YEAR(TODAY()),"Borrar")),"No aplica")</f>
        <v>No Aplica</v>
      </c>
      <c r="AC1629" t="str">
        <f ca="1">+IFERROR(IF(Tabla2[[#This Row],[FECHA INICIO DE LABORES EN OBRA]]="","No Aplica",IF(AND(MONTH(Tabla2[[#This Row],[FECHA INICIO DE LABORES EN OBRA]])=MONTH(TODAY()-30),YEAR(Tabla2[[#This Row],[FECHA INICIO DE LABORES EN OBRA]])=YEAR(TODAY())),MONTH(TODAY()-30)&amp;"-"&amp;YEAR(TODAY()),"No Aplica")),"No Aplica")</f>
        <v>No Aplica</v>
      </c>
    </row>
    <row r="1630" spans="1:29" x14ac:dyDescent="0.25">
      <c r="A1630" s="2">
        <v>20566343631</v>
      </c>
      <c r="B1630" s="3" t="s">
        <v>10947</v>
      </c>
      <c r="C1630" s="3" t="s">
        <v>10947</v>
      </c>
      <c r="D1630" s="3" t="s">
        <v>10988</v>
      </c>
      <c r="E1630" s="3" t="s">
        <v>10989</v>
      </c>
      <c r="F1630" s="36">
        <v>32805</v>
      </c>
      <c r="G1630" s="3">
        <v>1</v>
      </c>
      <c r="H1630" s="3" t="s">
        <v>1542</v>
      </c>
      <c r="I1630" s="3" t="s">
        <v>10950</v>
      </c>
      <c r="J1630" s="3" t="s">
        <v>10990</v>
      </c>
      <c r="K1630" s="3" t="s">
        <v>10991</v>
      </c>
      <c r="L1630" s="8" t="s">
        <v>9813</v>
      </c>
      <c r="M1630" s="5"/>
      <c r="N1630" s="13" t="s">
        <v>1043</v>
      </c>
      <c r="O1630" s="5">
        <v>44655</v>
      </c>
      <c r="P1630" s="8">
        <v>1</v>
      </c>
      <c r="Q1630" s="9">
        <v>1</v>
      </c>
      <c r="R1630" s="9" t="str">
        <f>IFERROR(VLOOKUP(Tabla2[[#This Row],[CONTRATISTA PRNCIPAL]],Hoja1!$L$5:$M$9,2,FALSE),"CJV")</f>
        <v>CJV</v>
      </c>
      <c r="S1630" s="9" t="str">
        <f>IF(Tabla2[[#This Row],[EMPRESA]]=Tabla2[[#This Row],[CONTRATISTA PRNCIPAL]],"Principal","Secundaria")</f>
        <v>Principal</v>
      </c>
      <c r="T1630" s="10">
        <f>IFERROR(1/COUNTIF(Tabla2[CONTRATISTA PRNCIPAL],Tabla2[[#This Row],[CONTRATISTA PRNCIPAL]]),0)</f>
        <v>2.0833333333333332E-2</v>
      </c>
      <c r="U1630" s="33">
        <f ca="1">IF(((TODAY()-Tabla2[[#This Row],[FECHA NACIMIENTO]])/365)&lt;18,"Corregir", IF(((TODAY()-Tabla2[[#This Row],[FECHA NACIMIENTO]])/365)&gt;80, "Corregir",ROUNDDOWN(((TODAY()-Tabla2[[#This Row],[FECHA NACIMIENTO]])/365),0)))</f>
        <v>33</v>
      </c>
      <c r="V163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630" s="34" t="str">
        <f ca="1">+IF(Tabla2[[#This Row],[Edad]]="Corregir","Corregir","Ok")</f>
        <v>Ok</v>
      </c>
      <c r="X1630" s="10" t="str">
        <f>+IFERROR(VLOOKUP(Tabla2[[#This Row],[DISTRITO SEGÚN DNI]],Hoja1!$A$2:$B$55,2,FALSE),"No")</f>
        <v>No</v>
      </c>
      <c r="Y1630" s="10" t="str">
        <f>IF(OR(LOWER(Tabla2[[#This Row],[GENERO]])="masculino", LOWER(Tabla2[[#This Row],[GENERO]])="femenino"),"OK","Corregir")</f>
        <v>OK</v>
      </c>
      <c r="Z1630" s="10" t="str">
        <f>+IF(Tabla2[[#This Row],[Nro. DNI / CE]]="","Corregir",IF(LEN(Tabla2[[#This Row],[Nro. DNI / CE]])&gt;=8,"OK","Corregir"))</f>
        <v>OK</v>
      </c>
      <c r="AA1630" s="10">
        <f>COUNTIF(Tabla2[APELLIDOS Y NOMBRES],Tabla2[[#This Row],[APELLIDOS Y NOMBRES]])</f>
        <v>1</v>
      </c>
      <c r="AB1630" t="str">
        <f ca="1">+IFERROR(IF(Tabla2[[#This Row],[FECHA CESE/BAJA]]="","No Aplica",IF(AND(MONTH(Tabla2[[#This Row],[FECHA CESE/BAJA]])=MONTH(TODAY()-30),YEAR(Tabla2[[#This Row],[FECHA CESE/BAJA]])=YEAR(TODAY())),MONTH(TODAY()-30)&amp;"-"&amp;YEAR(TODAY()),"Borrar")),"No aplica")</f>
        <v>No Aplica</v>
      </c>
      <c r="AC1630" t="str">
        <f ca="1">+IFERROR(IF(Tabla2[[#This Row],[FECHA INICIO DE LABORES EN OBRA]]="","No Aplica",IF(AND(MONTH(Tabla2[[#This Row],[FECHA INICIO DE LABORES EN OBRA]])=MONTH(TODAY()-30),YEAR(Tabla2[[#This Row],[FECHA INICIO DE LABORES EN OBRA]])=YEAR(TODAY())),MONTH(TODAY()-30)&amp;"-"&amp;YEAR(TODAY()),"No Aplica")),"No Aplica")</f>
        <v>No Aplica</v>
      </c>
    </row>
    <row r="1631" spans="1:29" x14ac:dyDescent="0.25">
      <c r="A1631" s="2">
        <v>20566343631</v>
      </c>
      <c r="B1631" s="3" t="s">
        <v>10947</v>
      </c>
      <c r="C1631" s="3" t="s">
        <v>10947</v>
      </c>
      <c r="D1631" s="3" t="s">
        <v>10992</v>
      </c>
      <c r="E1631" s="3" t="s">
        <v>10993</v>
      </c>
      <c r="F1631" s="36">
        <v>27075</v>
      </c>
      <c r="G1631" s="3">
        <v>2</v>
      </c>
      <c r="H1631" s="3" t="s">
        <v>5852</v>
      </c>
      <c r="I1631" s="3" t="s">
        <v>10950</v>
      </c>
      <c r="J1631" s="3" t="s">
        <v>10994</v>
      </c>
      <c r="K1631" s="3" t="s">
        <v>3111</v>
      </c>
      <c r="L1631" s="8" t="s">
        <v>9813</v>
      </c>
      <c r="M1631" s="5"/>
      <c r="N1631" s="13" t="s">
        <v>1043</v>
      </c>
      <c r="O1631" s="5">
        <v>44662</v>
      </c>
      <c r="P1631" s="8">
        <v>1</v>
      </c>
      <c r="Q1631" s="9">
        <v>4</v>
      </c>
      <c r="R1631" s="9" t="str">
        <f>IFERROR(VLOOKUP(Tabla2[[#This Row],[CONTRATISTA PRNCIPAL]],Hoja1!$L$5:$M$9,2,FALSE),"CJV")</f>
        <v>CJV</v>
      </c>
      <c r="S1631" s="9" t="str">
        <f>IF(Tabla2[[#This Row],[EMPRESA]]=Tabla2[[#This Row],[CONTRATISTA PRNCIPAL]],"Principal","Secundaria")</f>
        <v>Principal</v>
      </c>
      <c r="T1631" s="10">
        <f>IFERROR(1/COUNTIF(Tabla2[CONTRATISTA PRNCIPAL],Tabla2[[#This Row],[CONTRATISTA PRNCIPAL]]),0)</f>
        <v>2.0833333333333332E-2</v>
      </c>
      <c r="U1631" s="33">
        <f ca="1">IF(((TODAY()-Tabla2[[#This Row],[FECHA NACIMIENTO]])/365)&lt;18,"Corregir", IF(((TODAY()-Tabla2[[#This Row],[FECHA NACIMIENTO]])/365)&gt;80, "Corregir",ROUNDDOWN(((TODAY()-Tabla2[[#This Row],[FECHA NACIMIENTO]])/365),0)))</f>
        <v>49</v>
      </c>
      <c r="V163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631" s="34" t="str">
        <f ca="1">+IF(Tabla2[[#This Row],[Edad]]="Corregir","Corregir","Ok")</f>
        <v>Ok</v>
      </c>
      <c r="X1631" s="10" t="str">
        <f>+IFERROR(VLOOKUP(Tabla2[[#This Row],[DISTRITO SEGÚN DNI]],Hoja1!$A$2:$B$55,2,FALSE),"No")</f>
        <v>No</v>
      </c>
      <c r="Y1631" s="10" t="str">
        <f>IF(OR(LOWER(Tabla2[[#This Row],[GENERO]])="masculino", LOWER(Tabla2[[#This Row],[GENERO]])="femenino"),"OK","Corregir")</f>
        <v>OK</v>
      </c>
      <c r="Z1631" s="10" t="str">
        <f>+IF(Tabla2[[#This Row],[Nro. DNI / CE]]="","Corregir",IF(LEN(Tabla2[[#This Row],[Nro. DNI / CE]])&gt;=8,"OK","Corregir"))</f>
        <v>OK</v>
      </c>
      <c r="AA1631" s="10">
        <f>COUNTIF(Tabla2[APELLIDOS Y NOMBRES],Tabla2[[#This Row],[APELLIDOS Y NOMBRES]])</f>
        <v>1</v>
      </c>
      <c r="AB1631" t="str">
        <f ca="1">+IFERROR(IF(Tabla2[[#This Row],[FECHA CESE/BAJA]]="","No Aplica",IF(AND(MONTH(Tabla2[[#This Row],[FECHA CESE/BAJA]])=MONTH(TODAY()-30),YEAR(Tabla2[[#This Row],[FECHA CESE/BAJA]])=YEAR(TODAY())),MONTH(TODAY()-30)&amp;"-"&amp;YEAR(TODAY()),"Borrar")),"No aplica")</f>
        <v>No Aplica</v>
      </c>
      <c r="AC1631" t="str">
        <f ca="1">+IFERROR(IF(Tabla2[[#This Row],[FECHA INICIO DE LABORES EN OBRA]]="","No Aplica",IF(AND(MONTH(Tabla2[[#This Row],[FECHA INICIO DE LABORES EN OBRA]])=MONTH(TODAY()-30),YEAR(Tabla2[[#This Row],[FECHA INICIO DE LABORES EN OBRA]])=YEAR(TODAY())),MONTH(TODAY()-30)&amp;"-"&amp;YEAR(TODAY()),"No Aplica")),"No Aplica")</f>
        <v>No Aplica</v>
      </c>
    </row>
    <row r="1632" spans="1:29" x14ac:dyDescent="0.25">
      <c r="A1632" s="2">
        <v>20566343631</v>
      </c>
      <c r="B1632" s="3" t="s">
        <v>10947</v>
      </c>
      <c r="C1632" s="3" t="s">
        <v>10947</v>
      </c>
      <c r="D1632" s="3" t="s">
        <v>10995</v>
      </c>
      <c r="E1632" s="3" t="s">
        <v>10996</v>
      </c>
      <c r="F1632" s="36">
        <v>33147</v>
      </c>
      <c r="G1632" s="3">
        <v>2</v>
      </c>
      <c r="H1632" s="3" t="s">
        <v>5852</v>
      </c>
      <c r="I1632" s="3" t="s">
        <v>10950</v>
      </c>
      <c r="J1632" s="3" t="s">
        <v>10997</v>
      </c>
      <c r="K1632" s="3" t="s">
        <v>4951</v>
      </c>
      <c r="L1632" s="8" t="s">
        <v>9813</v>
      </c>
      <c r="M1632" s="5"/>
      <c r="N1632" s="13" t="s">
        <v>1119</v>
      </c>
      <c r="O1632" s="5">
        <v>44662</v>
      </c>
      <c r="P1632" s="8">
        <v>1</v>
      </c>
      <c r="Q1632" s="9">
        <v>4</v>
      </c>
      <c r="R1632" s="9" t="str">
        <f>IFERROR(VLOOKUP(Tabla2[[#This Row],[CONTRATISTA PRNCIPAL]],Hoja1!$L$5:$M$9,2,FALSE),"CJV")</f>
        <v>CJV</v>
      </c>
      <c r="S1632" s="9" t="str">
        <f>IF(Tabla2[[#This Row],[EMPRESA]]=Tabla2[[#This Row],[CONTRATISTA PRNCIPAL]],"Principal","Secundaria")</f>
        <v>Principal</v>
      </c>
      <c r="T1632" s="10">
        <f>IFERROR(1/COUNTIF(Tabla2[CONTRATISTA PRNCIPAL],Tabla2[[#This Row],[CONTRATISTA PRNCIPAL]]),0)</f>
        <v>2.0833333333333332E-2</v>
      </c>
      <c r="U1632" s="33">
        <f ca="1">IF(((TODAY()-Tabla2[[#This Row],[FECHA NACIMIENTO]])/365)&lt;18,"Corregir", IF(((TODAY()-Tabla2[[#This Row],[FECHA NACIMIENTO]])/365)&gt;80, "Corregir",ROUNDDOWN(((TODAY()-Tabla2[[#This Row],[FECHA NACIMIENTO]])/365),0)))</f>
        <v>32</v>
      </c>
      <c r="V163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632" s="34" t="str">
        <f ca="1">+IF(Tabla2[[#This Row],[Edad]]="Corregir","Corregir","Ok")</f>
        <v>Ok</v>
      </c>
      <c r="X1632" s="10" t="str">
        <f>+IFERROR(VLOOKUP(Tabla2[[#This Row],[DISTRITO SEGÚN DNI]],Hoja1!$A$2:$B$55,2,FALSE),"No")</f>
        <v xml:space="preserve">SAN LUIS </v>
      </c>
      <c r="Y1632" s="10" t="str">
        <f>IF(OR(LOWER(Tabla2[[#This Row],[GENERO]])="masculino", LOWER(Tabla2[[#This Row],[GENERO]])="femenino"),"OK","Corregir")</f>
        <v>OK</v>
      </c>
      <c r="Z1632" s="10" t="str">
        <f>+IF(Tabla2[[#This Row],[Nro. DNI / CE]]="","Corregir",IF(LEN(Tabla2[[#This Row],[Nro. DNI / CE]])&gt;=8,"OK","Corregir"))</f>
        <v>OK</v>
      </c>
      <c r="AA1632" s="10">
        <f>COUNTIF(Tabla2[APELLIDOS Y NOMBRES],Tabla2[[#This Row],[APELLIDOS Y NOMBRES]])</f>
        <v>1</v>
      </c>
      <c r="AB1632" t="str">
        <f ca="1">+IFERROR(IF(Tabla2[[#This Row],[FECHA CESE/BAJA]]="","No Aplica",IF(AND(MONTH(Tabla2[[#This Row],[FECHA CESE/BAJA]])=MONTH(TODAY()-30),YEAR(Tabla2[[#This Row],[FECHA CESE/BAJA]])=YEAR(TODAY())),MONTH(TODAY()-30)&amp;"-"&amp;YEAR(TODAY()),"Borrar")),"No aplica")</f>
        <v>No Aplica</v>
      </c>
      <c r="AC1632" t="str">
        <f ca="1">+IFERROR(IF(Tabla2[[#This Row],[FECHA INICIO DE LABORES EN OBRA]]="","No Aplica",IF(AND(MONTH(Tabla2[[#This Row],[FECHA INICIO DE LABORES EN OBRA]])=MONTH(TODAY()-30),YEAR(Tabla2[[#This Row],[FECHA INICIO DE LABORES EN OBRA]])=YEAR(TODAY())),MONTH(TODAY()-30)&amp;"-"&amp;YEAR(TODAY()),"No Aplica")),"No Aplica")</f>
        <v>No Aplica</v>
      </c>
    </row>
    <row r="1633" spans="1:29" x14ac:dyDescent="0.25">
      <c r="A1633" s="2">
        <v>20566343631</v>
      </c>
      <c r="B1633" s="3" t="s">
        <v>10947</v>
      </c>
      <c r="C1633" s="3" t="s">
        <v>10947</v>
      </c>
      <c r="D1633" s="3" t="s">
        <v>10998</v>
      </c>
      <c r="E1633" s="3" t="s">
        <v>10999</v>
      </c>
      <c r="F1633" s="36">
        <v>33032</v>
      </c>
      <c r="G1633" s="3">
        <v>2</v>
      </c>
      <c r="H1633" s="3" t="s">
        <v>5852</v>
      </c>
      <c r="I1633" s="3" t="s">
        <v>10950</v>
      </c>
      <c r="J1633" s="3" t="s">
        <v>11000</v>
      </c>
      <c r="K1633" s="3" t="s">
        <v>11001</v>
      </c>
      <c r="L1633" s="8" t="s">
        <v>9813</v>
      </c>
      <c r="M1633" s="5"/>
      <c r="N1633" s="13" t="s">
        <v>1043</v>
      </c>
      <c r="O1633" s="5">
        <v>44662</v>
      </c>
      <c r="P1633" s="8">
        <v>1</v>
      </c>
      <c r="Q1633" s="9">
        <v>4</v>
      </c>
      <c r="R1633" s="9" t="str">
        <f>IFERROR(VLOOKUP(Tabla2[[#This Row],[CONTRATISTA PRNCIPAL]],Hoja1!$L$5:$M$9,2,FALSE),"CJV")</f>
        <v>CJV</v>
      </c>
      <c r="S1633" s="9" t="str">
        <f>IF(Tabla2[[#This Row],[EMPRESA]]=Tabla2[[#This Row],[CONTRATISTA PRNCIPAL]],"Principal","Secundaria")</f>
        <v>Principal</v>
      </c>
      <c r="T1633" s="10">
        <f>IFERROR(1/COUNTIF(Tabla2[CONTRATISTA PRNCIPAL],Tabla2[[#This Row],[CONTRATISTA PRNCIPAL]]),0)</f>
        <v>2.0833333333333332E-2</v>
      </c>
      <c r="U1633" s="33">
        <f ca="1">IF(((TODAY()-Tabla2[[#This Row],[FECHA NACIMIENTO]])/365)&lt;18,"Corregir", IF(((TODAY()-Tabla2[[#This Row],[FECHA NACIMIENTO]])/365)&gt;80, "Corregir",ROUNDDOWN(((TODAY()-Tabla2[[#This Row],[FECHA NACIMIENTO]])/365),0)))</f>
        <v>33</v>
      </c>
      <c r="V163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633" s="34" t="str">
        <f ca="1">+IF(Tabla2[[#This Row],[Edad]]="Corregir","Corregir","Ok")</f>
        <v>Ok</v>
      </c>
      <c r="X1633" s="10" t="str">
        <f>+IFERROR(VLOOKUP(Tabla2[[#This Row],[DISTRITO SEGÚN DNI]],Hoja1!$A$2:$B$55,2,FALSE),"No")</f>
        <v>No</v>
      </c>
      <c r="Y1633" s="10" t="str">
        <f>IF(OR(LOWER(Tabla2[[#This Row],[GENERO]])="masculino", LOWER(Tabla2[[#This Row],[GENERO]])="femenino"),"OK","Corregir")</f>
        <v>OK</v>
      </c>
      <c r="Z1633" s="10" t="str">
        <f>+IF(Tabla2[[#This Row],[Nro. DNI / CE]]="","Corregir",IF(LEN(Tabla2[[#This Row],[Nro. DNI / CE]])&gt;=8,"OK","Corregir"))</f>
        <v>OK</v>
      </c>
      <c r="AA1633" s="10">
        <f>COUNTIF(Tabla2[APELLIDOS Y NOMBRES],Tabla2[[#This Row],[APELLIDOS Y NOMBRES]])</f>
        <v>1</v>
      </c>
      <c r="AB1633" t="str">
        <f ca="1">+IFERROR(IF(Tabla2[[#This Row],[FECHA CESE/BAJA]]="","No Aplica",IF(AND(MONTH(Tabla2[[#This Row],[FECHA CESE/BAJA]])=MONTH(TODAY()-30),YEAR(Tabla2[[#This Row],[FECHA CESE/BAJA]])=YEAR(TODAY())),MONTH(TODAY()-30)&amp;"-"&amp;YEAR(TODAY()),"Borrar")),"No aplica")</f>
        <v>No Aplica</v>
      </c>
      <c r="AC1633" t="str">
        <f ca="1">+IFERROR(IF(Tabla2[[#This Row],[FECHA INICIO DE LABORES EN OBRA]]="","No Aplica",IF(AND(MONTH(Tabla2[[#This Row],[FECHA INICIO DE LABORES EN OBRA]])=MONTH(TODAY()-30),YEAR(Tabla2[[#This Row],[FECHA INICIO DE LABORES EN OBRA]])=YEAR(TODAY())),MONTH(TODAY()-30)&amp;"-"&amp;YEAR(TODAY()),"No Aplica")),"No Aplica")</f>
        <v>No Aplica</v>
      </c>
    </row>
    <row r="1634" spans="1:29" x14ac:dyDescent="0.25">
      <c r="A1634" s="2">
        <v>20566343631</v>
      </c>
      <c r="B1634" s="3" t="s">
        <v>10947</v>
      </c>
      <c r="C1634" s="3" t="s">
        <v>10947</v>
      </c>
      <c r="D1634" s="3" t="s">
        <v>11002</v>
      </c>
      <c r="E1634" s="3" t="s">
        <v>11003</v>
      </c>
      <c r="F1634" s="36">
        <v>35000</v>
      </c>
      <c r="G1634" s="3">
        <v>1</v>
      </c>
      <c r="H1634" s="3" t="s">
        <v>11004</v>
      </c>
      <c r="I1634" s="3" t="s">
        <v>10950</v>
      </c>
      <c r="J1634" s="3" t="s">
        <v>11005</v>
      </c>
      <c r="K1634" s="3" t="s">
        <v>11006</v>
      </c>
      <c r="L1634" s="8" t="s">
        <v>9813</v>
      </c>
      <c r="M1634" s="5"/>
      <c r="N1634" s="13" t="s">
        <v>1043</v>
      </c>
      <c r="O1634" s="5">
        <v>44677</v>
      </c>
      <c r="P1634" s="8">
        <v>1</v>
      </c>
      <c r="Q1634" s="9">
        <v>1</v>
      </c>
      <c r="R1634" s="9" t="str">
        <f>IFERROR(VLOOKUP(Tabla2[[#This Row],[CONTRATISTA PRNCIPAL]],Hoja1!$L$5:$M$9,2,FALSE),"CJV")</f>
        <v>CJV</v>
      </c>
      <c r="S1634" s="9" t="str">
        <f>IF(Tabla2[[#This Row],[EMPRESA]]=Tabla2[[#This Row],[CONTRATISTA PRNCIPAL]],"Principal","Secundaria")</f>
        <v>Principal</v>
      </c>
      <c r="T1634" s="10">
        <f>IFERROR(1/COUNTIF(Tabla2[CONTRATISTA PRNCIPAL],Tabla2[[#This Row],[CONTRATISTA PRNCIPAL]]),0)</f>
        <v>2.0833333333333332E-2</v>
      </c>
      <c r="U1634" s="33">
        <f ca="1">IF(((TODAY()-Tabla2[[#This Row],[FECHA NACIMIENTO]])/365)&lt;18,"Corregir", IF(((TODAY()-Tabla2[[#This Row],[FECHA NACIMIENTO]])/365)&gt;80, "Corregir",ROUNDDOWN(((TODAY()-Tabla2[[#This Row],[FECHA NACIMIENTO]])/365),0)))</f>
        <v>27</v>
      </c>
      <c r="V163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634" s="34" t="str">
        <f ca="1">+IF(Tabla2[[#This Row],[Edad]]="Corregir","Corregir","Ok")</f>
        <v>Ok</v>
      </c>
      <c r="X1634" s="10" t="str">
        <f>+IFERROR(VLOOKUP(Tabla2[[#This Row],[DISTRITO SEGÚN DNI]],Hoja1!$A$2:$B$55,2,FALSE),"No")</f>
        <v>No</v>
      </c>
      <c r="Y1634" s="10" t="str">
        <f>IF(OR(LOWER(Tabla2[[#This Row],[GENERO]])="masculino", LOWER(Tabla2[[#This Row],[GENERO]])="femenino"),"OK","Corregir")</f>
        <v>OK</v>
      </c>
      <c r="Z1634" s="10" t="str">
        <f>+IF(Tabla2[[#This Row],[Nro. DNI / CE]]="","Corregir",IF(LEN(Tabla2[[#This Row],[Nro. DNI / CE]])&gt;=8,"OK","Corregir"))</f>
        <v>OK</v>
      </c>
      <c r="AA1634" s="10">
        <f>COUNTIF(Tabla2[APELLIDOS Y NOMBRES],Tabla2[[#This Row],[APELLIDOS Y NOMBRES]])</f>
        <v>1</v>
      </c>
      <c r="AB1634" t="str">
        <f ca="1">+IFERROR(IF(Tabla2[[#This Row],[FECHA CESE/BAJA]]="","No Aplica",IF(AND(MONTH(Tabla2[[#This Row],[FECHA CESE/BAJA]])=MONTH(TODAY()-30),YEAR(Tabla2[[#This Row],[FECHA CESE/BAJA]])=YEAR(TODAY())),MONTH(TODAY()-30)&amp;"-"&amp;YEAR(TODAY()),"Borrar")),"No aplica")</f>
        <v>No Aplica</v>
      </c>
      <c r="AC1634" t="str">
        <f ca="1">+IFERROR(IF(Tabla2[[#This Row],[FECHA INICIO DE LABORES EN OBRA]]="","No Aplica",IF(AND(MONTH(Tabla2[[#This Row],[FECHA INICIO DE LABORES EN OBRA]])=MONTH(TODAY()-30),YEAR(Tabla2[[#This Row],[FECHA INICIO DE LABORES EN OBRA]])=YEAR(TODAY())),MONTH(TODAY()-30)&amp;"-"&amp;YEAR(TODAY()),"No Aplica")),"No Aplica")</f>
        <v>No Aplica</v>
      </c>
    </row>
    <row r="1635" spans="1:29" x14ac:dyDescent="0.25">
      <c r="A1635" s="2">
        <v>20566343631</v>
      </c>
      <c r="B1635" s="3" t="s">
        <v>10947</v>
      </c>
      <c r="C1635" s="3" t="s">
        <v>10947</v>
      </c>
      <c r="D1635" s="3" t="s">
        <v>11007</v>
      </c>
      <c r="E1635" s="3" t="s">
        <v>11008</v>
      </c>
      <c r="F1635" s="36">
        <v>32893</v>
      </c>
      <c r="G1635" s="3">
        <v>2</v>
      </c>
      <c r="H1635" s="3" t="s">
        <v>10968</v>
      </c>
      <c r="I1635" s="3" t="s">
        <v>10950</v>
      </c>
      <c r="J1635" s="3" t="s">
        <v>11009</v>
      </c>
      <c r="K1635" s="3" t="s">
        <v>4718</v>
      </c>
      <c r="L1635" s="8" t="s">
        <v>9813</v>
      </c>
      <c r="M1635" s="5"/>
      <c r="N1635" s="13" t="s">
        <v>1043</v>
      </c>
      <c r="O1635" s="5">
        <v>44685</v>
      </c>
      <c r="P1635" s="8">
        <v>1</v>
      </c>
      <c r="Q1635" s="9">
        <v>4</v>
      </c>
      <c r="R1635" s="9" t="str">
        <f>IFERROR(VLOOKUP(Tabla2[[#This Row],[CONTRATISTA PRNCIPAL]],Hoja1!$L$5:$M$9,2,FALSE),"CJV")</f>
        <v>CJV</v>
      </c>
      <c r="S1635" s="9" t="str">
        <f>IF(Tabla2[[#This Row],[EMPRESA]]=Tabla2[[#This Row],[CONTRATISTA PRNCIPAL]],"Principal","Secundaria")</f>
        <v>Principal</v>
      </c>
      <c r="T1635" s="10">
        <f>IFERROR(1/COUNTIF(Tabla2[CONTRATISTA PRNCIPAL],Tabla2[[#This Row],[CONTRATISTA PRNCIPAL]]),0)</f>
        <v>2.0833333333333332E-2</v>
      </c>
      <c r="U1635" s="33">
        <f ca="1">IF(((TODAY()-Tabla2[[#This Row],[FECHA NACIMIENTO]])/365)&lt;18,"Corregir", IF(((TODAY()-Tabla2[[#This Row],[FECHA NACIMIENTO]])/365)&gt;80, "Corregir",ROUNDDOWN(((TODAY()-Tabla2[[#This Row],[FECHA NACIMIENTO]])/365),0)))</f>
        <v>33</v>
      </c>
      <c r="V163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635" s="34" t="str">
        <f ca="1">+IF(Tabla2[[#This Row],[Edad]]="Corregir","Corregir","Ok")</f>
        <v>Ok</v>
      </c>
      <c r="X1635" s="10" t="str">
        <f>+IFERROR(VLOOKUP(Tabla2[[#This Row],[DISTRITO SEGÚN DNI]],Hoja1!$A$2:$B$55,2,FALSE),"No")</f>
        <v>No</v>
      </c>
      <c r="Y1635" s="10" t="str">
        <f>IF(OR(LOWER(Tabla2[[#This Row],[GENERO]])="masculino", LOWER(Tabla2[[#This Row],[GENERO]])="femenino"),"OK","Corregir")</f>
        <v>OK</v>
      </c>
      <c r="Z1635" s="10" t="str">
        <f>+IF(Tabla2[[#This Row],[Nro. DNI / CE]]="","Corregir",IF(LEN(Tabla2[[#This Row],[Nro. DNI / CE]])&gt;=8,"OK","Corregir"))</f>
        <v>OK</v>
      </c>
      <c r="AA1635" s="10">
        <f>COUNTIF(Tabla2[APELLIDOS Y NOMBRES],Tabla2[[#This Row],[APELLIDOS Y NOMBRES]])</f>
        <v>1</v>
      </c>
      <c r="AB1635" t="str">
        <f ca="1">+IFERROR(IF(Tabla2[[#This Row],[FECHA CESE/BAJA]]="","No Aplica",IF(AND(MONTH(Tabla2[[#This Row],[FECHA CESE/BAJA]])=MONTH(TODAY()-30),YEAR(Tabla2[[#This Row],[FECHA CESE/BAJA]])=YEAR(TODAY())),MONTH(TODAY()-30)&amp;"-"&amp;YEAR(TODAY()),"Borrar")),"No aplica")</f>
        <v>No Aplica</v>
      </c>
      <c r="AC1635" t="str">
        <f ca="1">+IFERROR(IF(Tabla2[[#This Row],[FECHA INICIO DE LABORES EN OBRA]]="","No Aplica",IF(AND(MONTH(Tabla2[[#This Row],[FECHA INICIO DE LABORES EN OBRA]])=MONTH(TODAY()-30),YEAR(Tabla2[[#This Row],[FECHA INICIO DE LABORES EN OBRA]])=YEAR(TODAY())),MONTH(TODAY()-30)&amp;"-"&amp;YEAR(TODAY()),"No Aplica")),"No Aplica")</f>
        <v>No Aplica</v>
      </c>
    </row>
    <row r="1636" spans="1:29" x14ac:dyDescent="0.25">
      <c r="A1636" s="2">
        <v>20566343631</v>
      </c>
      <c r="B1636" s="3" t="s">
        <v>10947</v>
      </c>
      <c r="C1636" s="3" t="s">
        <v>10947</v>
      </c>
      <c r="D1636" s="3" t="s">
        <v>11010</v>
      </c>
      <c r="E1636" s="3" t="s">
        <v>11011</v>
      </c>
      <c r="F1636" s="36">
        <v>32001</v>
      </c>
      <c r="G1636" s="3">
        <v>1</v>
      </c>
      <c r="H1636" s="3" t="s">
        <v>1585</v>
      </c>
      <c r="I1636" s="3" t="s">
        <v>10950</v>
      </c>
      <c r="J1636" s="3" t="s">
        <v>11012</v>
      </c>
      <c r="K1636" s="3" t="s">
        <v>11006</v>
      </c>
      <c r="L1636" s="8" t="s">
        <v>9813</v>
      </c>
      <c r="M1636" s="5"/>
      <c r="N1636" s="13" t="s">
        <v>1043</v>
      </c>
      <c r="O1636" s="5">
        <v>44690</v>
      </c>
      <c r="P1636" s="8">
        <v>1</v>
      </c>
      <c r="Q1636" s="9">
        <v>1</v>
      </c>
      <c r="R1636" s="9" t="str">
        <f>IFERROR(VLOOKUP(Tabla2[[#This Row],[CONTRATISTA PRNCIPAL]],Hoja1!$L$5:$M$9,2,FALSE),"CJV")</f>
        <v>CJV</v>
      </c>
      <c r="S1636" s="9" t="str">
        <f>IF(Tabla2[[#This Row],[EMPRESA]]=Tabla2[[#This Row],[CONTRATISTA PRNCIPAL]],"Principal","Secundaria")</f>
        <v>Principal</v>
      </c>
      <c r="T1636" s="10">
        <f>IFERROR(1/COUNTIF(Tabla2[CONTRATISTA PRNCIPAL],Tabla2[[#This Row],[CONTRATISTA PRNCIPAL]]),0)</f>
        <v>2.0833333333333332E-2</v>
      </c>
      <c r="U1636" s="33">
        <f ca="1">IF(((TODAY()-Tabla2[[#This Row],[FECHA NACIMIENTO]])/365)&lt;18,"Corregir", IF(((TODAY()-Tabla2[[#This Row],[FECHA NACIMIENTO]])/365)&gt;80, "Corregir",ROUNDDOWN(((TODAY()-Tabla2[[#This Row],[FECHA NACIMIENTO]])/365),0)))</f>
        <v>36</v>
      </c>
      <c r="V163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636" s="34" t="str">
        <f ca="1">+IF(Tabla2[[#This Row],[Edad]]="Corregir","Corregir","Ok")</f>
        <v>Ok</v>
      </c>
      <c r="X1636" s="10" t="str">
        <f>+IFERROR(VLOOKUP(Tabla2[[#This Row],[DISTRITO SEGÚN DNI]],Hoja1!$A$2:$B$55,2,FALSE),"No")</f>
        <v>No</v>
      </c>
      <c r="Y1636" s="10" t="str">
        <f>IF(OR(LOWER(Tabla2[[#This Row],[GENERO]])="masculino", LOWER(Tabla2[[#This Row],[GENERO]])="femenino"),"OK","Corregir")</f>
        <v>OK</v>
      </c>
      <c r="Z1636" s="10" t="str">
        <f>+IF(Tabla2[[#This Row],[Nro. DNI / CE]]="","Corregir",IF(LEN(Tabla2[[#This Row],[Nro. DNI / CE]])&gt;=8,"OK","Corregir"))</f>
        <v>OK</v>
      </c>
      <c r="AA1636" s="10">
        <f>COUNTIF(Tabla2[APELLIDOS Y NOMBRES],Tabla2[[#This Row],[APELLIDOS Y NOMBRES]])</f>
        <v>1</v>
      </c>
      <c r="AB1636" t="str">
        <f ca="1">+IFERROR(IF(Tabla2[[#This Row],[FECHA CESE/BAJA]]="","No Aplica",IF(AND(MONTH(Tabla2[[#This Row],[FECHA CESE/BAJA]])=MONTH(TODAY()-30),YEAR(Tabla2[[#This Row],[FECHA CESE/BAJA]])=YEAR(TODAY())),MONTH(TODAY()-30)&amp;"-"&amp;YEAR(TODAY()),"Borrar")),"No aplica")</f>
        <v>No Aplica</v>
      </c>
      <c r="AC1636" t="str">
        <f ca="1">+IFERROR(IF(Tabla2[[#This Row],[FECHA INICIO DE LABORES EN OBRA]]="","No Aplica",IF(AND(MONTH(Tabla2[[#This Row],[FECHA INICIO DE LABORES EN OBRA]])=MONTH(TODAY()-30),YEAR(Tabla2[[#This Row],[FECHA INICIO DE LABORES EN OBRA]])=YEAR(TODAY())),MONTH(TODAY()-30)&amp;"-"&amp;YEAR(TODAY()),"No Aplica")),"No Aplica")</f>
        <v>No Aplica</v>
      </c>
    </row>
    <row r="1637" spans="1:29" x14ac:dyDescent="0.25">
      <c r="A1637" s="2">
        <v>20566343631</v>
      </c>
      <c r="B1637" s="3" t="s">
        <v>10947</v>
      </c>
      <c r="C1637" s="3" t="s">
        <v>10947</v>
      </c>
      <c r="D1637" s="3" t="s">
        <v>11013</v>
      </c>
      <c r="E1637" s="3" t="s">
        <v>11014</v>
      </c>
      <c r="F1637" s="36">
        <v>32704</v>
      </c>
      <c r="G1637" s="3">
        <v>2</v>
      </c>
      <c r="H1637" s="3" t="s">
        <v>5852</v>
      </c>
      <c r="I1637" s="3" t="s">
        <v>10950</v>
      </c>
      <c r="J1637" s="3" t="s">
        <v>11015</v>
      </c>
      <c r="K1637" s="3" t="s">
        <v>1483</v>
      </c>
      <c r="L1637" s="8" t="s">
        <v>9813</v>
      </c>
      <c r="M1637" s="5"/>
      <c r="N1637" s="13" t="s">
        <v>1043</v>
      </c>
      <c r="O1637" s="5">
        <v>44699</v>
      </c>
      <c r="P1637" s="8">
        <v>1</v>
      </c>
      <c r="Q1637" s="9">
        <v>4</v>
      </c>
      <c r="R1637" s="9" t="str">
        <f>IFERROR(VLOOKUP(Tabla2[[#This Row],[CONTRATISTA PRNCIPAL]],Hoja1!$L$5:$M$9,2,FALSE),"CJV")</f>
        <v>CJV</v>
      </c>
      <c r="S1637" s="9" t="str">
        <f>IF(Tabla2[[#This Row],[EMPRESA]]=Tabla2[[#This Row],[CONTRATISTA PRNCIPAL]],"Principal","Secundaria")</f>
        <v>Principal</v>
      </c>
      <c r="T1637" s="10">
        <f>IFERROR(1/COUNTIF(Tabla2[CONTRATISTA PRNCIPAL],Tabla2[[#This Row],[CONTRATISTA PRNCIPAL]]),0)</f>
        <v>2.0833333333333332E-2</v>
      </c>
      <c r="U1637" s="33">
        <f ca="1">IF(((TODAY()-Tabla2[[#This Row],[FECHA NACIMIENTO]])/365)&lt;18,"Corregir", IF(((TODAY()-Tabla2[[#This Row],[FECHA NACIMIENTO]])/365)&gt;80, "Corregir",ROUNDDOWN(((TODAY()-Tabla2[[#This Row],[FECHA NACIMIENTO]])/365),0)))</f>
        <v>34</v>
      </c>
      <c r="V163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637" s="34" t="str">
        <f ca="1">+IF(Tabla2[[#This Row],[Edad]]="Corregir","Corregir","Ok")</f>
        <v>Ok</v>
      </c>
      <c r="X1637" s="10" t="str">
        <f>+IFERROR(VLOOKUP(Tabla2[[#This Row],[DISTRITO SEGÚN DNI]],Hoja1!$A$2:$B$55,2,FALSE),"No")</f>
        <v>No</v>
      </c>
      <c r="Y1637" s="10" t="str">
        <f>IF(OR(LOWER(Tabla2[[#This Row],[GENERO]])="masculino", LOWER(Tabla2[[#This Row],[GENERO]])="femenino"),"OK","Corregir")</f>
        <v>OK</v>
      </c>
      <c r="Z1637" s="10" t="str">
        <f>+IF(Tabla2[[#This Row],[Nro. DNI / CE]]="","Corregir",IF(LEN(Tabla2[[#This Row],[Nro. DNI / CE]])&gt;=8,"OK","Corregir"))</f>
        <v>OK</v>
      </c>
      <c r="AA1637" s="10">
        <f>COUNTIF(Tabla2[APELLIDOS Y NOMBRES],Tabla2[[#This Row],[APELLIDOS Y NOMBRES]])</f>
        <v>1</v>
      </c>
      <c r="AB1637" t="str">
        <f ca="1">+IFERROR(IF(Tabla2[[#This Row],[FECHA CESE/BAJA]]="","No Aplica",IF(AND(MONTH(Tabla2[[#This Row],[FECHA CESE/BAJA]])=MONTH(TODAY()-30),YEAR(Tabla2[[#This Row],[FECHA CESE/BAJA]])=YEAR(TODAY())),MONTH(TODAY()-30)&amp;"-"&amp;YEAR(TODAY()),"Borrar")),"No aplica")</f>
        <v>No Aplica</v>
      </c>
      <c r="AC1637" t="str">
        <f ca="1">+IFERROR(IF(Tabla2[[#This Row],[FECHA INICIO DE LABORES EN OBRA]]="","No Aplica",IF(AND(MONTH(Tabla2[[#This Row],[FECHA INICIO DE LABORES EN OBRA]])=MONTH(TODAY()-30),YEAR(Tabla2[[#This Row],[FECHA INICIO DE LABORES EN OBRA]])=YEAR(TODAY())),MONTH(TODAY()-30)&amp;"-"&amp;YEAR(TODAY()),"No Aplica")),"No Aplica")</f>
        <v>No Aplica</v>
      </c>
    </row>
    <row r="1638" spans="1:29" x14ac:dyDescent="0.25">
      <c r="A1638" s="2">
        <v>20566343631</v>
      </c>
      <c r="B1638" s="3" t="s">
        <v>10947</v>
      </c>
      <c r="C1638" s="3" t="s">
        <v>10947</v>
      </c>
      <c r="D1638" s="3" t="s">
        <v>11016</v>
      </c>
      <c r="E1638" s="3" t="s">
        <v>11017</v>
      </c>
      <c r="F1638" s="36">
        <v>28342</v>
      </c>
      <c r="G1638" s="3">
        <v>1</v>
      </c>
      <c r="H1638" s="3" t="s">
        <v>11018</v>
      </c>
      <c r="I1638" s="3" t="s">
        <v>10950</v>
      </c>
      <c r="J1638" s="3" t="s">
        <v>11019</v>
      </c>
      <c r="K1638" s="3" t="s">
        <v>11006</v>
      </c>
      <c r="L1638" s="8" t="s">
        <v>9813</v>
      </c>
      <c r="M1638" s="5"/>
      <c r="N1638" s="13" t="s">
        <v>1043</v>
      </c>
      <c r="O1638" s="5">
        <v>44769</v>
      </c>
      <c r="P1638" s="8">
        <v>1</v>
      </c>
      <c r="Q1638" s="9">
        <v>1</v>
      </c>
      <c r="R1638" s="9" t="str">
        <f>IFERROR(VLOOKUP(Tabla2[[#This Row],[CONTRATISTA PRNCIPAL]],Hoja1!$L$5:$M$9,2,FALSE),"CJV")</f>
        <v>CJV</v>
      </c>
      <c r="S1638" s="9" t="str">
        <f>IF(Tabla2[[#This Row],[EMPRESA]]=Tabla2[[#This Row],[CONTRATISTA PRNCIPAL]],"Principal","Secundaria")</f>
        <v>Principal</v>
      </c>
      <c r="T1638" s="10">
        <f>IFERROR(1/COUNTIF(Tabla2[CONTRATISTA PRNCIPAL],Tabla2[[#This Row],[CONTRATISTA PRNCIPAL]]),0)</f>
        <v>2.0833333333333332E-2</v>
      </c>
      <c r="U1638" s="33">
        <f ca="1">IF(((TODAY()-Tabla2[[#This Row],[FECHA NACIMIENTO]])/365)&lt;18,"Corregir", IF(((TODAY()-Tabla2[[#This Row],[FECHA NACIMIENTO]])/365)&gt;80, "Corregir",ROUNDDOWN(((TODAY()-Tabla2[[#This Row],[FECHA NACIMIENTO]])/365),0)))</f>
        <v>46</v>
      </c>
      <c r="V163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638" s="34" t="str">
        <f ca="1">+IF(Tabla2[[#This Row],[Edad]]="Corregir","Corregir","Ok")</f>
        <v>Ok</v>
      </c>
      <c r="X1638" s="10" t="str">
        <f>+IFERROR(VLOOKUP(Tabla2[[#This Row],[DISTRITO SEGÚN DNI]],Hoja1!$A$2:$B$55,2,FALSE),"No")</f>
        <v>No</v>
      </c>
      <c r="Y1638" s="10" t="str">
        <f>IF(OR(LOWER(Tabla2[[#This Row],[GENERO]])="masculino", LOWER(Tabla2[[#This Row],[GENERO]])="femenino"),"OK","Corregir")</f>
        <v>OK</v>
      </c>
      <c r="Z1638" s="10" t="str">
        <f>+IF(Tabla2[[#This Row],[Nro. DNI / CE]]="","Corregir",IF(LEN(Tabla2[[#This Row],[Nro. DNI / CE]])&gt;=8,"OK","Corregir"))</f>
        <v>OK</v>
      </c>
      <c r="AA1638" s="10">
        <f>COUNTIF(Tabla2[APELLIDOS Y NOMBRES],Tabla2[[#This Row],[APELLIDOS Y NOMBRES]])</f>
        <v>1</v>
      </c>
      <c r="AB1638" t="str">
        <f ca="1">+IFERROR(IF(Tabla2[[#This Row],[FECHA CESE/BAJA]]="","No Aplica",IF(AND(MONTH(Tabla2[[#This Row],[FECHA CESE/BAJA]])=MONTH(TODAY()-30),YEAR(Tabla2[[#This Row],[FECHA CESE/BAJA]])=YEAR(TODAY())),MONTH(TODAY()-30)&amp;"-"&amp;YEAR(TODAY()),"Borrar")),"No aplica")</f>
        <v>No Aplica</v>
      </c>
      <c r="AC1638" t="str">
        <f ca="1">+IFERROR(IF(Tabla2[[#This Row],[FECHA INICIO DE LABORES EN OBRA]]="","No Aplica",IF(AND(MONTH(Tabla2[[#This Row],[FECHA INICIO DE LABORES EN OBRA]])=MONTH(TODAY()-30),YEAR(Tabla2[[#This Row],[FECHA INICIO DE LABORES EN OBRA]])=YEAR(TODAY())),MONTH(TODAY()-30)&amp;"-"&amp;YEAR(TODAY()),"No Aplica")),"No Aplica")</f>
        <v>No Aplica</v>
      </c>
    </row>
    <row r="1639" spans="1:29" x14ac:dyDescent="0.25">
      <c r="A1639" s="2">
        <v>20566343631</v>
      </c>
      <c r="B1639" s="3" t="s">
        <v>10947</v>
      </c>
      <c r="C1639" s="3" t="s">
        <v>10947</v>
      </c>
      <c r="D1639" s="3" t="s">
        <v>11020</v>
      </c>
      <c r="E1639" s="3" t="s">
        <v>11021</v>
      </c>
      <c r="F1639" s="36">
        <v>34329</v>
      </c>
      <c r="G1639" s="3">
        <v>1</v>
      </c>
      <c r="H1639" s="3" t="s">
        <v>2961</v>
      </c>
      <c r="I1639" s="3" t="s">
        <v>10950</v>
      </c>
      <c r="J1639" s="3" t="s">
        <v>11022</v>
      </c>
      <c r="K1639" s="3" t="s">
        <v>2078</v>
      </c>
      <c r="L1639" s="8" t="s">
        <v>9813</v>
      </c>
      <c r="M1639" s="5"/>
      <c r="N1639" s="13" t="s">
        <v>1043</v>
      </c>
      <c r="O1639" s="5">
        <v>44778</v>
      </c>
      <c r="P1639" s="8">
        <v>1</v>
      </c>
      <c r="Q1639" s="9">
        <v>1</v>
      </c>
      <c r="R1639" s="9" t="str">
        <f>IFERROR(VLOOKUP(Tabla2[[#This Row],[CONTRATISTA PRNCIPAL]],Hoja1!$L$5:$M$9,2,FALSE),"CJV")</f>
        <v>CJV</v>
      </c>
      <c r="S1639" s="9" t="str">
        <f>IF(Tabla2[[#This Row],[EMPRESA]]=Tabla2[[#This Row],[CONTRATISTA PRNCIPAL]],"Principal","Secundaria")</f>
        <v>Principal</v>
      </c>
      <c r="T1639" s="10">
        <f>IFERROR(1/COUNTIF(Tabla2[CONTRATISTA PRNCIPAL],Tabla2[[#This Row],[CONTRATISTA PRNCIPAL]]),0)</f>
        <v>2.0833333333333332E-2</v>
      </c>
      <c r="U1639" s="33">
        <f ca="1">IF(((TODAY()-Tabla2[[#This Row],[FECHA NACIMIENTO]])/365)&lt;18,"Corregir", IF(((TODAY()-Tabla2[[#This Row],[FECHA NACIMIENTO]])/365)&gt;80, "Corregir",ROUNDDOWN(((TODAY()-Tabla2[[#This Row],[FECHA NACIMIENTO]])/365),0)))</f>
        <v>29</v>
      </c>
      <c r="V163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639" s="34" t="str">
        <f ca="1">+IF(Tabla2[[#This Row],[Edad]]="Corregir","Corregir","Ok")</f>
        <v>Ok</v>
      </c>
      <c r="X1639" s="10" t="str">
        <f>+IFERROR(VLOOKUP(Tabla2[[#This Row],[DISTRITO SEGÚN DNI]],Hoja1!$A$2:$B$55,2,FALSE),"No")</f>
        <v>ATE</v>
      </c>
      <c r="Y1639" s="10" t="str">
        <f>IF(OR(LOWER(Tabla2[[#This Row],[GENERO]])="masculino", LOWER(Tabla2[[#This Row],[GENERO]])="femenino"),"OK","Corregir")</f>
        <v>OK</v>
      </c>
      <c r="Z1639" s="10" t="str">
        <f>+IF(Tabla2[[#This Row],[Nro. DNI / CE]]="","Corregir",IF(LEN(Tabla2[[#This Row],[Nro. DNI / CE]])&gt;=8,"OK","Corregir"))</f>
        <v>OK</v>
      </c>
      <c r="AA1639" s="10">
        <f>COUNTIF(Tabla2[APELLIDOS Y NOMBRES],Tabla2[[#This Row],[APELLIDOS Y NOMBRES]])</f>
        <v>1</v>
      </c>
      <c r="AB1639" t="str">
        <f ca="1">+IFERROR(IF(Tabla2[[#This Row],[FECHA CESE/BAJA]]="","No Aplica",IF(AND(MONTH(Tabla2[[#This Row],[FECHA CESE/BAJA]])=MONTH(TODAY()-30),YEAR(Tabla2[[#This Row],[FECHA CESE/BAJA]])=YEAR(TODAY())),MONTH(TODAY()-30)&amp;"-"&amp;YEAR(TODAY()),"Borrar")),"No aplica")</f>
        <v>No Aplica</v>
      </c>
      <c r="AC1639" t="str">
        <f ca="1">+IFERROR(IF(Tabla2[[#This Row],[FECHA INICIO DE LABORES EN OBRA]]="","No Aplica",IF(AND(MONTH(Tabla2[[#This Row],[FECHA INICIO DE LABORES EN OBRA]])=MONTH(TODAY()-30),YEAR(Tabla2[[#This Row],[FECHA INICIO DE LABORES EN OBRA]])=YEAR(TODAY())),MONTH(TODAY()-30)&amp;"-"&amp;YEAR(TODAY()),"No Aplica")),"No Aplica")</f>
        <v>No Aplica</v>
      </c>
    </row>
    <row r="1640" spans="1:29" x14ac:dyDescent="0.25">
      <c r="A1640" s="2">
        <v>20566343631</v>
      </c>
      <c r="B1640" s="3" t="s">
        <v>10947</v>
      </c>
      <c r="C1640" s="3" t="s">
        <v>10947</v>
      </c>
      <c r="D1640" s="3" t="s">
        <v>11023</v>
      </c>
      <c r="E1640" s="3" t="s">
        <v>11024</v>
      </c>
      <c r="F1640" s="36">
        <v>34117</v>
      </c>
      <c r="G1640" s="3">
        <v>1</v>
      </c>
      <c r="H1640" s="3" t="s">
        <v>2592</v>
      </c>
      <c r="I1640" s="3" t="s">
        <v>10950</v>
      </c>
      <c r="J1640" s="3" t="s">
        <v>11025</v>
      </c>
      <c r="K1640" s="3" t="s">
        <v>2444</v>
      </c>
      <c r="L1640" s="8" t="s">
        <v>9813</v>
      </c>
      <c r="M1640" s="5"/>
      <c r="N1640" s="13" t="s">
        <v>1043</v>
      </c>
      <c r="O1640" s="5">
        <v>44823</v>
      </c>
      <c r="P1640" s="8">
        <v>1</v>
      </c>
      <c r="Q1640" s="9">
        <v>1</v>
      </c>
      <c r="R1640" s="9" t="str">
        <f>IFERROR(VLOOKUP(Tabla2[[#This Row],[CONTRATISTA PRNCIPAL]],Hoja1!$L$5:$M$9,2,FALSE),"CJV")</f>
        <v>CJV</v>
      </c>
      <c r="S1640" s="9" t="str">
        <f>IF(Tabla2[[#This Row],[EMPRESA]]=Tabla2[[#This Row],[CONTRATISTA PRNCIPAL]],"Principal","Secundaria")</f>
        <v>Principal</v>
      </c>
      <c r="T1640" s="10">
        <f>IFERROR(1/COUNTIF(Tabla2[CONTRATISTA PRNCIPAL],Tabla2[[#This Row],[CONTRATISTA PRNCIPAL]]),0)</f>
        <v>2.0833333333333332E-2</v>
      </c>
      <c r="U1640" s="33">
        <f ca="1">IF(((TODAY()-Tabla2[[#This Row],[FECHA NACIMIENTO]])/365)&lt;18,"Corregir", IF(((TODAY()-Tabla2[[#This Row],[FECHA NACIMIENTO]])/365)&gt;80, "Corregir",ROUNDDOWN(((TODAY()-Tabla2[[#This Row],[FECHA NACIMIENTO]])/365),0)))</f>
        <v>30</v>
      </c>
      <c r="V164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640" s="34" t="str">
        <f ca="1">+IF(Tabla2[[#This Row],[Edad]]="Corregir","Corregir","Ok")</f>
        <v>Ok</v>
      </c>
      <c r="X1640" s="10" t="str">
        <f>+IFERROR(VLOOKUP(Tabla2[[#This Row],[DISTRITO SEGÚN DNI]],Hoja1!$A$2:$B$55,2,FALSE),"No")</f>
        <v>No</v>
      </c>
      <c r="Y1640" s="10" t="str">
        <f>IF(OR(LOWER(Tabla2[[#This Row],[GENERO]])="masculino", LOWER(Tabla2[[#This Row],[GENERO]])="femenino"),"OK","Corregir")</f>
        <v>OK</v>
      </c>
      <c r="Z1640" s="10" t="str">
        <f>+IF(Tabla2[[#This Row],[Nro. DNI / CE]]="","Corregir",IF(LEN(Tabla2[[#This Row],[Nro. DNI / CE]])&gt;=8,"OK","Corregir"))</f>
        <v>OK</v>
      </c>
      <c r="AA1640" s="10">
        <f>COUNTIF(Tabla2[APELLIDOS Y NOMBRES],Tabla2[[#This Row],[APELLIDOS Y NOMBRES]])</f>
        <v>1</v>
      </c>
      <c r="AB1640" t="str">
        <f ca="1">+IFERROR(IF(Tabla2[[#This Row],[FECHA CESE/BAJA]]="","No Aplica",IF(AND(MONTH(Tabla2[[#This Row],[FECHA CESE/BAJA]])=MONTH(TODAY()-30),YEAR(Tabla2[[#This Row],[FECHA CESE/BAJA]])=YEAR(TODAY())),MONTH(TODAY()-30)&amp;"-"&amp;YEAR(TODAY()),"Borrar")),"No aplica")</f>
        <v>No Aplica</v>
      </c>
      <c r="AC1640" t="str">
        <f ca="1">+IFERROR(IF(Tabla2[[#This Row],[FECHA INICIO DE LABORES EN OBRA]]="","No Aplica",IF(AND(MONTH(Tabla2[[#This Row],[FECHA INICIO DE LABORES EN OBRA]])=MONTH(TODAY()-30),YEAR(Tabla2[[#This Row],[FECHA INICIO DE LABORES EN OBRA]])=YEAR(TODAY())),MONTH(TODAY()-30)&amp;"-"&amp;YEAR(TODAY()),"No Aplica")),"No Aplica")</f>
        <v>No Aplica</v>
      </c>
    </row>
    <row r="1641" spans="1:29" x14ac:dyDescent="0.25">
      <c r="A1641" s="2">
        <v>20566343631</v>
      </c>
      <c r="B1641" s="3" t="s">
        <v>10947</v>
      </c>
      <c r="C1641" s="3" t="s">
        <v>10947</v>
      </c>
      <c r="D1641" s="3" t="s">
        <v>11026</v>
      </c>
      <c r="E1641" s="3" t="s">
        <v>11027</v>
      </c>
      <c r="F1641" s="36">
        <v>34602</v>
      </c>
      <c r="G1641" s="3">
        <v>1</v>
      </c>
      <c r="H1641" s="3" t="s">
        <v>1471</v>
      </c>
      <c r="I1641" s="3" t="s">
        <v>10950</v>
      </c>
      <c r="J1641" s="3" t="s">
        <v>11028</v>
      </c>
      <c r="K1641" s="3" t="s">
        <v>3174</v>
      </c>
      <c r="L1641" s="8" t="s">
        <v>9813</v>
      </c>
      <c r="M1641" s="5"/>
      <c r="N1641" s="13" t="s">
        <v>1043</v>
      </c>
      <c r="O1641" s="5">
        <v>44805</v>
      </c>
      <c r="P1641" s="8">
        <v>1</v>
      </c>
      <c r="Q1641" s="9">
        <v>1</v>
      </c>
      <c r="R1641" s="9" t="str">
        <f>IFERROR(VLOOKUP(Tabla2[[#This Row],[CONTRATISTA PRNCIPAL]],Hoja1!$L$5:$M$9,2,FALSE),"CJV")</f>
        <v>CJV</v>
      </c>
      <c r="S1641" s="9" t="str">
        <f>IF(Tabla2[[#This Row],[EMPRESA]]=Tabla2[[#This Row],[CONTRATISTA PRNCIPAL]],"Principal","Secundaria")</f>
        <v>Principal</v>
      </c>
      <c r="T1641" s="10">
        <f>IFERROR(1/COUNTIF(Tabla2[CONTRATISTA PRNCIPAL],Tabla2[[#This Row],[CONTRATISTA PRNCIPAL]]),0)</f>
        <v>2.0833333333333332E-2</v>
      </c>
      <c r="U1641" s="33">
        <f ca="1">IF(((TODAY()-Tabla2[[#This Row],[FECHA NACIMIENTO]])/365)&lt;18,"Corregir", IF(((TODAY()-Tabla2[[#This Row],[FECHA NACIMIENTO]])/365)&gt;80, "Corregir",ROUNDDOWN(((TODAY()-Tabla2[[#This Row],[FECHA NACIMIENTO]])/365),0)))</f>
        <v>28</v>
      </c>
      <c r="V164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641" s="34" t="str">
        <f ca="1">+IF(Tabla2[[#This Row],[Edad]]="Corregir","Corregir","Ok")</f>
        <v>Ok</v>
      </c>
      <c r="X1641" s="10" t="str">
        <f>+IFERROR(VLOOKUP(Tabla2[[#This Row],[DISTRITO SEGÚN DNI]],Hoja1!$A$2:$B$55,2,FALSE),"No")</f>
        <v>No</v>
      </c>
      <c r="Y1641" s="10" t="str">
        <f>IF(OR(LOWER(Tabla2[[#This Row],[GENERO]])="masculino", LOWER(Tabla2[[#This Row],[GENERO]])="femenino"),"OK","Corregir")</f>
        <v>OK</v>
      </c>
      <c r="Z1641" s="10" t="str">
        <f>+IF(Tabla2[[#This Row],[Nro. DNI / CE]]="","Corregir",IF(LEN(Tabla2[[#This Row],[Nro. DNI / CE]])&gt;=8,"OK","Corregir"))</f>
        <v>OK</v>
      </c>
      <c r="AA1641" s="10">
        <f>COUNTIF(Tabla2[APELLIDOS Y NOMBRES],Tabla2[[#This Row],[APELLIDOS Y NOMBRES]])</f>
        <v>1</v>
      </c>
      <c r="AB1641" t="str">
        <f ca="1">+IFERROR(IF(Tabla2[[#This Row],[FECHA CESE/BAJA]]="","No Aplica",IF(AND(MONTH(Tabla2[[#This Row],[FECHA CESE/BAJA]])=MONTH(TODAY()-30),YEAR(Tabla2[[#This Row],[FECHA CESE/BAJA]])=YEAR(TODAY())),MONTH(TODAY()-30)&amp;"-"&amp;YEAR(TODAY()),"Borrar")),"No aplica")</f>
        <v>No Aplica</v>
      </c>
      <c r="AC1641" t="str">
        <f ca="1">+IFERROR(IF(Tabla2[[#This Row],[FECHA INICIO DE LABORES EN OBRA]]="","No Aplica",IF(AND(MONTH(Tabla2[[#This Row],[FECHA INICIO DE LABORES EN OBRA]])=MONTH(TODAY()-30),YEAR(Tabla2[[#This Row],[FECHA INICIO DE LABORES EN OBRA]])=YEAR(TODAY())),MONTH(TODAY()-30)&amp;"-"&amp;YEAR(TODAY()),"No Aplica")),"No Aplica")</f>
        <v>No Aplica</v>
      </c>
    </row>
    <row r="1642" spans="1:29" x14ac:dyDescent="0.25">
      <c r="A1642" s="2">
        <v>20566343631</v>
      </c>
      <c r="B1642" s="3" t="s">
        <v>10947</v>
      </c>
      <c r="C1642" s="3" t="s">
        <v>10947</v>
      </c>
      <c r="D1642" s="3" t="s">
        <v>11029</v>
      </c>
      <c r="E1642" s="3" t="s">
        <v>11030</v>
      </c>
      <c r="F1642" s="36">
        <v>36451</v>
      </c>
      <c r="G1642" s="3">
        <v>2</v>
      </c>
      <c r="H1642" s="3" t="s">
        <v>1453</v>
      </c>
      <c r="I1642" s="3" t="s">
        <v>10950</v>
      </c>
      <c r="J1642" s="3" t="s">
        <v>11031</v>
      </c>
      <c r="K1642" s="3" t="s">
        <v>2078</v>
      </c>
      <c r="L1642" s="8" t="s">
        <v>9813</v>
      </c>
      <c r="M1642" s="5"/>
      <c r="N1642" s="13" t="s">
        <v>1043</v>
      </c>
      <c r="O1642" s="5">
        <v>44837</v>
      </c>
      <c r="P1642" s="8">
        <v>1</v>
      </c>
      <c r="Q1642" s="9">
        <v>4</v>
      </c>
      <c r="R1642" s="9" t="str">
        <f>IFERROR(VLOOKUP(Tabla2[[#This Row],[CONTRATISTA PRNCIPAL]],Hoja1!$L$5:$M$9,2,FALSE),"CJV")</f>
        <v>CJV</v>
      </c>
      <c r="S1642" s="9" t="str">
        <f>IF(Tabla2[[#This Row],[EMPRESA]]=Tabla2[[#This Row],[CONTRATISTA PRNCIPAL]],"Principal","Secundaria")</f>
        <v>Principal</v>
      </c>
      <c r="T1642" s="10">
        <f>IFERROR(1/COUNTIF(Tabla2[CONTRATISTA PRNCIPAL],Tabla2[[#This Row],[CONTRATISTA PRNCIPAL]]),0)</f>
        <v>2.0833333333333332E-2</v>
      </c>
      <c r="U1642" s="33">
        <f ca="1">IF(((TODAY()-Tabla2[[#This Row],[FECHA NACIMIENTO]])/365)&lt;18,"Corregir", IF(((TODAY()-Tabla2[[#This Row],[FECHA NACIMIENTO]])/365)&gt;80, "Corregir",ROUNDDOWN(((TODAY()-Tabla2[[#This Row],[FECHA NACIMIENTO]])/365),0)))</f>
        <v>23</v>
      </c>
      <c r="V164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1642" s="34" t="str">
        <f ca="1">+IF(Tabla2[[#This Row],[Edad]]="Corregir","Corregir","Ok")</f>
        <v>Ok</v>
      </c>
      <c r="X1642" s="10" t="str">
        <f>+IFERROR(VLOOKUP(Tabla2[[#This Row],[DISTRITO SEGÚN DNI]],Hoja1!$A$2:$B$55,2,FALSE),"No")</f>
        <v>ATE</v>
      </c>
      <c r="Y1642" s="10" t="str">
        <f>IF(OR(LOWER(Tabla2[[#This Row],[GENERO]])="masculino", LOWER(Tabla2[[#This Row],[GENERO]])="femenino"),"OK","Corregir")</f>
        <v>OK</v>
      </c>
      <c r="Z1642" s="10" t="str">
        <f>+IF(Tabla2[[#This Row],[Nro. DNI / CE]]="","Corregir",IF(LEN(Tabla2[[#This Row],[Nro. DNI / CE]])&gt;=8,"OK","Corregir"))</f>
        <v>OK</v>
      </c>
      <c r="AA1642" s="10">
        <f>COUNTIF(Tabla2[APELLIDOS Y NOMBRES],Tabla2[[#This Row],[APELLIDOS Y NOMBRES]])</f>
        <v>1</v>
      </c>
      <c r="AB1642" t="str">
        <f ca="1">+IFERROR(IF(Tabla2[[#This Row],[FECHA CESE/BAJA]]="","No Aplica",IF(AND(MONTH(Tabla2[[#This Row],[FECHA CESE/BAJA]])=MONTH(TODAY()-30),YEAR(Tabla2[[#This Row],[FECHA CESE/BAJA]])=YEAR(TODAY())),MONTH(TODAY()-30)&amp;"-"&amp;YEAR(TODAY()),"Borrar")),"No aplica")</f>
        <v>No Aplica</v>
      </c>
      <c r="AC1642" t="str">
        <f ca="1">+IFERROR(IF(Tabla2[[#This Row],[FECHA INICIO DE LABORES EN OBRA]]="","No Aplica",IF(AND(MONTH(Tabla2[[#This Row],[FECHA INICIO DE LABORES EN OBRA]])=MONTH(TODAY()-30),YEAR(Tabla2[[#This Row],[FECHA INICIO DE LABORES EN OBRA]])=YEAR(TODAY())),MONTH(TODAY()-30)&amp;"-"&amp;YEAR(TODAY()),"No Aplica")),"No Aplica")</f>
        <v>No Aplica</v>
      </c>
    </row>
    <row r="1643" spans="1:29" x14ac:dyDescent="0.25">
      <c r="A1643" s="2">
        <v>20566343631</v>
      </c>
      <c r="B1643" s="3" t="s">
        <v>10947</v>
      </c>
      <c r="C1643" s="3" t="s">
        <v>10947</v>
      </c>
      <c r="D1643" s="3" t="s">
        <v>11032</v>
      </c>
      <c r="E1643" s="3" t="s">
        <v>11033</v>
      </c>
      <c r="F1643" s="36">
        <v>30846</v>
      </c>
      <c r="G1643" s="3">
        <v>1</v>
      </c>
      <c r="H1643" s="3" t="s">
        <v>11034</v>
      </c>
      <c r="I1643" s="3" t="s">
        <v>10950</v>
      </c>
      <c r="J1643" s="3" t="s">
        <v>11035</v>
      </c>
      <c r="K1643" s="3" t="s">
        <v>2078</v>
      </c>
      <c r="L1643" s="8" t="s">
        <v>9818</v>
      </c>
      <c r="M1643" s="5"/>
      <c r="N1643" s="13" t="s">
        <v>1043</v>
      </c>
      <c r="O1643" s="5">
        <v>44883</v>
      </c>
      <c r="P1643" s="8">
        <v>1</v>
      </c>
      <c r="Q1643" s="9">
        <v>1</v>
      </c>
      <c r="R1643" s="9" t="str">
        <f>IFERROR(VLOOKUP(Tabla2[[#This Row],[CONTRATISTA PRNCIPAL]],Hoja1!$L$5:$M$9,2,FALSE),"CJV")</f>
        <v>CJV</v>
      </c>
      <c r="S1643" s="9" t="str">
        <f>IF(Tabla2[[#This Row],[EMPRESA]]=Tabla2[[#This Row],[CONTRATISTA PRNCIPAL]],"Principal","Secundaria")</f>
        <v>Principal</v>
      </c>
      <c r="T1643" s="10">
        <f>IFERROR(1/COUNTIF(Tabla2[CONTRATISTA PRNCIPAL],Tabla2[[#This Row],[CONTRATISTA PRNCIPAL]]),0)</f>
        <v>2.0833333333333332E-2</v>
      </c>
      <c r="U1643" s="33">
        <f ca="1">IF(((TODAY()-Tabla2[[#This Row],[FECHA NACIMIENTO]])/365)&lt;18,"Corregir", IF(((TODAY()-Tabla2[[#This Row],[FECHA NACIMIENTO]])/365)&gt;80, "Corregir",ROUNDDOWN(((TODAY()-Tabla2[[#This Row],[FECHA NACIMIENTO]])/365),0)))</f>
        <v>39</v>
      </c>
      <c r="V164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643" s="34" t="str">
        <f ca="1">+IF(Tabla2[[#This Row],[Edad]]="Corregir","Corregir","Ok")</f>
        <v>Ok</v>
      </c>
      <c r="X1643" s="10" t="str">
        <f>+IFERROR(VLOOKUP(Tabla2[[#This Row],[DISTRITO SEGÚN DNI]],Hoja1!$A$2:$B$55,2,FALSE),"No")</f>
        <v>ATE</v>
      </c>
      <c r="Y1643" s="10" t="str">
        <f>IF(OR(LOWER(Tabla2[[#This Row],[GENERO]])="masculino", LOWER(Tabla2[[#This Row],[GENERO]])="femenino"),"OK","Corregir")</f>
        <v>OK</v>
      </c>
      <c r="Z1643" s="10" t="str">
        <f>+IF(Tabla2[[#This Row],[Nro. DNI / CE]]="","Corregir",IF(LEN(Tabla2[[#This Row],[Nro. DNI / CE]])&gt;=8,"OK","Corregir"))</f>
        <v>OK</v>
      </c>
      <c r="AA1643" s="10">
        <f>COUNTIF(Tabla2[APELLIDOS Y NOMBRES],Tabla2[[#This Row],[APELLIDOS Y NOMBRES]])</f>
        <v>1</v>
      </c>
      <c r="AB1643" t="str">
        <f ca="1">+IFERROR(IF(Tabla2[[#This Row],[FECHA CESE/BAJA]]="","No Aplica",IF(AND(MONTH(Tabla2[[#This Row],[FECHA CESE/BAJA]])=MONTH(TODAY()-30),YEAR(Tabla2[[#This Row],[FECHA CESE/BAJA]])=YEAR(TODAY())),MONTH(TODAY()-30)&amp;"-"&amp;YEAR(TODAY()),"Borrar")),"No aplica")</f>
        <v>No Aplica</v>
      </c>
      <c r="AC1643" t="str">
        <f ca="1">+IFERROR(IF(Tabla2[[#This Row],[FECHA INICIO DE LABORES EN OBRA]]="","No Aplica",IF(AND(MONTH(Tabla2[[#This Row],[FECHA INICIO DE LABORES EN OBRA]])=MONTH(TODAY()-30),YEAR(Tabla2[[#This Row],[FECHA INICIO DE LABORES EN OBRA]])=YEAR(TODAY())),MONTH(TODAY()-30)&amp;"-"&amp;YEAR(TODAY()),"No Aplica")),"No Aplica")</f>
        <v>No Aplica</v>
      </c>
    </row>
    <row r="1644" spans="1:29" x14ac:dyDescent="0.25">
      <c r="A1644" s="2">
        <v>20566343631</v>
      </c>
      <c r="B1644" s="3" t="s">
        <v>10947</v>
      </c>
      <c r="C1644" s="3" t="s">
        <v>10947</v>
      </c>
      <c r="D1644" s="3" t="s">
        <v>11036</v>
      </c>
      <c r="E1644" s="3" t="s">
        <v>11037</v>
      </c>
      <c r="F1644" s="36">
        <v>33261</v>
      </c>
      <c r="G1644" s="3">
        <v>1</v>
      </c>
      <c r="H1644" s="3" t="s">
        <v>1920</v>
      </c>
      <c r="I1644" s="3" t="s">
        <v>10950</v>
      </c>
      <c r="J1644" s="3" t="s">
        <v>11038</v>
      </c>
      <c r="K1644" s="3" t="s">
        <v>2450</v>
      </c>
      <c r="L1644" s="8" t="s">
        <v>9818</v>
      </c>
      <c r="M1644" s="5"/>
      <c r="N1644" s="13" t="s">
        <v>1043</v>
      </c>
      <c r="O1644" s="5">
        <v>44883</v>
      </c>
      <c r="P1644" s="8">
        <v>1</v>
      </c>
      <c r="Q1644" s="9">
        <v>1</v>
      </c>
      <c r="R1644" s="9" t="str">
        <f>IFERROR(VLOOKUP(Tabla2[[#This Row],[CONTRATISTA PRNCIPAL]],Hoja1!$L$5:$M$9,2,FALSE),"CJV")</f>
        <v>CJV</v>
      </c>
      <c r="S1644" s="9" t="str">
        <f>IF(Tabla2[[#This Row],[EMPRESA]]=Tabla2[[#This Row],[CONTRATISTA PRNCIPAL]],"Principal","Secundaria")</f>
        <v>Principal</v>
      </c>
      <c r="T1644" s="10">
        <f>IFERROR(1/COUNTIF(Tabla2[CONTRATISTA PRNCIPAL],Tabla2[[#This Row],[CONTRATISTA PRNCIPAL]]),0)</f>
        <v>2.0833333333333332E-2</v>
      </c>
      <c r="U1644" s="33">
        <f ca="1">IF(((TODAY()-Tabla2[[#This Row],[FECHA NACIMIENTO]])/365)&lt;18,"Corregir", IF(((TODAY()-Tabla2[[#This Row],[FECHA NACIMIENTO]])/365)&gt;80, "Corregir",ROUNDDOWN(((TODAY()-Tabla2[[#This Row],[FECHA NACIMIENTO]])/365),0)))</f>
        <v>32</v>
      </c>
      <c r="V164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644" s="34" t="str">
        <f ca="1">+IF(Tabla2[[#This Row],[Edad]]="Corregir","Corregir","Ok")</f>
        <v>Ok</v>
      </c>
      <c r="X1644" s="10" t="str">
        <f>+IFERROR(VLOOKUP(Tabla2[[#This Row],[DISTRITO SEGÚN DNI]],Hoja1!$A$2:$B$55,2,FALSE),"No")</f>
        <v>No</v>
      </c>
      <c r="Y1644" s="10" t="str">
        <f>IF(OR(LOWER(Tabla2[[#This Row],[GENERO]])="masculino", LOWER(Tabla2[[#This Row],[GENERO]])="femenino"),"OK","Corregir")</f>
        <v>OK</v>
      </c>
      <c r="Z1644" s="10" t="str">
        <f>+IF(Tabla2[[#This Row],[Nro. DNI / CE]]="","Corregir",IF(LEN(Tabla2[[#This Row],[Nro. DNI / CE]])&gt;=8,"OK","Corregir"))</f>
        <v>OK</v>
      </c>
      <c r="AA1644" s="10">
        <f>COUNTIF(Tabla2[APELLIDOS Y NOMBRES],Tabla2[[#This Row],[APELLIDOS Y NOMBRES]])</f>
        <v>1</v>
      </c>
      <c r="AB1644" t="str">
        <f ca="1">+IFERROR(IF(Tabla2[[#This Row],[FECHA CESE/BAJA]]="","No Aplica",IF(AND(MONTH(Tabla2[[#This Row],[FECHA CESE/BAJA]])=MONTH(TODAY()-30),YEAR(Tabla2[[#This Row],[FECHA CESE/BAJA]])=YEAR(TODAY())),MONTH(TODAY()-30)&amp;"-"&amp;YEAR(TODAY()),"Borrar")),"No aplica")</f>
        <v>No Aplica</v>
      </c>
      <c r="AC1644" t="str">
        <f ca="1">+IFERROR(IF(Tabla2[[#This Row],[FECHA INICIO DE LABORES EN OBRA]]="","No Aplica",IF(AND(MONTH(Tabla2[[#This Row],[FECHA INICIO DE LABORES EN OBRA]])=MONTH(TODAY()-30),YEAR(Tabla2[[#This Row],[FECHA INICIO DE LABORES EN OBRA]])=YEAR(TODAY())),MONTH(TODAY()-30)&amp;"-"&amp;YEAR(TODAY()),"No Aplica")),"No Aplica")</f>
        <v>No Aplica</v>
      </c>
    </row>
    <row r="1645" spans="1:29" x14ac:dyDescent="0.25">
      <c r="A1645" s="2">
        <v>20566343631</v>
      </c>
      <c r="B1645" s="3" t="s">
        <v>10947</v>
      </c>
      <c r="C1645" s="3" t="s">
        <v>10947</v>
      </c>
      <c r="D1645" s="3" t="s">
        <v>11039</v>
      </c>
      <c r="E1645" s="3" t="s">
        <v>11040</v>
      </c>
      <c r="F1645" s="36">
        <v>34734</v>
      </c>
      <c r="G1645" s="3">
        <v>2</v>
      </c>
      <c r="H1645" s="3" t="s">
        <v>5852</v>
      </c>
      <c r="I1645" s="3" t="s">
        <v>10950</v>
      </c>
      <c r="J1645" s="3" t="s">
        <v>11041</v>
      </c>
      <c r="K1645" s="3" t="s">
        <v>3095</v>
      </c>
      <c r="L1645" s="8" t="s">
        <v>9813</v>
      </c>
      <c r="M1645" s="5"/>
      <c r="N1645" s="13" t="s">
        <v>1043</v>
      </c>
      <c r="O1645" s="5">
        <v>44897</v>
      </c>
      <c r="P1645" s="8">
        <v>1</v>
      </c>
      <c r="Q1645" s="9">
        <v>4</v>
      </c>
      <c r="R1645" s="9" t="str">
        <f>IFERROR(VLOOKUP(Tabla2[[#This Row],[CONTRATISTA PRNCIPAL]],Hoja1!$L$5:$M$9,2,FALSE),"CJV")</f>
        <v>CJV</v>
      </c>
      <c r="S1645" s="9" t="str">
        <f>IF(Tabla2[[#This Row],[EMPRESA]]=Tabla2[[#This Row],[CONTRATISTA PRNCIPAL]],"Principal","Secundaria")</f>
        <v>Principal</v>
      </c>
      <c r="T1645" s="10">
        <f>IFERROR(1/COUNTIF(Tabla2[CONTRATISTA PRNCIPAL],Tabla2[[#This Row],[CONTRATISTA PRNCIPAL]]),0)</f>
        <v>2.0833333333333332E-2</v>
      </c>
      <c r="U1645" s="33">
        <f ca="1">IF(((TODAY()-Tabla2[[#This Row],[FECHA NACIMIENTO]])/365)&lt;18,"Corregir", IF(((TODAY()-Tabla2[[#This Row],[FECHA NACIMIENTO]])/365)&gt;80, "Corregir",ROUNDDOWN(((TODAY()-Tabla2[[#This Row],[FECHA NACIMIENTO]])/365),0)))</f>
        <v>28</v>
      </c>
      <c r="V164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645" s="34" t="str">
        <f ca="1">+IF(Tabla2[[#This Row],[Edad]]="Corregir","Corregir","Ok")</f>
        <v>Ok</v>
      </c>
      <c r="X1645" s="10" t="str">
        <f>+IFERROR(VLOOKUP(Tabla2[[#This Row],[DISTRITO SEGÚN DNI]],Hoja1!$A$2:$B$55,2,FALSE),"No")</f>
        <v>CALLAO</v>
      </c>
      <c r="Y1645" s="10" t="str">
        <f>IF(OR(LOWER(Tabla2[[#This Row],[GENERO]])="masculino", LOWER(Tabla2[[#This Row],[GENERO]])="femenino"),"OK","Corregir")</f>
        <v>OK</v>
      </c>
      <c r="Z1645" s="10" t="str">
        <f>+IF(Tabla2[[#This Row],[Nro. DNI / CE]]="","Corregir",IF(LEN(Tabla2[[#This Row],[Nro. DNI / CE]])&gt;=8,"OK","Corregir"))</f>
        <v>OK</v>
      </c>
      <c r="AA1645" s="10">
        <f>COUNTIF(Tabla2[APELLIDOS Y NOMBRES],Tabla2[[#This Row],[APELLIDOS Y NOMBRES]])</f>
        <v>1</v>
      </c>
      <c r="AB1645" t="str">
        <f ca="1">+IFERROR(IF(Tabla2[[#This Row],[FECHA CESE/BAJA]]="","No Aplica",IF(AND(MONTH(Tabla2[[#This Row],[FECHA CESE/BAJA]])=MONTH(TODAY()-30),YEAR(Tabla2[[#This Row],[FECHA CESE/BAJA]])=YEAR(TODAY())),MONTH(TODAY()-30)&amp;"-"&amp;YEAR(TODAY()),"Borrar")),"No aplica")</f>
        <v>No Aplica</v>
      </c>
      <c r="AC1645" t="str">
        <f ca="1">+IFERROR(IF(Tabla2[[#This Row],[FECHA INICIO DE LABORES EN OBRA]]="","No Aplica",IF(AND(MONTH(Tabla2[[#This Row],[FECHA INICIO DE LABORES EN OBRA]])=MONTH(TODAY()-30),YEAR(Tabla2[[#This Row],[FECHA INICIO DE LABORES EN OBRA]])=YEAR(TODAY())),MONTH(TODAY()-30)&amp;"-"&amp;YEAR(TODAY()),"No Aplica")),"No Aplica")</f>
        <v>No Aplica</v>
      </c>
    </row>
    <row r="1646" spans="1:29" x14ac:dyDescent="0.25">
      <c r="A1646" s="2">
        <v>20566343631</v>
      </c>
      <c r="B1646" s="3" t="s">
        <v>10947</v>
      </c>
      <c r="C1646" s="3" t="s">
        <v>10947</v>
      </c>
      <c r="D1646" s="3" t="s">
        <v>11042</v>
      </c>
      <c r="E1646" s="3" t="s">
        <v>11043</v>
      </c>
      <c r="F1646" s="36">
        <v>31345</v>
      </c>
      <c r="G1646" s="3">
        <v>2</v>
      </c>
      <c r="H1646" s="3" t="s">
        <v>1453</v>
      </c>
      <c r="I1646" s="3" t="s">
        <v>10950</v>
      </c>
      <c r="J1646" s="3" t="s">
        <v>11044</v>
      </c>
      <c r="K1646" s="3" t="s">
        <v>2078</v>
      </c>
      <c r="L1646" s="8" t="s">
        <v>9813</v>
      </c>
      <c r="M1646" s="5"/>
      <c r="N1646" s="13" t="s">
        <v>1043</v>
      </c>
      <c r="O1646" s="5">
        <v>44895</v>
      </c>
      <c r="P1646" s="8">
        <v>1</v>
      </c>
      <c r="Q1646" s="9">
        <v>4</v>
      </c>
      <c r="R1646" s="9" t="str">
        <f>IFERROR(VLOOKUP(Tabla2[[#This Row],[CONTRATISTA PRNCIPAL]],Hoja1!$L$5:$M$9,2,FALSE),"CJV")</f>
        <v>CJV</v>
      </c>
      <c r="S1646" s="9" t="str">
        <f>IF(Tabla2[[#This Row],[EMPRESA]]=Tabla2[[#This Row],[CONTRATISTA PRNCIPAL]],"Principal","Secundaria")</f>
        <v>Principal</v>
      </c>
      <c r="T1646" s="10">
        <f>IFERROR(1/COUNTIF(Tabla2[CONTRATISTA PRNCIPAL],Tabla2[[#This Row],[CONTRATISTA PRNCIPAL]]),0)</f>
        <v>2.0833333333333332E-2</v>
      </c>
      <c r="U1646" s="33">
        <f ca="1">IF(((TODAY()-Tabla2[[#This Row],[FECHA NACIMIENTO]])/365)&lt;18,"Corregir", IF(((TODAY()-Tabla2[[#This Row],[FECHA NACIMIENTO]])/365)&gt;80, "Corregir",ROUNDDOWN(((TODAY()-Tabla2[[#This Row],[FECHA NACIMIENTO]])/365),0)))</f>
        <v>37</v>
      </c>
      <c r="V164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646" s="34" t="str">
        <f ca="1">+IF(Tabla2[[#This Row],[Edad]]="Corregir","Corregir","Ok")</f>
        <v>Ok</v>
      </c>
      <c r="X1646" s="10" t="str">
        <f>+IFERROR(VLOOKUP(Tabla2[[#This Row],[DISTRITO SEGÚN DNI]],Hoja1!$A$2:$B$55,2,FALSE),"No")</f>
        <v>ATE</v>
      </c>
      <c r="Y1646" s="10" t="str">
        <f>IF(OR(LOWER(Tabla2[[#This Row],[GENERO]])="masculino", LOWER(Tabla2[[#This Row],[GENERO]])="femenino"),"OK","Corregir")</f>
        <v>OK</v>
      </c>
      <c r="Z1646" s="10" t="str">
        <f>+IF(Tabla2[[#This Row],[Nro. DNI / CE]]="","Corregir",IF(LEN(Tabla2[[#This Row],[Nro. DNI / CE]])&gt;=8,"OK","Corregir"))</f>
        <v>OK</v>
      </c>
      <c r="AA1646" s="10">
        <f>COUNTIF(Tabla2[APELLIDOS Y NOMBRES],Tabla2[[#This Row],[APELLIDOS Y NOMBRES]])</f>
        <v>1</v>
      </c>
      <c r="AB1646" t="str">
        <f ca="1">+IFERROR(IF(Tabla2[[#This Row],[FECHA CESE/BAJA]]="","No Aplica",IF(AND(MONTH(Tabla2[[#This Row],[FECHA CESE/BAJA]])=MONTH(TODAY()-30),YEAR(Tabla2[[#This Row],[FECHA CESE/BAJA]])=YEAR(TODAY())),MONTH(TODAY()-30)&amp;"-"&amp;YEAR(TODAY()),"Borrar")),"No aplica")</f>
        <v>No Aplica</v>
      </c>
      <c r="AC1646" t="str">
        <f ca="1">+IFERROR(IF(Tabla2[[#This Row],[FECHA INICIO DE LABORES EN OBRA]]="","No Aplica",IF(AND(MONTH(Tabla2[[#This Row],[FECHA INICIO DE LABORES EN OBRA]])=MONTH(TODAY()-30),YEAR(Tabla2[[#This Row],[FECHA INICIO DE LABORES EN OBRA]])=YEAR(TODAY())),MONTH(TODAY()-30)&amp;"-"&amp;YEAR(TODAY()),"No Aplica")),"No Aplica")</f>
        <v>No Aplica</v>
      </c>
    </row>
    <row r="1647" spans="1:29" x14ac:dyDescent="0.25">
      <c r="A1647" s="2">
        <v>20566343631</v>
      </c>
      <c r="B1647" s="3" t="s">
        <v>10947</v>
      </c>
      <c r="C1647" s="3" t="s">
        <v>10947</v>
      </c>
      <c r="D1647" s="3" t="s">
        <v>11045</v>
      </c>
      <c r="E1647" s="3" t="s">
        <v>11046</v>
      </c>
      <c r="F1647" s="36">
        <v>30601</v>
      </c>
      <c r="G1647" s="3">
        <v>1</v>
      </c>
      <c r="H1647" s="3" t="s">
        <v>11004</v>
      </c>
      <c r="I1647" s="3" t="s">
        <v>10950</v>
      </c>
      <c r="J1647" s="3" t="s">
        <v>11047</v>
      </c>
      <c r="K1647" s="3" t="s">
        <v>1483</v>
      </c>
      <c r="L1647" s="8" t="s">
        <v>9813</v>
      </c>
      <c r="M1647" s="5"/>
      <c r="N1647" s="13" t="s">
        <v>1043</v>
      </c>
      <c r="O1647" s="5">
        <v>44945</v>
      </c>
      <c r="P1647" s="8">
        <v>1</v>
      </c>
      <c r="Q1647" s="9">
        <v>1</v>
      </c>
      <c r="R1647" s="9" t="str">
        <f>IFERROR(VLOOKUP(Tabla2[[#This Row],[CONTRATISTA PRNCIPAL]],Hoja1!$L$5:$M$9,2,FALSE),"CJV")</f>
        <v>CJV</v>
      </c>
      <c r="S1647" s="9" t="str">
        <f>IF(Tabla2[[#This Row],[EMPRESA]]=Tabla2[[#This Row],[CONTRATISTA PRNCIPAL]],"Principal","Secundaria")</f>
        <v>Principal</v>
      </c>
      <c r="T1647" s="10">
        <f>IFERROR(1/COUNTIF(Tabla2[CONTRATISTA PRNCIPAL],Tabla2[[#This Row],[CONTRATISTA PRNCIPAL]]),0)</f>
        <v>2.0833333333333332E-2</v>
      </c>
      <c r="U1647" s="33">
        <f ca="1">IF(((TODAY()-Tabla2[[#This Row],[FECHA NACIMIENTO]])/365)&lt;18,"Corregir", IF(((TODAY()-Tabla2[[#This Row],[FECHA NACIMIENTO]])/365)&gt;80, "Corregir",ROUNDDOWN(((TODAY()-Tabla2[[#This Row],[FECHA NACIMIENTO]])/365),0)))</f>
        <v>39</v>
      </c>
      <c r="V164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647" s="34" t="str">
        <f ca="1">+IF(Tabla2[[#This Row],[Edad]]="Corregir","Corregir","Ok")</f>
        <v>Ok</v>
      </c>
      <c r="X1647" s="10" t="str">
        <f>+IFERROR(VLOOKUP(Tabla2[[#This Row],[DISTRITO SEGÚN DNI]],Hoja1!$A$2:$B$55,2,FALSE),"No")</f>
        <v>No</v>
      </c>
      <c r="Y1647" s="10" t="str">
        <f>IF(OR(LOWER(Tabla2[[#This Row],[GENERO]])="masculino", LOWER(Tabla2[[#This Row],[GENERO]])="femenino"),"OK","Corregir")</f>
        <v>OK</v>
      </c>
      <c r="Z1647" s="10" t="str">
        <f>+IF(Tabla2[[#This Row],[Nro. DNI / CE]]="","Corregir",IF(LEN(Tabla2[[#This Row],[Nro. DNI / CE]])&gt;=8,"OK","Corregir"))</f>
        <v>OK</v>
      </c>
      <c r="AA1647" s="10">
        <f>COUNTIF(Tabla2[APELLIDOS Y NOMBRES],Tabla2[[#This Row],[APELLIDOS Y NOMBRES]])</f>
        <v>1</v>
      </c>
      <c r="AB1647" t="str">
        <f ca="1">+IFERROR(IF(Tabla2[[#This Row],[FECHA CESE/BAJA]]="","No Aplica",IF(AND(MONTH(Tabla2[[#This Row],[FECHA CESE/BAJA]])=MONTH(TODAY()-30),YEAR(Tabla2[[#This Row],[FECHA CESE/BAJA]])=YEAR(TODAY())),MONTH(TODAY()-30)&amp;"-"&amp;YEAR(TODAY()),"Borrar")),"No aplica")</f>
        <v>No Aplica</v>
      </c>
      <c r="AC1647" t="str">
        <f ca="1">+IFERROR(IF(Tabla2[[#This Row],[FECHA INICIO DE LABORES EN OBRA]]="","No Aplica",IF(AND(MONTH(Tabla2[[#This Row],[FECHA INICIO DE LABORES EN OBRA]])=MONTH(TODAY()-30),YEAR(Tabla2[[#This Row],[FECHA INICIO DE LABORES EN OBRA]])=YEAR(TODAY())),MONTH(TODAY()-30)&amp;"-"&amp;YEAR(TODAY()),"No Aplica")),"No Aplica")</f>
        <v>No Aplica</v>
      </c>
    </row>
    <row r="1648" spans="1:29" x14ac:dyDescent="0.25">
      <c r="A1648" s="2">
        <v>20566343631</v>
      </c>
      <c r="B1648" s="3" t="s">
        <v>10947</v>
      </c>
      <c r="C1648" s="3" t="s">
        <v>10947</v>
      </c>
      <c r="D1648" s="3" t="s">
        <v>11048</v>
      </c>
      <c r="E1648" s="3" t="s">
        <v>11049</v>
      </c>
      <c r="F1648" s="36">
        <v>35294</v>
      </c>
      <c r="G1648" s="3">
        <v>1</v>
      </c>
      <c r="H1648" s="3" t="s">
        <v>11050</v>
      </c>
      <c r="I1648" s="3" t="s">
        <v>10950</v>
      </c>
      <c r="J1648" s="3" t="s">
        <v>11051</v>
      </c>
      <c r="K1648" s="3" t="s">
        <v>2450</v>
      </c>
      <c r="L1648" s="8" t="s">
        <v>9813</v>
      </c>
      <c r="M1648" s="5"/>
      <c r="N1648" s="13" t="s">
        <v>1043</v>
      </c>
      <c r="O1648" s="5">
        <v>44956</v>
      </c>
      <c r="P1648" s="8">
        <v>1</v>
      </c>
      <c r="Q1648" s="9">
        <v>1</v>
      </c>
      <c r="R1648" s="9" t="str">
        <f>IFERROR(VLOOKUP(Tabla2[[#This Row],[CONTRATISTA PRNCIPAL]],Hoja1!$L$5:$M$9,2,FALSE),"CJV")</f>
        <v>CJV</v>
      </c>
      <c r="S1648" s="9" t="str">
        <f>IF(Tabla2[[#This Row],[EMPRESA]]=Tabla2[[#This Row],[CONTRATISTA PRNCIPAL]],"Principal","Secundaria")</f>
        <v>Principal</v>
      </c>
      <c r="T1648" s="10">
        <f>IFERROR(1/COUNTIF(Tabla2[CONTRATISTA PRNCIPAL],Tabla2[[#This Row],[CONTRATISTA PRNCIPAL]]),0)</f>
        <v>2.0833333333333332E-2</v>
      </c>
      <c r="U1648" s="33">
        <f ca="1">IF(((TODAY()-Tabla2[[#This Row],[FECHA NACIMIENTO]])/365)&lt;18,"Corregir", IF(((TODAY()-Tabla2[[#This Row],[FECHA NACIMIENTO]])/365)&gt;80, "Corregir",ROUNDDOWN(((TODAY()-Tabla2[[#This Row],[FECHA NACIMIENTO]])/365),0)))</f>
        <v>27</v>
      </c>
      <c r="V164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648" s="34" t="str">
        <f ca="1">+IF(Tabla2[[#This Row],[Edad]]="Corregir","Corregir","Ok")</f>
        <v>Ok</v>
      </c>
      <c r="X1648" s="10" t="str">
        <f>+IFERROR(VLOOKUP(Tabla2[[#This Row],[DISTRITO SEGÚN DNI]],Hoja1!$A$2:$B$55,2,FALSE),"No")</f>
        <v>No</v>
      </c>
      <c r="Y1648" s="10" t="str">
        <f>IF(OR(LOWER(Tabla2[[#This Row],[GENERO]])="masculino", LOWER(Tabla2[[#This Row],[GENERO]])="femenino"),"OK","Corregir")</f>
        <v>OK</v>
      </c>
      <c r="Z1648" s="10" t="str">
        <f>+IF(Tabla2[[#This Row],[Nro. DNI / CE]]="","Corregir",IF(LEN(Tabla2[[#This Row],[Nro. DNI / CE]])&gt;=8,"OK","Corregir"))</f>
        <v>OK</v>
      </c>
      <c r="AA1648" s="10">
        <f>COUNTIF(Tabla2[APELLIDOS Y NOMBRES],Tabla2[[#This Row],[APELLIDOS Y NOMBRES]])</f>
        <v>1</v>
      </c>
      <c r="AB1648" t="str">
        <f ca="1">+IFERROR(IF(Tabla2[[#This Row],[FECHA CESE/BAJA]]="","No Aplica",IF(AND(MONTH(Tabla2[[#This Row],[FECHA CESE/BAJA]])=MONTH(TODAY()-30),YEAR(Tabla2[[#This Row],[FECHA CESE/BAJA]])=YEAR(TODAY())),MONTH(TODAY()-30)&amp;"-"&amp;YEAR(TODAY()),"Borrar")),"No aplica")</f>
        <v>No Aplica</v>
      </c>
      <c r="AC1648" t="str">
        <f ca="1">+IFERROR(IF(Tabla2[[#This Row],[FECHA INICIO DE LABORES EN OBRA]]="","No Aplica",IF(AND(MONTH(Tabla2[[#This Row],[FECHA INICIO DE LABORES EN OBRA]])=MONTH(TODAY()-30),YEAR(Tabla2[[#This Row],[FECHA INICIO DE LABORES EN OBRA]])=YEAR(TODAY())),MONTH(TODAY()-30)&amp;"-"&amp;YEAR(TODAY()),"No Aplica")),"No Aplica")</f>
        <v>No Aplica</v>
      </c>
    </row>
    <row r="1649" spans="1:29" x14ac:dyDescent="0.25">
      <c r="A1649" s="2">
        <v>20566343631</v>
      </c>
      <c r="B1649" s="3" t="s">
        <v>10947</v>
      </c>
      <c r="C1649" s="3" t="s">
        <v>10947</v>
      </c>
      <c r="D1649" s="3" t="s">
        <v>11052</v>
      </c>
      <c r="E1649" s="3" t="s">
        <v>11053</v>
      </c>
      <c r="F1649" s="36">
        <v>35611</v>
      </c>
      <c r="G1649" s="3">
        <v>1</v>
      </c>
      <c r="H1649" s="3" t="s">
        <v>2930</v>
      </c>
      <c r="I1649" s="3" t="s">
        <v>10950</v>
      </c>
      <c r="J1649" s="3" t="s">
        <v>11054</v>
      </c>
      <c r="K1649" s="3" t="s">
        <v>4105</v>
      </c>
      <c r="L1649" s="8" t="s">
        <v>9813</v>
      </c>
      <c r="M1649" s="5"/>
      <c r="N1649" s="13" t="s">
        <v>1043</v>
      </c>
      <c r="O1649" s="5">
        <v>44963</v>
      </c>
      <c r="P1649" s="8">
        <v>3</v>
      </c>
      <c r="Q1649" s="9">
        <v>1</v>
      </c>
      <c r="R1649" s="9" t="str">
        <f>IFERROR(VLOOKUP(Tabla2[[#This Row],[CONTRATISTA PRNCIPAL]],Hoja1!$L$5:$M$9,2,FALSE),"CJV")</f>
        <v>CJV</v>
      </c>
      <c r="S1649" s="9" t="str">
        <f>IF(Tabla2[[#This Row],[EMPRESA]]=Tabla2[[#This Row],[CONTRATISTA PRNCIPAL]],"Principal","Secundaria")</f>
        <v>Principal</v>
      </c>
      <c r="T1649" s="10">
        <f>IFERROR(1/COUNTIF(Tabla2[CONTRATISTA PRNCIPAL],Tabla2[[#This Row],[CONTRATISTA PRNCIPAL]]),0)</f>
        <v>2.0833333333333332E-2</v>
      </c>
      <c r="U1649" s="33">
        <f ca="1">IF(((TODAY()-Tabla2[[#This Row],[FECHA NACIMIENTO]])/365)&lt;18,"Corregir", IF(((TODAY()-Tabla2[[#This Row],[FECHA NACIMIENTO]])/365)&gt;80, "Corregir",ROUNDDOWN(((TODAY()-Tabla2[[#This Row],[FECHA NACIMIENTO]])/365),0)))</f>
        <v>26</v>
      </c>
      <c r="V164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649" s="34" t="str">
        <f ca="1">+IF(Tabla2[[#This Row],[Edad]]="Corregir","Corregir","Ok")</f>
        <v>Ok</v>
      </c>
      <c r="X1649" s="10" t="str">
        <f>+IFERROR(VLOOKUP(Tabla2[[#This Row],[DISTRITO SEGÚN DNI]],Hoja1!$A$2:$B$55,2,FALSE),"No")</f>
        <v>No</v>
      </c>
      <c r="Y1649" s="10" t="str">
        <f>IF(OR(LOWER(Tabla2[[#This Row],[GENERO]])="masculino", LOWER(Tabla2[[#This Row],[GENERO]])="femenino"),"OK","Corregir")</f>
        <v>OK</v>
      </c>
      <c r="Z1649" s="10" t="str">
        <f>+IF(Tabla2[[#This Row],[Nro. DNI / CE]]="","Corregir",IF(LEN(Tabla2[[#This Row],[Nro. DNI / CE]])&gt;=8,"OK","Corregir"))</f>
        <v>OK</v>
      </c>
      <c r="AA1649" s="10">
        <f>COUNTIF(Tabla2[APELLIDOS Y NOMBRES],Tabla2[[#This Row],[APELLIDOS Y NOMBRES]])</f>
        <v>1</v>
      </c>
      <c r="AB1649" t="str">
        <f ca="1">+IFERROR(IF(Tabla2[[#This Row],[FECHA CESE/BAJA]]="","No Aplica",IF(AND(MONTH(Tabla2[[#This Row],[FECHA CESE/BAJA]])=MONTH(TODAY()-30),YEAR(Tabla2[[#This Row],[FECHA CESE/BAJA]])=YEAR(TODAY())),MONTH(TODAY()-30)&amp;"-"&amp;YEAR(TODAY()),"Borrar")),"No aplica")</f>
        <v>No Aplica</v>
      </c>
      <c r="AC1649" t="str">
        <f ca="1">+IFERROR(IF(Tabla2[[#This Row],[FECHA INICIO DE LABORES EN OBRA]]="","No Aplica",IF(AND(MONTH(Tabla2[[#This Row],[FECHA INICIO DE LABORES EN OBRA]])=MONTH(TODAY()-30),YEAR(Tabla2[[#This Row],[FECHA INICIO DE LABORES EN OBRA]])=YEAR(TODAY())),MONTH(TODAY()-30)&amp;"-"&amp;YEAR(TODAY()),"No Aplica")),"No Aplica")</f>
        <v>No Aplica</v>
      </c>
    </row>
    <row r="1650" spans="1:29" x14ac:dyDescent="0.25">
      <c r="A1650" s="2">
        <v>20566343631</v>
      </c>
      <c r="B1650" s="3" t="s">
        <v>10947</v>
      </c>
      <c r="C1650" s="3" t="s">
        <v>10947</v>
      </c>
      <c r="D1650" s="3" t="s">
        <v>11055</v>
      </c>
      <c r="E1650" s="3" t="s">
        <v>11056</v>
      </c>
      <c r="F1650" s="36">
        <v>28045</v>
      </c>
      <c r="G1650" s="3">
        <v>1</v>
      </c>
      <c r="H1650" s="3" t="s">
        <v>2930</v>
      </c>
      <c r="I1650" s="3" t="s">
        <v>10950</v>
      </c>
      <c r="J1650" s="3" t="s">
        <v>11057</v>
      </c>
      <c r="K1650" s="3" t="s">
        <v>2078</v>
      </c>
      <c r="L1650" s="8" t="s">
        <v>9813</v>
      </c>
      <c r="M1650" s="5"/>
      <c r="N1650" s="13" t="s">
        <v>1119</v>
      </c>
      <c r="O1650" s="5">
        <v>44985</v>
      </c>
      <c r="P1650" s="8">
        <v>3</v>
      </c>
      <c r="Q1650" s="9">
        <v>1</v>
      </c>
      <c r="R1650" s="9" t="str">
        <f>IFERROR(VLOOKUP(Tabla2[[#This Row],[CONTRATISTA PRNCIPAL]],Hoja1!$L$5:$M$9,2,FALSE),"CJV")</f>
        <v>CJV</v>
      </c>
      <c r="S1650" s="9" t="str">
        <f>IF(Tabla2[[#This Row],[EMPRESA]]=Tabla2[[#This Row],[CONTRATISTA PRNCIPAL]],"Principal","Secundaria")</f>
        <v>Principal</v>
      </c>
      <c r="T1650" s="10">
        <f>IFERROR(1/COUNTIF(Tabla2[CONTRATISTA PRNCIPAL],Tabla2[[#This Row],[CONTRATISTA PRNCIPAL]]),0)</f>
        <v>2.0833333333333332E-2</v>
      </c>
      <c r="U1650" s="33">
        <f ca="1">IF(((TODAY()-Tabla2[[#This Row],[FECHA NACIMIENTO]])/365)&lt;18,"Corregir", IF(((TODAY()-Tabla2[[#This Row],[FECHA NACIMIENTO]])/365)&gt;80, "Corregir",ROUNDDOWN(((TODAY()-Tabla2[[#This Row],[FECHA NACIMIENTO]])/365),0)))</f>
        <v>46</v>
      </c>
      <c r="V165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650" s="34" t="str">
        <f ca="1">+IF(Tabla2[[#This Row],[Edad]]="Corregir","Corregir","Ok")</f>
        <v>Ok</v>
      </c>
      <c r="X1650" s="10" t="str">
        <f>+IFERROR(VLOOKUP(Tabla2[[#This Row],[DISTRITO SEGÚN DNI]],Hoja1!$A$2:$B$55,2,FALSE),"No")</f>
        <v>ATE</v>
      </c>
      <c r="Y1650" s="10" t="str">
        <f>IF(OR(LOWER(Tabla2[[#This Row],[GENERO]])="masculino", LOWER(Tabla2[[#This Row],[GENERO]])="femenino"),"OK","Corregir")</f>
        <v>OK</v>
      </c>
      <c r="Z1650" s="10" t="str">
        <f>+IF(Tabla2[[#This Row],[Nro. DNI / CE]]="","Corregir",IF(LEN(Tabla2[[#This Row],[Nro. DNI / CE]])&gt;=8,"OK","Corregir"))</f>
        <v>OK</v>
      </c>
      <c r="AA1650" s="10">
        <f>COUNTIF(Tabla2[APELLIDOS Y NOMBRES],Tabla2[[#This Row],[APELLIDOS Y NOMBRES]])</f>
        <v>1</v>
      </c>
      <c r="AB1650" t="str">
        <f ca="1">+IFERROR(IF(Tabla2[[#This Row],[FECHA CESE/BAJA]]="","No Aplica",IF(AND(MONTH(Tabla2[[#This Row],[FECHA CESE/BAJA]])=MONTH(TODAY()-30),YEAR(Tabla2[[#This Row],[FECHA CESE/BAJA]])=YEAR(TODAY())),MONTH(TODAY()-30)&amp;"-"&amp;YEAR(TODAY()),"Borrar")),"No aplica")</f>
        <v>No Aplica</v>
      </c>
      <c r="AC1650" t="str">
        <f ca="1">+IFERROR(IF(Tabla2[[#This Row],[FECHA INICIO DE LABORES EN OBRA]]="","No Aplica",IF(AND(MONTH(Tabla2[[#This Row],[FECHA INICIO DE LABORES EN OBRA]])=MONTH(TODAY()-30),YEAR(Tabla2[[#This Row],[FECHA INICIO DE LABORES EN OBRA]])=YEAR(TODAY())),MONTH(TODAY()-30)&amp;"-"&amp;YEAR(TODAY()),"No Aplica")),"No Aplica")</f>
        <v>No Aplica</v>
      </c>
    </row>
    <row r="1651" spans="1:29" x14ac:dyDescent="0.25">
      <c r="A1651" s="2">
        <v>20566343631</v>
      </c>
      <c r="B1651" s="3" t="s">
        <v>10947</v>
      </c>
      <c r="C1651" s="3" t="s">
        <v>10947</v>
      </c>
      <c r="D1651" s="3" t="s">
        <v>11058</v>
      </c>
      <c r="E1651" s="3" t="s">
        <v>11059</v>
      </c>
      <c r="F1651" s="36">
        <v>33291</v>
      </c>
      <c r="G1651" s="3">
        <v>1</v>
      </c>
      <c r="H1651" s="3" t="s">
        <v>2930</v>
      </c>
      <c r="I1651" s="3" t="s">
        <v>10950</v>
      </c>
      <c r="J1651" s="3" t="s">
        <v>11060</v>
      </c>
      <c r="K1651" s="3" t="s">
        <v>1481</v>
      </c>
      <c r="L1651" s="8" t="s">
        <v>9813</v>
      </c>
      <c r="M1651" s="5"/>
      <c r="N1651" s="13" t="s">
        <v>1043</v>
      </c>
      <c r="O1651" s="5">
        <v>44963</v>
      </c>
      <c r="P1651" s="8">
        <v>3</v>
      </c>
      <c r="Q1651" s="9">
        <v>1</v>
      </c>
      <c r="R1651" s="9" t="str">
        <f>IFERROR(VLOOKUP(Tabla2[[#This Row],[CONTRATISTA PRNCIPAL]],Hoja1!$L$5:$M$9,2,FALSE),"CJV")</f>
        <v>CJV</v>
      </c>
      <c r="S1651" s="9" t="str">
        <f>IF(Tabla2[[#This Row],[EMPRESA]]=Tabla2[[#This Row],[CONTRATISTA PRNCIPAL]],"Principal","Secundaria")</f>
        <v>Principal</v>
      </c>
      <c r="T1651" s="10">
        <f>IFERROR(1/COUNTIF(Tabla2[CONTRATISTA PRNCIPAL],Tabla2[[#This Row],[CONTRATISTA PRNCIPAL]]),0)</f>
        <v>2.0833333333333332E-2</v>
      </c>
      <c r="U1651" s="33">
        <f ca="1">IF(((TODAY()-Tabla2[[#This Row],[FECHA NACIMIENTO]])/365)&lt;18,"Corregir", IF(((TODAY()-Tabla2[[#This Row],[FECHA NACIMIENTO]])/365)&gt;80, "Corregir",ROUNDDOWN(((TODAY()-Tabla2[[#This Row],[FECHA NACIMIENTO]])/365),0)))</f>
        <v>32</v>
      </c>
      <c r="V165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651" s="34" t="str">
        <f ca="1">+IF(Tabla2[[#This Row],[Edad]]="Corregir","Corregir","Ok")</f>
        <v>Ok</v>
      </c>
      <c r="X1651" s="10" t="str">
        <f>+IFERROR(VLOOKUP(Tabla2[[#This Row],[DISTRITO SEGÚN DNI]],Hoja1!$A$2:$B$55,2,FALSE),"No")</f>
        <v>No</v>
      </c>
      <c r="Y1651" s="10" t="str">
        <f>IF(OR(LOWER(Tabla2[[#This Row],[GENERO]])="masculino", LOWER(Tabla2[[#This Row],[GENERO]])="femenino"),"OK","Corregir")</f>
        <v>OK</v>
      </c>
      <c r="Z1651" s="10" t="str">
        <f>+IF(Tabla2[[#This Row],[Nro. DNI / CE]]="","Corregir",IF(LEN(Tabla2[[#This Row],[Nro. DNI / CE]])&gt;=8,"OK","Corregir"))</f>
        <v>OK</v>
      </c>
      <c r="AA1651" s="10">
        <f>COUNTIF(Tabla2[APELLIDOS Y NOMBRES],Tabla2[[#This Row],[APELLIDOS Y NOMBRES]])</f>
        <v>1</v>
      </c>
      <c r="AB1651" t="str">
        <f ca="1">+IFERROR(IF(Tabla2[[#This Row],[FECHA CESE/BAJA]]="","No Aplica",IF(AND(MONTH(Tabla2[[#This Row],[FECHA CESE/BAJA]])=MONTH(TODAY()-30),YEAR(Tabla2[[#This Row],[FECHA CESE/BAJA]])=YEAR(TODAY())),MONTH(TODAY()-30)&amp;"-"&amp;YEAR(TODAY()),"Borrar")),"No aplica")</f>
        <v>No Aplica</v>
      </c>
      <c r="AC1651" t="str">
        <f ca="1">+IFERROR(IF(Tabla2[[#This Row],[FECHA INICIO DE LABORES EN OBRA]]="","No Aplica",IF(AND(MONTH(Tabla2[[#This Row],[FECHA INICIO DE LABORES EN OBRA]])=MONTH(TODAY()-30),YEAR(Tabla2[[#This Row],[FECHA INICIO DE LABORES EN OBRA]])=YEAR(TODAY())),MONTH(TODAY()-30)&amp;"-"&amp;YEAR(TODAY()),"No Aplica")),"No Aplica")</f>
        <v>No Aplica</v>
      </c>
    </row>
    <row r="1652" spans="1:29" x14ac:dyDescent="0.25">
      <c r="A1652" s="2">
        <v>20566343631</v>
      </c>
      <c r="B1652" s="3" t="s">
        <v>10947</v>
      </c>
      <c r="C1652" s="3" t="s">
        <v>10947</v>
      </c>
      <c r="D1652" s="3" t="s">
        <v>11061</v>
      </c>
      <c r="E1652" s="3" t="s">
        <v>11062</v>
      </c>
      <c r="F1652" s="36">
        <v>37435</v>
      </c>
      <c r="G1652" s="3">
        <v>1</v>
      </c>
      <c r="H1652" s="3" t="s">
        <v>2930</v>
      </c>
      <c r="I1652" s="3" t="s">
        <v>10950</v>
      </c>
      <c r="J1652" s="3" t="s">
        <v>11063</v>
      </c>
      <c r="K1652" s="3" t="s">
        <v>1481</v>
      </c>
      <c r="L1652" s="8" t="s">
        <v>9813</v>
      </c>
      <c r="M1652" s="5"/>
      <c r="N1652" s="13" t="s">
        <v>1043</v>
      </c>
      <c r="O1652" s="5">
        <v>44963</v>
      </c>
      <c r="P1652" s="8">
        <v>3</v>
      </c>
      <c r="Q1652" s="9">
        <v>1</v>
      </c>
      <c r="R1652" s="9" t="str">
        <f>IFERROR(VLOOKUP(Tabla2[[#This Row],[CONTRATISTA PRNCIPAL]],Hoja1!$L$5:$M$9,2,FALSE),"CJV")</f>
        <v>CJV</v>
      </c>
      <c r="S1652" s="9" t="str">
        <f>IF(Tabla2[[#This Row],[EMPRESA]]=Tabla2[[#This Row],[CONTRATISTA PRNCIPAL]],"Principal","Secundaria")</f>
        <v>Principal</v>
      </c>
      <c r="T1652" s="10">
        <f>IFERROR(1/COUNTIF(Tabla2[CONTRATISTA PRNCIPAL],Tabla2[[#This Row],[CONTRATISTA PRNCIPAL]]),0)</f>
        <v>2.0833333333333332E-2</v>
      </c>
      <c r="U1652" s="33">
        <f ca="1">IF(((TODAY()-Tabla2[[#This Row],[FECHA NACIMIENTO]])/365)&lt;18,"Corregir", IF(((TODAY()-Tabla2[[#This Row],[FECHA NACIMIENTO]])/365)&gt;80, "Corregir",ROUNDDOWN(((TODAY()-Tabla2[[#This Row],[FECHA NACIMIENTO]])/365),0)))</f>
        <v>21</v>
      </c>
      <c r="V165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1652" s="34" t="str">
        <f ca="1">+IF(Tabla2[[#This Row],[Edad]]="Corregir","Corregir","Ok")</f>
        <v>Ok</v>
      </c>
      <c r="X1652" s="10" t="str">
        <f>+IFERROR(VLOOKUP(Tabla2[[#This Row],[DISTRITO SEGÚN DNI]],Hoja1!$A$2:$B$55,2,FALSE),"No")</f>
        <v>No</v>
      </c>
      <c r="Y1652" s="10" t="str">
        <f>IF(OR(LOWER(Tabla2[[#This Row],[GENERO]])="masculino", LOWER(Tabla2[[#This Row],[GENERO]])="femenino"),"OK","Corregir")</f>
        <v>OK</v>
      </c>
      <c r="Z1652" s="10" t="str">
        <f>+IF(Tabla2[[#This Row],[Nro. DNI / CE]]="","Corregir",IF(LEN(Tabla2[[#This Row],[Nro. DNI / CE]])&gt;=8,"OK","Corregir"))</f>
        <v>OK</v>
      </c>
      <c r="AA1652" s="10">
        <f>COUNTIF(Tabla2[APELLIDOS Y NOMBRES],Tabla2[[#This Row],[APELLIDOS Y NOMBRES]])</f>
        <v>1</v>
      </c>
      <c r="AB1652" t="str">
        <f ca="1">+IFERROR(IF(Tabla2[[#This Row],[FECHA CESE/BAJA]]="","No Aplica",IF(AND(MONTH(Tabla2[[#This Row],[FECHA CESE/BAJA]])=MONTH(TODAY()-30),YEAR(Tabla2[[#This Row],[FECHA CESE/BAJA]])=YEAR(TODAY())),MONTH(TODAY()-30)&amp;"-"&amp;YEAR(TODAY()),"Borrar")),"No aplica")</f>
        <v>No Aplica</v>
      </c>
      <c r="AC1652" t="str">
        <f ca="1">+IFERROR(IF(Tabla2[[#This Row],[FECHA INICIO DE LABORES EN OBRA]]="","No Aplica",IF(AND(MONTH(Tabla2[[#This Row],[FECHA INICIO DE LABORES EN OBRA]])=MONTH(TODAY()-30),YEAR(Tabla2[[#This Row],[FECHA INICIO DE LABORES EN OBRA]])=YEAR(TODAY())),MONTH(TODAY()-30)&amp;"-"&amp;YEAR(TODAY()),"No Aplica")),"No Aplica")</f>
        <v>No Aplica</v>
      </c>
    </row>
    <row r="1653" spans="1:29" x14ac:dyDescent="0.25">
      <c r="A1653" s="2">
        <v>20566343631</v>
      </c>
      <c r="B1653" s="3" t="s">
        <v>10947</v>
      </c>
      <c r="C1653" s="3" t="s">
        <v>10947</v>
      </c>
      <c r="D1653" s="3" t="s">
        <v>11064</v>
      </c>
      <c r="E1653" s="3" t="s">
        <v>11065</v>
      </c>
      <c r="F1653" s="36">
        <v>33996</v>
      </c>
      <c r="G1653" s="3">
        <v>1</v>
      </c>
      <c r="H1653" s="3" t="s">
        <v>2930</v>
      </c>
      <c r="I1653" s="3" t="s">
        <v>10950</v>
      </c>
      <c r="J1653" s="3" t="s">
        <v>11066</v>
      </c>
      <c r="K1653" s="3" t="s">
        <v>1481</v>
      </c>
      <c r="L1653" s="8" t="s">
        <v>9813</v>
      </c>
      <c r="M1653" s="5"/>
      <c r="N1653" s="13" t="s">
        <v>1043</v>
      </c>
      <c r="O1653" s="5">
        <v>44963</v>
      </c>
      <c r="P1653" s="8">
        <v>3</v>
      </c>
      <c r="Q1653" s="9">
        <v>1</v>
      </c>
      <c r="R1653" s="9" t="str">
        <f>IFERROR(VLOOKUP(Tabla2[[#This Row],[CONTRATISTA PRNCIPAL]],Hoja1!$L$5:$M$9,2,FALSE),"CJV")</f>
        <v>CJV</v>
      </c>
      <c r="S1653" s="9" t="str">
        <f>IF(Tabla2[[#This Row],[EMPRESA]]=Tabla2[[#This Row],[CONTRATISTA PRNCIPAL]],"Principal","Secundaria")</f>
        <v>Principal</v>
      </c>
      <c r="T1653" s="10">
        <f>IFERROR(1/COUNTIF(Tabla2[CONTRATISTA PRNCIPAL],Tabla2[[#This Row],[CONTRATISTA PRNCIPAL]]),0)</f>
        <v>2.0833333333333332E-2</v>
      </c>
      <c r="U1653" s="33">
        <f ca="1">IF(((TODAY()-Tabla2[[#This Row],[FECHA NACIMIENTO]])/365)&lt;18,"Corregir", IF(((TODAY()-Tabla2[[#This Row],[FECHA NACIMIENTO]])/365)&gt;80, "Corregir",ROUNDDOWN(((TODAY()-Tabla2[[#This Row],[FECHA NACIMIENTO]])/365),0)))</f>
        <v>30</v>
      </c>
      <c r="V165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653" s="34" t="str">
        <f ca="1">+IF(Tabla2[[#This Row],[Edad]]="Corregir","Corregir","Ok")</f>
        <v>Ok</v>
      </c>
      <c r="X1653" s="10" t="str">
        <f>+IFERROR(VLOOKUP(Tabla2[[#This Row],[DISTRITO SEGÚN DNI]],Hoja1!$A$2:$B$55,2,FALSE),"No")</f>
        <v>No</v>
      </c>
      <c r="Y1653" s="10" t="str">
        <f>IF(OR(LOWER(Tabla2[[#This Row],[GENERO]])="masculino", LOWER(Tabla2[[#This Row],[GENERO]])="femenino"),"OK","Corregir")</f>
        <v>OK</v>
      </c>
      <c r="Z1653" s="10" t="str">
        <f>+IF(Tabla2[[#This Row],[Nro. DNI / CE]]="","Corregir",IF(LEN(Tabla2[[#This Row],[Nro. DNI / CE]])&gt;=8,"OK","Corregir"))</f>
        <v>OK</v>
      </c>
      <c r="AA1653" s="10">
        <f>COUNTIF(Tabla2[APELLIDOS Y NOMBRES],Tabla2[[#This Row],[APELLIDOS Y NOMBRES]])</f>
        <v>1</v>
      </c>
      <c r="AB1653" t="str">
        <f ca="1">+IFERROR(IF(Tabla2[[#This Row],[FECHA CESE/BAJA]]="","No Aplica",IF(AND(MONTH(Tabla2[[#This Row],[FECHA CESE/BAJA]])=MONTH(TODAY()-30),YEAR(Tabla2[[#This Row],[FECHA CESE/BAJA]])=YEAR(TODAY())),MONTH(TODAY()-30)&amp;"-"&amp;YEAR(TODAY()),"Borrar")),"No aplica")</f>
        <v>No Aplica</v>
      </c>
      <c r="AC1653" t="str">
        <f ca="1">+IFERROR(IF(Tabla2[[#This Row],[FECHA INICIO DE LABORES EN OBRA]]="","No Aplica",IF(AND(MONTH(Tabla2[[#This Row],[FECHA INICIO DE LABORES EN OBRA]])=MONTH(TODAY()-30),YEAR(Tabla2[[#This Row],[FECHA INICIO DE LABORES EN OBRA]])=YEAR(TODAY())),MONTH(TODAY()-30)&amp;"-"&amp;YEAR(TODAY()),"No Aplica")),"No Aplica")</f>
        <v>No Aplica</v>
      </c>
    </row>
    <row r="1654" spans="1:29" x14ac:dyDescent="0.25">
      <c r="A1654" s="2">
        <v>20566343631</v>
      </c>
      <c r="B1654" s="3" t="s">
        <v>10947</v>
      </c>
      <c r="C1654" s="3" t="s">
        <v>10947</v>
      </c>
      <c r="D1654" s="3" t="s">
        <v>11067</v>
      </c>
      <c r="E1654" s="3" t="s">
        <v>11068</v>
      </c>
      <c r="F1654" s="36">
        <v>29150</v>
      </c>
      <c r="G1654" s="3">
        <v>1</v>
      </c>
      <c r="H1654" s="3" t="s">
        <v>2961</v>
      </c>
      <c r="I1654" s="3" t="s">
        <v>10950</v>
      </c>
      <c r="J1654" s="3" t="s">
        <v>11069</v>
      </c>
      <c r="K1654" s="3" t="s">
        <v>1481</v>
      </c>
      <c r="L1654" s="8" t="s">
        <v>9813</v>
      </c>
      <c r="M1654" s="5"/>
      <c r="N1654" s="13" t="s">
        <v>1043</v>
      </c>
      <c r="O1654" s="5">
        <v>45002</v>
      </c>
      <c r="P1654" s="8">
        <v>1</v>
      </c>
      <c r="Q1654" s="9">
        <v>1</v>
      </c>
      <c r="R1654" s="9" t="str">
        <f>IFERROR(VLOOKUP(Tabla2[[#This Row],[CONTRATISTA PRNCIPAL]],Hoja1!$L$5:$M$9,2,FALSE),"CJV")</f>
        <v>CJV</v>
      </c>
      <c r="S1654" s="9" t="str">
        <f>IF(Tabla2[[#This Row],[EMPRESA]]=Tabla2[[#This Row],[CONTRATISTA PRNCIPAL]],"Principal","Secundaria")</f>
        <v>Principal</v>
      </c>
      <c r="T1654" s="10">
        <f>IFERROR(1/COUNTIF(Tabla2[CONTRATISTA PRNCIPAL],Tabla2[[#This Row],[CONTRATISTA PRNCIPAL]]),0)</f>
        <v>2.0833333333333332E-2</v>
      </c>
      <c r="U1654" s="33">
        <f ca="1">IF(((TODAY()-Tabla2[[#This Row],[FECHA NACIMIENTO]])/365)&lt;18,"Corregir", IF(((TODAY()-Tabla2[[#This Row],[FECHA NACIMIENTO]])/365)&gt;80, "Corregir",ROUNDDOWN(((TODAY()-Tabla2[[#This Row],[FECHA NACIMIENTO]])/365),0)))</f>
        <v>43</v>
      </c>
      <c r="V165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654" s="34" t="str">
        <f ca="1">+IF(Tabla2[[#This Row],[Edad]]="Corregir","Corregir","Ok")</f>
        <v>Ok</v>
      </c>
      <c r="X1654" s="10" t="str">
        <f>+IFERROR(VLOOKUP(Tabla2[[#This Row],[DISTRITO SEGÚN DNI]],Hoja1!$A$2:$B$55,2,FALSE),"No")</f>
        <v>No</v>
      </c>
      <c r="Y1654" s="10" t="str">
        <f>IF(OR(LOWER(Tabla2[[#This Row],[GENERO]])="masculino", LOWER(Tabla2[[#This Row],[GENERO]])="femenino"),"OK","Corregir")</f>
        <v>OK</v>
      </c>
      <c r="Z1654" s="10" t="str">
        <f>+IF(Tabla2[[#This Row],[Nro. DNI / CE]]="","Corregir",IF(LEN(Tabla2[[#This Row],[Nro. DNI / CE]])&gt;=8,"OK","Corregir"))</f>
        <v>OK</v>
      </c>
      <c r="AA1654" s="10">
        <f>COUNTIF(Tabla2[APELLIDOS Y NOMBRES],Tabla2[[#This Row],[APELLIDOS Y NOMBRES]])</f>
        <v>1</v>
      </c>
      <c r="AB1654" t="str">
        <f ca="1">+IFERROR(IF(Tabla2[[#This Row],[FECHA CESE/BAJA]]="","No Aplica",IF(AND(MONTH(Tabla2[[#This Row],[FECHA CESE/BAJA]])=MONTH(TODAY()-30),YEAR(Tabla2[[#This Row],[FECHA CESE/BAJA]])=YEAR(TODAY())),MONTH(TODAY()-30)&amp;"-"&amp;YEAR(TODAY()),"Borrar")),"No aplica")</f>
        <v>No Aplica</v>
      </c>
      <c r="AC1654" t="str">
        <f ca="1">+IFERROR(IF(Tabla2[[#This Row],[FECHA INICIO DE LABORES EN OBRA]]="","No Aplica",IF(AND(MONTH(Tabla2[[#This Row],[FECHA INICIO DE LABORES EN OBRA]])=MONTH(TODAY()-30),YEAR(Tabla2[[#This Row],[FECHA INICIO DE LABORES EN OBRA]])=YEAR(TODAY())),MONTH(TODAY()-30)&amp;"-"&amp;YEAR(TODAY()),"No Aplica")),"No Aplica")</f>
        <v>No Aplica</v>
      </c>
    </row>
    <row r="1655" spans="1:29" x14ac:dyDescent="0.25">
      <c r="A1655" s="2">
        <v>20566343631</v>
      </c>
      <c r="B1655" s="3" t="s">
        <v>10947</v>
      </c>
      <c r="C1655" s="3" t="s">
        <v>10947</v>
      </c>
      <c r="D1655" s="3" t="s">
        <v>11070</v>
      </c>
      <c r="E1655" s="3" t="s">
        <v>11071</v>
      </c>
      <c r="F1655" s="36">
        <v>27249</v>
      </c>
      <c r="G1655" s="3">
        <v>1</v>
      </c>
      <c r="H1655" s="3" t="s">
        <v>2961</v>
      </c>
      <c r="I1655" s="3" t="s">
        <v>10950</v>
      </c>
      <c r="J1655" s="3" t="s">
        <v>11072</v>
      </c>
      <c r="K1655" s="3" t="s">
        <v>2444</v>
      </c>
      <c r="L1655" s="8" t="s">
        <v>9813</v>
      </c>
      <c r="M1655" s="5"/>
      <c r="N1655" s="13" t="s">
        <v>1043</v>
      </c>
      <c r="O1655" s="5">
        <v>45031</v>
      </c>
      <c r="P1655" s="8">
        <v>1</v>
      </c>
      <c r="Q1655" s="9">
        <v>1</v>
      </c>
      <c r="R1655" s="9" t="str">
        <f>IFERROR(VLOOKUP(Tabla2[[#This Row],[CONTRATISTA PRNCIPAL]],Hoja1!$L$5:$M$9,2,FALSE),"CJV")</f>
        <v>CJV</v>
      </c>
      <c r="S1655" s="9" t="str">
        <f>IF(Tabla2[[#This Row],[EMPRESA]]=Tabla2[[#This Row],[CONTRATISTA PRNCIPAL]],"Principal","Secundaria")</f>
        <v>Principal</v>
      </c>
      <c r="T1655" s="10">
        <f>IFERROR(1/COUNTIF(Tabla2[CONTRATISTA PRNCIPAL],Tabla2[[#This Row],[CONTRATISTA PRNCIPAL]]),0)</f>
        <v>2.0833333333333332E-2</v>
      </c>
      <c r="U1655" s="33">
        <f ca="1">IF(((TODAY()-Tabla2[[#This Row],[FECHA NACIMIENTO]])/365)&lt;18,"Corregir", IF(((TODAY()-Tabla2[[#This Row],[FECHA NACIMIENTO]])/365)&gt;80, "Corregir",ROUNDDOWN(((TODAY()-Tabla2[[#This Row],[FECHA NACIMIENTO]])/365),0)))</f>
        <v>49</v>
      </c>
      <c r="V165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655" s="34" t="str">
        <f ca="1">+IF(Tabla2[[#This Row],[Edad]]="Corregir","Corregir","Ok")</f>
        <v>Ok</v>
      </c>
      <c r="X1655" s="10" t="str">
        <f>+IFERROR(VLOOKUP(Tabla2[[#This Row],[DISTRITO SEGÚN DNI]],Hoja1!$A$2:$B$55,2,FALSE),"No")</f>
        <v>No</v>
      </c>
      <c r="Y1655" s="10" t="str">
        <f>IF(OR(LOWER(Tabla2[[#This Row],[GENERO]])="masculino", LOWER(Tabla2[[#This Row],[GENERO]])="femenino"),"OK","Corregir")</f>
        <v>OK</v>
      </c>
      <c r="Z1655" s="10" t="str">
        <f>+IF(Tabla2[[#This Row],[Nro. DNI / CE]]="","Corregir",IF(LEN(Tabla2[[#This Row],[Nro. DNI / CE]])&gt;=8,"OK","Corregir"))</f>
        <v>OK</v>
      </c>
      <c r="AA1655" s="10">
        <f>COUNTIF(Tabla2[APELLIDOS Y NOMBRES],Tabla2[[#This Row],[APELLIDOS Y NOMBRES]])</f>
        <v>1</v>
      </c>
      <c r="AB1655" t="str">
        <f ca="1">+IFERROR(IF(Tabla2[[#This Row],[FECHA CESE/BAJA]]="","No Aplica",IF(AND(MONTH(Tabla2[[#This Row],[FECHA CESE/BAJA]])=MONTH(TODAY()-30),YEAR(Tabla2[[#This Row],[FECHA CESE/BAJA]])=YEAR(TODAY())),MONTH(TODAY()-30)&amp;"-"&amp;YEAR(TODAY()),"Borrar")),"No aplica")</f>
        <v>No Aplica</v>
      </c>
      <c r="AC1655" t="str">
        <f ca="1">+IFERROR(IF(Tabla2[[#This Row],[FECHA INICIO DE LABORES EN OBRA]]="","No Aplica",IF(AND(MONTH(Tabla2[[#This Row],[FECHA INICIO DE LABORES EN OBRA]])=MONTH(TODAY()-30),YEAR(Tabla2[[#This Row],[FECHA INICIO DE LABORES EN OBRA]])=YEAR(TODAY())),MONTH(TODAY()-30)&amp;"-"&amp;YEAR(TODAY()),"No Aplica")),"No Aplica")</f>
        <v>No Aplica</v>
      </c>
    </row>
    <row r="1656" spans="1:29" x14ac:dyDescent="0.25">
      <c r="A1656" s="2">
        <v>20566343631</v>
      </c>
      <c r="B1656" s="3" t="s">
        <v>10947</v>
      </c>
      <c r="C1656" s="3" t="s">
        <v>10947</v>
      </c>
      <c r="D1656" s="3" t="s">
        <v>11073</v>
      </c>
      <c r="E1656" s="3" t="s">
        <v>11074</v>
      </c>
      <c r="F1656" s="36">
        <v>36574</v>
      </c>
      <c r="G1656" s="3">
        <v>1</v>
      </c>
      <c r="H1656" s="3" t="s">
        <v>3661</v>
      </c>
      <c r="I1656" s="3" t="s">
        <v>10950</v>
      </c>
      <c r="J1656" s="3" t="s">
        <v>11075</v>
      </c>
      <c r="K1656" s="3" t="s">
        <v>1483</v>
      </c>
      <c r="L1656" s="8" t="s">
        <v>9813</v>
      </c>
      <c r="M1656" s="5"/>
      <c r="N1656" s="13" t="s">
        <v>1043</v>
      </c>
      <c r="O1656" s="5">
        <v>45077</v>
      </c>
      <c r="P1656" s="8">
        <v>1</v>
      </c>
      <c r="Q1656" s="9">
        <v>1</v>
      </c>
      <c r="R1656" s="9" t="str">
        <f>IFERROR(VLOOKUP(Tabla2[[#This Row],[CONTRATISTA PRNCIPAL]],Hoja1!$L$5:$M$9,2,FALSE),"CJV")</f>
        <v>CJV</v>
      </c>
      <c r="S1656" s="9" t="str">
        <f>IF(Tabla2[[#This Row],[EMPRESA]]=Tabla2[[#This Row],[CONTRATISTA PRNCIPAL]],"Principal","Secundaria")</f>
        <v>Principal</v>
      </c>
      <c r="T1656" s="10">
        <f>IFERROR(1/COUNTIF(Tabla2[CONTRATISTA PRNCIPAL],Tabla2[[#This Row],[CONTRATISTA PRNCIPAL]]),0)</f>
        <v>2.0833333333333332E-2</v>
      </c>
      <c r="U1656" s="33">
        <f ca="1">IF(((TODAY()-Tabla2[[#This Row],[FECHA NACIMIENTO]])/365)&lt;18,"Corregir", IF(((TODAY()-Tabla2[[#This Row],[FECHA NACIMIENTO]])/365)&gt;80, "Corregir",ROUNDDOWN(((TODAY()-Tabla2[[#This Row],[FECHA NACIMIENTO]])/365),0)))</f>
        <v>23</v>
      </c>
      <c r="V165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1656" s="34" t="str">
        <f ca="1">+IF(Tabla2[[#This Row],[Edad]]="Corregir","Corregir","Ok")</f>
        <v>Ok</v>
      </c>
      <c r="X1656" s="10" t="str">
        <f>+IFERROR(VLOOKUP(Tabla2[[#This Row],[DISTRITO SEGÚN DNI]],Hoja1!$A$2:$B$55,2,FALSE),"No")</f>
        <v>No</v>
      </c>
      <c r="Y1656" s="10" t="str">
        <f>IF(OR(LOWER(Tabla2[[#This Row],[GENERO]])="masculino", LOWER(Tabla2[[#This Row],[GENERO]])="femenino"),"OK","Corregir")</f>
        <v>OK</v>
      </c>
      <c r="Z1656" s="10" t="str">
        <f>+IF(Tabla2[[#This Row],[Nro. DNI / CE]]="","Corregir",IF(LEN(Tabla2[[#This Row],[Nro. DNI / CE]])&gt;=8,"OK","Corregir"))</f>
        <v>OK</v>
      </c>
      <c r="AA1656" s="10">
        <f>COUNTIF(Tabla2[APELLIDOS Y NOMBRES],Tabla2[[#This Row],[APELLIDOS Y NOMBRES]])</f>
        <v>1</v>
      </c>
      <c r="AB1656" t="str">
        <f ca="1">+IFERROR(IF(Tabla2[[#This Row],[FECHA CESE/BAJA]]="","No Aplica",IF(AND(MONTH(Tabla2[[#This Row],[FECHA CESE/BAJA]])=MONTH(TODAY()-30),YEAR(Tabla2[[#This Row],[FECHA CESE/BAJA]])=YEAR(TODAY())),MONTH(TODAY()-30)&amp;"-"&amp;YEAR(TODAY()),"Borrar")),"No aplica")</f>
        <v>No Aplica</v>
      </c>
      <c r="AC1656" t="str">
        <f ca="1">+IFERROR(IF(Tabla2[[#This Row],[FECHA INICIO DE LABORES EN OBRA]]="","No Aplica",IF(AND(MONTH(Tabla2[[#This Row],[FECHA INICIO DE LABORES EN OBRA]])=MONTH(TODAY()-30),YEAR(Tabla2[[#This Row],[FECHA INICIO DE LABORES EN OBRA]])=YEAR(TODAY())),MONTH(TODAY()-30)&amp;"-"&amp;YEAR(TODAY()),"No Aplica")),"No Aplica")</f>
        <v>No Aplica</v>
      </c>
    </row>
    <row r="1657" spans="1:29" x14ac:dyDescent="0.25">
      <c r="A1657" s="2">
        <v>20566343631</v>
      </c>
      <c r="B1657" s="3" t="s">
        <v>10947</v>
      </c>
      <c r="C1657" s="3" t="s">
        <v>10947</v>
      </c>
      <c r="D1657" s="3" t="s">
        <v>11076</v>
      </c>
      <c r="E1657" s="3" t="s">
        <v>11077</v>
      </c>
      <c r="F1657" s="36">
        <v>29746</v>
      </c>
      <c r="G1657" s="3">
        <v>1</v>
      </c>
      <c r="H1657" s="3" t="s">
        <v>1471</v>
      </c>
      <c r="I1657" s="3" t="s">
        <v>10950</v>
      </c>
      <c r="J1657" s="3" t="s">
        <v>11078</v>
      </c>
      <c r="K1657" s="3" t="s">
        <v>3073</v>
      </c>
      <c r="L1657" s="8" t="s">
        <v>9813</v>
      </c>
      <c r="M1657" s="5"/>
      <c r="N1657" s="13" t="s">
        <v>1043</v>
      </c>
      <c r="O1657" s="5">
        <v>45131</v>
      </c>
      <c r="P1657" s="8">
        <v>1</v>
      </c>
      <c r="Q1657" s="9">
        <v>1</v>
      </c>
      <c r="R1657" s="9" t="str">
        <f>IFERROR(VLOOKUP(Tabla2[[#This Row],[CONTRATISTA PRNCIPAL]],Hoja1!$L$5:$M$9,2,FALSE),"CJV")</f>
        <v>CJV</v>
      </c>
      <c r="S1657" s="9" t="str">
        <f>IF(Tabla2[[#This Row],[EMPRESA]]=Tabla2[[#This Row],[CONTRATISTA PRNCIPAL]],"Principal","Secundaria")</f>
        <v>Principal</v>
      </c>
      <c r="T1657" s="10">
        <f>IFERROR(1/COUNTIF(Tabla2[CONTRATISTA PRNCIPAL],Tabla2[[#This Row],[CONTRATISTA PRNCIPAL]]),0)</f>
        <v>2.0833333333333332E-2</v>
      </c>
      <c r="U1657" s="33">
        <f ca="1">IF(((TODAY()-Tabla2[[#This Row],[FECHA NACIMIENTO]])/365)&lt;18,"Corregir", IF(((TODAY()-Tabla2[[#This Row],[FECHA NACIMIENTO]])/365)&gt;80, "Corregir",ROUNDDOWN(((TODAY()-Tabla2[[#This Row],[FECHA NACIMIENTO]])/365),0)))</f>
        <v>42</v>
      </c>
      <c r="V165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657" s="34" t="str">
        <f ca="1">+IF(Tabla2[[#This Row],[Edad]]="Corregir","Corregir","Ok")</f>
        <v>Ok</v>
      </c>
      <c r="X1657" s="10" t="str">
        <f>+IFERROR(VLOOKUP(Tabla2[[#This Row],[DISTRITO SEGÚN DNI]],Hoja1!$A$2:$B$55,2,FALSE),"No")</f>
        <v>No</v>
      </c>
      <c r="Y1657" s="10" t="str">
        <f>IF(OR(LOWER(Tabla2[[#This Row],[GENERO]])="masculino", LOWER(Tabla2[[#This Row],[GENERO]])="femenino"),"OK","Corregir")</f>
        <v>OK</v>
      </c>
      <c r="Z1657" s="10" t="str">
        <f>+IF(Tabla2[[#This Row],[Nro. DNI / CE]]="","Corregir",IF(LEN(Tabla2[[#This Row],[Nro. DNI / CE]])&gt;=8,"OK","Corregir"))</f>
        <v>OK</v>
      </c>
      <c r="AA1657" s="10">
        <f>COUNTIF(Tabla2[APELLIDOS Y NOMBRES],Tabla2[[#This Row],[APELLIDOS Y NOMBRES]])</f>
        <v>1</v>
      </c>
      <c r="AB1657" t="str">
        <f ca="1">+IFERROR(IF(Tabla2[[#This Row],[FECHA CESE/BAJA]]="","No Aplica",IF(AND(MONTH(Tabla2[[#This Row],[FECHA CESE/BAJA]])=MONTH(TODAY()-30),YEAR(Tabla2[[#This Row],[FECHA CESE/BAJA]])=YEAR(TODAY())),MONTH(TODAY()-30)&amp;"-"&amp;YEAR(TODAY()),"Borrar")),"No aplica")</f>
        <v>No Aplica</v>
      </c>
      <c r="AC1657" t="str">
        <f ca="1">+IFERROR(IF(Tabla2[[#This Row],[FECHA INICIO DE LABORES EN OBRA]]="","No Aplica",IF(AND(MONTH(Tabla2[[#This Row],[FECHA INICIO DE LABORES EN OBRA]])=MONTH(TODAY()-30),YEAR(Tabla2[[#This Row],[FECHA INICIO DE LABORES EN OBRA]])=YEAR(TODAY())),MONTH(TODAY()-30)&amp;"-"&amp;YEAR(TODAY()),"No Aplica")),"No Aplica")</f>
        <v>No Aplica</v>
      </c>
    </row>
    <row r="1658" spans="1:29" x14ac:dyDescent="0.25">
      <c r="A1658" s="2">
        <v>20566343631</v>
      </c>
      <c r="B1658" s="3" t="s">
        <v>10947</v>
      </c>
      <c r="C1658" s="3" t="s">
        <v>10947</v>
      </c>
      <c r="D1658" s="3" t="s">
        <v>11079</v>
      </c>
      <c r="E1658" s="3" t="s">
        <v>11080</v>
      </c>
      <c r="F1658" s="36">
        <v>36749</v>
      </c>
      <c r="G1658" s="3">
        <v>2</v>
      </c>
      <c r="H1658" s="3" t="s">
        <v>1453</v>
      </c>
      <c r="I1658" s="3" t="s">
        <v>10950</v>
      </c>
      <c r="J1658" s="3" t="s">
        <v>11081</v>
      </c>
      <c r="K1658" s="3" t="s">
        <v>2078</v>
      </c>
      <c r="L1658" s="8" t="s">
        <v>9813</v>
      </c>
      <c r="M1658" s="5"/>
      <c r="N1658" s="13" t="s">
        <v>1043</v>
      </c>
      <c r="O1658" s="5">
        <v>45152</v>
      </c>
      <c r="P1658" s="8">
        <v>1</v>
      </c>
      <c r="Q1658" s="9">
        <v>4</v>
      </c>
      <c r="R1658" s="9" t="str">
        <f>IFERROR(VLOOKUP(Tabla2[[#This Row],[CONTRATISTA PRNCIPAL]],Hoja1!$L$5:$M$9,2,FALSE),"CJV")</f>
        <v>CJV</v>
      </c>
      <c r="S1658" s="9" t="str">
        <f>IF(Tabla2[[#This Row],[EMPRESA]]=Tabla2[[#This Row],[CONTRATISTA PRNCIPAL]],"Principal","Secundaria")</f>
        <v>Principal</v>
      </c>
      <c r="T1658" s="10">
        <f>IFERROR(1/COUNTIF(Tabla2[CONTRATISTA PRNCIPAL],Tabla2[[#This Row],[CONTRATISTA PRNCIPAL]]),0)</f>
        <v>2.0833333333333332E-2</v>
      </c>
      <c r="U1658" s="33">
        <f ca="1">IF(((TODAY()-Tabla2[[#This Row],[FECHA NACIMIENTO]])/365)&lt;18,"Corregir", IF(((TODAY()-Tabla2[[#This Row],[FECHA NACIMIENTO]])/365)&gt;80, "Corregir",ROUNDDOWN(((TODAY()-Tabla2[[#This Row],[FECHA NACIMIENTO]])/365),0)))</f>
        <v>23</v>
      </c>
      <c r="V165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1658" s="34" t="str">
        <f ca="1">+IF(Tabla2[[#This Row],[Edad]]="Corregir","Corregir","Ok")</f>
        <v>Ok</v>
      </c>
      <c r="X1658" s="10" t="str">
        <f>+IFERROR(VLOOKUP(Tabla2[[#This Row],[DISTRITO SEGÚN DNI]],Hoja1!$A$2:$B$55,2,FALSE),"No")</f>
        <v>ATE</v>
      </c>
      <c r="Y1658" s="10" t="str">
        <f>IF(OR(LOWER(Tabla2[[#This Row],[GENERO]])="masculino", LOWER(Tabla2[[#This Row],[GENERO]])="femenino"),"OK","Corregir")</f>
        <v>OK</v>
      </c>
      <c r="Z1658" s="10" t="str">
        <f>+IF(Tabla2[[#This Row],[Nro. DNI / CE]]="","Corregir",IF(LEN(Tabla2[[#This Row],[Nro. DNI / CE]])&gt;=8,"OK","Corregir"))</f>
        <v>OK</v>
      </c>
      <c r="AA1658" s="10">
        <f>COUNTIF(Tabla2[APELLIDOS Y NOMBRES],Tabla2[[#This Row],[APELLIDOS Y NOMBRES]])</f>
        <v>1</v>
      </c>
      <c r="AB1658" t="str">
        <f ca="1">+IFERROR(IF(Tabla2[[#This Row],[FECHA CESE/BAJA]]="","No Aplica",IF(AND(MONTH(Tabla2[[#This Row],[FECHA CESE/BAJA]])=MONTH(TODAY()-30),YEAR(Tabla2[[#This Row],[FECHA CESE/BAJA]])=YEAR(TODAY())),MONTH(TODAY()-30)&amp;"-"&amp;YEAR(TODAY()),"Borrar")),"No aplica")</f>
        <v>No Aplica</v>
      </c>
      <c r="AC1658" t="str">
        <f ca="1">+IFERROR(IF(Tabla2[[#This Row],[FECHA INICIO DE LABORES EN OBRA]]="","No Aplica",IF(AND(MONTH(Tabla2[[#This Row],[FECHA INICIO DE LABORES EN OBRA]])=MONTH(TODAY()-30),YEAR(Tabla2[[#This Row],[FECHA INICIO DE LABORES EN OBRA]])=YEAR(TODAY())),MONTH(TODAY()-30)&amp;"-"&amp;YEAR(TODAY()),"No Aplica")),"No Aplica")</f>
        <v>8-2023</v>
      </c>
    </row>
    <row r="1659" spans="1:29" x14ac:dyDescent="0.25">
      <c r="A1659" s="2">
        <v>20566343631</v>
      </c>
      <c r="B1659" s="3" t="s">
        <v>10947</v>
      </c>
      <c r="C1659" s="3" t="s">
        <v>10947</v>
      </c>
      <c r="D1659" s="3" t="s">
        <v>11082</v>
      </c>
      <c r="E1659" s="3" t="s">
        <v>11083</v>
      </c>
      <c r="F1659" s="36">
        <v>35183</v>
      </c>
      <c r="G1659" s="3">
        <v>2</v>
      </c>
      <c r="H1659" s="3" t="s">
        <v>10968</v>
      </c>
      <c r="I1659" s="3" t="s">
        <v>10950</v>
      </c>
      <c r="J1659" s="3" t="s">
        <v>11084</v>
      </c>
      <c r="K1659" s="3" t="s">
        <v>4692</v>
      </c>
      <c r="L1659" s="8" t="s">
        <v>9813</v>
      </c>
      <c r="M1659" s="5"/>
      <c r="N1659" s="13" t="s">
        <v>1043</v>
      </c>
      <c r="O1659" s="5">
        <v>45160</v>
      </c>
      <c r="P1659" s="8">
        <v>1</v>
      </c>
      <c r="Q1659" s="9">
        <v>4</v>
      </c>
      <c r="R1659" s="9" t="str">
        <f>IFERROR(VLOOKUP(Tabla2[[#This Row],[CONTRATISTA PRNCIPAL]],Hoja1!$L$5:$M$9,2,FALSE),"CJV")</f>
        <v>CJV</v>
      </c>
      <c r="S1659" s="9" t="str">
        <f>IF(Tabla2[[#This Row],[EMPRESA]]=Tabla2[[#This Row],[CONTRATISTA PRNCIPAL]],"Principal","Secundaria")</f>
        <v>Principal</v>
      </c>
      <c r="T1659" s="10">
        <f>IFERROR(1/COUNTIF(Tabla2[CONTRATISTA PRNCIPAL],Tabla2[[#This Row],[CONTRATISTA PRNCIPAL]]),0)</f>
        <v>2.0833333333333332E-2</v>
      </c>
      <c r="U1659" s="33">
        <f ca="1">IF(((TODAY()-Tabla2[[#This Row],[FECHA NACIMIENTO]])/365)&lt;18,"Corregir", IF(((TODAY()-Tabla2[[#This Row],[FECHA NACIMIENTO]])/365)&gt;80, "Corregir",ROUNDDOWN(((TODAY()-Tabla2[[#This Row],[FECHA NACIMIENTO]])/365),0)))</f>
        <v>27</v>
      </c>
      <c r="V165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659" s="34" t="str">
        <f ca="1">+IF(Tabla2[[#This Row],[Edad]]="Corregir","Corregir","Ok")</f>
        <v>Ok</v>
      </c>
      <c r="X1659" s="10" t="str">
        <f>+IFERROR(VLOOKUP(Tabla2[[#This Row],[DISTRITO SEGÚN DNI]],Hoja1!$A$2:$B$55,2,FALSE),"No")</f>
        <v>No</v>
      </c>
      <c r="Y1659" s="10" t="str">
        <f>IF(OR(LOWER(Tabla2[[#This Row],[GENERO]])="masculino", LOWER(Tabla2[[#This Row],[GENERO]])="femenino"),"OK","Corregir")</f>
        <v>OK</v>
      </c>
      <c r="Z1659" s="10" t="str">
        <f>+IF(Tabla2[[#This Row],[Nro. DNI / CE]]="","Corregir",IF(LEN(Tabla2[[#This Row],[Nro. DNI / CE]])&gt;=8,"OK","Corregir"))</f>
        <v>OK</v>
      </c>
      <c r="AA1659" s="10">
        <f>COUNTIF(Tabla2[APELLIDOS Y NOMBRES],Tabla2[[#This Row],[APELLIDOS Y NOMBRES]])</f>
        <v>1</v>
      </c>
      <c r="AB1659" t="str">
        <f ca="1">+IFERROR(IF(Tabla2[[#This Row],[FECHA CESE/BAJA]]="","No Aplica",IF(AND(MONTH(Tabla2[[#This Row],[FECHA CESE/BAJA]])=MONTH(TODAY()-30),YEAR(Tabla2[[#This Row],[FECHA CESE/BAJA]])=YEAR(TODAY())),MONTH(TODAY()-30)&amp;"-"&amp;YEAR(TODAY()),"Borrar")),"No aplica")</f>
        <v>No Aplica</v>
      </c>
      <c r="AC1659" t="str">
        <f ca="1">+IFERROR(IF(Tabla2[[#This Row],[FECHA INICIO DE LABORES EN OBRA]]="","No Aplica",IF(AND(MONTH(Tabla2[[#This Row],[FECHA INICIO DE LABORES EN OBRA]])=MONTH(TODAY()-30),YEAR(Tabla2[[#This Row],[FECHA INICIO DE LABORES EN OBRA]])=YEAR(TODAY())),MONTH(TODAY()-30)&amp;"-"&amp;YEAR(TODAY()),"No Aplica")),"No Aplica")</f>
        <v>8-2023</v>
      </c>
    </row>
    <row r="1660" spans="1:29" x14ac:dyDescent="0.25">
      <c r="A1660" s="2">
        <v>20566343631</v>
      </c>
      <c r="B1660" s="3" t="s">
        <v>10947</v>
      </c>
      <c r="C1660" s="3" t="s">
        <v>10947</v>
      </c>
      <c r="D1660" s="3" t="s">
        <v>11085</v>
      </c>
      <c r="E1660" s="3" t="s">
        <v>11086</v>
      </c>
      <c r="F1660" s="36">
        <v>35663</v>
      </c>
      <c r="G1660" s="3">
        <v>2</v>
      </c>
      <c r="H1660" s="3" t="s">
        <v>10968</v>
      </c>
      <c r="I1660" s="3" t="s">
        <v>10950</v>
      </c>
      <c r="J1660" s="3" t="s">
        <v>11087</v>
      </c>
      <c r="K1660" s="3" t="s">
        <v>11001</v>
      </c>
      <c r="L1660" s="8" t="s">
        <v>9813</v>
      </c>
      <c r="M1660" s="5"/>
      <c r="N1660" s="13" t="s">
        <v>1043</v>
      </c>
      <c r="O1660" s="5">
        <v>45160</v>
      </c>
      <c r="P1660" s="8">
        <v>1</v>
      </c>
      <c r="Q1660" s="9">
        <v>4</v>
      </c>
      <c r="R1660" s="9" t="str">
        <f>IFERROR(VLOOKUP(Tabla2[[#This Row],[CONTRATISTA PRNCIPAL]],Hoja1!$L$5:$M$9,2,FALSE),"CJV")</f>
        <v>CJV</v>
      </c>
      <c r="S1660" s="9" t="str">
        <f>IF(Tabla2[[#This Row],[EMPRESA]]=Tabla2[[#This Row],[CONTRATISTA PRNCIPAL]],"Principal","Secundaria")</f>
        <v>Principal</v>
      </c>
      <c r="T1660" s="10">
        <f>IFERROR(1/COUNTIF(Tabla2[CONTRATISTA PRNCIPAL],Tabla2[[#This Row],[CONTRATISTA PRNCIPAL]]),0)</f>
        <v>2.0833333333333332E-2</v>
      </c>
      <c r="U1660" s="33">
        <f ca="1">IF(((TODAY()-Tabla2[[#This Row],[FECHA NACIMIENTO]])/365)&lt;18,"Corregir", IF(((TODAY()-Tabla2[[#This Row],[FECHA NACIMIENTO]])/365)&gt;80, "Corregir",ROUNDDOWN(((TODAY()-Tabla2[[#This Row],[FECHA NACIMIENTO]])/365),0)))</f>
        <v>26</v>
      </c>
      <c r="V166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660" s="34" t="str">
        <f ca="1">+IF(Tabla2[[#This Row],[Edad]]="Corregir","Corregir","Ok")</f>
        <v>Ok</v>
      </c>
      <c r="X1660" s="10" t="str">
        <f>+IFERROR(VLOOKUP(Tabla2[[#This Row],[DISTRITO SEGÚN DNI]],Hoja1!$A$2:$B$55,2,FALSE),"No")</f>
        <v>No</v>
      </c>
      <c r="Y1660" s="10" t="str">
        <f>IF(OR(LOWER(Tabla2[[#This Row],[GENERO]])="masculino", LOWER(Tabla2[[#This Row],[GENERO]])="femenino"),"OK","Corregir")</f>
        <v>OK</v>
      </c>
      <c r="Z1660" s="10" t="str">
        <f>+IF(Tabla2[[#This Row],[Nro. DNI / CE]]="","Corregir",IF(LEN(Tabla2[[#This Row],[Nro. DNI / CE]])&gt;=8,"OK","Corregir"))</f>
        <v>OK</v>
      </c>
      <c r="AA1660" s="10">
        <f>COUNTIF(Tabla2[APELLIDOS Y NOMBRES],Tabla2[[#This Row],[APELLIDOS Y NOMBRES]])</f>
        <v>1</v>
      </c>
      <c r="AB1660" t="str">
        <f ca="1">+IFERROR(IF(Tabla2[[#This Row],[FECHA CESE/BAJA]]="","No Aplica",IF(AND(MONTH(Tabla2[[#This Row],[FECHA CESE/BAJA]])=MONTH(TODAY()-30),YEAR(Tabla2[[#This Row],[FECHA CESE/BAJA]])=YEAR(TODAY())),MONTH(TODAY()-30)&amp;"-"&amp;YEAR(TODAY()),"Borrar")),"No aplica")</f>
        <v>No Aplica</v>
      </c>
      <c r="AC1660" t="str">
        <f ca="1">+IFERROR(IF(Tabla2[[#This Row],[FECHA INICIO DE LABORES EN OBRA]]="","No Aplica",IF(AND(MONTH(Tabla2[[#This Row],[FECHA INICIO DE LABORES EN OBRA]])=MONTH(TODAY()-30),YEAR(Tabla2[[#This Row],[FECHA INICIO DE LABORES EN OBRA]])=YEAR(TODAY())),MONTH(TODAY()-30)&amp;"-"&amp;YEAR(TODAY()),"No Aplica")),"No Aplica")</f>
        <v>8-2023</v>
      </c>
    </row>
    <row r="1661" spans="1:29" x14ac:dyDescent="0.25">
      <c r="A1661" s="2">
        <v>20566343631</v>
      </c>
      <c r="B1661" s="3" t="s">
        <v>10947</v>
      </c>
      <c r="C1661" s="3" t="s">
        <v>10947</v>
      </c>
      <c r="D1661" s="3" t="s">
        <v>11088</v>
      </c>
      <c r="E1661" s="3" t="s">
        <v>11089</v>
      </c>
      <c r="F1661" s="36">
        <v>27310</v>
      </c>
      <c r="G1661" s="3">
        <v>2</v>
      </c>
      <c r="H1661" s="3" t="s">
        <v>5852</v>
      </c>
      <c r="I1661" s="3" t="s">
        <v>10950</v>
      </c>
      <c r="J1661" s="3" t="s">
        <v>11090</v>
      </c>
      <c r="K1661" s="3" t="s">
        <v>4765</v>
      </c>
      <c r="L1661" s="8" t="s">
        <v>9813</v>
      </c>
      <c r="M1661" s="5"/>
      <c r="N1661" s="13" t="s">
        <v>1043</v>
      </c>
      <c r="O1661" s="5">
        <v>45160</v>
      </c>
      <c r="P1661" s="8">
        <v>1</v>
      </c>
      <c r="Q1661" s="9">
        <v>4</v>
      </c>
      <c r="R1661" s="9" t="str">
        <f>IFERROR(VLOOKUP(Tabla2[[#This Row],[CONTRATISTA PRNCIPAL]],Hoja1!$L$5:$M$9,2,FALSE),"CJV")</f>
        <v>CJV</v>
      </c>
      <c r="S1661" s="9" t="str">
        <f>IF(Tabla2[[#This Row],[EMPRESA]]=Tabla2[[#This Row],[CONTRATISTA PRNCIPAL]],"Principal","Secundaria")</f>
        <v>Principal</v>
      </c>
      <c r="T1661" s="10">
        <f>IFERROR(1/COUNTIF(Tabla2[CONTRATISTA PRNCIPAL],Tabla2[[#This Row],[CONTRATISTA PRNCIPAL]]),0)</f>
        <v>2.0833333333333332E-2</v>
      </c>
      <c r="U1661" s="33">
        <f ca="1">IF(((TODAY()-Tabla2[[#This Row],[FECHA NACIMIENTO]])/365)&lt;18,"Corregir", IF(((TODAY()-Tabla2[[#This Row],[FECHA NACIMIENTO]])/365)&gt;80, "Corregir",ROUNDDOWN(((TODAY()-Tabla2[[#This Row],[FECHA NACIMIENTO]])/365),0)))</f>
        <v>48</v>
      </c>
      <c r="V166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661" s="34" t="str">
        <f ca="1">+IF(Tabla2[[#This Row],[Edad]]="Corregir","Corregir","Ok")</f>
        <v>Ok</v>
      </c>
      <c r="X1661" s="10" t="str">
        <f>+IFERROR(VLOOKUP(Tabla2[[#This Row],[DISTRITO SEGÚN DNI]],Hoja1!$A$2:$B$55,2,FALSE),"No")</f>
        <v>LA VICTORIA</v>
      </c>
      <c r="Y1661" s="10" t="str">
        <f>IF(OR(LOWER(Tabla2[[#This Row],[GENERO]])="masculino", LOWER(Tabla2[[#This Row],[GENERO]])="femenino"),"OK","Corregir")</f>
        <v>OK</v>
      </c>
      <c r="Z1661" s="10" t="str">
        <f>+IF(Tabla2[[#This Row],[Nro. DNI / CE]]="","Corregir",IF(LEN(Tabla2[[#This Row],[Nro. DNI / CE]])&gt;=8,"OK","Corregir"))</f>
        <v>OK</v>
      </c>
      <c r="AA1661" s="10">
        <f>COUNTIF(Tabla2[APELLIDOS Y NOMBRES],Tabla2[[#This Row],[APELLIDOS Y NOMBRES]])</f>
        <v>1</v>
      </c>
      <c r="AB1661" t="str">
        <f ca="1">+IFERROR(IF(Tabla2[[#This Row],[FECHA CESE/BAJA]]="","No Aplica",IF(AND(MONTH(Tabla2[[#This Row],[FECHA CESE/BAJA]])=MONTH(TODAY()-30),YEAR(Tabla2[[#This Row],[FECHA CESE/BAJA]])=YEAR(TODAY())),MONTH(TODAY()-30)&amp;"-"&amp;YEAR(TODAY()),"Borrar")),"No aplica")</f>
        <v>No Aplica</v>
      </c>
      <c r="AC1661" t="str">
        <f ca="1">+IFERROR(IF(Tabla2[[#This Row],[FECHA INICIO DE LABORES EN OBRA]]="","No Aplica",IF(AND(MONTH(Tabla2[[#This Row],[FECHA INICIO DE LABORES EN OBRA]])=MONTH(TODAY()-30),YEAR(Tabla2[[#This Row],[FECHA INICIO DE LABORES EN OBRA]])=YEAR(TODAY())),MONTH(TODAY()-30)&amp;"-"&amp;YEAR(TODAY()),"No Aplica")),"No Aplica")</f>
        <v>8-2023</v>
      </c>
    </row>
    <row r="1662" spans="1:29" x14ac:dyDescent="0.25">
      <c r="A1662" s="2">
        <v>20566343632</v>
      </c>
      <c r="B1662" s="3" t="s">
        <v>10947</v>
      </c>
      <c r="C1662" s="3" t="s">
        <v>10947</v>
      </c>
      <c r="D1662" s="3" t="s">
        <v>11091</v>
      </c>
      <c r="E1662" s="3" t="s">
        <v>11092</v>
      </c>
      <c r="F1662" s="36">
        <v>30064</v>
      </c>
      <c r="G1662" s="3">
        <v>2</v>
      </c>
      <c r="H1662" s="3" t="s">
        <v>1453</v>
      </c>
      <c r="I1662" s="3" t="s">
        <v>10950</v>
      </c>
      <c r="J1662" s="3" t="s">
        <v>11093</v>
      </c>
      <c r="K1662" s="3" t="s">
        <v>4951</v>
      </c>
      <c r="L1662" s="8" t="s">
        <v>9813</v>
      </c>
      <c r="M1662" s="5"/>
      <c r="N1662" s="13" t="s">
        <v>1043</v>
      </c>
      <c r="O1662" s="5">
        <v>45163</v>
      </c>
      <c r="P1662" s="8">
        <v>1</v>
      </c>
      <c r="Q1662" s="9">
        <v>4</v>
      </c>
      <c r="R1662" s="9" t="str">
        <f>IFERROR(VLOOKUP(Tabla2[[#This Row],[CONTRATISTA PRNCIPAL]],Hoja1!$L$5:$M$9,2,FALSE),"CJV")</f>
        <v>CJV</v>
      </c>
      <c r="S1662" s="9" t="str">
        <f>IF(Tabla2[[#This Row],[EMPRESA]]=Tabla2[[#This Row],[CONTRATISTA PRNCIPAL]],"Principal","Secundaria")</f>
        <v>Principal</v>
      </c>
      <c r="T1662" s="10">
        <f>IFERROR(1/COUNTIF(Tabla2[CONTRATISTA PRNCIPAL],Tabla2[[#This Row],[CONTRATISTA PRNCIPAL]]),0)</f>
        <v>2.0833333333333332E-2</v>
      </c>
      <c r="U1662" s="33">
        <f ca="1">IF(((TODAY()-Tabla2[[#This Row],[FECHA NACIMIENTO]])/365)&lt;18,"Corregir", IF(((TODAY()-Tabla2[[#This Row],[FECHA NACIMIENTO]])/365)&gt;80, "Corregir",ROUNDDOWN(((TODAY()-Tabla2[[#This Row],[FECHA NACIMIENTO]])/365),0)))</f>
        <v>41</v>
      </c>
      <c r="V166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662" s="34" t="str">
        <f ca="1">+IF(Tabla2[[#This Row],[Edad]]="Corregir","Corregir","Ok")</f>
        <v>Ok</v>
      </c>
      <c r="X1662" s="10" t="str">
        <f>+IFERROR(VLOOKUP(Tabla2[[#This Row],[DISTRITO SEGÚN DNI]],Hoja1!$A$2:$B$55,2,FALSE),"No")</f>
        <v xml:space="preserve">SAN LUIS </v>
      </c>
      <c r="Y1662" s="10" t="str">
        <f>IF(OR(LOWER(Tabla2[[#This Row],[GENERO]])="masculino", LOWER(Tabla2[[#This Row],[GENERO]])="femenino"),"OK","Corregir")</f>
        <v>OK</v>
      </c>
      <c r="Z1662" s="10" t="str">
        <f>+IF(Tabla2[[#This Row],[Nro. DNI / CE]]="","Corregir",IF(LEN(Tabla2[[#This Row],[Nro. DNI / CE]])&gt;=8,"OK","Corregir"))</f>
        <v>OK</v>
      </c>
      <c r="AA1662" s="10">
        <f>COUNTIF(Tabla2[APELLIDOS Y NOMBRES],Tabla2[[#This Row],[APELLIDOS Y NOMBRES]])</f>
        <v>1</v>
      </c>
      <c r="AB1662" t="str">
        <f ca="1">+IFERROR(IF(Tabla2[[#This Row],[FECHA CESE/BAJA]]="","No Aplica",IF(AND(MONTH(Tabla2[[#This Row],[FECHA CESE/BAJA]])=MONTH(TODAY()-30),YEAR(Tabla2[[#This Row],[FECHA CESE/BAJA]])=YEAR(TODAY())),MONTH(TODAY()-30)&amp;"-"&amp;YEAR(TODAY()),"Borrar")),"No aplica")</f>
        <v>No Aplica</v>
      </c>
      <c r="AC1662" t="str">
        <f ca="1">+IFERROR(IF(Tabla2[[#This Row],[FECHA INICIO DE LABORES EN OBRA]]="","No Aplica",IF(AND(MONTH(Tabla2[[#This Row],[FECHA INICIO DE LABORES EN OBRA]])=MONTH(TODAY()-30),YEAR(Tabla2[[#This Row],[FECHA INICIO DE LABORES EN OBRA]])=YEAR(TODAY())),MONTH(TODAY()-30)&amp;"-"&amp;YEAR(TODAY()),"No Aplica")),"No Aplica")</f>
        <v>8-2023</v>
      </c>
    </row>
    <row r="1663" spans="1:29" x14ac:dyDescent="0.25">
      <c r="A1663" s="2">
        <v>20566343631</v>
      </c>
      <c r="B1663" s="3" t="s">
        <v>10947</v>
      </c>
      <c r="C1663" s="3" t="s">
        <v>10947</v>
      </c>
      <c r="D1663" s="3" t="s">
        <v>11094</v>
      </c>
      <c r="E1663" s="3" t="s">
        <v>11095</v>
      </c>
      <c r="F1663" s="36">
        <v>31184</v>
      </c>
      <c r="G1663" s="3">
        <v>2</v>
      </c>
      <c r="H1663" s="3" t="s">
        <v>1453</v>
      </c>
      <c r="I1663" s="3" t="s">
        <v>10950</v>
      </c>
      <c r="J1663" s="3" t="s">
        <v>11096</v>
      </c>
      <c r="K1663" s="3" t="s">
        <v>2078</v>
      </c>
      <c r="L1663" s="8" t="s">
        <v>9813</v>
      </c>
      <c r="M1663" s="5"/>
      <c r="N1663" s="13" t="s">
        <v>1043</v>
      </c>
      <c r="O1663" s="5">
        <v>45166</v>
      </c>
      <c r="P1663" s="8">
        <v>1</v>
      </c>
      <c r="Q1663" s="9">
        <v>4</v>
      </c>
      <c r="R1663" s="9" t="str">
        <f>IFERROR(VLOOKUP(Tabla2[[#This Row],[CONTRATISTA PRNCIPAL]],Hoja1!$L$5:$M$9,2,FALSE),"CJV")</f>
        <v>CJV</v>
      </c>
      <c r="S1663" s="9" t="str">
        <f>IF(Tabla2[[#This Row],[EMPRESA]]=Tabla2[[#This Row],[CONTRATISTA PRNCIPAL]],"Principal","Secundaria")</f>
        <v>Principal</v>
      </c>
      <c r="T1663" s="10">
        <f>IFERROR(1/COUNTIF(Tabla2[CONTRATISTA PRNCIPAL],Tabla2[[#This Row],[CONTRATISTA PRNCIPAL]]),0)</f>
        <v>2.0833333333333332E-2</v>
      </c>
      <c r="U1663" s="33">
        <f ca="1">IF(((TODAY()-Tabla2[[#This Row],[FECHA NACIMIENTO]])/365)&lt;18,"Corregir", IF(((TODAY()-Tabla2[[#This Row],[FECHA NACIMIENTO]])/365)&gt;80, "Corregir",ROUNDDOWN(((TODAY()-Tabla2[[#This Row],[FECHA NACIMIENTO]])/365),0)))</f>
        <v>38</v>
      </c>
      <c r="V166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663" s="34" t="str">
        <f ca="1">+IF(Tabla2[[#This Row],[Edad]]="Corregir","Corregir","Ok")</f>
        <v>Ok</v>
      </c>
      <c r="X1663" s="10" t="str">
        <f>+IFERROR(VLOOKUP(Tabla2[[#This Row],[DISTRITO SEGÚN DNI]],Hoja1!$A$2:$B$55,2,FALSE),"No")</f>
        <v>ATE</v>
      </c>
      <c r="Y1663" s="10" t="str">
        <f>IF(OR(LOWER(Tabla2[[#This Row],[GENERO]])="masculino", LOWER(Tabla2[[#This Row],[GENERO]])="femenino"),"OK","Corregir")</f>
        <v>OK</v>
      </c>
      <c r="Z1663" s="10" t="str">
        <f>+IF(Tabla2[[#This Row],[Nro. DNI / CE]]="","Corregir",IF(LEN(Tabla2[[#This Row],[Nro. DNI / CE]])&gt;=8,"OK","Corregir"))</f>
        <v>OK</v>
      </c>
      <c r="AA1663" s="10">
        <f>COUNTIF(Tabla2[APELLIDOS Y NOMBRES],Tabla2[[#This Row],[APELLIDOS Y NOMBRES]])</f>
        <v>1</v>
      </c>
      <c r="AB1663" t="str">
        <f ca="1">+IFERROR(IF(Tabla2[[#This Row],[FECHA CESE/BAJA]]="","No Aplica",IF(AND(MONTH(Tabla2[[#This Row],[FECHA CESE/BAJA]])=MONTH(TODAY()-30),YEAR(Tabla2[[#This Row],[FECHA CESE/BAJA]])=YEAR(TODAY())),MONTH(TODAY()-30)&amp;"-"&amp;YEAR(TODAY()),"Borrar")),"No aplica")</f>
        <v>No Aplica</v>
      </c>
      <c r="AC1663" t="str">
        <f ca="1">+IFERROR(IF(Tabla2[[#This Row],[FECHA INICIO DE LABORES EN OBRA]]="","No Aplica",IF(AND(MONTH(Tabla2[[#This Row],[FECHA INICIO DE LABORES EN OBRA]])=MONTH(TODAY()-30),YEAR(Tabla2[[#This Row],[FECHA INICIO DE LABORES EN OBRA]])=YEAR(TODAY())),MONTH(TODAY()-30)&amp;"-"&amp;YEAR(TODAY()),"No Aplica")),"No Aplica")</f>
        <v>8-2023</v>
      </c>
    </row>
    <row r="1664" spans="1:29" x14ac:dyDescent="0.25">
      <c r="A1664" s="2">
        <v>20566343632</v>
      </c>
      <c r="B1664" s="3" t="s">
        <v>10947</v>
      </c>
      <c r="C1664" s="3" t="s">
        <v>10947</v>
      </c>
      <c r="D1664" s="3" t="s">
        <v>11097</v>
      </c>
      <c r="E1664" s="3" t="s">
        <v>11098</v>
      </c>
      <c r="F1664" s="36">
        <v>24879</v>
      </c>
      <c r="G1664" s="3">
        <v>1</v>
      </c>
      <c r="H1664" s="3" t="s">
        <v>1585</v>
      </c>
      <c r="I1664" s="3" t="s">
        <v>10950</v>
      </c>
      <c r="J1664" s="3" t="s">
        <v>11099</v>
      </c>
      <c r="K1664" s="3" t="s">
        <v>3174</v>
      </c>
      <c r="L1664" s="8" t="s">
        <v>9813</v>
      </c>
      <c r="M1664" s="5"/>
      <c r="N1664" s="13" t="s">
        <v>1043</v>
      </c>
      <c r="O1664" s="5">
        <v>45166</v>
      </c>
      <c r="P1664" s="8">
        <v>1</v>
      </c>
      <c r="Q1664" s="9">
        <v>1</v>
      </c>
      <c r="R1664" s="9" t="str">
        <f>IFERROR(VLOOKUP(Tabla2[[#This Row],[CONTRATISTA PRNCIPAL]],Hoja1!$L$5:$M$9,2,FALSE),"CJV")</f>
        <v>CJV</v>
      </c>
      <c r="S1664" s="9" t="str">
        <f>IF(Tabla2[[#This Row],[EMPRESA]]=Tabla2[[#This Row],[CONTRATISTA PRNCIPAL]],"Principal","Secundaria")</f>
        <v>Principal</v>
      </c>
      <c r="T1664" s="10">
        <f>IFERROR(1/COUNTIF(Tabla2[CONTRATISTA PRNCIPAL],Tabla2[[#This Row],[CONTRATISTA PRNCIPAL]]),0)</f>
        <v>2.0833333333333332E-2</v>
      </c>
      <c r="U1664" s="33">
        <f ca="1">IF(((TODAY()-Tabla2[[#This Row],[FECHA NACIMIENTO]])/365)&lt;18,"Corregir", IF(((TODAY()-Tabla2[[#This Row],[FECHA NACIMIENTO]])/365)&gt;80, "Corregir",ROUNDDOWN(((TODAY()-Tabla2[[#This Row],[FECHA NACIMIENTO]])/365),0)))</f>
        <v>55</v>
      </c>
      <c r="V166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664" s="34" t="str">
        <f ca="1">+IF(Tabla2[[#This Row],[Edad]]="Corregir","Corregir","Ok")</f>
        <v>Ok</v>
      </c>
      <c r="X1664" s="10" t="str">
        <f>+IFERROR(VLOOKUP(Tabla2[[#This Row],[DISTRITO SEGÚN DNI]],Hoja1!$A$2:$B$55,2,FALSE),"No")</f>
        <v>No</v>
      </c>
      <c r="Y1664" s="10" t="str">
        <f>IF(OR(LOWER(Tabla2[[#This Row],[GENERO]])="masculino", LOWER(Tabla2[[#This Row],[GENERO]])="femenino"),"OK","Corregir")</f>
        <v>OK</v>
      </c>
      <c r="Z1664" s="10" t="str">
        <f>+IF(Tabla2[[#This Row],[Nro. DNI / CE]]="","Corregir",IF(LEN(Tabla2[[#This Row],[Nro. DNI / CE]])&gt;=8,"OK","Corregir"))</f>
        <v>OK</v>
      </c>
      <c r="AA1664" s="10">
        <f>COUNTIF(Tabla2[APELLIDOS Y NOMBRES],Tabla2[[#This Row],[APELLIDOS Y NOMBRES]])</f>
        <v>1</v>
      </c>
      <c r="AB1664" t="str">
        <f ca="1">+IFERROR(IF(Tabla2[[#This Row],[FECHA CESE/BAJA]]="","No Aplica",IF(AND(MONTH(Tabla2[[#This Row],[FECHA CESE/BAJA]])=MONTH(TODAY()-30),YEAR(Tabla2[[#This Row],[FECHA CESE/BAJA]])=YEAR(TODAY())),MONTH(TODAY()-30)&amp;"-"&amp;YEAR(TODAY()),"Borrar")),"No aplica")</f>
        <v>No Aplica</v>
      </c>
      <c r="AC1664" t="str">
        <f ca="1">+IFERROR(IF(Tabla2[[#This Row],[FECHA INICIO DE LABORES EN OBRA]]="","No Aplica",IF(AND(MONTH(Tabla2[[#This Row],[FECHA INICIO DE LABORES EN OBRA]])=MONTH(TODAY()-30),YEAR(Tabla2[[#This Row],[FECHA INICIO DE LABORES EN OBRA]])=YEAR(TODAY())),MONTH(TODAY()-30)&amp;"-"&amp;YEAR(TODAY()),"No Aplica")),"No Aplica")</f>
        <v>8-2023</v>
      </c>
    </row>
    <row r="1665" spans="1:29" x14ac:dyDescent="0.25">
      <c r="A1665" s="2">
        <v>20566343633</v>
      </c>
      <c r="B1665" s="3" t="s">
        <v>10947</v>
      </c>
      <c r="C1665" s="3" t="s">
        <v>10947</v>
      </c>
      <c r="D1665" s="3" t="s">
        <v>11100</v>
      </c>
      <c r="E1665" s="3" t="s">
        <v>11101</v>
      </c>
      <c r="F1665" s="36">
        <v>33311</v>
      </c>
      <c r="G1665" s="3">
        <v>1</v>
      </c>
      <c r="H1665" s="3" t="s">
        <v>3661</v>
      </c>
      <c r="I1665" s="3" t="s">
        <v>10950</v>
      </c>
      <c r="J1665" s="3" t="s">
        <v>11102</v>
      </c>
      <c r="K1665" s="3" t="s">
        <v>93</v>
      </c>
      <c r="L1665" s="8" t="s">
        <v>9813</v>
      </c>
      <c r="M1665" s="5"/>
      <c r="N1665" s="13" t="s">
        <v>1043</v>
      </c>
      <c r="O1665" s="5">
        <v>45166</v>
      </c>
      <c r="P1665" s="8">
        <v>1</v>
      </c>
      <c r="Q1665" s="9">
        <v>1</v>
      </c>
      <c r="R1665" s="9" t="str">
        <f>IFERROR(VLOOKUP(Tabla2[[#This Row],[CONTRATISTA PRNCIPAL]],Hoja1!$L$5:$M$9,2,FALSE),"CJV")</f>
        <v>CJV</v>
      </c>
      <c r="S1665" s="9" t="str">
        <f>IF(Tabla2[[#This Row],[EMPRESA]]=Tabla2[[#This Row],[CONTRATISTA PRNCIPAL]],"Principal","Secundaria")</f>
        <v>Principal</v>
      </c>
      <c r="T1665" s="10">
        <f>IFERROR(1/COUNTIF(Tabla2[CONTRATISTA PRNCIPAL],Tabla2[[#This Row],[CONTRATISTA PRNCIPAL]]),0)</f>
        <v>2.0833333333333332E-2</v>
      </c>
      <c r="U1665" s="33">
        <f ca="1">IF(((TODAY()-Tabla2[[#This Row],[FECHA NACIMIENTO]])/365)&lt;18,"Corregir", IF(((TODAY()-Tabla2[[#This Row],[FECHA NACIMIENTO]])/365)&gt;80, "Corregir",ROUNDDOWN(((TODAY()-Tabla2[[#This Row],[FECHA NACIMIENTO]])/365),0)))</f>
        <v>32</v>
      </c>
      <c r="V166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665" s="34" t="str">
        <f ca="1">+IF(Tabla2[[#This Row],[Edad]]="Corregir","Corregir","Ok")</f>
        <v>Ok</v>
      </c>
      <c r="X1665" s="10" t="str">
        <f>+IFERROR(VLOOKUP(Tabla2[[#This Row],[DISTRITO SEGÚN DNI]],Hoja1!$A$2:$B$55,2,FALSE),"No")</f>
        <v>ATE</v>
      </c>
      <c r="Y1665" s="10" t="str">
        <f>IF(OR(LOWER(Tabla2[[#This Row],[GENERO]])="masculino", LOWER(Tabla2[[#This Row],[GENERO]])="femenino"),"OK","Corregir")</f>
        <v>OK</v>
      </c>
      <c r="Z1665" s="10" t="str">
        <f>+IF(Tabla2[[#This Row],[Nro. DNI / CE]]="","Corregir",IF(LEN(Tabla2[[#This Row],[Nro. DNI / CE]])&gt;=8,"OK","Corregir"))</f>
        <v>OK</v>
      </c>
      <c r="AA1665" s="10">
        <f>COUNTIF(Tabla2[APELLIDOS Y NOMBRES],Tabla2[[#This Row],[APELLIDOS Y NOMBRES]])</f>
        <v>1</v>
      </c>
      <c r="AB1665" t="str">
        <f ca="1">+IFERROR(IF(Tabla2[[#This Row],[FECHA CESE/BAJA]]="","No Aplica",IF(AND(MONTH(Tabla2[[#This Row],[FECHA CESE/BAJA]])=MONTH(TODAY()-30),YEAR(Tabla2[[#This Row],[FECHA CESE/BAJA]])=YEAR(TODAY())),MONTH(TODAY()-30)&amp;"-"&amp;YEAR(TODAY()),"Borrar")),"No aplica")</f>
        <v>No Aplica</v>
      </c>
      <c r="AC1665" t="str">
        <f ca="1">+IFERROR(IF(Tabla2[[#This Row],[FECHA INICIO DE LABORES EN OBRA]]="","No Aplica",IF(AND(MONTH(Tabla2[[#This Row],[FECHA INICIO DE LABORES EN OBRA]])=MONTH(TODAY()-30),YEAR(Tabla2[[#This Row],[FECHA INICIO DE LABORES EN OBRA]])=YEAR(TODAY())),MONTH(TODAY()-30)&amp;"-"&amp;YEAR(TODAY()),"No Aplica")),"No Aplica")</f>
        <v>8-2023</v>
      </c>
    </row>
    <row r="1666" spans="1:29" x14ac:dyDescent="0.25">
      <c r="A1666" s="2">
        <v>20517941337</v>
      </c>
      <c r="B1666" s="3" t="s">
        <v>10145</v>
      </c>
      <c r="C1666" s="3" t="s">
        <v>10145</v>
      </c>
      <c r="D1666" s="3" t="s">
        <v>10146</v>
      </c>
      <c r="E1666" s="3" t="s">
        <v>10147</v>
      </c>
      <c r="F1666" s="36">
        <v>22708</v>
      </c>
      <c r="G1666" s="3">
        <v>1</v>
      </c>
      <c r="H1666" s="3" t="s">
        <v>2420</v>
      </c>
      <c r="I1666" s="3" t="s">
        <v>2417</v>
      </c>
      <c r="J1666" s="3" t="s">
        <v>2419</v>
      </c>
      <c r="K1666" s="3" t="s">
        <v>1509</v>
      </c>
      <c r="L1666" s="8" t="s">
        <v>9813</v>
      </c>
      <c r="M1666" s="5"/>
      <c r="N1666" s="13" t="s">
        <v>1043</v>
      </c>
      <c r="O1666" s="5">
        <v>42901</v>
      </c>
      <c r="P1666" s="8">
        <v>1</v>
      </c>
      <c r="Q1666" s="9">
        <v>2</v>
      </c>
      <c r="R1666" s="9" t="str">
        <f>IFERROR(VLOOKUP(Tabla2[[#This Row],[CONTRATISTA PRNCIPAL]],Hoja1!$L$5:$M$9,2,FALSE),"CJV")</f>
        <v>CJV</v>
      </c>
      <c r="S1666" s="9" t="str">
        <f>IF(Tabla2[[#This Row],[EMPRESA]]=Tabla2[[#This Row],[CONTRATISTA PRNCIPAL]],"Principal","Secundaria")</f>
        <v>Principal</v>
      </c>
      <c r="T1666" s="10">
        <f>IFERROR(1/COUNTIF(Tabla2[CONTRATISTA PRNCIPAL],Tabla2[[#This Row],[CONTRATISTA PRNCIPAL]]),0)</f>
        <v>9.0909090909090912E-2</v>
      </c>
      <c r="U1666" s="33">
        <f ca="1">IF(((TODAY()-Tabla2[[#This Row],[FECHA NACIMIENTO]])/365)&lt;18,"Corregir", IF(((TODAY()-Tabla2[[#This Row],[FECHA NACIMIENTO]])/365)&gt;80, "Corregir",ROUNDDOWN(((TODAY()-Tabla2[[#This Row],[FECHA NACIMIENTO]])/365),0)))</f>
        <v>61</v>
      </c>
      <c r="V166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1666" s="34" t="str">
        <f ca="1">+IF(Tabla2[[#This Row],[Edad]]="Corregir","Corregir","Ok")</f>
        <v>Ok</v>
      </c>
      <c r="X1666" s="10" t="str">
        <f>+IFERROR(VLOOKUP(Tabla2[[#This Row],[DISTRITO SEGÚN DNI]],Hoja1!$A$2:$B$55,2,FALSE),"No")</f>
        <v>No</v>
      </c>
      <c r="Y1666" s="10" t="str">
        <f>IF(OR(LOWER(Tabla2[[#This Row],[GENERO]])="masculino", LOWER(Tabla2[[#This Row],[GENERO]])="femenino"),"OK","Corregir")</f>
        <v>OK</v>
      </c>
      <c r="Z1666" s="10" t="str">
        <f>+IF(Tabla2[[#This Row],[Nro. DNI / CE]]="","Corregir",IF(LEN(Tabla2[[#This Row],[Nro. DNI / CE]])&gt;=8,"OK","Corregir"))</f>
        <v>OK</v>
      </c>
      <c r="AA1666" s="10">
        <f>COUNTIF(Tabla2[APELLIDOS Y NOMBRES],Tabla2[[#This Row],[APELLIDOS Y NOMBRES]])</f>
        <v>1</v>
      </c>
      <c r="AB1666" t="str">
        <f ca="1">+IFERROR(IF(Tabla2[[#This Row],[FECHA CESE/BAJA]]="","No Aplica",IF(AND(MONTH(Tabla2[[#This Row],[FECHA CESE/BAJA]])=MONTH(TODAY()-30),YEAR(Tabla2[[#This Row],[FECHA CESE/BAJA]])=YEAR(TODAY())),MONTH(TODAY()-30)&amp;"-"&amp;YEAR(TODAY()),"Borrar")),"No aplica")</f>
        <v>No Aplica</v>
      </c>
      <c r="AC1666" t="str">
        <f ca="1">+IFERROR(IF(Tabla2[[#This Row],[FECHA INICIO DE LABORES EN OBRA]]="","No Aplica",IF(AND(MONTH(Tabla2[[#This Row],[FECHA INICIO DE LABORES EN OBRA]])=MONTH(TODAY()-30),YEAR(Tabla2[[#This Row],[FECHA INICIO DE LABORES EN OBRA]])=YEAR(TODAY())),MONTH(TODAY()-30)&amp;"-"&amp;YEAR(TODAY()),"No Aplica")),"No Aplica")</f>
        <v>No Aplica</v>
      </c>
    </row>
    <row r="1667" spans="1:29" x14ac:dyDescent="0.25">
      <c r="A1667" s="2">
        <v>20517941337</v>
      </c>
      <c r="B1667" s="3" t="s">
        <v>10145</v>
      </c>
      <c r="C1667" s="3" t="s">
        <v>10145</v>
      </c>
      <c r="D1667" s="3" t="s">
        <v>10148</v>
      </c>
      <c r="E1667" s="3" t="s">
        <v>10149</v>
      </c>
      <c r="F1667" s="36">
        <v>23983</v>
      </c>
      <c r="G1667" s="3">
        <v>1</v>
      </c>
      <c r="H1667" s="3" t="s">
        <v>2420</v>
      </c>
      <c r="I1667" s="3" t="s">
        <v>2421</v>
      </c>
      <c r="J1667" s="3" t="s">
        <v>2422</v>
      </c>
      <c r="K1667" s="3" t="s">
        <v>1481</v>
      </c>
      <c r="L1667" s="8" t="s">
        <v>9813</v>
      </c>
      <c r="M1667" s="5"/>
      <c r="N1667" s="13" t="s">
        <v>1043</v>
      </c>
      <c r="O1667" s="5">
        <v>42795</v>
      </c>
      <c r="P1667" s="8">
        <v>1</v>
      </c>
      <c r="Q1667" s="9">
        <v>2</v>
      </c>
      <c r="R1667" s="9" t="str">
        <f>IFERROR(VLOOKUP(Tabla2[[#This Row],[CONTRATISTA PRNCIPAL]],Hoja1!$L$5:$M$9,2,FALSE),"CJV")</f>
        <v>CJV</v>
      </c>
      <c r="S1667" s="9" t="str">
        <f>IF(Tabla2[[#This Row],[EMPRESA]]=Tabla2[[#This Row],[CONTRATISTA PRNCIPAL]],"Principal","Secundaria")</f>
        <v>Principal</v>
      </c>
      <c r="T1667" s="10">
        <f>IFERROR(1/COUNTIF(Tabla2[CONTRATISTA PRNCIPAL],Tabla2[[#This Row],[CONTRATISTA PRNCIPAL]]),0)</f>
        <v>9.0909090909090912E-2</v>
      </c>
      <c r="U1667" s="33">
        <f ca="1">IF(((TODAY()-Tabla2[[#This Row],[FECHA NACIMIENTO]])/365)&lt;18,"Corregir", IF(((TODAY()-Tabla2[[#This Row],[FECHA NACIMIENTO]])/365)&gt;80, "Corregir",ROUNDDOWN(((TODAY()-Tabla2[[#This Row],[FECHA NACIMIENTO]])/365),0)))</f>
        <v>58</v>
      </c>
      <c r="V166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667" s="34" t="str">
        <f ca="1">+IF(Tabla2[[#This Row],[Edad]]="Corregir","Corregir","Ok")</f>
        <v>Ok</v>
      </c>
      <c r="X1667" s="10" t="str">
        <f>+IFERROR(VLOOKUP(Tabla2[[#This Row],[DISTRITO SEGÚN DNI]],Hoja1!$A$2:$B$55,2,FALSE),"No")</f>
        <v>No</v>
      </c>
      <c r="Y1667" s="10" t="str">
        <f>IF(OR(LOWER(Tabla2[[#This Row],[GENERO]])="masculino", LOWER(Tabla2[[#This Row],[GENERO]])="femenino"),"OK","Corregir")</f>
        <v>OK</v>
      </c>
      <c r="Z1667" s="10" t="str">
        <f>+IF(Tabla2[[#This Row],[Nro. DNI / CE]]="","Corregir",IF(LEN(Tabla2[[#This Row],[Nro. DNI / CE]])&gt;=8,"OK","Corregir"))</f>
        <v>OK</v>
      </c>
      <c r="AA1667" s="10">
        <f>COUNTIF(Tabla2[APELLIDOS Y NOMBRES],Tabla2[[#This Row],[APELLIDOS Y NOMBRES]])</f>
        <v>1</v>
      </c>
      <c r="AB1667" t="str">
        <f ca="1">+IFERROR(IF(Tabla2[[#This Row],[FECHA CESE/BAJA]]="","No Aplica",IF(AND(MONTH(Tabla2[[#This Row],[FECHA CESE/BAJA]])=MONTH(TODAY()-30),YEAR(Tabla2[[#This Row],[FECHA CESE/BAJA]])=YEAR(TODAY())),MONTH(TODAY()-30)&amp;"-"&amp;YEAR(TODAY()),"Borrar")),"No aplica")</f>
        <v>No Aplica</v>
      </c>
      <c r="AC1667" t="str">
        <f ca="1">+IFERROR(IF(Tabla2[[#This Row],[FECHA INICIO DE LABORES EN OBRA]]="","No Aplica",IF(AND(MONTH(Tabla2[[#This Row],[FECHA INICIO DE LABORES EN OBRA]])=MONTH(TODAY()-30),YEAR(Tabla2[[#This Row],[FECHA INICIO DE LABORES EN OBRA]])=YEAR(TODAY())),MONTH(TODAY()-30)&amp;"-"&amp;YEAR(TODAY()),"No Aplica")),"No Aplica")</f>
        <v>No Aplica</v>
      </c>
    </row>
    <row r="1668" spans="1:29" x14ac:dyDescent="0.25">
      <c r="A1668" s="2">
        <v>20517941337</v>
      </c>
      <c r="B1668" s="3" t="s">
        <v>10145</v>
      </c>
      <c r="C1668" s="3" t="s">
        <v>10145</v>
      </c>
      <c r="D1668" s="3" t="s">
        <v>10150</v>
      </c>
      <c r="E1668" s="3" t="s">
        <v>10151</v>
      </c>
      <c r="F1668" s="36">
        <v>29154</v>
      </c>
      <c r="G1668" s="3">
        <v>1</v>
      </c>
      <c r="H1668" s="3" t="s">
        <v>2420</v>
      </c>
      <c r="I1668" s="3" t="s">
        <v>2424</v>
      </c>
      <c r="J1668" s="3" t="s">
        <v>2425</v>
      </c>
      <c r="K1668" s="3" t="s">
        <v>1509</v>
      </c>
      <c r="L1668" s="8" t="s">
        <v>9813</v>
      </c>
      <c r="M1668" s="5"/>
      <c r="N1668" s="13" t="s">
        <v>1043</v>
      </c>
      <c r="O1668" s="5">
        <v>42795</v>
      </c>
      <c r="P1668" s="8">
        <v>1</v>
      </c>
      <c r="Q1668" s="9">
        <v>2</v>
      </c>
      <c r="R1668" s="9" t="str">
        <f>IFERROR(VLOOKUP(Tabla2[[#This Row],[CONTRATISTA PRNCIPAL]],Hoja1!$L$5:$M$9,2,FALSE),"CJV")</f>
        <v>CJV</v>
      </c>
      <c r="S1668" s="9" t="str">
        <f>IF(Tabla2[[#This Row],[EMPRESA]]=Tabla2[[#This Row],[CONTRATISTA PRNCIPAL]],"Principal","Secundaria")</f>
        <v>Principal</v>
      </c>
      <c r="T1668" s="10">
        <f>IFERROR(1/COUNTIF(Tabla2[CONTRATISTA PRNCIPAL],Tabla2[[#This Row],[CONTRATISTA PRNCIPAL]]),0)</f>
        <v>9.0909090909090912E-2</v>
      </c>
      <c r="U1668" s="33">
        <f ca="1">IF(((TODAY()-Tabla2[[#This Row],[FECHA NACIMIENTO]])/365)&lt;18,"Corregir", IF(((TODAY()-Tabla2[[#This Row],[FECHA NACIMIENTO]])/365)&gt;80, "Corregir",ROUNDDOWN(((TODAY()-Tabla2[[#This Row],[FECHA NACIMIENTO]])/365),0)))</f>
        <v>43</v>
      </c>
      <c r="V166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668" s="34" t="str">
        <f ca="1">+IF(Tabla2[[#This Row],[Edad]]="Corregir","Corregir","Ok")</f>
        <v>Ok</v>
      </c>
      <c r="X1668" s="10" t="str">
        <f>+IFERROR(VLOOKUP(Tabla2[[#This Row],[DISTRITO SEGÚN DNI]],Hoja1!$A$2:$B$55,2,FALSE),"No")</f>
        <v>No</v>
      </c>
      <c r="Y1668" s="10" t="str">
        <f>IF(OR(LOWER(Tabla2[[#This Row],[GENERO]])="masculino", LOWER(Tabla2[[#This Row],[GENERO]])="femenino"),"OK","Corregir")</f>
        <v>OK</v>
      </c>
      <c r="Z1668" s="10" t="str">
        <f>+IF(Tabla2[[#This Row],[Nro. DNI / CE]]="","Corregir",IF(LEN(Tabla2[[#This Row],[Nro. DNI / CE]])&gt;=8,"OK","Corregir"))</f>
        <v>OK</v>
      </c>
      <c r="AA1668" s="10">
        <f>COUNTIF(Tabla2[APELLIDOS Y NOMBRES],Tabla2[[#This Row],[APELLIDOS Y NOMBRES]])</f>
        <v>1</v>
      </c>
      <c r="AB1668" t="str">
        <f ca="1">+IFERROR(IF(Tabla2[[#This Row],[FECHA CESE/BAJA]]="","No Aplica",IF(AND(MONTH(Tabla2[[#This Row],[FECHA CESE/BAJA]])=MONTH(TODAY()-30),YEAR(Tabla2[[#This Row],[FECHA CESE/BAJA]])=YEAR(TODAY())),MONTH(TODAY()-30)&amp;"-"&amp;YEAR(TODAY()),"Borrar")),"No aplica")</f>
        <v>No Aplica</v>
      </c>
      <c r="AC1668" t="str">
        <f ca="1">+IFERROR(IF(Tabla2[[#This Row],[FECHA INICIO DE LABORES EN OBRA]]="","No Aplica",IF(AND(MONTH(Tabla2[[#This Row],[FECHA INICIO DE LABORES EN OBRA]])=MONTH(TODAY()-30),YEAR(Tabla2[[#This Row],[FECHA INICIO DE LABORES EN OBRA]])=YEAR(TODAY())),MONTH(TODAY()-30)&amp;"-"&amp;YEAR(TODAY()),"No Aplica")),"No Aplica")</f>
        <v>No Aplica</v>
      </c>
    </row>
    <row r="1669" spans="1:29" x14ac:dyDescent="0.25">
      <c r="A1669" s="2">
        <v>20517941337</v>
      </c>
      <c r="B1669" s="3" t="s">
        <v>10145</v>
      </c>
      <c r="C1669" s="3" t="s">
        <v>10145</v>
      </c>
      <c r="D1669" s="3" t="s">
        <v>10152</v>
      </c>
      <c r="E1669" s="3" t="s">
        <v>10153</v>
      </c>
      <c r="F1669" s="36">
        <v>24691</v>
      </c>
      <c r="G1669" s="3">
        <v>1</v>
      </c>
      <c r="H1669" s="3" t="s">
        <v>2420</v>
      </c>
      <c r="I1669" s="3" t="s">
        <v>2417</v>
      </c>
      <c r="J1669" s="3" t="s">
        <v>2426</v>
      </c>
      <c r="K1669" s="3" t="s">
        <v>1483</v>
      </c>
      <c r="L1669" s="8" t="s">
        <v>9813</v>
      </c>
      <c r="M1669" s="5"/>
      <c r="N1669" s="13" t="s">
        <v>1043</v>
      </c>
      <c r="O1669" s="5">
        <v>42795</v>
      </c>
      <c r="P1669" s="8">
        <v>1</v>
      </c>
      <c r="Q1669" s="9">
        <v>2</v>
      </c>
      <c r="R1669" s="9" t="str">
        <f>IFERROR(VLOOKUP(Tabla2[[#This Row],[CONTRATISTA PRNCIPAL]],Hoja1!$L$5:$M$9,2,FALSE),"CJV")</f>
        <v>CJV</v>
      </c>
      <c r="S1669" s="9" t="str">
        <f>IF(Tabla2[[#This Row],[EMPRESA]]=Tabla2[[#This Row],[CONTRATISTA PRNCIPAL]],"Principal","Secundaria")</f>
        <v>Principal</v>
      </c>
      <c r="T1669" s="10">
        <f>IFERROR(1/COUNTIF(Tabla2[CONTRATISTA PRNCIPAL],Tabla2[[#This Row],[CONTRATISTA PRNCIPAL]]),0)</f>
        <v>9.0909090909090912E-2</v>
      </c>
      <c r="U1669" s="33">
        <f ca="1">IF(((TODAY()-Tabla2[[#This Row],[FECHA NACIMIENTO]])/365)&lt;18,"Corregir", IF(((TODAY()-Tabla2[[#This Row],[FECHA NACIMIENTO]])/365)&gt;80, "Corregir",ROUNDDOWN(((TODAY()-Tabla2[[#This Row],[FECHA NACIMIENTO]])/365),0)))</f>
        <v>56</v>
      </c>
      <c r="V166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669" s="34" t="str">
        <f ca="1">+IF(Tabla2[[#This Row],[Edad]]="Corregir","Corregir","Ok")</f>
        <v>Ok</v>
      </c>
      <c r="X1669" s="10" t="str">
        <f>+IFERROR(VLOOKUP(Tabla2[[#This Row],[DISTRITO SEGÚN DNI]],Hoja1!$A$2:$B$55,2,FALSE),"No")</f>
        <v>No</v>
      </c>
      <c r="Y1669" s="10" t="str">
        <f>IF(OR(LOWER(Tabla2[[#This Row],[GENERO]])="masculino", LOWER(Tabla2[[#This Row],[GENERO]])="femenino"),"OK","Corregir")</f>
        <v>OK</v>
      </c>
      <c r="Z1669" s="10" t="str">
        <f>+IF(Tabla2[[#This Row],[Nro. DNI / CE]]="","Corregir",IF(LEN(Tabla2[[#This Row],[Nro. DNI / CE]])&gt;=8,"OK","Corregir"))</f>
        <v>OK</v>
      </c>
      <c r="AA1669" s="10">
        <f>COUNTIF(Tabla2[APELLIDOS Y NOMBRES],Tabla2[[#This Row],[APELLIDOS Y NOMBRES]])</f>
        <v>1</v>
      </c>
      <c r="AB1669" t="str">
        <f ca="1">+IFERROR(IF(Tabla2[[#This Row],[FECHA CESE/BAJA]]="","No Aplica",IF(AND(MONTH(Tabla2[[#This Row],[FECHA CESE/BAJA]])=MONTH(TODAY()-30),YEAR(Tabla2[[#This Row],[FECHA CESE/BAJA]])=YEAR(TODAY())),MONTH(TODAY()-30)&amp;"-"&amp;YEAR(TODAY()),"Borrar")),"No aplica")</f>
        <v>No Aplica</v>
      </c>
      <c r="AC1669" t="str">
        <f ca="1">+IFERROR(IF(Tabla2[[#This Row],[FECHA INICIO DE LABORES EN OBRA]]="","No Aplica",IF(AND(MONTH(Tabla2[[#This Row],[FECHA INICIO DE LABORES EN OBRA]])=MONTH(TODAY()-30),YEAR(Tabla2[[#This Row],[FECHA INICIO DE LABORES EN OBRA]])=YEAR(TODAY())),MONTH(TODAY()-30)&amp;"-"&amp;YEAR(TODAY()),"No Aplica")),"No Aplica")</f>
        <v>No Aplica</v>
      </c>
    </row>
    <row r="1670" spans="1:29" x14ac:dyDescent="0.25">
      <c r="A1670" s="2">
        <v>20517941337</v>
      </c>
      <c r="B1670" s="3" t="s">
        <v>10145</v>
      </c>
      <c r="C1670" s="3" t="s">
        <v>10145</v>
      </c>
      <c r="D1670" s="3" t="s">
        <v>10154</v>
      </c>
      <c r="E1670" s="3" t="s">
        <v>10155</v>
      </c>
      <c r="F1670" s="36">
        <v>20106</v>
      </c>
      <c r="G1670" s="3">
        <v>1</v>
      </c>
      <c r="H1670" s="3" t="s">
        <v>2420</v>
      </c>
      <c r="I1670" s="3" t="s">
        <v>2417</v>
      </c>
      <c r="J1670" s="3" t="s">
        <v>2427</v>
      </c>
      <c r="K1670" s="3" t="s">
        <v>1495</v>
      </c>
      <c r="L1670" s="8" t="s">
        <v>9813</v>
      </c>
      <c r="M1670" s="5"/>
      <c r="N1670" s="13" t="s">
        <v>1043</v>
      </c>
      <c r="O1670" s="5">
        <v>44186</v>
      </c>
      <c r="P1670" s="8">
        <v>1</v>
      </c>
      <c r="Q1670" s="9">
        <v>2</v>
      </c>
      <c r="R1670" s="9" t="str">
        <f>IFERROR(VLOOKUP(Tabla2[[#This Row],[CONTRATISTA PRNCIPAL]],Hoja1!$L$5:$M$9,2,FALSE),"CJV")</f>
        <v>CJV</v>
      </c>
      <c r="S1670" s="9" t="str">
        <f>IF(Tabla2[[#This Row],[EMPRESA]]=Tabla2[[#This Row],[CONTRATISTA PRNCIPAL]],"Principal","Secundaria")</f>
        <v>Principal</v>
      </c>
      <c r="T1670" s="10">
        <f>IFERROR(1/COUNTIF(Tabla2[CONTRATISTA PRNCIPAL],Tabla2[[#This Row],[CONTRATISTA PRNCIPAL]]),0)</f>
        <v>9.0909090909090912E-2</v>
      </c>
      <c r="U1670" s="33">
        <f ca="1">IF(((TODAY()-Tabla2[[#This Row],[FECHA NACIMIENTO]])/365)&lt;18,"Corregir", IF(((TODAY()-Tabla2[[#This Row],[FECHA NACIMIENTO]])/365)&gt;80, "Corregir",ROUNDDOWN(((TODAY()-Tabla2[[#This Row],[FECHA NACIMIENTO]])/365),0)))</f>
        <v>68</v>
      </c>
      <c r="V167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1670" s="34" t="str">
        <f ca="1">+IF(Tabla2[[#This Row],[Edad]]="Corregir","Corregir","Ok")</f>
        <v>Ok</v>
      </c>
      <c r="X1670" s="10" t="str">
        <f>+IFERROR(VLOOKUP(Tabla2[[#This Row],[DISTRITO SEGÚN DNI]],Hoja1!$A$2:$B$55,2,FALSE),"No")</f>
        <v>No</v>
      </c>
      <c r="Y1670" s="10" t="str">
        <f>IF(OR(LOWER(Tabla2[[#This Row],[GENERO]])="masculino", LOWER(Tabla2[[#This Row],[GENERO]])="femenino"),"OK","Corregir")</f>
        <v>OK</v>
      </c>
      <c r="Z1670" s="10" t="str">
        <f>+IF(Tabla2[[#This Row],[Nro. DNI / CE]]="","Corregir",IF(LEN(Tabla2[[#This Row],[Nro. DNI / CE]])&gt;=8,"OK","Corregir"))</f>
        <v>OK</v>
      </c>
      <c r="AA1670" s="10">
        <f>COUNTIF(Tabla2[APELLIDOS Y NOMBRES],Tabla2[[#This Row],[APELLIDOS Y NOMBRES]])</f>
        <v>1</v>
      </c>
      <c r="AB1670" t="str">
        <f ca="1">+IFERROR(IF(Tabla2[[#This Row],[FECHA CESE/BAJA]]="","No Aplica",IF(AND(MONTH(Tabla2[[#This Row],[FECHA CESE/BAJA]])=MONTH(TODAY()-30),YEAR(Tabla2[[#This Row],[FECHA CESE/BAJA]])=YEAR(TODAY())),MONTH(TODAY()-30)&amp;"-"&amp;YEAR(TODAY()),"Borrar")),"No aplica")</f>
        <v>No Aplica</v>
      </c>
      <c r="AC1670" t="str">
        <f ca="1">+IFERROR(IF(Tabla2[[#This Row],[FECHA INICIO DE LABORES EN OBRA]]="","No Aplica",IF(AND(MONTH(Tabla2[[#This Row],[FECHA INICIO DE LABORES EN OBRA]])=MONTH(TODAY()-30),YEAR(Tabla2[[#This Row],[FECHA INICIO DE LABORES EN OBRA]])=YEAR(TODAY())),MONTH(TODAY()-30)&amp;"-"&amp;YEAR(TODAY()),"No Aplica")),"No Aplica")</f>
        <v>No Aplica</v>
      </c>
    </row>
    <row r="1671" spans="1:29" x14ac:dyDescent="0.25">
      <c r="A1671" s="2">
        <v>20517941337</v>
      </c>
      <c r="B1671" s="3" t="s">
        <v>10145</v>
      </c>
      <c r="C1671" s="3" t="s">
        <v>10145</v>
      </c>
      <c r="D1671" s="3" t="s">
        <v>10156</v>
      </c>
      <c r="E1671" s="3" t="s">
        <v>10157</v>
      </c>
      <c r="F1671" s="36">
        <v>20586</v>
      </c>
      <c r="G1671" s="3">
        <v>1</v>
      </c>
      <c r="H1671" s="3" t="s">
        <v>2420</v>
      </c>
      <c r="I1671" s="3" t="s">
        <v>2417</v>
      </c>
      <c r="J1671" s="3" t="s">
        <v>2428</v>
      </c>
      <c r="K1671" s="3" t="s">
        <v>1492</v>
      </c>
      <c r="L1671" s="8" t="s">
        <v>9813</v>
      </c>
      <c r="M1671" s="5"/>
      <c r="N1671" s="13" t="s">
        <v>1043</v>
      </c>
      <c r="O1671" s="5">
        <v>44270</v>
      </c>
      <c r="P1671" s="8">
        <v>1</v>
      </c>
      <c r="Q1671" s="9">
        <v>2</v>
      </c>
      <c r="R1671" s="9" t="str">
        <f>IFERROR(VLOOKUP(Tabla2[[#This Row],[CONTRATISTA PRNCIPAL]],Hoja1!$L$5:$M$9,2,FALSE),"CJV")</f>
        <v>CJV</v>
      </c>
      <c r="S1671" s="9" t="str">
        <f>IF(Tabla2[[#This Row],[EMPRESA]]=Tabla2[[#This Row],[CONTRATISTA PRNCIPAL]],"Principal","Secundaria")</f>
        <v>Principal</v>
      </c>
      <c r="T1671" s="10">
        <f>IFERROR(1/COUNTIF(Tabla2[CONTRATISTA PRNCIPAL],Tabla2[[#This Row],[CONTRATISTA PRNCIPAL]]),0)</f>
        <v>9.0909090909090912E-2</v>
      </c>
      <c r="U1671" s="33">
        <f ca="1">IF(((TODAY()-Tabla2[[#This Row],[FECHA NACIMIENTO]])/365)&lt;18,"Corregir", IF(((TODAY()-Tabla2[[#This Row],[FECHA NACIMIENTO]])/365)&gt;80, "Corregir",ROUNDDOWN(((TODAY()-Tabla2[[#This Row],[FECHA NACIMIENTO]])/365),0)))</f>
        <v>67</v>
      </c>
      <c r="V167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1671" s="34" t="str">
        <f ca="1">+IF(Tabla2[[#This Row],[Edad]]="Corregir","Corregir","Ok")</f>
        <v>Ok</v>
      </c>
      <c r="X1671" s="10" t="str">
        <f>+IFERROR(VLOOKUP(Tabla2[[#This Row],[DISTRITO SEGÚN DNI]],Hoja1!$A$2:$B$55,2,FALSE),"No")</f>
        <v>No</v>
      </c>
      <c r="Y1671" s="10" t="str">
        <f>IF(OR(LOWER(Tabla2[[#This Row],[GENERO]])="masculino", LOWER(Tabla2[[#This Row],[GENERO]])="femenino"),"OK","Corregir")</f>
        <v>OK</v>
      </c>
      <c r="Z1671" s="10" t="str">
        <f>+IF(Tabla2[[#This Row],[Nro. DNI / CE]]="","Corregir",IF(LEN(Tabla2[[#This Row],[Nro. DNI / CE]])&gt;=8,"OK","Corregir"))</f>
        <v>OK</v>
      </c>
      <c r="AA1671" s="10">
        <f>COUNTIF(Tabla2[APELLIDOS Y NOMBRES],Tabla2[[#This Row],[APELLIDOS Y NOMBRES]])</f>
        <v>1</v>
      </c>
      <c r="AB1671" t="str">
        <f ca="1">+IFERROR(IF(Tabla2[[#This Row],[FECHA CESE/BAJA]]="","No Aplica",IF(AND(MONTH(Tabla2[[#This Row],[FECHA CESE/BAJA]])=MONTH(TODAY()-30),YEAR(Tabla2[[#This Row],[FECHA CESE/BAJA]])=YEAR(TODAY())),MONTH(TODAY()-30)&amp;"-"&amp;YEAR(TODAY()),"Borrar")),"No aplica")</f>
        <v>No Aplica</v>
      </c>
      <c r="AC1671" t="str">
        <f ca="1">+IFERROR(IF(Tabla2[[#This Row],[FECHA INICIO DE LABORES EN OBRA]]="","No Aplica",IF(AND(MONTH(Tabla2[[#This Row],[FECHA INICIO DE LABORES EN OBRA]])=MONTH(TODAY()-30),YEAR(Tabla2[[#This Row],[FECHA INICIO DE LABORES EN OBRA]])=YEAR(TODAY())),MONTH(TODAY()-30)&amp;"-"&amp;YEAR(TODAY()),"No Aplica")),"No Aplica")</f>
        <v>No Aplica</v>
      </c>
    </row>
    <row r="1672" spans="1:29" x14ac:dyDescent="0.25">
      <c r="A1672" s="2">
        <v>20517941337</v>
      </c>
      <c r="B1672" s="3" t="s">
        <v>10145</v>
      </c>
      <c r="C1672" s="3" t="s">
        <v>10145</v>
      </c>
      <c r="D1672" s="3" t="s">
        <v>10158</v>
      </c>
      <c r="E1672" s="3" t="s">
        <v>10159</v>
      </c>
      <c r="F1672" s="36">
        <v>22723</v>
      </c>
      <c r="G1672" s="3">
        <v>1</v>
      </c>
      <c r="H1672" s="3" t="s">
        <v>2420</v>
      </c>
      <c r="I1672" s="3" t="s">
        <v>2429</v>
      </c>
      <c r="J1672" s="3" t="s">
        <v>2430</v>
      </c>
      <c r="K1672" s="3" t="s">
        <v>1500</v>
      </c>
      <c r="L1672" s="8" t="s">
        <v>9813</v>
      </c>
      <c r="M1672" s="5"/>
      <c r="N1672" s="13" t="s">
        <v>1043</v>
      </c>
      <c r="O1672" s="5">
        <v>44544</v>
      </c>
      <c r="P1672" s="8">
        <v>1</v>
      </c>
      <c r="Q1672" s="9">
        <v>2</v>
      </c>
      <c r="R1672" s="9" t="str">
        <f>IFERROR(VLOOKUP(Tabla2[[#This Row],[CONTRATISTA PRNCIPAL]],Hoja1!$L$5:$M$9,2,FALSE),"CJV")</f>
        <v>CJV</v>
      </c>
      <c r="S1672" s="9" t="str">
        <f>IF(Tabla2[[#This Row],[EMPRESA]]=Tabla2[[#This Row],[CONTRATISTA PRNCIPAL]],"Principal","Secundaria")</f>
        <v>Principal</v>
      </c>
      <c r="T1672" s="10">
        <f>IFERROR(1/COUNTIF(Tabla2[CONTRATISTA PRNCIPAL],Tabla2[[#This Row],[CONTRATISTA PRNCIPAL]]),0)</f>
        <v>9.0909090909090912E-2</v>
      </c>
      <c r="U1672" s="33">
        <f ca="1">IF(((TODAY()-Tabla2[[#This Row],[FECHA NACIMIENTO]])/365)&lt;18,"Corregir", IF(((TODAY()-Tabla2[[#This Row],[FECHA NACIMIENTO]])/365)&gt;80, "Corregir",ROUNDDOWN(((TODAY()-Tabla2[[#This Row],[FECHA NACIMIENTO]])/365),0)))</f>
        <v>61</v>
      </c>
      <c r="V167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1672" s="34" t="str">
        <f ca="1">+IF(Tabla2[[#This Row],[Edad]]="Corregir","Corregir","Ok")</f>
        <v>Ok</v>
      </c>
      <c r="X1672" s="10" t="str">
        <f>+IFERROR(VLOOKUP(Tabla2[[#This Row],[DISTRITO SEGÚN DNI]],Hoja1!$A$2:$B$55,2,FALSE),"No")</f>
        <v>No</v>
      </c>
      <c r="Y1672" s="10" t="str">
        <f>IF(OR(LOWER(Tabla2[[#This Row],[GENERO]])="masculino", LOWER(Tabla2[[#This Row],[GENERO]])="femenino"),"OK","Corregir")</f>
        <v>OK</v>
      </c>
      <c r="Z1672" s="10" t="str">
        <f>+IF(Tabla2[[#This Row],[Nro. DNI / CE]]="","Corregir",IF(LEN(Tabla2[[#This Row],[Nro. DNI / CE]])&gt;=8,"OK","Corregir"))</f>
        <v>OK</v>
      </c>
      <c r="AA1672" s="10">
        <f>COUNTIF(Tabla2[APELLIDOS Y NOMBRES],Tabla2[[#This Row],[APELLIDOS Y NOMBRES]])</f>
        <v>1</v>
      </c>
      <c r="AB1672" t="str">
        <f ca="1">+IFERROR(IF(Tabla2[[#This Row],[FECHA CESE/BAJA]]="","No Aplica",IF(AND(MONTH(Tabla2[[#This Row],[FECHA CESE/BAJA]])=MONTH(TODAY()-30),YEAR(Tabla2[[#This Row],[FECHA CESE/BAJA]])=YEAR(TODAY())),MONTH(TODAY()-30)&amp;"-"&amp;YEAR(TODAY()),"Borrar")),"No aplica")</f>
        <v>No Aplica</v>
      </c>
      <c r="AC1672" t="str">
        <f ca="1">+IFERROR(IF(Tabla2[[#This Row],[FECHA INICIO DE LABORES EN OBRA]]="","No Aplica",IF(AND(MONTH(Tabla2[[#This Row],[FECHA INICIO DE LABORES EN OBRA]])=MONTH(TODAY()-30),YEAR(Tabla2[[#This Row],[FECHA INICIO DE LABORES EN OBRA]])=YEAR(TODAY())),MONTH(TODAY()-30)&amp;"-"&amp;YEAR(TODAY()),"No Aplica")),"No Aplica")</f>
        <v>No Aplica</v>
      </c>
    </row>
    <row r="1673" spans="1:29" x14ac:dyDescent="0.25">
      <c r="A1673" s="2">
        <v>20517941337</v>
      </c>
      <c r="B1673" s="3" t="s">
        <v>10145</v>
      </c>
      <c r="C1673" s="3" t="s">
        <v>10145</v>
      </c>
      <c r="D1673" s="3" t="s">
        <v>10160</v>
      </c>
      <c r="E1673" s="3" t="s">
        <v>10161</v>
      </c>
      <c r="F1673" s="36">
        <v>22075</v>
      </c>
      <c r="G1673" s="3">
        <v>1</v>
      </c>
      <c r="H1673" s="3" t="s">
        <v>2420</v>
      </c>
      <c r="I1673" s="3" t="s">
        <v>2431</v>
      </c>
      <c r="J1673" s="3" t="s">
        <v>2432</v>
      </c>
      <c r="K1673" s="3" t="s">
        <v>1509</v>
      </c>
      <c r="L1673" s="8" t="s">
        <v>9813</v>
      </c>
      <c r="M1673" s="5"/>
      <c r="N1673" s="13" t="s">
        <v>1043</v>
      </c>
      <c r="O1673" s="5">
        <v>44652</v>
      </c>
      <c r="P1673" s="8">
        <v>1</v>
      </c>
      <c r="Q1673" s="9">
        <v>1</v>
      </c>
      <c r="R1673" s="9" t="str">
        <f>IFERROR(VLOOKUP(Tabla2[[#This Row],[CONTRATISTA PRNCIPAL]],Hoja1!$L$5:$M$9,2,FALSE),"CJV")</f>
        <v>CJV</v>
      </c>
      <c r="S1673" s="9" t="str">
        <f>IF(Tabla2[[#This Row],[EMPRESA]]=Tabla2[[#This Row],[CONTRATISTA PRNCIPAL]],"Principal","Secundaria")</f>
        <v>Principal</v>
      </c>
      <c r="T1673" s="10">
        <f>IFERROR(1/COUNTIF(Tabla2[CONTRATISTA PRNCIPAL],Tabla2[[#This Row],[CONTRATISTA PRNCIPAL]]),0)</f>
        <v>9.0909090909090912E-2</v>
      </c>
      <c r="U1673" s="33">
        <f ca="1">IF(((TODAY()-Tabla2[[#This Row],[FECHA NACIMIENTO]])/365)&lt;18,"Corregir", IF(((TODAY()-Tabla2[[#This Row],[FECHA NACIMIENTO]])/365)&gt;80, "Corregir",ROUNDDOWN(((TODAY()-Tabla2[[#This Row],[FECHA NACIMIENTO]])/365),0)))</f>
        <v>63</v>
      </c>
      <c r="V167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1673" s="34" t="str">
        <f ca="1">+IF(Tabla2[[#This Row],[Edad]]="Corregir","Corregir","Ok")</f>
        <v>Ok</v>
      </c>
      <c r="X1673" s="10" t="str">
        <f>+IFERROR(VLOOKUP(Tabla2[[#This Row],[DISTRITO SEGÚN DNI]],Hoja1!$A$2:$B$55,2,FALSE),"No")</f>
        <v>No</v>
      </c>
      <c r="Y1673" s="10" t="str">
        <f>IF(OR(LOWER(Tabla2[[#This Row],[GENERO]])="masculino", LOWER(Tabla2[[#This Row],[GENERO]])="femenino"),"OK","Corregir")</f>
        <v>OK</v>
      </c>
      <c r="Z1673" s="10" t="str">
        <f>+IF(Tabla2[[#This Row],[Nro. DNI / CE]]="","Corregir",IF(LEN(Tabla2[[#This Row],[Nro. DNI / CE]])&gt;=8,"OK","Corregir"))</f>
        <v>OK</v>
      </c>
      <c r="AA1673" s="10">
        <f>COUNTIF(Tabla2[APELLIDOS Y NOMBRES],Tabla2[[#This Row],[APELLIDOS Y NOMBRES]])</f>
        <v>1</v>
      </c>
      <c r="AB1673" t="str">
        <f ca="1">+IFERROR(IF(Tabla2[[#This Row],[FECHA CESE/BAJA]]="","No Aplica",IF(AND(MONTH(Tabla2[[#This Row],[FECHA CESE/BAJA]])=MONTH(TODAY()-30),YEAR(Tabla2[[#This Row],[FECHA CESE/BAJA]])=YEAR(TODAY())),MONTH(TODAY()-30)&amp;"-"&amp;YEAR(TODAY()),"Borrar")),"No aplica")</f>
        <v>No Aplica</v>
      </c>
      <c r="AC1673" t="str">
        <f ca="1">+IFERROR(IF(Tabla2[[#This Row],[FECHA INICIO DE LABORES EN OBRA]]="","No Aplica",IF(AND(MONTH(Tabla2[[#This Row],[FECHA INICIO DE LABORES EN OBRA]])=MONTH(TODAY()-30),YEAR(Tabla2[[#This Row],[FECHA INICIO DE LABORES EN OBRA]])=YEAR(TODAY())),MONTH(TODAY()-30)&amp;"-"&amp;YEAR(TODAY()),"No Aplica")),"No Aplica")</f>
        <v>No Aplica</v>
      </c>
    </row>
    <row r="1674" spans="1:29" x14ac:dyDescent="0.25">
      <c r="A1674" s="2">
        <v>20517941337</v>
      </c>
      <c r="B1674" s="3" t="s">
        <v>10145</v>
      </c>
      <c r="C1674" s="3" t="s">
        <v>10145</v>
      </c>
      <c r="D1674" s="3" t="s">
        <v>10162</v>
      </c>
      <c r="E1674" s="3" t="s">
        <v>10163</v>
      </c>
      <c r="F1674" s="36">
        <v>30870</v>
      </c>
      <c r="G1674" s="3">
        <v>1</v>
      </c>
      <c r="H1674" s="3" t="s">
        <v>2420</v>
      </c>
      <c r="I1674" s="3" t="s">
        <v>2417</v>
      </c>
      <c r="J1674" s="3" t="s">
        <v>2433</v>
      </c>
      <c r="K1674" s="3" t="s">
        <v>1481</v>
      </c>
      <c r="L1674" s="8" t="s">
        <v>9813</v>
      </c>
      <c r="M1674" s="5"/>
      <c r="N1674" s="13" t="s">
        <v>1043</v>
      </c>
      <c r="O1674" s="5">
        <v>44744</v>
      </c>
      <c r="P1674" s="8">
        <v>1</v>
      </c>
      <c r="Q1674" s="9">
        <v>2</v>
      </c>
      <c r="R1674" s="9" t="str">
        <f>IFERROR(VLOOKUP(Tabla2[[#This Row],[CONTRATISTA PRNCIPAL]],Hoja1!$L$5:$M$9,2,FALSE),"CJV")</f>
        <v>CJV</v>
      </c>
      <c r="S1674" s="9" t="str">
        <f>IF(Tabla2[[#This Row],[EMPRESA]]=Tabla2[[#This Row],[CONTRATISTA PRNCIPAL]],"Principal","Secundaria")</f>
        <v>Principal</v>
      </c>
      <c r="T1674" s="10">
        <f>IFERROR(1/COUNTIF(Tabla2[CONTRATISTA PRNCIPAL],Tabla2[[#This Row],[CONTRATISTA PRNCIPAL]]),0)</f>
        <v>9.0909090909090912E-2</v>
      </c>
      <c r="U1674" s="33">
        <f ca="1">IF(((TODAY()-Tabla2[[#This Row],[FECHA NACIMIENTO]])/365)&lt;18,"Corregir", IF(((TODAY()-Tabla2[[#This Row],[FECHA NACIMIENTO]])/365)&gt;80, "Corregir",ROUNDDOWN(((TODAY()-Tabla2[[#This Row],[FECHA NACIMIENTO]])/365),0)))</f>
        <v>39</v>
      </c>
      <c r="V167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674" s="34" t="str">
        <f ca="1">+IF(Tabla2[[#This Row],[Edad]]="Corregir","Corregir","Ok")</f>
        <v>Ok</v>
      </c>
      <c r="X1674" s="10" t="str">
        <f>+IFERROR(VLOOKUP(Tabla2[[#This Row],[DISTRITO SEGÚN DNI]],Hoja1!$A$2:$B$55,2,FALSE),"No")</f>
        <v>No</v>
      </c>
      <c r="Y1674" s="10" t="str">
        <f>IF(OR(LOWER(Tabla2[[#This Row],[GENERO]])="masculino", LOWER(Tabla2[[#This Row],[GENERO]])="femenino"),"OK","Corregir")</f>
        <v>OK</v>
      </c>
      <c r="Z1674" s="10" t="str">
        <f>+IF(Tabla2[[#This Row],[Nro. DNI / CE]]="","Corregir",IF(LEN(Tabla2[[#This Row],[Nro. DNI / CE]])&gt;=8,"OK","Corregir"))</f>
        <v>OK</v>
      </c>
      <c r="AA1674" s="10">
        <f>COUNTIF(Tabla2[APELLIDOS Y NOMBRES],Tabla2[[#This Row],[APELLIDOS Y NOMBRES]])</f>
        <v>1</v>
      </c>
      <c r="AB1674" t="str">
        <f ca="1">+IFERROR(IF(Tabla2[[#This Row],[FECHA CESE/BAJA]]="","No Aplica",IF(AND(MONTH(Tabla2[[#This Row],[FECHA CESE/BAJA]])=MONTH(TODAY()-30),YEAR(Tabla2[[#This Row],[FECHA CESE/BAJA]])=YEAR(TODAY())),MONTH(TODAY()-30)&amp;"-"&amp;YEAR(TODAY()),"Borrar")),"No aplica")</f>
        <v>No Aplica</v>
      </c>
      <c r="AC1674" t="str">
        <f ca="1">+IFERROR(IF(Tabla2[[#This Row],[FECHA INICIO DE LABORES EN OBRA]]="","No Aplica",IF(AND(MONTH(Tabla2[[#This Row],[FECHA INICIO DE LABORES EN OBRA]])=MONTH(TODAY()-30),YEAR(Tabla2[[#This Row],[FECHA INICIO DE LABORES EN OBRA]])=YEAR(TODAY())),MONTH(TODAY()-30)&amp;"-"&amp;YEAR(TODAY()),"No Aplica")),"No Aplica")</f>
        <v>No Aplica</v>
      </c>
    </row>
    <row r="1675" spans="1:29" x14ac:dyDescent="0.25">
      <c r="A1675" s="2">
        <v>20517941337</v>
      </c>
      <c r="B1675" s="3" t="s">
        <v>10145</v>
      </c>
      <c r="C1675" s="3" t="s">
        <v>10145</v>
      </c>
      <c r="D1675" s="3" t="s">
        <v>10164</v>
      </c>
      <c r="E1675" s="3" t="s">
        <v>10165</v>
      </c>
      <c r="F1675" s="36">
        <v>25951</v>
      </c>
      <c r="G1675" s="3">
        <v>1</v>
      </c>
      <c r="H1675" s="3" t="s">
        <v>2420</v>
      </c>
      <c r="I1675" s="3" t="s">
        <v>10166</v>
      </c>
      <c r="J1675" s="3" t="s">
        <v>2434</v>
      </c>
      <c r="K1675" s="3" t="s">
        <v>2094</v>
      </c>
      <c r="L1675" s="8" t="s">
        <v>9813</v>
      </c>
      <c r="M1675" s="5"/>
      <c r="N1675" s="13" t="s">
        <v>1043</v>
      </c>
      <c r="O1675" s="5">
        <v>44744</v>
      </c>
      <c r="P1675" s="8">
        <v>1</v>
      </c>
      <c r="Q1675" s="9">
        <v>2</v>
      </c>
      <c r="R1675" s="9" t="str">
        <f>IFERROR(VLOOKUP(Tabla2[[#This Row],[CONTRATISTA PRNCIPAL]],Hoja1!$L$5:$M$9,2,FALSE),"CJV")</f>
        <v>CJV</v>
      </c>
      <c r="S1675" s="9" t="str">
        <f>IF(Tabla2[[#This Row],[EMPRESA]]=Tabla2[[#This Row],[CONTRATISTA PRNCIPAL]],"Principal","Secundaria")</f>
        <v>Principal</v>
      </c>
      <c r="T1675" s="10">
        <f>IFERROR(1/COUNTIF(Tabla2[CONTRATISTA PRNCIPAL],Tabla2[[#This Row],[CONTRATISTA PRNCIPAL]]),0)</f>
        <v>9.0909090909090912E-2</v>
      </c>
      <c r="U1675" s="33">
        <f ca="1">IF(((TODAY()-Tabla2[[#This Row],[FECHA NACIMIENTO]])/365)&lt;18,"Corregir", IF(((TODAY()-Tabla2[[#This Row],[FECHA NACIMIENTO]])/365)&gt;80, "Corregir",ROUNDDOWN(((TODAY()-Tabla2[[#This Row],[FECHA NACIMIENTO]])/365),0)))</f>
        <v>52</v>
      </c>
      <c r="V167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675" s="34" t="str">
        <f ca="1">+IF(Tabla2[[#This Row],[Edad]]="Corregir","Corregir","Ok")</f>
        <v>Ok</v>
      </c>
      <c r="X1675" s="10" t="str">
        <f>+IFERROR(VLOOKUP(Tabla2[[#This Row],[DISTRITO SEGÚN DNI]],Hoja1!$A$2:$B$55,2,FALSE),"No")</f>
        <v>No</v>
      </c>
      <c r="Y1675" s="10" t="str">
        <f>IF(OR(LOWER(Tabla2[[#This Row],[GENERO]])="masculino", LOWER(Tabla2[[#This Row],[GENERO]])="femenino"),"OK","Corregir")</f>
        <v>OK</v>
      </c>
      <c r="Z1675" s="10" t="str">
        <f>+IF(Tabla2[[#This Row],[Nro. DNI / CE]]="","Corregir",IF(LEN(Tabla2[[#This Row],[Nro. DNI / CE]])&gt;=8,"OK","Corregir"))</f>
        <v>OK</v>
      </c>
      <c r="AA1675" s="10">
        <f>COUNTIF(Tabla2[APELLIDOS Y NOMBRES],Tabla2[[#This Row],[APELLIDOS Y NOMBRES]])</f>
        <v>1</v>
      </c>
      <c r="AB1675" t="str">
        <f ca="1">+IFERROR(IF(Tabla2[[#This Row],[FECHA CESE/BAJA]]="","No Aplica",IF(AND(MONTH(Tabla2[[#This Row],[FECHA CESE/BAJA]])=MONTH(TODAY()-30),YEAR(Tabla2[[#This Row],[FECHA CESE/BAJA]])=YEAR(TODAY())),MONTH(TODAY()-30)&amp;"-"&amp;YEAR(TODAY()),"Borrar")),"No aplica")</f>
        <v>No Aplica</v>
      </c>
      <c r="AC1675" t="str">
        <f ca="1">+IFERROR(IF(Tabla2[[#This Row],[FECHA INICIO DE LABORES EN OBRA]]="","No Aplica",IF(AND(MONTH(Tabla2[[#This Row],[FECHA INICIO DE LABORES EN OBRA]])=MONTH(TODAY()-30),YEAR(Tabla2[[#This Row],[FECHA INICIO DE LABORES EN OBRA]])=YEAR(TODAY())),MONTH(TODAY()-30)&amp;"-"&amp;YEAR(TODAY()),"No Aplica")),"No Aplica")</f>
        <v>No Aplica</v>
      </c>
    </row>
    <row r="1676" spans="1:29" x14ac:dyDescent="0.25">
      <c r="A1676" s="2">
        <v>20517941337</v>
      </c>
      <c r="B1676" s="3" t="s">
        <v>10145</v>
      </c>
      <c r="C1676" s="3" t="s">
        <v>10145</v>
      </c>
      <c r="D1676" s="3" t="s">
        <v>10167</v>
      </c>
      <c r="E1676" s="3" t="s">
        <v>10168</v>
      </c>
      <c r="F1676" s="36">
        <v>22105</v>
      </c>
      <c r="G1676" s="3">
        <v>1</v>
      </c>
      <c r="H1676" s="3" t="s">
        <v>2420</v>
      </c>
      <c r="I1676" s="3" t="s">
        <v>2435</v>
      </c>
      <c r="J1676" s="3" t="s">
        <v>2436</v>
      </c>
      <c r="K1676" s="3" t="s">
        <v>1492</v>
      </c>
      <c r="L1676" s="8" t="s">
        <v>9813</v>
      </c>
      <c r="M1676" s="5"/>
      <c r="N1676" s="13" t="s">
        <v>1043</v>
      </c>
      <c r="O1676" s="5">
        <v>45085</v>
      </c>
      <c r="P1676" s="8">
        <v>1</v>
      </c>
      <c r="Q1676" s="9">
        <v>1</v>
      </c>
      <c r="R1676" s="9" t="str">
        <f>IFERROR(VLOOKUP(Tabla2[[#This Row],[CONTRATISTA PRNCIPAL]],Hoja1!$L$5:$M$9,2,FALSE),"CJV")</f>
        <v>CJV</v>
      </c>
      <c r="S1676" s="9" t="str">
        <f>IF(Tabla2[[#This Row],[EMPRESA]]=Tabla2[[#This Row],[CONTRATISTA PRNCIPAL]],"Principal","Secundaria")</f>
        <v>Principal</v>
      </c>
      <c r="T1676" s="10">
        <f>IFERROR(1/COUNTIF(Tabla2[CONTRATISTA PRNCIPAL],Tabla2[[#This Row],[CONTRATISTA PRNCIPAL]]),0)</f>
        <v>9.0909090909090912E-2</v>
      </c>
      <c r="U1676" s="33">
        <f ca="1">IF(((TODAY()-Tabla2[[#This Row],[FECHA NACIMIENTO]])/365)&lt;18,"Corregir", IF(((TODAY()-Tabla2[[#This Row],[FECHA NACIMIENTO]])/365)&gt;80, "Corregir",ROUNDDOWN(((TODAY()-Tabla2[[#This Row],[FECHA NACIMIENTO]])/365),0)))</f>
        <v>63</v>
      </c>
      <c r="V167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1676" s="34" t="str">
        <f ca="1">+IF(Tabla2[[#This Row],[Edad]]="Corregir","Corregir","Ok")</f>
        <v>Ok</v>
      </c>
      <c r="X1676" s="10" t="str">
        <f>+IFERROR(VLOOKUP(Tabla2[[#This Row],[DISTRITO SEGÚN DNI]],Hoja1!$A$2:$B$55,2,FALSE),"No")</f>
        <v>No</v>
      </c>
      <c r="Y1676" s="10" t="str">
        <f>IF(OR(LOWER(Tabla2[[#This Row],[GENERO]])="masculino", LOWER(Tabla2[[#This Row],[GENERO]])="femenino"),"OK","Corregir")</f>
        <v>OK</v>
      </c>
      <c r="Z1676" s="10" t="str">
        <f>+IF(Tabla2[[#This Row],[Nro. DNI / CE]]="","Corregir",IF(LEN(Tabla2[[#This Row],[Nro. DNI / CE]])&gt;=8,"OK","Corregir"))</f>
        <v>OK</v>
      </c>
      <c r="AA1676" s="10">
        <f>COUNTIF(Tabla2[APELLIDOS Y NOMBRES],Tabla2[[#This Row],[APELLIDOS Y NOMBRES]])</f>
        <v>1</v>
      </c>
      <c r="AB1676" t="str">
        <f ca="1">+IFERROR(IF(Tabla2[[#This Row],[FECHA CESE/BAJA]]="","No Aplica",IF(AND(MONTH(Tabla2[[#This Row],[FECHA CESE/BAJA]])=MONTH(TODAY()-30),YEAR(Tabla2[[#This Row],[FECHA CESE/BAJA]])=YEAR(TODAY())),MONTH(TODAY()-30)&amp;"-"&amp;YEAR(TODAY()),"Borrar")),"No aplica")</f>
        <v>No Aplica</v>
      </c>
      <c r="AC1676" t="str">
        <f ca="1">+IFERROR(IF(Tabla2[[#This Row],[FECHA INICIO DE LABORES EN OBRA]]="","No Aplica",IF(AND(MONTH(Tabla2[[#This Row],[FECHA INICIO DE LABORES EN OBRA]])=MONTH(TODAY()-30),YEAR(Tabla2[[#This Row],[FECHA INICIO DE LABORES EN OBRA]])=YEAR(TODAY())),MONTH(TODAY()-30)&amp;"-"&amp;YEAR(TODAY()),"No Aplica")),"No Aplica")</f>
        <v>No Aplica</v>
      </c>
    </row>
    <row r="1677" spans="1:29" x14ac:dyDescent="0.25">
      <c r="A1677" s="2" t="s">
        <v>5831</v>
      </c>
      <c r="B1677" s="3" t="s">
        <v>11103</v>
      </c>
      <c r="C1677" s="3" t="s">
        <v>11103</v>
      </c>
      <c r="D1677" s="3" t="s">
        <v>5832</v>
      </c>
      <c r="E1677" s="3" t="s">
        <v>5833</v>
      </c>
      <c r="F1677" s="36">
        <v>31483</v>
      </c>
      <c r="G1677" s="3">
        <v>1</v>
      </c>
      <c r="H1677" s="3" t="s">
        <v>2441</v>
      </c>
      <c r="I1677" s="3" t="s">
        <v>5834</v>
      </c>
      <c r="J1677" s="3" t="s">
        <v>5835</v>
      </c>
      <c r="K1677" s="3" t="s">
        <v>1974</v>
      </c>
      <c r="L1677" s="8" t="s">
        <v>9813</v>
      </c>
      <c r="M1677" s="5"/>
      <c r="N1677" s="13" t="s">
        <v>1489</v>
      </c>
      <c r="O1677" s="5">
        <v>44979</v>
      </c>
      <c r="P1677" s="8">
        <v>1</v>
      </c>
      <c r="Q1677" s="9">
        <v>1</v>
      </c>
      <c r="R1677" s="9" t="str">
        <f>IFERROR(VLOOKUP(Tabla2[[#This Row],[CONTRATISTA PRNCIPAL]],Hoja1!$L$5:$M$9,2,FALSE),"CJV")</f>
        <v>CJV</v>
      </c>
      <c r="S1677" s="9" t="str">
        <f>IF(Tabla2[[#This Row],[EMPRESA]]=Tabla2[[#This Row],[CONTRATISTA PRNCIPAL]],"Principal","Secundaria")</f>
        <v>Principal</v>
      </c>
      <c r="T1677" s="10">
        <f>IFERROR(1/COUNTIF(Tabla2[CONTRATISTA PRNCIPAL],Tabla2[[#This Row],[CONTRATISTA PRNCIPAL]]),0)</f>
        <v>8.5470085470085479E-3</v>
      </c>
      <c r="U1677" s="33">
        <f ca="1">IF(((TODAY()-Tabla2[[#This Row],[FECHA NACIMIENTO]])/365)&lt;18,"Corregir", IF(((TODAY()-Tabla2[[#This Row],[FECHA NACIMIENTO]])/365)&gt;80, "Corregir",ROUNDDOWN(((TODAY()-Tabla2[[#This Row],[FECHA NACIMIENTO]])/365),0)))</f>
        <v>37</v>
      </c>
      <c r="V167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677" s="34" t="str">
        <f ca="1">+IF(Tabla2[[#This Row],[Edad]]="Corregir","Corregir","Ok")</f>
        <v>Ok</v>
      </c>
      <c r="X1677" s="10" t="str">
        <f>+IFERROR(VLOOKUP(Tabla2[[#This Row],[DISTRITO SEGÚN DNI]],Hoja1!$A$2:$B$55,2,FALSE),"No")</f>
        <v>No</v>
      </c>
      <c r="Y1677" s="10" t="str">
        <f>IF(OR(LOWER(Tabla2[[#This Row],[GENERO]])="masculino", LOWER(Tabla2[[#This Row],[GENERO]])="femenino"),"OK","Corregir")</f>
        <v>OK</v>
      </c>
      <c r="Z1677" s="10" t="str">
        <f>+IF(Tabla2[[#This Row],[Nro. DNI / CE]]="","Corregir",IF(LEN(Tabla2[[#This Row],[Nro. DNI / CE]])&gt;=8,"OK","Corregir"))</f>
        <v>OK</v>
      </c>
      <c r="AA1677" s="10">
        <f>COUNTIF(Tabla2[APELLIDOS Y NOMBRES],Tabla2[[#This Row],[APELLIDOS Y NOMBRES]])</f>
        <v>1</v>
      </c>
      <c r="AB1677" t="str">
        <f ca="1">+IFERROR(IF(Tabla2[[#This Row],[FECHA CESE/BAJA]]="","No Aplica",IF(AND(MONTH(Tabla2[[#This Row],[FECHA CESE/BAJA]])=MONTH(TODAY()-30),YEAR(Tabla2[[#This Row],[FECHA CESE/BAJA]])=YEAR(TODAY())),MONTH(TODAY()-30)&amp;"-"&amp;YEAR(TODAY()),"Borrar")),"No aplica")</f>
        <v>No Aplica</v>
      </c>
      <c r="AC1677" t="str">
        <f ca="1">+IFERROR(IF(Tabla2[[#This Row],[FECHA INICIO DE LABORES EN OBRA]]="","No Aplica",IF(AND(MONTH(Tabla2[[#This Row],[FECHA INICIO DE LABORES EN OBRA]])=MONTH(TODAY()-30),YEAR(Tabla2[[#This Row],[FECHA INICIO DE LABORES EN OBRA]])=YEAR(TODAY())),MONTH(TODAY()-30)&amp;"-"&amp;YEAR(TODAY()),"No Aplica")),"No Aplica")</f>
        <v>No Aplica</v>
      </c>
    </row>
    <row r="1678" spans="1:29" x14ac:dyDescent="0.25">
      <c r="A1678" s="2" t="s">
        <v>5831</v>
      </c>
      <c r="B1678" s="3" t="s">
        <v>11103</v>
      </c>
      <c r="C1678" s="3" t="s">
        <v>11103</v>
      </c>
      <c r="D1678" s="3" t="s">
        <v>5836</v>
      </c>
      <c r="E1678" s="3" t="s">
        <v>5837</v>
      </c>
      <c r="F1678" s="36">
        <v>26538</v>
      </c>
      <c r="G1678" s="3">
        <v>1</v>
      </c>
      <c r="H1678" s="3" t="s">
        <v>5838</v>
      </c>
      <c r="I1678" s="3" t="s">
        <v>5834</v>
      </c>
      <c r="J1678" s="3" t="s">
        <v>5839</v>
      </c>
      <c r="K1678" s="3" t="s">
        <v>1047</v>
      </c>
      <c r="L1678" s="8" t="s">
        <v>9813</v>
      </c>
      <c r="M1678" s="5"/>
      <c r="N1678" s="13" t="s">
        <v>1489</v>
      </c>
      <c r="O1678" s="5">
        <v>44966</v>
      </c>
      <c r="P1678" s="8">
        <v>1</v>
      </c>
      <c r="Q1678" s="9">
        <v>1</v>
      </c>
      <c r="R1678" s="9" t="str">
        <f>IFERROR(VLOOKUP(Tabla2[[#This Row],[CONTRATISTA PRNCIPAL]],Hoja1!$L$5:$M$9,2,FALSE),"CJV")</f>
        <v>CJV</v>
      </c>
      <c r="S1678" s="9" t="str">
        <f>IF(Tabla2[[#This Row],[EMPRESA]]=Tabla2[[#This Row],[CONTRATISTA PRNCIPAL]],"Principal","Secundaria")</f>
        <v>Principal</v>
      </c>
      <c r="T1678" s="10">
        <f>IFERROR(1/COUNTIF(Tabla2[CONTRATISTA PRNCIPAL],Tabla2[[#This Row],[CONTRATISTA PRNCIPAL]]),0)</f>
        <v>8.5470085470085479E-3</v>
      </c>
      <c r="U1678" s="33">
        <f ca="1">IF(((TODAY()-Tabla2[[#This Row],[FECHA NACIMIENTO]])/365)&lt;18,"Corregir", IF(((TODAY()-Tabla2[[#This Row],[FECHA NACIMIENTO]])/365)&gt;80, "Corregir",ROUNDDOWN(((TODAY()-Tabla2[[#This Row],[FECHA NACIMIENTO]])/365),0)))</f>
        <v>51</v>
      </c>
      <c r="V167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678" s="34" t="str">
        <f ca="1">+IF(Tabla2[[#This Row],[Edad]]="Corregir","Corregir","Ok")</f>
        <v>Ok</v>
      </c>
      <c r="X1678" s="10" t="str">
        <f>+IFERROR(VLOOKUP(Tabla2[[#This Row],[DISTRITO SEGÚN DNI]],Hoja1!$A$2:$B$55,2,FALSE),"No")</f>
        <v>No</v>
      </c>
      <c r="Y1678" s="10" t="str">
        <f>IF(OR(LOWER(Tabla2[[#This Row],[GENERO]])="masculino", LOWER(Tabla2[[#This Row],[GENERO]])="femenino"),"OK","Corregir")</f>
        <v>OK</v>
      </c>
      <c r="Z1678" s="10" t="str">
        <f>+IF(Tabla2[[#This Row],[Nro. DNI / CE]]="","Corregir",IF(LEN(Tabla2[[#This Row],[Nro. DNI / CE]])&gt;=8,"OK","Corregir"))</f>
        <v>OK</v>
      </c>
      <c r="AA1678" s="10">
        <f>COUNTIF(Tabla2[APELLIDOS Y NOMBRES],Tabla2[[#This Row],[APELLIDOS Y NOMBRES]])</f>
        <v>1</v>
      </c>
      <c r="AB1678" t="str">
        <f ca="1">+IFERROR(IF(Tabla2[[#This Row],[FECHA CESE/BAJA]]="","No Aplica",IF(AND(MONTH(Tabla2[[#This Row],[FECHA CESE/BAJA]])=MONTH(TODAY()-30),YEAR(Tabla2[[#This Row],[FECHA CESE/BAJA]])=YEAR(TODAY())),MONTH(TODAY()-30)&amp;"-"&amp;YEAR(TODAY()),"Borrar")),"No aplica")</f>
        <v>No Aplica</v>
      </c>
      <c r="AC1678" t="str">
        <f ca="1">+IFERROR(IF(Tabla2[[#This Row],[FECHA INICIO DE LABORES EN OBRA]]="","No Aplica",IF(AND(MONTH(Tabla2[[#This Row],[FECHA INICIO DE LABORES EN OBRA]])=MONTH(TODAY()-30),YEAR(Tabla2[[#This Row],[FECHA INICIO DE LABORES EN OBRA]])=YEAR(TODAY())),MONTH(TODAY()-30)&amp;"-"&amp;YEAR(TODAY()),"No Aplica")),"No Aplica")</f>
        <v>No Aplica</v>
      </c>
    </row>
    <row r="1679" spans="1:29" x14ac:dyDescent="0.25">
      <c r="A1679" s="2" t="s">
        <v>5831</v>
      </c>
      <c r="B1679" s="3" t="s">
        <v>11103</v>
      </c>
      <c r="C1679" s="3" t="s">
        <v>11103</v>
      </c>
      <c r="D1679" s="3" t="s">
        <v>5840</v>
      </c>
      <c r="E1679" s="3" t="s">
        <v>5841</v>
      </c>
      <c r="F1679" s="36">
        <v>29129</v>
      </c>
      <c r="G1679" s="3">
        <v>2</v>
      </c>
      <c r="H1679" s="3" t="s">
        <v>5842</v>
      </c>
      <c r="I1679" s="3" t="s">
        <v>5834</v>
      </c>
      <c r="J1679" s="3" t="s">
        <v>5843</v>
      </c>
      <c r="K1679" s="3" t="s">
        <v>1063</v>
      </c>
      <c r="L1679" s="8" t="s">
        <v>9813</v>
      </c>
      <c r="M1679" s="5"/>
      <c r="N1679" s="13" t="s">
        <v>1489</v>
      </c>
      <c r="O1679" s="5">
        <v>44966</v>
      </c>
      <c r="P1679" s="8">
        <v>1</v>
      </c>
      <c r="Q1679" s="9">
        <v>4</v>
      </c>
      <c r="R1679" s="9" t="str">
        <f>IFERROR(VLOOKUP(Tabla2[[#This Row],[CONTRATISTA PRNCIPAL]],Hoja1!$L$5:$M$9,2,FALSE),"CJV")</f>
        <v>CJV</v>
      </c>
      <c r="S1679" s="9" t="str">
        <f>IF(Tabla2[[#This Row],[EMPRESA]]=Tabla2[[#This Row],[CONTRATISTA PRNCIPAL]],"Principal","Secundaria")</f>
        <v>Principal</v>
      </c>
      <c r="T1679" s="10">
        <f>IFERROR(1/COUNTIF(Tabla2[CONTRATISTA PRNCIPAL],Tabla2[[#This Row],[CONTRATISTA PRNCIPAL]]),0)</f>
        <v>8.5470085470085479E-3</v>
      </c>
      <c r="U1679" s="33">
        <f ca="1">IF(((TODAY()-Tabla2[[#This Row],[FECHA NACIMIENTO]])/365)&lt;18,"Corregir", IF(((TODAY()-Tabla2[[#This Row],[FECHA NACIMIENTO]])/365)&gt;80, "Corregir",ROUNDDOWN(((TODAY()-Tabla2[[#This Row],[FECHA NACIMIENTO]])/365),0)))</f>
        <v>43</v>
      </c>
      <c r="V167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679" s="34" t="str">
        <f ca="1">+IF(Tabla2[[#This Row],[Edad]]="Corregir","Corregir","Ok")</f>
        <v>Ok</v>
      </c>
      <c r="X1679" s="10" t="str">
        <f>+IFERROR(VLOOKUP(Tabla2[[#This Row],[DISTRITO SEGÚN DNI]],Hoja1!$A$2:$B$55,2,FALSE),"No")</f>
        <v>No</v>
      </c>
      <c r="Y1679" s="10" t="str">
        <f>IF(OR(LOWER(Tabla2[[#This Row],[GENERO]])="masculino", LOWER(Tabla2[[#This Row],[GENERO]])="femenino"),"OK","Corregir")</f>
        <v>OK</v>
      </c>
      <c r="Z1679" s="10" t="str">
        <f>+IF(Tabla2[[#This Row],[Nro. DNI / CE]]="","Corregir",IF(LEN(Tabla2[[#This Row],[Nro. DNI / CE]])&gt;=8,"OK","Corregir"))</f>
        <v>OK</v>
      </c>
      <c r="AA1679" s="10">
        <f>COUNTIF(Tabla2[APELLIDOS Y NOMBRES],Tabla2[[#This Row],[APELLIDOS Y NOMBRES]])</f>
        <v>1</v>
      </c>
      <c r="AB1679" t="str">
        <f ca="1">+IFERROR(IF(Tabla2[[#This Row],[FECHA CESE/BAJA]]="","No Aplica",IF(AND(MONTH(Tabla2[[#This Row],[FECHA CESE/BAJA]])=MONTH(TODAY()-30),YEAR(Tabla2[[#This Row],[FECHA CESE/BAJA]])=YEAR(TODAY())),MONTH(TODAY()-30)&amp;"-"&amp;YEAR(TODAY()),"Borrar")),"No aplica")</f>
        <v>No Aplica</v>
      </c>
      <c r="AC1679" t="str">
        <f ca="1">+IFERROR(IF(Tabla2[[#This Row],[FECHA INICIO DE LABORES EN OBRA]]="","No Aplica",IF(AND(MONTH(Tabla2[[#This Row],[FECHA INICIO DE LABORES EN OBRA]])=MONTH(TODAY()-30),YEAR(Tabla2[[#This Row],[FECHA INICIO DE LABORES EN OBRA]])=YEAR(TODAY())),MONTH(TODAY()-30)&amp;"-"&amp;YEAR(TODAY()),"No Aplica")),"No Aplica")</f>
        <v>No Aplica</v>
      </c>
    </row>
    <row r="1680" spans="1:29" x14ac:dyDescent="0.25">
      <c r="A1680" s="2" t="s">
        <v>5831</v>
      </c>
      <c r="B1680" s="3" t="s">
        <v>11103</v>
      </c>
      <c r="C1680" s="3" t="s">
        <v>11103</v>
      </c>
      <c r="D1680" s="3" t="s">
        <v>5844</v>
      </c>
      <c r="E1680" s="3" t="s">
        <v>5845</v>
      </c>
      <c r="F1680" s="36">
        <v>30716</v>
      </c>
      <c r="G1680" s="3">
        <v>1</v>
      </c>
      <c r="H1680" s="3" t="s">
        <v>1881</v>
      </c>
      <c r="I1680" s="3" t="s">
        <v>5834</v>
      </c>
      <c r="J1680" s="3" t="s">
        <v>5846</v>
      </c>
      <c r="K1680" s="3" t="s">
        <v>1161</v>
      </c>
      <c r="L1680" s="8" t="s">
        <v>9813</v>
      </c>
      <c r="M1680" s="5"/>
      <c r="N1680" s="13" t="s">
        <v>1592</v>
      </c>
      <c r="O1680" s="5">
        <v>44979</v>
      </c>
      <c r="P1680" s="8">
        <v>1</v>
      </c>
      <c r="Q1680" s="9">
        <v>1</v>
      </c>
      <c r="R1680" s="9" t="str">
        <f>IFERROR(VLOOKUP(Tabla2[[#This Row],[CONTRATISTA PRNCIPAL]],Hoja1!$L$5:$M$9,2,FALSE),"CJV")</f>
        <v>CJV</v>
      </c>
      <c r="S1680" s="9" t="str">
        <f>IF(Tabla2[[#This Row],[EMPRESA]]=Tabla2[[#This Row],[CONTRATISTA PRNCIPAL]],"Principal","Secundaria")</f>
        <v>Principal</v>
      </c>
      <c r="T1680" s="10">
        <f>IFERROR(1/COUNTIF(Tabla2[CONTRATISTA PRNCIPAL],Tabla2[[#This Row],[CONTRATISTA PRNCIPAL]]),0)</f>
        <v>8.5470085470085479E-3</v>
      </c>
      <c r="U1680" s="33">
        <f ca="1">IF(((TODAY()-Tabla2[[#This Row],[FECHA NACIMIENTO]])/365)&lt;18,"Corregir", IF(((TODAY()-Tabla2[[#This Row],[FECHA NACIMIENTO]])/365)&gt;80, "Corregir",ROUNDDOWN(((TODAY()-Tabla2[[#This Row],[FECHA NACIMIENTO]])/365),0)))</f>
        <v>39</v>
      </c>
      <c r="V168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680" s="34" t="str">
        <f ca="1">+IF(Tabla2[[#This Row],[Edad]]="Corregir","Corregir","Ok")</f>
        <v>Ok</v>
      </c>
      <c r="X1680" s="10" t="str">
        <f>+IFERROR(VLOOKUP(Tabla2[[#This Row],[DISTRITO SEGÚN DNI]],Hoja1!$A$2:$B$55,2,FALSE),"No")</f>
        <v>No</v>
      </c>
      <c r="Y1680" s="10" t="str">
        <f>IF(OR(LOWER(Tabla2[[#This Row],[GENERO]])="masculino", LOWER(Tabla2[[#This Row],[GENERO]])="femenino"),"OK","Corregir")</f>
        <v>OK</v>
      </c>
      <c r="Z1680" s="10" t="str">
        <f>+IF(Tabla2[[#This Row],[Nro. DNI / CE]]="","Corregir",IF(LEN(Tabla2[[#This Row],[Nro. DNI / CE]])&gt;=8,"OK","Corregir"))</f>
        <v>OK</v>
      </c>
      <c r="AA1680" s="10">
        <f>COUNTIF(Tabla2[APELLIDOS Y NOMBRES],Tabla2[[#This Row],[APELLIDOS Y NOMBRES]])</f>
        <v>1</v>
      </c>
      <c r="AB1680" t="str">
        <f ca="1">+IFERROR(IF(Tabla2[[#This Row],[FECHA CESE/BAJA]]="","No Aplica",IF(AND(MONTH(Tabla2[[#This Row],[FECHA CESE/BAJA]])=MONTH(TODAY()-30),YEAR(Tabla2[[#This Row],[FECHA CESE/BAJA]])=YEAR(TODAY())),MONTH(TODAY()-30)&amp;"-"&amp;YEAR(TODAY()),"Borrar")),"No aplica")</f>
        <v>No Aplica</v>
      </c>
      <c r="AC1680" t="str">
        <f ca="1">+IFERROR(IF(Tabla2[[#This Row],[FECHA INICIO DE LABORES EN OBRA]]="","No Aplica",IF(AND(MONTH(Tabla2[[#This Row],[FECHA INICIO DE LABORES EN OBRA]])=MONTH(TODAY()-30),YEAR(Tabla2[[#This Row],[FECHA INICIO DE LABORES EN OBRA]])=YEAR(TODAY())),MONTH(TODAY()-30)&amp;"-"&amp;YEAR(TODAY()),"No Aplica")),"No Aplica")</f>
        <v>No Aplica</v>
      </c>
    </row>
    <row r="1681" spans="1:29" x14ac:dyDescent="0.25">
      <c r="A1681" s="2" t="s">
        <v>5831</v>
      </c>
      <c r="B1681" s="3" t="s">
        <v>11103</v>
      </c>
      <c r="C1681" s="3" t="s">
        <v>11103</v>
      </c>
      <c r="D1681" s="3" t="s">
        <v>5847</v>
      </c>
      <c r="E1681" s="3" t="s">
        <v>5848</v>
      </c>
      <c r="F1681" s="36">
        <v>29396</v>
      </c>
      <c r="G1681" s="3">
        <v>2</v>
      </c>
      <c r="H1681" s="3" t="s">
        <v>1457</v>
      </c>
      <c r="I1681" s="3" t="s">
        <v>5834</v>
      </c>
      <c r="J1681" s="3" t="s">
        <v>5849</v>
      </c>
      <c r="K1681" s="3" t="s">
        <v>93</v>
      </c>
      <c r="L1681" s="8" t="s">
        <v>9813</v>
      </c>
      <c r="M1681" s="5"/>
      <c r="N1681" s="13" t="s">
        <v>1489</v>
      </c>
      <c r="O1681" s="5">
        <v>44980</v>
      </c>
      <c r="P1681" s="8">
        <v>1</v>
      </c>
      <c r="Q1681" s="9">
        <v>4</v>
      </c>
      <c r="R1681" s="9" t="str">
        <f>IFERROR(VLOOKUP(Tabla2[[#This Row],[CONTRATISTA PRNCIPAL]],Hoja1!$L$5:$M$9,2,FALSE),"CJV")</f>
        <v>CJV</v>
      </c>
      <c r="S1681" s="9" t="str">
        <f>IF(Tabla2[[#This Row],[EMPRESA]]=Tabla2[[#This Row],[CONTRATISTA PRNCIPAL]],"Principal","Secundaria")</f>
        <v>Principal</v>
      </c>
      <c r="T1681" s="10">
        <f>IFERROR(1/COUNTIF(Tabla2[CONTRATISTA PRNCIPAL],Tabla2[[#This Row],[CONTRATISTA PRNCIPAL]]),0)</f>
        <v>8.5470085470085479E-3</v>
      </c>
      <c r="U1681" s="33">
        <f ca="1">IF(((TODAY()-Tabla2[[#This Row],[FECHA NACIMIENTO]])/365)&lt;18,"Corregir", IF(((TODAY()-Tabla2[[#This Row],[FECHA NACIMIENTO]])/365)&gt;80, "Corregir",ROUNDDOWN(((TODAY()-Tabla2[[#This Row],[FECHA NACIMIENTO]])/365),0)))</f>
        <v>43</v>
      </c>
      <c r="V168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681" s="34" t="str">
        <f ca="1">+IF(Tabla2[[#This Row],[Edad]]="Corregir","Corregir","Ok")</f>
        <v>Ok</v>
      </c>
      <c r="X1681" s="10" t="str">
        <f>+IFERROR(VLOOKUP(Tabla2[[#This Row],[DISTRITO SEGÚN DNI]],Hoja1!$A$2:$B$55,2,FALSE),"No")</f>
        <v>ATE</v>
      </c>
      <c r="Y1681" s="10" t="str">
        <f>IF(OR(LOWER(Tabla2[[#This Row],[GENERO]])="masculino", LOWER(Tabla2[[#This Row],[GENERO]])="femenino"),"OK","Corregir")</f>
        <v>OK</v>
      </c>
      <c r="Z1681" s="10" t="str">
        <f>+IF(Tabla2[[#This Row],[Nro. DNI / CE]]="","Corregir",IF(LEN(Tabla2[[#This Row],[Nro. DNI / CE]])&gt;=8,"OK","Corregir"))</f>
        <v>OK</v>
      </c>
      <c r="AA1681" s="10">
        <f>COUNTIF(Tabla2[APELLIDOS Y NOMBRES],Tabla2[[#This Row],[APELLIDOS Y NOMBRES]])</f>
        <v>1</v>
      </c>
      <c r="AB1681" t="str">
        <f ca="1">+IFERROR(IF(Tabla2[[#This Row],[FECHA CESE/BAJA]]="","No Aplica",IF(AND(MONTH(Tabla2[[#This Row],[FECHA CESE/BAJA]])=MONTH(TODAY()-30),YEAR(Tabla2[[#This Row],[FECHA CESE/BAJA]])=YEAR(TODAY())),MONTH(TODAY()-30)&amp;"-"&amp;YEAR(TODAY()),"Borrar")),"No aplica")</f>
        <v>No Aplica</v>
      </c>
      <c r="AC1681" t="str">
        <f ca="1">+IFERROR(IF(Tabla2[[#This Row],[FECHA INICIO DE LABORES EN OBRA]]="","No Aplica",IF(AND(MONTH(Tabla2[[#This Row],[FECHA INICIO DE LABORES EN OBRA]])=MONTH(TODAY()-30),YEAR(Tabla2[[#This Row],[FECHA INICIO DE LABORES EN OBRA]])=YEAR(TODAY())),MONTH(TODAY()-30)&amp;"-"&amp;YEAR(TODAY()),"No Aplica")),"No Aplica")</f>
        <v>No Aplica</v>
      </c>
    </row>
    <row r="1682" spans="1:29" x14ac:dyDescent="0.25">
      <c r="A1682" s="2" t="s">
        <v>5831</v>
      </c>
      <c r="B1682" s="3" t="s">
        <v>11103</v>
      </c>
      <c r="C1682" s="3" t="s">
        <v>11103</v>
      </c>
      <c r="D1682" s="3" t="s">
        <v>5850</v>
      </c>
      <c r="E1682" s="3" t="s">
        <v>5851</v>
      </c>
      <c r="F1682" s="36">
        <v>30020</v>
      </c>
      <c r="G1682" s="3">
        <v>2</v>
      </c>
      <c r="H1682" s="3" t="s">
        <v>5852</v>
      </c>
      <c r="I1682" s="3" t="s">
        <v>5834</v>
      </c>
      <c r="J1682" s="3" t="s">
        <v>5853</v>
      </c>
      <c r="K1682" s="3" t="s">
        <v>36</v>
      </c>
      <c r="L1682" s="8" t="s">
        <v>9813</v>
      </c>
      <c r="M1682" s="5"/>
      <c r="N1682" s="13" t="s">
        <v>1489</v>
      </c>
      <c r="O1682" s="5">
        <v>44966</v>
      </c>
      <c r="P1682" s="8">
        <v>1</v>
      </c>
      <c r="Q1682" s="9">
        <v>4</v>
      </c>
      <c r="R1682" s="9" t="str">
        <f>IFERROR(VLOOKUP(Tabla2[[#This Row],[CONTRATISTA PRNCIPAL]],Hoja1!$L$5:$M$9,2,FALSE),"CJV")</f>
        <v>CJV</v>
      </c>
      <c r="S1682" s="9" t="str">
        <f>IF(Tabla2[[#This Row],[EMPRESA]]=Tabla2[[#This Row],[CONTRATISTA PRNCIPAL]],"Principal","Secundaria")</f>
        <v>Principal</v>
      </c>
      <c r="T1682" s="10">
        <f>IFERROR(1/COUNTIF(Tabla2[CONTRATISTA PRNCIPAL],Tabla2[[#This Row],[CONTRATISTA PRNCIPAL]]),0)</f>
        <v>8.5470085470085479E-3</v>
      </c>
      <c r="U1682" s="33">
        <f ca="1">IF(((TODAY()-Tabla2[[#This Row],[FECHA NACIMIENTO]])/365)&lt;18,"Corregir", IF(((TODAY()-Tabla2[[#This Row],[FECHA NACIMIENTO]])/365)&gt;80, "Corregir",ROUNDDOWN(((TODAY()-Tabla2[[#This Row],[FECHA NACIMIENTO]])/365),0)))</f>
        <v>41</v>
      </c>
      <c r="V168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682" s="34" t="str">
        <f ca="1">+IF(Tabla2[[#This Row],[Edad]]="Corregir","Corregir","Ok")</f>
        <v>Ok</v>
      </c>
      <c r="X1682" s="10" t="str">
        <f>+IFERROR(VLOOKUP(Tabla2[[#This Row],[DISTRITO SEGÚN DNI]],Hoja1!$A$2:$B$55,2,FALSE),"No")</f>
        <v>SANTA ANITA</v>
      </c>
      <c r="Y1682" s="10" t="str">
        <f>IF(OR(LOWER(Tabla2[[#This Row],[GENERO]])="masculino", LOWER(Tabla2[[#This Row],[GENERO]])="femenino"),"OK","Corregir")</f>
        <v>OK</v>
      </c>
      <c r="Z1682" s="10" t="str">
        <f>+IF(Tabla2[[#This Row],[Nro. DNI / CE]]="","Corregir",IF(LEN(Tabla2[[#This Row],[Nro. DNI / CE]])&gt;=8,"OK","Corregir"))</f>
        <v>OK</v>
      </c>
      <c r="AA1682" s="10">
        <f>COUNTIF(Tabla2[APELLIDOS Y NOMBRES],Tabla2[[#This Row],[APELLIDOS Y NOMBRES]])</f>
        <v>1</v>
      </c>
      <c r="AB1682" t="str">
        <f ca="1">+IFERROR(IF(Tabla2[[#This Row],[FECHA CESE/BAJA]]="","No Aplica",IF(AND(MONTH(Tabla2[[#This Row],[FECHA CESE/BAJA]])=MONTH(TODAY()-30),YEAR(Tabla2[[#This Row],[FECHA CESE/BAJA]])=YEAR(TODAY())),MONTH(TODAY()-30)&amp;"-"&amp;YEAR(TODAY()),"Borrar")),"No aplica")</f>
        <v>No Aplica</v>
      </c>
      <c r="AC1682" t="str">
        <f ca="1">+IFERROR(IF(Tabla2[[#This Row],[FECHA INICIO DE LABORES EN OBRA]]="","No Aplica",IF(AND(MONTH(Tabla2[[#This Row],[FECHA INICIO DE LABORES EN OBRA]])=MONTH(TODAY()-30),YEAR(Tabla2[[#This Row],[FECHA INICIO DE LABORES EN OBRA]])=YEAR(TODAY())),MONTH(TODAY()-30)&amp;"-"&amp;YEAR(TODAY()),"No Aplica")),"No Aplica")</f>
        <v>No Aplica</v>
      </c>
    </row>
    <row r="1683" spans="1:29" x14ac:dyDescent="0.25">
      <c r="A1683" s="2" t="s">
        <v>5831</v>
      </c>
      <c r="B1683" s="3" t="s">
        <v>11103</v>
      </c>
      <c r="C1683" s="3" t="s">
        <v>11103</v>
      </c>
      <c r="D1683" s="3" t="s">
        <v>5854</v>
      </c>
      <c r="E1683" s="3" t="s">
        <v>5855</v>
      </c>
      <c r="F1683" s="36">
        <v>29191</v>
      </c>
      <c r="G1683" s="3">
        <v>2</v>
      </c>
      <c r="H1683" s="3" t="s">
        <v>1444</v>
      </c>
      <c r="I1683" s="3" t="s">
        <v>5834</v>
      </c>
      <c r="J1683" s="3" t="s">
        <v>5856</v>
      </c>
      <c r="K1683" s="3" t="s">
        <v>1086</v>
      </c>
      <c r="L1683" s="8" t="s">
        <v>9813</v>
      </c>
      <c r="M1683" s="5"/>
      <c r="N1683" s="13" t="s">
        <v>1489</v>
      </c>
      <c r="O1683" s="5">
        <v>44966</v>
      </c>
      <c r="P1683" s="8">
        <v>1</v>
      </c>
      <c r="Q1683" s="9">
        <v>4</v>
      </c>
      <c r="R1683" s="9" t="str">
        <f>IFERROR(VLOOKUP(Tabla2[[#This Row],[CONTRATISTA PRNCIPAL]],Hoja1!$L$5:$M$9,2,FALSE),"CJV")</f>
        <v>CJV</v>
      </c>
      <c r="S1683" s="9" t="str">
        <f>IF(Tabla2[[#This Row],[EMPRESA]]=Tabla2[[#This Row],[CONTRATISTA PRNCIPAL]],"Principal","Secundaria")</f>
        <v>Principal</v>
      </c>
      <c r="T1683" s="10">
        <f>IFERROR(1/COUNTIF(Tabla2[CONTRATISTA PRNCIPAL],Tabla2[[#This Row],[CONTRATISTA PRNCIPAL]]),0)</f>
        <v>8.5470085470085479E-3</v>
      </c>
      <c r="U1683" s="33">
        <f ca="1">IF(((TODAY()-Tabla2[[#This Row],[FECHA NACIMIENTO]])/365)&lt;18,"Corregir", IF(((TODAY()-Tabla2[[#This Row],[FECHA NACIMIENTO]])/365)&gt;80, "Corregir",ROUNDDOWN(((TODAY()-Tabla2[[#This Row],[FECHA NACIMIENTO]])/365),0)))</f>
        <v>43</v>
      </c>
      <c r="V168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683" s="34" t="str">
        <f ca="1">+IF(Tabla2[[#This Row],[Edad]]="Corregir","Corregir","Ok")</f>
        <v>Ok</v>
      </c>
      <c r="X1683" s="10" t="str">
        <f>+IFERROR(VLOOKUP(Tabla2[[#This Row],[DISTRITO SEGÚN DNI]],Hoja1!$A$2:$B$55,2,FALSE),"No")</f>
        <v>No</v>
      </c>
      <c r="Y1683" s="10" t="str">
        <f>IF(OR(LOWER(Tabla2[[#This Row],[GENERO]])="masculino", LOWER(Tabla2[[#This Row],[GENERO]])="femenino"),"OK","Corregir")</f>
        <v>OK</v>
      </c>
      <c r="Z1683" s="10" t="str">
        <f>+IF(Tabla2[[#This Row],[Nro. DNI / CE]]="","Corregir",IF(LEN(Tabla2[[#This Row],[Nro. DNI / CE]])&gt;=8,"OK","Corregir"))</f>
        <v>OK</v>
      </c>
      <c r="AA1683" s="10">
        <f>COUNTIF(Tabla2[APELLIDOS Y NOMBRES],Tabla2[[#This Row],[APELLIDOS Y NOMBRES]])</f>
        <v>1</v>
      </c>
      <c r="AB1683" t="str">
        <f ca="1">+IFERROR(IF(Tabla2[[#This Row],[FECHA CESE/BAJA]]="","No Aplica",IF(AND(MONTH(Tabla2[[#This Row],[FECHA CESE/BAJA]])=MONTH(TODAY()-30),YEAR(Tabla2[[#This Row],[FECHA CESE/BAJA]])=YEAR(TODAY())),MONTH(TODAY()-30)&amp;"-"&amp;YEAR(TODAY()),"Borrar")),"No aplica")</f>
        <v>No Aplica</v>
      </c>
      <c r="AC1683" t="str">
        <f ca="1">+IFERROR(IF(Tabla2[[#This Row],[FECHA INICIO DE LABORES EN OBRA]]="","No Aplica",IF(AND(MONTH(Tabla2[[#This Row],[FECHA INICIO DE LABORES EN OBRA]])=MONTH(TODAY()-30),YEAR(Tabla2[[#This Row],[FECHA INICIO DE LABORES EN OBRA]])=YEAR(TODAY())),MONTH(TODAY()-30)&amp;"-"&amp;YEAR(TODAY()),"No Aplica")),"No Aplica")</f>
        <v>No Aplica</v>
      </c>
    </row>
    <row r="1684" spans="1:29" x14ac:dyDescent="0.25">
      <c r="A1684" s="2" t="s">
        <v>5831</v>
      </c>
      <c r="B1684" s="3" t="s">
        <v>11103</v>
      </c>
      <c r="C1684" s="3" t="s">
        <v>11103</v>
      </c>
      <c r="D1684" s="3" t="s">
        <v>5857</v>
      </c>
      <c r="E1684" s="3" t="s">
        <v>5858</v>
      </c>
      <c r="F1684" s="36">
        <v>32654</v>
      </c>
      <c r="G1684" s="3">
        <v>2</v>
      </c>
      <c r="H1684" s="3" t="s">
        <v>5859</v>
      </c>
      <c r="I1684" s="3" t="s">
        <v>5834</v>
      </c>
      <c r="J1684" s="3" t="s">
        <v>5860</v>
      </c>
      <c r="K1684" s="3" t="s">
        <v>93</v>
      </c>
      <c r="L1684" s="8" t="s">
        <v>9813</v>
      </c>
      <c r="M1684" s="5"/>
      <c r="N1684" s="13" t="s">
        <v>1489</v>
      </c>
      <c r="O1684" s="5">
        <v>44979</v>
      </c>
      <c r="P1684" s="8">
        <v>1</v>
      </c>
      <c r="Q1684" s="9">
        <v>4</v>
      </c>
      <c r="R1684" s="9" t="str">
        <f>IFERROR(VLOOKUP(Tabla2[[#This Row],[CONTRATISTA PRNCIPAL]],Hoja1!$L$5:$M$9,2,FALSE),"CJV")</f>
        <v>CJV</v>
      </c>
      <c r="S1684" s="9" t="str">
        <f>IF(Tabla2[[#This Row],[EMPRESA]]=Tabla2[[#This Row],[CONTRATISTA PRNCIPAL]],"Principal","Secundaria")</f>
        <v>Principal</v>
      </c>
      <c r="T1684" s="10">
        <f>IFERROR(1/COUNTIF(Tabla2[CONTRATISTA PRNCIPAL],Tabla2[[#This Row],[CONTRATISTA PRNCIPAL]]),0)</f>
        <v>8.5470085470085479E-3</v>
      </c>
      <c r="U1684" s="33">
        <f ca="1">IF(((TODAY()-Tabla2[[#This Row],[FECHA NACIMIENTO]])/365)&lt;18,"Corregir", IF(((TODAY()-Tabla2[[#This Row],[FECHA NACIMIENTO]])/365)&gt;80, "Corregir",ROUNDDOWN(((TODAY()-Tabla2[[#This Row],[FECHA NACIMIENTO]])/365),0)))</f>
        <v>34</v>
      </c>
      <c r="V168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684" s="34" t="str">
        <f ca="1">+IF(Tabla2[[#This Row],[Edad]]="Corregir","Corregir","Ok")</f>
        <v>Ok</v>
      </c>
      <c r="X1684" s="10" t="str">
        <f>+IFERROR(VLOOKUP(Tabla2[[#This Row],[DISTRITO SEGÚN DNI]],Hoja1!$A$2:$B$55,2,FALSE),"No")</f>
        <v>ATE</v>
      </c>
      <c r="Y1684" s="10" t="str">
        <f>IF(OR(LOWER(Tabla2[[#This Row],[GENERO]])="masculino", LOWER(Tabla2[[#This Row],[GENERO]])="femenino"),"OK","Corregir")</f>
        <v>OK</v>
      </c>
      <c r="Z1684" s="10" t="str">
        <f>+IF(Tabla2[[#This Row],[Nro. DNI / CE]]="","Corregir",IF(LEN(Tabla2[[#This Row],[Nro. DNI / CE]])&gt;=8,"OK","Corregir"))</f>
        <v>OK</v>
      </c>
      <c r="AA1684" s="10">
        <f>COUNTIF(Tabla2[APELLIDOS Y NOMBRES],Tabla2[[#This Row],[APELLIDOS Y NOMBRES]])</f>
        <v>1</v>
      </c>
      <c r="AB1684" t="str">
        <f ca="1">+IFERROR(IF(Tabla2[[#This Row],[FECHA CESE/BAJA]]="","No Aplica",IF(AND(MONTH(Tabla2[[#This Row],[FECHA CESE/BAJA]])=MONTH(TODAY()-30),YEAR(Tabla2[[#This Row],[FECHA CESE/BAJA]])=YEAR(TODAY())),MONTH(TODAY()-30)&amp;"-"&amp;YEAR(TODAY()),"Borrar")),"No aplica")</f>
        <v>No Aplica</v>
      </c>
      <c r="AC1684" t="str">
        <f ca="1">+IFERROR(IF(Tabla2[[#This Row],[FECHA INICIO DE LABORES EN OBRA]]="","No Aplica",IF(AND(MONTH(Tabla2[[#This Row],[FECHA INICIO DE LABORES EN OBRA]])=MONTH(TODAY()-30),YEAR(Tabla2[[#This Row],[FECHA INICIO DE LABORES EN OBRA]])=YEAR(TODAY())),MONTH(TODAY()-30)&amp;"-"&amp;YEAR(TODAY()),"No Aplica")),"No Aplica")</f>
        <v>No Aplica</v>
      </c>
    </row>
    <row r="1685" spans="1:29" x14ac:dyDescent="0.25">
      <c r="A1685" s="2" t="s">
        <v>5831</v>
      </c>
      <c r="B1685" s="3" t="s">
        <v>11103</v>
      </c>
      <c r="C1685" s="3" t="s">
        <v>11103</v>
      </c>
      <c r="D1685" s="3" t="s">
        <v>5861</v>
      </c>
      <c r="E1685" s="3" t="s">
        <v>5862</v>
      </c>
      <c r="F1685" s="36">
        <v>28824</v>
      </c>
      <c r="G1685" s="3">
        <v>2</v>
      </c>
      <c r="H1685" s="3" t="s">
        <v>5863</v>
      </c>
      <c r="I1685" s="3" t="s">
        <v>5834</v>
      </c>
      <c r="J1685" s="3" t="s">
        <v>5864</v>
      </c>
      <c r="K1685" s="3" t="s">
        <v>5865</v>
      </c>
      <c r="L1685" s="8" t="s">
        <v>9813</v>
      </c>
      <c r="M1685" s="5"/>
      <c r="N1685" s="13" t="s">
        <v>1489</v>
      </c>
      <c r="O1685" s="5">
        <v>44980</v>
      </c>
      <c r="P1685" s="8">
        <v>1</v>
      </c>
      <c r="Q1685" s="9">
        <v>4</v>
      </c>
      <c r="R1685" s="9" t="str">
        <f>IFERROR(VLOOKUP(Tabla2[[#This Row],[CONTRATISTA PRNCIPAL]],Hoja1!$L$5:$M$9,2,FALSE),"CJV")</f>
        <v>CJV</v>
      </c>
      <c r="S1685" s="9" t="str">
        <f>IF(Tabla2[[#This Row],[EMPRESA]]=Tabla2[[#This Row],[CONTRATISTA PRNCIPAL]],"Principal","Secundaria")</f>
        <v>Principal</v>
      </c>
      <c r="T1685" s="10">
        <f>IFERROR(1/COUNTIF(Tabla2[CONTRATISTA PRNCIPAL],Tabla2[[#This Row],[CONTRATISTA PRNCIPAL]]),0)</f>
        <v>8.5470085470085479E-3</v>
      </c>
      <c r="U1685" s="33">
        <f ca="1">IF(((TODAY()-Tabla2[[#This Row],[FECHA NACIMIENTO]])/365)&lt;18,"Corregir", IF(((TODAY()-Tabla2[[#This Row],[FECHA NACIMIENTO]])/365)&gt;80, "Corregir",ROUNDDOWN(((TODAY()-Tabla2[[#This Row],[FECHA NACIMIENTO]])/365),0)))</f>
        <v>44</v>
      </c>
      <c r="V168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685" s="34" t="str">
        <f ca="1">+IF(Tabla2[[#This Row],[Edad]]="Corregir","Corregir","Ok")</f>
        <v>Ok</v>
      </c>
      <c r="X1685" s="10" t="str">
        <f>+IFERROR(VLOOKUP(Tabla2[[#This Row],[DISTRITO SEGÚN DNI]],Hoja1!$A$2:$B$55,2,FALSE),"No")</f>
        <v>No</v>
      </c>
      <c r="Y1685" s="10" t="str">
        <f>IF(OR(LOWER(Tabla2[[#This Row],[GENERO]])="masculino", LOWER(Tabla2[[#This Row],[GENERO]])="femenino"),"OK","Corregir")</f>
        <v>OK</v>
      </c>
      <c r="Z1685" s="10" t="str">
        <f>+IF(Tabla2[[#This Row],[Nro. DNI / CE]]="","Corregir",IF(LEN(Tabla2[[#This Row],[Nro. DNI / CE]])&gt;=8,"OK","Corregir"))</f>
        <v>OK</v>
      </c>
      <c r="AA1685" s="10">
        <f>COUNTIF(Tabla2[APELLIDOS Y NOMBRES],Tabla2[[#This Row],[APELLIDOS Y NOMBRES]])</f>
        <v>1</v>
      </c>
      <c r="AB1685" t="str">
        <f ca="1">+IFERROR(IF(Tabla2[[#This Row],[FECHA CESE/BAJA]]="","No Aplica",IF(AND(MONTH(Tabla2[[#This Row],[FECHA CESE/BAJA]])=MONTH(TODAY()-30),YEAR(Tabla2[[#This Row],[FECHA CESE/BAJA]])=YEAR(TODAY())),MONTH(TODAY()-30)&amp;"-"&amp;YEAR(TODAY()),"Borrar")),"No aplica")</f>
        <v>No Aplica</v>
      </c>
      <c r="AC1685" t="str">
        <f ca="1">+IFERROR(IF(Tabla2[[#This Row],[FECHA INICIO DE LABORES EN OBRA]]="","No Aplica",IF(AND(MONTH(Tabla2[[#This Row],[FECHA INICIO DE LABORES EN OBRA]])=MONTH(TODAY()-30),YEAR(Tabla2[[#This Row],[FECHA INICIO DE LABORES EN OBRA]])=YEAR(TODAY())),MONTH(TODAY()-30)&amp;"-"&amp;YEAR(TODAY()),"No Aplica")),"No Aplica")</f>
        <v>No Aplica</v>
      </c>
    </row>
    <row r="1686" spans="1:29" x14ac:dyDescent="0.25">
      <c r="A1686" s="2" t="s">
        <v>5831</v>
      </c>
      <c r="B1686" s="3" t="s">
        <v>11103</v>
      </c>
      <c r="C1686" s="3" t="s">
        <v>11103</v>
      </c>
      <c r="D1686" s="3" t="s">
        <v>5866</v>
      </c>
      <c r="E1686" s="3" t="s">
        <v>5867</v>
      </c>
      <c r="F1686" s="36">
        <v>30497</v>
      </c>
      <c r="G1686" s="3">
        <v>2</v>
      </c>
      <c r="H1686" s="3" t="s">
        <v>5868</v>
      </c>
      <c r="I1686" s="3" t="s">
        <v>5834</v>
      </c>
      <c r="J1686" s="3" t="s">
        <v>5869</v>
      </c>
      <c r="K1686" s="3" t="s">
        <v>1063</v>
      </c>
      <c r="L1686" s="8" t="s">
        <v>9813</v>
      </c>
      <c r="M1686" s="5"/>
      <c r="N1686" s="13" t="s">
        <v>1489</v>
      </c>
      <c r="O1686" s="5">
        <v>44979</v>
      </c>
      <c r="P1686" s="8">
        <v>1</v>
      </c>
      <c r="Q1686" s="9">
        <v>4</v>
      </c>
      <c r="R1686" s="9" t="str">
        <f>IFERROR(VLOOKUP(Tabla2[[#This Row],[CONTRATISTA PRNCIPAL]],Hoja1!$L$5:$M$9,2,FALSE),"CJV")</f>
        <v>CJV</v>
      </c>
      <c r="S1686" s="9" t="str">
        <f>IF(Tabla2[[#This Row],[EMPRESA]]=Tabla2[[#This Row],[CONTRATISTA PRNCIPAL]],"Principal","Secundaria")</f>
        <v>Principal</v>
      </c>
      <c r="T1686" s="10">
        <f>IFERROR(1/COUNTIF(Tabla2[CONTRATISTA PRNCIPAL],Tabla2[[#This Row],[CONTRATISTA PRNCIPAL]]),0)</f>
        <v>8.5470085470085479E-3</v>
      </c>
      <c r="U1686" s="33">
        <f ca="1">IF(((TODAY()-Tabla2[[#This Row],[FECHA NACIMIENTO]])/365)&lt;18,"Corregir", IF(((TODAY()-Tabla2[[#This Row],[FECHA NACIMIENTO]])/365)&gt;80, "Corregir",ROUNDDOWN(((TODAY()-Tabla2[[#This Row],[FECHA NACIMIENTO]])/365),0)))</f>
        <v>40</v>
      </c>
      <c r="V168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686" s="34" t="str">
        <f ca="1">+IF(Tabla2[[#This Row],[Edad]]="Corregir","Corregir","Ok")</f>
        <v>Ok</v>
      </c>
      <c r="X1686" s="10" t="str">
        <f>+IFERROR(VLOOKUP(Tabla2[[#This Row],[DISTRITO SEGÚN DNI]],Hoja1!$A$2:$B$55,2,FALSE),"No")</f>
        <v>No</v>
      </c>
      <c r="Y1686" s="10" t="str">
        <f>IF(OR(LOWER(Tabla2[[#This Row],[GENERO]])="masculino", LOWER(Tabla2[[#This Row],[GENERO]])="femenino"),"OK","Corregir")</f>
        <v>OK</v>
      </c>
      <c r="Z1686" s="10" t="str">
        <f>+IF(Tabla2[[#This Row],[Nro. DNI / CE]]="","Corregir",IF(LEN(Tabla2[[#This Row],[Nro. DNI / CE]])&gt;=8,"OK","Corregir"))</f>
        <v>OK</v>
      </c>
      <c r="AA1686" s="10">
        <f>COUNTIF(Tabla2[APELLIDOS Y NOMBRES],Tabla2[[#This Row],[APELLIDOS Y NOMBRES]])</f>
        <v>1</v>
      </c>
      <c r="AB1686" t="str">
        <f ca="1">+IFERROR(IF(Tabla2[[#This Row],[FECHA CESE/BAJA]]="","No Aplica",IF(AND(MONTH(Tabla2[[#This Row],[FECHA CESE/BAJA]])=MONTH(TODAY()-30),YEAR(Tabla2[[#This Row],[FECHA CESE/BAJA]])=YEAR(TODAY())),MONTH(TODAY()-30)&amp;"-"&amp;YEAR(TODAY()),"Borrar")),"No aplica")</f>
        <v>No Aplica</v>
      </c>
      <c r="AC1686" t="str">
        <f ca="1">+IFERROR(IF(Tabla2[[#This Row],[FECHA INICIO DE LABORES EN OBRA]]="","No Aplica",IF(AND(MONTH(Tabla2[[#This Row],[FECHA INICIO DE LABORES EN OBRA]])=MONTH(TODAY()-30),YEAR(Tabla2[[#This Row],[FECHA INICIO DE LABORES EN OBRA]])=YEAR(TODAY())),MONTH(TODAY()-30)&amp;"-"&amp;YEAR(TODAY()),"No Aplica")),"No Aplica")</f>
        <v>No Aplica</v>
      </c>
    </row>
    <row r="1687" spans="1:29" x14ac:dyDescent="0.25">
      <c r="A1687" s="2" t="s">
        <v>5831</v>
      </c>
      <c r="B1687" s="3" t="s">
        <v>11103</v>
      </c>
      <c r="C1687" s="3" t="s">
        <v>11103</v>
      </c>
      <c r="D1687" s="3" t="s">
        <v>5870</v>
      </c>
      <c r="E1687" s="3" t="s">
        <v>5871</v>
      </c>
      <c r="F1687" s="36">
        <v>28677</v>
      </c>
      <c r="G1687" s="3">
        <v>2</v>
      </c>
      <c r="H1687" s="3" t="s">
        <v>1623</v>
      </c>
      <c r="I1687" s="3" t="s">
        <v>5834</v>
      </c>
      <c r="J1687" s="3" t="s">
        <v>5872</v>
      </c>
      <c r="K1687" s="3" t="s">
        <v>36</v>
      </c>
      <c r="L1687" s="8" t="s">
        <v>9813</v>
      </c>
      <c r="M1687" s="5"/>
      <c r="N1687" s="13" t="s">
        <v>1489</v>
      </c>
      <c r="O1687" s="5">
        <v>44966</v>
      </c>
      <c r="P1687" s="8">
        <v>1</v>
      </c>
      <c r="Q1687" s="9">
        <v>4</v>
      </c>
      <c r="R1687" s="9" t="str">
        <f>IFERROR(VLOOKUP(Tabla2[[#This Row],[CONTRATISTA PRNCIPAL]],Hoja1!$L$5:$M$9,2,FALSE),"CJV")</f>
        <v>CJV</v>
      </c>
      <c r="S1687" s="9" t="str">
        <f>IF(Tabla2[[#This Row],[EMPRESA]]=Tabla2[[#This Row],[CONTRATISTA PRNCIPAL]],"Principal","Secundaria")</f>
        <v>Principal</v>
      </c>
      <c r="T1687" s="10">
        <f>IFERROR(1/COUNTIF(Tabla2[CONTRATISTA PRNCIPAL],Tabla2[[#This Row],[CONTRATISTA PRNCIPAL]]),0)</f>
        <v>8.5470085470085479E-3</v>
      </c>
      <c r="U1687" s="33">
        <f ca="1">IF(((TODAY()-Tabla2[[#This Row],[FECHA NACIMIENTO]])/365)&lt;18,"Corregir", IF(((TODAY()-Tabla2[[#This Row],[FECHA NACIMIENTO]])/365)&gt;80, "Corregir",ROUNDDOWN(((TODAY()-Tabla2[[#This Row],[FECHA NACIMIENTO]])/365),0)))</f>
        <v>45</v>
      </c>
      <c r="V168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687" s="34" t="str">
        <f ca="1">+IF(Tabla2[[#This Row],[Edad]]="Corregir","Corregir","Ok")</f>
        <v>Ok</v>
      </c>
      <c r="X1687" s="10" t="str">
        <f>+IFERROR(VLOOKUP(Tabla2[[#This Row],[DISTRITO SEGÚN DNI]],Hoja1!$A$2:$B$55,2,FALSE),"No")</f>
        <v>SANTA ANITA</v>
      </c>
      <c r="Y1687" s="10" t="str">
        <f>IF(OR(LOWER(Tabla2[[#This Row],[GENERO]])="masculino", LOWER(Tabla2[[#This Row],[GENERO]])="femenino"),"OK","Corregir")</f>
        <v>OK</v>
      </c>
      <c r="Z1687" s="10" t="str">
        <f>+IF(Tabla2[[#This Row],[Nro. DNI / CE]]="","Corregir",IF(LEN(Tabla2[[#This Row],[Nro. DNI / CE]])&gt;=8,"OK","Corregir"))</f>
        <v>OK</v>
      </c>
      <c r="AA1687" s="10">
        <f>COUNTIF(Tabla2[APELLIDOS Y NOMBRES],Tabla2[[#This Row],[APELLIDOS Y NOMBRES]])</f>
        <v>1</v>
      </c>
      <c r="AB1687" t="str">
        <f ca="1">+IFERROR(IF(Tabla2[[#This Row],[FECHA CESE/BAJA]]="","No Aplica",IF(AND(MONTH(Tabla2[[#This Row],[FECHA CESE/BAJA]])=MONTH(TODAY()-30),YEAR(Tabla2[[#This Row],[FECHA CESE/BAJA]])=YEAR(TODAY())),MONTH(TODAY()-30)&amp;"-"&amp;YEAR(TODAY()),"Borrar")),"No aplica")</f>
        <v>No Aplica</v>
      </c>
      <c r="AC1687" t="str">
        <f ca="1">+IFERROR(IF(Tabla2[[#This Row],[FECHA INICIO DE LABORES EN OBRA]]="","No Aplica",IF(AND(MONTH(Tabla2[[#This Row],[FECHA INICIO DE LABORES EN OBRA]])=MONTH(TODAY()-30),YEAR(Tabla2[[#This Row],[FECHA INICIO DE LABORES EN OBRA]])=YEAR(TODAY())),MONTH(TODAY()-30)&amp;"-"&amp;YEAR(TODAY()),"No Aplica")),"No Aplica")</f>
        <v>No Aplica</v>
      </c>
    </row>
    <row r="1688" spans="1:29" x14ac:dyDescent="0.25">
      <c r="A1688" s="2" t="s">
        <v>5831</v>
      </c>
      <c r="B1688" s="3" t="s">
        <v>11103</v>
      </c>
      <c r="C1688" s="3" t="s">
        <v>11103</v>
      </c>
      <c r="D1688" s="3">
        <v>32404634</v>
      </c>
      <c r="E1688" s="3" t="s">
        <v>5873</v>
      </c>
      <c r="F1688" s="36">
        <v>27156</v>
      </c>
      <c r="G1688" s="3">
        <v>2</v>
      </c>
      <c r="H1688" s="3" t="s">
        <v>1444</v>
      </c>
      <c r="I1688" s="3" t="s">
        <v>5834</v>
      </c>
      <c r="J1688" s="3" t="s">
        <v>5874</v>
      </c>
      <c r="K1688" s="3" t="s">
        <v>1538</v>
      </c>
      <c r="L1688" s="8" t="s">
        <v>9813</v>
      </c>
      <c r="M1688" s="5"/>
      <c r="N1688" s="13" t="s">
        <v>1489</v>
      </c>
      <c r="O1688" s="5">
        <v>44979</v>
      </c>
      <c r="P1688" s="8">
        <v>1</v>
      </c>
      <c r="Q1688" s="9">
        <v>4</v>
      </c>
      <c r="R1688" s="9" t="str">
        <f>IFERROR(VLOOKUP(Tabla2[[#This Row],[CONTRATISTA PRNCIPAL]],Hoja1!$L$5:$M$9,2,FALSE),"CJV")</f>
        <v>CJV</v>
      </c>
      <c r="S1688" s="9" t="str">
        <f>IF(Tabla2[[#This Row],[EMPRESA]]=Tabla2[[#This Row],[CONTRATISTA PRNCIPAL]],"Principal","Secundaria")</f>
        <v>Principal</v>
      </c>
      <c r="T1688" s="10">
        <f>IFERROR(1/COUNTIF(Tabla2[CONTRATISTA PRNCIPAL],Tabla2[[#This Row],[CONTRATISTA PRNCIPAL]]),0)</f>
        <v>8.5470085470085479E-3</v>
      </c>
      <c r="U1688" s="33">
        <f ca="1">IF(((TODAY()-Tabla2[[#This Row],[FECHA NACIMIENTO]])/365)&lt;18,"Corregir", IF(((TODAY()-Tabla2[[#This Row],[FECHA NACIMIENTO]])/365)&gt;80, "Corregir",ROUNDDOWN(((TODAY()-Tabla2[[#This Row],[FECHA NACIMIENTO]])/365),0)))</f>
        <v>49</v>
      </c>
      <c r="V168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688" s="34" t="str">
        <f ca="1">+IF(Tabla2[[#This Row],[Edad]]="Corregir","Corregir","Ok")</f>
        <v>Ok</v>
      </c>
      <c r="X1688" s="10" t="str">
        <f>+IFERROR(VLOOKUP(Tabla2[[#This Row],[DISTRITO SEGÚN DNI]],Hoja1!$A$2:$B$55,2,FALSE),"No")</f>
        <v>No</v>
      </c>
      <c r="Y1688" s="10" t="str">
        <f>IF(OR(LOWER(Tabla2[[#This Row],[GENERO]])="masculino", LOWER(Tabla2[[#This Row],[GENERO]])="femenino"),"OK","Corregir")</f>
        <v>OK</v>
      </c>
      <c r="Z1688" s="10" t="str">
        <f>+IF(Tabla2[[#This Row],[Nro. DNI / CE]]="","Corregir",IF(LEN(Tabla2[[#This Row],[Nro. DNI / CE]])&gt;=8,"OK","Corregir"))</f>
        <v>OK</v>
      </c>
      <c r="AA1688" s="10">
        <f>COUNTIF(Tabla2[APELLIDOS Y NOMBRES],Tabla2[[#This Row],[APELLIDOS Y NOMBRES]])</f>
        <v>1</v>
      </c>
      <c r="AB1688" t="str">
        <f ca="1">+IFERROR(IF(Tabla2[[#This Row],[FECHA CESE/BAJA]]="","No Aplica",IF(AND(MONTH(Tabla2[[#This Row],[FECHA CESE/BAJA]])=MONTH(TODAY()-30),YEAR(Tabla2[[#This Row],[FECHA CESE/BAJA]])=YEAR(TODAY())),MONTH(TODAY()-30)&amp;"-"&amp;YEAR(TODAY()),"Borrar")),"No aplica")</f>
        <v>No Aplica</v>
      </c>
      <c r="AC1688" t="str">
        <f ca="1">+IFERROR(IF(Tabla2[[#This Row],[FECHA INICIO DE LABORES EN OBRA]]="","No Aplica",IF(AND(MONTH(Tabla2[[#This Row],[FECHA INICIO DE LABORES EN OBRA]])=MONTH(TODAY()-30),YEAR(Tabla2[[#This Row],[FECHA INICIO DE LABORES EN OBRA]])=YEAR(TODAY())),MONTH(TODAY()-30)&amp;"-"&amp;YEAR(TODAY()),"No Aplica")),"No Aplica")</f>
        <v>No Aplica</v>
      </c>
    </row>
    <row r="1689" spans="1:29" x14ac:dyDescent="0.25">
      <c r="A1689" s="2" t="s">
        <v>5831</v>
      </c>
      <c r="B1689" s="3" t="s">
        <v>11103</v>
      </c>
      <c r="C1689" s="3" t="s">
        <v>11103</v>
      </c>
      <c r="D1689" s="3" t="s">
        <v>5875</v>
      </c>
      <c r="E1689" s="3" t="s">
        <v>5876</v>
      </c>
      <c r="F1689" s="36">
        <v>32116</v>
      </c>
      <c r="G1689" s="3">
        <v>1</v>
      </c>
      <c r="H1689" s="3" t="s">
        <v>2765</v>
      </c>
      <c r="I1689" s="3" t="s">
        <v>5834</v>
      </c>
      <c r="J1689" s="3" t="s">
        <v>5877</v>
      </c>
      <c r="K1689" s="3" t="s">
        <v>1047</v>
      </c>
      <c r="L1689" s="8" t="s">
        <v>9813</v>
      </c>
      <c r="M1689" s="5"/>
      <c r="N1689" s="13" t="s">
        <v>1489</v>
      </c>
      <c r="O1689" s="5">
        <v>44979</v>
      </c>
      <c r="P1689" s="8">
        <v>1</v>
      </c>
      <c r="Q1689" s="9">
        <v>1</v>
      </c>
      <c r="R1689" s="9" t="str">
        <f>IFERROR(VLOOKUP(Tabla2[[#This Row],[CONTRATISTA PRNCIPAL]],Hoja1!$L$5:$M$9,2,FALSE),"CJV")</f>
        <v>CJV</v>
      </c>
      <c r="S1689" s="9" t="str">
        <f>IF(Tabla2[[#This Row],[EMPRESA]]=Tabla2[[#This Row],[CONTRATISTA PRNCIPAL]],"Principal","Secundaria")</f>
        <v>Principal</v>
      </c>
      <c r="T1689" s="10">
        <f>IFERROR(1/COUNTIF(Tabla2[CONTRATISTA PRNCIPAL],Tabla2[[#This Row],[CONTRATISTA PRNCIPAL]]),0)</f>
        <v>8.5470085470085479E-3</v>
      </c>
      <c r="U1689" s="33">
        <f ca="1">IF(((TODAY()-Tabla2[[#This Row],[FECHA NACIMIENTO]])/365)&lt;18,"Corregir", IF(((TODAY()-Tabla2[[#This Row],[FECHA NACIMIENTO]])/365)&gt;80, "Corregir",ROUNDDOWN(((TODAY()-Tabla2[[#This Row],[FECHA NACIMIENTO]])/365),0)))</f>
        <v>35</v>
      </c>
      <c r="V168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689" s="34" t="str">
        <f ca="1">+IF(Tabla2[[#This Row],[Edad]]="Corregir","Corregir","Ok")</f>
        <v>Ok</v>
      </c>
      <c r="X1689" s="10" t="str">
        <f>+IFERROR(VLOOKUP(Tabla2[[#This Row],[DISTRITO SEGÚN DNI]],Hoja1!$A$2:$B$55,2,FALSE),"No")</f>
        <v>No</v>
      </c>
      <c r="Y1689" s="10" t="str">
        <f>IF(OR(LOWER(Tabla2[[#This Row],[GENERO]])="masculino", LOWER(Tabla2[[#This Row],[GENERO]])="femenino"),"OK","Corregir")</f>
        <v>OK</v>
      </c>
      <c r="Z1689" s="10" t="str">
        <f>+IF(Tabla2[[#This Row],[Nro. DNI / CE]]="","Corregir",IF(LEN(Tabla2[[#This Row],[Nro. DNI / CE]])&gt;=8,"OK","Corregir"))</f>
        <v>OK</v>
      </c>
      <c r="AA1689" s="10">
        <f>COUNTIF(Tabla2[APELLIDOS Y NOMBRES],Tabla2[[#This Row],[APELLIDOS Y NOMBRES]])</f>
        <v>1</v>
      </c>
      <c r="AB1689" t="str">
        <f ca="1">+IFERROR(IF(Tabla2[[#This Row],[FECHA CESE/BAJA]]="","No Aplica",IF(AND(MONTH(Tabla2[[#This Row],[FECHA CESE/BAJA]])=MONTH(TODAY()-30),YEAR(Tabla2[[#This Row],[FECHA CESE/BAJA]])=YEAR(TODAY())),MONTH(TODAY()-30)&amp;"-"&amp;YEAR(TODAY()),"Borrar")),"No aplica")</f>
        <v>No Aplica</v>
      </c>
      <c r="AC1689" t="str">
        <f ca="1">+IFERROR(IF(Tabla2[[#This Row],[FECHA INICIO DE LABORES EN OBRA]]="","No Aplica",IF(AND(MONTH(Tabla2[[#This Row],[FECHA INICIO DE LABORES EN OBRA]])=MONTH(TODAY()-30),YEAR(Tabla2[[#This Row],[FECHA INICIO DE LABORES EN OBRA]])=YEAR(TODAY())),MONTH(TODAY()-30)&amp;"-"&amp;YEAR(TODAY()),"No Aplica")),"No Aplica")</f>
        <v>No Aplica</v>
      </c>
    </row>
    <row r="1690" spans="1:29" x14ac:dyDescent="0.25">
      <c r="A1690" s="2" t="s">
        <v>5831</v>
      </c>
      <c r="B1690" s="3" t="s">
        <v>11103</v>
      </c>
      <c r="C1690" s="3" t="s">
        <v>11103</v>
      </c>
      <c r="D1690" s="3" t="s">
        <v>5878</v>
      </c>
      <c r="E1690" s="3" t="s">
        <v>5879</v>
      </c>
      <c r="F1690" s="36">
        <v>29554</v>
      </c>
      <c r="G1690" s="3">
        <v>2</v>
      </c>
      <c r="H1690" s="3" t="s">
        <v>1476</v>
      </c>
      <c r="I1690" s="3" t="s">
        <v>5834</v>
      </c>
      <c r="J1690" s="3" t="s">
        <v>5880</v>
      </c>
      <c r="K1690" s="3" t="s">
        <v>5881</v>
      </c>
      <c r="L1690" s="8" t="s">
        <v>9813</v>
      </c>
      <c r="M1690" s="5"/>
      <c r="N1690" s="13" t="s">
        <v>1489</v>
      </c>
      <c r="O1690" s="5">
        <v>44967</v>
      </c>
      <c r="P1690" s="8">
        <v>1</v>
      </c>
      <c r="Q1690" s="9">
        <v>4</v>
      </c>
      <c r="R1690" s="9" t="str">
        <f>IFERROR(VLOOKUP(Tabla2[[#This Row],[CONTRATISTA PRNCIPAL]],Hoja1!$L$5:$M$9,2,FALSE),"CJV")</f>
        <v>CJV</v>
      </c>
      <c r="S1690" s="9" t="str">
        <f>IF(Tabla2[[#This Row],[EMPRESA]]=Tabla2[[#This Row],[CONTRATISTA PRNCIPAL]],"Principal","Secundaria")</f>
        <v>Principal</v>
      </c>
      <c r="T1690" s="10">
        <f>IFERROR(1/COUNTIF(Tabla2[CONTRATISTA PRNCIPAL],Tabla2[[#This Row],[CONTRATISTA PRNCIPAL]]),0)</f>
        <v>8.5470085470085479E-3</v>
      </c>
      <c r="U1690" s="33">
        <f ca="1">IF(((TODAY()-Tabla2[[#This Row],[FECHA NACIMIENTO]])/365)&lt;18,"Corregir", IF(((TODAY()-Tabla2[[#This Row],[FECHA NACIMIENTO]])/365)&gt;80, "Corregir",ROUNDDOWN(((TODAY()-Tabla2[[#This Row],[FECHA NACIMIENTO]])/365),0)))</f>
        <v>42</v>
      </c>
      <c r="V169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690" s="34" t="str">
        <f ca="1">+IF(Tabla2[[#This Row],[Edad]]="Corregir","Corregir","Ok")</f>
        <v>Ok</v>
      </c>
      <c r="X1690" s="10" t="str">
        <f>+IFERROR(VLOOKUP(Tabla2[[#This Row],[DISTRITO SEGÚN DNI]],Hoja1!$A$2:$B$55,2,FALSE),"No")</f>
        <v>No</v>
      </c>
      <c r="Y1690" s="10" t="str">
        <f>IF(OR(LOWER(Tabla2[[#This Row],[GENERO]])="masculino", LOWER(Tabla2[[#This Row],[GENERO]])="femenino"),"OK","Corregir")</f>
        <v>OK</v>
      </c>
      <c r="Z1690" s="10" t="str">
        <f>+IF(Tabla2[[#This Row],[Nro. DNI / CE]]="","Corregir",IF(LEN(Tabla2[[#This Row],[Nro. DNI / CE]])&gt;=8,"OK","Corregir"))</f>
        <v>OK</v>
      </c>
      <c r="AA1690" s="10">
        <f>COUNTIF(Tabla2[APELLIDOS Y NOMBRES],Tabla2[[#This Row],[APELLIDOS Y NOMBRES]])</f>
        <v>1</v>
      </c>
      <c r="AB1690" t="str">
        <f ca="1">+IFERROR(IF(Tabla2[[#This Row],[FECHA CESE/BAJA]]="","No Aplica",IF(AND(MONTH(Tabla2[[#This Row],[FECHA CESE/BAJA]])=MONTH(TODAY()-30),YEAR(Tabla2[[#This Row],[FECHA CESE/BAJA]])=YEAR(TODAY())),MONTH(TODAY()-30)&amp;"-"&amp;YEAR(TODAY()),"Borrar")),"No aplica")</f>
        <v>No Aplica</v>
      </c>
      <c r="AC1690" t="str">
        <f ca="1">+IFERROR(IF(Tabla2[[#This Row],[FECHA INICIO DE LABORES EN OBRA]]="","No Aplica",IF(AND(MONTH(Tabla2[[#This Row],[FECHA INICIO DE LABORES EN OBRA]])=MONTH(TODAY()-30),YEAR(Tabla2[[#This Row],[FECHA INICIO DE LABORES EN OBRA]])=YEAR(TODAY())),MONTH(TODAY()-30)&amp;"-"&amp;YEAR(TODAY()),"No Aplica")),"No Aplica")</f>
        <v>No Aplica</v>
      </c>
    </row>
    <row r="1691" spans="1:29" x14ac:dyDescent="0.25">
      <c r="A1691" s="2" t="s">
        <v>5831</v>
      </c>
      <c r="B1691" s="3" t="s">
        <v>11103</v>
      </c>
      <c r="C1691" s="3" t="s">
        <v>11103</v>
      </c>
      <c r="D1691" s="3" t="s">
        <v>5882</v>
      </c>
      <c r="E1691" s="3" t="s">
        <v>5883</v>
      </c>
      <c r="F1691" s="36">
        <v>31436</v>
      </c>
      <c r="G1691" s="3">
        <v>2</v>
      </c>
      <c r="H1691" s="3" t="s">
        <v>5863</v>
      </c>
      <c r="I1691" s="3" t="s">
        <v>5834</v>
      </c>
      <c r="J1691" s="3" t="s">
        <v>5884</v>
      </c>
      <c r="K1691" s="3" t="s">
        <v>1063</v>
      </c>
      <c r="L1691" s="8" t="s">
        <v>9813</v>
      </c>
      <c r="M1691" s="5"/>
      <c r="N1691" s="13" t="s">
        <v>1489</v>
      </c>
      <c r="O1691" s="5">
        <v>44966</v>
      </c>
      <c r="P1691" s="8">
        <v>1</v>
      </c>
      <c r="Q1691" s="9">
        <v>4</v>
      </c>
      <c r="R1691" s="9" t="str">
        <f>IFERROR(VLOOKUP(Tabla2[[#This Row],[CONTRATISTA PRNCIPAL]],Hoja1!$L$5:$M$9,2,FALSE),"CJV")</f>
        <v>CJV</v>
      </c>
      <c r="S1691" s="9" t="str">
        <f>IF(Tabla2[[#This Row],[EMPRESA]]=Tabla2[[#This Row],[CONTRATISTA PRNCIPAL]],"Principal","Secundaria")</f>
        <v>Principal</v>
      </c>
      <c r="T1691" s="10">
        <f>IFERROR(1/COUNTIF(Tabla2[CONTRATISTA PRNCIPAL],Tabla2[[#This Row],[CONTRATISTA PRNCIPAL]]),0)</f>
        <v>8.5470085470085479E-3</v>
      </c>
      <c r="U1691" s="33">
        <f ca="1">IF(((TODAY()-Tabla2[[#This Row],[FECHA NACIMIENTO]])/365)&lt;18,"Corregir", IF(((TODAY()-Tabla2[[#This Row],[FECHA NACIMIENTO]])/365)&gt;80, "Corregir",ROUNDDOWN(((TODAY()-Tabla2[[#This Row],[FECHA NACIMIENTO]])/365),0)))</f>
        <v>37</v>
      </c>
      <c r="V169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691" s="34" t="str">
        <f ca="1">+IF(Tabla2[[#This Row],[Edad]]="Corregir","Corregir","Ok")</f>
        <v>Ok</v>
      </c>
      <c r="X1691" s="10" t="str">
        <f>+IFERROR(VLOOKUP(Tabla2[[#This Row],[DISTRITO SEGÚN DNI]],Hoja1!$A$2:$B$55,2,FALSE),"No")</f>
        <v>No</v>
      </c>
      <c r="Y1691" s="10" t="str">
        <f>IF(OR(LOWER(Tabla2[[#This Row],[GENERO]])="masculino", LOWER(Tabla2[[#This Row],[GENERO]])="femenino"),"OK","Corregir")</f>
        <v>OK</v>
      </c>
      <c r="Z1691" s="10" t="str">
        <f>+IF(Tabla2[[#This Row],[Nro. DNI / CE]]="","Corregir",IF(LEN(Tabla2[[#This Row],[Nro. DNI / CE]])&gt;=8,"OK","Corregir"))</f>
        <v>OK</v>
      </c>
      <c r="AA1691" s="10">
        <f>COUNTIF(Tabla2[APELLIDOS Y NOMBRES],Tabla2[[#This Row],[APELLIDOS Y NOMBRES]])</f>
        <v>1</v>
      </c>
      <c r="AB1691" t="str">
        <f ca="1">+IFERROR(IF(Tabla2[[#This Row],[FECHA CESE/BAJA]]="","No Aplica",IF(AND(MONTH(Tabla2[[#This Row],[FECHA CESE/BAJA]])=MONTH(TODAY()-30),YEAR(Tabla2[[#This Row],[FECHA CESE/BAJA]])=YEAR(TODAY())),MONTH(TODAY()-30)&amp;"-"&amp;YEAR(TODAY()),"Borrar")),"No aplica")</f>
        <v>No Aplica</v>
      </c>
      <c r="AC1691" t="str">
        <f ca="1">+IFERROR(IF(Tabla2[[#This Row],[FECHA INICIO DE LABORES EN OBRA]]="","No Aplica",IF(AND(MONTH(Tabla2[[#This Row],[FECHA INICIO DE LABORES EN OBRA]])=MONTH(TODAY()-30),YEAR(Tabla2[[#This Row],[FECHA INICIO DE LABORES EN OBRA]])=YEAR(TODAY())),MONTH(TODAY()-30)&amp;"-"&amp;YEAR(TODAY()),"No Aplica")),"No Aplica")</f>
        <v>No Aplica</v>
      </c>
    </row>
    <row r="1692" spans="1:29" x14ac:dyDescent="0.25">
      <c r="A1692" s="2" t="s">
        <v>5831</v>
      </c>
      <c r="B1692" s="3" t="s">
        <v>11103</v>
      </c>
      <c r="C1692" s="3" t="s">
        <v>11103</v>
      </c>
      <c r="D1692" s="3" t="s">
        <v>5885</v>
      </c>
      <c r="E1692" s="3" t="s">
        <v>5886</v>
      </c>
      <c r="F1692" s="36">
        <v>31888</v>
      </c>
      <c r="G1692" s="3">
        <v>2</v>
      </c>
      <c r="H1692" s="3" t="s">
        <v>5887</v>
      </c>
      <c r="I1692" s="3" t="s">
        <v>5834</v>
      </c>
      <c r="J1692" s="3" t="s">
        <v>5888</v>
      </c>
      <c r="K1692" s="3" t="s">
        <v>3385</v>
      </c>
      <c r="L1692" s="8" t="s">
        <v>9813</v>
      </c>
      <c r="M1692" s="5"/>
      <c r="N1692" s="13" t="s">
        <v>1489</v>
      </c>
      <c r="O1692" s="5">
        <v>44967</v>
      </c>
      <c r="P1692" s="8">
        <v>1</v>
      </c>
      <c r="Q1692" s="9">
        <v>4</v>
      </c>
      <c r="R1692" s="9" t="str">
        <f>IFERROR(VLOOKUP(Tabla2[[#This Row],[CONTRATISTA PRNCIPAL]],Hoja1!$L$5:$M$9,2,FALSE),"CJV")</f>
        <v>CJV</v>
      </c>
      <c r="S1692" s="9" t="str">
        <f>IF(Tabla2[[#This Row],[EMPRESA]]=Tabla2[[#This Row],[CONTRATISTA PRNCIPAL]],"Principal","Secundaria")</f>
        <v>Principal</v>
      </c>
      <c r="T1692" s="10">
        <f>IFERROR(1/COUNTIF(Tabla2[CONTRATISTA PRNCIPAL],Tabla2[[#This Row],[CONTRATISTA PRNCIPAL]]),0)</f>
        <v>8.5470085470085479E-3</v>
      </c>
      <c r="U1692" s="33">
        <f ca="1">IF(((TODAY()-Tabla2[[#This Row],[FECHA NACIMIENTO]])/365)&lt;18,"Corregir", IF(((TODAY()-Tabla2[[#This Row],[FECHA NACIMIENTO]])/365)&gt;80, "Corregir",ROUNDDOWN(((TODAY()-Tabla2[[#This Row],[FECHA NACIMIENTO]])/365),0)))</f>
        <v>36</v>
      </c>
      <c r="V169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692" s="34" t="str">
        <f ca="1">+IF(Tabla2[[#This Row],[Edad]]="Corregir","Corregir","Ok")</f>
        <v>Ok</v>
      </c>
      <c r="X1692" s="10" t="str">
        <f>+IFERROR(VLOOKUP(Tabla2[[#This Row],[DISTRITO SEGÚN DNI]],Hoja1!$A$2:$B$55,2,FALSE),"No")</f>
        <v>No</v>
      </c>
      <c r="Y1692" s="10" t="str">
        <f>IF(OR(LOWER(Tabla2[[#This Row],[GENERO]])="masculino", LOWER(Tabla2[[#This Row],[GENERO]])="femenino"),"OK","Corregir")</f>
        <v>OK</v>
      </c>
      <c r="Z1692" s="10" t="str">
        <f>+IF(Tabla2[[#This Row],[Nro. DNI / CE]]="","Corregir",IF(LEN(Tabla2[[#This Row],[Nro. DNI / CE]])&gt;=8,"OK","Corregir"))</f>
        <v>OK</v>
      </c>
      <c r="AA1692" s="10">
        <f>COUNTIF(Tabla2[APELLIDOS Y NOMBRES],Tabla2[[#This Row],[APELLIDOS Y NOMBRES]])</f>
        <v>1</v>
      </c>
      <c r="AB1692" t="str">
        <f ca="1">+IFERROR(IF(Tabla2[[#This Row],[FECHA CESE/BAJA]]="","No Aplica",IF(AND(MONTH(Tabla2[[#This Row],[FECHA CESE/BAJA]])=MONTH(TODAY()-30),YEAR(Tabla2[[#This Row],[FECHA CESE/BAJA]])=YEAR(TODAY())),MONTH(TODAY()-30)&amp;"-"&amp;YEAR(TODAY()),"Borrar")),"No aplica")</f>
        <v>No Aplica</v>
      </c>
      <c r="AC1692" t="str">
        <f ca="1">+IFERROR(IF(Tabla2[[#This Row],[FECHA INICIO DE LABORES EN OBRA]]="","No Aplica",IF(AND(MONTH(Tabla2[[#This Row],[FECHA INICIO DE LABORES EN OBRA]])=MONTH(TODAY()-30),YEAR(Tabla2[[#This Row],[FECHA INICIO DE LABORES EN OBRA]])=YEAR(TODAY())),MONTH(TODAY()-30)&amp;"-"&amp;YEAR(TODAY()),"No Aplica")),"No Aplica")</f>
        <v>No Aplica</v>
      </c>
    </row>
    <row r="1693" spans="1:29" x14ac:dyDescent="0.25">
      <c r="A1693" s="2" t="s">
        <v>5831</v>
      </c>
      <c r="B1693" s="3" t="s">
        <v>11103</v>
      </c>
      <c r="C1693" s="3" t="s">
        <v>11103</v>
      </c>
      <c r="D1693" s="3" t="s">
        <v>5889</v>
      </c>
      <c r="E1693" s="3" t="s">
        <v>5890</v>
      </c>
      <c r="F1693" s="36">
        <v>35489</v>
      </c>
      <c r="G1693" s="3">
        <v>1</v>
      </c>
      <c r="H1693" s="3" t="s">
        <v>5891</v>
      </c>
      <c r="I1693" s="3" t="s">
        <v>5834</v>
      </c>
      <c r="J1693" s="3" t="s">
        <v>5892</v>
      </c>
      <c r="K1693" s="3" t="s">
        <v>1974</v>
      </c>
      <c r="L1693" s="8" t="s">
        <v>9813</v>
      </c>
      <c r="M1693" s="5"/>
      <c r="N1693" s="13" t="s">
        <v>1489</v>
      </c>
      <c r="O1693" s="5">
        <v>44979</v>
      </c>
      <c r="P1693" s="8">
        <v>1</v>
      </c>
      <c r="Q1693" s="9">
        <v>1</v>
      </c>
      <c r="R1693" s="9" t="str">
        <f>IFERROR(VLOOKUP(Tabla2[[#This Row],[CONTRATISTA PRNCIPAL]],Hoja1!$L$5:$M$9,2,FALSE),"CJV")</f>
        <v>CJV</v>
      </c>
      <c r="S1693" s="9" t="str">
        <f>IF(Tabla2[[#This Row],[EMPRESA]]=Tabla2[[#This Row],[CONTRATISTA PRNCIPAL]],"Principal","Secundaria")</f>
        <v>Principal</v>
      </c>
      <c r="T1693" s="10">
        <f>IFERROR(1/COUNTIF(Tabla2[CONTRATISTA PRNCIPAL],Tabla2[[#This Row],[CONTRATISTA PRNCIPAL]]),0)</f>
        <v>8.5470085470085479E-3</v>
      </c>
      <c r="U1693" s="33">
        <f ca="1">IF(((TODAY()-Tabla2[[#This Row],[FECHA NACIMIENTO]])/365)&lt;18,"Corregir", IF(((TODAY()-Tabla2[[#This Row],[FECHA NACIMIENTO]])/365)&gt;80, "Corregir",ROUNDDOWN(((TODAY()-Tabla2[[#This Row],[FECHA NACIMIENTO]])/365),0)))</f>
        <v>26</v>
      </c>
      <c r="V169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693" s="34" t="str">
        <f ca="1">+IF(Tabla2[[#This Row],[Edad]]="Corregir","Corregir","Ok")</f>
        <v>Ok</v>
      </c>
      <c r="X1693" s="10" t="str">
        <f>+IFERROR(VLOOKUP(Tabla2[[#This Row],[DISTRITO SEGÚN DNI]],Hoja1!$A$2:$B$55,2,FALSE),"No")</f>
        <v>No</v>
      </c>
      <c r="Y1693" s="10" t="str">
        <f>IF(OR(LOWER(Tabla2[[#This Row],[GENERO]])="masculino", LOWER(Tabla2[[#This Row],[GENERO]])="femenino"),"OK","Corregir")</f>
        <v>OK</v>
      </c>
      <c r="Z1693" s="10" t="str">
        <f>+IF(Tabla2[[#This Row],[Nro. DNI / CE]]="","Corregir",IF(LEN(Tabla2[[#This Row],[Nro. DNI / CE]])&gt;=8,"OK","Corregir"))</f>
        <v>OK</v>
      </c>
      <c r="AA1693" s="10">
        <f>COUNTIF(Tabla2[APELLIDOS Y NOMBRES],Tabla2[[#This Row],[APELLIDOS Y NOMBRES]])</f>
        <v>1</v>
      </c>
      <c r="AB1693" t="str">
        <f ca="1">+IFERROR(IF(Tabla2[[#This Row],[FECHA CESE/BAJA]]="","No Aplica",IF(AND(MONTH(Tabla2[[#This Row],[FECHA CESE/BAJA]])=MONTH(TODAY()-30),YEAR(Tabla2[[#This Row],[FECHA CESE/BAJA]])=YEAR(TODAY())),MONTH(TODAY()-30)&amp;"-"&amp;YEAR(TODAY()),"Borrar")),"No aplica")</f>
        <v>No Aplica</v>
      </c>
      <c r="AC1693" t="str">
        <f ca="1">+IFERROR(IF(Tabla2[[#This Row],[FECHA INICIO DE LABORES EN OBRA]]="","No Aplica",IF(AND(MONTH(Tabla2[[#This Row],[FECHA INICIO DE LABORES EN OBRA]])=MONTH(TODAY()-30),YEAR(Tabla2[[#This Row],[FECHA INICIO DE LABORES EN OBRA]])=YEAR(TODAY())),MONTH(TODAY()-30)&amp;"-"&amp;YEAR(TODAY()),"No Aplica")),"No Aplica")</f>
        <v>No Aplica</v>
      </c>
    </row>
    <row r="1694" spans="1:29" x14ac:dyDescent="0.25">
      <c r="A1694" s="2" t="s">
        <v>5831</v>
      </c>
      <c r="B1694" s="3" t="s">
        <v>11103</v>
      </c>
      <c r="C1694" s="3" t="s">
        <v>11103</v>
      </c>
      <c r="D1694" s="3" t="s">
        <v>5893</v>
      </c>
      <c r="E1694" s="3" t="s">
        <v>5894</v>
      </c>
      <c r="F1694" s="36">
        <v>28756</v>
      </c>
      <c r="G1694" s="3">
        <v>2</v>
      </c>
      <c r="H1694" s="3" t="s">
        <v>5868</v>
      </c>
      <c r="I1694" s="3" t="s">
        <v>5834</v>
      </c>
      <c r="J1694" s="3" t="s">
        <v>5895</v>
      </c>
      <c r="K1694" s="3" t="s">
        <v>1044</v>
      </c>
      <c r="L1694" s="8" t="s">
        <v>9813</v>
      </c>
      <c r="M1694" s="5"/>
      <c r="N1694" s="13" t="s">
        <v>1489</v>
      </c>
      <c r="O1694" s="5">
        <v>44979</v>
      </c>
      <c r="P1694" s="8">
        <v>1</v>
      </c>
      <c r="Q1694" s="9">
        <v>4</v>
      </c>
      <c r="R1694" s="9" t="str">
        <f>IFERROR(VLOOKUP(Tabla2[[#This Row],[CONTRATISTA PRNCIPAL]],Hoja1!$L$5:$M$9,2,FALSE),"CJV")</f>
        <v>CJV</v>
      </c>
      <c r="S1694" s="9" t="str">
        <f>IF(Tabla2[[#This Row],[EMPRESA]]=Tabla2[[#This Row],[CONTRATISTA PRNCIPAL]],"Principal","Secundaria")</f>
        <v>Principal</v>
      </c>
      <c r="T1694" s="10">
        <f>IFERROR(1/COUNTIF(Tabla2[CONTRATISTA PRNCIPAL],Tabla2[[#This Row],[CONTRATISTA PRNCIPAL]]),0)</f>
        <v>8.5470085470085479E-3</v>
      </c>
      <c r="U1694" s="33">
        <f ca="1">IF(((TODAY()-Tabla2[[#This Row],[FECHA NACIMIENTO]])/365)&lt;18,"Corregir", IF(((TODAY()-Tabla2[[#This Row],[FECHA NACIMIENTO]])/365)&gt;80, "Corregir",ROUNDDOWN(((TODAY()-Tabla2[[#This Row],[FECHA NACIMIENTO]])/365),0)))</f>
        <v>44</v>
      </c>
      <c r="V169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694" s="34" t="str">
        <f ca="1">+IF(Tabla2[[#This Row],[Edad]]="Corregir","Corregir","Ok")</f>
        <v>Ok</v>
      </c>
      <c r="X1694" s="10" t="str">
        <f>+IFERROR(VLOOKUP(Tabla2[[#This Row],[DISTRITO SEGÚN DNI]],Hoja1!$A$2:$B$55,2,FALSE),"No")</f>
        <v>No</v>
      </c>
      <c r="Y1694" s="10" t="str">
        <f>IF(OR(LOWER(Tabla2[[#This Row],[GENERO]])="masculino", LOWER(Tabla2[[#This Row],[GENERO]])="femenino"),"OK","Corregir")</f>
        <v>OK</v>
      </c>
      <c r="Z1694" s="10" t="str">
        <f>+IF(Tabla2[[#This Row],[Nro. DNI / CE]]="","Corregir",IF(LEN(Tabla2[[#This Row],[Nro. DNI / CE]])&gt;=8,"OK","Corregir"))</f>
        <v>OK</v>
      </c>
      <c r="AA1694" s="10">
        <f>COUNTIF(Tabla2[APELLIDOS Y NOMBRES],Tabla2[[#This Row],[APELLIDOS Y NOMBRES]])</f>
        <v>1</v>
      </c>
      <c r="AB1694" t="str">
        <f ca="1">+IFERROR(IF(Tabla2[[#This Row],[FECHA CESE/BAJA]]="","No Aplica",IF(AND(MONTH(Tabla2[[#This Row],[FECHA CESE/BAJA]])=MONTH(TODAY()-30),YEAR(Tabla2[[#This Row],[FECHA CESE/BAJA]])=YEAR(TODAY())),MONTH(TODAY()-30)&amp;"-"&amp;YEAR(TODAY()),"Borrar")),"No aplica")</f>
        <v>No Aplica</v>
      </c>
      <c r="AC1694" t="str">
        <f ca="1">+IFERROR(IF(Tabla2[[#This Row],[FECHA INICIO DE LABORES EN OBRA]]="","No Aplica",IF(AND(MONTH(Tabla2[[#This Row],[FECHA INICIO DE LABORES EN OBRA]])=MONTH(TODAY()-30),YEAR(Tabla2[[#This Row],[FECHA INICIO DE LABORES EN OBRA]])=YEAR(TODAY())),MONTH(TODAY()-30)&amp;"-"&amp;YEAR(TODAY()),"No Aplica")),"No Aplica")</f>
        <v>No Aplica</v>
      </c>
    </row>
    <row r="1695" spans="1:29" x14ac:dyDescent="0.25">
      <c r="A1695" s="2" t="s">
        <v>5831</v>
      </c>
      <c r="B1695" s="3" t="s">
        <v>11103</v>
      </c>
      <c r="C1695" s="3" t="s">
        <v>11103</v>
      </c>
      <c r="D1695" s="3">
        <v>42183246</v>
      </c>
      <c r="E1695" s="3" t="s">
        <v>5896</v>
      </c>
      <c r="F1695" s="36">
        <v>29862</v>
      </c>
      <c r="G1695" s="3">
        <v>2</v>
      </c>
      <c r="H1695" s="3" t="s">
        <v>1444</v>
      </c>
      <c r="I1695" s="3" t="s">
        <v>5834</v>
      </c>
      <c r="J1695" s="3" t="s">
        <v>5897</v>
      </c>
      <c r="K1695" s="3" t="s">
        <v>1164</v>
      </c>
      <c r="L1695" s="8" t="s">
        <v>9813</v>
      </c>
      <c r="M1695" s="5"/>
      <c r="N1695" s="13" t="s">
        <v>1489</v>
      </c>
      <c r="O1695" s="5">
        <v>44994</v>
      </c>
      <c r="P1695" s="8">
        <v>1</v>
      </c>
      <c r="Q1695" s="9">
        <v>4</v>
      </c>
      <c r="R1695" s="9" t="str">
        <f>IFERROR(VLOOKUP(Tabla2[[#This Row],[CONTRATISTA PRNCIPAL]],Hoja1!$L$5:$M$9,2,FALSE),"CJV")</f>
        <v>CJV</v>
      </c>
      <c r="S1695" s="9" t="str">
        <f>IF(Tabla2[[#This Row],[EMPRESA]]=Tabla2[[#This Row],[CONTRATISTA PRNCIPAL]],"Principal","Secundaria")</f>
        <v>Principal</v>
      </c>
      <c r="T1695" s="10">
        <f>IFERROR(1/COUNTIF(Tabla2[CONTRATISTA PRNCIPAL],Tabla2[[#This Row],[CONTRATISTA PRNCIPAL]]),0)</f>
        <v>8.5470085470085479E-3</v>
      </c>
      <c r="U1695" s="33">
        <f ca="1">IF(((TODAY()-Tabla2[[#This Row],[FECHA NACIMIENTO]])/365)&lt;18,"Corregir", IF(((TODAY()-Tabla2[[#This Row],[FECHA NACIMIENTO]])/365)&gt;80, "Corregir",ROUNDDOWN(((TODAY()-Tabla2[[#This Row],[FECHA NACIMIENTO]])/365),0)))</f>
        <v>41</v>
      </c>
      <c r="V169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695" s="34" t="str">
        <f ca="1">+IF(Tabla2[[#This Row],[Edad]]="Corregir","Corregir","Ok")</f>
        <v>Ok</v>
      </c>
      <c r="X1695" s="10" t="str">
        <f>+IFERROR(VLOOKUP(Tabla2[[#This Row],[DISTRITO SEGÚN DNI]],Hoja1!$A$2:$B$55,2,FALSE),"No")</f>
        <v>No</v>
      </c>
      <c r="Y1695" s="10" t="str">
        <f>IF(OR(LOWER(Tabla2[[#This Row],[GENERO]])="masculino", LOWER(Tabla2[[#This Row],[GENERO]])="femenino"),"OK","Corregir")</f>
        <v>OK</v>
      </c>
      <c r="Z1695" s="10" t="str">
        <f>+IF(Tabla2[[#This Row],[Nro. DNI / CE]]="","Corregir",IF(LEN(Tabla2[[#This Row],[Nro. DNI / CE]])&gt;=8,"OK","Corregir"))</f>
        <v>OK</v>
      </c>
      <c r="AA1695" s="10">
        <f>COUNTIF(Tabla2[APELLIDOS Y NOMBRES],Tabla2[[#This Row],[APELLIDOS Y NOMBRES]])</f>
        <v>1</v>
      </c>
      <c r="AB1695" t="str">
        <f ca="1">+IFERROR(IF(Tabla2[[#This Row],[FECHA CESE/BAJA]]="","No Aplica",IF(AND(MONTH(Tabla2[[#This Row],[FECHA CESE/BAJA]])=MONTH(TODAY()-30),YEAR(Tabla2[[#This Row],[FECHA CESE/BAJA]])=YEAR(TODAY())),MONTH(TODAY()-30)&amp;"-"&amp;YEAR(TODAY()),"Borrar")),"No aplica")</f>
        <v>No Aplica</v>
      </c>
      <c r="AC1695" t="str">
        <f ca="1">+IFERROR(IF(Tabla2[[#This Row],[FECHA INICIO DE LABORES EN OBRA]]="","No Aplica",IF(AND(MONTH(Tabla2[[#This Row],[FECHA INICIO DE LABORES EN OBRA]])=MONTH(TODAY()-30),YEAR(Tabla2[[#This Row],[FECHA INICIO DE LABORES EN OBRA]])=YEAR(TODAY())),MONTH(TODAY()-30)&amp;"-"&amp;YEAR(TODAY()),"No Aplica")),"No Aplica")</f>
        <v>No Aplica</v>
      </c>
    </row>
    <row r="1696" spans="1:29" x14ac:dyDescent="0.25">
      <c r="A1696" s="2" t="s">
        <v>5831</v>
      </c>
      <c r="B1696" s="3" t="s">
        <v>11103</v>
      </c>
      <c r="C1696" s="3" t="s">
        <v>11103</v>
      </c>
      <c r="D1696" s="3" t="s">
        <v>5898</v>
      </c>
      <c r="E1696" s="3" t="s">
        <v>5899</v>
      </c>
      <c r="F1696" s="36">
        <v>26122</v>
      </c>
      <c r="G1696" s="3">
        <v>2</v>
      </c>
      <c r="H1696" s="3" t="s">
        <v>1444</v>
      </c>
      <c r="I1696" s="3" t="s">
        <v>5834</v>
      </c>
      <c r="J1696" s="3" t="s">
        <v>5900</v>
      </c>
      <c r="K1696" s="3" t="s">
        <v>5901</v>
      </c>
      <c r="L1696" s="8" t="s">
        <v>9813</v>
      </c>
      <c r="M1696" s="5"/>
      <c r="N1696" s="13" t="s">
        <v>1489</v>
      </c>
      <c r="O1696" s="5">
        <v>44993</v>
      </c>
      <c r="P1696" s="8">
        <v>1</v>
      </c>
      <c r="Q1696" s="9">
        <v>4</v>
      </c>
      <c r="R1696" s="9" t="str">
        <f>IFERROR(VLOOKUP(Tabla2[[#This Row],[CONTRATISTA PRNCIPAL]],Hoja1!$L$5:$M$9,2,FALSE),"CJV")</f>
        <v>CJV</v>
      </c>
      <c r="S1696" s="9" t="str">
        <f>IF(Tabla2[[#This Row],[EMPRESA]]=Tabla2[[#This Row],[CONTRATISTA PRNCIPAL]],"Principal","Secundaria")</f>
        <v>Principal</v>
      </c>
      <c r="T1696" s="10">
        <f>IFERROR(1/COUNTIF(Tabla2[CONTRATISTA PRNCIPAL],Tabla2[[#This Row],[CONTRATISTA PRNCIPAL]]),0)</f>
        <v>8.5470085470085479E-3</v>
      </c>
      <c r="U1696" s="33">
        <f ca="1">IF(((TODAY()-Tabla2[[#This Row],[FECHA NACIMIENTO]])/365)&lt;18,"Corregir", IF(((TODAY()-Tabla2[[#This Row],[FECHA NACIMIENTO]])/365)&gt;80, "Corregir",ROUNDDOWN(((TODAY()-Tabla2[[#This Row],[FECHA NACIMIENTO]])/365),0)))</f>
        <v>52</v>
      </c>
      <c r="V169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696" s="34" t="str">
        <f ca="1">+IF(Tabla2[[#This Row],[Edad]]="Corregir","Corregir","Ok")</f>
        <v>Ok</v>
      </c>
      <c r="X1696" s="10" t="str">
        <f>+IFERROR(VLOOKUP(Tabla2[[#This Row],[DISTRITO SEGÚN DNI]],Hoja1!$A$2:$B$55,2,FALSE),"No")</f>
        <v>No</v>
      </c>
      <c r="Y1696" s="10" t="str">
        <f>IF(OR(LOWER(Tabla2[[#This Row],[GENERO]])="masculino", LOWER(Tabla2[[#This Row],[GENERO]])="femenino"),"OK","Corregir")</f>
        <v>OK</v>
      </c>
      <c r="Z1696" s="10" t="str">
        <f>+IF(Tabla2[[#This Row],[Nro. DNI / CE]]="","Corregir",IF(LEN(Tabla2[[#This Row],[Nro. DNI / CE]])&gt;=8,"OK","Corregir"))</f>
        <v>OK</v>
      </c>
      <c r="AA1696" s="10">
        <f>COUNTIF(Tabla2[APELLIDOS Y NOMBRES],Tabla2[[#This Row],[APELLIDOS Y NOMBRES]])</f>
        <v>1</v>
      </c>
      <c r="AB1696" t="str">
        <f ca="1">+IFERROR(IF(Tabla2[[#This Row],[FECHA CESE/BAJA]]="","No Aplica",IF(AND(MONTH(Tabla2[[#This Row],[FECHA CESE/BAJA]])=MONTH(TODAY()-30),YEAR(Tabla2[[#This Row],[FECHA CESE/BAJA]])=YEAR(TODAY())),MONTH(TODAY()-30)&amp;"-"&amp;YEAR(TODAY()),"Borrar")),"No aplica")</f>
        <v>No Aplica</v>
      </c>
      <c r="AC1696" t="str">
        <f ca="1">+IFERROR(IF(Tabla2[[#This Row],[FECHA INICIO DE LABORES EN OBRA]]="","No Aplica",IF(AND(MONTH(Tabla2[[#This Row],[FECHA INICIO DE LABORES EN OBRA]])=MONTH(TODAY()-30),YEAR(Tabla2[[#This Row],[FECHA INICIO DE LABORES EN OBRA]])=YEAR(TODAY())),MONTH(TODAY()-30)&amp;"-"&amp;YEAR(TODAY()),"No Aplica")),"No Aplica")</f>
        <v>No Aplica</v>
      </c>
    </row>
    <row r="1697" spans="1:29" x14ac:dyDescent="0.25">
      <c r="A1697" s="2" t="s">
        <v>5831</v>
      </c>
      <c r="B1697" s="3" t="s">
        <v>11103</v>
      </c>
      <c r="C1697" s="3" t="s">
        <v>11103</v>
      </c>
      <c r="D1697" s="3">
        <v>43107664</v>
      </c>
      <c r="E1697" s="3" t="s">
        <v>5902</v>
      </c>
      <c r="F1697" s="36">
        <v>31255</v>
      </c>
      <c r="G1697" s="3">
        <v>2</v>
      </c>
      <c r="H1697" s="3" t="s">
        <v>1442</v>
      </c>
      <c r="I1697" s="3" t="s">
        <v>5834</v>
      </c>
      <c r="J1697" s="3" t="s">
        <v>5903</v>
      </c>
      <c r="K1697" s="3" t="s">
        <v>5904</v>
      </c>
      <c r="L1697" s="8" t="s">
        <v>9813</v>
      </c>
      <c r="M1697" s="5"/>
      <c r="N1697" s="13" t="s">
        <v>1489</v>
      </c>
      <c r="O1697" s="5">
        <v>44988</v>
      </c>
      <c r="P1697" s="8">
        <v>1</v>
      </c>
      <c r="Q1697" s="9">
        <v>4</v>
      </c>
      <c r="R1697" s="9" t="str">
        <f>IFERROR(VLOOKUP(Tabla2[[#This Row],[CONTRATISTA PRNCIPAL]],Hoja1!$L$5:$M$9,2,FALSE),"CJV")</f>
        <v>CJV</v>
      </c>
      <c r="S1697" s="9" t="str">
        <f>IF(Tabla2[[#This Row],[EMPRESA]]=Tabla2[[#This Row],[CONTRATISTA PRNCIPAL]],"Principal","Secundaria")</f>
        <v>Principal</v>
      </c>
      <c r="T1697" s="10">
        <f>IFERROR(1/COUNTIF(Tabla2[CONTRATISTA PRNCIPAL],Tabla2[[#This Row],[CONTRATISTA PRNCIPAL]]),0)</f>
        <v>8.5470085470085479E-3</v>
      </c>
      <c r="U1697" s="33">
        <f ca="1">IF(((TODAY()-Tabla2[[#This Row],[FECHA NACIMIENTO]])/365)&lt;18,"Corregir", IF(((TODAY()-Tabla2[[#This Row],[FECHA NACIMIENTO]])/365)&gt;80, "Corregir",ROUNDDOWN(((TODAY()-Tabla2[[#This Row],[FECHA NACIMIENTO]])/365),0)))</f>
        <v>38</v>
      </c>
      <c r="V169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697" s="34" t="str">
        <f ca="1">+IF(Tabla2[[#This Row],[Edad]]="Corregir","Corregir","Ok")</f>
        <v>Ok</v>
      </c>
      <c r="X1697" s="10" t="str">
        <f>+IFERROR(VLOOKUP(Tabla2[[#This Row],[DISTRITO SEGÚN DNI]],Hoja1!$A$2:$B$55,2,FALSE),"No")</f>
        <v>No</v>
      </c>
      <c r="Y1697" s="10" t="str">
        <f>IF(OR(LOWER(Tabla2[[#This Row],[GENERO]])="masculino", LOWER(Tabla2[[#This Row],[GENERO]])="femenino"),"OK","Corregir")</f>
        <v>OK</v>
      </c>
      <c r="Z1697" s="10" t="str">
        <f>+IF(Tabla2[[#This Row],[Nro. DNI / CE]]="","Corregir",IF(LEN(Tabla2[[#This Row],[Nro. DNI / CE]])&gt;=8,"OK","Corregir"))</f>
        <v>OK</v>
      </c>
      <c r="AA1697" s="10">
        <f>COUNTIF(Tabla2[APELLIDOS Y NOMBRES],Tabla2[[#This Row],[APELLIDOS Y NOMBRES]])</f>
        <v>1</v>
      </c>
      <c r="AB1697" t="str">
        <f ca="1">+IFERROR(IF(Tabla2[[#This Row],[FECHA CESE/BAJA]]="","No Aplica",IF(AND(MONTH(Tabla2[[#This Row],[FECHA CESE/BAJA]])=MONTH(TODAY()-30),YEAR(Tabla2[[#This Row],[FECHA CESE/BAJA]])=YEAR(TODAY())),MONTH(TODAY()-30)&amp;"-"&amp;YEAR(TODAY()),"Borrar")),"No aplica")</f>
        <v>No Aplica</v>
      </c>
      <c r="AC1697" t="str">
        <f ca="1">+IFERROR(IF(Tabla2[[#This Row],[FECHA INICIO DE LABORES EN OBRA]]="","No Aplica",IF(AND(MONTH(Tabla2[[#This Row],[FECHA INICIO DE LABORES EN OBRA]])=MONTH(TODAY()-30),YEAR(Tabla2[[#This Row],[FECHA INICIO DE LABORES EN OBRA]])=YEAR(TODAY())),MONTH(TODAY()-30)&amp;"-"&amp;YEAR(TODAY()),"No Aplica")),"No Aplica")</f>
        <v>No Aplica</v>
      </c>
    </row>
    <row r="1698" spans="1:29" x14ac:dyDescent="0.25">
      <c r="A1698" s="2" t="s">
        <v>5831</v>
      </c>
      <c r="B1698" s="3" t="s">
        <v>11103</v>
      </c>
      <c r="C1698" s="3" t="s">
        <v>11103</v>
      </c>
      <c r="D1698" s="3">
        <v>19329777</v>
      </c>
      <c r="E1698" s="3" t="s">
        <v>5905</v>
      </c>
      <c r="F1698" s="36">
        <v>27278</v>
      </c>
      <c r="G1698" s="3">
        <v>2</v>
      </c>
      <c r="H1698" s="3" t="s">
        <v>1469</v>
      </c>
      <c r="I1698" s="3" t="s">
        <v>5834</v>
      </c>
      <c r="J1698" s="3" t="s">
        <v>5906</v>
      </c>
      <c r="K1698" s="3" t="s">
        <v>1164</v>
      </c>
      <c r="L1698" s="8" t="s">
        <v>9813</v>
      </c>
      <c r="M1698" s="5"/>
      <c r="N1698" s="13" t="s">
        <v>1489</v>
      </c>
      <c r="O1698" s="5">
        <v>44988</v>
      </c>
      <c r="P1698" s="8">
        <v>1</v>
      </c>
      <c r="Q1698" s="9">
        <v>4</v>
      </c>
      <c r="R1698" s="9" t="str">
        <f>IFERROR(VLOOKUP(Tabla2[[#This Row],[CONTRATISTA PRNCIPAL]],Hoja1!$L$5:$M$9,2,FALSE),"CJV")</f>
        <v>CJV</v>
      </c>
      <c r="S1698" s="9" t="str">
        <f>IF(Tabla2[[#This Row],[EMPRESA]]=Tabla2[[#This Row],[CONTRATISTA PRNCIPAL]],"Principal","Secundaria")</f>
        <v>Principal</v>
      </c>
      <c r="T1698" s="10">
        <f>IFERROR(1/COUNTIF(Tabla2[CONTRATISTA PRNCIPAL],Tabla2[[#This Row],[CONTRATISTA PRNCIPAL]]),0)</f>
        <v>8.5470085470085479E-3</v>
      </c>
      <c r="U1698" s="33">
        <f ca="1">IF(((TODAY()-Tabla2[[#This Row],[FECHA NACIMIENTO]])/365)&lt;18,"Corregir", IF(((TODAY()-Tabla2[[#This Row],[FECHA NACIMIENTO]])/365)&gt;80, "Corregir",ROUNDDOWN(((TODAY()-Tabla2[[#This Row],[FECHA NACIMIENTO]])/365),0)))</f>
        <v>49</v>
      </c>
      <c r="V169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698" s="34" t="str">
        <f ca="1">+IF(Tabla2[[#This Row],[Edad]]="Corregir","Corregir","Ok")</f>
        <v>Ok</v>
      </c>
      <c r="X1698" s="10" t="str">
        <f>+IFERROR(VLOOKUP(Tabla2[[#This Row],[DISTRITO SEGÚN DNI]],Hoja1!$A$2:$B$55,2,FALSE),"No")</f>
        <v>No</v>
      </c>
      <c r="Y1698" s="10" t="str">
        <f>IF(OR(LOWER(Tabla2[[#This Row],[GENERO]])="masculino", LOWER(Tabla2[[#This Row],[GENERO]])="femenino"),"OK","Corregir")</f>
        <v>OK</v>
      </c>
      <c r="Z1698" s="10" t="str">
        <f>+IF(Tabla2[[#This Row],[Nro. DNI / CE]]="","Corregir",IF(LEN(Tabla2[[#This Row],[Nro. DNI / CE]])&gt;=8,"OK","Corregir"))</f>
        <v>OK</v>
      </c>
      <c r="AA1698" s="10">
        <f>COUNTIF(Tabla2[APELLIDOS Y NOMBRES],Tabla2[[#This Row],[APELLIDOS Y NOMBRES]])</f>
        <v>1</v>
      </c>
      <c r="AB1698" t="str">
        <f ca="1">+IFERROR(IF(Tabla2[[#This Row],[FECHA CESE/BAJA]]="","No Aplica",IF(AND(MONTH(Tabla2[[#This Row],[FECHA CESE/BAJA]])=MONTH(TODAY()-30),YEAR(Tabla2[[#This Row],[FECHA CESE/BAJA]])=YEAR(TODAY())),MONTH(TODAY()-30)&amp;"-"&amp;YEAR(TODAY()),"Borrar")),"No aplica")</f>
        <v>No Aplica</v>
      </c>
      <c r="AC1698" t="str">
        <f ca="1">+IFERROR(IF(Tabla2[[#This Row],[FECHA INICIO DE LABORES EN OBRA]]="","No Aplica",IF(AND(MONTH(Tabla2[[#This Row],[FECHA INICIO DE LABORES EN OBRA]])=MONTH(TODAY()-30),YEAR(Tabla2[[#This Row],[FECHA INICIO DE LABORES EN OBRA]])=YEAR(TODAY())),MONTH(TODAY()-30)&amp;"-"&amp;YEAR(TODAY()),"No Aplica")),"No Aplica")</f>
        <v>No Aplica</v>
      </c>
    </row>
    <row r="1699" spans="1:29" x14ac:dyDescent="0.25">
      <c r="A1699" s="2" t="s">
        <v>5831</v>
      </c>
      <c r="B1699" s="3" t="s">
        <v>11103</v>
      </c>
      <c r="C1699" s="3" t="s">
        <v>11103</v>
      </c>
      <c r="D1699" s="3" t="s">
        <v>5907</v>
      </c>
      <c r="E1699" s="3" t="s">
        <v>5908</v>
      </c>
      <c r="F1699" s="36">
        <v>27134</v>
      </c>
      <c r="G1699" s="3">
        <v>1</v>
      </c>
      <c r="H1699" s="3" t="s">
        <v>1585</v>
      </c>
      <c r="I1699" s="3" t="s">
        <v>5834</v>
      </c>
      <c r="J1699" s="3" t="s">
        <v>5909</v>
      </c>
      <c r="K1699" s="3" t="s">
        <v>93</v>
      </c>
      <c r="L1699" s="8" t="s">
        <v>9813</v>
      </c>
      <c r="M1699" s="5"/>
      <c r="N1699" s="13" t="s">
        <v>1489</v>
      </c>
      <c r="O1699" s="5">
        <v>44986</v>
      </c>
      <c r="P1699" s="8">
        <v>1</v>
      </c>
      <c r="Q1699" s="9">
        <v>1</v>
      </c>
      <c r="R1699" s="9" t="str">
        <f>IFERROR(VLOOKUP(Tabla2[[#This Row],[CONTRATISTA PRNCIPAL]],Hoja1!$L$5:$M$9,2,FALSE),"CJV")</f>
        <v>CJV</v>
      </c>
      <c r="S1699" s="9" t="str">
        <f>IF(Tabla2[[#This Row],[EMPRESA]]=Tabla2[[#This Row],[CONTRATISTA PRNCIPAL]],"Principal","Secundaria")</f>
        <v>Principal</v>
      </c>
      <c r="T1699" s="10">
        <f>IFERROR(1/COUNTIF(Tabla2[CONTRATISTA PRNCIPAL],Tabla2[[#This Row],[CONTRATISTA PRNCIPAL]]),0)</f>
        <v>8.5470085470085479E-3</v>
      </c>
      <c r="U1699" s="33">
        <f ca="1">IF(((TODAY()-Tabla2[[#This Row],[FECHA NACIMIENTO]])/365)&lt;18,"Corregir", IF(((TODAY()-Tabla2[[#This Row],[FECHA NACIMIENTO]])/365)&gt;80, "Corregir",ROUNDDOWN(((TODAY()-Tabla2[[#This Row],[FECHA NACIMIENTO]])/365),0)))</f>
        <v>49</v>
      </c>
      <c r="V169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699" s="34" t="str">
        <f ca="1">+IF(Tabla2[[#This Row],[Edad]]="Corregir","Corregir","Ok")</f>
        <v>Ok</v>
      </c>
      <c r="X1699" s="10" t="str">
        <f>+IFERROR(VLOOKUP(Tabla2[[#This Row],[DISTRITO SEGÚN DNI]],Hoja1!$A$2:$B$55,2,FALSE),"No")</f>
        <v>ATE</v>
      </c>
      <c r="Y1699" s="10" t="str">
        <f>IF(OR(LOWER(Tabla2[[#This Row],[GENERO]])="masculino", LOWER(Tabla2[[#This Row],[GENERO]])="femenino"),"OK","Corregir")</f>
        <v>OK</v>
      </c>
      <c r="Z1699" s="10" t="str">
        <f>+IF(Tabla2[[#This Row],[Nro. DNI / CE]]="","Corregir",IF(LEN(Tabla2[[#This Row],[Nro. DNI / CE]])&gt;=8,"OK","Corregir"))</f>
        <v>OK</v>
      </c>
      <c r="AA1699" s="10">
        <f>COUNTIF(Tabla2[APELLIDOS Y NOMBRES],Tabla2[[#This Row],[APELLIDOS Y NOMBRES]])</f>
        <v>1</v>
      </c>
      <c r="AB1699" t="str">
        <f ca="1">+IFERROR(IF(Tabla2[[#This Row],[FECHA CESE/BAJA]]="","No Aplica",IF(AND(MONTH(Tabla2[[#This Row],[FECHA CESE/BAJA]])=MONTH(TODAY()-30),YEAR(Tabla2[[#This Row],[FECHA CESE/BAJA]])=YEAR(TODAY())),MONTH(TODAY()-30)&amp;"-"&amp;YEAR(TODAY()),"Borrar")),"No aplica")</f>
        <v>No Aplica</v>
      </c>
      <c r="AC1699" t="str">
        <f ca="1">+IFERROR(IF(Tabla2[[#This Row],[FECHA INICIO DE LABORES EN OBRA]]="","No Aplica",IF(AND(MONTH(Tabla2[[#This Row],[FECHA INICIO DE LABORES EN OBRA]])=MONTH(TODAY()-30),YEAR(Tabla2[[#This Row],[FECHA INICIO DE LABORES EN OBRA]])=YEAR(TODAY())),MONTH(TODAY()-30)&amp;"-"&amp;YEAR(TODAY()),"No Aplica")),"No Aplica")</f>
        <v>No Aplica</v>
      </c>
    </row>
    <row r="1700" spans="1:29" x14ac:dyDescent="0.25">
      <c r="A1700" s="2" t="s">
        <v>5831</v>
      </c>
      <c r="B1700" s="3" t="s">
        <v>11103</v>
      </c>
      <c r="C1700" s="3" t="s">
        <v>11103</v>
      </c>
      <c r="D1700" s="3">
        <v>41085988</v>
      </c>
      <c r="E1700" s="3" t="s">
        <v>5910</v>
      </c>
      <c r="F1700" s="36">
        <v>29835</v>
      </c>
      <c r="G1700" s="3">
        <v>2</v>
      </c>
      <c r="H1700" s="3" t="s">
        <v>1442</v>
      </c>
      <c r="I1700" s="3" t="s">
        <v>5834</v>
      </c>
      <c r="J1700" s="3" t="s">
        <v>5911</v>
      </c>
      <c r="K1700" s="3" t="s">
        <v>1063</v>
      </c>
      <c r="L1700" s="8" t="s">
        <v>9813</v>
      </c>
      <c r="M1700" s="5"/>
      <c r="N1700" s="13" t="s">
        <v>1489</v>
      </c>
      <c r="O1700" s="5">
        <v>44994</v>
      </c>
      <c r="P1700" s="8">
        <v>1</v>
      </c>
      <c r="Q1700" s="9">
        <v>4</v>
      </c>
      <c r="R1700" s="9" t="str">
        <f>IFERROR(VLOOKUP(Tabla2[[#This Row],[CONTRATISTA PRNCIPAL]],Hoja1!$L$5:$M$9,2,FALSE),"CJV")</f>
        <v>CJV</v>
      </c>
      <c r="S1700" s="9" t="str">
        <f>IF(Tabla2[[#This Row],[EMPRESA]]=Tabla2[[#This Row],[CONTRATISTA PRNCIPAL]],"Principal","Secundaria")</f>
        <v>Principal</v>
      </c>
      <c r="T1700" s="10">
        <f>IFERROR(1/COUNTIF(Tabla2[CONTRATISTA PRNCIPAL],Tabla2[[#This Row],[CONTRATISTA PRNCIPAL]]),0)</f>
        <v>8.5470085470085479E-3</v>
      </c>
      <c r="U1700" s="33">
        <f ca="1">IF(((TODAY()-Tabla2[[#This Row],[FECHA NACIMIENTO]])/365)&lt;18,"Corregir", IF(((TODAY()-Tabla2[[#This Row],[FECHA NACIMIENTO]])/365)&gt;80, "Corregir",ROUNDDOWN(((TODAY()-Tabla2[[#This Row],[FECHA NACIMIENTO]])/365),0)))</f>
        <v>42</v>
      </c>
      <c r="V170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700" s="34" t="str">
        <f ca="1">+IF(Tabla2[[#This Row],[Edad]]="Corregir","Corregir","Ok")</f>
        <v>Ok</v>
      </c>
      <c r="X1700" s="10" t="str">
        <f>+IFERROR(VLOOKUP(Tabla2[[#This Row],[DISTRITO SEGÚN DNI]],Hoja1!$A$2:$B$55,2,FALSE),"No")</f>
        <v>No</v>
      </c>
      <c r="Y1700" s="10" t="str">
        <f>IF(OR(LOWER(Tabla2[[#This Row],[GENERO]])="masculino", LOWER(Tabla2[[#This Row],[GENERO]])="femenino"),"OK","Corregir")</f>
        <v>OK</v>
      </c>
      <c r="Z1700" s="10" t="str">
        <f>+IF(Tabla2[[#This Row],[Nro. DNI / CE]]="","Corregir",IF(LEN(Tabla2[[#This Row],[Nro. DNI / CE]])&gt;=8,"OK","Corregir"))</f>
        <v>OK</v>
      </c>
      <c r="AA1700" s="10">
        <f>COUNTIF(Tabla2[APELLIDOS Y NOMBRES],Tabla2[[#This Row],[APELLIDOS Y NOMBRES]])</f>
        <v>1</v>
      </c>
      <c r="AB1700" t="str">
        <f ca="1">+IFERROR(IF(Tabla2[[#This Row],[FECHA CESE/BAJA]]="","No Aplica",IF(AND(MONTH(Tabla2[[#This Row],[FECHA CESE/BAJA]])=MONTH(TODAY()-30),YEAR(Tabla2[[#This Row],[FECHA CESE/BAJA]])=YEAR(TODAY())),MONTH(TODAY()-30)&amp;"-"&amp;YEAR(TODAY()),"Borrar")),"No aplica")</f>
        <v>No Aplica</v>
      </c>
      <c r="AC1700" t="str">
        <f ca="1">+IFERROR(IF(Tabla2[[#This Row],[FECHA INICIO DE LABORES EN OBRA]]="","No Aplica",IF(AND(MONTH(Tabla2[[#This Row],[FECHA INICIO DE LABORES EN OBRA]])=MONTH(TODAY()-30),YEAR(Tabla2[[#This Row],[FECHA INICIO DE LABORES EN OBRA]])=YEAR(TODAY())),MONTH(TODAY()-30)&amp;"-"&amp;YEAR(TODAY()),"No Aplica")),"No Aplica")</f>
        <v>No Aplica</v>
      </c>
    </row>
    <row r="1701" spans="1:29" x14ac:dyDescent="0.25">
      <c r="A1701" s="2" t="s">
        <v>5831</v>
      </c>
      <c r="B1701" s="3" t="s">
        <v>11103</v>
      </c>
      <c r="C1701" s="3" t="s">
        <v>11103</v>
      </c>
      <c r="D1701" s="3" t="s">
        <v>5912</v>
      </c>
      <c r="E1701" s="3" t="s">
        <v>5913</v>
      </c>
      <c r="F1701" s="36">
        <v>32315</v>
      </c>
      <c r="G1701" s="3">
        <v>2</v>
      </c>
      <c r="H1701" s="3" t="s">
        <v>1442</v>
      </c>
      <c r="I1701" s="3" t="s">
        <v>5834</v>
      </c>
      <c r="J1701" s="3" t="s">
        <v>5914</v>
      </c>
      <c r="K1701" s="3" t="s">
        <v>1047</v>
      </c>
      <c r="L1701" s="8" t="s">
        <v>9813</v>
      </c>
      <c r="M1701" s="5"/>
      <c r="N1701" s="13" t="s">
        <v>1489</v>
      </c>
      <c r="O1701" s="5">
        <v>44994</v>
      </c>
      <c r="P1701" s="8">
        <v>1</v>
      </c>
      <c r="Q1701" s="9">
        <v>4</v>
      </c>
      <c r="R1701" s="9" t="str">
        <f>IFERROR(VLOOKUP(Tabla2[[#This Row],[CONTRATISTA PRNCIPAL]],Hoja1!$L$5:$M$9,2,FALSE),"CJV")</f>
        <v>CJV</v>
      </c>
      <c r="S1701" s="9" t="str">
        <f>IF(Tabla2[[#This Row],[EMPRESA]]=Tabla2[[#This Row],[CONTRATISTA PRNCIPAL]],"Principal","Secundaria")</f>
        <v>Principal</v>
      </c>
      <c r="T1701" s="10">
        <f>IFERROR(1/COUNTIF(Tabla2[CONTRATISTA PRNCIPAL],Tabla2[[#This Row],[CONTRATISTA PRNCIPAL]]),0)</f>
        <v>8.5470085470085479E-3</v>
      </c>
      <c r="U1701" s="33">
        <f ca="1">IF(((TODAY()-Tabla2[[#This Row],[FECHA NACIMIENTO]])/365)&lt;18,"Corregir", IF(((TODAY()-Tabla2[[#This Row],[FECHA NACIMIENTO]])/365)&gt;80, "Corregir",ROUNDDOWN(((TODAY()-Tabla2[[#This Row],[FECHA NACIMIENTO]])/365),0)))</f>
        <v>35</v>
      </c>
      <c r="V170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701" s="34" t="str">
        <f ca="1">+IF(Tabla2[[#This Row],[Edad]]="Corregir","Corregir","Ok")</f>
        <v>Ok</v>
      </c>
      <c r="X1701" s="10" t="str">
        <f>+IFERROR(VLOOKUP(Tabla2[[#This Row],[DISTRITO SEGÚN DNI]],Hoja1!$A$2:$B$55,2,FALSE),"No")</f>
        <v>No</v>
      </c>
      <c r="Y1701" s="10" t="str">
        <f>IF(OR(LOWER(Tabla2[[#This Row],[GENERO]])="masculino", LOWER(Tabla2[[#This Row],[GENERO]])="femenino"),"OK","Corregir")</f>
        <v>OK</v>
      </c>
      <c r="Z1701" s="10" t="str">
        <f>+IF(Tabla2[[#This Row],[Nro. DNI / CE]]="","Corregir",IF(LEN(Tabla2[[#This Row],[Nro. DNI / CE]])&gt;=8,"OK","Corregir"))</f>
        <v>OK</v>
      </c>
      <c r="AA1701" s="10">
        <f>COUNTIF(Tabla2[APELLIDOS Y NOMBRES],Tabla2[[#This Row],[APELLIDOS Y NOMBRES]])</f>
        <v>1</v>
      </c>
      <c r="AB1701" t="str">
        <f ca="1">+IFERROR(IF(Tabla2[[#This Row],[FECHA CESE/BAJA]]="","No Aplica",IF(AND(MONTH(Tabla2[[#This Row],[FECHA CESE/BAJA]])=MONTH(TODAY()-30),YEAR(Tabla2[[#This Row],[FECHA CESE/BAJA]])=YEAR(TODAY())),MONTH(TODAY()-30)&amp;"-"&amp;YEAR(TODAY()),"Borrar")),"No aplica")</f>
        <v>No Aplica</v>
      </c>
      <c r="AC1701" t="str">
        <f ca="1">+IFERROR(IF(Tabla2[[#This Row],[FECHA INICIO DE LABORES EN OBRA]]="","No Aplica",IF(AND(MONTH(Tabla2[[#This Row],[FECHA INICIO DE LABORES EN OBRA]])=MONTH(TODAY()-30),YEAR(Tabla2[[#This Row],[FECHA INICIO DE LABORES EN OBRA]])=YEAR(TODAY())),MONTH(TODAY()-30)&amp;"-"&amp;YEAR(TODAY()),"No Aplica")),"No Aplica")</f>
        <v>No Aplica</v>
      </c>
    </row>
    <row r="1702" spans="1:29" x14ac:dyDescent="0.25">
      <c r="A1702" s="2" t="s">
        <v>5831</v>
      </c>
      <c r="B1702" s="3" t="s">
        <v>11103</v>
      </c>
      <c r="C1702" s="3" t="s">
        <v>11103</v>
      </c>
      <c r="D1702" s="3" t="s">
        <v>5915</v>
      </c>
      <c r="E1702" s="3" t="s">
        <v>5916</v>
      </c>
      <c r="F1702" s="36">
        <v>34713</v>
      </c>
      <c r="G1702" s="3">
        <v>2</v>
      </c>
      <c r="H1702" s="3" t="s">
        <v>1444</v>
      </c>
      <c r="I1702" s="3" t="s">
        <v>5834</v>
      </c>
      <c r="J1702" s="3" t="s">
        <v>5917</v>
      </c>
      <c r="K1702" s="3" t="s">
        <v>1044</v>
      </c>
      <c r="L1702" s="8" t="s">
        <v>9813</v>
      </c>
      <c r="M1702" s="5"/>
      <c r="N1702" s="13" t="s">
        <v>1489</v>
      </c>
      <c r="O1702" s="5">
        <v>44980</v>
      </c>
      <c r="P1702" s="8">
        <v>1</v>
      </c>
      <c r="Q1702" s="9">
        <v>4</v>
      </c>
      <c r="R1702" s="9" t="str">
        <f>IFERROR(VLOOKUP(Tabla2[[#This Row],[CONTRATISTA PRNCIPAL]],Hoja1!$L$5:$M$9,2,FALSE),"CJV")</f>
        <v>CJV</v>
      </c>
      <c r="S1702" s="9" t="str">
        <f>IF(Tabla2[[#This Row],[EMPRESA]]=Tabla2[[#This Row],[CONTRATISTA PRNCIPAL]],"Principal","Secundaria")</f>
        <v>Principal</v>
      </c>
      <c r="T1702" s="10">
        <f>IFERROR(1/COUNTIF(Tabla2[CONTRATISTA PRNCIPAL],Tabla2[[#This Row],[CONTRATISTA PRNCIPAL]]),0)</f>
        <v>8.5470085470085479E-3</v>
      </c>
      <c r="U1702" s="33">
        <f ca="1">IF(((TODAY()-Tabla2[[#This Row],[FECHA NACIMIENTO]])/365)&lt;18,"Corregir", IF(((TODAY()-Tabla2[[#This Row],[FECHA NACIMIENTO]])/365)&gt;80, "Corregir",ROUNDDOWN(((TODAY()-Tabla2[[#This Row],[FECHA NACIMIENTO]])/365),0)))</f>
        <v>28</v>
      </c>
      <c r="V170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702" s="34" t="str">
        <f ca="1">+IF(Tabla2[[#This Row],[Edad]]="Corregir","Corregir","Ok")</f>
        <v>Ok</v>
      </c>
      <c r="X1702" s="10" t="str">
        <f>+IFERROR(VLOOKUP(Tabla2[[#This Row],[DISTRITO SEGÚN DNI]],Hoja1!$A$2:$B$55,2,FALSE),"No")</f>
        <v>No</v>
      </c>
      <c r="Y1702" s="10" t="str">
        <f>IF(OR(LOWER(Tabla2[[#This Row],[GENERO]])="masculino", LOWER(Tabla2[[#This Row],[GENERO]])="femenino"),"OK","Corregir")</f>
        <v>OK</v>
      </c>
      <c r="Z1702" s="10" t="str">
        <f>+IF(Tabla2[[#This Row],[Nro. DNI / CE]]="","Corregir",IF(LEN(Tabla2[[#This Row],[Nro. DNI / CE]])&gt;=8,"OK","Corregir"))</f>
        <v>OK</v>
      </c>
      <c r="AA1702" s="10">
        <f>COUNTIF(Tabla2[APELLIDOS Y NOMBRES],Tabla2[[#This Row],[APELLIDOS Y NOMBRES]])</f>
        <v>1</v>
      </c>
      <c r="AB1702" t="str">
        <f ca="1">+IFERROR(IF(Tabla2[[#This Row],[FECHA CESE/BAJA]]="","No Aplica",IF(AND(MONTH(Tabla2[[#This Row],[FECHA CESE/BAJA]])=MONTH(TODAY()-30),YEAR(Tabla2[[#This Row],[FECHA CESE/BAJA]])=YEAR(TODAY())),MONTH(TODAY()-30)&amp;"-"&amp;YEAR(TODAY()),"Borrar")),"No aplica")</f>
        <v>No Aplica</v>
      </c>
      <c r="AC1702" t="str">
        <f ca="1">+IFERROR(IF(Tabla2[[#This Row],[FECHA INICIO DE LABORES EN OBRA]]="","No Aplica",IF(AND(MONTH(Tabla2[[#This Row],[FECHA INICIO DE LABORES EN OBRA]])=MONTH(TODAY()-30),YEAR(Tabla2[[#This Row],[FECHA INICIO DE LABORES EN OBRA]])=YEAR(TODAY())),MONTH(TODAY()-30)&amp;"-"&amp;YEAR(TODAY()),"No Aplica")),"No Aplica")</f>
        <v>No Aplica</v>
      </c>
    </row>
    <row r="1703" spans="1:29" x14ac:dyDescent="0.25">
      <c r="A1703" s="2" t="s">
        <v>5831</v>
      </c>
      <c r="B1703" s="3" t="s">
        <v>11103</v>
      </c>
      <c r="C1703" s="3" t="s">
        <v>11103</v>
      </c>
      <c r="D1703" s="3" t="s">
        <v>5918</v>
      </c>
      <c r="E1703" s="3" t="s">
        <v>5919</v>
      </c>
      <c r="F1703" s="36">
        <v>29534</v>
      </c>
      <c r="G1703" s="3">
        <v>2</v>
      </c>
      <c r="H1703" s="3" t="s">
        <v>5868</v>
      </c>
      <c r="I1703" s="3" t="s">
        <v>5834</v>
      </c>
      <c r="J1703" s="3" t="s">
        <v>5920</v>
      </c>
      <c r="K1703" s="3" t="s">
        <v>1042</v>
      </c>
      <c r="L1703" s="8" t="s">
        <v>9813</v>
      </c>
      <c r="M1703" s="5"/>
      <c r="N1703" s="13" t="s">
        <v>1489</v>
      </c>
      <c r="O1703" s="5">
        <v>44979</v>
      </c>
      <c r="P1703" s="8">
        <v>1</v>
      </c>
      <c r="Q1703" s="9">
        <v>4</v>
      </c>
      <c r="R1703" s="9" t="str">
        <f>IFERROR(VLOOKUP(Tabla2[[#This Row],[CONTRATISTA PRNCIPAL]],Hoja1!$L$5:$M$9,2,FALSE),"CJV")</f>
        <v>CJV</v>
      </c>
      <c r="S1703" s="9" t="str">
        <f>IF(Tabla2[[#This Row],[EMPRESA]]=Tabla2[[#This Row],[CONTRATISTA PRNCIPAL]],"Principal","Secundaria")</f>
        <v>Principal</v>
      </c>
      <c r="T1703" s="10">
        <f>IFERROR(1/COUNTIF(Tabla2[CONTRATISTA PRNCIPAL],Tabla2[[#This Row],[CONTRATISTA PRNCIPAL]]),0)</f>
        <v>8.5470085470085479E-3</v>
      </c>
      <c r="U1703" s="33">
        <f ca="1">IF(((TODAY()-Tabla2[[#This Row],[FECHA NACIMIENTO]])/365)&lt;18,"Corregir", IF(((TODAY()-Tabla2[[#This Row],[FECHA NACIMIENTO]])/365)&gt;80, "Corregir",ROUNDDOWN(((TODAY()-Tabla2[[#This Row],[FECHA NACIMIENTO]])/365),0)))</f>
        <v>42</v>
      </c>
      <c r="V170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703" s="34" t="str">
        <f ca="1">+IF(Tabla2[[#This Row],[Edad]]="Corregir","Corregir","Ok")</f>
        <v>Ok</v>
      </c>
      <c r="X1703" s="10" t="str">
        <f>+IFERROR(VLOOKUP(Tabla2[[#This Row],[DISTRITO SEGÚN DNI]],Hoja1!$A$2:$B$55,2,FALSE),"No")</f>
        <v>No</v>
      </c>
      <c r="Y1703" s="10" t="str">
        <f>IF(OR(LOWER(Tabla2[[#This Row],[GENERO]])="masculino", LOWER(Tabla2[[#This Row],[GENERO]])="femenino"),"OK","Corregir")</f>
        <v>OK</v>
      </c>
      <c r="Z1703" s="10" t="str">
        <f>+IF(Tabla2[[#This Row],[Nro. DNI / CE]]="","Corregir",IF(LEN(Tabla2[[#This Row],[Nro. DNI / CE]])&gt;=8,"OK","Corregir"))</f>
        <v>OK</v>
      </c>
      <c r="AA1703" s="10">
        <f>COUNTIF(Tabla2[APELLIDOS Y NOMBRES],Tabla2[[#This Row],[APELLIDOS Y NOMBRES]])</f>
        <v>1</v>
      </c>
      <c r="AB1703" t="str">
        <f ca="1">+IFERROR(IF(Tabla2[[#This Row],[FECHA CESE/BAJA]]="","No Aplica",IF(AND(MONTH(Tabla2[[#This Row],[FECHA CESE/BAJA]])=MONTH(TODAY()-30),YEAR(Tabla2[[#This Row],[FECHA CESE/BAJA]])=YEAR(TODAY())),MONTH(TODAY()-30)&amp;"-"&amp;YEAR(TODAY()),"Borrar")),"No aplica")</f>
        <v>No Aplica</v>
      </c>
      <c r="AC1703" t="str">
        <f ca="1">+IFERROR(IF(Tabla2[[#This Row],[FECHA INICIO DE LABORES EN OBRA]]="","No Aplica",IF(AND(MONTH(Tabla2[[#This Row],[FECHA INICIO DE LABORES EN OBRA]])=MONTH(TODAY()-30),YEAR(Tabla2[[#This Row],[FECHA INICIO DE LABORES EN OBRA]])=YEAR(TODAY())),MONTH(TODAY()-30)&amp;"-"&amp;YEAR(TODAY()),"No Aplica")),"No Aplica")</f>
        <v>No Aplica</v>
      </c>
    </row>
    <row r="1704" spans="1:29" x14ac:dyDescent="0.25">
      <c r="A1704" s="2" t="s">
        <v>5831</v>
      </c>
      <c r="B1704" s="3" t="s">
        <v>11103</v>
      </c>
      <c r="C1704" s="3" t="s">
        <v>11103</v>
      </c>
      <c r="D1704" s="3" t="s">
        <v>5921</v>
      </c>
      <c r="E1704" s="3" t="s">
        <v>5922</v>
      </c>
      <c r="F1704" s="36">
        <v>22868</v>
      </c>
      <c r="G1704" s="3">
        <v>2</v>
      </c>
      <c r="H1704" s="3" t="s">
        <v>1623</v>
      </c>
      <c r="I1704" s="3" t="s">
        <v>5834</v>
      </c>
      <c r="J1704" s="3" t="s">
        <v>5923</v>
      </c>
      <c r="K1704" s="3" t="s">
        <v>5924</v>
      </c>
      <c r="L1704" s="8" t="s">
        <v>9813</v>
      </c>
      <c r="M1704" s="5"/>
      <c r="N1704" s="13" t="s">
        <v>1489</v>
      </c>
      <c r="O1704" s="5">
        <v>44979</v>
      </c>
      <c r="P1704" s="8">
        <v>1</v>
      </c>
      <c r="Q1704" s="9">
        <v>4</v>
      </c>
      <c r="R1704" s="9" t="str">
        <f>IFERROR(VLOOKUP(Tabla2[[#This Row],[CONTRATISTA PRNCIPAL]],Hoja1!$L$5:$M$9,2,FALSE),"CJV")</f>
        <v>CJV</v>
      </c>
      <c r="S1704" s="9" t="str">
        <f>IF(Tabla2[[#This Row],[EMPRESA]]=Tabla2[[#This Row],[CONTRATISTA PRNCIPAL]],"Principal","Secundaria")</f>
        <v>Principal</v>
      </c>
      <c r="T1704" s="10">
        <f>IFERROR(1/COUNTIF(Tabla2[CONTRATISTA PRNCIPAL],Tabla2[[#This Row],[CONTRATISTA PRNCIPAL]]),0)</f>
        <v>8.5470085470085479E-3</v>
      </c>
      <c r="U1704" s="33">
        <f ca="1">IF(((TODAY()-Tabla2[[#This Row],[FECHA NACIMIENTO]])/365)&lt;18,"Corregir", IF(((TODAY()-Tabla2[[#This Row],[FECHA NACIMIENTO]])/365)&gt;80, "Corregir",ROUNDDOWN(((TODAY()-Tabla2[[#This Row],[FECHA NACIMIENTO]])/365),0)))</f>
        <v>61</v>
      </c>
      <c r="V170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1704" s="34" t="str">
        <f ca="1">+IF(Tabla2[[#This Row],[Edad]]="Corregir","Corregir","Ok")</f>
        <v>Ok</v>
      </c>
      <c r="X1704" s="10" t="str">
        <f>+IFERROR(VLOOKUP(Tabla2[[#This Row],[DISTRITO SEGÚN DNI]],Hoja1!$A$2:$B$55,2,FALSE),"No")</f>
        <v>No</v>
      </c>
      <c r="Y1704" s="10" t="str">
        <f>IF(OR(LOWER(Tabla2[[#This Row],[GENERO]])="masculino", LOWER(Tabla2[[#This Row],[GENERO]])="femenino"),"OK","Corregir")</f>
        <v>OK</v>
      </c>
      <c r="Z1704" s="10" t="str">
        <f>+IF(Tabla2[[#This Row],[Nro. DNI / CE]]="","Corregir",IF(LEN(Tabla2[[#This Row],[Nro. DNI / CE]])&gt;=8,"OK","Corregir"))</f>
        <v>OK</v>
      </c>
      <c r="AA1704" s="10">
        <f>COUNTIF(Tabla2[APELLIDOS Y NOMBRES],Tabla2[[#This Row],[APELLIDOS Y NOMBRES]])</f>
        <v>1</v>
      </c>
      <c r="AB1704" t="str">
        <f ca="1">+IFERROR(IF(Tabla2[[#This Row],[FECHA CESE/BAJA]]="","No Aplica",IF(AND(MONTH(Tabla2[[#This Row],[FECHA CESE/BAJA]])=MONTH(TODAY()-30),YEAR(Tabla2[[#This Row],[FECHA CESE/BAJA]])=YEAR(TODAY())),MONTH(TODAY()-30)&amp;"-"&amp;YEAR(TODAY()),"Borrar")),"No aplica")</f>
        <v>No Aplica</v>
      </c>
      <c r="AC1704" t="str">
        <f ca="1">+IFERROR(IF(Tabla2[[#This Row],[FECHA INICIO DE LABORES EN OBRA]]="","No Aplica",IF(AND(MONTH(Tabla2[[#This Row],[FECHA INICIO DE LABORES EN OBRA]])=MONTH(TODAY()-30),YEAR(Tabla2[[#This Row],[FECHA INICIO DE LABORES EN OBRA]])=YEAR(TODAY())),MONTH(TODAY()-30)&amp;"-"&amp;YEAR(TODAY()),"No Aplica")),"No Aplica")</f>
        <v>No Aplica</v>
      </c>
    </row>
    <row r="1705" spans="1:29" x14ac:dyDescent="0.25">
      <c r="A1705" s="2" t="s">
        <v>5831</v>
      </c>
      <c r="B1705" s="3" t="s">
        <v>11103</v>
      </c>
      <c r="C1705" s="3" t="s">
        <v>11103</v>
      </c>
      <c r="D1705" s="3" t="s">
        <v>5925</v>
      </c>
      <c r="E1705" s="3" t="s">
        <v>5926</v>
      </c>
      <c r="F1705" s="36">
        <v>28052</v>
      </c>
      <c r="G1705" s="3">
        <v>2</v>
      </c>
      <c r="H1705" s="3" t="s">
        <v>1625</v>
      </c>
      <c r="I1705" s="3" t="s">
        <v>5834</v>
      </c>
      <c r="J1705" s="3" t="s">
        <v>5927</v>
      </c>
      <c r="K1705" s="3" t="s">
        <v>1207</v>
      </c>
      <c r="L1705" s="8" t="s">
        <v>9813</v>
      </c>
      <c r="M1705" s="5"/>
      <c r="N1705" s="13" t="s">
        <v>1489</v>
      </c>
      <c r="O1705" s="5">
        <v>44979</v>
      </c>
      <c r="P1705" s="8">
        <v>1</v>
      </c>
      <c r="Q1705" s="9">
        <v>4</v>
      </c>
      <c r="R1705" s="9" t="str">
        <f>IFERROR(VLOOKUP(Tabla2[[#This Row],[CONTRATISTA PRNCIPAL]],Hoja1!$L$5:$M$9,2,FALSE),"CJV")</f>
        <v>CJV</v>
      </c>
      <c r="S1705" s="9" t="str">
        <f>IF(Tabla2[[#This Row],[EMPRESA]]=Tabla2[[#This Row],[CONTRATISTA PRNCIPAL]],"Principal","Secundaria")</f>
        <v>Principal</v>
      </c>
      <c r="T1705" s="10">
        <f>IFERROR(1/COUNTIF(Tabla2[CONTRATISTA PRNCIPAL],Tabla2[[#This Row],[CONTRATISTA PRNCIPAL]]),0)</f>
        <v>8.5470085470085479E-3</v>
      </c>
      <c r="U1705" s="33">
        <f ca="1">IF(((TODAY()-Tabla2[[#This Row],[FECHA NACIMIENTO]])/365)&lt;18,"Corregir", IF(((TODAY()-Tabla2[[#This Row],[FECHA NACIMIENTO]])/365)&gt;80, "Corregir",ROUNDDOWN(((TODAY()-Tabla2[[#This Row],[FECHA NACIMIENTO]])/365),0)))</f>
        <v>46</v>
      </c>
      <c r="V170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705" s="34" t="str">
        <f ca="1">+IF(Tabla2[[#This Row],[Edad]]="Corregir","Corregir","Ok")</f>
        <v>Ok</v>
      </c>
      <c r="X1705" s="10" t="str">
        <f>+IFERROR(VLOOKUP(Tabla2[[#This Row],[DISTRITO SEGÚN DNI]],Hoja1!$A$2:$B$55,2,FALSE),"No")</f>
        <v>No</v>
      </c>
      <c r="Y1705" s="10" t="str">
        <f>IF(OR(LOWER(Tabla2[[#This Row],[GENERO]])="masculino", LOWER(Tabla2[[#This Row],[GENERO]])="femenino"),"OK","Corregir")</f>
        <v>OK</v>
      </c>
      <c r="Z1705" s="10" t="str">
        <f>+IF(Tabla2[[#This Row],[Nro. DNI / CE]]="","Corregir",IF(LEN(Tabla2[[#This Row],[Nro. DNI / CE]])&gt;=8,"OK","Corregir"))</f>
        <v>OK</v>
      </c>
      <c r="AA1705" s="10">
        <f>COUNTIF(Tabla2[APELLIDOS Y NOMBRES],Tabla2[[#This Row],[APELLIDOS Y NOMBRES]])</f>
        <v>1</v>
      </c>
      <c r="AB1705" t="str">
        <f ca="1">+IFERROR(IF(Tabla2[[#This Row],[FECHA CESE/BAJA]]="","No Aplica",IF(AND(MONTH(Tabla2[[#This Row],[FECHA CESE/BAJA]])=MONTH(TODAY()-30),YEAR(Tabla2[[#This Row],[FECHA CESE/BAJA]])=YEAR(TODAY())),MONTH(TODAY()-30)&amp;"-"&amp;YEAR(TODAY()),"Borrar")),"No aplica")</f>
        <v>No Aplica</v>
      </c>
      <c r="AC1705" t="str">
        <f ca="1">+IFERROR(IF(Tabla2[[#This Row],[FECHA INICIO DE LABORES EN OBRA]]="","No Aplica",IF(AND(MONTH(Tabla2[[#This Row],[FECHA INICIO DE LABORES EN OBRA]])=MONTH(TODAY()-30),YEAR(Tabla2[[#This Row],[FECHA INICIO DE LABORES EN OBRA]])=YEAR(TODAY())),MONTH(TODAY()-30)&amp;"-"&amp;YEAR(TODAY()),"No Aplica")),"No Aplica")</f>
        <v>No Aplica</v>
      </c>
    </row>
    <row r="1706" spans="1:29" x14ac:dyDescent="0.25">
      <c r="A1706" s="2" t="s">
        <v>5831</v>
      </c>
      <c r="B1706" s="3" t="s">
        <v>11103</v>
      </c>
      <c r="C1706" s="3" t="s">
        <v>11103</v>
      </c>
      <c r="D1706" s="3" t="s">
        <v>5928</v>
      </c>
      <c r="E1706" s="3" t="s">
        <v>5929</v>
      </c>
      <c r="F1706" s="36">
        <v>31997</v>
      </c>
      <c r="G1706" s="3">
        <v>1</v>
      </c>
      <c r="H1706" s="3" t="s">
        <v>1685</v>
      </c>
      <c r="I1706" s="3" t="s">
        <v>5834</v>
      </c>
      <c r="J1706" s="3" t="s">
        <v>5930</v>
      </c>
      <c r="K1706" s="3" t="s">
        <v>5881</v>
      </c>
      <c r="L1706" s="8" t="s">
        <v>9813</v>
      </c>
      <c r="M1706" s="5"/>
      <c r="N1706" s="13" t="s">
        <v>1489</v>
      </c>
      <c r="O1706" s="5">
        <v>44979</v>
      </c>
      <c r="P1706" s="8">
        <v>1</v>
      </c>
      <c r="Q1706" s="9">
        <v>1</v>
      </c>
      <c r="R1706" s="9" t="str">
        <f>IFERROR(VLOOKUP(Tabla2[[#This Row],[CONTRATISTA PRNCIPAL]],Hoja1!$L$5:$M$9,2,FALSE),"CJV")</f>
        <v>CJV</v>
      </c>
      <c r="S1706" s="9" t="str">
        <f>IF(Tabla2[[#This Row],[EMPRESA]]=Tabla2[[#This Row],[CONTRATISTA PRNCIPAL]],"Principal","Secundaria")</f>
        <v>Principal</v>
      </c>
      <c r="T1706" s="10">
        <f>IFERROR(1/COUNTIF(Tabla2[CONTRATISTA PRNCIPAL],Tabla2[[#This Row],[CONTRATISTA PRNCIPAL]]),0)</f>
        <v>8.5470085470085479E-3</v>
      </c>
      <c r="U1706" s="33">
        <f ca="1">IF(((TODAY()-Tabla2[[#This Row],[FECHA NACIMIENTO]])/365)&lt;18,"Corregir", IF(((TODAY()-Tabla2[[#This Row],[FECHA NACIMIENTO]])/365)&gt;80, "Corregir",ROUNDDOWN(((TODAY()-Tabla2[[#This Row],[FECHA NACIMIENTO]])/365),0)))</f>
        <v>36</v>
      </c>
      <c r="V170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706" s="34" t="str">
        <f ca="1">+IF(Tabla2[[#This Row],[Edad]]="Corregir","Corregir","Ok")</f>
        <v>Ok</v>
      </c>
      <c r="X1706" s="10" t="str">
        <f>+IFERROR(VLOOKUP(Tabla2[[#This Row],[DISTRITO SEGÚN DNI]],Hoja1!$A$2:$B$55,2,FALSE),"No")</f>
        <v>No</v>
      </c>
      <c r="Y1706" s="10" t="str">
        <f>IF(OR(LOWER(Tabla2[[#This Row],[GENERO]])="masculino", LOWER(Tabla2[[#This Row],[GENERO]])="femenino"),"OK","Corregir")</f>
        <v>OK</v>
      </c>
      <c r="Z1706" s="10" t="str">
        <f>+IF(Tabla2[[#This Row],[Nro. DNI / CE]]="","Corregir",IF(LEN(Tabla2[[#This Row],[Nro. DNI / CE]])&gt;=8,"OK","Corregir"))</f>
        <v>OK</v>
      </c>
      <c r="AA1706" s="10">
        <f>COUNTIF(Tabla2[APELLIDOS Y NOMBRES],Tabla2[[#This Row],[APELLIDOS Y NOMBRES]])</f>
        <v>1</v>
      </c>
      <c r="AB1706" t="str">
        <f ca="1">+IFERROR(IF(Tabla2[[#This Row],[FECHA CESE/BAJA]]="","No Aplica",IF(AND(MONTH(Tabla2[[#This Row],[FECHA CESE/BAJA]])=MONTH(TODAY()-30),YEAR(Tabla2[[#This Row],[FECHA CESE/BAJA]])=YEAR(TODAY())),MONTH(TODAY()-30)&amp;"-"&amp;YEAR(TODAY()),"Borrar")),"No aplica")</f>
        <v>No Aplica</v>
      </c>
      <c r="AC1706" t="str">
        <f ca="1">+IFERROR(IF(Tabla2[[#This Row],[FECHA INICIO DE LABORES EN OBRA]]="","No Aplica",IF(AND(MONTH(Tabla2[[#This Row],[FECHA INICIO DE LABORES EN OBRA]])=MONTH(TODAY()-30),YEAR(Tabla2[[#This Row],[FECHA INICIO DE LABORES EN OBRA]])=YEAR(TODAY())),MONTH(TODAY()-30)&amp;"-"&amp;YEAR(TODAY()),"No Aplica")),"No Aplica")</f>
        <v>No Aplica</v>
      </c>
    </row>
    <row r="1707" spans="1:29" x14ac:dyDescent="0.25">
      <c r="A1707" s="2" t="s">
        <v>5831</v>
      </c>
      <c r="B1707" s="3" t="s">
        <v>11103</v>
      </c>
      <c r="C1707" s="3" t="s">
        <v>11103</v>
      </c>
      <c r="D1707" s="3" t="s">
        <v>5931</v>
      </c>
      <c r="E1707" s="3" t="s">
        <v>5932</v>
      </c>
      <c r="F1707" s="36">
        <v>29771</v>
      </c>
      <c r="G1707" s="3">
        <v>2</v>
      </c>
      <c r="H1707" s="3" t="s">
        <v>5933</v>
      </c>
      <c r="I1707" s="3" t="s">
        <v>5834</v>
      </c>
      <c r="J1707" s="3" t="s">
        <v>5934</v>
      </c>
      <c r="K1707" s="3" t="s">
        <v>93</v>
      </c>
      <c r="L1707" s="8" t="s">
        <v>9813</v>
      </c>
      <c r="M1707" s="5"/>
      <c r="N1707" s="13" t="s">
        <v>1489</v>
      </c>
      <c r="O1707" s="5">
        <v>44967</v>
      </c>
      <c r="P1707" s="8">
        <v>1</v>
      </c>
      <c r="Q1707" s="9">
        <v>4</v>
      </c>
      <c r="R1707" s="9" t="str">
        <f>IFERROR(VLOOKUP(Tabla2[[#This Row],[CONTRATISTA PRNCIPAL]],Hoja1!$L$5:$M$9,2,FALSE),"CJV")</f>
        <v>CJV</v>
      </c>
      <c r="S1707" s="9" t="str">
        <f>IF(Tabla2[[#This Row],[EMPRESA]]=Tabla2[[#This Row],[CONTRATISTA PRNCIPAL]],"Principal","Secundaria")</f>
        <v>Principal</v>
      </c>
      <c r="T1707" s="10">
        <f>IFERROR(1/COUNTIF(Tabla2[CONTRATISTA PRNCIPAL],Tabla2[[#This Row],[CONTRATISTA PRNCIPAL]]),0)</f>
        <v>8.5470085470085479E-3</v>
      </c>
      <c r="U1707" s="33">
        <f ca="1">IF(((TODAY()-Tabla2[[#This Row],[FECHA NACIMIENTO]])/365)&lt;18,"Corregir", IF(((TODAY()-Tabla2[[#This Row],[FECHA NACIMIENTO]])/365)&gt;80, "Corregir",ROUNDDOWN(((TODAY()-Tabla2[[#This Row],[FECHA NACIMIENTO]])/365),0)))</f>
        <v>42</v>
      </c>
      <c r="V170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707" s="34" t="str">
        <f ca="1">+IF(Tabla2[[#This Row],[Edad]]="Corregir","Corregir","Ok")</f>
        <v>Ok</v>
      </c>
      <c r="X1707" s="10" t="str">
        <f>+IFERROR(VLOOKUP(Tabla2[[#This Row],[DISTRITO SEGÚN DNI]],Hoja1!$A$2:$B$55,2,FALSE),"No")</f>
        <v>ATE</v>
      </c>
      <c r="Y1707" s="10" t="str">
        <f>IF(OR(LOWER(Tabla2[[#This Row],[GENERO]])="masculino", LOWER(Tabla2[[#This Row],[GENERO]])="femenino"),"OK","Corregir")</f>
        <v>OK</v>
      </c>
      <c r="Z1707" s="10" t="str">
        <f>+IF(Tabla2[[#This Row],[Nro. DNI / CE]]="","Corregir",IF(LEN(Tabla2[[#This Row],[Nro. DNI / CE]])&gt;=8,"OK","Corregir"))</f>
        <v>OK</v>
      </c>
      <c r="AA1707" s="10">
        <f>COUNTIF(Tabla2[APELLIDOS Y NOMBRES],Tabla2[[#This Row],[APELLIDOS Y NOMBRES]])</f>
        <v>1</v>
      </c>
      <c r="AB1707" t="str">
        <f ca="1">+IFERROR(IF(Tabla2[[#This Row],[FECHA CESE/BAJA]]="","No Aplica",IF(AND(MONTH(Tabla2[[#This Row],[FECHA CESE/BAJA]])=MONTH(TODAY()-30),YEAR(Tabla2[[#This Row],[FECHA CESE/BAJA]])=YEAR(TODAY())),MONTH(TODAY()-30)&amp;"-"&amp;YEAR(TODAY()),"Borrar")),"No aplica")</f>
        <v>No Aplica</v>
      </c>
      <c r="AC1707" t="str">
        <f ca="1">+IFERROR(IF(Tabla2[[#This Row],[FECHA INICIO DE LABORES EN OBRA]]="","No Aplica",IF(AND(MONTH(Tabla2[[#This Row],[FECHA INICIO DE LABORES EN OBRA]])=MONTH(TODAY()-30),YEAR(Tabla2[[#This Row],[FECHA INICIO DE LABORES EN OBRA]])=YEAR(TODAY())),MONTH(TODAY()-30)&amp;"-"&amp;YEAR(TODAY()),"No Aplica")),"No Aplica")</f>
        <v>No Aplica</v>
      </c>
    </row>
    <row r="1708" spans="1:29" x14ac:dyDescent="0.25">
      <c r="A1708" s="2" t="s">
        <v>5831</v>
      </c>
      <c r="B1708" s="3" t="s">
        <v>11103</v>
      </c>
      <c r="C1708" s="3" t="s">
        <v>11103</v>
      </c>
      <c r="D1708" s="3" t="s">
        <v>5935</v>
      </c>
      <c r="E1708" s="3" t="s">
        <v>5936</v>
      </c>
      <c r="F1708" s="36">
        <v>33462</v>
      </c>
      <c r="G1708" s="3">
        <v>2</v>
      </c>
      <c r="H1708" s="3" t="s">
        <v>1453</v>
      </c>
      <c r="I1708" s="3" t="s">
        <v>5834</v>
      </c>
      <c r="J1708" s="3" t="s">
        <v>5937</v>
      </c>
      <c r="K1708" s="3" t="s">
        <v>99</v>
      </c>
      <c r="L1708" s="8" t="s">
        <v>9813</v>
      </c>
      <c r="M1708" s="5"/>
      <c r="N1708" s="13" t="s">
        <v>1489</v>
      </c>
      <c r="O1708" s="5">
        <v>44986</v>
      </c>
      <c r="P1708" s="8">
        <v>1</v>
      </c>
      <c r="Q1708" s="9">
        <v>4</v>
      </c>
      <c r="R1708" s="9" t="str">
        <f>IFERROR(VLOOKUP(Tabla2[[#This Row],[CONTRATISTA PRNCIPAL]],Hoja1!$L$5:$M$9,2,FALSE),"CJV")</f>
        <v>CJV</v>
      </c>
      <c r="S1708" s="9" t="str">
        <f>IF(Tabla2[[#This Row],[EMPRESA]]=Tabla2[[#This Row],[CONTRATISTA PRNCIPAL]],"Principal","Secundaria")</f>
        <v>Principal</v>
      </c>
      <c r="T1708" s="10">
        <f>IFERROR(1/COUNTIF(Tabla2[CONTRATISTA PRNCIPAL],Tabla2[[#This Row],[CONTRATISTA PRNCIPAL]]),0)</f>
        <v>8.5470085470085479E-3</v>
      </c>
      <c r="U1708" s="33">
        <f ca="1">IF(((TODAY()-Tabla2[[#This Row],[FECHA NACIMIENTO]])/365)&lt;18,"Corregir", IF(((TODAY()-Tabla2[[#This Row],[FECHA NACIMIENTO]])/365)&gt;80, "Corregir",ROUNDDOWN(((TODAY()-Tabla2[[#This Row],[FECHA NACIMIENTO]])/365),0)))</f>
        <v>32</v>
      </c>
      <c r="V170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708" s="34" t="str">
        <f ca="1">+IF(Tabla2[[#This Row],[Edad]]="Corregir","Corregir","Ok")</f>
        <v>Ok</v>
      </c>
      <c r="X1708" s="10" t="str">
        <f>+IFERROR(VLOOKUP(Tabla2[[#This Row],[DISTRITO SEGÚN DNI]],Hoja1!$A$2:$B$55,2,FALSE),"No")</f>
        <v>LA VICTORIA</v>
      </c>
      <c r="Y1708" s="10" t="str">
        <f>IF(OR(LOWER(Tabla2[[#This Row],[GENERO]])="masculino", LOWER(Tabla2[[#This Row],[GENERO]])="femenino"),"OK","Corregir")</f>
        <v>OK</v>
      </c>
      <c r="Z1708" s="10" t="str">
        <f>+IF(Tabla2[[#This Row],[Nro. DNI / CE]]="","Corregir",IF(LEN(Tabla2[[#This Row],[Nro. DNI / CE]])&gt;=8,"OK","Corregir"))</f>
        <v>OK</v>
      </c>
      <c r="AA1708" s="10">
        <f>COUNTIF(Tabla2[APELLIDOS Y NOMBRES],Tabla2[[#This Row],[APELLIDOS Y NOMBRES]])</f>
        <v>1</v>
      </c>
      <c r="AB1708" t="str">
        <f ca="1">+IFERROR(IF(Tabla2[[#This Row],[FECHA CESE/BAJA]]="","No Aplica",IF(AND(MONTH(Tabla2[[#This Row],[FECHA CESE/BAJA]])=MONTH(TODAY()-30),YEAR(Tabla2[[#This Row],[FECHA CESE/BAJA]])=YEAR(TODAY())),MONTH(TODAY()-30)&amp;"-"&amp;YEAR(TODAY()),"Borrar")),"No aplica")</f>
        <v>No Aplica</v>
      </c>
      <c r="AC1708" t="str">
        <f ca="1">+IFERROR(IF(Tabla2[[#This Row],[FECHA INICIO DE LABORES EN OBRA]]="","No Aplica",IF(AND(MONTH(Tabla2[[#This Row],[FECHA INICIO DE LABORES EN OBRA]])=MONTH(TODAY()-30),YEAR(Tabla2[[#This Row],[FECHA INICIO DE LABORES EN OBRA]])=YEAR(TODAY())),MONTH(TODAY()-30)&amp;"-"&amp;YEAR(TODAY()),"No Aplica")),"No Aplica")</f>
        <v>No Aplica</v>
      </c>
    </row>
    <row r="1709" spans="1:29" x14ac:dyDescent="0.25">
      <c r="A1709" s="2" t="s">
        <v>5831</v>
      </c>
      <c r="B1709" s="3" t="s">
        <v>11103</v>
      </c>
      <c r="C1709" s="3" t="s">
        <v>11103</v>
      </c>
      <c r="D1709" s="3" t="s">
        <v>5938</v>
      </c>
      <c r="E1709" s="3" t="s">
        <v>5939</v>
      </c>
      <c r="F1709" s="36">
        <v>31008</v>
      </c>
      <c r="G1709" s="3">
        <v>2</v>
      </c>
      <c r="H1709" s="3" t="s">
        <v>5868</v>
      </c>
      <c r="I1709" s="3" t="s">
        <v>5834</v>
      </c>
      <c r="J1709" s="3" t="s">
        <v>5940</v>
      </c>
      <c r="K1709" s="3" t="s">
        <v>1063</v>
      </c>
      <c r="L1709" s="8" t="s">
        <v>9813</v>
      </c>
      <c r="M1709" s="5"/>
      <c r="N1709" s="13" t="s">
        <v>1489</v>
      </c>
      <c r="O1709" s="5">
        <v>44994</v>
      </c>
      <c r="P1709" s="8">
        <v>1</v>
      </c>
      <c r="Q1709" s="9">
        <v>4</v>
      </c>
      <c r="R1709" s="9" t="str">
        <f>IFERROR(VLOOKUP(Tabla2[[#This Row],[CONTRATISTA PRNCIPAL]],Hoja1!$L$5:$M$9,2,FALSE),"CJV")</f>
        <v>CJV</v>
      </c>
      <c r="S1709" s="9" t="str">
        <f>IF(Tabla2[[#This Row],[EMPRESA]]=Tabla2[[#This Row],[CONTRATISTA PRNCIPAL]],"Principal","Secundaria")</f>
        <v>Principal</v>
      </c>
      <c r="T1709" s="10">
        <f>IFERROR(1/COUNTIF(Tabla2[CONTRATISTA PRNCIPAL],Tabla2[[#This Row],[CONTRATISTA PRNCIPAL]]),0)</f>
        <v>8.5470085470085479E-3</v>
      </c>
      <c r="U1709" s="33">
        <f ca="1">IF(((TODAY()-Tabla2[[#This Row],[FECHA NACIMIENTO]])/365)&lt;18,"Corregir", IF(((TODAY()-Tabla2[[#This Row],[FECHA NACIMIENTO]])/365)&gt;80, "Corregir",ROUNDDOWN(((TODAY()-Tabla2[[#This Row],[FECHA NACIMIENTO]])/365),0)))</f>
        <v>38</v>
      </c>
      <c r="V170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709" s="34" t="str">
        <f ca="1">+IF(Tabla2[[#This Row],[Edad]]="Corregir","Corregir","Ok")</f>
        <v>Ok</v>
      </c>
      <c r="X1709" s="10" t="str">
        <f>+IFERROR(VLOOKUP(Tabla2[[#This Row],[DISTRITO SEGÚN DNI]],Hoja1!$A$2:$B$55,2,FALSE),"No")</f>
        <v>No</v>
      </c>
      <c r="Y1709" s="10" t="str">
        <f>IF(OR(LOWER(Tabla2[[#This Row],[GENERO]])="masculino", LOWER(Tabla2[[#This Row],[GENERO]])="femenino"),"OK","Corregir")</f>
        <v>OK</v>
      </c>
      <c r="Z1709" s="10" t="str">
        <f>+IF(Tabla2[[#This Row],[Nro. DNI / CE]]="","Corregir",IF(LEN(Tabla2[[#This Row],[Nro. DNI / CE]])&gt;=8,"OK","Corregir"))</f>
        <v>OK</v>
      </c>
      <c r="AA1709" s="10">
        <f>COUNTIF(Tabla2[APELLIDOS Y NOMBRES],Tabla2[[#This Row],[APELLIDOS Y NOMBRES]])</f>
        <v>1</v>
      </c>
      <c r="AB1709" t="str">
        <f ca="1">+IFERROR(IF(Tabla2[[#This Row],[FECHA CESE/BAJA]]="","No Aplica",IF(AND(MONTH(Tabla2[[#This Row],[FECHA CESE/BAJA]])=MONTH(TODAY()-30),YEAR(Tabla2[[#This Row],[FECHA CESE/BAJA]])=YEAR(TODAY())),MONTH(TODAY()-30)&amp;"-"&amp;YEAR(TODAY()),"Borrar")),"No aplica")</f>
        <v>No Aplica</v>
      </c>
      <c r="AC1709" t="str">
        <f ca="1">+IFERROR(IF(Tabla2[[#This Row],[FECHA INICIO DE LABORES EN OBRA]]="","No Aplica",IF(AND(MONTH(Tabla2[[#This Row],[FECHA INICIO DE LABORES EN OBRA]])=MONTH(TODAY()-30),YEAR(Tabla2[[#This Row],[FECHA INICIO DE LABORES EN OBRA]])=YEAR(TODAY())),MONTH(TODAY()-30)&amp;"-"&amp;YEAR(TODAY()),"No Aplica")),"No Aplica")</f>
        <v>No Aplica</v>
      </c>
    </row>
    <row r="1710" spans="1:29" x14ac:dyDescent="0.25">
      <c r="A1710" s="2" t="s">
        <v>5831</v>
      </c>
      <c r="B1710" s="3" t="s">
        <v>11103</v>
      </c>
      <c r="C1710" s="3" t="s">
        <v>11103</v>
      </c>
      <c r="D1710" s="3" t="s">
        <v>5941</v>
      </c>
      <c r="E1710" s="3" t="s">
        <v>5942</v>
      </c>
      <c r="F1710" s="36">
        <v>28510</v>
      </c>
      <c r="G1710" s="3">
        <v>2</v>
      </c>
      <c r="H1710" s="3" t="s">
        <v>5868</v>
      </c>
      <c r="I1710" s="3" t="s">
        <v>5834</v>
      </c>
      <c r="J1710" s="3" t="s">
        <v>5943</v>
      </c>
      <c r="K1710" s="3" t="s">
        <v>93</v>
      </c>
      <c r="L1710" s="8" t="s">
        <v>9813</v>
      </c>
      <c r="M1710" s="5"/>
      <c r="N1710" s="13" t="s">
        <v>1489</v>
      </c>
      <c r="O1710" s="5">
        <v>44992</v>
      </c>
      <c r="P1710" s="8">
        <v>1</v>
      </c>
      <c r="Q1710" s="9">
        <v>4</v>
      </c>
      <c r="R1710" s="9" t="str">
        <f>IFERROR(VLOOKUP(Tabla2[[#This Row],[CONTRATISTA PRNCIPAL]],Hoja1!$L$5:$M$9,2,FALSE),"CJV")</f>
        <v>CJV</v>
      </c>
      <c r="S1710" s="9" t="str">
        <f>IF(Tabla2[[#This Row],[EMPRESA]]=Tabla2[[#This Row],[CONTRATISTA PRNCIPAL]],"Principal","Secundaria")</f>
        <v>Principal</v>
      </c>
      <c r="T1710" s="10">
        <f>IFERROR(1/COUNTIF(Tabla2[CONTRATISTA PRNCIPAL],Tabla2[[#This Row],[CONTRATISTA PRNCIPAL]]),0)</f>
        <v>8.5470085470085479E-3</v>
      </c>
      <c r="U1710" s="33">
        <f ca="1">IF(((TODAY()-Tabla2[[#This Row],[FECHA NACIMIENTO]])/365)&lt;18,"Corregir", IF(((TODAY()-Tabla2[[#This Row],[FECHA NACIMIENTO]])/365)&gt;80, "Corregir",ROUNDDOWN(((TODAY()-Tabla2[[#This Row],[FECHA NACIMIENTO]])/365),0)))</f>
        <v>45</v>
      </c>
      <c r="V171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710" s="34" t="str">
        <f ca="1">+IF(Tabla2[[#This Row],[Edad]]="Corregir","Corregir","Ok")</f>
        <v>Ok</v>
      </c>
      <c r="X1710" s="10" t="str">
        <f>+IFERROR(VLOOKUP(Tabla2[[#This Row],[DISTRITO SEGÚN DNI]],Hoja1!$A$2:$B$55,2,FALSE),"No")</f>
        <v>ATE</v>
      </c>
      <c r="Y1710" s="10" t="str">
        <f>IF(OR(LOWER(Tabla2[[#This Row],[GENERO]])="masculino", LOWER(Tabla2[[#This Row],[GENERO]])="femenino"),"OK","Corregir")</f>
        <v>OK</v>
      </c>
      <c r="Z1710" s="10" t="str">
        <f>+IF(Tabla2[[#This Row],[Nro. DNI / CE]]="","Corregir",IF(LEN(Tabla2[[#This Row],[Nro. DNI / CE]])&gt;=8,"OK","Corregir"))</f>
        <v>OK</v>
      </c>
      <c r="AA1710" s="10">
        <f>COUNTIF(Tabla2[APELLIDOS Y NOMBRES],Tabla2[[#This Row],[APELLIDOS Y NOMBRES]])</f>
        <v>1</v>
      </c>
      <c r="AB1710" t="str">
        <f ca="1">+IFERROR(IF(Tabla2[[#This Row],[FECHA CESE/BAJA]]="","No Aplica",IF(AND(MONTH(Tabla2[[#This Row],[FECHA CESE/BAJA]])=MONTH(TODAY()-30),YEAR(Tabla2[[#This Row],[FECHA CESE/BAJA]])=YEAR(TODAY())),MONTH(TODAY()-30)&amp;"-"&amp;YEAR(TODAY()),"Borrar")),"No aplica")</f>
        <v>No Aplica</v>
      </c>
      <c r="AC1710" t="str">
        <f ca="1">+IFERROR(IF(Tabla2[[#This Row],[FECHA INICIO DE LABORES EN OBRA]]="","No Aplica",IF(AND(MONTH(Tabla2[[#This Row],[FECHA INICIO DE LABORES EN OBRA]])=MONTH(TODAY()-30),YEAR(Tabla2[[#This Row],[FECHA INICIO DE LABORES EN OBRA]])=YEAR(TODAY())),MONTH(TODAY()-30)&amp;"-"&amp;YEAR(TODAY()),"No Aplica")),"No Aplica")</f>
        <v>No Aplica</v>
      </c>
    </row>
    <row r="1711" spans="1:29" x14ac:dyDescent="0.25">
      <c r="A1711" s="2" t="s">
        <v>5831</v>
      </c>
      <c r="B1711" s="3" t="s">
        <v>11103</v>
      </c>
      <c r="C1711" s="3" t="s">
        <v>11103</v>
      </c>
      <c r="D1711" s="3" t="s">
        <v>5938</v>
      </c>
      <c r="E1711" s="3" t="s">
        <v>5944</v>
      </c>
      <c r="F1711" s="36">
        <v>34427</v>
      </c>
      <c r="G1711" s="3">
        <v>2</v>
      </c>
      <c r="H1711" s="3" t="s">
        <v>1469</v>
      </c>
      <c r="I1711" s="3" t="s">
        <v>5834</v>
      </c>
      <c r="J1711" s="3" t="s">
        <v>5945</v>
      </c>
      <c r="K1711" s="3" t="s">
        <v>1077</v>
      </c>
      <c r="L1711" s="8" t="s">
        <v>9813</v>
      </c>
      <c r="M1711" s="5"/>
      <c r="N1711" s="13" t="s">
        <v>1489</v>
      </c>
      <c r="O1711" s="5">
        <v>44991</v>
      </c>
      <c r="P1711" s="8">
        <v>1</v>
      </c>
      <c r="Q1711" s="9">
        <v>4</v>
      </c>
      <c r="R1711" s="9" t="str">
        <f>IFERROR(VLOOKUP(Tabla2[[#This Row],[CONTRATISTA PRNCIPAL]],Hoja1!$L$5:$M$9,2,FALSE),"CJV")</f>
        <v>CJV</v>
      </c>
      <c r="S1711" s="9" t="str">
        <f>IF(Tabla2[[#This Row],[EMPRESA]]=Tabla2[[#This Row],[CONTRATISTA PRNCIPAL]],"Principal","Secundaria")</f>
        <v>Principal</v>
      </c>
      <c r="T1711" s="10">
        <f>IFERROR(1/COUNTIF(Tabla2[CONTRATISTA PRNCIPAL],Tabla2[[#This Row],[CONTRATISTA PRNCIPAL]]),0)</f>
        <v>8.5470085470085479E-3</v>
      </c>
      <c r="U1711" s="33">
        <f ca="1">IF(((TODAY()-Tabla2[[#This Row],[FECHA NACIMIENTO]])/365)&lt;18,"Corregir", IF(((TODAY()-Tabla2[[#This Row],[FECHA NACIMIENTO]])/365)&gt;80, "Corregir",ROUNDDOWN(((TODAY()-Tabla2[[#This Row],[FECHA NACIMIENTO]])/365),0)))</f>
        <v>29</v>
      </c>
      <c r="V171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711" s="34" t="str">
        <f ca="1">+IF(Tabla2[[#This Row],[Edad]]="Corregir","Corregir","Ok")</f>
        <v>Ok</v>
      </c>
      <c r="X1711" s="10" t="str">
        <f>+IFERROR(VLOOKUP(Tabla2[[#This Row],[DISTRITO SEGÚN DNI]],Hoja1!$A$2:$B$55,2,FALSE),"No")</f>
        <v>No</v>
      </c>
      <c r="Y1711" s="10" t="str">
        <f>IF(OR(LOWER(Tabla2[[#This Row],[GENERO]])="masculino", LOWER(Tabla2[[#This Row],[GENERO]])="femenino"),"OK","Corregir")</f>
        <v>OK</v>
      </c>
      <c r="Z1711" s="10" t="str">
        <f>+IF(Tabla2[[#This Row],[Nro. DNI / CE]]="","Corregir",IF(LEN(Tabla2[[#This Row],[Nro. DNI / CE]])&gt;=8,"OK","Corregir"))</f>
        <v>OK</v>
      </c>
      <c r="AA1711" s="10">
        <f>COUNTIF(Tabla2[APELLIDOS Y NOMBRES],Tabla2[[#This Row],[APELLIDOS Y NOMBRES]])</f>
        <v>1</v>
      </c>
      <c r="AB1711" t="str">
        <f ca="1">+IFERROR(IF(Tabla2[[#This Row],[FECHA CESE/BAJA]]="","No Aplica",IF(AND(MONTH(Tabla2[[#This Row],[FECHA CESE/BAJA]])=MONTH(TODAY()-30),YEAR(Tabla2[[#This Row],[FECHA CESE/BAJA]])=YEAR(TODAY())),MONTH(TODAY()-30)&amp;"-"&amp;YEAR(TODAY()),"Borrar")),"No aplica")</f>
        <v>No Aplica</v>
      </c>
      <c r="AC1711" t="str">
        <f ca="1">+IFERROR(IF(Tabla2[[#This Row],[FECHA INICIO DE LABORES EN OBRA]]="","No Aplica",IF(AND(MONTH(Tabla2[[#This Row],[FECHA INICIO DE LABORES EN OBRA]])=MONTH(TODAY()-30),YEAR(Tabla2[[#This Row],[FECHA INICIO DE LABORES EN OBRA]])=YEAR(TODAY())),MONTH(TODAY()-30)&amp;"-"&amp;YEAR(TODAY()),"No Aplica")),"No Aplica")</f>
        <v>No Aplica</v>
      </c>
    </row>
    <row r="1712" spans="1:29" x14ac:dyDescent="0.25">
      <c r="A1712" s="2" t="s">
        <v>5831</v>
      </c>
      <c r="B1712" s="3" t="s">
        <v>11103</v>
      </c>
      <c r="C1712" s="3" t="s">
        <v>11103</v>
      </c>
      <c r="D1712" s="3" t="s">
        <v>5941</v>
      </c>
      <c r="E1712" s="3" t="s">
        <v>5946</v>
      </c>
      <c r="F1712" s="36">
        <v>28813</v>
      </c>
      <c r="G1712" s="3">
        <v>2</v>
      </c>
      <c r="H1712" s="3" t="s">
        <v>1469</v>
      </c>
      <c r="I1712" s="3" t="s">
        <v>5834</v>
      </c>
      <c r="J1712" s="3" t="s">
        <v>5947</v>
      </c>
      <c r="K1712" s="3" t="s">
        <v>1077</v>
      </c>
      <c r="L1712" s="8" t="s">
        <v>9813</v>
      </c>
      <c r="M1712" s="5"/>
      <c r="N1712" s="13" t="s">
        <v>1489</v>
      </c>
      <c r="O1712" s="5">
        <v>44991</v>
      </c>
      <c r="P1712" s="8">
        <v>1</v>
      </c>
      <c r="Q1712" s="9">
        <v>4</v>
      </c>
      <c r="R1712" s="9" t="str">
        <f>IFERROR(VLOOKUP(Tabla2[[#This Row],[CONTRATISTA PRNCIPAL]],Hoja1!$L$5:$M$9,2,FALSE),"CJV")</f>
        <v>CJV</v>
      </c>
      <c r="S1712" s="9" t="str">
        <f>IF(Tabla2[[#This Row],[EMPRESA]]=Tabla2[[#This Row],[CONTRATISTA PRNCIPAL]],"Principal","Secundaria")</f>
        <v>Principal</v>
      </c>
      <c r="T1712" s="10">
        <f>IFERROR(1/COUNTIF(Tabla2[CONTRATISTA PRNCIPAL],Tabla2[[#This Row],[CONTRATISTA PRNCIPAL]]),0)</f>
        <v>8.5470085470085479E-3</v>
      </c>
      <c r="U1712" s="33">
        <f ca="1">IF(((TODAY()-Tabla2[[#This Row],[FECHA NACIMIENTO]])/365)&lt;18,"Corregir", IF(((TODAY()-Tabla2[[#This Row],[FECHA NACIMIENTO]])/365)&gt;80, "Corregir",ROUNDDOWN(((TODAY()-Tabla2[[#This Row],[FECHA NACIMIENTO]])/365),0)))</f>
        <v>44</v>
      </c>
      <c r="V171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712" s="34" t="str">
        <f ca="1">+IF(Tabla2[[#This Row],[Edad]]="Corregir","Corregir","Ok")</f>
        <v>Ok</v>
      </c>
      <c r="X1712" s="10" t="str">
        <f>+IFERROR(VLOOKUP(Tabla2[[#This Row],[DISTRITO SEGÚN DNI]],Hoja1!$A$2:$B$55,2,FALSE),"No")</f>
        <v>No</v>
      </c>
      <c r="Y1712" s="10" t="str">
        <f>IF(OR(LOWER(Tabla2[[#This Row],[GENERO]])="masculino", LOWER(Tabla2[[#This Row],[GENERO]])="femenino"),"OK","Corregir")</f>
        <v>OK</v>
      </c>
      <c r="Z1712" s="10" t="str">
        <f>+IF(Tabla2[[#This Row],[Nro. DNI / CE]]="","Corregir",IF(LEN(Tabla2[[#This Row],[Nro. DNI / CE]])&gt;=8,"OK","Corregir"))</f>
        <v>OK</v>
      </c>
      <c r="AA1712" s="10">
        <f>COUNTIF(Tabla2[APELLIDOS Y NOMBRES],Tabla2[[#This Row],[APELLIDOS Y NOMBRES]])</f>
        <v>2</v>
      </c>
      <c r="AB1712" t="str">
        <f ca="1">+IFERROR(IF(Tabla2[[#This Row],[FECHA CESE/BAJA]]="","No Aplica",IF(AND(MONTH(Tabla2[[#This Row],[FECHA CESE/BAJA]])=MONTH(TODAY()-30),YEAR(Tabla2[[#This Row],[FECHA CESE/BAJA]])=YEAR(TODAY())),MONTH(TODAY()-30)&amp;"-"&amp;YEAR(TODAY()),"Borrar")),"No aplica")</f>
        <v>No Aplica</v>
      </c>
      <c r="AC1712" t="str">
        <f ca="1">+IFERROR(IF(Tabla2[[#This Row],[FECHA INICIO DE LABORES EN OBRA]]="","No Aplica",IF(AND(MONTH(Tabla2[[#This Row],[FECHA INICIO DE LABORES EN OBRA]])=MONTH(TODAY()-30),YEAR(Tabla2[[#This Row],[FECHA INICIO DE LABORES EN OBRA]])=YEAR(TODAY())),MONTH(TODAY()-30)&amp;"-"&amp;YEAR(TODAY()),"No Aplica")),"No Aplica")</f>
        <v>No Aplica</v>
      </c>
    </row>
    <row r="1713" spans="1:29" x14ac:dyDescent="0.25">
      <c r="A1713" s="2" t="s">
        <v>5831</v>
      </c>
      <c r="B1713" s="3" t="s">
        <v>11103</v>
      </c>
      <c r="C1713" s="3" t="s">
        <v>11103</v>
      </c>
      <c r="D1713" s="3" t="s">
        <v>5948</v>
      </c>
      <c r="E1713" s="3" t="s">
        <v>5949</v>
      </c>
      <c r="F1713" s="36">
        <v>31224</v>
      </c>
      <c r="G1713" s="3">
        <v>2</v>
      </c>
      <c r="H1713" s="3" t="s">
        <v>1476</v>
      </c>
      <c r="I1713" s="3" t="s">
        <v>5834</v>
      </c>
      <c r="J1713" s="3" t="s">
        <v>5950</v>
      </c>
      <c r="K1713" s="3" t="s">
        <v>1063</v>
      </c>
      <c r="L1713" s="8" t="s">
        <v>9813</v>
      </c>
      <c r="M1713" s="5"/>
      <c r="N1713" s="13" t="s">
        <v>1489</v>
      </c>
      <c r="O1713" s="5">
        <v>45000</v>
      </c>
      <c r="P1713" s="8">
        <v>1</v>
      </c>
      <c r="Q1713" s="9">
        <v>4</v>
      </c>
      <c r="R1713" s="9" t="str">
        <f>IFERROR(VLOOKUP(Tabla2[[#This Row],[CONTRATISTA PRNCIPAL]],Hoja1!$L$5:$M$9,2,FALSE),"CJV")</f>
        <v>CJV</v>
      </c>
      <c r="S1713" s="9" t="str">
        <f>IF(Tabla2[[#This Row],[EMPRESA]]=Tabla2[[#This Row],[CONTRATISTA PRNCIPAL]],"Principal","Secundaria")</f>
        <v>Principal</v>
      </c>
      <c r="T1713" s="10">
        <f>IFERROR(1/COUNTIF(Tabla2[CONTRATISTA PRNCIPAL],Tabla2[[#This Row],[CONTRATISTA PRNCIPAL]]),0)</f>
        <v>8.5470085470085479E-3</v>
      </c>
      <c r="U1713" s="33">
        <f ca="1">IF(((TODAY()-Tabla2[[#This Row],[FECHA NACIMIENTO]])/365)&lt;18,"Corregir", IF(((TODAY()-Tabla2[[#This Row],[FECHA NACIMIENTO]])/365)&gt;80, "Corregir",ROUNDDOWN(((TODAY()-Tabla2[[#This Row],[FECHA NACIMIENTO]])/365),0)))</f>
        <v>38</v>
      </c>
      <c r="V171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713" s="34" t="str">
        <f ca="1">+IF(Tabla2[[#This Row],[Edad]]="Corregir","Corregir","Ok")</f>
        <v>Ok</v>
      </c>
      <c r="X1713" s="10" t="str">
        <f>+IFERROR(VLOOKUP(Tabla2[[#This Row],[DISTRITO SEGÚN DNI]],Hoja1!$A$2:$B$55,2,FALSE),"No")</f>
        <v>No</v>
      </c>
      <c r="Y1713" s="10" t="str">
        <f>IF(OR(LOWER(Tabla2[[#This Row],[GENERO]])="masculino", LOWER(Tabla2[[#This Row],[GENERO]])="femenino"),"OK","Corregir")</f>
        <v>OK</v>
      </c>
      <c r="Z1713" s="10" t="str">
        <f>+IF(Tabla2[[#This Row],[Nro. DNI / CE]]="","Corregir",IF(LEN(Tabla2[[#This Row],[Nro. DNI / CE]])&gt;=8,"OK","Corregir"))</f>
        <v>OK</v>
      </c>
      <c r="AA1713" s="10">
        <f>COUNTIF(Tabla2[APELLIDOS Y NOMBRES],Tabla2[[#This Row],[APELLIDOS Y NOMBRES]])</f>
        <v>2</v>
      </c>
      <c r="AB1713" t="str">
        <f ca="1">+IFERROR(IF(Tabla2[[#This Row],[FECHA CESE/BAJA]]="","No Aplica",IF(AND(MONTH(Tabla2[[#This Row],[FECHA CESE/BAJA]])=MONTH(TODAY()-30),YEAR(Tabla2[[#This Row],[FECHA CESE/BAJA]])=YEAR(TODAY())),MONTH(TODAY()-30)&amp;"-"&amp;YEAR(TODAY()),"Borrar")),"No aplica")</f>
        <v>No Aplica</v>
      </c>
      <c r="AC1713" t="str">
        <f ca="1">+IFERROR(IF(Tabla2[[#This Row],[FECHA INICIO DE LABORES EN OBRA]]="","No Aplica",IF(AND(MONTH(Tabla2[[#This Row],[FECHA INICIO DE LABORES EN OBRA]])=MONTH(TODAY()-30),YEAR(Tabla2[[#This Row],[FECHA INICIO DE LABORES EN OBRA]])=YEAR(TODAY())),MONTH(TODAY()-30)&amp;"-"&amp;YEAR(TODAY()),"No Aplica")),"No Aplica")</f>
        <v>No Aplica</v>
      </c>
    </row>
    <row r="1714" spans="1:29" x14ac:dyDescent="0.25">
      <c r="A1714" s="2" t="s">
        <v>5831</v>
      </c>
      <c r="B1714" s="3" t="s">
        <v>11103</v>
      </c>
      <c r="C1714" s="3" t="s">
        <v>11103</v>
      </c>
      <c r="D1714" s="3" t="s">
        <v>5951</v>
      </c>
      <c r="E1714" s="3" t="s">
        <v>5952</v>
      </c>
      <c r="F1714" s="36">
        <v>31348</v>
      </c>
      <c r="G1714" s="3">
        <v>2</v>
      </c>
      <c r="H1714" s="3" t="s">
        <v>5953</v>
      </c>
      <c r="I1714" s="3" t="s">
        <v>5834</v>
      </c>
      <c r="J1714" s="3" t="s">
        <v>5954</v>
      </c>
      <c r="K1714" s="3" t="s">
        <v>5662</v>
      </c>
      <c r="L1714" s="8" t="s">
        <v>9813</v>
      </c>
      <c r="M1714" s="5"/>
      <c r="N1714" s="13" t="s">
        <v>1489</v>
      </c>
      <c r="O1714" s="5">
        <v>45000</v>
      </c>
      <c r="P1714" s="8">
        <v>1</v>
      </c>
      <c r="Q1714" s="9">
        <v>4</v>
      </c>
      <c r="R1714" s="9" t="str">
        <f>IFERROR(VLOOKUP(Tabla2[[#This Row],[CONTRATISTA PRNCIPAL]],Hoja1!$L$5:$M$9,2,FALSE),"CJV")</f>
        <v>CJV</v>
      </c>
      <c r="S1714" s="9" t="str">
        <f>IF(Tabla2[[#This Row],[EMPRESA]]=Tabla2[[#This Row],[CONTRATISTA PRNCIPAL]],"Principal","Secundaria")</f>
        <v>Principal</v>
      </c>
      <c r="T1714" s="10">
        <f>IFERROR(1/COUNTIF(Tabla2[CONTRATISTA PRNCIPAL],Tabla2[[#This Row],[CONTRATISTA PRNCIPAL]]),0)</f>
        <v>8.5470085470085479E-3</v>
      </c>
      <c r="U1714" s="33">
        <f ca="1">IF(((TODAY()-Tabla2[[#This Row],[FECHA NACIMIENTO]])/365)&lt;18,"Corregir", IF(((TODAY()-Tabla2[[#This Row],[FECHA NACIMIENTO]])/365)&gt;80, "Corregir",ROUNDDOWN(((TODAY()-Tabla2[[#This Row],[FECHA NACIMIENTO]])/365),0)))</f>
        <v>37</v>
      </c>
      <c r="V171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714" s="34" t="str">
        <f ca="1">+IF(Tabla2[[#This Row],[Edad]]="Corregir","Corregir","Ok")</f>
        <v>Ok</v>
      </c>
      <c r="X1714" s="10" t="str">
        <f>+IFERROR(VLOOKUP(Tabla2[[#This Row],[DISTRITO SEGÚN DNI]],Hoja1!$A$2:$B$55,2,FALSE),"No")</f>
        <v>No</v>
      </c>
      <c r="Y1714" s="10" t="str">
        <f>IF(OR(LOWER(Tabla2[[#This Row],[GENERO]])="masculino", LOWER(Tabla2[[#This Row],[GENERO]])="femenino"),"OK","Corregir")</f>
        <v>OK</v>
      </c>
      <c r="Z1714" s="10" t="str">
        <f>+IF(Tabla2[[#This Row],[Nro. DNI / CE]]="","Corregir",IF(LEN(Tabla2[[#This Row],[Nro. DNI / CE]])&gt;=8,"OK","Corregir"))</f>
        <v>OK</v>
      </c>
      <c r="AA1714" s="10">
        <f>COUNTIF(Tabla2[APELLIDOS Y NOMBRES],Tabla2[[#This Row],[APELLIDOS Y NOMBRES]])</f>
        <v>1</v>
      </c>
      <c r="AB1714" t="str">
        <f ca="1">+IFERROR(IF(Tabla2[[#This Row],[FECHA CESE/BAJA]]="","No Aplica",IF(AND(MONTH(Tabla2[[#This Row],[FECHA CESE/BAJA]])=MONTH(TODAY()-30),YEAR(Tabla2[[#This Row],[FECHA CESE/BAJA]])=YEAR(TODAY())),MONTH(TODAY()-30)&amp;"-"&amp;YEAR(TODAY()),"Borrar")),"No aplica")</f>
        <v>No Aplica</v>
      </c>
      <c r="AC1714" t="str">
        <f ca="1">+IFERROR(IF(Tabla2[[#This Row],[FECHA INICIO DE LABORES EN OBRA]]="","No Aplica",IF(AND(MONTH(Tabla2[[#This Row],[FECHA INICIO DE LABORES EN OBRA]])=MONTH(TODAY()-30),YEAR(Tabla2[[#This Row],[FECHA INICIO DE LABORES EN OBRA]])=YEAR(TODAY())),MONTH(TODAY()-30)&amp;"-"&amp;YEAR(TODAY()),"No Aplica")),"No Aplica")</f>
        <v>No Aplica</v>
      </c>
    </row>
    <row r="1715" spans="1:29" x14ac:dyDescent="0.25">
      <c r="A1715" s="2" t="s">
        <v>5831</v>
      </c>
      <c r="B1715" s="3" t="s">
        <v>11103</v>
      </c>
      <c r="C1715" s="3" t="s">
        <v>11103</v>
      </c>
      <c r="D1715" s="3" t="s">
        <v>5955</v>
      </c>
      <c r="E1715" s="3" t="s">
        <v>5956</v>
      </c>
      <c r="F1715" s="36">
        <v>32536</v>
      </c>
      <c r="G1715" s="3">
        <v>2</v>
      </c>
      <c r="H1715" s="3" t="s">
        <v>1453</v>
      </c>
      <c r="I1715" s="3" t="s">
        <v>5834</v>
      </c>
      <c r="J1715" s="3" t="s">
        <v>5957</v>
      </c>
      <c r="K1715" s="3" t="s">
        <v>1077</v>
      </c>
      <c r="L1715" s="8" t="s">
        <v>9813</v>
      </c>
      <c r="M1715" s="5"/>
      <c r="N1715" s="13" t="s">
        <v>1489</v>
      </c>
      <c r="O1715" s="5">
        <v>45005</v>
      </c>
      <c r="P1715" s="8">
        <v>1</v>
      </c>
      <c r="Q1715" s="9">
        <v>4</v>
      </c>
      <c r="R1715" s="9" t="str">
        <f>IFERROR(VLOOKUP(Tabla2[[#This Row],[CONTRATISTA PRNCIPAL]],Hoja1!$L$5:$M$9,2,FALSE),"CJV")</f>
        <v>CJV</v>
      </c>
      <c r="S1715" s="9" t="str">
        <f>IF(Tabla2[[#This Row],[EMPRESA]]=Tabla2[[#This Row],[CONTRATISTA PRNCIPAL]],"Principal","Secundaria")</f>
        <v>Principal</v>
      </c>
      <c r="T1715" s="10">
        <f>IFERROR(1/COUNTIF(Tabla2[CONTRATISTA PRNCIPAL],Tabla2[[#This Row],[CONTRATISTA PRNCIPAL]]),0)</f>
        <v>8.5470085470085479E-3</v>
      </c>
      <c r="U1715" s="33">
        <f ca="1">IF(((TODAY()-Tabla2[[#This Row],[FECHA NACIMIENTO]])/365)&lt;18,"Corregir", IF(((TODAY()-Tabla2[[#This Row],[FECHA NACIMIENTO]])/365)&gt;80, "Corregir",ROUNDDOWN(((TODAY()-Tabla2[[#This Row],[FECHA NACIMIENTO]])/365),0)))</f>
        <v>34</v>
      </c>
      <c r="V171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715" s="34" t="str">
        <f ca="1">+IF(Tabla2[[#This Row],[Edad]]="Corregir","Corregir","Ok")</f>
        <v>Ok</v>
      </c>
      <c r="X1715" s="10" t="str">
        <f>+IFERROR(VLOOKUP(Tabla2[[#This Row],[DISTRITO SEGÚN DNI]],Hoja1!$A$2:$B$55,2,FALSE),"No")</f>
        <v>No</v>
      </c>
      <c r="Y1715" s="10" t="str">
        <f>IF(OR(LOWER(Tabla2[[#This Row],[GENERO]])="masculino", LOWER(Tabla2[[#This Row],[GENERO]])="femenino"),"OK","Corregir")</f>
        <v>OK</v>
      </c>
      <c r="Z1715" s="10" t="str">
        <f>+IF(Tabla2[[#This Row],[Nro. DNI / CE]]="","Corregir",IF(LEN(Tabla2[[#This Row],[Nro. DNI / CE]])&gt;=8,"OK","Corregir"))</f>
        <v>OK</v>
      </c>
      <c r="AA1715" s="10">
        <f>COUNTIF(Tabla2[APELLIDOS Y NOMBRES],Tabla2[[#This Row],[APELLIDOS Y NOMBRES]])</f>
        <v>1</v>
      </c>
      <c r="AB1715" t="str">
        <f ca="1">+IFERROR(IF(Tabla2[[#This Row],[FECHA CESE/BAJA]]="","No Aplica",IF(AND(MONTH(Tabla2[[#This Row],[FECHA CESE/BAJA]])=MONTH(TODAY()-30),YEAR(Tabla2[[#This Row],[FECHA CESE/BAJA]])=YEAR(TODAY())),MONTH(TODAY()-30)&amp;"-"&amp;YEAR(TODAY()),"Borrar")),"No aplica")</f>
        <v>No Aplica</v>
      </c>
      <c r="AC1715" t="str">
        <f ca="1">+IFERROR(IF(Tabla2[[#This Row],[FECHA INICIO DE LABORES EN OBRA]]="","No Aplica",IF(AND(MONTH(Tabla2[[#This Row],[FECHA INICIO DE LABORES EN OBRA]])=MONTH(TODAY()-30),YEAR(Tabla2[[#This Row],[FECHA INICIO DE LABORES EN OBRA]])=YEAR(TODAY())),MONTH(TODAY()-30)&amp;"-"&amp;YEAR(TODAY()),"No Aplica")),"No Aplica")</f>
        <v>No Aplica</v>
      </c>
    </row>
    <row r="1716" spans="1:29" x14ac:dyDescent="0.25">
      <c r="A1716" s="2" t="s">
        <v>5831</v>
      </c>
      <c r="B1716" s="3" t="s">
        <v>11103</v>
      </c>
      <c r="C1716" s="3" t="s">
        <v>11103</v>
      </c>
      <c r="D1716" s="3" t="s">
        <v>5958</v>
      </c>
      <c r="E1716" s="3" t="s">
        <v>5959</v>
      </c>
      <c r="F1716" s="36">
        <v>26409</v>
      </c>
      <c r="G1716" s="3">
        <v>2</v>
      </c>
      <c r="H1716" s="3" t="s">
        <v>1453</v>
      </c>
      <c r="I1716" s="3" t="s">
        <v>5834</v>
      </c>
      <c r="J1716" s="3" t="s">
        <v>5960</v>
      </c>
      <c r="K1716" s="3" t="s">
        <v>1210</v>
      </c>
      <c r="L1716" s="8" t="s">
        <v>9813</v>
      </c>
      <c r="M1716" s="5"/>
      <c r="N1716" s="13" t="s">
        <v>1489</v>
      </c>
      <c r="O1716" s="5">
        <v>44991</v>
      </c>
      <c r="P1716" s="8">
        <v>1</v>
      </c>
      <c r="Q1716" s="9">
        <v>4</v>
      </c>
      <c r="R1716" s="9" t="str">
        <f>IFERROR(VLOOKUP(Tabla2[[#This Row],[CONTRATISTA PRNCIPAL]],Hoja1!$L$5:$M$9,2,FALSE),"CJV")</f>
        <v>CJV</v>
      </c>
      <c r="S1716" s="9" t="str">
        <f>IF(Tabla2[[#This Row],[EMPRESA]]=Tabla2[[#This Row],[CONTRATISTA PRNCIPAL]],"Principal","Secundaria")</f>
        <v>Principal</v>
      </c>
      <c r="T1716" s="10">
        <f>IFERROR(1/COUNTIF(Tabla2[CONTRATISTA PRNCIPAL],Tabla2[[#This Row],[CONTRATISTA PRNCIPAL]]),0)</f>
        <v>8.5470085470085479E-3</v>
      </c>
      <c r="U1716" s="33">
        <f ca="1">IF(((TODAY()-Tabla2[[#This Row],[FECHA NACIMIENTO]])/365)&lt;18,"Corregir", IF(((TODAY()-Tabla2[[#This Row],[FECHA NACIMIENTO]])/365)&gt;80, "Corregir",ROUNDDOWN(((TODAY()-Tabla2[[#This Row],[FECHA NACIMIENTO]])/365),0)))</f>
        <v>51</v>
      </c>
      <c r="V171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716" s="34" t="str">
        <f ca="1">+IF(Tabla2[[#This Row],[Edad]]="Corregir","Corregir","Ok")</f>
        <v>Ok</v>
      </c>
      <c r="X1716" s="10" t="str">
        <f>+IFERROR(VLOOKUP(Tabla2[[#This Row],[DISTRITO SEGÚN DNI]],Hoja1!$A$2:$B$55,2,FALSE),"No")</f>
        <v>No</v>
      </c>
      <c r="Y1716" s="10" t="str">
        <f>IF(OR(LOWER(Tabla2[[#This Row],[GENERO]])="masculino", LOWER(Tabla2[[#This Row],[GENERO]])="femenino"),"OK","Corregir")</f>
        <v>OK</v>
      </c>
      <c r="Z1716" s="10" t="str">
        <f>+IF(Tabla2[[#This Row],[Nro. DNI / CE]]="","Corregir",IF(LEN(Tabla2[[#This Row],[Nro. DNI / CE]])&gt;=8,"OK","Corregir"))</f>
        <v>OK</v>
      </c>
      <c r="AA1716" s="10">
        <f>COUNTIF(Tabla2[APELLIDOS Y NOMBRES],Tabla2[[#This Row],[APELLIDOS Y NOMBRES]])</f>
        <v>1</v>
      </c>
      <c r="AB1716" t="str">
        <f ca="1">+IFERROR(IF(Tabla2[[#This Row],[FECHA CESE/BAJA]]="","No Aplica",IF(AND(MONTH(Tabla2[[#This Row],[FECHA CESE/BAJA]])=MONTH(TODAY()-30),YEAR(Tabla2[[#This Row],[FECHA CESE/BAJA]])=YEAR(TODAY())),MONTH(TODAY()-30)&amp;"-"&amp;YEAR(TODAY()),"Borrar")),"No aplica")</f>
        <v>No Aplica</v>
      </c>
      <c r="AC1716" t="str">
        <f ca="1">+IFERROR(IF(Tabla2[[#This Row],[FECHA INICIO DE LABORES EN OBRA]]="","No Aplica",IF(AND(MONTH(Tabla2[[#This Row],[FECHA INICIO DE LABORES EN OBRA]])=MONTH(TODAY()-30),YEAR(Tabla2[[#This Row],[FECHA INICIO DE LABORES EN OBRA]])=YEAR(TODAY())),MONTH(TODAY()-30)&amp;"-"&amp;YEAR(TODAY()),"No Aplica")),"No Aplica")</f>
        <v>No Aplica</v>
      </c>
    </row>
    <row r="1717" spans="1:29" x14ac:dyDescent="0.25">
      <c r="A1717" s="2" t="s">
        <v>5831</v>
      </c>
      <c r="B1717" s="3" t="s">
        <v>11103</v>
      </c>
      <c r="C1717" s="3" t="s">
        <v>11103</v>
      </c>
      <c r="D1717" s="3" t="s">
        <v>5961</v>
      </c>
      <c r="E1717" s="3" t="s">
        <v>5962</v>
      </c>
      <c r="F1717" s="36">
        <v>25323</v>
      </c>
      <c r="G1717" s="3">
        <v>2</v>
      </c>
      <c r="H1717" s="3" t="s">
        <v>1453</v>
      </c>
      <c r="I1717" s="3" t="s">
        <v>5834</v>
      </c>
      <c r="J1717" s="3" t="s">
        <v>5963</v>
      </c>
      <c r="K1717" s="3" t="s">
        <v>131</v>
      </c>
      <c r="L1717" s="8" t="s">
        <v>9813</v>
      </c>
      <c r="M1717" s="5"/>
      <c r="N1717" s="13" t="s">
        <v>1489</v>
      </c>
      <c r="O1717" s="5">
        <v>45069</v>
      </c>
      <c r="P1717" s="8">
        <v>1</v>
      </c>
      <c r="Q1717" s="9">
        <v>4</v>
      </c>
      <c r="R1717" s="9" t="str">
        <f>IFERROR(VLOOKUP(Tabla2[[#This Row],[CONTRATISTA PRNCIPAL]],Hoja1!$L$5:$M$9,2,FALSE),"CJV")</f>
        <v>CJV</v>
      </c>
      <c r="S1717" s="9" t="str">
        <f>IF(Tabla2[[#This Row],[EMPRESA]]=Tabla2[[#This Row],[CONTRATISTA PRNCIPAL]],"Principal","Secundaria")</f>
        <v>Principal</v>
      </c>
      <c r="T1717" s="10">
        <f>IFERROR(1/COUNTIF(Tabla2[CONTRATISTA PRNCIPAL],Tabla2[[#This Row],[CONTRATISTA PRNCIPAL]]),0)</f>
        <v>8.5470085470085479E-3</v>
      </c>
      <c r="U1717" s="33">
        <f ca="1">IF(((TODAY()-Tabla2[[#This Row],[FECHA NACIMIENTO]])/365)&lt;18,"Corregir", IF(((TODAY()-Tabla2[[#This Row],[FECHA NACIMIENTO]])/365)&gt;80, "Corregir",ROUNDDOWN(((TODAY()-Tabla2[[#This Row],[FECHA NACIMIENTO]])/365),0)))</f>
        <v>54</v>
      </c>
      <c r="V171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717" s="34" t="str">
        <f ca="1">+IF(Tabla2[[#This Row],[Edad]]="Corregir","Corregir","Ok")</f>
        <v>Ok</v>
      </c>
      <c r="X1717" s="10" t="str">
        <f>+IFERROR(VLOOKUP(Tabla2[[#This Row],[DISTRITO SEGÚN DNI]],Hoja1!$A$2:$B$55,2,FALSE),"No")</f>
        <v>BREÑA</v>
      </c>
      <c r="Y1717" s="10" t="str">
        <f>IF(OR(LOWER(Tabla2[[#This Row],[GENERO]])="masculino", LOWER(Tabla2[[#This Row],[GENERO]])="femenino"),"OK","Corregir")</f>
        <v>OK</v>
      </c>
      <c r="Z1717" s="10" t="str">
        <f>+IF(Tabla2[[#This Row],[Nro. DNI / CE]]="","Corregir",IF(LEN(Tabla2[[#This Row],[Nro. DNI / CE]])&gt;=8,"OK","Corregir"))</f>
        <v>OK</v>
      </c>
      <c r="AA1717" s="10">
        <f>COUNTIF(Tabla2[APELLIDOS Y NOMBRES],Tabla2[[#This Row],[APELLIDOS Y NOMBRES]])</f>
        <v>1</v>
      </c>
      <c r="AB1717" t="str">
        <f ca="1">+IFERROR(IF(Tabla2[[#This Row],[FECHA CESE/BAJA]]="","No Aplica",IF(AND(MONTH(Tabla2[[#This Row],[FECHA CESE/BAJA]])=MONTH(TODAY()-30),YEAR(Tabla2[[#This Row],[FECHA CESE/BAJA]])=YEAR(TODAY())),MONTH(TODAY()-30)&amp;"-"&amp;YEAR(TODAY()),"Borrar")),"No aplica")</f>
        <v>No Aplica</v>
      </c>
      <c r="AC1717" t="str">
        <f ca="1">+IFERROR(IF(Tabla2[[#This Row],[FECHA INICIO DE LABORES EN OBRA]]="","No Aplica",IF(AND(MONTH(Tabla2[[#This Row],[FECHA INICIO DE LABORES EN OBRA]])=MONTH(TODAY()-30),YEAR(Tabla2[[#This Row],[FECHA INICIO DE LABORES EN OBRA]])=YEAR(TODAY())),MONTH(TODAY()-30)&amp;"-"&amp;YEAR(TODAY()),"No Aplica")),"No Aplica")</f>
        <v>No Aplica</v>
      </c>
    </row>
    <row r="1718" spans="1:29" x14ac:dyDescent="0.25">
      <c r="A1718" s="2" t="s">
        <v>5831</v>
      </c>
      <c r="B1718" s="3" t="s">
        <v>11103</v>
      </c>
      <c r="C1718" s="3" t="s">
        <v>11103</v>
      </c>
      <c r="D1718" s="3" t="s">
        <v>5964</v>
      </c>
      <c r="E1718" s="3" t="s">
        <v>5965</v>
      </c>
      <c r="F1718" s="36">
        <v>32339</v>
      </c>
      <c r="G1718" s="3">
        <v>2</v>
      </c>
      <c r="H1718" s="3" t="s">
        <v>1453</v>
      </c>
      <c r="I1718" s="3" t="s">
        <v>5834</v>
      </c>
      <c r="J1718" s="3" t="s">
        <v>5966</v>
      </c>
      <c r="K1718" s="3" t="s">
        <v>1063</v>
      </c>
      <c r="L1718" s="8" t="s">
        <v>9813</v>
      </c>
      <c r="M1718" s="5"/>
      <c r="N1718" s="13" t="s">
        <v>1489</v>
      </c>
      <c r="O1718" s="5">
        <v>45062</v>
      </c>
      <c r="P1718" s="8">
        <v>1</v>
      </c>
      <c r="Q1718" s="9">
        <v>4</v>
      </c>
      <c r="R1718" s="9" t="str">
        <f>IFERROR(VLOOKUP(Tabla2[[#This Row],[CONTRATISTA PRNCIPAL]],Hoja1!$L$5:$M$9,2,FALSE),"CJV")</f>
        <v>CJV</v>
      </c>
      <c r="S1718" s="9" t="str">
        <f>IF(Tabla2[[#This Row],[EMPRESA]]=Tabla2[[#This Row],[CONTRATISTA PRNCIPAL]],"Principal","Secundaria")</f>
        <v>Principal</v>
      </c>
      <c r="T1718" s="10">
        <f>IFERROR(1/COUNTIF(Tabla2[CONTRATISTA PRNCIPAL],Tabla2[[#This Row],[CONTRATISTA PRNCIPAL]]),0)</f>
        <v>8.5470085470085479E-3</v>
      </c>
      <c r="U1718" s="33">
        <f ca="1">IF(((TODAY()-Tabla2[[#This Row],[FECHA NACIMIENTO]])/365)&lt;18,"Corregir", IF(((TODAY()-Tabla2[[#This Row],[FECHA NACIMIENTO]])/365)&gt;80, "Corregir",ROUNDDOWN(((TODAY()-Tabla2[[#This Row],[FECHA NACIMIENTO]])/365),0)))</f>
        <v>35</v>
      </c>
      <c r="V171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718" s="34" t="str">
        <f ca="1">+IF(Tabla2[[#This Row],[Edad]]="Corregir","Corregir","Ok")</f>
        <v>Ok</v>
      </c>
      <c r="X1718" s="10" t="str">
        <f>+IFERROR(VLOOKUP(Tabla2[[#This Row],[DISTRITO SEGÚN DNI]],Hoja1!$A$2:$B$55,2,FALSE),"No")</f>
        <v>No</v>
      </c>
      <c r="Y1718" s="10" t="str">
        <f>IF(OR(LOWER(Tabla2[[#This Row],[GENERO]])="masculino", LOWER(Tabla2[[#This Row],[GENERO]])="femenino"),"OK","Corregir")</f>
        <v>OK</v>
      </c>
      <c r="Z1718" s="10" t="str">
        <f>+IF(Tabla2[[#This Row],[Nro. DNI / CE]]="","Corregir",IF(LEN(Tabla2[[#This Row],[Nro. DNI / CE]])&gt;=8,"OK","Corregir"))</f>
        <v>OK</v>
      </c>
      <c r="AA1718" s="10">
        <f>COUNTIF(Tabla2[APELLIDOS Y NOMBRES],Tabla2[[#This Row],[APELLIDOS Y NOMBRES]])</f>
        <v>1</v>
      </c>
      <c r="AB1718" t="str">
        <f ca="1">+IFERROR(IF(Tabla2[[#This Row],[FECHA CESE/BAJA]]="","No Aplica",IF(AND(MONTH(Tabla2[[#This Row],[FECHA CESE/BAJA]])=MONTH(TODAY()-30),YEAR(Tabla2[[#This Row],[FECHA CESE/BAJA]])=YEAR(TODAY())),MONTH(TODAY()-30)&amp;"-"&amp;YEAR(TODAY()),"Borrar")),"No aplica")</f>
        <v>No Aplica</v>
      </c>
      <c r="AC1718" t="str">
        <f ca="1">+IFERROR(IF(Tabla2[[#This Row],[FECHA INICIO DE LABORES EN OBRA]]="","No Aplica",IF(AND(MONTH(Tabla2[[#This Row],[FECHA INICIO DE LABORES EN OBRA]])=MONTH(TODAY()-30),YEAR(Tabla2[[#This Row],[FECHA INICIO DE LABORES EN OBRA]])=YEAR(TODAY())),MONTH(TODAY()-30)&amp;"-"&amp;YEAR(TODAY()),"No Aplica")),"No Aplica")</f>
        <v>No Aplica</v>
      </c>
    </row>
    <row r="1719" spans="1:29" x14ac:dyDescent="0.25">
      <c r="A1719" s="2" t="s">
        <v>5831</v>
      </c>
      <c r="B1719" s="3" t="s">
        <v>11103</v>
      </c>
      <c r="C1719" s="3" t="s">
        <v>11103</v>
      </c>
      <c r="D1719" s="3" t="s">
        <v>5967</v>
      </c>
      <c r="E1719" s="3" t="s">
        <v>5968</v>
      </c>
      <c r="F1719" s="36">
        <v>33681</v>
      </c>
      <c r="G1719" s="3">
        <v>2</v>
      </c>
      <c r="H1719" s="3" t="s">
        <v>1453</v>
      </c>
      <c r="I1719" s="3" t="s">
        <v>5834</v>
      </c>
      <c r="J1719" s="3" t="s">
        <v>5969</v>
      </c>
      <c r="K1719" s="3" t="s">
        <v>5970</v>
      </c>
      <c r="L1719" s="8" t="s">
        <v>9813</v>
      </c>
      <c r="M1719" s="5"/>
      <c r="N1719" s="13" t="s">
        <v>1489</v>
      </c>
      <c r="O1719" s="5">
        <v>45051</v>
      </c>
      <c r="P1719" s="8">
        <v>1</v>
      </c>
      <c r="Q1719" s="9">
        <v>4</v>
      </c>
      <c r="R1719" s="9" t="str">
        <f>IFERROR(VLOOKUP(Tabla2[[#This Row],[CONTRATISTA PRNCIPAL]],Hoja1!$L$5:$M$9,2,FALSE),"CJV")</f>
        <v>CJV</v>
      </c>
      <c r="S1719" s="9" t="str">
        <f>IF(Tabla2[[#This Row],[EMPRESA]]=Tabla2[[#This Row],[CONTRATISTA PRNCIPAL]],"Principal","Secundaria")</f>
        <v>Principal</v>
      </c>
      <c r="T1719" s="10">
        <f>IFERROR(1/COUNTIF(Tabla2[CONTRATISTA PRNCIPAL],Tabla2[[#This Row],[CONTRATISTA PRNCIPAL]]),0)</f>
        <v>8.5470085470085479E-3</v>
      </c>
      <c r="U1719" s="33">
        <f ca="1">IF(((TODAY()-Tabla2[[#This Row],[FECHA NACIMIENTO]])/365)&lt;18,"Corregir", IF(((TODAY()-Tabla2[[#This Row],[FECHA NACIMIENTO]])/365)&gt;80, "Corregir",ROUNDDOWN(((TODAY()-Tabla2[[#This Row],[FECHA NACIMIENTO]])/365),0)))</f>
        <v>31</v>
      </c>
      <c r="V171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719" s="34" t="str">
        <f ca="1">+IF(Tabla2[[#This Row],[Edad]]="Corregir","Corregir","Ok")</f>
        <v>Ok</v>
      </c>
      <c r="X1719" s="10" t="str">
        <f>+IFERROR(VLOOKUP(Tabla2[[#This Row],[DISTRITO SEGÚN DNI]],Hoja1!$A$2:$B$55,2,FALSE),"No")</f>
        <v>No</v>
      </c>
      <c r="Y1719" s="10" t="str">
        <f>IF(OR(LOWER(Tabla2[[#This Row],[GENERO]])="masculino", LOWER(Tabla2[[#This Row],[GENERO]])="femenino"),"OK","Corregir")</f>
        <v>OK</v>
      </c>
      <c r="Z1719" s="10" t="str">
        <f>+IF(Tabla2[[#This Row],[Nro. DNI / CE]]="","Corregir",IF(LEN(Tabla2[[#This Row],[Nro. DNI / CE]])&gt;=8,"OK","Corregir"))</f>
        <v>OK</v>
      </c>
      <c r="AA1719" s="10">
        <f>COUNTIF(Tabla2[APELLIDOS Y NOMBRES],Tabla2[[#This Row],[APELLIDOS Y NOMBRES]])</f>
        <v>1</v>
      </c>
      <c r="AB1719" t="str">
        <f ca="1">+IFERROR(IF(Tabla2[[#This Row],[FECHA CESE/BAJA]]="","No Aplica",IF(AND(MONTH(Tabla2[[#This Row],[FECHA CESE/BAJA]])=MONTH(TODAY()-30),YEAR(Tabla2[[#This Row],[FECHA CESE/BAJA]])=YEAR(TODAY())),MONTH(TODAY()-30)&amp;"-"&amp;YEAR(TODAY()),"Borrar")),"No aplica")</f>
        <v>No Aplica</v>
      </c>
      <c r="AC1719" t="str">
        <f ca="1">+IFERROR(IF(Tabla2[[#This Row],[FECHA INICIO DE LABORES EN OBRA]]="","No Aplica",IF(AND(MONTH(Tabla2[[#This Row],[FECHA INICIO DE LABORES EN OBRA]])=MONTH(TODAY()-30),YEAR(Tabla2[[#This Row],[FECHA INICIO DE LABORES EN OBRA]])=YEAR(TODAY())),MONTH(TODAY()-30)&amp;"-"&amp;YEAR(TODAY()),"No Aplica")),"No Aplica")</f>
        <v>No Aplica</v>
      </c>
    </row>
    <row r="1720" spans="1:29" x14ac:dyDescent="0.25">
      <c r="A1720" s="2" t="s">
        <v>5831</v>
      </c>
      <c r="B1720" s="3" t="s">
        <v>11103</v>
      </c>
      <c r="C1720" s="3" t="s">
        <v>11103</v>
      </c>
      <c r="D1720" s="3" t="s">
        <v>5971</v>
      </c>
      <c r="E1720" s="3" t="s">
        <v>5972</v>
      </c>
      <c r="F1720" s="36">
        <v>30278</v>
      </c>
      <c r="G1720" s="3">
        <v>2</v>
      </c>
      <c r="H1720" s="3" t="s">
        <v>1444</v>
      </c>
      <c r="I1720" s="3" t="s">
        <v>5834</v>
      </c>
      <c r="J1720" s="3" t="s">
        <v>5973</v>
      </c>
      <c r="K1720" s="3" t="s">
        <v>1178</v>
      </c>
      <c r="L1720" s="8" t="s">
        <v>9813</v>
      </c>
      <c r="M1720" s="5"/>
      <c r="N1720" s="13" t="s">
        <v>1489</v>
      </c>
      <c r="O1720" s="5">
        <v>44998</v>
      </c>
      <c r="P1720" s="8">
        <v>1</v>
      </c>
      <c r="Q1720" s="9">
        <v>4</v>
      </c>
      <c r="R1720" s="9" t="str">
        <f>IFERROR(VLOOKUP(Tabla2[[#This Row],[CONTRATISTA PRNCIPAL]],Hoja1!$L$5:$M$9,2,FALSE),"CJV")</f>
        <v>CJV</v>
      </c>
      <c r="S1720" s="9" t="str">
        <f>IF(Tabla2[[#This Row],[EMPRESA]]=Tabla2[[#This Row],[CONTRATISTA PRNCIPAL]],"Principal","Secundaria")</f>
        <v>Principal</v>
      </c>
      <c r="T1720" s="10">
        <f>IFERROR(1/COUNTIF(Tabla2[CONTRATISTA PRNCIPAL],Tabla2[[#This Row],[CONTRATISTA PRNCIPAL]]),0)</f>
        <v>8.5470085470085479E-3</v>
      </c>
      <c r="U1720" s="33">
        <f ca="1">IF(((TODAY()-Tabla2[[#This Row],[FECHA NACIMIENTO]])/365)&lt;18,"Corregir", IF(((TODAY()-Tabla2[[#This Row],[FECHA NACIMIENTO]])/365)&gt;80, "Corregir",ROUNDDOWN(((TODAY()-Tabla2[[#This Row],[FECHA NACIMIENTO]])/365),0)))</f>
        <v>40</v>
      </c>
      <c r="V172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720" s="34" t="str">
        <f ca="1">+IF(Tabla2[[#This Row],[Edad]]="Corregir","Corregir","Ok")</f>
        <v>Ok</v>
      </c>
      <c r="X1720" s="10" t="str">
        <f>+IFERROR(VLOOKUP(Tabla2[[#This Row],[DISTRITO SEGÚN DNI]],Hoja1!$A$2:$B$55,2,FALSE),"No")</f>
        <v>No</v>
      </c>
      <c r="Y1720" s="10" t="str">
        <f>IF(OR(LOWER(Tabla2[[#This Row],[GENERO]])="masculino", LOWER(Tabla2[[#This Row],[GENERO]])="femenino"),"OK","Corregir")</f>
        <v>OK</v>
      </c>
      <c r="Z1720" s="10" t="str">
        <f>+IF(Tabla2[[#This Row],[Nro. DNI / CE]]="","Corregir",IF(LEN(Tabla2[[#This Row],[Nro. DNI / CE]])&gt;=8,"OK","Corregir"))</f>
        <v>OK</v>
      </c>
      <c r="AA1720" s="10">
        <f>COUNTIF(Tabla2[APELLIDOS Y NOMBRES],Tabla2[[#This Row],[APELLIDOS Y NOMBRES]])</f>
        <v>1</v>
      </c>
      <c r="AB1720" t="str">
        <f ca="1">+IFERROR(IF(Tabla2[[#This Row],[FECHA CESE/BAJA]]="","No Aplica",IF(AND(MONTH(Tabla2[[#This Row],[FECHA CESE/BAJA]])=MONTH(TODAY()-30),YEAR(Tabla2[[#This Row],[FECHA CESE/BAJA]])=YEAR(TODAY())),MONTH(TODAY()-30)&amp;"-"&amp;YEAR(TODAY()),"Borrar")),"No aplica")</f>
        <v>No Aplica</v>
      </c>
      <c r="AC1720" t="str">
        <f ca="1">+IFERROR(IF(Tabla2[[#This Row],[FECHA INICIO DE LABORES EN OBRA]]="","No Aplica",IF(AND(MONTH(Tabla2[[#This Row],[FECHA INICIO DE LABORES EN OBRA]])=MONTH(TODAY()-30),YEAR(Tabla2[[#This Row],[FECHA INICIO DE LABORES EN OBRA]])=YEAR(TODAY())),MONTH(TODAY()-30)&amp;"-"&amp;YEAR(TODAY()),"No Aplica")),"No Aplica")</f>
        <v>No Aplica</v>
      </c>
    </row>
    <row r="1721" spans="1:29" x14ac:dyDescent="0.25">
      <c r="A1721" s="2" t="s">
        <v>5831</v>
      </c>
      <c r="B1721" s="3" t="s">
        <v>11103</v>
      </c>
      <c r="C1721" s="3" t="s">
        <v>11103</v>
      </c>
      <c r="D1721" s="3" t="s">
        <v>5974</v>
      </c>
      <c r="E1721" s="3" t="s">
        <v>5975</v>
      </c>
      <c r="F1721" s="36">
        <v>28263</v>
      </c>
      <c r="G1721" s="3">
        <v>2</v>
      </c>
      <c r="H1721" s="3" t="s">
        <v>1444</v>
      </c>
      <c r="I1721" s="3" t="s">
        <v>5834</v>
      </c>
      <c r="J1721" s="3" t="s">
        <v>5976</v>
      </c>
      <c r="K1721" s="3" t="s">
        <v>32</v>
      </c>
      <c r="L1721" s="8" t="s">
        <v>9813</v>
      </c>
      <c r="M1721" s="5"/>
      <c r="N1721" s="13" t="s">
        <v>1489</v>
      </c>
      <c r="O1721" s="5">
        <v>45005</v>
      </c>
      <c r="P1721" s="8">
        <v>1</v>
      </c>
      <c r="Q1721" s="9">
        <v>4</v>
      </c>
      <c r="R1721" s="9" t="str">
        <f>IFERROR(VLOOKUP(Tabla2[[#This Row],[CONTRATISTA PRNCIPAL]],Hoja1!$L$5:$M$9,2,FALSE),"CJV")</f>
        <v>CJV</v>
      </c>
      <c r="S1721" s="9" t="str">
        <f>IF(Tabla2[[#This Row],[EMPRESA]]=Tabla2[[#This Row],[CONTRATISTA PRNCIPAL]],"Principal","Secundaria")</f>
        <v>Principal</v>
      </c>
      <c r="T1721" s="10">
        <f>IFERROR(1/COUNTIF(Tabla2[CONTRATISTA PRNCIPAL],Tabla2[[#This Row],[CONTRATISTA PRNCIPAL]]),0)</f>
        <v>8.5470085470085479E-3</v>
      </c>
      <c r="U1721" s="33">
        <f ca="1">IF(((TODAY()-Tabla2[[#This Row],[FECHA NACIMIENTO]])/365)&lt;18,"Corregir", IF(((TODAY()-Tabla2[[#This Row],[FECHA NACIMIENTO]])/365)&gt;80, "Corregir",ROUNDDOWN(((TODAY()-Tabla2[[#This Row],[FECHA NACIMIENTO]])/365),0)))</f>
        <v>46</v>
      </c>
      <c r="V172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721" s="34" t="str">
        <f ca="1">+IF(Tabla2[[#This Row],[Edad]]="Corregir","Corregir","Ok")</f>
        <v>Ok</v>
      </c>
      <c r="X1721" s="10" t="str">
        <f>+IFERROR(VLOOKUP(Tabla2[[#This Row],[DISTRITO SEGÚN DNI]],Hoja1!$A$2:$B$55,2,FALSE),"No")</f>
        <v>CALLAO</v>
      </c>
      <c r="Y1721" s="10" t="str">
        <f>IF(OR(LOWER(Tabla2[[#This Row],[GENERO]])="masculino", LOWER(Tabla2[[#This Row],[GENERO]])="femenino"),"OK","Corregir")</f>
        <v>OK</v>
      </c>
      <c r="Z1721" s="10" t="str">
        <f>+IF(Tabla2[[#This Row],[Nro. DNI / CE]]="","Corregir",IF(LEN(Tabla2[[#This Row],[Nro. DNI / CE]])&gt;=8,"OK","Corregir"))</f>
        <v>OK</v>
      </c>
      <c r="AA1721" s="10">
        <f>COUNTIF(Tabla2[APELLIDOS Y NOMBRES],Tabla2[[#This Row],[APELLIDOS Y NOMBRES]])</f>
        <v>1</v>
      </c>
      <c r="AB1721" t="str">
        <f ca="1">+IFERROR(IF(Tabla2[[#This Row],[FECHA CESE/BAJA]]="","No Aplica",IF(AND(MONTH(Tabla2[[#This Row],[FECHA CESE/BAJA]])=MONTH(TODAY()-30),YEAR(Tabla2[[#This Row],[FECHA CESE/BAJA]])=YEAR(TODAY())),MONTH(TODAY()-30)&amp;"-"&amp;YEAR(TODAY()),"Borrar")),"No aplica")</f>
        <v>No Aplica</v>
      </c>
      <c r="AC1721" t="str">
        <f ca="1">+IFERROR(IF(Tabla2[[#This Row],[FECHA INICIO DE LABORES EN OBRA]]="","No Aplica",IF(AND(MONTH(Tabla2[[#This Row],[FECHA INICIO DE LABORES EN OBRA]])=MONTH(TODAY()-30),YEAR(Tabla2[[#This Row],[FECHA INICIO DE LABORES EN OBRA]])=YEAR(TODAY())),MONTH(TODAY()-30)&amp;"-"&amp;YEAR(TODAY()),"No Aplica")),"No Aplica")</f>
        <v>No Aplica</v>
      </c>
    </row>
    <row r="1722" spans="1:29" x14ac:dyDescent="0.25">
      <c r="A1722" s="2" t="s">
        <v>5831</v>
      </c>
      <c r="B1722" s="3" t="s">
        <v>11103</v>
      </c>
      <c r="C1722" s="3" t="s">
        <v>11103</v>
      </c>
      <c r="D1722" s="3" t="s">
        <v>5977</v>
      </c>
      <c r="E1722" s="3" t="s">
        <v>5978</v>
      </c>
      <c r="F1722" s="36">
        <v>31057</v>
      </c>
      <c r="G1722" s="3">
        <v>2</v>
      </c>
      <c r="H1722" s="3" t="s">
        <v>1442</v>
      </c>
      <c r="I1722" s="3" t="s">
        <v>5834</v>
      </c>
      <c r="J1722" s="3" t="s">
        <v>5979</v>
      </c>
      <c r="K1722" s="3" t="s">
        <v>1047</v>
      </c>
      <c r="L1722" s="8" t="s">
        <v>9813</v>
      </c>
      <c r="M1722" s="5"/>
      <c r="N1722" s="13" t="s">
        <v>1489</v>
      </c>
      <c r="O1722" s="5">
        <v>44998</v>
      </c>
      <c r="P1722" s="8">
        <v>1</v>
      </c>
      <c r="Q1722" s="9">
        <v>4</v>
      </c>
      <c r="R1722" s="9" t="str">
        <f>IFERROR(VLOOKUP(Tabla2[[#This Row],[CONTRATISTA PRNCIPAL]],Hoja1!$L$5:$M$9,2,FALSE),"CJV")</f>
        <v>CJV</v>
      </c>
      <c r="S1722" s="9" t="str">
        <f>IF(Tabla2[[#This Row],[EMPRESA]]=Tabla2[[#This Row],[CONTRATISTA PRNCIPAL]],"Principal","Secundaria")</f>
        <v>Principal</v>
      </c>
      <c r="T1722" s="10">
        <f>IFERROR(1/COUNTIF(Tabla2[CONTRATISTA PRNCIPAL],Tabla2[[#This Row],[CONTRATISTA PRNCIPAL]]),0)</f>
        <v>8.5470085470085479E-3</v>
      </c>
      <c r="U1722" s="33">
        <f ca="1">IF(((TODAY()-Tabla2[[#This Row],[FECHA NACIMIENTO]])/365)&lt;18,"Corregir", IF(((TODAY()-Tabla2[[#This Row],[FECHA NACIMIENTO]])/365)&gt;80, "Corregir",ROUNDDOWN(((TODAY()-Tabla2[[#This Row],[FECHA NACIMIENTO]])/365),0)))</f>
        <v>38</v>
      </c>
      <c r="V172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722" s="34" t="str">
        <f ca="1">+IF(Tabla2[[#This Row],[Edad]]="Corregir","Corregir","Ok")</f>
        <v>Ok</v>
      </c>
      <c r="X1722" s="10" t="str">
        <f>+IFERROR(VLOOKUP(Tabla2[[#This Row],[DISTRITO SEGÚN DNI]],Hoja1!$A$2:$B$55,2,FALSE),"No")</f>
        <v>No</v>
      </c>
      <c r="Y1722" s="10" t="str">
        <f>IF(OR(LOWER(Tabla2[[#This Row],[GENERO]])="masculino", LOWER(Tabla2[[#This Row],[GENERO]])="femenino"),"OK","Corregir")</f>
        <v>OK</v>
      </c>
      <c r="Z1722" s="10" t="str">
        <f>+IF(Tabla2[[#This Row],[Nro. DNI / CE]]="","Corregir",IF(LEN(Tabla2[[#This Row],[Nro. DNI / CE]])&gt;=8,"OK","Corregir"))</f>
        <v>OK</v>
      </c>
      <c r="AA1722" s="10">
        <f>COUNTIF(Tabla2[APELLIDOS Y NOMBRES],Tabla2[[#This Row],[APELLIDOS Y NOMBRES]])</f>
        <v>1</v>
      </c>
      <c r="AB1722" t="str">
        <f ca="1">+IFERROR(IF(Tabla2[[#This Row],[FECHA CESE/BAJA]]="","No Aplica",IF(AND(MONTH(Tabla2[[#This Row],[FECHA CESE/BAJA]])=MONTH(TODAY()-30),YEAR(Tabla2[[#This Row],[FECHA CESE/BAJA]])=YEAR(TODAY())),MONTH(TODAY()-30)&amp;"-"&amp;YEAR(TODAY()),"Borrar")),"No aplica")</f>
        <v>No Aplica</v>
      </c>
      <c r="AC1722" t="str">
        <f ca="1">+IFERROR(IF(Tabla2[[#This Row],[FECHA INICIO DE LABORES EN OBRA]]="","No Aplica",IF(AND(MONTH(Tabla2[[#This Row],[FECHA INICIO DE LABORES EN OBRA]])=MONTH(TODAY()-30),YEAR(Tabla2[[#This Row],[FECHA INICIO DE LABORES EN OBRA]])=YEAR(TODAY())),MONTH(TODAY()-30)&amp;"-"&amp;YEAR(TODAY()),"No Aplica")),"No Aplica")</f>
        <v>No Aplica</v>
      </c>
    </row>
    <row r="1723" spans="1:29" x14ac:dyDescent="0.25">
      <c r="A1723" s="2" t="s">
        <v>5831</v>
      </c>
      <c r="B1723" s="3" t="s">
        <v>11103</v>
      </c>
      <c r="C1723" s="3" t="s">
        <v>11103</v>
      </c>
      <c r="D1723" s="3" t="s">
        <v>5980</v>
      </c>
      <c r="E1723" s="3" t="s">
        <v>5981</v>
      </c>
      <c r="F1723" s="36">
        <v>35961</v>
      </c>
      <c r="G1723" s="3">
        <v>2</v>
      </c>
      <c r="H1723" s="3" t="s">
        <v>1444</v>
      </c>
      <c r="I1723" s="3" t="s">
        <v>5834</v>
      </c>
      <c r="J1723" s="3" t="s">
        <v>5982</v>
      </c>
      <c r="K1723" s="3" t="s">
        <v>3288</v>
      </c>
      <c r="L1723" s="8" t="s">
        <v>9813</v>
      </c>
      <c r="M1723" s="5"/>
      <c r="N1723" s="13" t="s">
        <v>1489</v>
      </c>
      <c r="O1723" s="5">
        <v>44998</v>
      </c>
      <c r="P1723" s="8">
        <v>1</v>
      </c>
      <c r="Q1723" s="9">
        <v>4</v>
      </c>
      <c r="R1723" s="9" t="str">
        <f>IFERROR(VLOOKUP(Tabla2[[#This Row],[CONTRATISTA PRNCIPAL]],Hoja1!$L$5:$M$9,2,FALSE),"CJV")</f>
        <v>CJV</v>
      </c>
      <c r="S1723" s="9" t="str">
        <f>IF(Tabla2[[#This Row],[EMPRESA]]=Tabla2[[#This Row],[CONTRATISTA PRNCIPAL]],"Principal","Secundaria")</f>
        <v>Principal</v>
      </c>
      <c r="T1723" s="10">
        <f>IFERROR(1/COUNTIF(Tabla2[CONTRATISTA PRNCIPAL],Tabla2[[#This Row],[CONTRATISTA PRNCIPAL]]),0)</f>
        <v>8.5470085470085479E-3</v>
      </c>
      <c r="U1723" s="33">
        <f ca="1">IF(((TODAY()-Tabla2[[#This Row],[FECHA NACIMIENTO]])/365)&lt;18,"Corregir", IF(((TODAY()-Tabla2[[#This Row],[FECHA NACIMIENTO]])/365)&gt;80, "Corregir",ROUNDDOWN(((TODAY()-Tabla2[[#This Row],[FECHA NACIMIENTO]])/365),0)))</f>
        <v>25</v>
      </c>
      <c r="V172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723" s="34" t="str">
        <f ca="1">+IF(Tabla2[[#This Row],[Edad]]="Corregir","Corregir","Ok")</f>
        <v>Ok</v>
      </c>
      <c r="X1723" s="10" t="str">
        <f>+IFERROR(VLOOKUP(Tabla2[[#This Row],[DISTRITO SEGÚN DNI]],Hoja1!$A$2:$B$55,2,FALSE),"No")</f>
        <v>No</v>
      </c>
      <c r="Y1723" s="10" t="str">
        <f>IF(OR(LOWER(Tabla2[[#This Row],[GENERO]])="masculino", LOWER(Tabla2[[#This Row],[GENERO]])="femenino"),"OK","Corregir")</f>
        <v>OK</v>
      </c>
      <c r="Z1723" s="10" t="str">
        <f>+IF(Tabla2[[#This Row],[Nro. DNI / CE]]="","Corregir",IF(LEN(Tabla2[[#This Row],[Nro. DNI / CE]])&gt;=8,"OK","Corregir"))</f>
        <v>OK</v>
      </c>
      <c r="AA1723" s="10">
        <f>COUNTIF(Tabla2[APELLIDOS Y NOMBRES],Tabla2[[#This Row],[APELLIDOS Y NOMBRES]])</f>
        <v>1</v>
      </c>
      <c r="AB1723" t="str">
        <f ca="1">+IFERROR(IF(Tabla2[[#This Row],[FECHA CESE/BAJA]]="","No Aplica",IF(AND(MONTH(Tabla2[[#This Row],[FECHA CESE/BAJA]])=MONTH(TODAY()-30),YEAR(Tabla2[[#This Row],[FECHA CESE/BAJA]])=YEAR(TODAY())),MONTH(TODAY()-30)&amp;"-"&amp;YEAR(TODAY()),"Borrar")),"No aplica")</f>
        <v>No Aplica</v>
      </c>
      <c r="AC1723" t="str">
        <f ca="1">+IFERROR(IF(Tabla2[[#This Row],[FECHA INICIO DE LABORES EN OBRA]]="","No Aplica",IF(AND(MONTH(Tabla2[[#This Row],[FECHA INICIO DE LABORES EN OBRA]])=MONTH(TODAY()-30),YEAR(Tabla2[[#This Row],[FECHA INICIO DE LABORES EN OBRA]])=YEAR(TODAY())),MONTH(TODAY()-30)&amp;"-"&amp;YEAR(TODAY()),"No Aplica")),"No Aplica")</f>
        <v>No Aplica</v>
      </c>
    </row>
    <row r="1724" spans="1:29" x14ac:dyDescent="0.25">
      <c r="A1724" s="2" t="s">
        <v>5831</v>
      </c>
      <c r="B1724" s="3" t="s">
        <v>11103</v>
      </c>
      <c r="C1724" s="3" t="s">
        <v>11103</v>
      </c>
      <c r="D1724" s="3" t="s">
        <v>5983</v>
      </c>
      <c r="E1724" s="3" t="s">
        <v>5984</v>
      </c>
      <c r="F1724" s="36">
        <v>33320</v>
      </c>
      <c r="G1724" s="3">
        <v>2</v>
      </c>
      <c r="H1724" s="3" t="s">
        <v>1442</v>
      </c>
      <c r="I1724" s="3" t="s">
        <v>5834</v>
      </c>
      <c r="J1724" s="3" t="s">
        <v>5985</v>
      </c>
      <c r="K1724" s="3" t="s">
        <v>93</v>
      </c>
      <c r="L1724" s="8" t="s">
        <v>9813</v>
      </c>
      <c r="M1724" s="5"/>
      <c r="N1724" s="13" t="s">
        <v>1489</v>
      </c>
      <c r="O1724" s="5">
        <v>44998</v>
      </c>
      <c r="P1724" s="8">
        <v>1</v>
      </c>
      <c r="Q1724" s="9">
        <v>4</v>
      </c>
      <c r="R1724" s="9" t="str">
        <f>IFERROR(VLOOKUP(Tabla2[[#This Row],[CONTRATISTA PRNCIPAL]],Hoja1!$L$5:$M$9,2,FALSE),"CJV")</f>
        <v>CJV</v>
      </c>
      <c r="S1724" s="9" t="str">
        <f>IF(Tabla2[[#This Row],[EMPRESA]]=Tabla2[[#This Row],[CONTRATISTA PRNCIPAL]],"Principal","Secundaria")</f>
        <v>Principal</v>
      </c>
      <c r="T1724" s="10">
        <f>IFERROR(1/COUNTIF(Tabla2[CONTRATISTA PRNCIPAL],Tabla2[[#This Row],[CONTRATISTA PRNCIPAL]]),0)</f>
        <v>8.5470085470085479E-3</v>
      </c>
      <c r="U1724" s="33">
        <f ca="1">IF(((TODAY()-Tabla2[[#This Row],[FECHA NACIMIENTO]])/365)&lt;18,"Corregir", IF(((TODAY()-Tabla2[[#This Row],[FECHA NACIMIENTO]])/365)&gt;80, "Corregir",ROUNDDOWN(((TODAY()-Tabla2[[#This Row],[FECHA NACIMIENTO]])/365),0)))</f>
        <v>32</v>
      </c>
      <c r="V172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724" s="34" t="str">
        <f ca="1">+IF(Tabla2[[#This Row],[Edad]]="Corregir","Corregir","Ok")</f>
        <v>Ok</v>
      </c>
      <c r="X1724" s="10" t="str">
        <f>+IFERROR(VLOOKUP(Tabla2[[#This Row],[DISTRITO SEGÚN DNI]],Hoja1!$A$2:$B$55,2,FALSE),"No")</f>
        <v>ATE</v>
      </c>
      <c r="Y1724" s="10" t="str">
        <f>IF(OR(LOWER(Tabla2[[#This Row],[GENERO]])="masculino", LOWER(Tabla2[[#This Row],[GENERO]])="femenino"),"OK","Corregir")</f>
        <v>OK</v>
      </c>
      <c r="Z1724" s="10" t="str">
        <f>+IF(Tabla2[[#This Row],[Nro. DNI / CE]]="","Corregir",IF(LEN(Tabla2[[#This Row],[Nro. DNI / CE]])&gt;=8,"OK","Corregir"))</f>
        <v>OK</v>
      </c>
      <c r="AA1724" s="10">
        <f>COUNTIF(Tabla2[APELLIDOS Y NOMBRES],Tabla2[[#This Row],[APELLIDOS Y NOMBRES]])</f>
        <v>1</v>
      </c>
      <c r="AB1724" t="str">
        <f ca="1">+IFERROR(IF(Tabla2[[#This Row],[FECHA CESE/BAJA]]="","No Aplica",IF(AND(MONTH(Tabla2[[#This Row],[FECHA CESE/BAJA]])=MONTH(TODAY()-30),YEAR(Tabla2[[#This Row],[FECHA CESE/BAJA]])=YEAR(TODAY())),MONTH(TODAY()-30)&amp;"-"&amp;YEAR(TODAY()),"Borrar")),"No aplica")</f>
        <v>No Aplica</v>
      </c>
      <c r="AC1724" t="str">
        <f ca="1">+IFERROR(IF(Tabla2[[#This Row],[FECHA INICIO DE LABORES EN OBRA]]="","No Aplica",IF(AND(MONTH(Tabla2[[#This Row],[FECHA INICIO DE LABORES EN OBRA]])=MONTH(TODAY()-30),YEAR(Tabla2[[#This Row],[FECHA INICIO DE LABORES EN OBRA]])=YEAR(TODAY())),MONTH(TODAY()-30)&amp;"-"&amp;YEAR(TODAY()),"No Aplica")),"No Aplica")</f>
        <v>No Aplica</v>
      </c>
    </row>
    <row r="1725" spans="1:29" x14ac:dyDescent="0.25">
      <c r="A1725" s="2" t="s">
        <v>5831</v>
      </c>
      <c r="B1725" s="3" t="s">
        <v>11103</v>
      </c>
      <c r="C1725" s="3" t="s">
        <v>11103</v>
      </c>
      <c r="D1725" s="3" t="s">
        <v>5986</v>
      </c>
      <c r="E1725" s="3" t="s">
        <v>5987</v>
      </c>
      <c r="F1725" s="36">
        <v>32822</v>
      </c>
      <c r="G1725" s="3">
        <v>2</v>
      </c>
      <c r="H1725" s="3" t="s">
        <v>1444</v>
      </c>
      <c r="I1725" s="3" t="s">
        <v>5834</v>
      </c>
      <c r="J1725" s="3" t="s">
        <v>5988</v>
      </c>
      <c r="K1725" s="3" t="s">
        <v>1200</v>
      </c>
      <c r="L1725" s="8" t="s">
        <v>9813</v>
      </c>
      <c r="M1725" s="5"/>
      <c r="N1725" s="13" t="s">
        <v>1489</v>
      </c>
      <c r="O1725" s="5">
        <v>44998</v>
      </c>
      <c r="P1725" s="8">
        <v>1</v>
      </c>
      <c r="Q1725" s="9">
        <v>4</v>
      </c>
      <c r="R1725" s="9" t="str">
        <f>IFERROR(VLOOKUP(Tabla2[[#This Row],[CONTRATISTA PRNCIPAL]],Hoja1!$L$5:$M$9,2,FALSE),"CJV")</f>
        <v>CJV</v>
      </c>
      <c r="S1725" s="9" t="str">
        <f>IF(Tabla2[[#This Row],[EMPRESA]]=Tabla2[[#This Row],[CONTRATISTA PRNCIPAL]],"Principal","Secundaria")</f>
        <v>Principal</v>
      </c>
      <c r="T1725" s="10">
        <f>IFERROR(1/COUNTIF(Tabla2[CONTRATISTA PRNCIPAL],Tabla2[[#This Row],[CONTRATISTA PRNCIPAL]]),0)</f>
        <v>8.5470085470085479E-3</v>
      </c>
      <c r="U1725" s="33">
        <f ca="1">IF(((TODAY()-Tabla2[[#This Row],[FECHA NACIMIENTO]])/365)&lt;18,"Corregir", IF(((TODAY()-Tabla2[[#This Row],[FECHA NACIMIENTO]])/365)&gt;80, "Corregir",ROUNDDOWN(((TODAY()-Tabla2[[#This Row],[FECHA NACIMIENTO]])/365),0)))</f>
        <v>33</v>
      </c>
      <c r="V172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725" s="34" t="str">
        <f ca="1">+IF(Tabla2[[#This Row],[Edad]]="Corregir","Corregir","Ok")</f>
        <v>Ok</v>
      </c>
      <c r="X1725" s="10" t="str">
        <f>+IFERROR(VLOOKUP(Tabla2[[#This Row],[DISTRITO SEGÚN DNI]],Hoja1!$A$2:$B$55,2,FALSE),"No")</f>
        <v>No</v>
      </c>
      <c r="Y1725" s="10" t="str">
        <f>IF(OR(LOWER(Tabla2[[#This Row],[GENERO]])="masculino", LOWER(Tabla2[[#This Row],[GENERO]])="femenino"),"OK","Corregir")</f>
        <v>OK</v>
      </c>
      <c r="Z1725" s="10" t="str">
        <f>+IF(Tabla2[[#This Row],[Nro. DNI / CE]]="","Corregir",IF(LEN(Tabla2[[#This Row],[Nro. DNI / CE]])&gt;=8,"OK","Corregir"))</f>
        <v>OK</v>
      </c>
      <c r="AA1725" s="10">
        <f>COUNTIF(Tabla2[APELLIDOS Y NOMBRES],Tabla2[[#This Row],[APELLIDOS Y NOMBRES]])</f>
        <v>1</v>
      </c>
      <c r="AB1725" t="str">
        <f ca="1">+IFERROR(IF(Tabla2[[#This Row],[FECHA CESE/BAJA]]="","No Aplica",IF(AND(MONTH(Tabla2[[#This Row],[FECHA CESE/BAJA]])=MONTH(TODAY()-30),YEAR(Tabla2[[#This Row],[FECHA CESE/BAJA]])=YEAR(TODAY())),MONTH(TODAY()-30)&amp;"-"&amp;YEAR(TODAY()),"Borrar")),"No aplica")</f>
        <v>No Aplica</v>
      </c>
      <c r="AC1725" t="str">
        <f ca="1">+IFERROR(IF(Tabla2[[#This Row],[FECHA INICIO DE LABORES EN OBRA]]="","No Aplica",IF(AND(MONTH(Tabla2[[#This Row],[FECHA INICIO DE LABORES EN OBRA]])=MONTH(TODAY()-30),YEAR(Tabla2[[#This Row],[FECHA INICIO DE LABORES EN OBRA]])=YEAR(TODAY())),MONTH(TODAY()-30)&amp;"-"&amp;YEAR(TODAY()),"No Aplica")),"No Aplica")</f>
        <v>No Aplica</v>
      </c>
    </row>
    <row r="1726" spans="1:29" x14ac:dyDescent="0.25">
      <c r="A1726" s="2" t="s">
        <v>5831</v>
      </c>
      <c r="B1726" s="3" t="s">
        <v>11103</v>
      </c>
      <c r="C1726" s="3" t="s">
        <v>11103</v>
      </c>
      <c r="D1726" s="3" t="s">
        <v>5989</v>
      </c>
      <c r="E1726" s="3" t="s">
        <v>5990</v>
      </c>
      <c r="F1726" s="36">
        <v>31577</v>
      </c>
      <c r="G1726" s="3">
        <v>2</v>
      </c>
      <c r="H1726" s="3" t="s">
        <v>1442</v>
      </c>
      <c r="I1726" s="3" t="s">
        <v>5834</v>
      </c>
      <c r="J1726" s="3" t="s">
        <v>5991</v>
      </c>
      <c r="K1726" s="3" t="s">
        <v>93</v>
      </c>
      <c r="L1726" s="8" t="s">
        <v>9813</v>
      </c>
      <c r="M1726" s="5"/>
      <c r="N1726" s="13" t="s">
        <v>1489</v>
      </c>
      <c r="O1726" s="5">
        <v>44998</v>
      </c>
      <c r="P1726" s="8">
        <v>1</v>
      </c>
      <c r="Q1726" s="9">
        <v>4</v>
      </c>
      <c r="R1726" s="9" t="str">
        <f>IFERROR(VLOOKUP(Tabla2[[#This Row],[CONTRATISTA PRNCIPAL]],Hoja1!$L$5:$M$9,2,FALSE),"CJV")</f>
        <v>CJV</v>
      </c>
      <c r="S1726" s="9" t="str">
        <f>IF(Tabla2[[#This Row],[EMPRESA]]=Tabla2[[#This Row],[CONTRATISTA PRNCIPAL]],"Principal","Secundaria")</f>
        <v>Principal</v>
      </c>
      <c r="T1726" s="10">
        <f>IFERROR(1/COUNTIF(Tabla2[CONTRATISTA PRNCIPAL],Tabla2[[#This Row],[CONTRATISTA PRNCIPAL]]),0)</f>
        <v>8.5470085470085479E-3</v>
      </c>
      <c r="U1726" s="33">
        <f ca="1">IF(((TODAY()-Tabla2[[#This Row],[FECHA NACIMIENTO]])/365)&lt;18,"Corregir", IF(((TODAY()-Tabla2[[#This Row],[FECHA NACIMIENTO]])/365)&gt;80, "Corregir",ROUNDDOWN(((TODAY()-Tabla2[[#This Row],[FECHA NACIMIENTO]])/365),0)))</f>
        <v>37</v>
      </c>
      <c r="V172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726" s="34" t="str">
        <f ca="1">+IF(Tabla2[[#This Row],[Edad]]="Corregir","Corregir","Ok")</f>
        <v>Ok</v>
      </c>
      <c r="X1726" s="10" t="str">
        <f>+IFERROR(VLOOKUP(Tabla2[[#This Row],[DISTRITO SEGÚN DNI]],Hoja1!$A$2:$B$55,2,FALSE),"No")</f>
        <v>ATE</v>
      </c>
      <c r="Y1726" s="10" t="str">
        <f>IF(OR(LOWER(Tabla2[[#This Row],[GENERO]])="masculino", LOWER(Tabla2[[#This Row],[GENERO]])="femenino"),"OK","Corregir")</f>
        <v>OK</v>
      </c>
      <c r="Z1726" s="10" t="str">
        <f>+IF(Tabla2[[#This Row],[Nro. DNI / CE]]="","Corregir",IF(LEN(Tabla2[[#This Row],[Nro. DNI / CE]])&gt;=8,"OK","Corregir"))</f>
        <v>OK</v>
      </c>
      <c r="AA1726" s="10">
        <f>COUNTIF(Tabla2[APELLIDOS Y NOMBRES],Tabla2[[#This Row],[APELLIDOS Y NOMBRES]])</f>
        <v>1</v>
      </c>
      <c r="AB1726" t="str">
        <f ca="1">+IFERROR(IF(Tabla2[[#This Row],[FECHA CESE/BAJA]]="","No Aplica",IF(AND(MONTH(Tabla2[[#This Row],[FECHA CESE/BAJA]])=MONTH(TODAY()-30),YEAR(Tabla2[[#This Row],[FECHA CESE/BAJA]])=YEAR(TODAY())),MONTH(TODAY()-30)&amp;"-"&amp;YEAR(TODAY()),"Borrar")),"No aplica")</f>
        <v>No Aplica</v>
      </c>
      <c r="AC1726" t="str">
        <f ca="1">+IFERROR(IF(Tabla2[[#This Row],[FECHA INICIO DE LABORES EN OBRA]]="","No Aplica",IF(AND(MONTH(Tabla2[[#This Row],[FECHA INICIO DE LABORES EN OBRA]])=MONTH(TODAY()-30),YEAR(Tabla2[[#This Row],[FECHA INICIO DE LABORES EN OBRA]])=YEAR(TODAY())),MONTH(TODAY()-30)&amp;"-"&amp;YEAR(TODAY()),"No Aplica")),"No Aplica")</f>
        <v>No Aplica</v>
      </c>
    </row>
    <row r="1727" spans="1:29" x14ac:dyDescent="0.25">
      <c r="A1727" s="2" t="s">
        <v>5831</v>
      </c>
      <c r="B1727" s="3" t="s">
        <v>11103</v>
      </c>
      <c r="C1727" s="3" t="s">
        <v>11103</v>
      </c>
      <c r="D1727" s="3" t="s">
        <v>5992</v>
      </c>
      <c r="E1727" s="3" t="s">
        <v>5993</v>
      </c>
      <c r="F1727" s="36">
        <v>32278</v>
      </c>
      <c r="G1727" s="3">
        <v>2</v>
      </c>
      <c r="H1727" s="3" t="s">
        <v>1444</v>
      </c>
      <c r="I1727" s="3" t="s">
        <v>5834</v>
      </c>
      <c r="J1727" s="3" t="s">
        <v>5994</v>
      </c>
      <c r="K1727" s="3" t="s">
        <v>1054</v>
      </c>
      <c r="L1727" s="8" t="s">
        <v>9813</v>
      </c>
      <c r="M1727" s="5"/>
      <c r="N1727" s="13" t="s">
        <v>1489</v>
      </c>
      <c r="O1727" s="5">
        <v>45005</v>
      </c>
      <c r="P1727" s="8">
        <v>1</v>
      </c>
      <c r="Q1727" s="9">
        <v>4</v>
      </c>
      <c r="R1727" s="9" t="str">
        <f>IFERROR(VLOOKUP(Tabla2[[#This Row],[CONTRATISTA PRNCIPAL]],Hoja1!$L$5:$M$9,2,FALSE),"CJV")</f>
        <v>CJV</v>
      </c>
      <c r="S1727" s="9" t="str">
        <f>IF(Tabla2[[#This Row],[EMPRESA]]=Tabla2[[#This Row],[CONTRATISTA PRNCIPAL]],"Principal","Secundaria")</f>
        <v>Principal</v>
      </c>
      <c r="T1727" s="10">
        <f>IFERROR(1/COUNTIF(Tabla2[CONTRATISTA PRNCIPAL],Tabla2[[#This Row],[CONTRATISTA PRNCIPAL]]),0)</f>
        <v>8.5470085470085479E-3</v>
      </c>
      <c r="U1727" s="33">
        <f ca="1">IF(((TODAY()-Tabla2[[#This Row],[FECHA NACIMIENTO]])/365)&lt;18,"Corregir", IF(((TODAY()-Tabla2[[#This Row],[FECHA NACIMIENTO]])/365)&gt;80, "Corregir",ROUNDDOWN(((TODAY()-Tabla2[[#This Row],[FECHA NACIMIENTO]])/365),0)))</f>
        <v>35</v>
      </c>
      <c r="V172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727" s="34" t="str">
        <f ca="1">+IF(Tabla2[[#This Row],[Edad]]="Corregir","Corregir","Ok")</f>
        <v>Ok</v>
      </c>
      <c r="X1727" s="10" t="str">
        <f>+IFERROR(VLOOKUP(Tabla2[[#This Row],[DISTRITO SEGÚN DNI]],Hoja1!$A$2:$B$55,2,FALSE),"No")</f>
        <v>No</v>
      </c>
      <c r="Y1727" s="10" t="str">
        <f>IF(OR(LOWER(Tabla2[[#This Row],[GENERO]])="masculino", LOWER(Tabla2[[#This Row],[GENERO]])="femenino"),"OK","Corregir")</f>
        <v>OK</v>
      </c>
      <c r="Z1727" s="10" t="str">
        <f>+IF(Tabla2[[#This Row],[Nro. DNI / CE]]="","Corregir",IF(LEN(Tabla2[[#This Row],[Nro. DNI / CE]])&gt;=8,"OK","Corregir"))</f>
        <v>OK</v>
      </c>
      <c r="AA1727" s="10">
        <f>COUNTIF(Tabla2[APELLIDOS Y NOMBRES],Tabla2[[#This Row],[APELLIDOS Y NOMBRES]])</f>
        <v>1</v>
      </c>
      <c r="AB1727" t="str">
        <f ca="1">+IFERROR(IF(Tabla2[[#This Row],[FECHA CESE/BAJA]]="","No Aplica",IF(AND(MONTH(Tabla2[[#This Row],[FECHA CESE/BAJA]])=MONTH(TODAY()-30),YEAR(Tabla2[[#This Row],[FECHA CESE/BAJA]])=YEAR(TODAY())),MONTH(TODAY()-30)&amp;"-"&amp;YEAR(TODAY()),"Borrar")),"No aplica")</f>
        <v>No Aplica</v>
      </c>
      <c r="AC1727" t="str">
        <f ca="1">+IFERROR(IF(Tabla2[[#This Row],[FECHA INICIO DE LABORES EN OBRA]]="","No Aplica",IF(AND(MONTH(Tabla2[[#This Row],[FECHA INICIO DE LABORES EN OBRA]])=MONTH(TODAY()-30),YEAR(Tabla2[[#This Row],[FECHA INICIO DE LABORES EN OBRA]])=YEAR(TODAY())),MONTH(TODAY()-30)&amp;"-"&amp;YEAR(TODAY()),"No Aplica")),"No Aplica")</f>
        <v>No Aplica</v>
      </c>
    </row>
    <row r="1728" spans="1:29" x14ac:dyDescent="0.25">
      <c r="A1728" s="2" t="s">
        <v>5831</v>
      </c>
      <c r="B1728" s="3" t="s">
        <v>11103</v>
      </c>
      <c r="C1728" s="3" t="s">
        <v>11103</v>
      </c>
      <c r="D1728" s="3" t="s">
        <v>5995</v>
      </c>
      <c r="E1728" s="3" t="s">
        <v>5996</v>
      </c>
      <c r="F1728" s="36">
        <v>28498</v>
      </c>
      <c r="G1728" s="3">
        <v>2</v>
      </c>
      <c r="H1728" s="3" t="s">
        <v>1444</v>
      </c>
      <c r="I1728" s="3" t="s">
        <v>5834</v>
      </c>
      <c r="J1728" s="3" t="s">
        <v>5997</v>
      </c>
      <c r="K1728" s="3" t="s">
        <v>1086</v>
      </c>
      <c r="L1728" s="8" t="s">
        <v>9813</v>
      </c>
      <c r="M1728" s="5"/>
      <c r="N1728" s="13" t="s">
        <v>1489</v>
      </c>
      <c r="O1728" s="5">
        <v>45005</v>
      </c>
      <c r="P1728" s="8">
        <v>1</v>
      </c>
      <c r="Q1728" s="9">
        <v>4</v>
      </c>
      <c r="R1728" s="9" t="str">
        <f>IFERROR(VLOOKUP(Tabla2[[#This Row],[CONTRATISTA PRNCIPAL]],Hoja1!$L$5:$M$9,2,FALSE),"CJV")</f>
        <v>CJV</v>
      </c>
      <c r="S1728" s="9" t="str">
        <f>IF(Tabla2[[#This Row],[EMPRESA]]=Tabla2[[#This Row],[CONTRATISTA PRNCIPAL]],"Principal","Secundaria")</f>
        <v>Principal</v>
      </c>
      <c r="T1728" s="10">
        <f>IFERROR(1/COUNTIF(Tabla2[CONTRATISTA PRNCIPAL],Tabla2[[#This Row],[CONTRATISTA PRNCIPAL]]),0)</f>
        <v>8.5470085470085479E-3</v>
      </c>
      <c r="U1728" s="33">
        <f ca="1">IF(((TODAY()-Tabla2[[#This Row],[FECHA NACIMIENTO]])/365)&lt;18,"Corregir", IF(((TODAY()-Tabla2[[#This Row],[FECHA NACIMIENTO]])/365)&gt;80, "Corregir",ROUNDDOWN(((TODAY()-Tabla2[[#This Row],[FECHA NACIMIENTO]])/365),0)))</f>
        <v>45</v>
      </c>
      <c r="V172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728" s="34" t="str">
        <f ca="1">+IF(Tabla2[[#This Row],[Edad]]="Corregir","Corregir","Ok")</f>
        <v>Ok</v>
      </c>
      <c r="X1728" s="10" t="str">
        <f>+IFERROR(VLOOKUP(Tabla2[[#This Row],[DISTRITO SEGÚN DNI]],Hoja1!$A$2:$B$55,2,FALSE),"No")</f>
        <v>No</v>
      </c>
      <c r="Y1728" s="10" t="str">
        <f>IF(OR(LOWER(Tabla2[[#This Row],[GENERO]])="masculino", LOWER(Tabla2[[#This Row],[GENERO]])="femenino"),"OK","Corregir")</f>
        <v>OK</v>
      </c>
      <c r="Z1728" s="10" t="str">
        <f>+IF(Tabla2[[#This Row],[Nro. DNI / CE]]="","Corregir",IF(LEN(Tabla2[[#This Row],[Nro. DNI / CE]])&gt;=8,"OK","Corregir"))</f>
        <v>OK</v>
      </c>
      <c r="AA1728" s="10">
        <f>COUNTIF(Tabla2[APELLIDOS Y NOMBRES],Tabla2[[#This Row],[APELLIDOS Y NOMBRES]])</f>
        <v>1</v>
      </c>
      <c r="AB1728" t="str">
        <f ca="1">+IFERROR(IF(Tabla2[[#This Row],[FECHA CESE/BAJA]]="","No Aplica",IF(AND(MONTH(Tabla2[[#This Row],[FECHA CESE/BAJA]])=MONTH(TODAY()-30),YEAR(Tabla2[[#This Row],[FECHA CESE/BAJA]])=YEAR(TODAY())),MONTH(TODAY()-30)&amp;"-"&amp;YEAR(TODAY()),"Borrar")),"No aplica")</f>
        <v>No Aplica</v>
      </c>
      <c r="AC1728" t="str">
        <f ca="1">+IFERROR(IF(Tabla2[[#This Row],[FECHA INICIO DE LABORES EN OBRA]]="","No Aplica",IF(AND(MONTH(Tabla2[[#This Row],[FECHA INICIO DE LABORES EN OBRA]])=MONTH(TODAY()-30),YEAR(Tabla2[[#This Row],[FECHA INICIO DE LABORES EN OBRA]])=YEAR(TODAY())),MONTH(TODAY()-30)&amp;"-"&amp;YEAR(TODAY()),"No Aplica")),"No Aplica")</f>
        <v>No Aplica</v>
      </c>
    </row>
    <row r="1729" spans="1:29" x14ac:dyDescent="0.25">
      <c r="A1729" s="2" t="s">
        <v>5831</v>
      </c>
      <c r="B1729" s="3" t="s">
        <v>11103</v>
      </c>
      <c r="C1729" s="3" t="s">
        <v>11103</v>
      </c>
      <c r="D1729" s="3" t="s">
        <v>5998</v>
      </c>
      <c r="E1729" s="3" t="s">
        <v>5999</v>
      </c>
      <c r="F1729" s="36">
        <v>30605</v>
      </c>
      <c r="G1729" s="3">
        <v>2</v>
      </c>
      <c r="H1729" s="3" t="s">
        <v>1442</v>
      </c>
      <c r="I1729" s="3" t="s">
        <v>5834</v>
      </c>
      <c r="J1729" s="3" t="s">
        <v>6000</v>
      </c>
      <c r="K1729" s="3" t="s">
        <v>1063</v>
      </c>
      <c r="L1729" s="8" t="s">
        <v>9813</v>
      </c>
      <c r="M1729" s="5"/>
      <c r="N1729" s="13" t="s">
        <v>1489</v>
      </c>
      <c r="O1729" s="5">
        <v>45005</v>
      </c>
      <c r="P1729" s="8">
        <v>1</v>
      </c>
      <c r="Q1729" s="9">
        <v>4</v>
      </c>
      <c r="R1729" s="9" t="str">
        <f>IFERROR(VLOOKUP(Tabla2[[#This Row],[CONTRATISTA PRNCIPAL]],Hoja1!$L$5:$M$9,2,FALSE),"CJV")</f>
        <v>CJV</v>
      </c>
      <c r="S1729" s="9" t="str">
        <f>IF(Tabla2[[#This Row],[EMPRESA]]=Tabla2[[#This Row],[CONTRATISTA PRNCIPAL]],"Principal","Secundaria")</f>
        <v>Principal</v>
      </c>
      <c r="T1729" s="10">
        <f>IFERROR(1/COUNTIF(Tabla2[CONTRATISTA PRNCIPAL],Tabla2[[#This Row],[CONTRATISTA PRNCIPAL]]),0)</f>
        <v>8.5470085470085479E-3</v>
      </c>
      <c r="U1729" s="33">
        <f ca="1">IF(((TODAY()-Tabla2[[#This Row],[FECHA NACIMIENTO]])/365)&lt;18,"Corregir", IF(((TODAY()-Tabla2[[#This Row],[FECHA NACIMIENTO]])/365)&gt;80, "Corregir",ROUNDDOWN(((TODAY()-Tabla2[[#This Row],[FECHA NACIMIENTO]])/365),0)))</f>
        <v>39</v>
      </c>
      <c r="V172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729" s="34" t="str">
        <f ca="1">+IF(Tabla2[[#This Row],[Edad]]="Corregir","Corregir","Ok")</f>
        <v>Ok</v>
      </c>
      <c r="X1729" s="10" t="str">
        <f>+IFERROR(VLOOKUP(Tabla2[[#This Row],[DISTRITO SEGÚN DNI]],Hoja1!$A$2:$B$55,2,FALSE),"No")</f>
        <v>No</v>
      </c>
      <c r="Y1729" s="10" t="str">
        <f>IF(OR(LOWER(Tabla2[[#This Row],[GENERO]])="masculino", LOWER(Tabla2[[#This Row],[GENERO]])="femenino"),"OK","Corregir")</f>
        <v>OK</v>
      </c>
      <c r="Z1729" s="10" t="str">
        <f>+IF(Tabla2[[#This Row],[Nro. DNI / CE]]="","Corregir",IF(LEN(Tabla2[[#This Row],[Nro. DNI / CE]])&gt;=8,"OK","Corregir"))</f>
        <v>OK</v>
      </c>
      <c r="AA1729" s="10">
        <f>COUNTIF(Tabla2[APELLIDOS Y NOMBRES],Tabla2[[#This Row],[APELLIDOS Y NOMBRES]])</f>
        <v>1</v>
      </c>
      <c r="AB1729" t="str">
        <f ca="1">+IFERROR(IF(Tabla2[[#This Row],[FECHA CESE/BAJA]]="","No Aplica",IF(AND(MONTH(Tabla2[[#This Row],[FECHA CESE/BAJA]])=MONTH(TODAY()-30),YEAR(Tabla2[[#This Row],[FECHA CESE/BAJA]])=YEAR(TODAY())),MONTH(TODAY()-30)&amp;"-"&amp;YEAR(TODAY()),"Borrar")),"No aplica")</f>
        <v>No Aplica</v>
      </c>
      <c r="AC1729" t="str">
        <f ca="1">+IFERROR(IF(Tabla2[[#This Row],[FECHA INICIO DE LABORES EN OBRA]]="","No Aplica",IF(AND(MONTH(Tabla2[[#This Row],[FECHA INICIO DE LABORES EN OBRA]])=MONTH(TODAY()-30),YEAR(Tabla2[[#This Row],[FECHA INICIO DE LABORES EN OBRA]])=YEAR(TODAY())),MONTH(TODAY()-30)&amp;"-"&amp;YEAR(TODAY()),"No Aplica")),"No Aplica")</f>
        <v>No Aplica</v>
      </c>
    </row>
    <row r="1730" spans="1:29" x14ac:dyDescent="0.25">
      <c r="A1730" s="2" t="s">
        <v>5831</v>
      </c>
      <c r="B1730" s="3" t="s">
        <v>11103</v>
      </c>
      <c r="C1730" s="3" t="s">
        <v>11103</v>
      </c>
      <c r="D1730" s="3">
        <v>42605189</v>
      </c>
      <c r="E1730" s="3" t="s">
        <v>6001</v>
      </c>
      <c r="F1730" s="36">
        <v>30930</v>
      </c>
      <c r="G1730" s="3">
        <v>2</v>
      </c>
      <c r="H1730" s="3" t="s">
        <v>1444</v>
      </c>
      <c r="I1730" s="3" t="s">
        <v>5834</v>
      </c>
      <c r="J1730" s="3" t="s">
        <v>6002</v>
      </c>
      <c r="K1730" s="3" t="s">
        <v>6003</v>
      </c>
      <c r="L1730" s="8" t="s">
        <v>9813</v>
      </c>
      <c r="M1730" s="5"/>
      <c r="N1730" s="13" t="s">
        <v>1489</v>
      </c>
      <c r="O1730" s="5">
        <v>45005</v>
      </c>
      <c r="P1730" s="8">
        <v>1</v>
      </c>
      <c r="Q1730" s="9">
        <v>4</v>
      </c>
      <c r="R1730" s="9" t="str">
        <f>IFERROR(VLOOKUP(Tabla2[[#This Row],[CONTRATISTA PRNCIPAL]],Hoja1!$L$5:$M$9,2,FALSE),"CJV")</f>
        <v>CJV</v>
      </c>
      <c r="S1730" s="9" t="str">
        <f>IF(Tabla2[[#This Row],[EMPRESA]]=Tabla2[[#This Row],[CONTRATISTA PRNCIPAL]],"Principal","Secundaria")</f>
        <v>Principal</v>
      </c>
      <c r="T1730" s="10">
        <f>IFERROR(1/COUNTIF(Tabla2[CONTRATISTA PRNCIPAL],Tabla2[[#This Row],[CONTRATISTA PRNCIPAL]]),0)</f>
        <v>8.5470085470085479E-3</v>
      </c>
      <c r="U1730" s="33">
        <f ca="1">IF(((TODAY()-Tabla2[[#This Row],[FECHA NACIMIENTO]])/365)&lt;18,"Corregir", IF(((TODAY()-Tabla2[[#This Row],[FECHA NACIMIENTO]])/365)&gt;80, "Corregir",ROUNDDOWN(((TODAY()-Tabla2[[#This Row],[FECHA NACIMIENTO]])/365),0)))</f>
        <v>39</v>
      </c>
      <c r="V173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730" s="34" t="str">
        <f ca="1">+IF(Tabla2[[#This Row],[Edad]]="Corregir","Corregir","Ok")</f>
        <v>Ok</v>
      </c>
      <c r="X1730" s="10" t="str">
        <f>+IFERROR(VLOOKUP(Tabla2[[#This Row],[DISTRITO SEGÚN DNI]],Hoja1!$A$2:$B$55,2,FALSE),"No")</f>
        <v>No</v>
      </c>
      <c r="Y1730" s="10" t="str">
        <f>IF(OR(LOWER(Tabla2[[#This Row],[GENERO]])="masculino", LOWER(Tabla2[[#This Row],[GENERO]])="femenino"),"OK","Corregir")</f>
        <v>OK</v>
      </c>
      <c r="Z1730" s="10" t="str">
        <f>+IF(Tabla2[[#This Row],[Nro. DNI / CE]]="","Corregir",IF(LEN(Tabla2[[#This Row],[Nro. DNI / CE]])&gt;=8,"OK","Corregir"))</f>
        <v>OK</v>
      </c>
      <c r="AA1730" s="10">
        <f>COUNTIF(Tabla2[APELLIDOS Y NOMBRES],Tabla2[[#This Row],[APELLIDOS Y NOMBRES]])</f>
        <v>1</v>
      </c>
      <c r="AB1730" t="str">
        <f ca="1">+IFERROR(IF(Tabla2[[#This Row],[FECHA CESE/BAJA]]="","No Aplica",IF(AND(MONTH(Tabla2[[#This Row],[FECHA CESE/BAJA]])=MONTH(TODAY()-30),YEAR(Tabla2[[#This Row],[FECHA CESE/BAJA]])=YEAR(TODAY())),MONTH(TODAY()-30)&amp;"-"&amp;YEAR(TODAY()),"Borrar")),"No aplica")</f>
        <v>No Aplica</v>
      </c>
      <c r="AC1730" t="str">
        <f ca="1">+IFERROR(IF(Tabla2[[#This Row],[FECHA INICIO DE LABORES EN OBRA]]="","No Aplica",IF(AND(MONTH(Tabla2[[#This Row],[FECHA INICIO DE LABORES EN OBRA]])=MONTH(TODAY()-30),YEAR(Tabla2[[#This Row],[FECHA INICIO DE LABORES EN OBRA]])=YEAR(TODAY())),MONTH(TODAY()-30)&amp;"-"&amp;YEAR(TODAY()),"No Aplica")),"No Aplica")</f>
        <v>No Aplica</v>
      </c>
    </row>
    <row r="1731" spans="1:29" x14ac:dyDescent="0.25">
      <c r="A1731" s="2" t="s">
        <v>5831</v>
      </c>
      <c r="B1731" s="3" t="s">
        <v>11103</v>
      </c>
      <c r="C1731" s="3" t="s">
        <v>11103</v>
      </c>
      <c r="D1731" s="3">
        <v>10487671</v>
      </c>
      <c r="E1731" s="3" t="s">
        <v>6004</v>
      </c>
      <c r="F1731" s="36">
        <v>26618</v>
      </c>
      <c r="G1731" s="3">
        <v>2</v>
      </c>
      <c r="H1731" s="3" t="s">
        <v>1442</v>
      </c>
      <c r="I1731" s="3" t="s">
        <v>5834</v>
      </c>
      <c r="J1731" s="3" t="s">
        <v>6005</v>
      </c>
      <c r="K1731" s="3" t="s">
        <v>1136</v>
      </c>
      <c r="L1731" s="8" t="s">
        <v>9813</v>
      </c>
      <c r="M1731" s="5"/>
      <c r="N1731" s="13" t="s">
        <v>1489</v>
      </c>
      <c r="O1731" s="5">
        <v>45005</v>
      </c>
      <c r="P1731" s="8">
        <v>1</v>
      </c>
      <c r="Q1731" s="9">
        <v>4</v>
      </c>
      <c r="R1731" s="9" t="str">
        <f>IFERROR(VLOOKUP(Tabla2[[#This Row],[CONTRATISTA PRNCIPAL]],Hoja1!$L$5:$M$9,2,FALSE),"CJV")</f>
        <v>CJV</v>
      </c>
      <c r="S1731" s="9" t="str">
        <f>IF(Tabla2[[#This Row],[EMPRESA]]=Tabla2[[#This Row],[CONTRATISTA PRNCIPAL]],"Principal","Secundaria")</f>
        <v>Principal</v>
      </c>
      <c r="T1731" s="10">
        <f>IFERROR(1/COUNTIF(Tabla2[CONTRATISTA PRNCIPAL],Tabla2[[#This Row],[CONTRATISTA PRNCIPAL]]),0)</f>
        <v>8.5470085470085479E-3</v>
      </c>
      <c r="U1731" s="33">
        <f ca="1">IF(((TODAY()-Tabla2[[#This Row],[FECHA NACIMIENTO]])/365)&lt;18,"Corregir", IF(((TODAY()-Tabla2[[#This Row],[FECHA NACIMIENTO]])/365)&gt;80, "Corregir",ROUNDDOWN(((TODAY()-Tabla2[[#This Row],[FECHA NACIMIENTO]])/365),0)))</f>
        <v>50</v>
      </c>
      <c r="V173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731" s="34" t="str">
        <f ca="1">+IF(Tabla2[[#This Row],[Edad]]="Corregir","Corregir","Ok")</f>
        <v>Ok</v>
      </c>
      <c r="X1731" s="10" t="str">
        <f>+IFERROR(VLOOKUP(Tabla2[[#This Row],[DISTRITO SEGÚN DNI]],Hoja1!$A$2:$B$55,2,FALSE),"No")</f>
        <v>No</v>
      </c>
      <c r="Y1731" s="10" t="str">
        <f>IF(OR(LOWER(Tabla2[[#This Row],[GENERO]])="masculino", LOWER(Tabla2[[#This Row],[GENERO]])="femenino"),"OK","Corregir")</f>
        <v>OK</v>
      </c>
      <c r="Z1731" s="10" t="str">
        <f>+IF(Tabla2[[#This Row],[Nro. DNI / CE]]="","Corregir",IF(LEN(Tabla2[[#This Row],[Nro. DNI / CE]])&gt;=8,"OK","Corregir"))</f>
        <v>OK</v>
      </c>
      <c r="AA1731" s="10">
        <f>COUNTIF(Tabla2[APELLIDOS Y NOMBRES],Tabla2[[#This Row],[APELLIDOS Y NOMBRES]])</f>
        <v>1</v>
      </c>
      <c r="AB1731" t="str">
        <f ca="1">+IFERROR(IF(Tabla2[[#This Row],[FECHA CESE/BAJA]]="","No Aplica",IF(AND(MONTH(Tabla2[[#This Row],[FECHA CESE/BAJA]])=MONTH(TODAY()-30),YEAR(Tabla2[[#This Row],[FECHA CESE/BAJA]])=YEAR(TODAY())),MONTH(TODAY()-30)&amp;"-"&amp;YEAR(TODAY()),"Borrar")),"No aplica")</f>
        <v>No Aplica</v>
      </c>
      <c r="AC1731" t="str">
        <f ca="1">+IFERROR(IF(Tabla2[[#This Row],[FECHA INICIO DE LABORES EN OBRA]]="","No Aplica",IF(AND(MONTH(Tabla2[[#This Row],[FECHA INICIO DE LABORES EN OBRA]])=MONTH(TODAY()-30),YEAR(Tabla2[[#This Row],[FECHA INICIO DE LABORES EN OBRA]])=YEAR(TODAY())),MONTH(TODAY()-30)&amp;"-"&amp;YEAR(TODAY()),"No Aplica")),"No Aplica")</f>
        <v>No Aplica</v>
      </c>
    </row>
    <row r="1732" spans="1:29" x14ac:dyDescent="0.25">
      <c r="A1732" s="2" t="s">
        <v>6006</v>
      </c>
      <c r="B1732" s="3" t="s">
        <v>6007</v>
      </c>
      <c r="C1732" s="3" t="s">
        <v>11103</v>
      </c>
      <c r="D1732" s="3" t="s">
        <v>6008</v>
      </c>
      <c r="E1732" s="3" t="s">
        <v>6009</v>
      </c>
      <c r="F1732" s="36" t="s">
        <v>9594</v>
      </c>
      <c r="G1732" s="3">
        <v>2</v>
      </c>
      <c r="H1732" s="3" t="s">
        <v>2495</v>
      </c>
      <c r="I1732" s="3" t="s">
        <v>5834</v>
      </c>
      <c r="J1732" s="3" t="s">
        <v>6010</v>
      </c>
      <c r="K1732" s="3" t="s">
        <v>1363</v>
      </c>
      <c r="L1732" s="8" t="s">
        <v>9813</v>
      </c>
      <c r="M1732" s="5"/>
      <c r="N1732" s="13" t="s">
        <v>1489</v>
      </c>
      <c r="O1732" s="5">
        <v>44994</v>
      </c>
      <c r="P1732" s="8">
        <v>1</v>
      </c>
      <c r="Q1732" s="9">
        <v>4</v>
      </c>
      <c r="R1732" s="9" t="str">
        <f>IFERROR(VLOOKUP(Tabla2[[#This Row],[CONTRATISTA PRNCIPAL]],Hoja1!$L$5:$M$9,2,FALSE),"CJV")</f>
        <v>CJV</v>
      </c>
      <c r="S1732" s="9" t="str">
        <f>IF(Tabla2[[#This Row],[EMPRESA]]=Tabla2[[#This Row],[CONTRATISTA PRNCIPAL]],"Principal","Secundaria")</f>
        <v>Secundaria</v>
      </c>
      <c r="T1732" s="10">
        <f>IFERROR(1/COUNTIF(Tabla2[CONTRATISTA PRNCIPAL],Tabla2[[#This Row],[CONTRATISTA PRNCIPAL]]),0)</f>
        <v>8.5470085470085479E-3</v>
      </c>
      <c r="U1732" s="33">
        <f ca="1">IF(((TODAY()-Tabla2[[#This Row],[FECHA NACIMIENTO]])/365)&lt;18,"Corregir", IF(((TODAY()-Tabla2[[#This Row],[FECHA NACIMIENTO]])/365)&gt;80, "Corregir",ROUNDDOWN(((TODAY()-Tabla2[[#This Row],[FECHA NACIMIENTO]])/365),0)))</f>
        <v>48</v>
      </c>
      <c r="V173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732" s="34" t="str">
        <f ca="1">+IF(Tabla2[[#This Row],[Edad]]="Corregir","Corregir","Ok")</f>
        <v>Ok</v>
      </c>
      <c r="X1732" s="10" t="str">
        <f>+IFERROR(VLOOKUP(Tabla2[[#This Row],[DISTRITO SEGÚN DNI]],Hoja1!$A$2:$B$55,2,FALSE),"No")</f>
        <v>No</v>
      </c>
      <c r="Y1732" s="10" t="str">
        <f>IF(OR(LOWER(Tabla2[[#This Row],[GENERO]])="masculino", LOWER(Tabla2[[#This Row],[GENERO]])="femenino"),"OK","Corregir")</f>
        <v>OK</v>
      </c>
      <c r="Z1732" s="10" t="str">
        <f>+IF(Tabla2[[#This Row],[Nro. DNI / CE]]="","Corregir",IF(LEN(Tabla2[[#This Row],[Nro. DNI / CE]])&gt;=8,"OK","Corregir"))</f>
        <v>OK</v>
      </c>
      <c r="AA1732" s="10">
        <f>COUNTIF(Tabla2[APELLIDOS Y NOMBRES],Tabla2[[#This Row],[APELLIDOS Y NOMBRES]])</f>
        <v>1</v>
      </c>
      <c r="AB1732" t="str">
        <f ca="1">+IFERROR(IF(Tabla2[[#This Row],[FECHA CESE/BAJA]]="","No Aplica",IF(AND(MONTH(Tabla2[[#This Row],[FECHA CESE/BAJA]])=MONTH(TODAY()-30),YEAR(Tabla2[[#This Row],[FECHA CESE/BAJA]])=YEAR(TODAY())),MONTH(TODAY()-30)&amp;"-"&amp;YEAR(TODAY()),"Borrar")),"No aplica")</f>
        <v>No Aplica</v>
      </c>
      <c r="AC1732" t="str">
        <f ca="1">+IFERROR(IF(Tabla2[[#This Row],[FECHA INICIO DE LABORES EN OBRA]]="","No Aplica",IF(AND(MONTH(Tabla2[[#This Row],[FECHA INICIO DE LABORES EN OBRA]])=MONTH(TODAY()-30),YEAR(Tabla2[[#This Row],[FECHA INICIO DE LABORES EN OBRA]])=YEAR(TODAY())),MONTH(TODAY()-30)&amp;"-"&amp;YEAR(TODAY()),"No Aplica")),"No Aplica")</f>
        <v>No Aplica</v>
      </c>
    </row>
    <row r="1733" spans="1:29" x14ac:dyDescent="0.25">
      <c r="A1733" s="2" t="s">
        <v>6006</v>
      </c>
      <c r="B1733" s="3" t="s">
        <v>6007</v>
      </c>
      <c r="C1733" s="3" t="s">
        <v>11103</v>
      </c>
      <c r="D1733" s="3" t="s">
        <v>6011</v>
      </c>
      <c r="E1733" s="3" t="s">
        <v>6012</v>
      </c>
      <c r="F1733" s="36" t="s">
        <v>9595</v>
      </c>
      <c r="G1733" s="3">
        <v>2</v>
      </c>
      <c r="H1733" s="3" t="s">
        <v>6013</v>
      </c>
      <c r="I1733" s="3" t="s">
        <v>5834</v>
      </c>
      <c r="J1733" s="3" t="s">
        <v>6014</v>
      </c>
      <c r="K1733" s="3" t="s">
        <v>35</v>
      </c>
      <c r="L1733" s="8" t="s">
        <v>9813</v>
      </c>
      <c r="M1733" s="5"/>
      <c r="N1733" s="13" t="s">
        <v>1489</v>
      </c>
      <c r="O1733" s="5">
        <v>44994</v>
      </c>
      <c r="P1733" s="8">
        <v>1</v>
      </c>
      <c r="Q1733" s="9">
        <v>4</v>
      </c>
      <c r="R1733" s="9" t="str">
        <f>IFERROR(VLOOKUP(Tabla2[[#This Row],[CONTRATISTA PRNCIPAL]],Hoja1!$L$5:$M$9,2,FALSE),"CJV")</f>
        <v>CJV</v>
      </c>
      <c r="S1733" s="9" t="str">
        <f>IF(Tabla2[[#This Row],[EMPRESA]]=Tabla2[[#This Row],[CONTRATISTA PRNCIPAL]],"Principal","Secundaria")</f>
        <v>Secundaria</v>
      </c>
      <c r="T1733" s="10">
        <f>IFERROR(1/COUNTIF(Tabla2[CONTRATISTA PRNCIPAL],Tabla2[[#This Row],[CONTRATISTA PRNCIPAL]]),0)</f>
        <v>8.5470085470085479E-3</v>
      </c>
      <c r="U1733" s="33">
        <f ca="1">IF(((TODAY()-Tabla2[[#This Row],[FECHA NACIMIENTO]])/365)&lt;18,"Corregir", IF(((TODAY()-Tabla2[[#This Row],[FECHA NACIMIENTO]])/365)&gt;80, "Corregir",ROUNDDOWN(((TODAY()-Tabla2[[#This Row],[FECHA NACIMIENTO]])/365),0)))</f>
        <v>39</v>
      </c>
      <c r="V173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733" s="34" t="str">
        <f ca="1">+IF(Tabla2[[#This Row],[Edad]]="Corregir","Corregir","Ok")</f>
        <v>Ok</v>
      </c>
      <c r="X1733" s="10" t="str">
        <f>+IFERROR(VLOOKUP(Tabla2[[#This Row],[DISTRITO SEGÚN DNI]],Hoja1!$A$2:$B$55,2,FALSE),"No")</f>
        <v>EL AGUSTINO</v>
      </c>
      <c r="Y1733" s="10" t="str">
        <f>IF(OR(LOWER(Tabla2[[#This Row],[GENERO]])="masculino", LOWER(Tabla2[[#This Row],[GENERO]])="femenino"),"OK","Corregir")</f>
        <v>OK</v>
      </c>
      <c r="Z1733" s="10" t="str">
        <f>+IF(Tabla2[[#This Row],[Nro. DNI / CE]]="","Corregir",IF(LEN(Tabla2[[#This Row],[Nro. DNI / CE]])&gt;=8,"OK","Corregir"))</f>
        <v>OK</v>
      </c>
      <c r="AA1733" s="10">
        <f>COUNTIF(Tabla2[APELLIDOS Y NOMBRES],Tabla2[[#This Row],[APELLIDOS Y NOMBRES]])</f>
        <v>1</v>
      </c>
      <c r="AB1733" t="str">
        <f ca="1">+IFERROR(IF(Tabla2[[#This Row],[FECHA CESE/BAJA]]="","No Aplica",IF(AND(MONTH(Tabla2[[#This Row],[FECHA CESE/BAJA]])=MONTH(TODAY()-30),YEAR(Tabla2[[#This Row],[FECHA CESE/BAJA]])=YEAR(TODAY())),MONTH(TODAY()-30)&amp;"-"&amp;YEAR(TODAY()),"Borrar")),"No aplica")</f>
        <v>No Aplica</v>
      </c>
      <c r="AC1733" t="str">
        <f ca="1">+IFERROR(IF(Tabla2[[#This Row],[FECHA INICIO DE LABORES EN OBRA]]="","No Aplica",IF(AND(MONTH(Tabla2[[#This Row],[FECHA INICIO DE LABORES EN OBRA]])=MONTH(TODAY()-30),YEAR(Tabla2[[#This Row],[FECHA INICIO DE LABORES EN OBRA]])=YEAR(TODAY())),MONTH(TODAY()-30)&amp;"-"&amp;YEAR(TODAY()),"No Aplica")),"No Aplica")</f>
        <v>No Aplica</v>
      </c>
    </row>
    <row r="1734" spans="1:29" x14ac:dyDescent="0.25">
      <c r="A1734" s="2" t="s">
        <v>6006</v>
      </c>
      <c r="B1734" s="3" t="s">
        <v>6007</v>
      </c>
      <c r="C1734" s="3" t="s">
        <v>11103</v>
      </c>
      <c r="D1734" s="3" t="s">
        <v>6015</v>
      </c>
      <c r="E1734" s="3" t="s">
        <v>6016</v>
      </c>
      <c r="F1734" s="36">
        <v>32354</v>
      </c>
      <c r="G1734" s="3">
        <v>2</v>
      </c>
      <c r="H1734" s="3" t="s">
        <v>2495</v>
      </c>
      <c r="I1734" s="3" t="s">
        <v>5834</v>
      </c>
      <c r="J1734" s="3" t="s">
        <v>6017</v>
      </c>
      <c r="K1734" s="3" t="s">
        <v>1219</v>
      </c>
      <c r="L1734" s="8" t="s">
        <v>9813</v>
      </c>
      <c r="M1734" s="5"/>
      <c r="N1734" s="13" t="s">
        <v>1489</v>
      </c>
      <c r="O1734" s="5">
        <v>45023</v>
      </c>
      <c r="P1734" s="8">
        <v>1</v>
      </c>
      <c r="Q1734" s="9">
        <v>4</v>
      </c>
      <c r="R1734" s="9" t="str">
        <f>IFERROR(VLOOKUP(Tabla2[[#This Row],[CONTRATISTA PRNCIPAL]],Hoja1!$L$5:$M$9,2,FALSE),"CJV")</f>
        <v>CJV</v>
      </c>
      <c r="S1734" s="9" t="str">
        <f>IF(Tabla2[[#This Row],[EMPRESA]]=Tabla2[[#This Row],[CONTRATISTA PRNCIPAL]],"Principal","Secundaria")</f>
        <v>Secundaria</v>
      </c>
      <c r="T1734" s="10">
        <f>IFERROR(1/COUNTIF(Tabla2[CONTRATISTA PRNCIPAL],Tabla2[[#This Row],[CONTRATISTA PRNCIPAL]]),0)</f>
        <v>8.5470085470085479E-3</v>
      </c>
      <c r="U1734" s="33">
        <f ca="1">IF(((TODAY()-Tabla2[[#This Row],[FECHA NACIMIENTO]])/365)&lt;18,"Corregir", IF(((TODAY()-Tabla2[[#This Row],[FECHA NACIMIENTO]])/365)&gt;80, "Corregir",ROUNDDOWN(((TODAY()-Tabla2[[#This Row],[FECHA NACIMIENTO]])/365),0)))</f>
        <v>35</v>
      </c>
      <c r="V173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734" s="34" t="str">
        <f ca="1">+IF(Tabla2[[#This Row],[Edad]]="Corregir","Corregir","Ok")</f>
        <v>Ok</v>
      </c>
      <c r="X1734" s="10" t="str">
        <f>+IFERROR(VLOOKUP(Tabla2[[#This Row],[DISTRITO SEGÚN DNI]],Hoja1!$A$2:$B$55,2,FALSE),"No")</f>
        <v>No</v>
      </c>
      <c r="Y1734" s="10" t="str">
        <f>IF(OR(LOWER(Tabla2[[#This Row],[GENERO]])="masculino", LOWER(Tabla2[[#This Row],[GENERO]])="femenino"),"OK","Corregir")</f>
        <v>OK</v>
      </c>
      <c r="Z1734" s="10" t="str">
        <f>+IF(Tabla2[[#This Row],[Nro. DNI / CE]]="","Corregir",IF(LEN(Tabla2[[#This Row],[Nro. DNI / CE]])&gt;=8,"OK","Corregir"))</f>
        <v>OK</v>
      </c>
      <c r="AA1734" s="10">
        <f>COUNTIF(Tabla2[APELLIDOS Y NOMBRES],Tabla2[[#This Row],[APELLIDOS Y NOMBRES]])</f>
        <v>1</v>
      </c>
      <c r="AB1734" t="str">
        <f ca="1">+IFERROR(IF(Tabla2[[#This Row],[FECHA CESE/BAJA]]="","No Aplica",IF(AND(MONTH(Tabla2[[#This Row],[FECHA CESE/BAJA]])=MONTH(TODAY()-30),YEAR(Tabla2[[#This Row],[FECHA CESE/BAJA]])=YEAR(TODAY())),MONTH(TODAY()-30)&amp;"-"&amp;YEAR(TODAY()),"Borrar")),"No aplica")</f>
        <v>No Aplica</v>
      </c>
      <c r="AC1734" t="str">
        <f ca="1">+IFERROR(IF(Tabla2[[#This Row],[FECHA INICIO DE LABORES EN OBRA]]="","No Aplica",IF(AND(MONTH(Tabla2[[#This Row],[FECHA INICIO DE LABORES EN OBRA]])=MONTH(TODAY()-30),YEAR(Tabla2[[#This Row],[FECHA INICIO DE LABORES EN OBRA]])=YEAR(TODAY())),MONTH(TODAY()-30)&amp;"-"&amp;YEAR(TODAY()),"No Aplica")),"No Aplica")</f>
        <v>No Aplica</v>
      </c>
    </row>
    <row r="1735" spans="1:29" x14ac:dyDescent="0.25">
      <c r="A1735" s="2" t="s">
        <v>6006</v>
      </c>
      <c r="B1735" s="3" t="s">
        <v>6007</v>
      </c>
      <c r="C1735" s="3" t="s">
        <v>11103</v>
      </c>
      <c r="D1735" s="3" t="s">
        <v>6018</v>
      </c>
      <c r="E1735" s="3" t="s">
        <v>6019</v>
      </c>
      <c r="F1735" s="36">
        <v>25581</v>
      </c>
      <c r="G1735" s="3">
        <v>2</v>
      </c>
      <c r="H1735" s="3" t="s">
        <v>6020</v>
      </c>
      <c r="I1735" s="3" t="s">
        <v>5834</v>
      </c>
      <c r="J1735" s="3" t="s">
        <v>6021</v>
      </c>
      <c r="K1735" s="3" t="s">
        <v>1042</v>
      </c>
      <c r="L1735" s="8" t="s">
        <v>9813</v>
      </c>
      <c r="M1735" s="5"/>
      <c r="N1735" s="13" t="s">
        <v>1489</v>
      </c>
      <c r="O1735" s="5">
        <v>45023</v>
      </c>
      <c r="P1735" s="8">
        <v>1</v>
      </c>
      <c r="Q1735" s="9">
        <v>4</v>
      </c>
      <c r="R1735" s="9" t="str">
        <f>IFERROR(VLOOKUP(Tabla2[[#This Row],[CONTRATISTA PRNCIPAL]],Hoja1!$L$5:$M$9,2,FALSE),"CJV")</f>
        <v>CJV</v>
      </c>
      <c r="S1735" s="9" t="str">
        <f>IF(Tabla2[[#This Row],[EMPRESA]]=Tabla2[[#This Row],[CONTRATISTA PRNCIPAL]],"Principal","Secundaria")</f>
        <v>Secundaria</v>
      </c>
      <c r="T1735" s="10">
        <f>IFERROR(1/COUNTIF(Tabla2[CONTRATISTA PRNCIPAL],Tabla2[[#This Row],[CONTRATISTA PRNCIPAL]]),0)</f>
        <v>8.5470085470085479E-3</v>
      </c>
      <c r="U1735" s="33">
        <f ca="1">IF(((TODAY()-Tabla2[[#This Row],[FECHA NACIMIENTO]])/365)&lt;18,"Corregir", IF(((TODAY()-Tabla2[[#This Row],[FECHA NACIMIENTO]])/365)&gt;80, "Corregir",ROUNDDOWN(((TODAY()-Tabla2[[#This Row],[FECHA NACIMIENTO]])/365),0)))</f>
        <v>53</v>
      </c>
      <c r="V173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735" s="34" t="str">
        <f ca="1">+IF(Tabla2[[#This Row],[Edad]]="Corregir","Corregir","Ok")</f>
        <v>Ok</v>
      </c>
      <c r="X1735" s="10" t="str">
        <f>+IFERROR(VLOOKUP(Tabla2[[#This Row],[DISTRITO SEGÚN DNI]],Hoja1!$A$2:$B$55,2,FALSE),"No")</f>
        <v>No</v>
      </c>
      <c r="Y1735" s="10" t="str">
        <f>IF(OR(LOWER(Tabla2[[#This Row],[GENERO]])="masculino", LOWER(Tabla2[[#This Row],[GENERO]])="femenino"),"OK","Corregir")</f>
        <v>OK</v>
      </c>
      <c r="Z1735" s="10" t="str">
        <f>+IF(Tabla2[[#This Row],[Nro. DNI / CE]]="","Corregir",IF(LEN(Tabla2[[#This Row],[Nro. DNI / CE]])&gt;=8,"OK","Corregir"))</f>
        <v>OK</v>
      </c>
      <c r="AA1735" s="10">
        <f>COUNTIF(Tabla2[APELLIDOS Y NOMBRES],Tabla2[[#This Row],[APELLIDOS Y NOMBRES]])</f>
        <v>1</v>
      </c>
      <c r="AB1735" t="str">
        <f ca="1">+IFERROR(IF(Tabla2[[#This Row],[FECHA CESE/BAJA]]="","No Aplica",IF(AND(MONTH(Tabla2[[#This Row],[FECHA CESE/BAJA]])=MONTH(TODAY()-30),YEAR(Tabla2[[#This Row],[FECHA CESE/BAJA]])=YEAR(TODAY())),MONTH(TODAY()-30)&amp;"-"&amp;YEAR(TODAY()),"Borrar")),"No aplica")</f>
        <v>No Aplica</v>
      </c>
      <c r="AC1735" t="str">
        <f ca="1">+IFERROR(IF(Tabla2[[#This Row],[FECHA INICIO DE LABORES EN OBRA]]="","No Aplica",IF(AND(MONTH(Tabla2[[#This Row],[FECHA INICIO DE LABORES EN OBRA]])=MONTH(TODAY()-30),YEAR(Tabla2[[#This Row],[FECHA INICIO DE LABORES EN OBRA]])=YEAR(TODAY())),MONTH(TODAY()-30)&amp;"-"&amp;YEAR(TODAY()),"No Aplica")),"No Aplica")</f>
        <v>No Aplica</v>
      </c>
    </row>
    <row r="1736" spans="1:29" x14ac:dyDescent="0.25">
      <c r="A1736" s="2" t="s">
        <v>4503</v>
      </c>
      <c r="B1736" s="3" t="s">
        <v>6022</v>
      </c>
      <c r="C1736" s="3" t="s">
        <v>11103</v>
      </c>
      <c r="D1736" s="3" t="s">
        <v>6023</v>
      </c>
      <c r="E1736" s="3" t="s">
        <v>6024</v>
      </c>
      <c r="F1736" s="36" t="s">
        <v>9596</v>
      </c>
      <c r="G1736" s="3">
        <v>2</v>
      </c>
      <c r="H1736" s="3" t="s">
        <v>1825</v>
      </c>
      <c r="I1736" s="3" t="s">
        <v>5834</v>
      </c>
      <c r="J1736" s="3" t="s">
        <v>6025</v>
      </c>
      <c r="K1736" s="3" t="s">
        <v>3782</v>
      </c>
      <c r="L1736" s="8" t="s">
        <v>9813</v>
      </c>
      <c r="M1736" s="5"/>
      <c r="N1736" s="13" t="s">
        <v>1489</v>
      </c>
      <c r="O1736" s="5">
        <v>44977</v>
      </c>
      <c r="P1736" s="8">
        <v>1</v>
      </c>
      <c r="Q1736" s="9">
        <v>4</v>
      </c>
      <c r="R1736" s="9" t="str">
        <f>IFERROR(VLOOKUP(Tabla2[[#This Row],[CONTRATISTA PRNCIPAL]],Hoja1!$L$5:$M$9,2,FALSE),"CJV")</f>
        <v>CJV</v>
      </c>
      <c r="S1736" s="9" t="str">
        <f>IF(Tabla2[[#This Row],[EMPRESA]]=Tabla2[[#This Row],[CONTRATISTA PRNCIPAL]],"Principal","Secundaria")</f>
        <v>Secundaria</v>
      </c>
      <c r="T1736" s="10">
        <f>IFERROR(1/COUNTIF(Tabla2[CONTRATISTA PRNCIPAL],Tabla2[[#This Row],[CONTRATISTA PRNCIPAL]]),0)</f>
        <v>8.5470085470085479E-3</v>
      </c>
      <c r="U1736" s="33">
        <f ca="1">IF(((TODAY()-Tabla2[[#This Row],[FECHA NACIMIENTO]])/365)&lt;18,"Corregir", IF(((TODAY()-Tabla2[[#This Row],[FECHA NACIMIENTO]])/365)&gt;80, "Corregir",ROUNDDOWN(((TODAY()-Tabla2[[#This Row],[FECHA NACIMIENTO]])/365),0)))</f>
        <v>47</v>
      </c>
      <c r="V173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736" s="34" t="str">
        <f ca="1">+IF(Tabla2[[#This Row],[Edad]]="Corregir","Corregir","Ok")</f>
        <v>Ok</v>
      </c>
      <c r="X1736" s="10" t="str">
        <f>+IFERROR(VLOOKUP(Tabla2[[#This Row],[DISTRITO SEGÚN DNI]],Hoja1!$A$2:$B$55,2,FALSE),"No")</f>
        <v>No</v>
      </c>
      <c r="Y1736" s="10" t="str">
        <f>IF(OR(LOWER(Tabla2[[#This Row],[GENERO]])="masculino", LOWER(Tabla2[[#This Row],[GENERO]])="femenino"),"OK","Corregir")</f>
        <v>OK</v>
      </c>
      <c r="Z1736" s="10" t="str">
        <f>+IF(Tabla2[[#This Row],[Nro. DNI / CE]]="","Corregir",IF(LEN(Tabla2[[#This Row],[Nro. DNI / CE]])&gt;=8,"OK","Corregir"))</f>
        <v>OK</v>
      </c>
      <c r="AA1736" s="10">
        <f>COUNTIF(Tabla2[APELLIDOS Y NOMBRES],Tabla2[[#This Row],[APELLIDOS Y NOMBRES]])</f>
        <v>1</v>
      </c>
      <c r="AB1736" t="str">
        <f ca="1">+IFERROR(IF(Tabla2[[#This Row],[FECHA CESE/BAJA]]="","No Aplica",IF(AND(MONTH(Tabla2[[#This Row],[FECHA CESE/BAJA]])=MONTH(TODAY()-30),YEAR(Tabla2[[#This Row],[FECHA CESE/BAJA]])=YEAR(TODAY())),MONTH(TODAY()-30)&amp;"-"&amp;YEAR(TODAY()),"Borrar")),"No aplica")</f>
        <v>No Aplica</v>
      </c>
      <c r="AC1736" t="str">
        <f ca="1">+IFERROR(IF(Tabla2[[#This Row],[FECHA INICIO DE LABORES EN OBRA]]="","No Aplica",IF(AND(MONTH(Tabla2[[#This Row],[FECHA INICIO DE LABORES EN OBRA]])=MONTH(TODAY()-30),YEAR(Tabla2[[#This Row],[FECHA INICIO DE LABORES EN OBRA]])=YEAR(TODAY())),MONTH(TODAY()-30)&amp;"-"&amp;YEAR(TODAY()),"No Aplica")),"No Aplica")</f>
        <v>No Aplica</v>
      </c>
    </row>
    <row r="1737" spans="1:29" x14ac:dyDescent="0.25">
      <c r="A1737" s="2" t="s">
        <v>4503</v>
      </c>
      <c r="B1737" s="3" t="s">
        <v>6022</v>
      </c>
      <c r="C1737" s="3" t="s">
        <v>11103</v>
      </c>
      <c r="D1737" s="3" t="s">
        <v>6026</v>
      </c>
      <c r="E1737" s="3" t="s">
        <v>6027</v>
      </c>
      <c r="F1737" s="36" t="s">
        <v>9597</v>
      </c>
      <c r="G1737" s="3">
        <v>2</v>
      </c>
      <c r="H1737" s="3" t="s">
        <v>1825</v>
      </c>
      <c r="I1737" s="3" t="s">
        <v>5834</v>
      </c>
      <c r="J1737" s="3" t="s">
        <v>6028</v>
      </c>
      <c r="K1737" s="3" t="s">
        <v>6029</v>
      </c>
      <c r="L1737" s="8" t="s">
        <v>9813</v>
      </c>
      <c r="M1737" s="5"/>
      <c r="N1737" s="13" t="s">
        <v>1489</v>
      </c>
      <c r="O1737" s="5">
        <v>44987</v>
      </c>
      <c r="P1737" s="8">
        <v>1</v>
      </c>
      <c r="Q1737" s="9">
        <v>4</v>
      </c>
      <c r="R1737" s="9" t="str">
        <f>IFERROR(VLOOKUP(Tabla2[[#This Row],[CONTRATISTA PRNCIPAL]],Hoja1!$L$5:$M$9,2,FALSE),"CJV")</f>
        <v>CJV</v>
      </c>
      <c r="S1737" s="9" t="str">
        <f>IF(Tabla2[[#This Row],[EMPRESA]]=Tabla2[[#This Row],[CONTRATISTA PRNCIPAL]],"Principal","Secundaria")</f>
        <v>Secundaria</v>
      </c>
      <c r="T1737" s="10">
        <f>IFERROR(1/COUNTIF(Tabla2[CONTRATISTA PRNCIPAL],Tabla2[[#This Row],[CONTRATISTA PRNCIPAL]]),0)</f>
        <v>8.5470085470085479E-3</v>
      </c>
      <c r="U1737" s="33">
        <f ca="1">IF(((TODAY()-Tabla2[[#This Row],[FECHA NACIMIENTO]])/365)&lt;18,"Corregir", IF(((TODAY()-Tabla2[[#This Row],[FECHA NACIMIENTO]])/365)&gt;80, "Corregir",ROUNDDOWN(((TODAY()-Tabla2[[#This Row],[FECHA NACIMIENTO]])/365),0)))</f>
        <v>45</v>
      </c>
      <c r="V173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737" s="34" t="str">
        <f ca="1">+IF(Tabla2[[#This Row],[Edad]]="Corregir","Corregir","Ok")</f>
        <v>Ok</v>
      </c>
      <c r="X1737" s="10" t="str">
        <f>+IFERROR(VLOOKUP(Tabla2[[#This Row],[DISTRITO SEGÚN DNI]],Hoja1!$A$2:$B$55,2,FALSE),"No")</f>
        <v>No</v>
      </c>
      <c r="Y1737" s="10" t="str">
        <f>IF(OR(LOWER(Tabla2[[#This Row],[GENERO]])="masculino", LOWER(Tabla2[[#This Row],[GENERO]])="femenino"),"OK","Corregir")</f>
        <v>OK</v>
      </c>
      <c r="Z1737" s="10" t="str">
        <f>+IF(Tabla2[[#This Row],[Nro. DNI / CE]]="","Corregir",IF(LEN(Tabla2[[#This Row],[Nro. DNI / CE]])&gt;=8,"OK","Corregir"))</f>
        <v>OK</v>
      </c>
      <c r="AA1737" s="10">
        <f>COUNTIF(Tabla2[APELLIDOS Y NOMBRES],Tabla2[[#This Row],[APELLIDOS Y NOMBRES]])</f>
        <v>1</v>
      </c>
      <c r="AB1737" t="str">
        <f ca="1">+IFERROR(IF(Tabla2[[#This Row],[FECHA CESE/BAJA]]="","No Aplica",IF(AND(MONTH(Tabla2[[#This Row],[FECHA CESE/BAJA]])=MONTH(TODAY()-30),YEAR(Tabla2[[#This Row],[FECHA CESE/BAJA]])=YEAR(TODAY())),MONTH(TODAY()-30)&amp;"-"&amp;YEAR(TODAY()),"Borrar")),"No aplica")</f>
        <v>No Aplica</v>
      </c>
      <c r="AC1737" t="str">
        <f ca="1">+IFERROR(IF(Tabla2[[#This Row],[FECHA INICIO DE LABORES EN OBRA]]="","No Aplica",IF(AND(MONTH(Tabla2[[#This Row],[FECHA INICIO DE LABORES EN OBRA]])=MONTH(TODAY()-30),YEAR(Tabla2[[#This Row],[FECHA INICIO DE LABORES EN OBRA]])=YEAR(TODAY())),MONTH(TODAY()-30)&amp;"-"&amp;YEAR(TODAY()),"No Aplica")),"No Aplica")</f>
        <v>No Aplica</v>
      </c>
    </row>
    <row r="1738" spans="1:29" x14ac:dyDescent="0.25">
      <c r="A1738" s="2" t="s">
        <v>4503</v>
      </c>
      <c r="B1738" s="3" t="s">
        <v>6022</v>
      </c>
      <c r="C1738" s="3" t="s">
        <v>11103</v>
      </c>
      <c r="D1738" s="3" t="s">
        <v>6030</v>
      </c>
      <c r="E1738" s="3" t="s">
        <v>6031</v>
      </c>
      <c r="F1738" s="36">
        <v>22137</v>
      </c>
      <c r="G1738" s="3">
        <v>2</v>
      </c>
      <c r="H1738" s="3" t="s">
        <v>1825</v>
      </c>
      <c r="I1738" s="3" t="s">
        <v>5834</v>
      </c>
      <c r="J1738" s="3" t="s">
        <v>6032</v>
      </c>
      <c r="K1738" s="3" t="s">
        <v>93</v>
      </c>
      <c r="L1738" s="8" t="s">
        <v>9813</v>
      </c>
      <c r="M1738" s="5"/>
      <c r="N1738" s="13" t="s">
        <v>1489</v>
      </c>
      <c r="O1738" s="5">
        <v>44987</v>
      </c>
      <c r="P1738" s="8">
        <v>1</v>
      </c>
      <c r="Q1738" s="9">
        <v>4</v>
      </c>
      <c r="R1738" s="9" t="str">
        <f>IFERROR(VLOOKUP(Tabla2[[#This Row],[CONTRATISTA PRNCIPAL]],Hoja1!$L$5:$M$9,2,FALSE),"CJV")</f>
        <v>CJV</v>
      </c>
      <c r="S1738" s="9" t="str">
        <f>IF(Tabla2[[#This Row],[EMPRESA]]=Tabla2[[#This Row],[CONTRATISTA PRNCIPAL]],"Principal","Secundaria")</f>
        <v>Secundaria</v>
      </c>
      <c r="T1738" s="10">
        <f>IFERROR(1/COUNTIF(Tabla2[CONTRATISTA PRNCIPAL],Tabla2[[#This Row],[CONTRATISTA PRNCIPAL]]),0)</f>
        <v>8.5470085470085479E-3</v>
      </c>
      <c r="U1738" s="33">
        <f ca="1">IF(((TODAY()-Tabla2[[#This Row],[FECHA NACIMIENTO]])/365)&lt;18,"Corregir", IF(((TODAY()-Tabla2[[#This Row],[FECHA NACIMIENTO]])/365)&gt;80, "Corregir",ROUNDDOWN(((TODAY()-Tabla2[[#This Row],[FECHA NACIMIENTO]])/365),0)))</f>
        <v>63</v>
      </c>
      <c r="V173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1738" s="34" t="str">
        <f ca="1">+IF(Tabla2[[#This Row],[Edad]]="Corregir","Corregir","Ok")</f>
        <v>Ok</v>
      </c>
      <c r="X1738" s="10" t="str">
        <f>+IFERROR(VLOOKUP(Tabla2[[#This Row],[DISTRITO SEGÚN DNI]],Hoja1!$A$2:$B$55,2,FALSE),"No")</f>
        <v>ATE</v>
      </c>
      <c r="Y1738" s="10" t="str">
        <f>IF(OR(LOWER(Tabla2[[#This Row],[GENERO]])="masculino", LOWER(Tabla2[[#This Row],[GENERO]])="femenino"),"OK","Corregir")</f>
        <v>OK</v>
      </c>
      <c r="Z1738" s="10" t="str">
        <f>+IF(Tabla2[[#This Row],[Nro. DNI / CE]]="","Corregir",IF(LEN(Tabla2[[#This Row],[Nro. DNI / CE]])&gt;=8,"OK","Corregir"))</f>
        <v>OK</v>
      </c>
      <c r="AA1738" s="10">
        <f>COUNTIF(Tabla2[APELLIDOS Y NOMBRES],Tabla2[[#This Row],[APELLIDOS Y NOMBRES]])</f>
        <v>1</v>
      </c>
      <c r="AB1738" t="str">
        <f ca="1">+IFERROR(IF(Tabla2[[#This Row],[FECHA CESE/BAJA]]="","No Aplica",IF(AND(MONTH(Tabla2[[#This Row],[FECHA CESE/BAJA]])=MONTH(TODAY()-30),YEAR(Tabla2[[#This Row],[FECHA CESE/BAJA]])=YEAR(TODAY())),MONTH(TODAY()-30)&amp;"-"&amp;YEAR(TODAY()),"Borrar")),"No aplica")</f>
        <v>No Aplica</v>
      </c>
      <c r="AC1738" t="str">
        <f ca="1">+IFERROR(IF(Tabla2[[#This Row],[FECHA INICIO DE LABORES EN OBRA]]="","No Aplica",IF(AND(MONTH(Tabla2[[#This Row],[FECHA INICIO DE LABORES EN OBRA]])=MONTH(TODAY()-30),YEAR(Tabla2[[#This Row],[FECHA INICIO DE LABORES EN OBRA]])=YEAR(TODAY())),MONTH(TODAY()-30)&amp;"-"&amp;YEAR(TODAY()),"No Aplica")),"No Aplica")</f>
        <v>No Aplica</v>
      </c>
    </row>
    <row r="1739" spans="1:29" x14ac:dyDescent="0.25">
      <c r="A1739" s="2" t="s">
        <v>4503</v>
      </c>
      <c r="B1739" s="3" t="s">
        <v>6022</v>
      </c>
      <c r="C1739" s="3" t="s">
        <v>11103</v>
      </c>
      <c r="D1739" s="3" t="s">
        <v>6033</v>
      </c>
      <c r="E1739" s="3" t="s">
        <v>6034</v>
      </c>
      <c r="F1739" s="36">
        <v>28183</v>
      </c>
      <c r="G1739" s="3">
        <v>2</v>
      </c>
      <c r="H1739" s="3" t="s">
        <v>1825</v>
      </c>
      <c r="I1739" s="3" t="s">
        <v>5834</v>
      </c>
      <c r="J1739" s="3" t="s">
        <v>6035</v>
      </c>
      <c r="K1739" s="3" t="s">
        <v>35</v>
      </c>
      <c r="L1739" s="8" t="s">
        <v>9813</v>
      </c>
      <c r="M1739" s="5"/>
      <c r="N1739" s="13" t="s">
        <v>1489</v>
      </c>
      <c r="O1739" s="5">
        <v>44987</v>
      </c>
      <c r="P1739" s="8">
        <v>1</v>
      </c>
      <c r="Q1739" s="9">
        <v>4</v>
      </c>
      <c r="R1739" s="9" t="str">
        <f>IFERROR(VLOOKUP(Tabla2[[#This Row],[CONTRATISTA PRNCIPAL]],Hoja1!$L$5:$M$9,2,FALSE),"CJV")</f>
        <v>CJV</v>
      </c>
      <c r="S1739" s="9" t="str">
        <f>IF(Tabla2[[#This Row],[EMPRESA]]=Tabla2[[#This Row],[CONTRATISTA PRNCIPAL]],"Principal","Secundaria")</f>
        <v>Secundaria</v>
      </c>
      <c r="T1739" s="10">
        <f>IFERROR(1/COUNTIF(Tabla2[CONTRATISTA PRNCIPAL],Tabla2[[#This Row],[CONTRATISTA PRNCIPAL]]),0)</f>
        <v>8.5470085470085479E-3</v>
      </c>
      <c r="U1739" s="33">
        <f ca="1">IF(((TODAY()-Tabla2[[#This Row],[FECHA NACIMIENTO]])/365)&lt;18,"Corregir", IF(((TODAY()-Tabla2[[#This Row],[FECHA NACIMIENTO]])/365)&gt;80, "Corregir",ROUNDDOWN(((TODAY()-Tabla2[[#This Row],[FECHA NACIMIENTO]])/365),0)))</f>
        <v>46</v>
      </c>
      <c r="V173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739" s="34" t="str">
        <f ca="1">+IF(Tabla2[[#This Row],[Edad]]="Corregir","Corregir","Ok")</f>
        <v>Ok</v>
      </c>
      <c r="X1739" s="10" t="str">
        <f>+IFERROR(VLOOKUP(Tabla2[[#This Row],[DISTRITO SEGÚN DNI]],Hoja1!$A$2:$B$55,2,FALSE),"No")</f>
        <v>EL AGUSTINO</v>
      </c>
      <c r="Y1739" s="10" t="str">
        <f>IF(OR(LOWER(Tabla2[[#This Row],[GENERO]])="masculino", LOWER(Tabla2[[#This Row],[GENERO]])="femenino"),"OK","Corregir")</f>
        <v>OK</v>
      </c>
      <c r="Z1739" s="10" t="str">
        <f>+IF(Tabla2[[#This Row],[Nro. DNI / CE]]="","Corregir",IF(LEN(Tabla2[[#This Row],[Nro. DNI / CE]])&gt;=8,"OK","Corregir"))</f>
        <v>OK</v>
      </c>
      <c r="AA1739" s="10">
        <f>COUNTIF(Tabla2[APELLIDOS Y NOMBRES],Tabla2[[#This Row],[APELLIDOS Y NOMBRES]])</f>
        <v>1</v>
      </c>
      <c r="AB1739" t="str">
        <f ca="1">+IFERROR(IF(Tabla2[[#This Row],[FECHA CESE/BAJA]]="","No Aplica",IF(AND(MONTH(Tabla2[[#This Row],[FECHA CESE/BAJA]])=MONTH(TODAY()-30),YEAR(Tabla2[[#This Row],[FECHA CESE/BAJA]])=YEAR(TODAY())),MONTH(TODAY()-30)&amp;"-"&amp;YEAR(TODAY()),"Borrar")),"No aplica")</f>
        <v>No Aplica</v>
      </c>
      <c r="AC1739" t="str">
        <f ca="1">+IFERROR(IF(Tabla2[[#This Row],[FECHA INICIO DE LABORES EN OBRA]]="","No Aplica",IF(AND(MONTH(Tabla2[[#This Row],[FECHA INICIO DE LABORES EN OBRA]])=MONTH(TODAY()-30),YEAR(Tabla2[[#This Row],[FECHA INICIO DE LABORES EN OBRA]])=YEAR(TODAY())),MONTH(TODAY()-30)&amp;"-"&amp;YEAR(TODAY()),"No Aplica")),"No Aplica")</f>
        <v>No Aplica</v>
      </c>
    </row>
    <row r="1740" spans="1:29" x14ac:dyDescent="0.25">
      <c r="A1740" s="2" t="s">
        <v>4503</v>
      </c>
      <c r="B1740" s="3" t="s">
        <v>6022</v>
      </c>
      <c r="C1740" s="3" t="s">
        <v>11103</v>
      </c>
      <c r="D1740" s="3" t="s">
        <v>6036</v>
      </c>
      <c r="E1740" s="3" t="s">
        <v>6037</v>
      </c>
      <c r="F1740" s="36">
        <v>31575</v>
      </c>
      <c r="G1740" s="3">
        <v>2</v>
      </c>
      <c r="H1740" s="3" t="s">
        <v>1825</v>
      </c>
      <c r="I1740" s="3" t="s">
        <v>5834</v>
      </c>
      <c r="J1740" s="3" t="s">
        <v>6038</v>
      </c>
      <c r="K1740" s="3" t="s">
        <v>6039</v>
      </c>
      <c r="L1740" s="8" t="s">
        <v>9813</v>
      </c>
      <c r="M1740" s="5"/>
      <c r="N1740" s="13" t="s">
        <v>1489</v>
      </c>
      <c r="O1740" s="5">
        <v>44987</v>
      </c>
      <c r="P1740" s="8">
        <v>1</v>
      </c>
      <c r="Q1740" s="9">
        <v>4</v>
      </c>
      <c r="R1740" s="9" t="str">
        <f>IFERROR(VLOOKUP(Tabla2[[#This Row],[CONTRATISTA PRNCIPAL]],Hoja1!$L$5:$M$9,2,FALSE),"CJV")</f>
        <v>CJV</v>
      </c>
      <c r="S1740" s="9" t="str">
        <f>IF(Tabla2[[#This Row],[EMPRESA]]=Tabla2[[#This Row],[CONTRATISTA PRNCIPAL]],"Principal","Secundaria")</f>
        <v>Secundaria</v>
      </c>
      <c r="T1740" s="10">
        <f>IFERROR(1/COUNTIF(Tabla2[CONTRATISTA PRNCIPAL],Tabla2[[#This Row],[CONTRATISTA PRNCIPAL]]),0)</f>
        <v>8.5470085470085479E-3</v>
      </c>
      <c r="U1740" s="33">
        <f ca="1">IF(((TODAY()-Tabla2[[#This Row],[FECHA NACIMIENTO]])/365)&lt;18,"Corregir", IF(((TODAY()-Tabla2[[#This Row],[FECHA NACIMIENTO]])/365)&gt;80, "Corregir",ROUNDDOWN(((TODAY()-Tabla2[[#This Row],[FECHA NACIMIENTO]])/365),0)))</f>
        <v>37</v>
      </c>
      <c r="V174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740" s="34" t="str">
        <f ca="1">+IF(Tabla2[[#This Row],[Edad]]="Corregir","Corregir","Ok")</f>
        <v>Ok</v>
      </c>
      <c r="X1740" s="10" t="str">
        <f>+IFERROR(VLOOKUP(Tabla2[[#This Row],[DISTRITO SEGÚN DNI]],Hoja1!$A$2:$B$55,2,FALSE),"No")</f>
        <v>No</v>
      </c>
      <c r="Y1740" s="10" t="str">
        <f>IF(OR(LOWER(Tabla2[[#This Row],[GENERO]])="masculino", LOWER(Tabla2[[#This Row],[GENERO]])="femenino"),"OK","Corregir")</f>
        <v>OK</v>
      </c>
      <c r="Z1740" s="10" t="str">
        <f>+IF(Tabla2[[#This Row],[Nro. DNI / CE]]="","Corregir",IF(LEN(Tabla2[[#This Row],[Nro. DNI / CE]])&gt;=8,"OK","Corregir"))</f>
        <v>OK</v>
      </c>
      <c r="AA1740" s="10">
        <f>COUNTIF(Tabla2[APELLIDOS Y NOMBRES],Tabla2[[#This Row],[APELLIDOS Y NOMBRES]])</f>
        <v>1</v>
      </c>
      <c r="AB1740" t="str">
        <f ca="1">+IFERROR(IF(Tabla2[[#This Row],[FECHA CESE/BAJA]]="","No Aplica",IF(AND(MONTH(Tabla2[[#This Row],[FECHA CESE/BAJA]])=MONTH(TODAY()-30),YEAR(Tabla2[[#This Row],[FECHA CESE/BAJA]])=YEAR(TODAY())),MONTH(TODAY()-30)&amp;"-"&amp;YEAR(TODAY()),"Borrar")),"No aplica")</f>
        <v>No Aplica</v>
      </c>
      <c r="AC1740" t="str">
        <f ca="1">+IFERROR(IF(Tabla2[[#This Row],[FECHA INICIO DE LABORES EN OBRA]]="","No Aplica",IF(AND(MONTH(Tabla2[[#This Row],[FECHA INICIO DE LABORES EN OBRA]])=MONTH(TODAY()-30),YEAR(Tabla2[[#This Row],[FECHA INICIO DE LABORES EN OBRA]])=YEAR(TODAY())),MONTH(TODAY()-30)&amp;"-"&amp;YEAR(TODAY()),"No Aplica")),"No Aplica")</f>
        <v>No Aplica</v>
      </c>
    </row>
    <row r="1741" spans="1:29" x14ac:dyDescent="0.25">
      <c r="A1741" s="2" t="s">
        <v>4503</v>
      </c>
      <c r="B1741" s="3" t="s">
        <v>6022</v>
      </c>
      <c r="C1741" s="3" t="s">
        <v>11103</v>
      </c>
      <c r="D1741" s="3" t="s">
        <v>6040</v>
      </c>
      <c r="E1741" s="3" t="s">
        <v>6041</v>
      </c>
      <c r="F1741" s="36">
        <v>29063</v>
      </c>
      <c r="G1741" s="3">
        <v>2</v>
      </c>
      <c r="H1741" s="3" t="s">
        <v>1825</v>
      </c>
      <c r="I1741" s="3" t="s">
        <v>5834</v>
      </c>
      <c r="J1741" s="3" t="s">
        <v>6042</v>
      </c>
      <c r="K1741" s="3" t="s">
        <v>1200</v>
      </c>
      <c r="L1741" s="8" t="s">
        <v>9813</v>
      </c>
      <c r="M1741" s="5"/>
      <c r="N1741" s="13" t="s">
        <v>1489</v>
      </c>
      <c r="O1741" s="5">
        <v>44994</v>
      </c>
      <c r="P1741" s="8">
        <v>1</v>
      </c>
      <c r="Q1741" s="9">
        <v>4</v>
      </c>
      <c r="R1741" s="9" t="str">
        <f>IFERROR(VLOOKUP(Tabla2[[#This Row],[CONTRATISTA PRNCIPAL]],Hoja1!$L$5:$M$9,2,FALSE),"CJV")</f>
        <v>CJV</v>
      </c>
      <c r="S1741" s="9" t="str">
        <f>IF(Tabla2[[#This Row],[EMPRESA]]=Tabla2[[#This Row],[CONTRATISTA PRNCIPAL]],"Principal","Secundaria")</f>
        <v>Secundaria</v>
      </c>
      <c r="T1741" s="10">
        <f>IFERROR(1/COUNTIF(Tabla2[CONTRATISTA PRNCIPAL],Tabla2[[#This Row],[CONTRATISTA PRNCIPAL]]),0)</f>
        <v>8.5470085470085479E-3</v>
      </c>
      <c r="U1741" s="33">
        <f ca="1">IF(((TODAY()-Tabla2[[#This Row],[FECHA NACIMIENTO]])/365)&lt;18,"Corregir", IF(((TODAY()-Tabla2[[#This Row],[FECHA NACIMIENTO]])/365)&gt;80, "Corregir",ROUNDDOWN(((TODAY()-Tabla2[[#This Row],[FECHA NACIMIENTO]])/365),0)))</f>
        <v>44</v>
      </c>
      <c r="V174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741" s="34" t="str">
        <f ca="1">+IF(Tabla2[[#This Row],[Edad]]="Corregir","Corregir","Ok")</f>
        <v>Ok</v>
      </c>
      <c r="X1741" s="10" t="str">
        <f>+IFERROR(VLOOKUP(Tabla2[[#This Row],[DISTRITO SEGÚN DNI]],Hoja1!$A$2:$B$55,2,FALSE),"No")</f>
        <v>No</v>
      </c>
      <c r="Y1741" s="10" t="str">
        <f>IF(OR(LOWER(Tabla2[[#This Row],[GENERO]])="masculino", LOWER(Tabla2[[#This Row],[GENERO]])="femenino"),"OK","Corregir")</f>
        <v>OK</v>
      </c>
      <c r="Z1741" s="10" t="str">
        <f>+IF(Tabla2[[#This Row],[Nro. DNI / CE]]="","Corregir",IF(LEN(Tabla2[[#This Row],[Nro. DNI / CE]])&gt;=8,"OK","Corregir"))</f>
        <v>OK</v>
      </c>
      <c r="AA1741" s="10">
        <f>COUNTIF(Tabla2[APELLIDOS Y NOMBRES],Tabla2[[#This Row],[APELLIDOS Y NOMBRES]])</f>
        <v>1</v>
      </c>
      <c r="AB1741" t="str">
        <f ca="1">+IFERROR(IF(Tabla2[[#This Row],[FECHA CESE/BAJA]]="","No Aplica",IF(AND(MONTH(Tabla2[[#This Row],[FECHA CESE/BAJA]])=MONTH(TODAY()-30),YEAR(Tabla2[[#This Row],[FECHA CESE/BAJA]])=YEAR(TODAY())),MONTH(TODAY()-30)&amp;"-"&amp;YEAR(TODAY()),"Borrar")),"No aplica")</f>
        <v>No Aplica</v>
      </c>
      <c r="AC1741" t="str">
        <f ca="1">+IFERROR(IF(Tabla2[[#This Row],[FECHA INICIO DE LABORES EN OBRA]]="","No Aplica",IF(AND(MONTH(Tabla2[[#This Row],[FECHA INICIO DE LABORES EN OBRA]])=MONTH(TODAY()-30),YEAR(Tabla2[[#This Row],[FECHA INICIO DE LABORES EN OBRA]])=YEAR(TODAY())),MONTH(TODAY()-30)&amp;"-"&amp;YEAR(TODAY()),"No Aplica")),"No Aplica")</f>
        <v>No Aplica</v>
      </c>
    </row>
    <row r="1742" spans="1:29" x14ac:dyDescent="0.25">
      <c r="A1742" s="2" t="s">
        <v>4503</v>
      </c>
      <c r="B1742" s="3" t="s">
        <v>6022</v>
      </c>
      <c r="C1742" s="3" t="s">
        <v>11103</v>
      </c>
      <c r="D1742" s="3" t="s">
        <v>6043</v>
      </c>
      <c r="E1742" s="3" t="s">
        <v>6044</v>
      </c>
      <c r="F1742" s="36">
        <v>28558</v>
      </c>
      <c r="G1742" s="3">
        <v>2</v>
      </c>
      <c r="H1742" s="3" t="s">
        <v>1825</v>
      </c>
      <c r="I1742" s="3" t="s">
        <v>5834</v>
      </c>
      <c r="J1742" s="3" t="s">
        <v>6045</v>
      </c>
      <c r="K1742" s="3" t="s">
        <v>93</v>
      </c>
      <c r="L1742" s="8" t="s">
        <v>9813</v>
      </c>
      <c r="M1742" s="5"/>
      <c r="N1742" s="13" t="s">
        <v>1489</v>
      </c>
      <c r="O1742" s="5">
        <v>44994</v>
      </c>
      <c r="P1742" s="8">
        <v>1</v>
      </c>
      <c r="Q1742" s="9">
        <v>4</v>
      </c>
      <c r="R1742" s="9" t="str">
        <f>IFERROR(VLOOKUP(Tabla2[[#This Row],[CONTRATISTA PRNCIPAL]],Hoja1!$L$5:$M$9,2,FALSE),"CJV")</f>
        <v>CJV</v>
      </c>
      <c r="S1742" s="9" t="str">
        <f>IF(Tabla2[[#This Row],[EMPRESA]]=Tabla2[[#This Row],[CONTRATISTA PRNCIPAL]],"Principal","Secundaria")</f>
        <v>Secundaria</v>
      </c>
      <c r="T1742" s="10">
        <f>IFERROR(1/COUNTIF(Tabla2[CONTRATISTA PRNCIPAL],Tabla2[[#This Row],[CONTRATISTA PRNCIPAL]]),0)</f>
        <v>8.5470085470085479E-3</v>
      </c>
      <c r="U1742" s="33">
        <f ca="1">IF(((TODAY()-Tabla2[[#This Row],[FECHA NACIMIENTO]])/365)&lt;18,"Corregir", IF(((TODAY()-Tabla2[[#This Row],[FECHA NACIMIENTO]])/365)&gt;80, "Corregir",ROUNDDOWN(((TODAY()-Tabla2[[#This Row],[FECHA NACIMIENTO]])/365),0)))</f>
        <v>45</v>
      </c>
      <c r="V174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742" s="34" t="str">
        <f ca="1">+IF(Tabla2[[#This Row],[Edad]]="Corregir","Corregir","Ok")</f>
        <v>Ok</v>
      </c>
      <c r="X1742" s="10" t="str">
        <f>+IFERROR(VLOOKUP(Tabla2[[#This Row],[DISTRITO SEGÚN DNI]],Hoja1!$A$2:$B$55,2,FALSE),"No")</f>
        <v>ATE</v>
      </c>
      <c r="Y1742" s="10" t="str">
        <f>IF(OR(LOWER(Tabla2[[#This Row],[GENERO]])="masculino", LOWER(Tabla2[[#This Row],[GENERO]])="femenino"),"OK","Corregir")</f>
        <v>OK</v>
      </c>
      <c r="Z1742" s="10" t="str">
        <f>+IF(Tabla2[[#This Row],[Nro. DNI / CE]]="","Corregir",IF(LEN(Tabla2[[#This Row],[Nro. DNI / CE]])&gt;=8,"OK","Corregir"))</f>
        <v>OK</v>
      </c>
      <c r="AA1742" s="10">
        <f>COUNTIF(Tabla2[APELLIDOS Y NOMBRES],Tabla2[[#This Row],[APELLIDOS Y NOMBRES]])</f>
        <v>1</v>
      </c>
      <c r="AB1742" t="str">
        <f ca="1">+IFERROR(IF(Tabla2[[#This Row],[FECHA CESE/BAJA]]="","No Aplica",IF(AND(MONTH(Tabla2[[#This Row],[FECHA CESE/BAJA]])=MONTH(TODAY()-30),YEAR(Tabla2[[#This Row],[FECHA CESE/BAJA]])=YEAR(TODAY())),MONTH(TODAY()-30)&amp;"-"&amp;YEAR(TODAY()),"Borrar")),"No aplica")</f>
        <v>No Aplica</v>
      </c>
      <c r="AC1742" t="str">
        <f ca="1">+IFERROR(IF(Tabla2[[#This Row],[FECHA INICIO DE LABORES EN OBRA]]="","No Aplica",IF(AND(MONTH(Tabla2[[#This Row],[FECHA INICIO DE LABORES EN OBRA]])=MONTH(TODAY()-30),YEAR(Tabla2[[#This Row],[FECHA INICIO DE LABORES EN OBRA]])=YEAR(TODAY())),MONTH(TODAY()-30)&amp;"-"&amp;YEAR(TODAY()),"No Aplica")),"No Aplica")</f>
        <v>No Aplica</v>
      </c>
    </row>
    <row r="1743" spans="1:29" x14ac:dyDescent="0.25">
      <c r="A1743" s="2" t="s">
        <v>4503</v>
      </c>
      <c r="B1743" s="3" t="s">
        <v>6022</v>
      </c>
      <c r="C1743" s="3" t="s">
        <v>11103</v>
      </c>
      <c r="D1743" s="3" t="s">
        <v>4524</v>
      </c>
      <c r="E1743" s="3" t="s">
        <v>6046</v>
      </c>
      <c r="F1743" s="36">
        <v>28313</v>
      </c>
      <c r="G1743" s="3">
        <v>2</v>
      </c>
      <c r="H1743" s="3" t="s">
        <v>1825</v>
      </c>
      <c r="I1743" s="3" t="s">
        <v>5834</v>
      </c>
      <c r="J1743" s="3" t="s">
        <v>6047</v>
      </c>
      <c r="K1743" s="3" t="s">
        <v>1042</v>
      </c>
      <c r="L1743" s="8" t="s">
        <v>9813</v>
      </c>
      <c r="M1743" s="5"/>
      <c r="N1743" s="13" t="s">
        <v>1489</v>
      </c>
      <c r="O1743" s="5">
        <v>44994</v>
      </c>
      <c r="P1743" s="8">
        <v>1</v>
      </c>
      <c r="Q1743" s="9">
        <v>4</v>
      </c>
      <c r="R1743" s="9" t="str">
        <f>IFERROR(VLOOKUP(Tabla2[[#This Row],[CONTRATISTA PRNCIPAL]],Hoja1!$L$5:$M$9,2,FALSE),"CJV")</f>
        <v>CJV</v>
      </c>
      <c r="S1743" s="9" t="str">
        <f>IF(Tabla2[[#This Row],[EMPRESA]]=Tabla2[[#This Row],[CONTRATISTA PRNCIPAL]],"Principal","Secundaria")</f>
        <v>Secundaria</v>
      </c>
      <c r="T1743" s="10">
        <f>IFERROR(1/COUNTIF(Tabla2[CONTRATISTA PRNCIPAL],Tabla2[[#This Row],[CONTRATISTA PRNCIPAL]]),0)</f>
        <v>8.5470085470085479E-3</v>
      </c>
      <c r="U1743" s="33">
        <f ca="1">IF(((TODAY()-Tabla2[[#This Row],[FECHA NACIMIENTO]])/365)&lt;18,"Corregir", IF(((TODAY()-Tabla2[[#This Row],[FECHA NACIMIENTO]])/365)&gt;80, "Corregir",ROUNDDOWN(((TODAY()-Tabla2[[#This Row],[FECHA NACIMIENTO]])/365),0)))</f>
        <v>46</v>
      </c>
      <c r="V174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743" s="34" t="str">
        <f ca="1">+IF(Tabla2[[#This Row],[Edad]]="Corregir","Corregir","Ok")</f>
        <v>Ok</v>
      </c>
      <c r="X1743" s="10" t="str">
        <f>+IFERROR(VLOOKUP(Tabla2[[#This Row],[DISTRITO SEGÚN DNI]],Hoja1!$A$2:$B$55,2,FALSE),"No")</f>
        <v>No</v>
      </c>
      <c r="Y1743" s="10" t="str">
        <f>IF(OR(LOWER(Tabla2[[#This Row],[GENERO]])="masculino", LOWER(Tabla2[[#This Row],[GENERO]])="femenino"),"OK","Corregir")</f>
        <v>OK</v>
      </c>
      <c r="Z1743" s="10" t="str">
        <f>+IF(Tabla2[[#This Row],[Nro. DNI / CE]]="","Corregir",IF(LEN(Tabla2[[#This Row],[Nro. DNI / CE]])&gt;=8,"OK","Corregir"))</f>
        <v>OK</v>
      </c>
      <c r="AA1743" s="10">
        <f>COUNTIF(Tabla2[APELLIDOS Y NOMBRES],Tabla2[[#This Row],[APELLIDOS Y NOMBRES]])</f>
        <v>1</v>
      </c>
      <c r="AB1743" t="str">
        <f ca="1">+IFERROR(IF(Tabla2[[#This Row],[FECHA CESE/BAJA]]="","No Aplica",IF(AND(MONTH(Tabla2[[#This Row],[FECHA CESE/BAJA]])=MONTH(TODAY()-30),YEAR(Tabla2[[#This Row],[FECHA CESE/BAJA]])=YEAR(TODAY())),MONTH(TODAY()-30)&amp;"-"&amp;YEAR(TODAY()),"Borrar")),"No aplica")</f>
        <v>No Aplica</v>
      </c>
      <c r="AC1743" t="str">
        <f ca="1">+IFERROR(IF(Tabla2[[#This Row],[FECHA INICIO DE LABORES EN OBRA]]="","No Aplica",IF(AND(MONTH(Tabla2[[#This Row],[FECHA INICIO DE LABORES EN OBRA]])=MONTH(TODAY()-30),YEAR(Tabla2[[#This Row],[FECHA INICIO DE LABORES EN OBRA]])=YEAR(TODAY())),MONTH(TODAY()-30)&amp;"-"&amp;YEAR(TODAY()),"No Aplica")),"No Aplica")</f>
        <v>No Aplica</v>
      </c>
    </row>
    <row r="1744" spans="1:29" x14ac:dyDescent="0.25">
      <c r="A1744" s="2" t="s">
        <v>4503</v>
      </c>
      <c r="B1744" s="3" t="s">
        <v>6022</v>
      </c>
      <c r="C1744" s="3" t="s">
        <v>11103</v>
      </c>
      <c r="D1744" s="3" t="s">
        <v>6048</v>
      </c>
      <c r="E1744" s="3" t="s">
        <v>6049</v>
      </c>
      <c r="F1744" s="36">
        <v>30664</v>
      </c>
      <c r="G1744" s="3">
        <v>2</v>
      </c>
      <c r="H1744" s="3" t="s">
        <v>1825</v>
      </c>
      <c r="I1744" s="3" t="s">
        <v>5834</v>
      </c>
      <c r="J1744" s="3" t="s">
        <v>6050</v>
      </c>
      <c r="K1744" s="3" t="s">
        <v>1161</v>
      </c>
      <c r="L1744" s="8" t="s">
        <v>9813</v>
      </c>
      <c r="M1744" s="5"/>
      <c r="N1744" s="13" t="s">
        <v>1489</v>
      </c>
      <c r="O1744" s="5">
        <v>44999</v>
      </c>
      <c r="P1744" s="8">
        <v>1</v>
      </c>
      <c r="Q1744" s="9">
        <v>4</v>
      </c>
      <c r="R1744" s="9" t="str">
        <f>IFERROR(VLOOKUP(Tabla2[[#This Row],[CONTRATISTA PRNCIPAL]],Hoja1!$L$5:$M$9,2,FALSE),"CJV")</f>
        <v>CJV</v>
      </c>
      <c r="S1744" s="9" t="str">
        <f>IF(Tabla2[[#This Row],[EMPRESA]]=Tabla2[[#This Row],[CONTRATISTA PRNCIPAL]],"Principal","Secundaria")</f>
        <v>Secundaria</v>
      </c>
      <c r="T1744" s="10">
        <f>IFERROR(1/COUNTIF(Tabla2[CONTRATISTA PRNCIPAL],Tabla2[[#This Row],[CONTRATISTA PRNCIPAL]]),0)</f>
        <v>8.5470085470085479E-3</v>
      </c>
      <c r="U1744" s="33">
        <f ca="1">IF(((TODAY()-Tabla2[[#This Row],[FECHA NACIMIENTO]])/365)&lt;18,"Corregir", IF(((TODAY()-Tabla2[[#This Row],[FECHA NACIMIENTO]])/365)&gt;80, "Corregir",ROUNDDOWN(((TODAY()-Tabla2[[#This Row],[FECHA NACIMIENTO]])/365),0)))</f>
        <v>39</v>
      </c>
      <c r="V174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744" s="34" t="str">
        <f ca="1">+IF(Tabla2[[#This Row],[Edad]]="Corregir","Corregir","Ok")</f>
        <v>Ok</v>
      </c>
      <c r="X1744" s="10" t="str">
        <f>+IFERROR(VLOOKUP(Tabla2[[#This Row],[DISTRITO SEGÚN DNI]],Hoja1!$A$2:$B$55,2,FALSE),"No")</f>
        <v>No</v>
      </c>
      <c r="Y1744" s="10" t="str">
        <f>IF(OR(LOWER(Tabla2[[#This Row],[GENERO]])="masculino", LOWER(Tabla2[[#This Row],[GENERO]])="femenino"),"OK","Corregir")</f>
        <v>OK</v>
      </c>
      <c r="Z1744" s="10" t="str">
        <f>+IF(Tabla2[[#This Row],[Nro. DNI / CE]]="","Corregir",IF(LEN(Tabla2[[#This Row],[Nro. DNI / CE]])&gt;=8,"OK","Corregir"))</f>
        <v>OK</v>
      </c>
      <c r="AA1744" s="10">
        <f>COUNTIF(Tabla2[APELLIDOS Y NOMBRES],Tabla2[[#This Row],[APELLIDOS Y NOMBRES]])</f>
        <v>1</v>
      </c>
      <c r="AB1744" t="str">
        <f ca="1">+IFERROR(IF(Tabla2[[#This Row],[FECHA CESE/BAJA]]="","No Aplica",IF(AND(MONTH(Tabla2[[#This Row],[FECHA CESE/BAJA]])=MONTH(TODAY()-30),YEAR(Tabla2[[#This Row],[FECHA CESE/BAJA]])=YEAR(TODAY())),MONTH(TODAY()-30)&amp;"-"&amp;YEAR(TODAY()),"Borrar")),"No aplica")</f>
        <v>No Aplica</v>
      </c>
      <c r="AC1744" t="str">
        <f ca="1">+IFERROR(IF(Tabla2[[#This Row],[FECHA INICIO DE LABORES EN OBRA]]="","No Aplica",IF(AND(MONTH(Tabla2[[#This Row],[FECHA INICIO DE LABORES EN OBRA]])=MONTH(TODAY()-30),YEAR(Tabla2[[#This Row],[FECHA INICIO DE LABORES EN OBRA]])=YEAR(TODAY())),MONTH(TODAY()-30)&amp;"-"&amp;YEAR(TODAY()),"No Aplica")),"No Aplica")</f>
        <v>No Aplica</v>
      </c>
    </row>
    <row r="1745" spans="1:29" x14ac:dyDescent="0.25">
      <c r="A1745" s="2" t="s">
        <v>4503</v>
      </c>
      <c r="B1745" s="3" t="s">
        <v>6022</v>
      </c>
      <c r="C1745" s="3" t="s">
        <v>11103</v>
      </c>
      <c r="D1745" s="3" t="s">
        <v>939</v>
      </c>
      <c r="E1745" s="3" t="s">
        <v>940</v>
      </c>
      <c r="F1745" s="36">
        <v>27326</v>
      </c>
      <c r="G1745" s="3">
        <v>2</v>
      </c>
      <c r="H1745" s="3" t="s">
        <v>6051</v>
      </c>
      <c r="I1745" s="3" t="s">
        <v>5834</v>
      </c>
      <c r="J1745" s="3" t="s">
        <v>6052</v>
      </c>
      <c r="K1745" s="3" t="s">
        <v>93</v>
      </c>
      <c r="L1745" s="8" t="s">
        <v>9813</v>
      </c>
      <c r="M1745" s="5"/>
      <c r="N1745" s="13" t="s">
        <v>1489</v>
      </c>
      <c r="O1745" s="5">
        <v>45002</v>
      </c>
      <c r="P1745" s="8">
        <v>1</v>
      </c>
      <c r="Q1745" s="9">
        <v>4</v>
      </c>
      <c r="R1745" s="9" t="str">
        <f>IFERROR(VLOOKUP(Tabla2[[#This Row],[CONTRATISTA PRNCIPAL]],Hoja1!$L$5:$M$9,2,FALSE),"CJV")</f>
        <v>CJV</v>
      </c>
      <c r="S1745" s="9" t="str">
        <f>IF(Tabla2[[#This Row],[EMPRESA]]=Tabla2[[#This Row],[CONTRATISTA PRNCIPAL]],"Principal","Secundaria")</f>
        <v>Secundaria</v>
      </c>
      <c r="T1745" s="10">
        <f>IFERROR(1/COUNTIF(Tabla2[CONTRATISTA PRNCIPAL],Tabla2[[#This Row],[CONTRATISTA PRNCIPAL]]),0)</f>
        <v>8.5470085470085479E-3</v>
      </c>
      <c r="U1745" s="33">
        <f ca="1">IF(((TODAY()-Tabla2[[#This Row],[FECHA NACIMIENTO]])/365)&lt;18,"Corregir", IF(((TODAY()-Tabla2[[#This Row],[FECHA NACIMIENTO]])/365)&gt;80, "Corregir",ROUNDDOWN(((TODAY()-Tabla2[[#This Row],[FECHA NACIMIENTO]])/365),0)))</f>
        <v>48</v>
      </c>
      <c r="V174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745" s="34" t="str">
        <f ca="1">+IF(Tabla2[[#This Row],[Edad]]="Corregir","Corregir","Ok")</f>
        <v>Ok</v>
      </c>
      <c r="X1745" s="10" t="str">
        <f>+IFERROR(VLOOKUP(Tabla2[[#This Row],[DISTRITO SEGÚN DNI]],Hoja1!$A$2:$B$55,2,FALSE),"No")</f>
        <v>ATE</v>
      </c>
      <c r="Y1745" s="10" t="str">
        <f>IF(OR(LOWER(Tabla2[[#This Row],[GENERO]])="masculino", LOWER(Tabla2[[#This Row],[GENERO]])="femenino"),"OK","Corregir")</f>
        <v>OK</v>
      </c>
      <c r="Z1745" s="10" t="str">
        <f>+IF(Tabla2[[#This Row],[Nro. DNI / CE]]="","Corregir",IF(LEN(Tabla2[[#This Row],[Nro. DNI / CE]])&gt;=8,"OK","Corregir"))</f>
        <v>OK</v>
      </c>
      <c r="AA1745" s="10">
        <f>COUNTIF(Tabla2[APELLIDOS Y NOMBRES],Tabla2[[#This Row],[APELLIDOS Y NOMBRES]])</f>
        <v>1</v>
      </c>
      <c r="AB1745" t="str">
        <f ca="1">+IFERROR(IF(Tabla2[[#This Row],[FECHA CESE/BAJA]]="","No Aplica",IF(AND(MONTH(Tabla2[[#This Row],[FECHA CESE/BAJA]])=MONTH(TODAY()-30),YEAR(Tabla2[[#This Row],[FECHA CESE/BAJA]])=YEAR(TODAY())),MONTH(TODAY()-30)&amp;"-"&amp;YEAR(TODAY()),"Borrar")),"No aplica")</f>
        <v>No Aplica</v>
      </c>
      <c r="AC1745" t="str">
        <f ca="1">+IFERROR(IF(Tabla2[[#This Row],[FECHA INICIO DE LABORES EN OBRA]]="","No Aplica",IF(AND(MONTH(Tabla2[[#This Row],[FECHA INICIO DE LABORES EN OBRA]])=MONTH(TODAY()-30),YEAR(Tabla2[[#This Row],[FECHA INICIO DE LABORES EN OBRA]])=YEAR(TODAY())),MONTH(TODAY()-30)&amp;"-"&amp;YEAR(TODAY()),"No Aplica")),"No Aplica")</f>
        <v>No Aplica</v>
      </c>
    </row>
    <row r="1746" spans="1:29" x14ac:dyDescent="0.25">
      <c r="A1746" s="2" t="s">
        <v>4503</v>
      </c>
      <c r="B1746" s="3" t="s">
        <v>6022</v>
      </c>
      <c r="C1746" s="3" t="s">
        <v>11103</v>
      </c>
      <c r="D1746" s="3" t="s">
        <v>6053</v>
      </c>
      <c r="E1746" s="3" t="s">
        <v>6054</v>
      </c>
      <c r="F1746" s="36">
        <v>31224</v>
      </c>
      <c r="G1746" s="3">
        <v>2</v>
      </c>
      <c r="H1746" s="3" t="s">
        <v>1045</v>
      </c>
      <c r="I1746" s="3" t="s">
        <v>5834</v>
      </c>
      <c r="J1746" s="3" t="s">
        <v>6055</v>
      </c>
      <c r="K1746" s="3" t="s">
        <v>1538</v>
      </c>
      <c r="L1746" s="8" t="s">
        <v>9813</v>
      </c>
      <c r="M1746" s="5"/>
      <c r="N1746" s="13" t="s">
        <v>1627</v>
      </c>
      <c r="O1746" s="5">
        <v>44999</v>
      </c>
      <c r="P1746" s="8">
        <v>1</v>
      </c>
      <c r="Q1746" s="9">
        <v>1</v>
      </c>
      <c r="R1746" s="9" t="str">
        <f>IFERROR(VLOOKUP(Tabla2[[#This Row],[CONTRATISTA PRNCIPAL]],Hoja1!$L$5:$M$9,2,FALSE),"CJV")</f>
        <v>CJV</v>
      </c>
      <c r="S1746" s="9" t="str">
        <f>IF(Tabla2[[#This Row],[EMPRESA]]=Tabla2[[#This Row],[CONTRATISTA PRNCIPAL]],"Principal","Secundaria")</f>
        <v>Secundaria</v>
      </c>
      <c r="T1746" s="10">
        <f>IFERROR(1/COUNTIF(Tabla2[CONTRATISTA PRNCIPAL],Tabla2[[#This Row],[CONTRATISTA PRNCIPAL]]),0)</f>
        <v>8.5470085470085479E-3</v>
      </c>
      <c r="U1746" s="33">
        <f ca="1">IF(((TODAY()-Tabla2[[#This Row],[FECHA NACIMIENTO]])/365)&lt;18,"Corregir", IF(((TODAY()-Tabla2[[#This Row],[FECHA NACIMIENTO]])/365)&gt;80, "Corregir",ROUNDDOWN(((TODAY()-Tabla2[[#This Row],[FECHA NACIMIENTO]])/365),0)))</f>
        <v>38</v>
      </c>
      <c r="V174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746" s="34" t="str">
        <f ca="1">+IF(Tabla2[[#This Row],[Edad]]="Corregir","Corregir","Ok")</f>
        <v>Ok</v>
      </c>
      <c r="X1746" s="10" t="str">
        <f>+IFERROR(VLOOKUP(Tabla2[[#This Row],[DISTRITO SEGÚN DNI]],Hoja1!$A$2:$B$55,2,FALSE),"No")</f>
        <v>No</v>
      </c>
      <c r="Y1746" s="10" t="str">
        <f>IF(OR(LOWER(Tabla2[[#This Row],[GENERO]])="masculino", LOWER(Tabla2[[#This Row],[GENERO]])="femenino"),"OK","Corregir")</f>
        <v>OK</v>
      </c>
      <c r="Z1746" s="10" t="str">
        <f>+IF(Tabla2[[#This Row],[Nro. DNI / CE]]="","Corregir",IF(LEN(Tabla2[[#This Row],[Nro. DNI / CE]])&gt;=8,"OK","Corregir"))</f>
        <v>OK</v>
      </c>
      <c r="AA1746" s="10">
        <f>COUNTIF(Tabla2[APELLIDOS Y NOMBRES],Tabla2[[#This Row],[APELLIDOS Y NOMBRES]])</f>
        <v>1</v>
      </c>
      <c r="AB1746" t="str">
        <f ca="1">+IFERROR(IF(Tabla2[[#This Row],[FECHA CESE/BAJA]]="","No Aplica",IF(AND(MONTH(Tabla2[[#This Row],[FECHA CESE/BAJA]])=MONTH(TODAY()-30),YEAR(Tabla2[[#This Row],[FECHA CESE/BAJA]])=YEAR(TODAY())),MONTH(TODAY()-30)&amp;"-"&amp;YEAR(TODAY()),"Borrar")),"No aplica")</f>
        <v>No Aplica</v>
      </c>
      <c r="AC1746" t="str">
        <f ca="1">+IFERROR(IF(Tabla2[[#This Row],[FECHA INICIO DE LABORES EN OBRA]]="","No Aplica",IF(AND(MONTH(Tabla2[[#This Row],[FECHA INICIO DE LABORES EN OBRA]])=MONTH(TODAY()-30),YEAR(Tabla2[[#This Row],[FECHA INICIO DE LABORES EN OBRA]])=YEAR(TODAY())),MONTH(TODAY()-30)&amp;"-"&amp;YEAR(TODAY()),"No Aplica")),"No Aplica")</f>
        <v>No Aplica</v>
      </c>
    </row>
    <row r="1747" spans="1:29" x14ac:dyDescent="0.25">
      <c r="A1747" s="2" t="s">
        <v>4503</v>
      </c>
      <c r="B1747" s="3" t="s">
        <v>6022</v>
      </c>
      <c r="C1747" s="3" t="s">
        <v>11103</v>
      </c>
      <c r="D1747" s="3" t="s">
        <v>6056</v>
      </c>
      <c r="E1747" s="3" t="s">
        <v>6057</v>
      </c>
      <c r="F1747" s="36">
        <v>35448</v>
      </c>
      <c r="G1747" s="3">
        <v>2</v>
      </c>
      <c r="H1747" s="3" t="s">
        <v>2614</v>
      </c>
      <c r="I1747" s="3" t="s">
        <v>5834</v>
      </c>
      <c r="J1747" s="3" t="s">
        <v>6058</v>
      </c>
      <c r="K1747" s="3" t="s">
        <v>99</v>
      </c>
      <c r="L1747" s="8" t="s">
        <v>9813</v>
      </c>
      <c r="M1747" s="5"/>
      <c r="N1747" s="13" t="s">
        <v>1489</v>
      </c>
      <c r="O1747" s="5">
        <v>45010</v>
      </c>
      <c r="P1747" s="8">
        <v>1</v>
      </c>
      <c r="Q1747" s="9">
        <v>4</v>
      </c>
      <c r="R1747" s="9" t="str">
        <f>IFERROR(VLOOKUP(Tabla2[[#This Row],[CONTRATISTA PRNCIPAL]],Hoja1!$L$5:$M$9,2,FALSE),"CJV")</f>
        <v>CJV</v>
      </c>
      <c r="S1747" s="9" t="str">
        <f>IF(Tabla2[[#This Row],[EMPRESA]]=Tabla2[[#This Row],[CONTRATISTA PRNCIPAL]],"Principal","Secundaria")</f>
        <v>Secundaria</v>
      </c>
      <c r="T1747" s="10">
        <f>IFERROR(1/COUNTIF(Tabla2[CONTRATISTA PRNCIPAL],Tabla2[[#This Row],[CONTRATISTA PRNCIPAL]]),0)</f>
        <v>8.5470085470085479E-3</v>
      </c>
      <c r="U1747" s="33">
        <f ca="1">IF(((TODAY()-Tabla2[[#This Row],[FECHA NACIMIENTO]])/365)&lt;18,"Corregir", IF(((TODAY()-Tabla2[[#This Row],[FECHA NACIMIENTO]])/365)&gt;80, "Corregir",ROUNDDOWN(((TODAY()-Tabla2[[#This Row],[FECHA NACIMIENTO]])/365),0)))</f>
        <v>26</v>
      </c>
      <c r="V174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747" s="34" t="str">
        <f ca="1">+IF(Tabla2[[#This Row],[Edad]]="Corregir","Corregir","Ok")</f>
        <v>Ok</v>
      </c>
      <c r="X1747" s="10" t="str">
        <f>+IFERROR(VLOOKUP(Tabla2[[#This Row],[DISTRITO SEGÚN DNI]],Hoja1!$A$2:$B$55,2,FALSE),"No")</f>
        <v>LA VICTORIA</v>
      </c>
      <c r="Y1747" s="10" t="str">
        <f>IF(OR(LOWER(Tabla2[[#This Row],[GENERO]])="masculino", LOWER(Tabla2[[#This Row],[GENERO]])="femenino"),"OK","Corregir")</f>
        <v>OK</v>
      </c>
      <c r="Z1747" s="10" t="str">
        <f>+IF(Tabla2[[#This Row],[Nro. DNI / CE]]="","Corregir",IF(LEN(Tabla2[[#This Row],[Nro. DNI / CE]])&gt;=8,"OK","Corregir"))</f>
        <v>OK</v>
      </c>
      <c r="AA1747" s="10">
        <f>COUNTIF(Tabla2[APELLIDOS Y NOMBRES],Tabla2[[#This Row],[APELLIDOS Y NOMBRES]])</f>
        <v>1</v>
      </c>
      <c r="AB1747" t="str">
        <f ca="1">+IFERROR(IF(Tabla2[[#This Row],[FECHA CESE/BAJA]]="","No Aplica",IF(AND(MONTH(Tabla2[[#This Row],[FECHA CESE/BAJA]])=MONTH(TODAY()-30),YEAR(Tabla2[[#This Row],[FECHA CESE/BAJA]])=YEAR(TODAY())),MONTH(TODAY()-30)&amp;"-"&amp;YEAR(TODAY()),"Borrar")),"No aplica")</f>
        <v>No Aplica</v>
      </c>
      <c r="AC1747" t="str">
        <f ca="1">+IFERROR(IF(Tabla2[[#This Row],[FECHA INICIO DE LABORES EN OBRA]]="","No Aplica",IF(AND(MONTH(Tabla2[[#This Row],[FECHA INICIO DE LABORES EN OBRA]])=MONTH(TODAY()-30),YEAR(Tabla2[[#This Row],[FECHA INICIO DE LABORES EN OBRA]])=YEAR(TODAY())),MONTH(TODAY()-30)&amp;"-"&amp;YEAR(TODAY()),"No Aplica")),"No Aplica")</f>
        <v>No Aplica</v>
      </c>
    </row>
    <row r="1748" spans="1:29" x14ac:dyDescent="0.25">
      <c r="A1748" s="2" t="s">
        <v>4503</v>
      </c>
      <c r="B1748" s="3" t="s">
        <v>6022</v>
      </c>
      <c r="C1748" s="3" t="s">
        <v>11103</v>
      </c>
      <c r="D1748" s="3" t="s">
        <v>6059</v>
      </c>
      <c r="E1748" s="3" t="s">
        <v>6060</v>
      </c>
      <c r="F1748" s="36" t="s">
        <v>9598</v>
      </c>
      <c r="G1748" s="3">
        <v>2</v>
      </c>
      <c r="H1748" s="3" t="s">
        <v>1825</v>
      </c>
      <c r="I1748" s="3" t="s">
        <v>5834</v>
      </c>
      <c r="J1748" s="3" t="s">
        <v>6061</v>
      </c>
      <c r="K1748" s="3" t="s">
        <v>6062</v>
      </c>
      <c r="L1748" s="8" t="s">
        <v>9813</v>
      </c>
      <c r="M1748" s="5"/>
      <c r="N1748" s="13" t="s">
        <v>1489</v>
      </c>
      <c r="O1748" s="5">
        <v>44980</v>
      </c>
      <c r="P1748" s="8">
        <v>1</v>
      </c>
      <c r="Q1748" s="9">
        <v>4</v>
      </c>
      <c r="R1748" s="9" t="str">
        <f>IFERROR(VLOOKUP(Tabla2[[#This Row],[CONTRATISTA PRNCIPAL]],Hoja1!$L$5:$M$9,2,FALSE),"CJV")</f>
        <v>CJV</v>
      </c>
      <c r="S1748" s="9" t="str">
        <f>IF(Tabla2[[#This Row],[EMPRESA]]=Tabla2[[#This Row],[CONTRATISTA PRNCIPAL]],"Principal","Secundaria")</f>
        <v>Secundaria</v>
      </c>
      <c r="T1748" s="10">
        <f>IFERROR(1/COUNTIF(Tabla2[CONTRATISTA PRNCIPAL],Tabla2[[#This Row],[CONTRATISTA PRNCIPAL]]),0)</f>
        <v>8.5470085470085479E-3</v>
      </c>
      <c r="U1748" s="33">
        <f ca="1">IF(((TODAY()-Tabla2[[#This Row],[FECHA NACIMIENTO]])/365)&lt;18,"Corregir", IF(((TODAY()-Tabla2[[#This Row],[FECHA NACIMIENTO]])/365)&gt;80, "Corregir",ROUNDDOWN(((TODAY()-Tabla2[[#This Row],[FECHA NACIMIENTO]])/365),0)))</f>
        <v>57</v>
      </c>
      <c r="V174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748" s="34" t="str">
        <f ca="1">+IF(Tabla2[[#This Row],[Edad]]="Corregir","Corregir","Ok")</f>
        <v>Ok</v>
      </c>
      <c r="X1748" s="10" t="str">
        <f>+IFERROR(VLOOKUP(Tabla2[[#This Row],[DISTRITO SEGÚN DNI]],Hoja1!$A$2:$B$55,2,FALSE),"No")</f>
        <v>No</v>
      </c>
      <c r="Y1748" s="10" t="str">
        <f>IF(OR(LOWER(Tabla2[[#This Row],[GENERO]])="masculino", LOWER(Tabla2[[#This Row],[GENERO]])="femenino"),"OK","Corregir")</f>
        <v>OK</v>
      </c>
      <c r="Z1748" s="10" t="str">
        <f>+IF(Tabla2[[#This Row],[Nro. DNI / CE]]="","Corregir",IF(LEN(Tabla2[[#This Row],[Nro. DNI / CE]])&gt;=8,"OK","Corregir"))</f>
        <v>OK</v>
      </c>
      <c r="AA1748" s="10">
        <f>COUNTIF(Tabla2[APELLIDOS Y NOMBRES],Tabla2[[#This Row],[APELLIDOS Y NOMBRES]])</f>
        <v>1</v>
      </c>
      <c r="AB1748" t="str">
        <f ca="1">+IFERROR(IF(Tabla2[[#This Row],[FECHA CESE/BAJA]]="","No Aplica",IF(AND(MONTH(Tabla2[[#This Row],[FECHA CESE/BAJA]])=MONTH(TODAY()-30),YEAR(Tabla2[[#This Row],[FECHA CESE/BAJA]])=YEAR(TODAY())),MONTH(TODAY()-30)&amp;"-"&amp;YEAR(TODAY()),"Borrar")),"No aplica")</f>
        <v>No Aplica</v>
      </c>
      <c r="AC1748" t="str">
        <f ca="1">+IFERROR(IF(Tabla2[[#This Row],[FECHA INICIO DE LABORES EN OBRA]]="","No Aplica",IF(AND(MONTH(Tabla2[[#This Row],[FECHA INICIO DE LABORES EN OBRA]])=MONTH(TODAY()-30),YEAR(Tabla2[[#This Row],[FECHA INICIO DE LABORES EN OBRA]])=YEAR(TODAY())),MONTH(TODAY()-30)&amp;"-"&amp;YEAR(TODAY()),"No Aplica")),"No Aplica")</f>
        <v>No Aplica</v>
      </c>
    </row>
    <row r="1749" spans="1:29" x14ac:dyDescent="0.25">
      <c r="A1749" s="2" t="s">
        <v>5831</v>
      </c>
      <c r="B1749" s="3" t="s">
        <v>11103</v>
      </c>
      <c r="C1749" s="3" t="s">
        <v>11103</v>
      </c>
      <c r="D1749" s="3" t="s">
        <v>9599</v>
      </c>
      <c r="E1749" s="3" t="s">
        <v>9600</v>
      </c>
      <c r="F1749" s="36" t="s">
        <v>9601</v>
      </c>
      <c r="G1749" s="3">
        <v>2</v>
      </c>
      <c r="H1749" s="3" t="s">
        <v>3817</v>
      </c>
      <c r="I1749" s="3" t="s">
        <v>9602</v>
      </c>
      <c r="J1749" s="3" t="s">
        <v>9603</v>
      </c>
      <c r="K1749" s="3" t="s">
        <v>6072</v>
      </c>
      <c r="L1749" s="8" t="s">
        <v>9813</v>
      </c>
      <c r="M1749" s="5"/>
      <c r="N1749" s="13" t="s">
        <v>1489</v>
      </c>
      <c r="O1749" s="5">
        <v>45112</v>
      </c>
      <c r="P1749" s="8">
        <v>1</v>
      </c>
      <c r="Q1749" s="9">
        <v>4</v>
      </c>
      <c r="R1749" s="9" t="str">
        <f>IFERROR(VLOOKUP(Tabla2[[#This Row],[CONTRATISTA PRNCIPAL]],Hoja1!$L$5:$M$9,2,FALSE),"CJV")</f>
        <v>CJV</v>
      </c>
      <c r="S1749" s="9" t="str">
        <f>IF(Tabla2[[#This Row],[EMPRESA]]=Tabla2[[#This Row],[CONTRATISTA PRNCIPAL]],"Principal","Secundaria")</f>
        <v>Principal</v>
      </c>
      <c r="T1749" s="10">
        <f>IFERROR(1/COUNTIF(Tabla2[CONTRATISTA PRNCIPAL],Tabla2[[#This Row],[CONTRATISTA PRNCIPAL]]),0)</f>
        <v>8.5470085470085479E-3</v>
      </c>
      <c r="U1749" s="33">
        <f ca="1">IF(((TODAY()-Tabla2[[#This Row],[FECHA NACIMIENTO]])/365)&lt;18,"Corregir", IF(((TODAY()-Tabla2[[#This Row],[FECHA NACIMIENTO]])/365)&gt;80, "Corregir",ROUNDDOWN(((TODAY()-Tabla2[[#This Row],[FECHA NACIMIENTO]])/365),0)))</f>
        <v>60</v>
      </c>
      <c r="V174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1749" s="34" t="str">
        <f ca="1">+IF(Tabla2[[#This Row],[Edad]]="Corregir","Corregir","Ok")</f>
        <v>Ok</v>
      </c>
      <c r="X1749" s="10" t="str">
        <f>+IFERROR(VLOOKUP(Tabla2[[#This Row],[DISTRITO SEGÚN DNI]],Hoja1!$A$2:$B$55,2,FALSE),"No")</f>
        <v>No</v>
      </c>
      <c r="Y1749" s="10" t="str">
        <f>IF(OR(LOWER(Tabla2[[#This Row],[GENERO]])="masculino", LOWER(Tabla2[[#This Row],[GENERO]])="femenino"),"OK","Corregir")</f>
        <v>OK</v>
      </c>
      <c r="Z1749" s="10" t="str">
        <f>+IF(Tabla2[[#This Row],[Nro. DNI / CE]]="","Corregir",IF(LEN(Tabla2[[#This Row],[Nro. DNI / CE]])&gt;=8,"OK","Corregir"))</f>
        <v>OK</v>
      </c>
      <c r="AA1749" s="10">
        <f>COUNTIF(Tabla2[APELLIDOS Y NOMBRES],Tabla2[[#This Row],[APELLIDOS Y NOMBRES]])</f>
        <v>1</v>
      </c>
      <c r="AB1749" t="str">
        <f ca="1">+IFERROR(IF(Tabla2[[#This Row],[FECHA CESE/BAJA]]="","No Aplica",IF(AND(MONTH(Tabla2[[#This Row],[FECHA CESE/BAJA]])=MONTH(TODAY()-30),YEAR(Tabla2[[#This Row],[FECHA CESE/BAJA]])=YEAR(TODAY())),MONTH(TODAY()-30)&amp;"-"&amp;YEAR(TODAY()),"Borrar")),"No aplica")</f>
        <v>No Aplica</v>
      </c>
      <c r="AC1749" t="str">
        <f ca="1">+IFERROR(IF(Tabla2[[#This Row],[FECHA INICIO DE LABORES EN OBRA]]="","No Aplica",IF(AND(MONTH(Tabla2[[#This Row],[FECHA INICIO DE LABORES EN OBRA]])=MONTH(TODAY()-30),YEAR(Tabla2[[#This Row],[FECHA INICIO DE LABORES EN OBRA]])=YEAR(TODAY())),MONTH(TODAY()-30)&amp;"-"&amp;YEAR(TODAY()),"No Aplica")),"No Aplica")</f>
        <v>No Aplica</v>
      </c>
    </row>
    <row r="1750" spans="1:29" x14ac:dyDescent="0.25">
      <c r="A1750" s="2" t="s">
        <v>5831</v>
      </c>
      <c r="B1750" s="3" t="s">
        <v>11103</v>
      </c>
      <c r="C1750" s="3" t="s">
        <v>11103</v>
      </c>
      <c r="D1750" s="3" t="s">
        <v>9604</v>
      </c>
      <c r="E1750" s="3" t="s">
        <v>9605</v>
      </c>
      <c r="F1750" s="36" t="s">
        <v>9606</v>
      </c>
      <c r="G1750" s="3">
        <v>2</v>
      </c>
      <c r="H1750" s="3" t="s">
        <v>1458</v>
      </c>
      <c r="I1750" s="3" t="s">
        <v>9602</v>
      </c>
      <c r="J1750" s="3" t="s">
        <v>9607</v>
      </c>
      <c r="K1750" s="3" t="s">
        <v>1200</v>
      </c>
      <c r="L1750" s="8" t="s">
        <v>9813</v>
      </c>
      <c r="M1750" s="5"/>
      <c r="N1750" s="13" t="s">
        <v>1489</v>
      </c>
      <c r="O1750" s="5">
        <v>45112</v>
      </c>
      <c r="P1750" s="8">
        <v>1</v>
      </c>
      <c r="Q1750" s="9">
        <v>4</v>
      </c>
      <c r="R1750" s="9" t="str">
        <f>IFERROR(VLOOKUP(Tabla2[[#This Row],[CONTRATISTA PRNCIPAL]],Hoja1!$L$5:$M$9,2,FALSE),"CJV")</f>
        <v>CJV</v>
      </c>
      <c r="S1750" s="9" t="str">
        <f>IF(Tabla2[[#This Row],[EMPRESA]]=Tabla2[[#This Row],[CONTRATISTA PRNCIPAL]],"Principal","Secundaria")</f>
        <v>Principal</v>
      </c>
      <c r="T1750" s="10">
        <f>IFERROR(1/COUNTIF(Tabla2[CONTRATISTA PRNCIPAL],Tabla2[[#This Row],[CONTRATISTA PRNCIPAL]]),0)</f>
        <v>8.5470085470085479E-3</v>
      </c>
      <c r="U1750" s="33">
        <f ca="1">IF(((TODAY()-Tabla2[[#This Row],[FECHA NACIMIENTO]])/365)&lt;18,"Corregir", IF(((TODAY()-Tabla2[[#This Row],[FECHA NACIMIENTO]])/365)&gt;80, "Corregir",ROUNDDOWN(((TODAY()-Tabla2[[#This Row],[FECHA NACIMIENTO]])/365),0)))</f>
        <v>30</v>
      </c>
      <c r="V175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750" s="34" t="str">
        <f ca="1">+IF(Tabla2[[#This Row],[Edad]]="Corregir","Corregir","Ok")</f>
        <v>Ok</v>
      </c>
      <c r="X1750" s="10" t="str">
        <f>+IFERROR(VLOOKUP(Tabla2[[#This Row],[DISTRITO SEGÚN DNI]],Hoja1!$A$2:$B$55,2,FALSE),"No")</f>
        <v>No</v>
      </c>
      <c r="Y1750" s="10" t="str">
        <f>IF(OR(LOWER(Tabla2[[#This Row],[GENERO]])="masculino", LOWER(Tabla2[[#This Row],[GENERO]])="femenino"),"OK","Corregir")</f>
        <v>OK</v>
      </c>
      <c r="Z1750" s="10" t="str">
        <f>+IF(Tabla2[[#This Row],[Nro. DNI / CE]]="","Corregir",IF(LEN(Tabla2[[#This Row],[Nro. DNI / CE]])&gt;=8,"OK","Corregir"))</f>
        <v>OK</v>
      </c>
      <c r="AA1750" s="10">
        <f>COUNTIF(Tabla2[APELLIDOS Y NOMBRES],Tabla2[[#This Row],[APELLIDOS Y NOMBRES]])</f>
        <v>1</v>
      </c>
      <c r="AB1750" t="str">
        <f ca="1">+IFERROR(IF(Tabla2[[#This Row],[FECHA CESE/BAJA]]="","No Aplica",IF(AND(MONTH(Tabla2[[#This Row],[FECHA CESE/BAJA]])=MONTH(TODAY()-30),YEAR(Tabla2[[#This Row],[FECHA CESE/BAJA]])=YEAR(TODAY())),MONTH(TODAY()-30)&amp;"-"&amp;YEAR(TODAY()),"Borrar")),"No aplica")</f>
        <v>No Aplica</v>
      </c>
      <c r="AC1750" t="str">
        <f ca="1">+IFERROR(IF(Tabla2[[#This Row],[FECHA INICIO DE LABORES EN OBRA]]="","No Aplica",IF(AND(MONTH(Tabla2[[#This Row],[FECHA INICIO DE LABORES EN OBRA]])=MONTH(TODAY()-30),YEAR(Tabla2[[#This Row],[FECHA INICIO DE LABORES EN OBRA]])=YEAR(TODAY())),MONTH(TODAY()-30)&amp;"-"&amp;YEAR(TODAY()),"No Aplica")),"No Aplica")</f>
        <v>No Aplica</v>
      </c>
    </row>
    <row r="1751" spans="1:29" x14ac:dyDescent="0.25">
      <c r="A1751" s="2" t="s">
        <v>5831</v>
      </c>
      <c r="B1751" s="3" t="s">
        <v>11103</v>
      </c>
      <c r="C1751" s="3" t="s">
        <v>11103</v>
      </c>
      <c r="D1751" s="3" t="s">
        <v>9608</v>
      </c>
      <c r="E1751" s="3" t="s">
        <v>9609</v>
      </c>
      <c r="F1751" s="36" t="s">
        <v>9610</v>
      </c>
      <c r="G1751" s="3">
        <v>2</v>
      </c>
      <c r="H1751" s="3" t="s">
        <v>1458</v>
      </c>
      <c r="I1751" s="3" t="s">
        <v>9602</v>
      </c>
      <c r="J1751" s="3" t="s">
        <v>9611</v>
      </c>
      <c r="K1751" s="3" t="s">
        <v>1363</v>
      </c>
      <c r="L1751" s="8" t="s">
        <v>9813</v>
      </c>
      <c r="M1751" s="5"/>
      <c r="N1751" s="13" t="s">
        <v>1489</v>
      </c>
      <c r="O1751" s="5">
        <v>45112</v>
      </c>
      <c r="P1751" s="8">
        <v>1</v>
      </c>
      <c r="Q1751" s="9">
        <v>4</v>
      </c>
      <c r="R1751" s="9" t="str">
        <f>IFERROR(VLOOKUP(Tabla2[[#This Row],[CONTRATISTA PRNCIPAL]],Hoja1!$L$5:$M$9,2,FALSE),"CJV")</f>
        <v>CJV</v>
      </c>
      <c r="S1751" s="9" t="str">
        <f>IF(Tabla2[[#This Row],[EMPRESA]]=Tabla2[[#This Row],[CONTRATISTA PRNCIPAL]],"Principal","Secundaria")</f>
        <v>Principal</v>
      </c>
      <c r="T1751" s="10">
        <f>IFERROR(1/COUNTIF(Tabla2[CONTRATISTA PRNCIPAL],Tabla2[[#This Row],[CONTRATISTA PRNCIPAL]]),0)</f>
        <v>8.5470085470085479E-3</v>
      </c>
      <c r="U1751" s="33">
        <f ca="1">IF(((TODAY()-Tabla2[[#This Row],[FECHA NACIMIENTO]])/365)&lt;18,"Corregir", IF(((TODAY()-Tabla2[[#This Row],[FECHA NACIMIENTO]])/365)&gt;80, "Corregir",ROUNDDOWN(((TODAY()-Tabla2[[#This Row],[FECHA NACIMIENTO]])/365),0)))</f>
        <v>29</v>
      </c>
      <c r="V175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751" s="34" t="str">
        <f ca="1">+IF(Tabla2[[#This Row],[Edad]]="Corregir","Corregir","Ok")</f>
        <v>Ok</v>
      </c>
      <c r="X1751" s="10" t="str">
        <f>+IFERROR(VLOOKUP(Tabla2[[#This Row],[DISTRITO SEGÚN DNI]],Hoja1!$A$2:$B$55,2,FALSE),"No")</f>
        <v>No</v>
      </c>
      <c r="Y1751" s="10" t="str">
        <f>IF(OR(LOWER(Tabla2[[#This Row],[GENERO]])="masculino", LOWER(Tabla2[[#This Row],[GENERO]])="femenino"),"OK","Corregir")</f>
        <v>OK</v>
      </c>
      <c r="Z1751" s="10" t="str">
        <f>+IF(Tabla2[[#This Row],[Nro. DNI / CE]]="","Corregir",IF(LEN(Tabla2[[#This Row],[Nro. DNI / CE]])&gt;=8,"OK","Corregir"))</f>
        <v>OK</v>
      </c>
      <c r="AA1751" s="10">
        <f>COUNTIF(Tabla2[APELLIDOS Y NOMBRES],Tabla2[[#This Row],[APELLIDOS Y NOMBRES]])</f>
        <v>1</v>
      </c>
      <c r="AB1751" t="str">
        <f ca="1">+IFERROR(IF(Tabla2[[#This Row],[FECHA CESE/BAJA]]="","No Aplica",IF(AND(MONTH(Tabla2[[#This Row],[FECHA CESE/BAJA]])=MONTH(TODAY()-30),YEAR(Tabla2[[#This Row],[FECHA CESE/BAJA]])=YEAR(TODAY())),MONTH(TODAY()-30)&amp;"-"&amp;YEAR(TODAY()),"Borrar")),"No aplica")</f>
        <v>No Aplica</v>
      </c>
      <c r="AC1751" t="str">
        <f ca="1">+IFERROR(IF(Tabla2[[#This Row],[FECHA INICIO DE LABORES EN OBRA]]="","No Aplica",IF(AND(MONTH(Tabla2[[#This Row],[FECHA INICIO DE LABORES EN OBRA]])=MONTH(TODAY()-30),YEAR(Tabla2[[#This Row],[FECHA INICIO DE LABORES EN OBRA]])=YEAR(TODAY())),MONTH(TODAY()-30)&amp;"-"&amp;YEAR(TODAY()),"No Aplica")),"No Aplica")</f>
        <v>No Aplica</v>
      </c>
    </row>
    <row r="1752" spans="1:29" x14ac:dyDescent="0.25">
      <c r="A1752" s="2" t="s">
        <v>5831</v>
      </c>
      <c r="B1752" s="3" t="s">
        <v>11103</v>
      </c>
      <c r="C1752" s="3" t="s">
        <v>11103</v>
      </c>
      <c r="D1752" s="3" t="s">
        <v>456</v>
      </c>
      <c r="E1752" s="3" t="s">
        <v>457</v>
      </c>
      <c r="F1752" s="36" t="s">
        <v>9612</v>
      </c>
      <c r="G1752" s="3">
        <v>2</v>
      </c>
      <c r="H1752" s="3" t="s">
        <v>1457</v>
      </c>
      <c r="I1752" s="3" t="s">
        <v>9602</v>
      </c>
      <c r="J1752" s="3" t="s">
        <v>9613</v>
      </c>
      <c r="K1752" s="3" t="s">
        <v>36</v>
      </c>
      <c r="L1752" s="8" t="s">
        <v>9813</v>
      </c>
      <c r="M1752" s="5"/>
      <c r="N1752" s="13" t="s">
        <v>1489</v>
      </c>
      <c r="O1752" s="5">
        <v>45112</v>
      </c>
      <c r="P1752" s="8">
        <v>1</v>
      </c>
      <c r="Q1752" s="9">
        <v>4</v>
      </c>
      <c r="R1752" s="9" t="str">
        <f>IFERROR(VLOOKUP(Tabla2[[#This Row],[CONTRATISTA PRNCIPAL]],Hoja1!$L$5:$M$9,2,FALSE),"CJV")</f>
        <v>CJV</v>
      </c>
      <c r="S1752" s="9" t="str">
        <f>IF(Tabla2[[#This Row],[EMPRESA]]=Tabla2[[#This Row],[CONTRATISTA PRNCIPAL]],"Principal","Secundaria")</f>
        <v>Principal</v>
      </c>
      <c r="T1752" s="10">
        <f>IFERROR(1/COUNTIF(Tabla2[CONTRATISTA PRNCIPAL],Tabla2[[#This Row],[CONTRATISTA PRNCIPAL]]),0)</f>
        <v>8.5470085470085479E-3</v>
      </c>
      <c r="U1752" s="33">
        <f ca="1">IF(((TODAY()-Tabla2[[#This Row],[FECHA NACIMIENTO]])/365)&lt;18,"Corregir", IF(((TODAY()-Tabla2[[#This Row],[FECHA NACIMIENTO]])/365)&gt;80, "Corregir",ROUNDDOWN(((TODAY()-Tabla2[[#This Row],[FECHA NACIMIENTO]])/365),0)))</f>
        <v>49</v>
      </c>
      <c r="V175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752" s="34" t="str">
        <f ca="1">+IF(Tabla2[[#This Row],[Edad]]="Corregir","Corregir","Ok")</f>
        <v>Ok</v>
      </c>
      <c r="X1752" s="10" t="str">
        <f>+IFERROR(VLOOKUP(Tabla2[[#This Row],[DISTRITO SEGÚN DNI]],Hoja1!$A$2:$B$55,2,FALSE),"No")</f>
        <v>SANTA ANITA</v>
      </c>
      <c r="Y1752" s="10" t="str">
        <f>IF(OR(LOWER(Tabla2[[#This Row],[GENERO]])="masculino", LOWER(Tabla2[[#This Row],[GENERO]])="femenino"),"OK","Corregir")</f>
        <v>OK</v>
      </c>
      <c r="Z1752" s="10" t="str">
        <f>+IF(Tabla2[[#This Row],[Nro. DNI / CE]]="","Corregir",IF(LEN(Tabla2[[#This Row],[Nro. DNI / CE]])&gt;=8,"OK","Corregir"))</f>
        <v>OK</v>
      </c>
      <c r="AA1752" s="10">
        <f>COUNTIF(Tabla2[APELLIDOS Y NOMBRES],Tabla2[[#This Row],[APELLIDOS Y NOMBRES]])</f>
        <v>1</v>
      </c>
      <c r="AB1752" t="str">
        <f ca="1">+IFERROR(IF(Tabla2[[#This Row],[FECHA CESE/BAJA]]="","No Aplica",IF(AND(MONTH(Tabla2[[#This Row],[FECHA CESE/BAJA]])=MONTH(TODAY()-30),YEAR(Tabla2[[#This Row],[FECHA CESE/BAJA]])=YEAR(TODAY())),MONTH(TODAY()-30)&amp;"-"&amp;YEAR(TODAY()),"Borrar")),"No aplica")</f>
        <v>No Aplica</v>
      </c>
      <c r="AC1752" t="str">
        <f ca="1">+IFERROR(IF(Tabla2[[#This Row],[FECHA INICIO DE LABORES EN OBRA]]="","No Aplica",IF(AND(MONTH(Tabla2[[#This Row],[FECHA INICIO DE LABORES EN OBRA]])=MONTH(TODAY()-30),YEAR(Tabla2[[#This Row],[FECHA INICIO DE LABORES EN OBRA]])=YEAR(TODAY())),MONTH(TODAY()-30)&amp;"-"&amp;YEAR(TODAY()),"No Aplica")),"No Aplica")</f>
        <v>No Aplica</v>
      </c>
    </row>
    <row r="1753" spans="1:29" x14ac:dyDescent="0.25">
      <c r="A1753" s="2" t="s">
        <v>5831</v>
      </c>
      <c r="B1753" s="3" t="s">
        <v>11103</v>
      </c>
      <c r="C1753" s="3" t="s">
        <v>11103</v>
      </c>
      <c r="D1753" s="3">
        <v>76589340</v>
      </c>
      <c r="E1753" s="3" t="s">
        <v>9614</v>
      </c>
      <c r="F1753" s="36" t="s">
        <v>9615</v>
      </c>
      <c r="G1753" s="3">
        <v>2</v>
      </c>
      <c r="H1753" s="3" t="s">
        <v>1458</v>
      </c>
      <c r="I1753" s="3" t="s">
        <v>9602</v>
      </c>
      <c r="J1753" s="3" t="s">
        <v>9616</v>
      </c>
      <c r="K1753" s="3" t="s">
        <v>1136</v>
      </c>
      <c r="L1753" s="8" t="s">
        <v>9813</v>
      </c>
      <c r="M1753" s="5"/>
      <c r="N1753" s="13" t="s">
        <v>1489</v>
      </c>
      <c r="O1753" s="5">
        <v>45112</v>
      </c>
      <c r="P1753" s="8">
        <v>1</v>
      </c>
      <c r="Q1753" s="9">
        <v>4</v>
      </c>
      <c r="R1753" s="9" t="str">
        <f>IFERROR(VLOOKUP(Tabla2[[#This Row],[CONTRATISTA PRNCIPAL]],Hoja1!$L$5:$M$9,2,FALSE),"CJV")</f>
        <v>CJV</v>
      </c>
      <c r="S1753" s="9" t="str">
        <f>IF(Tabla2[[#This Row],[EMPRESA]]=Tabla2[[#This Row],[CONTRATISTA PRNCIPAL]],"Principal","Secundaria")</f>
        <v>Principal</v>
      </c>
      <c r="T1753" s="10">
        <f>IFERROR(1/COUNTIF(Tabla2[CONTRATISTA PRNCIPAL],Tabla2[[#This Row],[CONTRATISTA PRNCIPAL]]),0)</f>
        <v>8.5470085470085479E-3</v>
      </c>
      <c r="U1753" s="33">
        <f ca="1">IF(((TODAY()-Tabla2[[#This Row],[FECHA NACIMIENTO]])/365)&lt;18,"Corregir", IF(((TODAY()-Tabla2[[#This Row],[FECHA NACIMIENTO]])/365)&gt;80, "Corregir",ROUNDDOWN(((TODAY()-Tabla2[[#This Row],[FECHA NACIMIENTO]])/365),0)))</f>
        <v>27</v>
      </c>
      <c r="V175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753" s="34" t="str">
        <f ca="1">+IF(Tabla2[[#This Row],[Edad]]="Corregir","Corregir","Ok")</f>
        <v>Ok</v>
      </c>
      <c r="X1753" s="10" t="str">
        <f>+IFERROR(VLOOKUP(Tabla2[[#This Row],[DISTRITO SEGÚN DNI]],Hoja1!$A$2:$B$55,2,FALSE),"No")</f>
        <v>No</v>
      </c>
      <c r="Y1753" s="10" t="str">
        <f>IF(OR(LOWER(Tabla2[[#This Row],[GENERO]])="masculino", LOWER(Tabla2[[#This Row],[GENERO]])="femenino"),"OK","Corregir")</f>
        <v>OK</v>
      </c>
      <c r="Z1753" s="10" t="str">
        <f>+IF(Tabla2[[#This Row],[Nro. DNI / CE]]="","Corregir",IF(LEN(Tabla2[[#This Row],[Nro. DNI / CE]])&gt;=8,"OK","Corregir"))</f>
        <v>OK</v>
      </c>
      <c r="AA1753" s="10">
        <f>COUNTIF(Tabla2[APELLIDOS Y NOMBRES],Tabla2[[#This Row],[APELLIDOS Y NOMBRES]])</f>
        <v>1</v>
      </c>
      <c r="AB1753" t="str">
        <f ca="1">+IFERROR(IF(Tabla2[[#This Row],[FECHA CESE/BAJA]]="","No Aplica",IF(AND(MONTH(Tabla2[[#This Row],[FECHA CESE/BAJA]])=MONTH(TODAY()-30),YEAR(Tabla2[[#This Row],[FECHA CESE/BAJA]])=YEAR(TODAY())),MONTH(TODAY()-30)&amp;"-"&amp;YEAR(TODAY()),"Borrar")),"No aplica")</f>
        <v>No Aplica</v>
      </c>
      <c r="AC1753" t="str">
        <f ca="1">+IFERROR(IF(Tabla2[[#This Row],[FECHA INICIO DE LABORES EN OBRA]]="","No Aplica",IF(AND(MONTH(Tabla2[[#This Row],[FECHA INICIO DE LABORES EN OBRA]])=MONTH(TODAY()-30),YEAR(Tabla2[[#This Row],[FECHA INICIO DE LABORES EN OBRA]])=YEAR(TODAY())),MONTH(TODAY()-30)&amp;"-"&amp;YEAR(TODAY()),"No Aplica")),"No Aplica")</f>
        <v>No Aplica</v>
      </c>
    </row>
    <row r="1754" spans="1:29" x14ac:dyDescent="0.25">
      <c r="A1754" s="2" t="s">
        <v>5831</v>
      </c>
      <c r="B1754" s="3" t="s">
        <v>11103</v>
      </c>
      <c r="C1754" s="3" t="s">
        <v>11103</v>
      </c>
      <c r="D1754" s="3">
        <v>42799872</v>
      </c>
      <c r="E1754" s="3" t="s">
        <v>4252</v>
      </c>
      <c r="F1754" s="36" t="s">
        <v>9617</v>
      </c>
      <c r="G1754" s="3">
        <v>2</v>
      </c>
      <c r="H1754" s="3" t="s">
        <v>1442</v>
      </c>
      <c r="I1754" s="3" t="s">
        <v>9602</v>
      </c>
      <c r="J1754" s="3" t="s">
        <v>4254</v>
      </c>
      <c r="K1754" s="3" t="s">
        <v>9618</v>
      </c>
      <c r="L1754" s="8" t="s">
        <v>9813</v>
      </c>
      <c r="M1754" s="5"/>
      <c r="N1754" s="13" t="s">
        <v>1489</v>
      </c>
      <c r="O1754" s="5">
        <v>45112</v>
      </c>
      <c r="P1754" s="8">
        <v>1</v>
      </c>
      <c r="Q1754" s="9">
        <v>4</v>
      </c>
      <c r="R1754" s="9" t="str">
        <f>IFERROR(VLOOKUP(Tabla2[[#This Row],[CONTRATISTA PRNCIPAL]],Hoja1!$L$5:$M$9,2,FALSE),"CJV")</f>
        <v>CJV</v>
      </c>
      <c r="S1754" s="9" t="str">
        <f>IF(Tabla2[[#This Row],[EMPRESA]]=Tabla2[[#This Row],[CONTRATISTA PRNCIPAL]],"Principal","Secundaria")</f>
        <v>Principal</v>
      </c>
      <c r="T1754" s="10">
        <f>IFERROR(1/COUNTIF(Tabla2[CONTRATISTA PRNCIPAL],Tabla2[[#This Row],[CONTRATISTA PRNCIPAL]]),0)</f>
        <v>8.5470085470085479E-3</v>
      </c>
      <c r="U1754" s="33">
        <f ca="1">IF(((TODAY()-Tabla2[[#This Row],[FECHA NACIMIENTO]])/365)&lt;18,"Corregir", IF(((TODAY()-Tabla2[[#This Row],[FECHA NACIMIENTO]])/365)&gt;80, "Corregir",ROUNDDOWN(((TODAY()-Tabla2[[#This Row],[FECHA NACIMIENTO]])/365),0)))</f>
        <v>38</v>
      </c>
      <c r="V175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754" s="34" t="str">
        <f ca="1">+IF(Tabla2[[#This Row],[Edad]]="Corregir","Corregir","Ok")</f>
        <v>Ok</v>
      </c>
      <c r="X1754" s="10" t="str">
        <f>+IFERROR(VLOOKUP(Tabla2[[#This Row],[DISTRITO SEGÚN DNI]],Hoja1!$A$2:$B$55,2,FALSE),"No")</f>
        <v>No</v>
      </c>
      <c r="Y1754" s="10" t="str">
        <f>IF(OR(LOWER(Tabla2[[#This Row],[GENERO]])="masculino", LOWER(Tabla2[[#This Row],[GENERO]])="femenino"),"OK","Corregir")</f>
        <v>OK</v>
      </c>
      <c r="Z1754" s="10" t="str">
        <f>+IF(Tabla2[[#This Row],[Nro. DNI / CE]]="","Corregir",IF(LEN(Tabla2[[#This Row],[Nro. DNI / CE]])&gt;=8,"OK","Corregir"))</f>
        <v>OK</v>
      </c>
      <c r="AA1754" s="10">
        <f>COUNTIF(Tabla2[APELLIDOS Y NOMBRES],Tabla2[[#This Row],[APELLIDOS Y NOMBRES]])</f>
        <v>1</v>
      </c>
      <c r="AB1754" t="str">
        <f ca="1">+IFERROR(IF(Tabla2[[#This Row],[FECHA CESE/BAJA]]="","No Aplica",IF(AND(MONTH(Tabla2[[#This Row],[FECHA CESE/BAJA]])=MONTH(TODAY()-30),YEAR(Tabla2[[#This Row],[FECHA CESE/BAJA]])=YEAR(TODAY())),MONTH(TODAY()-30)&amp;"-"&amp;YEAR(TODAY()),"Borrar")),"No aplica")</f>
        <v>No Aplica</v>
      </c>
      <c r="AC1754" t="str">
        <f ca="1">+IFERROR(IF(Tabla2[[#This Row],[FECHA INICIO DE LABORES EN OBRA]]="","No Aplica",IF(AND(MONTH(Tabla2[[#This Row],[FECHA INICIO DE LABORES EN OBRA]])=MONTH(TODAY()-30),YEAR(Tabla2[[#This Row],[FECHA INICIO DE LABORES EN OBRA]])=YEAR(TODAY())),MONTH(TODAY()-30)&amp;"-"&amp;YEAR(TODAY()),"No Aplica")),"No Aplica")</f>
        <v>No Aplica</v>
      </c>
    </row>
    <row r="1755" spans="1:29" x14ac:dyDescent="0.25">
      <c r="A1755" s="2" t="s">
        <v>5831</v>
      </c>
      <c r="B1755" s="3" t="s">
        <v>11103</v>
      </c>
      <c r="C1755" s="3" t="s">
        <v>11103</v>
      </c>
      <c r="D1755" s="3">
        <v>43836394</v>
      </c>
      <c r="E1755" s="3" t="s">
        <v>4307</v>
      </c>
      <c r="F1755" s="36" t="s">
        <v>9619</v>
      </c>
      <c r="G1755" s="3">
        <v>2</v>
      </c>
      <c r="H1755" s="3" t="s">
        <v>1442</v>
      </c>
      <c r="I1755" s="3" t="s">
        <v>9602</v>
      </c>
      <c r="J1755" s="3" t="s">
        <v>9620</v>
      </c>
      <c r="K1755" s="3" t="s">
        <v>1077</v>
      </c>
      <c r="L1755" s="8" t="s">
        <v>9813</v>
      </c>
      <c r="M1755" s="5"/>
      <c r="N1755" s="13" t="s">
        <v>1489</v>
      </c>
      <c r="O1755" s="5">
        <v>45112</v>
      </c>
      <c r="P1755" s="8">
        <v>1</v>
      </c>
      <c r="Q1755" s="9">
        <v>4</v>
      </c>
      <c r="R1755" s="9" t="str">
        <f>IFERROR(VLOOKUP(Tabla2[[#This Row],[CONTRATISTA PRNCIPAL]],Hoja1!$L$5:$M$9,2,FALSE),"CJV")</f>
        <v>CJV</v>
      </c>
      <c r="S1755" s="9" t="str">
        <f>IF(Tabla2[[#This Row],[EMPRESA]]=Tabla2[[#This Row],[CONTRATISTA PRNCIPAL]],"Principal","Secundaria")</f>
        <v>Principal</v>
      </c>
      <c r="T1755" s="10">
        <f>IFERROR(1/COUNTIF(Tabla2[CONTRATISTA PRNCIPAL],Tabla2[[#This Row],[CONTRATISTA PRNCIPAL]]),0)</f>
        <v>8.5470085470085479E-3</v>
      </c>
      <c r="U1755" s="33">
        <f ca="1">IF(((TODAY()-Tabla2[[#This Row],[FECHA NACIMIENTO]])/365)&lt;18,"Corregir", IF(((TODAY()-Tabla2[[#This Row],[FECHA NACIMIENTO]])/365)&gt;80, "Corregir",ROUNDDOWN(((TODAY()-Tabla2[[#This Row],[FECHA NACIMIENTO]])/365),0)))</f>
        <v>37</v>
      </c>
      <c r="V175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755" s="34" t="str">
        <f ca="1">+IF(Tabla2[[#This Row],[Edad]]="Corregir","Corregir","Ok")</f>
        <v>Ok</v>
      </c>
      <c r="X1755" s="10" t="str">
        <f>+IFERROR(VLOOKUP(Tabla2[[#This Row],[DISTRITO SEGÚN DNI]],Hoja1!$A$2:$B$55,2,FALSE),"No")</f>
        <v>No</v>
      </c>
      <c r="Y1755" s="10" t="str">
        <f>IF(OR(LOWER(Tabla2[[#This Row],[GENERO]])="masculino", LOWER(Tabla2[[#This Row],[GENERO]])="femenino"),"OK","Corregir")</f>
        <v>OK</v>
      </c>
      <c r="Z1755" s="10" t="str">
        <f>+IF(Tabla2[[#This Row],[Nro. DNI / CE]]="","Corregir",IF(LEN(Tabla2[[#This Row],[Nro. DNI / CE]])&gt;=8,"OK","Corregir"))</f>
        <v>OK</v>
      </c>
      <c r="AA1755" s="10">
        <f>COUNTIF(Tabla2[APELLIDOS Y NOMBRES],Tabla2[[#This Row],[APELLIDOS Y NOMBRES]])</f>
        <v>1</v>
      </c>
      <c r="AB1755" t="str">
        <f ca="1">+IFERROR(IF(Tabla2[[#This Row],[FECHA CESE/BAJA]]="","No Aplica",IF(AND(MONTH(Tabla2[[#This Row],[FECHA CESE/BAJA]])=MONTH(TODAY()-30),YEAR(Tabla2[[#This Row],[FECHA CESE/BAJA]])=YEAR(TODAY())),MONTH(TODAY()-30)&amp;"-"&amp;YEAR(TODAY()),"Borrar")),"No aplica")</f>
        <v>No Aplica</v>
      </c>
      <c r="AC1755" t="str">
        <f ca="1">+IFERROR(IF(Tabla2[[#This Row],[FECHA INICIO DE LABORES EN OBRA]]="","No Aplica",IF(AND(MONTH(Tabla2[[#This Row],[FECHA INICIO DE LABORES EN OBRA]])=MONTH(TODAY()-30),YEAR(Tabla2[[#This Row],[FECHA INICIO DE LABORES EN OBRA]])=YEAR(TODAY())),MONTH(TODAY()-30)&amp;"-"&amp;YEAR(TODAY()),"No Aplica")),"No Aplica")</f>
        <v>No Aplica</v>
      </c>
    </row>
    <row r="1756" spans="1:29" x14ac:dyDescent="0.25">
      <c r="A1756" s="2" t="s">
        <v>5831</v>
      </c>
      <c r="B1756" s="3" t="s">
        <v>11103</v>
      </c>
      <c r="C1756" s="3" t="s">
        <v>11103</v>
      </c>
      <c r="D1756" s="3" t="s">
        <v>9621</v>
      </c>
      <c r="E1756" s="3" t="s">
        <v>4279</v>
      </c>
      <c r="F1756" s="36" t="s">
        <v>9622</v>
      </c>
      <c r="G1756" s="3">
        <v>2</v>
      </c>
      <c r="H1756" s="3" t="s">
        <v>1444</v>
      </c>
      <c r="I1756" s="3" t="s">
        <v>9602</v>
      </c>
      <c r="J1756" s="3" t="s">
        <v>9623</v>
      </c>
      <c r="K1756" s="3" t="s">
        <v>1139</v>
      </c>
      <c r="L1756" s="8" t="s">
        <v>9813</v>
      </c>
      <c r="M1756" s="5"/>
      <c r="N1756" s="13" t="s">
        <v>1489</v>
      </c>
      <c r="O1756" s="5">
        <v>45112</v>
      </c>
      <c r="P1756" s="8">
        <v>1</v>
      </c>
      <c r="Q1756" s="9">
        <v>4</v>
      </c>
      <c r="R1756" s="9" t="str">
        <f>IFERROR(VLOOKUP(Tabla2[[#This Row],[CONTRATISTA PRNCIPAL]],Hoja1!$L$5:$M$9,2,FALSE),"CJV")</f>
        <v>CJV</v>
      </c>
      <c r="S1756" s="9" t="str">
        <f>IF(Tabla2[[#This Row],[EMPRESA]]=Tabla2[[#This Row],[CONTRATISTA PRNCIPAL]],"Principal","Secundaria")</f>
        <v>Principal</v>
      </c>
      <c r="T1756" s="10">
        <f>IFERROR(1/COUNTIF(Tabla2[CONTRATISTA PRNCIPAL],Tabla2[[#This Row],[CONTRATISTA PRNCIPAL]]),0)</f>
        <v>8.5470085470085479E-3</v>
      </c>
      <c r="U1756" s="33">
        <f ca="1">IF(((TODAY()-Tabla2[[#This Row],[FECHA NACIMIENTO]])/365)&lt;18,"Corregir", IF(((TODAY()-Tabla2[[#This Row],[FECHA NACIMIENTO]])/365)&gt;80, "Corregir",ROUNDDOWN(((TODAY()-Tabla2[[#This Row],[FECHA NACIMIENTO]])/365),0)))</f>
        <v>49</v>
      </c>
      <c r="V175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756" s="34" t="str">
        <f ca="1">+IF(Tabla2[[#This Row],[Edad]]="Corregir","Corregir","Ok")</f>
        <v>Ok</v>
      </c>
      <c r="X1756" s="10" t="str">
        <f>+IFERROR(VLOOKUP(Tabla2[[#This Row],[DISTRITO SEGÚN DNI]],Hoja1!$A$2:$B$55,2,FALSE),"No")</f>
        <v>No</v>
      </c>
      <c r="Y1756" s="10" t="str">
        <f>IF(OR(LOWER(Tabla2[[#This Row],[GENERO]])="masculino", LOWER(Tabla2[[#This Row],[GENERO]])="femenino"),"OK","Corregir")</f>
        <v>OK</v>
      </c>
      <c r="Z1756" s="10" t="str">
        <f>+IF(Tabla2[[#This Row],[Nro. DNI / CE]]="","Corregir",IF(LEN(Tabla2[[#This Row],[Nro. DNI / CE]])&gt;=8,"OK","Corregir"))</f>
        <v>OK</v>
      </c>
      <c r="AA1756" s="10">
        <f>COUNTIF(Tabla2[APELLIDOS Y NOMBRES],Tabla2[[#This Row],[APELLIDOS Y NOMBRES]])</f>
        <v>1</v>
      </c>
      <c r="AB1756" t="str">
        <f ca="1">+IFERROR(IF(Tabla2[[#This Row],[FECHA CESE/BAJA]]="","No Aplica",IF(AND(MONTH(Tabla2[[#This Row],[FECHA CESE/BAJA]])=MONTH(TODAY()-30),YEAR(Tabla2[[#This Row],[FECHA CESE/BAJA]])=YEAR(TODAY())),MONTH(TODAY()-30)&amp;"-"&amp;YEAR(TODAY()),"Borrar")),"No aplica")</f>
        <v>No Aplica</v>
      </c>
      <c r="AC1756" t="str">
        <f ca="1">+IFERROR(IF(Tabla2[[#This Row],[FECHA INICIO DE LABORES EN OBRA]]="","No Aplica",IF(AND(MONTH(Tabla2[[#This Row],[FECHA INICIO DE LABORES EN OBRA]])=MONTH(TODAY()-30),YEAR(Tabla2[[#This Row],[FECHA INICIO DE LABORES EN OBRA]])=YEAR(TODAY())),MONTH(TODAY()-30)&amp;"-"&amp;YEAR(TODAY()),"No Aplica")),"No Aplica")</f>
        <v>No Aplica</v>
      </c>
    </row>
    <row r="1757" spans="1:29" x14ac:dyDescent="0.25">
      <c r="A1757" s="2" t="s">
        <v>5831</v>
      </c>
      <c r="B1757" s="3" t="s">
        <v>11103</v>
      </c>
      <c r="C1757" s="3" t="s">
        <v>11103</v>
      </c>
      <c r="D1757" s="3">
        <v>10531437</v>
      </c>
      <c r="E1757" s="3" t="s">
        <v>4330</v>
      </c>
      <c r="F1757" s="36" t="s">
        <v>9624</v>
      </c>
      <c r="G1757" s="3">
        <v>2</v>
      </c>
      <c r="H1757" s="3" t="s">
        <v>1444</v>
      </c>
      <c r="I1757" s="3" t="s">
        <v>9602</v>
      </c>
      <c r="J1757" s="3" t="s">
        <v>9625</v>
      </c>
      <c r="K1757" s="3" t="s">
        <v>1139</v>
      </c>
      <c r="L1757" s="8" t="s">
        <v>9813</v>
      </c>
      <c r="M1757" s="5"/>
      <c r="N1757" s="13" t="s">
        <v>1489</v>
      </c>
      <c r="O1757" s="5">
        <v>45112</v>
      </c>
      <c r="P1757" s="8">
        <v>1</v>
      </c>
      <c r="Q1757" s="9">
        <v>4</v>
      </c>
      <c r="R1757" s="9" t="str">
        <f>IFERROR(VLOOKUP(Tabla2[[#This Row],[CONTRATISTA PRNCIPAL]],Hoja1!$L$5:$M$9,2,FALSE),"CJV")</f>
        <v>CJV</v>
      </c>
      <c r="S1757" s="9" t="str">
        <f>IF(Tabla2[[#This Row],[EMPRESA]]=Tabla2[[#This Row],[CONTRATISTA PRNCIPAL]],"Principal","Secundaria")</f>
        <v>Principal</v>
      </c>
      <c r="T1757" s="10">
        <f>IFERROR(1/COUNTIF(Tabla2[CONTRATISTA PRNCIPAL],Tabla2[[#This Row],[CONTRATISTA PRNCIPAL]]),0)</f>
        <v>8.5470085470085479E-3</v>
      </c>
      <c r="U1757" s="33">
        <f ca="1">IF(((TODAY()-Tabla2[[#This Row],[FECHA NACIMIENTO]])/365)&lt;18,"Corregir", IF(((TODAY()-Tabla2[[#This Row],[FECHA NACIMIENTO]])/365)&gt;80, "Corregir",ROUNDDOWN(((TODAY()-Tabla2[[#This Row],[FECHA NACIMIENTO]])/365),0)))</f>
        <v>47</v>
      </c>
      <c r="V175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757" s="34" t="str">
        <f ca="1">+IF(Tabla2[[#This Row],[Edad]]="Corregir","Corregir","Ok")</f>
        <v>Ok</v>
      </c>
      <c r="X1757" s="10" t="str">
        <f>+IFERROR(VLOOKUP(Tabla2[[#This Row],[DISTRITO SEGÚN DNI]],Hoja1!$A$2:$B$55,2,FALSE),"No")</f>
        <v>No</v>
      </c>
      <c r="Y1757" s="10" t="str">
        <f>IF(OR(LOWER(Tabla2[[#This Row],[GENERO]])="masculino", LOWER(Tabla2[[#This Row],[GENERO]])="femenino"),"OK","Corregir")</f>
        <v>OK</v>
      </c>
      <c r="Z1757" s="10" t="str">
        <f>+IF(Tabla2[[#This Row],[Nro. DNI / CE]]="","Corregir",IF(LEN(Tabla2[[#This Row],[Nro. DNI / CE]])&gt;=8,"OK","Corregir"))</f>
        <v>OK</v>
      </c>
      <c r="AA1757" s="10">
        <f>COUNTIF(Tabla2[APELLIDOS Y NOMBRES],Tabla2[[#This Row],[APELLIDOS Y NOMBRES]])</f>
        <v>1</v>
      </c>
      <c r="AB1757" t="str">
        <f ca="1">+IFERROR(IF(Tabla2[[#This Row],[FECHA CESE/BAJA]]="","No Aplica",IF(AND(MONTH(Tabla2[[#This Row],[FECHA CESE/BAJA]])=MONTH(TODAY()-30),YEAR(Tabla2[[#This Row],[FECHA CESE/BAJA]])=YEAR(TODAY())),MONTH(TODAY()-30)&amp;"-"&amp;YEAR(TODAY()),"Borrar")),"No aplica")</f>
        <v>No Aplica</v>
      </c>
      <c r="AC1757" t="str">
        <f ca="1">+IFERROR(IF(Tabla2[[#This Row],[FECHA INICIO DE LABORES EN OBRA]]="","No Aplica",IF(AND(MONTH(Tabla2[[#This Row],[FECHA INICIO DE LABORES EN OBRA]])=MONTH(TODAY()-30),YEAR(Tabla2[[#This Row],[FECHA INICIO DE LABORES EN OBRA]])=YEAR(TODAY())),MONTH(TODAY()-30)&amp;"-"&amp;YEAR(TODAY()),"No Aplica")),"No Aplica")</f>
        <v>No Aplica</v>
      </c>
    </row>
    <row r="1758" spans="1:29" x14ac:dyDescent="0.25">
      <c r="A1758" s="2" t="s">
        <v>5831</v>
      </c>
      <c r="B1758" s="3" t="s">
        <v>11103</v>
      </c>
      <c r="C1758" s="3" t="s">
        <v>11103</v>
      </c>
      <c r="D1758" s="3" t="s">
        <v>4239</v>
      </c>
      <c r="E1758" s="3" t="s">
        <v>4240</v>
      </c>
      <c r="F1758" s="36" t="s">
        <v>9626</v>
      </c>
      <c r="G1758" s="3">
        <v>1</v>
      </c>
      <c r="H1758" s="3" t="s">
        <v>1478</v>
      </c>
      <c r="I1758" s="3" t="s">
        <v>9602</v>
      </c>
      <c r="J1758" s="3" t="s">
        <v>9627</v>
      </c>
      <c r="K1758" s="3" t="s">
        <v>1769</v>
      </c>
      <c r="L1758" s="8" t="s">
        <v>9813</v>
      </c>
      <c r="M1758" s="5"/>
      <c r="N1758" s="13" t="s">
        <v>1489</v>
      </c>
      <c r="O1758" s="5">
        <v>45120</v>
      </c>
      <c r="P1758" s="8">
        <v>1</v>
      </c>
      <c r="Q1758" s="9">
        <v>1</v>
      </c>
      <c r="R1758" s="9" t="str">
        <f>IFERROR(VLOOKUP(Tabla2[[#This Row],[CONTRATISTA PRNCIPAL]],Hoja1!$L$5:$M$9,2,FALSE),"CJV")</f>
        <v>CJV</v>
      </c>
      <c r="S1758" s="9" t="str">
        <f>IF(Tabla2[[#This Row],[EMPRESA]]=Tabla2[[#This Row],[CONTRATISTA PRNCIPAL]],"Principal","Secundaria")</f>
        <v>Principal</v>
      </c>
      <c r="T1758" s="10">
        <f>IFERROR(1/COUNTIF(Tabla2[CONTRATISTA PRNCIPAL],Tabla2[[#This Row],[CONTRATISTA PRNCIPAL]]),0)</f>
        <v>8.5470085470085479E-3</v>
      </c>
      <c r="U1758" s="33">
        <f ca="1">IF(((TODAY()-Tabla2[[#This Row],[FECHA NACIMIENTO]])/365)&lt;18,"Corregir", IF(((TODAY()-Tabla2[[#This Row],[FECHA NACIMIENTO]])/365)&gt;80, "Corregir",ROUNDDOWN(((TODAY()-Tabla2[[#This Row],[FECHA NACIMIENTO]])/365),0)))</f>
        <v>36</v>
      </c>
      <c r="V175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758" s="34" t="str">
        <f ca="1">+IF(Tabla2[[#This Row],[Edad]]="Corregir","Corregir","Ok")</f>
        <v>Ok</v>
      </c>
      <c r="X1758" s="10" t="str">
        <f>+IFERROR(VLOOKUP(Tabla2[[#This Row],[DISTRITO SEGÚN DNI]],Hoja1!$A$2:$B$55,2,FALSE),"No")</f>
        <v>No</v>
      </c>
      <c r="Y1758" s="10" t="str">
        <f>IF(OR(LOWER(Tabla2[[#This Row],[GENERO]])="masculino", LOWER(Tabla2[[#This Row],[GENERO]])="femenino"),"OK","Corregir")</f>
        <v>OK</v>
      </c>
      <c r="Z1758" s="10" t="str">
        <f>+IF(Tabla2[[#This Row],[Nro. DNI / CE]]="","Corregir",IF(LEN(Tabla2[[#This Row],[Nro. DNI / CE]])&gt;=8,"OK","Corregir"))</f>
        <v>OK</v>
      </c>
      <c r="AA1758" s="10">
        <f>COUNTIF(Tabla2[APELLIDOS Y NOMBRES],Tabla2[[#This Row],[APELLIDOS Y NOMBRES]])</f>
        <v>1</v>
      </c>
      <c r="AB1758" t="str">
        <f ca="1">+IFERROR(IF(Tabla2[[#This Row],[FECHA CESE/BAJA]]="","No Aplica",IF(AND(MONTH(Tabla2[[#This Row],[FECHA CESE/BAJA]])=MONTH(TODAY()-30),YEAR(Tabla2[[#This Row],[FECHA CESE/BAJA]])=YEAR(TODAY())),MONTH(TODAY()-30)&amp;"-"&amp;YEAR(TODAY()),"Borrar")),"No aplica")</f>
        <v>No Aplica</v>
      </c>
      <c r="AC1758" t="str">
        <f ca="1">+IFERROR(IF(Tabla2[[#This Row],[FECHA INICIO DE LABORES EN OBRA]]="","No Aplica",IF(AND(MONTH(Tabla2[[#This Row],[FECHA INICIO DE LABORES EN OBRA]])=MONTH(TODAY()-30),YEAR(Tabla2[[#This Row],[FECHA INICIO DE LABORES EN OBRA]])=YEAR(TODAY())),MONTH(TODAY()-30)&amp;"-"&amp;YEAR(TODAY()),"No Aplica")),"No Aplica")</f>
        <v>No Aplica</v>
      </c>
    </row>
    <row r="1759" spans="1:29" x14ac:dyDescent="0.25">
      <c r="A1759" s="2" t="s">
        <v>5831</v>
      </c>
      <c r="B1759" s="3" t="s">
        <v>11103</v>
      </c>
      <c r="C1759" s="3" t="s">
        <v>11103</v>
      </c>
      <c r="D1759" s="3">
        <v>45400847</v>
      </c>
      <c r="E1759" s="3" t="s">
        <v>9628</v>
      </c>
      <c r="F1759" s="36" t="s">
        <v>8780</v>
      </c>
      <c r="G1759" s="3">
        <v>2</v>
      </c>
      <c r="H1759" s="3" t="s">
        <v>1442</v>
      </c>
      <c r="I1759" s="3" t="s">
        <v>9602</v>
      </c>
      <c r="J1759" s="3" t="s">
        <v>9629</v>
      </c>
      <c r="K1759" s="3" t="s">
        <v>1044</v>
      </c>
      <c r="L1759" s="8" t="s">
        <v>9813</v>
      </c>
      <c r="M1759" s="5"/>
      <c r="N1759" s="13" t="s">
        <v>1489</v>
      </c>
      <c r="O1759" s="5">
        <v>45120</v>
      </c>
      <c r="P1759" s="8">
        <v>1</v>
      </c>
      <c r="Q1759" s="9">
        <v>4</v>
      </c>
      <c r="R1759" s="9" t="str">
        <f>IFERROR(VLOOKUP(Tabla2[[#This Row],[CONTRATISTA PRNCIPAL]],Hoja1!$L$5:$M$9,2,FALSE),"CJV")</f>
        <v>CJV</v>
      </c>
      <c r="S1759" s="9" t="str">
        <f>IF(Tabla2[[#This Row],[EMPRESA]]=Tabla2[[#This Row],[CONTRATISTA PRNCIPAL]],"Principal","Secundaria")</f>
        <v>Principal</v>
      </c>
      <c r="T1759" s="10">
        <f>IFERROR(1/COUNTIF(Tabla2[CONTRATISTA PRNCIPAL],Tabla2[[#This Row],[CONTRATISTA PRNCIPAL]]),0)</f>
        <v>8.5470085470085479E-3</v>
      </c>
      <c r="U1759" s="33">
        <f ca="1">IF(((TODAY()-Tabla2[[#This Row],[FECHA NACIMIENTO]])/365)&lt;18,"Corregir", IF(((TODAY()-Tabla2[[#This Row],[FECHA NACIMIENTO]])/365)&gt;80, "Corregir",ROUNDDOWN(((TODAY()-Tabla2[[#This Row],[FECHA NACIMIENTO]])/365),0)))</f>
        <v>35</v>
      </c>
      <c r="V175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759" s="34" t="str">
        <f ca="1">+IF(Tabla2[[#This Row],[Edad]]="Corregir","Corregir","Ok")</f>
        <v>Ok</v>
      </c>
      <c r="X1759" s="10" t="str">
        <f>+IFERROR(VLOOKUP(Tabla2[[#This Row],[DISTRITO SEGÚN DNI]],Hoja1!$A$2:$B$55,2,FALSE),"No")</f>
        <v>No</v>
      </c>
      <c r="Y1759" s="10" t="str">
        <f>IF(OR(LOWER(Tabla2[[#This Row],[GENERO]])="masculino", LOWER(Tabla2[[#This Row],[GENERO]])="femenino"),"OK","Corregir")</f>
        <v>OK</v>
      </c>
      <c r="Z1759" s="10" t="str">
        <f>+IF(Tabla2[[#This Row],[Nro. DNI / CE]]="","Corregir",IF(LEN(Tabla2[[#This Row],[Nro. DNI / CE]])&gt;=8,"OK","Corregir"))</f>
        <v>OK</v>
      </c>
      <c r="AA1759" s="10">
        <f>COUNTIF(Tabla2[APELLIDOS Y NOMBRES],Tabla2[[#This Row],[APELLIDOS Y NOMBRES]])</f>
        <v>1</v>
      </c>
      <c r="AB1759" t="str">
        <f ca="1">+IFERROR(IF(Tabla2[[#This Row],[FECHA CESE/BAJA]]="","No Aplica",IF(AND(MONTH(Tabla2[[#This Row],[FECHA CESE/BAJA]])=MONTH(TODAY()-30),YEAR(Tabla2[[#This Row],[FECHA CESE/BAJA]])=YEAR(TODAY())),MONTH(TODAY()-30)&amp;"-"&amp;YEAR(TODAY()),"Borrar")),"No aplica")</f>
        <v>No Aplica</v>
      </c>
      <c r="AC1759" t="str">
        <f ca="1">+IFERROR(IF(Tabla2[[#This Row],[FECHA INICIO DE LABORES EN OBRA]]="","No Aplica",IF(AND(MONTH(Tabla2[[#This Row],[FECHA INICIO DE LABORES EN OBRA]])=MONTH(TODAY()-30),YEAR(Tabla2[[#This Row],[FECHA INICIO DE LABORES EN OBRA]])=YEAR(TODAY())),MONTH(TODAY()-30)&amp;"-"&amp;YEAR(TODAY()),"No Aplica")),"No Aplica")</f>
        <v>No Aplica</v>
      </c>
    </row>
    <row r="1760" spans="1:29" x14ac:dyDescent="0.25">
      <c r="A1760" s="2" t="s">
        <v>5831</v>
      </c>
      <c r="B1760" s="3" t="s">
        <v>11103</v>
      </c>
      <c r="C1760" s="3" t="s">
        <v>11103</v>
      </c>
      <c r="D1760" s="3">
        <v>46802370</v>
      </c>
      <c r="E1760" s="3" t="s">
        <v>9630</v>
      </c>
      <c r="F1760" s="36" t="s">
        <v>9631</v>
      </c>
      <c r="G1760" s="3">
        <v>2</v>
      </c>
      <c r="H1760" s="3" t="s">
        <v>1458</v>
      </c>
      <c r="I1760" s="3" t="s">
        <v>9602</v>
      </c>
      <c r="J1760" s="3" t="s">
        <v>9632</v>
      </c>
      <c r="K1760" s="3" t="s">
        <v>2891</v>
      </c>
      <c r="L1760" s="8" t="s">
        <v>9813</v>
      </c>
      <c r="M1760" s="5"/>
      <c r="N1760" s="13" t="s">
        <v>1489</v>
      </c>
      <c r="O1760" s="5">
        <v>45121</v>
      </c>
      <c r="P1760" s="8">
        <v>1</v>
      </c>
      <c r="Q1760" s="9">
        <v>4</v>
      </c>
      <c r="R1760" s="9" t="str">
        <f>IFERROR(VLOOKUP(Tabla2[[#This Row],[CONTRATISTA PRNCIPAL]],Hoja1!$L$5:$M$9,2,FALSE),"CJV")</f>
        <v>CJV</v>
      </c>
      <c r="S1760" s="9" t="str">
        <f>IF(Tabla2[[#This Row],[EMPRESA]]=Tabla2[[#This Row],[CONTRATISTA PRNCIPAL]],"Principal","Secundaria")</f>
        <v>Principal</v>
      </c>
      <c r="T1760" s="10">
        <f>IFERROR(1/COUNTIF(Tabla2[CONTRATISTA PRNCIPAL],Tabla2[[#This Row],[CONTRATISTA PRNCIPAL]]),0)</f>
        <v>8.5470085470085479E-3</v>
      </c>
      <c r="U1760" s="33">
        <f ca="1">IF(((TODAY()-Tabla2[[#This Row],[FECHA NACIMIENTO]])/365)&lt;18,"Corregir", IF(((TODAY()-Tabla2[[#This Row],[FECHA NACIMIENTO]])/365)&gt;80, "Corregir",ROUNDDOWN(((TODAY()-Tabla2[[#This Row],[FECHA NACIMIENTO]])/365),0)))</f>
        <v>25</v>
      </c>
      <c r="V176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760" s="34" t="str">
        <f ca="1">+IF(Tabla2[[#This Row],[Edad]]="Corregir","Corregir","Ok")</f>
        <v>Ok</v>
      </c>
      <c r="X1760" s="10" t="str">
        <f>+IFERROR(VLOOKUP(Tabla2[[#This Row],[DISTRITO SEGÚN DNI]],Hoja1!$A$2:$B$55,2,FALSE),"No")</f>
        <v>No</v>
      </c>
      <c r="Y1760" s="10" t="str">
        <f>IF(OR(LOWER(Tabla2[[#This Row],[GENERO]])="masculino", LOWER(Tabla2[[#This Row],[GENERO]])="femenino"),"OK","Corregir")</f>
        <v>OK</v>
      </c>
      <c r="Z1760" s="10" t="str">
        <f>+IF(Tabla2[[#This Row],[Nro. DNI / CE]]="","Corregir",IF(LEN(Tabla2[[#This Row],[Nro. DNI / CE]])&gt;=8,"OK","Corregir"))</f>
        <v>OK</v>
      </c>
      <c r="AA1760" s="10">
        <f>COUNTIF(Tabla2[APELLIDOS Y NOMBRES],Tabla2[[#This Row],[APELLIDOS Y NOMBRES]])</f>
        <v>1</v>
      </c>
      <c r="AB1760" t="str">
        <f ca="1">+IFERROR(IF(Tabla2[[#This Row],[FECHA CESE/BAJA]]="","No Aplica",IF(AND(MONTH(Tabla2[[#This Row],[FECHA CESE/BAJA]])=MONTH(TODAY()-30),YEAR(Tabla2[[#This Row],[FECHA CESE/BAJA]])=YEAR(TODAY())),MONTH(TODAY()-30)&amp;"-"&amp;YEAR(TODAY()),"Borrar")),"No aplica")</f>
        <v>No Aplica</v>
      </c>
      <c r="AC1760" t="str">
        <f ca="1">+IFERROR(IF(Tabla2[[#This Row],[FECHA INICIO DE LABORES EN OBRA]]="","No Aplica",IF(AND(MONTH(Tabla2[[#This Row],[FECHA INICIO DE LABORES EN OBRA]])=MONTH(TODAY()-30),YEAR(Tabla2[[#This Row],[FECHA INICIO DE LABORES EN OBRA]])=YEAR(TODAY())),MONTH(TODAY()-30)&amp;"-"&amp;YEAR(TODAY()),"No Aplica")),"No Aplica")</f>
        <v>No Aplica</v>
      </c>
    </row>
    <row r="1761" spans="1:29" x14ac:dyDescent="0.25">
      <c r="A1761" s="2" t="s">
        <v>5831</v>
      </c>
      <c r="B1761" s="3" t="s">
        <v>11103</v>
      </c>
      <c r="C1761" s="3" t="s">
        <v>11103</v>
      </c>
      <c r="D1761" s="3">
        <v>75923917</v>
      </c>
      <c r="E1761" s="3" t="s">
        <v>9633</v>
      </c>
      <c r="F1761" s="36" t="s">
        <v>9634</v>
      </c>
      <c r="G1761" s="3">
        <v>2</v>
      </c>
      <c r="H1761" s="3" t="s">
        <v>1458</v>
      </c>
      <c r="I1761" s="3" t="s">
        <v>9602</v>
      </c>
      <c r="J1761" s="3" t="s">
        <v>9635</v>
      </c>
      <c r="K1761" s="3" t="s">
        <v>1063</v>
      </c>
      <c r="L1761" s="8" t="s">
        <v>9813</v>
      </c>
      <c r="M1761" s="5"/>
      <c r="N1761" s="13" t="s">
        <v>1489</v>
      </c>
      <c r="O1761" s="5">
        <v>45122</v>
      </c>
      <c r="P1761" s="8">
        <v>1</v>
      </c>
      <c r="Q1761" s="9">
        <v>4</v>
      </c>
      <c r="R1761" s="9" t="str">
        <f>IFERROR(VLOOKUP(Tabla2[[#This Row],[CONTRATISTA PRNCIPAL]],Hoja1!$L$5:$M$9,2,FALSE),"CJV")</f>
        <v>CJV</v>
      </c>
      <c r="S1761" s="9" t="str">
        <f>IF(Tabla2[[#This Row],[EMPRESA]]=Tabla2[[#This Row],[CONTRATISTA PRNCIPAL]],"Principal","Secundaria")</f>
        <v>Principal</v>
      </c>
      <c r="T1761" s="10">
        <f>IFERROR(1/COUNTIF(Tabla2[CONTRATISTA PRNCIPAL],Tabla2[[#This Row],[CONTRATISTA PRNCIPAL]]),0)</f>
        <v>8.5470085470085479E-3</v>
      </c>
      <c r="U1761" s="33">
        <f ca="1">IF(((TODAY()-Tabla2[[#This Row],[FECHA NACIMIENTO]])/365)&lt;18,"Corregir", IF(((TODAY()-Tabla2[[#This Row],[FECHA NACIMIENTO]])/365)&gt;80, "Corregir",ROUNDDOWN(((TODAY()-Tabla2[[#This Row],[FECHA NACIMIENTO]])/365),0)))</f>
        <v>27</v>
      </c>
      <c r="V176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761" s="34" t="str">
        <f ca="1">+IF(Tabla2[[#This Row],[Edad]]="Corregir","Corregir","Ok")</f>
        <v>Ok</v>
      </c>
      <c r="X1761" s="10" t="str">
        <f>+IFERROR(VLOOKUP(Tabla2[[#This Row],[DISTRITO SEGÚN DNI]],Hoja1!$A$2:$B$55,2,FALSE),"No")</f>
        <v>No</v>
      </c>
      <c r="Y1761" s="10" t="str">
        <f>IF(OR(LOWER(Tabla2[[#This Row],[GENERO]])="masculino", LOWER(Tabla2[[#This Row],[GENERO]])="femenino"),"OK","Corregir")</f>
        <v>OK</v>
      </c>
      <c r="Z1761" s="10" t="str">
        <f>+IF(Tabla2[[#This Row],[Nro. DNI / CE]]="","Corregir",IF(LEN(Tabla2[[#This Row],[Nro. DNI / CE]])&gt;=8,"OK","Corregir"))</f>
        <v>OK</v>
      </c>
      <c r="AA1761" s="10">
        <f>COUNTIF(Tabla2[APELLIDOS Y NOMBRES],Tabla2[[#This Row],[APELLIDOS Y NOMBRES]])</f>
        <v>1</v>
      </c>
      <c r="AB1761" t="str">
        <f ca="1">+IFERROR(IF(Tabla2[[#This Row],[FECHA CESE/BAJA]]="","No Aplica",IF(AND(MONTH(Tabla2[[#This Row],[FECHA CESE/BAJA]])=MONTH(TODAY()-30),YEAR(Tabla2[[#This Row],[FECHA CESE/BAJA]])=YEAR(TODAY())),MONTH(TODAY()-30)&amp;"-"&amp;YEAR(TODAY()),"Borrar")),"No aplica")</f>
        <v>No Aplica</v>
      </c>
      <c r="AC1761" t="str">
        <f ca="1">+IFERROR(IF(Tabla2[[#This Row],[FECHA INICIO DE LABORES EN OBRA]]="","No Aplica",IF(AND(MONTH(Tabla2[[#This Row],[FECHA INICIO DE LABORES EN OBRA]])=MONTH(TODAY()-30),YEAR(Tabla2[[#This Row],[FECHA INICIO DE LABORES EN OBRA]])=YEAR(TODAY())),MONTH(TODAY()-30)&amp;"-"&amp;YEAR(TODAY()),"No Aplica")),"No Aplica")</f>
        <v>No Aplica</v>
      </c>
    </row>
    <row r="1762" spans="1:29" x14ac:dyDescent="0.25">
      <c r="A1762" s="2" t="s">
        <v>5831</v>
      </c>
      <c r="B1762" s="3" t="s">
        <v>11103</v>
      </c>
      <c r="C1762" s="3" t="s">
        <v>11103</v>
      </c>
      <c r="D1762" s="3">
        <v>44123628</v>
      </c>
      <c r="E1762" s="3" t="s">
        <v>9636</v>
      </c>
      <c r="F1762" s="36" t="s">
        <v>9637</v>
      </c>
      <c r="G1762" s="3">
        <v>2</v>
      </c>
      <c r="H1762" s="3" t="s">
        <v>1442</v>
      </c>
      <c r="I1762" s="3" t="s">
        <v>9602</v>
      </c>
      <c r="J1762" s="3" t="s">
        <v>9638</v>
      </c>
      <c r="K1762" s="3" t="s">
        <v>32</v>
      </c>
      <c r="L1762" s="8" t="s">
        <v>9813</v>
      </c>
      <c r="M1762" s="5"/>
      <c r="N1762" s="13" t="s">
        <v>1489</v>
      </c>
      <c r="O1762" s="5">
        <v>45124</v>
      </c>
      <c r="P1762" s="8">
        <v>1</v>
      </c>
      <c r="Q1762" s="9">
        <v>4</v>
      </c>
      <c r="R1762" s="9" t="str">
        <f>IFERROR(VLOOKUP(Tabla2[[#This Row],[CONTRATISTA PRNCIPAL]],Hoja1!$L$5:$M$9,2,FALSE),"CJV")</f>
        <v>CJV</v>
      </c>
      <c r="S1762" s="9" t="str">
        <f>IF(Tabla2[[#This Row],[EMPRESA]]=Tabla2[[#This Row],[CONTRATISTA PRNCIPAL]],"Principal","Secundaria")</f>
        <v>Principal</v>
      </c>
      <c r="T1762" s="10">
        <f>IFERROR(1/COUNTIF(Tabla2[CONTRATISTA PRNCIPAL],Tabla2[[#This Row],[CONTRATISTA PRNCIPAL]]),0)</f>
        <v>8.5470085470085479E-3</v>
      </c>
      <c r="U1762" s="33">
        <f ca="1">IF(((TODAY()-Tabla2[[#This Row],[FECHA NACIMIENTO]])/365)&lt;18,"Corregir", IF(((TODAY()-Tabla2[[#This Row],[FECHA NACIMIENTO]])/365)&gt;80, "Corregir",ROUNDDOWN(((TODAY()-Tabla2[[#This Row],[FECHA NACIMIENTO]])/365),0)))</f>
        <v>36</v>
      </c>
      <c r="V176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762" s="34" t="str">
        <f ca="1">+IF(Tabla2[[#This Row],[Edad]]="Corregir","Corregir","Ok")</f>
        <v>Ok</v>
      </c>
      <c r="X1762" s="10" t="str">
        <f>+IFERROR(VLOOKUP(Tabla2[[#This Row],[DISTRITO SEGÚN DNI]],Hoja1!$A$2:$B$55,2,FALSE),"No")</f>
        <v>CALLAO</v>
      </c>
      <c r="Y1762" s="10" t="str">
        <f>IF(OR(LOWER(Tabla2[[#This Row],[GENERO]])="masculino", LOWER(Tabla2[[#This Row],[GENERO]])="femenino"),"OK","Corregir")</f>
        <v>OK</v>
      </c>
      <c r="Z1762" s="10" t="str">
        <f>+IF(Tabla2[[#This Row],[Nro. DNI / CE]]="","Corregir",IF(LEN(Tabla2[[#This Row],[Nro. DNI / CE]])&gt;=8,"OK","Corregir"))</f>
        <v>OK</v>
      </c>
      <c r="AA1762" s="10">
        <f>COUNTIF(Tabla2[APELLIDOS Y NOMBRES],Tabla2[[#This Row],[APELLIDOS Y NOMBRES]])</f>
        <v>1</v>
      </c>
      <c r="AB1762" t="str">
        <f ca="1">+IFERROR(IF(Tabla2[[#This Row],[FECHA CESE/BAJA]]="","No Aplica",IF(AND(MONTH(Tabla2[[#This Row],[FECHA CESE/BAJA]])=MONTH(TODAY()-30),YEAR(Tabla2[[#This Row],[FECHA CESE/BAJA]])=YEAR(TODAY())),MONTH(TODAY()-30)&amp;"-"&amp;YEAR(TODAY()),"Borrar")),"No aplica")</f>
        <v>No Aplica</v>
      </c>
      <c r="AC1762" t="str">
        <f ca="1">+IFERROR(IF(Tabla2[[#This Row],[FECHA INICIO DE LABORES EN OBRA]]="","No Aplica",IF(AND(MONTH(Tabla2[[#This Row],[FECHA INICIO DE LABORES EN OBRA]])=MONTH(TODAY()-30),YEAR(Tabla2[[#This Row],[FECHA INICIO DE LABORES EN OBRA]])=YEAR(TODAY())),MONTH(TODAY()-30)&amp;"-"&amp;YEAR(TODAY()),"No Aplica")),"No Aplica")</f>
        <v>No Aplica</v>
      </c>
    </row>
    <row r="1763" spans="1:29" x14ac:dyDescent="0.25">
      <c r="A1763" s="2" t="s">
        <v>5831</v>
      </c>
      <c r="B1763" s="3" t="s">
        <v>11103</v>
      </c>
      <c r="C1763" s="3" t="s">
        <v>11103</v>
      </c>
      <c r="D1763" s="3">
        <v>45295716</v>
      </c>
      <c r="E1763" s="3" t="s">
        <v>4269</v>
      </c>
      <c r="F1763" s="36" t="s">
        <v>9639</v>
      </c>
      <c r="G1763" s="3">
        <v>2</v>
      </c>
      <c r="H1763" s="3" t="s">
        <v>1444</v>
      </c>
      <c r="I1763" s="3" t="s">
        <v>9602</v>
      </c>
      <c r="J1763" s="3" t="s">
        <v>9640</v>
      </c>
      <c r="K1763" s="3" t="s">
        <v>7004</v>
      </c>
      <c r="L1763" s="8" t="s">
        <v>9813</v>
      </c>
      <c r="M1763" s="5"/>
      <c r="N1763" s="13" t="s">
        <v>1489</v>
      </c>
      <c r="O1763" s="5">
        <v>45124</v>
      </c>
      <c r="P1763" s="8">
        <v>1</v>
      </c>
      <c r="Q1763" s="9">
        <v>4</v>
      </c>
      <c r="R1763" s="9" t="str">
        <f>IFERROR(VLOOKUP(Tabla2[[#This Row],[CONTRATISTA PRNCIPAL]],Hoja1!$L$5:$M$9,2,FALSE),"CJV")</f>
        <v>CJV</v>
      </c>
      <c r="S1763" s="9" t="str">
        <f>IF(Tabla2[[#This Row],[EMPRESA]]=Tabla2[[#This Row],[CONTRATISTA PRNCIPAL]],"Principal","Secundaria")</f>
        <v>Principal</v>
      </c>
      <c r="T1763" s="10">
        <f>IFERROR(1/COUNTIF(Tabla2[CONTRATISTA PRNCIPAL],Tabla2[[#This Row],[CONTRATISTA PRNCIPAL]]),0)</f>
        <v>8.5470085470085479E-3</v>
      </c>
      <c r="U1763" s="33">
        <f ca="1">IF(((TODAY()-Tabla2[[#This Row],[FECHA NACIMIENTO]])/365)&lt;18,"Corregir", IF(((TODAY()-Tabla2[[#This Row],[FECHA NACIMIENTO]])/365)&gt;80, "Corregir",ROUNDDOWN(((TODAY()-Tabla2[[#This Row],[FECHA NACIMIENTO]])/365),0)))</f>
        <v>34</v>
      </c>
      <c r="V176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763" s="34" t="str">
        <f ca="1">+IF(Tabla2[[#This Row],[Edad]]="Corregir","Corregir","Ok")</f>
        <v>Ok</v>
      </c>
      <c r="X1763" s="10" t="str">
        <f>+IFERROR(VLOOKUP(Tabla2[[#This Row],[DISTRITO SEGÚN DNI]],Hoja1!$A$2:$B$55,2,FALSE),"No")</f>
        <v>No</v>
      </c>
      <c r="Y1763" s="10" t="str">
        <f>IF(OR(LOWER(Tabla2[[#This Row],[GENERO]])="masculino", LOWER(Tabla2[[#This Row],[GENERO]])="femenino"),"OK","Corregir")</f>
        <v>OK</v>
      </c>
      <c r="Z1763" s="10" t="str">
        <f>+IF(Tabla2[[#This Row],[Nro. DNI / CE]]="","Corregir",IF(LEN(Tabla2[[#This Row],[Nro. DNI / CE]])&gt;=8,"OK","Corregir"))</f>
        <v>OK</v>
      </c>
      <c r="AA1763" s="10">
        <f>COUNTIF(Tabla2[APELLIDOS Y NOMBRES],Tabla2[[#This Row],[APELLIDOS Y NOMBRES]])</f>
        <v>1</v>
      </c>
      <c r="AB1763" t="str">
        <f ca="1">+IFERROR(IF(Tabla2[[#This Row],[FECHA CESE/BAJA]]="","No Aplica",IF(AND(MONTH(Tabla2[[#This Row],[FECHA CESE/BAJA]])=MONTH(TODAY()-30),YEAR(Tabla2[[#This Row],[FECHA CESE/BAJA]])=YEAR(TODAY())),MONTH(TODAY()-30)&amp;"-"&amp;YEAR(TODAY()),"Borrar")),"No aplica")</f>
        <v>No Aplica</v>
      </c>
      <c r="AC1763" t="str">
        <f ca="1">+IFERROR(IF(Tabla2[[#This Row],[FECHA INICIO DE LABORES EN OBRA]]="","No Aplica",IF(AND(MONTH(Tabla2[[#This Row],[FECHA INICIO DE LABORES EN OBRA]])=MONTH(TODAY()-30),YEAR(Tabla2[[#This Row],[FECHA INICIO DE LABORES EN OBRA]])=YEAR(TODAY())),MONTH(TODAY()-30)&amp;"-"&amp;YEAR(TODAY()),"No Aplica")),"No Aplica")</f>
        <v>No Aplica</v>
      </c>
    </row>
    <row r="1764" spans="1:29" x14ac:dyDescent="0.25">
      <c r="A1764" s="2" t="s">
        <v>5831</v>
      </c>
      <c r="B1764" s="3" t="s">
        <v>11103</v>
      </c>
      <c r="C1764" s="3" t="s">
        <v>11103</v>
      </c>
      <c r="D1764" s="3">
        <v>40217385</v>
      </c>
      <c r="E1764" s="3" t="s">
        <v>9641</v>
      </c>
      <c r="F1764" s="36" t="s">
        <v>9642</v>
      </c>
      <c r="G1764" s="3">
        <v>2</v>
      </c>
      <c r="H1764" s="3" t="s">
        <v>1444</v>
      </c>
      <c r="I1764" s="3" t="s">
        <v>9602</v>
      </c>
      <c r="J1764" s="3" t="s">
        <v>9643</v>
      </c>
      <c r="K1764" s="3" t="s">
        <v>3695</v>
      </c>
      <c r="L1764" s="8" t="s">
        <v>9813</v>
      </c>
      <c r="M1764" s="5"/>
      <c r="N1764" s="13" t="s">
        <v>1489</v>
      </c>
      <c r="O1764" s="5">
        <v>45124</v>
      </c>
      <c r="P1764" s="8">
        <v>1</v>
      </c>
      <c r="Q1764" s="9">
        <v>4</v>
      </c>
      <c r="R1764" s="9" t="str">
        <f>IFERROR(VLOOKUP(Tabla2[[#This Row],[CONTRATISTA PRNCIPAL]],Hoja1!$L$5:$M$9,2,FALSE),"CJV")</f>
        <v>CJV</v>
      </c>
      <c r="S1764" s="9" t="str">
        <f>IF(Tabla2[[#This Row],[EMPRESA]]=Tabla2[[#This Row],[CONTRATISTA PRNCIPAL]],"Principal","Secundaria")</f>
        <v>Principal</v>
      </c>
      <c r="T1764" s="10">
        <f>IFERROR(1/COUNTIF(Tabla2[CONTRATISTA PRNCIPAL],Tabla2[[#This Row],[CONTRATISTA PRNCIPAL]]),0)</f>
        <v>8.5470085470085479E-3</v>
      </c>
      <c r="U1764" s="33">
        <f ca="1">IF(((TODAY()-Tabla2[[#This Row],[FECHA NACIMIENTO]])/365)&lt;18,"Corregir", IF(((TODAY()-Tabla2[[#This Row],[FECHA NACIMIENTO]])/365)&gt;80, "Corregir",ROUNDDOWN(((TODAY()-Tabla2[[#This Row],[FECHA NACIMIENTO]])/365),0)))</f>
        <v>44</v>
      </c>
      <c r="V176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764" s="34" t="str">
        <f ca="1">+IF(Tabla2[[#This Row],[Edad]]="Corregir","Corregir","Ok")</f>
        <v>Ok</v>
      </c>
      <c r="X1764" s="10" t="str">
        <f>+IFERROR(VLOOKUP(Tabla2[[#This Row],[DISTRITO SEGÚN DNI]],Hoja1!$A$2:$B$55,2,FALSE),"No")</f>
        <v>No</v>
      </c>
      <c r="Y1764" s="10" t="str">
        <f>IF(OR(LOWER(Tabla2[[#This Row],[GENERO]])="masculino", LOWER(Tabla2[[#This Row],[GENERO]])="femenino"),"OK","Corregir")</f>
        <v>OK</v>
      </c>
      <c r="Z1764" s="10" t="str">
        <f>+IF(Tabla2[[#This Row],[Nro. DNI / CE]]="","Corregir",IF(LEN(Tabla2[[#This Row],[Nro. DNI / CE]])&gt;=8,"OK","Corregir"))</f>
        <v>OK</v>
      </c>
      <c r="AA1764" s="10">
        <f>COUNTIF(Tabla2[APELLIDOS Y NOMBRES],Tabla2[[#This Row],[APELLIDOS Y NOMBRES]])</f>
        <v>1</v>
      </c>
      <c r="AB1764" t="str">
        <f ca="1">+IFERROR(IF(Tabla2[[#This Row],[FECHA CESE/BAJA]]="","No Aplica",IF(AND(MONTH(Tabla2[[#This Row],[FECHA CESE/BAJA]])=MONTH(TODAY()-30),YEAR(Tabla2[[#This Row],[FECHA CESE/BAJA]])=YEAR(TODAY())),MONTH(TODAY()-30)&amp;"-"&amp;YEAR(TODAY()),"Borrar")),"No aplica")</f>
        <v>No Aplica</v>
      </c>
      <c r="AC1764" t="str">
        <f ca="1">+IFERROR(IF(Tabla2[[#This Row],[FECHA INICIO DE LABORES EN OBRA]]="","No Aplica",IF(AND(MONTH(Tabla2[[#This Row],[FECHA INICIO DE LABORES EN OBRA]])=MONTH(TODAY()-30),YEAR(Tabla2[[#This Row],[FECHA INICIO DE LABORES EN OBRA]])=YEAR(TODAY())),MONTH(TODAY()-30)&amp;"-"&amp;YEAR(TODAY()),"No Aplica")),"No Aplica")</f>
        <v>No Aplica</v>
      </c>
    </row>
    <row r="1765" spans="1:29" x14ac:dyDescent="0.25">
      <c r="A1765" s="2" t="s">
        <v>5831</v>
      </c>
      <c r="B1765" s="3" t="s">
        <v>11103</v>
      </c>
      <c r="C1765" s="3" t="s">
        <v>11103</v>
      </c>
      <c r="D1765" s="3">
        <v>43991212</v>
      </c>
      <c r="E1765" s="3" t="s">
        <v>9644</v>
      </c>
      <c r="F1765" s="36" t="s">
        <v>9645</v>
      </c>
      <c r="G1765" s="3">
        <v>2</v>
      </c>
      <c r="H1765" s="3" t="s">
        <v>1444</v>
      </c>
      <c r="I1765" s="3" t="s">
        <v>9602</v>
      </c>
      <c r="J1765" s="3" t="s">
        <v>9646</v>
      </c>
      <c r="K1765" s="3" t="s">
        <v>36</v>
      </c>
      <c r="L1765" s="8" t="s">
        <v>9813</v>
      </c>
      <c r="M1765" s="5"/>
      <c r="N1765" s="13" t="s">
        <v>1489</v>
      </c>
      <c r="O1765" s="5">
        <v>45124</v>
      </c>
      <c r="P1765" s="8">
        <v>1</v>
      </c>
      <c r="Q1765" s="9">
        <v>4</v>
      </c>
      <c r="R1765" s="9" t="str">
        <f>IFERROR(VLOOKUP(Tabla2[[#This Row],[CONTRATISTA PRNCIPAL]],Hoja1!$L$5:$M$9,2,FALSE),"CJV")</f>
        <v>CJV</v>
      </c>
      <c r="S1765" s="9" t="str">
        <f>IF(Tabla2[[#This Row],[EMPRESA]]=Tabla2[[#This Row],[CONTRATISTA PRNCIPAL]],"Principal","Secundaria")</f>
        <v>Principal</v>
      </c>
      <c r="T1765" s="10">
        <f>IFERROR(1/COUNTIF(Tabla2[CONTRATISTA PRNCIPAL],Tabla2[[#This Row],[CONTRATISTA PRNCIPAL]]),0)</f>
        <v>8.5470085470085479E-3</v>
      </c>
      <c r="U1765" s="33">
        <f ca="1">IF(((TODAY()-Tabla2[[#This Row],[FECHA NACIMIENTO]])/365)&lt;18,"Corregir", IF(((TODAY()-Tabla2[[#This Row],[FECHA NACIMIENTO]])/365)&gt;80, "Corregir",ROUNDDOWN(((TODAY()-Tabla2[[#This Row],[FECHA NACIMIENTO]])/365),0)))</f>
        <v>36</v>
      </c>
      <c r="V176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765" s="34" t="str">
        <f ca="1">+IF(Tabla2[[#This Row],[Edad]]="Corregir","Corregir","Ok")</f>
        <v>Ok</v>
      </c>
      <c r="X1765" s="10" t="str">
        <f>+IFERROR(VLOOKUP(Tabla2[[#This Row],[DISTRITO SEGÚN DNI]],Hoja1!$A$2:$B$55,2,FALSE),"No")</f>
        <v>SANTA ANITA</v>
      </c>
      <c r="Y1765" s="10" t="str">
        <f>IF(OR(LOWER(Tabla2[[#This Row],[GENERO]])="masculino", LOWER(Tabla2[[#This Row],[GENERO]])="femenino"),"OK","Corregir")</f>
        <v>OK</v>
      </c>
      <c r="Z1765" s="10" t="str">
        <f>+IF(Tabla2[[#This Row],[Nro. DNI / CE]]="","Corregir",IF(LEN(Tabla2[[#This Row],[Nro. DNI / CE]])&gt;=8,"OK","Corregir"))</f>
        <v>OK</v>
      </c>
      <c r="AA1765" s="10">
        <f>COUNTIF(Tabla2[APELLIDOS Y NOMBRES],Tabla2[[#This Row],[APELLIDOS Y NOMBRES]])</f>
        <v>1</v>
      </c>
      <c r="AB1765" t="str">
        <f ca="1">+IFERROR(IF(Tabla2[[#This Row],[FECHA CESE/BAJA]]="","No Aplica",IF(AND(MONTH(Tabla2[[#This Row],[FECHA CESE/BAJA]])=MONTH(TODAY()-30),YEAR(Tabla2[[#This Row],[FECHA CESE/BAJA]])=YEAR(TODAY())),MONTH(TODAY()-30)&amp;"-"&amp;YEAR(TODAY()),"Borrar")),"No aplica")</f>
        <v>No Aplica</v>
      </c>
      <c r="AC1765" t="str">
        <f ca="1">+IFERROR(IF(Tabla2[[#This Row],[FECHA INICIO DE LABORES EN OBRA]]="","No Aplica",IF(AND(MONTH(Tabla2[[#This Row],[FECHA INICIO DE LABORES EN OBRA]])=MONTH(TODAY()-30),YEAR(Tabla2[[#This Row],[FECHA INICIO DE LABORES EN OBRA]])=YEAR(TODAY())),MONTH(TODAY()-30)&amp;"-"&amp;YEAR(TODAY()),"No Aplica")),"No Aplica")</f>
        <v>No Aplica</v>
      </c>
    </row>
    <row r="1766" spans="1:29" x14ac:dyDescent="0.25">
      <c r="A1766" s="2" t="s">
        <v>5831</v>
      </c>
      <c r="B1766" s="3" t="s">
        <v>11103</v>
      </c>
      <c r="C1766" s="3" t="s">
        <v>11103</v>
      </c>
      <c r="D1766" s="3" t="s">
        <v>9647</v>
      </c>
      <c r="E1766" s="3" t="s">
        <v>9648</v>
      </c>
      <c r="F1766" s="36" t="s">
        <v>9649</v>
      </c>
      <c r="G1766" s="3">
        <v>2</v>
      </c>
      <c r="H1766" s="3" t="s">
        <v>1457</v>
      </c>
      <c r="I1766" s="3" t="s">
        <v>9602</v>
      </c>
      <c r="J1766" s="3" t="s">
        <v>9650</v>
      </c>
      <c r="K1766" s="3" t="s">
        <v>32</v>
      </c>
      <c r="L1766" s="8" t="s">
        <v>9813</v>
      </c>
      <c r="M1766" s="5"/>
      <c r="N1766" s="13" t="s">
        <v>1489</v>
      </c>
      <c r="O1766" s="5">
        <v>45124</v>
      </c>
      <c r="P1766" s="8">
        <v>1</v>
      </c>
      <c r="Q1766" s="9">
        <v>4</v>
      </c>
      <c r="R1766" s="9" t="str">
        <f>IFERROR(VLOOKUP(Tabla2[[#This Row],[CONTRATISTA PRNCIPAL]],Hoja1!$L$5:$M$9,2,FALSE),"CJV")</f>
        <v>CJV</v>
      </c>
      <c r="S1766" s="9" t="str">
        <f>IF(Tabla2[[#This Row],[EMPRESA]]=Tabla2[[#This Row],[CONTRATISTA PRNCIPAL]],"Principal","Secundaria")</f>
        <v>Principal</v>
      </c>
      <c r="T1766" s="10">
        <f>IFERROR(1/COUNTIF(Tabla2[CONTRATISTA PRNCIPAL],Tabla2[[#This Row],[CONTRATISTA PRNCIPAL]]),0)</f>
        <v>8.5470085470085479E-3</v>
      </c>
      <c r="U1766" s="33">
        <f ca="1">IF(((TODAY()-Tabla2[[#This Row],[FECHA NACIMIENTO]])/365)&lt;18,"Corregir", IF(((TODAY()-Tabla2[[#This Row],[FECHA NACIMIENTO]])/365)&gt;80, "Corregir",ROUNDDOWN(((TODAY()-Tabla2[[#This Row],[FECHA NACIMIENTO]])/365),0)))</f>
        <v>50</v>
      </c>
      <c r="V176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766" s="34" t="str">
        <f ca="1">+IF(Tabla2[[#This Row],[Edad]]="Corregir","Corregir","Ok")</f>
        <v>Ok</v>
      </c>
      <c r="X1766" s="10" t="str">
        <f>+IFERROR(VLOOKUP(Tabla2[[#This Row],[DISTRITO SEGÚN DNI]],Hoja1!$A$2:$B$55,2,FALSE),"No")</f>
        <v>CALLAO</v>
      </c>
      <c r="Y1766" s="10" t="str">
        <f>IF(OR(LOWER(Tabla2[[#This Row],[GENERO]])="masculino", LOWER(Tabla2[[#This Row],[GENERO]])="femenino"),"OK","Corregir")</f>
        <v>OK</v>
      </c>
      <c r="Z1766" s="10" t="str">
        <f>+IF(Tabla2[[#This Row],[Nro. DNI / CE]]="","Corregir",IF(LEN(Tabla2[[#This Row],[Nro. DNI / CE]])&gt;=8,"OK","Corregir"))</f>
        <v>OK</v>
      </c>
      <c r="AA1766" s="10">
        <f>COUNTIF(Tabla2[APELLIDOS Y NOMBRES],Tabla2[[#This Row],[APELLIDOS Y NOMBRES]])</f>
        <v>1</v>
      </c>
      <c r="AB1766" t="str">
        <f ca="1">+IFERROR(IF(Tabla2[[#This Row],[FECHA CESE/BAJA]]="","No Aplica",IF(AND(MONTH(Tabla2[[#This Row],[FECHA CESE/BAJA]])=MONTH(TODAY()-30),YEAR(Tabla2[[#This Row],[FECHA CESE/BAJA]])=YEAR(TODAY())),MONTH(TODAY()-30)&amp;"-"&amp;YEAR(TODAY()),"Borrar")),"No aplica")</f>
        <v>No Aplica</v>
      </c>
      <c r="AC1766" t="str">
        <f ca="1">+IFERROR(IF(Tabla2[[#This Row],[FECHA INICIO DE LABORES EN OBRA]]="","No Aplica",IF(AND(MONTH(Tabla2[[#This Row],[FECHA INICIO DE LABORES EN OBRA]])=MONTH(TODAY()-30),YEAR(Tabla2[[#This Row],[FECHA INICIO DE LABORES EN OBRA]])=YEAR(TODAY())),MONTH(TODAY()-30)&amp;"-"&amp;YEAR(TODAY()),"No Aplica")),"No Aplica")</f>
        <v>No Aplica</v>
      </c>
    </row>
    <row r="1767" spans="1:29" x14ac:dyDescent="0.25">
      <c r="A1767" s="2" t="s">
        <v>5831</v>
      </c>
      <c r="B1767" s="3" t="s">
        <v>11103</v>
      </c>
      <c r="C1767" s="3" t="s">
        <v>11103</v>
      </c>
      <c r="D1767" s="3" t="s">
        <v>1910</v>
      </c>
      <c r="E1767" s="3" t="s">
        <v>1911</v>
      </c>
      <c r="F1767" s="36">
        <v>27655</v>
      </c>
      <c r="G1767" s="3">
        <v>2</v>
      </c>
      <c r="H1767" s="3" t="s">
        <v>5450</v>
      </c>
      <c r="I1767" s="3" t="s">
        <v>9602</v>
      </c>
      <c r="J1767" s="3" t="s">
        <v>9651</v>
      </c>
      <c r="K1767" s="3" t="s">
        <v>1912</v>
      </c>
      <c r="L1767" s="8" t="s">
        <v>9813</v>
      </c>
      <c r="M1767" s="5"/>
      <c r="N1767" s="13" t="s">
        <v>1489</v>
      </c>
      <c r="O1767" s="5">
        <v>45124</v>
      </c>
      <c r="P1767" s="8">
        <v>1</v>
      </c>
      <c r="Q1767" s="9">
        <v>1</v>
      </c>
      <c r="R1767" s="9" t="str">
        <f>IFERROR(VLOOKUP(Tabla2[[#This Row],[CONTRATISTA PRNCIPAL]],Hoja1!$L$5:$M$9,2,FALSE),"CJV")</f>
        <v>CJV</v>
      </c>
      <c r="S1767" s="9" t="str">
        <f>IF(Tabla2[[#This Row],[EMPRESA]]=Tabla2[[#This Row],[CONTRATISTA PRNCIPAL]],"Principal","Secundaria")</f>
        <v>Principal</v>
      </c>
      <c r="T1767" s="10">
        <f>IFERROR(1/COUNTIF(Tabla2[CONTRATISTA PRNCIPAL],Tabla2[[#This Row],[CONTRATISTA PRNCIPAL]]),0)</f>
        <v>8.5470085470085479E-3</v>
      </c>
      <c r="U1767" s="33">
        <f ca="1">IF(((TODAY()-Tabla2[[#This Row],[FECHA NACIMIENTO]])/365)&lt;18,"Corregir", IF(((TODAY()-Tabla2[[#This Row],[FECHA NACIMIENTO]])/365)&gt;80, "Corregir",ROUNDDOWN(((TODAY()-Tabla2[[#This Row],[FECHA NACIMIENTO]])/365),0)))</f>
        <v>48</v>
      </c>
      <c r="V176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767" s="34" t="str">
        <f ca="1">+IF(Tabla2[[#This Row],[Edad]]="Corregir","Corregir","Ok")</f>
        <v>Ok</v>
      </c>
      <c r="X1767" s="10" t="str">
        <f>+IFERROR(VLOOKUP(Tabla2[[#This Row],[DISTRITO SEGÚN DNI]],Hoja1!$A$2:$B$55,2,FALSE),"No")</f>
        <v>No</v>
      </c>
      <c r="Y1767" s="10" t="str">
        <f>IF(OR(LOWER(Tabla2[[#This Row],[GENERO]])="masculino", LOWER(Tabla2[[#This Row],[GENERO]])="femenino"),"OK","Corregir")</f>
        <v>OK</v>
      </c>
      <c r="Z1767" s="10" t="str">
        <f>+IF(Tabla2[[#This Row],[Nro. DNI / CE]]="","Corregir",IF(LEN(Tabla2[[#This Row],[Nro. DNI / CE]])&gt;=8,"OK","Corregir"))</f>
        <v>OK</v>
      </c>
      <c r="AA1767" s="10">
        <f>COUNTIF(Tabla2[APELLIDOS Y NOMBRES],Tabla2[[#This Row],[APELLIDOS Y NOMBRES]])</f>
        <v>1</v>
      </c>
      <c r="AB1767" t="str">
        <f ca="1">+IFERROR(IF(Tabla2[[#This Row],[FECHA CESE/BAJA]]="","No Aplica",IF(AND(MONTH(Tabla2[[#This Row],[FECHA CESE/BAJA]])=MONTH(TODAY()-30),YEAR(Tabla2[[#This Row],[FECHA CESE/BAJA]])=YEAR(TODAY())),MONTH(TODAY()-30)&amp;"-"&amp;YEAR(TODAY()),"Borrar")),"No aplica")</f>
        <v>No Aplica</v>
      </c>
      <c r="AC1767" t="str">
        <f ca="1">+IFERROR(IF(Tabla2[[#This Row],[FECHA INICIO DE LABORES EN OBRA]]="","No Aplica",IF(AND(MONTH(Tabla2[[#This Row],[FECHA INICIO DE LABORES EN OBRA]])=MONTH(TODAY()-30),YEAR(Tabla2[[#This Row],[FECHA INICIO DE LABORES EN OBRA]])=YEAR(TODAY())),MONTH(TODAY()-30)&amp;"-"&amp;YEAR(TODAY()),"No Aplica")),"No Aplica")</f>
        <v>No Aplica</v>
      </c>
    </row>
    <row r="1768" spans="1:29" x14ac:dyDescent="0.25">
      <c r="A1768" s="2" t="s">
        <v>5831</v>
      </c>
      <c r="B1768" s="3" t="s">
        <v>11103</v>
      </c>
      <c r="C1768" s="3" t="s">
        <v>11103</v>
      </c>
      <c r="D1768" s="3" t="s">
        <v>7176</v>
      </c>
      <c r="E1768" s="3" t="s">
        <v>7177</v>
      </c>
      <c r="F1768" s="36">
        <v>34274</v>
      </c>
      <c r="G1768" s="3">
        <v>2</v>
      </c>
      <c r="H1768" s="3" t="s">
        <v>5891</v>
      </c>
      <c r="I1768" s="3" t="s">
        <v>9602</v>
      </c>
      <c r="J1768" s="3" t="s">
        <v>9652</v>
      </c>
      <c r="K1768" s="3" t="s">
        <v>1459</v>
      </c>
      <c r="L1768" s="8" t="s">
        <v>9813</v>
      </c>
      <c r="M1768" s="5"/>
      <c r="N1768" s="13" t="s">
        <v>1489</v>
      </c>
      <c r="O1768" s="5">
        <v>45124</v>
      </c>
      <c r="P1768" s="8">
        <v>1</v>
      </c>
      <c r="Q1768" s="9">
        <v>1</v>
      </c>
      <c r="R1768" s="9" t="str">
        <f>IFERROR(VLOOKUP(Tabla2[[#This Row],[CONTRATISTA PRNCIPAL]],Hoja1!$L$5:$M$9,2,FALSE),"CJV")</f>
        <v>CJV</v>
      </c>
      <c r="S1768" s="9" t="str">
        <f>IF(Tabla2[[#This Row],[EMPRESA]]=Tabla2[[#This Row],[CONTRATISTA PRNCIPAL]],"Principal","Secundaria")</f>
        <v>Principal</v>
      </c>
      <c r="T1768" s="10">
        <f>IFERROR(1/COUNTIF(Tabla2[CONTRATISTA PRNCIPAL],Tabla2[[#This Row],[CONTRATISTA PRNCIPAL]]),0)</f>
        <v>8.5470085470085479E-3</v>
      </c>
      <c r="U1768" s="33">
        <f ca="1">IF(((TODAY()-Tabla2[[#This Row],[FECHA NACIMIENTO]])/365)&lt;18,"Corregir", IF(((TODAY()-Tabla2[[#This Row],[FECHA NACIMIENTO]])/365)&gt;80, "Corregir",ROUNDDOWN(((TODAY()-Tabla2[[#This Row],[FECHA NACIMIENTO]])/365),0)))</f>
        <v>29</v>
      </c>
      <c r="V176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768" s="34" t="str">
        <f ca="1">+IF(Tabla2[[#This Row],[Edad]]="Corregir","Corregir","Ok")</f>
        <v>Ok</v>
      </c>
      <c r="X1768" s="10" t="str">
        <f>+IFERROR(VLOOKUP(Tabla2[[#This Row],[DISTRITO SEGÚN DNI]],Hoja1!$A$2:$B$55,2,FALSE),"No")</f>
        <v>No</v>
      </c>
      <c r="Y1768" s="10" t="str">
        <f>IF(OR(LOWER(Tabla2[[#This Row],[GENERO]])="masculino", LOWER(Tabla2[[#This Row],[GENERO]])="femenino"),"OK","Corregir")</f>
        <v>OK</v>
      </c>
      <c r="Z1768" s="10" t="str">
        <f>+IF(Tabla2[[#This Row],[Nro. DNI / CE]]="","Corregir",IF(LEN(Tabla2[[#This Row],[Nro. DNI / CE]])&gt;=8,"OK","Corregir"))</f>
        <v>OK</v>
      </c>
      <c r="AA1768" s="10">
        <f>COUNTIF(Tabla2[APELLIDOS Y NOMBRES],Tabla2[[#This Row],[APELLIDOS Y NOMBRES]])</f>
        <v>1</v>
      </c>
      <c r="AB1768" t="str">
        <f ca="1">+IFERROR(IF(Tabla2[[#This Row],[FECHA CESE/BAJA]]="","No Aplica",IF(AND(MONTH(Tabla2[[#This Row],[FECHA CESE/BAJA]])=MONTH(TODAY()-30),YEAR(Tabla2[[#This Row],[FECHA CESE/BAJA]])=YEAR(TODAY())),MONTH(TODAY()-30)&amp;"-"&amp;YEAR(TODAY()),"Borrar")),"No aplica")</f>
        <v>No Aplica</v>
      </c>
      <c r="AC1768" t="str">
        <f ca="1">+IFERROR(IF(Tabla2[[#This Row],[FECHA INICIO DE LABORES EN OBRA]]="","No Aplica",IF(AND(MONTH(Tabla2[[#This Row],[FECHA INICIO DE LABORES EN OBRA]])=MONTH(TODAY()-30),YEAR(Tabla2[[#This Row],[FECHA INICIO DE LABORES EN OBRA]])=YEAR(TODAY())),MONTH(TODAY()-30)&amp;"-"&amp;YEAR(TODAY()),"No Aplica")),"No Aplica")</f>
        <v>No Aplica</v>
      </c>
    </row>
    <row r="1769" spans="1:29" x14ac:dyDescent="0.25">
      <c r="A1769" s="2">
        <v>20608579185</v>
      </c>
      <c r="B1769" s="3" t="s">
        <v>9653</v>
      </c>
      <c r="C1769" s="3" t="s">
        <v>11103</v>
      </c>
      <c r="D1769" s="3" t="s">
        <v>9654</v>
      </c>
      <c r="E1769" s="3" t="s">
        <v>9655</v>
      </c>
      <c r="F1769" s="36">
        <v>27475</v>
      </c>
      <c r="G1769" s="3">
        <v>1</v>
      </c>
      <c r="H1769" s="3" t="s">
        <v>2009</v>
      </c>
      <c r="I1769" s="3" t="s">
        <v>9602</v>
      </c>
      <c r="J1769" s="3" t="s">
        <v>9656</v>
      </c>
      <c r="K1769" s="3" t="s">
        <v>1047</v>
      </c>
      <c r="L1769" s="8" t="s">
        <v>9813</v>
      </c>
      <c r="M1769" s="5"/>
      <c r="N1769" s="13" t="s">
        <v>1489</v>
      </c>
      <c r="O1769" s="5">
        <v>45124</v>
      </c>
      <c r="P1769" s="8">
        <v>1</v>
      </c>
      <c r="Q1769" s="9">
        <v>4</v>
      </c>
      <c r="R1769" s="9" t="str">
        <f>IFERROR(VLOOKUP(Tabla2[[#This Row],[CONTRATISTA PRNCIPAL]],Hoja1!$L$5:$M$9,2,FALSE),"CJV")</f>
        <v>CJV</v>
      </c>
      <c r="S1769" s="9" t="str">
        <f>IF(Tabla2[[#This Row],[EMPRESA]]=Tabla2[[#This Row],[CONTRATISTA PRNCIPAL]],"Principal","Secundaria")</f>
        <v>Secundaria</v>
      </c>
      <c r="T1769" s="10">
        <f>IFERROR(1/COUNTIF(Tabla2[CONTRATISTA PRNCIPAL],Tabla2[[#This Row],[CONTRATISTA PRNCIPAL]]),0)</f>
        <v>8.5470085470085479E-3</v>
      </c>
      <c r="U1769" s="33">
        <f ca="1">IF(((TODAY()-Tabla2[[#This Row],[FECHA NACIMIENTO]])/365)&lt;18,"Corregir", IF(((TODAY()-Tabla2[[#This Row],[FECHA NACIMIENTO]])/365)&gt;80, "Corregir",ROUNDDOWN(((TODAY()-Tabla2[[#This Row],[FECHA NACIMIENTO]])/365),0)))</f>
        <v>48</v>
      </c>
      <c r="V176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769" s="34" t="str">
        <f ca="1">+IF(Tabla2[[#This Row],[Edad]]="Corregir","Corregir","Ok")</f>
        <v>Ok</v>
      </c>
      <c r="X1769" s="10" t="str">
        <f>+IFERROR(VLOOKUP(Tabla2[[#This Row],[DISTRITO SEGÚN DNI]],Hoja1!$A$2:$B$55,2,FALSE),"No")</f>
        <v>No</v>
      </c>
      <c r="Y1769" s="10" t="str">
        <f>IF(OR(LOWER(Tabla2[[#This Row],[GENERO]])="masculino", LOWER(Tabla2[[#This Row],[GENERO]])="femenino"),"OK","Corregir")</f>
        <v>OK</v>
      </c>
      <c r="Z1769" s="10" t="str">
        <f>+IF(Tabla2[[#This Row],[Nro. DNI / CE]]="","Corregir",IF(LEN(Tabla2[[#This Row],[Nro. DNI / CE]])&gt;=8,"OK","Corregir"))</f>
        <v>OK</v>
      </c>
      <c r="AA1769" s="10">
        <f>COUNTIF(Tabla2[APELLIDOS Y NOMBRES],Tabla2[[#This Row],[APELLIDOS Y NOMBRES]])</f>
        <v>1</v>
      </c>
      <c r="AB1769" t="str">
        <f ca="1">+IFERROR(IF(Tabla2[[#This Row],[FECHA CESE/BAJA]]="","No Aplica",IF(AND(MONTH(Tabla2[[#This Row],[FECHA CESE/BAJA]])=MONTH(TODAY()-30),YEAR(Tabla2[[#This Row],[FECHA CESE/BAJA]])=YEAR(TODAY())),MONTH(TODAY()-30)&amp;"-"&amp;YEAR(TODAY()),"Borrar")),"No aplica")</f>
        <v>No Aplica</v>
      </c>
      <c r="AC1769" t="str">
        <f ca="1">+IFERROR(IF(Tabla2[[#This Row],[FECHA INICIO DE LABORES EN OBRA]]="","No Aplica",IF(AND(MONTH(Tabla2[[#This Row],[FECHA INICIO DE LABORES EN OBRA]])=MONTH(TODAY()-30),YEAR(Tabla2[[#This Row],[FECHA INICIO DE LABORES EN OBRA]])=YEAR(TODAY())),MONTH(TODAY()-30)&amp;"-"&amp;YEAR(TODAY()),"No Aplica")),"No Aplica")</f>
        <v>No Aplica</v>
      </c>
    </row>
    <row r="1770" spans="1:29" x14ac:dyDescent="0.25">
      <c r="A1770" s="2" t="s">
        <v>5831</v>
      </c>
      <c r="B1770" s="3" t="s">
        <v>11103</v>
      </c>
      <c r="C1770" s="3" t="s">
        <v>11103</v>
      </c>
      <c r="D1770" s="3" t="s">
        <v>471</v>
      </c>
      <c r="E1770" s="3" t="s">
        <v>472</v>
      </c>
      <c r="F1770" s="36">
        <v>28245</v>
      </c>
      <c r="G1770" s="3">
        <v>2</v>
      </c>
      <c r="H1770" s="3" t="s">
        <v>3447</v>
      </c>
      <c r="I1770" s="3" t="s">
        <v>9602</v>
      </c>
      <c r="J1770" s="3" t="s">
        <v>9657</v>
      </c>
      <c r="K1770" s="3" t="s">
        <v>93</v>
      </c>
      <c r="L1770" s="8" t="s">
        <v>9813</v>
      </c>
      <c r="M1770" s="5"/>
      <c r="N1770" s="13" t="s">
        <v>1489</v>
      </c>
      <c r="O1770" s="5">
        <v>45124</v>
      </c>
      <c r="P1770" s="8">
        <v>1</v>
      </c>
      <c r="Q1770" s="9">
        <v>1</v>
      </c>
      <c r="R1770" s="9" t="str">
        <f>IFERROR(VLOOKUP(Tabla2[[#This Row],[CONTRATISTA PRNCIPAL]],Hoja1!$L$5:$M$9,2,FALSE),"CJV")</f>
        <v>CJV</v>
      </c>
      <c r="S1770" s="9" t="str">
        <f>IF(Tabla2[[#This Row],[EMPRESA]]=Tabla2[[#This Row],[CONTRATISTA PRNCIPAL]],"Principal","Secundaria")</f>
        <v>Principal</v>
      </c>
      <c r="T1770" s="10">
        <f>IFERROR(1/COUNTIF(Tabla2[CONTRATISTA PRNCIPAL],Tabla2[[#This Row],[CONTRATISTA PRNCIPAL]]),0)</f>
        <v>8.5470085470085479E-3</v>
      </c>
      <c r="U1770" s="33">
        <f ca="1">IF(((TODAY()-Tabla2[[#This Row],[FECHA NACIMIENTO]])/365)&lt;18,"Corregir", IF(((TODAY()-Tabla2[[#This Row],[FECHA NACIMIENTO]])/365)&gt;80, "Corregir",ROUNDDOWN(((TODAY()-Tabla2[[#This Row],[FECHA NACIMIENTO]])/365),0)))</f>
        <v>46</v>
      </c>
      <c r="V177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770" s="34" t="str">
        <f ca="1">+IF(Tabla2[[#This Row],[Edad]]="Corregir","Corregir","Ok")</f>
        <v>Ok</v>
      </c>
      <c r="X1770" s="10" t="str">
        <f>+IFERROR(VLOOKUP(Tabla2[[#This Row],[DISTRITO SEGÚN DNI]],Hoja1!$A$2:$B$55,2,FALSE),"No")</f>
        <v>ATE</v>
      </c>
      <c r="Y1770" s="10" t="str">
        <f>IF(OR(LOWER(Tabla2[[#This Row],[GENERO]])="masculino", LOWER(Tabla2[[#This Row],[GENERO]])="femenino"),"OK","Corregir")</f>
        <v>OK</v>
      </c>
      <c r="Z1770" s="10" t="str">
        <f>+IF(Tabla2[[#This Row],[Nro. DNI / CE]]="","Corregir",IF(LEN(Tabla2[[#This Row],[Nro. DNI / CE]])&gt;=8,"OK","Corregir"))</f>
        <v>OK</v>
      </c>
      <c r="AA1770" s="10">
        <f>COUNTIF(Tabla2[APELLIDOS Y NOMBRES],Tabla2[[#This Row],[APELLIDOS Y NOMBRES]])</f>
        <v>1</v>
      </c>
      <c r="AB1770" t="str">
        <f ca="1">+IFERROR(IF(Tabla2[[#This Row],[FECHA CESE/BAJA]]="","No Aplica",IF(AND(MONTH(Tabla2[[#This Row],[FECHA CESE/BAJA]])=MONTH(TODAY()-30),YEAR(Tabla2[[#This Row],[FECHA CESE/BAJA]])=YEAR(TODAY())),MONTH(TODAY()-30)&amp;"-"&amp;YEAR(TODAY()),"Borrar")),"No aplica")</f>
        <v>No Aplica</v>
      </c>
      <c r="AC1770" t="str">
        <f ca="1">+IFERROR(IF(Tabla2[[#This Row],[FECHA INICIO DE LABORES EN OBRA]]="","No Aplica",IF(AND(MONTH(Tabla2[[#This Row],[FECHA INICIO DE LABORES EN OBRA]])=MONTH(TODAY()-30),YEAR(Tabla2[[#This Row],[FECHA INICIO DE LABORES EN OBRA]])=YEAR(TODAY())),MONTH(TODAY()-30)&amp;"-"&amp;YEAR(TODAY()),"No Aplica")),"No Aplica")</f>
        <v>No Aplica</v>
      </c>
    </row>
    <row r="1771" spans="1:29" x14ac:dyDescent="0.25">
      <c r="A1771" s="2" t="s">
        <v>5831</v>
      </c>
      <c r="B1771" s="3" t="s">
        <v>11103</v>
      </c>
      <c r="C1771" s="3" t="s">
        <v>11103</v>
      </c>
      <c r="D1771" s="3" t="s">
        <v>9658</v>
      </c>
      <c r="E1771" s="3" t="s">
        <v>9659</v>
      </c>
      <c r="F1771" s="36">
        <v>23893</v>
      </c>
      <c r="G1771" s="3">
        <v>2</v>
      </c>
      <c r="H1771" s="3" t="s">
        <v>1453</v>
      </c>
      <c r="I1771" s="3" t="s">
        <v>9602</v>
      </c>
      <c r="J1771" s="3" t="s">
        <v>9660</v>
      </c>
      <c r="K1771" s="3" t="s">
        <v>1044</v>
      </c>
      <c r="L1771" s="8" t="s">
        <v>9813</v>
      </c>
      <c r="M1771" s="5"/>
      <c r="N1771" s="13" t="s">
        <v>1489</v>
      </c>
      <c r="O1771" s="5">
        <v>45127</v>
      </c>
      <c r="P1771" s="8">
        <v>1</v>
      </c>
      <c r="Q1771" s="9">
        <v>4</v>
      </c>
      <c r="R1771" s="9" t="str">
        <f>IFERROR(VLOOKUP(Tabla2[[#This Row],[CONTRATISTA PRNCIPAL]],Hoja1!$L$5:$M$9,2,FALSE),"CJV")</f>
        <v>CJV</v>
      </c>
      <c r="S1771" s="9" t="str">
        <f>IF(Tabla2[[#This Row],[EMPRESA]]=Tabla2[[#This Row],[CONTRATISTA PRNCIPAL]],"Principal","Secundaria")</f>
        <v>Principal</v>
      </c>
      <c r="T1771" s="10">
        <f>IFERROR(1/COUNTIF(Tabla2[CONTRATISTA PRNCIPAL],Tabla2[[#This Row],[CONTRATISTA PRNCIPAL]]),0)</f>
        <v>8.5470085470085479E-3</v>
      </c>
      <c r="U1771" s="33">
        <f ca="1">IF(((TODAY()-Tabla2[[#This Row],[FECHA NACIMIENTO]])/365)&lt;18,"Corregir", IF(((TODAY()-Tabla2[[#This Row],[FECHA NACIMIENTO]])/365)&gt;80, "Corregir",ROUNDDOWN(((TODAY()-Tabla2[[#This Row],[FECHA NACIMIENTO]])/365),0)))</f>
        <v>58</v>
      </c>
      <c r="V177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771" s="34" t="str">
        <f ca="1">+IF(Tabla2[[#This Row],[Edad]]="Corregir","Corregir","Ok")</f>
        <v>Ok</v>
      </c>
      <c r="X1771" s="10" t="str">
        <f>+IFERROR(VLOOKUP(Tabla2[[#This Row],[DISTRITO SEGÚN DNI]],Hoja1!$A$2:$B$55,2,FALSE),"No")</f>
        <v>No</v>
      </c>
      <c r="Y1771" s="10" t="str">
        <f>IF(OR(LOWER(Tabla2[[#This Row],[GENERO]])="masculino", LOWER(Tabla2[[#This Row],[GENERO]])="femenino"),"OK","Corregir")</f>
        <v>OK</v>
      </c>
      <c r="Z1771" s="10" t="str">
        <f>+IF(Tabla2[[#This Row],[Nro. DNI / CE]]="","Corregir",IF(LEN(Tabla2[[#This Row],[Nro. DNI / CE]])&gt;=8,"OK","Corregir"))</f>
        <v>OK</v>
      </c>
      <c r="AA1771" s="10">
        <f>COUNTIF(Tabla2[APELLIDOS Y NOMBRES],Tabla2[[#This Row],[APELLIDOS Y NOMBRES]])</f>
        <v>1</v>
      </c>
      <c r="AB1771" t="str">
        <f ca="1">+IFERROR(IF(Tabla2[[#This Row],[FECHA CESE/BAJA]]="","No Aplica",IF(AND(MONTH(Tabla2[[#This Row],[FECHA CESE/BAJA]])=MONTH(TODAY()-30),YEAR(Tabla2[[#This Row],[FECHA CESE/BAJA]])=YEAR(TODAY())),MONTH(TODAY()-30)&amp;"-"&amp;YEAR(TODAY()),"Borrar")),"No aplica")</f>
        <v>No Aplica</v>
      </c>
      <c r="AC1771" t="str">
        <f ca="1">+IFERROR(IF(Tabla2[[#This Row],[FECHA INICIO DE LABORES EN OBRA]]="","No Aplica",IF(AND(MONTH(Tabla2[[#This Row],[FECHA INICIO DE LABORES EN OBRA]])=MONTH(TODAY()-30),YEAR(Tabla2[[#This Row],[FECHA INICIO DE LABORES EN OBRA]])=YEAR(TODAY())),MONTH(TODAY()-30)&amp;"-"&amp;YEAR(TODAY()),"No Aplica")),"No Aplica")</f>
        <v>No Aplica</v>
      </c>
    </row>
    <row r="1772" spans="1:29" x14ac:dyDescent="0.25">
      <c r="A1772" s="2" t="s">
        <v>5831</v>
      </c>
      <c r="B1772" s="3" t="s">
        <v>11103</v>
      </c>
      <c r="C1772" s="3" t="s">
        <v>11103</v>
      </c>
      <c r="D1772" s="3" t="s">
        <v>9661</v>
      </c>
      <c r="E1772" s="3" t="s">
        <v>9662</v>
      </c>
      <c r="F1772" s="36">
        <v>29323</v>
      </c>
      <c r="G1772" s="3">
        <v>2</v>
      </c>
      <c r="H1772" s="3" t="s">
        <v>1442</v>
      </c>
      <c r="I1772" s="3" t="s">
        <v>9602</v>
      </c>
      <c r="J1772" s="3" t="s">
        <v>9663</v>
      </c>
      <c r="K1772" s="3" t="s">
        <v>1054</v>
      </c>
      <c r="L1772" s="8" t="s">
        <v>9813</v>
      </c>
      <c r="M1772" s="5"/>
      <c r="N1772" s="13" t="s">
        <v>1489</v>
      </c>
      <c r="O1772" s="5">
        <v>45127</v>
      </c>
      <c r="P1772" s="8">
        <v>1</v>
      </c>
      <c r="Q1772" s="9">
        <v>4</v>
      </c>
      <c r="R1772" s="9" t="str">
        <f>IFERROR(VLOOKUP(Tabla2[[#This Row],[CONTRATISTA PRNCIPAL]],Hoja1!$L$5:$M$9,2,FALSE),"CJV")</f>
        <v>CJV</v>
      </c>
      <c r="S1772" s="9" t="str">
        <f>IF(Tabla2[[#This Row],[EMPRESA]]=Tabla2[[#This Row],[CONTRATISTA PRNCIPAL]],"Principal","Secundaria")</f>
        <v>Principal</v>
      </c>
      <c r="T1772" s="10">
        <f>IFERROR(1/COUNTIF(Tabla2[CONTRATISTA PRNCIPAL],Tabla2[[#This Row],[CONTRATISTA PRNCIPAL]]),0)</f>
        <v>8.5470085470085479E-3</v>
      </c>
      <c r="U1772" s="33">
        <f ca="1">IF(((TODAY()-Tabla2[[#This Row],[FECHA NACIMIENTO]])/365)&lt;18,"Corregir", IF(((TODAY()-Tabla2[[#This Row],[FECHA NACIMIENTO]])/365)&gt;80, "Corregir",ROUNDDOWN(((TODAY()-Tabla2[[#This Row],[FECHA NACIMIENTO]])/365),0)))</f>
        <v>43</v>
      </c>
      <c r="V177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772" s="34" t="str">
        <f ca="1">+IF(Tabla2[[#This Row],[Edad]]="Corregir","Corregir","Ok")</f>
        <v>Ok</v>
      </c>
      <c r="X1772" s="10" t="str">
        <f>+IFERROR(VLOOKUP(Tabla2[[#This Row],[DISTRITO SEGÚN DNI]],Hoja1!$A$2:$B$55,2,FALSE),"No")</f>
        <v>No</v>
      </c>
      <c r="Y1772" s="10" t="str">
        <f>IF(OR(LOWER(Tabla2[[#This Row],[GENERO]])="masculino", LOWER(Tabla2[[#This Row],[GENERO]])="femenino"),"OK","Corregir")</f>
        <v>OK</v>
      </c>
      <c r="Z1772" s="10" t="str">
        <f>+IF(Tabla2[[#This Row],[Nro. DNI / CE]]="","Corregir",IF(LEN(Tabla2[[#This Row],[Nro. DNI / CE]])&gt;=8,"OK","Corregir"))</f>
        <v>OK</v>
      </c>
      <c r="AA1772" s="10">
        <f>COUNTIF(Tabla2[APELLIDOS Y NOMBRES],Tabla2[[#This Row],[APELLIDOS Y NOMBRES]])</f>
        <v>1</v>
      </c>
      <c r="AB1772" t="str">
        <f ca="1">+IFERROR(IF(Tabla2[[#This Row],[FECHA CESE/BAJA]]="","No Aplica",IF(AND(MONTH(Tabla2[[#This Row],[FECHA CESE/BAJA]])=MONTH(TODAY()-30),YEAR(Tabla2[[#This Row],[FECHA CESE/BAJA]])=YEAR(TODAY())),MONTH(TODAY()-30)&amp;"-"&amp;YEAR(TODAY()),"Borrar")),"No aplica")</f>
        <v>No Aplica</v>
      </c>
      <c r="AC1772" t="str">
        <f ca="1">+IFERROR(IF(Tabla2[[#This Row],[FECHA INICIO DE LABORES EN OBRA]]="","No Aplica",IF(AND(MONTH(Tabla2[[#This Row],[FECHA INICIO DE LABORES EN OBRA]])=MONTH(TODAY()-30),YEAR(Tabla2[[#This Row],[FECHA INICIO DE LABORES EN OBRA]])=YEAR(TODAY())),MONTH(TODAY()-30)&amp;"-"&amp;YEAR(TODAY()),"No Aplica")),"No Aplica")</f>
        <v>No Aplica</v>
      </c>
    </row>
    <row r="1773" spans="1:29" x14ac:dyDescent="0.25">
      <c r="A1773" s="2" t="s">
        <v>5831</v>
      </c>
      <c r="B1773" s="3" t="s">
        <v>11103</v>
      </c>
      <c r="C1773" s="3" t="s">
        <v>11103</v>
      </c>
      <c r="D1773" s="3" t="s">
        <v>9664</v>
      </c>
      <c r="E1773" s="3" t="s">
        <v>9665</v>
      </c>
      <c r="F1773" s="36">
        <v>33486</v>
      </c>
      <c r="G1773" s="3">
        <v>2</v>
      </c>
      <c r="H1773" s="3" t="s">
        <v>1442</v>
      </c>
      <c r="I1773" s="3" t="s">
        <v>9602</v>
      </c>
      <c r="J1773" s="3" t="s">
        <v>9666</v>
      </c>
      <c r="K1773" s="3" t="s">
        <v>1063</v>
      </c>
      <c r="L1773" s="8" t="s">
        <v>9813</v>
      </c>
      <c r="M1773" s="5"/>
      <c r="N1773" s="13" t="s">
        <v>1489</v>
      </c>
      <c r="O1773" s="5">
        <v>45127</v>
      </c>
      <c r="P1773" s="8">
        <v>1</v>
      </c>
      <c r="Q1773" s="9">
        <v>4</v>
      </c>
      <c r="R1773" s="9" t="str">
        <f>IFERROR(VLOOKUP(Tabla2[[#This Row],[CONTRATISTA PRNCIPAL]],Hoja1!$L$5:$M$9,2,FALSE),"CJV")</f>
        <v>CJV</v>
      </c>
      <c r="S1773" s="9" t="str">
        <f>IF(Tabla2[[#This Row],[EMPRESA]]=Tabla2[[#This Row],[CONTRATISTA PRNCIPAL]],"Principal","Secundaria")</f>
        <v>Principal</v>
      </c>
      <c r="T1773" s="10">
        <f>IFERROR(1/COUNTIF(Tabla2[CONTRATISTA PRNCIPAL],Tabla2[[#This Row],[CONTRATISTA PRNCIPAL]]),0)</f>
        <v>8.5470085470085479E-3</v>
      </c>
      <c r="U1773" s="33">
        <f ca="1">IF(((TODAY()-Tabla2[[#This Row],[FECHA NACIMIENTO]])/365)&lt;18,"Corregir", IF(((TODAY()-Tabla2[[#This Row],[FECHA NACIMIENTO]])/365)&gt;80, "Corregir",ROUNDDOWN(((TODAY()-Tabla2[[#This Row],[FECHA NACIMIENTO]])/365),0)))</f>
        <v>32</v>
      </c>
      <c r="V177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773" s="34" t="str">
        <f ca="1">+IF(Tabla2[[#This Row],[Edad]]="Corregir","Corregir","Ok")</f>
        <v>Ok</v>
      </c>
      <c r="X1773" s="10" t="str">
        <f>+IFERROR(VLOOKUP(Tabla2[[#This Row],[DISTRITO SEGÚN DNI]],Hoja1!$A$2:$B$55,2,FALSE),"No")</f>
        <v>No</v>
      </c>
      <c r="Y1773" s="10" t="str">
        <f>IF(OR(LOWER(Tabla2[[#This Row],[GENERO]])="masculino", LOWER(Tabla2[[#This Row],[GENERO]])="femenino"),"OK","Corregir")</f>
        <v>OK</v>
      </c>
      <c r="Z1773" s="10" t="str">
        <f>+IF(Tabla2[[#This Row],[Nro. DNI / CE]]="","Corregir",IF(LEN(Tabla2[[#This Row],[Nro. DNI / CE]])&gt;=8,"OK","Corregir"))</f>
        <v>OK</v>
      </c>
      <c r="AA1773" s="10">
        <f>COUNTIF(Tabla2[APELLIDOS Y NOMBRES],Tabla2[[#This Row],[APELLIDOS Y NOMBRES]])</f>
        <v>1</v>
      </c>
      <c r="AB1773" t="str">
        <f ca="1">+IFERROR(IF(Tabla2[[#This Row],[FECHA CESE/BAJA]]="","No Aplica",IF(AND(MONTH(Tabla2[[#This Row],[FECHA CESE/BAJA]])=MONTH(TODAY()-30),YEAR(Tabla2[[#This Row],[FECHA CESE/BAJA]])=YEAR(TODAY())),MONTH(TODAY()-30)&amp;"-"&amp;YEAR(TODAY()),"Borrar")),"No aplica")</f>
        <v>No Aplica</v>
      </c>
      <c r="AC1773" t="str">
        <f ca="1">+IFERROR(IF(Tabla2[[#This Row],[FECHA INICIO DE LABORES EN OBRA]]="","No Aplica",IF(AND(MONTH(Tabla2[[#This Row],[FECHA INICIO DE LABORES EN OBRA]])=MONTH(TODAY()-30),YEAR(Tabla2[[#This Row],[FECHA INICIO DE LABORES EN OBRA]])=YEAR(TODAY())),MONTH(TODAY()-30)&amp;"-"&amp;YEAR(TODAY()),"No Aplica")),"No Aplica")</f>
        <v>No Aplica</v>
      </c>
    </row>
    <row r="1774" spans="1:29" x14ac:dyDescent="0.25">
      <c r="A1774" s="2" t="s">
        <v>5831</v>
      </c>
      <c r="B1774" s="3" t="s">
        <v>11103</v>
      </c>
      <c r="C1774" s="3" t="s">
        <v>11103</v>
      </c>
      <c r="D1774" s="3" t="s">
        <v>4670</v>
      </c>
      <c r="E1774" s="3" t="s">
        <v>9667</v>
      </c>
      <c r="F1774" s="36">
        <v>37398</v>
      </c>
      <c r="G1774" s="3">
        <v>2</v>
      </c>
      <c r="H1774" s="3" t="s">
        <v>1453</v>
      </c>
      <c r="I1774" s="3" t="s">
        <v>9602</v>
      </c>
      <c r="J1774" s="3" t="s">
        <v>4671</v>
      </c>
      <c r="K1774" s="3" t="s">
        <v>1047</v>
      </c>
      <c r="L1774" s="8" t="s">
        <v>9813</v>
      </c>
      <c r="M1774" s="5"/>
      <c r="N1774" s="13" t="s">
        <v>1489</v>
      </c>
      <c r="O1774" s="5">
        <v>45127</v>
      </c>
      <c r="P1774" s="8">
        <v>1</v>
      </c>
      <c r="Q1774" s="9">
        <v>4</v>
      </c>
      <c r="R1774" s="9" t="str">
        <f>IFERROR(VLOOKUP(Tabla2[[#This Row],[CONTRATISTA PRNCIPAL]],Hoja1!$L$5:$M$9,2,FALSE),"CJV")</f>
        <v>CJV</v>
      </c>
      <c r="S1774" s="9" t="str">
        <f>IF(Tabla2[[#This Row],[EMPRESA]]=Tabla2[[#This Row],[CONTRATISTA PRNCIPAL]],"Principal","Secundaria")</f>
        <v>Principal</v>
      </c>
      <c r="T1774" s="10">
        <f>IFERROR(1/COUNTIF(Tabla2[CONTRATISTA PRNCIPAL],Tabla2[[#This Row],[CONTRATISTA PRNCIPAL]]),0)</f>
        <v>8.5470085470085479E-3</v>
      </c>
      <c r="U1774" s="33">
        <f ca="1">IF(((TODAY()-Tabla2[[#This Row],[FECHA NACIMIENTO]])/365)&lt;18,"Corregir", IF(((TODAY()-Tabla2[[#This Row],[FECHA NACIMIENTO]])/365)&gt;80, "Corregir",ROUNDDOWN(((TODAY()-Tabla2[[#This Row],[FECHA NACIMIENTO]])/365),0)))</f>
        <v>21</v>
      </c>
      <c r="V177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1774" s="34" t="str">
        <f ca="1">+IF(Tabla2[[#This Row],[Edad]]="Corregir","Corregir","Ok")</f>
        <v>Ok</v>
      </c>
      <c r="X1774" s="10" t="str">
        <f>+IFERROR(VLOOKUP(Tabla2[[#This Row],[DISTRITO SEGÚN DNI]],Hoja1!$A$2:$B$55,2,FALSE),"No")</f>
        <v>No</v>
      </c>
      <c r="Y1774" s="10" t="str">
        <f>IF(OR(LOWER(Tabla2[[#This Row],[GENERO]])="masculino", LOWER(Tabla2[[#This Row],[GENERO]])="femenino"),"OK","Corregir")</f>
        <v>OK</v>
      </c>
      <c r="Z1774" s="10" t="str">
        <f>+IF(Tabla2[[#This Row],[Nro. DNI / CE]]="","Corregir",IF(LEN(Tabla2[[#This Row],[Nro. DNI / CE]])&gt;=8,"OK","Corregir"))</f>
        <v>OK</v>
      </c>
      <c r="AA1774" s="10">
        <f>COUNTIF(Tabla2[APELLIDOS Y NOMBRES],Tabla2[[#This Row],[APELLIDOS Y NOMBRES]])</f>
        <v>1</v>
      </c>
      <c r="AB1774" t="str">
        <f ca="1">+IFERROR(IF(Tabla2[[#This Row],[FECHA CESE/BAJA]]="","No Aplica",IF(AND(MONTH(Tabla2[[#This Row],[FECHA CESE/BAJA]])=MONTH(TODAY()-30),YEAR(Tabla2[[#This Row],[FECHA CESE/BAJA]])=YEAR(TODAY())),MONTH(TODAY()-30)&amp;"-"&amp;YEAR(TODAY()),"Borrar")),"No aplica")</f>
        <v>No Aplica</v>
      </c>
      <c r="AC1774" t="str">
        <f ca="1">+IFERROR(IF(Tabla2[[#This Row],[FECHA INICIO DE LABORES EN OBRA]]="","No Aplica",IF(AND(MONTH(Tabla2[[#This Row],[FECHA INICIO DE LABORES EN OBRA]])=MONTH(TODAY()-30),YEAR(Tabla2[[#This Row],[FECHA INICIO DE LABORES EN OBRA]])=YEAR(TODAY())),MONTH(TODAY()-30)&amp;"-"&amp;YEAR(TODAY()),"No Aplica")),"No Aplica")</f>
        <v>No Aplica</v>
      </c>
    </row>
    <row r="1775" spans="1:29" x14ac:dyDescent="0.25">
      <c r="A1775" s="2" t="s">
        <v>5831</v>
      </c>
      <c r="B1775" s="3" t="s">
        <v>11103</v>
      </c>
      <c r="C1775" s="3" t="s">
        <v>11103</v>
      </c>
      <c r="D1775" s="3" t="s">
        <v>470</v>
      </c>
      <c r="E1775" s="3" t="s">
        <v>11104</v>
      </c>
      <c r="F1775" s="36">
        <v>33959</v>
      </c>
      <c r="G1775" s="3">
        <v>2</v>
      </c>
      <c r="H1775" s="3" t="s">
        <v>1442</v>
      </c>
      <c r="I1775" s="3" t="s">
        <v>9602</v>
      </c>
      <c r="J1775" s="3" t="s">
        <v>11105</v>
      </c>
      <c r="K1775" s="3" t="s">
        <v>93</v>
      </c>
      <c r="L1775" s="8" t="s">
        <v>9813</v>
      </c>
      <c r="M1775" s="5"/>
      <c r="N1775" s="13" t="s">
        <v>1489</v>
      </c>
      <c r="O1775" s="5">
        <v>45146</v>
      </c>
      <c r="P1775" s="8">
        <v>1</v>
      </c>
      <c r="Q1775" s="9">
        <v>4</v>
      </c>
      <c r="R1775" s="9" t="str">
        <f>IFERROR(VLOOKUP(Tabla2[[#This Row],[CONTRATISTA PRNCIPAL]],Hoja1!$L$5:$M$9,2,FALSE),"CJV")</f>
        <v>CJV</v>
      </c>
      <c r="S1775" s="9" t="str">
        <f>IF(Tabla2[[#This Row],[EMPRESA]]=Tabla2[[#This Row],[CONTRATISTA PRNCIPAL]],"Principal","Secundaria")</f>
        <v>Principal</v>
      </c>
      <c r="T1775" s="10">
        <f>IFERROR(1/COUNTIF(Tabla2[CONTRATISTA PRNCIPAL],Tabla2[[#This Row],[CONTRATISTA PRNCIPAL]]),0)</f>
        <v>8.5470085470085479E-3</v>
      </c>
      <c r="U1775" s="33">
        <f ca="1">IF(((TODAY()-Tabla2[[#This Row],[FECHA NACIMIENTO]])/365)&lt;18,"Corregir", IF(((TODAY()-Tabla2[[#This Row],[FECHA NACIMIENTO]])/365)&gt;80, "Corregir",ROUNDDOWN(((TODAY()-Tabla2[[#This Row],[FECHA NACIMIENTO]])/365),0)))</f>
        <v>30</v>
      </c>
      <c r="V177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775" s="34" t="str">
        <f ca="1">+IF(Tabla2[[#This Row],[Edad]]="Corregir","Corregir","Ok")</f>
        <v>Ok</v>
      </c>
      <c r="X1775" s="10" t="str">
        <f>+IFERROR(VLOOKUP(Tabla2[[#This Row],[DISTRITO SEGÚN DNI]],Hoja1!$A$2:$B$55,2,FALSE),"No")</f>
        <v>ATE</v>
      </c>
      <c r="Y1775" s="10" t="str">
        <f>IF(OR(LOWER(Tabla2[[#This Row],[GENERO]])="masculino", LOWER(Tabla2[[#This Row],[GENERO]])="femenino"),"OK","Corregir")</f>
        <v>OK</v>
      </c>
      <c r="Z1775" s="10" t="str">
        <f>+IF(Tabla2[[#This Row],[Nro. DNI / CE]]="","Corregir",IF(LEN(Tabla2[[#This Row],[Nro. DNI / CE]])&gt;=8,"OK","Corregir"))</f>
        <v>OK</v>
      </c>
      <c r="AA1775" s="10">
        <f>COUNTIF(Tabla2[APELLIDOS Y NOMBRES],Tabla2[[#This Row],[APELLIDOS Y NOMBRES]])</f>
        <v>1</v>
      </c>
      <c r="AB1775" t="str">
        <f ca="1">+IFERROR(IF(Tabla2[[#This Row],[FECHA CESE/BAJA]]="","No Aplica",IF(AND(MONTH(Tabla2[[#This Row],[FECHA CESE/BAJA]])=MONTH(TODAY()-30),YEAR(Tabla2[[#This Row],[FECHA CESE/BAJA]])=YEAR(TODAY())),MONTH(TODAY()-30)&amp;"-"&amp;YEAR(TODAY()),"Borrar")),"No aplica")</f>
        <v>No Aplica</v>
      </c>
      <c r="AC1775" t="str">
        <f ca="1">+IFERROR(IF(Tabla2[[#This Row],[FECHA INICIO DE LABORES EN OBRA]]="","No Aplica",IF(AND(MONTH(Tabla2[[#This Row],[FECHA INICIO DE LABORES EN OBRA]])=MONTH(TODAY()-30),YEAR(Tabla2[[#This Row],[FECHA INICIO DE LABORES EN OBRA]])=YEAR(TODAY())),MONTH(TODAY()-30)&amp;"-"&amp;YEAR(TODAY()),"No Aplica")),"No Aplica")</f>
        <v>8-2023</v>
      </c>
    </row>
    <row r="1776" spans="1:29" x14ac:dyDescent="0.25">
      <c r="A1776" s="2" t="s">
        <v>5831</v>
      </c>
      <c r="B1776" s="3" t="s">
        <v>11103</v>
      </c>
      <c r="C1776" s="3" t="s">
        <v>11103</v>
      </c>
      <c r="D1776" s="3" t="s">
        <v>477</v>
      </c>
      <c r="E1776" s="3" t="s">
        <v>478</v>
      </c>
      <c r="F1776" s="36">
        <v>31625</v>
      </c>
      <c r="G1776" s="3">
        <v>2</v>
      </c>
      <c r="H1776" s="3" t="s">
        <v>1442</v>
      </c>
      <c r="I1776" s="3" t="s">
        <v>9602</v>
      </c>
      <c r="J1776" s="3" t="s">
        <v>11106</v>
      </c>
      <c r="K1776" s="3" t="s">
        <v>93</v>
      </c>
      <c r="L1776" s="8" t="s">
        <v>9813</v>
      </c>
      <c r="M1776" s="5"/>
      <c r="N1776" s="13" t="s">
        <v>1489</v>
      </c>
      <c r="O1776" s="5">
        <v>45146</v>
      </c>
      <c r="P1776" s="8">
        <v>1</v>
      </c>
      <c r="Q1776" s="9">
        <v>4</v>
      </c>
      <c r="R1776" s="9" t="str">
        <f>IFERROR(VLOOKUP(Tabla2[[#This Row],[CONTRATISTA PRNCIPAL]],Hoja1!$L$5:$M$9,2,FALSE),"CJV")</f>
        <v>CJV</v>
      </c>
      <c r="S1776" s="9" t="str">
        <f>IF(Tabla2[[#This Row],[EMPRESA]]=Tabla2[[#This Row],[CONTRATISTA PRNCIPAL]],"Principal","Secundaria")</f>
        <v>Principal</v>
      </c>
      <c r="T1776" s="10">
        <f>IFERROR(1/COUNTIF(Tabla2[CONTRATISTA PRNCIPAL],Tabla2[[#This Row],[CONTRATISTA PRNCIPAL]]),0)</f>
        <v>8.5470085470085479E-3</v>
      </c>
      <c r="U1776" s="33">
        <f ca="1">IF(((TODAY()-Tabla2[[#This Row],[FECHA NACIMIENTO]])/365)&lt;18,"Corregir", IF(((TODAY()-Tabla2[[#This Row],[FECHA NACIMIENTO]])/365)&gt;80, "Corregir",ROUNDDOWN(((TODAY()-Tabla2[[#This Row],[FECHA NACIMIENTO]])/365),0)))</f>
        <v>37</v>
      </c>
      <c r="V177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776" s="34" t="str">
        <f ca="1">+IF(Tabla2[[#This Row],[Edad]]="Corregir","Corregir","Ok")</f>
        <v>Ok</v>
      </c>
      <c r="X1776" s="10" t="str">
        <f>+IFERROR(VLOOKUP(Tabla2[[#This Row],[DISTRITO SEGÚN DNI]],Hoja1!$A$2:$B$55,2,FALSE),"No")</f>
        <v>ATE</v>
      </c>
      <c r="Y1776" s="10" t="str">
        <f>IF(OR(LOWER(Tabla2[[#This Row],[GENERO]])="masculino", LOWER(Tabla2[[#This Row],[GENERO]])="femenino"),"OK","Corregir")</f>
        <v>OK</v>
      </c>
      <c r="Z1776" s="10" t="str">
        <f>+IF(Tabla2[[#This Row],[Nro. DNI / CE]]="","Corregir",IF(LEN(Tabla2[[#This Row],[Nro. DNI / CE]])&gt;=8,"OK","Corregir"))</f>
        <v>OK</v>
      </c>
      <c r="AA1776" s="10">
        <f>COUNTIF(Tabla2[APELLIDOS Y NOMBRES],Tabla2[[#This Row],[APELLIDOS Y NOMBRES]])</f>
        <v>1</v>
      </c>
      <c r="AB1776" t="str">
        <f ca="1">+IFERROR(IF(Tabla2[[#This Row],[FECHA CESE/BAJA]]="","No Aplica",IF(AND(MONTH(Tabla2[[#This Row],[FECHA CESE/BAJA]])=MONTH(TODAY()-30),YEAR(Tabla2[[#This Row],[FECHA CESE/BAJA]])=YEAR(TODAY())),MONTH(TODAY()-30)&amp;"-"&amp;YEAR(TODAY()),"Borrar")),"No aplica")</f>
        <v>No Aplica</v>
      </c>
      <c r="AC1776" t="str">
        <f ca="1">+IFERROR(IF(Tabla2[[#This Row],[FECHA INICIO DE LABORES EN OBRA]]="","No Aplica",IF(AND(MONTH(Tabla2[[#This Row],[FECHA INICIO DE LABORES EN OBRA]])=MONTH(TODAY()-30),YEAR(Tabla2[[#This Row],[FECHA INICIO DE LABORES EN OBRA]])=YEAR(TODAY())),MONTH(TODAY()-30)&amp;"-"&amp;YEAR(TODAY()),"No Aplica")),"No Aplica")</f>
        <v>8-2023</v>
      </c>
    </row>
    <row r="1777" spans="1:29" x14ac:dyDescent="0.25">
      <c r="A1777" s="2" t="s">
        <v>5831</v>
      </c>
      <c r="B1777" s="3" t="s">
        <v>11103</v>
      </c>
      <c r="C1777" s="3" t="s">
        <v>11103</v>
      </c>
      <c r="D1777" s="3" t="s">
        <v>2742</v>
      </c>
      <c r="E1777" s="3" t="s">
        <v>11107</v>
      </c>
      <c r="F1777" s="36">
        <v>30198</v>
      </c>
      <c r="G1777" s="3">
        <v>2</v>
      </c>
      <c r="H1777" s="3" t="s">
        <v>1442</v>
      </c>
      <c r="I1777" s="3" t="s">
        <v>9602</v>
      </c>
      <c r="J1777" s="3" t="s">
        <v>11108</v>
      </c>
      <c r="K1777" s="3" t="s">
        <v>1044</v>
      </c>
      <c r="L1777" s="8" t="s">
        <v>9813</v>
      </c>
      <c r="M1777" s="5"/>
      <c r="N1777" s="13" t="s">
        <v>1489</v>
      </c>
      <c r="O1777" s="5">
        <v>45146</v>
      </c>
      <c r="P1777" s="8">
        <v>1</v>
      </c>
      <c r="Q1777" s="9">
        <v>4</v>
      </c>
      <c r="R1777" s="9" t="str">
        <f>IFERROR(VLOOKUP(Tabla2[[#This Row],[CONTRATISTA PRNCIPAL]],Hoja1!$L$5:$M$9,2,FALSE),"CJV")</f>
        <v>CJV</v>
      </c>
      <c r="S1777" s="9" t="str">
        <f>IF(Tabla2[[#This Row],[EMPRESA]]=Tabla2[[#This Row],[CONTRATISTA PRNCIPAL]],"Principal","Secundaria")</f>
        <v>Principal</v>
      </c>
      <c r="T1777" s="10">
        <f>IFERROR(1/COUNTIF(Tabla2[CONTRATISTA PRNCIPAL],Tabla2[[#This Row],[CONTRATISTA PRNCIPAL]]),0)</f>
        <v>8.5470085470085479E-3</v>
      </c>
      <c r="U1777" s="33">
        <f ca="1">IF(((TODAY()-Tabla2[[#This Row],[FECHA NACIMIENTO]])/365)&lt;18,"Corregir", IF(((TODAY()-Tabla2[[#This Row],[FECHA NACIMIENTO]])/365)&gt;80, "Corregir",ROUNDDOWN(((TODAY()-Tabla2[[#This Row],[FECHA NACIMIENTO]])/365),0)))</f>
        <v>41</v>
      </c>
      <c r="V177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777" s="34" t="str">
        <f ca="1">+IF(Tabla2[[#This Row],[Edad]]="Corregir","Corregir","Ok")</f>
        <v>Ok</v>
      </c>
      <c r="X1777" s="10" t="str">
        <f>+IFERROR(VLOOKUP(Tabla2[[#This Row],[DISTRITO SEGÚN DNI]],Hoja1!$A$2:$B$55,2,FALSE),"No")</f>
        <v>No</v>
      </c>
      <c r="Y1777" s="10" t="str">
        <f>IF(OR(LOWER(Tabla2[[#This Row],[GENERO]])="masculino", LOWER(Tabla2[[#This Row],[GENERO]])="femenino"),"OK","Corregir")</f>
        <v>OK</v>
      </c>
      <c r="Z1777" s="10" t="str">
        <f>+IF(Tabla2[[#This Row],[Nro. DNI / CE]]="","Corregir",IF(LEN(Tabla2[[#This Row],[Nro. DNI / CE]])&gt;=8,"OK","Corregir"))</f>
        <v>OK</v>
      </c>
      <c r="AA1777" s="10">
        <f>COUNTIF(Tabla2[APELLIDOS Y NOMBRES],Tabla2[[#This Row],[APELLIDOS Y NOMBRES]])</f>
        <v>1</v>
      </c>
      <c r="AB1777" t="str">
        <f ca="1">+IFERROR(IF(Tabla2[[#This Row],[FECHA CESE/BAJA]]="","No Aplica",IF(AND(MONTH(Tabla2[[#This Row],[FECHA CESE/BAJA]])=MONTH(TODAY()-30),YEAR(Tabla2[[#This Row],[FECHA CESE/BAJA]])=YEAR(TODAY())),MONTH(TODAY()-30)&amp;"-"&amp;YEAR(TODAY()),"Borrar")),"No aplica")</f>
        <v>No Aplica</v>
      </c>
      <c r="AC1777" t="str">
        <f ca="1">+IFERROR(IF(Tabla2[[#This Row],[FECHA INICIO DE LABORES EN OBRA]]="","No Aplica",IF(AND(MONTH(Tabla2[[#This Row],[FECHA INICIO DE LABORES EN OBRA]])=MONTH(TODAY()-30),YEAR(Tabla2[[#This Row],[FECHA INICIO DE LABORES EN OBRA]])=YEAR(TODAY())),MONTH(TODAY()-30)&amp;"-"&amp;YEAR(TODAY()),"No Aplica")),"No Aplica")</f>
        <v>8-2023</v>
      </c>
    </row>
    <row r="1778" spans="1:29" x14ac:dyDescent="0.25">
      <c r="A1778" s="2" t="s">
        <v>5831</v>
      </c>
      <c r="B1778" s="3" t="s">
        <v>11103</v>
      </c>
      <c r="C1778" s="3" t="s">
        <v>11103</v>
      </c>
      <c r="D1778" s="3" t="s">
        <v>11109</v>
      </c>
      <c r="E1778" s="3" t="s">
        <v>11110</v>
      </c>
      <c r="F1778" s="36">
        <v>36071</v>
      </c>
      <c r="G1778" s="3">
        <v>2</v>
      </c>
      <c r="H1778" s="3" t="s">
        <v>1469</v>
      </c>
      <c r="I1778" s="3" t="s">
        <v>9602</v>
      </c>
      <c r="J1778" s="3" t="s">
        <v>11111</v>
      </c>
      <c r="K1778" s="3" t="s">
        <v>5492</v>
      </c>
      <c r="L1778" s="8" t="s">
        <v>9813</v>
      </c>
      <c r="M1778" s="5"/>
      <c r="N1778" s="13" t="s">
        <v>1489</v>
      </c>
      <c r="O1778" s="5">
        <v>45146</v>
      </c>
      <c r="P1778" s="8">
        <v>1</v>
      </c>
      <c r="Q1778" s="9">
        <v>4</v>
      </c>
      <c r="R1778" s="9" t="str">
        <f>IFERROR(VLOOKUP(Tabla2[[#This Row],[CONTRATISTA PRNCIPAL]],Hoja1!$L$5:$M$9,2,FALSE),"CJV")</f>
        <v>CJV</v>
      </c>
      <c r="S1778" s="9" t="str">
        <f>IF(Tabla2[[#This Row],[EMPRESA]]=Tabla2[[#This Row],[CONTRATISTA PRNCIPAL]],"Principal","Secundaria")</f>
        <v>Principal</v>
      </c>
      <c r="T1778" s="10">
        <f>IFERROR(1/COUNTIF(Tabla2[CONTRATISTA PRNCIPAL],Tabla2[[#This Row],[CONTRATISTA PRNCIPAL]]),0)</f>
        <v>8.5470085470085479E-3</v>
      </c>
      <c r="U1778" s="33">
        <f ca="1">IF(((TODAY()-Tabla2[[#This Row],[FECHA NACIMIENTO]])/365)&lt;18,"Corregir", IF(((TODAY()-Tabla2[[#This Row],[FECHA NACIMIENTO]])/365)&gt;80, "Corregir",ROUNDDOWN(((TODAY()-Tabla2[[#This Row],[FECHA NACIMIENTO]])/365),0)))</f>
        <v>24</v>
      </c>
      <c r="V177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778" s="34" t="str">
        <f ca="1">+IF(Tabla2[[#This Row],[Edad]]="Corregir","Corregir","Ok")</f>
        <v>Ok</v>
      </c>
      <c r="X1778" s="10" t="str">
        <f>+IFERROR(VLOOKUP(Tabla2[[#This Row],[DISTRITO SEGÚN DNI]],Hoja1!$A$2:$B$55,2,FALSE),"No")</f>
        <v>No</v>
      </c>
      <c r="Y1778" s="10" t="str">
        <f>IF(OR(LOWER(Tabla2[[#This Row],[GENERO]])="masculino", LOWER(Tabla2[[#This Row],[GENERO]])="femenino"),"OK","Corregir")</f>
        <v>OK</v>
      </c>
      <c r="Z1778" s="10" t="str">
        <f>+IF(Tabla2[[#This Row],[Nro. DNI / CE]]="","Corregir",IF(LEN(Tabla2[[#This Row],[Nro. DNI / CE]])&gt;=8,"OK","Corregir"))</f>
        <v>OK</v>
      </c>
      <c r="AA1778" s="10">
        <f>COUNTIF(Tabla2[APELLIDOS Y NOMBRES],Tabla2[[#This Row],[APELLIDOS Y NOMBRES]])</f>
        <v>1</v>
      </c>
      <c r="AB1778" t="str">
        <f ca="1">+IFERROR(IF(Tabla2[[#This Row],[FECHA CESE/BAJA]]="","No Aplica",IF(AND(MONTH(Tabla2[[#This Row],[FECHA CESE/BAJA]])=MONTH(TODAY()-30),YEAR(Tabla2[[#This Row],[FECHA CESE/BAJA]])=YEAR(TODAY())),MONTH(TODAY()-30)&amp;"-"&amp;YEAR(TODAY()),"Borrar")),"No aplica")</f>
        <v>No Aplica</v>
      </c>
      <c r="AC1778" t="str">
        <f ca="1">+IFERROR(IF(Tabla2[[#This Row],[FECHA INICIO DE LABORES EN OBRA]]="","No Aplica",IF(AND(MONTH(Tabla2[[#This Row],[FECHA INICIO DE LABORES EN OBRA]])=MONTH(TODAY()-30),YEAR(Tabla2[[#This Row],[FECHA INICIO DE LABORES EN OBRA]])=YEAR(TODAY())),MONTH(TODAY()-30)&amp;"-"&amp;YEAR(TODAY()),"No Aplica")),"No Aplica")</f>
        <v>8-2023</v>
      </c>
    </row>
    <row r="1779" spans="1:29" x14ac:dyDescent="0.25">
      <c r="A1779" s="2" t="s">
        <v>5831</v>
      </c>
      <c r="B1779" s="3" t="s">
        <v>11103</v>
      </c>
      <c r="C1779" s="3" t="s">
        <v>11103</v>
      </c>
      <c r="D1779" s="3" t="s">
        <v>2719</v>
      </c>
      <c r="E1779" s="3" t="s">
        <v>2720</v>
      </c>
      <c r="F1779" s="36">
        <v>30114</v>
      </c>
      <c r="G1779" s="3">
        <v>2</v>
      </c>
      <c r="H1779" s="3" t="s">
        <v>1453</v>
      </c>
      <c r="I1779" s="3" t="s">
        <v>9602</v>
      </c>
      <c r="J1779" s="3" t="s">
        <v>11112</v>
      </c>
      <c r="K1779" s="3" t="s">
        <v>34</v>
      </c>
      <c r="L1779" s="8" t="s">
        <v>9813</v>
      </c>
      <c r="M1779" s="5"/>
      <c r="N1779" s="13" t="s">
        <v>1489</v>
      </c>
      <c r="O1779" s="5">
        <v>45144</v>
      </c>
      <c r="P1779" s="8">
        <v>1</v>
      </c>
      <c r="Q1779" s="9">
        <v>4</v>
      </c>
      <c r="R1779" s="9" t="str">
        <f>IFERROR(VLOOKUP(Tabla2[[#This Row],[CONTRATISTA PRNCIPAL]],Hoja1!$L$5:$M$9,2,FALSE),"CJV")</f>
        <v>CJV</v>
      </c>
      <c r="S1779" s="9" t="str">
        <f>IF(Tabla2[[#This Row],[EMPRESA]]=Tabla2[[#This Row],[CONTRATISTA PRNCIPAL]],"Principal","Secundaria")</f>
        <v>Principal</v>
      </c>
      <c r="T1779" s="10">
        <f>IFERROR(1/COUNTIF(Tabla2[CONTRATISTA PRNCIPAL],Tabla2[[#This Row],[CONTRATISTA PRNCIPAL]]),0)</f>
        <v>8.5470085470085479E-3</v>
      </c>
      <c r="U1779" s="33">
        <f ca="1">IF(((TODAY()-Tabla2[[#This Row],[FECHA NACIMIENTO]])/365)&lt;18,"Corregir", IF(((TODAY()-Tabla2[[#This Row],[FECHA NACIMIENTO]])/365)&gt;80, "Corregir",ROUNDDOWN(((TODAY()-Tabla2[[#This Row],[FECHA NACIMIENTO]])/365),0)))</f>
        <v>41</v>
      </c>
      <c r="V177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779" s="34" t="str">
        <f ca="1">+IF(Tabla2[[#This Row],[Edad]]="Corregir","Corregir","Ok")</f>
        <v>Ok</v>
      </c>
      <c r="X1779" s="10" t="str">
        <f>+IFERROR(VLOOKUP(Tabla2[[#This Row],[DISTRITO SEGÚN DNI]],Hoja1!$A$2:$B$55,2,FALSE),"No")</f>
        <v>CALLAO</v>
      </c>
      <c r="Y1779" s="10" t="str">
        <f>IF(OR(LOWER(Tabla2[[#This Row],[GENERO]])="masculino", LOWER(Tabla2[[#This Row],[GENERO]])="femenino"),"OK","Corregir")</f>
        <v>OK</v>
      </c>
      <c r="Z1779" s="10" t="str">
        <f>+IF(Tabla2[[#This Row],[Nro. DNI / CE]]="","Corregir",IF(LEN(Tabla2[[#This Row],[Nro. DNI / CE]])&gt;=8,"OK","Corregir"))</f>
        <v>OK</v>
      </c>
      <c r="AA1779" s="10">
        <f>COUNTIF(Tabla2[APELLIDOS Y NOMBRES],Tabla2[[#This Row],[APELLIDOS Y NOMBRES]])</f>
        <v>2</v>
      </c>
      <c r="AB1779" t="str">
        <f ca="1">+IFERROR(IF(Tabla2[[#This Row],[FECHA CESE/BAJA]]="","No Aplica",IF(AND(MONTH(Tabla2[[#This Row],[FECHA CESE/BAJA]])=MONTH(TODAY()-30),YEAR(Tabla2[[#This Row],[FECHA CESE/BAJA]])=YEAR(TODAY())),MONTH(TODAY()-30)&amp;"-"&amp;YEAR(TODAY()),"Borrar")),"No aplica")</f>
        <v>No Aplica</v>
      </c>
      <c r="AC1779" t="str">
        <f ca="1">+IFERROR(IF(Tabla2[[#This Row],[FECHA INICIO DE LABORES EN OBRA]]="","No Aplica",IF(AND(MONTH(Tabla2[[#This Row],[FECHA INICIO DE LABORES EN OBRA]])=MONTH(TODAY()-30),YEAR(Tabla2[[#This Row],[FECHA INICIO DE LABORES EN OBRA]])=YEAR(TODAY())),MONTH(TODAY()-30)&amp;"-"&amp;YEAR(TODAY()),"No Aplica")),"No Aplica")</f>
        <v>8-2023</v>
      </c>
    </row>
    <row r="1780" spans="1:29" x14ac:dyDescent="0.25">
      <c r="A1780" s="2" t="s">
        <v>5831</v>
      </c>
      <c r="B1780" s="3" t="s">
        <v>11103</v>
      </c>
      <c r="C1780" s="3" t="s">
        <v>11103</v>
      </c>
      <c r="D1780" s="3" t="s">
        <v>2719</v>
      </c>
      <c r="E1780" s="3" t="s">
        <v>11113</v>
      </c>
      <c r="F1780" s="36">
        <v>34615</v>
      </c>
      <c r="G1780" s="3">
        <v>2</v>
      </c>
      <c r="H1780" s="3" t="s">
        <v>1453</v>
      </c>
      <c r="I1780" s="3" t="s">
        <v>9602</v>
      </c>
      <c r="J1780" s="3" t="s">
        <v>11114</v>
      </c>
      <c r="K1780" s="3" t="s">
        <v>34</v>
      </c>
      <c r="L1780" s="8" t="s">
        <v>9813</v>
      </c>
      <c r="M1780" s="5"/>
      <c r="N1780" s="13" t="s">
        <v>1489</v>
      </c>
      <c r="O1780" s="5">
        <v>45144</v>
      </c>
      <c r="P1780" s="8">
        <v>1</v>
      </c>
      <c r="Q1780" s="9">
        <v>4</v>
      </c>
      <c r="R1780" s="9" t="str">
        <f>IFERROR(VLOOKUP(Tabla2[[#This Row],[CONTRATISTA PRNCIPAL]],Hoja1!$L$5:$M$9,2,FALSE),"CJV")</f>
        <v>CJV</v>
      </c>
      <c r="S1780" s="9" t="str">
        <f>IF(Tabla2[[#This Row],[EMPRESA]]=Tabla2[[#This Row],[CONTRATISTA PRNCIPAL]],"Principal","Secundaria")</f>
        <v>Principal</v>
      </c>
      <c r="T1780" s="10">
        <f>IFERROR(1/COUNTIF(Tabla2[CONTRATISTA PRNCIPAL],Tabla2[[#This Row],[CONTRATISTA PRNCIPAL]]),0)</f>
        <v>8.5470085470085479E-3</v>
      </c>
      <c r="U1780" s="33">
        <f ca="1">IF(((TODAY()-Tabla2[[#This Row],[FECHA NACIMIENTO]])/365)&lt;18,"Corregir", IF(((TODAY()-Tabla2[[#This Row],[FECHA NACIMIENTO]])/365)&gt;80, "Corregir",ROUNDDOWN(((TODAY()-Tabla2[[#This Row],[FECHA NACIMIENTO]])/365),0)))</f>
        <v>28</v>
      </c>
      <c r="V178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780" s="34" t="str">
        <f ca="1">+IF(Tabla2[[#This Row],[Edad]]="Corregir","Corregir","Ok")</f>
        <v>Ok</v>
      </c>
      <c r="X1780" s="10" t="str">
        <f>+IFERROR(VLOOKUP(Tabla2[[#This Row],[DISTRITO SEGÚN DNI]],Hoja1!$A$2:$B$55,2,FALSE),"No")</f>
        <v>CALLAO</v>
      </c>
      <c r="Y1780" s="10" t="str">
        <f>IF(OR(LOWER(Tabla2[[#This Row],[GENERO]])="masculino", LOWER(Tabla2[[#This Row],[GENERO]])="femenino"),"OK","Corregir")</f>
        <v>OK</v>
      </c>
      <c r="Z1780" s="10" t="str">
        <f>+IF(Tabla2[[#This Row],[Nro. DNI / CE]]="","Corregir",IF(LEN(Tabla2[[#This Row],[Nro. DNI / CE]])&gt;=8,"OK","Corregir"))</f>
        <v>OK</v>
      </c>
      <c r="AA1780" s="10">
        <f>COUNTIF(Tabla2[APELLIDOS Y NOMBRES],Tabla2[[#This Row],[APELLIDOS Y NOMBRES]])</f>
        <v>1</v>
      </c>
      <c r="AB1780" t="str">
        <f ca="1">+IFERROR(IF(Tabla2[[#This Row],[FECHA CESE/BAJA]]="","No Aplica",IF(AND(MONTH(Tabla2[[#This Row],[FECHA CESE/BAJA]])=MONTH(TODAY()-30),YEAR(Tabla2[[#This Row],[FECHA CESE/BAJA]])=YEAR(TODAY())),MONTH(TODAY()-30)&amp;"-"&amp;YEAR(TODAY()),"Borrar")),"No aplica")</f>
        <v>No Aplica</v>
      </c>
      <c r="AC1780" t="str">
        <f ca="1">+IFERROR(IF(Tabla2[[#This Row],[FECHA INICIO DE LABORES EN OBRA]]="","No Aplica",IF(AND(MONTH(Tabla2[[#This Row],[FECHA INICIO DE LABORES EN OBRA]])=MONTH(TODAY()-30),YEAR(Tabla2[[#This Row],[FECHA INICIO DE LABORES EN OBRA]])=YEAR(TODAY())),MONTH(TODAY()-30)&amp;"-"&amp;YEAR(TODAY()),"No Aplica")),"No Aplica")</f>
        <v>8-2023</v>
      </c>
    </row>
    <row r="1781" spans="1:29" x14ac:dyDescent="0.25">
      <c r="A1781" s="2" t="s">
        <v>5831</v>
      </c>
      <c r="B1781" s="3" t="s">
        <v>11103</v>
      </c>
      <c r="C1781" s="3" t="s">
        <v>11103</v>
      </c>
      <c r="D1781" s="3" t="s">
        <v>473</v>
      </c>
      <c r="E1781" s="3" t="s">
        <v>11115</v>
      </c>
      <c r="F1781" s="36">
        <v>33440</v>
      </c>
      <c r="G1781" s="3">
        <v>1</v>
      </c>
      <c r="H1781" s="3" t="s">
        <v>1478</v>
      </c>
      <c r="I1781" s="3" t="s">
        <v>9602</v>
      </c>
      <c r="J1781" s="3" t="s">
        <v>11116</v>
      </c>
      <c r="K1781" s="3" t="s">
        <v>1660</v>
      </c>
      <c r="L1781" s="8" t="s">
        <v>9813</v>
      </c>
      <c r="M1781" s="5"/>
      <c r="N1781" s="13" t="s">
        <v>1489</v>
      </c>
      <c r="O1781" s="5">
        <v>45152</v>
      </c>
      <c r="P1781" s="8">
        <v>1</v>
      </c>
      <c r="Q1781" s="9">
        <v>1</v>
      </c>
      <c r="R1781" s="9" t="str">
        <f>IFERROR(VLOOKUP(Tabla2[[#This Row],[CONTRATISTA PRNCIPAL]],Hoja1!$L$5:$M$9,2,FALSE),"CJV")</f>
        <v>CJV</v>
      </c>
      <c r="S1781" s="9" t="str">
        <f>IF(Tabla2[[#This Row],[EMPRESA]]=Tabla2[[#This Row],[CONTRATISTA PRNCIPAL]],"Principal","Secundaria")</f>
        <v>Principal</v>
      </c>
      <c r="T1781" s="10">
        <f>IFERROR(1/COUNTIF(Tabla2[CONTRATISTA PRNCIPAL],Tabla2[[#This Row],[CONTRATISTA PRNCIPAL]]),0)</f>
        <v>8.5470085470085479E-3</v>
      </c>
      <c r="U1781" s="33">
        <f ca="1">IF(((TODAY()-Tabla2[[#This Row],[FECHA NACIMIENTO]])/365)&lt;18,"Corregir", IF(((TODAY()-Tabla2[[#This Row],[FECHA NACIMIENTO]])/365)&gt;80, "Corregir",ROUNDDOWN(((TODAY()-Tabla2[[#This Row],[FECHA NACIMIENTO]])/365),0)))</f>
        <v>32</v>
      </c>
      <c r="V178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781" s="34" t="str">
        <f ca="1">+IF(Tabla2[[#This Row],[Edad]]="Corregir","Corregir","Ok")</f>
        <v>Ok</v>
      </c>
      <c r="X1781" s="10" t="str">
        <f>+IFERROR(VLOOKUP(Tabla2[[#This Row],[DISTRITO SEGÚN DNI]],Hoja1!$A$2:$B$55,2,FALSE),"No")</f>
        <v>No</v>
      </c>
      <c r="Y1781" s="10" t="str">
        <f>IF(OR(LOWER(Tabla2[[#This Row],[GENERO]])="masculino", LOWER(Tabla2[[#This Row],[GENERO]])="femenino"),"OK","Corregir")</f>
        <v>OK</v>
      </c>
      <c r="Z1781" s="10" t="str">
        <f>+IF(Tabla2[[#This Row],[Nro. DNI / CE]]="","Corregir",IF(LEN(Tabla2[[#This Row],[Nro. DNI / CE]])&gt;=8,"OK","Corregir"))</f>
        <v>OK</v>
      </c>
      <c r="AA1781" s="10">
        <f>COUNTIF(Tabla2[APELLIDOS Y NOMBRES],Tabla2[[#This Row],[APELLIDOS Y NOMBRES]])</f>
        <v>1</v>
      </c>
      <c r="AB1781" t="str">
        <f ca="1">+IFERROR(IF(Tabla2[[#This Row],[FECHA CESE/BAJA]]="","No Aplica",IF(AND(MONTH(Tabla2[[#This Row],[FECHA CESE/BAJA]])=MONTH(TODAY()-30),YEAR(Tabla2[[#This Row],[FECHA CESE/BAJA]])=YEAR(TODAY())),MONTH(TODAY()-30)&amp;"-"&amp;YEAR(TODAY()),"Borrar")),"No aplica")</f>
        <v>No Aplica</v>
      </c>
      <c r="AC1781" t="str">
        <f ca="1">+IFERROR(IF(Tabla2[[#This Row],[FECHA INICIO DE LABORES EN OBRA]]="","No Aplica",IF(AND(MONTH(Tabla2[[#This Row],[FECHA INICIO DE LABORES EN OBRA]])=MONTH(TODAY()-30),YEAR(Tabla2[[#This Row],[FECHA INICIO DE LABORES EN OBRA]])=YEAR(TODAY())),MONTH(TODAY()-30)&amp;"-"&amp;YEAR(TODAY()),"No Aplica")),"No Aplica")</f>
        <v>8-2023</v>
      </c>
    </row>
    <row r="1782" spans="1:29" x14ac:dyDescent="0.25">
      <c r="A1782" s="2" t="s">
        <v>5831</v>
      </c>
      <c r="B1782" s="3" t="s">
        <v>11103</v>
      </c>
      <c r="C1782" s="3" t="s">
        <v>11103</v>
      </c>
      <c r="D1782" s="3" t="s">
        <v>11117</v>
      </c>
      <c r="E1782" s="3" t="s">
        <v>11118</v>
      </c>
      <c r="F1782" s="36">
        <v>32012</v>
      </c>
      <c r="G1782" s="3">
        <v>1</v>
      </c>
      <c r="H1782" s="3" t="s">
        <v>2765</v>
      </c>
      <c r="I1782" s="3" t="s">
        <v>9602</v>
      </c>
      <c r="J1782" s="3" t="s">
        <v>11119</v>
      </c>
      <c r="K1782" s="3" t="s">
        <v>1044</v>
      </c>
      <c r="L1782" s="8" t="s">
        <v>9818</v>
      </c>
      <c r="M1782" s="5"/>
      <c r="N1782" s="13" t="s">
        <v>1489</v>
      </c>
      <c r="O1782" s="5">
        <v>45152</v>
      </c>
      <c r="P1782" s="8">
        <v>1</v>
      </c>
      <c r="Q1782" s="9">
        <v>1</v>
      </c>
      <c r="R1782" s="9" t="str">
        <f>IFERROR(VLOOKUP(Tabla2[[#This Row],[CONTRATISTA PRNCIPAL]],Hoja1!$L$5:$M$9,2,FALSE),"CJV")</f>
        <v>CJV</v>
      </c>
      <c r="S1782" s="9" t="str">
        <f>IF(Tabla2[[#This Row],[EMPRESA]]=Tabla2[[#This Row],[CONTRATISTA PRNCIPAL]],"Principal","Secundaria")</f>
        <v>Principal</v>
      </c>
      <c r="T1782" s="10">
        <f>IFERROR(1/COUNTIF(Tabla2[CONTRATISTA PRNCIPAL],Tabla2[[#This Row],[CONTRATISTA PRNCIPAL]]),0)</f>
        <v>8.5470085470085479E-3</v>
      </c>
      <c r="U1782" s="33">
        <f ca="1">IF(((TODAY()-Tabla2[[#This Row],[FECHA NACIMIENTO]])/365)&lt;18,"Corregir", IF(((TODAY()-Tabla2[[#This Row],[FECHA NACIMIENTO]])/365)&gt;80, "Corregir",ROUNDDOWN(((TODAY()-Tabla2[[#This Row],[FECHA NACIMIENTO]])/365),0)))</f>
        <v>36</v>
      </c>
      <c r="V178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782" s="34" t="str">
        <f ca="1">+IF(Tabla2[[#This Row],[Edad]]="Corregir","Corregir","Ok")</f>
        <v>Ok</v>
      </c>
      <c r="X1782" s="10" t="str">
        <f>+IFERROR(VLOOKUP(Tabla2[[#This Row],[DISTRITO SEGÚN DNI]],Hoja1!$A$2:$B$55,2,FALSE),"No")</f>
        <v>No</v>
      </c>
      <c r="Y1782" s="10" t="str">
        <f>IF(OR(LOWER(Tabla2[[#This Row],[GENERO]])="masculino", LOWER(Tabla2[[#This Row],[GENERO]])="femenino"),"OK","Corregir")</f>
        <v>OK</v>
      </c>
      <c r="Z1782" s="10" t="str">
        <f>+IF(Tabla2[[#This Row],[Nro. DNI / CE]]="","Corregir",IF(LEN(Tabla2[[#This Row],[Nro. DNI / CE]])&gt;=8,"OK","Corregir"))</f>
        <v>OK</v>
      </c>
      <c r="AA1782" s="10">
        <f>COUNTIF(Tabla2[APELLIDOS Y NOMBRES],Tabla2[[#This Row],[APELLIDOS Y NOMBRES]])</f>
        <v>1</v>
      </c>
      <c r="AB1782" t="str">
        <f ca="1">+IFERROR(IF(Tabla2[[#This Row],[FECHA CESE/BAJA]]="","No Aplica",IF(AND(MONTH(Tabla2[[#This Row],[FECHA CESE/BAJA]])=MONTH(TODAY()-30),YEAR(Tabla2[[#This Row],[FECHA CESE/BAJA]])=YEAR(TODAY())),MONTH(TODAY()-30)&amp;"-"&amp;YEAR(TODAY()),"Borrar")),"No aplica")</f>
        <v>No Aplica</v>
      </c>
      <c r="AC1782" t="str">
        <f ca="1">+IFERROR(IF(Tabla2[[#This Row],[FECHA INICIO DE LABORES EN OBRA]]="","No Aplica",IF(AND(MONTH(Tabla2[[#This Row],[FECHA INICIO DE LABORES EN OBRA]])=MONTH(TODAY()-30),YEAR(Tabla2[[#This Row],[FECHA INICIO DE LABORES EN OBRA]])=YEAR(TODAY())),MONTH(TODAY()-30)&amp;"-"&amp;YEAR(TODAY()),"No Aplica")),"No Aplica")</f>
        <v>8-2023</v>
      </c>
    </row>
    <row r="1783" spans="1:29" x14ac:dyDescent="0.25">
      <c r="A1783" s="2" t="s">
        <v>5831</v>
      </c>
      <c r="B1783" s="3" t="s">
        <v>11103</v>
      </c>
      <c r="C1783" s="3" t="s">
        <v>11103</v>
      </c>
      <c r="D1783" s="3" t="s">
        <v>11120</v>
      </c>
      <c r="E1783" s="3" t="s">
        <v>11121</v>
      </c>
      <c r="F1783" s="36">
        <v>32134</v>
      </c>
      <c r="G1783" s="3">
        <v>2</v>
      </c>
      <c r="H1783" s="3" t="s">
        <v>1453</v>
      </c>
      <c r="I1783" s="3" t="s">
        <v>9602</v>
      </c>
      <c r="J1783" s="3" t="s">
        <v>11122</v>
      </c>
      <c r="K1783" s="3" t="s">
        <v>1077</v>
      </c>
      <c r="L1783" s="8" t="s">
        <v>9813</v>
      </c>
      <c r="M1783" s="5"/>
      <c r="N1783" s="13" t="s">
        <v>1489</v>
      </c>
      <c r="O1783" s="5">
        <v>45154</v>
      </c>
      <c r="P1783" s="8">
        <v>1</v>
      </c>
      <c r="Q1783" s="9">
        <v>4</v>
      </c>
      <c r="R1783" s="9" t="str">
        <f>IFERROR(VLOOKUP(Tabla2[[#This Row],[CONTRATISTA PRNCIPAL]],Hoja1!$L$5:$M$9,2,FALSE),"CJV")</f>
        <v>CJV</v>
      </c>
      <c r="S1783" s="9" t="str">
        <f>IF(Tabla2[[#This Row],[EMPRESA]]=Tabla2[[#This Row],[CONTRATISTA PRNCIPAL]],"Principal","Secundaria")</f>
        <v>Principal</v>
      </c>
      <c r="T1783" s="10">
        <f>IFERROR(1/COUNTIF(Tabla2[CONTRATISTA PRNCIPAL],Tabla2[[#This Row],[CONTRATISTA PRNCIPAL]]),0)</f>
        <v>8.5470085470085479E-3</v>
      </c>
      <c r="U1783" s="33">
        <f ca="1">IF(((TODAY()-Tabla2[[#This Row],[FECHA NACIMIENTO]])/365)&lt;18,"Corregir", IF(((TODAY()-Tabla2[[#This Row],[FECHA NACIMIENTO]])/365)&gt;80, "Corregir",ROUNDDOWN(((TODAY()-Tabla2[[#This Row],[FECHA NACIMIENTO]])/365),0)))</f>
        <v>35</v>
      </c>
      <c r="V178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783" s="34" t="str">
        <f ca="1">+IF(Tabla2[[#This Row],[Edad]]="Corregir","Corregir","Ok")</f>
        <v>Ok</v>
      </c>
      <c r="X1783" s="10" t="str">
        <f>+IFERROR(VLOOKUP(Tabla2[[#This Row],[DISTRITO SEGÚN DNI]],Hoja1!$A$2:$B$55,2,FALSE),"No")</f>
        <v>No</v>
      </c>
      <c r="Y1783" s="10" t="str">
        <f>IF(OR(LOWER(Tabla2[[#This Row],[GENERO]])="masculino", LOWER(Tabla2[[#This Row],[GENERO]])="femenino"),"OK","Corregir")</f>
        <v>OK</v>
      </c>
      <c r="Z1783" s="10" t="str">
        <f>+IF(Tabla2[[#This Row],[Nro. DNI / CE]]="","Corregir",IF(LEN(Tabla2[[#This Row],[Nro. DNI / CE]])&gt;=8,"OK","Corregir"))</f>
        <v>OK</v>
      </c>
      <c r="AA1783" s="10">
        <f>COUNTIF(Tabla2[APELLIDOS Y NOMBRES],Tabla2[[#This Row],[APELLIDOS Y NOMBRES]])</f>
        <v>1</v>
      </c>
      <c r="AB1783" t="str">
        <f ca="1">+IFERROR(IF(Tabla2[[#This Row],[FECHA CESE/BAJA]]="","No Aplica",IF(AND(MONTH(Tabla2[[#This Row],[FECHA CESE/BAJA]])=MONTH(TODAY()-30),YEAR(Tabla2[[#This Row],[FECHA CESE/BAJA]])=YEAR(TODAY())),MONTH(TODAY()-30)&amp;"-"&amp;YEAR(TODAY()),"Borrar")),"No aplica")</f>
        <v>No Aplica</v>
      </c>
      <c r="AC1783" t="str">
        <f ca="1">+IFERROR(IF(Tabla2[[#This Row],[FECHA INICIO DE LABORES EN OBRA]]="","No Aplica",IF(AND(MONTH(Tabla2[[#This Row],[FECHA INICIO DE LABORES EN OBRA]])=MONTH(TODAY()-30),YEAR(Tabla2[[#This Row],[FECHA INICIO DE LABORES EN OBRA]])=YEAR(TODAY())),MONTH(TODAY()-30)&amp;"-"&amp;YEAR(TODAY()),"No Aplica")),"No Aplica")</f>
        <v>8-2023</v>
      </c>
    </row>
    <row r="1784" spans="1:29" x14ac:dyDescent="0.25">
      <c r="A1784" s="2" t="s">
        <v>5831</v>
      </c>
      <c r="B1784" s="3" t="s">
        <v>11103</v>
      </c>
      <c r="C1784" s="3" t="s">
        <v>11103</v>
      </c>
      <c r="D1784" s="3" t="s">
        <v>11123</v>
      </c>
      <c r="E1784" s="3" t="s">
        <v>11124</v>
      </c>
      <c r="F1784" s="36">
        <v>37369</v>
      </c>
      <c r="G1784" s="3">
        <v>1</v>
      </c>
      <c r="H1784" s="3" t="s">
        <v>11125</v>
      </c>
      <c r="I1784" s="3" t="s">
        <v>9602</v>
      </c>
      <c r="J1784" s="3" t="s">
        <v>11126</v>
      </c>
      <c r="K1784" s="3" t="s">
        <v>11127</v>
      </c>
      <c r="L1784" s="8" t="s">
        <v>9813</v>
      </c>
      <c r="M1784" s="5"/>
      <c r="N1784" s="13" t="s">
        <v>1043</v>
      </c>
      <c r="O1784" s="5">
        <v>45139</v>
      </c>
      <c r="P1784" s="8">
        <v>1</v>
      </c>
      <c r="Q1784" s="9">
        <v>1</v>
      </c>
      <c r="R1784" s="9" t="str">
        <f>IFERROR(VLOOKUP(Tabla2[[#This Row],[CONTRATISTA PRNCIPAL]],Hoja1!$L$5:$M$9,2,FALSE),"CJV")</f>
        <v>CJV</v>
      </c>
      <c r="S1784" s="9" t="str">
        <f>IF(Tabla2[[#This Row],[EMPRESA]]=Tabla2[[#This Row],[CONTRATISTA PRNCIPAL]],"Principal","Secundaria")</f>
        <v>Principal</v>
      </c>
      <c r="T1784" s="10">
        <f>IFERROR(1/COUNTIF(Tabla2[CONTRATISTA PRNCIPAL],Tabla2[[#This Row],[CONTRATISTA PRNCIPAL]]),0)</f>
        <v>8.5470085470085479E-3</v>
      </c>
      <c r="U1784" s="33">
        <f ca="1">IF(((TODAY()-Tabla2[[#This Row],[FECHA NACIMIENTO]])/365)&lt;18,"Corregir", IF(((TODAY()-Tabla2[[#This Row],[FECHA NACIMIENTO]])/365)&gt;80, "Corregir",ROUNDDOWN(((TODAY()-Tabla2[[#This Row],[FECHA NACIMIENTO]])/365),0)))</f>
        <v>21</v>
      </c>
      <c r="V178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1784" s="34" t="str">
        <f ca="1">+IF(Tabla2[[#This Row],[Edad]]="Corregir","Corregir","Ok")</f>
        <v>Ok</v>
      </c>
      <c r="X1784" s="10" t="str">
        <f>+IFERROR(VLOOKUP(Tabla2[[#This Row],[DISTRITO SEGÚN DNI]],Hoja1!$A$2:$B$55,2,FALSE),"No")</f>
        <v>No</v>
      </c>
      <c r="Y1784" s="10" t="str">
        <f>IF(OR(LOWER(Tabla2[[#This Row],[GENERO]])="masculino", LOWER(Tabla2[[#This Row],[GENERO]])="femenino"),"OK","Corregir")</f>
        <v>OK</v>
      </c>
      <c r="Z1784" s="10" t="str">
        <f>+IF(Tabla2[[#This Row],[Nro. DNI / CE]]="","Corregir",IF(LEN(Tabla2[[#This Row],[Nro. DNI / CE]])&gt;=8,"OK","Corregir"))</f>
        <v>OK</v>
      </c>
      <c r="AA1784" s="10">
        <f>COUNTIF(Tabla2[APELLIDOS Y NOMBRES],Tabla2[[#This Row],[APELLIDOS Y NOMBRES]])</f>
        <v>1</v>
      </c>
      <c r="AB1784" t="str">
        <f ca="1">+IFERROR(IF(Tabla2[[#This Row],[FECHA CESE/BAJA]]="","No Aplica",IF(AND(MONTH(Tabla2[[#This Row],[FECHA CESE/BAJA]])=MONTH(TODAY()-30),YEAR(Tabla2[[#This Row],[FECHA CESE/BAJA]])=YEAR(TODAY())),MONTH(TODAY()-30)&amp;"-"&amp;YEAR(TODAY()),"Borrar")),"No aplica")</f>
        <v>No Aplica</v>
      </c>
      <c r="AC1784" t="str">
        <f ca="1">+IFERROR(IF(Tabla2[[#This Row],[FECHA INICIO DE LABORES EN OBRA]]="","No Aplica",IF(AND(MONTH(Tabla2[[#This Row],[FECHA INICIO DE LABORES EN OBRA]])=MONTH(TODAY()-30),YEAR(Tabla2[[#This Row],[FECHA INICIO DE LABORES EN OBRA]])=YEAR(TODAY())),MONTH(TODAY()-30)&amp;"-"&amp;YEAR(TODAY()),"No Aplica")),"No Aplica")</f>
        <v>8-2023</v>
      </c>
    </row>
    <row r="1785" spans="1:29" x14ac:dyDescent="0.25">
      <c r="A1785" s="2" t="s">
        <v>5831</v>
      </c>
      <c r="B1785" s="3" t="s">
        <v>11103</v>
      </c>
      <c r="C1785" s="3" t="s">
        <v>11103</v>
      </c>
      <c r="D1785" s="3" t="s">
        <v>11128</v>
      </c>
      <c r="E1785" s="3" t="s">
        <v>11129</v>
      </c>
      <c r="F1785" s="36">
        <v>32590</v>
      </c>
      <c r="G1785" s="3">
        <v>1</v>
      </c>
      <c r="H1785" s="3" t="s">
        <v>1468</v>
      </c>
      <c r="I1785" s="3" t="s">
        <v>9602</v>
      </c>
      <c r="J1785" s="3" t="s">
        <v>11130</v>
      </c>
      <c r="K1785" s="3" t="s">
        <v>3254</v>
      </c>
      <c r="L1785" s="8" t="s">
        <v>9813</v>
      </c>
      <c r="M1785" s="5"/>
      <c r="N1785" s="13" t="s">
        <v>1043</v>
      </c>
      <c r="O1785" s="5">
        <v>45148</v>
      </c>
      <c r="P1785" s="8">
        <v>1</v>
      </c>
      <c r="Q1785" s="9">
        <v>1</v>
      </c>
      <c r="R1785" s="9" t="str">
        <f>IFERROR(VLOOKUP(Tabla2[[#This Row],[CONTRATISTA PRNCIPAL]],Hoja1!$L$5:$M$9,2,FALSE),"CJV")</f>
        <v>CJV</v>
      </c>
      <c r="S1785" s="9" t="str">
        <f>IF(Tabla2[[#This Row],[EMPRESA]]=Tabla2[[#This Row],[CONTRATISTA PRNCIPAL]],"Principal","Secundaria")</f>
        <v>Principal</v>
      </c>
      <c r="T1785" s="10">
        <f>IFERROR(1/COUNTIF(Tabla2[CONTRATISTA PRNCIPAL],Tabla2[[#This Row],[CONTRATISTA PRNCIPAL]]),0)</f>
        <v>8.5470085470085479E-3</v>
      </c>
      <c r="U1785" s="33">
        <f ca="1">IF(((TODAY()-Tabla2[[#This Row],[FECHA NACIMIENTO]])/365)&lt;18,"Corregir", IF(((TODAY()-Tabla2[[#This Row],[FECHA NACIMIENTO]])/365)&gt;80, "Corregir",ROUNDDOWN(((TODAY()-Tabla2[[#This Row],[FECHA NACIMIENTO]])/365),0)))</f>
        <v>34</v>
      </c>
      <c r="V178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785" s="34" t="str">
        <f ca="1">+IF(Tabla2[[#This Row],[Edad]]="Corregir","Corregir","Ok")</f>
        <v>Ok</v>
      </c>
      <c r="X1785" s="10" t="str">
        <f>+IFERROR(VLOOKUP(Tabla2[[#This Row],[DISTRITO SEGÚN DNI]],Hoja1!$A$2:$B$55,2,FALSE),"No")</f>
        <v>No</v>
      </c>
      <c r="Y1785" s="10" t="str">
        <f>IF(OR(LOWER(Tabla2[[#This Row],[GENERO]])="masculino", LOWER(Tabla2[[#This Row],[GENERO]])="femenino"),"OK","Corregir")</f>
        <v>OK</v>
      </c>
      <c r="Z1785" s="10" t="str">
        <f>+IF(Tabla2[[#This Row],[Nro. DNI / CE]]="","Corregir",IF(LEN(Tabla2[[#This Row],[Nro. DNI / CE]])&gt;=8,"OK","Corregir"))</f>
        <v>OK</v>
      </c>
      <c r="AA1785" s="10">
        <f>COUNTIF(Tabla2[APELLIDOS Y NOMBRES],Tabla2[[#This Row],[APELLIDOS Y NOMBRES]])</f>
        <v>1</v>
      </c>
      <c r="AB1785" t="str">
        <f ca="1">+IFERROR(IF(Tabla2[[#This Row],[FECHA CESE/BAJA]]="","No Aplica",IF(AND(MONTH(Tabla2[[#This Row],[FECHA CESE/BAJA]])=MONTH(TODAY()-30),YEAR(Tabla2[[#This Row],[FECHA CESE/BAJA]])=YEAR(TODAY())),MONTH(TODAY()-30)&amp;"-"&amp;YEAR(TODAY()),"Borrar")),"No aplica")</f>
        <v>No Aplica</v>
      </c>
      <c r="AC1785" t="str">
        <f ca="1">+IFERROR(IF(Tabla2[[#This Row],[FECHA INICIO DE LABORES EN OBRA]]="","No Aplica",IF(AND(MONTH(Tabla2[[#This Row],[FECHA INICIO DE LABORES EN OBRA]])=MONTH(TODAY()-30),YEAR(Tabla2[[#This Row],[FECHA INICIO DE LABORES EN OBRA]])=YEAR(TODAY())),MONTH(TODAY()-30)&amp;"-"&amp;YEAR(TODAY()),"No Aplica")),"No Aplica")</f>
        <v>8-2023</v>
      </c>
    </row>
    <row r="1786" spans="1:29" x14ac:dyDescent="0.25">
      <c r="A1786" s="2" t="s">
        <v>5831</v>
      </c>
      <c r="B1786" s="3" t="s">
        <v>11103</v>
      </c>
      <c r="C1786" s="3" t="s">
        <v>11103</v>
      </c>
      <c r="D1786" s="3" t="s">
        <v>11131</v>
      </c>
      <c r="E1786" s="3" t="s">
        <v>11132</v>
      </c>
      <c r="F1786" s="36">
        <v>32323</v>
      </c>
      <c r="G1786" s="3">
        <v>2</v>
      </c>
      <c r="H1786" s="3" t="s">
        <v>3166</v>
      </c>
      <c r="I1786" s="3" t="s">
        <v>9602</v>
      </c>
      <c r="J1786" s="3" t="s">
        <v>11133</v>
      </c>
      <c r="K1786" s="3" t="s">
        <v>1219</v>
      </c>
      <c r="L1786" s="8" t="s">
        <v>9813</v>
      </c>
      <c r="M1786" s="5"/>
      <c r="N1786" s="13" t="s">
        <v>1043</v>
      </c>
      <c r="O1786" s="5">
        <v>45159</v>
      </c>
      <c r="P1786" s="8">
        <v>1</v>
      </c>
      <c r="Q1786" s="9">
        <v>4</v>
      </c>
      <c r="R1786" s="9" t="str">
        <f>IFERROR(VLOOKUP(Tabla2[[#This Row],[CONTRATISTA PRNCIPAL]],Hoja1!$L$5:$M$9,2,FALSE),"CJV")</f>
        <v>CJV</v>
      </c>
      <c r="S1786" s="9" t="str">
        <f>IF(Tabla2[[#This Row],[EMPRESA]]=Tabla2[[#This Row],[CONTRATISTA PRNCIPAL]],"Principal","Secundaria")</f>
        <v>Principal</v>
      </c>
      <c r="T1786" s="10">
        <f>IFERROR(1/COUNTIF(Tabla2[CONTRATISTA PRNCIPAL],Tabla2[[#This Row],[CONTRATISTA PRNCIPAL]]),0)</f>
        <v>8.5470085470085479E-3</v>
      </c>
      <c r="U1786" s="33">
        <f ca="1">IF(((TODAY()-Tabla2[[#This Row],[FECHA NACIMIENTO]])/365)&lt;18,"Corregir", IF(((TODAY()-Tabla2[[#This Row],[FECHA NACIMIENTO]])/365)&gt;80, "Corregir",ROUNDDOWN(((TODAY()-Tabla2[[#This Row],[FECHA NACIMIENTO]])/365),0)))</f>
        <v>35</v>
      </c>
      <c r="V178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786" s="34" t="str">
        <f ca="1">+IF(Tabla2[[#This Row],[Edad]]="Corregir","Corregir","Ok")</f>
        <v>Ok</v>
      </c>
      <c r="X1786" s="10" t="str">
        <f>+IFERROR(VLOOKUP(Tabla2[[#This Row],[DISTRITO SEGÚN DNI]],Hoja1!$A$2:$B$55,2,FALSE),"No")</f>
        <v>No</v>
      </c>
      <c r="Y1786" s="10" t="str">
        <f>IF(OR(LOWER(Tabla2[[#This Row],[GENERO]])="masculino", LOWER(Tabla2[[#This Row],[GENERO]])="femenino"),"OK","Corregir")</f>
        <v>OK</v>
      </c>
      <c r="Z1786" s="10" t="str">
        <f>+IF(Tabla2[[#This Row],[Nro. DNI / CE]]="","Corregir",IF(LEN(Tabla2[[#This Row],[Nro. DNI / CE]])&gt;=8,"OK","Corregir"))</f>
        <v>OK</v>
      </c>
      <c r="AA1786" s="10">
        <f>COUNTIF(Tabla2[APELLIDOS Y NOMBRES],Tabla2[[#This Row],[APELLIDOS Y NOMBRES]])</f>
        <v>1</v>
      </c>
      <c r="AB1786" t="str">
        <f ca="1">+IFERROR(IF(Tabla2[[#This Row],[FECHA CESE/BAJA]]="","No Aplica",IF(AND(MONTH(Tabla2[[#This Row],[FECHA CESE/BAJA]])=MONTH(TODAY()-30),YEAR(Tabla2[[#This Row],[FECHA CESE/BAJA]])=YEAR(TODAY())),MONTH(TODAY()-30)&amp;"-"&amp;YEAR(TODAY()),"Borrar")),"No aplica")</f>
        <v>No Aplica</v>
      </c>
      <c r="AC1786" t="str">
        <f ca="1">+IFERROR(IF(Tabla2[[#This Row],[FECHA INICIO DE LABORES EN OBRA]]="","No Aplica",IF(AND(MONTH(Tabla2[[#This Row],[FECHA INICIO DE LABORES EN OBRA]])=MONTH(TODAY()-30),YEAR(Tabla2[[#This Row],[FECHA INICIO DE LABORES EN OBRA]])=YEAR(TODAY())),MONTH(TODAY()-30)&amp;"-"&amp;YEAR(TODAY()),"No Aplica")),"No Aplica")</f>
        <v>8-2023</v>
      </c>
    </row>
    <row r="1787" spans="1:29" x14ac:dyDescent="0.25">
      <c r="A1787" s="2" t="s">
        <v>5831</v>
      </c>
      <c r="B1787" s="3" t="s">
        <v>11103</v>
      </c>
      <c r="C1787" s="3" t="s">
        <v>11103</v>
      </c>
      <c r="D1787" s="3" t="s">
        <v>11134</v>
      </c>
      <c r="E1787" s="3" t="s">
        <v>11135</v>
      </c>
      <c r="F1787" s="36">
        <v>35590</v>
      </c>
      <c r="G1787" s="3">
        <v>2</v>
      </c>
      <c r="H1787" s="3" t="s">
        <v>1458</v>
      </c>
      <c r="I1787" s="3" t="s">
        <v>9602</v>
      </c>
      <c r="J1787" s="3" t="s">
        <v>11136</v>
      </c>
      <c r="K1787" s="3" t="s">
        <v>1047</v>
      </c>
      <c r="L1787" s="8" t="s">
        <v>9813</v>
      </c>
      <c r="M1787" s="5"/>
      <c r="N1787" s="13" t="s">
        <v>1043</v>
      </c>
      <c r="O1787" s="5">
        <v>45148</v>
      </c>
      <c r="P1787" s="8">
        <v>1</v>
      </c>
      <c r="Q1787" s="9">
        <v>4</v>
      </c>
      <c r="R1787" s="9" t="str">
        <f>IFERROR(VLOOKUP(Tabla2[[#This Row],[CONTRATISTA PRNCIPAL]],Hoja1!$L$5:$M$9,2,FALSE),"CJV")</f>
        <v>CJV</v>
      </c>
      <c r="S1787" s="9" t="str">
        <f>IF(Tabla2[[#This Row],[EMPRESA]]=Tabla2[[#This Row],[CONTRATISTA PRNCIPAL]],"Principal","Secundaria")</f>
        <v>Principal</v>
      </c>
      <c r="T1787" s="10">
        <f>IFERROR(1/COUNTIF(Tabla2[CONTRATISTA PRNCIPAL],Tabla2[[#This Row],[CONTRATISTA PRNCIPAL]]),0)</f>
        <v>8.5470085470085479E-3</v>
      </c>
      <c r="U1787" s="33">
        <f ca="1">IF(((TODAY()-Tabla2[[#This Row],[FECHA NACIMIENTO]])/365)&lt;18,"Corregir", IF(((TODAY()-Tabla2[[#This Row],[FECHA NACIMIENTO]])/365)&gt;80, "Corregir",ROUNDDOWN(((TODAY()-Tabla2[[#This Row],[FECHA NACIMIENTO]])/365),0)))</f>
        <v>26</v>
      </c>
      <c r="V178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787" s="34" t="str">
        <f ca="1">+IF(Tabla2[[#This Row],[Edad]]="Corregir","Corregir","Ok")</f>
        <v>Ok</v>
      </c>
      <c r="X1787" s="10" t="str">
        <f>+IFERROR(VLOOKUP(Tabla2[[#This Row],[DISTRITO SEGÚN DNI]],Hoja1!$A$2:$B$55,2,FALSE),"No")</f>
        <v>No</v>
      </c>
      <c r="Y1787" s="10" t="str">
        <f>IF(OR(LOWER(Tabla2[[#This Row],[GENERO]])="masculino", LOWER(Tabla2[[#This Row],[GENERO]])="femenino"),"OK","Corregir")</f>
        <v>OK</v>
      </c>
      <c r="Z1787" s="10" t="str">
        <f>+IF(Tabla2[[#This Row],[Nro. DNI / CE]]="","Corregir",IF(LEN(Tabla2[[#This Row],[Nro. DNI / CE]])&gt;=8,"OK","Corregir"))</f>
        <v>OK</v>
      </c>
      <c r="AA1787" s="10">
        <f>COUNTIF(Tabla2[APELLIDOS Y NOMBRES],Tabla2[[#This Row],[APELLIDOS Y NOMBRES]])</f>
        <v>1</v>
      </c>
      <c r="AB1787" t="str">
        <f ca="1">+IFERROR(IF(Tabla2[[#This Row],[FECHA CESE/BAJA]]="","No Aplica",IF(AND(MONTH(Tabla2[[#This Row],[FECHA CESE/BAJA]])=MONTH(TODAY()-30),YEAR(Tabla2[[#This Row],[FECHA CESE/BAJA]])=YEAR(TODAY())),MONTH(TODAY()-30)&amp;"-"&amp;YEAR(TODAY()),"Borrar")),"No aplica")</f>
        <v>No Aplica</v>
      </c>
      <c r="AC1787" t="str">
        <f ca="1">+IFERROR(IF(Tabla2[[#This Row],[FECHA INICIO DE LABORES EN OBRA]]="","No Aplica",IF(AND(MONTH(Tabla2[[#This Row],[FECHA INICIO DE LABORES EN OBRA]])=MONTH(TODAY()-30),YEAR(Tabla2[[#This Row],[FECHA INICIO DE LABORES EN OBRA]])=YEAR(TODAY())),MONTH(TODAY()-30)&amp;"-"&amp;YEAR(TODAY()),"No Aplica")),"No Aplica")</f>
        <v>8-2023</v>
      </c>
    </row>
    <row r="1788" spans="1:29" x14ac:dyDescent="0.25">
      <c r="A1788" s="2" t="s">
        <v>5831</v>
      </c>
      <c r="B1788" s="3" t="s">
        <v>11103</v>
      </c>
      <c r="C1788" s="3" t="s">
        <v>11103</v>
      </c>
      <c r="D1788" s="3" t="s">
        <v>595</v>
      </c>
      <c r="E1788" s="3" t="s">
        <v>11137</v>
      </c>
      <c r="F1788" s="36">
        <v>30789</v>
      </c>
      <c r="G1788" s="3">
        <v>2</v>
      </c>
      <c r="H1788" s="3" t="s">
        <v>11138</v>
      </c>
      <c r="I1788" s="3" t="s">
        <v>9602</v>
      </c>
      <c r="J1788" s="3" t="s">
        <v>11139</v>
      </c>
      <c r="K1788" s="3" t="s">
        <v>35</v>
      </c>
      <c r="L1788" s="8" t="s">
        <v>9813</v>
      </c>
      <c r="M1788" s="5"/>
      <c r="N1788" s="13" t="s">
        <v>1043</v>
      </c>
      <c r="O1788" s="5">
        <v>45148</v>
      </c>
      <c r="P1788" s="8">
        <v>1</v>
      </c>
      <c r="Q1788" s="9">
        <v>4</v>
      </c>
      <c r="R1788" s="9" t="str">
        <f>IFERROR(VLOOKUP(Tabla2[[#This Row],[CONTRATISTA PRNCIPAL]],Hoja1!$L$5:$M$9,2,FALSE),"CJV")</f>
        <v>CJV</v>
      </c>
      <c r="S1788" s="9" t="str">
        <f>IF(Tabla2[[#This Row],[EMPRESA]]=Tabla2[[#This Row],[CONTRATISTA PRNCIPAL]],"Principal","Secundaria")</f>
        <v>Principal</v>
      </c>
      <c r="T1788" s="10">
        <f>IFERROR(1/COUNTIF(Tabla2[CONTRATISTA PRNCIPAL],Tabla2[[#This Row],[CONTRATISTA PRNCIPAL]]),0)</f>
        <v>8.5470085470085479E-3</v>
      </c>
      <c r="U1788" s="33">
        <f ca="1">IF(((TODAY()-Tabla2[[#This Row],[FECHA NACIMIENTO]])/365)&lt;18,"Corregir", IF(((TODAY()-Tabla2[[#This Row],[FECHA NACIMIENTO]])/365)&gt;80, "Corregir",ROUNDDOWN(((TODAY()-Tabla2[[#This Row],[FECHA NACIMIENTO]])/365),0)))</f>
        <v>39</v>
      </c>
      <c r="V178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788" s="34" t="str">
        <f ca="1">+IF(Tabla2[[#This Row],[Edad]]="Corregir","Corregir","Ok")</f>
        <v>Ok</v>
      </c>
      <c r="X1788" s="10" t="str">
        <f>+IFERROR(VLOOKUP(Tabla2[[#This Row],[DISTRITO SEGÚN DNI]],Hoja1!$A$2:$B$55,2,FALSE),"No")</f>
        <v>EL AGUSTINO</v>
      </c>
      <c r="Y1788" s="10" t="str">
        <f>IF(OR(LOWER(Tabla2[[#This Row],[GENERO]])="masculino", LOWER(Tabla2[[#This Row],[GENERO]])="femenino"),"OK","Corregir")</f>
        <v>OK</v>
      </c>
      <c r="Z1788" s="10" t="str">
        <f>+IF(Tabla2[[#This Row],[Nro. DNI / CE]]="","Corregir",IF(LEN(Tabla2[[#This Row],[Nro. DNI / CE]])&gt;=8,"OK","Corregir"))</f>
        <v>OK</v>
      </c>
      <c r="AA1788" s="10">
        <f>COUNTIF(Tabla2[APELLIDOS Y NOMBRES],Tabla2[[#This Row],[APELLIDOS Y NOMBRES]])</f>
        <v>1</v>
      </c>
      <c r="AB1788" t="str">
        <f ca="1">+IFERROR(IF(Tabla2[[#This Row],[FECHA CESE/BAJA]]="","No Aplica",IF(AND(MONTH(Tabla2[[#This Row],[FECHA CESE/BAJA]])=MONTH(TODAY()-30),YEAR(Tabla2[[#This Row],[FECHA CESE/BAJA]])=YEAR(TODAY())),MONTH(TODAY()-30)&amp;"-"&amp;YEAR(TODAY()),"Borrar")),"No aplica")</f>
        <v>No Aplica</v>
      </c>
      <c r="AC1788" t="str">
        <f ca="1">+IFERROR(IF(Tabla2[[#This Row],[FECHA INICIO DE LABORES EN OBRA]]="","No Aplica",IF(AND(MONTH(Tabla2[[#This Row],[FECHA INICIO DE LABORES EN OBRA]])=MONTH(TODAY()-30),YEAR(Tabla2[[#This Row],[FECHA INICIO DE LABORES EN OBRA]])=YEAR(TODAY())),MONTH(TODAY()-30)&amp;"-"&amp;YEAR(TODAY()),"No Aplica")),"No Aplica")</f>
        <v>8-2023</v>
      </c>
    </row>
    <row r="1789" spans="1:29" x14ac:dyDescent="0.25">
      <c r="A1789" s="2" t="s">
        <v>5831</v>
      </c>
      <c r="B1789" s="3" t="s">
        <v>11103</v>
      </c>
      <c r="C1789" s="3" t="s">
        <v>11103</v>
      </c>
      <c r="D1789" s="3" t="s">
        <v>11140</v>
      </c>
      <c r="E1789" s="3" t="s">
        <v>11141</v>
      </c>
      <c r="F1789" s="36">
        <v>33880</v>
      </c>
      <c r="G1789" s="3">
        <v>2</v>
      </c>
      <c r="H1789" s="3" t="s">
        <v>1444</v>
      </c>
      <c r="I1789" s="3" t="s">
        <v>9602</v>
      </c>
      <c r="J1789" s="3" t="s">
        <v>11142</v>
      </c>
      <c r="K1789" s="3" t="s">
        <v>131</v>
      </c>
      <c r="L1789" s="8" t="s">
        <v>9813</v>
      </c>
      <c r="M1789" s="5"/>
      <c r="N1789" s="13" t="s">
        <v>1043</v>
      </c>
      <c r="O1789" s="5">
        <v>45148</v>
      </c>
      <c r="P1789" s="8">
        <v>1</v>
      </c>
      <c r="Q1789" s="9">
        <v>4</v>
      </c>
      <c r="R1789" s="9" t="str">
        <f>IFERROR(VLOOKUP(Tabla2[[#This Row],[CONTRATISTA PRNCIPAL]],Hoja1!$L$5:$M$9,2,FALSE),"CJV")</f>
        <v>CJV</v>
      </c>
      <c r="S1789" s="9" t="str">
        <f>IF(Tabla2[[#This Row],[EMPRESA]]=Tabla2[[#This Row],[CONTRATISTA PRNCIPAL]],"Principal","Secundaria")</f>
        <v>Principal</v>
      </c>
      <c r="T1789" s="10">
        <f>IFERROR(1/COUNTIF(Tabla2[CONTRATISTA PRNCIPAL],Tabla2[[#This Row],[CONTRATISTA PRNCIPAL]]),0)</f>
        <v>8.5470085470085479E-3</v>
      </c>
      <c r="U1789" s="33">
        <f ca="1">IF(((TODAY()-Tabla2[[#This Row],[FECHA NACIMIENTO]])/365)&lt;18,"Corregir", IF(((TODAY()-Tabla2[[#This Row],[FECHA NACIMIENTO]])/365)&gt;80, "Corregir",ROUNDDOWN(((TODAY()-Tabla2[[#This Row],[FECHA NACIMIENTO]])/365),0)))</f>
        <v>30</v>
      </c>
      <c r="V178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789" s="34" t="str">
        <f ca="1">+IF(Tabla2[[#This Row],[Edad]]="Corregir","Corregir","Ok")</f>
        <v>Ok</v>
      </c>
      <c r="X1789" s="10" t="str">
        <f>+IFERROR(VLOOKUP(Tabla2[[#This Row],[DISTRITO SEGÚN DNI]],Hoja1!$A$2:$B$55,2,FALSE),"No")</f>
        <v>BREÑA</v>
      </c>
      <c r="Y1789" s="10" t="str">
        <f>IF(OR(LOWER(Tabla2[[#This Row],[GENERO]])="masculino", LOWER(Tabla2[[#This Row],[GENERO]])="femenino"),"OK","Corregir")</f>
        <v>OK</v>
      </c>
      <c r="Z1789" s="10" t="str">
        <f>+IF(Tabla2[[#This Row],[Nro. DNI / CE]]="","Corregir",IF(LEN(Tabla2[[#This Row],[Nro. DNI / CE]])&gt;=8,"OK","Corregir"))</f>
        <v>OK</v>
      </c>
      <c r="AA1789" s="10">
        <f>COUNTIF(Tabla2[APELLIDOS Y NOMBRES],Tabla2[[#This Row],[APELLIDOS Y NOMBRES]])</f>
        <v>1</v>
      </c>
      <c r="AB1789" t="str">
        <f ca="1">+IFERROR(IF(Tabla2[[#This Row],[FECHA CESE/BAJA]]="","No Aplica",IF(AND(MONTH(Tabla2[[#This Row],[FECHA CESE/BAJA]])=MONTH(TODAY()-30),YEAR(Tabla2[[#This Row],[FECHA CESE/BAJA]])=YEAR(TODAY())),MONTH(TODAY()-30)&amp;"-"&amp;YEAR(TODAY()),"Borrar")),"No aplica")</f>
        <v>No Aplica</v>
      </c>
      <c r="AC1789" t="str">
        <f ca="1">+IFERROR(IF(Tabla2[[#This Row],[FECHA INICIO DE LABORES EN OBRA]]="","No Aplica",IF(AND(MONTH(Tabla2[[#This Row],[FECHA INICIO DE LABORES EN OBRA]])=MONTH(TODAY()-30),YEAR(Tabla2[[#This Row],[FECHA INICIO DE LABORES EN OBRA]])=YEAR(TODAY())),MONTH(TODAY()-30)&amp;"-"&amp;YEAR(TODAY()),"No Aplica")),"No Aplica")</f>
        <v>8-2023</v>
      </c>
    </row>
    <row r="1790" spans="1:29" x14ac:dyDescent="0.25">
      <c r="A1790" s="2" t="s">
        <v>5831</v>
      </c>
      <c r="B1790" s="3" t="s">
        <v>11103</v>
      </c>
      <c r="C1790" s="3" t="s">
        <v>11103</v>
      </c>
      <c r="D1790" s="3" t="s">
        <v>11143</v>
      </c>
      <c r="E1790" s="3" t="s">
        <v>11144</v>
      </c>
      <c r="F1790" s="36">
        <v>29468</v>
      </c>
      <c r="G1790" s="3">
        <v>2</v>
      </c>
      <c r="H1790" s="3" t="s">
        <v>1442</v>
      </c>
      <c r="I1790" s="3" t="s">
        <v>9602</v>
      </c>
      <c r="J1790" s="3" t="s">
        <v>11145</v>
      </c>
      <c r="K1790" s="3" t="s">
        <v>1219</v>
      </c>
      <c r="L1790" s="8" t="s">
        <v>9813</v>
      </c>
      <c r="M1790" s="5"/>
      <c r="N1790" s="13" t="s">
        <v>1043</v>
      </c>
      <c r="O1790" s="5">
        <v>45148</v>
      </c>
      <c r="P1790" s="8">
        <v>1</v>
      </c>
      <c r="Q1790" s="9">
        <v>4</v>
      </c>
      <c r="R1790" s="9" t="str">
        <f>IFERROR(VLOOKUP(Tabla2[[#This Row],[CONTRATISTA PRNCIPAL]],Hoja1!$L$5:$M$9,2,FALSE),"CJV")</f>
        <v>CJV</v>
      </c>
      <c r="S1790" s="9" t="str">
        <f>IF(Tabla2[[#This Row],[EMPRESA]]=Tabla2[[#This Row],[CONTRATISTA PRNCIPAL]],"Principal","Secundaria")</f>
        <v>Principal</v>
      </c>
      <c r="T1790" s="10">
        <f>IFERROR(1/COUNTIF(Tabla2[CONTRATISTA PRNCIPAL],Tabla2[[#This Row],[CONTRATISTA PRNCIPAL]]),0)</f>
        <v>8.5470085470085479E-3</v>
      </c>
      <c r="U1790" s="33">
        <f ca="1">IF(((TODAY()-Tabla2[[#This Row],[FECHA NACIMIENTO]])/365)&lt;18,"Corregir", IF(((TODAY()-Tabla2[[#This Row],[FECHA NACIMIENTO]])/365)&gt;80, "Corregir",ROUNDDOWN(((TODAY()-Tabla2[[#This Row],[FECHA NACIMIENTO]])/365),0)))</f>
        <v>43</v>
      </c>
      <c r="V179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790" s="34" t="str">
        <f ca="1">+IF(Tabla2[[#This Row],[Edad]]="Corregir","Corregir","Ok")</f>
        <v>Ok</v>
      </c>
      <c r="X1790" s="10" t="str">
        <f>+IFERROR(VLOOKUP(Tabla2[[#This Row],[DISTRITO SEGÚN DNI]],Hoja1!$A$2:$B$55,2,FALSE),"No")</f>
        <v>No</v>
      </c>
      <c r="Y1790" s="10" t="str">
        <f>IF(OR(LOWER(Tabla2[[#This Row],[GENERO]])="masculino", LOWER(Tabla2[[#This Row],[GENERO]])="femenino"),"OK","Corregir")</f>
        <v>OK</v>
      </c>
      <c r="Z1790" s="10" t="str">
        <f>+IF(Tabla2[[#This Row],[Nro. DNI / CE]]="","Corregir",IF(LEN(Tabla2[[#This Row],[Nro. DNI / CE]])&gt;=8,"OK","Corregir"))</f>
        <v>OK</v>
      </c>
      <c r="AA1790" s="10">
        <f>COUNTIF(Tabla2[APELLIDOS Y NOMBRES],Tabla2[[#This Row],[APELLIDOS Y NOMBRES]])</f>
        <v>1</v>
      </c>
      <c r="AB1790" t="str">
        <f ca="1">+IFERROR(IF(Tabla2[[#This Row],[FECHA CESE/BAJA]]="","No Aplica",IF(AND(MONTH(Tabla2[[#This Row],[FECHA CESE/BAJA]])=MONTH(TODAY()-30),YEAR(Tabla2[[#This Row],[FECHA CESE/BAJA]])=YEAR(TODAY())),MONTH(TODAY()-30)&amp;"-"&amp;YEAR(TODAY()),"Borrar")),"No aplica")</f>
        <v>No Aplica</v>
      </c>
      <c r="AC1790" t="str">
        <f ca="1">+IFERROR(IF(Tabla2[[#This Row],[FECHA INICIO DE LABORES EN OBRA]]="","No Aplica",IF(AND(MONTH(Tabla2[[#This Row],[FECHA INICIO DE LABORES EN OBRA]])=MONTH(TODAY()-30),YEAR(Tabla2[[#This Row],[FECHA INICIO DE LABORES EN OBRA]])=YEAR(TODAY())),MONTH(TODAY()-30)&amp;"-"&amp;YEAR(TODAY()),"No Aplica")),"No Aplica")</f>
        <v>8-2023</v>
      </c>
    </row>
    <row r="1791" spans="1:29" x14ac:dyDescent="0.25">
      <c r="A1791" s="2" t="s">
        <v>5831</v>
      </c>
      <c r="B1791" s="3" t="s">
        <v>11103</v>
      </c>
      <c r="C1791" s="3" t="s">
        <v>11103</v>
      </c>
      <c r="D1791" s="3" t="s">
        <v>11146</v>
      </c>
      <c r="E1791" s="3" t="s">
        <v>11147</v>
      </c>
      <c r="F1791" s="36">
        <v>32314</v>
      </c>
      <c r="G1791" s="3">
        <v>1</v>
      </c>
      <c r="H1791" s="3" t="s">
        <v>1881</v>
      </c>
      <c r="I1791" s="3" t="s">
        <v>9602</v>
      </c>
      <c r="J1791" s="3" t="s">
        <v>11148</v>
      </c>
      <c r="K1791" s="3" t="s">
        <v>11149</v>
      </c>
      <c r="L1791" s="8" t="s">
        <v>9813</v>
      </c>
      <c r="M1791" s="5"/>
      <c r="N1791" s="13" t="s">
        <v>1043</v>
      </c>
      <c r="O1791" s="5">
        <v>45152</v>
      </c>
      <c r="P1791" s="8">
        <v>1</v>
      </c>
      <c r="Q1791" s="9">
        <v>1</v>
      </c>
      <c r="R1791" s="9" t="str">
        <f>IFERROR(VLOOKUP(Tabla2[[#This Row],[CONTRATISTA PRNCIPAL]],Hoja1!$L$5:$M$9,2,FALSE),"CJV")</f>
        <v>CJV</v>
      </c>
      <c r="S1791" s="9" t="str">
        <f>IF(Tabla2[[#This Row],[EMPRESA]]=Tabla2[[#This Row],[CONTRATISTA PRNCIPAL]],"Principal","Secundaria")</f>
        <v>Principal</v>
      </c>
      <c r="T1791" s="10">
        <f>IFERROR(1/COUNTIF(Tabla2[CONTRATISTA PRNCIPAL],Tabla2[[#This Row],[CONTRATISTA PRNCIPAL]]),0)</f>
        <v>8.5470085470085479E-3</v>
      </c>
      <c r="U1791" s="33">
        <f ca="1">IF(((TODAY()-Tabla2[[#This Row],[FECHA NACIMIENTO]])/365)&lt;18,"Corregir", IF(((TODAY()-Tabla2[[#This Row],[FECHA NACIMIENTO]])/365)&gt;80, "Corregir",ROUNDDOWN(((TODAY()-Tabla2[[#This Row],[FECHA NACIMIENTO]])/365),0)))</f>
        <v>35</v>
      </c>
      <c r="V179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791" s="34" t="str">
        <f ca="1">+IF(Tabla2[[#This Row],[Edad]]="Corregir","Corregir","Ok")</f>
        <v>Ok</v>
      </c>
      <c r="X1791" s="10" t="str">
        <f>+IFERROR(VLOOKUP(Tabla2[[#This Row],[DISTRITO SEGÚN DNI]],Hoja1!$A$2:$B$55,2,FALSE),"No")</f>
        <v>No</v>
      </c>
      <c r="Y1791" s="10" t="str">
        <f>IF(OR(LOWER(Tabla2[[#This Row],[GENERO]])="masculino", LOWER(Tabla2[[#This Row],[GENERO]])="femenino"),"OK","Corregir")</f>
        <v>OK</v>
      </c>
      <c r="Z1791" s="10" t="str">
        <f>+IF(Tabla2[[#This Row],[Nro. DNI / CE]]="","Corregir",IF(LEN(Tabla2[[#This Row],[Nro. DNI / CE]])&gt;=8,"OK","Corregir"))</f>
        <v>OK</v>
      </c>
      <c r="AA1791" s="10">
        <f>COUNTIF(Tabla2[APELLIDOS Y NOMBRES],Tabla2[[#This Row],[APELLIDOS Y NOMBRES]])</f>
        <v>1</v>
      </c>
      <c r="AB1791" t="str">
        <f ca="1">+IFERROR(IF(Tabla2[[#This Row],[FECHA CESE/BAJA]]="","No Aplica",IF(AND(MONTH(Tabla2[[#This Row],[FECHA CESE/BAJA]])=MONTH(TODAY()-30),YEAR(Tabla2[[#This Row],[FECHA CESE/BAJA]])=YEAR(TODAY())),MONTH(TODAY()-30)&amp;"-"&amp;YEAR(TODAY()),"Borrar")),"No aplica")</f>
        <v>No Aplica</v>
      </c>
      <c r="AC1791" t="str">
        <f ca="1">+IFERROR(IF(Tabla2[[#This Row],[FECHA INICIO DE LABORES EN OBRA]]="","No Aplica",IF(AND(MONTH(Tabla2[[#This Row],[FECHA INICIO DE LABORES EN OBRA]])=MONTH(TODAY()-30),YEAR(Tabla2[[#This Row],[FECHA INICIO DE LABORES EN OBRA]])=YEAR(TODAY())),MONTH(TODAY()-30)&amp;"-"&amp;YEAR(TODAY()),"No Aplica")),"No Aplica")</f>
        <v>8-2023</v>
      </c>
    </row>
    <row r="1792" spans="1:29" x14ac:dyDescent="0.25">
      <c r="A1792" s="2" t="s">
        <v>5831</v>
      </c>
      <c r="B1792" s="3" t="s">
        <v>11103</v>
      </c>
      <c r="C1792" s="3" t="s">
        <v>11103</v>
      </c>
      <c r="D1792" s="3" t="s">
        <v>8292</v>
      </c>
      <c r="E1792" s="3" t="s">
        <v>11150</v>
      </c>
      <c r="F1792" s="36">
        <v>35924</v>
      </c>
      <c r="G1792" s="3">
        <v>1</v>
      </c>
      <c r="H1792" s="3" t="s">
        <v>5891</v>
      </c>
      <c r="I1792" s="3" t="s">
        <v>9602</v>
      </c>
      <c r="J1792" s="3" t="s">
        <v>11151</v>
      </c>
      <c r="K1792" s="3" t="s">
        <v>1136</v>
      </c>
      <c r="L1792" s="8" t="s">
        <v>9813</v>
      </c>
      <c r="M1792" s="5"/>
      <c r="N1792" s="13" t="s">
        <v>1043</v>
      </c>
      <c r="O1792" s="5">
        <v>45152</v>
      </c>
      <c r="P1792" s="8">
        <v>1</v>
      </c>
      <c r="Q1792" s="9">
        <v>1</v>
      </c>
      <c r="R1792" s="9" t="str">
        <f>IFERROR(VLOOKUP(Tabla2[[#This Row],[CONTRATISTA PRNCIPAL]],Hoja1!$L$5:$M$9,2,FALSE),"CJV")</f>
        <v>CJV</v>
      </c>
      <c r="S1792" s="9" t="str">
        <f>IF(Tabla2[[#This Row],[EMPRESA]]=Tabla2[[#This Row],[CONTRATISTA PRNCIPAL]],"Principal","Secundaria")</f>
        <v>Principal</v>
      </c>
      <c r="T1792" s="10">
        <f>IFERROR(1/COUNTIF(Tabla2[CONTRATISTA PRNCIPAL],Tabla2[[#This Row],[CONTRATISTA PRNCIPAL]]),0)</f>
        <v>8.5470085470085479E-3</v>
      </c>
      <c r="U1792" s="33">
        <f ca="1">IF(((TODAY()-Tabla2[[#This Row],[FECHA NACIMIENTO]])/365)&lt;18,"Corregir", IF(((TODAY()-Tabla2[[#This Row],[FECHA NACIMIENTO]])/365)&gt;80, "Corregir",ROUNDDOWN(((TODAY()-Tabla2[[#This Row],[FECHA NACIMIENTO]])/365),0)))</f>
        <v>25</v>
      </c>
      <c r="V179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792" s="34" t="str">
        <f ca="1">+IF(Tabla2[[#This Row],[Edad]]="Corregir","Corregir","Ok")</f>
        <v>Ok</v>
      </c>
      <c r="X1792" s="10" t="str">
        <f>+IFERROR(VLOOKUP(Tabla2[[#This Row],[DISTRITO SEGÚN DNI]],Hoja1!$A$2:$B$55,2,FALSE),"No")</f>
        <v>No</v>
      </c>
      <c r="Y1792" s="10" t="str">
        <f>IF(OR(LOWER(Tabla2[[#This Row],[GENERO]])="masculino", LOWER(Tabla2[[#This Row],[GENERO]])="femenino"),"OK","Corregir")</f>
        <v>OK</v>
      </c>
      <c r="Z1792" s="10" t="str">
        <f>+IF(Tabla2[[#This Row],[Nro. DNI / CE]]="","Corregir",IF(LEN(Tabla2[[#This Row],[Nro. DNI / CE]])&gt;=8,"OK","Corregir"))</f>
        <v>OK</v>
      </c>
      <c r="AA1792" s="10">
        <f>COUNTIF(Tabla2[APELLIDOS Y NOMBRES],Tabla2[[#This Row],[APELLIDOS Y NOMBRES]])</f>
        <v>1</v>
      </c>
      <c r="AB1792" t="str">
        <f ca="1">+IFERROR(IF(Tabla2[[#This Row],[FECHA CESE/BAJA]]="","No Aplica",IF(AND(MONTH(Tabla2[[#This Row],[FECHA CESE/BAJA]])=MONTH(TODAY()-30),YEAR(Tabla2[[#This Row],[FECHA CESE/BAJA]])=YEAR(TODAY())),MONTH(TODAY()-30)&amp;"-"&amp;YEAR(TODAY()),"Borrar")),"No aplica")</f>
        <v>No Aplica</v>
      </c>
      <c r="AC1792" t="str">
        <f ca="1">+IFERROR(IF(Tabla2[[#This Row],[FECHA INICIO DE LABORES EN OBRA]]="","No Aplica",IF(AND(MONTH(Tabla2[[#This Row],[FECHA INICIO DE LABORES EN OBRA]])=MONTH(TODAY()-30),YEAR(Tabla2[[#This Row],[FECHA INICIO DE LABORES EN OBRA]])=YEAR(TODAY())),MONTH(TODAY()-30)&amp;"-"&amp;YEAR(TODAY()),"No Aplica")),"No Aplica")</f>
        <v>8-2023</v>
      </c>
    </row>
    <row r="1793" spans="1:29" x14ac:dyDescent="0.25">
      <c r="A1793" s="2" t="s">
        <v>5831</v>
      </c>
      <c r="B1793" s="3" t="s">
        <v>11103</v>
      </c>
      <c r="C1793" s="3" t="s">
        <v>11103</v>
      </c>
      <c r="D1793" s="3" t="s">
        <v>11152</v>
      </c>
      <c r="E1793" s="3" t="s">
        <v>11153</v>
      </c>
      <c r="F1793" s="36">
        <v>28395</v>
      </c>
      <c r="G1793" s="3">
        <v>1</v>
      </c>
      <c r="H1793" s="3" t="s">
        <v>3447</v>
      </c>
      <c r="I1793" s="3" t="s">
        <v>9602</v>
      </c>
      <c r="J1793" s="3" t="s">
        <v>11154</v>
      </c>
      <c r="K1793" s="3" t="s">
        <v>11155</v>
      </c>
      <c r="L1793" s="8" t="s">
        <v>9813</v>
      </c>
      <c r="M1793" s="5"/>
      <c r="N1793" s="13" t="s">
        <v>1043</v>
      </c>
      <c r="O1793" s="5">
        <v>45152</v>
      </c>
      <c r="P1793" s="8">
        <v>1</v>
      </c>
      <c r="Q1793" s="9">
        <v>1</v>
      </c>
      <c r="R1793" s="9" t="str">
        <f>IFERROR(VLOOKUP(Tabla2[[#This Row],[CONTRATISTA PRNCIPAL]],Hoja1!$L$5:$M$9,2,FALSE),"CJV")</f>
        <v>CJV</v>
      </c>
      <c r="S1793" s="9" t="str">
        <f>IF(Tabla2[[#This Row],[EMPRESA]]=Tabla2[[#This Row],[CONTRATISTA PRNCIPAL]],"Principal","Secundaria")</f>
        <v>Principal</v>
      </c>
      <c r="T1793" s="10">
        <f>IFERROR(1/COUNTIF(Tabla2[CONTRATISTA PRNCIPAL],Tabla2[[#This Row],[CONTRATISTA PRNCIPAL]]),0)</f>
        <v>8.5470085470085479E-3</v>
      </c>
      <c r="U1793" s="33">
        <f ca="1">IF(((TODAY()-Tabla2[[#This Row],[FECHA NACIMIENTO]])/365)&lt;18,"Corregir", IF(((TODAY()-Tabla2[[#This Row],[FECHA NACIMIENTO]])/365)&gt;80, "Corregir",ROUNDDOWN(((TODAY()-Tabla2[[#This Row],[FECHA NACIMIENTO]])/365),0)))</f>
        <v>45</v>
      </c>
      <c r="V179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793" s="34" t="str">
        <f ca="1">+IF(Tabla2[[#This Row],[Edad]]="Corregir","Corregir","Ok")</f>
        <v>Ok</v>
      </c>
      <c r="X1793" s="10" t="str">
        <f>+IFERROR(VLOOKUP(Tabla2[[#This Row],[DISTRITO SEGÚN DNI]],Hoja1!$A$2:$B$55,2,FALSE),"No")</f>
        <v>No</v>
      </c>
      <c r="Y1793" s="10" t="str">
        <f>IF(OR(LOWER(Tabla2[[#This Row],[GENERO]])="masculino", LOWER(Tabla2[[#This Row],[GENERO]])="femenino"),"OK","Corregir")</f>
        <v>OK</v>
      </c>
      <c r="Z1793" s="10" t="str">
        <f>+IF(Tabla2[[#This Row],[Nro. DNI / CE]]="","Corregir",IF(LEN(Tabla2[[#This Row],[Nro. DNI / CE]])&gt;=8,"OK","Corregir"))</f>
        <v>OK</v>
      </c>
      <c r="AA1793" s="10">
        <f>COUNTIF(Tabla2[APELLIDOS Y NOMBRES],Tabla2[[#This Row],[APELLIDOS Y NOMBRES]])</f>
        <v>1</v>
      </c>
      <c r="AB1793" t="str">
        <f ca="1">+IFERROR(IF(Tabla2[[#This Row],[FECHA CESE/BAJA]]="","No Aplica",IF(AND(MONTH(Tabla2[[#This Row],[FECHA CESE/BAJA]])=MONTH(TODAY()-30),YEAR(Tabla2[[#This Row],[FECHA CESE/BAJA]])=YEAR(TODAY())),MONTH(TODAY()-30)&amp;"-"&amp;YEAR(TODAY()),"Borrar")),"No aplica")</f>
        <v>No Aplica</v>
      </c>
      <c r="AC1793" t="str">
        <f ca="1">+IFERROR(IF(Tabla2[[#This Row],[FECHA INICIO DE LABORES EN OBRA]]="","No Aplica",IF(AND(MONTH(Tabla2[[#This Row],[FECHA INICIO DE LABORES EN OBRA]])=MONTH(TODAY()-30),YEAR(Tabla2[[#This Row],[FECHA INICIO DE LABORES EN OBRA]])=YEAR(TODAY())),MONTH(TODAY()-30)&amp;"-"&amp;YEAR(TODAY()),"No Aplica")),"No Aplica")</f>
        <v>8-2023</v>
      </c>
    </row>
    <row r="1794" spans="1:29" x14ac:dyDescent="0.25">
      <c r="A1794" s="2">
        <v>20514849910</v>
      </c>
      <c r="B1794" s="3" t="s">
        <v>2452</v>
      </c>
      <c r="C1794" s="3" t="s">
        <v>2452</v>
      </c>
      <c r="D1794" s="3">
        <v>47129183</v>
      </c>
      <c r="E1794" s="3" t="s">
        <v>11156</v>
      </c>
      <c r="F1794" s="36">
        <v>33799</v>
      </c>
      <c r="G1794" s="3">
        <v>1</v>
      </c>
      <c r="H1794" s="3" t="s">
        <v>1475</v>
      </c>
      <c r="I1794" s="3" t="s">
        <v>2454</v>
      </c>
      <c r="J1794" s="3" t="s">
        <v>11157</v>
      </c>
      <c r="K1794" s="3" t="s">
        <v>2455</v>
      </c>
      <c r="L1794" s="8" t="s">
        <v>9813</v>
      </c>
      <c r="M1794" s="5"/>
      <c r="N1794" s="13" t="s">
        <v>1043</v>
      </c>
      <c r="O1794" s="5">
        <v>45085</v>
      </c>
      <c r="P1794" s="8">
        <v>1</v>
      </c>
      <c r="Q1794" s="9">
        <v>1</v>
      </c>
      <c r="R1794" s="9" t="str">
        <f>IFERROR(VLOOKUP(Tabla2[[#This Row],[CONTRATISTA PRNCIPAL]],Hoja1!$L$5:$M$9,2,FALSE),"CJV")</f>
        <v>CJV</v>
      </c>
      <c r="S1794" s="9" t="str">
        <f>IF(Tabla2[[#This Row],[EMPRESA]]=Tabla2[[#This Row],[CONTRATISTA PRNCIPAL]],"Principal","Secundaria")</f>
        <v>Principal</v>
      </c>
      <c r="T1794" s="10">
        <f>IFERROR(1/COUNTIF(Tabla2[CONTRATISTA PRNCIPAL],Tabla2[[#This Row],[CONTRATISTA PRNCIPAL]]),0)</f>
        <v>0.2</v>
      </c>
      <c r="U1794" s="33">
        <f ca="1">IF(((TODAY()-Tabla2[[#This Row],[FECHA NACIMIENTO]])/365)&lt;18,"Corregir", IF(((TODAY()-Tabla2[[#This Row],[FECHA NACIMIENTO]])/365)&gt;80, "Corregir",ROUNDDOWN(((TODAY()-Tabla2[[#This Row],[FECHA NACIMIENTO]])/365),0)))</f>
        <v>31</v>
      </c>
      <c r="V179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794" s="34" t="str">
        <f ca="1">+IF(Tabla2[[#This Row],[Edad]]="Corregir","Corregir","Ok")</f>
        <v>Ok</v>
      </c>
      <c r="X1794" s="10" t="str">
        <f>+IFERROR(VLOOKUP(Tabla2[[#This Row],[DISTRITO SEGÚN DNI]],Hoja1!$A$2:$B$55,2,FALSE),"No")</f>
        <v>No</v>
      </c>
      <c r="Y1794" s="10" t="str">
        <f>IF(OR(LOWER(Tabla2[[#This Row],[GENERO]])="masculino", LOWER(Tabla2[[#This Row],[GENERO]])="femenino"),"OK","Corregir")</f>
        <v>OK</v>
      </c>
      <c r="Z1794" s="10" t="str">
        <f>+IF(Tabla2[[#This Row],[Nro. DNI / CE]]="","Corregir",IF(LEN(Tabla2[[#This Row],[Nro. DNI / CE]])&gt;=8,"OK","Corregir"))</f>
        <v>OK</v>
      </c>
      <c r="AA1794" s="10">
        <f>COUNTIF(Tabla2[APELLIDOS Y NOMBRES],Tabla2[[#This Row],[APELLIDOS Y NOMBRES]])</f>
        <v>1</v>
      </c>
      <c r="AB1794" t="str">
        <f ca="1">+IFERROR(IF(Tabla2[[#This Row],[FECHA CESE/BAJA]]="","No Aplica",IF(AND(MONTH(Tabla2[[#This Row],[FECHA CESE/BAJA]])=MONTH(TODAY()-30),YEAR(Tabla2[[#This Row],[FECHA CESE/BAJA]])=YEAR(TODAY())),MONTH(TODAY()-30)&amp;"-"&amp;YEAR(TODAY()),"Borrar")),"No aplica")</f>
        <v>No Aplica</v>
      </c>
      <c r="AC1794" t="str">
        <f ca="1">+IFERROR(IF(Tabla2[[#This Row],[FECHA INICIO DE LABORES EN OBRA]]="","No Aplica",IF(AND(MONTH(Tabla2[[#This Row],[FECHA INICIO DE LABORES EN OBRA]])=MONTH(TODAY()-30),YEAR(Tabla2[[#This Row],[FECHA INICIO DE LABORES EN OBRA]])=YEAR(TODAY())),MONTH(TODAY()-30)&amp;"-"&amp;YEAR(TODAY()),"No Aplica")),"No Aplica")</f>
        <v>No Aplica</v>
      </c>
    </row>
    <row r="1795" spans="1:29" x14ac:dyDescent="0.25">
      <c r="A1795" s="2">
        <v>20514849910</v>
      </c>
      <c r="B1795" s="3" t="s">
        <v>2452</v>
      </c>
      <c r="C1795" s="3" t="s">
        <v>2452</v>
      </c>
      <c r="D1795" s="3">
        <v>43079926</v>
      </c>
      <c r="E1795" s="3" t="s">
        <v>9507</v>
      </c>
      <c r="F1795" s="36">
        <v>31182</v>
      </c>
      <c r="G1795" s="3">
        <v>1</v>
      </c>
      <c r="H1795" s="3" t="s">
        <v>3780</v>
      </c>
      <c r="I1795" s="3" t="s">
        <v>2454</v>
      </c>
      <c r="J1795" s="3" t="s">
        <v>2457</v>
      </c>
      <c r="K1795" s="3" t="s">
        <v>2458</v>
      </c>
      <c r="L1795" s="8" t="s">
        <v>9813</v>
      </c>
      <c r="M1795" s="5"/>
      <c r="N1795" s="13" t="s">
        <v>1043</v>
      </c>
      <c r="O1795" s="5">
        <v>45085</v>
      </c>
      <c r="P1795" s="8">
        <v>1</v>
      </c>
      <c r="Q1795" s="9">
        <v>1</v>
      </c>
      <c r="R1795" s="9" t="str">
        <f>IFERROR(VLOOKUP(Tabla2[[#This Row],[CONTRATISTA PRNCIPAL]],Hoja1!$L$5:$M$9,2,FALSE),"CJV")</f>
        <v>CJV</v>
      </c>
      <c r="S1795" s="9" t="str">
        <f>IF(Tabla2[[#This Row],[EMPRESA]]=Tabla2[[#This Row],[CONTRATISTA PRNCIPAL]],"Principal","Secundaria")</f>
        <v>Principal</v>
      </c>
      <c r="T1795" s="10">
        <f>IFERROR(1/COUNTIF(Tabla2[CONTRATISTA PRNCIPAL],Tabla2[[#This Row],[CONTRATISTA PRNCIPAL]]),0)</f>
        <v>0.2</v>
      </c>
      <c r="U1795" s="33">
        <f ca="1">IF(((TODAY()-Tabla2[[#This Row],[FECHA NACIMIENTO]])/365)&lt;18,"Corregir", IF(((TODAY()-Tabla2[[#This Row],[FECHA NACIMIENTO]])/365)&gt;80, "Corregir",ROUNDDOWN(((TODAY()-Tabla2[[#This Row],[FECHA NACIMIENTO]])/365),0)))</f>
        <v>38</v>
      </c>
      <c r="V179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795" s="34" t="str">
        <f ca="1">+IF(Tabla2[[#This Row],[Edad]]="Corregir","Corregir","Ok")</f>
        <v>Ok</v>
      </c>
      <c r="X1795" s="10" t="str">
        <f>+IFERROR(VLOOKUP(Tabla2[[#This Row],[DISTRITO SEGÚN DNI]],Hoja1!$A$2:$B$55,2,FALSE),"No")</f>
        <v>No</v>
      </c>
      <c r="Y1795" s="10" t="str">
        <f>IF(OR(LOWER(Tabla2[[#This Row],[GENERO]])="masculino", LOWER(Tabla2[[#This Row],[GENERO]])="femenino"),"OK","Corregir")</f>
        <v>OK</v>
      </c>
      <c r="Z1795" s="10" t="str">
        <f>+IF(Tabla2[[#This Row],[Nro. DNI / CE]]="","Corregir",IF(LEN(Tabla2[[#This Row],[Nro. DNI / CE]])&gt;=8,"OK","Corregir"))</f>
        <v>OK</v>
      </c>
      <c r="AA1795" s="10">
        <f>COUNTIF(Tabla2[APELLIDOS Y NOMBRES],Tabla2[[#This Row],[APELLIDOS Y NOMBRES]])</f>
        <v>1</v>
      </c>
      <c r="AB1795" t="str">
        <f ca="1">+IFERROR(IF(Tabla2[[#This Row],[FECHA CESE/BAJA]]="","No Aplica",IF(AND(MONTH(Tabla2[[#This Row],[FECHA CESE/BAJA]])=MONTH(TODAY()-30),YEAR(Tabla2[[#This Row],[FECHA CESE/BAJA]])=YEAR(TODAY())),MONTH(TODAY()-30)&amp;"-"&amp;YEAR(TODAY()),"Borrar")),"No aplica")</f>
        <v>No Aplica</v>
      </c>
      <c r="AC1795" t="str">
        <f ca="1">+IFERROR(IF(Tabla2[[#This Row],[FECHA INICIO DE LABORES EN OBRA]]="","No Aplica",IF(AND(MONTH(Tabla2[[#This Row],[FECHA INICIO DE LABORES EN OBRA]])=MONTH(TODAY()-30),YEAR(Tabla2[[#This Row],[FECHA INICIO DE LABORES EN OBRA]])=YEAR(TODAY())),MONTH(TODAY()-30)&amp;"-"&amp;YEAR(TODAY()),"No Aplica")),"No Aplica")</f>
        <v>No Aplica</v>
      </c>
    </row>
    <row r="1796" spans="1:29" x14ac:dyDescent="0.25">
      <c r="A1796" s="2">
        <v>20514849910</v>
      </c>
      <c r="B1796" s="3" t="s">
        <v>2452</v>
      </c>
      <c r="C1796" s="3" t="s">
        <v>2452</v>
      </c>
      <c r="D1796" s="3">
        <v>41519398</v>
      </c>
      <c r="E1796" s="3" t="s">
        <v>9508</v>
      </c>
      <c r="F1796" s="36">
        <v>30252</v>
      </c>
      <c r="G1796" s="3">
        <v>1</v>
      </c>
      <c r="H1796" s="3" t="s">
        <v>3780</v>
      </c>
      <c r="I1796" s="3" t="s">
        <v>2454</v>
      </c>
      <c r="J1796" s="3" t="s">
        <v>2459</v>
      </c>
      <c r="K1796" s="3" t="s">
        <v>2458</v>
      </c>
      <c r="L1796" s="8" t="s">
        <v>9813</v>
      </c>
      <c r="M1796" s="5"/>
      <c r="N1796" s="13" t="s">
        <v>1043</v>
      </c>
      <c r="O1796" s="5">
        <v>45085</v>
      </c>
      <c r="P1796" s="8">
        <v>1</v>
      </c>
      <c r="Q1796" s="9">
        <v>1</v>
      </c>
      <c r="R1796" s="9" t="str">
        <f>IFERROR(VLOOKUP(Tabla2[[#This Row],[CONTRATISTA PRNCIPAL]],Hoja1!$L$5:$M$9,2,FALSE),"CJV")</f>
        <v>CJV</v>
      </c>
      <c r="S1796" s="9" t="str">
        <f>IF(Tabla2[[#This Row],[EMPRESA]]=Tabla2[[#This Row],[CONTRATISTA PRNCIPAL]],"Principal","Secundaria")</f>
        <v>Principal</v>
      </c>
      <c r="T1796" s="10">
        <f>IFERROR(1/COUNTIF(Tabla2[CONTRATISTA PRNCIPAL],Tabla2[[#This Row],[CONTRATISTA PRNCIPAL]]),0)</f>
        <v>0.2</v>
      </c>
      <c r="U1796" s="33">
        <f ca="1">IF(((TODAY()-Tabla2[[#This Row],[FECHA NACIMIENTO]])/365)&lt;18,"Corregir", IF(((TODAY()-Tabla2[[#This Row],[FECHA NACIMIENTO]])/365)&gt;80, "Corregir",ROUNDDOWN(((TODAY()-Tabla2[[#This Row],[FECHA NACIMIENTO]])/365),0)))</f>
        <v>40</v>
      </c>
      <c r="V179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796" s="34" t="str">
        <f ca="1">+IF(Tabla2[[#This Row],[Edad]]="Corregir","Corregir","Ok")</f>
        <v>Ok</v>
      </c>
      <c r="X1796" s="10" t="str">
        <f>+IFERROR(VLOOKUP(Tabla2[[#This Row],[DISTRITO SEGÚN DNI]],Hoja1!$A$2:$B$55,2,FALSE),"No")</f>
        <v>No</v>
      </c>
      <c r="Y1796" s="10" t="str">
        <f>IF(OR(LOWER(Tabla2[[#This Row],[GENERO]])="masculino", LOWER(Tabla2[[#This Row],[GENERO]])="femenino"),"OK","Corregir")</f>
        <v>OK</v>
      </c>
      <c r="Z1796" s="10" t="str">
        <f>+IF(Tabla2[[#This Row],[Nro. DNI / CE]]="","Corregir",IF(LEN(Tabla2[[#This Row],[Nro. DNI / CE]])&gt;=8,"OK","Corregir"))</f>
        <v>OK</v>
      </c>
      <c r="AA1796" s="10">
        <f>COUNTIF(Tabla2[APELLIDOS Y NOMBRES],Tabla2[[#This Row],[APELLIDOS Y NOMBRES]])</f>
        <v>1</v>
      </c>
      <c r="AB1796" t="str">
        <f ca="1">+IFERROR(IF(Tabla2[[#This Row],[FECHA CESE/BAJA]]="","No Aplica",IF(AND(MONTH(Tabla2[[#This Row],[FECHA CESE/BAJA]])=MONTH(TODAY()-30),YEAR(Tabla2[[#This Row],[FECHA CESE/BAJA]])=YEAR(TODAY())),MONTH(TODAY()-30)&amp;"-"&amp;YEAR(TODAY()),"Borrar")),"No aplica")</f>
        <v>No Aplica</v>
      </c>
      <c r="AC1796" t="str">
        <f ca="1">+IFERROR(IF(Tabla2[[#This Row],[FECHA INICIO DE LABORES EN OBRA]]="","No Aplica",IF(AND(MONTH(Tabla2[[#This Row],[FECHA INICIO DE LABORES EN OBRA]])=MONTH(TODAY()-30),YEAR(Tabla2[[#This Row],[FECHA INICIO DE LABORES EN OBRA]])=YEAR(TODAY())),MONTH(TODAY()-30)&amp;"-"&amp;YEAR(TODAY()),"No Aplica")),"No Aplica")</f>
        <v>No Aplica</v>
      </c>
    </row>
    <row r="1797" spans="1:29" x14ac:dyDescent="0.25">
      <c r="A1797" s="2">
        <v>20514849910</v>
      </c>
      <c r="B1797" s="3" t="s">
        <v>2452</v>
      </c>
      <c r="C1797" s="3" t="s">
        <v>2452</v>
      </c>
      <c r="D1797" s="3">
        <v>47137192</v>
      </c>
      <c r="E1797" s="3" t="s">
        <v>9509</v>
      </c>
      <c r="F1797" s="36">
        <v>33285</v>
      </c>
      <c r="G1797" s="3">
        <v>1</v>
      </c>
      <c r="H1797" s="3" t="s">
        <v>3780</v>
      </c>
      <c r="I1797" s="3" t="s">
        <v>2454</v>
      </c>
      <c r="J1797" s="3" t="s">
        <v>2460</v>
      </c>
      <c r="K1797" s="3" t="s">
        <v>1464</v>
      </c>
      <c r="L1797" s="8" t="s">
        <v>9813</v>
      </c>
      <c r="M1797" s="5"/>
      <c r="N1797" s="13" t="s">
        <v>1043</v>
      </c>
      <c r="O1797" s="5">
        <v>45085</v>
      </c>
      <c r="P1797" s="8">
        <v>1</v>
      </c>
      <c r="Q1797" s="9">
        <v>1</v>
      </c>
      <c r="R1797" s="9" t="str">
        <f>IFERROR(VLOOKUP(Tabla2[[#This Row],[CONTRATISTA PRNCIPAL]],Hoja1!$L$5:$M$9,2,FALSE),"CJV")</f>
        <v>CJV</v>
      </c>
      <c r="S1797" s="9" t="str">
        <f>IF(Tabla2[[#This Row],[EMPRESA]]=Tabla2[[#This Row],[CONTRATISTA PRNCIPAL]],"Principal","Secundaria")</f>
        <v>Principal</v>
      </c>
      <c r="T1797" s="10">
        <f>IFERROR(1/COUNTIF(Tabla2[CONTRATISTA PRNCIPAL],Tabla2[[#This Row],[CONTRATISTA PRNCIPAL]]),0)</f>
        <v>0.2</v>
      </c>
      <c r="U1797" s="33">
        <f ca="1">IF(((TODAY()-Tabla2[[#This Row],[FECHA NACIMIENTO]])/365)&lt;18,"Corregir", IF(((TODAY()-Tabla2[[#This Row],[FECHA NACIMIENTO]])/365)&gt;80, "Corregir",ROUNDDOWN(((TODAY()-Tabla2[[#This Row],[FECHA NACIMIENTO]])/365),0)))</f>
        <v>32</v>
      </c>
      <c r="V179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797" s="34" t="str">
        <f ca="1">+IF(Tabla2[[#This Row],[Edad]]="Corregir","Corregir","Ok")</f>
        <v>Ok</v>
      </c>
      <c r="X1797" s="10" t="str">
        <f>+IFERROR(VLOOKUP(Tabla2[[#This Row],[DISTRITO SEGÚN DNI]],Hoja1!$A$2:$B$55,2,FALSE),"No")</f>
        <v>EL AGUSTINO</v>
      </c>
      <c r="Y1797" s="10" t="str">
        <f>IF(OR(LOWER(Tabla2[[#This Row],[GENERO]])="masculino", LOWER(Tabla2[[#This Row],[GENERO]])="femenino"),"OK","Corregir")</f>
        <v>OK</v>
      </c>
      <c r="Z1797" s="10" t="str">
        <f>+IF(Tabla2[[#This Row],[Nro. DNI / CE]]="","Corregir",IF(LEN(Tabla2[[#This Row],[Nro. DNI / CE]])&gt;=8,"OK","Corregir"))</f>
        <v>OK</v>
      </c>
      <c r="AA1797" s="10">
        <f>COUNTIF(Tabla2[APELLIDOS Y NOMBRES],Tabla2[[#This Row],[APELLIDOS Y NOMBRES]])</f>
        <v>1</v>
      </c>
      <c r="AB1797" t="str">
        <f ca="1">+IFERROR(IF(Tabla2[[#This Row],[FECHA CESE/BAJA]]="","No Aplica",IF(AND(MONTH(Tabla2[[#This Row],[FECHA CESE/BAJA]])=MONTH(TODAY()-30),YEAR(Tabla2[[#This Row],[FECHA CESE/BAJA]])=YEAR(TODAY())),MONTH(TODAY()-30)&amp;"-"&amp;YEAR(TODAY()),"Borrar")),"No aplica")</f>
        <v>No Aplica</v>
      </c>
      <c r="AC1797" t="str">
        <f ca="1">+IFERROR(IF(Tabla2[[#This Row],[FECHA INICIO DE LABORES EN OBRA]]="","No Aplica",IF(AND(MONTH(Tabla2[[#This Row],[FECHA INICIO DE LABORES EN OBRA]])=MONTH(TODAY()-30),YEAR(Tabla2[[#This Row],[FECHA INICIO DE LABORES EN OBRA]])=YEAR(TODAY())),MONTH(TODAY()-30)&amp;"-"&amp;YEAR(TODAY()),"No Aplica")),"No Aplica")</f>
        <v>No Aplica</v>
      </c>
    </row>
    <row r="1798" spans="1:29" x14ac:dyDescent="0.25">
      <c r="A1798" s="2">
        <v>20514849910</v>
      </c>
      <c r="B1798" s="3" t="s">
        <v>2452</v>
      </c>
      <c r="C1798" s="3" t="s">
        <v>2452</v>
      </c>
      <c r="D1798" s="3">
        <v>45242672</v>
      </c>
      <c r="E1798" s="3" t="s">
        <v>9510</v>
      </c>
      <c r="F1798" s="36">
        <v>32358</v>
      </c>
      <c r="G1798" s="3">
        <v>1</v>
      </c>
      <c r="H1798" s="3" t="s">
        <v>2461</v>
      </c>
      <c r="I1798" s="3" t="s">
        <v>2454</v>
      </c>
      <c r="J1798" s="3" t="s">
        <v>2462</v>
      </c>
      <c r="K1798" s="3" t="s">
        <v>510</v>
      </c>
      <c r="L1798" s="8" t="s">
        <v>9813</v>
      </c>
      <c r="M1798" s="5"/>
      <c r="N1798" s="13" t="s">
        <v>1043</v>
      </c>
      <c r="O1798" s="5">
        <v>45085</v>
      </c>
      <c r="P1798" s="8">
        <v>1</v>
      </c>
      <c r="Q1798" s="9">
        <v>1</v>
      </c>
      <c r="R1798" s="9" t="str">
        <f>IFERROR(VLOOKUP(Tabla2[[#This Row],[CONTRATISTA PRNCIPAL]],Hoja1!$L$5:$M$9,2,FALSE),"CJV")</f>
        <v>CJV</v>
      </c>
      <c r="S1798" s="9" t="str">
        <f>IF(Tabla2[[#This Row],[EMPRESA]]=Tabla2[[#This Row],[CONTRATISTA PRNCIPAL]],"Principal","Secundaria")</f>
        <v>Principal</v>
      </c>
      <c r="T1798" s="10">
        <f>IFERROR(1/COUNTIF(Tabla2[CONTRATISTA PRNCIPAL],Tabla2[[#This Row],[CONTRATISTA PRNCIPAL]]),0)</f>
        <v>0.2</v>
      </c>
      <c r="U1798" s="33">
        <f ca="1">IF(((TODAY()-Tabla2[[#This Row],[FECHA NACIMIENTO]])/365)&lt;18,"Corregir", IF(((TODAY()-Tabla2[[#This Row],[FECHA NACIMIENTO]])/365)&gt;80, "Corregir",ROUNDDOWN(((TODAY()-Tabla2[[#This Row],[FECHA NACIMIENTO]])/365),0)))</f>
        <v>35</v>
      </c>
      <c r="V179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798" s="34" t="str">
        <f ca="1">+IF(Tabla2[[#This Row],[Edad]]="Corregir","Corregir","Ok")</f>
        <v>Ok</v>
      </c>
      <c r="X1798" s="10" t="str">
        <f>+IFERROR(VLOOKUP(Tabla2[[#This Row],[DISTRITO SEGÚN DNI]],Hoja1!$A$2:$B$55,2,FALSE),"No")</f>
        <v>BREÑA</v>
      </c>
      <c r="Y1798" s="10" t="str">
        <f>IF(OR(LOWER(Tabla2[[#This Row],[GENERO]])="masculino", LOWER(Tabla2[[#This Row],[GENERO]])="femenino"),"OK","Corregir")</f>
        <v>OK</v>
      </c>
      <c r="Z1798" s="10" t="str">
        <f>+IF(Tabla2[[#This Row],[Nro. DNI / CE]]="","Corregir",IF(LEN(Tabla2[[#This Row],[Nro. DNI / CE]])&gt;=8,"OK","Corregir"))</f>
        <v>OK</v>
      </c>
      <c r="AA1798" s="10">
        <f>COUNTIF(Tabla2[APELLIDOS Y NOMBRES],Tabla2[[#This Row],[APELLIDOS Y NOMBRES]])</f>
        <v>1</v>
      </c>
      <c r="AB1798" t="str">
        <f ca="1">+IFERROR(IF(Tabla2[[#This Row],[FECHA CESE/BAJA]]="","No Aplica",IF(AND(MONTH(Tabla2[[#This Row],[FECHA CESE/BAJA]])=MONTH(TODAY()-30),YEAR(Tabla2[[#This Row],[FECHA CESE/BAJA]])=YEAR(TODAY())),MONTH(TODAY()-30)&amp;"-"&amp;YEAR(TODAY()),"Borrar")),"No aplica")</f>
        <v>No Aplica</v>
      </c>
      <c r="AC1798" t="str">
        <f ca="1">+IFERROR(IF(Tabla2[[#This Row],[FECHA INICIO DE LABORES EN OBRA]]="","No Aplica",IF(AND(MONTH(Tabla2[[#This Row],[FECHA INICIO DE LABORES EN OBRA]])=MONTH(TODAY()-30),YEAR(Tabla2[[#This Row],[FECHA INICIO DE LABORES EN OBRA]])=YEAR(TODAY())),MONTH(TODAY()-30)&amp;"-"&amp;YEAR(TODAY()),"No Aplica")),"No Aplica")</f>
        <v>No Aplica</v>
      </c>
    </row>
    <row r="1799" spans="1:29" x14ac:dyDescent="0.25">
      <c r="A1799" s="2" t="s">
        <v>7160</v>
      </c>
      <c r="B1799" s="3" t="s">
        <v>7161</v>
      </c>
      <c r="C1799" s="3" t="s">
        <v>7161</v>
      </c>
      <c r="D1799" s="3" t="s">
        <v>7412</v>
      </c>
      <c r="E1799" s="3" t="s">
        <v>7413</v>
      </c>
      <c r="F1799" s="36">
        <v>31090</v>
      </c>
      <c r="G1799" s="3">
        <v>2</v>
      </c>
      <c r="H1799" s="3" t="s">
        <v>7414</v>
      </c>
      <c r="I1799" s="3" t="s">
        <v>7415</v>
      </c>
      <c r="J1799" s="3" t="s">
        <v>7416</v>
      </c>
      <c r="K1799" s="3" t="s">
        <v>1495</v>
      </c>
      <c r="L1799" s="8" t="s">
        <v>9813</v>
      </c>
      <c r="M1799" s="5"/>
      <c r="N1799" s="13" t="s">
        <v>1489</v>
      </c>
      <c r="O1799" s="5" t="s">
        <v>7417</v>
      </c>
      <c r="P1799" s="8">
        <v>1</v>
      </c>
      <c r="Q1799" s="9">
        <v>4</v>
      </c>
      <c r="R1799" s="9" t="str">
        <f>IFERROR(VLOOKUP(Tabla2[[#This Row],[CONTRATISTA PRNCIPAL]],Hoja1!$L$5:$M$9,2,FALSE),"CJV")</f>
        <v>CJV</v>
      </c>
      <c r="S1799" s="9" t="str">
        <f>IF(Tabla2[[#This Row],[EMPRESA]]=Tabla2[[#This Row],[CONTRATISTA PRNCIPAL]],"Principal","Secundaria")</f>
        <v>Principal</v>
      </c>
      <c r="T1799" s="10">
        <f>IFERROR(1/COUNTIF(Tabla2[CONTRATISTA PRNCIPAL],Tabla2[[#This Row],[CONTRATISTA PRNCIPAL]]),0)</f>
        <v>3.9215686274509803E-3</v>
      </c>
      <c r="U1799" s="33">
        <f ca="1">IF(((TODAY()-Tabla2[[#This Row],[FECHA NACIMIENTO]])/365)&lt;18,"Corregir", IF(((TODAY()-Tabla2[[#This Row],[FECHA NACIMIENTO]])/365)&gt;80, "Corregir",ROUNDDOWN(((TODAY()-Tabla2[[#This Row],[FECHA NACIMIENTO]])/365),0)))</f>
        <v>38</v>
      </c>
      <c r="V179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799" s="34" t="str">
        <f ca="1">+IF(Tabla2[[#This Row],[Edad]]="Corregir","Corregir","Ok")</f>
        <v>Ok</v>
      </c>
      <c r="X1799" s="10" t="str">
        <f>+IFERROR(VLOOKUP(Tabla2[[#This Row],[DISTRITO SEGÚN DNI]],Hoja1!$A$2:$B$55,2,FALSE),"No")</f>
        <v>No</v>
      </c>
      <c r="Y1799" s="10" t="str">
        <f>IF(OR(LOWER(Tabla2[[#This Row],[GENERO]])="masculino", LOWER(Tabla2[[#This Row],[GENERO]])="femenino"),"OK","Corregir")</f>
        <v>OK</v>
      </c>
      <c r="Z1799" s="10" t="str">
        <f>+IF(Tabla2[[#This Row],[Nro. DNI / CE]]="","Corregir",IF(LEN(Tabla2[[#This Row],[Nro. DNI / CE]])&gt;=8,"OK","Corregir"))</f>
        <v>OK</v>
      </c>
      <c r="AA1799" s="10">
        <f>COUNTIF(Tabla2[APELLIDOS Y NOMBRES],Tabla2[[#This Row],[APELLIDOS Y NOMBRES]])</f>
        <v>1</v>
      </c>
      <c r="AB1799" t="str">
        <f ca="1">+IFERROR(IF(Tabla2[[#This Row],[FECHA CESE/BAJA]]="","No Aplica",IF(AND(MONTH(Tabla2[[#This Row],[FECHA CESE/BAJA]])=MONTH(TODAY()-30),YEAR(Tabla2[[#This Row],[FECHA CESE/BAJA]])=YEAR(TODAY())),MONTH(TODAY()-30)&amp;"-"&amp;YEAR(TODAY()),"Borrar")),"No aplica")</f>
        <v>No Aplica</v>
      </c>
      <c r="AC1799" t="str">
        <f ca="1">+IFERROR(IF(Tabla2[[#This Row],[FECHA INICIO DE LABORES EN OBRA]]="","No Aplica",IF(AND(MONTH(Tabla2[[#This Row],[FECHA INICIO DE LABORES EN OBRA]])=MONTH(TODAY()-30),YEAR(Tabla2[[#This Row],[FECHA INICIO DE LABORES EN OBRA]])=YEAR(TODAY())),MONTH(TODAY()-30)&amp;"-"&amp;YEAR(TODAY()),"No Aplica")),"No Aplica")</f>
        <v>No Aplica</v>
      </c>
    </row>
    <row r="1800" spans="1:29" x14ac:dyDescent="0.25">
      <c r="A1800" s="2" t="s">
        <v>7160</v>
      </c>
      <c r="B1800" s="3" t="s">
        <v>7161</v>
      </c>
      <c r="C1800" s="3" t="s">
        <v>7161</v>
      </c>
      <c r="D1800" s="3" t="s">
        <v>7072</v>
      </c>
      <c r="E1800" s="3" t="s">
        <v>7418</v>
      </c>
      <c r="F1800" s="36">
        <v>29902</v>
      </c>
      <c r="G1800" s="3">
        <v>2</v>
      </c>
      <c r="H1800" s="3" t="s">
        <v>7419</v>
      </c>
      <c r="I1800" s="3" t="s">
        <v>7415</v>
      </c>
      <c r="J1800" s="3" t="s">
        <v>7420</v>
      </c>
      <c r="K1800" s="3" t="s">
        <v>7421</v>
      </c>
      <c r="L1800" s="8" t="s">
        <v>9813</v>
      </c>
      <c r="M1800" s="5"/>
      <c r="N1800" s="13" t="s">
        <v>1489</v>
      </c>
      <c r="O1800" s="5">
        <v>44918</v>
      </c>
      <c r="P1800" s="8">
        <v>1</v>
      </c>
      <c r="Q1800" s="9">
        <v>4</v>
      </c>
      <c r="R1800" s="9" t="str">
        <f>IFERROR(VLOOKUP(Tabla2[[#This Row],[CONTRATISTA PRNCIPAL]],Hoja1!$L$5:$M$9,2,FALSE),"CJV")</f>
        <v>CJV</v>
      </c>
      <c r="S1800" s="9" t="str">
        <f>IF(Tabla2[[#This Row],[EMPRESA]]=Tabla2[[#This Row],[CONTRATISTA PRNCIPAL]],"Principal","Secundaria")</f>
        <v>Principal</v>
      </c>
      <c r="T1800" s="10">
        <f>IFERROR(1/COUNTIF(Tabla2[CONTRATISTA PRNCIPAL],Tabla2[[#This Row],[CONTRATISTA PRNCIPAL]]),0)</f>
        <v>3.9215686274509803E-3</v>
      </c>
      <c r="U1800" s="33">
        <f ca="1">IF(((TODAY()-Tabla2[[#This Row],[FECHA NACIMIENTO]])/365)&lt;18,"Corregir", IF(((TODAY()-Tabla2[[#This Row],[FECHA NACIMIENTO]])/365)&gt;80, "Corregir",ROUNDDOWN(((TODAY()-Tabla2[[#This Row],[FECHA NACIMIENTO]])/365),0)))</f>
        <v>41</v>
      </c>
      <c r="V180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800" s="34" t="str">
        <f ca="1">+IF(Tabla2[[#This Row],[Edad]]="Corregir","Corregir","Ok")</f>
        <v>Ok</v>
      </c>
      <c r="X1800" s="10" t="str">
        <f>+IFERROR(VLOOKUP(Tabla2[[#This Row],[DISTRITO SEGÚN DNI]],Hoja1!$A$2:$B$55,2,FALSE),"No")</f>
        <v>No</v>
      </c>
      <c r="Y1800" s="10" t="str">
        <f>IF(OR(LOWER(Tabla2[[#This Row],[GENERO]])="masculino", LOWER(Tabla2[[#This Row],[GENERO]])="femenino"),"OK","Corregir")</f>
        <v>OK</v>
      </c>
      <c r="Z1800" s="10" t="str">
        <f>+IF(Tabla2[[#This Row],[Nro. DNI / CE]]="","Corregir",IF(LEN(Tabla2[[#This Row],[Nro. DNI / CE]])&gt;=8,"OK","Corregir"))</f>
        <v>OK</v>
      </c>
      <c r="AA1800" s="10">
        <f>COUNTIF(Tabla2[APELLIDOS Y NOMBRES],Tabla2[[#This Row],[APELLIDOS Y NOMBRES]])</f>
        <v>2</v>
      </c>
      <c r="AB1800" t="str">
        <f ca="1">+IFERROR(IF(Tabla2[[#This Row],[FECHA CESE/BAJA]]="","No Aplica",IF(AND(MONTH(Tabla2[[#This Row],[FECHA CESE/BAJA]])=MONTH(TODAY()-30),YEAR(Tabla2[[#This Row],[FECHA CESE/BAJA]])=YEAR(TODAY())),MONTH(TODAY()-30)&amp;"-"&amp;YEAR(TODAY()),"Borrar")),"No aplica")</f>
        <v>No Aplica</v>
      </c>
      <c r="AC1800" t="str">
        <f ca="1">+IFERROR(IF(Tabla2[[#This Row],[FECHA INICIO DE LABORES EN OBRA]]="","No Aplica",IF(AND(MONTH(Tabla2[[#This Row],[FECHA INICIO DE LABORES EN OBRA]])=MONTH(TODAY()-30),YEAR(Tabla2[[#This Row],[FECHA INICIO DE LABORES EN OBRA]])=YEAR(TODAY())),MONTH(TODAY()-30)&amp;"-"&amp;YEAR(TODAY()),"No Aplica")),"No Aplica")</f>
        <v>No Aplica</v>
      </c>
    </row>
    <row r="1801" spans="1:29" x14ac:dyDescent="0.25">
      <c r="A1801" s="2" t="s">
        <v>7160</v>
      </c>
      <c r="B1801" s="3" t="s">
        <v>7161</v>
      </c>
      <c r="C1801" s="3" t="s">
        <v>7161</v>
      </c>
      <c r="D1801" s="3" t="s">
        <v>7422</v>
      </c>
      <c r="E1801" s="3" t="s">
        <v>7423</v>
      </c>
      <c r="F1801" s="36">
        <v>33052</v>
      </c>
      <c r="G1801" s="3">
        <v>2</v>
      </c>
      <c r="H1801" s="3" t="s">
        <v>7424</v>
      </c>
      <c r="I1801" s="3" t="s">
        <v>7415</v>
      </c>
      <c r="J1801" s="3" t="s">
        <v>7425</v>
      </c>
      <c r="K1801" s="3" t="s">
        <v>1492</v>
      </c>
      <c r="L1801" s="8" t="s">
        <v>9813</v>
      </c>
      <c r="M1801" s="5"/>
      <c r="N1801" s="13" t="s">
        <v>1489</v>
      </c>
      <c r="O1801" s="5">
        <v>45052</v>
      </c>
      <c r="P1801" s="8">
        <v>1</v>
      </c>
      <c r="Q1801" s="9">
        <v>4</v>
      </c>
      <c r="R1801" s="9" t="str">
        <f>IFERROR(VLOOKUP(Tabla2[[#This Row],[CONTRATISTA PRNCIPAL]],Hoja1!$L$5:$M$9,2,FALSE),"CJV")</f>
        <v>CJV</v>
      </c>
      <c r="S1801" s="9" t="str">
        <f>IF(Tabla2[[#This Row],[EMPRESA]]=Tabla2[[#This Row],[CONTRATISTA PRNCIPAL]],"Principal","Secundaria")</f>
        <v>Principal</v>
      </c>
      <c r="T1801" s="10">
        <f>IFERROR(1/COUNTIF(Tabla2[CONTRATISTA PRNCIPAL],Tabla2[[#This Row],[CONTRATISTA PRNCIPAL]]),0)</f>
        <v>3.9215686274509803E-3</v>
      </c>
      <c r="U1801" s="33">
        <f ca="1">IF(((TODAY()-Tabla2[[#This Row],[FECHA NACIMIENTO]])/365)&lt;18,"Corregir", IF(((TODAY()-Tabla2[[#This Row],[FECHA NACIMIENTO]])/365)&gt;80, "Corregir",ROUNDDOWN(((TODAY()-Tabla2[[#This Row],[FECHA NACIMIENTO]])/365),0)))</f>
        <v>33</v>
      </c>
      <c r="V180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801" s="34" t="str">
        <f ca="1">+IF(Tabla2[[#This Row],[Edad]]="Corregir","Corregir","Ok")</f>
        <v>Ok</v>
      </c>
      <c r="X1801" s="10" t="str">
        <f>+IFERROR(VLOOKUP(Tabla2[[#This Row],[DISTRITO SEGÚN DNI]],Hoja1!$A$2:$B$55,2,FALSE),"No")</f>
        <v>No</v>
      </c>
      <c r="Y1801" s="10" t="str">
        <f>IF(OR(LOWER(Tabla2[[#This Row],[GENERO]])="masculino", LOWER(Tabla2[[#This Row],[GENERO]])="femenino"),"OK","Corregir")</f>
        <v>OK</v>
      </c>
      <c r="Z1801" s="10" t="str">
        <f>+IF(Tabla2[[#This Row],[Nro. DNI / CE]]="","Corregir",IF(LEN(Tabla2[[#This Row],[Nro. DNI / CE]])&gt;=8,"OK","Corregir"))</f>
        <v>OK</v>
      </c>
      <c r="AA1801" s="10">
        <f>COUNTIF(Tabla2[APELLIDOS Y NOMBRES],Tabla2[[#This Row],[APELLIDOS Y NOMBRES]])</f>
        <v>1</v>
      </c>
      <c r="AB1801" t="str">
        <f ca="1">+IFERROR(IF(Tabla2[[#This Row],[FECHA CESE/BAJA]]="","No Aplica",IF(AND(MONTH(Tabla2[[#This Row],[FECHA CESE/BAJA]])=MONTH(TODAY()-30),YEAR(Tabla2[[#This Row],[FECHA CESE/BAJA]])=YEAR(TODAY())),MONTH(TODAY()-30)&amp;"-"&amp;YEAR(TODAY()),"Borrar")),"No aplica")</f>
        <v>No Aplica</v>
      </c>
      <c r="AC1801" t="str">
        <f ca="1">+IFERROR(IF(Tabla2[[#This Row],[FECHA INICIO DE LABORES EN OBRA]]="","No Aplica",IF(AND(MONTH(Tabla2[[#This Row],[FECHA INICIO DE LABORES EN OBRA]])=MONTH(TODAY()-30),YEAR(Tabla2[[#This Row],[FECHA INICIO DE LABORES EN OBRA]])=YEAR(TODAY())),MONTH(TODAY()-30)&amp;"-"&amp;YEAR(TODAY()),"No Aplica")),"No Aplica")</f>
        <v>No Aplica</v>
      </c>
    </row>
    <row r="1802" spans="1:29" x14ac:dyDescent="0.25">
      <c r="A1802" s="2" t="s">
        <v>7160</v>
      </c>
      <c r="B1802" s="3" t="s">
        <v>7161</v>
      </c>
      <c r="C1802" s="3" t="s">
        <v>7161</v>
      </c>
      <c r="D1802" s="3" t="s">
        <v>7426</v>
      </c>
      <c r="E1802" s="3" t="s">
        <v>7427</v>
      </c>
      <c r="F1802" s="36">
        <v>35554</v>
      </c>
      <c r="G1802" s="3">
        <v>2</v>
      </c>
      <c r="H1802" s="3" t="s">
        <v>4585</v>
      </c>
      <c r="I1802" s="3" t="s">
        <v>7428</v>
      </c>
      <c r="J1802" s="3" t="s">
        <v>7429</v>
      </c>
      <c r="K1802" s="3" t="s">
        <v>1510</v>
      </c>
      <c r="L1802" s="8" t="s">
        <v>9813</v>
      </c>
      <c r="M1802" s="5"/>
      <c r="N1802" s="13" t="s">
        <v>1489</v>
      </c>
      <c r="O1802" s="5">
        <v>44875</v>
      </c>
      <c r="P1802" s="8">
        <v>1</v>
      </c>
      <c r="Q1802" s="9">
        <v>4</v>
      </c>
      <c r="R1802" s="9" t="str">
        <f>IFERROR(VLOOKUP(Tabla2[[#This Row],[CONTRATISTA PRNCIPAL]],Hoja1!$L$5:$M$9,2,FALSE),"CJV")</f>
        <v>CJV</v>
      </c>
      <c r="S1802" s="9" t="str">
        <f>IF(Tabla2[[#This Row],[EMPRESA]]=Tabla2[[#This Row],[CONTRATISTA PRNCIPAL]],"Principal","Secundaria")</f>
        <v>Principal</v>
      </c>
      <c r="T1802" s="10">
        <f>IFERROR(1/COUNTIF(Tabla2[CONTRATISTA PRNCIPAL],Tabla2[[#This Row],[CONTRATISTA PRNCIPAL]]),0)</f>
        <v>3.9215686274509803E-3</v>
      </c>
      <c r="U1802" s="33">
        <f ca="1">IF(((TODAY()-Tabla2[[#This Row],[FECHA NACIMIENTO]])/365)&lt;18,"Corregir", IF(((TODAY()-Tabla2[[#This Row],[FECHA NACIMIENTO]])/365)&gt;80, "Corregir",ROUNDDOWN(((TODAY()-Tabla2[[#This Row],[FECHA NACIMIENTO]])/365),0)))</f>
        <v>26</v>
      </c>
      <c r="V180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802" s="34" t="str">
        <f ca="1">+IF(Tabla2[[#This Row],[Edad]]="Corregir","Corregir","Ok")</f>
        <v>Ok</v>
      </c>
      <c r="X1802" s="10" t="str">
        <f>+IFERROR(VLOOKUP(Tabla2[[#This Row],[DISTRITO SEGÚN DNI]],Hoja1!$A$2:$B$55,2,FALSE),"No")</f>
        <v>CALLAO</v>
      </c>
      <c r="Y1802" s="10" t="str">
        <f>IF(OR(LOWER(Tabla2[[#This Row],[GENERO]])="masculino", LOWER(Tabla2[[#This Row],[GENERO]])="femenino"),"OK","Corregir")</f>
        <v>OK</v>
      </c>
      <c r="Z1802" s="10" t="str">
        <f>+IF(Tabla2[[#This Row],[Nro. DNI / CE]]="","Corregir",IF(LEN(Tabla2[[#This Row],[Nro. DNI / CE]])&gt;=8,"OK","Corregir"))</f>
        <v>OK</v>
      </c>
      <c r="AA1802" s="10">
        <f>COUNTIF(Tabla2[APELLIDOS Y NOMBRES],Tabla2[[#This Row],[APELLIDOS Y NOMBRES]])</f>
        <v>1</v>
      </c>
      <c r="AB1802" t="str">
        <f ca="1">+IFERROR(IF(Tabla2[[#This Row],[FECHA CESE/BAJA]]="","No Aplica",IF(AND(MONTH(Tabla2[[#This Row],[FECHA CESE/BAJA]])=MONTH(TODAY()-30),YEAR(Tabla2[[#This Row],[FECHA CESE/BAJA]])=YEAR(TODAY())),MONTH(TODAY()-30)&amp;"-"&amp;YEAR(TODAY()),"Borrar")),"No aplica")</f>
        <v>No Aplica</v>
      </c>
      <c r="AC1802" t="str">
        <f ca="1">+IFERROR(IF(Tabla2[[#This Row],[FECHA INICIO DE LABORES EN OBRA]]="","No Aplica",IF(AND(MONTH(Tabla2[[#This Row],[FECHA INICIO DE LABORES EN OBRA]])=MONTH(TODAY()-30),YEAR(Tabla2[[#This Row],[FECHA INICIO DE LABORES EN OBRA]])=YEAR(TODAY())),MONTH(TODAY()-30)&amp;"-"&amp;YEAR(TODAY()),"No Aplica")),"No Aplica")</f>
        <v>No Aplica</v>
      </c>
    </row>
    <row r="1803" spans="1:29" x14ac:dyDescent="0.25">
      <c r="A1803" s="2" t="s">
        <v>7160</v>
      </c>
      <c r="B1803" s="3" t="s">
        <v>7161</v>
      </c>
      <c r="C1803" s="3" t="s">
        <v>7161</v>
      </c>
      <c r="D1803" s="3" t="s">
        <v>7430</v>
      </c>
      <c r="E1803" s="3" t="s">
        <v>7431</v>
      </c>
      <c r="F1803" s="36">
        <v>32990</v>
      </c>
      <c r="G1803" s="3">
        <v>2</v>
      </c>
      <c r="H1803" s="3" t="s">
        <v>1262</v>
      </c>
      <c r="I1803" s="3" t="s">
        <v>7432</v>
      </c>
      <c r="J1803" s="3" t="s">
        <v>7433</v>
      </c>
      <c r="K1803" s="3" t="s">
        <v>1510</v>
      </c>
      <c r="L1803" s="8" t="s">
        <v>9813</v>
      </c>
      <c r="M1803" s="5"/>
      <c r="N1803" s="13" t="s">
        <v>1489</v>
      </c>
      <c r="O1803" s="5">
        <v>45082</v>
      </c>
      <c r="P1803" s="8">
        <v>1</v>
      </c>
      <c r="Q1803" s="9">
        <v>4</v>
      </c>
      <c r="R1803" s="9" t="str">
        <f>IFERROR(VLOOKUP(Tabla2[[#This Row],[CONTRATISTA PRNCIPAL]],Hoja1!$L$5:$M$9,2,FALSE),"CJV")</f>
        <v>CJV</v>
      </c>
      <c r="S1803" s="9" t="str">
        <f>IF(Tabla2[[#This Row],[EMPRESA]]=Tabla2[[#This Row],[CONTRATISTA PRNCIPAL]],"Principal","Secundaria")</f>
        <v>Principal</v>
      </c>
      <c r="T1803" s="10">
        <f>IFERROR(1/COUNTIF(Tabla2[CONTRATISTA PRNCIPAL],Tabla2[[#This Row],[CONTRATISTA PRNCIPAL]]),0)</f>
        <v>3.9215686274509803E-3</v>
      </c>
      <c r="U1803" s="33">
        <f ca="1">IF(((TODAY()-Tabla2[[#This Row],[FECHA NACIMIENTO]])/365)&lt;18,"Corregir", IF(((TODAY()-Tabla2[[#This Row],[FECHA NACIMIENTO]])/365)&gt;80, "Corregir",ROUNDDOWN(((TODAY()-Tabla2[[#This Row],[FECHA NACIMIENTO]])/365),0)))</f>
        <v>33</v>
      </c>
      <c r="V180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803" s="34" t="str">
        <f ca="1">+IF(Tabla2[[#This Row],[Edad]]="Corregir","Corregir","Ok")</f>
        <v>Ok</v>
      </c>
      <c r="X1803" s="10" t="str">
        <f>+IFERROR(VLOOKUP(Tabla2[[#This Row],[DISTRITO SEGÚN DNI]],Hoja1!$A$2:$B$55,2,FALSE),"No")</f>
        <v>CALLAO</v>
      </c>
      <c r="Y1803" s="10" t="str">
        <f>IF(OR(LOWER(Tabla2[[#This Row],[GENERO]])="masculino", LOWER(Tabla2[[#This Row],[GENERO]])="femenino"),"OK","Corregir")</f>
        <v>OK</v>
      </c>
      <c r="Z1803" s="10" t="str">
        <f>+IF(Tabla2[[#This Row],[Nro. DNI / CE]]="","Corregir",IF(LEN(Tabla2[[#This Row],[Nro. DNI / CE]])&gt;=8,"OK","Corregir"))</f>
        <v>OK</v>
      </c>
      <c r="AA1803" s="10">
        <f>COUNTIF(Tabla2[APELLIDOS Y NOMBRES],Tabla2[[#This Row],[APELLIDOS Y NOMBRES]])</f>
        <v>1</v>
      </c>
      <c r="AB1803" t="str">
        <f ca="1">+IFERROR(IF(Tabla2[[#This Row],[FECHA CESE/BAJA]]="","No Aplica",IF(AND(MONTH(Tabla2[[#This Row],[FECHA CESE/BAJA]])=MONTH(TODAY()-30),YEAR(Tabla2[[#This Row],[FECHA CESE/BAJA]])=YEAR(TODAY())),MONTH(TODAY()-30)&amp;"-"&amp;YEAR(TODAY()),"Borrar")),"No aplica")</f>
        <v>No Aplica</v>
      </c>
      <c r="AC1803" t="str">
        <f ca="1">+IFERROR(IF(Tabla2[[#This Row],[FECHA INICIO DE LABORES EN OBRA]]="","No Aplica",IF(AND(MONTH(Tabla2[[#This Row],[FECHA INICIO DE LABORES EN OBRA]])=MONTH(TODAY()-30),YEAR(Tabla2[[#This Row],[FECHA INICIO DE LABORES EN OBRA]])=YEAR(TODAY())),MONTH(TODAY()-30)&amp;"-"&amp;YEAR(TODAY()),"No Aplica")),"No Aplica")</f>
        <v>No Aplica</v>
      </c>
    </row>
    <row r="1804" spans="1:29" x14ac:dyDescent="0.25">
      <c r="A1804" s="2" t="s">
        <v>7160</v>
      </c>
      <c r="B1804" s="3" t="s">
        <v>7161</v>
      </c>
      <c r="C1804" s="3" t="s">
        <v>7161</v>
      </c>
      <c r="D1804" s="3" t="s">
        <v>7434</v>
      </c>
      <c r="E1804" s="3" t="s">
        <v>7435</v>
      </c>
      <c r="F1804" s="36">
        <v>31052</v>
      </c>
      <c r="G1804" s="3">
        <v>2</v>
      </c>
      <c r="H1804" s="3" t="s">
        <v>1406</v>
      </c>
      <c r="I1804" s="3" t="s">
        <v>7436</v>
      </c>
      <c r="J1804" s="3" t="s">
        <v>7437</v>
      </c>
      <c r="K1804" s="3" t="s">
        <v>1481</v>
      </c>
      <c r="L1804" s="8" t="s">
        <v>9813</v>
      </c>
      <c r="M1804" s="5"/>
      <c r="N1804" s="13" t="s">
        <v>1489</v>
      </c>
      <c r="O1804" s="5">
        <v>44879</v>
      </c>
      <c r="P1804" s="8">
        <v>1</v>
      </c>
      <c r="Q1804" s="9">
        <v>4</v>
      </c>
      <c r="R1804" s="9" t="str">
        <f>IFERROR(VLOOKUP(Tabla2[[#This Row],[CONTRATISTA PRNCIPAL]],Hoja1!$L$5:$M$9,2,FALSE),"CJV")</f>
        <v>CJV</v>
      </c>
      <c r="S1804" s="9" t="str">
        <f>IF(Tabla2[[#This Row],[EMPRESA]]=Tabla2[[#This Row],[CONTRATISTA PRNCIPAL]],"Principal","Secundaria")</f>
        <v>Principal</v>
      </c>
      <c r="T1804" s="10">
        <f>IFERROR(1/COUNTIF(Tabla2[CONTRATISTA PRNCIPAL],Tabla2[[#This Row],[CONTRATISTA PRNCIPAL]]),0)</f>
        <v>3.9215686274509803E-3</v>
      </c>
      <c r="U1804" s="33">
        <f ca="1">IF(((TODAY()-Tabla2[[#This Row],[FECHA NACIMIENTO]])/365)&lt;18,"Corregir", IF(((TODAY()-Tabla2[[#This Row],[FECHA NACIMIENTO]])/365)&gt;80, "Corregir",ROUNDDOWN(((TODAY()-Tabla2[[#This Row],[FECHA NACIMIENTO]])/365),0)))</f>
        <v>38</v>
      </c>
      <c r="V180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804" s="34" t="str">
        <f ca="1">+IF(Tabla2[[#This Row],[Edad]]="Corregir","Corregir","Ok")</f>
        <v>Ok</v>
      </c>
      <c r="X1804" s="10" t="str">
        <f>+IFERROR(VLOOKUP(Tabla2[[#This Row],[DISTRITO SEGÚN DNI]],Hoja1!$A$2:$B$55,2,FALSE),"No")</f>
        <v>No</v>
      </c>
      <c r="Y1804" s="10" t="str">
        <f>IF(OR(LOWER(Tabla2[[#This Row],[GENERO]])="masculino", LOWER(Tabla2[[#This Row],[GENERO]])="femenino"),"OK","Corregir")</f>
        <v>OK</v>
      </c>
      <c r="Z1804" s="10" t="str">
        <f>+IF(Tabla2[[#This Row],[Nro. DNI / CE]]="","Corregir",IF(LEN(Tabla2[[#This Row],[Nro. DNI / CE]])&gt;=8,"OK","Corregir"))</f>
        <v>OK</v>
      </c>
      <c r="AA1804" s="10">
        <f>COUNTIF(Tabla2[APELLIDOS Y NOMBRES],Tabla2[[#This Row],[APELLIDOS Y NOMBRES]])</f>
        <v>1</v>
      </c>
      <c r="AB1804" t="str">
        <f ca="1">+IFERROR(IF(Tabla2[[#This Row],[FECHA CESE/BAJA]]="","No Aplica",IF(AND(MONTH(Tabla2[[#This Row],[FECHA CESE/BAJA]])=MONTH(TODAY()-30),YEAR(Tabla2[[#This Row],[FECHA CESE/BAJA]])=YEAR(TODAY())),MONTH(TODAY()-30)&amp;"-"&amp;YEAR(TODAY()),"Borrar")),"No aplica")</f>
        <v>No Aplica</v>
      </c>
      <c r="AC1804" t="str">
        <f ca="1">+IFERROR(IF(Tabla2[[#This Row],[FECHA INICIO DE LABORES EN OBRA]]="","No Aplica",IF(AND(MONTH(Tabla2[[#This Row],[FECHA INICIO DE LABORES EN OBRA]])=MONTH(TODAY()-30),YEAR(Tabla2[[#This Row],[FECHA INICIO DE LABORES EN OBRA]])=YEAR(TODAY())),MONTH(TODAY()-30)&amp;"-"&amp;YEAR(TODAY()),"No Aplica")),"No Aplica")</f>
        <v>No Aplica</v>
      </c>
    </row>
    <row r="1805" spans="1:29" x14ac:dyDescent="0.25">
      <c r="A1805" s="2" t="s">
        <v>7160</v>
      </c>
      <c r="B1805" s="3" t="s">
        <v>7161</v>
      </c>
      <c r="C1805" s="3" t="s">
        <v>7161</v>
      </c>
      <c r="D1805" s="3" t="s">
        <v>7438</v>
      </c>
      <c r="E1805" s="3" t="s">
        <v>7439</v>
      </c>
      <c r="F1805" s="36">
        <v>31013</v>
      </c>
      <c r="G1805" s="3">
        <v>2</v>
      </c>
      <c r="H1805" s="3" t="s">
        <v>7440</v>
      </c>
      <c r="I1805" s="3" t="s">
        <v>7428</v>
      </c>
      <c r="J1805" s="3" t="s">
        <v>7441</v>
      </c>
      <c r="K1805" s="3" t="s">
        <v>1481</v>
      </c>
      <c r="L1805" s="8" t="s">
        <v>9813</v>
      </c>
      <c r="M1805" s="5"/>
      <c r="N1805" s="13" t="s">
        <v>1489</v>
      </c>
      <c r="O1805" s="5" t="s">
        <v>7442</v>
      </c>
      <c r="P1805" s="8">
        <v>1</v>
      </c>
      <c r="Q1805" s="9">
        <v>4</v>
      </c>
      <c r="R1805" s="9" t="str">
        <f>IFERROR(VLOOKUP(Tabla2[[#This Row],[CONTRATISTA PRNCIPAL]],Hoja1!$L$5:$M$9,2,FALSE),"CJV")</f>
        <v>CJV</v>
      </c>
      <c r="S1805" s="9" t="str">
        <f>IF(Tabla2[[#This Row],[EMPRESA]]=Tabla2[[#This Row],[CONTRATISTA PRNCIPAL]],"Principal","Secundaria")</f>
        <v>Principal</v>
      </c>
      <c r="T1805" s="10">
        <f>IFERROR(1/COUNTIF(Tabla2[CONTRATISTA PRNCIPAL],Tabla2[[#This Row],[CONTRATISTA PRNCIPAL]]),0)</f>
        <v>3.9215686274509803E-3</v>
      </c>
      <c r="U1805" s="33">
        <f ca="1">IF(((TODAY()-Tabla2[[#This Row],[FECHA NACIMIENTO]])/365)&lt;18,"Corregir", IF(((TODAY()-Tabla2[[#This Row],[FECHA NACIMIENTO]])/365)&gt;80, "Corregir",ROUNDDOWN(((TODAY()-Tabla2[[#This Row],[FECHA NACIMIENTO]])/365),0)))</f>
        <v>38</v>
      </c>
      <c r="V180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805" s="34" t="str">
        <f ca="1">+IF(Tabla2[[#This Row],[Edad]]="Corregir","Corregir","Ok")</f>
        <v>Ok</v>
      </c>
      <c r="X1805" s="10" t="str">
        <f>+IFERROR(VLOOKUP(Tabla2[[#This Row],[DISTRITO SEGÚN DNI]],Hoja1!$A$2:$B$55,2,FALSE),"No")</f>
        <v>No</v>
      </c>
      <c r="Y1805" s="10" t="str">
        <f>IF(OR(LOWER(Tabla2[[#This Row],[GENERO]])="masculino", LOWER(Tabla2[[#This Row],[GENERO]])="femenino"),"OK","Corregir")</f>
        <v>OK</v>
      </c>
      <c r="Z1805" s="10" t="str">
        <f>+IF(Tabla2[[#This Row],[Nro. DNI / CE]]="","Corregir",IF(LEN(Tabla2[[#This Row],[Nro. DNI / CE]])&gt;=8,"OK","Corregir"))</f>
        <v>OK</v>
      </c>
      <c r="AA1805" s="10">
        <f>COUNTIF(Tabla2[APELLIDOS Y NOMBRES],Tabla2[[#This Row],[APELLIDOS Y NOMBRES]])</f>
        <v>1</v>
      </c>
      <c r="AB1805" t="str">
        <f ca="1">+IFERROR(IF(Tabla2[[#This Row],[FECHA CESE/BAJA]]="","No Aplica",IF(AND(MONTH(Tabla2[[#This Row],[FECHA CESE/BAJA]])=MONTH(TODAY()-30),YEAR(Tabla2[[#This Row],[FECHA CESE/BAJA]])=YEAR(TODAY())),MONTH(TODAY()-30)&amp;"-"&amp;YEAR(TODAY()),"Borrar")),"No aplica")</f>
        <v>No Aplica</v>
      </c>
      <c r="AC1805" t="str">
        <f ca="1">+IFERROR(IF(Tabla2[[#This Row],[FECHA INICIO DE LABORES EN OBRA]]="","No Aplica",IF(AND(MONTH(Tabla2[[#This Row],[FECHA INICIO DE LABORES EN OBRA]])=MONTH(TODAY()-30),YEAR(Tabla2[[#This Row],[FECHA INICIO DE LABORES EN OBRA]])=YEAR(TODAY())),MONTH(TODAY()-30)&amp;"-"&amp;YEAR(TODAY()),"No Aplica")),"No Aplica")</f>
        <v>No Aplica</v>
      </c>
    </row>
    <row r="1806" spans="1:29" x14ac:dyDescent="0.25">
      <c r="A1806" s="2" t="s">
        <v>7160</v>
      </c>
      <c r="B1806" s="3" t="s">
        <v>7161</v>
      </c>
      <c r="C1806" s="3" t="s">
        <v>7161</v>
      </c>
      <c r="D1806" s="3" t="s">
        <v>7448</v>
      </c>
      <c r="E1806" s="3" t="s">
        <v>7449</v>
      </c>
      <c r="F1806" s="36">
        <v>30679</v>
      </c>
      <c r="G1806" s="3">
        <v>2</v>
      </c>
      <c r="H1806" s="3" t="s">
        <v>7450</v>
      </c>
      <c r="I1806" s="3" t="s">
        <v>7428</v>
      </c>
      <c r="J1806" s="3" t="s">
        <v>7451</v>
      </c>
      <c r="K1806" s="3" t="s">
        <v>2075</v>
      </c>
      <c r="L1806" s="8" t="s">
        <v>9813</v>
      </c>
      <c r="M1806" s="5"/>
      <c r="N1806" s="13" t="s">
        <v>1489</v>
      </c>
      <c r="O1806" s="5">
        <v>43997</v>
      </c>
      <c r="P1806" s="8">
        <v>1</v>
      </c>
      <c r="Q1806" s="9">
        <v>4</v>
      </c>
      <c r="R1806" s="9" t="str">
        <f>IFERROR(VLOOKUP(Tabla2[[#This Row],[CONTRATISTA PRNCIPAL]],Hoja1!$L$5:$M$9,2,FALSE),"CJV")</f>
        <v>CJV</v>
      </c>
      <c r="S1806" s="9" t="str">
        <f>IF(Tabla2[[#This Row],[EMPRESA]]=Tabla2[[#This Row],[CONTRATISTA PRNCIPAL]],"Principal","Secundaria")</f>
        <v>Principal</v>
      </c>
      <c r="T1806" s="10">
        <f>IFERROR(1/COUNTIF(Tabla2[CONTRATISTA PRNCIPAL],Tabla2[[#This Row],[CONTRATISTA PRNCIPAL]]),0)</f>
        <v>3.9215686274509803E-3</v>
      </c>
      <c r="U1806" s="33">
        <f ca="1">IF(((TODAY()-Tabla2[[#This Row],[FECHA NACIMIENTO]])/365)&lt;18,"Corregir", IF(((TODAY()-Tabla2[[#This Row],[FECHA NACIMIENTO]])/365)&gt;80, "Corregir",ROUNDDOWN(((TODAY()-Tabla2[[#This Row],[FECHA NACIMIENTO]])/365),0)))</f>
        <v>39</v>
      </c>
      <c r="V180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806" s="34" t="str">
        <f ca="1">+IF(Tabla2[[#This Row],[Edad]]="Corregir","Corregir","Ok")</f>
        <v>Ok</v>
      </c>
      <c r="X1806" s="10" t="str">
        <f>+IFERROR(VLOOKUP(Tabla2[[#This Row],[DISTRITO SEGÚN DNI]],Hoja1!$A$2:$B$55,2,FALSE),"No")</f>
        <v>No</v>
      </c>
      <c r="Y1806" s="10" t="str">
        <f>IF(OR(LOWER(Tabla2[[#This Row],[GENERO]])="masculino", LOWER(Tabla2[[#This Row],[GENERO]])="femenino"),"OK","Corregir")</f>
        <v>OK</v>
      </c>
      <c r="Z1806" s="10" t="str">
        <f>+IF(Tabla2[[#This Row],[Nro. DNI / CE]]="","Corregir",IF(LEN(Tabla2[[#This Row],[Nro. DNI / CE]])&gt;=8,"OK","Corregir"))</f>
        <v>OK</v>
      </c>
      <c r="AA1806" s="10">
        <f>COUNTIF(Tabla2[APELLIDOS Y NOMBRES],Tabla2[[#This Row],[APELLIDOS Y NOMBRES]])</f>
        <v>1</v>
      </c>
      <c r="AB1806" t="str">
        <f ca="1">+IFERROR(IF(Tabla2[[#This Row],[FECHA CESE/BAJA]]="","No Aplica",IF(AND(MONTH(Tabla2[[#This Row],[FECHA CESE/BAJA]])=MONTH(TODAY()-30),YEAR(Tabla2[[#This Row],[FECHA CESE/BAJA]])=YEAR(TODAY())),MONTH(TODAY()-30)&amp;"-"&amp;YEAR(TODAY()),"Borrar")),"No aplica")</f>
        <v>No Aplica</v>
      </c>
      <c r="AC1806" t="str">
        <f ca="1">+IFERROR(IF(Tabla2[[#This Row],[FECHA INICIO DE LABORES EN OBRA]]="","No Aplica",IF(AND(MONTH(Tabla2[[#This Row],[FECHA INICIO DE LABORES EN OBRA]])=MONTH(TODAY()-30),YEAR(Tabla2[[#This Row],[FECHA INICIO DE LABORES EN OBRA]])=YEAR(TODAY())),MONTH(TODAY()-30)&amp;"-"&amp;YEAR(TODAY()),"No Aplica")),"No Aplica")</f>
        <v>No Aplica</v>
      </c>
    </row>
    <row r="1807" spans="1:29" x14ac:dyDescent="0.25">
      <c r="A1807" s="2" t="s">
        <v>7160</v>
      </c>
      <c r="B1807" s="3" t="s">
        <v>7161</v>
      </c>
      <c r="C1807" s="3" t="s">
        <v>7161</v>
      </c>
      <c r="D1807" s="3" t="s">
        <v>7452</v>
      </c>
      <c r="E1807" s="3" t="s">
        <v>7453</v>
      </c>
      <c r="F1807" s="36">
        <v>25079</v>
      </c>
      <c r="G1807" s="3">
        <v>2</v>
      </c>
      <c r="H1807" s="3" t="s">
        <v>1406</v>
      </c>
      <c r="I1807" s="3" t="s">
        <v>7432</v>
      </c>
      <c r="J1807" s="3" t="s">
        <v>7454</v>
      </c>
      <c r="K1807" s="3" t="s">
        <v>1495</v>
      </c>
      <c r="L1807" s="8" t="s">
        <v>9813</v>
      </c>
      <c r="M1807" s="5"/>
      <c r="N1807" s="13" t="s">
        <v>1489</v>
      </c>
      <c r="O1807" s="5">
        <v>45089</v>
      </c>
      <c r="P1807" s="8">
        <v>1</v>
      </c>
      <c r="Q1807" s="9">
        <v>4</v>
      </c>
      <c r="R1807" s="9" t="str">
        <f>IFERROR(VLOOKUP(Tabla2[[#This Row],[CONTRATISTA PRNCIPAL]],Hoja1!$L$5:$M$9,2,FALSE),"CJV")</f>
        <v>CJV</v>
      </c>
      <c r="S1807" s="9" t="str">
        <f>IF(Tabla2[[#This Row],[EMPRESA]]=Tabla2[[#This Row],[CONTRATISTA PRNCIPAL]],"Principal","Secundaria")</f>
        <v>Principal</v>
      </c>
      <c r="T1807" s="10">
        <f>IFERROR(1/COUNTIF(Tabla2[CONTRATISTA PRNCIPAL],Tabla2[[#This Row],[CONTRATISTA PRNCIPAL]]),0)</f>
        <v>3.9215686274509803E-3</v>
      </c>
      <c r="U1807" s="33">
        <f ca="1">IF(((TODAY()-Tabla2[[#This Row],[FECHA NACIMIENTO]])/365)&lt;18,"Corregir", IF(((TODAY()-Tabla2[[#This Row],[FECHA NACIMIENTO]])/365)&gt;80, "Corregir",ROUNDDOWN(((TODAY()-Tabla2[[#This Row],[FECHA NACIMIENTO]])/365),0)))</f>
        <v>55</v>
      </c>
      <c r="V180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807" s="34" t="str">
        <f ca="1">+IF(Tabla2[[#This Row],[Edad]]="Corregir","Corregir","Ok")</f>
        <v>Ok</v>
      </c>
      <c r="X1807" s="10" t="str">
        <f>+IFERROR(VLOOKUP(Tabla2[[#This Row],[DISTRITO SEGÚN DNI]],Hoja1!$A$2:$B$55,2,FALSE),"No")</f>
        <v>No</v>
      </c>
      <c r="Y1807" s="10" t="str">
        <f>IF(OR(LOWER(Tabla2[[#This Row],[GENERO]])="masculino", LOWER(Tabla2[[#This Row],[GENERO]])="femenino"),"OK","Corregir")</f>
        <v>OK</v>
      </c>
      <c r="Z1807" s="10" t="str">
        <f>+IF(Tabla2[[#This Row],[Nro. DNI / CE]]="","Corregir",IF(LEN(Tabla2[[#This Row],[Nro. DNI / CE]])&gt;=8,"OK","Corregir"))</f>
        <v>OK</v>
      </c>
      <c r="AA1807" s="10">
        <f>COUNTIF(Tabla2[APELLIDOS Y NOMBRES],Tabla2[[#This Row],[APELLIDOS Y NOMBRES]])</f>
        <v>1</v>
      </c>
      <c r="AB1807" t="str">
        <f ca="1">+IFERROR(IF(Tabla2[[#This Row],[FECHA CESE/BAJA]]="","No Aplica",IF(AND(MONTH(Tabla2[[#This Row],[FECHA CESE/BAJA]])=MONTH(TODAY()-30),YEAR(Tabla2[[#This Row],[FECHA CESE/BAJA]])=YEAR(TODAY())),MONTH(TODAY()-30)&amp;"-"&amp;YEAR(TODAY()),"Borrar")),"No aplica")</f>
        <v>No Aplica</v>
      </c>
      <c r="AC1807" t="str">
        <f ca="1">+IFERROR(IF(Tabla2[[#This Row],[FECHA INICIO DE LABORES EN OBRA]]="","No Aplica",IF(AND(MONTH(Tabla2[[#This Row],[FECHA INICIO DE LABORES EN OBRA]])=MONTH(TODAY()-30),YEAR(Tabla2[[#This Row],[FECHA INICIO DE LABORES EN OBRA]])=YEAR(TODAY())),MONTH(TODAY()-30)&amp;"-"&amp;YEAR(TODAY()),"No Aplica")),"No Aplica")</f>
        <v>No Aplica</v>
      </c>
    </row>
    <row r="1808" spans="1:29" x14ac:dyDescent="0.25">
      <c r="A1808" s="2" t="s">
        <v>7160</v>
      </c>
      <c r="B1808" s="3" t="s">
        <v>7161</v>
      </c>
      <c r="C1808" s="3" t="s">
        <v>7161</v>
      </c>
      <c r="D1808" s="3" t="s">
        <v>7455</v>
      </c>
      <c r="E1808" s="3" t="s">
        <v>7456</v>
      </c>
      <c r="F1808" s="36">
        <v>28715</v>
      </c>
      <c r="G1808" s="3">
        <v>2</v>
      </c>
      <c r="H1808" s="3" t="s">
        <v>7457</v>
      </c>
      <c r="I1808" s="3" t="s">
        <v>7436</v>
      </c>
      <c r="J1808" s="3" t="s">
        <v>7458</v>
      </c>
      <c r="K1808" s="3" t="s">
        <v>4718</v>
      </c>
      <c r="L1808" s="8" t="s">
        <v>9813</v>
      </c>
      <c r="M1808" s="5"/>
      <c r="N1808" s="13" t="s">
        <v>1489</v>
      </c>
      <c r="O1808" s="5">
        <v>43997</v>
      </c>
      <c r="P1808" s="8">
        <v>1</v>
      </c>
      <c r="Q1808" s="9">
        <v>4</v>
      </c>
      <c r="R1808" s="9" t="str">
        <f>IFERROR(VLOOKUP(Tabla2[[#This Row],[CONTRATISTA PRNCIPAL]],Hoja1!$L$5:$M$9,2,FALSE),"CJV")</f>
        <v>CJV</v>
      </c>
      <c r="S1808" s="9" t="str">
        <f>IF(Tabla2[[#This Row],[EMPRESA]]=Tabla2[[#This Row],[CONTRATISTA PRNCIPAL]],"Principal","Secundaria")</f>
        <v>Principal</v>
      </c>
      <c r="T1808" s="10">
        <f>IFERROR(1/COUNTIF(Tabla2[CONTRATISTA PRNCIPAL],Tabla2[[#This Row],[CONTRATISTA PRNCIPAL]]),0)</f>
        <v>3.9215686274509803E-3</v>
      </c>
      <c r="U1808" s="33">
        <f ca="1">IF(((TODAY()-Tabla2[[#This Row],[FECHA NACIMIENTO]])/365)&lt;18,"Corregir", IF(((TODAY()-Tabla2[[#This Row],[FECHA NACIMIENTO]])/365)&gt;80, "Corregir",ROUNDDOWN(((TODAY()-Tabla2[[#This Row],[FECHA NACIMIENTO]])/365),0)))</f>
        <v>45</v>
      </c>
      <c r="V180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808" s="34" t="str">
        <f ca="1">+IF(Tabla2[[#This Row],[Edad]]="Corregir","Corregir","Ok")</f>
        <v>Ok</v>
      </c>
      <c r="X1808" s="10" t="str">
        <f>+IFERROR(VLOOKUP(Tabla2[[#This Row],[DISTRITO SEGÚN DNI]],Hoja1!$A$2:$B$55,2,FALSE),"No")</f>
        <v>No</v>
      </c>
      <c r="Y1808" s="10" t="str">
        <f>IF(OR(LOWER(Tabla2[[#This Row],[GENERO]])="masculino", LOWER(Tabla2[[#This Row],[GENERO]])="femenino"),"OK","Corregir")</f>
        <v>OK</v>
      </c>
      <c r="Z1808" s="10" t="str">
        <f>+IF(Tabla2[[#This Row],[Nro. DNI / CE]]="","Corregir",IF(LEN(Tabla2[[#This Row],[Nro. DNI / CE]])&gt;=8,"OK","Corregir"))</f>
        <v>OK</v>
      </c>
      <c r="AA1808" s="10">
        <f>COUNTIF(Tabla2[APELLIDOS Y NOMBRES],Tabla2[[#This Row],[APELLIDOS Y NOMBRES]])</f>
        <v>1</v>
      </c>
      <c r="AB1808" t="str">
        <f ca="1">+IFERROR(IF(Tabla2[[#This Row],[FECHA CESE/BAJA]]="","No Aplica",IF(AND(MONTH(Tabla2[[#This Row],[FECHA CESE/BAJA]])=MONTH(TODAY()-30),YEAR(Tabla2[[#This Row],[FECHA CESE/BAJA]])=YEAR(TODAY())),MONTH(TODAY()-30)&amp;"-"&amp;YEAR(TODAY()),"Borrar")),"No aplica")</f>
        <v>No Aplica</v>
      </c>
      <c r="AC1808" t="str">
        <f ca="1">+IFERROR(IF(Tabla2[[#This Row],[FECHA INICIO DE LABORES EN OBRA]]="","No Aplica",IF(AND(MONTH(Tabla2[[#This Row],[FECHA INICIO DE LABORES EN OBRA]])=MONTH(TODAY()-30),YEAR(Tabla2[[#This Row],[FECHA INICIO DE LABORES EN OBRA]])=YEAR(TODAY())),MONTH(TODAY()-30)&amp;"-"&amp;YEAR(TODAY()),"No Aplica")),"No Aplica")</f>
        <v>No Aplica</v>
      </c>
    </row>
    <row r="1809" spans="1:29" x14ac:dyDescent="0.25">
      <c r="A1809" s="2" t="s">
        <v>7160</v>
      </c>
      <c r="B1809" s="3" t="s">
        <v>7161</v>
      </c>
      <c r="C1809" s="3" t="s">
        <v>7161</v>
      </c>
      <c r="D1809" s="3" t="s">
        <v>7459</v>
      </c>
      <c r="E1809" s="3" t="s">
        <v>7460</v>
      </c>
      <c r="F1809" s="36">
        <v>30946</v>
      </c>
      <c r="G1809" s="3">
        <v>2</v>
      </c>
      <c r="H1809" s="3" t="s">
        <v>7461</v>
      </c>
      <c r="I1809" s="3" t="s">
        <v>7436</v>
      </c>
      <c r="J1809" s="3" t="s">
        <v>7462</v>
      </c>
      <c r="K1809" s="3" t="s">
        <v>1481</v>
      </c>
      <c r="L1809" s="8" t="s">
        <v>9813</v>
      </c>
      <c r="M1809" s="5"/>
      <c r="N1809" s="13" t="s">
        <v>1489</v>
      </c>
      <c r="O1809" s="5">
        <v>44991</v>
      </c>
      <c r="P1809" s="8">
        <v>1</v>
      </c>
      <c r="Q1809" s="9"/>
      <c r="R1809" s="9" t="str">
        <f>IFERROR(VLOOKUP(Tabla2[[#This Row],[CONTRATISTA PRNCIPAL]],Hoja1!$L$5:$M$9,2,FALSE),"CJV")</f>
        <v>CJV</v>
      </c>
      <c r="S1809" s="9" t="str">
        <f>IF(Tabla2[[#This Row],[EMPRESA]]=Tabla2[[#This Row],[CONTRATISTA PRNCIPAL]],"Principal","Secundaria")</f>
        <v>Principal</v>
      </c>
      <c r="T1809" s="10">
        <f>IFERROR(1/COUNTIF(Tabla2[CONTRATISTA PRNCIPAL],Tabla2[[#This Row],[CONTRATISTA PRNCIPAL]]),0)</f>
        <v>3.9215686274509803E-3</v>
      </c>
      <c r="U1809" s="33">
        <f ca="1">IF(((TODAY()-Tabla2[[#This Row],[FECHA NACIMIENTO]])/365)&lt;18,"Corregir", IF(((TODAY()-Tabla2[[#This Row],[FECHA NACIMIENTO]])/365)&gt;80, "Corregir",ROUNDDOWN(((TODAY()-Tabla2[[#This Row],[FECHA NACIMIENTO]])/365),0)))</f>
        <v>38</v>
      </c>
      <c r="V180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809" s="34" t="str">
        <f ca="1">+IF(Tabla2[[#This Row],[Edad]]="Corregir","Corregir","Ok")</f>
        <v>Ok</v>
      </c>
      <c r="X1809" s="10" t="str">
        <f>+IFERROR(VLOOKUP(Tabla2[[#This Row],[DISTRITO SEGÚN DNI]],Hoja1!$A$2:$B$55,2,FALSE),"No")</f>
        <v>No</v>
      </c>
      <c r="Y1809" s="10" t="str">
        <f>IF(OR(LOWER(Tabla2[[#This Row],[GENERO]])="masculino", LOWER(Tabla2[[#This Row],[GENERO]])="femenino"),"OK","Corregir")</f>
        <v>OK</v>
      </c>
      <c r="Z1809" s="10" t="str">
        <f>+IF(Tabla2[[#This Row],[Nro. DNI / CE]]="","Corregir",IF(LEN(Tabla2[[#This Row],[Nro. DNI / CE]])&gt;=8,"OK","Corregir"))</f>
        <v>OK</v>
      </c>
      <c r="AA1809" s="10">
        <f>COUNTIF(Tabla2[APELLIDOS Y NOMBRES],Tabla2[[#This Row],[APELLIDOS Y NOMBRES]])</f>
        <v>1</v>
      </c>
      <c r="AB1809" t="str">
        <f ca="1">+IFERROR(IF(Tabla2[[#This Row],[FECHA CESE/BAJA]]="","No Aplica",IF(AND(MONTH(Tabla2[[#This Row],[FECHA CESE/BAJA]])=MONTH(TODAY()-30),YEAR(Tabla2[[#This Row],[FECHA CESE/BAJA]])=YEAR(TODAY())),MONTH(TODAY()-30)&amp;"-"&amp;YEAR(TODAY()),"Borrar")),"No aplica")</f>
        <v>No Aplica</v>
      </c>
      <c r="AC1809" t="str">
        <f ca="1">+IFERROR(IF(Tabla2[[#This Row],[FECHA INICIO DE LABORES EN OBRA]]="","No Aplica",IF(AND(MONTH(Tabla2[[#This Row],[FECHA INICIO DE LABORES EN OBRA]])=MONTH(TODAY()-30),YEAR(Tabla2[[#This Row],[FECHA INICIO DE LABORES EN OBRA]])=YEAR(TODAY())),MONTH(TODAY()-30)&amp;"-"&amp;YEAR(TODAY()),"No Aplica")),"No Aplica")</f>
        <v>No Aplica</v>
      </c>
    </row>
    <row r="1810" spans="1:29" x14ac:dyDescent="0.25">
      <c r="A1810" s="2" t="s">
        <v>7160</v>
      </c>
      <c r="B1810" s="3" t="s">
        <v>7161</v>
      </c>
      <c r="C1810" s="3" t="s">
        <v>7161</v>
      </c>
      <c r="D1810" s="3" t="s">
        <v>7463</v>
      </c>
      <c r="E1810" s="3" t="s">
        <v>7464</v>
      </c>
      <c r="F1810" s="36">
        <v>27584</v>
      </c>
      <c r="G1810" s="3">
        <v>2</v>
      </c>
      <c r="H1810" s="3" t="s">
        <v>7465</v>
      </c>
      <c r="I1810" s="3" t="s">
        <v>7415</v>
      </c>
      <c r="J1810" s="3" t="s">
        <v>7466</v>
      </c>
      <c r="K1810" s="3" t="s">
        <v>1495</v>
      </c>
      <c r="L1810" s="8" t="s">
        <v>9813</v>
      </c>
      <c r="M1810" s="5"/>
      <c r="N1810" s="13" t="s">
        <v>1489</v>
      </c>
      <c r="O1810" s="5" t="s">
        <v>7417</v>
      </c>
      <c r="P1810" s="8">
        <v>1</v>
      </c>
      <c r="Q1810" s="9">
        <v>4</v>
      </c>
      <c r="R1810" s="9" t="str">
        <f>IFERROR(VLOOKUP(Tabla2[[#This Row],[CONTRATISTA PRNCIPAL]],Hoja1!$L$5:$M$9,2,FALSE),"CJV")</f>
        <v>CJV</v>
      </c>
      <c r="S1810" s="9" t="str">
        <f>IF(Tabla2[[#This Row],[EMPRESA]]=Tabla2[[#This Row],[CONTRATISTA PRNCIPAL]],"Principal","Secundaria")</f>
        <v>Principal</v>
      </c>
      <c r="T1810" s="10">
        <f>IFERROR(1/COUNTIF(Tabla2[CONTRATISTA PRNCIPAL],Tabla2[[#This Row],[CONTRATISTA PRNCIPAL]]),0)</f>
        <v>3.9215686274509803E-3</v>
      </c>
      <c r="U1810" s="33">
        <f ca="1">IF(((TODAY()-Tabla2[[#This Row],[FECHA NACIMIENTO]])/365)&lt;18,"Corregir", IF(((TODAY()-Tabla2[[#This Row],[FECHA NACIMIENTO]])/365)&gt;80, "Corregir",ROUNDDOWN(((TODAY()-Tabla2[[#This Row],[FECHA NACIMIENTO]])/365),0)))</f>
        <v>48</v>
      </c>
      <c r="V181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810" s="34" t="str">
        <f ca="1">+IF(Tabla2[[#This Row],[Edad]]="Corregir","Corregir","Ok")</f>
        <v>Ok</v>
      </c>
      <c r="X1810" s="10" t="str">
        <f>+IFERROR(VLOOKUP(Tabla2[[#This Row],[DISTRITO SEGÚN DNI]],Hoja1!$A$2:$B$55,2,FALSE),"No")</f>
        <v>No</v>
      </c>
      <c r="Y1810" s="10" t="str">
        <f>IF(OR(LOWER(Tabla2[[#This Row],[GENERO]])="masculino", LOWER(Tabla2[[#This Row],[GENERO]])="femenino"),"OK","Corregir")</f>
        <v>OK</v>
      </c>
      <c r="Z1810" s="10" t="str">
        <f>+IF(Tabla2[[#This Row],[Nro. DNI / CE]]="","Corregir",IF(LEN(Tabla2[[#This Row],[Nro. DNI / CE]])&gt;=8,"OK","Corregir"))</f>
        <v>OK</v>
      </c>
      <c r="AA1810" s="10">
        <f>COUNTIF(Tabla2[APELLIDOS Y NOMBRES],Tabla2[[#This Row],[APELLIDOS Y NOMBRES]])</f>
        <v>1</v>
      </c>
      <c r="AB1810" t="str">
        <f ca="1">+IFERROR(IF(Tabla2[[#This Row],[FECHA CESE/BAJA]]="","No Aplica",IF(AND(MONTH(Tabla2[[#This Row],[FECHA CESE/BAJA]])=MONTH(TODAY()-30),YEAR(Tabla2[[#This Row],[FECHA CESE/BAJA]])=YEAR(TODAY())),MONTH(TODAY()-30)&amp;"-"&amp;YEAR(TODAY()),"Borrar")),"No aplica")</f>
        <v>No Aplica</v>
      </c>
      <c r="AC1810" t="str">
        <f ca="1">+IFERROR(IF(Tabla2[[#This Row],[FECHA INICIO DE LABORES EN OBRA]]="","No Aplica",IF(AND(MONTH(Tabla2[[#This Row],[FECHA INICIO DE LABORES EN OBRA]])=MONTH(TODAY()-30),YEAR(Tabla2[[#This Row],[FECHA INICIO DE LABORES EN OBRA]])=YEAR(TODAY())),MONTH(TODAY()-30)&amp;"-"&amp;YEAR(TODAY()),"No Aplica")),"No Aplica")</f>
        <v>No Aplica</v>
      </c>
    </row>
    <row r="1811" spans="1:29" x14ac:dyDescent="0.25">
      <c r="A1811" s="2" t="s">
        <v>7160</v>
      </c>
      <c r="B1811" s="3" t="s">
        <v>7161</v>
      </c>
      <c r="C1811" s="3" t="s">
        <v>7161</v>
      </c>
      <c r="D1811" s="3" t="s">
        <v>7467</v>
      </c>
      <c r="E1811" s="3" t="s">
        <v>7468</v>
      </c>
      <c r="F1811" s="36">
        <v>28250</v>
      </c>
      <c r="G1811" s="3">
        <v>2</v>
      </c>
      <c r="H1811" s="3" t="s">
        <v>7457</v>
      </c>
      <c r="I1811" s="3" t="s">
        <v>7428</v>
      </c>
      <c r="J1811" s="3" t="s">
        <v>7469</v>
      </c>
      <c r="K1811" s="3" t="s">
        <v>1492</v>
      </c>
      <c r="L1811" s="8" t="s">
        <v>9813</v>
      </c>
      <c r="M1811" s="5"/>
      <c r="N1811" s="13" t="s">
        <v>1489</v>
      </c>
      <c r="O1811" s="5">
        <v>44319</v>
      </c>
      <c r="P1811" s="8">
        <v>1</v>
      </c>
      <c r="Q1811" s="9">
        <v>4</v>
      </c>
      <c r="R1811" s="9" t="str">
        <f>IFERROR(VLOOKUP(Tabla2[[#This Row],[CONTRATISTA PRNCIPAL]],Hoja1!$L$5:$M$9,2,FALSE),"CJV")</f>
        <v>CJV</v>
      </c>
      <c r="S1811" s="9" t="str">
        <f>IF(Tabla2[[#This Row],[EMPRESA]]=Tabla2[[#This Row],[CONTRATISTA PRNCIPAL]],"Principal","Secundaria")</f>
        <v>Principal</v>
      </c>
      <c r="T1811" s="10">
        <f>IFERROR(1/COUNTIF(Tabla2[CONTRATISTA PRNCIPAL],Tabla2[[#This Row],[CONTRATISTA PRNCIPAL]]),0)</f>
        <v>3.9215686274509803E-3</v>
      </c>
      <c r="U1811" s="33">
        <f ca="1">IF(((TODAY()-Tabla2[[#This Row],[FECHA NACIMIENTO]])/365)&lt;18,"Corregir", IF(((TODAY()-Tabla2[[#This Row],[FECHA NACIMIENTO]])/365)&gt;80, "Corregir",ROUNDDOWN(((TODAY()-Tabla2[[#This Row],[FECHA NACIMIENTO]])/365),0)))</f>
        <v>46</v>
      </c>
      <c r="V181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811" s="34" t="str">
        <f ca="1">+IF(Tabla2[[#This Row],[Edad]]="Corregir","Corregir","Ok")</f>
        <v>Ok</v>
      </c>
      <c r="X1811" s="10" t="str">
        <f>+IFERROR(VLOOKUP(Tabla2[[#This Row],[DISTRITO SEGÚN DNI]],Hoja1!$A$2:$B$55,2,FALSE),"No")</f>
        <v>No</v>
      </c>
      <c r="Y1811" s="10" t="str">
        <f>IF(OR(LOWER(Tabla2[[#This Row],[GENERO]])="masculino", LOWER(Tabla2[[#This Row],[GENERO]])="femenino"),"OK","Corregir")</f>
        <v>OK</v>
      </c>
      <c r="Z1811" s="10" t="str">
        <f>+IF(Tabla2[[#This Row],[Nro. DNI / CE]]="","Corregir",IF(LEN(Tabla2[[#This Row],[Nro. DNI / CE]])&gt;=8,"OK","Corregir"))</f>
        <v>OK</v>
      </c>
      <c r="AA1811" s="10">
        <f>COUNTIF(Tabla2[APELLIDOS Y NOMBRES],Tabla2[[#This Row],[APELLIDOS Y NOMBRES]])</f>
        <v>1</v>
      </c>
      <c r="AB1811" t="str">
        <f ca="1">+IFERROR(IF(Tabla2[[#This Row],[FECHA CESE/BAJA]]="","No Aplica",IF(AND(MONTH(Tabla2[[#This Row],[FECHA CESE/BAJA]])=MONTH(TODAY()-30),YEAR(Tabla2[[#This Row],[FECHA CESE/BAJA]])=YEAR(TODAY())),MONTH(TODAY()-30)&amp;"-"&amp;YEAR(TODAY()),"Borrar")),"No aplica")</f>
        <v>No Aplica</v>
      </c>
      <c r="AC1811" t="str">
        <f ca="1">+IFERROR(IF(Tabla2[[#This Row],[FECHA INICIO DE LABORES EN OBRA]]="","No Aplica",IF(AND(MONTH(Tabla2[[#This Row],[FECHA INICIO DE LABORES EN OBRA]])=MONTH(TODAY()-30),YEAR(Tabla2[[#This Row],[FECHA INICIO DE LABORES EN OBRA]])=YEAR(TODAY())),MONTH(TODAY()-30)&amp;"-"&amp;YEAR(TODAY()),"No Aplica")),"No Aplica")</f>
        <v>No Aplica</v>
      </c>
    </row>
    <row r="1812" spans="1:29" x14ac:dyDescent="0.25">
      <c r="A1812" s="2" t="s">
        <v>7160</v>
      </c>
      <c r="B1812" s="3" t="s">
        <v>7161</v>
      </c>
      <c r="C1812" s="3" t="s">
        <v>7161</v>
      </c>
      <c r="D1812" s="3" t="s">
        <v>7470</v>
      </c>
      <c r="E1812" s="3" t="s">
        <v>7471</v>
      </c>
      <c r="F1812" s="36">
        <v>30904</v>
      </c>
      <c r="G1812" s="3">
        <v>2</v>
      </c>
      <c r="H1812" s="3" t="s">
        <v>1406</v>
      </c>
      <c r="I1812" s="3" t="s">
        <v>7428</v>
      </c>
      <c r="J1812" s="3" t="s">
        <v>7472</v>
      </c>
      <c r="K1812" s="3" t="s">
        <v>2483</v>
      </c>
      <c r="L1812" s="8" t="s">
        <v>9813</v>
      </c>
      <c r="M1812" s="5"/>
      <c r="N1812" s="13" t="s">
        <v>1489</v>
      </c>
      <c r="O1812" s="5" t="s">
        <v>7473</v>
      </c>
      <c r="P1812" s="8">
        <v>1</v>
      </c>
      <c r="Q1812" s="9">
        <v>4</v>
      </c>
      <c r="R1812" s="9" t="str">
        <f>IFERROR(VLOOKUP(Tabla2[[#This Row],[CONTRATISTA PRNCIPAL]],Hoja1!$L$5:$M$9,2,FALSE),"CJV")</f>
        <v>CJV</v>
      </c>
      <c r="S1812" s="9" t="str">
        <f>IF(Tabla2[[#This Row],[EMPRESA]]=Tabla2[[#This Row],[CONTRATISTA PRNCIPAL]],"Principal","Secundaria")</f>
        <v>Principal</v>
      </c>
      <c r="T1812" s="10">
        <f>IFERROR(1/COUNTIF(Tabla2[CONTRATISTA PRNCIPAL],Tabla2[[#This Row],[CONTRATISTA PRNCIPAL]]),0)</f>
        <v>3.9215686274509803E-3</v>
      </c>
      <c r="U1812" s="33">
        <f ca="1">IF(((TODAY()-Tabla2[[#This Row],[FECHA NACIMIENTO]])/365)&lt;18,"Corregir", IF(((TODAY()-Tabla2[[#This Row],[FECHA NACIMIENTO]])/365)&gt;80, "Corregir",ROUNDDOWN(((TODAY()-Tabla2[[#This Row],[FECHA NACIMIENTO]])/365),0)))</f>
        <v>39</v>
      </c>
      <c r="V181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812" s="34" t="str">
        <f ca="1">+IF(Tabla2[[#This Row],[Edad]]="Corregir","Corregir","Ok")</f>
        <v>Ok</v>
      </c>
      <c r="X1812" s="10" t="str">
        <f>+IFERROR(VLOOKUP(Tabla2[[#This Row],[DISTRITO SEGÚN DNI]],Hoja1!$A$2:$B$55,2,FALSE),"No")</f>
        <v>No</v>
      </c>
      <c r="Y1812" s="10" t="str">
        <f>IF(OR(LOWER(Tabla2[[#This Row],[GENERO]])="masculino", LOWER(Tabla2[[#This Row],[GENERO]])="femenino"),"OK","Corregir")</f>
        <v>OK</v>
      </c>
      <c r="Z1812" s="10" t="str">
        <f>+IF(Tabla2[[#This Row],[Nro. DNI / CE]]="","Corregir",IF(LEN(Tabla2[[#This Row],[Nro. DNI / CE]])&gt;=8,"OK","Corregir"))</f>
        <v>OK</v>
      </c>
      <c r="AA1812" s="10">
        <f>COUNTIF(Tabla2[APELLIDOS Y NOMBRES],Tabla2[[#This Row],[APELLIDOS Y NOMBRES]])</f>
        <v>1</v>
      </c>
      <c r="AB1812" t="str">
        <f ca="1">+IFERROR(IF(Tabla2[[#This Row],[FECHA CESE/BAJA]]="","No Aplica",IF(AND(MONTH(Tabla2[[#This Row],[FECHA CESE/BAJA]])=MONTH(TODAY()-30),YEAR(Tabla2[[#This Row],[FECHA CESE/BAJA]])=YEAR(TODAY())),MONTH(TODAY()-30)&amp;"-"&amp;YEAR(TODAY()),"Borrar")),"No aplica")</f>
        <v>No Aplica</v>
      </c>
      <c r="AC1812" t="str">
        <f ca="1">+IFERROR(IF(Tabla2[[#This Row],[FECHA INICIO DE LABORES EN OBRA]]="","No Aplica",IF(AND(MONTH(Tabla2[[#This Row],[FECHA INICIO DE LABORES EN OBRA]])=MONTH(TODAY()-30),YEAR(Tabla2[[#This Row],[FECHA INICIO DE LABORES EN OBRA]])=YEAR(TODAY())),MONTH(TODAY()-30)&amp;"-"&amp;YEAR(TODAY()),"No Aplica")),"No Aplica")</f>
        <v>No Aplica</v>
      </c>
    </row>
    <row r="1813" spans="1:29" x14ac:dyDescent="0.25">
      <c r="A1813" s="2" t="s">
        <v>7160</v>
      </c>
      <c r="B1813" s="3" t="s">
        <v>7161</v>
      </c>
      <c r="C1813" s="3" t="s">
        <v>7161</v>
      </c>
      <c r="D1813" s="3" t="s">
        <v>7474</v>
      </c>
      <c r="E1813" s="3" t="s">
        <v>7475</v>
      </c>
      <c r="F1813" s="36">
        <v>29796</v>
      </c>
      <c r="G1813" s="3">
        <v>1</v>
      </c>
      <c r="H1813" s="3" t="s">
        <v>7476</v>
      </c>
      <c r="I1813" s="3" t="s">
        <v>7428</v>
      </c>
      <c r="J1813" s="3" t="s">
        <v>7477</v>
      </c>
      <c r="K1813" s="3" t="s">
        <v>1443</v>
      </c>
      <c r="L1813" s="8" t="s">
        <v>9813</v>
      </c>
      <c r="M1813" s="5"/>
      <c r="N1813" s="13" t="s">
        <v>7478</v>
      </c>
      <c r="O1813" s="5">
        <v>43770</v>
      </c>
      <c r="P1813" s="8">
        <v>1</v>
      </c>
      <c r="Q1813" s="9">
        <v>3</v>
      </c>
      <c r="R1813" s="9" t="str">
        <f>IFERROR(VLOOKUP(Tabla2[[#This Row],[CONTRATISTA PRNCIPAL]],Hoja1!$L$5:$M$9,2,FALSE),"CJV")</f>
        <v>CJV</v>
      </c>
      <c r="S1813" s="9" t="str">
        <f>IF(Tabla2[[#This Row],[EMPRESA]]=Tabla2[[#This Row],[CONTRATISTA PRNCIPAL]],"Principal","Secundaria")</f>
        <v>Principal</v>
      </c>
      <c r="T1813" s="10">
        <f>IFERROR(1/COUNTIF(Tabla2[CONTRATISTA PRNCIPAL],Tabla2[[#This Row],[CONTRATISTA PRNCIPAL]]),0)</f>
        <v>3.9215686274509803E-3</v>
      </c>
      <c r="U1813" s="33">
        <f ca="1">IF(((TODAY()-Tabla2[[#This Row],[FECHA NACIMIENTO]])/365)&lt;18,"Corregir", IF(((TODAY()-Tabla2[[#This Row],[FECHA NACIMIENTO]])/365)&gt;80, "Corregir",ROUNDDOWN(((TODAY()-Tabla2[[#This Row],[FECHA NACIMIENTO]])/365),0)))</f>
        <v>42</v>
      </c>
      <c r="V181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813" s="34" t="str">
        <f ca="1">+IF(Tabla2[[#This Row],[Edad]]="Corregir","Corregir","Ok")</f>
        <v>Ok</v>
      </c>
      <c r="X1813" s="10" t="str">
        <f>+IFERROR(VLOOKUP(Tabla2[[#This Row],[DISTRITO SEGÚN DNI]],Hoja1!$A$2:$B$55,2,FALSE),"No")</f>
        <v>No</v>
      </c>
      <c r="Y1813" s="10" t="str">
        <f>IF(OR(LOWER(Tabla2[[#This Row],[GENERO]])="masculino", LOWER(Tabla2[[#This Row],[GENERO]])="femenino"),"OK","Corregir")</f>
        <v>OK</v>
      </c>
      <c r="Z1813" s="10" t="str">
        <f>+IF(Tabla2[[#This Row],[Nro. DNI / CE]]="","Corregir",IF(LEN(Tabla2[[#This Row],[Nro. DNI / CE]])&gt;=8,"OK","Corregir"))</f>
        <v>OK</v>
      </c>
      <c r="AA1813" s="10">
        <f>COUNTIF(Tabla2[APELLIDOS Y NOMBRES],Tabla2[[#This Row],[APELLIDOS Y NOMBRES]])</f>
        <v>1</v>
      </c>
      <c r="AB1813" t="str">
        <f ca="1">+IFERROR(IF(Tabla2[[#This Row],[FECHA CESE/BAJA]]="","No Aplica",IF(AND(MONTH(Tabla2[[#This Row],[FECHA CESE/BAJA]])=MONTH(TODAY()-30),YEAR(Tabla2[[#This Row],[FECHA CESE/BAJA]])=YEAR(TODAY())),MONTH(TODAY()-30)&amp;"-"&amp;YEAR(TODAY()),"Borrar")),"No aplica")</f>
        <v>No Aplica</v>
      </c>
      <c r="AC1813" t="str">
        <f ca="1">+IFERROR(IF(Tabla2[[#This Row],[FECHA INICIO DE LABORES EN OBRA]]="","No Aplica",IF(AND(MONTH(Tabla2[[#This Row],[FECHA INICIO DE LABORES EN OBRA]])=MONTH(TODAY()-30),YEAR(Tabla2[[#This Row],[FECHA INICIO DE LABORES EN OBRA]])=YEAR(TODAY())),MONTH(TODAY()-30)&amp;"-"&amp;YEAR(TODAY()),"No Aplica")),"No Aplica")</f>
        <v>No Aplica</v>
      </c>
    </row>
    <row r="1814" spans="1:29" x14ac:dyDescent="0.25">
      <c r="A1814" s="2" t="s">
        <v>7160</v>
      </c>
      <c r="B1814" s="3" t="s">
        <v>7161</v>
      </c>
      <c r="C1814" s="3" t="s">
        <v>7161</v>
      </c>
      <c r="D1814" s="3" t="s">
        <v>7479</v>
      </c>
      <c r="E1814" s="3" t="s">
        <v>7480</v>
      </c>
      <c r="F1814" s="36">
        <v>34403</v>
      </c>
      <c r="G1814" s="3">
        <v>1</v>
      </c>
      <c r="H1814" s="3" t="s">
        <v>4805</v>
      </c>
      <c r="I1814" s="3" t="s">
        <v>7415</v>
      </c>
      <c r="J1814" s="3" t="s">
        <v>7481</v>
      </c>
      <c r="K1814" s="3" t="s">
        <v>7482</v>
      </c>
      <c r="L1814" s="8" t="s">
        <v>9813</v>
      </c>
      <c r="M1814" s="5"/>
      <c r="N1814" s="13" t="s">
        <v>1489</v>
      </c>
      <c r="O1814" s="5">
        <v>44927</v>
      </c>
      <c r="P1814" s="8">
        <v>1</v>
      </c>
      <c r="Q1814" s="9">
        <v>1</v>
      </c>
      <c r="R1814" s="9" t="str">
        <f>IFERROR(VLOOKUP(Tabla2[[#This Row],[CONTRATISTA PRNCIPAL]],Hoja1!$L$5:$M$9,2,FALSE),"CJV")</f>
        <v>CJV</v>
      </c>
      <c r="S1814" s="9" t="str">
        <f>IF(Tabla2[[#This Row],[EMPRESA]]=Tabla2[[#This Row],[CONTRATISTA PRNCIPAL]],"Principal","Secundaria")</f>
        <v>Principal</v>
      </c>
      <c r="T1814" s="10">
        <f>IFERROR(1/COUNTIF(Tabla2[CONTRATISTA PRNCIPAL],Tabla2[[#This Row],[CONTRATISTA PRNCIPAL]]),0)</f>
        <v>3.9215686274509803E-3</v>
      </c>
      <c r="U1814" s="33">
        <f ca="1">IF(((TODAY()-Tabla2[[#This Row],[FECHA NACIMIENTO]])/365)&lt;18,"Corregir", IF(((TODAY()-Tabla2[[#This Row],[FECHA NACIMIENTO]])/365)&gt;80, "Corregir",ROUNDDOWN(((TODAY()-Tabla2[[#This Row],[FECHA NACIMIENTO]])/365),0)))</f>
        <v>29</v>
      </c>
      <c r="V181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814" s="34" t="str">
        <f ca="1">+IF(Tabla2[[#This Row],[Edad]]="Corregir","Corregir","Ok")</f>
        <v>Ok</v>
      </c>
      <c r="X1814" s="10" t="str">
        <f>+IFERROR(VLOOKUP(Tabla2[[#This Row],[DISTRITO SEGÚN DNI]],Hoja1!$A$2:$B$55,2,FALSE),"No")</f>
        <v>No</v>
      </c>
      <c r="Y1814" s="10" t="str">
        <f>IF(OR(LOWER(Tabla2[[#This Row],[GENERO]])="masculino", LOWER(Tabla2[[#This Row],[GENERO]])="femenino"),"OK","Corregir")</f>
        <v>OK</v>
      </c>
      <c r="Z1814" s="10" t="str">
        <f>+IF(Tabla2[[#This Row],[Nro. DNI / CE]]="","Corregir",IF(LEN(Tabla2[[#This Row],[Nro. DNI / CE]])&gt;=8,"OK","Corregir"))</f>
        <v>OK</v>
      </c>
      <c r="AA1814" s="10">
        <f>COUNTIF(Tabla2[APELLIDOS Y NOMBRES],Tabla2[[#This Row],[APELLIDOS Y NOMBRES]])</f>
        <v>1</v>
      </c>
      <c r="AB1814" t="str">
        <f ca="1">+IFERROR(IF(Tabla2[[#This Row],[FECHA CESE/BAJA]]="","No Aplica",IF(AND(MONTH(Tabla2[[#This Row],[FECHA CESE/BAJA]])=MONTH(TODAY()-30),YEAR(Tabla2[[#This Row],[FECHA CESE/BAJA]])=YEAR(TODAY())),MONTH(TODAY()-30)&amp;"-"&amp;YEAR(TODAY()),"Borrar")),"No aplica")</f>
        <v>No Aplica</v>
      </c>
      <c r="AC1814" t="str">
        <f ca="1">+IFERROR(IF(Tabla2[[#This Row],[FECHA INICIO DE LABORES EN OBRA]]="","No Aplica",IF(AND(MONTH(Tabla2[[#This Row],[FECHA INICIO DE LABORES EN OBRA]])=MONTH(TODAY()-30),YEAR(Tabla2[[#This Row],[FECHA INICIO DE LABORES EN OBRA]])=YEAR(TODAY())),MONTH(TODAY()-30)&amp;"-"&amp;YEAR(TODAY()),"No Aplica")),"No Aplica")</f>
        <v>No Aplica</v>
      </c>
    </row>
    <row r="1815" spans="1:29" x14ac:dyDescent="0.25">
      <c r="A1815" s="2" t="s">
        <v>7160</v>
      </c>
      <c r="B1815" s="3" t="s">
        <v>7161</v>
      </c>
      <c r="C1815" s="3" t="s">
        <v>7161</v>
      </c>
      <c r="D1815" s="3" t="s">
        <v>7483</v>
      </c>
      <c r="E1815" s="3" t="s">
        <v>7484</v>
      </c>
      <c r="F1815" s="36">
        <v>25746</v>
      </c>
      <c r="G1815" s="3">
        <v>2</v>
      </c>
      <c r="H1815" s="3" t="s">
        <v>7457</v>
      </c>
      <c r="I1815" s="3" t="s">
        <v>7428</v>
      </c>
      <c r="J1815" s="3" t="s">
        <v>7485</v>
      </c>
      <c r="K1815" s="3" t="s">
        <v>2075</v>
      </c>
      <c r="L1815" s="8" t="s">
        <v>9813</v>
      </c>
      <c r="M1815" s="5"/>
      <c r="N1815" s="13" t="s">
        <v>1489</v>
      </c>
      <c r="O1815" s="5">
        <v>44104</v>
      </c>
      <c r="P1815" s="8">
        <v>1</v>
      </c>
      <c r="Q1815" s="9">
        <v>4</v>
      </c>
      <c r="R1815" s="9" t="str">
        <f>IFERROR(VLOOKUP(Tabla2[[#This Row],[CONTRATISTA PRNCIPAL]],Hoja1!$L$5:$M$9,2,FALSE),"CJV")</f>
        <v>CJV</v>
      </c>
      <c r="S1815" s="9" t="str">
        <f>IF(Tabla2[[#This Row],[EMPRESA]]=Tabla2[[#This Row],[CONTRATISTA PRNCIPAL]],"Principal","Secundaria")</f>
        <v>Principal</v>
      </c>
      <c r="T1815" s="10">
        <f>IFERROR(1/COUNTIF(Tabla2[CONTRATISTA PRNCIPAL],Tabla2[[#This Row],[CONTRATISTA PRNCIPAL]]),0)</f>
        <v>3.9215686274509803E-3</v>
      </c>
      <c r="U1815" s="33">
        <f ca="1">IF(((TODAY()-Tabla2[[#This Row],[FECHA NACIMIENTO]])/365)&lt;18,"Corregir", IF(((TODAY()-Tabla2[[#This Row],[FECHA NACIMIENTO]])/365)&gt;80, "Corregir",ROUNDDOWN(((TODAY()-Tabla2[[#This Row],[FECHA NACIMIENTO]])/365),0)))</f>
        <v>53</v>
      </c>
      <c r="V181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815" s="34" t="str">
        <f ca="1">+IF(Tabla2[[#This Row],[Edad]]="Corregir","Corregir","Ok")</f>
        <v>Ok</v>
      </c>
      <c r="X1815" s="10" t="str">
        <f>+IFERROR(VLOOKUP(Tabla2[[#This Row],[DISTRITO SEGÚN DNI]],Hoja1!$A$2:$B$55,2,FALSE),"No")</f>
        <v>No</v>
      </c>
      <c r="Y1815" s="10" t="str">
        <f>IF(OR(LOWER(Tabla2[[#This Row],[GENERO]])="masculino", LOWER(Tabla2[[#This Row],[GENERO]])="femenino"),"OK","Corregir")</f>
        <v>OK</v>
      </c>
      <c r="Z1815" s="10" t="str">
        <f>+IF(Tabla2[[#This Row],[Nro. DNI / CE]]="","Corregir",IF(LEN(Tabla2[[#This Row],[Nro. DNI / CE]])&gt;=8,"OK","Corregir"))</f>
        <v>OK</v>
      </c>
      <c r="AA1815" s="10">
        <f>COUNTIF(Tabla2[APELLIDOS Y NOMBRES],Tabla2[[#This Row],[APELLIDOS Y NOMBRES]])</f>
        <v>1</v>
      </c>
      <c r="AB1815" t="str">
        <f ca="1">+IFERROR(IF(Tabla2[[#This Row],[FECHA CESE/BAJA]]="","No Aplica",IF(AND(MONTH(Tabla2[[#This Row],[FECHA CESE/BAJA]])=MONTH(TODAY()-30),YEAR(Tabla2[[#This Row],[FECHA CESE/BAJA]])=YEAR(TODAY())),MONTH(TODAY()-30)&amp;"-"&amp;YEAR(TODAY()),"Borrar")),"No aplica")</f>
        <v>No Aplica</v>
      </c>
      <c r="AC1815" t="str">
        <f ca="1">+IFERROR(IF(Tabla2[[#This Row],[FECHA INICIO DE LABORES EN OBRA]]="","No Aplica",IF(AND(MONTH(Tabla2[[#This Row],[FECHA INICIO DE LABORES EN OBRA]])=MONTH(TODAY()-30),YEAR(Tabla2[[#This Row],[FECHA INICIO DE LABORES EN OBRA]])=YEAR(TODAY())),MONTH(TODAY()-30)&amp;"-"&amp;YEAR(TODAY()),"No Aplica")),"No Aplica")</f>
        <v>No Aplica</v>
      </c>
    </row>
    <row r="1816" spans="1:29" x14ac:dyDescent="0.25">
      <c r="A1816" s="2" t="s">
        <v>7160</v>
      </c>
      <c r="B1816" s="3" t="s">
        <v>7161</v>
      </c>
      <c r="C1816" s="3" t="s">
        <v>7161</v>
      </c>
      <c r="D1816" s="3" t="s">
        <v>7486</v>
      </c>
      <c r="E1816" s="3" t="s">
        <v>7487</v>
      </c>
      <c r="F1816" s="36">
        <v>24854</v>
      </c>
      <c r="G1816" s="3">
        <v>2</v>
      </c>
      <c r="H1816" s="3" t="s">
        <v>1406</v>
      </c>
      <c r="I1816" s="3" t="s">
        <v>7428</v>
      </c>
      <c r="J1816" s="3" t="s">
        <v>7488</v>
      </c>
      <c r="K1816" s="3" t="s">
        <v>1481</v>
      </c>
      <c r="L1816" s="8" t="s">
        <v>9813</v>
      </c>
      <c r="M1816" s="5"/>
      <c r="N1816" s="13" t="s">
        <v>1489</v>
      </c>
      <c r="O1816" s="5" t="s">
        <v>7442</v>
      </c>
      <c r="P1816" s="8">
        <v>1</v>
      </c>
      <c r="Q1816" s="9">
        <v>4</v>
      </c>
      <c r="R1816" s="9" t="str">
        <f>IFERROR(VLOOKUP(Tabla2[[#This Row],[CONTRATISTA PRNCIPAL]],Hoja1!$L$5:$M$9,2,FALSE),"CJV")</f>
        <v>CJV</v>
      </c>
      <c r="S1816" s="9" t="str">
        <f>IF(Tabla2[[#This Row],[EMPRESA]]=Tabla2[[#This Row],[CONTRATISTA PRNCIPAL]],"Principal","Secundaria")</f>
        <v>Principal</v>
      </c>
      <c r="T1816" s="10">
        <f>IFERROR(1/COUNTIF(Tabla2[CONTRATISTA PRNCIPAL],Tabla2[[#This Row],[CONTRATISTA PRNCIPAL]]),0)</f>
        <v>3.9215686274509803E-3</v>
      </c>
      <c r="U1816" s="33">
        <f ca="1">IF(((TODAY()-Tabla2[[#This Row],[FECHA NACIMIENTO]])/365)&lt;18,"Corregir", IF(((TODAY()-Tabla2[[#This Row],[FECHA NACIMIENTO]])/365)&gt;80, "Corregir",ROUNDDOWN(((TODAY()-Tabla2[[#This Row],[FECHA NACIMIENTO]])/365),0)))</f>
        <v>55</v>
      </c>
      <c r="V181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816" s="34" t="str">
        <f ca="1">+IF(Tabla2[[#This Row],[Edad]]="Corregir","Corregir","Ok")</f>
        <v>Ok</v>
      </c>
      <c r="X1816" s="10" t="str">
        <f>+IFERROR(VLOOKUP(Tabla2[[#This Row],[DISTRITO SEGÚN DNI]],Hoja1!$A$2:$B$55,2,FALSE),"No")</f>
        <v>No</v>
      </c>
      <c r="Y1816" s="10" t="str">
        <f>IF(OR(LOWER(Tabla2[[#This Row],[GENERO]])="masculino", LOWER(Tabla2[[#This Row],[GENERO]])="femenino"),"OK","Corregir")</f>
        <v>OK</v>
      </c>
      <c r="Z1816" s="10" t="str">
        <f>+IF(Tabla2[[#This Row],[Nro. DNI / CE]]="","Corregir",IF(LEN(Tabla2[[#This Row],[Nro. DNI / CE]])&gt;=8,"OK","Corregir"))</f>
        <v>OK</v>
      </c>
      <c r="AA1816" s="10">
        <f>COUNTIF(Tabla2[APELLIDOS Y NOMBRES],Tabla2[[#This Row],[APELLIDOS Y NOMBRES]])</f>
        <v>1</v>
      </c>
      <c r="AB1816" t="str">
        <f ca="1">+IFERROR(IF(Tabla2[[#This Row],[FECHA CESE/BAJA]]="","No Aplica",IF(AND(MONTH(Tabla2[[#This Row],[FECHA CESE/BAJA]])=MONTH(TODAY()-30),YEAR(Tabla2[[#This Row],[FECHA CESE/BAJA]])=YEAR(TODAY())),MONTH(TODAY()-30)&amp;"-"&amp;YEAR(TODAY()),"Borrar")),"No aplica")</f>
        <v>No Aplica</v>
      </c>
      <c r="AC1816" t="str">
        <f ca="1">+IFERROR(IF(Tabla2[[#This Row],[FECHA INICIO DE LABORES EN OBRA]]="","No Aplica",IF(AND(MONTH(Tabla2[[#This Row],[FECHA INICIO DE LABORES EN OBRA]])=MONTH(TODAY()-30),YEAR(Tabla2[[#This Row],[FECHA INICIO DE LABORES EN OBRA]])=YEAR(TODAY())),MONTH(TODAY()-30)&amp;"-"&amp;YEAR(TODAY()),"No Aplica")),"No Aplica")</f>
        <v>No Aplica</v>
      </c>
    </row>
    <row r="1817" spans="1:29" x14ac:dyDescent="0.25">
      <c r="A1817" s="2" t="s">
        <v>7160</v>
      </c>
      <c r="B1817" s="3" t="s">
        <v>7161</v>
      </c>
      <c r="C1817" s="3" t="s">
        <v>7161</v>
      </c>
      <c r="D1817" s="3" t="s">
        <v>7489</v>
      </c>
      <c r="E1817" s="3" t="s">
        <v>7490</v>
      </c>
      <c r="F1817" s="36">
        <v>29281</v>
      </c>
      <c r="G1817" s="3">
        <v>2</v>
      </c>
      <c r="H1817" s="3" t="s">
        <v>7419</v>
      </c>
      <c r="I1817" s="3" t="s">
        <v>7428</v>
      </c>
      <c r="J1817" s="3" t="s">
        <v>7491</v>
      </c>
      <c r="K1817" s="3" t="s">
        <v>7492</v>
      </c>
      <c r="L1817" s="8" t="s">
        <v>9813</v>
      </c>
      <c r="M1817" s="5"/>
      <c r="N1817" s="13" t="s">
        <v>1489</v>
      </c>
      <c r="O1817" s="5">
        <v>44552</v>
      </c>
      <c r="P1817" s="8">
        <v>1</v>
      </c>
      <c r="Q1817" s="9">
        <v>4</v>
      </c>
      <c r="R1817" s="9" t="str">
        <f>IFERROR(VLOOKUP(Tabla2[[#This Row],[CONTRATISTA PRNCIPAL]],Hoja1!$L$5:$M$9,2,FALSE),"CJV")</f>
        <v>CJV</v>
      </c>
      <c r="S1817" s="9" t="str">
        <f>IF(Tabla2[[#This Row],[EMPRESA]]=Tabla2[[#This Row],[CONTRATISTA PRNCIPAL]],"Principal","Secundaria")</f>
        <v>Principal</v>
      </c>
      <c r="T1817" s="10">
        <f>IFERROR(1/COUNTIF(Tabla2[CONTRATISTA PRNCIPAL],Tabla2[[#This Row],[CONTRATISTA PRNCIPAL]]),0)</f>
        <v>3.9215686274509803E-3</v>
      </c>
      <c r="U1817" s="33">
        <f ca="1">IF(((TODAY()-Tabla2[[#This Row],[FECHA NACIMIENTO]])/365)&lt;18,"Corregir", IF(((TODAY()-Tabla2[[#This Row],[FECHA NACIMIENTO]])/365)&gt;80, "Corregir",ROUNDDOWN(((TODAY()-Tabla2[[#This Row],[FECHA NACIMIENTO]])/365),0)))</f>
        <v>43</v>
      </c>
      <c r="V181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817" s="34" t="str">
        <f ca="1">+IF(Tabla2[[#This Row],[Edad]]="Corregir","Corregir","Ok")</f>
        <v>Ok</v>
      </c>
      <c r="X1817" s="10" t="str">
        <f>+IFERROR(VLOOKUP(Tabla2[[#This Row],[DISTRITO SEGÚN DNI]],Hoja1!$A$2:$B$55,2,FALSE),"No")</f>
        <v>No</v>
      </c>
      <c r="Y1817" s="10" t="str">
        <f>IF(OR(LOWER(Tabla2[[#This Row],[GENERO]])="masculino", LOWER(Tabla2[[#This Row],[GENERO]])="femenino"),"OK","Corregir")</f>
        <v>OK</v>
      </c>
      <c r="Z1817" s="10" t="str">
        <f>+IF(Tabla2[[#This Row],[Nro. DNI / CE]]="","Corregir",IF(LEN(Tabla2[[#This Row],[Nro. DNI / CE]])&gt;=8,"OK","Corregir"))</f>
        <v>OK</v>
      </c>
      <c r="AA1817" s="10">
        <f>COUNTIF(Tabla2[APELLIDOS Y NOMBRES],Tabla2[[#This Row],[APELLIDOS Y NOMBRES]])</f>
        <v>1</v>
      </c>
      <c r="AB1817" t="str">
        <f ca="1">+IFERROR(IF(Tabla2[[#This Row],[FECHA CESE/BAJA]]="","No Aplica",IF(AND(MONTH(Tabla2[[#This Row],[FECHA CESE/BAJA]])=MONTH(TODAY()-30),YEAR(Tabla2[[#This Row],[FECHA CESE/BAJA]])=YEAR(TODAY())),MONTH(TODAY()-30)&amp;"-"&amp;YEAR(TODAY()),"Borrar")),"No aplica")</f>
        <v>No Aplica</v>
      </c>
      <c r="AC1817" t="str">
        <f ca="1">+IFERROR(IF(Tabla2[[#This Row],[FECHA INICIO DE LABORES EN OBRA]]="","No Aplica",IF(AND(MONTH(Tabla2[[#This Row],[FECHA INICIO DE LABORES EN OBRA]])=MONTH(TODAY()-30),YEAR(Tabla2[[#This Row],[FECHA INICIO DE LABORES EN OBRA]])=YEAR(TODAY())),MONTH(TODAY()-30)&amp;"-"&amp;YEAR(TODAY()),"No Aplica")),"No Aplica")</f>
        <v>No Aplica</v>
      </c>
    </row>
    <row r="1818" spans="1:29" x14ac:dyDescent="0.25">
      <c r="A1818" s="2" t="s">
        <v>7160</v>
      </c>
      <c r="B1818" s="3" t="s">
        <v>7161</v>
      </c>
      <c r="C1818" s="3" t="s">
        <v>7161</v>
      </c>
      <c r="D1818" s="3" t="s">
        <v>7493</v>
      </c>
      <c r="E1818" s="3" t="s">
        <v>7494</v>
      </c>
      <c r="F1818" s="36">
        <v>36014</v>
      </c>
      <c r="G1818" s="3">
        <v>1</v>
      </c>
      <c r="H1818" s="3" t="s">
        <v>7495</v>
      </c>
      <c r="I1818" s="3" t="s">
        <v>7436</v>
      </c>
      <c r="J1818" s="3" t="s">
        <v>7496</v>
      </c>
      <c r="K1818" s="3" t="s">
        <v>1443</v>
      </c>
      <c r="L1818" s="8" t="s">
        <v>9818</v>
      </c>
      <c r="M1818" s="5"/>
      <c r="N1818" s="13" t="s">
        <v>7478</v>
      </c>
      <c r="O1818" s="5">
        <v>43891</v>
      </c>
      <c r="P1818" s="8">
        <v>1</v>
      </c>
      <c r="Q1818" s="9">
        <v>3</v>
      </c>
      <c r="R1818" s="9" t="str">
        <f>IFERROR(VLOOKUP(Tabla2[[#This Row],[CONTRATISTA PRNCIPAL]],Hoja1!$L$5:$M$9,2,FALSE),"CJV")</f>
        <v>CJV</v>
      </c>
      <c r="S1818" s="9" t="str">
        <f>IF(Tabla2[[#This Row],[EMPRESA]]=Tabla2[[#This Row],[CONTRATISTA PRNCIPAL]],"Principal","Secundaria")</f>
        <v>Principal</v>
      </c>
      <c r="T1818" s="10">
        <f>IFERROR(1/COUNTIF(Tabla2[CONTRATISTA PRNCIPAL],Tabla2[[#This Row],[CONTRATISTA PRNCIPAL]]),0)</f>
        <v>3.9215686274509803E-3</v>
      </c>
      <c r="U1818" s="33">
        <f ca="1">IF(((TODAY()-Tabla2[[#This Row],[FECHA NACIMIENTO]])/365)&lt;18,"Corregir", IF(((TODAY()-Tabla2[[#This Row],[FECHA NACIMIENTO]])/365)&gt;80, "Corregir",ROUNDDOWN(((TODAY()-Tabla2[[#This Row],[FECHA NACIMIENTO]])/365),0)))</f>
        <v>25</v>
      </c>
      <c r="V181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818" s="34" t="str">
        <f ca="1">+IF(Tabla2[[#This Row],[Edad]]="Corregir","Corregir","Ok")</f>
        <v>Ok</v>
      </c>
      <c r="X1818" s="10" t="str">
        <f>+IFERROR(VLOOKUP(Tabla2[[#This Row],[DISTRITO SEGÚN DNI]],Hoja1!$A$2:$B$55,2,FALSE),"No")</f>
        <v>No</v>
      </c>
      <c r="Y1818" s="10" t="str">
        <f>IF(OR(LOWER(Tabla2[[#This Row],[GENERO]])="masculino", LOWER(Tabla2[[#This Row],[GENERO]])="femenino"),"OK","Corregir")</f>
        <v>OK</v>
      </c>
      <c r="Z1818" s="10" t="str">
        <f>+IF(Tabla2[[#This Row],[Nro. DNI / CE]]="","Corregir",IF(LEN(Tabla2[[#This Row],[Nro. DNI / CE]])&gt;=8,"OK","Corregir"))</f>
        <v>OK</v>
      </c>
      <c r="AA1818" s="10">
        <f>COUNTIF(Tabla2[APELLIDOS Y NOMBRES],Tabla2[[#This Row],[APELLIDOS Y NOMBRES]])</f>
        <v>1</v>
      </c>
      <c r="AB1818" t="str">
        <f ca="1">+IFERROR(IF(Tabla2[[#This Row],[FECHA CESE/BAJA]]="","No Aplica",IF(AND(MONTH(Tabla2[[#This Row],[FECHA CESE/BAJA]])=MONTH(TODAY()-30),YEAR(Tabla2[[#This Row],[FECHA CESE/BAJA]])=YEAR(TODAY())),MONTH(TODAY()-30)&amp;"-"&amp;YEAR(TODAY()),"Borrar")),"No aplica")</f>
        <v>No Aplica</v>
      </c>
      <c r="AC1818" t="str">
        <f ca="1">+IFERROR(IF(Tabla2[[#This Row],[FECHA INICIO DE LABORES EN OBRA]]="","No Aplica",IF(AND(MONTH(Tabla2[[#This Row],[FECHA INICIO DE LABORES EN OBRA]])=MONTH(TODAY()-30),YEAR(Tabla2[[#This Row],[FECHA INICIO DE LABORES EN OBRA]])=YEAR(TODAY())),MONTH(TODAY()-30)&amp;"-"&amp;YEAR(TODAY()),"No Aplica")),"No Aplica")</f>
        <v>No Aplica</v>
      </c>
    </row>
    <row r="1819" spans="1:29" x14ac:dyDescent="0.25">
      <c r="A1819" s="2" t="s">
        <v>7160</v>
      </c>
      <c r="B1819" s="3" t="s">
        <v>7161</v>
      </c>
      <c r="C1819" s="3" t="s">
        <v>7161</v>
      </c>
      <c r="D1819" s="3" t="s">
        <v>7497</v>
      </c>
      <c r="E1819" s="3" t="s">
        <v>7498</v>
      </c>
      <c r="F1819" s="36">
        <v>36141</v>
      </c>
      <c r="G1819" s="3">
        <v>2</v>
      </c>
      <c r="H1819" s="3" t="s">
        <v>7457</v>
      </c>
      <c r="I1819" s="3" t="s">
        <v>7436</v>
      </c>
      <c r="J1819" s="3" t="s">
        <v>7499</v>
      </c>
      <c r="K1819" s="3" t="s">
        <v>1481</v>
      </c>
      <c r="L1819" s="8" t="s">
        <v>9813</v>
      </c>
      <c r="M1819" s="5"/>
      <c r="N1819" s="13" t="s">
        <v>1489</v>
      </c>
      <c r="O1819" s="5">
        <v>44790</v>
      </c>
      <c r="P1819" s="8">
        <v>1</v>
      </c>
      <c r="Q1819" s="9">
        <v>4</v>
      </c>
      <c r="R1819" s="9" t="str">
        <f>IFERROR(VLOOKUP(Tabla2[[#This Row],[CONTRATISTA PRNCIPAL]],Hoja1!$L$5:$M$9,2,FALSE),"CJV")</f>
        <v>CJV</v>
      </c>
      <c r="S1819" s="9" t="str">
        <f>IF(Tabla2[[#This Row],[EMPRESA]]=Tabla2[[#This Row],[CONTRATISTA PRNCIPAL]],"Principal","Secundaria")</f>
        <v>Principal</v>
      </c>
      <c r="T1819" s="10">
        <f>IFERROR(1/COUNTIF(Tabla2[CONTRATISTA PRNCIPAL],Tabla2[[#This Row],[CONTRATISTA PRNCIPAL]]),0)</f>
        <v>3.9215686274509803E-3</v>
      </c>
      <c r="U1819" s="33">
        <f ca="1">IF(((TODAY()-Tabla2[[#This Row],[FECHA NACIMIENTO]])/365)&lt;18,"Corregir", IF(((TODAY()-Tabla2[[#This Row],[FECHA NACIMIENTO]])/365)&gt;80, "Corregir",ROUNDDOWN(((TODAY()-Tabla2[[#This Row],[FECHA NACIMIENTO]])/365),0)))</f>
        <v>24</v>
      </c>
      <c r="V181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819" s="34" t="str">
        <f ca="1">+IF(Tabla2[[#This Row],[Edad]]="Corregir","Corregir","Ok")</f>
        <v>Ok</v>
      </c>
      <c r="X1819" s="10" t="str">
        <f>+IFERROR(VLOOKUP(Tabla2[[#This Row],[DISTRITO SEGÚN DNI]],Hoja1!$A$2:$B$55,2,FALSE),"No")</f>
        <v>No</v>
      </c>
      <c r="Y1819" s="10" t="str">
        <f>IF(OR(LOWER(Tabla2[[#This Row],[GENERO]])="masculino", LOWER(Tabla2[[#This Row],[GENERO]])="femenino"),"OK","Corregir")</f>
        <v>OK</v>
      </c>
      <c r="Z1819" s="10" t="str">
        <f>+IF(Tabla2[[#This Row],[Nro. DNI / CE]]="","Corregir",IF(LEN(Tabla2[[#This Row],[Nro. DNI / CE]])&gt;=8,"OK","Corregir"))</f>
        <v>OK</v>
      </c>
      <c r="AA1819" s="10">
        <f>COUNTIF(Tabla2[APELLIDOS Y NOMBRES],Tabla2[[#This Row],[APELLIDOS Y NOMBRES]])</f>
        <v>1</v>
      </c>
      <c r="AB1819" t="str">
        <f ca="1">+IFERROR(IF(Tabla2[[#This Row],[FECHA CESE/BAJA]]="","No Aplica",IF(AND(MONTH(Tabla2[[#This Row],[FECHA CESE/BAJA]])=MONTH(TODAY()-30),YEAR(Tabla2[[#This Row],[FECHA CESE/BAJA]])=YEAR(TODAY())),MONTH(TODAY()-30)&amp;"-"&amp;YEAR(TODAY()),"Borrar")),"No aplica")</f>
        <v>No Aplica</v>
      </c>
      <c r="AC1819" t="str">
        <f ca="1">+IFERROR(IF(Tabla2[[#This Row],[FECHA INICIO DE LABORES EN OBRA]]="","No Aplica",IF(AND(MONTH(Tabla2[[#This Row],[FECHA INICIO DE LABORES EN OBRA]])=MONTH(TODAY()-30),YEAR(Tabla2[[#This Row],[FECHA INICIO DE LABORES EN OBRA]])=YEAR(TODAY())),MONTH(TODAY()-30)&amp;"-"&amp;YEAR(TODAY()),"No Aplica")),"No Aplica")</f>
        <v>No Aplica</v>
      </c>
    </row>
    <row r="1820" spans="1:29" x14ac:dyDescent="0.25">
      <c r="A1820" s="2" t="s">
        <v>7160</v>
      </c>
      <c r="B1820" s="3" t="s">
        <v>7161</v>
      </c>
      <c r="C1820" s="3" t="s">
        <v>7161</v>
      </c>
      <c r="D1820" s="3" t="s">
        <v>7500</v>
      </c>
      <c r="E1820" s="3" t="s">
        <v>7501</v>
      </c>
      <c r="F1820" s="36">
        <v>30545</v>
      </c>
      <c r="G1820" s="3">
        <v>2</v>
      </c>
      <c r="H1820" s="3" t="s">
        <v>1406</v>
      </c>
      <c r="I1820" s="3" t="s">
        <v>7502</v>
      </c>
      <c r="J1820" s="3" t="s">
        <v>7503</v>
      </c>
      <c r="K1820" s="3" t="s">
        <v>1481</v>
      </c>
      <c r="L1820" s="8" t="s">
        <v>9813</v>
      </c>
      <c r="M1820" s="5"/>
      <c r="N1820" s="13" t="s">
        <v>1489</v>
      </c>
      <c r="O1820" s="5">
        <v>45082</v>
      </c>
      <c r="P1820" s="8">
        <v>1</v>
      </c>
      <c r="Q1820" s="9">
        <v>4</v>
      </c>
      <c r="R1820" s="9" t="str">
        <f>IFERROR(VLOOKUP(Tabla2[[#This Row],[CONTRATISTA PRNCIPAL]],Hoja1!$L$5:$M$9,2,FALSE),"CJV")</f>
        <v>CJV</v>
      </c>
      <c r="S1820" s="9" t="str">
        <f>IF(Tabla2[[#This Row],[EMPRESA]]=Tabla2[[#This Row],[CONTRATISTA PRNCIPAL]],"Principal","Secundaria")</f>
        <v>Principal</v>
      </c>
      <c r="T1820" s="10">
        <f>IFERROR(1/COUNTIF(Tabla2[CONTRATISTA PRNCIPAL],Tabla2[[#This Row],[CONTRATISTA PRNCIPAL]]),0)</f>
        <v>3.9215686274509803E-3</v>
      </c>
      <c r="U1820" s="33">
        <f ca="1">IF(((TODAY()-Tabla2[[#This Row],[FECHA NACIMIENTO]])/365)&lt;18,"Corregir", IF(((TODAY()-Tabla2[[#This Row],[FECHA NACIMIENTO]])/365)&gt;80, "Corregir",ROUNDDOWN(((TODAY()-Tabla2[[#This Row],[FECHA NACIMIENTO]])/365),0)))</f>
        <v>40</v>
      </c>
      <c r="V182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820" s="34" t="str">
        <f ca="1">+IF(Tabla2[[#This Row],[Edad]]="Corregir","Corregir","Ok")</f>
        <v>Ok</v>
      </c>
      <c r="X1820" s="10" t="str">
        <f>+IFERROR(VLOOKUP(Tabla2[[#This Row],[DISTRITO SEGÚN DNI]],Hoja1!$A$2:$B$55,2,FALSE),"No")</f>
        <v>No</v>
      </c>
      <c r="Y1820" s="10" t="str">
        <f>IF(OR(LOWER(Tabla2[[#This Row],[GENERO]])="masculino", LOWER(Tabla2[[#This Row],[GENERO]])="femenino"),"OK","Corregir")</f>
        <v>OK</v>
      </c>
      <c r="Z1820" s="10" t="str">
        <f>+IF(Tabla2[[#This Row],[Nro. DNI / CE]]="","Corregir",IF(LEN(Tabla2[[#This Row],[Nro. DNI / CE]])&gt;=8,"OK","Corregir"))</f>
        <v>OK</v>
      </c>
      <c r="AA1820" s="10">
        <f>COUNTIF(Tabla2[APELLIDOS Y NOMBRES],Tabla2[[#This Row],[APELLIDOS Y NOMBRES]])</f>
        <v>1</v>
      </c>
      <c r="AB1820" t="str">
        <f ca="1">+IFERROR(IF(Tabla2[[#This Row],[FECHA CESE/BAJA]]="","No Aplica",IF(AND(MONTH(Tabla2[[#This Row],[FECHA CESE/BAJA]])=MONTH(TODAY()-30),YEAR(Tabla2[[#This Row],[FECHA CESE/BAJA]])=YEAR(TODAY())),MONTH(TODAY()-30)&amp;"-"&amp;YEAR(TODAY()),"Borrar")),"No aplica")</f>
        <v>No Aplica</v>
      </c>
      <c r="AC1820" t="str">
        <f ca="1">+IFERROR(IF(Tabla2[[#This Row],[FECHA INICIO DE LABORES EN OBRA]]="","No Aplica",IF(AND(MONTH(Tabla2[[#This Row],[FECHA INICIO DE LABORES EN OBRA]])=MONTH(TODAY()-30),YEAR(Tabla2[[#This Row],[FECHA INICIO DE LABORES EN OBRA]])=YEAR(TODAY())),MONTH(TODAY()-30)&amp;"-"&amp;YEAR(TODAY()),"No Aplica")),"No Aplica")</f>
        <v>No Aplica</v>
      </c>
    </row>
    <row r="1821" spans="1:29" x14ac:dyDescent="0.25">
      <c r="A1821" s="2" t="s">
        <v>7160</v>
      </c>
      <c r="B1821" s="3" t="s">
        <v>7161</v>
      </c>
      <c r="C1821" s="3" t="s">
        <v>7161</v>
      </c>
      <c r="D1821" s="3" t="s">
        <v>7504</v>
      </c>
      <c r="E1821" s="3" t="s">
        <v>7505</v>
      </c>
      <c r="F1821" s="36">
        <v>26651</v>
      </c>
      <c r="G1821" s="3">
        <v>2</v>
      </c>
      <c r="H1821" s="3" t="s">
        <v>7457</v>
      </c>
      <c r="I1821" s="3" t="s">
        <v>7415</v>
      </c>
      <c r="J1821" s="3" t="s">
        <v>7506</v>
      </c>
      <c r="K1821" s="3" t="s">
        <v>1481</v>
      </c>
      <c r="L1821" s="8" t="s">
        <v>9813</v>
      </c>
      <c r="M1821" s="5"/>
      <c r="N1821" s="13" t="s">
        <v>1489</v>
      </c>
      <c r="O1821" s="5">
        <v>45012</v>
      </c>
      <c r="P1821" s="8">
        <v>1</v>
      </c>
      <c r="Q1821" s="9">
        <v>4</v>
      </c>
      <c r="R1821" s="9" t="str">
        <f>IFERROR(VLOOKUP(Tabla2[[#This Row],[CONTRATISTA PRNCIPAL]],Hoja1!$L$5:$M$9,2,FALSE),"CJV")</f>
        <v>CJV</v>
      </c>
      <c r="S1821" s="9" t="str">
        <f>IF(Tabla2[[#This Row],[EMPRESA]]=Tabla2[[#This Row],[CONTRATISTA PRNCIPAL]],"Principal","Secundaria")</f>
        <v>Principal</v>
      </c>
      <c r="T1821" s="10">
        <f>IFERROR(1/COUNTIF(Tabla2[CONTRATISTA PRNCIPAL],Tabla2[[#This Row],[CONTRATISTA PRNCIPAL]]),0)</f>
        <v>3.9215686274509803E-3</v>
      </c>
      <c r="U1821" s="33">
        <f ca="1">IF(((TODAY()-Tabla2[[#This Row],[FECHA NACIMIENTO]])/365)&lt;18,"Corregir", IF(((TODAY()-Tabla2[[#This Row],[FECHA NACIMIENTO]])/365)&gt;80, "Corregir",ROUNDDOWN(((TODAY()-Tabla2[[#This Row],[FECHA NACIMIENTO]])/365),0)))</f>
        <v>50</v>
      </c>
      <c r="V182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821" s="34" t="str">
        <f ca="1">+IF(Tabla2[[#This Row],[Edad]]="Corregir","Corregir","Ok")</f>
        <v>Ok</v>
      </c>
      <c r="X1821" s="10" t="str">
        <f>+IFERROR(VLOOKUP(Tabla2[[#This Row],[DISTRITO SEGÚN DNI]],Hoja1!$A$2:$B$55,2,FALSE),"No")</f>
        <v>No</v>
      </c>
      <c r="Y1821" s="10" t="str">
        <f>IF(OR(LOWER(Tabla2[[#This Row],[GENERO]])="masculino", LOWER(Tabla2[[#This Row],[GENERO]])="femenino"),"OK","Corregir")</f>
        <v>OK</v>
      </c>
      <c r="Z1821" s="10" t="str">
        <f>+IF(Tabla2[[#This Row],[Nro. DNI / CE]]="","Corregir",IF(LEN(Tabla2[[#This Row],[Nro. DNI / CE]])&gt;=8,"OK","Corregir"))</f>
        <v>OK</v>
      </c>
      <c r="AA1821" s="10">
        <f>COUNTIF(Tabla2[APELLIDOS Y NOMBRES],Tabla2[[#This Row],[APELLIDOS Y NOMBRES]])</f>
        <v>1</v>
      </c>
      <c r="AB1821" t="str">
        <f ca="1">+IFERROR(IF(Tabla2[[#This Row],[FECHA CESE/BAJA]]="","No Aplica",IF(AND(MONTH(Tabla2[[#This Row],[FECHA CESE/BAJA]])=MONTH(TODAY()-30),YEAR(Tabla2[[#This Row],[FECHA CESE/BAJA]])=YEAR(TODAY())),MONTH(TODAY()-30)&amp;"-"&amp;YEAR(TODAY()),"Borrar")),"No aplica")</f>
        <v>No Aplica</v>
      </c>
      <c r="AC1821" t="str">
        <f ca="1">+IFERROR(IF(Tabla2[[#This Row],[FECHA INICIO DE LABORES EN OBRA]]="","No Aplica",IF(AND(MONTH(Tabla2[[#This Row],[FECHA INICIO DE LABORES EN OBRA]])=MONTH(TODAY()-30),YEAR(Tabla2[[#This Row],[FECHA INICIO DE LABORES EN OBRA]])=YEAR(TODAY())),MONTH(TODAY()-30)&amp;"-"&amp;YEAR(TODAY()),"No Aplica")),"No Aplica")</f>
        <v>No Aplica</v>
      </c>
    </row>
    <row r="1822" spans="1:29" x14ac:dyDescent="0.25">
      <c r="A1822" s="2" t="s">
        <v>7160</v>
      </c>
      <c r="B1822" s="3" t="s">
        <v>7161</v>
      </c>
      <c r="C1822" s="3" t="s">
        <v>7161</v>
      </c>
      <c r="D1822" s="3" t="s">
        <v>7507</v>
      </c>
      <c r="E1822" s="3" t="s">
        <v>7508</v>
      </c>
      <c r="F1822" s="36">
        <v>31472</v>
      </c>
      <c r="G1822" s="3">
        <v>2</v>
      </c>
      <c r="H1822" s="3" t="s">
        <v>7419</v>
      </c>
      <c r="I1822" s="3" t="s">
        <v>7415</v>
      </c>
      <c r="J1822" s="3" t="s">
        <v>7509</v>
      </c>
      <c r="K1822" s="3" t="s">
        <v>1483</v>
      </c>
      <c r="L1822" s="8" t="s">
        <v>9813</v>
      </c>
      <c r="M1822" s="5"/>
      <c r="N1822" s="13" t="s">
        <v>1489</v>
      </c>
      <c r="O1822" s="5">
        <v>44958</v>
      </c>
      <c r="P1822" s="8">
        <v>1</v>
      </c>
      <c r="Q1822" s="9">
        <v>4</v>
      </c>
      <c r="R1822" s="9" t="str">
        <f>IFERROR(VLOOKUP(Tabla2[[#This Row],[CONTRATISTA PRNCIPAL]],Hoja1!$L$5:$M$9,2,FALSE),"CJV")</f>
        <v>CJV</v>
      </c>
      <c r="S1822" s="9" t="str">
        <f>IF(Tabla2[[#This Row],[EMPRESA]]=Tabla2[[#This Row],[CONTRATISTA PRNCIPAL]],"Principal","Secundaria")</f>
        <v>Principal</v>
      </c>
      <c r="T1822" s="10">
        <f>IFERROR(1/COUNTIF(Tabla2[CONTRATISTA PRNCIPAL],Tabla2[[#This Row],[CONTRATISTA PRNCIPAL]]),0)</f>
        <v>3.9215686274509803E-3</v>
      </c>
      <c r="U1822" s="33">
        <f ca="1">IF(((TODAY()-Tabla2[[#This Row],[FECHA NACIMIENTO]])/365)&lt;18,"Corregir", IF(((TODAY()-Tabla2[[#This Row],[FECHA NACIMIENTO]])/365)&gt;80, "Corregir",ROUNDDOWN(((TODAY()-Tabla2[[#This Row],[FECHA NACIMIENTO]])/365),0)))</f>
        <v>37</v>
      </c>
      <c r="V182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822" s="34" t="str">
        <f ca="1">+IF(Tabla2[[#This Row],[Edad]]="Corregir","Corregir","Ok")</f>
        <v>Ok</v>
      </c>
      <c r="X1822" s="10" t="str">
        <f>+IFERROR(VLOOKUP(Tabla2[[#This Row],[DISTRITO SEGÚN DNI]],Hoja1!$A$2:$B$55,2,FALSE),"No")</f>
        <v>No</v>
      </c>
      <c r="Y1822" s="10" t="str">
        <f>IF(OR(LOWER(Tabla2[[#This Row],[GENERO]])="masculino", LOWER(Tabla2[[#This Row],[GENERO]])="femenino"),"OK","Corregir")</f>
        <v>OK</v>
      </c>
      <c r="Z1822" s="10" t="str">
        <f>+IF(Tabla2[[#This Row],[Nro. DNI / CE]]="","Corregir",IF(LEN(Tabla2[[#This Row],[Nro. DNI / CE]])&gt;=8,"OK","Corregir"))</f>
        <v>OK</v>
      </c>
      <c r="AA1822" s="10">
        <f>COUNTIF(Tabla2[APELLIDOS Y NOMBRES],Tabla2[[#This Row],[APELLIDOS Y NOMBRES]])</f>
        <v>1</v>
      </c>
      <c r="AB1822" t="str">
        <f ca="1">+IFERROR(IF(Tabla2[[#This Row],[FECHA CESE/BAJA]]="","No Aplica",IF(AND(MONTH(Tabla2[[#This Row],[FECHA CESE/BAJA]])=MONTH(TODAY()-30),YEAR(Tabla2[[#This Row],[FECHA CESE/BAJA]])=YEAR(TODAY())),MONTH(TODAY()-30)&amp;"-"&amp;YEAR(TODAY()),"Borrar")),"No aplica")</f>
        <v>No Aplica</v>
      </c>
      <c r="AC1822" t="str">
        <f ca="1">+IFERROR(IF(Tabla2[[#This Row],[FECHA INICIO DE LABORES EN OBRA]]="","No Aplica",IF(AND(MONTH(Tabla2[[#This Row],[FECHA INICIO DE LABORES EN OBRA]])=MONTH(TODAY()-30),YEAR(Tabla2[[#This Row],[FECHA INICIO DE LABORES EN OBRA]])=YEAR(TODAY())),MONTH(TODAY()-30)&amp;"-"&amp;YEAR(TODAY()),"No Aplica")),"No Aplica")</f>
        <v>No Aplica</v>
      </c>
    </row>
    <row r="1823" spans="1:29" x14ac:dyDescent="0.25">
      <c r="A1823" s="2" t="s">
        <v>7160</v>
      </c>
      <c r="B1823" s="3" t="s">
        <v>7161</v>
      </c>
      <c r="C1823" s="3" t="s">
        <v>7161</v>
      </c>
      <c r="D1823" s="3" t="s">
        <v>7510</v>
      </c>
      <c r="E1823" s="3" t="s">
        <v>7511</v>
      </c>
      <c r="F1823" s="36">
        <v>32032</v>
      </c>
      <c r="G1823" s="3">
        <v>2</v>
      </c>
      <c r="H1823" s="3" t="s">
        <v>1262</v>
      </c>
      <c r="I1823" s="3" t="s">
        <v>7428</v>
      </c>
      <c r="J1823" s="3" t="s">
        <v>7512</v>
      </c>
      <c r="K1823" s="3" t="s">
        <v>2483</v>
      </c>
      <c r="L1823" s="8" t="s">
        <v>9813</v>
      </c>
      <c r="M1823" s="5"/>
      <c r="N1823" s="13" t="s">
        <v>1489</v>
      </c>
      <c r="O1823" s="5">
        <v>44529</v>
      </c>
      <c r="P1823" s="8">
        <v>1</v>
      </c>
      <c r="Q1823" s="9">
        <v>4</v>
      </c>
      <c r="R1823" s="9" t="str">
        <f>IFERROR(VLOOKUP(Tabla2[[#This Row],[CONTRATISTA PRNCIPAL]],Hoja1!$L$5:$M$9,2,FALSE),"CJV")</f>
        <v>CJV</v>
      </c>
      <c r="S1823" s="9" t="str">
        <f>IF(Tabla2[[#This Row],[EMPRESA]]=Tabla2[[#This Row],[CONTRATISTA PRNCIPAL]],"Principal","Secundaria")</f>
        <v>Principal</v>
      </c>
      <c r="T1823" s="10">
        <f>IFERROR(1/COUNTIF(Tabla2[CONTRATISTA PRNCIPAL],Tabla2[[#This Row],[CONTRATISTA PRNCIPAL]]),0)</f>
        <v>3.9215686274509803E-3</v>
      </c>
      <c r="U1823" s="33">
        <f ca="1">IF(((TODAY()-Tabla2[[#This Row],[FECHA NACIMIENTO]])/365)&lt;18,"Corregir", IF(((TODAY()-Tabla2[[#This Row],[FECHA NACIMIENTO]])/365)&gt;80, "Corregir",ROUNDDOWN(((TODAY()-Tabla2[[#This Row],[FECHA NACIMIENTO]])/365),0)))</f>
        <v>36</v>
      </c>
      <c r="V182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823" s="34" t="str">
        <f ca="1">+IF(Tabla2[[#This Row],[Edad]]="Corregir","Corregir","Ok")</f>
        <v>Ok</v>
      </c>
      <c r="X1823" s="10" t="str">
        <f>+IFERROR(VLOOKUP(Tabla2[[#This Row],[DISTRITO SEGÚN DNI]],Hoja1!$A$2:$B$55,2,FALSE),"No")</f>
        <v>No</v>
      </c>
      <c r="Y1823" s="10" t="str">
        <f>IF(OR(LOWER(Tabla2[[#This Row],[GENERO]])="masculino", LOWER(Tabla2[[#This Row],[GENERO]])="femenino"),"OK","Corregir")</f>
        <v>OK</v>
      </c>
      <c r="Z1823" s="10" t="str">
        <f>+IF(Tabla2[[#This Row],[Nro. DNI / CE]]="","Corregir",IF(LEN(Tabla2[[#This Row],[Nro. DNI / CE]])&gt;=8,"OK","Corregir"))</f>
        <v>OK</v>
      </c>
      <c r="AA1823" s="10">
        <f>COUNTIF(Tabla2[APELLIDOS Y NOMBRES],Tabla2[[#This Row],[APELLIDOS Y NOMBRES]])</f>
        <v>1</v>
      </c>
      <c r="AB1823" t="str">
        <f ca="1">+IFERROR(IF(Tabla2[[#This Row],[FECHA CESE/BAJA]]="","No Aplica",IF(AND(MONTH(Tabla2[[#This Row],[FECHA CESE/BAJA]])=MONTH(TODAY()-30),YEAR(Tabla2[[#This Row],[FECHA CESE/BAJA]])=YEAR(TODAY())),MONTH(TODAY()-30)&amp;"-"&amp;YEAR(TODAY()),"Borrar")),"No aplica")</f>
        <v>No Aplica</v>
      </c>
      <c r="AC1823" t="str">
        <f ca="1">+IFERROR(IF(Tabla2[[#This Row],[FECHA INICIO DE LABORES EN OBRA]]="","No Aplica",IF(AND(MONTH(Tabla2[[#This Row],[FECHA INICIO DE LABORES EN OBRA]])=MONTH(TODAY()-30),YEAR(Tabla2[[#This Row],[FECHA INICIO DE LABORES EN OBRA]])=YEAR(TODAY())),MONTH(TODAY()-30)&amp;"-"&amp;YEAR(TODAY()),"No Aplica")),"No Aplica")</f>
        <v>No Aplica</v>
      </c>
    </row>
    <row r="1824" spans="1:29" x14ac:dyDescent="0.25">
      <c r="A1824" s="2" t="s">
        <v>7160</v>
      </c>
      <c r="B1824" s="3" t="s">
        <v>7161</v>
      </c>
      <c r="C1824" s="3" t="s">
        <v>7161</v>
      </c>
      <c r="D1824" s="3" t="s">
        <v>7513</v>
      </c>
      <c r="E1824" s="3" t="s">
        <v>7514</v>
      </c>
      <c r="F1824" s="36">
        <v>31534</v>
      </c>
      <c r="G1824" s="3">
        <v>2</v>
      </c>
      <c r="H1824" s="3" t="s">
        <v>7419</v>
      </c>
      <c r="I1824" s="3" t="s">
        <v>7415</v>
      </c>
      <c r="J1824" s="3" t="s">
        <v>7515</v>
      </c>
      <c r="K1824" s="3" t="s">
        <v>7516</v>
      </c>
      <c r="L1824" s="8" t="s">
        <v>9813</v>
      </c>
      <c r="M1824" s="5"/>
      <c r="N1824" s="13" t="s">
        <v>1489</v>
      </c>
      <c r="O1824" s="5" t="s">
        <v>7417</v>
      </c>
      <c r="P1824" s="8">
        <v>1</v>
      </c>
      <c r="Q1824" s="9">
        <v>4</v>
      </c>
      <c r="R1824" s="9" t="str">
        <f>IFERROR(VLOOKUP(Tabla2[[#This Row],[CONTRATISTA PRNCIPAL]],Hoja1!$L$5:$M$9,2,FALSE),"CJV")</f>
        <v>CJV</v>
      </c>
      <c r="S1824" s="9" t="str">
        <f>IF(Tabla2[[#This Row],[EMPRESA]]=Tabla2[[#This Row],[CONTRATISTA PRNCIPAL]],"Principal","Secundaria")</f>
        <v>Principal</v>
      </c>
      <c r="T1824" s="10">
        <f>IFERROR(1/COUNTIF(Tabla2[CONTRATISTA PRNCIPAL],Tabla2[[#This Row],[CONTRATISTA PRNCIPAL]]),0)</f>
        <v>3.9215686274509803E-3</v>
      </c>
      <c r="U1824" s="33">
        <f ca="1">IF(((TODAY()-Tabla2[[#This Row],[FECHA NACIMIENTO]])/365)&lt;18,"Corregir", IF(((TODAY()-Tabla2[[#This Row],[FECHA NACIMIENTO]])/365)&gt;80, "Corregir",ROUNDDOWN(((TODAY()-Tabla2[[#This Row],[FECHA NACIMIENTO]])/365),0)))</f>
        <v>37</v>
      </c>
      <c r="V182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824" s="34" t="str">
        <f ca="1">+IF(Tabla2[[#This Row],[Edad]]="Corregir","Corregir","Ok")</f>
        <v>Ok</v>
      </c>
      <c r="X1824" s="10" t="str">
        <f>+IFERROR(VLOOKUP(Tabla2[[#This Row],[DISTRITO SEGÚN DNI]],Hoja1!$A$2:$B$55,2,FALSE),"No")</f>
        <v>No</v>
      </c>
      <c r="Y1824" s="10" t="str">
        <f>IF(OR(LOWER(Tabla2[[#This Row],[GENERO]])="masculino", LOWER(Tabla2[[#This Row],[GENERO]])="femenino"),"OK","Corregir")</f>
        <v>OK</v>
      </c>
      <c r="Z1824" s="10" t="str">
        <f>+IF(Tabla2[[#This Row],[Nro. DNI / CE]]="","Corregir",IF(LEN(Tabla2[[#This Row],[Nro. DNI / CE]])&gt;=8,"OK","Corregir"))</f>
        <v>OK</v>
      </c>
      <c r="AA1824" s="10">
        <f>COUNTIF(Tabla2[APELLIDOS Y NOMBRES],Tabla2[[#This Row],[APELLIDOS Y NOMBRES]])</f>
        <v>1</v>
      </c>
      <c r="AB1824" t="str">
        <f ca="1">+IFERROR(IF(Tabla2[[#This Row],[FECHA CESE/BAJA]]="","No Aplica",IF(AND(MONTH(Tabla2[[#This Row],[FECHA CESE/BAJA]])=MONTH(TODAY()-30),YEAR(Tabla2[[#This Row],[FECHA CESE/BAJA]])=YEAR(TODAY())),MONTH(TODAY()-30)&amp;"-"&amp;YEAR(TODAY()),"Borrar")),"No aplica")</f>
        <v>No Aplica</v>
      </c>
      <c r="AC1824" t="str">
        <f ca="1">+IFERROR(IF(Tabla2[[#This Row],[FECHA INICIO DE LABORES EN OBRA]]="","No Aplica",IF(AND(MONTH(Tabla2[[#This Row],[FECHA INICIO DE LABORES EN OBRA]])=MONTH(TODAY()-30),YEAR(Tabla2[[#This Row],[FECHA INICIO DE LABORES EN OBRA]])=YEAR(TODAY())),MONTH(TODAY()-30)&amp;"-"&amp;YEAR(TODAY()),"No Aplica")),"No Aplica")</f>
        <v>No Aplica</v>
      </c>
    </row>
    <row r="1825" spans="1:29" x14ac:dyDescent="0.25">
      <c r="A1825" s="2" t="s">
        <v>7160</v>
      </c>
      <c r="B1825" s="3" t="s">
        <v>7161</v>
      </c>
      <c r="C1825" s="3" t="s">
        <v>7161</v>
      </c>
      <c r="D1825" s="3" t="s">
        <v>7517</v>
      </c>
      <c r="E1825" s="3" t="s">
        <v>7518</v>
      </c>
      <c r="F1825" s="36">
        <v>28471</v>
      </c>
      <c r="G1825" s="3">
        <v>2</v>
      </c>
      <c r="H1825" s="3" t="s">
        <v>7457</v>
      </c>
      <c r="I1825" s="3" t="s">
        <v>7428</v>
      </c>
      <c r="J1825" s="3" t="s">
        <v>7519</v>
      </c>
      <c r="K1825" s="3" t="s">
        <v>7520</v>
      </c>
      <c r="L1825" s="8" t="s">
        <v>9813</v>
      </c>
      <c r="M1825" s="5"/>
      <c r="N1825" s="13" t="s">
        <v>1489</v>
      </c>
      <c r="O1825" s="5" t="s">
        <v>7521</v>
      </c>
      <c r="P1825" s="8">
        <v>1</v>
      </c>
      <c r="Q1825" s="9">
        <v>4</v>
      </c>
      <c r="R1825" s="9" t="str">
        <f>IFERROR(VLOOKUP(Tabla2[[#This Row],[CONTRATISTA PRNCIPAL]],Hoja1!$L$5:$M$9,2,FALSE),"CJV")</f>
        <v>CJV</v>
      </c>
      <c r="S1825" s="9" t="str">
        <f>IF(Tabla2[[#This Row],[EMPRESA]]=Tabla2[[#This Row],[CONTRATISTA PRNCIPAL]],"Principal","Secundaria")</f>
        <v>Principal</v>
      </c>
      <c r="T1825" s="10">
        <f>IFERROR(1/COUNTIF(Tabla2[CONTRATISTA PRNCIPAL],Tabla2[[#This Row],[CONTRATISTA PRNCIPAL]]),0)</f>
        <v>3.9215686274509803E-3</v>
      </c>
      <c r="U1825" s="33">
        <f ca="1">IF(((TODAY()-Tabla2[[#This Row],[FECHA NACIMIENTO]])/365)&lt;18,"Corregir", IF(((TODAY()-Tabla2[[#This Row],[FECHA NACIMIENTO]])/365)&gt;80, "Corregir",ROUNDDOWN(((TODAY()-Tabla2[[#This Row],[FECHA NACIMIENTO]])/365),0)))</f>
        <v>45</v>
      </c>
      <c r="V182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825" s="34" t="str">
        <f ca="1">+IF(Tabla2[[#This Row],[Edad]]="Corregir","Corregir","Ok")</f>
        <v>Ok</v>
      </c>
      <c r="X1825" s="10" t="str">
        <f>+IFERROR(VLOOKUP(Tabla2[[#This Row],[DISTRITO SEGÚN DNI]],Hoja1!$A$2:$B$55,2,FALSE),"No")</f>
        <v>No</v>
      </c>
      <c r="Y1825" s="10" t="str">
        <f>IF(OR(LOWER(Tabla2[[#This Row],[GENERO]])="masculino", LOWER(Tabla2[[#This Row],[GENERO]])="femenino"),"OK","Corregir")</f>
        <v>OK</v>
      </c>
      <c r="Z1825" s="10" t="str">
        <f>+IF(Tabla2[[#This Row],[Nro. DNI / CE]]="","Corregir",IF(LEN(Tabla2[[#This Row],[Nro. DNI / CE]])&gt;=8,"OK","Corregir"))</f>
        <v>OK</v>
      </c>
      <c r="AA1825" s="10">
        <f>COUNTIF(Tabla2[APELLIDOS Y NOMBRES],Tabla2[[#This Row],[APELLIDOS Y NOMBRES]])</f>
        <v>1</v>
      </c>
      <c r="AB1825" t="str">
        <f ca="1">+IFERROR(IF(Tabla2[[#This Row],[FECHA CESE/BAJA]]="","No Aplica",IF(AND(MONTH(Tabla2[[#This Row],[FECHA CESE/BAJA]])=MONTH(TODAY()-30),YEAR(Tabla2[[#This Row],[FECHA CESE/BAJA]])=YEAR(TODAY())),MONTH(TODAY()-30)&amp;"-"&amp;YEAR(TODAY()),"Borrar")),"No aplica")</f>
        <v>No Aplica</v>
      </c>
      <c r="AC1825" t="str">
        <f ca="1">+IFERROR(IF(Tabla2[[#This Row],[FECHA INICIO DE LABORES EN OBRA]]="","No Aplica",IF(AND(MONTH(Tabla2[[#This Row],[FECHA INICIO DE LABORES EN OBRA]])=MONTH(TODAY()-30),YEAR(Tabla2[[#This Row],[FECHA INICIO DE LABORES EN OBRA]])=YEAR(TODAY())),MONTH(TODAY()-30)&amp;"-"&amp;YEAR(TODAY()),"No Aplica")),"No Aplica")</f>
        <v>No Aplica</v>
      </c>
    </row>
    <row r="1826" spans="1:29" x14ac:dyDescent="0.25">
      <c r="A1826" s="2" t="s">
        <v>7160</v>
      </c>
      <c r="B1826" s="3" t="s">
        <v>7161</v>
      </c>
      <c r="C1826" s="3" t="s">
        <v>7161</v>
      </c>
      <c r="D1826" s="3" t="s">
        <v>7522</v>
      </c>
      <c r="E1826" s="3" t="s">
        <v>7523</v>
      </c>
      <c r="F1826" s="36">
        <v>31853</v>
      </c>
      <c r="G1826" s="3">
        <v>2</v>
      </c>
      <c r="H1826" s="3" t="s">
        <v>7524</v>
      </c>
      <c r="I1826" s="3" t="s">
        <v>7415</v>
      </c>
      <c r="J1826" s="3" t="s">
        <v>7525</v>
      </c>
      <c r="K1826" s="3" t="s">
        <v>1495</v>
      </c>
      <c r="L1826" s="8" t="s">
        <v>9813</v>
      </c>
      <c r="M1826" s="5"/>
      <c r="N1826" s="13" t="s">
        <v>1489</v>
      </c>
      <c r="O1826" s="5" t="s">
        <v>7526</v>
      </c>
      <c r="P1826" s="8">
        <v>1</v>
      </c>
      <c r="Q1826" s="9">
        <v>4</v>
      </c>
      <c r="R1826" s="9" t="str">
        <f>IFERROR(VLOOKUP(Tabla2[[#This Row],[CONTRATISTA PRNCIPAL]],Hoja1!$L$5:$M$9,2,FALSE),"CJV")</f>
        <v>CJV</v>
      </c>
      <c r="S1826" s="9" t="str">
        <f>IF(Tabla2[[#This Row],[EMPRESA]]=Tabla2[[#This Row],[CONTRATISTA PRNCIPAL]],"Principal","Secundaria")</f>
        <v>Principal</v>
      </c>
      <c r="T1826" s="10">
        <f>IFERROR(1/COUNTIF(Tabla2[CONTRATISTA PRNCIPAL],Tabla2[[#This Row],[CONTRATISTA PRNCIPAL]]),0)</f>
        <v>3.9215686274509803E-3</v>
      </c>
      <c r="U1826" s="33">
        <f ca="1">IF(((TODAY()-Tabla2[[#This Row],[FECHA NACIMIENTO]])/365)&lt;18,"Corregir", IF(((TODAY()-Tabla2[[#This Row],[FECHA NACIMIENTO]])/365)&gt;80, "Corregir",ROUNDDOWN(((TODAY()-Tabla2[[#This Row],[FECHA NACIMIENTO]])/365),0)))</f>
        <v>36</v>
      </c>
      <c r="V182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826" s="34" t="str">
        <f ca="1">+IF(Tabla2[[#This Row],[Edad]]="Corregir","Corregir","Ok")</f>
        <v>Ok</v>
      </c>
      <c r="X1826" s="10" t="str">
        <f>+IFERROR(VLOOKUP(Tabla2[[#This Row],[DISTRITO SEGÚN DNI]],Hoja1!$A$2:$B$55,2,FALSE),"No")</f>
        <v>No</v>
      </c>
      <c r="Y1826" s="10" t="str">
        <f>IF(OR(LOWER(Tabla2[[#This Row],[GENERO]])="masculino", LOWER(Tabla2[[#This Row],[GENERO]])="femenino"),"OK","Corregir")</f>
        <v>OK</v>
      </c>
      <c r="Z1826" s="10" t="str">
        <f>+IF(Tabla2[[#This Row],[Nro. DNI / CE]]="","Corregir",IF(LEN(Tabla2[[#This Row],[Nro. DNI / CE]])&gt;=8,"OK","Corregir"))</f>
        <v>OK</v>
      </c>
      <c r="AA1826" s="10">
        <f>COUNTIF(Tabla2[APELLIDOS Y NOMBRES],Tabla2[[#This Row],[APELLIDOS Y NOMBRES]])</f>
        <v>1</v>
      </c>
      <c r="AB1826" t="str">
        <f ca="1">+IFERROR(IF(Tabla2[[#This Row],[FECHA CESE/BAJA]]="","No Aplica",IF(AND(MONTH(Tabla2[[#This Row],[FECHA CESE/BAJA]])=MONTH(TODAY()-30),YEAR(Tabla2[[#This Row],[FECHA CESE/BAJA]])=YEAR(TODAY())),MONTH(TODAY()-30)&amp;"-"&amp;YEAR(TODAY()),"Borrar")),"No aplica")</f>
        <v>No Aplica</v>
      </c>
      <c r="AC1826" t="str">
        <f ca="1">+IFERROR(IF(Tabla2[[#This Row],[FECHA INICIO DE LABORES EN OBRA]]="","No Aplica",IF(AND(MONTH(Tabla2[[#This Row],[FECHA INICIO DE LABORES EN OBRA]])=MONTH(TODAY()-30),YEAR(Tabla2[[#This Row],[FECHA INICIO DE LABORES EN OBRA]])=YEAR(TODAY())),MONTH(TODAY()-30)&amp;"-"&amp;YEAR(TODAY()),"No Aplica")),"No Aplica")</f>
        <v>No Aplica</v>
      </c>
    </row>
    <row r="1827" spans="1:29" x14ac:dyDescent="0.25">
      <c r="A1827" s="2" t="s">
        <v>7160</v>
      </c>
      <c r="B1827" s="3" t="s">
        <v>7161</v>
      </c>
      <c r="C1827" s="3" t="s">
        <v>7161</v>
      </c>
      <c r="D1827" s="3" t="s">
        <v>7527</v>
      </c>
      <c r="E1827" s="3" t="s">
        <v>7528</v>
      </c>
      <c r="F1827" s="36">
        <v>32267</v>
      </c>
      <c r="G1827" s="3">
        <v>2</v>
      </c>
      <c r="H1827" s="3" t="s">
        <v>7529</v>
      </c>
      <c r="I1827" s="3" t="s">
        <v>7436</v>
      </c>
      <c r="J1827" s="3" t="s">
        <v>7530</v>
      </c>
      <c r="K1827" s="3" t="s">
        <v>1481</v>
      </c>
      <c r="L1827" s="8" t="s">
        <v>9813</v>
      </c>
      <c r="M1827" s="5"/>
      <c r="N1827" s="13" t="s">
        <v>1489</v>
      </c>
      <c r="O1827" s="5">
        <v>44810</v>
      </c>
      <c r="P1827" s="8">
        <v>1</v>
      </c>
      <c r="Q1827" s="9">
        <v>4</v>
      </c>
      <c r="R1827" s="9" t="str">
        <f>IFERROR(VLOOKUP(Tabla2[[#This Row],[CONTRATISTA PRNCIPAL]],Hoja1!$L$5:$M$9,2,FALSE),"CJV")</f>
        <v>CJV</v>
      </c>
      <c r="S1827" s="9" t="str">
        <f>IF(Tabla2[[#This Row],[EMPRESA]]=Tabla2[[#This Row],[CONTRATISTA PRNCIPAL]],"Principal","Secundaria")</f>
        <v>Principal</v>
      </c>
      <c r="T1827" s="10">
        <f>IFERROR(1/COUNTIF(Tabla2[CONTRATISTA PRNCIPAL],Tabla2[[#This Row],[CONTRATISTA PRNCIPAL]]),0)</f>
        <v>3.9215686274509803E-3</v>
      </c>
      <c r="U1827" s="33">
        <f ca="1">IF(((TODAY()-Tabla2[[#This Row],[FECHA NACIMIENTO]])/365)&lt;18,"Corregir", IF(((TODAY()-Tabla2[[#This Row],[FECHA NACIMIENTO]])/365)&gt;80, "Corregir",ROUNDDOWN(((TODAY()-Tabla2[[#This Row],[FECHA NACIMIENTO]])/365),0)))</f>
        <v>35</v>
      </c>
      <c r="V182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827" s="34" t="str">
        <f ca="1">+IF(Tabla2[[#This Row],[Edad]]="Corregir","Corregir","Ok")</f>
        <v>Ok</v>
      </c>
      <c r="X1827" s="10" t="str">
        <f>+IFERROR(VLOOKUP(Tabla2[[#This Row],[DISTRITO SEGÚN DNI]],Hoja1!$A$2:$B$55,2,FALSE),"No")</f>
        <v>No</v>
      </c>
      <c r="Y1827" s="10" t="str">
        <f>IF(OR(LOWER(Tabla2[[#This Row],[GENERO]])="masculino", LOWER(Tabla2[[#This Row],[GENERO]])="femenino"),"OK","Corregir")</f>
        <v>OK</v>
      </c>
      <c r="Z1827" s="10" t="str">
        <f>+IF(Tabla2[[#This Row],[Nro. DNI / CE]]="","Corregir",IF(LEN(Tabla2[[#This Row],[Nro. DNI / CE]])&gt;=8,"OK","Corregir"))</f>
        <v>OK</v>
      </c>
      <c r="AA1827" s="10">
        <f>COUNTIF(Tabla2[APELLIDOS Y NOMBRES],Tabla2[[#This Row],[APELLIDOS Y NOMBRES]])</f>
        <v>1</v>
      </c>
      <c r="AB1827" t="str">
        <f ca="1">+IFERROR(IF(Tabla2[[#This Row],[FECHA CESE/BAJA]]="","No Aplica",IF(AND(MONTH(Tabla2[[#This Row],[FECHA CESE/BAJA]])=MONTH(TODAY()-30),YEAR(Tabla2[[#This Row],[FECHA CESE/BAJA]])=YEAR(TODAY())),MONTH(TODAY()-30)&amp;"-"&amp;YEAR(TODAY()),"Borrar")),"No aplica")</f>
        <v>No Aplica</v>
      </c>
      <c r="AC1827" t="str">
        <f ca="1">+IFERROR(IF(Tabla2[[#This Row],[FECHA INICIO DE LABORES EN OBRA]]="","No Aplica",IF(AND(MONTH(Tabla2[[#This Row],[FECHA INICIO DE LABORES EN OBRA]])=MONTH(TODAY()-30),YEAR(Tabla2[[#This Row],[FECHA INICIO DE LABORES EN OBRA]])=YEAR(TODAY())),MONTH(TODAY()-30)&amp;"-"&amp;YEAR(TODAY()),"No Aplica")),"No Aplica")</f>
        <v>No Aplica</v>
      </c>
    </row>
    <row r="1828" spans="1:29" x14ac:dyDescent="0.25">
      <c r="A1828" s="2" t="s">
        <v>7160</v>
      </c>
      <c r="B1828" s="3" t="s">
        <v>7161</v>
      </c>
      <c r="C1828" s="3" t="s">
        <v>7161</v>
      </c>
      <c r="D1828" s="3" t="s">
        <v>316</v>
      </c>
      <c r="E1828" s="3" t="s">
        <v>7531</v>
      </c>
      <c r="F1828" s="36">
        <v>34369</v>
      </c>
      <c r="G1828" s="3">
        <v>1</v>
      </c>
      <c r="H1828" s="3" t="s">
        <v>7532</v>
      </c>
      <c r="I1828" s="3" t="s">
        <v>7415</v>
      </c>
      <c r="J1828" s="3" t="s">
        <v>7533</v>
      </c>
      <c r="K1828" s="3" t="s">
        <v>1510</v>
      </c>
      <c r="L1828" s="8" t="s">
        <v>9813</v>
      </c>
      <c r="M1828" s="5"/>
      <c r="N1828" s="13" t="s">
        <v>1489</v>
      </c>
      <c r="O1828" s="5" t="s">
        <v>7417</v>
      </c>
      <c r="P1828" s="8">
        <v>1</v>
      </c>
      <c r="Q1828" s="9">
        <v>1</v>
      </c>
      <c r="R1828" s="9" t="str">
        <f>IFERROR(VLOOKUP(Tabla2[[#This Row],[CONTRATISTA PRNCIPAL]],Hoja1!$L$5:$M$9,2,FALSE),"CJV")</f>
        <v>CJV</v>
      </c>
      <c r="S1828" s="9" t="str">
        <f>IF(Tabla2[[#This Row],[EMPRESA]]=Tabla2[[#This Row],[CONTRATISTA PRNCIPAL]],"Principal","Secundaria")</f>
        <v>Principal</v>
      </c>
      <c r="T1828" s="10">
        <f>IFERROR(1/COUNTIF(Tabla2[CONTRATISTA PRNCIPAL],Tabla2[[#This Row],[CONTRATISTA PRNCIPAL]]),0)</f>
        <v>3.9215686274509803E-3</v>
      </c>
      <c r="U1828" s="33">
        <f ca="1">IF(((TODAY()-Tabla2[[#This Row],[FECHA NACIMIENTO]])/365)&lt;18,"Corregir", IF(((TODAY()-Tabla2[[#This Row],[FECHA NACIMIENTO]])/365)&gt;80, "Corregir",ROUNDDOWN(((TODAY()-Tabla2[[#This Row],[FECHA NACIMIENTO]])/365),0)))</f>
        <v>29</v>
      </c>
      <c r="V182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828" s="34" t="str">
        <f ca="1">+IF(Tabla2[[#This Row],[Edad]]="Corregir","Corregir","Ok")</f>
        <v>Ok</v>
      </c>
      <c r="X1828" s="10" t="str">
        <f>+IFERROR(VLOOKUP(Tabla2[[#This Row],[DISTRITO SEGÚN DNI]],Hoja1!$A$2:$B$55,2,FALSE),"No")</f>
        <v>CALLAO</v>
      </c>
      <c r="Y1828" s="10" t="str">
        <f>IF(OR(LOWER(Tabla2[[#This Row],[GENERO]])="masculino", LOWER(Tabla2[[#This Row],[GENERO]])="femenino"),"OK","Corregir")</f>
        <v>OK</v>
      </c>
      <c r="Z1828" s="10" t="str">
        <f>+IF(Tabla2[[#This Row],[Nro. DNI / CE]]="","Corregir",IF(LEN(Tabla2[[#This Row],[Nro. DNI / CE]])&gt;=8,"OK","Corregir"))</f>
        <v>OK</v>
      </c>
      <c r="AA1828" s="10">
        <f>COUNTIF(Tabla2[APELLIDOS Y NOMBRES],Tabla2[[#This Row],[APELLIDOS Y NOMBRES]])</f>
        <v>1</v>
      </c>
      <c r="AB1828" t="str">
        <f ca="1">+IFERROR(IF(Tabla2[[#This Row],[FECHA CESE/BAJA]]="","No Aplica",IF(AND(MONTH(Tabla2[[#This Row],[FECHA CESE/BAJA]])=MONTH(TODAY()-30),YEAR(Tabla2[[#This Row],[FECHA CESE/BAJA]])=YEAR(TODAY())),MONTH(TODAY()-30)&amp;"-"&amp;YEAR(TODAY()),"Borrar")),"No aplica")</f>
        <v>No Aplica</v>
      </c>
      <c r="AC1828" t="str">
        <f ca="1">+IFERROR(IF(Tabla2[[#This Row],[FECHA INICIO DE LABORES EN OBRA]]="","No Aplica",IF(AND(MONTH(Tabla2[[#This Row],[FECHA INICIO DE LABORES EN OBRA]])=MONTH(TODAY()-30),YEAR(Tabla2[[#This Row],[FECHA INICIO DE LABORES EN OBRA]])=YEAR(TODAY())),MONTH(TODAY()-30)&amp;"-"&amp;YEAR(TODAY()),"No Aplica")),"No Aplica")</f>
        <v>No Aplica</v>
      </c>
    </row>
    <row r="1829" spans="1:29" x14ac:dyDescent="0.25">
      <c r="A1829" s="2" t="s">
        <v>7160</v>
      </c>
      <c r="B1829" s="3" t="s">
        <v>7161</v>
      </c>
      <c r="C1829" s="3" t="s">
        <v>7161</v>
      </c>
      <c r="D1829" s="3" t="s">
        <v>7534</v>
      </c>
      <c r="E1829" s="3" t="s">
        <v>7535</v>
      </c>
      <c r="F1829" s="36">
        <v>25615</v>
      </c>
      <c r="G1829" s="3">
        <v>2</v>
      </c>
      <c r="H1829" s="3" t="s">
        <v>7419</v>
      </c>
      <c r="I1829" s="3" t="s">
        <v>7432</v>
      </c>
      <c r="J1829" s="3" t="s">
        <v>7536</v>
      </c>
      <c r="K1829" s="3" t="s">
        <v>7537</v>
      </c>
      <c r="L1829" s="8" t="s">
        <v>9813</v>
      </c>
      <c r="M1829" s="5"/>
      <c r="N1829" s="13" t="s">
        <v>1489</v>
      </c>
      <c r="O1829" s="5" t="s">
        <v>5679</v>
      </c>
      <c r="P1829" s="8">
        <v>1</v>
      </c>
      <c r="Q1829" s="9">
        <v>4</v>
      </c>
      <c r="R1829" s="9" t="str">
        <f>IFERROR(VLOOKUP(Tabla2[[#This Row],[CONTRATISTA PRNCIPAL]],Hoja1!$L$5:$M$9,2,FALSE),"CJV")</f>
        <v>CJV</v>
      </c>
      <c r="S1829" s="9" t="str">
        <f>IF(Tabla2[[#This Row],[EMPRESA]]=Tabla2[[#This Row],[CONTRATISTA PRNCIPAL]],"Principal","Secundaria")</f>
        <v>Principal</v>
      </c>
      <c r="T1829" s="10">
        <f>IFERROR(1/COUNTIF(Tabla2[CONTRATISTA PRNCIPAL],Tabla2[[#This Row],[CONTRATISTA PRNCIPAL]]),0)</f>
        <v>3.9215686274509803E-3</v>
      </c>
      <c r="U1829" s="33">
        <f ca="1">IF(((TODAY()-Tabla2[[#This Row],[FECHA NACIMIENTO]])/365)&lt;18,"Corregir", IF(((TODAY()-Tabla2[[#This Row],[FECHA NACIMIENTO]])/365)&gt;80, "Corregir",ROUNDDOWN(((TODAY()-Tabla2[[#This Row],[FECHA NACIMIENTO]])/365),0)))</f>
        <v>53</v>
      </c>
      <c r="V182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829" s="34" t="str">
        <f ca="1">+IF(Tabla2[[#This Row],[Edad]]="Corregir","Corregir","Ok")</f>
        <v>Ok</v>
      </c>
      <c r="X1829" s="10" t="str">
        <f>+IFERROR(VLOOKUP(Tabla2[[#This Row],[DISTRITO SEGÚN DNI]],Hoja1!$A$2:$B$55,2,FALSE),"No")</f>
        <v>No</v>
      </c>
      <c r="Y1829" s="10" t="str">
        <f>IF(OR(LOWER(Tabla2[[#This Row],[GENERO]])="masculino", LOWER(Tabla2[[#This Row],[GENERO]])="femenino"),"OK","Corregir")</f>
        <v>OK</v>
      </c>
      <c r="Z1829" s="10" t="str">
        <f>+IF(Tabla2[[#This Row],[Nro. DNI / CE]]="","Corregir",IF(LEN(Tabla2[[#This Row],[Nro. DNI / CE]])&gt;=8,"OK","Corregir"))</f>
        <v>OK</v>
      </c>
      <c r="AA1829" s="10">
        <f>COUNTIF(Tabla2[APELLIDOS Y NOMBRES],Tabla2[[#This Row],[APELLIDOS Y NOMBRES]])</f>
        <v>1</v>
      </c>
      <c r="AB1829" t="str">
        <f ca="1">+IFERROR(IF(Tabla2[[#This Row],[FECHA CESE/BAJA]]="","No Aplica",IF(AND(MONTH(Tabla2[[#This Row],[FECHA CESE/BAJA]])=MONTH(TODAY()-30),YEAR(Tabla2[[#This Row],[FECHA CESE/BAJA]])=YEAR(TODAY())),MONTH(TODAY()-30)&amp;"-"&amp;YEAR(TODAY()),"Borrar")),"No aplica")</f>
        <v>No Aplica</v>
      </c>
      <c r="AC1829" t="str">
        <f ca="1">+IFERROR(IF(Tabla2[[#This Row],[FECHA INICIO DE LABORES EN OBRA]]="","No Aplica",IF(AND(MONTH(Tabla2[[#This Row],[FECHA INICIO DE LABORES EN OBRA]])=MONTH(TODAY()-30),YEAR(Tabla2[[#This Row],[FECHA INICIO DE LABORES EN OBRA]])=YEAR(TODAY())),MONTH(TODAY()-30)&amp;"-"&amp;YEAR(TODAY()),"No Aplica")),"No Aplica")</f>
        <v>No Aplica</v>
      </c>
    </row>
    <row r="1830" spans="1:29" x14ac:dyDescent="0.25">
      <c r="A1830" s="2" t="s">
        <v>7160</v>
      </c>
      <c r="B1830" s="3" t="s">
        <v>7161</v>
      </c>
      <c r="C1830" s="3" t="s">
        <v>7161</v>
      </c>
      <c r="D1830" s="3" t="s">
        <v>7538</v>
      </c>
      <c r="E1830" s="3" t="s">
        <v>7539</v>
      </c>
      <c r="F1830" s="36">
        <v>29863</v>
      </c>
      <c r="G1830" s="3">
        <v>2</v>
      </c>
      <c r="H1830" s="3" t="s">
        <v>7540</v>
      </c>
      <c r="I1830" s="3" t="s">
        <v>7436</v>
      </c>
      <c r="J1830" s="3" t="s">
        <v>7541</v>
      </c>
      <c r="K1830" s="3" t="s">
        <v>1473</v>
      </c>
      <c r="L1830" s="8" t="s">
        <v>9813</v>
      </c>
      <c r="M1830" s="5"/>
      <c r="N1830" s="13" t="s">
        <v>1489</v>
      </c>
      <c r="O1830" s="5" t="s">
        <v>7442</v>
      </c>
      <c r="P1830" s="8">
        <v>1</v>
      </c>
      <c r="Q1830" s="9">
        <v>4</v>
      </c>
      <c r="R1830" s="9" t="str">
        <f>IFERROR(VLOOKUP(Tabla2[[#This Row],[CONTRATISTA PRNCIPAL]],Hoja1!$L$5:$M$9,2,FALSE),"CJV")</f>
        <v>CJV</v>
      </c>
      <c r="S1830" s="9" t="str">
        <f>IF(Tabla2[[#This Row],[EMPRESA]]=Tabla2[[#This Row],[CONTRATISTA PRNCIPAL]],"Principal","Secundaria")</f>
        <v>Principal</v>
      </c>
      <c r="T1830" s="10">
        <f>IFERROR(1/COUNTIF(Tabla2[CONTRATISTA PRNCIPAL],Tabla2[[#This Row],[CONTRATISTA PRNCIPAL]]),0)</f>
        <v>3.9215686274509803E-3</v>
      </c>
      <c r="U1830" s="33">
        <f ca="1">IF(((TODAY()-Tabla2[[#This Row],[FECHA NACIMIENTO]])/365)&lt;18,"Corregir", IF(((TODAY()-Tabla2[[#This Row],[FECHA NACIMIENTO]])/365)&gt;80, "Corregir",ROUNDDOWN(((TODAY()-Tabla2[[#This Row],[FECHA NACIMIENTO]])/365),0)))</f>
        <v>41</v>
      </c>
      <c r="V183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830" s="34" t="str">
        <f ca="1">+IF(Tabla2[[#This Row],[Edad]]="Corregir","Corregir","Ok")</f>
        <v>Ok</v>
      </c>
      <c r="X1830" s="10" t="str">
        <f>+IFERROR(VLOOKUP(Tabla2[[#This Row],[DISTRITO SEGÚN DNI]],Hoja1!$A$2:$B$55,2,FALSE),"No")</f>
        <v>No</v>
      </c>
      <c r="Y1830" s="10" t="str">
        <f>IF(OR(LOWER(Tabla2[[#This Row],[GENERO]])="masculino", LOWER(Tabla2[[#This Row],[GENERO]])="femenino"),"OK","Corregir")</f>
        <v>OK</v>
      </c>
      <c r="Z1830" s="10" t="str">
        <f>+IF(Tabla2[[#This Row],[Nro. DNI / CE]]="","Corregir",IF(LEN(Tabla2[[#This Row],[Nro. DNI / CE]])&gt;=8,"OK","Corregir"))</f>
        <v>OK</v>
      </c>
      <c r="AA1830" s="10">
        <f>COUNTIF(Tabla2[APELLIDOS Y NOMBRES],Tabla2[[#This Row],[APELLIDOS Y NOMBRES]])</f>
        <v>1</v>
      </c>
      <c r="AB1830" t="str">
        <f ca="1">+IFERROR(IF(Tabla2[[#This Row],[FECHA CESE/BAJA]]="","No Aplica",IF(AND(MONTH(Tabla2[[#This Row],[FECHA CESE/BAJA]])=MONTH(TODAY()-30),YEAR(Tabla2[[#This Row],[FECHA CESE/BAJA]])=YEAR(TODAY())),MONTH(TODAY()-30)&amp;"-"&amp;YEAR(TODAY()),"Borrar")),"No aplica")</f>
        <v>No Aplica</v>
      </c>
      <c r="AC1830" t="str">
        <f ca="1">+IFERROR(IF(Tabla2[[#This Row],[FECHA INICIO DE LABORES EN OBRA]]="","No Aplica",IF(AND(MONTH(Tabla2[[#This Row],[FECHA INICIO DE LABORES EN OBRA]])=MONTH(TODAY()-30),YEAR(Tabla2[[#This Row],[FECHA INICIO DE LABORES EN OBRA]])=YEAR(TODAY())),MONTH(TODAY()-30)&amp;"-"&amp;YEAR(TODAY()),"No Aplica")),"No Aplica")</f>
        <v>No Aplica</v>
      </c>
    </row>
    <row r="1831" spans="1:29" x14ac:dyDescent="0.25">
      <c r="A1831" s="2" t="s">
        <v>7160</v>
      </c>
      <c r="B1831" s="3" t="s">
        <v>7161</v>
      </c>
      <c r="C1831" s="3" t="s">
        <v>7161</v>
      </c>
      <c r="D1831" s="3" t="s">
        <v>10342</v>
      </c>
      <c r="E1831" s="3" t="s">
        <v>10343</v>
      </c>
      <c r="F1831" s="36">
        <v>34769</v>
      </c>
      <c r="G1831" s="3">
        <v>1</v>
      </c>
      <c r="H1831" s="3" t="s">
        <v>3093</v>
      </c>
      <c r="I1831" s="3" t="s">
        <v>7436</v>
      </c>
      <c r="J1831" s="3" t="s">
        <v>10344</v>
      </c>
      <c r="K1831" s="3" t="s">
        <v>1510</v>
      </c>
      <c r="L1831" s="8" t="s">
        <v>9818</v>
      </c>
      <c r="M1831" s="5"/>
      <c r="N1831" s="13" t="s">
        <v>1489</v>
      </c>
      <c r="O1831" s="5">
        <v>45117</v>
      </c>
      <c r="P1831" s="8">
        <v>1</v>
      </c>
      <c r="Q1831" s="9">
        <v>4</v>
      </c>
      <c r="R1831" s="9" t="str">
        <f>IFERROR(VLOOKUP(Tabla2[[#This Row],[CONTRATISTA PRNCIPAL]],Hoja1!$L$5:$M$9,2,FALSE),"CJV")</f>
        <v>CJV</v>
      </c>
      <c r="S1831" s="9" t="str">
        <f>IF(Tabla2[[#This Row],[EMPRESA]]=Tabla2[[#This Row],[CONTRATISTA PRNCIPAL]],"Principal","Secundaria")</f>
        <v>Principal</v>
      </c>
      <c r="T1831" s="10">
        <f>IFERROR(1/COUNTIF(Tabla2[CONTRATISTA PRNCIPAL],Tabla2[[#This Row],[CONTRATISTA PRNCIPAL]]),0)</f>
        <v>3.9215686274509803E-3</v>
      </c>
      <c r="U1831" s="33">
        <f ca="1">IF(((TODAY()-Tabla2[[#This Row],[FECHA NACIMIENTO]])/365)&lt;18,"Corregir", IF(((TODAY()-Tabla2[[#This Row],[FECHA NACIMIENTO]])/365)&gt;80, "Corregir",ROUNDDOWN(((TODAY()-Tabla2[[#This Row],[FECHA NACIMIENTO]])/365),0)))</f>
        <v>28</v>
      </c>
      <c r="V183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831" s="34" t="str">
        <f ca="1">+IF(Tabla2[[#This Row],[Edad]]="Corregir","Corregir","Ok")</f>
        <v>Ok</v>
      </c>
      <c r="X1831" s="10" t="str">
        <f>+IFERROR(VLOOKUP(Tabla2[[#This Row],[DISTRITO SEGÚN DNI]],Hoja1!$A$2:$B$55,2,FALSE),"No")</f>
        <v>CALLAO</v>
      </c>
      <c r="Y1831" s="10" t="str">
        <f>IF(OR(LOWER(Tabla2[[#This Row],[GENERO]])="masculino", LOWER(Tabla2[[#This Row],[GENERO]])="femenino"),"OK","Corregir")</f>
        <v>OK</v>
      </c>
      <c r="Z1831" s="10" t="str">
        <f>+IF(Tabla2[[#This Row],[Nro. DNI / CE]]="","Corregir",IF(LEN(Tabla2[[#This Row],[Nro. DNI / CE]])&gt;=8,"OK","Corregir"))</f>
        <v>OK</v>
      </c>
      <c r="AA1831" s="10">
        <f>COUNTIF(Tabla2[APELLIDOS Y NOMBRES],Tabla2[[#This Row],[APELLIDOS Y NOMBRES]])</f>
        <v>1</v>
      </c>
      <c r="AB1831" t="str">
        <f ca="1">+IFERROR(IF(Tabla2[[#This Row],[FECHA CESE/BAJA]]="","No Aplica",IF(AND(MONTH(Tabla2[[#This Row],[FECHA CESE/BAJA]])=MONTH(TODAY()-30),YEAR(Tabla2[[#This Row],[FECHA CESE/BAJA]])=YEAR(TODAY())),MONTH(TODAY()-30)&amp;"-"&amp;YEAR(TODAY()),"Borrar")),"No aplica")</f>
        <v>No Aplica</v>
      </c>
      <c r="AC1831" t="str">
        <f ca="1">+IFERROR(IF(Tabla2[[#This Row],[FECHA INICIO DE LABORES EN OBRA]]="","No Aplica",IF(AND(MONTH(Tabla2[[#This Row],[FECHA INICIO DE LABORES EN OBRA]])=MONTH(TODAY()-30),YEAR(Tabla2[[#This Row],[FECHA INICIO DE LABORES EN OBRA]])=YEAR(TODAY())),MONTH(TODAY()-30)&amp;"-"&amp;YEAR(TODAY()),"No Aplica")),"No Aplica")</f>
        <v>No Aplica</v>
      </c>
    </row>
    <row r="1832" spans="1:29" x14ac:dyDescent="0.25">
      <c r="A1832" s="2" t="s">
        <v>7160</v>
      </c>
      <c r="B1832" s="3" t="s">
        <v>7161</v>
      </c>
      <c r="C1832" s="3" t="s">
        <v>7161</v>
      </c>
      <c r="D1832" s="3" t="s">
        <v>7542</v>
      </c>
      <c r="E1832" s="3" t="s">
        <v>7543</v>
      </c>
      <c r="F1832" s="36">
        <v>34134</v>
      </c>
      <c r="G1832" s="3">
        <v>2</v>
      </c>
      <c r="H1832" s="3" t="s">
        <v>5060</v>
      </c>
      <c r="I1832" s="3" t="s">
        <v>7415</v>
      </c>
      <c r="J1832" s="3" t="s">
        <v>7544</v>
      </c>
      <c r="K1832" s="3" t="s">
        <v>1510</v>
      </c>
      <c r="L1832" s="8" t="s">
        <v>9813</v>
      </c>
      <c r="M1832" s="5"/>
      <c r="N1832" s="13" t="s">
        <v>1489</v>
      </c>
      <c r="O1832" s="5" t="s">
        <v>7545</v>
      </c>
      <c r="P1832" s="8">
        <v>1</v>
      </c>
      <c r="Q1832" s="9">
        <v>4</v>
      </c>
      <c r="R1832" s="9" t="str">
        <f>IFERROR(VLOOKUP(Tabla2[[#This Row],[CONTRATISTA PRNCIPAL]],Hoja1!$L$5:$M$9,2,FALSE),"CJV")</f>
        <v>CJV</v>
      </c>
      <c r="S1832" s="9" t="str">
        <f>IF(Tabla2[[#This Row],[EMPRESA]]=Tabla2[[#This Row],[CONTRATISTA PRNCIPAL]],"Principal","Secundaria")</f>
        <v>Principal</v>
      </c>
      <c r="T1832" s="10">
        <f>IFERROR(1/COUNTIF(Tabla2[CONTRATISTA PRNCIPAL],Tabla2[[#This Row],[CONTRATISTA PRNCIPAL]]),0)</f>
        <v>3.9215686274509803E-3</v>
      </c>
      <c r="U1832" s="33">
        <f ca="1">IF(((TODAY()-Tabla2[[#This Row],[FECHA NACIMIENTO]])/365)&lt;18,"Corregir", IF(((TODAY()-Tabla2[[#This Row],[FECHA NACIMIENTO]])/365)&gt;80, "Corregir",ROUNDDOWN(((TODAY()-Tabla2[[#This Row],[FECHA NACIMIENTO]])/365),0)))</f>
        <v>30</v>
      </c>
      <c r="V183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832" s="34" t="str">
        <f ca="1">+IF(Tabla2[[#This Row],[Edad]]="Corregir","Corregir","Ok")</f>
        <v>Ok</v>
      </c>
      <c r="X1832" s="10" t="str">
        <f>+IFERROR(VLOOKUP(Tabla2[[#This Row],[DISTRITO SEGÚN DNI]],Hoja1!$A$2:$B$55,2,FALSE),"No")</f>
        <v>CALLAO</v>
      </c>
      <c r="Y1832" s="10" t="str">
        <f>IF(OR(LOWER(Tabla2[[#This Row],[GENERO]])="masculino", LOWER(Tabla2[[#This Row],[GENERO]])="femenino"),"OK","Corregir")</f>
        <v>OK</v>
      </c>
      <c r="Z1832" s="10" t="str">
        <f>+IF(Tabla2[[#This Row],[Nro. DNI / CE]]="","Corregir",IF(LEN(Tabla2[[#This Row],[Nro. DNI / CE]])&gt;=8,"OK","Corregir"))</f>
        <v>OK</v>
      </c>
      <c r="AA1832" s="10">
        <f>COUNTIF(Tabla2[APELLIDOS Y NOMBRES],Tabla2[[#This Row],[APELLIDOS Y NOMBRES]])</f>
        <v>1</v>
      </c>
      <c r="AB1832" t="str">
        <f ca="1">+IFERROR(IF(Tabla2[[#This Row],[FECHA CESE/BAJA]]="","No Aplica",IF(AND(MONTH(Tabla2[[#This Row],[FECHA CESE/BAJA]])=MONTH(TODAY()-30),YEAR(Tabla2[[#This Row],[FECHA CESE/BAJA]])=YEAR(TODAY())),MONTH(TODAY()-30)&amp;"-"&amp;YEAR(TODAY()),"Borrar")),"No aplica")</f>
        <v>No Aplica</v>
      </c>
      <c r="AC1832" t="str">
        <f ca="1">+IFERROR(IF(Tabla2[[#This Row],[FECHA INICIO DE LABORES EN OBRA]]="","No Aplica",IF(AND(MONTH(Tabla2[[#This Row],[FECHA INICIO DE LABORES EN OBRA]])=MONTH(TODAY()-30),YEAR(Tabla2[[#This Row],[FECHA INICIO DE LABORES EN OBRA]])=YEAR(TODAY())),MONTH(TODAY()-30)&amp;"-"&amp;YEAR(TODAY()),"No Aplica")),"No Aplica")</f>
        <v>No Aplica</v>
      </c>
    </row>
    <row r="1833" spans="1:29" x14ac:dyDescent="0.25">
      <c r="A1833" s="2" t="s">
        <v>7160</v>
      </c>
      <c r="B1833" s="3" t="s">
        <v>7161</v>
      </c>
      <c r="C1833" s="3" t="s">
        <v>7161</v>
      </c>
      <c r="D1833" s="3" t="s">
        <v>7546</v>
      </c>
      <c r="E1833" s="3" t="s">
        <v>7547</v>
      </c>
      <c r="F1833" s="36">
        <v>29533</v>
      </c>
      <c r="G1833" s="3">
        <v>1</v>
      </c>
      <c r="H1833" s="3" t="s">
        <v>7548</v>
      </c>
      <c r="I1833" s="3" t="s">
        <v>7432</v>
      </c>
      <c r="J1833" s="3" t="s">
        <v>7549</v>
      </c>
      <c r="K1833" s="3" t="s">
        <v>7550</v>
      </c>
      <c r="L1833" s="8" t="s">
        <v>9813</v>
      </c>
      <c r="M1833" s="5"/>
      <c r="N1833" s="13" t="s">
        <v>1489</v>
      </c>
      <c r="O1833" s="5">
        <v>44918</v>
      </c>
      <c r="P1833" s="8">
        <v>1</v>
      </c>
      <c r="Q1833" s="9">
        <v>4</v>
      </c>
      <c r="R1833" s="9" t="str">
        <f>IFERROR(VLOOKUP(Tabla2[[#This Row],[CONTRATISTA PRNCIPAL]],Hoja1!$L$5:$M$9,2,FALSE),"CJV")</f>
        <v>CJV</v>
      </c>
      <c r="S1833" s="9" t="str">
        <f>IF(Tabla2[[#This Row],[EMPRESA]]=Tabla2[[#This Row],[CONTRATISTA PRNCIPAL]],"Principal","Secundaria")</f>
        <v>Principal</v>
      </c>
      <c r="T1833" s="10">
        <f>IFERROR(1/COUNTIF(Tabla2[CONTRATISTA PRNCIPAL],Tabla2[[#This Row],[CONTRATISTA PRNCIPAL]]),0)</f>
        <v>3.9215686274509803E-3</v>
      </c>
      <c r="U1833" s="33">
        <f ca="1">IF(((TODAY()-Tabla2[[#This Row],[FECHA NACIMIENTO]])/365)&lt;18,"Corregir", IF(((TODAY()-Tabla2[[#This Row],[FECHA NACIMIENTO]])/365)&gt;80, "Corregir",ROUNDDOWN(((TODAY()-Tabla2[[#This Row],[FECHA NACIMIENTO]])/365),0)))</f>
        <v>42</v>
      </c>
      <c r="V183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833" s="34" t="str">
        <f ca="1">+IF(Tabla2[[#This Row],[Edad]]="Corregir","Corregir","Ok")</f>
        <v>Ok</v>
      </c>
      <c r="X1833" s="10" t="str">
        <f>+IFERROR(VLOOKUP(Tabla2[[#This Row],[DISTRITO SEGÚN DNI]],Hoja1!$A$2:$B$55,2,FALSE),"No")</f>
        <v>No</v>
      </c>
      <c r="Y1833" s="10" t="str">
        <f>IF(OR(LOWER(Tabla2[[#This Row],[GENERO]])="masculino", LOWER(Tabla2[[#This Row],[GENERO]])="femenino"),"OK","Corregir")</f>
        <v>OK</v>
      </c>
      <c r="Z1833" s="10" t="str">
        <f>+IF(Tabla2[[#This Row],[Nro. DNI / CE]]="","Corregir",IF(LEN(Tabla2[[#This Row],[Nro. DNI / CE]])&gt;=8,"OK","Corregir"))</f>
        <v>OK</v>
      </c>
      <c r="AA1833" s="10">
        <f>COUNTIF(Tabla2[APELLIDOS Y NOMBRES],Tabla2[[#This Row],[APELLIDOS Y NOMBRES]])</f>
        <v>1</v>
      </c>
      <c r="AB1833" t="str">
        <f ca="1">+IFERROR(IF(Tabla2[[#This Row],[FECHA CESE/BAJA]]="","No Aplica",IF(AND(MONTH(Tabla2[[#This Row],[FECHA CESE/BAJA]])=MONTH(TODAY()-30),YEAR(Tabla2[[#This Row],[FECHA CESE/BAJA]])=YEAR(TODAY())),MONTH(TODAY()-30)&amp;"-"&amp;YEAR(TODAY()),"Borrar")),"No aplica")</f>
        <v>No Aplica</v>
      </c>
      <c r="AC1833" t="str">
        <f ca="1">+IFERROR(IF(Tabla2[[#This Row],[FECHA INICIO DE LABORES EN OBRA]]="","No Aplica",IF(AND(MONTH(Tabla2[[#This Row],[FECHA INICIO DE LABORES EN OBRA]])=MONTH(TODAY()-30),YEAR(Tabla2[[#This Row],[FECHA INICIO DE LABORES EN OBRA]])=YEAR(TODAY())),MONTH(TODAY()-30)&amp;"-"&amp;YEAR(TODAY()),"No Aplica")),"No Aplica")</f>
        <v>No Aplica</v>
      </c>
    </row>
    <row r="1834" spans="1:29" x14ac:dyDescent="0.25">
      <c r="A1834" s="2" t="s">
        <v>7160</v>
      </c>
      <c r="B1834" s="3" t="s">
        <v>7161</v>
      </c>
      <c r="C1834" s="3" t="s">
        <v>7161</v>
      </c>
      <c r="D1834" s="3" t="s">
        <v>7551</v>
      </c>
      <c r="E1834" s="3" t="s">
        <v>7552</v>
      </c>
      <c r="F1834" s="36">
        <v>32277</v>
      </c>
      <c r="G1834" s="3">
        <v>1</v>
      </c>
      <c r="H1834" s="3" t="s">
        <v>7548</v>
      </c>
      <c r="I1834" s="3" t="s">
        <v>7553</v>
      </c>
      <c r="J1834" s="3" t="s">
        <v>7554</v>
      </c>
      <c r="K1834" s="3" t="s">
        <v>7550</v>
      </c>
      <c r="L1834" s="8" t="s">
        <v>9813</v>
      </c>
      <c r="M1834" s="5"/>
      <c r="N1834" s="13" t="s">
        <v>1489</v>
      </c>
      <c r="O1834" s="5">
        <v>44523</v>
      </c>
      <c r="P1834" s="8">
        <v>1</v>
      </c>
      <c r="Q1834" s="9">
        <v>4</v>
      </c>
      <c r="R1834" s="9" t="str">
        <f>IFERROR(VLOOKUP(Tabla2[[#This Row],[CONTRATISTA PRNCIPAL]],Hoja1!$L$5:$M$9,2,FALSE),"CJV")</f>
        <v>CJV</v>
      </c>
      <c r="S1834" s="9" t="str">
        <f>IF(Tabla2[[#This Row],[EMPRESA]]=Tabla2[[#This Row],[CONTRATISTA PRNCIPAL]],"Principal","Secundaria")</f>
        <v>Principal</v>
      </c>
      <c r="T1834" s="10">
        <f>IFERROR(1/COUNTIF(Tabla2[CONTRATISTA PRNCIPAL],Tabla2[[#This Row],[CONTRATISTA PRNCIPAL]]),0)</f>
        <v>3.9215686274509803E-3</v>
      </c>
      <c r="U1834" s="33">
        <f ca="1">IF(((TODAY()-Tabla2[[#This Row],[FECHA NACIMIENTO]])/365)&lt;18,"Corregir", IF(((TODAY()-Tabla2[[#This Row],[FECHA NACIMIENTO]])/365)&gt;80, "Corregir",ROUNDDOWN(((TODAY()-Tabla2[[#This Row],[FECHA NACIMIENTO]])/365),0)))</f>
        <v>35</v>
      </c>
      <c r="V183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834" s="34" t="str">
        <f ca="1">+IF(Tabla2[[#This Row],[Edad]]="Corregir","Corregir","Ok")</f>
        <v>Ok</v>
      </c>
      <c r="X1834" s="10" t="str">
        <f>+IFERROR(VLOOKUP(Tabla2[[#This Row],[DISTRITO SEGÚN DNI]],Hoja1!$A$2:$B$55,2,FALSE),"No")</f>
        <v>No</v>
      </c>
      <c r="Y1834" s="10" t="str">
        <f>IF(OR(LOWER(Tabla2[[#This Row],[GENERO]])="masculino", LOWER(Tabla2[[#This Row],[GENERO]])="femenino"),"OK","Corregir")</f>
        <v>OK</v>
      </c>
      <c r="Z1834" s="10" t="str">
        <f>+IF(Tabla2[[#This Row],[Nro. DNI / CE]]="","Corregir",IF(LEN(Tabla2[[#This Row],[Nro. DNI / CE]])&gt;=8,"OK","Corregir"))</f>
        <v>OK</v>
      </c>
      <c r="AA1834" s="10">
        <f>COUNTIF(Tabla2[APELLIDOS Y NOMBRES],Tabla2[[#This Row],[APELLIDOS Y NOMBRES]])</f>
        <v>1</v>
      </c>
      <c r="AB1834" t="str">
        <f ca="1">+IFERROR(IF(Tabla2[[#This Row],[FECHA CESE/BAJA]]="","No Aplica",IF(AND(MONTH(Tabla2[[#This Row],[FECHA CESE/BAJA]])=MONTH(TODAY()-30),YEAR(Tabla2[[#This Row],[FECHA CESE/BAJA]])=YEAR(TODAY())),MONTH(TODAY()-30)&amp;"-"&amp;YEAR(TODAY()),"Borrar")),"No aplica")</f>
        <v>No Aplica</v>
      </c>
      <c r="AC1834" t="str">
        <f ca="1">+IFERROR(IF(Tabla2[[#This Row],[FECHA INICIO DE LABORES EN OBRA]]="","No Aplica",IF(AND(MONTH(Tabla2[[#This Row],[FECHA INICIO DE LABORES EN OBRA]])=MONTH(TODAY()-30),YEAR(Tabla2[[#This Row],[FECHA INICIO DE LABORES EN OBRA]])=YEAR(TODAY())),MONTH(TODAY()-30)&amp;"-"&amp;YEAR(TODAY()),"No Aplica")),"No Aplica")</f>
        <v>No Aplica</v>
      </c>
    </row>
    <row r="1835" spans="1:29" x14ac:dyDescent="0.25">
      <c r="A1835" s="2" t="s">
        <v>7160</v>
      </c>
      <c r="B1835" s="3" t="s">
        <v>7161</v>
      </c>
      <c r="C1835" s="3" t="s">
        <v>7161</v>
      </c>
      <c r="D1835" s="3" t="s">
        <v>7555</v>
      </c>
      <c r="E1835" s="3" t="s">
        <v>7556</v>
      </c>
      <c r="F1835" s="36">
        <v>29082</v>
      </c>
      <c r="G1835" s="3">
        <v>2</v>
      </c>
      <c r="H1835" s="3" t="s">
        <v>7557</v>
      </c>
      <c r="I1835" s="3" t="s">
        <v>7432</v>
      </c>
      <c r="J1835" s="3" t="s">
        <v>7558</v>
      </c>
      <c r="K1835" s="3" t="s">
        <v>4972</v>
      </c>
      <c r="L1835" s="8" t="s">
        <v>9813</v>
      </c>
      <c r="M1835" s="5"/>
      <c r="N1835" s="13" t="s">
        <v>1489</v>
      </c>
      <c r="O1835" s="5">
        <v>45079</v>
      </c>
      <c r="P1835" s="8">
        <v>1</v>
      </c>
      <c r="Q1835" s="9">
        <v>4</v>
      </c>
      <c r="R1835" s="9" t="str">
        <f>IFERROR(VLOOKUP(Tabla2[[#This Row],[CONTRATISTA PRNCIPAL]],Hoja1!$L$5:$M$9,2,FALSE),"CJV")</f>
        <v>CJV</v>
      </c>
      <c r="S1835" s="9" t="str">
        <f>IF(Tabla2[[#This Row],[EMPRESA]]=Tabla2[[#This Row],[CONTRATISTA PRNCIPAL]],"Principal","Secundaria")</f>
        <v>Principal</v>
      </c>
      <c r="T1835" s="10">
        <f>IFERROR(1/COUNTIF(Tabla2[CONTRATISTA PRNCIPAL],Tabla2[[#This Row],[CONTRATISTA PRNCIPAL]]),0)</f>
        <v>3.9215686274509803E-3</v>
      </c>
      <c r="U1835" s="33">
        <f ca="1">IF(((TODAY()-Tabla2[[#This Row],[FECHA NACIMIENTO]])/365)&lt;18,"Corregir", IF(((TODAY()-Tabla2[[#This Row],[FECHA NACIMIENTO]])/365)&gt;80, "Corregir",ROUNDDOWN(((TODAY()-Tabla2[[#This Row],[FECHA NACIMIENTO]])/365),0)))</f>
        <v>44</v>
      </c>
      <c r="V183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835" s="34" t="str">
        <f ca="1">+IF(Tabla2[[#This Row],[Edad]]="Corregir","Corregir","Ok")</f>
        <v>Ok</v>
      </c>
      <c r="X1835" s="10" t="str">
        <f>+IFERROR(VLOOKUP(Tabla2[[#This Row],[DISTRITO SEGÚN DNI]],Hoja1!$A$2:$B$55,2,FALSE),"No")</f>
        <v>No</v>
      </c>
      <c r="Y1835" s="10" t="str">
        <f>IF(OR(LOWER(Tabla2[[#This Row],[GENERO]])="masculino", LOWER(Tabla2[[#This Row],[GENERO]])="femenino"),"OK","Corregir")</f>
        <v>OK</v>
      </c>
      <c r="Z1835" s="10" t="str">
        <f>+IF(Tabla2[[#This Row],[Nro. DNI / CE]]="","Corregir",IF(LEN(Tabla2[[#This Row],[Nro. DNI / CE]])&gt;=8,"OK","Corregir"))</f>
        <v>OK</v>
      </c>
      <c r="AA1835" s="10">
        <f>COUNTIF(Tabla2[APELLIDOS Y NOMBRES],Tabla2[[#This Row],[APELLIDOS Y NOMBRES]])</f>
        <v>1</v>
      </c>
      <c r="AB1835" t="str">
        <f ca="1">+IFERROR(IF(Tabla2[[#This Row],[FECHA CESE/BAJA]]="","No Aplica",IF(AND(MONTH(Tabla2[[#This Row],[FECHA CESE/BAJA]])=MONTH(TODAY()-30),YEAR(Tabla2[[#This Row],[FECHA CESE/BAJA]])=YEAR(TODAY())),MONTH(TODAY()-30)&amp;"-"&amp;YEAR(TODAY()),"Borrar")),"No aplica")</f>
        <v>No Aplica</v>
      </c>
      <c r="AC1835" t="str">
        <f ca="1">+IFERROR(IF(Tabla2[[#This Row],[FECHA INICIO DE LABORES EN OBRA]]="","No Aplica",IF(AND(MONTH(Tabla2[[#This Row],[FECHA INICIO DE LABORES EN OBRA]])=MONTH(TODAY()-30),YEAR(Tabla2[[#This Row],[FECHA INICIO DE LABORES EN OBRA]])=YEAR(TODAY())),MONTH(TODAY()-30)&amp;"-"&amp;YEAR(TODAY()),"No Aplica")),"No Aplica")</f>
        <v>No Aplica</v>
      </c>
    </row>
    <row r="1836" spans="1:29" x14ac:dyDescent="0.25">
      <c r="A1836" s="2" t="s">
        <v>7160</v>
      </c>
      <c r="B1836" s="3" t="s">
        <v>7161</v>
      </c>
      <c r="C1836" s="3" t="s">
        <v>7161</v>
      </c>
      <c r="D1836" s="3" t="s">
        <v>7559</v>
      </c>
      <c r="E1836" s="3" t="s">
        <v>7560</v>
      </c>
      <c r="F1836" s="36">
        <v>30403</v>
      </c>
      <c r="G1836" s="3">
        <v>2</v>
      </c>
      <c r="H1836" s="3" t="s">
        <v>1406</v>
      </c>
      <c r="I1836" s="3" t="s">
        <v>7502</v>
      </c>
      <c r="J1836" s="3" t="s">
        <v>7561</v>
      </c>
      <c r="K1836" s="3" t="s">
        <v>3095</v>
      </c>
      <c r="L1836" s="8" t="s">
        <v>9813</v>
      </c>
      <c r="M1836" s="5"/>
      <c r="N1836" s="13" t="s">
        <v>1489</v>
      </c>
      <c r="O1836" s="5">
        <v>45082</v>
      </c>
      <c r="P1836" s="8">
        <v>1</v>
      </c>
      <c r="Q1836" s="9">
        <v>4</v>
      </c>
      <c r="R1836" s="9" t="str">
        <f>IFERROR(VLOOKUP(Tabla2[[#This Row],[CONTRATISTA PRNCIPAL]],Hoja1!$L$5:$M$9,2,FALSE),"CJV")</f>
        <v>CJV</v>
      </c>
      <c r="S1836" s="9" t="str">
        <f>IF(Tabla2[[#This Row],[EMPRESA]]=Tabla2[[#This Row],[CONTRATISTA PRNCIPAL]],"Principal","Secundaria")</f>
        <v>Principal</v>
      </c>
      <c r="T1836" s="10">
        <f>IFERROR(1/COUNTIF(Tabla2[CONTRATISTA PRNCIPAL],Tabla2[[#This Row],[CONTRATISTA PRNCIPAL]]),0)</f>
        <v>3.9215686274509803E-3</v>
      </c>
      <c r="U1836" s="33">
        <f ca="1">IF(((TODAY()-Tabla2[[#This Row],[FECHA NACIMIENTO]])/365)&lt;18,"Corregir", IF(((TODAY()-Tabla2[[#This Row],[FECHA NACIMIENTO]])/365)&gt;80, "Corregir",ROUNDDOWN(((TODAY()-Tabla2[[#This Row],[FECHA NACIMIENTO]])/365),0)))</f>
        <v>40</v>
      </c>
      <c r="V183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836" s="34" t="str">
        <f ca="1">+IF(Tabla2[[#This Row],[Edad]]="Corregir","Corregir","Ok")</f>
        <v>Ok</v>
      </c>
      <c r="X1836" s="10" t="str">
        <f>+IFERROR(VLOOKUP(Tabla2[[#This Row],[DISTRITO SEGÚN DNI]],Hoja1!$A$2:$B$55,2,FALSE),"No")</f>
        <v>CALLAO</v>
      </c>
      <c r="Y1836" s="10" t="str">
        <f>IF(OR(LOWER(Tabla2[[#This Row],[GENERO]])="masculino", LOWER(Tabla2[[#This Row],[GENERO]])="femenino"),"OK","Corregir")</f>
        <v>OK</v>
      </c>
      <c r="Z1836" s="10" t="str">
        <f>+IF(Tabla2[[#This Row],[Nro. DNI / CE]]="","Corregir",IF(LEN(Tabla2[[#This Row],[Nro. DNI / CE]])&gt;=8,"OK","Corregir"))</f>
        <v>OK</v>
      </c>
      <c r="AA1836" s="10">
        <f>COUNTIF(Tabla2[APELLIDOS Y NOMBRES],Tabla2[[#This Row],[APELLIDOS Y NOMBRES]])</f>
        <v>1</v>
      </c>
      <c r="AB1836" t="str">
        <f ca="1">+IFERROR(IF(Tabla2[[#This Row],[FECHA CESE/BAJA]]="","No Aplica",IF(AND(MONTH(Tabla2[[#This Row],[FECHA CESE/BAJA]])=MONTH(TODAY()-30),YEAR(Tabla2[[#This Row],[FECHA CESE/BAJA]])=YEAR(TODAY())),MONTH(TODAY()-30)&amp;"-"&amp;YEAR(TODAY()),"Borrar")),"No aplica")</f>
        <v>No Aplica</v>
      </c>
      <c r="AC1836" t="str">
        <f ca="1">+IFERROR(IF(Tabla2[[#This Row],[FECHA INICIO DE LABORES EN OBRA]]="","No Aplica",IF(AND(MONTH(Tabla2[[#This Row],[FECHA INICIO DE LABORES EN OBRA]])=MONTH(TODAY()-30),YEAR(Tabla2[[#This Row],[FECHA INICIO DE LABORES EN OBRA]])=YEAR(TODAY())),MONTH(TODAY()-30)&amp;"-"&amp;YEAR(TODAY()),"No Aplica")),"No Aplica")</f>
        <v>No Aplica</v>
      </c>
    </row>
    <row r="1837" spans="1:29" x14ac:dyDescent="0.25">
      <c r="A1837" s="2" t="s">
        <v>7160</v>
      </c>
      <c r="B1837" s="3" t="s">
        <v>7161</v>
      </c>
      <c r="C1837" s="3" t="s">
        <v>7161</v>
      </c>
      <c r="D1837" s="3" t="s">
        <v>7562</v>
      </c>
      <c r="E1837" s="3" t="s">
        <v>7563</v>
      </c>
      <c r="F1837" s="36">
        <v>26687</v>
      </c>
      <c r="G1837" s="3">
        <v>1</v>
      </c>
      <c r="H1837" s="3" t="s">
        <v>3072</v>
      </c>
      <c r="I1837" s="3" t="s">
        <v>7553</v>
      </c>
      <c r="J1837" s="3" t="s">
        <v>7564</v>
      </c>
      <c r="K1837" s="3" t="s">
        <v>7565</v>
      </c>
      <c r="L1837" s="8" t="s">
        <v>9813</v>
      </c>
      <c r="M1837" s="5"/>
      <c r="N1837" s="13" t="s">
        <v>1489</v>
      </c>
      <c r="O1837" s="5">
        <v>44881</v>
      </c>
      <c r="P1837" s="8">
        <v>1</v>
      </c>
      <c r="Q1837" s="9">
        <v>4</v>
      </c>
      <c r="R1837" s="9" t="str">
        <f>IFERROR(VLOOKUP(Tabla2[[#This Row],[CONTRATISTA PRNCIPAL]],Hoja1!$L$5:$M$9,2,FALSE),"CJV")</f>
        <v>CJV</v>
      </c>
      <c r="S1837" s="9" t="str">
        <f>IF(Tabla2[[#This Row],[EMPRESA]]=Tabla2[[#This Row],[CONTRATISTA PRNCIPAL]],"Principal","Secundaria")</f>
        <v>Principal</v>
      </c>
      <c r="T1837" s="10">
        <f>IFERROR(1/COUNTIF(Tabla2[CONTRATISTA PRNCIPAL],Tabla2[[#This Row],[CONTRATISTA PRNCIPAL]]),0)</f>
        <v>3.9215686274509803E-3</v>
      </c>
      <c r="U1837" s="33">
        <f ca="1">IF(((TODAY()-Tabla2[[#This Row],[FECHA NACIMIENTO]])/365)&lt;18,"Corregir", IF(((TODAY()-Tabla2[[#This Row],[FECHA NACIMIENTO]])/365)&gt;80, "Corregir",ROUNDDOWN(((TODAY()-Tabla2[[#This Row],[FECHA NACIMIENTO]])/365),0)))</f>
        <v>50</v>
      </c>
      <c r="V183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837" s="34" t="str">
        <f ca="1">+IF(Tabla2[[#This Row],[Edad]]="Corregir","Corregir","Ok")</f>
        <v>Ok</v>
      </c>
      <c r="X1837" s="10" t="str">
        <f>+IFERROR(VLOOKUP(Tabla2[[#This Row],[DISTRITO SEGÚN DNI]],Hoja1!$A$2:$B$55,2,FALSE),"No")</f>
        <v>No</v>
      </c>
      <c r="Y1837" s="10" t="str">
        <f>IF(OR(LOWER(Tabla2[[#This Row],[GENERO]])="masculino", LOWER(Tabla2[[#This Row],[GENERO]])="femenino"),"OK","Corregir")</f>
        <v>OK</v>
      </c>
      <c r="Z1837" s="10" t="str">
        <f>+IF(Tabla2[[#This Row],[Nro. DNI / CE]]="","Corregir",IF(LEN(Tabla2[[#This Row],[Nro. DNI / CE]])&gt;=8,"OK","Corregir"))</f>
        <v>OK</v>
      </c>
      <c r="AA1837" s="10">
        <f>COUNTIF(Tabla2[APELLIDOS Y NOMBRES],Tabla2[[#This Row],[APELLIDOS Y NOMBRES]])</f>
        <v>1</v>
      </c>
      <c r="AB1837" t="str">
        <f ca="1">+IFERROR(IF(Tabla2[[#This Row],[FECHA CESE/BAJA]]="","No Aplica",IF(AND(MONTH(Tabla2[[#This Row],[FECHA CESE/BAJA]])=MONTH(TODAY()-30),YEAR(Tabla2[[#This Row],[FECHA CESE/BAJA]])=YEAR(TODAY())),MONTH(TODAY()-30)&amp;"-"&amp;YEAR(TODAY()),"Borrar")),"No aplica")</f>
        <v>No Aplica</v>
      </c>
      <c r="AC1837" t="str">
        <f ca="1">+IFERROR(IF(Tabla2[[#This Row],[FECHA INICIO DE LABORES EN OBRA]]="","No Aplica",IF(AND(MONTH(Tabla2[[#This Row],[FECHA INICIO DE LABORES EN OBRA]])=MONTH(TODAY()-30),YEAR(Tabla2[[#This Row],[FECHA INICIO DE LABORES EN OBRA]])=YEAR(TODAY())),MONTH(TODAY()-30)&amp;"-"&amp;YEAR(TODAY()),"No Aplica")),"No Aplica")</f>
        <v>No Aplica</v>
      </c>
    </row>
    <row r="1838" spans="1:29" x14ac:dyDescent="0.25">
      <c r="A1838" s="2" t="s">
        <v>7160</v>
      </c>
      <c r="B1838" s="3" t="s">
        <v>7161</v>
      </c>
      <c r="C1838" s="3" t="s">
        <v>7161</v>
      </c>
      <c r="D1838" s="3" t="s">
        <v>7566</v>
      </c>
      <c r="E1838" s="3" t="s">
        <v>7567</v>
      </c>
      <c r="F1838" s="36">
        <v>29760</v>
      </c>
      <c r="G1838" s="3">
        <v>2</v>
      </c>
      <c r="H1838" s="3" t="s">
        <v>7568</v>
      </c>
      <c r="I1838" s="3" t="s">
        <v>7436</v>
      </c>
      <c r="J1838" s="3" t="s">
        <v>7569</v>
      </c>
      <c r="K1838" s="3" t="s">
        <v>5163</v>
      </c>
      <c r="L1838" s="8" t="s">
        <v>9813</v>
      </c>
      <c r="M1838" s="5"/>
      <c r="N1838" s="13" t="s">
        <v>1489</v>
      </c>
      <c r="O1838" s="5">
        <v>44998</v>
      </c>
      <c r="P1838" s="8">
        <v>1</v>
      </c>
      <c r="Q1838" s="9">
        <v>4</v>
      </c>
      <c r="R1838" s="9" t="str">
        <f>IFERROR(VLOOKUP(Tabla2[[#This Row],[CONTRATISTA PRNCIPAL]],Hoja1!$L$5:$M$9,2,FALSE),"CJV")</f>
        <v>CJV</v>
      </c>
      <c r="S1838" s="9" t="str">
        <f>IF(Tabla2[[#This Row],[EMPRESA]]=Tabla2[[#This Row],[CONTRATISTA PRNCIPAL]],"Principal","Secundaria")</f>
        <v>Principal</v>
      </c>
      <c r="T1838" s="10">
        <f>IFERROR(1/COUNTIF(Tabla2[CONTRATISTA PRNCIPAL],Tabla2[[#This Row],[CONTRATISTA PRNCIPAL]]),0)</f>
        <v>3.9215686274509803E-3</v>
      </c>
      <c r="U1838" s="33">
        <f ca="1">IF(((TODAY()-Tabla2[[#This Row],[FECHA NACIMIENTO]])/365)&lt;18,"Corregir", IF(((TODAY()-Tabla2[[#This Row],[FECHA NACIMIENTO]])/365)&gt;80, "Corregir",ROUNDDOWN(((TODAY()-Tabla2[[#This Row],[FECHA NACIMIENTO]])/365),0)))</f>
        <v>42</v>
      </c>
      <c r="V183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838" s="34" t="str">
        <f ca="1">+IF(Tabla2[[#This Row],[Edad]]="Corregir","Corregir","Ok")</f>
        <v>Ok</v>
      </c>
      <c r="X1838" s="10" t="str">
        <f>+IFERROR(VLOOKUP(Tabla2[[#This Row],[DISTRITO SEGÚN DNI]],Hoja1!$A$2:$B$55,2,FALSE),"No")</f>
        <v>No</v>
      </c>
      <c r="Y1838" s="10" t="str">
        <f>IF(OR(LOWER(Tabla2[[#This Row],[GENERO]])="masculino", LOWER(Tabla2[[#This Row],[GENERO]])="femenino"),"OK","Corregir")</f>
        <v>OK</v>
      </c>
      <c r="Z1838" s="10" t="str">
        <f>+IF(Tabla2[[#This Row],[Nro. DNI / CE]]="","Corregir",IF(LEN(Tabla2[[#This Row],[Nro. DNI / CE]])&gt;=8,"OK","Corregir"))</f>
        <v>OK</v>
      </c>
      <c r="AA1838" s="10">
        <f>COUNTIF(Tabla2[APELLIDOS Y NOMBRES],Tabla2[[#This Row],[APELLIDOS Y NOMBRES]])</f>
        <v>1</v>
      </c>
      <c r="AB1838" t="str">
        <f ca="1">+IFERROR(IF(Tabla2[[#This Row],[FECHA CESE/BAJA]]="","No Aplica",IF(AND(MONTH(Tabla2[[#This Row],[FECHA CESE/BAJA]])=MONTH(TODAY()-30),YEAR(Tabla2[[#This Row],[FECHA CESE/BAJA]])=YEAR(TODAY())),MONTH(TODAY()-30)&amp;"-"&amp;YEAR(TODAY()),"Borrar")),"No aplica")</f>
        <v>No Aplica</v>
      </c>
      <c r="AC1838" t="str">
        <f ca="1">+IFERROR(IF(Tabla2[[#This Row],[FECHA INICIO DE LABORES EN OBRA]]="","No Aplica",IF(AND(MONTH(Tabla2[[#This Row],[FECHA INICIO DE LABORES EN OBRA]])=MONTH(TODAY()-30),YEAR(Tabla2[[#This Row],[FECHA INICIO DE LABORES EN OBRA]])=YEAR(TODAY())),MONTH(TODAY()-30)&amp;"-"&amp;YEAR(TODAY()),"No Aplica")),"No Aplica")</f>
        <v>No Aplica</v>
      </c>
    </row>
    <row r="1839" spans="1:29" x14ac:dyDescent="0.25">
      <c r="A1839" s="2" t="s">
        <v>7160</v>
      </c>
      <c r="B1839" s="3" t="s">
        <v>7161</v>
      </c>
      <c r="C1839" s="3" t="s">
        <v>7161</v>
      </c>
      <c r="D1839" s="3" t="s">
        <v>623</v>
      </c>
      <c r="E1839" s="3" t="s">
        <v>7570</v>
      </c>
      <c r="F1839" s="36">
        <v>34941</v>
      </c>
      <c r="G1839" s="3">
        <v>2</v>
      </c>
      <c r="H1839" s="3" t="s">
        <v>7419</v>
      </c>
      <c r="I1839" s="3" t="s">
        <v>7415</v>
      </c>
      <c r="J1839" s="3" t="s">
        <v>7571</v>
      </c>
      <c r="K1839" s="3" t="s">
        <v>7572</v>
      </c>
      <c r="L1839" s="8" t="s">
        <v>9813</v>
      </c>
      <c r="M1839" s="5"/>
      <c r="N1839" s="13" t="s">
        <v>1489</v>
      </c>
      <c r="O1839" s="5">
        <v>44931</v>
      </c>
      <c r="P1839" s="8">
        <v>1</v>
      </c>
      <c r="Q1839" s="9">
        <v>4</v>
      </c>
      <c r="R1839" s="9" t="str">
        <f>IFERROR(VLOOKUP(Tabla2[[#This Row],[CONTRATISTA PRNCIPAL]],Hoja1!$L$5:$M$9,2,FALSE),"CJV")</f>
        <v>CJV</v>
      </c>
      <c r="S1839" s="9" t="str">
        <f>IF(Tabla2[[#This Row],[EMPRESA]]=Tabla2[[#This Row],[CONTRATISTA PRNCIPAL]],"Principal","Secundaria")</f>
        <v>Principal</v>
      </c>
      <c r="T1839" s="10">
        <f>IFERROR(1/COUNTIF(Tabla2[CONTRATISTA PRNCIPAL],Tabla2[[#This Row],[CONTRATISTA PRNCIPAL]]),0)</f>
        <v>3.9215686274509803E-3</v>
      </c>
      <c r="U1839" s="33">
        <f ca="1">IF(((TODAY()-Tabla2[[#This Row],[FECHA NACIMIENTO]])/365)&lt;18,"Corregir", IF(((TODAY()-Tabla2[[#This Row],[FECHA NACIMIENTO]])/365)&gt;80, "Corregir",ROUNDDOWN(((TODAY()-Tabla2[[#This Row],[FECHA NACIMIENTO]])/365),0)))</f>
        <v>28</v>
      </c>
      <c r="V183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839" s="34" t="str">
        <f ca="1">+IF(Tabla2[[#This Row],[Edad]]="Corregir","Corregir","Ok")</f>
        <v>Ok</v>
      </c>
      <c r="X1839" s="10" t="str">
        <f>+IFERROR(VLOOKUP(Tabla2[[#This Row],[DISTRITO SEGÚN DNI]],Hoja1!$A$2:$B$55,2,FALSE),"No")</f>
        <v>No</v>
      </c>
      <c r="Y1839" s="10" t="str">
        <f>IF(OR(LOWER(Tabla2[[#This Row],[GENERO]])="masculino", LOWER(Tabla2[[#This Row],[GENERO]])="femenino"),"OK","Corregir")</f>
        <v>OK</v>
      </c>
      <c r="Z1839" s="10" t="str">
        <f>+IF(Tabla2[[#This Row],[Nro. DNI / CE]]="","Corregir",IF(LEN(Tabla2[[#This Row],[Nro. DNI / CE]])&gt;=8,"OK","Corregir"))</f>
        <v>OK</v>
      </c>
      <c r="AA1839" s="10">
        <f>COUNTIF(Tabla2[APELLIDOS Y NOMBRES],Tabla2[[#This Row],[APELLIDOS Y NOMBRES]])</f>
        <v>2</v>
      </c>
      <c r="AB1839" t="str">
        <f ca="1">+IFERROR(IF(Tabla2[[#This Row],[FECHA CESE/BAJA]]="","No Aplica",IF(AND(MONTH(Tabla2[[#This Row],[FECHA CESE/BAJA]])=MONTH(TODAY()-30),YEAR(Tabla2[[#This Row],[FECHA CESE/BAJA]])=YEAR(TODAY())),MONTH(TODAY()-30)&amp;"-"&amp;YEAR(TODAY()),"Borrar")),"No aplica")</f>
        <v>No Aplica</v>
      </c>
      <c r="AC1839" t="str">
        <f ca="1">+IFERROR(IF(Tabla2[[#This Row],[FECHA INICIO DE LABORES EN OBRA]]="","No Aplica",IF(AND(MONTH(Tabla2[[#This Row],[FECHA INICIO DE LABORES EN OBRA]])=MONTH(TODAY()-30),YEAR(Tabla2[[#This Row],[FECHA INICIO DE LABORES EN OBRA]])=YEAR(TODAY())),MONTH(TODAY()-30)&amp;"-"&amp;YEAR(TODAY()),"No Aplica")),"No Aplica")</f>
        <v>No Aplica</v>
      </c>
    </row>
    <row r="1840" spans="1:29" x14ac:dyDescent="0.25">
      <c r="A1840" s="2" t="s">
        <v>7160</v>
      </c>
      <c r="B1840" s="3" t="s">
        <v>7161</v>
      </c>
      <c r="C1840" s="3" t="s">
        <v>7161</v>
      </c>
      <c r="D1840" s="3" t="s">
        <v>7573</v>
      </c>
      <c r="E1840" s="3" t="s">
        <v>7574</v>
      </c>
      <c r="F1840" s="36">
        <v>31259</v>
      </c>
      <c r="G1840" s="3">
        <v>2</v>
      </c>
      <c r="H1840" s="3" t="s">
        <v>1262</v>
      </c>
      <c r="I1840" s="3" t="s">
        <v>7415</v>
      </c>
      <c r="J1840" s="3" t="s">
        <v>7575</v>
      </c>
      <c r="K1840" s="3" t="s">
        <v>1473</v>
      </c>
      <c r="L1840" s="8" t="s">
        <v>9813</v>
      </c>
      <c r="M1840" s="5"/>
      <c r="N1840" s="13" t="s">
        <v>1489</v>
      </c>
      <c r="O1840" s="5" t="s">
        <v>7576</v>
      </c>
      <c r="P1840" s="8">
        <v>1</v>
      </c>
      <c r="Q1840" s="9">
        <v>4</v>
      </c>
      <c r="R1840" s="9" t="str">
        <f>IFERROR(VLOOKUP(Tabla2[[#This Row],[CONTRATISTA PRNCIPAL]],Hoja1!$L$5:$M$9,2,FALSE),"CJV")</f>
        <v>CJV</v>
      </c>
      <c r="S1840" s="9" t="str">
        <f>IF(Tabla2[[#This Row],[EMPRESA]]=Tabla2[[#This Row],[CONTRATISTA PRNCIPAL]],"Principal","Secundaria")</f>
        <v>Principal</v>
      </c>
      <c r="T1840" s="10">
        <f>IFERROR(1/COUNTIF(Tabla2[CONTRATISTA PRNCIPAL],Tabla2[[#This Row],[CONTRATISTA PRNCIPAL]]),0)</f>
        <v>3.9215686274509803E-3</v>
      </c>
      <c r="U1840" s="33">
        <f ca="1">IF(((TODAY()-Tabla2[[#This Row],[FECHA NACIMIENTO]])/365)&lt;18,"Corregir", IF(((TODAY()-Tabla2[[#This Row],[FECHA NACIMIENTO]])/365)&gt;80, "Corregir",ROUNDDOWN(((TODAY()-Tabla2[[#This Row],[FECHA NACIMIENTO]])/365),0)))</f>
        <v>38</v>
      </c>
      <c r="V184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840" s="34" t="str">
        <f ca="1">+IF(Tabla2[[#This Row],[Edad]]="Corregir","Corregir","Ok")</f>
        <v>Ok</v>
      </c>
      <c r="X1840" s="10" t="str">
        <f>+IFERROR(VLOOKUP(Tabla2[[#This Row],[DISTRITO SEGÚN DNI]],Hoja1!$A$2:$B$55,2,FALSE),"No")</f>
        <v>No</v>
      </c>
      <c r="Y1840" s="10" t="str">
        <f>IF(OR(LOWER(Tabla2[[#This Row],[GENERO]])="masculino", LOWER(Tabla2[[#This Row],[GENERO]])="femenino"),"OK","Corregir")</f>
        <v>OK</v>
      </c>
      <c r="Z1840" s="10" t="str">
        <f>+IF(Tabla2[[#This Row],[Nro. DNI / CE]]="","Corregir",IF(LEN(Tabla2[[#This Row],[Nro. DNI / CE]])&gt;=8,"OK","Corregir"))</f>
        <v>OK</v>
      </c>
      <c r="AA1840" s="10">
        <f>COUNTIF(Tabla2[APELLIDOS Y NOMBRES],Tabla2[[#This Row],[APELLIDOS Y NOMBRES]])</f>
        <v>1</v>
      </c>
      <c r="AB1840" t="str">
        <f ca="1">+IFERROR(IF(Tabla2[[#This Row],[FECHA CESE/BAJA]]="","No Aplica",IF(AND(MONTH(Tabla2[[#This Row],[FECHA CESE/BAJA]])=MONTH(TODAY()-30),YEAR(Tabla2[[#This Row],[FECHA CESE/BAJA]])=YEAR(TODAY())),MONTH(TODAY()-30)&amp;"-"&amp;YEAR(TODAY()),"Borrar")),"No aplica")</f>
        <v>No Aplica</v>
      </c>
      <c r="AC1840" t="str">
        <f ca="1">+IFERROR(IF(Tabla2[[#This Row],[FECHA INICIO DE LABORES EN OBRA]]="","No Aplica",IF(AND(MONTH(Tabla2[[#This Row],[FECHA INICIO DE LABORES EN OBRA]])=MONTH(TODAY()-30),YEAR(Tabla2[[#This Row],[FECHA INICIO DE LABORES EN OBRA]])=YEAR(TODAY())),MONTH(TODAY()-30)&amp;"-"&amp;YEAR(TODAY()),"No Aplica")),"No Aplica")</f>
        <v>No Aplica</v>
      </c>
    </row>
    <row r="1841" spans="1:29" x14ac:dyDescent="0.25">
      <c r="A1841" s="2" t="s">
        <v>7160</v>
      </c>
      <c r="B1841" s="3" t="s">
        <v>7161</v>
      </c>
      <c r="C1841" s="3" t="s">
        <v>7161</v>
      </c>
      <c r="D1841" s="3" t="s">
        <v>7577</v>
      </c>
      <c r="E1841" s="3" t="s">
        <v>7578</v>
      </c>
      <c r="F1841" s="36">
        <v>33061</v>
      </c>
      <c r="G1841" s="3">
        <v>2</v>
      </c>
      <c r="H1841" s="3" t="s">
        <v>7568</v>
      </c>
      <c r="I1841" s="3" t="s">
        <v>7436</v>
      </c>
      <c r="J1841" s="3" t="s">
        <v>7579</v>
      </c>
      <c r="K1841" s="3" t="s">
        <v>7580</v>
      </c>
      <c r="L1841" s="8" t="s">
        <v>9813</v>
      </c>
      <c r="M1841" s="5"/>
      <c r="N1841" s="13" t="s">
        <v>1489</v>
      </c>
      <c r="O1841" s="5">
        <v>44692</v>
      </c>
      <c r="P1841" s="8">
        <v>1</v>
      </c>
      <c r="Q1841" s="9">
        <v>4</v>
      </c>
      <c r="R1841" s="9" t="str">
        <f>IFERROR(VLOOKUP(Tabla2[[#This Row],[CONTRATISTA PRNCIPAL]],Hoja1!$L$5:$M$9,2,FALSE),"CJV")</f>
        <v>CJV</v>
      </c>
      <c r="S1841" s="9" t="str">
        <f>IF(Tabla2[[#This Row],[EMPRESA]]=Tabla2[[#This Row],[CONTRATISTA PRNCIPAL]],"Principal","Secundaria")</f>
        <v>Principal</v>
      </c>
      <c r="T1841" s="10">
        <f>IFERROR(1/COUNTIF(Tabla2[CONTRATISTA PRNCIPAL],Tabla2[[#This Row],[CONTRATISTA PRNCIPAL]]),0)</f>
        <v>3.9215686274509803E-3</v>
      </c>
      <c r="U1841" s="33">
        <f ca="1">IF(((TODAY()-Tabla2[[#This Row],[FECHA NACIMIENTO]])/365)&lt;18,"Corregir", IF(((TODAY()-Tabla2[[#This Row],[FECHA NACIMIENTO]])/365)&gt;80, "Corregir",ROUNDDOWN(((TODAY()-Tabla2[[#This Row],[FECHA NACIMIENTO]])/365),0)))</f>
        <v>33</v>
      </c>
      <c r="V184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841" s="34" t="str">
        <f ca="1">+IF(Tabla2[[#This Row],[Edad]]="Corregir","Corregir","Ok")</f>
        <v>Ok</v>
      </c>
      <c r="X1841" s="10" t="str">
        <f>+IFERROR(VLOOKUP(Tabla2[[#This Row],[DISTRITO SEGÚN DNI]],Hoja1!$A$2:$B$55,2,FALSE),"No")</f>
        <v>No</v>
      </c>
      <c r="Y1841" s="10" t="str">
        <f>IF(OR(LOWER(Tabla2[[#This Row],[GENERO]])="masculino", LOWER(Tabla2[[#This Row],[GENERO]])="femenino"),"OK","Corregir")</f>
        <v>OK</v>
      </c>
      <c r="Z1841" s="10" t="str">
        <f>+IF(Tabla2[[#This Row],[Nro. DNI / CE]]="","Corregir",IF(LEN(Tabla2[[#This Row],[Nro. DNI / CE]])&gt;=8,"OK","Corregir"))</f>
        <v>OK</v>
      </c>
      <c r="AA1841" s="10">
        <f>COUNTIF(Tabla2[APELLIDOS Y NOMBRES],Tabla2[[#This Row],[APELLIDOS Y NOMBRES]])</f>
        <v>1</v>
      </c>
      <c r="AB1841" t="str">
        <f ca="1">+IFERROR(IF(Tabla2[[#This Row],[FECHA CESE/BAJA]]="","No Aplica",IF(AND(MONTH(Tabla2[[#This Row],[FECHA CESE/BAJA]])=MONTH(TODAY()-30),YEAR(Tabla2[[#This Row],[FECHA CESE/BAJA]])=YEAR(TODAY())),MONTH(TODAY()-30)&amp;"-"&amp;YEAR(TODAY()),"Borrar")),"No aplica")</f>
        <v>No Aplica</v>
      </c>
      <c r="AC1841" t="str">
        <f ca="1">+IFERROR(IF(Tabla2[[#This Row],[FECHA INICIO DE LABORES EN OBRA]]="","No Aplica",IF(AND(MONTH(Tabla2[[#This Row],[FECHA INICIO DE LABORES EN OBRA]])=MONTH(TODAY()-30),YEAR(Tabla2[[#This Row],[FECHA INICIO DE LABORES EN OBRA]])=YEAR(TODAY())),MONTH(TODAY()-30)&amp;"-"&amp;YEAR(TODAY()),"No Aplica")),"No Aplica")</f>
        <v>No Aplica</v>
      </c>
    </row>
    <row r="1842" spans="1:29" x14ac:dyDescent="0.25">
      <c r="A1842" s="2" t="s">
        <v>7160</v>
      </c>
      <c r="B1842" s="3" t="s">
        <v>7161</v>
      </c>
      <c r="C1842" s="3" t="s">
        <v>7161</v>
      </c>
      <c r="D1842" s="3" t="s">
        <v>7581</v>
      </c>
      <c r="E1842" s="3" t="s">
        <v>7582</v>
      </c>
      <c r="F1842" s="36">
        <v>27113</v>
      </c>
      <c r="G1842" s="3">
        <v>2</v>
      </c>
      <c r="H1842" s="3" t="s">
        <v>4588</v>
      </c>
      <c r="I1842" s="3" t="s">
        <v>7428</v>
      </c>
      <c r="J1842" s="3" t="s">
        <v>7583</v>
      </c>
      <c r="K1842" s="3" t="s">
        <v>1510</v>
      </c>
      <c r="L1842" s="8" t="s">
        <v>9813</v>
      </c>
      <c r="M1842" s="5"/>
      <c r="N1842" s="13" t="s">
        <v>1489</v>
      </c>
      <c r="O1842" s="5">
        <v>44683</v>
      </c>
      <c r="P1842" s="8">
        <v>1</v>
      </c>
      <c r="Q1842" s="9">
        <v>4</v>
      </c>
      <c r="R1842" s="9" t="str">
        <f>IFERROR(VLOOKUP(Tabla2[[#This Row],[CONTRATISTA PRNCIPAL]],Hoja1!$L$5:$M$9,2,FALSE),"CJV")</f>
        <v>CJV</v>
      </c>
      <c r="S1842" s="9" t="str">
        <f>IF(Tabla2[[#This Row],[EMPRESA]]=Tabla2[[#This Row],[CONTRATISTA PRNCIPAL]],"Principal","Secundaria")</f>
        <v>Principal</v>
      </c>
      <c r="T1842" s="10">
        <f>IFERROR(1/COUNTIF(Tabla2[CONTRATISTA PRNCIPAL],Tabla2[[#This Row],[CONTRATISTA PRNCIPAL]]),0)</f>
        <v>3.9215686274509803E-3</v>
      </c>
      <c r="U1842" s="33">
        <f ca="1">IF(((TODAY()-Tabla2[[#This Row],[FECHA NACIMIENTO]])/365)&lt;18,"Corregir", IF(((TODAY()-Tabla2[[#This Row],[FECHA NACIMIENTO]])/365)&gt;80, "Corregir",ROUNDDOWN(((TODAY()-Tabla2[[#This Row],[FECHA NACIMIENTO]])/365),0)))</f>
        <v>49</v>
      </c>
      <c r="V184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842" s="34" t="str">
        <f ca="1">+IF(Tabla2[[#This Row],[Edad]]="Corregir","Corregir","Ok")</f>
        <v>Ok</v>
      </c>
      <c r="X1842" s="10" t="str">
        <f>+IFERROR(VLOOKUP(Tabla2[[#This Row],[DISTRITO SEGÚN DNI]],Hoja1!$A$2:$B$55,2,FALSE),"No")</f>
        <v>CALLAO</v>
      </c>
      <c r="Y1842" s="10" t="str">
        <f>IF(OR(LOWER(Tabla2[[#This Row],[GENERO]])="masculino", LOWER(Tabla2[[#This Row],[GENERO]])="femenino"),"OK","Corregir")</f>
        <v>OK</v>
      </c>
      <c r="Z1842" s="10" t="str">
        <f>+IF(Tabla2[[#This Row],[Nro. DNI / CE]]="","Corregir",IF(LEN(Tabla2[[#This Row],[Nro. DNI / CE]])&gt;=8,"OK","Corregir"))</f>
        <v>OK</v>
      </c>
      <c r="AA1842" s="10">
        <f>COUNTIF(Tabla2[APELLIDOS Y NOMBRES],Tabla2[[#This Row],[APELLIDOS Y NOMBRES]])</f>
        <v>1</v>
      </c>
      <c r="AB1842" t="str">
        <f ca="1">+IFERROR(IF(Tabla2[[#This Row],[FECHA CESE/BAJA]]="","No Aplica",IF(AND(MONTH(Tabla2[[#This Row],[FECHA CESE/BAJA]])=MONTH(TODAY()-30),YEAR(Tabla2[[#This Row],[FECHA CESE/BAJA]])=YEAR(TODAY())),MONTH(TODAY()-30)&amp;"-"&amp;YEAR(TODAY()),"Borrar")),"No aplica")</f>
        <v>No Aplica</v>
      </c>
      <c r="AC1842" t="str">
        <f ca="1">+IFERROR(IF(Tabla2[[#This Row],[FECHA INICIO DE LABORES EN OBRA]]="","No Aplica",IF(AND(MONTH(Tabla2[[#This Row],[FECHA INICIO DE LABORES EN OBRA]])=MONTH(TODAY()-30),YEAR(Tabla2[[#This Row],[FECHA INICIO DE LABORES EN OBRA]])=YEAR(TODAY())),MONTH(TODAY()-30)&amp;"-"&amp;YEAR(TODAY()),"No Aplica")),"No Aplica")</f>
        <v>No Aplica</v>
      </c>
    </row>
    <row r="1843" spans="1:29" x14ac:dyDescent="0.25">
      <c r="A1843" s="2" t="s">
        <v>7160</v>
      </c>
      <c r="B1843" s="3" t="s">
        <v>7161</v>
      </c>
      <c r="C1843" s="3" t="s">
        <v>7161</v>
      </c>
      <c r="D1843" s="3" t="s">
        <v>7584</v>
      </c>
      <c r="E1843" s="3" t="s">
        <v>7585</v>
      </c>
      <c r="F1843" s="36">
        <v>28724</v>
      </c>
      <c r="G1843" s="3">
        <v>2</v>
      </c>
      <c r="H1843" s="3" t="s">
        <v>7457</v>
      </c>
      <c r="I1843" s="3" t="s">
        <v>7436</v>
      </c>
      <c r="J1843" s="3" t="s">
        <v>7586</v>
      </c>
      <c r="K1843" s="3" t="s">
        <v>7587</v>
      </c>
      <c r="L1843" s="8" t="s">
        <v>9813</v>
      </c>
      <c r="M1843" s="5"/>
      <c r="N1843" s="13" t="s">
        <v>1489</v>
      </c>
      <c r="O1843" s="5">
        <v>44704</v>
      </c>
      <c r="P1843" s="8">
        <v>1</v>
      </c>
      <c r="Q1843" s="9">
        <v>4</v>
      </c>
      <c r="R1843" s="9" t="str">
        <f>IFERROR(VLOOKUP(Tabla2[[#This Row],[CONTRATISTA PRNCIPAL]],Hoja1!$L$5:$M$9,2,FALSE),"CJV")</f>
        <v>CJV</v>
      </c>
      <c r="S1843" s="9" t="str">
        <f>IF(Tabla2[[#This Row],[EMPRESA]]=Tabla2[[#This Row],[CONTRATISTA PRNCIPAL]],"Principal","Secundaria")</f>
        <v>Principal</v>
      </c>
      <c r="T1843" s="10">
        <f>IFERROR(1/COUNTIF(Tabla2[CONTRATISTA PRNCIPAL],Tabla2[[#This Row],[CONTRATISTA PRNCIPAL]]),0)</f>
        <v>3.9215686274509803E-3</v>
      </c>
      <c r="U1843" s="33">
        <f ca="1">IF(((TODAY()-Tabla2[[#This Row],[FECHA NACIMIENTO]])/365)&lt;18,"Corregir", IF(((TODAY()-Tabla2[[#This Row],[FECHA NACIMIENTO]])/365)&gt;80, "Corregir",ROUNDDOWN(((TODAY()-Tabla2[[#This Row],[FECHA NACIMIENTO]])/365),0)))</f>
        <v>45</v>
      </c>
      <c r="V184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843" s="34" t="str">
        <f ca="1">+IF(Tabla2[[#This Row],[Edad]]="Corregir","Corregir","Ok")</f>
        <v>Ok</v>
      </c>
      <c r="X1843" s="10" t="str">
        <f>+IFERROR(VLOOKUP(Tabla2[[#This Row],[DISTRITO SEGÚN DNI]],Hoja1!$A$2:$B$55,2,FALSE),"No")</f>
        <v>ATE</v>
      </c>
      <c r="Y1843" s="10" t="str">
        <f>IF(OR(LOWER(Tabla2[[#This Row],[GENERO]])="masculino", LOWER(Tabla2[[#This Row],[GENERO]])="femenino"),"OK","Corregir")</f>
        <v>OK</v>
      </c>
      <c r="Z1843" s="10" t="str">
        <f>+IF(Tabla2[[#This Row],[Nro. DNI / CE]]="","Corregir",IF(LEN(Tabla2[[#This Row],[Nro. DNI / CE]])&gt;=8,"OK","Corregir"))</f>
        <v>OK</v>
      </c>
      <c r="AA1843" s="10">
        <f>COUNTIF(Tabla2[APELLIDOS Y NOMBRES],Tabla2[[#This Row],[APELLIDOS Y NOMBRES]])</f>
        <v>1</v>
      </c>
      <c r="AB1843" t="str">
        <f ca="1">+IFERROR(IF(Tabla2[[#This Row],[FECHA CESE/BAJA]]="","No Aplica",IF(AND(MONTH(Tabla2[[#This Row],[FECHA CESE/BAJA]])=MONTH(TODAY()-30),YEAR(Tabla2[[#This Row],[FECHA CESE/BAJA]])=YEAR(TODAY())),MONTH(TODAY()-30)&amp;"-"&amp;YEAR(TODAY()),"Borrar")),"No aplica")</f>
        <v>No Aplica</v>
      </c>
      <c r="AC1843" t="str">
        <f ca="1">+IFERROR(IF(Tabla2[[#This Row],[FECHA INICIO DE LABORES EN OBRA]]="","No Aplica",IF(AND(MONTH(Tabla2[[#This Row],[FECHA INICIO DE LABORES EN OBRA]])=MONTH(TODAY()-30),YEAR(Tabla2[[#This Row],[FECHA INICIO DE LABORES EN OBRA]])=YEAR(TODAY())),MONTH(TODAY()-30)&amp;"-"&amp;YEAR(TODAY()),"No Aplica")),"No Aplica")</f>
        <v>No Aplica</v>
      </c>
    </row>
    <row r="1844" spans="1:29" x14ac:dyDescent="0.25">
      <c r="A1844" s="2" t="s">
        <v>7160</v>
      </c>
      <c r="B1844" s="3" t="s">
        <v>7161</v>
      </c>
      <c r="C1844" s="3" t="s">
        <v>7161</v>
      </c>
      <c r="D1844" s="3" t="s">
        <v>7589</v>
      </c>
      <c r="E1844" s="3" t="s">
        <v>7590</v>
      </c>
      <c r="F1844" s="36">
        <v>31197</v>
      </c>
      <c r="G1844" s="3">
        <v>1</v>
      </c>
      <c r="H1844" s="3" t="s">
        <v>3072</v>
      </c>
      <c r="I1844" s="3" t="s">
        <v>7415</v>
      </c>
      <c r="J1844" s="3" t="s">
        <v>7591</v>
      </c>
      <c r="K1844" s="3" t="s">
        <v>7592</v>
      </c>
      <c r="L1844" s="8" t="s">
        <v>9813</v>
      </c>
      <c r="M1844" s="5"/>
      <c r="N1844" s="13" t="s">
        <v>1489</v>
      </c>
      <c r="O1844" s="5" t="s">
        <v>7417</v>
      </c>
      <c r="P1844" s="8">
        <v>1</v>
      </c>
      <c r="Q1844" s="9">
        <v>1</v>
      </c>
      <c r="R1844" s="9" t="str">
        <f>IFERROR(VLOOKUP(Tabla2[[#This Row],[CONTRATISTA PRNCIPAL]],Hoja1!$L$5:$M$9,2,FALSE),"CJV")</f>
        <v>CJV</v>
      </c>
      <c r="S1844" s="9" t="str">
        <f>IF(Tabla2[[#This Row],[EMPRESA]]=Tabla2[[#This Row],[CONTRATISTA PRNCIPAL]],"Principal","Secundaria")</f>
        <v>Principal</v>
      </c>
      <c r="T1844" s="10">
        <f>IFERROR(1/COUNTIF(Tabla2[CONTRATISTA PRNCIPAL],Tabla2[[#This Row],[CONTRATISTA PRNCIPAL]]),0)</f>
        <v>3.9215686274509803E-3</v>
      </c>
      <c r="U1844" s="33">
        <f ca="1">IF(((TODAY()-Tabla2[[#This Row],[FECHA NACIMIENTO]])/365)&lt;18,"Corregir", IF(((TODAY()-Tabla2[[#This Row],[FECHA NACIMIENTO]])/365)&gt;80, "Corregir",ROUNDDOWN(((TODAY()-Tabla2[[#This Row],[FECHA NACIMIENTO]])/365),0)))</f>
        <v>38</v>
      </c>
      <c r="V184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844" s="34" t="str">
        <f ca="1">+IF(Tabla2[[#This Row],[Edad]]="Corregir","Corregir","Ok")</f>
        <v>Ok</v>
      </c>
      <c r="X1844" s="10" t="str">
        <f>+IFERROR(VLOOKUP(Tabla2[[#This Row],[DISTRITO SEGÚN DNI]],Hoja1!$A$2:$B$55,2,FALSE),"No")</f>
        <v>No</v>
      </c>
      <c r="Y1844" s="10" t="str">
        <f>IF(OR(LOWER(Tabla2[[#This Row],[GENERO]])="masculino", LOWER(Tabla2[[#This Row],[GENERO]])="femenino"),"OK","Corregir")</f>
        <v>OK</v>
      </c>
      <c r="Z1844" s="10" t="str">
        <f>+IF(Tabla2[[#This Row],[Nro. DNI / CE]]="","Corregir",IF(LEN(Tabla2[[#This Row],[Nro. DNI / CE]])&gt;=8,"OK","Corregir"))</f>
        <v>OK</v>
      </c>
      <c r="AA1844" s="10">
        <f>COUNTIF(Tabla2[APELLIDOS Y NOMBRES],Tabla2[[#This Row],[APELLIDOS Y NOMBRES]])</f>
        <v>1</v>
      </c>
      <c r="AB1844" t="str">
        <f ca="1">+IFERROR(IF(Tabla2[[#This Row],[FECHA CESE/BAJA]]="","No Aplica",IF(AND(MONTH(Tabla2[[#This Row],[FECHA CESE/BAJA]])=MONTH(TODAY()-30),YEAR(Tabla2[[#This Row],[FECHA CESE/BAJA]])=YEAR(TODAY())),MONTH(TODAY()-30)&amp;"-"&amp;YEAR(TODAY()),"Borrar")),"No aplica")</f>
        <v>No Aplica</v>
      </c>
      <c r="AC1844" t="str">
        <f ca="1">+IFERROR(IF(Tabla2[[#This Row],[FECHA INICIO DE LABORES EN OBRA]]="","No Aplica",IF(AND(MONTH(Tabla2[[#This Row],[FECHA INICIO DE LABORES EN OBRA]])=MONTH(TODAY()-30),YEAR(Tabla2[[#This Row],[FECHA INICIO DE LABORES EN OBRA]])=YEAR(TODAY())),MONTH(TODAY()-30)&amp;"-"&amp;YEAR(TODAY()),"No Aplica")),"No Aplica")</f>
        <v>No Aplica</v>
      </c>
    </row>
    <row r="1845" spans="1:29" x14ac:dyDescent="0.25">
      <c r="A1845" s="2" t="s">
        <v>7160</v>
      </c>
      <c r="B1845" s="3" t="s">
        <v>7161</v>
      </c>
      <c r="C1845" s="3" t="s">
        <v>7161</v>
      </c>
      <c r="D1845" s="3" t="s">
        <v>7593</v>
      </c>
      <c r="E1845" s="3" t="s">
        <v>7594</v>
      </c>
      <c r="F1845" s="36">
        <v>34932</v>
      </c>
      <c r="G1845" s="3">
        <v>2</v>
      </c>
      <c r="H1845" s="3" t="s">
        <v>7529</v>
      </c>
      <c r="I1845" s="3" t="s">
        <v>7415</v>
      </c>
      <c r="J1845" s="3" t="s">
        <v>7595</v>
      </c>
      <c r="K1845" s="3" t="s">
        <v>7592</v>
      </c>
      <c r="L1845" s="8" t="s">
        <v>9813</v>
      </c>
      <c r="M1845" s="5"/>
      <c r="N1845" s="13" t="s">
        <v>1489</v>
      </c>
      <c r="O1845" s="5" t="s">
        <v>7417</v>
      </c>
      <c r="P1845" s="8">
        <v>1</v>
      </c>
      <c r="Q1845" s="9">
        <v>4</v>
      </c>
      <c r="R1845" s="9" t="str">
        <f>IFERROR(VLOOKUP(Tabla2[[#This Row],[CONTRATISTA PRNCIPAL]],Hoja1!$L$5:$M$9,2,FALSE),"CJV")</f>
        <v>CJV</v>
      </c>
      <c r="S1845" s="9" t="str">
        <f>IF(Tabla2[[#This Row],[EMPRESA]]=Tabla2[[#This Row],[CONTRATISTA PRNCIPAL]],"Principal","Secundaria")</f>
        <v>Principal</v>
      </c>
      <c r="T1845" s="10">
        <f>IFERROR(1/COUNTIF(Tabla2[CONTRATISTA PRNCIPAL],Tabla2[[#This Row],[CONTRATISTA PRNCIPAL]]),0)</f>
        <v>3.9215686274509803E-3</v>
      </c>
      <c r="U1845" s="33">
        <f ca="1">IF(((TODAY()-Tabla2[[#This Row],[FECHA NACIMIENTO]])/365)&lt;18,"Corregir", IF(((TODAY()-Tabla2[[#This Row],[FECHA NACIMIENTO]])/365)&gt;80, "Corregir",ROUNDDOWN(((TODAY()-Tabla2[[#This Row],[FECHA NACIMIENTO]])/365),0)))</f>
        <v>28</v>
      </c>
      <c r="V184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845" s="34" t="str">
        <f ca="1">+IF(Tabla2[[#This Row],[Edad]]="Corregir","Corregir","Ok")</f>
        <v>Ok</v>
      </c>
      <c r="X1845" s="10" t="str">
        <f>+IFERROR(VLOOKUP(Tabla2[[#This Row],[DISTRITO SEGÚN DNI]],Hoja1!$A$2:$B$55,2,FALSE),"No")</f>
        <v>No</v>
      </c>
      <c r="Y1845" s="10" t="str">
        <f>IF(OR(LOWER(Tabla2[[#This Row],[GENERO]])="masculino", LOWER(Tabla2[[#This Row],[GENERO]])="femenino"),"OK","Corregir")</f>
        <v>OK</v>
      </c>
      <c r="Z1845" s="10" t="str">
        <f>+IF(Tabla2[[#This Row],[Nro. DNI / CE]]="","Corregir",IF(LEN(Tabla2[[#This Row],[Nro. DNI / CE]])&gt;=8,"OK","Corregir"))</f>
        <v>OK</v>
      </c>
      <c r="AA1845" s="10">
        <f>COUNTIF(Tabla2[APELLIDOS Y NOMBRES],Tabla2[[#This Row],[APELLIDOS Y NOMBRES]])</f>
        <v>1</v>
      </c>
      <c r="AB1845" t="str">
        <f ca="1">+IFERROR(IF(Tabla2[[#This Row],[FECHA CESE/BAJA]]="","No Aplica",IF(AND(MONTH(Tabla2[[#This Row],[FECHA CESE/BAJA]])=MONTH(TODAY()-30),YEAR(Tabla2[[#This Row],[FECHA CESE/BAJA]])=YEAR(TODAY())),MONTH(TODAY()-30)&amp;"-"&amp;YEAR(TODAY()),"Borrar")),"No aplica")</f>
        <v>No Aplica</v>
      </c>
      <c r="AC1845" t="str">
        <f ca="1">+IFERROR(IF(Tabla2[[#This Row],[FECHA INICIO DE LABORES EN OBRA]]="","No Aplica",IF(AND(MONTH(Tabla2[[#This Row],[FECHA INICIO DE LABORES EN OBRA]])=MONTH(TODAY()-30),YEAR(Tabla2[[#This Row],[FECHA INICIO DE LABORES EN OBRA]])=YEAR(TODAY())),MONTH(TODAY()-30)&amp;"-"&amp;YEAR(TODAY()),"No Aplica")),"No Aplica")</f>
        <v>No Aplica</v>
      </c>
    </row>
    <row r="1846" spans="1:29" x14ac:dyDescent="0.25">
      <c r="A1846" s="2" t="s">
        <v>7160</v>
      </c>
      <c r="B1846" s="3" t="s">
        <v>7161</v>
      </c>
      <c r="C1846" s="3" t="s">
        <v>7161</v>
      </c>
      <c r="D1846" s="3" t="s">
        <v>7596</v>
      </c>
      <c r="E1846" s="3" t="s">
        <v>7597</v>
      </c>
      <c r="F1846" s="36">
        <v>27044</v>
      </c>
      <c r="G1846" s="3">
        <v>2</v>
      </c>
      <c r="H1846" s="3" t="s">
        <v>1406</v>
      </c>
      <c r="I1846" s="3" t="s">
        <v>7432</v>
      </c>
      <c r="J1846" s="3" t="s">
        <v>7598</v>
      </c>
      <c r="K1846" s="3" t="s">
        <v>4533</v>
      </c>
      <c r="L1846" s="8" t="s">
        <v>9813</v>
      </c>
      <c r="M1846" s="5"/>
      <c r="N1846" s="13" t="s">
        <v>1489</v>
      </c>
      <c r="O1846" s="5" t="s">
        <v>7599</v>
      </c>
      <c r="P1846" s="8">
        <v>1</v>
      </c>
      <c r="Q1846" s="9">
        <v>4</v>
      </c>
      <c r="R1846" s="9" t="str">
        <f>IFERROR(VLOOKUP(Tabla2[[#This Row],[CONTRATISTA PRNCIPAL]],Hoja1!$L$5:$M$9,2,FALSE),"CJV")</f>
        <v>CJV</v>
      </c>
      <c r="S1846" s="9" t="str">
        <f>IF(Tabla2[[#This Row],[EMPRESA]]=Tabla2[[#This Row],[CONTRATISTA PRNCIPAL]],"Principal","Secundaria")</f>
        <v>Principal</v>
      </c>
      <c r="T1846" s="10">
        <f>IFERROR(1/COUNTIF(Tabla2[CONTRATISTA PRNCIPAL],Tabla2[[#This Row],[CONTRATISTA PRNCIPAL]]),0)</f>
        <v>3.9215686274509803E-3</v>
      </c>
      <c r="U1846" s="33">
        <f ca="1">IF(((TODAY()-Tabla2[[#This Row],[FECHA NACIMIENTO]])/365)&lt;18,"Corregir", IF(((TODAY()-Tabla2[[#This Row],[FECHA NACIMIENTO]])/365)&gt;80, "Corregir",ROUNDDOWN(((TODAY()-Tabla2[[#This Row],[FECHA NACIMIENTO]])/365),0)))</f>
        <v>49</v>
      </c>
      <c r="V184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846" s="34" t="str">
        <f ca="1">+IF(Tabla2[[#This Row],[Edad]]="Corregir","Corregir","Ok")</f>
        <v>Ok</v>
      </c>
      <c r="X1846" s="10" t="str">
        <f>+IFERROR(VLOOKUP(Tabla2[[#This Row],[DISTRITO SEGÚN DNI]],Hoja1!$A$2:$B$55,2,FALSE),"No")</f>
        <v>No</v>
      </c>
      <c r="Y1846" s="10" t="str">
        <f>IF(OR(LOWER(Tabla2[[#This Row],[GENERO]])="masculino", LOWER(Tabla2[[#This Row],[GENERO]])="femenino"),"OK","Corregir")</f>
        <v>OK</v>
      </c>
      <c r="Z1846" s="10" t="str">
        <f>+IF(Tabla2[[#This Row],[Nro. DNI / CE]]="","Corregir",IF(LEN(Tabla2[[#This Row],[Nro. DNI / CE]])&gt;=8,"OK","Corregir"))</f>
        <v>OK</v>
      </c>
      <c r="AA1846" s="10">
        <f>COUNTIF(Tabla2[APELLIDOS Y NOMBRES],Tabla2[[#This Row],[APELLIDOS Y NOMBRES]])</f>
        <v>1</v>
      </c>
      <c r="AB1846" t="str">
        <f ca="1">+IFERROR(IF(Tabla2[[#This Row],[FECHA CESE/BAJA]]="","No Aplica",IF(AND(MONTH(Tabla2[[#This Row],[FECHA CESE/BAJA]])=MONTH(TODAY()-30),YEAR(Tabla2[[#This Row],[FECHA CESE/BAJA]])=YEAR(TODAY())),MONTH(TODAY()-30)&amp;"-"&amp;YEAR(TODAY()),"Borrar")),"No aplica")</f>
        <v>No Aplica</v>
      </c>
      <c r="AC1846" t="str">
        <f ca="1">+IFERROR(IF(Tabla2[[#This Row],[FECHA INICIO DE LABORES EN OBRA]]="","No Aplica",IF(AND(MONTH(Tabla2[[#This Row],[FECHA INICIO DE LABORES EN OBRA]])=MONTH(TODAY()-30),YEAR(Tabla2[[#This Row],[FECHA INICIO DE LABORES EN OBRA]])=YEAR(TODAY())),MONTH(TODAY()-30)&amp;"-"&amp;YEAR(TODAY()),"No Aplica")),"No Aplica")</f>
        <v>No Aplica</v>
      </c>
    </row>
    <row r="1847" spans="1:29" x14ac:dyDescent="0.25">
      <c r="A1847" s="2" t="s">
        <v>7160</v>
      </c>
      <c r="B1847" s="3" t="s">
        <v>7161</v>
      </c>
      <c r="C1847" s="3" t="s">
        <v>7161</v>
      </c>
      <c r="D1847" s="3" t="s">
        <v>7600</v>
      </c>
      <c r="E1847" s="3" t="s">
        <v>7601</v>
      </c>
      <c r="F1847" s="36">
        <v>30273</v>
      </c>
      <c r="G1847" s="3">
        <v>2</v>
      </c>
      <c r="H1847" s="3" t="s">
        <v>7419</v>
      </c>
      <c r="I1847" s="3" t="s">
        <v>7415</v>
      </c>
      <c r="J1847" s="3" t="s">
        <v>7602</v>
      </c>
      <c r="K1847" s="3" t="s">
        <v>93</v>
      </c>
      <c r="L1847" s="8" t="s">
        <v>9813</v>
      </c>
      <c r="M1847" s="5"/>
      <c r="N1847" s="13" t="s">
        <v>1489</v>
      </c>
      <c r="O1847" s="5" t="s">
        <v>7417</v>
      </c>
      <c r="P1847" s="8">
        <v>1</v>
      </c>
      <c r="Q1847" s="9">
        <v>4</v>
      </c>
      <c r="R1847" s="9" t="str">
        <f>IFERROR(VLOOKUP(Tabla2[[#This Row],[CONTRATISTA PRNCIPAL]],Hoja1!$L$5:$M$9,2,FALSE),"CJV")</f>
        <v>CJV</v>
      </c>
      <c r="S1847" s="9" t="str">
        <f>IF(Tabla2[[#This Row],[EMPRESA]]=Tabla2[[#This Row],[CONTRATISTA PRNCIPAL]],"Principal","Secundaria")</f>
        <v>Principal</v>
      </c>
      <c r="T1847" s="10">
        <f>IFERROR(1/COUNTIF(Tabla2[CONTRATISTA PRNCIPAL],Tabla2[[#This Row],[CONTRATISTA PRNCIPAL]]),0)</f>
        <v>3.9215686274509803E-3</v>
      </c>
      <c r="U1847" s="33">
        <f ca="1">IF(((TODAY()-Tabla2[[#This Row],[FECHA NACIMIENTO]])/365)&lt;18,"Corregir", IF(((TODAY()-Tabla2[[#This Row],[FECHA NACIMIENTO]])/365)&gt;80, "Corregir",ROUNDDOWN(((TODAY()-Tabla2[[#This Row],[FECHA NACIMIENTO]])/365),0)))</f>
        <v>40</v>
      </c>
      <c r="V184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847" s="34" t="str">
        <f ca="1">+IF(Tabla2[[#This Row],[Edad]]="Corregir","Corregir","Ok")</f>
        <v>Ok</v>
      </c>
      <c r="X1847" s="10" t="str">
        <f>+IFERROR(VLOOKUP(Tabla2[[#This Row],[DISTRITO SEGÚN DNI]],Hoja1!$A$2:$B$55,2,FALSE),"No")</f>
        <v>ATE</v>
      </c>
      <c r="Y1847" s="10" t="str">
        <f>IF(OR(LOWER(Tabla2[[#This Row],[GENERO]])="masculino", LOWER(Tabla2[[#This Row],[GENERO]])="femenino"),"OK","Corregir")</f>
        <v>OK</v>
      </c>
      <c r="Z1847" s="10" t="str">
        <f>+IF(Tabla2[[#This Row],[Nro. DNI / CE]]="","Corregir",IF(LEN(Tabla2[[#This Row],[Nro. DNI / CE]])&gt;=8,"OK","Corregir"))</f>
        <v>OK</v>
      </c>
      <c r="AA1847" s="10">
        <f>COUNTIF(Tabla2[APELLIDOS Y NOMBRES],Tabla2[[#This Row],[APELLIDOS Y NOMBRES]])</f>
        <v>1</v>
      </c>
      <c r="AB1847" t="str">
        <f ca="1">+IFERROR(IF(Tabla2[[#This Row],[FECHA CESE/BAJA]]="","No Aplica",IF(AND(MONTH(Tabla2[[#This Row],[FECHA CESE/BAJA]])=MONTH(TODAY()-30),YEAR(Tabla2[[#This Row],[FECHA CESE/BAJA]])=YEAR(TODAY())),MONTH(TODAY()-30)&amp;"-"&amp;YEAR(TODAY()),"Borrar")),"No aplica")</f>
        <v>No Aplica</v>
      </c>
      <c r="AC1847" t="str">
        <f ca="1">+IFERROR(IF(Tabla2[[#This Row],[FECHA INICIO DE LABORES EN OBRA]]="","No Aplica",IF(AND(MONTH(Tabla2[[#This Row],[FECHA INICIO DE LABORES EN OBRA]])=MONTH(TODAY()-30),YEAR(Tabla2[[#This Row],[FECHA INICIO DE LABORES EN OBRA]])=YEAR(TODAY())),MONTH(TODAY()-30)&amp;"-"&amp;YEAR(TODAY()),"No Aplica")),"No Aplica")</f>
        <v>No Aplica</v>
      </c>
    </row>
    <row r="1848" spans="1:29" x14ac:dyDescent="0.25">
      <c r="A1848" s="2" t="s">
        <v>7160</v>
      </c>
      <c r="B1848" s="3" t="s">
        <v>7161</v>
      </c>
      <c r="C1848" s="3" t="s">
        <v>7161</v>
      </c>
      <c r="D1848" s="3" t="s">
        <v>7603</v>
      </c>
      <c r="E1848" s="3" t="s">
        <v>7604</v>
      </c>
      <c r="F1848" s="36">
        <v>34892</v>
      </c>
      <c r="G1848" s="3">
        <v>2</v>
      </c>
      <c r="H1848" s="3" t="s">
        <v>1262</v>
      </c>
      <c r="I1848" s="3" t="s">
        <v>7428</v>
      </c>
      <c r="J1848" s="3" t="s">
        <v>7605</v>
      </c>
      <c r="K1848" s="3" t="s">
        <v>1483</v>
      </c>
      <c r="L1848" s="8" t="s">
        <v>9813</v>
      </c>
      <c r="M1848" s="5"/>
      <c r="N1848" s="13" t="s">
        <v>1489</v>
      </c>
      <c r="O1848" s="5" t="s">
        <v>7606</v>
      </c>
      <c r="P1848" s="8">
        <v>1</v>
      </c>
      <c r="Q1848" s="9">
        <v>4</v>
      </c>
      <c r="R1848" s="9" t="str">
        <f>IFERROR(VLOOKUP(Tabla2[[#This Row],[CONTRATISTA PRNCIPAL]],Hoja1!$L$5:$M$9,2,FALSE),"CJV")</f>
        <v>CJV</v>
      </c>
      <c r="S1848" s="9" t="str">
        <f>IF(Tabla2[[#This Row],[EMPRESA]]=Tabla2[[#This Row],[CONTRATISTA PRNCIPAL]],"Principal","Secundaria")</f>
        <v>Principal</v>
      </c>
      <c r="T1848" s="10">
        <f>IFERROR(1/COUNTIF(Tabla2[CONTRATISTA PRNCIPAL],Tabla2[[#This Row],[CONTRATISTA PRNCIPAL]]),0)</f>
        <v>3.9215686274509803E-3</v>
      </c>
      <c r="U1848" s="33">
        <f ca="1">IF(((TODAY()-Tabla2[[#This Row],[FECHA NACIMIENTO]])/365)&lt;18,"Corregir", IF(((TODAY()-Tabla2[[#This Row],[FECHA NACIMIENTO]])/365)&gt;80, "Corregir",ROUNDDOWN(((TODAY()-Tabla2[[#This Row],[FECHA NACIMIENTO]])/365),0)))</f>
        <v>28</v>
      </c>
      <c r="V184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848" s="34" t="str">
        <f ca="1">+IF(Tabla2[[#This Row],[Edad]]="Corregir","Corregir","Ok")</f>
        <v>Ok</v>
      </c>
      <c r="X1848" s="10" t="str">
        <f>+IFERROR(VLOOKUP(Tabla2[[#This Row],[DISTRITO SEGÚN DNI]],Hoja1!$A$2:$B$55,2,FALSE),"No")</f>
        <v>No</v>
      </c>
      <c r="Y1848" s="10" t="str">
        <f>IF(OR(LOWER(Tabla2[[#This Row],[GENERO]])="masculino", LOWER(Tabla2[[#This Row],[GENERO]])="femenino"),"OK","Corregir")</f>
        <v>OK</v>
      </c>
      <c r="Z1848" s="10" t="str">
        <f>+IF(Tabla2[[#This Row],[Nro. DNI / CE]]="","Corregir",IF(LEN(Tabla2[[#This Row],[Nro. DNI / CE]])&gt;=8,"OK","Corregir"))</f>
        <v>OK</v>
      </c>
      <c r="AA1848" s="10">
        <f>COUNTIF(Tabla2[APELLIDOS Y NOMBRES],Tabla2[[#This Row],[APELLIDOS Y NOMBRES]])</f>
        <v>1</v>
      </c>
      <c r="AB1848" t="str">
        <f ca="1">+IFERROR(IF(Tabla2[[#This Row],[FECHA CESE/BAJA]]="","No Aplica",IF(AND(MONTH(Tabla2[[#This Row],[FECHA CESE/BAJA]])=MONTH(TODAY()-30),YEAR(Tabla2[[#This Row],[FECHA CESE/BAJA]])=YEAR(TODAY())),MONTH(TODAY()-30)&amp;"-"&amp;YEAR(TODAY()),"Borrar")),"No aplica")</f>
        <v>No Aplica</v>
      </c>
      <c r="AC1848" t="str">
        <f ca="1">+IFERROR(IF(Tabla2[[#This Row],[FECHA INICIO DE LABORES EN OBRA]]="","No Aplica",IF(AND(MONTH(Tabla2[[#This Row],[FECHA INICIO DE LABORES EN OBRA]])=MONTH(TODAY()-30),YEAR(Tabla2[[#This Row],[FECHA INICIO DE LABORES EN OBRA]])=YEAR(TODAY())),MONTH(TODAY()-30)&amp;"-"&amp;YEAR(TODAY()),"No Aplica")),"No Aplica")</f>
        <v>No Aplica</v>
      </c>
    </row>
    <row r="1849" spans="1:29" x14ac:dyDescent="0.25">
      <c r="A1849" s="2" t="s">
        <v>7160</v>
      </c>
      <c r="B1849" s="3" t="s">
        <v>7161</v>
      </c>
      <c r="C1849" s="3" t="s">
        <v>7161</v>
      </c>
      <c r="D1849" s="3" t="s">
        <v>7607</v>
      </c>
      <c r="E1849" s="3" t="s">
        <v>7608</v>
      </c>
      <c r="F1849" s="36">
        <v>29702</v>
      </c>
      <c r="G1849" s="3">
        <v>2</v>
      </c>
      <c r="H1849" s="3" t="s">
        <v>7609</v>
      </c>
      <c r="I1849" s="3" t="s">
        <v>7436</v>
      </c>
      <c r="J1849" s="3" t="s">
        <v>7610</v>
      </c>
      <c r="K1849" s="3" t="s">
        <v>1510</v>
      </c>
      <c r="L1849" s="8" t="s">
        <v>9813</v>
      </c>
      <c r="M1849" s="5"/>
      <c r="N1849" s="13" t="s">
        <v>1489</v>
      </c>
      <c r="O1849" s="5" t="s">
        <v>7611</v>
      </c>
      <c r="P1849" s="8">
        <v>1</v>
      </c>
      <c r="Q1849" s="9">
        <v>4</v>
      </c>
      <c r="R1849" s="9" t="str">
        <f>IFERROR(VLOOKUP(Tabla2[[#This Row],[CONTRATISTA PRNCIPAL]],Hoja1!$L$5:$M$9,2,FALSE),"CJV")</f>
        <v>CJV</v>
      </c>
      <c r="S1849" s="9" t="str">
        <f>IF(Tabla2[[#This Row],[EMPRESA]]=Tabla2[[#This Row],[CONTRATISTA PRNCIPAL]],"Principal","Secundaria")</f>
        <v>Principal</v>
      </c>
      <c r="T1849" s="10">
        <f>IFERROR(1/COUNTIF(Tabla2[CONTRATISTA PRNCIPAL],Tabla2[[#This Row],[CONTRATISTA PRNCIPAL]]),0)</f>
        <v>3.9215686274509803E-3</v>
      </c>
      <c r="U1849" s="33">
        <f ca="1">IF(((TODAY()-Tabla2[[#This Row],[FECHA NACIMIENTO]])/365)&lt;18,"Corregir", IF(((TODAY()-Tabla2[[#This Row],[FECHA NACIMIENTO]])/365)&gt;80, "Corregir",ROUNDDOWN(((TODAY()-Tabla2[[#This Row],[FECHA NACIMIENTO]])/365),0)))</f>
        <v>42</v>
      </c>
      <c r="V184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849" s="34" t="str">
        <f ca="1">+IF(Tabla2[[#This Row],[Edad]]="Corregir","Corregir","Ok")</f>
        <v>Ok</v>
      </c>
      <c r="X1849" s="10" t="str">
        <f>+IFERROR(VLOOKUP(Tabla2[[#This Row],[DISTRITO SEGÚN DNI]],Hoja1!$A$2:$B$55,2,FALSE),"No")</f>
        <v>CALLAO</v>
      </c>
      <c r="Y1849" s="10" t="str">
        <f>IF(OR(LOWER(Tabla2[[#This Row],[GENERO]])="masculino", LOWER(Tabla2[[#This Row],[GENERO]])="femenino"),"OK","Corregir")</f>
        <v>OK</v>
      </c>
      <c r="Z1849" s="10" t="str">
        <f>+IF(Tabla2[[#This Row],[Nro. DNI / CE]]="","Corregir",IF(LEN(Tabla2[[#This Row],[Nro. DNI / CE]])&gt;=8,"OK","Corregir"))</f>
        <v>OK</v>
      </c>
      <c r="AA1849" s="10">
        <f>COUNTIF(Tabla2[APELLIDOS Y NOMBRES],Tabla2[[#This Row],[APELLIDOS Y NOMBRES]])</f>
        <v>1</v>
      </c>
      <c r="AB1849" t="str">
        <f ca="1">+IFERROR(IF(Tabla2[[#This Row],[FECHA CESE/BAJA]]="","No Aplica",IF(AND(MONTH(Tabla2[[#This Row],[FECHA CESE/BAJA]])=MONTH(TODAY()-30),YEAR(Tabla2[[#This Row],[FECHA CESE/BAJA]])=YEAR(TODAY())),MONTH(TODAY()-30)&amp;"-"&amp;YEAR(TODAY()),"Borrar")),"No aplica")</f>
        <v>No Aplica</v>
      </c>
      <c r="AC1849" t="str">
        <f ca="1">+IFERROR(IF(Tabla2[[#This Row],[FECHA INICIO DE LABORES EN OBRA]]="","No Aplica",IF(AND(MONTH(Tabla2[[#This Row],[FECHA INICIO DE LABORES EN OBRA]])=MONTH(TODAY()-30),YEAR(Tabla2[[#This Row],[FECHA INICIO DE LABORES EN OBRA]])=YEAR(TODAY())),MONTH(TODAY()-30)&amp;"-"&amp;YEAR(TODAY()),"No Aplica")),"No Aplica")</f>
        <v>No Aplica</v>
      </c>
    </row>
    <row r="1850" spans="1:29" x14ac:dyDescent="0.25">
      <c r="A1850" s="2" t="s">
        <v>7160</v>
      </c>
      <c r="B1850" s="3" t="s">
        <v>7161</v>
      </c>
      <c r="C1850" s="3" t="s">
        <v>7161</v>
      </c>
      <c r="D1850" s="3" t="s">
        <v>7612</v>
      </c>
      <c r="E1850" s="3" t="s">
        <v>7613</v>
      </c>
      <c r="F1850" s="36">
        <v>32174</v>
      </c>
      <c r="G1850" s="3">
        <v>2</v>
      </c>
      <c r="H1850" s="3" t="s">
        <v>7614</v>
      </c>
      <c r="I1850" s="3" t="s">
        <v>7415</v>
      </c>
      <c r="J1850" s="3" t="s">
        <v>7615</v>
      </c>
      <c r="K1850" s="3" t="s">
        <v>7616</v>
      </c>
      <c r="L1850" s="8" t="s">
        <v>9813</v>
      </c>
      <c r="M1850" s="5"/>
      <c r="N1850" s="13" t="s">
        <v>1489</v>
      </c>
      <c r="O1850" s="5" t="s">
        <v>1454</v>
      </c>
      <c r="P1850" s="8">
        <v>1</v>
      </c>
      <c r="Q1850" s="9">
        <v>4</v>
      </c>
      <c r="R1850" s="9" t="str">
        <f>IFERROR(VLOOKUP(Tabla2[[#This Row],[CONTRATISTA PRNCIPAL]],Hoja1!$L$5:$M$9,2,FALSE),"CJV")</f>
        <v>CJV</v>
      </c>
      <c r="S1850" s="9" t="str">
        <f>IF(Tabla2[[#This Row],[EMPRESA]]=Tabla2[[#This Row],[CONTRATISTA PRNCIPAL]],"Principal","Secundaria")</f>
        <v>Principal</v>
      </c>
      <c r="T1850" s="10">
        <f>IFERROR(1/COUNTIF(Tabla2[CONTRATISTA PRNCIPAL],Tabla2[[#This Row],[CONTRATISTA PRNCIPAL]]),0)</f>
        <v>3.9215686274509803E-3</v>
      </c>
      <c r="U1850" s="33">
        <f ca="1">IF(((TODAY()-Tabla2[[#This Row],[FECHA NACIMIENTO]])/365)&lt;18,"Corregir", IF(((TODAY()-Tabla2[[#This Row],[FECHA NACIMIENTO]])/365)&gt;80, "Corregir",ROUNDDOWN(((TODAY()-Tabla2[[#This Row],[FECHA NACIMIENTO]])/365),0)))</f>
        <v>35</v>
      </c>
      <c r="V185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850" s="34" t="str">
        <f ca="1">+IF(Tabla2[[#This Row],[Edad]]="Corregir","Corregir","Ok")</f>
        <v>Ok</v>
      </c>
      <c r="X1850" s="10" t="str">
        <f>+IFERROR(VLOOKUP(Tabla2[[#This Row],[DISTRITO SEGÚN DNI]],Hoja1!$A$2:$B$55,2,FALSE),"No")</f>
        <v>No</v>
      </c>
      <c r="Y1850" s="10" t="str">
        <f>IF(OR(LOWER(Tabla2[[#This Row],[GENERO]])="masculino", LOWER(Tabla2[[#This Row],[GENERO]])="femenino"),"OK","Corregir")</f>
        <v>OK</v>
      </c>
      <c r="Z1850" s="10" t="str">
        <f>+IF(Tabla2[[#This Row],[Nro. DNI / CE]]="","Corregir",IF(LEN(Tabla2[[#This Row],[Nro. DNI / CE]])&gt;=8,"OK","Corregir"))</f>
        <v>OK</v>
      </c>
      <c r="AA1850" s="10">
        <f>COUNTIF(Tabla2[APELLIDOS Y NOMBRES],Tabla2[[#This Row],[APELLIDOS Y NOMBRES]])</f>
        <v>1</v>
      </c>
      <c r="AB1850" t="str">
        <f ca="1">+IFERROR(IF(Tabla2[[#This Row],[FECHA CESE/BAJA]]="","No Aplica",IF(AND(MONTH(Tabla2[[#This Row],[FECHA CESE/BAJA]])=MONTH(TODAY()-30),YEAR(Tabla2[[#This Row],[FECHA CESE/BAJA]])=YEAR(TODAY())),MONTH(TODAY()-30)&amp;"-"&amp;YEAR(TODAY()),"Borrar")),"No aplica")</f>
        <v>No Aplica</v>
      </c>
      <c r="AC1850" t="str">
        <f ca="1">+IFERROR(IF(Tabla2[[#This Row],[FECHA INICIO DE LABORES EN OBRA]]="","No Aplica",IF(AND(MONTH(Tabla2[[#This Row],[FECHA INICIO DE LABORES EN OBRA]])=MONTH(TODAY()-30),YEAR(Tabla2[[#This Row],[FECHA INICIO DE LABORES EN OBRA]])=YEAR(TODAY())),MONTH(TODAY()-30)&amp;"-"&amp;YEAR(TODAY()),"No Aplica")),"No Aplica")</f>
        <v>No Aplica</v>
      </c>
    </row>
    <row r="1851" spans="1:29" x14ac:dyDescent="0.25">
      <c r="A1851" s="2" t="s">
        <v>7160</v>
      </c>
      <c r="B1851" s="3" t="s">
        <v>7161</v>
      </c>
      <c r="C1851" s="3" t="s">
        <v>7161</v>
      </c>
      <c r="D1851" s="3" t="s">
        <v>7617</v>
      </c>
      <c r="E1851" s="3" t="s">
        <v>7618</v>
      </c>
      <c r="F1851" s="36">
        <v>28946</v>
      </c>
      <c r="G1851" s="3">
        <v>2</v>
      </c>
      <c r="H1851" s="3" t="s">
        <v>5060</v>
      </c>
      <c r="I1851" s="3" t="s">
        <v>7415</v>
      </c>
      <c r="J1851" s="3" t="s">
        <v>7619</v>
      </c>
      <c r="K1851" s="3" t="s">
        <v>1510</v>
      </c>
      <c r="L1851" s="8" t="s">
        <v>9813</v>
      </c>
      <c r="M1851" s="5"/>
      <c r="N1851" s="13" t="s">
        <v>1489</v>
      </c>
      <c r="O1851" s="5" t="s">
        <v>7620</v>
      </c>
      <c r="P1851" s="8">
        <v>1</v>
      </c>
      <c r="Q1851" s="9">
        <v>4</v>
      </c>
      <c r="R1851" s="9" t="str">
        <f>IFERROR(VLOOKUP(Tabla2[[#This Row],[CONTRATISTA PRNCIPAL]],Hoja1!$L$5:$M$9,2,FALSE),"CJV")</f>
        <v>CJV</v>
      </c>
      <c r="S1851" s="9" t="str">
        <f>IF(Tabla2[[#This Row],[EMPRESA]]=Tabla2[[#This Row],[CONTRATISTA PRNCIPAL]],"Principal","Secundaria")</f>
        <v>Principal</v>
      </c>
      <c r="T1851" s="10">
        <f>IFERROR(1/COUNTIF(Tabla2[CONTRATISTA PRNCIPAL],Tabla2[[#This Row],[CONTRATISTA PRNCIPAL]]),0)</f>
        <v>3.9215686274509803E-3</v>
      </c>
      <c r="U1851" s="33">
        <f ca="1">IF(((TODAY()-Tabla2[[#This Row],[FECHA NACIMIENTO]])/365)&lt;18,"Corregir", IF(((TODAY()-Tabla2[[#This Row],[FECHA NACIMIENTO]])/365)&gt;80, "Corregir",ROUNDDOWN(((TODAY()-Tabla2[[#This Row],[FECHA NACIMIENTO]])/365),0)))</f>
        <v>44</v>
      </c>
      <c r="V185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851" s="34" t="str">
        <f ca="1">+IF(Tabla2[[#This Row],[Edad]]="Corregir","Corregir","Ok")</f>
        <v>Ok</v>
      </c>
      <c r="X1851" s="10" t="str">
        <f>+IFERROR(VLOOKUP(Tabla2[[#This Row],[DISTRITO SEGÚN DNI]],Hoja1!$A$2:$B$55,2,FALSE),"No")</f>
        <v>CALLAO</v>
      </c>
      <c r="Y1851" s="10" t="str">
        <f>IF(OR(LOWER(Tabla2[[#This Row],[GENERO]])="masculino", LOWER(Tabla2[[#This Row],[GENERO]])="femenino"),"OK","Corregir")</f>
        <v>OK</v>
      </c>
      <c r="Z1851" s="10" t="str">
        <f>+IF(Tabla2[[#This Row],[Nro. DNI / CE]]="","Corregir",IF(LEN(Tabla2[[#This Row],[Nro. DNI / CE]])&gt;=8,"OK","Corregir"))</f>
        <v>OK</v>
      </c>
      <c r="AA1851" s="10">
        <f>COUNTIF(Tabla2[APELLIDOS Y NOMBRES],Tabla2[[#This Row],[APELLIDOS Y NOMBRES]])</f>
        <v>1</v>
      </c>
      <c r="AB1851" t="str">
        <f ca="1">+IFERROR(IF(Tabla2[[#This Row],[FECHA CESE/BAJA]]="","No Aplica",IF(AND(MONTH(Tabla2[[#This Row],[FECHA CESE/BAJA]])=MONTH(TODAY()-30),YEAR(Tabla2[[#This Row],[FECHA CESE/BAJA]])=YEAR(TODAY())),MONTH(TODAY()-30)&amp;"-"&amp;YEAR(TODAY()),"Borrar")),"No aplica")</f>
        <v>No Aplica</v>
      </c>
      <c r="AC1851" t="str">
        <f ca="1">+IFERROR(IF(Tabla2[[#This Row],[FECHA INICIO DE LABORES EN OBRA]]="","No Aplica",IF(AND(MONTH(Tabla2[[#This Row],[FECHA INICIO DE LABORES EN OBRA]])=MONTH(TODAY()-30),YEAR(Tabla2[[#This Row],[FECHA INICIO DE LABORES EN OBRA]])=YEAR(TODAY())),MONTH(TODAY()-30)&amp;"-"&amp;YEAR(TODAY()),"No Aplica")),"No Aplica")</f>
        <v>No Aplica</v>
      </c>
    </row>
    <row r="1852" spans="1:29" x14ac:dyDescent="0.25">
      <c r="A1852" s="2" t="s">
        <v>7160</v>
      </c>
      <c r="B1852" s="3" t="s">
        <v>7161</v>
      </c>
      <c r="C1852" s="3" t="s">
        <v>7161</v>
      </c>
      <c r="D1852" s="3" t="s">
        <v>7621</v>
      </c>
      <c r="E1852" s="3" t="s">
        <v>7622</v>
      </c>
      <c r="F1852" s="36">
        <v>34248</v>
      </c>
      <c r="G1852" s="3">
        <v>2</v>
      </c>
      <c r="H1852" s="3" t="s">
        <v>1406</v>
      </c>
      <c r="I1852" s="3" t="s">
        <v>7415</v>
      </c>
      <c r="J1852" s="3" t="s">
        <v>7623</v>
      </c>
      <c r="K1852" s="3" t="s">
        <v>7550</v>
      </c>
      <c r="L1852" s="8" t="s">
        <v>9813</v>
      </c>
      <c r="M1852" s="5"/>
      <c r="N1852" s="13" t="s">
        <v>1489</v>
      </c>
      <c r="O1852" s="5" t="s">
        <v>7624</v>
      </c>
      <c r="P1852" s="8">
        <v>1</v>
      </c>
      <c r="Q1852" s="9">
        <v>4</v>
      </c>
      <c r="R1852" s="9" t="str">
        <f>IFERROR(VLOOKUP(Tabla2[[#This Row],[CONTRATISTA PRNCIPAL]],Hoja1!$L$5:$M$9,2,FALSE),"CJV")</f>
        <v>CJV</v>
      </c>
      <c r="S1852" s="9" t="str">
        <f>IF(Tabla2[[#This Row],[EMPRESA]]=Tabla2[[#This Row],[CONTRATISTA PRNCIPAL]],"Principal","Secundaria")</f>
        <v>Principal</v>
      </c>
      <c r="T1852" s="10">
        <f>IFERROR(1/COUNTIF(Tabla2[CONTRATISTA PRNCIPAL],Tabla2[[#This Row],[CONTRATISTA PRNCIPAL]]),0)</f>
        <v>3.9215686274509803E-3</v>
      </c>
      <c r="U1852" s="33">
        <f ca="1">IF(((TODAY()-Tabla2[[#This Row],[FECHA NACIMIENTO]])/365)&lt;18,"Corregir", IF(((TODAY()-Tabla2[[#This Row],[FECHA NACIMIENTO]])/365)&gt;80, "Corregir",ROUNDDOWN(((TODAY()-Tabla2[[#This Row],[FECHA NACIMIENTO]])/365),0)))</f>
        <v>29</v>
      </c>
      <c r="V185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852" s="34" t="str">
        <f ca="1">+IF(Tabla2[[#This Row],[Edad]]="Corregir","Corregir","Ok")</f>
        <v>Ok</v>
      </c>
      <c r="X1852" s="10" t="str">
        <f>+IFERROR(VLOOKUP(Tabla2[[#This Row],[DISTRITO SEGÚN DNI]],Hoja1!$A$2:$B$55,2,FALSE),"No")</f>
        <v>No</v>
      </c>
      <c r="Y1852" s="10" t="str">
        <f>IF(OR(LOWER(Tabla2[[#This Row],[GENERO]])="masculino", LOWER(Tabla2[[#This Row],[GENERO]])="femenino"),"OK","Corregir")</f>
        <v>OK</v>
      </c>
      <c r="Z1852" s="10" t="str">
        <f>+IF(Tabla2[[#This Row],[Nro. DNI / CE]]="","Corregir",IF(LEN(Tabla2[[#This Row],[Nro. DNI / CE]])&gt;=8,"OK","Corregir"))</f>
        <v>OK</v>
      </c>
      <c r="AA1852" s="10">
        <f>COUNTIF(Tabla2[APELLIDOS Y NOMBRES],Tabla2[[#This Row],[APELLIDOS Y NOMBRES]])</f>
        <v>2</v>
      </c>
      <c r="AB1852" t="str">
        <f ca="1">+IFERROR(IF(Tabla2[[#This Row],[FECHA CESE/BAJA]]="","No Aplica",IF(AND(MONTH(Tabla2[[#This Row],[FECHA CESE/BAJA]])=MONTH(TODAY()-30),YEAR(Tabla2[[#This Row],[FECHA CESE/BAJA]])=YEAR(TODAY())),MONTH(TODAY()-30)&amp;"-"&amp;YEAR(TODAY()),"Borrar")),"No aplica")</f>
        <v>No Aplica</v>
      </c>
      <c r="AC1852" t="str">
        <f ca="1">+IFERROR(IF(Tabla2[[#This Row],[FECHA INICIO DE LABORES EN OBRA]]="","No Aplica",IF(AND(MONTH(Tabla2[[#This Row],[FECHA INICIO DE LABORES EN OBRA]])=MONTH(TODAY()-30),YEAR(Tabla2[[#This Row],[FECHA INICIO DE LABORES EN OBRA]])=YEAR(TODAY())),MONTH(TODAY()-30)&amp;"-"&amp;YEAR(TODAY()),"No Aplica")),"No Aplica")</f>
        <v>No Aplica</v>
      </c>
    </row>
    <row r="1853" spans="1:29" x14ac:dyDescent="0.25">
      <c r="A1853" s="2" t="s">
        <v>7160</v>
      </c>
      <c r="B1853" s="3" t="s">
        <v>7161</v>
      </c>
      <c r="C1853" s="3" t="s">
        <v>7161</v>
      </c>
      <c r="D1853" s="3" t="s">
        <v>7625</v>
      </c>
      <c r="E1853" s="3" t="s">
        <v>7626</v>
      </c>
      <c r="F1853" s="36">
        <v>32179</v>
      </c>
      <c r="G1853" s="3">
        <v>2</v>
      </c>
      <c r="H1853" s="3" t="s">
        <v>1406</v>
      </c>
      <c r="I1853" s="3" t="s">
        <v>7502</v>
      </c>
      <c r="J1853" s="3" t="s">
        <v>7627</v>
      </c>
      <c r="K1853" s="3" t="s">
        <v>1481</v>
      </c>
      <c r="L1853" s="8" t="s">
        <v>9813</v>
      </c>
      <c r="M1853" s="5"/>
      <c r="N1853" s="13" t="s">
        <v>1489</v>
      </c>
      <c r="O1853" s="5" t="s">
        <v>7628</v>
      </c>
      <c r="P1853" s="8">
        <v>1</v>
      </c>
      <c r="Q1853" s="9">
        <v>4</v>
      </c>
      <c r="R1853" s="9" t="str">
        <f>IFERROR(VLOOKUP(Tabla2[[#This Row],[CONTRATISTA PRNCIPAL]],Hoja1!$L$5:$M$9,2,FALSE),"CJV")</f>
        <v>CJV</v>
      </c>
      <c r="S1853" s="9" t="str">
        <f>IF(Tabla2[[#This Row],[EMPRESA]]=Tabla2[[#This Row],[CONTRATISTA PRNCIPAL]],"Principal","Secundaria")</f>
        <v>Principal</v>
      </c>
      <c r="T1853" s="10">
        <f>IFERROR(1/COUNTIF(Tabla2[CONTRATISTA PRNCIPAL],Tabla2[[#This Row],[CONTRATISTA PRNCIPAL]]),0)</f>
        <v>3.9215686274509803E-3</v>
      </c>
      <c r="U1853" s="33">
        <f ca="1">IF(((TODAY()-Tabla2[[#This Row],[FECHA NACIMIENTO]])/365)&lt;18,"Corregir", IF(((TODAY()-Tabla2[[#This Row],[FECHA NACIMIENTO]])/365)&gt;80, "Corregir",ROUNDDOWN(((TODAY()-Tabla2[[#This Row],[FECHA NACIMIENTO]])/365),0)))</f>
        <v>35</v>
      </c>
      <c r="V185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853" s="34" t="str">
        <f ca="1">+IF(Tabla2[[#This Row],[Edad]]="Corregir","Corregir","Ok")</f>
        <v>Ok</v>
      </c>
      <c r="X1853" s="10" t="str">
        <f>+IFERROR(VLOOKUP(Tabla2[[#This Row],[DISTRITO SEGÚN DNI]],Hoja1!$A$2:$B$55,2,FALSE),"No")</f>
        <v>No</v>
      </c>
      <c r="Y1853" s="10" t="str">
        <f>IF(OR(LOWER(Tabla2[[#This Row],[GENERO]])="masculino", LOWER(Tabla2[[#This Row],[GENERO]])="femenino"),"OK","Corregir")</f>
        <v>OK</v>
      </c>
      <c r="Z1853" s="10" t="str">
        <f>+IF(Tabla2[[#This Row],[Nro. DNI / CE]]="","Corregir",IF(LEN(Tabla2[[#This Row],[Nro. DNI / CE]])&gt;=8,"OK","Corregir"))</f>
        <v>OK</v>
      </c>
      <c r="AA1853" s="10">
        <f>COUNTIF(Tabla2[APELLIDOS Y NOMBRES],Tabla2[[#This Row],[APELLIDOS Y NOMBRES]])</f>
        <v>1</v>
      </c>
      <c r="AB1853" t="str">
        <f ca="1">+IFERROR(IF(Tabla2[[#This Row],[FECHA CESE/BAJA]]="","No Aplica",IF(AND(MONTH(Tabla2[[#This Row],[FECHA CESE/BAJA]])=MONTH(TODAY()-30),YEAR(Tabla2[[#This Row],[FECHA CESE/BAJA]])=YEAR(TODAY())),MONTH(TODAY()-30)&amp;"-"&amp;YEAR(TODAY()),"Borrar")),"No aplica")</f>
        <v>No Aplica</v>
      </c>
      <c r="AC1853" t="str">
        <f ca="1">+IFERROR(IF(Tabla2[[#This Row],[FECHA INICIO DE LABORES EN OBRA]]="","No Aplica",IF(AND(MONTH(Tabla2[[#This Row],[FECHA INICIO DE LABORES EN OBRA]])=MONTH(TODAY()-30),YEAR(Tabla2[[#This Row],[FECHA INICIO DE LABORES EN OBRA]])=YEAR(TODAY())),MONTH(TODAY()-30)&amp;"-"&amp;YEAR(TODAY()),"No Aplica")),"No Aplica")</f>
        <v>No Aplica</v>
      </c>
    </row>
    <row r="1854" spans="1:29" x14ac:dyDescent="0.25">
      <c r="A1854" s="2" t="s">
        <v>7160</v>
      </c>
      <c r="B1854" s="3" t="s">
        <v>7161</v>
      </c>
      <c r="C1854" s="3" t="s">
        <v>7161</v>
      </c>
      <c r="D1854" s="3" t="s">
        <v>7629</v>
      </c>
      <c r="E1854" s="3" t="s">
        <v>7630</v>
      </c>
      <c r="F1854" s="36">
        <v>34821</v>
      </c>
      <c r="G1854" s="3">
        <v>2</v>
      </c>
      <c r="H1854" s="3" t="s">
        <v>7450</v>
      </c>
      <c r="I1854" s="3" t="s">
        <v>7436</v>
      </c>
      <c r="J1854" s="3" t="s">
        <v>7631</v>
      </c>
      <c r="K1854" s="3" t="s">
        <v>1481</v>
      </c>
      <c r="L1854" s="8" t="s">
        <v>9813</v>
      </c>
      <c r="M1854" s="5"/>
      <c r="N1854" s="13" t="s">
        <v>1489</v>
      </c>
      <c r="O1854" s="5">
        <v>44728</v>
      </c>
      <c r="P1854" s="8">
        <v>1</v>
      </c>
      <c r="Q1854" s="9">
        <v>4</v>
      </c>
      <c r="R1854" s="9" t="str">
        <f>IFERROR(VLOOKUP(Tabla2[[#This Row],[CONTRATISTA PRNCIPAL]],Hoja1!$L$5:$M$9,2,FALSE),"CJV")</f>
        <v>CJV</v>
      </c>
      <c r="S1854" s="9" t="str">
        <f>IF(Tabla2[[#This Row],[EMPRESA]]=Tabla2[[#This Row],[CONTRATISTA PRNCIPAL]],"Principal","Secundaria")</f>
        <v>Principal</v>
      </c>
      <c r="T1854" s="10">
        <f>IFERROR(1/COUNTIF(Tabla2[CONTRATISTA PRNCIPAL],Tabla2[[#This Row],[CONTRATISTA PRNCIPAL]]),0)</f>
        <v>3.9215686274509803E-3</v>
      </c>
      <c r="U1854" s="33">
        <f ca="1">IF(((TODAY()-Tabla2[[#This Row],[FECHA NACIMIENTO]])/365)&lt;18,"Corregir", IF(((TODAY()-Tabla2[[#This Row],[FECHA NACIMIENTO]])/365)&gt;80, "Corregir",ROUNDDOWN(((TODAY()-Tabla2[[#This Row],[FECHA NACIMIENTO]])/365),0)))</f>
        <v>28</v>
      </c>
      <c r="V185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854" s="34" t="str">
        <f ca="1">+IF(Tabla2[[#This Row],[Edad]]="Corregir","Corregir","Ok")</f>
        <v>Ok</v>
      </c>
      <c r="X1854" s="10" t="str">
        <f>+IFERROR(VLOOKUP(Tabla2[[#This Row],[DISTRITO SEGÚN DNI]],Hoja1!$A$2:$B$55,2,FALSE),"No")</f>
        <v>No</v>
      </c>
      <c r="Y1854" s="10" t="str">
        <f>IF(OR(LOWER(Tabla2[[#This Row],[GENERO]])="masculino", LOWER(Tabla2[[#This Row],[GENERO]])="femenino"),"OK","Corregir")</f>
        <v>OK</v>
      </c>
      <c r="Z1854" s="10" t="str">
        <f>+IF(Tabla2[[#This Row],[Nro. DNI / CE]]="","Corregir",IF(LEN(Tabla2[[#This Row],[Nro. DNI / CE]])&gt;=8,"OK","Corregir"))</f>
        <v>OK</v>
      </c>
      <c r="AA1854" s="10">
        <f>COUNTIF(Tabla2[APELLIDOS Y NOMBRES],Tabla2[[#This Row],[APELLIDOS Y NOMBRES]])</f>
        <v>1</v>
      </c>
      <c r="AB1854" t="str">
        <f ca="1">+IFERROR(IF(Tabla2[[#This Row],[FECHA CESE/BAJA]]="","No Aplica",IF(AND(MONTH(Tabla2[[#This Row],[FECHA CESE/BAJA]])=MONTH(TODAY()-30),YEAR(Tabla2[[#This Row],[FECHA CESE/BAJA]])=YEAR(TODAY())),MONTH(TODAY()-30)&amp;"-"&amp;YEAR(TODAY()),"Borrar")),"No aplica")</f>
        <v>No Aplica</v>
      </c>
      <c r="AC1854" t="str">
        <f ca="1">+IFERROR(IF(Tabla2[[#This Row],[FECHA INICIO DE LABORES EN OBRA]]="","No Aplica",IF(AND(MONTH(Tabla2[[#This Row],[FECHA INICIO DE LABORES EN OBRA]])=MONTH(TODAY()-30),YEAR(Tabla2[[#This Row],[FECHA INICIO DE LABORES EN OBRA]])=YEAR(TODAY())),MONTH(TODAY()-30)&amp;"-"&amp;YEAR(TODAY()),"No Aplica")),"No Aplica")</f>
        <v>No Aplica</v>
      </c>
    </row>
    <row r="1855" spans="1:29" x14ac:dyDescent="0.25">
      <c r="A1855" s="2" t="s">
        <v>7160</v>
      </c>
      <c r="B1855" s="3" t="s">
        <v>7161</v>
      </c>
      <c r="C1855" s="3" t="s">
        <v>7161</v>
      </c>
      <c r="D1855" s="3" t="s">
        <v>7632</v>
      </c>
      <c r="E1855" s="3" t="s">
        <v>7633</v>
      </c>
      <c r="F1855" s="36">
        <v>24683</v>
      </c>
      <c r="G1855" s="3">
        <v>2</v>
      </c>
      <c r="H1855" s="3" t="s">
        <v>7634</v>
      </c>
      <c r="I1855" s="3" t="s">
        <v>7502</v>
      </c>
      <c r="J1855" s="3" t="s">
        <v>7635</v>
      </c>
      <c r="K1855" s="3" t="s">
        <v>1510</v>
      </c>
      <c r="L1855" s="8" t="s">
        <v>9813</v>
      </c>
      <c r="M1855" s="5"/>
      <c r="N1855" s="13" t="s">
        <v>1489</v>
      </c>
      <c r="O1855" s="5">
        <v>45093</v>
      </c>
      <c r="P1855" s="8">
        <v>1</v>
      </c>
      <c r="Q1855" s="9">
        <v>4</v>
      </c>
      <c r="R1855" s="9" t="str">
        <f>IFERROR(VLOOKUP(Tabla2[[#This Row],[CONTRATISTA PRNCIPAL]],Hoja1!$L$5:$M$9,2,FALSE),"CJV")</f>
        <v>CJV</v>
      </c>
      <c r="S1855" s="9" t="str">
        <f>IF(Tabla2[[#This Row],[EMPRESA]]=Tabla2[[#This Row],[CONTRATISTA PRNCIPAL]],"Principal","Secundaria")</f>
        <v>Principal</v>
      </c>
      <c r="T1855" s="10">
        <f>IFERROR(1/COUNTIF(Tabla2[CONTRATISTA PRNCIPAL],Tabla2[[#This Row],[CONTRATISTA PRNCIPAL]]),0)</f>
        <v>3.9215686274509803E-3</v>
      </c>
      <c r="U1855" s="33">
        <f ca="1">IF(((TODAY()-Tabla2[[#This Row],[FECHA NACIMIENTO]])/365)&lt;18,"Corregir", IF(((TODAY()-Tabla2[[#This Row],[FECHA NACIMIENTO]])/365)&gt;80, "Corregir",ROUNDDOWN(((TODAY()-Tabla2[[#This Row],[FECHA NACIMIENTO]])/365),0)))</f>
        <v>56</v>
      </c>
      <c r="V185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855" s="34" t="str">
        <f ca="1">+IF(Tabla2[[#This Row],[Edad]]="Corregir","Corregir","Ok")</f>
        <v>Ok</v>
      </c>
      <c r="X1855" s="10" t="str">
        <f>+IFERROR(VLOOKUP(Tabla2[[#This Row],[DISTRITO SEGÚN DNI]],Hoja1!$A$2:$B$55,2,FALSE),"No")</f>
        <v>CALLAO</v>
      </c>
      <c r="Y1855" s="10" t="str">
        <f>IF(OR(LOWER(Tabla2[[#This Row],[GENERO]])="masculino", LOWER(Tabla2[[#This Row],[GENERO]])="femenino"),"OK","Corregir")</f>
        <v>OK</v>
      </c>
      <c r="Z1855" s="10" t="str">
        <f>+IF(Tabla2[[#This Row],[Nro. DNI / CE]]="","Corregir",IF(LEN(Tabla2[[#This Row],[Nro. DNI / CE]])&gt;=8,"OK","Corregir"))</f>
        <v>OK</v>
      </c>
      <c r="AA1855" s="10">
        <f>COUNTIF(Tabla2[APELLIDOS Y NOMBRES],Tabla2[[#This Row],[APELLIDOS Y NOMBRES]])</f>
        <v>1</v>
      </c>
      <c r="AB1855" t="str">
        <f ca="1">+IFERROR(IF(Tabla2[[#This Row],[FECHA CESE/BAJA]]="","No Aplica",IF(AND(MONTH(Tabla2[[#This Row],[FECHA CESE/BAJA]])=MONTH(TODAY()-30),YEAR(Tabla2[[#This Row],[FECHA CESE/BAJA]])=YEAR(TODAY())),MONTH(TODAY()-30)&amp;"-"&amp;YEAR(TODAY()),"Borrar")),"No aplica")</f>
        <v>No Aplica</v>
      </c>
      <c r="AC1855" t="str">
        <f ca="1">+IFERROR(IF(Tabla2[[#This Row],[FECHA INICIO DE LABORES EN OBRA]]="","No Aplica",IF(AND(MONTH(Tabla2[[#This Row],[FECHA INICIO DE LABORES EN OBRA]])=MONTH(TODAY()-30),YEAR(Tabla2[[#This Row],[FECHA INICIO DE LABORES EN OBRA]])=YEAR(TODAY())),MONTH(TODAY()-30)&amp;"-"&amp;YEAR(TODAY()),"No Aplica")),"No Aplica")</f>
        <v>No Aplica</v>
      </c>
    </row>
    <row r="1856" spans="1:29" x14ac:dyDescent="0.25">
      <c r="A1856" s="2" t="s">
        <v>7160</v>
      </c>
      <c r="B1856" s="3" t="s">
        <v>7161</v>
      </c>
      <c r="C1856" s="3" t="s">
        <v>7161</v>
      </c>
      <c r="D1856" s="3" t="s">
        <v>7636</v>
      </c>
      <c r="E1856" s="3" t="s">
        <v>7637</v>
      </c>
      <c r="F1856" s="36">
        <v>29524</v>
      </c>
      <c r="G1856" s="3">
        <v>1</v>
      </c>
      <c r="H1856" s="3" t="s">
        <v>7638</v>
      </c>
      <c r="I1856" s="3" t="s">
        <v>7428</v>
      </c>
      <c r="J1856" s="3" t="s">
        <v>7477</v>
      </c>
      <c r="K1856" s="3" t="s">
        <v>1443</v>
      </c>
      <c r="L1856" s="8" t="s">
        <v>9813</v>
      </c>
      <c r="M1856" s="5"/>
      <c r="N1856" s="13" t="s">
        <v>7478</v>
      </c>
      <c r="O1856" s="5">
        <v>43862</v>
      </c>
      <c r="P1856" s="8">
        <v>1</v>
      </c>
      <c r="Q1856" s="9">
        <v>3</v>
      </c>
      <c r="R1856" s="9" t="str">
        <f>IFERROR(VLOOKUP(Tabla2[[#This Row],[CONTRATISTA PRNCIPAL]],Hoja1!$L$5:$M$9,2,FALSE),"CJV")</f>
        <v>CJV</v>
      </c>
      <c r="S1856" s="9" t="str">
        <f>IF(Tabla2[[#This Row],[EMPRESA]]=Tabla2[[#This Row],[CONTRATISTA PRNCIPAL]],"Principal","Secundaria")</f>
        <v>Principal</v>
      </c>
      <c r="T1856" s="10">
        <f>IFERROR(1/COUNTIF(Tabla2[CONTRATISTA PRNCIPAL],Tabla2[[#This Row],[CONTRATISTA PRNCIPAL]]),0)</f>
        <v>3.9215686274509803E-3</v>
      </c>
      <c r="U1856" s="33">
        <f ca="1">IF(((TODAY()-Tabla2[[#This Row],[FECHA NACIMIENTO]])/365)&lt;18,"Corregir", IF(((TODAY()-Tabla2[[#This Row],[FECHA NACIMIENTO]])/365)&gt;80, "Corregir",ROUNDDOWN(((TODAY()-Tabla2[[#This Row],[FECHA NACIMIENTO]])/365),0)))</f>
        <v>42</v>
      </c>
      <c r="V185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856" s="34" t="str">
        <f ca="1">+IF(Tabla2[[#This Row],[Edad]]="Corregir","Corregir","Ok")</f>
        <v>Ok</v>
      </c>
      <c r="X1856" s="10" t="str">
        <f>+IFERROR(VLOOKUP(Tabla2[[#This Row],[DISTRITO SEGÚN DNI]],Hoja1!$A$2:$B$55,2,FALSE),"No")</f>
        <v>No</v>
      </c>
      <c r="Y1856" s="10" t="str">
        <f>IF(OR(LOWER(Tabla2[[#This Row],[GENERO]])="masculino", LOWER(Tabla2[[#This Row],[GENERO]])="femenino"),"OK","Corregir")</f>
        <v>OK</v>
      </c>
      <c r="Z1856" s="10" t="str">
        <f>+IF(Tabla2[[#This Row],[Nro. DNI / CE]]="","Corregir",IF(LEN(Tabla2[[#This Row],[Nro. DNI / CE]])&gt;=8,"OK","Corregir"))</f>
        <v>OK</v>
      </c>
      <c r="AA1856" s="10">
        <f>COUNTIF(Tabla2[APELLIDOS Y NOMBRES],Tabla2[[#This Row],[APELLIDOS Y NOMBRES]])</f>
        <v>1</v>
      </c>
      <c r="AB1856" t="str">
        <f ca="1">+IFERROR(IF(Tabla2[[#This Row],[FECHA CESE/BAJA]]="","No Aplica",IF(AND(MONTH(Tabla2[[#This Row],[FECHA CESE/BAJA]])=MONTH(TODAY()-30),YEAR(Tabla2[[#This Row],[FECHA CESE/BAJA]])=YEAR(TODAY())),MONTH(TODAY()-30)&amp;"-"&amp;YEAR(TODAY()),"Borrar")),"No aplica")</f>
        <v>No Aplica</v>
      </c>
      <c r="AC1856" t="str">
        <f ca="1">+IFERROR(IF(Tabla2[[#This Row],[FECHA INICIO DE LABORES EN OBRA]]="","No Aplica",IF(AND(MONTH(Tabla2[[#This Row],[FECHA INICIO DE LABORES EN OBRA]])=MONTH(TODAY()-30),YEAR(Tabla2[[#This Row],[FECHA INICIO DE LABORES EN OBRA]])=YEAR(TODAY())),MONTH(TODAY()-30)&amp;"-"&amp;YEAR(TODAY()),"No Aplica")),"No Aplica")</f>
        <v>No Aplica</v>
      </c>
    </row>
    <row r="1857" spans="1:29" x14ac:dyDescent="0.25">
      <c r="A1857" s="2" t="s">
        <v>7160</v>
      </c>
      <c r="B1857" s="3" t="s">
        <v>7161</v>
      </c>
      <c r="C1857" s="3" t="s">
        <v>7161</v>
      </c>
      <c r="D1857" s="3" t="s">
        <v>7639</v>
      </c>
      <c r="E1857" s="3" t="s">
        <v>7640</v>
      </c>
      <c r="F1857" s="36">
        <v>23933</v>
      </c>
      <c r="G1857" s="3">
        <v>1</v>
      </c>
      <c r="H1857" s="3" t="s">
        <v>7641</v>
      </c>
      <c r="I1857" s="3" t="s">
        <v>7436</v>
      </c>
      <c r="J1857" s="3" t="s">
        <v>7496</v>
      </c>
      <c r="K1857" s="3" t="s">
        <v>1443</v>
      </c>
      <c r="L1857" s="8" t="s">
        <v>9813</v>
      </c>
      <c r="M1857" s="5"/>
      <c r="N1857" s="13" t="s">
        <v>7478</v>
      </c>
      <c r="O1857" s="5">
        <v>43678</v>
      </c>
      <c r="P1857" s="8">
        <v>1</v>
      </c>
      <c r="Q1857" s="9">
        <v>3</v>
      </c>
      <c r="R1857" s="9" t="str">
        <f>IFERROR(VLOOKUP(Tabla2[[#This Row],[CONTRATISTA PRNCIPAL]],Hoja1!$L$5:$M$9,2,FALSE),"CJV")</f>
        <v>CJV</v>
      </c>
      <c r="S1857" s="9" t="str">
        <f>IF(Tabla2[[#This Row],[EMPRESA]]=Tabla2[[#This Row],[CONTRATISTA PRNCIPAL]],"Principal","Secundaria")</f>
        <v>Principal</v>
      </c>
      <c r="T1857" s="10">
        <f>IFERROR(1/COUNTIF(Tabla2[CONTRATISTA PRNCIPAL],Tabla2[[#This Row],[CONTRATISTA PRNCIPAL]]),0)</f>
        <v>3.9215686274509803E-3</v>
      </c>
      <c r="U1857" s="33">
        <f ca="1">IF(((TODAY()-Tabla2[[#This Row],[FECHA NACIMIENTO]])/365)&lt;18,"Corregir", IF(((TODAY()-Tabla2[[#This Row],[FECHA NACIMIENTO]])/365)&gt;80, "Corregir",ROUNDDOWN(((TODAY()-Tabla2[[#This Row],[FECHA NACIMIENTO]])/365),0)))</f>
        <v>58</v>
      </c>
      <c r="V185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857" s="34" t="str">
        <f ca="1">+IF(Tabla2[[#This Row],[Edad]]="Corregir","Corregir","Ok")</f>
        <v>Ok</v>
      </c>
      <c r="X1857" s="10" t="str">
        <f>+IFERROR(VLOOKUP(Tabla2[[#This Row],[DISTRITO SEGÚN DNI]],Hoja1!$A$2:$B$55,2,FALSE),"No")</f>
        <v>No</v>
      </c>
      <c r="Y1857" s="10" t="str">
        <f>IF(OR(LOWER(Tabla2[[#This Row],[GENERO]])="masculino", LOWER(Tabla2[[#This Row],[GENERO]])="femenino"),"OK","Corregir")</f>
        <v>OK</v>
      </c>
      <c r="Z1857" s="10" t="str">
        <f>+IF(Tabla2[[#This Row],[Nro. DNI / CE]]="","Corregir",IF(LEN(Tabla2[[#This Row],[Nro. DNI / CE]])&gt;=8,"OK","Corregir"))</f>
        <v>OK</v>
      </c>
      <c r="AA1857" s="10">
        <f>COUNTIF(Tabla2[APELLIDOS Y NOMBRES],Tabla2[[#This Row],[APELLIDOS Y NOMBRES]])</f>
        <v>1</v>
      </c>
      <c r="AB1857" t="str">
        <f ca="1">+IFERROR(IF(Tabla2[[#This Row],[FECHA CESE/BAJA]]="","No Aplica",IF(AND(MONTH(Tabla2[[#This Row],[FECHA CESE/BAJA]])=MONTH(TODAY()-30),YEAR(Tabla2[[#This Row],[FECHA CESE/BAJA]])=YEAR(TODAY())),MONTH(TODAY()-30)&amp;"-"&amp;YEAR(TODAY()),"Borrar")),"No aplica")</f>
        <v>No Aplica</v>
      </c>
      <c r="AC1857" t="str">
        <f ca="1">+IFERROR(IF(Tabla2[[#This Row],[FECHA INICIO DE LABORES EN OBRA]]="","No Aplica",IF(AND(MONTH(Tabla2[[#This Row],[FECHA INICIO DE LABORES EN OBRA]])=MONTH(TODAY()-30),YEAR(Tabla2[[#This Row],[FECHA INICIO DE LABORES EN OBRA]])=YEAR(TODAY())),MONTH(TODAY()-30)&amp;"-"&amp;YEAR(TODAY()),"No Aplica")),"No Aplica")</f>
        <v>No Aplica</v>
      </c>
    </row>
    <row r="1858" spans="1:29" x14ac:dyDescent="0.25">
      <c r="A1858" s="2" t="s">
        <v>7160</v>
      </c>
      <c r="B1858" s="3" t="s">
        <v>7161</v>
      </c>
      <c r="C1858" s="3" t="s">
        <v>7161</v>
      </c>
      <c r="D1858" s="3" t="s">
        <v>7643</v>
      </c>
      <c r="E1858" s="3" t="s">
        <v>7644</v>
      </c>
      <c r="F1858" s="36">
        <v>31669</v>
      </c>
      <c r="G1858" s="3">
        <v>1</v>
      </c>
      <c r="H1858" s="3" t="s">
        <v>7645</v>
      </c>
      <c r="I1858" s="3" t="s">
        <v>7436</v>
      </c>
      <c r="J1858" s="3" t="s">
        <v>7496</v>
      </c>
      <c r="K1858" s="3" t="s">
        <v>1443</v>
      </c>
      <c r="L1858" s="8" t="s">
        <v>9813</v>
      </c>
      <c r="M1858" s="5"/>
      <c r="N1858" s="13" t="s">
        <v>7478</v>
      </c>
      <c r="O1858" s="5">
        <v>43678</v>
      </c>
      <c r="P1858" s="8">
        <v>1</v>
      </c>
      <c r="Q1858" s="9">
        <v>3</v>
      </c>
      <c r="R1858" s="9" t="str">
        <f>IFERROR(VLOOKUP(Tabla2[[#This Row],[CONTRATISTA PRNCIPAL]],Hoja1!$L$5:$M$9,2,FALSE),"CJV")</f>
        <v>CJV</v>
      </c>
      <c r="S1858" s="9" t="str">
        <f>IF(Tabla2[[#This Row],[EMPRESA]]=Tabla2[[#This Row],[CONTRATISTA PRNCIPAL]],"Principal","Secundaria")</f>
        <v>Principal</v>
      </c>
      <c r="T1858" s="10">
        <f>IFERROR(1/COUNTIF(Tabla2[CONTRATISTA PRNCIPAL],Tabla2[[#This Row],[CONTRATISTA PRNCIPAL]]),0)</f>
        <v>3.9215686274509803E-3</v>
      </c>
      <c r="U1858" s="33">
        <f ca="1">IF(((TODAY()-Tabla2[[#This Row],[FECHA NACIMIENTO]])/365)&lt;18,"Corregir", IF(((TODAY()-Tabla2[[#This Row],[FECHA NACIMIENTO]])/365)&gt;80, "Corregir",ROUNDDOWN(((TODAY()-Tabla2[[#This Row],[FECHA NACIMIENTO]])/365),0)))</f>
        <v>37</v>
      </c>
      <c r="V185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858" s="34" t="str">
        <f ca="1">+IF(Tabla2[[#This Row],[Edad]]="Corregir","Corregir","Ok")</f>
        <v>Ok</v>
      </c>
      <c r="X1858" s="10" t="str">
        <f>+IFERROR(VLOOKUP(Tabla2[[#This Row],[DISTRITO SEGÚN DNI]],Hoja1!$A$2:$B$55,2,FALSE),"No")</f>
        <v>No</v>
      </c>
      <c r="Y1858" s="10" t="str">
        <f>IF(OR(LOWER(Tabla2[[#This Row],[GENERO]])="masculino", LOWER(Tabla2[[#This Row],[GENERO]])="femenino"),"OK","Corregir")</f>
        <v>OK</v>
      </c>
      <c r="Z1858" s="10" t="str">
        <f>+IF(Tabla2[[#This Row],[Nro. DNI / CE]]="","Corregir",IF(LEN(Tabla2[[#This Row],[Nro. DNI / CE]])&gt;=8,"OK","Corregir"))</f>
        <v>OK</v>
      </c>
      <c r="AA1858" s="10">
        <f>COUNTIF(Tabla2[APELLIDOS Y NOMBRES],Tabla2[[#This Row],[APELLIDOS Y NOMBRES]])</f>
        <v>1</v>
      </c>
      <c r="AB1858" t="str">
        <f ca="1">+IFERROR(IF(Tabla2[[#This Row],[FECHA CESE/BAJA]]="","No Aplica",IF(AND(MONTH(Tabla2[[#This Row],[FECHA CESE/BAJA]])=MONTH(TODAY()-30),YEAR(Tabla2[[#This Row],[FECHA CESE/BAJA]])=YEAR(TODAY())),MONTH(TODAY()-30)&amp;"-"&amp;YEAR(TODAY()),"Borrar")),"No aplica")</f>
        <v>No Aplica</v>
      </c>
      <c r="AC1858" t="str">
        <f ca="1">+IFERROR(IF(Tabla2[[#This Row],[FECHA INICIO DE LABORES EN OBRA]]="","No Aplica",IF(AND(MONTH(Tabla2[[#This Row],[FECHA INICIO DE LABORES EN OBRA]])=MONTH(TODAY()-30),YEAR(Tabla2[[#This Row],[FECHA INICIO DE LABORES EN OBRA]])=YEAR(TODAY())),MONTH(TODAY()-30)&amp;"-"&amp;YEAR(TODAY()),"No Aplica")),"No Aplica")</f>
        <v>No Aplica</v>
      </c>
    </row>
    <row r="1859" spans="1:29" x14ac:dyDescent="0.25">
      <c r="A1859" s="2" t="s">
        <v>7160</v>
      </c>
      <c r="B1859" s="3" t="s">
        <v>7161</v>
      </c>
      <c r="C1859" s="3" t="s">
        <v>7161</v>
      </c>
      <c r="D1859" s="3" t="s">
        <v>7646</v>
      </c>
      <c r="E1859" s="3" t="s">
        <v>7647</v>
      </c>
      <c r="F1859" s="36">
        <v>28596</v>
      </c>
      <c r="G1859" s="3">
        <v>1</v>
      </c>
      <c r="H1859" s="3" t="s">
        <v>7648</v>
      </c>
      <c r="I1859" s="3" t="s">
        <v>7415</v>
      </c>
      <c r="J1859" s="3" t="s">
        <v>7649</v>
      </c>
      <c r="K1859" s="3" t="s">
        <v>5080</v>
      </c>
      <c r="L1859" s="8" t="s">
        <v>9813</v>
      </c>
      <c r="M1859" s="5"/>
      <c r="N1859" s="13" t="s">
        <v>1489</v>
      </c>
      <c r="O1859" s="5" t="s">
        <v>7650</v>
      </c>
      <c r="P1859" s="8">
        <v>1</v>
      </c>
      <c r="Q1859" s="9">
        <v>1</v>
      </c>
      <c r="R1859" s="9" t="str">
        <f>IFERROR(VLOOKUP(Tabla2[[#This Row],[CONTRATISTA PRNCIPAL]],Hoja1!$L$5:$M$9,2,FALSE),"CJV")</f>
        <v>CJV</v>
      </c>
      <c r="S1859" s="9" t="str">
        <f>IF(Tabla2[[#This Row],[EMPRESA]]=Tabla2[[#This Row],[CONTRATISTA PRNCIPAL]],"Principal","Secundaria")</f>
        <v>Principal</v>
      </c>
      <c r="T1859" s="10">
        <f>IFERROR(1/COUNTIF(Tabla2[CONTRATISTA PRNCIPAL],Tabla2[[#This Row],[CONTRATISTA PRNCIPAL]]),0)</f>
        <v>3.9215686274509803E-3</v>
      </c>
      <c r="U1859" s="33">
        <f ca="1">IF(((TODAY()-Tabla2[[#This Row],[FECHA NACIMIENTO]])/365)&lt;18,"Corregir", IF(((TODAY()-Tabla2[[#This Row],[FECHA NACIMIENTO]])/365)&gt;80, "Corregir",ROUNDDOWN(((TODAY()-Tabla2[[#This Row],[FECHA NACIMIENTO]])/365),0)))</f>
        <v>45</v>
      </c>
      <c r="V185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859" s="34" t="str">
        <f ca="1">+IF(Tabla2[[#This Row],[Edad]]="Corregir","Corregir","Ok")</f>
        <v>Ok</v>
      </c>
      <c r="X1859" s="10" t="str">
        <f>+IFERROR(VLOOKUP(Tabla2[[#This Row],[DISTRITO SEGÚN DNI]],Hoja1!$A$2:$B$55,2,FALSE),"No")</f>
        <v>EL AGUSTINO</v>
      </c>
      <c r="Y1859" s="10" t="str">
        <f>IF(OR(LOWER(Tabla2[[#This Row],[GENERO]])="masculino", LOWER(Tabla2[[#This Row],[GENERO]])="femenino"),"OK","Corregir")</f>
        <v>OK</v>
      </c>
      <c r="Z1859" s="10" t="str">
        <f>+IF(Tabla2[[#This Row],[Nro. DNI / CE]]="","Corregir",IF(LEN(Tabla2[[#This Row],[Nro. DNI / CE]])&gt;=8,"OK","Corregir"))</f>
        <v>OK</v>
      </c>
      <c r="AA1859" s="10">
        <f>COUNTIF(Tabla2[APELLIDOS Y NOMBRES],Tabla2[[#This Row],[APELLIDOS Y NOMBRES]])</f>
        <v>1</v>
      </c>
      <c r="AB1859" t="str">
        <f ca="1">+IFERROR(IF(Tabla2[[#This Row],[FECHA CESE/BAJA]]="","No Aplica",IF(AND(MONTH(Tabla2[[#This Row],[FECHA CESE/BAJA]])=MONTH(TODAY()-30),YEAR(Tabla2[[#This Row],[FECHA CESE/BAJA]])=YEAR(TODAY())),MONTH(TODAY()-30)&amp;"-"&amp;YEAR(TODAY()),"Borrar")),"No aplica")</f>
        <v>No Aplica</v>
      </c>
      <c r="AC1859" t="str">
        <f ca="1">+IFERROR(IF(Tabla2[[#This Row],[FECHA INICIO DE LABORES EN OBRA]]="","No Aplica",IF(AND(MONTH(Tabla2[[#This Row],[FECHA INICIO DE LABORES EN OBRA]])=MONTH(TODAY()-30),YEAR(Tabla2[[#This Row],[FECHA INICIO DE LABORES EN OBRA]])=YEAR(TODAY())),MONTH(TODAY()-30)&amp;"-"&amp;YEAR(TODAY()),"No Aplica")),"No Aplica")</f>
        <v>No Aplica</v>
      </c>
    </row>
    <row r="1860" spans="1:29" x14ac:dyDescent="0.25">
      <c r="A1860" s="2" t="s">
        <v>7160</v>
      </c>
      <c r="B1860" s="3" t="s">
        <v>7161</v>
      </c>
      <c r="C1860" s="3" t="s">
        <v>7161</v>
      </c>
      <c r="D1860" s="3" t="s">
        <v>7651</v>
      </c>
      <c r="E1860" s="3" t="s">
        <v>7652</v>
      </c>
      <c r="F1860" s="36">
        <v>34095</v>
      </c>
      <c r="G1860" s="3">
        <v>2</v>
      </c>
      <c r="H1860" s="3" t="s">
        <v>7557</v>
      </c>
      <c r="I1860" s="3" t="s">
        <v>7432</v>
      </c>
      <c r="J1860" s="3" t="s">
        <v>7653</v>
      </c>
      <c r="K1860" s="3" t="s">
        <v>2438</v>
      </c>
      <c r="L1860" s="8" t="s">
        <v>9813</v>
      </c>
      <c r="M1860" s="5"/>
      <c r="N1860" s="13" t="s">
        <v>1489</v>
      </c>
      <c r="O1860" s="5" t="s">
        <v>7443</v>
      </c>
      <c r="P1860" s="8">
        <v>1</v>
      </c>
      <c r="Q1860" s="9">
        <v>4</v>
      </c>
      <c r="R1860" s="9" t="str">
        <f>IFERROR(VLOOKUP(Tabla2[[#This Row],[CONTRATISTA PRNCIPAL]],Hoja1!$L$5:$M$9,2,FALSE),"CJV")</f>
        <v>CJV</v>
      </c>
      <c r="S1860" s="9" t="str">
        <f>IF(Tabla2[[#This Row],[EMPRESA]]=Tabla2[[#This Row],[CONTRATISTA PRNCIPAL]],"Principal","Secundaria")</f>
        <v>Principal</v>
      </c>
      <c r="T1860" s="10">
        <f>IFERROR(1/COUNTIF(Tabla2[CONTRATISTA PRNCIPAL],Tabla2[[#This Row],[CONTRATISTA PRNCIPAL]]),0)</f>
        <v>3.9215686274509803E-3</v>
      </c>
      <c r="U1860" s="33">
        <f ca="1">IF(((TODAY()-Tabla2[[#This Row],[FECHA NACIMIENTO]])/365)&lt;18,"Corregir", IF(((TODAY()-Tabla2[[#This Row],[FECHA NACIMIENTO]])/365)&gt;80, "Corregir",ROUNDDOWN(((TODAY()-Tabla2[[#This Row],[FECHA NACIMIENTO]])/365),0)))</f>
        <v>30</v>
      </c>
      <c r="V186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860" s="34" t="str">
        <f ca="1">+IF(Tabla2[[#This Row],[Edad]]="Corregir","Corregir","Ok")</f>
        <v>Ok</v>
      </c>
      <c r="X1860" s="10" t="str">
        <f>+IFERROR(VLOOKUP(Tabla2[[#This Row],[DISTRITO SEGÚN DNI]],Hoja1!$A$2:$B$55,2,FALSE),"No")</f>
        <v>No</v>
      </c>
      <c r="Y1860" s="10" t="str">
        <f>IF(OR(LOWER(Tabla2[[#This Row],[GENERO]])="masculino", LOWER(Tabla2[[#This Row],[GENERO]])="femenino"),"OK","Corregir")</f>
        <v>OK</v>
      </c>
      <c r="Z1860" s="10" t="str">
        <f>+IF(Tabla2[[#This Row],[Nro. DNI / CE]]="","Corregir",IF(LEN(Tabla2[[#This Row],[Nro. DNI / CE]])&gt;=8,"OK","Corregir"))</f>
        <v>OK</v>
      </c>
      <c r="AA1860" s="10">
        <f>COUNTIF(Tabla2[APELLIDOS Y NOMBRES],Tabla2[[#This Row],[APELLIDOS Y NOMBRES]])</f>
        <v>1</v>
      </c>
      <c r="AB1860" t="str">
        <f ca="1">+IFERROR(IF(Tabla2[[#This Row],[FECHA CESE/BAJA]]="","No Aplica",IF(AND(MONTH(Tabla2[[#This Row],[FECHA CESE/BAJA]])=MONTH(TODAY()-30),YEAR(Tabla2[[#This Row],[FECHA CESE/BAJA]])=YEAR(TODAY())),MONTH(TODAY()-30)&amp;"-"&amp;YEAR(TODAY()),"Borrar")),"No aplica")</f>
        <v>No Aplica</v>
      </c>
      <c r="AC1860" t="str">
        <f ca="1">+IFERROR(IF(Tabla2[[#This Row],[FECHA INICIO DE LABORES EN OBRA]]="","No Aplica",IF(AND(MONTH(Tabla2[[#This Row],[FECHA INICIO DE LABORES EN OBRA]])=MONTH(TODAY()-30),YEAR(Tabla2[[#This Row],[FECHA INICIO DE LABORES EN OBRA]])=YEAR(TODAY())),MONTH(TODAY()-30)&amp;"-"&amp;YEAR(TODAY()),"No Aplica")),"No Aplica")</f>
        <v>No Aplica</v>
      </c>
    </row>
    <row r="1861" spans="1:29" x14ac:dyDescent="0.25">
      <c r="A1861" s="2" t="s">
        <v>7160</v>
      </c>
      <c r="B1861" s="3" t="s">
        <v>7161</v>
      </c>
      <c r="C1861" s="3" t="s">
        <v>7161</v>
      </c>
      <c r="D1861" s="3" t="s">
        <v>7654</v>
      </c>
      <c r="E1861" s="3" t="s">
        <v>7655</v>
      </c>
      <c r="F1861" s="36">
        <v>33240</v>
      </c>
      <c r="G1861" s="3">
        <v>2</v>
      </c>
      <c r="H1861" s="3" t="s">
        <v>7642</v>
      </c>
      <c r="I1861" s="3" t="s">
        <v>7415</v>
      </c>
      <c r="J1861" s="3" t="s">
        <v>7656</v>
      </c>
      <c r="K1861" s="3" t="s">
        <v>2078</v>
      </c>
      <c r="L1861" s="8" t="s">
        <v>9813</v>
      </c>
      <c r="M1861" s="5"/>
      <c r="N1861" s="13" t="s">
        <v>1489</v>
      </c>
      <c r="O1861" s="5" t="s">
        <v>7657</v>
      </c>
      <c r="P1861" s="8">
        <v>1</v>
      </c>
      <c r="Q1861" s="9">
        <v>4</v>
      </c>
      <c r="R1861" s="9" t="str">
        <f>IFERROR(VLOOKUP(Tabla2[[#This Row],[CONTRATISTA PRNCIPAL]],Hoja1!$L$5:$M$9,2,FALSE),"CJV")</f>
        <v>CJV</v>
      </c>
      <c r="S1861" s="9" t="str">
        <f>IF(Tabla2[[#This Row],[EMPRESA]]=Tabla2[[#This Row],[CONTRATISTA PRNCIPAL]],"Principal","Secundaria")</f>
        <v>Principal</v>
      </c>
      <c r="T1861" s="10">
        <f>IFERROR(1/COUNTIF(Tabla2[CONTRATISTA PRNCIPAL],Tabla2[[#This Row],[CONTRATISTA PRNCIPAL]]),0)</f>
        <v>3.9215686274509803E-3</v>
      </c>
      <c r="U1861" s="33">
        <f ca="1">IF(((TODAY()-Tabla2[[#This Row],[FECHA NACIMIENTO]])/365)&lt;18,"Corregir", IF(((TODAY()-Tabla2[[#This Row],[FECHA NACIMIENTO]])/365)&gt;80, "Corregir",ROUNDDOWN(((TODAY()-Tabla2[[#This Row],[FECHA NACIMIENTO]])/365),0)))</f>
        <v>32</v>
      </c>
      <c r="V186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861" s="34" t="str">
        <f ca="1">+IF(Tabla2[[#This Row],[Edad]]="Corregir","Corregir","Ok")</f>
        <v>Ok</v>
      </c>
      <c r="X1861" s="10" t="str">
        <f>+IFERROR(VLOOKUP(Tabla2[[#This Row],[DISTRITO SEGÚN DNI]],Hoja1!$A$2:$B$55,2,FALSE),"No")</f>
        <v>ATE</v>
      </c>
      <c r="Y1861" s="10" t="str">
        <f>IF(OR(LOWER(Tabla2[[#This Row],[GENERO]])="masculino", LOWER(Tabla2[[#This Row],[GENERO]])="femenino"),"OK","Corregir")</f>
        <v>OK</v>
      </c>
      <c r="Z1861" s="10" t="str">
        <f>+IF(Tabla2[[#This Row],[Nro. DNI / CE]]="","Corregir",IF(LEN(Tabla2[[#This Row],[Nro. DNI / CE]])&gt;=8,"OK","Corregir"))</f>
        <v>OK</v>
      </c>
      <c r="AA1861" s="10">
        <f>COUNTIF(Tabla2[APELLIDOS Y NOMBRES],Tabla2[[#This Row],[APELLIDOS Y NOMBRES]])</f>
        <v>1</v>
      </c>
      <c r="AB1861" t="str">
        <f ca="1">+IFERROR(IF(Tabla2[[#This Row],[FECHA CESE/BAJA]]="","No Aplica",IF(AND(MONTH(Tabla2[[#This Row],[FECHA CESE/BAJA]])=MONTH(TODAY()-30),YEAR(Tabla2[[#This Row],[FECHA CESE/BAJA]])=YEAR(TODAY())),MONTH(TODAY()-30)&amp;"-"&amp;YEAR(TODAY()),"Borrar")),"No aplica")</f>
        <v>No Aplica</v>
      </c>
      <c r="AC1861" t="str">
        <f ca="1">+IFERROR(IF(Tabla2[[#This Row],[FECHA INICIO DE LABORES EN OBRA]]="","No Aplica",IF(AND(MONTH(Tabla2[[#This Row],[FECHA INICIO DE LABORES EN OBRA]])=MONTH(TODAY()-30),YEAR(Tabla2[[#This Row],[FECHA INICIO DE LABORES EN OBRA]])=YEAR(TODAY())),MONTH(TODAY()-30)&amp;"-"&amp;YEAR(TODAY()),"No Aplica")),"No Aplica")</f>
        <v>No Aplica</v>
      </c>
    </row>
    <row r="1862" spans="1:29" x14ac:dyDescent="0.25">
      <c r="A1862" s="2" t="s">
        <v>7160</v>
      </c>
      <c r="B1862" s="3" t="s">
        <v>7161</v>
      </c>
      <c r="C1862" s="3" t="s">
        <v>7161</v>
      </c>
      <c r="D1862" s="3" t="s">
        <v>7658</v>
      </c>
      <c r="E1862" s="3" t="s">
        <v>7659</v>
      </c>
      <c r="F1862" s="36">
        <v>28098</v>
      </c>
      <c r="G1862" s="3">
        <v>2</v>
      </c>
      <c r="H1862" s="3" t="s">
        <v>7557</v>
      </c>
      <c r="I1862" s="3" t="s">
        <v>7428</v>
      </c>
      <c r="J1862" s="3" t="s">
        <v>7660</v>
      </c>
      <c r="K1862" s="3" t="s">
        <v>2483</v>
      </c>
      <c r="L1862" s="8" t="s">
        <v>9813</v>
      </c>
      <c r="M1862" s="5"/>
      <c r="N1862" s="13" t="s">
        <v>1489</v>
      </c>
      <c r="O1862" s="5" t="s">
        <v>7606</v>
      </c>
      <c r="P1862" s="8">
        <v>1</v>
      </c>
      <c r="Q1862" s="9">
        <v>4</v>
      </c>
      <c r="R1862" s="9" t="str">
        <f>IFERROR(VLOOKUP(Tabla2[[#This Row],[CONTRATISTA PRNCIPAL]],Hoja1!$L$5:$M$9,2,FALSE),"CJV")</f>
        <v>CJV</v>
      </c>
      <c r="S1862" s="9" t="str">
        <f>IF(Tabla2[[#This Row],[EMPRESA]]=Tabla2[[#This Row],[CONTRATISTA PRNCIPAL]],"Principal","Secundaria")</f>
        <v>Principal</v>
      </c>
      <c r="T1862" s="10">
        <f>IFERROR(1/COUNTIF(Tabla2[CONTRATISTA PRNCIPAL],Tabla2[[#This Row],[CONTRATISTA PRNCIPAL]]),0)</f>
        <v>3.9215686274509803E-3</v>
      </c>
      <c r="U1862" s="33">
        <f ca="1">IF(((TODAY()-Tabla2[[#This Row],[FECHA NACIMIENTO]])/365)&lt;18,"Corregir", IF(((TODAY()-Tabla2[[#This Row],[FECHA NACIMIENTO]])/365)&gt;80, "Corregir",ROUNDDOWN(((TODAY()-Tabla2[[#This Row],[FECHA NACIMIENTO]])/365),0)))</f>
        <v>46</v>
      </c>
      <c r="V186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862" s="34" t="str">
        <f ca="1">+IF(Tabla2[[#This Row],[Edad]]="Corregir","Corregir","Ok")</f>
        <v>Ok</v>
      </c>
      <c r="X1862" s="10" t="str">
        <f>+IFERROR(VLOOKUP(Tabla2[[#This Row],[DISTRITO SEGÚN DNI]],Hoja1!$A$2:$B$55,2,FALSE),"No")</f>
        <v>No</v>
      </c>
      <c r="Y1862" s="10" t="str">
        <f>IF(OR(LOWER(Tabla2[[#This Row],[GENERO]])="masculino", LOWER(Tabla2[[#This Row],[GENERO]])="femenino"),"OK","Corregir")</f>
        <v>OK</v>
      </c>
      <c r="Z1862" s="10" t="str">
        <f>+IF(Tabla2[[#This Row],[Nro. DNI / CE]]="","Corregir",IF(LEN(Tabla2[[#This Row],[Nro. DNI / CE]])&gt;=8,"OK","Corregir"))</f>
        <v>OK</v>
      </c>
      <c r="AA1862" s="10">
        <f>COUNTIF(Tabla2[APELLIDOS Y NOMBRES],Tabla2[[#This Row],[APELLIDOS Y NOMBRES]])</f>
        <v>1</v>
      </c>
      <c r="AB1862" t="str">
        <f ca="1">+IFERROR(IF(Tabla2[[#This Row],[FECHA CESE/BAJA]]="","No Aplica",IF(AND(MONTH(Tabla2[[#This Row],[FECHA CESE/BAJA]])=MONTH(TODAY()-30),YEAR(Tabla2[[#This Row],[FECHA CESE/BAJA]])=YEAR(TODAY())),MONTH(TODAY()-30)&amp;"-"&amp;YEAR(TODAY()),"Borrar")),"No aplica")</f>
        <v>No Aplica</v>
      </c>
      <c r="AC1862" t="str">
        <f ca="1">+IFERROR(IF(Tabla2[[#This Row],[FECHA INICIO DE LABORES EN OBRA]]="","No Aplica",IF(AND(MONTH(Tabla2[[#This Row],[FECHA INICIO DE LABORES EN OBRA]])=MONTH(TODAY()-30),YEAR(Tabla2[[#This Row],[FECHA INICIO DE LABORES EN OBRA]])=YEAR(TODAY())),MONTH(TODAY()-30)&amp;"-"&amp;YEAR(TODAY()),"No Aplica")),"No Aplica")</f>
        <v>No Aplica</v>
      </c>
    </row>
    <row r="1863" spans="1:29" x14ac:dyDescent="0.25">
      <c r="A1863" s="2" t="s">
        <v>7160</v>
      </c>
      <c r="B1863" s="3" t="s">
        <v>7161</v>
      </c>
      <c r="C1863" s="3" t="s">
        <v>7161</v>
      </c>
      <c r="D1863" s="3" t="s">
        <v>7661</v>
      </c>
      <c r="E1863" s="3" t="s">
        <v>7662</v>
      </c>
      <c r="F1863" s="36">
        <v>27350</v>
      </c>
      <c r="G1863" s="3">
        <v>2</v>
      </c>
      <c r="H1863" s="3" t="s">
        <v>7568</v>
      </c>
      <c r="I1863" s="3" t="s">
        <v>7436</v>
      </c>
      <c r="J1863" s="3" t="s">
        <v>7663</v>
      </c>
      <c r="K1863" s="3" t="s">
        <v>7664</v>
      </c>
      <c r="L1863" s="8" t="s">
        <v>9813</v>
      </c>
      <c r="M1863" s="5"/>
      <c r="N1863" s="13" t="s">
        <v>1489</v>
      </c>
      <c r="O1863" s="5">
        <v>44721</v>
      </c>
      <c r="P1863" s="8">
        <v>1</v>
      </c>
      <c r="Q1863" s="9">
        <v>4</v>
      </c>
      <c r="R1863" s="9" t="str">
        <f>IFERROR(VLOOKUP(Tabla2[[#This Row],[CONTRATISTA PRNCIPAL]],Hoja1!$L$5:$M$9,2,FALSE),"CJV")</f>
        <v>CJV</v>
      </c>
      <c r="S1863" s="9" t="str">
        <f>IF(Tabla2[[#This Row],[EMPRESA]]=Tabla2[[#This Row],[CONTRATISTA PRNCIPAL]],"Principal","Secundaria")</f>
        <v>Principal</v>
      </c>
      <c r="T1863" s="10">
        <f>IFERROR(1/COUNTIF(Tabla2[CONTRATISTA PRNCIPAL],Tabla2[[#This Row],[CONTRATISTA PRNCIPAL]]),0)</f>
        <v>3.9215686274509803E-3</v>
      </c>
      <c r="U1863" s="33">
        <f ca="1">IF(((TODAY()-Tabla2[[#This Row],[FECHA NACIMIENTO]])/365)&lt;18,"Corregir", IF(((TODAY()-Tabla2[[#This Row],[FECHA NACIMIENTO]])/365)&gt;80, "Corregir",ROUNDDOWN(((TODAY()-Tabla2[[#This Row],[FECHA NACIMIENTO]])/365),0)))</f>
        <v>48</v>
      </c>
      <c r="V186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863" s="34" t="str">
        <f ca="1">+IF(Tabla2[[#This Row],[Edad]]="Corregir","Corregir","Ok")</f>
        <v>Ok</v>
      </c>
      <c r="X1863" s="10" t="str">
        <f>+IFERROR(VLOOKUP(Tabla2[[#This Row],[DISTRITO SEGÚN DNI]],Hoja1!$A$2:$B$55,2,FALSE),"No")</f>
        <v>No</v>
      </c>
      <c r="Y1863" s="10" t="str">
        <f>IF(OR(LOWER(Tabla2[[#This Row],[GENERO]])="masculino", LOWER(Tabla2[[#This Row],[GENERO]])="femenino"),"OK","Corregir")</f>
        <v>OK</v>
      </c>
      <c r="Z1863" s="10" t="str">
        <f>+IF(Tabla2[[#This Row],[Nro. DNI / CE]]="","Corregir",IF(LEN(Tabla2[[#This Row],[Nro. DNI / CE]])&gt;=8,"OK","Corregir"))</f>
        <v>OK</v>
      </c>
      <c r="AA1863" s="10">
        <f>COUNTIF(Tabla2[APELLIDOS Y NOMBRES],Tabla2[[#This Row],[APELLIDOS Y NOMBRES]])</f>
        <v>1</v>
      </c>
      <c r="AB1863" t="str">
        <f ca="1">+IFERROR(IF(Tabla2[[#This Row],[FECHA CESE/BAJA]]="","No Aplica",IF(AND(MONTH(Tabla2[[#This Row],[FECHA CESE/BAJA]])=MONTH(TODAY()-30),YEAR(Tabla2[[#This Row],[FECHA CESE/BAJA]])=YEAR(TODAY())),MONTH(TODAY()-30)&amp;"-"&amp;YEAR(TODAY()),"Borrar")),"No aplica")</f>
        <v>No Aplica</v>
      </c>
      <c r="AC1863" t="str">
        <f ca="1">+IFERROR(IF(Tabla2[[#This Row],[FECHA INICIO DE LABORES EN OBRA]]="","No Aplica",IF(AND(MONTH(Tabla2[[#This Row],[FECHA INICIO DE LABORES EN OBRA]])=MONTH(TODAY()-30),YEAR(Tabla2[[#This Row],[FECHA INICIO DE LABORES EN OBRA]])=YEAR(TODAY())),MONTH(TODAY()-30)&amp;"-"&amp;YEAR(TODAY()),"No Aplica")),"No Aplica")</f>
        <v>No Aplica</v>
      </c>
    </row>
    <row r="1864" spans="1:29" x14ac:dyDescent="0.25">
      <c r="A1864" s="2" t="s">
        <v>7160</v>
      </c>
      <c r="B1864" s="3" t="s">
        <v>7161</v>
      </c>
      <c r="C1864" s="3" t="s">
        <v>7161</v>
      </c>
      <c r="D1864" s="3" t="s">
        <v>7665</v>
      </c>
      <c r="E1864" s="3" t="s">
        <v>7666</v>
      </c>
      <c r="F1864" s="36">
        <v>30792</v>
      </c>
      <c r="G1864" s="3">
        <v>1</v>
      </c>
      <c r="H1864" s="3" t="s">
        <v>10345</v>
      </c>
      <c r="I1864" s="3" t="s">
        <v>7428</v>
      </c>
      <c r="J1864" s="3" t="s">
        <v>7477</v>
      </c>
      <c r="K1864" s="3" t="s">
        <v>1443</v>
      </c>
      <c r="L1864" s="8" t="s">
        <v>9813</v>
      </c>
      <c r="M1864" s="5"/>
      <c r="N1864" s="13" t="s">
        <v>7478</v>
      </c>
      <c r="O1864" s="5">
        <v>43891</v>
      </c>
      <c r="P1864" s="8">
        <v>1</v>
      </c>
      <c r="Q1864" s="9">
        <v>3</v>
      </c>
      <c r="R1864" s="9" t="str">
        <f>IFERROR(VLOOKUP(Tabla2[[#This Row],[CONTRATISTA PRNCIPAL]],Hoja1!$L$5:$M$9,2,FALSE),"CJV")</f>
        <v>CJV</v>
      </c>
      <c r="S1864" s="9" t="str">
        <f>IF(Tabla2[[#This Row],[EMPRESA]]=Tabla2[[#This Row],[CONTRATISTA PRNCIPAL]],"Principal","Secundaria")</f>
        <v>Principal</v>
      </c>
      <c r="T1864" s="10">
        <f>IFERROR(1/COUNTIF(Tabla2[CONTRATISTA PRNCIPAL],Tabla2[[#This Row],[CONTRATISTA PRNCIPAL]]),0)</f>
        <v>3.9215686274509803E-3</v>
      </c>
      <c r="U1864" s="33">
        <f ca="1">IF(((TODAY()-Tabla2[[#This Row],[FECHA NACIMIENTO]])/365)&lt;18,"Corregir", IF(((TODAY()-Tabla2[[#This Row],[FECHA NACIMIENTO]])/365)&gt;80, "Corregir",ROUNDDOWN(((TODAY()-Tabla2[[#This Row],[FECHA NACIMIENTO]])/365),0)))</f>
        <v>39</v>
      </c>
      <c r="V186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864" s="34" t="str">
        <f ca="1">+IF(Tabla2[[#This Row],[Edad]]="Corregir","Corregir","Ok")</f>
        <v>Ok</v>
      </c>
      <c r="X1864" s="10" t="str">
        <f>+IFERROR(VLOOKUP(Tabla2[[#This Row],[DISTRITO SEGÚN DNI]],Hoja1!$A$2:$B$55,2,FALSE),"No")</f>
        <v>No</v>
      </c>
      <c r="Y1864" s="10" t="str">
        <f>IF(OR(LOWER(Tabla2[[#This Row],[GENERO]])="masculino", LOWER(Tabla2[[#This Row],[GENERO]])="femenino"),"OK","Corregir")</f>
        <v>OK</v>
      </c>
      <c r="Z1864" s="10" t="str">
        <f>+IF(Tabla2[[#This Row],[Nro. DNI / CE]]="","Corregir",IF(LEN(Tabla2[[#This Row],[Nro. DNI / CE]])&gt;=8,"OK","Corregir"))</f>
        <v>OK</v>
      </c>
      <c r="AA1864" s="10">
        <f>COUNTIF(Tabla2[APELLIDOS Y NOMBRES],Tabla2[[#This Row],[APELLIDOS Y NOMBRES]])</f>
        <v>1</v>
      </c>
      <c r="AB1864" t="str">
        <f ca="1">+IFERROR(IF(Tabla2[[#This Row],[FECHA CESE/BAJA]]="","No Aplica",IF(AND(MONTH(Tabla2[[#This Row],[FECHA CESE/BAJA]])=MONTH(TODAY()-30),YEAR(Tabla2[[#This Row],[FECHA CESE/BAJA]])=YEAR(TODAY())),MONTH(TODAY()-30)&amp;"-"&amp;YEAR(TODAY()),"Borrar")),"No aplica")</f>
        <v>No Aplica</v>
      </c>
      <c r="AC1864" t="str">
        <f ca="1">+IFERROR(IF(Tabla2[[#This Row],[FECHA INICIO DE LABORES EN OBRA]]="","No Aplica",IF(AND(MONTH(Tabla2[[#This Row],[FECHA INICIO DE LABORES EN OBRA]])=MONTH(TODAY()-30),YEAR(Tabla2[[#This Row],[FECHA INICIO DE LABORES EN OBRA]])=YEAR(TODAY())),MONTH(TODAY()-30)&amp;"-"&amp;YEAR(TODAY()),"No Aplica")),"No Aplica")</f>
        <v>No Aplica</v>
      </c>
    </row>
    <row r="1865" spans="1:29" x14ac:dyDescent="0.25">
      <c r="A1865" s="2" t="s">
        <v>7160</v>
      </c>
      <c r="B1865" s="3" t="s">
        <v>7161</v>
      </c>
      <c r="C1865" s="3" t="s">
        <v>7161</v>
      </c>
      <c r="D1865" s="3" t="s">
        <v>7667</v>
      </c>
      <c r="E1865" s="3" t="s">
        <v>10346</v>
      </c>
      <c r="F1865" s="36">
        <v>26668</v>
      </c>
      <c r="G1865" s="3">
        <v>1</v>
      </c>
      <c r="H1865" s="3" t="s">
        <v>3072</v>
      </c>
      <c r="I1865" s="3" t="s">
        <v>7432</v>
      </c>
      <c r="J1865" s="3" t="s">
        <v>7668</v>
      </c>
      <c r="K1865" s="3" t="s">
        <v>7669</v>
      </c>
      <c r="L1865" s="8" t="s">
        <v>9813</v>
      </c>
      <c r="M1865" s="5"/>
      <c r="N1865" s="13" t="s">
        <v>1489</v>
      </c>
      <c r="O1865" s="5">
        <v>45054</v>
      </c>
      <c r="P1865" s="8">
        <v>1</v>
      </c>
      <c r="Q1865" s="9">
        <v>4</v>
      </c>
      <c r="R1865" s="9" t="str">
        <f>IFERROR(VLOOKUP(Tabla2[[#This Row],[CONTRATISTA PRNCIPAL]],Hoja1!$L$5:$M$9,2,FALSE),"CJV")</f>
        <v>CJV</v>
      </c>
      <c r="S1865" s="9" t="str">
        <f>IF(Tabla2[[#This Row],[EMPRESA]]=Tabla2[[#This Row],[CONTRATISTA PRNCIPAL]],"Principal","Secundaria")</f>
        <v>Principal</v>
      </c>
      <c r="T1865" s="10">
        <f>IFERROR(1/COUNTIF(Tabla2[CONTRATISTA PRNCIPAL],Tabla2[[#This Row],[CONTRATISTA PRNCIPAL]]),0)</f>
        <v>3.9215686274509803E-3</v>
      </c>
      <c r="U1865" s="33">
        <f ca="1">IF(((TODAY()-Tabla2[[#This Row],[FECHA NACIMIENTO]])/365)&lt;18,"Corregir", IF(((TODAY()-Tabla2[[#This Row],[FECHA NACIMIENTO]])/365)&gt;80, "Corregir",ROUNDDOWN(((TODAY()-Tabla2[[#This Row],[FECHA NACIMIENTO]])/365),0)))</f>
        <v>50</v>
      </c>
      <c r="V186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865" s="34" t="str">
        <f ca="1">+IF(Tabla2[[#This Row],[Edad]]="Corregir","Corregir","Ok")</f>
        <v>Ok</v>
      </c>
      <c r="X1865" s="10" t="str">
        <f>+IFERROR(VLOOKUP(Tabla2[[#This Row],[DISTRITO SEGÚN DNI]],Hoja1!$A$2:$B$55,2,FALSE),"No")</f>
        <v>No</v>
      </c>
      <c r="Y1865" s="10" t="str">
        <f>IF(OR(LOWER(Tabla2[[#This Row],[GENERO]])="masculino", LOWER(Tabla2[[#This Row],[GENERO]])="femenino"),"OK","Corregir")</f>
        <v>OK</v>
      </c>
      <c r="Z1865" s="10" t="str">
        <f>+IF(Tabla2[[#This Row],[Nro. DNI / CE]]="","Corregir",IF(LEN(Tabla2[[#This Row],[Nro. DNI / CE]])&gt;=8,"OK","Corregir"))</f>
        <v>OK</v>
      </c>
      <c r="AA1865" s="10">
        <f>COUNTIF(Tabla2[APELLIDOS Y NOMBRES],Tabla2[[#This Row],[APELLIDOS Y NOMBRES]])</f>
        <v>1</v>
      </c>
      <c r="AB1865" t="str">
        <f ca="1">+IFERROR(IF(Tabla2[[#This Row],[FECHA CESE/BAJA]]="","No Aplica",IF(AND(MONTH(Tabla2[[#This Row],[FECHA CESE/BAJA]])=MONTH(TODAY()-30),YEAR(Tabla2[[#This Row],[FECHA CESE/BAJA]])=YEAR(TODAY())),MONTH(TODAY()-30)&amp;"-"&amp;YEAR(TODAY()),"Borrar")),"No aplica")</f>
        <v>No Aplica</v>
      </c>
      <c r="AC1865" t="str">
        <f ca="1">+IFERROR(IF(Tabla2[[#This Row],[FECHA INICIO DE LABORES EN OBRA]]="","No Aplica",IF(AND(MONTH(Tabla2[[#This Row],[FECHA INICIO DE LABORES EN OBRA]])=MONTH(TODAY()-30),YEAR(Tabla2[[#This Row],[FECHA INICIO DE LABORES EN OBRA]])=YEAR(TODAY())),MONTH(TODAY()-30)&amp;"-"&amp;YEAR(TODAY()),"No Aplica")),"No Aplica")</f>
        <v>No Aplica</v>
      </c>
    </row>
    <row r="1866" spans="1:29" x14ac:dyDescent="0.25">
      <c r="A1866" s="2" t="s">
        <v>7160</v>
      </c>
      <c r="B1866" s="3" t="s">
        <v>7161</v>
      </c>
      <c r="C1866" s="3" t="s">
        <v>7161</v>
      </c>
      <c r="D1866" s="3" t="s">
        <v>7670</v>
      </c>
      <c r="E1866" s="3" t="s">
        <v>7671</v>
      </c>
      <c r="F1866" s="36">
        <v>29277</v>
      </c>
      <c r="G1866" s="3">
        <v>2</v>
      </c>
      <c r="H1866" s="3" t="s">
        <v>1406</v>
      </c>
      <c r="I1866" s="3" t="s">
        <v>7502</v>
      </c>
      <c r="J1866" s="3" t="s">
        <v>7672</v>
      </c>
      <c r="K1866" s="3" t="s">
        <v>1492</v>
      </c>
      <c r="L1866" s="8" t="s">
        <v>9813</v>
      </c>
      <c r="M1866" s="5"/>
      <c r="N1866" s="13" t="s">
        <v>1489</v>
      </c>
      <c r="O1866" s="5">
        <v>45082</v>
      </c>
      <c r="P1866" s="8">
        <v>1</v>
      </c>
      <c r="Q1866" s="9">
        <v>4</v>
      </c>
      <c r="R1866" s="9" t="str">
        <f>IFERROR(VLOOKUP(Tabla2[[#This Row],[CONTRATISTA PRNCIPAL]],Hoja1!$L$5:$M$9,2,FALSE),"CJV")</f>
        <v>CJV</v>
      </c>
      <c r="S1866" s="9" t="str">
        <f>IF(Tabla2[[#This Row],[EMPRESA]]=Tabla2[[#This Row],[CONTRATISTA PRNCIPAL]],"Principal","Secundaria")</f>
        <v>Principal</v>
      </c>
      <c r="T1866" s="10">
        <f>IFERROR(1/COUNTIF(Tabla2[CONTRATISTA PRNCIPAL],Tabla2[[#This Row],[CONTRATISTA PRNCIPAL]]),0)</f>
        <v>3.9215686274509803E-3</v>
      </c>
      <c r="U1866" s="33">
        <f ca="1">IF(((TODAY()-Tabla2[[#This Row],[FECHA NACIMIENTO]])/365)&lt;18,"Corregir", IF(((TODAY()-Tabla2[[#This Row],[FECHA NACIMIENTO]])/365)&gt;80, "Corregir",ROUNDDOWN(((TODAY()-Tabla2[[#This Row],[FECHA NACIMIENTO]])/365),0)))</f>
        <v>43</v>
      </c>
      <c r="V186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866" s="34" t="str">
        <f ca="1">+IF(Tabla2[[#This Row],[Edad]]="Corregir","Corregir","Ok")</f>
        <v>Ok</v>
      </c>
      <c r="X1866" s="10" t="str">
        <f>+IFERROR(VLOOKUP(Tabla2[[#This Row],[DISTRITO SEGÚN DNI]],Hoja1!$A$2:$B$55,2,FALSE),"No")</f>
        <v>No</v>
      </c>
      <c r="Y1866" s="10" t="str">
        <f>IF(OR(LOWER(Tabla2[[#This Row],[GENERO]])="masculino", LOWER(Tabla2[[#This Row],[GENERO]])="femenino"),"OK","Corregir")</f>
        <v>OK</v>
      </c>
      <c r="Z1866" s="10" t="str">
        <f>+IF(Tabla2[[#This Row],[Nro. DNI / CE]]="","Corregir",IF(LEN(Tabla2[[#This Row],[Nro. DNI / CE]])&gt;=8,"OK","Corregir"))</f>
        <v>OK</v>
      </c>
      <c r="AA1866" s="10">
        <f>COUNTIF(Tabla2[APELLIDOS Y NOMBRES],Tabla2[[#This Row],[APELLIDOS Y NOMBRES]])</f>
        <v>1</v>
      </c>
      <c r="AB1866" t="str">
        <f ca="1">+IFERROR(IF(Tabla2[[#This Row],[FECHA CESE/BAJA]]="","No Aplica",IF(AND(MONTH(Tabla2[[#This Row],[FECHA CESE/BAJA]])=MONTH(TODAY()-30),YEAR(Tabla2[[#This Row],[FECHA CESE/BAJA]])=YEAR(TODAY())),MONTH(TODAY()-30)&amp;"-"&amp;YEAR(TODAY()),"Borrar")),"No aplica")</f>
        <v>No Aplica</v>
      </c>
      <c r="AC1866" t="str">
        <f ca="1">+IFERROR(IF(Tabla2[[#This Row],[FECHA INICIO DE LABORES EN OBRA]]="","No Aplica",IF(AND(MONTH(Tabla2[[#This Row],[FECHA INICIO DE LABORES EN OBRA]])=MONTH(TODAY()-30),YEAR(Tabla2[[#This Row],[FECHA INICIO DE LABORES EN OBRA]])=YEAR(TODAY())),MONTH(TODAY()-30)&amp;"-"&amp;YEAR(TODAY()),"No Aplica")),"No Aplica")</f>
        <v>No Aplica</v>
      </c>
    </row>
    <row r="1867" spans="1:29" x14ac:dyDescent="0.25">
      <c r="A1867" s="2" t="s">
        <v>7160</v>
      </c>
      <c r="B1867" s="3" t="s">
        <v>7161</v>
      </c>
      <c r="C1867" s="3" t="s">
        <v>7161</v>
      </c>
      <c r="D1867" s="3" t="s">
        <v>7673</v>
      </c>
      <c r="E1867" s="3" t="s">
        <v>7674</v>
      </c>
      <c r="F1867" s="36">
        <v>27388</v>
      </c>
      <c r="G1867" s="3">
        <v>1</v>
      </c>
      <c r="H1867" s="3" t="s">
        <v>7675</v>
      </c>
      <c r="I1867" s="3" t="s">
        <v>7436</v>
      </c>
      <c r="J1867" s="3" t="s">
        <v>7676</v>
      </c>
      <c r="K1867" s="3" t="s">
        <v>3073</v>
      </c>
      <c r="L1867" s="8" t="s">
        <v>9818</v>
      </c>
      <c r="M1867" s="5"/>
      <c r="N1867" s="13" t="s">
        <v>1489</v>
      </c>
      <c r="O1867" s="5">
        <v>44866</v>
      </c>
      <c r="P1867" s="8">
        <v>1</v>
      </c>
      <c r="Q1867" s="9">
        <v>4</v>
      </c>
      <c r="R1867" s="9" t="str">
        <f>IFERROR(VLOOKUP(Tabla2[[#This Row],[CONTRATISTA PRNCIPAL]],Hoja1!$L$5:$M$9,2,FALSE),"CJV")</f>
        <v>CJV</v>
      </c>
      <c r="S1867" s="9" t="str">
        <f>IF(Tabla2[[#This Row],[EMPRESA]]=Tabla2[[#This Row],[CONTRATISTA PRNCIPAL]],"Principal","Secundaria")</f>
        <v>Principal</v>
      </c>
      <c r="T1867" s="10">
        <f>IFERROR(1/COUNTIF(Tabla2[CONTRATISTA PRNCIPAL],Tabla2[[#This Row],[CONTRATISTA PRNCIPAL]]),0)</f>
        <v>3.9215686274509803E-3</v>
      </c>
      <c r="U1867" s="33">
        <f ca="1">IF(((TODAY()-Tabla2[[#This Row],[FECHA NACIMIENTO]])/365)&lt;18,"Corregir", IF(((TODAY()-Tabla2[[#This Row],[FECHA NACIMIENTO]])/365)&gt;80, "Corregir",ROUNDDOWN(((TODAY()-Tabla2[[#This Row],[FECHA NACIMIENTO]])/365),0)))</f>
        <v>48</v>
      </c>
      <c r="V186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867" s="34" t="str">
        <f ca="1">+IF(Tabla2[[#This Row],[Edad]]="Corregir","Corregir","Ok")</f>
        <v>Ok</v>
      </c>
      <c r="X1867" s="10" t="str">
        <f>+IFERROR(VLOOKUP(Tabla2[[#This Row],[DISTRITO SEGÚN DNI]],Hoja1!$A$2:$B$55,2,FALSE),"No")</f>
        <v>No</v>
      </c>
      <c r="Y1867" s="10" t="str">
        <f>IF(OR(LOWER(Tabla2[[#This Row],[GENERO]])="masculino", LOWER(Tabla2[[#This Row],[GENERO]])="femenino"),"OK","Corregir")</f>
        <v>OK</v>
      </c>
      <c r="Z1867" s="10" t="str">
        <f>+IF(Tabla2[[#This Row],[Nro. DNI / CE]]="","Corregir",IF(LEN(Tabla2[[#This Row],[Nro. DNI / CE]])&gt;=8,"OK","Corregir"))</f>
        <v>OK</v>
      </c>
      <c r="AA1867" s="10">
        <f>COUNTIF(Tabla2[APELLIDOS Y NOMBRES],Tabla2[[#This Row],[APELLIDOS Y NOMBRES]])</f>
        <v>1</v>
      </c>
      <c r="AB1867" t="str">
        <f ca="1">+IFERROR(IF(Tabla2[[#This Row],[FECHA CESE/BAJA]]="","No Aplica",IF(AND(MONTH(Tabla2[[#This Row],[FECHA CESE/BAJA]])=MONTH(TODAY()-30),YEAR(Tabla2[[#This Row],[FECHA CESE/BAJA]])=YEAR(TODAY())),MONTH(TODAY()-30)&amp;"-"&amp;YEAR(TODAY()),"Borrar")),"No aplica")</f>
        <v>No Aplica</v>
      </c>
      <c r="AC1867" t="str">
        <f ca="1">+IFERROR(IF(Tabla2[[#This Row],[FECHA INICIO DE LABORES EN OBRA]]="","No Aplica",IF(AND(MONTH(Tabla2[[#This Row],[FECHA INICIO DE LABORES EN OBRA]])=MONTH(TODAY()-30),YEAR(Tabla2[[#This Row],[FECHA INICIO DE LABORES EN OBRA]])=YEAR(TODAY())),MONTH(TODAY()-30)&amp;"-"&amp;YEAR(TODAY()),"No Aplica")),"No Aplica")</f>
        <v>No Aplica</v>
      </c>
    </row>
    <row r="1868" spans="1:29" x14ac:dyDescent="0.25">
      <c r="A1868" s="2" t="s">
        <v>7160</v>
      </c>
      <c r="B1868" s="3" t="s">
        <v>7161</v>
      </c>
      <c r="C1868" s="3" t="s">
        <v>7161</v>
      </c>
      <c r="D1868" s="3" t="s">
        <v>7677</v>
      </c>
      <c r="E1868" s="3" t="s">
        <v>7678</v>
      </c>
      <c r="F1868" s="36">
        <v>32645</v>
      </c>
      <c r="G1868" s="3">
        <v>1</v>
      </c>
      <c r="H1868" s="3" t="s">
        <v>7679</v>
      </c>
      <c r="I1868" s="3" t="s">
        <v>7436</v>
      </c>
      <c r="J1868" s="3" t="s">
        <v>7680</v>
      </c>
      <c r="K1868" s="3" t="s">
        <v>7681</v>
      </c>
      <c r="L1868" s="8" t="s">
        <v>9818</v>
      </c>
      <c r="M1868" s="5"/>
      <c r="N1868" s="13" t="s">
        <v>1489</v>
      </c>
      <c r="O1868" s="5">
        <v>44235</v>
      </c>
      <c r="P1868" s="8">
        <v>1</v>
      </c>
      <c r="Q1868" s="9">
        <v>1</v>
      </c>
      <c r="R1868" s="9" t="str">
        <f>IFERROR(VLOOKUP(Tabla2[[#This Row],[CONTRATISTA PRNCIPAL]],Hoja1!$L$5:$M$9,2,FALSE),"CJV")</f>
        <v>CJV</v>
      </c>
      <c r="S1868" s="9" t="str">
        <f>IF(Tabla2[[#This Row],[EMPRESA]]=Tabla2[[#This Row],[CONTRATISTA PRNCIPAL]],"Principal","Secundaria")</f>
        <v>Principal</v>
      </c>
      <c r="T1868" s="10">
        <f>IFERROR(1/COUNTIF(Tabla2[CONTRATISTA PRNCIPAL],Tabla2[[#This Row],[CONTRATISTA PRNCIPAL]]),0)</f>
        <v>3.9215686274509803E-3</v>
      </c>
      <c r="U1868" s="33">
        <f ca="1">IF(((TODAY()-Tabla2[[#This Row],[FECHA NACIMIENTO]])/365)&lt;18,"Corregir", IF(((TODAY()-Tabla2[[#This Row],[FECHA NACIMIENTO]])/365)&gt;80, "Corregir",ROUNDDOWN(((TODAY()-Tabla2[[#This Row],[FECHA NACIMIENTO]])/365),0)))</f>
        <v>34</v>
      </c>
      <c r="V186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868" s="34" t="str">
        <f ca="1">+IF(Tabla2[[#This Row],[Edad]]="Corregir","Corregir","Ok")</f>
        <v>Ok</v>
      </c>
      <c r="X1868" s="10" t="str">
        <f>+IFERROR(VLOOKUP(Tabla2[[#This Row],[DISTRITO SEGÚN DNI]],Hoja1!$A$2:$B$55,2,FALSE),"No")</f>
        <v>No</v>
      </c>
      <c r="Y1868" s="10" t="str">
        <f>IF(OR(LOWER(Tabla2[[#This Row],[GENERO]])="masculino", LOWER(Tabla2[[#This Row],[GENERO]])="femenino"),"OK","Corregir")</f>
        <v>OK</v>
      </c>
      <c r="Z1868" s="10" t="str">
        <f>+IF(Tabla2[[#This Row],[Nro. DNI / CE]]="","Corregir",IF(LEN(Tabla2[[#This Row],[Nro. DNI / CE]])&gt;=8,"OK","Corregir"))</f>
        <v>OK</v>
      </c>
      <c r="AA1868" s="10">
        <f>COUNTIF(Tabla2[APELLIDOS Y NOMBRES],Tabla2[[#This Row],[APELLIDOS Y NOMBRES]])</f>
        <v>1</v>
      </c>
      <c r="AB1868" t="str">
        <f ca="1">+IFERROR(IF(Tabla2[[#This Row],[FECHA CESE/BAJA]]="","No Aplica",IF(AND(MONTH(Tabla2[[#This Row],[FECHA CESE/BAJA]])=MONTH(TODAY()-30),YEAR(Tabla2[[#This Row],[FECHA CESE/BAJA]])=YEAR(TODAY())),MONTH(TODAY()-30)&amp;"-"&amp;YEAR(TODAY()),"Borrar")),"No aplica")</f>
        <v>No Aplica</v>
      </c>
      <c r="AC1868" t="str">
        <f ca="1">+IFERROR(IF(Tabla2[[#This Row],[FECHA INICIO DE LABORES EN OBRA]]="","No Aplica",IF(AND(MONTH(Tabla2[[#This Row],[FECHA INICIO DE LABORES EN OBRA]])=MONTH(TODAY()-30),YEAR(Tabla2[[#This Row],[FECHA INICIO DE LABORES EN OBRA]])=YEAR(TODAY())),MONTH(TODAY()-30)&amp;"-"&amp;YEAR(TODAY()),"No Aplica")),"No Aplica")</f>
        <v>No Aplica</v>
      </c>
    </row>
    <row r="1869" spans="1:29" x14ac:dyDescent="0.25">
      <c r="A1869" s="2" t="s">
        <v>7160</v>
      </c>
      <c r="B1869" s="3" t="s">
        <v>7161</v>
      </c>
      <c r="C1869" s="3" t="s">
        <v>7161</v>
      </c>
      <c r="D1869" s="3" t="s">
        <v>7682</v>
      </c>
      <c r="E1869" s="3" t="s">
        <v>7683</v>
      </c>
      <c r="F1869" s="36">
        <v>25670</v>
      </c>
      <c r="G1869" s="3">
        <v>1</v>
      </c>
      <c r="H1869" s="3" t="s">
        <v>7684</v>
      </c>
      <c r="I1869" s="3" t="s">
        <v>7428</v>
      </c>
      <c r="J1869" s="3" t="s">
        <v>7496</v>
      </c>
      <c r="K1869" s="3" t="s">
        <v>1443</v>
      </c>
      <c r="L1869" s="8" t="s">
        <v>9813</v>
      </c>
      <c r="M1869" s="5"/>
      <c r="N1869" s="13" t="s">
        <v>7685</v>
      </c>
      <c r="O1869" s="5">
        <v>43678</v>
      </c>
      <c r="P1869" s="8">
        <v>1</v>
      </c>
      <c r="Q1869" s="9">
        <v>3</v>
      </c>
      <c r="R1869" s="9" t="str">
        <f>IFERROR(VLOOKUP(Tabla2[[#This Row],[CONTRATISTA PRNCIPAL]],Hoja1!$L$5:$M$9,2,FALSE),"CJV")</f>
        <v>CJV</v>
      </c>
      <c r="S1869" s="9" t="str">
        <f>IF(Tabla2[[#This Row],[EMPRESA]]=Tabla2[[#This Row],[CONTRATISTA PRNCIPAL]],"Principal","Secundaria")</f>
        <v>Principal</v>
      </c>
      <c r="T1869" s="10">
        <f>IFERROR(1/COUNTIF(Tabla2[CONTRATISTA PRNCIPAL],Tabla2[[#This Row],[CONTRATISTA PRNCIPAL]]),0)</f>
        <v>3.9215686274509803E-3</v>
      </c>
      <c r="U1869" s="33">
        <f ca="1">IF(((TODAY()-Tabla2[[#This Row],[FECHA NACIMIENTO]])/365)&lt;18,"Corregir", IF(((TODAY()-Tabla2[[#This Row],[FECHA NACIMIENTO]])/365)&gt;80, "Corregir",ROUNDDOWN(((TODAY()-Tabla2[[#This Row],[FECHA NACIMIENTO]])/365),0)))</f>
        <v>53</v>
      </c>
      <c r="V186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869" s="34" t="str">
        <f ca="1">+IF(Tabla2[[#This Row],[Edad]]="Corregir","Corregir","Ok")</f>
        <v>Ok</v>
      </c>
      <c r="X1869" s="10" t="str">
        <f>+IFERROR(VLOOKUP(Tabla2[[#This Row],[DISTRITO SEGÚN DNI]],Hoja1!$A$2:$B$55,2,FALSE),"No")</f>
        <v>No</v>
      </c>
      <c r="Y1869" s="10" t="str">
        <f>IF(OR(LOWER(Tabla2[[#This Row],[GENERO]])="masculino", LOWER(Tabla2[[#This Row],[GENERO]])="femenino"),"OK","Corregir")</f>
        <v>OK</v>
      </c>
      <c r="Z1869" s="10" t="str">
        <f>+IF(Tabla2[[#This Row],[Nro. DNI / CE]]="","Corregir",IF(LEN(Tabla2[[#This Row],[Nro. DNI / CE]])&gt;=8,"OK","Corregir"))</f>
        <v>OK</v>
      </c>
      <c r="AA1869" s="10">
        <f>COUNTIF(Tabla2[APELLIDOS Y NOMBRES],Tabla2[[#This Row],[APELLIDOS Y NOMBRES]])</f>
        <v>1</v>
      </c>
      <c r="AB1869" t="str">
        <f ca="1">+IFERROR(IF(Tabla2[[#This Row],[FECHA CESE/BAJA]]="","No Aplica",IF(AND(MONTH(Tabla2[[#This Row],[FECHA CESE/BAJA]])=MONTH(TODAY()-30),YEAR(Tabla2[[#This Row],[FECHA CESE/BAJA]])=YEAR(TODAY())),MONTH(TODAY()-30)&amp;"-"&amp;YEAR(TODAY()),"Borrar")),"No aplica")</f>
        <v>No Aplica</v>
      </c>
      <c r="AC1869" t="str">
        <f ca="1">+IFERROR(IF(Tabla2[[#This Row],[FECHA INICIO DE LABORES EN OBRA]]="","No Aplica",IF(AND(MONTH(Tabla2[[#This Row],[FECHA INICIO DE LABORES EN OBRA]])=MONTH(TODAY()-30),YEAR(Tabla2[[#This Row],[FECHA INICIO DE LABORES EN OBRA]])=YEAR(TODAY())),MONTH(TODAY()-30)&amp;"-"&amp;YEAR(TODAY()),"No Aplica")),"No Aplica")</f>
        <v>No Aplica</v>
      </c>
    </row>
    <row r="1870" spans="1:29" x14ac:dyDescent="0.25">
      <c r="A1870" s="2" t="s">
        <v>7160</v>
      </c>
      <c r="B1870" s="3" t="s">
        <v>7161</v>
      </c>
      <c r="C1870" s="3" t="s">
        <v>7161</v>
      </c>
      <c r="D1870" s="3" t="s">
        <v>7686</v>
      </c>
      <c r="E1870" s="3" t="s">
        <v>7687</v>
      </c>
      <c r="F1870" s="36">
        <v>36015</v>
      </c>
      <c r="G1870" s="3">
        <v>2</v>
      </c>
      <c r="H1870" s="3" t="s">
        <v>4585</v>
      </c>
      <c r="I1870" s="3" t="s">
        <v>7428</v>
      </c>
      <c r="J1870" s="3" t="s">
        <v>7688</v>
      </c>
      <c r="K1870" s="3" t="s">
        <v>7689</v>
      </c>
      <c r="L1870" s="8" t="s">
        <v>9813</v>
      </c>
      <c r="M1870" s="5"/>
      <c r="N1870" s="13" t="s">
        <v>1489</v>
      </c>
      <c r="O1870" s="5" t="s">
        <v>7624</v>
      </c>
      <c r="P1870" s="8">
        <v>1</v>
      </c>
      <c r="Q1870" s="9">
        <v>4</v>
      </c>
      <c r="R1870" s="9" t="str">
        <f>IFERROR(VLOOKUP(Tabla2[[#This Row],[CONTRATISTA PRNCIPAL]],Hoja1!$L$5:$M$9,2,FALSE),"CJV")</f>
        <v>CJV</v>
      </c>
      <c r="S1870" s="9" t="str">
        <f>IF(Tabla2[[#This Row],[EMPRESA]]=Tabla2[[#This Row],[CONTRATISTA PRNCIPAL]],"Principal","Secundaria")</f>
        <v>Principal</v>
      </c>
      <c r="T1870" s="10">
        <f>IFERROR(1/COUNTIF(Tabla2[CONTRATISTA PRNCIPAL],Tabla2[[#This Row],[CONTRATISTA PRNCIPAL]]),0)</f>
        <v>3.9215686274509803E-3</v>
      </c>
      <c r="U1870" s="33">
        <f ca="1">IF(((TODAY()-Tabla2[[#This Row],[FECHA NACIMIENTO]])/365)&lt;18,"Corregir", IF(((TODAY()-Tabla2[[#This Row],[FECHA NACIMIENTO]])/365)&gt;80, "Corregir",ROUNDDOWN(((TODAY()-Tabla2[[#This Row],[FECHA NACIMIENTO]])/365),0)))</f>
        <v>25</v>
      </c>
      <c r="V187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870" s="34" t="str">
        <f ca="1">+IF(Tabla2[[#This Row],[Edad]]="Corregir","Corregir","Ok")</f>
        <v>Ok</v>
      </c>
      <c r="X1870" s="10" t="str">
        <f>+IFERROR(VLOOKUP(Tabla2[[#This Row],[DISTRITO SEGÚN DNI]],Hoja1!$A$2:$B$55,2,FALSE),"No")</f>
        <v>No</v>
      </c>
      <c r="Y1870" s="10" t="str">
        <f>IF(OR(LOWER(Tabla2[[#This Row],[GENERO]])="masculino", LOWER(Tabla2[[#This Row],[GENERO]])="femenino"),"OK","Corregir")</f>
        <v>OK</v>
      </c>
      <c r="Z1870" s="10" t="str">
        <f>+IF(Tabla2[[#This Row],[Nro. DNI / CE]]="","Corregir",IF(LEN(Tabla2[[#This Row],[Nro. DNI / CE]])&gt;=8,"OK","Corregir"))</f>
        <v>OK</v>
      </c>
      <c r="AA1870" s="10">
        <f>COUNTIF(Tabla2[APELLIDOS Y NOMBRES],Tabla2[[#This Row],[APELLIDOS Y NOMBRES]])</f>
        <v>1</v>
      </c>
      <c r="AB1870" t="str">
        <f ca="1">+IFERROR(IF(Tabla2[[#This Row],[FECHA CESE/BAJA]]="","No Aplica",IF(AND(MONTH(Tabla2[[#This Row],[FECHA CESE/BAJA]])=MONTH(TODAY()-30),YEAR(Tabla2[[#This Row],[FECHA CESE/BAJA]])=YEAR(TODAY())),MONTH(TODAY()-30)&amp;"-"&amp;YEAR(TODAY()),"Borrar")),"No aplica")</f>
        <v>No Aplica</v>
      </c>
      <c r="AC1870" t="str">
        <f ca="1">+IFERROR(IF(Tabla2[[#This Row],[FECHA INICIO DE LABORES EN OBRA]]="","No Aplica",IF(AND(MONTH(Tabla2[[#This Row],[FECHA INICIO DE LABORES EN OBRA]])=MONTH(TODAY()-30),YEAR(Tabla2[[#This Row],[FECHA INICIO DE LABORES EN OBRA]])=YEAR(TODAY())),MONTH(TODAY()-30)&amp;"-"&amp;YEAR(TODAY()),"No Aplica")),"No Aplica")</f>
        <v>No Aplica</v>
      </c>
    </row>
    <row r="1871" spans="1:29" x14ac:dyDescent="0.25">
      <c r="A1871" s="2" t="s">
        <v>7160</v>
      </c>
      <c r="B1871" s="3" t="s">
        <v>7161</v>
      </c>
      <c r="C1871" s="3" t="s">
        <v>7161</v>
      </c>
      <c r="D1871" s="3" t="s">
        <v>7690</v>
      </c>
      <c r="E1871" s="3" t="s">
        <v>7691</v>
      </c>
      <c r="F1871" s="36">
        <v>31705</v>
      </c>
      <c r="G1871" s="3">
        <v>1</v>
      </c>
      <c r="H1871" s="3" t="s">
        <v>7461</v>
      </c>
      <c r="I1871" s="3" t="s">
        <v>7428</v>
      </c>
      <c r="J1871" s="3" t="s">
        <v>7692</v>
      </c>
      <c r="K1871" s="3" t="s">
        <v>1481</v>
      </c>
      <c r="L1871" s="8" t="s">
        <v>9813</v>
      </c>
      <c r="M1871" s="5"/>
      <c r="N1871" s="13" t="s">
        <v>1489</v>
      </c>
      <c r="O1871" s="5" t="s">
        <v>7521</v>
      </c>
      <c r="P1871" s="8">
        <v>1</v>
      </c>
      <c r="Q1871" s="9">
        <v>4</v>
      </c>
      <c r="R1871" s="9" t="str">
        <f>IFERROR(VLOOKUP(Tabla2[[#This Row],[CONTRATISTA PRNCIPAL]],Hoja1!$L$5:$M$9,2,FALSE),"CJV")</f>
        <v>CJV</v>
      </c>
      <c r="S1871" s="9" t="str">
        <f>IF(Tabla2[[#This Row],[EMPRESA]]=Tabla2[[#This Row],[CONTRATISTA PRNCIPAL]],"Principal","Secundaria")</f>
        <v>Principal</v>
      </c>
      <c r="T1871" s="10">
        <f>IFERROR(1/COUNTIF(Tabla2[CONTRATISTA PRNCIPAL],Tabla2[[#This Row],[CONTRATISTA PRNCIPAL]]),0)</f>
        <v>3.9215686274509803E-3</v>
      </c>
      <c r="U1871" s="33">
        <f ca="1">IF(((TODAY()-Tabla2[[#This Row],[FECHA NACIMIENTO]])/365)&lt;18,"Corregir", IF(((TODAY()-Tabla2[[#This Row],[FECHA NACIMIENTO]])/365)&gt;80, "Corregir",ROUNDDOWN(((TODAY()-Tabla2[[#This Row],[FECHA NACIMIENTO]])/365),0)))</f>
        <v>36</v>
      </c>
      <c r="V187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871" s="34" t="str">
        <f ca="1">+IF(Tabla2[[#This Row],[Edad]]="Corregir","Corregir","Ok")</f>
        <v>Ok</v>
      </c>
      <c r="X1871" s="10" t="str">
        <f>+IFERROR(VLOOKUP(Tabla2[[#This Row],[DISTRITO SEGÚN DNI]],Hoja1!$A$2:$B$55,2,FALSE),"No")</f>
        <v>No</v>
      </c>
      <c r="Y1871" s="10" t="str">
        <f>IF(OR(LOWER(Tabla2[[#This Row],[GENERO]])="masculino", LOWER(Tabla2[[#This Row],[GENERO]])="femenino"),"OK","Corregir")</f>
        <v>OK</v>
      </c>
      <c r="Z1871" s="10" t="str">
        <f>+IF(Tabla2[[#This Row],[Nro. DNI / CE]]="","Corregir",IF(LEN(Tabla2[[#This Row],[Nro. DNI / CE]])&gt;=8,"OK","Corregir"))</f>
        <v>OK</v>
      </c>
      <c r="AA1871" s="10">
        <f>COUNTIF(Tabla2[APELLIDOS Y NOMBRES],Tabla2[[#This Row],[APELLIDOS Y NOMBRES]])</f>
        <v>1</v>
      </c>
      <c r="AB1871" t="str">
        <f ca="1">+IFERROR(IF(Tabla2[[#This Row],[FECHA CESE/BAJA]]="","No Aplica",IF(AND(MONTH(Tabla2[[#This Row],[FECHA CESE/BAJA]])=MONTH(TODAY()-30),YEAR(Tabla2[[#This Row],[FECHA CESE/BAJA]])=YEAR(TODAY())),MONTH(TODAY()-30)&amp;"-"&amp;YEAR(TODAY()),"Borrar")),"No aplica")</f>
        <v>No Aplica</v>
      </c>
      <c r="AC1871" t="str">
        <f ca="1">+IFERROR(IF(Tabla2[[#This Row],[FECHA INICIO DE LABORES EN OBRA]]="","No Aplica",IF(AND(MONTH(Tabla2[[#This Row],[FECHA INICIO DE LABORES EN OBRA]])=MONTH(TODAY()-30),YEAR(Tabla2[[#This Row],[FECHA INICIO DE LABORES EN OBRA]])=YEAR(TODAY())),MONTH(TODAY()-30)&amp;"-"&amp;YEAR(TODAY()),"No Aplica")),"No Aplica")</f>
        <v>No Aplica</v>
      </c>
    </row>
    <row r="1872" spans="1:29" x14ac:dyDescent="0.25">
      <c r="A1872" s="2" t="s">
        <v>7160</v>
      </c>
      <c r="B1872" s="3" t="s">
        <v>7161</v>
      </c>
      <c r="C1872" s="3" t="s">
        <v>7161</v>
      </c>
      <c r="D1872" s="3" t="s">
        <v>7693</v>
      </c>
      <c r="E1872" s="3" t="s">
        <v>7694</v>
      </c>
      <c r="F1872" s="36">
        <v>27998</v>
      </c>
      <c r="G1872" s="3">
        <v>2</v>
      </c>
      <c r="H1872" s="3" t="s">
        <v>4588</v>
      </c>
      <c r="I1872" s="3" t="s">
        <v>7436</v>
      </c>
      <c r="J1872" s="3" t="s">
        <v>7695</v>
      </c>
      <c r="K1872" s="3" t="s">
        <v>1510</v>
      </c>
      <c r="L1872" s="8" t="s">
        <v>9813</v>
      </c>
      <c r="M1872" s="5"/>
      <c r="N1872" s="13" t="s">
        <v>1489</v>
      </c>
      <c r="O1872" s="5">
        <v>44928</v>
      </c>
      <c r="P1872" s="8">
        <v>1</v>
      </c>
      <c r="Q1872" s="9">
        <v>4</v>
      </c>
      <c r="R1872" s="9" t="str">
        <f>IFERROR(VLOOKUP(Tabla2[[#This Row],[CONTRATISTA PRNCIPAL]],Hoja1!$L$5:$M$9,2,FALSE),"CJV")</f>
        <v>CJV</v>
      </c>
      <c r="S1872" s="9" t="str">
        <f>IF(Tabla2[[#This Row],[EMPRESA]]=Tabla2[[#This Row],[CONTRATISTA PRNCIPAL]],"Principal","Secundaria")</f>
        <v>Principal</v>
      </c>
      <c r="T1872" s="10">
        <f>IFERROR(1/COUNTIF(Tabla2[CONTRATISTA PRNCIPAL],Tabla2[[#This Row],[CONTRATISTA PRNCIPAL]]),0)</f>
        <v>3.9215686274509803E-3</v>
      </c>
      <c r="U1872" s="33">
        <f ca="1">IF(((TODAY()-Tabla2[[#This Row],[FECHA NACIMIENTO]])/365)&lt;18,"Corregir", IF(((TODAY()-Tabla2[[#This Row],[FECHA NACIMIENTO]])/365)&gt;80, "Corregir",ROUNDDOWN(((TODAY()-Tabla2[[#This Row],[FECHA NACIMIENTO]])/365),0)))</f>
        <v>47</v>
      </c>
      <c r="V187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872" s="34" t="str">
        <f ca="1">+IF(Tabla2[[#This Row],[Edad]]="Corregir","Corregir","Ok")</f>
        <v>Ok</v>
      </c>
      <c r="X1872" s="10" t="str">
        <f>+IFERROR(VLOOKUP(Tabla2[[#This Row],[DISTRITO SEGÚN DNI]],Hoja1!$A$2:$B$55,2,FALSE),"No")</f>
        <v>CALLAO</v>
      </c>
      <c r="Y1872" s="10" t="str">
        <f>IF(OR(LOWER(Tabla2[[#This Row],[GENERO]])="masculino", LOWER(Tabla2[[#This Row],[GENERO]])="femenino"),"OK","Corregir")</f>
        <v>OK</v>
      </c>
      <c r="Z1872" s="10" t="str">
        <f>+IF(Tabla2[[#This Row],[Nro. DNI / CE]]="","Corregir",IF(LEN(Tabla2[[#This Row],[Nro. DNI / CE]])&gt;=8,"OK","Corregir"))</f>
        <v>OK</v>
      </c>
      <c r="AA1872" s="10">
        <f>COUNTIF(Tabla2[APELLIDOS Y NOMBRES],Tabla2[[#This Row],[APELLIDOS Y NOMBRES]])</f>
        <v>1</v>
      </c>
      <c r="AB1872" t="str">
        <f ca="1">+IFERROR(IF(Tabla2[[#This Row],[FECHA CESE/BAJA]]="","No Aplica",IF(AND(MONTH(Tabla2[[#This Row],[FECHA CESE/BAJA]])=MONTH(TODAY()-30),YEAR(Tabla2[[#This Row],[FECHA CESE/BAJA]])=YEAR(TODAY())),MONTH(TODAY()-30)&amp;"-"&amp;YEAR(TODAY()),"Borrar")),"No aplica")</f>
        <v>No Aplica</v>
      </c>
      <c r="AC1872" t="str">
        <f ca="1">+IFERROR(IF(Tabla2[[#This Row],[FECHA INICIO DE LABORES EN OBRA]]="","No Aplica",IF(AND(MONTH(Tabla2[[#This Row],[FECHA INICIO DE LABORES EN OBRA]])=MONTH(TODAY()-30),YEAR(Tabla2[[#This Row],[FECHA INICIO DE LABORES EN OBRA]])=YEAR(TODAY())),MONTH(TODAY()-30)&amp;"-"&amp;YEAR(TODAY()),"No Aplica")),"No Aplica")</f>
        <v>No Aplica</v>
      </c>
    </row>
    <row r="1873" spans="1:29" x14ac:dyDescent="0.25">
      <c r="A1873" s="2" t="s">
        <v>7160</v>
      </c>
      <c r="B1873" s="3" t="s">
        <v>7161</v>
      </c>
      <c r="C1873" s="3" t="s">
        <v>7161</v>
      </c>
      <c r="D1873" s="3" t="s">
        <v>7696</v>
      </c>
      <c r="E1873" s="3" t="s">
        <v>7697</v>
      </c>
      <c r="F1873" s="36">
        <v>26944</v>
      </c>
      <c r="G1873" s="3">
        <v>1</v>
      </c>
      <c r="H1873" s="3" t="s">
        <v>7524</v>
      </c>
      <c r="I1873" s="3" t="s">
        <v>7428</v>
      </c>
      <c r="J1873" s="3" t="s">
        <v>7698</v>
      </c>
      <c r="K1873" s="3" t="s">
        <v>2483</v>
      </c>
      <c r="L1873" s="8" t="s">
        <v>9813</v>
      </c>
      <c r="M1873" s="5"/>
      <c r="N1873" s="13" t="s">
        <v>1489</v>
      </c>
      <c r="O1873" s="5">
        <v>44719</v>
      </c>
      <c r="P1873" s="8">
        <v>1</v>
      </c>
      <c r="Q1873" s="9">
        <v>4</v>
      </c>
      <c r="R1873" s="9" t="str">
        <f>IFERROR(VLOOKUP(Tabla2[[#This Row],[CONTRATISTA PRNCIPAL]],Hoja1!$L$5:$M$9,2,FALSE),"CJV")</f>
        <v>CJV</v>
      </c>
      <c r="S1873" s="9" t="str">
        <f>IF(Tabla2[[#This Row],[EMPRESA]]=Tabla2[[#This Row],[CONTRATISTA PRNCIPAL]],"Principal","Secundaria")</f>
        <v>Principal</v>
      </c>
      <c r="T1873" s="10">
        <f>IFERROR(1/COUNTIF(Tabla2[CONTRATISTA PRNCIPAL],Tabla2[[#This Row],[CONTRATISTA PRNCIPAL]]),0)</f>
        <v>3.9215686274509803E-3</v>
      </c>
      <c r="U1873" s="33">
        <f ca="1">IF(((TODAY()-Tabla2[[#This Row],[FECHA NACIMIENTO]])/365)&lt;18,"Corregir", IF(((TODAY()-Tabla2[[#This Row],[FECHA NACIMIENTO]])/365)&gt;80, "Corregir",ROUNDDOWN(((TODAY()-Tabla2[[#This Row],[FECHA NACIMIENTO]])/365),0)))</f>
        <v>49</v>
      </c>
      <c r="V187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873" s="34" t="str">
        <f ca="1">+IF(Tabla2[[#This Row],[Edad]]="Corregir","Corregir","Ok")</f>
        <v>Ok</v>
      </c>
      <c r="X1873" s="10" t="str">
        <f>+IFERROR(VLOOKUP(Tabla2[[#This Row],[DISTRITO SEGÚN DNI]],Hoja1!$A$2:$B$55,2,FALSE),"No")</f>
        <v>No</v>
      </c>
      <c r="Y1873" s="10" t="str">
        <f>IF(OR(LOWER(Tabla2[[#This Row],[GENERO]])="masculino", LOWER(Tabla2[[#This Row],[GENERO]])="femenino"),"OK","Corregir")</f>
        <v>OK</v>
      </c>
      <c r="Z1873" s="10" t="str">
        <f>+IF(Tabla2[[#This Row],[Nro. DNI / CE]]="","Corregir",IF(LEN(Tabla2[[#This Row],[Nro. DNI / CE]])&gt;=8,"OK","Corregir"))</f>
        <v>OK</v>
      </c>
      <c r="AA1873" s="10">
        <f>COUNTIF(Tabla2[APELLIDOS Y NOMBRES],Tabla2[[#This Row],[APELLIDOS Y NOMBRES]])</f>
        <v>1</v>
      </c>
      <c r="AB1873" t="str">
        <f ca="1">+IFERROR(IF(Tabla2[[#This Row],[FECHA CESE/BAJA]]="","No Aplica",IF(AND(MONTH(Tabla2[[#This Row],[FECHA CESE/BAJA]])=MONTH(TODAY()-30),YEAR(Tabla2[[#This Row],[FECHA CESE/BAJA]])=YEAR(TODAY())),MONTH(TODAY()-30)&amp;"-"&amp;YEAR(TODAY()),"Borrar")),"No aplica")</f>
        <v>No Aplica</v>
      </c>
      <c r="AC1873" t="str">
        <f ca="1">+IFERROR(IF(Tabla2[[#This Row],[FECHA INICIO DE LABORES EN OBRA]]="","No Aplica",IF(AND(MONTH(Tabla2[[#This Row],[FECHA INICIO DE LABORES EN OBRA]])=MONTH(TODAY()-30),YEAR(Tabla2[[#This Row],[FECHA INICIO DE LABORES EN OBRA]])=YEAR(TODAY())),MONTH(TODAY()-30)&amp;"-"&amp;YEAR(TODAY()),"No Aplica")),"No Aplica")</f>
        <v>No Aplica</v>
      </c>
    </row>
    <row r="1874" spans="1:29" x14ac:dyDescent="0.25">
      <c r="A1874" s="2" t="s">
        <v>7160</v>
      </c>
      <c r="B1874" s="3" t="s">
        <v>7161</v>
      </c>
      <c r="C1874" s="3" t="s">
        <v>7161</v>
      </c>
      <c r="D1874" s="3" t="s">
        <v>7699</v>
      </c>
      <c r="E1874" s="3" t="s">
        <v>7700</v>
      </c>
      <c r="F1874" s="36">
        <v>33316</v>
      </c>
      <c r="G1874" s="3">
        <v>1</v>
      </c>
      <c r="H1874" s="3" t="s">
        <v>7524</v>
      </c>
      <c r="I1874" s="3" t="s">
        <v>7432</v>
      </c>
      <c r="J1874" s="3" t="s">
        <v>7701</v>
      </c>
      <c r="K1874" s="3" t="s">
        <v>7702</v>
      </c>
      <c r="L1874" s="8" t="s">
        <v>9813</v>
      </c>
      <c r="M1874" s="5"/>
      <c r="N1874" s="13" t="s">
        <v>1489</v>
      </c>
      <c r="O1874" s="5">
        <v>45084</v>
      </c>
      <c r="P1874" s="8">
        <v>2</v>
      </c>
      <c r="Q1874" s="9">
        <v>4</v>
      </c>
      <c r="R1874" s="9" t="str">
        <f>IFERROR(VLOOKUP(Tabla2[[#This Row],[CONTRATISTA PRNCIPAL]],Hoja1!$L$5:$M$9,2,FALSE),"CJV")</f>
        <v>CJV</v>
      </c>
      <c r="S1874" s="9" t="str">
        <f>IF(Tabla2[[#This Row],[EMPRESA]]=Tabla2[[#This Row],[CONTRATISTA PRNCIPAL]],"Principal","Secundaria")</f>
        <v>Principal</v>
      </c>
      <c r="T1874" s="10">
        <f>IFERROR(1/COUNTIF(Tabla2[CONTRATISTA PRNCIPAL],Tabla2[[#This Row],[CONTRATISTA PRNCIPAL]]),0)</f>
        <v>3.9215686274509803E-3</v>
      </c>
      <c r="U1874" s="33">
        <f ca="1">IF(((TODAY()-Tabla2[[#This Row],[FECHA NACIMIENTO]])/365)&lt;18,"Corregir", IF(((TODAY()-Tabla2[[#This Row],[FECHA NACIMIENTO]])/365)&gt;80, "Corregir",ROUNDDOWN(((TODAY()-Tabla2[[#This Row],[FECHA NACIMIENTO]])/365),0)))</f>
        <v>32</v>
      </c>
      <c r="V187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874" s="34" t="str">
        <f ca="1">+IF(Tabla2[[#This Row],[Edad]]="Corregir","Corregir","Ok")</f>
        <v>Ok</v>
      </c>
      <c r="X1874" s="10" t="str">
        <f>+IFERROR(VLOOKUP(Tabla2[[#This Row],[DISTRITO SEGÚN DNI]],Hoja1!$A$2:$B$55,2,FALSE),"No")</f>
        <v>No</v>
      </c>
      <c r="Y1874" s="10" t="str">
        <f>IF(OR(LOWER(Tabla2[[#This Row],[GENERO]])="masculino", LOWER(Tabla2[[#This Row],[GENERO]])="femenino"),"OK","Corregir")</f>
        <v>OK</v>
      </c>
      <c r="Z1874" s="10" t="str">
        <f>+IF(Tabla2[[#This Row],[Nro. DNI / CE]]="","Corregir",IF(LEN(Tabla2[[#This Row],[Nro. DNI / CE]])&gt;=8,"OK","Corregir"))</f>
        <v>OK</v>
      </c>
      <c r="AA1874" s="10">
        <f>COUNTIF(Tabla2[APELLIDOS Y NOMBRES],Tabla2[[#This Row],[APELLIDOS Y NOMBRES]])</f>
        <v>1</v>
      </c>
      <c r="AB1874" t="str">
        <f ca="1">+IFERROR(IF(Tabla2[[#This Row],[FECHA CESE/BAJA]]="","No Aplica",IF(AND(MONTH(Tabla2[[#This Row],[FECHA CESE/BAJA]])=MONTH(TODAY()-30),YEAR(Tabla2[[#This Row],[FECHA CESE/BAJA]])=YEAR(TODAY())),MONTH(TODAY()-30)&amp;"-"&amp;YEAR(TODAY()),"Borrar")),"No aplica")</f>
        <v>No Aplica</v>
      </c>
      <c r="AC1874" t="str">
        <f ca="1">+IFERROR(IF(Tabla2[[#This Row],[FECHA INICIO DE LABORES EN OBRA]]="","No Aplica",IF(AND(MONTH(Tabla2[[#This Row],[FECHA INICIO DE LABORES EN OBRA]])=MONTH(TODAY()-30),YEAR(Tabla2[[#This Row],[FECHA INICIO DE LABORES EN OBRA]])=YEAR(TODAY())),MONTH(TODAY()-30)&amp;"-"&amp;YEAR(TODAY()),"No Aplica")),"No Aplica")</f>
        <v>No Aplica</v>
      </c>
    </row>
    <row r="1875" spans="1:29" x14ac:dyDescent="0.25">
      <c r="A1875" s="2" t="s">
        <v>7160</v>
      </c>
      <c r="B1875" s="3" t="s">
        <v>7161</v>
      </c>
      <c r="C1875" s="3" t="s">
        <v>7161</v>
      </c>
      <c r="D1875" s="3" t="s">
        <v>7707</v>
      </c>
      <c r="E1875" s="3" t="s">
        <v>7708</v>
      </c>
      <c r="F1875" s="36">
        <v>32377</v>
      </c>
      <c r="G1875" s="3">
        <v>2</v>
      </c>
      <c r="H1875" s="3" t="s">
        <v>7476</v>
      </c>
      <c r="I1875" s="3" t="s">
        <v>7428</v>
      </c>
      <c r="J1875" s="3" t="s">
        <v>7477</v>
      </c>
      <c r="K1875" s="3" t="s">
        <v>1443</v>
      </c>
      <c r="L1875" s="8" t="s">
        <v>9813</v>
      </c>
      <c r="M1875" s="5"/>
      <c r="N1875" s="13" t="s">
        <v>7478</v>
      </c>
      <c r="O1875" s="5">
        <v>43862</v>
      </c>
      <c r="P1875" s="8">
        <v>1</v>
      </c>
      <c r="Q1875" s="9">
        <v>3</v>
      </c>
      <c r="R1875" s="9" t="str">
        <f>IFERROR(VLOOKUP(Tabla2[[#This Row],[CONTRATISTA PRNCIPAL]],Hoja1!$L$5:$M$9,2,FALSE),"CJV")</f>
        <v>CJV</v>
      </c>
      <c r="S1875" s="9" t="str">
        <f>IF(Tabla2[[#This Row],[EMPRESA]]=Tabla2[[#This Row],[CONTRATISTA PRNCIPAL]],"Principal","Secundaria")</f>
        <v>Principal</v>
      </c>
      <c r="T1875" s="10">
        <f>IFERROR(1/COUNTIF(Tabla2[CONTRATISTA PRNCIPAL],Tabla2[[#This Row],[CONTRATISTA PRNCIPAL]]),0)</f>
        <v>3.9215686274509803E-3</v>
      </c>
      <c r="U1875" s="33">
        <f ca="1">IF(((TODAY()-Tabla2[[#This Row],[FECHA NACIMIENTO]])/365)&lt;18,"Corregir", IF(((TODAY()-Tabla2[[#This Row],[FECHA NACIMIENTO]])/365)&gt;80, "Corregir",ROUNDDOWN(((TODAY()-Tabla2[[#This Row],[FECHA NACIMIENTO]])/365),0)))</f>
        <v>35</v>
      </c>
      <c r="V187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875" s="34" t="str">
        <f ca="1">+IF(Tabla2[[#This Row],[Edad]]="Corregir","Corregir","Ok")</f>
        <v>Ok</v>
      </c>
      <c r="X1875" s="10" t="str">
        <f>+IFERROR(VLOOKUP(Tabla2[[#This Row],[DISTRITO SEGÚN DNI]],Hoja1!$A$2:$B$55,2,FALSE),"No")</f>
        <v>No</v>
      </c>
      <c r="Y1875" s="10" t="str">
        <f>IF(OR(LOWER(Tabla2[[#This Row],[GENERO]])="masculino", LOWER(Tabla2[[#This Row],[GENERO]])="femenino"),"OK","Corregir")</f>
        <v>OK</v>
      </c>
      <c r="Z1875" s="10" t="str">
        <f>+IF(Tabla2[[#This Row],[Nro. DNI / CE]]="","Corregir",IF(LEN(Tabla2[[#This Row],[Nro. DNI / CE]])&gt;=8,"OK","Corregir"))</f>
        <v>OK</v>
      </c>
      <c r="AA1875" s="10">
        <f>COUNTIF(Tabla2[APELLIDOS Y NOMBRES],Tabla2[[#This Row],[APELLIDOS Y NOMBRES]])</f>
        <v>1</v>
      </c>
      <c r="AB1875" t="str">
        <f ca="1">+IFERROR(IF(Tabla2[[#This Row],[FECHA CESE/BAJA]]="","No Aplica",IF(AND(MONTH(Tabla2[[#This Row],[FECHA CESE/BAJA]])=MONTH(TODAY()-30),YEAR(Tabla2[[#This Row],[FECHA CESE/BAJA]])=YEAR(TODAY())),MONTH(TODAY()-30)&amp;"-"&amp;YEAR(TODAY()),"Borrar")),"No aplica")</f>
        <v>No Aplica</v>
      </c>
      <c r="AC1875" t="str">
        <f ca="1">+IFERROR(IF(Tabla2[[#This Row],[FECHA INICIO DE LABORES EN OBRA]]="","No Aplica",IF(AND(MONTH(Tabla2[[#This Row],[FECHA INICIO DE LABORES EN OBRA]])=MONTH(TODAY()-30),YEAR(Tabla2[[#This Row],[FECHA INICIO DE LABORES EN OBRA]])=YEAR(TODAY())),MONTH(TODAY()-30)&amp;"-"&amp;YEAR(TODAY()),"No Aplica")),"No Aplica")</f>
        <v>No Aplica</v>
      </c>
    </row>
    <row r="1876" spans="1:29" x14ac:dyDescent="0.25">
      <c r="A1876" s="2" t="s">
        <v>7160</v>
      </c>
      <c r="B1876" s="3" t="s">
        <v>7161</v>
      </c>
      <c r="C1876" s="3" t="s">
        <v>7161</v>
      </c>
      <c r="D1876" s="3" t="s">
        <v>7709</v>
      </c>
      <c r="E1876" s="3" t="s">
        <v>7710</v>
      </c>
      <c r="F1876" s="36">
        <v>31809</v>
      </c>
      <c r="G1876" s="3">
        <v>2</v>
      </c>
      <c r="H1876" s="3" t="s">
        <v>7461</v>
      </c>
      <c r="I1876" s="3" t="s">
        <v>7436</v>
      </c>
      <c r="J1876" s="3" t="s">
        <v>7711</v>
      </c>
      <c r="K1876" s="3" t="s">
        <v>7565</v>
      </c>
      <c r="L1876" s="8" t="s">
        <v>9813</v>
      </c>
      <c r="M1876" s="5"/>
      <c r="N1876" s="13" t="s">
        <v>1489</v>
      </c>
      <c r="O1876" s="5" t="s">
        <v>7712</v>
      </c>
      <c r="P1876" s="8">
        <v>1</v>
      </c>
      <c r="Q1876" s="9">
        <v>4</v>
      </c>
      <c r="R1876" s="9" t="str">
        <f>IFERROR(VLOOKUP(Tabla2[[#This Row],[CONTRATISTA PRNCIPAL]],Hoja1!$L$5:$M$9,2,FALSE),"CJV")</f>
        <v>CJV</v>
      </c>
      <c r="S1876" s="9" t="str">
        <f>IF(Tabla2[[#This Row],[EMPRESA]]=Tabla2[[#This Row],[CONTRATISTA PRNCIPAL]],"Principal","Secundaria")</f>
        <v>Principal</v>
      </c>
      <c r="T1876" s="10">
        <f>IFERROR(1/COUNTIF(Tabla2[CONTRATISTA PRNCIPAL],Tabla2[[#This Row],[CONTRATISTA PRNCIPAL]]),0)</f>
        <v>3.9215686274509803E-3</v>
      </c>
      <c r="U1876" s="33">
        <f ca="1">IF(((TODAY()-Tabla2[[#This Row],[FECHA NACIMIENTO]])/365)&lt;18,"Corregir", IF(((TODAY()-Tabla2[[#This Row],[FECHA NACIMIENTO]])/365)&gt;80, "Corregir",ROUNDDOWN(((TODAY()-Tabla2[[#This Row],[FECHA NACIMIENTO]])/365),0)))</f>
        <v>36</v>
      </c>
      <c r="V187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876" s="34" t="str">
        <f ca="1">+IF(Tabla2[[#This Row],[Edad]]="Corregir","Corregir","Ok")</f>
        <v>Ok</v>
      </c>
      <c r="X1876" s="10" t="str">
        <f>+IFERROR(VLOOKUP(Tabla2[[#This Row],[DISTRITO SEGÚN DNI]],Hoja1!$A$2:$B$55,2,FALSE),"No")</f>
        <v>No</v>
      </c>
      <c r="Y1876" s="10" t="str">
        <f>IF(OR(LOWER(Tabla2[[#This Row],[GENERO]])="masculino", LOWER(Tabla2[[#This Row],[GENERO]])="femenino"),"OK","Corregir")</f>
        <v>OK</v>
      </c>
      <c r="Z1876" s="10" t="str">
        <f>+IF(Tabla2[[#This Row],[Nro. DNI / CE]]="","Corregir",IF(LEN(Tabla2[[#This Row],[Nro. DNI / CE]])&gt;=8,"OK","Corregir"))</f>
        <v>OK</v>
      </c>
      <c r="AA1876" s="10">
        <f>COUNTIF(Tabla2[APELLIDOS Y NOMBRES],Tabla2[[#This Row],[APELLIDOS Y NOMBRES]])</f>
        <v>1</v>
      </c>
      <c r="AB1876" t="str">
        <f ca="1">+IFERROR(IF(Tabla2[[#This Row],[FECHA CESE/BAJA]]="","No Aplica",IF(AND(MONTH(Tabla2[[#This Row],[FECHA CESE/BAJA]])=MONTH(TODAY()-30),YEAR(Tabla2[[#This Row],[FECHA CESE/BAJA]])=YEAR(TODAY())),MONTH(TODAY()-30)&amp;"-"&amp;YEAR(TODAY()),"Borrar")),"No aplica")</f>
        <v>No Aplica</v>
      </c>
      <c r="AC1876" t="str">
        <f ca="1">+IFERROR(IF(Tabla2[[#This Row],[FECHA INICIO DE LABORES EN OBRA]]="","No Aplica",IF(AND(MONTH(Tabla2[[#This Row],[FECHA INICIO DE LABORES EN OBRA]])=MONTH(TODAY()-30),YEAR(Tabla2[[#This Row],[FECHA INICIO DE LABORES EN OBRA]])=YEAR(TODAY())),MONTH(TODAY()-30)&amp;"-"&amp;YEAR(TODAY()),"No Aplica")),"No Aplica")</f>
        <v>No Aplica</v>
      </c>
    </row>
    <row r="1877" spans="1:29" x14ac:dyDescent="0.25">
      <c r="A1877" s="2" t="s">
        <v>7160</v>
      </c>
      <c r="B1877" s="3" t="s">
        <v>7161</v>
      </c>
      <c r="C1877" s="3" t="s">
        <v>7161</v>
      </c>
      <c r="D1877" s="3" t="s">
        <v>7162</v>
      </c>
      <c r="E1877" s="3" t="s">
        <v>7713</v>
      </c>
      <c r="F1877" s="36">
        <v>31834</v>
      </c>
      <c r="G1877" s="3">
        <v>2</v>
      </c>
      <c r="H1877" s="3" t="s">
        <v>1406</v>
      </c>
      <c r="I1877" s="3" t="s">
        <v>7415</v>
      </c>
      <c r="J1877" s="3" t="s">
        <v>7714</v>
      </c>
      <c r="K1877" s="3" t="s">
        <v>1481</v>
      </c>
      <c r="L1877" s="8" t="s">
        <v>9813</v>
      </c>
      <c r="M1877" s="5"/>
      <c r="N1877" s="13" t="s">
        <v>1489</v>
      </c>
      <c r="O1877" s="5" t="s">
        <v>7163</v>
      </c>
      <c r="P1877" s="8">
        <v>1</v>
      </c>
      <c r="Q1877" s="9">
        <v>4</v>
      </c>
      <c r="R1877" s="9" t="str">
        <f>IFERROR(VLOOKUP(Tabla2[[#This Row],[CONTRATISTA PRNCIPAL]],Hoja1!$L$5:$M$9,2,FALSE),"CJV")</f>
        <v>CJV</v>
      </c>
      <c r="S1877" s="9" t="str">
        <f>IF(Tabla2[[#This Row],[EMPRESA]]=Tabla2[[#This Row],[CONTRATISTA PRNCIPAL]],"Principal","Secundaria")</f>
        <v>Principal</v>
      </c>
      <c r="T1877" s="10">
        <f>IFERROR(1/COUNTIF(Tabla2[CONTRATISTA PRNCIPAL],Tabla2[[#This Row],[CONTRATISTA PRNCIPAL]]),0)</f>
        <v>3.9215686274509803E-3</v>
      </c>
      <c r="U1877" s="33">
        <f ca="1">IF(((TODAY()-Tabla2[[#This Row],[FECHA NACIMIENTO]])/365)&lt;18,"Corregir", IF(((TODAY()-Tabla2[[#This Row],[FECHA NACIMIENTO]])/365)&gt;80, "Corregir",ROUNDDOWN(((TODAY()-Tabla2[[#This Row],[FECHA NACIMIENTO]])/365),0)))</f>
        <v>36</v>
      </c>
      <c r="V187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877" s="34" t="str">
        <f ca="1">+IF(Tabla2[[#This Row],[Edad]]="Corregir","Corregir","Ok")</f>
        <v>Ok</v>
      </c>
      <c r="X1877" s="10" t="str">
        <f>+IFERROR(VLOOKUP(Tabla2[[#This Row],[DISTRITO SEGÚN DNI]],Hoja1!$A$2:$B$55,2,FALSE),"No")</f>
        <v>No</v>
      </c>
      <c r="Y1877" s="10" t="str">
        <f>IF(OR(LOWER(Tabla2[[#This Row],[GENERO]])="masculino", LOWER(Tabla2[[#This Row],[GENERO]])="femenino"),"OK","Corregir")</f>
        <v>OK</v>
      </c>
      <c r="Z1877" s="10" t="str">
        <f>+IF(Tabla2[[#This Row],[Nro. DNI / CE]]="","Corregir",IF(LEN(Tabla2[[#This Row],[Nro. DNI / CE]])&gt;=8,"OK","Corregir"))</f>
        <v>OK</v>
      </c>
      <c r="AA1877" s="10">
        <f>COUNTIF(Tabla2[APELLIDOS Y NOMBRES],Tabla2[[#This Row],[APELLIDOS Y NOMBRES]])</f>
        <v>1</v>
      </c>
      <c r="AB1877" t="str">
        <f ca="1">+IFERROR(IF(Tabla2[[#This Row],[FECHA CESE/BAJA]]="","No Aplica",IF(AND(MONTH(Tabla2[[#This Row],[FECHA CESE/BAJA]])=MONTH(TODAY()-30),YEAR(Tabla2[[#This Row],[FECHA CESE/BAJA]])=YEAR(TODAY())),MONTH(TODAY()-30)&amp;"-"&amp;YEAR(TODAY()),"Borrar")),"No aplica")</f>
        <v>No Aplica</v>
      </c>
      <c r="AC1877" t="str">
        <f ca="1">+IFERROR(IF(Tabla2[[#This Row],[FECHA INICIO DE LABORES EN OBRA]]="","No Aplica",IF(AND(MONTH(Tabla2[[#This Row],[FECHA INICIO DE LABORES EN OBRA]])=MONTH(TODAY()-30),YEAR(Tabla2[[#This Row],[FECHA INICIO DE LABORES EN OBRA]])=YEAR(TODAY())),MONTH(TODAY()-30)&amp;"-"&amp;YEAR(TODAY()),"No Aplica")),"No Aplica")</f>
        <v>No Aplica</v>
      </c>
    </row>
    <row r="1878" spans="1:29" x14ac:dyDescent="0.25">
      <c r="A1878" s="2" t="s">
        <v>7160</v>
      </c>
      <c r="B1878" s="3" t="s">
        <v>7161</v>
      </c>
      <c r="C1878" s="3" t="s">
        <v>7161</v>
      </c>
      <c r="D1878" s="3" t="s">
        <v>7715</v>
      </c>
      <c r="E1878" s="3" t="s">
        <v>7716</v>
      </c>
      <c r="F1878" s="36">
        <v>31617</v>
      </c>
      <c r="G1878" s="3">
        <v>2</v>
      </c>
      <c r="H1878" s="3" t="s">
        <v>4588</v>
      </c>
      <c r="I1878" s="3" t="s">
        <v>7415</v>
      </c>
      <c r="J1878" s="3" t="s">
        <v>7717</v>
      </c>
      <c r="K1878" s="3" t="s">
        <v>1510</v>
      </c>
      <c r="L1878" s="8" t="s">
        <v>9813</v>
      </c>
      <c r="M1878" s="5"/>
      <c r="N1878" s="13" t="s">
        <v>1489</v>
      </c>
      <c r="O1878" s="5" t="s">
        <v>7718</v>
      </c>
      <c r="P1878" s="8">
        <v>1</v>
      </c>
      <c r="Q1878" s="9">
        <v>4</v>
      </c>
      <c r="R1878" s="9" t="str">
        <f>IFERROR(VLOOKUP(Tabla2[[#This Row],[CONTRATISTA PRNCIPAL]],Hoja1!$L$5:$M$9,2,FALSE),"CJV")</f>
        <v>CJV</v>
      </c>
      <c r="S1878" s="9" t="str">
        <f>IF(Tabla2[[#This Row],[EMPRESA]]=Tabla2[[#This Row],[CONTRATISTA PRNCIPAL]],"Principal","Secundaria")</f>
        <v>Principal</v>
      </c>
      <c r="T1878" s="10">
        <f>IFERROR(1/COUNTIF(Tabla2[CONTRATISTA PRNCIPAL],Tabla2[[#This Row],[CONTRATISTA PRNCIPAL]]),0)</f>
        <v>3.9215686274509803E-3</v>
      </c>
      <c r="U1878" s="33">
        <f ca="1">IF(((TODAY()-Tabla2[[#This Row],[FECHA NACIMIENTO]])/365)&lt;18,"Corregir", IF(((TODAY()-Tabla2[[#This Row],[FECHA NACIMIENTO]])/365)&gt;80, "Corregir",ROUNDDOWN(((TODAY()-Tabla2[[#This Row],[FECHA NACIMIENTO]])/365),0)))</f>
        <v>37</v>
      </c>
      <c r="V187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878" s="34" t="str">
        <f ca="1">+IF(Tabla2[[#This Row],[Edad]]="Corregir","Corregir","Ok")</f>
        <v>Ok</v>
      </c>
      <c r="X1878" s="10" t="str">
        <f>+IFERROR(VLOOKUP(Tabla2[[#This Row],[DISTRITO SEGÚN DNI]],Hoja1!$A$2:$B$55,2,FALSE),"No")</f>
        <v>CALLAO</v>
      </c>
      <c r="Y1878" s="10" t="str">
        <f>IF(OR(LOWER(Tabla2[[#This Row],[GENERO]])="masculino", LOWER(Tabla2[[#This Row],[GENERO]])="femenino"),"OK","Corregir")</f>
        <v>OK</v>
      </c>
      <c r="Z1878" s="10" t="str">
        <f>+IF(Tabla2[[#This Row],[Nro. DNI / CE]]="","Corregir",IF(LEN(Tabla2[[#This Row],[Nro. DNI / CE]])&gt;=8,"OK","Corregir"))</f>
        <v>OK</v>
      </c>
      <c r="AA1878" s="10">
        <f>COUNTIF(Tabla2[APELLIDOS Y NOMBRES],Tabla2[[#This Row],[APELLIDOS Y NOMBRES]])</f>
        <v>1</v>
      </c>
      <c r="AB1878" t="str">
        <f ca="1">+IFERROR(IF(Tabla2[[#This Row],[FECHA CESE/BAJA]]="","No Aplica",IF(AND(MONTH(Tabla2[[#This Row],[FECHA CESE/BAJA]])=MONTH(TODAY()-30),YEAR(Tabla2[[#This Row],[FECHA CESE/BAJA]])=YEAR(TODAY())),MONTH(TODAY()-30)&amp;"-"&amp;YEAR(TODAY()),"Borrar")),"No aplica")</f>
        <v>No Aplica</v>
      </c>
      <c r="AC1878" t="str">
        <f ca="1">+IFERROR(IF(Tabla2[[#This Row],[FECHA INICIO DE LABORES EN OBRA]]="","No Aplica",IF(AND(MONTH(Tabla2[[#This Row],[FECHA INICIO DE LABORES EN OBRA]])=MONTH(TODAY()-30),YEAR(Tabla2[[#This Row],[FECHA INICIO DE LABORES EN OBRA]])=YEAR(TODAY())),MONTH(TODAY()-30)&amp;"-"&amp;YEAR(TODAY()),"No Aplica")),"No Aplica")</f>
        <v>No Aplica</v>
      </c>
    </row>
    <row r="1879" spans="1:29" x14ac:dyDescent="0.25">
      <c r="A1879" s="2" t="s">
        <v>7160</v>
      </c>
      <c r="B1879" s="3" t="s">
        <v>7161</v>
      </c>
      <c r="C1879" s="3" t="s">
        <v>7161</v>
      </c>
      <c r="D1879" s="3" t="s">
        <v>7719</v>
      </c>
      <c r="E1879" s="3" t="s">
        <v>7720</v>
      </c>
      <c r="F1879" s="36">
        <v>23796</v>
      </c>
      <c r="G1879" s="3">
        <v>2</v>
      </c>
      <c r="H1879" s="3" t="s">
        <v>4588</v>
      </c>
      <c r="I1879" s="3" t="s">
        <v>7436</v>
      </c>
      <c r="J1879" s="3" t="s">
        <v>7721</v>
      </c>
      <c r="K1879" s="3" t="s">
        <v>1510</v>
      </c>
      <c r="L1879" s="8" t="s">
        <v>9813</v>
      </c>
      <c r="M1879" s="5"/>
      <c r="N1879" s="13" t="s">
        <v>1489</v>
      </c>
      <c r="O1879" s="5">
        <v>44883</v>
      </c>
      <c r="P1879" s="8">
        <v>1</v>
      </c>
      <c r="Q1879" s="9">
        <v>4</v>
      </c>
      <c r="R1879" s="9" t="str">
        <f>IFERROR(VLOOKUP(Tabla2[[#This Row],[CONTRATISTA PRNCIPAL]],Hoja1!$L$5:$M$9,2,FALSE),"CJV")</f>
        <v>CJV</v>
      </c>
      <c r="S1879" s="9" t="str">
        <f>IF(Tabla2[[#This Row],[EMPRESA]]=Tabla2[[#This Row],[CONTRATISTA PRNCIPAL]],"Principal","Secundaria")</f>
        <v>Principal</v>
      </c>
      <c r="T1879" s="10">
        <f>IFERROR(1/COUNTIF(Tabla2[CONTRATISTA PRNCIPAL],Tabla2[[#This Row],[CONTRATISTA PRNCIPAL]]),0)</f>
        <v>3.9215686274509803E-3</v>
      </c>
      <c r="U1879" s="33">
        <f ca="1">IF(((TODAY()-Tabla2[[#This Row],[FECHA NACIMIENTO]])/365)&lt;18,"Corregir", IF(((TODAY()-Tabla2[[#This Row],[FECHA NACIMIENTO]])/365)&gt;80, "Corregir",ROUNDDOWN(((TODAY()-Tabla2[[#This Row],[FECHA NACIMIENTO]])/365),0)))</f>
        <v>58</v>
      </c>
      <c r="V187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879" s="34" t="str">
        <f ca="1">+IF(Tabla2[[#This Row],[Edad]]="Corregir","Corregir","Ok")</f>
        <v>Ok</v>
      </c>
      <c r="X1879" s="10" t="str">
        <f>+IFERROR(VLOOKUP(Tabla2[[#This Row],[DISTRITO SEGÚN DNI]],Hoja1!$A$2:$B$55,2,FALSE),"No")</f>
        <v>CALLAO</v>
      </c>
      <c r="Y1879" s="10" t="str">
        <f>IF(OR(LOWER(Tabla2[[#This Row],[GENERO]])="masculino", LOWER(Tabla2[[#This Row],[GENERO]])="femenino"),"OK","Corregir")</f>
        <v>OK</v>
      </c>
      <c r="Z1879" s="10" t="str">
        <f>+IF(Tabla2[[#This Row],[Nro. DNI / CE]]="","Corregir",IF(LEN(Tabla2[[#This Row],[Nro. DNI / CE]])&gt;=8,"OK","Corregir"))</f>
        <v>OK</v>
      </c>
      <c r="AA1879" s="10">
        <f>COUNTIF(Tabla2[APELLIDOS Y NOMBRES],Tabla2[[#This Row],[APELLIDOS Y NOMBRES]])</f>
        <v>1</v>
      </c>
      <c r="AB1879" t="str">
        <f ca="1">+IFERROR(IF(Tabla2[[#This Row],[FECHA CESE/BAJA]]="","No Aplica",IF(AND(MONTH(Tabla2[[#This Row],[FECHA CESE/BAJA]])=MONTH(TODAY()-30),YEAR(Tabla2[[#This Row],[FECHA CESE/BAJA]])=YEAR(TODAY())),MONTH(TODAY()-30)&amp;"-"&amp;YEAR(TODAY()),"Borrar")),"No aplica")</f>
        <v>No Aplica</v>
      </c>
      <c r="AC1879" t="str">
        <f ca="1">+IFERROR(IF(Tabla2[[#This Row],[FECHA INICIO DE LABORES EN OBRA]]="","No Aplica",IF(AND(MONTH(Tabla2[[#This Row],[FECHA INICIO DE LABORES EN OBRA]])=MONTH(TODAY()-30),YEAR(Tabla2[[#This Row],[FECHA INICIO DE LABORES EN OBRA]])=YEAR(TODAY())),MONTH(TODAY()-30)&amp;"-"&amp;YEAR(TODAY()),"No Aplica")),"No Aplica")</f>
        <v>No Aplica</v>
      </c>
    </row>
    <row r="1880" spans="1:29" x14ac:dyDescent="0.25">
      <c r="A1880" s="2" t="s">
        <v>7160</v>
      </c>
      <c r="B1880" s="3" t="s">
        <v>7161</v>
      </c>
      <c r="C1880" s="3" t="s">
        <v>7161</v>
      </c>
      <c r="D1880" s="3" t="s">
        <v>7722</v>
      </c>
      <c r="E1880" s="3" t="s">
        <v>7723</v>
      </c>
      <c r="F1880" s="36">
        <v>25048</v>
      </c>
      <c r="G1880" s="3">
        <v>2</v>
      </c>
      <c r="H1880" s="3" t="s">
        <v>7419</v>
      </c>
      <c r="I1880" s="3" t="s">
        <v>7432</v>
      </c>
      <c r="J1880" s="3" t="s">
        <v>7724</v>
      </c>
      <c r="K1880" s="3" t="s">
        <v>2450</v>
      </c>
      <c r="L1880" s="8" t="s">
        <v>9813</v>
      </c>
      <c r="M1880" s="5"/>
      <c r="N1880" s="13" t="s">
        <v>1489</v>
      </c>
      <c r="O1880" s="5">
        <v>45080</v>
      </c>
      <c r="P1880" s="8">
        <v>1</v>
      </c>
      <c r="Q1880" s="9">
        <v>4</v>
      </c>
      <c r="R1880" s="9" t="str">
        <f>IFERROR(VLOOKUP(Tabla2[[#This Row],[CONTRATISTA PRNCIPAL]],Hoja1!$L$5:$M$9,2,FALSE),"CJV")</f>
        <v>CJV</v>
      </c>
      <c r="S1880" s="9" t="str">
        <f>IF(Tabla2[[#This Row],[EMPRESA]]=Tabla2[[#This Row],[CONTRATISTA PRNCIPAL]],"Principal","Secundaria")</f>
        <v>Principal</v>
      </c>
      <c r="T1880" s="10">
        <f>IFERROR(1/COUNTIF(Tabla2[CONTRATISTA PRNCIPAL],Tabla2[[#This Row],[CONTRATISTA PRNCIPAL]]),0)</f>
        <v>3.9215686274509803E-3</v>
      </c>
      <c r="U1880" s="33">
        <f ca="1">IF(((TODAY()-Tabla2[[#This Row],[FECHA NACIMIENTO]])/365)&lt;18,"Corregir", IF(((TODAY()-Tabla2[[#This Row],[FECHA NACIMIENTO]])/365)&gt;80, "Corregir",ROUNDDOWN(((TODAY()-Tabla2[[#This Row],[FECHA NACIMIENTO]])/365),0)))</f>
        <v>55</v>
      </c>
      <c r="V188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880" s="34" t="str">
        <f ca="1">+IF(Tabla2[[#This Row],[Edad]]="Corregir","Corregir","Ok")</f>
        <v>Ok</v>
      </c>
      <c r="X1880" s="10" t="str">
        <f>+IFERROR(VLOOKUP(Tabla2[[#This Row],[DISTRITO SEGÚN DNI]],Hoja1!$A$2:$B$55,2,FALSE),"No")</f>
        <v>No</v>
      </c>
      <c r="Y1880" s="10" t="str">
        <f>IF(OR(LOWER(Tabla2[[#This Row],[GENERO]])="masculino", LOWER(Tabla2[[#This Row],[GENERO]])="femenino"),"OK","Corregir")</f>
        <v>OK</v>
      </c>
      <c r="Z1880" s="10" t="str">
        <f>+IF(Tabla2[[#This Row],[Nro. DNI / CE]]="","Corregir",IF(LEN(Tabla2[[#This Row],[Nro. DNI / CE]])&gt;=8,"OK","Corregir"))</f>
        <v>OK</v>
      </c>
      <c r="AA1880" s="10">
        <f>COUNTIF(Tabla2[APELLIDOS Y NOMBRES],Tabla2[[#This Row],[APELLIDOS Y NOMBRES]])</f>
        <v>1</v>
      </c>
      <c r="AB1880" t="str">
        <f ca="1">+IFERROR(IF(Tabla2[[#This Row],[FECHA CESE/BAJA]]="","No Aplica",IF(AND(MONTH(Tabla2[[#This Row],[FECHA CESE/BAJA]])=MONTH(TODAY()-30),YEAR(Tabla2[[#This Row],[FECHA CESE/BAJA]])=YEAR(TODAY())),MONTH(TODAY()-30)&amp;"-"&amp;YEAR(TODAY()),"Borrar")),"No aplica")</f>
        <v>No Aplica</v>
      </c>
      <c r="AC1880" t="str">
        <f ca="1">+IFERROR(IF(Tabla2[[#This Row],[FECHA INICIO DE LABORES EN OBRA]]="","No Aplica",IF(AND(MONTH(Tabla2[[#This Row],[FECHA INICIO DE LABORES EN OBRA]])=MONTH(TODAY()-30),YEAR(Tabla2[[#This Row],[FECHA INICIO DE LABORES EN OBRA]])=YEAR(TODAY())),MONTH(TODAY()-30)&amp;"-"&amp;YEAR(TODAY()),"No Aplica")),"No Aplica")</f>
        <v>No Aplica</v>
      </c>
    </row>
    <row r="1881" spans="1:29" x14ac:dyDescent="0.25">
      <c r="A1881" s="2" t="s">
        <v>7160</v>
      </c>
      <c r="B1881" s="3" t="s">
        <v>7161</v>
      </c>
      <c r="C1881" s="3" t="s">
        <v>7161</v>
      </c>
      <c r="D1881" s="3" t="s">
        <v>7725</v>
      </c>
      <c r="E1881" s="3" t="s">
        <v>7726</v>
      </c>
      <c r="F1881" s="36">
        <v>27431</v>
      </c>
      <c r="G1881" s="3">
        <v>2</v>
      </c>
      <c r="H1881" s="3" t="s">
        <v>7419</v>
      </c>
      <c r="I1881" s="3" t="s">
        <v>7415</v>
      </c>
      <c r="J1881" s="3" t="s">
        <v>7727</v>
      </c>
      <c r="K1881" s="3" t="s">
        <v>7669</v>
      </c>
      <c r="L1881" s="8" t="s">
        <v>9813</v>
      </c>
      <c r="M1881" s="5"/>
      <c r="N1881" s="13" t="s">
        <v>1489</v>
      </c>
      <c r="O1881" s="5">
        <v>44958</v>
      </c>
      <c r="P1881" s="8">
        <v>1</v>
      </c>
      <c r="Q1881" s="9">
        <v>4</v>
      </c>
      <c r="R1881" s="9" t="str">
        <f>IFERROR(VLOOKUP(Tabla2[[#This Row],[CONTRATISTA PRNCIPAL]],Hoja1!$L$5:$M$9,2,FALSE),"CJV")</f>
        <v>CJV</v>
      </c>
      <c r="S1881" s="9" t="str">
        <f>IF(Tabla2[[#This Row],[EMPRESA]]=Tabla2[[#This Row],[CONTRATISTA PRNCIPAL]],"Principal","Secundaria")</f>
        <v>Principal</v>
      </c>
      <c r="T1881" s="10">
        <f>IFERROR(1/COUNTIF(Tabla2[CONTRATISTA PRNCIPAL],Tabla2[[#This Row],[CONTRATISTA PRNCIPAL]]),0)</f>
        <v>3.9215686274509803E-3</v>
      </c>
      <c r="U1881" s="33">
        <f ca="1">IF(((TODAY()-Tabla2[[#This Row],[FECHA NACIMIENTO]])/365)&lt;18,"Corregir", IF(((TODAY()-Tabla2[[#This Row],[FECHA NACIMIENTO]])/365)&gt;80, "Corregir",ROUNDDOWN(((TODAY()-Tabla2[[#This Row],[FECHA NACIMIENTO]])/365),0)))</f>
        <v>48</v>
      </c>
      <c r="V188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881" s="34" t="str">
        <f ca="1">+IF(Tabla2[[#This Row],[Edad]]="Corregir","Corregir","Ok")</f>
        <v>Ok</v>
      </c>
      <c r="X1881" s="10" t="str">
        <f>+IFERROR(VLOOKUP(Tabla2[[#This Row],[DISTRITO SEGÚN DNI]],Hoja1!$A$2:$B$55,2,FALSE),"No")</f>
        <v>No</v>
      </c>
      <c r="Y1881" s="10" t="str">
        <f>IF(OR(LOWER(Tabla2[[#This Row],[GENERO]])="masculino", LOWER(Tabla2[[#This Row],[GENERO]])="femenino"),"OK","Corregir")</f>
        <v>OK</v>
      </c>
      <c r="Z1881" s="10" t="str">
        <f>+IF(Tabla2[[#This Row],[Nro. DNI / CE]]="","Corregir",IF(LEN(Tabla2[[#This Row],[Nro. DNI / CE]])&gt;=8,"OK","Corregir"))</f>
        <v>OK</v>
      </c>
      <c r="AA1881" s="10">
        <f>COUNTIF(Tabla2[APELLIDOS Y NOMBRES],Tabla2[[#This Row],[APELLIDOS Y NOMBRES]])</f>
        <v>1</v>
      </c>
      <c r="AB1881" t="str">
        <f ca="1">+IFERROR(IF(Tabla2[[#This Row],[FECHA CESE/BAJA]]="","No Aplica",IF(AND(MONTH(Tabla2[[#This Row],[FECHA CESE/BAJA]])=MONTH(TODAY()-30),YEAR(Tabla2[[#This Row],[FECHA CESE/BAJA]])=YEAR(TODAY())),MONTH(TODAY()-30)&amp;"-"&amp;YEAR(TODAY()),"Borrar")),"No aplica")</f>
        <v>No Aplica</v>
      </c>
      <c r="AC1881" t="str">
        <f ca="1">+IFERROR(IF(Tabla2[[#This Row],[FECHA INICIO DE LABORES EN OBRA]]="","No Aplica",IF(AND(MONTH(Tabla2[[#This Row],[FECHA INICIO DE LABORES EN OBRA]])=MONTH(TODAY()-30),YEAR(Tabla2[[#This Row],[FECHA INICIO DE LABORES EN OBRA]])=YEAR(TODAY())),MONTH(TODAY()-30)&amp;"-"&amp;YEAR(TODAY()),"No Aplica")),"No Aplica")</f>
        <v>No Aplica</v>
      </c>
    </row>
    <row r="1882" spans="1:29" x14ac:dyDescent="0.25">
      <c r="A1882" s="2" t="s">
        <v>7160</v>
      </c>
      <c r="B1882" s="3" t="s">
        <v>7161</v>
      </c>
      <c r="C1882" s="3" t="s">
        <v>7161</v>
      </c>
      <c r="D1882" s="3" t="s">
        <v>7069</v>
      </c>
      <c r="E1882" s="3" t="s">
        <v>7728</v>
      </c>
      <c r="F1882" s="36">
        <v>36892</v>
      </c>
      <c r="G1882" s="3">
        <v>2</v>
      </c>
      <c r="H1882" s="3" t="s">
        <v>7457</v>
      </c>
      <c r="I1882" s="3" t="s">
        <v>7415</v>
      </c>
      <c r="J1882" s="3" t="s">
        <v>7729</v>
      </c>
      <c r="K1882" s="3" t="s">
        <v>7730</v>
      </c>
      <c r="L1882" s="8" t="s">
        <v>9813</v>
      </c>
      <c r="M1882" s="5"/>
      <c r="N1882" s="13" t="s">
        <v>1489</v>
      </c>
      <c r="O1882" s="5">
        <v>44928</v>
      </c>
      <c r="P1882" s="8">
        <v>1</v>
      </c>
      <c r="Q1882" s="9">
        <v>4</v>
      </c>
      <c r="R1882" s="9" t="str">
        <f>IFERROR(VLOOKUP(Tabla2[[#This Row],[CONTRATISTA PRNCIPAL]],Hoja1!$L$5:$M$9,2,FALSE),"CJV")</f>
        <v>CJV</v>
      </c>
      <c r="S1882" s="9" t="str">
        <f>IF(Tabla2[[#This Row],[EMPRESA]]=Tabla2[[#This Row],[CONTRATISTA PRNCIPAL]],"Principal","Secundaria")</f>
        <v>Principal</v>
      </c>
      <c r="T1882" s="10">
        <f>IFERROR(1/COUNTIF(Tabla2[CONTRATISTA PRNCIPAL],Tabla2[[#This Row],[CONTRATISTA PRNCIPAL]]),0)</f>
        <v>3.9215686274509803E-3</v>
      </c>
      <c r="U1882" s="33">
        <f ca="1">IF(((TODAY()-Tabla2[[#This Row],[FECHA NACIMIENTO]])/365)&lt;18,"Corregir", IF(((TODAY()-Tabla2[[#This Row],[FECHA NACIMIENTO]])/365)&gt;80, "Corregir",ROUNDDOWN(((TODAY()-Tabla2[[#This Row],[FECHA NACIMIENTO]])/365),0)))</f>
        <v>22</v>
      </c>
      <c r="V188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1882" s="34" t="str">
        <f ca="1">+IF(Tabla2[[#This Row],[Edad]]="Corregir","Corregir","Ok")</f>
        <v>Ok</v>
      </c>
      <c r="X1882" s="10" t="str">
        <f>+IFERROR(VLOOKUP(Tabla2[[#This Row],[DISTRITO SEGÚN DNI]],Hoja1!$A$2:$B$55,2,FALSE),"No")</f>
        <v>No</v>
      </c>
      <c r="Y1882" s="10" t="str">
        <f>IF(OR(LOWER(Tabla2[[#This Row],[GENERO]])="masculino", LOWER(Tabla2[[#This Row],[GENERO]])="femenino"),"OK","Corregir")</f>
        <v>OK</v>
      </c>
      <c r="Z1882" s="10" t="str">
        <f>+IF(Tabla2[[#This Row],[Nro. DNI / CE]]="","Corregir",IF(LEN(Tabla2[[#This Row],[Nro. DNI / CE]])&gt;=8,"OK","Corregir"))</f>
        <v>OK</v>
      </c>
      <c r="AA1882" s="10">
        <f>COUNTIF(Tabla2[APELLIDOS Y NOMBRES],Tabla2[[#This Row],[APELLIDOS Y NOMBRES]])</f>
        <v>1</v>
      </c>
      <c r="AB1882" t="str">
        <f ca="1">+IFERROR(IF(Tabla2[[#This Row],[FECHA CESE/BAJA]]="","No Aplica",IF(AND(MONTH(Tabla2[[#This Row],[FECHA CESE/BAJA]])=MONTH(TODAY()-30),YEAR(Tabla2[[#This Row],[FECHA CESE/BAJA]])=YEAR(TODAY())),MONTH(TODAY()-30)&amp;"-"&amp;YEAR(TODAY()),"Borrar")),"No aplica")</f>
        <v>No Aplica</v>
      </c>
      <c r="AC1882" t="str">
        <f ca="1">+IFERROR(IF(Tabla2[[#This Row],[FECHA INICIO DE LABORES EN OBRA]]="","No Aplica",IF(AND(MONTH(Tabla2[[#This Row],[FECHA INICIO DE LABORES EN OBRA]])=MONTH(TODAY()-30),YEAR(Tabla2[[#This Row],[FECHA INICIO DE LABORES EN OBRA]])=YEAR(TODAY())),MONTH(TODAY()-30)&amp;"-"&amp;YEAR(TODAY()),"No Aplica")),"No Aplica")</f>
        <v>No Aplica</v>
      </c>
    </row>
    <row r="1883" spans="1:29" x14ac:dyDescent="0.25">
      <c r="A1883" s="2" t="s">
        <v>7160</v>
      </c>
      <c r="B1883" s="3" t="s">
        <v>7161</v>
      </c>
      <c r="C1883" s="3" t="s">
        <v>7161</v>
      </c>
      <c r="D1883" s="3" t="s">
        <v>7731</v>
      </c>
      <c r="E1883" s="3" t="s">
        <v>7732</v>
      </c>
      <c r="F1883" s="36">
        <v>29381</v>
      </c>
      <c r="G1883" s="3">
        <v>2</v>
      </c>
      <c r="H1883" s="3" t="s">
        <v>5060</v>
      </c>
      <c r="I1883" s="3" t="s">
        <v>7436</v>
      </c>
      <c r="J1883" s="3" t="s">
        <v>7733</v>
      </c>
      <c r="K1883" s="3" t="s">
        <v>1510</v>
      </c>
      <c r="L1883" s="8" t="s">
        <v>9813</v>
      </c>
      <c r="M1883" s="5"/>
      <c r="N1883" s="13" t="s">
        <v>1489</v>
      </c>
      <c r="O1883" s="5">
        <v>45000</v>
      </c>
      <c r="P1883" s="8">
        <v>1</v>
      </c>
      <c r="Q1883" s="9">
        <v>4</v>
      </c>
      <c r="R1883" s="9" t="str">
        <f>IFERROR(VLOOKUP(Tabla2[[#This Row],[CONTRATISTA PRNCIPAL]],Hoja1!$L$5:$M$9,2,FALSE),"CJV")</f>
        <v>CJV</v>
      </c>
      <c r="S1883" s="9" t="str">
        <f>IF(Tabla2[[#This Row],[EMPRESA]]=Tabla2[[#This Row],[CONTRATISTA PRNCIPAL]],"Principal","Secundaria")</f>
        <v>Principal</v>
      </c>
      <c r="T1883" s="10">
        <f>IFERROR(1/COUNTIF(Tabla2[CONTRATISTA PRNCIPAL],Tabla2[[#This Row],[CONTRATISTA PRNCIPAL]]),0)</f>
        <v>3.9215686274509803E-3</v>
      </c>
      <c r="U1883" s="33">
        <f ca="1">IF(((TODAY()-Tabla2[[#This Row],[FECHA NACIMIENTO]])/365)&lt;18,"Corregir", IF(((TODAY()-Tabla2[[#This Row],[FECHA NACIMIENTO]])/365)&gt;80, "Corregir",ROUNDDOWN(((TODAY()-Tabla2[[#This Row],[FECHA NACIMIENTO]])/365),0)))</f>
        <v>43</v>
      </c>
      <c r="V188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883" s="34" t="str">
        <f ca="1">+IF(Tabla2[[#This Row],[Edad]]="Corregir","Corregir","Ok")</f>
        <v>Ok</v>
      </c>
      <c r="X1883" s="10" t="str">
        <f>+IFERROR(VLOOKUP(Tabla2[[#This Row],[DISTRITO SEGÚN DNI]],Hoja1!$A$2:$B$55,2,FALSE),"No")</f>
        <v>CALLAO</v>
      </c>
      <c r="Y1883" s="10" t="str">
        <f>IF(OR(LOWER(Tabla2[[#This Row],[GENERO]])="masculino", LOWER(Tabla2[[#This Row],[GENERO]])="femenino"),"OK","Corregir")</f>
        <v>OK</v>
      </c>
      <c r="Z1883" s="10" t="str">
        <f>+IF(Tabla2[[#This Row],[Nro. DNI / CE]]="","Corregir",IF(LEN(Tabla2[[#This Row],[Nro. DNI / CE]])&gt;=8,"OK","Corregir"))</f>
        <v>OK</v>
      </c>
      <c r="AA1883" s="10">
        <f>COUNTIF(Tabla2[APELLIDOS Y NOMBRES],Tabla2[[#This Row],[APELLIDOS Y NOMBRES]])</f>
        <v>1</v>
      </c>
      <c r="AB1883" t="str">
        <f ca="1">+IFERROR(IF(Tabla2[[#This Row],[FECHA CESE/BAJA]]="","No Aplica",IF(AND(MONTH(Tabla2[[#This Row],[FECHA CESE/BAJA]])=MONTH(TODAY()-30),YEAR(Tabla2[[#This Row],[FECHA CESE/BAJA]])=YEAR(TODAY())),MONTH(TODAY()-30)&amp;"-"&amp;YEAR(TODAY()),"Borrar")),"No aplica")</f>
        <v>No Aplica</v>
      </c>
      <c r="AC1883" t="str">
        <f ca="1">+IFERROR(IF(Tabla2[[#This Row],[FECHA INICIO DE LABORES EN OBRA]]="","No Aplica",IF(AND(MONTH(Tabla2[[#This Row],[FECHA INICIO DE LABORES EN OBRA]])=MONTH(TODAY()-30),YEAR(Tabla2[[#This Row],[FECHA INICIO DE LABORES EN OBRA]])=YEAR(TODAY())),MONTH(TODAY()-30)&amp;"-"&amp;YEAR(TODAY()),"No Aplica")),"No Aplica")</f>
        <v>No Aplica</v>
      </c>
    </row>
    <row r="1884" spans="1:29" x14ac:dyDescent="0.25">
      <c r="A1884" s="2" t="s">
        <v>7160</v>
      </c>
      <c r="B1884" s="3" t="s">
        <v>7161</v>
      </c>
      <c r="C1884" s="3" t="s">
        <v>7161</v>
      </c>
      <c r="D1884" s="3" t="s">
        <v>7735</v>
      </c>
      <c r="E1884" s="3" t="s">
        <v>7736</v>
      </c>
      <c r="F1884" s="36">
        <v>33812</v>
      </c>
      <c r="G1884" s="3">
        <v>2</v>
      </c>
      <c r="H1884" s="3" t="s">
        <v>7457</v>
      </c>
      <c r="I1884" s="3" t="s">
        <v>7436</v>
      </c>
      <c r="J1884" s="3" t="s">
        <v>7737</v>
      </c>
      <c r="K1884" s="3" t="s">
        <v>1510</v>
      </c>
      <c r="L1884" s="8" t="s">
        <v>9813</v>
      </c>
      <c r="M1884" s="5"/>
      <c r="N1884" s="13" t="s">
        <v>1489</v>
      </c>
      <c r="O1884" s="5">
        <v>45005</v>
      </c>
      <c r="P1884" s="8">
        <v>1</v>
      </c>
      <c r="Q1884" s="9">
        <v>4</v>
      </c>
      <c r="R1884" s="9" t="str">
        <f>IFERROR(VLOOKUP(Tabla2[[#This Row],[CONTRATISTA PRNCIPAL]],Hoja1!$L$5:$M$9,2,FALSE),"CJV")</f>
        <v>CJV</v>
      </c>
      <c r="S1884" s="9" t="str">
        <f>IF(Tabla2[[#This Row],[EMPRESA]]=Tabla2[[#This Row],[CONTRATISTA PRNCIPAL]],"Principal","Secundaria")</f>
        <v>Principal</v>
      </c>
      <c r="T1884" s="10">
        <f>IFERROR(1/COUNTIF(Tabla2[CONTRATISTA PRNCIPAL],Tabla2[[#This Row],[CONTRATISTA PRNCIPAL]]),0)</f>
        <v>3.9215686274509803E-3</v>
      </c>
      <c r="U1884" s="33">
        <f ca="1">IF(((TODAY()-Tabla2[[#This Row],[FECHA NACIMIENTO]])/365)&lt;18,"Corregir", IF(((TODAY()-Tabla2[[#This Row],[FECHA NACIMIENTO]])/365)&gt;80, "Corregir",ROUNDDOWN(((TODAY()-Tabla2[[#This Row],[FECHA NACIMIENTO]])/365),0)))</f>
        <v>31</v>
      </c>
      <c r="V188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884" s="34" t="str">
        <f ca="1">+IF(Tabla2[[#This Row],[Edad]]="Corregir","Corregir","Ok")</f>
        <v>Ok</v>
      </c>
      <c r="X1884" s="10" t="str">
        <f>+IFERROR(VLOOKUP(Tabla2[[#This Row],[DISTRITO SEGÚN DNI]],Hoja1!$A$2:$B$55,2,FALSE),"No")</f>
        <v>CALLAO</v>
      </c>
      <c r="Y1884" s="10" t="str">
        <f>IF(OR(LOWER(Tabla2[[#This Row],[GENERO]])="masculino", LOWER(Tabla2[[#This Row],[GENERO]])="femenino"),"OK","Corregir")</f>
        <v>OK</v>
      </c>
      <c r="Z1884" s="10" t="str">
        <f>+IF(Tabla2[[#This Row],[Nro. DNI / CE]]="","Corregir",IF(LEN(Tabla2[[#This Row],[Nro. DNI / CE]])&gt;=8,"OK","Corregir"))</f>
        <v>OK</v>
      </c>
      <c r="AA1884" s="10">
        <f>COUNTIF(Tabla2[APELLIDOS Y NOMBRES],Tabla2[[#This Row],[APELLIDOS Y NOMBRES]])</f>
        <v>1</v>
      </c>
      <c r="AB1884" t="str">
        <f ca="1">+IFERROR(IF(Tabla2[[#This Row],[FECHA CESE/BAJA]]="","No Aplica",IF(AND(MONTH(Tabla2[[#This Row],[FECHA CESE/BAJA]])=MONTH(TODAY()-30),YEAR(Tabla2[[#This Row],[FECHA CESE/BAJA]])=YEAR(TODAY())),MONTH(TODAY()-30)&amp;"-"&amp;YEAR(TODAY()),"Borrar")),"No aplica")</f>
        <v>No Aplica</v>
      </c>
      <c r="AC1884" t="str">
        <f ca="1">+IFERROR(IF(Tabla2[[#This Row],[FECHA INICIO DE LABORES EN OBRA]]="","No Aplica",IF(AND(MONTH(Tabla2[[#This Row],[FECHA INICIO DE LABORES EN OBRA]])=MONTH(TODAY()-30),YEAR(Tabla2[[#This Row],[FECHA INICIO DE LABORES EN OBRA]])=YEAR(TODAY())),MONTH(TODAY()-30)&amp;"-"&amp;YEAR(TODAY()),"No Aplica")),"No Aplica")</f>
        <v>No Aplica</v>
      </c>
    </row>
    <row r="1885" spans="1:29" x14ac:dyDescent="0.25">
      <c r="A1885" s="2" t="s">
        <v>7160</v>
      </c>
      <c r="B1885" s="3" t="s">
        <v>7161</v>
      </c>
      <c r="C1885" s="3" t="s">
        <v>7161</v>
      </c>
      <c r="D1885" s="3" t="s">
        <v>620</v>
      </c>
      <c r="E1885" s="3" t="s">
        <v>7738</v>
      </c>
      <c r="F1885" s="36">
        <v>34281</v>
      </c>
      <c r="G1885" s="3">
        <v>2</v>
      </c>
      <c r="H1885" s="3" t="s">
        <v>7457</v>
      </c>
      <c r="I1885" s="3" t="s">
        <v>7415</v>
      </c>
      <c r="J1885" s="3" t="s">
        <v>7739</v>
      </c>
      <c r="K1885" s="3" t="s">
        <v>1510</v>
      </c>
      <c r="L1885" s="8" t="s">
        <v>9813</v>
      </c>
      <c r="M1885" s="5"/>
      <c r="N1885" s="13" t="s">
        <v>1489</v>
      </c>
      <c r="O1885" s="5">
        <v>44915</v>
      </c>
      <c r="P1885" s="8">
        <v>1</v>
      </c>
      <c r="Q1885" s="9">
        <v>4</v>
      </c>
      <c r="R1885" s="9" t="str">
        <f>IFERROR(VLOOKUP(Tabla2[[#This Row],[CONTRATISTA PRNCIPAL]],Hoja1!$L$5:$M$9,2,FALSE),"CJV")</f>
        <v>CJV</v>
      </c>
      <c r="S1885" s="9" t="str">
        <f>IF(Tabla2[[#This Row],[EMPRESA]]=Tabla2[[#This Row],[CONTRATISTA PRNCIPAL]],"Principal","Secundaria")</f>
        <v>Principal</v>
      </c>
      <c r="T1885" s="10">
        <f>IFERROR(1/COUNTIF(Tabla2[CONTRATISTA PRNCIPAL],Tabla2[[#This Row],[CONTRATISTA PRNCIPAL]]),0)</f>
        <v>3.9215686274509803E-3</v>
      </c>
      <c r="U1885" s="33">
        <f ca="1">IF(((TODAY()-Tabla2[[#This Row],[FECHA NACIMIENTO]])/365)&lt;18,"Corregir", IF(((TODAY()-Tabla2[[#This Row],[FECHA NACIMIENTO]])/365)&gt;80, "Corregir",ROUNDDOWN(((TODAY()-Tabla2[[#This Row],[FECHA NACIMIENTO]])/365),0)))</f>
        <v>29</v>
      </c>
      <c r="V188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885" s="34" t="str">
        <f ca="1">+IF(Tabla2[[#This Row],[Edad]]="Corregir","Corregir","Ok")</f>
        <v>Ok</v>
      </c>
      <c r="X1885" s="10" t="str">
        <f>+IFERROR(VLOOKUP(Tabla2[[#This Row],[DISTRITO SEGÚN DNI]],Hoja1!$A$2:$B$55,2,FALSE),"No")</f>
        <v>CALLAO</v>
      </c>
      <c r="Y1885" s="10" t="str">
        <f>IF(OR(LOWER(Tabla2[[#This Row],[GENERO]])="masculino", LOWER(Tabla2[[#This Row],[GENERO]])="femenino"),"OK","Corregir")</f>
        <v>OK</v>
      </c>
      <c r="Z1885" s="10" t="str">
        <f>+IF(Tabla2[[#This Row],[Nro. DNI / CE]]="","Corregir",IF(LEN(Tabla2[[#This Row],[Nro. DNI / CE]])&gt;=8,"OK","Corregir"))</f>
        <v>OK</v>
      </c>
      <c r="AA1885" s="10">
        <f>COUNTIF(Tabla2[APELLIDOS Y NOMBRES],Tabla2[[#This Row],[APELLIDOS Y NOMBRES]])</f>
        <v>1</v>
      </c>
      <c r="AB1885" t="str">
        <f ca="1">+IFERROR(IF(Tabla2[[#This Row],[FECHA CESE/BAJA]]="","No Aplica",IF(AND(MONTH(Tabla2[[#This Row],[FECHA CESE/BAJA]])=MONTH(TODAY()-30),YEAR(Tabla2[[#This Row],[FECHA CESE/BAJA]])=YEAR(TODAY())),MONTH(TODAY()-30)&amp;"-"&amp;YEAR(TODAY()),"Borrar")),"No aplica")</f>
        <v>No Aplica</v>
      </c>
      <c r="AC1885" t="str">
        <f ca="1">+IFERROR(IF(Tabla2[[#This Row],[FECHA INICIO DE LABORES EN OBRA]]="","No Aplica",IF(AND(MONTH(Tabla2[[#This Row],[FECHA INICIO DE LABORES EN OBRA]])=MONTH(TODAY()-30),YEAR(Tabla2[[#This Row],[FECHA INICIO DE LABORES EN OBRA]])=YEAR(TODAY())),MONTH(TODAY()-30)&amp;"-"&amp;YEAR(TODAY()),"No Aplica")),"No Aplica")</f>
        <v>No Aplica</v>
      </c>
    </row>
    <row r="1886" spans="1:29" x14ac:dyDescent="0.25">
      <c r="A1886" s="2" t="s">
        <v>7160</v>
      </c>
      <c r="B1886" s="3" t="s">
        <v>7161</v>
      </c>
      <c r="C1886" s="3" t="s">
        <v>7161</v>
      </c>
      <c r="D1886" s="3" t="s">
        <v>7740</v>
      </c>
      <c r="E1886" s="3" t="s">
        <v>7741</v>
      </c>
      <c r="F1886" s="36">
        <v>33380</v>
      </c>
      <c r="G1886" s="3">
        <v>2</v>
      </c>
      <c r="H1886" s="3" t="s">
        <v>7568</v>
      </c>
      <c r="I1886" s="3" t="s">
        <v>7436</v>
      </c>
      <c r="J1886" s="3" t="s">
        <v>7742</v>
      </c>
      <c r="K1886" s="3" t="s">
        <v>2075</v>
      </c>
      <c r="L1886" s="8" t="s">
        <v>9813</v>
      </c>
      <c r="M1886" s="5"/>
      <c r="N1886" s="13" t="s">
        <v>1489</v>
      </c>
      <c r="O1886" s="5">
        <v>44991</v>
      </c>
      <c r="P1886" s="8">
        <v>1</v>
      </c>
      <c r="Q1886" s="9">
        <v>4</v>
      </c>
      <c r="R1886" s="9" t="str">
        <f>IFERROR(VLOOKUP(Tabla2[[#This Row],[CONTRATISTA PRNCIPAL]],Hoja1!$L$5:$M$9,2,FALSE),"CJV")</f>
        <v>CJV</v>
      </c>
      <c r="S1886" s="9" t="str">
        <f>IF(Tabla2[[#This Row],[EMPRESA]]=Tabla2[[#This Row],[CONTRATISTA PRNCIPAL]],"Principal","Secundaria")</f>
        <v>Principal</v>
      </c>
      <c r="T1886" s="10">
        <f>IFERROR(1/COUNTIF(Tabla2[CONTRATISTA PRNCIPAL],Tabla2[[#This Row],[CONTRATISTA PRNCIPAL]]),0)</f>
        <v>3.9215686274509803E-3</v>
      </c>
      <c r="U1886" s="33">
        <f ca="1">IF(((TODAY()-Tabla2[[#This Row],[FECHA NACIMIENTO]])/365)&lt;18,"Corregir", IF(((TODAY()-Tabla2[[#This Row],[FECHA NACIMIENTO]])/365)&gt;80, "Corregir",ROUNDDOWN(((TODAY()-Tabla2[[#This Row],[FECHA NACIMIENTO]])/365),0)))</f>
        <v>32</v>
      </c>
      <c r="V188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886" s="34" t="str">
        <f ca="1">+IF(Tabla2[[#This Row],[Edad]]="Corregir","Corregir","Ok")</f>
        <v>Ok</v>
      </c>
      <c r="X1886" s="10" t="str">
        <f>+IFERROR(VLOOKUP(Tabla2[[#This Row],[DISTRITO SEGÚN DNI]],Hoja1!$A$2:$B$55,2,FALSE),"No")</f>
        <v>No</v>
      </c>
      <c r="Y1886" s="10" t="str">
        <f>IF(OR(LOWER(Tabla2[[#This Row],[GENERO]])="masculino", LOWER(Tabla2[[#This Row],[GENERO]])="femenino"),"OK","Corregir")</f>
        <v>OK</v>
      </c>
      <c r="Z1886" s="10" t="str">
        <f>+IF(Tabla2[[#This Row],[Nro. DNI / CE]]="","Corregir",IF(LEN(Tabla2[[#This Row],[Nro. DNI / CE]])&gt;=8,"OK","Corregir"))</f>
        <v>OK</v>
      </c>
      <c r="AA1886" s="10">
        <f>COUNTIF(Tabla2[APELLIDOS Y NOMBRES],Tabla2[[#This Row],[APELLIDOS Y NOMBRES]])</f>
        <v>1</v>
      </c>
      <c r="AB1886" t="str">
        <f ca="1">+IFERROR(IF(Tabla2[[#This Row],[FECHA CESE/BAJA]]="","No Aplica",IF(AND(MONTH(Tabla2[[#This Row],[FECHA CESE/BAJA]])=MONTH(TODAY()-30),YEAR(Tabla2[[#This Row],[FECHA CESE/BAJA]])=YEAR(TODAY())),MONTH(TODAY()-30)&amp;"-"&amp;YEAR(TODAY()),"Borrar")),"No aplica")</f>
        <v>No Aplica</v>
      </c>
      <c r="AC1886" t="str">
        <f ca="1">+IFERROR(IF(Tabla2[[#This Row],[FECHA INICIO DE LABORES EN OBRA]]="","No Aplica",IF(AND(MONTH(Tabla2[[#This Row],[FECHA INICIO DE LABORES EN OBRA]])=MONTH(TODAY()-30),YEAR(Tabla2[[#This Row],[FECHA INICIO DE LABORES EN OBRA]])=YEAR(TODAY())),MONTH(TODAY()-30)&amp;"-"&amp;YEAR(TODAY()),"No Aplica")),"No Aplica")</f>
        <v>No Aplica</v>
      </c>
    </row>
    <row r="1887" spans="1:29" x14ac:dyDescent="0.25">
      <c r="A1887" s="2" t="s">
        <v>7160</v>
      </c>
      <c r="B1887" s="3" t="s">
        <v>7161</v>
      </c>
      <c r="C1887" s="3" t="s">
        <v>7161</v>
      </c>
      <c r="D1887" s="3" t="s">
        <v>11158</v>
      </c>
      <c r="E1887" s="3" t="s">
        <v>11159</v>
      </c>
      <c r="F1887" s="36">
        <v>29308</v>
      </c>
      <c r="G1887" s="3">
        <v>2</v>
      </c>
      <c r="H1887" s="3" t="s">
        <v>11160</v>
      </c>
      <c r="I1887" s="3" t="s">
        <v>7502</v>
      </c>
      <c r="J1887" s="3" t="s">
        <v>11161</v>
      </c>
      <c r="K1887" s="3" t="s">
        <v>11162</v>
      </c>
      <c r="L1887" s="8" t="s">
        <v>9813</v>
      </c>
      <c r="M1887" s="5"/>
      <c r="N1887" s="13" t="s">
        <v>1489</v>
      </c>
      <c r="O1887" s="5">
        <v>45147</v>
      </c>
      <c r="P1887" s="8">
        <v>1</v>
      </c>
      <c r="Q1887" s="9">
        <v>4</v>
      </c>
      <c r="R1887" s="9" t="str">
        <f>IFERROR(VLOOKUP(Tabla2[[#This Row],[CONTRATISTA PRNCIPAL]],Hoja1!$L$5:$M$9,2,FALSE),"CJV")</f>
        <v>CJV</v>
      </c>
      <c r="S1887" s="9" t="str">
        <f>IF(Tabla2[[#This Row],[EMPRESA]]=Tabla2[[#This Row],[CONTRATISTA PRNCIPAL]],"Principal","Secundaria")</f>
        <v>Principal</v>
      </c>
      <c r="T1887" s="10">
        <f>IFERROR(1/COUNTIF(Tabla2[CONTRATISTA PRNCIPAL],Tabla2[[#This Row],[CONTRATISTA PRNCIPAL]]),0)</f>
        <v>3.9215686274509803E-3</v>
      </c>
      <c r="U1887" s="33">
        <f ca="1">IF(((TODAY()-Tabla2[[#This Row],[FECHA NACIMIENTO]])/365)&lt;18,"Corregir", IF(((TODAY()-Tabla2[[#This Row],[FECHA NACIMIENTO]])/365)&gt;80, "Corregir",ROUNDDOWN(((TODAY()-Tabla2[[#This Row],[FECHA NACIMIENTO]])/365),0)))</f>
        <v>43</v>
      </c>
      <c r="V188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887" s="34" t="str">
        <f ca="1">+IF(Tabla2[[#This Row],[Edad]]="Corregir","Corregir","Ok")</f>
        <v>Ok</v>
      </c>
      <c r="X1887" s="10" t="str">
        <f>+IFERROR(VLOOKUP(Tabla2[[#This Row],[DISTRITO SEGÚN DNI]],Hoja1!$A$2:$B$55,2,FALSE),"No")</f>
        <v>No</v>
      </c>
      <c r="Y1887" s="10" t="str">
        <f>IF(OR(LOWER(Tabla2[[#This Row],[GENERO]])="masculino", LOWER(Tabla2[[#This Row],[GENERO]])="femenino"),"OK","Corregir")</f>
        <v>OK</v>
      </c>
      <c r="Z1887" s="10" t="str">
        <f>+IF(Tabla2[[#This Row],[Nro. DNI / CE]]="","Corregir",IF(LEN(Tabla2[[#This Row],[Nro. DNI / CE]])&gt;=8,"OK","Corregir"))</f>
        <v>OK</v>
      </c>
      <c r="AA1887" s="10">
        <f>COUNTIF(Tabla2[APELLIDOS Y NOMBRES],Tabla2[[#This Row],[APELLIDOS Y NOMBRES]])</f>
        <v>1</v>
      </c>
      <c r="AB1887" t="str">
        <f ca="1">+IFERROR(IF(Tabla2[[#This Row],[FECHA CESE/BAJA]]="","No Aplica",IF(AND(MONTH(Tabla2[[#This Row],[FECHA CESE/BAJA]])=MONTH(TODAY()-30),YEAR(Tabla2[[#This Row],[FECHA CESE/BAJA]])=YEAR(TODAY())),MONTH(TODAY()-30)&amp;"-"&amp;YEAR(TODAY()),"Borrar")),"No aplica")</f>
        <v>No Aplica</v>
      </c>
      <c r="AC1887" t="str">
        <f ca="1">+IFERROR(IF(Tabla2[[#This Row],[FECHA INICIO DE LABORES EN OBRA]]="","No Aplica",IF(AND(MONTH(Tabla2[[#This Row],[FECHA INICIO DE LABORES EN OBRA]])=MONTH(TODAY()-30),YEAR(Tabla2[[#This Row],[FECHA INICIO DE LABORES EN OBRA]])=YEAR(TODAY())),MONTH(TODAY()-30)&amp;"-"&amp;YEAR(TODAY()),"No Aplica")),"No Aplica")</f>
        <v>8-2023</v>
      </c>
    </row>
    <row r="1888" spans="1:29" x14ac:dyDescent="0.25">
      <c r="A1888" s="2" t="s">
        <v>7160</v>
      </c>
      <c r="B1888" s="3" t="s">
        <v>7161</v>
      </c>
      <c r="C1888" s="3" t="s">
        <v>7161</v>
      </c>
      <c r="D1888" s="3" t="s">
        <v>10347</v>
      </c>
      <c r="E1888" s="3" t="s">
        <v>10348</v>
      </c>
      <c r="F1888" s="36">
        <v>25899</v>
      </c>
      <c r="G1888" s="3">
        <v>2</v>
      </c>
      <c r="H1888" s="3" t="s">
        <v>8173</v>
      </c>
      <c r="I1888" s="3" t="s">
        <v>7432</v>
      </c>
      <c r="J1888" s="3" t="s">
        <v>10349</v>
      </c>
      <c r="K1888" s="3" t="s">
        <v>1492</v>
      </c>
      <c r="L1888" s="8" t="s">
        <v>9813</v>
      </c>
      <c r="M1888" s="5"/>
      <c r="N1888" s="13" t="s">
        <v>1489</v>
      </c>
      <c r="O1888" s="5">
        <v>45124</v>
      </c>
      <c r="P1888" s="8">
        <v>1</v>
      </c>
      <c r="Q1888" s="9">
        <v>4</v>
      </c>
      <c r="R1888" s="9" t="str">
        <f>IFERROR(VLOOKUP(Tabla2[[#This Row],[CONTRATISTA PRNCIPAL]],Hoja1!$L$5:$M$9,2,FALSE),"CJV")</f>
        <v>CJV</v>
      </c>
      <c r="S1888" s="9" t="str">
        <f>IF(Tabla2[[#This Row],[EMPRESA]]=Tabla2[[#This Row],[CONTRATISTA PRNCIPAL]],"Principal","Secundaria")</f>
        <v>Principal</v>
      </c>
      <c r="T1888" s="10">
        <f>IFERROR(1/COUNTIF(Tabla2[CONTRATISTA PRNCIPAL],Tabla2[[#This Row],[CONTRATISTA PRNCIPAL]]),0)</f>
        <v>3.9215686274509803E-3</v>
      </c>
      <c r="U1888" s="33">
        <f ca="1">IF(((TODAY()-Tabla2[[#This Row],[FECHA NACIMIENTO]])/365)&lt;18,"Corregir", IF(((TODAY()-Tabla2[[#This Row],[FECHA NACIMIENTO]])/365)&gt;80, "Corregir",ROUNDDOWN(((TODAY()-Tabla2[[#This Row],[FECHA NACIMIENTO]])/365),0)))</f>
        <v>52</v>
      </c>
      <c r="V188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888" s="34" t="str">
        <f ca="1">+IF(Tabla2[[#This Row],[Edad]]="Corregir","Corregir","Ok")</f>
        <v>Ok</v>
      </c>
      <c r="X1888" s="10" t="str">
        <f>+IFERROR(VLOOKUP(Tabla2[[#This Row],[DISTRITO SEGÚN DNI]],Hoja1!$A$2:$B$55,2,FALSE),"No")</f>
        <v>No</v>
      </c>
      <c r="Y1888" s="10" t="str">
        <f>IF(OR(LOWER(Tabla2[[#This Row],[GENERO]])="masculino", LOWER(Tabla2[[#This Row],[GENERO]])="femenino"),"OK","Corregir")</f>
        <v>OK</v>
      </c>
      <c r="Z1888" s="10" t="str">
        <f>+IF(Tabla2[[#This Row],[Nro. DNI / CE]]="","Corregir",IF(LEN(Tabla2[[#This Row],[Nro. DNI / CE]])&gt;=8,"OK","Corregir"))</f>
        <v>OK</v>
      </c>
      <c r="AA1888" s="10">
        <f>COUNTIF(Tabla2[APELLIDOS Y NOMBRES],Tabla2[[#This Row],[APELLIDOS Y NOMBRES]])</f>
        <v>1</v>
      </c>
      <c r="AB1888" t="str">
        <f ca="1">+IFERROR(IF(Tabla2[[#This Row],[FECHA CESE/BAJA]]="","No Aplica",IF(AND(MONTH(Tabla2[[#This Row],[FECHA CESE/BAJA]])=MONTH(TODAY()-30),YEAR(Tabla2[[#This Row],[FECHA CESE/BAJA]])=YEAR(TODAY())),MONTH(TODAY()-30)&amp;"-"&amp;YEAR(TODAY()),"Borrar")),"No aplica")</f>
        <v>No Aplica</v>
      </c>
      <c r="AC1888" t="str">
        <f ca="1">+IFERROR(IF(Tabla2[[#This Row],[FECHA INICIO DE LABORES EN OBRA]]="","No Aplica",IF(AND(MONTH(Tabla2[[#This Row],[FECHA INICIO DE LABORES EN OBRA]])=MONTH(TODAY()-30),YEAR(Tabla2[[#This Row],[FECHA INICIO DE LABORES EN OBRA]])=YEAR(TODAY())),MONTH(TODAY()-30)&amp;"-"&amp;YEAR(TODAY()),"No Aplica")),"No Aplica")</f>
        <v>No Aplica</v>
      </c>
    </row>
    <row r="1889" spans="1:29" x14ac:dyDescent="0.25">
      <c r="A1889" s="2" t="s">
        <v>7160</v>
      </c>
      <c r="B1889" s="3" t="s">
        <v>7161</v>
      </c>
      <c r="C1889" s="3" t="s">
        <v>7161</v>
      </c>
      <c r="D1889" s="3" t="s">
        <v>7743</v>
      </c>
      <c r="E1889" s="3" t="s">
        <v>7744</v>
      </c>
      <c r="F1889" s="36">
        <v>29417</v>
      </c>
      <c r="G1889" s="3">
        <v>2</v>
      </c>
      <c r="H1889" s="3" t="s">
        <v>1406</v>
      </c>
      <c r="I1889" s="3" t="s">
        <v>7436</v>
      </c>
      <c r="J1889" s="3" t="s">
        <v>7745</v>
      </c>
      <c r="K1889" s="3" t="s">
        <v>2438</v>
      </c>
      <c r="L1889" s="8" t="s">
        <v>9813</v>
      </c>
      <c r="M1889" s="5"/>
      <c r="N1889" s="13" t="s">
        <v>1489</v>
      </c>
      <c r="O1889" s="5">
        <v>45075</v>
      </c>
      <c r="P1889" s="8">
        <v>1</v>
      </c>
      <c r="Q1889" s="9">
        <v>4</v>
      </c>
      <c r="R1889" s="9" t="str">
        <f>IFERROR(VLOOKUP(Tabla2[[#This Row],[CONTRATISTA PRNCIPAL]],Hoja1!$L$5:$M$9,2,FALSE),"CJV")</f>
        <v>CJV</v>
      </c>
      <c r="S1889" s="9" t="str">
        <f>IF(Tabla2[[#This Row],[EMPRESA]]=Tabla2[[#This Row],[CONTRATISTA PRNCIPAL]],"Principal","Secundaria")</f>
        <v>Principal</v>
      </c>
      <c r="T1889" s="10">
        <f>IFERROR(1/COUNTIF(Tabla2[CONTRATISTA PRNCIPAL],Tabla2[[#This Row],[CONTRATISTA PRNCIPAL]]),0)</f>
        <v>3.9215686274509803E-3</v>
      </c>
      <c r="U1889" s="33">
        <f ca="1">IF(((TODAY()-Tabla2[[#This Row],[FECHA NACIMIENTO]])/365)&lt;18,"Corregir", IF(((TODAY()-Tabla2[[#This Row],[FECHA NACIMIENTO]])/365)&gt;80, "Corregir",ROUNDDOWN(((TODAY()-Tabla2[[#This Row],[FECHA NACIMIENTO]])/365),0)))</f>
        <v>43</v>
      </c>
      <c r="V188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889" s="34" t="str">
        <f ca="1">+IF(Tabla2[[#This Row],[Edad]]="Corregir","Corregir","Ok")</f>
        <v>Ok</v>
      </c>
      <c r="X1889" s="10" t="str">
        <f>+IFERROR(VLOOKUP(Tabla2[[#This Row],[DISTRITO SEGÚN DNI]],Hoja1!$A$2:$B$55,2,FALSE),"No")</f>
        <v>No</v>
      </c>
      <c r="Y1889" s="10" t="str">
        <f>IF(OR(LOWER(Tabla2[[#This Row],[GENERO]])="masculino", LOWER(Tabla2[[#This Row],[GENERO]])="femenino"),"OK","Corregir")</f>
        <v>OK</v>
      </c>
      <c r="Z1889" s="10" t="str">
        <f>+IF(Tabla2[[#This Row],[Nro. DNI / CE]]="","Corregir",IF(LEN(Tabla2[[#This Row],[Nro. DNI / CE]])&gt;=8,"OK","Corregir"))</f>
        <v>OK</v>
      </c>
      <c r="AA1889" s="10">
        <f>COUNTIF(Tabla2[APELLIDOS Y NOMBRES],Tabla2[[#This Row],[APELLIDOS Y NOMBRES]])</f>
        <v>1</v>
      </c>
      <c r="AB1889" t="str">
        <f ca="1">+IFERROR(IF(Tabla2[[#This Row],[FECHA CESE/BAJA]]="","No Aplica",IF(AND(MONTH(Tabla2[[#This Row],[FECHA CESE/BAJA]])=MONTH(TODAY()-30),YEAR(Tabla2[[#This Row],[FECHA CESE/BAJA]])=YEAR(TODAY())),MONTH(TODAY()-30)&amp;"-"&amp;YEAR(TODAY()),"Borrar")),"No aplica")</f>
        <v>No Aplica</v>
      </c>
      <c r="AC1889" t="str">
        <f ca="1">+IFERROR(IF(Tabla2[[#This Row],[FECHA INICIO DE LABORES EN OBRA]]="","No Aplica",IF(AND(MONTH(Tabla2[[#This Row],[FECHA INICIO DE LABORES EN OBRA]])=MONTH(TODAY()-30),YEAR(Tabla2[[#This Row],[FECHA INICIO DE LABORES EN OBRA]])=YEAR(TODAY())),MONTH(TODAY()-30)&amp;"-"&amp;YEAR(TODAY()),"No Aplica")),"No Aplica")</f>
        <v>No Aplica</v>
      </c>
    </row>
    <row r="1890" spans="1:29" x14ac:dyDescent="0.25">
      <c r="A1890" s="2" t="s">
        <v>7160</v>
      </c>
      <c r="B1890" s="3" t="s">
        <v>7161</v>
      </c>
      <c r="C1890" s="3" t="s">
        <v>7161</v>
      </c>
      <c r="D1890" s="3" t="s">
        <v>7746</v>
      </c>
      <c r="E1890" s="3" t="s">
        <v>7747</v>
      </c>
      <c r="F1890" s="36">
        <v>32685</v>
      </c>
      <c r="G1890" s="3">
        <v>2</v>
      </c>
      <c r="H1890" s="3" t="s">
        <v>7419</v>
      </c>
      <c r="I1890" s="3" t="s">
        <v>7415</v>
      </c>
      <c r="J1890" s="3" t="s">
        <v>7748</v>
      </c>
      <c r="K1890" s="3" t="s">
        <v>7592</v>
      </c>
      <c r="L1890" s="8" t="s">
        <v>9813</v>
      </c>
      <c r="M1890" s="5"/>
      <c r="N1890" s="13" t="s">
        <v>1489</v>
      </c>
      <c r="O1890" s="5" t="s">
        <v>7417</v>
      </c>
      <c r="P1890" s="8">
        <v>1</v>
      </c>
      <c r="Q1890" s="9">
        <v>4</v>
      </c>
      <c r="R1890" s="9" t="str">
        <f>IFERROR(VLOOKUP(Tabla2[[#This Row],[CONTRATISTA PRNCIPAL]],Hoja1!$L$5:$M$9,2,FALSE),"CJV")</f>
        <v>CJV</v>
      </c>
      <c r="S1890" s="9" t="str">
        <f>IF(Tabla2[[#This Row],[EMPRESA]]=Tabla2[[#This Row],[CONTRATISTA PRNCIPAL]],"Principal","Secundaria")</f>
        <v>Principal</v>
      </c>
      <c r="T1890" s="10">
        <f>IFERROR(1/COUNTIF(Tabla2[CONTRATISTA PRNCIPAL],Tabla2[[#This Row],[CONTRATISTA PRNCIPAL]]),0)</f>
        <v>3.9215686274509803E-3</v>
      </c>
      <c r="U1890" s="33">
        <f ca="1">IF(((TODAY()-Tabla2[[#This Row],[FECHA NACIMIENTO]])/365)&lt;18,"Corregir", IF(((TODAY()-Tabla2[[#This Row],[FECHA NACIMIENTO]])/365)&gt;80, "Corregir",ROUNDDOWN(((TODAY()-Tabla2[[#This Row],[FECHA NACIMIENTO]])/365),0)))</f>
        <v>34</v>
      </c>
      <c r="V189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890" s="34" t="str">
        <f ca="1">+IF(Tabla2[[#This Row],[Edad]]="Corregir","Corregir","Ok")</f>
        <v>Ok</v>
      </c>
      <c r="X1890" s="10" t="str">
        <f>+IFERROR(VLOOKUP(Tabla2[[#This Row],[DISTRITO SEGÚN DNI]],Hoja1!$A$2:$B$55,2,FALSE),"No")</f>
        <v>No</v>
      </c>
      <c r="Y1890" s="10" t="str">
        <f>IF(OR(LOWER(Tabla2[[#This Row],[GENERO]])="masculino", LOWER(Tabla2[[#This Row],[GENERO]])="femenino"),"OK","Corregir")</f>
        <v>OK</v>
      </c>
      <c r="Z1890" s="10" t="str">
        <f>+IF(Tabla2[[#This Row],[Nro. DNI / CE]]="","Corregir",IF(LEN(Tabla2[[#This Row],[Nro. DNI / CE]])&gt;=8,"OK","Corregir"))</f>
        <v>OK</v>
      </c>
      <c r="AA1890" s="10">
        <f>COUNTIF(Tabla2[APELLIDOS Y NOMBRES],Tabla2[[#This Row],[APELLIDOS Y NOMBRES]])</f>
        <v>1</v>
      </c>
      <c r="AB1890" t="str">
        <f ca="1">+IFERROR(IF(Tabla2[[#This Row],[FECHA CESE/BAJA]]="","No Aplica",IF(AND(MONTH(Tabla2[[#This Row],[FECHA CESE/BAJA]])=MONTH(TODAY()-30),YEAR(Tabla2[[#This Row],[FECHA CESE/BAJA]])=YEAR(TODAY())),MONTH(TODAY()-30)&amp;"-"&amp;YEAR(TODAY()),"Borrar")),"No aplica")</f>
        <v>No Aplica</v>
      </c>
      <c r="AC1890" t="str">
        <f ca="1">+IFERROR(IF(Tabla2[[#This Row],[FECHA INICIO DE LABORES EN OBRA]]="","No Aplica",IF(AND(MONTH(Tabla2[[#This Row],[FECHA INICIO DE LABORES EN OBRA]])=MONTH(TODAY()-30),YEAR(Tabla2[[#This Row],[FECHA INICIO DE LABORES EN OBRA]])=YEAR(TODAY())),MONTH(TODAY()-30)&amp;"-"&amp;YEAR(TODAY()),"No Aplica")),"No Aplica")</f>
        <v>No Aplica</v>
      </c>
    </row>
    <row r="1891" spans="1:29" x14ac:dyDescent="0.25">
      <c r="A1891" s="2" t="s">
        <v>7160</v>
      </c>
      <c r="B1891" s="3" t="s">
        <v>7161</v>
      </c>
      <c r="C1891" s="3" t="s">
        <v>7161</v>
      </c>
      <c r="D1891" s="3" t="s">
        <v>7749</v>
      </c>
      <c r="E1891" s="3" t="s">
        <v>7750</v>
      </c>
      <c r="F1891" s="36">
        <v>35631</v>
      </c>
      <c r="G1891" s="3">
        <v>2</v>
      </c>
      <c r="H1891" s="3" t="s">
        <v>4585</v>
      </c>
      <c r="I1891" s="3" t="s">
        <v>7428</v>
      </c>
      <c r="J1891" s="3" t="s">
        <v>7751</v>
      </c>
      <c r="K1891" s="3" t="s">
        <v>7565</v>
      </c>
      <c r="L1891" s="8" t="s">
        <v>9813</v>
      </c>
      <c r="M1891" s="5"/>
      <c r="N1891" s="13" t="s">
        <v>1489</v>
      </c>
      <c r="O1891" s="5" t="s">
        <v>7752</v>
      </c>
      <c r="P1891" s="8">
        <v>1</v>
      </c>
      <c r="Q1891" s="9">
        <v>4</v>
      </c>
      <c r="R1891" s="9" t="str">
        <f>IFERROR(VLOOKUP(Tabla2[[#This Row],[CONTRATISTA PRNCIPAL]],Hoja1!$L$5:$M$9,2,FALSE),"CJV")</f>
        <v>CJV</v>
      </c>
      <c r="S1891" s="9" t="str">
        <f>IF(Tabla2[[#This Row],[EMPRESA]]=Tabla2[[#This Row],[CONTRATISTA PRNCIPAL]],"Principal","Secundaria")</f>
        <v>Principal</v>
      </c>
      <c r="T1891" s="10">
        <f>IFERROR(1/COUNTIF(Tabla2[CONTRATISTA PRNCIPAL],Tabla2[[#This Row],[CONTRATISTA PRNCIPAL]]),0)</f>
        <v>3.9215686274509803E-3</v>
      </c>
      <c r="U1891" s="33">
        <f ca="1">IF(((TODAY()-Tabla2[[#This Row],[FECHA NACIMIENTO]])/365)&lt;18,"Corregir", IF(((TODAY()-Tabla2[[#This Row],[FECHA NACIMIENTO]])/365)&gt;80, "Corregir",ROUNDDOWN(((TODAY()-Tabla2[[#This Row],[FECHA NACIMIENTO]])/365),0)))</f>
        <v>26</v>
      </c>
      <c r="V189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891" s="34" t="str">
        <f ca="1">+IF(Tabla2[[#This Row],[Edad]]="Corregir","Corregir","Ok")</f>
        <v>Ok</v>
      </c>
      <c r="X1891" s="10" t="str">
        <f>+IFERROR(VLOOKUP(Tabla2[[#This Row],[DISTRITO SEGÚN DNI]],Hoja1!$A$2:$B$55,2,FALSE),"No")</f>
        <v>No</v>
      </c>
      <c r="Y1891" s="10" t="str">
        <f>IF(OR(LOWER(Tabla2[[#This Row],[GENERO]])="masculino", LOWER(Tabla2[[#This Row],[GENERO]])="femenino"),"OK","Corregir")</f>
        <v>OK</v>
      </c>
      <c r="Z1891" s="10" t="str">
        <f>+IF(Tabla2[[#This Row],[Nro. DNI / CE]]="","Corregir",IF(LEN(Tabla2[[#This Row],[Nro. DNI / CE]])&gt;=8,"OK","Corregir"))</f>
        <v>OK</v>
      </c>
      <c r="AA1891" s="10">
        <f>COUNTIF(Tabla2[APELLIDOS Y NOMBRES],Tabla2[[#This Row],[APELLIDOS Y NOMBRES]])</f>
        <v>1</v>
      </c>
      <c r="AB1891" t="str">
        <f ca="1">+IFERROR(IF(Tabla2[[#This Row],[FECHA CESE/BAJA]]="","No Aplica",IF(AND(MONTH(Tabla2[[#This Row],[FECHA CESE/BAJA]])=MONTH(TODAY()-30),YEAR(Tabla2[[#This Row],[FECHA CESE/BAJA]])=YEAR(TODAY())),MONTH(TODAY()-30)&amp;"-"&amp;YEAR(TODAY()),"Borrar")),"No aplica")</f>
        <v>No Aplica</v>
      </c>
      <c r="AC1891" t="str">
        <f ca="1">+IFERROR(IF(Tabla2[[#This Row],[FECHA INICIO DE LABORES EN OBRA]]="","No Aplica",IF(AND(MONTH(Tabla2[[#This Row],[FECHA INICIO DE LABORES EN OBRA]])=MONTH(TODAY()-30),YEAR(Tabla2[[#This Row],[FECHA INICIO DE LABORES EN OBRA]])=YEAR(TODAY())),MONTH(TODAY()-30)&amp;"-"&amp;YEAR(TODAY()),"No Aplica")),"No Aplica")</f>
        <v>No Aplica</v>
      </c>
    </row>
    <row r="1892" spans="1:29" x14ac:dyDescent="0.25">
      <c r="A1892" s="2" t="s">
        <v>7160</v>
      </c>
      <c r="B1892" s="3" t="s">
        <v>7161</v>
      </c>
      <c r="C1892" s="3" t="s">
        <v>7161</v>
      </c>
      <c r="D1892" s="3" t="s">
        <v>7753</v>
      </c>
      <c r="E1892" s="3" t="s">
        <v>7754</v>
      </c>
      <c r="F1892" s="36">
        <v>29160</v>
      </c>
      <c r="G1892" s="3">
        <v>2</v>
      </c>
      <c r="H1892" s="3" t="s">
        <v>7457</v>
      </c>
      <c r="I1892" s="3" t="s">
        <v>7428</v>
      </c>
      <c r="J1892" s="3" t="s">
        <v>7755</v>
      </c>
      <c r="K1892" s="3" t="s">
        <v>7756</v>
      </c>
      <c r="L1892" s="8" t="s">
        <v>9813</v>
      </c>
      <c r="M1892" s="5"/>
      <c r="N1892" s="13" t="s">
        <v>1489</v>
      </c>
      <c r="O1892" s="5" t="s">
        <v>7757</v>
      </c>
      <c r="P1892" s="8">
        <v>1</v>
      </c>
      <c r="Q1892" s="9">
        <v>4</v>
      </c>
      <c r="R1892" s="9" t="str">
        <f>IFERROR(VLOOKUP(Tabla2[[#This Row],[CONTRATISTA PRNCIPAL]],Hoja1!$L$5:$M$9,2,FALSE),"CJV")</f>
        <v>CJV</v>
      </c>
      <c r="S1892" s="9" t="str">
        <f>IF(Tabla2[[#This Row],[EMPRESA]]=Tabla2[[#This Row],[CONTRATISTA PRNCIPAL]],"Principal","Secundaria")</f>
        <v>Principal</v>
      </c>
      <c r="T1892" s="10">
        <f>IFERROR(1/COUNTIF(Tabla2[CONTRATISTA PRNCIPAL],Tabla2[[#This Row],[CONTRATISTA PRNCIPAL]]),0)</f>
        <v>3.9215686274509803E-3</v>
      </c>
      <c r="U1892" s="33">
        <f ca="1">IF(((TODAY()-Tabla2[[#This Row],[FECHA NACIMIENTO]])/365)&lt;18,"Corregir", IF(((TODAY()-Tabla2[[#This Row],[FECHA NACIMIENTO]])/365)&gt;80, "Corregir",ROUNDDOWN(((TODAY()-Tabla2[[#This Row],[FECHA NACIMIENTO]])/365),0)))</f>
        <v>43</v>
      </c>
      <c r="V189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892" s="34" t="str">
        <f ca="1">+IF(Tabla2[[#This Row],[Edad]]="Corregir","Corregir","Ok")</f>
        <v>Ok</v>
      </c>
      <c r="X1892" s="10" t="str">
        <f>+IFERROR(VLOOKUP(Tabla2[[#This Row],[DISTRITO SEGÚN DNI]],Hoja1!$A$2:$B$55,2,FALSE),"No")</f>
        <v>No</v>
      </c>
      <c r="Y1892" s="10" t="str">
        <f>IF(OR(LOWER(Tabla2[[#This Row],[GENERO]])="masculino", LOWER(Tabla2[[#This Row],[GENERO]])="femenino"),"OK","Corregir")</f>
        <v>OK</v>
      </c>
      <c r="Z1892" s="10" t="str">
        <f>+IF(Tabla2[[#This Row],[Nro. DNI / CE]]="","Corregir",IF(LEN(Tabla2[[#This Row],[Nro. DNI / CE]])&gt;=8,"OK","Corregir"))</f>
        <v>OK</v>
      </c>
      <c r="AA1892" s="10">
        <f>COUNTIF(Tabla2[APELLIDOS Y NOMBRES],Tabla2[[#This Row],[APELLIDOS Y NOMBRES]])</f>
        <v>1</v>
      </c>
      <c r="AB1892" t="str">
        <f ca="1">+IFERROR(IF(Tabla2[[#This Row],[FECHA CESE/BAJA]]="","No Aplica",IF(AND(MONTH(Tabla2[[#This Row],[FECHA CESE/BAJA]])=MONTH(TODAY()-30),YEAR(Tabla2[[#This Row],[FECHA CESE/BAJA]])=YEAR(TODAY())),MONTH(TODAY()-30)&amp;"-"&amp;YEAR(TODAY()),"Borrar")),"No aplica")</f>
        <v>No Aplica</v>
      </c>
      <c r="AC1892" t="str">
        <f ca="1">+IFERROR(IF(Tabla2[[#This Row],[FECHA INICIO DE LABORES EN OBRA]]="","No Aplica",IF(AND(MONTH(Tabla2[[#This Row],[FECHA INICIO DE LABORES EN OBRA]])=MONTH(TODAY()-30),YEAR(Tabla2[[#This Row],[FECHA INICIO DE LABORES EN OBRA]])=YEAR(TODAY())),MONTH(TODAY()-30)&amp;"-"&amp;YEAR(TODAY()),"No Aplica")),"No Aplica")</f>
        <v>No Aplica</v>
      </c>
    </row>
    <row r="1893" spans="1:29" x14ac:dyDescent="0.25">
      <c r="A1893" s="2" t="s">
        <v>7160</v>
      </c>
      <c r="B1893" s="3" t="s">
        <v>7161</v>
      </c>
      <c r="C1893" s="3" t="s">
        <v>7161</v>
      </c>
      <c r="D1893" s="3" t="s">
        <v>7758</v>
      </c>
      <c r="E1893" s="3" t="s">
        <v>7759</v>
      </c>
      <c r="F1893" s="36">
        <v>27654</v>
      </c>
      <c r="G1893" s="3">
        <v>1</v>
      </c>
      <c r="H1893" s="3" t="s">
        <v>7760</v>
      </c>
      <c r="I1893" s="3" t="s">
        <v>7415</v>
      </c>
      <c r="J1893" s="3" t="s">
        <v>7761</v>
      </c>
      <c r="K1893" s="3" t="s">
        <v>7762</v>
      </c>
      <c r="L1893" s="8" t="s">
        <v>9818</v>
      </c>
      <c r="M1893" s="5"/>
      <c r="N1893" s="13" t="s">
        <v>1489</v>
      </c>
      <c r="O1893" s="5" t="s">
        <v>7763</v>
      </c>
      <c r="P1893" s="8">
        <v>1</v>
      </c>
      <c r="Q1893" s="9">
        <v>1</v>
      </c>
      <c r="R1893" s="9" t="str">
        <f>IFERROR(VLOOKUP(Tabla2[[#This Row],[CONTRATISTA PRNCIPAL]],Hoja1!$L$5:$M$9,2,FALSE),"CJV")</f>
        <v>CJV</v>
      </c>
      <c r="S1893" s="9" t="str">
        <f>IF(Tabla2[[#This Row],[EMPRESA]]=Tabla2[[#This Row],[CONTRATISTA PRNCIPAL]],"Principal","Secundaria")</f>
        <v>Principal</v>
      </c>
      <c r="T1893" s="10">
        <f>IFERROR(1/COUNTIF(Tabla2[CONTRATISTA PRNCIPAL],Tabla2[[#This Row],[CONTRATISTA PRNCIPAL]]),0)</f>
        <v>3.9215686274509803E-3</v>
      </c>
      <c r="U1893" s="33">
        <f ca="1">IF(((TODAY()-Tabla2[[#This Row],[FECHA NACIMIENTO]])/365)&lt;18,"Corregir", IF(((TODAY()-Tabla2[[#This Row],[FECHA NACIMIENTO]])/365)&gt;80, "Corregir",ROUNDDOWN(((TODAY()-Tabla2[[#This Row],[FECHA NACIMIENTO]])/365),0)))</f>
        <v>48</v>
      </c>
      <c r="V189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893" s="34" t="str">
        <f ca="1">+IF(Tabla2[[#This Row],[Edad]]="Corregir","Corregir","Ok")</f>
        <v>Ok</v>
      </c>
      <c r="X1893" s="10" t="str">
        <f>+IFERROR(VLOOKUP(Tabla2[[#This Row],[DISTRITO SEGÚN DNI]],Hoja1!$A$2:$B$55,2,FALSE),"No")</f>
        <v>No</v>
      </c>
      <c r="Y1893" s="10" t="str">
        <f>IF(OR(LOWER(Tabla2[[#This Row],[GENERO]])="masculino", LOWER(Tabla2[[#This Row],[GENERO]])="femenino"),"OK","Corregir")</f>
        <v>OK</v>
      </c>
      <c r="Z1893" s="10" t="str">
        <f>+IF(Tabla2[[#This Row],[Nro. DNI / CE]]="","Corregir",IF(LEN(Tabla2[[#This Row],[Nro. DNI / CE]])&gt;=8,"OK","Corregir"))</f>
        <v>OK</v>
      </c>
      <c r="AA1893" s="10">
        <f>COUNTIF(Tabla2[APELLIDOS Y NOMBRES],Tabla2[[#This Row],[APELLIDOS Y NOMBRES]])</f>
        <v>1</v>
      </c>
      <c r="AB1893" t="str">
        <f ca="1">+IFERROR(IF(Tabla2[[#This Row],[FECHA CESE/BAJA]]="","No Aplica",IF(AND(MONTH(Tabla2[[#This Row],[FECHA CESE/BAJA]])=MONTH(TODAY()-30),YEAR(Tabla2[[#This Row],[FECHA CESE/BAJA]])=YEAR(TODAY())),MONTH(TODAY()-30)&amp;"-"&amp;YEAR(TODAY()),"Borrar")),"No aplica")</f>
        <v>No Aplica</v>
      </c>
      <c r="AC1893" t="str">
        <f ca="1">+IFERROR(IF(Tabla2[[#This Row],[FECHA INICIO DE LABORES EN OBRA]]="","No Aplica",IF(AND(MONTH(Tabla2[[#This Row],[FECHA INICIO DE LABORES EN OBRA]])=MONTH(TODAY()-30),YEAR(Tabla2[[#This Row],[FECHA INICIO DE LABORES EN OBRA]])=YEAR(TODAY())),MONTH(TODAY()-30)&amp;"-"&amp;YEAR(TODAY()),"No Aplica")),"No Aplica")</f>
        <v>No Aplica</v>
      </c>
    </row>
    <row r="1894" spans="1:29" x14ac:dyDescent="0.25">
      <c r="A1894" s="2" t="s">
        <v>7160</v>
      </c>
      <c r="B1894" s="3" t="s">
        <v>7161</v>
      </c>
      <c r="C1894" s="3" t="s">
        <v>7161</v>
      </c>
      <c r="D1894" s="3" t="s">
        <v>7764</v>
      </c>
      <c r="E1894" s="3" t="s">
        <v>7765</v>
      </c>
      <c r="F1894" s="36">
        <v>33640</v>
      </c>
      <c r="G1894" s="3">
        <v>2</v>
      </c>
      <c r="H1894" s="3" t="s">
        <v>7766</v>
      </c>
      <c r="I1894" s="3" t="s">
        <v>7436</v>
      </c>
      <c r="J1894" s="3" t="s">
        <v>7767</v>
      </c>
      <c r="K1894" s="3" t="s">
        <v>1481</v>
      </c>
      <c r="L1894" s="8" t="s">
        <v>9813</v>
      </c>
      <c r="M1894" s="5"/>
      <c r="N1894" s="13" t="s">
        <v>1489</v>
      </c>
      <c r="O1894" s="5">
        <v>44768</v>
      </c>
      <c r="P1894" s="8">
        <v>1</v>
      </c>
      <c r="Q1894" s="9">
        <v>1</v>
      </c>
      <c r="R1894" s="9" t="str">
        <f>IFERROR(VLOOKUP(Tabla2[[#This Row],[CONTRATISTA PRNCIPAL]],Hoja1!$L$5:$M$9,2,FALSE),"CJV")</f>
        <v>CJV</v>
      </c>
      <c r="S1894" s="9" t="str">
        <f>IF(Tabla2[[#This Row],[EMPRESA]]=Tabla2[[#This Row],[CONTRATISTA PRNCIPAL]],"Principal","Secundaria")</f>
        <v>Principal</v>
      </c>
      <c r="T1894" s="10">
        <f>IFERROR(1/COUNTIF(Tabla2[CONTRATISTA PRNCIPAL],Tabla2[[#This Row],[CONTRATISTA PRNCIPAL]]),0)</f>
        <v>3.9215686274509803E-3</v>
      </c>
      <c r="U1894" s="33">
        <f ca="1">IF(((TODAY()-Tabla2[[#This Row],[FECHA NACIMIENTO]])/365)&lt;18,"Corregir", IF(((TODAY()-Tabla2[[#This Row],[FECHA NACIMIENTO]])/365)&gt;80, "Corregir",ROUNDDOWN(((TODAY()-Tabla2[[#This Row],[FECHA NACIMIENTO]])/365),0)))</f>
        <v>31</v>
      </c>
      <c r="V189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894" s="34" t="str">
        <f ca="1">+IF(Tabla2[[#This Row],[Edad]]="Corregir","Corregir","Ok")</f>
        <v>Ok</v>
      </c>
      <c r="X1894" s="10" t="str">
        <f>+IFERROR(VLOOKUP(Tabla2[[#This Row],[DISTRITO SEGÚN DNI]],Hoja1!$A$2:$B$55,2,FALSE),"No")</f>
        <v>No</v>
      </c>
      <c r="Y1894" s="10" t="str">
        <f>IF(OR(LOWER(Tabla2[[#This Row],[GENERO]])="masculino", LOWER(Tabla2[[#This Row],[GENERO]])="femenino"),"OK","Corregir")</f>
        <v>OK</v>
      </c>
      <c r="Z1894" s="10" t="str">
        <f>+IF(Tabla2[[#This Row],[Nro. DNI / CE]]="","Corregir",IF(LEN(Tabla2[[#This Row],[Nro. DNI / CE]])&gt;=8,"OK","Corregir"))</f>
        <v>OK</v>
      </c>
      <c r="AA1894" s="10">
        <f>COUNTIF(Tabla2[APELLIDOS Y NOMBRES],Tabla2[[#This Row],[APELLIDOS Y NOMBRES]])</f>
        <v>1</v>
      </c>
      <c r="AB1894" t="str">
        <f ca="1">+IFERROR(IF(Tabla2[[#This Row],[FECHA CESE/BAJA]]="","No Aplica",IF(AND(MONTH(Tabla2[[#This Row],[FECHA CESE/BAJA]])=MONTH(TODAY()-30),YEAR(Tabla2[[#This Row],[FECHA CESE/BAJA]])=YEAR(TODAY())),MONTH(TODAY()-30)&amp;"-"&amp;YEAR(TODAY()),"Borrar")),"No aplica")</f>
        <v>No Aplica</v>
      </c>
      <c r="AC1894" t="str">
        <f ca="1">+IFERROR(IF(Tabla2[[#This Row],[FECHA INICIO DE LABORES EN OBRA]]="","No Aplica",IF(AND(MONTH(Tabla2[[#This Row],[FECHA INICIO DE LABORES EN OBRA]])=MONTH(TODAY()-30),YEAR(Tabla2[[#This Row],[FECHA INICIO DE LABORES EN OBRA]])=YEAR(TODAY())),MONTH(TODAY()-30)&amp;"-"&amp;YEAR(TODAY()),"No Aplica")),"No Aplica")</f>
        <v>No Aplica</v>
      </c>
    </row>
    <row r="1895" spans="1:29" x14ac:dyDescent="0.25">
      <c r="A1895" s="2" t="s">
        <v>7160</v>
      </c>
      <c r="B1895" s="3" t="s">
        <v>7161</v>
      </c>
      <c r="C1895" s="3" t="s">
        <v>7161</v>
      </c>
      <c r="D1895" s="3" t="s">
        <v>7768</v>
      </c>
      <c r="E1895" s="3" t="s">
        <v>7769</v>
      </c>
      <c r="F1895" s="36">
        <v>31630</v>
      </c>
      <c r="G1895" s="3">
        <v>2</v>
      </c>
      <c r="H1895" s="3" t="s">
        <v>7419</v>
      </c>
      <c r="I1895" s="3" t="s">
        <v>7428</v>
      </c>
      <c r="J1895" s="3" t="s">
        <v>7770</v>
      </c>
      <c r="K1895" s="3" t="s">
        <v>1481</v>
      </c>
      <c r="L1895" s="8" t="s">
        <v>9813</v>
      </c>
      <c r="M1895" s="5"/>
      <c r="N1895" s="13" t="s">
        <v>1489</v>
      </c>
      <c r="O1895" s="5">
        <v>44894</v>
      </c>
      <c r="P1895" s="8">
        <v>1</v>
      </c>
      <c r="Q1895" s="9">
        <v>4</v>
      </c>
      <c r="R1895" s="9" t="str">
        <f>IFERROR(VLOOKUP(Tabla2[[#This Row],[CONTRATISTA PRNCIPAL]],Hoja1!$L$5:$M$9,2,FALSE),"CJV")</f>
        <v>CJV</v>
      </c>
      <c r="S1895" s="9" t="str">
        <f>IF(Tabla2[[#This Row],[EMPRESA]]=Tabla2[[#This Row],[CONTRATISTA PRNCIPAL]],"Principal","Secundaria")</f>
        <v>Principal</v>
      </c>
      <c r="T1895" s="10">
        <f>IFERROR(1/COUNTIF(Tabla2[CONTRATISTA PRNCIPAL],Tabla2[[#This Row],[CONTRATISTA PRNCIPAL]]),0)</f>
        <v>3.9215686274509803E-3</v>
      </c>
      <c r="U1895" s="33">
        <f ca="1">IF(((TODAY()-Tabla2[[#This Row],[FECHA NACIMIENTO]])/365)&lt;18,"Corregir", IF(((TODAY()-Tabla2[[#This Row],[FECHA NACIMIENTO]])/365)&gt;80, "Corregir",ROUNDDOWN(((TODAY()-Tabla2[[#This Row],[FECHA NACIMIENTO]])/365),0)))</f>
        <v>37</v>
      </c>
      <c r="V189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895" s="34" t="str">
        <f ca="1">+IF(Tabla2[[#This Row],[Edad]]="Corregir","Corregir","Ok")</f>
        <v>Ok</v>
      </c>
      <c r="X1895" s="10" t="str">
        <f>+IFERROR(VLOOKUP(Tabla2[[#This Row],[DISTRITO SEGÚN DNI]],Hoja1!$A$2:$B$55,2,FALSE),"No")</f>
        <v>No</v>
      </c>
      <c r="Y1895" s="10" t="str">
        <f>IF(OR(LOWER(Tabla2[[#This Row],[GENERO]])="masculino", LOWER(Tabla2[[#This Row],[GENERO]])="femenino"),"OK","Corregir")</f>
        <v>OK</v>
      </c>
      <c r="Z1895" s="10" t="str">
        <f>+IF(Tabla2[[#This Row],[Nro. DNI / CE]]="","Corregir",IF(LEN(Tabla2[[#This Row],[Nro. DNI / CE]])&gt;=8,"OK","Corregir"))</f>
        <v>OK</v>
      </c>
      <c r="AA1895" s="10">
        <f>COUNTIF(Tabla2[APELLIDOS Y NOMBRES],Tabla2[[#This Row],[APELLIDOS Y NOMBRES]])</f>
        <v>1</v>
      </c>
      <c r="AB1895" t="str">
        <f ca="1">+IFERROR(IF(Tabla2[[#This Row],[FECHA CESE/BAJA]]="","No Aplica",IF(AND(MONTH(Tabla2[[#This Row],[FECHA CESE/BAJA]])=MONTH(TODAY()-30),YEAR(Tabla2[[#This Row],[FECHA CESE/BAJA]])=YEAR(TODAY())),MONTH(TODAY()-30)&amp;"-"&amp;YEAR(TODAY()),"Borrar")),"No aplica")</f>
        <v>No Aplica</v>
      </c>
      <c r="AC1895" t="str">
        <f ca="1">+IFERROR(IF(Tabla2[[#This Row],[FECHA INICIO DE LABORES EN OBRA]]="","No Aplica",IF(AND(MONTH(Tabla2[[#This Row],[FECHA INICIO DE LABORES EN OBRA]])=MONTH(TODAY()-30),YEAR(Tabla2[[#This Row],[FECHA INICIO DE LABORES EN OBRA]])=YEAR(TODAY())),MONTH(TODAY()-30)&amp;"-"&amp;YEAR(TODAY()),"No Aplica")),"No Aplica")</f>
        <v>No Aplica</v>
      </c>
    </row>
    <row r="1896" spans="1:29" x14ac:dyDescent="0.25">
      <c r="A1896" s="2" t="s">
        <v>7160</v>
      </c>
      <c r="B1896" s="3" t="s">
        <v>7161</v>
      </c>
      <c r="C1896" s="3" t="s">
        <v>7161</v>
      </c>
      <c r="D1896" s="3" t="s">
        <v>7771</v>
      </c>
      <c r="E1896" s="3" t="s">
        <v>7772</v>
      </c>
      <c r="F1896" s="36">
        <v>28591</v>
      </c>
      <c r="G1896" s="3">
        <v>2</v>
      </c>
      <c r="H1896" s="3" t="s">
        <v>1406</v>
      </c>
      <c r="I1896" s="3" t="s">
        <v>7436</v>
      </c>
      <c r="J1896" s="3" t="s">
        <v>7773</v>
      </c>
      <c r="K1896" s="3" t="s">
        <v>7520</v>
      </c>
      <c r="L1896" s="8" t="s">
        <v>9813</v>
      </c>
      <c r="M1896" s="5"/>
      <c r="N1896" s="13" t="s">
        <v>1489</v>
      </c>
      <c r="O1896" s="5">
        <v>44879</v>
      </c>
      <c r="P1896" s="8">
        <v>1</v>
      </c>
      <c r="Q1896" s="9">
        <v>1</v>
      </c>
      <c r="R1896" s="9" t="str">
        <f>IFERROR(VLOOKUP(Tabla2[[#This Row],[CONTRATISTA PRNCIPAL]],Hoja1!$L$5:$M$9,2,FALSE),"CJV")</f>
        <v>CJV</v>
      </c>
      <c r="S1896" s="9" t="str">
        <f>IF(Tabla2[[#This Row],[EMPRESA]]=Tabla2[[#This Row],[CONTRATISTA PRNCIPAL]],"Principal","Secundaria")</f>
        <v>Principal</v>
      </c>
      <c r="T1896" s="10">
        <f>IFERROR(1/COUNTIF(Tabla2[CONTRATISTA PRNCIPAL],Tabla2[[#This Row],[CONTRATISTA PRNCIPAL]]),0)</f>
        <v>3.9215686274509803E-3</v>
      </c>
      <c r="U1896" s="33">
        <f ca="1">IF(((TODAY()-Tabla2[[#This Row],[FECHA NACIMIENTO]])/365)&lt;18,"Corregir", IF(((TODAY()-Tabla2[[#This Row],[FECHA NACIMIENTO]])/365)&gt;80, "Corregir",ROUNDDOWN(((TODAY()-Tabla2[[#This Row],[FECHA NACIMIENTO]])/365),0)))</f>
        <v>45</v>
      </c>
      <c r="V189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896" s="34" t="str">
        <f ca="1">+IF(Tabla2[[#This Row],[Edad]]="Corregir","Corregir","Ok")</f>
        <v>Ok</v>
      </c>
      <c r="X1896" s="10" t="str">
        <f>+IFERROR(VLOOKUP(Tabla2[[#This Row],[DISTRITO SEGÚN DNI]],Hoja1!$A$2:$B$55,2,FALSE),"No")</f>
        <v>No</v>
      </c>
      <c r="Y1896" s="10" t="str">
        <f>IF(OR(LOWER(Tabla2[[#This Row],[GENERO]])="masculino", LOWER(Tabla2[[#This Row],[GENERO]])="femenino"),"OK","Corregir")</f>
        <v>OK</v>
      </c>
      <c r="Z1896" s="10" t="str">
        <f>+IF(Tabla2[[#This Row],[Nro. DNI / CE]]="","Corregir",IF(LEN(Tabla2[[#This Row],[Nro. DNI / CE]])&gt;=8,"OK","Corregir"))</f>
        <v>OK</v>
      </c>
      <c r="AA1896" s="10">
        <f>COUNTIF(Tabla2[APELLIDOS Y NOMBRES],Tabla2[[#This Row],[APELLIDOS Y NOMBRES]])</f>
        <v>1</v>
      </c>
      <c r="AB1896" t="str">
        <f ca="1">+IFERROR(IF(Tabla2[[#This Row],[FECHA CESE/BAJA]]="","No Aplica",IF(AND(MONTH(Tabla2[[#This Row],[FECHA CESE/BAJA]])=MONTH(TODAY()-30),YEAR(Tabla2[[#This Row],[FECHA CESE/BAJA]])=YEAR(TODAY())),MONTH(TODAY()-30)&amp;"-"&amp;YEAR(TODAY()),"Borrar")),"No aplica")</f>
        <v>No Aplica</v>
      </c>
      <c r="AC1896" t="str">
        <f ca="1">+IFERROR(IF(Tabla2[[#This Row],[FECHA INICIO DE LABORES EN OBRA]]="","No Aplica",IF(AND(MONTH(Tabla2[[#This Row],[FECHA INICIO DE LABORES EN OBRA]])=MONTH(TODAY()-30),YEAR(Tabla2[[#This Row],[FECHA INICIO DE LABORES EN OBRA]])=YEAR(TODAY())),MONTH(TODAY()-30)&amp;"-"&amp;YEAR(TODAY()),"No Aplica")),"No Aplica")</f>
        <v>No Aplica</v>
      </c>
    </row>
    <row r="1897" spans="1:29" x14ac:dyDescent="0.25">
      <c r="A1897" s="2" t="s">
        <v>7160</v>
      </c>
      <c r="B1897" s="3" t="s">
        <v>7161</v>
      </c>
      <c r="C1897" s="3" t="s">
        <v>7161</v>
      </c>
      <c r="D1897" s="3" t="s">
        <v>11163</v>
      </c>
      <c r="E1897" s="3" t="s">
        <v>11164</v>
      </c>
      <c r="F1897" s="36">
        <v>28894</v>
      </c>
      <c r="G1897" s="3">
        <v>2</v>
      </c>
      <c r="H1897" s="3" t="s">
        <v>1262</v>
      </c>
      <c r="I1897" s="3" t="s">
        <v>11165</v>
      </c>
      <c r="J1897" s="3" t="s">
        <v>11166</v>
      </c>
      <c r="K1897" s="3" t="s">
        <v>5080</v>
      </c>
      <c r="L1897" s="8" t="s">
        <v>9813</v>
      </c>
      <c r="M1897" s="5"/>
      <c r="N1897" s="13" t="s">
        <v>1489</v>
      </c>
      <c r="O1897" s="5">
        <v>45152</v>
      </c>
      <c r="P1897" s="8">
        <v>1</v>
      </c>
      <c r="Q1897" s="9">
        <v>4</v>
      </c>
      <c r="R1897" s="9" t="str">
        <f>IFERROR(VLOOKUP(Tabla2[[#This Row],[CONTRATISTA PRNCIPAL]],Hoja1!$L$5:$M$9,2,FALSE),"CJV")</f>
        <v>CJV</v>
      </c>
      <c r="S1897" s="9" t="str">
        <f>IF(Tabla2[[#This Row],[EMPRESA]]=Tabla2[[#This Row],[CONTRATISTA PRNCIPAL]],"Principal","Secundaria")</f>
        <v>Principal</v>
      </c>
      <c r="T1897" s="10">
        <f>IFERROR(1/COUNTIF(Tabla2[CONTRATISTA PRNCIPAL],Tabla2[[#This Row],[CONTRATISTA PRNCIPAL]]),0)</f>
        <v>3.9215686274509803E-3</v>
      </c>
      <c r="U1897" s="33">
        <f ca="1">IF(((TODAY()-Tabla2[[#This Row],[FECHA NACIMIENTO]])/365)&lt;18,"Corregir", IF(((TODAY()-Tabla2[[#This Row],[FECHA NACIMIENTO]])/365)&gt;80, "Corregir",ROUNDDOWN(((TODAY()-Tabla2[[#This Row],[FECHA NACIMIENTO]])/365),0)))</f>
        <v>44</v>
      </c>
      <c r="V189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897" s="34" t="str">
        <f ca="1">+IF(Tabla2[[#This Row],[Edad]]="Corregir","Corregir","Ok")</f>
        <v>Ok</v>
      </c>
      <c r="X1897" s="10" t="str">
        <f>+IFERROR(VLOOKUP(Tabla2[[#This Row],[DISTRITO SEGÚN DNI]],Hoja1!$A$2:$B$55,2,FALSE),"No")</f>
        <v>EL AGUSTINO</v>
      </c>
      <c r="Y1897" s="10" t="str">
        <f>IF(OR(LOWER(Tabla2[[#This Row],[GENERO]])="masculino", LOWER(Tabla2[[#This Row],[GENERO]])="femenino"),"OK","Corregir")</f>
        <v>OK</v>
      </c>
      <c r="Z1897" s="10" t="str">
        <f>+IF(Tabla2[[#This Row],[Nro. DNI / CE]]="","Corregir",IF(LEN(Tabla2[[#This Row],[Nro. DNI / CE]])&gt;=8,"OK","Corregir"))</f>
        <v>OK</v>
      </c>
      <c r="AA1897" s="10">
        <f>COUNTIF(Tabla2[APELLIDOS Y NOMBRES],Tabla2[[#This Row],[APELLIDOS Y NOMBRES]])</f>
        <v>1</v>
      </c>
      <c r="AB1897" t="str">
        <f ca="1">+IFERROR(IF(Tabla2[[#This Row],[FECHA CESE/BAJA]]="","No Aplica",IF(AND(MONTH(Tabla2[[#This Row],[FECHA CESE/BAJA]])=MONTH(TODAY()-30),YEAR(Tabla2[[#This Row],[FECHA CESE/BAJA]])=YEAR(TODAY())),MONTH(TODAY()-30)&amp;"-"&amp;YEAR(TODAY()),"Borrar")),"No aplica")</f>
        <v>No Aplica</v>
      </c>
      <c r="AC1897" t="str">
        <f ca="1">+IFERROR(IF(Tabla2[[#This Row],[FECHA INICIO DE LABORES EN OBRA]]="","No Aplica",IF(AND(MONTH(Tabla2[[#This Row],[FECHA INICIO DE LABORES EN OBRA]])=MONTH(TODAY()-30),YEAR(Tabla2[[#This Row],[FECHA INICIO DE LABORES EN OBRA]])=YEAR(TODAY())),MONTH(TODAY()-30)&amp;"-"&amp;YEAR(TODAY()),"No Aplica")),"No Aplica")</f>
        <v>8-2023</v>
      </c>
    </row>
    <row r="1898" spans="1:29" x14ac:dyDescent="0.25">
      <c r="A1898" s="2" t="s">
        <v>7160</v>
      </c>
      <c r="B1898" s="3" t="s">
        <v>7161</v>
      </c>
      <c r="C1898" s="3" t="s">
        <v>7161</v>
      </c>
      <c r="D1898" s="3" t="s">
        <v>7774</v>
      </c>
      <c r="E1898" s="3" t="s">
        <v>7775</v>
      </c>
      <c r="F1898" s="36">
        <v>31048</v>
      </c>
      <c r="G1898" s="3">
        <v>2</v>
      </c>
      <c r="H1898" s="3" t="s">
        <v>7568</v>
      </c>
      <c r="I1898" s="3" t="s">
        <v>7415</v>
      </c>
      <c r="J1898" s="3" t="s">
        <v>7776</v>
      </c>
      <c r="K1898" s="3" t="s">
        <v>1481</v>
      </c>
      <c r="L1898" s="8" t="s">
        <v>9813</v>
      </c>
      <c r="M1898" s="5"/>
      <c r="N1898" s="13" t="s">
        <v>1489</v>
      </c>
      <c r="O1898" s="5">
        <v>44626</v>
      </c>
      <c r="P1898" s="8">
        <v>1</v>
      </c>
      <c r="Q1898" s="9">
        <v>1</v>
      </c>
      <c r="R1898" s="9" t="str">
        <f>IFERROR(VLOOKUP(Tabla2[[#This Row],[CONTRATISTA PRNCIPAL]],Hoja1!$L$5:$M$9,2,FALSE),"CJV")</f>
        <v>CJV</v>
      </c>
      <c r="S1898" s="9" t="str">
        <f>IF(Tabla2[[#This Row],[EMPRESA]]=Tabla2[[#This Row],[CONTRATISTA PRNCIPAL]],"Principal","Secundaria")</f>
        <v>Principal</v>
      </c>
      <c r="T1898" s="10">
        <f>IFERROR(1/COUNTIF(Tabla2[CONTRATISTA PRNCIPAL],Tabla2[[#This Row],[CONTRATISTA PRNCIPAL]]),0)</f>
        <v>3.9215686274509803E-3</v>
      </c>
      <c r="U1898" s="33">
        <f ca="1">IF(((TODAY()-Tabla2[[#This Row],[FECHA NACIMIENTO]])/365)&lt;18,"Corregir", IF(((TODAY()-Tabla2[[#This Row],[FECHA NACIMIENTO]])/365)&gt;80, "Corregir",ROUNDDOWN(((TODAY()-Tabla2[[#This Row],[FECHA NACIMIENTO]])/365),0)))</f>
        <v>38</v>
      </c>
      <c r="V189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898" s="34" t="str">
        <f ca="1">+IF(Tabla2[[#This Row],[Edad]]="Corregir","Corregir","Ok")</f>
        <v>Ok</v>
      </c>
      <c r="X1898" s="10" t="str">
        <f>+IFERROR(VLOOKUP(Tabla2[[#This Row],[DISTRITO SEGÚN DNI]],Hoja1!$A$2:$B$55,2,FALSE),"No")</f>
        <v>No</v>
      </c>
      <c r="Y1898" s="10" t="str">
        <f>IF(OR(LOWER(Tabla2[[#This Row],[GENERO]])="masculino", LOWER(Tabla2[[#This Row],[GENERO]])="femenino"),"OK","Corregir")</f>
        <v>OK</v>
      </c>
      <c r="Z1898" s="10" t="str">
        <f>+IF(Tabla2[[#This Row],[Nro. DNI / CE]]="","Corregir",IF(LEN(Tabla2[[#This Row],[Nro. DNI / CE]])&gt;=8,"OK","Corregir"))</f>
        <v>OK</v>
      </c>
      <c r="AA1898" s="10">
        <f>COUNTIF(Tabla2[APELLIDOS Y NOMBRES],Tabla2[[#This Row],[APELLIDOS Y NOMBRES]])</f>
        <v>1</v>
      </c>
      <c r="AB1898" t="str">
        <f ca="1">+IFERROR(IF(Tabla2[[#This Row],[FECHA CESE/BAJA]]="","No Aplica",IF(AND(MONTH(Tabla2[[#This Row],[FECHA CESE/BAJA]])=MONTH(TODAY()-30),YEAR(Tabla2[[#This Row],[FECHA CESE/BAJA]])=YEAR(TODAY())),MONTH(TODAY()-30)&amp;"-"&amp;YEAR(TODAY()),"Borrar")),"No aplica")</f>
        <v>No Aplica</v>
      </c>
      <c r="AC1898" t="str">
        <f ca="1">+IFERROR(IF(Tabla2[[#This Row],[FECHA INICIO DE LABORES EN OBRA]]="","No Aplica",IF(AND(MONTH(Tabla2[[#This Row],[FECHA INICIO DE LABORES EN OBRA]])=MONTH(TODAY()-30),YEAR(Tabla2[[#This Row],[FECHA INICIO DE LABORES EN OBRA]])=YEAR(TODAY())),MONTH(TODAY()-30)&amp;"-"&amp;YEAR(TODAY()),"No Aplica")),"No Aplica")</f>
        <v>No Aplica</v>
      </c>
    </row>
    <row r="1899" spans="1:29" x14ac:dyDescent="0.25">
      <c r="A1899" s="2" t="s">
        <v>7160</v>
      </c>
      <c r="B1899" s="3" t="s">
        <v>7161</v>
      </c>
      <c r="C1899" s="3" t="s">
        <v>7161</v>
      </c>
      <c r="D1899" s="3" t="s">
        <v>7777</v>
      </c>
      <c r="E1899" s="3" t="s">
        <v>7778</v>
      </c>
      <c r="F1899" s="36">
        <v>30461</v>
      </c>
      <c r="G1899" s="3">
        <v>2</v>
      </c>
      <c r="H1899" s="3" t="s">
        <v>1262</v>
      </c>
      <c r="I1899" s="3" t="s">
        <v>7415</v>
      </c>
      <c r="J1899" s="3" t="s">
        <v>7779</v>
      </c>
      <c r="K1899" s="3" t="s">
        <v>1510</v>
      </c>
      <c r="L1899" s="8" t="s">
        <v>9813</v>
      </c>
      <c r="M1899" s="5"/>
      <c r="N1899" s="13" t="s">
        <v>1489</v>
      </c>
      <c r="O1899" s="5">
        <v>44950</v>
      </c>
      <c r="P1899" s="8">
        <v>1</v>
      </c>
      <c r="Q1899" s="9">
        <v>4</v>
      </c>
      <c r="R1899" s="9" t="str">
        <f>IFERROR(VLOOKUP(Tabla2[[#This Row],[CONTRATISTA PRNCIPAL]],Hoja1!$L$5:$M$9,2,FALSE),"CJV")</f>
        <v>CJV</v>
      </c>
      <c r="S1899" s="9" t="str">
        <f>IF(Tabla2[[#This Row],[EMPRESA]]=Tabla2[[#This Row],[CONTRATISTA PRNCIPAL]],"Principal","Secundaria")</f>
        <v>Principal</v>
      </c>
      <c r="T1899" s="10">
        <f>IFERROR(1/COUNTIF(Tabla2[CONTRATISTA PRNCIPAL],Tabla2[[#This Row],[CONTRATISTA PRNCIPAL]]),0)</f>
        <v>3.9215686274509803E-3</v>
      </c>
      <c r="U1899" s="33">
        <f ca="1">IF(((TODAY()-Tabla2[[#This Row],[FECHA NACIMIENTO]])/365)&lt;18,"Corregir", IF(((TODAY()-Tabla2[[#This Row],[FECHA NACIMIENTO]])/365)&gt;80, "Corregir",ROUNDDOWN(((TODAY()-Tabla2[[#This Row],[FECHA NACIMIENTO]])/365),0)))</f>
        <v>40</v>
      </c>
      <c r="V189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899" s="34" t="str">
        <f ca="1">+IF(Tabla2[[#This Row],[Edad]]="Corregir","Corregir","Ok")</f>
        <v>Ok</v>
      </c>
      <c r="X1899" s="10" t="str">
        <f>+IFERROR(VLOOKUP(Tabla2[[#This Row],[DISTRITO SEGÚN DNI]],Hoja1!$A$2:$B$55,2,FALSE),"No")</f>
        <v>CALLAO</v>
      </c>
      <c r="Y1899" s="10" t="str">
        <f>IF(OR(LOWER(Tabla2[[#This Row],[GENERO]])="masculino", LOWER(Tabla2[[#This Row],[GENERO]])="femenino"),"OK","Corregir")</f>
        <v>OK</v>
      </c>
      <c r="Z1899" s="10" t="str">
        <f>+IF(Tabla2[[#This Row],[Nro. DNI / CE]]="","Corregir",IF(LEN(Tabla2[[#This Row],[Nro. DNI / CE]])&gt;=8,"OK","Corregir"))</f>
        <v>OK</v>
      </c>
      <c r="AA1899" s="10">
        <f>COUNTIF(Tabla2[APELLIDOS Y NOMBRES],Tabla2[[#This Row],[APELLIDOS Y NOMBRES]])</f>
        <v>1</v>
      </c>
      <c r="AB1899" t="str">
        <f ca="1">+IFERROR(IF(Tabla2[[#This Row],[FECHA CESE/BAJA]]="","No Aplica",IF(AND(MONTH(Tabla2[[#This Row],[FECHA CESE/BAJA]])=MONTH(TODAY()-30),YEAR(Tabla2[[#This Row],[FECHA CESE/BAJA]])=YEAR(TODAY())),MONTH(TODAY()-30)&amp;"-"&amp;YEAR(TODAY()),"Borrar")),"No aplica")</f>
        <v>No Aplica</v>
      </c>
      <c r="AC1899" t="str">
        <f ca="1">+IFERROR(IF(Tabla2[[#This Row],[FECHA INICIO DE LABORES EN OBRA]]="","No Aplica",IF(AND(MONTH(Tabla2[[#This Row],[FECHA INICIO DE LABORES EN OBRA]])=MONTH(TODAY()-30),YEAR(Tabla2[[#This Row],[FECHA INICIO DE LABORES EN OBRA]])=YEAR(TODAY())),MONTH(TODAY()-30)&amp;"-"&amp;YEAR(TODAY()),"No Aplica")),"No Aplica")</f>
        <v>No Aplica</v>
      </c>
    </row>
    <row r="1900" spans="1:29" x14ac:dyDescent="0.25">
      <c r="A1900" s="2" t="s">
        <v>7160</v>
      </c>
      <c r="B1900" s="3" t="s">
        <v>7161</v>
      </c>
      <c r="C1900" s="3" t="s">
        <v>7161</v>
      </c>
      <c r="D1900" s="3" t="s">
        <v>7780</v>
      </c>
      <c r="E1900" s="3" t="s">
        <v>7781</v>
      </c>
      <c r="F1900" s="36">
        <v>33300</v>
      </c>
      <c r="G1900" s="3">
        <v>2</v>
      </c>
      <c r="H1900" s="3" t="s">
        <v>7568</v>
      </c>
      <c r="I1900" s="3" t="s">
        <v>7428</v>
      </c>
      <c r="J1900" s="3" t="s">
        <v>7782</v>
      </c>
      <c r="K1900" s="3" t="s">
        <v>2467</v>
      </c>
      <c r="L1900" s="8" t="s">
        <v>9813</v>
      </c>
      <c r="M1900" s="5"/>
      <c r="N1900" s="13" t="s">
        <v>1489</v>
      </c>
      <c r="O1900" s="5" t="s">
        <v>7783</v>
      </c>
      <c r="P1900" s="8">
        <v>1</v>
      </c>
      <c r="Q1900" s="9">
        <v>4</v>
      </c>
      <c r="R1900" s="9" t="str">
        <f>IFERROR(VLOOKUP(Tabla2[[#This Row],[CONTRATISTA PRNCIPAL]],Hoja1!$L$5:$M$9,2,FALSE),"CJV")</f>
        <v>CJV</v>
      </c>
      <c r="S1900" s="9" t="str">
        <f>IF(Tabla2[[#This Row],[EMPRESA]]=Tabla2[[#This Row],[CONTRATISTA PRNCIPAL]],"Principal","Secundaria")</f>
        <v>Principal</v>
      </c>
      <c r="T1900" s="10">
        <f>IFERROR(1/COUNTIF(Tabla2[CONTRATISTA PRNCIPAL],Tabla2[[#This Row],[CONTRATISTA PRNCIPAL]]),0)</f>
        <v>3.9215686274509803E-3</v>
      </c>
      <c r="U1900" s="33">
        <f ca="1">IF(((TODAY()-Tabla2[[#This Row],[FECHA NACIMIENTO]])/365)&lt;18,"Corregir", IF(((TODAY()-Tabla2[[#This Row],[FECHA NACIMIENTO]])/365)&gt;80, "Corregir",ROUNDDOWN(((TODAY()-Tabla2[[#This Row],[FECHA NACIMIENTO]])/365),0)))</f>
        <v>32</v>
      </c>
      <c r="V190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900" s="34" t="str">
        <f ca="1">+IF(Tabla2[[#This Row],[Edad]]="Corregir","Corregir","Ok")</f>
        <v>Ok</v>
      </c>
      <c r="X1900" s="10" t="str">
        <f>+IFERROR(VLOOKUP(Tabla2[[#This Row],[DISTRITO SEGÚN DNI]],Hoja1!$A$2:$B$55,2,FALSE),"No")</f>
        <v>No</v>
      </c>
      <c r="Y1900" s="10" t="str">
        <f>IF(OR(LOWER(Tabla2[[#This Row],[GENERO]])="masculino", LOWER(Tabla2[[#This Row],[GENERO]])="femenino"),"OK","Corregir")</f>
        <v>OK</v>
      </c>
      <c r="Z1900" s="10" t="str">
        <f>+IF(Tabla2[[#This Row],[Nro. DNI / CE]]="","Corregir",IF(LEN(Tabla2[[#This Row],[Nro. DNI / CE]])&gt;=8,"OK","Corregir"))</f>
        <v>OK</v>
      </c>
      <c r="AA1900" s="10">
        <f>COUNTIF(Tabla2[APELLIDOS Y NOMBRES],Tabla2[[#This Row],[APELLIDOS Y NOMBRES]])</f>
        <v>1</v>
      </c>
      <c r="AB1900" t="str">
        <f ca="1">+IFERROR(IF(Tabla2[[#This Row],[FECHA CESE/BAJA]]="","No Aplica",IF(AND(MONTH(Tabla2[[#This Row],[FECHA CESE/BAJA]])=MONTH(TODAY()-30),YEAR(Tabla2[[#This Row],[FECHA CESE/BAJA]])=YEAR(TODAY())),MONTH(TODAY()-30)&amp;"-"&amp;YEAR(TODAY()),"Borrar")),"No aplica")</f>
        <v>No Aplica</v>
      </c>
      <c r="AC1900" t="str">
        <f ca="1">+IFERROR(IF(Tabla2[[#This Row],[FECHA INICIO DE LABORES EN OBRA]]="","No Aplica",IF(AND(MONTH(Tabla2[[#This Row],[FECHA INICIO DE LABORES EN OBRA]])=MONTH(TODAY()-30),YEAR(Tabla2[[#This Row],[FECHA INICIO DE LABORES EN OBRA]])=YEAR(TODAY())),MONTH(TODAY()-30)&amp;"-"&amp;YEAR(TODAY()),"No Aplica")),"No Aplica")</f>
        <v>No Aplica</v>
      </c>
    </row>
    <row r="1901" spans="1:29" x14ac:dyDescent="0.25">
      <c r="A1901" s="2" t="s">
        <v>7160</v>
      </c>
      <c r="B1901" s="3" t="s">
        <v>7161</v>
      </c>
      <c r="C1901" s="3" t="s">
        <v>7161</v>
      </c>
      <c r="D1901" s="3" t="s">
        <v>7784</v>
      </c>
      <c r="E1901" s="3" t="s">
        <v>7785</v>
      </c>
      <c r="F1901" s="36">
        <v>36977</v>
      </c>
      <c r="G1901" s="3">
        <v>2</v>
      </c>
      <c r="H1901" s="3" t="s">
        <v>7568</v>
      </c>
      <c r="I1901" s="3" t="s">
        <v>7502</v>
      </c>
      <c r="J1901" s="3" t="s">
        <v>7786</v>
      </c>
      <c r="K1901" s="3" t="s">
        <v>7520</v>
      </c>
      <c r="L1901" s="8" t="s">
        <v>9813</v>
      </c>
      <c r="M1901" s="5"/>
      <c r="N1901" s="13" t="s">
        <v>1489</v>
      </c>
      <c r="O1901" s="5" t="s">
        <v>7787</v>
      </c>
      <c r="P1901" s="8">
        <v>1</v>
      </c>
      <c r="Q1901" s="9">
        <v>4</v>
      </c>
      <c r="R1901" s="9" t="str">
        <f>IFERROR(VLOOKUP(Tabla2[[#This Row],[CONTRATISTA PRNCIPAL]],Hoja1!$L$5:$M$9,2,FALSE),"CJV")</f>
        <v>CJV</v>
      </c>
      <c r="S1901" s="9" t="str">
        <f>IF(Tabla2[[#This Row],[EMPRESA]]=Tabla2[[#This Row],[CONTRATISTA PRNCIPAL]],"Principal","Secundaria")</f>
        <v>Principal</v>
      </c>
      <c r="T1901" s="10">
        <f>IFERROR(1/COUNTIF(Tabla2[CONTRATISTA PRNCIPAL],Tabla2[[#This Row],[CONTRATISTA PRNCIPAL]]),0)</f>
        <v>3.9215686274509803E-3</v>
      </c>
      <c r="U1901" s="33">
        <f ca="1">IF(((TODAY()-Tabla2[[#This Row],[FECHA NACIMIENTO]])/365)&lt;18,"Corregir", IF(((TODAY()-Tabla2[[#This Row],[FECHA NACIMIENTO]])/365)&gt;80, "Corregir",ROUNDDOWN(((TODAY()-Tabla2[[#This Row],[FECHA NACIMIENTO]])/365),0)))</f>
        <v>22</v>
      </c>
      <c r="V190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1901" s="34" t="str">
        <f ca="1">+IF(Tabla2[[#This Row],[Edad]]="Corregir","Corregir","Ok")</f>
        <v>Ok</v>
      </c>
      <c r="X1901" s="10" t="str">
        <f>+IFERROR(VLOOKUP(Tabla2[[#This Row],[DISTRITO SEGÚN DNI]],Hoja1!$A$2:$B$55,2,FALSE),"No")</f>
        <v>No</v>
      </c>
      <c r="Y1901" s="10" t="str">
        <f>IF(OR(LOWER(Tabla2[[#This Row],[GENERO]])="masculino", LOWER(Tabla2[[#This Row],[GENERO]])="femenino"),"OK","Corregir")</f>
        <v>OK</v>
      </c>
      <c r="Z1901" s="10" t="str">
        <f>+IF(Tabla2[[#This Row],[Nro. DNI / CE]]="","Corregir",IF(LEN(Tabla2[[#This Row],[Nro. DNI / CE]])&gt;=8,"OK","Corregir"))</f>
        <v>OK</v>
      </c>
      <c r="AA1901" s="10">
        <f>COUNTIF(Tabla2[APELLIDOS Y NOMBRES],Tabla2[[#This Row],[APELLIDOS Y NOMBRES]])</f>
        <v>1</v>
      </c>
      <c r="AB1901" t="str">
        <f ca="1">+IFERROR(IF(Tabla2[[#This Row],[FECHA CESE/BAJA]]="","No Aplica",IF(AND(MONTH(Tabla2[[#This Row],[FECHA CESE/BAJA]])=MONTH(TODAY()-30),YEAR(Tabla2[[#This Row],[FECHA CESE/BAJA]])=YEAR(TODAY())),MONTH(TODAY()-30)&amp;"-"&amp;YEAR(TODAY()),"Borrar")),"No aplica")</f>
        <v>No Aplica</v>
      </c>
      <c r="AC1901" t="str">
        <f ca="1">+IFERROR(IF(Tabla2[[#This Row],[FECHA INICIO DE LABORES EN OBRA]]="","No Aplica",IF(AND(MONTH(Tabla2[[#This Row],[FECHA INICIO DE LABORES EN OBRA]])=MONTH(TODAY()-30),YEAR(Tabla2[[#This Row],[FECHA INICIO DE LABORES EN OBRA]])=YEAR(TODAY())),MONTH(TODAY()-30)&amp;"-"&amp;YEAR(TODAY()),"No Aplica")),"No Aplica")</f>
        <v>No Aplica</v>
      </c>
    </row>
    <row r="1902" spans="1:29" x14ac:dyDescent="0.25">
      <c r="A1902" s="2" t="s">
        <v>7160</v>
      </c>
      <c r="B1902" s="3" t="s">
        <v>7161</v>
      </c>
      <c r="C1902" s="3" t="s">
        <v>7161</v>
      </c>
      <c r="D1902" s="3" t="s">
        <v>11167</v>
      </c>
      <c r="E1902" s="3" t="s">
        <v>11168</v>
      </c>
      <c r="F1902" s="36">
        <v>31112</v>
      </c>
      <c r="G1902" s="3">
        <v>2</v>
      </c>
      <c r="H1902" s="3" t="s">
        <v>7568</v>
      </c>
      <c r="I1902" s="3" t="s">
        <v>7432</v>
      </c>
      <c r="J1902" s="3" t="s">
        <v>11169</v>
      </c>
      <c r="K1902" s="3" t="s">
        <v>8016</v>
      </c>
      <c r="L1902" s="8" t="s">
        <v>9813</v>
      </c>
      <c r="M1902" s="5"/>
      <c r="N1902" s="13" t="s">
        <v>1489</v>
      </c>
      <c r="O1902" s="5">
        <v>45140</v>
      </c>
      <c r="P1902" s="8">
        <v>1</v>
      </c>
      <c r="Q1902" s="9">
        <v>4</v>
      </c>
      <c r="R1902" s="9" t="str">
        <f>IFERROR(VLOOKUP(Tabla2[[#This Row],[CONTRATISTA PRNCIPAL]],Hoja1!$L$5:$M$9,2,FALSE),"CJV")</f>
        <v>CJV</v>
      </c>
      <c r="S1902" s="9" t="str">
        <f>IF(Tabla2[[#This Row],[EMPRESA]]=Tabla2[[#This Row],[CONTRATISTA PRNCIPAL]],"Principal","Secundaria")</f>
        <v>Principal</v>
      </c>
      <c r="T1902" s="10">
        <f>IFERROR(1/COUNTIF(Tabla2[CONTRATISTA PRNCIPAL],Tabla2[[#This Row],[CONTRATISTA PRNCIPAL]]),0)</f>
        <v>3.9215686274509803E-3</v>
      </c>
      <c r="U1902" s="33">
        <f ca="1">IF(((TODAY()-Tabla2[[#This Row],[FECHA NACIMIENTO]])/365)&lt;18,"Corregir", IF(((TODAY()-Tabla2[[#This Row],[FECHA NACIMIENTO]])/365)&gt;80, "Corregir",ROUNDDOWN(((TODAY()-Tabla2[[#This Row],[FECHA NACIMIENTO]])/365),0)))</f>
        <v>38</v>
      </c>
      <c r="V190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902" s="34" t="str">
        <f ca="1">+IF(Tabla2[[#This Row],[Edad]]="Corregir","Corregir","Ok")</f>
        <v>Ok</v>
      </c>
      <c r="X1902" s="10" t="str">
        <f>+IFERROR(VLOOKUP(Tabla2[[#This Row],[DISTRITO SEGÚN DNI]],Hoja1!$A$2:$B$55,2,FALSE),"No")</f>
        <v>No</v>
      </c>
      <c r="Y1902" s="10" t="str">
        <f>IF(OR(LOWER(Tabla2[[#This Row],[GENERO]])="masculino", LOWER(Tabla2[[#This Row],[GENERO]])="femenino"),"OK","Corregir")</f>
        <v>OK</v>
      </c>
      <c r="Z1902" s="10" t="str">
        <f>+IF(Tabla2[[#This Row],[Nro. DNI / CE]]="","Corregir",IF(LEN(Tabla2[[#This Row],[Nro. DNI / CE]])&gt;=8,"OK","Corregir"))</f>
        <v>OK</v>
      </c>
      <c r="AA1902" s="10">
        <f>COUNTIF(Tabla2[APELLIDOS Y NOMBRES],Tabla2[[#This Row],[APELLIDOS Y NOMBRES]])</f>
        <v>1</v>
      </c>
      <c r="AB1902" t="str">
        <f ca="1">+IFERROR(IF(Tabla2[[#This Row],[FECHA CESE/BAJA]]="","No Aplica",IF(AND(MONTH(Tabla2[[#This Row],[FECHA CESE/BAJA]])=MONTH(TODAY()-30),YEAR(Tabla2[[#This Row],[FECHA CESE/BAJA]])=YEAR(TODAY())),MONTH(TODAY()-30)&amp;"-"&amp;YEAR(TODAY()),"Borrar")),"No aplica")</f>
        <v>No Aplica</v>
      </c>
      <c r="AC1902" t="str">
        <f ca="1">+IFERROR(IF(Tabla2[[#This Row],[FECHA INICIO DE LABORES EN OBRA]]="","No Aplica",IF(AND(MONTH(Tabla2[[#This Row],[FECHA INICIO DE LABORES EN OBRA]])=MONTH(TODAY()-30),YEAR(Tabla2[[#This Row],[FECHA INICIO DE LABORES EN OBRA]])=YEAR(TODAY())),MONTH(TODAY()-30)&amp;"-"&amp;YEAR(TODAY()),"No Aplica")),"No Aplica")</f>
        <v>8-2023</v>
      </c>
    </row>
    <row r="1903" spans="1:29" x14ac:dyDescent="0.25">
      <c r="A1903" s="2" t="s">
        <v>7160</v>
      </c>
      <c r="B1903" s="3" t="s">
        <v>7161</v>
      </c>
      <c r="C1903" s="3" t="s">
        <v>7161</v>
      </c>
      <c r="D1903" s="3" t="s">
        <v>607</v>
      </c>
      <c r="E1903" s="3" t="s">
        <v>11170</v>
      </c>
      <c r="F1903" s="36">
        <v>26824</v>
      </c>
      <c r="G1903" s="3">
        <v>2</v>
      </c>
      <c r="H1903" s="3" t="s">
        <v>5060</v>
      </c>
      <c r="I1903" s="3" t="s">
        <v>11165</v>
      </c>
      <c r="J1903" s="3" t="s">
        <v>11171</v>
      </c>
      <c r="K1903" s="3" t="s">
        <v>5080</v>
      </c>
      <c r="L1903" s="8" t="s">
        <v>9813</v>
      </c>
      <c r="M1903" s="5"/>
      <c r="N1903" s="13" t="s">
        <v>1489</v>
      </c>
      <c r="O1903" s="5">
        <v>45142</v>
      </c>
      <c r="P1903" s="8">
        <v>1</v>
      </c>
      <c r="Q1903" s="9">
        <v>4</v>
      </c>
      <c r="R1903" s="9" t="str">
        <f>IFERROR(VLOOKUP(Tabla2[[#This Row],[CONTRATISTA PRNCIPAL]],Hoja1!$L$5:$M$9,2,FALSE),"CJV")</f>
        <v>CJV</v>
      </c>
      <c r="S1903" s="9" t="str">
        <f>IF(Tabla2[[#This Row],[EMPRESA]]=Tabla2[[#This Row],[CONTRATISTA PRNCIPAL]],"Principal","Secundaria")</f>
        <v>Principal</v>
      </c>
      <c r="T1903" s="10">
        <f>IFERROR(1/COUNTIF(Tabla2[CONTRATISTA PRNCIPAL],Tabla2[[#This Row],[CONTRATISTA PRNCIPAL]]),0)</f>
        <v>3.9215686274509803E-3</v>
      </c>
      <c r="U1903" s="33">
        <f ca="1">IF(((TODAY()-Tabla2[[#This Row],[FECHA NACIMIENTO]])/365)&lt;18,"Corregir", IF(((TODAY()-Tabla2[[#This Row],[FECHA NACIMIENTO]])/365)&gt;80, "Corregir",ROUNDDOWN(((TODAY()-Tabla2[[#This Row],[FECHA NACIMIENTO]])/365),0)))</f>
        <v>50</v>
      </c>
      <c r="V190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903" s="34" t="str">
        <f ca="1">+IF(Tabla2[[#This Row],[Edad]]="Corregir","Corregir","Ok")</f>
        <v>Ok</v>
      </c>
      <c r="X1903" s="10" t="str">
        <f>+IFERROR(VLOOKUP(Tabla2[[#This Row],[DISTRITO SEGÚN DNI]],Hoja1!$A$2:$B$55,2,FALSE),"No")</f>
        <v>EL AGUSTINO</v>
      </c>
      <c r="Y1903" s="10" t="str">
        <f>IF(OR(LOWER(Tabla2[[#This Row],[GENERO]])="masculino", LOWER(Tabla2[[#This Row],[GENERO]])="femenino"),"OK","Corregir")</f>
        <v>OK</v>
      </c>
      <c r="Z1903" s="10" t="str">
        <f>+IF(Tabla2[[#This Row],[Nro. DNI / CE]]="","Corregir",IF(LEN(Tabla2[[#This Row],[Nro. DNI / CE]])&gt;=8,"OK","Corregir"))</f>
        <v>OK</v>
      </c>
      <c r="AA1903" s="10">
        <f>COUNTIF(Tabla2[APELLIDOS Y NOMBRES],Tabla2[[#This Row],[APELLIDOS Y NOMBRES]])</f>
        <v>1</v>
      </c>
      <c r="AB1903" t="str">
        <f ca="1">+IFERROR(IF(Tabla2[[#This Row],[FECHA CESE/BAJA]]="","No Aplica",IF(AND(MONTH(Tabla2[[#This Row],[FECHA CESE/BAJA]])=MONTH(TODAY()-30),YEAR(Tabla2[[#This Row],[FECHA CESE/BAJA]])=YEAR(TODAY())),MONTH(TODAY()-30)&amp;"-"&amp;YEAR(TODAY()),"Borrar")),"No aplica")</f>
        <v>No Aplica</v>
      </c>
      <c r="AC1903" t="str">
        <f ca="1">+IFERROR(IF(Tabla2[[#This Row],[FECHA INICIO DE LABORES EN OBRA]]="","No Aplica",IF(AND(MONTH(Tabla2[[#This Row],[FECHA INICIO DE LABORES EN OBRA]])=MONTH(TODAY()-30),YEAR(Tabla2[[#This Row],[FECHA INICIO DE LABORES EN OBRA]])=YEAR(TODAY())),MONTH(TODAY()-30)&amp;"-"&amp;YEAR(TODAY()),"No Aplica")),"No Aplica")</f>
        <v>8-2023</v>
      </c>
    </row>
    <row r="1904" spans="1:29" x14ac:dyDescent="0.25">
      <c r="A1904" s="2" t="s">
        <v>7160</v>
      </c>
      <c r="B1904" s="3" t="s">
        <v>7161</v>
      </c>
      <c r="C1904" s="3" t="s">
        <v>7161</v>
      </c>
      <c r="D1904" s="3" t="s">
        <v>7788</v>
      </c>
      <c r="E1904" s="3" t="s">
        <v>7789</v>
      </c>
      <c r="F1904" s="36">
        <v>32626</v>
      </c>
      <c r="G1904" s="3">
        <v>2</v>
      </c>
      <c r="H1904" s="3" t="s">
        <v>7524</v>
      </c>
      <c r="I1904" s="3" t="s">
        <v>7428</v>
      </c>
      <c r="J1904" s="3" t="s">
        <v>7790</v>
      </c>
      <c r="K1904" s="3" t="s">
        <v>3174</v>
      </c>
      <c r="L1904" s="8" t="s">
        <v>9813</v>
      </c>
      <c r="M1904" s="5"/>
      <c r="N1904" s="13" t="s">
        <v>1489</v>
      </c>
      <c r="O1904" s="5">
        <v>44267</v>
      </c>
      <c r="P1904" s="8">
        <v>1</v>
      </c>
      <c r="Q1904" s="9">
        <v>4</v>
      </c>
      <c r="R1904" s="9" t="str">
        <f>IFERROR(VLOOKUP(Tabla2[[#This Row],[CONTRATISTA PRNCIPAL]],Hoja1!$L$5:$M$9,2,FALSE),"CJV")</f>
        <v>CJV</v>
      </c>
      <c r="S1904" s="9" t="str">
        <f>IF(Tabla2[[#This Row],[EMPRESA]]=Tabla2[[#This Row],[CONTRATISTA PRNCIPAL]],"Principal","Secundaria")</f>
        <v>Principal</v>
      </c>
      <c r="T1904" s="10">
        <f>IFERROR(1/COUNTIF(Tabla2[CONTRATISTA PRNCIPAL],Tabla2[[#This Row],[CONTRATISTA PRNCIPAL]]),0)</f>
        <v>3.9215686274509803E-3</v>
      </c>
      <c r="U1904" s="33">
        <f ca="1">IF(((TODAY()-Tabla2[[#This Row],[FECHA NACIMIENTO]])/365)&lt;18,"Corregir", IF(((TODAY()-Tabla2[[#This Row],[FECHA NACIMIENTO]])/365)&gt;80, "Corregir",ROUNDDOWN(((TODAY()-Tabla2[[#This Row],[FECHA NACIMIENTO]])/365),0)))</f>
        <v>34</v>
      </c>
      <c r="V190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904" s="34" t="str">
        <f ca="1">+IF(Tabla2[[#This Row],[Edad]]="Corregir","Corregir","Ok")</f>
        <v>Ok</v>
      </c>
      <c r="X1904" s="10" t="str">
        <f>+IFERROR(VLOOKUP(Tabla2[[#This Row],[DISTRITO SEGÚN DNI]],Hoja1!$A$2:$B$55,2,FALSE),"No")</f>
        <v>No</v>
      </c>
      <c r="Y1904" s="10" t="str">
        <f>IF(OR(LOWER(Tabla2[[#This Row],[GENERO]])="masculino", LOWER(Tabla2[[#This Row],[GENERO]])="femenino"),"OK","Corregir")</f>
        <v>OK</v>
      </c>
      <c r="Z1904" s="10" t="str">
        <f>+IF(Tabla2[[#This Row],[Nro. DNI / CE]]="","Corregir",IF(LEN(Tabla2[[#This Row],[Nro. DNI / CE]])&gt;=8,"OK","Corregir"))</f>
        <v>OK</v>
      </c>
      <c r="AA1904" s="10">
        <f>COUNTIF(Tabla2[APELLIDOS Y NOMBRES],Tabla2[[#This Row],[APELLIDOS Y NOMBRES]])</f>
        <v>1</v>
      </c>
      <c r="AB1904" t="str">
        <f ca="1">+IFERROR(IF(Tabla2[[#This Row],[FECHA CESE/BAJA]]="","No Aplica",IF(AND(MONTH(Tabla2[[#This Row],[FECHA CESE/BAJA]])=MONTH(TODAY()-30),YEAR(Tabla2[[#This Row],[FECHA CESE/BAJA]])=YEAR(TODAY())),MONTH(TODAY()-30)&amp;"-"&amp;YEAR(TODAY()),"Borrar")),"No aplica")</f>
        <v>No Aplica</v>
      </c>
      <c r="AC1904" t="str">
        <f ca="1">+IFERROR(IF(Tabla2[[#This Row],[FECHA INICIO DE LABORES EN OBRA]]="","No Aplica",IF(AND(MONTH(Tabla2[[#This Row],[FECHA INICIO DE LABORES EN OBRA]])=MONTH(TODAY()-30),YEAR(Tabla2[[#This Row],[FECHA INICIO DE LABORES EN OBRA]])=YEAR(TODAY())),MONTH(TODAY()-30)&amp;"-"&amp;YEAR(TODAY()),"No Aplica")),"No Aplica")</f>
        <v>No Aplica</v>
      </c>
    </row>
    <row r="1905" spans="1:29" x14ac:dyDescent="0.25">
      <c r="A1905" s="2" t="s">
        <v>7160</v>
      </c>
      <c r="B1905" s="3" t="s">
        <v>7161</v>
      </c>
      <c r="C1905" s="3" t="s">
        <v>7161</v>
      </c>
      <c r="D1905" s="3" t="s">
        <v>9237</v>
      </c>
      <c r="E1905" s="3" t="s">
        <v>10350</v>
      </c>
      <c r="F1905" s="36">
        <v>30636</v>
      </c>
      <c r="G1905" s="3">
        <v>2</v>
      </c>
      <c r="H1905" s="3" t="s">
        <v>7424</v>
      </c>
      <c r="I1905" s="3" t="s">
        <v>10351</v>
      </c>
      <c r="J1905" s="3" t="s">
        <v>10352</v>
      </c>
      <c r="K1905" s="3" t="s">
        <v>5080</v>
      </c>
      <c r="L1905" s="8" t="s">
        <v>9813</v>
      </c>
      <c r="M1905" s="5"/>
      <c r="N1905" s="13" t="s">
        <v>1489</v>
      </c>
      <c r="O1905" s="5">
        <v>45124</v>
      </c>
      <c r="P1905" s="8">
        <v>1</v>
      </c>
      <c r="Q1905" s="9">
        <v>4</v>
      </c>
      <c r="R1905" s="9" t="str">
        <f>IFERROR(VLOOKUP(Tabla2[[#This Row],[CONTRATISTA PRNCIPAL]],Hoja1!$L$5:$M$9,2,FALSE),"CJV")</f>
        <v>CJV</v>
      </c>
      <c r="S1905" s="9" t="str">
        <f>IF(Tabla2[[#This Row],[EMPRESA]]=Tabla2[[#This Row],[CONTRATISTA PRNCIPAL]],"Principal","Secundaria")</f>
        <v>Principal</v>
      </c>
      <c r="T1905" s="10">
        <f>IFERROR(1/COUNTIF(Tabla2[CONTRATISTA PRNCIPAL],Tabla2[[#This Row],[CONTRATISTA PRNCIPAL]]),0)</f>
        <v>3.9215686274509803E-3</v>
      </c>
      <c r="U1905" s="33">
        <f ca="1">IF(((TODAY()-Tabla2[[#This Row],[FECHA NACIMIENTO]])/365)&lt;18,"Corregir", IF(((TODAY()-Tabla2[[#This Row],[FECHA NACIMIENTO]])/365)&gt;80, "Corregir",ROUNDDOWN(((TODAY()-Tabla2[[#This Row],[FECHA NACIMIENTO]])/365),0)))</f>
        <v>39</v>
      </c>
      <c r="V190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905" s="34" t="str">
        <f ca="1">+IF(Tabla2[[#This Row],[Edad]]="Corregir","Corregir","Ok")</f>
        <v>Ok</v>
      </c>
      <c r="X1905" s="10" t="str">
        <f>+IFERROR(VLOOKUP(Tabla2[[#This Row],[DISTRITO SEGÚN DNI]],Hoja1!$A$2:$B$55,2,FALSE),"No")</f>
        <v>EL AGUSTINO</v>
      </c>
      <c r="Y1905" s="10" t="str">
        <f>IF(OR(LOWER(Tabla2[[#This Row],[GENERO]])="masculino", LOWER(Tabla2[[#This Row],[GENERO]])="femenino"),"OK","Corregir")</f>
        <v>OK</v>
      </c>
      <c r="Z1905" s="10" t="str">
        <f>+IF(Tabla2[[#This Row],[Nro. DNI / CE]]="","Corregir",IF(LEN(Tabla2[[#This Row],[Nro. DNI / CE]])&gt;=8,"OK","Corregir"))</f>
        <v>OK</v>
      </c>
      <c r="AA1905" s="10">
        <f>COUNTIF(Tabla2[APELLIDOS Y NOMBRES],Tabla2[[#This Row],[APELLIDOS Y NOMBRES]])</f>
        <v>1</v>
      </c>
      <c r="AB1905" t="str">
        <f ca="1">+IFERROR(IF(Tabla2[[#This Row],[FECHA CESE/BAJA]]="","No Aplica",IF(AND(MONTH(Tabla2[[#This Row],[FECHA CESE/BAJA]])=MONTH(TODAY()-30),YEAR(Tabla2[[#This Row],[FECHA CESE/BAJA]])=YEAR(TODAY())),MONTH(TODAY()-30)&amp;"-"&amp;YEAR(TODAY()),"Borrar")),"No aplica")</f>
        <v>No Aplica</v>
      </c>
      <c r="AC1905" t="str">
        <f ca="1">+IFERROR(IF(Tabla2[[#This Row],[FECHA INICIO DE LABORES EN OBRA]]="","No Aplica",IF(AND(MONTH(Tabla2[[#This Row],[FECHA INICIO DE LABORES EN OBRA]])=MONTH(TODAY()-30),YEAR(Tabla2[[#This Row],[FECHA INICIO DE LABORES EN OBRA]])=YEAR(TODAY())),MONTH(TODAY()-30)&amp;"-"&amp;YEAR(TODAY()),"No Aplica")),"No Aplica")</f>
        <v>No Aplica</v>
      </c>
    </row>
    <row r="1906" spans="1:29" x14ac:dyDescent="0.25">
      <c r="A1906" s="2" t="s">
        <v>7160</v>
      </c>
      <c r="B1906" s="3" t="s">
        <v>7161</v>
      </c>
      <c r="C1906" s="3" t="s">
        <v>7161</v>
      </c>
      <c r="D1906" s="3" t="s">
        <v>7791</v>
      </c>
      <c r="E1906" s="3" t="s">
        <v>7792</v>
      </c>
      <c r="F1906" s="36">
        <v>27967</v>
      </c>
      <c r="G1906" s="3">
        <v>2</v>
      </c>
      <c r="H1906" s="3" t="s">
        <v>1406</v>
      </c>
      <c r="I1906" s="3" t="s">
        <v>7502</v>
      </c>
      <c r="J1906" s="3" t="s">
        <v>7793</v>
      </c>
      <c r="K1906" s="3" t="s">
        <v>5080</v>
      </c>
      <c r="L1906" s="8" t="s">
        <v>9813</v>
      </c>
      <c r="M1906" s="5"/>
      <c r="N1906" s="13" t="s">
        <v>1489</v>
      </c>
      <c r="O1906" s="5">
        <v>45090</v>
      </c>
      <c r="P1906" s="8">
        <v>1</v>
      </c>
      <c r="Q1906" s="9">
        <v>4</v>
      </c>
      <c r="R1906" s="9" t="str">
        <f>IFERROR(VLOOKUP(Tabla2[[#This Row],[CONTRATISTA PRNCIPAL]],Hoja1!$L$5:$M$9,2,FALSE),"CJV")</f>
        <v>CJV</v>
      </c>
      <c r="S1906" s="9" t="str">
        <f>IF(Tabla2[[#This Row],[EMPRESA]]=Tabla2[[#This Row],[CONTRATISTA PRNCIPAL]],"Principal","Secundaria")</f>
        <v>Principal</v>
      </c>
      <c r="T1906" s="10">
        <f>IFERROR(1/COUNTIF(Tabla2[CONTRATISTA PRNCIPAL],Tabla2[[#This Row],[CONTRATISTA PRNCIPAL]]),0)</f>
        <v>3.9215686274509803E-3</v>
      </c>
      <c r="U1906" s="33">
        <f ca="1">IF(((TODAY()-Tabla2[[#This Row],[FECHA NACIMIENTO]])/365)&lt;18,"Corregir", IF(((TODAY()-Tabla2[[#This Row],[FECHA NACIMIENTO]])/365)&gt;80, "Corregir",ROUNDDOWN(((TODAY()-Tabla2[[#This Row],[FECHA NACIMIENTO]])/365),0)))</f>
        <v>47</v>
      </c>
      <c r="V190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906" s="34" t="str">
        <f ca="1">+IF(Tabla2[[#This Row],[Edad]]="Corregir","Corregir","Ok")</f>
        <v>Ok</v>
      </c>
      <c r="X1906" s="10" t="str">
        <f>+IFERROR(VLOOKUP(Tabla2[[#This Row],[DISTRITO SEGÚN DNI]],Hoja1!$A$2:$B$55,2,FALSE),"No")</f>
        <v>EL AGUSTINO</v>
      </c>
      <c r="Y1906" s="10" t="str">
        <f>IF(OR(LOWER(Tabla2[[#This Row],[GENERO]])="masculino", LOWER(Tabla2[[#This Row],[GENERO]])="femenino"),"OK","Corregir")</f>
        <v>OK</v>
      </c>
      <c r="Z1906" s="10" t="str">
        <f>+IF(Tabla2[[#This Row],[Nro. DNI / CE]]="","Corregir",IF(LEN(Tabla2[[#This Row],[Nro. DNI / CE]])&gt;=8,"OK","Corregir"))</f>
        <v>OK</v>
      </c>
      <c r="AA1906" s="10">
        <f>COUNTIF(Tabla2[APELLIDOS Y NOMBRES],Tabla2[[#This Row],[APELLIDOS Y NOMBRES]])</f>
        <v>1</v>
      </c>
      <c r="AB1906" t="str">
        <f ca="1">+IFERROR(IF(Tabla2[[#This Row],[FECHA CESE/BAJA]]="","No Aplica",IF(AND(MONTH(Tabla2[[#This Row],[FECHA CESE/BAJA]])=MONTH(TODAY()-30),YEAR(Tabla2[[#This Row],[FECHA CESE/BAJA]])=YEAR(TODAY())),MONTH(TODAY()-30)&amp;"-"&amp;YEAR(TODAY()),"Borrar")),"No aplica")</f>
        <v>No Aplica</v>
      </c>
      <c r="AC1906" t="str">
        <f ca="1">+IFERROR(IF(Tabla2[[#This Row],[FECHA INICIO DE LABORES EN OBRA]]="","No Aplica",IF(AND(MONTH(Tabla2[[#This Row],[FECHA INICIO DE LABORES EN OBRA]])=MONTH(TODAY()-30),YEAR(Tabla2[[#This Row],[FECHA INICIO DE LABORES EN OBRA]])=YEAR(TODAY())),MONTH(TODAY()-30)&amp;"-"&amp;YEAR(TODAY()),"No Aplica")),"No Aplica")</f>
        <v>No Aplica</v>
      </c>
    </row>
    <row r="1907" spans="1:29" x14ac:dyDescent="0.25">
      <c r="A1907" s="2" t="s">
        <v>7160</v>
      </c>
      <c r="B1907" s="3" t="s">
        <v>7161</v>
      </c>
      <c r="C1907" s="3" t="s">
        <v>7161</v>
      </c>
      <c r="D1907" s="3" t="s">
        <v>7794</v>
      </c>
      <c r="E1907" s="3" t="s">
        <v>7795</v>
      </c>
      <c r="F1907" s="36">
        <v>27174</v>
      </c>
      <c r="G1907" s="3">
        <v>2</v>
      </c>
      <c r="H1907" s="3" t="s">
        <v>7524</v>
      </c>
      <c r="I1907" s="3" t="s">
        <v>7428</v>
      </c>
      <c r="J1907" s="3" t="s">
        <v>7796</v>
      </c>
      <c r="K1907" s="3" t="s">
        <v>1495</v>
      </c>
      <c r="L1907" s="8" t="s">
        <v>9813</v>
      </c>
      <c r="M1907" s="5"/>
      <c r="N1907" s="13" t="s">
        <v>1489</v>
      </c>
      <c r="O1907" s="5" t="s">
        <v>7797</v>
      </c>
      <c r="P1907" s="8">
        <v>1</v>
      </c>
      <c r="Q1907" s="9">
        <v>4</v>
      </c>
      <c r="R1907" s="9" t="str">
        <f>IFERROR(VLOOKUP(Tabla2[[#This Row],[CONTRATISTA PRNCIPAL]],Hoja1!$L$5:$M$9,2,FALSE),"CJV")</f>
        <v>CJV</v>
      </c>
      <c r="S1907" s="9" t="str">
        <f>IF(Tabla2[[#This Row],[EMPRESA]]=Tabla2[[#This Row],[CONTRATISTA PRNCIPAL]],"Principal","Secundaria")</f>
        <v>Principal</v>
      </c>
      <c r="T1907" s="10">
        <f>IFERROR(1/COUNTIF(Tabla2[CONTRATISTA PRNCIPAL],Tabla2[[#This Row],[CONTRATISTA PRNCIPAL]]),0)</f>
        <v>3.9215686274509803E-3</v>
      </c>
      <c r="U1907" s="33">
        <f ca="1">IF(((TODAY()-Tabla2[[#This Row],[FECHA NACIMIENTO]])/365)&lt;18,"Corregir", IF(((TODAY()-Tabla2[[#This Row],[FECHA NACIMIENTO]])/365)&gt;80, "Corregir",ROUNDDOWN(((TODAY()-Tabla2[[#This Row],[FECHA NACIMIENTO]])/365),0)))</f>
        <v>49</v>
      </c>
      <c r="V190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907" s="34" t="str">
        <f ca="1">+IF(Tabla2[[#This Row],[Edad]]="Corregir","Corregir","Ok")</f>
        <v>Ok</v>
      </c>
      <c r="X1907" s="10" t="str">
        <f>+IFERROR(VLOOKUP(Tabla2[[#This Row],[DISTRITO SEGÚN DNI]],Hoja1!$A$2:$B$55,2,FALSE),"No")</f>
        <v>No</v>
      </c>
      <c r="Y1907" s="10" t="str">
        <f>IF(OR(LOWER(Tabla2[[#This Row],[GENERO]])="masculino", LOWER(Tabla2[[#This Row],[GENERO]])="femenino"),"OK","Corregir")</f>
        <v>OK</v>
      </c>
      <c r="Z1907" s="10" t="str">
        <f>+IF(Tabla2[[#This Row],[Nro. DNI / CE]]="","Corregir",IF(LEN(Tabla2[[#This Row],[Nro. DNI / CE]])&gt;=8,"OK","Corregir"))</f>
        <v>OK</v>
      </c>
      <c r="AA1907" s="10">
        <f>COUNTIF(Tabla2[APELLIDOS Y NOMBRES],Tabla2[[#This Row],[APELLIDOS Y NOMBRES]])</f>
        <v>1</v>
      </c>
      <c r="AB1907" t="str">
        <f ca="1">+IFERROR(IF(Tabla2[[#This Row],[FECHA CESE/BAJA]]="","No Aplica",IF(AND(MONTH(Tabla2[[#This Row],[FECHA CESE/BAJA]])=MONTH(TODAY()-30),YEAR(Tabla2[[#This Row],[FECHA CESE/BAJA]])=YEAR(TODAY())),MONTH(TODAY()-30)&amp;"-"&amp;YEAR(TODAY()),"Borrar")),"No aplica")</f>
        <v>No Aplica</v>
      </c>
      <c r="AC1907" t="str">
        <f ca="1">+IFERROR(IF(Tabla2[[#This Row],[FECHA INICIO DE LABORES EN OBRA]]="","No Aplica",IF(AND(MONTH(Tabla2[[#This Row],[FECHA INICIO DE LABORES EN OBRA]])=MONTH(TODAY()-30),YEAR(Tabla2[[#This Row],[FECHA INICIO DE LABORES EN OBRA]])=YEAR(TODAY())),MONTH(TODAY()-30)&amp;"-"&amp;YEAR(TODAY()),"No Aplica")),"No Aplica")</f>
        <v>No Aplica</v>
      </c>
    </row>
    <row r="1908" spans="1:29" x14ac:dyDescent="0.25">
      <c r="A1908" s="2" t="s">
        <v>7160</v>
      </c>
      <c r="B1908" s="3" t="s">
        <v>7161</v>
      </c>
      <c r="C1908" s="3" t="s">
        <v>7161</v>
      </c>
      <c r="D1908" s="3" t="s">
        <v>11172</v>
      </c>
      <c r="E1908" s="3" t="s">
        <v>11173</v>
      </c>
      <c r="F1908" s="36">
        <v>29595</v>
      </c>
      <c r="G1908" s="3">
        <v>1</v>
      </c>
      <c r="H1908" s="3" t="s">
        <v>1439</v>
      </c>
      <c r="I1908" s="3" t="s">
        <v>11174</v>
      </c>
      <c r="J1908" s="3" t="s">
        <v>11175</v>
      </c>
      <c r="K1908" s="3" t="s">
        <v>2450</v>
      </c>
      <c r="L1908" s="8" t="s">
        <v>9813</v>
      </c>
      <c r="M1908" s="5"/>
      <c r="N1908" s="13" t="s">
        <v>1489</v>
      </c>
      <c r="O1908" s="5">
        <v>45139</v>
      </c>
      <c r="P1908" s="8">
        <v>1</v>
      </c>
      <c r="Q1908" s="9">
        <v>4</v>
      </c>
      <c r="R1908" s="9" t="str">
        <f>IFERROR(VLOOKUP(Tabla2[[#This Row],[CONTRATISTA PRNCIPAL]],Hoja1!$L$5:$M$9,2,FALSE),"CJV")</f>
        <v>CJV</v>
      </c>
      <c r="S1908" s="9" t="str">
        <f>IF(Tabla2[[#This Row],[EMPRESA]]=Tabla2[[#This Row],[CONTRATISTA PRNCIPAL]],"Principal","Secundaria")</f>
        <v>Principal</v>
      </c>
      <c r="T1908" s="10">
        <f>IFERROR(1/COUNTIF(Tabla2[CONTRATISTA PRNCIPAL],Tabla2[[#This Row],[CONTRATISTA PRNCIPAL]]),0)</f>
        <v>3.9215686274509803E-3</v>
      </c>
      <c r="U1908" s="33">
        <f ca="1">IF(((TODAY()-Tabla2[[#This Row],[FECHA NACIMIENTO]])/365)&lt;18,"Corregir", IF(((TODAY()-Tabla2[[#This Row],[FECHA NACIMIENTO]])/365)&gt;80, "Corregir",ROUNDDOWN(((TODAY()-Tabla2[[#This Row],[FECHA NACIMIENTO]])/365),0)))</f>
        <v>42</v>
      </c>
      <c r="V190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908" s="34" t="str">
        <f ca="1">+IF(Tabla2[[#This Row],[Edad]]="Corregir","Corregir","Ok")</f>
        <v>Ok</v>
      </c>
      <c r="X1908" s="10" t="str">
        <f>+IFERROR(VLOOKUP(Tabla2[[#This Row],[DISTRITO SEGÚN DNI]],Hoja1!$A$2:$B$55,2,FALSE),"No")</f>
        <v>No</v>
      </c>
      <c r="Y1908" s="10" t="str">
        <f>IF(OR(LOWER(Tabla2[[#This Row],[GENERO]])="masculino", LOWER(Tabla2[[#This Row],[GENERO]])="femenino"),"OK","Corregir")</f>
        <v>OK</v>
      </c>
      <c r="Z1908" s="10" t="str">
        <f>+IF(Tabla2[[#This Row],[Nro. DNI / CE]]="","Corregir",IF(LEN(Tabla2[[#This Row],[Nro. DNI / CE]])&gt;=8,"OK","Corregir"))</f>
        <v>OK</v>
      </c>
      <c r="AA1908" s="10">
        <f>COUNTIF(Tabla2[APELLIDOS Y NOMBRES],Tabla2[[#This Row],[APELLIDOS Y NOMBRES]])</f>
        <v>1</v>
      </c>
      <c r="AB1908" t="str">
        <f ca="1">+IFERROR(IF(Tabla2[[#This Row],[FECHA CESE/BAJA]]="","No Aplica",IF(AND(MONTH(Tabla2[[#This Row],[FECHA CESE/BAJA]])=MONTH(TODAY()-30),YEAR(Tabla2[[#This Row],[FECHA CESE/BAJA]])=YEAR(TODAY())),MONTH(TODAY()-30)&amp;"-"&amp;YEAR(TODAY()),"Borrar")),"No aplica")</f>
        <v>No Aplica</v>
      </c>
      <c r="AC1908" t="str">
        <f ca="1">+IFERROR(IF(Tabla2[[#This Row],[FECHA INICIO DE LABORES EN OBRA]]="","No Aplica",IF(AND(MONTH(Tabla2[[#This Row],[FECHA INICIO DE LABORES EN OBRA]])=MONTH(TODAY()-30),YEAR(Tabla2[[#This Row],[FECHA INICIO DE LABORES EN OBRA]])=YEAR(TODAY())),MONTH(TODAY()-30)&amp;"-"&amp;YEAR(TODAY()),"No Aplica")),"No Aplica")</f>
        <v>8-2023</v>
      </c>
    </row>
    <row r="1909" spans="1:29" x14ac:dyDescent="0.25">
      <c r="A1909" s="2" t="s">
        <v>7160</v>
      </c>
      <c r="B1909" s="3" t="s">
        <v>7161</v>
      </c>
      <c r="C1909" s="3" t="s">
        <v>7161</v>
      </c>
      <c r="D1909" s="3">
        <v>74053810</v>
      </c>
      <c r="E1909" s="3" t="s">
        <v>7798</v>
      </c>
      <c r="F1909" s="36">
        <v>32378</v>
      </c>
      <c r="G1909" s="3">
        <v>2</v>
      </c>
      <c r="H1909" s="3" t="s">
        <v>7568</v>
      </c>
      <c r="I1909" s="3" t="s">
        <v>7415</v>
      </c>
      <c r="J1909" s="3" t="s">
        <v>7799</v>
      </c>
      <c r="K1909" s="3" t="s">
        <v>1483</v>
      </c>
      <c r="L1909" s="8" t="s">
        <v>9813</v>
      </c>
      <c r="M1909" s="5"/>
      <c r="N1909" s="13" t="s">
        <v>1489</v>
      </c>
      <c r="O1909" s="5" t="s">
        <v>7800</v>
      </c>
      <c r="P1909" s="8">
        <v>2</v>
      </c>
      <c r="Q1909" s="9">
        <v>4</v>
      </c>
      <c r="R1909" s="9" t="str">
        <f>IFERROR(VLOOKUP(Tabla2[[#This Row],[CONTRATISTA PRNCIPAL]],Hoja1!$L$5:$M$9,2,FALSE),"CJV")</f>
        <v>CJV</v>
      </c>
      <c r="S1909" s="9" t="str">
        <f>IF(Tabla2[[#This Row],[EMPRESA]]=Tabla2[[#This Row],[CONTRATISTA PRNCIPAL]],"Principal","Secundaria")</f>
        <v>Principal</v>
      </c>
      <c r="T1909" s="10">
        <f>IFERROR(1/COUNTIF(Tabla2[CONTRATISTA PRNCIPAL],Tabla2[[#This Row],[CONTRATISTA PRNCIPAL]]),0)</f>
        <v>3.9215686274509803E-3</v>
      </c>
      <c r="U1909" s="33">
        <f ca="1">IF(((TODAY()-Tabla2[[#This Row],[FECHA NACIMIENTO]])/365)&lt;18,"Corregir", IF(((TODAY()-Tabla2[[#This Row],[FECHA NACIMIENTO]])/365)&gt;80, "Corregir",ROUNDDOWN(((TODAY()-Tabla2[[#This Row],[FECHA NACIMIENTO]])/365),0)))</f>
        <v>35</v>
      </c>
      <c r="V190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909" s="34" t="str">
        <f ca="1">+IF(Tabla2[[#This Row],[Edad]]="Corregir","Corregir","Ok")</f>
        <v>Ok</v>
      </c>
      <c r="X1909" s="10" t="str">
        <f>+IFERROR(VLOOKUP(Tabla2[[#This Row],[DISTRITO SEGÚN DNI]],Hoja1!$A$2:$B$55,2,FALSE),"No")</f>
        <v>No</v>
      </c>
      <c r="Y1909" s="10" t="str">
        <f>IF(OR(LOWER(Tabla2[[#This Row],[GENERO]])="masculino", LOWER(Tabla2[[#This Row],[GENERO]])="femenino"),"OK","Corregir")</f>
        <v>OK</v>
      </c>
      <c r="Z1909" s="10" t="str">
        <f>+IF(Tabla2[[#This Row],[Nro. DNI / CE]]="","Corregir",IF(LEN(Tabla2[[#This Row],[Nro. DNI / CE]])&gt;=8,"OK","Corregir"))</f>
        <v>OK</v>
      </c>
      <c r="AA1909" s="10">
        <f>COUNTIF(Tabla2[APELLIDOS Y NOMBRES],Tabla2[[#This Row],[APELLIDOS Y NOMBRES]])</f>
        <v>1</v>
      </c>
      <c r="AB1909" t="str">
        <f ca="1">+IFERROR(IF(Tabla2[[#This Row],[FECHA CESE/BAJA]]="","No Aplica",IF(AND(MONTH(Tabla2[[#This Row],[FECHA CESE/BAJA]])=MONTH(TODAY()-30),YEAR(Tabla2[[#This Row],[FECHA CESE/BAJA]])=YEAR(TODAY())),MONTH(TODAY()-30)&amp;"-"&amp;YEAR(TODAY()),"Borrar")),"No aplica")</f>
        <v>No Aplica</v>
      </c>
      <c r="AC1909" t="str">
        <f ca="1">+IFERROR(IF(Tabla2[[#This Row],[FECHA INICIO DE LABORES EN OBRA]]="","No Aplica",IF(AND(MONTH(Tabla2[[#This Row],[FECHA INICIO DE LABORES EN OBRA]])=MONTH(TODAY()-30),YEAR(Tabla2[[#This Row],[FECHA INICIO DE LABORES EN OBRA]])=YEAR(TODAY())),MONTH(TODAY()-30)&amp;"-"&amp;YEAR(TODAY()),"No Aplica")),"No Aplica")</f>
        <v>No Aplica</v>
      </c>
    </row>
    <row r="1910" spans="1:29" x14ac:dyDescent="0.25">
      <c r="A1910" s="2" t="s">
        <v>7160</v>
      </c>
      <c r="B1910" s="3" t="s">
        <v>7161</v>
      </c>
      <c r="C1910" s="3" t="s">
        <v>7161</v>
      </c>
      <c r="D1910" s="3" t="s">
        <v>7801</v>
      </c>
      <c r="E1910" s="3" t="s">
        <v>7802</v>
      </c>
      <c r="F1910" s="36">
        <v>29834</v>
      </c>
      <c r="G1910" s="3">
        <v>2</v>
      </c>
      <c r="H1910" s="3" t="s">
        <v>7450</v>
      </c>
      <c r="I1910" s="3" t="s">
        <v>7436</v>
      </c>
      <c r="J1910" s="3" t="s">
        <v>7803</v>
      </c>
      <c r="K1910" s="3" t="s">
        <v>1495</v>
      </c>
      <c r="L1910" s="8" t="s">
        <v>9813</v>
      </c>
      <c r="M1910" s="5"/>
      <c r="N1910" s="13" t="s">
        <v>1489</v>
      </c>
      <c r="O1910" s="5">
        <v>44067</v>
      </c>
      <c r="P1910" s="8">
        <v>1</v>
      </c>
      <c r="Q1910" s="9">
        <v>4</v>
      </c>
      <c r="R1910" s="9" t="str">
        <f>IFERROR(VLOOKUP(Tabla2[[#This Row],[CONTRATISTA PRNCIPAL]],Hoja1!$L$5:$M$9,2,FALSE),"CJV")</f>
        <v>CJV</v>
      </c>
      <c r="S1910" s="9" t="str">
        <f>IF(Tabla2[[#This Row],[EMPRESA]]=Tabla2[[#This Row],[CONTRATISTA PRNCIPAL]],"Principal","Secundaria")</f>
        <v>Principal</v>
      </c>
      <c r="T1910" s="10">
        <f>IFERROR(1/COUNTIF(Tabla2[CONTRATISTA PRNCIPAL],Tabla2[[#This Row],[CONTRATISTA PRNCIPAL]]),0)</f>
        <v>3.9215686274509803E-3</v>
      </c>
      <c r="U1910" s="33">
        <f ca="1">IF(((TODAY()-Tabla2[[#This Row],[FECHA NACIMIENTO]])/365)&lt;18,"Corregir", IF(((TODAY()-Tabla2[[#This Row],[FECHA NACIMIENTO]])/365)&gt;80, "Corregir",ROUNDDOWN(((TODAY()-Tabla2[[#This Row],[FECHA NACIMIENTO]])/365),0)))</f>
        <v>42</v>
      </c>
      <c r="V191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910" s="34" t="str">
        <f ca="1">+IF(Tabla2[[#This Row],[Edad]]="Corregir","Corregir","Ok")</f>
        <v>Ok</v>
      </c>
      <c r="X1910" s="10" t="str">
        <f>+IFERROR(VLOOKUP(Tabla2[[#This Row],[DISTRITO SEGÚN DNI]],Hoja1!$A$2:$B$55,2,FALSE),"No")</f>
        <v>No</v>
      </c>
      <c r="Y1910" s="10" t="str">
        <f>IF(OR(LOWER(Tabla2[[#This Row],[GENERO]])="masculino", LOWER(Tabla2[[#This Row],[GENERO]])="femenino"),"OK","Corregir")</f>
        <v>OK</v>
      </c>
      <c r="Z1910" s="10" t="str">
        <f>+IF(Tabla2[[#This Row],[Nro. DNI / CE]]="","Corregir",IF(LEN(Tabla2[[#This Row],[Nro. DNI / CE]])&gt;=8,"OK","Corregir"))</f>
        <v>OK</v>
      </c>
      <c r="AA1910" s="10">
        <f>COUNTIF(Tabla2[APELLIDOS Y NOMBRES],Tabla2[[#This Row],[APELLIDOS Y NOMBRES]])</f>
        <v>1</v>
      </c>
      <c r="AB1910" t="str">
        <f ca="1">+IFERROR(IF(Tabla2[[#This Row],[FECHA CESE/BAJA]]="","No Aplica",IF(AND(MONTH(Tabla2[[#This Row],[FECHA CESE/BAJA]])=MONTH(TODAY()-30),YEAR(Tabla2[[#This Row],[FECHA CESE/BAJA]])=YEAR(TODAY())),MONTH(TODAY()-30)&amp;"-"&amp;YEAR(TODAY()),"Borrar")),"No aplica")</f>
        <v>No Aplica</v>
      </c>
      <c r="AC1910" t="str">
        <f ca="1">+IFERROR(IF(Tabla2[[#This Row],[FECHA INICIO DE LABORES EN OBRA]]="","No Aplica",IF(AND(MONTH(Tabla2[[#This Row],[FECHA INICIO DE LABORES EN OBRA]])=MONTH(TODAY()-30),YEAR(Tabla2[[#This Row],[FECHA INICIO DE LABORES EN OBRA]])=YEAR(TODAY())),MONTH(TODAY()-30)&amp;"-"&amp;YEAR(TODAY()),"No Aplica")),"No Aplica")</f>
        <v>No Aplica</v>
      </c>
    </row>
    <row r="1911" spans="1:29" x14ac:dyDescent="0.25">
      <c r="A1911" s="2" t="s">
        <v>7160</v>
      </c>
      <c r="B1911" s="3" t="s">
        <v>7161</v>
      </c>
      <c r="C1911" s="3" t="s">
        <v>7161</v>
      </c>
      <c r="D1911" s="3" t="s">
        <v>7804</v>
      </c>
      <c r="E1911" s="3" t="s">
        <v>7805</v>
      </c>
      <c r="F1911" s="36">
        <v>35647</v>
      </c>
      <c r="G1911" s="3">
        <v>2</v>
      </c>
      <c r="H1911" s="3" t="s">
        <v>5060</v>
      </c>
      <c r="I1911" s="3" t="s">
        <v>7432</v>
      </c>
      <c r="J1911" s="3" t="s">
        <v>7806</v>
      </c>
      <c r="K1911" s="3" t="s">
        <v>1510</v>
      </c>
      <c r="L1911" s="8" t="s">
        <v>9813</v>
      </c>
      <c r="M1911" s="5"/>
      <c r="N1911" s="13" t="s">
        <v>1489</v>
      </c>
      <c r="O1911" s="5">
        <v>45007</v>
      </c>
      <c r="P1911" s="8">
        <v>1</v>
      </c>
      <c r="Q1911" s="9">
        <v>4</v>
      </c>
      <c r="R1911" s="9" t="str">
        <f>IFERROR(VLOOKUP(Tabla2[[#This Row],[CONTRATISTA PRNCIPAL]],Hoja1!$L$5:$M$9,2,FALSE),"CJV")</f>
        <v>CJV</v>
      </c>
      <c r="S1911" s="9" t="str">
        <f>IF(Tabla2[[#This Row],[EMPRESA]]=Tabla2[[#This Row],[CONTRATISTA PRNCIPAL]],"Principal","Secundaria")</f>
        <v>Principal</v>
      </c>
      <c r="T1911" s="10">
        <f>IFERROR(1/COUNTIF(Tabla2[CONTRATISTA PRNCIPAL],Tabla2[[#This Row],[CONTRATISTA PRNCIPAL]]),0)</f>
        <v>3.9215686274509803E-3</v>
      </c>
      <c r="U1911" s="33">
        <f ca="1">IF(((TODAY()-Tabla2[[#This Row],[FECHA NACIMIENTO]])/365)&lt;18,"Corregir", IF(((TODAY()-Tabla2[[#This Row],[FECHA NACIMIENTO]])/365)&gt;80, "Corregir",ROUNDDOWN(((TODAY()-Tabla2[[#This Row],[FECHA NACIMIENTO]])/365),0)))</f>
        <v>26</v>
      </c>
      <c r="V191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911" s="34" t="str">
        <f ca="1">+IF(Tabla2[[#This Row],[Edad]]="Corregir","Corregir","Ok")</f>
        <v>Ok</v>
      </c>
      <c r="X1911" s="10" t="str">
        <f>+IFERROR(VLOOKUP(Tabla2[[#This Row],[DISTRITO SEGÚN DNI]],Hoja1!$A$2:$B$55,2,FALSE),"No")</f>
        <v>CALLAO</v>
      </c>
      <c r="Y1911" s="10" t="str">
        <f>IF(OR(LOWER(Tabla2[[#This Row],[GENERO]])="masculino", LOWER(Tabla2[[#This Row],[GENERO]])="femenino"),"OK","Corregir")</f>
        <v>OK</v>
      </c>
      <c r="Z1911" s="10" t="str">
        <f>+IF(Tabla2[[#This Row],[Nro. DNI / CE]]="","Corregir",IF(LEN(Tabla2[[#This Row],[Nro. DNI / CE]])&gt;=8,"OK","Corregir"))</f>
        <v>OK</v>
      </c>
      <c r="AA1911" s="10">
        <f>COUNTIF(Tabla2[APELLIDOS Y NOMBRES],Tabla2[[#This Row],[APELLIDOS Y NOMBRES]])</f>
        <v>1</v>
      </c>
      <c r="AB1911" t="str">
        <f ca="1">+IFERROR(IF(Tabla2[[#This Row],[FECHA CESE/BAJA]]="","No Aplica",IF(AND(MONTH(Tabla2[[#This Row],[FECHA CESE/BAJA]])=MONTH(TODAY()-30),YEAR(Tabla2[[#This Row],[FECHA CESE/BAJA]])=YEAR(TODAY())),MONTH(TODAY()-30)&amp;"-"&amp;YEAR(TODAY()),"Borrar")),"No aplica")</f>
        <v>No Aplica</v>
      </c>
      <c r="AC1911" t="str">
        <f ca="1">+IFERROR(IF(Tabla2[[#This Row],[FECHA INICIO DE LABORES EN OBRA]]="","No Aplica",IF(AND(MONTH(Tabla2[[#This Row],[FECHA INICIO DE LABORES EN OBRA]])=MONTH(TODAY()-30),YEAR(Tabla2[[#This Row],[FECHA INICIO DE LABORES EN OBRA]])=YEAR(TODAY())),MONTH(TODAY()-30)&amp;"-"&amp;YEAR(TODAY()),"No Aplica")),"No Aplica")</f>
        <v>No Aplica</v>
      </c>
    </row>
    <row r="1912" spans="1:29" x14ac:dyDescent="0.25">
      <c r="A1912" s="2" t="s">
        <v>7160</v>
      </c>
      <c r="B1912" s="3" t="s">
        <v>7161</v>
      </c>
      <c r="C1912" s="3" t="s">
        <v>7161</v>
      </c>
      <c r="D1912" s="3" t="s">
        <v>7807</v>
      </c>
      <c r="E1912" s="3" t="s">
        <v>7808</v>
      </c>
      <c r="F1912" s="36">
        <v>33698</v>
      </c>
      <c r="G1912" s="3">
        <v>2</v>
      </c>
      <c r="H1912" s="3" t="s">
        <v>7450</v>
      </c>
      <c r="I1912" s="3" t="s">
        <v>7428</v>
      </c>
      <c r="J1912" s="3" t="s">
        <v>7809</v>
      </c>
      <c r="K1912" s="3" t="s">
        <v>3073</v>
      </c>
      <c r="L1912" s="8" t="s">
        <v>9813</v>
      </c>
      <c r="M1912" s="5"/>
      <c r="N1912" s="13" t="s">
        <v>1489</v>
      </c>
      <c r="O1912" s="5">
        <v>44333</v>
      </c>
      <c r="P1912" s="8">
        <v>1</v>
      </c>
      <c r="Q1912" s="9">
        <v>4</v>
      </c>
      <c r="R1912" s="9" t="str">
        <f>IFERROR(VLOOKUP(Tabla2[[#This Row],[CONTRATISTA PRNCIPAL]],Hoja1!$L$5:$M$9,2,FALSE),"CJV")</f>
        <v>CJV</v>
      </c>
      <c r="S1912" s="9" t="str">
        <f>IF(Tabla2[[#This Row],[EMPRESA]]=Tabla2[[#This Row],[CONTRATISTA PRNCIPAL]],"Principal","Secundaria")</f>
        <v>Principal</v>
      </c>
      <c r="T1912" s="10">
        <f>IFERROR(1/COUNTIF(Tabla2[CONTRATISTA PRNCIPAL],Tabla2[[#This Row],[CONTRATISTA PRNCIPAL]]),0)</f>
        <v>3.9215686274509803E-3</v>
      </c>
      <c r="U1912" s="33">
        <f ca="1">IF(((TODAY()-Tabla2[[#This Row],[FECHA NACIMIENTO]])/365)&lt;18,"Corregir", IF(((TODAY()-Tabla2[[#This Row],[FECHA NACIMIENTO]])/365)&gt;80, "Corregir",ROUNDDOWN(((TODAY()-Tabla2[[#This Row],[FECHA NACIMIENTO]])/365),0)))</f>
        <v>31</v>
      </c>
      <c r="V191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912" s="34" t="str">
        <f ca="1">+IF(Tabla2[[#This Row],[Edad]]="Corregir","Corregir","Ok")</f>
        <v>Ok</v>
      </c>
      <c r="X1912" s="10" t="str">
        <f>+IFERROR(VLOOKUP(Tabla2[[#This Row],[DISTRITO SEGÚN DNI]],Hoja1!$A$2:$B$55,2,FALSE),"No")</f>
        <v>No</v>
      </c>
      <c r="Y1912" s="10" t="str">
        <f>IF(OR(LOWER(Tabla2[[#This Row],[GENERO]])="masculino", LOWER(Tabla2[[#This Row],[GENERO]])="femenino"),"OK","Corregir")</f>
        <v>OK</v>
      </c>
      <c r="Z1912" s="10" t="str">
        <f>+IF(Tabla2[[#This Row],[Nro. DNI / CE]]="","Corregir",IF(LEN(Tabla2[[#This Row],[Nro. DNI / CE]])&gt;=8,"OK","Corregir"))</f>
        <v>OK</v>
      </c>
      <c r="AA1912" s="10">
        <f>COUNTIF(Tabla2[APELLIDOS Y NOMBRES],Tabla2[[#This Row],[APELLIDOS Y NOMBRES]])</f>
        <v>1</v>
      </c>
      <c r="AB1912" t="str">
        <f ca="1">+IFERROR(IF(Tabla2[[#This Row],[FECHA CESE/BAJA]]="","No Aplica",IF(AND(MONTH(Tabla2[[#This Row],[FECHA CESE/BAJA]])=MONTH(TODAY()-30),YEAR(Tabla2[[#This Row],[FECHA CESE/BAJA]])=YEAR(TODAY())),MONTH(TODAY()-30)&amp;"-"&amp;YEAR(TODAY()),"Borrar")),"No aplica")</f>
        <v>No Aplica</v>
      </c>
      <c r="AC1912" t="str">
        <f ca="1">+IFERROR(IF(Tabla2[[#This Row],[FECHA INICIO DE LABORES EN OBRA]]="","No Aplica",IF(AND(MONTH(Tabla2[[#This Row],[FECHA INICIO DE LABORES EN OBRA]])=MONTH(TODAY()-30),YEAR(Tabla2[[#This Row],[FECHA INICIO DE LABORES EN OBRA]])=YEAR(TODAY())),MONTH(TODAY()-30)&amp;"-"&amp;YEAR(TODAY()),"No Aplica")),"No Aplica")</f>
        <v>No Aplica</v>
      </c>
    </row>
    <row r="1913" spans="1:29" x14ac:dyDescent="0.25">
      <c r="A1913" s="2" t="s">
        <v>7160</v>
      </c>
      <c r="B1913" s="3" t="s">
        <v>7161</v>
      </c>
      <c r="C1913" s="3" t="s">
        <v>7161</v>
      </c>
      <c r="D1913" s="3" t="s">
        <v>11176</v>
      </c>
      <c r="E1913" s="3" t="s">
        <v>11177</v>
      </c>
      <c r="F1913" s="36">
        <v>34241</v>
      </c>
      <c r="G1913" s="3">
        <v>2</v>
      </c>
      <c r="H1913" s="3" t="s">
        <v>2472</v>
      </c>
      <c r="I1913" s="3" t="s">
        <v>7432</v>
      </c>
      <c r="J1913" s="3" t="s">
        <v>11178</v>
      </c>
      <c r="K1913" s="3" t="s">
        <v>2444</v>
      </c>
      <c r="L1913" s="8" t="s">
        <v>9813</v>
      </c>
      <c r="M1913" s="5"/>
      <c r="N1913" s="13" t="s">
        <v>1489</v>
      </c>
      <c r="O1913" s="5">
        <v>45139</v>
      </c>
      <c r="P1913" s="8">
        <v>1</v>
      </c>
      <c r="Q1913" s="9">
        <v>4</v>
      </c>
      <c r="R1913" s="9" t="str">
        <f>IFERROR(VLOOKUP(Tabla2[[#This Row],[CONTRATISTA PRNCIPAL]],Hoja1!$L$5:$M$9,2,FALSE),"CJV")</f>
        <v>CJV</v>
      </c>
      <c r="S1913" s="9" t="str">
        <f>IF(Tabla2[[#This Row],[EMPRESA]]=Tabla2[[#This Row],[CONTRATISTA PRNCIPAL]],"Principal","Secundaria")</f>
        <v>Principal</v>
      </c>
      <c r="T1913" s="10">
        <f>IFERROR(1/COUNTIF(Tabla2[CONTRATISTA PRNCIPAL],Tabla2[[#This Row],[CONTRATISTA PRNCIPAL]]),0)</f>
        <v>3.9215686274509803E-3</v>
      </c>
      <c r="U1913" s="33">
        <f ca="1">IF(((TODAY()-Tabla2[[#This Row],[FECHA NACIMIENTO]])/365)&lt;18,"Corregir", IF(((TODAY()-Tabla2[[#This Row],[FECHA NACIMIENTO]])/365)&gt;80, "Corregir",ROUNDDOWN(((TODAY()-Tabla2[[#This Row],[FECHA NACIMIENTO]])/365),0)))</f>
        <v>29</v>
      </c>
      <c r="V191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913" s="34" t="str">
        <f ca="1">+IF(Tabla2[[#This Row],[Edad]]="Corregir","Corregir","Ok")</f>
        <v>Ok</v>
      </c>
      <c r="X1913" s="10" t="str">
        <f>+IFERROR(VLOOKUP(Tabla2[[#This Row],[DISTRITO SEGÚN DNI]],Hoja1!$A$2:$B$55,2,FALSE),"No")</f>
        <v>No</v>
      </c>
      <c r="Y1913" s="10" t="str">
        <f>IF(OR(LOWER(Tabla2[[#This Row],[GENERO]])="masculino", LOWER(Tabla2[[#This Row],[GENERO]])="femenino"),"OK","Corregir")</f>
        <v>OK</v>
      </c>
      <c r="Z1913" s="10" t="str">
        <f>+IF(Tabla2[[#This Row],[Nro. DNI / CE]]="","Corregir",IF(LEN(Tabla2[[#This Row],[Nro. DNI / CE]])&gt;=8,"OK","Corregir"))</f>
        <v>OK</v>
      </c>
      <c r="AA1913" s="10">
        <f>COUNTIF(Tabla2[APELLIDOS Y NOMBRES],Tabla2[[#This Row],[APELLIDOS Y NOMBRES]])</f>
        <v>1</v>
      </c>
      <c r="AB1913" t="str">
        <f ca="1">+IFERROR(IF(Tabla2[[#This Row],[FECHA CESE/BAJA]]="","No Aplica",IF(AND(MONTH(Tabla2[[#This Row],[FECHA CESE/BAJA]])=MONTH(TODAY()-30),YEAR(Tabla2[[#This Row],[FECHA CESE/BAJA]])=YEAR(TODAY())),MONTH(TODAY()-30)&amp;"-"&amp;YEAR(TODAY()),"Borrar")),"No aplica")</f>
        <v>No Aplica</v>
      </c>
      <c r="AC1913" t="str">
        <f ca="1">+IFERROR(IF(Tabla2[[#This Row],[FECHA INICIO DE LABORES EN OBRA]]="","No Aplica",IF(AND(MONTH(Tabla2[[#This Row],[FECHA INICIO DE LABORES EN OBRA]])=MONTH(TODAY()-30),YEAR(Tabla2[[#This Row],[FECHA INICIO DE LABORES EN OBRA]])=YEAR(TODAY())),MONTH(TODAY()-30)&amp;"-"&amp;YEAR(TODAY()),"No Aplica")),"No Aplica")</f>
        <v>8-2023</v>
      </c>
    </row>
    <row r="1914" spans="1:29" x14ac:dyDescent="0.25">
      <c r="A1914" s="2" t="s">
        <v>7160</v>
      </c>
      <c r="B1914" s="3" t="s">
        <v>7161</v>
      </c>
      <c r="C1914" s="3" t="s">
        <v>7161</v>
      </c>
      <c r="D1914" s="3" t="s">
        <v>7810</v>
      </c>
      <c r="E1914" s="3" t="s">
        <v>7811</v>
      </c>
      <c r="F1914" s="36">
        <v>36672</v>
      </c>
      <c r="G1914" s="3">
        <v>2</v>
      </c>
      <c r="H1914" s="3" t="s">
        <v>7457</v>
      </c>
      <c r="I1914" s="3" t="s">
        <v>7428</v>
      </c>
      <c r="J1914" s="3" t="s">
        <v>7812</v>
      </c>
      <c r="K1914" s="3" t="s">
        <v>7813</v>
      </c>
      <c r="L1914" s="8" t="s">
        <v>9813</v>
      </c>
      <c r="M1914" s="5"/>
      <c r="N1914" s="13" t="s">
        <v>1489</v>
      </c>
      <c r="O1914" s="5">
        <v>44319</v>
      </c>
      <c r="P1914" s="8">
        <v>1</v>
      </c>
      <c r="Q1914" s="9">
        <v>4</v>
      </c>
      <c r="R1914" s="9" t="str">
        <f>IFERROR(VLOOKUP(Tabla2[[#This Row],[CONTRATISTA PRNCIPAL]],Hoja1!$L$5:$M$9,2,FALSE),"CJV")</f>
        <v>CJV</v>
      </c>
      <c r="S1914" s="9" t="str">
        <f>IF(Tabla2[[#This Row],[EMPRESA]]=Tabla2[[#This Row],[CONTRATISTA PRNCIPAL]],"Principal","Secundaria")</f>
        <v>Principal</v>
      </c>
      <c r="T1914" s="10">
        <f>IFERROR(1/COUNTIF(Tabla2[CONTRATISTA PRNCIPAL],Tabla2[[#This Row],[CONTRATISTA PRNCIPAL]]),0)</f>
        <v>3.9215686274509803E-3</v>
      </c>
      <c r="U1914" s="33">
        <f ca="1">IF(((TODAY()-Tabla2[[#This Row],[FECHA NACIMIENTO]])/365)&lt;18,"Corregir", IF(((TODAY()-Tabla2[[#This Row],[FECHA NACIMIENTO]])/365)&gt;80, "Corregir",ROUNDDOWN(((TODAY()-Tabla2[[#This Row],[FECHA NACIMIENTO]])/365),0)))</f>
        <v>23</v>
      </c>
      <c r="V191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1914" s="34" t="str">
        <f ca="1">+IF(Tabla2[[#This Row],[Edad]]="Corregir","Corregir","Ok")</f>
        <v>Ok</v>
      </c>
      <c r="X1914" s="10" t="str">
        <f>+IFERROR(VLOOKUP(Tabla2[[#This Row],[DISTRITO SEGÚN DNI]],Hoja1!$A$2:$B$55,2,FALSE),"No")</f>
        <v>No</v>
      </c>
      <c r="Y1914" s="10" t="str">
        <f>IF(OR(LOWER(Tabla2[[#This Row],[GENERO]])="masculino", LOWER(Tabla2[[#This Row],[GENERO]])="femenino"),"OK","Corregir")</f>
        <v>OK</v>
      </c>
      <c r="Z1914" s="10" t="str">
        <f>+IF(Tabla2[[#This Row],[Nro. DNI / CE]]="","Corregir",IF(LEN(Tabla2[[#This Row],[Nro. DNI / CE]])&gt;=8,"OK","Corregir"))</f>
        <v>OK</v>
      </c>
      <c r="AA1914" s="10">
        <f>COUNTIF(Tabla2[APELLIDOS Y NOMBRES],Tabla2[[#This Row],[APELLIDOS Y NOMBRES]])</f>
        <v>1</v>
      </c>
      <c r="AB1914" t="str">
        <f ca="1">+IFERROR(IF(Tabla2[[#This Row],[FECHA CESE/BAJA]]="","No Aplica",IF(AND(MONTH(Tabla2[[#This Row],[FECHA CESE/BAJA]])=MONTH(TODAY()-30),YEAR(Tabla2[[#This Row],[FECHA CESE/BAJA]])=YEAR(TODAY())),MONTH(TODAY()-30)&amp;"-"&amp;YEAR(TODAY()),"Borrar")),"No aplica")</f>
        <v>No Aplica</v>
      </c>
      <c r="AC1914" t="str">
        <f ca="1">+IFERROR(IF(Tabla2[[#This Row],[FECHA INICIO DE LABORES EN OBRA]]="","No Aplica",IF(AND(MONTH(Tabla2[[#This Row],[FECHA INICIO DE LABORES EN OBRA]])=MONTH(TODAY()-30),YEAR(Tabla2[[#This Row],[FECHA INICIO DE LABORES EN OBRA]])=YEAR(TODAY())),MONTH(TODAY()-30)&amp;"-"&amp;YEAR(TODAY()),"No Aplica")),"No Aplica")</f>
        <v>No Aplica</v>
      </c>
    </row>
    <row r="1915" spans="1:29" x14ac:dyDescent="0.25">
      <c r="A1915" s="2" t="s">
        <v>7160</v>
      </c>
      <c r="B1915" s="3" t="s">
        <v>7161</v>
      </c>
      <c r="C1915" s="3" t="s">
        <v>7161</v>
      </c>
      <c r="D1915" s="3" t="s">
        <v>7814</v>
      </c>
      <c r="E1915" s="3" t="s">
        <v>7815</v>
      </c>
      <c r="F1915" s="36">
        <v>34406</v>
      </c>
      <c r="G1915" s="3">
        <v>2</v>
      </c>
      <c r="H1915" s="3" t="s">
        <v>7568</v>
      </c>
      <c r="I1915" s="3" t="s">
        <v>7428</v>
      </c>
      <c r="J1915" s="3" t="s">
        <v>7816</v>
      </c>
      <c r="K1915" s="3" t="s">
        <v>1473</v>
      </c>
      <c r="L1915" s="8" t="s">
        <v>9813</v>
      </c>
      <c r="M1915" s="5"/>
      <c r="N1915" s="13" t="s">
        <v>1489</v>
      </c>
      <c r="O1915" s="5" t="s">
        <v>7473</v>
      </c>
      <c r="P1915" s="8">
        <v>1</v>
      </c>
      <c r="Q1915" s="9">
        <v>4</v>
      </c>
      <c r="R1915" s="9" t="str">
        <f>IFERROR(VLOOKUP(Tabla2[[#This Row],[CONTRATISTA PRNCIPAL]],Hoja1!$L$5:$M$9,2,FALSE),"CJV")</f>
        <v>CJV</v>
      </c>
      <c r="S1915" s="9" t="str">
        <f>IF(Tabla2[[#This Row],[EMPRESA]]=Tabla2[[#This Row],[CONTRATISTA PRNCIPAL]],"Principal","Secundaria")</f>
        <v>Principal</v>
      </c>
      <c r="T1915" s="10">
        <f>IFERROR(1/COUNTIF(Tabla2[CONTRATISTA PRNCIPAL],Tabla2[[#This Row],[CONTRATISTA PRNCIPAL]]),0)</f>
        <v>3.9215686274509803E-3</v>
      </c>
      <c r="U1915" s="33">
        <f ca="1">IF(((TODAY()-Tabla2[[#This Row],[FECHA NACIMIENTO]])/365)&lt;18,"Corregir", IF(((TODAY()-Tabla2[[#This Row],[FECHA NACIMIENTO]])/365)&gt;80, "Corregir",ROUNDDOWN(((TODAY()-Tabla2[[#This Row],[FECHA NACIMIENTO]])/365),0)))</f>
        <v>29</v>
      </c>
      <c r="V191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915" s="34" t="str">
        <f ca="1">+IF(Tabla2[[#This Row],[Edad]]="Corregir","Corregir","Ok")</f>
        <v>Ok</v>
      </c>
      <c r="X1915" s="10" t="str">
        <f>+IFERROR(VLOOKUP(Tabla2[[#This Row],[DISTRITO SEGÚN DNI]],Hoja1!$A$2:$B$55,2,FALSE),"No")</f>
        <v>No</v>
      </c>
      <c r="Y1915" s="10" t="str">
        <f>IF(OR(LOWER(Tabla2[[#This Row],[GENERO]])="masculino", LOWER(Tabla2[[#This Row],[GENERO]])="femenino"),"OK","Corregir")</f>
        <v>OK</v>
      </c>
      <c r="Z1915" s="10" t="str">
        <f>+IF(Tabla2[[#This Row],[Nro. DNI / CE]]="","Corregir",IF(LEN(Tabla2[[#This Row],[Nro. DNI / CE]])&gt;=8,"OK","Corregir"))</f>
        <v>OK</v>
      </c>
      <c r="AA1915" s="10">
        <f>COUNTIF(Tabla2[APELLIDOS Y NOMBRES],Tabla2[[#This Row],[APELLIDOS Y NOMBRES]])</f>
        <v>1</v>
      </c>
      <c r="AB1915" t="str">
        <f ca="1">+IFERROR(IF(Tabla2[[#This Row],[FECHA CESE/BAJA]]="","No Aplica",IF(AND(MONTH(Tabla2[[#This Row],[FECHA CESE/BAJA]])=MONTH(TODAY()-30),YEAR(Tabla2[[#This Row],[FECHA CESE/BAJA]])=YEAR(TODAY())),MONTH(TODAY()-30)&amp;"-"&amp;YEAR(TODAY()),"Borrar")),"No aplica")</f>
        <v>No Aplica</v>
      </c>
      <c r="AC1915" t="str">
        <f ca="1">+IFERROR(IF(Tabla2[[#This Row],[FECHA INICIO DE LABORES EN OBRA]]="","No Aplica",IF(AND(MONTH(Tabla2[[#This Row],[FECHA INICIO DE LABORES EN OBRA]])=MONTH(TODAY()-30),YEAR(Tabla2[[#This Row],[FECHA INICIO DE LABORES EN OBRA]])=YEAR(TODAY())),MONTH(TODAY()-30)&amp;"-"&amp;YEAR(TODAY()),"No Aplica")),"No Aplica")</f>
        <v>No Aplica</v>
      </c>
    </row>
    <row r="1916" spans="1:29" x14ac:dyDescent="0.25">
      <c r="A1916" s="2" t="s">
        <v>7160</v>
      </c>
      <c r="B1916" s="3" t="s">
        <v>7161</v>
      </c>
      <c r="C1916" s="3" t="s">
        <v>7161</v>
      </c>
      <c r="D1916" s="3" t="s">
        <v>7817</v>
      </c>
      <c r="E1916" s="3" t="s">
        <v>7818</v>
      </c>
      <c r="F1916" s="36">
        <v>36023</v>
      </c>
      <c r="G1916" s="3">
        <v>2</v>
      </c>
      <c r="H1916" s="3" t="s">
        <v>7568</v>
      </c>
      <c r="I1916" s="3" t="s">
        <v>7415</v>
      </c>
      <c r="J1916" s="3" t="s">
        <v>7819</v>
      </c>
      <c r="K1916" s="3" t="s">
        <v>3174</v>
      </c>
      <c r="L1916" s="8" t="s">
        <v>9813</v>
      </c>
      <c r="M1916" s="5"/>
      <c r="N1916" s="13" t="s">
        <v>1489</v>
      </c>
      <c r="O1916" s="5">
        <v>44894</v>
      </c>
      <c r="P1916" s="8">
        <v>1</v>
      </c>
      <c r="Q1916" s="9">
        <v>4</v>
      </c>
      <c r="R1916" s="9" t="str">
        <f>IFERROR(VLOOKUP(Tabla2[[#This Row],[CONTRATISTA PRNCIPAL]],Hoja1!$L$5:$M$9,2,FALSE),"CJV")</f>
        <v>CJV</v>
      </c>
      <c r="S1916" s="9" t="str">
        <f>IF(Tabla2[[#This Row],[EMPRESA]]=Tabla2[[#This Row],[CONTRATISTA PRNCIPAL]],"Principal","Secundaria")</f>
        <v>Principal</v>
      </c>
      <c r="T1916" s="10">
        <f>IFERROR(1/COUNTIF(Tabla2[CONTRATISTA PRNCIPAL],Tabla2[[#This Row],[CONTRATISTA PRNCIPAL]]),0)</f>
        <v>3.9215686274509803E-3</v>
      </c>
      <c r="U1916" s="33">
        <f ca="1">IF(((TODAY()-Tabla2[[#This Row],[FECHA NACIMIENTO]])/365)&lt;18,"Corregir", IF(((TODAY()-Tabla2[[#This Row],[FECHA NACIMIENTO]])/365)&gt;80, "Corregir",ROUNDDOWN(((TODAY()-Tabla2[[#This Row],[FECHA NACIMIENTO]])/365),0)))</f>
        <v>25</v>
      </c>
      <c r="V191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916" s="34" t="str">
        <f ca="1">+IF(Tabla2[[#This Row],[Edad]]="Corregir","Corregir","Ok")</f>
        <v>Ok</v>
      </c>
      <c r="X1916" s="10" t="str">
        <f>+IFERROR(VLOOKUP(Tabla2[[#This Row],[DISTRITO SEGÚN DNI]],Hoja1!$A$2:$B$55,2,FALSE),"No")</f>
        <v>No</v>
      </c>
      <c r="Y1916" s="10" t="str">
        <f>IF(OR(LOWER(Tabla2[[#This Row],[GENERO]])="masculino", LOWER(Tabla2[[#This Row],[GENERO]])="femenino"),"OK","Corregir")</f>
        <v>OK</v>
      </c>
      <c r="Z1916" s="10" t="str">
        <f>+IF(Tabla2[[#This Row],[Nro. DNI / CE]]="","Corregir",IF(LEN(Tabla2[[#This Row],[Nro. DNI / CE]])&gt;=8,"OK","Corregir"))</f>
        <v>OK</v>
      </c>
      <c r="AA1916" s="10">
        <f>COUNTIF(Tabla2[APELLIDOS Y NOMBRES],Tabla2[[#This Row],[APELLIDOS Y NOMBRES]])</f>
        <v>1</v>
      </c>
      <c r="AB1916" t="str">
        <f ca="1">+IFERROR(IF(Tabla2[[#This Row],[FECHA CESE/BAJA]]="","No Aplica",IF(AND(MONTH(Tabla2[[#This Row],[FECHA CESE/BAJA]])=MONTH(TODAY()-30),YEAR(Tabla2[[#This Row],[FECHA CESE/BAJA]])=YEAR(TODAY())),MONTH(TODAY()-30)&amp;"-"&amp;YEAR(TODAY()),"Borrar")),"No aplica")</f>
        <v>No Aplica</v>
      </c>
      <c r="AC1916" t="str">
        <f ca="1">+IFERROR(IF(Tabla2[[#This Row],[FECHA INICIO DE LABORES EN OBRA]]="","No Aplica",IF(AND(MONTH(Tabla2[[#This Row],[FECHA INICIO DE LABORES EN OBRA]])=MONTH(TODAY()-30),YEAR(Tabla2[[#This Row],[FECHA INICIO DE LABORES EN OBRA]])=YEAR(TODAY())),MONTH(TODAY()-30)&amp;"-"&amp;YEAR(TODAY()),"No Aplica")),"No Aplica")</f>
        <v>No Aplica</v>
      </c>
    </row>
    <row r="1917" spans="1:29" x14ac:dyDescent="0.25">
      <c r="A1917" s="2" t="s">
        <v>7160</v>
      </c>
      <c r="B1917" s="3" t="s">
        <v>7161</v>
      </c>
      <c r="C1917" s="3" t="s">
        <v>7161</v>
      </c>
      <c r="D1917" s="3" t="s">
        <v>10353</v>
      </c>
      <c r="E1917" s="3" t="s">
        <v>10354</v>
      </c>
      <c r="F1917" s="36">
        <v>31424</v>
      </c>
      <c r="G1917" s="3">
        <v>2</v>
      </c>
      <c r="H1917" s="3" t="s">
        <v>7424</v>
      </c>
      <c r="I1917" s="3" t="s">
        <v>7432</v>
      </c>
      <c r="J1917" s="3" t="s">
        <v>10355</v>
      </c>
      <c r="K1917" s="3" t="s">
        <v>4985</v>
      </c>
      <c r="L1917" s="8" t="s">
        <v>9813</v>
      </c>
      <c r="M1917" s="5"/>
      <c r="N1917" s="13" t="s">
        <v>1489</v>
      </c>
      <c r="O1917" s="5">
        <v>45121</v>
      </c>
      <c r="P1917" s="8">
        <v>1</v>
      </c>
      <c r="Q1917" s="9">
        <v>4</v>
      </c>
      <c r="R1917" s="9" t="str">
        <f>IFERROR(VLOOKUP(Tabla2[[#This Row],[CONTRATISTA PRNCIPAL]],Hoja1!$L$5:$M$9,2,FALSE),"CJV")</f>
        <v>CJV</v>
      </c>
      <c r="S1917" s="9" t="str">
        <f>IF(Tabla2[[#This Row],[EMPRESA]]=Tabla2[[#This Row],[CONTRATISTA PRNCIPAL]],"Principal","Secundaria")</f>
        <v>Principal</v>
      </c>
      <c r="T1917" s="10">
        <f>IFERROR(1/COUNTIF(Tabla2[CONTRATISTA PRNCIPAL],Tabla2[[#This Row],[CONTRATISTA PRNCIPAL]]),0)</f>
        <v>3.9215686274509803E-3</v>
      </c>
      <c r="U1917" s="33">
        <f ca="1">IF(((TODAY()-Tabla2[[#This Row],[FECHA NACIMIENTO]])/365)&lt;18,"Corregir", IF(((TODAY()-Tabla2[[#This Row],[FECHA NACIMIENTO]])/365)&gt;80, "Corregir",ROUNDDOWN(((TODAY()-Tabla2[[#This Row],[FECHA NACIMIENTO]])/365),0)))</f>
        <v>37</v>
      </c>
      <c r="V191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917" s="34" t="str">
        <f ca="1">+IF(Tabla2[[#This Row],[Edad]]="Corregir","Corregir","Ok")</f>
        <v>Ok</v>
      </c>
      <c r="X1917" s="10" t="str">
        <f>+IFERROR(VLOOKUP(Tabla2[[#This Row],[DISTRITO SEGÚN DNI]],Hoja1!$A$2:$B$55,2,FALSE),"No")</f>
        <v>No</v>
      </c>
      <c r="Y1917" s="10" t="str">
        <f>IF(OR(LOWER(Tabla2[[#This Row],[GENERO]])="masculino", LOWER(Tabla2[[#This Row],[GENERO]])="femenino"),"OK","Corregir")</f>
        <v>OK</v>
      </c>
      <c r="Z1917" s="10" t="str">
        <f>+IF(Tabla2[[#This Row],[Nro. DNI / CE]]="","Corregir",IF(LEN(Tabla2[[#This Row],[Nro. DNI / CE]])&gt;=8,"OK","Corregir"))</f>
        <v>OK</v>
      </c>
      <c r="AA1917" s="10">
        <f>COUNTIF(Tabla2[APELLIDOS Y NOMBRES],Tabla2[[#This Row],[APELLIDOS Y NOMBRES]])</f>
        <v>1</v>
      </c>
      <c r="AB1917" t="str">
        <f ca="1">+IFERROR(IF(Tabla2[[#This Row],[FECHA CESE/BAJA]]="","No Aplica",IF(AND(MONTH(Tabla2[[#This Row],[FECHA CESE/BAJA]])=MONTH(TODAY()-30),YEAR(Tabla2[[#This Row],[FECHA CESE/BAJA]])=YEAR(TODAY())),MONTH(TODAY()-30)&amp;"-"&amp;YEAR(TODAY()),"Borrar")),"No aplica")</f>
        <v>No Aplica</v>
      </c>
      <c r="AC1917" t="str">
        <f ca="1">+IFERROR(IF(Tabla2[[#This Row],[FECHA INICIO DE LABORES EN OBRA]]="","No Aplica",IF(AND(MONTH(Tabla2[[#This Row],[FECHA INICIO DE LABORES EN OBRA]])=MONTH(TODAY()-30),YEAR(Tabla2[[#This Row],[FECHA INICIO DE LABORES EN OBRA]])=YEAR(TODAY())),MONTH(TODAY()-30)&amp;"-"&amp;YEAR(TODAY()),"No Aplica")),"No Aplica")</f>
        <v>No Aplica</v>
      </c>
    </row>
    <row r="1918" spans="1:29" x14ac:dyDescent="0.25">
      <c r="A1918" s="2" t="s">
        <v>7160</v>
      </c>
      <c r="B1918" s="3" t="s">
        <v>7161</v>
      </c>
      <c r="C1918" s="3" t="s">
        <v>7161</v>
      </c>
      <c r="D1918" s="3" t="s">
        <v>7820</v>
      </c>
      <c r="E1918" s="3" t="s">
        <v>7821</v>
      </c>
      <c r="F1918" s="36">
        <v>29872</v>
      </c>
      <c r="G1918" s="3">
        <v>2</v>
      </c>
      <c r="H1918" s="3" t="s">
        <v>5060</v>
      </c>
      <c r="I1918" s="3" t="s">
        <v>7436</v>
      </c>
      <c r="J1918" s="3" t="s">
        <v>7822</v>
      </c>
      <c r="K1918" s="3" t="s">
        <v>3095</v>
      </c>
      <c r="L1918" s="8" t="s">
        <v>9813</v>
      </c>
      <c r="M1918" s="5"/>
      <c r="N1918" s="13" t="s">
        <v>1489</v>
      </c>
      <c r="O1918" s="5">
        <v>45005</v>
      </c>
      <c r="P1918" s="8">
        <v>1</v>
      </c>
      <c r="Q1918" s="9">
        <v>4</v>
      </c>
      <c r="R1918" s="9" t="str">
        <f>IFERROR(VLOOKUP(Tabla2[[#This Row],[CONTRATISTA PRNCIPAL]],Hoja1!$L$5:$M$9,2,FALSE),"CJV")</f>
        <v>CJV</v>
      </c>
      <c r="S1918" s="9" t="str">
        <f>IF(Tabla2[[#This Row],[EMPRESA]]=Tabla2[[#This Row],[CONTRATISTA PRNCIPAL]],"Principal","Secundaria")</f>
        <v>Principal</v>
      </c>
      <c r="T1918" s="10">
        <f>IFERROR(1/COUNTIF(Tabla2[CONTRATISTA PRNCIPAL],Tabla2[[#This Row],[CONTRATISTA PRNCIPAL]]),0)</f>
        <v>3.9215686274509803E-3</v>
      </c>
      <c r="U1918" s="33">
        <f ca="1">IF(((TODAY()-Tabla2[[#This Row],[FECHA NACIMIENTO]])/365)&lt;18,"Corregir", IF(((TODAY()-Tabla2[[#This Row],[FECHA NACIMIENTO]])/365)&gt;80, "Corregir",ROUNDDOWN(((TODAY()-Tabla2[[#This Row],[FECHA NACIMIENTO]])/365),0)))</f>
        <v>41</v>
      </c>
      <c r="V191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918" s="34" t="str">
        <f ca="1">+IF(Tabla2[[#This Row],[Edad]]="Corregir","Corregir","Ok")</f>
        <v>Ok</v>
      </c>
      <c r="X1918" s="10" t="str">
        <f>+IFERROR(VLOOKUP(Tabla2[[#This Row],[DISTRITO SEGÚN DNI]],Hoja1!$A$2:$B$55,2,FALSE),"No")</f>
        <v>CALLAO</v>
      </c>
      <c r="Y1918" s="10" t="str">
        <f>IF(OR(LOWER(Tabla2[[#This Row],[GENERO]])="masculino", LOWER(Tabla2[[#This Row],[GENERO]])="femenino"),"OK","Corregir")</f>
        <v>OK</v>
      </c>
      <c r="Z1918" s="10" t="str">
        <f>+IF(Tabla2[[#This Row],[Nro. DNI / CE]]="","Corregir",IF(LEN(Tabla2[[#This Row],[Nro. DNI / CE]])&gt;=8,"OK","Corregir"))</f>
        <v>OK</v>
      </c>
      <c r="AA1918" s="10">
        <f>COUNTIF(Tabla2[APELLIDOS Y NOMBRES],Tabla2[[#This Row],[APELLIDOS Y NOMBRES]])</f>
        <v>1</v>
      </c>
      <c r="AB1918" t="str">
        <f ca="1">+IFERROR(IF(Tabla2[[#This Row],[FECHA CESE/BAJA]]="","No Aplica",IF(AND(MONTH(Tabla2[[#This Row],[FECHA CESE/BAJA]])=MONTH(TODAY()-30),YEAR(Tabla2[[#This Row],[FECHA CESE/BAJA]])=YEAR(TODAY())),MONTH(TODAY()-30)&amp;"-"&amp;YEAR(TODAY()),"Borrar")),"No aplica")</f>
        <v>No Aplica</v>
      </c>
      <c r="AC1918" t="str">
        <f ca="1">+IFERROR(IF(Tabla2[[#This Row],[FECHA INICIO DE LABORES EN OBRA]]="","No Aplica",IF(AND(MONTH(Tabla2[[#This Row],[FECHA INICIO DE LABORES EN OBRA]])=MONTH(TODAY()-30),YEAR(Tabla2[[#This Row],[FECHA INICIO DE LABORES EN OBRA]])=YEAR(TODAY())),MONTH(TODAY()-30)&amp;"-"&amp;YEAR(TODAY()),"No Aplica")),"No Aplica")</f>
        <v>No Aplica</v>
      </c>
    </row>
    <row r="1919" spans="1:29" x14ac:dyDescent="0.25">
      <c r="A1919" s="2" t="s">
        <v>7160</v>
      </c>
      <c r="B1919" s="3" t="s">
        <v>7161</v>
      </c>
      <c r="C1919" s="3" t="s">
        <v>7161</v>
      </c>
      <c r="D1919" s="3" t="s">
        <v>7823</v>
      </c>
      <c r="E1919" s="3" t="s">
        <v>7824</v>
      </c>
      <c r="F1919" s="36">
        <v>35519</v>
      </c>
      <c r="G1919" s="3">
        <v>2</v>
      </c>
      <c r="H1919" s="3" t="s">
        <v>5060</v>
      </c>
      <c r="I1919" s="3" t="s">
        <v>7415</v>
      </c>
      <c r="J1919" s="3" t="s">
        <v>7825</v>
      </c>
      <c r="K1919" s="3" t="s">
        <v>1510</v>
      </c>
      <c r="L1919" s="8" t="s">
        <v>9813</v>
      </c>
      <c r="M1919" s="5"/>
      <c r="N1919" s="13" t="s">
        <v>1489</v>
      </c>
      <c r="O1919" s="5">
        <v>45006</v>
      </c>
      <c r="P1919" s="8">
        <v>1</v>
      </c>
      <c r="Q1919" s="9">
        <v>4</v>
      </c>
      <c r="R1919" s="9" t="str">
        <f>IFERROR(VLOOKUP(Tabla2[[#This Row],[CONTRATISTA PRNCIPAL]],Hoja1!$L$5:$M$9,2,FALSE),"CJV")</f>
        <v>CJV</v>
      </c>
      <c r="S1919" s="9" t="str">
        <f>IF(Tabla2[[#This Row],[EMPRESA]]=Tabla2[[#This Row],[CONTRATISTA PRNCIPAL]],"Principal","Secundaria")</f>
        <v>Principal</v>
      </c>
      <c r="T1919" s="10">
        <f>IFERROR(1/COUNTIF(Tabla2[CONTRATISTA PRNCIPAL],Tabla2[[#This Row],[CONTRATISTA PRNCIPAL]]),0)</f>
        <v>3.9215686274509803E-3</v>
      </c>
      <c r="U1919" s="33">
        <f ca="1">IF(((TODAY()-Tabla2[[#This Row],[FECHA NACIMIENTO]])/365)&lt;18,"Corregir", IF(((TODAY()-Tabla2[[#This Row],[FECHA NACIMIENTO]])/365)&gt;80, "Corregir",ROUNDDOWN(((TODAY()-Tabla2[[#This Row],[FECHA NACIMIENTO]])/365),0)))</f>
        <v>26</v>
      </c>
      <c r="V191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919" s="34" t="str">
        <f ca="1">+IF(Tabla2[[#This Row],[Edad]]="Corregir","Corregir","Ok")</f>
        <v>Ok</v>
      </c>
      <c r="X1919" s="10" t="str">
        <f>+IFERROR(VLOOKUP(Tabla2[[#This Row],[DISTRITO SEGÚN DNI]],Hoja1!$A$2:$B$55,2,FALSE),"No")</f>
        <v>CALLAO</v>
      </c>
      <c r="Y1919" s="10" t="str">
        <f>IF(OR(LOWER(Tabla2[[#This Row],[GENERO]])="masculino", LOWER(Tabla2[[#This Row],[GENERO]])="femenino"),"OK","Corregir")</f>
        <v>OK</v>
      </c>
      <c r="Z1919" s="10" t="str">
        <f>+IF(Tabla2[[#This Row],[Nro. DNI / CE]]="","Corregir",IF(LEN(Tabla2[[#This Row],[Nro. DNI / CE]])&gt;=8,"OK","Corregir"))</f>
        <v>OK</v>
      </c>
      <c r="AA1919" s="10">
        <f>COUNTIF(Tabla2[APELLIDOS Y NOMBRES],Tabla2[[#This Row],[APELLIDOS Y NOMBRES]])</f>
        <v>1</v>
      </c>
      <c r="AB1919" t="str">
        <f ca="1">+IFERROR(IF(Tabla2[[#This Row],[FECHA CESE/BAJA]]="","No Aplica",IF(AND(MONTH(Tabla2[[#This Row],[FECHA CESE/BAJA]])=MONTH(TODAY()-30),YEAR(Tabla2[[#This Row],[FECHA CESE/BAJA]])=YEAR(TODAY())),MONTH(TODAY()-30)&amp;"-"&amp;YEAR(TODAY()),"Borrar")),"No aplica")</f>
        <v>No Aplica</v>
      </c>
      <c r="AC1919" t="str">
        <f ca="1">+IFERROR(IF(Tabla2[[#This Row],[FECHA INICIO DE LABORES EN OBRA]]="","No Aplica",IF(AND(MONTH(Tabla2[[#This Row],[FECHA INICIO DE LABORES EN OBRA]])=MONTH(TODAY()-30),YEAR(Tabla2[[#This Row],[FECHA INICIO DE LABORES EN OBRA]])=YEAR(TODAY())),MONTH(TODAY()-30)&amp;"-"&amp;YEAR(TODAY()),"No Aplica")),"No Aplica")</f>
        <v>No Aplica</v>
      </c>
    </row>
    <row r="1920" spans="1:29" x14ac:dyDescent="0.25">
      <c r="A1920" s="2" t="s">
        <v>7160</v>
      </c>
      <c r="B1920" s="3" t="s">
        <v>7161</v>
      </c>
      <c r="C1920" s="3" t="s">
        <v>7161</v>
      </c>
      <c r="D1920" s="3" t="s">
        <v>7826</v>
      </c>
      <c r="E1920" s="3" t="s">
        <v>7827</v>
      </c>
      <c r="F1920" s="36">
        <v>23550</v>
      </c>
      <c r="G1920" s="3">
        <v>2</v>
      </c>
      <c r="H1920" s="3" t="s">
        <v>7828</v>
      </c>
      <c r="I1920" s="3" t="s">
        <v>7436</v>
      </c>
      <c r="J1920" s="3" t="s">
        <v>7829</v>
      </c>
      <c r="K1920" s="3" t="s">
        <v>3642</v>
      </c>
      <c r="L1920" s="8" t="s">
        <v>9813</v>
      </c>
      <c r="M1920" s="5"/>
      <c r="N1920" s="13" t="s">
        <v>1489</v>
      </c>
      <c r="O1920" s="5" t="s">
        <v>7712</v>
      </c>
      <c r="P1920" s="8">
        <v>1</v>
      </c>
      <c r="Q1920" s="9">
        <v>4</v>
      </c>
      <c r="R1920" s="9" t="str">
        <f>IFERROR(VLOOKUP(Tabla2[[#This Row],[CONTRATISTA PRNCIPAL]],Hoja1!$L$5:$M$9,2,FALSE),"CJV")</f>
        <v>CJV</v>
      </c>
      <c r="S1920" s="9" t="str">
        <f>IF(Tabla2[[#This Row],[EMPRESA]]=Tabla2[[#This Row],[CONTRATISTA PRNCIPAL]],"Principal","Secundaria")</f>
        <v>Principal</v>
      </c>
      <c r="T1920" s="10">
        <f>IFERROR(1/COUNTIF(Tabla2[CONTRATISTA PRNCIPAL],Tabla2[[#This Row],[CONTRATISTA PRNCIPAL]]),0)</f>
        <v>3.9215686274509803E-3</v>
      </c>
      <c r="U1920" s="33">
        <f ca="1">IF(((TODAY()-Tabla2[[#This Row],[FECHA NACIMIENTO]])/365)&lt;18,"Corregir", IF(((TODAY()-Tabla2[[#This Row],[FECHA NACIMIENTO]])/365)&gt;80, "Corregir",ROUNDDOWN(((TODAY()-Tabla2[[#This Row],[FECHA NACIMIENTO]])/365),0)))</f>
        <v>59</v>
      </c>
      <c r="V192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1920" s="34" t="str">
        <f ca="1">+IF(Tabla2[[#This Row],[Edad]]="Corregir","Corregir","Ok")</f>
        <v>Ok</v>
      </c>
      <c r="X1920" s="10" t="str">
        <f>+IFERROR(VLOOKUP(Tabla2[[#This Row],[DISTRITO SEGÚN DNI]],Hoja1!$A$2:$B$55,2,FALSE),"No")</f>
        <v>No</v>
      </c>
      <c r="Y1920" s="10" t="str">
        <f>IF(OR(LOWER(Tabla2[[#This Row],[GENERO]])="masculino", LOWER(Tabla2[[#This Row],[GENERO]])="femenino"),"OK","Corregir")</f>
        <v>OK</v>
      </c>
      <c r="Z1920" s="10" t="str">
        <f>+IF(Tabla2[[#This Row],[Nro. DNI / CE]]="","Corregir",IF(LEN(Tabla2[[#This Row],[Nro. DNI / CE]])&gt;=8,"OK","Corregir"))</f>
        <v>OK</v>
      </c>
      <c r="AA1920" s="10">
        <f>COUNTIF(Tabla2[APELLIDOS Y NOMBRES],Tabla2[[#This Row],[APELLIDOS Y NOMBRES]])</f>
        <v>1</v>
      </c>
      <c r="AB1920" t="str">
        <f ca="1">+IFERROR(IF(Tabla2[[#This Row],[FECHA CESE/BAJA]]="","No Aplica",IF(AND(MONTH(Tabla2[[#This Row],[FECHA CESE/BAJA]])=MONTH(TODAY()-30),YEAR(Tabla2[[#This Row],[FECHA CESE/BAJA]])=YEAR(TODAY())),MONTH(TODAY()-30)&amp;"-"&amp;YEAR(TODAY()),"Borrar")),"No aplica")</f>
        <v>No Aplica</v>
      </c>
      <c r="AC1920" t="str">
        <f ca="1">+IFERROR(IF(Tabla2[[#This Row],[FECHA INICIO DE LABORES EN OBRA]]="","No Aplica",IF(AND(MONTH(Tabla2[[#This Row],[FECHA INICIO DE LABORES EN OBRA]])=MONTH(TODAY()-30),YEAR(Tabla2[[#This Row],[FECHA INICIO DE LABORES EN OBRA]])=YEAR(TODAY())),MONTH(TODAY()-30)&amp;"-"&amp;YEAR(TODAY()),"No Aplica")),"No Aplica")</f>
        <v>No Aplica</v>
      </c>
    </row>
    <row r="1921" spans="1:29" x14ac:dyDescent="0.25">
      <c r="A1921" s="2" t="s">
        <v>7160</v>
      </c>
      <c r="B1921" s="3" t="s">
        <v>7161</v>
      </c>
      <c r="C1921" s="3" t="s">
        <v>7161</v>
      </c>
      <c r="D1921" s="3" t="s">
        <v>7830</v>
      </c>
      <c r="E1921" s="3" t="s">
        <v>7831</v>
      </c>
      <c r="F1921" s="36">
        <v>29537</v>
      </c>
      <c r="G1921" s="3">
        <v>2</v>
      </c>
      <c r="H1921" s="3" t="s">
        <v>7419</v>
      </c>
      <c r="I1921" s="3" t="s">
        <v>7436</v>
      </c>
      <c r="J1921" s="3" t="s">
        <v>7832</v>
      </c>
      <c r="K1921" s="3" t="s">
        <v>7833</v>
      </c>
      <c r="L1921" s="8" t="s">
        <v>9813</v>
      </c>
      <c r="M1921" s="5"/>
      <c r="N1921" s="13" t="s">
        <v>1489</v>
      </c>
      <c r="O1921" s="5">
        <v>44924</v>
      </c>
      <c r="P1921" s="8">
        <v>1</v>
      </c>
      <c r="Q1921" s="9">
        <v>4</v>
      </c>
      <c r="R1921" s="9" t="str">
        <f>IFERROR(VLOOKUP(Tabla2[[#This Row],[CONTRATISTA PRNCIPAL]],Hoja1!$L$5:$M$9,2,FALSE),"CJV")</f>
        <v>CJV</v>
      </c>
      <c r="S1921" s="9" t="str">
        <f>IF(Tabla2[[#This Row],[EMPRESA]]=Tabla2[[#This Row],[CONTRATISTA PRNCIPAL]],"Principal","Secundaria")</f>
        <v>Principal</v>
      </c>
      <c r="T1921" s="10">
        <f>IFERROR(1/COUNTIF(Tabla2[CONTRATISTA PRNCIPAL],Tabla2[[#This Row],[CONTRATISTA PRNCIPAL]]),0)</f>
        <v>3.9215686274509803E-3</v>
      </c>
      <c r="U1921" s="33">
        <f ca="1">IF(((TODAY()-Tabla2[[#This Row],[FECHA NACIMIENTO]])/365)&lt;18,"Corregir", IF(((TODAY()-Tabla2[[#This Row],[FECHA NACIMIENTO]])/365)&gt;80, "Corregir",ROUNDDOWN(((TODAY()-Tabla2[[#This Row],[FECHA NACIMIENTO]])/365),0)))</f>
        <v>42</v>
      </c>
      <c r="V192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921" s="34" t="str">
        <f ca="1">+IF(Tabla2[[#This Row],[Edad]]="Corregir","Corregir","Ok")</f>
        <v>Ok</v>
      </c>
      <c r="X1921" s="10" t="str">
        <f>+IFERROR(VLOOKUP(Tabla2[[#This Row],[DISTRITO SEGÚN DNI]],Hoja1!$A$2:$B$55,2,FALSE),"No")</f>
        <v>No</v>
      </c>
      <c r="Y1921" s="10" t="str">
        <f>IF(OR(LOWER(Tabla2[[#This Row],[GENERO]])="masculino", LOWER(Tabla2[[#This Row],[GENERO]])="femenino"),"OK","Corregir")</f>
        <v>OK</v>
      </c>
      <c r="Z1921" s="10" t="str">
        <f>+IF(Tabla2[[#This Row],[Nro. DNI / CE]]="","Corregir",IF(LEN(Tabla2[[#This Row],[Nro. DNI / CE]])&gt;=8,"OK","Corregir"))</f>
        <v>OK</v>
      </c>
      <c r="AA1921" s="10">
        <f>COUNTIF(Tabla2[APELLIDOS Y NOMBRES],Tabla2[[#This Row],[APELLIDOS Y NOMBRES]])</f>
        <v>1</v>
      </c>
      <c r="AB1921" t="str">
        <f ca="1">+IFERROR(IF(Tabla2[[#This Row],[FECHA CESE/BAJA]]="","No Aplica",IF(AND(MONTH(Tabla2[[#This Row],[FECHA CESE/BAJA]])=MONTH(TODAY()-30),YEAR(Tabla2[[#This Row],[FECHA CESE/BAJA]])=YEAR(TODAY())),MONTH(TODAY()-30)&amp;"-"&amp;YEAR(TODAY()),"Borrar")),"No aplica")</f>
        <v>No Aplica</v>
      </c>
      <c r="AC1921" t="str">
        <f ca="1">+IFERROR(IF(Tabla2[[#This Row],[FECHA INICIO DE LABORES EN OBRA]]="","No Aplica",IF(AND(MONTH(Tabla2[[#This Row],[FECHA INICIO DE LABORES EN OBRA]])=MONTH(TODAY()-30),YEAR(Tabla2[[#This Row],[FECHA INICIO DE LABORES EN OBRA]])=YEAR(TODAY())),MONTH(TODAY()-30)&amp;"-"&amp;YEAR(TODAY()),"No Aplica")),"No Aplica")</f>
        <v>No Aplica</v>
      </c>
    </row>
    <row r="1922" spans="1:29" x14ac:dyDescent="0.25">
      <c r="A1922" s="2" t="s">
        <v>7160</v>
      </c>
      <c r="B1922" s="3" t="s">
        <v>7161</v>
      </c>
      <c r="C1922" s="3" t="s">
        <v>7161</v>
      </c>
      <c r="D1922" s="3" t="s">
        <v>7834</v>
      </c>
      <c r="E1922" s="3" t="s">
        <v>7835</v>
      </c>
      <c r="F1922" s="36">
        <v>31187</v>
      </c>
      <c r="G1922" s="3">
        <v>2</v>
      </c>
      <c r="H1922" s="3" t="s">
        <v>7836</v>
      </c>
      <c r="I1922" s="3" t="s">
        <v>7436</v>
      </c>
      <c r="J1922" s="3" t="s">
        <v>7837</v>
      </c>
      <c r="K1922" s="3" t="s">
        <v>1510</v>
      </c>
      <c r="L1922" s="8" t="s">
        <v>9813</v>
      </c>
      <c r="M1922" s="5"/>
      <c r="N1922" s="13" t="s">
        <v>1489</v>
      </c>
      <c r="O1922" s="5">
        <v>45000</v>
      </c>
      <c r="P1922" s="8">
        <v>1</v>
      </c>
      <c r="Q1922" s="9">
        <v>4</v>
      </c>
      <c r="R1922" s="9" t="str">
        <f>IFERROR(VLOOKUP(Tabla2[[#This Row],[CONTRATISTA PRNCIPAL]],Hoja1!$L$5:$M$9,2,FALSE),"CJV")</f>
        <v>CJV</v>
      </c>
      <c r="S1922" s="9" t="str">
        <f>IF(Tabla2[[#This Row],[EMPRESA]]=Tabla2[[#This Row],[CONTRATISTA PRNCIPAL]],"Principal","Secundaria")</f>
        <v>Principal</v>
      </c>
      <c r="T1922" s="10">
        <f>IFERROR(1/COUNTIF(Tabla2[CONTRATISTA PRNCIPAL],Tabla2[[#This Row],[CONTRATISTA PRNCIPAL]]),0)</f>
        <v>3.9215686274509803E-3</v>
      </c>
      <c r="U1922" s="33">
        <f ca="1">IF(((TODAY()-Tabla2[[#This Row],[FECHA NACIMIENTO]])/365)&lt;18,"Corregir", IF(((TODAY()-Tabla2[[#This Row],[FECHA NACIMIENTO]])/365)&gt;80, "Corregir",ROUNDDOWN(((TODAY()-Tabla2[[#This Row],[FECHA NACIMIENTO]])/365),0)))</f>
        <v>38</v>
      </c>
      <c r="V192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922" s="34" t="str">
        <f ca="1">+IF(Tabla2[[#This Row],[Edad]]="Corregir","Corregir","Ok")</f>
        <v>Ok</v>
      </c>
      <c r="X1922" s="10" t="str">
        <f>+IFERROR(VLOOKUP(Tabla2[[#This Row],[DISTRITO SEGÚN DNI]],Hoja1!$A$2:$B$55,2,FALSE),"No")</f>
        <v>CALLAO</v>
      </c>
      <c r="Y1922" s="10" t="str">
        <f>IF(OR(LOWER(Tabla2[[#This Row],[GENERO]])="masculino", LOWER(Tabla2[[#This Row],[GENERO]])="femenino"),"OK","Corregir")</f>
        <v>OK</v>
      </c>
      <c r="Z1922" s="10" t="str">
        <f>+IF(Tabla2[[#This Row],[Nro. DNI / CE]]="","Corregir",IF(LEN(Tabla2[[#This Row],[Nro. DNI / CE]])&gt;=8,"OK","Corregir"))</f>
        <v>OK</v>
      </c>
      <c r="AA1922" s="10">
        <f>COUNTIF(Tabla2[APELLIDOS Y NOMBRES],Tabla2[[#This Row],[APELLIDOS Y NOMBRES]])</f>
        <v>1</v>
      </c>
      <c r="AB1922" t="str">
        <f ca="1">+IFERROR(IF(Tabla2[[#This Row],[FECHA CESE/BAJA]]="","No Aplica",IF(AND(MONTH(Tabla2[[#This Row],[FECHA CESE/BAJA]])=MONTH(TODAY()-30),YEAR(Tabla2[[#This Row],[FECHA CESE/BAJA]])=YEAR(TODAY())),MONTH(TODAY()-30)&amp;"-"&amp;YEAR(TODAY()),"Borrar")),"No aplica")</f>
        <v>No Aplica</v>
      </c>
      <c r="AC1922" t="str">
        <f ca="1">+IFERROR(IF(Tabla2[[#This Row],[FECHA INICIO DE LABORES EN OBRA]]="","No Aplica",IF(AND(MONTH(Tabla2[[#This Row],[FECHA INICIO DE LABORES EN OBRA]])=MONTH(TODAY()-30),YEAR(Tabla2[[#This Row],[FECHA INICIO DE LABORES EN OBRA]])=YEAR(TODAY())),MONTH(TODAY()-30)&amp;"-"&amp;YEAR(TODAY()),"No Aplica")),"No Aplica")</f>
        <v>No Aplica</v>
      </c>
    </row>
    <row r="1923" spans="1:29" x14ac:dyDescent="0.25">
      <c r="A1923" s="2" t="s">
        <v>7160</v>
      </c>
      <c r="B1923" s="3" t="s">
        <v>7161</v>
      </c>
      <c r="C1923" s="3" t="s">
        <v>7161</v>
      </c>
      <c r="D1923" s="3" t="s">
        <v>7838</v>
      </c>
      <c r="E1923" s="3" t="s">
        <v>7839</v>
      </c>
      <c r="F1923" s="36">
        <v>32105</v>
      </c>
      <c r="G1923" s="3">
        <v>2</v>
      </c>
      <c r="H1923" s="3" t="s">
        <v>7461</v>
      </c>
      <c r="I1923" s="3" t="s">
        <v>7432</v>
      </c>
      <c r="J1923" s="3" t="s">
        <v>7840</v>
      </c>
      <c r="K1923" s="3" t="s">
        <v>5080</v>
      </c>
      <c r="L1923" s="8" t="s">
        <v>9813</v>
      </c>
      <c r="M1923" s="5"/>
      <c r="N1923" s="13" t="s">
        <v>1489</v>
      </c>
      <c r="O1923" s="5">
        <v>45077</v>
      </c>
      <c r="P1923" s="8">
        <v>1</v>
      </c>
      <c r="Q1923" s="9">
        <v>4</v>
      </c>
      <c r="R1923" s="9" t="str">
        <f>IFERROR(VLOOKUP(Tabla2[[#This Row],[CONTRATISTA PRNCIPAL]],Hoja1!$L$5:$M$9,2,FALSE),"CJV")</f>
        <v>CJV</v>
      </c>
      <c r="S1923" s="9" t="str">
        <f>IF(Tabla2[[#This Row],[EMPRESA]]=Tabla2[[#This Row],[CONTRATISTA PRNCIPAL]],"Principal","Secundaria")</f>
        <v>Principal</v>
      </c>
      <c r="T1923" s="10">
        <f>IFERROR(1/COUNTIF(Tabla2[CONTRATISTA PRNCIPAL],Tabla2[[#This Row],[CONTRATISTA PRNCIPAL]]),0)</f>
        <v>3.9215686274509803E-3</v>
      </c>
      <c r="U1923" s="33">
        <f ca="1">IF(((TODAY()-Tabla2[[#This Row],[FECHA NACIMIENTO]])/365)&lt;18,"Corregir", IF(((TODAY()-Tabla2[[#This Row],[FECHA NACIMIENTO]])/365)&gt;80, "Corregir",ROUNDDOWN(((TODAY()-Tabla2[[#This Row],[FECHA NACIMIENTO]])/365),0)))</f>
        <v>35</v>
      </c>
      <c r="V192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923" s="34" t="str">
        <f ca="1">+IF(Tabla2[[#This Row],[Edad]]="Corregir","Corregir","Ok")</f>
        <v>Ok</v>
      </c>
      <c r="X1923" s="10" t="str">
        <f>+IFERROR(VLOOKUP(Tabla2[[#This Row],[DISTRITO SEGÚN DNI]],Hoja1!$A$2:$B$55,2,FALSE),"No")</f>
        <v>EL AGUSTINO</v>
      </c>
      <c r="Y1923" s="10" t="str">
        <f>IF(OR(LOWER(Tabla2[[#This Row],[GENERO]])="masculino", LOWER(Tabla2[[#This Row],[GENERO]])="femenino"),"OK","Corregir")</f>
        <v>OK</v>
      </c>
      <c r="Z1923" s="10" t="str">
        <f>+IF(Tabla2[[#This Row],[Nro. DNI / CE]]="","Corregir",IF(LEN(Tabla2[[#This Row],[Nro. DNI / CE]])&gt;=8,"OK","Corregir"))</f>
        <v>OK</v>
      </c>
      <c r="AA1923" s="10">
        <f>COUNTIF(Tabla2[APELLIDOS Y NOMBRES],Tabla2[[#This Row],[APELLIDOS Y NOMBRES]])</f>
        <v>1</v>
      </c>
      <c r="AB1923" t="str">
        <f ca="1">+IFERROR(IF(Tabla2[[#This Row],[FECHA CESE/BAJA]]="","No Aplica",IF(AND(MONTH(Tabla2[[#This Row],[FECHA CESE/BAJA]])=MONTH(TODAY()-30),YEAR(Tabla2[[#This Row],[FECHA CESE/BAJA]])=YEAR(TODAY())),MONTH(TODAY()-30)&amp;"-"&amp;YEAR(TODAY()),"Borrar")),"No aplica")</f>
        <v>No Aplica</v>
      </c>
      <c r="AC1923" t="str">
        <f ca="1">+IFERROR(IF(Tabla2[[#This Row],[FECHA INICIO DE LABORES EN OBRA]]="","No Aplica",IF(AND(MONTH(Tabla2[[#This Row],[FECHA INICIO DE LABORES EN OBRA]])=MONTH(TODAY()-30),YEAR(Tabla2[[#This Row],[FECHA INICIO DE LABORES EN OBRA]])=YEAR(TODAY())),MONTH(TODAY()-30)&amp;"-"&amp;YEAR(TODAY()),"No Aplica")),"No Aplica")</f>
        <v>No Aplica</v>
      </c>
    </row>
    <row r="1924" spans="1:29" x14ac:dyDescent="0.25">
      <c r="A1924" s="2" t="s">
        <v>7160</v>
      </c>
      <c r="B1924" s="3" t="s">
        <v>7161</v>
      </c>
      <c r="C1924" s="3" t="s">
        <v>7161</v>
      </c>
      <c r="D1924" s="3" t="s">
        <v>7841</v>
      </c>
      <c r="E1924" s="3" t="s">
        <v>7842</v>
      </c>
      <c r="F1924" s="36">
        <v>29894</v>
      </c>
      <c r="G1924" s="3">
        <v>2</v>
      </c>
      <c r="H1924" s="3" t="s">
        <v>1406</v>
      </c>
      <c r="I1924" s="3" t="s">
        <v>7415</v>
      </c>
      <c r="J1924" s="3" t="s">
        <v>7843</v>
      </c>
      <c r="K1924" s="3" t="s">
        <v>2438</v>
      </c>
      <c r="L1924" s="8" t="s">
        <v>9813</v>
      </c>
      <c r="M1924" s="5"/>
      <c r="N1924" s="13" t="s">
        <v>1489</v>
      </c>
      <c r="O1924" s="5">
        <v>45054</v>
      </c>
      <c r="P1924" s="8">
        <v>1</v>
      </c>
      <c r="Q1924" s="9">
        <v>4</v>
      </c>
      <c r="R1924" s="9" t="str">
        <f>IFERROR(VLOOKUP(Tabla2[[#This Row],[CONTRATISTA PRNCIPAL]],Hoja1!$L$5:$M$9,2,FALSE),"CJV")</f>
        <v>CJV</v>
      </c>
      <c r="S1924" s="9" t="str">
        <f>IF(Tabla2[[#This Row],[EMPRESA]]=Tabla2[[#This Row],[CONTRATISTA PRNCIPAL]],"Principal","Secundaria")</f>
        <v>Principal</v>
      </c>
      <c r="T1924" s="10">
        <f>IFERROR(1/COUNTIF(Tabla2[CONTRATISTA PRNCIPAL],Tabla2[[#This Row],[CONTRATISTA PRNCIPAL]]),0)</f>
        <v>3.9215686274509803E-3</v>
      </c>
      <c r="U1924" s="33">
        <f ca="1">IF(((TODAY()-Tabla2[[#This Row],[FECHA NACIMIENTO]])/365)&lt;18,"Corregir", IF(((TODAY()-Tabla2[[#This Row],[FECHA NACIMIENTO]])/365)&gt;80, "Corregir",ROUNDDOWN(((TODAY()-Tabla2[[#This Row],[FECHA NACIMIENTO]])/365),0)))</f>
        <v>41</v>
      </c>
      <c r="V192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924" s="34" t="str">
        <f ca="1">+IF(Tabla2[[#This Row],[Edad]]="Corregir","Corregir","Ok")</f>
        <v>Ok</v>
      </c>
      <c r="X1924" s="10" t="str">
        <f>+IFERROR(VLOOKUP(Tabla2[[#This Row],[DISTRITO SEGÚN DNI]],Hoja1!$A$2:$B$55,2,FALSE),"No")</f>
        <v>No</v>
      </c>
      <c r="Y1924" s="10" t="str">
        <f>IF(OR(LOWER(Tabla2[[#This Row],[GENERO]])="masculino", LOWER(Tabla2[[#This Row],[GENERO]])="femenino"),"OK","Corregir")</f>
        <v>OK</v>
      </c>
      <c r="Z1924" s="10" t="str">
        <f>+IF(Tabla2[[#This Row],[Nro. DNI / CE]]="","Corregir",IF(LEN(Tabla2[[#This Row],[Nro. DNI / CE]])&gt;=8,"OK","Corregir"))</f>
        <v>OK</v>
      </c>
      <c r="AA1924" s="10">
        <f>COUNTIF(Tabla2[APELLIDOS Y NOMBRES],Tabla2[[#This Row],[APELLIDOS Y NOMBRES]])</f>
        <v>1</v>
      </c>
      <c r="AB1924" t="str">
        <f ca="1">+IFERROR(IF(Tabla2[[#This Row],[FECHA CESE/BAJA]]="","No Aplica",IF(AND(MONTH(Tabla2[[#This Row],[FECHA CESE/BAJA]])=MONTH(TODAY()-30),YEAR(Tabla2[[#This Row],[FECHA CESE/BAJA]])=YEAR(TODAY())),MONTH(TODAY()-30)&amp;"-"&amp;YEAR(TODAY()),"Borrar")),"No aplica")</f>
        <v>No Aplica</v>
      </c>
      <c r="AC1924" t="str">
        <f ca="1">+IFERROR(IF(Tabla2[[#This Row],[FECHA INICIO DE LABORES EN OBRA]]="","No Aplica",IF(AND(MONTH(Tabla2[[#This Row],[FECHA INICIO DE LABORES EN OBRA]])=MONTH(TODAY()-30),YEAR(Tabla2[[#This Row],[FECHA INICIO DE LABORES EN OBRA]])=YEAR(TODAY())),MONTH(TODAY()-30)&amp;"-"&amp;YEAR(TODAY()),"No Aplica")),"No Aplica")</f>
        <v>No Aplica</v>
      </c>
    </row>
    <row r="1925" spans="1:29" x14ac:dyDescent="0.25">
      <c r="A1925" s="2" t="s">
        <v>7160</v>
      </c>
      <c r="B1925" s="3" t="s">
        <v>7161</v>
      </c>
      <c r="C1925" s="3" t="s">
        <v>7161</v>
      </c>
      <c r="D1925" s="3" t="s">
        <v>7844</v>
      </c>
      <c r="E1925" s="3" t="s">
        <v>7845</v>
      </c>
      <c r="F1925" s="36">
        <v>31798</v>
      </c>
      <c r="G1925" s="3">
        <v>2</v>
      </c>
      <c r="H1925" s="3" t="s">
        <v>7568</v>
      </c>
      <c r="I1925" s="3" t="s">
        <v>7436</v>
      </c>
      <c r="J1925" s="3" t="s">
        <v>7846</v>
      </c>
      <c r="K1925" s="3" t="s">
        <v>1531</v>
      </c>
      <c r="L1925" s="8" t="s">
        <v>9813</v>
      </c>
      <c r="M1925" s="5"/>
      <c r="N1925" s="13" t="s">
        <v>1489</v>
      </c>
      <c r="O1925" s="5" t="s">
        <v>7473</v>
      </c>
      <c r="P1925" s="8">
        <v>1</v>
      </c>
      <c r="Q1925" s="9">
        <v>4</v>
      </c>
      <c r="R1925" s="9" t="str">
        <f>IFERROR(VLOOKUP(Tabla2[[#This Row],[CONTRATISTA PRNCIPAL]],Hoja1!$L$5:$M$9,2,FALSE),"CJV")</f>
        <v>CJV</v>
      </c>
      <c r="S1925" s="9" t="str">
        <f>IF(Tabla2[[#This Row],[EMPRESA]]=Tabla2[[#This Row],[CONTRATISTA PRNCIPAL]],"Principal","Secundaria")</f>
        <v>Principal</v>
      </c>
      <c r="T1925" s="10">
        <f>IFERROR(1/COUNTIF(Tabla2[CONTRATISTA PRNCIPAL],Tabla2[[#This Row],[CONTRATISTA PRNCIPAL]]),0)</f>
        <v>3.9215686274509803E-3</v>
      </c>
      <c r="U1925" s="33">
        <f ca="1">IF(((TODAY()-Tabla2[[#This Row],[FECHA NACIMIENTO]])/365)&lt;18,"Corregir", IF(((TODAY()-Tabla2[[#This Row],[FECHA NACIMIENTO]])/365)&gt;80, "Corregir",ROUNDDOWN(((TODAY()-Tabla2[[#This Row],[FECHA NACIMIENTO]])/365),0)))</f>
        <v>36</v>
      </c>
      <c r="V192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925" s="34" t="str">
        <f ca="1">+IF(Tabla2[[#This Row],[Edad]]="Corregir","Corregir","Ok")</f>
        <v>Ok</v>
      </c>
      <c r="X1925" s="10" t="str">
        <f>+IFERROR(VLOOKUP(Tabla2[[#This Row],[DISTRITO SEGÚN DNI]],Hoja1!$A$2:$B$55,2,FALSE),"No")</f>
        <v>No</v>
      </c>
      <c r="Y1925" s="10" t="str">
        <f>IF(OR(LOWER(Tabla2[[#This Row],[GENERO]])="masculino", LOWER(Tabla2[[#This Row],[GENERO]])="femenino"),"OK","Corregir")</f>
        <v>OK</v>
      </c>
      <c r="Z1925" s="10" t="str">
        <f>+IF(Tabla2[[#This Row],[Nro. DNI / CE]]="","Corregir",IF(LEN(Tabla2[[#This Row],[Nro. DNI / CE]])&gt;=8,"OK","Corregir"))</f>
        <v>OK</v>
      </c>
      <c r="AA1925" s="10">
        <f>COUNTIF(Tabla2[APELLIDOS Y NOMBRES],Tabla2[[#This Row],[APELLIDOS Y NOMBRES]])</f>
        <v>1</v>
      </c>
      <c r="AB1925" t="str">
        <f ca="1">+IFERROR(IF(Tabla2[[#This Row],[FECHA CESE/BAJA]]="","No Aplica",IF(AND(MONTH(Tabla2[[#This Row],[FECHA CESE/BAJA]])=MONTH(TODAY()-30),YEAR(Tabla2[[#This Row],[FECHA CESE/BAJA]])=YEAR(TODAY())),MONTH(TODAY()-30)&amp;"-"&amp;YEAR(TODAY()),"Borrar")),"No aplica")</f>
        <v>No Aplica</v>
      </c>
      <c r="AC1925" t="str">
        <f ca="1">+IFERROR(IF(Tabla2[[#This Row],[FECHA INICIO DE LABORES EN OBRA]]="","No Aplica",IF(AND(MONTH(Tabla2[[#This Row],[FECHA INICIO DE LABORES EN OBRA]])=MONTH(TODAY()-30),YEAR(Tabla2[[#This Row],[FECHA INICIO DE LABORES EN OBRA]])=YEAR(TODAY())),MONTH(TODAY()-30)&amp;"-"&amp;YEAR(TODAY()),"No Aplica")),"No Aplica")</f>
        <v>No Aplica</v>
      </c>
    </row>
    <row r="1926" spans="1:29" x14ac:dyDescent="0.25">
      <c r="A1926" s="2" t="s">
        <v>7160</v>
      </c>
      <c r="B1926" s="3" t="s">
        <v>7161</v>
      </c>
      <c r="C1926" s="3" t="s">
        <v>7161</v>
      </c>
      <c r="D1926" s="3" t="s">
        <v>7847</v>
      </c>
      <c r="E1926" s="3" t="s">
        <v>7848</v>
      </c>
      <c r="F1926" s="36">
        <v>32213</v>
      </c>
      <c r="G1926" s="3">
        <v>2</v>
      </c>
      <c r="H1926" s="3" t="s">
        <v>7419</v>
      </c>
      <c r="I1926" s="3" t="s">
        <v>7432</v>
      </c>
      <c r="J1926" s="3" t="s">
        <v>7849</v>
      </c>
      <c r="K1926" s="3" t="s">
        <v>1483</v>
      </c>
      <c r="L1926" s="8" t="s">
        <v>9813</v>
      </c>
      <c r="M1926" s="5"/>
      <c r="N1926" s="13" t="s">
        <v>1489</v>
      </c>
      <c r="O1926" s="5" t="s">
        <v>7443</v>
      </c>
      <c r="P1926" s="8">
        <v>1</v>
      </c>
      <c r="Q1926" s="9">
        <v>4</v>
      </c>
      <c r="R1926" s="9" t="str">
        <f>IFERROR(VLOOKUP(Tabla2[[#This Row],[CONTRATISTA PRNCIPAL]],Hoja1!$L$5:$M$9,2,FALSE),"CJV")</f>
        <v>CJV</v>
      </c>
      <c r="S1926" s="9" t="str">
        <f>IF(Tabla2[[#This Row],[EMPRESA]]=Tabla2[[#This Row],[CONTRATISTA PRNCIPAL]],"Principal","Secundaria")</f>
        <v>Principal</v>
      </c>
      <c r="T1926" s="10">
        <f>IFERROR(1/COUNTIF(Tabla2[CONTRATISTA PRNCIPAL],Tabla2[[#This Row],[CONTRATISTA PRNCIPAL]]),0)</f>
        <v>3.9215686274509803E-3</v>
      </c>
      <c r="U1926" s="33">
        <f ca="1">IF(((TODAY()-Tabla2[[#This Row],[FECHA NACIMIENTO]])/365)&lt;18,"Corregir", IF(((TODAY()-Tabla2[[#This Row],[FECHA NACIMIENTO]])/365)&gt;80, "Corregir",ROUNDDOWN(((TODAY()-Tabla2[[#This Row],[FECHA NACIMIENTO]])/365),0)))</f>
        <v>35</v>
      </c>
      <c r="V192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926" s="34" t="str">
        <f ca="1">+IF(Tabla2[[#This Row],[Edad]]="Corregir","Corregir","Ok")</f>
        <v>Ok</v>
      </c>
      <c r="X1926" s="10" t="str">
        <f>+IFERROR(VLOOKUP(Tabla2[[#This Row],[DISTRITO SEGÚN DNI]],Hoja1!$A$2:$B$55,2,FALSE),"No")</f>
        <v>No</v>
      </c>
      <c r="Y1926" s="10" t="str">
        <f>IF(OR(LOWER(Tabla2[[#This Row],[GENERO]])="masculino", LOWER(Tabla2[[#This Row],[GENERO]])="femenino"),"OK","Corregir")</f>
        <v>OK</v>
      </c>
      <c r="Z1926" s="10" t="str">
        <f>+IF(Tabla2[[#This Row],[Nro. DNI / CE]]="","Corregir",IF(LEN(Tabla2[[#This Row],[Nro. DNI / CE]])&gt;=8,"OK","Corregir"))</f>
        <v>OK</v>
      </c>
      <c r="AA1926" s="10">
        <f>COUNTIF(Tabla2[APELLIDOS Y NOMBRES],Tabla2[[#This Row],[APELLIDOS Y NOMBRES]])</f>
        <v>1</v>
      </c>
      <c r="AB1926" t="str">
        <f ca="1">+IFERROR(IF(Tabla2[[#This Row],[FECHA CESE/BAJA]]="","No Aplica",IF(AND(MONTH(Tabla2[[#This Row],[FECHA CESE/BAJA]])=MONTH(TODAY()-30),YEAR(Tabla2[[#This Row],[FECHA CESE/BAJA]])=YEAR(TODAY())),MONTH(TODAY()-30)&amp;"-"&amp;YEAR(TODAY()),"Borrar")),"No aplica")</f>
        <v>No Aplica</v>
      </c>
      <c r="AC1926" t="str">
        <f ca="1">+IFERROR(IF(Tabla2[[#This Row],[FECHA INICIO DE LABORES EN OBRA]]="","No Aplica",IF(AND(MONTH(Tabla2[[#This Row],[FECHA INICIO DE LABORES EN OBRA]])=MONTH(TODAY()-30),YEAR(Tabla2[[#This Row],[FECHA INICIO DE LABORES EN OBRA]])=YEAR(TODAY())),MONTH(TODAY()-30)&amp;"-"&amp;YEAR(TODAY()),"No Aplica")),"No Aplica")</f>
        <v>No Aplica</v>
      </c>
    </row>
    <row r="1927" spans="1:29" x14ac:dyDescent="0.25">
      <c r="A1927" s="2" t="s">
        <v>7160</v>
      </c>
      <c r="B1927" s="3" t="s">
        <v>7161</v>
      </c>
      <c r="C1927" s="3" t="s">
        <v>7161</v>
      </c>
      <c r="D1927" s="3" t="s">
        <v>7850</v>
      </c>
      <c r="E1927" s="3" t="s">
        <v>7851</v>
      </c>
      <c r="F1927" s="36">
        <v>28263</v>
      </c>
      <c r="G1927" s="3">
        <v>2</v>
      </c>
      <c r="H1927" s="3" t="s">
        <v>7557</v>
      </c>
      <c r="I1927" s="3" t="s">
        <v>7436</v>
      </c>
      <c r="J1927" s="3" t="s">
        <v>7852</v>
      </c>
      <c r="K1927" s="3" t="s">
        <v>1510</v>
      </c>
      <c r="L1927" s="8" t="s">
        <v>9813</v>
      </c>
      <c r="M1927" s="5"/>
      <c r="N1927" s="13" t="s">
        <v>1489</v>
      </c>
      <c r="O1927" s="5">
        <v>45082</v>
      </c>
      <c r="P1927" s="8">
        <v>1</v>
      </c>
      <c r="Q1927" s="9">
        <v>4</v>
      </c>
      <c r="R1927" s="9" t="str">
        <f>IFERROR(VLOOKUP(Tabla2[[#This Row],[CONTRATISTA PRNCIPAL]],Hoja1!$L$5:$M$9,2,FALSE),"CJV")</f>
        <v>CJV</v>
      </c>
      <c r="S1927" s="9" t="str">
        <f>IF(Tabla2[[#This Row],[EMPRESA]]=Tabla2[[#This Row],[CONTRATISTA PRNCIPAL]],"Principal","Secundaria")</f>
        <v>Principal</v>
      </c>
      <c r="T1927" s="10">
        <f>IFERROR(1/COUNTIF(Tabla2[CONTRATISTA PRNCIPAL],Tabla2[[#This Row],[CONTRATISTA PRNCIPAL]]),0)</f>
        <v>3.9215686274509803E-3</v>
      </c>
      <c r="U1927" s="33">
        <f ca="1">IF(((TODAY()-Tabla2[[#This Row],[FECHA NACIMIENTO]])/365)&lt;18,"Corregir", IF(((TODAY()-Tabla2[[#This Row],[FECHA NACIMIENTO]])/365)&gt;80, "Corregir",ROUNDDOWN(((TODAY()-Tabla2[[#This Row],[FECHA NACIMIENTO]])/365),0)))</f>
        <v>46</v>
      </c>
      <c r="V192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927" s="34" t="str">
        <f ca="1">+IF(Tabla2[[#This Row],[Edad]]="Corregir","Corregir","Ok")</f>
        <v>Ok</v>
      </c>
      <c r="X1927" s="10" t="str">
        <f>+IFERROR(VLOOKUP(Tabla2[[#This Row],[DISTRITO SEGÚN DNI]],Hoja1!$A$2:$B$55,2,FALSE),"No")</f>
        <v>CALLAO</v>
      </c>
      <c r="Y1927" s="10" t="str">
        <f>IF(OR(LOWER(Tabla2[[#This Row],[GENERO]])="masculino", LOWER(Tabla2[[#This Row],[GENERO]])="femenino"),"OK","Corregir")</f>
        <v>OK</v>
      </c>
      <c r="Z1927" s="10" t="str">
        <f>+IF(Tabla2[[#This Row],[Nro. DNI / CE]]="","Corregir",IF(LEN(Tabla2[[#This Row],[Nro. DNI / CE]])&gt;=8,"OK","Corregir"))</f>
        <v>OK</v>
      </c>
      <c r="AA1927" s="10">
        <f>COUNTIF(Tabla2[APELLIDOS Y NOMBRES],Tabla2[[#This Row],[APELLIDOS Y NOMBRES]])</f>
        <v>1</v>
      </c>
      <c r="AB1927" t="str">
        <f ca="1">+IFERROR(IF(Tabla2[[#This Row],[FECHA CESE/BAJA]]="","No Aplica",IF(AND(MONTH(Tabla2[[#This Row],[FECHA CESE/BAJA]])=MONTH(TODAY()-30),YEAR(Tabla2[[#This Row],[FECHA CESE/BAJA]])=YEAR(TODAY())),MONTH(TODAY()-30)&amp;"-"&amp;YEAR(TODAY()),"Borrar")),"No aplica")</f>
        <v>No Aplica</v>
      </c>
      <c r="AC1927" t="str">
        <f ca="1">+IFERROR(IF(Tabla2[[#This Row],[FECHA INICIO DE LABORES EN OBRA]]="","No Aplica",IF(AND(MONTH(Tabla2[[#This Row],[FECHA INICIO DE LABORES EN OBRA]])=MONTH(TODAY()-30),YEAR(Tabla2[[#This Row],[FECHA INICIO DE LABORES EN OBRA]])=YEAR(TODAY())),MONTH(TODAY()-30)&amp;"-"&amp;YEAR(TODAY()),"No Aplica")),"No Aplica")</f>
        <v>No Aplica</v>
      </c>
    </row>
    <row r="1928" spans="1:29" x14ac:dyDescent="0.25">
      <c r="A1928" s="2" t="s">
        <v>7160</v>
      </c>
      <c r="B1928" s="3" t="s">
        <v>7161</v>
      </c>
      <c r="C1928" s="3" t="s">
        <v>7161</v>
      </c>
      <c r="D1928" s="3" t="s">
        <v>7853</v>
      </c>
      <c r="E1928" s="3" t="s">
        <v>7854</v>
      </c>
      <c r="F1928" s="36">
        <v>33639</v>
      </c>
      <c r="G1928" s="3">
        <v>2</v>
      </c>
      <c r="H1928" s="3" t="s">
        <v>1262</v>
      </c>
      <c r="I1928" s="3" t="s">
        <v>7415</v>
      </c>
      <c r="J1928" s="3" t="s">
        <v>7855</v>
      </c>
      <c r="K1928" s="3" t="s">
        <v>93</v>
      </c>
      <c r="L1928" s="8" t="s">
        <v>9813</v>
      </c>
      <c r="M1928" s="5"/>
      <c r="N1928" s="13" t="s">
        <v>1489</v>
      </c>
      <c r="O1928" s="5" t="s">
        <v>7417</v>
      </c>
      <c r="P1928" s="8">
        <v>1</v>
      </c>
      <c r="Q1928" s="9">
        <v>4</v>
      </c>
      <c r="R1928" s="9" t="str">
        <f>IFERROR(VLOOKUP(Tabla2[[#This Row],[CONTRATISTA PRNCIPAL]],Hoja1!$L$5:$M$9,2,FALSE),"CJV")</f>
        <v>CJV</v>
      </c>
      <c r="S1928" s="9" t="str">
        <f>IF(Tabla2[[#This Row],[EMPRESA]]=Tabla2[[#This Row],[CONTRATISTA PRNCIPAL]],"Principal","Secundaria")</f>
        <v>Principal</v>
      </c>
      <c r="T1928" s="10">
        <f>IFERROR(1/COUNTIF(Tabla2[CONTRATISTA PRNCIPAL],Tabla2[[#This Row],[CONTRATISTA PRNCIPAL]]),0)</f>
        <v>3.9215686274509803E-3</v>
      </c>
      <c r="U1928" s="33">
        <f ca="1">IF(((TODAY()-Tabla2[[#This Row],[FECHA NACIMIENTO]])/365)&lt;18,"Corregir", IF(((TODAY()-Tabla2[[#This Row],[FECHA NACIMIENTO]])/365)&gt;80, "Corregir",ROUNDDOWN(((TODAY()-Tabla2[[#This Row],[FECHA NACIMIENTO]])/365),0)))</f>
        <v>31</v>
      </c>
      <c r="V192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928" s="34" t="str">
        <f ca="1">+IF(Tabla2[[#This Row],[Edad]]="Corregir","Corregir","Ok")</f>
        <v>Ok</v>
      </c>
      <c r="X1928" s="10" t="str">
        <f>+IFERROR(VLOOKUP(Tabla2[[#This Row],[DISTRITO SEGÚN DNI]],Hoja1!$A$2:$B$55,2,FALSE),"No")</f>
        <v>ATE</v>
      </c>
      <c r="Y1928" s="10" t="str">
        <f>IF(OR(LOWER(Tabla2[[#This Row],[GENERO]])="masculino", LOWER(Tabla2[[#This Row],[GENERO]])="femenino"),"OK","Corregir")</f>
        <v>OK</v>
      </c>
      <c r="Z1928" s="10" t="str">
        <f>+IF(Tabla2[[#This Row],[Nro. DNI / CE]]="","Corregir",IF(LEN(Tabla2[[#This Row],[Nro. DNI / CE]])&gt;=8,"OK","Corregir"))</f>
        <v>OK</v>
      </c>
      <c r="AA1928" s="10">
        <f>COUNTIF(Tabla2[APELLIDOS Y NOMBRES],Tabla2[[#This Row],[APELLIDOS Y NOMBRES]])</f>
        <v>1</v>
      </c>
      <c r="AB1928" t="str">
        <f ca="1">+IFERROR(IF(Tabla2[[#This Row],[FECHA CESE/BAJA]]="","No Aplica",IF(AND(MONTH(Tabla2[[#This Row],[FECHA CESE/BAJA]])=MONTH(TODAY()-30),YEAR(Tabla2[[#This Row],[FECHA CESE/BAJA]])=YEAR(TODAY())),MONTH(TODAY()-30)&amp;"-"&amp;YEAR(TODAY()),"Borrar")),"No aplica")</f>
        <v>No Aplica</v>
      </c>
      <c r="AC1928" t="str">
        <f ca="1">+IFERROR(IF(Tabla2[[#This Row],[FECHA INICIO DE LABORES EN OBRA]]="","No Aplica",IF(AND(MONTH(Tabla2[[#This Row],[FECHA INICIO DE LABORES EN OBRA]])=MONTH(TODAY()-30),YEAR(Tabla2[[#This Row],[FECHA INICIO DE LABORES EN OBRA]])=YEAR(TODAY())),MONTH(TODAY()-30)&amp;"-"&amp;YEAR(TODAY()),"No Aplica")),"No Aplica")</f>
        <v>No Aplica</v>
      </c>
    </row>
    <row r="1929" spans="1:29" x14ac:dyDescent="0.25">
      <c r="A1929" s="2" t="s">
        <v>7160</v>
      </c>
      <c r="B1929" s="3" t="s">
        <v>7161</v>
      </c>
      <c r="C1929" s="3" t="s">
        <v>7161</v>
      </c>
      <c r="D1929" s="3" t="s">
        <v>7856</v>
      </c>
      <c r="E1929" s="3" t="s">
        <v>7857</v>
      </c>
      <c r="F1929" s="36">
        <v>34960</v>
      </c>
      <c r="G1929" s="3">
        <v>2</v>
      </c>
      <c r="H1929" s="3" t="s">
        <v>4585</v>
      </c>
      <c r="I1929" s="3" t="s">
        <v>7436</v>
      </c>
      <c r="J1929" s="3" t="s">
        <v>7858</v>
      </c>
      <c r="K1929" s="3" t="s">
        <v>1473</v>
      </c>
      <c r="L1929" s="8" t="s">
        <v>9813</v>
      </c>
      <c r="M1929" s="5"/>
      <c r="N1929" s="13" t="s">
        <v>1489</v>
      </c>
      <c r="O1929" s="5" t="s">
        <v>7447</v>
      </c>
      <c r="P1929" s="8">
        <v>1</v>
      </c>
      <c r="Q1929" s="9">
        <v>4</v>
      </c>
      <c r="R1929" s="9" t="str">
        <f>IFERROR(VLOOKUP(Tabla2[[#This Row],[CONTRATISTA PRNCIPAL]],Hoja1!$L$5:$M$9,2,FALSE),"CJV")</f>
        <v>CJV</v>
      </c>
      <c r="S1929" s="9" t="str">
        <f>IF(Tabla2[[#This Row],[EMPRESA]]=Tabla2[[#This Row],[CONTRATISTA PRNCIPAL]],"Principal","Secundaria")</f>
        <v>Principal</v>
      </c>
      <c r="T1929" s="10">
        <f>IFERROR(1/COUNTIF(Tabla2[CONTRATISTA PRNCIPAL],Tabla2[[#This Row],[CONTRATISTA PRNCIPAL]]),0)</f>
        <v>3.9215686274509803E-3</v>
      </c>
      <c r="U1929" s="33">
        <f ca="1">IF(((TODAY()-Tabla2[[#This Row],[FECHA NACIMIENTO]])/365)&lt;18,"Corregir", IF(((TODAY()-Tabla2[[#This Row],[FECHA NACIMIENTO]])/365)&gt;80, "Corregir",ROUNDDOWN(((TODAY()-Tabla2[[#This Row],[FECHA NACIMIENTO]])/365),0)))</f>
        <v>27</v>
      </c>
      <c r="V192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929" s="34" t="str">
        <f ca="1">+IF(Tabla2[[#This Row],[Edad]]="Corregir","Corregir","Ok")</f>
        <v>Ok</v>
      </c>
      <c r="X1929" s="10" t="str">
        <f>+IFERROR(VLOOKUP(Tabla2[[#This Row],[DISTRITO SEGÚN DNI]],Hoja1!$A$2:$B$55,2,FALSE),"No")</f>
        <v>No</v>
      </c>
      <c r="Y1929" s="10" t="str">
        <f>IF(OR(LOWER(Tabla2[[#This Row],[GENERO]])="masculino", LOWER(Tabla2[[#This Row],[GENERO]])="femenino"),"OK","Corregir")</f>
        <v>OK</v>
      </c>
      <c r="Z1929" s="10" t="str">
        <f>+IF(Tabla2[[#This Row],[Nro. DNI / CE]]="","Corregir",IF(LEN(Tabla2[[#This Row],[Nro. DNI / CE]])&gt;=8,"OK","Corregir"))</f>
        <v>OK</v>
      </c>
      <c r="AA1929" s="10">
        <f>COUNTIF(Tabla2[APELLIDOS Y NOMBRES],Tabla2[[#This Row],[APELLIDOS Y NOMBRES]])</f>
        <v>1</v>
      </c>
      <c r="AB1929" t="str">
        <f ca="1">+IFERROR(IF(Tabla2[[#This Row],[FECHA CESE/BAJA]]="","No Aplica",IF(AND(MONTH(Tabla2[[#This Row],[FECHA CESE/BAJA]])=MONTH(TODAY()-30),YEAR(Tabla2[[#This Row],[FECHA CESE/BAJA]])=YEAR(TODAY())),MONTH(TODAY()-30)&amp;"-"&amp;YEAR(TODAY()),"Borrar")),"No aplica")</f>
        <v>No Aplica</v>
      </c>
      <c r="AC1929" t="str">
        <f ca="1">+IFERROR(IF(Tabla2[[#This Row],[FECHA INICIO DE LABORES EN OBRA]]="","No Aplica",IF(AND(MONTH(Tabla2[[#This Row],[FECHA INICIO DE LABORES EN OBRA]])=MONTH(TODAY()-30),YEAR(Tabla2[[#This Row],[FECHA INICIO DE LABORES EN OBRA]])=YEAR(TODAY())),MONTH(TODAY()-30)&amp;"-"&amp;YEAR(TODAY()),"No Aplica")),"No Aplica")</f>
        <v>No Aplica</v>
      </c>
    </row>
    <row r="1930" spans="1:29" x14ac:dyDescent="0.25">
      <c r="A1930" s="2" t="s">
        <v>7160</v>
      </c>
      <c r="B1930" s="3" t="s">
        <v>7161</v>
      </c>
      <c r="C1930" s="3" t="s">
        <v>7161</v>
      </c>
      <c r="D1930" s="3" t="s">
        <v>7859</v>
      </c>
      <c r="E1930" s="3" t="s">
        <v>7860</v>
      </c>
      <c r="F1930" s="36">
        <v>35309</v>
      </c>
      <c r="G1930" s="3">
        <v>2</v>
      </c>
      <c r="H1930" s="3" t="s">
        <v>7557</v>
      </c>
      <c r="I1930" s="3" t="s">
        <v>7432</v>
      </c>
      <c r="J1930" s="3" t="s">
        <v>7861</v>
      </c>
      <c r="K1930" s="3" t="s">
        <v>7862</v>
      </c>
      <c r="L1930" s="8" t="s">
        <v>9813</v>
      </c>
      <c r="M1930" s="5"/>
      <c r="N1930" s="13" t="s">
        <v>1489</v>
      </c>
      <c r="O1930" s="5" t="s">
        <v>5679</v>
      </c>
      <c r="P1930" s="8">
        <v>1</v>
      </c>
      <c r="Q1930" s="9">
        <v>4</v>
      </c>
      <c r="R1930" s="9" t="str">
        <f>IFERROR(VLOOKUP(Tabla2[[#This Row],[CONTRATISTA PRNCIPAL]],Hoja1!$L$5:$M$9,2,FALSE),"CJV")</f>
        <v>CJV</v>
      </c>
      <c r="S1930" s="9" t="str">
        <f>IF(Tabla2[[#This Row],[EMPRESA]]=Tabla2[[#This Row],[CONTRATISTA PRNCIPAL]],"Principal","Secundaria")</f>
        <v>Principal</v>
      </c>
      <c r="T1930" s="10">
        <f>IFERROR(1/COUNTIF(Tabla2[CONTRATISTA PRNCIPAL],Tabla2[[#This Row],[CONTRATISTA PRNCIPAL]]),0)</f>
        <v>3.9215686274509803E-3</v>
      </c>
      <c r="U1930" s="33">
        <f ca="1">IF(((TODAY()-Tabla2[[#This Row],[FECHA NACIMIENTO]])/365)&lt;18,"Corregir", IF(((TODAY()-Tabla2[[#This Row],[FECHA NACIMIENTO]])/365)&gt;80, "Corregir",ROUNDDOWN(((TODAY()-Tabla2[[#This Row],[FECHA NACIMIENTO]])/365),0)))</f>
        <v>27</v>
      </c>
      <c r="V193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930" s="34" t="str">
        <f ca="1">+IF(Tabla2[[#This Row],[Edad]]="Corregir","Corregir","Ok")</f>
        <v>Ok</v>
      </c>
      <c r="X1930" s="10" t="str">
        <f>+IFERROR(VLOOKUP(Tabla2[[#This Row],[DISTRITO SEGÚN DNI]],Hoja1!$A$2:$B$55,2,FALSE),"No")</f>
        <v>No</v>
      </c>
      <c r="Y1930" s="10" t="str">
        <f>IF(OR(LOWER(Tabla2[[#This Row],[GENERO]])="masculino", LOWER(Tabla2[[#This Row],[GENERO]])="femenino"),"OK","Corregir")</f>
        <v>OK</v>
      </c>
      <c r="Z1930" s="10" t="str">
        <f>+IF(Tabla2[[#This Row],[Nro. DNI / CE]]="","Corregir",IF(LEN(Tabla2[[#This Row],[Nro. DNI / CE]])&gt;=8,"OK","Corregir"))</f>
        <v>OK</v>
      </c>
      <c r="AA1930" s="10">
        <f>COUNTIF(Tabla2[APELLIDOS Y NOMBRES],Tabla2[[#This Row],[APELLIDOS Y NOMBRES]])</f>
        <v>1</v>
      </c>
      <c r="AB1930" t="str">
        <f ca="1">+IFERROR(IF(Tabla2[[#This Row],[FECHA CESE/BAJA]]="","No Aplica",IF(AND(MONTH(Tabla2[[#This Row],[FECHA CESE/BAJA]])=MONTH(TODAY()-30),YEAR(Tabla2[[#This Row],[FECHA CESE/BAJA]])=YEAR(TODAY())),MONTH(TODAY()-30)&amp;"-"&amp;YEAR(TODAY()),"Borrar")),"No aplica")</f>
        <v>No Aplica</v>
      </c>
      <c r="AC1930" t="str">
        <f ca="1">+IFERROR(IF(Tabla2[[#This Row],[FECHA INICIO DE LABORES EN OBRA]]="","No Aplica",IF(AND(MONTH(Tabla2[[#This Row],[FECHA INICIO DE LABORES EN OBRA]])=MONTH(TODAY()-30),YEAR(Tabla2[[#This Row],[FECHA INICIO DE LABORES EN OBRA]])=YEAR(TODAY())),MONTH(TODAY()-30)&amp;"-"&amp;YEAR(TODAY()),"No Aplica")),"No Aplica")</f>
        <v>No Aplica</v>
      </c>
    </row>
    <row r="1931" spans="1:29" x14ac:dyDescent="0.25">
      <c r="A1931" s="2" t="s">
        <v>7160</v>
      </c>
      <c r="B1931" s="3" t="s">
        <v>7161</v>
      </c>
      <c r="C1931" s="3" t="s">
        <v>7161</v>
      </c>
      <c r="D1931" s="3" t="s">
        <v>7863</v>
      </c>
      <c r="E1931" s="3" t="s">
        <v>7864</v>
      </c>
      <c r="F1931" s="36">
        <v>32469</v>
      </c>
      <c r="G1931" s="3">
        <v>2</v>
      </c>
      <c r="H1931" s="3" t="s">
        <v>7419</v>
      </c>
      <c r="I1931" s="3" t="s">
        <v>7502</v>
      </c>
      <c r="J1931" s="3" t="s">
        <v>7865</v>
      </c>
      <c r="K1931" s="3" t="s">
        <v>1481</v>
      </c>
      <c r="L1931" s="8" t="s">
        <v>9813</v>
      </c>
      <c r="M1931" s="5"/>
      <c r="N1931" s="13" t="s">
        <v>1489</v>
      </c>
      <c r="O1931" s="5" t="s">
        <v>7866</v>
      </c>
      <c r="P1931" s="8">
        <v>1</v>
      </c>
      <c r="Q1931" s="9">
        <v>4</v>
      </c>
      <c r="R1931" s="9" t="str">
        <f>IFERROR(VLOOKUP(Tabla2[[#This Row],[CONTRATISTA PRNCIPAL]],Hoja1!$L$5:$M$9,2,FALSE),"CJV")</f>
        <v>CJV</v>
      </c>
      <c r="S1931" s="9" t="str">
        <f>IF(Tabla2[[#This Row],[EMPRESA]]=Tabla2[[#This Row],[CONTRATISTA PRNCIPAL]],"Principal","Secundaria")</f>
        <v>Principal</v>
      </c>
      <c r="T1931" s="10">
        <f>IFERROR(1/COUNTIF(Tabla2[CONTRATISTA PRNCIPAL],Tabla2[[#This Row],[CONTRATISTA PRNCIPAL]]),0)</f>
        <v>3.9215686274509803E-3</v>
      </c>
      <c r="U1931" s="33">
        <f ca="1">IF(((TODAY()-Tabla2[[#This Row],[FECHA NACIMIENTO]])/365)&lt;18,"Corregir", IF(((TODAY()-Tabla2[[#This Row],[FECHA NACIMIENTO]])/365)&gt;80, "Corregir",ROUNDDOWN(((TODAY()-Tabla2[[#This Row],[FECHA NACIMIENTO]])/365),0)))</f>
        <v>34</v>
      </c>
      <c r="V193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931" s="34" t="str">
        <f ca="1">+IF(Tabla2[[#This Row],[Edad]]="Corregir","Corregir","Ok")</f>
        <v>Ok</v>
      </c>
      <c r="X1931" s="10" t="str">
        <f>+IFERROR(VLOOKUP(Tabla2[[#This Row],[DISTRITO SEGÚN DNI]],Hoja1!$A$2:$B$55,2,FALSE),"No")</f>
        <v>No</v>
      </c>
      <c r="Y1931" s="10" t="str">
        <f>IF(OR(LOWER(Tabla2[[#This Row],[GENERO]])="masculino", LOWER(Tabla2[[#This Row],[GENERO]])="femenino"),"OK","Corregir")</f>
        <v>OK</v>
      </c>
      <c r="Z1931" s="10" t="str">
        <f>+IF(Tabla2[[#This Row],[Nro. DNI / CE]]="","Corregir",IF(LEN(Tabla2[[#This Row],[Nro. DNI / CE]])&gt;=8,"OK","Corregir"))</f>
        <v>OK</v>
      </c>
      <c r="AA1931" s="10">
        <f>COUNTIF(Tabla2[APELLIDOS Y NOMBRES],Tabla2[[#This Row],[APELLIDOS Y NOMBRES]])</f>
        <v>1</v>
      </c>
      <c r="AB1931" t="str">
        <f ca="1">+IFERROR(IF(Tabla2[[#This Row],[FECHA CESE/BAJA]]="","No Aplica",IF(AND(MONTH(Tabla2[[#This Row],[FECHA CESE/BAJA]])=MONTH(TODAY()-30),YEAR(Tabla2[[#This Row],[FECHA CESE/BAJA]])=YEAR(TODAY())),MONTH(TODAY()-30)&amp;"-"&amp;YEAR(TODAY()),"Borrar")),"No aplica")</f>
        <v>No Aplica</v>
      </c>
      <c r="AC1931" t="str">
        <f ca="1">+IFERROR(IF(Tabla2[[#This Row],[FECHA INICIO DE LABORES EN OBRA]]="","No Aplica",IF(AND(MONTH(Tabla2[[#This Row],[FECHA INICIO DE LABORES EN OBRA]])=MONTH(TODAY()-30),YEAR(Tabla2[[#This Row],[FECHA INICIO DE LABORES EN OBRA]])=YEAR(TODAY())),MONTH(TODAY()-30)&amp;"-"&amp;YEAR(TODAY()),"No Aplica")),"No Aplica")</f>
        <v>No Aplica</v>
      </c>
    </row>
    <row r="1932" spans="1:29" x14ac:dyDescent="0.25">
      <c r="A1932" s="2" t="s">
        <v>7160</v>
      </c>
      <c r="B1932" s="3" t="s">
        <v>7161</v>
      </c>
      <c r="C1932" s="3" t="s">
        <v>7161</v>
      </c>
      <c r="D1932" s="3" t="s">
        <v>7867</v>
      </c>
      <c r="E1932" s="3" t="s">
        <v>7868</v>
      </c>
      <c r="F1932" s="36">
        <v>31225</v>
      </c>
      <c r="G1932" s="3">
        <v>2</v>
      </c>
      <c r="H1932" s="3" t="s">
        <v>7419</v>
      </c>
      <c r="I1932" s="3" t="s">
        <v>7436</v>
      </c>
      <c r="J1932" s="3" t="s">
        <v>7869</v>
      </c>
      <c r="K1932" s="3" t="s">
        <v>1462</v>
      </c>
      <c r="L1932" s="8" t="s">
        <v>9813</v>
      </c>
      <c r="M1932" s="5"/>
      <c r="N1932" s="13" t="s">
        <v>1489</v>
      </c>
      <c r="O1932" s="5">
        <v>44918</v>
      </c>
      <c r="P1932" s="8">
        <v>1</v>
      </c>
      <c r="Q1932" s="9">
        <v>4</v>
      </c>
      <c r="R1932" s="9" t="str">
        <f>IFERROR(VLOOKUP(Tabla2[[#This Row],[CONTRATISTA PRNCIPAL]],Hoja1!$L$5:$M$9,2,FALSE),"CJV")</f>
        <v>CJV</v>
      </c>
      <c r="S1932" s="9" t="str">
        <f>IF(Tabla2[[#This Row],[EMPRESA]]=Tabla2[[#This Row],[CONTRATISTA PRNCIPAL]],"Principal","Secundaria")</f>
        <v>Principal</v>
      </c>
      <c r="T1932" s="10">
        <f>IFERROR(1/COUNTIF(Tabla2[CONTRATISTA PRNCIPAL],Tabla2[[#This Row],[CONTRATISTA PRNCIPAL]]),0)</f>
        <v>3.9215686274509803E-3</v>
      </c>
      <c r="U1932" s="33">
        <f ca="1">IF(((TODAY()-Tabla2[[#This Row],[FECHA NACIMIENTO]])/365)&lt;18,"Corregir", IF(((TODAY()-Tabla2[[#This Row],[FECHA NACIMIENTO]])/365)&gt;80, "Corregir",ROUNDDOWN(((TODAY()-Tabla2[[#This Row],[FECHA NACIMIENTO]])/365),0)))</f>
        <v>38</v>
      </c>
      <c r="V193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932" s="34" t="str">
        <f ca="1">+IF(Tabla2[[#This Row],[Edad]]="Corregir","Corregir","Ok")</f>
        <v>Ok</v>
      </c>
      <c r="X1932" s="10" t="str">
        <f>+IFERROR(VLOOKUP(Tabla2[[#This Row],[DISTRITO SEGÚN DNI]],Hoja1!$A$2:$B$55,2,FALSE),"No")</f>
        <v>BREÑA</v>
      </c>
      <c r="Y1932" s="10" t="str">
        <f>IF(OR(LOWER(Tabla2[[#This Row],[GENERO]])="masculino", LOWER(Tabla2[[#This Row],[GENERO]])="femenino"),"OK","Corregir")</f>
        <v>OK</v>
      </c>
      <c r="Z1932" s="10" t="str">
        <f>+IF(Tabla2[[#This Row],[Nro. DNI / CE]]="","Corregir",IF(LEN(Tabla2[[#This Row],[Nro. DNI / CE]])&gt;=8,"OK","Corregir"))</f>
        <v>OK</v>
      </c>
      <c r="AA1932" s="10">
        <f>COUNTIF(Tabla2[APELLIDOS Y NOMBRES],Tabla2[[#This Row],[APELLIDOS Y NOMBRES]])</f>
        <v>1</v>
      </c>
      <c r="AB1932" t="str">
        <f ca="1">+IFERROR(IF(Tabla2[[#This Row],[FECHA CESE/BAJA]]="","No Aplica",IF(AND(MONTH(Tabla2[[#This Row],[FECHA CESE/BAJA]])=MONTH(TODAY()-30),YEAR(Tabla2[[#This Row],[FECHA CESE/BAJA]])=YEAR(TODAY())),MONTH(TODAY()-30)&amp;"-"&amp;YEAR(TODAY()),"Borrar")),"No aplica")</f>
        <v>No Aplica</v>
      </c>
      <c r="AC1932" t="str">
        <f ca="1">+IFERROR(IF(Tabla2[[#This Row],[FECHA INICIO DE LABORES EN OBRA]]="","No Aplica",IF(AND(MONTH(Tabla2[[#This Row],[FECHA INICIO DE LABORES EN OBRA]])=MONTH(TODAY()-30),YEAR(Tabla2[[#This Row],[FECHA INICIO DE LABORES EN OBRA]])=YEAR(TODAY())),MONTH(TODAY()-30)&amp;"-"&amp;YEAR(TODAY()),"No Aplica")),"No Aplica")</f>
        <v>No Aplica</v>
      </c>
    </row>
    <row r="1933" spans="1:29" x14ac:dyDescent="0.25">
      <c r="A1933" s="2" t="s">
        <v>7160</v>
      </c>
      <c r="B1933" s="3" t="s">
        <v>7161</v>
      </c>
      <c r="C1933" s="3" t="s">
        <v>7161</v>
      </c>
      <c r="D1933" s="3" t="s">
        <v>7870</v>
      </c>
      <c r="E1933" s="3" t="s">
        <v>7871</v>
      </c>
      <c r="F1933" s="36">
        <v>33335</v>
      </c>
      <c r="G1933" s="3">
        <v>2</v>
      </c>
      <c r="H1933" s="3" t="s">
        <v>7524</v>
      </c>
      <c r="I1933" s="3" t="s">
        <v>7415</v>
      </c>
      <c r="J1933" s="3" t="s">
        <v>7872</v>
      </c>
      <c r="K1933" s="3" t="s">
        <v>7669</v>
      </c>
      <c r="L1933" s="8" t="s">
        <v>9813</v>
      </c>
      <c r="M1933" s="5"/>
      <c r="N1933" s="13" t="s">
        <v>1489</v>
      </c>
      <c r="O1933" s="5">
        <v>44987</v>
      </c>
      <c r="P1933" s="8">
        <v>1</v>
      </c>
      <c r="Q1933" s="9">
        <v>4</v>
      </c>
      <c r="R1933" s="9" t="str">
        <f>IFERROR(VLOOKUP(Tabla2[[#This Row],[CONTRATISTA PRNCIPAL]],Hoja1!$L$5:$M$9,2,FALSE),"CJV")</f>
        <v>CJV</v>
      </c>
      <c r="S1933" s="9" t="str">
        <f>IF(Tabla2[[#This Row],[EMPRESA]]=Tabla2[[#This Row],[CONTRATISTA PRNCIPAL]],"Principal","Secundaria")</f>
        <v>Principal</v>
      </c>
      <c r="T1933" s="10">
        <f>IFERROR(1/COUNTIF(Tabla2[CONTRATISTA PRNCIPAL],Tabla2[[#This Row],[CONTRATISTA PRNCIPAL]]),0)</f>
        <v>3.9215686274509803E-3</v>
      </c>
      <c r="U1933" s="33">
        <f ca="1">IF(((TODAY()-Tabla2[[#This Row],[FECHA NACIMIENTO]])/365)&lt;18,"Corregir", IF(((TODAY()-Tabla2[[#This Row],[FECHA NACIMIENTO]])/365)&gt;80, "Corregir",ROUNDDOWN(((TODAY()-Tabla2[[#This Row],[FECHA NACIMIENTO]])/365),0)))</f>
        <v>32</v>
      </c>
      <c r="V193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933" s="34" t="str">
        <f ca="1">+IF(Tabla2[[#This Row],[Edad]]="Corregir","Corregir","Ok")</f>
        <v>Ok</v>
      </c>
      <c r="X1933" s="10" t="str">
        <f>+IFERROR(VLOOKUP(Tabla2[[#This Row],[DISTRITO SEGÚN DNI]],Hoja1!$A$2:$B$55,2,FALSE),"No")</f>
        <v>No</v>
      </c>
      <c r="Y1933" s="10" t="str">
        <f>IF(OR(LOWER(Tabla2[[#This Row],[GENERO]])="masculino", LOWER(Tabla2[[#This Row],[GENERO]])="femenino"),"OK","Corregir")</f>
        <v>OK</v>
      </c>
      <c r="Z1933" s="10" t="str">
        <f>+IF(Tabla2[[#This Row],[Nro. DNI / CE]]="","Corregir",IF(LEN(Tabla2[[#This Row],[Nro. DNI / CE]])&gt;=8,"OK","Corregir"))</f>
        <v>OK</v>
      </c>
      <c r="AA1933" s="10">
        <f>COUNTIF(Tabla2[APELLIDOS Y NOMBRES],Tabla2[[#This Row],[APELLIDOS Y NOMBRES]])</f>
        <v>1</v>
      </c>
      <c r="AB1933" t="str">
        <f ca="1">+IFERROR(IF(Tabla2[[#This Row],[FECHA CESE/BAJA]]="","No Aplica",IF(AND(MONTH(Tabla2[[#This Row],[FECHA CESE/BAJA]])=MONTH(TODAY()-30),YEAR(Tabla2[[#This Row],[FECHA CESE/BAJA]])=YEAR(TODAY())),MONTH(TODAY()-30)&amp;"-"&amp;YEAR(TODAY()),"Borrar")),"No aplica")</f>
        <v>No Aplica</v>
      </c>
      <c r="AC1933" t="str">
        <f ca="1">+IFERROR(IF(Tabla2[[#This Row],[FECHA INICIO DE LABORES EN OBRA]]="","No Aplica",IF(AND(MONTH(Tabla2[[#This Row],[FECHA INICIO DE LABORES EN OBRA]])=MONTH(TODAY()-30),YEAR(Tabla2[[#This Row],[FECHA INICIO DE LABORES EN OBRA]])=YEAR(TODAY())),MONTH(TODAY()-30)&amp;"-"&amp;YEAR(TODAY()),"No Aplica")),"No Aplica")</f>
        <v>No Aplica</v>
      </c>
    </row>
    <row r="1934" spans="1:29" x14ac:dyDescent="0.25">
      <c r="A1934" s="2" t="s">
        <v>7160</v>
      </c>
      <c r="B1934" s="3" t="s">
        <v>7161</v>
      </c>
      <c r="C1934" s="3" t="s">
        <v>7161</v>
      </c>
      <c r="D1934" s="3" t="s">
        <v>7873</v>
      </c>
      <c r="E1934" s="3" t="s">
        <v>7874</v>
      </c>
      <c r="F1934" s="36">
        <v>34413</v>
      </c>
      <c r="G1934" s="3">
        <v>2</v>
      </c>
      <c r="H1934" s="3" t="s">
        <v>7524</v>
      </c>
      <c r="I1934" s="3" t="s">
        <v>7415</v>
      </c>
      <c r="J1934" s="3" t="s">
        <v>7875</v>
      </c>
      <c r="K1934" s="3" t="s">
        <v>7862</v>
      </c>
      <c r="L1934" s="8" t="s">
        <v>9813</v>
      </c>
      <c r="M1934" s="5"/>
      <c r="N1934" s="13" t="s">
        <v>1489</v>
      </c>
      <c r="O1934" s="5">
        <v>44957</v>
      </c>
      <c r="P1934" s="8">
        <v>1</v>
      </c>
      <c r="Q1934" s="9">
        <v>4</v>
      </c>
      <c r="R1934" s="9" t="str">
        <f>IFERROR(VLOOKUP(Tabla2[[#This Row],[CONTRATISTA PRNCIPAL]],Hoja1!$L$5:$M$9,2,FALSE),"CJV")</f>
        <v>CJV</v>
      </c>
      <c r="S1934" s="9" t="str">
        <f>IF(Tabla2[[#This Row],[EMPRESA]]=Tabla2[[#This Row],[CONTRATISTA PRNCIPAL]],"Principal","Secundaria")</f>
        <v>Principal</v>
      </c>
      <c r="T1934" s="10">
        <f>IFERROR(1/COUNTIF(Tabla2[CONTRATISTA PRNCIPAL],Tabla2[[#This Row],[CONTRATISTA PRNCIPAL]]),0)</f>
        <v>3.9215686274509803E-3</v>
      </c>
      <c r="U1934" s="33">
        <f ca="1">IF(((TODAY()-Tabla2[[#This Row],[FECHA NACIMIENTO]])/365)&lt;18,"Corregir", IF(((TODAY()-Tabla2[[#This Row],[FECHA NACIMIENTO]])/365)&gt;80, "Corregir",ROUNDDOWN(((TODAY()-Tabla2[[#This Row],[FECHA NACIMIENTO]])/365),0)))</f>
        <v>29</v>
      </c>
      <c r="V193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934" s="34" t="str">
        <f ca="1">+IF(Tabla2[[#This Row],[Edad]]="Corregir","Corregir","Ok")</f>
        <v>Ok</v>
      </c>
      <c r="X1934" s="10" t="str">
        <f>+IFERROR(VLOOKUP(Tabla2[[#This Row],[DISTRITO SEGÚN DNI]],Hoja1!$A$2:$B$55,2,FALSE),"No")</f>
        <v>No</v>
      </c>
      <c r="Y1934" s="10" t="str">
        <f>IF(OR(LOWER(Tabla2[[#This Row],[GENERO]])="masculino", LOWER(Tabla2[[#This Row],[GENERO]])="femenino"),"OK","Corregir")</f>
        <v>OK</v>
      </c>
      <c r="Z1934" s="10" t="str">
        <f>+IF(Tabla2[[#This Row],[Nro. DNI / CE]]="","Corregir",IF(LEN(Tabla2[[#This Row],[Nro. DNI / CE]])&gt;=8,"OK","Corregir"))</f>
        <v>OK</v>
      </c>
      <c r="AA1934" s="10">
        <f>COUNTIF(Tabla2[APELLIDOS Y NOMBRES],Tabla2[[#This Row],[APELLIDOS Y NOMBRES]])</f>
        <v>1</v>
      </c>
      <c r="AB1934" t="str">
        <f ca="1">+IFERROR(IF(Tabla2[[#This Row],[FECHA CESE/BAJA]]="","No Aplica",IF(AND(MONTH(Tabla2[[#This Row],[FECHA CESE/BAJA]])=MONTH(TODAY()-30),YEAR(Tabla2[[#This Row],[FECHA CESE/BAJA]])=YEAR(TODAY())),MONTH(TODAY()-30)&amp;"-"&amp;YEAR(TODAY()),"Borrar")),"No aplica")</f>
        <v>No Aplica</v>
      </c>
      <c r="AC1934" t="str">
        <f ca="1">+IFERROR(IF(Tabla2[[#This Row],[FECHA INICIO DE LABORES EN OBRA]]="","No Aplica",IF(AND(MONTH(Tabla2[[#This Row],[FECHA INICIO DE LABORES EN OBRA]])=MONTH(TODAY()-30),YEAR(Tabla2[[#This Row],[FECHA INICIO DE LABORES EN OBRA]])=YEAR(TODAY())),MONTH(TODAY()-30)&amp;"-"&amp;YEAR(TODAY()),"No Aplica")),"No Aplica")</f>
        <v>No Aplica</v>
      </c>
    </row>
    <row r="1935" spans="1:29" x14ac:dyDescent="0.25">
      <c r="A1935" s="2" t="s">
        <v>7160</v>
      </c>
      <c r="B1935" s="3" t="s">
        <v>7161</v>
      </c>
      <c r="C1935" s="3" t="s">
        <v>7161</v>
      </c>
      <c r="D1935" s="3" t="s">
        <v>7876</v>
      </c>
      <c r="E1935" s="3" t="s">
        <v>7877</v>
      </c>
      <c r="F1935" s="36">
        <v>31756</v>
      </c>
      <c r="G1935" s="3">
        <v>2</v>
      </c>
      <c r="H1935" s="3" t="s">
        <v>1406</v>
      </c>
      <c r="I1935" s="3" t="s">
        <v>7428</v>
      </c>
      <c r="J1935" s="3" t="s">
        <v>7878</v>
      </c>
      <c r="K1935" s="3" t="s">
        <v>3174</v>
      </c>
      <c r="L1935" s="8" t="s">
        <v>9813</v>
      </c>
      <c r="M1935" s="5"/>
      <c r="N1935" s="13" t="s">
        <v>1489</v>
      </c>
      <c r="O1935" s="5" t="s">
        <v>7473</v>
      </c>
      <c r="P1935" s="8">
        <v>1</v>
      </c>
      <c r="Q1935" s="9">
        <v>4</v>
      </c>
      <c r="R1935" s="9" t="str">
        <f>IFERROR(VLOOKUP(Tabla2[[#This Row],[CONTRATISTA PRNCIPAL]],Hoja1!$L$5:$M$9,2,FALSE),"CJV")</f>
        <v>CJV</v>
      </c>
      <c r="S1935" s="9" t="str">
        <f>IF(Tabla2[[#This Row],[EMPRESA]]=Tabla2[[#This Row],[CONTRATISTA PRNCIPAL]],"Principal","Secundaria")</f>
        <v>Principal</v>
      </c>
      <c r="T1935" s="10">
        <f>IFERROR(1/COUNTIF(Tabla2[CONTRATISTA PRNCIPAL],Tabla2[[#This Row],[CONTRATISTA PRNCIPAL]]),0)</f>
        <v>3.9215686274509803E-3</v>
      </c>
      <c r="U1935" s="33">
        <f ca="1">IF(((TODAY()-Tabla2[[#This Row],[FECHA NACIMIENTO]])/365)&lt;18,"Corregir", IF(((TODAY()-Tabla2[[#This Row],[FECHA NACIMIENTO]])/365)&gt;80, "Corregir",ROUNDDOWN(((TODAY()-Tabla2[[#This Row],[FECHA NACIMIENTO]])/365),0)))</f>
        <v>36</v>
      </c>
      <c r="V193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935" s="34" t="str">
        <f ca="1">+IF(Tabla2[[#This Row],[Edad]]="Corregir","Corregir","Ok")</f>
        <v>Ok</v>
      </c>
      <c r="X1935" s="10" t="str">
        <f>+IFERROR(VLOOKUP(Tabla2[[#This Row],[DISTRITO SEGÚN DNI]],Hoja1!$A$2:$B$55,2,FALSE),"No")</f>
        <v>No</v>
      </c>
      <c r="Y1935" s="10" t="str">
        <f>IF(OR(LOWER(Tabla2[[#This Row],[GENERO]])="masculino", LOWER(Tabla2[[#This Row],[GENERO]])="femenino"),"OK","Corregir")</f>
        <v>OK</v>
      </c>
      <c r="Z1935" s="10" t="str">
        <f>+IF(Tabla2[[#This Row],[Nro. DNI / CE]]="","Corregir",IF(LEN(Tabla2[[#This Row],[Nro. DNI / CE]])&gt;=8,"OK","Corregir"))</f>
        <v>OK</v>
      </c>
      <c r="AA1935" s="10">
        <f>COUNTIF(Tabla2[APELLIDOS Y NOMBRES],Tabla2[[#This Row],[APELLIDOS Y NOMBRES]])</f>
        <v>1</v>
      </c>
      <c r="AB1935" t="str">
        <f ca="1">+IFERROR(IF(Tabla2[[#This Row],[FECHA CESE/BAJA]]="","No Aplica",IF(AND(MONTH(Tabla2[[#This Row],[FECHA CESE/BAJA]])=MONTH(TODAY()-30),YEAR(Tabla2[[#This Row],[FECHA CESE/BAJA]])=YEAR(TODAY())),MONTH(TODAY()-30)&amp;"-"&amp;YEAR(TODAY()),"Borrar")),"No aplica")</f>
        <v>No Aplica</v>
      </c>
      <c r="AC1935" t="str">
        <f ca="1">+IFERROR(IF(Tabla2[[#This Row],[FECHA INICIO DE LABORES EN OBRA]]="","No Aplica",IF(AND(MONTH(Tabla2[[#This Row],[FECHA INICIO DE LABORES EN OBRA]])=MONTH(TODAY()-30),YEAR(Tabla2[[#This Row],[FECHA INICIO DE LABORES EN OBRA]])=YEAR(TODAY())),MONTH(TODAY()-30)&amp;"-"&amp;YEAR(TODAY()),"No Aplica")),"No Aplica")</f>
        <v>No Aplica</v>
      </c>
    </row>
    <row r="1936" spans="1:29" x14ac:dyDescent="0.25">
      <c r="A1936" s="2" t="s">
        <v>7160</v>
      </c>
      <c r="B1936" s="3" t="s">
        <v>7161</v>
      </c>
      <c r="C1936" s="3" t="s">
        <v>7161</v>
      </c>
      <c r="D1936" s="3" t="s">
        <v>7879</v>
      </c>
      <c r="E1936" s="3" t="s">
        <v>7880</v>
      </c>
      <c r="F1936" s="36">
        <v>31485</v>
      </c>
      <c r="G1936" s="3">
        <v>2</v>
      </c>
      <c r="H1936" s="3" t="s">
        <v>7419</v>
      </c>
      <c r="I1936" s="3" t="s">
        <v>7428</v>
      </c>
      <c r="J1936" s="3" t="s">
        <v>7881</v>
      </c>
      <c r="K1936" s="3" t="s">
        <v>7669</v>
      </c>
      <c r="L1936" s="8" t="s">
        <v>9813</v>
      </c>
      <c r="M1936" s="5"/>
      <c r="N1936" s="13" t="s">
        <v>1489</v>
      </c>
      <c r="O1936" s="5">
        <v>44929</v>
      </c>
      <c r="P1936" s="8">
        <v>1</v>
      </c>
      <c r="Q1936" s="9">
        <v>4</v>
      </c>
      <c r="R1936" s="9" t="str">
        <f>IFERROR(VLOOKUP(Tabla2[[#This Row],[CONTRATISTA PRNCIPAL]],Hoja1!$L$5:$M$9,2,FALSE),"CJV")</f>
        <v>CJV</v>
      </c>
      <c r="S1936" s="9" t="str">
        <f>IF(Tabla2[[#This Row],[EMPRESA]]=Tabla2[[#This Row],[CONTRATISTA PRNCIPAL]],"Principal","Secundaria")</f>
        <v>Principal</v>
      </c>
      <c r="T1936" s="10">
        <f>IFERROR(1/COUNTIF(Tabla2[CONTRATISTA PRNCIPAL],Tabla2[[#This Row],[CONTRATISTA PRNCIPAL]]),0)</f>
        <v>3.9215686274509803E-3</v>
      </c>
      <c r="U1936" s="33">
        <f ca="1">IF(((TODAY()-Tabla2[[#This Row],[FECHA NACIMIENTO]])/365)&lt;18,"Corregir", IF(((TODAY()-Tabla2[[#This Row],[FECHA NACIMIENTO]])/365)&gt;80, "Corregir",ROUNDDOWN(((TODAY()-Tabla2[[#This Row],[FECHA NACIMIENTO]])/365),0)))</f>
        <v>37</v>
      </c>
      <c r="V193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936" s="34" t="str">
        <f ca="1">+IF(Tabla2[[#This Row],[Edad]]="Corregir","Corregir","Ok")</f>
        <v>Ok</v>
      </c>
      <c r="X1936" s="10" t="str">
        <f>+IFERROR(VLOOKUP(Tabla2[[#This Row],[DISTRITO SEGÚN DNI]],Hoja1!$A$2:$B$55,2,FALSE),"No")</f>
        <v>No</v>
      </c>
      <c r="Y1936" s="10" t="str">
        <f>IF(OR(LOWER(Tabla2[[#This Row],[GENERO]])="masculino", LOWER(Tabla2[[#This Row],[GENERO]])="femenino"),"OK","Corregir")</f>
        <v>OK</v>
      </c>
      <c r="Z1936" s="10" t="str">
        <f>+IF(Tabla2[[#This Row],[Nro. DNI / CE]]="","Corregir",IF(LEN(Tabla2[[#This Row],[Nro. DNI / CE]])&gt;=8,"OK","Corregir"))</f>
        <v>OK</v>
      </c>
      <c r="AA1936" s="10">
        <f>COUNTIF(Tabla2[APELLIDOS Y NOMBRES],Tabla2[[#This Row],[APELLIDOS Y NOMBRES]])</f>
        <v>1</v>
      </c>
      <c r="AB1936" t="str">
        <f ca="1">+IFERROR(IF(Tabla2[[#This Row],[FECHA CESE/BAJA]]="","No Aplica",IF(AND(MONTH(Tabla2[[#This Row],[FECHA CESE/BAJA]])=MONTH(TODAY()-30),YEAR(Tabla2[[#This Row],[FECHA CESE/BAJA]])=YEAR(TODAY())),MONTH(TODAY()-30)&amp;"-"&amp;YEAR(TODAY()),"Borrar")),"No aplica")</f>
        <v>No Aplica</v>
      </c>
      <c r="AC1936" t="str">
        <f ca="1">+IFERROR(IF(Tabla2[[#This Row],[FECHA INICIO DE LABORES EN OBRA]]="","No Aplica",IF(AND(MONTH(Tabla2[[#This Row],[FECHA INICIO DE LABORES EN OBRA]])=MONTH(TODAY()-30),YEAR(Tabla2[[#This Row],[FECHA INICIO DE LABORES EN OBRA]])=YEAR(TODAY())),MONTH(TODAY()-30)&amp;"-"&amp;YEAR(TODAY()),"No Aplica")),"No Aplica")</f>
        <v>No Aplica</v>
      </c>
    </row>
    <row r="1937" spans="1:29" x14ac:dyDescent="0.25">
      <c r="A1937" s="2" t="s">
        <v>7160</v>
      </c>
      <c r="B1937" s="3" t="s">
        <v>7161</v>
      </c>
      <c r="C1937" s="3" t="s">
        <v>7161</v>
      </c>
      <c r="D1937" s="3" t="s">
        <v>7882</v>
      </c>
      <c r="E1937" s="3" t="s">
        <v>7883</v>
      </c>
      <c r="F1937" s="36">
        <v>28658</v>
      </c>
      <c r="G1937" s="3">
        <v>2</v>
      </c>
      <c r="H1937" s="3" t="s">
        <v>7884</v>
      </c>
      <c r="I1937" s="3" t="s">
        <v>7415</v>
      </c>
      <c r="J1937" s="3" t="s">
        <v>7885</v>
      </c>
      <c r="K1937" s="3" t="s">
        <v>93</v>
      </c>
      <c r="L1937" s="8" t="s">
        <v>9813</v>
      </c>
      <c r="M1937" s="5"/>
      <c r="N1937" s="13" t="s">
        <v>1489</v>
      </c>
      <c r="O1937" s="5" t="s">
        <v>7417</v>
      </c>
      <c r="P1937" s="8">
        <v>1</v>
      </c>
      <c r="Q1937" s="9">
        <v>4</v>
      </c>
      <c r="R1937" s="9" t="str">
        <f>IFERROR(VLOOKUP(Tabla2[[#This Row],[CONTRATISTA PRNCIPAL]],Hoja1!$L$5:$M$9,2,FALSE),"CJV")</f>
        <v>CJV</v>
      </c>
      <c r="S1937" s="9" t="str">
        <f>IF(Tabla2[[#This Row],[EMPRESA]]=Tabla2[[#This Row],[CONTRATISTA PRNCIPAL]],"Principal","Secundaria")</f>
        <v>Principal</v>
      </c>
      <c r="T1937" s="10">
        <f>IFERROR(1/COUNTIF(Tabla2[CONTRATISTA PRNCIPAL],Tabla2[[#This Row],[CONTRATISTA PRNCIPAL]]),0)</f>
        <v>3.9215686274509803E-3</v>
      </c>
      <c r="U1937" s="33">
        <f ca="1">IF(((TODAY()-Tabla2[[#This Row],[FECHA NACIMIENTO]])/365)&lt;18,"Corregir", IF(((TODAY()-Tabla2[[#This Row],[FECHA NACIMIENTO]])/365)&gt;80, "Corregir",ROUNDDOWN(((TODAY()-Tabla2[[#This Row],[FECHA NACIMIENTO]])/365),0)))</f>
        <v>45</v>
      </c>
      <c r="V193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937" s="34" t="str">
        <f ca="1">+IF(Tabla2[[#This Row],[Edad]]="Corregir","Corregir","Ok")</f>
        <v>Ok</v>
      </c>
      <c r="X1937" s="10" t="str">
        <f>+IFERROR(VLOOKUP(Tabla2[[#This Row],[DISTRITO SEGÚN DNI]],Hoja1!$A$2:$B$55,2,FALSE),"No")</f>
        <v>ATE</v>
      </c>
      <c r="Y1937" s="10" t="str">
        <f>IF(OR(LOWER(Tabla2[[#This Row],[GENERO]])="masculino", LOWER(Tabla2[[#This Row],[GENERO]])="femenino"),"OK","Corregir")</f>
        <v>OK</v>
      </c>
      <c r="Z1937" s="10" t="str">
        <f>+IF(Tabla2[[#This Row],[Nro. DNI / CE]]="","Corregir",IF(LEN(Tabla2[[#This Row],[Nro. DNI / CE]])&gt;=8,"OK","Corregir"))</f>
        <v>OK</v>
      </c>
      <c r="AA1937" s="10">
        <f>COUNTIF(Tabla2[APELLIDOS Y NOMBRES],Tabla2[[#This Row],[APELLIDOS Y NOMBRES]])</f>
        <v>1</v>
      </c>
      <c r="AB1937" t="str">
        <f ca="1">+IFERROR(IF(Tabla2[[#This Row],[FECHA CESE/BAJA]]="","No Aplica",IF(AND(MONTH(Tabla2[[#This Row],[FECHA CESE/BAJA]])=MONTH(TODAY()-30),YEAR(Tabla2[[#This Row],[FECHA CESE/BAJA]])=YEAR(TODAY())),MONTH(TODAY()-30)&amp;"-"&amp;YEAR(TODAY()),"Borrar")),"No aplica")</f>
        <v>No Aplica</v>
      </c>
      <c r="AC1937" t="str">
        <f ca="1">+IFERROR(IF(Tabla2[[#This Row],[FECHA INICIO DE LABORES EN OBRA]]="","No Aplica",IF(AND(MONTH(Tabla2[[#This Row],[FECHA INICIO DE LABORES EN OBRA]])=MONTH(TODAY()-30),YEAR(Tabla2[[#This Row],[FECHA INICIO DE LABORES EN OBRA]])=YEAR(TODAY())),MONTH(TODAY()-30)&amp;"-"&amp;YEAR(TODAY()),"No Aplica")),"No Aplica")</f>
        <v>No Aplica</v>
      </c>
    </row>
    <row r="1938" spans="1:29" x14ac:dyDescent="0.25">
      <c r="A1938" s="2" t="s">
        <v>7160</v>
      </c>
      <c r="B1938" s="3" t="s">
        <v>7161</v>
      </c>
      <c r="C1938" s="3" t="s">
        <v>7161</v>
      </c>
      <c r="D1938" s="3" t="s">
        <v>7886</v>
      </c>
      <c r="E1938" s="3" t="s">
        <v>7887</v>
      </c>
      <c r="F1938" s="36">
        <v>31692</v>
      </c>
      <c r="G1938" s="3">
        <v>2</v>
      </c>
      <c r="H1938" s="3" t="s">
        <v>7888</v>
      </c>
      <c r="I1938" s="3" t="s">
        <v>7432</v>
      </c>
      <c r="J1938" s="3" t="s">
        <v>7889</v>
      </c>
      <c r="K1938" s="3" t="s">
        <v>7702</v>
      </c>
      <c r="L1938" s="8" t="s">
        <v>9813</v>
      </c>
      <c r="M1938" s="5"/>
      <c r="N1938" s="13" t="s">
        <v>1489</v>
      </c>
      <c r="O1938" s="5" t="s">
        <v>5679</v>
      </c>
      <c r="P1938" s="8">
        <v>1</v>
      </c>
      <c r="Q1938" s="9">
        <v>4</v>
      </c>
      <c r="R1938" s="9" t="str">
        <f>IFERROR(VLOOKUP(Tabla2[[#This Row],[CONTRATISTA PRNCIPAL]],Hoja1!$L$5:$M$9,2,FALSE),"CJV")</f>
        <v>CJV</v>
      </c>
      <c r="S1938" s="9" t="str">
        <f>IF(Tabla2[[#This Row],[EMPRESA]]=Tabla2[[#This Row],[CONTRATISTA PRNCIPAL]],"Principal","Secundaria")</f>
        <v>Principal</v>
      </c>
      <c r="T1938" s="10">
        <f>IFERROR(1/COUNTIF(Tabla2[CONTRATISTA PRNCIPAL],Tabla2[[#This Row],[CONTRATISTA PRNCIPAL]]),0)</f>
        <v>3.9215686274509803E-3</v>
      </c>
      <c r="U1938" s="33">
        <f ca="1">IF(((TODAY()-Tabla2[[#This Row],[FECHA NACIMIENTO]])/365)&lt;18,"Corregir", IF(((TODAY()-Tabla2[[#This Row],[FECHA NACIMIENTO]])/365)&gt;80, "Corregir",ROUNDDOWN(((TODAY()-Tabla2[[#This Row],[FECHA NACIMIENTO]])/365),0)))</f>
        <v>36</v>
      </c>
      <c r="V193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938" s="34" t="str">
        <f ca="1">+IF(Tabla2[[#This Row],[Edad]]="Corregir","Corregir","Ok")</f>
        <v>Ok</v>
      </c>
      <c r="X1938" s="10" t="str">
        <f>+IFERROR(VLOOKUP(Tabla2[[#This Row],[DISTRITO SEGÚN DNI]],Hoja1!$A$2:$B$55,2,FALSE),"No")</f>
        <v>No</v>
      </c>
      <c r="Y1938" s="10" t="str">
        <f>IF(OR(LOWER(Tabla2[[#This Row],[GENERO]])="masculino", LOWER(Tabla2[[#This Row],[GENERO]])="femenino"),"OK","Corregir")</f>
        <v>OK</v>
      </c>
      <c r="Z1938" s="10" t="str">
        <f>+IF(Tabla2[[#This Row],[Nro. DNI / CE]]="","Corregir",IF(LEN(Tabla2[[#This Row],[Nro. DNI / CE]])&gt;=8,"OK","Corregir"))</f>
        <v>OK</v>
      </c>
      <c r="AA1938" s="10">
        <f>COUNTIF(Tabla2[APELLIDOS Y NOMBRES],Tabla2[[#This Row],[APELLIDOS Y NOMBRES]])</f>
        <v>1</v>
      </c>
      <c r="AB1938" t="str">
        <f ca="1">+IFERROR(IF(Tabla2[[#This Row],[FECHA CESE/BAJA]]="","No Aplica",IF(AND(MONTH(Tabla2[[#This Row],[FECHA CESE/BAJA]])=MONTH(TODAY()-30),YEAR(Tabla2[[#This Row],[FECHA CESE/BAJA]])=YEAR(TODAY())),MONTH(TODAY()-30)&amp;"-"&amp;YEAR(TODAY()),"Borrar")),"No aplica")</f>
        <v>No Aplica</v>
      </c>
      <c r="AC1938" t="str">
        <f ca="1">+IFERROR(IF(Tabla2[[#This Row],[FECHA INICIO DE LABORES EN OBRA]]="","No Aplica",IF(AND(MONTH(Tabla2[[#This Row],[FECHA INICIO DE LABORES EN OBRA]])=MONTH(TODAY()-30),YEAR(Tabla2[[#This Row],[FECHA INICIO DE LABORES EN OBRA]])=YEAR(TODAY())),MONTH(TODAY()-30)&amp;"-"&amp;YEAR(TODAY()),"No Aplica")),"No Aplica")</f>
        <v>No Aplica</v>
      </c>
    </row>
    <row r="1939" spans="1:29" x14ac:dyDescent="0.25">
      <c r="A1939" s="2" t="s">
        <v>7160</v>
      </c>
      <c r="B1939" s="3" t="s">
        <v>7161</v>
      </c>
      <c r="C1939" s="3" t="s">
        <v>7161</v>
      </c>
      <c r="D1939" s="3" t="s">
        <v>7890</v>
      </c>
      <c r="E1939" s="3" t="s">
        <v>7891</v>
      </c>
      <c r="F1939" s="36">
        <v>25231</v>
      </c>
      <c r="G1939" s="3">
        <v>2</v>
      </c>
      <c r="H1939" s="3" t="s">
        <v>7457</v>
      </c>
      <c r="I1939" s="3" t="s">
        <v>7428</v>
      </c>
      <c r="J1939" s="3" t="s">
        <v>7892</v>
      </c>
      <c r="K1939" s="3" t="s">
        <v>1481</v>
      </c>
      <c r="L1939" s="8" t="s">
        <v>9813</v>
      </c>
      <c r="M1939" s="5"/>
      <c r="N1939" s="13" t="s">
        <v>1489</v>
      </c>
      <c r="O1939" s="5" t="s">
        <v>7893</v>
      </c>
      <c r="P1939" s="8">
        <v>1</v>
      </c>
      <c r="Q1939" s="9">
        <v>4</v>
      </c>
      <c r="R1939" s="9" t="str">
        <f>IFERROR(VLOOKUP(Tabla2[[#This Row],[CONTRATISTA PRNCIPAL]],Hoja1!$L$5:$M$9,2,FALSE),"CJV")</f>
        <v>CJV</v>
      </c>
      <c r="S1939" s="9" t="str">
        <f>IF(Tabla2[[#This Row],[EMPRESA]]=Tabla2[[#This Row],[CONTRATISTA PRNCIPAL]],"Principal","Secundaria")</f>
        <v>Principal</v>
      </c>
      <c r="T1939" s="10">
        <f>IFERROR(1/COUNTIF(Tabla2[CONTRATISTA PRNCIPAL],Tabla2[[#This Row],[CONTRATISTA PRNCIPAL]]),0)</f>
        <v>3.9215686274509803E-3</v>
      </c>
      <c r="U1939" s="33">
        <f ca="1">IF(((TODAY()-Tabla2[[#This Row],[FECHA NACIMIENTO]])/365)&lt;18,"Corregir", IF(((TODAY()-Tabla2[[#This Row],[FECHA NACIMIENTO]])/365)&gt;80, "Corregir",ROUNDDOWN(((TODAY()-Tabla2[[#This Row],[FECHA NACIMIENTO]])/365),0)))</f>
        <v>54</v>
      </c>
      <c r="V193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939" s="34" t="str">
        <f ca="1">+IF(Tabla2[[#This Row],[Edad]]="Corregir","Corregir","Ok")</f>
        <v>Ok</v>
      </c>
      <c r="X1939" s="10" t="str">
        <f>+IFERROR(VLOOKUP(Tabla2[[#This Row],[DISTRITO SEGÚN DNI]],Hoja1!$A$2:$B$55,2,FALSE),"No")</f>
        <v>No</v>
      </c>
      <c r="Y1939" s="10" t="str">
        <f>IF(OR(LOWER(Tabla2[[#This Row],[GENERO]])="masculino", LOWER(Tabla2[[#This Row],[GENERO]])="femenino"),"OK","Corregir")</f>
        <v>OK</v>
      </c>
      <c r="Z1939" s="10" t="str">
        <f>+IF(Tabla2[[#This Row],[Nro. DNI / CE]]="","Corregir",IF(LEN(Tabla2[[#This Row],[Nro. DNI / CE]])&gt;=8,"OK","Corregir"))</f>
        <v>OK</v>
      </c>
      <c r="AA1939" s="10">
        <f>COUNTIF(Tabla2[APELLIDOS Y NOMBRES],Tabla2[[#This Row],[APELLIDOS Y NOMBRES]])</f>
        <v>1</v>
      </c>
      <c r="AB1939" t="str">
        <f ca="1">+IFERROR(IF(Tabla2[[#This Row],[FECHA CESE/BAJA]]="","No Aplica",IF(AND(MONTH(Tabla2[[#This Row],[FECHA CESE/BAJA]])=MONTH(TODAY()-30),YEAR(Tabla2[[#This Row],[FECHA CESE/BAJA]])=YEAR(TODAY())),MONTH(TODAY()-30)&amp;"-"&amp;YEAR(TODAY()),"Borrar")),"No aplica")</f>
        <v>No Aplica</v>
      </c>
      <c r="AC1939" t="str">
        <f ca="1">+IFERROR(IF(Tabla2[[#This Row],[FECHA INICIO DE LABORES EN OBRA]]="","No Aplica",IF(AND(MONTH(Tabla2[[#This Row],[FECHA INICIO DE LABORES EN OBRA]])=MONTH(TODAY()-30),YEAR(Tabla2[[#This Row],[FECHA INICIO DE LABORES EN OBRA]])=YEAR(TODAY())),MONTH(TODAY()-30)&amp;"-"&amp;YEAR(TODAY()),"No Aplica")),"No Aplica")</f>
        <v>No Aplica</v>
      </c>
    </row>
    <row r="1940" spans="1:29" x14ac:dyDescent="0.25">
      <c r="A1940" s="2" t="s">
        <v>7160</v>
      </c>
      <c r="B1940" s="3" t="s">
        <v>7161</v>
      </c>
      <c r="C1940" s="3" t="s">
        <v>7161</v>
      </c>
      <c r="D1940" s="3" t="s">
        <v>7894</v>
      </c>
      <c r="E1940" s="3" t="s">
        <v>10356</v>
      </c>
      <c r="F1940" s="36">
        <v>31324</v>
      </c>
      <c r="G1940" s="3">
        <v>1</v>
      </c>
      <c r="H1940" s="3" t="s">
        <v>1887</v>
      </c>
      <c r="I1940" s="3" t="s">
        <v>7436</v>
      </c>
      <c r="J1940" s="3" t="s">
        <v>7895</v>
      </c>
      <c r="K1940" s="3" t="s">
        <v>1483</v>
      </c>
      <c r="L1940" s="8" t="s">
        <v>9813</v>
      </c>
      <c r="M1940" s="5"/>
      <c r="N1940" s="13" t="s">
        <v>1489</v>
      </c>
      <c r="O1940" s="5" t="s">
        <v>7896</v>
      </c>
      <c r="P1940" s="8">
        <v>1</v>
      </c>
      <c r="Q1940" s="9">
        <v>1</v>
      </c>
      <c r="R1940" s="9" t="str">
        <f>IFERROR(VLOOKUP(Tabla2[[#This Row],[CONTRATISTA PRNCIPAL]],Hoja1!$L$5:$M$9,2,FALSE),"CJV")</f>
        <v>CJV</v>
      </c>
      <c r="S1940" s="9" t="str">
        <f>IF(Tabla2[[#This Row],[EMPRESA]]=Tabla2[[#This Row],[CONTRATISTA PRNCIPAL]],"Principal","Secundaria")</f>
        <v>Principal</v>
      </c>
      <c r="T1940" s="10">
        <f>IFERROR(1/COUNTIF(Tabla2[CONTRATISTA PRNCIPAL],Tabla2[[#This Row],[CONTRATISTA PRNCIPAL]]),0)</f>
        <v>3.9215686274509803E-3</v>
      </c>
      <c r="U1940" s="33">
        <f ca="1">IF(((TODAY()-Tabla2[[#This Row],[FECHA NACIMIENTO]])/365)&lt;18,"Corregir", IF(((TODAY()-Tabla2[[#This Row],[FECHA NACIMIENTO]])/365)&gt;80, "Corregir",ROUNDDOWN(((TODAY()-Tabla2[[#This Row],[FECHA NACIMIENTO]])/365),0)))</f>
        <v>37</v>
      </c>
      <c r="V194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940" s="34" t="str">
        <f ca="1">+IF(Tabla2[[#This Row],[Edad]]="Corregir","Corregir","Ok")</f>
        <v>Ok</v>
      </c>
      <c r="X1940" s="10" t="str">
        <f>+IFERROR(VLOOKUP(Tabla2[[#This Row],[DISTRITO SEGÚN DNI]],Hoja1!$A$2:$B$55,2,FALSE),"No")</f>
        <v>No</v>
      </c>
      <c r="Y1940" s="10" t="str">
        <f>IF(OR(LOWER(Tabla2[[#This Row],[GENERO]])="masculino", LOWER(Tabla2[[#This Row],[GENERO]])="femenino"),"OK","Corregir")</f>
        <v>OK</v>
      </c>
      <c r="Z1940" s="10" t="str">
        <f>+IF(Tabla2[[#This Row],[Nro. DNI / CE]]="","Corregir",IF(LEN(Tabla2[[#This Row],[Nro. DNI / CE]])&gt;=8,"OK","Corregir"))</f>
        <v>OK</v>
      </c>
      <c r="AA1940" s="10">
        <f>COUNTIF(Tabla2[APELLIDOS Y NOMBRES],Tabla2[[#This Row],[APELLIDOS Y NOMBRES]])</f>
        <v>1</v>
      </c>
      <c r="AB1940" t="str">
        <f ca="1">+IFERROR(IF(Tabla2[[#This Row],[FECHA CESE/BAJA]]="","No Aplica",IF(AND(MONTH(Tabla2[[#This Row],[FECHA CESE/BAJA]])=MONTH(TODAY()-30),YEAR(Tabla2[[#This Row],[FECHA CESE/BAJA]])=YEAR(TODAY())),MONTH(TODAY()-30)&amp;"-"&amp;YEAR(TODAY()),"Borrar")),"No aplica")</f>
        <v>No Aplica</v>
      </c>
      <c r="AC1940" t="str">
        <f ca="1">+IFERROR(IF(Tabla2[[#This Row],[FECHA INICIO DE LABORES EN OBRA]]="","No Aplica",IF(AND(MONTH(Tabla2[[#This Row],[FECHA INICIO DE LABORES EN OBRA]])=MONTH(TODAY()-30),YEAR(Tabla2[[#This Row],[FECHA INICIO DE LABORES EN OBRA]])=YEAR(TODAY())),MONTH(TODAY()-30)&amp;"-"&amp;YEAR(TODAY()),"No Aplica")),"No Aplica")</f>
        <v>No Aplica</v>
      </c>
    </row>
    <row r="1941" spans="1:29" x14ac:dyDescent="0.25">
      <c r="A1941" s="2" t="s">
        <v>7160</v>
      </c>
      <c r="B1941" s="3" t="s">
        <v>7161</v>
      </c>
      <c r="C1941" s="3" t="s">
        <v>7161</v>
      </c>
      <c r="D1941" s="3" t="s">
        <v>7897</v>
      </c>
      <c r="E1941" s="3" t="s">
        <v>7898</v>
      </c>
      <c r="F1941" s="36">
        <v>33181</v>
      </c>
      <c r="G1941" s="3">
        <v>1</v>
      </c>
      <c r="H1941" s="3" t="s">
        <v>10357</v>
      </c>
      <c r="I1941" s="3" t="s">
        <v>7428</v>
      </c>
      <c r="J1941" s="3" t="s">
        <v>7899</v>
      </c>
      <c r="K1941" s="3" t="s">
        <v>1443</v>
      </c>
      <c r="L1941" s="8" t="s">
        <v>9813</v>
      </c>
      <c r="M1941" s="5"/>
      <c r="N1941" s="13" t="s">
        <v>1489</v>
      </c>
      <c r="O1941" s="5">
        <v>44095</v>
      </c>
      <c r="P1941" s="8">
        <v>1</v>
      </c>
      <c r="Q1941" s="9">
        <v>1</v>
      </c>
      <c r="R1941" s="9" t="str">
        <f>IFERROR(VLOOKUP(Tabla2[[#This Row],[CONTRATISTA PRNCIPAL]],Hoja1!$L$5:$M$9,2,FALSE),"CJV")</f>
        <v>CJV</v>
      </c>
      <c r="S1941" s="9" t="str">
        <f>IF(Tabla2[[#This Row],[EMPRESA]]=Tabla2[[#This Row],[CONTRATISTA PRNCIPAL]],"Principal","Secundaria")</f>
        <v>Principal</v>
      </c>
      <c r="T1941" s="10">
        <f>IFERROR(1/COUNTIF(Tabla2[CONTRATISTA PRNCIPAL],Tabla2[[#This Row],[CONTRATISTA PRNCIPAL]]),0)</f>
        <v>3.9215686274509803E-3</v>
      </c>
      <c r="U1941" s="33">
        <f ca="1">IF(((TODAY()-Tabla2[[#This Row],[FECHA NACIMIENTO]])/365)&lt;18,"Corregir", IF(((TODAY()-Tabla2[[#This Row],[FECHA NACIMIENTO]])/365)&gt;80, "Corregir",ROUNDDOWN(((TODAY()-Tabla2[[#This Row],[FECHA NACIMIENTO]])/365),0)))</f>
        <v>32</v>
      </c>
      <c r="V194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941" s="34" t="str">
        <f ca="1">+IF(Tabla2[[#This Row],[Edad]]="Corregir","Corregir","Ok")</f>
        <v>Ok</v>
      </c>
      <c r="X1941" s="10" t="str">
        <f>+IFERROR(VLOOKUP(Tabla2[[#This Row],[DISTRITO SEGÚN DNI]],Hoja1!$A$2:$B$55,2,FALSE),"No")</f>
        <v>No</v>
      </c>
      <c r="Y1941" s="10" t="str">
        <f>IF(OR(LOWER(Tabla2[[#This Row],[GENERO]])="masculino", LOWER(Tabla2[[#This Row],[GENERO]])="femenino"),"OK","Corregir")</f>
        <v>OK</v>
      </c>
      <c r="Z1941" s="10" t="str">
        <f>+IF(Tabla2[[#This Row],[Nro. DNI / CE]]="","Corregir",IF(LEN(Tabla2[[#This Row],[Nro. DNI / CE]])&gt;=8,"OK","Corregir"))</f>
        <v>OK</v>
      </c>
      <c r="AA1941" s="10">
        <f>COUNTIF(Tabla2[APELLIDOS Y NOMBRES],Tabla2[[#This Row],[APELLIDOS Y NOMBRES]])</f>
        <v>1</v>
      </c>
      <c r="AB1941" t="str">
        <f ca="1">+IFERROR(IF(Tabla2[[#This Row],[FECHA CESE/BAJA]]="","No Aplica",IF(AND(MONTH(Tabla2[[#This Row],[FECHA CESE/BAJA]])=MONTH(TODAY()-30),YEAR(Tabla2[[#This Row],[FECHA CESE/BAJA]])=YEAR(TODAY())),MONTH(TODAY()-30)&amp;"-"&amp;YEAR(TODAY()),"Borrar")),"No aplica")</f>
        <v>No Aplica</v>
      </c>
      <c r="AC1941" t="str">
        <f ca="1">+IFERROR(IF(Tabla2[[#This Row],[FECHA INICIO DE LABORES EN OBRA]]="","No Aplica",IF(AND(MONTH(Tabla2[[#This Row],[FECHA INICIO DE LABORES EN OBRA]])=MONTH(TODAY()-30),YEAR(Tabla2[[#This Row],[FECHA INICIO DE LABORES EN OBRA]])=YEAR(TODAY())),MONTH(TODAY()-30)&amp;"-"&amp;YEAR(TODAY()),"No Aplica")),"No Aplica")</f>
        <v>No Aplica</v>
      </c>
    </row>
    <row r="1942" spans="1:29" x14ac:dyDescent="0.25">
      <c r="A1942" s="2" t="s">
        <v>7160</v>
      </c>
      <c r="B1942" s="3" t="s">
        <v>7161</v>
      </c>
      <c r="C1942" s="3" t="s">
        <v>7161</v>
      </c>
      <c r="D1942" s="3" t="s">
        <v>7900</v>
      </c>
      <c r="E1942" s="3" t="s">
        <v>7901</v>
      </c>
      <c r="F1942" s="36">
        <v>33035</v>
      </c>
      <c r="G1942" s="3">
        <v>2</v>
      </c>
      <c r="H1942" s="3" t="s">
        <v>5060</v>
      </c>
      <c r="I1942" s="3" t="s">
        <v>7502</v>
      </c>
      <c r="J1942" s="3" t="s">
        <v>7902</v>
      </c>
      <c r="K1942" s="3" t="s">
        <v>726</v>
      </c>
      <c r="L1942" s="8" t="s">
        <v>9813</v>
      </c>
      <c r="M1942" s="5"/>
      <c r="N1942" s="13" t="s">
        <v>1489</v>
      </c>
      <c r="O1942" s="5">
        <v>45093</v>
      </c>
      <c r="P1942" s="8">
        <v>1</v>
      </c>
      <c r="Q1942" s="9">
        <v>4</v>
      </c>
      <c r="R1942" s="9" t="str">
        <f>IFERROR(VLOOKUP(Tabla2[[#This Row],[CONTRATISTA PRNCIPAL]],Hoja1!$L$5:$M$9,2,FALSE),"CJV")</f>
        <v>CJV</v>
      </c>
      <c r="S1942" s="9" t="str">
        <f>IF(Tabla2[[#This Row],[EMPRESA]]=Tabla2[[#This Row],[CONTRATISTA PRNCIPAL]],"Principal","Secundaria")</f>
        <v>Principal</v>
      </c>
      <c r="T1942" s="10">
        <f>IFERROR(1/COUNTIF(Tabla2[CONTRATISTA PRNCIPAL],Tabla2[[#This Row],[CONTRATISTA PRNCIPAL]]),0)</f>
        <v>3.9215686274509803E-3</v>
      </c>
      <c r="U1942" s="33">
        <f ca="1">IF(((TODAY()-Tabla2[[#This Row],[FECHA NACIMIENTO]])/365)&lt;18,"Corregir", IF(((TODAY()-Tabla2[[#This Row],[FECHA NACIMIENTO]])/365)&gt;80, "Corregir",ROUNDDOWN(((TODAY()-Tabla2[[#This Row],[FECHA NACIMIENTO]])/365),0)))</f>
        <v>33</v>
      </c>
      <c r="V194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942" s="34" t="str">
        <f ca="1">+IF(Tabla2[[#This Row],[Edad]]="Corregir","Corregir","Ok")</f>
        <v>Ok</v>
      </c>
      <c r="X1942" s="10" t="str">
        <f>+IFERROR(VLOOKUP(Tabla2[[#This Row],[DISTRITO SEGÚN DNI]],Hoja1!$A$2:$B$55,2,FALSE),"No")</f>
        <v>CALLAO</v>
      </c>
      <c r="Y1942" s="10" t="str">
        <f>IF(OR(LOWER(Tabla2[[#This Row],[GENERO]])="masculino", LOWER(Tabla2[[#This Row],[GENERO]])="femenino"),"OK","Corregir")</f>
        <v>OK</v>
      </c>
      <c r="Z1942" s="10" t="str">
        <f>+IF(Tabla2[[#This Row],[Nro. DNI / CE]]="","Corregir",IF(LEN(Tabla2[[#This Row],[Nro. DNI / CE]])&gt;=8,"OK","Corregir"))</f>
        <v>OK</v>
      </c>
      <c r="AA1942" s="10">
        <f>COUNTIF(Tabla2[APELLIDOS Y NOMBRES],Tabla2[[#This Row],[APELLIDOS Y NOMBRES]])</f>
        <v>1</v>
      </c>
      <c r="AB1942" t="str">
        <f ca="1">+IFERROR(IF(Tabla2[[#This Row],[FECHA CESE/BAJA]]="","No Aplica",IF(AND(MONTH(Tabla2[[#This Row],[FECHA CESE/BAJA]])=MONTH(TODAY()-30),YEAR(Tabla2[[#This Row],[FECHA CESE/BAJA]])=YEAR(TODAY())),MONTH(TODAY()-30)&amp;"-"&amp;YEAR(TODAY()),"Borrar")),"No aplica")</f>
        <v>No Aplica</v>
      </c>
      <c r="AC1942" t="str">
        <f ca="1">+IFERROR(IF(Tabla2[[#This Row],[FECHA INICIO DE LABORES EN OBRA]]="","No Aplica",IF(AND(MONTH(Tabla2[[#This Row],[FECHA INICIO DE LABORES EN OBRA]])=MONTH(TODAY()-30),YEAR(Tabla2[[#This Row],[FECHA INICIO DE LABORES EN OBRA]])=YEAR(TODAY())),MONTH(TODAY()-30)&amp;"-"&amp;YEAR(TODAY()),"No Aplica")),"No Aplica")</f>
        <v>No Aplica</v>
      </c>
    </row>
    <row r="1943" spans="1:29" x14ac:dyDescent="0.25">
      <c r="A1943" s="2" t="s">
        <v>7160</v>
      </c>
      <c r="B1943" s="3" t="s">
        <v>7161</v>
      </c>
      <c r="C1943" s="3" t="s">
        <v>7161</v>
      </c>
      <c r="D1943" s="3" t="s">
        <v>7906</v>
      </c>
      <c r="E1943" s="3" t="s">
        <v>7907</v>
      </c>
      <c r="F1943" s="36">
        <v>35601</v>
      </c>
      <c r="G1943" s="3">
        <v>1</v>
      </c>
      <c r="H1943" s="3" t="s">
        <v>5060</v>
      </c>
      <c r="I1943" s="3" t="s">
        <v>7432</v>
      </c>
      <c r="J1943" s="3" t="s">
        <v>7908</v>
      </c>
      <c r="K1943" s="3" t="s">
        <v>1510</v>
      </c>
      <c r="L1943" s="8" t="s">
        <v>9813</v>
      </c>
      <c r="M1943" s="5"/>
      <c r="N1943" s="13" t="s">
        <v>1489</v>
      </c>
      <c r="O1943" s="5">
        <v>44991</v>
      </c>
      <c r="P1943" s="8">
        <v>1</v>
      </c>
      <c r="Q1943" s="9">
        <v>4</v>
      </c>
      <c r="R1943" s="9" t="str">
        <f>IFERROR(VLOOKUP(Tabla2[[#This Row],[CONTRATISTA PRNCIPAL]],Hoja1!$L$5:$M$9,2,FALSE),"CJV")</f>
        <v>CJV</v>
      </c>
      <c r="S1943" s="9" t="str">
        <f>IF(Tabla2[[#This Row],[EMPRESA]]=Tabla2[[#This Row],[CONTRATISTA PRNCIPAL]],"Principal","Secundaria")</f>
        <v>Principal</v>
      </c>
      <c r="T1943" s="10">
        <f>IFERROR(1/COUNTIF(Tabla2[CONTRATISTA PRNCIPAL],Tabla2[[#This Row],[CONTRATISTA PRNCIPAL]]),0)</f>
        <v>3.9215686274509803E-3</v>
      </c>
      <c r="U1943" s="33">
        <f ca="1">IF(((TODAY()-Tabla2[[#This Row],[FECHA NACIMIENTO]])/365)&lt;18,"Corregir", IF(((TODAY()-Tabla2[[#This Row],[FECHA NACIMIENTO]])/365)&gt;80, "Corregir",ROUNDDOWN(((TODAY()-Tabla2[[#This Row],[FECHA NACIMIENTO]])/365),0)))</f>
        <v>26</v>
      </c>
      <c r="V194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943" s="34" t="str">
        <f ca="1">+IF(Tabla2[[#This Row],[Edad]]="Corregir","Corregir","Ok")</f>
        <v>Ok</v>
      </c>
      <c r="X1943" s="10" t="str">
        <f>+IFERROR(VLOOKUP(Tabla2[[#This Row],[DISTRITO SEGÚN DNI]],Hoja1!$A$2:$B$55,2,FALSE),"No")</f>
        <v>CALLAO</v>
      </c>
      <c r="Y1943" s="10" t="str">
        <f>IF(OR(LOWER(Tabla2[[#This Row],[GENERO]])="masculino", LOWER(Tabla2[[#This Row],[GENERO]])="femenino"),"OK","Corregir")</f>
        <v>OK</v>
      </c>
      <c r="Z1943" s="10" t="str">
        <f>+IF(Tabla2[[#This Row],[Nro. DNI / CE]]="","Corregir",IF(LEN(Tabla2[[#This Row],[Nro. DNI / CE]])&gt;=8,"OK","Corregir"))</f>
        <v>OK</v>
      </c>
      <c r="AA1943" s="10">
        <f>COUNTIF(Tabla2[APELLIDOS Y NOMBRES],Tabla2[[#This Row],[APELLIDOS Y NOMBRES]])</f>
        <v>1</v>
      </c>
      <c r="AB1943" t="str">
        <f ca="1">+IFERROR(IF(Tabla2[[#This Row],[FECHA CESE/BAJA]]="","No Aplica",IF(AND(MONTH(Tabla2[[#This Row],[FECHA CESE/BAJA]])=MONTH(TODAY()-30),YEAR(Tabla2[[#This Row],[FECHA CESE/BAJA]])=YEAR(TODAY())),MONTH(TODAY()-30)&amp;"-"&amp;YEAR(TODAY()),"Borrar")),"No aplica")</f>
        <v>No Aplica</v>
      </c>
      <c r="AC1943" t="str">
        <f ca="1">+IFERROR(IF(Tabla2[[#This Row],[FECHA INICIO DE LABORES EN OBRA]]="","No Aplica",IF(AND(MONTH(Tabla2[[#This Row],[FECHA INICIO DE LABORES EN OBRA]])=MONTH(TODAY()-30),YEAR(Tabla2[[#This Row],[FECHA INICIO DE LABORES EN OBRA]])=YEAR(TODAY())),MONTH(TODAY()-30)&amp;"-"&amp;YEAR(TODAY()),"No Aplica")),"No Aplica")</f>
        <v>No Aplica</v>
      </c>
    </row>
    <row r="1944" spans="1:29" x14ac:dyDescent="0.25">
      <c r="A1944" s="2" t="s">
        <v>7160</v>
      </c>
      <c r="B1944" s="3" t="s">
        <v>7161</v>
      </c>
      <c r="C1944" s="3" t="s">
        <v>7161</v>
      </c>
      <c r="D1944" s="3" t="s">
        <v>7909</v>
      </c>
      <c r="E1944" s="3" t="s">
        <v>7910</v>
      </c>
      <c r="F1944" s="36">
        <v>32518</v>
      </c>
      <c r="G1944" s="3">
        <v>2</v>
      </c>
      <c r="H1944" s="3" t="s">
        <v>7419</v>
      </c>
      <c r="I1944" s="3" t="s">
        <v>7432</v>
      </c>
      <c r="J1944" s="3" t="s">
        <v>7911</v>
      </c>
      <c r="K1944" s="3" t="s">
        <v>2483</v>
      </c>
      <c r="L1944" s="8" t="s">
        <v>9813</v>
      </c>
      <c r="M1944" s="5"/>
      <c r="N1944" s="13" t="s">
        <v>1489</v>
      </c>
      <c r="O1944" s="5">
        <v>45078</v>
      </c>
      <c r="P1944" s="8">
        <v>1</v>
      </c>
      <c r="Q1944" s="9">
        <v>4</v>
      </c>
      <c r="R1944" s="9" t="str">
        <f>IFERROR(VLOOKUP(Tabla2[[#This Row],[CONTRATISTA PRNCIPAL]],Hoja1!$L$5:$M$9,2,FALSE),"CJV")</f>
        <v>CJV</v>
      </c>
      <c r="S1944" s="9" t="str">
        <f>IF(Tabla2[[#This Row],[EMPRESA]]=Tabla2[[#This Row],[CONTRATISTA PRNCIPAL]],"Principal","Secundaria")</f>
        <v>Principal</v>
      </c>
      <c r="T1944" s="10">
        <f>IFERROR(1/COUNTIF(Tabla2[CONTRATISTA PRNCIPAL],Tabla2[[#This Row],[CONTRATISTA PRNCIPAL]]),0)</f>
        <v>3.9215686274509803E-3</v>
      </c>
      <c r="U1944" s="33">
        <f ca="1">IF(((TODAY()-Tabla2[[#This Row],[FECHA NACIMIENTO]])/365)&lt;18,"Corregir", IF(((TODAY()-Tabla2[[#This Row],[FECHA NACIMIENTO]])/365)&gt;80, "Corregir",ROUNDDOWN(((TODAY()-Tabla2[[#This Row],[FECHA NACIMIENTO]])/365),0)))</f>
        <v>34</v>
      </c>
      <c r="V194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944" s="34" t="str">
        <f ca="1">+IF(Tabla2[[#This Row],[Edad]]="Corregir","Corregir","Ok")</f>
        <v>Ok</v>
      </c>
      <c r="X1944" s="10" t="str">
        <f>+IFERROR(VLOOKUP(Tabla2[[#This Row],[DISTRITO SEGÚN DNI]],Hoja1!$A$2:$B$55,2,FALSE),"No")</f>
        <v>No</v>
      </c>
      <c r="Y1944" s="10" t="str">
        <f>IF(OR(LOWER(Tabla2[[#This Row],[GENERO]])="masculino", LOWER(Tabla2[[#This Row],[GENERO]])="femenino"),"OK","Corregir")</f>
        <v>OK</v>
      </c>
      <c r="Z1944" s="10" t="str">
        <f>+IF(Tabla2[[#This Row],[Nro. DNI / CE]]="","Corregir",IF(LEN(Tabla2[[#This Row],[Nro. DNI / CE]])&gt;=8,"OK","Corregir"))</f>
        <v>OK</v>
      </c>
      <c r="AA1944" s="10">
        <f>COUNTIF(Tabla2[APELLIDOS Y NOMBRES],Tabla2[[#This Row],[APELLIDOS Y NOMBRES]])</f>
        <v>1</v>
      </c>
      <c r="AB1944" t="str">
        <f ca="1">+IFERROR(IF(Tabla2[[#This Row],[FECHA CESE/BAJA]]="","No Aplica",IF(AND(MONTH(Tabla2[[#This Row],[FECHA CESE/BAJA]])=MONTH(TODAY()-30),YEAR(Tabla2[[#This Row],[FECHA CESE/BAJA]])=YEAR(TODAY())),MONTH(TODAY()-30)&amp;"-"&amp;YEAR(TODAY()),"Borrar")),"No aplica")</f>
        <v>No Aplica</v>
      </c>
      <c r="AC1944" t="str">
        <f ca="1">+IFERROR(IF(Tabla2[[#This Row],[FECHA INICIO DE LABORES EN OBRA]]="","No Aplica",IF(AND(MONTH(Tabla2[[#This Row],[FECHA INICIO DE LABORES EN OBRA]])=MONTH(TODAY()-30),YEAR(Tabla2[[#This Row],[FECHA INICIO DE LABORES EN OBRA]])=YEAR(TODAY())),MONTH(TODAY()-30)&amp;"-"&amp;YEAR(TODAY()),"No Aplica")),"No Aplica")</f>
        <v>No Aplica</v>
      </c>
    </row>
    <row r="1945" spans="1:29" x14ac:dyDescent="0.25">
      <c r="A1945" s="2" t="s">
        <v>7160</v>
      </c>
      <c r="B1945" s="3" t="s">
        <v>7161</v>
      </c>
      <c r="C1945" s="3" t="s">
        <v>7161</v>
      </c>
      <c r="D1945" s="3" t="s">
        <v>7912</v>
      </c>
      <c r="E1945" s="3" t="s">
        <v>7913</v>
      </c>
      <c r="F1945" s="36">
        <v>33386</v>
      </c>
      <c r="G1945" s="3">
        <v>1</v>
      </c>
      <c r="H1945" s="3" t="s">
        <v>7914</v>
      </c>
      <c r="I1945" s="3" t="s">
        <v>7415</v>
      </c>
      <c r="J1945" s="3" t="s">
        <v>7915</v>
      </c>
      <c r="K1945" s="3" t="s">
        <v>1481</v>
      </c>
      <c r="L1945" s="8" t="s">
        <v>9818</v>
      </c>
      <c r="M1945" s="5"/>
      <c r="N1945" s="13" t="s">
        <v>1489</v>
      </c>
      <c r="O1945" s="5" t="s">
        <v>7650</v>
      </c>
      <c r="P1945" s="8">
        <v>1</v>
      </c>
      <c r="Q1945" s="9">
        <v>1</v>
      </c>
      <c r="R1945" s="9" t="str">
        <f>IFERROR(VLOOKUP(Tabla2[[#This Row],[CONTRATISTA PRNCIPAL]],Hoja1!$L$5:$M$9,2,FALSE),"CJV")</f>
        <v>CJV</v>
      </c>
      <c r="S1945" s="9" t="str">
        <f>IF(Tabla2[[#This Row],[EMPRESA]]=Tabla2[[#This Row],[CONTRATISTA PRNCIPAL]],"Principal","Secundaria")</f>
        <v>Principal</v>
      </c>
      <c r="T1945" s="10">
        <f>IFERROR(1/COUNTIF(Tabla2[CONTRATISTA PRNCIPAL],Tabla2[[#This Row],[CONTRATISTA PRNCIPAL]]),0)</f>
        <v>3.9215686274509803E-3</v>
      </c>
      <c r="U1945" s="33">
        <f ca="1">IF(((TODAY()-Tabla2[[#This Row],[FECHA NACIMIENTO]])/365)&lt;18,"Corregir", IF(((TODAY()-Tabla2[[#This Row],[FECHA NACIMIENTO]])/365)&gt;80, "Corregir",ROUNDDOWN(((TODAY()-Tabla2[[#This Row],[FECHA NACIMIENTO]])/365),0)))</f>
        <v>32</v>
      </c>
      <c r="V194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945" s="34" t="str">
        <f ca="1">+IF(Tabla2[[#This Row],[Edad]]="Corregir","Corregir","Ok")</f>
        <v>Ok</v>
      </c>
      <c r="X1945" s="10" t="str">
        <f>+IFERROR(VLOOKUP(Tabla2[[#This Row],[DISTRITO SEGÚN DNI]],Hoja1!$A$2:$B$55,2,FALSE),"No")</f>
        <v>No</v>
      </c>
      <c r="Y1945" s="10" t="str">
        <f>IF(OR(LOWER(Tabla2[[#This Row],[GENERO]])="masculino", LOWER(Tabla2[[#This Row],[GENERO]])="femenino"),"OK","Corregir")</f>
        <v>OK</v>
      </c>
      <c r="Z1945" s="10" t="str">
        <f>+IF(Tabla2[[#This Row],[Nro. DNI / CE]]="","Corregir",IF(LEN(Tabla2[[#This Row],[Nro. DNI / CE]])&gt;=8,"OK","Corregir"))</f>
        <v>OK</v>
      </c>
      <c r="AA1945" s="10">
        <f>COUNTIF(Tabla2[APELLIDOS Y NOMBRES],Tabla2[[#This Row],[APELLIDOS Y NOMBRES]])</f>
        <v>1</v>
      </c>
      <c r="AB1945" t="str">
        <f ca="1">+IFERROR(IF(Tabla2[[#This Row],[FECHA CESE/BAJA]]="","No Aplica",IF(AND(MONTH(Tabla2[[#This Row],[FECHA CESE/BAJA]])=MONTH(TODAY()-30),YEAR(Tabla2[[#This Row],[FECHA CESE/BAJA]])=YEAR(TODAY())),MONTH(TODAY()-30)&amp;"-"&amp;YEAR(TODAY()),"Borrar")),"No aplica")</f>
        <v>No Aplica</v>
      </c>
      <c r="AC1945" t="str">
        <f ca="1">+IFERROR(IF(Tabla2[[#This Row],[FECHA INICIO DE LABORES EN OBRA]]="","No Aplica",IF(AND(MONTH(Tabla2[[#This Row],[FECHA INICIO DE LABORES EN OBRA]])=MONTH(TODAY()-30),YEAR(Tabla2[[#This Row],[FECHA INICIO DE LABORES EN OBRA]])=YEAR(TODAY())),MONTH(TODAY()-30)&amp;"-"&amp;YEAR(TODAY()),"No Aplica")),"No Aplica")</f>
        <v>No Aplica</v>
      </c>
    </row>
    <row r="1946" spans="1:29" x14ac:dyDescent="0.25">
      <c r="A1946" s="2" t="s">
        <v>7160</v>
      </c>
      <c r="B1946" s="3" t="s">
        <v>7161</v>
      </c>
      <c r="C1946" s="3" t="s">
        <v>7161</v>
      </c>
      <c r="D1946" s="3" t="s">
        <v>7916</v>
      </c>
      <c r="E1946" s="3" t="s">
        <v>7917</v>
      </c>
      <c r="F1946" s="36">
        <v>25259</v>
      </c>
      <c r="G1946" s="3">
        <v>1</v>
      </c>
      <c r="H1946" s="3" t="s">
        <v>1406</v>
      </c>
      <c r="I1946" s="3" t="s">
        <v>7432</v>
      </c>
      <c r="J1946" s="3" t="s">
        <v>7918</v>
      </c>
      <c r="K1946" s="3" t="s">
        <v>2078</v>
      </c>
      <c r="L1946" s="8" t="s">
        <v>9813</v>
      </c>
      <c r="M1946" s="5"/>
      <c r="N1946" s="13" t="s">
        <v>1489</v>
      </c>
      <c r="O1946" s="5" t="s">
        <v>7919</v>
      </c>
      <c r="P1946" s="8">
        <v>1</v>
      </c>
      <c r="Q1946" s="9">
        <v>4</v>
      </c>
      <c r="R1946" s="9" t="str">
        <f>IFERROR(VLOOKUP(Tabla2[[#This Row],[CONTRATISTA PRNCIPAL]],Hoja1!$L$5:$M$9,2,FALSE),"CJV")</f>
        <v>CJV</v>
      </c>
      <c r="S1946" s="9" t="str">
        <f>IF(Tabla2[[#This Row],[EMPRESA]]=Tabla2[[#This Row],[CONTRATISTA PRNCIPAL]],"Principal","Secundaria")</f>
        <v>Principal</v>
      </c>
      <c r="T1946" s="10">
        <f>IFERROR(1/COUNTIF(Tabla2[CONTRATISTA PRNCIPAL],Tabla2[[#This Row],[CONTRATISTA PRNCIPAL]]),0)</f>
        <v>3.9215686274509803E-3</v>
      </c>
      <c r="U1946" s="33">
        <f ca="1">IF(((TODAY()-Tabla2[[#This Row],[FECHA NACIMIENTO]])/365)&lt;18,"Corregir", IF(((TODAY()-Tabla2[[#This Row],[FECHA NACIMIENTO]])/365)&gt;80, "Corregir",ROUNDDOWN(((TODAY()-Tabla2[[#This Row],[FECHA NACIMIENTO]])/365),0)))</f>
        <v>54</v>
      </c>
      <c r="V194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946" s="34" t="str">
        <f ca="1">+IF(Tabla2[[#This Row],[Edad]]="Corregir","Corregir","Ok")</f>
        <v>Ok</v>
      </c>
      <c r="X1946" s="10" t="str">
        <f>+IFERROR(VLOOKUP(Tabla2[[#This Row],[DISTRITO SEGÚN DNI]],Hoja1!$A$2:$B$55,2,FALSE),"No")</f>
        <v>ATE</v>
      </c>
      <c r="Y1946" s="10" t="str">
        <f>IF(OR(LOWER(Tabla2[[#This Row],[GENERO]])="masculino", LOWER(Tabla2[[#This Row],[GENERO]])="femenino"),"OK","Corregir")</f>
        <v>OK</v>
      </c>
      <c r="Z1946" s="10" t="str">
        <f>+IF(Tabla2[[#This Row],[Nro. DNI / CE]]="","Corregir",IF(LEN(Tabla2[[#This Row],[Nro. DNI / CE]])&gt;=8,"OK","Corregir"))</f>
        <v>OK</v>
      </c>
      <c r="AA1946" s="10">
        <f>COUNTIF(Tabla2[APELLIDOS Y NOMBRES],Tabla2[[#This Row],[APELLIDOS Y NOMBRES]])</f>
        <v>1</v>
      </c>
      <c r="AB1946" t="str">
        <f ca="1">+IFERROR(IF(Tabla2[[#This Row],[FECHA CESE/BAJA]]="","No Aplica",IF(AND(MONTH(Tabla2[[#This Row],[FECHA CESE/BAJA]])=MONTH(TODAY()-30),YEAR(Tabla2[[#This Row],[FECHA CESE/BAJA]])=YEAR(TODAY())),MONTH(TODAY()-30)&amp;"-"&amp;YEAR(TODAY()),"Borrar")),"No aplica")</f>
        <v>No Aplica</v>
      </c>
      <c r="AC1946" t="str">
        <f ca="1">+IFERROR(IF(Tabla2[[#This Row],[FECHA INICIO DE LABORES EN OBRA]]="","No Aplica",IF(AND(MONTH(Tabla2[[#This Row],[FECHA INICIO DE LABORES EN OBRA]])=MONTH(TODAY()-30),YEAR(Tabla2[[#This Row],[FECHA INICIO DE LABORES EN OBRA]])=YEAR(TODAY())),MONTH(TODAY()-30)&amp;"-"&amp;YEAR(TODAY()),"No Aplica")),"No Aplica")</f>
        <v>No Aplica</v>
      </c>
    </row>
    <row r="1947" spans="1:29" x14ac:dyDescent="0.25">
      <c r="A1947" s="2" t="s">
        <v>7160</v>
      </c>
      <c r="B1947" s="3" t="s">
        <v>7161</v>
      </c>
      <c r="C1947" s="3" t="s">
        <v>7161</v>
      </c>
      <c r="D1947" s="3" t="s">
        <v>7920</v>
      </c>
      <c r="E1947" s="3" t="s">
        <v>7921</v>
      </c>
      <c r="F1947" s="36">
        <v>36948</v>
      </c>
      <c r="G1947" s="3">
        <v>2</v>
      </c>
      <c r="H1947" s="3" t="s">
        <v>7568</v>
      </c>
      <c r="I1947" s="3" t="s">
        <v>7436</v>
      </c>
      <c r="J1947" s="3" t="s">
        <v>7922</v>
      </c>
      <c r="K1947" s="3" t="s">
        <v>1483</v>
      </c>
      <c r="L1947" s="8" t="s">
        <v>9813</v>
      </c>
      <c r="M1947" s="5"/>
      <c r="N1947" s="13" t="s">
        <v>1489</v>
      </c>
      <c r="O1947" s="5">
        <v>44725</v>
      </c>
      <c r="P1947" s="8">
        <v>1</v>
      </c>
      <c r="Q1947" s="9">
        <v>4</v>
      </c>
      <c r="R1947" s="9" t="str">
        <f>IFERROR(VLOOKUP(Tabla2[[#This Row],[CONTRATISTA PRNCIPAL]],Hoja1!$L$5:$M$9,2,FALSE),"CJV")</f>
        <v>CJV</v>
      </c>
      <c r="S1947" s="9" t="str">
        <f>IF(Tabla2[[#This Row],[EMPRESA]]=Tabla2[[#This Row],[CONTRATISTA PRNCIPAL]],"Principal","Secundaria")</f>
        <v>Principal</v>
      </c>
      <c r="T1947" s="10">
        <f>IFERROR(1/COUNTIF(Tabla2[CONTRATISTA PRNCIPAL],Tabla2[[#This Row],[CONTRATISTA PRNCIPAL]]),0)</f>
        <v>3.9215686274509803E-3</v>
      </c>
      <c r="U1947" s="33">
        <f ca="1">IF(((TODAY()-Tabla2[[#This Row],[FECHA NACIMIENTO]])/365)&lt;18,"Corregir", IF(((TODAY()-Tabla2[[#This Row],[FECHA NACIMIENTO]])/365)&gt;80, "Corregir",ROUNDDOWN(((TODAY()-Tabla2[[#This Row],[FECHA NACIMIENTO]])/365),0)))</f>
        <v>22</v>
      </c>
      <c r="V194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1947" s="34" t="str">
        <f ca="1">+IF(Tabla2[[#This Row],[Edad]]="Corregir","Corregir","Ok")</f>
        <v>Ok</v>
      </c>
      <c r="X1947" s="10" t="str">
        <f>+IFERROR(VLOOKUP(Tabla2[[#This Row],[DISTRITO SEGÚN DNI]],Hoja1!$A$2:$B$55,2,FALSE),"No")</f>
        <v>No</v>
      </c>
      <c r="Y1947" s="10" t="str">
        <f>IF(OR(LOWER(Tabla2[[#This Row],[GENERO]])="masculino", LOWER(Tabla2[[#This Row],[GENERO]])="femenino"),"OK","Corregir")</f>
        <v>OK</v>
      </c>
      <c r="Z1947" s="10" t="str">
        <f>+IF(Tabla2[[#This Row],[Nro. DNI / CE]]="","Corregir",IF(LEN(Tabla2[[#This Row],[Nro. DNI / CE]])&gt;=8,"OK","Corregir"))</f>
        <v>OK</v>
      </c>
      <c r="AA1947" s="10">
        <f>COUNTIF(Tabla2[APELLIDOS Y NOMBRES],Tabla2[[#This Row],[APELLIDOS Y NOMBRES]])</f>
        <v>1</v>
      </c>
      <c r="AB1947" t="str">
        <f ca="1">+IFERROR(IF(Tabla2[[#This Row],[FECHA CESE/BAJA]]="","No Aplica",IF(AND(MONTH(Tabla2[[#This Row],[FECHA CESE/BAJA]])=MONTH(TODAY()-30),YEAR(Tabla2[[#This Row],[FECHA CESE/BAJA]])=YEAR(TODAY())),MONTH(TODAY()-30)&amp;"-"&amp;YEAR(TODAY()),"Borrar")),"No aplica")</f>
        <v>No Aplica</v>
      </c>
      <c r="AC1947" t="str">
        <f ca="1">+IFERROR(IF(Tabla2[[#This Row],[FECHA INICIO DE LABORES EN OBRA]]="","No Aplica",IF(AND(MONTH(Tabla2[[#This Row],[FECHA INICIO DE LABORES EN OBRA]])=MONTH(TODAY()-30),YEAR(Tabla2[[#This Row],[FECHA INICIO DE LABORES EN OBRA]])=YEAR(TODAY())),MONTH(TODAY()-30)&amp;"-"&amp;YEAR(TODAY()),"No Aplica")),"No Aplica")</f>
        <v>No Aplica</v>
      </c>
    </row>
    <row r="1948" spans="1:29" x14ac:dyDescent="0.25">
      <c r="A1948" s="2" t="s">
        <v>7160</v>
      </c>
      <c r="B1948" s="3" t="s">
        <v>7161</v>
      </c>
      <c r="C1948" s="3" t="s">
        <v>7161</v>
      </c>
      <c r="D1948" s="3" t="s">
        <v>10358</v>
      </c>
      <c r="E1948" s="3" t="s">
        <v>10359</v>
      </c>
      <c r="F1948" s="36">
        <v>31998</v>
      </c>
      <c r="G1948" s="3">
        <v>2</v>
      </c>
      <c r="H1948" s="3" t="s">
        <v>7568</v>
      </c>
      <c r="I1948" s="3" t="s">
        <v>7432</v>
      </c>
      <c r="J1948" s="3" t="s">
        <v>10360</v>
      </c>
      <c r="K1948" s="3" t="s">
        <v>1481</v>
      </c>
      <c r="L1948" s="8" t="s">
        <v>9813</v>
      </c>
      <c r="M1948" s="5"/>
      <c r="N1948" s="13" t="s">
        <v>1489</v>
      </c>
      <c r="O1948" s="5">
        <v>45117</v>
      </c>
      <c r="P1948" s="8">
        <v>1</v>
      </c>
      <c r="Q1948" s="9">
        <v>4</v>
      </c>
      <c r="R1948" s="9" t="str">
        <f>IFERROR(VLOOKUP(Tabla2[[#This Row],[CONTRATISTA PRNCIPAL]],Hoja1!$L$5:$M$9,2,FALSE),"CJV")</f>
        <v>CJV</v>
      </c>
      <c r="S1948" s="9" t="str">
        <f>IF(Tabla2[[#This Row],[EMPRESA]]=Tabla2[[#This Row],[CONTRATISTA PRNCIPAL]],"Principal","Secundaria")</f>
        <v>Principal</v>
      </c>
      <c r="T1948" s="10">
        <f>IFERROR(1/COUNTIF(Tabla2[CONTRATISTA PRNCIPAL],Tabla2[[#This Row],[CONTRATISTA PRNCIPAL]]),0)</f>
        <v>3.9215686274509803E-3</v>
      </c>
      <c r="U1948" s="33">
        <f ca="1">IF(((TODAY()-Tabla2[[#This Row],[FECHA NACIMIENTO]])/365)&lt;18,"Corregir", IF(((TODAY()-Tabla2[[#This Row],[FECHA NACIMIENTO]])/365)&gt;80, "Corregir",ROUNDDOWN(((TODAY()-Tabla2[[#This Row],[FECHA NACIMIENTO]])/365),0)))</f>
        <v>36</v>
      </c>
      <c r="V194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948" s="34" t="str">
        <f ca="1">+IF(Tabla2[[#This Row],[Edad]]="Corregir","Corregir","Ok")</f>
        <v>Ok</v>
      </c>
      <c r="X1948" s="10" t="str">
        <f>+IFERROR(VLOOKUP(Tabla2[[#This Row],[DISTRITO SEGÚN DNI]],Hoja1!$A$2:$B$55,2,FALSE),"No")</f>
        <v>No</v>
      </c>
      <c r="Y1948" s="10" t="str">
        <f>IF(OR(LOWER(Tabla2[[#This Row],[GENERO]])="masculino", LOWER(Tabla2[[#This Row],[GENERO]])="femenino"),"OK","Corregir")</f>
        <v>OK</v>
      </c>
      <c r="Z1948" s="10" t="str">
        <f>+IF(Tabla2[[#This Row],[Nro. DNI / CE]]="","Corregir",IF(LEN(Tabla2[[#This Row],[Nro. DNI / CE]])&gt;=8,"OK","Corregir"))</f>
        <v>OK</v>
      </c>
      <c r="AA1948" s="10">
        <f>COUNTIF(Tabla2[APELLIDOS Y NOMBRES],Tabla2[[#This Row],[APELLIDOS Y NOMBRES]])</f>
        <v>1</v>
      </c>
      <c r="AB1948" t="str">
        <f ca="1">+IFERROR(IF(Tabla2[[#This Row],[FECHA CESE/BAJA]]="","No Aplica",IF(AND(MONTH(Tabla2[[#This Row],[FECHA CESE/BAJA]])=MONTH(TODAY()-30),YEAR(Tabla2[[#This Row],[FECHA CESE/BAJA]])=YEAR(TODAY())),MONTH(TODAY()-30)&amp;"-"&amp;YEAR(TODAY()),"Borrar")),"No aplica")</f>
        <v>No Aplica</v>
      </c>
      <c r="AC1948" t="str">
        <f ca="1">+IFERROR(IF(Tabla2[[#This Row],[FECHA INICIO DE LABORES EN OBRA]]="","No Aplica",IF(AND(MONTH(Tabla2[[#This Row],[FECHA INICIO DE LABORES EN OBRA]])=MONTH(TODAY()-30),YEAR(Tabla2[[#This Row],[FECHA INICIO DE LABORES EN OBRA]])=YEAR(TODAY())),MONTH(TODAY()-30)&amp;"-"&amp;YEAR(TODAY()),"No Aplica")),"No Aplica")</f>
        <v>No Aplica</v>
      </c>
    </row>
    <row r="1949" spans="1:29" x14ac:dyDescent="0.25">
      <c r="A1949" s="2" t="s">
        <v>7160</v>
      </c>
      <c r="B1949" s="3" t="s">
        <v>7161</v>
      </c>
      <c r="C1949" s="3" t="s">
        <v>7161</v>
      </c>
      <c r="D1949" s="3" t="s">
        <v>7923</v>
      </c>
      <c r="E1949" s="3" t="s">
        <v>7924</v>
      </c>
      <c r="F1949" s="36">
        <v>31216</v>
      </c>
      <c r="G1949" s="3">
        <v>2</v>
      </c>
      <c r="H1949" s="3" t="s">
        <v>7557</v>
      </c>
      <c r="I1949" s="3" t="s">
        <v>7502</v>
      </c>
      <c r="J1949" s="3" t="s">
        <v>7925</v>
      </c>
      <c r="K1949" s="3" t="s">
        <v>3073</v>
      </c>
      <c r="L1949" s="8" t="s">
        <v>9813</v>
      </c>
      <c r="M1949" s="5"/>
      <c r="N1949" s="13" t="s">
        <v>1489</v>
      </c>
      <c r="O1949" s="5">
        <v>45090</v>
      </c>
      <c r="P1949" s="8">
        <v>1</v>
      </c>
      <c r="Q1949" s="9">
        <v>4</v>
      </c>
      <c r="R1949" s="9" t="str">
        <f>IFERROR(VLOOKUP(Tabla2[[#This Row],[CONTRATISTA PRNCIPAL]],Hoja1!$L$5:$M$9,2,FALSE),"CJV")</f>
        <v>CJV</v>
      </c>
      <c r="S1949" s="9" t="str">
        <f>IF(Tabla2[[#This Row],[EMPRESA]]=Tabla2[[#This Row],[CONTRATISTA PRNCIPAL]],"Principal","Secundaria")</f>
        <v>Principal</v>
      </c>
      <c r="T1949" s="10">
        <f>IFERROR(1/COUNTIF(Tabla2[CONTRATISTA PRNCIPAL],Tabla2[[#This Row],[CONTRATISTA PRNCIPAL]]),0)</f>
        <v>3.9215686274509803E-3</v>
      </c>
      <c r="U1949" s="33">
        <f ca="1">IF(((TODAY()-Tabla2[[#This Row],[FECHA NACIMIENTO]])/365)&lt;18,"Corregir", IF(((TODAY()-Tabla2[[#This Row],[FECHA NACIMIENTO]])/365)&gt;80, "Corregir",ROUNDDOWN(((TODAY()-Tabla2[[#This Row],[FECHA NACIMIENTO]])/365),0)))</f>
        <v>38</v>
      </c>
      <c r="V194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949" s="34" t="str">
        <f ca="1">+IF(Tabla2[[#This Row],[Edad]]="Corregir","Corregir","Ok")</f>
        <v>Ok</v>
      </c>
      <c r="X1949" s="10" t="str">
        <f>+IFERROR(VLOOKUP(Tabla2[[#This Row],[DISTRITO SEGÚN DNI]],Hoja1!$A$2:$B$55,2,FALSE),"No")</f>
        <v>No</v>
      </c>
      <c r="Y1949" s="10" t="str">
        <f>IF(OR(LOWER(Tabla2[[#This Row],[GENERO]])="masculino", LOWER(Tabla2[[#This Row],[GENERO]])="femenino"),"OK","Corregir")</f>
        <v>OK</v>
      </c>
      <c r="Z1949" s="10" t="str">
        <f>+IF(Tabla2[[#This Row],[Nro. DNI / CE]]="","Corregir",IF(LEN(Tabla2[[#This Row],[Nro. DNI / CE]])&gt;=8,"OK","Corregir"))</f>
        <v>OK</v>
      </c>
      <c r="AA1949" s="10">
        <f>COUNTIF(Tabla2[APELLIDOS Y NOMBRES],Tabla2[[#This Row],[APELLIDOS Y NOMBRES]])</f>
        <v>1</v>
      </c>
      <c r="AB1949" t="str">
        <f ca="1">+IFERROR(IF(Tabla2[[#This Row],[FECHA CESE/BAJA]]="","No Aplica",IF(AND(MONTH(Tabla2[[#This Row],[FECHA CESE/BAJA]])=MONTH(TODAY()-30),YEAR(Tabla2[[#This Row],[FECHA CESE/BAJA]])=YEAR(TODAY())),MONTH(TODAY()-30)&amp;"-"&amp;YEAR(TODAY()),"Borrar")),"No aplica")</f>
        <v>No Aplica</v>
      </c>
      <c r="AC1949" t="str">
        <f ca="1">+IFERROR(IF(Tabla2[[#This Row],[FECHA INICIO DE LABORES EN OBRA]]="","No Aplica",IF(AND(MONTH(Tabla2[[#This Row],[FECHA INICIO DE LABORES EN OBRA]])=MONTH(TODAY()-30),YEAR(Tabla2[[#This Row],[FECHA INICIO DE LABORES EN OBRA]])=YEAR(TODAY())),MONTH(TODAY()-30)&amp;"-"&amp;YEAR(TODAY()),"No Aplica")),"No Aplica")</f>
        <v>No Aplica</v>
      </c>
    </row>
    <row r="1950" spans="1:29" x14ac:dyDescent="0.25">
      <c r="A1950" s="2" t="s">
        <v>7160</v>
      </c>
      <c r="B1950" s="3" t="s">
        <v>7161</v>
      </c>
      <c r="C1950" s="3" t="s">
        <v>7161</v>
      </c>
      <c r="D1950" s="3" t="s">
        <v>7926</v>
      </c>
      <c r="E1950" s="3" t="s">
        <v>7927</v>
      </c>
      <c r="F1950" s="36">
        <v>28872</v>
      </c>
      <c r="G1950" s="3">
        <v>1</v>
      </c>
      <c r="H1950" s="3" t="s">
        <v>7641</v>
      </c>
      <c r="I1950" s="3" t="s">
        <v>7415</v>
      </c>
      <c r="J1950" s="3" t="s">
        <v>7928</v>
      </c>
      <c r="K1950" s="3" t="s">
        <v>1481</v>
      </c>
      <c r="L1950" s="8" t="s">
        <v>9813</v>
      </c>
      <c r="M1950" s="5"/>
      <c r="N1950" s="13" t="s">
        <v>1489</v>
      </c>
      <c r="O1950" s="5" t="s">
        <v>7417</v>
      </c>
      <c r="P1950" s="8">
        <v>1</v>
      </c>
      <c r="Q1950" s="9">
        <v>1</v>
      </c>
      <c r="R1950" s="9" t="str">
        <f>IFERROR(VLOOKUP(Tabla2[[#This Row],[CONTRATISTA PRNCIPAL]],Hoja1!$L$5:$M$9,2,FALSE),"CJV")</f>
        <v>CJV</v>
      </c>
      <c r="S1950" s="9" t="str">
        <f>IF(Tabla2[[#This Row],[EMPRESA]]=Tabla2[[#This Row],[CONTRATISTA PRNCIPAL]],"Principal","Secundaria")</f>
        <v>Principal</v>
      </c>
      <c r="T1950" s="10">
        <f>IFERROR(1/COUNTIF(Tabla2[CONTRATISTA PRNCIPAL],Tabla2[[#This Row],[CONTRATISTA PRNCIPAL]]),0)</f>
        <v>3.9215686274509803E-3</v>
      </c>
      <c r="U1950" s="33">
        <f ca="1">IF(((TODAY()-Tabla2[[#This Row],[FECHA NACIMIENTO]])/365)&lt;18,"Corregir", IF(((TODAY()-Tabla2[[#This Row],[FECHA NACIMIENTO]])/365)&gt;80, "Corregir",ROUNDDOWN(((TODAY()-Tabla2[[#This Row],[FECHA NACIMIENTO]])/365),0)))</f>
        <v>44</v>
      </c>
      <c r="V195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950" s="34" t="str">
        <f ca="1">+IF(Tabla2[[#This Row],[Edad]]="Corregir","Corregir","Ok")</f>
        <v>Ok</v>
      </c>
      <c r="X1950" s="10" t="str">
        <f>+IFERROR(VLOOKUP(Tabla2[[#This Row],[DISTRITO SEGÚN DNI]],Hoja1!$A$2:$B$55,2,FALSE),"No")</f>
        <v>No</v>
      </c>
      <c r="Y1950" s="10" t="str">
        <f>IF(OR(LOWER(Tabla2[[#This Row],[GENERO]])="masculino", LOWER(Tabla2[[#This Row],[GENERO]])="femenino"),"OK","Corregir")</f>
        <v>OK</v>
      </c>
      <c r="Z1950" s="10" t="str">
        <f>+IF(Tabla2[[#This Row],[Nro. DNI / CE]]="","Corregir",IF(LEN(Tabla2[[#This Row],[Nro. DNI / CE]])&gt;=8,"OK","Corregir"))</f>
        <v>OK</v>
      </c>
      <c r="AA1950" s="10">
        <f>COUNTIF(Tabla2[APELLIDOS Y NOMBRES],Tabla2[[#This Row],[APELLIDOS Y NOMBRES]])</f>
        <v>1</v>
      </c>
      <c r="AB1950" t="str">
        <f ca="1">+IFERROR(IF(Tabla2[[#This Row],[FECHA CESE/BAJA]]="","No Aplica",IF(AND(MONTH(Tabla2[[#This Row],[FECHA CESE/BAJA]])=MONTH(TODAY()-30),YEAR(Tabla2[[#This Row],[FECHA CESE/BAJA]])=YEAR(TODAY())),MONTH(TODAY()-30)&amp;"-"&amp;YEAR(TODAY()),"Borrar")),"No aplica")</f>
        <v>No Aplica</v>
      </c>
      <c r="AC1950" t="str">
        <f ca="1">+IFERROR(IF(Tabla2[[#This Row],[FECHA INICIO DE LABORES EN OBRA]]="","No Aplica",IF(AND(MONTH(Tabla2[[#This Row],[FECHA INICIO DE LABORES EN OBRA]])=MONTH(TODAY()-30),YEAR(Tabla2[[#This Row],[FECHA INICIO DE LABORES EN OBRA]])=YEAR(TODAY())),MONTH(TODAY()-30)&amp;"-"&amp;YEAR(TODAY()),"No Aplica")),"No Aplica")</f>
        <v>No Aplica</v>
      </c>
    </row>
    <row r="1951" spans="1:29" x14ac:dyDescent="0.25">
      <c r="A1951" s="2" t="s">
        <v>7160</v>
      </c>
      <c r="B1951" s="3" t="s">
        <v>7161</v>
      </c>
      <c r="C1951" s="3" t="s">
        <v>7161</v>
      </c>
      <c r="D1951" s="3" t="s">
        <v>7932</v>
      </c>
      <c r="E1951" s="3" t="s">
        <v>7933</v>
      </c>
      <c r="F1951" s="36">
        <v>28129</v>
      </c>
      <c r="G1951" s="3">
        <v>2</v>
      </c>
      <c r="H1951" s="3" t="s">
        <v>7568</v>
      </c>
      <c r="I1951" s="3" t="s">
        <v>7428</v>
      </c>
      <c r="J1951" s="3" t="s">
        <v>7934</v>
      </c>
      <c r="K1951" s="3" t="s">
        <v>2450</v>
      </c>
      <c r="L1951" s="8" t="s">
        <v>9813</v>
      </c>
      <c r="M1951" s="5"/>
      <c r="N1951" s="13" t="s">
        <v>1489</v>
      </c>
      <c r="O1951" s="5" t="s">
        <v>7473</v>
      </c>
      <c r="P1951" s="8">
        <v>1</v>
      </c>
      <c r="Q1951" s="9">
        <v>4</v>
      </c>
      <c r="R1951" s="9" t="str">
        <f>IFERROR(VLOOKUP(Tabla2[[#This Row],[CONTRATISTA PRNCIPAL]],Hoja1!$L$5:$M$9,2,FALSE),"CJV")</f>
        <v>CJV</v>
      </c>
      <c r="S1951" s="9" t="str">
        <f>IF(Tabla2[[#This Row],[EMPRESA]]=Tabla2[[#This Row],[CONTRATISTA PRNCIPAL]],"Principal","Secundaria")</f>
        <v>Principal</v>
      </c>
      <c r="T1951" s="10">
        <f>IFERROR(1/COUNTIF(Tabla2[CONTRATISTA PRNCIPAL],Tabla2[[#This Row],[CONTRATISTA PRNCIPAL]]),0)</f>
        <v>3.9215686274509803E-3</v>
      </c>
      <c r="U1951" s="33">
        <f ca="1">IF(((TODAY()-Tabla2[[#This Row],[FECHA NACIMIENTO]])/365)&lt;18,"Corregir", IF(((TODAY()-Tabla2[[#This Row],[FECHA NACIMIENTO]])/365)&gt;80, "Corregir",ROUNDDOWN(((TODAY()-Tabla2[[#This Row],[FECHA NACIMIENTO]])/365),0)))</f>
        <v>46</v>
      </c>
      <c r="V195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951" s="34" t="str">
        <f ca="1">+IF(Tabla2[[#This Row],[Edad]]="Corregir","Corregir","Ok")</f>
        <v>Ok</v>
      </c>
      <c r="X1951" s="10" t="str">
        <f>+IFERROR(VLOOKUP(Tabla2[[#This Row],[DISTRITO SEGÚN DNI]],Hoja1!$A$2:$B$55,2,FALSE),"No")</f>
        <v>No</v>
      </c>
      <c r="Y1951" s="10" t="str">
        <f>IF(OR(LOWER(Tabla2[[#This Row],[GENERO]])="masculino", LOWER(Tabla2[[#This Row],[GENERO]])="femenino"),"OK","Corregir")</f>
        <v>OK</v>
      </c>
      <c r="Z1951" s="10" t="str">
        <f>+IF(Tabla2[[#This Row],[Nro. DNI / CE]]="","Corregir",IF(LEN(Tabla2[[#This Row],[Nro. DNI / CE]])&gt;=8,"OK","Corregir"))</f>
        <v>OK</v>
      </c>
      <c r="AA1951" s="10">
        <f>COUNTIF(Tabla2[APELLIDOS Y NOMBRES],Tabla2[[#This Row],[APELLIDOS Y NOMBRES]])</f>
        <v>1</v>
      </c>
      <c r="AB1951" t="str">
        <f ca="1">+IFERROR(IF(Tabla2[[#This Row],[FECHA CESE/BAJA]]="","No Aplica",IF(AND(MONTH(Tabla2[[#This Row],[FECHA CESE/BAJA]])=MONTH(TODAY()-30),YEAR(Tabla2[[#This Row],[FECHA CESE/BAJA]])=YEAR(TODAY())),MONTH(TODAY()-30)&amp;"-"&amp;YEAR(TODAY()),"Borrar")),"No aplica")</f>
        <v>No Aplica</v>
      </c>
      <c r="AC1951" t="str">
        <f ca="1">+IFERROR(IF(Tabla2[[#This Row],[FECHA INICIO DE LABORES EN OBRA]]="","No Aplica",IF(AND(MONTH(Tabla2[[#This Row],[FECHA INICIO DE LABORES EN OBRA]])=MONTH(TODAY()-30),YEAR(Tabla2[[#This Row],[FECHA INICIO DE LABORES EN OBRA]])=YEAR(TODAY())),MONTH(TODAY()-30)&amp;"-"&amp;YEAR(TODAY()),"No Aplica")),"No Aplica")</f>
        <v>No Aplica</v>
      </c>
    </row>
    <row r="1952" spans="1:29" x14ac:dyDescent="0.25">
      <c r="A1952" s="2" t="s">
        <v>7160</v>
      </c>
      <c r="B1952" s="3" t="s">
        <v>7161</v>
      </c>
      <c r="C1952" s="3" t="s">
        <v>7161</v>
      </c>
      <c r="D1952" s="3" t="s">
        <v>7078</v>
      </c>
      <c r="E1952" s="3" t="s">
        <v>7935</v>
      </c>
      <c r="F1952" s="36">
        <v>27906</v>
      </c>
      <c r="G1952" s="3">
        <v>2</v>
      </c>
      <c r="H1952" s="3" t="s">
        <v>7936</v>
      </c>
      <c r="I1952" s="3" t="s">
        <v>7415</v>
      </c>
      <c r="J1952" s="3" t="s">
        <v>7079</v>
      </c>
      <c r="K1952" s="3" t="s">
        <v>1481</v>
      </c>
      <c r="L1952" s="8" t="s">
        <v>9813</v>
      </c>
      <c r="M1952" s="5"/>
      <c r="N1952" s="13" t="s">
        <v>1489</v>
      </c>
      <c r="O1952" s="5" t="s">
        <v>7937</v>
      </c>
      <c r="P1952" s="8">
        <v>1</v>
      </c>
      <c r="Q1952" s="9">
        <v>4</v>
      </c>
      <c r="R1952" s="9" t="str">
        <f>IFERROR(VLOOKUP(Tabla2[[#This Row],[CONTRATISTA PRNCIPAL]],Hoja1!$L$5:$M$9,2,FALSE),"CJV")</f>
        <v>CJV</v>
      </c>
      <c r="S1952" s="9" t="str">
        <f>IF(Tabla2[[#This Row],[EMPRESA]]=Tabla2[[#This Row],[CONTRATISTA PRNCIPAL]],"Principal","Secundaria")</f>
        <v>Principal</v>
      </c>
      <c r="T1952" s="10">
        <f>IFERROR(1/COUNTIF(Tabla2[CONTRATISTA PRNCIPAL],Tabla2[[#This Row],[CONTRATISTA PRNCIPAL]]),0)</f>
        <v>3.9215686274509803E-3</v>
      </c>
      <c r="U1952" s="33">
        <f ca="1">IF(((TODAY()-Tabla2[[#This Row],[FECHA NACIMIENTO]])/365)&lt;18,"Corregir", IF(((TODAY()-Tabla2[[#This Row],[FECHA NACIMIENTO]])/365)&gt;80, "Corregir",ROUNDDOWN(((TODAY()-Tabla2[[#This Row],[FECHA NACIMIENTO]])/365),0)))</f>
        <v>47</v>
      </c>
      <c r="V195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952" s="34" t="str">
        <f ca="1">+IF(Tabla2[[#This Row],[Edad]]="Corregir","Corregir","Ok")</f>
        <v>Ok</v>
      </c>
      <c r="X1952" s="10" t="str">
        <f>+IFERROR(VLOOKUP(Tabla2[[#This Row],[DISTRITO SEGÚN DNI]],Hoja1!$A$2:$B$55,2,FALSE),"No")</f>
        <v>No</v>
      </c>
      <c r="Y1952" s="10" t="str">
        <f>IF(OR(LOWER(Tabla2[[#This Row],[GENERO]])="masculino", LOWER(Tabla2[[#This Row],[GENERO]])="femenino"),"OK","Corregir")</f>
        <v>OK</v>
      </c>
      <c r="Z1952" s="10" t="str">
        <f>+IF(Tabla2[[#This Row],[Nro. DNI / CE]]="","Corregir",IF(LEN(Tabla2[[#This Row],[Nro. DNI / CE]])&gt;=8,"OK","Corregir"))</f>
        <v>OK</v>
      </c>
      <c r="AA1952" s="10">
        <f>COUNTIF(Tabla2[APELLIDOS Y NOMBRES],Tabla2[[#This Row],[APELLIDOS Y NOMBRES]])</f>
        <v>1</v>
      </c>
      <c r="AB1952" t="str">
        <f ca="1">+IFERROR(IF(Tabla2[[#This Row],[FECHA CESE/BAJA]]="","No Aplica",IF(AND(MONTH(Tabla2[[#This Row],[FECHA CESE/BAJA]])=MONTH(TODAY()-30),YEAR(Tabla2[[#This Row],[FECHA CESE/BAJA]])=YEAR(TODAY())),MONTH(TODAY()-30)&amp;"-"&amp;YEAR(TODAY()),"Borrar")),"No aplica")</f>
        <v>No Aplica</v>
      </c>
      <c r="AC1952" t="str">
        <f ca="1">+IFERROR(IF(Tabla2[[#This Row],[FECHA INICIO DE LABORES EN OBRA]]="","No Aplica",IF(AND(MONTH(Tabla2[[#This Row],[FECHA INICIO DE LABORES EN OBRA]])=MONTH(TODAY()-30),YEAR(Tabla2[[#This Row],[FECHA INICIO DE LABORES EN OBRA]])=YEAR(TODAY())),MONTH(TODAY()-30)&amp;"-"&amp;YEAR(TODAY()),"No Aplica")),"No Aplica")</f>
        <v>No Aplica</v>
      </c>
    </row>
    <row r="1953" spans="1:29" x14ac:dyDescent="0.25">
      <c r="A1953" s="2" t="s">
        <v>7160</v>
      </c>
      <c r="B1953" s="3" t="s">
        <v>7161</v>
      </c>
      <c r="C1953" s="3" t="s">
        <v>7161</v>
      </c>
      <c r="D1953" s="3" t="s">
        <v>7941</v>
      </c>
      <c r="E1953" s="3" t="s">
        <v>7942</v>
      </c>
      <c r="F1953" s="36">
        <v>32679</v>
      </c>
      <c r="G1953" s="3">
        <v>2</v>
      </c>
      <c r="H1953" s="3" t="s">
        <v>7943</v>
      </c>
      <c r="I1953" s="3" t="s">
        <v>7428</v>
      </c>
      <c r="J1953" s="3" t="s">
        <v>7944</v>
      </c>
      <c r="K1953" s="3" t="s">
        <v>1483</v>
      </c>
      <c r="L1953" s="8" t="s">
        <v>9813</v>
      </c>
      <c r="M1953" s="5"/>
      <c r="N1953" s="13" t="s">
        <v>1489</v>
      </c>
      <c r="O1953" s="5">
        <v>44876</v>
      </c>
      <c r="P1953" s="8">
        <v>1</v>
      </c>
      <c r="Q1953" s="9">
        <v>4</v>
      </c>
      <c r="R1953" s="9" t="str">
        <f>IFERROR(VLOOKUP(Tabla2[[#This Row],[CONTRATISTA PRNCIPAL]],Hoja1!$L$5:$M$9,2,FALSE),"CJV")</f>
        <v>CJV</v>
      </c>
      <c r="S1953" s="9" t="str">
        <f>IF(Tabla2[[#This Row],[EMPRESA]]=Tabla2[[#This Row],[CONTRATISTA PRNCIPAL]],"Principal","Secundaria")</f>
        <v>Principal</v>
      </c>
      <c r="T1953" s="10">
        <f>IFERROR(1/COUNTIF(Tabla2[CONTRATISTA PRNCIPAL],Tabla2[[#This Row],[CONTRATISTA PRNCIPAL]]),0)</f>
        <v>3.9215686274509803E-3</v>
      </c>
      <c r="U1953" s="33">
        <f ca="1">IF(((TODAY()-Tabla2[[#This Row],[FECHA NACIMIENTO]])/365)&lt;18,"Corregir", IF(((TODAY()-Tabla2[[#This Row],[FECHA NACIMIENTO]])/365)&gt;80, "Corregir",ROUNDDOWN(((TODAY()-Tabla2[[#This Row],[FECHA NACIMIENTO]])/365),0)))</f>
        <v>34</v>
      </c>
      <c r="V195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953" s="34" t="str">
        <f ca="1">+IF(Tabla2[[#This Row],[Edad]]="Corregir","Corregir","Ok")</f>
        <v>Ok</v>
      </c>
      <c r="X1953" s="10" t="str">
        <f>+IFERROR(VLOOKUP(Tabla2[[#This Row],[DISTRITO SEGÚN DNI]],Hoja1!$A$2:$B$55,2,FALSE),"No")</f>
        <v>No</v>
      </c>
      <c r="Y1953" s="10" t="str">
        <f>IF(OR(LOWER(Tabla2[[#This Row],[GENERO]])="masculino", LOWER(Tabla2[[#This Row],[GENERO]])="femenino"),"OK","Corregir")</f>
        <v>OK</v>
      </c>
      <c r="Z1953" s="10" t="str">
        <f>+IF(Tabla2[[#This Row],[Nro. DNI / CE]]="","Corregir",IF(LEN(Tabla2[[#This Row],[Nro. DNI / CE]])&gt;=8,"OK","Corregir"))</f>
        <v>OK</v>
      </c>
      <c r="AA1953" s="10">
        <f>COUNTIF(Tabla2[APELLIDOS Y NOMBRES],Tabla2[[#This Row],[APELLIDOS Y NOMBRES]])</f>
        <v>1</v>
      </c>
      <c r="AB1953" t="str">
        <f ca="1">+IFERROR(IF(Tabla2[[#This Row],[FECHA CESE/BAJA]]="","No Aplica",IF(AND(MONTH(Tabla2[[#This Row],[FECHA CESE/BAJA]])=MONTH(TODAY()-30),YEAR(Tabla2[[#This Row],[FECHA CESE/BAJA]])=YEAR(TODAY())),MONTH(TODAY()-30)&amp;"-"&amp;YEAR(TODAY()),"Borrar")),"No aplica")</f>
        <v>No Aplica</v>
      </c>
      <c r="AC1953" t="str">
        <f ca="1">+IFERROR(IF(Tabla2[[#This Row],[FECHA INICIO DE LABORES EN OBRA]]="","No Aplica",IF(AND(MONTH(Tabla2[[#This Row],[FECHA INICIO DE LABORES EN OBRA]])=MONTH(TODAY()-30),YEAR(Tabla2[[#This Row],[FECHA INICIO DE LABORES EN OBRA]])=YEAR(TODAY())),MONTH(TODAY()-30)&amp;"-"&amp;YEAR(TODAY()),"No Aplica")),"No Aplica")</f>
        <v>No Aplica</v>
      </c>
    </row>
    <row r="1954" spans="1:29" x14ac:dyDescent="0.25">
      <c r="A1954" s="2" t="s">
        <v>7160</v>
      </c>
      <c r="B1954" s="3" t="s">
        <v>7161</v>
      </c>
      <c r="C1954" s="3" t="s">
        <v>7161</v>
      </c>
      <c r="D1954" s="3" t="s">
        <v>7945</v>
      </c>
      <c r="E1954" s="3" t="s">
        <v>7946</v>
      </c>
      <c r="F1954" s="36">
        <v>33054</v>
      </c>
      <c r="G1954" s="3">
        <v>1</v>
      </c>
      <c r="H1954" s="3" t="s">
        <v>7947</v>
      </c>
      <c r="I1954" s="3" t="s">
        <v>7436</v>
      </c>
      <c r="J1954" s="3" t="s">
        <v>7948</v>
      </c>
      <c r="K1954" s="3" t="s">
        <v>1492</v>
      </c>
      <c r="L1954" s="8" t="s">
        <v>9813</v>
      </c>
      <c r="M1954" s="5"/>
      <c r="N1954" s="13" t="s">
        <v>1489</v>
      </c>
      <c r="O1954" s="5" t="s">
        <v>7949</v>
      </c>
      <c r="P1954" s="8">
        <v>1</v>
      </c>
      <c r="Q1954" s="9">
        <v>1</v>
      </c>
      <c r="R1954" s="9" t="str">
        <f>IFERROR(VLOOKUP(Tabla2[[#This Row],[CONTRATISTA PRNCIPAL]],Hoja1!$L$5:$M$9,2,FALSE),"CJV")</f>
        <v>CJV</v>
      </c>
      <c r="S1954" s="9" t="str">
        <f>IF(Tabla2[[#This Row],[EMPRESA]]=Tabla2[[#This Row],[CONTRATISTA PRNCIPAL]],"Principal","Secundaria")</f>
        <v>Principal</v>
      </c>
      <c r="T1954" s="10">
        <f>IFERROR(1/COUNTIF(Tabla2[CONTRATISTA PRNCIPAL],Tabla2[[#This Row],[CONTRATISTA PRNCIPAL]]),0)</f>
        <v>3.9215686274509803E-3</v>
      </c>
      <c r="U1954" s="33">
        <f ca="1">IF(((TODAY()-Tabla2[[#This Row],[FECHA NACIMIENTO]])/365)&lt;18,"Corregir", IF(((TODAY()-Tabla2[[#This Row],[FECHA NACIMIENTO]])/365)&gt;80, "Corregir",ROUNDDOWN(((TODAY()-Tabla2[[#This Row],[FECHA NACIMIENTO]])/365),0)))</f>
        <v>33</v>
      </c>
      <c r="V195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954" s="34" t="str">
        <f ca="1">+IF(Tabla2[[#This Row],[Edad]]="Corregir","Corregir","Ok")</f>
        <v>Ok</v>
      </c>
      <c r="X1954" s="10" t="str">
        <f>+IFERROR(VLOOKUP(Tabla2[[#This Row],[DISTRITO SEGÚN DNI]],Hoja1!$A$2:$B$55,2,FALSE),"No")</f>
        <v>No</v>
      </c>
      <c r="Y1954" s="10" t="str">
        <f>IF(OR(LOWER(Tabla2[[#This Row],[GENERO]])="masculino", LOWER(Tabla2[[#This Row],[GENERO]])="femenino"),"OK","Corregir")</f>
        <v>OK</v>
      </c>
      <c r="Z1954" s="10" t="str">
        <f>+IF(Tabla2[[#This Row],[Nro. DNI / CE]]="","Corregir",IF(LEN(Tabla2[[#This Row],[Nro. DNI / CE]])&gt;=8,"OK","Corregir"))</f>
        <v>OK</v>
      </c>
      <c r="AA1954" s="10">
        <f>COUNTIF(Tabla2[APELLIDOS Y NOMBRES],Tabla2[[#This Row],[APELLIDOS Y NOMBRES]])</f>
        <v>1</v>
      </c>
      <c r="AB1954" t="str">
        <f ca="1">+IFERROR(IF(Tabla2[[#This Row],[FECHA CESE/BAJA]]="","No Aplica",IF(AND(MONTH(Tabla2[[#This Row],[FECHA CESE/BAJA]])=MONTH(TODAY()-30),YEAR(Tabla2[[#This Row],[FECHA CESE/BAJA]])=YEAR(TODAY())),MONTH(TODAY()-30)&amp;"-"&amp;YEAR(TODAY()),"Borrar")),"No aplica")</f>
        <v>No Aplica</v>
      </c>
      <c r="AC1954" t="str">
        <f ca="1">+IFERROR(IF(Tabla2[[#This Row],[FECHA INICIO DE LABORES EN OBRA]]="","No Aplica",IF(AND(MONTH(Tabla2[[#This Row],[FECHA INICIO DE LABORES EN OBRA]])=MONTH(TODAY()-30),YEAR(Tabla2[[#This Row],[FECHA INICIO DE LABORES EN OBRA]])=YEAR(TODAY())),MONTH(TODAY()-30)&amp;"-"&amp;YEAR(TODAY()),"No Aplica")),"No Aplica")</f>
        <v>No Aplica</v>
      </c>
    </row>
    <row r="1955" spans="1:29" x14ac:dyDescent="0.25">
      <c r="A1955" s="2" t="s">
        <v>7160</v>
      </c>
      <c r="B1955" s="3" t="s">
        <v>7161</v>
      </c>
      <c r="C1955" s="3" t="s">
        <v>7161</v>
      </c>
      <c r="D1955" s="3" t="s">
        <v>7950</v>
      </c>
      <c r="E1955" s="3" t="s">
        <v>7951</v>
      </c>
      <c r="F1955" s="36">
        <v>29795</v>
      </c>
      <c r="G1955" s="3">
        <v>2</v>
      </c>
      <c r="H1955" s="3" t="s">
        <v>7936</v>
      </c>
      <c r="I1955" s="3" t="s">
        <v>7502</v>
      </c>
      <c r="J1955" s="3" t="s">
        <v>7952</v>
      </c>
      <c r="K1955" s="3" t="s">
        <v>2484</v>
      </c>
      <c r="L1955" s="8" t="s">
        <v>9813</v>
      </c>
      <c r="M1955" s="5"/>
      <c r="N1955" s="13" t="s">
        <v>1489</v>
      </c>
      <c r="O1955" s="5" t="s">
        <v>7953</v>
      </c>
      <c r="P1955" s="8">
        <v>1</v>
      </c>
      <c r="Q1955" s="9">
        <v>4</v>
      </c>
      <c r="R1955" s="9" t="str">
        <f>IFERROR(VLOOKUP(Tabla2[[#This Row],[CONTRATISTA PRNCIPAL]],Hoja1!$L$5:$M$9,2,FALSE),"CJV")</f>
        <v>CJV</v>
      </c>
      <c r="S1955" s="9" t="str">
        <f>IF(Tabla2[[#This Row],[EMPRESA]]=Tabla2[[#This Row],[CONTRATISTA PRNCIPAL]],"Principal","Secundaria")</f>
        <v>Principal</v>
      </c>
      <c r="T1955" s="10">
        <f>IFERROR(1/COUNTIF(Tabla2[CONTRATISTA PRNCIPAL],Tabla2[[#This Row],[CONTRATISTA PRNCIPAL]]),0)</f>
        <v>3.9215686274509803E-3</v>
      </c>
      <c r="U1955" s="33">
        <f ca="1">IF(((TODAY()-Tabla2[[#This Row],[FECHA NACIMIENTO]])/365)&lt;18,"Corregir", IF(((TODAY()-Tabla2[[#This Row],[FECHA NACIMIENTO]])/365)&gt;80, "Corregir",ROUNDDOWN(((TODAY()-Tabla2[[#This Row],[FECHA NACIMIENTO]])/365),0)))</f>
        <v>42</v>
      </c>
      <c r="V195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955" s="34" t="str">
        <f ca="1">+IF(Tabla2[[#This Row],[Edad]]="Corregir","Corregir","Ok")</f>
        <v>Ok</v>
      </c>
      <c r="X1955" s="10" t="str">
        <f>+IFERROR(VLOOKUP(Tabla2[[#This Row],[DISTRITO SEGÚN DNI]],Hoja1!$A$2:$B$55,2,FALSE),"No")</f>
        <v>SANTA ANITA</v>
      </c>
      <c r="Y1955" s="10" t="str">
        <f>IF(OR(LOWER(Tabla2[[#This Row],[GENERO]])="masculino", LOWER(Tabla2[[#This Row],[GENERO]])="femenino"),"OK","Corregir")</f>
        <v>OK</v>
      </c>
      <c r="Z1955" s="10" t="str">
        <f>+IF(Tabla2[[#This Row],[Nro. DNI / CE]]="","Corregir",IF(LEN(Tabla2[[#This Row],[Nro. DNI / CE]])&gt;=8,"OK","Corregir"))</f>
        <v>OK</v>
      </c>
      <c r="AA1955" s="10">
        <f>COUNTIF(Tabla2[APELLIDOS Y NOMBRES],Tabla2[[#This Row],[APELLIDOS Y NOMBRES]])</f>
        <v>1</v>
      </c>
      <c r="AB1955" t="str">
        <f ca="1">+IFERROR(IF(Tabla2[[#This Row],[FECHA CESE/BAJA]]="","No Aplica",IF(AND(MONTH(Tabla2[[#This Row],[FECHA CESE/BAJA]])=MONTH(TODAY()-30),YEAR(Tabla2[[#This Row],[FECHA CESE/BAJA]])=YEAR(TODAY())),MONTH(TODAY()-30)&amp;"-"&amp;YEAR(TODAY()),"Borrar")),"No aplica")</f>
        <v>No Aplica</v>
      </c>
      <c r="AC1955" t="str">
        <f ca="1">+IFERROR(IF(Tabla2[[#This Row],[FECHA INICIO DE LABORES EN OBRA]]="","No Aplica",IF(AND(MONTH(Tabla2[[#This Row],[FECHA INICIO DE LABORES EN OBRA]])=MONTH(TODAY()-30),YEAR(Tabla2[[#This Row],[FECHA INICIO DE LABORES EN OBRA]])=YEAR(TODAY())),MONTH(TODAY()-30)&amp;"-"&amp;YEAR(TODAY()),"No Aplica")),"No Aplica")</f>
        <v>No Aplica</v>
      </c>
    </row>
    <row r="1956" spans="1:29" x14ac:dyDescent="0.25">
      <c r="A1956" s="2" t="s">
        <v>7160</v>
      </c>
      <c r="B1956" s="3" t="s">
        <v>7161</v>
      </c>
      <c r="C1956" s="3" t="s">
        <v>7161</v>
      </c>
      <c r="D1956" s="3" t="s">
        <v>7954</v>
      </c>
      <c r="E1956" s="3" t="s">
        <v>7955</v>
      </c>
      <c r="F1956" s="36">
        <v>29678</v>
      </c>
      <c r="G1956" s="3">
        <v>2</v>
      </c>
      <c r="H1956" s="3" t="s">
        <v>7568</v>
      </c>
      <c r="I1956" s="3" t="s">
        <v>7436</v>
      </c>
      <c r="J1956" s="3" t="s">
        <v>7956</v>
      </c>
      <c r="K1956" s="3" t="s">
        <v>4951</v>
      </c>
      <c r="L1956" s="8" t="s">
        <v>9813</v>
      </c>
      <c r="M1956" s="5"/>
      <c r="N1956" s="13" t="s">
        <v>1489</v>
      </c>
      <c r="O1956" s="5">
        <v>44788</v>
      </c>
      <c r="P1956" s="8">
        <v>1</v>
      </c>
      <c r="Q1956" s="9">
        <v>4</v>
      </c>
      <c r="R1956" s="9" t="str">
        <f>IFERROR(VLOOKUP(Tabla2[[#This Row],[CONTRATISTA PRNCIPAL]],Hoja1!$L$5:$M$9,2,FALSE),"CJV")</f>
        <v>CJV</v>
      </c>
      <c r="S1956" s="9" t="str">
        <f>IF(Tabla2[[#This Row],[EMPRESA]]=Tabla2[[#This Row],[CONTRATISTA PRNCIPAL]],"Principal","Secundaria")</f>
        <v>Principal</v>
      </c>
      <c r="T1956" s="10">
        <f>IFERROR(1/COUNTIF(Tabla2[CONTRATISTA PRNCIPAL],Tabla2[[#This Row],[CONTRATISTA PRNCIPAL]]),0)</f>
        <v>3.9215686274509803E-3</v>
      </c>
      <c r="U1956" s="33">
        <f ca="1">IF(((TODAY()-Tabla2[[#This Row],[FECHA NACIMIENTO]])/365)&lt;18,"Corregir", IF(((TODAY()-Tabla2[[#This Row],[FECHA NACIMIENTO]])/365)&gt;80, "Corregir",ROUNDDOWN(((TODAY()-Tabla2[[#This Row],[FECHA NACIMIENTO]])/365),0)))</f>
        <v>42</v>
      </c>
      <c r="V195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956" s="34" t="str">
        <f ca="1">+IF(Tabla2[[#This Row],[Edad]]="Corregir","Corregir","Ok")</f>
        <v>Ok</v>
      </c>
      <c r="X1956" s="10" t="str">
        <f>+IFERROR(VLOOKUP(Tabla2[[#This Row],[DISTRITO SEGÚN DNI]],Hoja1!$A$2:$B$55,2,FALSE),"No")</f>
        <v xml:space="preserve">SAN LUIS </v>
      </c>
      <c r="Y1956" s="10" t="str">
        <f>IF(OR(LOWER(Tabla2[[#This Row],[GENERO]])="masculino", LOWER(Tabla2[[#This Row],[GENERO]])="femenino"),"OK","Corregir")</f>
        <v>OK</v>
      </c>
      <c r="Z1956" s="10" t="str">
        <f>+IF(Tabla2[[#This Row],[Nro. DNI / CE]]="","Corregir",IF(LEN(Tabla2[[#This Row],[Nro. DNI / CE]])&gt;=8,"OK","Corregir"))</f>
        <v>OK</v>
      </c>
      <c r="AA1956" s="10">
        <f>COUNTIF(Tabla2[APELLIDOS Y NOMBRES],Tabla2[[#This Row],[APELLIDOS Y NOMBRES]])</f>
        <v>1</v>
      </c>
      <c r="AB1956" t="str">
        <f ca="1">+IFERROR(IF(Tabla2[[#This Row],[FECHA CESE/BAJA]]="","No Aplica",IF(AND(MONTH(Tabla2[[#This Row],[FECHA CESE/BAJA]])=MONTH(TODAY()-30),YEAR(Tabla2[[#This Row],[FECHA CESE/BAJA]])=YEAR(TODAY())),MONTH(TODAY()-30)&amp;"-"&amp;YEAR(TODAY()),"Borrar")),"No aplica")</f>
        <v>No Aplica</v>
      </c>
      <c r="AC1956" t="str">
        <f ca="1">+IFERROR(IF(Tabla2[[#This Row],[FECHA INICIO DE LABORES EN OBRA]]="","No Aplica",IF(AND(MONTH(Tabla2[[#This Row],[FECHA INICIO DE LABORES EN OBRA]])=MONTH(TODAY()-30),YEAR(Tabla2[[#This Row],[FECHA INICIO DE LABORES EN OBRA]])=YEAR(TODAY())),MONTH(TODAY()-30)&amp;"-"&amp;YEAR(TODAY()),"No Aplica")),"No Aplica")</f>
        <v>No Aplica</v>
      </c>
    </row>
    <row r="1957" spans="1:29" x14ac:dyDescent="0.25">
      <c r="A1957" s="2" t="s">
        <v>7160</v>
      </c>
      <c r="B1957" s="3" t="s">
        <v>7161</v>
      </c>
      <c r="C1957" s="3" t="s">
        <v>7161</v>
      </c>
      <c r="D1957" s="3" t="s">
        <v>7957</v>
      </c>
      <c r="E1957" s="3" t="s">
        <v>7958</v>
      </c>
      <c r="F1957" s="36">
        <v>31742</v>
      </c>
      <c r="G1957" s="3">
        <v>2</v>
      </c>
      <c r="H1957" s="3" t="s">
        <v>7568</v>
      </c>
      <c r="I1957" s="3" t="s">
        <v>7432</v>
      </c>
      <c r="J1957" s="3" t="s">
        <v>7959</v>
      </c>
      <c r="K1957" s="3" t="s">
        <v>3174</v>
      </c>
      <c r="L1957" s="8" t="s">
        <v>9813</v>
      </c>
      <c r="M1957" s="5"/>
      <c r="N1957" s="13" t="s">
        <v>1489</v>
      </c>
      <c r="O1957" s="5">
        <v>44986</v>
      </c>
      <c r="P1957" s="8">
        <v>1</v>
      </c>
      <c r="Q1957" s="9">
        <v>4</v>
      </c>
      <c r="R1957" s="9" t="str">
        <f>IFERROR(VLOOKUP(Tabla2[[#This Row],[CONTRATISTA PRNCIPAL]],Hoja1!$L$5:$M$9,2,FALSE),"CJV")</f>
        <v>CJV</v>
      </c>
      <c r="S1957" s="9" t="str">
        <f>IF(Tabla2[[#This Row],[EMPRESA]]=Tabla2[[#This Row],[CONTRATISTA PRNCIPAL]],"Principal","Secundaria")</f>
        <v>Principal</v>
      </c>
      <c r="T1957" s="10">
        <f>IFERROR(1/COUNTIF(Tabla2[CONTRATISTA PRNCIPAL],Tabla2[[#This Row],[CONTRATISTA PRNCIPAL]]),0)</f>
        <v>3.9215686274509803E-3</v>
      </c>
      <c r="U1957" s="33">
        <f ca="1">IF(((TODAY()-Tabla2[[#This Row],[FECHA NACIMIENTO]])/365)&lt;18,"Corregir", IF(((TODAY()-Tabla2[[#This Row],[FECHA NACIMIENTO]])/365)&gt;80, "Corregir",ROUNDDOWN(((TODAY()-Tabla2[[#This Row],[FECHA NACIMIENTO]])/365),0)))</f>
        <v>36</v>
      </c>
      <c r="V195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957" s="34" t="str">
        <f ca="1">+IF(Tabla2[[#This Row],[Edad]]="Corregir","Corregir","Ok")</f>
        <v>Ok</v>
      </c>
      <c r="X1957" s="10" t="str">
        <f>+IFERROR(VLOOKUP(Tabla2[[#This Row],[DISTRITO SEGÚN DNI]],Hoja1!$A$2:$B$55,2,FALSE),"No")</f>
        <v>No</v>
      </c>
      <c r="Y1957" s="10" t="str">
        <f>IF(OR(LOWER(Tabla2[[#This Row],[GENERO]])="masculino", LOWER(Tabla2[[#This Row],[GENERO]])="femenino"),"OK","Corregir")</f>
        <v>OK</v>
      </c>
      <c r="Z1957" s="10" t="str">
        <f>+IF(Tabla2[[#This Row],[Nro. DNI / CE]]="","Corregir",IF(LEN(Tabla2[[#This Row],[Nro. DNI / CE]])&gt;=8,"OK","Corregir"))</f>
        <v>OK</v>
      </c>
      <c r="AA1957" s="10">
        <f>COUNTIF(Tabla2[APELLIDOS Y NOMBRES],Tabla2[[#This Row],[APELLIDOS Y NOMBRES]])</f>
        <v>1</v>
      </c>
      <c r="AB1957" t="str">
        <f ca="1">+IFERROR(IF(Tabla2[[#This Row],[FECHA CESE/BAJA]]="","No Aplica",IF(AND(MONTH(Tabla2[[#This Row],[FECHA CESE/BAJA]])=MONTH(TODAY()-30),YEAR(Tabla2[[#This Row],[FECHA CESE/BAJA]])=YEAR(TODAY())),MONTH(TODAY()-30)&amp;"-"&amp;YEAR(TODAY()),"Borrar")),"No aplica")</f>
        <v>No Aplica</v>
      </c>
      <c r="AC1957" t="str">
        <f ca="1">+IFERROR(IF(Tabla2[[#This Row],[FECHA INICIO DE LABORES EN OBRA]]="","No Aplica",IF(AND(MONTH(Tabla2[[#This Row],[FECHA INICIO DE LABORES EN OBRA]])=MONTH(TODAY()-30),YEAR(Tabla2[[#This Row],[FECHA INICIO DE LABORES EN OBRA]])=YEAR(TODAY())),MONTH(TODAY()-30)&amp;"-"&amp;YEAR(TODAY()),"No Aplica")),"No Aplica")</f>
        <v>No Aplica</v>
      </c>
    </row>
    <row r="1958" spans="1:29" x14ac:dyDescent="0.25">
      <c r="A1958" s="2" t="s">
        <v>7160</v>
      </c>
      <c r="B1958" s="3" t="s">
        <v>7161</v>
      </c>
      <c r="C1958" s="3" t="s">
        <v>7161</v>
      </c>
      <c r="D1958" s="3" t="s">
        <v>7960</v>
      </c>
      <c r="E1958" s="3" t="s">
        <v>7961</v>
      </c>
      <c r="F1958" s="36">
        <v>35094</v>
      </c>
      <c r="G1958" s="3">
        <v>2</v>
      </c>
      <c r="H1958" s="3" t="s">
        <v>7557</v>
      </c>
      <c r="I1958" s="3" t="s">
        <v>7432</v>
      </c>
      <c r="J1958" s="3" t="s">
        <v>7962</v>
      </c>
      <c r="K1958" s="3" t="s">
        <v>5080</v>
      </c>
      <c r="L1958" s="8" t="s">
        <v>9813</v>
      </c>
      <c r="M1958" s="5"/>
      <c r="N1958" s="13" t="s">
        <v>1489</v>
      </c>
      <c r="O1958" s="5">
        <v>45080</v>
      </c>
      <c r="P1958" s="8">
        <v>1</v>
      </c>
      <c r="Q1958" s="9">
        <v>4</v>
      </c>
      <c r="R1958" s="9" t="str">
        <f>IFERROR(VLOOKUP(Tabla2[[#This Row],[CONTRATISTA PRNCIPAL]],Hoja1!$L$5:$M$9,2,FALSE),"CJV")</f>
        <v>CJV</v>
      </c>
      <c r="S1958" s="9" t="str">
        <f>IF(Tabla2[[#This Row],[EMPRESA]]=Tabla2[[#This Row],[CONTRATISTA PRNCIPAL]],"Principal","Secundaria")</f>
        <v>Principal</v>
      </c>
      <c r="T1958" s="10">
        <f>IFERROR(1/COUNTIF(Tabla2[CONTRATISTA PRNCIPAL],Tabla2[[#This Row],[CONTRATISTA PRNCIPAL]]),0)</f>
        <v>3.9215686274509803E-3</v>
      </c>
      <c r="U1958" s="33">
        <f ca="1">IF(((TODAY()-Tabla2[[#This Row],[FECHA NACIMIENTO]])/365)&lt;18,"Corregir", IF(((TODAY()-Tabla2[[#This Row],[FECHA NACIMIENTO]])/365)&gt;80, "Corregir",ROUNDDOWN(((TODAY()-Tabla2[[#This Row],[FECHA NACIMIENTO]])/365),0)))</f>
        <v>27</v>
      </c>
      <c r="V195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958" s="34" t="str">
        <f ca="1">+IF(Tabla2[[#This Row],[Edad]]="Corregir","Corregir","Ok")</f>
        <v>Ok</v>
      </c>
      <c r="X1958" s="10" t="str">
        <f>+IFERROR(VLOOKUP(Tabla2[[#This Row],[DISTRITO SEGÚN DNI]],Hoja1!$A$2:$B$55,2,FALSE),"No")</f>
        <v>EL AGUSTINO</v>
      </c>
      <c r="Y1958" s="10" t="str">
        <f>IF(OR(LOWER(Tabla2[[#This Row],[GENERO]])="masculino", LOWER(Tabla2[[#This Row],[GENERO]])="femenino"),"OK","Corregir")</f>
        <v>OK</v>
      </c>
      <c r="Z1958" s="10" t="str">
        <f>+IF(Tabla2[[#This Row],[Nro. DNI / CE]]="","Corregir",IF(LEN(Tabla2[[#This Row],[Nro. DNI / CE]])&gt;=8,"OK","Corregir"))</f>
        <v>OK</v>
      </c>
      <c r="AA1958" s="10">
        <f>COUNTIF(Tabla2[APELLIDOS Y NOMBRES],Tabla2[[#This Row],[APELLIDOS Y NOMBRES]])</f>
        <v>1</v>
      </c>
      <c r="AB1958" t="str">
        <f ca="1">+IFERROR(IF(Tabla2[[#This Row],[FECHA CESE/BAJA]]="","No Aplica",IF(AND(MONTH(Tabla2[[#This Row],[FECHA CESE/BAJA]])=MONTH(TODAY()-30),YEAR(Tabla2[[#This Row],[FECHA CESE/BAJA]])=YEAR(TODAY())),MONTH(TODAY()-30)&amp;"-"&amp;YEAR(TODAY()),"Borrar")),"No aplica")</f>
        <v>No Aplica</v>
      </c>
      <c r="AC1958" t="str">
        <f ca="1">+IFERROR(IF(Tabla2[[#This Row],[FECHA INICIO DE LABORES EN OBRA]]="","No Aplica",IF(AND(MONTH(Tabla2[[#This Row],[FECHA INICIO DE LABORES EN OBRA]])=MONTH(TODAY()-30),YEAR(Tabla2[[#This Row],[FECHA INICIO DE LABORES EN OBRA]])=YEAR(TODAY())),MONTH(TODAY()-30)&amp;"-"&amp;YEAR(TODAY()),"No Aplica")),"No Aplica")</f>
        <v>No Aplica</v>
      </c>
    </row>
    <row r="1959" spans="1:29" x14ac:dyDescent="0.25">
      <c r="A1959" s="2" t="s">
        <v>7160</v>
      </c>
      <c r="B1959" s="3" t="s">
        <v>7161</v>
      </c>
      <c r="C1959" s="3" t="s">
        <v>7161</v>
      </c>
      <c r="D1959" s="3" t="s">
        <v>7963</v>
      </c>
      <c r="E1959" s="3" t="s">
        <v>7964</v>
      </c>
      <c r="F1959" s="36">
        <v>28657</v>
      </c>
      <c r="G1959" s="3">
        <v>2</v>
      </c>
      <c r="H1959" s="3" t="s">
        <v>7965</v>
      </c>
      <c r="I1959" s="3" t="s">
        <v>7436</v>
      </c>
      <c r="J1959" s="3" t="s">
        <v>7966</v>
      </c>
      <c r="K1959" s="3" t="s">
        <v>93</v>
      </c>
      <c r="L1959" s="8" t="s">
        <v>9813</v>
      </c>
      <c r="M1959" s="5"/>
      <c r="N1959" s="13" t="s">
        <v>1489</v>
      </c>
      <c r="O1959" s="5">
        <v>44722</v>
      </c>
      <c r="P1959" s="8">
        <v>1</v>
      </c>
      <c r="Q1959" s="9">
        <v>4</v>
      </c>
      <c r="R1959" s="9" t="str">
        <f>IFERROR(VLOOKUP(Tabla2[[#This Row],[CONTRATISTA PRNCIPAL]],Hoja1!$L$5:$M$9,2,FALSE),"CJV")</f>
        <v>CJV</v>
      </c>
      <c r="S1959" s="9" t="str">
        <f>IF(Tabla2[[#This Row],[EMPRESA]]=Tabla2[[#This Row],[CONTRATISTA PRNCIPAL]],"Principal","Secundaria")</f>
        <v>Principal</v>
      </c>
      <c r="T1959" s="10">
        <f>IFERROR(1/COUNTIF(Tabla2[CONTRATISTA PRNCIPAL],Tabla2[[#This Row],[CONTRATISTA PRNCIPAL]]),0)</f>
        <v>3.9215686274509803E-3</v>
      </c>
      <c r="U1959" s="33">
        <f ca="1">IF(((TODAY()-Tabla2[[#This Row],[FECHA NACIMIENTO]])/365)&lt;18,"Corregir", IF(((TODAY()-Tabla2[[#This Row],[FECHA NACIMIENTO]])/365)&gt;80, "Corregir",ROUNDDOWN(((TODAY()-Tabla2[[#This Row],[FECHA NACIMIENTO]])/365),0)))</f>
        <v>45</v>
      </c>
      <c r="V195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959" s="34" t="str">
        <f ca="1">+IF(Tabla2[[#This Row],[Edad]]="Corregir","Corregir","Ok")</f>
        <v>Ok</v>
      </c>
      <c r="X1959" s="10" t="str">
        <f>+IFERROR(VLOOKUP(Tabla2[[#This Row],[DISTRITO SEGÚN DNI]],Hoja1!$A$2:$B$55,2,FALSE),"No")</f>
        <v>ATE</v>
      </c>
      <c r="Y1959" s="10" t="str">
        <f>IF(OR(LOWER(Tabla2[[#This Row],[GENERO]])="masculino", LOWER(Tabla2[[#This Row],[GENERO]])="femenino"),"OK","Corregir")</f>
        <v>OK</v>
      </c>
      <c r="Z1959" s="10" t="str">
        <f>+IF(Tabla2[[#This Row],[Nro. DNI / CE]]="","Corregir",IF(LEN(Tabla2[[#This Row],[Nro. DNI / CE]])&gt;=8,"OK","Corregir"))</f>
        <v>OK</v>
      </c>
      <c r="AA1959" s="10">
        <f>COUNTIF(Tabla2[APELLIDOS Y NOMBRES],Tabla2[[#This Row],[APELLIDOS Y NOMBRES]])</f>
        <v>1</v>
      </c>
      <c r="AB1959" t="str">
        <f ca="1">+IFERROR(IF(Tabla2[[#This Row],[FECHA CESE/BAJA]]="","No Aplica",IF(AND(MONTH(Tabla2[[#This Row],[FECHA CESE/BAJA]])=MONTH(TODAY()-30),YEAR(Tabla2[[#This Row],[FECHA CESE/BAJA]])=YEAR(TODAY())),MONTH(TODAY()-30)&amp;"-"&amp;YEAR(TODAY()),"Borrar")),"No aplica")</f>
        <v>No Aplica</v>
      </c>
      <c r="AC1959" t="str">
        <f ca="1">+IFERROR(IF(Tabla2[[#This Row],[FECHA INICIO DE LABORES EN OBRA]]="","No Aplica",IF(AND(MONTH(Tabla2[[#This Row],[FECHA INICIO DE LABORES EN OBRA]])=MONTH(TODAY()-30),YEAR(Tabla2[[#This Row],[FECHA INICIO DE LABORES EN OBRA]])=YEAR(TODAY())),MONTH(TODAY()-30)&amp;"-"&amp;YEAR(TODAY()),"No Aplica")),"No Aplica")</f>
        <v>No Aplica</v>
      </c>
    </row>
    <row r="1960" spans="1:29" x14ac:dyDescent="0.25">
      <c r="A1960" s="2" t="s">
        <v>7160</v>
      </c>
      <c r="B1960" s="3" t="s">
        <v>7161</v>
      </c>
      <c r="C1960" s="3" t="s">
        <v>7161</v>
      </c>
      <c r="D1960" s="3" t="s">
        <v>7967</v>
      </c>
      <c r="E1960" s="3" t="s">
        <v>7968</v>
      </c>
      <c r="F1960" s="36">
        <v>35654</v>
      </c>
      <c r="G1960" s="3">
        <v>1</v>
      </c>
      <c r="H1960" s="3" t="s">
        <v>1439</v>
      </c>
      <c r="I1960" s="3" t="s">
        <v>7415</v>
      </c>
      <c r="J1960" s="3" t="s">
        <v>7969</v>
      </c>
      <c r="K1960" s="3" t="s">
        <v>2484</v>
      </c>
      <c r="L1960" s="8" t="s">
        <v>9813</v>
      </c>
      <c r="M1960" s="5"/>
      <c r="N1960" s="13" t="s">
        <v>1489</v>
      </c>
      <c r="O1960" s="5" t="s">
        <v>7588</v>
      </c>
      <c r="P1960" s="8">
        <v>1</v>
      </c>
      <c r="Q1960" s="9">
        <v>1</v>
      </c>
      <c r="R1960" s="9" t="str">
        <f>IFERROR(VLOOKUP(Tabla2[[#This Row],[CONTRATISTA PRNCIPAL]],Hoja1!$L$5:$M$9,2,FALSE),"CJV")</f>
        <v>CJV</v>
      </c>
      <c r="S1960" s="9" t="str">
        <f>IF(Tabla2[[#This Row],[EMPRESA]]=Tabla2[[#This Row],[CONTRATISTA PRNCIPAL]],"Principal","Secundaria")</f>
        <v>Principal</v>
      </c>
      <c r="T1960" s="10">
        <f>IFERROR(1/COUNTIF(Tabla2[CONTRATISTA PRNCIPAL],Tabla2[[#This Row],[CONTRATISTA PRNCIPAL]]),0)</f>
        <v>3.9215686274509803E-3</v>
      </c>
      <c r="U1960" s="33">
        <f ca="1">IF(((TODAY()-Tabla2[[#This Row],[FECHA NACIMIENTO]])/365)&lt;18,"Corregir", IF(((TODAY()-Tabla2[[#This Row],[FECHA NACIMIENTO]])/365)&gt;80, "Corregir",ROUNDDOWN(((TODAY()-Tabla2[[#This Row],[FECHA NACIMIENTO]])/365),0)))</f>
        <v>26</v>
      </c>
      <c r="V196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960" s="34" t="str">
        <f ca="1">+IF(Tabla2[[#This Row],[Edad]]="Corregir","Corregir","Ok")</f>
        <v>Ok</v>
      </c>
      <c r="X1960" s="10" t="str">
        <f>+IFERROR(VLOOKUP(Tabla2[[#This Row],[DISTRITO SEGÚN DNI]],Hoja1!$A$2:$B$55,2,FALSE),"No")</f>
        <v>SANTA ANITA</v>
      </c>
      <c r="Y1960" s="10" t="str">
        <f>IF(OR(LOWER(Tabla2[[#This Row],[GENERO]])="masculino", LOWER(Tabla2[[#This Row],[GENERO]])="femenino"),"OK","Corregir")</f>
        <v>OK</v>
      </c>
      <c r="Z1960" s="10" t="str">
        <f>+IF(Tabla2[[#This Row],[Nro. DNI / CE]]="","Corregir",IF(LEN(Tabla2[[#This Row],[Nro. DNI / CE]])&gt;=8,"OK","Corregir"))</f>
        <v>OK</v>
      </c>
      <c r="AA1960" s="10">
        <f>COUNTIF(Tabla2[APELLIDOS Y NOMBRES],Tabla2[[#This Row],[APELLIDOS Y NOMBRES]])</f>
        <v>1</v>
      </c>
      <c r="AB1960" t="str">
        <f ca="1">+IFERROR(IF(Tabla2[[#This Row],[FECHA CESE/BAJA]]="","No Aplica",IF(AND(MONTH(Tabla2[[#This Row],[FECHA CESE/BAJA]])=MONTH(TODAY()-30),YEAR(Tabla2[[#This Row],[FECHA CESE/BAJA]])=YEAR(TODAY())),MONTH(TODAY()-30)&amp;"-"&amp;YEAR(TODAY()),"Borrar")),"No aplica")</f>
        <v>No Aplica</v>
      </c>
      <c r="AC1960" t="str">
        <f ca="1">+IFERROR(IF(Tabla2[[#This Row],[FECHA INICIO DE LABORES EN OBRA]]="","No Aplica",IF(AND(MONTH(Tabla2[[#This Row],[FECHA INICIO DE LABORES EN OBRA]])=MONTH(TODAY()-30),YEAR(Tabla2[[#This Row],[FECHA INICIO DE LABORES EN OBRA]])=YEAR(TODAY())),MONTH(TODAY()-30)&amp;"-"&amp;YEAR(TODAY()),"No Aplica")),"No Aplica")</f>
        <v>No Aplica</v>
      </c>
    </row>
    <row r="1961" spans="1:29" x14ac:dyDescent="0.25">
      <c r="A1961" s="2" t="s">
        <v>7160</v>
      </c>
      <c r="B1961" s="3" t="s">
        <v>7161</v>
      </c>
      <c r="C1961" s="3" t="s">
        <v>7161</v>
      </c>
      <c r="D1961" s="3" t="s">
        <v>2035</v>
      </c>
      <c r="E1961" s="3" t="s">
        <v>7970</v>
      </c>
      <c r="F1961" s="36">
        <v>27093</v>
      </c>
      <c r="G1961" s="3">
        <v>2</v>
      </c>
      <c r="H1961" s="3" t="s">
        <v>1406</v>
      </c>
      <c r="I1961" s="3" t="s">
        <v>7415</v>
      </c>
      <c r="J1961" s="3" t="s">
        <v>7971</v>
      </c>
      <c r="K1961" s="3" t="s">
        <v>93</v>
      </c>
      <c r="L1961" s="8" t="s">
        <v>9813</v>
      </c>
      <c r="M1961" s="5"/>
      <c r="N1961" s="13" t="s">
        <v>1489</v>
      </c>
      <c r="O1961" s="5" t="s">
        <v>7800</v>
      </c>
      <c r="P1961" s="8">
        <v>1</v>
      </c>
      <c r="Q1961" s="9">
        <v>4</v>
      </c>
      <c r="R1961" s="9" t="str">
        <f>IFERROR(VLOOKUP(Tabla2[[#This Row],[CONTRATISTA PRNCIPAL]],Hoja1!$L$5:$M$9,2,FALSE),"CJV")</f>
        <v>CJV</v>
      </c>
      <c r="S1961" s="9" t="str">
        <f>IF(Tabla2[[#This Row],[EMPRESA]]=Tabla2[[#This Row],[CONTRATISTA PRNCIPAL]],"Principal","Secundaria")</f>
        <v>Principal</v>
      </c>
      <c r="T1961" s="10">
        <f>IFERROR(1/COUNTIF(Tabla2[CONTRATISTA PRNCIPAL],Tabla2[[#This Row],[CONTRATISTA PRNCIPAL]]),0)</f>
        <v>3.9215686274509803E-3</v>
      </c>
      <c r="U1961" s="33">
        <f ca="1">IF(((TODAY()-Tabla2[[#This Row],[FECHA NACIMIENTO]])/365)&lt;18,"Corregir", IF(((TODAY()-Tabla2[[#This Row],[FECHA NACIMIENTO]])/365)&gt;80, "Corregir",ROUNDDOWN(((TODAY()-Tabla2[[#This Row],[FECHA NACIMIENTO]])/365),0)))</f>
        <v>49</v>
      </c>
      <c r="V196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961" s="34" t="str">
        <f ca="1">+IF(Tabla2[[#This Row],[Edad]]="Corregir","Corregir","Ok")</f>
        <v>Ok</v>
      </c>
      <c r="X1961" s="10" t="str">
        <f>+IFERROR(VLOOKUP(Tabla2[[#This Row],[DISTRITO SEGÚN DNI]],Hoja1!$A$2:$B$55,2,FALSE),"No")</f>
        <v>ATE</v>
      </c>
      <c r="Y1961" s="10" t="str">
        <f>IF(OR(LOWER(Tabla2[[#This Row],[GENERO]])="masculino", LOWER(Tabla2[[#This Row],[GENERO]])="femenino"),"OK","Corregir")</f>
        <v>OK</v>
      </c>
      <c r="Z1961" s="10" t="str">
        <f>+IF(Tabla2[[#This Row],[Nro. DNI / CE]]="","Corregir",IF(LEN(Tabla2[[#This Row],[Nro. DNI / CE]])&gt;=8,"OK","Corregir"))</f>
        <v>OK</v>
      </c>
      <c r="AA1961" s="10">
        <f>COUNTIF(Tabla2[APELLIDOS Y NOMBRES],Tabla2[[#This Row],[APELLIDOS Y NOMBRES]])</f>
        <v>1</v>
      </c>
      <c r="AB1961" t="str">
        <f ca="1">+IFERROR(IF(Tabla2[[#This Row],[FECHA CESE/BAJA]]="","No Aplica",IF(AND(MONTH(Tabla2[[#This Row],[FECHA CESE/BAJA]])=MONTH(TODAY()-30),YEAR(Tabla2[[#This Row],[FECHA CESE/BAJA]])=YEAR(TODAY())),MONTH(TODAY()-30)&amp;"-"&amp;YEAR(TODAY()),"Borrar")),"No aplica")</f>
        <v>No Aplica</v>
      </c>
      <c r="AC1961" t="str">
        <f ca="1">+IFERROR(IF(Tabla2[[#This Row],[FECHA INICIO DE LABORES EN OBRA]]="","No Aplica",IF(AND(MONTH(Tabla2[[#This Row],[FECHA INICIO DE LABORES EN OBRA]])=MONTH(TODAY()-30),YEAR(Tabla2[[#This Row],[FECHA INICIO DE LABORES EN OBRA]])=YEAR(TODAY())),MONTH(TODAY()-30)&amp;"-"&amp;YEAR(TODAY()),"No Aplica")),"No Aplica")</f>
        <v>No Aplica</v>
      </c>
    </row>
    <row r="1962" spans="1:29" x14ac:dyDescent="0.25">
      <c r="A1962" s="2" t="s">
        <v>7160</v>
      </c>
      <c r="B1962" s="3" t="s">
        <v>7161</v>
      </c>
      <c r="C1962" s="3" t="s">
        <v>7161</v>
      </c>
      <c r="D1962" s="3" t="s">
        <v>7972</v>
      </c>
      <c r="E1962" s="3" t="s">
        <v>7973</v>
      </c>
      <c r="F1962" s="36">
        <v>37328</v>
      </c>
      <c r="G1962" s="3">
        <v>2</v>
      </c>
      <c r="H1962" s="3" t="s">
        <v>7461</v>
      </c>
      <c r="I1962" s="3" t="s">
        <v>7428</v>
      </c>
      <c r="J1962" s="3" t="s">
        <v>7974</v>
      </c>
      <c r="K1962" s="3" t="s">
        <v>1481</v>
      </c>
      <c r="L1962" s="8" t="s">
        <v>9813</v>
      </c>
      <c r="M1962" s="5"/>
      <c r="N1962" s="13" t="s">
        <v>1489</v>
      </c>
      <c r="O1962" s="5">
        <v>44690</v>
      </c>
      <c r="P1962" s="8">
        <v>1</v>
      </c>
      <c r="Q1962" s="9">
        <v>4</v>
      </c>
      <c r="R1962" s="9" t="str">
        <f>IFERROR(VLOOKUP(Tabla2[[#This Row],[CONTRATISTA PRNCIPAL]],Hoja1!$L$5:$M$9,2,FALSE),"CJV")</f>
        <v>CJV</v>
      </c>
      <c r="S1962" s="9" t="str">
        <f>IF(Tabla2[[#This Row],[EMPRESA]]=Tabla2[[#This Row],[CONTRATISTA PRNCIPAL]],"Principal","Secundaria")</f>
        <v>Principal</v>
      </c>
      <c r="T1962" s="10">
        <f>IFERROR(1/COUNTIF(Tabla2[CONTRATISTA PRNCIPAL],Tabla2[[#This Row],[CONTRATISTA PRNCIPAL]]),0)</f>
        <v>3.9215686274509803E-3</v>
      </c>
      <c r="U1962" s="33">
        <f ca="1">IF(((TODAY()-Tabla2[[#This Row],[FECHA NACIMIENTO]])/365)&lt;18,"Corregir", IF(((TODAY()-Tabla2[[#This Row],[FECHA NACIMIENTO]])/365)&gt;80, "Corregir",ROUNDDOWN(((TODAY()-Tabla2[[#This Row],[FECHA NACIMIENTO]])/365),0)))</f>
        <v>21</v>
      </c>
      <c r="V196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1962" s="34" t="str">
        <f ca="1">+IF(Tabla2[[#This Row],[Edad]]="Corregir","Corregir","Ok")</f>
        <v>Ok</v>
      </c>
      <c r="X1962" s="10" t="str">
        <f>+IFERROR(VLOOKUP(Tabla2[[#This Row],[DISTRITO SEGÚN DNI]],Hoja1!$A$2:$B$55,2,FALSE),"No")</f>
        <v>No</v>
      </c>
      <c r="Y1962" s="10" t="str">
        <f>IF(OR(LOWER(Tabla2[[#This Row],[GENERO]])="masculino", LOWER(Tabla2[[#This Row],[GENERO]])="femenino"),"OK","Corregir")</f>
        <v>OK</v>
      </c>
      <c r="Z1962" s="10" t="str">
        <f>+IF(Tabla2[[#This Row],[Nro. DNI / CE]]="","Corregir",IF(LEN(Tabla2[[#This Row],[Nro. DNI / CE]])&gt;=8,"OK","Corregir"))</f>
        <v>OK</v>
      </c>
      <c r="AA1962" s="10">
        <f>COUNTIF(Tabla2[APELLIDOS Y NOMBRES],Tabla2[[#This Row],[APELLIDOS Y NOMBRES]])</f>
        <v>1</v>
      </c>
      <c r="AB1962" t="str">
        <f ca="1">+IFERROR(IF(Tabla2[[#This Row],[FECHA CESE/BAJA]]="","No Aplica",IF(AND(MONTH(Tabla2[[#This Row],[FECHA CESE/BAJA]])=MONTH(TODAY()-30),YEAR(Tabla2[[#This Row],[FECHA CESE/BAJA]])=YEAR(TODAY())),MONTH(TODAY()-30)&amp;"-"&amp;YEAR(TODAY()),"Borrar")),"No aplica")</f>
        <v>No Aplica</v>
      </c>
      <c r="AC1962" t="str">
        <f ca="1">+IFERROR(IF(Tabla2[[#This Row],[FECHA INICIO DE LABORES EN OBRA]]="","No Aplica",IF(AND(MONTH(Tabla2[[#This Row],[FECHA INICIO DE LABORES EN OBRA]])=MONTH(TODAY()-30),YEAR(Tabla2[[#This Row],[FECHA INICIO DE LABORES EN OBRA]])=YEAR(TODAY())),MONTH(TODAY()-30)&amp;"-"&amp;YEAR(TODAY()),"No Aplica")),"No Aplica")</f>
        <v>No Aplica</v>
      </c>
    </row>
    <row r="1963" spans="1:29" x14ac:dyDescent="0.25">
      <c r="A1963" s="2" t="s">
        <v>7160</v>
      </c>
      <c r="B1963" s="3" t="s">
        <v>7161</v>
      </c>
      <c r="C1963" s="3" t="s">
        <v>7161</v>
      </c>
      <c r="D1963" s="3" t="s">
        <v>7975</v>
      </c>
      <c r="E1963" s="3" t="s">
        <v>7976</v>
      </c>
      <c r="F1963" s="36">
        <v>31363</v>
      </c>
      <c r="G1963" s="3">
        <v>2</v>
      </c>
      <c r="H1963" s="3" t="s">
        <v>7419</v>
      </c>
      <c r="I1963" s="3" t="s">
        <v>7415</v>
      </c>
      <c r="J1963" s="3" t="s">
        <v>7977</v>
      </c>
      <c r="K1963" s="3" t="s">
        <v>1481</v>
      </c>
      <c r="L1963" s="8" t="s">
        <v>9813</v>
      </c>
      <c r="M1963" s="5"/>
      <c r="N1963" s="13" t="s">
        <v>1489</v>
      </c>
      <c r="O1963" s="5" t="s">
        <v>7417</v>
      </c>
      <c r="P1963" s="8">
        <v>1</v>
      </c>
      <c r="Q1963" s="9">
        <v>4</v>
      </c>
      <c r="R1963" s="9" t="str">
        <f>IFERROR(VLOOKUP(Tabla2[[#This Row],[CONTRATISTA PRNCIPAL]],Hoja1!$L$5:$M$9,2,FALSE),"CJV")</f>
        <v>CJV</v>
      </c>
      <c r="S1963" s="9" t="str">
        <f>IF(Tabla2[[#This Row],[EMPRESA]]=Tabla2[[#This Row],[CONTRATISTA PRNCIPAL]],"Principal","Secundaria")</f>
        <v>Principal</v>
      </c>
      <c r="T1963" s="10">
        <f>IFERROR(1/COUNTIF(Tabla2[CONTRATISTA PRNCIPAL],Tabla2[[#This Row],[CONTRATISTA PRNCIPAL]]),0)</f>
        <v>3.9215686274509803E-3</v>
      </c>
      <c r="U1963" s="33">
        <f ca="1">IF(((TODAY()-Tabla2[[#This Row],[FECHA NACIMIENTO]])/365)&lt;18,"Corregir", IF(((TODAY()-Tabla2[[#This Row],[FECHA NACIMIENTO]])/365)&gt;80, "Corregir",ROUNDDOWN(((TODAY()-Tabla2[[#This Row],[FECHA NACIMIENTO]])/365),0)))</f>
        <v>37</v>
      </c>
      <c r="V196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963" s="34" t="str">
        <f ca="1">+IF(Tabla2[[#This Row],[Edad]]="Corregir","Corregir","Ok")</f>
        <v>Ok</v>
      </c>
      <c r="X1963" s="10" t="str">
        <f>+IFERROR(VLOOKUP(Tabla2[[#This Row],[DISTRITO SEGÚN DNI]],Hoja1!$A$2:$B$55,2,FALSE),"No")</f>
        <v>No</v>
      </c>
      <c r="Y1963" s="10" t="str">
        <f>IF(OR(LOWER(Tabla2[[#This Row],[GENERO]])="masculino", LOWER(Tabla2[[#This Row],[GENERO]])="femenino"),"OK","Corregir")</f>
        <v>OK</v>
      </c>
      <c r="Z1963" s="10" t="str">
        <f>+IF(Tabla2[[#This Row],[Nro. DNI / CE]]="","Corregir",IF(LEN(Tabla2[[#This Row],[Nro. DNI / CE]])&gt;=8,"OK","Corregir"))</f>
        <v>OK</v>
      </c>
      <c r="AA1963" s="10">
        <f>COUNTIF(Tabla2[APELLIDOS Y NOMBRES],Tabla2[[#This Row],[APELLIDOS Y NOMBRES]])</f>
        <v>1</v>
      </c>
      <c r="AB1963" t="str">
        <f ca="1">+IFERROR(IF(Tabla2[[#This Row],[FECHA CESE/BAJA]]="","No Aplica",IF(AND(MONTH(Tabla2[[#This Row],[FECHA CESE/BAJA]])=MONTH(TODAY()-30),YEAR(Tabla2[[#This Row],[FECHA CESE/BAJA]])=YEAR(TODAY())),MONTH(TODAY()-30)&amp;"-"&amp;YEAR(TODAY()),"Borrar")),"No aplica")</f>
        <v>No Aplica</v>
      </c>
      <c r="AC1963" t="str">
        <f ca="1">+IFERROR(IF(Tabla2[[#This Row],[FECHA INICIO DE LABORES EN OBRA]]="","No Aplica",IF(AND(MONTH(Tabla2[[#This Row],[FECHA INICIO DE LABORES EN OBRA]])=MONTH(TODAY()-30),YEAR(Tabla2[[#This Row],[FECHA INICIO DE LABORES EN OBRA]])=YEAR(TODAY())),MONTH(TODAY()-30)&amp;"-"&amp;YEAR(TODAY()),"No Aplica")),"No Aplica")</f>
        <v>No Aplica</v>
      </c>
    </row>
    <row r="1964" spans="1:29" x14ac:dyDescent="0.25">
      <c r="A1964" s="2" t="s">
        <v>7160</v>
      </c>
      <c r="B1964" s="3" t="s">
        <v>7161</v>
      </c>
      <c r="C1964" s="3" t="s">
        <v>7161</v>
      </c>
      <c r="D1964" s="3" t="s">
        <v>7978</v>
      </c>
      <c r="E1964" s="3" t="s">
        <v>7979</v>
      </c>
      <c r="F1964" s="36">
        <v>33461</v>
      </c>
      <c r="G1964" s="3">
        <v>2</v>
      </c>
      <c r="H1964" s="3" t="s">
        <v>1406</v>
      </c>
      <c r="I1964" s="3" t="s">
        <v>7502</v>
      </c>
      <c r="J1964" s="3" t="s">
        <v>7980</v>
      </c>
      <c r="K1964" s="3" t="s">
        <v>1473</v>
      </c>
      <c r="L1964" s="8" t="s">
        <v>9813</v>
      </c>
      <c r="M1964" s="5"/>
      <c r="N1964" s="13" t="s">
        <v>1489</v>
      </c>
      <c r="O1964" s="5" t="s">
        <v>7866</v>
      </c>
      <c r="P1964" s="8">
        <v>1</v>
      </c>
      <c r="Q1964" s="9">
        <v>4</v>
      </c>
      <c r="R1964" s="9" t="str">
        <f>IFERROR(VLOOKUP(Tabla2[[#This Row],[CONTRATISTA PRNCIPAL]],Hoja1!$L$5:$M$9,2,FALSE),"CJV")</f>
        <v>CJV</v>
      </c>
      <c r="S1964" s="9" t="str">
        <f>IF(Tabla2[[#This Row],[EMPRESA]]=Tabla2[[#This Row],[CONTRATISTA PRNCIPAL]],"Principal","Secundaria")</f>
        <v>Principal</v>
      </c>
      <c r="T1964" s="10">
        <f>IFERROR(1/COUNTIF(Tabla2[CONTRATISTA PRNCIPAL],Tabla2[[#This Row],[CONTRATISTA PRNCIPAL]]),0)</f>
        <v>3.9215686274509803E-3</v>
      </c>
      <c r="U1964" s="33">
        <f ca="1">IF(((TODAY()-Tabla2[[#This Row],[FECHA NACIMIENTO]])/365)&lt;18,"Corregir", IF(((TODAY()-Tabla2[[#This Row],[FECHA NACIMIENTO]])/365)&gt;80, "Corregir",ROUNDDOWN(((TODAY()-Tabla2[[#This Row],[FECHA NACIMIENTO]])/365),0)))</f>
        <v>32</v>
      </c>
      <c r="V196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964" s="34" t="str">
        <f ca="1">+IF(Tabla2[[#This Row],[Edad]]="Corregir","Corregir","Ok")</f>
        <v>Ok</v>
      </c>
      <c r="X1964" s="10" t="str">
        <f>+IFERROR(VLOOKUP(Tabla2[[#This Row],[DISTRITO SEGÚN DNI]],Hoja1!$A$2:$B$55,2,FALSE),"No")</f>
        <v>No</v>
      </c>
      <c r="Y1964" s="10" t="str">
        <f>IF(OR(LOWER(Tabla2[[#This Row],[GENERO]])="masculino", LOWER(Tabla2[[#This Row],[GENERO]])="femenino"),"OK","Corregir")</f>
        <v>OK</v>
      </c>
      <c r="Z1964" s="10" t="str">
        <f>+IF(Tabla2[[#This Row],[Nro. DNI / CE]]="","Corregir",IF(LEN(Tabla2[[#This Row],[Nro. DNI / CE]])&gt;=8,"OK","Corregir"))</f>
        <v>OK</v>
      </c>
      <c r="AA1964" s="10">
        <f>COUNTIF(Tabla2[APELLIDOS Y NOMBRES],Tabla2[[#This Row],[APELLIDOS Y NOMBRES]])</f>
        <v>1</v>
      </c>
      <c r="AB1964" t="str">
        <f ca="1">+IFERROR(IF(Tabla2[[#This Row],[FECHA CESE/BAJA]]="","No Aplica",IF(AND(MONTH(Tabla2[[#This Row],[FECHA CESE/BAJA]])=MONTH(TODAY()-30),YEAR(Tabla2[[#This Row],[FECHA CESE/BAJA]])=YEAR(TODAY())),MONTH(TODAY()-30)&amp;"-"&amp;YEAR(TODAY()),"Borrar")),"No aplica")</f>
        <v>No Aplica</v>
      </c>
      <c r="AC1964" t="str">
        <f ca="1">+IFERROR(IF(Tabla2[[#This Row],[FECHA INICIO DE LABORES EN OBRA]]="","No Aplica",IF(AND(MONTH(Tabla2[[#This Row],[FECHA INICIO DE LABORES EN OBRA]])=MONTH(TODAY()-30),YEAR(Tabla2[[#This Row],[FECHA INICIO DE LABORES EN OBRA]])=YEAR(TODAY())),MONTH(TODAY()-30)&amp;"-"&amp;YEAR(TODAY()),"No Aplica")),"No Aplica")</f>
        <v>No Aplica</v>
      </c>
    </row>
    <row r="1965" spans="1:29" x14ac:dyDescent="0.25">
      <c r="A1965" s="2" t="s">
        <v>7160</v>
      </c>
      <c r="B1965" s="3" t="s">
        <v>7161</v>
      </c>
      <c r="C1965" s="3" t="s">
        <v>7161</v>
      </c>
      <c r="D1965" s="3" t="s">
        <v>7981</v>
      </c>
      <c r="E1965" s="3" t="s">
        <v>7982</v>
      </c>
      <c r="F1965" s="36">
        <v>31933</v>
      </c>
      <c r="G1965" s="3">
        <v>2</v>
      </c>
      <c r="H1965" s="3" t="s">
        <v>7457</v>
      </c>
      <c r="I1965" s="3" t="s">
        <v>7415</v>
      </c>
      <c r="J1965" s="3" t="s">
        <v>7983</v>
      </c>
      <c r="K1965" s="3" t="s">
        <v>4718</v>
      </c>
      <c r="L1965" s="8" t="s">
        <v>9813</v>
      </c>
      <c r="M1965" s="5"/>
      <c r="N1965" s="13" t="s">
        <v>1489</v>
      </c>
      <c r="O1965" s="5">
        <v>44790</v>
      </c>
      <c r="P1965" s="8">
        <v>1</v>
      </c>
      <c r="Q1965" s="9">
        <v>4</v>
      </c>
      <c r="R1965" s="9" t="str">
        <f>IFERROR(VLOOKUP(Tabla2[[#This Row],[CONTRATISTA PRNCIPAL]],Hoja1!$L$5:$M$9,2,FALSE),"CJV")</f>
        <v>CJV</v>
      </c>
      <c r="S1965" s="9" t="str">
        <f>IF(Tabla2[[#This Row],[EMPRESA]]=Tabla2[[#This Row],[CONTRATISTA PRNCIPAL]],"Principal","Secundaria")</f>
        <v>Principal</v>
      </c>
      <c r="T1965" s="10">
        <f>IFERROR(1/COUNTIF(Tabla2[CONTRATISTA PRNCIPAL],Tabla2[[#This Row],[CONTRATISTA PRNCIPAL]]),0)</f>
        <v>3.9215686274509803E-3</v>
      </c>
      <c r="U1965" s="33">
        <f ca="1">IF(((TODAY()-Tabla2[[#This Row],[FECHA NACIMIENTO]])/365)&lt;18,"Corregir", IF(((TODAY()-Tabla2[[#This Row],[FECHA NACIMIENTO]])/365)&gt;80, "Corregir",ROUNDDOWN(((TODAY()-Tabla2[[#This Row],[FECHA NACIMIENTO]])/365),0)))</f>
        <v>36</v>
      </c>
      <c r="V196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965" s="34" t="str">
        <f ca="1">+IF(Tabla2[[#This Row],[Edad]]="Corregir","Corregir","Ok")</f>
        <v>Ok</v>
      </c>
      <c r="X1965" s="10" t="str">
        <f>+IFERROR(VLOOKUP(Tabla2[[#This Row],[DISTRITO SEGÚN DNI]],Hoja1!$A$2:$B$55,2,FALSE),"No")</f>
        <v>No</v>
      </c>
      <c r="Y1965" s="10" t="str">
        <f>IF(OR(LOWER(Tabla2[[#This Row],[GENERO]])="masculino", LOWER(Tabla2[[#This Row],[GENERO]])="femenino"),"OK","Corregir")</f>
        <v>OK</v>
      </c>
      <c r="Z1965" s="10" t="str">
        <f>+IF(Tabla2[[#This Row],[Nro. DNI / CE]]="","Corregir",IF(LEN(Tabla2[[#This Row],[Nro. DNI / CE]])&gt;=8,"OK","Corregir"))</f>
        <v>OK</v>
      </c>
      <c r="AA1965" s="10">
        <f>COUNTIF(Tabla2[APELLIDOS Y NOMBRES],Tabla2[[#This Row],[APELLIDOS Y NOMBRES]])</f>
        <v>1</v>
      </c>
      <c r="AB1965" t="str">
        <f ca="1">+IFERROR(IF(Tabla2[[#This Row],[FECHA CESE/BAJA]]="","No Aplica",IF(AND(MONTH(Tabla2[[#This Row],[FECHA CESE/BAJA]])=MONTH(TODAY()-30),YEAR(Tabla2[[#This Row],[FECHA CESE/BAJA]])=YEAR(TODAY())),MONTH(TODAY()-30)&amp;"-"&amp;YEAR(TODAY()),"Borrar")),"No aplica")</f>
        <v>No Aplica</v>
      </c>
      <c r="AC1965" t="str">
        <f ca="1">+IFERROR(IF(Tabla2[[#This Row],[FECHA INICIO DE LABORES EN OBRA]]="","No Aplica",IF(AND(MONTH(Tabla2[[#This Row],[FECHA INICIO DE LABORES EN OBRA]])=MONTH(TODAY()-30),YEAR(Tabla2[[#This Row],[FECHA INICIO DE LABORES EN OBRA]])=YEAR(TODAY())),MONTH(TODAY()-30)&amp;"-"&amp;YEAR(TODAY()),"No Aplica")),"No Aplica")</f>
        <v>No Aplica</v>
      </c>
    </row>
    <row r="1966" spans="1:29" x14ac:dyDescent="0.25">
      <c r="A1966" s="2" t="s">
        <v>7160</v>
      </c>
      <c r="B1966" s="3" t="s">
        <v>7161</v>
      </c>
      <c r="C1966" s="3" t="s">
        <v>7161</v>
      </c>
      <c r="D1966" s="3" t="s">
        <v>7984</v>
      </c>
      <c r="E1966" s="3" t="s">
        <v>7985</v>
      </c>
      <c r="F1966" s="36">
        <v>33030</v>
      </c>
      <c r="G1966" s="3">
        <v>2</v>
      </c>
      <c r="H1966" s="3" t="s">
        <v>7568</v>
      </c>
      <c r="I1966" s="3" t="s">
        <v>7428</v>
      </c>
      <c r="J1966" s="3" t="s">
        <v>7986</v>
      </c>
      <c r="K1966" s="3" t="s">
        <v>1481</v>
      </c>
      <c r="L1966" s="8" t="s">
        <v>9813</v>
      </c>
      <c r="M1966" s="5"/>
      <c r="N1966" s="13" t="s">
        <v>1489</v>
      </c>
      <c r="O1966" s="5" t="s">
        <v>7797</v>
      </c>
      <c r="P1966" s="8">
        <v>1</v>
      </c>
      <c r="Q1966" s="9">
        <v>4</v>
      </c>
      <c r="R1966" s="9" t="str">
        <f>IFERROR(VLOOKUP(Tabla2[[#This Row],[CONTRATISTA PRNCIPAL]],Hoja1!$L$5:$M$9,2,FALSE),"CJV")</f>
        <v>CJV</v>
      </c>
      <c r="S1966" s="9" t="str">
        <f>IF(Tabla2[[#This Row],[EMPRESA]]=Tabla2[[#This Row],[CONTRATISTA PRNCIPAL]],"Principal","Secundaria")</f>
        <v>Principal</v>
      </c>
      <c r="T1966" s="10">
        <f>IFERROR(1/COUNTIF(Tabla2[CONTRATISTA PRNCIPAL],Tabla2[[#This Row],[CONTRATISTA PRNCIPAL]]),0)</f>
        <v>3.9215686274509803E-3</v>
      </c>
      <c r="U1966" s="33">
        <f ca="1">IF(((TODAY()-Tabla2[[#This Row],[FECHA NACIMIENTO]])/365)&lt;18,"Corregir", IF(((TODAY()-Tabla2[[#This Row],[FECHA NACIMIENTO]])/365)&gt;80, "Corregir",ROUNDDOWN(((TODAY()-Tabla2[[#This Row],[FECHA NACIMIENTO]])/365),0)))</f>
        <v>33</v>
      </c>
      <c r="V196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966" s="34" t="str">
        <f ca="1">+IF(Tabla2[[#This Row],[Edad]]="Corregir","Corregir","Ok")</f>
        <v>Ok</v>
      </c>
      <c r="X1966" s="10" t="str">
        <f>+IFERROR(VLOOKUP(Tabla2[[#This Row],[DISTRITO SEGÚN DNI]],Hoja1!$A$2:$B$55,2,FALSE),"No")</f>
        <v>No</v>
      </c>
      <c r="Y1966" s="10" t="str">
        <f>IF(OR(LOWER(Tabla2[[#This Row],[GENERO]])="masculino", LOWER(Tabla2[[#This Row],[GENERO]])="femenino"),"OK","Corregir")</f>
        <v>OK</v>
      </c>
      <c r="Z1966" s="10" t="str">
        <f>+IF(Tabla2[[#This Row],[Nro. DNI / CE]]="","Corregir",IF(LEN(Tabla2[[#This Row],[Nro. DNI / CE]])&gt;=8,"OK","Corregir"))</f>
        <v>OK</v>
      </c>
      <c r="AA1966" s="10">
        <f>COUNTIF(Tabla2[APELLIDOS Y NOMBRES],Tabla2[[#This Row],[APELLIDOS Y NOMBRES]])</f>
        <v>1</v>
      </c>
      <c r="AB1966" t="str">
        <f ca="1">+IFERROR(IF(Tabla2[[#This Row],[FECHA CESE/BAJA]]="","No Aplica",IF(AND(MONTH(Tabla2[[#This Row],[FECHA CESE/BAJA]])=MONTH(TODAY()-30),YEAR(Tabla2[[#This Row],[FECHA CESE/BAJA]])=YEAR(TODAY())),MONTH(TODAY()-30)&amp;"-"&amp;YEAR(TODAY()),"Borrar")),"No aplica")</f>
        <v>No Aplica</v>
      </c>
      <c r="AC1966" t="str">
        <f ca="1">+IFERROR(IF(Tabla2[[#This Row],[FECHA INICIO DE LABORES EN OBRA]]="","No Aplica",IF(AND(MONTH(Tabla2[[#This Row],[FECHA INICIO DE LABORES EN OBRA]])=MONTH(TODAY()-30),YEAR(Tabla2[[#This Row],[FECHA INICIO DE LABORES EN OBRA]])=YEAR(TODAY())),MONTH(TODAY()-30)&amp;"-"&amp;YEAR(TODAY()),"No Aplica")),"No Aplica")</f>
        <v>No Aplica</v>
      </c>
    </row>
    <row r="1967" spans="1:29" x14ac:dyDescent="0.25">
      <c r="A1967" s="2" t="s">
        <v>7160</v>
      </c>
      <c r="B1967" s="3" t="s">
        <v>7161</v>
      </c>
      <c r="C1967" s="3" t="s">
        <v>7161</v>
      </c>
      <c r="D1967" s="3" t="s">
        <v>7987</v>
      </c>
      <c r="E1967" s="3" t="s">
        <v>7988</v>
      </c>
      <c r="F1967" s="36">
        <v>26344</v>
      </c>
      <c r="G1967" s="3">
        <v>2</v>
      </c>
      <c r="H1967" s="3" t="s">
        <v>7457</v>
      </c>
      <c r="I1967" s="3" t="s">
        <v>7415</v>
      </c>
      <c r="J1967" s="3" t="s">
        <v>7989</v>
      </c>
      <c r="K1967" s="3" t="s">
        <v>2078</v>
      </c>
      <c r="L1967" s="8" t="s">
        <v>9813</v>
      </c>
      <c r="M1967" s="5"/>
      <c r="N1967" s="13" t="s">
        <v>1489</v>
      </c>
      <c r="O1967" s="5" t="s">
        <v>7800</v>
      </c>
      <c r="P1967" s="8">
        <v>1</v>
      </c>
      <c r="Q1967" s="9">
        <v>4</v>
      </c>
      <c r="R1967" s="9" t="str">
        <f>IFERROR(VLOOKUP(Tabla2[[#This Row],[CONTRATISTA PRNCIPAL]],Hoja1!$L$5:$M$9,2,FALSE),"CJV")</f>
        <v>CJV</v>
      </c>
      <c r="S1967" s="9" t="str">
        <f>IF(Tabla2[[#This Row],[EMPRESA]]=Tabla2[[#This Row],[CONTRATISTA PRNCIPAL]],"Principal","Secundaria")</f>
        <v>Principal</v>
      </c>
      <c r="T1967" s="10">
        <f>IFERROR(1/COUNTIF(Tabla2[CONTRATISTA PRNCIPAL],Tabla2[[#This Row],[CONTRATISTA PRNCIPAL]]),0)</f>
        <v>3.9215686274509803E-3</v>
      </c>
      <c r="U1967" s="33">
        <f ca="1">IF(((TODAY()-Tabla2[[#This Row],[FECHA NACIMIENTO]])/365)&lt;18,"Corregir", IF(((TODAY()-Tabla2[[#This Row],[FECHA NACIMIENTO]])/365)&gt;80, "Corregir",ROUNDDOWN(((TODAY()-Tabla2[[#This Row],[FECHA NACIMIENTO]])/365),0)))</f>
        <v>51</v>
      </c>
      <c r="V196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967" s="34" t="str">
        <f ca="1">+IF(Tabla2[[#This Row],[Edad]]="Corregir","Corregir","Ok")</f>
        <v>Ok</v>
      </c>
      <c r="X1967" s="10" t="str">
        <f>+IFERROR(VLOOKUP(Tabla2[[#This Row],[DISTRITO SEGÚN DNI]],Hoja1!$A$2:$B$55,2,FALSE),"No")</f>
        <v>ATE</v>
      </c>
      <c r="Y1967" s="10" t="str">
        <f>IF(OR(LOWER(Tabla2[[#This Row],[GENERO]])="masculino", LOWER(Tabla2[[#This Row],[GENERO]])="femenino"),"OK","Corregir")</f>
        <v>OK</v>
      </c>
      <c r="Z1967" s="10" t="str">
        <f>+IF(Tabla2[[#This Row],[Nro. DNI / CE]]="","Corregir",IF(LEN(Tabla2[[#This Row],[Nro. DNI / CE]])&gt;=8,"OK","Corregir"))</f>
        <v>OK</v>
      </c>
      <c r="AA1967" s="10">
        <f>COUNTIF(Tabla2[APELLIDOS Y NOMBRES],Tabla2[[#This Row],[APELLIDOS Y NOMBRES]])</f>
        <v>1</v>
      </c>
      <c r="AB1967" t="str">
        <f ca="1">+IFERROR(IF(Tabla2[[#This Row],[FECHA CESE/BAJA]]="","No Aplica",IF(AND(MONTH(Tabla2[[#This Row],[FECHA CESE/BAJA]])=MONTH(TODAY()-30),YEAR(Tabla2[[#This Row],[FECHA CESE/BAJA]])=YEAR(TODAY())),MONTH(TODAY()-30)&amp;"-"&amp;YEAR(TODAY()),"Borrar")),"No aplica")</f>
        <v>No Aplica</v>
      </c>
      <c r="AC1967" t="str">
        <f ca="1">+IFERROR(IF(Tabla2[[#This Row],[FECHA INICIO DE LABORES EN OBRA]]="","No Aplica",IF(AND(MONTH(Tabla2[[#This Row],[FECHA INICIO DE LABORES EN OBRA]])=MONTH(TODAY()-30),YEAR(Tabla2[[#This Row],[FECHA INICIO DE LABORES EN OBRA]])=YEAR(TODAY())),MONTH(TODAY()-30)&amp;"-"&amp;YEAR(TODAY()),"No Aplica")),"No Aplica")</f>
        <v>No Aplica</v>
      </c>
    </row>
    <row r="1968" spans="1:29" x14ac:dyDescent="0.25">
      <c r="A1968" s="2" t="s">
        <v>7160</v>
      </c>
      <c r="B1968" s="3" t="s">
        <v>7161</v>
      </c>
      <c r="C1968" s="3" t="s">
        <v>7161</v>
      </c>
      <c r="D1968" s="3" t="s">
        <v>7990</v>
      </c>
      <c r="E1968" s="3" t="s">
        <v>7991</v>
      </c>
      <c r="F1968" s="36">
        <v>31812</v>
      </c>
      <c r="G1968" s="3">
        <v>1</v>
      </c>
      <c r="H1968" s="3" t="s">
        <v>7641</v>
      </c>
      <c r="I1968" s="3" t="s">
        <v>7428</v>
      </c>
      <c r="J1968" s="3" t="s">
        <v>7992</v>
      </c>
      <c r="K1968" s="3" t="s">
        <v>1443</v>
      </c>
      <c r="L1968" s="8" t="s">
        <v>9813</v>
      </c>
      <c r="M1968" s="5"/>
      <c r="N1968" s="13" t="s">
        <v>1489</v>
      </c>
      <c r="O1968" s="5">
        <v>44409</v>
      </c>
      <c r="P1968" s="8">
        <v>1</v>
      </c>
      <c r="Q1968" s="9">
        <v>1</v>
      </c>
      <c r="R1968" s="9" t="str">
        <f>IFERROR(VLOOKUP(Tabla2[[#This Row],[CONTRATISTA PRNCIPAL]],Hoja1!$L$5:$M$9,2,FALSE),"CJV")</f>
        <v>CJV</v>
      </c>
      <c r="S1968" s="9" t="str">
        <f>IF(Tabla2[[#This Row],[EMPRESA]]=Tabla2[[#This Row],[CONTRATISTA PRNCIPAL]],"Principal","Secundaria")</f>
        <v>Principal</v>
      </c>
      <c r="T1968" s="10">
        <f>IFERROR(1/COUNTIF(Tabla2[CONTRATISTA PRNCIPAL],Tabla2[[#This Row],[CONTRATISTA PRNCIPAL]]),0)</f>
        <v>3.9215686274509803E-3</v>
      </c>
      <c r="U1968" s="33">
        <f ca="1">IF(((TODAY()-Tabla2[[#This Row],[FECHA NACIMIENTO]])/365)&lt;18,"Corregir", IF(((TODAY()-Tabla2[[#This Row],[FECHA NACIMIENTO]])/365)&gt;80, "Corregir",ROUNDDOWN(((TODAY()-Tabla2[[#This Row],[FECHA NACIMIENTO]])/365),0)))</f>
        <v>36</v>
      </c>
      <c r="V196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968" s="34" t="str">
        <f ca="1">+IF(Tabla2[[#This Row],[Edad]]="Corregir","Corregir","Ok")</f>
        <v>Ok</v>
      </c>
      <c r="X1968" s="10" t="str">
        <f>+IFERROR(VLOOKUP(Tabla2[[#This Row],[DISTRITO SEGÚN DNI]],Hoja1!$A$2:$B$55,2,FALSE),"No")</f>
        <v>No</v>
      </c>
      <c r="Y1968" s="10" t="str">
        <f>IF(OR(LOWER(Tabla2[[#This Row],[GENERO]])="masculino", LOWER(Tabla2[[#This Row],[GENERO]])="femenino"),"OK","Corregir")</f>
        <v>OK</v>
      </c>
      <c r="Z1968" s="10" t="str">
        <f>+IF(Tabla2[[#This Row],[Nro. DNI / CE]]="","Corregir",IF(LEN(Tabla2[[#This Row],[Nro. DNI / CE]])&gt;=8,"OK","Corregir"))</f>
        <v>OK</v>
      </c>
      <c r="AA1968" s="10">
        <f>COUNTIF(Tabla2[APELLIDOS Y NOMBRES],Tabla2[[#This Row],[APELLIDOS Y NOMBRES]])</f>
        <v>1</v>
      </c>
      <c r="AB1968" t="str">
        <f ca="1">+IFERROR(IF(Tabla2[[#This Row],[FECHA CESE/BAJA]]="","No Aplica",IF(AND(MONTH(Tabla2[[#This Row],[FECHA CESE/BAJA]])=MONTH(TODAY()-30),YEAR(Tabla2[[#This Row],[FECHA CESE/BAJA]])=YEAR(TODAY())),MONTH(TODAY()-30)&amp;"-"&amp;YEAR(TODAY()),"Borrar")),"No aplica")</f>
        <v>No Aplica</v>
      </c>
      <c r="AC1968" t="str">
        <f ca="1">+IFERROR(IF(Tabla2[[#This Row],[FECHA INICIO DE LABORES EN OBRA]]="","No Aplica",IF(AND(MONTH(Tabla2[[#This Row],[FECHA INICIO DE LABORES EN OBRA]])=MONTH(TODAY()-30),YEAR(Tabla2[[#This Row],[FECHA INICIO DE LABORES EN OBRA]])=YEAR(TODAY())),MONTH(TODAY()-30)&amp;"-"&amp;YEAR(TODAY()),"No Aplica")),"No Aplica")</f>
        <v>No Aplica</v>
      </c>
    </row>
    <row r="1969" spans="1:29" x14ac:dyDescent="0.25">
      <c r="A1969" s="2" t="s">
        <v>7160</v>
      </c>
      <c r="B1969" s="3" t="s">
        <v>7161</v>
      </c>
      <c r="C1969" s="3" t="s">
        <v>7161</v>
      </c>
      <c r="D1969" s="3" t="s">
        <v>7993</v>
      </c>
      <c r="E1969" s="3" t="s">
        <v>7994</v>
      </c>
      <c r="F1969" s="36">
        <v>33902</v>
      </c>
      <c r="G1969" s="3">
        <v>1</v>
      </c>
      <c r="H1969" s="3" t="s">
        <v>7495</v>
      </c>
      <c r="I1969" s="3" t="s">
        <v>7415</v>
      </c>
      <c r="J1969" s="3" t="s">
        <v>7995</v>
      </c>
      <c r="K1969" s="3" t="s">
        <v>1483</v>
      </c>
      <c r="L1969" s="8" t="s">
        <v>9818</v>
      </c>
      <c r="M1969" s="5"/>
      <c r="N1969" s="13" t="s">
        <v>1489</v>
      </c>
      <c r="O1969" s="5" t="s">
        <v>7996</v>
      </c>
      <c r="P1969" s="8">
        <v>1</v>
      </c>
      <c r="Q1969" s="9">
        <v>1</v>
      </c>
      <c r="R1969" s="9" t="str">
        <f>IFERROR(VLOOKUP(Tabla2[[#This Row],[CONTRATISTA PRNCIPAL]],Hoja1!$L$5:$M$9,2,FALSE),"CJV")</f>
        <v>CJV</v>
      </c>
      <c r="S1969" s="9" t="str">
        <f>IF(Tabla2[[#This Row],[EMPRESA]]=Tabla2[[#This Row],[CONTRATISTA PRNCIPAL]],"Principal","Secundaria")</f>
        <v>Principal</v>
      </c>
      <c r="T1969" s="10">
        <f>IFERROR(1/COUNTIF(Tabla2[CONTRATISTA PRNCIPAL],Tabla2[[#This Row],[CONTRATISTA PRNCIPAL]]),0)</f>
        <v>3.9215686274509803E-3</v>
      </c>
      <c r="U1969" s="33">
        <f ca="1">IF(((TODAY()-Tabla2[[#This Row],[FECHA NACIMIENTO]])/365)&lt;18,"Corregir", IF(((TODAY()-Tabla2[[#This Row],[FECHA NACIMIENTO]])/365)&gt;80, "Corregir",ROUNDDOWN(((TODAY()-Tabla2[[#This Row],[FECHA NACIMIENTO]])/365),0)))</f>
        <v>30</v>
      </c>
      <c r="V196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969" s="34" t="str">
        <f ca="1">+IF(Tabla2[[#This Row],[Edad]]="Corregir","Corregir","Ok")</f>
        <v>Ok</v>
      </c>
      <c r="X1969" s="10" t="str">
        <f>+IFERROR(VLOOKUP(Tabla2[[#This Row],[DISTRITO SEGÚN DNI]],Hoja1!$A$2:$B$55,2,FALSE),"No")</f>
        <v>No</v>
      </c>
      <c r="Y1969" s="10" t="str">
        <f>IF(OR(LOWER(Tabla2[[#This Row],[GENERO]])="masculino", LOWER(Tabla2[[#This Row],[GENERO]])="femenino"),"OK","Corregir")</f>
        <v>OK</v>
      </c>
      <c r="Z1969" s="10" t="str">
        <f>+IF(Tabla2[[#This Row],[Nro. DNI / CE]]="","Corregir",IF(LEN(Tabla2[[#This Row],[Nro. DNI / CE]])&gt;=8,"OK","Corregir"))</f>
        <v>OK</v>
      </c>
      <c r="AA1969" s="10">
        <f>COUNTIF(Tabla2[APELLIDOS Y NOMBRES],Tabla2[[#This Row],[APELLIDOS Y NOMBRES]])</f>
        <v>1</v>
      </c>
      <c r="AB1969" t="str">
        <f ca="1">+IFERROR(IF(Tabla2[[#This Row],[FECHA CESE/BAJA]]="","No Aplica",IF(AND(MONTH(Tabla2[[#This Row],[FECHA CESE/BAJA]])=MONTH(TODAY()-30),YEAR(Tabla2[[#This Row],[FECHA CESE/BAJA]])=YEAR(TODAY())),MONTH(TODAY()-30)&amp;"-"&amp;YEAR(TODAY()),"Borrar")),"No aplica")</f>
        <v>No Aplica</v>
      </c>
      <c r="AC1969" t="str">
        <f ca="1">+IFERROR(IF(Tabla2[[#This Row],[FECHA INICIO DE LABORES EN OBRA]]="","No Aplica",IF(AND(MONTH(Tabla2[[#This Row],[FECHA INICIO DE LABORES EN OBRA]])=MONTH(TODAY()-30),YEAR(Tabla2[[#This Row],[FECHA INICIO DE LABORES EN OBRA]])=YEAR(TODAY())),MONTH(TODAY()-30)&amp;"-"&amp;YEAR(TODAY()),"No Aplica")),"No Aplica")</f>
        <v>No Aplica</v>
      </c>
    </row>
    <row r="1970" spans="1:29" x14ac:dyDescent="0.25">
      <c r="A1970" s="2" t="s">
        <v>7160</v>
      </c>
      <c r="B1970" s="3" t="s">
        <v>7161</v>
      </c>
      <c r="C1970" s="3" t="s">
        <v>7161</v>
      </c>
      <c r="D1970" s="3" t="s">
        <v>11179</v>
      </c>
      <c r="E1970" s="3" t="s">
        <v>11180</v>
      </c>
      <c r="F1970" s="36">
        <v>32522</v>
      </c>
      <c r="G1970" s="3">
        <v>2</v>
      </c>
      <c r="H1970" s="3" t="s">
        <v>8173</v>
      </c>
      <c r="I1970" s="3" t="s">
        <v>11165</v>
      </c>
      <c r="J1970" s="3" t="s">
        <v>11181</v>
      </c>
      <c r="K1970" s="3" t="s">
        <v>2467</v>
      </c>
      <c r="L1970" s="8" t="s">
        <v>9813</v>
      </c>
      <c r="M1970" s="5"/>
      <c r="N1970" s="13" t="s">
        <v>1489</v>
      </c>
      <c r="O1970" s="5">
        <v>45141</v>
      </c>
      <c r="P1970" s="8">
        <v>1</v>
      </c>
      <c r="Q1970" s="9">
        <v>4</v>
      </c>
      <c r="R1970" s="9" t="str">
        <f>IFERROR(VLOOKUP(Tabla2[[#This Row],[CONTRATISTA PRNCIPAL]],Hoja1!$L$5:$M$9,2,FALSE),"CJV")</f>
        <v>CJV</v>
      </c>
      <c r="S1970" s="9" t="str">
        <f>IF(Tabla2[[#This Row],[EMPRESA]]=Tabla2[[#This Row],[CONTRATISTA PRNCIPAL]],"Principal","Secundaria")</f>
        <v>Principal</v>
      </c>
      <c r="T1970" s="10">
        <f>IFERROR(1/COUNTIF(Tabla2[CONTRATISTA PRNCIPAL],Tabla2[[#This Row],[CONTRATISTA PRNCIPAL]]),0)</f>
        <v>3.9215686274509803E-3</v>
      </c>
      <c r="U1970" s="33">
        <f ca="1">IF(((TODAY()-Tabla2[[#This Row],[FECHA NACIMIENTO]])/365)&lt;18,"Corregir", IF(((TODAY()-Tabla2[[#This Row],[FECHA NACIMIENTO]])/365)&gt;80, "Corregir",ROUNDDOWN(((TODAY()-Tabla2[[#This Row],[FECHA NACIMIENTO]])/365),0)))</f>
        <v>34</v>
      </c>
      <c r="V197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970" s="34" t="str">
        <f ca="1">+IF(Tabla2[[#This Row],[Edad]]="Corregir","Corregir","Ok")</f>
        <v>Ok</v>
      </c>
      <c r="X1970" s="10" t="str">
        <f>+IFERROR(VLOOKUP(Tabla2[[#This Row],[DISTRITO SEGÚN DNI]],Hoja1!$A$2:$B$55,2,FALSE),"No")</f>
        <v>No</v>
      </c>
      <c r="Y1970" s="10" t="str">
        <f>IF(OR(LOWER(Tabla2[[#This Row],[GENERO]])="masculino", LOWER(Tabla2[[#This Row],[GENERO]])="femenino"),"OK","Corregir")</f>
        <v>OK</v>
      </c>
      <c r="Z1970" s="10" t="str">
        <f>+IF(Tabla2[[#This Row],[Nro. DNI / CE]]="","Corregir",IF(LEN(Tabla2[[#This Row],[Nro. DNI / CE]])&gt;=8,"OK","Corregir"))</f>
        <v>OK</v>
      </c>
      <c r="AA1970" s="10">
        <f>COUNTIF(Tabla2[APELLIDOS Y NOMBRES],Tabla2[[#This Row],[APELLIDOS Y NOMBRES]])</f>
        <v>1</v>
      </c>
      <c r="AB1970" t="str">
        <f ca="1">+IFERROR(IF(Tabla2[[#This Row],[FECHA CESE/BAJA]]="","No Aplica",IF(AND(MONTH(Tabla2[[#This Row],[FECHA CESE/BAJA]])=MONTH(TODAY()-30),YEAR(Tabla2[[#This Row],[FECHA CESE/BAJA]])=YEAR(TODAY())),MONTH(TODAY()-30)&amp;"-"&amp;YEAR(TODAY()),"Borrar")),"No aplica")</f>
        <v>No Aplica</v>
      </c>
      <c r="AC1970" t="str">
        <f ca="1">+IFERROR(IF(Tabla2[[#This Row],[FECHA INICIO DE LABORES EN OBRA]]="","No Aplica",IF(AND(MONTH(Tabla2[[#This Row],[FECHA INICIO DE LABORES EN OBRA]])=MONTH(TODAY()-30),YEAR(Tabla2[[#This Row],[FECHA INICIO DE LABORES EN OBRA]])=YEAR(TODAY())),MONTH(TODAY()-30)&amp;"-"&amp;YEAR(TODAY()),"No Aplica")),"No Aplica")</f>
        <v>8-2023</v>
      </c>
    </row>
    <row r="1971" spans="1:29" x14ac:dyDescent="0.25">
      <c r="A1971" s="2" t="s">
        <v>7160</v>
      </c>
      <c r="B1971" s="3" t="s">
        <v>7161</v>
      </c>
      <c r="C1971" s="3" t="s">
        <v>7161</v>
      </c>
      <c r="D1971" s="3" t="s">
        <v>7997</v>
      </c>
      <c r="E1971" s="3" t="s">
        <v>7998</v>
      </c>
      <c r="F1971" s="36">
        <v>24480</v>
      </c>
      <c r="G1971" s="3">
        <v>1</v>
      </c>
      <c r="H1971" s="3" t="s">
        <v>7999</v>
      </c>
      <c r="I1971" s="3" t="s">
        <v>7415</v>
      </c>
      <c r="J1971" s="3" t="s">
        <v>8000</v>
      </c>
      <c r="K1971" s="3" t="s">
        <v>5050</v>
      </c>
      <c r="L1971" s="8" t="s">
        <v>9813</v>
      </c>
      <c r="M1971" s="5"/>
      <c r="N1971" s="13" t="s">
        <v>1489</v>
      </c>
      <c r="O1971" s="5" t="s">
        <v>8001</v>
      </c>
      <c r="P1971" s="8">
        <v>1</v>
      </c>
      <c r="Q1971" s="9">
        <v>1</v>
      </c>
      <c r="R1971" s="9" t="str">
        <f>IFERROR(VLOOKUP(Tabla2[[#This Row],[CONTRATISTA PRNCIPAL]],Hoja1!$L$5:$M$9,2,FALSE),"CJV")</f>
        <v>CJV</v>
      </c>
      <c r="S1971" s="9" t="str">
        <f>IF(Tabla2[[#This Row],[EMPRESA]]=Tabla2[[#This Row],[CONTRATISTA PRNCIPAL]],"Principal","Secundaria")</f>
        <v>Principal</v>
      </c>
      <c r="T1971" s="10">
        <f>IFERROR(1/COUNTIF(Tabla2[CONTRATISTA PRNCIPAL],Tabla2[[#This Row],[CONTRATISTA PRNCIPAL]]),0)</f>
        <v>3.9215686274509803E-3</v>
      </c>
      <c r="U1971" s="33">
        <f ca="1">IF(((TODAY()-Tabla2[[#This Row],[FECHA NACIMIENTO]])/365)&lt;18,"Corregir", IF(((TODAY()-Tabla2[[#This Row],[FECHA NACIMIENTO]])/365)&gt;80, "Corregir",ROUNDDOWN(((TODAY()-Tabla2[[#This Row],[FECHA NACIMIENTO]])/365),0)))</f>
        <v>56</v>
      </c>
      <c r="V197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971" s="34" t="str">
        <f ca="1">+IF(Tabla2[[#This Row],[Edad]]="Corregir","Corregir","Ok")</f>
        <v>Ok</v>
      </c>
      <c r="X1971" s="10" t="str">
        <f>+IFERROR(VLOOKUP(Tabla2[[#This Row],[DISTRITO SEGÚN DNI]],Hoja1!$A$2:$B$55,2,FALSE),"No")</f>
        <v>No</v>
      </c>
      <c r="Y1971" s="10" t="str">
        <f>IF(OR(LOWER(Tabla2[[#This Row],[GENERO]])="masculino", LOWER(Tabla2[[#This Row],[GENERO]])="femenino"),"OK","Corregir")</f>
        <v>OK</v>
      </c>
      <c r="Z1971" s="10" t="str">
        <f>+IF(Tabla2[[#This Row],[Nro. DNI / CE]]="","Corregir",IF(LEN(Tabla2[[#This Row],[Nro. DNI / CE]])&gt;=8,"OK","Corregir"))</f>
        <v>OK</v>
      </c>
      <c r="AA1971" s="10">
        <f>COUNTIF(Tabla2[APELLIDOS Y NOMBRES],Tabla2[[#This Row],[APELLIDOS Y NOMBRES]])</f>
        <v>1</v>
      </c>
      <c r="AB1971" t="str">
        <f ca="1">+IFERROR(IF(Tabla2[[#This Row],[FECHA CESE/BAJA]]="","No Aplica",IF(AND(MONTH(Tabla2[[#This Row],[FECHA CESE/BAJA]])=MONTH(TODAY()-30),YEAR(Tabla2[[#This Row],[FECHA CESE/BAJA]])=YEAR(TODAY())),MONTH(TODAY()-30)&amp;"-"&amp;YEAR(TODAY()),"Borrar")),"No aplica")</f>
        <v>No Aplica</v>
      </c>
      <c r="AC1971" t="str">
        <f ca="1">+IFERROR(IF(Tabla2[[#This Row],[FECHA INICIO DE LABORES EN OBRA]]="","No Aplica",IF(AND(MONTH(Tabla2[[#This Row],[FECHA INICIO DE LABORES EN OBRA]])=MONTH(TODAY()-30),YEAR(Tabla2[[#This Row],[FECHA INICIO DE LABORES EN OBRA]])=YEAR(TODAY())),MONTH(TODAY()-30)&amp;"-"&amp;YEAR(TODAY()),"No Aplica")),"No Aplica")</f>
        <v>No Aplica</v>
      </c>
    </row>
    <row r="1972" spans="1:29" x14ac:dyDescent="0.25">
      <c r="A1972" s="2" t="s">
        <v>7160</v>
      </c>
      <c r="B1972" s="3" t="s">
        <v>7161</v>
      </c>
      <c r="C1972" s="3" t="s">
        <v>7161</v>
      </c>
      <c r="D1972" s="3" t="s">
        <v>8002</v>
      </c>
      <c r="E1972" s="3" t="s">
        <v>8003</v>
      </c>
      <c r="F1972" s="36">
        <v>31833</v>
      </c>
      <c r="G1972" s="3">
        <v>2</v>
      </c>
      <c r="H1972" s="3" t="s">
        <v>7419</v>
      </c>
      <c r="I1972" s="3" t="s">
        <v>7432</v>
      </c>
      <c r="J1972" s="3" t="s">
        <v>8004</v>
      </c>
      <c r="K1972" s="3" t="s">
        <v>1481</v>
      </c>
      <c r="L1972" s="8" t="s">
        <v>9813</v>
      </c>
      <c r="M1972" s="5"/>
      <c r="N1972" s="13" t="s">
        <v>1489</v>
      </c>
      <c r="O1972" s="5" t="s">
        <v>7443</v>
      </c>
      <c r="P1972" s="8">
        <v>1</v>
      </c>
      <c r="Q1972" s="9">
        <v>4</v>
      </c>
      <c r="R1972" s="9" t="str">
        <f>IFERROR(VLOOKUP(Tabla2[[#This Row],[CONTRATISTA PRNCIPAL]],Hoja1!$L$5:$M$9,2,FALSE),"CJV")</f>
        <v>CJV</v>
      </c>
      <c r="S1972" s="9" t="str">
        <f>IF(Tabla2[[#This Row],[EMPRESA]]=Tabla2[[#This Row],[CONTRATISTA PRNCIPAL]],"Principal","Secundaria")</f>
        <v>Principal</v>
      </c>
      <c r="T1972" s="10">
        <f>IFERROR(1/COUNTIF(Tabla2[CONTRATISTA PRNCIPAL],Tabla2[[#This Row],[CONTRATISTA PRNCIPAL]]),0)</f>
        <v>3.9215686274509803E-3</v>
      </c>
      <c r="U1972" s="33">
        <f ca="1">IF(((TODAY()-Tabla2[[#This Row],[FECHA NACIMIENTO]])/365)&lt;18,"Corregir", IF(((TODAY()-Tabla2[[#This Row],[FECHA NACIMIENTO]])/365)&gt;80, "Corregir",ROUNDDOWN(((TODAY()-Tabla2[[#This Row],[FECHA NACIMIENTO]])/365),0)))</f>
        <v>36</v>
      </c>
      <c r="V197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972" s="34" t="str">
        <f ca="1">+IF(Tabla2[[#This Row],[Edad]]="Corregir","Corregir","Ok")</f>
        <v>Ok</v>
      </c>
      <c r="X1972" s="10" t="str">
        <f>+IFERROR(VLOOKUP(Tabla2[[#This Row],[DISTRITO SEGÚN DNI]],Hoja1!$A$2:$B$55,2,FALSE),"No")</f>
        <v>No</v>
      </c>
      <c r="Y1972" s="10" t="str">
        <f>IF(OR(LOWER(Tabla2[[#This Row],[GENERO]])="masculino", LOWER(Tabla2[[#This Row],[GENERO]])="femenino"),"OK","Corregir")</f>
        <v>OK</v>
      </c>
      <c r="Z1972" s="10" t="str">
        <f>+IF(Tabla2[[#This Row],[Nro. DNI / CE]]="","Corregir",IF(LEN(Tabla2[[#This Row],[Nro. DNI / CE]])&gt;=8,"OK","Corregir"))</f>
        <v>OK</v>
      </c>
      <c r="AA1972" s="10">
        <f>COUNTIF(Tabla2[APELLIDOS Y NOMBRES],Tabla2[[#This Row],[APELLIDOS Y NOMBRES]])</f>
        <v>1</v>
      </c>
      <c r="AB1972" t="str">
        <f ca="1">+IFERROR(IF(Tabla2[[#This Row],[FECHA CESE/BAJA]]="","No Aplica",IF(AND(MONTH(Tabla2[[#This Row],[FECHA CESE/BAJA]])=MONTH(TODAY()-30),YEAR(Tabla2[[#This Row],[FECHA CESE/BAJA]])=YEAR(TODAY())),MONTH(TODAY()-30)&amp;"-"&amp;YEAR(TODAY()),"Borrar")),"No aplica")</f>
        <v>No Aplica</v>
      </c>
      <c r="AC1972" t="str">
        <f ca="1">+IFERROR(IF(Tabla2[[#This Row],[FECHA INICIO DE LABORES EN OBRA]]="","No Aplica",IF(AND(MONTH(Tabla2[[#This Row],[FECHA INICIO DE LABORES EN OBRA]])=MONTH(TODAY()-30),YEAR(Tabla2[[#This Row],[FECHA INICIO DE LABORES EN OBRA]])=YEAR(TODAY())),MONTH(TODAY()-30)&amp;"-"&amp;YEAR(TODAY()),"No Aplica")),"No Aplica")</f>
        <v>No Aplica</v>
      </c>
    </row>
    <row r="1973" spans="1:29" x14ac:dyDescent="0.25">
      <c r="A1973" s="2" t="s">
        <v>7160</v>
      </c>
      <c r="B1973" s="3" t="s">
        <v>7161</v>
      </c>
      <c r="C1973" s="3" t="s">
        <v>7161</v>
      </c>
      <c r="D1973" s="3" t="s">
        <v>8005</v>
      </c>
      <c r="E1973" s="3" t="s">
        <v>8006</v>
      </c>
      <c r="F1973" s="36">
        <v>32741</v>
      </c>
      <c r="G1973" s="3">
        <v>2</v>
      </c>
      <c r="H1973" s="3" t="s">
        <v>7999</v>
      </c>
      <c r="I1973" s="3" t="s">
        <v>7415</v>
      </c>
      <c r="J1973" s="3" t="s">
        <v>8007</v>
      </c>
      <c r="K1973" s="3" t="s">
        <v>2444</v>
      </c>
      <c r="L1973" s="8" t="s">
        <v>9813</v>
      </c>
      <c r="M1973" s="5"/>
      <c r="N1973" s="13" t="s">
        <v>1489</v>
      </c>
      <c r="O1973" s="5" t="s">
        <v>8008</v>
      </c>
      <c r="P1973" s="8">
        <v>1</v>
      </c>
      <c r="Q1973" s="9">
        <v>4</v>
      </c>
      <c r="R1973" s="9" t="str">
        <f>IFERROR(VLOOKUP(Tabla2[[#This Row],[CONTRATISTA PRNCIPAL]],Hoja1!$L$5:$M$9,2,FALSE),"CJV")</f>
        <v>CJV</v>
      </c>
      <c r="S1973" s="9" t="str">
        <f>IF(Tabla2[[#This Row],[EMPRESA]]=Tabla2[[#This Row],[CONTRATISTA PRNCIPAL]],"Principal","Secundaria")</f>
        <v>Principal</v>
      </c>
      <c r="T1973" s="10">
        <f>IFERROR(1/COUNTIF(Tabla2[CONTRATISTA PRNCIPAL],Tabla2[[#This Row],[CONTRATISTA PRNCIPAL]]),0)</f>
        <v>3.9215686274509803E-3</v>
      </c>
      <c r="U1973" s="33">
        <f ca="1">IF(((TODAY()-Tabla2[[#This Row],[FECHA NACIMIENTO]])/365)&lt;18,"Corregir", IF(((TODAY()-Tabla2[[#This Row],[FECHA NACIMIENTO]])/365)&gt;80, "Corregir",ROUNDDOWN(((TODAY()-Tabla2[[#This Row],[FECHA NACIMIENTO]])/365),0)))</f>
        <v>34</v>
      </c>
      <c r="V197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973" s="34" t="str">
        <f ca="1">+IF(Tabla2[[#This Row],[Edad]]="Corregir","Corregir","Ok")</f>
        <v>Ok</v>
      </c>
      <c r="X1973" s="10" t="str">
        <f>+IFERROR(VLOOKUP(Tabla2[[#This Row],[DISTRITO SEGÚN DNI]],Hoja1!$A$2:$B$55,2,FALSE),"No")</f>
        <v>No</v>
      </c>
      <c r="Y1973" s="10" t="str">
        <f>IF(OR(LOWER(Tabla2[[#This Row],[GENERO]])="masculino", LOWER(Tabla2[[#This Row],[GENERO]])="femenino"),"OK","Corregir")</f>
        <v>OK</v>
      </c>
      <c r="Z1973" s="10" t="str">
        <f>+IF(Tabla2[[#This Row],[Nro. DNI / CE]]="","Corregir",IF(LEN(Tabla2[[#This Row],[Nro. DNI / CE]])&gt;=8,"OK","Corregir"))</f>
        <v>OK</v>
      </c>
      <c r="AA1973" s="10">
        <f>COUNTIF(Tabla2[APELLIDOS Y NOMBRES],Tabla2[[#This Row],[APELLIDOS Y NOMBRES]])</f>
        <v>1</v>
      </c>
      <c r="AB1973" t="str">
        <f ca="1">+IFERROR(IF(Tabla2[[#This Row],[FECHA CESE/BAJA]]="","No Aplica",IF(AND(MONTH(Tabla2[[#This Row],[FECHA CESE/BAJA]])=MONTH(TODAY()-30),YEAR(Tabla2[[#This Row],[FECHA CESE/BAJA]])=YEAR(TODAY())),MONTH(TODAY()-30)&amp;"-"&amp;YEAR(TODAY()),"Borrar")),"No aplica")</f>
        <v>No Aplica</v>
      </c>
      <c r="AC1973" t="str">
        <f ca="1">+IFERROR(IF(Tabla2[[#This Row],[FECHA INICIO DE LABORES EN OBRA]]="","No Aplica",IF(AND(MONTH(Tabla2[[#This Row],[FECHA INICIO DE LABORES EN OBRA]])=MONTH(TODAY()-30),YEAR(Tabla2[[#This Row],[FECHA INICIO DE LABORES EN OBRA]])=YEAR(TODAY())),MONTH(TODAY()-30)&amp;"-"&amp;YEAR(TODAY()),"No Aplica")),"No Aplica")</f>
        <v>No Aplica</v>
      </c>
    </row>
    <row r="1974" spans="1:29" x14ac:dyDescent="0.25">
      <c r="A1974" s="2" t="s">
        <v>7160</v>
      </c>
      <c r="B1974" s="3" t="s">
        <v>7161</v>
      </c>
      <c r="C1974" s="3" t="s">
        <v>11182</v>
      </c>
      <c r="D1974" s="3" t="s">
        <v>9240</v>
      </c>
      <c r="E1974" s="3" t="s">
        <v>11183</v>
      </c>
      <c r="F1974" s="36">
        <v>34485</v>
      </c>
      <c r="G1974" s="3">
        <v>2</v>
      </c>
      <c r="H1974" s="3" t="s">
        <v>5060</v>
      </c>
      <c r="I1974" s="3" t="s">
        <v>11165</v>
      </c>
      <c r="J1974" s="3" t="s">
        <v>11184</v>
      </c>
      <c r="K1974" s="3" t="s">
        <v>1481</v>
      </c>
      <c r="L1974" s="8" t="s">
        <v>9813</v>
      </c>
      <c r="M1974" s="5"/>
      <c r="N1974" s="13" t="s">
        <v>1489</v>
      </c>
      <c r="O1974" s="5">
        <v>45142</v>
      </c>
      <c r="P1974" s="8">
        <v>1</v>
      </c>
      <c r="Q1974" s="9">
        <v>4</v>
      </c>
      <c r="R1974" s="9" t="str">
        <f>IFERROR(VLOOKUP(Tabla2[[#This Row],[CONTRATISTA PRNCIPAL]],Hoja1!$L$5:$M$9,2,FALSE),"CJV")</f>
        <v>CJV</v>
      </c>
      <c r="S1974" s="9" t="str">
        <f>IF(Tabla2[[#This Row],[EMPRESA]]=Tabla2[[#This Row],[CONTRATISTA PRNCIPAL]],"Principal","Secundaria")</f>
        <v>Principal</v>
      </c>
      <c r="T1974" s="10">
        <f>IFERROR(1/COUNTIF(Tabla2[CONTRATISTA PRNCIPAL],Tabla2[[#This Row],[CONTRATISTA PRNCIPAL]]),0)</f>
        <v>3.9215686274509803E-3</v>
      </c>
      <c r="U1974" s="33">
        <f ca="1">IF(((TODAY()-Tabla2[[#This Row],[FECHA NACIMIENTO]])/365)&lt;18,"Corregir", IF(((TODAY()-Tabla2[[#This Row],[FECHA NACIMIENTO]])/365)&gt;80, "Corregir",ROUNDDOWN(((TODAY()-Tabla2[[#This Row],[FECHA NACIMIENTO]])/365),0)))</f>
        <v>29</v>
      </c>
      <c r="V197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974" s="34" t="str">
        <f ca="1">+IF(Tabla2[[#This Row],[Edad]]="Corregir","Corregir","Ok")</f>
        <v>Ok</v>
      </c>
      <c r="X1974" s="10" t="str">
        <f>+IFERROR(VLOOKUP(Tabla2[[#This Row],[DISTRITO SEGÚN DNI]],Hoja1!$A$2:$B$55,2,FALSE),"No")</f>
        <v>No</v>
      </c>
      <c r="Y1974" s="10" t="str">
        <f>IF(OR(LOWER(Tabla2[[#This Row],[GENERO]])="masculino", LOWER(Tabla2[[#This Row],[GENERO]])="femenino"),"OK","Corregir")</f>
        <v>OK</v>
      </c>
      <c r="Z1974" s="10" t="str">
        <f>+IF(Tabla2[[#This Row],[Nro. DNI / CE]]="","Corregir",IF(LEN(Tabla2[[#This Row],[Nro. DNI / CE]])&gt;=8,"OK","Corregir"))</f>
        <v>OK</v>
      </c>
      <c r="AA1974" s="10">
        <f>COUNTIF(Tabla2[APELLIDOS Y NOMBRES],Tabla2[[#This Row],[APELLIDOS Y NOMBRES]])</f>
        <v>1</v>
      </c>
      <c r="AB1974" t="str">
        <f ca="1">+IFERROR(IF(Tabla2[[#This Row],[FECHA CESE/BAJA]]="","No Aplica",IF(AND(MONTH(Tabla2[[#This Row],[FECHA CESE/BAJA]])=MONTH(TODAY()-30),YEAR(Tabla2[[#This Row],[FECHA CESE/BAJA]])=YEAR(TODAY())),MONTH(TODAY()-30)&amp;"-"&amp;YEAR(TODAY()),"Borrar")),"No aplica")</f>
        <v>No Aplica</v>
      </c>
      <c r="AC1974" t="str">
        <f ca="1">+IFERROR(IF(Tabla2[[#This Row],[FECHA INICIO DE LABORES EN OBRA]]="","No Aplica",IF(AND(MONTH(Tabla2[[#This Row],[FECHA INICIO DE LABORES EN OBRA]])=MONTH(TODAY()-30),YEAR(Tabla2[[#This Row],[FECHA INICIO DE LABORES EN OBRA]])=YEAR(TODAY())),MONTH(TODAY()-30)&amp;"-"&amp;YEAR(TODAY()),"No Aplica")),"No Aplica")</f>
        <v>8-2023</v>
      </c>
    </row>
    <row r="1975" spans="1:29" x14ac:dyDescent="0.25">
      <c r="A1975" s="2" t="s">
        <v>7160</v>
      </c>
      <c r="B1975" s="3" t="s">
        <v>7161</v>
      </c>
      <c r="C1975" s="3" t="s">
        <v>7161</v>
      </c>
      <c r="D1975" s="3" t="s">
        <v>8009</v>
      </c>
      <c r="E1975" s="3" t="s">
        <v>8010</v>
      </c>
      <c r="F1975" s="36">
        <v>32327</v>
      </c>
      <c r="G1975" s="3">
        <v>2</v>
      </c>
      <c r="H1975" s="3" t="s">
        <v>7419</v>
      </c>
      <c r="I1975" s="3" t="s">
        <v>7436</v>
      </c>
      <c r="J1975" s="3" t="s">
        <v>8011</v>
      </c>
      <c r="K1975" s="3" t="s">
        <v>7492</v>
      </c>
      <c r="L1975" s="8" t="s">
        <v>9813</v>
      </c>
      <c r="M1975" s="5"/>
      <c r="N1975" s="13" t="s">
        <v>1489</v>
      </c>
      <c r="O1975" s="5">
        <v>44924</v>
      </c>
      <c r="P1975" s="8">
        <v>1</v>
      </c>
      <c r="Q1975" s="9">
        <v>4</v>
      </c>
      <c r="R1975" s="9" t="str">
        <f>IFERROR(VLOOKUP(Tabla2[[#This Row],[CONTRATISTA PRNCIPAL]],Hoja1!$L$5:$M$9,2,FALSE),"CJV")</f>
        <v>CJV</v>
      </c>
      <c r="S1975" s="9" t="str">
        <f>IF(Tabla2[[#This Row],[EMPRESA]]=Tabla2[[#This Row],[CONTRATISTA PRNCIPAL]],"Principal","Secundaria")</f>
        <v>Principal</v>
      </c>
      <c r="T1975" s="10">
        <f>IFERROR(1/COUNTIF(Tabla2[CONTRATISTA PRNCIPAL],Tabla2[[#This Row],[CONTRATISTA PRNCIPAL]]),0)</f>
        <v>3.9215686274509803E-3</v>
      </c>
      <c r="U1975" s="33">
        <f ca="1">IF(((TODAY()-Tabla2[[#This Row],[FECHA NACIMIENTO]])/365)&lt;18,"Corregir", IF(((TODAY()-Tabla2[[#This Row],[FECHA NACIMIENTO]])/365)&gt;80, "Corregir",ROUNDDOWN(((TODAY()-Tabla2[[#This Row],[FECHA NACIMIENTO]])/365),0)))</f>
        <v>35</v>
      </c>
      <c r="V197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975" s="34" t="str">
        <f ca="1">+IF(Tabla2[[#This Row],[Edad]]="Corregir","Corregir","Ok")</f>
        <v>Ok</v>
      </c>
      <c r="X1975" s="10" t="str">
        <f>+IFERROR(VLOOKUP(Tabla2[[#This Row],[DISTRITO SEGÚN DNI]],Hoja1!$A$2:$B$55,2,FALSE),"No")</f>
        <v>No</v>
      </c>
      <c r="Y1975" s="10" t="str">
        <f>IF(OR(LOWER(Tabla2[[#This Row],[GENERO]])="masculino", LOWER(Tabla2[[#This Row],[GENERO]])="femenino"),"OK","Corregir")</f>
        <v>OK</v>
      </c>
      <c r="Z1975" s="10" t="str">
        <f>+IF(Tabla2[[#This Row],[Nro. DNI / CE]]="","Corregir",IF(LEN(Tabla2[[#This Row],[Nro. DNI / CE]])&gt;=8,"OK","Corregir"))</f>
        <v>OK</v>
      </c>
      <c r="AA1975" s="10">
        <f>COUNTIF(Tabla2[APELLIDOS Y NOMBRES],Tabla2[[#This Row],[APELLIDOS Y NOMBRES]])</f>
        <v>1</v>
      </c>
      <c r="AB1975" t="str">
        <f ca="1">+IFERROR(IF(Tabla2[[#This Row],[FECHA CESE/BAJA]]="","No Aplica",IF(AND(MONTH(Tabla2[[#This Row],[FECHA CESE/BAJA]])=MONTH(TODAY()-30),YEAR(Tabla2[[#This Row],[FECHA CESE/BAJA]])=YEAR(TODAY())),MONTH(TODAY()-30)&amp;"-"&amp;YEAR(TODAY()),"Borrar")),"No aplica")</f>
        <v>No Aplica</v>
      </c>
      <c r="AC1975" t="str">
        <f ca="1">+IFERROR(IF(Tabla2[[#This Row],[FECHA INICIO DE LABORES EN OBRA]]="","No Aplica",IF(AND(MONTH(Tabla2[[#This Row],[FECHA INICIO DE LABORES EN OBRA]])=MONTH(TODAY()-30),YEAR(Tabla2[[#This Row],[FECHA INICIO DE LABORES EN OBRA]])=YEAR(TODAY())),MONTH(TODAY()-30)&amp;"-"&amp;YEAR(TODAY()),"No Aplica")),"No Aplica")</f>
        <v>No Aplica</v>
      </c>
    </row>
    <row r="1976" spans="1:29" x14ac:dyDescent="0.25">
      <c r="A1976" s="2" t="s">
        <v>7160</v>
      </c>
      <c r="B1976" s="3" t="s">
        <v>7161</v>
      </c>
      <c r="C1976" s="3" t="s">
        <v>7161</v>
      </c>
      <c r="D1976" s="3" t="s">
        <v>8012</v>
      </c>
      <c r="E1976" s="3" t="s">
        <v>8013</v>
      </c>
      <c r="F1976" s="36">
        <v>26975</v>
      </c>
      <c r="G1976" s="3">
        <v>1</v>
      </c>
      <c r="H1976" s="3" t="s">
        <v>8014</v>
      </c>
      <c r="I1976" s="3" t="s">
        <v>7436</v>
      </c>
      <c r="J1976" s="3" t="s">
        <v>8015</v>
      </c>
      <c r="K1976" s="3" t="s">
        <v>8016</v>
      </c>
      <c r="L1976" s="8" t="s">
        <v>9813</v>
      </c>
      <c r="M1976" s="5"/>
      <c r="N1976" s="13" t="s">
        <v>1489</v>
      </c>
      <c r="O1976" s="5">
        <v>44139</v>
      </c>
      <c r="P1976" s="8">
        <v>1</v>
      </c>
      <c r="Q1976" s="9">
        <v>1</v>
      </c>
      <c r="R1976" s="9" t="str">
        <f>IFERROR(VLOOKUP(Tabla2[[#This Row],[CONTRATISTA PRNCIPAL]],Hoja1!$L$5:$M$9,2,FALSE),"CJV")</f>
        <v>CJV</v>
      </c>
      <c r="S1976" s="9" t="str">
        <f>IF(Tabla2[[#This Row],[EMPRESA]]=Tabla2[[#This Row],[CONTRATISTA PRNCIPAL]],"Principal","Secundaria")</f>
        <v>Principal</v>
      </c>
      <c r="T1976" s="10">
        <f>IFERROR(1/COUNTIF(Tabla2[CONTRATISTA PRNCIPAL],Tabla2[[#This Row],[CONTRATISTA PRNCIPAL]]),0)</f>
        <v>3.9215686274509803E-3</v>
      </c>
      <c r="U1976" s="33">
        <f ca="1">IF(((TODAY()-Tabla2[[#This Row],[FECHA NACIMIENTO]])/365)&lt;18,"Corregir", IF(((TODAY()-Tabla2[[#This Row],[FECHA NACIMIENTO]])/365)&gt;80, "Corregir",ROUNDDOWN(((TODAY()-Tabla2[[#This Row],[FECHA NACIMIENTO]])/365),0)))</f>
        <v>49</v>
      </c>
      <c r="V197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976" s="34" t="str">
        <f ca="1">+IF(Tabla2[[#This Row],[Edad]]="Corregir","Corregir","Ok")</f>
        <v>Ok</v>
      </c>
      <c r="X1976" s="10" t="str">
        <f>+IFERROR(VLOOKUP(Tabla2[[#This Row],[DISTRITO SEGÚN DNI]],Hoja1!$A$2:$B$55,2,FALSE),"No")</f>
        <v>No</v>
      </c>
      <c r="Y1976" s="10" t="str">
        <f>IF(OR(LOWER(Tabla2[[#This Row],[GENERO]])="masculino", LOWER(Tabla2[[#This Row],[GENERO]])="femenino"),"OK","Corregir")</f>
        <v>OK</v>
      </c>
      <c r="Z1976" s="10" t="str">
        <f>+IF(Tabla2[[#This Row],[Nro. DNI / CE]]="","Corregir",IF(LEN(Tabla2[[#This Row],[Nro. DNI / CE]])&gt;=8,"OK","Corregir"))</f>
        <v>OK</v>
      </c>
      <c r="AA1976" s="10">
        <f>COUNTIF(Tabla2[APELLIDOS Y NOMBRES],Tabla2[[#This Row],[APELLIDOS Y NOMBRES]])</f>
        <v>1</v>
      </c>
      <c r="AB1976" t="str">
        <f ca="1">+IFERROR(IF(Tabla2[[#This Row],[FECHA CESE/BAJA]]="","No Aplica",IF(AND(MONTH(Tabla2[[#This Row],[FECHA CESE/BAJA]])=MONTH(TODAY()-30),YEAR(Tabla2[[#This Row],[FECHA CESE/BAJA]])=YEAR(TODAY())),MONTH(TODAY()-30)&amp;"-"&amp;YEAR(TODAY()),"Borrar")),"No aplica")</f>
        <v>No Aplica</v>
      </c>
      <c r="AC1976" t="str">
        <f ca="1">+IFERROR(IF(Tabla2[[#This Row],[FECHA INICIO DE LABORES EN OBRA]]="","No Aplica",IF(AND(MONTH(Tabla2[[#This Row],[FECHA INICIO DE LABORES EN OBRA]])=MONTH(TODAY()-30),YEAR(Tabla2[[#This Row],[FECHA INICIO DE LABORES EN OBRA]])=YEAR(TODAY())),MONTH(TODAY()-30)&amp;"-"&amp;YEAR(TODAY()),"No Aplica")),"No Aplica")</f>
        <v>No Aplica</v>
      </c>
    </row>
    <row r="1977" spans="1:29" x14ac:dyDescent="0.25">
      <c r="A1977" s="2" t="s">
        <v>7160</v>
      </c>
      <c r="B1977" s="3" t="s">
        <v>7161</v>
      </c>
      <c r="C1977" s="3" t="s">
        <v>7161</v>
      </c>
      <c r="D1977" s="3" t="s">
        <v>8017</v>
      </c>
      <c r="E1977" s="3" t="s">
        <v>8018</v>
      </c>
      <c r="F1977" s="36">
        <v>36067</v>
      </c>
      <c r="G1977" s="3">
        <v>2</v>
      </c>
      <c r="H1977" s="3" t="s">
        <v>4588</v>
      </c>
      <c r="I1977" s="3" t="s">
        <v>7428</v>
      </c>
      <c r="J1977" s="3" t="s">
        <v>8019</v>
      </c>
      <c r="K1977" s="3" t="s">
        <v>1481</v>
      </c>
      <c r="L1977" s="8" t="s">
        <v>9813</v>
      </c>
      <c r="M1977" s="5"/>
      <c r="N1977" s="13" t="s">
        <v>1489</v>
      </c>
      <c r="O1977" s="5">
        <v>44791</v>
      </c>
      <c r="P1977" s="8">
        <v>1</v>
      </c>
      <c r="Q1977" s="9">
        <v>4</v>
      </c>
      <c r="R1977" s="9" t="str">
        <f>IFERROR(VLOOKUP(Tabla2[[#This Row],[CONTRATISTA PRNCIPAL]],Hoja1!$L$5:$M$9,2,FALSE),"CJV")</f>
        <v>CJV</v>
      </c>
      <c r="S1977" s="9" t="str">
        <f>IF(Tabla2[[#This Row],[EMPRESA]]=Tabla2[[#This Row],[CONTRATISTA PRNCIPAL]],"Principal","Secundaria")</f>
        <v>Principal</v>
      </c>
      <c r="T1977" s="10">
        <f>IFERROR(1/COUNTIF(Tabla2[CONTRATISTA PRNCIPAL],Tabla2[[#This Row],[CONTRATISTA PRNCIPAL]]),0)</f>
        <v>3.9215686274509803E-3</v>
      </c>
      <c r="U1977" s="33">
        <f ca="1">IF(((TODAY()-Tabla2[[#This Row],[FECHA NACIMIENTO]])/365)&lt;18,"Corregir", IF(((TODAY()-Tabla2[[#This Row],[FECHA NACIMIENTO]])/365)&gt;80, "Corregir",ROUNDDOWN(((TODAY()-Tabla2[[#This Row],[FECHA NACIMIENTO]])/365),0)))</f>
        <v>24</v>
      </c>
      <c r="V197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977" s="34" t="str">
        <f ca="1">+IF(Tabla2[[#This Row],[Edad]]="Corregir","Corregir","Ok")</f>
        <v>Ok</v>
      </c>
      <c r="X1977" s="10" t="str">
        <f>+IFERROR(VLOOKUP(Tabla2[[#This Row],[DISTRITO SEGÚN DNI]],Hoja1!$A$2:$B$55,2,FALSE),"No")</f>
        <v>No</v>
      </c>
      <c r="Y1977" s="10" t="str">
        <f>IF(OR(LOWER(Tabla2[[#This Row],[GENERO]])="masculino", LOWER(Tabla2[[#This Row],[GENERO]])="femenino"),"OK","Corregir")</f>
        <v>OK</v>
      </c>
      <c r="Z1977" s="10" t="str">
        <f>+IF(Tabla2[[#This Row],[Nro. DNI / CE]]="","Corregir",IF(LEN(Tabla2[[#This Row],[Nro. DNI / CE]])&gt;=8,"OK","Corregir"))</f>
        <v>OK</v>
      </c>
      <c r="AA1977" s="10">
        <f>COUNTIF(Tabla2[APELLIDOS Y NOMBRES],Tabla2[[#This Row],[APELLIDOS Y NOMBRES]])</f>
        <v>1</v>
      </c>
      <c r="AB1977" t="str">
        <f ca="1">+IFERROR(IF(Tabla2[[#This Row],[FECHA CESE/BAJA]]="","No Aplica",IF(AND(MONTH(Tabla2[[#This Row],[FECHA CESE/BAJA]])=MONTH(TODAY()-30),YEAR(Tabla2[[#This Row],[FECHA CESE/BAJA]])=YEAR(TODAY())),MONTH(TODAY()-30)&amp;"-"&amp;YEAR(TODAY()),"Borrar")),"No aplica")</f>
        <v>No Aplica</v>
      </c>
      <c r="AC1977" t="str">
        <f ca="1">+IFERROR(IF(Tabla2[[#This Row],[FECHA INICIO DE LABORES EN OBRA]]="","No Aplica",IF(AND(MONTH(Tabla2[[#This Row],[FECHA INICIO DE LABORES EN OBRA]])=MONTH(TODAY()-30),YEAR(Tabla2[[#This Row],[FECHA INICIO DE LABORES EN OBRA]])=YEAR(TODAY())),MONTH(TODAY()-30)&amp;"-"&amp;YEAR(TODAY()),"No Aplica")),"No Aplica")</f>
        <v>No Aplica</v>
      </c>
    </row>
    <row r="1978" spans="1:29" x14ac:dyDescent="0.25">
      <c r="A1978" s="2" t="s">
        <v>7160</v>
      </c>
      <c r="B1978" s="3" t="s">
        <v>7161</v>
      </c>
      <c r="C1978" s="3" t="s">
        <v>7161</v>
      </c>
      <c r="D1978" s="3" t="s">
        <v>8020</v>
      </c>
      <c r="E1978" s="3" t="s">
        <v>8021</v>
      </c>
      <c r="F1978" s="36">
        <v>28622</v>
      </c>
      <c r="G1978" s="3">
        <v>2</v>
      </c>
      <c r="H1978" s="3" t="s">
        <v>5060</v>
      </c>
      <c r="I1978" s="3" t="s">
        <v>7415</v>
      </c>
      <c r="J1978" s="3" t="s">
        <v>8022</v>
      </c>
      <c r="K1978" s="3" t="s">
        <v>8023</v>
      </c>
      <c r="L1978" s="8" t="s">
        <v>9813</v>
      </c>
      <c r="M1978" s="5"/>
      <c r="N1978" s="13" t="s">
        <v>1489</v>
      </c>
      <c r="O1978" s="5">
        <v>44938</v>
      </c>
      <c r="P1978" s="8">
        <v>1</v>
      </c>
      <c r="Q1978" s="9">
        <v>4</v>
      </c>
      <c r="R1978" s="9" t="str">
        <f>IFERROR(VLOOKUP(Tabla2[[#This Row],[CONTRATISTA PRNCIPAL]],Hoja1!$L$5:$M$9,2,FALSE),"CJV")</f>
        <v>CJV</v>
      </c>
      <c r="S1978" s="9" t="str">
        <f>IF(Tabla2[[#This Row],[EMPRESA]]=Tabla2[[#This Row],[CONTRATISTA PRNCIPAL]],"Principal","Secundaria")</f>
        <v>Principal</v>
      </c>
      <c r="T1978" s="10">
        <f>IFERROR(1/COUNTIF(Tabla2[CONTRATISTA PRNCIPAL],Tabla2[[#This Row],[CONTRATISTA PRNCIPAL]]),0)</f>
        <v>3.9215686274509803E-3</v>
      </c>
      <c r="U1978" s="33">
        <f ca="1">IF(((TODAY()-Tabla2[[#This Row],[FECHA NACIMIENTO]])/365)&lt;18,"Corregir", IF(((TODAY()-Tabla2[[#This Row],[FECHA NACIMIENTO]])/365)&gt;80, "Corregir",ROUNDDOWN(((TODAY()-Tabla2[[#This Row],[FECHA NACIMIENTO]])/365),0)))</f>
        <v>45</v>
      </c>
      <c r="V197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978" s="34" t="str">
        <f ca="1">+IF(Tabla2[[#This Row],[Edad]]="Corregir","Corregir","Ok")</f>
        <v>Ok</v>
      </c>
      <c r="X1978" s="10" t="str">
        <f>+IFERROR(VLOOKUP(Tabla2[[#This Row],[DISTRITO SEGÚN DNI]],Hoja1!$A$2:$B$55,2,FALSE),"No")</f>
        <v>CALLAO</v>
      </c>
      <c r="Y1978" s="10" t="str">
        <f>IF(OR(LOWER(Tabla2[[#This Row],[GENERO]])="masculino", LOWER(Tabla2[[#This Row],[GENERO]])="femenino"),"OK","Corregir")</f>
        <v>OK</v>
      </c>
      <c r="Z1978" s="10" t="str">
        <f>+IF(Tabla2[[#This Row],[Nro. DNI / CE]]="","Corregir",IF(LEN(Tabla2[[#This Row],[Nro. DNI / CE]])&gt;=8,"OK","Corregir"))</f>
        <v>OK</v>
      </c>
      <c r="AA1978" s="10">
        <f>COUNTIF(Tabla2[APELLIDOS Y NOMBRES],Tabla2[[#This Row],[APELLIDOS Y NOMBRES]])</f>
        <v>1</v>
      </c>
      <c r="AB1978" t="str">
        <f ca="1">+IFERROR(IF(Tabla2[[#This Row],[FECHA CESE/BAJA]]="","No Aplica",IF(AND(MONTH(Tabla2[[#This Row],[FECHA CESE/BAJA]])=MONTH(TODAY()-30),YEAR(Tabla2[[#This Row],[FECHA CESE/BAJA]])=YEAR(TODAY())),MONTH(TODAY()-30)&amp;"-"&amp;YEAR(TODAY()),"Borrar")),"No aplica")</f>
        <v>No Aplica</v>
      </c>
      <c r="AC1978" t="str">
        <f ca="1">+IFERROR(IF(Tabla2[[#This Row],[FECHA INICIO DE LABORES EN OBRA]]="","No Aplica",IF(AND(MONTH(Tabla2[[#This Row],[FECHA INICIO DE LABORES EN OBRA]])=MONTH(TODAY()-30),YEAR(Tabla2[[#This Row],[FECHA INICIO DE LABORES EN OBRA]])=YEAR(TODAY())),MONTH(TODAY()-30)&amp;"-"&amp;YEAR(TODAY()),"No Aplica")),"No Aplica")</f>
        <v>No Aplica</v>
      </c>
    </row>
    <row r="1979" spans="1:29" x14ac:dyDescent="0.25">
      <c r="A1979" s="2" t="s">
        <v>7160</v>
      </c>
      <c r="B1979" s="3" t="s">
        <v>7161</v>
      </c>
      <c r="C1979" s="3" t="s">
        <v>7161</v>
      </c>
      <c r="D1979" s="3" t="s">
        <v>8024</v>
      </c>
      <c r="E1979" s="3" t="s">
        <v>8025</v>
      </c>
      <c r="F1979" s="36">
        <v>29288</v>
      </c>
      <c r="G1979" s="3">
        <v>2</v>
      </c>
      <c r="H1979" s="3" t="s">
        <v>1406</v>
      </c>
      <c r="I1979" s="3" t="s">
        <v>7436</v>
      </c>
      <c r="J1979" s="3" t="s">
        <v>8026</v>
      </c>
      <c r="K1979" s="3" t="s">
        <v>1481</v>
      </c>
      <c r="L1979" s="8" t="s">
        <v>9813</v>
      </c>
      <c r="M1979" s="5"/>
      <c r="N1979" s="13" t="s">
        <v>1489</v>
      </c>
      <c r="O1979" s="5">
        <v>45090</v>
      </c>
      <c r="P1979" s="8">
        <v>1</v>
      </c>
      <c r="Q1979" s="9">
        <v>4</v>
      </c>
      <c r="R1979" s="9" t="str">
        <f>IFERROR(VLOOKUP(Tabla2[[#This Row],[CONTRATISTA PRNCIPAL]],Hoja1!$L$5:$M$9,2,FALSE),"CJV")</f>
        <v>CJV</v>
      </c>
      <c r="S1979" s="9" t="str">
        <f>IF(Tabla2[[#This Row],[EMPRESA]]=Tabla2[[#This Row],[CONTRATISTA PRNCIPAL]],"Principal","Secundaria")</f>
        <v>Principal</v>
      </c>
      <c r="T1979" s="10">
        <f>IFERROR(1/COUNTIF(Tabla2[CONTRATISTA PRNCIPAL],Tabla2[[#This Row],[CONTRATISTA PRNCIPAL]]),0)</f>
        <v>3.9215686274509803E-3</v>
      </c>
      <c r="U1979" s="33">
        <f ca="1">IF(((TODAY()-Tabla2[[#This Row],[FECHA NACIMIENTO]])/365)&lt;18,"Corregir", IF(((TODAY()-Tabla2[[#This Row],[FECHA NACIMIENTO]])/365)&gt;80, "Corregir",ROUNDDOWN(((TODAY()-Tabla2[[#This Row],[FECHA NACIMIENTO]])/365),0)))</f>
        <v>43</v>
      </c>
      <c r="V197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979" s="34" t="str">
        <f ca="1">+IF(Tabla2[[#This Row],[Edad]]="Corregir","Corregir","Ok")</f>
        <v>Ok</v>
      </c>
      <c r="X1979" s="10" t="str">
        <f>+IFERROR(VLOOKUP(Tabla2[[#This Row],[DISTRITO SEGÚN DNI]],Hoja1!$A$2:$B$55,2,FALSE),"No")</f>
        <v>No</v>
      </c>
      <c r="Y1979" s="10" t="str">
        <f>IF(OR(LOWER(Tabla2[[#This Row],[GENERO]])="masculino", LOWER(Tabla2[[#This Row],[GENERO]])="femenino"),"OK","Corregir")</f>
        <v>OK</v>
      </c>
      <c r="Z1979" s="10" t="str">
        <f>+IF(Tabla2[[#This Row],[Nro. DNI / CE]]="","Corregir",IF(LEN(Tabla2[[#This Row],[Nro. DNI / CE]])&gt;=8,"OK","Corregir"))</f>
        <v>OK</v>
      </c>
      <c r="AA1979" s="10">
        <f>COUNTIF(Tabla2[APELLIDOS Y NOMBRES],Tabla2[[#This Row],[APELLIDOS Y NOMBRES]])</f>
        <v>1</v>
      </c>
      <c r="AB1979" t="str">
        <f ca="1">+IFERROR(IF(Tabla2[[#This Row],[FECHA CESE/BAJA]]="","No Aplica",IF(AND(MONTH(Tabla2[[#This Row],[FECHA CESE/BAJA]])=MONTH(TODAY()-30),YEAR(Tabla2[[#This Row],[FECHA CESE/BAJA]])=YEAR(TODAY())),MONTH(TODAY()-30)&amp;"-"&amp;YEAR(TODAY()),"Borrar")),"No aplica")</f>
        <v>No Aplica</v>
      </c>
      <c r="AC1979" t="str">
        <f ca="1">+IFERROR(IF(Tabla2[[#This Row],[FECHA INICIO DE LABORES EN OBRA]]="","No Aplica",IF(AND(MONTH(Tabla2[[#This Row],[FECHA INICIO DE LABORES EN OBRA]])=MONTH(TODAY()-30),YEAR(Tabla2[[#This Row],[FECHA INICIO DE LABORES EN OBRA]])=YEAR(TODAY())),MONTH(TODAY()-30)&amp;"-"&amp;YEAR(TODAY()),"No Aplica")),"No Aplica")</f>
        <v>No Aplica</v>
      </c>
    </row>
    <row r="1980" spans="1:29" x14ac:dyDescent="0.25">
      <c r="A1980" s="2" t="s">
        <v>7160</v>
      </c>
      <c r="B1980" s="3" t="s">
        <v>7161</v>
      </c>
      <c r="C1980" s="3" t="s">
        <v>7161</v>
      </c>
      <c r="D1980" s="3" t="s">
        <v>8027</v>
      </c>
      <c r="E1980" s="3" t="s">
        <v>8028</v>
      </c>
      <c r="F1980" s="36">
        <v>30431</v>
      </c>
      <c r="G1980" s="3">
        <v>1</v>
      </c>
      <c r="H1980" s="3" t="s">
        <v>3072</v>
      </c>
      <c r="I1980" s="3" t="s">
        <v>7415</v>
      </c>
      <c r="J1980" s="3" t="s">
        <v>8029</v>
      </c>
      <c r="K1980" s="3" t="s">
        <v>1481</v>
      </c>
      <c r="L1980" s="8" t="s">
        <v>9813</v>
      </c>
      <c r="M1980" s="5"/>
      <c r="N1980" s="13" t="s">
        <v>1489</v>
      </c>
      <c r="O1980" s="5">
        <v>44949</v>
      </c>
      <c r="P1980" s="8">
        <v>1</v>
      </c>
      <c r="Q1980" s="9">
        <v>1</v>
      </c>
      <c r="R1980" s="9" t="str">
        <f>IFERROR(VLOOKUP(Tabla2[[#This Row],[CONTRATISTA PRNCIPAL]],Hoja1!$L$5:$M$9,2,FALSE),"CJV")</f>
        <v>CJV</v>
      </c>
      <c r="S1980" s="9" t="str">
        <f>IF(Tabla2[[#This Row],[EMPRESA]]=Tabla2[[#This Row],[CONTRATISTA PRNCIPAL]],"Principal","Secundaria")</f>
        <v>Principal</v>
      </c>
      <c r="T1980" s="10">
        <f>IFERROR(1/COUNTIF(Tabla2[CONTRATISTA PRNCIPAL],Tabla2[[#This Row],[CONTRATISTA PRNCIPAL]]),0)</f>
        <v>3.9215686274509803E-3</v>
      </c>
      <c r="U1980" s="33">
        <f ca="1">IF(((TODAY()-Tabla2[[#This Row],[FECHA NACIMIENTO]])/365)&lt;18,"Corregir", IF(((TODAY()-Tabla2[[#This Row],[FECHA NACIMIENTO]])/365)&gt;80, "Corregir",ROUNDDOWN(((TODAY()-Tabla2[[#This Row],[FECHA NACIMIENTO]])/365),0)))</f>
        <v>40</v>
      </c>
      <c r="V198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980" s="34" t="str">
        <f ca="1">+IF(Tabla2[[#This Row],[Edad]]="Corregir","Corregir","Ok")</f>
        <v>Ok</v>
      </c>
      <c r="X1980" s="10" t="str">
        <f>+IFERROR(VLOOKUP(Tabla2[[#This Row],[DISTRITO SEGÚN DNI]],Hoja1!$A$2:$B$55,2,FALSE),"No")</f>
        <v>No</v>
      </c>
      <c r="Y1980" s="10" t="str">
        <f>IF(OR(LOWER(Tabla2[[#This Row],[GENERO]])="masculino", LOWER(Tabla2[[#This Row],[GENERO]])="femenino"),"OK","Corregir")</f>
        <v>OK</v>
      </c>
      <c r="Z1980" s="10" t="str">
        <f>+IF(Tabla2[[#This Row],[Nro. DNI / CE]]="","Corregir",IF(LEN(Tabla2[[#This Row],[Nro. DNI / CE]])&gt;=8,"OK","Corregir"))</f>
        <v>OK</v>
      </c>
      <c r="AA1980" s="10">
        <f>COUNTIF(Tabla2[APELLIDOS Y NOMBRES],Tabla2[[#This Row],[APELLIDOS Y NOMBRES]])</f>
        <v>1</v>
      </c>
      <c r="AB1980" t="str">
        <f ca="1">+IFERROR(IF(Tabla2[[#This Row],[FECHA CESE/BAJA]]="","No Aplica",IF(AND(MONTH(Tabla2[[#This Row],[FECHA CESE/BAJA]])=MONTH(TODAY()-30),YEAR(Tabla2[[#This Row],[FECHA CESE/BAJA]])=YEAR(TODAY())),MONTH(TODAY()-30)&amp;"-"&amp;YEAR(TODAY()),"Borrar")),"No aplica")</f>
        <v>No Aplica</v>
      </c>
      <c r="AC1980" t="str">
        <f ca="1">+IFERROR(IF(Tabla2[[#This Row],[FECHA INICIO DE LABORES EN OBRA]]="","No Aplica",IF(AND(MONTH(Tabla2[[#This Row],[FECHA INICIO DE LABORES EN OBRA]])=MONTH(TODAY()-30),YEAR(Tabla2[[#This Row],[FECHA INICIO DE LABORES EN OBRA]])=YEAR(TODAY())),MONTH(TODAY()-30)&amp;"-"&amp;YEAR(TODAY()),"No Aplica")),"No Aplica")</f>
        <v>No Aplica</v>
      </c>
    </row>
    <row r="1981" spans="1:29" x14ac:dyDescent="0.25">
      <c r="A1981" s="2" t="s">
        <v>7160</v>
      </c>
      <c r="B1981" s="3" t="s">
        <v>7161</v>
      </c>
      <c r="C1981" s="3" t="s">
        <v>7161</v>
      </c>
      <c r="D1981" s="3" t="s">
        <v>8030</v>
      </c>
      <c r="E1981" s="3" t="s">
        <v>8031</v>
      </c>
      <c r="F1981" s="36">
        <v>27788</v>
      </c>
      <c r="G1981" s="3">
        <v>2</v>
      </c>
      <c r="H1981" s="3" t="s">
        <v>7457</v>
      </c>
      <c r="I1981" s="3" t="s">
        <v>7436</v>
      </c>
      <c r="J1981" s="3" t="s">
        <v>8032</v>
      </c>
      <c r="K1981" s="3" t="s">
        <v>1492</v>
      </c>
      <c r="L1981" s="8" t="s">
        <v>9813</v>
      </c>
      <c r="M1981" s="5"/>
      <c r="N1981" s="13" t="s">
        <v>1489</v>
      </c>
      <c r="O1981" s="5" t="s">
        <v>7712</v>
      </c>
      <c r="P1981" s="8">
        <v>1</v>
      </c>
      <c r="Q1981" s="9">
        <v>4</v>
      </c>
      <c r="R1981" s="9" t="str">
        <f>IFERROR(VLOOKUP(Tabla2[[#This Row],[CONTRATISTA PRNCIPAL]],Hoja1!$L$5:$M$9,2,FALSE),"CJV")</f>
        <v>CJV</v>
      </c>
      <c r="S1981" s="9" t="str">
        <f>IF(Tabla2[[#This Row],[EMPRESA]]=Tabla2[[#This Row],[CONTRATISTA PRNCIPAL]],"Principal","Secundaria")</f>
        <v>Principal</v>
      </c>
      <c r="T1981" s="10">
        <f>IFERROR(1/COUNTIF(Tabla2[CONTRATISTA PRNCIPAL],Tabla2[[#This Row],[CONTRATISTA PRNCIPAL]]),0)</f>
        <v>3.9215686274509803E-3</v>
      </c>
      <c r="U1981" s="33">
        <f ca="1">IF(((TODAY()-Tabla2[[#This Row],[FECHA NACIMIENTO]])/365)&lt;18,"Corregir", IF(((TODAY()-Tabla2[[#This Row],[FECHA NACIMIENTO]])/365)&gt;80, "Corregir",ROUNDDOWN(((TODAY()-Tabla2[[#This Row],[FECHA NACIMIENTO]])/365),0)))</f>
        <v>47</v>
      </c>
      <c r="V198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981" s="34" t="str">
        <f ca="1">+IF(Tabla2[[#This Row],[Edad]]="Corregir","Corregir","Ok")</f>
        <v>Ok</v>
      </c>
      <c r="X1981" s="10" t="str">
        <f>+IFERROR(VLOOKUP(Tabla2[[#This Row],[DISTRITO SEGÚN DNI]],Hoja1!$A$2:$B$55,2,FALSE),"No")</f>
        <v>No</v>
      </c>
      <c r="Y1981" s="10" t="str">
        <f>IF(OR(LOWER(Tabla2[[#This Row],[GENERO]])="masculino", LOWER(Tabla2[[#This Row],[GENERO]])="femenino"),"OK","Corregir")</f>
        <v>OK</v>
      </c>
      <c r="Z1981" s="10" t="str">
        <f>+IF(Tabla2[[#This Row],[Nro. DNI / CE]]="","Corregir",IF(LEN(Tabla2[[#This Row],[Nro. DNI / CE]])&gt;=8,"OK","Corregir"))</f>
        <v>OK</v>
      </c>
      <c r="AA1981" s="10">
        <f>COUNTIF(Tabla2[APELLIDOS Y NOMBRES],Tabla2[[#This Row],[APELLIDOS Y NOMBRES]])</f>
        <v>1</v>
      </c>
      <c r="AB1981" t="str">
        <f ca="1">+IFERROR(IF(Tabla2[[#This Row],[FECHA CESE/BAJA]]="","No Aplica",IF(AND(MONTH(Tabla2[[#This Row],[FECHA CESE/BAJA]])=MONTH(TODAY()-30),YEAR(Tabla2[[#This Row],[FECHA CESE/BAJA]])=YEAR(TODAY())),MONTH(TODAY()-30)&amp;"-"&amp;YEAR(TODAY()),"Borrar")),"No aplica")</f>
        <v>No Aplica</v>
      </c>
      <c r="AC1981" t="str">
        <f ca="1">+IFERROR(IF(Tabla2[[#This Row],[FECHA INICIO DE LABORES EN OBRA]]="","No Aplica",IF(AND(MONTH(Tabla2[[#This Row],[FECHA INICIO DE LABORES EN OBRA]])=MONTH(TODAY()-30),YEAR(Tabla2[[#This Row],[FECHA INICIO DE LABORES EN OBRA]])=YEAR(TODAY())),MONTH(TODAY()-30)&amp;"-"&amp;YEAR(TODAY()),"No Aplica")),"No Aplica")</f>
        <v>No Aplica</v>
      </c>
    </row>
    <row r="1982" spans="1:29" x14ac:dyDescent="0.25">
      <c r="A1982" s="2" t="s">
        <v>7160</v>
      </c>
      <c r="B1982" s="3" t="s">
        <v>7161</v>
      </c>
      <c r="C1982" s="3" t="s">
        <v>7161</v>
      </c>
      <c r="D1982" s="3" t="s">
        <v>8033</v>
      </c>
      <c r="E1982" s="3" t="s">
        <v>8034</v>
      </c>
      <c r="F1982" s="36">
        <v>33009</v>
      </c>
      <c r="G1982" s="3">
        <v>2</v>
      </c>
      <c r="H1982" s="3" t="s">
        <v>1406</v>
      </c>
      <c r="I1982" s="3" t="s">
        <v>7415</v>
      </c>
      <c r="J1982" s="3" t="s">
        <v>8035</v>
      </c>
      <c r="K1982" s="3" t="s">
        <v>1443</v>
      </c>
      <c r="L1982" s="8" t="s">
        <v>9813</v>
      </c>
      <c r="M1982" s="5"/>
      <c r="N1982" s="13" t="s">
        <v>1489</v>
      </c>
      <c r="O1982" s="5" t="s">
        <v>7163</v>
      </c>
      <c r="P1982" s="8">
        <v>1</v>
      </c>
      <c r="Q1982" s="9">
        <v>4</v>
      </c>
      <c r="R1982" s="9" t="str">
        <f>IFERROR(VLOOKUP(Tabla2[[#This Row],[CONTRATISTA PRNCIPAL]],Hoja1!$L$5:$M$9,2,FALSE),"CJV")</f>
        <v>CJV</v>
      </c>
      <c r="S1982" s="9" t="str">
        <f>IF(Tabla2[[#This Row],[EMPRESA]]=Tabla2[[#This Row],[CONTRATISTA PRNCIPAL]],"Principal","Secundaria")</f>
        <v>Principal</v>
      </c>
      <c r="T1982" s="10">
        <f>IFERROR(1/COUNTIF(Tabla2[CONTRATISTA PRNCIPAL],Tabla2[[#This Row],[CONTRATISTA PRNCIPAL]]),0)</f>
        <v>3.9215686274509803E-3</v>
      </c>
      <c r="U1982" s="33">
        <f ca="1">IF(((TODAY()-Tabla2[[#This Row],[FECHA NACIMIENTO]])/365)&lt;18,"Corregir", IF(((TODAY()-Tabla2[[#This Row],[FECHA NACIMIENTO]])/365)&gt;80, "Corregir",ROUNDDOWN(((TODAY()-Tabla2[[#This Row],[FECHA NACIMIENTO]])/365),0)))</f>
        <v>33</v>
      </c>
      <c r="V198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982" s="34" t="str">
        <f ca="1">+IF(Tabla2[[#This Row],[Edad]]="Corregir","Corregir","Ok")</f>
        <v>Ok</v>
      </c>
      <c r="X1982" s="10" t="str">
        <f>+IFERROR(VLOOKUP(Tabla2[[#This Row],[DISTRITO SEGÚN DNI]],Hoja1!$A$2:$B$55,2,FALSE),"No")</f>
        <v>No</v>
      </c>
      <c r="Y1982" s="10" t="str">
        <f>IF(OR(LOWER(Tabla2[[#This Row],[GENERO]])="masculino", LOWER(Tabla2[[#This Row],[GENERO]])="femenino"),"OK","Corregir")</f>
        <v>OK</v>
      </c>
      <c r="Z1982" s="10" t="str">
        <f>+IF(Tabla2[[#This Row],[Nro. DNI / CE]]="","Corregir",IF(LEN(Tabla2[[#This Row],[Nro. DNI / CE]])&gt;=8,"OK","Corregir"))</f>
        <v>OK</v>
      </c>
      <c r="AA1982" s="10">
        <f>COUNTIF(Tabla2[APELLIDOS Y NOMBRES],Tabla2[[#This Row],[APELLIDOS Y NOMBRES]])</f>
        <v>1</v>
      </c>
      <c r="AB1982" t="str">
        <f ca="1">+IFERROR(IF(Tabla2[[#This Row],[FECHA CESE/BAJA]]="","No Aplica",IF(AND(MONTH(Tabla2[[#This Row],[FECHA CESE/BAJA]])=MONTH(TODAY()-30),YEAR(Tabla2[[#This Row],[FECHA CESE/BAJA]])=YEAR(TODAY())),MONTH(TODAY()-30)&amp;"-"&amp;YEAR(TODAY()),"Borrar")),"No aplica")</f>
        <v>No Aplica</v>
      </c>
      <c r="AC1982" t="str">
        <f ca="1">+IFERROR(IF(Tabla2[[#This Row],[FECHA INICIO DE LABORES EN OBRA]]="","No Aplica",IF(AND(MONTH(Tabla2[[#This Row],[FECHA INICIO DE LABORES EN OBRA]])=MONTH(TODAY()-30),YEAR(Tabla2[[#This Row],[FECHA INICIO DE LABORES EN OBRA]])=YEAR(TODAY())),MONTH(TODAY()-30)&amp;"-"&amp;YEAR(TODAY()),"No Aplica")),"No Aplica")</f>
        <v>No Aplica</v>
      </c>
    </row>
    <row r="1983" spans="1:29" x14ac:dyDescent="0.25">
      <c r="A1983" s="2" t="s">
        <v>7160</v>
      </c>
      <c r="B1983" s="3" t="s">
        <v>7161</v>
      </c>
      <c r="C1983" s="3" t="s">
        <v>7161</v>
      </c>
      <c r="D1983" s="3" t="s">
        <v>7703</v>
      </c>
      <c r="E1983" s="3" t="s">
        <v>8036</v>
      </c>
      <c r="F1983" s="36">
        <v>21860</v>
      </c>
      <c r="G1983" s="3">
        <v>2</v>
      </c>
      <c r="H1983" s="3" t="s">
        <v>1406</v>
      </c>
      <c r="I1983" s="3" t="s">
        <v>7415</v>
      </c>
      <c r="J1983" s="3" t="s">
        <v>8037</v>
      </c>
      <c r="K1983" s="3" t="s">
        <v>2078</v>
      </c>
      <c r="L1983" s="8" t="s">
        <v>9813</v>
      </c>
      <c r="M1983" s="5"/>
      <c r="N1983" s="13" t="s">
        <v>1489</v>
      </c>
      <c r="O1983" s="5" t="s">
        <v>7800</v>
      </c>
      <c r="P1983" s="8">
        <v>1</v>
      </c>
      <c r="Q1983" s="9">
        <v>4</v>
      </c>
      <c r="R1983" s="9" t="str">
        <f>IFERROR(VLOOKUP(Tabla2[[#This Row],[CONTRATISTA PRNCIPAL]],Hoja1!$L$5:$M$9,2,FALSE),"CJV")</f>
        <v>CJV</v>
      </c>
      <c r="S1983" s="9" t="str">
        <f>IF(Tabla2[[#This Row],[EMPRESA]]=Tabla2[[#This Row],[CONTRATISTA PRNCIPAL]],"Principal","Secundaria")</f>
        <v>Principal</v>
      </c>
      <c r="T1983" s="10">
        <f>IFERROR(1/COUNTIF(Tabla2[CONTRATISTA PRNCIPAL],Tabla2[[#This Row],[CONTRATISTA PRNCIPAL]]),0)</f>
        <v>3.9215686274509803E-3</v>
      </c>
      <c r="U1983" s="33">
        <f ca="1">IF(((TODAY()-Tabla2[[#This Row],[FECHA NACIMIENTO]])/365)&lt;18,"Corregir", IF(((TODAY()-Tabla2[[#This Row],[FECHA NACIMIENTO]])/365)&gt;80, "Corregir",ROUNDDOWN(((TODAY()-Tabla2[[#This Row],[FECHA NACIMIENTO]])/365),0)))</f>
        <v>63</v>
      </c>
      <c r="V198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1983" s="34" t="str">
        <f ca="1">+IF(Tabla2[[#This Row],[Edad]]="Corregir","Corregir","Ok")</f>
        <v>Ok</v>
      </c>
      <c r="X1983" s="10" t="str">
        <f>+IFERROR(VLOOKUP(Tabla2[[#This Row],[DISTRITO SEGÚN DNI]],Hoja1!$A$2:$B$55,2,FALSE),"No")</f>
        <v>ATE</v>
      </c>
      <c r="Y1983" s="10" t="str">
        <f>IF(OR(LOWER(Tabla2[[#This Row],[GENERO]])="masculino", LOWER(Tabla2[[#This Row],[GENERO]])="femenino"),"OK","Corregir")</f>
        <v>OK</v>
      </c>
      <c r="Z1983" s="10" t="str">
        <f>+IF(Tabla2[[#This Row],[Nro. DNI / CE]]="","Corregir",IF(LEN(Tabla2[[#This Row],[Nro. DNI / CE]])&gt;=8,"OK","Corregir"))</f>
        <v>OK</v>
      </c>
      <c r="AA1983" s="10">
        <f>COUNTIF(Tabla2[APELLIDOS Y NOMBRES],Tabla2[[#This Row],[APELLIDOS Y NOMBRES]])</f>
        <v>1</v>
      </c>
      <c r="AB1983" t="str">
        <f ca="1">+IFERROR(IF(Tabla2[[#This Row],[FECHA CESE/BAJA]]="","No Aplica",IF(AND(MONTH(Tabla2[[#This Row],[FECHA CESE/BAJA]])=MONTH(TODAY()-30),YEAR(Tabla2[[#This Row],[FECHA CESE/BAJA]])=YEAR(TODAY())),MONTH(TODAY()-30)&amp;"-"&amp;YEAR(TODAY()),"Borrar")),"No aplica")</f>
        <v>No Aplica</v>
      </c>
      <c r="AC1983" t="str">
        <f ca="1">+IFERROR(IF(Tabla2[[#This Row],[FECHA INICIO DE LABORES EN OBRA]]="","No Aplica",IF(AND(MONTH(Tabla2[[#This Row],[FECHA INICIO DE LABORES EN OBRA]])=MONTH(TODAY()-30),YEAR(Tabla2[[#This Row],[FECHA INICIO DE LABORES EN OBRA]])=YEAR(TODAY())),MONTH(TODAY()-30)&amp;"-"&amp;YEAR(TODAY()),"No Aplica")),"No Aplica")</f>
        <v>No Aplica</v>
      </c>
    </row>
    <row r="1984" spans="1:29" x14ac:dyDescent="0.25">
      <c r="A1984" s="2" t="s">
        <v>7160</v>
      </c>
      <c r="B1984" s="3" t="s">
        <v>7161</v>
      </c>
      <c r="C1984" s="3" t="s">
        <v>7161</v>
      </c>
      <c r="D1984" s="3" t="s">
        <v>8038</v>
      </c>
      <c r="E1984" s="3" t="s">
        <v>8039</v>
      </c>
      <c r="F1984" s="36">
        <v>37197</v>
      </c>
      <c r="G1984" s="3">
        <v>2</v>
      </c>
      <c r="H1984" s="3" t="s">
        <v>5060</v>
      </c>
      <c r="I1984" s="3" t="s">
        <v>7432</v>
      </c>
      <c r="J1984" s="3" t="s">
        <v>8040</v>
      </c>
      <c r="K1984" s="3" t="s">
        <v>1510</v>
      </c>
      <c r="L1984" s="8" t="s">
        <v>9813</v>
      </c>
      <c r="M1984" s="5"/>
      <c r="N1984" s="13" t="s">
        <v>1489</v>
      </c>
      <c r="O1984" s="5" t="s">
        <v>5679</v>
      </c>
      <c r="P1984" s="8">
        <v>1</v>
      </c>
      <c r="Q1984" s="9">
        <v>4</v>
      </c>
      <c r="R1984" s="9" t="str">
        <f>IFERROR(VLOOKUP(Tabla2[[#This Row],[CONTRATISTA PRNCIPAL]],Hoja1!$L$5:$M$9,2,FALSE),"CJV")</f>
        <v>CJV</v>
      </c>
      <c r="S1984" s="9" t="str">
        <f>IF(Tabla2[[#This Row],[EMPRESA]]=Tabla2[[#This Row],[CONTRATISTA PRNCIPAL]],"Principal","Secundaria")</f>
        <v>Principal</v>
      </c>
      <c r="T1984" s="10">
        <f>IFERROR(1/COUNTIF(Tabla2[CONTRATISTA PRNCIPAL],Tabla2[[#This Row],[CONTRATISTA PRNCIPAL]]),0)</f>
        <v>3.9215686274509803E-3</v>
      </c>
      <c r="U1984" s="33">
        <f ca="1">IF(((TODAY()-Tabla2[[#This Row],[FECHA NACIMIENTO]])/365)&lt;18,"Corregir", IF(((TODAY()-Tabla2[[#This Row],[FECHA NACIMIENTO]])/365)&gt;80, "Corregir",ROUNDDOWN(((TODAY()-Tabla2[[#This Row],[FECHA NACIMIENTO]])/365),0)))</f>
        <v>21</v>
      </c>
      <c r="V198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1984" s="34" t="str">
        <f ca="1">+IF(Tabla2[[#This Row],[Edad]]="Corregir","Corregir","Ok")</f>
        <v>Ok</v>
      </c>
      <c r="X1984" s="10" t="str">
        <f>+IFERROR(VLOOKUP(Tabla2[[#This Row],[DISTRITO SEGÚN DNI]],Hoja1!$A$2:$B$55,2,FALSE),"No")</f>
        <v>CALLAO</v>
      </c>
      <c r="Y1984" s="10" t="str">
        <f>IF(OR(LOWER(Tabla2[[#This Row],[GENERO]])="masculino", LOWER(Tabla2[[#This Row],[GENERO]])="femenino"),"OK","Corregir")</f>
        <v>OK</v>
      </c>
      <c r="Z1984" s="10" t="str">
        <f>+IF(Tabla2[[#This Row],[Nro. DNI / CE]]="","Corregir",IF(LEN(Tabla2[[#This Row],[Nro. DNI / CE]])&gt;=8,"OK","Corregir"))</f>
        <v>OK</v>
      </c>
      <c r="AA1984" s="10">
        <f>COUNTIF(Tabla2[APELLIDOS Y NOMBRES],Tabla2[[#This Row],[APELLIDOS Y NOMBRES]])</f>
        <v>1</v>
      </c>
      <c r="AB1984" t="str">
        <f ca="1">+IFERROR(IF(Tabla2[[#This Row],[FECHA CESE/BAJA]]="","No Aplica",IF(AND(MONTH(Tabla2[[#This Row],[FECHA CESE/BAJA]])=MONTH(TODAY()-30),YEAR(Tabla2[[#This Row],[FECHA CESE/BAJA]])=YEAR(TODAY())),MONTH(TODAY()-30)&amp;"-"&amp;YEAR(TODAY()),"Borrar")),"No aplica")</f>
        <v>No Aplica</v>
      </c>
      <c r="AC1984" t="str">
        <f ca="1">+IFERROR(IF(Tabla2[[#This Row],[FECHA INICIO DE LABORES EN OBRA]]="","No Aplica",IF(AND(MONTH(Tabla2[[#This Row],[FECHA INICIO DE LABORES EN OBRA]])=MONTH(TODAY()-30),YEAR(Tabla2[[#This Row],[FECHA INICIO DE LABORES EN OBRA]])=YEAR(TODAY())),MONTH(TODAY()-30)&amp;"-"&amp;YEAR(TODAY()),"No Aplica")),"No Aplica")</f>
        <v>No Aplica</v>
      </c>
    </row>
    <row r="1985" spans="1:29" x14ac:dyDescent="0.25">
      <c r="A1985" s="2" t="s">
        <v>7160</v>
      </c>
      <c r="B1985" s="3" t="s">
        <v>7161</v>
      </c>
      <c r="C1985" s="3" t="s">
        <v>7161</v>
      </c>
      <c r="D1985" s="3" t="s">
        <v>8041</v>
      </c>
      <c r="E1985" s="3" t="s">
        <v>8042</v>
      </c>
      <c r="F1985" s="36">
        <v>31735</v>
      </c>
      <c r="G1985" s="3">
        <v>2</v>
      </c>
      <c r="H1985" s="3" t="s">
        <v>8043</v>
      </c>
      <c r="I1985" s="3" t="s">
        <v>7436</v>
      </c>
      <c r="J1985" s="3" t="s">
        <v>8044</v>
      </c>
      <c r="K1985" s="3" t="s">
        <v>8045</v>
      </c>
      <c r="L1985" s="8" t="s">
        <v>9813</v>
      </c>
      <c r="M1985" s="5"/>
      <c r="N1985" s="13" t="s">
        <v>1489</v>
      </c>
      <c r="O1985" s="5">
        <v>44529</v>
      </c>
      <c r="P1985" s="8">
        <v>1</v>
      </c>
      <c r="Q1985" s="9">
        <v>4</v>
      </c>
      <c r="R1985" s="9" t="str">
        <f>IFERROR(VLOOKUP(Tabla2[[#This Row],[CONTRATISTA PRNCIPAL]],Hoja1!$L$5:$M$9,2,FALSE),"CJV")</f>
        <v>CJV</v>
      </c>
      <c r="S1985" s="9" t="str">
        <f>IF(Tabla2[[#This Row],[EMPRESA]]=Tabla2[[#This Row],[CONTRATISTA PRNCIPAL]],"Principal","Secundaria")</f>
        <v>Principal</v>
      </c>
      <c r="T1985" s="10">
        <f>IFERROR(1/COUNTIF(Tabla2[CONTRATISTA PRNCIPAL],Tabla2[[#This Row],[CONTRATISTA PRNCIPAL]]),0)</f>
        <v>3.9215686274509803E-3</v>
      </c>
      <c r="U1985" s="33">
        <f ca="1">IF(((TODAY()-Tabla2[[#This Row],[FECHA NACIMIENTO]])/365)&lt;18,"Corregir", IF(((TODAY()-Tabla2[[#This Row],[FECHA NACIMIENTO]])/365)&gt;80, "Corregir",ROUNDDOWN(((TODAY()-Tabla2[[#This Row],[FECHA NACIMIENTO]])/365),0)))</f>
        <v>36</v>
      </c>
      <c r="V198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985" s="34" t="str">
        <f ca="1">+IF(Tabla2[[#This Row],[Edad]]="Corregir","Corregir","Ok")</f>
        <v>Ok</v>
      </c>
      <c r="X1985" s="10" t="str">
        <f>+IFERROR(VLOOKUP(Tabla2[[#This Row],[DISTRITO SEGÚN DNI]],Hoja1!$A$2:$B$55,2,FALSE),"No")</f>
        <v>No</v>
      </c>
      <c r="Y1985" s="10" t="str">
        <f>IF(OR(LOWER(Tabla2[[#This Row],[GENERO]])="masculino", LOWER(Tabla2[[#This Row],[GENERO]])="femenino"),"OK","Corregir")</f>
        <v>OK</v>
      </c>
      <c r="Z1985" s="10" t="str">
        <f>+IF(Tabla2[[#This Row],[Nro. DNI / CE]]="","Corregir",IF(LEN(Tabla2[[#This Row],[Nro. DNI / CE]])&gt;=8,"OK","Corregir"))</f>
        <v>OK</v>
      </c>
      <c r="AA1985" s="10">
        <f>COUNTIF(Tabla2[APELLIDOS Y NOMBRES],Tabla2[[#This Row],[APELLIDOS Y NOMBRES]])</f>
        <v>1</v>
      </c>
      <c r="AB1985" t="str">
        <f ca="1">+IFERROR(IF(Tabla2[[#This Row],[FECHA CESE/BAJA]]="","No Aplica",IF(AND(MONTH(Tabla2[[#This Row],[FECHA CESE/BAJA]])=MONTH(TODAY()-30),YEAR(Tabla2[[#This Row],[FECHA CESE/BAJA]])=YEAR(TODAY())),MONTH(TODAY()-30)&amp;"-"&amp;YEAR(TODAY()),"Borrar")),"No aplica")</f>
        <v>No Aplica</v>
      </c>
      <c r="AC1985" t="str">
        <f ca="1">+IFERROR(IF(Tabla2[[#This Row],[FECHA INICIO DE LABORES EN OBRA]]="","No Aplica",IF(AND(MONTH(Tabla2[[#This Row],[FECHA INICIO DE LABORES EN OBRA]])=MONTH(TODAY()-30),YEAR(Tabla2[[#This Row],[FECHA INICIO DE LABORES EN OBRA]])=YEAR(TODAY())),MONTH(TODAY()-30)&amp;"-"&amp;YEAR(TODAY()),"No Aplica")),"No Aplica")</f>
        <v>No Aplica</v>
      </c>
    </row>
    <row r="1986" spans="1:29" x14ac:dyDescent="0.25">
      <c r="A1986" s="2" t="s">
        <v>7160</v>
      </c>
      <c r="B1986" s="3" t="s">
        <v>7161</v>
      </c>
      <c r="C1986" s="3" t="s">
        <v>7161</v>
      </c>
      <c r="D1986" s="3" t="s">
        <v>8046</v>
      </c>
      <c r="E1986" s="3" t="s">
        <v>8047</v>
      </c>
      <c r="F1986" s="36">
        <v>23978</v>
      </c>
      <c r="G1986" s="3">
        <v>2</v>
      </c>
      <c r="H1986" s="3" t="s">
        <v>1406</v>
      </c>
      <c r="I1986" s="3" t="s">
        <v>7415</v>
      </c>
      <c r="J1986" s="3" t="s">
        <v>8048</v>
      </c>
      <c r="K1986" s="3" t="s">
        <v>1510</v>
      </c>
      <c r="L1986" s="8" t="s">
        <v>9813</v>
      </c>
      <c r="M1986" s="5"/>
      <c r="N1986" s="13" t="s">
        <v>1489</v>
      </c>
      <c r="O1986" s="5">
        <v>45036</v>
      </c>
      <c r="P1986" s="8">
        <v>1</v>
      </c>
      <c r="Q1986" s="9">
        <v>4</v>
      </c>
      <c r="R1986" s="9" t="str">
        <f>IFERROR(VLOOKUP(Tabla2[[#This Row],[CONTRATISTA PRNCIPAL]],Hoja1!$L$5:$M$9,2,FALSE),"CJV")</f>
        <v>CJV</v>
      </c>
      <c r="S1986" s="9" t="str">
        <f>IF(Tabla2[[#This Row],[EMPRESA]]=Tabla2[[#This Row],[CONTRATISTA PRNCIPAL]],"Principal","Secundaria")</f>
        <v>Principal</v>
      </c>
      <c r="T1986" s="10">
        <f>IFERROR(1/COUNTIF(Tabla2[CONTRATISTA PRNCIPAL],Tabla2[[#This Row],[CONTRATISTA PRNCIPAL]]),0)</f>
        <v>3.9215686274509803E-3</v>
      </c>
      <c r="U1986" s="33">
        <f ca="1">IF(((TODAY()-Tabla2[[#This Row],[FECHA NACIMIENTO]])/365)&lt;18,"Corregir", IF(((TODAY()-Tabla2[[#This Row],[FECHA NACIMIENTO]])/365)&gt;80, "Corregir",ROUNDDOWN(((TODAY()-Tabla2[[#This Row],[FECHA NACIMIENTO]])/365),0)))</f>
        <v>58</v>
      </c>
      <c r="V198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986" s="34" t="str">
        <f ca="1">+IF(Tabla2[[#This Row],[Edad]]="Corregir","Corregir","Ok")</f>
        <v>Ok</v>
      </c>
      <c r="X1986" s="10" t="str">
        <f>+IFERROR(VLOOKUP(Tabla2[[#This Row],[DISTRITO SEGÚN DNI]],Hoja1!$A$2:$B$55,2,FALSE),"No")</f>
        <v>CALLAO</v>
      </c>
      <c r="Y1986" s="10" t="str">
        <f>IF(OR(LOWER(Tabla2[[#This Row],[GENERO]])="masculino", LOWER(Tabla2[[#This Row],[GENERO]])="femenino"),"OK","Corregir")</f>
        <v>OK</v>
      </c>
      <c r="Z1986" s="10" t="str">
        <f>+IF(Tabla2[[#This Row],[Nro. DNI / CE]]="","Corregir",IF(LEN(Tabla2[[#This Row],[Nro. DNI / CE]])&gt;=8,"OK","Corregir"))</f>
        <v>OK</v>
      </c>
      <c r="AA1986" s="10">
        <f>COUNTIF(Tabla2[APELLIDOS Y NOMBRES],Tabla2[[#This Row],[APELLIDOS Y NOMBRES]])</f>
        <v>1</v>
      </c>
      <c r="AB1986" t="str">
        <f ca="1">+IFERROR(IF(Tabla2[[#This Row],[FECHA CESE/BAJA]]="","No Aplica",IF(AND(MONTH(Tabla2[[#This Row],[FECHA CESE/BAJA]])=MONTH(TODAY()-30),YEAR(Tabla2[[#This Row],[FECHA CESE/BAJA]])=YEAR(TODAY())),MONTH(TODAY()-30)&amp;"-"&amp;YEAR(TODAY()),"Borrar")),"No aplica")</f>
        <v>No Aplica</v>
      </c>
      <c r="AC1986" t="str">
        <f ca="1">+IFERROR(IF(Tabla2[[#This Row],[FECHA INICIO DE LABORES EN OBRA]]="","No Aplica",IF(AND(MONTH(Tabla2[[#This Row],[FECHA INICIO DE LABORES EN OBRA]])=MONTH(TODAY()-30),YEAR(Tabla2[[#This Row],[FECHA INICIO DE LABORES EN OBRA]])=YEAR(TODAY())),MONTH(TODAY()-30)&amp;"-"&amp;YEAR(TODAY()),"No Aplica")),"No Aplica")</f>
        <v>No Aplica</v>
      </c>
    </row>
    <row r="1987" spans="1:29" x14ac:dyDescent="0.25">
      <c r="A1987" s="2" t="s">
        <v>7160</v>
      </c>
      <c r="B1987" s="3" t="s">
        <v>7161</v>
      </c>
      <c r="C1987" s="3" t="s">
        <v>7161</v>
      </c>
      <c r="D1987" s="3" t="s">
        <v>8049</v>
      </c>
      <c r="E1987" s="3" t="s">
        <v>8050</v>
      </c>
      <c r="F1987" s="36">
        <v>34149</v>
      </c>
      <c r="G1987" s="3">
        <v>1</v>
      </c>
      <c r="H1987" s="3" t="s">
        <v>8051</v>
      </c>
      <c r="I1987" s="3" t="s">
        <v>7415</v>
      </c>
      <c r="J1987" s="3" t="s">
        <v>8052</v>
      </c>
      <c r="K1987" s="3" t="s">
        <v>1481</v>
      </c>
      <c r="L1987" s="8" t="s">
        <v>9813</v>
      </c>
      <c r="M1987" s="5"/>
      <c r="N1987" s="13" t="s">
        <v>1489</v>
      </c>
      <c r="O1987" s="5">
        <v>44883</v>
      </c>
      <c r="P1987" s="8">
        <v>1</v>
      </c>
      <c r="Q1987" s="9">
        <v>4</v>
      </c>
      <c r="R1987" s="9" t="str">
        <f>IFERROR(VLOOKUP(Tabla2[[#This Row],[CONTRATISTA PRNCIPAL]],Hoja1!$L$5:$M$9,2,FALSE),"CJV")</f>
        <v>CJV</v>
      </c>
      <c r="S1987" s="9" t="str">
        <f>IF(Tabla2[[#This Row],[EMPRESA]]=Tabla2[[#This Row],[CONTRATISTA PRNCIPAL]],"Principal","Secundaria")</f>
        <v>Principal</v>
      </c>
      <c r="T1987" s="10">
        <f>IFERROR(1/COUNTIF(Tabla2[CONTRATISTA PRNCIPAL],Tabla2[[#This Row],[CONTRATISTA PRNCIPAL]]),0)</f>
        <v>3.9215686274509803E-3</v>
      </c>
      <c r="U1987" s="33">
        <f ca="1">IF(((TODAY()-Tabla2[[#This Row],[FECHA NACIMIENTO]])/365)&lt;18,"Corregir", IF(((TODAY()-Tabla2[[#This Row],[FECHA NACIMIENTO]])/365)&gt;80, "Corregir",ROUNDDOWN(((TODAY()-Tabla2[[#This Row],[FECHA NACIMIENTO]])/365),0)))</f>
        <v>30</v>
      </c>
      <c r="V198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987" s="34" t="str">
        <f ca="1">+IF(Tabla2[[#This Row],[Edad]]="Corregir","Corregir","Ok")</f>
        <v>Ok</v>
      </c>
      <c r="X1987" s="10" t="str">
        <f>+IFERROR(VLOOKUP(Tabla2[[#This Row],[DISTRITO SEGÚN DNI]],Hoja1!$A$2:$B$55,2,FALSE),"No")</f>
        <v>No</v>
      </c>
      <c r="Y1987" s="10" t="str">
        <f>IF(OR(LOWER(Tabla2[[#This Row],[GENERO]])="masculino", LOWER(Tabla2[[#This Row],[GENERO]])="femenino"),"OK","Corregir")</f>
        <v>OK</v>
      </c>
      <c r="Z1987" s="10" t="str">
        <f>+IF(Tabla2[[#This Row],[Nro. DNI / CE]]="","Corregir",IF(LEN(Tabla2[[#This Row],[Nro. DNI / CE]])&gt;=8,"OK","Corregir"))</f>
        <v>OK</v>
      </c>
      <c r="AA1987" s="10">
        <f>COUNTIF(Tabla2[APELLIDOS Y NOMBRES],Tabla2[[#This Row],[APELLIDOS Y NOMBRES]])</f>
        <v>1</v>
      </c>
      <c r="AB1987" t="str">
        <f ca="1">+IFERROR(IF(Tabla2[[#This Row],[FECHA CESE/BAJA]]="","No Aplica",IF(AND(MONTH(Tabla2[[#This Row],[FECHA CESE/BAJA]])=MONTH(TODAY()-30),YEAR(Tabla2[[#This Row],[FECHA CESE/BAJA]])=YEAR(TODAY())),MONTH(TODAY()-30)&amp;"-"&amp;YEAR(TODAY()),"Borrar")),"No aplica")</f>
        <v>No Aplica</v>
      </c>
      <c r="AC1987" t="str">
        <f ca="1">+IFERROR(IF(Tabla2[[#This Row],[FECHA INICIO DE LABORES EN OBRA]]="","No Aplica",IF(AND(MONTH(Tabla2[[#This Row],[FECHA INICIO DE LABORES EN OBRA]])=MONTH(TODAY()-30),YEAR(Tabla2[[#This Row],[FECHA INICIO DE LABORES EN OBRA]])=YEAR(TODAY())),MONTH(TODAY()-30)&amp;"-"&amp;YEAR(TODAY()),"No Aplica")),"No Aplica")</f>
        <v>No Aplica</v>
      </c>
    </row>
    <row r="1988" spans="1:29" x14ac:dyDescent="0.25">
      <c r="A1988" s="2" t="s">
        <v>7160</v>
      </c>
      <c r="B1988" s="3" t="s">
        <v>7161</v>
      </c>
      <c r="C1988" s="3" t="s">
        <v>7161</v>
      </c>
      <c r="D1988" s="3" t="s">
        <v>8053</v>
      </c>
      <c r="E1988" s="3" t="s">
        <v>8054</v>
      </c>
      <c r="F1988" s="36">
        <v>28979</v>
      </c>
      <c r="G1988" s="3">
        <v>2</v>
      </c>
      <c r="H1988" s="3" t="s">
        <v>1262</v>
      </c>
      <c r="I1988" s="3" t="s">
        <v>7502</v>
      </c>
      <c r="J1988" s="3" t="s">
        <v>8055</v>
      </c>
      <c r="K1988" s="3" t="s">
        <v>8056</v>
      </c>
      <c r="L1988" s="8" t="s">
        <v>9813</v>
      </c>
      <c r="M1988" s="5"/>
      <c r="N1988" s="13" t="s">
        <v>1489</v>
      </c>
      <c r="O1988" s="5">
        <v>45085</v>
      </c>
      <c r="P1988" s="8">
        <v>1</v>
      </c>
      <c r="Q1988" s="9">
        <v>4</v>
      </c>
      <c r="R1988" s="9" t="str">
        <f>IFERROR(VLOOKUP(Tabla2[[#This Row],[CONTRATISTA PRNCIPAL]],Hoja1!$L$5:$M$9,2,FALSE),"CJV")</f>
        <v>CJV</v>
      </c>
      <c r="S1988" s="9" t="str">
        <f>IF(Tabla2[[#This Row],[EMPRESA]]=Tabla2[[#This Row],[CONTRATISTA PRNCIPAL]],"Principal","Secundaria")</f>
        <v>Principal</v>
      </c>
      <c r="T1988" s="10">
        <f>IFERROR(1/COUNTIF(Tabla2[CONTRATISTA PRNCIPAL],Tabla2[[#This Row],[CONTRATISTA PRNCIPAL]]),0)</f>
        <v>3.9215686274509803E-3</v>
      </c>
      <c r="U1988" s="33">
        <f ca="1">IF(((TODAY()-Tabla2[[#This Row],[FECHA NACIMIENTO]])/365)&lt;18,"Corregir", IF(((TODAY()-Tabla2[[#This Row],[FECHA NACIMIENTO]])/365)&gt;80, "Corregir",ROUNDDOWN(((TODAY()-Tabla2[[#This Row],[FECHA NACIMIENTO]])/365),0)))</f>
        <v>44</v>
      </c>
      <c r="V198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988" s="34" t="str">
        <f ca="1">+IF(Tabla2[[#This Row],[Edad]]="Corregir","Corregir","Ok")</f>
        <v>Ok</v>
      </c>
      <c r="X1988" s="10" t="str">
        <f>+IFERROR(VLOOKUP(Tabla2[[#This Row],[DISTRITO SEGÚN DNI]],Hoja1!$A$2:$B$55,2,FALSE),"No")</f>
        <v>CALLAO</v>
      </c>
      <c r="Y1988" s="10" t="str">
        <f>IF(OR(LOWER(Tabla2[[#This Row],[GENERO]])="masculino", LOWER(Tabla2[[#This Row],[GENERO]])="femenino"),"OK","Corregir")</f>
        <v>OK</v>
      </c>
      <c r="Z1988" s="10" t="str">
        <f>+IF(Tabla2[[#This Row],[Nro. DNI / CE]]="","Corregir",IF(LEN(Tabla2[[#This Row],[Nro. DNI / CE]])&gt;=8,"OK","Corregir"))</f>
        <v>OK</v>
      </c>
      <c r="AA1988" s="10">
        <f>COUNTIF(Tabla2[APELLIDOS Y NOMBRES],Tabla2[[#This Row],[APELLIDOS Y NOMBRES]])</f>
        <v>1</v>
      </c>
      <c r="AB1988" t="str">
        <f ca="1">+IFERROR(IF(Tabla2[[#This Row],[FECHA CESE/BAJA]]="","No Aplica",IF(AND(MONTH(Tabla2[[#This Row],[FECHA CESE/BAJA]])=MONTH(TODAY()-30),YEAR(Tabla2[[#This Row],[FECHA CESE/BAJA]])=YEAR(TODAY())),MONTH(TODAY()-30)&amp;"-"&amp;YEAR(TODAY()),"Borrar")),"No aplica")</f>
        <v>No Aplica</v>
      </c>
      <c r="AC1988" t="str">
        <f ca="1">+IFERROR(IF(Tabla2[[#This Row],[FECHA INICIO DE LABORES EN OBRA]]="","No Aplica",IF(AND(MONTH(Tabla2[[#This Row],[FECHA INICIO DE LABORES EN OBRA]])=MONTH(TODAY()-30),YEAR(Tabla2[[#This Row],[FECHA INICIO DE LABORES EN OBRA]])=YEAR(TODAY())),MONTH(TODAY()-30)&amp;"-"&amp;YEAR(TODAY()),"No Aplica")),"No Aplica")</f>
        <v>No Aplica</v>
      </c>
    </row>
    <row r="1989" spans="1:29" x14ac:dyDescent="0.25">
      <c r="A1989" s="2" t="s">
        <v>7160</v>
      </c>
      <c r="B1989" s="3" t="s">
        <v>7161</v>
      </c>
      <c r="C1989" s="3" t="s">
        <v>7161</v>
      </c>
      <c r="D1989" s="3" t="s">
        <v>8057</v>
      </c>
      <c r="E1989" s="3" t="s">
        <v>8058</v>
      </c>
      <c r="F1989" s="36">
        <v>23644</v>
      </c>
      <c r="G1989" s="3">
        <v>2</v>
      </c>
      <c r="H1989" s="3" t="s">
        <v>1406</v>
      </c>
      <c r="I1989" s="3" t="s">
        <v>7436</v>
      </c>
      <c r="J1989" s="3" t="s">
        <v>8059</v>
      </c>
      <c r="K1989" s="3" t="s">
        <v>1492</v>
      </c>
      <c r="L1989" s="8" t="s">
        <v>9813</v>
      </c>
      <c r="M1989" s="5"/>
      <c r="N1989" s="13" t="s">
        <v>1489</v>
      </c>
      <c r="O1989" s="5" t="s">
        <v>7442</v>
      </c>
      <c r="P1989" s="8">
        <v>1</v>
      </c>
      <c r="Q1989" s="9">
        <v>4</v>
      </c>
      <c r="R1989" s="9" t="str">
        <f>IFERROR(VLOOKUP(Tabla2[[#This Row],[CONTRATISTA PRNCIPAL]],Hoja1!$L$5:$M$9,2,FALSE),"CJV")</f>
        <v>CJV</v>
      </c>
      <c r="S1989" s="9" t="str">
        <f>IF(Tabla2[[#This Row],[EMPRESA]]=Tabla2[[#This Row],[CONTRATISTA PRNCIPAL]],"Principal","Secundaria")</f>
        <v>Principal</v>
      </c>
      <c r="T1989" s="10">
        <f>IFERROR(1/COUNTIF(Tabla2[CONTRATISTA PRNCIPAL],Tabla2[[#This Row],[CONTRATISTA PRNCIPAL]]),0)</f>
        <v>3.9215686274509803E-3</v>
      </c>
      <c r="U1989" s="33">
        <f ca="1">IF(((TODAY()-Tabla2[[#This Row],[FECHA NACIMIENTO]])/365)&lt;18,"Corregir", IF(((TODAY()-Tabla2[[#This Row],[FECHA NACIMIENTO]])/365)&gt;80, "Corregir",ROUNDDOWN(((TODAY()-Tabla2[[#This Row],[FECHA NACIMIENTO]])/365),0)))</f>
        <v>58</v>
      </c>
      <c r="V198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1989" s="34" t="str">
        <f ca="1">+IF(Tabla2[[#This Row],[Edad]]="Corregir","Corregir","Ok")</f>
        <v>Ok</v>
      </c>
      <c r="X1989" s="10" t="str">
        <f>+IFERROR(VLOOKUP(Tabla2[[#This Row],[DISTRITO SEGÚN DNI]],Hoja1!$A$2:$B$55,2,FALSE),"No")</f>
        <v>No</v>
      </c>
      <c r="Y1989" s="10" t="str">
        <f>IF(OR(LOWER(Tabla2[[#This Row],[GENERO]])="masculino", LOWER(Tabla2[[#This Row],[GENERO]])="femenino"),"OK","Corregir")</f>
        <v>OK</v>
      </c>
      <c r="Z1989" s="10" t="str">
        <f>+IF(Tabla2[[#This Row],[Nro. DNI / CE]]="","Corregir",IF(LEN(Tabla2[[#This Row],[Nro. DNI / CE]])&gt;=8,"OK","Corregir"))</f>
        <v>OK</v>
      </c>
      <c r="AA1989" s="10">
        <f>COUNTIF(Tabla2[APELLIDOS Y NOMBRES],Tabla2[[#This Row],[APELLIDOS Y NOMBRES]])</f>
        <v>1</v>
      </c>
      <c r="AB1989" t="str">
        <f ca="1">+IFERROR(IF(Tabla2[[#This Row],[FECHA CESE/BAJA]]="","No Aplica",IF(AND(MONTH(Tabla2[[#This Row],[FECHA CESE/BAJA]])=MONTH(TODAY()-30),YEAR(Tabla2[[#This Row],[FECHA CESE/BAJA]])=YEAR(TODAY())),MONTH(TODAY()-30)&amp;"-"&amp;YEAR(TODAY()),"Borrar")),"No aplica")</f>
        <v>No Aplica</v>
      </c>
      <c r="AC1989" t="str">
        <f ca="1">+IFERROR(IF(Tabla2[[#This Row],[FECHA INICIO DE LABORES EN OBRA]]="","No Aplica",IF(AND(MONTH(Tabla2[[#This Row],[FECHA INICIO DE LABORES EN OBRA]])=MONTH(TODAY()-30),YEAR(Tabla2[[#This Row],[FECHA INICIO DE LABORES EN OBRA]])=YEAR(TODAY())),MONTH(TODAY()-30)&amp;"-"&amp;YEAR(TODAY()),"No Aplica")),"No Aplica")</f>
        <v>No Aplica</v>
      </c>
    </row>
    <row r="1990" spans="1:29" x14ac:dyDescent="0.25">
      <c r="A1990" s="2" t="s">
        <v>7160</v>
      </c>
      <c r="B1990" s="3" t="s">
        <v>7161</v>
      </c>
      <c r="C1990" s="3" t="s">
        <v>7161</v>
      </c>
      <c r="D1990" s="3" t="s">
        <v>8060</v>
      </c>
      <c r="E1990" s="3" t="s">
        <v>8061</v>
      </c>
      <c r="F1990" s="36">
        <v>29213</v>
      </c>
      <c r="G1990" s="3">
        <v>2</v>
      </c>
      <c r="H1990" s="3" t="s">
        <v>7568</v>
      </c>
      <c r="I1990" s="3" t="s">
        <v>7436</v>
      </c>
      <c r="J1990" s="3" t="s">
        <v>10364</v>
      </c>
      <c r="K1990" s="3" t="s">
        <v>2484</v>
      </c>
      <c r="L1990" s="8" t="s">
        <v>9813</v>
      </c>
      <c r="M1990" s="5"/>
      <c r="N1990" s="13" t="s">
        <v>1489</v>
      </c>
      <c r="O1990" s="5">
        <v>44698</v>
      </c>
      <c r="P1990" s="8">
        <v>1</v>
      </c>
      <c r="Q1990" s="9">
        <v>4</v>
      </c>
      <c r="R1990" s="9" t="str">
        <f>IFERROR(VLOOKUP(Tabla2[[#This Row],[CONTRATISTA PRNCIPAL]],Hoja1!$L$5:$M$9,2,FALSE),"CJV")</f>
        <v>CJV</v>
      </c>
      <c r="S1990" s="9" t="str">
        <f>IF(Tabla2[[#This Row],[EMPRESA]]=Tabla2[[#This Row],[CONTRATISTA PRNCIPAL]],"Principal","Secundaria")</f>
        <v>Principal</v>
      </c>
      <c r="T1990" s="10">
        <f>IFERROR(1/COUNTIF(Tabla2[CONTRATISTA PRNCIPAL],Tabla2[[#This Row],[CONTRATISTA PRNCIPAL]]),0)</f>
        <v>3.9215686274509803E-3</v>
      </c>
      <c r="U1990" s="33">
        <f ca="1">IF(((TODAY()-Tabla2[[#This Row],[FECHA NACIMIENTO]])/365)&lt;18,"Corregir", IF(((TODAY()-Tabla2[[#This Row],[FECHA NACIMIENTO]])/365)&gt;80, "Corregir",ROUNDDOWN(((TODAY()-Tabla2[[#This Row],[FECHA NACIMIENTO]])/365),0)))</f>
        <v>43</v>
      </c>
      <c r="V199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990" s="34" t="str">
        <f ca="1">+IF(Tabla2[[#This Row],[Edad]]="Corregir","Corregir","Ok")</f>
        <v>Ok</v>
      </c>
      <c r="X1990" s="10" t="str">
        <f>+IFERROR(VLOOKUP(Tabla2[[#This Row],[DISTRITO SEGÚN DNI]],Hoja1!$A$2:$B$55,2,FALSE),"No")</f>
        <v>SANTA ANITA</v>
      </c>
      <c r="Y1990" s="10" t="str">
        <f>IF(OR(LOWER(Tabla2[[#This Row],[GENERO]])="masculino", LOWER(Tabla2[[#This Row],[GENERO]])="femenino"),"OK","Corregir")</f>
        <v>OK</v>
      </c>
      <c r="Z1990" s="10" t="str">
        <f>+IF(Tabla2[[#This Row],[Nro. DNI / CE]]="","Corregir",IF(LEN(Tabla2[[#This Row],[Nro. DNI / CE]])&gt;=8,"OK","Corregir"))</f>
        <v>OK</v>
      </c>
      <c r="AA1990" s="10">
        <f>COUNTIF(Tabla2[APELLIDOS Y NOMBRES],Tabla2[[#This Row],[APELLIDOS Y NOMBRES]])</f>
        <v>1</v>
      </c>
      <c r="AB1990" t="str">
        <f ca="1">+IFERROR(IF(Tabla2[[#This Row],[FECHA CESE/BAJA]]="","No Aplica",IF(AND(MONTH(Tabla2[[#This Row],[FECHA CESE/BAJA]])=MONTH(TODAY()-30),YEAR(Tabla2[[#This Row],[FECHA CESE/BAJA]])=YEAR(TODAY())),MONTH(TODAY()-30)&amp;"-"&amp;YEAR(TODAY()),"Borrar")),"No aplica")</f>
        <v>No Aplica</v>
      </c>
      <c r="AC1990" t="str">
        <f ca="1">+IFERROR(IF(Tabla2[[#This Row],[FECHA INICIO DE LABORES EN OBRA]]="","No Aplica",IF(AND(MONTH(Tabla2[[#This Row],[FECHA INICIO DE LABORES EN OBRA]])=MONTH(TODAY()-30),YEAR(Tabla2[[#This Row],[FECHA INICIO DE LABORES EN OBRA]])=YEAR(TODAY())),MONTH(TODAY()-30)&amp;"-"&amp;YEAR(TODAY()),"No Aplica")),"No Aplica")</f>
        <v>No Aplica</v>
      </c>
    </row>
    <row r="1991" spans="1:29" x14ac:dyDescent="0.25">
      <c r="A1991" s="2" t="s">
        <v>7160</v>
      </c>
      <c r="B1991" s="3" t="s">
        <v>7161</v>
      </c>
      <c r="C1991" s="3" t="s">
        <v>7161</v>
      </c>
      <c r="D1991" s="3" t="s">
        <v>8062</v>
      </c>
      <c r="E1991" s="3" t="s">
        <v>8063</v>
      </c>
      <c r="F1991" s="36">
        <v>32942</v>
      </c>
      <c r="G1991" s="3">
        <v>2</v>
      </c>
      <c r="H1991" s="3" t="s">
        <v>7419</v>
      </c>
      <c r="I1991" s="3" t="s">
        <v>7502</v>
      </c>
      <c r="J1991" s="3" t="s">
        <v>8064</v>
      </c>
      <c r="K1991" s="3" t="s">
        <v>2450</v>
      </c>
      <c r="L1991" s="8" t="s">
        <v>9813</v>
      </c>
      <c r="M1991" s="5"/>
      <c r="N1991" s="13" t="s">
        <v>1489</v>
      </c>
      <c r="O1991" s="5">
        <v>45082</v>
      </c>
      <c r="P1991" s="8">
        <v>1</v>
      </c>
      <c r="Q1991" s="9">
        <v>4</v>
      </c>
      <c r="R1991" s="9" t="str">
        <f>IFERROR(VLOOKUP(Tabla2[[#This Row],[CONTRATISTA PRNCIPAL]],Hoja1!$L$5:$M$9,2,FALSE),"CJV")</f>
        <v>CJV</v>
      </c>
      <c r="S1991" s="9" t="str">
        <f>IF(Tabla2[[#This Row],[EMPRESA]]=Tabla2[[#This Row],[CONTRATISTA PRNCIPAL]],"Principal","Secundaria")</f>
        <v>Principal</v>
      </c>
      <c r="T1991" s="10">
        <f>IFERROR(1/COUNTIF(Tabla2[CONTRATISTA PRNCIPAL],Tabla2[[#This Row],[CONTRATISTA PRNCIPAL]]),0)</f>
        <v>3.9215686274509803E-3</v>
      </c>
      <c r="U1991" s="33">
        <f ca="1">IF(((TODAY()-Tabla2[[#This Row],[FECHA NACIMIENTO]])/365)&lt;18,"Corregir", IF(((TODAY()-Tabla2[[#This Row],[FECHA NACIMIENTO]])/365)&gt;80, "Corregir",ROUNDDOWN(((TODAY()-Tabla2[[#This Row],[FECHA NACIMIENTO]])/365),0)))</f>
        <v>33</v>
      </c>
      <c r="V199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1991" s="34" t="str">
        <f ca="1">+IF(Tabla2[[#This Row],[Edad]]="Corregir","Corregir","Ok")</f>
        <v>Ok</v>
      </c>
      <c r="X1991" s="10" t="str">
        <f>+IFERROR(VLOOKUP(Tabla2[[#This Row],[DISTRITO SEGÚN DNI]],Hoja1!$A$2:$B$55,2,FALSE),"No")</f>
        <v>No</v>
      </c>
      <c r="Y1991" s="10" t="str">
        <f>IF(OR(LOWER(Tabla2[[#This Row],[GENERO]])="masculino", LOWER(Tabla2[[#This Row],[GENERO]])="femenino"),"OK","Corregir")</f>
        <v>OK</v>
      </c>
      <c r="Z1991" s="10" t="str">
        <f>+IF(Tabla2[[#This Row],[Nro. DNI / CE]]="","Corregir",IF(LEN(Tabla2[[#This Row],[Nro. DNI / CE]])&gt;=8,"OK","Corregir"))</f>
        <v>OK</v>
      </c>
      <c r="AA1991" s="10">
        <f>COUNTIF(Tabla2[APELLIDOS Y NOMBRES],Tabla2[[#This Row],[APELLIDOS Y NOMBRES]])</f>
        <v>1</v>
      </c>
      <c r="AB1991" t="str">
        <f ca="1">+IFERROR(IF(Tabla2[[#This Row],[FECHA CESE/BAJA]]="","No Aplica",IF(AND(MONTH(Tabla2[[#This Row],[FECHA CESE/BAJA]])=MONTH(TODAY()-30),YEAR(Tabla2[[#This Row],[FECHA CESE/BAJA]])=YEAR(TODAY())),MONTH(TODAY()-30)&amp;"-"&amp;YEAR(TODAY()),"Borrar")),"No aplica")</f>
        <v>No Aplica</v>
      </c>
      <c r="AC1991" t="str">
        <f ca="1">+IFERROR(IF(Tabla2[[#This Row],[FECHA INICIO DE LABORES EN OBRA]]="","No Aplica",IF(AND(MONTH(Tabla2[[#This Row],[FECHA INICIO DE LABORES EN OBRA]])=MONTH(TODAY()-30),YEAR(Tabla2[[#This Row],[FECHA INICIO DE LABORES EN OBRA]])=YEAR(TODAY())),MONTH(TODAY()-30)&amp;"-"&amp;YEAR(TODAY()),"No Aplica")),"No Aplica")</f>
        <v>No Aplica</v>
      </c>
    </row>
    <row r="1992" spans="1:29" x14ac:dyDescent="0.25">
      <c r="A1992" s="2" t="s">
        <v>7160</v>
      </c>
      <c r="B1992" s="3" t="s">
        <v>7161</v>
      </c>
      <c r="C1992" s="3" t="s">
        <v>7161</v>
      </c>
      <c r="D1992" s="3" t="s">
        <v>8065</v>
      </c>
      <c r="E1992" s="3" t="s">
        <v>8066</v>
      </c>
      <c r="F1992" s="36">
        <v>36856</v>
      </c>
      <c r="G1992" s="3">
        <v>2</v>
      </c>
      <c r="H1992" s="3" t="s">
        <v>7557</v>
      </c>
      <c r="I1992" s="3" t="s">
        <v>7432</v>
      </c>
      <c r="J1992" s="3" t="s">
        <v>7861</v>
      </c>
      <c r="K1992" s="3" t="s">
        <v>7862</v>
      </c>
      <c r="L1992" s="8" t="s">
        <v>9813</v>
      </c>
      <c r="M1992" s="5"/>
      <c r="N1992" s="13" t="s">
        <v>1489</v>
      </c>
      <c r="O1992" s="5">
        <v>45078</v>
      </c>
      <c r="P1992" s="8">
        <v>1</v>
      </c>
      <c r="Q1992" s="9">
        <v>4</v>
      </c>
      <c r="R1992" s="9" t="str">
        <f>IFERROR(VLOOKUP(Tabla2[[#This Row],[CONTRATISTA PRNCIPAL]],Hoja1!$L$5:$M$9,2,FALSE),"CJV")</f>
        <v>CJV</v>
      </c>
      <c r="S1992" s="9" t="str">
        <f>IF(Tabla2[[#This Row],[EMPRESA]]=Tabla2[[#This Row],[CONTRATISTA PRNCIPAL]],"Principal","Secundaria")</f>
        <v>Principal</v>
      </c>
      <c r="T1992" s="10">
        <f>IFERROR(1/COUNTIF(Tabla2[CONTRATISTA PRNCIPAL],Tabla2[[#This Row],[CONTRATISTA PRNCIPAL]]),0)</f>
        <v>3.9215686274509803E-3</v>
      </c>
      <c r="U1992" s="33">
        <f ca="1">IF(((TODAY()-Tabla2[[#This Row],[FECHA NACIMIENTO]])/365)&lt;18,"Corregir", IF(((TODAY()-Tabla2[[#This Row],[FECHA NACIMIENTO]])/365)&gt;80, "Corregir",ROUNDDOWN(((TODAY()-Tabla2[[#This Row],[FECHA NACIMIENTO]])/365),0)))</f>
        <v>22</v>
      </c>
      <c r="V199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1992" s="34" t="str">
        <f ca="1">+IF(Tabla2[[#This Row],[Edad]]="Corregir","Corregir","Ok")</f>
        <v>Ok</v>
      </c>
      <c r="X1992" s="10" t="str">
        <f>+IFERROR(VLOOKUP(Tabla2[[#This Row],[DISTRITO SEGÚN DNI]],Hoja1!$A$2:$B$55,2,FALSE),"No")</f>
        <v>No</v>
      </c>
      <c r="Y1992" s="10" t="str">
        <f>IF(OR(LOWER(Tabla2[[#This Row],[GENERO]])="masculino", LOWER(Tabla2[[#This Row],[GENERO]])="femenino"),"OK","Corregir")</f>
        <v>OK</v>
      </c>
      <c r="Z1992" s="10" t="str">
        <f>+IF(Tabla2[[#This Row],[Nro. DNI / CE]]="","Corregir",IF(LEN(Tabla2[[#This Row],[Nro. DNI / CE]])&gt;=8,"OK","Corregir"))</f>
        <v>OK</v>
      </c>
      <c r="AA1992" s="10">
        <f>COUNTIF(Tabla2[APELLIDOS Y NOMBRES],Tabla2[[#This Row],[APELLIDOS Y NOMBRES]])</f>
        <v>1</v>
      </c>
      <c r="AB1992" t="str">
        <f ca="1">+IFERROR(IF(Tabla2[[#This Row],[FECHA CESE/BAJA]]="","No Aplica",IF(AND(MONTH(Tabla2[[#This Row],[FECHA CESE/BAJA]])=MONTH(TODAY()-30),YEAR(Tabla2[[#This Row],[FECHA CESE/BAJA]])=YEAR(TODAY())),MONTH(TODAY()-30)&amp;"-"&amp;YEAR(TODAY()),"Borrar")),"No aplica")</f>
        <v>No Aplica</v>
      </c>
      <c r="AC1992" t="str">
        <f ca="1">+IFERROR(IF(Tabla2[[#This Row],[FECHA INICIO DE LABORES EN OBRA]]="","No Aplica",IF(AND(MONTH(Tabla2[[#This Row],[FECHA INICIO DE LABORES EN OBRA]])=MONTH(TODAY()-30),YEAR(Tabla2[[#This Row],[FECHA INICIO DE LABORES EN OBRA]])=YEAR(TODAY())),MONTH(TODAY()-30)&amp;"-"&amp;YEAR(TODAY()),"No Aplica")),"No Aplica")</f>
        <v>No Aplica</v>
      </c>
    </row>
    <row r="1993" spans="1:29" x14ac:dyDescent="0.25">
      <c r="A1993" s="2" t="s">
        <v>7160</v>
      </c>
      <c r="B1993" s="3" t="s">
        <v>7161</v>
      </c>
      <c r="C1993" s="3" t="s">
        <v>7161</v>
      </c>
      <c r="D1993" s="3" t="s">
        <v>8067</v>
      </c>
      <c r="E1993" s="3" t="s">
        <v>8068</v>
      </c>
      <c r="F1993" s="36">
        <v>34405</v>
      </c>
      <c r="G1993" s="3">
        <v>2</v>
      </c>
      <c r="H1993" s="3" t="s">
        <v>1406</v>
      </c>
      <c r="I1993" s="3" t="s">
        <v>7502</v>
      </c>
      <c r="J1993" s="3" t="s">
        <v>8069</v>
      </c>
      <c r="K1993" s="3" t="s">
        <v>1492</v>
      </c>
      <c r="L1993" s="8" t="s">
        <v>9813</v>
      </c>
      <c r="M1993" s="5"/>
      <c r="N1993" s="13" t="s">
        <v>1489</v>
      </c>
      <c r="O1993" s="5">
        <v>45082</v>
      </c>
      <c r="P1993" s="8">
        <v>1</v>
      </c>
      <c r="Q1993" s="9">
        <v>4</v>
      </c>
      <c r="R1993" s="9" t="str">
        <f>IFERROR(VLOOKUP(Tabla2[[#This Row],[CONTRATISTA PRNCIPAL]],Hoja1!$L$5:$M$9,2,FALSE),"CJV")</f>
        <v>CJV</v>
      </c>
      <c r="S1993" s="9" t="str">
        <f>IF(Tabla2[[#This Row],[EMPRESA]]=Tabla2[[#This Row],[CONTRATISTA PRNCIPAL]],"Principal","Secundaria")</f>
        <v>Principal</v>
      </c>
      <c r="T1993" s="10">
        <f>IFERROR(1/COUNTIF(Tabla2[CONTRATISTA PRNCIPAL],Tabla2[[#This Row],[CONTRATISTA PRNCIPAL]]),0)</f>
        <v>3.9215686274509803E-3</v>
      </c>
      <c r="U1993" s="33">
        <f ca="1">IF(((TODAY()-Tabla2[[#This Row],[FECHA NACIMIENTO]])/365)&lt;18,"Corregir", IF(((TODAY()-Tabla2[[#This Row],[FECHA NACIMIENTO]])/365)&gt;80, "Corregir",ROUNDDOWN(((TODAY()-Tabla2[[#This Row],[FECHA NACIMIENTO]])/365),0)))</f>
        <v>29</v>
      </c>
      <c r="V199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993" s="34" t="str">
        <f ca="1">+IF(Tabla2[[#This Row],[Edad]]="Corregir","Corregir","Ok")</f>
        <v>Ok</v>
      </c>
      <c r="X1993" s="10" t="str">
        <f>+IFERROR(VLOOKUP(Tabla2[[#This Row],[DISTRITO SEGÚN DNI]],Hoja1!$A$2:$B$55,2,FALSE),"No")</f>
        <v>No</v>
      </c>
      <c r="Y1993" s="10" t="str">
        <f>IF(OR(LOWER(Tabla2[[#This Row],[GENERO]])="masculino", LOWER(Tabla2[[#This Row],[GENERO]])="femenino"),"OK","Corregir")</f>
        <v>OK</v>
      </c>
      <c r="Z1993" s="10" t="str">
        <f>+IF(Tabla2[[#This Row],[Nro. DNI / CE]]="","Corregir",IF(LEN(Tabla2[[#This Row],[Nro. DNI / CE]])&gt;=8,"OK","Corregir"))</f>
        <v>OK</v>
      </c>
      <c r="AA1993" s="10">
        <f>COUNTIF(Tabla2[APELLIDOS Y NOMBRES],Tabla2[[#This Row],[APELLIDOS Y NOMBRES]])</f>
        <v>1</v>
      </c>
      <c r="AB1993" t="str">
        <f ca="1">+IFERROR(IF(Tabla2[[#This Row],[FECHA CESE/BAJA]]="","No Aplica",IF(AND(MONTH(Tabla2[[#This Row],[FECHA CESE/BAJA]])=MONTH(TODAY()-30),YEAR(Tabla2[[#This Row],[FECHA CESE/BAJA]])=YEAR(TODAY())),MONTH(TODAY()-30)&amp;"-"&amp;YEAR(TODAY()),"Borrar")),"No aplica")</f>
        <v>No Aplica</v>
      </c>
      <c r="AC1993" t="str">
        <f ca="1">+IFERROR(IF(Tabla2[[#This Row],[FECHA INICIO DE LABORES EN OBRA]]="","No Aplica",IF(AND(MONTH(Tabla2[[#This Row],[FECHA INICIO DE LABORES EN OBRA]])=MONTH(TODAY()-30),YEAR(Tabla2[[#This Row],[FECHA INICIO DE LABORES EN OBRA]])=YEAR(TODAY())),MONTH(TODAY()-30)&amp;"-"&amp;YEAR(TODAY()),"No Aplica")),"No Aplica")</f>
        <v>No Aplica</v>
      </c>
    </row>
    <row r="1994" spans="1:29" x14ac:dyDescent="0.25">
      <c r="A1994" s="2" t="s">
        <v>7160</v>
      </c>
      <c r="B1994" s="3" t="s">
        <v>7161</v>
      </c>
      <c r="C1994" s="3" t="s">
        <v>7161</v>
      </c>
      <c r="D1994" s="3" t="s">
        <v>8070</v>
      </c>
      <c r="E1994" s="3" t="s">
        <v>8071</v>
      </c>
      <c r="F1994" s="36">
        <v>28045</v>
      </c>
      <c r="G1994" s="3">
        <v>1</v>
      </c>
      <c r="H1994" s="3" t="s">
        <v>8072</v>
      </c>
      <c r="I1994" s="3" t="s">
        <v>7428</v>
      </c>
      <c r="J1994" s="3" t="s">
        <v>8073</v>
      </c>
      <c r="K1994" s="3" t="s">
        <v>3174</v>
      </c>
      <c r="L1994" s="8" t="s">
        <v>9813</v>
      </c>
      <c r="M1994" s="5"/>
      <c r="N1994" s="13" t="s">
        <v>1489</v>
      </c>
      <c r="O1994" s="5">
        <v>43831</v>
      </c>
      <c r="P1994" s="8">
        <v>1</v>
      </c>
      <c r="Q1994" s="9">
        <v>4</v>
      </c>
      <c r="R1994" s="9" t="str">
        <f>IFERROR(VLOOKUP(Tabla2[[#This Row],[CONTRATISTA PRNCIPAL]],Hoja1!$L$5:$M$9,2,FALSE),"CJV")</f>
        <v>CJV</v>
      </c>
      <c r="S1994" s="9" t="str">
        <f>IF(Tabla2[[#This Row],[EMPRESA]]=Tabla2[[#This Row],[CONTRATISTA PRNCIPAL]],"Principal","Secundaria")</f>
        <v>Principal</v>
      </c>
      <c r="T1994" s="10">
        <f>IFERROR(1/COUNTIF(Tabla2[CONTRATISTA PRNCIPAL],Tabla2[[#This Row],[CONTRATISTA PRNCIPAL]]),0)</f>
        <v>3.9215686274509803E-3</v>
      </c>
      <c r="U1994" s="33">
        <f ca="1">IF(((TODAY()-Tabla2[[#This Row],[FECHA NACIMIENTO]])/365)&lt;18,"Corregir", IF(((TODAY()-Tabla2[[#This Row],[FECHA NACIMIENTO]])/365)&gt;80, "Corregir",ROUNDDOWN(((TODAY()-Tabla2[[#This Row],[FECHA NACIMIENTO]])/365),0)))</f>
        <v>46</v>
      </c>
      <c r="V199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994" s="34" t="str">
        <f ca="1">+IF(Tabla2[[#This Row],[Edad]]="Corregir","Corregir","Ok")</f>
        <v>Ok</v>
      </c>
      <c r="X1994" s="10" t="str">
        <f>+IFERROR(VLOOKUP(Tabla2[[#This Row],[DISTRITO SEGÚN DNI]],Hoja1!$A$2:$B$55,2,FALSE),"No")</f>
        <v>No</v>
      </c>
      <c r="Y1994" s="10" t="str">
        <f>IF(OR(LOWER(Tabla2[[#This Row],[GENERO]])="masculino", LOWER(Tabla2[[#This Row],[GENERO]])="femenino"),"OK","Corregir")</f>
        <v>OK</v>
      </c>
      <c r="Z1994" s="10" t="str">
        <f>+IF(Tabla2[[#This Row],[Nro. DNI / CE]]="","Corregir",IF(LEN(Tabla2[[#This Row],[Nro. DNI / CE]])&gt;=8,"OK","Corregir"))</f>
        <v>OK</v>
      </c>
      <c r="AA1994" s="10">
        <f>COUNTIF(Tabla2[APELLIDOS Y NOMBRES],Tabla2[[#This Row],[APELLIDOS Y NOMBRES]])</f>
        <v>1</v>
      </c>
      <c r="AB1994" t="str">
        <f ca="1">+IFERROR(IF(Tabla2[[#This Row],[FECHA CESE/BAJA]]="","No Aplica",IF(AND(MONTH(Tabla2[[#This Row],[FECHA CESE/BAJA]])=MONTH(TODAY()-30),YEAR(Tabla2[[#This Row],[FECHA CESE/BAJA]])=YEAR(TODAY())),MONTH(TODAY()-30)&amp;"-"&amp;YEAR(TODAY()),"Borrar")),"No aplica")</f>
        <v>No Aplica</v>
      </c>
      <c r="AC1994" t="str">
        <f ca="1">+IFERROR(IF(Tabla2[[#This Row],[FECHA INICIO DE LABORES EN OBRA]]="","No Aplica",IF(AND(MONTH(Tabla2[[#This Row],[FECHA INICIO DE LABORES EN OBRA]])=MONTH(TODAY()-30),YEAR(Tabla2[[#This Row],[FECHA INICIO DE LABORES EN OBRA]])=YEAR(TODAY())),MONTH(TODAY()-30)&amp;"-"&amp;YEAR(TODAY()),"No Aplica")),"No Aplica")</f>
        <v>No Aplica</v>
      </c>
    </row>
    <row r="1995" spans="1:29" x14ac:dyDescent="0.25">
      <c r="A1995" s="2" t="s">
        <v>7160</v>
      </c>
      <c r="B1995" s="3" t="s">
        <v>7161</v>
      </c>
      <c r="C1995" s="3" t="s">
        <v>7161</v>
      </c>
      <c r="D1995" s="3" t="s">
        <v>8074</v>
      </c>
      <c r="E1995" s="3" t="s">
        <v>8075</v>
      </c>
      <c r="F1995" s="36">
        <v>35500</v>
      </c>
      <c r="G1995" s="3">
        <v>2</v>
      </c>
      <c r="H1995" s="3" t="s">
        <v>7457</v>
      </c>
      <c r="I1995" s="3" t="s">
        <v>7428</v>
      </c>
      <c r="J1995" s="3" t="s">
        <v>8076</v>
      </c>
      <c r="K1995" s="3" t="s">
        <v>1443</v>
      </c>
      <c r="L1995" s="8" t="s">
        <v>9813</v>
      </c>
      <c r="M1995" s="5"/>
      <c r="N1995" s="13" t="s">
        <v>1489</v>
      </c>
      <c r="O1995" s="5">
        <v>44389</v>
      </c>
      <c r="P1995" s="8">
        <v>1</v>
      </c>
      <c r="Q1995" s="9">
        <v>4</v>
      </c>
      <c r="R1995" s="9" t="str">
        <f>IFERROR(VLOOKUP(Tabla2[[#This Row],[CONTRATISTA PRNCIPAL]],Hoja1!$L$5:$M$9,2,FALSE),"CJV")</f>
        <v>CJV</v>
      </c>
      <c r="S1995" s="9" t="str">
        <f>IF(Tabla2[[#This Row],[EMPRESA]]=Tabla2[[#This Row],[CONTRATISTA PRNCIPAL]],"Principal","Secundaria")</f>
        <v>Principal</v>
      </c>
      <c r="T1995" s="10">
        <f>IFERROR(1/COUNTIF(Tabla2[CONTRATISTA PRNCIPAL],Tabla2[[#This Row],[CONTRATISTA PRNCIPAL]]),0)</f>
        <v>3.9215686274509803E-3</v>
      </c>
      <c r="U1995" s="33">
        <f ca="1">IF(((TODAY()-Tabla2[[#This Row],[FECHA NACIMIENTO]])/365)&lt;18,"Corregir", IF(((TODAY()-Tabla2[[#This Row],[FECHA NACIMIENTO]])/365)&gt;80, "Corregir",ROUNDDOWN(((TODAY()-Tabla2[[#This Row],[FECHA NACIMIENTO]])/365),0)))</f>
        <v>26</v>
      </c>
      <c r="V199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995" s="34" t="str">
        <f ca="1">+IF(Tabla2[[#This Row],[Edad]]="Corregir","Corregir","Ok")</f>
        <v>Ok</v>
      </c>
      <c r="X1995" s="10" t="str">
        <f>+IFERROR(VLOOKUP(Tabla2[[#This Row],[DISTRITO SEGÚN DNI]],Hoja1!$A$2:$B$55,2,FALSE),"No")</f>
        <v>No</v>
      </c>
      <c r="Y1995" s="10" t="str">
        <f>IF(OR(LOWER(Tabla2[[#This Row],[GENERO]])="masculino", LOWER(Tabla2[[#This Row],[GENERO]])="femenino"),"OK","Corregir")</f>
        <v>OK</v>
      </c>
      <c r="Z1995" s="10" t="str">
        <f>+IF(Tabla2[[#This Row],[Nro. DNI / CE]]="","Corregir",IF(LEN(Tabla2[[#This Row],[Nro. DNI / CE]])&gt;=8,"OK","Corregir"))</f>
        <v>OK</v>
      </c>
      <c r="AA1995" s="10">
        <f>COUNTIF(Tabla2[APELLIDOS Y NOMBRES],Tabla2[[#This Row],[APELLIDOS Y NOMBRES]])</f>
        <v>1</v>
      </c>
      <c r="AB1995" t="str">
        <f ca="1">+IFERROR(IF(Tabla2[[#This Row],[FECHA CESE/BAJA]]="","No Aplica",IF(AND(MONTH(Tabla2[[#This Row],[FECHA CESE/BAJA]])=MONTH(TODAY()-30),YEAR(Tabla2[[#This Row],[FECHA CESE/BAJA]])=YEAR(TODAY())),MONTH(TODAY()-30)&amp;"-"&amp;YEAR(TODAY()),"Borrar")),"No aplica")</f>
        <v>No Aplica</v>
      </c>
      <c r="AC1995" t="str">
        <f ca="1">+IFERROR(IF(Tabla2[[#This Row],[FECHA INICIO DE LABORES EN OBRA]]="","No Aplica",IF(AND(MONTH(Tabla2[[#This Row],[FECHA INICIO DE LABORES EN OBRA]])=MONTH(TODAY()-30),YEAR(Tabla2[[#This Row],[FECHA INICIO DE LABORES EN OBRA]])=YEAR(TODAY())),MONTH(TODAY()-30)&amp;"-"&amp;YEAR(TODAY()),"No Aplica")),"No Aplica")</f>
        <v>No Aplica</v>
      </c>
    </row>
    <row r="1996" spans="1:29" x14ac:dyDescent="0.25">
      <c r="A1996" s="2" t="s">
        <v>7160</v>
      </c>
      <c r="B1996" s="3" t="s">
        <v>7161</v>
      </c>
      <c r="C1996" s="3" t="s">
        <v>7161</v>
      </c>
      <c r="D1996" s="3" t="s">
        <v>8077</v>
      </c>
      <c r="E1996" s="3" t="s">
        <v>8078</v>
      </c>
      <c r="F1996" s="36">
        <v>27847</v>
      </c>
      <c r="G1996" s="3">
        <v>2</v>
      </c>
      <c r="H1996" s="3" t="s">
        <v>7614</v>
      </c>
      <c r="I1996" s="3" t="s">
        <v>7428</v>
      </c>
      <c r="J1996" s="3" t="s">
        <v>8079</v>
      </c>
      <c r="K1996" s="3" t="s">
        <v>8080</v>
      </c>
      <c r="L1996" s="8" t="s">
        <v>9813</v>
      </c>
      <c r="M1996" s="5"/>
      <c r="N1996" s="13" t="s">
        <v>1489</v>
      </c>
      <c r="O1996" s="5">
        <v>44648</v>
      </c>
      <c r="P1996" s="8">
        <v>1</v>
      </c>
      <c r="Q1996" s="9">
        <v>4</v>
      </c>
      <c r="R1996" s="9" t="str">
        <f>IFERROR(VLOOKUP(Tabla2[[#This Row],[CONTRATISTA PRNCIPAL]],Hoja1!$L$5:$M$9,2,FALSE),"CJV")</f>
        <v>CJV</v>
      </c>
      <c r="S1996" s="9" t="str">
        <f>IF(Tabla2[[#This Row],[EMPRESA]]=Tabla2[[#This Row],[CONTRATISTA PRNCIPAL]],"Principal","Secundaria")</f>
        <v>Principal</v>
      </c>
      <c r="T1996" s="10">
        <f>IFERROR(1/COUNTIF(Tabla2[CONTRATISTA PRNCIPAL],Tabla2[[#This Row],[CONTRATISTA PRNCIPAL]]),0)</f>
        <v>3.9215686274509803E-3</v>
      </c>
      <c r="U1996" s="33">
        <f ca="1">IF(((TODAY()-Tabla2[[#This Row],[FECHA NACIMIENTO]])/365)&lt;18,"Corregir", IF(((TODAY()-Tabla2[[#This Row],[FECHA NACIMIENTO]])/365)&gt;80, "Corregir",ROUNDDOWN(((TODAY()-Tabla2[[#This Row],[FECHA NACIMIENTO]])/365),0)))</f>
        <v>47</v>
      </c>
      <c r="V199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996" s="34" t="str">
        <f ca="1">+IF(Tabla2[[#This Row],[Edad]]="Corregir","Corregir","Ok")</f>
        <v>Ok</v>
      </c>
      <c r="X1996" s="10" t="str">
        <f>+IFERROR(VLOOKUP(Tabla2[[#This Row],[DISTRITO SEGÚN DNI]],Hoja1!$A$2:$B$55,2,FALSE),"No")</f>
        <v>No</v>
      </c>
      <c r="Y1996" s="10" t="str">
        <f>IF(OR(LOWER(Tabla2[[#This Row],[GENERO]])="masculino", LOWER(Tabla2[[#This Row],[GENERO]])="femenino"),"OK","Corregir")</f>
        <v>OK</v>
      </c>
      <c r="Z1996" s="10" t="str">
        <f>+IF(Tabla2[[#This Row],[Nro. DNI / CE]]="","Corregir",IF(LEN(Tabla2[[#This Row],[Nro. DNI / CE]])&gt;=8,"OK","Corregir"))</f>
        <v>OK</v>
      </c>
      <c r="AA1996" s="10">
        <f>COUNTIF(Tabla2[APELLIDOS Y NOMBRES],Tabla2[[#This Row],[APELLIDOS Y NOMBRES]])</f>
        <v>1</v>
      </c>
      <c r="AB1996" t="str">
        <f ca="1">+IFERROR(IF(Tabla2[[#This Row],[FECHA CESE/BAJA]]="","No Aplica",IF(AND(MONTH(Tabla2[[#This Row],[FECHA CESE/BAJA]])=MONTH(TODAY()-30),YEAR(Tabla2[[#This Row],[FECHA CESE/BAJA]])=YEAR(TODAY())),MONTH(TODAY()-30)&amp;"-"&amp;YEAR(TODAY()),"Borrar")),"No aplica")</f>
        <v>No Aplica</v>
      </c>
      <c r="AC1996" t="str">
        <f ca="1">+IFERROR(IF(Tabla2[[#This Row],[FECHA INICIO DE LABORES EN OBRA]]="","No Aplica",IF(AND(MONTH(Tabla2[[#This Row],[FECHA INICIO DE LABORES EN OBRA]])=MONTH(TODAY()-30),YEAR(Tabla2[[#This Row],[FECHA INICIO DE LABORES EN OBRA]])=YEAR(TODAY())),MONTH(TODAY()-30)&amp;"-"&amp;YEAR(TODAY()),"No Aplica")),"No Aplica")</f>
        <v>No Aplica</v>
      </c>
    </row>
    <row r="1997" spans="1:29" x14ac:dyDescent="0.25">
      <c r="A1997" s="2" t="s">
        <v>7160</v>
      </c>
      <c r="B1997" s="3" t="s">
        <v>7161</v>
      </c>
      <c r="C1997" s="3" t="s">
        <v>7161</v>
      </c>
      <c r="D1997" s="3" t="s">
        <v>8081</v>
      </c>
      <c r="E1997" s="3" t="s">
        <v>8082</v>
      </c>
      <c r="F1997" s="36">
        <v>34100</v>
      </c>
      <c r="G1997" s="3">
        <v>2</v>
      </c>
      <c r="H1997" s="3" t="s">
        <v>7557</v>
      </c>
      <c r="I1997" s="3" t="s">
        <v>7428</v>
      </c>
      <c r="J1997" s="3" t="s">
        <v>8083</v>
      </c>
      <c r="K1997" s="3" t="s">
        <v>1473</v>
      </c>
      <c r="L1997" s="8" t="s">
        <v>9813</v>
      </c>
      <c r="M1997" s="5"/>
      <c r="N1997" s="13" t="s">
        <v>1489</v>
      </c>
      <c r="O1997" s="5">
        <v>44880</v>
      </c>
      <c r="P1997" s="8">
        <v>1</v>
      </c>
      <c r="Q1997" s="9">
        <v>4</v>
      </c>
      <c r="R1997" s="9" t="str">
        <f>IFERROR(VLOOKUP(Tabla2[[#This Row],[CONTRATISTA PRNCIPAL]],Hoja1!$L$5:$M$9,2,FALSE),"CJV")</f>
        <v>CJV</v>
      </c>
      <c r="S1997" s="9" t="str">
        <f>IF(Tabla2[[#This Row],[EMPRESA]]=Tabla2[[#This Row],[CONTRATISTA PRNCIPAL]],"Principal","Secundaria")</f>
        <v>Principal</v>
      </c>
      <c r="T1997" s="10">
        <f>IFERROR(1/COUNTIF(Tabla2[CONTRATISTA PRNCIPAL],Tabla2[[#This Row],[CONTRATISTA PRNCIPAL]]),0)</f>
        <v>3.9215686274509803E-3</v>
      </c>
      <c r="U1997" s="33">
        <f ca="1">IF(((TODAY()-Tabla2[[#This Row],[FECHA NACIMIENTO]])/365)&lt;18,"Corregir", IF(((TODAY()-Tabla2[[#This Row],[FECHA NACIMIENTO]])/365)&gt;80, "Corregir",ROUNDDOWN(((TODAY()-Tabla2[[#This Row],[FECHA NACIMIENTO]])/365),0)))</f>
        <v>30</v>
      </c>
      <c r="V199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1997" s="34" t="str">
        <f ca="1">+IF(Tabla2[[#This Row],[Edad]]="Corregir","Corregir","Ok")</f>
        <v>Ok</v>
      </c>
      <c r="X1997" s="10" t="str">
        <f>+IFERROR(VLOOKUP(Tabla2[[#This Row],[DISTRITO SEGÚN DNI]],Hoja1!$A$2:$B$55,2,FALSE),"No")</f>
        <v>No</v>
      </c>
      <c r="Y1997" s="10" t="str">
        <f>IF(OR(LOWER(Tabla2[[#This Row],[GENERO]])="masculino", LOWER(Tabla2[[#This Row],[GENERO]])="femenino"),"OK","Corregir")</f>
        <v>OK</v>
      </c>
      <c r="Z1997" s="10" t="str">
        <f>+IF(Tabla2[[#This Row],[Nro. DNI / CE]]="","Corregir",IF(LEN(Tabla2[[#This Row],[Nro. DNI / CE]])&gt;=8,"OK","Corregir"))</f>
        <v>OK</v>
      </c>
      <c r="AA1997" s="10">
        <f>COUNTIF(Tabla2[APELLIDOS Y NOMBRES],Tabla2[[#This Row],[APELLIDOS Y NOMBRES]])</f>
        <v>1</v>
      </c>
      <c r="AB1997" t="str">
        <f ca="1">+IFERROR(IF(Tabla2[[#This Row],[FECHA CESE/BAJA]]="","No Aplica",IF(AND(MONTH(Tabla2[[#This Row],[FECHA CESE/BAJA]])=MONTH(TODAY()-30),YEAR(Tabla2[[#This Row],[FECHA CESE/BAJA]])=YEAR(TODAY())),MONTH(TODAY()-30)&amp;"-"&amp;YEAR(TODAY()),"Borrar")),"No aplica")</f>
        <v>No Aplica</v>
      </c>
      <c r="AC1997" t="str">
        <f ca="1">+IFERROR(IF(Tabla2[[#This Row],[FECHA INICIO DE LABORES EN OBRA]]="","No Aplica",IF(AND(MONTH(Tabla2[[#This Row],[FECHA INICIO DE LABORES EN OBRA]])=MONTH(TODAY()-30),YEAR(Tabla2[[#This Row],[FECHA INICIO DE LABORES EN OBRA]])=YEAR(TODAY())),MONTH(TODAY()-30)&amp;"-"&amp;YEAR(TODAY()),"No Aplica")),"No Aplica")</f>
        <v>No Aplica</v>
      </c>
    </row>
    <row r="1998" spans="1:29" x14ac:dyDescent="0.25">
      <c r="A1998" s="2" t="s">
        <v>7160</v>
      </c>
      <c r="B1998" s="3" t="s">
        <v>7161</v>
      </c>
      <c r="C1998" s="3" t="s">
        <v>7161</v>
      </c>
      <c r="D1998" s="3" t="s">
        <v>10847</v>
      </c>
      <c r="E1998" s="3" t="s">
        <v>11185</v>
      </c>
      <c r="F1998" s="36">
        <v>27036</v>
      </c>
      <c r="G1998" s="3">
        <v>2</v>
      </c>
      <c r="H1998" s="3" t="s">
        <v>8173</v>
      </c>
      <c r="I1998" s="3" t="s">
        <v>11165</v>
      </c>
      <c r="J1998" s="3" t="s">
        <v>11186</v>
      </c>
      <c r="K1998" s="3" t="s">
        <v>1510</v>
      </c>
      <c r="L1998" s="8" t="s">
        <v>9813</v>
      </c>
      <c r="M1998" s="5"/>
      <c r="N1998" s="13" t="s">
        <v>1489</v>
      </c>
      <c r="O1998" s="5">
        <v>45139</v>
      </c>
      <c r="P1998" s="8">
        <v>1</v>
      </c>
      <c r="Q1998" s="9">
        <v>4</v>
      </c>
      <c r="R1998" s="9" t="str">
        <f>IFERROR(VLOOKUP(Tabla2[[#This Row],[CONTRATISTA PRNCIPAL]],Hoja1!$L$5:$M$9,2,FALSE),"CJV")</f>
        <v>CJV</v>
      </c>
      <c r="S1998" s="9" t="str">
        <f>IF(Tabla2[[#This Row],[EMPRESA]]=Tabla2[[#This Row],[CONTRATISTA PRNCIPAL]],"Principal","Secundaria")</f>
        <v>Principal</v>
      </c>
      <c r="T1998" s="10">
        <f>IFERROR(1/COUNTIF(Tabla2[CONTRATISTA PRNCIPAL],Tabla2[[#This Row],[CONTRATISTA PRNCIPAL]]),0)</f>
        <v>3.9215686274509803E-3</v>
      </c>
      <c r="U1998" s="33">
        <f ca="1">IF(((TODAY()-Tabla2[[#This Row],[FECHA NACIMIENTO]])/365)&lt;18,"Corregir", IF(((TODAY()-Tabla2[[#This Row],[FECHA NACIMIENTO]])/365)&gt;80, "Corregir",ROUNDDOWN(((TODAY()-Tabla2[[#This Row],[FECHA NACIMIENTO]])/365),0)))</f>
        <v>49</v>
      </c>
      <c r="V199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998" s="34" t="str">
        <f ca="1">+IF(Tabla2[[#This Row],[Edad]]="Corregir","Corregir","Ok")</f>
        <v>Ok</v>
      </c>
      <c r="X1998" s="10" t="str">
        <f>+IFERROR(VLOOKUP(Tabla2[[#This Row],[DISTRITO SEGÚN DNI]],Hoja1!$A$2:$B$55,2,FALSE),"No")</f>
        <v>CALLAO</v>
      </c>
      <c r="Y1998" s="10" t="str">
        <f>IF(OR(LOWER(Tabla2[[#This Row],[GENERO]])="masculino", LOWER(Tabla2[[#This Row],[GENERO]])="femenino"),"OK","Corregir")</f>
        <v>OK</v>
      </c>
      <c r="Z1998" s="10" t="str">
        <f>+IF(Tabla2[[#This Row],[Nro. DNI / CE]]="","Corregir",IF(LEN(Tabla2[[#This Row],[Nro. DNI / CE]])&gt;=8,"OK","Corregir"))</f>
        <v>OK</v>
      </c>
      <c r="AA1998" s="10">
        <f>COUNTIF(Tabla2[APELLIDOS Y NOMBRES],Tabla2[[#This Row],[APELLIDOS Y NOMBRES]])</f>
        <v>1</v>
      </c>
      <c r="AB1998" t="str">
        <f ca="1">+IFERROR(IF(Tabla2[[#This Row],[FECHA CESE/BAJA]]="","No Aplica",IF(AND(MONTH(Tabla2[[#This Row],[FECHA CESE/BAJA]])=MONTH(TODAY()-30),YEAR(Tabla2[[#This Row],[FECHA CESE/BAJA]])=YEAR(TODAY())),MONTH(TODAY()-30)&amp;"-"&amp;YEAR(TODAY()),"Borrar")),"No aplica")</f>
        <v>No Aplica</v>
      </c>
      <c r="AC1998" t="str">
        <f ca="1">+IFERROR(IF(Tabla2[[#This Row],[FECHA INICIO DE LABORES EN OBRA]]="","No Aplica",IF(AND(MONTH(Tabla2[[#This Row],[FECHA INICIO DE LABORES EN OBRA]])=MONTH(TODAY()-30),YEAR(Tabla2[[#This Row],[FECHA INICIO DE LABORES EN OBRA]])=YEAR(TODAY())),MONTH(TODAY()-30)&amp;"-"&amp;YEAR(TODAY()),"No Aplica")),"No Aplica")</f>
        <v>8-2023</v>
      </c>
    </row>
    <row r="1999" spans="1:29" x14ac:dyDescent="0.25">
      <c r="A1999" s="2" t="s">
        <v>7160</v>
      </c>
      <c r="B1999" s="3" t="s">
        <v>7161</v>
      </c>
      <c r="C1999" s="3" t="s">
        <v>7161</v>
      </c>
      <c r="D1999" s="3" t="s">
        <v>11187</v>
      </c>
      <c r="E1999" s="3" t="s">
        <v>11188</v>
      </c>
      <c r="F1999" s="36">
        <v>28228</v>
      </c>
      <c r="G1999" s="3">
        <v>2</v>
      </c>
      <c r="H1999" s="3" t="s">
        <v>8173</v>
      </c>
      <c r="I1999" s="3" t="s">
        <v>7432</v>
      </c>
      <c r="J1999" s="3" t="s">
        <v>11189</v>
      </c>
      <c r="K1999" s="3" t="s">
        <v>1492</v>
      </c>
      <c r="L1999" s="8" t="s">
        <v>9813</v>
      </c>
      <c r="M1999" s="5"/>
      <c r="N1999" s="13" t="s">
        <v>1489</v>
      </c>
      <c r="O1999" s="5">
        <v>45139</v>
      </c>
      <c r="P1999" s="8">
        <v>1</v>
      </c>
      <c r="Q1999" s="9">
        <v>4</v>
      </c>
      <c r="R1999" s="9" t="str">
        <f>IFERROR(VLOOKUP(Tabla2[[#This Row],[CONTRATISTA PRNCIPAL]],Hoja1!$L$5:$M$9,2,FALSE),"CJV")</f>
        <v>CJV</v>
      </c>
      <c r="S1999" s="9" t="str">
        <f>IF(Tabla2[[#This Row],[EMPRESA]]=Tabla2[[#This Row],[CONTRATISTA PRNCIPAL]],"Principal","Secundaria")</f>
        <v>Principal</v>
      </c>
      <c r="T1999" s="10">
        <f>IFERROR(1/COUNTIF(Tabla2[CONTRATISTA PRNCIPAL],Tabla2[[#This Row],[CONTRATISTA PRNCIPAL]]),0)</f>
        <v>3.9215686274509803E-3</v>
      </c>
      <c r="U1999" s="33">
        <f ca="1">IF(((TODAY()-Tabla2[[#This Row],[FECHA NACIMIENTO]])/365)&lt;18,"Corregir", IF(((TODAY()-Tabla2[[#This Row],[FECHA NACIMIENTO]])/365)&gt;80, "Corregir",ROUNDDOWN(((TODAY()-Tabla2[[#This Row],[FECHA NACIMIENTO]])/365),0)))</f>
        <v>46</v>
      </c>
      <c r="V199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1999" s="34" t="str">
        <f ca="1">+IF(Tabla2[[#This Row],[Edad]]="Corregir","Corregir","Ok")</f>
        <v>Ok</v>
      </c>
      <c r="X1999" s="10" t="str">
        <f>+IFERROR(VLOOKUP(Tabla2[[#This Row],[DISTRITO SEGÚN DNI]],Hoja1!$A$2:$B$55,2,FALSE),"No")</f>
        <v>No</v>
      </c>
      <c r="Y1999" s="10" t="str">
        <f>IF(OR(LOWER(Tabla2[[#This Row],[GENERO]])="masculino", LOWER(Tabla2[[#This Row],[GENERO]])="femenino"),"OK","Corregir")</f>
        <v>OK</v>
      </c>
      <c r="Z1999" s="10" t="str">
        <f>+IF(Tabla2[[#This Row],[Nro. DNI / CE]]="","Corregir",IF(LEN(Tabla2[[#This Row],[Nro. DNI / CE]])&gt;=8,"OK","Corregir"))</f>
        <v>OK</v>
      </c>
      <c r="AA1999" s="10">
        <f>COUNTIF(Tabla2[APELLIDOS Y NOMBRES],Tabla2[[#This Row],[APELLIDOS Y NOMBRES]])</f>
        <v>1</v>
      </c>
      <c r="AB1999" t="str">
        <f ca="1">+IFERROR(IF(Tabla2[[#This Row],[FECHA CESE/BAJA]]="","No Aplica",IF(AND(MONTH(Tabla2[[#This Row],[FECHA CESE/BAJA]])=MONTH(TODAY()-30),YEAR(Tabla2[[#This Row],[FECHA CESE/BAJA]])=YEAR(TODAY())),MONTH(TODAY()-30)&amp;"-"&amp;YEAR(TODAY()),"Borrar")),"No aplica")</f>
        <v>No Aplica</v>
      </c>
      <c r="AC1999" t="str">
        <f ca="1">+IFERROR(IF(Tabla2[[#This Row],[FECHA INICIO DE LABORES EN OBRA]]="","No Aplica",IF(AND(MONTH(Tabla2[[#This Row],[FECHA INICIO DE LABORES EN OBRA]])=MONTH(TODAY()-30),YEAR(Tabla2[[#This Row],[FECHA INICIO DE LABORES EN OBRA]])=YEAR(TODAY())),MONTH(TODAY()-30)&amp;"-"&amp;YEAR(TODAY()),"No Aplica")),"No Aplica")</f>
        <v>8-2023</v>
      </c>
    </row>
    <row r="2000" spans="1:29" x14ac:dyDescent="0.25">
      <c r="A2000" s="2" t="s">
        <v>7160</v>
      </c>
      <c r="B2000" s="3" t="s">
        <v>7161</v>
      </c>
      <c r="C2000" s="3" t="s">
        <v>7161</v>
      </c>
      <c r="D2000" s="3" t="s">
        <v>8084</v>
      </c>
      <c r="E2000" s="3" t="s">
        <v>8085</v>
      </c>
      <c r="F2000" s="36">
        <v>33927</v>
      </c>
      <c r="G2000" s="3">
        <v>2</v>
      </c>
      <c r="H2000" s="3" t="s">
        <v>7414</v>
      </c>
      <c r="I2000" s="3" t="s">
        <v>7415</v>
      </c>
      <c r="J2000" s="3" t="s">
        <v>8086</v>
      </c>
      <c r="K2000" s="3" t="s">
        <v>2484</v>
      </c>
      <c r="L2000" s="8" t="s">
        <v>9813</v>
      </c>
      <c r="M2000" s="5"/>
      <c r="N2000" s="13" t="s">
        <v>1489</v>
      </c>
      <c r="O2000" s="5" t="s">
        <v>8087</v>
      </c>
      <c r="P2000" s="8">
        <v>1</v>
      </c>
      <c r="Q2000" s="9">
        <v>4</v>
      </c>
      <c r="R2000" s="9" t="str">
        <f>IFERROR(VLOOKUP(Tabla2[[#This Row],[CONTRATISTA PRNCIPAL]],Hoja1!$L$5:$M$9,2,FALSE),"CJV")</f>
        <v>CJV</v>
      </c>
      <c r="S2000" s="9" t="str">
        <f>IF(Tabla2[[#This Row],[EMPRESA]]=Tabla2[[#This Row],[CONTRATISTA PRNCIPAL]],"Principal","Secundaria")</f>
        <v>Principal</v>
      </c>
      <c r="T2000" s="10">
        <f>IFERROR(1/COUNTIF(Tabla2[CONTRATISTA PRNCIPAL],Tabla2[[#This Row],[CONTRATISTA PRNCIPAL]]),0)</f>
        <v>3.9215686274509803E-3</v>
      </c>
      <c r="U2000" s="33">
        <f ca="1">IF(((TODAY()-Tabla2[[#This Row],[FECHA NACIMIENTO]])/365)&lt;18,"Corregir", IF(((TODAY()-Tabla2[[#This Row],[FECHA NACIMIENTO]])/365)&gt;80, "Corregir",ROUNDDOWN(((TODAY()-Tabla2[[#This Row],[FECHA NACIMIENTO]])/365),0)))</f>
        <v>30</v>
      </c>
      <c r="V200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000" s="34" t="str">
        <f ca="1">+IF(Tabla2[[#This Row],[Edad]]="Corregir","Corregir","Ok")</f>
        <v>Ok</v>
      </c>
      <c r="X2000" s="10" t="str">
        <f>+IFERROR(VLOOKUP(Tabla2[[#This Row],[DISTRITO SEGÚN DNI]],Hoja1!$A$2:$B$55,2,FALSE),"No")</f>
        <v>SANTA ANITA</v>
      </c>
      <c r="Y2000" s="10" t="str">
        <f>IF(OR(LOWER(Tabla2[[#This Row],[GENERO]])="masculino", LOWER(Tabla2[[#This Row],[GENERO]])="femenino"),"OK","Corregir")</f>
        <v>OK</v>
      </c>
      <c r="Z2000" s="10" t="str">
        <f>+IF(Tabla2[[#This Row],[Nro. DNI / CE]]="","Corregir",IF(LEN(Tabla2[[#This Row],[Nro. DNI / CE]])&gt;=8,"OK","Corregir"))</f>
        <v>OK</v>
      </c>
      <c r="AA2000" s="10">
        <f>COUNTIF(Tabla2[APELLIDOS Y NOMBRES],Tabla2[[#This Row],[APELLIDOS Y NOMBRES]])</f>
        <v>1</v>
      </c>
      <c r="AB2000" t="str">
        <f ca="1">+IFERROR(IF(Tabla2[[#This Row],[FECHA CESE/BAJA]]="","No Aplica",IF(AND(MONTH(Tabla2[[#This Row],[FECHA CESE/BAJA]])=MONTH(TODAY()-30),YEAR(Tabla2[[#This Row],[FECHA CESE/BAJA]])=YEAR(TODAY())),MONTH(TODAY()-30)&amp;"-"&amp;YEAR(TODAY()),"Borrar")),"No aplica")</f>
        <v>No Aplica</v>
      </c>
      <c r="AC2000" t="str">
        <f ca="1">+IFERROR(IF(Tabla2[[#This Row],[FECHA INICIO DE LABORES EN OBRA]]="","No Aplica",IF(AND(MONTH(Tabla2[[#This Row],[FECHA INICIO DE LABORES EN OBRA]])=MONTH(TODAY()-30),YEAR(Tabla2[[#This Row],[FECHA INICIO DE LABORES EN OBRA]])=YEAR(TODAY())),MONTH(TODAY()-30)&amp;"-"&amp;YEAR(TODAY()),"No Aplica")),"No Aplica")</f>
        <v>No Aplica</v>
      </c>
    </row>
    <row r="2001" spans="1:29" x14ac:dyDescent="0.25">
      <c r="A2001" s="2" t="s">
        <v>7160</v>
      </c>
      <c r="B2001" s="3" t="s">
        <v>7161</v>
      </c>
      <c r="C2001" s="3" t="s">
        <v>7161</v>
      </c>
      <c r="D2001" s="3" t="s">
        <v>8088</v>
      </c>
      <c r="E2001" s="3" t="s">
        <v>8089</v>
      </c>
      <c r="F2001" s="36">
        <v>33086</v>
      </c>
      <c r="G2001" s="3">
        <v>1</v>
      </c>
      <c r="H2001" s="3" t="s">
        <v>7524</v>
      </c>
      <c r="I2001" s="3" t="s">
        <v>7432</v>
      </c>
      <c r="J2001" s="3" t="s">
        <v>8090</v>
      </c>
      <c r="K2001" s="3" t="s">
        <v>1481</v>
      </c>
      <c r="L2001" s="8" t="s">
        <v>9813</v>
      </c>
      <c r="M2001" s="5"/>
      <c r="N2001" s="13" t="s">
        <v>1489</v>
      </c>
      <c r="O2001" s="5">
        <v>45078</v>
      </c>
      <c r="P2001" s="8">
        <v>1</v>
      </c>
      <c r="Q2001" s="9">
        <v>4</v>
      </c>
      <c r="R2001" s="9" t="str">
        <f>IFERROR(VLOOKUP(Tabla2[[#This Row],[CONTRATISTA PRNCIPAL]],Hoja1!$L$5:$M$9,2,FALSE),"CJV")</f>
        <v>CJV</v>
      </c>
      <c r="S2001" s="9" t="str">
        <f>IF(Tabla2[[#This Row],[EMPRESA]]=Tabla2[[#This Row],[CONTRATISTA PRNCIPAL]],"Principal","Secundaria")</f>
        <v>Principal</v>
      </c>
      <c r="T2001" s="10">
        <f>IFERROR(1/COUNTIF(Tabla2[CONTRATISTA PRNCIPAL],Tabla2[[#This Row],[CONTRATISTA PRNCIPAL]]),0)</f>
        <v>3.9215686274509803E-3</v>
      </c>
      <c r="U2001" s="33">
        <f ca="1">IF(((TODAY()-Tabla2[[#This Row],[FECHA NACIMIENTO]])/365)&lt;18,"Corregir", IF(((TODAY()-Tabla2[[#This Row],[FECHA NACIMIENTO]])/365)&gt;80, "Corregir",ROUNDDOWN(((TODAY()-Tabla2[[#This Row],[FECHA NACIMIENTO]])/365),0)))</f>
        <v>33</v>
      </c>
      <c r="V200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001" s="34" t="str">
        <f ca="1">+IF(Tabla2[[#This Row],[Edad]]="Corregir","Corregir","Ok")</f>
        <v>Ok</v>
      </c>
      <c r="X2001" s="10" t="str">
        <f>+IFERROR(VLOOKUP(Tabla2[[#This Row],[DISTRITO SEGÚN DNI]],Hoja1!$A$2:$B$55,2,FALSE),"No")</f>
        <v>No</v>
      </c>
      <c r="Y2001" s="10" t="str">
        <f>IF(OR(LOWER(Tabla2[[#This Row],[GENERO]])="masculino", LOWER(Tabla2[[#This Row],[GENERO]])="femenino"),"OK","Corregir")</f>
        <v>OK</v>
      </c>
      <c r="Z2001" s="10" t="str">
        <f>+IF(Tabla2[[#This Row],[Nro. DNI / CE]]="","Corregir",IF(LEN(Tabla2[[#This Row],[Nro. DNI / CE]])&gt;=8,"OK","Corregir"))</f>
        <v>OK</v>
      </c>
      <c r="AA2001" s="10">
        <f>COUNTIF(Tabla2[APELLIDOS Y NOMBRES],Tabla2[[#This Row],[APELLIDOS Y NOMBRES]])</f>
        <v>1</v>
      </c>
      <c r="AB2001" t="str">
        <f ca="1">+IFERROR(IF(Tabla2[[#This Row],[FECHA CESE/BAJA]]="","No Aplica",IF(AND(MONTH(Tabla2[[#This Row],[FECHA CESE/BAJA]])=MONTH(TODAY()-30),YEAR(Tabla2[[#This Row],[FECHA CESE/BAJA]])=YEAR(TODAY())),MONTH(TODAY()-30)&amp;"-"&amp;YEAR(TODAY()),"Borrar")),"No aplica")</f>
        <v>No Aplica</v>
      </c>
      <c r="AC2001" t="str">
        <f ca="1">+IFERROR(IF(Tabla2[[#This Row],[FECHA INICIO DE LABORES EN OBRA]]="","No Aplica",IF(AND(MONTH(Tabla2[[#This Row],[FECHA INICIO DE LABORES EN OBRA]])=MONTH(TODAY()-30),YEAR(Tabla2[[#This Row],[FECHA INICIO DE LABORES EN OBRA]])=YEAR(TODAY())),MONTH(TODAY()-30)&amp;"-"&amp;YEAR(TODAY()),"No Aplica")),"No Aplica")</f>
        <v>No Aplica</v>
      </c>
    </row>
    <row r="2002" spans="1:29" x14ac:dyDescent="0.25">
      <c r="A2002" s="2" t="s">
        <v>7160</v>
      </c>
      <c r="B2002" s="3" t="s">
        <v>7161</v>
      </c>
      <c r="C2002" s="3" t="s">
        <v>7161</v>
      </c>
      <c r="D2002" s="3" t="s">
        <v>8091</v>
      </c>
      <c r="E2002" s="3" t="s">
        <v>8092</v>
      </c>
      <c r="F2002" s="36">
        <v>31054</v>
      </c>
      <c r="G2002" s="3">
        <v>2</v>
      </c>
      <c r="H2002" s="3" t="s">
        <v>7419</v>
      </c>
      <c r="I2002" s="3" t="s">
        <v>7432</v>
      </c>
      <c r="J2002" s="3" t="s">
        <v>8093</v>
      </c>
      <c r="K2002" s="3" t="s">
        <v>2450</v>
      </c>
      <c r="L2002" s="8" t="s">
        <v>9813</v>
      </c>
      <c r="M2002" s="5"/>
      <c r="N2002" s="13" t="s">
        <v>1489</v>
      </c>
      <c r="O2002" s="5" t="s">
        <v>8094</v>
      </c>
      <c r="P2002" s="8">
        <v>1</v>
      </c>
      <c r="Q2002" s="9">
        <v>4</v>
      </c>
      <c r="R2002" s="9" t="str">
        <f>IFERROR(VLOOKUP(Tabla2[[#This Row],[CONTRATISTA PRNCIPAL]],Hoja1!$L$5:$M$9,2,FALSE),"CJV")</f>
        <v>CJV</v>
      </c>
      <c r="S2002" s="9" t="str">
        <f>IF(Tabla2[[#This Row],[EMPRESA]]=Tabla2[[#This Row],[CONTRATISTA PRNCIPAL]],"Principal","Secundaria")</f>
        <v>Principal</v>
      </c>
      <c r="T2002" s="10">
        <f>IFERROR(1/COUNTIF(Tabla2[CONTRATISTA PRNCIPAL],Tabla2[[#This Row],[CONTRATISTA PRNCIPAL]]),0)</f>
        <v>3.9215686274509803E-3</v>
      </c>
      <c r="U2002" s="33">
        <f ca="1">IF(((TODAY()-Tabla2[[#This Row],[FECHA NACIMIENTO]])/365)&lt;18,"Corregir", IF(((TODAY()-Tabla2[[#This Row],[FECHA NACIMIENTO]])/365)&gt;80, "Corregir",ROUNDDOWN(((TODAY()-Tabla2[[#This Row],[FECHA NACIMIENTO]])/365),0)))</f>
        <v>38</v>
      </c>
      <c r="V200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002" s="34" t="str">
        <f ca="1">+IF(Tabla2[[#This Row],[Edad]]="Corregir","Corregir","Ok")</f>
        <v>Ok</v>
      </c>
      <c r="X2002" s="10" t="str">
        <f>+IFERROR(VLOOKUP(Tabla2[[#This Row],[DISTRITO SEGÚN DNI]],Hoja1!$A$2:$B$55,2,FALSE),"No")</f>
        <v>No</v>
      </c>
      <c r="Y2002" s="10" t="str">
        <f>IF(OR(LOWER(Tabla2[[#This Row],[GENERO]])="masculino", LOWER(Tabla2[[#This Row],[GENERO]])="femenino"),"OK","Corregir")</f>
        <v>OK</v>
      </c>
      <c r="Z2002" s="10" t="str">
        <f>+IF(Tabla2[[#This Row],[Nro. DNI / CE]]="","Corregir",IF(LEN(Tabla2[[#This Row],[Nro. DNI / CE]])&gt;=8,"OK","Corregir"))</f>
        <v>OK</v>
      </c>
      <c r="AA2002" s="10">
        <f>COUNTIF(Tabla2[APELLIDOS Y NOMBRES],Tabla2[[#This Row],[APELLIDOS Y NOMBRES]])</f>
        <v>1</v>
      </c>
      <c r="AB2002" t="str">
        <f ca="1">+IFERROR(IF(Tabla2[[#This Row],[FECHA CESE/BAJA]]="","No Aplica",IF(AND(MONTH(Tabla2[[#This Row],[FECHA CESE/BAJA]])=MONTH(TODAY()-30),YEAR(Tabla2[[#This Row],[FECHA CESE/BAJA]])=YEAR(TODAY())),MONTH(TODAY()-30)&amp;"-"&amp;YEAR(TODAY()),"Borrar")),"No aplica")</f>
        <v>No Aplica</v>
      </c>
      <c r="AC2002" t="str">
        <f ca="1">+IFERROR(IF(Tabla2[[#This Row],[FECHA INICIO DE LABORES EN OBRA]]="","No Aplica",IF(AND(MONTH(Tabla2[[#This Row],[FECHA INICIO DE LABORES EN OBRA]])=MONTH(TODAY()-30),YEAR(Tabla2[[#This Row],[FECHA INICIO DE LABORES EN OBRA]])=YEAR(TODAY())),MONTH(TODAY()-30)&amp;"-"&amp;YEAR(TODAY()),"No Aplica")),"No Aplica")</f>
        <v>No Aplica</v>
      </c>
    </row>
    <row r="2003" spans="1:29" x14ac:dyDescent="0.25">
      <c r="A2003" s="2" t="s">
        <v>7160</v>
      </c>
      <c r="B2003" s="3" t="s">
        <v>7161</v>
      </c>
      <c r="C2003" s="3" t="s">
        <v>7161</v>
      </c>
      <c r="D2003" s="3" t="s">
        <v>8095</v>
      </c>
      <c r="E2003" s="3" t="s">
        <v>8096</v>
      </c>
      <c r="F2003" s="36">
        <v>26045</v>
      </c>
      <c r="G2003" s="3">
        <v>2</v>
      </c>
      <c r="H2003" s="3" t="s">
        <v>7524</v>
      </c>
      <c r="I2003" s="3" t="s">
        <v>7428</v>
      </c>
      <c r="J2003" s="3" t="s">
        <v>8097</v>
      </c>
      <c r="K2003" s="3" t="s">
        <v>1492</v>
      </c>
      <c r="L2003" s="8" t="s">
        <v>9813</v>
      </c>
      <c r="M2003" s="5"/>
      <c r="N2003" s="13" t="s">
        <v>1489</v>
      </c>
      <c r="O2003" s="5">
        <v>44719</v>
      </c>
      <c r="P2003" s="8">
        <v>1</v>
      </c>
      <c r="Q2003" s="9">
        <v>4</v>
      </c>
      <c r="R2003" s="9" t="str">
        <f>IFERROR(VLOOKUP(Tabla2[[#This Row],[CONTRATISTA PRNCIPAL]],Hoja1!$L$5:$M$9,2,FALSE),"CJV")</f>
        <v>CJV</v>
      </c>
      <c r="S2003" s="9" t="str">
        <f>IF(Tabla2[[#This Row],[EMPRESA]]=Tabla2[[#This Row],[CONTRATISTA PRNCIPAL]],"Principal","Secundaria")</f>
        <v>Principal</v>
      </c>
      <c r="T2003" s="10">
        <f>IFERROR(1/COUNTIF(Tabla2[CONTRATISTA PRNCIPAL],Tabla2[[#This Row],[CONTRATISTA PRNCIPAL]]),0)</f>
        <v>3.9215686274509803E-3</v>
      </c>
      <c r="U2003" s="33">
        <f ca="1">IF(((TODAY()-Tabla2[[#This Row],[FECHA NACIMIENTO]])/365)&lt;18,"Corregir", IF(((TODAY()-Tabla2[[#This Row],[FECHA NACIMIENTO]])/365)&gt;80, "Corregir",ROUNDDOWN(((TODAY()-Tabla2[[#This Row],[FECHA NACIMIENTO]])/365),0)))</f>
        <v>52</v>
      </c>
      <c r="V200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003" s="34" t="str">
        <f ca="1">+IF(Tabla2[[#This Row],[Edad]]="Corregir","Corregir","Ok")</f>
        <v>Ok</v>
      </c>
      <c r="X2003" s="10" t="str">
        <f>+IFERROR(VLOOKUP(Tabla2[[#This Row],[DISTRITO SEGÚN DNI]],Hoja1!$A$2:$B$55,2,FALSE),"No")</f>
        <v>No</v>
      </c>
      <c r="Y2003" s="10" t="str">
        <f>IF(OR(LOWER(Tabla2[[#This Row],[GENERO]])="masculino", LOWER(Tabla2[[#This Row],[GENERO]])="femenino"),"OK","Corregir")</f>
        <v>OK</v>
      </c>
      <c r="Z2003" s="10" t="str">
        <f>+IF(Tabla2[[#This Row],[Nro. DNI / CE]]="","Corregir",IF(LEN(Tabla2[[#This Row],[Nro. DNI / CE]])&gt;=8,"OK","Corregir"))</f>
        <v>OK</v>
      </c>
      <c r="AA2003" s="10">
        <f>COUNTIF(Tabla2[APELLIDOS Y NOMBRES],Tabla2[[#This Row],[APELLIDOS Y NOMBRES]])</f>
        <v>1</v>
      </c>
      <c r="AB2003" t="str">
        <f ca="1">+IFERROR(IF(Tabla2[[#This Row],[FECHA CESE/BAJA]]="","No Aplica",IF(AND(MONTH(Tabla2[[#This Row],[FECHA CESE/BAJA]])=MONTH(TODAY()-30),YEAR(Tabla2[[#This Row],[FECHA CESE/BAJA]])=YEAR(TODAY())),MONTH(TODAY()-30)&amp;"-"&amp;YEAR(TODAY()),"Borrar")),"No aplica")</f>
        <v>No Aplica</v>
      </c>
      <c r="AC2003" t="str">
        <f ca="1">+IFERROR(IF(Tabla2[[#This Row],[FECHA INICIO DE LABORES EN OBRA]]="","No Aplica",IF(AND(MONTH(Tabla2[[#This Row],[FECHA INICIO DE LABORES EN OBRA]])=MONTH(TODAY()-30),YEAR(Tabla2[[#This Row],[FECHA INICIO DE LABORES EN OBRA]])=YEAR(TODAY())),MONTH(TODAY()-30)&amp;"-"&amp;YEAR(TODAY()),"No Aplica")),"No Aplica")</f>
        <v>No Aplica</v>
      </c>
    </row>
    <row r="2004" spans="1:29" x14ac:dyDescent="0.25">
      <c r="A2004" s="2" t="s">
        <v>7160</v>
      </c>
      <c r="B2004" s="3" t="s">
        <v>7161</v>
      </c>
      <c r="C2004" s="3" t="s">
        <v>7161</v>
      </c>
      <c r="D2004" s="3" t="s">
        <v>8098</v>
      </c>
      <c r="E2004" s="3" t="s">
        <v>8099</v>
      </c>
      <c r="F2004" s="36">
        <v>29654</v>
      </c>
      <c r="G2004" s="3">
        <v>2</v>
      </c>
      <c r="H2004" s="3" t="s">
        <v>7524</v>
      </c>
      <c r="I2004" s="3" t="s">
        <v>7436</v>
      </c>
      <c r="J2004" s="3" t="s">
        <v>8100</v>
      </c>
      <c r="K2004" s="3" t="s">
        <v>8101</v>
      </c>
      <c r="L2004" s="8" t="s">
        <v>9813</v>
      </c>
      <c r="M2004" s="5"/>
      <c r="N2004" s="13" t="s">
        <v>1489</v>
      </c>
      <c r="O2004" s="5">
        <v>45069</v>
      </c>
      <c r="P2004" s="8">
        <v>1</v>
      </c>
      <c r="Q2004" s="9">
        <v>4</v>
      </c>
      <c r="R2004" s="9" t="str">
        <f>IFERROR(VLOOKUP(Tabla2[[#This Row],[CONTRATISTA PRNCIPAL]],Hoja1!$L$5:$M$9,2,FALSE),"CJV")</f>
        <v>CJV</v>
      </c>
      <c r="S2004" s="9" t="str">
        <f>IF(Tabla2[[#This Row],[EMPRESA]]=Tabla2[[#This Row],[CONTRATISTA PRNCIPAL]],"Principal","Secundaria")</f>
        <v>Principal</v>
      </c>
      <c r="T2004" s="10">
        <f>IFERROR(1/COUNTIF(Tabla2[CONTRATISTA PRNCIPAL],Tabla2[[#This Row],[CONTRATISTA PRNCIPAL]]),0)</f>
        <v>3.9215686274509803E-3</v>
      </c>
      <c r="U2004" s="33">
        <f ca="1">IF(((TODAY()-Tabla2[[#This Row],[FECHA NACIMIENTO]])/365)&lt;18,"Corregir", IF(((TODAY()-Tabla2[[#This Row],[FECHA NACIMIENTO]])/365)&gt;80, "Corregir",ROUNDDOWN(((TODAY()-Tabla2[[#This Row],[FECHA NACIMIENTO]])/365),0)))</f>
        <v>42</v>
      </c>
      <c r="V200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004" s="34" t="str">
        <f ca="1">+IF(Tabla2[[#This Row],[Edad]]="Corregir","Corregir","Ok")</f>
        <v>Ok</v>
      </c>
      <c r="X2004" s="10" t="str">
        <f>+IFERROR(VLOOKUP(Tabla2[[#This Row],[DISTRITO SEGÚN DNI]],Hoja1!$A$2:$B$55,2,FALSE),"No")</f>
        <v>No</v>
      </c>
      <c r="Y2004" s="10" t="str">
        <f>IF(OR(LOWER(Tabla2[[#This Row],[GENERO]])="masculino", LOWER(Tabla2[[#This Row],[GENERO]])="femenino"),"OK","Corregir")</f>
        <v>OK</v>
      </c>
      <c r="Z2004" s="10" t="str">
        <f>+IF(Tabla2[[#This Row],[Nro. DNI / CE]]="","Corregir",IF(LEN(Tabla2[[#This Row],[Nro. DNI / CE]])&gt;=8,"OK","Corregir"))</f>
        <v>OK</v>
      </c>
      <c r="AA2004" s="10">
        <f>COUNTIF(Tabla2[APELLIDOS Y NOMBRES],Tabla2[[#This Row],[APELLIDOS Y NOMBRES]])</f>
        <v>1</v>
      </c>
      <c r="AB2004" t="str">
        <f ca="1">+IFERROR(IF(Tabla2[[#This Row],[FECHA CESE/BAJA]]="","No Aplica",IF(AND(MONTH(Tabla2[[#This Row],[FECHA CESE/BAJA]])=MONTH(TODAY()-30),YEAR(Tabla2[[#This Row],[FECHA CESE/BAJA]])=YEAR(TODAY())),MONTH(TODAY()-30)&amp;"-"&amp;YEAR(TODAY()),"Borrar")),"No aplica")</f>
        <v>No Aplica</v>
      </c>
      <c r="AC2004" t="str">
        <f ca="1">+IFERROR(IF(Tabla2[[#This Row],[FECHA INICIO DE LABORES EN OBRA]]="","No Aplica",IF(AND(MONTH(Tabla2[[#This Row],[FECHA INICIO DE LABORES EN OBRA]])=MONTH(TODAY()-30),YEAR(Tabla2[[#This Row],[FECHA INICIO DE LABORES EN OBRA]])=YEAR(TODAY())),MONTH(TODAY()-30)&amp;"-"&amp;YEAR(TODAY()),"No Aplica")),"No Aplica")</f>
        <v>No Aplica</v>
      </c>
    </row>
    <row r="2005" spans="1:29" x14ac:dyDescent="0.25">
      <c r="A2005" s="2" t="s">
        <v>7160</v>
      </c>
      <c r="B2005" s="3" t="s">
        <v>7161</v>
      </c>
      <c r="C2005" s="3" t="s">
        <v>7161</v>
      </c>
      <c r="D2005" s="3" t="s">
        <v>8102</v>
      </c>
      <c r="E2005" s="3" t="s">
        <v>8103</v>
      </c>
      <c r="F2005" s="36">
        <v>31744</v>
      </c>
      <c r="G2005" s="3">
        <v>2</v>
      </c>
      <c r="H2005" s="3" t="s">
        <v>7557</v>
      </c>
      <c r="I2005" s="3" t="s">
        <v>7432</v>
      </c>
      <c r="J2005" s="3" t="s">
        <v>8104</v>
      </c>
      <c r="K2005" s="3" t="s">
        <v>1483</v>
      </c>
      <c r="L2005" s="8" t="s">
        <v>9813</v>
      </c>
      <c r="M2005" s="5"/>
      <c r="N2005" s="13" t="s">
        <v>1489</v>
      </c>
      <c r="O2005" s="5">
        <v>45078</v>
      </c>
      <c r="P2005" s="8">
        <v>1</v>
      </c>
      <c r="Q2005" s="9">
        <v>4</v>
      </c>
      <c r="R2005" s="9" t="str">
        <f>IFERROR(VLOOKUP(Tabla2[[#This Row],[CONTRATISTA PRNCIPAL]],Hoja1!$L$5:$M$9,2,FALSE),"CJV")</f>
        <v>CJV</v>
      </c>
      <c r="S2005" s="9" t="str">
        <f>IF(Tabla2[[#This Row],[EMPRESA]]=Tabla2[[#This Row],[CONTRATISTA PRNCIPAL]],"Principal","Secundaria")</f>
        <v>Principal</v>
      </c>
      <c r="T2005" s="10">
        <f>IFERROR(1/COUNTIF(Tabla2[CONTRATISTA PRNCIPAL],Tabla2[[#This Row],[CONTRATISTA PRNCIPAL]]),0)</f>
        <v>3.9215686274509803E-3</v>
      </c>
      <c r="U2005" s="33">
        <f ca="1">IF(((TODAY()-Tabla2[[#This Row],[FECHA NACIMIENTO]])/365)&lt;18,"Corregir", IF(((TODAY()-Tabla2[[#This Row],[FECHA NACIMIENTO]])/365)&gt;80, "Corregir",ROUNDDOWN(((TODAY()-Tabla2[[#This Row],[FECHA NACIMIENTO]])/365),0)))</f>
        <v>36</v>
      </c>
      <c r="V200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005" s="34" t="str">
        <f ca="1">+IF(Tabla2[[#This Row],[Edad]]="Corregir","Corregir","Ok")</f>
        <v>Ok</v>
      </c>
      <c r="X2005" s="10" t="str">
        <f>+IFERROR(VLOOKUP(Tabla2[[#This Row],[DISTRITO SEGÚN DNI]],Hoja1!$A$2:$B$55,2,FALSE),"No")</f>
        <v>No</v>
      </c>
      <c r="Y2005" s="10" t="str">
        <f>IF(OR(LOWER(Tabla2[[#This Row],[GENERO]])="masculino", LOWER(Tabla2[[#This Row],[GENERO]])="femenino"),"OK","Corregir")</f>
        <v>OK</v>
      </c>
      <c r="Z2005" s="10" t="str">
        <f>+IF(Tabla2[[#This Row],[Nro. DNI / CE]]="","Corregir",IF(LEN(Tabla2[[#This Row],[Nro. DNI / CE]])&gt;=8,"OK","Corregir"))</f>
        <v>OK</v>
      </c>
      <c r="AA2005" s="10">
        <f>COUNTIF(Tabla2[APELLIDOS Y NOMBRES],Tabla2[[#This Row],[APELLIDOS Y NOMBRES]])</f>
        <v>1</v>
      </c>
      <c r="AB2005" t="str">
        <f ca="1">+IFERROR(IF(Tabla2[[#This Row],[FECHA CESE/BAJA]]="","No Aplica",IF(AND(MONTH(Tabla2[[#This Row],[FECHA CESE/BAJA]])=MONTH(TODAY()-30),YEAR(Tabla2[[#This Row],[FECHA CESE/BAJA]])=YEAR(TODAY())),MONTH(TODAY()-30)&amp;"-"&amp;YEAR(TODAY()),"Borrar")),"No aplica")</f>
        <v>No Aplica</v>
      </c>
      <c r="AC2005" t="str">
        <f ca="1">+IFERROR(IF(Tabla2[[#This Row],[FECHA INICIO DE LABORES EN OBRA]]="","No Aplica",IF(AND(MONTH(Tabla2[[#This Row],[FECHA INICIO DE LABORES EN OBRA]])=MONTH(TODAY()-30),YEAR(Tabla2[[#This Row],[FECHA INICIO DE LABORES EN OBRA]])=YEAR(TODAY())),MONTH(TODAY()-30)&amp;"-"&amp;YEAR(TODAY()),"No Aplica")),"No Aplica")</f>
        <v>No Aplica</v>
      </c>
    </row>
    <row r="2006" spans="1:29" x14ac:dyDescent="0.25">
      <c r="A2006" s="2" t="s">
        <v>7160</v>
      </c>
      <c r="B2006" s="3" t="s">
        <v>7161</v>
      </c>
      <c r="C2006" s="3" t="s">
        <v>7161</v>
      </c>
      <c r="D2006" s="3" t="s">
        <v>8105</v>
      </c>
      <c r="E2006" s="3" t="s">
        <v>8106</v>
      </c>
      <c r="F2006" s="36">
        <v>33782</v>
      </c>
      <c r="G2006" s="3">
        <v>2</v>
      </c>
      <c r="H2006" s="3" t="s">
        <v>7419</v>
      </c>
      <c r="I2006" s="3" t="s">
        <v>7436</v>
      </c>
      <c r="J2006" s="3" t="s">
        <v>8107</v>
      </c>
      <c r="K2006" s="3" t="s">
        <v>1483</v>
      </c>
      <c r="L2006" s="8" t="s">
        <v>9813</v>
      </c>
      <c r="M2006" s="5"/>
      <c r="N2006" s="13" t="s">
        <v>1489</v>
      </c>
      <c r="O2006" s="5">
        <v>44880</v>
      </c>
      <c r="P2006" s="8">
        <v>1</v>
      </c>
      <c r="Q2006" s="9">
        <v>4</v>
      </c>
      <c r="R2006" s="9" t="str">
        <f>IFERROR(VLOOKUP(Tabla2[[#This Row],[CONTRATISTA PRNCIPAL]],Hoja1!$L$5:$M$9,2,FALSE),"CJV")</f>
        <v>CJV</v>
      </c>
      <c r="S2006" s="9" t="str">
        <f>IF(Tabla2[[#This Row],[EMPRESA]]=Tabla2[[#This Row],[CONTRATISTA PRNCIPAL]],"Principal","Secundaria")</f>
        <v>Principal</v>
      </c>
      <c r="T2006" s="10">
        <f>IFERROR(1/COUNTIF(Tabla2[CONTRATISTA PRNCIPAL],Tabla2[[#This Row],[CONTRATISTA PRNCIPAL]]),0)</f>
        <v>3.9215686274509803E-3</v>
      </c>
      <c r="U2006" s="33">
        <f ca="1">IF(((TODAY()-Tabla2[[#This Row],[FECHA NACIMIENTO]])/365)&lt;18,"Corregir", IF(((TODAY()-Tabla2[[#This Row],[FECHA NACIMIENTO]])/365)&gt;80, "Corregir",ROUNDDOWN(((TODAY()-Tabla2[[#This Row],[FECHA NACIMIENTO]])/365),0)))</f>
        <v>31</v>
      </c>
      <c r="V200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006" s="34" t="str">
        <f ca="1">+IF(Tabla2[[#This Row],[Edad]]="Corregir","Corregir","Ok")</f>
        <v>Ok</v>
      </c>
      <c r="X2006" s="10" t="str">
        <f>+IFERROR(VLOOKUP(Tabla2[[#This Row],[DISTRITO SEGÚN DNI]],Hoja1!$A$2:$B$55,2,FALSE),"No")</f>
        <v>No</v>
      </c>
      <c r="Y2006" s="10" t="str">
        <f>IF(OR(LOWER(Tabla2[[#This Row],[GENERO]])="masculino", LOWER(Tabla2[[#This Row],[GENERO]])="femenino"),"OK","Corregir")</f>
        <v>OK</v>
      </c>
      <c r="Z2006" s="10" t="str">
        <f>+IF(Tabla2[[#This Row],[Nro. DNI / CE]]="","Corregir",IF(LEN(Tabla2[[#This Row],[Nro. DNI / CE]])&gt;=8,"OK","Corregir"))</f>
        <v>OK</v>
      </c>
      <c r="AA2006" s="10">
        <f>COUNTIF(Tabla2[APELLIDOS Y NOMBRES],Tabla2[[#This Row],[APELLIDOS Y NOMBRES]])</f>
        <v>1</v>
      </c>
      <c r="AB2006" t="str">
        <f ca="1">+IFERROR(IF(Tabla2[[#This Row],[FECHA CESE/BAJA]]="","No Aplica",IF(AND(MONTH(Tabla2[[#This Row],[FECHA CESE/BAJA]])=MONTH(TODAY()-30),YEAR(Tabla2[[#This Row],[FECHA CESE/BAJA]])=YEAR(TODAY())),MONTH(TODAY()-30)&amp;"-"&amp;YEAR(TODAY()),"Borrar")),"No aplica")</f>
        <v>No Aplica</v>
      </c>
      <c r="AC2006" t="str">
        <f ca="1">+IFERROR(IF(Tabla2[[#This Row],[FECHA INICIO DE LABORES EN OBRA]]="","No Aplica",IF(AND(MONTH(Tabla2[[#This Row],[FECHA INICIO DE LABORES EN OBRA]])=MONTH(TODAY()-30),YEAR(Tabla2[[#This Row],[FECHA INICIO DE LABORES EN OBRA]])=YEAR(TODAY())),MONTH(TODAY()-30)&amp;"-"&amp;YEAR(TODAY()),"No Aplica")),"No Aplica")</f>
        <v>No Aplica</v>
      </c>
    </row>
    <row r="2007" spans="1:29" x14ac:dyDescent="0.25">
      <c r="A2007" s="2" t="s">
        <v>7160</v>
      </c>
      <c r="B2007" s="3" t="s">
        <v>7161</v>
      </c>
      <c r="C2007" s="3" t="s">
        <v>7161</v>
      </c>
      <c r="D2007" s="3" t="s">
        <v>8108</v>
      </c>
      <c r="E2007" s="3" t="s">
        <v>8109</v>
      </c>
      <c r="F2007" s="36">
        <v>35584</v>
      </c>
      <c r="G2007" s="3">
        <v>2</v>
      </c>
      <c r="H2007" s="3" t="s">
        <v>4601</v>
      </c>
      <c r="I2007" s="3" t="s">
        <v>7428</v>
      </c>
      <c r="J2007" s="3" t="s">
        <v>8110</v>
      </c>
      <c r="K2007" s="3" t="s">
        <v>8111</v>
      </c>
      <c r="L2007" s="8" t="s">
        <v>9813</v>
      </c>
      <c r="M2007" s="5"/>
      <c r="N2007" s="13" t="s">
        <v>1489</v>
      </c>
      <c r="O2007" s="5">
        <v>44799</v>
      </c>
      <c r="P2007" s="8">
        <v>1</v>
      </c>
      <c r="Q2007" s="9">
        <v>4</v>
      </c>
      <c r="R2007" s="9" t="str">
        <f>IFERROR(VLOOKUP(Tabla2[[#This Row],[CONTRATISTA PRNCIPAL]],Hoja1!$L$5:$M$9,2,FALSE),"CJV")</f>
        <v>CJV</v>
      </c>
      <c r="S2007" s="9" t="str">
        <f>IF(Tabla2[[#This Row],[EMPRESA]]=Tabla2[[#This Row],[CONTRATISTA PRNCIPAL]],"Principal","Secundaria")</f>
        <v>Principal</v>
      </c>
      <c r="T2007" s="10">
        <f>IFERROR(1/COUNTIF(Tabla2[CONTRATISTA PRNCIPAL],Tabla2[[#This Row],[CONTRATISTA PRNCIPAL]]),0)</f>
        <v>3.9215686274509803E-3</v>
      </c>
      <c r="U2007" s="33">
        <f ca="1">IF(((TODAY()-Tabla2[[#This Row],[FECHA NACIMIENTO]])/365)&lt;18,"Corregir", IF(((TODAY()-Tabla2[[#This Row],[FECHA NACIMIENTO]])/365)&gt;80, "Corregir",ROUNDDOWN(((TODAY()-Tabla2[[#This Row],[FECHA NACIMIENTO]])/365),0)))</f>
        <v>26</v>
      </c>
      <c r="V200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007" s="34" t="str">
        <f ca="1">+IF(Tabla2[[#This Row],[Edad]]="Corregir","Corregir","Ok")</f>
        <v>Ok</v>
      </c>
      <c r="X2007" s="10" t="str">
        <f>+IFERROR(VLOOKUP(Tabla2[[#This Row],[DISTRITO SEGÚN DNI]],Hoja1!$A$2:$B$55,2,FALSE),"No")</f>
        <v>No</v>
      </c>
      <c r="Y2007" s="10" t="str">
        <f>IF(OR(LOWER(Tabla2[[#This Row],[GENERO]])="masculino", LOWER(Tabla2[[#This Row],[GENERO]])="femenino"),"OK","Corregir")</f>
        <v>OK</v>
      </c>
      <c r="Z2007" s="10" t="str">
        <f>+IF(Tabla2[[#This Row],[Nro. DNI / CE]]="","Corregir",IF(LEN(Tabla2[[#This Row],[Nro. DNI / CE]])&gt;=8,"OK","Corregir"))</f>
        <v>OK</v>
      </c>
      <c r="AA2007" s="10">
        <f>COUNTIF(Tabla2[APELLIDOS Y NOMBRES],Tabla2[[#This Row],[APELLIDOS Y NOMBRES]])</f>
        <v>1</v>
      </c>
      <c r="AB2007" t="str">
        <f ca="1">+IFERROR(IF(Tabla2[[#This Row],[FECHA CESE/BAJA]]="","No Aplica",IF(AND(MONTH(Tabla2[[#This Row],[FECHA CESE/BAJA]])=MONTH(TODAY()-30),YEAR(Tabla2[[#This Row],[FECHA CESE/BAJA]])=YEAR(TODAY())),MONTH(TODAY()-30)&amp;"-"&amp;YEAR(TODAY()),"Borrar")),"No aplica")</f>
        <v>No Aplica</v>
      </c>
      <c r="AC2007" t="str">
        <f ca="1">+IFERROR(IF(Tabla2[[#This Row],[FECHA INICIO DE LABORES EN OBRA]]="","No Aplica",IF(AND(MONTH(Tabla2[[#This Row],[FECHA INICIO DE LABORES EN OBRA]])=MONTH(TODAY()-30),YEAR(Tabla2[[#This Row],[FECHA INICIO DE LABORES EN OBRA]])=YEAR(TODAY())),MONTH(TODAY()-30)&amp;"-"&amp;YEAR(TODAY()),"No Aplica")),"No Aplica")</f>
        <v>No Aplica</v>
      </c>
    </row>
    <row r="2008" spans="1:29" x14ac:dyDescent="0.25">
      <c r="A2008" s="2" t="s">
        <v>7160</v>
      </c>
      <c r="B2008" s="3" t="s">
        <v>7161</v>
      </c>
      <c r="C2008" s="3" t="s">
        <v>7161</v>
      </c>
      <c r="D2008" s="3" t="s">
        <v>8112</v>
      </c>
      <c r="E2008" s="3" t="s">
        <v>8113</v>
      </c>
      <c r="F2008" s="36">
        <v>29864</v>
      </c>
      <c r="G2008" s="3">
        <v>2</v>
      </c>
      <c r="H2008" s="3" t="s">
        <v>5060</v>
      </c>
      <c r="I2008" s="3" t="s">
        <v>7415</v>
      </c>
      <c r="J2008" s="3" t="s">
        <v>8114</v>
      </c>
      <c r="K2008" s="3" t="s">
        <v>1510</v>
      </c>
      <c r="L2008" s="8" t="s">
        <v>9813</v>
      </c>
      <c r="M2008" s="5"/>
      <c r="N2008" s="13" t="s">
        <v>1489</v>
      </c>
      <c r="O2008" s="5">
        <v>45006</v>
      </c>
      <c r="P2008" s="8">
        <v>1</v>
      </c>
      <c r="Q2008" s="9">
        <v>4</v>
      </c>
      <c r="R2008" s="9" t="str">
        <f>IFERROR(VLOOKUP(Tabla2[[#This Row],[CONTRATISTA PRNCIPAL]],Hoja1!$L$5:$M$9,2,FALSE),"CJV")</f>
        <v>CJV</v>
      </c>
      <c r="S2008" s="9" t="str">
        <f>IF(Tabla2[[#This Row],[EMPRESA]]=Tabla2[[#This Row],[CONTRATISTA PRNCIPAL]],"Principal","Secundaria")</f>
        <v>Principal</v>
      </c>
      <c r="T2008" s="10">
        <f>IFERROR(1/COUNTIF(Tabla2[CONTRATISTA PRNCIPAL],Tabla2[[#This Row],[CONTRATISTA PRNCIPAL]]),0)</f>
        <v>3.9215686274509803E-3</v>
      </c>
      <c r="U2008" s="33">
        <f ca="1">IF(((TODAY()-Tabla2[[#This Row],[FECHA NACIMIENTO]])/365)&lt;18,"Corregir", IF(((TODAY()-Tabla2[[#This Row],[FECHA NACIMIENTO]])/365)&gt;80, "Corregir",ROUNDDOWN(((TODAY()-Tabla2[[#This Row],[FECHA NACIMIENTO]])/365),0)))</f>
        <v>41</v>
      </c>
      <c r="V200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008" s="34" t="str">
        <f ca="1">+IF(Tabla2[[#This Row],[Edad]]="Corregir","Corregir","Ok")</f>
        <v>Ok</v>
      </c>
      <c r="X2008" s="10" t="str">
        <f>+IFERROR(VLOOKUP(Tabla2[[#This Row],[DISTRITO SEGÚN DNI]],Hoja1!$A$2:$B$55,2,FALSE),"No")</f>
        <v>CALLAO</v>
      </c>
      <c r="Y2008" s="10" t="str">
        <f>IF(OR(LOWER(Tabla2[[#This Row],[GENERO]])="masculino", LOWER(Tabla2[[#This Row],[GENERO]])="femenino"),"OK","Corregir")</f>
        <v>OK</v>
      </c>
      <c r="Z2008" s="10" t="str">
        <f>+IF(Tabla2[[#This Row],[Nro. DNI / CE]]="","Corregir",IF(LEN(Tabla2[[#This Row],[Nro. DNI / CE]])&gt;=8,"OK","Corregir"))</f>
        <v>OK</v>
      </c>
      <c r="AA2008" s="10">
        <f>COUNTIF(Tabla2[APELLIDOS Y NOMBRES],Tabla2[[#This Row],[APELLIDOS Y NOMBRES]])</f>
        <v>1</v>
      </c>
      <c r="AB2008" t="str">
        <f ca="1">+IFERROR(IF(Tabla2[[#This Row],[FECHA CESE/BAJA]]="","No Aplica",IF(AND(MONTH(Tabla2[[#This Row],[FECHA CESE/BAJA]])=MONTH(TODAY()-30),YEAR(Tabla2[[#This Row],[FECHA CESE/BAJA]])=YEAR(TODAY())),MONTH(TODAY()-30)&amp;"-"&amp;YEAR(TODAY()),"Borrar")),"No aplica")</f>
        <v>No Aplica</v>
      </c>
      <c r="AC2008" t="str">
        <f ca="1">+IFERROR(IF(Tabla2[[#This Row],[FECHA INICIO DE LABORES EN OBRA]]="","No Aplica",IF(AND(MONTH(Tabla2[[#This Row],[FECHA INICIO DE LABORES EN OBRA]])=MONTH(TODAY()-30),YEAR(Tabla2[[#This Row],[FECHA INICIO DE LABORES EN OBRA]])=YEAR(TODAY())),MONTH(TODAY()-30)&amp;"-"&amp;YEAR(TODAY()),"No Aplica")),"No Aplica")</f>
        <v>No Aplica</v>
      </c>
    </row>
    <row r="2009" spans="1:29" x14ac:dyDescent="0.25">
      <c r="A2009" s="2" t="s">
        <v>7160</v>
      </c>
      <c r="B2009" s="3" t="s">
        <v>7161</v>
      </c>
      <c r="C2009" s="3" t="s">
        <v>7161</v>
      </c>
      <c r="D2009" s="3" t="s">
        <v>8115</v>
      </c>
      <c r="E2009" s="3" t="s">
        <v>8116</v>
      </c>
      <c r="F2009" s="36">
        <v>30167</v>
      </c>
      <c r="G2009" s="3">
        <v>2</v>
      </c>
      <c r="H2009" s="3" t="s">
        <v>1406</v>
      </c>
      <c r="I2009" s="3" t="s">
        <v>7436</v>
      </c>
      <c r="J2009" s="3" t="s">
        <v>8117</v>
      </c>
      <c r="K2009" s="3" t="s">
        <v>2483</v>
      </c>
      <c r="L2009" s="8" t="s">
        <v>9813</v>
      </c>
      <c r="M2009" s="5"/>
      <c r="N2009" s="13" t="s">
        <v>1489</v>
      </c>
      <c r="O2009" s="5">
        <v>44551</v>
      </c>
      <c r="P2009" s="8">
        <v>1</v>
      </c>
      <c r="Q2009" s="9">
        <v>4</v>
      </c>
      <c r="R2009" s="9" t="str">
        <f>IFERROR(VLOOKUP(Tabla2[[#This Row],[CONTRATISTA PRNCIPAL]],Hoja1!$L$5:$M$9,2,FALSE),"CJV")</f>
        <v>CJV</v>
      </c>
      <c r="S2009" s="9" t="str">
        <f>IF(Tabla2[[#This Row],[EMPRESA]]=Tabla2[[#This Row],[CONTRATISTA PRNCIPAL]],"Principal","Secundaria")</f>
        <v>Principal</v>
      </c>
      <c r="T2009" s="10">
        <f>IFERROR(1/COUNTIF(Tabla2[CONTRATISTA PRNCIPAL],Tabla2[[#This Row],[CONTRATISTA PRNCIPAL]]),0)</f>
        <v>3.9215686274509803E-3</v>
      </c>
      <c r="U2009" s="33">
        <f ca="1">IF(((TODAY()-Tabla2[[#This Row],[FECHA NACIMIENTO]])/365)&lt;18,"Corregir", IF(((TODAY()-Tabla2[[#This Row],[FECHA NACIMIENTO]])/365)&gt;80, "Corregir",ROUNDDOWN(((TODAY()-Tabla2[[#This Row],[FECHA NACIMIENTO]])/365),0)))</f>
        <v>41</v>
      </c>
      <c r="V200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009" s="34" t="str">
        <f ca="1">+IF(Tabla2[[#This Row],[Edad]]="Corregir","Corregir","Ok")</f>
        <v>Ok</v>
      </c>
      <c r="X2009" s="10" t="str">
        <f>+IFERROR(VLOOKUP(Tabla2[[#This Row],[DISTRITO SEGÚN DNI]],Hoja1!$A$2:$B$55,2,FALSE),"No")</f>
        <v>No</v>
      </c>
      <c r="Y2009" s="10" t="str">
        <f>IF(OR(LOWER(Tabla2[[#This Row],[GENERO]])="masculino", LOWER(Tabla2[[#This Row],[GENERO]])="femenino"),"OK","Corregir")</f>
        <v>OK</v>
      </c>
      <c r="Z2009" s="10" t="str">
        <f>+IF(Tabla2[[#This Row],[Nro. DNI / CE]]="","Corregir",IF(LEN(Tabla2[[#This Row],[Nro. DNI / CE]])&gt;=8,"OK","Corregir"))</f>
        <v>OK</v>
      </c>
      <c r="AA2009" s="10">
        <f>COUNTIF(Tabla2[APELLIDOS Y NOMBRES],Tabla2[[#This Row],[APELLIDOS Y NOMBRES]])</f>
        <v>1</v>
      </c>
      <c r="AB2009" t="str">
        <f ca="1">+IFERROR(IF(Tabla2[[#This Row],[FECHA CESE/BAJA]]="","No Aplica",IF(AND(MONTH(Tabla2[[#This Row],[FECHA CESE/BAJA]])=MONTH(TODAY()-30),YEAR(Tabla2[[#This Row],[FECHA CESE/BAJA]])=YEAR(TODAY())),MONTH(TODAY()-30)&amp;"-"&amp;YEAR(TODAY()),"Borrar")),"No aplica")</f>
        <v>No Aplica</v>
      </c>
      <c r="AC2009" t="str">
        <f ca="1">+IFERROR(IF(Tabla2[[#This Row],[FECHA INICIO DE LABORES EN OBRA]]="","No Aplica",IF(AND(MONTH(Tabla2[[#This Row],[FECHA INICIO DE LABORES EN OBRA]])=MONTH(TODAY()-30),YEAR(Tabla2[[#This Row],[FECHA INICIO DE LABORES EN OBRA]])=YEAR(TODAY())),MONTH(TODAY()-30)&amp;"-"&amp;YEAR(TODAY()),"No Aplica")),"No Aplica")</f>
        <v>No Aplica</v>
      </c>
    </row>
    <row r="2010" spans="1:29" x14ac:dyDescent="0.25">
      <c r="A2010" s="2" t="s">
        <v>7160</v>
      </c>
      <c r="B2010" s="3" t="s">
        <v>7161</v>
      </c>
      <c r="C2010" s="3" t="s">
        <v>7161</v>
      </c>
      <c r="D2010" s="3" t="s">
        <v>8118</v>
      </c>
      <c r="E2010" s="3" t="s">
        <v>8119</v>
      </c>
      <c r="F2010" s="36">
        <v>26327</v>
      </c>
      <c r="G2010" s="3">
        <v>1</v>
      </c>
      <c r="H2010" s="3" t="s">
        <v>3072</v>
      </c>
      <c r="I2010" s="3" t="s">
        <v>7428</v>
      </c>
      <c r="J2010" s="3" t="s">
        <v>8120</v>
      </c>
      <c r="K2010" s="3" t="s">
        <v>8111</v>
      </c>
      <c r="L2010" s="8" t="s">
        <v>9813</v>
      </c>
      <c r="M2010" s="5"/>
      <c r="N2010" s="13" t="s">
        <v>1489</v>
      </c>
      <c r="O2010" s="5">
        <v>43482</v>
      </c>
      <c r="P2010" s="8">
        <v>1</v>
      </c>
      <c r="Q2010" s="9">
        <v>4</v>
      </c>
      <c r="R2010" s="9" t="str">
        <f>IFERROR(VLOOKUP(Tabla2[[#This Row],[CONTRATISTA PRNCIPAL]],Hoja1!$L$5:$M$9,2,FALSE),"CJV")</f>
        <v>CJV</v>
      </c>
      <c r="S2010" s="9" t="str">
        <f>IF(Tabla2[[#This Row],[EMPRESA]]=Tabla2[[#This Row],[CONTRATISTA PRNCIPAL]],"Principal","Secundaria")</f>
        <v>Principal</v>
      </c>
      <c r="T2010" s="10">
        <f>IFERROR(1/COUNTIF(Tabla2[CONTRATISTA PRNCIPAL],Tabla2[[#This Row],[CONTRATISTA PRNCIPAL]]),0)</f>
        <v>3.9215686274509803E-3</v>
      </c>
      <c r="U2010" s="33">
        <f ca="1">IF(((TODAY()-Tabla2[[#This Row],[FECHA NACIMIENTO]])/365)&lt;18,"Corregir", IF(((TODAY()-Tabla2[[#This Row],[FECHA NACIMIENTO]])/365)&gt;80, "Corregir",ROUNDDOWN(((TODAY()-Tabla2[[#This Row],[FECHA NACIMIENTO]])/365),0)))</f>
        <v>51</v>
      </c>
      <c r="V201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010" s="34" t="str">
        <f ca="1">+IF(Tabla2[[#This Row],[Edad]]="Corregir","Corregir","Ok")</f>
        <v>Ok</v>
      </c>
      <c r="X2010" s="10" t="str">
        <f>+IFERROR(VLOOKUP(Tabla2[[#This Row],[DISTRITO SEGÚN DNI]],Hoja1!$A$2:$B$55,2,FALSE),"No")</f>
        <v>No</v>
      </c>
      <c r="Y2010" s="10" t="str">
        <f>IF(OR(LOWER(Tabla2[[#This Row],[GENERO]])="masculino", LOWER(Tabla2[[#This Row],[GENERO]])="femenino"),"OK","Corregir")</f>
        <v>OK</v>
      </c>
      <c r="Z2010" s="10" t="str">
        <f>+IF(Tabla2[[#This Row],[Nro. DNI / CE]]="","Corregir",IF(LEN(Tabla2[[#This Row],[Nro. DNI / CE]])&gt;=8,"OK","Corregir"))</f>
        <v>OK</v>
      </c>
      <c r="AA2010" s="10">
        <f>COUNTIF(Tabla2[APELLIDOS Y NOMBRES],Tabla2[[#This Row],[APELLIDOS Y NOMBRES]])</f>
        <v>1</v>
      </c>
      <c r="AB2010" t="str">
        <f ca="1">+IFERROR(IF(Tabla2[[#This Row],[FECHA CESE/BAJA]]="","No Aplica",IF(AND(MONTH(Tabla2[[#This Row],[FECHA CESE/BAJA]])=MONTH(TODAY()-30),YEAR(Tabla2[[#This Row],[FECHA CESE/BAJA]])=YEAR(TODAY())),MONTH(TODAY()-30)&amp;"-"&amp;YEAR(TODAY()),"Borrar")),"No aplica")</f>
        <v>No Aplica</v>
      </c>
      <c r="AC2010" t="str">
        <f ca="1">+IFERROR(IF(Tabla2[[#This Row],[FECHA INICIO DE LABORES EN OBRA]]="","No Aplica",IF(AND(MONTH(Tabla2[[#This Row],[FECHA INICIO DE LABORES EN OBRA]])=MONTH(TODAY()-30),YEAR(Tabla2[[#This Row],[FECHA INICIO DE LABORES EN OBRA]])=YEAR(TODAY())),MONTH(TODAY()-30)&amp;"-"&amp;YEAR(TODAY()),"No Aplica")),"No Aplica")</f>
        <v>No Aplica</v>
      </c>
    </row>
    <row r="2011" spans="1:29" x14ac:dyDescent="0.25">
      <c r="A2011" s="2" t="s">
        <v>7160</v>
      </c>
      <c r="B2011" s="3" t="s">
        <v>7161</v>
      </c>
      <c r="C2011" s="3" t="s">
        <v>7161</v>
      </c>
      <c r="D2011" s="3" t="s">
        <v>314</v>
      </c>
      <c r="E2011" s="3" t="s">
        <v>315</v>
      </c>
      <c r="F2011" s="36">
        <v>31711</v>
      </c>
      <c r="G2011" s="3">
        <v>2</v>
      </c>
      <c r="H2011" s="3" t="s">
        <v>1406</v>
      </c>
      <c r="I2011" s="3" t="s">
        <v>7415</v>
      </c>
      <c r="J2011" s="3" t="s">
        <v>8121</v>
      </c>
      <c r="K2011" s="3" t="s">
        <v>93</v>
      </c>
      <c r="L2011" s="8" t="s">
        <v>9813</v>
      </c>
      <c r="M2011" s="5"/>
      <c r="N2011" s="13" t="s">
        <v>1489</v>
      </c>
      <c r="O2011" s="5" t="s">
        <v>7163</v>
      </c>
      <c r="P2011" s="8">
        <v>1</v>
      </c>
      <c r="Q2011" s="9">
        <v>4</v>
      </c>
      <c r="R2011" s="9" t="str">
        <f>IFERROR(VLOOKUP(Tabla2[[#This Row],[CONTRATISTA PRNCIPAL]],Hoja1!$L$5:$M$9,2,FALSE),"CJV")</f>
        <v>CJV</v>
      </c>
      <c r="S2011" s="9" t="str">
        <f>IF(Tabla2[[#This Row],[EMPRESA]]=Tabla2[[#This Row],[CONTRATISTA PRNCIPAL]],"Principal","Secundaria")</f>
        <v>Principal</v>
      </c>
      <c r="T2011" s="10">
        <f>IFERROR(1/COUNTIF(Tabla2[CONTRATISTA PRNCIPAL],Tabla2[[#This Row],[CONTRATISTA PRNCIPAL]]),0)</f>
        <v>3.9215686274509803E-3</v>
      </c>
      <c r="U2011" s="33">
        <f ca="1">IF(((TODAY()-Tabla2[[#This Row],[FECHA NACIMIENTO]])/365)&lt;18,"Corregir", IF(((TODAY()-Tabla2[[#This Row],[FECHA NACIMIENTO]])/365)&gt;80, "Corregir",ROUNDDOWN(((TODAY()-Tabla2[[#This Row],[FECHA NACIMIENTO]])/365),0)))</f>
        <v>36</v>
      </c>
      <c r="V201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011" s="34" t="str">
        <f ca="1">+IF(Tabla2[[#This Row],[Edad]]="Corregir","Corregir","Ok")</f>
        <v>Ok</v>
      </c>
      <c r="X2011" s="10" t="str">
        <f>+IFERROR(VLOOKUP(Tabla2[[#This Row],[DISTRITO SEGÚN DNI]],Hoja1!$A$2:$B$55,2,FALSE),"No")</f>
        <v>ATE</v>
      </c>
      <c r="Y2011" s="10" t="str">
        <f>IF(OR(LOWER(Tabla2[[#This Row],[GENERO]])="masculino", LOWER(Tabla2[[#This Row],[GENERO]])="femenino"),"OK","Corregir")</f>
        <v>OK</v>
      </c>
      <c r="Z2011" s="10" t="str">
        <f>+IF(Tabla2[[#This Row],[Nro. DNI / CE]]="","Corregir",IF(LEN(Tabla2[[#This Row],[Nro. DNI / CE]])&gt;=8,"OK","Corregir"))</f>
        <v>OK</v>
      </c>
      <c r="AA2011" s="10">
        <f>COUNTIF(Tabla2[APELLIDOS Y NOMBRES],Tabla2[[#This Row],[APELLIDOS Y NOMBRES]])</f>
        <v>1</v>
      </c>
      <c r="AB2011" t="str">
        <f ca="1">+IFERROR(IF(Tabla2[[#This Row],[FECHA CESE/BAJA]]="","No Aplica",IF(AND(MONTH(Tabla2[[#This Row],[FECHA CESE/BAJA]])=MONTH(TODAY()-30),YEAR(Tabla2[[#This Row],[FECHA CESE/BAJA]])=YEAR(TODAY())),MONTH(TODAY()-30)&amp;"-"&amp;YEAR(TODAY()),"Borrar")),"No aplica")</f>
        <v>No Aplica</v>
      </c>
      <c r="AC2011" t="str">
        <f ca="1">+IFERROR(IF(Tabla2[[#This Row],[FECHA INICIO DE LABORES EN OBRA]]="","No Aplica",IF(AND(MONTH(Tabla2[[#This Row],[FECHA INICIO DE LABORES EN OBRA]])=MONTH(TODAY()-30),YEAR(Tabla2[[#This Row],[FECHA INICIO DE LABORES EN OBRA]])=YEAR(TODAY())),MONTH(TODAY()-30)&amp;"-"&amp;YEAR(TODAY()),"No Aplica")),"No Aplica")</f>
        <v>No Aplica</v>
      </c>
    </row>
    <row r="2012" spans="1:29" x14ac:dyDescent="0.25">
      <c r="A2012" s="2" t="s">
        <v>7160</v>
      </c>
      <c r="B2012" s="3" t="s">
        <v>7161</v>
      </c>
      <c r="C2012" s="3" t="s">
        <v>7161</v>
      </c>
      <c r="D2012" s="3" t="s">
        <v>8122</v>
      </c>
      <c r="E2012" s="3" t="s">
        <v>8123</v>
      </c>
      <c r="F2012" s="36">
        <v>29587</v>
      </c>
      <c r="G2012" s="3">
        <v>2</v>
      </c>
      <c r="H2012" s="3" t="s">
        <v>1262</v>
      </c>
      <c r="I2012" s="3" t="s">
        <v>7502</v>
      </c>
      <c r="J2012" s="3" t="s">
        <v>8124</v>
      </c>
      <c r="K2012" s="3" t="s">
        <v>8125</v>
      </c>
      <c r="L2012" s="8" t="s">
        <v>9813</v>
      </c>
      <c r="M2012" s="5"/>
      <c r="N2012" s="13" t="s">
        <v>1489</v>
      </c>
      <c r="O2012" s="5" t="s">
        <v>7866</v>
      </c>
      <c r="P2012" s="8">
        <v>1</v>
      </c>
      <c r="Q2012" s="9">
        <v>4</v>
      </c>
      <c r="R2012" s="9" t="str">
        <f>IFERROR(VLOOKUP(Tabla2[[#This Row],[CONTRATISTA PRNCIPAL]],Hoja1!$L$5:$M$9,2,FALSE),"CJV")</f>
        <v>CJV</v>
      </c>
      <c r="S2012" s="9" t="str">
        <f>IF(Tabla2[[#This Row],[EMPRESA]]=Tabla2[[#This Row],[CONTRATISTA PRNCIPAL]],"Principal","Secundaria")</f>
        <v>Principal</v>
      </c>
      <c r="T2012" s="10">
        <f>IFERROR(1/COUNTIF(Tabla2[CONTRATISTA PRNCIPAL],Tabla2[[#This Row],[CONTRATISTA PRNCIPAL]]),0)</f>
        <v>3.9215686274509803E-3</v>
      </c>
      <c r="U2012" s="33">
        <f ca="1">IF(((TODAY()-Tabla2[[#This Row],[FECHA NACIMIENTO]])/365)&lt;18,"Corregir", IF(((TODAY()-Tabla2[[#This Row],[FECHA NACIMIENTO]])/365)&gt;80, "Corregir",ROUNDDOWN(((TODAY()-Tabla2[[#This Row],[FECHA NACIMIENTO]])/365),0)))</f>
        <v>42</v>
      </c>
      <c r="V201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012" s="34" t="str">
        <f ca="1">+IF(Tabla2[[#This Row],[Edad]]="Corregir","Corregir","Ok")</f>
        <v>Ok</v>
      </c>
      <c r="X2012" s="10" t="str">
        <f>+IFERROR(VLOOKUP(Tabla2[[#This Row],[DISTRITO SEGÚN DNI]],Hoja1!$A$2:$B$55,2,FALSE),"No")</f>
        <v>CALLAO</v>
      </c>
      <c r="Y2012" s="10" t="str">
        <f>IF(OR(LOWER(Tabla2[[#This Row],[GENERO]])="masculino", LOWER(Tabla2[[#This Row],[GENERO]])="femenino"),"OK","Corregir")</f>
        <v>OK</v>
      </c>
      <c r="Z2012" s="10" t="str">
        <f>+IF(Tabla2[[#This Row],[Nro. DNI / CE]]="","Corregir",IF(LEN(Tabla2[[#This Row],[Nro. DNI / CE]])&gt;=8,"OK","Corregir"))</f>
        <v>OK</v>
      </c>
      <c r="AA2012" s="10">
        <f>COUNTIF(Tabla2[APELLIDOS Y NOMBRES],Tabla2[[#This Row],[APELLIDOS Y NOMBRES]])</f>
        <v>1</v>
      </c>
      <c r="AB2012" t="str">
        <f ca="1">+IFERROR(IF(Tabla2[[#This Row],[FECHA CESE/BAJA]]="","No Aplica",IF(AND(MONTH(Tabla2[[#This Row],[FECHA CESE/BAJA]])=MONTH(TODAY()-30),YEAR(Tabla2[[#This Row],[FECHA CESE/BAJA]])=YEAR(TODAY())),MONTH(TODAY()-30)&amp;"-"&amp;YEAR(TODAY()),"Borrar")),"No aplica")</f>
        <v>No Aplica</v>
      </c>
      <c r="AC2012" t="str">
        <f ca="1">+IFERROR(IF(Tabla2[[#This Row],[FECHA INICIO DE LABORES EN OBRA]]="","No Aplica",IF(AND(MONTH(Tabla2[[#This Row],[FECHA INICIO DE LABORES EN OBRA]])=MONTH(TODAY()-30),YEAR(Tabla2[[#This Row],[FECHA INICIO DE LABORES EN OBRA]])=YEAR(TODAY())),MONTH(TODAY()-30)&amp;"-"&amp;YEAR(TODAY()),"No Aplica")),"No Aplica")</f>
        <v>No Aplica</v>
      </c>
    </row>
    <row r="2013" spans="1:29" x14ac:dyDescent="0.25">
      <c r="A2013" s="2" t="s">
        <v>7160</v>
      </c>
      <c r="B2013" s="3" t="s">
        <v>7161</v>
      </c>
      <c r="C2013" s="3" t="s">
        <v>7161</v>
      </c>
      <c r="D2013" s="3" t="s">
        <v>8126</v>
      </c>
      <c r="E2013" s="3" t="s">
        <v>8127</v>
      </c>
      <c r="F2013" s="36">
        <v>28996</v>
      </c>
      <c r="G2013" s="3">
        <v>2</v>
      </c>
      <c r="H2013" s="3" t="s">
        <v>7419</v>
      </c>
      <c r="I2013" s="3" t="s">
        <v>7415</v>
      </c>
      <c r="J2013" s="3" t="s">
        <v>8128</v>
      </c>
      <c r="K2013" s="3" t="s">
        <v>7833</v>
      </c>
      <c r="L2013" s="8" t="s">
        <v>9813</v>
      </c>
      <c r="M2013" s="5"/>
      <c r="N2013" s="13" t="s">
        <v>1489</v>
      </c>
      <c r="O2013" s="5" t="s">
        <v>7417</v>
      </c>
      <c r="P2013" s="8">
        <v>1</v>
      </c>
      <c r="Q2013" s="9">
        <v>4</v>
      </c>
      <c r="R2013" s="9" t="str">
        <f>IFERROR(VLOOKUP(Tabla2[[#This Row],[CONTRATISTA PRNCIPAL]],Hoja1!$L$5:$M$9,2,FALSE),"CJV")</f>
        <v>CJV</v>
      </c>
      <c r="S2013" s="9" t="str">
        <f>IF(Tabla2[[#This Row],[EMPRESA]]=Tabla2[[#This Row],[CONTRATISTA PRNCIPAL]],"Principal","Secundaria")</f>
        <v>Principal</v>
      </c>
      <c r="T2013" s="10">
        <f>IFERROR(1/COUNTIF(Tabla2[CONTRATISTA PRNCIPAL],Tabla2[[#This Row],[CONTRATISTA PRNCIPAL]]),0)</f>
        <v>3.9215686274509803E-3</v>
      </c>
      <c r="U2013" s="33">
        <f ca="1">IF(((TODAY()-Tabla2[[#This Row],[FECHA NACIMIENTO]])/365)&lt;18,"Corregir", IF(((TODAY()-Tabla2[[#This Row],[FECHA NACIMIENTO]])/365)&gt;80, "Corregir",ROUNDDOWN(((TODAY()-Tabla2[[#This Row],[FECHA NACIMIENTO]])/365),0)))</f>
        <v>44</v>
      </c>
      <c r="V201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013" s="34" t="str">
        <f ca="1">+IF(Tabla2[[#This Row],[Edad]]="Corregir","Corregir","Ok")</f>
        <v>Ok</v>
      </c>
      <c r="X2013" s="10" t="str">
        <f>+IFERROR(VLOOKUP(Tabla2[[#This Row],[DISTRITO SEGÚN DNI]],Hoja1!$A$2:$B$55,2,FALSE),"No")</f>
        <v>No</v>
      </c>
      <c r="Y2013" s="10" t="str">
        <f>IF(OR(LOWER(Tabla2[[#This Row],[GENERO]])="masculino", LOWER(Tabla2[[#This Row],[GENERO]])="femenino"),"OK","Corregir")</f>
        <v>OK</v>
      </c>
      <c r="Z2013" s="10" t="str">
        <f>+IF(Tabla2[[#This Row],[Nro. DNI / CE]]="","Corregir",IF(LEN(Tabla2[[#This Row],[Nro. DNI / CE]])&gt;=8,"OK","Corregir"))</f>
        <v>OK</v>
      </c>
      <c r="AA2013" s="10">
        <f>COUNTIF(Tabla2[APELLIDOS Y NOMBRES],Tabla2[[#This Row],[APELLIDOS Y NOMBRES]])</f>
        <v>1</v>
      </c>
      <c r="AB2013" t="str">
        <f ca="1">+IFERROR(IF(Tabla2[[#This Row],[FECHA CESE/BAJA]]="","No Aplica",IF(AND(MONTH(Tabla2[[#This Row],[FECHA CESE/BAJA]])=MONTH(TODAY()-30),YEAR(Tabla2[[#This Row],[FECHA CESE/BAJA]])=YEAR(TODAY())),MONTH(TODAY()-30)&amp;"-"&amp;YEAR(TODAY()),"Borrar")),"No aplica")</f>
        <v>No Aplica</v>
      </c>
      <c r="AC2013" t="str">
        <f ca="1">+IFERROR(IF(Tabla2[[#This Row],[FECHA INICIO DE LABORES EN OBRA]]="","No Aplica",IF(AND(MONTH(Tabla2[[#This Row],[FECHA INICIO DE LABORES EN OBRA]])=MONTH(TODAY()-30),YEAR(Tabla2[[#This Row],[FECHA INICIO DE LABORES EN OBRA]])=YEAR(TODAY())),MONTH(TODAY()-30)&amp;"-"&amp;YEAR(TODAY()),"No Aplica")),"No Aplica")</f>
        <v>No Aplica</v>
      </c>
    </row>
    <row r="2014" spans="1:29" x14ac:dyDescent="0.25">
      <c r="A2014" s="2" t="s">
        <v>7160</v>
      </c>
      <c r="B2014" s="3" t="s">
        <v>7161</v>
      </c>
      <c r="C2014" s="3" t="s">
        <v>7161</v>
      </c>
      <c r="D2014" s="3" t="s">
        <v>8129</v>
      </c>
      <c r="E2014" s="3" t="s">
        <v>8130</v>
      </c>
      <c r="F2014" s="36">
        <v>29877</v>
      </c>
      <c r="G2014" s="3">
        <v>2</v>
      </c>
      <c r="H2014" s="3" t="s">
        <v>5060</v>
      </c>
      <c r="I2014" s="3" t="s">
        <v>7436</v>
      </c>
      <c r="J2014" s="3" t="s">
        <v>8131</v>
      </c>
      <c r="K2014" s="3" t="s">
        <v>1510</v>
      </c>
      <c r="L2014" s="8" t="s">
        <v>9813</v>
      </c>
      <c r="M2014" s="5"/>
      <c r="N2014" s="13" t="s">
        <v>1489</v>
      </c>
      <c r="O2014" s="5" t="s">
        <v>7611</v>
      </c>
      <c r="P2014" s="8">
        <v>1</v>
      </c>
      <c r="Q2014" s="9">
        <v>4</v>
      </c>
      <c r="R2014" s="9" t="str">
        <f>IFERROR(VLOOKUP(Tabla2[[#This Row],[CONTRATISTA PRNCIPAL]],Hoja1!$L$5:$M$9,2,FALSE),"CJV")</f>
        <v>CJV</v>
      </c>
      <c r="S2014" s="9" t="str">
        <f>IF(Tabla2[[#This Row],[EMPRESA]]=Tabla2[[#This Row],[CONTRATISTA PRNCIPAL]],"Principal","Secundaria")</f>
        <v>Principal</v>
      </c>
      <c r="T2014" s="10">
        <f>IFERROR(1/COUNTIF(Tabla2[CONTRATISTA PRNCIPAL],Tabla2[[#This Row],[CONTRATISTA PRNCIPAL]]),0)</f>
        <v>3.9215686274509803E-3</v>
      </c>
      <c r="U2014" s="33">
        <f ca="1">IF(((TODAY()-Tabla2[[#This Row],[FECHA NACIMIENTO]])/365)&lt;18,"Corregir", IF(((TODAY()-Tabla2[[#This Row],[FECHA NACIMIENTO]])/365)&gt;80, "Corregir",ROUNDDOWN(((TODAY()-Tabla2[[#This Row],[FECHA NACIMIENTO]])/365),0)))</f>
        <v>41</v>
      </c>
      <c r="V201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014" s="34" t="str">
        <f ca="1">+IF(Tabla2[[#This Row],[Edad]]="Corregir","Corregir","Ok")</f>
        <v>Ok</v>
      </c>
      <c r="X2014" s="10" t="str">
        <f>+IFERROR(VLOOKUP(Tabla2[[#This Row],[DISTRITO SEGÚN DNI]],Hoja1!$A$2:$B$55,2,FALSE),"No")</f>
        <v>CALLAO</v>
      </c>
      <c r="Y2014" s="10" t="str">
        <f>IF(OR(LOWER(Tabla2[[#This Row],[GENERO]])="masculino", LOWER(Tabla2[[#This Row],[GENERO]])="femenino"),"OK","Corregir")</f>
        <v>OK</v>
      </c>
      <c r="Z2014" s="10" t="str">
        <f>+IF(Tabla2[[#This Row],[Nro. DNI / CE]]="","Corregir",IF(LEN(Tabla2[[#This Row],[Nro. DNI / CE]])&gt;=8,"OK","Corregir"))</f>
        <v>OK</v>
      </c>
      <c r="AA2014" s="10">
        <f>COUNTIF(Tabla2[APELLIDOS Y NOMBRES],Tabla2[[#This Row],[APELLIDOS Y NOMBRES]])</f>
        <v>1</v>
      </c>
      <c r="AB2014" t="str">
        <f ca="1">+IFERROR(IF(Tabla2[[#This Row],[FECHA CESE/BAJA]]="","No Aplica",IF(AND(MONTH(Tabla2[[#This Row],[FECHA CESE/BAJA]])=MONTH(TODAY()-30),YEAR(Tabla2[[#This Row],[FECHA CESE/BAJA]])=YEAR(TODAY())),MONTH(TODAY()-30)&amp;"-"&amp;YEAR(TODAY()),"Borrar")),"No aplica")</f>
        <v>No Aplica</v>
      </c>
      <c r="AC2014" t="str">
        <f ca="1">+IFERROR(IF(Tabla2[[#This Row],[FECHA INICIO DE LABORES EN OBRA]]="","No Aplica",IF(AND(MONTH(Tabla2[[#This Row],[FECHA INICIO DE LABORES EN OBRA]])=MONTH(TODAY()-30),YEAR(Tabla2[[#This Row],[FECHA INICIO DE LABORES EN OBRA]])=YEAR(TODAY())),MONTH(TODAY()-30)&amp;"-"&amp;YEAR(TODAY()),"No Aplica")),"No Aplica")</f>
        <v>No Aplica</v>
      </c>
    </row>
    <row r="2015" spans="1:29" x14ac:dyDescent="0.25">
      <c r="A2015" s="2" t="s">
        <v>7160</v>
      </c>
      <c r="B2015" s="3" t="s">
        <v>7161</v>
      </c>
      <c r="C2015" s="3" t="s">
        <v>7161</v>
      </c>
      <c r="D2015" s="3" t="s">
        <v>8132</v>
      </c>
      <c r="E2015" s="3" t="s">
        <v>8133</v>
      </c>
      <c r="F2015" s="36">
        <v>28670</v>
      </c>
      <c r="G2015" s="3">
        <v>2</v>
      </c>
      <c r="H2015" s="3" t="s">
        <v>7524</v>
      </c>
      <c r="I2015" s="3" t="s">
        <v>7436</v>
      </c>
      <c r="J2015" s="3" t="s">
        <v>8134</v>
      </c>
      <c r="K2015" s="3" t="s">
        <v>1510</v>
      </c>
      <c r="L2015" s="8" t="s">
        <v>9813</v>
      </c>
      <c r="M2015" s="5"/>
      <c r="N2015" s="13" t="s">
        <v>1489</v>
      </c>
      <c r="O2015" s="5">
        <v>44063</v>
      </c>
      <c r="P2015" s="8">
        <v>1</v>
      </c>
      <c r="Q2015" s="9">
        <v>4</v>
      </c>
      <c r="R2015" s="9" t="str">
        <f>IFERROR(VLOOKUP(Tabla2[[#This Row],[CONTRATISTA PRNCIPAL]],Hoja1!$L$5:$M$9,2,FALSE),"CJV")</f>
        <v>CJV</v>
      </c>
      <c r="S2015" s="9" t="str">
        <f>IF(Tabla2[[#This Row],[EMPRESA]]=Tabla2[[#This Row],[CONTRATISTA PRNCIPAL]],"Principal","Secundaria")</f>
        <v>Principal</v>
      </c>
      <c r="T2015" s="10">
        <f>IFERROR(1/COUNTIF(Tabla2[CONTRATISTA PRNCIPAL],Tabla2[[#This Row],[CONTRATISTA PRNCIPAL]]),0)</f>
        <v>3.9215686274509803E-3</v>
      </c>
      <c r="U2015" s="33">
        <f ca="1">IF(((TODAY()-Tabla2[[#This Row],[FECHA NACIMIENTO]])/365)&lt;18,"Corregir", IF(((TODAY()-Tabla2[[#This Row],[FECHA NACIMIENTO]])/365)&gt;80, "Corregir",ROUNDDOWN(((TODAY()-Tabla2[[#This Row],[FECHA NACIMIENTO]])/365),0)))</f>
        <v>45</v>
      </c>
      <c r="V201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015" s="34" t="str">
        <f ca="1">+IF(Tabla2[[#This Row],[Edad]]="Corregir","Corregir","Ok")</f>
        <v>Ok</v>
      </c>
      <c r="X2015" s="10" t="str">
        <f>+IFERROR(VLOOKUP(Tabla2[[#This Row],[DISTRITO SEGÚN DNI]],Hoja1!$A$2:$B$55,2,FALSE),"No")</f>
        <v>CALLAO</v>
      </c>
      <c r="Y2015" s="10" t="str">
        <f>IF(OR(LOWER(Tabla2[[#This Row],[GENERO]])="masculino", LOWER(Tabla2[[#This Row],[GENERO]])="femenino"),"OK","Corregir")</f>
        <v>OK</v>
      </c>
      <c r="Z2015" s="10" t="str">
        <f>+IF(Tabla2[[#This Row],[Nro. DNI / CE]]="","Corregir",IF(LEN(Tabla2[[#This Row],[Nro. DNI / CE]])&gt;=8,"OK","Corregir"))</f>
        <v>OK</v>
      </c>
      <c r="AA2015" s="10">
        <f>COUNTIF(Tabla2[APELLIDOS Y NOMBRES],Tabla2[[#This Row],[APELLIDOS Y NOMBRES]])</f>
        <v>1</v>
      </c>
      <c r="AB2015" t="str">
        <f ca="1">+IFERROR(IF(Tabla2[[#This Row],[FECHA CESE/BAJA]]="","No Aplica",IF(AND(MONTH(Tabla2[[#This Row],[FECHA CESE/BAJA]])=MONTH(TODAY()-30),YEAR(Tabla2[[#This Row],[FECHA CESE/BAJA]])=YEAR(TODAY())),MONTH(TODAY()-30)&amp;"-"&amp;YEAR(TODAY()),"Borrar")),"No aplica")</f>
        <v>No Aplica</v>
      </c>
      <c r="AC2015" t="str">
        <f ca="1">+IFERROR(IF(Tabla2[[#This Row],[FECHA INICIO DE LABORES EN OBRA]]="","No Aplica",IF(AND(MONTH(Tabla2[[#This Row],[FECHA INICIO DE LABORES EN OBRA]])=MONTH(TODAY()-30),YEAR(Tabla2[[#This Row],[FECHA INICIO DE LABORES EN OBRA]])=YEAR(TODAY())),MONTH(TODAY()-30)&amp;"-"&amp;YEAR(TODAY()),"No Aplica")),"No Aplica")</f>
        <v>No Aplica</v>
      </c>
    </row>
    <row r="2016" spans="1:29" x14ac:dyDescent="0.25">
      <c r="A2016" s="2" t="s">
        <v>7160</v>
      </c>
      <c r="B2016" s="3" t="s">
        <v>7161</v>
      </c>
      <c r="C2016" s="3" t="s">
        <v>7161</v>
      </c>
      <c r="D2016" s="3" t="s">
        <v>8135</v>
      </c>
      <c r="E2016" s="3" t="s">
        <v>8136</v>
      </c>
      <c r="F2016" s="36">
        <v>26428</v>
      </c>
      <c r="G2016" s="3">
        <v>2</v>
      </c>
      <c r="H2016" s="3" t="s">
        <v>7766</v>
      </c>
      <c r="I2016" s="3" t="s">
        <v>7436</v>
      </c>
      <c r="J2016" s="3" t="s">
        <v>8137</v>
      </c>
      <c r="K2016" s="3" t="s">
        <v>2075</v>
      </c>
      <c r="L2016" s="8" t="s">
        <v>9813</v>
      </c>
      <c r="M2016" s="5"/>
      <c r="N2016" s="13" t="s">
        <v>1489</v>
      </c>
      <c r="O2016" s="5" t="s">
        <v>7712</v>
      </c>
      <c r="P2016" s="8">
        <v>1</v>
      </c>
      <c r="Q2016" s="9">
        <v>4</v>
      </c>
      <c r="R2016" s="9" t="str">
        <f>IFERROR(VLOOKUP(Tabla2[[#This Row],[CONTRATISTA PRNCIPAL]],Hoja1!$L$5:$M$9,2,FALSE),"CJV")</f>
        <v>CJV</v>
      </c>
      <c r="S2016" s="9" t="str">
        <f>IF(Tabla2[[#This Row],[EMPRESA]]=Tabla2[[#This Row],[CONTRATISTA PRNCIPAL]],"Principal","Secundaria")</f>
        <v>Principal</v>
      </c>
      <c r="T2016" s="10">
        <f>IFERROR(1/COUNTIF(Tabla2[CONTRATISTA PRNCIPAL],Tabla2[[#This Row],[CONTRATISTA PRNCIPAL]]),0)</f>
        <v>3.9215686274509803E-3</v>
      </c>
      <c r="U2016" s="33">
        <f ca="1">IF(((TODAY()-Tabla2[[#This Row],[FECHA NACIMIENTO]])/365)&lt;18,"Corregir", IF(((TODAY()-Tabla2[[#This Row],[FECHA NACIMIENTO]])/365)&gt;80, "Corregir",ROUNDDOWN(((TODAY()-Tabla2[[#This Row],[FECHA NACIMIENTO]])/365),0)))</f>
        <v>51</v>
      </c>
      <c r="V201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016" s="34" t="str">
        <f ca="1">+IF(Tabla2[[#This Row],[Edad]]="Corregir","Corregir","Ok")</f>
        <v>Ok</v>
      </c>
      <c r="X2016" s="10" t="str">
        <f>+IFERROR(VLOOKUP(Tabla2[[#This Row],[DISTRITO SEGÚN DNI]],Hoja1!$A$2:$B$55,2,FALSE),"No")</f>
        <v>No</v>
      </c>
      <c r="Y2016" s="10" t="str">
        <f>IF(OR(LOWER(Tabla2[[#This Row],[GENERO]])="masculino", LOWER(Tabla2[[#This Row],[GENERO]])="femenino"),"OK","Corregir")</f>
        <v>OK</v>
      </c>
      <c r="Z2016" s="10" t="str">
        <f>+IF(Tabla2[[#This Row],[Nro. DNI / CE]]="","Corregir",IF(LEN(Tabla2[[#This Row],[Nro. DNI / CE]])&gt;=8,"OK","Corregir"))</f>
        <v>OK</v>
      </c>
      <c r="AA2016" s="10">
        <f>COUNTIF(Tabla2[APELLIDOS Y NOMBRES],Tabla2[[#This Row],[APELLIDOS Y NOMBRES]])</f>
        <v>1</v>
      </c>
      <c r="AB2016" t="str">
        <f ca="1">+IFERROR(IF(Tabla2[[#This Row],[FECHA CESE/BAJA]]="","No Aplica",IF(AND(MONTH(Tabla2[[#This Row],[FECHA CESE/BAJA]])=MONTH(TODAY()-30),YEAR(Tabla2[[#This Row],[FECHA CESE/BAJA]])=YEAR(TODAY())),MONTH(TODAY()-30)&amp;"-"&amp;YEAR(TODAY()),"Borrar")),"No aplica")</f>
        <v>No Aplica</v>
      </c>
      <c r="AC2016" t="str">
        <f ca="1">+IFERROR(IF(Tabla2[[#This Row],[FECHA INICIO DE LABORES EN OBRA]]="","No Aplica",IF(AND(MONTH(Tabla2[[#This Row],[FECHA INICIO DE LABORES EN OBRA]])=MONTH(TODAY()-30),YEAR(Tabla2[[#This Row],[FECHA INICIO DE LABORES EN OBRA]])=YEAR(TODAY())),MONTH(TODAY()-30)&amp;"-"&amp;YEAR(TODAY()),"No Aplica")),"No Aplica")</f>
        <v>No Aplica</v>
      </c>
    </row>
    <row r="2017" spans="1:29" x14ac:dyDescent="0.25">
      <c r="A2017" s="2" t="s">
        <v>7160</v>
      </c>
      <c r="B2017" s="3" t="s">
        <v>7161</v>
      </c>
      <c r="C2017" s="3" t="s">
        <v>7161</v>
      </c>
      <c r="D2017" s="3" t="s">
        <v>8138</v>
      </c>
      <c r="E2017" s="3" t="s">
        <v>8139</v>
      </c>
      <c r="F2017" s="36">
        <v>31213</v>
      </c>
      <c r="G2017" s="3">
        <v>2</v>
      </c>
      <c r="H2017" s="3" t="s">
        <v>7540</v>
      </c>
      <c r="I2017" s="3" t="s">
        <v>7436</v>
      </c>
      <c r="J2017" s="3" t="s">
        <v>8140</v>
      </c>
      <c r="K2017" s="3" t="s">
        <v>2483</v>
      </c>
      <c r="L2017" s="8" t="s">
        <v>9813</v>
      </c>
      <c r="M2017" s="5"/>
      <c r="N2017" s="13" t="s">
        <v>1489</v>
      </c>
      <c r="O2017" s="5">
        <v>44886</v>
      </c>
      <c r="P2017" s="8">
        <v>1</v>
      </c>
      <c r="Q2017" s="9">
        <v>4</v>
      </c>
      <c r="R2017" s="9" t="str">
        <f>IFERROR(VLOOKUP(Tabla2[[#This Row],[CONTRATISTA PRNCIPAL]],Hoja1!$L$5:$M$9,2,FALSE),"CJV")</f>
        <v>CJV</v>
      </c>
      <c r="S2017" s="9" t="str">
        <f>IF(Tabla2[[#This Row],[EMPRESA]]=Tabla2[[#This Row],[CONTRATISTA PRNCIPAL]],"Principal","Secundaria")</f>
        <v>Principal</v>
      </c>
      <c r="T2017" s="10">
        <f>IFERROR(1/COUNTIF(Tabla2[CONTRATISTA PRNCIPAL],Tabla2[[#This Row],[CONTRATISTA PRNCIPAL]]),0)</f>
        <v>3.9215686274509803E-3</v>
      </c>
      <c r="U2017" s="33">
        <f ca="1">IF(((TODAY()-Tabla2[[#This Row],[FECHA NACIMIENTO]])/365)&lt;18,"Corregir", IF(((TODAY()-Tabla2[[#This Row],[FECHA NACIMIENTO]])/365)&gt;80, "Corregir",ROUNDDOWN(((TODAY()-Tabla2[[#This Row],[FECHA NACIMIENTO]])/365),0)))</f>
        <v>38</v>
      </c>
      <c r="V201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017" s="34" t="str">
        <f ca="1">+IF(Tabla2[[#This Row],[Edad]]="Corregir","Corregir","Ok")</f>
        <v>Ok</v>
      </c>
      <c r="X2017" s="10" t="str">
        <f>+IFERROR(VLOOKUP(Tabla2[[#This Row],[DISTRITO SEGÚN DNI]],Hoja1!$A$2:$B$55,2,FALSE),"No")</f>
        <v>No</v>
      </c>
      <c r="Y2017" s="10" t="str">
        <f>IF(OR(LOWER(Tabla2[[#This Row],[GENERO]])="masculino", LOWER(Tabla2[[#This Row],[GENERO]])="femenino"),"OK","Corregir")</f>
        <v>OK</v>
      </c>
      <c r="Z2017" s="10" t="str">
        <f>+IF(Tabla2[[#This Row],[Nro. DNI / CE]]="","Corregir",IF(LEN(Tabla2[[#This Row],[Nro. DNI / CE]])&gt;=8,"OK","Corregir"))</f>
        <v>OK</v>
      </c>
      <c r="AA2017" s="10">
        <f>COUNTIF(Tabla2[APELLIDOS Y NOMBRES],Tabla2[[#This Row],[APELLIDOS Y NOMBRES]])</f>
        <v>1</v>
      </c>
      <c r="AB2017" t="str">
        <f ca="1">+IFERROR(IF(Tabla2[[#This Row],[FECHA CESE/BAJA]]="","No Aplica",IF(AND(MONTH(Tabla2[[#This Row],[FECHA CESE/BAJA]])=MONTH(TODAY()-30),YEAR(Tabla2[[#This Row],[FECHA CESE/BAJA]])=YEAR(TODAY())),MONTH(TODAY()-30)&amp;"-"&amp;YEAR(TODAY()),"Borrar")),"No aplica")</f>
        <v>No Aplica</v>
      </c>
      <c r="AC2017" t="str">
        <f ca="1">+IFERROR(IF(Tabla2[[#This Row],[FECHA INICIO DE LABORES EN OBRA]]="","No Aplica",IF(AND(MONTH(Tabla2[[#This Row],[FECHA INICIO DE LABORES EN OBRA]])=MONTH(TODAY()-30),YEAR(Tabla2[[#This Row],[FECHA INICIO DE LABORES EN OBRA]])=YEAR(TODAY())),MONTH(TODAY()-30)&amp;"-"&amp;YEAR(TODAY()),"No Aplica")),"No Aplica")</f>
        <v>No Aplica</v>
      </c>
    </row>
    <row r="2018" spans="1:29" x14ac:dyDescent="0.25">
      <c r="A2018" s="2" t="s">
        <v>7160</v>
      </c>
      <c r="B2018" s="3" t="s">
        <v>7161</v>
      </c>
      <c r="C2018" s="3" t="s">
        <v>7161</v>
      </c>
      <c r="D2018" s="3" t="s">
        <v>8141</v>
      </c>
      <c r="E2018" s="3" t="s">
        <v>8142</v>
      </c>
      <c r="F2018" s="36">
        <v>26661</v>
      </c>
      <c r="G2018" s="3">
        <v>2</v>
      </c>
      <c r="H2018" s="3" t="s">
        <v>1406</v>
      </c>
      <c r="I2018" s="3" t="s">
        <v>7502</v>
      </c>
      <c r="J2018" s="3" t="s">
        <v>8143</v>
      </c>
      <c r="K2018" s="3" t="s">
        <v>2444</v>
      </c>
      <c r="L2018" s="8" t="s">
        <v>9813</v>
      </c>
      <c r="M2018" s="5"/>
      <c r="N2018" s="13" t="s">
        <v>1489</v>
      </c>
      <c r="O2018" s="5">
        <v>45082</v>
      </c>
      <c r="P2018" s="8">
        <v>1</v>
      </c>
      <c r="Q2018" s="9">
        <v>4</v>
      </c>
      <c r="R2018" s="9" t="str">
        <f>IFERROR(VLOOKUP(Tabla2[[#This Row],[CONTRATISTA PRNCIPAL]],Hoja1!$L$5:$M$9,2,FALSE),"CJV")</f>
        <v>CJV</v>
      </c>
      <c r="S2018" s="9" t="str">
        <f>IF(Tabla2[[#This Row],[EMPRESA]]=Tabla2[[#This Row],[CONTRATISTA PRNCIPAL]],"Principal","Secundaria")</f>
        <v>Principal</v>
      </c>
      <c r="T2018" s="10">
        <f>IFERROR(1/COUNTIF(Tabla2[CONTRATISTA PRNCIPAL],Tabla2[[#This Row],[CONTRATISTA PRNCIPAL]]),0)</f>
        <v>3.9215686274509803E-3</v>
      </c>
      <c r="U2018" s="33">
        <f ca="1">IF(((TODAY()-Tabla2[[#This Row],[FECHA NACIMIENTO]])/365)&lt;18,"Corregir", IF(((TODAY()-Tabla2[[#This Row],[FECHA NACIMIENTO]])/365)&gt;80, "Corregir",ROUNDDOWN(((TODAY()-Tabla2[[#This Row],[FECHA NACIMIENTO]])/365),0)))</f>
        <v>50</v>
      </c>
      <c r="V201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018" s="34" t="str">
        <f ca="1">+IF(Tabla2[[#This Row],[Edad]]="Corregir","Corregir","Ok")</f>
        <v>Ok</v>
      </c>
      <c r="X2018" s="10" t="str">
        <f>+IFERROR(VLOOKUP(Tabla2[[#This Row],[DISTRITO SEGÚN DNI]],Hoja1!$A$2:$B$55,2,FALSE),"No")</f>
        <v>No</v>
      </c>
      <c r="Y2018" s="10" t="str">
        <f>IF(OR(LOWER(Tabla2[[#This Row],[GENERO]])="masculino", LOWER(Tabla2[[#This Row],[GENERO]])="femenino"),"OK","Corregir")</f>
        <v>OK</v>
      </c>
      <c r="Z2018" s="10" t="str">
        <f>+IF(Tabla2[[#This Row],[Nro. DNI / CE]]="","Corregir",IF(LEN(Tabla2[[#This Row],[Nro. DNI / CE]])&gt;=8,"OK","Corregir"))</f>
        <v>OK</v>
      </c>
      <c r="AA2018" s="10">
        <f>COUNTIF(Tabla2[APELLIDOS Y NOMBRES],Tabla2[[#This Row],[APELLIDOS Y NOMBRES]])</f>
        <v>1</v>
      </c>
      <c r="AB2018" t="str">
        <f ca="1">+IFERROR(IF(Tabla2[[#This Row],[FECHA CESE/BAJA]]="","No Aplica",IF(AND(MONTH(Tabla2[[#This Row],[FECHA CESE/BAJA]])=MONTH(TODAY()-30),YEAR(Tabla2[[#This Row],[FECHA CESE/BAJA]])=YEAR(TODAY())),MONTH(TODAY()-30)&amp;"-"&amp;YEAR(TODAY()),"Borrar")),"No aplica")</f>
        <v>No Aplica</v>
      </c>
      <c r="AC2018" t="str">
        <f ca="1">+IFERROR(IF(Tabla2[[#This Row],[FECHA INICIO DE LABORES EN OBRA]]="","No Aplica",IF(AND(MONTH(Tabla2[[#This Row],[FECHA INICIO DE LABORES EN OBRA]])=MONTH(TODAY()-30),YEAR(Tabla2[[#This Row],[FECHA INICIO DE LABORES EN OBRA]])=YEAR(TODAY())),MONTH(TODAY()-30)&amp;"-"&amp;YEAR(TODAY()),"No Aplica")),"No Aplica")</f>
        <v>No Aplica</v>
      </c>
    </row>
    <row r="2019" spans="1:29" x14ac:dyDescent="0.25">
      <c r="A2019" s="2" t="s">
        <v>7160</v>
      </c>
      <c r="B2019" s="3" t="s">
        <v>7161</v>
      </c>
      <c r="C2019" s="3" t="s">
        <v>7161</v>
      </c>
      <c r="D2019" s="3" t="s">
        <v>8144</v>
      </c>
      <c r="E2019" s="3" t="s">
        <v>8145</v>
      </c>
      <c r="F2019" s="36">
        <v>24076</v>
      </c>
      <c r="G2019" s="3">
        <v>2</v>
      </c>
      <c r="H2019" s="3" t="s">
        <v>1406</v>
      </c>
      <c r="I2019" s="3" t="s">
        <v>7415</v>
      </c>
      <c r="J2019" s="3" t="s">
        <v>8146</v>
      </c>
      <c r="K2019" s="3" t="s">
        <v>4985</v>
      </c>
      <c r="L2019" s="8" t="s">
        <v>9813</v>
      </c>
      <c r="M2019" s="5"/>
      <c r="N2019" s="13" t="s">
        <v>1489</v>
      </c>
      <c r="O2019" s="5">
        <v>44987</v>
      </c>
      <c r="P2019" s="8">
        <v>1</v>
      </c>
      <c r="Q2019" s="9">
        <v>4</v>
      </c>
      <c r="R2019" s="9" t="str">
        <f>IFERROR(VLOOKUP(Tabla2[[#This Row],[CONTRATISTA PRNCIPAL]],Hoja1!$L$5:$M$9,2,FALSE),"CJV")</f>
        <v>CJV</v>
      </c>
      <c r="S2019" s="9" t="str">
        <f>IF(Tabla2[[#This Row],[EMPRESA]]=Tabla2[[#This Row],[CONTRATISTA PRNCIPAL]],"Principal","Secundaria")</f>
        <v>Principal</v>
      </c>
      <c r="T2019" s="10">
        <f>IFERROR(1/COUNTIF(Tabla2[CONTRATISTA PRNCIPAL],Tabla2[[#This Row],[CONTRATISTA PRNCIPAL]]),0)</f>
        <v>3.9215686274509803E-3</v>
      </c>
      <c r="U2019" s="33">
        <f ca="1">IF(((TODAY()-Tabla2[[#This Row],[FECHA NACIMIENTO]])/365)&lt;18,"Corregir", IF(((TODAY()-Tabla2[[#This Row],[FECHA NACIMIENTO]])/365)&gt;80, "Corregir",ROUNDDOWN(((TODAY()-Tabla2[[#This Row],[FECHA NACIMIENTO]])/365),0)))</f>
        <v>57</v>
      </c>
      <c r="V201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019" s="34" t="str">
        <f ca="1">+IF(Tabla2[[#This Row],[Edad]]="Corregir","Corregir","Ok")</f>
        <v>Ok</v>
      </c>
      <c r="X2019" s="10" t="str">
        <f>+IFERROR(VLOOKUP(Tabla2[[#This Row],[DISTRITO SEGÚN DNI]],Hoja1!$A$2:$B$55,2,FALSE),"No")</f>
        <v>No</v>
      </c>
      <c r="Y2019" s="10" t="str">
        <f>IF(OR(LOWER(Tabla2[[#This Row],[GENERO]])="masculino", LOWER(Tabla2[[#This Row],[GENERO]])="femenino"),"OK","Corregir")</f>
        <v>OK</v>
      </c>
      <c r="Z2019" s="10" t="str">
        <f>+IF(Tabla2[[#This Row],[Nro. DNI / CE]]="","Corregir",IF(LEN(Tabla2[[#This Row],[Nro. DNI / CE]])&gt;=8,"OK","Corregir"))</f>
        <v>OK</v>
      </c>
      <c r="AA2019" s="10">
        <f>COUNTIF(Tabla2[APELLIDOS Y NOMBRES],Tabla2[[#This Row],[APELLIDOS Y NOMBRES]])</f>
        <v>1</v>
      </c>
      <c r="AB2019" t="str">
        <f ca="1">+IFERROR(IF(Tabla2[[#This Row],[FECHA CESE/BAJA]]="","No Aplica",IF(AND(MONTH(Tabla2[[#This Row],[FECHA CESE/BAJA]])=MONTH(TODAY()-30),YEAR(Tabla2[[#This Row],[FECHA CESE/BAJA]])=YEAR(TODAY())),MONTH(TODAY()-30)&amp;"-"&amp;YEAR(TODAY()),"Borrar")),"No aplica")</f>
        <v>No Aplica</v>
      </c>
      <c r="AC2019" t="str">
        <f ca="1">+IFERROR(IF(Tabla2[[#This Row],[FECHA INICIO DE LABORES EN OBRA]]="","No Aplica",IF(AND(MONTH(Tabla2[[#This Row],[FECHA INICIO DE LABORES EN OBRA]])=MONTH(TODAY()-30),YEAR(Tabla2[[#This Row],[FECHA INICIO DE LABORES EN OBRA]])=YEAR(TODAY())),MONTH(TODAY()-30)&amp;"-"&amp;YEAR(TODAY()),"No Aplica")),"No Aplica")</f>
        <v>No Aplica</v>
      </c>
    </row>
    <row r="2020" spans="1:29" x14ac:dyDescent="0.25">
      <c r="A2020" s="2" t="s">
        <v>7160</v>
      </c>
      <c r="B2020" s="3" t="s">
        <v>7161</v>
      </c>
      <c r="C2020" s="3" t="s">
        <v>7161</v>
      </c>
      <c r="D2020" s="3" t="s">
        <v>8147</v>
      </c>
      <c r="E2020" s="3" t="s">
        <v>8148</v>
      </c>
      <c r="F2020" s="36">
        <v>28513</v>
      </c>
      <c r="G2020" s="3">
        <v>2</v>
      </c>
      <c r="H2020" s="3" t="s">
        <v>1406</v>
      </c>
      <c r="I2020" s="3" t="s">
        <v>7415</v>
      </c>
      <c r="J2020" s="3" t="s">
        <v>8149</v>
      </c>
      <c r="K2020" s="3" t="s">
        <v>1481</v>
      </c>
      <c r="L2020" s="8" t="s">
        <v>9813</v>
      </c>
      <c r="M2020" s="5"/>
      <c r="N2020" s="13" t="s">
        <v>1489</v>
      </c>
      <c r="O2020" s="5">
        <v>44987</v>
      </c>
      <c r="P2020" s="8">
        <v>1</v>
      </c>
      <c r="Q2020" s="9">
        <v>4</v>
      </c>
      <c r="R2020" s="9" t="str">
        <f>IFERROR(VLOOKUP(Tabla2[[#This Row],[CONTRATISTA PRNCIPAL]],Hoja1!$L$5:$M$9,2,FALSE),"CJV")</f>
        <v>CJV</v>
      </c>
      <c r="S2020" s="9" t="str">
        <f>IF(Tabla2[[#This Row],[EMPRESA]]=Tabla2[[#This Row],[CONTRATISTA PRNCIPAL]],"Principal","Secundaria")</f>
        <v>Principal</v>
      </c>
      <c r="T2020" s="10">
        <f>IFERROR(1/COUNTIF(Tabla2[CONTRATISTA PRNCIPAL],Tabla2[[#This Row],[CONTRATISTA PRNCIPAL]]),0)</f>
        <v>3.9215686274509803E-3</v>
      </c>
      <c r="U2020" s="33">
        <f ca="1">IF(((TODAY()-Tabla2[[#This Row],[FECHA NACIMIENTO]])/365)&lt;18,"Corregir", IF(((TODAY()-Tabla2[[#This Row],[FECHA NACIMIENTO]])/365)&gt;80, "Corregir",ROUNDDOWN(((TODAY()-Tabla2[[#This Row],[FECHA NACIMIENTO]])/365),0)))</f>
        <v>45</v>
      </c>
      <c r="V202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020" s="34" t="str">
        <f ca="1">+IF(Tabla2[[#This Row],[Edad]]="Corregir","Corregir","Ok")</f>
        <v>Ok</v>
      </c>
      <c r="X2020" s="10" t="str">
        <f>+IFERROR(VLOOKUP(Tabla2[[#This Row],[DISTRITO SEGÚN DNI]],Hoja1!$A$2:$B$55,2,FALSE),"No")</f>
        <v>No</v>
      </c>
      <c r="Y2020" s="10" t="str">
        <f>IF(OR(LOWER(Tabla2[[#This Row],[GENERO]])="masculino", LOWER(Tabla2[[#This Row],[GENERO]])="femenino"),"OK","Corregir")</f>
        <v>OK</v>
      </c>
      <c r="Z2020" s="10" t="str">
        <f>+IF(Tabla2[[#This Row],[Nro. DNI / CE]]="","Corregir",IF(LEN(Tabla2[[#This Row],[Nro. DNI / CE]])&gt;=8,"OK","Corregir"))</f>
        <v>OK</v>
      </c>
      <c r="AA2020" s="10">
        <f>COUNTIF(Tabla2[APELLIDOS Y NOMBRES],Tabla2[[#This Row],[APELLIDOS Y NOMBRES]])</f>
        <v>1</v>
      </c>
      <c r="AB2020" t="str">
        <f ca="1">+IFERROR(IF(Tabla2[[#This Row],[FECHA CESE/BAJA]]="","No Aplica",IF(AND(MONTH(Tabla2[[#This Row],[FECHA CESE/BAJA]])=MONTH(TODAY()-30),YEAR(Tabla2[[#This Row],[FECHA CESE/BAJA]])=YEAR(TODAY())),MONTH(TODAY()-30)&amp;"-"&amp;YEAR(TODAY()),"Borrar")),"No aplica")</f>
        <v>No Aplica</v>
      </c>
      <c r="AC2020" t="str">
        <f ca="1">+IFERROR(IF(Tabla2[[#This Row],[FECHA INICIO DE LABORES EN OBRA]]="","No Aplica",IF(AND(MONTH(Tabla2[[#This Row],[FECHA INICIO DE LABORES EN OBRA]])=MONTH(TODAY()-30),YEAR(Tabla2[[#This Row],[FECHA INICIO DE LABORES EN OBRA]])=YEAR(TODAY())),MONTH(TODAY()-30)&amp;"-"&amp;YEAR(TODAY()),"No Aplica")),"No Aplica")</f>
        <v>No Aplica</v>
      </c>
    </row>
    <row r="2021" spans="1:29" x14ac:dyDescent="0.25">
      <c r="A2021" s="2" t="s">
        <v>7160</v>
      </c>
      <c r="B2021" s="3" t="s">
        <v>7161</v>
      </c>
      <c r="C2021" s="3" t="s">
        <v>7161</v>
      </c>
      <c r="D2021" s="3" t="s">
        <v>8150</v>
      </c>
      <c r="E2021" s="3" t="s">
        <v>8151</v>
      </c>
      <c r="F2021" s="36">
        <v>36717</v>
      </c>
      <c r="G2021" s="3">
        <v>2</v>
      </c>
      <c r="H2021" s="3" t="s">
        <v>1262</v>
      </c>
      <c r="I2021" s="3" t="s">
        <v>7436</v>
      </c>
      <c r="J2021" s="3" t="s">
        <v>8152</v>
      </c>
      <c r="K2021" s="3" t="s">
        <v>7669</v>
      </c>
      <c r="L2021" s="8" t="s">
        <v>9813</v>
      </c>
      <c r="M2021" s="5"/>
      <c r="N2021" s="13" t="s">
        <v>1489</v>
      </c>
      <c r="O2021" s="5">
        <v>44991</v>
      </c>
      <c r="P2021" s="8">
        <v>1</v>
      </c>
      <c r="Q2021" s="9">
        <v>4</v>
      </c>
      <c r="R2021" s="9" t="str">
        <f>IFERROR(VLOOKUP(Tabla2[[#This Row],[CONTRATISTA PRNCIPAL]],Hoja1!$L$5:$M$9,2,FALSE),"CJV")</f>
        <v>CJV</v>
      </c>
      <c r="S2021" s="9" t="str">
        <f>IF(Tabla2[[#This Row],[EMPRESA]]=Tabla2[[#This Row],[CONTRATISTA PRNCIPAL]],"Principal","Secundaria")</f>
        <v>Principal</v>
      </c>
      <c r="T2021" s="10">
        <f>IFERROR(1/COUNTIF(Tabla2[CONTRATISTA PRNCIPAL],Tabla2[[#This Row],[CONTRATISTA PRNCIPAL]]),0)</f>
        <v>3.9215686274509803E-3</v>
      </c>
      <c r="U2021" s="33">
        <f ca="1">IF(((TODAY()-Tabla2[[#This Row],[FECHA NACIMIENTO]])/365)&lt;18,"Corregir", IF(((TODAY()-Tabla2[[#This Row],[FECHA NACIMIENTO]])/365)&gt;80, "Corregir",ROUNDDOWN(((TODAY()-Tabla2[[#This Row],[FECHA NACIMIENTO]])/365),0)))</f>
        <v>23</v>
      </c>
      <c r="V202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2021" s="34" t="str">
        <f ca="1">+IF(Tabla2[[#This Row],[Edad]]="Corregir","Corregir","Ok")</f>
        <v>Ok</v>
      </c>
      <c r="X2021" s="10" t="str">
        <f>+IFERROR(VLOOKUP(Tabla2[[#This Row],[DISTRITO SEGÚN DNI]],Hoja1!$A$2:$B$55,2,FALSE),"No")</f>
        <v>No</v>
      </c>
      <c r="Y2021" s="10" t="str">
        <f>IF(OR(LOWER(Tabla2[[#This Row],[GENERO]])="masculino", LOWER(Tabla2[[#This Row],[GENERO]])="femenino"),"OK","Corregir")</f>
        <v>OK</v>
      </c>
      <c r="Z2021" s="10" t="str">
        <f>+IF(Tabla2[[#This Row],[Nro. DNI / CE]]="","Corregir",IF(LEN(Tabla2[[#This Row],[Nro. DNI / CE]])&gt;=8,"OK","Corregir"))</f>
        <v>OK</v>
      </c>
      <c r="AA2021" s="10">
        <f>COUNTIF(Tabla2[APELLIDOS Y NOMBRES],Tabla2[[#This Row],[APELLIDOS Y NOMBRES]])</f>
        <v>1</v>
      </c>
      <c r="AB2021" t="str">
        <f ca="1">+IFERROR(IF(Tabla2[[#This Row],[FECHA CESE/BAJA]]="","No Aplica",IF(AND(MONTH(Tabla2[[#This Row],[FECHA CESE/BAJA]])=MONTH(TODAY()-30),YEAR(Tabla2[[#This Row],[FECHA CESE/BAJA]])=YEAR(TODAY())),MONTH(TODAY()-30)&amp;"-"&amp;YEAR(TODAY()),"Borrar")),"No aplica")</f>
        <v>No Aplica</v>
      </c>
      <c r="AC2021" t="str">
        <f ca="1">+IFERROR(IF(Tabla2[[#This Row],[FECHA INICIO DE LABORES EN OBRA]]="","No Aplica",IF(AND(MONTH(Tabla2[[#This Row],[FECHA INICIO DE LABORES EN OBRA]])=MONTH(TODAY()-30),YEAR(Tabla2[[#This Row],[FECHA INICIO DE LABORES EN OBRA]])=YEAR(TODAY())),MONTH(TODAY()-30)&amp;"-"&amp;YEAR(TODAY()),"No Aplica")),"No Aplica")</f>
        <v>No Aplica</v>
      </c>
    </row>
    <row r="2022" spans="1:29" x14ac:dyDescent="0.25">
      <c r="A2022" s="2" t="s">
        <v>7160</v>
      </c>
      <c r="B2022" s="3" t="s">
        <v>7161</v>
      </c>
      <c r="C2022" s="3" t="s">
        <v>7161</v>
      </c>
      <c r="D2022" s="3" t="s">
        <v>8153</v>
      </c>
      <c r="E2022" s="3" t="s">
        <v>8154</v>
      </c>
      <c r="F2022" s="36">
        <v>36235</v>
      </c>
      <c r="G2022" s="3">
        <v>2</v>
      </c>
      <c r="H2022" s="3" t="s">
        <v>4585</v>
      </c>
      <c r="I2022" s="3" t="s">
        <v>7436</v>
      </c>
      <c r="J2022" s="3" t="s">
        <v>8155</v>
      </c>
      <c r="K2022" s="3" t="s">
        <v>1481</v>
      </c>
      <c r="L2022" s="8" t="s">
        <v>9813</v>
      </c>
      <c r="M2022" s="5"/>
      <c r="N2022" s="13" t="s">
        <v>1489</v>
      </c>
      <c r="O2022" s="5">
        <v>44987</v>
      </c>
      <c r="P2022" s="8">
        <v>1</v>
      </c>
      <c r="Q2022" s="9">
        <v>4</v>
      </c>
      <c r="R2022" s="9" t="str">
        <f>IFERROR(VLOOKUP(Tabla2[[#This Row],[CONTRATISTA PRNCIPAL]],Hoja1!$L$5:$M$9,2,FALSE),"CJV")</f>
        <v>CJV</v>
      </c>
      <c r="S2022" s="9" t="str">
        <f>IF(Tabla2[[#This Row],[EMPRESA]]=Tabla2[[#This Row],[CONTRATISTA PRNCIPAL]],"Principal","Secundaria")</f>
        <v>Principal</v>
      </c>
      <c r="T2022" s="10">
        <f>IFERROR(1/COUNTIF(Tabla2[CONTRATISTA PRNCIPAL],Tabla2[[#This Row],[CONTRATISTA PRNCIPAL]]),0)</f>
        <v>3.9215686274509803E-3</v>
      </c>
      <c r="U2022" s="33">
        <f ca="1">IF(((TODAY()-Tabla2[[#This Row],[FECHA NACIMIENTO]])/365)&lt;18,"Corregir", IF(((TODAY()-Tabla2[[#This Row],[FECHA NACIMIENTO]])/365)&gt;80, "Corregir",ROUNDDOWN(((TODAY()-Tabla2[[#This Row],[FECHA NACIMIENTO]])/365),0)))</f>
        <v>24</v>
      </c>
      <c r="V202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022" s="34" t="str">
        <f ca="1">+IF(Tabla2[[#This Row],[Edad]]="Corregir","Corregir","Ok")</f>
        <v>Ok</v>
      </c>
      <c r="X2022" s="10" t="str">
        <f>+IFERROR(VLOOKUP(Tabla2[[#This Row],[DISTRITO SEGÚN DNI]],Hoja1!$A$2:$B$55,2,FALSE),"No")</f>
        <v>No</v>
      </c>
      <c r="Y2022" s="10" t="str">
        <f>IF(OR(LOWER(Tabla2[[#This Row],[GENERO]])="masculino", LOWER(Tabla2[[#This Row],[GENERO]])="femenino"),"OK","Corregir")</f>
        <v>OK</v>
      </c>
      <c r="Z2022" s="10" t="str">
        <f>+IF(Tabla2[[#This Row],[Nro. DNI / CE]]="","Corregir",IF(LEN(Tabla2[[#This Row],[Nro. DNI / CE]])&gt;=8,"OK","Corregir"))</f>
        <v>OK</v>
      </c>
      <c r="AA2022" s="10">
        <f>COUNTIF(Tabla2[APELLIDOS Y NOMBRES],Tabla2[[#This Row],[APELLIDOS Y NOMBRES]])</f>
        <v>1</v>
      </c>
      <c r="AB2022" t="str">
        <f ca="1">+IFERROR(IF(Tabla2[[#This Row],[FECHA CESE/BAJA]]="","No Aplica",IF(AND(MONTH(Tabla2[[#This Row],[FECHA CESE/BAJA]])=MONTH(TODAY()-30),YEAR(Tabla2[[#This Row],[FECHA CESE/BAJA]])=YEAR(TODAY())),MONTH(TODAY()-30)&amp;"-"&amp;YEAR(TODAY()),"Borrar")),"No aplica")</f>
        <v>No Aplica</v>
      </c>
      <c r="AC2022" t="str">
        <f ca="1">+IFERROR(IF(Tabla2[[#This Row],[FECHA INICIO DE LABORES EN OBRA]]="","No Aplica",IF(AND(MONTH(Tabla2[[#This Row],[FECHA INICIO DE LABORES EN OBRA]])=MONTH(TODAY()-30),YEAR(Tabla2[[#This Row],[FECHA INICIO DE LABORES EN OBRA]])=YEAR(TODAY())),MONTH(TODAY()-30)&amp;"-"&amp;YEAR(TODAY()),"No Aplica")),"No Aplica")</f>
        <v>No Aplica</v>
      </c>
    </row>
    <row r="2023" spans="1:29" x14ac:dyDescent="0.25">
      <c r="A2023" s="2" t="s">
        <v>7160</v>
      </c>
      <c r="B2023" s="3" t="s">
        <v>7161</v>
      </c>
      <c r="C2023" s="3" t="s">
        <v>7161</v>
      </c>
      <c r="D2023" s="3" t="s">
        <v>8156</v>
      </c>
      <c r="E2023" s="3" t="s">
        <v>8157</v>
      </c>
      <c r="F2023" s="36">
        <v>31745</v>
      </c>
      <c r="G2023" s="3">
        <v>2</v>
      </c>
      <c r="H2023" s="3" t="s">
        <v>4597</v>
      </c>
      <c r="I2023" s="3" t="s">
        <v>7436</v>
      </c>
      <c r="J2023" s="3" t="s">
        <v>8158</v>
      </c>
      <c r="K2023" s="3" t="s">
        <v>1481</v>
      </c>
      <c r="L2023" s="8" t="s">
        <v>9813</v>
      </c>
      <c r="M2023" s="5"/>
      <c r="N2023" s="13" t="s">
        <v>1489</v>
      </c>
      <c r="O2023" s="5">
        <v>44991</v>
      </c>
      <c r="P2023" s="8">
        <v>1</v>
      </c>
      <c r="Q2023" s="9">
        <v>4</v>
      </c>
      <c r="R2023" s="9" t="str">
        <f>IFERROR(VLOOKUP(Tabla2[[#This Row],[CONTRATISTA PRNCIPAL]],Hoja1!$L$5:$M$9,2,FALSE),"CJV")</f>
        <v>CJV</v>
      </c>
      <c r="S2023" s="9" t="str">
        <f>IF(Tabla2[[#This Row],[EMPRESA]]=Tabla2[[#This Row],[CONTRATISTA PRNCIPAL]],"Principal","Secundaria")</f>
        <v>Principal</v>
      </c>
      <c r="T2023" s="10">
        <f>IFERROR(1/COUNTIF(Tabla2[CONTRATISTA PRNCIPAL],Tabla2[[#This Row],[CONTRATISTA PRNCIPAL]]),0)</f>
        <v>3.9215686274509803E-3</v>
      </c>
      <c r="U2023" s="33">
        <f ca="1">IF(((TODAY()-Tabla2[[#This Row],[FECHA NACIMIENTO]])/365)&lt;18,"Corregir", IF(((TODAY()-Tabla2[[#This Row],[FECHA NACIMIENTO]])/365)&gt;80, "Corregir",ROUNDDOWN(((TODAY()-Tabla2[[#This Row],[FECHA NACIMIENTO]])/365),0)))</f>
        <v>36</v>
      </c>
      <c r="V202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023" s="34" t="str">
        <f ca="1">+IF(Tabla2[[#This Row],[Edad]]="Corregir","Corregir","Ok")</f>
        <v>Ok</v>
      </c>
      <c r="X2023" s="10" t="str">
        <f>+IFERROR(VLOOKUP(Tabla2[[#This Row],[DISTRITO SEGÚN DNI]],Hoja1!$A$2:$B$55,2,FALSE),"No")</f>
        <v>No</v>
      </c>
      <c r="Y2023" s="10" t="str">
        <f>IF(OR(LOWER(Tabla2[[#This Row],[GENERO]])="masculino", LOWER(Tabla2[[#This Row],[GENERO]])="femenino"),"OK","Corregir")</f>
        <v>OK</v>
      </c>
      <c r="Z2023" s="10" t="str">
        <f>+IF(Tabla2[[#This Row],[Nro. DNI / CE]]="","Corregir",IF(LEN(Tabla2[[#This Row],[Nro. DNI / CE]])&gt;=8,"OK","Corregir"))</f>
        <v>OK</v>
      </c>
      <c r="AA2023" s="10">
        <f>COUNTIF(Tabla2[APELLIDOS Y NOMBRES],Tabla2[[#This Row],[APELLIDOS Y NOMBRES]])</f>
        <v>1</v>
      </c>
      <c r="AB2023" t="str">
        <f ca="1">+IFERROR(IF(Tabla2[[#This Row],[FECHA CESE/BAJA]]="","No Aplica",IF(AND(MONTH(Tabla2[[#This Row],[FECHA CESE/BAJA]])=MONTH(TODAY()-30),YEAR(Tabla2[[#This Row],[FECHA CESE/BAJA]])=YEAR(TODAY())),MONTH(TODAY()-30)&amp;"-"&amp;YEAR(TODAY()),"Borrar")),"No aplica")</f>
        <v>No Aplica</v>
      </c>
      <c r="AC2023" t="str">
        <f ca="1">+IFERROR(IF(Tabla2[[#This Row],[FECHA INICIO DE LABORES EN OBRA]]="","No Aplica",IF(AND(MONTH(Tabla2[[#This Row],[FECHA INICIO DE LABORES EN OBRA]])=MONTH(TODAY()-30),YEAR(Tabla2[[#This Row],[FECHA INICIO DE LABORES EN OBRA]])=YEAR(TODAY())),MONTH(TODAY()-30)&amp;"-"&amp;YEAR(TODAY()),"No Aplica")),"No Aplica")</f>
        <v>No Aplica</v>
      </c>
    </row>
    <row r="2024" spans="1:29" x14ac:dyDescent="0.25">
      <c r="A2024" s="2" t="s">
        <v>7160</v>
      </c>
      <c r="B2024" s="3" t="s">
        <v>7161</v>
      </c>
      <c r="C2024" s="3" t="s">
        <v>7161</v>
      </c>
      <c r="D2024" s="3" t="s">
        <v>8159</v>
      </c>
      <c r="E2024" s="3" t="s">
        <v>8160</v>
      </c>
      <c r="F2024" s="36">
        <v>31712</v>
      </c>
      <c r="G2024" s="3">
        <v>2</v>
      </c>
      <c r="H2024" s="3" t="s">
        <v>1406</v>
      </c>
      <c r="I2024" s="3" t="s">
        <v>7436</v>
      </c>
      <c r="J2024" s="3" t="s">
        <v>8161</v>
      </c>
      <c r="K2024" s="3" t="s">
        <v>1481</v>
      </c>
      <c r="L2024" s="8" t="s">
        <v>9813</v>
      </c>
      <c r="M2024" s="5"/>
      <c r="N2024" s="13" t="s">
        <v>1489</v>
      </c>
      <c r="O2024" s="5">
        <v>44991</v>
      </c>
      <c r="P2024" s="8">
        <v>1</v>
      </c>
      <c r="Q2024" s="9">
        <v>4</v>
      </c>
      <c r="R2024" s="9" t="str">
        <f>IFERROR(VLOOKUP(Tabla2[[#This Row],[CONTRATISTA PRNCIPAL]],Hoja1!$L$5:$M$9,2,FALSE),"CJV")</f>
        <v>CJV</v>
      </c>
      <c r="S2024" s="9" t="str">
        <f>IF(Tabla2[[#This Row],[EMPRESA]]=Tabla2[[#This Row],[CONTRATISTA PRNCIPAL]],"Principal","Secundaria")</f>
        <v>Principal</v>
      </c>
      <c r="T2024" s="10">
        <f>IFERROR(1/COUNTIF(Tabla2[CONTRATISTA PRNCIPAL],Tabla2[[#This Row],[CONTRATISTA PRNCIPAL]]),0)</f>
        <v>3.9215686274509803E-3</v>
      </c>
      <c r="U2024" s="33">
        <f ca="1">IF(((TODAY()-Tabla2[[#This Row],[FECHA NACIMIENTO]])/365)&lt;18,"Corregir", IF(((TODAY()-Tabla2[[#This Row],[FECHA NACIMIENTO]])/365)&gt;80, "Corregir",ROUNDDOWN(((TODAY()-Tabla2[[#This Row],[FECHA NACIMIENTO]])/365),0)))</f>
        <v>36</v>
      </c>
      <c r="V202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024" s="34" t="str">
        <f ca="1">+IF(Tabla2[[#This Row],[Edad]]="Corregir","Corregir","Ok")</f>
        <v>Ok</v>
      </c>
      <c r="X2024" s="10" t="str">
        <f>+IFERROR(VLOOKUP(Tabla2[[#This Row],[DISTRITO SEGÚN DNI]],Hoja1!$A$2:$B$55,2,FALSE),"No")</f>
        <v>No</v>
      </c>
      <c r="Y2024" s="10" t="str">
        <f>IF(OR(LOWER(Tabla2[[#This Row],[GENERO]])="masculino", LOWER(Tabla2[[#This Row],[GENERO]])="femenino"),"OK","Corregir")</f>
        <v>OK</v>
      </c>
      <c r="Z2024" s="10" t="str">
        <f>+IF(Tabla2[[#This Row],[Nro. DNI / CE]]="","Corregir",IF(LEN(Tabla2[[#This Row],[Nro. DNI / CE]])&gt;=8,"OK","Corregir"))</f>
        <v>OK</v>
      </c>
      <c r="AA2024" s="10">
        <f>COUNTIF(Tabla2[APELLIDOS Y NOMBRES],Tabla2[[#This Row],[APELLIDOS Y NOMBRES]])</f>
        <v>1</v>
      </c>
      <c r="AB2024" t="str">
        <f ca="1">+IFERROR(IF(Tabla2[[#This Row],[FECHA CESE/BAJA]]="","No Aplica",IF(AND(MONTH(Tabla2[[#This Row],[FECHA CESE/BAJA]])=MONTH(TODAY()-30),YEAR(Tabla2[[#This Row],[FECHA CESE/BAJA]])=YEAR(TODAY())),MONTH(TODAY()-30)&amp;"-"&amp;YEAR(TODAY()),"Borrar")),"No aplica")</f>
        <v>No Aplica</v>
      </c>
      <c r="AC2024" t="str">
        <f ca="1">+IFERROR(IF(Tabla2[[#This Row],[FECHA INICIO DE LABORES EN OBRA]]="","No Aplica",IF(AND(MONTH(Tabla2[[#This Row],[FECHA INICIO DE LABORES EN OBRA]])=MONTH(TODAY()-30),YEAR(Tabla2[[#This Row],[FECHA INICIO DE LABORES EN OBRA]])=YEAR(TODAY())),MONTH(TODAY()-30)&amp;"-"&amp;YEAR(TODAY()),"No Aplica")),"No Aplica")</f>
        <v>No Aplica</v>
      </c>
    </row>
    <row r="2025" spans="1:29" x14ac:dyDescent="0.25">
      <c r="A2025" s="2" t="s">
        <v>7160</v>
      </c>
      <c r="B2025" s="3" t="s">
        <v>7161</v>
      </c>
      <c r="C2025" s="3" t="s">
        <v>7161</v>
      </c>
      <c r="D2025" s="3" t="s">
        <v>8162</v>
      </c>
      <c r="E2025" s="3" t="s">
        <v>8163</v>
      </c>
      <c r="F2025" s="36">
        <v>35111</v>
      </c>
      <c r="G2025" s="3">
        <v>2</v>
      </c>
      <c r="H2025" s="3" t="s">
        <v>1262</v>
      </c>
      <c r="I2025" s="3" t="s">
        <v>7415</v>
      </c>
      <c r="J2025" s="3" t="s">
        <v>8164</v>
      </c>
      <c r="K2025" s="3" t="s">
        <v>1483</v>
      </c>
      <c r="L2025" s="8" t="s">
        <v>9813</v>
      </c>
      <c r="M2025" s="5"/>
      <c r="N2025" s="13" t="s">
        <v>1489</v>
      </c>
      <c r="O2025" s="5">
        <v>44986</v>
      </c>
      <c r="P2025" s="8">
        <v>2</v>
      </c>
      <c r="Q2025" s="9">
        <v>4</v>
      </c>
      <c r="R2025" s="9" t="str">
        <f>IFERROR(VLOOKUP(Tabla2[[#This Row],[CONTRATISTA PRNCIPAL]],Hoja1!$L$5:$M$9,2,FALSE),"CJV")</f>
        <v>CJV</v>
      </c>
      <c r="S2025" s="9" t="str">
        <f>IF(Tabla2[[#This Row],[EMPRESA]]=Tabla2[[#This Row],[CONTRATISTA PRNCIPAL]],"Principal","Secundaria")</f>
        <v>Principal</v>
      </c>
      <c r="T2025" s="10">
        <f>IFERROR(1/COUNTIF(Tabla2[CONTRATISTA PRNCIPAL],Tabla2[[#This Row],[CONTRATISTA PRNCIPAL]]),0)</f>
        <v>3.9215686274509803E-3</v>
      </c>
      <c r="U2025" s="33">
        <f ca="1">IF(((TODAY()-Tabla2[[#This Row],[FECHA NACIMIENTO]])/365)&lt;18,"Corregir", IF(((TODAY()-Tabla2[[#This Row],[FECHA NACIMIENTO]])/365)&gt;80, "Corregir",ROUNDDOWN(((TODAY()-Tabla2[[#This Row],[FECHA NACIMIENTO]])/365),0)))</f>
        <v>27</v>
      </c>
      <c r="V202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025" s="34" t="str">
        <f ca="1">+IF(Tabla2[[#This Row],[Edad]]="Corregir","Corregir","Ok")</f>
        <v>Ok</v>
      </c>
      <c r="X2025" s="10" t="str">
        <f>+IFERROR(VLOOKUP(Tabla2[[#This Row],[DISTRITO SEGÚN DNI]],Hoja1!$A$2:$B$55,2,FALSE),"No")</f>
        <v>No</v>
      </c>
      <c r="Y2025" s="10" t="str">
        <f>IF(OR(LOWER(Tabla2[[#This Row],[GENERO]])="masculino", LOWER(Tabla2[[#This Row],[GENERO]])="femenino"),"OK","Corregir")</f>
        <v>OK</v>
      </c>
      <c r="Z2025" s="10" t="str">
        <f>+IF(Tabla2[[#This Row],[Nro. DNI / CE]]="","Corregir",IF(LEN(Tabla2[[#This Row],[Nro. DNI / CE]])&gt;=8,"OK","Corregir"))</f>
        <v>OK</v>
      </c>
      <c r="AA2025" s="10">
        <f>COUNTIF(Tabla2[APELLIDOS Y NOMBRES],Tabla2[[#This Row],[APELLIDOS Y NOMBRES]])</f>
        <v>1</v>
      </c>
      <c r="AB2025" t="str">
        <f ca="1">+IFERROR(IF(Tabla2[[#This Row],[FECHA CESE/BAJA]]="","No Aplica",IF(AND(MONTH(Tabla2[[#This Row],[FECHA CESE/BAJA]])=MONTH(TODAY()-30),YEAR(Tabla2[[#This Row],[FECHA CESE/BAJA]])=YEAR(TODAY())),MONTH(TODAY()-30)&amp;"-"&amp;YEAR(TODAY()),"Borrar")),"No aplica")</f>
        <v>No Aplica</v>
      </c>
      <c r="AC2025" t="str">
        <f ca="1">+IFERROR(IF(Tabla2[[#This Row],[FECHA INICIO DE LABORES EN OBRA]]="","No Aplica",IF(AND(MONTH(Tabla2[[#This Row],[FECHA INICIO DE LABORES EN OBRA]])=MONTH(TODAY()-30),YEAR(Tabla2[[#This Row],[FECHA INICIO DE LABORES EN OBRA]])=YEAR(TODAY())),MONTH(TODAY()-30)&amp;"-"&amp;YEAR(TODAY()),"No Aplica")),"No Aplica")</f>
        <v>No Aplica</v>
      </c>
    </row>
    <row r="2026" spans="1:29" x14ac:dyDescent="0.25">
      <c r="A2026" s="2" t="s">
        <v>7160</v>
      </c>
      <c r="B2026" s="3" t="s">
        <v>7161</v>
      </c>
      <c r="C2026" s="3" t="s">
        <v>7161</v>
      </c>
      <c r="D2026" s="3" t="s">
        <v>8168</v>
      </c>
      <c r="E2026" s="3" t="s">
        <v>8169</v>
      </c>
      <c r="F2026" s="36">
        <v>34256</v>
      </c>
      <c r="G2026" s="3">
        <v>2</v>
      </c>
      <c r="H2026" s="3" t="s">
        <v>1406</v>
      </c>
      <c r="I2026" s="3" t="s">
        <v>7415</v>
      </c>
      <c r="J2026" s="3" t="s">
        <v>8170</v>
      </c>
      <c r="K2026" s="3" t="s">
        <v>1483</v>
      </c>
      <c r="L2026" s="8" t="s">
        <v>9813</v>
      </c>
      <c r="M2026" s="5"/>
      <c r="N2026" s="13" t="s">
        <v>1489</v>
      </c>
      <c r="O2026" s="5">
        <v>44986</v>
      </c>
      <c r="P2026" s="8">
        <v>2</v>
      </c>
      <c r="Q2026" s="9">
        <v>4</v>
      </c>
      <c r="R2026" s="9" t="str">
        <f>IFERROR(VLOOKUP(Tabla2[[#This Row],[CONTRATISTA PRNCIPAL]],Hoja1!$L$5:$M$9,2,FALSE),"CJV")</f>
        <v>CJV</v>
      </c>
      <c r="S2026" s="9" t="str">
        <f>IF(Tabla2[[#This Row],[EMPRESA]]=Tabla2[[#This Row],[CONTRATISTA PRNCIPAL]],"Principal","Secundaria")</f>
        <v>Principal</v>
      </c>
      <c r="T2026" s="10">
        <f>IFERROR(1/COUNTIF(Tabla2[CONTRATISTA PRNCIPAL],Tabla2[[#This Row],[CONTRATISTA PRNCIPAL]]),0)</f>
        <v>3.9215686274509803E-3</v>
      </c>
      <c r="U2026" s="33">
        <f ca="1">IF(((TODAY()-Tabla2[[#This Row],[FECHA NACIMIENTO]])/365)&lt;18,"Corregir", IF(((TODAY()-Tabla2[[#This Row],[FECHA NACIMIENTO]])/365)&gt;80, "Corregir",ROUNDDOWN(((TODAY()-Tabla2[[#This Row],[FECHA NACIMIENTO]])/365),0)))</f>
        <v>29</v>
      </c>
      <c r="V202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026" s="34" t="str">
        <f ca="1">+IF(Tabla2[[#This Row],[Edad]]="Corregir","Corregir","Ok")</f>
        <v>Ok</v>
      </c>
      <c r="X2026" s="10" t="str">
        <f>+IFERROR(VLOOKUP(Tabla2[[#This Row],[DISTRITO SEGÚN DNI]],Hoja1!$A$2:$B$55,2,FALSE),"No")</f>
        <v>No</v>
      </c>
      <c r="Y2026" s="10" t="str">
        <f>IF(OR(LOWER(Tabla2[[#This Row],[GENERO]])="masculino", LOWER(Tabla2[[#This Row],[GENERO]])="femenino"),"OK","Corregir")</f>
        <v>OK</v>
      </c>
      <c r="Z2026" s="10" t="str">
        <f>+IF(Tabla2[[#This Row],[Nro. DNI / CE]]="","Corregir",IF(LEN(Tabla2[[#This Row],[Nro. DNI / CE]])&gt;=8,"OK","Corregir"))</f>
        <v>OK</v>
      </c>
      <c r="AA2026" s="10">
        <f>COUNTIF(Tabla2[APELLIDOS Y NOMBRES],Tabla2[[#This Row],[APELLIDOS Y NOMBRES]])</f>
        <v>1</v>
      </c>
      <c r="AB2026" t="str">
        <f ca="1">+IFERROR(IF(Tabla2[[#This Row],[FECHA CESE/BAJA]]="","No Aplica",IF(AND(MONTH(Tabla2[[#This Row],[FECHA CESE/BAJA]])=MONTH(TODAY()-30),YEAR(Tabla2[[#This Row],[FECHA CESE/BAJA]])=YEAR(TODAY())),MONTH(TODAY()-30)&amp;"-"&amp;YEAR(TODAY()),"Borrar")),"No aplica")</f>
        <v>No Aplica</v>
      </c>
      <c r="AC2026" t="str">
        <f ca="1">+IFERROR(IF(Tabla2[[#This Row],[FECHA INICIO DE LABORES EN OBRA]]="","No Aplica",IF(AND(MONTH(Tabla2[[#This Row],[FECHA INICIO DE LABORES EN OBRA]])=MONTH(TODAY()-30),YEAR(Tabla2[[#This Row],[FECHA INICIO DE LABORES EN OBRA]])=YEAR(TODAY())),MONTH(TODAY()-30)&amp;"-"&amp;YEAR(TODAY()),"No Aplica")),"No Aplica")</f>
        <v>No Aplica</v>
      </c>
    </row>
    <row r="2027" spans="1:29" x14ac:dyDescent="0.25">
      <c r="A2027" s="2" t="s">
        <v>7160</v>
      </c>
      <c r="B2027" s="3" t="s">
        <v>7161</v>
      </c>
      <c r="C2027" s="3" t="s">
        <v>7161</v>
      </c>
      <c r="D2027" s="3" t="s">
        <v>8171</v>
      </c>
      <c r="E2027" s="3" t="s">
        <v>10365</v>
      </c>
      <c r="F2027" s="36">
        <v>27339</v>
      </c>
      <c r="G2027" s="3">
        <v>2</v>
      </c>
      <c r="H2027" s="3" t="s">
        <v>1406</v>
      </c>
      <c r="I2027" s="3" t="s">
        <v>7415</v>
      </c>
      <c r="J2027" s="3" t="s">
        <v>8172</v>
      </c>
      <c r="K2027" s="3" t="s">
        <v>1483</v>
      </c>
      <c r="L2027" s="8" t="s">
        <v>9813</v>
      </c>
      <c r="M2027" s="5"/>
      <c r="N2027" s="13" t="s">
        <v>1489</v>
      </c>
      <c r="O2027" s="5">
        <v>44986</v>
      </c>
      <c r="P2027" s="8">
        <v>1</v>
      </c>
      <c r="Q2027" s="9">
        <v>4</v>
      </c>
      <c r="R2027" s="9" t="str">
        <f>IFERROR(VLOOKUP(Tabla2[[#This Row],[CONTRATISTA PRNCIPAL]],Hoja1!$L$5:$M$9,2,FALSE),"CJV")</f>
        <v>CJV</v>
      </c>
      <c r="S2027" s="9" t="str">
        <f>IF(Tabla2[[#This Row],[EMPRESA]]=Tabla2[[#This Row],[CONTRATISTA PRNCIPAL]],"Principal","Secundaria")</f>
        <v>Principal</v>
      </c>
      <c r="T2027" s="10">
        <f>IFERROR(1/COUNTIF(Tabla2[CONTRATISTA PRNCIPAL],Tabla2[[#This Row],[CONTRATISTA PRNCIPAL]]),0)</f>
        <v>3.9215686274509803E-3</v>
      </c>
      <c r="U2027" s="33">
        <f ca="1">IF(((TODAY()-Tabla2[[#This Row],[FECHA NACIMIENTO]])/365)&lt;18,"Corregir", IF(((TODAY()-Tabla2[[#This Row],[FECHA NACIMIENTO]])/365)&gt;80, "Corregir",ROUNDDOWN(((TODAY()-Tabla2[[#This Row],[FECHA NACIMIENTO]])/365),0)))</f>
        <v>48</v>
      </c>
      <c r="V202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027" s="34" t="str">
        <f ca="1">+IF(Tabla2[[#This Row],[Edad]]="Corregir","Corregir","Ok")</f>
        <v>Ok</v>
      </c>
      <c r="X2027" s="10" t="str">
        <f>+IFERROR(VLOOKUP(Tabla2[[#This Row],[DISTRITO SEGÚN DNI]],Hoja1!$A$2:$B$55,2,FALSE),"No")</f>
        <v>No</v>
      </c>
      <c r="Y2027" s="10" t="str">
        <f>IF(OR(LOWER(Tabla2[[#This Row],[GENERO]])="masculino", LOWER(Tabla2[[#This Row],[GENERO]])="femenino"),"OK","Corregir")</f>
        <v>OK</v>
      </c>
      <c r="Z2027" s="10" t="str">
        <f>+IF(Tabla2[[#This Row],[Nro. DNI / CE]]="","Corregir",IF(LEN(Tabla2[[#This Row],[Nro. DNI / CE]])&gt;=8,"OK","Corregir"))</f>
        <v>OK</v>
      </c>
      <c r="AA2027" s="10">
        <f>COUNTIF(Tabla2[APELLIDOS Y NOMBRES],Tabla2[[#This Row],[APELLIDOS Y NOMBRES]])</f>
        <v>1</v>
      </c>
      <c r="AB2027" t="str">
        <f ca="1">+IFERROR(IF(Tabla2[[#This Row],[FECHA CESE/BAJA]]="","No Aplica",IF(AND(MONTH(Tabla2[[#This Row],[FECHA CESE/BAJA]])=MONTH(TODAY()-30),YEAR(Tabla2[[#This Row],[FECHA CESE/BAJA]])=YEAR(TODAY())),MONTH(TODAY()-30)&amp;"-"&amp;YEAR(TODAY()),"Borrar")),"No aplica")</f>
        <v>No Aplica</v>
      </c>
      <c r="AC2027" t="str">
        <f ca="1">+IFERROR(IF(Tabla2[[#This Row],[FECHA INICIO DE LABORES EN OBRA]]="","No Aplica",IF(AND(MONTH(Tabla2[[#This Row],[FECHA INICIO DE LABORES EN OBRA]])=MONTH(TODAY()-30),YEAR(Tabla2[[#This Row],[FECHA INICIO DE LABORES EN OBRA]])=YEAR(TODAY())),MONTH(TODAY()-30)&amp;"-"&amp;YEAR(TODAY()),"No Aplica")),"No Aplica")</f>
        <v>No Aplica</v>
      </c>
    </row>
    <row r="2028" spans="1:29" x14ac:dyDescent="0.25">
      <c r="A2028" s="2" t="s">
        <v>7160</v>
      </c>
      <c r="B2028" s="3" t="s">
        <v>7161</v>
      </c>
      <c r="C2028" s="3" t="s">
        <v>7161</v>
      </c>
      <c r="D2028" s="3" t="s">
        <v>8180</v>
      </c>
      <c r="E2028" s="3" t="s">
        <v>8181</v>
      </c>
      <c r="F2028" s="36">
        <v>33180</v>
      </c>
      <c r="G2028" s="3">
        <v>2</v>
      </c>
      <c r="H2028" s="3" t="s">
        <v>1406</v>
      </c>
      <c r="I2028" s="3" t="s">
        <v>7415</v>
      </c>
      <c r="J2028" s="3" t="s">
        <v>8182</v>
      </c>
      <c r="K2028" s="3" t="s">
        <v>93</v>
      </c>
      <c r="L2028" s="8" t="s">
        <v>9813</v>
      </c>
      <c r="M2028" s="5"/>
      <c r="N2028" s="13" t="s">
        <v>1489</v>
      </c>
      <c r="O2028" s="5">
        <v>44994</v>
      </c>
      <c r="P2028" s="8">
        <v>2</v>
      </c>
      <c r="Q2028" s="9">
        <v>4</v>
      </c>
      <c r="R2028" s="9" t="str">
        <f>IFERROR(VLOOKUP(Tabla2[[#This Row],[CONTRATISTA PRNCIPAL]],Hoja1!$L$5:$M$9,2,FALSE),"CJV")</f>
        <v>CJV</v>
      </c>
      <c r="S2028" s="9" t="str">
        <f>IF(Tabla2[[#This Row],[EMPRESA]]=Tabla2[[#This Row],[CONTRATISTA PRNCIPAL]],"Principal","Secundaria")</f>
        <v>Principal</v>
      </c>
      <c r="T2028" s="10">
        <f>IFERROR(1/COUNTIF(Tabla2[CONTRATISTA PRNCIPAL],Tabla2[[#This Row],[CONTRATISTA PRNCIPAL]]),0)</f>
        <v>3.9215686274509803E-3</v>
      </c>
      <c r="U2028" s="33">
        <f ca="1">IF(((TODAY()-Tabla2[[#This Row],[FECHA NACIMIENTO]])/365)&lt;18,"Corregir", IF(((TODAY()-Tabla2[[#This Row],[FECHA NACIMIENTO]])/365)&gt;80, "Corregir",ROUNDDOWN(((TODAY()-Tabla2[[#This Row],[FECHA NACIMIENTO]])/365),0)))</f>
        <v>32</v>
      </c>
      <c r="V202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028" s="34" t="str">
        <f ca="1">+IF(Tabla2[[#This Row],[Edad]]="Corregir","Corregir","Ok")</f>
        <v>Ok</v>
      </c>
      <c r="X2028" s="10" t="str">
        <f>+IFERROR(VLOOKUP(Tabla2[[#This Row],[DISTRITO SEGÚN DNI]],Hoja1!$A$2:$B$55,2,FALSE),"No")</f>
        <v>ATE</v>
      </c>
      <c r="Y2028" s="10" t="str">
        <f>IF(OR(LOWER(Tabla2[[#This Row],[GENERO]])="masculino", LOWER(Tabla2[[#This Row],[GENERO]])="femenino"),"OK","Corregir")</f>
        <v>OK</v>
      </c>
      <c r="Z2028" s="10" t="str">
        <f>+IF(Tabla2[[#This Row],[Nro. DNI / CE]]="","Corregir",IF(LEN(Tabla2[[#This Row],[Nro. DNI / CE]])&gt;=8,"OK","Corregir"))</f>
        <v>OK</v>
      </c>
      <c r="AA2028" s="10">
        <f>COUNTIF(Tabla2[APELLIDOS Y NOMBRES],Tabla2[[#This Row],[APELLIDOS Y NOMBRES]])</f>
        <v>1</v>
      </c>
      <c r="AB2028" t="str">
        <f ca="1">+IFERROR(IF(Tabla2[[#This Row],[FECHA CESE/BAJA]]="","No Aplica",IF(AND(MONTH(Tabla2[[#This Row],[FECHA CESE/BAJA]])=MONTH(TODAY()-30),YEAR(Tabla2[[#This Row],[FECHA CESE/BAJA]])=YEAR(TODAY())),MONTH(TODAY()-30)&amp;"-"&amp;YEAR(TODAY()),"Borrar")),"No aplica")</f>
        <v>No Aplica</v>
      </c>
      <c r="AC2028" t="str">
        <f ca="1">+IFERROR(IF(Tabla2[[#This Row],[FECHA INICIO DE LABORES EN OBRA]]="","No Aplica",IF(AND(MONTH(Tabla2[[#This Row],[FECHA INICIO DE LABORES EN OBRA]])=MONTH(TODAY()-30),YEAR(Tabla2[[#This Row],[FECHA INICIO DE LABORES EN OBRA]])=YEAR(TODAY())),MONTH(TODAY()-30)&amp;"-"&amp;YEAR(TODAY()),"No Aplica")),"No Aplica")</f>
        <v>No Aplica</v>
      </c>
    </row>
    <row r="2029" spans="1:29" x14ac:dyDescent="0.25">
      <c r="A2029" s="2" t="s">
        <v>7160</v>
      </c>
      <c r="B2029" s="3" t="s">
        <v>7161</v>
      </c>
      <c r="C2029" s="3" t="s">
        <v>7161</v>
      </c>
      <c r="D2029" s="3" t="s">
        <v>8183</v>
      </c>
      <c r="E2029" s="3" t="s">
        <v>8184</v>
      </c>
      <c r="F2029" s="36">
        <v>35730</v>
      </c>
      <c r="G2029" s="3">
        <v>2</v>
      </c>
      <c r="H2029" s="3" t="s">
        <v>1262</v>
      </c>
      <c r="I2029" s="3" t="s">
        <v>7415</v>
      </c>
      <c r="J2029" s="3" t="s">
        <v>8185</v>
      </c>
      <c r="K2029" s="3" t="s">
        <v>4994</v>
      </c>
      <c r="L2029" s="8" t="s">
        <v>9813</v>
      </c>
      <c r="M2029" s="5"/>
      <c r="N2029" s="13" t="s">
        <v>1489</v>
      </c>
      <c r="O2029" s="5">
        <v>45029</v>
      </c>
      <c r="P2029" s="8">
        <v>1</v>
      </c>
      <c r="Q2029" s="9">
        <v>4</v>
      </c>
      <c r="R2029" s="9" t="str">
        <f>IFERROR(VLOOKUP(Tabla2[[#This Row],[CONTRATISTA PRNCIPAL]],Hoja1!$L$5:$M$9,2,FALSE),"CJV")</f>
        <v>CJV</v>
      </c>
      <c r="S2029" s="9" t="str">
        <f>IF(Tabla2[[#This Row],[EMPRESA]]=Tabla2[[#This Row],[CONTRATISTA PRNCIPAL]],"Principal","Secundaria")</f>
        <v>Principal</v>
      </c>
      <c r="T2029" s="10">
        <f>IFERROR(1/COUNTIF(Tabla2[CONTRATISTA PRNCIPAL],Tabla2[[#This Row],[CONTRATISTA PRNCIPAL]]),0)</f>
        <v>3.9215686274509803E-3</v>
      </c>
      <c r="U2029" s="33">
        <f ca="1">IF(((TODAY()-Tabla2[[#This Row],[FECHA NACIMIENTO]])/365)&lt;18,"Corregir", IF(((TODAY()-Tabla2[[#This Row],[FECHA NACIMIENTO]])/365)&gt;80, "Corregir",ROUNDDOWN(((TODAY()-Tabla2[[#This Row],[FECHA NACIMIENTO]])/365),0)))</f>
        <v>25</v>
      </c>
      <c r="V202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029" s="34" t="str">
        <f ca="1">+IF(Tabla2[[#This Row],[Edad]]="Corregir","Corregir","Ok")</f>
        <v>Ok</v>
      </c>
      <c r="X2029" s="10" t="str">
        <f>+IFERROR(VLOOKUP(Tabla2[[#This Row],[DISTRITO SEGÚN DNI]],Hoja1!$A$2:$B$55,2,FALSE),"No")</f>
        <v>No</v>
      </c>
      <c r="Y2029" s="10" t="str">
        <f>IF(OR(LOWER(Tabla2[[#This Row],[GENERO]])="masculino", LOWER(Tabla2[[#This Row],[GENERO]])="femenino"),"OK","Corregir")</f>
        <v>OK</v>
      </c>
      <c r="Z2029" s="10" t="str">
        <f>+IF(Tabla2[[#This Row],[Nro. DNI / CE]]="","Corregir",IF(LEN(Tabla2[[#This Row],[Nro. DNI / CE]])&gt;=8,"OK","Corregir"))</f>
        <v>OK</v>
      </c>
      <c r="AA2029" s="10">
        <f>COUNTIF(Tabla2[APELLIDOS Y NOMBRES],Tabla2[[#This Row],[APELLIDOS Y NOMBRES]])</f>
        <v>1</v>
      </c>
      <c r="AB2029" t="str">
        <f ca="1">+IFERROR(IF(Tabla2[[#This Row],[FECHA CESE/BAJA]]="","No Aplica",IF(AND(MONTH(Tabla2[[#This Row],[FECHA CESE/BAJA]])=MONTH(TODAY()-30),YEAR(Tabla2[[#This Row],[FECHA CESE/BAJA]])=YEAR(TODAY())),MONTH(TODAY()-30)&amp;"-"&amp;YEAR(TODAY()),"Borrar")),"No aplica")</f>
        <v>No Aplica</v>
      </c>
      <c r="AC2029" t="str">
        <f ca="1">+IFERROR(IF(Tabla2[[#This Row],[FECHA INICIO DE LABORES EN OBRA]]="","No Aplica",IF(AND(MONTH(Tabla2[[#This Row],[FECHA INICIO DE LABORES EN OBRA]])=MONTH(TODAY()-30),YEAR(Tabla2[[#This Row],[FECHA INICIO DE LABORES EN OBRA]])=YEAR(TODAY())),MONTH(TODAY()-30)&amp;"-"&amp;YEAR(TODAY()),"No Aplica")),"No Aplica")</f>
        <v>No Aplica</v>
      </c>
    </row>
    <row r="2030" spans="1:29" x14ac:dyDescent="0.25">
      <c r="A2030" s="2" t="s">
        <v>7160</v>
      </c>
      <c r="B2030" s="3" t="s">
        <v>7161</v>
      </c>
      <c r="C2030" s="3" t="s">
        <v>7161</v>
      </c>
      <c r="D2030" s="3" t="s">
        <v>8186</v>
      </c>
      <c r="E2030" s="3" t="s">
        <v>8187</v>
      </c>
      <c r="F2030" s="36">
        <v>30708</v>
      </c>
      <c r="G2030" s="3">
        <v>2</v>
      </c>
      <c r="H2030" s="3" t="s">
        <v>1262</v>
      </c>
      <c r="I2030" s="3" t="s">
        <v>7415</v>
      </c>
      <c r="J2030" s="3" t="s">
        <v>8188</v>
      </c>
      <c r="K2030" s="3" t="s">
        <v>2438</v>
      </c>
      <c r="L2030" s="8" t="s">
        <v>9813</v>
      </c>
      <c r="M2030" s="5"/>
      <c r="N2030" s="13" t="s">
        <v>1489</v>
      </c>
      <c r="O2030" s="5">
        <v>45008</v>
      </c>
      <c r="P2030" s="8">
        <v>2</v>
      </c>
      <c r="Q2030" s="9">
        <v>4</v>
      </c>
      <c r="R2030" s="9" t="str">
        <f>IFERROR(VLOOKUP(Tabla2[[#This Row],[CONTRATISTA PRNCIPAL]],Hoja1!$L$5:$M$9,2,FALSE),"CJV")</f>
        <v>CJV</v>
      </c>
      <c r="S2030" s="9" t="str">
        <f>IF(Tabla2[[#This Row],[EMPRESA]]=Tabla2[[#This Row],[CONTRATISTA PRNCIPAL]],"Principal","Secundaria")</f>
        <v>Principal</v>
      </c>
      <c r="T2030" s="10">
        <f>IFERROR(1/COUNTIF(Tabla2[CONTRATISTA PRNCIPAL],Tabla2[[#This Row],[CONTRATISTA PRNCIPAL]]),0)</f>
        <v>3.9215686274509803E-3</v>
      </c>
      <c r="U2030" s="33">
        <f ca="1">IF(((TODAY()-Tabla2[[#This Row],[FECHA NACIMIENTO]])/365)&lt;18,"Corregir", IF(((TODAY()-Tabla2[[#This Row],[FECHA NACIMIENTO]])/365)&gt;80, "Corregir",ROUNDDOWN(((TODAY()-Tabla2[[#This Row],[FECHA NACIMIENTO]])/365),0)))</f>
        <v>39</v>
      </c>
      <c r="V203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030" s="34" t="str">
        <f ca="1">+IF(Tabla2[[#This Row],[Edad]]="Corregir","Corregir","Ok")</f>
        <v>Ok</v>
      </c>
      <c r="X2030" s="10" t="str">
        <f>+IFERROR(VLOOKUP(Tabla2[[#This Row],[DISTRITO SEGÚN DNI]],Hoja1!$A$2:$B$55,2,FALSE),"No")</f>
        <v>No</v>
      </c>
      <c r="Y2030" s="10" t="str">
        <f>IF(OR(LOWER(Tabla2[[#This Row],[GENERO]])="masculino", LOWER(Tabla2[[#This Row],[GENERO]])="femenino"),"OK","Corregir")</f>
        <v>OK</v>
      </c>
      <c r="Z2030" s="10" t="str">
        <f>+IF(Tabla2[[#This Row],[Nro. DNI / CE]]="","Corregir",IF(LEN(Tabla2[[#This Row],[Nro. DNI / CE]])&gt;=8,"OK","Corregir"))</f>
        <v>OK</v>
      </c>
      <c r="AA2030" s="10">
        <f>COUNTIF(Tabla2[APELLIDOS Y NOMBRES],Tabla2[[#This Row],[APELLIDOS Y NOMBRES]])</f>
        <v>1</v>
      </c>
      <c r="AB2030" t="str">
        <f ca="1">+IFERROR(IF(Tabla2[[#This Row],[FECHA CESE/BAJA]]="","No Aplica",IF(AND(MONTH(Tabla2[[#This Row],[FECHA CESE/BAJA]])=MONTH(TODAY()-30),YEAR(Tabla2[[#This Row],[FECHA CESE/BAJA]])=YEAR(TODAY())),MONTH(TODAY()-30)&amp;"-"&amp;YEAR(TODAY()),"Borrar")),"No aplica")</f>
        <v>No Aplica</v>
      </c>
      <c r="AC2030" t="str">
        <f ca="1">+IFERROR(IF(Tabla2[[#This Row],[FECHA INICIO DE LABORES EN OBRA]]="","No Aplica",IF(AND(MONTH(Tabla2[[#This Row],[FECHA INICIO DE LABORES EN OBRA]])=MONTH(TODAY()-30),YEAR(Tabla2[[#This Row],[FECHA INICIO DE LABORES EN OBRA]])=YEAR(TODAY())),MONTH(TODAY()-30)&amp;"-"&amp;YEAR(TODAY()),"No Aplica")),"No Aplica")</f>
        <v>No Aplica</v>
      </c>
    </row>
    <row r="2031" spans="1:29" x14ac:dyDescent="0.25">
      <c r="A2031" s="2" t="s">
        <v>7160</v>
      </c>
      <c r="B2031" s="3" t="s">
        <v>7161</v>
      </c>
      <c r="C2031" s="3" t="s">
        <v>7161</v>
      </c>
      <c r="D2031" s="3" t="s">
        <v>8189</v>
      </c>
      <c r="E2031" s="3" t="s">
        <v>8190</v>
      </c>
      <c r="F2031" s="36">
        <v>32334</v>
      </c>
      <c r="G2031" s="3">
        <v>2</v>
      </c>
      <c r="H2031" s="3" t="s">
        <v>7457</v>
      </c>
      <c r="I2031" s="3" t="s">
        <v>7415</v>
      </c>
      <c r="J2031" s="3" t="s">
        <v>8191</v>
      </c>
      <c r="K2031" s="3" t="s">
        <v>2444</v>
      </c>
      <c r="L2031" s="8" t="s">
        <v>9813</v>
      </c>
      <c r="M2031" s="5"/>
      <c r="N2031" s="13" t="s">
        <v>1489</v>
      </c>
      <c r="O2031" s="5">
        <v>45006</v>
      </c>
      <c r="P2031" s="8">
        <v>1</v>
      </c>
      <c r="Q2031" s="9">
        <v>4</v>
      </c>
      <c r="R2031" s="9" t="str">
        <f>IFERROR(VLOOKUP(Tabla2[[#This Row],[CONTRATISTA PRNCIPAL]],Hoja1!$L$5:$M$9,2,FALSE),"CJV")</f>
        <v>CJV</v>
      </c>
      <c r="S2031" s="9" t="str">
        <f>IF(Tabla2[[#This Row],[EMPRESA]]=Tabla2[[#This Row],[CONTRATISTA PRNCIPAL]],"Principal","Secundaria")</f>
        <v>Principal</v>
      </c>
      <c r="T2031" s="10">
        <f>IFERROR(1/COUNTIF(Tabla2[CONTRATISTA PRNCIPAL],Tabla2[[#This Row],[CONTRATISTA PRNCIPAL]]),0)</f>
        <v>3.9215686274509803E-3</v>
      </c>
      <c r="U2031" s="33">
        <f ca="1">IF(((TODAY()-Tabla2[[#This Row],[FECHA NACIMIENTO]])/365)&lt;18,"Corregir", IF(((TODAY()-Tabla2[[#This Row],[FECHA NACIMIENTO]])/365)&gt;80, "Corregir",ROUNDDOWN(((TODAY()-Tabla2[[#This Row],[FECHA NACIMIENTO]])/365),0)))</f>
        <v>35</v>
      </c>
      <c r="V203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031" s="34" t="str">
        <f ca="1">+IF(Tabla2[[#This Row],[Edad]]="Corregir","Corregir","Ok")</f>
        <v>Ok</v>
      </c>
      <c r="X2031" s="10" t="str">
        <f>+IFERROR(VLOOKUP(Tabla2[[#This Row],[DISTRITO SEGÚN DNI]],Hoja1!$A$2:$B$55,2,FALSE),"No")</f>
        <v>No</v>
      </c>
      <c r="Y2031" s="10" t="str">
        <f>IF(OR(LOWER(Tabla2[[#This Row],[GENERO]])="masculino", LOWER(Tabla2[[#This Row],[GENERO]])="femenino"),"OK","Corregir")</f>
        <v>OK</v>
      </c>
      <c r="Z2031" s="10" t="str">
        <f>+IF(Tabla2[[#This Row],[Nro. DNI / CE]]="","Corregir",IF(LEN(Tabla2[[#This Row],[Nro. DNI / CE]])&gt;=8,"OK","Corregir"))</f>
        <v>OK</v>
      </c>
      <c r="AA2031" s="10">
        <f>COUNTIF(Tabla2[APELLIDOS Y NOMBRES],Tabla2[[#This Row],[APELLIDOS Y NOMBRES]])</f>
        <v>1</v>
      </c>
      <c r="AB2031" t="str">
        <f ca="1">+IFERROR(IF(Tabla2[[#This Row],[FECHA CESE/BAJA]]="","No Aplica",IF(AND(MONTH(Tabla2[[#This Row],[FECHA CESE/BAJA]])=MONTH(TODAY()-30),YEAR(Tabla2[[#This Row],[FECHA CESE/BAJA]])=YEAR(TODAY())),MONTH(TODAY()-30)&amp;"-"&amp;YEAR(TODAY()),"Borrar")),"No aplica")</f>
        <v>No Aplica</v>
      </c>
      <c r="AC2031" t="str">
        <f ca="1">+IFERROR(IF(Tabla2[[#This Row],[FECHA INICIO DE LABORES EN OBRA]]="","No Aplica",IF(AND(MONTH(Tabla2[[#This Row],[FECHA INICIO DE LABORES EN OBRA]])=MONTH(TODAY()-30),YEAR(Tabla2[[#This Row],[FECHA INICIO DE LABORES EN OBRA]])=YEAR(TODAY())),MONTH(TODAY()-30)&amp;"-"&amp;YEAR(TODAY()),"No Aplica")),"No Aplica")</f>
        <v>No Aplica</v>
      </c>
    </row>
    <row r="2032" spans="1:29" x14ac:dyDescent="0.25">
      <c r="A2032" s="2" t="s">
        <v>7160</v>
      </c>
      <c r="B2032" s="3" t="s">
        <v>7161</v>
      </c>
      <c r="C2032" s="3" t="s">
        <v>7161</v>
      </c>
      <c r="D2032" s="3" t="s">
        <v>8192</v>
      </c>
      <c r="E2032" s="3" t="s">
        <v>8193</v>
      </c>
      <c r="F2032" s="36">
        <v>25620</v>
      </c>
      <c r="G2032" s="3">
        <v>2</v>
      </c>
      <c r="H2032" s="3" t="s">
        <v>4588</v>
      </c>
      <c r="I2032" s="3" t="s">
        <v>7436</v>
      </c>
      <c r="J2032" s="3" t="s">
        <v>8194</v>
      </c>
      <c r="K2032" s="3" t="s">
        <v>1510</v>
      </c>
      <c r="L2032" s="8" t="s">
        <v>9813</v>
      </c>
      <c r="M2032" s="5"/>
      <c r="N2032" s="13" t="s">
        <v>1489</v>
      </c>
      <c r="O2032" s="5">
        <v>45026</v>
      </c>
      <c r="P2032" s="8">
        <v>1</v>
      </c>
      <c r="Q2032" s="9">
        <v>4</v>
      </c>
      <c r="R2032" s="9" t="str">
        <f>IFERROR(VLOOKUP(Tabla2[[#This Row],[CONTRATISTA PRNCIPAL]],Hoja1!$L$5:$M$9,2,FALSE),"CJV")</f>
        <v>CJV</v>
      </c>
      <c r="S2032" s="9" t="str">
        <f>IF(Tabla2[[#This Row],[EMPRESA]]=Tabla2[[#This Row],[CONTRATISTA PRNCIPAL]],"Principal","Secundaria")</f>
        <v>Principal</v>
      </c>
      <c r="T2032" s="10">
        <f>IFERROR(1/COUNTIF(Tabla2[CONTRATISTA PRNCIPAL],Tabla2[[#This Row],[CONTRATISTA PRNCIPAL]]),0)</f>
        <v>3.9215686274509803E-3</v>
      </c>
      <c r="U2032" s="33">
        <f ca="1">IF(((TODAY()-Tabla2[[#This Row],[FECHA NACIMIENTO]])/365)&lt;18,"Corregir", IF(((TODAY()-Tabla2[[#This Row],[FECHA NACIMIENTO]])/365)&gt;80, "Corregir",ROUNDDOWN(((TODAY()-Tabla2[[#This Row],[FECHA NACIMIENTO]])/365),0)))</f>
        <v>53</v>
      </c>
      <c r="V203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032" s="34" t="str">
        <f ca="1">+IF(Tabla2[[#This Row],[Edad]]="Corregir","Corregir","Ok")</f>
        <v>Ok</v>
      </c>
      <c r="X2032" s="10" t="str">
        <f>+IFERROR(VLOOKUP(Tabla2[[#This Row],[DISTRITO SEGÚN DNI]],Hoja1!$A$2:$B$55,2,FALSE),"No")</f>
        <v>CALLAO</v>
      </c>
      <c r="Y2032" s="10" t="str">
        <f>IF(OR(LOWER(Tabla2[[#This Row],[GENERO]])="masculino", LOWER(Tabla2[[#This Row],[GENERO]])="femenino"),"OK","Corregir")</f>
        <v>OK</v>
      </c>
      <c r="Z2032" s="10" t="str">
        <f>+IF(Tabla2[[#This Row],[Nro. DNI / CE]]="","Corregir",IF(LEN(Tabla2[[#This Row],[Nro. DNI / CE]])&gt;=8,"OK","Corregir"))</f>
        <v>OK</v>
      </c>
      <c r="AA2032" s="10">
        <f>COUNTIF(Tabla2[APELLIDOS Y NOMBRES],Tabla2[[#This Row],[APELLIDOS Y NOMBRES]])</f>
        <v>1</v>
      </c>
      <c r="AB2032" t="str">
        <f ca="1">+IFERROR(IF(Tabla2[[#This Row],[FECHA CESE/BAJA]]="","No Aplica",IF(AND(MONTH(Tabla2[[#This Row],[FECHA CESE/BAJA]])=MONTH(TODAY()-30),YEAR(Tabla2[[#This Row],[FECHA CESE/BAJA]])=YEAR(TODAY())),MONTH(TODAY()-30)&amp;"-"&amp;YEAR(TODAY()),"Borrar")),"No aplica")</f>
        <v>No Aplica</v>
      </c>
      <c r="AC2032" t="str">
        <f ca="1">+IFERROR(IF(Tabla2[[#This Row],[FECHA INICIO DE LABORES EN OBRA]]="","No Aplica",IF(AND(MONTH(Tabla2[[#This Row],[FECHA INICIO DE LABORES EN OBRA]])=MONTH(TODAY()-30),YEAR(Tabla2[[#This Row],[FECHA INICIO DE LABORES EN OBRA]])=YEAR(TODAY())),MONTH(TODAY()-30)&amp;"-"&amp;YEAR(TODAY()),"No Aplica")),"No Aplica")</f>
        <v>No Aplica</v>
      </c>
    </row>
    <row r="2033" spans="1:29" x14ac:dyDescent="0.25">
      <c r="A2033" s="2" t="s">
        <v>7160</v>
      </c>
      <c r="B2033" s="3" t="s">
        <v>7161</v>
      </c>
      <c r="C2033" s="3" t="s">
        <v>7161</v>
      </c>
      <c r="D2033" s="3" t="s">
        <v>8195</v>
      </c>
      <c r="E2033" s="3" t="s">
        <v>8196</v>
      </c>
      <c r="F2033" s="36">
        <v>30733</v>
      </c>
      <c r="G2033" s="3">
        <v>2</v>
      </c>
      <c r="H2033" s="3" t="s">
        <v>1406</v>
      </c>
      <c r="I2033" s="3" t="s">
        <v>7415</v>
      </c>
      <c r="J2033" s="3" t="s">
        <v>8197</v>
      </c>
      <c r="K2033" s="3" t="s">
        <v>1481</v>
      </c>
      <c r="L2033" s="8" t="s">
        <v>9813</v>
      </c>
      <c r="M2033" s="5"/>
      <c r="N2033" s="13" t="s">
        <v>1489</v>
      </c>
      <c r="O2033" s="5">
        <v>45029</v>
      </c>
      <c r="P2033" s="8">
        <v>1</v>
      </c>
      <c r="Q2033" s="9">
        <v>4</v>
      </c>
      <c r="R2033" s="9" t="str">
        <f>IFERROR(VLOOKUP(Tabla2[[#This Row],[CONTRATISTA PRNCIPAL]],Hoja1!$L$5:$M$9,2,FALSE),"CJV")</f>
        <v>CJV</v>
      </c>
      <c r="S2033" s="9" t="str">
        <f>IF(Tabla2[[#This Row],[EMPRESA]]=Tabla2[[#This Row],[CONTRATISTA PRNCIPAL]],"Principal","Secundaria")</f>
        <v>Principal</v>
      </c>
      <c r="T2033" s="10">
        <f>IFERROR(1/COUNTIF(Tabla2[CONTRATISTA PRNCIPAL],Tabla2[[#This Row],[CONTRATISTA PRNCIPAL]]),0)</f>
        <v>3.9215686274509803E-3</v>
      </c>
      <c r="U2033" s="33">
        <f ca="1">IF(((TODAY()-Tabla2[[#This Row],[FECHA NACIMIENTO]])/365)&lt;18,"Corregir", IF(((TODAY()-Tabla2[[#This Row],[FECHA NACIMIENTO]])/365)&gt;80, "Corregir",ROUNDDOWN(((TODAY()-Tabla2[[#This Row],[FECHA NACIMIENTO]])/365),0)))</f>
        <v>39</v>
      </c>
      <c r="V203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033" s="34" t="str">
        <f ca="1">+IF(Tabla2[[#This Row],[Edad]]="Corregir","Corregir","Ok")</f>
        <v>Ok</v>
      </c>
      <c r="X2033" s="10" t="str">
        <f>+IFERROR(VLOOKUP(Tabla2[[#This Row],[DISTRITO SEGÚN DNI]],Hoja1!$A$2:$B$55,2,FALSE),"No")</f>
        <v>No</v>
      </c>
      <c r="Y2033" s="10" t="str">
        <f>IF(OR(LOWER(Tabla2[[#This Row],[GENERO]])="masculino", LOWER(Tabla2[[#This Row],[GENERO]])="femenino"),"OK","Corregir")</f>
        <v>OK</v>
      </c>
      <c r="Z2033" s="10" t="str">
        <f>+IF(Tabla2[[#This Row],[Nro. DNI / CE]]="","Corregir",IF(LEN(Tabla2[[#This Row],[Nro. DNI / CE]])&gt;=8,"OK","Corregir"))</f>
        <v>OK</v>
      </c>
      <c r="AA2033" s="10">
        <f>COUNTIF(Tabla2[APELLIDOS Y NOMBRES],Tabla2[[#This Row],[APELLIDOS Y NOMBRES]])</f>
        <v>1</v>
      </c>
      <c r="AB2033" t="str">
        <f ca="1">+IFERROR(IF(Tabla2[[#This Row],[FECHA CESE/BAJA]]="","No Aplica",IF(AND(MONTH(Tabla2[[#This Row],[FECHA CESE/BAJA]])=MONTH(TODAY()-30),YEAR(Tabla2[[#This Row],[FECHA CESE/BAJA]])=YEAR(TODAY())),MONTH(TODAY()-30)&amp;"-"&amp;YEAR(TODAY()),"Borrar")),"No aplica")</f>
        <v>No Aplica</v>
      </c>
      <c r="AC2033" t="str">
        <f ca="1">+IFERROR(IF(Tabla2[[#This Row],[FECHA INICIO DE LABORES EN OBRA]]="","No Aplica",IF(AND(MONTH(Tabla2[[#This Row],[FECHA INICIO DE LABORES EN OBRA]])=MONTH(TODAY()-30),YEAR(Tabla2[[#This Row],[FECHA INICIO DE LABORES EN OBRA]])=YEAR(TODAY())),MONTH(TODAY()-30)&amp;"-"&amp;YEAR(TODAY()),"No Aplica")),"No Aplica")</f>
        <v>No Aplica</v>
      </c>
    </row>
    <row r="2034" spans="1:29" x14ac:dyDescent="0.25">
      <c r="A2034" s="2" t="s">
        <v>7160</v>
      </c>
      <c r="B2034" s="3" t="s">
        <v>7161</v>
      </c>
      <c r="C2034" s="3" t="s">
        <v>7161</v>
      </c>
      <c r="D2034" s="3" t="s">
        <v>8198</v>
      </c>
      <c r="E2034" s="3" t="s">
        <v>8199</v>
      </c>
      <c r="F2034" s="36">
        <v>37482</v>
      </c>
      <c r="G2034" s="3">
        <v>2</v>
      </c>
      <c r="H2034" s="3" t="s">
        <v>7557</v>
      </c>
      <c r="I2034" s="3" t="s">
        <v>7415</v>
      </c>
      <c r="J2034" s="3" t="s">
        <v>8200</v>
      </c>
      <c r="K2034" s="3" t="s">
        <v>8201</v>
      </c>
      <c r="L2034" s="8" t="s">
        <v>9813</v>
      </c>
      <c r="M2034" s="5"/>
      <c r="N2034" s="13" t="s">
        <v>1489</v>
      </c>
      <c r="O2034" s="5">
        <v>45029</v>
      </c>
      <c r="P2034" s="8">
        <v>1</v>
      </c>
      <c r="Q2034" s="9">
        <v>4</v>
      </c>
      <c r="R2034" s="9" t="str">
        <f>IFERROR(VLOOKUP(Tabla2[[#This Row],[CONTRATISTA PRNCIPAL]],Hoja1!$L$5:$M$9,2,FALSE),"CJV")</f>
        <v>CJV</v>
      </c>
      <c r="S2034" s="9" t="str">
        <f>IF(Tabla2[[#This Row],[EMPRESA]]=Tabla2[[#This Row],[CONTRATISTA PRNCIPAL]],"Principal","Secundaria")</f>
        <v>Principal</v>
      </c>
      <c r="T2034" s="10">
        <f>IFERROR(1/COUNTIF(Tabla2[CONTRATISTA PRNCIPAL],Tabla2[[#This Row],[CONTRATISTA PRNCIPAL]]),0)</f>
        <v>3.9215686274509803E-3</v>
      </c>
      <c r="U2034" s="33">
        <f ca="1">IF(((TODAY()-Tabla2[[#This Row],[FECHA NACIMIENTO]])/365)&lt;18,"Corregir", IF(((TODAY()-Tabla2[[#This Row],[FECHA NACIMIENTO]])/365)&gt;80, "Corregir",ROUNDDOWN(((TODAY()-Tabla2[[#This Row],[FECHA NACIMIENTO]])/365),0)))</f>
        <v>21</v>
      </c>
      <c r="V203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2034" s="34" t="str">
        <f ca="1">+IF(Tabla2[[#This Row],[Edad]]="Corregir","Corregir","Ok")</f>
        <v>Ok</v>
      </c>
      <c r="X2034" s="10" t="str">
        <f>+IFERROR(VLOOKUP(Tabla2[[#This Row],[DISTRITO SEGÚN DNI]],Hoja1!$A$2:$B$55,2,FALSE),"No")</f>
        <v>No</v>
      </c>
      <c r="Y2034" s="10" t="str">
        <f>IF(OR(LOWER(Tabla2[[#This Row],[GENERO]])="masculino", LOWER(Tabla2[[#This Row],[GENERO]])="femenino"),"OK","Corregir")</f>
        <v>OK</v>
      </c>
      <c r="Z2034" s="10" t="str">
        <f>+IF(Tabla2[[#This Row],[Nro. DNI / CE]]="","Corregir",IF(LEN(Tabla2[[#This Row],[Nro. DNI / CE]])&gt;=8,"OK","Corregir"))</f>
        <v>OK</v>
      </c>
      <c r="AA2034" s="10">
        <f>COUNTIF(Tabla2[APELLIDOS Y NOMBRES],Tabla2[[#This Row],[APELLIDOS Y NOMBRES]])</f>
        <v>1</v>
      </c>
      <c r="AB2034" t="str">
        <f ca="1">+IFERROR(IF(Tabla2[[#This Row],[FECHA CESE/BAJA]]="","No Aplica",IF(AND(MONTH(Tabla2[[#This Row],[FECHA CESE/BAJA]])=MONTH(TODAY()-30),YEAR(Tabla2[[#This Row],[FECHA CESE/BAJA]])=YEAR(TODAY())),MONTH(TODAY()-30)&amp;"-"&amp;YEAR(TODAY()),"Borrar")),"No aplica")</f>
        <v>No Aplica</v>
      </c>
      <c r="AC2034" t="str">
        <f ca="1">+IFERROR(IF(Tabla2[[#This Row],[FECHA INICIO DE LABORES EN OBRA]]="","No Aplica",IF(AND(MONTH(Tabla2[[#This Row],[FECHA INICIO DE LABORES EN OBRA]])=MONTH(TODAY()-30),YEAR(Tabla2[[#This Row],[FECHA INICIO DE LABORES EN OBRA]])=YEAR(TODAY())),MONTH(TODAY()-30)&amp;"-"&amp;YEAR(TODAY()),"No Aplica")),"No Aplica")</f>
        <v>No Aplica</v>
      </c>
    </row>
    <row r="2035" spans="1:29" x14ac:dyDescent="0.25">
      <c r="A2035" s="2" t="s">
        <v>7160</v>
      </c>
      <c r="B2035" s="3" t="s">
        <v>7161</v>
      </c>
      <c r="C2035" s="3" t="s">
        <v>7161</v>
      </c>
      <c r="D2035" s="3" t="s">
        <v>8202</v>
      </c>
      <c r="E2035" s="3" t="s">
        <v>8203</v>
      </c>
      <c r="F2035" s="36">
        <v>28194</v>
      </c>
      <c r="G2035" s="3">
        <v>2</v>
      </c>
      <c r="H2035" s="3" t="s">
        <v>1406</v>
      </c>
      <c r="I2035" s="3" t="s">
        <v>7415</v>
      </c>
      <c r="J2035" s="3" t="s">
        <v>8204</v>
      </c>
      <c r="K2035" s="3" t="s">
        <v>8205</v>
      </c>
      <c r="L2035" s="8" t="s">
        <v>9813</v>
      </c>
      <c r="M2035" s="5"/>
      <c r="N2035" s="13" t="s">
        <v>1489</v>
      </c>
      <c r="O2035" s="5">
        <v>45026</v>
      </c>
      <c r="P2035" s="8">
        <v>1</v>
      </c>
      <c r="Q2035" s="9">
        <v>4</v>
      </c>
      <c r="R2035" s="9" t="str">
        <f>IFERROR(VLOOKUP(Tabla2[[#This Row],[CONTRATISTA PRNCIPAL]],Hoja1!$L$5:$M$9,2,FALSE),"CJV")</f>
        <v>CJV</v>
      </c>
      <c r="S2035" s="9" t="str">
        <f>IF(Tabla2[[#This Row],[EMPRESA]]=Tabla2[[#This Row],[CONTRATISTA PRNCIPAL]],"Principal","Secundaria")</f>
        <v>Principal</v>
      </c>
      <c r="T2035" s="10">
        <f>IFERROR(1/COUNTIF(Tabla2[CONTRATISTA PRNCIPAL],Tabla2[[#This Row],[CONTRATISTA PRNCIPAL]]),0)</f>
        <v>3.9215686274509803E-3</v>
      </c>
      <c r="U2035" s="33">
        <f ca="1">IF(((TODAY()-Tabla2[[#This Row],[FECHA NACIMIENTO]])/365)&lt;18,"Corregir", IF(((TODAY()-Tabla2[[#This Row],[FECHA NACIMIENTO]])/365)&gt;80, "Corregir",ROUNDDOWN(((TODAY()-Tabla2[[#This Row],[FECHA NACIMIENTO]])/365),0)))</f>
        <v>46</v>
      </c>
      <c r="V203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035" s="34" t="str">
        <f ca="1">+IF(Tabla2[[#This Row],[Edad]]="Corregir","Corregir","Ok")</f>
        <v>Ok</v>
      </c>
      <c r="X2035" s="10" t="str">
        <f>+IFERROR(VLOOKUP(Tabla2[[#This Row],[DISTRITO SEGÚN DNI]],Hoja1!$A$2:$B$55,2,FALSE),"No")</f>
        <v>No</v>
      </c>
      <c r="Y2035" s="10" t="str">
        <f>IF(OR(LOWER(Tabla2[[#This Row],[GENERO]])="masculino", LOWER(Tabla2[[#This Row],[GENERO]])="femenino"),"OK","Corregir")</f>
        <v>OK</v>
      </c>
      <c r="Z2035" s="10" t="str">
        <f>+IF(Tabla2[[#This Row],[Nro. DNI / CE]]="","Corregir",IF(LEN(Tabla2[[#This Row],[Nro. DNI / CE]])&gt;=8,"OK","Corregir"))</f>
        <v>OK</v>
      </c>
      <c r="AA2035" s="10">
        <f>COUNTIF(Tabla2[APELLIDOS Y NOMBRES],Tabla2[[#This Row],[APELLIDOS Y NOMBRES]])</f>
        <v>1</v>
      </c>
      <c r="AB2035" t="str">
        <f ca="1">+IFERROR(IF(Tabla2[[#This Row],[FECHA CESE/BAJA]]="","No Aplica",IF(AND(MONTH(Tabla2[[#This Row],[FECHA CESE/BAJA]])=MONTH(TODAY()-30),YEAR(Tabla2[[#This Row],[FECHA CESE/BAJA]])=YEAR(TODAY())),MONTH(TODAY()-30)&amp;"-"&amp;YEAR(TODAY()),"Borrar")),"No aplica")</f>
        <v>No Aplica</v>
      </c>
      <c r="AC2035" t="str">
        <f ca="1">+IFERROR(IF(Tabla2[[#This Row],[FECHA INICIO DE LABORES EN OBRA]]="","No Aplica",IF(AND(MONTH(Tabla2[[#This Row],[FECHA INICIO DE LABORES EN OBRA]])=MONTH(TODAY()-30),YEAR(Tabla2[[#This Row],[FECHA INICIO DE LABORES EN OBRA]])=YEAR(TODAY())),MONTH(TODAY()-30)&amp;"-"&amp;YEAR(TODAY()),"No Aplica")),"No Aplica")</f>
        <v>No Aplica</v>
      </c>
    </row>
    <row r="2036" spans="1:29" x14ac:dyDescent="0.25">
      <c r="A2036" s="2" t="s">
        <v>7160</v>
      </c>
      <c r="B2036" s="3" t="s">
        <v>7161</v>
      </c>
      <c r="C2036" s="3" t="s">
        <v>7161</v>
      </c>
      <c r="D2036" s="3" t="s">
        <v>8206</v>
      </c>
      <c r="E2036" s="3" t="s">
        <v>8207</v>
      </c>
      <c r="F2036" s="36">
        <v>28408</v>
      </c>
      <c r="G2036" s="3">
        <v>2</v>
      </c>
      <c r="H2036" s="3" t="s">
        <v>4588</v>
      </c>
      <c r="I2036" s="3" t="s">
        <v>7436</v>
      </c>
      <c r="J2036" s="3" t="s">
        <v>8208</v>
      </c>
      <c r="K2036" s="3" t="s">
        <v>8023</v>
      </c>
      <c r="L2036" s="8" t="s">
        <v>9813</v>
      </c>
      <c r="M2036" s="5"/>
      <c r="N2036" s="13" t="s">
        <v>1489</v>
      </c>
      <c r="O2036" s="5">
        <v>45026</v>
      </c>
      <c r="P2036" s="8">
        <v>1</v>
      </c>
      <c r="Q2036" s="9">
        <v>4</v>
      </c>
      <c r="R2036" s="9" t="str">
        <f>IFERROR(VLOOKUP(Tabla2[[#This Row],[CONTRATISTA PRNCIPAL]],Hoja1!$L$5:$M$9,2,FALSE),"CJV")</f>
        <v>CJV</v>
      </c>
      <c r="S2036" s="9" t="str">
        <f>IF(Tabla2[[#This Row],[EMPRESA]]=Tabla2[[#This Row],[CONTRATISTA PRNCIPAL]],"Principal","Secundaria")</f>
        <v>Principal</v>
      </c>
      <c r="T2036" s="10">
        <f>IFERROR(1/COUNTIF(Tabla2[CONTRATISTA PRNCIPAL],Tabla2[[#This Row],[CONTRATISTA PRNCIPAL]]),0)</f>
        <v>3.9215686274509803E-3</v>
      </c>
      <c r="U2036" s="33">
        <f ca="1">IF(((TODAY()-Tabla2[[#This Row],[FECHA NACIMIENTO]])/365)&lt;18,"Corregir", IF(((TODAY()-Tabla2[[#This Row],[FECHA NACIMIENTO]])/365)&gt;80, "Corregir",ROUNDDOWN(((TODAY()-Tabla2[[#This Row],[FECHA NACIMIENTO]])/365),0)))</f>
        <v>45</v>
      </c>
      <c r="V203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036" s="34" t="str">
        <f ca="1">+IF(Tabla2[[#This Row],[Edad]]="Corregir","Corregir","Ok")</f>
        <v>Ok</v>
      </c>
      <c r="X2036" s="10" t="str">
        <f>+IFERROR(VLOOKUP(Tabla2[[#This Row],[DISTRITO SEGÚN DNI]],Hoja1!$A$2:$B$55,2,FALSE),"No")</f>
        <v>CALLAO</v>
      </c>
      <c r="Y2036" s="10" t="str">
        <f>IF(OR(LOWER(Tabla2[[#This Row],[GENERO]])="masculino", LOWER(Tabla2[[#This Row],[GENERO]])="femenino"),"OK","Corregir")</f>
        <v>OK</v>
      </c>
      <c r="Z2036" s="10" t="str">
        <f>+IF(Tabla2[[#This Row],[Nro. DNI / CE]]="","Corregir",IF(LEN(Tabla2[[#This Row],[Nro. DNI / CE]])&gt;=8,"OK","Corregir"))</f>
        <v>OK</v>
      </c>
      <c r="AA2036" s="10">
        <f>COUNTIF(Tabla2[APELLIDOS Y NOMBRES],Tabla2[[#This Row],[APELLIDOS Y NOMBRES]])</f>
        <v>1</v>
      </c>
      <c r="AB2036" t="str">
        <f ca="1">+IFERROR(IF(Tabla2[[#This Row],[FECHA CESE/BAJA]]="","No Aplica",IF(AND(MONTH(Tabla2[[#This Row],[FECHA CESE/BAJA]])=MONTH(TODAY()-30),YEAR(Tabla2[[#This Row],[FECHA CESE/BAJA]])=YEAR(TODAY())),MONTH(TODAY()-30)&amp;"-"&amp;YEAR(TODAY()),"Borrar")),"No aplica")</f>
        <v>No Aplica</v>
      </c>
      <c r="AC2036" t="str">
        <f ca="1">+IFERROR(IF(Tabla2[[#This Row],[FECHA INICIO DE LABORES EN OBRA]]="","No Aplica",IF(AND(MONTH(Tabla2[[#This Row],[FECHA INICIO DE LABORES EN OBRA]])=MONTH(TODAY()-30),YEAR(Tabla2[[#This Row],[FECHA INICIO DE LABORES EN OBRA]])=YEAR(TODAY())),MONTH(TODAY()-30)&amp;"-"&amp;YEAR(TODAY()),"No Aplica")),"No Aplica")</f>
        <v>No Aplica</v>
      </c>
    </row>
    <row r="2037" spans="1:29" x14ac:dyDescent="0.25">
      <c r="A2037" s="2" t="s">
        <v>7160</v>
      </c>
      <c r="B2037" s="3" t="s">
        <v>7161</v>
      </c>
      <c r="C2037" s="3" t="s">
        <v>7161</v>
      </c>
      <c r="D2037" s="3" t="s">
        <v>8209</v>
      </c>
      <c r="E2037" s="3" t="s">
        <v>8210</v>
      </c>
      <c r="F2037" s="36">
        <v>25057</v>
      </c>
      <c r="G2037" s="3">
        <v>2</v>
      </c>
      <c r="H2037" s="3" t="s">
        <v>4601</v>
      </c>
      <c r="I2037" s="3" t="s">
        <v>7428</v>
      </c>
      <c r="J2037" s="3" t="s">
        <v>8211</v>
      </c>
      <c r="K2037" s="3" t="s">
        <v>3174</v>
      </c>
      <c r="L2037" s="8" t="s">
        <v>9813</v>
      </c>
      <c r="M2037" s="5"/>
      <c r="N2037" s="13" t="s">
        <v>1489</v>
      </c>
      <c r="O2037" s="5">
        <v>45041</v>
      </c>
      <c r="P2037" s="8">
        <v>1</v>
      </c>
      <c r="Q2037" s="9">
        <v>4</v>
      </c>
      <c r="R2037" s="9" t="str">
        <f>IFERROR(VLOOKUP(Tabla2[[#This Row],[CONTRATISTA PRNCIPAL]],Hoja1!$L$5:$M$9,2,FALSE),"CJV")</f>
        <v>CJV</v>
      </c>
      <c r="S2037" s="9" t="str">
        <f>IF(Tabla2[[#This Row],[EMPRESA]]=Tabla2[[#This Row],[CONTRATISTA PRNCIPAL]],"Principal","Secundaria")</f>
        <v>Principal</v>
      </c>
      <c r="T2037" s="10">
        <f>IFERROR(1/COUNTIF(Tabla2[CONTRATISTA PRNCIPAL],Tabla2[[#This Row],[CONTRATISTA PRNCIPAL]]),0)</f>
        <v>3.9215686274509803E-3</v>
      </c>
      <c r="U2037" s="33">
        <f ca="1">IF(((TODAY()-Tabla2[[#This Row],[FECHA NACIMIENTO]])/365)&lt;18,"Corregir", IF(((TODAY()-Tabla2[[#This Row],[FECHA NACIMIENTO]])/365)&gt;80, "Corregir",ROUNDDOWN(((TODAY()-Tabla2[[#This Row],[FECHA NACIMIENTO]])/365),0)))</f>
        <v>55</v>
      </c>
      <c r="V203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037" s="34" t="str">
        <f ca="1">+IF(Tabla2[[#This Row],[Edad]]="Corregir","Corregir","Ok")</f>
        <v>Ok</v>
      </c>
      <c r="X2037" s="10" t="str">
        <f>+IFERROR(VLOOKUP(Tabla2[[#This Row],[DISTRITO SEGÚN DNI]],Hoja1!$A$2:$B$55,2,FALSE),"No")</f>
        <v>No</v>
      </c>
      <c r="Y2037" s="10" t="str">
        <f>IF(OR(LOWER(Tabla2[[#This Row],[GENERO]])="masculino", LOWER(Tabla2[[#This Row],[GENERO]])="femenino"),"OK","Corregir")</f>
        <v>OK</v>
      </c>
      <c r="Z2037" s="10" t="str">
        <f>+IF(Tabla2[[#This Row],[Nro. DNI / CE]]="","Corregir",IF(LEN(Tabla2[[#This Row],[Nro. DNI / CE]])&gt;=8,"OK","Corregir"))</f>
        <v>OK</v>
      </c>
      <c r="AA2037" s="10">
        <f>COUNTIF(Tabla2[APELLIDOS Y NOMBRES],Tabla2[[#This Row],[APELLIDOS Y NOMBRES]])</f>
        <v>1</v>
      </c>
      <c r="AB2037" t="str">
        <f ca="1">+IFERROR(IF(Tabla2[[#This Row],[FECHA CESE/BAJA]]="","No Aplica",IF(AND(MONTH(Tabla2[[#This Row],[FECHA CESE/BAJA]])=MONTH(TODAY()-30),YEAR(Tabla2[[#This Row],[FECHA CESE/BAJA]])=YEAR(TODAY())),MONTH(TODAY()-30)&amp;"-"&amp;YEAR(TODAY()),"Borrar")),"No aplica")</f>
        <v>No Aplica</v>
      </c>
      <c r="AC2037" t="str">
        <f ca="1">+IFERROR(IF(Tabla2[[#This Row],[FECHA INICIO DE LABORES EN OBRA]]="","No Aplica",IF(AND(MONTH(Tabla2[[#This Row],[FECHA INICIO DE LABORES EN OBRA]])=MONTH(TODAY()-30),YEAR(Tabla2[[#This Row],[FECHA INICIO DE LABORES EN OBRA]])=YEAR(TODAY())),MONTH(TODAY()-30)&amp;"-"&amp;YEAR(TODAY()),"No Aplica")),"No Aplica")</f>
        <v>No Aplica</v>
      </c>
    </row>
    <row r="2038" spans="1:29" x14ac:dyDescent="0.25">
      <c r="A2038" s="2" t="s">
        <v>7160</v>
      </c>
      <c r="B2038" s="3" t="s">
        <v>7161</v>
      </c>
      <c r="C2038" s="3" t="s">
        <v>7161</v>
      </c>
      <c r="D2038" s="3" t="s">
        <v>8212</v>
      </c>
      <c r="E2038" s="3" t="s">
        <v>8213</v>
      </c>
      <c r="F2038" s="36">
        <v>28133</v>
      </c>
      <c r="G2038" s="3">
        <v>2</v>
      </c>
      <c r="H2038" s="3" t="s">
        <v>8214</v>
      </c>
      <c r="I2038" s="3" t="s">
        <v>7428</v>
      </c>
      <c r="J2038" s="3" t="s">
        <v>8215</v>
      </c>
      <c r="K2038" s="3" t="s">
        <v>1483</v>
      </c>
      <c r="L2038" s="8" t="s">
        <v>9813</v>
      </c>
      <c r="M2038" s="5"/>
      <c r="N2038" s="13" t="s">
        <v>1489</v>
      </c>
      <c r="O2038" s="5">
        <v>45034</v>
      </c>
      <c r="P2038" s="8">
        <v>1</v>
      </c>
      <c r="Q2038" s="9">
        <v>4</v>
      </c>
      <c r="R2038" s="9" t="str">
        <f>IFERROR(VLOOKUP(Tabla2[[#This Row],[CONTRATISTA PRNCIPAL]],Hoja1!$L$5:$M$9,2,FALSE),"CJV")</f>
        <v>CJV</v>
      </c>
      <c r="S2038" s="9" t="str">
        <f>IF(Tabla2[[#This Row],[EMPRESA]]=Tabla2[[#This Row],[CONTRATISTA PRNCIPAL]],"Principal","Secundaria")</f>
        <v>Principal</v>
      </c>
      <c r="T2038" s="10">
        <f>IFERROR(1/COUNTIF(Tabla2[CONTRATISTA PRNCIPAL],Tabla2[[#This Row],[CONTRATISTA PRNCIPAL]]),0)</f>
        <v>3.9215686274509803E-3</v>
      </c>
      <c r="U2038" s="33">
        <f ca="1">IF(((TODAY()-Tabla2[[#This Row],[FECHA NACIMIENTO]])/365)&lt;18,"Corregir", IF(((TODAY()-Tabla2[[#This Row],[FECHA NACIMIENTO]])/365)&gt;80, "Corregir",ROUNDDOWN(((TODAY()-Tabla2[[#This Row],[FECHA NACIMIENTO]])/365),0)))</f>
        <v>46</v>
      </c>
      <c r="V203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038" s="34" t="str">
        <f ca="1">+IF(Tabla2[[#This Row],[Edad]]="Corregir","Corregir","Ok")</f>
        <v>Ok</v>
      </c>
      <c r="X2038" s="10" t="str">
        <f>+IFERROR(VLOOKUP(Tabla2[[#This Row],[DISTRITO SEGÚN DNI]],Hoja1!$A$2:$B$55,2,FALSE),"No")</f>
        <v>No</v>
      </c>
      <c r="Y2038" s="10" t="str">
        <f>IF(OR(LOWER(Tabla2[[#This Row],[GENERO]])="masculino", LOWER(Tabla2[[#This Row],[GENERO]])="femenino"),"OK","Corregir")</f>
        <v>OK</v>
      </c>
      <c r="Z2038" s="10" t="str">
        <f>+IF(Tabla2[[#This Row],[Nro. DNI / CE]]="","Corregir",IF(LEN(Tabla2[[#This Row],[Nro. DNI / CE]])&gt;=8,"OK","Corregir"))</f>
        <v>OK</v>
      </c>
      <c r="AA2038" s="10">
        <f>COUNTIF(Tabla2[APELLIDOS Y NOMBRES],Tabla2[[#This Row],[APELLIDOS Y NOMBRES]])</f>
        <v>1</v>
      </c>
      <c r="AB2038" t="str">
        <f ca="1">+IFERROR(IF(Tabla2[[#This Row],[FECHA CESE/BAJA]]="","No Aplica",IF(AND(MONTH(Tabla2[[#This Row],[FECHA CESE/BAJA]])=MONTH(TODAY()-30),YEAR(Tabla2[[#This Row],[FECHA CESE/BAJA]])=YEAR(TODAY())),MONTH(TODAY()-30)&amp;"-"&amp;YEAR(TODAY()),"Borrar")),"No aplica")</f>
        <v>No Aplica</v>
      </c>
      <c r="AC2038" t="str">
        <f ca="1">+IFERROR(IF(Tabla2[[#This Row],[FECHA INICIO DE LABORES EN OBRA]]="","No Aplica",IF(AND(MONTH(Tabla2[[#This Row],[FECHA INICIO DE LABORES EN OBRA]])=MONTH(TODAY()-30),YEAR(Tabla2[[#This Row],[FECHA INICIO DE LABORES EN OBRA]])=YEAR(TODAY())),MONTH(TODAY()-30)&amp;"-"&amp;YEAR(TODAY()),"No Aplica")),"No Aplica")</f>
        <v>No Aplica</v>
      </c>
    </row>
    <row r="2039" spans="1:29" x14ac:dyDescent="0.25">
      <c r="A2039" s="2" t="s">
        <v>7160</v>
      </c>
      <c r="B2039" s="3" t="s">
        <v>7161</v>
      </c>
      <c r="C2039" s="3" t="s">
        <v>7161</v>
      </c>
      <c r="D2039" s="3" t="s">
        <v>8216</v>
      </c>
      <c r="E2039" s="3" t="s">
        <v>8217</v>
      </c>
      <c r="F2039" s="36">
        <v>26663</v>
      </c>
      <c r="G2039" s="3">
        <v>2</v>
      </c>
      <c r="H2039" s="3" t="s">
        <v>1406</v>
      </c>
      <c r="I2039" s="3" t="s">
        <v>7436</v>
      </c>
      <c r="J2039" s="3" t="s">
        <v>8218</v>
      </c>
      <c r="K2039" s="3" t="s">
        <v>8219</v>
      </c>
      <c r="L2039" s="8" t="s">
        <v>9813</v>
      </c>
      <c r="M2039" s="5"/>
      <c r="N2039" s="13" t="s">
        <v>1489</v>
      </c>
      <c r="O2039" s="5">
        <v>45008</v>
      </c>
      <c r="P2039" s="8">
        <v>1</v>
      </c>
      <c r="Q2039" s="9">
        <v>4</v>
      </c>
      <c r="R2039" s="9" t="str">
        <f>IFERROR(VLOOKUP(Tabla2[[#This Row],[CONTRATISTA PRNCIPAL]],Hoja1!$L$5:$M$9,2,FALSE),"CJV")</f>
        <v>CJV</v>
      </c>
      <c r="S2039" s="9" t="str">
        <f>IF(Tabla2[[#This Row],[EMPRESA]]=Tabla2[[#This Row],[CONTRATISTA PRNCIPAL]],"Principal","Secundaria")</f>
        <v>Principal</v>
      </c>
      <c r="T2039" s="10">
        <f>IFERROR(1/COUNTIF(Tabla2[CONTRATISTA PRNCIPAL],Tabla2[[#This Row],[CONTRATISTA PRNCIPAL]]),0)</f>
        <v>3.9215686274509803E-3</v>
      </c>
      <c r="U2039" s="33">
        <f ca="1">IF(((TODAY()-Tabla2[[#This Row],[FECHA NACIMIENTO]])/365)&lt;18,"Corregir", IF(((TODAY()-Tabla2[[#This Row],[FECHA NACIMIENTO]])/365)&gt;80, "Corregir",ROUNDDOWN(((TODAY()-Tabla2[[#This Row],[FECHA NACIMIENTO]])/365),0)))</f>
        <v>50</v>
      </c>
      <c r="V203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039" s="34" t="str">
        <f ca="1">+IF(Tabla2[[#This Row],[Edad]]="Corregir","Corregir","Ok")</f>
        <v>Ok</v>
      </c>
      <c r="X2039" s="10" t="str">
        <f>+IFERROR(VLOOKUP(Tabla2[[#This Row],[DISTRITO SEGÚN DNI]],Hoja1!$A$2:$B$55,2,FALSE),"No")</f>
        <v>No</v>
      </c>
      <c r="Y2039" s="10" t="str">
        <f>IF(OR(LOWER(Tabla2[[#This Row],[GENERO]])="masculino", LOWER(Tabla2[[#This Row],[GENERO]])="femenino"),"OK","Corregir")</f>
        <v>OK</v>
      </c>
      <c r="Z2039" s="10" t="str">
        <f>+IF(Tabla2[[#This Row],[Nro. DNI / CE]]="","Corregir",IF(LEN(Tabla2[[#This Row],[Nro. DNI / CE]])&gt;=8,"OK","Corregir"))</f>
        <v>OK</v>
      </c>
      <c r="AA2039" s="10">
        <f>COUNTIF(Tabla2[APELLIDOS Y NOMBRES],Tabla2[[#This Row],[APELLIDOS Y NOMBRES]])</f>
        <v>1</v>
      </c>
      <c r="AB2039" t="str">
        <f ca="1">+IFERROR(IF(Tabla2[[#This Row],[FECHA CESE/BAJA]]="","No Aplica",IF(AND(MONTH(Tabla2[[#This Row],[FECHA CESE/BAJA]])=MONTH(TODAY()-30),YEAR(Tabla2[[#This Row],[FECHA CESE/BAJA]])=YEAR(TODAY())),MONTH(TODAY()-30)&amp;"-"&amp;YEAR(TODAY()),"Borrar")),"No aplica")</f>
        <v>No Aplica</v>
      </c>
      <c r="AC2039" t="str">
        <f ca="1">+IFERROR(IF(Tabla2[[#This Row],[FECHA INICIO DE LABORES EN OBRA]]="","No Aplica",IF(AND(MONTH(Tabla2[[#This Row],[FECHA INICIO DE LABORES EN OBRA]])=MONTH(TODAY()-30),YEAR(Tabla2[[#This Row],[FECHA INICIO DE LABORES EN OBRA]])=YEAR(TODAY())),MONTH(TODAY()-30)&amp;"-"&amp;YEAR(TODAY()),"No Aplica")),"No Aplica")</f>
        <v>No Aplica</v>
      </c>
    </row>
    <row r="2040" spans="1:29" x14ac:dyDescent="0.25">
      <c r="A2040" s="2" t="s">
        <v>7160</v>
      </c>
      <c r="B2040" s="3" t="s">
        <v>7161</v>
      </c>
      <c r="C2040" s="3" t="s">
        <v>7161</v>
      </c>
      <c r="D2040" s="3" t="s">
        <v>8220</v>
      </c>
      <c r="E2040" s="3" t="s">
        <v>8221</v>
      </c>
      <c r="F2040" s="36">
        <v>24188</v>
      </c>
      <c r="G2040" s="3">
        <v>2</v>
      </c>
      <c r="H2040" s="3" t="s">
        <v>5214</v>
      </c>
      <c r="I2040" s="3" t="s">
        <v>7428</v>
      </c>
      <c r="J2040" s="3" t="s">
        <v>8222</v>
      </c>
      <c r="K2040" s="3" t="s">
        <v>8223</v>
      </c>
      <c r="L2040" s="8" t="s">
        <v>9813</v>
      </c>
      <c r="M2040" s="5"/>
      <c r="N2040" s="13" t="s">
        <v>1489</v>
      </c>
      <c r="O2040" s="5">
        <v>44882</v>
      </c>
      <c r="P2040" s="8">
        <v>1</v>
      </c>
      <c r="Q2040" s="9">
        <v>4</v>
      </c>
      <c r="R2040" s="9" t="str">
        <f>IFERROR(VLOOKUP(Tabla2[[#This Row],[CONTRATISTA PRNCIPAL]],Hoja1!$L$5:$M$9,2,FALSE),"CJV")</f>
        <v>CJV</v>
      </c>
      <c r="S2040" s="9" t="str">
        <f>IF(Tabla2[[#This Row],[EMPRESA]]=Tabla2[[#This Row],[CONTRATISTA PRNCIPAL]],"Principal","Secundaria")</f>
        <v>Principal</v>
      </c>
      <c r="T2040" s="10">
        <f>IFERROR(1/COUNTIF(Tabla2[CONTRATISTA PRNCIPAL],Tabla2[[#This Row],[CONTRATISTA PRNCIPAL]]),0)</f>
        <v>3.9215686274509803E-3</v>
      </c>
      <c r="U2040" s="33">
        <f ca="1">IF(((TODAY()-Tabla2[[#This Row],[FECHA NACIMIENTO]])/365)&lt;18,"Corregir", IF(((TODAY()-Tabla2[[#This Row],[FECHA NACIMIENTO]])/365)&gt;80, "Corregir",ROUNDDOWN(((TODAY()-Tabla2[[#This Row],[FECHA NACIMIENTO]])/365),0)))</f>
        <v>57</v>
      </c>
      <c r="V204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040" s="34" t="str">
        <f ca="1">+IF(Tabla2[[#This Row],[Edad]]="Corregir","Corregir","Ok")</f>
        <v>Ok</v>
      </c>
      <c r="X2040" s="10" t="str">
        <f>+IFERROR(VLOOKUP(Tabla2[[#This Row],[DISTRITO SEGÚN DNI]],Hoja1!$A$2:$B$55,2,FALSE),"No")</f>
        <v>No</v>
      </c>
      <c r="Y2040" s="10" t="str">
        <f>IF(OR(LOWER(Tabla2[[#This Row],[GENERO]])="masculino", LOWER(Tabla2[[#This Row],[GENERO]])="femenino"),"OK","Corregir")</f>
        <v>OK</v>
      </c>
      <c r="Z2040" s="10" t="str">
        <f>+IF(Tabla2[[#This Row],[Nro. DNI / CE]]="","Corregir",IF(LEN(Tabla2[[#This Row],[Nro. DNI / CE]])&gt;=8,"OK","Corregir"))</f>
        <v>OK</v>
      </c>
      <c r="AA2040" s="10">
        <f>COUNTIF(Tabla2[APELLIDOS Y NOMBRES],Tabla2[[#This Row],[APELLIDOS Y NOMBRES]])</f>
        <v>1</v>
      </c>
      <c r="AB2040" t="str">
        <f ca="1">+IFERROR(IF(Tabla2[[#This Row],[FECHA CESE/BAJA]]="","No Aplica",IF(AND(MONTH(Tabla2[[#This Row],[FECHA CESE/BAJA]])=MONTH(TODAY()-30),YEAR(Tabla2[[#This Row],[FECHA CESE/BAJA]])=YEAR(TODAY())),MONTH(TODAY()-30)&amp;"-"&amp;YEAR(TODAY()),"Borrar")),"No aplica")</f>
        <v>No Aplica</v>
      </c>
      <c r="AC2040" t="str">
        <f ca="1">+IFERROR(IF(Tabla2[[#This Row],[FECHA INICIO DE LABORES EN OBRA]]="","No Aplica",IF(AND(MONTH(Tabla2[[#This Row],[FECHA INICIO DE LABORES EN OBRA]])=MONTH(TODAY()-30),YEAR(Tabla2[[#This Row],[FECHA INICIO DE LABORES EN OBRA]])=YEAR(TODAY())),MONTH(TODAY()-30)&amp;"-"&amp;YEAR(TODAY()),"No Aplica")),"No Aplica")</f>
        <v>No Aplica</v>
      </c>
    </row>
    <row r="2041" spans="1:29" x14ac:dyDescent="0.25">
      <c r="A2041" s="2" t="s">
        <v>7160</v>
      </c>
      <c r="B2041" s="3" t="s">
        <v>7161</v>
      </c>
      <c r="C2041" s="3" t="s">
        <v>7161</v>
      </c>
      <c r="D2041" s="3" t="s">
        <v>8224</v>
      </c>
      <c r="E2041" s="3" t="s">
        <v>8225</v>
      </c>
      <c r="F2041" s="36">
        <v>28345</v>
      </c>
      <c r="G2041" s="3">
        <v>2</v>
      </c>
      <c r="H2041" s="3" t="s">
        <v>7419</v>
      </c>
      <c r="I2041" s="3" t="s">
        <v>7415</v>
      </c>
      <c r="J2041" s="3" t="s">
        <v>8226</v>
      </c>
      <c r="K2041" s="3" t="s">
        <v>1481</v>
      </c>
      <c r="L2041" s="8" t="s">
        <v>9813</v>
      </c>
      <c r="M2041" s="5"/>
      <c r="N2041" s="13" t="s">
        <v>1489</v>
      </c>
      <c r="O2041" s="5">
        <v>44918</v>
      </c>
      <c r="P2041" s="8">
        <v>1</v>
      </c>
      <c r="Q2041" s="9">
        <v>4</v>
      </c>
      <c r="R2041" s="9" t="str">
        <f>IFERROR(VLOOKUP(Tabla2[[#This Row],[CONTRATISTA PRNCIPAL]],Hoja1!$L$5:$M$9,2,FALSE),"CJV")</f>
        <v>CJV</v>
      </c>
      <c r="S2041" s="9" t="str">
        <f>IF(Tabla2[[#This Row],[EMPRESA]]=Tabla2[[#This Row],[CONTRATISTA PRNCIPAL]],"Principal","Secundaria")</f>
        <v>Principal</v>
      </c>
      <c r="T2041" s="10">
        <f>IFERROR(1/COUNTIF(Tabla2[CONTRATISTA PRNCIPAL],Tabla2[[#This Row],[CONTRATISTA PRNCIPAL]]),0)</f>
        <v>3.9215686274509803E-3</v>
      </c>
      <c r="U2041" s="33">
        <f ca="1">IF(((TODAY()-Tabla2[[#This Row],[FECHA NACIMIENTO]])/365)&lt;18,"Corregir", IF(((TODAY()-Tabla2[[#This Row],[FECHA NACIMIENTO]])/365)&gt;80, "Corregir",ROUNDDOWN(((TODAY()-Tabla2[[#This Row],[FECHA NACIMIENTO]])/365),0)))</f>
        <v>46</v>
      </c>
      <c r="V204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041" s="34" t="str">
        <f ca="1">+IF(Tabla2[[#This Row],[Edad]]="Corregir","Corregir","Ok")</f>
        <v>Ok</v>
      </c>
      <c r="X2041" s="10" t="str">
        <f>+IFERROR(VLOOKUP(Tabla2[[#This Row],[DISTRITO SEGÚN DNI]],Hoja1!$A$2:$B$55,2,FALSE),"No")</f>
        <v>No</v>
      </c>
      <c r="Y2041" s="10" t="str">
        <f>IF(OR(LOWER(Tabla2[[#This Row],[GENERO]])="masculino", LOWER(Tabla2[[#This Row],[GENERO]])="femenino"),"OK","Corregir")</f>
        <v>OK</v>
      </c>
      <c r="Z2041" s="10" t="str">
        <f>+IF(Tabla2[[#This Row],[Nro. DNI / CE]]="","Corregir",IF(LEN(Tabla2[[#This Row],[Nro. DNI / CE]])&gt;=8,"OK","Corregir"))</f>
        <v>OK</v>
      </c>
      <c r="AA2041" s="10">
        <f>COUNTIF(Tabla2[APELLIDOS Y NOMBRES],Tabla2[[#This Row],[APELLIDOS Y NOMBRES]])</f>
        <v>1</v>
      </c>
      <c r="AB2041" t="str">
        <f ca="1">+IFERROR(IF(Tabla2[[#This Row],[FECHA CESE/BAJA]]="","No Aplica",IF(AND(MONTH(Tabla2[[#This Row],[FECHA CESE/BAJA]])=MONTH(TODAY()-30),YEAR(Tabla2[[#This Row],[FECHA CESE/BAJA]])=YEAR(TODAY())),MONTH(TODAY()-30)&amp;"-"&amp;YEAR(TODAY()),"Borrar")),"No aplica")</f>
        <v>No Aplica</v>
      </c>
      <c r="AC2041" t="str">
        <f ca="1">+IFERROR(IF(Tabla2[[#This Row],[FECHA INICIO DE LABORES EN OBRA]]="","No Aplica",IF(AND(MONTH(Tabla2[[#This Row],[FECHA INICIO DE LABORES EN OBRA]])=MONTH(TODAY()-30),YEAR(Tabla2[[#This Row],[FECHA INICIO DE LABORES EN OBRA]])=YEAR(TODAY())),MONTH(TODAY()-30)&amp;"-"&amp;YEAR(TODAY()),"No Aplica")),"No Aplica")</f>
        <v>No Aplica</v>
      </c>
    </row>
    <row r="2042" spans="1:29" x14ac:dyDescent="0.25">
      <c r="A2042" s="2" t="s">
        <v>7160</v>
      </c>
      <c r="B2042" s="3" t="s">
        <v>7161</v>
      </c>
      <c r="C2042" s="3" t="s">
        <v>7161</v>
      </c>
      <c r="D2042" s="3" t="s">
        <v>8227</v>
      </c>
      <c r="E2042" s="3" t="s">
        <v>8228</v>
      </c>
      <c r="F2042" s="36">
        <v>35403</v>
      </c>
      <c r="G2042" s="3">
        <v>2</v>
      </c>
      <c r="H2042" s="3" t="s">
        <v>7461</v>
      </c>
      <c r="I2042" s="3" t="s">
        <v>7436</v>
      </c>
      <c r="J2042" s="3" t="s">
        <v>8229</v>
      </c>
      <c r="K2042" s="3" t="s">
        <v>1481</v>
      </c>
      <c r="L2042" s="8" t="s">
        <v>9813</v>
      </c>
      <c r="M2042" s="5"/>
      <c r="N2042" s="13" t="s">
        <v>1489</v>
      </c>
      <c r="O2042" s="5" t="s">
        <v>7473</v>
      </c>
      <c r="P2042" s="8">
        <v>1</v>
      </c>
      <c r="Q2042" s="9">
        <v>4</v>
      </c>
      <c r="R2042" s="9" t="str">
        <f>IFERROR(VLOOKUP(Tabla2[[#This Row],[CONTRATISTA PRNCIPAL]],Hoja1!$L$5:$M$9,2,FALSE),"CJV")</f>
        <v>CJV</v>
      </c>
      <c r="S2042" s="9" t="str">
        <f>IF(Tabla2[[#This Row],[EMPRESA]]=Tabla2[[#This Row],[CONTRATISTA PRNCIPAL]],"Principal","Secundaria")</f>
        <v>Principal</v>
      </c>
      <c r="T2042" s="10">
        <f>IFERROR(1/COUNTIF(Tabla2[CONTRATISTA PRNCIPAL],Tabla2[[#This Row],[CONTRATISTA PRNCIPAL]]),0)</f>
        <v>3.9215686274509803E-3</v>
      </c>
      <c r="U2042" s="33">
        <f ca="1">IF(((TODAY()-Tabla2[[#This Row],[FECHA NACIMIENTO]])/365)&lt;18,"Corregir", IF(((TODAY()-Tabla2[[#This Row],[FECHA NACIMIENTO]])/365)&gt;80, "Corregir",ROUNDDOWN(((TODAY()-Tabla2[[#This Row],[FECHA NACIMIENTO]])/365),0)))</f>
        <v>26</v>
      </c>
      <c r="V204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042" s="34" t="str">
        <f ca="1">+IF(Tabla2[[#This Row],[Edad]]="Corregir","Corregir","Ok")</f>
        <v>Ok</v>
      </c>
      <c r="X2042" s="10" t="str">
        <f>+IFERROR(VLOOKUP(Tabla2[[#This Row],[DISTRITO SEGÚN DNI]],Hoja1!$A$2:$B$55,2,FALSE),"No")</f>
        <v>No</v>
      </c>
      <c r="Y2042" s="10" t="str">
        <f>IF(OR(LOWER(Tabla2[[#This Row],[GENERO]])="masculino", LOWER(Tabla2[[#This Row],[GENERO]])="femenino"),"OK","Corregir")</f>
        <v>OK</v>
      </c>
      <c r="Z2042" s="10" t="str">
        <f>+IF(Tabla2[[#This Row],[Nro. DNI / CE]]="","Corregir",IF(LEN(Tabla2[[#This Row],[Nro. DNI / CE]])&gt;=8,"OK","Corregir"))</f>
        <v>OK</v>
      </c>
      <c r="AA2042" s="10">
        <f>COUNTIF(Tabla2[APELLIDOS Y NOMBRES],Tabla2[[#This Row],[APELLIDOS Y NOMBRES]])</f>
        <v>1</v>
      </c>
      <c r="AB2042" t="str">
        <f ca="1">+IFERROR(IF(Tabla2[[#This Row],[FECHA CESE/BAJA]]="","No Aplica",IF(AND(MONTH(Tabla2[[#This Row],[FECHA CESE/BAJA]])=MONTH(TODAY()-30),YEAR(Tabla2[[#This Row],[FECHA CESE/BAJA]])=YEAR(TODAY())),MONTH(TODAY()-30)&amp;"-"&amp;YEAR(TODAY()),"Borrar")),"No aplica")</f>
        <v>No Aplica</v>
      </c>
      <c r="AC2042" t="str">
        <f ca="1">+IFERROR(IF(Tabla2[[#This Row],[FECHA INICIO DE LABORES EN OBRA]]="","No Aplica",IF(AND(MONTH(Tabla2[[#This Row],[FECHA INICIO DE LABORES EN OBRA]])=MONTH(TODAY()-30),YEAR(Tabla2[[#This Row],[FECHA INICIO DE LABORES EN OBRA]])=YEAR(TODAY())),MONTH(TODAY()-30)&amp;"-"&amp;YEAR(TODAY()),"No Aplica")),"No Aplica")</f>
        <v>No Aplica</v>
      </c>
    </row>
    <row r="2043" spans="1:29" x14ac:dyDescent="0.25">
      <c r="A2043" s="2" t="s">
        <v>7160</v>
      </c>
      <c r="B2043" s="3" t="s">
        <v>7161</v>
      </c>
      <c r="C2043" s="3" t="s">
        <v>7161</v>
      </c>
      <c r="D2043" s="3" t="s">
        <v>8230</v>
      </c>
      <c r="E2043" s="3" t="s">
        <v>8231</v>
      </c>
      <c r="F2043" s="36">
        <v>25910</v>
      </c>
      <c r="G2043" s="3">
        <v>2</v>
      </c>
      <c r="H2043" s="3" t="s">
        <v>8232</v>
      </c>
      <c r="I2043" s="3" t="s">
        <v>7436</v>
      </c>
      <c r="J2043" s="3" t="s">
        <v>8233</v>
      </c>
      <c r="K2043" s="3" t="s">
        <v>1481</v>
      </c>
      <c r="L2043" s="8" t="s">
        <v>9813</v>
      </c>
      <c r="M2043" s="5"/>
      <c r="N2043" s="13" t="s">
        <v>1489</v>
      </c>
      <c r="O2043" s="5" t="s">
        <v>8234</v>
      </c>
      <c r="P2043" s="8">
        <v>1</v>
      </c>
      <c r="Q2043" s="9">
        <v>4</v>
      </c>
      <c r="R2043" s="9" t="str">
        <f>IFERROR(VLOOKUP(Tabla2[[#This Row],[CONTRATISTA PRNCIPAL]],Hoja1!$L$5:$M$9,2,FALSE),"CJV")</f>
        <v>CJV</v>
      </c>
      <c r="S2043" s="9" t="str">
        <f>IF(Tabla2[[#This Row],[EMPRESA]]=Tabla2[[#This Row],[CONTRATISTA PRNCIPAL]],"Principal","Secundaria")</f>
        <v>Principal</v>
      </c>
      <c r="T2043" s="10">
        <f>IFERROR(1/COUNTIF(Tabla2[CONTRATISTA PRNCIPAL],Tabla2[[#This Row],[CONTRATISTA PRNCIPAL]]),0)</f>
        <v>3.9215686274509803E-3</v>
      </c>
      <c r="U2043" s="33">
        <f ca="1">IF(((TODAY()-Tabla2[[#This Row],[FECHA NACIMIENTO]])/365)&lt;18,"Corregir", IF(((TODAY()-Tabla2[[#This Row],[FECHA NACIMIENTO]])/365)&gt;80, "Corregir",ROUNDDOWN(((TODAY()-Tabla2[[#This Row],[FECHA NACIMIENTO]])/365),0)))</f>
        <v>52</v>
      </c>
      <c r="V204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043" s="34" t="str">
        <f ca="1">+IF(Tabla2[[#This Row],[Edad]]="Corregir","Corregir","Ok")</f>
        <v>Ok</v>
      </c>
      <c r="X2043" s="10" t="str">
        <f>+IFERROR(VLOOKUP(Tabla2[[#This Row],[DISTRITO SEGÚN DNI]],Hoja1!$A$2:$B$55,2,FALSE),"No")</f>
        <v>No</v>
      </c>
      <c r="Y2043" s="10" t="str">
        <f>IF(OR(LOWER(Tabla2[[#This Row],[GENERO]])="masculino", LOWER(Tabla2[[#This Row],[GENERO]])="femenino"),"OK","Corregir")</f>
        <v>OK</v>
      </c>
      <c r="Z2043" s="10" t="str">
        <f>+IF(Tabla2[[#This Row],[Nro. DNI / CE]]="","Corregir",IF(LEN(Tabla2[[#This Row],[Nro. DNI / CE]])&gt;=8,"OK","Corregir"))</f>
        <v>OK</v>
      </c>
      <c r="AA2043" s="10">
        <f>COUNTIF(Tabla2[APELLIDOS Y NOMBRES],Tabla2[[#This Row],[APELLIDOS Y NOMBRES]])</f>
        <v>1</v>
      </c>
      <c r="AB2043" t="str">
        <f ca="1">+IFERROR(IF(Tabla2[[#This Row],[FECHA CESE/BAJA]]="","No Aplica",IF(AND(MONTH(Tabla2[[#This Row],[FECHA CESE/BAJA]])=MONTH(TODAY()-30),YEAR(Tabla2[[#This Row],[FECHA CESE/BAJA]])=YEAR(TODAY())),MONTH(TODAY()-30)&amp;"-"&amp;YEAR(TODAY()),"Borrar")),"No aplica")</f>
        <v>No Aplica</v>
      </c>
      <c r="AC2043" t="str">
        <f ca="1">+IFERROR(IF(Tabla2[[#This Row],[FECHA INICIO DE LABORES EN OBRA]]="","No Aplica",IF(AND(MONTH(Tabla2[[#This Row],[FECHA INICIO DE LABORES EN OBRA]])=MONTH(TODAY()-30),YEAR(Tabla2[[#This Row],[FECHA INICIO DE LABORES EN OBRA]])=YEAR(TODAY())),MONTH(TODAY()-30)&amp;"-"&amp;YEAR(TODAY()),"No Aplica")),"No Aplica")</f>
        <v>No Aplica</v>
      </c>
    </row>
    <row r="2044" spans="1:29" x14ac:dyDescent="0.25">
      <c r="A2044" s="2" t="s">
        <v>7160</v>
      </c>
      <c r="B2044" s="3" t="s">
        <v>7161</v>
      </c>
      <c r="C2044" s="3" t="s">
        <v>7161</v>
      </c>
      <c r="D2044" s="3" t="s">
        <v>7621</v>
      </c>
      <c r="E2044" s="3" t="s">
        <v>8235</v>
      </c>
      <c r="F2044" s="36">
        <v>34248</v>
      </c>
      <c r="G2044" s="3">
        <v>2</v>
      </c>
      <c r="H2044" s="3" t="s">
        <v>7450</v>
      </c>
      <c r="I2044" s="3" t="s">
        <v>7415</v>
      </c>
      <c r="J2044" s="3" t="s">
        <v>8236</v>
      </c>
      <c r="K2044" s="3" t="s">
        <v>8016</v>
      </c>
      <c r="L2044" s="8" t="s">
        <v>9813</v>
      </c>
      <c r="M2044" s="5"/>
      <c r="N2044" s="13" t="s">
        <v>1489</v>
      </c>
      <c r="O2044" s="5" t="s">
        <v>7624</v>
      </c>
      <c r="P2044" s="8">
        <v>1</v>
      </c>
      <c r="Q2044" s="9">
        <v>4</v>
      </c>
      <c r="R2044" s="9" t="str">
        <f>IFERROR(VLOOKUP(Tabla2[[#This Row],[CONTRATISTA PRNCIPAL]],Hoja1!$L$5:$M$9,2,FALSE),"CJV")</f>
        <v>CJV</v>
      </c>
      <c r="S2044" s="9" t="str">
        <f>IF(Tabla2[[#This Row],[EMPRESA]]=Tabla2[[#This Row],[CONTRATISTA PRNCIPAL]],"Principal","Secundaria")</f>
        <v>Principal</v>
      </c>
      <c r="T2044" s="10">
        <f>IFERROR(1/COUNTIF(Tabla2[CONTRATISTA PRNCIPAL],Tabla2[[#This Row],[CONTRATISTA PRNCIPAL]]),0)</f>
        <v>3.9215686274509803E-3</v>
      </c>
      <c r="U2044" s="33">
        <f ca="1">IF(((TODAY()-Tabla2[[#This Row],[FECHA NACIMIENTO]])/365)&lt;18,"Corregir", IF(((TODAY()-Tabla2[[#This Row],[FECHA NACIMIENTO]])/365)&gt;80, "Corregir",ROUNDDOWN(((TODAY()-Tabla2[[#This Row],[FECHA NACIMIENTO]])/365),0)))</f>
        <v>29</v>
      </c>
      <c r="V204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044" s="34" t="str">
        <f ca="1">+IF(Tabla2[[#This Row],[Edad]]="Corregir","Corregir","Ok")</f>
        <v>Ok</v>
      </c>
      <c r="X2044" s="10" t="str">
        <f>+IFERROR(VLOOKUP(Tabla2[[#This Row],[DISTRITO SEGÚN DNI]],Hoja1!$A$2:$B$55,2,FALSE),"No")</f>
        <v>No</v>
      </c>
      <c r="Y2044" s="10" t="str">
        <f>IF(OR(LOWER(Tabla2[[#This Row],[GENERO]])="masculino", LOWER(Tabla2[[#This Row],[GENERO]])="femenino"),"OK","Corregir")</f>
        <v>OK</v>
      </c>
      <c r="Z2044" s="10" t="str">
        <f>+IF(Tabla2[[#This Row],[Nro. DNI / CE]]="","Corregir",IF(LEN(Tabla2[[#This Row],[Nro. DNI / CE]])&gt;=8,"OK","Corregir"))</f>
        <v>OK</v>
      </c>
      <c r="AA2044" s="10">
        <f>COUNTIF(Tabla2[APELLIDOS Y NOMBRES],Tabla2[[#This Row],[APELLIDOS Y NOMBRES]])</f>
        <v>1</v>
      </c>
      <c r="AB2044" t="str">
        <f ca="1">+IFERROR(IF(Tabla2[[#This Row],[FECHA CESE/BAJA]]="","No Aplica",IF(AND(MONTH(Tabla2[[#This Row],[FECHA CESE/BAJA]])=MONTH(TODAY()-30),YEAR(Tabla2[[#This Row],[FECHA CESE/BAJA]])=YEAR(TODAY())),MONTH(TODAY()-30)&amp;"-"&amp;YEAR(TODAY()),"Borrar")),"No aplica")</f>
        <v>No Aplica</v>
      </c>
      <c r="AC2044" t="str">
        <f ca="1">+IFERROR(IF(Tabla2[[#This Row],[FECHA INICIO DE LABORES EN OBRA]]="","No Aplica",IF(AND(MONTH(Tabla2[[#This Row],[FECHA INICIO DE LABORES EN OBRA]])=MONTH(TODAY()-30),YEAR(Tabla2[[#This Row],[FECHA INICIO DE LABORES EN OBRA]])=YEAR(TODAY())),MONTH(TODAY()-30)&amp;"-"&amp;YEAR(TODAY()),"No Aplica")),"No Aplica")</f>
        <v>No Aplica</v>
      </c>
    </row>
    <row r="2045" spans="1:29" x14ac:dyDescent="0.25">
      <c r="A2045" s="2">
        <v>20556573515</v>
      </c>
      <c r="B2045" s="3" t="s">
        <v>49</v>
      </c>
      <c r="C2045" s="3" t="s">
        <v>49</v>
      </c>
      <c r="D2045" s="3">
        <v>46368302</v>
      </c>
      <c r="E2045" s="3" t="s">
        <v>8554</v>
      </c>
      <c r="F2045" s="36">
        <v>32800</v>
      </c>
      <c r="G2045" s="3">
        <v>1</v>
      </c>
      <c r="H2045" s="3" t="s">
        <v>3067</v>
      </c>
      <c r="I2045" s="3" t="s">
        <v>11190</v>
      </c>
      <c r="J2045" s="3" t="s">
        <v>3069</v>
      </c>
      <c r="K2045" s="3" t="s">
        <v>2078</v>
      </c>
      <c r="L2045" s="8" t="s">
        <v>9813</v>
      </c>
      <c r="M2045" s="5"/>
      <c r="N2045" s="13" t="s">
        <v>1489</v>
      </c>
      <c r="O2045" s="5">
        <v>43696</v>
      </c>
      <c r="P2045" s="8">
        <v>1</v>
      </c>
      <c r="Q2045" s="9">
        <v>2</v>
      </c>
      <c r="R2045" s="9" t="str">
        <f>IFERROR(VLOOKUP(Tabla2[[#This Row],[CONTRATISTA PRNCIPAL]],Hoja1!$L$5:$M$9,2,FALSE),"CJV")</f>
        <v>CJV</v>
      </c>
      <c r="S2045" s="9" t="str">
        <f>IF(Tabla2[[#This Row],[EMPRESA]]=Tabla2[[#This Row],[CONTRATISTA PRNCIPAL]],"Principal","Secundaria")</f>
        <v>Principal</v>
      </c>
      <c r="T2045" s="10">
        <f>IFERROR(1/COUNTIF(Tabla2[CONTRATISTA PRNCIPAL],Tabla2[[#This Row],[CONTRATISTA PRNCIPAL]]),0)</f>
        <v>0.1</v>
      </c>
      <c r="U2045" s="33">
        <f ca="1">IF(((TODAY()-Tabla2[[#This Row],[FECHA NACIMIENTO]])/365)&lt;18,"Corregir", IF(((TODAY()-Tabla2[[#This Row],[FECHA NACIMIENTO]])/365)&gt;80, "Corregir",ROUNDDOWN(((TODAY()-Tabla2[[#This Row],[FECHA NACIMIENTO]])/365),0)))</f>
        <v>33</v>
      </c>
      <c r="V204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045" s="34" t="str">
        <f ca="1">+IF(Tabla2[[#This Row],[Edad]]="Corregir","Corregir","Ok")</f>
        <v>Ok</v>
      </c>
      <c r="X2045" s="10" t="str">
        <f>+IFERROR(VLOOKUP(Tabla2[[#This Row],[DISTRITO SEGÚN DNI]],Hoja1!$A$2:$B$55,2,FALSE),"No")</f>
        <v>ATE</v>
      </c>
      <c r="Y2045" s="10" t="str">
        <f>IF(OR(LOWER(Tabla2[[#This Row],[GENERO]])="masculino", LOWER(Tabla2[[#This Row],[GENERO]])="femenino"),"OK","Corregir")</f>
        <v>OK</v>
      </c>
      <c r="Z2045" s="10" t="str">
        <f>+IF(Tabla2[[#This Row],[Nro. DNI / CE]]="","Corregir",IF(LEN(Tabla2[[#This Row],[Nro. DNI / CE]])&gt;=8,"OK","Corregir"))</f>
        <v>OK</v>
      </c>
      <c r="AA2045" s="10">
        <f>COUNTIF(Tabla2[APELLIDOS Y NOMBRES],Tabla2[[#This Row],[APELLIDOS Y NOMBRES]])</f>
        <v>1</v>
      </c>
      <c r="AB2045" t="str">
        <f ca="1">+IFERROR(IF(Tabla2[[#This Row],[FECHA CESE/BAJA]]="","No Aplica",IF(AND(MONTH(Tabla2[[#This Row],[FECHA CESE/BAJA]])=MONTH(TODAY()-30),YEAR(Tabla2[[#This Row],[FECHA CESE/BAJA]])=YEAR(TODAY())),MONTH(TODAY()-30)&amp;"-"&amp;YEAR(TODAY()),"Borrar")),"No aplica")</f>
        <v>No Aplica</v>
      </c>
      <c r="AC2045" t="str">
        <f ca="1">+IFERROR(IF(Tabla2[[#This Row],[FECHA INICIO DE LABORES EN OBRA]]="","No Aplica",IF(AND(MONTH(Tabla2[[#This Row],[FECHA INICIO DE LABORES EN OBRA]])=MONTH(TODAY()-30),YEAR(Tabla2[[#This Row],[FECHA INICIO DE LABORES EN OBRA]])=YEAR(TODAY())),MONTH(TODAY()-30)&amp;"-"&amp;YEAR(TODAY()),"No Aplica")),"No Aplica")</f>
        <v>No Aplica</v>
      </c>
    </row>
    <row r="2046" spans="1:29" x14ac:dyDescent="0.25">
      <c r="A2046" s="2">
        <v>20556573515</v>
      </c>
      <c r="B2046" s="3" t="s">
        <v>49</v>
      </c>
      <c r="C2046" s="3" t="s">
        <v>49</v>
      </c>
      <c r="D2046" s="3">
        <v>44748120</v>
      </c>
      <c r="E2046" s="3" t="s">
        <v>8555</v>
      </c>
      <c r="F2046" s="36">
        <v>32129</v>
      </c>
      <c r="G2046" s="3">
        <v>1</v>
      </c>
      <c r="H2046" s="3" t="s">
        <v>3070</v>
      </c>
      <c r="I2046" s="3" t="s">
        <v>11190</v>
      </c>
      <c r="J2046" s="3" t="s">
        <v>3071</v>
      </c>
      <c r="K2046" s="3" t="s">
        <v>2078</v>
      </c>
      <c r="L2046" s="8" t="s">
        <v>9818</v>
      </c>
      <c r="M2046" s="5"/>
      <c r="N2046" s="13" t="s">
        <v>1489</v>
      </c>
      <c r="O2046" s="5">
        <v>43886</v>
      </c>
      <c r="P2046" s="8">
        <v>1</v>
      </c>
      <c r="Q2046" s="9">
        <v>2</v>
      </c>
      <c r="R2046" s="9" t="str">
        <f>IFERROR(VLOOKUP(Tabla2[[#This Row],[CONTRATISTA PRNCIPAL]],Hoja1!$L$5:$M$9,2,FALSE),"CJV")</f>
        <v>CJV</v>
      </c>
      <c r="S2046" s="9" t="str">
        <f>IF(Tabla2[[#This Row],[EMPRESA]]=Tabla2[[#This Row],[CONTRATISTA PRNCIPAL]],"Principal","Secundaria")</f>
        <v>Principal</v>
      </c>
      <c r="T2046" s="10">
        <f>IFERROR(1/COUNTIF(Tabla2[CONTRATISTA PRNCIPAL],Tabla2[[#This Row],[CONTRATISTA PRNCIPAL]]),0)</f>
        <v>0.1</v>
      </c>
      <c r="U2046" s="33">
        <f ca="1">IF(((TODAY()-Tabla2[[#This Row],[FECHA NACIMIENTO]])/365)&lt;18,"Corregir", IF(((TODAY()-Tabla2[[#This Row],[FECHA NACIMIENTO]])/365)&gt;80, "Corregir",ROUNDDOWN(((TODAY()-Tabla2[[#This Row],[FECHA NACIMIENTO]])/365),0)))</f>
        <v>35</v>
      </c>
      <c r="V204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046" s="34" t="str">
        <f ca="1">+IF(Tabla2[[#This Row],[Edad]]="Corregir","Corregir","Ok")</f>
        <v>Ok</v>
      </c>
      <c r="X2046" s="10" t="str">
        <f>+IFERROR(VLOOKUP(Tabla2[[#This Row],[DISTRITO SEGÚN DNI]],Hoja1!$A$2:$B$55,2,FALSE),"No")</f>
        <v>ATE</v>
      </c>
      <c r="Y2046" s="10" t="str">
        <f>IF(OR(LOWER(Tabla2[[#This Row],[GENERO]])="masculino", LOWER(Tabla2[[#This Row],[GENERO]])="femenino"),"OK","Corregir")</f>
        <v>OK</v>
      </c>
      <c r="Z2046" s="10" t="str">
        <f>+IF(Tabla2[[#This Row],[Nro. DNI / CE]]="","Corregir",IF(LEN(Tabla2[[#This Row],[Nro. DNI / CE]])&gt;=8,"OK","Corregir"))</f>
        <v>OK</v>
      </c>
      <c r="AA2046" s="10">
        <f>COUNTIF(Tabla2[APELLIDOS Y NOMBRES],Tabla2[[#This Row],[APELLIDOS Y NOMBRES]])</f>
        <v>1</v>
      </c>
      <c r="AB2046" t="str">
        <f ca="1">+IFERROR(IF(Tabla2[[#This Row],[FECHA CESE/BAJA]]="","No Aplica",IF(AND(MONTH(Tabla2[[#This Row],[FECHA CESE/BAJA]])=MONTH(TODAY()-30),YEAR(Tabla2[[#This Row],[FECHA CESE/BAJA]])=YEAR(TODAY())),MONTH(TODAY()-30)&amp;"-"&amp;YEAR(TODAY()),"Borrar")),"No aplica")</f>
        <v>No Aplica</v>
      </c>
      <c r="AC2046" t="str">
        <f ca="1">+IFERROR(IF(Tabla2[[#This Row],[FECHA INICIO DE LABORES EN OBRA]]="","No Aplica",IF(AND(MONTH(Tabla2[[#This Row],[FECHA INICIO DE LABORES EN OBRA]])=MONTH(TODAY()-30),YEAR(Tabla2[[#This Row],[FECHA INICIO DE LABORES EN OBRA]])=YEAR(TODAY())),MONTH(TODAY()-30)&amp;"-"&amp;YEAR(TODAY()),"No Aplica")),"No Aplica")</f>
        <v>No Aplica</v>
      </c>
    </row>
    <row r="2047" spans="1:29" x14ac:dyDescent="0.25">
      <c r="A2047" s="2">
        <v>20556573515</v>
      </c>
      <c r="B2047" s="3" t="s">
        <v>49</v>
      </c>
      <c r="C2047" s="3" t="s">
        <v>49</v>
      </c>
      <c r="D2047" s="3">
        <v>41543914</v>
      </c>
      <c r="E2047" s="3" t="s">
        <v>8556</v>
      </c>
      <c r="F2047" s="36">
        <v>30270</v>
      </c>
      <c r="G2047" s="3">
        <v>1</v>
      </c>
      <c r="H2047" s="3" t="s">
        <v>3072</v>
      </c>
      <c r="I2047" s="3" t="s">
        <v>11190</v>
      </c>
      <c r="J2047" s="3" t="s">
        <v>8557</v>
      </c>
      <c r="K2047" s="3" t="s">
        <v>2094</v>
      </c>
      <c r="L2047" s="8" t="s">
        <v>9813</v>
      </c>
      <c r="M2047" s="5"/>
      <c r="N2047" s="13" t="s">
        <v>1489</v>
      </c>
      <c r="O2047" s="5">
        <v>44604</v>
      </c>
      <c r="P2047" s="8">
        <v>1</v>
      </c>
      <c r="Q2047" s="9">
        <v>1</v>
      </c>
      <c r="R2047" s="9" t="str">
        <f>IFERROR(VLOOKUP(Tabla2[[#This Row],[CONTRATISTA PRNCIPAL]],Hoja1!$L$5:$M$9,2,FALSE),"CJV")</f>
        <v>CJV</v>
      </c>
      <c r="S2047" s="9" t="str">
        <f>IF(Tabla2[[#This Row],[EMPRESA]]=Tabla2[[#This Row],[CONTRATISTA PRNCIPAL]],"Principal","Secundaria")</f>
        <v>Principal</v>
      </c>
      <c r="T2047" s="10">
        <f>IFERROR(1/COUNTIF(Tabla2[CONTRATISTA PRNCIPAL],Tabla2[[#This Row],[CONTRATISTA PRNCIPAL]]),0)</f>
        <v>0.1</v>
      </c>
      <c r="U2047" s="33">
        <f ca="1">IF(((TODAY()-Tabla2[[#This Row],[FECHA NACIMIENTO]])/365)&lt;18,"Corregir", IF(((TODAY()-Tabla2[[#This Row],[FECHA NACIMIENTO]])/365)&gt;80, "Corregir",ROUNDDOWN(((TODAY()-Tabla2[[#This Row],[FECHA NACIMIENTO]])/365),0)))</f>
        <v>40</v>
      </c>
      <c r="V204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047" s="34" t="str">
        <f ca="1">+IF(Tabla2[[#This Row],[Edad]]="Corregir","Corregir","Ok")</f>
        <v>Ok</v>
      </c>
      <c r="X2047" s="10" t="str">
        <f>+IFERROR(VLOOKUP(Tabla2[[#This Row],[DISTRITO SEGÚN DNI]],Hoja1!$A$2:$B$55,2,FALSE),"No")</f>
        <v>No</v>
      </c>
      <c r="Y2047" s="10" t="str">
        <f>IF(OR(LOWER(Tabla2[[#This Row],[GENERO]])="masculino", LOWER(Tabla2[[#This Row],[GENERO]])="femenino"),"OK","Corregir")</f>
        <v>OK</v>
      </c>
      <c r="Z2047" s="10" t="str">
        <f>+IF(Tabla2[[#This Row],[Nro. DNI / CE]]="","Corregir",IF(LEN(Tabla2[[#This Row],[Nro. DNI / CE]])&gt;=8,"OK","Corregir"))</f>
        <v>OK</v>
      </c>
      <c r="AA2047" s="10">
        <f>COUNTIF(Tabla2[APELLIDOS Y NOMBRES],Tabla2[[#This Row],[APELLIDOS Y NOMBRES]])</f>
        <v>1</v>
      </c>
      <c r="AB2047" t="str">
        <f ca="1">+IFERROR(IF(Tabla2[[#This Row],[FECHA CESE/BAJA]]="","No Aplica",IF(AND(MONTH(Tabla2[[#This Row],[FECHA CESE/BAJA]])=MONTH(TODAY()-30),YEAR(Tabla2[[#This Row],[FECHA CESE/BAJA]])=YEAR(TODAY())),MONTH(TODAY()-30)&amp;"-"&amp;YEAR(TODAY()),"Borrar")),"No aplica")</f>
        <v>No Aplica</v>
      </c>
      <c r="AC2047" t="str">
        <f ca="1">+IFERROR(IF(Tabla2[[#This Row],[FECHA INICIO DE LABORES EN OBRA]]="","No Aplica",IF(AND(MONTH(Tabla2[[#This Row],[FECHA INICIO DE LABORES EN OBRA]])=MONTH(TODAY()-30),YEAR(Tabla2[[#This Row],[FECHA INICIO DE LABORES EN OBRA]])=YEAR(TODAY())),MONTH(TODAY()-30)&amp;"-"&amp;YEAR(TODAY()),"No Aplica")),"No Aplica")</f>
        <v>No Aplica</v>
      </c>
    </row>
    <row r="2048" spans="1:29" x14ac:dyDescent="0.25">
      <c r="A2048" s="2">
        <v>20556573515</v>
      </c>
      <c r="B2048" s="3" t="s">
        <v>49</v>
      </c>
      <c r="C2048" s="3" t="s">
        <v>49</v>
      </c>
      <c r="D2048" s="3">
        <v>46440553</v>
      </c>
      <c r="E2048" s="3" t="s">
        <v>8558</v>
      </c>
      <c r="F2048" s="36">
        <v>33047</v>
      </c>
      <c r="G2048" s="3">
        <v>1</v>
      </c>
      <c r="H2048" s="3" t="s">
        <v>3075</v>
      </c>
      <c r="I2048" s="3" t="s">
        <v>11190</v>
      </c>
      <c r="J2048" s="3" t="s">
        <v>3076</v>
      </c>
      <c r="K2048" s="3" t="s">
        <v>2450</v>
      </c>
      <c r="L2048" s="8" t="s">
        <v>9813</v>
      </c>
      <c r="M2048" s="5"/>
      <c r="N2048" s="13" t="s">
        <v>1489</v>
      </c>
      <c r="O2048" s="5">
        <v>44659</v>
      </c>
      <c r="P2048" s="8">
        <v>1</v>
      </c>
      <c r="Q2048" s="9">
        <v>1</v>
      </c>
      <c r="R2048" s="9" t="str">
        <f>IFERROR(VLOOKUP(Tabla2[[#This Row],[CONTRATISTA PRNCIPAL]],Hoja1!$L$5:$M$9,2,FALSE),"CJV")</f>
        <v>CJV</v>
      </c>
      <c r="S2048" s="9" t="str">
        <f>IF(Tabla2[[#This Row],[EMPRESA]]=Tabla2[[#This Row],[CONTRATISTA PRNCIPAL]],"Principal","Secundaria")</f>
        <v>Principal</v>
      </c>
      <c r="T2048" s="10">
        <f>IFERROR(1/COUNTIF(Tabla2[CONTRATISTA PRNCIPAL],Tabla2[[#This Row],[CONTRATISTA PRNCIPAL]]),0)</f>
        <v>0.1</v>
      </c>
      <c r="U2048" s="33">
        <f ca="1">IF(((TODAY()-Tabla2[[#This Row],[FECHA NACIMIENTO]])/365)&lt;18,"Corregir", IF(((TODAY()-Tabla2[[#This Row],[FECHA NACIMIENTO]])/365)&gt;80, "Corregir",ROUNDDOWN(((TODAY()-Tabla2[[#This Row],[FECHA NACIMIENTO]])/365),0)))</f>
        <v>33</v>
      </c>
      <c r="V204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048" s="34" t="str">
        <f ca="1">+IF(Tabla2[[#This Row],[Edad]]="Corregir","Corregir","Ok")</f>
        <v>Ok</v>
      </c>
      <c r="X2048" s="10" t="str">
        <f>+IFERROR(VLOOKUP(Tabla2[[#This Row],[DISTRITO SEGÚN DNI]],Hoja1!$A$2:$B$55,2,FALSE),"No")</f>
        <v>No</v>
      </c>
      <c r="Y2048" s="10" t="str">
        <f>IF(OR(LOWER(Tabla2[[#This Row],[GENERO]])="masculino", LOWER(Tabla2[[#This Row],[GENERO]])="femenino"),"OK","Corregir")</f>
        <v>OK</v>
      </c>
      <c r="Z2048" s="10" t="str">
        <f>+IF(Tabla2[[#This Row],[Nro. DNI / CE]]="","Corregir",IF(LEN(Tabla2[[#This Row],[Nro. DNI / CE]])&gt;=8,"OK","Corregir"))</f>
        <v>OK</v>
      </c>
      <c r="AA2048" s="10">
        <f>COUNTIF(Tabla2[APELLIDOS Y NOMBRES],Tabla2[[#This Row],[APELLIDOS Y NOMBRES]])</f>
        <v>1</v>
      </c>
      <c r="AB2048" t="str">
        <f ca="1">+IFERROR(IF(Tabla2[[#This Row],[FECHA CESE/BAJA]]="","No Aplica",IF(AND(MONTH(Tabla2[[#This Row],[FECHA CESE/BAJA]])=MONTH(TODAY()-30),YEAR(Tabla2[[#This Row],[FECHA CESE/BAJA]])=YEAR(TODAY())),MONTH(TODAY()-30)&amp;"-"&amp;YEAR(TODAY()),"Borrar")),"No aplica")</f>
        <v>No Aplica</v>
      </c>
      <c r="AC2048" t="str">
        <f ca="1">+IFERROR(IF(Tabla2[[#This Row],[FECHA INICIO DE LABORES EN OBRA]]="","No Aplica",IF(AND(MONTH(Tabla2[[#This Row],[FECHA INICIO DE LABORES EN OBRA]])=MONTH(TODAY()-30),YEAR(Tabla2[[#This Row],[FECHA INICIO DE LABORES EN OBRA]])=YEAR(TODAY())),MONTH(TODAY()-30)&amp;"-"&amp;YEAR(TODAY()),"No Aplica")),"No Aplica")</f>
        <v>No Aplica</v>
      </c>
    </row>
    <row r="2049" spans="1:29" x14ac:dyDescent="0.25">
      <c r="A2049" s="2">
        <v>20556573515</v>
      </c>
      <c r="B2049" s="3" t="s">
        <v>49</v>
      </c>
      <c r="C2049" s="3" t="s">
        <v>49</v>
      </c>
      <c r="D2049" s="3">
        <v>73227471</v>
      </c>
      <c r="E2049" s="3" t="s">
        <v>8559</v>
      </c>
      <c r="F2049" s="36">
        <v>35901</v>
      </c>
      <c r="G2049" s="3">
        <v>1</v>
      </c>
      <c r="H2049" s="3" t="s">
        <v>3077</v>
      </c>
      <c r="I2049" s="3" t="s">
        <v>11190</v>
      </c>
      <c r="J2049" s="3" t="s">
        <v>3078</v>
      </c>
      <c r="K2049" s="3" t="s">
        <v>1495</v>
      </c>
      <c r="L2049" s="8" t="s">
        <v>9813</v>
      </c>
      <c r="M2049" s="5"/>
      <c r="N2049" s="13" t="s">
        <v>1489</v>
      </c>
      <c r="O2049" s="5">
        <v>44798</v>
      </c>
      <c r="P2049" s="8">
        <v>1</v>
      </c>
      <c r="Q2049" s="9">
        <v>1</v>
      </c>
      <c r="R2049" s="9" t="str">
        <f>IFERROR(VLOOKUP(Tabla2[[#This Row],[CONTRATISTA PRNCIPAL]],Hoja1!$L$5:$M$9,2,FALSE),"CJV")</f>
        <v>CJV</v>
      </c>
      <c r="S2049" s="9" t="str">
        <f>IF(Tabla2[[#This Row],[EMPRESA]]=Tabla2[[#This Row],[CONTRATISTA PRNCIPAL]],"Principal","Secundaria")</f>
        <v>Principal</v>
      </c>
      <c r="T2049" s="10">
        <f>IFERROR(1/COUNTIF(Tabla2[CONTRATISTA PRNCIPAL],Tabla2[[#This Row],[CONTRATISTA PRNCIPAL]]),0)</f>
        <v>0.1</v>
      </c>
      <c r="U2049" s="33">
        <f ca="1">IF(((TODAY()-Tabla2[[#This Row],[FECHA NACIMIENTO]])/365)&lt;18,"Corregir", IF(((TODAY()-Tabla2[[#This Row],[FECHA NACIMIENTO]])/365)&gt;80, "Corregir",ROUNDDOWN(((TODAY()-Tabla2[[#This Row],[FECHA NACIMIENTO]])/365),0)))</f>
        <v>25</v>
      </c>
      <c r="V204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049" s="34" t="str">
        <f ca="1">+IF(Tabla2[[#This Row],[Edad]]="Corregir","Corregir","Ok")</f>
        <v>Ok</v>
      </c>
      <c r="X2049" s="10" t="str">
        <f>+IFERROR(VLOOKUP(Tabla2[[#This Row],[DISTRITO SEGÚN DNI]],Hoja1!$A$2:$B$55,2,FALSE),"No")</f>
        <v>No</v>
      </c>
      <c r="Y2049" s="10" t="str">
        <f>IF(OR(LOWER(Tabla2[[#This Row],[GENERO]])="masculino", LOWER(Tabla2[[#This Row],[GENERO]])="femenino"),"OK","Corregir")</f>
        <v>OK</v>
      </c>
      <c r="Z2049" s="10" t="str">
        <f>+IF(Tabla2[[#This Row],[Nro. DNI / CE]]="","Corregir",IF(LEN(Tabla2[[#This Row],[Nro. DNI / CE]])&gt;=8,"OK","Corregir"))</f>
        <v>OK</v>
      </c>
      <c r="AA2049" s="10">
        <f>COUNTIF(Tabla2[APELLIDOS Y NOMBRES],Tabla2[[#This Row],[APELLIDOS Y NOMBRES]])</f>
        <v>1</v>
      </c>
      <c r="AB2049" t="str">
        <f ca="1">+IFERROR(IF(Tabla2[[#This Row],[FECHA CESE/BAJA]]="","No Aplica",IF(AND(MONTH(Tabla2[[#This Row],[FECHA CESE/BAJA]])=MONTH(TODAY()-30),YEAR(Tabla2[[#This Row],[FECHA CESE/BAJA]])=YEAR(TODAY())),MONTH(TODAY()-30)&amp;"-"&amp;YEAR(TODAY()),"Borrar")),"No aplica")</f>
        <v>No Aplica</v>
      </c>
      <c r="AC2049" t="str">
        <f ca="1">+IFERROR(IF(Tabla2[[#This Row],[FECHA INICIO DE LABORES EN OBRA]]="","No Aplica",IF(AND(MONTH(Tabla2[[#This Row],[FECHA INICIO DE LABORES EN OBRA]])=MONTH(TODAY()-30),YEAR(Tabla2[[#This Row],[FECHA INICIO DE LABORES EN OBRA]])=YEAR(TODAY())),MONTH(TODAY()-30)&amp;"-"&amp;YEAR(TODAY()),"No Aplica")),"No Aplica")</f>
        <v>No Aplica</v>
      </c>
    </row>
    <row r="2050" spans="1:29" x14ac:dyDescent="0.25">
      <c r="A2050" s="2">
        <v>20556573515</v>
      </c>
      <c r="B2050" s="3" t="s">
        <v>49</v>
      </c>
      <c r="C2050" s="3" t="s">
        <v>49</v>
      </c>
      <c r="D2050" s="3">
        <v>10502721</v>
      </c>
      <c r="E2050" s="3" t="s">
        <v>8560</v>
      </c>
      <c r="F2050" s="36">
        <v>20503</v>
      </c>
      <c r="G2050" s="3">
        <v>1</v>
      </c>
      <c r="H2050" s="3" t="s">
        <v>3079</v>
      </c>
      <c r="I2050" s="3" t="s">
        <v>11190</v>
      </c>
      <c r="J2050" s="3" t="s">
        <v>3080</v>
      </c>
      <c r="K2050" s="3" t="s">
        <v>2078</v>
      </c>
      <c r="L2050" s="8" t="s">
        <v>9813</v>
      </c>
      <c r="M2050" s="5"/>
      <c r="N2050" s="13" t="s">
        <v>1489</v>
      </c>
      <c r="O2050" s="5">
        <v>44872</v>
      </c>
      <c r="P2050" s="8">
        <v>1</v>
      </c>
      <c r="Q2050" s="9">
        <v>1</v>
      </c>
      <c r="R2050" s="9" t="str">
        <f>IFERROR(VLOOKUP(Tabla2[[#This Row],[CONTRATISTA PRNCIPAL]],Hoja1!$L$5:$M$9,2,FALSE),"CJV")</f>
        <v>CJV</v>
      </c>
      <c r="S2050" s="9" t="str">
        <f>IF(Tabla2[[#This Row],[EMPRESA]]=Tabla2[[#This Row],[CONTRATISTA PRNCIPAL]],"Principal","Secundaria")</f>
        <v>Principal</v>
      </c>
      <c r="T2050" s="10">
        <f>IFERROR(1/COUNTIF(Tabla2[CONTRATISTA PRNCIPAL],Tabla2[[#This Row],[CONTRATISTA PRNCIPAL]]),0)</f>
        <v>0.1</v>
      </c>
      <c r="U2050" s="33">
        <f ca="1">IF(((TODAY()-Tabla2[[#This Row],[FECHA NACIMIENTO]])/365)&lt;18,"Corregir", IF(((TODAY()-Tabla2[[#This Row],[FECHA NACIMIENTO]])/365)&gt;80, "Corregir",ROUNDDOWN(((TODAY()-Tabla2[[#This Row],[FECHA NACIMIENTO]])/365),0)))</f>
        <v>67</v>
      </c>
      <c r="V205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2050" s="34" t="str">
        <f ca="1">+IF(Tabla2[[#This Row],[Edad]]="Corregir","Corregir","Ok")</f>
        <v>Ok</v>
      </c>
      <c r="X2050" s="10" t="str">
        <f>+IFERROR(VLOOKUP(Tabla2[[#This Row],[DISTRITO SEGÚN DNI]],Hoja1!$A$2:$B$55,2,FALSE),"No")</f>
        <v>ATE</v>
      </c>
      <c r="Y2050" s="10" t="str">
        <f>IF(OR(LOWER(Tabla2[[#This Row],[GENERO]])="masculino", LOWER(Tabla2[[#This Row],[GENERO]])="femenino"),"OK","Corregir")</f>
        <v>OK</v>
      </c>
      <c r="Z2050" s="10" t="str">
        <f>+IF(Tabla2[[#This Row],[Nro. DNI / CE]]="","Corregir",IF(LEN(Tabla2[[#This Row],[Nro. DNI / CE]])&gt;=8,"OK","Corregir"))</f>
        <v>OK</v>
      </c>
      <c r="AA2050" s="10">
        <f>COUNTIF(Tabla2[APELLIDOS Y NOMBRES],Tabla2[[#This Row],[APELLIDOS Y NOMBRES]])</f>
        <v>1</v>
      </c>
      <c r="AB2050" t="str">
        <f ca="1">+IFERROR(IF(Tabla2[[#This Row],[FECHA CESE/BAJA]]="","No Aplica",IF(AND(MONTH(Tabla2[[#This Row],[FECHA CESE/BAJA]])=MONTH(TODAY()-30),YEAR(Tabla2[[#This Row],[FECHA CESE/BAJA]])=YEAR(TODAY())),MONTH(TODAY()-30)&amp;"-"&amp;YEAR(TODAY()),"Borrar")),"No aplica")</f>
        <v>No Aplica</v>
      </c>
      <c r="AC2050" t="str">
        <f ca="1">+IFERROR(IF(Tabla2[[#This Row],[FECHA INICIO DE LABORES EN OBRA]]="","No Aplica",IF(AND(MONTH(Tabla2[[#This Row],[FECHA INICIO DE LABORES EN OBRA]])=MONTH(TODAY()-30),YEAR(Tabla2[[#This Row],[FECHA INICIO DE LABORES EN OBRA]])=YEAR(TODAY())),MONTH(TODAY()-30)&amp;"-"&amp;YEAR(TODAY()),"No Aplica")),"No Aplica")</f>
        <v>No Aplica</v>
      </c>
    </row>
    <row r="2051" spans="1:29" x14ac:dyDescent="0.25">
      <c r="A2051" s="2">
        <v>20556573515</v>
      </c>
      <c r="B2051" s="3" t="s">
        <v>49</v>
      </c>
      <c r="C2051" s="3" t="s">
        <v>49</v>
      </c>
      <c r="D2051" s="3">
        <v>70345702</v>
      </c>
      <c r="E2051" s="3" t="s">
        <v>8561</v>
      </c>
      <c r="F2051" s="36">
        <v>35893</v>
      </c>
      <c r="G2051" s="3">
        <v>1</v>
      </c>
      <c r="H2051" s="3" t="s">
        <v>3081</v>
      </c>
      <c r="I2051" s="3" t="s">
        <v>11190</v>
      </c>
      <c r="J2051" s="3" t="s">
        <v>3082</v>
      </c>
      <c r="K2051" s="3" t="s">
        <v>85</v>
      </c>
      <c r="L2051" s="8" t="s">
        <v>9818</v>
      </c>
      <c r="M2051" s="5"/>
      <c r="N2051" s="13" t="s">
        <v>1489</v>
      </c>
      <c r="O2051" s="5">
        <v>44888</v>
      </c>
      <c r="P2051" s="8">
        <v>1</v>
      </c>
      <c r="Q2051" s="9">
        <v>1</v>
      </c>
      <c r="R2051" s="9" t="str">
        <f>IFERROR(VLOOKUP(Tabla2[[#This Row],[CONTRATISTA PRNCIPAL]],Hoja1!$L$5:$M$9,2,FALSE),"CJV")</f>
        <v>CJV</v>
      </c>
      <c r="S2051" s="9" t="str">
        <f>IF(Tabla2[[#This Row],[EMPRESA]]=Tabla2[[#This Row],[CONTRATISTA PRNCIPAL]],"Principal","Secundaria")</f>
        <v>Principal</v>
      </c>
      <c r="T2051" s="10">
        <f>IFERROR(1/COUNTIF(Tabla2[CONTRATISTA PRNCIPAL],Tabla2[[#This Row],[CONTRATISTA PRNCIPAL]]),0)</f>
        <v>0.1</v>
      </c>
      <c r="U2051" s="33">
        <f ca="1">IF(((TODAY()-Tabla2[[#This Row],[FECHA NACIMIENTO]])/365)&lt;18,"Corregir", IF(((TODAY()-Tabla2[[#This Row],[FECHA NACIMIENTO]])/365)&gt;80, "Corregir",ROUNDDOWN(((TODAY()-Tabla2[[#This Row],[FECHA NACIMIENTO]])/365),0)))</f>
        <v>25</v>
      </c>
      <c r="V205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051" s="34" t="str">
        <f ca="1">+IF(Tabla2[[#This Row],[Edad]]="Corregir","Corregir","Ok")</f>
        <v>Ok</v>
      </c>
      <c r="X2051" s="10" t="str">
        <f>+IFERROR(VLOOKUP(Tabla2[[#This Row],[DISTRITO SEGÚN DNI]],Hoja1!$A$2:$B$55,2,FALSE),"No")</f>
        <v>No</v>
      </c>
      <c r="Y2051" s="10" t="str">
        <f>IF(OR(LOWER(Tabla2[[#This Row],[GENERO]])="masculino", LOWER(Tabla2[[#This Row],[GENERO]])="femenino"),"OK","Corregir")</f>
        <v>OK</v>
      </c>
      <c r="Z2051" s="10" t="str">
        <f>+IF(Tabla2[[#This Row],[Nro. DNI / CE]]="","Corregir",IF(LEN(Tabla2[[#This Row],[Nro. DNI / CE]])&gt;=8,"OK","Corregir"))</f>
        <v>OK</v>
      </c>
      <c r="AA2051" s="10">
        <f>COUNTIF(Tabla2[APELLIDOS Y NOMBRES],Tabla2[[#This Row],[APELLIDOS Y NOMBRES]])</f>
        <v>1</v>
      </c>
      <c r="AB2051" t="str">
        <f ca="1">+IFERROR(IF(Tabla2[[#This Row],[FECHA CESE/BAJA]]="","No Aplica",IF(AND(MONTH(Tabla2[[#This Row],[FECHA CESE/BAJA]])=MONTH(TODAY()-30),YEAR(Tabla2[[#This Row],[FECHA CESE/BAJA]])=YEAR(TODAY())),MONTH(TODAY()-30)&amp;"-"&amp;YEAR(TODAY()),"Borrar")),"No aplica")</f>
        <v>No Aplica</v>
      </c>
      <c r="AC2051" t="str">
        <f ca="1">+IFERROR(IF(Tabla2[[#This Row],[FECHA INICIO DE LABORES EN OBRA]]="","No Aplica",IF(AND(MONTH(Tabla2[[#This Row],[FECHA INICIO DE LABORES EN OBRA]])=MONTH(TODAY()-30),YEAR(Tabla2[[#This Row],[FECHA INICIO DE LABORES EN OBRA]])=YEAR(TODAY())),MONTH(TODAY()-30)&amp;"-"&amp;YEAR(TODAY()),"No Aplica")),"No Aplica")</f>
        <v>No Aplica</v>
      </c>
    </row>
    <row r="2052" spans="1:29" x14ac:dyDescent="0.25">
      <c r="A2052" s="2">
        <v>20556573515</v>
      </c>
      <c r="B2052" s="3" t="s">
        <v>49</v>
      </c>
      <c r="C2052" s="3" t="s">
        <v>49</v>
      </c>
      <c r="D2052" s="3">
        <v>73980877</v>
      </c>
      <c r="E2052" s="3" t="s">
        <v>8562</v>
      </c>
      <c r="F2052" s="36">
        <v>35799</v>
      </c>
      <c r="G2052" s="3">
        <v>1</v>
      </c>
      <c r="H2052" s="3" t="s">
        <v>3083</v>
      </c>
      <c r="I2052" s="3" t="s">
        <v>11190</v>
      </c>
      <c r="J2052" s="3" t="s">
        <v>3084</v>
      </c>
      <c r="K2052" s="3" t="s">
        <v>2106</v>
      </c>
      <c r="L2052" s="8" t="s">
        <v>9813</v>
      </c>
      <c r="M2052" s="5"/>
      <c r="N2052" s="13" t="s">
        <v>1489</v>
      </c>
      <c r="O2052" s="5">
        <v>44890</v>
      </c>
      <c r="P2052" s="8">
        <v>1</v>
      </c>
      <c r="Q2052" s="9">
        <v>1</v>
      </c>
      <c r="R2052" s="9" t="str">
        <f>IFERROR(VLOOKUP(Tabla2[[#This Row],[CONTRATISTA PRNCIPAL]],Hoja1!$L$5:$M$9,2,FALSE),"CJV")</f>
        <v>CJV</v>
      </c>
      <c r="S2052" s="9" t="str">
        <f>IF(Tabla2[[#This Row],[EMPRESA]]=Tabla2[[#This Row],[CONTRATISTA PRNCIPAL]],"Principal","Secundaria")</f>
        <v>Principal</v>
      </c>
      <c r="T2052" s="10">
        <f>IFERROR(1/COUNTIF(Tabla2[CONTRATISTA PRNCIPAL],Tabla2[[#This Row],[CONTRATISTA PRNCIPAL]]),0)</f>
        <v>0.1</v>
      </c>
      <c r="U2052" s="33">
        <f ca="1">IF(((TODAY()-Tabla2[[#This Row],[FECHA NACIMIENTO]])/365)&lt;18,"Corregir", IF(((TODAY()-Tabla2[[#This Row],[FECHA NACIMIENTO]])/365)&gt;80, "Corregir",ROUNDDOWN(((TODAY()-Tabla2[[#This Row],[FECHA NACIMIENTO]])/365),0)))</f>
        <v>25</v>
      </c>
      <c r="V205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052" s="34" t="str">
        <f ca="1">+IF(Tabla2[[#This Row],[Edad]]="Corregir","Corregir","Ok")</f>
        <v>Ok</v>
      </c>
      <c r="X2052" s="10" t="str">
        <f>+IFERROR(VLOOKUP(Tabla2[[#This Row],[DISTRITO SEGÚN DNI]],Hoja1!$A$2:$B$55,2,FALSE),"No")</f>
        <v>No</v>
      </c>
      <c r="Y2052" s="10" t="str">
        <f>IF(OR(LOWER(Tabla2[[#This Row],[GENERO]])="masculino", LOWER(Tabla2[[#This Row],[GENERO]])="femenino"),"OK","Corregir")</f>
        <v>OK</v>
      </c>
      <c r="Z2052" s="10" t="str">
        <f>+IF(Tabla2[[#This Row],[Nro. DNI / CE]]="","Corregir",IF(LEN(Tabla2[[#This Row],[Nro. DNI / CE]])&gt;=8,"OK","Corregir"))</f>
        <v>OK</v>
      </c>
      <c r="AA2052" s="10">
        <f>COUNTIF(Tabla2[APELLIDOS Y NOMBRES],Tabla2[[#This Row],[APELLIDOS Y NOMBRES]])</f>
        <v>1</v>
      </c>
      <c r="AB2052" t="str">
        <f ca="1">+IFERROR(IF(Tabla2[[#This Row],[FECHA CESE/BAJA]]="","No Aplica",IF(AND(MONTH(Tabla2[[#This Row],[FECHA CESE/BAJA]])=MONTH(TODAY()-30),YEAR(Tabla2[[#This Row],[FECHA CESE/BAJA]])=YEAR(TODAY())),MONTH(TODAY()-30)&amp;"-"&amp;YEAR(TODAY()),"Borrar")),"No aplica")</f>
        <v>No Aplica</v>
      </c>
      <c r="AC2052" t="str">
        <f ca="1">+IFERROR(IF(Tabla2[[#This Row],[FECHA INICIO DE LABORES EN OBRA]]="","No Aplica",IF(AND(MONTH(Tabla2[[#This Row],[FECHA INICIO DE LABORES EN OBRA]])=MONTH(TODAY()-30),YEAR(Tabla2[[#This Row],[FECHA INICIO DE LABORES EN OBRA]])=YEAR(TODAY())),MONTH(TODAY()-30)&amp;"-"&amp;YEAR(TODAY()),"No Aplica")),"No Aplica")</f>
        <v>No Aplica</v>
      </c>
    </row>
    <row r="2053" spans="1:29" x14ac:dyDescent="0.25">
      <c r="A2053" s="2">
        <v>20556573515</v>
      </c>
      <c r="B2053" s="3" t="s">
        <v>49</v>
      </c>
      <c r="C2053" s="3" t="s">
        <v>49</v>
      </c>
      <c r="D2053" s="3">
        <v>77044201</v>
      </c>
      <c r="E2053" s="3" t="s">
        <v>8563</v>
      </c>
      <c r="F2053" s="36">
        <v>34825</v>
      </c>
      <c r="G2053" s="3">
        <v>1</v>
      </c>
      <c r="H2053" s="3" t="s">
        <v>3083</v>
      </c>
      <c r="I2053" s="3" t="s">
        <v>11190</v>
      </c>
      <c r="J2053" s="3" t="s">
        <v>3085</v>
      </c>
      <c r="K2053" s="3" t="s">
        <v>3086</v>
      </c>
      <c r="L2053" s="8" t="s">
        <v>9813</v>
      </c>
      <c r="M2053" s="5"/>
      <c r="N2053" s="13" t="s">
        <v>1489</v>
      </c>
      <c r="O2053" s="5">
        <v>44890</v>
      </c>
      <c r="P2053" s="8">
        <v>1</v>
      </c>
      <c r="Q2053" s="9">
        <v>1</v>
      </c>
      <c r="R2053" s="9" t="str">
        <f>IFERROR(VLOOKUP(Tabla2[[#This Row],[CONTRATISTA PRNCIPAL]],Hoja1!$L$5:$M$9,2,FALSE),"CJV")</f>
        <v>CJV</v>
      </c>
      <c r="S2053" s="9" t="str">
        <f>IF(Tabla2[[#This Row],[EMPRESA]]=Tabla2[[#This Row],[CONTRATISTA PRNCIPAL]],"Principal","Secundaria")</f>
        <v>Principal</v>
      </c>
      <c r="T2053" s="10">
        <f>IFERROR(1/COUNTIF(Tabla2[CONTRATISTA PRNCIPAL],Tabla2[[#This Row],[CONTRATISTA PRNCIPAL]]),0)</f>
        <v>0.1</v>
      </c>
      <c r="U2053" s="33">
        <f ca="1">IF(((TODAY()-Tabla2[[#This Row],[FECHA NACIMIENTO]])/365)&lt;18,"Corregir", IF(((TODAY()-Tabla2[[#This Row],[FECHA NACIMIENTO]])/365)&gt;80, "Corregir",ROUNDDOWN(((TODAY()-Tabla2[[#This Row],[FECHA NACIMIENTO]])/365),0)))</f>
        <v>28</v>
      </c>
      <c r="V205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053" s="34" t="str">
        <f ca="1">+IF(Tabla2[[#This Row],[Edad]]="Corregir","Corregir","Ok")</f>
        <v>Ok</v>
      </c>
      <c r="X2053" s="10" t="str">
        <f>+IFERROR(VLOOKUP(Tabla2[[#This Row],[DISTRITO SEGÚN DNI]],Hoja1!$A$2:$B$55,2,FALSE),"No")</f>
        <v>No</v>
      </c>
      <c r="Y2053" s="10" t="str">
        <f>IF(OR(LOWER(Tabla2[[#This Row],[GENERO]])="masculino", LOWER(Tabla2[[#This Row],[GENERO]])="femenino"),"OK","Corregir")</f>
        <v>OK</v>
      </c>
      <c r="Z2053" s="10" t="str">
        <f>+IF(Tabla2[[#This Row],[Nro. DNI / CE]]="","Corregir",IF(LEN(Tabla2[[#This Row],[Nro. DNI / CE]])&gt;=8,"OK","Corregir"))</f>
        <v>OK</v>
      </c>
      <c r="AA2053" s="10">
        <f>COUNTIF(Tabla2[APELLIDOS Y NOMBRES],Tabla2[[#This Row],[APELLIDOS Y NOMBRES]])</f>
        <v>1</v>
      </c>
      <c r="AB2053" t="str">
        <f ca="1">+IFERROR(IF(Tabla2[[#This Row],[FECHA CESE/BAJA]]="","No Aplica",IF(AND(MONTH(Tabla2[[#This Row],[FECHA CESE/BAJA]])=MONTH(TODAY()-30),YEAR(Tabla2[[#This Row],[FECHA CESE/BAJA]])=YEAR(TODAY())),MONTH(TODAY()-30)&amp;"-"&amp;YEAR(TODAY()),"Borrar")),"No aplica")</f>
        <v>No Aplica</v>
      </c>
      <c r="AC2053" t="str">
        <f ca="1">+IFERROR(IF(Tabla2[[#This Row],[FECHA INICIO DE LABORES EN OBRA]]="","No Aplica",IF(AND(MONTH(Tabla2[[#This Row],[FECHA INICIO DE LABORES EN OBRA]])=MONTH(TODAY()-30),YEAR(Tabla2[[#This Row],[FECHA INICIO DE LABORES EN OBRA]])=YEAR(TODAY())),MONTH(TODAY()-30)&amp;"-"&amp;YEAR(TODAY()),"No Aplica")),"No Aplica")</f>
        <v>No Aplica</v>
      </c>
    </row>
    <row r="2054" spans="1:29" x14ac:dyDescent="0.25">
      <c r="A2054" s="2">
        <v>20556573515</v>
      </c>
      <c r="B2054" s="3" t="s">
        <v>49</v>
      </c>
      <c r="C2054" s="3" t="s">
        <v>49</v>
      </c>
      <c r="D2054" s="3">
        <v>47406828</v>
      </c>
      <c r="E2054" s="3" t="s">
        <v>8564</v>
      </c>
      <c r="F2054" s="36">
        <v>33919</v>
      </c>
      <c r="G2054" s="3">
        <v>1</v>
      </c>
      <c r="H2054" s="3" t="s">
        <v>3083</v>
      </c>
      <c r="I2054" s="3" t="s">
        <v>11190</v>
      </c>
      <c r="J2054" s="3" t="s">
        <v>3087</v>
      </c>
      <c r="K2054" s="3" t="s">
        <v>3088</v>
      </c>
      <c r="L2054" s="8" t="s">
        <v>9813</v>
      </c>
      <c r="M2054" s="5"/>
      <c r="N2054" s="13" t="s">
        <v>1489</v>
      </c>
      <c r="O2054" s="5">
        <v>44916</v>
      </c>
      <c r="P2054" s="8">
        <v>1</v>
      </c>
      <c r="Q2054" s="9">
        <v>1</v>
      </c>
      <c r="R2054" s="9" t="str">
        <f>IFERROR(VLOOKUP(Tabla2[[#This Row],[CONTRATISTA PRNCIPAL]],Hoja1!$L$5:$M$9,2,FALSE),"CJV")</f>
        <v>CJV</v>
      </c>
      <c r="S2054" s="9" t="str">
        <f>IF(Tabla2[[#This Row],[EMPRESA]]=Tabla2[[#This Row],[CONTRATISTA PRNCIPAL]],"Principal","Secundaria")</f>
        <v>Principal</v>
      </c>
      <c r="T2054" s="10">
        <f>IFERROR(1/COUNTIF(Tabla2[CONTRATISTA PRNCIPAL],Tabla2[[#This Row],[CONTRATISTA PRNCIPAL]]),0)</f>
        <v>0.1</v>
      </c>
      <c r="U2054" s="33">
        <f ca="1">IF(((TODAY()-Tabla2[[#This Row],[FECHA NACIMIENTO]])/365)&lt;18,"Corregir", IF(((TODAY()-Tabla2[[#This Row],[FECHA NACIMIENTO]])/365)&gt;80, "Corregir",ROUNDDOWN(((TODAY()-Tabla2[[#This Row],[FECHA NACIMIENTO]])/365),0)))</f>
        <v>30</v>
      </c>
      <c r="V205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054" s="34" t="str">
        <f ca="1">+IF(Tabla2[[#This Row],[Edad]]="Corregir","Corregir","Ok")</f>
        <v>Ok</v>
      </c>
      <c r="X2054" s="10" t="str">
        <f>+IFERROR(VLOOKUP(Tabla2[[#This Row],[DISTRITO SEGÚN DNI]],Hoja1!$A$2:$B$55,2,FALSE),"No")</f>
        <v>No</v>
      </c>
      <c r="Y2054" s="10" t="str">
        <f>IF(OR(LOWER(Tabla2[[#This Row],[GENERO]])="masculino", LOWER(Tabla2[[#This Row],[GENERO]])="femenino"),"OK","Corregir")</f>
        <v>OK</v>
      </c>
      <c r="Z2054" s="10" t="str">
        <f>+IF(Tabla2[[#This Row],[Nro. DNI / CE]]="","Corregir",IF(LEN(Tabla2[[#This Row],[Nro. DNI / CE]])&gt;=8,"OK","Corregir"))</f>
        <v>OK</v>
      </c>
      <c r="AA2054" s="10">
        <f>COUNTIF(Tabla2[APELLIDOS Y NOMBRES],Tabla2[[#This Row],[APELLIDOS Y NOMBRES]])</f>
        <v>1</v>
      </c>
      <c r="AB2054" t="str">
        <f ca="1">+IFERROR(IF(Tabla2[[#This Row],[FECHA CESE/BAJA]]="","No Aplica",IF(AND(MONTH(Tabla2[[#This Row],[FECHA CESE/BAJA]])=MONTH(TODAY()-30),YEAR(Tabla2[[#This Row],[FECHA CESE/BAJA]])=YEAR(TODAY())),MONTH(TODAY()-30)&amp;"-"&amp;YEAR(TODAY()),"Borrar")),"No aplica")</f>
        <v>No Aplica</v>
      </c>
      <c r="AC2054" t="str">
        <f ca="1">+IFERROR(IF(Tabla2[[#This Row],[FECHA INICIO DE LABORES EN OBRA]]="","No Aplica",IF(AND(MONTH(Tabla2[[#This Row],[FECHA INICIO DE LABORES EN OBRA]])=MONTH(TODAY()-30),YEAR(Tabla2[[#This Row],[FECHA INICIO DE LABORES EN OBRA]])=YEAR(TODAY())),MONTH(TODAY()-30)&amp;"-"&amp;YEAR(TODAY()),"No Aplica")),"No Aplica")</f>
        <v>No Aplica</v>
      </c>
    </row>
    <row r="2055" spans="1:29" x14ac:dyDescent="0.25">
      <c r="A2055" s="2" t="s">
        <v>2392</v>
      </c>
      <c r="B2055" s="3" t="s">
        <v>61</v>
      </c>
      <c r="C2055" s="3" t="s">
        <v>61</v>
      </c>
      <c r="D2055" s="3" t="s">
        <v>2393</v>
      </c>
      <c r="E2055" s="3" t="s">
        <v>2394</v>
      </c>
      <c r="F2055" s="36">
        <v>30048</v>
      </c>
      <c r="G2055" s="3">
        <v>1</v>
      </c>
      <c r="H2055" s="3" t="s">
        <v>2395</v>
      </c>
      <c r="I2055" s="3" t="s">
        <v>2396</v>
      </c>
      <c r="J2055" s="3" t="s">
        <v>2397</v>
      </c>
      <c r="K2055" s="3" t="s">
        <v>1042</v>
      </c>
      <c r="L2055" s="8" t="s">
        <v>8527</v>
      </c>
      <c r="M2055" s="5"/>
      <c r="N2055" s="13" t="s">
        <v>1043</v>
      </c>
      <c r="O2055" s="5">
        <v>45048</v>
      </c>
      <c r="P2055" s="8">
        <v>1</v>
      </c>
      <c r="Q2055" s="9">
        <v>4</v>
      </c>
      <c r="R2055" s="9" t="str">
        <f>IFERROR(VLOOKUP(Tabla2[[#This Row],[CONTRATISTA PRNCIPAL]],Hoja1!$L$5:$M$9,2,FALSE),"CJV")</f>
        <v>CJV</v>
      </c>
      <c r="S2055" s="9" t="str">
        <f>IF(Tabla2[[#This Row],[EMPRESA]]=Tabla2[[#This Row],[CONTRATISTA PRNCIPAL]],"Principal","Secundaria")</f>
        <v>Principal</v>
      </c>
      <c r="T2055" s="10">
        <f>IFERROR(1/COUNTIF(Tabla2[CONTRATISTA PRNCIPAL],Tabla2[[#This Row],[CONTRATISTA PRNCIPAL]]),0)</f>
        <v>0.16666666666666666</v>
      </c>
      <c r="U2055" s="33">
        <f ca="1">IF(((TODAY()-Tabla2[[#This Row],[FECHA NACIMIENTO]])/365)&lt;18,"Corregir", IF(((TODAY()-Tabla2[[#This Row],[FECHA NACIMIENTO]])/365)&gt;80, "Corregir",ROUNDDOWN(((TODAY()-Tabla2[[#This Row],[FECHA NACIMIENTO]])/365),0)))</f>
        <v>41</v>
      </c>
      <c r="V205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055" s="34" t="str">
        <f ca="1">+IF(Tabla2[[#This Row],[Edad]]="Corregir","Corregir","Ok")</f>
        <v>Ok</v>
      </c>
      <c r="X2055" s="10" t="str">
        <f>+IFERROR(VLOOKUP(Tabla2[[#This Row],[DISTRITO SEGÚN DNI]],Hoja1!$A$2:$B$55,2,FALSE),"No")</f>
        <v>No</v>
      </c>
      <c r="Y2055" s="10" t="str">
        <f>IF(OR(LOWER(Tabla2[[#This Row],[GENERO]])="masculino", LOWER(Tabla2[[#This Row],[GENERO]])="femenino"),"OK","Corregir")</f>
        <v>OK</v>
      </c>
      <c r="Z2055" s="10" t="str">
        <f>+IF(Tabla2[[#This Row],[Nro. DNI / CE]]="","Corregir",IF(LEN(Tabla2[[#This Row],[Nro. DNI / CE]])&gt;=8,"OK","Corregir"))</f>
        <v>OK</v>
      </c>
      <c r="AA2055" s="10">
        <f>COUNTIF(Tabla2[APELLIDOS Y NOMBRES],Tabla2[[#This Row],[APELLIDOS Y NOMBRES]])</f>
        <v>1</v>
      </c>
      <c r="AB2055" t="str">
        <f ca="1">+IFERROR(IF(Tabla2[[#This Row],[FECHA CESE/BAJA]]="","No Aplica",IF(AND(MONTH(Tabla2[[#This Row],[FECHA CESE/BAJA]])=MONTH(TODAY()-30),YEAR(Tabla2[[#This Row],[FECHA CESE/BAJA]])=YEAR(TODAY())),MONTH(TODAY()-30)&amp;"-"&amp;YEAR(TODAY()),"Borrar")),"No aplica")</f>
        <v>No Aplica</v>
      </c>
      <c r="AC2055" t="str">
        <f ca="1">+IFERROR(IF(Tabla2[[#This Row],[FECHA INICIO DE LABORES EN OBRA]]="","No Aplica",IF(AND(MONTH(Tabla2[[#This Row],[FECHA INICIO DE LABORES EN OBRA]])=MONTH(TODAY()-30),YEAR(Tabla2[[#This Row],[FECHA INICIO DE LABORES EN OBRA]])=YEAR(TODAY())),MONTH(TODAY()-30)&amp;"-"&amp;YEAR(TODAY()),"No Aplica")),"No Aplica")</f>
        <v>No Aplica</v>
      </c>
    </row>
    <row r="2056" spans="1:29" x14ac:dyDescent="0.25">
      <c r="A2056" s="2" t="s">
        <v>2392</v>
      </c>
      <c r="B2056" s="3" t="s">
        <v>61</v>
      </c>
      <c r="C2056" s="3" t="s">
        <v>61</v>
      </c>
      <c r="D2056" s="3" t="s">
        <v>2398</v>
      </c>
      <c r="E2056" s="3" t="s">
        <v>2399</v>
      </c>
      <c r="F2056" s="36">
        <v>33965</v>
      </c>
      <c r="G2056" s="3">
        <v>1</v>
      </c>
      <c r="H2056" s="3" t="s">
        <v>2395</v>
      </c>
      <c r="I2056" s="3" t="s">
        <v>2396</v>
      </c>
      <c r="J2056" s="3" t="s">
        <v>2400</v>
      </c>
      <c r="K2056" s="3" t="s">
        <v>2401</v>
      </c>
      <c r="L2056" s="8" t="s">
        <v>8527</v>
      </c>
      <c r="M2056" s="5"/>
      <c r="N2056" s="13" t="s">
        <v>1043</v>
      </c>
      <c r="O2056" s="5">
        <v>45050</v>
      </c>
      <c r="P2056" s="8">
        <v>1</v>
      </c>
      <c r="Q2056" s="9">
        <v>4</v>
      </c>
      <c r="R2056" s="9" t="str">
        <f>IFERROR(VLOOKUP(Tabla2[[#This Row],[CONTRATISTA PRNCIPAL]],Hoja1!$L$5:$M$9,2,FALSE),"CJV")</f>
        <v>CJV</v>
      </c>
      <c r="S2056" s="9" t="str">
        <f>IF(Tabla2[[#This Row],[EMPRESA]]=Tabla2[[#This Row],[CONTRATISTA PRNCIPAL]],"Principal","Secundaria")</f>
        <v>Principal</v>
      </c>
      <c r="T2056" s="10">
        <f>IFERROR(1/COUNTIF(Tabla2[CONTRATISTA PRNCIPAL],Tabla2[[#This Row],[CONTRATISTA PRNCIPAL]]),0)</f>
        <v>0.16666666666666666</v>
      </c>
      <c r="U2056" s="33">
        <f ca="1">IF(((TODAY()-Tabla2[[#This Row],[FECHA NACIMIENTO]])/365)&lt;18,"Corregir", IF(((TODAY()-Tabla2[[#This Row],[FECHA NACIMIENTO]])/365)&gt;80, "Corregir",ROUNDDOWN(((TODAY()-Tabla2[[#This Row],[FECHA NACIMIENTO]])/365),0)))</f>
        <v>30</v>
      </c>
      <c r="V205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056" s="34" t="str">
        <f ca="1">+IF(Tabla2[[#This Row],[Edad]]="Corregir","Corregir","Ok")</f>
        <v>Ok</v>
      </c>
      <c r="X2056" s="10" t="str">
        <f>+IFERROR(VLOOKUP(Tabla2[[#This Row],[DISTRITO SEGÚN DNI]],Hoja1!$A$2:$B$55,2,FALSE),"No")</f>
        <v>No</v>
      </c>
      <c r="Y2056" s="10" t="str">
        <f>IF(OR(LOWER(Tabla2[[#This Row],[GENERO]])="masculino", LOWER(Tabla2[[#This Row],[GENERO]])="femenino"),"OK","Corregir")</f>
        <v>OK</v>
      </c>
      <c r="Z2056" s="10" t="str">
        <f>+IF(Tabla2[[#This Row],[Nro. DNI / CE]]="","Corregir",IF(LEN(Tabla2[[#This Row],[Nro. DNI / CE]])&gt;=8,"OK","Corregir"))</f>
        <v>OK</v>
      </c>
      <c r="AA2056" s="10">
        <f>COUNTIF(Tabla2[APELLIDOS Y NOMBRES],Tabla2[[#This Row],[APELLIDOS Y NOMBRES]])</f>
        <v>1</v>
      </c>
      <c r="AB2056" t="str">
        <f ca="1">+IFERROR(IF(Tabla2[[#This Row],[FECHA CESE/BAJA]]="","No Aplica",IF(AND(MONTH(Tabla2[[#This Row],[FECHA CESE/BAJA]])=MONTH(TODAY()-30),YEAR(Tabla2[[#This Row],[FECHA CESE/BAJA]])=YEAR(TODAY())),MONTH(TODAY()-30)&amp;"-"&amp;YEAR(TODAY()),"Borrar")),"No aplica")</f>
        <v>No Aplica</v>
      </c>
      <c r="AC2056" t="str">
        <f ca="1">+IFERROR(IF(Tabla2[[#This Row],[FECHA INICIO DE LABORES EN OBRA]]="","No Aplica",IF(AND(MONTH(Tabla2[[#This Row],[FECHA INICIO DE LABORES EN OBRA]])=MONTH(TODAY()-30),YEAR(Tabla2[[#This Row],[FECHA INICIO DE LABORES EN OBRA]])=YEAR(TODAY())),MONTH(TODAY()-30)&amp;"-"&amp;YEAR(TODAY()),"No Aplica")),"No Aplica")</f>
        <v>No Aplica</v>
      </c>
    </row>
    <row r="2057" spans="1:29" x14ac:dyDescent="0.25">
      <c r="A2057" s="2" t="s">
        <v>2392</v>
      </c>
      <c r="B2057" s="3" t="s">
        <v>61</v>
      </c>
      <c r="C2057" s="3" t="s">
        <v>61</v>
      </c>
      <c r="D2057" s="3" t="s">
        <v>2402</v>
      </c>
      <c r="E2057" s="3" t="s">
        <v>2403</v>
      </c>
      <c r="F2057" s="36">
        <v>35671</v>
      </c>
      <c r="G2057" s="3">
        <v>1</v>
      </c>
      <c r="H2057" s="3" t="s">
        <v>2395</v>
      </c>
      <c r="I2057" s="3" t="s">
        <v>2396</v>
      </c>
      <c r="J2057" s="3" t="s">
        <v>2404</v>
      </c>
      <c r="K2057" s="3" t="s">
        <v>1304</v>
      </c>
      <c r="L2057" s="8" t="s">
        <v>8527</v>
      </c>
      <c r="M2057" s="5"/>
      <c r="N2057" s="13" t="s">
        <v>1043</v>
      </c>
      <c r="O2057" s="5">
        <v>45048</v>
      </c>
      <c r="P2057" s="8">
        <v>1</v>
      </c>
      <c r="Q2057" s="9">
        <v>4</v>
      </c>
      <c r="R2057" s="9" t="str">
        <f>IFERROR(VLOOKUP(Tabla2[[#This Row],[CONTRATISTA PRNCIPAL]],Hoja1!$L$5:$M$9,2,FALSE),"CJV")</f>
        <v>CJV</v>
      </c>
      <c r="S2057" s="9" t="str">
        <f>IF(Tabla2[[#This Row],[EMPRESA]]=Tabla2[[#This Row],[CONTRATISTA PRNCIPAL]],"Principal","Secundaria")</f>
        <v>Principal</v>
      </c>
      <c r="T2057" s="10">
        <f>IFERROR(1/COUNTIF(Tabla2[CONTRATISTA PRNCIPAL],Tabla2[[#This Row],[CONTRATISTA PRNCIPAL]]),0)</f>
        <v>0.16666666666666666</v>
      </c>
      <c r="U2057" s="33">
        <f ca="1">IF(((TODAY()-Tabla2[[#This Row],[FECHA NACIMIENTO]])/365)&lt;18,"Corregir", IF(((TODAY()-Tabla2[[#This Row],[FECHA NACIMIENTO]])/365)&gt;80, "Corregir",ROUNDDOWN(((TODAY()-Tabla2[[#This Row],[FECHA NACIMIENTO]])/365),0)))</f>
        <v>26</v>
      </c>
      <c r="V205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057" s="34" t="str">
        <f ca="1">+IF(Tabla2[[#This Row],[Edad]]="Corregir","Corregir","Ok")</f>
        <v>Ok</v>
      </c>
      <c r="X2057" s="10" t="str">
        <f>+IFERROR(VLOOKUP(Tabla2[[#This Row],[DISTRITO SEGÚN DNI]],Hoja1!$A$2:$B$55,2,FALSE),"No")</f>
        <v>No</v>
      </c>
      <c r="Y2057" s="10" t="str">
        <f>IF(OR(LOWER(Tabla2[[#This Row],[GENERO]])="masculino", LOWER(Tabla2[[#This Row],[GENERO]])="femenino"),"OK","Corregir")</f>
        <v>OK</v>
      </c>
      <c r="Z2057" s="10" t="str">
        <f>+IF(Tabla2[[#This Row],[Nro. DNI / CE]]="","Corregir",IF(LEN(Tabla2[[#This Row],[Nro. DNI / CE]])&gt;=8,"OK","Corregir"))</f>
        <v>OK</v>
      </c>
      <c r="AA2057" s="10">
        <f>COUNTIF(Tabla2[APELLIDOS Y NOMBRES],Tabla2[[#This Row],[APELLIDOS Y NOMBRES]])</f>
        <v>1</v>
      </c>
      <c r="AB2057" t="str">
        <f ca="1">+IFERROR(IF(Tabla2[[#This Row],[FECHA CESE/BAJA]]="","No Aplica",IF(AND(MONTH(Tabla2[[#This Row],[FECHA CESE/BAJA]])=MONTH(TODAY()-30),YEAR(Tabla2[[#This Row],[FECHA CESE/BAJA]])=YEAR(TODAY())),MONTH(TODAY()-30)&amp;"-"&amp;YEAR(TODAY()),"Borrar")),"No aplica")</f>
        <v>No Aplica</v>
      </c>
      <c r="AC2057" t="str">
        <f ca="1">+IFERROR(IF(Tabla2[[#This Row],[FECHA INICIO DE LABORES EN OBRA]]="","No Aplica",IF(AND(MONTH(Tabla2[[#This Row],[FECHA INICIO DE LABORES EN OBRA]])=MONTH(TODAY()-30),YEAR(Tabla2[[#This Row],[FECHA INICIO DE LABORES EN OBRA]])=YEAR(TODAY())),MONTH(TODAY()-30)&amp;"-"&amp;YEAR(TODAY()),"No Aplica")),"No Aplica")</f>
        <v>No Aplica</v>
      </c>
    </row>
    <row r="2058" spans="1:29" x14ac:dyDescent="0.25">
      <c r="A2058" s="2" t="s">
        <v>2392</v>
      </c>
      <c r="B2058" s="3" t="s">
        <v>61</v>
      </c>
      <c r="C2058" s="3" t="s">
        <v>61</v>
      </c>
      <c r="D2058" s="3" t="s">
        <v>2405</v>
      </c>
      <c r="E2058" s="3" t="s">
        <v>2406</v>
      </c>
      <c r="F2058" s="36">
        <v>33501</v>
      </c>
      <c r="G2058" s="3">
        <v>1</v>
      </c>
      <c r="H2058" s="3" t="s">
        <v>2395</v>
      </c>
      <c r="I2058" s="3" t="s">
        <v>2396</v>
      </c>
      <c r="J2058" s="3" t="s">
        <v>2407</v>
      </c>
      <c r="K2058" s="3" t="s">
        <v>2408</v>
      </c>
      <c r="L2058" s="8" t="s">
        <v>8527</v>
      </c>
      <c r="M2058" s="5"/>
      <c r="N2058" s="13" t="s">
        <v>1043</v>
      </c>
      <c r="O2058" s="5">
        <v>45048</v>
      </c>
      <c r="P2058" s="8">
        <v>1</v>
      </c>
      <c r="Q2058" s="9">
        <v>4</v>
      </c>
      <c r="R2058" s="9" t="str">
        <f>IFERROR(VLOOKUP(Tabla2[[#This Row],[CONTRATISTA PRNCIPAL]],Hoja1!$L$5:$M$9,2,FALSE),"CJV")</f>
        <v>CJV</v>
      </c>
      <c r="S2058" s="9" t="str">
        <f>IF(Tabla2[[#This Row],[EMPRESA]]=Tabla2[[#This Row],[CONTRATISTA PRNCIPAL]],"Principal","Secundaria")</f>
        <v>Principal</v>
      </c>
      <c r="T2058" s="10">
        <f>IFERROR(1/COUNTIF(Tabla2[CONTRATISTA PRNCIPAL],Tabla2[[#This Row],[CONTRATISTA PRNCIPAL]]),0)</f>
        <v>0.16666666666666666</v>
      </c>
      <c r="U2058" s="33">
        <f ca="1">IF(((TODAY()-Tabla2[[#This Row],[FECHA NACIMIENTO]])/365)&lt;18,"Corregir", IF(((TODAY()-Tabla2[[#This Row],[FECHA NACIMIENTO]])/365)&gt;80, "Corregir",ROUNDDOWN(((TODAY()-Tabla2[[#This Row],[FECHA NACIMIENTO]])/365),0)))</f>
        <v>31</v>
      </c>
      <c r="V205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058" s="34" t="str">
        <f ca="1">+IF(Tabla2[[#This Row],[Edad]]="Corregir","Corregir","Ok")</f>
        <v>Ok</v>
      </c>
      <c r="X2058" s="10" t="str">
        <f>+IFERROR(VLOOKUP(Tabla2[[#This Row],[DISTRITO SEGÚN DNI]],Hoja1!$A$2:$B$55,2,FALSE),"No")</f>
        <v>No</v>
      </c>
      <c r="Y2058" s="10" t="str">
        <f>IF(OR(LOWER(Tabla2[[#This Row],[GENERO]])="masculino", LOWER(Tabla2[[#This Row],[GENERO]])="femenino"),"OK","Corregir")</f>
        <v>OK</v>
      </c>
      <c r="Z2058" s="10" t="str">
        <f>+IF(Tabla2[[#This Row],[Nro. DNI / CE]]="","Corregir",IF(LEN(Tabla2[[#This Row],[Nro. DNI / CE]])&gt;=8,"OK","Corregir"))</f>
        <v>OK</v>
      </c>
      <c r="AA2058" s="10">
        <f>COUNTIF(Tabla2[APELLIDOS Y NOMBRES],Tabla2[[#This Row],[APELLIDOS Y NOMBRES]])</f>
        <v>1</v>
      </c>
      <c r="AB2058" t="str">
        <f ca="1">+IFERROR(IF(Tabla2[[#This Row],[FECHA CESE/BAJA]]="","No Aplica",IF(AND(MONTH(Tabla2[[#This Row],[FECHA CESE/BAJA]])=MONTH(TODAY()-30),YEAR(Tabla2[[#This Row],[FECHA CESE/BAJA]])=YEAR(TODAY())),MONTH(TODAY()-30)&amp;"-"&amp;YEAR(TODAY()),"Borrar")),"No aplica")</f>
        <v>No Aplica</v>
      </c>
      <c r="AC2058" t="str">
        <f ca="1">+IFERROR(IF(Tabla2[[#This Row],[FECHA INICIO DE LABORES EN OBRA]]="","No Aplica",IF(AND(MONTH(Tabla2[[#This Row],[FECHA INICIO DE LABORES EN OBRA]])=MONTH(TODAY()-30),YEAR(Tabla2[[#This Row],[FECHA INICIO DE LABORES EN OBRA]])=YEAR(TODAY())),MONTH(TODAY()-30)&amp;"-"&amp;YEAR(TODAY()),"No Aplica")),"No Aplica")</f>
        <v>No Aplica</v>
      </c>
    </row>
    <row r="2059" spans="1:29" x14ac:dyDescent="0.25">
      <c r="A2059" s="2" t="s">
        <v>2392</v>
      </c>
      <c r="B2059" s="3" t="s">
        <v>61</v>
      </c>
      <c r="C2059" s="3" t="s">
        <v>61</v>
      </c>
      <c r="D2059" s="3" t="s">
        <v>2409</v>
      </c>
      <c r="E2059" s="3" t="s">
        <v>2410</v>
      </c>
      <c r="F2059" s="36">
        <v>34976</v>
      </c>
      <c r="G2059" s="3">
        <v>1</v>
      </c>
      <c r="H2059" s="3" t="s">
        <v>2411</v>
      </c>
      <c r="I2059" s="3" t="s">
        <v>2412</v>
      </c>
      <c r="J2059" s="3" t="s">
        <v>2413</v>
      </c>
      <c r="K2059" s="3" t="s">
        <v>1161</v>
      </c>
      <c r="L2059" s="8" t="s">
        <v>8527</v>
      </c>
      <c r="M2059" s="5"/>
      <c r="N2059" s="13" t="s">
        <v>1043</v>
      </c>
      <c r="O2059" s="5">
        <v>45048</v>
      </c>
      <c r="P2059" s="8">
        <v>1</v>
      </c>
      <c r="Q2059" s="9">
        <v>4</v>
      </c>
      <c r="R2059" s="9" t="str">
        <f>IFERROR(VLOOKUP(Tabla2[[#This Row],[CONTRATISTA PRNCIPAL]],Hoja1!$L$5:$M$9,2,FALSE),"CJV")</f>
        <v>CJV</v>
      </c>
      <c r="S2059" s="9" t="str">
        <f>IF(Tabla2[[#This Row],[EMPRESA]]=Tabla2[[#This Row],[CONTRATISTA PRNCIPAL]],"Principal","Secundaria")</f>
        <v>Principal</v>
      </c>
      <c r="T2059" s="10">
        <f>IFERROR(1/COUNTIF(Tabla2[CONTRATISTA PRNCIPAL],Tabla2[[#This Row],[CONTRATISTA PRNCIPAL]]),0)</f>
        <v>0.16666666666666666</v>
      </c>
      <c r="U2059" s="33">
        <f ca="1">IF(((TODAY()-Tabla2[[#This Row],[FECHA NACIMIENTO]])/365)&lt;18,"Corregir", IF(((TODAY()-Tabla2[[#This Row],[FECHA NACIMIENTO]])/365)&gt;80, "Corregir",ROUNDDOWN(((TODAY()-Tabla2[[#This Row],[FECHA NACIMIENTO]])/365),0)))</f>
        <v>27</v>
      </c>
      <c r="V205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059" s="34" t="str">
        <f ca="1">+IF(Tabla2[[#This Row],[Edad]]="Corregir","Corregir","Ok")</f>
        <v>Ok</v>
      </c>
      <c r="X2059" s="10" t="str">
        <f>+IFERROR(VLOOKUP(Tabla2[[#This Row],[DISTRITO SEGÚN DNI]],Hoja1!$A$2:$B$55,2,FALSE),"No")</f>
        <v>No</v>
      </c>
      <c r="Y2059" s="10" t="str">
        <f>IF(OR(LOWER(Tabla2[[#This Row],[GENERO]])="masculino", LOWER(Tabla2[[#This Row],[GENERO]])="femenino"),"OK","Corregir")</f>
        <v>OK</v>
      </c>
      <c r="Z2059" s="10" t="str">
        <f>+IF(Tabla2[[#This Row],[Nro. DNI / CE]]="","Corregir",IF(LEN(Tabla2[[#This Row],[Nro. DNI / CE]])&gt;=8,"OK","Corregir"))</f>
        <v>OK</v>
      </c>
      <c r="AA2059" s="10">
        <f>COUNTIF(Tabla2[APELLIDOS Y NOMBRES],Tabla2[[#This Row],[APELLIDOS Y NOMBRES]])</f>
        <v>1</v>
      </c>
      <c r="AB2059" t="str">
        <f ca="1">+IFERROR(IF(Tabla2[[#This Row],[FECHA CESE/BAJA]]="","No Aplica",IF(AND(MONTH(Tabla2[[#This Row],[FECHA CESE/BAJA]])=MONTH(TODAY()-30),YEAR(Tabla2[[#This Row],[FECHA CESE/BAJA]])=YEAR(TODAY())),MONTH(TODAY()-30)&amp;"-"&amp;YEAR(TODAY()),"Borrar")),"No aplica")</f>
        <v>No Aplica</v>
      </c>
      <c r="AC2059" t="str">
        <f ca="1">+IFERROR(IF(Tabla2[[#This Row],[FECHA INICIO DE LABORES EN OBRA]]="","No Aplica",IF(AND(MONTH(Tabla2[[#This Row],[FECHA INICIO DE LABORES EN OBRA]])=MONTH(TODAY()-30),YEAR(Tabla2[[#This Row],[FECHA INICIO DE LABORES EN OBRA]])=YEAR(TODAY())),MONTH(TODAY()-30)&amp;"-"&amp;YEAR(TODAY()),"No Aplica")),"No Aplica")</f>
        <v>No Aplica</v>
      </c>
    </row>
    <row r="2060" spans="1:29" x14ac:dyDescent="0.25">
      <c r="A2060" s="2" t="s">
        <v>2392</v>
      </c>
      <c r="B2060" s="3" t="s">
        <v>61</v>
      </c>
      <c r="C2060" s="3" t="s">
        <v>61</v>
      </c>
      <c r="D2060" s="3" t="s">
        <v>2414</v>
      </c>
      <c r="E2060" s="3" t="s">
        <v>2415</v>
      </c>
      <c r="F2060" s="36">
        <v>31735</v>
      </c>
      <c r="G2060" s="3">
        <v>1</v>
      </c>
      <c r="H2060" s="3" t="s">
        <v>2395</v>
      </c>
      <c r="I2060" s="3" t="s">
        <v>2412</v>
      </c>
      <c r="J2060" s="3" t="s">
        <v>2416</v>
      </c>
      <c r="K2060" s="3" t="s">
        <v>1161</v>
      </c>
      <c r="L2060" s="8" t="s">
        <v>8527</v>
      </c>
      <c r="M2060" s="5"/>
      <c r="N2060" s="13" t="s">
        <v>1043</v>
      </c>
      <c r="O2060" s="5">
        <v>45048</v>
      </c>
      <c r="P2060" s="8">
        <v>1</v>
      </c>
      <c r="Q2060" s="9">
        <v>4</v>
      </c>
      <c r="R2060" s="9" t="str">
        <f>IFERROR(VLOOKUP(Tabla2[[#This Row],[CONTRATISTA PRNCIPAL]],Hoja1!$L$5:$M$9,2,FALSE),"CJV")</f>
        <v>CJV</v>
      </c>
      <c r="S2060" s="9" t="str">
        <f>IF(Tabla2[[#This Row],[EMPRESA]]=Tabla2[[#This Row],[CONTRATISTA PRNCIPAL]],"Principal","Secundaria")</f>
        <v>Principal</v>
      </c>
      <c r="T2060" s="10">
        <f>IFERROR(1/COUNTIF(Tabla2[CONTRATISTA PRNCIPAL],Tabla2[[#This Row],[CONTRATISTA PRNCIPAL]]),0)</f>
        <v>0.16666666666666666</v>
      </c>
      <c r="U2060" s="33">
        <f ca="1">IF(((TODAY()-Tabla2[[#This Row],[FECHA NACIMIENTO]])/365)&lt;18,"Corregir", IF(((TODAY()-Tabla2[[#This Row],[FECHA NACIMIENTO]])/365)&gt;80, "Corregir",ROUNDDOWN(((TODAY()-Tabla2[[#This Row],[FECHA NACIMIENTO]])/365),0)))</f>
        <v>36</v>
      </c>
      <c r="V206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060" s="34" t="str">
        <f ca="1">+IF(Tabla2[[#This Row],[Edad]]="Corregir","Corregir","Ok")</f>
        <v>Ok</v>
      </c>
      <c r="X2060" s="10" t="str">
        <f>+IFERROR(VLOOKUP(Tabla2[[#This Row],[DISTRITO SEGÚN DNI]],Hoja1!$A$2:$B$55,2,FALSE),"No")</f>
        <v>No</v>
      </c>
      <c r="Y2060" s="10" t="str">
        <f>IF(OR(LOWER(Tabla2[[#This Row],[GENERO]])="masculino", LOWER(Tabla2[[#This Row],[GENERO]])="femenino"),"OK","Corregir")</f>
        <v>OK</v>
      </c>
      <c r="Z2060" s="10" t="str">
        <f>+IF(Tabla2[[#This Row],[Nro. DNI / CE]]="","Corregir",IF(LEN(Tabla2[[#This Row],[Nro. DNI / CE]])&gt;=8,"OK","Corregir"))</f>
        <v>OK</v>
      </c>
      <c r="AA2060" s="10">
        <f>COUNTIF(Tabla2[APELLIDOS Y NOMBRES],Tabla2[[#This Row],[APELLIDOS Y NOMBRES]])</f>
        <v>1</v>
      </c>
      <c r="AB2060" t="str">
        <f ca="1">+IFERROR(IF(Tabla2[[#This Row],[FECHA CESE/BAJA]]="","No Aplica",IF(AND(MONTH(Tabla2[[#This Row],[FECHA CESE/BAJA]])=MONTH(TODAY()-30),YEAR(Tabla2[[#This Row],[FECHA CESE/BAJA]])=YEAR(TODAY())),MONTH(TODAY()-30)&amp;"-"&amp;YEAR(TODAY()),"Borrar")),"No aplica")</f>
        <v>No Aplica</v>
      </c>
      <c r="AC2060" t="str">
        <f ca="1">+IFERROR(IF(Tabla2[[#This Row],[FECHA INICIO DE LABORES EN OBRA]]="","No Aplica",IF(AND(MONTH(Tabla2[[#This Row],[FECHA INICIO DE LABORES EN OBRA]])=MONTH(TODAY()-30),YEAR(Tabla2[[#This Row],[FECHA INICIO DE LABORES EN OBRA]])=YEAR(TODAY())),MONTH(TODAY()-30)&amp;"-"&amp;YEAR(TODAY()),"No Aplica")),"No Aplica")</f>
        <v>No Aplica</v>
      </c>
    </row>
    <row r="2061" spans="1:29" x14ac:dyDescent="0.25">
      <c r="A2061" s="2">
        <v>20550778514</v>
      </c>
      <c r="B2061" s="3" t="s">
        <v>8950</v>
      </c>
      <c r="C2061" s="3" t="s">
        <v>8950</v>
      </c>
      <c r="D2061" s="3" t="s">
        <v>4363</v>
      </c>
      <c r="E2061" s="3" t="s">
        <v>4364</v>
      </c>
      <c r="F2061" s="36">
        <v>21828</v>
      </c>
      <c r="G2061" s="3">
        <v>2</v>
      </c>
      <c r="H2061" s="3" t="s">
        <v>4365</v>
      </c>
      <c r="I2061" s="3" t="s">
        <v>4366</v>
      </c>
      <c r="J2061" s="3" t="s">
        <v>4367</v>
      </c>
      <c r="K2061" s="3" t="s">
        <v>1139</v>
      </c>
      <c r="L2061" s="8" t="s">
        <v>9813</v>
      </c>
      <c r="M2061" s="5"/>
      <c r="N2061" s="13" t="s">
        <v>1489</v>
      </c>
      <c r="O2061" s="5">
        <v>44776</v>
      </c>
      <c r="P2061" s="8">
        <v>1</v>
      </c>
      <c r="Q2061" s="9">
        <v>2</v>
      </c>
      <c r="R2061" s="9" t="str">
        <f>IFERROR(VLOOKUP(Tabla2[[#This Row],[CONTRATISTA PRNCIPAL]],Hoja1!$L$5:$M$9,2,FALSE),"CJV")</f>
        <v>CJV</v>
      </c>
      <c r="S2061" s="9" t="str">
        <f>IF(Tabla2[[#This Row],[EMPRESA]]=Tabla2[[#This Row],[CONTRATISTA PRNCIPAL]],"Principal","Secundaria")</f>
        <v>Principal</v>
      </c>
      <c r="T2061" s="10">
        <f>IFERROR(1/COUNTIF(Tabla2[CONTRATISTA PRNCIPAL],Tabla2[[#This Row],[CONTRATISTA PRNCIPAL]]),0)</f>
        <v>9.0909090909090912E-2</v>
      </c>
      <c r="U2061" s="33">
        <f ca="1">IF(((TODAY()-Tabla2[[#This Row],[FECHA NACIMIENTO]])/365)&lt;18,"Corregir", IF(((TODAY()-Tabla2[[#This Row],[FECHA NACIMIENTO]])/365)&gt;80, "Corregir",ROUNDDOWN(((TODAY()-Tabla2[[#This Row],[FECHA NACIMIENTO]])/365),0)))</f>
        <v>63</v>
      </c>
      <c r="V206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2061" s="34" t="str">
        <f ca="1">+IF(Tabla2[[#This Row],[Edad]]="Corregir","Corregir","Ok")</f>
        <v>Ok</v>
      </c>
      <c r="X2061" s="10" t="str">
        <f>+IFERROR(VLOOKUP(Tabla2[[#This Row],[DISTRITO SEGÚN DNI]],Hoja1!$A$2:$B$55,2,FALSE),"No")</f>
        <v>No</v>
      </c>
      <c r="Y2061" s="10" t="str">
        <f>IF(OR(LOWER(Tabla2[[#This Row],[GENERO]])="masculino", LOWER(Tabla2[[#This Row],[GENERO]])="femenino"),"OK","Corregir")</f>
        <v>OK</v>
      </c>
      <c r="Z2061" s="10" t="str">
        <f>+IF(Tabla2[[#This Row],[Nro. DNI / CE]]="","Corregir",IF(LEN(Tabla2[[#This Row],[Nro. DNI / CE]])&gt;=8,"OK","Corregir"))</f>
        <v>OK</v>
      </c>
      <c r="AA2061" s="10">
        <f>COUNTIF(Tabla2[APELLIDOS Y NOMBRES],Tabla2[[#This Row],[APELLIDOS Y NOMBRES]])</f>
        <v>1</v>
      </c>
      <c r="AB2061" t="str">
        <f ca="1">+IFERROR(IF(Tabla2[[#This Row],[FECHA CESE/BAJA]]="","No Aplica",IF(AND(MONTH(Tabla2[[#This Row],[FECHA CESE/BAJA]])=MONTH(TODAY()-30),YEAR(Tabla2[[#This Row],[FECHA CESE/BAJA]])=YEAR(TODAY())),MONTH(TODAY()-30)&amp;"-"&amp;YEAR(TODAY()),"Borrar")),"No aplica")</f>
        <v>No Aplica</v>
      </c>
      <c r="AC2061" t="str">
        <f ca="1">+IFERROR(IF(Tabla2[[#This Row],[FECHA INICIO DE LABORES EN OBRA]]="","No Aplica",IF(AND(MONTH(Tabla2[[#This Row],[FECHA INICIO DE LABORES EN OBRA]])=MONTH(TODAY()-30),YEAR(Tabla2[[#This Row],[FECHA INICIO DE LABORES EN OBRA]])=YEAR(TODAY())),MONTH(TODAY()-30)&amp;"-"&amp;YEAR(TODAY()),"No Aplica")),"No Aplica")</f>
        <v>No Aplica</v>
      </c>
    </row>
    <row r="2062" spans="1:29" x14ac:dyDescent="0.25">
      <c r="A2062" s="2">
        <v>20550778514</v>
      </c>
      <c r="B2062" s="3" t="s">
        <v>8950</v>
      </c>
      <c r="C2062" s="3" t="s">
        <v>8950</v>
      </c>
      <c r="D2062" s="3" t="s">
        <v>4368</v>
      </c>
      <c r="E2062" s="3" t="s">
        <v>4369</v>
      </c>
      <c r="F2062" s="36">
        <v>31193</v>
      </c>
      <c r="G2062" s="3">
        <v>2</v>
      </c>
      <c r="H2062" s="3" t="s">
        <v>4365</v>
      </c>
      <c r="I2062" s="3" t="s">
        <v>4366</v>
      </c>
      <c r="J2062" s="3" t="s">
        <v>4370</v>
      </c>
      <c r="K2062" s="3" t="s">
        <v>2484</v>
      </c>
      <c r="L2062" s="8" t="s">
        <v>9813</v>
      </c>
      <c r="M2062" s="5"/>
      <c r="N2062" s="13" t="s">
        <v>1489</v>
      </c>
      <c r="O2062" s="5">
        <v>44776</v>
      </c>
      <c r="P2062" s="8">
        <v>1</v>
      </c>
      <c r="Q2062" s="9">
        <v>2</v>
      </c>
      <c r="R2062" s="9" t="str">
        <f>IFERROR(VLOOKUP(Tabla2[[#This Row],[CONTRATISTA PRNCIPAL]],Hoja1!$L$5:$M$9,2,FALSE),"CJV")</f>
        <v>CJV</v>
      </c>
      <c r="S2062" s="9" t="str">
        <f>IF(Tabla2[[#This Row],[EMPRESA]]=Tabla2[[#This Row],[CONTRATISTA PRNCIPAL]],"Principal","Secundaria")</f>
        <v>Principal</v>
      </c>
      <c r="T2062" s="10">
        <f>IFERROR(1/COUNTIF(Tabla2[CONTRATISTA PRNCIPAL],Tabla2[[#This Row],[CONTRATISTA PRNCIPAL]]),0)</f>
        <v>9.0909090909090912E-2</v>
      </c>
      <c r="U2062" s="33">
        <f ca="1">IF(((TODAY()-Tabla2[[#This Row],[FECHA NACIMIENTO]])/365)&lt;18,"Corregir", IF(((TODAY()-Tabla2[[#This Row],[FECHA NACIMIENTO]])/365)&gt;80, "Corregir",ROUNDDOWN(((TODAY()-Tabla2[[#This Row],[FECHA NACIMIENTO]])/365),0)))</f>
        <v>38</v>
      </c>
      <c r="V206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062" s="34" t="str">
        <f ca="1">+IF(Tabla2[[#This Row],[Edad]]="Corregir","Corregir","Ok")</f>
        <v>Ok</v>
      </c>
      <c r="X2062" s="10" t="str">
        <f>+IFERROR(VLOOKUP(Tabla2[[#This Row],[DISTRITO SEGÚN DNI]],Hoja1!$A$2:$B$55,2,FALSE),"No")</f>
        <v>SANTA ANITA</v>
      </c>
      <c r="Y2062" s="10" t="str">
        <f>IF(OR(LOWER(Tabla2[[#This Row],[GENERO]])="masculino", LOWER(Tabla2[[#This Row],[GENERO]])="femenino"),"OK","Corregir")</f>
        <v>OK</v>
      </c>
      <c r="Z2062" s="10" t="str">
        <f>+IF(Tabla2[[#This Row],[Nro. DNI / CE]]="","Corregir",IF(LEN(Tabla2[[#This Row],[Nro. DNI / CE]])&gt;=8,"OK","Corregir"))</f>
        <v>OK</v>
      </c>
      <c r="AA2062" s="10">
        <f>COUNTIF(Tabla2[APELLIDOS Y NOMBRES],Tabla2[[#This Row],[APELLIDOS Y NOMBRES]])</f>
        <v>1</v>
      </c>
      <c r="AB2062" t="str">
        <f ca="1">+IFERROR(IF(Tabla2[[#This Row],[FECHA CESE/BAJA]]="","No Aplica",IF(AND(MONTH(Tabla2[[#This Row],[FECHA CESE/BAJA]])=MONTH(TODAY()-30),YEAR(Tabla2[[#This Row],[FECHA CESE/BAJA]])=YEAR(TODAY())),MONTH(TODAY()-30)&amp;"-"&amp;YEAR(TODAY()),"Borrar")),"No aplica")</f>
        <v>No Aplica</v>
      </c>
      <c r="AC2062" t="str">
        <f ca="1">+IFERROR(IF(Tabla2[[#This Row],[FECHA INICIO DE LABORES EN OBRA]]="","No Aplica",IF(AND(MONTH(Tabla2[[#This Row],[FECHA INICIO DE LABORES EN OBRA]])=MONTH(TODAY()-30),YEAR(Tabla2[[#This Row],[FECHA INICIO DE LABORES EN OBRA]])=YEAR(TODAY())),MONTH(TODAY()-30)&amp;"-"&amp;YEAR(TODAY()),"No Aplica")),"No Aplica")</f>
        <v>No Aplica</v>
      </c>
    </row>
    <row r="2063" spans="1:29" x14ac:dyDescent="0.25">
      <c r="A2063" s="2">
        <v>20550778514</v>
      </c>
      <c r="B2063" s="3" t="s">
        <v>8950</v>
      </c>
      <c r="C2063" s="3" t="s">
        <v>8950</v>
      </c>
      <c r="D2063" s="3" t="s">
        <v>4371</v>
      </c>
      <c r="E2063" s="3" t="s">
        <v>4372</v>
      </c>
      <c r="F2063" s="36">
        <v>30554</v>
      </c>
      <c r="G2063" s="3">
        <v>2</v>
      </c>
      <c r="H2063" s="3" t="s">
        <v>3235</v>
      </c>
      <c r="I2063" s="3" t="s">
        <v>4366</v>
      </c>
      <c r="J2063" s="3" t="s">
        <v>4373</v>
      </c>
      <c r="K2063" s="3" t="s">
        <v>3733</v>
      </c>
      <c r="L2063" s="8" t="s">
        <v>9813</v>
      </c>
      <c r="M2063" s="5"/>
      <c r="N2063" s="13" t="s">
        <v>1489</v>
      </c>
      <c r="O2063" s="5">
        <v>44776</v>
      </c>
      <c r="P2063" s="8">
        <v>1</v>
      </c>
      <c r="Q2063" s="9">
        <v>2</v>
      </c>
      <c r="R2063" s="9" t="str">
        <f>IFERROR(VLOOKUP(Tabla2[[#This Row],[CONTRATISTA PRNCIPAL]],Hoja1!$L$5:$M$9,2,FALSE),"CJV")</f>
        <v>CJV</v>
      </c>
      <c r="S2063" s="9" t="str">
        <f>IF(Tabla2[[#This Row],[EMPRESA]]=Tabla2[[#This Row],[CONTRATISTA PRNCIPAL]],"Principal","Secundaria")</f>
        <v>Principal</v>
      </c>
      <c r="T2063" s="10">
        <f>IFERROR(1/COUNTIF(Tabla2[CONTRATISTA PRNCIPAL],Tabla2[[#This Row],[CONTRATISTA PRNCIPAL]]),0)</f>
        <v>9.0909090909090912E-2</v>
      </c>
      <c r="U2063" s="33">
        <f ca="1">IF(((TODAY()-Tabla2[[#This Row],[FECHA NACIMIENTO]])/365)&lt;18,"Corregir", IF(((TODAY()-Tabla2[[#This Row],[FECHA NACIMIENTO]])/365)&gt;80, "Corregir",ROUNDDOWN(((TODAY()-Tabla2[[#This Row],[FECHA NACIMIENTO]])/365),0)))</f>
        <v>40</v>
      </c>
      <c r="V206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063" s="34" t="str">
        <f ca="1">+IF(Tabla2[[#This Row],[Edad]]="Corregir","Corregir","Ok")</f>
        <v>Ok</v>
      </c>
      <c r="X2063" s="10" t="str">
        <f>+IFERROR(VLOOKUP(Tabla2[[#This Row],[DISTRITO SEGÚN DNI]],Hoja1!$A$2:$B$55,2,FALSE),"No")</f>
        <v>No</v>
      </c>
      <c r="Y2063" s="10" t="str">
        <f>IF(OR(LOWER(Tabla2[[#This Row],[GENERO]])="masculino", LOWER(Tabla2[[#This Row],[GENERO]])="femenino"),"OK","Corregir")</f>
        <v>OK</v>
      </c>
      <c r="Z2063" s="10" t="str">
        <f>+IF(Tabla2[[#This Row],[Nro. DNI / CE]]="","Corregir",IF(LEN(Tabla2[[#This Row],[Nro. DNI / CE]])&gt;=8,"OK","Corregir"))</f>
        <v>OK</v>
      </c>
      <c r="AA2063" s="10">
        <f>COUNTIF(Tabla2[APELLIDOS Y NOMBRES],Tabla2[[#This Row],[APELLIDOS Y NOMBRES]])</f>
        <v>1</v>
      </c>
      <c r="AB2063" t="str">
        <f ca="1">+IFERROR(IF(Tabla2[[#This Row],[FECHA CESE/BAJA]]="","No Aplica",IF(AND(MONTH(Tabla2[[#This Row],[FECHA CESE/BAJA]])=MONTH(TODAY()-30),YEAR(Tabla2[[#This Row],[FECHA CESE/BAJA]])=YEAR(TODAY())),MONTH(TODAY()-30)&amp;"-"&amp;YEAR(TODAY()),"Borrar")),"No aplica")</f>
        <v>No Aplica</v>
      </c>
      <c r="AC2063" t="str">
        <f ca="1">+IFERROR(IF(Tabla2[[#This Row],[FECHA INICIO DE LABORES EN OBRA]]="","No Aplica",IF(AND(MONTH(Tabla2[[#This Row],[FECHA INICIO DE LABORES EN OBRA]])=MONTH(TODAY()-30),YEAR(Tabla2[[#This Row],[FECHA INICIO DE LABORES EN OBRA]])=YEAR(TODAY())),MONTH(TODAY()-30)&amp;"-"&amp;YEAR(TODAY()),"No Aplica")),"No Aplica")</f>
        <v>No Aplica</v>
      </c>
    </row>
    <row r="2064" spans="1:29" x14ac:dyDescent="0.25">
      <c r="A2064" s="2">
        <v>20550778514</v>
      </c>
      <c r="B2064" s="3" t="s">
        <v>8950</v>
      </c>
      <c r="C2064" s="3" t="s">
        <v>8950</v>
      </c>
      <c r="D2064" s="3">
        <v>72455076</v>
      </c>
      <c r="E2064" s="3" t="s">
        <v>4374</v>
      </c>
      <c r="F2064" s="36">
        <v>34850</v>
      </c>
      <c r="G2064" s="3">
        <v>2</v>
      </c>
      <c r="H2064" s="3" t="s">
        <v>2765</v>
      </c>
      <c r="I2064" s="3" t="s">
        <v>4366</v>
      </c>
      <c r="J2064" s="3" t="s">
        <v>4375</v>
      </c>
      <c r="K2064" s="3" t="s">
        <v>1510</v>
      </c>
      <c r="L2064" s="8" t="s">
        <v>9813</v>
      </c>
      <c r="M2064" s="5"/>
      <c r="N2064" s="13" t="s">
        <v>1489</v>
      </c>
      <c r="O2064" s="5">
        <v>44776</v>
      </c>
      <c r="P2064" s="8">
        <v>1</v>
      </c>
      <c r="Q2064" s="9">
        <v>2</v>
      </c>
      <c r="R2064" s="9" t="str">
        <f>IFERROR(VLOOKUP(Tabla2[[#This Row],[CONTRATISTA PRNCIPAL]],Hoja1!$L$5:$M$9,2,FALSE),"CJV")</f>
        <v>CJV</v>
      </c>
      <c r="S2064" s="9" t="str">
        <f>IF(Tabla2[[#This Row],[EMPRESA]]=Tabla2[[#This Row],[CONTRATISTA PRNCIPAL]],"Principal","Secundaria")</f>
        <v>Principal</v>
      </c>
      <c r="T2064" s="10">
        <f>IFERROR(1/COUNTIF(Tabla2[CONTRATISTA PRNCIPAL],Tabla2[[#This Row],[CONTRATISTA PRNCIPAL]]),0)</f>
        <v>9.0909090909090912E-2</v>
      </c>
      <c r="U2064" s="33">
        <f ca="1">IF(((TODAY()-Tabla2[[#This Row],[FECHA NACIMIENTO]])/365)&lt;18,"Corregir", IF(((TODAY()-Tabla2[[#This Row],[FECHA NACIMIENTO]])/365)&gt;80, "Corregir",ROUNDDOWN(((TODAY()-Tabla2[[#This Row],[FECHA NACIMIENTO]])/365),0)))</f>
        <v>28</v>
      </c>
      <c r="V206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064" s="34" t="str">
        <f ca="1">+IF(Tabla2[[#This Row],[Edad]]="Corregir","Corregir","Ok")</f>
        <v>Ok</v>
      </c>
      <c r="X2064" s="10" t="str">
        <f>+IFERROR(VLOOKUP(Tabla2[[#This Row],[DISTRITO SEGÚN DNI]],Hoja1!$A$2:$B$55,2,FALSE),"No")</f>
        <v>CALLAO</v>
      </c>
      <c r="Y2064" s="10" t="str">
        <f>IF(OR(LOWER(Tabla2[[#This Row],[GENERO]])="masculino", LOWER(Tabla2[[#This Row],[GENERO]])="femenino"),"OK","Corregir")</f>
        <v>OK</v>
      </c>
      <c r="Z2064" s="10" t="str">
        <f>+IF(Tabla2[[#This Row],[Nro. DNI / CE]]="","Corregir",IF(LEN(Tabla2[[#This Row],[Nro. DNI / CE]])&gt;=8,"OK","Corregir"))</f>
        <v>OK</v>
      </c>
      <c r="AA2064" s="10">
        <f>COUNTIF(Tabla2[APELLIDOS Y NOMBRES],Tabla2[[#This Row],[APELLIDOS Y NOMBRES]])</f>
        <v>1</v>
      </c>
      <c r="AB2064" t="str">
        <f ca="1">+IFERROR(IF(Tabla2[[#This Row],[FECHA CESE/BAJA]]="","No Aplica",IF(AND(MONTH(Tabla2[[#This Row],[FECHA CESE/BAJA]])=MONTH(TODAY()-30),YEAR(Tabla2[[#This Row],[FECHA CESE/BAJA]])=YEAR(TODAY())),MONTH(TODAY()-30)&amp;"-"&amp;YEAR(TODAY()),"Borrar")),"No aplica")</f>
        <v>No Aplica</v>
      </c>
      <c r="AC2064" t="str">
        <f ca="1">+IFERROR(IF(Tabla2[[#This Row],[FECHA INICIO DE LABORES EN OBRA]]="","No Aplica",IF(AND(MONTH(Tabla2[[#This Row],[FECHA INICIO DE LABORES EN OBRA]])=MONTH(TODAY()-30),YEAR(Tabla2[[#This Row],[FECHA INICIO DE LABORES EN OBRA]])=YEAR(TODAY())),MONTH(TODAY()-30)&amp;"-"&amp;YEAR(TODAY()),"No Aplica")),"No Aplica")</f>
        <v>No Aplica</v>
      </c>
    </row>
    <row r="2065" spans="1:29" x14ac:dyDescent="0.25">
      <c r="A2065" s="2">
        <v>20550778514</v>
      </c>
      <c r="B2065" s="3" t="s">
        <v>8950</v>
      </c>
      <c r="C2065" s="3" t="s">
        <v>8950</v>
      </c>
      <c r="D2065" s="3">
        <v>74789628</v>
      </c>
      <c r="E2065" s="3" t="s">
        <v>4376</v>
      </c>
      <c r="F2065" s="36">
        <v>37958</v>
      </c>
      <c r="G2065" s="3">
        <v>2</v>
      </c>
      <c r="H2065" s="3" t="s">
        <v>4377</v>
      </c>
      <c r="I2065" s="3" t="s">
        <v>4366</v>
      </c>
      <c r="J2065" s="3" t="s">
        <v>4378</v>
      </c>
      <c r="K2065" s="3" t="s">
        <v>2450</v>
      </c>
      <c r="L2065" s="8" t="s">
        <v>9813</v>
      </c>
      <c r="M2065" s="5"/>
      <c r="N2065" s="13" t="s">
        <v>1489</v>
      </c>
      <c r="O2065" s="5">
        <v>44776</v>
      </c>
      <c r="P2065" s="8">
        <v>1</v>
      </c>
      <c r="Q2065" s="9">
        <v>2</v>
      </c>
      <c r="R2065" s="9" t="str">
        <f>IFERROR(VLOOKUP(Tabla2[[#This Row],[CONTRATISTA PRNCIPAL]],Hoja1!$L$5:$M$9,2,FALSE),"CJV")</f>
        <v>CJV</v>
      </c>
      <c r="S2065" s="9" t="str">
        <f>IF(Tabla2[[#This Row],[EMPRESA]]=Tabla2[[#This Row],[CONTRATISTA PRNCIPAL]],"Principal","Secundaria")</f>
        <v>Principal</v>
      </c>
      <c r="T2065" s="10">
        <f>IFERROR(1/COUNTIF(Tabla2[CONTRATISTA PRNCIPAL],Tabla2[[#This Row],[CONTRATISTA PRNCIPAL]]),0)</f>
        <v>9.0909090909090912E-2</v>
      </c>
      <c r="U2065" s="33">
        <f ca="1">IF(((TODAY()-Tabla2[[#This Row],[FECHA NACIMIENTO]])/365)&lt;18,"Corregir", IF(((TODAY()-Tabla2[[#This Row],[FECHA NACIMIENTO]])/365)&gt;80, "Corregir",ROUNDDOWN(((TODAY()-Tabla2[[#This Row],[FECHA NACIMIENTO]])/365),0)))</f>
        <v>19</v>
      </c>
      <c r="V206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2065" s="34" t="str">
        <f ca="1">+IF(Tabla2[[#This Row],[Edad]]="Corregir","Corregir","Ok")</f>
        <v>Ok</v>
      </c>
      <c r="X2065" s="10" t="str">
        <f>+IFERROR(VLOOKUP(Tabla2[[#This Row],[DISTRITO SEGÚN DNI]],Hoja1!$A$2:$B$55,2,FALSE),"No")</f>
        <v>No</v>
      </c>
      <c r="Y2065" s="10" t="str">
        <f>IF(OR(LOWER(Tabla2[[#This Row],[GENERO]])="masculino", LOWER(Tabla2[[#This Row],[GENERO]])="femenino"),"OK","Corregir")</f>
        <v>OK</v>
      </c>
      <c r="Z2065" s="10" t="str">
        <f>+IF(Tabla2[[#This Row],[Nro. DNI / CE]]="","Corregir",IF(LEN(Tabla2[[#This Row],[Nro. DNI / CE]])&gt;=8,"OK","Corregir"))</f>
        <v>OK</v>
      </c>
      <c r="AA2065" s="10">
        <f>COUNTIF(Tabla2[APELLIDOS Y NOMBRES],Tabla2[[#This Row],[APELLIDOS Y NOMBRES]])</f>
        <v>1</v>
      </c>
      <c r="AB2065" t="str">
        <f ca="1">+IFERROR(IF(Tabla2[[#This Row],[FECHA CESE/BAJA]]="","No Aplica",IF(AND(MONTH(Tabla2[[#This Row],[FECHA CESE/BAJA]])=MONTH(TODAY()-30),YEAR(Tabla2[[#This Row],[FECHA CESE/BAJA]])=YEAR(TODAY())),MONTH(TODAY()-30)&amp;"-"&amp;YEAR(TODAY()),"Borrar")),"No aplica")</f>
        <v>No Aplica</v>
      </c>
      <c r="AC2065" t="str">
        <f ca="1">+IFERROR(IF(Tabla2[[#This Row],[FECHA INICIO DE LABORES EN OBRA]]="","No Aplica",IF(AND(MONTH(Tabla2[[#This Row],[FECHA INICIO DE LABORES EN OBRA]])=MONTH(TODAY()-30),YEAR(Tabla2[[#This Row],[FECHA INICIO DE LABORES EN OBRA]])=YEAR(TODAY())),MONTH(TODAY()-30)&amp;"-"&amp;YEAR(TODAY()),"No Aplica")),"No Aplica")</f>
        <v>No Aplica</v>
      </c>
    </row>
    <row r="2066" spans="1:29" x14ac:dyDescent="0.25">
      <c r="A2066" s="2">
        <v>20550778514</v>
      </c>
      <c r="B2066" s="3" t="s">
        <v>8950</v>
      </c>
      <c r="C2066" s="3" t="s">
        <v>8950</v>
      </c>
      <c r="D2066" s="3" t="s">
        <v>4379</v>
      </c>
      <c r="E2066" s="3" t="s">
        <v>4380</v>
      </c>
      <c r="F2066" s="36">
        <v>36969</v>
      </c>
      <c r="G2066" s="3">
        <v>2</v>
      </c>
      <c r="H2066" s="3" t="s">
        <v>4377</v>
      </c>
      <c r="I2066" s="3" t="s">
        <v>4366</v>
      </c>
      <c r="J2066" s="3" t="s">
        <v>4381</v>
      </c>
      <c r="K2066" s="3" t="s">
        <v>1481</v>
      </c>
      <c r="L2066" s="8" t="s">
        <v>9813</v>
      </c>
      <c r="M2066" s="5"/>
      <c r="N2066" s="13" t="s">
        <v>1489</v>
      </c>
      <c r="O2066" s="5">
        <v>44776</v>
      </c>
      <c r="P2066" s="8">
        <v>1</v>
      </c>
      <c r="Q2066" s="9">
        <v>2</v>
      </c>
      <c r="R2066" s="9" t="str">
        <f>IFERROR(VLOOKUP(Tabla2[[#This Row],[CONTRATISTA PRNCIPAL]],Hoja1!$L$5:$M$9,2,FALSE),"CJV")</f>
        <v>CJV</v>
      </c>
      <c r="S2066" s="9" t="str">
        <f>IF(Tabla2[[#This Row],[EMPRESA]]=Tabla2[[#This Row],[CONTRATISTA PRNCIPAL]],"Principal","Secundaria")</f>
        <v>Principal</v>
      </c>
      <c r="T2066" s="10">
        <f>IFERROR(1/COUNTIF(Tabla2[CONTRATISTA PRNCIPAL],Tabla2[[#This Row],[CONTRATISTA PRNCIPAL]]),0)</f>
        <v>9.0909090909090912E-2</v>
      </c>
      <c r="U2066" s="33">
        <f ca="1">IF(((TODAY()-Tabla2[[#This Row],[FECHA NACIMIENTO]])/365)&lt;18,"Corregir", IF(((TODAY()-Tabla2[[#This Row],[FECHA NACIMIENTO]])/365)&gt;80, "Corregir",ROUNDDOWN(((TODAY()-Tabla2[[#This Row],[FECHA NACIMIENTO]])/365),0)))</f>
        <v>22</v>
      </c>
      <c r="V206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2066" s="34" t="str">
        <f ca="1">+IF(Tabla2[[#This Row],[Edad]]="Corregir","Corregir","Ok")</f>
        <v>Ok</v>
      </c>
      <c r="X2066" s="10" t="str">
        <f>+IFERROR(VLOOKUP(Tabla2[[#This Row],[DISTRITO SEGÚN DNI]],Hoja1!$A$2:$B$55,2,FALSE),"No")</f>
        <v>No</v>
      </c>
      <c r="Y2066" s="10" t="str">
        <f>IF(OR(LOWER(Tabla2[[#This Row],[GENERO]])="masculino", LOWER(Tabla2[[#This Row],[GENERO]])="femenino"),"OK","Corregir")</f>
        <v>OK</v>
      </c>
      <c r="Z2066" s="10" t="str">
        <f>+IF(Tabla2[[#This Row],[Nro. DNI / CE]]="","Corregir",IF(LEN(Tabla2[[#This Row],[Nro. DNI / CE]])&gt;=8,"OK","Corregir"))</f>
        <v>OK</v>
      </c>
      <c r="AA2066" s="10">
        <f>COUNTIF(Tabla2[APELLIDOS Y NOMBRES],Tabla2[[#This Row],[APELLIDOS Y NOMBRES]])</f>
        <v>1</v>
      </c>
      <c r="AB2066" t="str">
        <f ca="1">+IFERROR(IF(Tabla2[[#This Row],[FECHA CESE/BAJA]]="","No Aplica",IF(AND(MONTH(Tabla2[[#This Row],[FECHA CESE/BAJA]])=MONTH(TODAY()-30),YEAR(Tabla2[[#This Row],[FECHA CESE/BAJA]])=YEAR(TODAY())),MONTH(TODAY()-30)&amp;"-"&amp;YEAR(TODAY()),"Borrar")),"No aplica")</f>
        <v>No Aplica</v>
      </c>
      <c r="AC2066" t="str">
        <f ca="1">+IFERROR(IF(Tabla2[[#This Row],[FECHA INICIO DE LABORES EN OBRA]]="","No Aplica",IF(AND(MONTH(Tabla2[[#This Row],[FECHA INICIO DE LABORES EN OBRA]])=MONTH(TODAY()-30),YEAR(Tabla2[[#This Row],[FECHA INICIO DE LABORES EN OBRA]])=YEAR(TODAY())),MONTH(TODAY()-30)&amp;"-"&amp;YEAR(TODAY()),"No Aplica")),"No Aplica")</f>
        <v>No Aplica</v>
      </c>
    </row>
    <row r="2067" spans="1:29" x14ac:dyDescent="0.25">
      <c r="A2067" s="2">
        <v>20550778514</v>
      </c>
      <c r="B2067" s="3" t="s">
        <v>8950</v>
      </c>
      <c r="C2067" s="3" t="s">
        <v>8950</v>
      </c>
      <c r="D2067" s="3" t="s">
        <v>4382</v>
      </c>
      <c r="E2067" s="3" t="s">
        <v>4383</v>
      </c>
      <c r="F2067" s="36">
        <v>32417</v>
      </c>
      <c r="G2067" s="3">
        <v>2</v>
      </c>
      <c r="H2067" s="3" t="s">
        <v>4384</v>
      </c>
      <c r="I2067" s="3" t="s">
        <v>4366</v>
      </c>
      <c r="J2067" s="3" t="s">
        <v>4385</v>
      </c>
      <c r="K2067" s="3" t="s">
        <v>3781</v>
      </c>
      <c r="L2067" s="8" t="s">
        <v>9813</v>
      </c>
      <c r="M2067" s="5"/>
      <c r="N2067" s="13" t="s">
        <v>1489</v>
      </c>
      <c r="O2067" s="5">
        <v>44776</v>
      </c>
      <c r="P2067" s="8">
        <v>1</v>
      </c>
      <c r="Q2067" s="9">
        <v>2</v>
      </c>
      <c r="R2067" s="9" t="str">
        <f>IFERROR(VLOOKUP(Tabla2[[#This Row],[CONTRATISTA PRNCIPAL]],Hoja1!$L$5:$M$9,2,FALSE),"CJV")</f>
        <v>CJV</v>
      </c>
      <c r="S2067" s="9" t="str">
        <f>IF(Tabla2[[#This Row],[EMPRESA]]=Tabla2[[#This Row],[CONTRATISTA PRNCIPAL]],"Principal","Secundaria")</f>
        <v>Principal</v>
      </c>
      <c r="T2067" s="10">
        <f>IFERROR(1/COUNTIF(Tabla2[CONTRATISTA PRNCIPAL],Tabla2[[#This Row],[CONTRATISTA PRNCIPAL]]),0)</f>
        <v>9.0909090909090912E-2</v>
      </c>
      <c r="U2067" s="33">
        <f ca="1">IF(((TODAY()-Tabla2[[#This Row],[FECHA NACIMIENTO]])/365)&lt;18,"Corregir", IF(((TODAY()-Tabla2[[#This Row],[FECHA NACIMIENTO]])/365)&gt;80, "Corregir",ROUNDDOWN(((TODAY()-Tabla2[[#This Row],[FECHA NACIMIENTO]])/365),0)))</f>
        <v>34</v>
      </c>
      <c r="V206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067" s="34" t="str">
        <f ca="1">+IF(Tabla2[[#This Row],[Edad]]="Corregir","Corregir","Ok")</f>
        <v>Ok</v>
      </c>
      <c r="X2067" s="10" t="str">
        <f>+IFERROR(VLOOKUP(Tabla2[[#This Row],[DISTRITO SEGÚN DNI]],Hoja1!$A$2:$B$55,2,FALSE),"No")</f>
        <v>No</v>
      </c>
      <c r="Y2067" s="10" t="str">
        <f>IF(OR(LOWER(Tabla2[[#This Row],[GENERO]])="masculino", LOWER(Tabla2[[#This Row],[GENERO]])="femenino"),"OK","Corregir")</f>
        <v>OK</v>
      </c>
      <c r="Z2067" s="10" t="str">
        <f>+IF(Tabla2[[#This Row],[Nro. DNI / CE]]="","Corregir",IF(LEN(Tabla2[[#This Row],[Nro. DNI / CE]])&gt;=8,"OK","Corregir"))</f>
        <v>OK</v>
      </c>
      <c r="AA2067" s="10">
        <f>COUNTIF(Tabla2[APELLIDOS Y NOMBRES],Tabla2[[#This Row],[APELLIDOS Y NOMBRES]])</f>
        <v>1</v>
      </c>
      <c r="AB2067" t="str">
        <f ca="1">+IFERROR(IF(Tabla2[[#This Row],[FECHA CESE/BAJA]]="","No Aplica",IF(AND(MONTH(Tabla2[[#This Row],[FECHA CESE/BAJA]])=MONTH(TODAY()-30),YEAR(Tabla2[[#This Row],[FECHA CESE/BAJA]])=YEAR(TODAY())),MONTH(TODAY()-30)&amp;"-"&amp;YEAR(TODAY()),"Borrar")),"No aplica")</f>
        <v>No Aplica</v>
      </c>
      <c r="AC2067" t="str">
        <f ca="1">+IFERROR(IF(Tabla2[[#This Row],[FECHA INICIO DE LABORES EN OBRA]]="","No Aplica",IF(AND(MONTH(Tabla2[[#This Row],[FECHA INICIO DE LABORES EN OBRA]])=MONTH(TODAY()-30),YEAR(Tabla2[[#This Row],[FECHA INICIO DE LABORES EN OBRA]])=YEAR(TODAY())),MONTH(TODAY()-30)&amp;"-"&amp;YEAR(TODAY()),"No Aplica")),"No Aplica")</f>
        <v>No Aplica</v>
      </c>
    </row>
    <row r="2068" spans="1:29" x14ac:dyDescent="0.25">
      <c r="A2068" s="2">
        <v>20550778514</v>
      </c>
      <c r="B2068" s="3" t="s">
        <v>8950</v>
      </c>
      <c r="C2068" s="3" t="s">
        <v>8950</v>
      </c>
      <c r="D2068" s="3" t="s">
        <v>4386</v>
      </c>
      <c r="E2068" s="3" t="s">
        <v>4387</v>
      </c>
      <c r="F2068" s="36">
        <v>30996</v>
      </c>
      <c r="G2068" s="3">
        <v>2</v>
      </c>
      <c r="H2068" s="3" t="s">
        <v>3235</v>
      </c>
      <c r="I2068" s="3" t="s">
        <v>4366</v>
      </c>
      <c r="J2068" s="3" t="s">
        <v>4388</v>
      </c>
      <c r="K2068" s="3" t="s">
        <v>1462</v>
      </c>
      <c r="L2068" s="8" t="s">
        <v>9813</v>
      </c>
      <c r="M2068" s="5"/>
      <c r="N2068" s="13" t="s">
        <v>1489</v>
      </c>
      <c r="O2068" s="5">
        <v>44776</v>
      </c>
      <c r="P2068" s="8">
        <v>1</v>
      </c>
      <c r="Q2068" s="9">
        <v>2</v>
      </c>
      <c r="R2068" s="9" t="str">
        <f>IFERROR(VLOOKUP(Tabla2[[#This Row],[CONTRATISTA PRNCIPAL]],Hoja1!$L$5:$M$9,2,FALSE),"CJV")</f>
        <v>CJV</v>
      </c>
      <c r="S2068" s="9" t="str">
        <f>IF(Tabla2[[#This Row],[EMPRESA]]=Tabla2[[#This Row],[CONTRATISTA PRNCIPAL]],"Principal","Secundaria")</f>
        <v>Principal</v>
      </c>
      <c r="T2068" s="10">
        <f>IFERROR(1/COUNTIF(Tabla2[CONTRATISTA PRNCIPAL],Tabla2[[#This Row],[CONTRATISTA PRNCIPAL]]),0)</f>
        <v>9.0909090909090912E-2</v>
      </c>
      <c r="U2068" s="33">
        <f ca="1">IF(((TODAY()-Tabla2[[#This Row],[FECHA NACIMIENTO]])/365)&lt;18,"Corregir", IF(((TODAY()-Tabla2[[#This Row],[FECHA NACIMIENTO]])/365)&gt;80, "Corregir",ROUNDDOWN(((TODAY()-Tabla2[[#This Row],[FECHA NACIMIENTO]])/365),0)))</f>
        <v>38</v>
      </c>
      <c r="V206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068" s="34" t="str">
        <f ca="1">+IF(Tabla2[[#This Row],[Edad]]="Corregir","Corregir","Ok")</f>
        <v>Ok</v>
      </c>
      <c r="X2068" s="10" t="str">
        <f>+IFERROR(VLOOKUP(Tabla2[[#This Row],[DISTRITO SEGÚN DNI]],Hoja1!$A$2:$B$55,2,FALSE),"No")</f>
        <v>BREÑA</v>
      </c>
      <c r="Y2068" s="10" t="str">
        <f>IF(OR(LOWER(Tabla2[[#This Row],[GENERO]])="masculino", LOWER(Tabla2[[#This Row],[GENERO]])="femenino"),"OK","Corregir")</f>
        <v>OK</v>
      </c>
      <c r="Z2068" s="10" t="str">
        <f>+IF(Tabla2[[#This Row],[Nro. DNI / CE]]="","Corregir",IF(LEN(Tabla2[[#This Row],[Nro. DNI / CE]])&gt;=8,"OK","Corregir"))</f>
        <v>OK</v>
      </c>
      <c r="AA2068" s="10">
        <f>COUNTIF(Tabla2[APELLIDOS Y NOMBRES],Tabla2[[#This Row],[APELLIDOS Y NOMBRES]])</f>
        <v>1</v>
      </c>
      <c r="AB2068" t="str">
        <f ca="1">+IFERROR(IF(Tabla2[[#This Row],[FECHA CESE/BAJA]]="","No Aplica",IF(AND(MONTH(Tabla2[[#This Row],[FECHA CESE/BAJA]])=MONTH(TODAY()-30),YEAR(Tabla2[[#This Row],[FECHA CESE/BAJA]])=YEAR(TODAY())),MONTH(TODAY()-30)&amp;"-"&amp;YEAR(TODAY()),"Borrar")),"No aplica")</f>
        <v>No Aplica</v>
      </c>
      <c r="AC2068" t="str">
        <f ca="1">+IFERROR(IF(Tabla2[[#This Row],[FECHA INICIO DE LABORES EN OBRA]]="","No Aplica",IF(AND(MONTH(Tabla2[[#This Row],[FECHA INICIO DE LABORES EN OBRA]])=MONTH(TODAY()-30),YEAR(Tabla2[[#This Row],[FECHA INICIO DE LABORES EN OBRA]])=YEAR(TODAY())),MONTH(TODAY()-30)&amp;"-"&amp;YEAR(TODAY()),"No Aplica")),"No Aplica")</f>
        <v>No Aplica</v>
      </c>
    </row>
    <row r="2069" spans="1:29" x14ac:dyDescent="0.25">
      <c r="A2069" s="2">
        <v>20550778514</v>
      </c>
      <c r="B2069" s="3" t="s">
        <v>8950</v>
      </c>
      <c r="C2069" s="3" t="s">
        <v>8950</v>
      </c>
      <c r="D2069" s="3" t="s">
        <v>4389</v>
      </c>
      <c r="E2069" s="3" t="s">
        <v>4390</v>
      </c>
      <c r="F2069" s="36">
        <v>34834</v>
      </c>
      <c r="G2069" s="3">
        <v>2</v>
      </c>
      <c r="H2069" s="3" t="s">
        <v>1453</v>
      </c>
      <c r="I2069" s="3" t="s">
        <v>4366</v>
      </c>
      <c r="J2069" s="3" t="s">
        <v>4391</v>
      </c>
      <c r="K2069" s="3" t="s">
        <v>93</v>
      </c>
      <c r="L2069" s="8" t="s">
        <v>9813</v>
      </c>
      <c r="M2069" s="5"/>
      <c r="N2069" s="13" t="s">
        <v>1489</v>
      </c>
      <c r="O2069" s="5">
        <v>44776</v>
      </c>
      <c r="P2069" s="8">
        <v>1</v>
      </c>
      <c r="Q2069" s="9">
        <v>2</v>
      </c>
      <c r="R2069" s="9" t="str">
        <f>IFERROR(VLOOKUP(Tabla2[[#This Row],[CONTRATISTA PRNCIPAL]],Hoja1!$L$5:$M$9,2,FALSE),"CJV")</f>
        <v>CJV</v>
      </c>
      <c r="S2069" s="9" t="str">
        <f>IF(Tabla2[[#This Row],[EMPRESA]]=Tabla2[[#This Row],[CONTRATISTA PRNCIPAL]],"Principal","Secundaria")</f>
        <v>Principal</v>
      </c>
      <c r="T2069" s="10">
        <f>IFERROR(1/COUNTIF(Tabla2[CONTRATISTA PRNCIPAL],Tabla2[[#This Row],[CONTRATISTA PRNCIPAL]]),0)</f>
        <v>9.0909090909090912E-2</v>
      </c>
      <c r="U2069" s="33">
        <f ca="1">IF(((TODAY()-Tabla2[[#This Row],[FECHA NACIMIENTO]])/365)&lt;18,"Corregir", IF(((TODAY()-Tabla2[[#This Row],[FECHA NACIMIENTO]])/365)&gt;80, "Corregir",ROUNDDOWN(((TODAY()-Tabla2[[#This Row],[FECHA NACIMIENTO]])/365),0)))</f>
        <v>28</v>
      </c>
      <c r="V206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069" s="34" t="str">
        <f ca="1">+IF(Tabla2[[#This Row],[Edad]]="Corregir","Corregir","Ok")</f>
        <v>Ok</v>
      </c>
      <c r="X2069" s="10" t="str">
        <f>+IFERROR(VLOOKUP(Tabla2[[#This Row],[DISTRITO SEGÚN DNI]],Hoja1!$A$2:$B$55,2,FALSE),"No")</f>
        <v>ATE</v>
      </c>
      <c r="Y2069" s="10" t="str">
        <f>IF(OR(LOWER(Tabla2[[#This Row],[GENERO]])="masculino", LOWER(Tabla2[[#This Row],[GENERO]])="femenino"),"OK","Corregir")</f>
        <v>OK</v>
      </c>
      <c r="Z2069" s="10" t="str">
        <f>+IF(Tabla2[[#This Row],[Nro. DNI / CE]]="","Corregir",IF(LEN(Tabla2[[#This Row],[Nro. DNI / CE]])&gt;=8,"OK","Corregir"))</f>
        <v>OK</v>
      </c>
      <c r="AA2069" s="10">
        <f>COUNTIF(Tabla2[APELLIDOS Y NOMBRES],Tabla2[[#This Row],[APELLIDOS Y NOMBRES]])</f>
        <v>1</v>
      </c>
      <c r="AB2069" t="str">
        <f ca="1">+IFERROR(IF(Tabla2[[#This Row],[FECHA CESE/BAJA]]="","No Aplica",IF(AND(MONTH(Tabla2[[#This Row],[FECHA CESE/BAJA]])=MONTH(TODAY()-30),YEAR(Tabla2[[#This Row],[FECHA CESE/BAJA]])=YEAR(TODAY())),MONTH(TODAY()-30)&amp;"-"&amp;YEAR(TODAY()),"Borrar")),"No aplica")</f>
        <v>No Aplica</v>
      </c>
      <c r="AC2069" t="str">
        <f ca="1">+IFERROR(IF(Tabla2[[#This Row],[FECHA INICIO DE LABORES EN OBRA]]="","No Aplica",IF(AND(MONTH(Tabla2[[#This Row],[FECHA INICIO DE LABORES EN OBRA]])=MONTH(TODAY()-30),YEAR(Tabla2[[#This Row],[FECHA INICIO DE LABORES EN OBRA]])=YEAR(TODAY())),MONTH(TODAY()-30)&amp;"-"&amp;YEAR(TODAY()),"No Aplica")),"No Aplica")</f>
        <v>No Aplica</v>
      </c>
    </row>
    <row r="2070" spans="1:29" x14ac:dyDescent="0.25">
      <c r="A2070" s="2">
        <v>20550778514</v>
      </c>
      <c r="B2070" s="3" t="s">
        <v>8950</v>
      </c>
      <c r="C2070" s="3" t="s">
        <v>8950</v>
      </c>
      <c r="D2070" s="3" t="s">
        <v>4392</v>
      </c>
      <c r="E2070" s="3" t="s">
        <v>4393</v>
      </c>
      <c r="F2070" s="36">
        <v>32742</v>
      </c>
      <c r="G2070" s="3">
        <v>2</v>
      </c>
      <c r="H2070" s="3" t="s">
        <v>1838</v>
      </c>
      <c r="I2070" s="3" t="s">
        <v>4366</v>
      </c>
      <c r="J2070" s="3" t="s">
        <v>4394</v>
      </c>
      <c r="K2070" s="3" t="s">
        <v>1136</v>
      </c>
      <c r="L2070" s="8" t="s">
        <v>9813</v>
      </c>
      <c r="M2070" s="5"/>
      <c r="N2070" s="13" t="s">
        <v>1489</v>
      </c>
      <c r="O2070" s="5">
        <v>44776</v>
      </c>
      <c r="P2070" s="8">
        <v>1</v>
      </c>
      <c r="Q2070" s="9">
        <v>2</v>
      </c>
      <c r="R2070" s="9" t="str">
        <f>IFERROR(VLOOKUP(Tabla2[[#This Row],[CONTRATISTA PRNCIPAL]],Hoja1!$L$5:$M$9,2,FALSE),"CJV")</f>
        <v>CJV</v>
      </c>
      <c r="S2070" s="9" t="str">
        <f>IF(Tabla2[[#This Row],[EMPRESA]]=Tabla2[[#This Row],[CONTRATISTA PRNCIPAL]],"Principal","Secundaria")</f>
        <v>Principal</v>
      </c>
      <c r="T2070" s="10">
        <f>IFERROR(1/COUNTIF(Tabla2[CONTRATISTA PRNCIPAL],Tabla2[[#This Row],[CONTRATISTA PRNCIPAL]]),0)</f>
        <v>9.0909090909090912E-2</v>
      </c>
      <c r="U2070" s="33">
        <f ca="1">IF(((TODAY()-Tabla2[[#This Row],[FECHA NACIMIENTO]])/365)&lt;18,"Corregir", IF(((TODAY()-Tabla2[[#This Row],[FECHA NACIMIENTO]])/365)&gt;80, "Corregir",ROUNDDOWN(((TODAY()-Tabla2[[#This Row],[FECHA NACIMIENTO]])/365),0)))</f>
        <v>34</v>
      </c>
      <c r="V207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070" s="34" t="str">
        <f ca="1">+IF(Tabla2[[#This Row],[Edad]]="Corregir","Corregir","Ok")</f>
        <v>Ok</v>
      </c>
      <c r="X2070" s="10" t="str">
        <f>+IFERROR(VLOOKUP(Tabla2[[#This Row],[DISTRITO SEGÚN DNI]],Hoja1!$A$2:$B$55,2,FALSE),"No")</f>
        <v>No</v>
      </c>
      <c r="Y2070" s="10" t="str">
        <f>IF(OR(LOWER(Tabla2[[#This Row],[GENERO]])="masculino", LOWER(Tabla2[[#This Row],[GENERO]])="femenino"),"OK","Corregir")</f>
        <v>OK</v>
      </c>
      <c r="Z2070" s="10" t="str">
        <f>+IF(Tabla2[[#This Row],[Nro. DNI / CE]]="","Corregir",IF(LEN(Tabla2[[#This Row],[Nro. DNI / CE]])&gt;=8,"OK","Corregir"))</f>
        <v>OK</v>
      </c>
      <c r="AA2070" s="10">
        <f>COUNTIF(Tabla2[APELLIDOS Y NOMBRES],Tabla2[[#This Row],[APELLIDOS Y NOMBRES]])</f>
        <v>1</v>
      </c>
      <c r="AB2070" t="str">
        <f ca="1">+IFERROR(IF(Tabla2[[#This Row],[FECHA CESE/BAJA]]="","No Aplica",IF(AND(MONTH(Tabla2[[#This Row],[FECHA CESE/BAJA]])=MONTH(TODAY()-30),YEAR(Tabla2[[#This Row],[FECHA CESE/BAJA]])=YEAR(TODAY())),MONTH(TODAY()-30)&amp;"-"&amp;YEAR(TODAY()),"Borrar")),"No aplica")</f>
        <v>No Aplica</v>
      </c>
      <c r="AC2070" t="str">
        <f ca="1">+IFERROR(IF(Tabla2[[#This Row],[FECHA INICIO DE LABORES EN OBRA]]="","No Aplica",IF(AND(MONTH(Tabla2[[#This Row],[FECHA INICIO DE LABORES EN OBRA]])=MONTH(TODAY()-30),YEAR(Tabla2[[#This Row],[FECHA INICIO DE LABORES EN OBRA]])=YEAR(TODAY())),MONTH(TODAY()-30)&amp;"-"&amp;YEAR(TODAY()),"No Aplica")),"No Aplica")</f>
        <v>No Aplica</v>
      </c>
    </row>
    <row r="2071" spans="1:29" x14ac:dyDescent="0.25">
      <c r="A2071" s="2">
        <v>20550778514</v>
      </c>
      <c r="B2071" s="3" t="s">
        <v>8950</v>
      </c>
      <c r="C2071" s="3" t="s">
        <v>8950</v>
      </c>
      <c r="D2071" s="3" t="s">
        <v>4395</v>
      </c>
      <c r="E2071" s="3" t="s">
        <v>4396</v>
      </c>
      <c r="F2071" s="36">
        <v>36408</v>
      </c>
      <c r="G2071" s="3">
        <v>2</v>
      </c>
      <c r="H2071" s="3" t="s">
        <v>1453</v>
      </c>
      <c r="I2071" s="3" t="s">
        <v>4366</v>
      </c>
      <c r="J2071" s="3" t="s">
        <v>4397</v>
      </c>
      <c r="K2071" s="3" t="s">
        <v>1063</v>
      </c>
      <c r="L2071" s="8" t="s">
        <v>9813</v>
      </c>
      <c r="M2071" s="5"/>
      <c r="N2071" s="13" t="s">
        <v>1489</v>
      </c>
      <c r="O2071" s="5">
        <v>44776</v>
      </c>
      <c r="P2071" s="8">
        <v>1</v>
      </c>
      <c r="Q2071" s="9">
        <v>2</v>
      </c>
      <c r="R2071" s="9" t="str">
        <f>IFERROR(VLOOKUP(Tabla2[[#This Row],[CONTRATISTA PRNCIPAL]],Hoja1!$L$5:$M$9,2,FALSE),"CJV")</f>
        <v>CJV</v>
      </c>
      <c r="S2071" s="9" t="str">
        <f>IF(Tabla2[[#This Row],[EMPRESA]]=Tabla2[[#This Row],[CONTRATISTA PRNCIPAL]],"Principal","Secundaria")</f>
        <v>Principal</v>
      </c>
      <c r="T2071" s="10">
        <f>IFERROR(1/COUNTIF(Tabla2[CONTRATISTA PRNCIPAL],Tabla2[[#This Row],[CONTRATISTA PRNCIPAL]]),0)</f>
        <v>9.0909090909090912E-2</v>
      </c>
      <c r="U2071" s="33">
        <f ca="1">IF(((TODAY()-Tabla2[[#This Row],[FECHA NACIMIENTO]])/365)&lt;18,"Corregir", IF(((TODAY()-Tabla2[[#This Row],[FECHA NACIMIENTO]])/365)&gt;80, "Corregir",ROUNDDOWN(((TODAY()-Tabla2[[#This Row],[FECHA NACIMIENTO]])/365),0)))</f>
        <v>24</v>
      </c>
      <c r="V207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071" s="34" t="str">
        <f ca="1">+IF(Tabla2[[#This Row],[Edad]]="Corregir","Corregir","Ok")</f>
        <v>Ok</v>
      </c>
      <c r="X2071" s="10" t="str">
        <f>+IFERROR(VLOOKUP(Tabla2[[#This Row],[DISTRITO SEGÚN DNI]],Hoja1!$A$2:$B$55,2,FALSE),"No")</f>
        <v>No</v>
      </c>
      <c r="Y2071" s="10" t="str">
        <f>IF(OR(LOWER(Tabla2[[#This Row],[GENERO]])="masculino", LOWER(Tabla2[[#This Row],[GENERO]])="femenino"),"OK","Corregir")</f>
        <v>OK</v>
      </c>
      <c r="Z2071" s="10" t="str">
        <f>+IF(Tabla2[[#This Row],[Nro. DNI / CE]]="","Corregir",IF(LEN(Tabla2[[#This Row],[Nro. DNI / CE]])&gt;=8,"OK","Corregir"))</f>
        <v>OK</v>
      </c>
      <c r="AA2071" s="10">
        <f>COUNTIF(Tabla2[APELLIDOS Y NOMBRES],Tabla2[[#This Row],[APELLIDOS Y NOMBRES]])</f>
        <v>1</v>
      </c>
      <c r="AB2071" t="str">
        <f ca="1">+IFERROR(IF(Tabla2[[#This Row],[FECHA CESE/BAJA]]="","No Aplica",IF(AND(MONTH(Tabla2[[#This Row],[FECHA CESE/BAJA]])=MONTH(TODAY()-30),YEAR(Tabla2[[#This Row],[FECHA CESE/BAJA]])=YEAR(TODAY())),MONTH(TODAY()-30)&amp;"-"&amp;YEAR(TODAY()),"Borrar")),"No aplica")</f>
        <v>No Aplica</v>
      </c>
      <c r="AC2071" t="str">
        <f ca="1">+IFERROR(IF(Tabla2[[#This Row],[FECHA INICIO DE LABORES EN OBRA]]="","No Aplica",IF(AND(MONTH(Tabla2[[#This Row],[FECHA INICIO DE LABORES EN OBRA]])=MONTH(TODAY()-30),YEAR(Tabla2[[#This Row],[FECHA INICIO DE LABORES EN OBRA]])=YEAR(TODAY())),MONTH(TODAY()-30)&amp;"-"&amp;YEAR(TODAY()),"No Aplica")),"No Aplica")</f>
        <v>No Aplica</v>
      </c>
    </row>
    <row r="2072" spans="1:29" x14ac:dyDescent="0.25">
      <c r="A2072" s="2" t="s">
        <v>13351</v>
      </c>
      <c r="B2072" s="3" t="s">
        <v>13352</v>
      </c>
      <c r="C2072" s="3" t="s">
        <v>13352</v>
      </c>
      <c r="D2072" s="3" t="s">
        <v>988</v>
      </c>
      <c r="E2072" s="3" t="s">
        <v>989</v>
      </c>
      <c r="F2072" s="36">
        <v>33797</v>
      </c>
      <c r="G2072" s="3">
        <v>2</v>
      </c>
      <c r="H2072" s="3" t="s">
        <v>13353</v>
      </c>
      <c r="I2072" s="3" t="s">
        <v>4420</v>
      </c>
      <c r="J2072" s="3" t="s">
        <v>13354</v>
      </c>
      <c r="K2072" s="3" t="s">
        <v>34</v>
      </c>
      <c r="L2072" s="8" t="s">
        <v>8527</v>
      </c>
      <c r="M2072" s="5"/>
      <c r="N2072" s="13" t="s">
        <v>1489</v>
      </c>
      <c r="O2072" s="5">
        <v>44027</v>
      </c>
      <c r="P2072" s="8">
        <v>1</v>
      </c>
      <c r="Q2072" s="9">
        <v>4</v>
      </c>
      <c r="R2072" s="9" t="str">
        <f>IFERROR(VLOOKUP(Tabla2[[#This Row],[CONTRATISTA PRNCIPAL]],Hoja1!$L$5:$M$9,2,FALSE),"CJV")</f>
        <v>CJV</v>
      </c>
      <c r="S2072" s="9" t="str">
        <f>IF(Tabla2[[#This Row],[EMPRESA]]=Tabla2[[#This Row],[CONTRATISTA PRNCIPAL]],"Principal","Secundaria")</f>
        <v>Principal</v>
      </c>
      <c r="T2072" s="10">
        <f>IFERROR(1/COUNTIF(Tabla2[CONTRATISTA PRNCIPAL],Tabla2[[#This Row],[CONTRATISTA PRNCIPAL]]),0)</f>
        <v>0.14285714285714285</v>
      </c>
      <c r="U2072" s="33">
        <f ca="1">IF(((TODAY()-Tabla2[[#This Row],[FECHA NACIMIENTO]])/365)&lt;18,"Corregir", IF(((TODAY()-Tabla2[[#This Row],[FECHA NACIMIENTO]])/365)&gt;80, "Corregir",ROUNDDOWN(((TODAY()-Tabla2[[#This Row],[FECHA NACIMIENTO]])/365),0)))</f>
        <v>31</v>
      </c>
      <c r="V207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072" s="34" t="str">
        <f ca="1">+IF(Tabla2[[#This Row],[Edad]]="Corregir","Corregir","Ok")</f>
        <v>Ok</v>
      </c>
      <c r="X2072" s="10" t="str">
        <f>+IFERROR(VLOOKUP(Tabla2[[#This Row],[DISTRITO SEGÚN DNI]],Hoja1!$A$2:$B$55,2,FALSE),"No")</f>
        <v>CALLAO</v>
      </c>
      <c r="Y2072" s="10" t="str">
        <f>IF(OR(LOWER(Tabla2[[#This Row],[GENERO]])="masculino", LOWER(Tabla2[[#This Row],[GENERO]])="femenino"),"OK","Corregir")</f>
        <v>OK</v>
      </c>
      <c r="Z2072" s="10" t="str">
        <f>+IF(Tabla2[[#This Row],[Nro. DNI / CE]]="","Corregir",IF(LEN(Tabla2[[#This Row],[Nro. DNI / CE]])&gt;=8,"OK","Corregir"))</f>
        <v>OK</v>
      </c>
      <c r="AA2072" s="10">
        <f>COUNTIF(Tabla2[APELLIDOS Y NOMBRES],Tabla2[[#This Row],[APELLIDOS Y NOMBRES]])</f>
        <v>1</v>
      </c>
      <c r="AB2072" t="str">
        <f ca="1">+IFERROR(IF(Tabla2[[#This Row],[FECHA CESE/BAJA]]="","No Aplica",IF(AND(MONTH(Tabla2[[#This Row],[FECHA CESE/BAJA]])=MONTH(TODAY()-30),YEAR(Tabla2[[#This Row],[FECHA CESE/BAJA]])=YEAR(TODAY())),MONTH(TODAY()-30)&amp;"-"&amp;YEAR(TODAY()),"Borrar")),"No aplica")</f>
        <v>No Aplica</v>
      </c>
      <c r="AC2072" t="str">
        <f ca="1">+IFERROR(IF(Tabla2[[#This Row],[FECHA INICIO DE LABORES EN OBRA]]="","No Aplica",IF(AND(MONTH(Tabla2[[#This Row],[FECHA INICIO DE LABORES EN OBRA]])=MONTH(TODAY()-30),YEAR(Tabla2[[#This Row],[FECHA INICIO DE LABORES EN OBRA]])=YEAR(TODAY())),MONTH(TODAY()-30)&amp;"-"&amp;YEAR(TODAY()),"No Aplica")),"No Aplica")</f>
        <v>No Aplica</v>
      </c>
    </row>
    <row r="2073" spans="1:29" x14ac:dyDescent="0.25">
      <c r="A2073" s="2" t="s">
        <v>13351</v>
      </c>
      <c r="B2073" s="3" t="s">
        <v>13352</v>
      </c>
      <c r="C2073" s="3" t="s">
        <v>13352</v>
      </c>
      <c r="D2073" s="3" t="s">
        <v>990</v>
      </c>
      <c r="E2073" s="3" t="s">
        <v>991</v>
      </c>
      <c r="F2073" s="36">
        <v>27841</v>
      </c>
      <c r="G2073" s="3">
        <v>2</v>
      </c>
      <c r="H2073" s="3" t="s">
        <v>13355</v>
      </c>
      <c r="I2073" s="3" t="s">
        <v>4420</v>
      </c>
      <c r="J2073" s="3" t="s">
        <v>13356</v>
      </c>
      <c r="K2073" s="3" t="s">
        <v>34</v>
      </c>
      <c r="L2073" s="8" t="s">
        <v>8527</v>
      </c>
      <c r="M2073" s="5"/>
      <c r="N2073" s="13" t="s">
        <v>1489</v>
      </c>
      <c r="O2073" s="5">
        <v>44141</v>
      </c>
      <c r="P2073" s="8">
        <v>1</v>
      </c>
      <c r="Q2073" s="9">
        <v>4</v>
      </c>
      <c r="R2073" s="9" t="str">
        <f>IFERROR(VLOOKUP(Tabla2[[#This Row],[CONTRATISTA PRNCIPAL]],Hoja1!$L$5:$M$9,2,FALSE),"CJV")</f>
        <v>CJV</v>
      </c>
      <c r="S2073" s="9" t="str">
        <f>IF(Tabla2[[#This Row],[EMPRESA]]=Tabla2[[#This Row],[CONTRATISTA PRNCIPAL]],"Principal","Secundaria")</f>
        <v>Principal</v>
      </c>
      <c r="T2073" s="10">
        <f>IFERROR(1/COUNTIF(Tabla2[CONTRATISTA PRNCIPAL],Tabla2[[#This Row],[CONTRATISTA PRNCIPAL]]),0)</f>
        <v>0.14285714285714285</v>
      </c>
      <c r="U2073" s="33">
        <f ca="1">IF(((TODAY()-Tabla2[[#This Row],[FECHA NACIMIENTO]])/365)&lt;18,"Corregir", IF(((TODAY()-Tabla2[[#This Row],[FECHA NACIMIENTO]])/365)&gt;80, "Corregir",ROUNDDOWN(((TODAY()-Tabla2[[#This Row],[FECHA NACIMIENTO]])/365),0)))</f>
        <v>47</v>
      </c>
      <c r="V207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073" s="34" t="str">
        <f ca="1">+IF(Tabla2[[#This Row],[Edad]]="Corregir","Corregir","Ok")</f>
        <v>Ok</v>
      </c>
      <c r="X2073" s="10" t="str">
        <f>+IFERROR(VLOOKUP(Tabla2[[#This Row],[DISTRITO SEGÚN DNI]],Hoja1!$A$2:$B$55,2,FALSE),"No")</f>
        <v>CALLAO</v>
      </c>
      <c r="Y2073" s="10" t="str">
        <f>IF(OR(LOWER(Tabla2[[#This Row],[GENERO]])="masculino", LOWER(Tabla2[[#This Row],[GENERO]])="femenino"),"OK","Corregir")</f>
        <v>OK</v>
      </c>
      <c r="Z2073" s="10" t="str">
        <f>+IF(Tabla2[[#This Row],[Nro. DNI / CE]]="","Corregir",IF(LEN(Tabla2[[#This Row],[Nro. DNI / CE]])&gt;=8,"OK","Corregir"))</f>
        <v>OK</v>
      </c>
      <c r="AA2073" s="10">
        <f>COUNTIF(Tabla2[APELLIDOS Y NOMBRES],Tabla2[[#This Row],[APELLIDOS Y NOMBRES]])</f>
        <v>1</v>
      </c>
      <c r="AB2073" t="str">
        <f ca="1">+IFERROR(IF(Tabla2[[#This Row],[FECHA CESE/BAJA]]="","No Aplica",IF(AND(MONTH(Tabla2[[#This Row],[FECHA CESE/BAJA]])=MONTH(TODAY()-30),YEAR(Tabla2[[#This Row],[FECHA CESE/BAJA]])=YEAR(TODAY())),MONTH(TODAY()-30)&amp;"-"&amp;YEAR(TODAY()),"Borrar")),"No aplica")</f>
        <v>No Aplica</v>
      </c>
      <c r="AC2073" t="str">
        <f ca="1">+IFERROR(IF(Tabla2[[#This Row],[FECHA INICIO DE LABORES EN OBRA]]="","No Aplica",IF(AND(MONTH(Tabla2[[#This Row],[FECHA INICIO DE LABORES EN OBRA]])=MONTH(TODAY()-30),YEAR(Tabla2[[#This Row],[FECHA INICIO DE LABORES EN OBRA]])=YEAR(TODAY())),MONTH(TODAY()-30)&amp;"-"&amp;YEAR(TODAY()),"No Aplica")),"No Aplica")</f>
        <v>No Aplica</v>
      </c>
    </row>
    <row r="2074" spans="1:29" x14ac:dyDescent="0.25">
      <c r="A2074" s="2" t="s">
        <v>13351</v>
      </c>
      <c r="B2074" s="3" t="s">
        <v>13352</v>
      </c>
      <c r="C2074" s="3" t="s">
        <v>13352</v>
      </c>
      <c r="D2074" s="3" t="s">
        <v>992</v>
      </c>
      <c r="E2074" s="3" t="s">
        <v>993</v>
      </c>
      <c r="F2074" s="36">
        <v>31920</v>
      </c>
      <c r="G2074" s="3">
        <v>2</v>
      </c>
      <c r="H2074" s="3" t="s">
        <v>13355</v>
      </c>
      <c r="I2074" s="3" t="s">
        <v>13357</v>
      </c>
      <c r="J2074" s="3" t="s">
        <v>13358</v>
      </c>
      <c r="K2074" s="3" t="s">
        <v>34</v>
      </c>
      <c r="L2074" s="8" t="s">
        <v>8527</v>
      </c>
      <c r="M2074" s="5"/>
      <c r="N2074" s="13" t="s">
        <v>1489</v>
      </c>
      <c r="O2074" s="5">
        <v>44083</v>
      </c>
      <c r="P2074" s="8">
        <v>1</v>
      </c>
      <c r="Q2074" s="9">
        <v>4</v>
      </c>
      <c r="R2074" s="9" t="str">
        <f>IFERROR(VLOOKUP(Tabla2[[#This Row],[CONTRATISTA PRNCIPAL]],Hoja1!$L$5:$M$9,2,FALSE),"CJV")</f>
        <v>CJV</v>
      </c>
      <c r="S2074" s="9" t="str">
        <f>IF(Tabla2[[#This Row],[EMPRESA]]=Tabla2[[#This Row],[CONTRATISTA PRNCIPAL]],"Principal","Secundaria")</f>
        <v>Principal</v>
      </c>
      <c r="T2074" s="10">
        <f>IFERROR(1/COUNTIF(Tabla2[CONTRATISTA PRNCIPAL],Tabla2[[#This Row],[CONTRATISTA PRNCIPAL]]),0)</f>
        <v>0.14285714285714285</v>
      </c>
      <c r="U2074" s="33">
        <f ca="1">IF(((TODAY()-Tabla2[[#This Row],[FECHA NACIMIENTO]])/365)&lt;18,"Corregir", IF(((TODAY()-Tabla2[[#This Row],[FECHA NACIMIENTO]])/365)&gt;80, "Corregir",ROUNDDOWN(((TODAY()-Tabla2[[#This Row],[FECHA NACIMIENTO]])/365),0)))</f>
        <v>36</v>
      </c>
      <c r="V207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074" s="34" t="str">
        <f ca="1">+IF(Tabla2[[#This Row],[Edad]]="Corregir","Corregir","Ok")</f>
        <v>Ok</v>
      </c>
      <c r="X2074" s="10" t="str">
        <f>+IFERROR(VLOOKUP(Tabla2[[#This Row],[DISTRITO SEGÚN DNI]],Hoja1!$A$2:$B$55,2,FALSE),"No")</f>
        <v>CALLAO</v>
      </c>
      <c r="Y2074" s="10" t="str">
        <f>IF(OR(LOWER(Tabla2[[#This Row],[GENERO]])="masculino", LOWER(Tabla2[[#This Row],[GENERO]])="femenino"),"OK","Corregir")</f>
        <v>OK</v>
      </c>
      <c r="Z2074" s="10" t="str">
        <f>+IF(Tabla2[[#This Row],[Nro. DNI / CE]]="","Corregir",IF(LEN(Tabla2[[#This Row],[Nro. DNI / CE]])&gt;=8,"OK","Corregir"))</f>
        <v>OK</v>
      </c>
      <c r="AA2074" s="10">
        <f>COUNTIF(Tabla2[APELLIDOS Y NOMBRES],Tabla2[[#This Row],[APELLIDOS Y NOMBRES]])</f>
        <v>1</v>
      </c>
      <c r="AB2074" t="str">
        <f ca="1">+IFERROR(IF(Tabla2[[#This Row],[FECHA CESE/BAJA]]="","No Aplica",IF(AND(MONTH(Tabla2[[#This Row],[FECHA CESE/BAJA]])=MONTH(TODAY()-30),YEAR(Tabla2[[#This Row],[FECHA CESE/BAJA]])=YEAR(TODAY())),MONTH(TODAY()-30)&amp;"-"&amp;YEAR(TODAY()),"Borrar")),"No aplica")</f>
        <v>No Aplica</v>
      </c>
      <c r="AC2074" t="str">
        <f ca="1">+IFERROR(IF(Tabla2[[#This Row],[FECHA INICIO DE LABORES EN OBRA]]="","No Aplica",IF(AND(MONTH(Tabla2[[#This Row],[FECHA INICIO DE LABORES EN OBRA]])=MONTH(TODAY()-30),YEAR(Tabla2[[#This Row],[FECHA INICIO DE LABORES EN OBRA]])=YEAR(TODAY())),MONTH(TODAY()-30)&amp;"-"&amp;YEAR(TODAY()),"No Aplica")),"No Aplica")</f>
        <v>No Aplica</v>
      </c>
    </row>
    <row r="2075" spans="1:29" x14ac:dyDescent="0.25">
      <c r="A2075" s="2" t="s">
        <v>13351</v>
      </c>
      <c r="B2075" s="3" t="s">
        <v>13352</v>
      </c>
      <c r="C2075" s="3" t="s">
        <v>13352</v>
      </c>
      <c r="D2075" s="3" t="s">
        <v>994</v>
      </c>
      <c r="E2075" s="3" t="s">
        <v>995</v>
      </c>
      <c r="F2075" s="36">
        <v>23963</v>
      </c>
      <c r="G2075" s="3">
        <v>2</v>
      </c>
      <c r="H2075" s="3" t="s">
        <v>13355</v>
      </c>
      <c r="I2075" s="3" t="s">
        <v>13357</v>
      </c>
      <c r="J2075" s="3" t="s">
        <v>13359</v>
      </c>
      <c r="K2075" s="3" t="s">
        <v>34</v>
      </c>
      <c r="L2075" s="8" t="s">
        <v>8527</v>
      </c>
      <c r="M2075" s="5"/>
      <c r="N2075" s="13" t="s">
        <v>1489</v>
      </c>
      <c r="O2075" s="5">
        <v>44206</v>
      </c>
      <c r="P2075" s="8">
        <v>1</v>
      </c>
      <c r="Q2075" s="9">
        <v>4</v>
      </c>
      <c r="R2075" s="9" t="str">
        <f>IFERROR(VLOOKUP(Tabla2[[#This Row],[CONTRATISTA PRNCIPAL]],Hoja1!$L$5:$M$9,2,FALSE),"CJV")</f>
        <v>CJV</v>
      </c>
      <c r="S2075" s="9" t="str">
        <f>IF(Tabla2[[#This Row],[EMPRESA]]=Tabla2[[#This Row],[CONTRATISTA PRNCIPAL]],"Principal","Secundaria")</f>
        <v>Principal</v>
      </c>
      <c r="T2075" s="10">
        <f>IFERROR(1/COUNTIF(Tabla2[CONTRATISTA PRNCIPAL],Tabla2[[#This Row],[CONTRATISTA PRNCIPAL]]),0)</f>
        <v>0.14285714285714285</v>
      </c>
      <c r="U2075" s="33">
        <f ca="1">IF(((TODAY()-Tabla2[[#This Row],[FECHA NACIMIENTO]])/365)&lt;18,"Corregir", IF(((TODAY()-Tabla2[[#This Row],[FECHA NACIMIENTO]])/365)&gt;80, "Corregir",ROUNDDOWN(((TODAY()-Tabla2[[#This Row],[FECHA NACIMIENTO]])/365),0)))</f>
        <v>58</v>
      </c>
      <c r="V207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075" s="34" t="str">
        <f ca="1">+IF(Tabla2[[#This Row],[Edad]]="Corregir","Corregir","Ok")</f>
        <v>Ok</v>
      </c>
      <c r="X2075" s="10" t="str">
        <f>+IFERROR(VLOOKUP(Tabla2[[#This Row],[DISTRITO SEGÚN DNI]],Hoja1!$A$2:$B$55,2,FALSE),"No")</f>
        <v>CALLAO</v>
      </c>
      <c r="Y2075" s="10" t="str">
        <f>IF(OR(LOWER(Tabla2[[#This Row],[GENERO]])="masculino", LOWER(Tabla2[[#This Row],[GENERO]])="femenino"),"OK","Corregir")</f>
        <v>OK</v>
      </c>
      <c r="Z2075" s="10" t="str">
        <f>+IF(Tabla2[[#This Row],[Nro. DNI / CE]]="","Corregir",IF(LEN(Tabla2[[#This Row],[Nro. DNI / CE]])&gt;=8,"OK","Corregir"))</f>
        <v>OK</v>
      </c>
      <c r="AA2075" s="10">
        <f>COUNTIF(Tabla2[APELLIDOS Y NOMBRES],Tabla2[[#This Row],[APELLIDOS Y NOMBRES]])</f>
        <v>1</v>
      </c>
      <c r="AB2075" t="str">
        <f ca="1">+IFERROR(IF(Tabla2[[#This Row],[FECHA CESE/BAJA]]="","No Aplica",IF(AND(MONTH(Tabla2[[#This Row],[FECHA CESE/BAJA]])=MONTH(TODAY()-30),YEAR(Tabla2[[#This Row],[FECHA CESE/BAJA]])=YEAR(TODAY())),MONTH(TODAY()-30)&amp;"-"&amp;YEAR(TODAY()),"Borrar")),"No aplica")</f>
        <v>No Aplica</v>
      </c>
      <c r="AC2075" t="str">
        <f ca="1">+IFERROR(IF(Tabla2[[#This Row],[FECHA INICIO DE LABORES EN OBRA]]="","No Aplica",IF(AND(MONTH(Tabla2[[#This Row],[FECHA INICIO DE LABORES EN OBRA]])=MONTH(TODAY()-30),YEAR(Tabla2[[#This Row],[FECHA INICIO DE LABORES EN OBRA]])=YEAR(TODAY())),MONTH(TODAY()-30)&amp;"-"&amp;YEAR(TODAY()),"No Aplica")),"No Aplica")</f>
        <v>No Aplica</v>
      </c>
    </row>
    <row r="2076" spans="1:29" x14ac:dyDescent="0.25">
      <c r="A2076" s="2" t="s">
        <v>13351</v>
      </c>
      <c r="B2076" s="3" t="s">
        <v>13352</v>
      </c>
      <c r="C2076" s="3" t="s">
        <v>13352</v>
      </c>
      <c r="D2076" s="3" t="s">
        <v>996</v>
      </c>
      <c r="E2076" s="3" t="s">
        <v>997</v>
      </c>
      <c r="F2076" s="36">
        <v>21217</v>
      </c>
      <c r="G2076" s="3">
        <v>2</v>
      </c>
      <c r="H2076" s="3" t="s">
        <v>13355</v>
      </c>
      <c r="I2076" s="3" t="s">
        <v>13357</v>
      </c>
      <c r="J2076" s="3" t="s">
        <v>13360</v>
      </c>
      <c r="K2076" s="3" t="s">
        <v>34</v>
      </c>
      <c r="L2076" s="8" t="s">
        <v>8527</v>
      </c>
      <c r="M2076" s="5"/>
      <c r="N2076" s="13" t="s">
        <v>1489</v>
      </c>
      <c r="O2076" s="5">
        <v>44198</v>
      </c>
      <c r="P2076" s="8">
        <v>1</v>
      </c>
      <c r="Q2076" s="9">
        <v>4</v>
      </c>
      <c r="R2076" s="9" t="str">
        <f>IFERROR(VLOOKUP(Tabla2[[#This Row],[CONTRATISTA PRNCIPAL]],Hoja1!$L$5:$M$9,2,FALSE),"CJV")</f>
        <v>CJV</v>
      </c>
      <c r="S2076" s="9" t="str">
        <f>IF(Tabla2[[#This Row],[EMPRESA]]=Tabla2[[#This Row],[CONTRATISTA PRNCIPAL]],"Principal","Secundaria")</f>
        <v>Principal</v>
      </c>
      <c r="T2076" s="10">
        <f>IFERROR(1/COUNTIF(Tabla2[CONTRATISTA PRNCIPAL],Tabla2[[#This Row],[CONTRATISTA PRNCIPAL]]),0)</f>
        <v>0.14285714285714285</v>
      </c>
      <c r="U2076" s="33">
        <f ca="1">IF(((TODAY()-Tabla2[[#This Row],[FECHA NACIMIENTO]])/365)&lt;18,"Corregir", IF(((TODAY()-Tabla2[[#This Row],[FECHA NACIMIENTO]])/365)&gt;80, "Corregir",ROUNDDOWN(((TODAY()-Tabla2[[#This Row],[FECHA NACIMIENTO]])/365),0)))</f>
        <v>65</v>
      </c>
      <c r="V207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2076" s="34" t="str">
        <f ca="1">+IF(Tabla2[[#This Row],[Edad]]="Corregir","Corregir","Ok")</f>
        <v>Ok</v>
      </c>
      <c r="X2076" s="10" t="str">
        <f>+IFERROR(VLOOKUP(Tabla2[[#This Row],[DISTRITO SEGÚN DNI]],Hoja1!$A$2:$B$55,2,FALSE),"No")</f>
        <v>CALLAO</v>
      </c>
      <c r="Y2076" s="10" t="str">
        <f>IF(OR(LOWER(Tabla2[[#This Row],[GENERO]])="masculino", LOWER(Tabla2[[#This Row],[GENERO]])="femenino"),"OK","Corregir")</f>
        <v>OK</v>
      </c>
      <c r="Z2076" s="10" t="str">
        <f>+IF(Tabla2[[#This Row],[Nro. DNI / CE]]="","Corregir",IF(LEN(Tabla2[[#This Row],[Nro. DNI / CE]])&gt;=8,"OK","Corregir"))</f>
        <v>OK</v>
      </c>
      <c r="AA2076" s="10">
        <f>COUNTIF(Tabla2[APELLIDOS Y NOMBRES],Tabla2[[#This Row],[APELLIDOS Y NOMBRES]])</f>
        <v>1</v>
      </c>
      <c r="AB2076" t="str">
        <f ca="1">+IFERROR(IF(Tabla2[[#This Row],[FECHA CESE/BAJA]]="","No Aplica",IF(AND(MONTH(Tabla2[[#This Row],[FECHA CESE/BAJA]])=MONTH(TODAY()-30),YEAR(Tabla2[[#This Row],[FECHA CESE/BAJA]])=YEAR(TODAY())),MONTH(TODAY()-30)&amp;"-"&amp;YEAR(TODAY()),"Borrar")),"No aplica")</f>
        <v>No Aplica</v>
      </c>
      <c r="AC2076" t="str">
        <f ca="1">+IFERROR(IF(Tabla2[[#This Row],[FECHA INICIO DE LABORES EN OBRA]]="","No Aplica",IF(AND(MONTH(Tabla2[[#This Row],[FECHA INICIO DE LABORES EN OBRA]])=MONTH(TODAY()-30),YEAR(Tabla2[[#This Row],[FECHA INICIO DE LABORES EN OBRA]])=YEAR(TODAY())),MONTH(TODAY()-30)&amp;"-"&amp;YEAR(TODAY()),"No Aplica")),"No Aplica")</f>
        <v>No Aplica</v>
      </c>
    </row>
    <row r="2077" spans="1:29" x14ac:dyDescent="0.25">
      <c r="A2077" s="2" t="s">
        <v>13351</v>
      </c>
      <c r="B2077" s="3" t="s">
        <v>13352</v>
      </c>
      <c r="C2077" s="3" t="s">
        <v>13352</v>
      </c>
      <c r="D2077" s="3" t="s">
        <v>13361</v>
      </c>
      <c r="E2077" s="3" t="s">
        <v>13362</v>
      </c>
      <c r="F2077" s="36">
        <v>33177</v>
      </c>
      <c r="G2077" s="3">
        <v>2</v>
      </c>
      <c r="H2077" s="3" t="s">
        <v>13355</v>
      </c>
      <c r="I2077" s="3" t="s">
        <v>13357</v>
      </c>
      <c r="J2077" s="3" t="s">
        <v>13363</v>
      </c>
      <c r="K2077" s="3" t="s">
        <v>2450</v>
      </c>
      <c r="L2077" s="8" t="s">
        <v>8527</v>
      </c>
      <c r="M2077" s="5"/>
      <c r="N2077" s="13" t="s">
        <v>1489</v>
      </c>
      <c r="O2077" s="5">
        <v>44301</v>
      </c>
      <c r="P2077" s="8">
        <v>1</v>
      </c>
      <c r="Q2077" s="9">
        <v>4</v>
      </c>
      <c r="R2077" s="9" t="str">
        <f>IFERROR(VLOOKUP(Tabla2[[#This Row],[CONTRATISTA PRNCIPAL]],Hoja1!$L$5:$M$9,2,FALSE),"CJV")</f>
        <v>CJV</v>
      </c>
      <c r="S2077" s="9" t="str">
        <f>IF(Tabla2[[#This Row],[EMPRESA]]=Tabla2[[#This Row],[CONTRATISTA PRNCIPAL]],"Principal","Secundaria")</f>
        <v>Principal</v>
      </c>
      <c r="T2077" s="10">
        <f>IFERROR(1/COUNTIF(Tabla2[CONTRATISTA PRNCIPAL],Tabla2[[#This Row],[CONTRATISTA PRNCIPAL]]),0)</f>
        <v>0.14285714285714285</v>
      </c>
      <c r="U2077" s="33">
        <f ca="1">IF(((TODAY()-Tabla2[[#This Row],[FECHA NACIMIENTO]])/365)&lt;18,"Corregir", IF(((TODAY()-Tabla2[[#This Row],[FECHA NACIMIENTO]])/365)&gt;80, "Corregir",ROUNDDOWN(((TODAY()-Tabla2[[#This Row],[FECHA NACIMIENTO]])/365),0)))</f>
        <v>32</v>
      </c>
      <c r="V207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077" s="34" t="str">
        <f ca="1">+IF(Tabla2[[#This Row],[Edad]]="Corregir","Corregir","Ok")</f>
        <v>Ok</v>
      </c>
      <c r="X2077" s="10" t="str">
        <f>+IFERROR(VLOOKUP(Tabla2[[#This Row],[DISTRITO SEGÚN DNI]],Hoja1!$A$2:$B$55,2,FALSE),"No")</f>
        <v>No</v>
      </c>
      <c r="Y2077" s="10" t="str">
        <f>IF(OR(LOWER(Tabla2[[#This Row],[GENERO]])="masculino", LOWER(Tabla2[[#This Row],[GENERO]])="femenino"),"OK","Corregir")</f>
        <v>OK</v>
      </c>
      <c r="Z2077" s="10" t="str">
        <f>+IF(Tabla2[[#This Row],[Nro. DNI / CE]]="","Corregir",IF(LEN(Tabla2[[#This Row],[Nro. DNI / CE]])&gt;=8,"OK","Corregir"))</f>
        <v>OK</v>
      </c>
      <c r="AA2077" s="10">
        <f>COUNTIF(Tabla2[APELLIDOS Y NOMBRES],Tabla2[[#This Row],[APELLIDOS Y NOMBRES]])</f>
        <v>1</v>
      </c>
      <c r="AB2077" t="str">
        <f ca="1">+IFERROR(IF(Tabla2[[#This Row],[FECHA CESE/BAJA]]="","No Aplica",IF(AND(MONTH(Tabla2[[#This Row],[FECHA CESE/BAJA]])=MONTH(TODAY()-30),YEAR(Tabla2[[#This Row],[FECHA CESE/BAJA]])=YEAR(TODAY())),MONTH(TODAY()-30)&amp;"-"&amp;YEAR(TODAY()),"Borrar")),"No aplica")</f>
        <v>No Aplica</v>
      </c>
      <c r="AC2077" t="str">
        <f ca="1">+IFERROR(IF(Tabla2[[#This Row],[FECHA INICIO DE LABORES EN OBRA]]="","No Aplica",IF(AND(MONTH(Tabla2[[#This Row],[FECHA INICIO DE LABORES EN OBRA]])=MONTH(TODAY()-30),YEAR(Tabla2[[#This Row],[FECHA INICIO DE LABORES EN OBRA]])=YEAR(TODAY())),MONTH(TODAY()-30)&amp;"-"&amp;YEAR(TODAY()),"No Aplica")),"No Aplica")</f>
        <v>No Aplica</v>
      </c>
    </row>
    <row r="2078" spans="1:29" x14ac:dyDescent="0.25">
      <c r="A2078" s="2" t="s">
        <v>13351</v>
      </c>
      <c r="B2078" s="3" t="s">
        <v>13352</v>
      </c>
      <c r="C2078" s="3" t="s">
        <v>13352</v>
      </c>
      <c r="D2078" s="3" t="s">
        <v>998</v>
      </c>
      <c r="E2078" s="3" t="s">
        <v>999</v>
      </c>
      <c r="F2078" s="36">
        <v>35113</v>
      </c>
      <c r="G2078" s="3">
        <v>2</v>
      </c>
      <c r="H2078" s="3" t="s">
        <v>13364</v>
      </c>
      <c r="I2078" s="3" t="s">
        <v>13357</v>
      </c>
      <c r="J2078" s="3"/>
      <c r="K2078" s="3" t="s">
        <v>2078</v>
      </c>
      <c r="L2078" s="8" t="s">
        <v>8527</v>
      </c>
      <c r="M2078" s="5"/>
      <c r="N2078" s="13" t="s">
        <v>1489</v>
      </c>
      <c r="O2078" s="5">
        <v>44166</v>
      </c>
      <c r="P2078" s="8">
        <v>1</v>
      </c>
      <c r="Q2078" s="9">
        <v>4</v>
      </c>
      <c r="R2078" s="9" t="str">
        <f>IFERROR(VLOOKUP(Tabla2[[#This Row],[CONTRATISTA PRNCIPAL]],Hoja1!$L$5:$M$9,2,FALSE),"CJV")</f>
        <v>CJV</v>
      </c>
      <c r="S2078" s="9" t="str">
        <f>IF(Tabla2[[#This Row],[EMPRESA]]=Tabla2[[#This Row],[CONTRATISTA PRNCIPAL]],"Principal","Secundaria")</f>
        <v>Principal</v>
      </c>
      <c r="T2078" s="10">
        <f>IFERROR(1/COUNTIF(Tabla2[CONTRATISTA PRNCIPAL],Tabla2[[#This Row],[CONTRATISTA PRNCIPAL]]),0)</f>
        <v>0.14285714285714285</v>
      </c>
      <c r="U2078" s="33">
        <f ca="1">IF(((TODAY()-Tabla2[[#This Row],[FECHA NACIMIENTO]])/365)&lt;18,"Corregir", IF(((TODAY()-Tabla2[[#This Row],[FECHA NACIMIENTO]])/365)&gt;80, "Corregir",ROUNDDOWN(((TODAY()-Tabla2[[#This Row],[FECHA NACIMIENTO]])/365),0)))</f>
        <v>27</v>
      </c>
      <c r="V207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078" s="34" t="str">
        <f ca="1">+IF(Tabla2[[#This Row],[Edad]]="Corregir","Corregir","Ok")</f>
        <v>Ok</v>
      </c>
      <c r="X2078" s="10" t="str">
        <f>+IFERROR(VLOOKUP(Tabla2[[#This Row],[DISTRITO SEGÚN DNI]],Hoja1!$A$2:$B$55,2,FALSE),"No")</f>
        <v>ATE</v>
      </c>
      <c r="Y2078" s="10" t="str">
        <f>IF(OR(LOWER(Tabla2[[#This Row],[GENERO]])="masculino", LOWER(Tabla2[[#This Row],[GENERO]])="femenino"),"OK","Corregir")</f>
        <v>OK</v>
      </c>
      <c r="Z2078" s="10" t="str">
        <f>+IF(Tabla2[[#This Row],[Nro. DNI / CE]]="","Corregir",IF(LEN(Tabla2[[#This Row],[Nro. DNI / CE]])&gt;=8,"OK","Corregir"))</f>
        <v>OK</v>
      </c>
      <c r="AA2078" s="10">
        <f>COUNTIF(Tabla2[APELLIDOS Y NOMBRES],Tabla2[[#This Row],[APELLIDOS Y NOMBRES]])</f>
        <v>1</v>
      </c>
      <c r="AB2078" t="str">
        <f ca="1">+IFERROR(IF(Tabla2[[#This Row],[FECHA CESE/BAJA]]="","No Aplica",IF(AND(MONTH(Tabla2[[#This Row],[FECHA CESE/BAJA]])=MONTH(TODAY()-30),YEAR(Tabla2[[#This Row],[FECHA CESE/BAJA]])=YEAR(TODAY())),MONTH(TODAY()-30)&amp;"-"&amp;YEAR(TODAY()),"Borrar")),"No aplica")</f>
        <v>No Aplica</v>
      </c>
      <c r="AC2078" t="str">
        <f ca="1">+IFERROR(IF(Tabla2[[#This Row],[FECHA INICIO DE LABORES EN OBRA]]="","No Aplica",IF(AND(MONTH(Tabla2[[#This Row],[FECHA INICIO DE LABORES EN OBRA]])=MONTH(TODAY()-30),YEAR(Tabla2[[#This Row],[FECHA INICIO DE LABORES EN OBRA]])=YEAR(TODAY())),MONTH(TODAY()-30)&amp;"-"&amp;YEAR(TODAY()),"No Aplica")),"No Aplica")</f>
        <v>No Aplica</v>
      </c>
    </row>
    <row r="2079" spans="1:29" x14ac:dyDescent="0.25">
      <c r="A2079" s="2">
        <v>20482744983</v>
      </c>
      <c r="B2079" s="3" t="s">
        <v>11211</v>
      </c>
      <c r="C2079" s="3" t="s">
        <v>11211</v>
      </c>
      <c r="D2079" s="3" t="s">
        <v>11212</v>
      </c>
      <c r="E2079" s="3" t="s">
        <v>11213</v>
      </c>
      <c r="F2079" s="36">
        <v>24381</v>
      </c>
      <c r="G2079" s="3">
        <v>1</v>
      </c>
      <c r="H2079" s="3" t="s">
        <v>11214</v>
      </c>
      <c r="I2079" s="3" t="s">
        <v>11215</v>
      </c>
      <c r="J2079" s="3" t="s">
        <v>11216</v>
      </c>
      <c r="K2079" s="3" t="s">
        <v>1047</v>
      </c>
      <c r="L2079" s="8" t="s">
        <v>9813</v>
      </c>
      <c r="M2079" s="5"/>
      <c r="N2079" s="13" t="s">
        <v>1592</v>
      </c>
      <c r="O2079" s="5">
        <v>45159</v>
      </c>
      <c r="P2079" s="8">
        <v>1</v>
      </c>
      <c r="Q2079" s="9">
        <v>2</v>
      </c>
      <c r="R2079" s="9" t="str">
        <f>IFERROR(VLOOKUP(Tabla2[[#This Row],[CONTRATISTA PRNCIPAL]],Hoja1!$L$5:$M$9,2,FALSE),"CJV")</f>
        <v>CJV</v>
      </c>
      <c r="S2079" s="9" t="str">
        <f>IF(Tabla2[[#This Row],[EMPRESA]]=Tabla2[[#This Row],[CONTRATISTA PRNCIPAL]],"Principal","Secundaria")</f>
        <v>Principal</v>
      </c>
      <c r="T2079" s="10">
        <f>IFERROR(1/COUNTIF(Tabla2[CONTRATISTA PRNCIPAL],Tabla2[[#This Row],[CONTRATISTA PRNCIPAL]]),0)</f>
        <v>3.7037037037037035E-2</v>
      </c>
      <c r="U2079" s="33">
        <f ca="1">IF(((TODAY()-Tabla2[[#This Row],[FECHA NACIMIENTO]])/365)&lt;18,"Corregir", IF(((TODAY()-Tabla2[[#This Row],[FECHA NACIMIENTO]])/365)&gt;80, "Corregir",ROUNDDOWN(((TODAY()-Tabla2[[#This Row],[FECHA NACIMIENTO]])/365),0)))</f>
        <v>56</v>
      </c>
      <c r="V207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079" s="34" t="str">
        <f ca="1">+IF(Tabla2[[#This Row],[Edad]]="Corregir","Corregir","Ok")</f>
        <v>Ok</v>
      </c>
      <c r="X2079" s="10" t="str">
        <f>+IFERROR(VLOOKUP(Tabla2[[#This Row],[DISTRITO SEGÚN DNI]],Hoja1!$A$2:$B$55,2,FALSE),"No")</f>
        <v>No</v>
      </c>
      <c r="Y2079" s="10" t="str">
        <f>IF(OR(LOWER(Tabla2[[#This Row],[GENERO]])="masculino", LOWER(Tabla2[[#This Row],[GENERO]])="femenino"),"OK","Corregir")</f>
        <v>OK</v>
      </c>
      <c r="Z2079" s="10" t="str">
        <f>+IF(Tabla2[[#This Row],[Nro. DNI / CE]]="","Corregir",IF(LEN(Tabla2[[#This Row],[Nro. DNI / CE]])&gt;=8,"OK","Corregir"))</f>
        <v>OK</v>
      </c>
      <c r="AA2079" s="10">
        <f>COUNTIF(Tabla2[APELLIDOS Y NOMBRES],Tabla2[[#This Row],[APELLIDOS Y NOMBRES]])</f>
        <v>1</v>
      </c>
      <c r="AB2079" t="str">
        <f ca="1">+IFERROR(IF(Tabla2[[#This Row],[FECHA CESE/BAJA]]="","No Aplica",IF(AND(MONTH(Tabla2[[#This Row],[FECHA CESE/BAJA]])=MONTH(TODAY()-30),YEAR(Tabla2[[#This Row],[FECHA CESE/BAJA]])=YEAR(TODAY())),MONTH(TODAY()-30)&amp;"-"&amp;YEAR(TODAY()),"Borrar")),"No aplica")</f>
        <v>No Aplica</v>
      </c>
      <c r="AC2079" t="str">
        <f ca="1">+IFERROR(IF(Tabla2[[#This Row],[FECHA INICIO DE LABORES EN OBRA]]="","No Aplica",IF(AND(MONTH(Tabla2[[#This Row],[FECHA INICIO DE LABORES EN OBRA]])=MONTH(TODAY()-30),YEAR(Tabla2[[#This Row],[FECHA INICIO DE LABORES EN OBRA]])=YEAR(TODAY())),MONTH(TODAY()-30)&amp;"-"&amp;YEAR(TODAY()),"No Aplica")),"No Aplica")</f>
        <v>8-2023</v>
      </c>
    </row>
    <row r="2080" spans="1:29" x14ac:dyDescent="0.25">
      <c r="A2080" s="2">
        <v>20482744983</v>
      </c>
      <c r="B2080" s="3" t="s">
        <v>11211</v>
      </c>
      <c r="C2080" s="3" t="s">
        <v>11211</v>
      </c>
      <c r="D2080" s="3" t="s">
        <v>11217</v>
      </c>
      <c r="E2080" s="3" t="s">
        <v>11218</v>
      </c>
      <c r="F2080" s="36">
        <v>27330</v>
      </c>
      <c r="G2080" s="3">
        <v>1</v>
      </c>
      <c r="H2080" s="3" t="s">
        <v>1455</v>
      </c>
      <c r="I2080" s="3" t="s">
        <v>11215</v>
      </c>
      <c r="J2080" s="3" t="s">
        <v>11219</v>
      </c>
      <c r="K2080" s="3" t="s">
        <v>1047</v>
      </c>
      <c r="L2080" s="8" t="s">
        <v>9813</v>
      </c>
      <c r="M2080" s="5"/>
      <c r="N2080" s="13" t="s">
        <v>1592</v>
      </c>
      <c r="O2080" s="5">
        <v>45159</v>
      </c>
      <c r="P2080" s="8">
        <v>1</v>
      </c>
      <c r="Q2080" s="9">
        <v>2</v>
      </c>
      <c r="R2080" s="9" t="str">
        <f>IFERROR(VLOOKUP(Tabla2[[#This Row],[CONTRATISTA PRNCIPAL]],Hoja1!$L$5:$M$9,2,FALSE),"CJV")</f>
        <v>CJV</v>
      </c>
      <c r="S2080" s="9" t="str">
        <f>IF(Tabla2[[#This Row],[EMPRESA]]=Tabla2[[#This Row],[CONTRATISTA PRNCIPAL]],"Principal","Secundaria")</f>
        <v>Principal</v>
      </c>
      <c r="T2080" s="10">
        <f>IFERROR(1/COUNTIF(Tabla2[CONTRATISTA PRNCIPAL],Tabla2[[#This Row],[CONTRATISTA PRNCIPAL]]),0)</f>
        <v>3.7037037037037035E-2</v>
      </c>
      <c r="U2080" s="33">
        <f ca="1">IF(((TODAY()-Tabla2[[#This Row],[FECHA NACIMIENTO]])/365)&lt;18,"Corregir", IF(((TODAY()-Tabla2[[#This Row],[FECHA NACIMIENTO]])/365)&gt;80, "Corregir",ROUNDDOWN(((TODAY()-Tabla2[[#This Row],[FECHA NACIMIENTO]])/365),0)))</f>
        <v>48</v>
      </c>
      <c r="V208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080" s="34" t="str">
        <f ca="1">+IF(Tabla2[[#This Row],[Edad]]="Corregir","Corregir","Ok")</f>
        <v>Ok</v>
      </c>
      <c r="X2080" s="10" t="str">
        <f>+IFERROR(VLOOKUP(Tabla2[[#This Row],[DISTRITO SEGÚN DNI]],Hoja1!$A$2:$B$55,2,FALSE),"No")</f>
        <v>No</v>
      </c>
      <c r="Y2080" s="10" t="str">
        <f>IF(OR(LOWER(Tabla2[[#This Row],[GENERO]])="masculino", LOWER(Tabla2[[#This Row],[GENERO]])="femenino"),"OK","Corregir")</f>
        <v>OK</v>
      </c>
      <c r="Z2080" s="10" t="str">
        <f>+IF(Tabla2[[#This Row],[Nro. DNI / CE]]="","Corregir",IF(LEN(Tabla2[[#This Row],[Nro. DNI / CE]])&gt;=8,"OK","Corregir"))</f>
        <v>OK</v>
      </c>
      <c r="AA2080" s="10">
        <f>COUNTIF(Tabla2[APELLIDOS Y NOMBRES],Tabla2[[#This Row],[APELLIDOS Y NOMBRES]])</f>
        <v>1</v>
      </c>
      <c r="AB2080" t="str">
        <f ca="1">+IFERROR(IF(Tabla2[[#This Row],[FECHA CESE/BAJA]]="","No Aplica",IF(AND(MONTH(Tabla2[[#This Row],[FECHA CESE/BAJA]])=MONTH(TODAY()-30),YEAR(Tabla2[[#This Row],[FECHA CESE/BAJA]])=YEAR(TODAY())),MONTH(TODAY()-30)&amp;"-"&amp;YEAR(TODAY()),"Borrar")),"No aplica")</f>
        <v>No Aplica</v>
      </c>
      <c r="AC2080" t="str">
        <f ca="1">+IFERROR(IF(Tabla2[[#This Row],[FECHA INICIO DE LABORES EN OBRA]]="","No Aplica",IF(AND(MONTH(Tabla2[[#This Row],[FECHA INICIO DE LABORES EN OBRA]])=MONTH(TODAY()-30),YEAR(Tabla2[[#This Row],[FECHA INICIO DE LABORES EN OBRA]])=YEAR(TODAY())),MONTH(TODAY()-30)&amp;"-"&amp;YEAR(TODAY()),"No Aplica")),"No Aplica")</f>
        <v>8-2023</v>
      </c>
    </row>
    <row r="2081" spans="1:29" x14ac:dyDescent="0.25">
      <c r="A2081" s="2">
        <v>20482744983</v>
      </c>
      <c r="B2081" s="3" t="s">
        <v>11211</v>
      </c>
      <c r="C2081" s="3" t="s">
        <v>11211</v>
      </c>
      <c r="D2081" s="3" t="s">
        <v>11220</v>
      </c>
      <c r="E2081" s="3" t="s">
        <v>11221</v>
      </c>
      <c r="F2081" s="36">
        <v>31599</v>
      </c>
      <c r="G2081" s="3">
        <v>3</v>
      </c>
      <c r="H2081" s="3" t="s">
        <v>1485</v>
      </c>
      <c r="I2081" s="3" t="s">
        <v>11215</v>
      </c>
      <c r="J2081" s="3" t="s">
        <v>11222</v>
      </c>
      <c r="K2081" s="3" t="s">
        <v>11223</v>
      </c>
      <c r="L2081" s="8" t="s">
        <v>9813</v>
      </c>
      <c r="M2081" s="5"/>
      <c r="N2081" s="13" t="s">
        <v>4506</v>
      </c>
      <c r="O2081" s="5">
        <v>45159</v>
      </c>
      <c r="P2081" s="8">
        <v>1</v>
      </c>
      <c r="Q2081" s="9">
        <v>1</v>
      </c>
      <c r="R2081" s="9" t="str">
        <f>IFERROR(VLOOKUP(Tabla2[[#This Row],[CONTRATISTA PRNCIPAL]],Hoja1!$L$5:$M$9,2,FALSE),"CJV")</f>
        <v>CJV</v>
      </c>
      <c r="S2081" s="9" t="str">
        <f>IF(Tabla2[[#This Row],[EMPRESA]]=Tabla2[[#This Row],[CONTRATISTA PRNCIPAL]],"Principal","Secundaria")</f>
        <v>Principal</v>
      </c>
      <c r="T2081" s="10">
        <f>IFERROR(1/COUNTIF(Tabla2[CONTRATISTA PRNCIPAL],Tabla2[[#This Row],[CONTRATISTA PRNCIPAL]]),0)</f>
        <v>3.7037037037037035E-2</v>
      </c>
      <c r="U2081" s="33">
        <f ca="1">IF(((TODAY()-Tabla2[[#This Row],[FECHA NACIMIENTO]])/365)&lt;18,"Corregir", IF(((TODAY()-Tabla2[[#This Row],[FECHA NACIMIENTO]])/365)&gt;80, "Corregir",ROUNDDOWN(((TODAY()-Tabla2[[#This Row],[FECHA NACIMIENTO]])/365),0)))</f>
        <v>37</v>
      </c>
      <c r="V208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081" s="34" t="str">
        <f ca="1">+IF(Tabla2[[#This Row],[Edad]]="Corregir","Corregir","Ok")</f>
        <v>Ok</v>
      </c>
      <c r="X2081" s="10" t="str">
        <f>+IFERROR(VLOOKUP(Tabla2[[#This Row],[DISTRITO SEGÚN DNI]],Hoja1!$A$2:$B$55,2,FALSE),"No")</f>
        <v>No</v>
      </c>
      <c r="Y2081" s="10" t="str">
        <f>IF(OR(LOWER(Tabla2[[#This Row],[GENERO]])="masculino", LOWER(Tabla2[[#This Row],[GENERO]])="femenino"),"OK","Corregir")</f>
        <v>OK</v>
      </c>
      <c r="Z2081" s="10" t="str">
        <f>+IF(Tabla2[[#This Row],[Nro. DNI / CE]]="","Corregir",IF(LEN(Tabla2[[#This Row],[Nro. DNI / CE]])&gt;=8,"OK","Corregir"))</f>
        <v>OK</v>
      </c>
      <c r="AA2081" s="10">
        <f>COUNTIF(Tabla2[APELLIDOS Y NOMBRES],Tabla2[[#This Row],[APELLIDOS Y NOMBRES]])</f>
        <v>1</v>
      </c>
      <c r="AB2081" t="str">
        <f ca="1">+IFERROR(IF(Tabla2[[#This Row],[FECHA CESE/BAJA]]="","No Aplica",IF(AND(MONTH(Tabla2[[#This Row],[FECHA CESE/BAJA]])=MONTH(TODAY()-30),YEAR(Tabla2[[#This Row],[FECHA CESE/BAJA]])=YEAR(TODAY())),MONTH(TODAY()-30)&amp;"-"&amp;YEAR(TODAY()),"Borrar")),"No aplica")</f>
        <v>No Aplica</v>
      </c>
      <c r="AC2081" t="str">
        <f ca="1">+IFERROR(IF(Tabla2[[#This Row],[FECHA INICIO DE LABORES EN OBRA]]="","No Aplica",IF(AND(MONTH(Tabla2[[#This Row],[FECHA INICIO DE LABORES EN OBRA]])=MONTH(TODAY()-30),YEAR(Tabla2[[#This Row],[FECHA INICIO DE LABORES EN OBRA]])=YEAR(TODAY())),MONTH(TODAY()-30)&amp;"-"&amp;YEAR(TODAY()),"No Aplica")),"No Aplica")</f>
        <v>8-2023</v>
      </c>
    </row>
    <row r="2082" spans="1:29" x14ac:dyDescent="0.25">
      <c r="A2082" s="2">
        <v>20482744983</v>
      </c>
      <c r="B2082" s="3" t="s">
        <v>11211</v>
      </c>
      <c r="C2082" s="3" t="s">
        <v>11211</v>
      </c>
      <c r="D2082" s="3" t="s">
        <v>11224</v>
      </c>
      <c r="E2082" s="3" t="s">
        <v>11225</v>
      </c>
      <c r="F2082" s="36">
        <v>29255</v>
      </c>
      <c r="G2082" s="3">
        <v>1</v>
      </c>
      <c r="H2082" s="3" t="s">
        <v>11226</v>
      </c>
      <c r="I2082" s="3" t="s">
        <v>11215</v>
      </c>
      <c r="J2082" s="3" t="s">
        <v>11227</v>
      </c>
      <c r="K2082" s="3" t="s">
        <v>1086</v>
      </c>
      <c r="L2082" s="8" t="s">
        <v>9813</v>
      </c>
      <c r="M2082" s="5"/>
      <c r="N2082" s="13" t="s">
        <v>1513</v>
      </c>
      <c r="O2082" s="5">
        <v>45159</v>
      </c>
      <c r="P2082" s="8">
        <v>1</v>
      </c>
      <c r="Q2082" s="9">
        <v>1</v>
      </c>
      <c r="R2082" s="9" t="str">
        <f>IFERROR(VLOOKUP(Tabla2[[#This Row],[CONTRATISTA PRNCIPAL]],Hoja1!$L$5:$M$9,2,FALSE),"CJV")</f>
        <v>CJV</v>
      </c>
      <c r="S2082" s="9" t="str">
        <f>IF(Tabla2[[#This Row],[EMPRESA]]=Tabla2[[#This Row],[CONTRATISTA PRNCIPAL]],"Principal","Secundaria")</f>
        <v>Principal</v>
      </c>
      <c r="T2082" s="10">
        <f>IFERROR(1/COUNTIF(Tabla2[CONTRATISTA PRNCIPAL],Tabla2[[#This Row],[CONTRATISTA PRNCIPAL]]),0)</f>
        <v>3.7037037037037035E-2</v>
      </c>
      <c r="U2082" s="33">
        <f ca="1">IF(((TODAY()-Tabla2[[#This Row],[FECHA NACIMIENTO]])/365)&lt;18,"Corregir", IF(((TODAY()-Tabla2[[#This Row],[FECHA NACIMIENTO]])/365)&gt;80, "Corregir",ROUNDDOWN(((TODAY()-Tabla2[[#This Row],[FECHA NACIMIENTO]])/365),0)))</f>
        <v>43</v>
      </c>
      <c r="V208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082" s="34" t="str">
        <f ca="1">+IF(Tabla2[[#This Row],[Edad]]="Corregir","Corregir","Ok")</f>
        <v>Ok</v>
      </c>
      <c r="X2082" s="10" t="str">
        <f>+IFERROR(VLOOKUP(Tabla2[[#This Row],[DISTRITO SEGÚN DNI]],Hoja1!$A$2:$B$55,2,FALSE),"No")</f>
        <v>No</v>
      </c>
      <c r="Y2082" s="10" t="str">
        <f>IF(OR(LOWER(Tabla2[[#This Row],[GENERO]])="masculino", LOWER(Tabla2[[#This Row],[GENERO]])="femenino"),"OK","Corregir")</f>
        <v>OK</v>
      </c>
      <c r="Z2082" s="10" t="str">
        <f>+IF(Tabla2[[#This Row],[Nro. DNI / CE]]="","Corregir",IF(LEN(Tabla2[[#This Row],[Nro. DNI / CE]])&gt;=8,"OK","Corregir"))</f>
        <v>OK</v>
      </c>
      <c r="AA2082" s="10">
        <f>COUNTIF(Tabla2[APELLIDOS Y NOMBRES],Tabla2[[#This Row],[APELLIDOS Y NOMBRES]])</f>
        <v>1</v>
      </c>
      <c r="AB2082" t="str">
        <f ca="1">+IFERROR(IF(Tabla2[[#This Row],[FECHA CESE/BAJA]]="","No Aplica",IF(AND(MONTH(Tabla2[[#This Row],[FECHA CESE/BAJA]])=MONTH(TODAY()-30),YEAR(Tabla2[[#This Row],[FECHA CESE/BAJA]])=YEAR(TODAY())),MONTH(TODAY()-30)&amp;"-"&amp;YEAR(TODAY()),"Borrar")),"No aplica")</f>
        <v>No Aplica</v>
      </c>
      <c r="AC2082" t="str">
        <f ca="1">+IFERROR(IF(Tabla2[[#This Row],[FECHA INICIO DE LABORES EN OBRA]]="","No Aplica",IF(AND(MONTH(Tabla2[[#This Row],[FECHA INICIO DE LABORES EN OBRA]])=MONTH(TODAY()-30),YEAR(Tabla2[[#This Row],[FECHA INICIO DE LABORES EN OBRA]])=YEAR(TODAY())),MONTH(TODAY()-30)&amp;"-"&amp;YEAR(TODAY()),"No Aplica")),"No Aplica")</f>
        <v>8-2023</v>
      </c>
    </row>
    <row r="2083" spans="1:29" x14ac:dyDescent="0.25">
      <c r="A2083" s="2">
        <v>20482744983</v>
      </c>
      <c r="B2083" s="3" t="s">
        <v>11211</v>
      </c>
      <c r="C2083" s="3" t="s">
        <v>11211</v>
      </c>
      <c r="D2083" s="3" t="s">
        <v>11228</v>
      </c>
      <c r="E2083" s="3" t="s">
        <v>11229</v>
      </c>
      <c r="F2083" s="36">
        <v>27063</v>
      </c>
      <c r="G2083" s="3">
        <v>2</v>
      </c>
      <c r="H2083" s="3" t="s">
        <v>1466</v>
      </c>
      <c r="I2083" s="3" t="s">
        <v>2301</v>
      </c>
      <c r="J2083" s="3" t="s">
        <v>11230</v>
      </c>
      <c r="K2083" s="3" t="s">
        <v>1042</v>
      </c>
      <c r="L2083" s="8" t="s">
        <v>9813</v>
      </c>
      <c r="M2083" s="5"/>
      <c r="N2083" s="13" t="s">
        <v>1513</v>
      </c>
      <c r="O2083" s="5">
        <v>44985</v>
      </c>
      <c r="P2083" s="8">
        <v>1</v>
      </c>
      <c r="Q2083" s="9">
        <v>4</v>
      </c>
      <c r="R2083" s="9" t="str">
        <f>IFERROR(VLOOKUP(Tabla2[[#This Row],[CONTRATISTA PRNCIPAL]],Hoja1!$L$5:$M$9,2,FALSE),"CJV")</f>
        <v>CJV</v>
      </c>
      <c r="S2083" s="9" t="str">
        <f>IF(Tabla2[[#This Row],[EMPRESA]]=Tabla2[[#This Row],[CONTRATISTA PRNCIPAL]],"Principal","Secundaria")</f>
        <v>Principal</v>
      </c>
      <c r="T2083" s="10">
        <f>IFERROR(1/COUNTIF(Tabla2[CONTRATISTA PRNCIPAL],Tabla2[[#This Row],[CONTRATISTA PRNCIPAL]]),0)</f>
        <v>3.7037037037037035E-2</v>
      </c>
      <c r="U2083" s="33">
        <f ca="1">IF(((TODAY()-Tabla2[[#This Row],[FECHA NACIMIENTO]])/365)&lt;18,"Corregir", IF(((TODAY()-Tabla2[[#This Row],[FECHA NACIMIENTO]])/365)&gt;80, "Corregir",ROUNDDOWN(((TODAY()-Tabla2[[#This Row],[FECHA NACIMIENTO]])/365),0)))</f>
        <v>49</v>
      </c>
      <c r="V208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083" s="34" t="str">
        <f ca="1">+IF(Tabla2[[#This Row],[Edad]]="Corregir","Corregir","Ok")</f>
        <v>Ok</v>
      </c>
      <c r="X2083" s="10" t="str">
        <f>+IFERROR(VLOOKUP(Tabla2[[#This Row],[DISTRITO SEGÚN DNI]],Hoja1!$A$2:$B$55,2,FALSE),"No")</f>
        <v>No</v>
      </c>
      <c r="Y2083" s="10" t="str">
        <f>IF(OR(LOWER(Tabla2[[#This Row],[GENERO]])="masculino", LOWER(Tabla2[[#This Row],[GENERO]])="femenino"),"OK","Corregir")</f>
        <v>OK</v>
      </c>
      <c r="Z2083" s="10" t="str">
        <f>+IF(Tabla2[[#This Row],[Nro. DNI / CE]]="","Corregir",IF(LEN(Tabla2[[#This Row],[Nro. DNI / CE]])&gt;=8,"OK","Corregir"))</f>
        <v>OK</v>
      </c>
      <c r="AA2083" s="10">
        <f>COUNTIF(Tabla2[APELLIDOS Y NOMBRES],Tabla2[[#This Row],[APELLIDOS Y NOMBRES]])</f>
        <v>1</v>
      </c>
      <c r="AB2083" t="str">
        <f ca="1">+IFERROR(IF(Tabla2[[#This Row],[FECHA CESE/BAJA]]="","No Aplica",IF(AND(MONTH(Tabla2[[#This Row],[FECHA CESE/BAJA]])=MONTH(TODAY()-30),YEAR(Tabla2[[#This Row],[FECHA CESE/BAJA]])=YEAR(TODAY())),MONTH(TODAY()-30)&amp;"-"&amp;YEAR(TODAY()),"Borrar")),"No aplica")</f>
        <v>No Aplica</v>
      </c>
      <c r="AC2083" t="str">
        <f ca="1">+IFERROR(IF(Tabla2[[#This Row],[FECHA INICIO DE LABORES EN OBRA]]="","No Aplica",IF(AND(MONTH(Tabla2[[#This Row],[FECHA INICIO DE LABORES EN OBRA]])=MONTH(TODAY()-30),YEAR(Tabla2[[#This Row],[FECHA INICIO DE LABORES EN OBRA]])=YEAR(TODAY())),MONTH(TODAY()-30)&amp;"-"&amp;YEAR(TODAY()),"No Aplica")),"No Aplica")</f>
        <v>No Aplica</v>
      </c>
    </row>
    <row r="2084" spans="1:29" x14ac:dyDescent="0.25">
      <c r="A2084" s="2">
        <v>20482744983</v>
      </c>
      <c r="B2084" s="3" t="s">
        <v>11211</v>
      </c>
      <c r="C2084" s="3" t="s">
        <v>11211</v>
      </c>
      <c r="D2084" s="3" t="s">
        <v>11231</v>
      </c>
      <c r="E2084" s="3" t="s">
        <v>11232</v>
      </c>
      <c r="F2084" s="36">
        <v>33623</v>
      </c>
      <c r="G2084" s="3">
        <v>3</v>
      </c>
      <c r="H2084" s="3" t="s">
        <v>1485</v>
      </c>
      <c r="I2084" s="3" t="s">
        <v>11215</v>
      </c>
      <c r="J2084" s="3" t="s">
        <v>11233</v>
      </c>
      <c r="K2084" s="3" t="s">
        <v>11234</v>
      </c>
      <c r="L2084" s="8" t="s">
        <v>9813</v>
      </c>
      <c r="M2084" s="5"/>
      <c r="N2084" s="13" t="s">
        <v>1513</v>
      </c>
      <c r="O2084" s="5">
        <v>45159</v>
      </c>
      <c r="P2084" s="8">
        <v>1</v>
      </c>
      <c r="Q2084" s="9">
        <v>1</v>
      </c>
      <c r="R2084" s="9" t="str">
        <f>IFERROR(VLOOKUP(Tabla2[[#This Row],[CONTRATISTA PRNCIPAL]],Hoja1!$L$5:$M$9,2,FALSE),"CJV")</f>
        <v>CJV</v>
      </c>
      <c r="S2084" s="9" t="str">
        <f>IF(Tabla2[[#This Row],[EMPRESA]]=Tabla2[[#This Row],[CONTRATISTA PRNCIPAL]],"Principal","Secundaria")</f>
        <v>Principal</v>
      </c>
      <c r="T2084" s="10">
        <f>IFERROR(1/COUNTIF(Tabla2[CONTRATISTA PRNCIPAL],Tabla2[[#This Row],[CONTRATISTA PRNCIPAL]]),0)</f>
        <v>3.7037037037037035E-2</v>
      </c>
      <c r="U2084" s="33">
        <f ca="1">IF(((TODAY()-Tabla2[[#This Row],[FECHA NACIMIENTO]])/365)&lt;18,"Corregir", IF(((TODAY()-Tabla2[[#This Row],[FECHA NACIMIENTO]])/365)&gt;80, "Corregir",ROUNDDOWN(((TODAY()-Tabla2[[#This Row],[FECHA NACIMIENTO]])/365),0)))</f>
        <v>31</v>
      </c>
      <c r="V208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084" s="34" t="str">
        <f ca="1">+IF(Tabla2[[#This Row],[Edad]]="Corregir","Corregir","Ok")</f>
        <v>Ok</v>
      </c>
      <c r="X2084" s="10" t="str">
        <f>+IFERROR(VLOOKUP(Tabla2[[#This Row],[DISTRITO SEGÚN DNI]],Hoja1!$A$2:$B$55,2,FALSE),"No")</f>
        <v>No</v>
      </c>
      <c r="Y2084" s="10" t="str">
        <f>IF(OR(LOWER(Tabla2[[#This Row],[GENERO]])="masculino", LOWER(Tabla2[[#This Row],[GENERO]])="femenino"),"OK","Corregir")</f>
        <v>OK</v>
      </c>
      <c r="Z2084" s="10" t="str">
        <f>+IF(Tabla2[[#This Row],[Nro. DNI / CE]]="","Corregir",IF(LEN(Tabla2[[#This Row],[Nro. DNI / CE]])&gt;=8,"OK","Corregir"))</f>
        <v>OK</v>
      </c>
      <c r="AA2084" s="10">
        <f>COUNTIF(Tabla2[APELLIDOS Y NOMBRES],Tabla2[[#This Row],[APELLIDOS Y NOMBRES]])</f>
        <v>1</v>
      </c>
      <c r="AB2084" t="str">
        <f ca="1">+IFERROR(IF(Tabla2[[#This Row],[FECHA CESE/BAJA]]="","No Aplica",IF(AND(MONTH(Tabla2[[#This Row],[FECHA CESE/BAJA]])=MONTH(TODAY()-30),YEAR(Tabla2[[#This Row],[FECHA CESE/BAJA]])=YEAR(TODAY())),MONTH(TODAY()-30)&amp;"-"&amp;YEAR(TODAY()),"Borrar")),"No aplica")</f>
        <v>No Aplica</v>
      </c>
      <c r="AC2084" t="str">
        <f ca="1">+IFERROR(IF(Tabla2[[#This Row],[FECHA INICIO DE LABORES EN OBRA]]="","No Aplica",IF(AND(MONTH(Tabla2[[#This Row],[FECHA INICIO DE LABORES EN OBRA]])=MONTH(TODAY()-30),YEAR(Tabla2[[#This Row],[FECHA INICIO DE LABORES EN OBRA]])=YEAR(TODAY())),MONTH(TODAY()-30)&amp;"-"&amp;YEAR(TODAY()),"No Aplica")),"No Aplica")</f>
        <v>8-2023</v>
      </c>
    </row>
    <row r="2085" spans="1:29" x14ac:dyDescent="0.25">
      <c r="A2085" s="2">
        <v>20482744983</v>
      </c>
      <c r="B2085" s="3" t="s">
        <v>11211</v>
      </c>
      <c r="C2085" s="3" t="s">
        <v>11211</v>
      </c>
      <c r="D2085" s="3" t="s">
        <v>11235</v>
      </c>
      <c r="E2085" s="3" t="s">
        <v>11236</v>
      </c>
      <c r="F2085" s="36">
        <v>33840</v>
      </c>
      <c r="G2085" s="3">
        <v>1</v>
      </c>
      <c r="H2085" s="3" t="s">
        <v>11237</v>
      </c>
      <c r="I2085" s="3" t="s">
        <v>11215</v>
      </c>
      <c r="J2085" s="3" t="s">
        <v>11238</v>
      </c>
      <c r="K2085" s="3" t="s">
        <v>35</v>
      </c>
      <c r="L2085" s="8" t="s">
        <v>9813</v>
      </c>
      <c r="M2085" s="5"/>
      <c r="N2085" s="13" t="s">
        <v>1513</v>
      </c>
      <c r="O2085" s="5">
        <v>45159</v>
      </c>
      <c r="P2085" s="8">
        <v>1</v>
      </c>
      <c r="Q2085" s="9">
        <v>2</v>
      </c>
      <c r="R2085" s="9" t="str">
        <f>IFERROR(VLOOKUP(Tabla2[[#This Row],[CONTRATISTA PRNCIPAL]],Hoja1!$L$5:$M$9,2,FALSE),"CJV")</f>
        <v>CJV</v>
      </c>
      <c r="S2085" s="9" t="str">
        <f>IF(Tabla2[[#This Row],[EMPRESA]]=Tabla2[[#This Row],[CONTRATISTA PRNCIPAL]],"Principal","Secundaria")</f>
        <v>Principal</v>
      </c>
      <c r="T2085" s="10">
        <f>IFERROR(1/COUNTIF(Tabla2[CONTRATISTA PRNCIPAL],Tabla2[[#This Row],[CONTRATISTA PRNCIPAL]]),0)</f>
        <v>3.7037037037037035E-2</v>
      </c>
      <c r="U2085" s="33">
        <f ca="1">IF(((TODAY()-Tabla2[[#This Row],[FECHA NACIMIENTO]])/365)&lt;18,"Corregir", IF(((TODAY()-Tabla2[[#This Row],[FECHA NACIMIENTO]])/365)&gt;80, "Corregir",ROUNDDOWN(((TODAY()-Tabla2[[#This Row],[FECHA NACIMIENTO]])/365),0)))</f>
        <v>31</v>
      </c>
      <c r="V208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085" s="34" t="str">
        <f ca="1">+IF(Tabla2[[#This Row],[Edad]]="Corregir","Corregir","Ok")</f>
        <v>Ok</v>
      </c>
      <c r="X2085" s="10" t="str">
        <f>+IFERROR(VLOOKUP(Tabla2[[#This Row],[DISTRITO SEGÚN DNI]],Hoja1!$A$2:$B$55,2,FALSE),"No")</f>
        <v>EL AGUSTINO</v>
      </c>
      <c r="Y2085" s="10" t="str">
        <f>IF(OR(LOWER(Tabla2[[#This Row],[GENERO]])="masculino", LOWER(Tabla2[[#This Row],[GENERO]])="femenino"),"OK","Corregir")</f>
        <v>OK</v>
      </c>
      <c r="Z2085" s="10" t="str">
        <f>+IF(Tabla2[[#This Row],[Nro. DNI / CE]]="","Corregir",IF(LEN(Tabla2[[#This Row],[Nro. DNI / CE]])&gt;=8,"OK","Corregir"))</f>
        <v>OK</v>
      </c>
      <c r="AA2085" s="10">
        <f>COUNTIF(Tabla2[APELLIDOS Y NOMBRES],Tabla2[[#This Row],[APELLIDOS Y NOMBRES]])</f>
        <v>1</v>
      </c>
      <c r="AB2085" t="str">
        <f ca="1">+IFERROR(IF(Tabla2[[#This Row],[FECHA CESE/BAJA]]="","No Aplica",IF(AND(MONTH(Tabla2[[#This Row],[FECHA CESE/BAJA]])=MONTH(TODAY()-30),YEAR(Tabla2[[#This Row],[FECHA CESE/BAJA]])=YEAR(TODAY())),MONTH(TODAY()-30)&amp;"-"&amp;YEAR(TODAY()),"Borrar")),"No aplica")</f>
        <v>No Aplica</v>
      </c>
      <c r="AC2085" t="str">
        <f ca="1">+IFERROR(IF(Tabla2[[#This Row],[FECHA INICIO DE LABORES EN OBRA]]="","No Aplica",IF(AND(MONTH(Tabla2[[#This Row],[FECHA INICIO DE LABORES EN OBRA]])=MONTH(TODAY()-30),YEAR(Tabla2[[#This Row],[FECHA INICIO DE LABORES EN OBRA]])=YEAR(TODAY())),MONTH(TODAY()-30)&amp;"-"&amp;YEAR(TODAY()),"No Aplica")),"No Aplica")</f>
        <v>8-2023</v>
      </c>
    </row>
    <row r="2086" spans="1:29" x14ac:dyDescent="0.25">
      <c r="A2086" s="2">
        <v>20482744983</v>
      </c>
      <c r="B2086" s="3" t="s">
        <v>11211</v>
      </c>
      <c r="C2086" s="3" t="s">
        <v>11211</v>
      </c>
      <c r="D2086" s="3" t="s">
        <v>11239</v>
      </c>
      <c r="E2086" s="3" t="s">
        <v>11240</v>
      </c>
      <c r="F2086" s="36">
        <v>33608</v>
      </c>
      <c r="G2086" s="3">
        <v>1</v>
      </c>
      <c r="H2086" s="3" t="s">
        <v>1677</v>
      </c>
      <c r="I2086" s="3" t="s">
        <v>11215</v>
      </c>
      <c r="J2086" s="3" t="s">
        <v>11241</v>
      </c>
      <c r="K2086" s="3" t="s">
        <v>1240</v>
      </c>
      <c r="L2086" s="8" t="s">
        <v>9813</v>
      </c>
      <c r="M2086" s="5"/>
      <c r="N2086" s="13" t="s">
        <v>1513</v>
      </c>
      <c r="O2086" s="5">
        <v>45159</v>
      </c>
      <c r="P2086" s="8">
        <v>1</v>
      </c>
      <c r="Q2086" s="9">
        <v>1</v>
      </c>
      <c r="R2086" s="9" t="str">
        <f>IFERROR(VLOOKUP(Tabla2[[#This Row],[CONTRATISTA PRNCIPAL]],Hoja1!$L$5:$M$9,2,FALSE),"CJV")</f>
        <v>CJV</v>
      </c>
      <c r="S2086" s="9" t="str">
        <f>IF(Tabla2[[#This Row],[EMPRESA]]=Tabla2[[#This Row],[CONTRATISTA PRNCIPAL]],"Principal","Secundaria")</f>
        <v>Principal</v>
      </c>
      <c r="T2086" s="10">
        <f>IFERROR(1/COUNTIF(Tabla2[CONTRATISTA PRNCIPAL],Tabla2[[#This Row],[CONTRATISTA PRNCIPAL]]),0)</f>
        <v>3.7037037037037035E-2</v>
      </c>
      <c r="U2086" s="33">
        <f ca="1">IF(((TODAY()-Tabla2[[#This Row],[FECHA NACIMIENTO]])/365)&lt;18,"Corregir", IF(((TODAY()-Tabla2[[#This Row],[FECHA NACIMIENTO]])/365)&gt;80, "Corregir",ROUNDDOWN(((TODAY()-Tabla2[[#This Row],[FECHA NACIMIENTO]])/365),0)))</f>
        <v>31</v>
      </c>
      <c r="V208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086" s="34" t="str">
        <f ca="1">+IF(Tabla2[[#This Row],[Edad]]="Corregir","Corregir","Ok")</f>
        <v>Ok</v>
      </c>
      <c r="X2086" s="10" t="str">
        <f>+IFERROR(VLOOKUP(Tabla2[[#This Row],[DISTRITO SEGÚN DNI]],Hoja1!$A$2:$B$55,2,FALSE),"No")</f>
        <v>No</v>
      </c>
      <c r="Y2086" s="10" t="str">
        <f>IF(OR(LOWER(Tabla2[[#This Row],[GENERO]])="masculino", LOWER(Tabla2[[#This Row],[GENERO]])="femenino"),"OK","Corregir")</f>
        <v>OK</v>
      </c>
      <c r="Z2086" s="10" t="str">
        <f>+IF(Tabla2[[#This Row],[Nro. DNI / CE]]="","Corregir",IF(LEN(Tabla2[[#This Row],[Nro. DNI / CE]])&gt;=8,"OK","Corregir"))</f>
        <v>OK</v>
      </c>
      <c r="AA2086" s="10">
        <f>COUNTIF(Tabla2[APELLIDOS Y NOMBRES],Tabla2[[#This Row],[APELLIDOS Y NOMBRES]])</f>
        <v>1</v>
      </c>
      <c r="AB2086" t="str">
        <f ca="1">+IFERROR(IF(Tabla2[[#This Row],[FECHA CESE/BAJA]]="","No Aplica",IF(AND(MONTH(Tabla2[[#This Row],[FECHA CESE/BAJA]])=MONTH(TODAY()-30),YEAR(Tabla2[[#This Row],[FECHA CESE/BAJA]])=YEAR(TODAY())),MONTH(TODAY()-30)&amp;"-"&amp;YEAR(TODAY()),"Borrar")),"No aplica")</f>
        <v>No Aplica</v>
      </c>
      <c r="AC2086" t="str">
        <f ca="1">+IFERROR(IF(Tabla2[[#This Row],[FECHA INICIO DE LABORES EN OBRA]]="","No Aplica",IF(AND(MONTH(Tabla2[[#This Row],[FECHA INICIO DE LABORES EN OBRA]])=MONTH(TODAY()-30),YEAR(Tabla2[[#This Row],[FECHA INICIO DE LABORES EN OBRA]])=YEAR(TODAY())),MONTH(TODAY()-30)&amp;"-"&amp;YEAR(TODAY()),"No Aplica")),"No Aplica")</f>
        <v>8-2023</v>
      </c>
    </row>
    <row r="2087" spans="1:29" x14ac:dyDescent="0.25">
      <c r="A2087" s="2">
        <v>20482744983</v>
      </c>
      <c r="B2087" s="3" t="s">
        <v>11211</v>
      </c>
      <c r="C2087" s="3" t="s">
        <v>11211</v>
      </c>
      <c r="D2087" s="3" t="s">
        <v>11242</v>
      </c>
      <c r="E2087" s="3" t="s">
        <v>11243</v>
      </c>
      <c r="F2087" s="36">
        <v>31085</v>
      </c>
      <c r="G2087" s="3">
        <v>2</v>
      </c>
      <c r="H2087" s="3" t="s">
        <v>1825</v>
      </c>
      <c r="I2087" s="3" t="s">
        <v>11215</v>
      </c>
      <c r="J2087" s="3" t="s">
        <v>11244</v>
      </c>
      <c r="K2087" s="3" t="s">
        <v>34</v>
      </c>
      <c r="L2087" s="8" t="s">
        <v>9813</v>
      </c>
      <c r="M2087" s="5"/>
      <c r="N2087" s="13" t="s">
        <v>1513</v>
      </c>
      <c r="O2087" s="5">
        <v>45159</v>
      </c>
      <c r="P2087" s="8">
        <v>1</v>
      </c>
      <c r="Q2087" s="9">
        <v>4</v>
      </c>
      <c r="R2087" s="9" t="str">
        <f>IFERROR(VLOOKUP(Tabla2[[#This Row],[CONTRATISTA PRNCIPAL]],Hoja1!$L$5:$M$9,2,FALSE),"CJV")</f>
        <v>CJV</v>
      </c>
      <c r="S2087" s="9" t="str">
        <f>IF(Tabla2[[#This Row],[EMPRESA]]=Tabla2[[#This Row],[CONTRATISTA PRNCIPAL]],"Principal","Secundaria")</f>
        <v>Principal</v>
      </c>
      <c r="T2087" s="10">
        <f>IFERROR(1/COUNTIF(Tabla2[CONTRATISTA PRNCIPAL],Tabla2[[#This Row],[CONTRATISTA PRNCIPAL]]),0)</f>
        <v>3.7037037037037035E-2</v>
      </c>
      <c r="U2087" s="33">
        <f ca="1">IF(((TODAY()-Tabla2[[#This Row],[FECHA NACIMIENTO]])/365)&lt;18,"Corregir", IF(((TODAY()-Tabla2[[#This Row],[FECHA NACIMIENTO]])/365)&gt;80, "Corregir",ROUNDDOWN(((TODAY()-Tabla2[[#This Row],[FECHA NACIMIENTO]])/365),0)))</f>
        <v>38</v>
      </c>
      <c r="V208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087" s="34" t="str">
        <f ca="1">+IF(Tabla2[[#This Row],[Edad]]="Corregir","Corregir","Ok")</f>
        <v>Ok</v>
      </c>
      <c r="X2087" s="10" t="str">
        <f>+IFERROR(VLOOKUP(Tabla2[[#This Row],[DISTRITO SEGÚN DNI]],Hoja1!$A$2:$B$55,2,FALSE),"No")</f>
        <v>CALLAO</v>
      </c>
      <c r="Y2087" s="10" t="str">
        <f>IF(OR(LOWER(Tabla2[[#This Row],[GENERO]])="masculino", LOWER(Tabla2[[#This Row],[GENERO]])="femenino"),"OK","Corregir")</f>
        <v>OK</v>
      </c>
      <c r="Z2087" s="10" t="str">
        <f>+IF(Tabla2[[#This Row],[Nro. DNI / CE]]="","Corregir",IF(LEN(Tabla2[[#This Row],[Nro. DNI / CE]])&gt;=8,"OK","Corregir"))</f>
        <v>OK</v>
      </c>
      <c r="AA2087" s="10">
        <f>COUNTIF(Tabla2[APELLIDOS Y NOMBRES],Tabla2[[#This Row],[APELLIDOS Y NOMBRES]])</f>
        <v>1</v>
      </c>
      <c r="AB2087" t="str">
        <f ca="1">+IFERROR(IF(Tabla2[[#This Row],[FECHA CESE/BAJA]]="","No Aplica",IF(AND(MONTH(Tabla2[[#This Row],[FECHA CESE/BAJA]])=MONTH(TODAY()-30),YEAR(Tabla2[[#This Row],[FECHA CESE/BAJA]])=YEAR(TODAY())),MONTH(TODAY()-30)&amp;"-"&amp;YEAR(TODAY()),"Borrar")),"No aplica")</f>
        <v>No Aplica</v>
      </c>
      <c r="AC2087" t="str">
        <f ca="1">+IFERROR(IF(Tabla2[[#This Row],[FECHA INICIO DE LABORES EN OBRA]]="","No Aplica",IF(AND(MONTH(Tabla2[[#This Row],[FECHA INICIO DE LABORES EN OBRA]])=MONTH(TODAY()-30),YEAR(Tabla2[[#This Row],[FECHA INICIO DE LABORES EN OBRA]])=YEAR(TODAY())),MONTH(TODAY()-30)&amp;"-"&amp;YEAR(TODAY()),"No Aplica")),"No Aplica")</f>
        <v>8-2023</v>
      </c>
    </row>
    <row r="2088" spans="1:29" x14ac:dyDescent="0.25">
      <c r="A2088" s="2">
        <v>20482744983</v>
      </c>
      <c r="B2088" s="3" t="s">
        <v>11211</v>
      </c>
      <c r="C2088" s="3" t="s">
        <v>11211</v>
      </c>
      <c r="D2088" s="3" t="s">
        <v>11245</v>
      </c>
      <c r="E2088" s="3" t="s">
        <v>11246</v>
      </c>
      <c r="F2088" s="36">
        <v>28365</v>
      </c>
      <c r="G2088" s="3">
        <v>2</v>
      </c>
      <c r="H2088" s="3" t="s">
        <v>1825</v>
      </c>
      <c r="I2088" s="3" t="s">
        <v>11215</v>
      </c>
      <c r="J2088" s="3" t="s">
        <v>11247</v>
      </c>
      <c r="K2088" s="3" t="s">
        <v>1077</v>
      </c>
      <c r="L2088" s="8" t="s">
        <v>9813</v>
      </c>
      <c r="M2088" s="5"/>
      <c r="N2088" s="13" t="s">
        <v>1513</v>
      </c>
      <c r="O2088" s="5">
        <v>45159</v>
      </c>
      <c r="P2088" s="8">
        <v>1</v>
      </c>
      <c r="Q2088" s="9">
        <v>4</v>
      </c>
      <c r="R2088" s="9" t="str">
        <f>IFERROR(VLOOKUP(Tabla2[[#This Row],[CONTRATISTA PRNCIPAL]],Hoja1!$L$5:$M$9,2,FALSE),"CJV")</f>
        <v>CJV</v>
      </c>
      <c r="S2088" s="9" t="str">
        <f>IF(Tabla2[[#This Row],[EMPRESA]]=Tabla2[[#This Row],[CONTRATISTA PRNCIPAL]],"Principal","Secundaria")</f>
        <v>Principal</v>
      </c>
      <c r="T2088" s="10">
        <f>IFERROR(1/COUNTIF(Tabla2[CONTRATISTA PRNCIPAL],Tabla2[[#This Row],[CONTRATISTA PRNCIPAL]]),0)</f>
        <v>3.7037037037037035E-2</v>
      </c>
      <c r="U2088" s="33">
        <f ca="1">IF(((TODAY()-Tabla2[[#This Row],[FECHA NACIMIENTO]])/365)&lt;18,"Corregir", IF(((TODAY()-Tabla2[[#This Row],[FECHA NACIMIENTO]])/365)&gt;80, "Corregir",ROUNDDOWN(((TODAY()-Tabla2[[#This Row],[FECHA NACIMIENTO]])/365),0)))</f>
        <v>46</v>
      </c>
      <c r="V208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088" s="34" t="str">
        <f ca="1">+IF(Tabla2[[#This Row],[Edad]]="Corregir","Corregir","Ok")</f>
        <v>Ok</v>
      </c>
      <c r="X2088" s="10" t="str">
        <f>+IFERROR(VLOOKUP(Tabla2[[#This Row],[DISTRITO SEGÚN DNI]],Hoja1!$A$2:$B$55,2,FALSE),"No")</f>
        <v>No</v>
      </c>
      <c r="Y2088" s="10" t="str">
        <f>IF(OR(LOWER(Tabla2[[#This Row],[GENERO]])="masculino", LOWER(Tabla2[[#This Row],[GENERO]])="femenino"),"OK","Corregir")</f>
        <v>OK</v>
      </c>
      <c r="Z2088" s="10" t="str">
        <f>+IF(Tabla2[[#This Row],[Nro. DNI / CE]]="","Corregir",IF(LEN(Tabla2[[#This Row],[Nro. DNI / CE]])&gt;=8,"OK","Corregir"))</f>
        <v>OK</v>
      </c>
      <c r="AA2088" s="10">
        <f>COUNTIF(Tabla2[APELLIDOS Y NOMBRES],Tabla2[[#This Row],[APELLIDOS Y NOMBRES]])</f>
        <v>1</v>
      </c>
      <c r="AB2088" t="str">
        <f ca="1">+IFERROR(IF(Tabla2[[#This Row],[FECHA CESE/BAJA]]="","No Aplica",IF(AND(MONTH(Tabla2[[#This Row],[FECHA CESE/BAJA]])=MONTH(TODAY()-30),YEAR(Tabla2[[#This Row],[FECHA CESE/BAJA]])=YEAR(TODAY())),MONTH(TODAY()-30)&amp;"-"&amp;YEAR(TODAY()),"Borrar")),"No aplica")</f>
        <v>No Aplica</v>
      </c>
      <c r="AC2088" t="str">
        <f ca="1">+IFERROR(IF(Tabla2[[#This Row],[FECHA INICIO DE LABORES EN OBRA]]="","No Aplica",IF(AND(MONTH(Tabla2[[#This Row],[FECHA INICIO DE LABORES EN OBRA]])=MONTH(TODAY()-30),YEAR(Tabla2[[#This Row],[FECHA INICIO DE LABORES EN OBRA]])=YEAR(TODAY())),MONTH(TODAY()-30)&amp;"-"&amp;YEAR(TODAY()),"No Aplica")),"No Aplica")</f>
        <v>8-2023</v>
      </c>
    </row>
    <row r="2089" spans="1:29" x14ac:dyDescent="0.25">
      <c r="A2089" s="2">
        <v>20482744983</v>
      </c>
      <c r="B2089" s="3" t="s">
        <v>11211</v>
      </c>
      <c r="C2089" s="3" t="s">
        <v>11211</v>
      </c>
      <c r="D2089" s="3" t="s">
        <v>11248</v>
      </c>
      <c r="E2089" s="3" t="s">
        <v>11249</v>
      </c>
      <c r="F2089" s="36">
        <v>30564</v>
      </c>
      <c r="G2089" s="3">
        <v>2</v>
      </c>
      <c r="H2089" s="3" t="s">
        <v>1825</v>
      </c>
      <c r="I2089" s="3" t="s">
        <v>11215</v>
      </c>
      <c r="J2089" s="3" t="s">
        <v>11250</v>
      </c>
      <c r="K2089" s="3" t="s">
        <v>1219</v>
      </c>
      <c r="L2089" s="8" t="s">
        <v>9813</v>
      </c>
      <c r="M2089" s="5"/>
      <c r="N2089" s="13" t="s">
        <v>1513</v>
      </c>
      <c r="O2089" s="5">
        <v>45159</v>
      </c>
      <c r="P2089" s="8">
        <v>1</v>
      </c>
      <c r="Q2089" s="9">
        <v>4</v>
      </c>
      <c r="R2089" s="9" t="str">
        <f>IFERROR(VLOOKUP(Tabla2[[#This Row],[CONTRATISTA PRNCIPAL]],Hoja1!$L$5:$M$9,2,FALSE),"CJV")</f>
        <v>CJV</v>
      </c>
      <c r="S2089" s="9" t="str">
        <f>IF(Tabla2[[#This Row],[EMPRESA]]=Tabla2[[#This Row],[CONTRATISTA PRNCIPAL]],"Principal","Secundaria")</f>
        <v>Principal</v>
      </c>
      <c r="T2089" s="10">
        <f>IFERROR(1/COUNTIF(Tabla2[CONTRATISTA PRNCIPAL],Tabla2[[#This Row],[CONTRATISTA PRNCIPAL]]),0)</f>
        <v>3.7037037037037035E-2</v>
      </c>
      <c r="U2089" s="33">
        <f ca="1">IF(((TODAY()-Tabla2[[#This Row],[FECHA NACIMIENTO]])/365)&lt;18,"Corregir", IF(((TODAY()-Tabla2[[#This Row],[FECHA NACIMIENTO]])/365)&gt;80, "Corregir",ROUNDDOWN(((TODAY()-Tabla2[[#This Row],[FECHA NACIMIENTO]])/365),0)))</f>
        <v>40</v>
      </c>
      <c r="V208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089" s="34" t="str">
        <f ca="1">+IF(Tabla2[[#This Row],[Edad]]="Corregir","Corregir","Ok")</f>
        <v>Ok</v>
      </c>
      <c r="X2089" s="10" t="str">
        <f>+IFERROR(VLOOKUP(Tabla2[[#This Row],[DISTRITO SEGÚN DNI]],Hoja1!$A$2:$B$55,2,FALSE),"No")</f>
        <v>No</v>
      </c>
      <c r="Y2089" s="10" t="str">
        <f>IF(OR(LOWER(Tabla2[[#This Row],[GENERO]])="masculino", LOWER(Tabla2[[#This Row],[GENERO]])="femenino"),"OK","Corregir")</f>
        <v>OK</v>
      </c>
      <c r="Z2089" s="10" t="str">
        <f>+IF(Tabla2[[#This Row],[Nro. DNI / CE]]="","Corregir",IF(LEN(Tabla2[[#This Row],[Nro. DNI / CE]])&gt;=8,"OK","Corregir"))</f>
        <v>OK</v>
      </c>
      <c r="AA2089" s="10">
        <f>COUNTIF(Tabla2[APELLIDOS Y NOMBRES],Tabla2[[#This Row],[APELLIDOS Y NOMBRES]])</f>
        <v>1</v>
      </c>
      <c r="AB2089" t="str">
        <f ca="1">+IFERROR(IF(Tabla2[[#This Row],[FECHA CESE/BAJA]]="","No Aplica",IF(AND(MONTH(Tabla2[[#This Row],[FECHA CESE/BAJA]])=MONTH(TODAY()-30),YEAR(Tabla2[[#This Row],[FECHA CESE/BAJA]])=YEAR(TODAY())),MONTH(TODAY()-30)&amp;"-"&amp;YEAR(TODAY()),"Borrar")),"No aplica")</f>
        <v>No Aplica</v>
      </c>
      <c r="AC2089" t="str">
        <f ca="1">+IFERROR(IF(Tabla2[[#This Row],[FECHA INICIO DE LABORES EN OBRA]]="","No Aplica",IF(AND(MONTH(Tabla2[[#This Row],[FECHA INICIO DE LABORES EN OBRA]])=MONTH(TODAY()-30),YEAR(Tabla2[[#This Row],[FECHA INICIO DE LABORES EN OBRA]])=YEAR(TODAY())),MONTH(TODAY()-30)&amp;"-"&amp;YEAR(TODAY()),"No Aplica")),"No Aplica")</f>
        <v>8-2023</v>
      </c>
    </row>
    <row r="2090" spans="1:29" x14ac:dyDescent="0.25">
      <c r="A2090" s="2">
        <v>20482744983</v>
      </c>
      <c r="B2090" s="3" t="s">
        <v>11211</v>
      </c>
      <c r="C2090" s="3" t="s">
        <v>11211</v>
      </c>
      <c r="D2090" s="3" t="s">
        <v>11251</v>
      </c>
      <c r="E2090" s="3" t="s">
        <v>11252</v>
      </c>
      <c r="F2090" s="36">
        <v>27089</v>
      </c>
      <c r="G2090" s="3">
        <v>2</v>
      </c>
      <c r="H2090" s="3" t="s">
        <v>1825</v>
      </c>
      <c r="I2090" s="3" t="s">
        <v>11215</v>
      </c>
      <c r="J2090" s="3" t="s">
        <v>11253</v>
      </c>
      <c r="K2090" s="3" t="s">
        <v>1063</v>
      </c>
      <c r="L2090" s="8" t="s">
        <v>9813</v>
      </c>
      <c r="M2090" s="5"/>
      <c r="N2090" s="13" t="s">
        <v>1513</v>
      </c>
      <c r="O2090" s="5">
        <v>45159</v>
      </c>
      <c r="P2090" s="8">
        <v>1</v>
      </c>
      <c r="Q2090" s="9">
        <v>4</v>
      </c>
      <c r="R2090" s="9" t="str">
        <f>IFERROR(VLOOKUP(Tabla2[[#This Row],[CONTRATISTA PRNCIPAL]],Hoja1!$L$5:$M$9,2,FALSE),"CJV")</f>
        <v>CJV</v>
      </c>
      <c r="S2090" s="9" t="str">
        <f>IF(Tabla2[[#This Row],[EMPRESA]]=Tabla2[[#This Row],[CONTRATISTA PRNCIPAL]],"Principal","Secundaria")</f>
        <v>Principal</v>
      </c>
      <c r="T2090" s="10">
        <f>IFERROR(1/COUNTIF(Tabla2[CONTRATISTA PRNCIPAL],Tabla2[[#This Row],[CONTRATISTA PRNCIPAL]]),0)</f>
        <v>3.7037037037037035E-2</v>
      </c>
      <c r="U2090" s="33">
        <f ca="1">IF(((TODAY()-Tabla2[[#This Row],[FECHA NACIMIENTO]])/365)&lt;18,"Corregir", IF(((TODAY()-Tabla2[[#This Row],[FECHA NACIMIENTO]])/365)&gt;80, "Corregir",ROUNDDOWN(((TODAY()-Tabla2[[#This Row],[FECHA NACIMIENTO]])/365),0)))</f>
        <v>49</v>
      </c>
      <c r="V209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090" s="34" t="str">
        <f ca="1">+IF(Tabla2[[#This Row],[Edad]]="Corregir","Corregir","Ok")</f>
        <v>Ok</v>
      </c>
      <c r="X2090" s="10" t="str">
        <f>+IFERROR(VLOOKUP(Tabla2[[#This Row],[DISTRITO SEGÚN DNI]],Hoja1!$A$2:$B$55,2,FALSE),"No")</f>
        <v>No</v>
      </c>
      <c r="Y2090" s="10" t="str">
        <f>IF(OR(LOWER(Tabla2[[#This Row],[GENERO]])="masculino", LOWER(Tabla2[[#This Row],[GENERO]])="femenino"),"OK","Corregir")</f>
        <v>OK</v>
      </c>
      <c r="Z2090" s="10" t="str">
        <f>+IF(Tabla2[[#This Row],[Nro. DNI / CE]]="","Corregir",IF(LEN(Tabla2[[#This Row],[Nro. DNI / CE]])&gt;=8,"OK","Corregir"))</f>
        <v>OK</v>
      </c>
      <c r="AA2090" s="10">
        <f>COUNTIF(Tabla2[APELLIDOS Y NOMBRES],Tabla2[[#This Row],[APELLIDOS Y NOMBRES]])</f>
        <v>1</v>
      </c>
      <c r="AB2090" t="str">
        <f ca="1">+IFERROR(IF(Tabla2[[#This Row],[FECHA CESE/BAJA]]="","No Aplica",IF(AND(MONTH(Tabla2[[#This Row],[FECHA CESE/BAJA]])=MONTH(TODAY()-30),YEAR(Tabla2[[#This Row],[FECHA CESE/BAJA]])=YEAR(TODAY())),MONTH(TODAY()-30)&amp;"-"&amp;YEAR(TODAY()),"Borrar")),"No aplica")</f>
        <v>No Aplica</v>
      </c>
      <c r="AC2090" t="str">
        <f ca="1">+IFERROR(IF(Tabla2[[#This Row],[FECHA INICIO DE LABORES EN OBRA]]="","No Aplica",IF(AND(MONTH(Tabla2[[#This Row],[FECHA INICIO DE LABORES EN OBRA]])=MONTH(TODAY()-30),YEAR(Tabla2[[#This Row],[FECHA INICIO DE LABORES EN OBRA]])=YEAR(TODAY())),MONTH(TODAY()-30)&amp;"-"&amp;YEAR(TODAY()),"No Aplica")),"No Aplica")</f>
        <v>8-2023</v>
      </c>
    </row>
    <row r="2091" spans="1:29" x14ac:dyDescent="0.25">
      <c r="A2091" s="2">
        <v>20482744983</v>
      </c>
      <c r="B2091" s="3" t="s">
        <v>11211</v>
      </c>
      <c r="C2091" s="3" t="s">
        <v>11211</v>
      </c>
      <c r="D2091" s="3" t="s">
        <v>11254</v>
      </c>
      <c r="E2091" s="3" t="s">
        <v>11255</v>
      </c>
      <c r="F2091" s="36">
        <v>28620</v>
      </c>
      <c r="G2091" s="3">
        <v>2</v>
      </c>
      <c r="H2091" s="3" t="s">
        <v>1825</v>
      </c>
      <c r="I2091" s="3" t="s">
        <v>11215</v>
      </c>
      <c r="J2091" s="3" t="s">
        <v>11256</v>
      </c>
      <c r="K2091" s="3" t="s">
        <v>34</v>
      </c>
      <c r="L2091" s="8" t="s">
        <v>9813</v>
      </c>
      <c r="M2091" s="5"/>
      <c r="N2091" s="13" t="s">
        <v>1513</v>
      </c>
      <c r="O2091" s="5">
        <v>45159</v>
      </c>
      <c r="P2091" s="8">
        <v>1</v>
      </c>
      <c r="Q2091" s="9">
        <v>4</v>
      </c>
      <c r="R2091" s="9" t="str">
        <f>IFERROR(VLOOKUP(Tabla2[[#This Row],[CONTRATISTA PRNCIPAL]],Hoja1!$L$5:$M$9,2,FALSE),"CJV")</f>
        <v>CJV</v>
      </c>
      <c r="S2091" s="9" t="str">
        <f>IF(Tabla2[[#This Row],[EMPRESA]]=Tabla2[[#This Row],[CONTRATISTA PRNCIPAL]],"Principal","Secundaria")</f>
        <v>Principal</v>
      </c>
      <c r="T2091" s="10">
        <f>IFERROR(1/COUNTIF(Tabla2[CONTRATISTA PRNCIPAL],Tabla2[[#This Row],[CONTRATISTA PRNCIPAL]]),0)</f>
        <v>3.7037037037037035E-2</v>
      </c>
      <c r="U2091" s="33">
        <f ca="1">IF(((TODAY()-Tabla2[[#This Row],[FECHA NACIMIENTO]])/365)&lt;18,"Corregir", IF(((TODAY()-Tabla2[[#This Row],[FECHA NACIMIENTO]])/365)&gt;80, "Corregir",ROUNDDOWN(((TODAY()-Tabla2[[#This Row],[FECHA NACIMIENTO]])/365),0)))</f>
        <v>45</v>
      </c>
      <c r="V209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091" s="34" t="str">
        <f ca="1">+IF(Tabla2[[#This Row],[Edad]]="Corregir","Corregir","Ok")</f>
        <v>Ok</v>
      </c>
      <c r="X2091" s="10" t="str">
        <f>+IFERROR(VLOOKUP(Tabla2[[#This Row],[DISTRITO SEGÚN DNI]],Hoja1!$A$2:$B$55,2,FALSE),"No")</f>
        <v>CALLAO</v>
      </c>
      <c r="Y2091" s="10" t="str">
        <f>IF(OR(LOWER(Tabla2[[#This Row],[GENERO]])="masculino", LOWER(Tabla2[[#This Row],[GENERO]])="femenino"),"OK","Corregir")</f>
        <v>OK</v>
      </c>
      <c r="Z2091" s="10" t="str">
        <f>+IF(Tabla2[[#This Row],[Nro. DNI / CE]]="","Corregir",IF(LEN(Tabla2[[#This Row],[Nro. DNI / CE]])&gt;=8,"OK","Corregir"))</f>
        <v>OK</v>
      </c>
      <c r="AA2091" s="10">
        <f>COUNTIF(Tabla2[APELLIDOS Y NOMBRES],Tabla2[[#This Row],[APELLIDOS Y NOMBRES]])</f>
        <v>1</v>
      </c>
      <c r="AB2091" t="str">
        <f ca="1">+IFERROR(IF(Tabla2[[#This Row],[FECHA CESE/BAJA]]="","No Aplica",IF(AND(MONTH(Tabla2[[#This Row],[FECHA CESE/BAJA]])=MONTH(TODAY()-30),YEAR(Tabla2[[#This Row],[FECHA CESE/BAJA]])=YEAR(TODAY())),MONTH(TODAY()-30)&amp;"-"&amp;YEAR(TODAY()),"Borrar")),"No aplica")</f>
        <v>No Aplica</v>
      </c>
      <c r="AC2091" t="str">
        <f ca="1">+IFERROR(IF(Tabla2[[#This Row],[FECHA INICIO DE LABORES EN OBRA]]="","No Aplica",IF(AND(MONTH(Tabla2[[#This Row],[FECHA INICIO DE LABORES EN OBRA]])=MONTH(TODAY()-30),YEAR(Tabla2[[#This Row],[FECHA INICIO DE LABORES EN OBRA]])=YEAR(TODAY())),MONTH(TODAY()-30)&amp;"-"&amp;YEAR(TODAY()),"No Aplica")),"No Aplica")</f>
        <v>8-2023</v>
      </c>
    </row>
    <row r="2092" spans="1:29" x14ac:dyDescent="0.25">
      <c r="A2092" s="2">
        <v>20482744983</v>
      </c>
      <c r="B2092" s="3" t="s">
        <v>11211</v>
      </c>
      <c r="C2092" s="3" t="s">
        <v>11211</v>
      </c>
      <c r="D2092" s="3" t="s">
        <v>11257</v>
      </c>
      <c r="E2092" s="3" t="s">
        <v>11258</v>
      </c>
      <c r="F2092" s="36">
        <v>32696</v>
      </c>
      <c r="G2092" s="3">
        <v>2</v>
      </c>
      <c r="H2092" s="3" t="s">
        <v>1448</v>
      </c>
      <c r="I2092" s="3" t="s">
        <v>11215</v>
      </c>
      <c r="J2092" s="3" t="s">
        <v>11259</v>
      </c>
      <c r="K2092" s="3" t="s">
        <v>11260</v>
      </c>
      <c r="L2092" s="8" t="s">
        <v>9813</v>
      </c>
      <c r="M2092" s="5"/>
      <c r="N2092" s="13" t="s">
        <v>1513</v>
      </c>
      <c r="O2092" s="5">
        <v>45159</v>
      </c>
      <c r="P2092" s="8">
        <v>1</v>
      </c>
      <c r="Q2092" s="9">
        <v>4</v>
      </c>
      <c r="R2092" s="9" t="str">
        <f>IFERROR(VLOOKUP(Tabla2[[#This Row],[CONTRATISTA PRNCIPAL]],Hoja1!$L$5:$M$9,2,FALSE),"CJV")</f>
        <v>CJV</v>
      </c>
      <c r="S2092" s="9" t="str">
        <f>IF(Tabla2[[#This Row],[EMPRESA]]=Tabla2[[#This Row],[CONTRATISTA PRNCIPAL]],"Principal","Secundaria")</f>
        <v>Principal</v>
      </c>
      <c r="T2092" s="10">
        <f>IFERROR(1/COUNTIF(Tabla2[CONTRATISTA PRNCIPAL],Tabla2[[#This Row],[CONTRATISTA PRNCIPAL]]),0)</f>
        <v>3.7037037037037035E-2</v>
      </c>
      <c r="U2092" s="33">
        <f ca="1">IF(((TODAY()-Tabla2[[#This Row],[FECHA NACIMIENTO]])/365)&lt;18,"Corregir", IF(((TODAY()-Tabla2[[#This Row],[FECHA NACIMIENTO]])/365)&gt;80, "Corregir",ROUNDDOWN(((TODAY()-Tabla2[[#This Row],[FECHA NACIMIENTO]])/365),0)))</f>
        <v>34</v>
      </c>
      <c r="V209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092" s="34" t="str">
        <f ca="1">+IF(Tabla2[[#This Row],[Edad]]="Corregir","Corregir","Ok")</f>
        <v>Ok</v>
      </c>
      <c r="X2092" s="10" t="str">
        <f>+IFERROR(VLOOKUP(Tabla2[[#This Row],[DISTRITO SEGÚN DNI]],Hoja1!$A$2:$B$55,2,FALSE),"No")</f>
        <v>No</v>
      </c>
      <c r="Y2092" s="10" t="str">
        <f>IF(OR(LOWER(Tabla2[[#This Row],[GENERO]])="masculino", LOWER(Tabla2[[#This Row],[GENERO]])="femenino"),"OK","Corregir")</f>
        <v>OK</v>
      </c>
      <c r="Z2092" s="10" t="str">
        <f>+IF(Tabla2[[#This Row],[Nro. DNI / CE]]="","Corregir",IF(LEN(Tabla2[[#This Row],[Nro. DNI / CE]])&gt;=8,"OK","Corregir"))</f>
        <v>OK</v>
      </c>
      <c r="AA2092" s="10">
        <f>COUNTIF(Tabla2[APELLIDOS Y NOMBRES],Tabla2[[#This Row],[APELLIDOS Y NOMBRES]])</f>
        <v>1</v>
      </c>
      <c r="AB2092" t="str">
        <f ca="1">+IFERROR(IF(Tabla2[[#This Row],[FECHA CESE/BAJA]]="","No Aplica",IF(AND(MONTH(Tabla2[[#This Row],[FECHA CESE/BAJA]])=MONTH(TODAY()-30),YEAR(Tabla2[[#This Row],[FECHA CESE/BAJA]])=YEAR(TODAY())),MONTH(TODAY()-30)&amp;"-"&amp;YEAR(TODAY()),"Borrar")),"No aplica")</f>
        <v>No Aplica</v>
      </c>
      <c r="AC2092" t="str">
        <f ca="1">+IFERROR(IF(Tabla2[[#This Row],[FECHA INICIO DE LABORES EN OBRA]]="","No Aplica",IF(AND(MONTH(Tabla2[[#This Row],[FECHA INICIO DE LABORES EN OBRA]])=MONTH(TODAY()-30),YEAR(Tabla2[[#This Row],[FECHA INICIO DE LABORES EN OBRA]])=YEAR(TODAY())),MONTH(TODAY()-30)&amp;"-"&amp;YEAR(TODAY()),"No Aplica")),"No Aplica")</f>
        <v>8-2023</v>
      </c>
    </row>
    <row r="2093" spans="1:29" x14ac:dyDescent="0.25">
      <c r="A2093" s="2">
        <v>20482744983</v>
      </c>
      <c r="B2093" s="3" t="s">
        <v>11211</v>
      </c>
      <c r="C2093" s="3" t="s">
        <v>11211</v>
      </c>
      <c r="D2093" s="3" t="s">
        <v>11261</v>
      </c>
      <c r="E2093" s="3" t="s">
        <v>11262</v>
      </c>
      <c r="F2093" s="36">
        <v>27853</v>
      </c>
      <c r="G2093" s="3">
        <v>2</v>
      </c>
      <c r="H2093" s="3" t="s">
        <v>1448</v>
      </c>
      <c r="I2093" s="3" t="s">
        <v>11215</v>
      </c>
      <c r="J2093" s="3" t="s">
        <v>11263</v>
      </c>
      <c r="K2093" s="3" t="s">
        <v>1063</v>
      </c>
      <c r="L2093" s="8" t="s">
        <v>9813</v>
      </c>
      <c r="M2093" s="5"/>
      <c r="N2093" s="13" t="s">
        <v>1513</v>
      </c>
      <c r="O2093" s="5">
        <v>45159</v>
      </c>
      <c r="P2093" s="8">
        <v>1</v>
      </c>
      <c r="Q2093" s="9">
        <v>4</v>
      </c>
      <c r="R2093" s="9" t="str">
        <f>IFERROR(VLOOKUP(Tabla2[[#This Row],[CONTRATISTA PRNCIPAL]],Hoja1!$L$5:$M$9,2,FALSE),"CJV")</f>
        <v>CJV</v>
      </c>
      <c r="S2093" s="9" t="str">
        <f>IF(Tabla2[[#This Row],[EMPRESA]]=Tabla2[[#This Row],[CONTRATISTA PRNCIPAL]],"Principal","Secundaria")</f>
        <v>Principal</v>
      </c>
      <c r="T2093" s="10">
        <f>IFERROR(1/COUNTIF(Tabla2[CONTRATISTA PRNCIPAL],Tabla2[[#This Row],[CONTRATISTA PRNCIPAL]]),0)</f>
        <v>3.7037037037037035E-2</v>
      </c>
      <c r="U2093" s="33">
        <f ca="1">IF(((TODAY()-Tabla2[[#This Row],[FECHA NACIMIENTO]])/365)&lt;18,"Corregir", IF(((TODAY()-Tabla2[[#This Row],[FECHA NACIMIENTO]])/365)&gt;80, "Corregir",ROUNDDOWN(((TODAY()-Tabla2[[#This Row],[FECHA NACIMIENTO]])/365),0)))</f>
        <v>47</v>
      </c>
      <c r="V209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093" s="34" t="str">
        <f ca="1">+IF(Tabla2[[#This Row],[Edad]]="Corregir","Corregir","Ok")</f>
        <v>Ok</v>
      </c>
      <c r="X2093" s="10" t="str">
        <f>+IFERROR(VLOOKUP(Tabla2[[#This Row],[DISTRITO SEGÚN DNI]],Hoja1!$A$2:$B$55,2,FALSE),"No")</f>
        <v>No</v>
      </c>
      <c r="Y2093" s="10" t="str">
        <f>IF(OR(LOWER(Tabla2[[#This Row],[GENERO]])="masculino", LOWER(Tabla2[[#This Row],[GENERO]])="femenino"),"OK","Corregir")</f>
        <v>OK</v>
      </c>
      <c r="Z2093" s="10" t="str">
        <f>+IF(Tabla2[[#This Row],[Nro. DNI / CE]]="","Corregir",IF(LEN(Tabla2[[#This Row],[Nro. DNI / CE]])&gt;=8,"OK","Corregir"))</f>
        <v>OK</v>
      </c>
      <c r="AA2093" s="10">
        <f>COUNTIF(Tabla2[APELLIDOS Y NOMBRES],Tabla2[[#This Row],[APELLIDOS Y NOMBRES]])</f>
        <v>1</v>
      </c>
      <c r="AB2093" t="str">
        <f ca="1">+IFERROR(IF(Tabla2[[#This Row],[FECHA CESE/BAJA]]="","No Aplica",IF(AND(MONTH(Tabla2[[#This Row],[FECHA CESE/BAJA]])=MONTH(TODAY()-30),YEAR(Tabla2[[#This Row],[FECHA CESE/BAJA]])=YEAR(TODAY())),MONTH(TODAY()-30)&amp;"-"&amp;YEAR(TODAY()),"Borrar")),"No aplica")</f>
        <v>No Aplica</v>
      </c>
      <c r="AC2093" t="str">
        <f ca="1">+IFERROR(IF(Tabla2[[#This Row],[FECHA INICIO DE LABORES EN OBRA]]="","No Aplica",IF(AND(MONTH(Tabla2[[#This Row],[FECHA INICIO DE LABORES EN OBRA]])=MONTH(TODAY()-30),YEAR(Tabla2[[#This Row],[FECHA INICIO DE LABORES EN OBRA]])=YEAR(TODAY())),MONTH(TODAY()-30)&amp;"-"&amp;YEAR(TODAY()),"No Aplica")),"No Aplica")</f>
        <v>8-2023</v>
      </c>
    </row>
    <row r="2094" spans="1:29" x14ac:dyDescent="0.25">
      <c r="A2094" s="2">
        <v>20482744983</v>
      </c>
      <c r="B2094" s="3" t="s">
        <v>11211</v>
      </c>
      <c r="C2094" s="3" t="s">
        <v>11211</v>
      </c>
      <c r="D2094" s="3" t="s">
        <v>11264</v>
      </c>
      <c r="E2094" s="3" t="s">
        <v>11265</v>
      </c>
      <c r="F2094" s="36">
        <v>28458</v>
      </c>
      <c r="G2094" s="3">
        <v>2</v>
      </c>
      <c r="H2094" s="3" t="s">
        <v>1825</v>
      </c>
      <c r="I2094" s="3" t="s">
        <v>11215</v>
      </c>
      <c r="J2094" s="3" t="s">
        <v>11266</v>
      </c>
      <c r="K2094" s="3" t="s">
        <v>32</v>
      </c>
      <c r="L2094" s="8" t="s">
        <v>9813</v>
      </c>
      <c r="M2094" s="5"/>
      <c r="N2094" s="13" t="s">
        <v>1513</v>
      </c>
      <c r="O2094" s="5">
        <v>45159</v>
      </c>
      <c r="P2094" s="8">
        <v>1</v>
      </c>
      <c r="Q2094" s="9">
        <v>4</v>
      </c>
      <c r="R2094" s="9" t="str">
        <f>IFERROR(VLOOKUP(Tabla2[[#This Row],[CONTRATISTA PRNCIPAL]],Hoja1!$L$5:$M$9,2,FALSE),"CJV")</f>
        <v>CJV</v>
      </c>
      <c r="S2094" s="9" t="str">
        <f>IF(Tabla2[[#This Row],[EMPRESA]]=Tabla2[[#This Row],[CONTRATISTA PRNCIPAL]],"Principal","Secundaria")</f>
        <v>Principal</v>
      </c>
      <c r="T2094" s="10">
        <f>IFERROR(1/COUNTIF(Tabla2[CONTRATISTA PRNCIPAL],Tabla2[[#This Row],[CONTRATISTA PRNCIPAL]]),0)</f>
        <v>3.7037037037037035E-2</v>
      </c>
      <c r="U2094" s="33">
        <f ca="1">IF(((TODAY()-Tabla2[[#This Row],[FECHA NACIMIENTO]])/365)&lt;18,"Corregir", IF(((TODAY()-Tabla2[[#This Row],[FECHA NACIMIENTO]])/365)&gt;80, "Corregir",ROUNDDOWN(((TODAY()-Tabla2[[#This Row],[FECHA NACIMIENTO]])/365),0)))</f>
        <v>45</v>
      </c>
      <c r="V209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094" s="34" t="str">
        <f ca="1">+IF(Tabla2[[#This Row],[Edad]]="Corregir","Corregir","Ok")</f>
        <v>Ok</v>
      </c>
      <c r="X2094" s="10" t="str">
        <f>+IFERROR(VLOOKUP(Tabla2[[#This Row],[DISTRITO SEGÚN DNI]],Hoja1!$A$2:$B$55,2,FALSE),"No")</f>
        <v>CALLAO</v>
      </c>
      <c r="Y2094" s="10" t="str">
        <f>IF(OR(LOWER(Tabla2[[#This Row],[GENERO]])="masculino", LOWER(Tabla2[[#This Row],[GENERO]])="femenino"),"OK","Corregir")</f>
        <v>OK</v>
      </c>
      <c r="Z2094" s="10" t="str">
        <f>+IF(Tabla2[[#This Row],[Nro. DNI / CE]]="","Corregir",IF(LEN(Tabla2[[#This Row],[Nro. DNI / CE]])&gt;=8,"OK","Corregir"))</f>
        <v>OK</v>
      </c>
      <c r="AA2094" s="10">
        <f>COUNTIF(Tabla2[APELLIDOS Y NOMBRES],Tabla2[[#This Row],[APELLIDOS Y NOMBRES]])</f>
        <v>1</v>
      </c>
      <c r="AB2094" t="str">
        <f ca="1">+IFERROR(IF(Tabla2[[#This Row],[FECHA CESE/BAJA]]="","No Aplica",IF(AND(MONTH(Tabla2[[#This Row],[FECHA CESE/BAJA]])=MONTH(TODAY()-30),YEAR(Tabla2[[#This Row],[FECHA CESE/BAJA]])=YEAR(TODAY())),MONTH(TODAY()-30)&amp;"-"&amp;YEAR(TODAY()),"Borrar")),"No aplica")</f>
        <v>No Aplica</v>
      </c>
      <c r="AC2094" t="str">
        <f ca="1">+IFERROR(IF(Tabla2[[#This Row],[FECHA INICIO DE LABORES EN OBRA]]="","No Aplica",IF(AND(MONTH(Tabla2[[#This Row],[FECHA INICIO DE LABORES EN OBRA]])=MONTH(TODAY()-30),YEAR(Tabla2[[#This Row],[FECHA INICIO DE LABORES EN OBRA]])=YEAR(TODAY())),MONTH(TODAY()-30)&amp;"-"&amp;YEAR(TODAY()),"No Aplica")),"No Aplica")</f>
        <v>8-2023</v>
      </c>
    </row>
    <row r="2095" spans="1:29" x14ac:dyDescent="0.25">
      <c r="A2095" s="2">
        <v>20482744983</v>
      </c>
      <c r="B2095" s="3" t="s">
        <v>11211</v>
      </c>
      <c r="C2095" s="3" t="s">
        <v>11211</v>
      </c>
      <c r="D2095" s="3" t="s">
        <v>11267</v>
      </c>
      <c r="E2095" s="3" t="s">
        <v>11268</v>
      </c>
      <c r="F2095" s="36">
        <v>28670</v>
      </c>
      <c r="G2095" s="3">
        <v>2</v>
      </c>
      <c r="H2095" s="3" t="s">
        <v>1825</v>
      </c>
      <c r="I2095" s="3" t="s">
        <v>11215</v>
      </c>
      <c r="J2095" s="3" t="s">
        <v>11269</v>
      </c>
      <c r="K2095" s="3" t="s">
        <v>1044</v>
      </c>
      <c r="L2095" s="8" t="s">
        <v>9813</v>
      </c>
      <c r="M2095" s="5"/>
      <c r="N2095" s="13" t="s">
        <v>1513</v>
      </c>
      <c r="O2095" s="5">
        <v>45159</v>
      </c>
      <c r="P2095" s="8">
        <v>1</v>
      </c>
      <c r="Q2095" s="9">
        <v>4</v>
      </c>
      <c r="R2095" s="9" t="str">
        <f>IFERROR(VLOOKUP(Tabla2[[#This Row],[CONTRATISTA PRNCIPAL]],Hoja1!$L$5:$M$9,2,FALSE),"CJV")</f>
        <v>CJV</v>
      </c>
      <c r="S2095" s="9" t="str">
        <f>IF(Tabla2[[#This Row],[EMPRESA]]=Tabla2[[#This Row],[CONTRATISTA PRNCIPAL]],"Principal","Secundaria")</f>
        <v>Principal</v>
      </c>
      <c r="T2095" s="10">
        <f>IFERROR(1/COUNTIF(Tabla2[CONTRATISTA PRNCIPAL],Tabla2[[#This Row],[CONTRATISTA PRNCIPAL]]),0)</f>
        <v>3.7037037037037035E-2</v>
      </c>
      <c r="U2095" s="33">
        <f ca="1">IF(((TODAY()-Tabla2[[#This Row],[FECHA NACIMIENTO]])/365)&lt;18,"Corregir", IF(((TODAY()-Tabla2[[#This Row],[FECHA NACIMIENTO]])/365)&gt;80, "Corregir",ROUNDDOWN(((TODAY()-Tabla2[[#This Row],[FECHA NACIMIENTO]])/365),0)))</f>
        <v>45</v>
      </c>
      <c r="V209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095" s="34" t="str">
        <f ca="1">+IF(Tabla2[[#This Row],[Edad]]="Corregir","Corregir","Ok")</f>
        <v>Ok</v>
      </c>
      <c r="X2095" s="10" t="str">
        <f>+IFERROR(VLOOKUP(Tabla2[[#This Row],[DISTRITO SEGÚN DNI]],Hoja1!$A$2:$B$55,2,FALSE),"No")</f>
        <v>No</v>
      </c>
      <c r="Y2095" s="10" t="str">
        <f>IF(OR(LOWER(Tabla2[[#This Row],[GENERO]])="masculino", LOWER(Tabla2[[#This Row],[GENERO]])="femenino"),"OK","Corregir")</f>
        <v>OK</v>
      </c>
      <c r="Z2095" s="10" t="str">
        <f>+IF(Tabla2[[#This Row],[Nro. DNI / CE]]="","Corregir",IF(LEN(Tabla2[[#This Row],[Nro. DNI / CE]])&gt;=8,"OK","Corregir"))</f>
        <v>OK</v>
      </c>
      <c r="AA2095" s="10">
        <f>COUNTIF(Tabla2[APELLIDOS Y NOMBRES],Tabla2[[#This Row],[APELLIDOS Y NOMBRES]])</f>
        <v>1</v>
      </c>
      <c r="AB2095" t="str">
        <f ca="1">+IFERROR(IF(Tabla2[[#This Row],[FECHA CESE/BAJA]]="","No Aplica",IF(AND(MONTH(Tabla2[[#This Row],[FECHA CESE/BAJA]])=MONTH(TODAY()-30),YEAR(Tabla2[[#This Row],[FECHA CESE/BAJA]])=YEAR(TODAY())),MONTH(TODAY()-30)&amp;"-"&amp;YEAR(TODAY()),"Borrar")),"No aplica")</f>
        <v>No Aplica</v>
      </c>
      <c r="AC2095" t="str">
        <f ca="1">+IFERROR(IF(Tabla2[[#This Row],[FECHA INICIO DE LABORES EN OBRA]]="","No Aplica",IF(AND(MONTH(Tabla2[[#This Row],[FECHA INICIO DE LABORES EN OBRA]])=MONTH(TODAY()-30),YEAR(Tabla2[[#This Row],[FECHA INICIO DE LABORES EN OBRA]])=YEAR(TODAY())),MONTH(TODAY()-30)&amp;"-"&amp;YEAR(TODAY()),"No Aplica")),"No Aplica")</f>
        <v>8-2023</v>
      </c>
    </row>
    <row r="2096" spans="1:29" x14ac:dyDescent="0.25">
      <c r="A2096" s="2">
        <v>20482744983</v>
      </c>
      <c r="B2096" s="3" t="s">
        <v>11211</v>
      </c>
      <c r="C2096" s="3" t="s">
        <v>11211</v>
      </c>
      <c r="D2096" s="3" t="s">
        <v>11270</v>
      </c>
      <c r="E2096" s="3" t="s">
        <v>11271</v>
      </c>
      <c r="F2096" s="36">
        <v>25835</v>
      </c>
      <c r="G2096" s="3">
        <v>2</v>
      </c>
      <c r="H2096" s="3" t="s">
        <v>1825</v>
      </c>
      <c r="I2096" s="3" t="s">
        <v>11215</v>
      </c>
      <c r="J2096" s="3" t="s">
        <v>11272</v>
      </c>
      <c r="K2096" s="3" t="s">
        <v>1063</v>
      </c>
      <c r="L2096" s="8" t="s">
        <v>9813</v>
      </c>
      <c r="M2096" s="5"/>
      <c r="N2096" s="13" t="s">
        <v>1513</v>
      </c>
      <c r="O2096" s="5">
        <v>45159</v>
      </c>
      <c r="P2096" s="8">
        <v>1</v>
      </c>
      <c r="Q2096" s="9">
        <v>4</v>
      </c>
      <c r="R2096" s="9" t="str">
        <f>IFERROR(VLOOKUP(Tabla2[[#This Row],[CONTRATISTA PRNCIPAL]],Hoja1!$L$5:$M$9,2,FALSE),"CJV")</f>
        <v>CJV</v>
      </c>
      <c r="S2096" s="9" t="str">
        <f>IF(Tabla2[[#This Row],[EMPRESA]]=Tabla2[[#This Row],[CONTRATISTA PRNCIPAL]],"Principal","Secundaria")</f>
        <v>Principal</v>
      </c>
      <c r="T2096" s="10">
        <f>IFERROR(1/COUNTIF(Tabla2[CONTRATISTA PRNCIPAL],Tabla2[[#This Row],[CONTRATISTA PRNCIPAL]]),0)</f>
        <v>3.7037037037037035E-2</v>
      </c>
      <c r="U2096" s="33">
        <f ca="1">IF(((TODAY()-Tabla2[[#This Row],[FECHA NACIMIENTO]])/365)&lt;18,"Corregir", IF(((TODAY()-Tabla2[[#This Row],[FECHA NACIMIENTO]])/365)&gt;80, "Corregir",ROUNDDOWN(((TODAY()-Tabla2[[#This Row],[FECHA NACIMIENTO]])/365),0)))</f>
        <v>52</v>
      </c>
      <c r="V209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096" s="34" t="str">
        <f ca="1">+IF(Tabla2[[#This Row],[Edad]]="Corregir","Corregir","Ok")</f>
        <v>Ok</v>
      </c>
      <c r="X2096" s="10" t="str">
        <f>+IFERROR(VLOOKUP(Tabla2[[#This Row],[DISTRITO SEGÚN DNI]],Hoja1!$A$2:$B$55,2,FALSE),"No")</f>
        <v>No</v>
      </c>
      <c r="Y2096" s="10" t="str">
        <f>IF(OR(LOWER(Tabla2[[#This Row],[GENERO]])="masculino", LOWER(Tabla2[[#This Row],[GENERO]])="femenino"),"OK","Corregir")</f>
        <v>OK</v>
      </c>
      <c r="Z2096" s="10" t="str">
        <f>+IF(Tabla2[[#This Row],[Nro. DNI / CE]]="","Corregir",IF(LEN(Tabla2[[#This Row],[Nro. DNI / CE]])&gt;=8,"OK","Corregir"))</f>
        <v>OK</v>
      </c>
      <c r="AA2096" s="10">
        <f>COUNTIF(Tabla2[APELLIDOS Y NOMBRES],Tabla2[[#This Row],[APELLIDOS Y NOMBRES]])</f>
        <v>1</v>
      </c>
      <c r="AB2096" t="str">
        <f ca="1">+IFERROR(IF(Tabla2[[#This Row],[FECHA CESE/BAJA]]="","No Aplica",IF(AND(MONTH(Tabla2[[#This Row],[FECHA CESE/BAJA]])=MONTH(TODAY()-30),YEAR(Tabla2[[#This Row],[FECHA CESE/BAJA]])=YEAR(TODAY())),MONTH(TODAY()-30)&amp;"-"&amp;YEAR(TODAY()),"Borrar")),"No aplica")</f>
        <v>No Aplica</v>
      </c>
      <c r="AC2096" t="str">
        <f ca="1">+IFERROR(IF(Tabla2[[#This Row],[FECHA INICIO DE LABORES EN OBRA]]="","No Aplica",IF(AND(MONTH(Tabla2[[#This Row],[FECHA INICIO DE LABORES EN OBRA]])=MONTH(TODAY()-30),YEAR(Tabla2[[#This Row],[FECHA INICIO DE LABORES EN OBRA]])=YEAR(TODAY())),MONTH(TODAY()-30)&amp;"-"&amp;YEAR(TODAY()),"No Aplica")),"No Aplica")</f>
        <v>8-2023</v>
      </c>
    </row>
    <row r="2097" spans="1:29" x14ac:dyDescent="0.25">
      <c r="A2097" s="2">
        <v>20482744983</v>
      </c>
      <c r="B2097" s="3" t="s">
        <v>11211</v>
      </c>
      <c r="C2097" s="3" t="s">
        <v>11211</v>
      </c>
      <c r="D2097" s="3" t="s">
        <v>11273</v>
      </c>
      <c r="E2097" s="3" t="s">
        <v>11274</v>
      </c>
      <c r="F2097" s="36">
        <v>21728</v>
      </c>
      <c r="G2097" s="3">
        <v>1</v>
      </c>
      <c r="H2097" s="3" t="s">
        <v>3447</v>
      </c>
      <c r="I2097" s="3" t="s">
        <v>11215</v>
      </c>
      <c r="J2097" s="3" t="s">
        <v>11275</v>
      </c>
      <c r="K2097" s="3" t="s">
        <v>1713</v>
      </c>
      <c r="L2097" s="8" t="s">
        <v>9813</v>
      </c>
      <c r="M2097" s="5"/>
      <c r="N2097" s="13" t="s">
        <v>1513</v>
      </c>
      <c r="O2097" s="5">
        <v>45159</v>
      </c>
      <c r="P2097" s="8">
        <v>1</v>
      </c>
      <c r="Q2097" s="9">
        <v>1</v>
      </c>
      <c r="R2097" s="9" t="str">
        <f>IFERROR(VLOOKUP(Tabla2[[#This Row],[CONTRATISTA PRNCIPAL]],Hoja1!$L$5:$M$9,2,FALSE),"CJV")</f>
        <v>CJV</v>
      </c>
      <c r="S2097" s="9" t="str">
        <f>IF(Tabla2[[#This Row],[EMPRESA]]=Tabla2[[#This Row],[CONTRATISTA PRNCIPAL]],"Principal","Secundaria")</f>
        <v>Principal</v>
      </c>
      <c r="T2097" s="10">
        <f>IFERROR(1/COUNTIF(Tabla2[CONTRATISTA PRNCIPAL],Tabla2[[#This Row],[CONTRATISTA PRNCIPAL]]),0)</f>
        <v>3.7037037037037035E-2</v>
      </c>
      <c r="U2097" s="33">
        <f ca="1">IF(((TODAY()-Tabla2[[#This Row],[FECHA NACIMIENTO]])/365)&lt;18,"Corregir", IF(((TODAY()-Tabla2[[#This Row],[FECHA NACIMIENTO]])/365)&gt;80, "Corregir",ROUNDDOWN(((TODAY()-Tabla2[[#This Row],[FECHA NACIMIENTO]])/365),0)))</f>
        <v>64</v>
      </c>
      <c r="V209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2097" s="34" t="str">
        <f ca="1">+IF(Tabla2[[#This Row],[Edad]]="Corregir","Corregir","Ok")</f>
        <v>Ok</v>
      </c>
      <c r="X2097" s="10" t="str">
        <f>+IFERROR(VLOOKUP(Tabla2[[#This Row],[DISTRITO SEGÚN DNI]],Hoja1!$A$2:$B$55,2,FALSE),"No")</f>
        <v>No</v>
      </c>
      <c r="Y2097" s="10" t="str">
        <f>IF(OR(LOWER(Tabla2[[#This Row],[GENERO]])="masculino", LOWER(Tabla2[[#This Row],[GENERO]])="femenino"),"OK","Corregir")</f>
        <v>OK</v>
      </c>
      <c r="Z2097" s="10" t="str">
        <f>+IF(Tabla2[[#This Row],[Nro. DNI / CE]]="","Corregir",IF(LEN(Tabla2[[#This Row],[Nro. DNI / CE]])&gt;=8,"OK","Corregir"))</f>
        <v>OK</v>
      </c>
      <c r="AA2097" s="10">
        <f>COUNTIF(Tabla2[APELLIDOS Y NOMBRES],Tabla2[[#This Row],[APELLIDOS Y NOMBRES]])</f>
        <v>1</v>
      </c>
      <c r="AB2097" t="str">
        <f ca="1">+IFERROR(IF(Tabla2[[#This Row],[FECHA CESE/BAJA]]="","No Aplica",IF(AND(MONTH(Tabla2[[#This Row],[FECHA CESE/BAJA]])=MONTH(TODAY()-30),YEAR(Tabla2[[#This Row],[FECHA CESE/BAJA]])=YEAR(TODAY())),MONTH(TODAY()-30)&amp;"-"&amp;YEAR(TODAY()),"Borrar")),"No aplica")</f>
        <v>No Aplica</v>
      </c>
      <c r="AC2097" t="str">
        <f ca="1">+IFERROR(IF(Tabla2[[#This Row],[FECHA INICIO DE LABORES EN OBRA]]="","No Aplica",IF(AND(MONTH(Tabla2[[#This Row],[FECHA INICIO DE LABORES EN OBRA]])=MONTH(TODAY()-30),YEAR(Tabla2[[#This Row],[FECHA INICIO DE LABORES EN OBRA]])=YEAR(TODAY())),MONTH(TODAY()-30)&amp;"-"&amp;YEAR(TODAY()),"No Aplica")),"No Aplica")</f>
        <v>8-2023</v>
      </c>
    </row>
    <row r="2098" spans="1:29" x14ac:dyDescent="0.25">
      <c r="A2098" s="2">
        <v>20482744983</v>
      </c>
      <c r="B2098" s="3" t="s">
        <v>11211</v>
      </c>
      <c r="C2098" s="3" t="s">
        <v>11211</v>
      </c>
      <c r="D2098" s="3" t="s">
        <v>11276</v>
      </c>
      <c r="E2098" s="3" t="s">
        <v>11277</v>
      </c>
      <c r="F2098" s="36">
        <v>34164</v>
      </c>
      <c r="G2098" s="3">
        <v>1</v>
      </c>
      <c r="H2098" s="3" t="s">
        <v>1475</v>
      </c>
      <c r="I2098" s="3" t="s">
        <v>11215</v>
      </c>
      <c r="J2098" s="3" t="s">
        <v>11278</v>
      </c>
      <c r="K2098" s="3" t="s">
        <v>34</v>
      </c>
      <c r="L2098" s="8" t="s">
        <v>9813</v>
      </c>
      <c r="M2098" s="5"/>
      <c r="N2098" s="13" t="s">
        <v>1513</v>
      </c>
      <c r="O2098" s="5">
        <v>45159</v>
      </c>
      <c r="P2098" s="8">
        <v>1</v>
      </c>
      <c r="Q2098" s="9">
        <v>1</v>
      </c>
      <c r="R2098" s="9" t="str">
        <f>IFERROR(VLOOKUP(Tabla2[[#This Row],[CONTRATISTA PRNCIPAL]],Hoja1!$L$5:$M$9,2,FALSE),"CJV")</f>
        <v>CJV</v>
      </c>
      <c r="S2098" s="9" t="str">
        <f>IF(Tabla2[[#This Row],[EMPRESA]]=Tabla2[[#This Row],[CONTRATISTA PRNCIPAL]],"Principal","Secundaria")</f>
        <v>Principal</v>
      </c>
      <c r="T2098" s="10">
        <f>IFERROR(1/COUNTIF(Tabla2[CONTRATISTA PRNCIPAL],Tabla2[[#This Row],[CONTRATISTA PRNCIPAL]]),0)</f>
        <v>3.7037037037037035E-2</v>
      </c>
      <c r="U2098" s="33">
        <f ca="1">IF(((TODAY()-Tabla2[[#This Row],[FECHA NACIMIENTO]])/365)&lt;18,"Corregir", IF(((TODAY()-Tabla2[[#This Row],[FECHA NACIMIENTO]])/365)&gt;80, "Corregir",ROUNDDOWN(((TODAY()-Tabla2[[#This Row],[FECHA NACIMIENTO]])/365),0)))</f>
        <v>30</v>
      </c>
      <c r="V209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098" s="34" t="str">
        <f ca="1">+IF(Tabla2[[#This Row],[Edad]]="Corregir","Corregir","Ok")</f>
        <v>Ok</v>
      </c>
      <c r="X2098" s="10" t="str">
        <f>+IFERROR(VLOOKUP(Tabla2[[#This Row],[DISTRITO SEGÚN DNI]],Hoja1!$A$2:$B$55,2,FALSE),"No")</f>
        <v>CALLAO</v>
      </c>
      <c r="Y2098" s="10" t="str">
        <f>IF(OR(LOWER(Tabla2[[#This Row],[GENERO]])="masculino", LOWER(Tabla2[[#This Row],[GENERO]])="femenino"),"OK","Corregir")</f>
        <v>OK</v>
      </c>
      <c r="Z2098" s="10" t="str">
        <f>+IF(Tabla2[[#This Row],[Nro. DNI / CE]]="","Corregir",IF(LEN(Tabla2[[#This Row],[Nro. DNI / CE]])&gt;=8,"OK","Corregir"))</f>
        <v>OK</v>
      </c>
      <c r="AA2098" s="10">
        <f>COUNTIF(Tabla2[APELLIDOS Y NOMBRES],Tabla2[[#This Row],[APELLIDOS Y NOMBRES]])</f>
        <v>1</v>
      </c>
      <c r="AB2098" t="str">
        <f ca="1">+IFERROR(IF(Tabla2[[#This Row],[FECHA CESE/BAJA]]="","No Aplica",IF(AND(MONTH(Tabla2[[#This Row],[FECHA CESE/BAJA]])=MONTH(TODAY()-30),YEAR(Tabla2[[#This Row],[FECHA CESE/BAJA]])=YEAR(TODAY())),MONTH(TODAY()-30)&amp;"-"&amp;YEAR(TODAY()),"Borrar")),"No aplica")</f>
        <v>No Aplica</v>
      </c>
      <c r="AC2098" t="str">
        <f ca="1">+IFERROR(IF(Tabla2[[#This Row],[FECHA INICIO DE LABORES EN OBRA]]="","No Aplica",IF(AND(MONTH(Tabla2[[#This Row],[FECHA INICIO DE LABORES EN OBRA]])=MONTH(TODAY()-30),YEAR(Tabla2[[#This Row],[FECHA INICIO DE LABORES EN OBRA]])=YEAR(TODAY())),MONTH(TODAY()-30)&amp;"-"&amp;YEAR(TODAY()),"No Aplica")),"No Aplica")</f>
        <v>8-2023</v>
      </c>
    </row>
    <row r="2099" spans="1:29" x14ac:dyDescent="0.25">
      <c r="A2099" s="2">
        <v>20482744983</v>
      </c>
      <c r="B2099" s="3" t="s">
        <v>11211</v>
      </c>
      <c r="C2099" s="3" t="s">
        <v>11211</v>
      </c>
      <c r="D2099" s="3" t="s">
        <v>11279</v>
      </c>
      <c r="E2099" s="3" t="s">
        <v>11280</v>
      </c>
      <c r="F2099" s="36">
        <v>31895</v>
      </c>
      <c r="G2099" s="3">
        <v>2</v>
      </c>
      <c r="H2099" s="3" t="s">
        <v>1448</v>
      </c>
      <c r="I2099" s="3" t="s">
        <v>11215</v>
      </c>
      <c r="J2099" s="3" t="s">
        <v>11281</v>
      </c>
      <c r="K2099" s="3" t="s">
        <v>36</v>
      </c>
      <c r="L2099" s="8" t="s">
        <v>9813</v>
      </c>
      <c r="M2099" s="5"/>
      <c r="N2099" s="13" t="s">
        <v>1513</v>
      </c>
      <c r="O2099" s="5">
        <v>45159</v>
      </c>
      <c r="P2099" s="8">
        <v>1</v>
      </c>
      <c r="Q2099" s="9">
        <v>4</v>
      </c>
      <c r="R2099" s="9" t="str">
        <f>IFERROR(VLOOKUP(Tabla2[[#This Row],[CONTRATISTA PRNCIPAL]],Hoja1!$L$5:$M$9,2,FALSE),"CJV")</f>
        <v>CJV</v>
      </c>
      <c r="S2099" s="9" t="str">
        <f>IF(Tabla2[[#This Row],[EMPRESA]]=Tabla2[[#This Row],[CONTRATISTA PRNCIPAL]],"Principal","Secundaria")</f>
        <v>Principal</v>
      </c>
      <c r="T2099" s="10">
        <f>IFERROR(1/COUNTIF(Tabla2[CONTRATISTA PRNCIPAL],Tabla2[[#This Row],[CONTRATISTA PRNCIPAL]]),0)</f>
        <v>3.7037037037037035E-2</v>
      </c>
      <c r="U2099" s="33">
        <f ca="1">IF(((TODAY()-Tabla2[[#This Row],[FECHA NACIMIENTO]])/365)&lt;18,"Corregir", IF(((TODAY()-Tabla2[[#This Row],[FECHA NACIMIENTO]])/365)&gt;80, "Corregir",ROUNDDOWN(((TODAY()-Tabla2[[#This Row],[FECHA NACIMIENTO]])/365),0)))</f>
        <v>36</v>
      </c>
      <c r="V209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099" s="34" t="str">
        <f ca="1">+IF(Tabla2[[#This Row],[Edad]]="Corregir","Corregir","Ok")</f>
        <v>Ok</v>
      </c>
      <c r="X2099" s="10" t="str">
        <f>+IFERROR(VLOOKUP(Tabla2[[#This Row],[DISTRITO SEGÚN DNI]],Hoja1!$A$2:$B$55,2,FALSE),"No")</f>
        <v>SANTA ANITA</v>
      </c>
      <c r="Y2099" s="10" t="str">
        <f>IF(OR(LOWER(Tabla2[[#This Row],[GENERO]])="masculino", LOWER(Tabla2[[#This Row],[GENERO]])="femenino"),"OK","Corregir")</f>
        <v>OK</v>
      </c>
      <c r="Z2099" s="10" t="str">
        <f>+IF(Tabla2[[#This Row],[Nro. DNI / CE]]="","Corregir",IF(LEN(Tabla2[[#This Row],[Nro. DNI / CE]])&gt;=8,"OK","Corregir"))</f>
        <v>OK</v>
      </c>
      <c r="AA2099" s="10">
        <f>COUNTIF(Tabla2[APELLIDOS Y NOMBRES],Tabla2[[#This Row],[APELLIDOS Y NOMBRES]])</f>
        <v>1</v>
      </c>
      <c r="AB2099" t="str">
        <f ca="1">+IFERROR(IF(Tabla2[[#This Row],[FECHA CESE/BAJA]]="","No Aplica",IF(AND(MONTH(Tabla2[[#This Row],[FECHA CESE/BAJA]])=MONTH(TODAY()-30),YEAR(Tabla2[[#This Row],[FECHA CESE/BAJA]])=YEAR(TODAY())),MONTH(TODAY()-30)&amp;"-"&amp;YEAR(TODAY()),"Borrar")),"No aplica")</f>
        <v>No Aplica</v>
      </c>
      <c r="AC2099" t="str">
        <f ca="1">+IFERROR(IF(Tabla2[[#This Row],[FECHA INICIO DE LABORES EN OBRA]]="","No Aplica",IF(AND(MONTH(Tabla2[[#This Row],[FECHA INICIO DE LABORES EN OBRA]])=MONTH(TODAY()-30),YEAR(Tabla2[[#This Row],[FECHA INICIO DE LABORES EN OBRA]])=YEAR(TODAY())),MONTH(TODAY()-30)&amp;"-"&amp;YEAR(TODAY()),"No Aplica")),"No Aplica")</f>
        <v>8-2023</v>
      </c>
    </row>
    <row r="2100" spans="1:29" x14ac:dyDescent="0.25">
      <c r="A2100" s="2">
        <v>20482744983</v>
      </c>
      <c r="B2100" s="3" t="s">
        <v>11211</v>
      </c>
      <c r="C2100" s="3" t="s">
        <v>11211</v>
      </c>
      <c r="D2100" s="3" t="s">
        <v>11282</v>
      </c>
      <c r="E2100" s="3" t="s">
        <v>11283</v>
      </c>
      <c r="F2100" s="36">
        <v>31432</v>
      </c>
      <c r="G2100" s="3">
        <v>2</v>
      </c>
      <c r="H2100" s="3" t="s">
        <v>1444</v>
      </c>
      <c r="I2100" s="3" t="s">
        <v>11215</v>
      </c>
      <c r="J2100" s="3" t="s">
        <v>11284</v>
      </c>
      <c r="K2100" s="3" t="s">
        <v>32</v>
      </c>
      <c r="L2100" s="8" t="s">
        <v>9813</v>
      </c>
      <c r="M2100" s="5"/>
      <c r="N2100" s="13" t="s">
        <v>1513</v>
      </c>
      <c r="O2100" s="5">
        <v>45159</v>
      </c>
      <c r="P2100" s="8">
        <v>1</v>
      </c>
      <c r="Q2100" s="9">
        <v>4</v>
      </c>
      <c r="R2100" s="9" t="str">
        <f>IFERROR(VLOOKUP(Tabla2[[#This Row],[CONTRATISTA PRNCIPAL]],Hoja1!$L$5:$M$9,2,FALSE),"CJV")</f>
        <v>CJV</v>
      </c>
      <c r="S2100" s="9" t="str">
        <f>IF(Tabla2[[#This Row],[EMPRESA]]=Tabla2[[#This Row],[CONTRATISTA PRNCIPAL]],"Principal","Secundaria")</f>
        <v>Principal</v>
      </c>
      <c r="T2100" s="10">
        <f>IFERROR(1/COUNTIF(Tabla2[CONTRATISTA PRNCIPAL],Tabla2[[#This Row],[CONTRATISTA PRNCIPAL]]),0)</f>
        <v>3.7037037037037035E-2</v>
      </c>
      <c r="U2100" s="33">
        <f ca="1">IF(((TODAY()-Tabla2[[#This Row],[FECHA NACIMIENTO]])/365)&lt;18,"Corregir", IF(((TODAY()-Tabla2[[#This Row],[FECHA NACIMIENTO]])/365)&gt;80, "Corregir",ROUNDDOWN(((TODAY()-Tabla2[[#This Row],[FECHA NACIMIENTO]])/365),0)))</f>
        <v>37</v>
      </c>
      <c r="V210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100" s="34" t="str">
        <f ca="1">+IF(Tabla2[[#This Row],[Edad]]="Corregir","Corregir","Ok")</f>
        <v>Ok</v>
      </c>
      <c r="X2100" s="10" t="str">
        <f>+IFERROR(VLOOKUP(Tabla2[[#This Row],[DISTRITO SEGÚN DNI]],Hoja1!$A$2:$B$55,2,FALSE),"No")</f>
        <v>CALLAO</v>
      </c>
      <c r="Y2100" s="10" t="str">
        <f>IF(OR(LOWER(Tabla2[[#This Row],[GENERO]])="masculino", LOWER(Tabla2[[#This Row],[GENERO]])="femenino"),"OK","Corregir")</f>
        <v>OK</v>
      </c>
      <c r="Z2100" s="10" t="str">
        <f>+IF(Tabla2[[#This Row],[Nro. DNI / CE]]="","Corregir",IF(LEN(Tabla2[[#This Row],[Nro. DNI / CE]])&gt;=8,"OK","Corregir"))</f>
        <v>OK</v>
      </c>
      <c r="AA2100" s="10">
        <f>COUNTIF(Tabla2[APELLIDOS Y NOMBRES],Tabla2[[#This Row],[APELLIDOS Y NOMBRES]])</f>
        <v>1</v>
      </c>
      <c r="AB2100" t="str">
        <f ca="1">+IFERROR(IF(Tabla2[[#This Row],[FECHA CESE/BAJA]]="","No Aplica",IF(AND(MONTH(Tabla2[[#This Row],[FECHA CESE/BAJA]])=MONTH(TODAY()-30),YEAR(Tabla2[[#This Row],[FECHA CESE/BAJA]])=YEAR(TODAY())),MONTH(TODAY()-30)&amp;"-"&amp;YEAR(TODAY()),"Borrar")),"No aplica")</f>
        <v>No Aplica</v>
      </c>
      <c r="AC2100" t="str">
        <f ca="1">+IFERROR(IF(Tabla2[[#This Row],[FECHA INICIO DE LABORES EN OBRA]]="","No Aplica",IF(AND(MONTH(Tabla2[[#This Row],[FECHA INICIO DE LABORES EN OBRA]])=MONTH(TODAY()-30),YEAR(Tabla2[[#This Row],[FECHA INICIO DE LABORES EN OBRA]])=YEAR(TODAY())),MONTH(TODAY()-30)&amp;"-"&amp;YEAR(TODAY()),"No Aplica")),"No Aplica")</f>
        <v>8-2023</v>
      </c>
    </row>
    <row r="2101" spans="1:29" x14ac:dyDescent="0.25">
      <c r="A2101" s="2">
        <v>20482744983</v>
      </c>
      <c r="B2101" s="3" t="s">
        <v>11211</v>
      </c>
      <c r="C2101" s="3" t="s">
        <v>11211</v>
      </c>
      <c r="D2101" s="3" t="s">
        <v>11285</v>
      </c>
      <c r="E2101" s="3" t="s">
        <v>11286</v>
      </c>
      <c r="F2101" s="36">
        <v>32167</v>
      </c>
      <c r="G2101" s="3">
        <v>2</v>
      </c>
      <c r="H2101" s="3" t="s">
        <v>1825</v>
      </c>
      <c r="I2101" s="3" t="s">
        <v>11215</v>
      </c>
      <c r="J2101" s="3" t="s">
        <v>11287</v>
      </c>
      <c r="K2101" s="3" t="s">
        <v>32</v>
      </c>
      <c r="L2101" s="8" t="s">
        <v>9813</v>
      </c>
      <c r="M2101" s="5"/>
      <c r="N2101" s="13" t="s">
        <v>1513</v>
      </c>
      <c r="O2101" s="5">
        <v>45159</v>
      </c>
      <c r="P2101" s="8">
        <v>1</v>
      </c>
      <c r="Q2101" s="9">
        <v>4</v>
      </c>
      <c r="R2101" s="9" t="str">
        <f>IFERROR(VLOOKUP(Tabla2[[#This Row],[CONTRATISTA PRNCIPAL]],Hoja1!$L$5:$M$9,2,FALSE),"CJV")</f>
        <v>CJV</v>
      </c>
      <c r="S2101" s="9" t="str">
        <f>IF(Tabla2[[#This Row],[EMPRESA]]=Tabla2[[#This Row],[CONTRATISTA PRNCIPAL]],"Principal","Secundaria")</f>
        <v>Principal</v>
      </c>
      <c r="T2101" s="10">
        <f>IFERROR(1/COUNTIF(Tabla2[CONTRATISTA PRNCIPAL],Tabla2[[#This Row],[CONTRATISTA PRNCIPAL]]),0)</f>
        <v>3.7037037037037035E-2</v>
      </c>
      <c r="U2101" s="33">
        <f ca="1">IF(((TODAY()-Tabla2[[#This Row],[FECHA NACIMIENTO]])/365)&lt;18,"Corregir", IF(((TODAY()-Tabla2[[#This Row],[FECHA NACIMIENTO]])/365)&gt;80, "Corregir",ROUNDDOWN(((TODAY()-Tabla2[[#This Row],[FECHA NACIMIENTO]])/365),0)))</f>
        <v>35</v>
      </c>
      <c r="V210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101" s="34" t="str">
        <f ca="1">+IF(Tabla2[[#This Row],[Edad]]="Corregir","Corregir","Ok")</f>
        <v>Ok</v>
      </c>
      <c r="X2101" s="10" t="str">
        <f>+IFERROR(VLOOKUP(Tabla2[[#This Row],[DISTRITO SEGÚN DNI]],Hoja1!$A$2:$B$55,2,FALSE),"No")</f>
        <v>CALLAO</v>
      </c>
      <c r="Y2101" s="10" t="str">
        <f>IF(OR(LOWER(Tabla2[[#This Row],[GENERO]])="masculino", LOWER(Tabla2[[#This Row],[GENERO]])="femenino"),"OK","Corregir")</f>
        <v>OK</v>
      </c>
      <c r="Z2101" s="10" t="str">
        <f>+IF(Tabla2[[#This Row],[Nro. DNI / CE]]="","Corregir",IF(LEN(Tabla2[[#This Row],[Nro. DNI / CE]])&gt;=8,"OK","Corregir"))</f>
        <v>OK</v>
      </c>
      <c r="AA2101" s="10">
        <f>COUNTIF(Tabla2[APELLIDOS Y NOMBRES],Tabla2[[#This Row],[APELLIDOS Y NOMBRES]])</f>
        <v>1</v>
      </c>
      <c r="AB2101" t="str">
        <f ca="1">+IFERROR(IF(Tabla2[[#This Row],[FECHA CESE/BAJA]]="","No Aplica",IF(AND(MONTH(Tabla2[[#This Row],[FECHA CESE/BAJA]])=MONTH(TODAY()-30),YEAR(Tabla2[[#This Row],[FECHA CESE/BAJA]])=YEAR(TODAY())),MONTH(TODAY()-30)&amp;"-"&amp;YEAR(TODAY()),"Borrar")),"No aplica")</f>
        <v>No Aplica</v>
      </c>
      <c r="AC2101" t="str">
        <f ca="1">+IFERROR(IF(Tabla2[[#This Row],[FECHA INICIO DE LABORES EN OBRA]]="","No Aplica",IF(AND(MONTH(Tabla2[[#This Row],[FECHA INICIO DE LABORES EN OBRA]])=MONTH(TODAY()-30),YEAR(Tabla2[[#This Row],[FECHA INICIO DE LABORES EN OBRA]])=YEAR(TODAY())),MONTH(TODAY()-30)&amp;"-"&amp;YEAR(TODAY()),"No Aplica")),"No Aplica")</f>
        <v>8-2023</v>
      </c>
    </row>
    <row r="2102" spans="1:29" x14ac:dyDescent="0.25">
      <c r="A2102" s="2">
        <v>20482744983</v>
      </c>
      <c r="B2102" s="3" t="s">
        <v>11211</v>
      </c>
      <c r="C2102" s="3" t="s">
        <v>11211</v>
      </c>
      <c r="D2102" s="3" t="s">
        <v>11288</v>
      </c>
      <c r="E2102" s="3" t="s">
        <v>11289</v>
      </c>
      <c r="F2102" s="36">
        <v>30085</v>
      </c>
      <c r="G2102" s="3">
        <v>2</v>
      </c>
      <c r="H2102" s="3" t="s">
        <v>1448</v>
      </c>
      <c r="I2102" s="3" t="s">
        <v>11215</v>
      </c>
      <c r="J2102" s="3" t="s">
        <v>11290</v>
      </c>
      <c r="K2102" s="3" t="s">
        <v>1139</v>
      </c>
      <c r="L2102" s="8" t="s">
        <v>9813</v>
      </c>
      <c r="M2102" s="5"/>
      <c r="N2102" s="13" t="s">
        <v>1513</v>
      </c>
      <c r="O2102" s="5">
        <v>45159</v>
      </c>
      <c r="P2102" s="8">
        <v>1</v>
      </c>
      <c r="Q2102" s="9">
        <v>4</v>
      </c>
      <c r="R2102" s="9" t="str">
        <f>IFERROR(VLOOKUP(Tabla2[[#This Row],[CONTRATISTA PRNCIPAL]],Hoja1!$L$5:$M$9,2,FALSE),"CJV")</f>
        <v>CJV</v>
      </c>
      <c r="S2102" s="9" t="str">
        <f>IF(Tabla2[[#This Row],[EMPRESA]]=Tabla2[[#This Row],[CONTRATISTA PRNCIPAL]],"Principal","Secundaria")</f>
        <v>Principal</v>
      </c>
      <c r="T2102" s="10">
        <f>IFERROR(1/COUNTIF(Tabla2[CONTRATISTA PRNCIPAL],Tabla2[[#This Row],[CONTRATISTA PRNCIPAL]]),0)</f>
        <v>3.7037037037037035E-2</v>
      </c>
      <c r="U2102" s="33">
        <f ca="1">IF(((TODAY()-Tabla2[[#This Row],[FECHA NACIMIENTO]])/365)&lt;18,"Corregir", IF(((TODAY()-Tabla2[[#This Row],[FECHA NACIMIENTO]])/365)&gt;80, "Corregir",ROUNDDOWN(((TODAY()-Tabla2[[#This Row],[FECHA NACIMIENTO]])/365),0)))</f>
        <v>41</v>
      </c>
      <c r="V210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102" s="34" t="str">
        <f ca="1">+IF(Tabla2[[#This Row],[Edad]]="Corregir","Corregir","Ok")</f>
        <v>Ok</v>
      </c>
      <c r="X2102" s="10" t="str">
        <f>+IFERROR(VLOOKUP(Tabla2[[#This Row],[DISTRITO SEGÚN DNI]],Hoja1!$A$2:$B$55,2,FALSE),"No")</f>
        <v>No</v>
      </c>
      <c r="Y2102" s="10" t="str">
        <f>IF(OR(LOWER(Tabla2[[#This Row],[GENERO]])="masculino", LOWER(Tabla2[[#This Row],[GENERO]])="femenino"),"OK","Corregir")</f>
        <v>OK</v>
      </c>
      <c r="Z2102" s="10" t="str">
        <f>+IF(Tabla2[[#This Row],[Nro. DNI / CE]]="","Corregir",IF(LEN(Tabla2[[#This Row],[Nro. DNI / CE]])&gt;=8,"OK","Corregir"))</f>
        <v>OK</v>
      </c>
      <c r="AA2102" s="10">
        <f>COUNTIF(Tabla2[APELLIDOS Y NOMBRES],Tabla2[[#This Row],[APELLIDOS Y NOMBRES]])</f>
        <v>1</v>
      </c>
      <c r="AB2102" t="str">
        <f ca="1">+IFERROR(IF(Tabla2[[#This Row],[FECHA CESE/BAJA]]="","No Aplica",IF(AND(MONTH(Tabla2[[#This Row],[FECHA CESE/BAJA]])=MONTH(TODAY()-30),YEAR(Tabla2[[#This Row],[FECHA CESE/BAJA]])=YEAR(TODAY())),MONTH(TODAY()-30)&amp;"-"&amp;YEAR(TODAY()),"Borrar")),"No aplica")</f>
        <v>No Aplica</v>
      </c>
      <c r="AC2102" t="str">
        <f ca="1">+IFERROR(IF(Tabla2[[#This Row],[FECHA INICIO DE LABORES EN OBRA]]="","No Aplica",IF(AND(MONTH(Tabla2[[#This Row],[FECHA INICIO DE LABORES EN OBRA]])=MONTH(TODAY()-30),YEAR(Tabla2[[#This Row],[FECHA INICIO DE LABORES EN OBRA]])=YEAR(TODAY())),MONTH(TODAY()-30)&amp;"-"&amp;YEAR(TODAY()),"No Aplica")),"No Aplica")</f>
        <v>8-2023</v>
      </c>
    </row>
    <row r="2103" spans="1:29" x14ac:dyDescent="0.25">
      <c r="A2103" s="2">
        <v>20482744983</v>
      </c>
      <c r="B2103" s="3" t="s">
        <v>11211</v>
      </c>
      <c r="C2103" s="3" t="s">
        <v>11211</v>
      </c>
      <c r="D2103" s="3" t="s">
        <v>11291</v>
      </c>
      <c r="E2103" s="3" t="s">
        <v>11292</v>
      </c>
      <c r="F2103" s="36">
        <v>31979</v>
      </c>
      <c r="G2103" s="3">
        <v>1</v>
      </c>
      <c r="H2103" s="3" t="s">
        <v>1478</v>
      </c>
      <c r="I2103" s="3" t="s">
        <v>11215</v>
      </c>
      <c r="J2103" s="3" t="s">
        <v>11293</v>
      </c>
      <c r="K2103" s="3" t="s">
        <v>1139</v>
      </c>
      <c r="L2103" s="8" t="s">
        <v>9813</v>
      </c>
      <c r="M2103" s="5"/>
      <c r="N2103" s="13" t="s">
        <v>1513</v>
      </c>
      <c r="O2103" s="5">
        <v>45159</v>
      </c>
      <c r="P2103" s="8">
        <v>1</v>
      </c>
      <c r="Q2103" s="9">
        <v>1</v>
      </c>
      <c r="R2103" s="9" t="str">
        <f>IFERROR(VLOOKUP(Tabla2[[#This Row],[CONTRATISTA PRNCIPAL]],Hoja1!$L$5:$M$9,2,FALSE),"CJV")</f>
        <v>CJV</v>
      </c>
      <c r="S2103" s="9" t="str">
        <f>IF(Tabla2[[#This Row],[EMPRESA]]=Tabla2[[#This Row],[CONTRATISTA PRNCIPAL]],"Principal","Secundaria")</f>
        <v>Principal</v>
      </c>
      <c r="T2103" s="10">
        <f>IFERROR(1/COUNTIF(Tabla2[CONTRATISTA PRNCIPAL],Tabla2[[#This Row],[CONTRATISTA PRNCIPAL]]),0)</f>
        <v>3.7037037037037035E-2</v>
      </c>
      <c r="U2103" s="33">
        <f ca="1">IF(((TODAY()-Tabla2[[#This Row],[FECHA NACIMIENTO]])/365)&lt;18,"Corregir", IF(((TODAY()-Tabla2[[#This Row],[FECHA NACIMIENTO]])/365)&gt;80, "Corregir",ROUNDDOWN(((TODAY()-Tabla2[[#This Row],[FECHA NACIMIENTO]])/365),0)))</f>
        <v>36</v>
      </c>
      <c r="V210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103" s="34" t="str">
        <f ca="1">+IF(Tabla2[[#This Row],[Edad]]="Corregir","Corregir","Ok")</f>
        <v>Ok</v>
      </c>
      <c r="X2103" s="10" t="str">
        <f>+IFERROR(VLOOKUP(Tabla2[[#This Row],[DISTRITO SEGÚN DNI]],Hoja1!$A$2:$B$55,2,FALSE),"No")</f>
        <v>No</v>
      </c>
      <c r="Y2103" s="10" t="str">
        <f>IF(OR(LOWER(Tabla2[[#This Row],[GENERO]])="masculino", LOWER(Tabla2[[#This Row],[GENERO]])="femenino"),"OK","Corregir")</f>
        <v>OK</v>
      </c>
      <c r="Z2103" s="10" t="str">
        <f>+IF(Tabla2[[#This Row],[Nro. DNI / CE]]="","Corregir",IF(LEN(Tabla2[[#This Row],[Nro. DNI / CE]])&gt;=8,"OK","Corregir"))</f>
        <v>OK</v>
      </c>
      <c r="AA2103" s="10">
        <f>COUNTIF(Tabla2[APELLIDOS Y NOMBRES],Tabla2[[#This Row],[APELLIDOS Y NOMBRES]])</f>
        <v>1</v>
      </c>
      <c r="AB2103" t="str">
        <f ca="1">+IFERROR(IF(Tabla2[[#This Row],[FECHA CESE/BAJA]]="","No Aplica",IF(AND(MONTH(Tabla2[[#This Row],[FECHA CESE/BAJA]])=MONTH(TODAY()-30),YEAR(Tabla2[[#This Row],[FECHA CESE/BAJA]])=YEAR(TODAY())),MONTH(TODAY()-30)&amp;"-"&amp;YEAR(TODAY()),"Borrar")),"No aplica")</f>
        <v>No Aplica</v>
      </c>
      <c r="AC2103" t="str">
        <f ca="1">+IFERROR(IF(Tabla2[[#This Row],[FECHA INICIO DE LABORES EN OBRA]]="","No Aplica",IF(AND(MONTH(Tabla2[[#This Row],[FECHA INICIO DE LABORES EN OBRA]])=MONTH(TODAY()-30),YEAR(Tabla2[[#This Row],[FECHA INICIO DE LABORES EN OBRA]])=YEAR(TODAY())),MONTH(TODAY()-30)&amp;"-"&amp;YEAR(TODAY()),"No Aplica")),"No Aplica")</f>
        <v>8-2023</v>
      </c>
    </row>
    <row r="2104" spans="1:29" x14ac:dyDescent="0.25">
      <c r="A2104" s="2">
        <v>20482744983</v>
      </c>
      <c r="B2104" s="3" t="s">
        <v>11211</v>
      </c>
      <c r="C2104" s="3" t="s">
        <v>11211</v>
      </c>
      <c r="D2104" s="3" t="s">
        <v>11294</v>
      </c>
      <c r="E2104" s="3" t="s">
        <v>11295</v>
      </c>
      <c r="F2104" s="36">
        <v>36715</v>
      </c>
      <c r="G2104" s="3">
        <v>2</v>
      </c>
      <c r="H2104" s="3" t="s">
        <v>1453</v>
      </c>
      <c r="I2104" s="3" t="s">
        <v>11215</v>
      </c>
      <c r="J2104" s="3" t="s">
        <v>11296</v>
      </c>
      <c r="K2104" s="3" t="s">
        <v>1210</v>
      </c>
      <c r="L2104" s="8" t="s">
        <v>9813</v>
      </c>
      <c r="M2104" s="5"/>
      <c r="N2104" s="13" t="s">
        <v>1513</v>
      </c>
      <c r="O2104" s="5">
        <v>45162</v>
      </c>
      <c r="P2104" s="8">
        <v>1</v>
      </c>
      <c r="Q2104" s="9">
        <v>4</v>
      </c>
      <c r="R2104" s="9" t="str">
        <f>IFERROR(VLOOKUP(Tabla2[[#This Row],[CONTRATISTA PRNCIPAL]],Hoja1!$L$5:$M$9,2,FALSE),"CJV")</f>
        <v>CJV</v>
      </c>
      <c r="S2104" s="9" t="str">
        <f>IF(Tabla2[[#This Row],[EMPRESA]]=Tabla2[[#This Row],[CONTRATISTA PRNCIPAL]],"Principal","Secundaria")</f>
        <v>Principal</v>
      </c>
      <c r="T2104" s="10">
        <f>IFERROR(1/COUNTIF(Tabla2[CONTRATISTA PRNCIPAL],Tabla2[[#This Row],[CONTRATISTA PRNCIPAL]]),0)</f>
        <v>3.7037037037037035E-2</v>
      </c>
      <c r="U2104" s="33">
        <f ca="1">IF(((TODAY()-Tabla2[[#This Row],[FECHA NACIMIENTO]])/365)&lt;18,"Corregir", IF(((TODAY()-Tabla2[[#This Row],[FECHA NACIMIENTO]])/365)&gt;80, "Corregir",ROUNDDOWN(((TODAY()-Tabla2[[#This Row],[FECHA NACIMIENTO]])/365),0)))</f>
        <v>23</v>
      </c>
      <c r="V210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2104" s="34" t="str">
        <f ca="1">+IF(Tabla2[[#This Row],[Edad]]="Corregir","Corregir","Ok")</f>
        <v>Ok</v>
      </c>
      <c r="X2104" s="10" t="str">
        <f>+IFERROR(VLOOKUP(Tabla2[[#This Row],[DISTRITO SEGÚN DNI]],Hoja1!$A$2:$B$55,2,FALSE),"No")</f>
        <v>No</v>
      </c>
      <c r="Y2104" s="10" t="str">
        <f>IF(OR(LOWER(Tabla2[[#This Row],[GENERO]])="masculino", LOWER(Tabla2[[#This Row],[GENERO]])="femenino"),"OK","Corregir")</f>
        <v>OK</v>
      </c>
      <c r="Z2104" s="10" t="str">
        <f>+IF(Tabla2[[#This Row],[Nro. DNI / CE]]="","Corregir",IF(LEN(Tabla2[[#This Row],[Nro. DNI / CE]])&gt;=8,"OK","Corregir"))</f>
        <v>OK</v>
      </c>
      <c r="AA2104" s="10">
        <f>COUNTIF(Tabla2[APELLIDOS Y NOMBRES],Tabla2[[#This Row],[APELLIDOS Y NOMBRES]])</f>
        <v>1</v>
      </c>
      <c r="AB2104" t="str">
        <f ca="1">+IFERROR(IF(Tabla2[[#This Row],[FECHA CESE/BAJA]]="","No Aplica",IF(AND(MONTH(Tabla2[[#This Row],[FECHA CESE/BAJA]])=MONTH(TODAY()-30),YEAR(Tabla2[[#This Row],[FECHA CESE/BAJA]])=YEAR(TODAY())),MONTH(TODAY()-30)&amp;"-"&amp;YEAR(TODAY()),"Borrar")),"No aplica")</f>
        <v>No Aplica</v>
      </c>
      <c r="AC2104" t="str">
        <f ca="1">+IFERROR(IF(Tabla2[[#This Row],[FECHA INICIO DE LABORES EN OBRA]]="","No Aplica",IF(AND(MONTH(Tabla2[[#This Row],[FECHA INICIO DE LABORES EN OBRA]])=MONTH(TODAY()-30),YEAR(Tabla2[[#This Row],[FECHA INICIO DE LABORES EN OBRA]])=YEAR(TODAY())),MONTH(TODAY()-30)&amp;"-"&amp;YEAR(TODAY()),"No Aplica")),"No Aplica")</f>
        <v>8-2023</v>
      </c>
    </row>
    <row r="2105" spans="1:29" x14ac:dyDescent="0.25">
      <c r="A2105" s="2">
        <v>20550180066</v>
      </c>
      <c r="B2105" s="3" t="s">
        <v>11297</v>
      </c>
      <c r="C2105" s="3" t="s">
        <v>11211</v>
      </c>
      <c r="D2105" s="3" t="s">
        <v>11298</v>
      </c>
      <c r="E2105" s="3" t="s">
        <v>11299</v>
      </c>
      <c r="F2105" s="36">
        <v>27479</v>
      </c>
      <c r="G2105" s="3">
        <v>2</v>
      </c>
      <c r="H2105" s="3" t="s">
        <v>1825</v>
      </c>
      <c r="I2105" s="3" t="s">
        <v>11215</v>
      </c>
      <c r="J2105" s="3" t="s">
        <v>11300</v>
      </c>
      <c r="K2105" s="3" t="s">
        <v>99</v>
      </c>
      <c r="L2105" s="8" t="s">
        <v>9813</v>
      </c>
      <c r="M2105" s="5"/>
      <c r="N2105" s="13" t="s">
        <v>1513</v>
      </c>
      <c r="O2105" s="5" t="s">
        <v>11301</v>
      </c>
      <c r="P2105" s="8">
        <v>1</v>
      </c>
      <c r="Q2105" s="9">
        <v>4</v>
      </c>
      <c r="R2105" s="9" t="str">
        <f>IFERROR(VLOOKUP(Tabla2[[#This Row],[CONTRATISTA PRNCIPAL]],Hoja1!$L$5:$M$9,2,FALSE),"CJV")</f>
        <v>CJV</v>
      </c>
      <c r="S2105" s="9" t="str">
        <f>IF(Tabla2[[#This Row],[EMPRESA]]=Tabla2[[#This Row],[CONTRATISTA PRNCIPAL]],"Principal","Secundaria")</f>
        <v>Secundaria</v>
      </c>
      <c r="T2105" s="10">
        <f>IFERROR(1/COUNTIF(Tabla2[CONTRATISTA PRNCIPAL],Tabla2[[#This Row],[CONTRATISTA PRNCIPAL]]),0)</f>
        <v>3.7037037037037035E-2</v>
      </c>
      <c r="U2105" s="33">
        <f ca="1">IF(((TODAY()-Tabla2[[#This Row],[FECHA NACIMIENTO]])/365)&lt;18,"Corregir", IF(((TODAY()-Tabla2[[#This Row],[FECHA NACIMIENTO]])/365)&gt;80, "Corregir",ROUNDDOWN(((TODAY()-Tabla2[[#This Row],[FECHA NACIMIENTO]])/365),0)))</f>
        <v>48</v>
      </c>
      <c r="V210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105" s="34" t="str">
        <f ca="1">+IF(Tabla2[[#This Row],[Edad]]="Corregir","Corregir","Ok")</f>
        <v>Ok</v>
      </c>
      <c r="X2105" s="10" t="str">
        <f>+IFERROR(VLOOKUP(Tabla2[[#This Row],[DISTRITO SEGÚN DNI]],Hoja1!$A$2:$B$55,2,FALSE),"No")</f>
        <v>LA VICTORIA</v>
      </c>
      <c r="Y2105" s="10" t="str">
        <f>IF(OR(LOWER(Tabla2[[#This Row],[GENERO]])="masculino", LOWER(Tabla2[[#This Row],[GENERO]])="femenino"),"OK","Corregir")</f>
        <v>OK</v>
      </c>
      <c r="Z2105" s="10" t="str">
        <f>+IF(Tabla2[[#This Row],[Nro. DNI / CE]]="","Corregir",IF(LEN(Tabla2[[#This Row],[Nro. DNI / CE]])&gt;=8,"OK","Corregir"))</f>
        <v>OK</v>
      </c>
      <c r="AA2105" s="10">
        <f>COUNTIF(Tabla2[APELLIDOS Y NOMBRES],Tabla2[[#This Row],[APELLIDOS Y NOMBRES]])</f>
        <v>1</v>
      </c>
      <c r="AB2105" t="str">
        <f ca="1">+IFERROR(IF(Tabla2[[#This Row],[FECHA CESE/BAJA]]="","No Aplica",IF(AND(MONTH(Tabla2[[#This Row],[FECHA CESE/BAJA]])=MONTH(TODAY()-30),YEAR(Tabla2[[#This Row],[FECHA CESE/BAJA]])=YEAR(TODAY())),MONTH(TODAY()-30)&amp;"-"&amp;YEAR(TODAY()),"Borrar")),"No aplica")</f>
        <v>No Aplica</v>
      </c>
      <c r="AC2105" t="str">
        <f ca="1">+IFERROR(IF(Tabla2[[#This Row],[FECHA INICIO DE LABORES EN OBRA]]="","No Aplica",IF(AND(MONTH(Tabla2[[#This Row],[FECHA INICIO DE LABORES EN OBRA]])=MONTH(TODAY()-30),YEAR(Tabla2[[#This Row],[FECHA INICIO DE LABORES EN OBRA]])=YEAR(TODAY())),MONTH(TODAY()-30)&amp;"-"&amp;YEAR(TODAY()),"No Aplica")),"No Aplica")</f>
        <v>No Aplica</v>
      </c>
    </row>
    <row r="2106" spans="1:29" x14ac:dyDescent="0.25">
      <c r="A2106" s="2">
        <v>20600579054</v>
      </c>
      <c r="B2106" s="3" t="s">
        <v>9668</v>
      </c>
      <c r="C2106" s="3" t="s">
        <v>9668</v>
      </c>
      <c r="D2106" s="3" t="s">
        <v>8255</v>
      </c>
      <c r="E2106" s="3" t="s">
        <v>9669</v>
      </c>
      <c r="F2106" s="36">
        <v>29203</v>
      </c>
      <c r="G2106" s="3">
        <v>1</v>
      </c>
      <c r="H2106" s="3" t="s">
        <v>9670</v>
      </c>
      <c r="I2106" s="3" t="s">
        <v>9671</v>
      </c>
      <c r="J2106" s="3" t="s">
        <v>9672</v>
      </c>
      <c r="K2106" s="3" t="s">
        <v>1047</v>
      </c>
      <c r="L2106" s="8" t="s">
        <v>9813</v>
      </c>
      <c r="M2106" s="5"/>
      <c r="N2106" s="13" t="s">
        <v>1043</v>
      </c>
      <c r="O2106" s="5">
        <v>44986</v>
      </c>
      <c r="P2106" s="8">
        <v>1</v>
      </c>
      <c r="Q2106" s="9">
        <v>2</v>
      </c>
      <c r="R2106" s="9" t="str">
        <f>IFERROR(VLOOKUP(Tabla2[[#This Row],[CONTRATISTA PRNCIPAL]],Hoja1!$L$5:$M$9,2,FALSE),"CJV")</f>
        <v>CJV</v>
      </c>
      <c r="S2106" s="9" t="str">
        <f>IF(Tabla2[[#This Row],[EMPRESA]]=Tabla2[[#This Row],[CONTRATISTA PRNCIPAL]],"Principal","Secundaria")</f>
        <v>Principal</v>
      </c>
      <c r="T2106" s="10">
        <f>IFERROR(1/COUNTIF(Tabla2[CONTRATISTA PRNCIPAL],Tabla2[[#This Row],[CONTRATISTA PRNCIPAL]]),0)</f>
        <v>9.7087378640776691E-3</v>
      </c>
      <c r="U2106" s="33">
        <f ca="1">IF(((TODAY()-Tabla2[[#This Row],[FECHA NACIMIENTO]])/365)&lt;18,"Corregir", IF(((TODAY()-Tabla2[[#This Row],[FECHA NACIMIENTO]])/365)&gt;80, "Corregir",ROUNDDOWN(((TODAY()-Tabla2[[#This Row],[FECHA NACIMIENTO]])/365),0)))</f>
        <v>43</v>
      </c>
      <c r="V210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106" s="34" t="str">
        <f ca="1">+IF(Tabla2[[#This Row],[Edad]]="Corregir","Corregir","Ok")</f>
        <v>Ok</v>
      </c>
      <c r="X2106" s="10" t="str">
        <f>+IFERROR(VLOOKUP(Tabla2[[#This Row],[DISTRITO SEGÚN DNI]],Hoja1!$A$2:$B$55,2,FALSE),"No")</f>
        <v>No</v>
      </c>
      <c r="Y2106" s="10" t="str">
        <f>IF(OR(LOWER(Tabla2[[#This Row],[GENERO]])="masculino", LOWER(Tabla2[[#This Row],[GENERO]])="femenino"),"OK","Corregir")</f>
        <v>OK</v>
      </c>
      <c r="Z2106" s="10" t="str">
        <f>+IF(Tabla2[[#This Row],[Nro. DNI / CE]]="","Corregir",IF(LEN(Tabla2[[#This Row],[Nro. DNI / CE]])&gt;=8,"OK","Corregir"))</f>
        <v>OK</v>
      </c>
      <c r="AA2106" s="10">
        <f>COUNTIF(Tabla2[APELLIDOS Y NOMBRES],Tabla2[[#This Row],[APELLIDOS Y NOMBRES]])</f>
        <v>1</v>
      </c>
      <c r="AB2106" t="str">
        <f ca="1">+IFERROR(IF(Tabla2[[#This Row],[FECHA CESE/BAJA]]="","No Aplica",IF(AND(MONTH(Tabla2[[#This Row],[FECHA CESE/BAJA]])=MONTH(TODAY()-30),YEAR(Tabla2[[#This Row],[FECHA CESE/BAJA]])=YEAR(TODAY())),MONTH(TODAY()-30)&amp;"-"&amp;YEAR(TODAY()),"Borrar")),"No aplica")</f>
        <v>No Aplica</v>
      </c>
      <c r="AC2106" t="str">
        <f ca="1">+IFERROR(IF(Tabla2[[#This Row],[FECHA INICIO DE LABORES EN OBRA]]="","No Aplica",IF(AND(MONTH(Tabla2[[#This Row],[FECHA INICIO DE LABORES EN OBRA]])=MONTH(TODAY()-30),YEAR(Tabla2[[#This Row],[FECHA INICIO DE LABORES EN OBRA]])=YEAR(TODAY())),MONTH(TODAY()-30)&amp;"-"&amp;YEAR(TODAY()),"No Aplica")),"No Aplica")</f>
        <v>No Aplica</v>
      </c>
    </row>
    <row r="2107" spans="1:29" x14ac:dyDescent="0.25">
      <c r="A2107" s="2">
        <v>20600579054</v>
      </c>
      <c r="B2107" s="3" t="s">
        <v>9668</v>
      </c>
      <c r="C2107" s="3" t="s">
        <v>9668</v>
      </c>
      <c r="D2107" s="3" t="s">
        <v>8257</v>
      </c>
      <c r="E2107" s="3" t="s">
        <v>9673</v>
      </c>
      <c r="F2107" s="36">
        <v>24427</v>
      </c>
      <c r="G2107" s="3">
        <v>1</v>
      </c>
      <c r="H2107" s="3" t="s">
        <v>8258</v>
      </c>
      <c r="I2107" s="3" t="s">
        <v>8256</v>
      </c>
      <c r="J2107" s="3" t="s">
        <v>8259</v>
      </c>
      <c r="K2107" s="3" t="s">
        <v>1481</v>
      </c>
      <c r="L2107" s="8" t="s">
        <v>9813</v>
      </c>
      <c r="M2107" s="5"/>
      <c r="N2107" s="13" t="s">
        <v>1043</v>
      </c>
      <c r="O2107" s="5">
        <v>44986</v>
      </c>
      <c r="P2107" s="8">
        <v>1</v>
      </c>
      <c r="Q2107" s="9">
        <v>2</v>
      </c>
      <c r="R2107" s="9" t="str">
        <f>IFERROR(VLOOKUP(Tabla2[[#This Row],[CONTRATISTA PRNCIPAL]],Hoja1!$L$5:$M$9,2,FALSE),"CJV")</f>
        <v>CJV</v>
      </c>
      <c r="S2107" s="9" t="str">
        <f>IF(Tabla2[[#This Row],[EMPRESA]]=Tabla2[[#This Row],[CONTRATISTA PRNCIPAL]],"Principal","Secundaria")</f>
        <v>Principal</v>
      </c>
      <c r="T2107" s="10">
        <f>IFERROR(1/COUNTIF(Tabla2[CONTRATISTA PRNCIPAL],Tabla2[[#This Row],[CONTRATISTA PRNCIPAL]]),0)</f>
        <v>9.7087378640776691E-3</v>
      </c>
      <c r="U2107" s="33">
        <f ca="1">IF(((TODAY()-Tabla2[[#This Row],[FECHA NACIMIENTO]])/365)&lt;18,"Corregir", IF(((TODAY()-Tabla2[[#This Row],[FECHA NACIMIENTO]])/365)&gt;80, "Corregir",ROUNDDOWN(((TODAY()-Tabla2[[#This Row],[FECHA NACIMIENTO]])/365),0)))</f>
        <v>56</v>
      </c>
      <c r="V210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107" s="34" t="str">
        <f ca="1">+IF(Tabla2[[#This Row],[Edad]]="Corregir","Corregir","Ok")</f>
        <v>Ok</v>
      </c>
      <c r="X2107" s="10" t="str">
        <f>+IFERROR(VLOOKUP(Tabla2[[#This Row],[DISTRITO SEGÚN DNI]],Hoja1!$A$2:$B$55,2,FALSE),"No")</f>
        <v>No</v>
      </c>
      <c r="Y2107" s="10" t="str">
        <f>IF(OR(LOWER(Tabla2[[#This Row],[GENERO]])="masculino", LOWER(Tabla2[[#This Row],[GENERO]])="femenino"),"OK","Corregir")</f>
        <v>OK</v>
      </c>
      <c r="Z2107" s="10" t="str">
        <f>+IF(Tabla2[[#This Row],[Nro. DNI / CE]]="","Corregir",IF(LEN(Tabla2[[#This Row],[Nro. DNI / CE]])&gt;=8,"OK","Corregir"))</f>
        <v>OK</v>
      </c>
      <c r="AA2107" s="10">
        <f>COUNTIF(Tabla2[APELLIDOS Y NOMBRES],Tabla2[[#This Row],[APELLIDOS Y NOMBRES]])</f>
        <v>1</v>
      </c>
      <c r="AB2107" t="str">
        <f ca="1">+IFERROR(IF(Tabla2[[#This Row],[FECHA CESE/BAJA]]="","No Aplica",IF(AND(MONTH(Tabla2[[#This Row],[FECHA CESE/BAJA]])=MONTH(TODAY()-30),YEAR(Tabla2[[#This Row],[FECHA CESE/BAJA]])=YEAR(TODAY())),MONTH(TODAY()-30)&amp;"-"&amp;YEAR(TODAY()),"Borrar")),"No aplica")</f>
        <v>No Aplica</v>
      </c>
      <c r="AC2107" t="str">
        <f ca="1">+IFERROR(IF(Tabla2[[#This Row],[FECHA INICIO DE LABORES EN OBRA]]="","No Aplica",IF(AND(MONTH(Tabla2[[#This Row],[FECHA INICIO DE LABORES EN OBRA]])=MONTH(TODAY()-30),YEAR(Tabla2[[#This Row],[FECHA INICIO DE LABORES EN OBRA]])=YEAR(TODAY())),MONTH(TODAY()-30)&amp;"-"&amp;YEAR(TODAY()),"No Aplica")),"No Aplica")</f>
        <v>No Aplica</v>
      </c>
    </row>
    <row r="2108" spans="1:29" x14ac:dyDescent="0.25">
      <c r="A2108" s="2">
        <v>20600579054</v>
      </c>
      <c r="B2108" s="3" t="s">
        <v>9668</v>
      </c>
      <c r="C2108" s="3" t="s">
        <v>9668</v>
      </c>
      <c r="D2108" s="3" t="s">
        <v>8260</v>
      </c>
      <c r="E2108" s="3" t="s">
        <v>9674</v>
      </c>
      <c r="F2108" s="36">
        <v>26825</v>
      </c>
      <c r="G2108" s="3">
        <v>1</v>
      </c>
      <c r="H2108" s="3" t="s">
        <v>2765</v>
      </c>
      <c r="I2108" s="3" t="s">
        <v>8256</v>
      </c>
      <c r="J2108" s="3" t="s">
        <v>8261</v>
      </c>
      <c r="K2108" s="3" t="s">
        <v>2089</v>
      </c>
      <c r="L2108" s="8" t="s">
        <v>9813</v>
      </c>
      <c r="M2108" s="5"/>
      <c r="N2108" s="13" t="s">
        <v>1043</v>
      </c>
      <c r="O2108" s="5">
        <v>44992</v>
      </c>
      <c r="P2108" s="8">
        <v>1</v>
      </c>
      <c r="Q2108" s="9">
        <v>2</v>
      </c>
      <c r="R2108" s="9" t="str">
        <f>IFERROR(VLOOKUP(Tabla2[[#This Row],[CONTRATISTA PRNCIPAL]],Hoja1!$L$5:$M$9,2,FALSE),"CJV")</f>
        <v>CJV</v>
      </c>
      <c r="S2108" s="9" t="str">
        <f>IF(Tabla2[[#This Row],[EMPRESA]]=Tabla2[[#This Row],[CONTRATISTA PRNCIPAL]],"Principal","Secundaria")</f>
        <v>Principal</v>
      </c>
      <c r="T2108" s="10">
        <f>IFERROR(1/COUNTIF(Tabla2[CONTRATISTA PRNCIPAL],Tabla2[[#This Row],[CONTRATISTA PRNCIPAL]]),0)</f>
        <v>9.7087378640776691E-3</v>
      </c>
      <c r="U2108" s="33">
        <f ca="1">IF(((TODAY()-Tabla2[[#This Row],[FECHA NACIMIENTO]])/365)&lt;18,"Corregir", IF(((TODAY()-Tabla2[[#This Row],[FECHA NACIMIENTO]])/365)&gt;80, "Corregir",ROUNDDOWN(((TODAY()-Tabla2[[#This Row],[FECHA NACIMIENTO]])/365),0)))</f>
        <v>50</v>
      </c>
      <c r="V210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108" s="34" t="str">
        <f ca="1">+IF(Tabla2[[#This Row],[Edad]]="Corregir","Corregir","Ok")</f>
        <v>Ok</v>
      </c>
      <c r="X2108" s="10" t="str">
        <f>+IFERROR(VLOOKUP(Tabla2[[#This Row],[DISTRITO SEGÚN DNI]],Hoja1!$A$2:$B$55,2,FALSE),"No")</f>
        <v>No</v>
      </c>
      <c r="Y2108" s="10" t="str">
        <f>IF(OR(LOWER(Tabla2[[#This Row],[GENERO]])="masculino", LOWER(Tabla2[[#This Row],[GENERO]])="femenino"),"OK","Corregir")</f>
        <v>OK</v>
      </c>
      <c r="Z2108" s="10" t="str">
        <f>+IF(Tabla2[[#This Row],[Nro. DNI / CE]]="","Corregir",IF(LEN(Tabla2[[#This Row],[Nro. DNI / CE]])&gt;=8,"OK","Corregir"))</f>
        <v>OK</v>
      </c>
      <c r="AA2108" s="10">
        <f>COUNTIF(Tabla2[APELLIDOS Y NOMBRES],Tabla2[[#This Row],[APELLIDOS Y NOMBRES]])</f>
        <v>1</v>
      </c>
      <c r="AB2108" t="str">
        <f ca="1">+IFERROR(IF(Tabla2[[#This Row],[FECHA CESE/BAJA]]="","No Aplica",IF(AND(MONTH(Tabla2[[#This Row],[FECHA CESE/BAJA]])=MONTH(TODAY()-30),YEAR(Tabla2[[#This Row],[FECHA CESE/BAJA]])=YEAR(TODAY())),MONTH(TODAY()-30)&amp;"-"&amp;YEAR(TODAY()),"Borrar")),"No aplica")</f>
        <v>No Aplica</v>
      </c>
      <c r="AC2108" t="str">
        <f ca="1">+IFERROR(IF(Tabla2[[#This Row],[FECHA INICIO DE LABORES EN OBRA]]="","No Aplica",IF(AND(MONTH(Tabla2[[#This Row],[FECHA INICIO DE LABORES EN OBRA]])=MONTH(TODAY()-30),YEAR(Tabla2[[#This Row],[FECHA INICIO DE LABORES EN OBRA]])=YEAR(TODAY())),MONTH(TODAY()-30)&amp;"-"&amp;YEAR(TODAY()),"No Aplica")),"No Aplica")</f>
        <v>No Aplica</v>
      </c>
    </row>
    <row r="2109" spans="1:29" x14ac:dyDescent="0.25">
      <c r="A2109" s="2">
        <v>20600579054</v>
      </c>
      <c r="B2109" s="3" t="s">
        <v>9668</v>
      </c>
      <c r="C2109" s="3" t="s">
        <v>9668</v>
      </c>
      <c r="D2109" s="3" t="s">
        <v>8262</v>
      </c>
      <c r="E2109" s="3" t="s">
        <v>9675</v>
      </c>
      <c r="F2109" s="36">
        <v>33792</v>
      </c>
      <c r="G2109" s="3">
        <v>1</v>
      </c>
      <c r="H2109" s="3" t="s">
        <v>8263</v>
      </c>
      <c r="I2109" s="3" t="s">
        <v>8256</v>
      </c>
      <c r="J2109" s="3" t="s">
        <v>8264</v>
      </c>
      <c r="K2109" s="3" t="s">
        <v>1047</v>
      </c>
      <c r="L2109" s="8" t="s">
        <v>9813</v>
      </c>
      <c r="M2109" s="5"/>
      <c r="N2109" s="13" t="s">
        <v>1043</v>
      </c>
      <c r="O2109" s="5">
        <v>44992</v>
      </c>
      <c r="P2109" s="8">
        <v>1</v>
      </c>
      <c r="Q2109" s="9">
        <v>2</v>
      </c>
      <c r="R2109" s="9" t="str">
        <f>IFERROR(VLOOKUP(Tabla2[[#This Row],[CONTRATISTA PRNCIPAL]],Hoja1!$L$5:$M$9,2,FALSE),"CJV")</f>
        <v>CJV</v>
      </c>
      <c r="S2109" s="9" t="str">
        <f>IF(Tabla2[[#This Row],[EMPRESA]]=Tabla2[[#This Row],[CONTRATISTA PRNCIPAL]],"Principal","Secundaria")</f>
        <v>Principal</v>
      </c>
      <c r="T2109" s="10">
        <f>IFERROR(1/COUNTIF(Tabla2[CONTRATISTA PRNCIPAL],Tabla2[[#This Row],[CONTRATISTA PRNCIPAL]]),0)</f>
        <v>9.7087378640776691E-3</v>
      </c>
      <c r="U2109" s="33">
        <f ca="1">IF(((TODAY()-Tabla2[[#This Row],[FECHA NACIMIENTO]])/365)&lt;18,"Corregir", IF(((TODAY()-Tabla2[[#This Row],[FECHA NACIMIENTO]])/365)&gt;80, "Corregir",ROUNDDOWN(((TODAY()-Tabla2[[#This Row],[FECHA NACIMIENTO]])/365),0)))</f>
        <v>31</v>
      </c>
      <c r="V210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109" s="34" t="str">
        <f ca="1">+IF(Tabla2[[#This Row],[Edad]]="Corregir","Corregir","Ok")</f>
        <v>Ok</v>
      </c>
      <c r="X2109" s="10" t="str">
        <f>+IFERROR(VLOOKUP(Tabla2[[#This Row],[DISTRITO SEGÚN DNI]],Hoja1!$A$2:$B$55,2,FALSE),"No")</f>
        <v>No</v>
      </c>
      <c r="Y2109" s="10" t="str">
        <f>IF(OR(LOWER(Tabla2[[#This Row],[GENERO]])="masculino", LOWER(Tabla2[[#This Row],[GENERO]])="femenino"),"OK","Corregir")</f>
        <v>OK</v>
      </c>
      <c r="Z2109" s="10" t="str">
        <f>+IF(Tabla2[[#This Row],[Nro. DNI / CE]]="","Corregir",IF(LEN(Tabla2[[#This Row],[Nro. DNI / CE]])&gt;=8,"OK","Corregir"))</f>
        <v>OK</v>
      </c>
      <c r="AA2109" s="10">
        <f>COUNTIF(Tabla2[APELLIDOS Y NOMBRES],Tabla2[[#This Row],[APELLIDOS Y NOMBRES]])</f>
        <v>1</v>
      </c>
      <c r="AB2109" t="str">
        <f ca="1">+IFERROR(IF(Tabla2[[#This Row],[FECHA CESE/BAJA]]="","No Aplica",IF(AND(MONTH(Tabla2[[#This Row],[FECHA CESE/BAJA]])=MONTH(TODAY()-30),YEAR(Tabla2[[#This Row],[FECHA CESE/BAJA]])=YEAR(TODAY())),MONTH(TODAY()-30)&amp;"-"&amp;YEAR(TODAY()),"Borrar")),"No aplica")</f>
        <v>No Aplica</v>
      </c>
      <c r="AC2109" t="str">
        <f ca="1">+IFERROR(IF(Tabla2[[#This Row],[FECHA INICIO DE LABORES EN OBRA]]="","No Aplica",IF(AND(MONTH(Tabla2[[#This Row],[FECHA INICIO DE LABORES EN OBRA]])=MONTH(TODAY()-30),YEAR(Tabla2[[#This Row],[FECHA INICIO DE LABORES EN OBRA]])=YEAR(TODAY())),MONTH(TODAY()-30)&amp;"-"&amp;YEAR(TODAY()),"No Aplica")),"No Aplica")</f>
        <v>No Aplica</v>
      </c>
    </row>
    <row r="2110" spans="1:29" x14ac:dyDescent="0.25">
      <c r="A2110" s="2">
        <v>20600579054</v>
      </c>
      <c r="B2110" s="3" t="s">
        <v>9668</v>
      </c>
      <c r="C2110" s="3" t="s">
        <v>9668</v>
      </c>
      <c r="D2110" s="3" t="s">
        <v>8265</v>
      </c>
      <c r="E2110" s="3" t="s">
        <v>9676</v>
      </c>
      <c r="F2110" s="36">
        <v>33289</v>
      </c>
      <c r="G2110" s="3">
        <v>2</v>
      </c>
      <c r="H2110" s="3" t="s">
        <v>2636</v>
      </c>
      <c r="I2110" s="3" t="s">
        <v>8256</v>
      </c>
      <c r="J2110" s="3" t="s">
        <v>8266</v>
      </c>
      <c r="K2110" s="3" t="s">
        <v>2078</v>
      </c>
      <c r="L2110" s="8" t="s">
        <v>9813</v>
      </c>
      <c r="M2110" s="5"/>
      <c r="N2110" s="13" t="s">
        <v>1043</v>
      </c>
      <c r="O2110" s="5">
        <v>45000</v>
      </c>
      <c r="P2110" s="8">
        <v>1</v>
      </c>
      <c r="Q2110" s="9">
        <v>4</v>
      </c>
      <c r="R2110" s="9" t="str">
        <f>IFERROR(VLOOKUP(Tabla2[[#This Row],[CONTRATISTA PRNCIPAL]],Hoja1!$L$5:$M$9,2,FALSE),"CJV")</f>
        <v>CJV</v>
      </c>
      <c r="S2110" s="9" t="str">
        <f>IF(Tabla2[[#This Row],[EMPRESA]]=Tabla2[[#This Row],[CONTRATISTA PRNCIPAL]],"Principal","Secundaria")</f>
        <v>Principal</v>
      </c>
      <c r="T2110" s="10">
        <f>IFERROR(1/COUNTIF(Tabla2[CONTRATISTA PRNCIPAL],Tabla2[[#This Row],[CONTRATISTA PRNCIPAL]]),0)</f>
        <v>9.7087378640776691E-3</v>
      </c>
      <c r="U2110" s="33">
        <f ca="1">IF(((TODAY()-Tabla2[[#This Row],[FECHA NACIMIENTO]])/365)&lt;18,"Corregir", IF(((TODAY()-Tabla2[[#This Row],[FECHA NACIMIENTO]])/365)&gt;80, "Corregir",ROUNDDOWN(((TODAY()-Tabla2[[#This Row],[FECHA NACIMIENTO]])/365),0)))</f>
        <v>32</v>
      </c>
      <c r="V211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110" s="34" t="str">
        <f ca="1">+IF(Tabla2[[#This Row],[Edad]]="Corregir","Corregir","Ok")</f>
        <v>Ok</v>
      </c>
      <c r="X2110" s="10" t="str">
        <f>+IFERROR(VLOOKUP(Tabla2[[#This Row],[DISTRITO SEGÚN DNI]],Hoja1!$A$2:$B$55,2,FALSE),"No")</f>
        <v>ATE</v>
      </c>
      <c r="Y2110" s="10" t="str">
        <f>IF(OR(LOWER(Tabla2[[#This Row],[GENERO]])="masculino", LOWER(Tabla2[[#This Row],[GENERO]])="femenino"),"OK","Corregir")</f>
        <v>OK</v>
      </c>
      <c r="Z2110" s="10" t="str">
        <f>+IF(Tabla2[[#This Row],[Nro. DNI / CE]]="","Corregir",IF(LEN(Tabla2[[#This Row],[Nro. DNI / CE]])&gt;=8,"OK","Corregir"))</f>
        <v>OK</v>
      </c>
      <c r="AA2110" s="10">
        <f>COUNTIF(Tabla2[APELLIDOS Y NOMBRES],Tabla2[[#This Row],[APELLIDOS Y NOMBRES]])</f>
        <v>1</v>
      </c>
      <c r="AB2110" t="str">
        <f ca="1">+IFERROR(IF(Tabla2[[#This Row],[FECHA CESE/BAJA]]="","No Aplica",IF(AND(MONTH(Tabla2[[#This Row],[FECHA CESE/BAJA]])=MONTH(TODAY()-30),YEAR(Tabla2[[#This Row],[FECHA CESE/BAJA]])=YEAR(TODAY())),MONTH(TODAY()-30)&amp;"-"&amp;YEAR(TODAY()),"Borrar")),"No aplica")</f>
        <v>No Aplica</v>
      </c>
      <c r="AC2110" t="str">
        <f ca="1">+IFERROR(IF(Tabla2[[#This Row],[FECHA INICIO DE LABORES EN OBRA]]="","No Aplica",IF(AND(MONTH(Tabla2[[#This Row],[FECHA INICIO DE LABORES EN OBRA]])=MONTH(TODAY()-30),YEAR(Tabla2[[#This Row],[FECHA INICIO DE LABORES EN OBRA]])=YEAR(TODAY())),MONTH(TODAY()-30)&amp;"-"&amp;YEAR(TODAY()),"No Aplica")),"No Aplica")</f>
        <v>No Aplica</v>
      </c>
    </row>
    <row r="2111" spans="1:29" x14ac:dyDescent="0.25">
      <c r="A2111" s="2">
        <v>20600579054</v>
      </c>
      <c r="B2111" s="3" t="s">
        <v>9668</v>
      </c>
      <c r="C2111" s="3" t="s">
        <v>9668</v>
      </c>
      <c r="D2111" s="3" t="s">
        <v>8267</v>
      </c>
      <c r="E2111" s="3" t="s">
        <v>9677</v>
      </c>
      <c r="F2111" s="36">
        <v>23784</v>
      </c>
      <c r="G2111" s="3">
        <v>1</v>
      </c>
      <c r="H2111" s="3" t="s">
        <v>8268</v>
      </c>
      <c r="I2111" s="3" t="s">
        <v>8256</v>
      </c>
      <c r="J2111" s="3" t="s">
        <v>8269</v>
      </c>
      <c r="K2111" s="3" t="s">
        <v>1167</v>
      </c>
      <c r="L2111" s="8" t="s">
        <v>9813</v>
      </c>
      <c r="M2111" s="5"/>
      <c r="N2111" s="13" t="s">
        <v>1043</v>
      </c>
      <c r="O2111" s="5">
        <v>44992</v>
      </c>
      <c r="P2111" s="8">
        <v>1</v>
      </c>
      <c r="Q2111" s="9">
        <v>2</v>
      </c>
      <c r="R2111" s="9" t="str">
        <f>IFERROR(VLOOKUP(Tabla2[[#This Row],[CONTRATISTA PRNCIPAL]],Hoja1!$L$5:$M$9,2,FALSE),"CJV")</f>
        <v>CJV</v>
      </c>
      <c r="S2111" s="9" t="str">
        <f>IF(Tabla2[[#This Row],[EMPRESA]]=Tabla2[[#This Row],[CONTRATISTA PRNCIPAL]],"Principal","Secundaria")</f>
        <v>Principal</v>
      </c>
      <c r="T2111" s="10">
        <f>IFERROR(1/COUNTIF(Tabla2[CONTRATISTA PRNCIPAL],Tabla2[[#This Row],[CONTRATISTA PRNCIPAL]]),0)</f>
        <v>9.7087378640776691E-3</v>
      </c>
      <c r="U2111" s="33">
        <f ca="1">IF(((TODAY()-Tabla2[[#This Row],[FECHA NACIMIENTO]])/365)&lt;18,"Corregir", IF(((TODAY()-Tabla2[[#This Row],[FECHA NACIMIENTO]])/365)&gt;80, "Corregir",ROUNDDOWN(((TODAY()-Tabla2[[#This Row],[FECHA NACIMIENTO]])/365),0)))</f>
        <v>58</v>
      </c>
      <c r="V211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111" s="34" t="str">
        <f ca="1">+IF(Tabla2[[#This Row],[Edad]]="Corregir","Corregir","Ok")</f>
        <v>Ok</v>
      </c>
      <c r="X2111" s="10" t="str">
        <f>+IFERROR(VLOOKUP(Tabla2[[#This Row],[DISTRITO SEGÚN DNI]],Hoja1!$A$2:$B$55,2,FALSE),"No")</f>
        <v>No</v>
      </c>
      <c r="Y2111" s="10" t="str">
        <f>IF(OR(LOWER(Tabla2[[#This Row],[GENERO]])="masculino", LOWER(Tabla2[[#This Row],[GENERO]])="femenino"),"OK","Corregir")</f>
        <v>OK</v>
      </c>
      <c r="Z2111" s="10" t="str">
        <f>+IF(Tabla2[[#This Row],[Nro. DNI / CE]]="","Corregir",IF(LEN(Tabla2[[#This Row],[Nro. DNI / CE]])&gt;=8,"OK","Corregir"))</f>
        <v>OK</v>
      </c>
      <c r="AA2111" s="10">
        <f>COUNTIF(Tabla2[APELLIDOS Y NOMBRES],Tabla2[[#This Row],[APELLIDOS Y NOMBRES]])</f>
        <v>1</v>
      </c>
      <c r="AB2111" t="str">
        <f ca="1">+IFERROR(IF(Tabla2[[#This Row],[FECHA CESE/BAJA]]="","No Aplica",IF(AND(MONTH(Tabla2[[#This Row],[FECHA CESE/BAJA]])=MONTH(TODAY()-30),YEAR(Tabla2[[#This Row],[FECHA CESE/BAJA]])=YEAR(TODAY())),MONTH(TODAY()-30)&amp;"-"&amp;YEAR(TODAY()),"Borrar")),"No aplica")</f>
        <v>No Aplica</v>
      </c>
      <c r="AC2111" t="str">
        <f ca="1">+IFERROR(IF(Tabla2[[#This Row],[FECHA INICIO DE LABORES EN OBRA]]="","No Aplica",IF(AND(MONTH(Tabla2[[#This Row],[FECHA INICIO DE LABORES EN OBRA]])=MONTH(TODAY()-30),YEAR(Tabla2[[#This Row],[FECHA INICIO DE LABORES EN OBRA]])=YEAR(TODAY())),MONTH(TODAY()-30)&amp;"-"&amp;YEAR(TODAY()),"No Aplica")),"No Aplica")</f>
        <v>No Aplica</v>
      </c>
    </row>
    <row r="2112" spans="1:29" x14ac:dyDescent="0.25">
      <c r="A2112" s="2">
        <v>20600579054</v>
      </c>
      <c r="B2112" s="3" t="s">
        <v>9668</v>
      </c>
      <c r="C2112" s="3" t="s">
        <v>9668</v>
      </c>
      <c r="D2112" s="3" t="s">
        <v>8272</v>
      </c>
      <c r="E2112" s="3" t="s">
        <v>9679</v>
      </c>
      <c r="F2112" s="36">
        <v>35828</v>
      </c>
      <c r="G2112" s="3">
        <v>2</v>
      </c>
      <c r="H2112" s="3" t="s">
        <v>2636</v>
      </c>
      <c r="I2112" s="3" t="s">
        <v>4424</v>
      </c>
      <c r="J2112" s="3" t="s">
        <v>8273</v>
      </c>
      <c r="K2112" s="3" t="s">
        <v>1481</v>
      </c>
      <c r="L2112" s="8" t="s">
        <v>9813</v>
      </c>
      <c r="M2112" s="5"/>
      <c r="N2112" s="13" t="s">
        <v>1043</v>
      </c>
      <c r="O2112" s="5">
        <v>44992</v>
      </c>
      <c r="P2112" s="8">
        <v>1</v>
      </c>
      <c r="Q2112" s="9">
        <v>4</v>
      </c>
      <c r="R2112" s="9" t="str">
        <f>IFERROR(VLOOKUP(Tabla2[[#This Row],[CONTRATISTA PRNCIPAL]],Hoja1!$L$5:$M$9,2,FALSE),"CJV")</f>
        <v>CJV</v>
      </c>
      <c r="S2112" s="9" t="str">
        <f>IF(Tabla2[[#This Row],[EMPRESA]]=Tabla2[[#This Row],[CONTRATISTA PRNCIPAL]],"Principal","Secundaria")</f>
        <v>Principal</v>
      </c>
      <c r="T2112" s="10">
        <f>IFERROR(1/COUNTIF(Tabla2[CONTRATISTA PRNCIPAL],Tabla2[[#This Row],[CONTRATISTA PRNCIPAL]]),0)</f>
        <v>9.7087378640776691E-3</v>
      </c>
      <c r="U2112" s="33">
        <f ca="1">IF(((TODAY()-Tabla2[[#This Row],[FECHA NACIMIENTO]])/365)&lt;18,"Corregir", IF(((TODAY()-Tabla2[[#This Row],[FECHA NACIMIENTO]])/365)&gt;80, "Corregir",ROUNDDOWN(((TODAY()-Tabla2[[#This Row],[FECHA NACIMIENTO]])/365),0)))</f>
        <v>25</v>
      </c>
      <c r="V211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112" s="34" t="str">
        <f ca="1">+IF(Tabla2[[#This Row],[Edad]]="Corregir","Corregir","Ok")</f>
        <v>Ok</v>
      </c>
      <c r="X2112" s="10" t="str">
        <f>+IFERROR(VLOOKUP(Tabla2[[#This Row],[DISTRITO SEGÚN DNI]],Hoja1!$A$2:$B$55,2,FALSE),"No")</f>
        <v>No</v>
      </c>
      <c r="Y2112" s="10" t="str">
        <f>IF(OR(LOWER(Tabla2[[#This Row],[GENERO]])="masculino", LOWER(Tabla2[[#This Row],[GENERO]])="femenino"),"OK","Corregir")</f>
        <v>OK</v>
      </c>
      <c r="Z2112" s="10" t="str">
        <f>+IF(Tabla2[[#This Row],[Nro. DNI / CE]]="","Corregir",IF(LEN(Tabla2[[#This Row],[Nro. DNI / CE]])&gt;=8,"OK","Corregir"))</f>
        <v>OK</v>
      </c>
      <c r="AA2112" s="10">
        <f>COUNTIF(Tabla2[APELLIDOS Y NOMBRES],Tabla2[[#This Row],[APELLIDOS Y NOMBRES]])</f>
        <v>1</v>
      </c>
      <c r="AB2112" t="str">
        <f ca="1">+IFERROR(IF(Tabla2[[#This Row],[FECHA CESE/BAJA]]="","No Aplica",IF(AND(MONTH(Tabla2[[#This Row],[FECHA CESE/BAJA]])=MONTH(TODAY()-30),YEAR(Tabla2[[#This Row],[FECHA CESE/BAJA]])=YEAR(TODAY())),MONTH(TODAY()-30)&amp;"-"&amp;YEAR(TODAY()),"Borrar")),"No aplica")</f>
        <v>No Aplica</v>
      </c>
      <c r="AC2112" t="str">
        <f ca="1">+IFERROR(IF(Tabla2[[#This Row],[FECHA INICIO DE LABORES EN OBRA]]="","No Aplica",IF(AND(MONTH(Tabla2[[#This Row],[FECHA INICIO DE LABORES EN OBRA]])=MONTH(TODAY()-30),YEAR(Tabla2[[#This Row],[FECHA INICIO DE LABORES EN OBRA]])=YEAR(TODAY())),MONTH(TODAY()-30)&amp;"-"&amp;YEAR(TODAY()),"No Aplica")),"No Aplica")</f>
        <v>No Aplica</v>
      </c>
    </row>
    <row r="2113" spans="1:29" x14ac:dyDescent="0.25">
      <c r="A2113" s="2">
        <v>20600579054</v>
      </c>
      <c r="B2113" s="3" t="s">
        <v>9668</v>
      </c>
      <c r="C2113" s="3" t="s">
        <v>9668</v>
      </c>
      <c r="D2113" s="3" t="s">
        <v>8276</v>
      </c>
      <c r="E2113" s="3" t="s">
        <v>9681</v>
      </c>
      <c r="F2113" s="36">
        <v>31465</v>
      </c>
      <c r="G2113" s="3">
        <v>2</v>
      </c>
      <c r="H2113" s="3" t="s">
        <v>2636</v>
      </c>
      <c r="I2113" s="3" t="s">
        <v>7351</v>
      </c>
      <c r="J2113" s="3" t="s">
        <v>8277</v>
      </c>
      <c r="K2113" s="3" t="s">
        <v>3073</v>
      </c>
      <c r="L2113" s="8" t="s">
        <v>9813</v>
      </c>
      <c r="M2113" s="5"/>
      <c r="N2113" s="13" t="s">
        <v>1043</v>
      </c>
      <c r="O2113" s="5">
        <v>44990</v>
      </c>
      <c r="P2113" s="8">
        <v>1</v>
      </c>
      <c r="Q2113" s="9">
        <v>4</v>
      </c>
      <c r="R2113" s="9" t="str">
        <f>IFERROR(VLOOKUP(Tabla2[[#This Row],[CONTRATISTA PRNCIPAL]],Hoja1!$L$5:$M$9,2,FALSE),"CJV")</f>
        <v>CJV</v>
      </c>
      <c r="S2113" s="9" t="str">
        <f>IF(Tabla2[[#This Row],[EMPRESA]]=Tabla2[[#This Row],[CONTRATISTA PRNCIPAL]],"Principal","Secundaria")</f>
        <v>Principal</v>
      </c>
      <c r="T2113" s="10">
        <f>IFERROR(1/COUNTIF(Tabla2[CONTRATISTA PRNCIPAL],Tabla2[[#This Row],[CONTRATISTA PRNCIPAL]]),0)</f>
        <v>9.7087378640776691E-3</v>
      </c>
      <c r="U2113" s="33">
        <f ca="1">IF(((TODAY()-Tabla2[[#This Row],[FECHA NACIMIENTO]])/365)&lt;18,"Corregir", IF(((TODAY()-Tabla2[[#This Row],[FECHA NACIMIENTO]])/365)&gt;80, "Corregir",ROUNDDOWN(((TODAY()-Tabla2[[#This Row],[FECHA NACIMIENTO]])/365),0)))</f>
        <v>37</v>
      </c>
      <c r="V211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113" s="34" t="str">
        <f ca="1">+IF(Tabla2[[#This Row],[Edad]]="Corregir","Corregir","Ok")</f>
        <v>Ok</v>
      </c>
      <c r="X2113" s="10" t="str">
        <f>+IFERROR(VLOOKUP(Tabla2[[#This Row],[DISTRITO SEGÚN DNI]],Hoja1!$A$2:$B$55,2,FALSE),"No")</f>
        <v>No</v>
      </c>
      <c r="Y2113" s="10" t="str">
        <f>IF(OR(LOWER(Tabla2[[#This Row],[GENERO]])="masculino", LOWER(Tabla2[[#This Row],[GENERO]])="femenino"),"OK","Corregir")</f>
        <v>OK</v>
      </c>
      <c r="Z2113" s="10" t="str">
        <f>+IF(Tabla2[[#This Row],[Nro. DNI / CE]]="","Corregir",IF(LEN(Tabla2[[#This Row],[Nro. DNI / CE]])&gt;=8,"OK","Corregir"))</f>
        <v>OK</v>
      </c>
      <c r="AA2113" s="10">
        <f>COUNTIF(Tabla2[APELLIDOS Y NOMBRES],Tabla2[[#This Row],[APELLIDOS Y NOMBRES]])</f>
        <v>1</v>
      </c>
      <c r="AB2113" t="str">
        <f ca="1">+IFERROR(IF(Tabla2[[#This Row],[FECHA CESE/BAJA]]="","No Aplica",IF(AND(MONTH(Tabla2[[#This Row],[FECHA CESE/BAJA]])=MONTH(TODAY()-30),YEAR(Tabla2[[#This Row],[FECHA CESE/BAJA]])=YEAR(TODAY())),MONTH(TODAY()-30)&amp;"-"&amp;YEAR(TODAY()),"Borrar")),"No aplica")</f>
        <v>No Aplica</v>
      </c>
      <c r="AC2113" t="str">
        <f ca="1">+IFERROR(IF(Tabla2[[#This Row],[FECHA INICIO DE LABORES EN OBRA]]="","No Aplica",IF(AND(MONTH(Tabla2[[#This Row],[FECHA INICIO DE LABORES EN OBRA]])=MONTH(TODAY()-30),YEAR(Tabla2[[#This Row],[FECHA INICIO DE LABORES EN OBRA]])=YEAR(TODAY())),MONTH(TODAY()-30)&amp;"-"&amp;YEAR(TODAY()),"No Aplica")),"No Aplica")</f>
        <v>No Aplica</v>
      </c>
    </row>
    <row r="2114" spans="1:29" x14ac:dyDescent="0.25">
      <c r="A2114" s="2">
        <v>20600579054</v>
      </c>
      <c r="B2114" s="3" t="s">
        <v>9668</v>
      </c>
      <c r="C2114" s="3" t="s">
        <v>9668</v>
      </c>
      <c r="D2114" s="3" t="s">
        <v>8278</v>
      </c>
      <c r="E2114" s="3" t="s">
        <v>9682</v>
      </c>
      <c r="F2114" s="36">
        <v>29745</v>
      </c>
      <c r="G2114" s="3">
        <v>2</v>
      </c>
      <c r="H2114" s="3" t="s">
        <v>2636</v>
      </c>
      <c r="I2114" s="3" t="s">
        <v>6070</v>
      </c>
      <c r="J2114" s="3" t="s">
        <v>8279</v>
      </c>
      <c r="K2114" s="3" t="s">
        <v>1481</v>
      </c>
      <c r="L2114" s="8" t="s">
        <v>9813</v>
      </c>
      <c r="M2114" s="5"/>
      <c r="N2114" s="13" t="s">
        <v>1043</v>
      </c>
      <c r="O2114" s="5">
        <v>44995</v>
      </c>
      <c r="P2114" s="8">
        <v>1</v>
      </c>
      <c r="Q2114" s="9">
        <v>4</v>
      </c>
      <c r="R2114" s="9" t="str">
        <f>IFERROR(VLOOKUP(Tabla2[[#This Row],[CONTRATISTA PRNCIPAL]],Hoja1!$L$5:$M$9,2,FALSE),"CJV")</f>
        <v>CJV</v>
      </c>
      <c r="S2114" s="9" t="str">
        <f>IF(Tabla2[[#This Row],[EMPRESA]]=Tabla2[[#This Row],[CONTRATISTA PRNCIPAL]],"Principal","Secundaria")</f>
        <v>Principal</v>
      </c>
      <c r="T2114" s="10">
        <f>IFERROR(1/COUNTIF(Tabla2[CONTRATISTA PRNCIPAL],Tabla2[[#This Row],[CONTRATISTA PRNCIPAL]]),0)</f>
        <v>9.7087378640776691E-3</v>
      </c>
      <c r="U2114" s="33">
        <f ca="1">IF(((TODAY()-Tabla2[[#This Row],[FECHA NACIMIENTO]])/365)&lt;18,"Corregir", IF(((TODAY()-Tabla2[[#This Row],[FECHA NACIMIENTO]])/365)&gt;80, "Corregir",ROUNDDOWN(((TODAY()-Tabla2[[#This Row],[FECHA NACIMIENTO]])/365),0)))</f>
        <v>42</v>
      </c>
      <c r="V211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114" s="34" t="str">
        <f ca="1">+IF(Tabla2[[#This Row],[Edad]]="Corregir","Corregir","Ok")</f>
        <v>Ok</v>
      </c>
      <c r="X2114" s="10" t="str">
        <f>+IFERROR(VLOOKUP(Tabla2[[#This Row],[DISTRITO SEGÚN DNI]],Hoja1!$A$2:$B$55,2,FALSE),"No")</f>
        <v>No</v>
      </c>
      <c r="Y2114" s="10" t="str">
        <f>IF(OR(LOWER(Tabla2[[#This Row],[GENERO]])="masculino", LOWER(Tabla2[[#This Row],[GENERO]])="femenino"),"OK","Corregir")</f>
        <v>OK</v>
      </c>
      <c r="Z2114" s="10" t="str">
        <f>+IF(Tabla2[[#This Row],[Nro. DNI / CE]]="","Corregir",IF(LEN(Tabla2[[#This Row],[Nro. DNI / CE]])&gt;=8,"OK","Corregir"))</f>
        <v>OK</v>
      </c>
      <c r="AA2114" s="10">
        <f>COUNTIF(Tabla2[APELLIDOS Y NOMBRES],Tabla2[[#This Row],[APELLIDOS Y NOMBRES]])</f>
        <v>1</v>
      </c>
      <c r="AB2114" t="str">
        <f ca="1">+IFERROR(IF(Tabla2[[#This Row],[FECHA CESE/BAJA]]="","No Aplica",IF(AND(MONTH(Tabla2[[#This Row],[FECHA CESE/BAJA]])=MONTH(TODAY()-30),YEAR(Tabla2[[#This Row],[FECHA CESE/BAJA]])=YEAR(TODAY())),MONTH(TODAY()-30)&amp;"-"&amp;YEAR(TODAY()),"Borrar")),"No aplica")</f>
        <v>No Aplica</v>
      </c>
      <c r="AC2114" t="str">
        <f ca="1">+IFERROR(IF(Tabla2[[#This Row],[FECHA INICIO DE LABORES EN OBRA]]="","No Aplica",IF(AND(MONTH(Tabla2[[#This Row],[FECHA INICIO DE LABORES EN OBRA]])=MONTH(TODAY()-30),YEAR(Tabla2[[#This Row],[FECHA INICIO DE LABORES EN OBRA]])=YEAR(TODAY())),MONTH(TODAY()-30)&amp;"-"&amp;YEAR(TODAY()),"No Aplica")),"No Aplica")</f>
        <v>No Aplica</v>
      </c>
    </row>
    <row r="2115" spans="1:29" x14ac:dyDescent="0.25">
      <c r="A2115" s="2">
        <v>20600579054</v>
      </c>
      <c r="B2115" s="3" t="s">
        <v>9668</v>
      </c>
      <c r="C2115" s="3" t="s">
        <v>9668</v>
      </c>
      <c r="D2115" s="3" t="s">
        <v>8280</v>
      </c>
      <c r="E2115" s="3" t="s">
        <v>9683</v>
      </c>
      <c r="F2115" s="36">
        <v>31155</v>
      </c>
      <c r="G2115" s="3">
        <v>2</v>
      </c>
      <c r="H2115" s="3" t="s">
        <v>1469</v>
      </c>
      <c r="I2115" s="3" t="s">
        <v>6070</v>
      </c>
      <c r="J2115" s="3" t="s">
        <v>8281</v>
      </c>
      <c r="K2115" s="3" t="s">
        <v>1481</v>
      </c>
      <c r="L2115" s="8" t="s">
        <v>9813</v>
      </c>
      <c r="M2115" s="5"/>
      <c r="N2115" s="13" t="s">
        <v>1043</v>
      </c>
      <c r="O2115" s="5">
        <v>44996</v>
      </c>
      <c r="P2115" s="8">
        <v>1</v>
      </c>
      <c r="Q2115" s="9">
        <v>4</v>
      </c>
      <c r="R2115" s="9" t="str">
        <f>IFERROR(VLOOKUP(Tabla2[[#This Row],[CONTRATISTA PRNCIPAL]],Hoja1!$L$5:$M$9,2,FALSE),"CJV")</f>
        <v>CJV</v>
      </c>
      <c r="S2115" s="9" t="str">
        <f>IF(Tabla2[[#This Row],[EMPRESA]]=Tabla2[[#This Row],[CONTRATISTA PRNCIPAL]],"Principal","Secundaria")</f>
        <v>Principal</v>
      </c>
      <c r="T2115" s="10">
        <f>IFERROR(1/COUNTIF(Tabla2[CONTRATISTA PRNCIPAL],Tabla2[[#This Row],[CONTRATISTA PRNCIPAL]]),0)</f>
        <v>9.7087378640776691E-3</v>
      </c>
      <c r="U2115" s="33">
        <f ca="1">IF(((TODAY()-Tabla2[[#This Row],[FECHA NACIMIENTO]])/365)&lt;18,"Corregir", IF(((TODAY()-Tabla2[[#This Row],[FECHA NACIMIENTO]])/365)&gt;80, "Corregir",ROUNDDOWN(((TODAY()-Tabla2[[#This Row],[FECHA NACIMIENTO]])/365),0)))</f>
        <v>38</v>
      </c>
      <c r="V211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115" s="34" t="str">
        <f ca="1">+IF(Tabla2[[#This Row],[Edad]]="Corregir","Corregir","Ok")</f>
        <v>Ok</v>
      </c>
      <c r="X2115" s="10" t="str">
        <f>+IFERROR(VLOOKUP(Tabla2[[#This Row],[DISTRITO SEGÚN DNI]],Hoja1!$A$2:$B$55,2,FALSE),"No")</f>
        <v>No</v>
      </c>
      <c r="Y2115" s="10" t="str">
        <f>IF(OR(LOWER(Tabla2[[#This Row],[GENERO]])="masculino", LOWER(Tabla2[[#This Row],[GENERO]])="femenino"),"OK","Corregir")</f>
        <v>OK</v>
      </c>
      <c r="Z2115" s="10" t="str">
        <f>+IF(Tabla2[[#This Row],[Nro. DNI / CE]]="","Corregir",IF(LEN(Tabla2[[#This Row],[Nro. DNI / CE]])&gt;=8,"OK","Corregir"))</f>
        <v>OK</v>
      </c>
      <c r="AA2115" s="10">
        <f>COUNTIF(Tabla2[APELLIDOS Y NOMBRES],Tabla2[[#This Row],[APELLIDOS Y NOMBRES]])</f>
        <v>1</v>
      </c>
      <c r="AB2115" t="str">
        <f ca="1">+IFERROR(IF(Tabla2[[#This Row],[FECHA CESE/BAJA]]="","No Aplica",IF(AND(MONTH(Tabla2[[#This Row],[FECHA CESE/BAJA]])=MONTH(TODAY()-30),YEAR(Tabla2[[#This Row],[FECHA CESE/BAJA]])=YEAR(TODAY())),MONTH(TODAY()-30)&amp;"-"&amp;YEAR(TODAY()),"Borrar")),"No aplica")</f>
        <v>No Aplica</v>
      </c>
      <c r="AC2115" t="str">
        <f ca="1">+IFERROR(IF(Tabla2[[#This Row],[FECHA INICIO DE LABORES EN OBRA]]="","No Aplica",IF(AND(MONTH(Tabla2[[#This Row],[FECHA INICIO DE LABORES EN OBRA]])=MONTH(TODAY()-30),YEAR(Tabla2[[#This Row],[FECHA INICIO DE LABORES EN OBRA]])=YEAR(TODAY())),MONTH(TODAY()-30)&amp;"-"&amp;YEAR(TODAY()),"No Aplica")),"No Aplica")</f>
        <v>No Aplica</v>
      </c>
    </row>
    <row r="2116" spans="1:29" x14ac:dyDescent="0.25">
      <c r="A2116" s="2">
        <v>20600579054</v>
      </c>
      <c r="B2116" s="3" t="s">
        <v>9668</v>
      </c>
      <c r="C2116" s="3" t="s">
        <v>9668</v>
      </c>
      <c r="D2116" s="3" t="s">
        <v>8282</v>
      </c>
      <c r="E2116" s="3" t="s">
        <v>9684</v>
      </c>
      <c r="F2116" s="36">
        <v>37293</v>
      </c>
      <c r="G2116" s="3">
        <v>2</v>
      </c>
      <c r="H2116" s="3" t="s">
        <v>1453</v>
      </c>
      <c r="I2116" s="3" t="s">
        <v>6070</v>
      </c>
      <c r="J2116" s="3" t="s">
        <v>8283</v>
      </c>
      <c r="K2116" s="3" t="s">
        <v>1481</v>
      </c>
      <c r="L2116" s="8" t="s">
        <v>9813</v>
      </c>
      <c r="M2116" s="5"/>
      <c r="N2116" s="13" t="s">
        <v>1043</v>
      </c>
      <c r="O2116" s="5">
        <v>44998</v>
      </c>
      <c r="P2116" s="8">
        <v>1</v>
      </c>
      <c r="Q2116" s="9">
        <v>4</v>
      </c>
      <c r="R2116" s="9" t="str">
        <f>IFERROR(VLOOKUP(Tabla2[[#This Row],[CONTRATISTA PRNCIPAL]],Hoja1!$L$5:$M$9,2,FALSE),"CJV")</f>
        <v>CJV</v>
      </c>
      <c r="S2116" s="9" t="str">
        <f>IF(Tabla2[[#This Row],[EMPRESA]]=Tabla2[[#This Row],[CONTRATISTA PRNCIPAL]],"Principal","Secundaria")</f>
        <v>Principal</v>
      </c>
      <c r="T2116" s="10">
        <f>IFERROR(1/COUNTIF(Tabla2[CONTRATISTA PRNCIPAL],Tabla2[[#This Row],[CONTRATISTA PRNCIPAL]]),0)</f>
        <v>9.7087378640776691E-3</v>
      </c>
      <c r="U2116" s="33">
        <f ca="1">IF(((TODAY()-Tabla2[[#This Row],[FECHA NACIMIENTO]])/365)&lt;18,"Corregir", IF(((TODAY()-Tabla2[[#This Row],[FECHA NACIMIENTO]])/365)&gt;80, "Corregir",ROUNDDOWN(((TODAY()-Tabla2[[#This Row],[FECHA NACIMIENTO]])/365),0)))</f>
        <v>21</v>
      </c>
      <c r="V211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2116" s="34" t="str">
        <f ca="1">+IF(Tabla2[[#This Row],[Edad]]="Corregir","Corregir","Ok")</f>
        <v>Ok</v>
      </c>
      <c r="X2116" s="10" t="str">
        <f>+IFERROR(VLOOKUP(Tabla2[[#This Row],[DISTRITO SEGÚN DNI]],Hoja1!$A$2:$B$55,2,FALSE),"No")</f>
        <v>No</v>
      </c>
      <c r="Y2116" s="10" t="str">
        <f>IF(OR(LOWER(Tabla2[[#This Row],[GENERO]])="masculino", LOWER(Tabla2[[#This Row],[GENERO]])="femenino"),"OK","Corregir")</f>
        <v>OK</v>
      </c>
      <c r="Z2116" s="10" t="str">
        <f>+IF(Tabla2[[#This Row],[Nro. DNI / CE]]="","Corregir",IF(LEN(Tabla2[[#This Row],[Nro. DNI / CE]])&gt;=8,"OK","Corregir"))</f>
        <v>OK</v>
      </c>
      <c r="AA2116" s="10">
        <f>COUNTIF(Tabla2[APELLIDOS Y NOMBRES],Tabla2[[#This Row],[APELLIDOS Y NOMBRES]])</f>
        <v>1</v>
      </c>
      <c r="AB2116" t="str">
        <f ca="1">+IFERROR(IF(Tabla2[[#This Row],[FECHA CESE/BAJA]]="","No Aplica",IF(AND(MONTH(Tabla2[[#This Row],[FECHA CESE/BAJA]])=MONTH(TODAY()-30),YEAR(Tabla2[[#This Row],[FECHA CESE/BAJA]])=YEAR(TODAY())),MONTH(TODAY()-30)&amp;"-"&amp;YEAR(TODAY()),"Borrar")),"No aplica")</f>
        <v>No Aplica</v>
      </c>
      <c r="AC2116" t="str">
        <f ca="1">+IFERROR(IF(Tabla2[[#This Row],[FECHA INICIO DE LABORES EN OBRA]]="","No Aplica",IF(AND(MONTH(Tabla2[[#This Row],[FECHA INICIO DE LABORES EN OBRA]])=MONTH(TODAY()-30),YEAR(Tabla2[[#This Row],[FECHA INICIO DE LABORES EN OBRA]])=YEAR(TODAY())),MONTH(TODAY()-30)&amp;"-"&amp;YEAR(TODAY()),"No Aplica")),"No Aplica")</f>
        <v>No Aplica</v>
      </c>
    </row>
    <row r="2117" spans="1:29" x14ac:dyDescent="0.25">
      <c r="A2117" s="2">
        <v>20600579054</v>
      </c>
      <c r="B2117" s="3" t="s">
        <v>9668</v>
      </c>
      <c r="C2117" s="3" t="s">
        <v>9668</v>
      </c>
      <c r="D2117" s="3" t="s">
        <v>8284</v>
      </c>
      <c r="E2117" s="3" t="s">
        <v>9685</v>
      </c>
      <c r="F2117" s="36">
        <v>35433</v>
      </c>
      <c r="G2117" s="3">
        <v>2</v>
      </c>
      <c r="H2117" s="3" t="s">
        <v>1453</v>
      </c>
      <c r="I2117" s="3" t="s">
        <v>6070</v>
      </c>
      <c r="J2117" s="3" t="s">
        <v>8285</v>
      </c>
      <c r="K2117" s="3" t="s">
        <v>2450</v>
      </c>
      <c r="L2117" s="8" t="s">
        <v>9813</v>
      </c>
      <c r="M2117" s="5"/>
      <c r="N2117" s="13" t="s">
        <v>1043</v>
      </c>
      <c r="O2117" s="5">
        <v>45000</v>
      </c>
      <c r="P2117" s="8">
        <v>1</v>
      </c>
      <c r="Q2117" s="9">
        <v>4</v>
      </c>
      <c r="R2117" s="9" t="str">
        <f>IFERROR(VLOOKUP(Tabla2[[#This Row],[CONTRATISTA PRNCIPAL]],Hoja1!$L$5:$M$9,2,FALSE),"CJV")</f>
        <v>CJV</v>
      </c>
      <c r="S2117" s="9" t="str">
        <f>IF(Tabla2[[#This Row],[EMPRESA]]=Tabla2[[#This Row],[CONTRATISTA PRNCIPAL]],"Principal","Secundaria")</f>
        <v>Principal</v>
      </c>
      <c r="T2117" s="10">
        <f>IFERROR(1/COUNTIF(Tabla2[CONTRATISTA PRNCIPAL],Tabla2[[#This Row],[CONTRATISTA PRNCIPAL]]),0)</f>
        <v>9.7087378640776691E-3</v>
      </c>
      <c r="U2117" s="33">
        <f ca="1">IF(((TODAY()-Tabla2[[#This Row],[FECHA NACIMIENTO]])/365)&lt;18,"Corregir", IF(((TODAY()-Tabla2[[#This Row],[FECHA NACIMIENTO]])/365)&gt;80, "Corregir",ROUNDDOWN(((TODAY()-Tabla2[[#This Row],[FECHA NACIMIENTO]])/365),0)))</f>
        <v>26</v>
      </c>
      <c r="V211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117" s="34" t="str">
        <f ca="1">+IF(Tabla2[[#This Row],[Edad]]="Corregir","Corregir","Ok")</f>
        <v>Ok</v>
      </c>
      <c r="X2117" s="10" t="str">
        <f>+IFERROR(VLOOKUP(Tabla2[[#This Row],[DISTRITO SEGÚN DNI]],Hoja1!$A$2:$B$55,2,FALSE),"No")</f>
        <v>No</v>
      </c>
      <c r="Y2117" s="10" t="str">
        <f>IF(OR(LOWER(Tabla2[[#This Row],[GENERO]])="masculino", LOWER(Tabla2[[#This Row],[GENERO]])="femenino"),"OK","Corregir")</f>
        <v>OK</v>
      </c>
      <c r="Z2117" s="10" t="str">
        <f>+IF(Tabla2[[#This Row],[Nro. DNI / CE]]="","Corregir",IF(LEN(Tabla2[[#This Row],[Nro. DNI / CE]])&gt;=8,"OK","Corregir"))</f>
        <v>OK</v>
      </c>
      <c r="AA2117" s="10">
        <f>COUNTIF(Tabla2[APELLIDOS Y NOMBRES],Tabla2[[#This Row],[APELLIDOS Y NOMBRES]])</f>
        <v>1</v>
      </c>
      <c r="AB2117" t="str">
        <f ca="1">+IFERROR(IF(Tabla2[[#This Row],[FECHA CESE/BAJA]]="","No Aplica",IF(AND(MONTH(Tabla2[[#This Row],[FECHA CESE/BAJA]])=MONTH(TODAY()-30),YEAR(Tabla2[[#This Row],[FECHA CESE/BAJA]])=YEAR(TODAY())),MONTH(TODAY()-30)&amp;"-"&amp;YEAR(TODAY()),"Borrar")),"No aplica")</f>
        <v>No Aplica</v>
      </c>
      <c r="AC2117" t="str">
        <f ca="1">+IFERROR(IF(Tabla2[[#This Row],[FECHA INICIO DE LABORES EN OBRA]]="","No Aplica",IF(AND(MONTH(Tabla2[[#This Row],[FECHA INICIO DE LABORES EN OBRA]])=MONTH(TODAY()-30),YEAR(Tabla2[[#This Row],[FECHA INICIO DE LABORES EN OBRA]])=YEAR(TODAY())),MONTH(TODAY()-30)&amp;"-"&amp;YEAR(TODAY()),"No Aplica")),"No Aplica")</f>
        <v>No Aplica</v>
      </c>
    </row>
    <row r="2118" spans="1:29" x14ac:dyDescent="0.25">
      <c r="A2118" s="2">
        <v>20600579054</v>
      </c>
      <c r="B2118" s="3" t="s">
        <v>9668</v>
      </c>
      <c r="C2118" s="3" t="s">
        <v>9668</v>
      </c>
      <c r="D2118" s="3" t="s">
        <v>8286</v>
      </c>
      <c r="E2118" s="3" t="s">
        <v>9686</v>
      </c>
      <c r="F2118" s="36">
        <v>35756</v>
      </c>
      <c r="G2118" s="3">
        <v>2</v>
      </c>
      <c r="H2118" s="3" t="s">
        <v>1453</v>
      </c>
      <c r="I2118" s="3" t="s">
        <v>6070</v>
      </c>
      <c r="J2118" s="3" t="s">
        <v>8287</v>
      </c>
      <c r="K2118" s="3" t="s">
        <v>2450</v>
      </c>
      <c r="L2118" s="8" t="s">
        <v>9813</v>
      </c>
      <c r="M2118" s="5"/>
      <c r="N2118" s="13" t="s">
        <v>1043</v>
      </c>
      <c r="O2118" s="5">
        <v>45000</v>
      </c>
      <c r="P2118" s="8">
        <v>1</v>
      </c>
      <c r="Q2118" s="9">
        <v>4</v>
      </c>
      <c r="R2118" s="9" t="str">
        <f>IFERROR(VLOOKUP(Tabla2[[#This Row],[CONTRATISTA PRNCIPAL]],Hoja1!$L$5:$M$9,2,FALSE),"CJV")</f>
        <v>CJV</v>
      </c>
      <c r="S2118" s="9" t="str">
        <f>IF(Tabla2[[#This Row],[EMPRESA]]=Tabla2[[#This Row],[CONTRATISTA PRNCIPAL]],"Principal","Secundaria")</f>
        <v>Principal</v>
      </c>
      <c r="T2118" s="10">
        <f>IFERROR(1/COUNTIF(Tabla2[CONTRATISTA PRNCIPAL],Tabla2[[#This Row],[CONTRATISTA PRNCIPAL]]),0)</f>
        <v>9.7087378640776691E-3</v>
      </c>
      <c r="U2118" s="33">
        <f ca="1">IF(((TODAY()-Tabla2[[#This Row],[FECHA NACIMIENTO]])/365)&lt;18,"Corregir", IF(((TODAY()-Tabla2[[#This Row],[FECHA NACIMIENTO]])/365)&gt;80, "Corregir",ROUNDDOWN(((TODAY()-Tabla2[[#This Row],[FECHA NACIMIENTO]])/365),0)))</f>
        <v>25</v>
      </c>
      <c r="V211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118" s="34" t="str">
        <f ca="1">+IF(Tabla2[[#This Row],[Edad]]="Corregir","Corregir","Ok")</f>
        <v>Ok</v>
      </c>
      <c r="X2118" s="10" t="str">
        <f>+IFERROR(VLOOKUP(Tabla2[[#This Row],[DISTRITO SEGÚN DNI]],Hoja1!$A$2:$B$55,2,FALSE),"No")</f>
        <v>No</v>
      </c>
      <c r="Y2118" s="10" t="str">
        <f>IF(OR(LOWER(Tabla2[[#This Row],[GENERO]])="masculino", LOWER(Tabla2[[#This Row],[GENERO]])="femenino"),"OK","Corregir")</f>
        <v>OK</v>
      </c>
      <c r="Z2118" s="10" t="str">
        <f>+IF(Tabla2[[#This Row],[Nro. DNI / CE]]="","Corregir",IF(LEN(Tabla2[[#This Row],[Nro. DNI / CE]])&gt;=8,"OK","Corregir"))</f>
        <v>OK</v>
      </c>
      <c r="AA2118" s="10">
        <f>COUNTIF(Tabla2[APELLIDOS Y NOMBRES],Tabla2[[#This Row],[APELLIDOS Y NOMBRES]])</f>
        <v>1</v>
      </c>
      <c r="AB2118" t="str">
        <f ca="1">+IFERROR(IF(Tabla2[[#This Row],[FECHA CESE/BAJA]]="","No Aplica",IF(AND(MONTH(Tabla2[[#This Row],[FECHA CESE/BAJA]])=MONTH(TODAY()-30),YEAR(Tabla2[[#This Row],[FECHA CESE/BAJA]])=YEAR(TODAY())),MONTH(TODAY()-30)&amp;"-"&amp;YEAR(TODAY()),"Borrar")),"No aplica")</f>
        <v>No Aplica</v>
      </c>
      <c r="AC2118" t="str">
        <f ca="1">+IFERROR(IF(Tabla2[[#This Row],[FECHA INICIO DE LABORES EN OBRA]]="","No Aplica",IF(AND(MONTH(Tabla2[[#This Row],[FECHA INICIO DE LABORES EN OBRA]])=MONTH(TODAY()-30),YEAR(Tabla2[[#This Row],[FECHA INICIO DE LABORES EN OBRA]])=YEAR(TODAY())),MONTH(TODAY()-30)&amp;"-"&amp;YEAR(TODAY()),"No Aplica")),"No Aplica")</f>
        <v>No Aplica</v>
      </c>
    </row>
    <row r="2119" spans="1:29" x14ac:dyDescent="0.25">
      <c r="A2119" s="2">
        <v>20600579054</v>
      </c>
      <c r="B2119" s="3" t="s">
        <v>9668</v>
      </c>
      <c r="C2119" s="3" t="s">
        <v>9668</v>
      </c>
      <c r="D2119" s="3" t="s">
        <v>8290</v>
      </c>
      <c r="E2119" s="3" t="s">
        <v>9688</v>
      </c>
      <c r="F2119" s="36">
        <v>32609</v>
      </c>
      <c r="G2119" s="3">
        <v>2</v>
      </c>
      <c r="H2119" s="3" t="s">
        <v>2636</v>
      </c>
      <c r="I2119" s="3" t="s">
        <v>7351</v>
      </c>
      <c r="J2119" s="3" t="s">
        <v>8291</v>
      </c>
      <c r="K2119" s="3" t="s">
        <v>2483</v>
      </c>
      <c r="L2119" s="8" t="s">
        <v>9813</v>
      </c>
      <c r="M2119" s="5"/>
      <c r="N2119" s="13" t="s">
        <v>1043</v>
      </c>
      <c r="O2119" s="5">
        <v>45000</v>
      </c>
      <c r="P2119" s="8">
        <v>1</v>
      </c>
      <c r="Q2119" s="9">
        <v>4</v>
      </c>
      <c r="R2119" s="9" t="str">
        <f>IFERROR(VLOOKUP(Tabla2[[#This Row],[CONTRATISTA PRNCIPAL]],Hoja1!$L$5:$M$9,2,FALSE),"CJV")</f>
        <v>CJV</v>
      </c>
      <c r="S2119" s="9" t="str">
        <f>IF(Tabla2[[#This Row],[EMPRESA]]=Tabla2[[#This Row],[CONTRATISTA PRNCIPAL]],"Principal","Secundaria")</f>
        <v>Principal</v>
      </c>
      <c r="T2119" s="10">
        <f>IFERROR(1/COUNTIF(Tabla2[CONTRATISTA PRNCIPAL],Tabla2[[#This Row],[CONTRATISTA PRNCIPAL]]),0)</f>
        <v>9.7087378640776691E-3</v>
      </c>
      <c r="U2119" s="33">
        <f ca="1">IF(((TODAY()-Tabla2[[#This Row],[FECHA NACIMIENTO]])/365)&lt;18,"Corregir", IF(((TODAY()-Tabla2[[#This Row],[FECHA NACIMIENTO]])/365)&gt;80, "Corregir",ROUNDDOWN(((TODAY()-Tabla2[[#This Row],[FECHA NACIMIENTO]])/365),0)))</f>
        <v>34</v>
      </c>
      <c r="V211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119" s="34" t="str">
        <f ca="1">+IF(Tabla2[[#This Row],[Edad]]="Corregir","Corregir","Ok")</f>
        <v>Ok</v>
      </c>
      <c r="X2119" s="10" t="str">
        <f>+IFERROR(VLOOKUP(Tabla2[[#This Row],[DISTRITO SEGÚN DNI]],Hoja1!$A$2:$B$55,2,FALSE),"No")</f>
        <v>No</v>
      </c>
      <c r="Y2119" s="10" t="str">
        <f>IF(OR(LOWER(Tabla2[[#This Row],[GENERO]])="masculino", LOWER(Tabla2[[#This Row],[GENERO]])="femenino"),"OK","Corregir")</f>
        <v>OK</v>
      </c>
      <c r="Z2119" s="10" t="str">
        <f>+IF(Tabla2[[#This Row],[Nro. DNI / CE]]="","Corregir",IF(LEN(Tabla2[[#This Row],[Nro. DNI / CE]])&gt;=8,"OK","Corregir"))</f>
        <v>OK</v>
      </c>
      <c r="AA2119" s="10">
        <f>COUNTIF(Tabla2[APELLIDOS Y NOMBRES],Tabla2[[#This Row],[APELLIDOS Y NOMBRES]])</f>
        <v>1</v>
      </c>
      <c r="AB2119" t="str">
        <f ca="1">+IFERROR(IF(Tabla2[[#This Row],[FECHA CESE/BAJA]]="","No Aplica",IF(AND(MONTH(Tabla2[[#This Row],[FECHA CESE/BAJA]])=MONTH(TODAY()-30),YEAR(Tabla2[[#This Row],[FECHA CESE/BAJA]])=YEAR(TODAY())),MONTH(TODAY()-30)&amp;"-"&amp;YEAR(TODAY()),"Borrar")),"No aplica")</f>
        <v>No Aplica</v>
      </c>
      <c r="AC2119" t="str">
        <f ca="1">+IFERROR(IF(Tabla2[[#This Row],[FECHA INICIO DE LABORES EN OBRA]]="","No Aplica",IF(AND(MONTH(Tabla2[[#This Row],[FECHA INICIO DE LABORES EN OBRA]])=MONTH(TODAY()-30),YEAR(Tabla2[[#This Row],[FECHA INICIO DE LABORES EN OBRA]])=YEAR(TODAY())),MONTH(TODAY()-30)&amp;"-"&amp;YEAR(TODAY()),"No Aplica")),"No Aplica")</f>
        <v>No Aplica</v>
      </c>
    </row>
    <row r="2120" spans="1:29" x14ac:dyDescent="0.25">
      <c r="A2120" s="2">
        <v>20600579054</v>
      </c>
      <c r="B2120" s="3" t="s">
        <v>9668</v>
      </c>
      <c r="C2120" s="3" t="s">
        <v>9668</v>
      </c>
      <c r="D2120" s="3">
        <v>43929804</v>
      </c>
      <c r="E2120" s="3" t="s">
        <v>9690</v>
      </c>
      <c r="F2120" s="36">
        <v>30557</v>
      </c>
      <c r="G2120" s="3">
        <v>2</v>
      </c>
      <c r="H2120" s="3" t="s">
        <v>8315</v>
      </c>
      <c r="I2120" s="3" t="s">
        <v>8256</v>
      </c>
      <c r="J2120" s="3" t="s">
        <v>8316</v>
      </c>
      <c r="K2120" s="3" t="s">
        <v>34</v>
      </c>
      <c r="L2120" s="8" t="s">
        <v>9813</v>
      </c>
      <c r="M2120" s="5"/>
      <c r="N2120" s="13" t="s">
        <v>1043</v>
      </c>
      <c r="O2120" s="5">
        <v>45021</v>
      </c>
      <c r="P2120" s="8">
        <v>1</v>
      </c>
      <c r="Q2120" s="9">
        <v>4</v>
      </c>
      <c r="R2120" s="9" t="str">
        <f>IFERROR(VLOOKUP(Tabla2[[#This Row],[CONTRATISTA PRNCIPAL]],Hoja1!$L$5:$M$9,2,FALSE),"CJV")</f>
        <v>CJV</v>
      </c>
      <c r="S2120" s="9" t="str">
        <f>IF(Tabla2[[#This Row],[EMPRESA]]=Tabla2[[#This Row],[CONTRATISTA PRNCIPAL]],"Principal","Secundaria")</f>
        <v>Principal</v>
      </c>
      <c r="T2120" s="10">
        <f>IFERROR(1/COUNTIF(Tabla2[CONTRATISTA PRNCIPAL],Tabla2[[#This Row],[CONTRATISTA PRNCIPAL]]),0)</f>
        <v>9.7087378640776691E-3</v>
      </c>
      <c r="U2120" s="33">
        <f ca="1">IF(((TODAY()-Tabla2[[#This Row],[FECHA NACIMIENTO]])/365)&lt;18,"Corregir", IF(((TODAY()-Tabla2[[#This Row],[FECHA NACIMIENTO]])/365)&gt;80, "Corregir",ROUNDDOWN(((TODAY()-Tabla2[[#This Row],[FECHA NACIMIENTO]])/365),0)))</f>
        <v>40</v>
      </c>
      <c r="V212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120" s="34" t="str">
        <f ca="1">+IF(Tabla2[[#This Row],[Edad]]="Corregir","Corregir","Ok")</f>
        <v>Ok</v>
      </c>
      <c r="X2120" s="10" t="str">
        <f>+IFERROR(VLOOKUP(Tabla2[[#This Row],[DISTRITO SEGÚN DNI]],Hoja1!$A$2:$B$55,2,FALSE),"No")</f>
        <v>CALLAO</v>
      </c>
      <c r="Y2120" s="10" t="str">
        <f>IF(OR(LOWER(Tabla2[[#This Row],[GENERO]])="masculino", LOWER(Tabla2[[#This Row],[GENERO]])="femenino"),"OK","Corregir")</f>
        <v>OK</v>
      </c>
      <c r="Z2120" s="10" t="str">
        <f>+IF(Tabla2[[#This Row],[Nro. DNI / CE]]="","Corregir",IF(LEN(Tabla2[[#This Row],[Nro. DNI / CE]])&gt;=8,"OK","Corregir"))</f>
        <v>OK</v>
      </c>
      <c r="AA2120" s="10">
        <f>COUNTIF(Tabla2[APELLIDOS Y NOMBRES],Tabla2[[#This Row],[APELLIDOS Y NOMBRES]])</f>
        <v>1</v>
      </c>
      <c r="AB2120" t="str">
        <f ca="1">+IFERROR(IF(Tabla2[[#This Row],[FECHA CESE/BAJA]]="","No Aplica",IF(AND(MONTH(Tabla2[[#This Row],[FECHA CESE/BAJA]])=MONTH(TODAY()-30),YEAR(Tabla2[[#This Row],[FECHA CESE/BAJA]])=YEAR(TODAY())),MONTH(TODAY()-30)&amp;"-"&amp;YEAR(TODAY()),"Borrar")),"No aplica")</f>
        <v>No Aplica</v>
      </c>
      <c r="AC2120" t="str">
        <f ca="1">+IFERROR(IF(Tabla2[[#This Row],[FECHA INICIO DE LABORES EN OBRA]]="","No Aplica",IF(AND(MONTH(Tabla2[[#This Row],[FECHA INICIO DE LABORES EN OBRA]])=MONTH(TODAY()-30),YEAR(Tabla2[[#This Row],[FECHA INICIO DE LABORES EN OBRA]])=YEAR(TODAY())),MONTH(TODAY()-30)&amp;"-"&amp;YEAR(TODAY()),"No Aplica")),"No Aplica")</f>
        <v>No Aplica</v>
      </c>
    </row>
    <row r="2121" spans="1:29" x14ac:dyDescent="0.25">
      <c r="A2121" s="2">
        <v>20600579054</v>
      </c>
      <c r="B2121" s="3" t="s">
        <v>9668</v>
      </c>
      <c r="C2121" s="3" t="s">
        <v>9668</v>
      </c>
      <c r="D2121" s="3">
        <v>76189508</v>
      </c>
      <c r="E2121" s="3" t="s">
        <v>8297</v>
      </c>
      <c r="F2121" s="36" t="s">
        <v>9691</v>
      </c>
      <c r="G2121" s="3">
        <v>1</v>
      </c>
      <c r="H2121" s="3" t="s">
        <v>8296</v>
      </c>
      <c r="I2121" s="3" t="s">
        <v>6070</v>
      </c>
      <c r="J2121" s="3" t="s">
        <v>8298</v>
      </c>
      <c r="K2121" s="3" t="s">
        <v>1481</v>
      </c>
      <c r="L2121" s="8" t="s">
        <v>9818</v>
      </c>
      <c r="M2121" s="5"/>
      <c r="N2121" s="13" t="s">
        <v>1043</v>
      </c>
      <c r="O2121" s="5">
        <v>44986</v>
      </c>
      <c r="P2121" s="8">
        <v>1</v>
      </c>
      <c r="Q2121" s="9">
        <v>2</v>
      </c>
      <c r="R2121" s="9" t="str">
        <f>IFERROR(VLOOKUP(Tabla2[[#This Row],[CONTRATISTA PRNCIPAL]],Hoja1!$L$5:$M$9,2,FALSE),"CJV")</f>
        <v>CJV</v>
      </c>
      <c r="S2121" s="9" t="str">
        <f>IF(Tabla2[[#This Row],[EMPRESA]]=Tabla2[[#This Row],[CONTRATISTA PRNCIPAL]],"Principal","Secundaria")</f>
        <v>Principal</v>
      </c>
      <c r="T2121" s="10">
        <f>IFERROR(1/COUNTIF(Tabla2[CONTRATISTA PRNCIPAL],Tabla2[[#This Row],[CONTRATISTA PRNCIPAL]]),0)</f>
        <v>9.7087378640776691E-3</v>
      </c>
      <c r="U2121" s="33">
        <f ca="1">IF(((TODAY()-Tabla2[[#This Row],[FECHA NACIMIENTO]])/365)&lt;18,"Corregir", IF(((TODAY()-Tabla2[[#This Row],[FECHA NACIMIENTO]])/365)&gt;80, "Corregir",ROUNDDOWN(((TODAY()-Tabla2[[#This Row],[FECHA NACIMIENTO]])/365),0)))</f>
        <v>28</v>
      </c>
      <c r="V212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121" s="34" t="str">
        <f ca="1">+IF(Tabla2[[#This Row],[Edad]]="Corregir","Corregir","Ok")</f>
        <v>Ok</v>
      </c>
      <c r="X2121" s="10" t="str">
        <f>+IFERROR(VLOOKUP(Tabla2[[#This Row],[DISTRITO SEGÚN DNI]],Hoja1!$A$2:$B$55,2,FALSE),"No")</f>
        <v>No</v>
      </c>
      <c r="Y2121" s="10" t="str">
        <f>IF(OR(LOWER(Tabla2[[#This Row],[GENERO]])="masculino", LOWER(Tabla2[[#This Row],[GENERO]])="femenino"),"OK","Corregir")</f>
        <v>OK</v>
      </c>
      <c r="Z2121" s="10" t="str">
        <f>+IF(Tabla2[[#This Row],[Nro. DNI / CE]]="","Corregir",IF(LEN(Tabla2[[#This Row],[Nro. DNI / CE]])&gt;=8,"OK","Corregir"))</f>
        <v>OK</v>
      </c>
      <c r="AA2121" s="10">
        <f>COUNTIF(Tabla2[APELLIDOS Y NOMBRES],Tabla2[[#This Row],[APELLIDOS Y NOMBRES]])</f>
        <v>1</v>
      </c>
      <c r="AB2121" t="str">
        <f ca="1">+IFERROR(IF(Tabla2[[#This Row],[FECHA CESE/BAJA]]="","No Aplica",IF(AND(MONTH(Tabla2[[#This Row],[FECHA CESE/BAJA]])=MONTH(TODAY()-30),YEAR(Tabla2[[#This Row],[FECHA CESE/BAJA]])=YEAR(TODAY())),MONTH(TODAY()-30)&amp;"-"&amp;YEAR(TODAY()),"Borrar")),"No aplica")</f>
        <v>No Aplica</v>
      </c>
      <c r="AC2121" t="str">
        <f ca="1">+IFERROR(IF(Tabla2[[#This Row],[FECHA INICIO DE LABORES EN OBRA]]="","No Aplica",IF(AND(MONTH(Tabla2[[#This Row],[FECHA INICIO DE LABORES EN OBRA]])=MONTH(TODAY()-30),YEAR(Tabla2[[#This Row],[FECHA INICIO DE LABORES EN OBRA]])=YEAR(TODAY())),MONTH(TODAY()-30)&amp;"-"&amp;YEAR(TODAY()),"No Aplica")),"No Aplica")</f>
        <v>No Aplica</v>
      </c>
    </row>
    <row r="2122" spans="1:29" x14ac:dyDescent="0.25">
      <c r="A2122" s="2">
        <v>20600579054</v>
      </c>
      <c r="B2122" s="3" t="s">
        <v>9668</v>
      </c>
      <c r="C2122" s="3" t="s">
        <v>9668</v>
      </c>
      <c r="D2122" s="3" t="s">
        <v>8299</v>
      </c>
      <c r="E2122" s="3" t="s">
        <v>8300</v>
      </c>
      <c r="F2122" s="36" t="s">
        <v>9692</v>
      </c>
      <c r="G2122" s="3">
        <v>1</v>
      </c>
      <c r="H2122" s="3" t="s">
        <v>1478</v>
      </c>
      <c r="I2122" s="3" t="s">
        <v>6070</v>
      </c>
      <c r="J2122" s="3" t="s">
        <v>8301</v>
      </c>
      <c r="K2122" s="3" t="s">
        <v>1495</v>
      </c>
      <c r="L2122" s="8" t="s">
        <v>9813</v>
      </c>
      <c r="M2122" s="5"/>
      <c r="N2122" s="13" t="s">
        <v>1043</v>
      </c>
      <c r="O2122" s="5">
        <v>44995</v>
      </c>
      <c r="P2122" s="8">
        <v>1</v>
      </c>
      <c r="Q2122" s="9">
        <v>2</v>
      </c>
      <c r="R2122" s="9" t="str">
        <f>IFERROR(VLOOKUP(Tabla2[[#This Row],[CONTRATISTA PRNCIPAL]],Hoja1!$L$5:$M$9,2,FALSE),"CJV")</f>
        <v>CJV</v>
      </c>
      <c r="S2122" s="9" t="str">
        <f>IF(Tabla2[[#This Row],[EMPRESA]]=Tabla2[[#This Row],[CONTRATISTA PRNCIPAL]],"Principal","Secundaria")</f>
        <v>Principal</v>
      </c>
      <c r="T2122" s="10">
        <f>IFERROR(1/COUNTIF(Tabla2[CONTRATISTA PRNCIPAL],Tabla2[[#This Row],[CONTRATISTA PRNCIPAL]]),0)</f>
        <v>9.7087378640776691E-3</v>
      </c>
      <c r="U2122" s="33">
        <f ca="1">IF(((TODAY()-Tabla2[[#This Row],[FECHA NACIMIENTO]])/365)&lt;18,"Corregir", IF(((TODAY()-Tabla2[[#This Row],[FECHA NACIMIENTO]])/365)&gt;80, "Corregir",ROUNDDOWN(((TODAY()-Tabla2[[#This Row],[FECHA NACIMIENTO]])/365),0)))</f>
        <v>52</v>
      </c>
      <c r="V212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122" s="34" t="str">
        <f ca="1">+IF(Tabla2[[#This Row],[Edad]]="Corregir","Corregir","Ok")</f>
        <v>Ok</v>
      </c>
      <c r="X2122" s="10" t="str">
        <f>+IFERROR(VLOOKUP(Tabla2[[#This Row],[DISTRITO SEGÚN DNI]],Hoja1!$A$2:$B$55,2,FALSE),"No")</f>
        <v>No</v>
      </c>
      <c r="Y2122" s="10" t="str">
        <f>IF(OR(LOWER(Tabla2[[#This Row],[GENERO]])="masculino", LOWER(Tabla2[[#This Row],[GENERO]])="femenino"),"OK","Corregir")</f>
        <v>OK</v>
      </c>
      <c r="Z2122" s="10" t="str">
        <f>+IF(Tabla2[[#This Row],[Nro. DNI / CE]]="","Corregir",IF(LEN(Tabla2[[#This Row],[Nro. DNI / CE]])&gt;=8,"OK","Corregir"))</f>
        <v>OK</v>
      </c>
      <c r="AA2122" s="10">
        <f>COUNTIF(Tabla2[APELLIDOS Y NOMBRES],Tabla2[[#This Row],[APELLIDOS Y NOMBRES]])</f>
        <v>1</v>
      </c>
      <c r="AB2122" t="str">
        <f ca="1">+IFERROR(IF(Tabla2[[#This Row],[FECHA CESE/BAJA]]="","No Aplica",IF(AND(MONTH(Tabla2[[#This Row],[FECHA CESE/BAJA]])=MONTH(TODAY()-30),YEAR(Tabla2[[#This Row],[FECHA CESE/BAJA]])=YEAR(TODAY())),MONTH(TODAY()-30)&amp;"-"&amp;YEAR(TODAY()),"Borrar")),"No aplica")</f>
        <v>No Aplica</v>
      </c>
      <c r="AC2122" t="str">
        <f ca="1">+IFERROR(IF(Tabla2[[#This Row],[FECHA INICIO DE LABORES EN OBRA]]="","No Aplica",IF(AND(MONTH(Tabla2[[#This Row],[FECHA INICIO DE LABORES EN OBRA]])=MONTH(TODAY()-30),YEAR(Tabla2[[#This Row],[FECHA INICIO DE LABORES EN OBRA]])=YEAR(TODAY())),MONTH(TODAY()-30)&amp;"-"&amp;YEAR(TODAY()),"No Aplica")),"No Aplica")</f>
        <v>No Aplica</v>
      </c>
    </row>
    <row r="2123" spans="1:29" x14ac:dyDescent="0.25">
      <c r="A2123" s="2">
        <v>20600579054</v>
      </c>
      <c r="B2123" s="3" t="s">
        <v>9668</v>
      </c>
      <c r="C2123" s="3" t="s">
        <v>9668</v>
      </c>
      <c r="D2123" s="3">
        <v>74806752</v>
      </c>
      <c r="E2123" s="3" t="s">
        <v>8302</v>
      </c>
      <c r="F2123" s="36" t="s">
        <v>9693</v>
      </c>
      <c r="G2123" s="3">
        <v>1</v>
      </c>
      <c r="H2123" s="3" t="s">
        <v>3620</v>
      </c>
      <c r="I2123" s="3" t="s">
        <v>6070</v>
      </c>
      <c r="J2123" s="3" t="s">
        <v>8303</v>
      </c>
      <c r="K2123" s="3" t="s">
        <v>2444</v>
      </c>
      <c r="L2123" s="8" t="s">
        <v>9818</v>
      </c>
      <c r="M2123" s="5"/>
      <c r="N2123" s="13" t="s">
        <v>1043</v>
      </c>
      <c r="O2123" s="5">
        <v>44994</v>
      </c>
      <c r="P2123" s="8">
        <v>1</v>
      </c>
      <c r="Q2123" s="9">
        <v>2</v>
      </c>
      <c r="R2123" s="9" t="str">
        <f>IFERROR(VLOOKUP(Tabla2[[#This Row],[CONTRATISTA PRNCIPAL]],Hoja1!$L$5:$M$9,2,FALSE),"CJV")</f>
        <v>CJV</v>
      </c>
      <c r="S2123" s="9" t="str">
        <f>IF(Tabla2[[#This Row],[EMPRESA]]=Tabla2[[#This Row],[CONTRATISTA PRNCIPAL]],"Principal","Secundaria")</f>
        <v>Principal</v>
      </c>
      <c r="T2123" s="10">
        <f>IFERROR(1/COUNTIF(Tabla2[CONTRATISTA PRNCIPAL],Tabla2[[#This Row],[CONTRATISTA PRNCIPAL]]),0)</f>
        <v>9.7087378640776691E-3</v>
      </c>
      <c r="U2123" s="33">
        <f ca="1">IF(((TODAY()-Tabla2[[#This Row],[FECHA NACIMIENTO]])/365)&lt;18,"Corregir", IF(((TODAY()-Tabla2[[#This Row],[FECHA NACIMIENTO]])/365)&gt;80, "Corregir",ROUNDDOWN(((TODAY()-Tabla2[[#This Row],[FECHA NACIMIENTO]])/365),0)))</f>
        <v>26</v>
      </c>
      <c r="V212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123" s="34" t="str">
        <f ca="1">+IF(Tabla2[[#This Row],[Edad]]="Corregir","Corregir","Ok")</f>
        <v>Ok</v>
      </c>
      <c r="X2123" s="10" t="str">
        <f>+IFERROR(VLOOKUP(Tabla2[[#This Row],[DISTRITO SEGÚN DNI]],Hoja1!$A$2:$B$55,2,FALSE),"No")</f>
        <v>No</v>
      </c>
      <c r="Y2123" s="10" t="str">
        <f>IF(OR(LOWER(Tabla2[[#This Row],[GENERO]])="masculino", LOWER(Tabla2[[#This Row],[GENERO]])="femenino"),"OK","Corregir")</f>
        <v>OK</v>
      </c>
      <c r="Z2123" s="10" t="str">
        <f>+IF(Tabla2[[#This Row],[Nro. DNI / CE]]="","Corregir",IF(LEN(Tabla2[[#This Row],[Nro. DNI / CE]])&gt;=8,"OK","Corregir"))</f>
        <v>OK</v>
      </c>
      <c r="AA2123" s="10">
        <f>COUNTIF(Tabla2[APELLIDOS Y NOMBRES],Tabla2[[#This Row],[APELLIDOS Y NOMBRES]])</f>
        <v>1</v>
      </c>
      <c r="AB2123" t="str">
        <f ca="1">+IFERROR(IF(Tabla2[[#This Row],[FECHA CESE/BAJA]]="","No Aplica",IF(AND(MONTH(Tabla2[[#This Row],[FECHA CESE/BAJA]])=MONTH(TODAY()-30),YEAR(Tabla2[[#This Row],[FECHA CESE/BAJA]])=YEAR(TODAY())),MONTH(TODAY()-30)&amp;"-"&amp;YEAR(TODAY()),"Borrar")),"No aplica")</f>
        <v>No Aplica</v>
      </c>
      <c r="AC2123" t="str">
        <f ca="1">+IFERROR(IF(Tabla2[[#This Row],[FECHA INICIO DE LABORES EN OBRA]]="","No Aplica",IF(AND(MONTH(Tabla2[[#This Row],[FECHA INICIO DE LABORES EN OBRA]])=MONTH(TODAY()-30),YEAR(Tabla2[[#This Row],[FECHA INICIO DE LABORES EN OBRA]])=YEAR(TODAY())),MONTH(TODAY()-30)&amp;"-"&amp;YEAR(TODAY()),"No Aplica")),"No Aplica")</f>
        <v>No Aplica</v>
      </c>
    </row>
    <row r="2124" spans="1:29" x14ac:dyDescent="0.25">
      <c r="A2124" s="2">
        <v>20600579054</v>
      </c>
      <c r="B2124" s="3" t="s">
        <v>9668</v>
      </c>
      <c r="C2124" s="3" t="s">
        <v>9668</v>
      </c>
      <c r="D2124" s="3" t="s">
        <v>8317</v>
      </c>
      <c r="E2124" s="3" t="s">
        <v>9694</v>
      </c>
      <c r="F2124" s="36">
        <v>34219</v>
      </c>
      <c r="G2124" s="3">
        <v>2</v>
      </c>
      <c r="H2124" s="3" t="s">
        <v>8318</v>
      </c>
      <c r="I2124" s="3" t="s">
        <v>8256</v>
      </c>
      <c r="J2124" s="3" t="s">
        <v>8319</v>
      </c>
      <c r="K2124" s="3" t="s">
        <v>2483</v>
      </c>
      <c r="L2124" s="8" t="s">
        <v>9813</v>
      </c>
      <c r="M2124" s="5"/>
      <c r="N2124" s="13" t="s">
        <v>1043</v>
      </c>
      <c r="O2124" s="5">
        <v>45024</v>
      </c>
      <c r="P2124" s="8">
        <v>1</v>
      </c>
      <c r="Q2124" s="9">
        <v>4</v>
      </c>
      <c r="R2124" s="9" t="str">
        <f>IFERROR(VLOOKUP(Tabla2[[#This Row],[CONTRATISTA PRNCIPAL]],Hoja1!$L$5:$M$9,2,FALSE),"CJV")</f>
        <v>CJV</v>
      </c>
      <c r="S2124" s="9" t="str">
        <f>IF(Tabla2[[#This Row],[EMPRESA]]=Tabla2[[#This Row],[CONTRATISTA PRNCIPAL]],"Principal","Secundaria")</f>
        <v>Principal</v>
      </c>
      <c r="T2124" s="10">
        <f>IFERROR(1/COUNTIF(Tabla2[CONTRATISTA PRNCIPAL],Tabla2[[#This Row],[CONTRATISTA PRNCIPAL]]),0)</f>
        <v>9.7087378640776691E-3</v>
      </c>
      <c r="U2124" s="33">
        <f ca="1">IF(((TODAY()-Tabla2[[#This Row],[FECHA NACIMIENTO]])/365)&lt;18,"Corregir", IF(((TODAY()-Tabla2[[#This Row],[FECHA NACIMIENTO]])/365)&gt;80, "Corregir",ROUNDDOWN(((TODAY()-Tabla2[[#This Row],[FECHA NACIMIENTO]])/365),0)))</f>
        <v>30</v>
      </c>
      <c r="V212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124" s="34" t="str">
        <f ca="1">+IF(Tabla2[[#This Row],[Edad]]="Corregir","Corregir","Ok")</f>
        <v>Ok</v>
      </c>
      <c r="X2124" s="10" t="str">
        <f>+IFERROR(VLOOKUP(Tabla2[[#This Row],[DISTRITO SEGÚN DNI]],Hoja1!$A$2:$B$55,2,FALSE),"No")</f>
        <v>No</v>
      </c>
      <c r="Y2124" s="10" t="str">
        <f>IF(OR(LOWER(Tabla2[[#This Row],[GENERO]])="masculino", LOWER(Tabla2[[#This Row],[GENERO]])="femenino"),"OK","Corregir")</f>
        <v>OK</v>
      </c>
      <c r="Z2124" s="10" t="str">
        <f>+IF(Tabla2[[#This Row],[Nro. DNI / CE]]="","Corregir",IF(LEN(Tabla2[[#This Row],[Nro. DNI / CE]])&gt;=8,"OK","Corregir"))</f>
        <v>OK</v>
      </c>
      <c r="AA2124" s="10">
        <f>COUNTIF(Tabla2[APELLIDOS Y NOMBRES],Tabla2[[#This Row],[APELLIDOS Y NOMBRES]])</f>
        <v>1</v>
      </c>
      <c r="AB2124" t="str">
        <f ca="1">+IFERROR(IF(Tabla2[[#This Row],[FECHA CESE/BAJA]]="","No Aplica",IF(AND(MONTH(Tabla2[[#This Row],[FECHA CESE/BAJA]])=MONTH(TODAY()-30),YEAR(Tabla2[[#This Row],[FECHA CESE/BAJA]])=YEAR(TODAY())),MONTH(TODAY()-30)&amp;"-"&amp;YEAR(TODAY()),"Borrar")),"No aplica")</f>
        <v>No Aplica</v>
      </c>
      <c r="AC2124" t="str">
        <f ca="1">+IFERROR(IF(Tabla2[[#This Row],[FECHA INICIO DE LABORES EN OBRA]]="","No Aplica",IF(AND(MONTH(Tabla2[[#This Row],[FECHA INICIO DE LABORES EN OBRA]])=MONTH(TODAY()-30),YEAR(Tabla2[[#This Row],[FECHA INICIO DE LABORES EN OBRA]])=YEAR(TODAY())),MONTH(TODAY()-30)&amp;"-"&amp;YEAR(TODAY()),"No Aplica")),"No Aplica")</f>
        <v>No Aplica</v>
      </c>
    </row>
    <row r="2125" spans="1:29" x14ac:dyDescent="0.25">
      <c r="A2125" s="2">
        <v>20600579054</v>
      </c>
      <c r="B2125" s="3" t="s">
        <v>9668</v>
      </c>
      <c r="C2125" s="3" t="s">
        <v>9668</v>
      </c>
      <c r="D2125" s="3">
        <v>43500584</v>
      </c>
      <c r="E2125" s="3" t="s">
        <v>9695</v>
      </c>
      <c r="F2125" s="36">
        <v>31429</v>
      </c>
      <c r="G2125" s="3">
        <v>2</v>
      </c>
      <c r="H2125" s="3" t="s">
        <v>1444</v>
      </c>
      <c r="I2125" s="3" t="s">
        <v>2904</v>
      </c>
      <c r="J2125" s="3" t="s">
        <v>8304</v>
      </c>
      <c r="K2125" s="3" t="s">
        <v>1997</v>
      </c>
      <c r="L2125" s="8" t="s">
        <v>9813</v>
      </c>
      <c r="M2125" s="5"/>
      <c r="N2125" s="13" t="s">
        <v>1043</v>
      </c>
      <c r="O2125" s="5">
        <v>45019</v>
      </c>
      <c r="P2125" s="8">
        <v>1</v>
      </c>
      <c r="Q2125" s="9">
        <v>4</v>
      </c>
      <c r="R2125" s="9" t="str">
        <f>IFERROR(VLOOKUP(Tabla2[[#This Row],[CONTRATISTA PRNCIPAL]],Hoja1!$L$5:$M$9,2,FALSE),"CJV")</f>
        <v>CJV</v>
      </c>
      <c r="S2125" s="9" t="str">
        <f>IF(Tabla2[[#This Row],[EMPRESA]]=Tabla2[[#This Row],[CONTRATISTA PRNCIPAL]],"Principal","Secundaria")</f>
        <v>Principal</v>
      </c>
      <c r="T2125" s="10">
        <f>IFERROR(1/COUNTIF(Tabla2[CONTRATISTA PRNCIPAL],Tabla2[[#This Row],[CONTRATISTA PRNCIPAL]]),0)</f>
        <v>9.7087378640776691E-3</v>
      </c>
      <c r="U2125" s="33">
        <f ca="1">IF(((TODAY()-Tabla2[[#This Row],[FECHA NACIMIENTO]])/365)&lt;18,"Corregir", IF(((TODAY()-Tabla2[[#This Row],[FECHA NACIMIENTO]])/365)&gt;80, "Corregir",ROUNDDOWN(((TODAY()-Tabla2[[#This Row],[FECHA NACIMIENTO]])/365),0)))</f>
        <v>37</v>
      </c>
      <c r="V212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125" s="34" t="str">
        <f ca="1">+IF(Tabla2[[#This Row],[Edad]]="Corregir","Corregir","Ok")</f>
        <v>Ok</v>
      </c>
      <c r="X2125" s="10" t="str">
        <f>+IFERROR(VLOOKUP(Tabla2[[#This Row],[DISTRITO SEGÚN DNI]],Hoja1!$A$2:$B$55,2,FALSE),"No")</f>
        <v>No</v>
      </c>
      <c r="Y2125" s="10" t="str">
        <f>IF(OR(LOWER(Tabla2[[#This Row],[GENERO]])="masculino", LOWER(Tabla2[[#This Row],[GENERO]])="femenino"),"OK","Corregir")</f>
        <v>OK</v>
      </c>
      <c r="Z2125" s="10" t="str">
        <f>+IF(Tabla2[[#This Row],[Nro. DNI / CE]]="","Corregir",IF(LEN(Tabla2[[#This Row],[Nro. DNI / CE]])&gt;=8,"OK","Corregir"))</f>
        <v>OK</v>
      </c>
      <c r="AA2125" s="10">
        <f>COUNTIF(Tabla2[APELLIDOS Y NOMBRES],Tabla2[[#This Row],[APELLIDOS Y NOMBRES]])</f>
        <v>1</v>
      </c>
      <c r="AB2125" t="str">
        <f ca="1">+IFERROR(IF(Tabla2[[#This Row],[FECHA CESE/BAJA]]="","No Aplica",IF(AND(MONTH(Tabla2[[#This Row],[FECHA CESE/BAJA]])=MONTH(TODAY()-30),YEAR(Tabla2[[#This Row],[FECHA CESE/BAJA]])=YEAR(TODAY())),MONTH(TODAY()-30)&amp;"-"&amp;YEAR(TODAY()),"Borrar")),"No aplica")</f>
        <v>No Aplica</v>
      </c>
      <c r="AC2125" t="str">
        <f ca="1">+IFERROR(IF(Tabla2[[#This Row],[FECHA INICIO DE LABORES EN OBRA]]="","No Aplica",IF(AND(MONTH(Tabla2[[#This Row],[FECHA INICIO DE LABORES EN OBRA]])=MONTH(TODAY()-30),YEAR(Tabla2[[#This Row],[FECHA INICIO DE LABORES EN OBRA]])=YEAR(TODAY())),MONTH(TODAY()-30)&amp;"-"&amp;YEAR(TODAY()),"No Aplica")),"No Aplica")</f>
        <v>No Aplica</v>
      </c>
    </row>
    <row r="2126" spans="1:29" x14ac:dyDescent="0.25">
      <c r="A2126" s="2">
        <v>20600579054</v>
      </c>
      <c r="B2126" s="3" t="s">
        <v>9668</v>
      </c>
      <c r="C2126" s="3" t="s">
        <v>9668</v>
      </c>
      <c r="D2126" s="3" t="s">
        <v>8305</v>
      </c>
      <c r="E2126" s="3" t="s">
        <v>9696</v>
      </c>
      <c r="F2126" s="36">
        <v>30484</v>
      </c>
      <c r="G2126" s="3">
        <v>2</v>
      </c>
      <c r="H2126" s="3" t="s">
        <v>1444</v>
      </c>
      <c r="I2126" s="3" t="s">
        <v>2904</v>
      </c>
      <c r="J2126" s="3" t="s">
        <v>8306</v>
      </c>
      <c r="K2126" s="3" t="s">
        <v>1481</v>
      </c>
      <c r="L2126" s="8" t="s">
        <v>9813</v>
      </c>
      <c r="M2126" s="5"/>
      <c r="N2126" s="13" t="s">
        <v>1043</v>
      </c>
      <c r="O2126" s="5">
        <v>45019</v>
      </c>
      <c r="P2126" s="8">
        <v>1</v>
      </c>
      <c r="Q2126" s="9">
        <v>4</v>
      </c>
      <c r="R2126" s="9" t="str">
        <f>IFERROR(VLOOKUP(Tabla2[[#This Row],[CONTRATISTA PRNCIPAL]],Hoja1!$L$5:$M$9,2,FALSE),"CJV")</f>
        <v>CJV</v>
      </c>
      <c r="S2126" s="9" t="str">
        <f>IF(Tabla2[[#This Row],[EMPRESA]]=Tabla2[[#This Row],[CONTRATISTA PRNCIPAL]],"Principal","Secundaria")</f>
        <v>Principal</v>
      </c>
      <c r="T2126" s="10">
        <f>IFERROR(1/COUNTIF(Tabla2[CONTRATISTA PRNCIPAL],Tabla2[[#This Row],[CONTRATISTA PRNCIPAL]]),0)</f>
        <v>9.7087378640776691E-3</v>
      </c>
      <c r="U2126" s="33">
        <f ca="1">IF(((TODAY()-Tabla2[[#This Row],[FECHA NACIMIENTO]])/365)&lt;18,"Corregir", IF(((TODAY()-Tabla2[[#This Row],[FECHA NACIMIENTO]])/365)&gt;80, "Corregir",ROUNDDOWN(((TODAY()-Tabla2[[#This Row],[FECHA NACIMIENTO]])/365),0)))</f>
        <v>40</v>
      </c>
      <c r="V212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126" s="34" t="str">
        <f ca="1">+IF(Tabla2[[#This Row],[Edad]]="Corregir","Corregir","Ok")</f>
        <v>Ok</v>
      </c>
      <c r="X2126" s="10" t="str">
        <f>+IFERROR(VLOOKUP(Tabla2[[#This Row],[DISTRITO SEGÚN DNI]],Hoja1!$A$2:$B$55,2,FALSE),"No")</f>
        <v>No</v>
      </c>
      <c r="Y2126" s="10" t="str">
        <f>IF(OR(LOWER(Tabla2[[#This Row],[GENERO]])="masculino", LOWER(Tabla2[[#This Row],[GENERO]])="femenino"),"OK","Corregir")</f>
        <v>OK</v>
      </c>
      <c r="Z2126" s="10" t="str">
        <f>+IF(Tabla2[[#This Row],[Nro. DNI / CE]]="","Corregir",IF(LEN(Tabla2[[#This Row],[Nro. DNI / CE]])&gt;=8,"OK","Corregir"))</f>
        <v>OK</v>
      </c>
      <c r="AA2126" s="10">
        <f>COUNTIF(Tabla2[APELLIDOS Y NOMBRES],Tabla2[[#This Row],[APELLIDOS Y NOMBRES]])</f>
        <v>1</v>
      </c>
      <c r="AB2126" t="str">
        <f ca="1">+IFERROR(IF(Tabla2[[#This Row],[FECHA CESE/BAJA]]="","No Aplica",IF(AND(MONTH(Tabla2[[#This Row],[FECHA CESE/BAJA]])=MONTH(TODAY()-30),YEAR(Tabla2[[#This Row],[FECHA CESE/BAJA]])=YEAR(TODAY())),MONTH(TODAY()-30)&amp;"-"&amp;YEAR(TODAY()),"Borrar")),"No aplica")</f>
        <v>No Aplica</v>
      </c>
      <c r="AC2126" t="str">
        <f ca="1">+IFERROR(IF(Tabla2[[#This Row],[FECHA INICIO DE LABORES EN OBRA]]="","No Aplica",IF(AND(MONTH(Tabla2[[#This Row],[FECHA INICIO DE LABORES EN OBRA]])=MONTH(TODAY()-30),YEAR(Tabla2[[#This Row],[FECHA INICIO DE LABORES EN OBRA]])=YEAR(TODAY())),MONTH(TODAY()-30)&amp;"-"&amp;YEAR(TODAY()),"No Aplica")),"No Aplica")</f>
        <v>No Aplica</v>
      </c>
    </row>
    <row r="2127" spans="1:29" x14ac:dyDescent="0.25">
      <c r="A2127" s="2">
        <v>20600579054</v>
      </c>
      <c r="B2127" s="3" t="s">
        <v>9668</v>
      </c>
      <c r="C2127" s="3" t="s">
        <v>9668</v>
      </c>
      <c r="D2127" s="3" t="s">
        <v>8307</v>
      </c>
      <c r="E2127" s="3" t="s">
        <v>9697</v>
      </c>
      <c r="F2127" s="36">
        <v>35079</v>
      </c>
      <c r="G2127" s="3">
        <v>2</v>
      </c>
      <c r="H2127" s="3" t="s">
        <v>1453</v>
      </c>
      <c r="I2127" s="3" t="s">
        <v>2904</v>
      </c>
      <c r="J2127" s="3" t="s">
        <v>8308</v>
      </c>
      <c r="K2127" s="3" t="s">
        <v>93</v>
      </c>
      <c r="L2127" s="8" t="s">
        <v>9813</v>
      </c>
      <c r="M2127" s="5"/>
      <c r="N2127" s="13" t="s">
        <v>1043</v>
      </c>
      <c r="O2127" s="5">
        <v>45019</v>
      </c>
      <c r="P2127" s="8">
        <v>1</v>
      </c>
      <c r="Q2127" s="9">
        <v>4</v>
      </c>
      <c r="R2127" s="9" t="str">
        <f>IFERROR(VLOOKUP(Tabla2[[#This Row],[CONTRATISTA PRNCIPAL]],Hoja1!$L$5:$M$9,2,FALSE),"CJV")</f>
        <v>CJV</v>
      </c>
      <c r="S2127" s="9" t="str">
        <f>IF(Tabla2[[#This Row],[EMPRESA]]=Tabla2[[#This Row],[CONTRATISTA PRNCIPAL]],"Principal","Secundaria")</f>
        <v>Principal</v>
      </c>
      <c r="T2127" s="10">
        <f>IFERROR(1/COUNTIF(Tabla2[CONTRATISTA PRNCIPAL],Tabla2[[#This Row],[CONTRATISTA PRNCIPAL]]),0)</f>
        <v>9.7087378640776691E-3</v>
      </c>
      <c r="U2127" s="33">
        <f ca="1">IF(((TODAY()-Tabla2[[#This Row],[FECHA NACIMIENTO]])/365)&lt;18,"Corregir", IF(((TODAY()-Tabla2[[#This Row],[FECHA NACIMIENTO]])/365)&gt;80, "Corregir",ROUNDDOWN(((TODAY()-Tabla2[[#This Row],[FECHA NACIMIENTO]])/365),0)))</f>
        <v>27</v>
      </c>
      <c r="V212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127" s="34" t="str">
        <f ca="1">+IF(Tabla2[[#This Row],[Edad]]="Corregir","Corregir","Ok")</f>
        <v>Ok</v>
      </c>
      <c r="X2127" s="10" t="str">
        <f>+IFERROR(VLOOKUP(Tabla2[[#This Row],[DISTRITO SEGÚN DNI]],Hoja1!$A$2:$B$55,2,FALSE),"No")</f>
        <v>ATE</v>
      </c>
      <c r="Y2127" s="10" t="str">
        <f>IF(OR(LOWER(Tabla2[[#This Row],[GENERO]])="masculino", LOWER(Tabla2[[#This Row],[GENERO]])="femenino"),"OK","Corregir")</f>
        <v>OK</v>
      </c>
      <c r="Z2127" s="10" t="str">
        <f>+IF(Tabla2[[#This Row],[Nro. DNI / CE]]="","Corregir",IF(LEN(Tabla2[[#This Row],[Nro. DNI / CE]])&gt;=8,"OK","Corregir"))</f>
        <v>OK</v>
      </c>
      <c r="AA2127" s="10">
        <f>COUNTIF(Tabla2[APELLIDOS Y NOMBRES],Tabla2[[#This Row],[APELLIDOS Y NOMBRES]])</f>
        <v>1</v>
      </c>
      <c r="AB2127" t="str">
        <f ca="1">+IFERROR(IF(Tabla2[[#This Row],[FECHA CESE/BAJA]]="","No Aplica",IF(AND(MONTH(Tabla2[[#This Row],[FECHA CESE/BAJA]])=MONTH(TODAY()-30),YEAR(Tabla2[[#This Row],[FECHA CESE/BAJA]])=YEAR(TODAY())),MONTH(TODAY()-30)&amp;"-"&amp;YEAR(TODAY()),"Borrar")),"No aplica")</f>
        <v>No Aplica</v>
      </c>
      <c r="AC2127" t="str">
        <f ca="1">+IFERROR(IF(Tabla2[[#This Row],[FECHA INICIO DE LABORES EN OBRA]]="","No Aplica",IF(AND(MONTH(Tabla2[[#This Row],[FECHA INICIO DE LABORES EN OBRA]])=MONTH(TODAY()-30),YEAR(Tabla2[[#This Row],[FECHA INICIO DE LABORES EN OBRA]])=YEAR(TODAY())),MONTH(TODAY()-30)&amp;"-"&amp;YEAR(TODAY()),"No Aplica")),"No Aplica")</f>
        <v>No Aplica</v>
      </c>
    </row>
    <row r="2128" spans="1:29" x14ac:dyDescent="0.25">
      <c r="A2128" s="2">
        <v>20600579054</v>
      </c>
      <c r="B2128" s="3" t="s">
        <v>9668</v>
      </c>
      <c r="C2128" s="3" t="s">
        <v>9668</v>
      </c>
      <c r="D2128" s="3">
        <v>77541773</v>
      </c>
      <c r="E2128" s="3" t="s">
        <v>9698</v>
      </c>
      <c r="F2128" s="36">
        <v>35017</v>
      </c>
      <c r="G2128" s="3">
        <v>2</v>
      </c>
      <c r="H2128" s="3" t="s">
        <v>2636</v>
      </c>
      <c r="I2128" s="3" t="s">
        <v>4424</v>
      </c>
      <c r="J2128" s="3" t="s">
        <v>8309</v>
      </c>
      <c r="K2128" s="3" t="s">
        <v>1481</v>
      </c>
      <c r="L2128" s="8" t="s">
        <v>9813</v>
      </c>
      <c r="M2128" s="5"/>
      <c r="N2128" s="13" t="s">
        <v>1043</v>
      </c>
      <c r="O2128" s="5">
        <v>45019</v>
      </c>
      <c r="P2128" s="8">
        <v>1</v>
      </c>
      <c r="Q2128" s="9">
        <v>4</v>
      </c>
      <c r="R2128" s="9" t="str">
        <f>IFERROR(VLOOKUP(Tabla2[[#This Row],[CONTRATISTA PRNCIPAL]],Hoja1!$L$5:$M$9,2,FALSE),"CJV")</f>
        <v>CJV</v>
      </c>
      <c r="S2128" s="9" t="str">
        <f>IF(Tabla2[[#This Row],[EMPRESA]]=Tabla2[[#This Row],[CONTRATISTA PRNCIPAL]],"Principal","Secundaria")</f>
        <v>Principal</v>
      </c>
      <c r="T2128" s="10">
        <f>IFERROR(1/COUNTIF(Tabla2[CONTRATISTA PRNCIPAL],Tabla2[[#This Row],[CONTRATISTA PRNCIPAL]]),0)</f>
        <v>9.7087378640776691E-3</v>
      </c>
      <c r="U2128" s="33">
        <f ca="1">IF(((TODAY()-Tabla2[[#This Row],[FECHA NACIMIENTO]])/365)&lt;18,"Corregir", IF(((TODAY()-Tabla2[[#This Row],[FECHA NACIMIENTO]])/365)&gt;80, "Corregir",ROUNDDOWN(((TODAY()-Tabla2[[#This Row],[FECHA NACIMIENTO]])/365),0)))</f>
        <v>27</v>
      </c>
      <c r="V212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128" s="34" t="str">
        <f ca="1">+IF(Tabla2[[#This Row],[Edad]]="Corregir","Corregir","Ok")</f>
        <v>Ok</v>
      </c>
      <c r="X2128" s="10" t="str">
        <f>+IFERROR(VLOOKUP(Tabla2[[#This Row],[DISTRITO SEGÚN DNI]],Hoja1!$A$2:$B$55,2,FALSE),"No")</f>
        <v>No</v>
      </c>
      <c r="Y2128" s="10" t="str">
        <f>IF(OR(LOWER(Tabla2[[#This Row],[GENERO]])="masculino", LOWER(Tabla2[[#This Row],[GENERO]])="femenino"),"OK","Corregir")</f>
        <v>OK</v>
      </c>
      <c r="Z2128" s="10" t="str">
        <f>+IF(Tabla2[[#This Row],[Nro. DNI / CE]]="","Corregir",IF(LEN(Tabla2[[#This Row],[Nro. DNI / CE]])&gt;=8,"OK","Corregir"))</f>
        <v>OK</v>
      </c>
      <c r="AA2128" s="10">
        <f>COUNTIF(Tabla2[APELLIDOS Y NOMBRES],Tabla2[[#This Row],[APELLIDOS Y NOMBRES]])</f>
        <v>1</v>
      </c>
      <c r="AB2128" t="str">
        <f ca="1">+IFERROR(IF(Tabla2[[#This Row],[FECHA CESE/BAJA]]="","No Aplica",IF(AND(MONTH(Tabla2[[#This Row],[FECHA CESE/BAJA]])=MONTH(TODAY()-30),YEAR(Tabla2[[#This Row],[FECHA CESE/BAJA]])=YEAR(TODAY())),MONTH(TODAY()-30)&amp;"-"&amp;YEAR(TODAY()),"Borrar")),"No aplica")</f>
        <v>No Aplica</v>
      </c>
      <c r="AC2128" t="str">
        <f ca="1">+IFERROR(IF(Tabla2[[#This Row],[FECHA INICIO DE LABORES EN OBRA]]="","No Aplica",IF(AND(MONTH(Tabla2[[#This Row],[FECHA INICIO DE LABORES EN OBRA]])=MONTH(TODAY()-30),YEAR(Tabla2[[#This Row],[FECHA INICIO DE LABORES EN OBRA]])=YEAR(TODAY())),MONTH(TODAY()-30)&amp;"-"&amp;YEAR(TODAY()),"No Aplica")),"No Aplica")</f>
        <v>No Aplica</v>
      </c>
    </row>
    <row r="2129" spans="1:29" x14ac:dyDescent="0.25">
      <c r="A2129" s="2">
        <v>20600579054</v>
      </c>
      <c r="B2129" s="3" t="s">
        <v>9668</v>
      </c>
      <c r="C2129" s="3" t="s">
        <v>9668</v>
      </c>
      <c r="D2129" s="3">
        <v>46161627</v>
      </c>
      <c r="E2129" s="3" t="s">
        <v>9700</v>
      </c>
      <c r="F2129" s="36">
        <v>32723</v>
      </c>
      <c r="G2129" s="3">
        <v>2</v>
      </c>
      <c r="H2129" s="3" t="s">
        <v>2961</v>
      </c>
      <c r="I2129" s="3" t="s">
        <v>4424</v>
      </c>
      <c r="J2129" s="3" t="s">
        <v>8311</v>
      </c>
      <c r="K2129" s="3" t="s">
        <v>8312</v>
      </c>
      <c r="L2129" s="8" t="s">
        <v>9813</v>
      </c>
      <c r="M2129" s="5"/>
      <c r="N2129" s="13" t="s">
        <v>1043</v>
      </c>
      <c r="O2129" s="5">
        <v>45004</v>
      </c>
      <c r="P2129" s="8">
        <v>1</v>
      </c>
      <c r="Q2129" s="9">
        <v>4</v>
      </c>
      <c r="R2129" s="9" t="str">
        <f>IFERROR(VLOOKUP(Tabla2[[#This Row],[CONTRATISTA PRNCIPAL]],Hoja1!$L$5:$M$9,2,FALSE),"CJV")</f>
        <v>CJV</v>
      </c>
      <c r="S2129" s="9" t="str">
        <f>IF(Tabla2[[#This Row],[EMPRESA]]=Tabla2[[#This Row],[CONTRATISTA PRNCIPAL]],"Principal","Secundaria")</f>
        <v>Principal</v>
      </c>
      <c r="T2129" s="10">
        <f>IFERROR(1/COUNTIF(Tabla2[CONTRATISTA PRNCIPAL],Tabla2[[#This Row],[CONTRATISTA PRNCIPAL]]),0)</f>
        <v>9.7087378640776691E-3</v>
      </c>
      <c r="U2129" s="33">
        <f ca="1">IF(((TODAY()-Tabla2[[#This Row],[FECHA NACIMIENTO]])/365)&lt;18,"Corregir", IF(((TODAY()-Tabla2[[#This Row],[FECHA NACIMIENTO]])/365)&gt;80, "Corregir",ROUNDDOWN(((TODAY()-Tabla2[[#This Row],[FECHA NACIMIENTO]])/365),0)))</f>
        <v>34</v>
      </c>
      <c r="V212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129" s="34" t="str">
        <f ca="1">+IF(Tabla2[[#This Row],[Edad]]="Corregir","Corregir","Ok")</f>
        <v>Ok</v>
      </c>
      <c r="X2129" s="10" t="str">
        <f>+IFERROR(VLOOKUP(Tabla2[[#This Row],[DISTRITO SEGÚN DNI]],Hoja1!$A$2:$B$55,2,FALSE),"No")</f>
        <v>No</v>
      </c>
      <c r="Y2129" s="10" t="str">
        <f>IF(OR(LOWER(Tabla2[[#This Row],[GENERO]])="masculino", LOWER(Tabla2[[#This Row],[GENERO]])="femenino"),"OK","Corregir")</f>
        <v>OK</v>
      </c>
      <c r="Z2129" s="10" t="str">
        <f>+IF(Tabla2[[#This Row],[Nro. DNI / CE]]="","Corregir",IF(LEN(Tabla2[[#This Row],[Nro. DNI / CE]])&gt;=8,"OK","Corregir"))</f>
        <v>OK</v>
      </c>
      <c r="AA2129" s="10">
        <f>COUNTIF(Tabla2[APELLIDOS Y NOMBRES],Tabla2[[#This Row],[APELLIDOS Y NOMBRES]])</f>
        <v>1</v>
      </c>
      <c r="AB2129" t="str">
        <f ca="1">+IFERROR(IF(Tabla2[[#This Row],[FECHA CESE/BAJA]]="","No Aplica",IF(AND(MONTH(Tabla2[[#This Row],[FECHA CESE/BAJA]])=MONTH(TODAY()-30),YEAR(Tabla2[[#This Row],[FECHA CESE/BAJA]])=YEAR(TODAY())),MONTH(TODAY()-30)&amp;"-"&amp;YEAR(TODAY()),"Borrar")),"No aplica")</f>
        <v>No Aplica</v>
      </c>
      <c r="AC2129" t="str">
        <f ca="1">+IFERROR(IF(Tabla2[[#This Row],[FECHA INICIO DE LABORES EN OBRA]]="","No Aplica",IF(AND(MONTH(Tabla2[[#This Row],[FECHA INICIO DE LABORES EN OBRA]])=MONTH(TODAY()-30),YEAR(Tabla2[[#This Row],[FECHA INICIO DE LABORES EN OBRA]])=YEAR(TODAY())),MONTH(TODAY()-30)&amp;"-"&amp;YEAR(TODAY()),"No Aplica")),"No Aplica")</f>
        <v>No Aplica</v>
      </c>
    </row>
    <row r="2130" spans="1:29" x14ac:dyDescent="0.25">
      <c r="A2130" s="2">
        <v>20600579054</v>
      </c>
      <c r="B2130" s="3" t="s">
        <v>9668</v>
      </c>
      <c r="C2130" s="3" t="s">
        <v>9668</v>
      </c>
      <c r="D2130" s="3" t="s">
        <v>8313</v>
      </c>
      <c r="E2130" s="3" t="s">
        <v>9701</v>
      </c>
      <c r="F2130" s="36">
        <v>36680</v>
      </c>
      <c r="G2130" s="3">
        <v>2</v>
      </c>
      <c r="H2130" s="3" t="s">
        <v>2009</v>
      </c>
      <c r="I2130" s="3" t="s">
        <v>2904</v>
      </c>
      <c r="J2130" s="3" t="s">
        <v>8314</v>
      </c>
      <c r="K2130" s="3" t="s">
        <v>93</v>
      </c>
      <c r="L2130" s="8" t="s">
        <v>9813</v>
      </c>
      <c r="M2130" s="5"/>
      <c r="N2130" s="13" t="s">
        <v>1043</v>
      </c>
      <c r="O2130" s="5">
        <v>45020</v>
      </c>
      <c r="P2130" s="8">
        <v>1</v>
      </c>
      <c r="Q2130" s="9">
        <v>4</v>
      </c>
      <c r="R2130" s="9" t="str">
        <f>IFERROR(VLOOKUP(Tabla2[[#This Row],[CONTRATISTA PRNCIPAL]],Hoja1!$L$5:$M$9,2,FALSE),"CJV")</f>
        <v>CJV</v>
      </c>
      <c r="S2130" s="9" t="str">
        <f>IF(Tabla2[[#This Row],[EMPRESA]]=Tabla2[[#This Row],[CONTRATISTA PRNCIPAL]],"Principal","Secundaria")</f>
        <v>Principal</v>
      </c>
      <c r="T2130" s="10">
        <f>IFERROR(1/COUNTIF(Tabla2[CONTRATISTA PRNCIPAL],Tabla2[[#This Row],[CONTRATISTA PRNCIPAL]]),0)</f>
        <v>9.7087378640776691E-3</v>
      </c>
      <c r="U2130" s="33">
        <f ca="1">IF(((TODAY()-Tabla2[[#This Row],[FECHA NACIMIENTO]])/365)&lt;18,"Corregir", IF(((TODAY()-Tabla2[[#This Row],[FECHA NACIMIENTO]])/365)&gt;80, "Corregir",ROUNDDOWN(((TODAY()-Tabla2[[#This Row],[FECHA NACIMIENTO]])/365),0)))</f>
        <v>23</v>
      </c>
      <c r="V213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2130" s="34" t="str">
        <f ca="1">+IF(Tabla2[[#This Row],[Edad]]="Corregir","Corregir","Ok")</f>
        <v>Ok</v>
      </c>
      <c r="X2130" s="10" t="str">
        <f>+IFERROR(VLOOKUP(Tabla2[[#This Row],[DISTRITO SEGÚN DNI]],Hoja1!$A$2:$B$55,2,FALSE),"No")</f>
        <v>ATE</v>
      </c>
      <c r="Y2130" s="10" t="str">
        <f>IF(OR(LOWER(Tabla2[[#This Row],[GENERO]])="masculino", LOWER(Tabla2[[#This Row],[GENERO]])="femenino"),"OK","Corregir")</f>
        <v>OK</v>
      </c>
      <c r="Z2130" s="10" t="str">
        <f>+IF(Tabla2[[#This Row],[Nro. DNI / CE]]="","Corregir",IF(LEN(Tabla2[[#This Row],[Nro. DNI / CE]])&gt;=8,"OK","Corregir"))</f>
        <v>OK</v>
      </c>
      <c r="AA2130" s="10">
        <f>COUNTIF(Tabla2[APELLIDOS Y NOMBRES],Tabla2[[#This Row],[APELLIDOS Y NOMBRES]])</f>
        <v>1</v>
      </c>
      <c r="AB2130" t="str">
        <f ca="1">+IFERROR(IF(Tabla2[[#This Row],[FECHA CESE/BAJA]]="","No Aplica",IF(AND(MONTH(Tabla2[[#This Row],[FECHA CESE/BAJA]])=MONTH(TODAY()-30),YEAR(Tabla2[[#This Row],[FECHA CESE/BAJA]])=YEAR(TODAY())),MONTH(TODAY()-30)&amp;"-"&amp;YEAR(TODAY()),"Borrar")),"No aplica")</f>
        <v>No Aplica</v>
      </c>
      <c r="AC2130" t="str">
        <f ca="1">+IFERROR(IF(Tabla2[[#This Row],[FECHA INICIO DE LABORES EN OBRA]]="","No Aplica",IF(AND(MONTH(Tabla2[[#This Row],[FECHA INICIO DE LABORES EN OBRA]])=MONTH(TODAY()-30),YEAR(Tabla2[[#This Row],[FECHA INICIO DE LABORES EN OBRA]])=YEAR(TODAY())),MONTH(TODAY()-30)&amp;"-"&amp;YEAR(TODAY()),"No Aplica")),"No Aplica")</f>
        <v>No Aplica</v>
      </c>
    </row>
    <row r="2131" spans="1:29" x14ac:dyDescent="0.25">
      <c r="A2131" s="2">
        <v>20600579054</v>
      </c>
      <c r="B2131" s="3" t="s">
        <v>9668</v>
      </c>
      <c r="C2131" s="3" t="s">
        <v>9668</v>
      </c>
      <c r="D2131" s="3" t="s">
        <v>9702</v>
      </c>
      <c r="E2131" s="3" t="s">
        <v>9703</v>
      </c>
      <c r="F2131" s="36">
        <v>29478</v>
      </c>
      <c r="G2131" s="3">
        <v>2</v>
      </c>
      <c r="H2131" s="3" t="s">
        <v>1585</v>
      </c>
      <c r="I2131" s="3" t="s">
        <v>8256</v>
      </c>
      <c r="J2131" s="3" t="s">
        <v>8320</v>
      </c>
      <c r="K2131" s="3" t="s">
        <v>32</v>
      </c>
      <c r="L2131" s="8" t="s">
        <v>9813</v>
      </c>
      <c r="M2131" s="5"/>
      <c r="N2131" s="13" t="s">
        <v>1043</v>
      </c>
      <c r="O2131" s="5">
        <v>45019</v>
      </c>
      <c r="P2131" s="8">
        <v>1</v>
      </c>
      <c r="Q2131" s="9">
        <v>4</v>
      </c>
      <c r="R2131" s="9" t="str">
        <f>IFERROR(VLOOKUP(Tabla2[[#This Row],[CONTRATISTA PRNCIPAL]],Hoja1!$L$5:$M$9,2,FALSE),"CJV")</f>
        <v>CJV</v>
      </c>
      <c r="S2131" s="9" t="str">
        <f>IF(Tabla2[[#This Row],[EMPRESA]]=Tabla2[[#This Row],[CONTRATISTA PRNCIPAL]],"Principal","Secundaria")</f>
        <v>Principal</v>
      </c>
      <c r="T2131" s="10">
        <f>IFERROR(1/COUNTIF(Tabla2[CONTRATISTA PRNCIPAL],Tabla2[[#This Row],[CONTRATISTA PRNCIPAL]]),0)</f>
        <v>9.7087378640776691E-3</v>
      </c>
      <c r="U2131" s="33">
        <f ca="1">IF(((TODAY()-Tabla2[[#This Row],[FECHA NACIMIENTO]])/365)&lt;18,"Corregir", IF(((TODAY()-Tabla2[[#This Row],[FECHA NACIMIENTO]])/365)&gt;80, "Corregir",ROUNDDOWN(((TODAY()-Tabla2[[#This Row],[FECHA NACIMIENTO]])/365),0)))</f>
        <v>43</v>
      </c>
      <c r="V213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131" s="34" t="str">
        <f ca="1">+IF(Tabla2[[#This Row],[Edad]]="Corregir","Corregir","Ok")</f>
        <v>Ok</v>
      </c>
      <c r="X2131" s="10" t="str">
        <f>+IFERROR(VLOOKUP(Tabla2[[#This Row],[DISTRITO SEGÚN DNI]],Hoja1!$A$2:$B$55,2,FALSE),"No")</f>
        <v>CALLAO</v>
      </c>
      <c r="Y2131" s="10" t="str">
        <f>IF(OR(LOWER(Tabla2[[#This Row],[GENERO]])="masculino", LOWER(Tabla2[[#This Row],[GENERO]])="femenino"),"OK","Corregir")</f>
        <v>OK</v>
      </c>
      <c r="Z2131" s="10" t="str">
        <f>+IF(Tabla2[[#This Row],[Nro. DNI / CE]]="","Corregir",IF(LEN(Tabla2[[#This Row],[Nro. DNI / CE]])&gt;=8,"OK","Corregir"))</f>
        <v>OK</v>
      </c>
      <c r="AA2131" s="10">
        <f>COUNTIF(Tabla2[APELLIDOS Y NOMBRES],Tabla2[[#This Row],[APELLIDOS Y NOMBRES]])</f>
        <v>1</v>
      </c>
      <c r="AB2131" t="str">
        <f ca="1">+IFERROR(IF(Tabla2[[#This Row],[FECHA CESE/BAJA]]="","No Aplica",IF(AND(MONTH(Tabla2[[#This Row],[FECHA CESE/BAJA]])=MONTH(TODAY()-30),YEAR(Tabla2[[#This Row],[FECHA CESE/BAJA]])=YEAR(TODAY())),MONTH(TODAY()-30)&amp;"-"&amp;YEAR(TODAY()),"Borrar")),"No aplica")</f>
        <v>No Aplica</v>
      </c>
      <c r="AC2131" t="str">
        <f ca="1">+IFERROR(IF(Tabla2[[#This Row],[FECHA INICIO DE LABORES EN OBRA]]="","No Aplica",IF(AND(MONTH(Tabla2[[#This Row],[FECHA INICIO DE LABORES EN OBRA]])=MONTH(TODAY()-30),YEAR(Tabla2[[#This Row],[FECHA INICIO DE LABORES EN OBRA]])=YEAR(TODAY())),MONTH(TODAY()-30)&amp;"-"&amp;YEAR(TODAY()),"No Aplica")),"No Aplica")</f>
        <v>No Aplica</v>
      </c>
    </row>
    <row r="2132" spans="1:29" x14ac:dyDescent="0.25">
      <c r="A2132" s="2">
        <v>20600579054</v>
      </c>
      <c r="B2132" s="3" t="s">
        <v>9668</v>
      </c>
      <c r="C2132" s="3" t="s">
        <v>9668</v>
      </c>
      <c r="D2132" s="3">
        <v>45514450</v>
      </c>
      <c r="E2132" s="3" t="s">
        <v>9704</v>
      </c>
      <c r="F2132" s="36">
        <v>32469</v>
      </c>
      <c r="G2132" s="3">
        <v>2</v>
      </c>
      <c r="H2132" s="3" t="s">
        <v>2837</v>
      </c>
      <c r="I2132" s="3" t="s">
        <v>2904</v>
      </c>
      <c r="J2132" s="3" t="s">
        <v>8321</v>
      </c>
      <c r="K2132" s="3" t="s">
        <v>93</v>
      </c>
      <c r="L2132" s="8" t="s">
        <v>9813</v>
      </c>
      <c r="M2132" s="5"/>
      <c r="N2132" s="13" t="s">
        <v>1043</v>
      </c>
      <c r="O2132" s="5">
        <v>45033</v>
      </c>
      <c r="P2132" s="8">
        <v>1</v>
      </c>
      <c r="Q2132" s="9">
        <v>4</v>
      </c>
      <c r="R2132" s="9" t="str">
        <f>IFERROR(VLOOKUP(Tabla2[[#This Row],[CONTRATISTA PRNCIPAL]],Hoja1!$L$5:$M$9,2,FALSE),"CJV")</f>
        <v>CJV</v>
      </c>
      <c r="S2132" s="9" t="str">
        <f>IF(Tabla2[[#This Row],[EMPRESA]]=Tabla2[[#This Row],[CONTRATISTA PRNCIPAL]],"Principal","Secundaria")</f>
        <v>Principal</v>
      </c>
      <c r="T2132" s="10">
        <f>IFERROR(1/COUNTIF(Tabla2[CONTRATISTA PRNCIPAL],Tabla2[[#This Row],[CONTRATISTA PRNCIPAL]]),0)</f>
        <v>9.7087378640776691E-3</v>
      </c>
      <c r="U2132" s="33">
        <f ca="1">IF(((TODAY()-Tabla2[[#This Row],[FECHA NACIMIENTO]])/365)&lt;18,"Corregir", IF(((TODAY()-Tabla2[[#This Row],[FECHA NACIMIENTO]])/365)&gt;80, "Corregir",ROUNDDOWN(((TODAY()-Tabla2[[#This Row],[FECHA NACIMIENTO]])/365),0)))</f>
        <v>34</v>
      </c>
      <c r="V213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132" s="34" t="str">
        <f ca="1">+IF(Tabla2[[#This Row],[Edad]]="Corregir","Corregir","Ok")</f>
        <v>Ok</v>
      </c>
      <c r="X2132" s="10" t="str">
        <f>+IFERROR(VLOOKUP(Tabla2[[#This Row],[DISTRITO SEGÚN DNI]],Hoja1!$A$2:$B$55,2,FALSE),"No")</f>
        <v>ATE</v>
      </c>
      <c r="Y2132" s="10" t="str">
        <f>IF(OR(LOWER(Tabla2[[#This Row],[GENERO]])="masculino", LOWER(Tabla2[[#This Row],[GENERO]])="femenino"),"OK","Corregir")</f>
        <v>OK</v>
      </c>
      <c r="Z2132" s="10" t="str">
        <f>+IF(Tabla2[[#This Row],[Nro. DNI / CE]]="","Corregir",IF(LEN(Tabla2[[#This Row],[Nro. DNI / CE]])&gt;=8,"OK","Corregir"))</f>
        <v>OK</v>
      </c>
      <c r="AA2132" s="10">
        <f>COUNTIF(Tabla2[APELLIDOS Y NOMBRES],Tabla2[[#This Row],[APELLIDOS Y NOMBRES]])</f>
        <v>1</v>
      </c>
      <c r="AB2132" t="str">
        <f ca="1">+IFERROR(IF(Tabla2[[#This Row],[FECHA CESE/BAJA]]="","No Aplica",IF(AND(MONTH(Tabla2[[#This Row],[FECHA CESE/BAJA]])=MONTH(TODAY()-30),YEAR(Tabla2[[#This Row],[FECHA CESE/BAJA]])=YEAR(TODAY())),MONTH(TODAY()-30)&amp;"-"&amp;YEAR(TODAY()),"Borrar")),"No aplica")</f>
        <v>No Aplica</v>
      </c>
      <c r="AC2132" t="str">
        <f ca="1">+IFERROR(IF(Tabla2[[#This Row],[FECHA INICIO DE LABORES EN OBRA]]="","No Aplica",IF(AND(MONTH(Tabla2[[#This Row],[FECHA INICIO DE LABORES EN OBRA]])=MONTH(TODAY()-30),YEAR(Tabla2[[#This Row],[FECHA INICIO DE LABORES EN OBRA]])=YEAR(TODAY())),MONTH(TODAY()-30)&amp;"-"&amp;YEAR(TODAY()),"No Aplica")),"No Aplica")</f>
        <v>No Aplica</v>
      </c>
    </row>
    <row r="2133" spans="1:29" x14ac:dyDescent="0.25">
      <c r="A2133" s="2">
        <v>20600579054</v>
      </c>
      <c r="B2133" s="3" t="s">
        <v>9668</v>
      </c>
      <c r="C2133" s="3" t="s">
        <v>9668</v>
      </c>
      <c r="D2133" s="3" t="s">
        <v>8322</v>
      </c>
      <c r="E2133" s="3" t="s">
        <v>9705</v>
      </c>
      <c r="F2133" s="36">
        <v>28071</v>
      </c>
      <c r="G2133" s="3">
        <v>2</v>
      </c>
      <c r="H2133" s="3" t="s">
        <v>1469</v>
      </c>
      <c r="I2133" s="3" t="s">
        <v>2904</v>
      </c>
      <c r="J2133" s="3" t="s">
        <v>8323</v>
      </c>
      <c r="K2133" s="3" t="s">
        <v>1481</v>
      </c>
      <c r="L2133" s="8" t="s">
        <v>9813</v>
      </c>
      <c r="M2133" s="5"/>
      <c r="N2133" s="13" t="s">
        <v>1043</v>
      </c>
      <c r="O2133" s="5">
        <v>45036</v>
      </c>
      <c r="P2133" s="8">
        <v>1</v>
      </c>
      <c r="Q2133" s="9">
        <v>4</v>
      </c>
      <c r="R2133" s="9" t="str">
        <f>IFERROR(VLOOKUP(Tabla2[[#This Row],[CONTRATISTA PRNCIPAL]],Hoja1!$L$5:$M$9,2,FALSE),"CJV")</f>
        <v>CJV</v>
      </c>
      <c r="S2133" s="9" t="str">
        <f>IF(Tabla2[[#This Row],[EMPRESA]]=Tabla2[[#This Row],[CONTRATISTA PRNCIPAL]],"Principal","Secundaria")</f>
        <v>Principal</v>
      </c>
      <c r="T2133" s="10">
        <f>IFERROR(1/COUNTIF(Tabla2[CONTRATISTA PRNCIPAL],Tabla2[[#This Row],[CONTRATISTA PRNCIPAL]]),0)</f>
        <v>9.7087378640776691E-3</v>
      </c>
      <c r="U2133" s="33">
        <f ca="1">IF(((TODAY()-Tabla2[[#This Row],[FECHA NACIMIENTO]])/365)&lt;18,"Corregir", IF(((TODAY()-Tabla2[[#This Row],[FECHA NACIMIENTO]])/365)&gt;80, "Corregir",ROUNDDOWN(((TODAY()-Tabla2[[#This Row],[FECHA NACIMIENTO]])/365),0)))</f>
        <v>46</v>
      </c>
      <c r="V213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133" s="34" t="str">
        <f ca="1">+IF(Tabla2[[#This Row],[Edad]]="Corregir","Corregir","Ok")</f>
        <v>Ok</v>
      </c>
      <c r="X2133" s="10" t="str">
        <f>+IFERROR(VLOOKUP(Tabla2[[#This Row],[DISTRITO SEGÚN DNI]],Hoja1!$A$2:$B$55,2,FALSE),"No")</f>
        <v>No</v>
      </c>
      <c r="Y2133" s="10" t="str">
        <f>IF(OR(LOWER(Tabla2[[#This Row],[GENERO]])="masculino", LOWER(Tabla2[[#This Row],[GENERO]])="femenino"),"OK","Corregir")</f>
        <v>OK</v>
      </c>
      <c r="Z2133" s="10" t="str">
        <f>+IF(Tabla2[[#This Row],[Nro. DNI / CE]]="","Corregir",IF(LEN(Tabla2[[#This Row],[Nro. DNI / CE]])&gt;=8,"OK","Corregir"))</f>
        <v>OK</v>
      </c>
      <c r="AA2133" s="10">
        <f>COUNTIF(Tabla2[APELLIDOS Y NOMBRES],Tabla2[[#This Row],[APELLIDOS Y NOMBRES]])</f>
        <v>1</v>
      </c>
      <c r="AB2133" t="str">
        <f ca="1">+IFERROR(IF(Tabla2[[#This Row],[FECHA CESE/BAJA]]="","No Aplica",IF(AND(MONTH(Tabla2[[#This Row],[FECHA CESE/BAJA]])=MONTH(TODAY()-30),YEAR(Tabla2[[#This Row],[FECHA CESE/BAJA]])=YEAR(TODAY())),MONTH(TODAY()-30)&amp;"-"&amp;YEAR(TODAY()),"Borrar")),"No aplica")</f>
        <v>No Aplica</v>
      </c>
      <c r="AC2133" t="str">
        <f ca="1">+IFERROR(IF(Tabla2[[#This Row],[FECHA INICIO DE LABORES EN OBRA]]="","No Aplica",IF(AND(MONTH(Tabla2[[#This Row],[FECHA INICIO DE LABORES EN OBRA]])=MONTH(TODAY()-30),YEAR(Tabla2[[#This Row],[FECHA INICIO DE LABORES EN OBRA]])=YEAR(TODAY())),MONTH(TODAY()-30)&amp;"-"&amp;YEAR(TODAY()),"No Aplica")),"No Aplica")</f>
        <v>No Aplica</v>
      </c>
    </row>
    <row r="2134" spans="1:29" x14ac:dyDescent="0.25">
      <c r="A2134" s="2">
        <v>20600579054</v>
      </c>
      <c r="B2134" s="3" t="s">
        <v>9668</v>
      </c>
      <c r="C2134" s="3" t="s">
        <v>9668</v>
      </c>
      <c r="D2134" s="3" t="s">
        <v>8325</v>
      </c>
      <c r="E2134" s="3" t="s">
        <v>9706</v>
      </c>
      <c r="F2134" s="36">
        <v>31790</v>
      </c>
      <c r="G2134" s="3">
        <v>1</v>
      </c>
      <c r="H2134" s="3" t="s">
        <v>1478</v>
      </c>
      <c r="I2134" s="3" t="s">
        <v>8256</v>
      </c>
      <c r="J2134" s="3" t="s">
        <v>8326</v>
      </c>
      <c r="K2134" s="3" t="s">
        <v>1481</v>
      </c>
      <c r="L2134" s="8" t="s">
        <v>9813</v>
      </c>
      <c r="M2134" s="5"/>
      <c r="N2134" s="13" t="s">
        <v>1043</v>
      </c>
      <c r="O2134" s="5">
        <v>45029</v>
      </c>
      <c r="P2134" s="8">
        <v>1</v>
      </c>
      <c r="Q2134" s="9">
        <v>2</v>
      </c>
      <c r="R2134" s="9" t="str">
        <f>IFERROR(VLOOKUP(Tabla2[[#This Row],[CONTRATISTA PRNCIPAL]],Hoja1!$L$5:$M$9,2,FALSE),"CJV")</f>
        <v>CJV</v>
      </c>
      <c r="S2134" s="9" t="str">
        <f>IF(Tabla2[[#This Row],[EMPRESA]]=Tabla2[[#This Row],[CONTRATISTA PRNCIPAL]],"Principal","Secundaria")</f>
        <v>Principal</v>
      </c>
      <c r="T2134" s="10">
        <f>IFERROR(1/COUNTIF(Tabla2[CONTRATISTA PRNCIPAL],Tabla2[[#This Row],[CONTRATISTA PRNCIPAL]]),0)</f>
        <v>9.7087378640776691E-3</v>
      </c>
      <c r="U2134" s="33">
        <f ca="1">IF(((TODAY()-Tabla2[[#This Row],[FECHA NACIMIENTO]])/365)&lt;18,"Corregir", IF(((TODAY()-Tabla2[[#This Row],[FECHA NACIMIENTO]])/365)&gt;80, "Corregir",ROUNDDOWN(((TODAY()-Tabla2[[#This Row],[FECHA NACIMIENTO]])/365),0)))</f>
        <v>36</v>
      </c>
      <c r="V213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134" s="34" t="str">
        <f ca="1">+IF(Tabla2[[#This Row],[Edad]]="Corregir","Corregir","Ok")</f>
        <v>Ok</v>
      </c>
      <c r="X2134" s="10" t="str">
        <f>+IFERROR(VLOOKUP(Tabla2[[#This Row],[DISTRITO SEGÚN DNI]],Hoja1!$A$2:$B$55,2,FALSE),"No")</f>
        <v>No</v>
      </c>
      <c r="Y2134" s="10" t="str">
        <f>IF(OR(LOWER(Tabla2[[#This Row],[GENERO]])="masculino", LOWER(Tabla2[[#This Row],[GENERO]])="femenino"),"OK","Corregir")</f>
        <v>OK</v>
      </c>
      <c r="Z2134" s="10" t="str">
        <f>+IF(Tabla2[[#This Row],[Nro. DNI / CE]]="","Corregir",IF(LEN(Tabla2[[#This Row],[Nro. DNI / CE]])&gt;=8,"OK","Corregir"))</f>
        <v>OK</v>
      </c>
      <c r="AA2134" s="10">
        <f>COUNTIF(Tabla2[APELLIDOS Y NOMBRES],Tabla2[[#This Row],[APELLIDOS Y NOMBRES]])</f>
        <v>1</v>
      </c>
      <c r="AB2134" t="str">
        <f ca="1">+IFERROR(IF(Tabla2[[#This Row],[FECHA CESE/BAJA]]="","No Aplica",IF(AND(MONTH(Tabla2[[#This Row],[FECHA CESE/BAJA]])=MONTH(TODAY()-30),YEAR(Tabla2[[#This Row],[FECHA CESE/BAJA]])=YEAR(TODAY())),MONTH(TODAY()-30)&amp;"-"&amp;YEAR(TODAY()),"Borrar")),"No aplica")</f>
        <v>No Aplica</v>
      </c>
      <c r="AC2134" t="str">
        <f ca="1">+IFERROR(IF(Tabla2[[#This Row],[FECHA INICIO DE LABORES EN OBRA]]="","No Aplica",IF(AND(MONTH(Tabla2[[#This Row],[FECHA INICIO DE LABORES EN OBRA]])=MONTH(TODAY()-30),YEAR(Tabla2[[#This Row],[FECHA INICIO DE LABORES EN OBRA]])=YEAR(TODAY())),MONTH(TODAY()-30)&amp;"-"&amp;YEAR(TODAY()),"No Aplica")),"No Aplica")</f>
        <v>No Aplica</v>
      </c>
    </row>
    <row r="2135" spans="1:29" x14ac:dyDescent="0.25">
      <c r="A2135" s="2">
        <v>20600579054</v>
      </c>
      <c r="B2135" s="3" t="s">
        <v>9668</v>
      </c>
      <c r="C2135" s="3" t="s">
        <v>9668</v>
      </c>
      <c r="D2135" s="3" t="s">
        <v>8327</v>
      </c>
      <c r="E2135" s="3" t="s">
        <v>8328</v>
      </c>
      <c r="F2135" s="36">
        <v>32006</v>
      </c>
      <c r="G2135" s="3">
        <v>2</v>
      </c>
      <c r="H2135" s="3" t="s">
        <v>2636</v>
      </c>
      <c r="I2135" s="3" t="s">
        <v>2904</v>
      </c>
      <c r="J2135" s="3" t="s">
        <v>8329</v>
      </c>
      <c r="K2135" s="3" t="s">
        <v>36</v>
      </c>
      <c r="L2135" s="8" t="s">
        <v>9813</v>
      </c>
      <c r="M2135" s="5"/>
      <c r="N2135" s="13" t="s">
        <v>1043</v>
      </c>
      <c r="O2135" s="5">
        <v>45038</v>
      </c>
      <c r="P2135" s="8">
        <v>1</v>
      </c>
      <c r="Q2135" s="9">
        <v>4</v>
      </c>
      <c r="R2135" s="9" t="str">
        <f>IFERROR(VLOOKUP(Tabla2[[#This Row],[CONTRATISTA PRNCIPAL]],Hoja1!$L$5:$M$9,2,FALSE),"CJV")</f>
        <v>CJV</v>
      </c>
      <c r="S2135" s="9" t="str">
        <f>IF(Tabla2[[#This Row],[EMPRESA]]=Tabla2[[#This Row],[CONTRATISTA PRNCIPAL]],"Principal","Secundaria")</f>
        <v>Principal</v>
      </c>
      <c r="T2135" s="10">
        <f>IFERROR(1/COUNTIF(Tabla2[CONTRATISTA PRNCIPAL],Tabla2[[#This Row],[CONTRATISTA PRNCIPAL]]),0)</f>
        <v>9.7087378640776691E-3</v>
      </c>
      <c r="U2135" s="33">
        <f ca="1">IF(((TODAY()-Tabla2[[#This Row],[FECHA NACIMIENTO]])/365)&lt;18,"Corregir", IF(((TODAY()-Tabla2[[#This Row],[FECHA NACIMIENTO]])/365)&gt;80, "Corregir",ROUNDDOWN(((TODAY()-Tabla2[[#This Row],[FECHA NACIMIENTO]])/365),0)))</f>
        <v>36</v>
      </c>
      <c r="V213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135" s="34" t="str">
        <f ca="1">+IF(Tabla2[[#This Row],[Edad]]="Corregir","Corregir","Ok")</f>
        <v>Ok</v>
      </c>
      <c r="X2135" s="10" t="str">
        <f>+IFERROR(VLOOKUP(Tabla2[[#This Row],[DISTRITO SEGÚN DNI]],Hoja1!$A$2:$B$55,2,FALSE),"No")</f>
        <v>SANTA ANITA</v>
      </c>
      <c r="Y2135" s="10" t="str">
        <f>IF(OR(LOWER(Tabla2[[#This Row],[GENERO]])="masculino", LOWER(Tabla2[[#This Row],[GENERO]])="femenino"),"OK","Corregir")</f>
        <v>OK</v>
      </c>
      <c r="Z2135" s="10" t="str">
        <f>+IF(Tabla2[[#This Row],[Nro. DNI / CE]]="","Corregir",IF(LEN(Tabla2[[#This Row],[Nro. DNI / CE]])&gt;=8,"OK","Corregir"))</f>
        <v>OK</v>
      </c>
      <c r="AA2135" s="10">
        <f>COUNTIF(Tabla2[APELLIDOS Y NOMBRES],Tabla2[[#This Row],[APELLIDOS Y NOMBRES]])</f>
        <v>1</v>
      </c>
      <c r="AB2135" t="str">
        <f ca="1">+IFERROR(IF(Tabla2[[#This Row],[FECHA CESE/BAJA]]="","No Aplica",IF(AND(MONTH(Tabla2[[#This Row],[FECHA CESE/BAJA]])=MONTH(TODAY()-30),YEAR(Tabla2[[#This Row],[FECHA CESE/BAJA]])=YEAR(TODAY())),MONTH(TODAY()-30)&amp;"-"&amp;YEAR(TODAY()),"Borrar")),"No aplica")</f>
        <v>No Aplica</v>
      </c>
      <c r="AC2135" t="str">
        <f ca="1">+IFERROR(IF(Tabla2[[#This Row],[FECHA INICIO DE LABORES EN OBRA]]="","No Aplica",IF(AND(MONTH(Tabla2[[#This Row],[FECHA INICIO DE LABORES EN OBRA]])=MONTH(TODAY()-30),YEAR(Tabla2[[#This Row],[FECHA INICIO DE LABORES EN OBRA]])=YEAR(TODAY())),MONTH(TODAY()-30)&amp;"-"&amp;YEAR(TODAY()),"No Aplica")),"No Aplica")</f>
        <v>No Aplica</v>
      </c>
    </row>
    <row r="2136" spans="1:29" x14ac:dyDescent="0.25">
      <c r="A2136" s="2">
        <v>20600579054</v>
      </c>
      <c r="B2136" s="3" t="s">
        <v>9668</v>
      </c>
      <c r="C2136" s="3" t="s">
        <v>9668</v>
      </c>
      <c r="D2136" s="3" t="s">
        <v>8330</v>
      </c>
      <c r="E2136" s="3" t="s">
        <v>9707</v>
      </c>
      <c r="F2136" s="36">
        <v>33715</v>
      </c>
      <c r="G2136" s="3">
        <v>2</v>
      </c>
      <c r="H2136" s="3" t="s">
        <v>8331</v>
      </c>
      <c r="I2136" s="3" t="s">
        <v>8256</v>
      </c>
      <c r="J2136" s="3" t="s">
        <v>8332</v>
      </c>
      <c r="K2136" s="3" t="s">
        <v>93</v>
      </c>
      <c r="L2136" s="8" t="s">
        <v>9813</v>
      </c>
      <c r="M2136" s="5"/>
      <c r="N2136" s="13" t="s">
        <v>1043</v>
      </c>
      <c r="O2136" s="5">
        <v>45025</v>
      </c>
      <c r="P2136" s="8">
        <v>1</v>
      </c>
      <c r="Q2136" s="9">
        <v>4</v>
      </c>
      <c r="R2136" s="9" t="str">
        <f>IFERROR(VLOOKUP(Tabla2[[#This Row],[CONTRATISTA PRNCIPAL]],Hoja1!$L$5:$M$9,2,FALSE),"CJV")</f>
        <v>CJV</v>
      </c>
      <c r="S2136" s="9" t="str">
        <f>IF(Tabla2[[#This Row],[EMPRESA]]=Tabla2[[#This Row],[CONTRATISTA PRNCIPAL]],"Principal","Secundaria")</f>
        <v>Principal</v>
      </c>
      <c r="T2136" s="10">
        <f>IFERROR(1/COUNTIF(Tabla2[CONTRATISTA PRNCIPAL],Tabla2[[#This Row],[CONTRATISTA PRNCIPAL]]),0)</f>
        <v>9.7087378640776691E-3</v>
      </c>
      <c r="U2136" s="33">
        <f ca="1">IF(((TODAY()-Tabla2[[#This Row],[FECHA NACIMIENTO]])/365)&lt;18,"Corregir", IF(((TODAY()-Tabla2[[#This Row],[FECHA NACIMIENTO]])/365)&gt;80, "Corregir",ROUNDDOWN(((TODAY()-Tabla2[[#This Row],[FECHA NACIMIENTO]])/365),0)))</f>
        <v>31</v>
      </c>
      <c r="V213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136" s="34" t="str">
        <f ca="1">+IF(Tabla2[[#This Row],[Edad]]="Corregir","Corregir","Ok")</f>
        <v>Ok</v>
      </c>
      <c r="X2136" s="10" t="str">
        <f>+IFERROR(VLOOKUP(Tabla2[[#This Row],[DISTRITO SEGÚN DNI]],Hoja1!$A$2:$B$55,2,FALSE),"No")</f>
        <v>ATE</v>
      </c>
      <c r="Y2136" s="10" t="str">
        <f>IF(OR(LOWER(Tabla2[[#This Row],[GENERO]])="masculino", LOWER(Tabla2[[#This Row],[GENERO]])="femenino"),"OK","Corregir")</f>
        <v>OK</v>
      </c>
      <c r="Z2136" s="10" t="str">
        <f>+IF(Tabla2[[#This Row],[Nro. DNI / CE]]="","Corregir",IF(LEN(Tabla2[[#This Row],[Nro. DNI / CE]])&gt;=8,"OK","Corregir"))</f>
        <v>OK</v>
      </c>
      <c r="AA2136" s="10">
        <f>COUNTIF(Tabla2[APELLIDOS Y NOMBRES],Tabla2[[#This Row],[APELLIDOS Y NOMBRES]])</f>
        <v>1</v>
      </c>
      <c r="AB2136" t="str">
        <f ca="1">+IFERROR(IF(Tabla2[[#This Row],[FECHA CESE/BAJA]]="","No Aplica",IF(AND(MONTH(Tabla2[[#This Row],[FECHA CESE/BAJA]])=MONTH(TODAY()-30),YEAR(Tabla2[[#This Row],[FECHA CESE/BAJA]])=YEAR(TODAY())),MONTH(TODAY()-30)&amp;"-"&amp;YEAR(TODAY()),"Borrar")),"No aplica")</f>
        <v>No Aplica</v>
      </c>
      <c r="AC2136" t="str">
        <f ca="1">+IFERROR(IF(Tabla2[[#This Row],[FECHA INICIO DE LABORES EN OBRA]]="","No Aplica",IF(AND(MONTH(Tabla2[[#This Row],[FECHA INICIO DE LABORES EN OBRA]])=MONTH(TODAY()-30),YEAR(Tabla2[[#This Row],[FECHA INICIO DE LABORES EN OBRA]])=YEAR(TODAY())),MONTH(TODAY()-30)&amp;"-"&amp;YEAR(TODAY()),"No Aplica")),"No Aplica")</f>
        <v>No Aplica</v>
      </c>
    </row>
    <row r="2137" spans="1:29" x14ac:dyDescent="0.25">
      <c r="A2137" s="2">
        <v>20600579054</v>
      </c>
      <c r="B2137" s="3" t="s">
        <v>9668</v>
      </c>
      <c r="C2137" s="3" t="s">
        <v>9668</v>
      </c>
      <c r="D2137" s="3">
        <v>42460828</v>
      </c>
      <c r="E2137" s="3" t="s">
        <v>9708</v>
      </c>
      <c r="F2137" s="36">
        <v>30857</v>
      </c>
      <c r="G2137" s="3">
        <v>2</v>
      </c>
      <c r="H2137" s="3" t="s">
        <v>8333</v>
      </c>
      <c r="I2137" s="3" t="s">
        <v>8256</v>
      </c>
      <c r="J2137" s="3" t="s">
        <v>8334</v>
      </c>
      <c r="K2137" s="3" t="s">
        <v>2483</v>
      </c>
      <c r="L2137" s="8" t="s">
        <v>9813</v>
      </c>
      <c r="M2137" s="5"/>
      <c r="N2137" s="13" t="s">
        <v>1043</v>
      </c>
      <c r="O2137" s="5">
        <v>45021</v>
      </c>
      <c r="P2137" s="8">
        <v>1</v>
      </c>
      <c r="Q2137" s="9">
        <v>4</v>
      </c>
      <c r="R2137" s="9" t="str">
        <f>IFERROR(VLOOKUP(Tabla2[[#This Row],[CONTRATISTA PRNCIPAL]],Hoja1!$L$5:$M$9,2,FALSE),"CJV")</f>
        <v>CJV</v>
      </c>
      <c r="S2137" s="9" t="str">
        <f>IF(Tabla2[[#This Row],[EMPRESA]]=Tabla2[[#This Row],[CONTRATISTA PRNCIPAL]],"Principal","Secundaria")</f>
        <v>Principal</v>
      </c>
      <c r="T2137" s="10">
        <f>IFERROR(1/COUNTIF(Tabla2[CONTRATISTA PRNCIPAL],Tabla2[[#This Row],[CONTRATISTA PRNCIPAL]]),0)</f>
        <v>9.7087378640776691E-3</v>
      </c>
      <c r="U2137" s="33">
        <f ca="1">IF(((TODAY()-Tabla2[[#This Row],[FECHA NACIMIENTO]])/365)&lt;18,"Corregir", IF(((TODAY()-Tabla2[[#This Row],[FECHA NACIMIENTO]])/365)&gt;80, "Corregir",ROUNDDOWN(((TODAY()-Tabla2[[#This Row],[FECHA NACIMIENTO]])/365),0)))</f>
        <v>39</v>
      </c>
      <c r="V213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137" s="34" t="str">
        <f ca="1">+IF(Tabla2[[#This Row],[Edad]]="Corregir","Corregir","Ok")</f>
        <v>Ok</v>
      </c>
      <c r="X2137" s="10" t="str">
        <f>+IFERROR(VLOOKUP(Tabla2[[#This Row],[DISTRITO SEGÚN DNI]],Hoja1!$A$2:$B$55,2,FALSE),"No")</f>
        <v>No</v>
      </c>
      <c r="Y2137" s="10" t="str">
        <f>IF(OR(LOWER(Tabla2[[#This Row],[GENERO]])="masculino", LOWER(Tabla2[[#This Row],[GENERO]])="femenino"),"OK","Corregir")</f>
        <v>OK</v>
      </c>
      <c r="Z2137" s="10" t="str">
        <f>+IF(Tabla2[[#This Row],[Nro. DNI / CE]]="","Corregir",IF(LEN(Tabla2[[#This Row],[Nro. DNI / CE]])&gt;=8,"OK","Corregir"))</f>
        <v>OK</v>
      </c>
      <c r="AA2137" s="10">
        <f>COUNTIF(Tabla2[APELLIDOS Y NOMBRES],Tabla2[[#This Row],[APELLIDOS Y NOMBRES]])</f>
        <v>1</v>
      </c>
      <c r="AB2137" t="str">
        <f ca="1">+IFERROR(IF(Tabla2[[#This Row],[FECHA CESE/BAJA]]="","No Aplica",IF(AND(MONTH(Tabla2[[#This Row],[FECHA CESE/BAJA]])=MONTH(TODAY()-30),YEAR(Tabla2[[#This Row],[FECHA CESE/BAJA]])=YEAR(TODAY())),MONTH(TODAY()-30)&amp;"-"&amp;YEAR(TODAY()),"Borrar")),"No aplica")</f>
        <v>No Aplica</v>
      </c>
      <c r="AC2137" t="str">
        <f ca="1">+IFERROR(IF(Tabla2[[#This Row],[FECHA INICIO DE LABORES EN OBRA]]="","No Aplica",IF(AND(MONTH(Tabla2[[#This Row],[FECHA INICIO DE LABORES EN OBRA]])=MONTH(TODAY()-30),YEAR(Tabla2[[#This Row],[FECHA INICIO DE LABORES EN OBRA]])=YEAR(TODAY())),MONTH(TODAY()-30)&amp;"-"&amp;YEAR(TODAY()),"No Aplica")),"No Aplica")</f>
        <v>No Aplica</v>
      </c>
    </row>
    <row r="2138" spans="1:29" x14ac:dyDescent="0.25">
      <c r="A2138" s="2">
        <v>20600579054</v>
      </c>
      <c r="B2138" s="3" t="s">
        <v>9668</v>
      </c>
      <c r="C2138" s="3" t="s">
        <v>9668</v>
      </c>
      <c r="D2138" s="3" t="s">
        <v>8335</v>
      </c>
      <c r="E2138" s="3" t="s">
        <v>9709</v>
      </c>
      <c r="F2138" s="36">
        <v>26117</v>
      </c>
      <c r="G2138" s="3">
        <v>2</v>
      </c>
      <c r="H2138" s="3" t="s">
        <v>1585</v>
      </c>
      <c r="I2138" s="3" t="s">
        <v>7351</v>
      </c>
      <c r="J2138" s="3" t="s">
        <v>8336</v>
      </c>
      <c r="K2138" s="3" t="s">
        <v>36</v>
      </c>
      <c r="L2138" s="8" t="s">
        <v>9813</v>
      </c>
      <c r="M2138" s="5"/>
      <c r="N2138" s="13" t="s">
        <v>1043</v>
      </c>
      <c r="O2138" s="5">
        <v>45054</v>
      </c>
      <c r="P2138" s="8">
        <v>1</v>
      </c>
      <c r="Q2138" s="9">
        <v>4</v>
      </c>
      <c r="R2138" s="9" t="str">
        <f>IFERROR(VLOOKUP(Tabla2[[#This Row],[CONTRATISTA PRNCIPAL]],Hoja1!$L$5:$M$9,2,FALSE),"CJV")</f>
        <v>CJV</v>
      </c>
      <c r="S2138" s="9" t="str">
        <f>IF(Tabla2[[#This Row],[EMPRESA]]=Tabla2[[#This Row],[CONTRATISTA PRNCIPAL]],"Principal","Secundaria")</f>
        <v>Principal</v>
      </c>
      <c r="T2138" s="10">
        <f>IFERROR(1/COUNTIF(Tabla2[CONTRATISTA PRNCIPAL],Tabla2[[#This Row],[CONTRATISTA PRNCIPAL]]),0)</f>
        <v>9.7087378640776691E-3</v>
      </c>
      <c r="U2138" s="33">
        <f ca="1">IF(((TODAY()-Tabla2[[#This Row],[FECHA NACIMIENTO]])/365)&lt;18,"Corregir", IF(((TODAY()-Tabla2[[#This Row],[FECHA NACIMIENTO]])/365)&gt;80, "Corregir",ROUNDDOWN(((TODAY()-Tabla2[[#This Row],[FECHA NACIMIENTO]])/365),0)))</f>
        <v>52</v>
      </c>
      <c r="V213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138" s="34" t="str">
        <f ca="1">+IF(Tabla2[[#This Row],[Edad]]="Corregir","Corregir","Ok")</f>
        <v>Ok</v>
      </c>
      <c r="X2138" s="10" t="str">
        <f>+IFERROR(VLOOKUP(Tabla2[[#This Row],[DISTRITO SEGÚN DNI]],Hoja1!$A$2:$B$55,2,FALSE),"No")</f>
        <v>SANTA ANITA</v>
      </c>
      <c r="Y2138" s="10" t="str">
        <f>IF(OR(LOWER(Tabla2[[#This Row],[GENERO]])="masculino", LOWER(Tabla2[[#This Row],[GENERO]])="femenino"),"OK","Corregir")</f>
        <v>OK</v>
      </c>
      <c r="Z2138" s="10" t="str">
        <f>+IF(Tabla2[[#This Row],[Nro. DNI / CE]]="","Corregir",IF(LEN(Tabla2[[#This Row],[Nro. DNI / CE]])&gt;=8,"OK","Corregir"))</f>
        <v>OK</v>
      </c>
      <c r="AA2138" s="10">
        <f>COUNTIF(Tabla2[APELLIDOS Y NOMBRES],Tabla2[[#This Row],[APELLIDOS Y NOMBRES]])</f>
        <v>1</v>
      </c>
      <c r="AB2138" t="str">
        <f ca="1">+IFERROR(IF(Tabla2[[#This Row],[FECHA CESE/BAJA]]="","No Aplica",IF(AND(MONTH(Tabla2[[#This Row],[FECHA CESE/BAJA]])=MONTH(TODAY()-30),YEAR(Tabla2[[#This Row],[FECHA CESE/BAJA]])=YEAR(TODAY())),MONTH(TODAY()-30)&amp;"-"&amp;YEAR(TODAY()),"Borrar")),"No aplica")</f>
        <v>No Aplica</v>
      </c>
      <c r="AC2138" t="str">
        <f ca="1">+IFERROR(IF(Tabla2[[#This Row],[FECHA INICIO DE LABORES EN OBRA]]="","No Aplica",IF(AND(MONTH(Tabla2[[#This Row],[FECHA INICIO DE LABORES EN OBRA]])=MONTH(TODAY()-30),YEAR(Tabla2[[#This Row],[FECHA INICIO DE LABORES EN OBRA]])=YEAR(TODAY())),MONTH(TODAY()-30)&amp;"-"&amp;YEAR(TODAY()),"No Aplica")),"No Aplica")</f>
        <v>No Aplica</v>
      </c>
    </row>
    <row r="2139" spans="1:29" x14ac:dyDescent="0.25">
      <c r="A2139" s="2">
        <v>20600579054</v>
      </c>
      <c r="B2139" s="3" t="s">
        <v>9668</v>
      </c>
      <c r="C2139" s="3" t="s">
        <v>9668</v>
      </c>
      <c r="D2139" s="3" t="s">
        <v>8343</v>
      </c>
      <c r="E2139" s="3" t="s">
        <v>9713</v>
      </c>
      <c r="F2139" s="36">
        <v>27054</v>
      </c>
      <c r="G2139" s="3">
        <v>2</v>
      </c>
      <c r="H2139" s="3" t="s">
        <v>1444</v>
      </c>
      <c r="I2139" s="3" t="s">
        <v>7351</v>
      </c>
      <c r="J2139" s="3" t="s">
        <v>8344</v>
      </c>
      <c r="K2139" s="3" t="s">
        <v>1042</v>
      </c>
      <c r="L2139" s="8" t="s">
        <v>9813</v>
      </c>
      <c r="M2139" s="5"/>
      <c r="N2139" s="13" t="s">
        <v>1043</v>
      </c>
      <c r="O2139" s="5">
        <v>45054</v>
      </c>
      <c r="P2139" s="8">
        <v>1</v>
      </c>
      <c r="Q2139" s="9">
        <v>4</v>
      </c>
      <c r="R2139" s="9" t="str">
        <f>IFERROR(VLOOKUP(Tabla2[[#This Row],[CONTRATISTA PRNCIPAL]],Hoja1!$L$5:$M$9,2,FALSE),"CJV")</f>
        <v>CJV</v>
      </c>
      <c r="S2139" s="9" t="str">
        <f>IF(Tabla2[[#This Row],[EMPRESA]]=Tabla2[[#This Row],[CONTRATISTA PRNCIPAL]],"Principal","Secundaria")</f>
        <v>Principal</v>
      </c>
      <c r="T2139" s="10">
        <f>IFERROR(1/COUNTIF(Tabla2[CONTRATISTA PRNCIPAL],Tabla2[[#This Row],[CONTRATISTA PRNCIPAL]]),0)</f>
        <v>9.7087378640776691E-3</v>
      </c>
      <c r="U2139" s="33">
        <f ca="1">IF(((TODAY()-Tabla2[[#This Row],[FECHA NACIMIENTO]])/365)&lt;18,"Corregir", IF(((TODAY()-Tabla2[[#This Row],[FECHA NACIMIENTO]])/365)&gt;80, "Corregir",ROUNDDOWN(((TODAY()-Tabla2[[#This Row],[FECHA NACIMIENTO]])/365),0)))</f>
        <v>49</v>
      </c>
      <c r="V213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139" s="34" t="str">
        <f ca="1">+IF(Tabla2[[#This Row],[Edad]]="Corregir","Corregir","Ok")</f>
        <v>Ok</v>
      </c>
      <c r="X2139" s="10" t="str">
        <f>+IFERROR(VLOOKUP(Tabla2[[#This Row],[DISTRITO SEGÚN DNI]],Hoja1!$A$2:$B$55,2,FALSE),"No")</f>
        <v>No</v>
      </c>
      <c r="Y2139" s="10" t="str">
        <f>IF(OR(LOWER(Tabla2[[#This Row],[GENERO]])="masculino", LOWER(Tabla2[[#This Row],[GENERO]])="femenino"),"OK","Corregir")</f>
        <v>OK</v>
      </c>
      <c r="Z2139" s="10" t="str">
        <f>+IF(Tabla2[[#This Row],[Nro. DNI / CE]]="","Corregir",IF(LEN(Tabla2[[#This Row],[Nro. DNI / CE]])&gt;=8,"OK","Corregir"))</f>
        <v>OK</v>
      </c>
      <c r="AA2139" s="10">
        <f>COUNTIF(Tabla2[APELLIDOS Y NOMBRES],Tabla2[[#This Row],[APELLIDOS Y NOMBRES]])</f>
        <v>1</v>
      </c>
      <c r="AB2139" t="str">
        <f ca="1">+IFERROR(IF(Tabla2[[#This Row],[FECHA CESE/BAJA]]="","No Aplica",IF(AND(MONTH(Tabla2[[#This Row],[FECHA CESE/BAJA]])=MONTH(TODAY()-30),YEAR(Tabla2[[#This Row],[FECHA CESE/BAJA]])=YEAR(TODAY())),MONTH(TODAY()-30)&amp;"-"&amp;YEAR(TODAY()),"Borrar")),"No aplica")</f>
        <v>No Aplica</v>
      </c>
      <c r="AC2139" t="str">
        <f ca="1">+IFERROR(IF(Tabla2[[#This Row],[FECHA INICIO DE LABORES EN OBRA]]="","No Aplica",IF(AND(MONTH(Tabla2[[#This Row],[FECHA INICIO DE LABORES EN OBRA]])=MONTH(TODAY()-30),YEAR(Tabla2[[#This Row],[FECHA INICIO DE LABORES EN OBRA]])=YEAR(TODAY())),MONTH(TODAY()-30)&amp;"-"&amp;YEAR(TODAY()),"No Aplica")),"No Aplica")</f>
        <v>No Aplica</v>
      </c>
    </row>
    <row r="2140" spans="1:29" x14ac:dyDescent="0.25">
      <c r="A2140" s="2">
        <v>20600579054</v>
      </c>
      <c r="B2140" s="3" t="s">
        <v>9668</v>
      </c>
      <c r="C2140" s="3" t="s">
        <v>9668</v>
      </c>
      <c r="D2140" s="3" t="s">
        <v>8345</v>
      </c>
      <c r="E2140" s="3" t="s">
        <v>9714</v>
      </c>
      <c r="F2140" s="36">
        <v>25763</v>
      </c>
      <c r="G2140" s="3">
        <v>2</v>
      </c>
      <c r="H2140" s="3" t="s">
        <v>1444</v>
      </c>
      <c r="I2140" s="3" t="s">
        <v>7351</v>
      </c>
      <c r="J2140" s="3" t="s">
        <v>8346</v>
      </c>
      <c r="K2140" s="3" t="s">
        <v>1063</v>
      </c>
      <c r="L2140" s="8" t="s">
        <v>9813</v>
      </c>
      <c r="M2140" s="5"/>
      <c r="N2140" s="13" t="s">
        <v>1043</v>
      </c>
      <c r="O2140" s="5">
        <v>45054</v>
      </c>
      <c r="P2140" s="8">
        <v>1</v>
      </c>
      <c r="Q2140" s="9">
        <v>4</v>
      </c>
      <c r="R2140" s="9" t="str">
        <f>IFERROR(VLOOKUP(Tabla2[[#This Row],[CONTRATISTA PRNCIPAL]],Hoja1!$L$5:$M$9,2,FALSE),"CJV")</f>
        <v>CJV</v>
      </c>
      <c r="S2140" s="9" t="str">
        <f>IF(Tabla2[[#This Row],[EMPRESA]]=Tabla2[[#This Row],[CONTRATISTA PRNCIPAL]],"Principal","Secundaria")</f>
        <v>Principal</v>
      </c>
      <c r="T2140" s="10">
        <f>IFERROR(1/COUNTIF(Tabla2[CONTRATISTA PRNCIPAL],Tabla2[[#This Row],[CONTRATISTA PRNCIPAL]]),0)</f>
        <v>9.7087378640776691E-3</v>
      </c>
      <c r="U2140" s="33">
        <f ca="1">IF(((TODAY()-Tabla2[[#This Row],[FECHA NACIMIENTO]])/365)&lt;18,"Corregir", IF(((TODAY()-Tabla2[[#This Row],[FECHA NACIMIENTO]])/365)&gt;80, "Corregir",ROUNDDOWN(((TODAY()-Tabla2[[#This Row],[FECHA NACIMIENTO]])/365),0)))</f>
        <v>53</v>
      </c>
      <c r="V214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140" s="34" t="str">
        <f ca="1">+IF(Tabla2[[#This Row],[Edad]]="Corregir","Corregir","Ok")</f>
        <v>Ok</v>
      </c>
      <c r="X2140" s="10" t="str">
        <f>+IFERROR(VLOOKUP(Tabla2[[#This Row],[DISTRITO SEGÚN DNI]],Hoja1!$A$2:$B$55,2,FALSE),"No")</f>
        <v>No</v>
      </c>
      <c r="Y2140" s="10" t="str">
        <f>IF(OR(LOWER(Tabla2[[#This Row],[GENERO]])="masculino", LOWER(Tabla2[[#This Row],[GENERO]])="femenino"),"OK","Corregir")</f>
        <v>OK</v>
      </c>
      <c r="Z2140" s="10" t="str">
        <f>+IF(Tabla2[[#This Row],[Nro. DNI / CE]]="","Corregir",IF(LEN(Tabla2[[#This Row],[Nro. DNI / CE]])&gt;=8,"OK","Corregir"))</f>
        <v>OK</v>
      </c>
      <c r="AA2140" s="10">
        <f>COUNTIF(Tabla2[APELLIDOS Y NOMBRES],Tabla2[[#This Row],[APELLIDOS Y NOMBRES]])</f>
        <v>1</v>
      </c>
      <c r="AB2140" t="str">
        <f ca="1">+IFERROR(IF(Tabla2[[#This Row],[FECHA CESE/BAJA]]="","No Aplica",IF(AND(MONTH(Tabla2[[#This Row],[FECHA CESE/BAJA]])=MONTH(TODAY()-30),YEAR(Tabla2[[#This Row],[FECHA CESE/BAJA]])=YEAR(TODAY())),MONTH(TODAY()-30)&amp;"-"&amp;YEAR(TODAY()),"Borrar")),"No aplica")</f>
        <v>No Aplica</v>
      </c>
      <c r="AC2140" t="str">
        <f ca="1">+IFERROR(IF(Tabla2[[#This Row],[FECHA INICIO DE LABORES EN OBRA]]="","No Aplica",IF(AND(MONTH(Tabla2[[#This Row],[FECHA INICIO DE LABORES EN OBRA]])=MONTH(TODAY()-30),YEAR(Tabla2[[#This Row],[FECHA INICIO DE LABORES EN OBRA]])=YEAR(TODAY())),MONTH(TODAY()-30)&amp;"-"&amp;YEAR(TODAY()),"No Aplica")),"No Aplica")</f>
        <v>No Aplica</v>
      </c>
    </row>
    <row r="2141" spans="1:29" x14ac:dyDescent="0.25">
      <c r="A2141" s="2">
        <v>20600579054</v>
      </c>
      <c r="B2141" s="3" t="s">
        <v>9668</v>
      </c>
      <c r="C2141" s="3" t="s">
        <v>9668</v>
      </c>
      <c r="D2141" s="3" t="s">
        <v>8350</v>
      </c>
      <c r="E2141" s="3" t="s">
        <v>8351</v>
      </c>
      <c r="F2141" s="36">
        <v>31101</v>
      </c>
      <c r="G2141" s="3">
        <v>2</v>
      </c>
      <c r="H2141" s="3" t="s">
        <v>8352</v>
      </c>
      <c r="I2141" s="3" t="s">
        <v>7351</v>
      </c>
      <c r="J2141" s="3" t="s">
        <v>8353</v>
      </c>
      <c r="K2141" s="3" t="s">
        <v>466</v>
      </c>
      <c r="L2141" s="8" t="s">
        <v>9813</v>
      </c>
      <c r="M2141" s="5"/>
      <c r="N2141" s="13" t="s">
        <v>1043</v>
      </c>
      <c r="O2141" s="5">
        <v>45054</v>
      </c>
      <c r="P2141" s="8">
        <v>1</v>
      </c>
      <c r="Q2141" s="9">
        <v>4</v>
      </c>
      <c r="R2141" s="9" t="str">
        <f>IFERROR(VLOOKUP(Tabla2[[#This Row],[CONTRATISTA PRNCIPAL]],Hoja1!$L$5:$M$9,2,FALSE),"CJV")</f>
        <v>CJV</v>
      </c>
      <c r="S2141" s="9" t="str">
        <f>IF(Tabla2[[#This Row],[EMPRESA]]=Tabla2[[#This Row],[CONTRATISTA PRNCIPAL]],"Principal","Secundaria")</f>
        <v>Principal</v>
      </c>
      <c r="T2141" s="10">
        <f>IFERROR(1/COUNTIF(Tabla2[CONTRATISTA PRNCIPAL],Tabla2[[#This Row],[CONTRATISTA PRNCIPAL]]),0)</f>
        <v>9.7087378640776691E-3</v>
      </c>
      <c r="U2141" s="33">
        <f ca="1">IF(((TODAY()-Tabla2[[#This Row],[FECHA NACIMIENTO]])/365)&lt;18,"Corregir", IF(((TODAY()-Tabla2[[#This Row],[FECHA NACIMIENTO]])/365)&gt;80, "Corregir",ROUNDDOWN(((TODAY()-Tabla2[[#This Row],[FECHA NACIMIENTO]])/365),0)))</f>
        <v>38</v>
      </c>
      <c r="V214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141" s="34" t="str">
        <f ca="1">+IF(Tabla2[[#This Row],[Edad]]="Corregir","Corregir","Ok")</f>
        <v>Ok</v>
      </c>
      <c r="X2141" s="10" t="str">
        <f>+IFERROR(VLOOKUP(Tabla2[[#This Row],[DISTRITO SEGÚN DNI]],Hoja1!$A$2:$B$55,2,FALSE),"No")</f>
        <v>CALLAO</v>
      </c>
      <c r="Y2141" s="10" t="str">
        <f>IF(OR(LOWER(Tabla2[[#This Row],[GENERO]])="masculino", LOWER(Tabla2[[#This Row],[GENERO]])="femenino"),"OK","Corregir")</f>
        <v>OK</v>
      </c>
      <c r="Z2141" s="10" t="str">
        <f>+IF(Tabla2[[#This Row],[Nro. DNI / CE]]="","Corregir",IF(LEN(Tabla2[[#This Row],[Nro. DNI / CE]])&gt;=8,"OK","Corregir"))</f>
        <v>OK</v>
      </c>
      <c r="AA2141" s="10">
        <f>COUNTIF(Tabla2[APELLIDOS Y NOMBRES],Tabla2[[#This Row],[APELLIDOS Y NOMBRES]])</f>
        <v>1</v>
      </c>
      <c r="AB2141" t="str">
        <f ca="1">+IFERROR(IF(Tabla2[[#This Row],[FECHA CESE/BAJA]]="","No Aplica",IF(AND(MONTH(Tabla2[[#This Row],[FECHA CESE/BAJA]])=MONTH(TODAY()-30),YEAR(Tabla2[[#This Row],[FECHA CESE/BAJA]])=YEAR(TODAY())),MONTH(TODAY()-30)&amp;"-"&amp;YEAR(TODAY()),"Borrar")),"No aplica")</f>
        <v>No Aplica</v>
      </c>
      <c r="AC2141" t="str">
        <f ca="1">+IFERROR(IF(Tabla2[[#This Row],[FECHA INICIO DE LABORES EN OBRA]]="","No Aplica",IF(AND(MONTH(Tabla2[[#This Row],[FECHA INICIO DE LABORES EN OBRA]])=MONTH(TODAY()-30),YEAR(Tabla2[[#This Row],[FECHA INICIO DE LABORES EN OBRA]])=YEAR(TODAY())),MONTH(TODAY()-30)&amp;"-"&amp;YEAR(TODAY()),"No Aplica")),"No Aplica")</f>
        <v>No Aplica</v>
      </c>
    </row>
    <row r="2142" spans="1:29" x14ac:dyDescent="0.25">
      <c r="A2142" s="2">
        <v>20600579054</v>
      </c>
      <c r="B2142" s="3" t="s">
        <v>9668</v>
      </c>
      <c r="C2142" s="3" t="s">
        <v>9668</v>
      </c>
      <c r="D2142" s="3" t="s">
        <v>8354</v>
      </c>
      <c r="E2142" s="3" t="s">
        <v>8355</v>
      </c>
      <c r="F2142" s="36">
        <v>30239</v>
      </c>
      <c r="G2142" s="3">
        <v>2</v>
      </c>
      <c r="H2142" s="3" t="s">
        <v>8352</v>
      </c>
      <c r="I2142" s="3" t="s">
        <v>7351</v>
      </c>
      <c r="J2142" s="3" t="s">
        <v>8356</v>
      </c>
      <c r="K2142" s="3" t="s">
        <v>5024</v>
      </c>
      <c r="L2142" s="8" t="s">
        <v>9813</v>
      </c>
      <c r="M2142" s="5"/>
      <c r="N2142" s="13" t="s">
        <v>1043</v>
      </c>
      <c r="O2142" s="5">
        <v>45054</v>
      </c>
      <c r="P2142" s="8">
        <v>1</v>
      </c>
      <c r="Q2142" s="9">
        <v>4</v>
      </c>
      <c r="R2142" s="9" t="str">
        <f>IFERROR(VLOOKUP(Tabla2[[#This Row],[CONTRATISTA PRNCIPAL]],Hoja1!$L$5:$M$9,2,FALSE),"CJV")</f>
        <v>CJV</v>
      </c>
      <c r="S2142" s="9" t="str">
        <f>IF(Tabla2[[#This Row],[EMPRESA]]=Tabla2[[#This Row],[CONTRATISTA PRNCIPAL]],"Principal","Secundaria")</f>
        <v>Principal</v>
      </c>
      <c r="T2142" s="10">
        <f>IFERROR(1/COUNTIF(Tabla2[CONTRATISTA PRNCIPAL],Tabla2[[#This Row],[CONTRATISTA PRNCIPAL]]),0)</f>
        <v>9.7087378640776691E-3</v>
      </c>
      <c r="U2142" s="33">
        <f ca="1">IF(((TODAY()-Tabla2[[#This Row],[FECHA NACIMIENTO]])/365)&lt;18,"Corregir", IF(((TODAY()-Tabla2[[#This Row],[FECHA NACIMIENTO]])/365)&gt;80, "Corregir",ROUNDDOWN(((TODAY()-Tabla2[[#This Row],[FECHA NACIMIENTO]])/365),0)))</f>
        <v>40</v>
      </c>
      <c r="V214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142" s="34" t="str">
        <f ca="1">+IF(Tabla2[[#This Row],[Edad]]="Corregir","Corregir","Ok")</f>
        <v>Ok</v>
      </c>
      <c r="X2142" s="10" t="str">
        <f>+IFERROR(VLOOKUP(Tabla2[[#This Row],[DISTRITO SEGÚN DNI]],Hoja1!$A$2:$B$55,2,FALSE),"No")</f>
        <v>No</v>
      </c>
      <c r="Y2142" s="10" t="str">
        <f>IF(OR(LOWER(Tabla2[[#This Row],[GENERO]])="masculino", LOWER(Tabla2[[#This Row],[GENERO]])="femenino"),"OK","Corregir")</f>
        <v>OK</v>
      </c>
      <c r="Z2142" s="10" t="str">
        <f>+IF(Tabla2[[#This Row],[Nro. DNI / CE]]="","Corregir",IF(LEN(Tabla2[[#This Row],[Nro. DNI / CE]])&gt;=8,"OK","Corregir"))</f>
        <v>OK</v>
      </c>
      <c r="AA2142" s="10">
        <f>COUNTIF(Tabla2[APELLIDOS Y NOMBRES],Tabla2[[#This Row],[APELLIDOS Y NOMBRES]])</f>
        <v>1</v>
      </c>
      <c r="AB2142" t="str">
        <f ca="1">+IFERROR(IF(Tabla2[[#This Row],[FECHA CESE/BAJA]]="","No Aplica",IF(AND(MONTH(Tabla2[[#This Row],[FECHA CESE/BAJA]])=MONTH(TODAY()-30),YEAR(Tabla2[[#This Row],[FECHA CESE/BAJA]])=YEAR(TODAY())),MONTH(TODAY()-30)&amp;"-"&amp;YEAR(TODAY()),"Borrar")),"No aplica")</f>
        <v>No Aplica</v>
      </c>
      <c r="AC2142" t="str">
        <f ca="1">+IFERROR(IF(Tabla2[[#This Row],[FECHA INICIO DE LABORES EN OBRA]]="","No Aplica",IF(AND(MONTH(Tabla2[[#This Row],[FECHA INICIO DE LABORES EN OBRA]])=MONTH(TODAY()-30),YEAR(Tabla2[[#This Row],[FECHA INICIO DE LABORES EN OBRA]])=YEAR(TODAY())),MONTH(TODAY()-30)&amp;"-"&amp;YEAR(TODAY()),"No Aplica")),"No Aplica")</f>
        <v>No Aplica</v>
      </c>
    </row>
    <row r="2143" spans="1:29" x14ac:dyDescent="0.25">
      <c r="A2143" s="2">
        <v>20600579054</v>
      </c>
      <c r="B2143" s="3" t="s">
        <v>9668</v>
      </c>
      <c r="C2143" s="3" t="s">
        <v>9668</v>
      </c>
      <c r="D2143" s="3" t="s">
        <v>8357</v>
      </c>
      <c r="E2143" s="3" t="s">
        <v>9715</v>
      </c>
      <c r="F2143" s="36">
        <v>33958</v>
      </c>
      <c r="G2143" s="3">
        <v>2</v>
      </c>
      <c r="H2143" s="3" t="s">
        <v>8352</v>
      </c>
      <c r="I2143" s="3" t="s">
        <v>7351</v>
      </c>
      <c r="J2143" s="3" t="s">
        <v>8358</v>
      </c>
      <c r="K2143" s="3" t="s">
        <v>1219</v>
      </c>
      <c r="L2143" s="8" t="s">
        <v>9813</v>
      </c>
      <c r="M2143" s="5"/>
      <c r="N2143" s="13" t="s">
        <v>1043</v>
      </c>
      <c r="O2143" s="5">
        <v>45065</v>
      </c>
      <c r="P2143" s="8">
        <v>1</v>
      </c>
      <c r="Q2143" s="9">
        <v>4</v>
      </c>
      <c r="R2143" s="9" t="str">
        <f>IFERROR(VLOOKUP(Tabla2[[#This Row],[CONTRATISTA PRNCIPAL]],Hoja1!$L$5:$M$9,2,FALSE),"CJV")</f>
        <v>CJV</v>
      </c>
      <c r="S2143" s="9" t="str">
        <f>IF(Tabla2[[#This Row],[EMPRESA]]=Tabla2[[#This Row],[CONTRATISTA PRNCIPAL]],"Principal","Secundaria")</f>
        <v>Principal</v>
      </c>
      <c r="T2143" s="10">
        <f>IFERROR(1/COUNTIF(Tabla2[CONTRATISTA PRNCIPAL],Tabla2[[#This Row],[CONTRATISTA PRNCIPAL]]),0)</f>
        <v>9.7087378640776691E-3</v>
      </c>
      <c r="U2143" s="33">
        <f ca="1">IF(((TODAY()-Tabla2[[#This Row],[FECHA NACIMIENTO]])/365)&lt;18,"Corregir", IF(((TODAY()-Tabla2[[#This Row],[FECHA NACIMIENTO]])/365)&gt;80, "Corregir",ROUNDDOWN(((TODAY()-Tabla2[[#This Row],[FECHA NACIMIENTO]])/365),0)))</f>
        <v>30</v>
      </c>
      <c r="V214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143" s="34" t="str">
        <f ca="1">+IF(Tabla2[[#This Row],[Edad]]="Corregir","Corregir","Ok")</f>
        <v>Ok</v>
      </c>
      <c r="X2143" s="10" t="str">
        <f>+IFERROR(VLOOKUP(Tabla2[[#This Row],[DISTRITO SEGÚN DNI]],Hoja1!$A$2:$B$55,2,FALSE),"No")</f>
        <v>No</v>
      </c>
      <c r="Y2143" s="10" t="str">
        <f>IF(OR(LOWER(Tabla2[[#This Row],[GENERO]])="masculino", LOWER(Tabla2[[#This Row],[GENERO]])="femenino"),"OK","Corregir")</f>
        <v>OK</v>
      </c>
      <c r="Z2143" s="10" t="str">
        <f>+IF(Tabla2[[#This Row],[Nro. DNI / CE]]="","Corregir",IF(LEN(Tabla2[[#This Row],[Nro. DNI / CE]])&gt;=8,"OK","Corregir"))</f>
        <v>OK</v>
      </c>
      <c r="AA2143" s="10">
        <f>COUNTIF(Tabla2[APELLIDOS Y NOMBRES],Tabla2[[#This Row],[APELLIDOS Y NOMBRES]])</f>
        <v>1</v>
      </c>
      <c r="AB2143" t="str">
        <f ca="1">+IFERROR(IF(Tabla2[[#This Row],[FECHA CESE/BAJA]]="","No Aplica",IF(AND(MONTH(Tabla2[[#This Row],[FECHA CESE/BAJA]])=MONTH(TODAY()-30),YEAR(Tabla2[[#This Row],[FECHA CESE/BAJA]])=YEAR(TODAY())),MONTH(TODAY()-30)&amp;"-"&amp;YEAR(TODAY()),"Borrar")),"No aplica")</f>
        <v>No Aplica</v>
      </c>
      <c r="AC2143" t="str">
        <f ca="1">+IFERROR(IF(Tabla2[[#This Row],[FECHA INICIO DE LABORES EN OBRA]]="","No Aplica",IF(AND(MONTH(Tabla2[[#This Row],[FECHA INICIO DE LABORES EN OBRA]])=MONTH(TODAY()-30),YEAR(Tabla2[[#This Row],[FECHA INICIO DE LABORES EN OBRA]])=YEAR(TODAY())),MONTH(TODAY()-30)&amp;"-"&amp;YEAR(TODAY()),"No Aplica")),"No Aplica")</f>
        <v>No Aplica</v>
      </c>
    </row>
    <row r="2144" spans="1:29" x14ac:dyDescent="0.25">
      <c r="A2144" s="2">
        <v>20600579054</v>
      </c>
      <c r="B2144" s="3" t="s">
        <v>9668</v>
      </c>
      <c r="C2144" s="3" t="s">
        <v>9668</v>
      </c>
      <c r="D2144" s="3" t="s">
        <v>8359</v>
      </c>
      <c r="E2144" s="3" t="s">
        <v>8360</v>
      </c>
      <c r="F2144" s="36">
        <v>29806</v>
      </c>
      <c r="G2144" s="3">
        <v>2</v>
      </c>
      <c r="H2144" s="3" t="s">
        <v>8352</v>
      </c>
      <c r="I2144" s="3" t="s">
        <v>7351</v>
      </c>
      <c r="J2144" s="3" t="s">
        <v>8361</v>
      </c>
      <c r="K2144" s="3" t="s">
        <v>1042</v>
      </c>
      <c r="L2144" s="8" t="s">
        <v>9813</v>
      </c>
      <c r="M2144" s="5"/>
      <c r="N2144" s="13" t="s">
        <v>1043</v>
      </c>
      <c r="O2144" s="5">
        <v>45068</v>
      </c>
      <c r="P2144" s="8">
        <v>1</v>
      </c>
      <c r="Q2144" s="9">
        <v>4</v>
      </c>
      <c r="R2144" s="9" t="str">
        <f>IFERROR(VLOOKUP(Tabla2[[#This Row],[CONTRATISTA PRNCIPAL]],Hoja1!$L$5:$M$9,2,FALSE),"CJV")</f>
        <v>CJV</v>
      </c>
      <c r="S2144" s="9" t="str">
        <f>IF(Tabla2[[#This Row],[EMPRESA]]=Tabla2[[#This Row],[CONTRATISTA PRNCIPAL]],"Principal","Secundaria")</f>
        <v>Principal</v>
      </c>
      <c r="T2144" s="10">
        <f>IFERROR(1/COUNTIF(Tabla2[CONTRATISTA PRNCIPAL],Tabla2[[#This Row],[CONTRATISTA PRNCIPAL]]),0)</f>
        <v>9.7087378640776691E-3</v>
      </c>
      <c r="U2144" s="33">
        <f ca="1">IF(((TODAY()-Tabla2[[#This Row],[FECHA NACIMIENTO]])/365)&lt;18,"Corregir", IF(((TODAY()-Tabla2[[#This Row],[FECHA NACIMIENTO]])/365)&gt;80, "Corregir",ROUNDDOWN(((TODAY()-Tabla2[[#This Row],[FECHA NACIMIENTO]])/365),0)))</f>
        <v>42</v>
      </c>
      <c r="V214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144" s="34" t="str">
        <f ca="1">+IF(Tabla2[[#This Row],[Edad]]="Corregir","Corregir","Ok")</f>
        <v>Ok</v>
      </c>
      <c r="X2144" s="10" t="str">
        <f>+IFERROR(VLOOKUP(Tabla2[[#This Row],[DISTRITO SEGÚN DNI]],Hoja1!$A$2:$B$55,2,FALSE),"No")</f>
        <v>No</v>
      </c>
      <c r="Y2144" s="10" t="str">
        <f>IF(OR(LOWER(Tabla2[[#This Row],[GENERO]])="masculino", LOWER(Tabla2[[#This Row],[GENERO]])="femenino"),"OK","Corregir")</f>
        <v>OK</v>
      </c>
      <c r="Z2144" s="10" t="str">
        <f>+IF(Tabla2[[#This Row],[Nro. DNI / CE]]="","Corregir",IF(LEN(Tabla2[[#This Row],[Nro. DNI / CE]])&gt;=8,"OK","Corregir"))</f>
        <v>OK</v>
      </c>
      <c r="AA2144" s="10">
        <f>COUNTIF(Tabla2[APELLIDOS Y NOMBRES],Tabla2[[#This Row],[APELLIDOS Y NOMBRES]])</f>
        <v>1</v>
      </c>
      <c r="AB2144" t="str">
        <f ca="1">+IFERROR(IF(Tabla2[[#This Row],[FECHA CESE/BAJA]]="","No Aplica",IF(AND(MONTH(Tabla2[[#This Row],[FECHA CESE/BAJA]])=MONTH(TODAY()-30),YEAR(Tabla2[[#This Row],[FECHA CESE/BAJA]])=YEAR(TODAY())),MONTH(TODAY()-30)&amp;"-"&amp;YEAR(TODAY()),"Borrar")),"No aplica")</f>
        <v>No Aplica</v>
      </c>
      <c r="AC2144" t="str">
        <f ca="1">+IFERROR(IF(Tabla2[[#This Row],[FECHA INICIO DE LABORES EN OBRA]]="","No Aplica",IF(AND(MONTH(Tabla2[[#This Row],[FECHA INICIO DE LABORES EN OBRA]])=MONTH(TODAY()-30),YEAR(Tabla2[[#This Row],[FECHA INICIO DE LABORES EN OBRA]])=YEAR(TODAY())),MONTH(TODAY()-30)&amp;"-"&amp;YEAR(TODAY()),"No Aplica")),"No Aplica")</f>
        <v>No Aplica</v>
      </c>
    </row>
    <row r="2145" spans="1:29" x14ac:dyDescent="0.25">
      <c r="A2145" s="2">
        <v>20600579054</v>
      </c>
      <c r="B2145" s="3" t="s">
        <v>9668</v>
      </c>
      <c r="C2145" s="3" t="s">
        <v>9668</v>
      </c>
      <c r="D2145" s="3" t="s">
        <v>8362</v>
      </c>
      <c r="E2145" s="3" t="s">
        <v>9716</v>
      </c>
      <c r="F2145" s="36">
        <v>36693</v>
      </c>
      <c r="G2145" s="3">
        <v>2</v>
      </c>
      <c r="H2145" s="3" t="s">
        <v>1458</v>
      </c>
      <c r="I2145" s="3" t="s">
        <v>7351</v>
      </c>
      <c r="J2145" s="3" t="s">
        <v>8363</v>
      </c>
      <c r="K2145" s="3" t="s">
        <v>8364</v>
      </c>
      <c r="L2145" s="8" t="s">
        <v>9813</v>
      </c>
      <c r="M2145" s="5"/>
      <c r="N2145" s="13" t="s">
        <v>1043</v>
      </c>
      <c r="O2145" s="5">
        <v>45054</v>
      </c>
      <c r="P2145" s="8">
        <v>1</v>
      </c>
      <c r="Q2145" s="9">
        <v>4</v>
      </c>
      <c r="R2145" s="9" t="str">
        <f>IFERROR(VLOOKUP(Tabla2[[#This Row],[CONTRATISTA PRNCIPAL]],Hoja1!$L$5:$M$9,2,FALSE),"CJV")</f>
        <v>CJV</v>
      </c>
      <c r="S2145" s="9" t="str">
        <f>IF(Tabla2[[#This Row],[EMPRESA]]=Tabla2[[#This Row],[CONTRATISTA PRNCIPAL]],"Principal","Secundaria")</f>
        <v>Principal</v>
      </c>
      <c r="T2145" s="10">
        <f>IFERROR(1/COUNTIF(Tabla2[CONTRATISTA PRNCIPAL],Tabla2[[#This Row],[CONTRATISTA PRNCIPAL]]),0)</f>
        <v>9.7087378640776691E-3</v>
      </c>
      <c r="U2145" s="33">
        <f ca="1">IF(((TODAY()-Tabla2[[#This Row],[FECHA NACIMIENTO]])/365)&lt;18,"Corregir", IF(((TODAY()-Tabla2[[#This Row],[FECHA NACIMIENTO]])/365)&gt;80, "Corregir",ROUNDDOWN(((TODAY()-Tabla2[[#This Row],[FECHA NACIMIENTO]])/365),0)))</f>
        <v>23</v>
      </c>
      <c r="V214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2145" s="34" t="str">
        <f ca="1">+IF(Tabla2[[#This Row],[Edad]]="Corregir","Corregir","Ok")</f>
        <v>Ok</v>
      </c>
      <c r="X2145" s="10" t="str">
        <f>+IFERROR(VLOOKUP(Tabla2[[#This Row],[DISTRITO SEGÚN DNI]],Hoja1!$A$2:$B$55,2,FALSE),"No")</f>
        <v>No</v>
      </c>
      <c r="Y2145" s="10" t="str">
        <f>IF(OR(LOWER(Tabla2[[#This Row],[GENERO]])="masculino", LOWER(Tabla2[[#This Row],[GENERO]])="femenino"),"OK","Corregir")</f>
        <v>OK</v>
      </c>
      <c r="Z2145" s="10" t="str">
        <f>+IF(Tabla2[[#This Row],[Nro. DNI / CE]]="","Corregir",IF(LEN(Tabla2[[#This Row],[Nro. DNI / CE]])&gt;=8,"OK","Corregir"))</f>
        <v>OK</v>
      </c>
      <c r="AA2145" s="10">
        <f>COUNTIF(Tabla2[APELLIDOS Y NOMBRES],Tabla2[[#This Row],[APELLIDOS Y NOMBRES]])</f>
        <v>1</v>
      </c>
      <c r="AB2145" t="str">
        <f ca="1">+IFERROR(IF(Tabla2[[#This Row],[FECHA CESE/BAJA]]="","No Aplica",IF(AND(MONTH(Tabla2[[#This Row],[FECHA CESE/BAJA]])=MONTH(TODAY()-30),YEAR(Tabla2[[#This Row],[FECHA CESE/BAJA]])=YEAR(TODAY())),MONTH(TODAY()-30)&amp;"-"&amp;YEAR(TODAY()),"Borrar")),"No aplica")</f>
        <v>No Aplica</v>
      </c>
      <c r="AC2145" t="str">
        <f ca="1">+IFERROR(IF(Tabla2[[#This Row],[FECHA INICIO DE LABORES EN OBRA]]="","No Aplica",IF(AND(MONTH(Tabla2[[#This Row],[FECHA INICIO DE LABORES EN OBRA]])=MONTH(TODAY()-30),YEAR(Tabla2[[#This Row],[FECHA INICIO DE LABORES EN OBRA]])=YEAR(TODAY())),MONTH(TODAY()-30)&amp;"-"&amp;YEAR(TODAY()),"No Aplica")),"No Aplica")</f>
        <v>No Aplica</v>
      </c>
    </row>
    <row r="2146" spans="1:29" x14ac:dyDescent="0.25">
      <c r="A2146" s="2">
        <v>20600579054</v>
      </c>
      <c r="B2146" s="3" t="s">
        <v>9668</v>
      </c>
      <c r="C2146" s="3" t="s">
        <v>9668</v>
      </c>
      <c r="D2146" s="3" t="s">
        <v>8365</v>
      </c>
      <c r="E2146" s="3" t="s">
        <v>8366</v>
      </c>
      <c r="F2146" s="36">
        <v>31534</v>
      </c>
      <c r="G2146" s="3">
        <v>2</v>
      </c>
      <c r="H2146" s="3" t="s">
        <v>1458</v>
      </c>
      <c r="I2146" s="3" t="s">
        <v>7351</v>
      </c>
      <c r="J2146" s="3" t="s">
        <v>8367</v>
      </c>
      <c r="K2146" s="3" t="s">
        <v>8368</v>
      </c>
      <c r="L2146" s="8" t="s">
        <v>9813</v>
      </c>
      <c r="M2146" s="5"/>
      <c r="N2146" s="13" t="s">
        <v>1043</v>
      </c>
      <c r="O2146" s="5">
        <v>45054</v>
      </c>
      <c r="P2146" s="8">
        <v>1</v>
      </c>
      <c r="Q2146" s="9">
        <v>4</v>
      </c>
      <c r="R2146" s="9" t="str">
        <f>IFERROR(VLOOKUP(Tabla2[[#This Row],[CONTRATISTA PRNCIPAL]],Hoja1!$L$5:$M$9,2,FALSE),"CJV")</f>
        <v>CJV</v>
      </c>
      <c r="S2146" s="9" t="str">
        <f>IF(Tabla2[[#This Row],[EMPRESA]]=Tabla2[[#This Row],[CONTRATISTA PRNCIPAL]],"Principal","Secundaria")</f>
        <v>Principal</v>
      </c>
      <c r="T2146" s="10">
        <f>IFERROR(1/COUNTIF(Tabla2[CONTRATISTA PRNCIPAL],Tabla2[[#This Row],[CONTRATISTA PRNCIPAL]]),0)</f>
        <v>9.7087378640776691E-3</v>
      </c>
      <c r="U2146" s="33">
        <f ca="1">IF(((TODAY()-Tabla2[[#This Row],[FECHA NACIMIENTO]])/365)&lt;18,"Corregir", IF(((TODAY()-Tabla2[[#This Row],[FECHA NACIMIENTO]])/365)&gt;80, "Corregir",ROUNDDOWN(((TODAY()-Tabla2[[#This Row],[FECHA NACIMIENTO]])/365),0)))</f>
        <v>37</v>
      </c>
      <c r="V214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146" s="34" t="str">
        <f ca="1">+IF(Tabla2[[#This Row],[Edad]]="Corregir","Corregir","Ok")</f>
        <v>Ok</v>
      </c>
      <c r="X2146" s="10" t="str">
        <f>+IFERROR(VLOOKUP(Tabla2[[#This Row],[DISTRITO SEGÚN DNI]],Hoja1!$A$2:$B$55,2,FALSE),"No")</f>
        <v>No</v>
      </c>
      <c r="Y2146" s="10" t="str">
        <f>IF(OR(LOWER(Tabla2[[#This Row],[GENERO]])="masculino", LOWER(Tabla2[[#This Row],[GENERO]])="femenino"),"OK","Corregir")</f>
        <v>OK</v>
      </c>
      <c r="Z2146" s="10" t="str">
        <f>+IF(Tabla2[[#This Row],[Nro. DNI / CE]]="","Corregir",IF(LEN(Tabla2[[#This Row],[Nro. DNI / CE]])&gt;=8,"OK","Corregir"))</f>
        <v>OK</v>
      </c>
      <c r="AA2146" s="10">
        <f>COUNTIF(Tabla2[APELLIDOS Y NOMBRES],Tabla2[[#This Row],[APELLIDOS Y NOMBRES]])</f>
        <v>1</v>
      </c>
      <c r="AB2146" t="str">
        <f ca="1">+IFERROR(IF(Tabla2[[#This Row],[FECHA CESE/BAJA]]="","No Aplica",IF(AND(MONTH(Tabla2[[#This Row],[FECHA CESE/BAJA]])=MONTH(TODAY()-30),YEAR(Tabla2[[#This Row],[FECHA CESE/BAJA]])=YEAR(TODAY())),MONTH(TODAY()-30)&amp;"-"&amp;YEAR(TODAY()),"Borrar")),"No aplica")</f>
        <v>No Aplica</v>
      </c>
      <c r="AC2146" t="str">
        <f ca="1">+IFERROR(IF(Tabla2[[#This Row],[FECHA INICIO DE LABORES EN OBRA]]="","No Aplica",IF(AND(MONTH(Tabla2[[#This Row],[FECHA INICIO DE LABORES EN OBRA]])=MONTH(TODAY()-30),YEAR(Tabla2[[#This Row],[FECHA INICIO DE LABORES EN OBRA]])=YEAR(TODAY())),MONTH(TODAY()-30)&amp;"-"&amp;YEAR(TODAY()),"No Aplica")),"No Aplica")</f>
        <v>No Aplica</v>
      </c>
    </row>
    <row r="2147" spans="1:29" x14ac:dyDescent="0.25">
      <c r="A2147" s="2">
        <v>20600579054</v>
      </c>
      <c r="B2147" s="3" t="s">
        <v>9668</v>
      </c>
      <c r="C2147" s="3" t="s">
        <v>9668</v>
      </c>
      <c r="D2147" s="3" t="s">
        <v>8369</v>
      </c>
      <c r="E2147" s="3" t="s">
        <v>9717</v>
      </c>
      <c r="F2147" s="36">
        <v>29696</v>
      </c>
      <c r="G2147" s="3">
        <v>2</v>
      </c>
      <c r="H2147" s="3" t="s">
        <v>1458</v>
      </c>
      <c r="I2147" s="3" t="s">
        <v>7351</v>
      </c>
      <c r="J2147" s="3" t="s">
        <v>8370</v>
      </c>
      <c r="K2147" s="3" t="s">
        <v>1164</v>
      </c>
      <c r="L2147" s="8" t="s">
        <v>9813</v>
      </c>
      <c r="M2147" s="5"/>
      <c r="N2147" s="13" t="s">
        <v>1043</v>
      </c>
      <c r="O2147" s="5">
        <v>45054</v>
      </c>
      <c r="P2147" s="8">
        <v>1</v>
      </c>
      <c r="Q2147" s="9">
        <v>4</v>
      </c>
      <c r="R2147" s="9" t="str">
        <f>IFERROR(VLOOKUP(Tabla2[[#This Row],[CONTRATISTA PRNCIPAL]],Hoja1!$L$5:$M$9,2,FALSE),"CJV")</f>
        <v>CJV</v>
      </c>
      <c r="S2147" s="9" t="str">
        <f>IF(Tabla2[[#This Row],[EMPRESA]]=Tabla2[[#This Row],[CONTRATISTA PRNCIPAL]],"Principal","Secundaria")</f>
        <v>Principal</v>
      </c>
      <c r="T2147" s="10">
        <f>IFERROR(1/COUNTIF(Tabla2[CONTRATISTA PRNCIPAL],Tabla2[[#This Row],[CONTRATISTA PRNCIPAL]]),0)</f>
        <v>9.7087378640776691E-3</v>
      </c>
      <c r="U2147" s="33">
        <f ca="1">IF(((TODAY()-Tabla2[[#This Row],[FECHA NACIMIENTO]])/365)&lt;18,"Corregir", IF(((TODAY()-Tabla2[[#This Row],[FECHA NACIMIENTO]])/365)&gt;80, "Corregir",ROUNDDOWN(((TODAY()-Tabla2[[#This Row],[FECHA NACIMIENTO]])/365),0)))</f>
        <v>42</v>
      </c>
      <c r="V214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147" s="34" t="str">
        <f ca="1">+IF(Tabla2[[#This Row],[Edad]]="Corregir","Corregir","Ok")</f>
        <v>Ok</v>
      </c>
      <c r="X2147" s="10" t="str">
        <f>+IFERROR(VLOOKUP(Tabla2[[#This Row],[DISTRITO SEGÚN DNI]],Hoja1!$A$2:$B$55,2,FALSE),"No")</f>
        <v>No</v>
      </c>
      <c r="Y2147" s="10" t="str">
        <f>IF(OR(LOWER(Tabla2[[#This Row],[GENERO]])="masculino", LOWER(Tabla2[[#This Row],[GENERO]])="femenino"),"OK","Corregir")</f>
        <v>OK</v>
      </c>
      <c r="Z2147" s="10" t="str">
        <f>+IF(Tabla2[[#This Row],[Nro. DNI / CE]]="","Corregir",IF(LEN(Tabla2[[#This Row],[Nro. DNI / CE]])&gt;=8,"OK","Corregir"))</f>
        <v>OK</v>
      </c>
      <c r="AA2147" s="10">
        <f>COUNTIF(Tabla2[APELLIDOS Y NOMBRES],Tabla2[[#This Row],[APELLIDOS Y NOMBRES]])</f>
        <v>1</v>
      </c>
      <c r="AB2147" t="str">
        <f ca="1">+IFERROR(IF(Tabla2[[#This Row],[FECHA CESE/BAJA]]="","No Aplica",IF(AND(MONTH(Tabla2[[#This Row],[FECHA CESE/BAJA]])=MONTH(TODAY()-30),YEAR(Tabla2[[#This Row],[FECHA CESE/BAJA]])=YEAR(TODAY())),MONTH(TODAY()-30)&amp;"-"&amp;YEAR(TODAY()),"Borrar")),"No aplica")</f>
        <v>No Aplica</v>
      </c>
      <c r="AC2147" t="str">
        <f ca="1">+IFERROR(IF(Tabla2[[#This Row],[FECHA INICIO DE LABORES EN OBRA]]="","No Aplica",IF(AND(MONTH(Tabla2[[#This Row],[FECHA INICIO DE LABORES EN OBRA]])=MONTH(TODAY()-30),YEAR(Tabla2[[#This Row],[FECHA INICIO DE LABORES EN OBRA]])=YEAR(TODAY())),MONTH(TODAY()-30)&amp;"-"&amp;YEAR(TODAY()),"No Aplica")),"No Aplica")</f>
        <v>No Aplica</v>
      </c>
    </row>
    <row r="2148" spans="1:29" x14ac:dyDescent="0.25">
      <c r="A2148" s="2">
        <v>20600579054</v>
      </c>
      <c r="B2148" s="3" t="s">
        <v>9668</v>
      </c>
      <c r="C2148" s="3" t="s">
        <v>9668</v>
      </c>
      <c r="D2148" s="3" t="s">
        <v>8371</v>
      </c>
      <c r="E2148" s="3" t="s">
        <v>8372</v>
      </c>
      <c r="F2148" s="36">
        <v>28388</v>
      </c>
      <c r="G2148" s="3">
        <v>2</v>
      </c>
      <c r="H2148" s="3" t="s">
        <v>1458</v>
      </c>
      <c r="I2148" s="3" t="s">
        <v>7351</v>
      </c>
      <c r="J2148" s="3" t="s">
        <v>8373</v>
      </c>
      <c r="K2148" s="3" t="s">
        <v>1240</v>
      </c>
      <c r="L2148" s="8" t="s">
        <v>9813</v>
      </c>
      <c r="M2148" s="5"/>
      <c r="N2148" s="13" t="s">
        <v>1043</v>
      </c>
      <c r="O2148" s="5">
        <v>45054</v>
      </c>
      <c r="P2148" s="8">
        <v>1</v>
      </c>
      <c r="Q2148" s="9">
        <v>4</v>
      </c>
      <c r="R2148" s="9" t="str">
        <f>IFERROR(VLOOKUP(Tabla2[[#This Row],[CONTRATISTA PRNCIPAL]],Hoja1!$L$5:$M$9,2,FALSE),"CJV")</f>
        <v>CJV</v>
      </c>
      <c r="S2148" s="9" t="str">
        <f>IF(Tabla2[[#This Row],[EMPRESA]]=Tabla2[[#This Row],[CONTRATISTA PRNCIPAL]],"Principal","Secundaria")</f>
        <v>Principal</v>
      </c>
      <c r="T2148" s="10">
        <f>IFERROR(1/COUNTIF(Tabla2[CONTRATISTA PRNCIPAL],Tabla2[[#This Row],[CONTRATISTA PRNCIPAL]]),0)</f>
        <v>9.7087378640776691E-3</v>
      </c>
      <c r="U2148" s="33">
        <f ca="1">IF(((TODAY()-Tabla2[[#This Row],[FECHA NACIMIENTO]])/365)&lt;18,"Corregir", IF(((TODAY()-Tabla2[[#This Row],[FECHA NACIMIENTO]])/365)&gt;80, "Corregir",ROUNDDOWN(((TODAY()-Tabla2[[#This Row],[FECHA NACIMIENTO]])/365),0)))</f>
        <v>45</v>
      </c>
      <c r="V214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148" s="34" t="str">
        <f ca="1">+IF(Tabla2[[#This Row],[Edad]]="Corregir","Corregir","Ok")</f>
        <v>Ok</v>
      </c>
      <c r="X2148" s="10" t="str">
        <f>+IFERROR(VLOOKUP(Tabla2[[#This Row],[DISTRITO SEGÚN DNI]],Hoja1!$A$2:$B$55,2,FALSE),"No")</f>
        <v>No</v>
      </c>
      <c r="Y2148" s="10" t="str">
        <f>IF(OR(LOWER(Tabla2[[#This Row],[GENERO]])="masculino", LOWER(Tabla2[[#This Row],[GENERO]])="femenino"),"OK","Corregir")</f>
        <v>OK</v>
      </c>
      <c r="Z2148" s="10" t="str">
        <f>+IF(Tabla2[[#This Row],[Nro. DNI / CE]]="","Corregir",IF(LEN(Tabla2[[#This Row],[Nro. DNI / CE]])&gt;=8,"OK","Corregir"))</f>
        <v>OK</v>
      </c>
      <c r="AA2148" s="10">
        <f>COUNTIF(Tabla2[APELLIDOS Y NOMBRES],Tabla2[[#This Row],[APELLIDOS Y NOMBRES]])</f>
        <v>1</v>
      </c>
      <c r="AB2148" t="str">
        <f ca="1">+IFERROR(IF(Tabla2[[#This Row],[FECHA CESE/BAJA]]="","No Aplica",IF(AND(MONTH(Tabla2[[#This Row],[FECHA CESE/BAJA]])=MONTH(TODAY()-30),YEAR(Tabla2[[#This Row],[FECHA CESE/BAJA]])=YEAR(TODAY())),MONTH(TODAY()-30)&amp;"-"&amp;YEAR(TODAY()),"Borrar")),"No aplica")</f>
        <v>No Aplica</v>
      </c>
      <c r="AC2148" t="str">
        <f ca="1">+IFERROR(IF(Tabla2[[#This Row],[FECHA INICIO DE LABORES EN OBRA]]="","No Aplica",IF(AND(MONTH(Tabla2[[#This Row],[FECHA INICIO DE LABORES EN OBRA]])=MONTH(TODAY()-30),YEAR(Tabla2[[#This Row],[FECHA INICIO DE LABORES EN OBRA]])=YEAR(TODAY())),MONTH(TODAY()-30)&amp;"-"&amp;YEAR(TODAY()),"No Aplica")),"No Aplica")</f>
        <v>No Aplica</v>
      </c>
    </row>
    <row r="2149" spans="1:29" x14ac:dyDescent="0.25">
      <c r="A2149" s="2">
        <v>20600579054</v>
      </c>
      <c r="B2149" s="3" t="s">
        <v>9668</v>
      </c>
      <c r="C2149" s="3" t="s">
        <v>9668</v>
      </c>
      <c r="D2149" s="3" t="s">
        <v>8374</v>
      </c>
      <c r="E2149" s="3" t="s">
        <v>8375</v>
      </c>
      <c r="F2149" s="36">
        <v>29589</v>
      </c>
      <c r="G2149" s="3">
        <v>2</v>
      </c>
      <c r="H2149" s="3" t="s">
        <v>3777</v>
      </c>
      <c r="I2149" s="3" t="s">
        <v>7351</v>
      </c>
      <c r="J2149" s="3" t="s">
        <v>8376</v>
      </c>
      <c r="K2149" s="3" t="s">
        <v>99</v>
      </c>
      <c r="L2149" s="8" t="s">
        <v>9813</v>
      </c>
      <c r="M2149" s="5"/>
      <c r="N2149" s="13" t="s">
        <v>1043</v>
      </c>
      <c r="O2149" s="5">
        <v>45054</v>
      </c>
      <c r="P2149" s="8">
        <v>1</v>
      </c>
      <c r="Q2149" s="9">
        <v>4</v>
      </c>
      <c r="R2149" s="9" t="str">
        <f>IFERROR(VLOOKUP(Tabla2[[#This Row],[CONTRATISTA PRNCIPAL]],Hoja1!$L$5:$M$9,2,FALSE),"CJV")</f>
        <v>CJV</v>
      </c>
      <c r="S2149" s="9" t="str">
        <f>IF(Tabla2[[#This Row],[EMPRESA]]=Tabla2[[#This Row],[CONTRATISTA PRNCIPAL]],"Principal","Secundaria")</f>
        <v>Principal</v>
      </c>
      <c r="T2149" s="10">
        <f>IFERROR(1/COUNTIF(Tabla2[CONTRATISTA PRNCIPAL],Tabla2[[#This Row],[CONTRATISTA PRNCIPAL]]),0)</f>
        <v>9.7087378640776691E-3</v>
      </c>
      <c r="U2149" s="33">
        <f ca="1">IF(((TODAY()-Tabla2[[#This Row],[FECHA NACIMIENTO]])/365)&lt;18,"Corregir", IF(((TODAY()-Tabla2[[#This Row],[FECHA NACIMIENTO]])/365)&gt;80, "Corregir",ROUNDDOWN(((TODAY()-Tabla2[[#This Row],[FECHA NACIMIENTO]])/365),0)))</f>
        <v>42</v>
      </c>
      <c r="V214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149" s="34" t="str">
        <f ca="1">+IF(Tabla2[[#This Row],[Edad]]="Corregir","Corregir","Ok")</f>
        <v>Ok</v>
      </c>
      <c r="X2149" s="10" t="str">
        <f>+IFERROR(VLOOKUP(Tabla2[[#This Row],[DISTRITO SEGÚN DNI]],Hoja1!$A$2:$B$55,2,FALSE),"No")</f>
        <v>LA VICTORIA</v>
      </c>
      <c r="Y2149" s="10" t="str">
        <f>IF(OR(LOWER(Tabla2[[#This Row],[GENERO]])="masculino", LOWER(Tabla2[[#This Row],[GENERO]])="femenino"),"OK","Corregir")</f>
        <v>OK</v>
      </c>
      <c r="Z2149" s="10" t="str">
        <f>+IF(Tabla2[[#This Row],[Nro. DNI / CE]]="","Corregir",IF(LEN(Tabla2[[#This Row],[Nro. DNI / CE]])&gt;=8,"OK","Corregir"))</f>
        <v>OK</v>
      </c>
      <c r="AA2149" s="10">
        <f>COUNTIF(Tabla2[APELLIDOS Y NOMBRES],Tabla2[[#This Row],[APELLIDOS Y NOMBRES]])</f>
        <v>1</v>
      </c>
      <c r="AB2149" t="str">
        <f ca="1">+IFERROR(IF(Tabla2[[#This Row],[FECHA CESE/BAJA]]="","No Aplica",IF(AND(MONTH(Tabla2[[#This Row],[FECHA CESE/BAJA]])=MONTH(TODAY()-30),YEAR(Tabla2[[#This Row],[FECHA CESE/BAJA]])=YEAR(TODAY())),MONTH(TODAY()-30)&amp;"-"&amp;YEAR(TODAY()),"Borrar")),"No aplica")</f>
        <v>No Aplica</v>
      </c>
      <c r="AC2149" t="str">
        <f ca="1">+IFERROR(IF(Tabla2[[#This Row],[FECHA INICIO DE LABORES EN OBRA]]="","No Aplica",IF(AND(MONTH(Tabla2[[#This Row],[FECHA INICIO DE LABORES EN OBRA]])=MONTH(TODAY()-30),YEAR(Tabla2[[#This Row],[FECHA INICIO DE LABORES EN OBRA]])=YEAR(TODAY())),MONTH(TODAY()-30)&amp;"-"&amp;YEAR(TODAY()),"No Aplica")),"No Aplica")</f>
        <v>No Aplica</v>
      </c>
    </row>
    <row r="2150" spans="1:29" x14ac:dyDescent="0.25">
      <c r="A2150" s="2">
        <v>20600579054</v>
      </c>
      <c r="B2150" s="3" t="s">
        <v>9668</v>
      </c>
      <c r="C2150" s="3" t="s">
        <v>9668</v>
      </c>
      <c r="D2150" s="3" t="s">
        <v>8377</v>
      </c>
      <c r="E2150" s="3" t="s">
        <v>8378</v>
      </c>
      <c r="F2150" s="36">
        <v>35926</v>
      </c>
      <c r="G2150" s="3">
        <v>2</v>
      </c>
      <c r="H2150" s="3" t="s">
        <v>3777</v>
      </c>
      <c r="I2150" s="3" t="s">
        <v>7351</v>
      </c>
      <c r="J2150" s="3" t="s">
        <v>8379</v>
      </c>
      <c r="K2150" s="3" t="s">
        <v>1063</v>
      </c>
      <c r="L2150" s="8" t="s">
        <v>9813</v>
      </c>
      <c r="M2150" s="5"/>
      <c r="N2150" s="13" t="s">
        <v>1043</v>
      </c>
      <c r="O2150" s="5">
        <v>45054</v>
      </c>
      <c r="P2150" s="8">
        <v>1</v>
      </c>
      <c r="Q2150" s="9">
        <v>4</v>
      </c>
      <c r="R2150" s="9" t="str">
        <f>IFERROR(VLOOKUP(Tabla2[[#This Row],[CONTRATISTA PRNCIPAL]],Hoja1!$L$5:$M$9,2,FALSE),"CJV")</f>
        <v>CJV</v>
      </c>
      <c r="S2150" s="9" t="str">
        <f>IF(Tabla2[[#This Row],[EMPRESA]]=Tabla2[[#This Row],[CONTRATISTA PRNCIPAL]],"Principal","Secundaria")</f>
        <v>Principal</v>
      </c>
      <c r="T2150" s="10">
        <f>IFERROR(1/COUNTIF(Tabla2[CONTRATISTA PRNCIPAL],Tabla2[[#This Row],[CONTRATISTA PRNCIPAL]]),0)</f>
        <v>9.7087378640776691E-3</v>
      </c>
      <c r="U2150" s="33">
        <f ca="1">IF(((TODAY()-Tabla2[[#This Row],[FECHA NACIMIENTO]])/365)&lt;18,"Corregir", IF(((TODAY()-Tabla2[[#This Row],[FECHA NACIMIENTO]])/365)&gt;80, "Corregir",ROUNDDOWN(((TODAY()-Tabla2[[#This Row],[FECHA NACIMIENTO]])/365),0)))</f>
        <v>25</v>
      </c>
      <c r="V215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150" s="34" t="str">
        <f ca="1">+IF(Tabla2[[#This Row],[Edad]]="Corregir","Corregir","Ok")</f>
        <v>Ok</v>
      </c>
      <c r="X2150" s="10" t="str">
        <f>+IFERROR(VLOOKUP(Tabla2[[#This Row],[DISTRITO SEGÚN DNI]],Hoja1!$A$2:$B$55,2,FALSE),"No")</f>
        <v>No</v>
      </c>
      <c r="Y2150" s="10" t="str">
        <f>IF(OR(LOWER(Tabla2[[#This Row],[GENERO]])="masculino", LOWER(Tabla2[[#This Row],[GENERO]])="femenino"),"OK","Corregir")</f>
        <v>OK</v>
      </c>
      <c r="Z2150" s="10" t="str">
        <f>+IF(Tabla2[[#This Row],[Nro. DNI / CE]]="","Corregir",IF(LEN(Tabla2[[#This Row],[Nro. DNI / CE]])&gt;=8,"OK","Corregir"))</f>
        <v>OK</v>
      </c>
      <c r="AA2150" s="10">
        <f>COUNTIF(Tabla2[APELLIDOS Y NOMBRES],Tabla2[[#This Row],[APELLIDOS Y NOMBRES]])</f>
        <v>1</v>
      </c>
      <c r="AB2150" t="str">
        <f ca="1">+IFERROR(IF(Tabla2[[#This Row],[FECHA CESE/BAJA]]="","No Aplica",IF(AND(MONTH(Tabla2[[#This Row],[FECHA CESE/BAJA]])=MONTH(TODAY()-30),YEAR(Tabla2[[#This Row],[FECHA CESE/BAJA]])=YEAR(TODAY())),MONTH(TODAY()-30)&amp;"-"&amp;YEAR(TODAY()),"Borrar")),"No aplica")</f>
        <v>No Aplica</v>
      </c>
      <c r="AC2150" t="str">
        <f ca="1">+IFERROR(IF(Tabla2[[#This Row],[FECHA INICIO DE LABORES EN OBRA]]="","No Aplica",IF(AND(MONTH(Tabla2[[#This Row],[FECHA INICIO DE LABORES EN OBRA]])=MONTH(TODAY()-30),YEAR(Tabla2[[#This Row],[FECHA INICIO DE LABORES EN OBRA]])=YEAR(TODAY())),MONTH(TODAY()-30)&amp;"-"&amp;YEAR(TODAY()),"No Aplica")),"No Aplica")</f>
        <v>No Aplica</v>
      </c>
    </row>
    <row r="2151" spans="1:29" x14ac:dyDescent="0.25">
      <c r="A2151" s="2">
        <v>20600579054</v>
      </c>
      <c r="B2151" s="3" t="s">
        <v>9668</v>
      </c>
      <c r="C2151" s="3" t="s">
        <v>9668</v>
      </c>
      <c r="D2151" s="3" t="s">
        <v>8380</v>
      </c>
      <c r="E2151" s="3" t="s">
        <v>8381</v>
      </c>
      <c r="F2151" s="36">
        <v>32458</v>
      </c>
      <c r="G2151" s="3">
        <v>2</v>
      </c>
      <c r="H2151" s="3" t="s">
        <v>1444</v>
      </c>
      <c r="I2151" s="3" t="s">
        <v>4424</v>
      </c>
      <c r="J2151" s="3" t="s">
        <v>8382</v>
      </c>
      <c r="K2151" s="3" t="s">
        <v>1054</v>
      </c>
      <c r="L2151" s="8" t="s">
        <v>9813</v>
      </c>
      <c r="M2151" s="5"/>
      <c r="N2151" s="13" t="s">
        <v>1043</v>
      </c>
      <c r="O2151" s="5">
        <v>45054</v>
      </c>
      <c r="P2151" s="8">
        <v>1</v>
      </c>
      <c r="Q2151" s="9">
        <v>4</v>
      </c>
      <c r="R2151" s="9" t="str">
        <f>IFERROR(VLOOKUP(Tabla2[[#This Row],[CONTRATISTA PRNCIPAL]],Hoja1!$L$5:$M$9,2,FALSE),"CJV")</f>
        <v>CJV</v>
      </c>
      <c r="S2151" s="9" t="str">
        <f>IF(Tabla2[[#This Row],[EMPRESA]]=Tabla2[[#This Row],[CONTRATISTA PRNCIPAL]],"Principal","Secundaria")</f>
        <v>Principal</v>
      </c>
      <c r="T2151" s="10">
        <f>IFERROR(1/COUNTIF(Tabla2[CONTRATISTA PRNCIPAL],Tabla2[[#This Row],[CONTRATISTA PRNCIPAL]]),0)</f>
        <v>9.7087378640776691E-3</v>
      </c>
      <c r="U2151" s="33">
        <f ca="1">IF(((TODAY()-Tabla2[[#This Row],[FECHA NACIMIENTO]])/365)&lt;18,"Corregir", IF(((TODAY()-Tabla2[[#This Row],[FECHA NACIMIENTO]])/365)&gt;80, "Corregir",ROUNDDOWN(((TODAY()-Tabla2[[#This Row],[FECHA NACIMIENTO]])/365),0)))</f>
        <v>34</v>
      </c>
      <c r="V215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151" s="34" t="str">
        <f ca="1">+IF(Tabla2[[#This Row],[Edad]]="Corregir","Corregir","Ok")</f>
        <v>Ok</v>
      </c>
      <c r="X2151" s="10" t="str">
        <f>+IFERROR(VLOOKUP(Tabla2[[#This Row],[DISTRITO SEGÚN DNI]],Hoja1!$A$2:$B$55,2,FALSE),"No")</f>
        <v>No</v>
      </c>
      <c r="Y2151" s="10" t="str">
        <f>IF(OR(LOWER(Tabla2[[#This Row],[GENERO]])="masculino", LOWER(Tabla2[[#This Row],[GENERO]])="femenino"),"OK","Corregir")</f>
        <v>OK</v>
      </c>
      <c r="Z2151" s="10" t="str">
        <f>+IF(Tabla2[[#This Row],[Nro. DNI / CE]]="","Corregir",IF(LEN(Tabla2[[#This Row],[Nro. DNI / CE]])&gt;=8,"OK","Corregir"))</f>
        <v>OK</v>
      </c>
      <c r="AA2151" s="10">
        <f>COUNTIF(Tabla2[APELLIDOS Y NOMBRES],Tabla2[[#This Row],[APELLIDOS Y NOMBRES]])</f>
        <v>1</v>
      </c>
      <c r="AB2151" t="str">
        <f ca="1">+IFERROR(IF(Tabla2[[#This Row],[FECHA CESE/BAJA]]="","No Aplica",IF(AND(MONTH(Tabla2[[#This Row],[FECHA CESE/BAJA]])=MONTH(TODAY()-30),YEAR(Tabla2[[#This Row],[FECHA CESE/BAJA]])=YEAR(TODAY())),MONTH(TODAY()-30)&amp;"-"&amp;YEAR(TODAY()),"Borrar")),"No aplica")</f>
        <v>No Aplica</v>
      </c>
      <c r="AC2151" t="str">
        <f ca="1">+IFERROR(IF(Tabla2[[#This Row],[FECHA INICIO DE LABORES EN OBRA]]="","No Aplica",IF(AND(MONTH(Tabla2[[#This Row],[FECHA INICIO DE LABORES EN OBRA]])=MONTH(TODAY()-30),YEAR(Tabla2[[#This Row],[FECHA INICIO DE LABORES EN OBRA]])=YEAR(TODAY())),MONTH(TODAY()-30)&amp;"-"&amp;YEAR(TODAY()),"No Aplica")),"No Aplica")</f>
        <v>No Aplica</v>
      </c>
    </row>
    <row r="2152" spans="1:29" x14ac:dyDescent="0.25">
      <c r="A2152" s="2">
        <v>20600579054</v>
      </c>
      <c r="B2152" s="3" t="s">
        <v>9668</v>
      </c>
      <c r="C2152" s="3" t="s">
        <v>9668</v>
      </c>
      <c r="D2152" s="3" t="s">
        <v>8383</v>
      </c>
      <c r="E2152" s="3" t="s">
        <v>8384</v>
      </c>
      <c r="F2152" s="36">
        <v>32677</v>
      </c>
      <c r="G2152" s="3">
        <v>2</v>
      </c>
      <c r="H2152" s="3" t="s">
        <v>1444</v>
      </c>
      <c r="I2152" s="3" t="s">
        <v>4424</v>
      </c>
      <c r="J2152" s="3" t="s">
        <v>8385</v>
      </c>
      <c r="K2152" s="3" t="s">
        <v>2838</v>
      </c>
      <c r="L2152" s="8" t="s">
        <v>9813</v>
      </c>
      <c r="M2152" s="5"/>
      <c r="N2152" s="13" t="s">
        <v>1043</v>
      </c>
      <c r="O2152" s="5">
        <v>45065</v>
      </c>
      <c r="P2152" s="8">
        <v>1</v>
      </c>
      <c r="Q2152" s="9">
        <v>4</v>
      </c>
      <c r="R2152" s="9" t="str">
        <f>IFERROR(VLOOKUP(Tabla2[[#This Row],[CONTRATISTA PRNCIPAL]],Hoja1!$L$5:$M$9,2,FALSE),"CJV")</f>
        <v>CJV</v>
      </c>
      <c r="S2152" s="9" t="str">
        <f>IF(Tabla2[[#This Row],[EMPRESA]]=Tabla2[[#This Row],[CONTRATISTA PRNCIPAL]],"Principal","Secundaria")</f>
        <v>Principal</v>
      </c>
      <c r="T2152" s="10">
        <f>IFERROR(1/COUNTIF(Tabla2[CONTRATISTA PRNCIPAL],Tabla2[[#This Row],[CONTRATISTA PRNCIPAL]]),0)</f>
        <v>9.7087378640776691E-3</v>
      </c>
      <c r="U2152" s="33">
        <f ca="1">IF(((TODAY()-Tabla2[[#This Row],[FECHA NACIMIENTO]])/365)&lt;18,"Corregir", IF(((TODAY()-Tabla2[[#This Row],[FECHA NACIMIENTO]])/365)&gt;80, "Corregir",ROUNDDOWN(((TODAY()-Tabla2[[#This Row],[FECHA NACIMIENTO]])/365),0)))</f>
        <v>34</v>
      </c>
      <c r="V215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152" s="34" t="str">
        <f ca="1">+IF(Tabla2[[#This Row],[Edad]]="Corregir","Corregir","Ok")</f>
        <v>Ok</v>
      </c>
      <c r="X2152" s="10" t="str">
        <f>+IFERROR(VLOOKUP(Tabla2[[#This Row],[DISTRITO SEGÚN DNI]],Hoja1!$A$2:$B$55,2,FALSE),"No")</f>
        <v>CALLAO</v>
      </c>
      <c r="Y2152" s="10" t="str">
        <f>IF(OR(LOWER(Tabla2[[#This Row],[GENERO]])="masculino", LOWER(Tabla2[[#This Row],[GENERO]])="femenino"),"OK","Corregir")</f>
        <v>OK</v>
      </c>
      <c r="Z2152" s="10" t="str">
        <f>+IF(Tabla2[[#This Row],[Nro. DNI / CE]]="","Corregir",IF(LEN(Tabla2[[#This Row],[Nro. DNI / CE]])&gt;=8,"OK","Corregir"))</f>
        <v>OK</v>
      </c>
      <c r="AA2152" s="10">
        <f>COUNTIF(Tabla2[APELLIDOS Y NOMBRES],Tabla2[[#This Row],[APELLIDOS Y NOMBRES]])</f>
        <v>1</v>
      </c>
      <c r="AB2152" t="str">
        <f ca="1">+IFERROR(IF(Tabla2[[#This Row],[FECHA CESE/BAJA]]="","No Aplica",IF(AND(MONTH(Tabla2[[#This Row],[FECHA CESE/BAJA]])=MONTH(TODAY()-30),YEAR(Tabla2[[#This Row],[FECHA CESE/BAJA]])=YEAR(TODAY())),MONTH(TODAY()-30)&amp;"-"&amp;YEAR(TODAY()),"Borrar")),"No aplica")</f>
        <v>No Aplica</v>
      </c>
      <c r="AC2152" t="str">
        <f ca="1">+IFERROR(IF(Tabla2[[#This Row],[FECHA INICIO DE LABORES EN OBRA]]="","No Aplica",IF(AND(MONTH(Tabla2[[#This Row],[FECHA INICIO DE LABORES EN OBRA]])=MONTH(TODAY()-30),YEAR(Tabla2[[#This Row],[FECHA INICIO DE LABORES EN OBRA]])=YEAR(TODAY())),MONTH(TODAY()-30)&amp;"-"&amp;YEAR(TODAY()),"No Aplica")),"No Aplica")</f>
        <v>No Aplica</v>
      </c>
    </row>
    <row r="2153" spans="1:29" x14ac:dyDescent="0.25">
      <c r="A2153" s="2">
        <v>20600579054</v>
      </c>
      <c r="B2153" s="3" t="s">
        <v>9668</v>
      </c>
      <c r="C2153" s="3" t="s">
        <v>9668</v>
      </c>
      <c r="D2153" s="3" t="s">
        <v>8386</v>
      </c>
      <c r="E2153" s="3" t="s">
        <v>8387</v>
      </c>
      <c r="F2153" s="36">
        <v>31981</v>
      </c>
      <c r="G2153" s="3">
        <v>2</v>
      </c>
      <c r="H2153" s="3" t="s">
        <v>1444</v>
      </c>
      <c r="I2153" s="3" t="s">
        <v>4424</v>
      </c>
      <c r="J2153" s="3" t="s">
        <v>8388</v>
      </c>
      <c r="K2153" s="3" t="s">
        <v>1054</v>
      </c>
      <c r="L2153" s="8" t="s">
        <v>9813</v>
      </c>
      <c r="M2153" s="5"/>
      <c r="N2153" s="13" t="s">
        <v>1043</v>
      </c>
      <c r="O2153" s="5">
        <v>45065</v>
      </c>
      <c r="P2153" s="8">
        <v>1</v>
      </c>
      <c r="Q2153" s="9">
        <v>4</v>
      </c>
      <c r="R2153" s="9" t="str">
        <f>IFERROR(VLOOKUP(Tabla2[[#This Row],[CONTRATISTA PRNCIPAL]],Hoja1!$L$5:$M$9,2,FALSE),"CJV")</f>
        <v>CJV</v>
      </c>
      <c r="S2153" s="9" t="str">
        <f>IF(Tabla2[[#This Row],[EMPRESA]]=Tabla2[[#This Row],[CONTRATISTA PRNCIPAL]],"Principal","Secundaria")</f>
        <v>Principal</v>
      </c>
      <c r="T2153" s="10">
        <f>IFERROR(1/COUNTIF(Tabla2[CONTRATISTA PRNCIPAL],Tabla2[[#This Row],[CONTRATISTA PRNCIPAL]]),0)</f>
        <v>9.7087378640776691E-3</v>
      </c>
      <c r="U2153" s="33">
        <f ca="1">IF(((TODAY()-Tabla2[[#This Row],[FECHA NACIMIENTO]])/365)&lt;18,"Corregir", IF(((TODAY()-Tabla2[[#This Row],[FECHA NACIMIENTO]])/365)&gt;80, "Corregir",ROUNDDOWN(((TODAY()-Tabla2[[#This Row],[FECHA NACIMIENTO]])/365),0)))</f>
        <v>36</v>
      </c>
      <c r="V215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153" s="34" t="str">
        <f ca="1">+IF(Tabla2[[#This Row],[Edad]]="Corregir","Corregir","Ok")</f>
        <v>Ok</v>
      </c>
      <c r="X2153" s="10" t="str">
        <f>+IFERROR(VLOOKUP(Tabla2[[#This Row],[DISTRITO SEGÚN DNI]],Hoja1!$A$2:$B$55,2,FALSE),"No")</f>
        <v>No</v>
      </c>
      <c r="Y2153" s="10" t="str">
        <f>IF(OR(LOWER(Tabla2[[#This Row],[GENERO]])="masculino", LOWER(Tabla2[[#This Row],[GENERO]])="femenino"),"OK","Corregir")</f>
        <v>OK</v>
      </c>
      <c r="Z2153" s="10" t="str">
        <f>+IF(Tabla2[[#This Row],[Nro. DNI / CE]]="","Corregir",IF(LEN(Tabla2[[#This Row],[Nro. DNI / CE]])&gt;=8,"OK","Corregir"))</f>
        <v>OK</v>
      </c>
      <c r="AA2153" s="10">
        <f>COUNTIF(Tabla2[APELLIDOS Y NOMBRES],Tabla2[[#This Row],[APELLIDOS Y NOMBRES]])</f>
        <v>1</v>
      </c>
      <c r="AB2153" t="str">
        <f ca="1">+IFERROR(IF(Tabla2[[#This Row],[FECHA CESE/BAJA]]="","No Aplica",IF(AND(MONTH(Tabla2[[#This Row],[FECHA CESE/BAJA]])=MONTH(TODAY()-30),YEAR(Tabla2[[#This Row],[FECHA CESE/BAJA]])=YEAR(TODAY())),MONTH(TODAY()-30)&amp;"-"&amp;YEAR(TODAY()),"Borrar")),"No aplica")</f>
        <v>No Aplica</v>
      </c>
      <c r="AC2153" t="str">
        <f ca="1">+IFERROR(IF(Tabla2[[#This Row],[FECHA INICIO DE LABORES EN OBRA]]="","No Aplica",IF(AND(MONTH(Tabla2[[#This Row],[FECHA INICIO DE LABORES EN OBRA]])=MONTH(TODAY()-30),YEAR(Tabla2[[#This Row],[FECHA INICIO DE LABORES EN OBRA]])=YEAR(TODAY())),MONTH(TODAY()-30)&amp;"-"&amp;YEAR(TODAY()),"No Aplica")),"No Aplica")</f>
        <v>No Aplica</v>
      </c>
    </row>
    <row r="2154" spans="1:29" x14ac:dyDescent="0.25">
      <c r="A2154" s="2">
        <v>20600579054</v>
      </c>
      <c r="B2154" s="3" t="s">
        <v>9668</v>
      </c>
      <c r="C2154" s="3" t="s">
        <v>9668</v>
      </c>
      <c r="D2154" s="3" t="s">
        <v>8389</v>
      </c>
      <c r="E2154" s="3" t="s">
        <v>8390</v>
      </c>
      <c r="F2154" s="36">
        <v>30287</v>
      </c>
      <c r="G2154" s="3">
        <v>2</v>
      </c>
      <c r="H2154" s="3" t="s">
        <v>1444</v>
      </c>
      <c r="I2154" s="3" t="s">
        <v>4424</v>
      </c>
      <c r="J2154" s="3" t="s">
        <v>8391</v>
      </c>
      <c r="K2154" s="3" t="s">
        <v>8392</v>
      </c>
      <c r="L2154" s="8" t="s">
        <v>9813</v>
      </c>
      <c r="M2154" s="5"/>
      <c r="N2154" s="13" t="s">
        <v>1043</v>
      </c>
      <c r="O2154" s="5">
        <v>45065</v>
      </c>
      <c r="P2154" s="8">
        <v>1</v>
      </c>
      <c r="Q2154" s="9">
        <v>4</v>
      </c>
      <c r="R2154" s="9" t="str">
        <f>IFERROR(VLOOKUP(Tabla2[[#This Row],[CONTRATISTA PRNCIPAL]],Hoja1!$L$5:$M$9,2,FALSE),"CJV")</f>
        <v>CJV</v>
      </c>
      <c r="S2154" s="9" t="str">
        <f>IF(Tabla2[[#This Row],[EMPRESA]]=Tabla2[[#This Row],[CONTRATISTA PRNCIPAL]],"Principal","Secundaria")</f>
        <v>Principal</v>
      </c>
      <c r="T2154" s="10">
        <f>IFERROR(1/COUNTIF(Tabla2[CONTRATISTA PRNCIPAL],Tabla2[[#This Row],[CONTRATISTA PRNCIPAL]]),0)</f>
        <v>9.7087378640776691E-3</v>
      </c>
      <c r="U2154" s="33">
        <f ca="1">IF(((TODAY()-Tabla2[[#This Row],[FECHA NACIMIENTO]])/365)&lt;18,"Corregir", IF(((TODAY()-Tabla2[[#This Row],[FECHA NACIMIENTO]])/365)&gt;80, "Corregir",ROUNDDOWN(((TODAY()-Tabla2[[#This Row],[FECHA NACIMIENTO]])/365),0)))</f>
        <v>40</v>
      </c>
      <c r="V215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154" s="34" t="str">
        <f ca="1">+IF(Tabla2[[#This Row],[Edad]]="Corregir","Corregir","Ok")</f>
        <v>Ok</v>
      </c>
      <c r="X2154" s="10" t="str">
        <f>+IFERROR(VLOOKUP(Tabla2[[#This Row],[DISTRITO SEGÚN DNI]],Hoja1!$A$2:$B$55,2,FALSE),"No")</f>
        <v>No</v>
      </c>
      <c r="Y2154" s="10" t="str">
        <f>IF(OR(LOWER(Tabla2[[#This Row],[GENERO]])="masculino", LOWER(Tabla2[[#This Row],[GENERO]])="femenino"),"OK","Corregir")</f>
        <v>OK</v>
      </c>
      <c r="Z2154" s="10" t="str">
        <f>+IF(Tabla2[[#This Row],[Nro. DNI / CE]]="","Corregir",IF(LEN(Tabla2[[#This Row],[Nro. DNI / CE]])&gt;=8,"OK","Corregir"))</f>
        <v>OK</v>
      </c>
      <c r="AA2154" s="10">
        <f>COUNTIF(Tabla2[APELLIDOS Y NOMBRES],Tabla2[[#This Row],[APELLIDOS Y NOMBRES]])</f>
        <v>1</v>
      </c>
      <c r="AB2154" t="str">
        <f ca="1">+IFERROR(IF(Tabla2[[#This Row],[FECHA CESE/BAJA]]="","No Aplica",IF(AND(MONTH(Tabla2[[#This Row],[FECHA CESE/BAJA]])=MONTH(TODAY()-30),YEAR(Tabla2[[#This Row],[FECHA CESE/BAJA]])=YEAR(TODAY())),MONTH(TODAY()-30)&amp;"-"&amp;YEAR(TODAY()),"Borrar")),"No aplica")</f>
        <v>No Aplica</v>
      </c>
      <c r="AC2154" t="str">
        <f ca="1">+IFERROR(IF(Tabla2[[#This Row],[FECHA INICIO DE LABORES EN OBRA]]="","No Aplica",IF(AND(MONTH(Tabla2[[#This Row],[FECHA INICIO DE LABORES EN OBRA]])=MONTH(TODAY()-30),YEAR(Tabla2[[#This Row],[FECHA INICIO DE LABORES EN OBRA]])=YEAR(TODAY())),MONTH(TODAY()-30)&amp;"-"&amp;YEAR(TODAY()),"No Aplica")),"No Aplica")</f>
        <v>No Aplica</v>
      </c>
    </row>
    <row r="2155" spans="1:29" x14ac:dyDescent="0.25">
      <c r="A2155" s="2">
        <v>20600579054</v>
      </c>
      <c r="B2155" s="3" t="s">
        <v>9668</v>
      </c>
      <c r="C2155" s="3" t="s">
        <v>9668</v>
      </c>
      <c r="D2155" s="3" t="s">
        <v>8393</v>
      </c>
      <c r="E2155" s="3" t="s">
        <v>8394</v>
      </c>
      <c r="F2155" s="36">
        <v>30940</v>
      </c>
      <c r="G2155" s="3">
        <v>2</v>
      </c>
      <c r="H2155" s="3" t="s">
        <v>1444</v>
      </c>
      <c r="I2155" s="3" t="s">
        <v>4424</v>
      </c>
      <c r="J2155" s="3" t="s">
        <v>8395</v>
      </c>
      <c r="K2155" s="3" t="s">
        <v>1470</v>
      </c>
      <c r="L2155" s="8" t="s">
        <v>9813</v>
      </c>
      <c r="M2155" s="5"/>
      <c r="N2155" s="13" t="s">
        <v>1043</v>
      </c>
      <c r="O2155" s="5">
        <v>45065</v>
      </c>
      <c r="P2155" s="8">
        <v>1</v>
      </c>
      <c r="Q2155" s="9">
        <v>4</v>
      </c>
      <c r="R2155" s="9" t="str">
        <f>IFERROR(VLOOKUP(Tabla2[[#This Row],[CONTRATISTA PRNCIPAL]],Hoja1!$L$5:$M$9,2,FALSE),"CJV")</f>
        <v>CJV</v>
      </c>
      <c r="S2155" s="9" t="str">
        <f>IF(Tabla2[[#This Row],[EMPRESA]]=Tabla2[[#This Row],[CONTRATISTA PRNCIPAL]],"Principal","Secundaria")</f>
        <v>Principal</v>
      </c>
      <c r="T2155" s="10">
        <f>IFERROR(1/COUNTIF(Tabla2[CONTRATISTA PRNCIPAL],Tabla2[[#This Row],[CONTRATISTA PRNCIPAL]]),0)</f>
        <v>9.7087378640776691E-3</v>
      </c>
      <c r="U2155" s="33">
        <f ca="1">IF(((TODAY()-Tabla2[[#This Row],[FECHA NACIMIENTO]])/365)&lt;18,"Corregir", IF(((TODAY()-Tabla2[[#This Row],[FECHA NACIMIENTO]])/365)&gt;80, "Corregir",ROUNDDOWN(((TODAY()-Tabla2[[#This Row],[FECHA NACIMIENTO]])/365),0)))</f>
        <v>39</v>
      </c>
      <c r="V215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155" s="34" t="str">
        <f ca="1">+IF(Tabla2[[#This Row],[Edad]]="Corregir","Corregir","Ok")</f>
        <v>Ok</v>
      </c>
      <c r="X2155" s="10" t="str">
        <f>+IFERROR(VLOOKUP(Tabla2[[#This Row],[DISTRITO SEGÚN DNI]],Hoja1!$A$2:$B$55,2,FALSE),"No")</f>
        <v>No</v>
      </c>
      <c r="Y2155" s="10" t="str">
        <f>IF(OR(LOWER(Tabla2[[#This Row],[GENERO]])="masculino", LOWER(Tabla2[[#This Row],[GENERO]])="femenino"),"OK","Corregir")</f>
        <v>OK</v>
      </c>
      <c r="Z2155" s="10" t="str">
        <f>+IF(Tabla2[[#This Row],[Nro. DNI / CE]]="","Corregir",IF(LEN(Tabla2[[#This Row],[Nro. DNI / CE]])&gt;=8,"OK","Corregir"))</f>
        <v>OK</v>
      </c>
      <c r="AA2155" s="10">
        <f>COUNTIF(Tabla2[APELLIDOS Y NOMBRES],Tabla2[[#This Row],[APELLIDOS Y NOMBRES]])</f>
        <v>1</v>
      </c>
      <c r="AB2155" t="str">
        <f ca="1">+IFERROR(IF(Tabla2[[#This Row],[FECHA CESE/BAJA]]="","No Aplica",IF(AND(MONTH(Tabla2[[#This Row],[FECHA CESE/BAJA]])=MONTH(TODAY()-30),YEAR(Tabla2[[#This Row],[FECHA CESE/BAJA]])=YEAR(TODAY())),MONTH(TODAY()-30)&amp;"-"&amp;YEAR(TODAY()),"Borrar")),"No aplica")</f>
        <v>No Aplica</v>
      </c>
      <c r="AC2155" t="str">
        <f ca="1">+IFERROR(IF(Tabla2[[#This Row],[FECHA INICIO DE LABORES EN OBRA]]="","No Aplica",IF(AND(MONTH(Tabla2[[#This Row],[FECHA INICIO DE LABORES EN OBRA]])=MONTH(TODAY()-30),YEAR(Tabla2[[#This Row],[FECHA INICIO DE LABORES EN OBRA]])=YEAR(TODAY())),MONTH(TODAY()-30)&amp;"-"&amp;YEAR(TODAY()),"No Aplica")),"No Aplica")</f>
        <v>No Aplica</v>
      </c>
    </row>
    <row r="2156" spans="1:29" x14ac:dyDescent="0.25">
      <c r="A2156" s="2">
        <v>20600579054</v>
      </c>
      <c r="B2156" s="3" t="s">
        <v>9668</v>
      </c>
      <c r="C2156" s="3" t="s">
        <v>9668</v>
      </c>
      <c r="D2156" s="3" t="s">
        <v>8396</v>
      </c>
      <c r="E2156" s="3" t="s">
        <v>8397</v>
      </c>
      <c r="F2156" s="36">
        <v>31743</v>
      </c>
      <c r="G2156" s="3">
        <v>2</v>
      </c>
      <c r="H2156" s="3" t="s">
        <v>1444</v>
      </c>
      <c r="I2156" s="3" t="s">
        <v>4424</v>
      </c>
      <c r="J2156" s="3" t="s">
        <v>8398</v>
      </c>
      <c r="K2156" s="3" t="s">
        <v>2838</v>
      </c>
      <c r="L2156" s="8" t="s">
        <v>9813</v>
      </c>
      <c r="M2156" s="5"/>
      <c r="N2156" s="13" t="s">
        <v>1043</v>
      </c>
      <c r="O2156" s="5">
        <v>45065</v>
      </c>
      <c r="P2156" s="8">
        <v>1</v>
      </c>
      <c r="Q2156" s="9">
        <v>4</v>
      </c>
      <c r="R2156" s="9" t="str">
        <f>IFERROR(VLOOKUP(Tabla2[[#This Row],[CONTRATISTA PRNCIPAL]],Hoja1!$L$5:$M$9,2,FALSE),"CJV")</f>
        <v>CJV</v>
      </c>
      <c r="S2156" s="9" t="str">
        <f>IF(Tabla2[[#This Row],[EMPRESA]]=Tabla2[[#This Row],[CONTRATISTA PRNCIPAL]],"Principal","Secundaria")</f>
        <v>Principal</v>
      </c>
      <c r="T2156" s="10">
        <f>IFERROR(1/COUNTIF(Tabla2[CONTRATISTA PRNCIPAL],Tabla2[[#This Row],[CONTRATISTA PRNCIPAL]]),0)</f>
        <v>9.7087378640776691E-3</v>
      </c>
      <c r="U2156" s="33">
        <f ca="1">IF(((TODAY()-Tabla2[[#This Row],[FECHA NACIMIENTO]])/365)&lt;18,"Corregir", IF(((TODAY()-Tabla2[[#This Row],[FECHA NACIMIENTO]])/365)&gt;80, "Corregir",ROUNDDOWN(((TODAY()-Tabla2[[#This Row],[FECHA NACIMIENTO]])/365),0)))</f>
        <v>36</v>
      </c>
      <c r="V215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156" s="34" t="str">
        <f ca="1">+IF(Tabla2[[#This Row],[Edad]]="Corregir","Corregir","Ok")</f>
        <v>Ok</v>
      </c>
      <c r="X2156" s="10" t="str">
        <f>+IFERROR(VLOOKUP(Tabla2[[#This Row],[DISTRITO SEGÚN DNI]],Hoja1!$A$2:$B$55,2,FALSE),"No")</f>
        <v>CALLAO</v>
      </c>
      <c r="Y2156" s="10" t="str">
        <f>IF(OR(LOWER(Tabla2[[#This Row],[GENERO]])="masculino", LOWER(Tabla2[[#This Row],[GENERO]])="femenino"),"OK","Corregir")</f>
        <v>OK</v>
      </c>
      <c r="Z2156" s="10" t="str">
        <f>+IF(Tabla2[[#This Row],[Nro. DNI / CE]]="","Corregir",IF(LEN(Tabla2[[#This Row],[Nro. DNI / CE]])&gt;=8,"OK","Corregir"))</f>
        <v>OK</v>
      </c>
      <c r="AA2156" s="10">
        <f>COUNTIF(Tabla2[APELLIDOS Y NOMBRES],Tabla2[[#This Row],[APELLIDOS Y NOMBRES]])</f>
        <v>1</v>
      </c>
      <c r="AB2156" t="str">
        <f ca="1">+IFERROR(IF(Tabla2[[#This Row],[FECHA CESE/BAJA]]="","No Aplica",IF(AND(MONTH(Tabla2[[#This Row],[FECHA CESE/BAJA]])=MONTH(TODAY()-30),YEAR(Tabla2[[#This Row],[FECHA CESE/BAJA]])=YEAR(TODAY())),MONTH(TODAY()-30)&amp;"-"&amp;YEAR(TODAY()),"Borrar")),"No aplica")</f>
        <v>No Aplica</v>
      </c>
      <c r="AC2156" t="str">
        <f ca="1">+IFERROR(IF(Tabla2[[#This Row],[FECHA INICIO DE LABORES EN OBRA]]="","No Aplica",IF(AND(MONTH(Tabla2[[#This Row],[FECHA INICIO DE LABORES EN OBRA]])=MONTH(TODAY()-30),YEAR(Tabla2[[#This Row],[FECHA INICIO DE LABORES EN OBRA]])=YEAR(TODAY())),MONTH(TODAY()-30)&amp;"-"&amp;YEAR(TODAY()),"No Aplica")),"No Aplica")</f>
        <v>No Aplica</v>
      </c>
    </row>
    <row r="2157" spans="1:29" x14ac:dyDescent="0.25">
      <c r="A2157" s="2">
        <v>20600579054</v>
      </c>
      <c r="B2157" s="3" t="s">
        <v>9668</v>
      </c>
      <c r="C2157" s="3" t="s">
        <v>9668</v>
      </c>
      <c r="D2157" s="3" t="s">
        <v>8399</v>
      </c>
      <c r="E2157" s="3" t="s">
        <v>8400</v>
      </c>
      <c r="F2157" s="36">
        <v>31255</v>
      </c>
      <c r="G2157" s="3">
        <v>2</v>
      </c>
      <c r="H2157" s="3" t="s">
        <v>1458</v>
      </c>
      <c r="I2157" s="3" t="s">
        <v>4424</v>
      </c>
      <c r="J2157" s="3" t="s">
        <v>8401</v>
      </c>
      <c r="K2157" s="3" t="s">
        <v>8402</v>
      </c>
      <c r="L2157" s="8" t="s">
        <v>9813</v>
      </c>
      <c r="M2157" s="5"/>
      <c r="N2157" s="13" t="s">
        <v>1043</v>
      </c>
      <c r="O2157" s="5">
        <v>45065</v>
      </c>
      <c r="P2157" s="8">
        <v>1</v>
      </c>
      <c r="Q2157" s="9">
        <v>4</v>
      </c>
      <c r="R2157" s="9" t="str">
        <f>IFERROR(VLOOKUP(Tabla2[[#This Row],[CONTRATISTA PRNCIPAL]],Hoja1!$L$5:$M$9,2,FALSE),"CJV")</f>
        <v>CJV</v>
      </c>
      <c r="S2157" s="9" t="str">
        <f>IF(Tabla2[[#This Row],[EMPRESA]]=Tabla2[[#This Row],[CONTRATISTA PRNCIPAL]],"Principal","Secundaria")</f>
        <v>Principal</v>
      </c>
      <c r="T2157" s="10">
        <f>IFERROR(1/COUNTIF(Tabla2[CONTRATISTA PRNCIPAL],Tabla2[[#This Row],[CONTRATISTA PRNCIPAL]]),0)</f>
        <v>9.7087378640776691E-3</v>
      </c>
      <c r="U2157" s="33">
        <f ca="1">IF(((TODAY()-Tabla2[[#This Row],[FECHA NACIMIENTO]])/365)&lt;18,"Corregir", IF(((TODAY()-Tabla2[[#This Row],[FECHA NACIMIENTO]])/365)&gt;80, "Corregir",ROUNDDOWN(((TODAY()-Tabla2[[#This Row],[FECHA NACIMIENTO]])/365),0)))</f>
        <v>38</v>
      </c>
      <c r="V215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157" s="34" t="str">
        <f ca="1">+IF(Tabla2[[#This Row],[Edad]]="Corregir","Corregir","Ok")</f>
        <v>Ok</v>
      </c>
      <c r="X2157" s="10" t="str">
        <f>+IFERROR(VLOOKUP(Tabla2[[#This Row],[DISTRITO SEGÚN DNI]],Hoja1!$A$2:$B$55,2,FALSE),"No")</f>
        <v>No</v>
      </c>
      <c r="Y2157" s="10" t="str">
        <f>IF(OR(LOWER(Tabla2[[#This Row],[GENERO]])="masculino", LOWER(Tabla2[[#This Row],[GENERO]])="femenino"),"OK","Corregir")</f>
        <v>OK</v>
      </c>
      <c r="Z2157" s="10" t="str">
        <f>+IF(Tabla2[[#This Row],[Nro. DNI / CE]]="","Corregir",IF(LEN(Tabla2[[#This Row],[Nro. DNI / CE]])&gt;=8,"OK","Corregir"))</f>
        <v>OK</v>
      </c>
      <c r="AA2157" s="10">
        <f>COUNTIF(Tabla2[APELLIDOS Y NOMBRES],Tabla2[[#This Row],[APELLIDOS Y NOMBRES]])</f>
        <v>1</v>
      </c>
      <c r="AB2157" t="str">
        <f ca="1">+IFERROR(IF(Tabla2[[#This Row],[FECHA CESE/BAJA]]="","No Aplica",IF(AND(MONTH(Tabla2[[#This Row],[FECHA CESE/BAJA]])=MONTH(TODAY()-30),YEAR(Tabla2[[#This Row],[FECHA CESE/BAJA]])=YEAR(TODAY())),MONTH(TODAY()-30)&amp;"-"&amp;YEAR(TODAY()),"Borrar")),"No aplica")</f>
        <v>No Aplica</v>
      </c>
      <c r="AC2157" t="str">
        <f ca="1">+IFERROR(IF(Tabla2[[#This Row],[FECHA INICIO DE LABORES EN OBRA]]="","No Aplica",IF(AND(MONTH(Tabla2[[#This Row],[FECHA INICIO DE LABORES EN OBRA]])=MONTH(TODAY()-30),YEAR(Tabla2[[#This Row],[FECHA INICIO DE LABORES EN OBRA]])=YEAR(TODAY())),MONTH(TODAY()-30)&amp;"-"&amp;YEAR(TODAY()),"No Aplica")),"No Aplica")</f>
        <v>No Aplica</v>
      </c>
    </row>
    <row r="2158" spans="1:29" x14ac:dyDescent="0.25">
      <c r="A2158" s="2">
        <v>20600579054</v>
      </c>
      <c r="B2158" s="3" t="s">
        <v>9668</v>
      </c>
      <c r="C2158" s="3" t="s">
        <v>9668</v>
      </c>
      <c r="D2158" s="3" t="s">
        <v>8403</v>
      </c>
      <c r="E2158" s="3" t="s">
        <v>8404</v>
      </c>
      <c r="F2158" s="36">
        <v>31272</v>
      </c>
      <c r="G2158" s="3">
        <v>2</v>
      </c>
      <c r="H2158" s="3" t="s">
        <v>2668</v>
      </c>
      <c r="I2158" s="3" t="s">
        <v>4424</v>
      </c>
      <c r="J2158" s="3" t="s">
        <v>8405</v>
      </c>
      <c r="K2158" s="3" t="s">
        <v>8406</v>
      </c>
      <c r="L2158" s="8" t="s">
        <v>9813</v>
      </c>
      <c r="M2158" s="5"/>
      <c r="N2158" s="13" t="s">
        <v>1043</v>
      </c>
      <c r="O2158" s="5">
        <v>45065</v>
      </c>
      <c r="P2158" s="8">
        <v>1</v>
      </c>
      <c r="Q2158" s="9">
        <v>4</v>
      </c>
      <c r="R2158" s="9" t="str">
        <f>IFERROR(VLOOKUP(Tabla2[[#This Row],[CONTRATISTA PRNCIPAL]],Hoja1!$L$5:$M$9,2,FALSE),"CJV")</f>
        <v>CJV</v>
      </c>
      <c r="S2158" s="9" t="str">
        <f>IF(Tabla2[[#This Row],[EMPRESA]]=Tabla2[[#This Row],[CONTRATISTA PRNCIPAL]],"Principal","Secundaria")</f>
        <v>Principal</v>
      </c>
      <c r="T2158" s="10">
        <f>IFERROR(1/COUNTIF(Tabla2[CONTRATISTA PRNCIPAL],Tabla2[[#This Row],[CONTRATISTA PRNCIPAL]]),0)</f>
        <v>9.7087378640776691E-3</v>
      </c>
      <c r="U2158" s="33">
        <f ca="1">IF(((TODAY()-Tabla2[[#This Row],[FECHA NACIMIENTO]])/365)&lt;18,"Corregir", IF(((TODAY()-Tabla2[[#This Row],[FECHA NACIMIENTO]])/365)&gt;80, "Corregir",ROUNDDOWN(((TODAY()-Tabla2[[#This Row],[FECHA NACIMIENTO]])/365),0)))</f>
        <v>38</v>
      </c>
      <c r="V215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158" s="34" t="str">
        <f ca="1">+IF(Tabla2[[#This Row],[Edad]]="Corregir","Corregir","Ok")</f>
        <v>Ok</v>
      </c>
      <c r="X2158" s="10" t="str">
        <f>+IFERROR(VLOOKUP(Tabla2[[#This Row],[DISTRITO SEGÚN DNI]],Hoja1!$A$2:$B$55,2,FALSE),"No")</f>
        <v>No</v>
      </c>
      <c r="Y2158" s="10" t="str">
        <f>IF(OR(LOWER(Tabla2[[#This Row],[GENERO]])="masculino", LOWER(Tabla2[[#This Row],[GENERO]])="femenino"),"OK","Corregir")</f>
        <v>OK</v>
      </c>
      <c r="Z2158" s="10" t="str">
        <f>+IF(Tabla2[[#This Row],[Nro. DNI / CE]]="","Corregir",IF(LEN(Tabla2[[#This Row],[Nro. DNI / CE]])&gt;=8,"OK","Corregir"))</f>
        <v>OK</v>
      </c>
      <c r="AA2158" s="10">
        <f>COUNTIF(Tabla2[APELLIDOS Y NOMBRES],Tabla2[[#This Row],[APELLIDOS Y NOMBRES]])</f>
        <v>1</v>
      </c>
      <c r="AB2158" t="str">
        <f ca="1">+IFERROR(IF(Tabla2[[#This Row],[FECHA CESE/BAJA]]="","No Aplica",IF(AND(MONTH(Tabla2[[#This Row],[FECHA CESE/BAJA]])=MONTH(TODAY()-30),YEAR(Tabla2[[#This Row],[FECHA CESE/BAJA]])=YEAR(TODAY())),MONTH(TODAY()-30)&amp;"-"&amp;YEAR(TODAY()),"Borrar")),"No aplica")</f>
        <v>No Aplica</v>
      </c>
      <c r="AC2158" t="str">
        <f ca="1">+IFERROR(IF(Tabla2[[#This Row],[FECHA INICIO DE LABORES EN OBRA]]="","No Aplica",IF(AND(MONTH(Tabla2[[#This Row],[FECHA INICIO DE LABORES EN OBRA]])=MONTH(TODAY()-30),YEAR(Tabla2[[#This Row],[FECHA INICIO DE LABORES EN OBRA]])=YEAR(TODAY())),MONTH(TODAY()-30)&amp;"-"&amp;YEAR(TODAY()),"No Aplica")),"No Aplica")</f>
        <v>No Aplica</v>
      </c>
    </row>
    <row r="2159" spans="1:29" x14ac:dyDescent="0.25">
      <c r="A2159" s="2">
        <v>20600579054</v>
      </c>
      <c r="B2159" s="3" t="s">
        <v>9668</v>
      </c>
      <c r="C2159" s="3" t="s">
        <v>9668</v>
      </c>
      <c r="D2159" s="3" t="s">
        <v>8408</v>
      </c>
      <c r="E2159" s="3" t="s">
        <v>8409</v>
      </c>
      <c r="F2159" s="36">
        <v>35691</v>
      </c>
      <c r="G2159" s="3">
        <v>2</v>
      </c>
      <c r="H2159" s="3" t="s">
        <v>1458</v>
      </c>
      <c r="I2159" s="3" t="s">
        <v>4424</v>
      </c>
      <c r="J2159" s="3" t="s">
        <v>8410</v>
      </c>
      <c r="K2159" s="3" t="s">
        <v>1063</v>
      </c>
      <c r="L2159" s="8" t="s">
        <v>9813</v>
      </c>
      <c r="M2159" s="5"/>
      <c r="N2159" s="13" t="s">
        <v>1043</v>
      </c>
      <c r="O2159" s="5">
        <v>45040</v>
      </c>
      <c r="P2159" s="8">
        <v>1</v>
      </c>
      <c r="Q2159" s="9">
        <v>4</v>
      </c>
      <c r="R2159" s="9" t="str">
        <f>IFERROR(VLOOKUP(Tabla2[[#This Row],[CONTRATISTA PRNCIPAL]],Hoja1!$L$5:$M$9,2,FALSE),"CJV")</f>
        <v>CJV</v>
      </c>
      <c r="S2159" s="9" t="str">
        <f>IF(Tabla2[[#This Row],[EMPRESA]]=Tabla2[[#This Row],[CONTRATISTA PRNCIPAL]],"Principal","Secundaria")</f>
        <v>Principal</v>
      </c>
      <c r="T2159" s="10">
        <f>IFERROR(1/COUNTIF(Tabla2[CONTRATISTA PRNCIPAL],Tabla2[[#This Row],[CONTRATISTA PRNCIPAL]]),0)</f>
        <v>9.7087378640776691E-3</v>
      </c>
      <c r="U2159" s="33">
        <f ca="1">IF(((TODAY()-Tabla2[[#This Row],[FECHA NACIMIENTO]])/365)&lt;18,"Corregir", IF(((TODAY()-Tabla2[[#This Row],[FECHA NACIMIENTO]])/365)&gt;80, "Corregir",ROUNDDOWN(((TODAY()-Tabla2[[#This Row],[FECHA NACIMIENTO]])/365),0)))</f>
        <v>25</v>
      </c>
      <c r="V215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159" s="34" t="str">
        <f ca="1">+IF(Tabla2[[#This Row],[Edad]]="Corregir","Corregir","Ok")</f>
        <v>Ok</v>
      </c>
      <c r="X2159" s="10" t="str">
        <f>+IFERROR(VLOOKUP(Tabla2[[#This Row],[DISTRITO SEGÚN DNI]],Hoja1!$A$2:$B$55,2,FALSE),"No")</f>
        <v>No</v>
      </c>
      <c r="Y2159" s="10" t="str">
        <f>IF(OR(LOWER(Tabla2[[#This Row],[GENERO]])="masculino", LOWER(Tabla2[[#This Row],[GENERO]])="femenino"),"OK","Corregir")</f>
        <v>OK</v>
      </c>
      <c r="Z2159" s="10" t="str">
        <f>+IF(Tabla2[[#This Row],[Nro. DNI / CE]]="","Corregir",IF(LEN(Tabla2[[#This Row],[Nro. DNI / CE]])&gt;=8,"OK","Corregir"))</f>
        <v>OK</v>
      </c>
      <c r="AA2159" s="10">
        <f>COUNTIF(Tabla2[APELLIDOS Y NOMBRES],Tabla2[[#This Row],[APELLIDOS Y NOMBRES]])</f>
        <v>1</v>
      </c>
      <c r="AB2159" t="str">
        <f ca="1">+IFERROR(IF(Tabla2[[#This Row],[FECHA CESE/BAJA]]="","No Aplica",IF(AND(MONTH(Tabla2[[#This Row],[FECHA CESE/BAJA]])=MONTH(TODAY()-30),YEAR(Tabla2[[#This Row],[FECHA CESE/BAJA]])=YEAR(TODAY())),MONTH(TODAY()-30)&amp;"-"&amp;YEAR(TODAY()),"Borrar")),"No aplica")</f>
        <v>No Aplica</v>
      </c>
      <c r="AC2159" t="str">
        <f ca="1">+IFERROR(IF(Tabla2[[#This Row],[FECHA INICIO DE LABORES EN OBRA]]="","No Aplica",IF(AND(MONTH(Tabla2[[#This Row],[FECHA INICIO DE LABORES EN OBRA]])=MONTH(TODAY()-30),YEAR(Tabla2[[#This Row],[FECHA INICIO DE LABORES EN OBRA]])=YEAR(TODAY())),MONTH(TODAY()-30)&amp;"-"&amp;YEAR(TODAY()),"No Aplica")),"No Aplica")</f>
        <v>No Aplica</v>
      </c>
    </row>
    <row r="2160" spans="1:29" x14ac:dyDescent="0.25">
      <c r="A2160" s="2">
        <v>20600579054</v>
      </c>
      <c r="B2160" s="3" t="s">
        <v>9668</v>
      </c>
      <c r="C2160" s="3" t="s">
        <v>9668</v>
      </c>
      <c r="D2160" s="3" t="s">
        <v>8414</v>
      </c>
      <c r="E2160" s="3" t="s">
        <v>8415</v>
      </c>
      <c r="F2160" s="36">
        <v>32042</v>
      </c>
      <c r="G2160" s="3">
        <v>2</v>
      </c>
      <c r="H2160" s="3" t="s">
        <v>1453</v>
      </c>
      <c r="I2160" s="3" t="s">
        <v>4424</v>
      </c>
      <c r="J2160" s="3" t="s">
        <v>8416</v>
      </c>
      <c r="K2160" s="3" t="s">
        <v>1463</v>
      </c>
      <c r="L2160" s="8" t="s">
        <v>9813</v>
      </c>
      <c r="M2160" s="5"/>
      <c r="N2160" s="13" t="s">
        <v>1043</v>
      </c>
      <c r="O2160" s="5">
        <v>45054</v>
      </c>
      <c r="P2160" s="8">
        <v>1</v>
      </c>
      <c r="Q2160" s="9">
        <v>4</v>
      </c>
      <c r="R2160" s="9" t="str">
        <f>IFERROR(VLOOKUP(Tabla2[[#This Row],[CONTRATISTA PRNCIPAL]],Hoja1!$L$5:$M$9,2,FALSE),"CJV")</f>
        <v>CJV</v>
      </c>
      <c r="S2160" s="9" t="str">
        <f>IF(Tabla2[[#This Row],[EMPRESA]]=Tabla2[[#This Row],[CONTRATISTA PRNCIPAL]],"Principal","Secundaria")</f>
        <v>Principal</v>
      </c>
      <c r="T2160" s="10">
        <f>IFERROR(1/COUNTIF(Tabla2[CONTRATISTA PRNCIPAL],Tabla2[[#This Row],[CONTRATISTA PRNCIPAL]]),0)</f>
        <v>9.7087378640776691E-3</v>
      </c>
      <c r="U2160" s="33">
        <f ca="1">IF(((TODAY()-Tabla2[[#This Row],[FECHA NACIMIENTO]])/365)&lt;18,"Corregir", IF(((TODAY()-Tabla2[[#This Row],[FECHA NACIMIENTO]])/365)&gt;80, "Corregir",ROUNDDOWN(((TODAY()-Tabla2[[#This Row],[FECHA NACIMIENTO]])/365),0)))</f>
        <v>35</v>
      </c>
      <c r="V216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160" s="34" t="str">
        <f ca="1">+IF(Tabla2[[#This Row],[Edad]]="Corregir","Corregir","Ok")</f>
        <v>Ok</v>
      </c>
      <c r="X2160" s="10" t="str">
        <f>+IFERROR(VLOOKUP(Tabla2[[#This Row],[DISTRITO SEGÚN DNI]],Hoja1!$A$2:$B$55,2,FALSE),"No")</f>
        <v>No</v>
      </c>
      <c r="Y2160" s="10" t="str">
        <f>IF(OR(LOWER(Tabla2[[#This Row],[GENERO]])="masculino", LOWER(Tabla2[[#This Row],[GENERO]])="femenino"),"OK","Corregir")</f>
        <v>OK</v>
      </c>
      <c r="Z2160" s="10" t="str">
        <f>+IF(Tabla2[[#This Row],[Nro. DNI / CE]]="","Corregir",IF(LEN(Tabla2[[#This Row],[Nro. DNI / CE]])&gt;=8,"OK","Corregir"))</f>
        <v>OK</v>
      </c>
      <c r="AA2160" s="10">
        <f>COUNTIF(Tabla2[APELLIDOS Y NOMBRES],Tabla2[[#This Row],[APELLIDOS Y NOMBRES]])</f>
        <v>1</v>
      </c>
      <c r="AB2160" t="str">
        <f ca="1">+IFERROR(IF(Tabla2[[#This Row],[FECHA CESE/BAJA]]="","No Aplica",IF(AND(MONTH(Tabla2[[#This Row],[FECHA CESE/BAJA]])=MONTH(TODAY()-30),YEAR(Tabla2[[#This Row],[FECHA CESE/BAJA]])=YEAR(TODAY())),MONTH(TODAY()-30)&amp;"-"&amp;YEAR(TODAY()),"Borrar")),"No aplica")</f>
        <v>No Aplica</v>
      </c>
      <c r="AC2160" t="str">
        <f ca="1">+IFERROR(IF(Tabla2[[#This Row],[FECHA INICIO DE LABORES EN OBRA]]="","No Aplica",IF(AND(MONTH(Tabla2[[#This Row],[FECHA INICIO DE LABORES EN OBRA]])=MONTH(TODAY()-30),YEAR(Tabla2[[#This Row],[FECHA INICIO DE LABORES EN OBRA]])=YEAR(TODAY())),MONTH(TODAY()-30)&amp;"-"&amp;YEAR(TODAY()),"No Aplica")),"No Aplica")</f>
        <v>No Aplica</v>
      </c>
    </row>
    <row r="2161" spans="1:29" x14ac:dyDescent="0.25">
      <c r="A2161" s="2">
        <v>20600579054</v>
      </c>
      <c r="B2161" s="3" t="s">
        <v>9668</v>
      </c>
      <c r="C2161" s="3" t="s">
        <v>9668</v>
      </c>
      <c r="D2161" s="3" t="s">
        <v>8417</v>
      </c>
      <c r="E2161" s="3" t="s">
        <v>8418</v>
      </c>
      <c r="F2161" s="36">
        <v>27575</v>
      </c>
      <c r="G2161" s="3">
        <v>2</v>
      </c>
      <c r="H2161" s="3" t="s">
        <v>1453</v>
      </c>
      <c r="I2161" s="3" t="s">
        <v>8419</v>
      </c>
      <c r="J2161" s="3" t="s">
        <v>8420</v>
      </c>
      <c r="K2161" s="3" t="s">
        <v>1219</v>
      </c>
      <c r="L2161" s="8" t="s">
        <v>9813</v>
      </c>
      <c r="M2161" s="5"/>
      <c r="N2161" s="13" t="s">
        <v>1043</v>
      </c>
      <c r="O2161" s="5">
        <v>45054</v>
      </c>
      <c r="P2161" s="8">
        <v>1</v>
      </c>
      <c r="Q2161" s="9">
        <v>4</v>
      </c>
      <c r="R2161" s="9" t="str">
        <f>IFERROR(VLOOKUP(Tabla2[[#This Row],[CONTRATISTA PRNCIPAL]],Hoja1!$L$5:$M$9,2,FALSE),"CJV")</f>
        <v>CJV</v>
      </c>
      <c r="S2161" s="9" t="str">
        <f>IF(Tabla2[[#This Row],[EMPRESA]]=Tabla2[[#This Row],[CONTRATISTA PRNCIPAL]],"Principal","Secundaria")</f>
        <v>Principal</v>
      </c>
      <c r="T2161" s="10">
        <f>IFERROR(1/COUNTIF(Tabla2[CONTRATISTA PRNCIPAL],Tabla2[[#This Row],[CONTRATISTA PRNCIPAL]]),0)</f>
        <v>9.7087378640776691E-3</v>
      </c>
      <c r="U2161" s="33">
        <f ca="1">IF(((TODAY()-Tabla2[[#This Row],[FECHA NACIMIENTO]])/365)&lt;18,"Corregir", IF(((TODAY()-Tabla2[[#This Row],[FECHA NACIMIENTO]])/365)&gt;80, "Corregir",ROUNDDOWN(((TODAY()-Tabla2[[#This Row],[FECHA NACIMIENTO]])/365),0)))</f>
        <v>48</v>
      </c>
      <c r="V216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161" s="34" t="str">
        <f ca="1">+IF(Tabla2[[#This Row],[Edad]]="Corregir","Corregir","Ok")</f>
        <v>Ok</v>
      </c>
      <c r="X2161" s="10" t="str">
        <f>+IFERROR(VLOOKUP(Tabla2[[#This Row],[DISTRITO SEGÚN DNI]],Hoja1!$A$2:$B$55,2,FALSE),"No")</f>
        <v>No</v>
      </c>
      <c r="Y2161" s="10" t="str">
        <f>IF(OR(LOWER(Tabla2[[#This Row],[GENERO]])="masculino", LOWER(Tabla2[[#This Row],[GENERO]])="femenino"),"OK","Corregir")</f>
        <v>OK</v>
      </c>
      <c r="Z2161" s="10" t="str">
        <f>+IF(Tabla2[[#This Row],[Nro. DNI / CE]]="","Corregir",IF(LEN(Tabla2[[#This Row],[Nro. DNI / CE]])&gt;=8,"OK","Corregir"))</f>
        <v>OK</v>
      </c>
      <c r="AA2161" s="10">
        <f>COUNTIF(Tabla2[APELLIDOS Y NOMBRES],Tabla2[[#This Row],[APELLIDOS Y NOMBRES]])</f>
        <v>1</v>
      </c>
      <c r="AB2161" t="str">
        <f ca="1">+IFERROR(IF(Tabla2[[#This Row],[FECHA CESE/BAJA]]="","No Aplica",IF(AND(MONTH(Tabla2[[#This Row],[FECHA CESE/BAJA]])=MONTH(TODAY()-30),YEAR(Tabla2[[#This Row],[FECHA CESE/BAJA]])=YEAR(TODAY())),MONTH(TODAY()-30)&amp;"-"&amp;YEAR(TODAY()),"Borrar")),"No aplica")</f>
        <v>No Aplica</v>
      </c>
      <c r="AC2161" t="str">
        <f ca="1">+IFERROR(IF(Tabla2[[#This Row],[FECHA INICIO DE LABORES EN OBRA]]="","No Aplica",IF(AND(MONTH(Tabla2[[#This Row],[FECHA INICIO DE LABORES EN OBRA]])=MONTH(TODAY()-30),YEAR(Tabla2[[#This Row],[FECHA INICIO DE LABORES EN OBRA]])=YEAR(TODAY())),MONTH(TODAY()-30)&amp;"-"&amp;YEAR(TODAY()),"No Aplica")),"No Aplica")</f>
        <v>No Aplica</v>
      </c>
    </row>
    <row r="2162" spans="1:29" x14ac:dyDescent="0.25">
      <c r="A2162" s="2">
        <v>20600579054</v>
      </c>
      <c r="B2162" s="3" t="s">
        <v>9668</v>
      </c>
      <c r="C2162" s="3" t="s">
        <v>9668</v>
      </c>
      <c r="D2162" s="3" t="s">
        <v>8421</v>
      </c>
      <c r="E2162" s="3" t="s">
        <v>9718</v>
      </c>
      <c r="F2162" s="36">
        <v>32905</v>
      </c>
      <c r="G2162" s="3">
        <v>2</v>
      </c>
      <c r="H2162" s="3" t="s">
        <v>1453</v>
      </c>
      <c r="I2162" s="3" t="s">
        <v>4424</v>
      </c>
      <c r="J2162" s="3" t="s">
        <v>8422</v>
      </c>
      <c r="K2162" s="3" t="s">
        <v>1139</v>
      </c>
      <c r="L2162" s="8" t="s">
        <v>9813</v>
      </c>
      <c r="M2162" s="5"/>
      <c r="N2162" s="13" t="s">
        <v>1043</v>
      </c>
      <c r="O2162" s="5">
        <v>45054</v>
      </c>
      <c r="P2162" s="8">
        <v>1</v>
      </c>
      <c r="Q2162" s="9">
        <v>4</v>
      </c>
      <c r="R2162" s="9" t="str">
        <f>IFERROR(VLOOKUP(Tabla2[[#This Row],[CONTRATISTA PRNCIPAL]],Hoja1!$L$5:$M$9,2,FALSE),"CJV")</f>
        <v>CJV</v>
      </c>
      <c r="S2162" s="9" t="str">
        <f>IF(Tabla2[[#This Row],[EMPRESA]]=Tabla2[[#This Row],[CONTRATISTA PRNCIPAL]],"Principal","Secundaria")</f>
        <v>Principal</v>
      </c>
      <c r="T2162" s="10">
        <f>IFERROR(1/COUNTIF(Tabla2[CONTRATISTA PRNCIPAL],Tabla2[[#This Row],[CONTRATISTA PRNCIPAL]]),0)</f>
        <v>9.7087378640776691E-3</v>
      </c>
      <c r="U2162" s="33">
        <f ca="1">IF(((TODAY()-Tabla2[[#This Row],[FECHA NACIMIENTO]])/365)&lt;18,"Corregir", IF(((TODAY()-Tabla2[[#This Row],[FECHA NACIMIENTO]])/365)&gt;80, "Corregir",ROUNDDOWN(((TODAY()-Tabla2[[#This Row],[FECHA NACIMIENTO]])/365),0)))</f>
        <v>33</v>
      </c>
      <c r="V216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162" s="34" t="str">
        <f ca="1">+IF(Tabla2[[#This Row],[Edad]]="Corregir","Corregir","Ok")</f>
        <v>Ok</v>
      </c>
      <c r="X2162" s="10" t="str">
        <f>+IFERROR(VLOOKUP(Tabla2[[#This Row],[DISTRITO SEGÚN DNI]],Hoja1!$A$2:$B$55,2,FALSE),"No")</f>
        <v>No</v>
      </c>
      <c r="Y2162" s="10" t="str">
        <f>IF(OR(LOWER(Tabla2[[#This Row],[GENERO]])="masculino", LOWER(Tabla2[[#This Row],[GENERO]])="femenino"),"OK","Corregir")</f>
        <v>OK</v>
      </c>
      <c r="Z2162" s="10" t="str">
        <f>+IF(Tabla2[[#This Row],[Nro. DNI / CE]]="","Corregir",IF(LEN(Tabla2[[#This Row],[Nro. DNI / CE]])&gt;=8,"OK","Corregir"))</f>
        <v>OK</v>
      </c>
      <c r="AA2162" s="10">
        <f>COUNTIF(Tabla2[APELLIDOS Y NOMBRES],Tabla2[[#This Row],[APELLIDOS Y NOMBRES]])</f>
        <v>1</v>
      </c>
      <c r="AB2162" t="str">
        <f ca="1">+IFERROR(IF(Tabla2[[#This Row],[FECHA CESE/BAJA]]="","No Aplica",IF(AND(MONTH(Tabla2[[#This Row],[FECHA CESE/BAJA]])=MONTH(TODAY()-30),YEAR(Tabla2[[#This Row],[FECHA CESE/BAJA]])=YEAR(TODAY())),MONTH(TODAY()-30)&amp;"-"&amp;YEAR(TODAY()),"Borrar")),"No aplica")</f>
        <v>No Aplica</v>
      </c>
      <c r="AC2162" t="str">
        <f ca="1">+IFERROR(IF(Tabla2[[#This Row],[FECHA INICIO DE LABORES EN OBRA]]="","No Aplica",IF(AND(MONTH(Tabla2[[#This Row],[FECHA INICIO DE LABORES EN OBRA]])=MONTH(TODAY()-30),YEAR(Tabla2[[#This Row],[FECHA INICIO DE LABORES EN OBRA]])=YEAR(TODAY())),MONTH(TODAY()-30)&amp;"-"&amp;YEAR(TODAY()),"No Aplica")),"No Aplica")</f>
        <v>No Aplica</v>
      </c>
    </row>
    <row r="2163" spans="1:29" x14ac:dyDescent="0.25">
      <c r="A2163" s="2">
        <v>20600579054</v>
      </c>
      <c r="B2163" s="3" t="s">
        <v>9668</v>
      </c>
      <c r="C2163" s="3" t="s">
        <v>9668</v>
      </c>
      <c r="D2163" s="3" t="s">
        <v>8423</v>
      </c>
      <c r="E2163" s="3" t="s">
        <v>8424</v>
      </c>
      <c r="F2163" s="36">
        <v>28940</v>
      </c>
      <c r="G2163" s="3">
        <v>2</v>
      </c>
      <c r="H2163" s="3" t="s">
        <v>1444</v>
      </c>
      <c r="I2163" s="3" t="s">
        <v>4424</v>
      </c>
      <c r="J2163" s="3" t="s">
        <v>8425</v>
      </c>
      <c r="K2163" s="3" t="s">
        <v>32</v>
      </c>
      <c r="L2163" s="8" t="s">
        <v>9813</v>
      </c>
      <c r="M2163" s="5"/>
      <c r="N2163" s="13" t="s">
        <v>1043</v>
      </c>
      <c r="O2163" s="5">
        <v>45065</v>
      </c>
      <c r="P2163" s="8">
        <v>1</v>
      </c>
      <c r="Q2163" s="9">
        <v>4</v>
      </c>
      <c r="R2163" s="9" t="str">
        <f>IFERROR(VLOOKUP(Tabla2[[#This Row],[CONTRATISTA PRNCIPAL]],Hoja1!$L$5:$M$9,2,FALSE),"CJV")</f>
        <v>CJV</v>
      </c>
      <c r="S2163" s="9" t="str">
        <f>IF(Tabla2[[#This Row],[EMPRESA]]=Tabla2[[#This Row],[CONTRATISTA PRNCIPAL]],"Principal","Secundaria")</f>
        <v>Principal</v>
      </c>
      <c r="T2163" s="10">
        <f>IFERROR(1/COUNTIF(Tabla2[CONTRATISTA PRNCIPAL],Tabla2[[#This Row],[CONTRATISTA PRNCIPAL]]),0)</f>
        <v>9.7087378640776691E-3</v>
      </c>
      <c r="U2163" s="33">
        <f ca="1">IF(((TODAY()-Tabla2[[#This Row],[FECHA NACIMIENTO]])/365)&lt;18,"Corregir", IF(((TODAY()-Tabla2[[#This Row],[FECHA NACIMIENTO]])/365)&gt;80, "Corregir",ROUNDDOWN(((TODAY()-Tabla2[[#This Row],[FECHA NACIMIENTO]])/365),0)))</f>
        <v>44</v>
      </c>
      <c r="V216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163" s="34" t="str">
        <f ca="1">+IF(Tabla2[[#This Row],[Edad]]="Corregir","Corregir","Ok")</f>
        <v>Ok</v>
      </c>
      <c r="X2163" s="10" t="str">
        <f>+IFERROR(VLOOKUP(Tabla2[[#This Row],[DISTRITO SEGÚN DNI]],Hoja1!$A$2:$B$55,2,FALSE),"No")</f>
        <v>CALLAO</v>
      </c>
      <c r="Y2163" s="10" t="str">
        <f>IF(OR(LOWER(Tabla2[[#This Row],[GENERO]])="masculino", LOWER(Tabla2[[#This Row],[GENERO]])="femenino"),"OK","Corregir")</f>
        <v>OK</v>
      </c>
      <c r="Z2163" s="10" t="str">
        <f>+IF(Tabla2[[#This Row],[Nro. DNI / CE]]="","Corregir",IF(LEN(Tabla2[[#This Row],[Nro. DNI / CE]])&gt;=8,"OK","Corregir"))</f>
        <v>OK</v>
      </c>
      <c r="AA2163" s="10">
        <f>COUNTIF(Tabla2[APELLIDOS Y NOMBRES],Tabla2[[#This Row],[APELLIDOS Y NOMBRES]])</f>
        <v>1</v>
      </c>
      <c r="AB2163" t="str">
        <f ca="1">+IFERROR(IF(Tabla2[[#This Row],[FECHA CESE/BAJA]]="","No Aplica",IF(AND(MONTH(Tabla2[[#This Row],[FECHA CESE/BAJA]])=MONTH(TODAY()-30),YEAR(Tabla2[[#This Row],[FECHA CESE/BAJA]])=YEAR(TODAY())),MONTH(TODAY()-30)&amp;"-"&amp;YEAR(TODAY()),"Borrar")),"No aplica")</f>
        <v>No Aplica</v>
      </c>
      <c r="AC2163" t="str">
        <f ca="1">+IFERROR(IF(Tabla2[[#This Row],[FECHA INICIO DE LABORES EN OBRA]]="","No Aplica",IF(AND(MONTH(Tabla2[[#This Row],[FECHA INICIO DE LABORES EN OBRA]])=MONTH(TODAY()-30),YEAR(Tabla2[[#This Row],[FECHA INICIO DE LABORES EN OBRA]])=YEAR(TODAY())),MONTH(TODAY()-30)&amp;"-"&amp;YEAR(TODAY()),"No Aplica")),"No Aplica")</f>
        <v>No Aplica</v>
      </c>
    </row>
    <row r="2164" spans="1:29" x14ac:dyDescent="0.25">
      <c r="A2164" s="2">
        <v>20600579054</v>
      </c>
      <c r="B2164" s="3" t="s">
        <v>9668</v>
      </c>
      <c r="C2164" s="3" t="s">
        <v>9668</v>
      </c>
      <c r="D2164" s="3">
        <v>71499070</v>
      </c>
      <c r="E2164" s="3" t="s">
        <v>9719</v>
      </c>
      <c r="F2164" s="36">
        <v>34022</v>
      </c>
      <c r="G2164" s="3">
        <v>1</v>
      </c>
      <c r="H2164" s="3" t="s">
        <v>1471</v>
      </c>
      <c r="I2164" s="3" t="s">
        <v>7351</v>
      </c>
      <c r="J2164" s="3" t="s">
        <v>9720</v>
      </c>
      <c r="K2164" s="3" t="s">
        <v>9721</v>
      </c>
      <c r="L2164" s="8" t="s">
        <v>9818</v>
      </c>
      <c r="M2164" s="5"/>
      <c r="N2164" s="13" t="s">
        <v>1043</v>
      </c>
      <c r="O2164" s="5">
        <v>45080</v>
      </c>
      <c r="P2164" s="8">
        <v>1</v>
      </c>
      <c r="Q2164" s="9">
        <v>2</v>
      </c>
      <c r="R2164" s="9" t="str">
        <f>IFERROR(VLOOKUP(Tabla2[[#This Row],[CONTRATISTA PRNCIPAL]],Hoja1!$L$5:$M$9,2,FALSE),"CJV")</f>
        <v>CJV</v>
      </c>
      <c r="S2164" s="9" t="str">
        <f>IF(Tabla2[[#This Row],[EMPRESA]]=Tabla2[[#This Row],[CONTRATISTA PRNCIPAL]],"Principal","Secundaria")</f>
        <v>Principal</v>
      </c>
      <c r="T2164" s="10">
        <f>IFERROR(1/COUNTIF(Tabla2[CONTRATISTA PRNCIPAL],Tabla2[[#This Row],[CONTRATISTA PRNCIPAL]]),0)</f>
        <v>9.7087378640776691E-3</v>
      </c>
      <c r="U2164" s="33">
        <f ca="1">IF(((TODAY()-Tabla2[[#This Row],[FECHA NACIMIENTO]])/365)&lt;18,"Corregir", IF(((TODAY()-Tabla2[[#This Row],[FECHA NACIMIENTO]])/365)&gt;80, "Corregir",ROUNDDOWN(((TODAY()-Tabla2[[#This Row],[FECHA NACIMIENTO]])/365),0)))</f>
        <v>30</v>
      </c>
      <c r="V216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164" s="34" t="str">
        <f ca="1">+IF(Tabla2[[#This Row],[Edad]]="Corregir","Corregir","Ok")</f>
        <v>Ok</v>
      </c>
      <c r="X2164" s="10" t="str">
        <f>+IFERROR(VLOOKUP(Tabla2[[#This Row],[DISTRITO SEGÚN DNI]],Hoja1!$A$2:$B$55,2,FALSE),"No")</f>
        <v>No</v>
      </c>
      <c r="Y2164" s="10" t="str">
        <f>IF(OR(LOWER(Tabla2[[#This Row],[GENERO]])="masculino", LOWER(Tabla2[[#This Row],[GENERO]])="femenino"),"OK","Corregir")</f>
        <v>OK</v>
      </c>
      <c r="Z2164" s="10" t="str">
        <f>+IF(Tabla2[[#This Row],[Nro. DNI / CE]]="","Corregir",IF(LEN(Tabla2[[#This Row],[Nro. DNI / CE]])&gt;=8,"OK","Corregir"))</f>
        <v>OK</v>
      </c>
      <c r="AA2164" s="10">
        <f>COUNTIF(Tabla2[APELLIDOS Y NOMBRES],Tabla2[[#This Row],[APELLIDOS Y NOMBRES]])</f>
        <v>1</v>
      </c>
      <c r="AB2164" t="str">
        <f ca="1">+IFERROR(IF(Tabla2[[#This Row],[FECHA CESE/BAJA]]="","No Aplica",IF(AND(MONTH(Tabla2[[#This Row],[FECHA CESE/BAJA]])=MONTH(TODAY()-30),YEAR(Tabla2[[#This Row],[FECHA CESE/BAJA]])=YEAR(TODAY())),MONTH(TODAY()-30)&amp;"-"&amp;YEAR(TODAY()),"Borrar")),"No aplica")</f>
        <v>No Aplica</v>
      </c>
      <c r="AC2164" t="str">
        <f ca="1">+IFERROR(IF(Tabla2[[#This Row],[FECHA INICIO DE LABORES EN OBRA]]="","No Aplica",IF(AND(MONTH(Tabla2[[#This Row],[FECHA INICIO DE LABORES EN OBRA]])=MONTH(TODAY()-30),YEAR(Tabla2[[#This Row],[FECHA INICIO DE LABORES EN OBRA]])=YEAR(TODAY())),MONTH(TODAY()-30)&amp;"-"&amp;YEAR(TODAY()),"No Aplica")),"No Aplica")</f>
        <v>No Aplica</v>
      </c>
    </row>
    <row r="2165" spans="1:29" x14ac:dyDescent="0.25">
      <c r="A2165" s="2">
        <v>20600579054</v>
      </c>
      <c r="B2165" s="3" t="s">
        <v>9668</v>
      </c>
      <c r="C2165" s="3" t="s">
        <v>9668</v>
      </c>
      <c r="D2165" s="3">
        <v>10317633</v>
      </c>
      <c r="E2165" s="3" t="s">
        <v>9724</v>
      </c>
      <c r="F2165" s="36">
        <v>27738</v>
      </c>
      <c r="G2165" s="3">
        <v>2</v>
      </c>
      <c r="H2165" s="3" t="s">
        <v>1444</v>
      </c>
      <c r="I2165" s="3" t="s">
        <v>4424</v>
      </c>
      <c r="J2165" s="3" t="s">
        <v>9725</v>
      </c>
      <c r="K2165" s="3" t="s">
        <v>93</v>
      </c>
      <c r="L2165" s="8" t="s">
        <v>9813</v>
      </c>
      <c r="M2165" s="5"/>
      <c r="N2165" s="13" t="s">
        <v>1043</v>
      </c>
      <c r="O2165" s="5">
        <v>45089</v>
      </c>
      <c r="P2165" s="8">
        <v>1</v>
      </c>
      <c r="Q2165" s="9">
        <v>4</v>
      </c>
      <c r="R2165" s="9" t="str">
        <f>IFERROR(VLOOKUP(Tabla2[[#This Row],[CONTRATISTA PRNCIPAL]],Hoja1!$L$5:$M$9,2,FALSE),"CJV")</f>
        <v>CJV</v>
      </c>
      <c r="S2165" s="9" t="str">
        <f>IF(Tabla2[[#This Row],[EMPRESA]]=Tabla2[[#This Row],[CONTRATISTA PRNCIPAL]],"Principal","Secundaria")</f>
        <v>Principal</v>
      </c>
      <c r="T2165" s="10">
        <f>IFERROR(1/COUNTIF(Tabla2[CONTRATISTA PRNCIPAL],Tabla2[[#This Row],[CONTRATISTA PRNCIPAL]]),0)</f>
        <v>9.7087378640776691E-3</v>
      </c>
      <c r="U2165" s="33">
        <f ca="1">IF(((TODAY()-Tabla2[[#This Row],[FECHA NACIMIENTO]])/365)&lt;18,"Corregir", IF(((TODAY()-Tabla2[[#This Row],[FECHA NACIMIENTO]])/365)&gt;80, "Corregir",ROUNDDOWN(((TODAY()-Tabla2[[#This Row],[FECHA NACIMIENTO]])/365),0)))</f>
        <v>47</v>
      </c>
      <c r="V216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165" s="34" t="str">
        <f ca="1">+IF(Tabla2[[#This Row],[Edad]]="Corregir","Corregir","Ok")</f>
        <v>Ok</v>
      </c>
      <c r="X2165" s="10" t="str">
        <f>+IFERROR(VLOOKUP(Tabla2[[#This Row],[DISTRITO SEGÚN DNI]],Hoja1!$A$2:$B$55,2,FALSE),"No")</f>
        <v>ATE</v>
      </c>
      <c r="Y2165" s="10" t="str">
        <f>IF(OR(LOWER(Tabla2[[#This Row],[GENERO]])="masculino", LOWER(Tabla2[[#This Row],[GENERO]])="femenino"),"OK","Corregir")</f>
        <v>OK</v>
      </c>
      <c r="Z2165" s="10" t="str">
        <f>+IF(Tabla2[[#This Row],[Nro. DNI / CE]]="","Corregir",IF(LEN(Tabla2[[#This Row],[Nro. DNI / CE]])&gt;=8,"OK","Corregir"))</f>
        <v>OK</v>
      </c>
      <c r="AA2165" s="10">
        <f>COUNTIF(Tabla2[APELLIDOS Y NOMBRES],Tabla2[[#This Row],[APELLIDOS Y NOMBRES]])</f>
        <v>1</v>
      </c>
      <c r="AB2165" t="str">
        <f ca="1">+IFERROR(IF(Tabla2[[#This Row],[FECHA CESE/BAJA]]="","No Aplica",IF(AND(MONTH(Tabla2[[#This Row],[FECHA CESE/BAJA]])=MONTH(TODAY()-30),YEAR(Tabla2[[#This Row],[FECHA CESE/BAJA]])=YEAR(TODAY())),MONTH(TODAY()-30)&amp;"-"&amp;YEAR(TODAY()),"Borrar")),"No aplica")</f>
        <v>No Aplica</v>
      </c>
      <c r="AC2165" t="str">
        <f ca="1">+IFERROR(IF(Tabla2[[#This Row],[FECHA INICIO DE LABORES EN OBRA]]="","No Aplica",IF(AND(MONTH(Tabla2[[#This Row],[FECHA INICIO DE LABORES EN OBRA]])=MONTH(TODAY()-30),YEAR(Tabla2[[#This Row],[FECHA INICIO DE LABORES EN OBRA]])=YEAR(TODAY())),MONTH(TODAY()-30)&amp;"-"&amp;YEAR(TODAY()),"No Aplica")),"No Aplica")</f>
        <v>No Aplica</v>
      </c>
    </row>
    <row r="2166" spans="1:29" x14ac:dyDescent="0.25">
      <c r="A2166" s="2">
        <v>20600579054</v>
      </c>
      <c r="B2166" s="3" t="s">
        <v>9668</v>
      </c>
      <c r="C2166" s="3" t="s">
        <v>9668</v>
      </c>
      <c r="D2166" s="3">
        <v>72173482</v>
      </c>
      <c r="E2166" s="3" t="s">
        <v>9726</v>
      </c>
      <c r="F2166" s="36">
        <v>33792</v>
      </c>
      <c r="G2166" s="3">
        <v>2</v>
      </c>
      <c r="H2166" s="3" t="s">
        <v>2636</v>
      </c>
      <c r="I2166" s="3" t="s">
        <v>7351</v>
      </c>
      <c r="J2166" s="3" t="s">
        <v>9727</v>
      </c>
      <c r="K2166" s="3" t="s">
        <v>1047</v>
      </c>
      <c r="L2166" s="8" t="s">
        <v>9813</v>
      </c>
      <c r="M2166" s="5"/>
      <c r="N2166" s="13" t="s">
        <v>1043</v>
      </c>
      <c r="O2166" s="5">
        <v>45082</v>
      </c>
      <c r="P2166" s="8">
        <v>1</v>
      </c>
      <c r="Q2166" s="9">
        <v>4</v>
      </c>
      <c r="R2166" s="9" t="str">
        <f>IFERROR(VLOOKUP(Tabla2[[#This Row],[CONTRATISTA PRNCIPAL]],Hoja1!$L$5:$M$9,2,FALSE),"CJV")</f>
        <v>CJV</v>
      </c>
      <c r="S2166" s="9" t="str">
        <f>IF(Tabla2[[#This Row],[EMPRESA]]=Tabla2[[#This Row],[CONTRATISTA PRNCIPAL]],"Principal","Secundaria")</f>
        <v>Principal</v>
      </c>
      <c r="T2166" s="10">
        <f>IFERROR(1/COUNTIF(Tabla2[CONTRATISTA PRNCIPAL],Tabla2[[#This Row],[CONTRATISTA PRNCIPAL]]),0)</f>
        <v>9.7087378640776691E-3</v>
      </c>
      <c r="U2166" s="33">
        <f ca="1">IF(((TODAY()-Tabla2[[#This Row],[FECHA NACIMIENTO]])/365)&lt;18,"Corregir", IF(((TODAY()-Tabla2[[#This Row],[FECHA NACIMIENTO]])/365)&gt;80, "Corregir",ROUNDDOWN(((TODAY()-Tabla2[[#This Row],[FECHA NACIMIENTO]])/365),0)))</f>
        <v>31</v>
      </c>
      <c r="V216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166" s="34" t="str">
        <f ca="1">+IF(Tabla2[[#This Row],[Edad]]="Corregir","Corregir","Ok")</f>
        <v>Ok</v>
      </c>
      <c r="X2166" s="10" t="str">
        <f>+IFERROR(VLOOKUP(Tabla2[[#This Row],[DISTRITO SEGÚN DNI]],Hoja1!$A$2:$B$55,2,FALSE),"No")</f>
        <v>No</v>
      </c>
      <c r="Y2166" s="10" t="str">
        <f>IF(OR(LOWER(Tabla2[[#This Row],[GENERO]])="masculino", LOWER(Tabla2[[#This Row],[GENERO]])="femenino"),"OK","Corregir")</f>
        <v>OK</v>
      </c>
      <c r="Z2166" s="10" t="str">
        <f>+IF(Tabla2[[#This Row],[Nro. DNI / CE]]="","Corregir",IF(LEN(Tabla2[[#This Row],[Nro. DNI / CE]])&gt;=8,"OK","Corregir"))</f>
        <v>OK</v>
      </c>
      <c r="AA2166" s="10">
        <f>COUNTIF(Tabla2[APELLIDOS Y NOMBRES],Tabla2[[#This Row],[APELLIDOS Y NOMBRES]])</f>
        <v>1</v>
      </c>
      <c r="AB2166" t="str">
        <f ca="1">+IFERROR(IF(Tabla2[[#This Row],[FECHA CESE/BAJA]]="","No Aplica",IF(AND(MONTH(Tabla2[[#This Row],[FECHA CESE/BAJA]])=MONTH(TODAY()-30),YEAR(Tabla2[[#This Row],[FECHA CESE/BAJA]])=YEAR(TODAY())),MONTH(TODAY()-30)&amp;"-"&amp;YEAR(TODAY()),"Borrar")),"No aplica")</f>
        <v>No Aplica</v>
      </c>
      <c r="AC2166" t="str">
        <f ca="1">+IFERROR(IF(Tabla2[[#This Row],[FECHA INICIO DE LABORES EN OBRA]]="","No Aplica",IF(AND(MONTH(Tabla2[[#This Row],[FECHA INICIO DE LABORES EN OBRA]])=MONTH(TODAY()-30),YEAR(Tabla2[[#This Row],[FECHA INICIO DE LABORES EN OBRA]])=YEAR(TODAY())),MONTH(TODAY()-30)&amp;"-"&amp;YEAR(TODAY()),"No Aplica")),"No Aplica")</f>
        <v>No Aplica</v>
      </c>
    </row>
    <row r="2167" spans="1:29" x14ac:dyDescent="0.25">
      <c r="A2167" s="2">
        <v>20600579054</v>
      </c>
      <c r="B2167" s="3" t="s">
        <v>9668</v>
      </c>
      <c r="C2167" s="3" t="s">
        <v>9668</v>
      </c>
      <c r="D2167" s="3">
        <v>47314035</v>
      </c>
      <c r="E2167" s="3" t="s">
        <v>9728</v>
      </c>
      <c r="F2167" s="36">
        <v>33850</v>
      </c>
      <c r="G2167" s="3">
        <v>1</v>
      </c>
      <c r="H2167" s="3" t="s">
        <v>1677</v>
      </c>
      <c r="I2167" s="3" t="s">
        <v>4424</v>
      </c>
      <c r="J2167" s="3" t="s">
        <v>9729</v>
      </c>
      <c r="K2167" s="3" t="s">
        <v>1363</v>
      </c>
      <c r="L2167" s="8" t="s">
        <v>9818</v>
      </c>
      <c r="M2167" s="5"/>
      <c r="N2167" s="13" t="s">
        <v>1043</v>
      </c>
      <c r="O2167" s="5">
        <v>45064</v>
      </c>
      <c r="P2167" s="8">
        <v>1</v>
      </c>
      <c r="Q2167" s="9">
        <v>2</v>
      </c>
      <c r="R2167" s="9" t="str">
        <f>IFERROR(VLOOKUP(Tabla2[[#This Row],[CONTRATISTA PRNCIPAL]],Hoja1!$L$5:$M$9,2,FALSE),"CJV")</f>
        <v>CJV</v>
      </c>
      <c r="S2167" s="9" t="str">
        <f>IF(Tabla2[[#This Row],[EMPRESA]]=Tabla2[[#This Row],[CONTRATISTA PRNCIPAL]],"Principal","Secundaria")</f>
        <v>Principal</v>
      </c>
      <c r="T2167" s="10">
        <f>IFERROR(1/COUNTIF(Tabla2[CONTRATISTA PRNCIPAL],Tabla2[[#This Row],[CONTRATISTA PRNCIPAL]]),0)</f>
        <v>9.7087378640776691E-3</v>
      </c>
      <c r="U2167" s="33">
        <f ca="1">IF(((TODAY()-Tabla2[[#This Row],[FECHA NACIMIENTO]])/365)&lt;18,"Corregir", IF(((TODAY()-Tabla2[[#This Row],[FECHA NACIMIENTO]])/365)&gt;80, "Corregir",ROUNDDOWN(((TODAY()-Tabla2[[#This Row],[FECHA NACIMIENTO]])/365),0)))</f>
        <v>31</v>
      </c>
      <c r="V216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167" s="34" t="str">
        <f ca="1">+IF(Tabla2[[#This Row],[Edad]]="Corregir","Corregir","Ok")</f>
        <v>Ok</v>
      </c>
      <c r="X2167" s="10" t="str">
        <f>+IFERROR(VLOOKUP(Tabla2[[#This Row],[DISTRITO SEGÚN DNI]],Hoja1!$A$2:$B$55,2,FALSE),"No")</f>
        <v>No</v>
      </c>
      <c r="Y2167" s="10" t="str">
        <f>IF(OR(LOWER(Tabla2[[#This Row],[GENERO]])="masculino", LOWER(Tabla2[[#This Row],[GENERO]])="femenino"),"OK","Corregir")</f>
        <v>OK</v>
      </c>
      <c r="Z2167" s="10" t="str">
        <f>+IF(Tabla2[[#This Row],[Nro. DNI / CE]]="","Corregir",IF(LEN(Tabla2[[#This Row],[Nro. DNI / CE]])&gt;=8,"OK","Corregir"))</f>
        <v>OK</v>
      </c>
      <c r="AA2167" s="10">
        <f>COUNTIF(Tabla2[APELLIDOS Y NOMBRES],Tabla2[[#This Row],[APELLIDOS Y NOMBRES]])</f>
        <v>1</v>
      </c>
      <c r="AB2167" t="str">
        <f ca="1">+IFERROR(IF(Tabla2[[#This Row],[FECHA CESE/BAJA]]="","No Aplica",IF(AND(MONTH(Tabla2[[#This Row],[FECHA CESE/BAJA]])=MONTH(TODAY()-30),YEAR(Tabla2[[#This Row],[FECHA CESE/BAJA]])=YEAR(TODAY())),MONTH(TODAY()-30)&amp;"-"&amp;YEAR(TODAY()),"Borrar")),"No aplica")</f>
        <v>No Aplica</v>
      </c>
      <c r="AC2167" t="str">
        <f ca="1">+IFERROR(IF(Tabla2[[#This Row],[FECHA INICIO DE LABORES EN OBRA]]="","No Aplica",IF(AND(MONTH(Tabla2[[#This Row],[FECHA INICIO DE LABORES EN OBRA]])=MONTH(TODAY()-30),YEAR(Tabla2[[#This Row],[FECHA INICIO DE LABORES EN OBRA]])=YEAR(TODAY())),MONTH(TODAY()-30)&amp;"-"&amp;YEAR(TODAY()),"No Aplica")),"No Aplica")</f>
        <v>No Aplica</v>
      </c>
    </row>
    <row r="2168" spans="1:29" x14ac:dyDescent="0.25">
      <c r="A2168" s="2">
        <v>20600579054</v>
      </c>
      <c r="B2168" s="3" t="s">
        <v>9668</v>
      </c>
      <c r="C2168" s="3" t="s">
        <v>9668</v>
      </c>
      <c r="D2168" s="3">
        <v>44117401</v>
      </c>
      <c r="E2168" s="3" t="s">
        <v>9730</v>
      </c>
      <c r="F2168" s="36">
        <v>31249</v>
      </c>
      <c r="G2168" s="3">
        <v>2</v>
      </c>
      <c r="H2168" s="3" t="s">
        <v>1444</v>
      </c>
      <c r="I2168" s="3" t="s">
        <v>4424</v>
      </c>
      <c r="J2168" s="3" t="s">
        <v>9731</v>
      </c>
      <c r="K2168" s="3" t="s">
        <v>32</v>
      </c>
      <c r="L2168" s="8" t="s">
        <v>9813</v>
      </c>
      <c r="M2168" s="5"/>
      <c r="N2168" s="13" t="s">
        <v>1043</v>
      </c>
      <c r="O2168" s="5">
        <v>45065</v>
      </c>
      <c r="P2168" s="8">
        <v>1</v>
      </c>
      <c r="Q2168" s="9">
        <v>4</v>
      </c>
      <c r="R2168" s="9" t="str">
        <f>IFERROR(VLOOKUP(Tabla2[[#This Row],[CONTRATISTA PRNCIPAL]],Hoja1!$L$5:$M$9,2,FALSE),"CJV")</f>
        <v>CJV</v>
      </c>
      <c r="S2168" s="9" t="str">
        <f>IF(Tabla2[[#This Row],[EMPRESA]]=Tabla2[[#This Row],[CONTRATISTA PRNCIPAL]],"Principal","Secundaria")</f>
        <v>Principal</v>
      </c>
      <c r="T2168" s="10">
        <f>IFERROR(1/COUNTIF(Tabla2[CONTRATISTA PRNCIPAL],Tabla2[[#This Row],[CONTRATISTA PRNCIPAL]]),0)</f>
        <v>9.7087378640776691E-3</v>
      </c>
      <c r="U2168" s="33">
        <f ca="1">IF(((TODAY()-Tabla2[[#This Row],[FECHA NACIMIENTO]])/365)&lt;18,"Corregir", IF(((TODAY()-Tabla2[[#This Row],[FECHA NACIMIENTO]])/365)&gt;80, "Corregir",ROUNDDOWN(((TODAY()-Tabla2[[#This Row],[FECHA NACIMIENTO]])/365),0)))</f>
        <v>38</v>
      </c>
      <c r="V216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168" s="34" t="str">
        <f ca="1">+IF(Tabla2[[#This Row],[Edad]]="Corregir","Corregir","Ok")</f>
        <v>Ok</v>
      </c>
      <c r="X2168" s="10" t="str">
        <f>+IFERROR(VLOOKUP(Tabla2[[#This Row],[DISTRITO SEGÚN DNI]],Hoja1!$A$2:$B$55,2,FALSE),"No")</f>
        <v>CALLAO</v>
      </c>
      <c r="Y2168" s="10" t="str">
        <f>IF(OR(LOWER(Tabla2[[#This Row],[GENERO]])="masculino", LOWER(Tabla2[[#This Row],[GENERO]])="femenino"),"OK","Corregir")</f>
        <v>OK</v>
      </c>
      <c r="Z2168" s="10" t="str">
        <f>+IF(Tabla2[[#This Row],[Nro. DNI / CE]]="","Corregir",IF(LEN(Tabla2[[#This Row],[Nro. DNI / CE]])&gt;=8,"OK","Corregir"))</f>
        <v>OK</v>
      </c>
      <c r="AA2168" s="10">
        <f>COUNTIF(Tabla2[APELLIDOS Y NOMBRES],Tabla2[[#This Row],[APELLIDOS Y NOMBRES]])</f>
        <v>1</v>
      </c>
      <c r="AB2168" t="str">
        <f ca="1">+IFERROR(IF(Tabla2[[#This Row],[FECHA CESE/BAJA]]="","No Aplica",IF(AND(MONTH(Tabla2[[#This Row],[FECHA CESE/BAJA]])=MONTH(TODAY()-30),YEAR(Tabla2[[#This Row],[FECHA CESE/BAJA]])=YEAR(TODAY())),MONTH(TODAY()-30)&amp;"-"&amp;YEAR(TODAY()),"Borrar")),"No aplica")</f>
        <v>No Aplica</v>
      </c>
      <c r="AC2168" t="str">
        <f ca="1">+IFERROR(IF(Tabla2[[#This Row],[FECHA INICIO DE LABORES EN OBRA]]="","No Aplica",IF(AND(MONTH(Tabla2[[#This Row],[FECHA INICIO DE LABORES EN OBRA]])=MONTH(TODAY()-30),YEAR(Tabla2[[#This Row],[FECHA INICIO DE LABORES EN OBRA]])=YEAR(TODAY())),MONTH(TODAY()-30)&amp;"-"&amp;YEAR(TODAY()),"No Aplica")),"No Aplica")</f>
        <v>No Aplica</v>
      </c>
    </row>
    <row r="2169" spans="1:29" x14ac:dyDescent="0.25">
      <c r="A2169" s="2">
        <v>20600579054</v>
      </c>
      <c r="B2169" s="3" t="s">
        <v>9668</v>
      </c>
      <c r="C2169" s="3" t="s">
        <v>9668</v>
      </c>
      <c r="D2169" s="3" t="s">
        <v>9732</v>
      </c>
      <c r="E2169" s="3" t="s">
        <v>9733</v>
      </c>
      <c r="F2169" s="36">
        <v>26626</v>
      </c>
      <c r="G2169" s="3">
        <v>2</v>
      </c>
      <c r="H2169" s="3" t="s">
        <v>1444</v>
      </c>
      <c r="I2169" s="3" t="s">
        <v>4424</v>
      </c>
      <c r="J2169" s="3" t="s">
        <v>9734</v>
      </c>
      <c r="K2169" s="3" t="s">
        <v>128</v>
      </c>
      <c r="L2169" s="8" t="s">
        <v>9813</v>
      </c>
      <c r="M2169" s="5"/>
      <c r="N2169" s="13" t="s">
        <v>1043</v>
      </c>
      <c r="O2169" s="5">
        <v>45096</v>
      </c>
      <c r="P2169" s="8">
        <v>1</v>
      </c>
      <c r="Q2169" s="9">
        <v>4</v>
      </c>
      <c r="R2169" s="9" t="str">
        <f>IFERROR(VLOOKUP(Tabla2[[#This Row],[CONTRATISTA PRNCIPAL]],Hoja1!$L$5:$M$9,2,FALSE),"CJV")</f>
        <v>CJV</v>
      </c>
      <c r="S2169" s="9" t="str">
        <f>IF(Tabla2[[#This Row],[EMPRESA]]=Tabla2[[#This Row],[CONTRATISTA PRNCIPAL]],"Principal","Secundaria")</f>
        <v>Principal</v>
      </c>
      <c r="T2169" s="10">
        <f>IFERROR(1/COUNTIF(Tabla2[CONTRATISTA PRNCIPAL],Tabla2[[#This Row],[CONTRATISTA PRNCIPAL]]),0)</f>
        <v>9.7087378640776691E-3</v>
      </c>
      <c r="U2169" s="33">
        <f ca="1">IF(((TODAY()-Tabla2[[#This Row],[FECHA NACIMIENTO]])/365)&lt;18,"Corregir", IF(((TODAY()-Tabla2[[#This Row],[FECHA NACIMIENTO]])/365)&gt;80, "Corregir",ROUNDDOWN(((TODAY()-Tabla2[[#This Row],[FECHA NACIMIENTO]])/365),0)))</f>
        <v>50</v>
      </c>
      <c r="V216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169" s="34" t="str">
        <f ca="1">+IF(Tabla2[[#This Row],[Edad]]="Corregir","Corregir","Ok")</f>
        <v>Ok</v>
      </c>
      <c r="X2169" s="10" t="str">
        <f>+IFERROR(VLOOKUP(Tabla2[[#This Row],[DISTRITO SEGÚN DNI]],Hoja1!$A$2:$B$55,2,FALSE),"No")</f>
        <v>CALLAO</v>
      </c>
      <c r="Y2169" s="10" t="str">
        <f>IF(OR(LOWER(Tabla2[[#This Row],[GENERO]])="masculino", LOWER(Tabla2[[#This Row],[GENERO]])="femenino"),"OK","Corregir")</f>
        <v>OK</v>
      </c>
      <c r="Z2169" s="10" t="str">
        <f>+IF(Tabla2[[#This Row],[Nro. DNI / CE]]="","Corregir",IF(LEN(Tabla2[[#This Row],[Nro. DNI / CE]])&gt;=8,"OK","Corregir"))</f>
        <v>OK</v>
      </c>
      <c r="AA2169" s="10">
        <f>COUNTIF(Tabla2[APELLIDOS Y NOMBRES],Tabla2[[#This Row],[APELLIDOS Y NOMBRES]])</f>
        <v>1</v>
      </c>
      <c r="AB2169" t="str">
        <f ca="1">+IFERROR(IF(Tabla2[[#This Row],[FECHA CESE/BAJA]]="","No Aplica",IF(AND(MONTH(Tabla2[[#This Row],[FECHA CESE/BAJA]])=MONTH(TODAY()-30),YEAR(Tabla2[[#This Row],[FECHA CESE/BAJA]])=YEAR(TODAY())),MONTH(TODAY()-30)&amp;"-"&amp;YEAR(TODAY()),"Borrar")),"No aplica")</f>
        <v>No Aplica</v>
      </c>
      <c r="AC2169" t="str">
        <f ca="1">+IFERROR(IF(Tabla2[[#This Row],[FECHA INICIO DE LABORES EN OBRA]]="","No Aplica",IF(AND(MONTH(Tabla2[[#This Row],[FECHA INICIO DE LABORES EN OBRA]])=MONTH(TODAY()-30),YEAR(Tabla2[[#This Row],[FECHA INICIO DE LABORES EN OBRA]])=YEAR(TODAY())),MONTH(TODAY()-30)&amp;"-"&amp;YEAR(TODAY()),"No Aplica")),"No Aplica")</f>
        <v>No Aplica</v>
      </c>
    </row>
    <row r="2170" spans="1:29" x14ac:dyDescent="0.25">
      <c r="A2170" s="2">
        <v>20600579054</v>
      </c>
      <c r="B2170" s="3" t="s">
        <v>9668</v>
      </c>
      <c r="C2170" s="3" t="s">
        <v>9668</v>
      </c>
      <c r="D2170" s="3">
        <v>75603219</v>
      </c>
      <c r="E2170" s="3" t="s">
        <v>9735</v>
      </c>
      <c r="F2170" s="36">
        <v>37867</v>
      </c>
      <c r="G2170" s="3">
        <v>2</v>
      </c>
      <c r="H2170" s="3" t="s">
        <v>1458</v>
      </c>
      <c r="I2170" s="3" t="s">
        <v>7351</v>
      </c>
      <c r="J2170" s="3" t="s">
        <v>9736</v>
      </c>
      <c r="K2170" s="3" t="s">
        <v>1042</v>
      </c>
      <c r="L2170" s="8" t="s">
        <v>9813</v>
      </c>
      <c r="M2170" s="5"/>
      <c r="N2170" s="13" t="s">
        <v>1043</v>
      </c>
      <c r="O2170" s="5">
        <v>45096</v>
      </c>
      <c r="P2170" s="8">
        <v>1</v>
      </c>
      <c r="Q2170" s="9">
        <v>4</v>
      </c>
      <c r="R2170" s="9" t="str">
        <f>IFERROR(VLOOKUP(Tabla2[[#This Row],[CONTRATISTA PRNCIPAL]],Hoja1!$L$5:$M$9,2,FALSE),"CJV")</f>
        <v>CJV</v>
      </c>
      <c r="S2170" s="9" t="str">
        <f>IF(Tabla2[[#This Row],[EMPRESA]]=Tabla2[[#This Row],[CONTRATISTA PRNCIPAL]],"Principal","Secundaria")</f>
        <v>Principal</v>
      </c>
      <c r="T2170" s="10">
        <f>IFERROR(1/COUNTIF(Tabla2[CONTRATISTA PRNCIPAL],Tabla2[[#This Row],[CONTRATISTA PRNCIPAL]]),0)</f>
        <v>9.7087378640776691E-3</v>
      </c>
      <c r="U2170" s="33">
        <f ca="1">IF(((TODAY()-Tabla2[[#This Row],[FECHA NACIMIENTO]])/365)&lt;18,"Corregir", IF(((TODAY()-Tabla2[[#This Row],[FECHA NACIMIENTO]])/365)&gt;80, "Corregir",ROUNDDOWN(((TODAY()-Tabla2[[#This Row],[FECHA NACIMIENTO]])/365),0)))</f>
        <v>20</v>
      </c>
      <c r="V217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2170" s="34" t="str">
        <f ca="1">+IF(Tabla2[[#This Row],[Edad]]="Corregir","Corregir","Ok")</f>
        <v>Ok</v>
      </c>
      <c r="X2170" s="10" t="str">
        <f>+IFERROR(VLOOKUP(Tabla2[[#This Row],[DISTRITO SEGÚN DNI]],Hoja1!$A$2:$B$55,2,FALSE),"No")</f>
        <v>No</v>
      </c>
      <c r="Y2170" s="10" t="str">
        <f>IF(OR(LOWER(Tabla2[[#This Row],[GENERO]])="masculino", LOWER(Tabla2[[#This Row],[GENERO]])="femenino"),"OK","Corregir")</f>
        <v>OK</v>
      </c>
      <c r="Z2170" s="10" t="str">
        <f>+IF(Tabla2[[#This Row],[Nro. DNI / CE]]="","Corregir",IF(LEN(Tabla2[[#This Row],[Nro. DNI / CE]])&gt;=8,"OK","Corregir"))</f>
        <v>OK</v>
      </c>
      <c r="AA2170" s="10">
        <f>COUNTIF(Tabla2[APELLIDOS Y NOMBRES],Tabla2[[#This Row],[APELLIDOS Y NOMBRES]])</f>
        <v>1</v>
      </c>
      <c r="AB2170" t="str">
        <f ca="1">+IFERROR(IF(Tabla2[[#This Row],[FECHA CESE/BAJA]]="","No Aplica",IF(AND(MONTH(Tabla2[[#This Row],[FECHA CESE/BAJA]])=MONTH(TODAY()-30),YEAR(Tabla2[[#This Row],[FECHA CESE/BAJA]])=YEAR(TODAY())),MONTH(TODAY()-30)&amp;"-"&amp;YEAR(TODAY()),"Borrar")),"No aplica")</f>
        <v>No Aplica</v>
      </c>
      <c r="AC2170" t="str">
        <f ca="1">+IFERROR(IF(Tabla2[[#This Row],[FECHA INICIO DE LABORES EN OBRA]]="","No Aplica",IF(AND(MONTH(Tabla2[[#This Row],[FECHA INICIO DE LABORES EN OBRA]])=MONTH(TODAY()-30),YEAR(Tabla2[[#This Row],[FECHA INICIO DE LABORES EN OBRA]])=YEAR(TODAY())),MONTH(TODAY()-30)&amp;"-"&amp;YEAR(TODAY()),"No Aplica")),"No Aplica")</f>
        <v>No Aplica</v>
      </c>
    </row>
    <row r="2171" spans="1:29" x14ac:dyDescent="0.25">
      <c r="A2171" s="2">
        <v>20600579054</v>
      </c>
      <c r="B2171" s="3" t="s">
        <v>9668</v>
      </c>
      <c r="C2171" s="3" t="s">
        <v>9668</v>
      </c>
      <c r="D2171" s="3">
        <v>42155587</v>
      </c>
      <c r="E2171" s="3" t="s">
        <v>9737</v>
      </c>
      <c r="F2171" s="36">
        <v>30252</v>
      </c>
      <c r="G2171" s="3">
        <v>2</v>
      </c>
      <c r="H2171" s="3" t="s">
        <v>1444</v>
      </c>
      <c r="I2171" s="3" t="s">
        <v>4424</v>
      </c>
      <c r="J2171" s="3" t="s">
        <v>9738</v>
      </c>
      <c r="K2171" s="3" t="s">
        <v>1278</v>
      </c>
      <c r="L2171" s="8" t="s">
        <v>9813</v>
      </c>
      <c r="M2171" s="5"/>
      <c r="N2171" s="13" t="s">
        <v>1043</v>
      </c>
      <c r="O2171" s="5">
        <v>45065</v>
      </c>
      <c r="P2171" s="8">
        <v>1</v>
      </c>
      <c r="Q2171" s="9">
        <v>4</v>
      </c>
      <c r="R2171" s="9" t="str">
        <f>IFERROR(VLOOKUP(Tabla2[[#This Row],[CONTRATISTA PRNCIPAL]],Hoja1!$L$5:$M$9,2,FALSE),"CJV")</f>
        <v>CJV</v>
      </c>
      <c r="S2171" s="9" t="str">
        <f>IF(Tabla2[[#This Row],[EMPRESA]]=Tabla2[[#This Row],[CONTRATISTA PRNCIPAL]],"Principal","Secundaria")</f>
        <v>Principal</v>
      </c>
      <c r="T2171" s="10">
        <f>IFERROR(1/COUNTIF(Tabla2[CONTRATISTA PRNCIPAL],Tabla2[[#This Row],[CONTRATISTA PRNCIPAL]]),0)</f>
        <v>9.7087378640776691E-3</v>
      </c>
      <c r="U2171" s="33">
        <f ca="1">IF(((TODAY()-Tabla2[[#This Row],[FECHA NACIMIENTO]])/365)&lt;18,"Corregir", IF(((TODAY()-Tabla2[[#This Row],[FECHA NACIMIENTO]])/365)&gt;80, "Corregir",ROUNDDOWN(((TODAY()-Tabla2[[#This Row],[FECHA NACIMIENTO]])/365),0)))</f>
        <v>40</v>
      </c>
      <c r="V217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171" s="34" t="str">
        <f ca="1">+IF(Tabla2[[#This Row],[Edad]]="Corregir","Corregir","Ok")</f>
        <v>Ok</v>
      </c>
      <c r="X2171" s="10" t="str">
        <f>+IFERROR(VLOOKUP(Tabla2[[#This Row],[DISTRITO SEGÚN DNI]],Hoja1!$A$2:$B$55,2,FALSE),"No")</f>
        <v>No</v>
      </c>
      <c r="Y2171" s="10" t="str">
        <f>IF(OR(LOWER(Tabla2[[#This Row],[GENERO]])="masculino", LOWER(Tabla2[[#This Row],[GENERO]])="femenino"),"OK","Corregir")</f>
        <v>OK</v>
      </c>
      <c r="Z2171" s="10" t="str">
        <f>+IF(Tabla2[[#This Row],[Nro. DNI / CE]]="","Corregir",IF(LEN(Tabla2[[#This Row],[Nro. DNI / CE]])&gt;=8,"OK","Corregir"))</f>
        <v>OK</v>
      </c>
      <c r="AA2171" s="10">
        <f>COUNTIF(Tabla2[APELLIDOS Y NOMBRES],Tabla2[[#This Row],[APELLIDOS Y NOMBRES]])</f>
        <v>1</v>
      </c>
      <c r="AB2171" t="str">
        <f ca="1">+IFERROR(IF(Tabla2[[#This Row],[FECHA CESE/BAJA]]="","No Aplica",IF(AND(MONTH(Tabla2[[#This Row],[FECHA CESE/BAJA]])=MONTH(TODAY()-30),YEAR(Tabla2[[#This Row],[FECHA CESE/BAJA]])=YEAR(TODAY())),MONTH(TODAY()-30)&amp;"-"&amp;YEAR(TODAY()),"Borrar")),"No aplica")</f>
        <v>No Aplica</v>
      </c>
      <c r="AC2171" t="str">
        <f ca="1">+IFERROR(IF(Tabla2[[#This Row],[FECHA INICIO DE LABORES EN OBRA]]="","No Aplica",IF(AND(MONTH(Tabla2[[#This Row],[FECHA INICIO DE LABORES EN OBRA]])=MONTH(TODAY()-30),YEAR(Tabla2[[#This Row],[FECHA INICIO DE LABORES EN OBRA]])=YEAR(TODAY())),MONTH(TODAY()-30)&amp;"-"&amp;YEAR(TODAY()),"No Aplica")),"No Aplica")</f>
        <v>No Aplica</v>
      </c>
    </row>
    <row r="2172" spans="1:29" x14ac:dyDescent="0.25">
      <c r="A2172" s="2">
        <v>20600579054</v>
      </c>
      <c r="B2172" s="3" t="s">
        <v>9668</v>
      </c>
      <c r="C2172" s="3" t="s">
        <v>9668</v>
      </c>
      <c r="D2172" s="3">
        <v>72359950</v>
      </c>
      <c r="E2172" s="3" t="s">
        <v>9739</v>
      </c>
      <c r="F2172" s="36">
        <v>34514</v>
      </c>
      <c r="G2172" s="3">
        <v>1</v>
      </c>
      <c r="H2172" s="3" t="s">
        <v>9740</v>
      </c>
      <c r="I2172" s="3" t="s">
        <v>4424</v>
      </c>
      <c r="J2172" s="3" t="s">
        <v>9741</v>
      </c>
      <c r="K2172" s="3" t="s">
        <v>1278</v>
      </c>
      <c r="L2172" s="8" t="s">
        <v>9818</v>
      </c>
      <c r="M2172" s="5"/>
      <c r="N2172" s="13" t="s">
        <v>1043</v>
      </c>
      <c r="O2172" s="5">
        <v>45096</v>
      </c>
      <c r="P2172" s="8">
        <v>1</v>
      </c>
      <c r="Q2172" s="9">
        <v>2</v>
      </c>
      <c r="R2172" s="9" t="str">
        <f>IFERROR(VLOOKUP(Tabla2[[#This Row],[CONTRATISTA PRNCIPAL]],Hoja1!$L$5:$M$9,2,FALSE),"CJV")</f>
        <v>CJV</v>
      </c>
      <c r="S2172" s="9" t="str">
        <f>IF(Tabla2[[#This Row],[EMPRESA]]=Tabla2[[#This Row],[CONTRATISTA PRNCIPAL]],"Principal","Secundaria")</f>
        <v>Principal</v>
      </c>
      <c r="T2172" s="10">
        <f>IFERROR(1/COUNTIF(Tabla2[CONTRATISTA PRNCIPAL],Tabla2[[#This Row],[CONTRATISTA PRNCIPAL]]),0)</f>
        <v>9.7087378640776691E-3</v>
      </c>
      <c r="U2172" s="33">
        <f ca="1">IF(((TODAY()-Tabla2[[#This Row],[FECHA NACIMIENTO]])/365)&lt;18,"Corregir", IF(((TODAY()-Tabla2[[#This Row],[FECHA NACIMIENTO]])/365)&gt;80, "Corregir",ROUNDDOWN(((TODAY()-Tabla2[[#This Row],[FECHA NACIMIENTO]])/365),0)))</f>
        <v>29</v>
      </c>
      <c r="V217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172" s="34" t="str">
        <f ca="1">+IF(Tabla2[[#This Row],[Edad]]="Corregir","Corregir","Ok")</f>
        <v>Ok</v>
      </c>
      <c r="X2172" s="10" t="str">
        <f>+IFERROR(VLOOKUP(Tabla2[[#This Row],[DISTRITO SEGÚN DNI]],Hoja1!$A$2:$B$55,2,FALSE),"No")</f>
        <v>No</v>
      </c>
      <c r="Y2172" s="10" t="str">
        <f>IF(OR(LOWER(Tabla2[[#This Row],[GENERO]])="masculino", LOWER(Tabla2[[#This Row],[GENERO]])="femenino"),"OK","Corregir")</f>
        <v>OK</v>
      </c>
      <c r="Z2172" s="10" t="str">
        <f>+IF(Tabla2[[#This Row],[Nro. DNI / CE]]="","Corregir",IF(LEN(Tabla2[[#This Row],[Nro. DNI / CE]])&gt;=8,"OK","Corregir"))</f>
        <v>OK</v>
      </c>
      <c r="AA2172" s="10">
        <f>COUNTIF(Tabla2[APELLIDOS Y NOMBRES],Tabla2[[#This Row],[APELLIDOS Y NOMBRES]])</f>
        <v>1</v>
      </c>
      <c r="AB2172" t="str">
        <f ca="1">+IFERROR(IF(Tabla2[[#This Row],[FECHA CESE/BAJA]]="","No Aplica",IF(AND(MONTH(Tabla2[[#This Row],[FECHA CESE/BAJA]])=MONTH(TODAY()-30),YEAR(Tabla2[[#This Row],[FECHA CESE/BAJA]])=YEAR(TODAY())),MONTH(TODAY()-30)&amp;"-"&amp;YEAR(TODAY()),"Borrar")),"No aplica")</f>
        <v>No Aplica</v>
      </c>
      <c r="AC2172" t="str">
        <f ca="1">+IFERROR(IF(Tabla2[[#This Row],[FECHA INICIO DE LABORES EN OBRA]]="","No Aplica",IF(AND(MONTH(Tabla2[[#This Row],[FECHA INICIO DE LABORES EN OBRA]])=MONTH(TODAY()-30),YEAR(Tabla2[[#This Row],[FECHA INICIO DE LABORES EN OBRA]])=YEAR(TODAY())),MONTH(TODAY()-30)&amp;"-"&amp;YEAR(TODAY()),"No Aplica")),"No Aplica")</f>
        <v>No Aplica</v>
      </c>
    </row>
    <row r="2173" spans="1:29" x14ac:dyDescent="0.25">
      <c r="A2173" s="2">
        <v>20600579054</v>
      </c>
      <c r="B2173" s="3" t="s">
        <v>9668</v>
      </c>
      <c r="C2173" s="3" t="s">
        <v>9668</v>
      </c>
      <c r="D2173" s="3">
        <v>10584378</v>
      </c>
      <c r="E2173" s="3" t="s">
        <v>9742</v>
      </c>
      <c r="F2173" s="36">
        <v>28101</v>
      </c>
      <c r="G2173" s="3">
        <v>2</v>
      </c>
      <c r="H2173" s="3" t="s">
        <v>4579</v>
      </c>
      <c r="I2173" s="3" t="s">
        <v>7351</v>
      </c>
      <c r="J2173" s="3" t="s">
        <v>9743</v>
      </c>
      <c r="K2173" s="3" t="s">
        <v>1047</v>
      </c>
      <c r="L2173" s="8" t="s">
        <v>9813</v>
      </c>
      <c r="M2173" s="5"/>
      <c r="N2173" s="13" t="s">
        <v>1043</v>
      </c>
      <c r="O2173" s="5">
        <v>45103</v>
      </c>
      <c r="P2173" s="8">
        <v>1</v>
      </c>
      <c r="Q2173" s="9">
        <v>4</v>
      </c>
      <c r="R2173" s="9" t="str">
        <f>IFERROR(VLOOKUP(Tabla2[[#This Row],[CONTRATISTA PRNCIPAL]],Hoja1!$L$5:$M$9,2,FALSE),"CJV")</f>
        <v>CJV</v>
      </c>
      <c r="S2173" s="9" t="str">
        <f>IF(Tabla2[[#This Row],[EMPRESA]]=Tabla2[[#This Row],[CONTRATISTA PRNCIPAL]],"Principal","Secundaria")</f>
        <v>Principal</v>
      </c>
      <c r="T2173" s="10">
        <f>IFERROR(1/COUNTIF(Tabla2[CONTRATISTA PRNCIPAL],Tabla2[[#This Row],[CONTRATISTA PRNCIPAL]]),0)</f>
        <v>9.7087378640776691E-3</v>
      </c>
      <c r="U2173" s="33">
        <f ca="1">IF(((TODAY()-Tabla2[[#This Row],[FECHA NACIMIENTO]])/365)&lt;18,"Corregir", IF(((TODAY()-Tabla2[[#This Row],[FECHA NACIMIENTO]])/365)&gt;80, "Corregir",ROUNDDOWN(((TODAY()-Tabla2[[#This Row],[FECHA NACIMIENTO]])/365),0)))</f>
        <v>46</v>
      </c>
      <c r="V217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173" s="34" t="str">
        <f ca="1">+IF(Tabla2[[#This Row],[Edad]]="Corregir","Corregir","Ok")</f>
        <v>Ok</v>
      </c>
      <c r="X2173" s="10" t="str">
        <f>+IFERROR(VLOOKUP(Tabla2[[#This Row],[DISTRITO SEGÚN DNI]],Hoja1!$A$2:$B$55,2,FALSE),"No")</f>
        <v>No</v>
      </c>
      <c r="Y2173" s="10" t="str">
        <f>IF(OR(LOWER(Tabla2[[#This Row],[GENERO]])="masculino", LOWER(Tabla2[[#This Row],[GENERO]])="femenino"),"OK","Corregir")</f>
        <v>OK</v>
      </c>
      <c r="Z2173" s="10" t="str">
        <f>+IF(Tabla2[[#This Row],[Nro. DNI / CE]]="","Corregir",IF(LEN(Tabla2[[#This Row],[Nro. DNI / CE]])&gt;=8,"OK","Corregir"))</f>
        <v>OK</v>
      </c>
      <c r="AA2173" s="10">
        <f>COUNTIF(Tabla2[APELLIDOS Y NOMBRES],Tabla2[[#This Row],[APELLIDOS Y NOMBRES]])</f>
        <v>1</v>
      </c>
      <c r="AB2173" t="str">
        <f ca="1">+IFERROR(IF(Tabla2[[#This Row],[FECHA CESE/BAJA]]="","No Aplica",IF(AND(MONTH(Tabla2[[#This Row],[FECHA CESE/BAJA]])=MONTH(TODAY()-30),YEAR(Tabla2[[#This Row],[FECHA CESE/BAJA]])=YEAR(TODAY())),MONTH(TODAY()-30)&amp;"-"&amp;YEAR(TODAY()),"Borrar")),"No aplica")</f>
        <v>No Aplica</v>
      </c>
      <c r="AC2173" t="str">
        <f ca="1">+IFERROR(IF(Tabla2[[#This Row],[FECHA INICIO DE LABORES EN OBRA]]="","No Aplica",IF(AND(MONTH(Tabla2[[#This Row],[FECHA INICIO DE LABORES EN OBRA]])=MONTH(TODAY()-30),YEAR(Tabla2[[#This Row],[FECHA INICIO DE LABORES EN OBRA]])=YEAR(TODAY())),MONTH(TODAY()-30)&amp;"-"&amp;YEAR(TODAY()),"No Aplica")),"No Aplica")</f>
        <v>No Aplica</v>
      </c>
    </row>
    <row r="2174" spans="1:29" x14ac:dyDescent="0.25">
      <c r="A2174" s="2">
        <v>20600579054</v>
      </c>
      <c r="B2174" s="3" t="s">
        <v>9668</v>
      </c>
      <c r="C2174" s="3" t="s">
        <v>9668</v>
      </c>
      <c r="D2174" s="3">
        <v>77133052</v>
      </c>
      <c r="E2174" s="3" t="s">
        <v>9746</v>
      </c>
      <c r="F2174" s="36">
        <v>35182</v>
      </c>
      <c r="G2174" s="3">
        <v>2</v>
      </c>
      <c r="H2174" s="3" t="s">
        <v>1453</v>
      </c>
      <c r="I2174" s="3" t="s">
        <v>4424</v>
      </c>
      <c r="J2174" s="3" t="s">
        <v>9747</v>
      </c>
      <c r="K2174" s="3" t="s">
        <v>93</v>
      </c>
      <c r="L2174" s="8" t="s">
        <v>9813</v>
      </c>
      <c r="M2174" s="5"/>
      <c r="N2174" s="13" t="s">
        <v>1043</v>
      </c>
      <c r="O2174" s="5">
        <v>45082</v>
      </c>
      <c r="P2174" s="8">
        <v>1</v>
      </c>
      <c r="Q2174" s="9">
        <v>4</v>
      </c>
      <c r="R2174" s="9" t="str">
        <f>IFERROR(VLOOKUP(Tabla2[[#This Row],[CONTRATISTA PRNCIPAL]],Hoja1!$L$5:$M$9,2,FALSE),"CJV")</f>
        <v>CJV</v>
      </c>
      <c r="S2174" s="9" t="str">
        <f>IF(Tabla2[[#This Row],[EMPRESA]]=Tabla2[[#This Row],[CONTRATISTA PRNCIPAL]],"Principal","Secundaria")</f>
        <v>Principal</v>
      </c>
      <c r="T2174" s="10">
        <f>IFERROR(1/COUNTIF(Tabla2[CONTRATISTA PRNCIPAL],Tabla2[[#This Row],[CONTRATISTA PRNCIPAL]]),0)</f>
        <v>9.7087378640776691E-3</v>
      </c>
      <c r="U2174" s="33">
        <f ca="1">IF(((TODAY()-Tabla2[[#This Row],[FECHA NACIMIENTO]])/365)&lt;18,"Corregir", IF(((TODAY()-Tabla2[[#This Row],[FECHA NACIMIENTO]])/365)&gt;80, "Corregir",ROUNDDOWN(((TODAY()-Tabla2[[#This Row],[FECHA NACIMIENTO]])/365),0)))</f>
        <v>27</v>
      </c>
      <c r="V217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174" s="34" t="str">
        <f ca="1">+IF(Tabla2[[#This Row],[Edad]]="Corregir","Corregir","Ok")</f>
        <v>Ok</v>
      </c>
      <c r="X2174" s="10" t="str">
        <f>+IFERROR(VLOOKUP(Tabla2[[#This Row],[DISTRITO SEGÚN DNI]],Hoja1!$A$2:$B$55,2,FALSE),"No")</f>
        <v>ATE</v>
      </c>
      <c r="Y2174" s="10" t="str">
        <f>IF(OR(LOWER(Tabla2[[#This Row],[GENERO]])="masculino", LOWER(Tabla2[[#This Row],[GENERO]])="femenino"),"OK","Corregir")</f>
        <v>OK</v>
      </c>
      <c r="Z2174" s="10" t="str">
        <f>+IF(Tabla2[[#This Row],[Nro. DNI / CE]]="","Corregir",IF(LEN(Tabla2[[#This Row],[Nro. DNI / CE]])&gt;=8,"OK","Corregir"))</f>
        <v>OK</v>
      </c>
      <c r="AA2174" s="10">
        <f>COUNTIF(Tabla2[APELLIDOS Y NOMBRES],Tabla2[[#This Row],[APELLIDOS Y NOMBRES]])</f>
        <v>1</v>
      </c>
      <c r="AB2174" t="str">
        <f ca="1">+IFERROR(IF(Tabla2[[#This Row],[FECHA CESE/BAJA]]="","No Aplica",IF(AND(MONTH(Tabla2[[#This Row],[FECHA CESE/BAJA]])=MONTH(TODAY()-30),YEAR(Tabla2[[#This Row],[FECHA CESE/BAJA]])=YEAR(TODAY())),MONTH(TODAY()-30)&amp;"-"&amp;YEAR(TODAY()),"Borrar")),"No aplica")</f>
        <v>No Aplica</v>
      </c>
      <c r="AC2174" t="str">
        <f ca="1">+IFERROR(IF(Tabla2[[#This Row],[FECHA INICIO DE LABORES EN OBRA]]="","No Aplica",IF(AND(MONTH(Tabla2[[#This Row],[FECHA INICIO DE LABORES EN OBRA]])=MONTH(TODAY()-30),YEAR(Tabla2[[#This Row],[FECHA INICIO DE LABORES EN OBRA]])=YEAR(TODAY())),MONTH(TODAY()-30)&amp;"-"&amp;YEAR(TODAY()),"No Aplica")),"No Aplica")</f>
        <v>No Aplica</v>
      </c>
    </row>
    <row r="2175" spans="1:29" x14ac:dyDescent="0.25">
      <c r="A2175" s="2">
        <v>20600579054</v>
      </c>
      <c r="B2175" s="3" t="s">
        <v>9668</v>
      </c>
      <c r="C2175" s="3" t="s">
        <v>9668</v>
      </c>
      <c r="D2175" s="3">
        <v>77251929</v>
      </c>
      <c r="E2175" s="3" t="s">
        <v>9748</v>
      </c>
      <c r="F2175" s="36">
        <v>34847</v>
      </c>
      <c r="G2175" s="3">
        <v>2</v>
      </c>
      <c r="H2175" s="3" t="s">
        <v>9749</v>
      </c>
      <c r="I2175" s="3" t="s">
        <v>7351</v>
      </c>
      <c r="J2175" s="3" t="s">
        <v>9750</v>
      </c>
      <c r="K2175" s="3" t="s">
        <v>1063</v>
      </c>
      <c r="L2175" s="8" t="s">
        <v>9813</v>
      </c>
      <c r="M2175" s="5"/>
      <c r="N2175" s="13" t="s">
        <v>1043</v>
      </c>
      <c r="O2175" s="5">
        <v>45031</v>
      </c>
      <c r="P2175" s="8">
        <v>1</v>
      </c>
      <c r="Q2175" s="9">
        <v>4</v>
      </c>
      <c r="R2175" s="9" t="str">
        <f>IFERROR(VLOOKUP(Tabla2[[#This Row],[CONTRATISTA PRNCIPAL]],Hoja1!$L$5:$M$9,2,FALSE),"CJV")</f>
        <v>CJV</v>
      </c>
      <c r="S2175" s="9" t="str">
        <f>IF(Tabla2[[#This Row],[EMPRESA]]=Tabla2[[#This Row],[CONTRATISTA PRNCIPAL]],"Principal","Secundaria")</f>
        <v>Principal</v>
      </c>
      <c r="T2175" s="10">
        <f>IFERROR(1/COUNTIF(Tabla2[CONTRATISTA PRNCIPAL],Tabla2[[#This Row],[CONTRATISTA PRNCIPAL]]),0)</f>
        <v>9.7087378640776691E-3</v>
      </c>
      <c r="U2175" s="33">
        <f ca="1">IF(((TODAY()-Tabla2[[#This Row],[FECHA NACIMIENTO]])/365)&lt;18,"Corregir", IF(((TODAY()-Tabla2[[#This Row],[FECHA NACIMIENTO]])/365)&gt;80, "Corregir",ROUNDDOWN(((TODAY()-Tabla2[[#This Row],[FECHA NACIMIENTO]])/365),0)))</f>
        <v>28</v>
      </c>
      <c r="V217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175" s="34" t="str">
        <f ca="1">+IF(Tabla2[[#This Row],[Edad]]="Corregir","Corregir","Ok")</f>
        <v>Ok</v>
      </c>
      <c r="X2175" s="10" t="str">
        <f>+IFERROR(VLOOKUP(Tabla2[[#This Row],[DISTRITO SEGÚN DNI]],Hoja1!$A$2:$B$55,2,FALSE),"No")</f>
        <v>No</v>
      </c>
      <c r="Y2175" s="10" t="str">
        <f>IF(OR(LOWER(Tabla2[[#This Row],[GENERO]])="masculino", LOWER(Tabla2[[#This Row],[GENERO]])="femenino"),"OK","Corregir")</f>
        <v>OK</v>
      </c>
      <c r="Z2175" s="10" t="str">
        <f>+IF(Tabla2[[#This Row],[Nro. DNI / CE]]="","Corregir",IF(LEN(Tabla2[[#This Row],[Nro. DNI / CE]])&gt;=8,"OK","Corregir"))</f>
        <v>OK</v>
      </c>
      <c r="AA2175" s="10">
        <f>COUNTIF(Tabla2[APELLIDOS Y NOMBRES],Tabla2[[#This Row],[APELLIDOS Y NOMBRES]])</f>
        <v>1</v>
      </c>
      <c r="AB2175" t="str">
        <f ca="1">+IFERROR(IF(Tabla2[[#This Row],[FECHA CESE/BAJA]]="","No Aplica",IF(AND(MONTH(Tabla2[[#This Row],[FECHA CESE/BAJA]])=MONTH(TODAY()-30),YEAR(Tabla2[[#This Row],[FECHA CESE/BAJA]])=YEAR(TODAY())),MONTH(TODAY()-30)&amp;"-"&amp;YEAR(TODAY()),"Borrar")),"No aplica")</f>
        <v>No Aplica</v>
      </c>
      <c r="AC2175" t="str">
        <f ca="1">+IFERROR(IF(Tabla2[[#This Row],[FECHA INICIO DE LABORES EN OBRA]]="","No Aplica",IF(AND(MONTH(Tabla2[[#This Row],[FECHA INICIO DE LABORES EN OBRA]])=MONTH(TODAY()-30),YEAR(Tabla2[[#This Row],[FECHA INICIO DE LABORES EN OBRA]])=YEAR(TODAY())),MONTH(TODAY()-30)&amp;"-"&amp;YEAR(TODAY()),"No Aplica")),"No Aplica")</f>
        <v>No Aplica</v>
      </c>
    </row>
    <row r="2176" spans="1:29" x14ac:dyDescent="0.25">
      <c r="A2176" s="2">
        <v>20600579054</v>
      </c>
      <c r="B2176" s="3" t="s">
        <v>9668</v>
      </c>
      <c r="C2176" s="3" t="s">
        <v>9668</v>
      </c>
      <c r="D2176" s="3">
        <v>77377515</v>
      </c>
      <c r="E2176" s="3" t="s">
        <v>9751</v>
      </c>
      <c r="F2176" s="36">
        <v>35323</v>
      </c>
      <c r="G2176" s="3">
        <v>2</v>
      </c>
      <c r="H2176" s="3" t="s">
        <v>1458</v>
      </c>
      <c r="I2176" s="3" t="s">
        <v>4424</v>
      </c>
      <c r="J2176" s="3" t="s">
        <v>9752</v>
      </c>
      <c r="K2176" s="3" t="s">
        <v>1063</v>
      </c>
      <c r="L2176" s="8" t="s">
        <v>9813</v>
      </c>
      <c r="M2176" s="5"/>
      <c r="N2176" s="13" t="s">
        <v>1043</v>
      </c>
      <c r="O2176" s="5">
        <v>45096</v>
      </c>
      <c r="P2176" s="8">
        <v>1</v>
      </c>
      <c r="Q2176" s="9">
        <v>4</v>
      </c>
      <c r="R2176" s="9" t="str">
        <f>IFERROR(VLOOKUP(Tabla2[[#This Row],[CONTRATISTA PRNCIPAL]],Hoja1!$L$5:$M$9,2,FALSE),"CJV")</f>
        <v>CJV</v>
      </c>
      <c r="S2176" s="9" t="str">
        <f>IF(Tabla2[[#This Row],[EMPRESA]]=Tabla2[[#This Row],[CONTRATISTA PRNCIPAL]],"Principal","Secundaria")</f>
        <v>Principal</v>
      </c>
      <c r="T2176" s="10">
        <f>IFERROR(1/COUNTIF(Tabla2[CONTRATISTA PRNCIPAL],Tabla2[[#This Row],[CONTRATISTA PRNCIPAL]]),0)</f>
        <v>9.7087378640776691E-3</v>
      </c>
      <c r="U2176" s="33">
        <f ca="1">IF(((TODAY()-Tabla2[[#This Row],[FECHA NACIMIENTO]])/365)&lt;18,"Corregir", IF(((TODAY()-Tabla2[[#This Row],[FECHA NACIMIENTO]])/365)&gt;80, "Corregir",ROUNDDOWN(((TODAY()-Tabla2[[#This Row],[FECHA NACIMIENTO]])/365),0)))</f>
        <v>26</v>
      </c>
      <c r="V217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176" s="34" t="str">
        <f ca="1">+IF(Tabla2[[#This Row],[Edad]]="Corregir","Corregir","Ok")</f>
        <v>Ok</v>
      </c>
      <c r="X2176" s="10" t="str">
        <f>+IFERROR(VLOOKUP(Tabla2[[#This Row],[DISTRITO SEGÚN DNI]],Hoja1!$A$2:$B$55,2,FALSE),"No")</f>
        <v>No</v>
      </c>
      <c r="Y2176" s="10" t="str">
        <f>IF(OR(LOWER(Tabla2[[#This Row],[GENERO]])="masculino", LOWER(Tabla2[[#This Row],[GENERO]])="femenino"),"OK","Corregir")</f>
        <v>OK</v>
      </c>
      <c r="Z2176" s="10" t="str">
        <f>+IF(Tabla2[[#This Row],[Nro. DNI / CE]]="","Corregir",IF(LEN(Tabla2[[#This Row],[Nro. DNI / CE]])&gt;=8,"OK","Corregir"))</f>
        <v>OK</v>
      </c>
      <c r="AA2176" s="10">
        <f>COUNTIF(Tabla2[APELLIDOS Y NOMBRES],Tabla2[[#This Row],[APELLIDOS Y NOMBRES]])</f>
        <v>1</v>
      </c>
      <c r="AB2176" t="str">
        <f ca="1">+IFERROR(IF(Tabla2[[#This Row],[FECHA CESE/BAJA]]="","No Aplica",IF(AND(MONTH(Tabla2[[#This Row],[FECHA CESE/BAJA]])=MONTH(TODAY()-30),YEAR(Tabla2[[#This Row],[FECHA CESE/BAJA]])=YEAR(TODAY())),MONTH(TODAY()-30)&amp;"-"&amp;YEAR(TODAY()),"Borrar")),"No aplica")</f>
        <v>No Aplica</v>
      </c>
      <c r="AC2176" t="str">
        <f ca="1">+IFERROR(IF(Tabla2[[#This Row],[FECHA INICIO DE LABORES EN OBRA]]="","No Aplica",IF(AND(MONTH(Tabla2[[#This Row],[FECHA INICIO DE LABORES EN OBRA]])=MONTH(TODAY()-30),YEAR(Tabla2[[#This Row],[FECHA INICIO DE LABORES EN OBRA]])=YEAR(TODAY())),MONTH(TODAY()-30)&amp;"-"&amp;YEAR(TODAY()),"No Aplica")),"No Aplica")</f>
        <v>No Aplica</v>
      </c>
    </row>
    <row r="2177" spans="1:29" x14ac:dyDescent="0.25">
      <c r="A2177" s="2">
        <v>20600579054</v>
      </c>
      <c r="B2177" s="3" t="s">
        <v>9668</v>
      </c>
      <c r="C2177" s="3" t="s">
        <v>9668</v>
      </c>
      <c r="D2177" s="3">
        <v>26721970</v>
      </c>
      <c r="E2177" s="3" t="s">
        <v>9753</v>
      </c>
      <c r="F2177" s="36">
        <v>28143</v>
      </c>
      <c r="G2177" s="3">
        <v>2</v>
      </c>
      <c r="H2177" s="3" t="s">
        <v>4579</v>
      </c>
      <c r="I2177" s="3" t="s">
        <v>4424</v>
      </c>
      <c r="J2177" s="3" t="s">
        <v>9754</v>
      </c>
      <c r="K2177" s="3" t="s">
        <v>1278</v>
      </c>
      <c r="L2177" s="8" t="s">
        <v>9813</v>
      </c>
      <c r="M2177" s="5"/>
      <c r="N2177" s="13" t="s">
        <v>1043</v>
      </c>
      <c r="O2177" s="5">
        <v>45103</v>
      </c>
      <c r="P2177" s="8">
        <v>1</v>
      </c>
      <c r="Q2177" s="9">
        <v>4</v>
      </c>
      <c r="R2177" s="9" t="str">
        <f>IFERROR(VLOOKUP(Tabla2[[#This Row],[CONTRATISTA PRNCIPAL]],Hoja1!$L$5:$M$9,2,FALSE),"CJV")</f>
        <v>CJV</v>
      </c>
      <c r="S2177" s="9" t="str">
        <f>IF(Tabla2[[#This Row],[EMPRESA]]=Tabla2[[#This Row],[CONTRATISTA PRNCIPAL]],"Principal","Secundaria")</f>
        <v>Principal</v>
      </c>
      <c r="T2177" s="10">
        <f>IFERROR(1/COUNTIF(Tabla2[CONTRATISTA PRNCIPAL],Tabla2[[#This Row],[CONTRATISTA PRNCIPAL]]),0)</f>
        <v>9.7087378640776691E-3</v>
      </c>
      <c r="U2177" s="33">
        <f ca="1">IF(((TODAY()-Tabla2[[#This Row],[FECHA NACIMIENTO]])/365)&lt;18,"Corregir", IF(((TODAY()-Tabla2[[#This Row],[FECHA NACIMIENTO]])/365)&gt;80, "Corregir",ROUNDDOWN(((TODAY()-Tabla2[[#This Row],[FECHA NACIMIENTO]])/365),0)))</f>
        <v>46</v>
      </c>
      <c r="V217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177" s="34" t="str">
        <f ca="1">+IF(Tabla2[[#This Row],[Edad]]="Corregir","Corregir","Ok")</f>
        <v>Ok</v>
      </c>
      <c r="X2177" s="10" t="str">
        <f>+IFERROR(VLOOKUP(Tabla2[[#This Row],[DISTRITO SEGÚN DNI]],Hoja1!$A$2:$B$55,2,FALSE),"No")</f>
        <v>No</v>
      </c>
      <c r="Y2177" s="10" t="str">
        <f>IF(OR(LOWER(Tabla2[[#This Row],[GENERO]])="masculino", LOWER(Tabla2[[#This Row],[GENERO]])="femenino"),"OK","Corregir")</f>
        <v>OK</v>
      </c>
      <c r="Z2177" s="10" t="str">
        <f>+IF(Tabla2[[#This Row],[Nro. DNI / CE]]="","Corregir",IF(LEN(Tabla2[[#This Row],[Nro. DNI / CE]])&gt;=8,"OK","Corregir"))</f>
        <v>OK</v>
      </c>
      <c r="AA2177" s="10">
        <f>COUNTIF(Tabla2[APELLIDOS Y NOMBRES],Tabla2[[#This Row],[APELLIDOS Y NOMBRES]])</f>
        <v>1</v>
      </c>
      <c r="AB2177" t="str">
        <f ca="1">+IFERROR(IF(Tabla2[[#This Row],[FECHA CESE/BAJA]]="","No Aplica",IF(AND(MONTH(Tabla2[[#This Row],[FECHA CESE/BAJA]])=MONTH(TODAY()-30),YEAR(Tabla2[[#This Row],[FECHA CESE/BAJA]])=YEAR(TODAY())),MONTH(TODAY()-30)&amp;"-"&amp;YEAR(TODAY()),"Borrar")),"No aplica")</f>
        <v>No Aplica</v>
      </c>
      <c r="AC2177" t="str">
        <f ca="1">+IFERROR(IF(Tabla2[[#This Row],[FECHA INICIO DE LABORES EN OBRA]]="","No Aplica",IF(AND(MONTH(Tabla2[[#This Row],[FECHA INICIO DE LABORES EN OBRA]])=MONTH(TODAY()-30),YEAR(Tabla2[[#This Row],[FECHA INICIO DE LABORES EN OBRA]])=YEAR(TODAY())),MONTH(TODAY()-30)&amp;"-"&amp;YEAR(TODAY()),"No Aplica")),"No Aplica")</f>
        <v>No Aplica</v>
      </c>
    </row>
    <row r="2178" spans="1:29" x14ac:dyDescent="0.25">
      <c r="A2178" s="2">
        <v>20600579054</v>
      </c>
      <c r="B2178" s="3" t="s">
        <v>9668</v>
      </c>
      <c r="C2178" s="3" t="s">
        <v>9668</v>
      </c>
      <c r="D2178" s="3" t="s">
        <v>9764</v>
      </c>
      <c r="E2178" s="3" t="s">
        <v>9765</v>
      </c>
      <c r="F2178" s="36">
        <v>35264</v>
      </c>
      <c r="G2178" s="3">
        <v>1</v>
      </c>
      <c r="H2178" s="3" t="s">
        <v>1891</v>
      </c>
      <c r="I2178" s="3" t="s">
        <v>9757</v>
      </c>
      <c r="J2178" s="3" t="s">
        <v>9766</v>
      </c>
      <c r="K2178" s="3" t="s">
        <v>1278</v>
      </c>
      <c r="L2178" s="8" t="s">
        <v>9813</v>
      </c>
      <c r="M2178" s="5"/>
      <c r="N2178" s="13" t="s">
        <v>1043</v>
      </c>
      <c r="O2178" s="5">
        <v>45124</v>
      </c>
      <c r="P2178" s="8">
        <v>1</v>
      </c>
      <c r="Q2178" s="9">
        <v>2</v>
      </c>
      <c r="R2178" s="9" t="str">
        <f>IFERROR(VLOOKUP(Tabla2[[#This Row],[CONTRATISTA PRNCIPAL]],Hoja1!$L$5:$M$9,2,FALSE),"CJV")</f>
        <v>CJV</v>
      </c>
      <c r="S2178" s="9" t="str">
        <f>IF(Tabla2[[#This Row],[EMPRESA]]=Tabla2[[#This Row],[CONTRATISTA PRNCIPAL]],"Principal","Secundaria")</f>
        <v>Principal</v>
      </c>
      <c r="T2178" s="10">
        <f>IFERROR(1/COUNTIF(Tabla2[CONTRATISTA PRNCIPAL],Tabla2[[#This Row],[CONTRATISTA PRNCIPAL]]),0)</f>
        <v>9.7087378640776691E-3</v>
      </c>
      <c r="U2178" s="33">
        <f ca="1">IF(((TODAY()-Tabla2[[#This Row],[FECHA NACIMIENTO]])/365)&lt;18,"Corregir", IF(((TODAY()-Tabla2[[#This Row],[FECHA NACIMIENTO]])/365)&gt;80, "Corregir",ROUNDDOWN(((TODAY()-Tabla2[[#This Row],[FECHA NACIMIENTO]])/365),0)))</f>
        <v>27</v>
      </c>
      <c r="V217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178" s="34" t="str">
        <f ca="1">+IF(Tabla2[[#This Row],[Edad]]="Corregir","Corregir","Ok")</f>
        <v>Ok</v>
      </c>
      <c r="X2178" s="10" t="str">
        <f>+IFERROR(VLOOKUP(Tabla2[[#This Row],[DISTRITO SEGÚN DNI]],Hoja1!$A$2:$B$55,2,FALSE),"No")</f>
        <v>No</v>
      </c>
      <c r="Y2178" s="10" t="str">
        <f>IF(OR(LOWER(Tabla2[[#This Row],[GENERO]])="masculino", LOWER(Tabla2[[#This Row],[GENERO]])="femenino"),"OK","Corregir")</f>
        <v>OK</v>
      </c>
      <c r="Z2178" s="10" t="str">
        <f>+IF(Tabla2[[#This Row],[Nro. DNI / CE]]="","Corregir",IF(LEN(Tabla2[[#This Row],[Nro. DNI / CE]])&gt;=8,"OK","Corregir"))</f>
        <v>OK</v>
      </c>
      <c r="AA2178" s="10">
        <f>COUNTIF(Tabla2[APELLIDOS Y NOMBRES],Tabla2[[#This Row],[APELLIDOS Y NOMBRES]])</f>
        <v>1</v>
      </c>
      <c r="AB2178" t="str">
        <f ca="1">+IFERROR(IF(Tabla2[[#This Row],[FECHA CESE/BAJA]]="","No Aplica",IF(AND(MONTH(Tabla2[[#This Row],[FECHA CESE/BAJA]])=MONTH(TODAY()-30),YEAR(Tabla2[[#This Row],[FECHA CESE/BAJA]])=YEAR(TODAY())),MONTH(TODAY()-30)&amp;"-"&amp;YEAR(TODAY()),"Borrar")),"No aplica")</f>
        <v>No Aplica</v>
      </c>
      <c r="AC2178" t="str">
        <f ca="1">+IFERROR(IF(Tabla2[[#This Row],[FECHA INICIO DE LABORES EN OBRA]]="","No Aplica",IF(AND(MONTH(Tabla2[[#This Row],[FECHA INICIO DE LABORES EN OBRA]])=MONTH(TODAY()-30),YEAR(Tabla2[[#This Row],[FECHA INICIO DE LABORES EN OBRA]])=YEAR(TODAY())),MONTH(TODAY()-30)&amp;"-"&amp;YEAR(TODAY()),"No Aplica")),"No Aplica")</f>
        <v>No Aplica</v>
      </c>
    </row>
    <row r="2179" spans="1:29" x14ac:dyDescent="0.25">
      <c r="A2179" s="2">
        <v>20600579054</v>
      </c>
      <c r="B2179" s="3" t="s">
        <v>9668</v>
      </c>
      <c r="C2179" s="3" t="s">
        <v>9668</v>
      </c>
      <c r="D2179" s="3" t="s">
        <v>9767</v>
      </c>
      <c r="E2179" s="3" t="s">
        <v>9768</v>
      </c>
      <c r="F2179" s="36">
        <v>26085</v>
      </c>
      <c r="G2179" s="3">
        <v>2</v>
      </c>
      <c r="H2179" s="3" t="s">
        <v>1453</v>
      </c>
      <c r="I2179" s="3" t="s">
        <v>9757</v>
      </c>
      <c r="J2179" s="3" t="s">
        <v>9769</v>
      </c>
      <c r="K2179" s="3" t="s">
        <v>34</v>
      </c>
      <c r="L2179" s="8" t="s">
        <v>9813</v>
      </c>
      <c r="M2179" s="5"/>
      <c r="N2179" s="13" t="s">
        <v>1043</v>
      </c>
      <c r="O2179" s="5">
        <v>45124</v>
      </c>
      <c r="P2179" s="8">
        <v>1</v>
      </c>
      <c r="Q2179" s="9">
        <v>4</v>
      </c>
      <c r="R2179" s="9" t="str">
        <f>IFERROR(VLOOKUP(Tabla2[[#This Row],[CONTRATISTA PRNCIPAL]],Hoja1!$L$5:$M$9,2,FALSE),"CJV")</f>
        <v>CJV</v>
      </c>
      <c r="S2179" s="9" t="str">
        <f>IF(Tabla2[[#This Row],[EMPRESA]]=Tabla2[[#This Row],[CONTRATISTA PRNCIPAL]],"Principal","Secundaria")</f>
        <v>Principal</v>
      </c>
      <c r="T2179" s="10">
        <f>IFERROR(1/COUNTIF(Tabla2[CONTRATISTA PRNCIPAL],Tabla2[[#This Row],[CONTRATISTA PRNCIPAL]]),0)</f>
        <v>9.7087378640776691E-3</v>
      </c>
      <c r="U2179" s="33">
        <f ca="1">IF(((TODAY()-Tabla2[[#This Row],[FECHA NACIMIENTO]])/365)&lt;18,"Corregir", IF(((TODAY()-Tabla2[[#This Row],[FECHA NACIMIENTO]])/365)&gt;80, "Corregir",ROUNDDOWN(((TODAY()-Tabla2[[#This Row],[FECHA NACIMIENTO]])/365),0)))</f>
        <v>52</v>
      </c>
      <c r="V217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179" s="34" t="str">
        <f ca="1">+IF(Tabla2[[#This Row],[Edad]]="Corregir","Corregir","Ok")</f>
        <v>Ok</v>
      </c>
      <c r="X2179" s="10" t="str">
        <f>+IFERROR(VLOOKUP(Tabla2[[#This Row],[DISTRITO SEGÚN DNI]],Hoja1!$A$2:$B$55,2,FALSE),"No")</f>
        <v>CALLAO</v>
      </c>
      <c r="Y2179" s="10" t="str">
        <f>IF(OR(LOWER(Tabla2[[#This Row],[GENERO]])="masculino", LOWER(Tabla2[[#This Row],[GENERO]])="femenino"),"OK","Corregir")</f>
        <v>OK</v>
      </c>
      <c r="Z2179" s="10" t="str">
        <f>+IF(Tabla2[[#This Row],[Nro. DNI / CE]]="","Corregir",IF(LEN(Tabla2[[#This Row],[Nro. DNI / CE]])&gt;=8,"OK","Corregir"))</f>
        <v>OK</v>
      </c>
      <c r="AA2179" s="10">
        <f>COUNTIF(Tabla2[APELLIDOS Y NOMBRES],Tabla2[[#This Row],[APELLIDOS Y NOMBRES]])</f>
        <v>1</v>
      </c>
      <c r="AB2179" t="str">
        <f ca="1">+IFERROR(IF(Tabla2[[#This Row],[FECHA CESE/BAJA]]="","No Aplica",IF(AND(MONTH(Tabla2[[#This Row],[FECHA CESE/BAJA]])=MONTH(TODAY()-30),YEAR(Tabla2[[#This Row],[FECHA CESE/BAJA]])=YEAR(TODAY())),MONTH(TODAY()-30)&amp;"-"&amp;YEAR(TODAY()),"Borrar")),"No aplica")</f>
        <v>No Aplica</v>
      </c>
      <c r="AC2179" t="str">
        <f ca="1">+IFERROR(IF(Tabla2[[#This Row],[FECHA INICIO DE LABORES EN OBRA]]="","No Aplica",IF(AND(MONTH(Tabla2[[#This Row],[FECHA INICIO DE LABORES EN OBRA]])=MONTH(TODAY()-30),YEAR(Tabla2[[#This Row],[FECHA INICIO DE LABORES EN OBRA]])=YEAR(TODAY())),MONTH(TODAY()-30)&amp;"-"&amp;YEAR(TODAY()),"No Aplica")),"No Aplica")</f>
        <v>No Aplica</v>
      </c>
    </row>
    <row r="2180" spans="1:29" x14ac:dyDescent="0.25">
      <c r="A2180" s="2">
        <v>20600579054</v>
      </c>
      <c r="B2180" s="3" t="s">
        <v>9668</v>
      </c>
      <c r="C2180" s="3" t="s">
        <v>9668</v>
      </c>
      <c r="D2180" s="3" t="s">
        <v>9770</v>
      </c>
      <c r="E2180" s="3" t="s">
        <v>9771</v>
      </c>
      <c r="F2180" s="36">
        <v>30853</v>
      </c>
      <c r="G2180" s="3">
        <v>2</v>
      </c>
      <c r="H2180" s="3" t="s">
        <v>4579</v>
      </c>
      <c r="I2180" s="3" t="s">
        <v>7351</v>
      </c>
      <c r="J2180" s="3" t="s">
        <v>9772</v>
      </c>
      <c r="K2180" s="3" t="s">
        <v>1044</v>
      </c>
      <c r="L2180" s="8" t="s">
        <v>9813</v>
      </c>
      <c r="M2180" s="5"/>
      <c r="N2180" s="13" t="s">
        <v>1043</v>
      </c>
      <c r="O2180" s="5">
        <v>45110</v>
      </c>
      <c r="P2180" s="8">
        <v>1</v>
      </c>
      <c r="Q2180" s="9">
        <v>4</v>
      </c>
      <c r="R2180" s="9" t="str">
        <f>IFERROR(VLOOKUP(Tabla2[[#This Row],[CONTRATISTA PRNCIPAL]],Hoja1!$L$5:$M$9,2,FALSE),"CJV")</f>
        <v>CJV</v>
      </c>
      <c r="S2180" s="9" t="str">
        <f>IF(Tabla2[[#This Row],[EMPRESA]]=Tabla2[[#This Row],[CONTRATISTA PRNCIPAL]],"Principal","Secundaria")</f>
        <v>Principal</v>
      </c>
      <c r="T2180" s="10">
        <f>IFERROR(1/COUNTIF(Tabla2[CONTRATISTA PRNCIPAL],Tabla2[[#This Row],[CONTRATISTA PRNCIPAL]]),0)</f>
        <v>9.7087378640776691E-3</v>
      </c>
      <c r="U2180" s="33">
        <f ca="1">IF(((TODAY()-Tabla2[[#This Row],[FECHA NACIMIENTO]])/365)&lt;18,"Corregir", IF(((TODAY()-Tabla2[[#This Row],[FECHA NACIMIENTO]])/365)&gt;80, "Corregir",ROUNDDOWN(((TODAY()-Tabla2[[#This Row],[FECHA NACIMIENTO]])/365),0)))</f>
        <v>39</v>
      </c>
      <c r="V218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180" s="34" t="str">
        <f ca="1">+IF(Tabla2[[#This Row],[Edad]]="Corregir","Corregir","Ok")</f>
        <v>Ok</v>
      </c>
      <c r="X2180" s="10" t="str">
        <f>+IFERROR(VLOOKUP(Tabla2[[#This Row],[DISTRITO SEGÚN DNI]],Hoja1!$A$2:$B$55,2,FALSE),"No")</f>
        <v>No</v>
      </c>
      <c r="Y2180" s="10" t="str">
        <f>IF(OR(LOWER(Tabla2[[#This Row],[GENERO]])="masculino", LOWER(Tabla2[[#This Row],[GENERO]])="femenino"),"OK","Corregir")</f>
        <v>OK</v>
      </c>
      <c r="Z2180" s="10" t="str">
        <f>+IF(Tabla2[[#This Row],[Nro. DNI / CE]]="","Corregir",IF(LEN(Tabla2[[#This Row],[Nro. DNI / CE]])&gt;=8,"OK","Corregir"))</f>
        <v>OK</v>
      </c>
      <c r="AA2180" s="10">
        <f>COUNTIF(Tabla2[APELLIDOS Y NOMBRES],Tabla2[[#This Row],[APELLIDOS Y NOMBRES]])</f>
        <v>1</v>
      </c>
      <c r="AB2180" t="str">
        <f ca="1">+IFERROR(IF(Tabla2[[#This Row],[FECHA CESE/BAJA]]="","No Aplica",IF(AND(MONTH(Tabla2[[#This Row],[FECHA CESE/BAJA]])=MONTH(TODAY()-30),YEAR(Tabla2[[#This Row],[FECHA CESE/BAJA]])=YEAR(TODAY())),MONTH(TODAY()-30)&amp;"-"&amp;YEAR(TODAY()),"Borrar")),"No aplica")</f>
        <v>No Aplica</v>
      </c>
      <c r="AC2180" t="str">
        <f ca="1">+IFERROR(IF(Tabla2[[#This Row],[FECHA INICIO DE LABORES EN OBRA]]="","No Aplica",IF(AND(MONTH(Tabla2[[#This Row],[FECHA INICIO DE LABORES EN OBRA]])=MONTH(TODAY()-30),YEAR(Tabla2[[#This Row],[FECHA INICIO DE LABORES EN OBRA]])=YEAR(TODAY())),MONTH(TODAY()-30)&amp;"-"&amp;YEAR(TODAY()),"No Aplica")),"No Aplica")</f>
        <v>No Aplica</v>
      </c>
    </row>
    <row r="2181" spans="1:29" x14ac:dyDescent="0.25">
      <c r="A2181" s="2">
        <v>20600579054</v>
      </c>
      <c r="B2181" s="3" t="s">
        <v>9668</v>
      </c>
      <c r="C2181" s="3" t="s">
        <v>9668</v>
      </c>
      <c r="D2181" s="3" t="s">
        <v>9773</v>
      </c>
      <c r="E2181" s="3" t="s">
        <v>9774</v>
      </c>
      <c r="F2181" s="36">
        <v>29006</v>
      </c>
      <c r="G2181" s="3">
        <v>2</v>
      </c>
      <c r="H2181" s="3" t="s">
        <v>4579</v>
      </c>
      <c r="I2181" s="3" t="s">
        <v>7351</v>
      </c>
      <c r="J2181" s="3" t="s">
        <v>9775</v>
      </c>
      <c r="K2181" s="3" t="s">
        <v>1136</v>
      </c>
      <c r="L2181" s="8" t="s">
        <v>9813</v>
      </c>
      <c r="M2181" s="5"/>
      <c r="N2181" s="13" t="s">
        <v>1043</v>
      </c>
      <c r="O2181" s="5">
        <v>45110</v>
      </c>
      <c r="P2181" s="8">
        <v>1</v>
      </c>
      <c r="Q2181" s="9">
        <v>4</v>
      </c>
      <c r="R2181" s="9" t="str">
        <f>IFERROR(VLOOKUP(Tabla2[[#This Row],[CONTRATISTA PRNCIPAL]],Hoja1!$L$5:$M$9,2,FALSE),"CJV")</f>
        <v>CJV</v>
      </c>
      <c r="S2181" s="9" t="str">
        <f>IF(Tabla2[[#This Row],[EMPRESA]]=Tabla2[[#This Row],[CONTRATISTA PRNCIPAL]],"Principal","Secundaria")</f>
        <v>Principal</v>
      </c>
      <c r="T2181" s="10">
        <f>IFERROR(1/COUNTIF(Tabla2[CONTRATISTA PRNCIPAL],Tabla2[[#This Row],[CONTRATISTA PRNCIPAL]]),0)</f>
        <v>9.7087378640776691E-3</v>
      </c>
      <c r="U2181" s="33">
        <f ca="1">IF(((TODAY()-Tabla2[[#This Row],[FECHA NACIMIENTO]])/365)&lt;18,"Corregir", IF(((TODAY()-Tabla2[[#This Row],[FECHA NACIMIENTO]])/365)&gt;80, "Corregir",ROUNDDOWN(((TODAY()-Tabla2[[#This Row],[FECHA NACIMIENTO]])/365),0)))</f>
        <v>44</v>
      </c>
      <c r="V218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181" s="34" t="str">
        <f ca="1">+IF(Tabla2[[#This Row],[Edad]]="Corregir","Corregir","Ok")</f>
        <v>Ok</v>
      </c>
      <c r="X2181" s="10" t="str">
        <f>+IFERROR(VLOOKUP(Tabla2[[#This Row],[DISTRITO SEGÚN DNI]],Hoja1!$A$2:$B$55,2,FALSE),"No")</f>
        <v>No</v>
      </c>
      <c r="Y2181" s="10" t="str">
        <f>IF(OR(LOWER(Tabla2[[#This Row],[GENERO]])="masculino", LOWER(Tabla2[[#This Row],[GENERO]])="femenino"),"OK","Corregir")</f>
        <v>OK</v>
      </c>
      <c r="Z2181" s="10" t="str">
        <f>+IF(Tabla2[[#This Row],[Nro. DNI / CE]]="","Corregir",IF(LEN(Tabla2[[#This Row],[Nro. DNI / CE]])&gt;=8,"OK","Corregir"))</f>
        <v>OK</v>
      </c>
      <c r="AA2181" s="10">
        <f>COUNTIF(Tabla2[APELLIDOS Y NOMBRES],Tabla2[[#This Row],[APELLIDOS Y NOMBRES]])</f>
        <v>1</v>
      </c>
      <c r="AB2181" t="str">
        <f ca="1">+IFERROR(IF(Tabla2[[#This Row],[FECHA CESE/BAJA]]="","No Aplica",IF(AND(MONTH(Tabla2[[#This Row],[FECHA CESE/BAJA]])=MONTH(TODAY()-30),YEAR(Tabla2[[#This Row],[FECHA CESE/BAJA]])=YEAR(TODAY())),MONTH(TODAY()-30)&amp;"-"&amp;YEAR(TODAY()),"Borrar")),"No aplica")</f>
        <v>No Aplica</v>
      </c>
      <c r="AC2181" t="str">
        <f ca="1">+IFERROR(IF(Tabla2[[#This Row],[FECHA INICIO DE LABORES EN OBRA]]="","No Aplica",IF(AND(MONTH(Tabla2[[#This Row],[FECHA INICIO DE LABORES EN OBRA]])=MONTH(TODAY()-30),YEAR(Tabla2[[#This Row],[FECHA INICIO DE LABORES EN OBRA]])=YEAR(TODAY())),MONTH(TODAY()-30)&amp;"-"&amp;YEAR(TODAY()),"No Aplica")),"No Aplica")</f>
        <v>No Aplica</v>
      </c>
    </row>
    <row r="2182" spans="1:29" x14ac:dyDescent="0.25">
      <c r="A2182" s="2">
        <v>20600579054</v>
      </c>
      <c r="B2182" s="3" t="s">
        <v>9668</v>
      </c>
      <c r="C2182" s="3" t="s">
        <v>9668</v>
      </c>
      <c r="D2182" s="3" t="s">
        <v>9776</v>
      </c>
      <c r="E2182" s="3" t="s">
        <v>9777</v>
      </c>
      <c r="F2182" s="36">
        <v>28820</v>
      </c>
      <c r="G2182" s="3">
        <v>2</v>
      </c>
      <c r="H2182" s="3" t="s">
        <v>4579</v>
      </c>
      <c r="I2182" s="3" t="s">
        <v>7351</v>
      </c>
      <c r="J2182" s="3" t="s">
        <v>9778</v>
      </c>
      <c r="K2182" s="3" t="s">
        <v>1063</v>
      </c>
      <c r="L2182" s="8" t="s">
        <v>9813</v>
      </c>
      <c r="M2182" s="5"/>
      <c r="N2182" s="13" t="s">
        <v>1043</v>
      </c>
      <c r="O2182" s="5">
        <v>45110</v>
      </c>
      <c r="P2182" s="8">
        <v>1</v>
      </c>
      <c r="Q2182" s="9">
        <v>4</v>
      </c>
      <c r="R2182" s="9" t="str">
        <f>IFERROR(VLOOKUP(Tabla2[[#This Row],[CONTRATISTA PRNCIPAL]],Hoja1!$L$5:$M$9,2,FALSE),"CJV")</f>
        <v>CJV</v>
      </c>
      <c r="S2182" s="9" t="str">
        <f>IF(Tabla2[[#This Row],[EMPRESA]]=Tabla2[[#This Row],[CONTRATISTA PRNCIPAL]],"Principal","Secundaria")</f>
        <v>Principal</v>
      </c>
      <c r="T2182" s="10">
        <f>IFERROR(1/COUNTIF(Tabla2[CONTRATISTA PRNCIPAL],Tabla2[[#This Row],[CONTRATISTA PRNCIPAL]]),0)</f>
        <v>9.7087378640776691E-3</v>
      </c>
      <c r="U2182" s="33">
        <f ca="1">IF(((TODAY()-Tabla2[[#This Row],[FECHA NACIMIENTO]])/365)&lt;18,"Corregir", IF(((TODAY()-Tabla2[[#This Row],[FECHA NACIMIENTO]])/365)&gt;80, "Corregir",ROUNDDOWN(((TODAY()-Tabla2[[#This Row],[FECHA NACIMIENTO]])/365),0)))</f>
        <v>44</v>
      </c>
      <c r="V218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182" s="34" t="str">
        <f ca="1">+IF(Tabla2[[#This Row],[Edad]]="Corregir","Corregir","Ok")</f>
        <v>Ok</v>
      </c>
      <c r="X2182" s="10" t="str">
        <f>+IFERROR(VLOOKUP(Tabla2[[#This Row],[DISTRITO SEGÚN DNI]],Hoja1!$A$2:$B$55,2,FALSE),"No")</f>
        <v>No</v>
      </c>
      <c r="Y2182" s="10" t="str">
        <f>IF(OR(LOWER(Tabla2[[#This Row],[GENERO]])="masculino", LOWER(Tabla2[[#This Row],[GENERO]])="femenino"),"OK","Corregir")</f>
        <v>OK</v>
      </c>
      <c r="Z2182" s="10" t="str">
        <f>+IF(Tabla2[[#This Row],[Nro. DNI / CE]]="","Corregir",IF(LEN(Tabla2[[#This Row],[Nro. DNI / CE]])&gt;=8,"OK","Corregir"))</f>
        <v>OK</v>
      </c>
      <c r="AA2182" s="10">
        <f>COUNTIF(Tabla2[APELLIDOS Y NOMBRES],Tabla2[[#This Row],[APELLIDOS Y NOMBRES]])</f>
        <v>1</v>
      </c>
      <c r="AB2182" t="str">
        <f ca="1">+IFERROR(IF(Tabla2[[#This Row],[FECHA CESE/BAJA]]="","No Aplica",IF(AND(MONTH(Tabla2[[#This Row],[FECHA CESE/BAJA]])=MONTH(TODAY()-30),YEAR(Tabla2[[#This Row],[FECHA CESE/BAJA]])=YEAR(TODAY())),MONTH(TODAY()-30)&amp;"-"&amp;YEAR(TODAY()),"Borrar")),"No aplica")</f>
        <v>No Aplica</v>
      </c>
      <c r="AC2182" t="str">
        <f ca="1">+IFERROR(IF(Tabla2[[#This Row],[FECHA INICIO DE LABORES EN OBRA]]="","No Aplica",IF(AND(MONTH(Tabla2[[#This Row],[FECHA INICIO DE LABORES EN OBRA]])=MONTH(TODAY()-30),YEAR(Tabla2[[#This Row],[FECHA INICIO DE LABORES EN OBRA]])=YEAR(TODAY())),MONTH(TODAY()-30)&amp;"-"&amp;YEAR(TODAY()),"No Aplica")),"No Aplica")</f>
        <v>No Aplica</v>
      </c>
    </row>
    <row r="2183" spans="1:29" x14ac:dyDescent="0.25">
      <c r="A2183" s="2">
        <v>20600579054</v>
      </c>
      <c r="B2183" s="3" t="s">
        <v>9668</v>
      </c>
      <c r="C2183" s="3" t="s">
        <v>9668</v>
      </c>
      <c r="D2183" s="3" t="s">
        <v>9779</v>
      </c>
      <c r="E2183" s="3" t="s">
        <v>9780</v>
      </c>
      <c r="F2183" s="36">
        <v>29000</v>
      </c>
      <c r="G2183" s="3">
        <v>2</v>
      </c>
      <c r="H2183" s="3" t="s">
        <v>4579</v>
      </c>
      <c r="I2183" s="3" t="s">
        <v>7351</v>
      </c>
      <c r="J2183" s="3" t="s">
        <v>9781</v>
      </c>
      <c r="K2183" s="3" t="s">
        <v>1063</v>
      </c>
      <c r="L2183" s="8" t="s">
        <v>9813</v>
      </c>
      <c r="M2183" s="5"/>
      <c r="N2183" s="13" t="s">
        <v>1043</v>
      </c>
      <c r="O2183" s="5">
        <v>45110</v>
      </c>
      <c r="P2183" s="8">
        <v>1</v>
      </c>
      <c r="Q2183" s="9">
        <v>4</v>
      </c>
      <c r="R2183" s="9" t="str">
        <f>IFERROR(VLOOKUP(Tabla2[[#This Row],[CONTRATISTA PRNCIPAL]],Hoja1!$L$5:$M$9,2,FALSE),"CJV")</f>
        <v>CJV</v>
      </c>
      <c r="S2183" s="9" t="str">
        <f>IF(Tabla2[[#This Row],[EMPRESA]]=Tabla2[[#This Row],[CONTRATISTA PRNCIPAL]],"Principal","Secundaria")</f>
        <v>Principal</v>
      </c>
      <c r="T2183" s="10">
        <f>IFERROR(1/COUNTIF(Tabla2[CONTRATISTA PRNCIPAL],Tabla2[[#This Row],[CONTRATISTA PRNCIPAL]]),0)</f>
        <v>9.7087378640776691E-3</v>
      </c>
      <c r="U2183" s="33">
        <f ca="1">IF(((TODAY()-Tabla2[[#This Row],[FECHA NACIMIENTO]])/365)&lt;18,"Corregir", IF(((TODAY()-Tabla2[[#This Row],[FECHA NACIMIENTO]])/365)&gt;80, "Corregir",ROUNDDOWN(((TODAY()-Tabla2[[#This Row],[FECHA NACIMIENTO]])/365),0)))</f>
        <v>44</v>
      </c>
      <c r="V218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183" s="34" t="str">
        <f ca="1">+IF(Tabla2[[#This Row],[Edad]]="Corregir","Corregir","Ok")</f>
        <v>Ok</v>
      </c>
      <c r="X2183" s="10" t="str">
        <f>+IFERROR(VLOOKUP(Tabla2[[#This Row],[DISTRITO SEGÚN DNI]],Hoja1!$A$2:$B$55,2,FALSE),"No")</f>
        <v>No</v>
      </c>
      <c r="Y2183" s="10" t="str">
        <f>IF(OR(LOWER(Tabla2[[#This Row],[GENERO]])="masculino", LOWER(Tabla2[[#This Row],[GENERO]])="femenino"),"OK","Corregir")</f>
        <v>OK</v>
      </c>
      <c r="Z2183" s="10" t="str">
        <f>+IF(Tabla2[[#This Row],[Nro. DNI / CE]]="","Corregir",IF(LEN(Tabla2[[#This Row],[Nro. DNI / CE]])&gt;=8,"OK","Corregir"))</f>
        <v>OK</v>
      </c>
      <c r="AA2183" s="10">
        <f>COUNTIF(Tabla2[APELLIDOS Y NOMBRES],Tabla2[[#This Row],[APELLIDOS Y NOMBRES]])</f>
        <v>1</v>
      </c>
      <c r="AB2183" t="str">
        <f ca="1">+IFERROR(IF(Tabla2[[#This Row],[FECHA CESE/BAJA]]="","No Aplica",IF(AND(MONTH(Tabla2[[#This Row],[FECHA CESE/BAJA]])=MONTH(TODAY()-30),YEAR(Tabla2[[#This Row],[FECHA CESE/BAJA]])=YEAR(TODAY())),MONTH(TODAY()-30)&amp;"-"&amp;YEAR(TODAY()),"Borrar")),"No aplica")</f>
        <v>No Aplica</v>
      </c>
      <c r="AC2183" t="str">
        <f ca="1">+IFERROR(IF(Tabla2[[#This Row],[FECHA INICIO DE LABORES EN OBRA]]="","No Aplica",IF(AND(MONTH(Tabla2[[#This Row],[FECHA INICIO DE LABORES EN OBRA]])=MONTH(TODAY()-30),YEAR(Tabla2[[#This Row],[FECHA INICIO DE LABORES EN OBRA]])=YEAR(TODAY())),MONTH(TODAY()-30)&amp;"-"&amp;YEAR(TODAY()),"No Aplica")),"No Aplica")</f>
        <v>No Aplica</v>
      </c>
    </row>
    <row r="2184" spans="1:29" x14ac:dyDescent="0.25">
      <c r="A2184" s="2">
        <v>20600579054</v>
      </c>
      <c r="B2184" s="3" t="s">
        <v>9668</v>
      </c>
      <c r="C2184" s="3" t="s">
        <v>9668</v>
      </c>
      <c r="D2184" s="3" t="s">
        <v>9782</v>
      </c>
      <c r="E2184" s="3" t="s">
        <v>9783</v>
      </c>
      <c r="F2184" s="36">
        <v>36127</v>
      </c>
      <c r="G2184" s="3">
        <v>2</v>
      </c>
      <c r="H2184" s="3" t="s">
        <v>4579</v>
      </c>
      <c r="I2184" s="3" t="s">
        <v>7351</v>
      </c>
      <c r="J2184" s="3" t="s">
        <v>9784</v>
      </c>
      <c r="K2184" s="3" t="s">
        <v>1136</v>
      </c>
      <c r="L2184" s="8" t="s">
        <v>9813</v>
      </c>
      <c r="M2184" s="5"/>
      <c r="N2184" s="13" t="s">
        <v>1043</v>
      </c>
      <c r="O2184" s="5">
        <v>45110</v>
      </c>
      <c r="P2184" s="8">
        <v>1</v>
      </c>
      <c r="Q2184" s="9">
        <v>4</v>
      </c>
      <c r="R2184" s="9" t="str">
        <f>IFERROR(VLOOKUP(Tabla2[[#This Row],[CONTRATISTA PRNCIPAL]],Hoja1!$L$5:$M$9,2,FALSE),"CJV")</f>
        <v>CJV</v>
      </c>
      <c r="S2184" s="9" t="str">
        <f>IF(Tabla2[[#This Row],[EMPRESA]]=Tabla2[[#This Row],[CONTRATISTA PRNCIPAL]],"Principal","Secundaria")</f>
        <v>Principal</v>
      </c>
      <c r="T2184" s="10">
        <f>IFERROR(1/COUNTIF(Tabla2[CONTRATISTA PRNCIPAL],Tabla2[[#This Row],[CONTRATISTA PRNCIPAL]]),0)</f>
        <v>9.7087378640776691E-3</v>
      </c>
      <c r="U2184" s="33">
        <f ca="1">IF(((TODAY()-Tabla2[[#This Row],[FECHA NACIMIENTO]])/365)&lt;18,"Corregir", IF(((TODAY()-Tabla2[[#This Row],[FECHA NACIMIENTO]])/365)&gt;80, "Corregir",ROUNDDOWN(((TODAY()-Tabla2[[#This Row],[FECHA NACIMIENTO]])/365),0)))</f>
        <v>24</v>
      </c>
      <c r="V218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184" s="34" t="str">
        <f ca="1">+IF(Tabla2[[#This Row],[Edad]]="Corregir","Corregir","Ok")</f>
        <v>Ok</v>
      </c>
      <c r="X2184" s="10" t="str">
        <f>+IFERROR(VLOOKUP(Tabla2[[#This Row],[DISTRITO SEGÚN DNI]],Hoja1!$A$2:$B$55,2,FALSE),"No")</f>
        <v>No</v>
      </c>
      <c r="Y2184" s="10" t="str">
        <f>IF(OR(LOWER(Tabla2[[#This Row],[GENERO]])="masculino", LOWER(Tabla2[[#This Row],[GENERO]])="femenino"),"OK","Corregir")</f>
        <v>OK</v>
      </c>
      <c r="Z2184" s="10" t="str">
        <f>+IF(Tabla2[[#This Row],[Nro. DNI / CE]]="","Corregir",IF(LEN(Tabla2[[#This Row],[Nro. DNI / CE]])&gt;=8,"OK","Corregir"))</f>
        <v>OK</v>
      </c>
      <c r="AA2184" s="10">
        <f>COUNTIF(Tabla2[APELLIDOS Y NOMBRES],Tabla2[[#This Row],[APELLIDOS Y NOMBRES]])</f>
        <v>1</v>
      </c>
      <c r="AB2184" t="str">
        <f ca="1">+IFERROR(IF(Tabla2[[#This Row],[FECHA CESE/BAJA]]="","No Aplica",IF(AND(MONTH(Tabla2[[#This Row],[FECHA CESE/BAJA]])=MONTH(TODAY()-30),YEAR(Tabla2[[#This Row],[FECHA CESE/BAJA]])=YEAR(TODAY())),MONTH(TODAY()-30)&amp;"-"&amp;YEAR(TODAY()),"Borrar")),"No aplica")</f>
        <v>No Aplica</v>
      </c>
      <c r="AC2184" t="str">
        <f ca="1">+IFERROR(IF(Tabla2[[#This Row],[FECHA INICIO DE LABORES EN OBRA]]="","No Aplica",IF(AND(MONTH(Tabla2[[#This Row],[FECHA INICIO DE LABORES EN OBRA]])=MONTH(TODAY()-30),YEAR(Tabla2[[#This Row],[FECHA INICIO DE LABORES EN OBRA]])=YEAR(TODAY())),MONTH(TODAY()-30)&amp;"-"&amp;YEAR(TODAY()),"No Aplica")),"No Aplica")</f>
        <v>No Aplica</v>
      </c>
    </row>
    <row r="2185" spans="1:29" x14ac:dyDescent="0.25">
      <c r="A2185" s="2">
        <v>20600579054</v>
      </c>
      <c r="B2185" s="3" t="s">
        <v>9668</v>
      </c>
      <c r="C2185" s="3" t="s">
        <v>9668</v>
      </c>
      <c r="D2185" s="3" t="s">
        <v>9785</v>
      </c>
      <c r="E2185" s="3" t="s">
        <v>9786</v>
      </c>
      <c r="F2185" s="36">
        <v>33971</v>
      </c>
      <c r="G2185" s="3">
        <v>2</v>
      </c>
      <c r="H2185" s="3" t="s">
        <v>4579</v>
      </c>
      <c r="I2185" s="3" t="s">
        <v>7351</v>
      </c>
      <c r="J2185" s="3" t="s">
        <v>9787</v>
      </c>
      <c r="K2185" s="3" t="s">
        <v>1136</v>
      </c>
      <c r="L2185" s="8" t="s">
        <v>9813</v>
      </c>
      <c r="M2185" s="5"/>
      <c r="N2185" s="13" t="s">
        <v>1043</v>
      </c>
      <c r="O2185" s="5">
        <v>45110</v>
      </c>
      <c r="P2185" s="8">
        <v>1</v>
      </c>
      <c r="Q2185" s="9">
        <v>4</v>
      </c>
      <c r="R2185" s="9" t="str">
        <f>IFERROR(VLOOKUP(Tabla2[[#This Row],[CONTRATISTA PRNCIPAL]],Hoja1!$L$5:$M$9,2,FALSE),"CJV")</f>
        <v>CJV</v>
      </c>
      <c r="S2185" s="9" t="str">
        <f>IF(Tabla2[[#This Row],[EMPRESA]]=Tabla2[[#This Row],[CONTRATISTA PRNCIPAL]],"Principal","Secundaria")</f>
        <v>Principal</v>
      </c>
      <c r="T2185" s="10">
        <f>IFERROR(1/COUNTIF(Tabla2[CONTRATISTA PRNCIPAL],Tabla2[[#This Row],[CONTRATISTA PRNCIPAL]]),0)</f>
        <v>9.7087378640776691E-3</v>
      </c>
      <c r="U2185" s="33">
        <f ca="1">IF(((TODAY()-Tabla2[[#This Row],[FECHA NACIMIENTO]])/365)&lt;18,"Corregir", IF(((TODAY()-Tabla2[[#This Row],[FECHA NACIMIENTO]])/365)&gt;80, "Corregir",ROUNDDOWN(((TODAY()-Tabla2[[#This Row],[FECHA NACIMIENTO]])/365),0)))</f>
        <v>30</v>
      </c>
      <c r="V218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185" s="34" t="str">
        <f ca="1">+IF(Tabla2[[#This Row],[Edad]]="Corregir","Corregir","Ok")</f>
        <v>Ok</v>
      </c>
      <c r="X2185" s="10" t="str">
        <f>+IFERROR(VLOOKUP(Tabla2[[#This Row],[DISTRITO SEGÚN DNI]],Hoja1!$A$2:$B$55,2,FALSE),"No")</f>
        <v>No</v>
      </c>
      <c r="Y2185" s="10" t="str">
        <f>IF(OR(LOWER(Tabla2[[#This Row],[GENERO]])="masculino", LOWER(Tabla2[[#This Row],[GENERO]])="femenino"),"OK","Corregir")</f>
        <v>OK</v>
      </c>
      <c r="Z2185" s="10" t="str">
        <f>+IF(Tabla2[[#This Row],[Nro. DNI / CE]]="","Corregir",IF(LEN(Tabla2[[#This Row],[Nro. DNI / CE]])&gt;=8,"OK","Corregir"))</f>
        <v>OK</v>
      </c>
      <c r="AA2185" s="10">
        <f>COUNTIF(Tabla2[APELLIDOS Y NOMBRES],Tabla2[[#This Row],[APELLIDOS Y NOMBRES]])</f>
        <v>1</v>
      </c>
      <c r="AB2185" t="str">
        <f ca="1">+IFERROR(IF(Tabla2[[#This Row],[FECHA CESE/BAJA]]="","No Aplica",IF(AND(MONTH(Tabla2[[#This Row],[FECHA CESE/BAJA]])=MONTH(TODAY()-30),YEAR(Tabla2[[#This Row],[FECHA CESE/BAJA]])=YEAR(TODAY())),MONTH(TODAY()-30)&amp;"-"&amp;YEAR(TODAY()),"Borrar")),"No aplica")</f>
        <v>No Aplica</v>
      </c>
      <c r="AC2185" t="str">
        <f ca="1">+IFERROR(IF(Tabla2[[#This Row],[FECHA INICIO DE LABORES EN OBRA]]="","No Aplica",IF(AND(MONTH(Tabla2[[#This Row],[FECHA INICIO DE LABORES EN OBRA]])=MONTH(TODAY()-30),YEAR(Tabla2[[#This Row],[FECHA INICIO DE LABORES EN OBRA]])=YEAR(TODAY())),MONTH(TODAY()-30)&amp;"-"&amp;YEAR(TODAY()),"No Aplica")),"No Aplica")</f>
        <v>No Aplica</v>
      </c>
    </row>
    <row r="2186" spans="1:29" x14ac:dyDescent="0.25">
      <c r="A2186" s="2">
        <v>20600579054</v>
      </c>
      <c r="B2186" s="3" t="s">
        <v>9668</v>
      </c>
      <c r="C2186" s="3" t="s">
        <v>9668</v>
      </c>
      <c r="D2186" s="3" t="s">
        <v>9788</v>
      </c>
      <c r="E2186" s="3" t="s">
        <v>9789</v>
      </c>
      <c r="F2186" s="36">
        <v>34763</v>
      </c>
      <c r="G2186" s="3">
        <v>2</v>
      </c>
      <c r="H2186" s="3" t="s">
        <v>4579</v>
      </c>
      <c r="I2186" s="3" t="s">
        <v>7351</v>
      </c>
      <c r="J2186" s="3" t="s">
        <v>9790</v>
      </c>
      <c r="K2186" s="3" t="s">
        <v>9791</v>
      </c>
      <c r="L2186" s="8" t="s">
        <v>9813</v>
      </c>
      <c r="M2186" s="5"/>
      <c r="N2186" s="13" t="s">
        <v>1043</v>
      </c>
      <c r="O2186" s="5">
        <v>45110</v>
      </c>
      <c r="P2186" s="8">
        <v>1</v>
      </c>
      <c r="Q2186" s="9">
        <v>4</v>
      </c>
      <c r="R2186" s="9" t="str">
        <f>IFERROR(VLOOKUP(Tabla2[[#This Row],[CONTRATISTA PRNCIPAL]],Hoja1!$L$5:$M$9,2,FALSE),"CJV")</f>
        <v>CJV</v>
      </c>
      <c r="S2186" s="9" t="str">
        <f>IF(Tabla2[[#This Row],[EMPRESA]]=Tabla2[[#This Row],[CONTRATISTA PRNCIPAL]],"Principal","Secundaria")</f>
        <v>Principal</v>
      </c>
      <c r="T2186" s="10">
        <f>IFERROR(1/COUNTIF(Tabla2[CONTRATISTA PRNCIPAL],Tabla2[[#This Row],[CONTRATISTA PRNCIPAL]]),0)</f>
        <v>9.7087378640776691E-3</v>
      </c>
      <c r="U2186" s="33">
        <f ca="1">IF(((TODAY()-Tabla2[[#This Row],[FECHA NACIMIENTO]])/365)&lt;18,"Corregir", IF(((TODAY()-Tabla2[[#This Row],[FECHA NACIMIENTO]])/365)&gt;80, "Corregir",ROUNDDOWN(((TODAY()-Tabla2[[#This Row],[FECHA NACIMIENTO]])/365),0)))</f>
        <v>28</v>
      </c>
      <c r="V218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186" s="34" t="str">
        <f ca="1">+IF(Tabla2[[#This Row],[Edad]]="Corregir","Corregir","Ok")</f>
        <v>Ok</v>
      </c>
      <c r="X2186" s="10" t="str">
        <f>+IFERROR(VLOOKUP(Tabla2[[#This Row],[DISTRITO SEGÚN DNI]],Hoja1!$A$2:$B$55,2,FALSE),"No")</f>
        <v>No</v>
      </c>
      <c r="Y2186" s="10" t="str">
        <f>IF(OR(LOWER(Tabla2[[#This Row],[GENERO]])="masculino", LOWER(Tabla2[[#This Row],[GENERO]])="femenino"),"OK","Corregir")</f>
        <v>OK</v>
      </c>
      <c r="Z2186" s="10" t="str">
        <f>+IF(Tabla2[[#This Row],[Nro. DNI / CE]]="","Corregir",IF(LEN(Tabla2[[#This Row],[Nro. DNI / CE]])&gt;=8,"OK","Corregir"))</f>
        <v>OK</v>
      </c>
      <c r="AA2186" s="10">
        <f>COUNTIF(Tabla2[APELLIDOS Y NOMBRES],Tabla2[[#This Row],[APELLIDOS Y NOMBRES]])</f>
        <v>1</v>
      </c>
      <c r="AB2186" t="str">
        <f ca="1">+IFERROR(IF(Tabla2[[#This Row],[FECHA CESE/BAJA]]="","No Aplica",IF(AND(MONTH(Tabla2[[#This Row],[FECHA CESE/BAJA]])=MONTH(TODAY()-30),YEAR(Tabla2[[#This Row],[FECHA CESE/BAJA]])=YEAR(TODAY())),MONTH(TODAY()-30)&amp;"-"&amp;YEAR(TODAY()),"Borrar")),"No aplica")</f>
        <v>No Aplica</v>
      </c>
      <c r="AC2186" t="str">
        <f ca="1">+IFERROR(IF(Tabla2[[#This Row],[FECHA INICIO DE LABORES EN OBRA]]="","No Aplica",IF(AND(MONTH(Tabla2[[#This Row],[FECHA INICIO DE LABORES EN OBRA]])=MONTH(TODAY()-30),YEAR(Tabla2[[#This Row],[FECHA INICIO DE LABORES EN OBRA]])=YEAR(TODAY())),MONTH(TODAY()-30)&amp;"-"&amp;YEAR(TODAY()),"No Aplica")),"No Aplica")</f>
        <v>No Aplica</v>
      </c>
    </row>
    <row r="2187" spans="1:29" x14ac:dyDescent="0.25">
      <c r="A2187" s="2">
        <v>20600579054</v>
      </c>
      <c r="B2187" s="3" t="s">
        <v>9668</v>
      </c>
      <c r="C2187" s="3" t="s">
        <v>9668</v>
      </c>
      <c r="D2187" s="3" t="s">
        <v>9792</v>
      </c>
      <c r="E2187" s="3" t="s">
        <v>9793</v>
      </c>
      <c r="F2187" s="36">
        <v>32183</v>
      </c>
      <c r="G2187" s="3">
        <v>2</v>
      </c>
      <c r="H2187" s="3" t="s">
        <v>4579</v>
      </c>
      <c r="I2187" s="3" t="s">
        <v>7351</v>
      </c>
      <c r="J2187" s="3" t="s">
        <v>9794</v>
      </c>
      <c r="K2187" s="3" t="s">
        <v>1240</v>
      </c>
      <c r="L2187" s="8" t="s">
        <v>9813</v>
      </c>
      <c r="M2187" s="5"/>
      <c r="N2187" s="13" t="s">
        <v>1043</v>
      </c>
      <c r="O2187" s="5">
        <v>45110</v>
      </c>
      <c r="P2187" s="8">
        <v>1</v>
      </c>
      <c r="Q2187" s="9">
        <v>4</v>
      </c>
      <c r="R2187" s="9" t="str">
        <f>IFERROR(VLOOKUP(Tabla2[[#This Row],[CONTRATISTA PRNCIPAL]],Hoja1!$L$5:$M$9,2,FALSE),"CJV")</f>
        <v>CJV</v>
      </c>
      <c r="S2187" s="9" t="str">
        <f>IF(Tabla2[[#This Row],[EMPRESA]]=Tabla2[[#This Row],[CONTRATISTA PRNCIPAL]],"Principal","Secundaria")</f>
        <v>Principal</v>
      </c>
      <c r="T2187" s="10">
        <f>IFERROR(1/COUNTIF(Tabla2[CONTRATISTA PRNCIPAL],Tabla2[[#This Row],[CONTRATISTA PRNCIPAL]]),0)</f>
        <v>9.7087378640776691E-3</v>
      </c>
      <c r="U2187" s="33">
        <f ca="1">IF(((TODAY()-Tabla2[[#This Row],[FECHA NACIMIENTO]])/365)&lt;18,"Corregir", IF(((TODAY()-Tabla2[[#This Row],[FECHA NACIMIENTO]])/365)&gt;80, "Corregir",ROUNDDOWN(((TODAY()-Tabla2[[#This Row],[FECHA NACIMIENTO]])/365),0)))</f>
        <v>35</v>
      </c>
      <c r="V218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187" s="34" t="str">
        <f ca="1">+IF(Tabla2[[#This Row],[Edad]]="Corregir","Corregir","Ok")</f>
        <v>Ok</v>
      </c>
      <c r="X2187" s="10" t="str">
        <f>+IFERROR(VLOOKUP(Tabla2[[#This Row],[DISTRITO SEGÚN DNI]],Hoja1!$A$2:$B$55,2,FALSE),"No")</f>
        <v>No</v>
      </c>
      <c r="Y2187" s="10" t="str">
        <f>IF(OR(LOWER(Tabla2[[#This Row],[GENERO]])="masculino", LOWER(Tabla2[[#This Row],[GENERO]])="femenino"),"OK","Corregir")</f>
        <v>OK</v>
      </c>
      <c r="Z2187" s="10" t="str">
        <f>+IF(Tabla2[[#This Row],[Nro. DNI / CE]]="","Corregir",IF(LEN(Tabla2[[#This Row],[Nro. DNI / CE]])&gt;=8,"OK","Corregir"))</f>
        <v>OK</v>
      </c>
      <c r="AA2187" s="10">
        <f>COUNTIF(Tabla2[APELLIDOS Y NOMBRES],Tabla2[[#This Row],[APELLIDOS Y NOMBRES]])</f>
        <v>1</v>
      </c>
      <c r="AB2187" t="str">
        <f ca="1">+IFERROR(IF(Tabla2[[#This Row],[FECHA CESE/BAJA]]="","No Aplica",IF(AND(MONTH(Tabla2[[#This Row],[FECHA CESE/BAJA]])=MONTH(TODAY()-30),YEAR(Tabla2[[#This Row],[FECHA CESE/BAJA]])=YEAR(TODAY())),MONTH(TODAY()-30)&amp;"-"&amp;YEAR(TODAY()),"Borrar")),"No aplica")</f>
        <v>No Aplica</v>
      </c>
      <c r="AC2187" t="str">
        <f ca="1">+IFERROR(IF(Tabla2[[#This Row],[FECHA INICIO DE LABORES EN OBRA]]="","No Aplica",IF(AND(MONTH(Tabla2[[#This Row],[FECHA INICIO DE LABORES EN OBRA]])=MONTH(TODAY()-30),YEAR(Tabla2[[#This Row],[FECHA INICIO DE LABORES EN OBRA]])=YEAR(TODAY())),MONTH(TODAY()-30)&amp;"-"&amp;YEAR(TODAY()),"No Aplica")),"No Aplica")</f>
        <v>No Aplica</v>
      </c>
    </row>
    <row r="2188" spans="1:29" x14ac:dyDescent="0.25">
      <c r="A2188" s="2">
        <v>20600579054</v>
      </c>
      <c r="B2188" s="3" t="s">
        <v>9668</v>
      </c>
      <c r="C2188" s="3" t="s">
        <v>9668</v>
      </c>
      <c r="D2188" s="3" t="s">
        <v>9795</v>
      </c>
      <c r="E2188" s="3" t="s">
        <v>9796</v>
      </c>
      <c r="F2188" s="36">
        <v>32399</v>
      </c>
      <c r="G2188" s="3">
        <v>2</v>
      </c>
      <c r="H2188" s="3" t="s">
        <v>4579</v>
      </c>
      <c r="I2188" s="3" t="s">
        <v>4424</v>
      </c>
      <c r="J2188" s="3" t="s">
        <v>9797</v>
      </c>
      <c r="K2188" s="3" t="s">
        <v>1044</v>
      </c>
      <c r="L2188" s="8" t="s">
        <v>9813</v>
      </c>
      <c r="M2188" s="5"/>
      <c r="N2188" s="13" t="s">
        <v>1043</v>
      </c>
      <c r="O2188" s="5">
        <v>45110</v>
      </c>
      <c r="P2188" s="8">
        <v>1</v>
      </c>
      <c r="Q2188" s="9">
        <v>4</v>
      </c>
      <c r="R2188" s="9" t="str">
        <f>IFERROR(VLOOKUP(Tabla2[[#This Row],[CONTRATISTA PRNCIPAL]],Hoja1!$L$5:$M$9,2,FALSE),"CJV")</f>
        <v>CJV</v>
      </c>
      <c r="S2188" s="9" t="str">
        <f>IF(Tabla2[[#This Row],[EMPRESA]]=Tabla2[[#This Row],[CONTRATISTA PRNCIPAL]],"Principal","Secundaria")</f>
        <v>Principal</v>
      </c>
      <c r="T2188" s="10">
        <f>IFERROR(1/COUNTIF(Tabla2[CONTRATISTA PRNCIPAL],Tabla2[[#This Row],[CONTRATISTA PRNCIPAL]]),0)</f>
        <v>9.7087378640776691E-3</v>
      </c>
      <c r="U2188" s="33">
        <f ca="1">IF(((TODAY()-Tabla2[[#This Row],[FECHA NACIMIENTO]])/365)&lt;18,"Corregir", IF(((TODAY()-Tabla2[[#This Row],[FECHA NACIMIENTO]])/365)&gt;80, "Corregir",ROUNDDOWN(((TODAY()-Tabla2[[#This Row],[FECHA NACIMIENTO]])/365),0)))</f>
        <v>35</v>
      </c>
      <c r="V218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188" s="34" t="str">
        <f ca="1">+IF(Tabla2[[#This Row],[Edad]]="Corregir","Corregir","Ok")</f>
        <v>Ok</v>
      </c>
      <c r="X2188" s="10" t="str">
        <f>+IFERROR(VLOOKUP(Tabla2[[#This Row],[DISTRITO SEGÚN DNI]],Hoja1!$A$2:$B$55,2,FALSE),"No")</f>
        <v>No</v>
      </c>
      <c r="Y2188" s="10" t="str">
        <f>IF(OR(LOWER(Tabla2[[#This Row],[GENERO]])="masculino", LOWER(Tabla2[[#This Row],[GENERO]])="femenino"),"OK","Corregir")</f>
        <v>OK</v>
      </c>
      <c r="Z2188" s="10" t="str">
        <f>+IF(Tabla2[[#This Row],[Nro. DNI / CE]]="","Corregir",IF(LEN(Tabla2[[#This Row],[Nro. DNI / CE]])&gt;=8,"OK","Corregir"))</f>
        <v>OK</v>
      </c>
      <c r="AA2188" s="10">
        <f>COUNTIF(Tabla2[APELLIDOS Y NOMBRES],Tabla2[[#This Row],[APELLIDOS Y NOMBRES]])</f>
        <v>1</v>
      </c>
      <c r="AB2188" t="str">
        <f ca="1">+IFERROR(IF(Tabla2[[#This Row],[FECHA CESE/BAJA]]="","No Aplica",IF(AND(MONTH(Tabla2[[#This Row],[FECHA CESE/BAJA]])=MONTH(TODAY()-30),YEAR(Tabla2[[#This Row],[FECHA CESE/BAJA]])=YEAR(TODAY())),MONTH(TODAY()-30)&amp;"-"&amp;YEAR(TODAY()),"Borrar")),"No aplica")</f>
        <v>No Aplica</v>
      </c>
      <c r="AC2188" t="str">
        <f ca="1">+IFERROR(IF(Tabla2[[#This Row],[FECHA INICIO DE LABORES EN OBRA]]="","No Aplica",IF(AND(MONTH(Tabla2[[#This Row],[FECHA INICIO DE LABORES EN OBRA]])=MONTH(TODAY()-30),YEAR(Tabla2[[#This Row],[FECHA INICIO DE LABORES EN OBRA]])=YEAR(TODAY())),MONTH(TODAY()-30)&amp;"-"&amp;YEAR(TODAY()),"No Aplica")),"No Aplica")</f>
        <v>No Aplica</v>
      </c>
    </row>
    <row r="2189" spans="1:29" x14ac:dyDescent="0.25">
      <c r="A2189" s="2">
        <v>20600579054</v>
      </c>
      <c r="B2189" s="3" t="s">
        <v>9668</v>
      </c>
      <c r="C2189" s="3" t="s">
        <v>9668</v>
      </c>
      <c r="D2189" s="3" t="s">
        <v>9798</v>
      </c>
      <c r="E2189" s="3" t="s">
        <v>9799</v>
      </c>
      <c r="F2189" s="36">
        <v>31284</v>
      </c>
      <c r="G2189" s="3">
        <v>2</v>
      </c>
      <c r="H2189" s="3" t="s">
        <v>4579</v>
      </c>
      <c r="I2189" s="3" t="s">
        <v>4424</v>
      </c>
      <c r="J2189" s="3" t="s">
        <v>9800</v>
      </c>
      <c r="K2189" s="3" t="s">
        <v>1063</v>
      </c>
      <c r="L2189" s="8" t="s">
        <v>9813</v>
      </c>
      <c r="M2189" s="5"/>
      <c r="N2189" s="13" t="s">
        <v>1043</v>
      </c>
      <c r="O2189" s="5">
        <v>45117</v>
      </c>
      <c r="P2189" s="8">
        <v>1</v>
      </c>
      <c r="Q2189" s="9">
        <v>4</v>
      </c>
      <c r="R2189" s="9" t="str">
        <f>IFERROR(VLOOKUP(Tabla2[[#This Row],[CONTRATISTA PRNCIPAL]],Hoja1!$L$5:$M$9,2,FALSE),"CJV")</f>
        <v>CJV</v>
      </c>
      <c r="S2189" s="9" t="str">
        <f>IF(Tabla2[[#This Row],[EMPRESA]]=Tabla2[[#This Row],[CONTRATISTA PRNCIPAL]],"Principal","Secundaria")</f>
        <v>Principal</v>
      </c>
      <c r="T2189" s="10">
        <f>IFERROR(1/COUNTIF(Tabla2[CONTRATISTA PRNCIPAL],Tabla2[[#This Row],[CONTRATISTA PRNCIPAL]]),0)</f>
        <v>9.7087378640776691E-3</v>
      </c>
      <c r="U2189" s="33">
        <f ca="1">IF(((TODAY()-Tabla2[[#This Row],[FECHA NACIMIENTO]])/365)&lt;18,"Corregir", IF(((TODAY()-Tabla2[[#This Row],[FECHA NACIMIENTO]])/365)&gt;80, "Corregir",ROUNDDOWN(((TODAY()-Tabla2[[#This Row],[FECHA NACIMIENTO]])/365),0)))</f>
        <v>38</v>
      </c>
      <c r="V218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189" s="34" t="str">
        <f ca="1">+IF(Tabla2[[#This Row],[Edad]]="Corregir","Corregir","Ok")</f>
        <v>Ok</v>
      </c>
      <c r="X2189" s="10" t="str">
        <f>+IFERROR(VLOOKUP(Tabla2[[#This Row],[DISTRITO SEGÚN DNI]],Hoja1!$A$2:$B$55,2,FALSE),"No")</f>
        <v>No</v>
      </c>
      <c r="Y2189" s="10" t="str">
        <f>IF(OR(LOWER(Tabla2[[#This Row],[GENERO]])="masculino", LOWER(Tabla2[[#This Row],[GENERO]])="femenino"),"OK","Corregir")</f>
        <v>OK</v>
      </c>
      <c r="Z2189" s="10" t="str">
        <f>+IF(Tabla2[[#This Row],[Nro. DNI / CE]]="","Corregir",IF(LEN(Tabla2[[#This Row],[Nro. DNI / CE]])&gt;=8,"OK","Corregir"))</f>
        <v>OK</v>
      </c>
      <c r="AA2189" s="10">
        <f>COUNTIF(Tabla2[APELLIDOS Y NOMBRES],Tabla2[[#This Row],[APELLIDOS Y NOMBRES]])</f>
        <v>1</v>
      </c>
      <c r="AB2189" t="str">
        <f ca="1">+IFERROR(IF(Tabla2[[#This Row],[FECHA CESE/BAJA]]="","No Aplica",IF(AND(MONTH(Tabla2[[#This Row],[FECHA CESE/BAJA]])=MONTH(TODAY()-30),YEAR(Tabla2[[#This Row],[FECHA CESE/BAJA]])=YEAR(TODAY())),MONTH(TODAY()-30)&amp;"-"&amp;YEAR(TODAY()),"Borrar")),"No aplica")</f>
        <v>No Aplica</v>
      </c>
      <c r="AC2189" t="str">
        <f ca="1">+IFERROR(IF(Tabla2[[#This Row],[FECHA INICIO DE LABORES EN OBRA]]="","No Aplica",IF(AND(MONTH(Tabla2[[#This Row],[FECHA INICIO DE LABORES EN OBRA]])=MONTH(TODAY()-30),YEAR(Tabla2[[#This Row],[FECHA INICIO DE LABORES EN OBRA]])=YEAR(TODAY())),MONTH(TODAY()-30)&amp;"-"&amp;YEAR(TODAY()),"No Aplica")),"No Aplica")</f>
        <v>No Aplica</v>
      </c>
    </row>
    <row r="2190" spans="1:29" x14ac:dyDescent="0.25">
      <c r="A2190" s="2">
        <v>20600579054</v>
      </c>
      <c r="B2190" s="3" t="s">
        <v>9668</v>
      </c>
      <c r="C2190" s="3" t="s">
        <v>9668</v>
      </c>
      <c r="D2190" s="3" t="s">
        <v>9801</v>
      </c>
      <c r="E2190" s="3" t="s">
        <v>9802</v>
      </c>
      <c r="F2190" s="36">
        <v>32410</v>
      </c>
      <c r="G2190" s="3">
        <v>2</v>
      </c>
      <c r="H2190" s="3" t="s">
        <v>4579</v>
      </c>
      <c r="I2190" s="3" t="s">
        <v>4424</v>
      </c>
      <c r="J2190" s="3" t="s">
        <v>9803</v>
      </c>
      <c r="K2190" s="3" t="s">
        <v>1136</v>
      </c>
      <c r="L2190" s="8" t="s">
        <v>9813</v>
      </c>
      <c r="M2190" s="5"/>
      <c r="N2190" s="13" t="s">
        <v>1043</v>
      </c>
      <c r="O2190" s="5">
        <v>45117</v>
      </c>
      <c r="P2190" s="8">
        <v>1</v>
      </c>
      <c r="Q2190" s="9">
        <v>4</v>
      </c>
      <c r="R2190" s="9" t="str">
        <f>IFERROR(VLOOKUP(Tabla2[[#This Row],[CONTRATISTA PRNCIPAL]],Hoja1!$L$5:$M$9,2,FALSE),"CJV")</f>
        <v>CJV</v>
      </c>
      <c r="S2190" s="9" t="str">
        <f>IF(Tabla2[[#This Row],[EMPRESA]]=Tabla2[[#This Row],[CONTRATISTA PRNCIPAL]],"Principal","Secundaria")</f>
        <v>Principal</v>
      </c>
      <c r="T2190" s="10">
        <f>IFERROR(1/COUNTIF(Tabla2[CONTRATISTA PRNCIPAL],Tabla2[[#This Row],[CONTRATISTA PRNCIPAL]]),0)</f>
        <v>9.7087378640776691E-3</v>
      </c>
      <c r="U2190" s="33">
        <f ca="1">IF(((TODAY()-Tabla2[[#This Row],[FECHA NACIMIENTO]])/365)&lt;18,"Corregir", IF(((TODAY()-Tabla2[[#This Row],[FECHA NACIMIENTO]])/365)&gt;80, "Corregir",ROUNDDOWN(((TODAY()-Tabla2[[#This Row],[FECHA NACIMIENTO]])/365),0)))</f>
        <v>34</v>
      </c>
      <c r="V219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190" s="34" t="str">
        <f ca="1">+IF(Tabla2[[#This Row],[Edad]]="Corregir","Corregir","Ok")</f>
        <v>Ok</v>
      </c>
      <c r="X2190" s="10" t="str">
        <f>+IFERROR(VLOOKUP(Tabla2[[#This Row],[DISTRITO SEGÚN DNI]],Hoja1!$A$2:$B$55,2,FALSE),"No")</f>
        <v>No</v>
      </c>
      <c r="Y2190" s="10" t="str">
        <f>IF(OR(LOWER(Tabla2[[#This Row],[GENERO]])="masculino", LOWER(Tabla2[[#This Row],[GENERO]])="femenino"),"OK","Corregir")</f>
        <v>OK</v>
      </c>
      <c r="Z2190" s="10" t="str">
        <f>+IF(Tabla2[[#This Row],[Nro. DNI / CE]]="","Corregir",IF(LEN(Tabla2[[#This Row],[Nro. DNI / CE]])&gt;=8,"OK","Corregir"))</f>
        <v>OK</v>
      </c>
      <c r="AA2190" s="10">
        <f>COUNTIF(Tabla2[APELLIDOS Y NOMBRES],Tabla2[[#This Row],[APELLIDOS Y NOMBRES]])</f>
        <v>1</v>
      </c>
      <c r="AB2190" t="str">
        <f ca="1">+IFERROR(IF(Tabla2[[#This Row],[FECHA CESE/BAJA]]="","No Aplica",IF(AND(MONTH(Tabla2[[#This Row],[FECHA CESE/BAJA]])=MONTH(TODAY()-30),YEAR(Tabla2[[#This Row],[FECHA CESE/BAJA]])=YEAR(TODAY())),MONTH(TODAY()-30)&amp;"-"&amp;YEAR(TODAY()),"Borrar")),"No aplica")</f>
        <v>No Aplica</v>
      </c>
      <c r="AC2190" t="str">
        <f ca="1">+IFERROR(IF(Tabla2[[#This Row],[FECHA INICIO DE LABORES EN OBRA]]="","No Aplica",IF(AND(MONTH(Tabla2[[#This Row],[FECHA INICIO DE LABORES EN OBRA]])=MONTH(TODAY()-30),YEAR(Tabla2[[#This Row],[FECHA INICIO DE LABORES EN OBRA]])=YEAR(TODAY())),MONTH(TODAY()-30)&amp;"-"&amp;YEAR(TODAY()),"No Aplica")),"No Aplica")</f>
        <v>No Aplica</v>
      </c>
    </row>
    <row r="2191" spans="1:29" ht="15" customHeight="1" x14ac:dyDescent="0.25">
      <c r="A2191" s="2">
        <v>20600579054</v>
      </c>
      <c r="B2191" s="3" t="s">
        <v>9668</v>
      </c>
      <c r="C2191" s="3" t="s">
        <v>9668</v>
      </c>
      <c r="D2191" s="3" t="s">
        <v>9804</v>
      </c>
      <c r="E2191" s="3" t="s">
        <v>9805</v>
      </c>
      <c r="F2191" s="36">
        <v>34552</v>
      </c>
      <c r="G2191" s="3">
        <v>2</v>
      </c>
      <c r="H2191" s="3" t="s">
        <v>1453</v>
      </c>
      <c r="I2191" s="3" t="s">
        <v>9806</v>
      </c>
      <c r="J2191" s="3" t="s">
        <v>9807</v>
      </c>
      <c r="K2191" s="3" t="s">
        <v>93</v>
      </c>
      <c r="L2191" s="8" t="s">
        <v>9813</v>
      </c>
      <c r="M2191" s="5"/>
      <c r="N2191" s="13" t="s">
        <v>1043</v>
      </c>
      <c r="O2191" s="5">
        <v>45124</v>
      </c>
      <c r="P2191" s="8">
        <v>1</v>
      </c>
      <c r="Q2191" s="9">
        <v>4</v>
      </c>
      <c r="R2191" s="9" t="str">
        <f>IFERROR(VLOOKUP(Tabla2[[#This Row],[CONTRATISTA PRNCIPAL]],Hoja1!$L$5:$M$9,2,FALSE),"CJV")</f>
        <v>CJV</v>
      </c>
      <c r="S2191" s="9" t="str">
        <f>IF(Tabla2[[#This Row],[EMPRESA]]=Tabla2[[#This Row],[CONTRATISTA PRNCIPAL]],"Principal","Secundaria")</f>
        <v>Principal</v>
      </c>
      <c r="T2191" s="10">
        <f>IFERROR(1/COUNTIF(Tabla2[CONTRATISTA PRNCIPAL],Tabla2[[#This Row],[CONTRATISTA PRNCIPAL]]),0)</f>
        <v>9.7087378640776691E-3</v>
      </c>
      <c r="U2191" s="33">
        <f ca="1">IF(((TODAY()-Tabla2[[#This Row],[FECHA NACIMIENTO]])/365)&lt;18,"Corregir", IF(((TODAY()-Tabla2[[#This Row],[FECHA NACIMIENTO]])/365)&gt;80, "Corregir",ROUNDDOWN(((TODAY()-Tabla2[[#This Row],[FECHA NACIMIENTO]])/365),0)))</f>
        <v>29</v>
      </c>
      <c r="V219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191" s="34" t="str">
        <f ca="1">+IF(Tabla2[[#This Row],[Edad]]="Corregir","Corregir","Ok")</f>
        <v>Ok</v>
      </c>
      <c r="X2191" s="10" t="str">
        <f>+IFERROR(VLOOKUP(Tabla2[[#This Row],[DISTRITO SEGÚN DNI]],Hoja1!$A$2:$B$55,2,FALSE),"No")</f>
        <v>ATE</v>
      </c>
      <c r="Y2191" s="10" t="str">
        <f>IF(OR(LOWER(Tabla2[[#This Row],[GENERO]])="masculino", LOWER(Tabla2[[#This Row],[GENERO]])="femenino"),"OK","Corregir")</f>
        <v>OK</v>
      </c>
      <c r="Z2191" s="10" t="str">
        <f>+IF(Tabla2[[#This Row],[Nro. DNI / CE]]="","Corregir",IF(LEN(Tabla2[[#This Row],[Nro. DNI / CE]])&gt;=8,"OK","Corregir"))</f>
        <v>OK</v>
      </c>
      <c r="AA2191" s="10">
        <f>COUNTIF(Tabla2[APELLIDOS Y NOMBRES],Tabla2[[#This Row],[APELLIDOS Y NOMBRES]])</f>
        <v>1</v>
      </c>
      <c r="AB2191" t="str">
        <f ca="1">+IFERROR(IF(Tabla2[[#This Row],[FECHA CESE/BAJA]]="","No Aplica",IF(AND(MONTH(Tabla2[[#This Row],[FECHA CESE/BAJA]])=MONTH(TODAY()-30),YEAR(Tabla2[[#This Row],[FECHA CESE/BAJA]])=YEAR(TODAY())),MONTH(TODAY()-30)&amp;"-"&amp;YEAR(TODAY()),"Borrar")),"No aplica")</f>
        <v>No Aplica</v>
      </c>
      <c r="AC2191" t="str">
        <f ca="1">+IFERROR(IF(Tabla2[[#This Row],[FECHA INICIO DE LABORES EN OBRA]]="","No Aplica",IF(AND(MONTH(Tabla2[[#This Row],[FECHA INICIO DE LABORES EN OBRA]])=MONTH(TODAY()-30),YEAR(Tabla2[[#This Row],[FECHA INICIO DE LABORES EN OBRA]])=YEAR(TODAY())),MONTH(TODAY()-30)&amp;"-"&amp;YEAR(TODAY()),"No Aplica")),"No Aplica")</f>
        <v>No Aplica</v>
      </c>
    </row>
    <row r="2192" spans="1:29" ht="15" customHeight="1" x14ac:dyDescent="0.25">
      <c r="A2192" s="2">
        <v>20600579054</v>
      </c>
      <c r="B2192" s="3" t="s">
        <v>9668</v>
      </c>
      <c r="C2192" s="3" t="s">
        <v>9668</v>
      </c>
      <c r="D2192" s="3" t="s">
        <v>9808</v>
      </c>
      <c r="E2192" s="3" t="s">
        <v>9809</v>
      </c>
      <c r="F2192" s="36">
        <v>32281</v>
      </c>
      <c r="G2192" s="3">
        <v>1</v>
      </c>
      <c r="H2192" s="3" t="s">
        <v>9810</v>
      </c>
      <c r="I2192" s="3" t="s">
        <v>9806</v>
      </c>
      <c r="J2192" s="3" t="s">
        <v>9811</v>
      </c>
      <c r="K2192" s="3" t="s">
        <v>1139</v>
      </c>
      <c r="L2192" s="8" t="s">
        <v>9818</v>
      </c>
      <c r="M2192" s="5"/>
      <c r="N2192" s="13" t="s">
        <v>1043</v>
      </c>
      <c r="O2192" s="5">
        <v>45124</v>
      </c>
      <c r="P2192" s="8">
        <v>1</v>
      </c>
      <c r="Q2192" s="9">
        <v>2</v>
      </c>
      <c r="R2192" s="9" t="str">
        <f>IFERROR(VLOOKUP(Tabla2[[#This Row],[CONTRATISTA PRNCIPAL]],Hoja1!$L$5:$M$9,2,FALSE),"CJV")</f>
        <v>CJV</v>
      </c>
      <c r="S2192" s="9" t="str">
        <f>IF(Tabla2[[#This Row],[EMPRESA]]=Tabla2[[#This Row],[CONTRATISTA PRNCIPAL]],"Principal","Secundaria")</f>
        <v>Principal</v>
      </c>
      <c r="T2192" s="10">
        <f>IFERROR(1/COUNTIF(Tabla2[CONTRATISTA PRNCIPAL],Tabla2[[#This Row],[CONTRATISTA PRNCIPAL]]),0)</f>
        <v>9.7087378640776691E-3</v>
      </c>
      <c r="U2192" s="33">
        <f ca="1">IF(((TODAY()-Tabla2[[#This Row],[FECHA NACIMIENTO]])/365)&lt;18,"Corregir", IF(((TODAY()-Tabla2[[#This Row],[FECHA NACIMIENTO]])/365)&gt;80, "Corregir",ROUNDDOWN(((TODAY()-Tabla2[[#This Row],[FECHA NACIMIENTO]])/365),0)))</f>
        <v>35</v>
      </c>
      <c r="V219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192" s="34" t="str">
        <f ca="1">+IF(Tabla2[[#This Row],[Edad]]="Corregir","Corregir","Ok")</f>
        <v>Ok</v>
      </c>
      <c r="X2192" s="10" t="str">
        <f>+IFERROR(VLOOKUP(Tabla2[[#This Row],[DISTRITO SEGÚN DNI]],Hoja1!$A$2:$B$55,2,FALSE),"No")</f>
        <v>No</v>
      </c>
      <c r="Y2192" s="10" t="str">
        <f>IF(OR(LOWER(Tabla2[[#This Row],[GENERO]])="masculino", LOWER(Tabla2[[#This Row],[GENERO]])="femenino"),"OK","Corregir")</f>
        <v>OK</v>
      </c>
      <c r="Z2192" s="10" t="str">
        <f>+IF(Tabla2[[#This Row],[Nro. DNI / CE]]="","Corregir",IF(LEN(Tabla2[[#This Row],[Nro. DNI / CE]])&gt;=8,"OK","Corregir"))</f>
        <v>OK</v>
      </c>
      <c r="AA2192" s="10">
        <f>COUNTIF(Tabla2[APELLIDOS Y NOMBRES],Tabla2[[#This Row],[APELLIDOS Y NOMBRES]])</f>
        <v>1</v>
      </c>
      <c r="AB2192" t="str">
        <f ca="1">+IFERROR(IF(Tabla2[[#This Row],[FECHA CESE/BAJA]]="","No Aplica",IF(AND(MONTH(Tabla2[[#This Row],[FECHA CESE/BAJA]])=MONTH(TODAY()-30),YEAR(Tabla2[[#This Row],[FECHA CESE/BAJA]])=YEAR(TODAY())),MONTH(TODAY()-30)&amp;"-"&amp;YEAR(TODAY()),"Borrar")),"No aplica")</f>
        <v>No Aplica</v>
      </c>
      <c r="AC2192" t="str">
        <f ca="1">+IFERROR(IF(Tabla2[[#This Row],[FECHA INICIO DE LABORES EN OBRA]]="","No Aplica",IF(AND(MONTH(Tabla2[[#This Row],[FECHA INICIO DE LABORES EN OBRA]])=MONTH(TODAY()-30),YEAR(Tabla2[[#This Row],[FECHA INICIO DE LABORES EN OBRA]])=YEAR(TODAY())),MONTH(TODAY()-30)&amp;"-"&amp;YEAR(TODAY()),"No Aplica")),"No Aplica")</f>
        <v>No Aplica</v>
      </c>
    </row>
    <row r="2193" spans="1:29" ht="15" customHeight="1" x14ac:dyDescent="0.25">
      <c r="A2193" s="2">
        <v>20600579054</v>
      </c>
      <c r="B2193" s="3" t="s">
        <v>9668</v>
      </c>
      <c r="C2193" s="3" t="s">
        <v>9668</v>
      </c>
      <c r="D2193" s="3" t="s">
        <v>11302</v>
      </c>
      <c r="E2193" s="3" t="s">
        <v>11303</v>
      </c>
      <c r="F2193" s="36">
        <v>34599</v>
      </c>
      <c r="G2193" s="3">
        <v>2</v>
      </c>
      <c r="H2193" s="3" t="s">
        <v>4579</v>
      </c>
      <c r="I2193" s="3" t="s">
        <v>4424</v>
      </c>
      <c r="J2193" s="3" t="s">
        <v>11304</v>
      </c>
      <c r="K2193" s="3" t="s">
        <v>1136</v>
      </c>
      <c r="L2193" s="8" t="s">
        <v>9813</v>
      </c>
      <c r="M2193" s="5"/>
      <c r="N2193" s="13" t="s">
        <v>1043</v>
      </c>
      <c r="O2193" s="5">
        <v>45161</v>
      </c>
      <c r="P2193" s="8">
        <v>1</v>
      </c>
      <c r="Q2193" s="9">
        <v>4</v>
      </c>
      <c r="R2193" s="9" t="str">
        <f>IFERROR(VLOOKUP(Tabla2[[#This Row],[CONTRATISTA PRNCIPAL]],Hoja1!$L$5:$M$9,2,FALSE),"CJV")</f>
        <v>CJV</v>
      </c>
      <c r="S2193" s="9" t="str">
        <f>IF(Tabla2[[#This Row],[EMPRESA]]=Tabla2[[#This Row],[CONTRATISTA PRNCIPAL]],"Principal","Secundaria")</f>
        <v>Principal</v>
      </c>
      <c r="T2193" s="10">
        <f>IFERROR(1/COUNTIF(Tabla2[CONTRATISTA PRNCIPAL],Tabla2[[#This Row],[CONTRATISTA PRNCIPAL]]),0)</f>
        <v>9.7087378640776691E-3</v>
      </c>
      <c r="U2193" s="33">
        <f ca="1">IF(((TODAY()-Tabla2[[#This Row],[FECHA NACIMIENTO]])/365)&lt;18,"Corregir", IF(((TODAY()-Tabla2[[#This Row],[FECHA NACIMIENTO]])/365)&gt;80, "Corregir",ROUNDDOWN(((TODAY()-Tabla2[[#This Row],[FECHA NACIMIENTO]])/365),0)))</f>
        <v>28</v>
      </c>
      <c r="V219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193" s="34" t="str">
        <f ca="1">+IF(Tabla2[[#This Row],[Edad]]="Corregir","Corregir","Ok")</f>
        <v>Ok</v>
      </c>
      <c r="X2193" s="10" t="str">
        <f>+IFERROR(VLOOKUP(Tabla2[[#This Row],[DISTRITO SEGÚN DNI]],Hoja1!$A$2:$B$55,2,FALSE),"No")</f>
        <v>No</v>
      </c>
      <c r="Y2193" s="10" t="str">
        <f>IF(OR(LOWER(Tabla2[[#This Row],[GENERO]])="masculino", LOWER(Tabla2[[#This Row],[GENERO]])="femenino"),"OK","Corregir")</f>
        <v>OK</v>
      </c>
      <c r="Z2193" s="10" t="str">
        <f>+IF(Tabla2[[#This Row],[Nro. DNI / CE]]="","Corregir",IF(LEN(Tabla2[[#This Row],[Nro. DNI / CE]])&gt;=8,"OK","Corregir"))</f>
        <v>OK</v>
      </c>
      <c r="AA2193" s="10">
        <f>COUNTIF(Tabla2[APELLIDOS Y NOMBRES],Tabla2[[#This Row],[APELLIDOS Y NOMBRES]])</f>
        <v>1</v>
      </c>
      <c r="AB2193" t="str">
        <f ca="1">+IFERROR(IF(Tabla2[[#This Row],[FECHA CESE/BAJA]]="","No Aplica",IF(AND(MONTH(Tabla2[[#This Row],[FECHA CESE/BAJA]])=MONTH(TODAY()-30),YEAR(Tabla2[[#This Row],[FECHA CESE/BAJA]])=YEAR(TODAY())),MONTH(TODAY()-30)&amp;"-"&amp;YEAR(TODAY()),"Borrar")),"No aplica")</f>
        <v>No Aplica</v>
      </c>
      <c r="AC2193" t="str">
        <f ca="1">+IFERROR(IF(Tabla2[[#This Row],[FECHA INICIO DE LABORES EN OBRA]]="","No Aplica",IF(AND(MONTH(Tabla2[[#This Row],[FECHA INICIO DE LABORES EN OBRA]])=MONTH(TODAY()-30),YEAR(Tabla2[[#This Row],[FECHA INICIO DE LABORES EN OBRA]])=YEAR(TODAY())),MONTH(TODAY()-30)&amp;"-"&amp;YEAR(TODAY()),"No Aplica")),"No Aplica")</f>
        <v>8-2023</v>
      </c>
    </row>
    <row r="2194" spans="1:29" ht="15" customHeight="1" x14ac:dyDescent="0.25">
      <c r="A2194" s="2">
        <v>20600579054</v>
      </c>
      <c r="B2194" s="3" t="s">
        <v>9668</v>
      </c>
      <c r="C2194" s="3" t="s">
        <v>9668</v>
      </c>
      <c r="D2194" s="3" t="s">
        <v>11305</v>
      </c>
      <c r="E2194" s="3" t="s">
        <v>11306</v>
      </c>
      <c r="F2194" s="36">
        <v>29705</v>
      </c>
      <c r="G2194" s="3">
        <v>2</v>
      </c>
      <c r="H2194" s="3" t="s">
        <v>4579</v>
      </c>
      <c r="I2194" s="3" t="s">
        <v>4424</v>
      </c>
      <c r="J2194" s="3" t="s">
        <v>11307</v>
      </c>
      <c r="K2194" s="3" t="s">
        <v>1219</v>
      </c>
      <c r="L2194" s="8" t="s">
        <v>9813</v>
      </c>
      <c r="M2194" s="5"/>
      <c r="N2194" s="13" t="s">
        <v>1043</v>
      </c>
      <c r="O2194" s="5">
        <v>45149</v>
      </c>
      <c r="P2194" s="8">
        <v>1</v>
      </c>
      <c r="Q2194" s="9">
        <v>4</v>
      </c>
      <c r="R2194" s="9" t="str">
        <f>IFERROR(VLOOKUP(Tabla2[[#This Row],[CONTRATISTA PRNCIPAL]],Hoja1!$L$5:$M$9,2,FALSE),"CJV")</f>
        <v>CJV</v>
      </c>
      <c r="S2194" s="9" t="str">
        <f>IF(Tabla2[[#This Row],[EMPRESA]]=Tabla2[[#This Row],[CONTRATISTA PRNCIPAL]],"Principal","Secundaria")</f>
        <v>Principal</v>
      </c>
      <c r="T2194" s="10">
        <f>IFERROR(1/COUNTIF(Tabla2[CONTRATISTA PRNCIPAL],Tabla2[[#This Row],[CONTRATISTA PRNCIPAL]]),0)</f>
        <v>9.7087378640776691E-3</v>
      </c>
      <c r="U2194" s="33">
        <f ca="1">IF(((TODAY()-Tabla2[[#This Row],[FECHA NACIMIENTO]])/365)&lt;18,"Corregir", IF(((TODAY()-Tabla2[[#This Row],[FECHA NACIMIENTO]])/365)&gt;80, "Corregir",ROUNDDOWN(((TODAY()-Tabla2[[#This Row],[FECHA NACIMIENTO]])/365),0)))</f>
        <v>42</v>
      </c>
      <c r="V219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194" s="34" t="str">
        <f ca="1">+IF(Tabla2[[#This Row],[Edad]]="Corregir","Corregir","Ok")</f>
        <v>Ok</v>
      </c>
      <c r="X2194" s="10" t="str">
        <f>+IFERROR(VLOOKUP(Tabla2[[#This Row],[DISTRITO SEGÚN DNI]],Hoja1!$A$2:$B$55,2,FALSE),"No")</f>
        <v>No</v>
      </c>
      <c r="Y2194" s="10" t="str">
        <f>IF(OR(LOWER(Tabla2[[#This Row],[GENERO]])="masculino", LOWER(Tabla2[[#This Row],[GENERO]])="femenino"),"OK","Corregir")</f>
        <v>OK</v>
      </c>
      <c r="Z2194" s="10" t="str">
        <f>+IF(Tabla2[[#This Row],[Nro. DNI / CE]]="","Corregir",IF(LEN(Tabla2[[#This Row],[Nro. DNI / CE]])&gt;=8,"OK","Corregir"))</f>
        <v>OK</v>
      </c>
      <c r="AA2194" s="10">
        <f>COUNTIF(Tabla2[APELLIDOS Y NOMBRES],Tabla2[[#This Row],[APELLIDOS Y NOMBRES]])</f>
        <v>1</v>
      </c>
      <c r="AB2194" t="str">
        <f ca="1">+IFERROR(IF(Tabla2[[#This Row],[FECHA CESE/BAJA]]="","No Aplica",IF(AND(MONTH(Tabla2[[#This Row],[FECHA CESE/BAJA]])=MONTH(TODAY()-30),YEAR(Tabla2[[#This Row],[FECHA CESE/BAJA]])=YEAR(TODAY())),MONTH(TODAY()-30)&amp;"-"&amp;YEAR(TODAY()),"Borrar")),"No aplica")</f>
        <v>No Aplica</v>
      </c>
      <c r="AC2194" t="str">
        <f ca="1">+IFERROR(IF(Tabla2[[#This Row],[FECHA INICIO DE LABORES EN OBRA]]="","No Aplica",IF(AND(MONTH(Tabla2[[#This Row],[FECHA INICIO DE LABORES EN OBRA]])=MONTH(TODAY()-30),YEAR(Tabla2[[#This Row],[FECHA INICIO DE LABORES EN OBRA]])=YEAR(TODAY())),MONTH(TODAY()-30)&amp;"-"&amp;YEAR(TODAY()),"No Aplica")),"No Aplica")</f>
        <v>8-2023</v>
      </c>
    </row>
    <row r="2195" spans="1:29" ht="15" customHeight="1" x14ac:dyDescent="0.25">
      <c r="A2195" s="2">
        <v>20419278875</v>
      </c>
      <c r="B2195" s="3" t="s">
        <v>51</v>
      </c>
      <c r="C2195" s="3" t="s">
        <v>51</v>
      </c>
      <c r="D2195" s="3" t="s">
        <v>6063</v>
      </c>
      <c r="E2195" s="3" t="s">
        <v>6064</v>
      </c>
      <c r="F2195" s="36">
        <v>32580</v>
      </c>
      <c r="G2195" s="3">
        <v>2</v>
      </c>
      <c r="H2195" s="3" t="s">
        <v>1825</v>
      </c>
      <c r="I2195" s="3" t="s">
        <v>9405</v>
      </c>
      <c r="J2195" s="3" t="s">
        <v>9406</v>
      </c>
      <c r="K2195" s="3" t="s">
        <v>1136</v>
      </c>
      <c r="L2195" s="8" t="s">
        <v>9813</v>
      </c>
      <c r="M2195" s="5"/>
      <c r="N2195" s="13" t="s">
        <v>1043</v>
      </c>
      <c r="O2195" s="5">
        <v>45026</v>
      </c>
      <c r="P2195" s="8">
        <v>1</v>
      </c>
      <c r="Q2195" s="9">
        <v>1</v>
      </c>
      <c r="R2195" s="9" t="str">
        <f>IFERROR(VLOOKUP(Tabla2[[#This Row],[CONTRATISTA PRNCIPAL]],Hoja1!$L$5:$M$9,2,FALSE),"CJV")</f>
        <v>CJV</v>
      </c>
      <c r="S2195" s="9" t="str">
        <f>IF(Tabla2[[#This Row],[EMPRESA]]=Tabla2[[#This Row],[CONTRATISTA PRNCIPAL]],"Principal","Secundaria")</f>
        <v>Principal</v>
      </c>
      <c r="T2195" s="10">
        <f>IFERROR(1/COUNTIF(Tabla2[CONTRATISTA PRNCIPAL],Tabla2[[#This Row],[CONTRATISTA PRNCIPAL]]),0)</f>
        <v>2.5000000000000001E-2</v>
      </c>
      <c r="U2195" s="33">
        <f ca="1">IF(((TODAY()-Tabla2[[#This Row],[FECHA NACIMIENTO]])/365)&lt;18,"Corregir", IF(((TODAY()-Tabla2[[#This Row],[FECHA NACIMIENTO]])/365)&gt;80, "Corregir",ROUNDDOWN(((TODAY()-Tabla2[[#This Row],[FECHA NACIMIENTO]])/365),0)))</f>
        <v>34</v>
      </c>
      <c r="V219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195" s="34" t="str">
        <f ca="1">+IF(Tabla2[[#This Row],[Edad]]="Corregir","Corregir","Ok")</f>
        <v>Ok</v>
      </c>
      <c r="X2195" s="10" t="str">
        <f>+IFERROR(VLOOKUP(Tabla2[[#This Row],[DISTRITO SEGÚN DNI]],Hoja1!$A$2:$B$55,2,FALSE),"No")</f>
        <v>No</v>
      </c>
      <c r="Y2195" s="10" t="str">
        <f>IF(OR(LOWER(Tabla2[[#This Row],[GENERO]])="masculino", LOWER(Tabla2[[#This Row],[GENERO]])="femenino"),"OK","Corregir")</f>
        <v>OK</v>
      </c>
      <c r="Z2195" s="10" t="str">
        <f>+IF(Tabla2[[#This Row],[Nro. DNI / CE]]="","Corregir",IF(LEN(Tabla2[[#This Row],[Nro. DNI / CE]])&gt;=8,"OK","Corregir"))</f>
        <v>OK</v>
      </c>
      <c r="AA2195" s="10">
        <f>COUNTIF(Tabla2[APELLIDOS Y NOMBRES],Tabla2[[#This Row],[APELLIDOS Y NOMBRES]])</f>
        <v>1</v>
      </c>
      <c r="AB2195" t="str">
        <f ca="1">+IFERROR(IF(Tabla2[[#This Row],[FECHA CESE/BAJA]]="","No Aplica",IF(AND(MONTH(Tabla2[[#This Row],[FECHA CESE/BAJA]])=MONTH(TODAY()-30),YEAR(Tabla2[[#This Row],[FECHA CESE/BAJA]])=YEAR(TODAY())),MONTH(TODAY()-30)&amp;"-"&amp;YEAR(TODAY()),"Borrar")),"No aplica")</f>
        <v>No Aplica</v>
      </c>
      <c r="AC2195" t="str">
        <f ca="1">+IFERROR(IF(Tabla2[[#This Row],[FECHA INICIO DE LABORES EN OBRA]]="","No Aplica",IF(AND(MONTH(Tabla2[[#This Row],[FECHA INICIO DE LABORES EN OBRA]])=MONTH(TODAY()-30),YEAR(Tabla2[[#This Row],[FECHA INICIO DE LABORES EN OBRA]])=YEAR(TODAY())),MONTH(TODAY()-30)&amp;"-"&amp;YEAR(TODAY()),"No Aplica")),"No Aplica")</f>
        <v>No Aplica</v>
      </c>
    </row>
    <row r="2196" spans="1:29" ht="15" customHeight="1" x14ac:dyDescent="0.25">
      <c r="A2196" s="2">
        <v>20419278875</v>
      </c>
      <c r="B2196" s="3" t="s">
        <v>51</v>
      </c>
      <c r="C2196" s="3" t="s">
        <v>51</v>
      </c>
      <c r="D2196" s="3" t="s">
        <v>6065</v>
      </c>
      <c r="E2196" s="3" t="s">
        <v>6066</v>
      </c>
      <c r="F2196" s="36">
        <v>25070</v>
      </c>
      <c r="G2196" s="3">
        <v>2</v>
      </c>
      <c r="H2196" s="3" t="s">
        <v>1825</v>
      </c>
      <c r="I2196" s="3" t="s">
        <v>13384</v>
      </c>
      <c r="J2196" s="3" t="s">
        <v>9407</v>
      </c>
      <c r="K2196" s="3" t="s">
        <v>1200</v>
      </c>
      <c r="L2196" s="8" t="s">
        <v>9813</v>
      </c>
      <c r="M2196" s="5"/>
      <c r="N2196" s="13" t="s">
        <v>1043</v>
      </c>
      <c r="O2196" s="5">
        <v>44873</v>
      </c>
      <c r="P2196" s="8">
        <v>1</v>
      </c>
      <c r="Q2196" s="9">
        <v>1</v>
      </c>
      <c r="R2196" s="9" t="str">
        <f>IFERROR(VLOOKUP(Tabla2[[#This Row],[CONTRATISTA PRNCIPAL]],Hoja1!$L$5:$M$9,2,FALSE),"CJV")</f>
        <v>CJV</v>
      </c>
      <c r="S2196" s="9" t="str">
        <f>IF(Tabla2[[#This Row],[EMPRESA]]=Tabla2[[#This Row],[CONTRATISTA PRNCIPAL]],"Principal","Secundaria")</f>
        <v>Principal</v>
      </c>
      <c r="T2196" s="10">
        <f>IFERROR(1/COUNTIF(Tabla2[CONTRATISTA PRNCIPAL],Tabla2[[#This Row],[CONTRATISTA PRNCIPAL]]),0)</f>
        <v>2.5000000000000001E-2</v>
      </c>
      <c r="U2196" s="33">
        <f ca="1">IF(((TODAY()-Tabla2[[#This Row],[FECHA NACIMIENTO]])/365)&lt;18,"Corregir", IF(((TODAY()-Tabla2[[#This Row],[FECHA NACIMIENTO]])/365)&gt;80, "Corregir",ROUNDDOWN(((TODAY()-Tabla2[[#This Row],[FECHA NACIMIENTO]])/365),0)))</f>
        <v>55</v>
      </c>
      <c r="V219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196" s="34" t="str">
        <f ca="1">+IF(Tabla2[[#This Row],[Edad]]="Corregir","Corregir","Ok")</f>
        <v>Ok</v>
      </c>
      <c r="X2196" s="10" t="str">
        <f>+IFERROR(VLOOKUP(Tabla2[[#This Row],[DISTRITO SEGÚN DNI]],Hoja1!$A$2:$B$55,2,FALSE),"No")</f>
        <v>No</v>
      </c>
      <c r="Y2196" s="10" t="str">
        <f>IF(OR(LOWER(Tabla2[[#This Row],[GENERO]])="masculino", LOWER(Tabla2[[#This Row],[GENERO]])="femenino"),"OK","Corregir")</f>
        <v>OK</v>
      </c>
      <c r="Z2196" s="10" t="str">
        <f>+IF(Tabla2[[#This Row],[Nro. DNI / CE]]="","Corregir",IF(LEN(Tabla2[[#This Row],[Nro. DNI / CE]])&gt;=8,"OK","Corregir"))</f>
        <v>OK</v>
      </c>
      <c r="AA2196" s="10">
        <f>COUNTIF(Tabla2[APELLIDOS Y NOMBRES],Tabla2[[#This Row],[APELLIDOS Y NOMBRES]])</f>
        <v>1</v>
      </c>
      <c r="AB2196" t="str">
        <f ca="1">+IFERROR(IF(Tabla2[[#This Row],[FECHA CESE/BAJA]]="","No Aplica",IF(AND(MONTH(Tabla2[[#This Row],[FECHA CESE/BAJA]])=MONTH(TODAY()-30),YEAR(Tabla2[[#This Row],[FECHA CESE/BAJA]])=YEAR(TODAY())),MONTH(TODAY()-30)&amp;"-"&amp;YEAR(TODAY()),"Borrar")),"No aplica")</f>
        <v>No Aplica</v>
      </c>
      <c r="AC2196" t="str">
        <f ca="1">+IFERROR(IF(Tabla2[[#This Row],[FECHA INICIO DE LABORES EN OBRA]]="","No Aplica",IF(AND(MONTH(Tabla2[[#This Row],[FECHA INICIO DE LABORES EN OBRA]])=MONTH(TODAY()-30),YEAR(Tabla2[[#This Row],[FECHA INICIO DE LABORES EN OBRA]])=YEAR(TODAY())),MONTH(TODAY()-30)&amp;"-"&amp;YEAR(TODAY()),"No Aplica")),"No Aplica")</f>
        <v>No Aplica</v>
      </c>
    </row>
    <row r="2197" spans="1:29" ht="15" customHeight="1" x14ac:dyDescent="0.25">
      <c r="A2197" s="2">
        <v>20419278875</v>
      </c>
      <c r="B2197" s="3" t="s">
        <v>51</v>
      </c>
      <c r="C2197" s="3" t="s">
        <v>51</v>
      </c>
      <c r="D2197" s="3">
        <v>25713914</v>
      </c>
      <c r="E2197" s="3" t="s">
        <v>782</v>
      </c>
      <c r="F2197" s="36">
        <v>26045</v>
      </c>
      <c r="G2197" s="3">
        <v>2</v>
      </c>
      <c r="H2197" s="3" t="s">
        <v>1825</v>
      </c>
      <c r="I2197" s="3" t="s">
        <v>9405</v>
      </c>
      <c r="J2197" s="3" t="s">
        <v>9408</v>
      </c>
      <c r="K2197" s="3" t="s">
        <v>34</v>
      </c>
      <c r="L2197" s="8" t="s">
        <v>9813</v>
      </c>
      <c r="M2197" s="5"/>
      <c r="N2197" s="13" t="s">
        <v>1043</v>
      </c>
      <c r="O2197" s="5">
        <v>44895</v>
      </c>
      <c r="P2197" s="8">
        <v>1</v>
      </c>
      <c r="Q2197" s="9">
        <v>1</v>
      </c>
      <c r="R2197" s="9" t="str">
        <f>IFERROR(VLOOKUP(Tabla2[[#This Row],[CONTRATISTA PRNCIPAL]],Hoja1!$L$5:$M$9,2,FALSE),"CJV")</f>
        <v>CJV</v>
      </c>
      <c r="S2197" s="9" t="str">
        <f>IF(Tabla2[[#This Row],[EMPRESA]]=Tabla2[[#This Row],[CONTRATISTA PRNCIPAL]],"Principal","Secundaria")</f>
        <v>Principal</v>
      </c>
      <c r="T2197" s="10">
        <f>IFERROR(1/COUNTIF(Tabla2[CONTRATISTA PRNCIPAL],Tabla2[[#This Row],[CONTRATISTA PRNCIPAL]]),0)</f>
        <v>2.5000000000000001E-2</v>
      </c>
      <c r="U2197" s="33">
        <f ca="1">IF(((TODAY()-Tabla2[[#This Row],[FECHA NACIMIENTO]])/365)&lt;18,"Corregir", IF(((TODAY()-Tabla2[[#This Row],[FECHA NACIMIENTO]])/365)&gt;80, "Corregir",ROUNDDOWN(((TODAY()-Tabla2[[#This Row],[FECHA NACIMIENTO]])/365),0)))</f>
        <v>52</v>
      </c>
      <c r="V219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197" s="34" t="str">
        <f ca="1">+IF(Tabla2[[#This Row],[Edad]]="Corregir","Corregir","Ok")</f>
        <v>Ok</v>
      </c>
      <c r="X2197" s="10" t="str">
        <f>+IFERROR(VLOOKUP(Tabla2[[#This Row],[DISTRITO SEGÚN DNI]],Hoja1!$A$2:$B$55,2,FALSE),"No")</f>
        <v>CALLAO</v>
      </c>
      <c r="Y2197" s="10" t="str">
        <f>IF(OR(LOWER(Tabla2[[#This Row],[GENERO]])="masculino", LOWER(Tabla2[[#This Row],[GENERO]])="femenino"),"OK","Corregir")</f>
        <v>OK</v>
      </c>
      <c r="Z2197" s="10" t="str">
        <f>+IF(Tabla2[[#This Row],[Nro. DNI / CE]]="","Corregir",IF(LEN(Tabla2[[#This Row],[Nro. DNI / CE]])&gt;=8,"OK","Corregir"))</f>
        <v>OK</v>
      </c>
      <c r="AA2197" s="10">
        <f>COUNTIF(Tabla2[APELLIDOS Y NOMBRES],Tabla2[[#This Row],[APELLIDOS Y NOMBRES]])</f>
        <v>1</v>
      </c>
      <c r="AB2197" t="str">
        <f ca="1">+IFERROR(IF(Tabla2[[#This Row],[FECHA CESE/BAJA]]="","No Aplica",IF(AND(MONTH(Tabla2[[#This Row],[FECHA CESE/BAJA]])=MONTH(TODAY()-30),YEAR(Tabla2[[#This Row],[FECHA CESE/BAJA]])=YEAR(TODAY())),MONTH(TODAY()-30)&amp;"-"&amp;YEAR(TODAY()),"Borrar")),"No aplica")</f>
        <v>No Aplica</v>
      </c>
      <c r="AC2197" t="str">
        <f ca="1">+IFERROR(IF(Tabla2[[#This Row],[FECHA INICIO DE LABORES EN OBRA]]="","No Aplica",IF(AND(MONTH(Tabla2[[#This Row],[FECHA INICIO DE LABORES EN OBRA]])=MONTH(TODAY()-30),YEAR(Tabla2[[#This Row],[FECHA INICIO DE LABORES EN OBRA]])=YEAR(TODAY())),MONTH(TODAY()-30)&amp;"-"&amp;YEAR(TODAY()),"No Aplica")),"No Aplica")</f>
        <v>No Aplica</v>
      </c>
    </row>
    <row r="2198" spans="1:29" ht="15" customHeight="1" x14ac:dyDescent="0.25">
      <c r="A2198" s="2">
        <v>20419278875</v>
      </c>
      <c r="B2198" s="3" t="s">
        <v>51</v>
      </c>
      <c r="C2198" s="3" t="s">
        <v>51</v>
      </c>
      <c r="D2198" s="3" t="s">
        <v>11308</v>
      </c>
      <c r="E2198" s="3" t="s">
        <v>11309</v>
      </c>
      <c r="F2198" s="36">
        <v>32928</v>
      </c>
      <c r="G2198" s="3">
        <v>2</v>
      </c>
      <c r="H2198" s="3" t="s">
        <v>1825</v>
      </c>
      <c r="I2198" s="3" t="s">
        <v>9405</v>
      </c>
      <c r="J2198" s="3" t="s">
        <v>11310</v>
      </c>
      <c r="K2198" s="3" t="s">
        <v>35</v>
      </c>
      <c r="L2198" s="8" t="s">
        <v>9813</v>
      </c>
      <c r="M2198" s="5"/>
      <c r="N2198" s="13" t="s">
        <v>1043</v>
      </c>
      <c r="O2198" s="5">
        <v>45078</v>
      </c>
      <c r="P2198" s="8">
        <v>1</v>
      </c>
      <c r="Q2198" s="9">
        <v>1</v>
      </c>
      <c r="R2198" s="9" t="str">
        <f>IFERROR(VLOOKUP(Tabla2[[#This Row],[CONTRATISTA PRNCIPAL]],Hoja1!$L$5:$M$9,2,FALSE),"CJV")</f>
        <v>CJV</v>
      </c>
      <c r="S2198" s="9" t="str">
        <f>IF(Tabla2[[#This Row],[EMPRESA]]=Tabla2[[#This Row],[CONTRATISTA PRNCIPAL]],"Principal","Secundaria")</f>
        <v>Principal</v>
      </c>
      <c r="T2198" s="10">
        <f>IFERROR(1/COUNTIF(Tabla2[CONTRATISTA PRNCIPAL],Tabla2[[#This Row],[CONTRATISTA PRNCIPAL]]),0)</f>
        <v>2.5000000000000001E-2</v>
      </c>
      <c r="U2198" s="33">
        <f ca="1">IF(((TODAY()-Tabla2[[#This Row],[FECHA NACIMIENTO]])/365)&lt;18,"Corregir", IF(((TODAY()-Tabla2[[#This Row],[FECHA NACIMIENTO]])/365)&gt;80, "Corregir",ROUNDDOWN(((TODAY()-Tabla2[[#This Row],[FECHA NACIMIENTO]])/365),0)))</f>
        <v>33</v>
      </c>
      <c r="V219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198" s="34" t="str">
        <f ca="1">+IF(Tabla2[[#This Row],[Edad]]="Corregir","Corregir","Ok")</f>
        <v>Ok</v>
      </c>
      <c r="X2198" s="10" t="str">
        <f>+IFERROR(VLOOKUP(Tabla2[[#This Row],[DISTRITO SEGÚN DNI]],Hoja1!$A$2:$B$55,2,FALSE),"No")</f>
        <v>EL AGUSTINO</v>
      </c>
      <c r="Y2198" s="10" t="str">
        <f>IF(OR(LOWER(Tabla2[[#This Row],[GENERO]])="masculino", LOWER(Tabla2[[#This Row],[GENERO]])="femenino"),"OK","Corregir")</f>
        <v>OK</v>
      </c>
      <c r="Z2198" s="10" t="str">
        <f>+IF(Tabla2[[#This Row],[Nro. DNI / CE]]="","Corregir",IF(LEN(Tabla2[[#This Row],[Nro. DNI / CE]])&gt;=8,"OK","Corregir"))</f>
        <v>OK</v>
      </c>
      <c r="AA2198" s="10">
        <f>COUNTIF(Tabla2[APELLIDOS Y NOMBRES],Tabla2[[#This Row],[APELLIDOS Y NOMBRES]])</f>
        <v>1</v>
      </c>
      <c r="AB2198" t="str">
        <f ca="1">+IFERROR(IF(Tabla2[[#This Row],[FECHA CESE/BAJA]]="","No Aplica",IF(AND(MONTH(Tabla2[[#This Row],[FECHA CESE/BAJA]])=MONTH(TODAY()-30),YEAR(Tabla2[[#This Row],[FECHA CESE/BAJA]])=YEAR(TODAY())),MONTH(TODAY()-30)&amp;"-"&amp;YEAR(TODAY()),"Borrar")),"No aplica")</f>
        <v>No Aplica</v>
      </c>
      <c r="AC2198" t="str">
        <f ca="1">+IFERROR(IF(Tabla2[[#This Row],[FECHA INICIO DE LABORES EN OBRA]]="","No Aplica",IF(AND(MONTH(Tabla2[[#This Row],[FECHA INICIO DE LABORES EN OBRA]])=MONTH(TODAY()-30),YEAR(Tabla2[[#This Row],[FECHA INICIO DE LABORES EN OBRA]])=YEAR(TODAY())),MONTH(TODAY()-30)&amp;"-"&amp;YEAR(TODAY()),"No Aplica")),"No Aplica")</f>
        <v>No Aplica</v>
      </c>
    </row>
    <row r="2199" spans="1:29" ht="15" customHeight="1" x14ac:dyDescent="0.25">
      <c r="A2199" s="2">
        <v>20419278875</v>
      </c>
      <c r="B2199" s="3" t="s">
        <v>51</v>
      </c>
      <c r="C2199" s="3" t="s">
        <v>51</v>
      </c>
      <c r="D2199" s="3">
        <v>43409058</v>
      </c>
      <c r="E2199" s="3" t="s">
        <v>11311</v>
      </c>
      <c r="F2199" s="36">
        <v>31432</v>
      </c>
      <c r="G2199" s="3">
        <v>2</v>
      </c>
      <c r="H2199" s="3" t="s">
        <v>1825</v>
      </c>
      <c r="I2199" s="3" t="s">
        <v>9405</v>
      </c>
      <c r="J2199" s="3" t="s">
        <v>9408</v>
      </c>
      <c r="K2199" s="3" t="s">
        <v>34</v>
      </c>
      <c r="L2199" s="8" t="s">
        <v>9813</v>
      </c>
      <c r="M2199" s="5"/>
      <c r="N2199" s="13" t="s">
        <v>1043</v>
      </c>
      <c r="O2199" s="5">
        <v>45078</v>
      </c>
      <c r="P2199" s="8">
        <v>1</v>
      </c>
      <c r="Q2199" s="9">
        <v>1</v>
      </c>
      <c r="R2199" s="9" t="str">
        <f>IFERROR(VLOOKUP(Tabla2[[#This Row],[CONTRATISTA PRNCIPAL]],Hoja1!$L$5:$M$9,2,FALSE),"CJV")</f>
        <v>CJV</v>
      </c>
      <c r="S2199" s="9" t="str">
        <f>IF(Tabla2[[#This Row],[EMPRESA]]=Tabla2[[#This Row],[CONTRATISTA PRNCIPAL]],"Principal","Secundaria")</f>
        <v>Principal</v>
      </c>
      <c r="T2199" s="10">
        <f>IFERROR(1/COUNTIF(Tabla2[CONTRATISTA PRNCIPAL],Tabla2[[#This Row],[CONTRATISTA PRNCIPAL]]),0)</f>
        <v>2.5000000000000001E-2</v>
      </c>
      <c r="U2199" s="33">
        <f ca="1">IF(((TODAY()-Tabla2[[#This Row],[FECHA NACIMIENTO]])/365)&lt;18,"Corregir", IF(((TODAY()-Tabla2[[#This Row],[FECHA NACIMIENTO]])/365)&gt;80, "Corregir",ROUNDDOWN(((TODAY()-Tabla2[[#This Row],[FECHA NACIMIENTO]])/365),0)))</f>
        <v>37</v>
      </c>
      <c r="V219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199" s="34" t="str">
        <f ca="1">+IF(Tabla2[[#This Row],[Edad]]="Corregir","Corregir","Ok")</f>
        <v>Ok</v>
      </c>
      <c r="X2199" s="10" t="str">
        <f>+IFERROR(VLOOKUP(Tabla2[[#This Row],[DISTRITO SEGÚN DNI]],Hoja1!$A$2:$B$55,2,FALSE),"No")</f>
        <v>CALLAO</v>
      </c>
      <c r="Y2199" s="10" t="str">
        <f>IF(OR(LOWER(Tabla2[[#This Row],[GENERO]])="masculino", LOWER(Tabla2[[#This Row],[GENERO]])="femenino"),"OK","Corregir")</f>
        <v>OK</v>
      </c>
      <c r="Z2199" s="10" t="str">
        <f>+IF(Tabla2[[#This Row],[Nro. DNI / CE]]="","Corregir",IF(LEN(Tabla2[[#This Row],[Nro. DNI / CE]])&gt;=8,"OK","Corregir"))</f>
        <v>OK</v>
      </c>
      <c r="AA2199" s="10">
        <f>COUNTIF(Tabla2[APELLIDOS Y NOMBRES],Tabla2[[#This Row],[APELLIDOS Y NOMBRES]])</f>
        <v>1</v>
      </c>
      <c r="AB2199" t="str">
        <f ca="1">+IFERROR(IF(Tabla2[[#This Row],[FECHA CESE/BAJA]]="","No Aplica",IF(AND(MONTH(Tabla2[[#This Row],[FECHA CESE/BAJA]])=MONTH(TODAY()-30),YEAR(Tabla2[[#This Row],[FECHA CESE/BAJA]])=YEAR(TODAY())),MONTH(TODAY()-30)&amp;"-"&amp;YEAR(TODAY()),"Borrar")),"No aplica")</f>
        <v>No Aplica</v>
      </c>
      <c r="AC2199" t="str">
        <f ca="1">+IFERROR(IF(Tabla2[[#This Row],[FECHA INICIO DE LABORES EN OBRA]]="","No Aplica",IF(AND(MONTH(Tabla2[[#This Row],[FECHA INICIO DE LABORES EN OBRA]])=MONTH(TODAY()-30),YEAR(Tabla2[[#This Row],[FECHA INICIO DE LABORES EN OBRA]])=YEAR(TODAY())),MONTH(TODAY()-30)&amp;"-"&amp;YEAR(TODAY()),"No Aplica")),"No Aplica")</f>
        <v>No Aplica</v>
      </c>
    </row>
    <row r="2200" spans="1:29" ht="15" customHeight="1" x14ac:dyDescent="0.25">
      <c r="A2200" s="2">
        <v>20419278875</v>
      </c>
      <c r="B2200" s="3" t="s">
        <v>51</v>
      </c>
      <c r="C2200" s="3" t="s">
        <v>51</v>
      </c>
      <c r="D2200" s="3" t="s">
        <v>11315</v>
      </c>
      <c r="E2200" s="3" t="s">
        <v>11316</v>
      </c>
      <c r="F2200" s="36">
        <v>26076</v>
      </c>
      <c r="G2200" s="3">
        <v>2</v>
      </c>
      <c r="H2200" s="3" t="s">
        <v>1825</v>
      </c>
      <c r="I2200" s="3" t="s">
        <v>9405</v>
      </c>
      <c r="J2200" s="3" t="s">
        <v>11317</v>
      </c>
      <c r="K2200" s="3" t="s">
        <v>34</v>
      </c>
      <c r="L2200" s="8" t="s">
        <v>9813</v>
      </c>
      <c r="M2200" s="5"/>
      <c r="N2200" s="13" t="s">
        <v>1043</v>
      </c>
      <c r="O2200" s="5">
        <v>45078</v>
      </c>
      <c r="P2200" s="8">
        <v>1</v>
      </c>
      <c r="Q2200" s="9">
        <v>1</v>
      </c>
      <c r="R2200" s="9" t="str">
        <f>IFERROR(VLOOKUP(Tabla2[[#This Row],[CONTRATISTA PRNCIPAL]],Hoja1!$L$5:$M$9,2,FALSE),"CJV")</f>
        <v>CJV</v>
      </c>
      <c r="S2200" s="9" t="str">
        <f>IF(Tabla2[[#This Row],[EMPRESA]]=Tabla2[[#This Row],[CONTRATISTA PRNCIPAL]],"Principal","Secundaria")</f>
        <v>Principal</v>
      </c>
      <c r="T2200" s="10">
        <f>IFERROR(1/COUNTIF(Tabla2[CONTRATISTA PRNCIPAL],Tabla2[[#This Row],[CONTRATISTA PRNCIPAL]]),0)</f>
        <v>2.5000000000000001E-2</v>
      </c>
      <c r="U2200" s="33">
        <f ca="1">IF(((TODAY()-Tabla2[[#This Row],[FECHA NACIMIENTO]])/365)&lt;18,"Corregir", IF(((TODAY()-Tabla2[[#This Row],[FECHA NACIMIENTO]])/365)&gt;80, "Corregir",ROUNDDOWN(((TODAY()-Tabla2[[#This Row],[FECHA NACIMIENTO]])/365),0)))</f>
        <v>52</v>
      </c>
      <c r="V220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200" s="34" t="str">
        <f ca="1">+IF(Tabla2[[#This Row],[Edad]]="Corregir","Corregir","Ok")</f>
        <v>Ok</v>
      </c>
      <c r="X2200" s="10" t="str">
        <f>+IFERROR(VLOOKUP(Tabla2[[#This Row],[DISTRITO SEGÚN DNI]],Hoja1!$A$2:$B$55,2,FALSE),"No")</f>
        <v>CALLAO</v>
      </c>
      <c r="Y2200" s="10" t="str">
        <f>IF(OR(LOWER(Tabla2[[#This Row],[GENERO]])="masculino", LOWER(Tabla2[[#This Row],[GENERO]])="femenino"),"OK","Corregir")</f>
        <v>OK</v>
      </c>
      <c r="Z2200" s="10" t="str">
        <f>+IF(Tabla2[[#This Row],[Nro. DNI / CE]]="","Corregir",IF(LEN(Tabla2[[#This Row],[Nro. DNI / CE]])&gt;=8,"OK","Corregir"))</f>
        <v>OK</v>
      </c>
      <c r="AA2200" s="10">
        <f>COUNTIF(Tabla2[APELLIDOS Y NOMBRES],Tabla2[[#This Row],[APELLIDOS Y NOMBRES]])</f>
        <v>1</v>
      </c>
      <c r="AB2200" t="str">
        <f ca="1">+IFERROR(IF(Tabla2[[#This Row],[FECHA CESE/BAJA]]="","No Aplica",IF(AND(MONTH(Tabla2[[#This Row],[FECHA CESE/BAJA]])=MONTH(TODAY()-30),YEAR(Tabla2[[#This Row],[FECHA CESE/BAJA]])=YEAR(TODAY())),MONTH(TODAY()-30)&amp;"-"&amp;YEAR(TODAY()),"Borrar")),"No aplica")</f>
        <v>No Aplica</v>
      </c>
      <c r="AC2200" t="str">
        <f ca="1">+IFERROR(IF(Tabla2[[#This Row],[FECHA INICIO DE LABORES EN OBRA]]="","No Aplica",IF(AND(MONTH(Tabla2[[#This Row],[FECHA INICIO DE LABORES EN OBRA]])=MONTH(TODAY()-30),YEAR(Tabla2[[#This Row],[FECHA INICIO DE LABORES EN OBRA]])=YEAR(TODAY())),MONTH(TODAY()-30)&amp;"-"&amp;YEAR(TODAY()),"No Aplica")),"No Aplica")</f>
        <v>No Aplica</v>
      </c>
    </row>
    <row r="2201" spans="1:29" ht="15" customHeight="1" x14ac:dyDescent="0.25">
      <c r="A2201" s="2">
        <v>20419278875</v>
      </c>
      <c r="B2201" s="3" t="s">
        <v>51</v>
      </c>
      <c r="C2201" s="3" t="s">
        <v>51</v>
      </c>
      <c r="D2201" s="3">
        <v>10173358</v>
      </c>
      <c r="E2201" s="3" t="s">
        <v>11318</v>
      </c>
      <c r="F2201" s="36">
        <v>27531</v>
      </c>
      <c r="G2201" s="3">
        <v>2</v>
      </c>
      <c r="H2201" s="3" t="s">
        <v>1825</v>
      </c>
      <c r="I2201" s="3" t="s">
        <v>9405</v>
      </c>
      <c r="J2201" s="3" t="s">
        <v>11319</v>
      </c>
      <c r="K2201" s="3" t="s">
        <v>1200</v>
      </c>
      <c r="L2201" s="8" t="s">
        <v>9813</v>
      </c>
      <c r="M2201" s="5"/>
      <c r="N2201" s="13" t="s">
        <v>1043</v>
      </c>
      <c r="O2201" s="5">
        <v>45078</v>
      </c>
      <c r="P2201" s="8">
        <v>1</v>
      </c>
      <c r="Q2201" s="9">
        <v>1</v>
      </c>
      <c r="R2201" s="9" t="str">
        <f>IFERROR(VLOOKUP(Tabla2[[#This Row],[CONTRATISTA PRNCIPAL]],Hoja1!$L$5:$M$9,2,FALSE),"CJV")</f>
        <v>CJV</v>
      </c>
      <c r="S2201" s="9" t="str">
        <f>IF(Tabla2[[#This Row],[EMPRESA]]=Tabla2[[#This Row],[CONTRATISTA PRNCIPAL]],"Principal","Secundaria")</f>
        <v>Principal</v>
      </c>
      <c r="T2201" s="10">
        <f>IFERROR(1/COUNTIF(Tabla2[CONTRATISTA PRNCIPAL],Tabla2[[#This Row],[CONTRATISTA PRNCIPAL]]),0)</f>
        <v>2.5000000000000001E-2</v>
      </c>
      <c r="U2201" s="33">
        <f ca="1">IF(((TODAY()-Tabla2[[#This Row],[FECHA NACIMIENTO]])/365)&lt;18,"Corregir", IF(((TODAY()-Tabla2[[#This Row],[FECHA NACIMIENTO]])/365)&gt;80, "Corregir",ROUNDDOWN(((TODAY()-Tabla2[[#This Row],[FECHA NACIMIENTO]])/365),0)))</f>
        <v>48</v>
      </c>
      <c r="V220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201" s="34" t="str">
        <f ca="1">+IF(Tabla2[[#This Row],[Edad]]="Corregir","Corregir","Ok")</f>
        <v>Ok</v>
      </c>
      <c r="X2201" s="10" t="str">
        <f>+IFERROR(VLOOKUP(Tabla2[[#This Row],[DISTRITO SEGÚN DNI]],Hoja1!$A$2:$B$55,2,FALSE),"No")</f>
        <v>No</v>
      </c>
      <c r="Y2201" s="10" t="str">
        <f>IF(OR(LOWER(Tabla2[[#This Row],[GENERO]])="masculino", LOWER(Tabla2[[#This Row],[GENERO]])="femenino"),"OK","Corregir")</f>
        <v>OK</v>
      </c>
      <c r="Z2201" s="10" t="str">
        <f>+IF(Tabla2[[#This Row],[Nro. DNI / CE]]="","Corregir",IF(LEN(Tabla2[[#This Row],[Nro. DNI / CE]])&gt;=8,"OK","Corregir"))</f>
        <v>OK</v>
      </c>
      <c r="AA2201" s="10">
        <f>COUNTIF(Tabla2[APELLIDOS Y NOMBRES],Tabla2[[#This Row],[APELLIDOS Y NOMBRES]])</f>
        <v>1</v>
      </c>
      <c r="AB2201" t="str">
        <f ca="1">+IFERROR(IF(Tabla2[[#This Row],[FECHA CESE/BAJA]]="","No Aplica",IF(AND(MONTH(Tabla2[[#This Row],[FECHA CESE/BAJA]])=MONTH(TODAY()-30),YEAR(Tabla2[[#This Row],[FECHA CESE/BAJA]])=YEAR(TODAY())),MONTH(TODAY()-30)&amp;"-"&amp;YEAR(TODAY()),"Borrar")),"No aplica")</f>
        <v>No Aplica</v>
      </c>
      <c r="AC2201" t="str">
        <f ca="1">+IFERROR(IF(Tabla2[[#This Row],[FECHA INICIO DE LABORES EN OBRA]]="","No Aplica",IF(AND(MONTH(Tabla2[[#This Row],[FECHA INICIO DE LABORES EN OBRA]])=MONTH(TODAY()-30),YEAR(Tabla2[[#This Row],[FECHA INICIO DE LABORES EN OBRA]])=YEAR(TODAY())),MONTH(TODAY()-30)&amp;"-"&amp;YEAR(TODAY()),"No Aplica")),"No Aplica")</f>
        <v>No Aplica</v>
      </c>
    </row>
    <row r="2202" spans="1:29" ht="15" customHeight="1" x14ac:dyDescent="0.25">
      <c r="A2202" s="2">
        <v>20419278875</v>
      </c>
      <c r="B2202" s="3" t="s">
        <v>51</v>
      </c>
      <c r="C2202" s="3" t="s">
        <v>51</v>
      </c>
      <c r="D2202" s="3">
        <v>17619612</v>
      </c>
      <c r="E2202" s="3" t="s">
        <v>9413</v>
      </c>
      <c r="F2202" s="36">
        <v>26058</v>
      </c>
      <c r="G2202" s="3">
        <v>2</v>
      </c>
      <c r="H2202" s="3" t="s">
        <v>1458</v>
      </c>
      <c r="I2202" s="3" t="s">
        <v>3616</v>
      </c>
      <c r="J2202" s="3" t="s">
        <v>9414</v>
      </c>
      <c r="K2202" s="3" t="s">
        <v>1086</v>
      </c>
      <c r="L2202" s="8" t="s">
        <v>9813</v>
      </c>
      <c r="M2202" s="5"/>
      <c r="N2202" s="13" t="s">
        <v>1043</v>
      </c>
      <c r="O2202" s="5">
        <v>45218</v>
      </c>
      <c r="P2202" s="8">
        <v>1</v>
      </c>
      <c r="Q2202" s="9">
        <v>1</v>
      </c>
      <c r="R2202" s="9" t="str">
        <f>IFERROR(VLOOKUP(Tabla2[[#This Row],[CONTRATISTA PRNCIPAL]],Hoja1!$L$5:$M$9,2,FALSE),"CJV")</f>
        <v>CJV</v>
      </c>
      <c r="S2202" s="9" t="str">
        <f>IF(Tabla2[[#This Row],[EMPRESA]]=Tabla2[[#This Row],[CONTRATISTA PRNCIPAL]],"Principal","Secundaria")</f>
        <v>Principal</v>
      </c>
      <c r="T2202" s="10">
        <f>IFERROR(1/COUNTIF(Tabla2[CONTRATISTA PRNCIPAL],Tabla2[[#This Row],[CONTRATISTA PRNCIPAL]]),0)</f>
        <v>2.5000000000000001E-2</v>
      </c>
      <c r="U2202" s="33">
        <f ca="1">IF(((TODAY()-Tabla2[[#This Row],[FECHA NACIMIENTO]])/365)&lt;18,"Corregir", IF(((TODAY()-Tabla2[[#This Row],[FECHA NACIMIENTO]])/365)&gt;80, "Corregir",ROUNDDOWN(((TODAY()-Tabla2[[#This Row],[FECHA NACIMIENTO]])/365),0)))</f>
        <v>52</v>
      </c>
      <c r="V220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202" s="34" t="str">
        <f ca="1">+IF(Tabla2[[#This Row],[Edad]]="Corregir","Corregir","Ok")</f>
        <v>Ok</v>
      </c>
      <c r="X2202" s="10" t="str">
        <f>+IFERROR(VLOOKUP(Tabla2[[#This Row],[DISTRITO SEGÚN DNI]],Hoja1!$A$2:$B$55,2,FALSE),"No")</f>
        <v>No</v>
      </c>
      <c r="Y2202" s="10" t="str">
        <f>IF(OR(LOWER(Tabla2[[#This Row],[GENERO]])="masculino", LOWER(Tabla2[[#This Row],[GENERO]])="femenino"),"OK","Corregir")</f>
        <v>OK</v>
      </c>
      <c r="Z2202" s="10" t="str">
        <f>+IF(Tabla2[[#This Row],[Nro. DNI / CE]]="","Corregir",IF(LEN(Tabla2[[#This Row],[Nro. DNI / CE]])&gt;=8,"OK","Corregir"))</f>
        <v>OK</v>
      </c>
      <c r="AA2202" s="10">
        <f>COUNTIF(Tabla2[APELLIDOS Y NOMBRES],Tabla2[[#This Row],[APELLIDOS Y NOMBRES]])</f>
        <v>1</v>
      </c>
      <c r="AB2202" t="str">
        <f ca="1">+IFERROR(IF(Tabla2[[#This Row],[FECHA CESE/BAJA]]="","No Aplica",IF(AND(MONTH(Tabla2[[#This Row],[FECHA CESE/BAJA]])=MONTH(TODAY()-30),YEAR(Tabla2[[#This Row],[FECHA CESE/BAJA]])=YEAR(TODAY())),MONTH(TODAY()-30)&amp;"-"&amp;YEAR(TODAY()),"Borrar")),"No aplica")</f>
        <v>No Aplica</v>
      </c>
      <c r="AC2202" t="str">
        <f ca="1">+IFERROR(IF(Tabla2[[#This Row],[FECHA INICIO DE LABORES EN OBRA]]="","No Aplica",IF(AND(MONTH(Tabla2[[#This Row],[FECHA INICIO DE LABORES EN OBRA]])=MONTH(TODAY()-30),YEAR(Tabla2[[#This Row],[FECHA INICIO DE LABORES EN OBRA]])=YEAR(TODAY())),MONTH(TODAY()-30)&amp;"-"&amp;YEAR(TODAY()),"No Aplica")),"No Aplica")</f>
        <v>No Aplica</v>
      </c>
    </row>
    <row r="2203" spans="1:29" ht="15" customHeight="1" x14ac:dyDescent="0.25">
      <c r="A2203" s="2">
        <v>20419278875</v>
      </c>
      <c r="B2203" s="3" t="s">
        <v>51</v>
      </c>
      <c r="C2203" s="3" t="s">
        <v>51</v>
      </c>
      <c r="D2203" s="3" t="s">
        <v>9415</v>
      </c>
      <c r="E2203" s="3" t="s">
        <v>9416</v>
      </c>
      <c r="F2203" s="36">
        <v>33798</v>
      </c>
      <c r="G2203" s="3">
        <v>2</v>
      </c>
      <c r="H2203" s="3" t="s">
        <v>1444</v>
      </c>
      <c r="I2203" s="3" t="s">
        <v>3616</v>
      </c>
      <c r="J2203" s="3" t="s">
        <v>9417</v>
      </c>
      <c r="K2203" s="3" t="s">
        <v>32</v>
      </c>
      <c r="L2203" s="8" t="s">
        <v>9813</v>
      </c>
      <c r="M2203" s="5"/>
      <c r="N2203" s="13" t="s">
        <v>1043</v>
      </c>
      <c r="O2203" s="5">
        <v>45218</v>
      </c>
      <c r="P2203" s="8">
        <v>1</v>
      </c>
      <c r="Q2203" s="9">
        <v>1</v>
      </c>
      <c r="R2203" s="9" t="str">
        <f>IFERROR(VLOOKUP(Tabla2[[#This Row],[CONTRATISTA PRNCIPAL]],Hoja1!$L$5:$M$9,2,FALSE),"CJV")</f>
        <v>CJV</v>
      </c>
      <c r="S2203" s="9" t="str">
        <f>IF(Tabla2[[#This Row],[EMPRESA]]=Tabla2[[#This Row],[CONTRATISTA PRNCIPAL]],"Principal","Secundaria")</f>
        <v>Principal</v>
      </c>
      <c r="T2203" s="10">
        <f>IFERROR(1/COUNTIF(Tabla2[CONTRATISTA PRNCIPAL],Tabla2[[#This Row],[CONTRATISTA PRNCIPAL]]),0)</f>
        <v>2.5000000000000001E-2</v>
      </c>
      <c r="U2203" s="33">
        <f ca="1">IF(((TODAY()-Tabla2[[#This Row],[FECHA NACIMIENTO]])/365)&lt;18,"Corregir", IF(((TODAY()-Tabla2[[#This Row],[FECHA NACIMIENTO]])/365)&gt;80, "Corregir",ROUNDDOWN(((TODAY()-Tabla2[[#This Row],[FECHA NACIMIENTO]])/365),0)))</f>
        <v>31</v>
      </c>
      <c r="V220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203" s="34" t="str">
        <f ca="1">+IF(Tabla2[[#This Row],[Edad]]="Corregir","Corregir","Ok")</f>
        <v>Ok</v>
      </c>
      <c r="X2203" s="10" t="str">
        <f>+IFERROR(VLOOKUP(Tabla2[[#This Row],[DISTRITO SEGÚN DNI]],Hoja1!$A$2:$B$55,2,FALSE),"No")</f>
        <v>CALLAO</v>
      </c>
      <c r="Y2203" s="10" t="str">
        <f>IF(OR(LOWER(Tabla2[[#This Row],[GENERO]])="masculino", LOWER(Tabla2[[#This Row],[GENERO]])="femenino"),"OK","Corregir")</f>
        <v>OK</v>
      </c>
      <c r="Z2203" s="10" t="str">
        <f>+IF(Tabla2[[#This Row],[Nro. DNI / CE]]="","Corregir",IF(LEN(Tabla2[[#This Row],[Nro. DNI / CE]])&gt;=8,"OK","Corregir"))</f>
        <v>OK</v>
      </c>
      <c r="AA2203" s="10">
        <f>COUNTIF(Tabla2[APELLIDOS Y NOMBRES],Tabla2[[#This Row],[APELLIDOS Y NOMBRES]])</f>
        <v>1</v>
      </c>
      <c r="AB2203" t="str">
        <f ca="1">+IFERROR(IF(Tabla2[[#This Row],[FECHA CESE/BAJA]]="","No Aplica",IF(AND(MONTH(Tabla2[[#This Row],[FECHA CESE/BAJA]])=MONTH(TODAY()-30),YEAR(Tabla2[[#This Row],[FECHA CESE/BAJA]])=YEAR(TODAY())),MONTH(TODAY()-30)&amp;"-"&amp;YEAR(TODAY()),"Borrar")),"No aplica")</f>
        <v>No Aplica</v>
      </c>
      <c r="AC2203" t="str">
        <f ca="1">+IFERROR(IF(Tabla2[[#This Row],[FECHA INICIO DE LABORES EN OBRA]]="","No Aplica",IF(AND(MONTH(Tabla2[[#This Row],[FECHA INICIO DE LABORES EN OBRA]])=MONTH(TODAY()-30),YEAR(Tabla2[[#This Row],[FECHA INICIO DE LABORES EN OBRA]])=YEAR(TODAY())),MONTH(TODAY()-30)&amp;"-"&amp;YEAR(TODAY()),"No Aplica")),"No Aplica")</f>
        <v>No Aplica</v>
      </c>
    </row>
    <row r="2204" spans="1:29" ht="15" customHeight="1" x14ac:dyDescent="0.25">
      <c r="A2204" s="2">
        <v>20419278875</v>
      </c>
      <c r="B2204" s="3" t="s">
        <v>51</v>
      </c>
      <c r="C2204" s="3" t="s">
        <v>51</v>
      </c>
      <c r="D2204" s="3" t="s">
        <v>9418</v>
      </c>
      <c r="E2204" s="3" t="s">
        <v>9419</v>
      </c>
      <c r="F2204" s="36">
        <v>28486</v>
      </c>
      <c r="G2204" s="3">
        <v>2</v>
      </c>
      <c r="H2204" s="3" t="s">
        <v>1444</v>
      </c>
      <c r="I2204" s="3" t="s">
        <v>3616</v>
      </c>
      <c r="J2204" s="3" t="s">
        <v>9420</v>
      </c>
      <c r="K2204" s="3" t="s">
        <v>1044</v>
      </c>
      <c r="L2204" s="8" t="s">
        <v>9813</v>
      </c>
      <c r="M2204" s="5"/>
      <c r="N2204" s="13" t="s">
        <v>1043</v>
      </c>
      <c r="O2204" s="5">
        <v>45218</v>
      </c>
      <c r="P2204" s="8">
        <v>1</v>
      </c>
      <c r="Q2204" s="9">
        <v>1</v>
      </c>
      <c r="R2204" s="9" t="str">
        <f>IFERROR(VLOOKUP(Tabla2[[#This Row],[CONTRATISTA PRNCIPAL]],Hoja1!$L$5:$M$9,2,FALSE),"CJV")</f>
        <v>CJV</v>
      </c>
      <c r="S2204" s="9" t="str">
        <f>IF(Tabla2[[#This Row],[EMPRESA]]=Tabla2[[#This Row],[CONTRATISTA PRNCIPAL]],"Principal","Secundaria")</f>
        <v>Principal</v>
      </c>
      <c r="T2204" s="10">
        <f>IFERROR(1/COUNTIF(Tabla2[CONTRATISTA PRNCIPAL],Tabla2[[#This Row],[CONTRATISTA PRNCIPAL]]),0)</f>
        <v>2.5000000000000001E-2</v>
      </c>
      <c r="U2204" s="33">
        <f ca="1">IF(((TODAY()-Tabla2[[#This Row],[FECHA NACIMIENTO]])/365)&lt;18,"Corregir", IF(((TODAY()-Tabla2[[#This Row],[FECHA NACIMIENTO]])/365)&gt;80, "Corregir",ROUNDDOWN(((TODAY()-Tabla2[[#This Row],[FECHA NACIMIENTO]])/365),0)))</f>
        <v>45</v>
      </c>
      <c r="V220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204" s="34" t="str">
        <f ca="1">+IF(Tabla2[[#This Row],[Edad]]="Corregir","Corregir","Ok")</f>
        <v>Ok</v>
      </c>
      <c r="X2204" s="10" t="str">
        <f>+IFERROR(VLOOKUP(Tabla2[[#This Row],[DISTRITO SEGÚN DNI]],Hoja1!$A$2:$B$55,2,FALSE),"No")</f>
        <v>No</v>
      </c>
      <c r="Y2204" s="10" t="str">
        <f>IF(OR(LOWER(Tabla2[[#This Row],[GENERO]])="masculino", LOWER(Tabla2[[#This Row],[GENERO]])="femenino"),"OK","Corregir")</f>
        <v>OK</v>
      </c>
      <c r="Z2204" s="10" t="str">
        <f>+IF(Tabla2[[#This Row],[Nro. DNI / CE]]="","Corregir",IF(LEN(Tabla2[[#This Row],[Nro. DNI / CE]])&gt;=8,"OK","Corregir"))</f>
        <v>OK</v>
      </c>
      <c r="AA2204" s="10">
        <f>COUNTIF(Tabla2[APELLIDOS Y NOMBRES],Tabla2[[#This Row],[APELLIDOS Y NOMBRES]])</f>
        <v>1</v>
      </c>
      <c r="AB2204" t="str">
        <f ca="1">+IFERROR(IF(Tabla2[[#This Row],[FECHA CESE/BAJA]]="","No Aplica",IF(AND(MONTH(Tabla2[[#This Row],[FECHA CESE/BAJA]])=MONTH(TODAY()-30),YEAR(Tabla2[[#This Row],[FECHA CESE/BAJA]])=YEAR(TODAY())),MONTH(TODAY()-30)&amp;"-"&amp;YEAR(TODAY()),"Borrar")),"No aplica")</f>
        <v>No Aplica</v>
      </c>
      <c r="AC2204" t="str">
        <f ca="1">+IFERROR(IF(Tabla2[[#This Row],[FECHA INICIO DE LABORES EN OBRA]]="","No Aplica",IF(AND(MONTH(Tabla2[[#This Row],[FECHA INICIO DE LABORES EN OBRA]])=MONTH(TODAY()-30),YEAR(Tabla2[[#This Row],[FECHA INICIO DE LABORES EN OBRA]])=YEAR(TODAY())),MONTH(TODAY()-30)&amp;"-"&amp;YEAR(TODAY()),"No Aplica")),"No Aplica")</f>
        <v>No Aplica</v>
      </c>
    </row>
    <row r="2205" spans="1:29" ht="15" customHeight="1" x14ac:dyDescent="0.25">
      <c r="A2205" s="2">
        <v>20419278875</v>
      </c>
      <c r="B2205" s="3" t="s">
        <v>51</v>
      </c>
      <c r="C2205" s="3" t="s">
        <v>51</v>
      </c>
      <c r="D2205" s="3" t="s">
        <v>11320</v>
      </c>
      <c r="E2205" s="3" t="s">
        <v>11321</v>
      </c>
      <c r="F2205" s="36">
        <v>28227</v>
      </c>
      <c r="G2205" s="3">
        <v>2</v>
      </c>
      <c r="H2205" s="3" t="s">
        <v>1825</v>
      </c>
      <c r="I2205" s="3" t="s">
        <v>3616</v>
      </c>
      <c r="J2205" s="3" t="s">
        <v>11322</v>
      </c>
      <c r="K2205" s="3" t="s">
        <v>93</v>
      </c>
      <c r="L2205" s="8" t="s">
        <v>9813</v>
      </c>
      <c r="M2205" s="5"/>
      <c r="N2205" s="13" t="s">
        <v>1043</v>
      </c>
      <c r="O2205" s="5">
        <v>45139</v>
      </c>
      <c r="P2205" s="8">
        <v>1</v>
      </c>
      <c r="Q2205" s="9">
        <v>1</v>
      </c>
      <c r="R2205" s="9" t="str">
        <f>IFERROR(VLOOKUP(Tabla2[[#This Row],[CONTRATISTA PRNCIPAL]],Hoja1!$L$5:$M$9,2,FALSE),"CJV")</f>
        <v>CJV</v>
      </c>
      <c r="S2205" s="9" t="str">
        <f>IF(Tabla2[[#This Row],[EMPRESA]]=Tabla2[[#This Row],[CONTRATISTA PRNCIPAL]],"Principal","Secundaria")</f>
        <v>Principal</v>
      </c>
      <c r="T2205" s="10">
        <f>IFERROR(1/COUNTIF(Tabla2[CONTRATISTA PRNCIPAL],Tabla2[[#This Row],[CONTRATISTA PRNCIPAL]]),0)</f>
        <v>2.5000000000000001E-2</v>
      </c>
      <c r="U2205" s="33">
        <f ca="1">IF(((TODAY()-Tabla2[[#This Row],[FECHA NACIMIENTO]])/365)&lt;18,"Corregir", IF(((TODAY()-Tabla2[[#This Row],[FECHA NACIMIENTO]])/365)&gt;80, "Corregir",ROUNDDOWN(((TODAY()-Tabla2[[#This Row],[FECHA NACIMIENTO]])/365),0)))</f>
        <v>46</v>
      </c>
      <c r="V220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205" s="34" t="str">
        <f ca="1">+IF(Tabla2[[#This Row],[Edad]]="Corregir","Corregir","Ok")</f>
        <v>Ok</v>
      </c>
      <c r="X2205" s="10" t="str">
        <f>+IFERROR(VLOOKUP(Tabla2[[#This Row],[DISTRITO SEGÚN DNI]],Hoja1!$A$2:$B$55,2,FALSE),"No")</f>
        <v>ATE</v>
      </c>
      <c r="Y2205" s="10" t="str">
        <f>IF(OR(LOWER(Tabla2[[#This Row],[GENERO]])="masculino", LOWER(Tabla2[[#This Row],[GENERO]])="femenino"),"OK","Corregir")</f>
        <v>OK</v>
      </c>
      <c r="Z2205" s="10" t="str">
        <f>+IF(Tabla2[[#This Row],[Nro. DNI / CE]]="","Corregir",IF(LEN(Tabla2[[#This Row],[Nro. DNI / CE]])&gt;=8,"OK","Corregir"))</f>
        <v>OK</v>
      </c>
      <c r="AA2205" s="10">
        <f>COUNTIF(Tabla2[APELLIDOS Y NOMBRES],Tabla2[[#This Row],[APELLIDOS Y NOMBRES]])</f>
        <v>1</v>
      </c>
      <c r="AB2205" t="str">
        <f ca="1">+IFERROR(IF(Tabla2[[#This Row],[FECHA CESE/BAJA]]="","No Aplica",IF(AND(MONTH(Tabla2[[#This Row],[FECHA CESE/BAJA]])=MONTH(TODAY()-30),YEAR(Tabla2[[#This Row],[FECHA CESE/BAJA]])=YEAR(TODAY())),MONTH(TODAY()-30)&amp;"-"&amp;YEAR(TODAY()),"Borrar")),"No aplica")</f>
        <v>No Aplica</v>
      </c>
      <c r="AC2205" t="str">
        <f ca="1">+IFERROR(IF(Tabla2[[#This Row],[FECHA INICIO DE LABORES EN OBRA]]="","No Aplica",IF(AND(MONTH(Tabla2[[#This Row],[FECHA INICIO DE LABORES EN OBRA]])=MONTH(TODAY()-30),YEAR(Tabla2[[#This Row],[FECHA INICIO DE LABORES EN OBRA]])=YEAR(TODAY())),MONTH(TODAY()-30)&amp;"-"&amp;YEAR(TODAY()),"No Aplica")),"No Aplica")</f>
        <v>8-2023</v>
      </c>
    </row>
    <row r="2206" spans="1:29" ht="15" customHeight="1" x14ac:dyDescent="0.25">
      <c r="A2206" s="2">
        <v>20419278875</v>
      </c>
      <c r="B2206" s="3" t="s">
        <v>51</v>
      </c>
      <c r="C2206" s="3" t="s">
        <v>51</v>
      </c>
      <c r="D2206" s="3">
        <v>70153194</v>
      </c>
      <c r="E2206" s="3" t="s">
        <v>11325</v>
      </c>
      <c r="F2206" s="36">
        <v>35915</v>
      </c>
      <c r="G2206" s="3">
        <v>1</v>
      </c>
      <c r="H2206" s="3" t="s">
        <v>2564</v>
      </c>
      <c r="I2206" s="3" t="s">
        <v>3616</v>
      </c>
      <c r="J2206" s="3" t="s">
        <v>11326</v>
      </c>
      <c r="K2206" s="3" t="s">
        <v>10788</v>
      </c>
      <c r="L2206" s="8" t="s">
        <v>9813</v>
      </c>
      <c r="M2206" s="5"/>
      <c r="N2206" s="13" t="s">
        <v>1043</v>
      </c>
      <c r="O2206" s="5">
        <v>45139</v>
      </c>
      <c r="P2206" s="8">
        <v>1</v>
      </c>
      <c r="Q2206" s="9">
        <v>1</v>
      </c>
      <c r="R2206" s="9" t="str">
        <f>IFERROR(VLOOKUP(Tabla2[[#This Row],[CONTRATISTA PRNCIPAL]],Hoja1!$L$5:$M$9,2,FALSE),"CJV")</f>
        <v>CJV</v>
      </c>
      <c r="S2206" s="9" t="str">
        <f>IF(Tabla2[[#This Row],[EMPRESA]]=Tabla2[[#This Row],[CONTRATISTA PRNCIPAL]],"Principal","Secundaria")</f>
        <v>Principal</v>
      </c>
      <c r="T2206" s="10">
        <f>IFERROR(1/COUNTIF(Tabla2[CONTRATISTA PRNCIPAL],Tabla2[[#This Row],[CONTRATISTA PRNCIPAL]]),0)</f>
        <v>2.5000000000000001E-2</v>
      </c>
      <c r="U2206" s="33">
        <f ca="1">IF(((TODAY()-Tabla2[[#This Row],[FECHA NACIMIENTO]])/365)&lt;18,"Corregir", IF(((TODAY()-Tabla2[[#This Row],[FECHA NACIMIENTO]])/365)&gt;80, "Corregir",ROUNDDOWN(((TODAY()-Tabla2[[#This Row],[FECHA NACIMIENTO]])/365),0)))</f>
        <v>25</v>
      </c>
      <c r="V220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206" s="34" t="str">
        <f ca="1">+IF(Tabla2[[#This Row],[Edad]]="Corregir","Corregir","Ok")</f>
        <v>Ok</v>
      </c>
      <c r="X2206" s="10" t="str">
        <f>+IFERROR(VLOOKUP(Tabla2[[#This Row],[DISTRITO SEGÚN DNI]],Hoja1!$A$2:$B$55,2,FALSE),"No")</f>
        <v>No</v>
      </c>
      <c r="Y2206" s="10" t="str">
        <f>IF(OR(LOWER(Tabla2[[#This Row],[GENERO]])="masculino", LOWER(Tabla2[[#This Row],[GENERO]])="femenino"),"OK","Corregir")</f>
        <v>OK</v>
      </c>
      <c r="Z2206" s="10" t="str">
        <f>+IF(Tabla2[[#This Row],[Nro. DNI / CE]]="","Corregir",IF(LEN(Tabla2[[#This Row],[Nro. DNI / CE]])&gt;=8,"OK","Corregir"))</f>
        <v>OK</v>
      </c>
      <c r="AA2206" s="10">
        <f>COUNTIF(Tabla2[APELLIDOS Y NOMBRES],Tabla2[[#This Row],[APELLIDOS Y NOMBRES]])</f>
        <v>1</v>
      </c>
      <c r="AB2206" t="str">
        <f ca="1">+IFERROR(IF(Tabla2[[#This Row],[FECHA CESE/BAJA]]="","No Aplica",IF(AND(MONTH(Tabla2[[#This Row],[FECHA CESE/BAJA]])=MONTH(TODAY()-30),YEAR(Tabla2[[#This Row],[FECHA CESE/BAJA]])=YEAR(TODAY())),MONTH(TODAY()-30)&amp;"-"&amp;YEAR(TODAY()),"Borrar")),"No aplica")</f>
        <v>No Aplica</v>
      </c>
      <c r="AC2206" t="str">
        <f ca="1">+IFERROR(IF(Tabla2[[#This Row],[FECHA INICIO DE LABORES EN OBRA]]="","No Aplica",IF(AND(MONTH(Tabla2[[#This Row],[FECHA INICIO DE LABORES EN OBRA]])=MONTH(TODAY()-30),YEAR(Tabla2[[#This Row],[FECHA INICIO DE LABORES EN OBRA]])=YEAR(TODAY())),MONTH(TODAY()-30)&amp;"-"&amp;YEAR(TODAY()),"No Aplica")),"No Aplica")</f>
        <v>8-2023</v>
      </c>
    </row>
    <row r="2207" spans="1:29" ht="15" customHeight="1" x14ac:dyDescent="0.25">
      <c r="A2207" s="2">
        <v>20419278875</v>
      </c>
      <c r="B2207" s="3" t="s">
        <v>51</v>
      </c>
      <c r="C2207" s="3" t="s">
        <v>51</v>
      </c>
      <c r="D2207" s="3">
        <v>44788201</v>
      </c>
      <c r="E2207" s="3" t="s">
        <v>11327</v>
      </c>
      <c r="F2207" s="36">
        <v>31592</v>
      </c>
      <c r="G2207" s="3">
        <v>1</v>
      </c>
      <c r="H2207" s="3" t="s">
        <v>11328</v>
      </c>
      <c r="I2207" s="3" t="s">
        <v>3616</v>
      </c>
      <c r="J2207" s="3" t="s">
        <v>11329</v>
      </c>
      <c r="K2207" s="3" t="s">
        <v>36</v>
      </c>
      <c r="L2207" s="8" t="s">
        <v>9818</v>
      </c>
      <c r="M2207" s="5"/>
      <c r="N2207" s="13" t="s">
        <v>1043</v>
      </c>
      <c r="O2207" s="5">
        <v>45139</v>
      </c>
      <c r="P2207" s="8">
        <v>1</v>
      </c>
      <c r="Q2207" s="9">
        <v>1</v>
      </c>
      <c r="R2207" s="9" t="str">
        <f>IFERROR(VLOOKUP(Tabla2[[#This Row],[CONTRATISTA PRNCIPAL]],Hoja1!$L$5:$M$9,2,FALSE),"CJV")</f>
        <v>CJV</v>
      </c>
      <c r="S2207" s="9" t="str">
        <f>IF(Tabla2[[#This Row],[EMPRESA]]=Tabla2[[#This Row],[CONTRATISTA PRNCIPAL]],"Principal","Secundaria")</f>
        <v>Principal</v>
      </c>
      <c r="T2207" s="10">
        <f>IFERROR(1/COUNTIF(Tabla2[CONTRATISTA PRNCIPAL],Tabla2[[#This Row],[CONTRATISTA PRNCIPAL]]),0)</f>
        <v>2.5000000000000001E-2</v>
      </c>
      <c r="U2207" s="33">
        <f ca="1">IF(((TODAY()-Tabla2[[#This Row],[FECHA NACIMIENTO]])/365)&lt;18,"Corregir", IF(((TODAY()-Tabla2[[#This Row],[FECHA NACIMIENTO]])/365)&gt;80, "Corregir",ROUNDDOWN(((TODAY()-Tabla2[[#This Row],[FECHA NACIMIENTO]])/365),0)))</f>
        <v>37</v>
      </c>
      <c r="V220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207" s="34" t="str">
        <f ca="1">+IF(Tabla2[[#This Row],[Edad]]="Corregir","Corregir","Ok")</f>
        <v>Ok</v>
      </c>
      <c r="X2207" s="10" t="str">
        <f>+IFERROR(VLOOKUP(Tabla2[[#This Row],[DISTRITO SEGÚN DNI]],Hoja1!$A$2:$B$55,2,FALSE),"No")</f>
        <v>SANTA ANITA</v>
      </c>
      <c r="Y2207" s="10" t="str">
        <f>IF(OR(LOWER(Tabla2[[#This Row],[GENERO]])="masculino", LOWER(Tabla2[[#This Row],[GENERO]])="femenino"),"OK","Corregir")</f>
        <v>OK</v>
      </c>
      <c r="Z2207" s="10" t="str">
        <f>+IF(Tabla2[[#This Row],[Nro. DNI / CE]]="","Corregir",IF(LEN(Tabla2[[#This Row],[Nro. DNI / CE]])&gt;=8,"OK","Corregir"))</f>
        <v>OK</v>
      </c>
      <c r="AA2207" s="10">
        <f>COUNTIF(Tabla2[APELLIDOS Y NOMBRES],Tabla2[[#This Row],[APELLIDOS Y NOMBRES]])</f>
        <v>1</v>
      </c>
      <c r="AB2207" t="str">
        <f ca="1">+IFERROR(IF(Tabla2[[#This Row],[FECHA CESE/BAJA]]="","No Aplica",IF(AND(MONTH(Tabla2[[#This Row],[FECHA CESE/BAJA]])=MONTH(TODAY()-30),YEAR(Tabla2[[#This Row],[FECHA CESE/BAJA]])=YEAR(TODAY())),MONTH(TODAY()-30)&amp;"-"&amp;YEAR(TODAY()),"Borrar")),"No aplica")</f>
        <v>No Aplica</v>
      </c>
      <c r="AC2207" t="str">
        <f ca="1">+IFERROR(IF(Tabla2[[#This Row],[FECHA INICIO DE LABORES EN OBRA]]="","No Aplica",IF(AND(MONTH(Tabla2[[#This Row],[FECHA INICIO DE LABORES EN OBRA]])=MONTH(TODAY()-30),YEAR(Tabla2[[#This Row],[FECHA INICIO DE LABORES EN OBRA]])=YEAR(TODAY())),MONTH(TODAY()-30)&amp;"-"&amp;YEAR(TODAY()),"No Aplica")),"No Aplica")</f>
        <v>8-2023</v>
      </c>
    </row>
    <row r="2208" spans="1:29" ht="15" customHeight="1" x14ac:dyDescent="0.25">
      <c r="A2208" s="2">
        <v>20419278875</v>
      </c>
      <c r="B2208" s="3" t="s">
        <v>51</v>
      </c>
      <c r="C2208" s="3" t="s">
        <v>51</v>
      </c>
      <c r="D2208" s="3">
        <v>47195554</v>
      </c>
      <c r="E2208" s="3" t="s">
        <v>11330</v>
      </c>
      <c r="F2208" s="36">
        <v>33486</v>
      </c>
      <c r="G2208" s="3">
        <v>1</v>
      </c>
      <c r="H2208" s="3" t="s">
        <v>2765</v>
      </c>
      <c r="I2208" s="3" t="s">
        <v>3616</v>
      </c>
      <c r="J2208" s="3" t="s">
        <v>11331</v>
      </c>
      <c r="K2208" s="3" t="s">
        <v>1044</v>
      </c>
      <c r="L2208" s="8" t="s">
        <v>9818</v>
      </c>
      <c r="M2208" s="5"/>
      <c r="N2208" s="13" t="s">
        <v>1043</v>
      </c>
      <c r="O2208" s="5">
        <v>45139</v>
      </c>
      <c r="P2208" s="8">
        <v>1</v>
      </c>
      <c r="Q2208" s="9">
        <v>1</v>
      </c>
      <c r="R2208" s="9" t="str">
        <f>IFERROR(VLOOKUP(Tabla2[[#This Row],[CONTRATISTA PRNCIPAL]],Hoja1!$L$5:$M$9,2,FALSE),"CJV")</f>
        <v>CJV</v>
      </c>
      <c r="S2208" s="9" t="str">
        <f>IF(Tabla2[[#This Row],[EMPRESA]]=Tabla2[[#This Row],[CONTRATISTA PRNCIPAL]],"Principal","Secundaria")</f>
        <v>Principal</v>
      </c>
      <c r="T2208" s="10">
        <f>IFERROR(1/COUNTIF(Tabla2[CONTRATISTA PRNCIPAL],Tabla2[[#This Row],[CONTRATISTA PRNCIPAL]]),0)</f>
        <v>2.5000000000000001E-2</v>
      </c>
      <c r="U2208" s="33">
        <f ca="1">IF(((TODAY()-Tabla2[[#This Row],[FECHA NACIMIENTO]])/365)&lt;18,"Corregir", IF(((TODAY()-Tabla2[[#This Row],[FECHA NACIMIENTO]])/365)&gt;80, "Corregir",ROUNDDOWN(((TODAY()-Tabla2[[#This Row],[FECHA NACIMIENTO]])/365),0)))</f>
        <v>32</v>
      </c>
      <c r="V220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208" s="34" t="str">
        <f ca="1">+IF(Tabla2[[#This Row],[Edad]]="Corregir","Corregir","Ok")</f>
        <v>Ok</v>
      </c>
      <c r="X2208" s="10" t="str">
        <f>+IFERROR(VLOOKUP(Tabla2[[#This Row],[DISTRITO SEGÚN DNI]],Hoja1!$A$2:$B$55,2,FALSE),"No")</f>
        <v>No</v>
      </c>
      <c r="Y2208" s="10" t="str">
        <f>IF(OR(LOWER(Tabla2[[#This Row],[GENERO]])="masculino", LOWER(Tabla2[[#This Row],[GENERO]])="femenino"),"OK","Corregir")</f>
        <v>OK</v>
      </c>
      <c r="Z2208" s="10" t="str">
        <f>+IF(Tabla2[[#This Row],[Nro. DNI / CE]]="","Corregir",IF(LEN(Tabla2[[#This Row],[Nro. DNI / CE]])&gt;=8,"OK","Corregir"))</f>
        <v>OK</v>
      </c>
      <c r="AA2208" s="10">
        <f>COUNTIF(Tabla2[APELLIDOS Y NOMBRES],Tabla2[[#This Row],[APELLIDOS Y NOMBRES]])</f>
        <v>1</v>
      </c>
      <c r="AB2208" t="str">
        <f ca="1">+IFERROR(IF(Tabla2[[#This Row],[FECHA CESE/BAJA]]="","No Aplica",IF(AND(MONTH(Tabla2[[#This Row],[FECHA CESE/BAJA]])=MONTH(TODAY()-30),YEAR(Tabla2[[#This Row],[FECHA CESE/BAJA]])=YEAR(TODAY())),MONTH(TODAY()-30)&amp;"-"&amp;YEAR(TODAY()),"Borrar")),"No aplica")</f>
        <v>No Aplica</v>
      </c>
      <c r="AC2208" t="str">
        <f ca="1">+IFERROR(IF(Tabla2[[#This Row],[FECHA INICIO DE LABORES EN OBRA]]="","No Aplica",IF(AND(MONTH(Tabla2[[#This Row],[FECHA INICIO DE LABORES EN OBRA]])=MONTH(TODAY()-30),YEAR(Tabla2[[#This Row],[FECHA INICIO DE LABORES EN OBRA]])=YEAR(TODAY())),MONTH(TODAY()-30)&amp;"-"&amp;YEAR(TODAY()),"No Aplica")),"No Aplica")</f>
        <v>8-2023</v>
      </c>
    </row>
    <row r="2209" spans="1:29" ht="15" customHeight="1" x14ac:dyDescent="0.25">
      <c r="A2209" s="2">
        <v>20419278875</v>
      </c>
      <c r="B2209" s="3" t="s">
        <v>51</v>
      </c>
      <c r="C2209" s="3" t="s">
        <v>51</v>
      </c>
      <c r="D2209" s="3">
        <v>47247427</v>
      </c>
      <c r="E2209" s="3" t="s">
        <v>11334</v>
      </c>
      <c r="F2209" s="36">
        <v>33480</v>
      </c>
      <c r="G2209" s="3">
        <v>2</v>
      </c>
      <c r="H2209" s="3" t="s">
        <v>2009</v>
      </c>
      <c r="I2209" s="3" t="s">
        <v>3616</v>
      </c>
      <c r="J2209" s="3" t="s">
        <v>11335</v>
      </c>
      <c r="K2209" s="3" t="s">
        <v>1164</v>
      </c>
      <c r="L2209" s="8" t="s">
        <v>9813</v>
      </c>
      <c r="M2209" s="5"/>
      <c r="N2209" s="13" t="s">
        <v>1043</v>
      </c>
      <c r="O2209" s="5">
        <v>45139</v>
      </c>
      <c r="P2209" s="8">
        <v>1</v>
      </c>
      <c r="Q2209" s="9">
        <v>1</v>
      </c>
      <c r="R2209" s="9" t="str">
        <f>IFERROR(VLOOKUP(Tabla2[[#This Row],[CONTRATISTA PRNCIPAL]],Hoja1!$L$5:$M$9,2,FALSE),"CJV")</f>
        <v>CJV</v>
      </c>
      <c r="S2209" s="9" t="str">
        <f>IF(Tabla2[[#This Row],[EMPRESA]]=Tabla2[[#This Row],[CONTRATISTA PRNCIPAL]],"Principal","Secundaria")</f>
        <v>Principal</v>
      </c>
      <c r="T2209" s="10">
        <f>IFERROR(1/COUNTIF(Tabla2[CONTRATISTA PRNCIPAL],Tabla2[[#This Row],[CONTRATISTA PRNCIPAL]]),0)</f>
        <v>2.5000000000000001E-2</v>
      </c>
      <c r="U2209" s="33">
        <f ca="1">IF(((TODAY()-Tabla2[[#This Row],[FECHA NACIMIENTO]])/365)&lt;18,"Corregir", IF(((TODAY()-Tabla2[[#This Row],[FECHA NACIMIENTO]])/365)&gt;80, "Corregir",ROUNDDOWN(((TODAY()-Tabla2[[#This Row],[FECHA NACIMIENTO]])/365),0)))</f>
        <v>32</v>
      </c>
      <c r="V220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209" s="34" t="str">
        <f ca="1">+IF(Tabla2[[#This Row],[Edad]]="Corregir","Corregir","Ok")</f>
        <v>Ok</v>
      </c>
      <c r="X2209" s="10" t="str">
        <f>+IFERROR(VLOOKUP(Tabla2[[#This Row],[DISTRITO SEGÚN DNI]],Hoja1!$A$2:$B$55,2,FALSE),"No")</f>
        <v>No</v>
      </c>
      <c r="Y2209" s="10" t="str">
        <f>IF(OR(LOWER(Tabla2[[#This Row],[GENERO]])="masculino", LOWER(Tabla2[[#This Row],[GENERO]])="femenino"),"OK","Corregir")</f>
        <v>OK</v>
      </c>
      <c r="Z2209" s="10" t="str">
        <f>+IF(Tabla2[[#This Row],[Nro. DNI / CE]]="","Corregir",IF(LEN(Tabla2[[#This Row],[Nro. DNI / CE]])&gt;=8,"OK","Corregir"))</f>
        <v>OK</v>
      </c>
      <c r="AA2209" s="10">
        <f>COUNTIF(Tabla2[APELLIDOS Y NOMBRES],Tabla2[[#This Row],[APELLIDOS Y NOMBRES]])</f>
        <v>1</v>
      </c>
      <c r="AB2209" t="str">
        <f ca="1">+IFERROR(IF(Tabla2[[#This Row],[FECHA CESE/BAJA]]="","No Aplica",IF(AND(MONTH(Tabla2[[#This Row],[FECHA CESE/BAJA]])=MONTH(TODAY()-30),YEAR(Tabla2[[#This Row],[FECHA CESE/BAJA]])=YEAR(TODAY())),MONTH(TODAY()-30)&amp;"-"&amp;YEAR(TODAY()),"Borrar")),"No aplica")</f>
        <v>No Aplica</v>
      </c>
      <c r="AC2209" t="str">
        <f ca="1">+IFERROR(IF(Tabla2[[#This Row],[FECHA INICIO DE LABORES EN OBRA]]="","No Aplica",IF(AND(MONTH(Tabla2[[#This Row],[FECHA INICIO DE LABORES EN OBRA]])=MONTH(TODAY()-30),YEAR(Tabla2[[#This Row],[FECHA INICIO DE LABORES EN OBRA]])=YEAR(TODAY())),MONTH(TODAY()-30)&amp;"-"&amp;YEAR(TODAY()),"No Aplica")),"No Aplica")</f>
        <v>8-2023</v>
      </c>
    </row>
    <row r="2210" spans="1:29" ht="15" customHeight="1" x14ac:dyDescent="0.25">
      <c r="A2210" s="2">
        <v>20419278875</v>
      </c>
      <c r="B2210" s="3" t="s">
        <v>51</v>
      </c>
      <c r="C2210" s="3" t="s">
        <v>51</v>
      </c>
      <c r="D2210" s="3">
        <v>71060021</v>
      </c>
      <c r="E2210" s="3" t="s">
        <v>11336</v>
      </c>
      <c r="F2210" s="36">
        <v>33316</v>
      </c>
      <c r="G2210" s="3">
        <v>2</v>
      </c>
      <c r="H2210" s="3" t="s">
        <v>11337</v>
      </c>
      <c r="I2210" s="3" t="s">
        <v>3616</v>
      </c>
      <c r="J2210" s="3" t="s">
        <v>11338</v>
      </c>
      <c r="K2210" s="3" t="s">
        <v>1472</v>
      </c>
      <c r="L2210" s="8" t="s">
        <v>9813</v>
      </c>
      <c r="M2210" s="5"/>
      <c r="N2210" s="13" t="s">
        <v>1043</v>
      </c>
      <c r="O2210" s="5">
        <v>45141</v>
      </c>
      <c r="P2210" s="8">
        <v>1</v>
      </c>
      <c r="Q2210" s="9">
        <v>1</v>
      </c>
      <c r="R2210" s="9" t="str">
        <f>IFERROR(VLOOKUP(Tabla2[[#This Row],[CONTRATISTA PRNCIPAL]],Hoja1!$L$5:$M$9,2,FALSE),"CJV")</f>
        <v>CJV</v>
      </c>
      <c r="S2210" s="9" t="str">
        <f>IF(Tabla2[[#This Row],[EMPRESA]]=Tabla2[[#This Row],[CONTRATISTA PRNCIPAL]],"Principal","Secundaria")</f>
        <v>Principal</v>
      </c>
      <c r="T2210" s="10">
        <f>IFERROR(1/COUNTIF(Tabla2[CONTRATISTA PRNCIPAL],Tabla2[[#This Row],[CONTRATISTA PRNCIPAL]]),0)</f>
        <v>2.5000000000000001E-2</v>
      </c>
      <c r="U2210" s="33">
        <f ca="1">IF(((TODAY()-Tabla2[[#This Row],[FECHA NACIMIENTO]])/365)&lt;18,"Corregir", IF(((TODAY()-Tabla2[[#This Row],[FECHA NACIMIENTO]])/365)&gt;80, "Corregir",ROUNDDOWN(((TODAY()-Tabla2[[#This Row],[FECHA NACIMIENTO]])/365),0)))</f>
        <v>32</v>
      </c>
      <c r="V221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210" s="34" t="str">
        <f ca="1">+IF(Tabla2[[#This Row],[Edad]]="Corregir","Corregir","Ok")</f>
        <v>Ok</v>
      </c>
      <c r="X2210" s="10" t="str">
        <f>+IFERROR(VLOOKUP(Tabla2[[#This Row],[DISTRITO SEGÚN DNI]],Hoja1!$A$2:$B$55,2,FALSE),"No")</f>
        <v>No</v>
      </c>
      <c r="Y2210" s="10" t="str">
        <f>IF(OR(LOWER(Tabla2[[#This Row],[GENERO]])="masculino", LOWER(Tabla2[[#This Row],[GENERO]])="femenino"),"OK","Corregir")</f>
        <v>OK</v>
      </c>
      <c r="Z2210" s="10" t="str">
        <f>+IF(Tabla2[[#This Row],[Nro. DNI / CE]]="","Corregir",IF(LEN(Tabla2[[#This Row],[Nro. DNI / CE]])&gt;=8,"OK","Corregir"))</f>
        <v>OK</v>
      </c>
      <c r="AA2210" s="10">
        <f>COUNTIF(Tabla2[APELLIDOS Y NOMBRES],Tabla2[[#This Row],[APELLIDOS Y NOMBRES]])</f>
        <v>1</v>
      </c>
      <c r="AB2210" t="str">
        <f ca="1">+IFERROR(IF(Tabla2[[#This Row],[FECHA CESE/BAJA]]="","No Aplica",IF(AND(MONTH(Tabla2[[#This Row],[FECHA CESE/BAJA]])=MONTH(TODAY()-30),YEAR(Tabla2[[#This Row],[FECHA CESE/BAJA]])=YEAR(TODAY())),MONTH(TODAY()-30)&amp;"-"&amp;YEAR(TODAY()),"Borrar")),"No aplica")</f>
        <v>No Aplica</v>
      </c>
      <c r="AC2210" t="str">
        <f ca="1">+IFERROR(IF(Tabla2[[#This Row],[FECHA INICIO DE LABORES EN OBRA]]="","No Aplica",IF(AND(MONTH(Tabla2[[#This Row],[FECHA INICIO DE LABORES EN OBRA]])=MONTH(TODAY()-30),YEAR(Tabla2[[#This Row],[FECHA INICIO DE LABORES EN OBRA]])=YEAR(TODAY())),MONTH(TODAY()-30)&amp;"-"&amp;YEAR(TODAY()),"No Aplica")),"No Aplica")</f>
        <v>8-2023</v>
      </c>
    </row>
    <row r="2211" spans="1:29" ht="15" customHeight="1" x14ac:dyDescent="0.25">
      <c r="A2211" s="2">
        <v>20419278875</v>
      </c>
      <c r="B2211" s="3" t="s">
        <v>51</v>
      </c>
      <c r="C2211" s="3" t="s">
        <v>51</v>
      </c>
      <c r="D2211" s="3">
        <v>40038677</v>
      </c>
      <c r="E2211" s="3" t="s">
        <v>5946</v>
      </c>
      <c r="F2211" s="36">
        <v>28813</v>
      </c>
      <c r="G2211" s="3">
        <v>2</v>
      </c>
      <c r="H2211" s="3" t="s">
        <v>1458</v>
      </c>
      <c r="I2211" s="3" t="s">
        <v>3616</v>
      </c>
      <c r="J2211" s="3" t="s">
        <v>11339</v>
      </c>
      <c r="K2211" s="3" t="s">
        <v>1077</v>
      </c>
      <c r="L2211" s="8" t="s">
        <v>9813</v>
      </c>
      <c r="M2211" s="5"/>
      <c r="N2211" s="13" t="s">
        <v>1043</v>
      </c>
      <c r="O2211" s="5">
        <v>45141</v>
      </c>
      <c r="P2211" s="8">
        <v>1</v>
      </c>
      <c r="Q2211" s="9">
        <v>1</v>
      </c>
      <c r="R2211" s="9" t="str">
        <f>IFERROR(VLOOKUP(Tabla2[[#This Row],[CONTRATISTA PRNCIPAL]],Hoja1!$L$5:$M$9,2,FALSE),"CJV")</f>
        <v>CJV</v>
      </c>
      <c r="S2211" s="9" t="str">
        <f>IF(Tabla2[[#This Row],[EMPRESA]]=Tabla2[[#This Row],[CONTRATISTA PRNCIPAL]],"Principal","Secundaria")</f>
        <v>Principal</v>
      </c>
      <c r="T2211" s="10">
        <f>IFERROR(1/COUNTIF(Tabla2[CONTRATISTA PRNCIPAL],Tabla2[[#This Row],[CONTRATISTA PRNCIPAL]]),0)</f>
        <v>2.5000000000000001E-2</v>
      </c>
      <c r="U2211" s="33">
        <f ca="1">IF(((TODAY()-Tabla2[[#This Row],[FECHA NACIMIENTO]])/365)&lt;18,"Corregir", IF(((TODAY()-Tabla2[[#This Row],[FECHA NACIMIENTO]])/365)&gt;80, "Corregir",ROUNDDOWN(((TODAY()-Tabla2[[#This Row],[FECHA NACIMIENTO]])/365),0)))</f>
        <v>44</v>
      </c>
      <c r="V221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211" s="34" t="str">
        <f ca="1">+IF(Tabla2[[#This Row],[Edad]]="Corregir","Corregir","Ok")</f>
        <v>Ok</v>
      </c>
      <c r="X2211" s="10" t="str">
        <f>+IFERROR(VLOOKUP(Tabla2[[#This Row],[DISTRITO SEGÚN DNI]],Hoja1!$A$2:$B$55,2,FALSE),"No")</f>
        <v>No</v>
      </c>
      <c r="Y2211" s="10" t="str">
        <f>IF(OR(LOWER(Tabla2[[#This Row],[GENERO]])="masculino", LOWER(Tabla2[[#This Row],[GENERO]])="femenino"),"OK","Corregir")</f>
        <v>OK</v>
      </c>
      <c r="Z2211" s="10" t="str">
        <f>+IF(Tabla2[[#This Row],[Nro. DNI / CE]]="","Corregir",IF(LEN(Tabla2[[#This Row],[Nro. DNI / CE]])&gt;=8,"OK","Corregir"))</f>
        <v>OK</v>
      </c>
      <c r="AA2211" s="10">
        <f>COUNTIF(Tabla2[APELLIDOS Y NOMBRES],Tabla2[[#This Row],[APELLIDOS Y NOMBRES]])</f>
        <v>2</v>
      </c>
      <c r="AB2211" t="str">
        <f ca="1">+IFERROR(IF(Tabla2[[#This Row],[FECHA CESE/BAJA]]="","No Aplica",IF(AND(MONTH(Tabla2[[#This Row],[FECHA CESE/BAJA]])=MONTH(TODAY()-30),YEAR(Tabla2[[#This Row],[FECHA CESE/BAJA]])=YEAR(TODAY())),MONTH(TODAY()-30)&amp;"-"&amp;YEAR(TODAY()),"Borrar")),"No aplica")</f>
        <v>No Aplica</v>
      </c>
      <c r="AC2211" t="str">
        <f ca="1">+IFERROR(IF(Tabla2[[#This Row],[FECHA INICIO DE LABORES EN OBRA]]="","No Aplica",IF(AND(MONTH(Tabla2[[#This Row],[FECHA INICIO DE LABORES EN OBRA]])=MONTH(TODAY()-30),YEAR(Tabla2[[#This Row],[FECHA INICIO DE LABORES EN OBRA]])=YEAR(TODAY())),MONTH(TODAY()-30)&amp;"-"&amp;YEAR(TODAY()),"No Aplica")),"No Aplica")</f>
        <v>8-2023</v>
      </c>
    </row>
    <row r="2212" spans="1:29" ht="15" customHeight="1" x14ac:dyDescent="0.25">
      <c r="A2212" s="2">
        <v>20419278875</v>
      </c>
      <c r="B2212" s="3" t="s">
        <v>51</v>
      </c>
      <c r="C2212" s="3" t="s">
        <v>51</v>
      </c>
      <c r="D2212" s="3" t="s">
        <v>11340</v>
      </c>
      <c r="E2212" s="3" t="s">
        <v>11341</v>
      </c>
      <c r="F2212" s="36">
        <v>25206</v>
      </c>
      <c r="G2212" s="3">
        <v>2</v>
      </c>
      <c r="H2212" s="3" t="s">
        <v>1453</v>
      </c>
      <c r="I2212" s="3" t="s">
        <v>3616</v>
      </c>
      <c r="J2212" s="3" t="s">
        <v>11342</v>
      </c>
      <c r="K2212" s="3" t="s">
        <v>1063</v>
      </c>
      <c r="L2212" s="8" t="s">
        <v>9813</v>
      </c>
      <c r="M2212" s="5"/>
      <c r="N2212" s="13" t="s">
        <v>1043</v>
      </c>
      <c r="O2212" s="5">
        <v>45142</v>
      </c>
      <c r="P2212" s="8">
        <v>1</v>
      </c>
      <c r="Q2212" s="9">
        <v>1</v>
      </c>
      <c r="R2212" s="9" t="str">
        <f>IFERROR(VLOOKUP(Tabla2[[#This Row],[CONTRATISTA PRNCIPAL]],Hoja1!$L$5:$M$9,2,FALSE),"CJV")</f>
        <v>CJV</v>
      </c>
      <c r="S2212" s="9" t="str">
        <f>IF(Tabla2[[#This Row],[EMPRESA]]=Tabla2[[#This Row],[CONTRATISTA PRNCIPAL]],"Principal","Secundaria")</f>
        <v>Principal</v>
      </c>
      <c r="T2212" s="10">
        <f>IFERROR(1/COUNTIF(Tabla2[CONTRATISTA PRNCIPAL],Tabla2[[#This Row],[CONTRATISTA PRNCIPAL]]),0)</f>
        <v>2.5000000000000001E-2</v>
      </c>
      <c r="U2212" s="33">
        <f ca="1">IF(((TODAY()-Tabla2[[#This Row],[FECHA NACIMIENTO]])/365)&lt;18,"Corregir", IF(((TODAY()-Tabla2[[#This Row],[FECHA NACIMIENTO]])/365)&gt;80, "Corregir",ROUNDDOWN(((TODAY()-Tabla2[[#This Row],[FECHA NACIMIENTO]])/365),0)))</f>
        <v>54</v>
      </c>
      <c r="V221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212" s="34" t="str">
        <f ca="1">+IF(Tabla2[[#This Row],[Edad]]="Corregir","Corregir","Ok")</f>
        <v>Ok</v>
      </c>
      <c r="X2212" s="10" t="str">
        <f>+IFERROR(VLOOKUP(Tabla2[[#This Row],[DISTRITO SEGÚN DNI]],Hoja1!$A$2:$B$55,2,FALSE),"No")</f>
        <v>No</v>
      </c>
      <c r="Y2212" s="10" t="str">
        <f>IF(OR(LOWER(Tabla2[[#This Row],[GENERO]])="masculino", LOWER(Tabla2[[#This Row],[GENERO]])="femenino"),"OK","Corregir")</f>
        <v>OK</v>
      </c>
      <c r="Z2212" s="10" t="str">
        <f>+IF(Tabla2[[#This Row],[Nro. DNI / CE]]="","Corregir",IF(LEN(Tabla2[[#This Row],[Nro. DNI / CE]])&gt;=8,"OK","Corregir"))</f>
        <v>OK</v>
      </c>
      <c r="AA2212" s="10">
        <f>COUNTIF(Tabla2[APELLIDOS Y NOMBRES],Tabla2[[#This Row],[APELLIDOS Y NOMBRES]])</f>
        <v>1</v>
      </c>
      <c r="AB2212" t="str">
        <f ca="1">+IFERROR(IF(Tabla2[[#This Row],[FECHA CESE/BAJA]]="","No Aplica",IF(AND(MONTH(Tabla2[[#This Row],[FECHA CESE/BAJA]])=MONTH(TODAY()-30),YEAR(Tabla2[[#This Row],[FECHA CESE/BAJA]])=YEAR(TODAY())),MONTH(TODAY()-30)&amp;"-"&amp;YEAR(TODAY()),"Borrar")),"No aplica")</f>
        <v>No Aplica</v>
      </c>
      <c r="AC2212" t="str">
        <f ca="1">+IFERROR(IF(Tabla2[[#This Row],[FECHA INICIO DE LABORES EN OBRA]]="","No Aplica",IF(AND(MONTH(Tabla2[[#This Row],[FECHA INICIO DE LABORES EN OBRA]])=MONTH(TODAY()-30),YEAR(Tabla2[[#This Row],[FECHA INICIO DE LABORES EN OBRA]])=YEAR(TODAY())),MONTH(TODAY()-30)&amp;"-"&amp;YEAR(TODAY()),"No Aplica")),"No Aplica")</f>
        <v>8-2023</v>
      </c>
    </row>
    <row r="2213" spans="1:29" ht="15" customHeight="1" x14ac:dyDescent="0.25">
      <c r="A2213" s="2">
        <v>20419278875</v>
      </c>
      <c r="B2213" s="3" t="s">
        <v>51</v>
      </c>
      <c r="C2213" s="3" t="s">
        <v>51</v>
      </c>
      <c r="D2213" s="3">
        <v>40716076</v>
      </c>
      <c r="E2213" s="3" t="s">
        <v>11343</v>
      </c>
      <c r="F2213" s="36">
        <v>29290</v>
      </c>
      <c r="G2213" s="3">
        <v>2</v>
      </c>
      <c r="H2213" s="3" t="s">
        <v>2837</v>
      </c>
      <c r="I2213" s="3" t="s">
        <v>3616</v>
      </c>
      <c r="J2213" s="3" t="s">
        <v>11344</v>
      </c>
      <c r="K2213" s="3" t="s">
        <v>11345</v>
      </c>
      <c r="L2213" s="8" t="s">
        <v>9813</v>
      </c>
      <c r="M2213" s="5"/>
      <c r="N2213" s="13" t="s">
        <v>1043</v>
      </c>
      <c r="O2213" s="5">
        <v>45142</v>
      </c>
      <c r="P2213" s="8">
        <v>1</v>
      </c>
      <c r="Q2213" s="9">
        <v>1</v>
      </c>
      <c r="R2213" s="9" t="str">
        <f>IFERROR(VLOOKUP(Tabla2[[#This Row],[CONTRATISTA PRNCIPAL]],Hoja1!$L$5:$M$9,2,FALSE),"CJV")</f>
        <v>CJV</v>
      </c>
      <c r="S2213" s="9" t="str">
        <f>IF(Tabla2[[#This Row],[EMPRESA]]=Tabla2[[#This Row],[CONTRATISTA PRNCIPAL]],"Principal","Secundaria")</f>
        <v>Principal</v>
      </c>
      <c r="T2213" s="10">
        <f>IFERROR(1/COUNTIF(Tabla2[CONTRATISTA PRNCIPAL],Tabla2[[#This Row],[CONTRATISTA PRNCIPAL]]),0)</f>
        <v>2.5000000000000001E-2</v>
      </c>
      <c r="U2213" s="33">
        <f ca="1">IF(((TODAY()-Tabla2[[#This Row],[FECHA NACIMIENTO]])/365)&lt;18,"Corregir", IF(((TODAY()-Tabla2[[#This Row],[FECHA NACIMIENTO]])/365)&gt;80, "Corregir",ROUNDDOWN(((TODAY()-Tabla2[[#This Row],[FECHA NACIMIENTO]])/365),0)))</f>
        <v>43</v>
      </c>
      <c r="V221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213" s="34" t="str">
        <f ca="1">+IF(Tabla2[[#This Row],[Edad]]="Corregir","Corregir","Ok")</f>
        <v>Ok</v>
      </c>
      <c r="X2213" s="10" t="str">
        <f>+IFERROR(VLOOKUP(Tabla2[[#This Row],[DISTRITO SEGÚN DNI]],Hoja1!$A$2:$B$55,2,FALSE),"No")</f>
        <v>No</v>
      </c>
      <c r="Y2213" s="10" t="str">
        <f>IF(OR(LOWER(Tabla2[[#This Row],[GENERO]])="masculino", LOWER(Tabla2[[#This Row],[GENERO]])="femenino"),"OK","Corregir")</f>
        <v>OK</v>
      </c>
      <c r="Z2213" s="10" t="str">
        <f>+IF(Tabla2[[#This Row],[Nro. DNI / CE]]="","Corregir",IF(LEN(Tabla2[[#This Row],[Nro. DNI / CE]])&gt;=8,"OK","Corregir"))</f>
        <v>OK</v>
      </c>
      <c r="AA2213" s="10">
        <f>COUNTIF(Tabla2[APELLIDOS Y NOMBRES],Tabla2[[#This Row],[APELLIDOS Y NOMBRES]])</f>
        <v>1</v>
      </c>
      <c r="AB2213" t="str">
        <f ca="1">+IFERROR(IF(Tabla2[[#This Row],[FECHA CESE/BAJA]]="","No Aplica",IF(AND(MONTH(Tabla2[[#This Row],[FECHA CESE/BAJA]])=MONTH(TODAY()-30),YEAR(Tabla2[[#This Row],[FECHA CESE/BAJA]])=YEAR(TODAY())),MONTH(TODAY()-30)&amp;"-"&amp;YEAR(TODAY()),"Borrar")),"No aplica")</f>
        <v>No Aplica</v>
      </c>
      <c r="AC2213" t="str">
        <f ca="1">+IFERROR(IF(Tabla2[[#This Row],[FECHA INICIO DE LABORES EN OBRA]]="","No Aplica",IF(AND(MONTH(Tabla2[[#This Row],[FECHA INICIO DE LABORES EN OBRA]])=MONTH(TODAY()-30),YEAR(Tabla2[[#This Row],[FECHA INICIO DE LABORES EN OBRA]])=YEAR(TODAY())),MONTH(TODAY()-30)&amp;"-"&amp;YEAR(TODAY()),"No Aplica")),"No Aplica")</f>
        <v>8-2023</v>
      </c>
    </row>
    <row r="2214" spans="1:29" ht="15" customHeight="1" x14ac:dyDescent="0.25">
      <c r="A2214" s="2">
        <v>20419278875</v>
      </c>
      <c r="B2214" s="3" t="s">
        <v>51</v>
      </c>
      <c r="C2214" s="3" t="s">
        <v>51</v>
      </c>
      <c r="D2214" s="3">
        <v>76616129</v>
      </c>
      <c r="E2214" s="3" t="s">
        <v>11346</v>
      </c>
      <c r="F2214" s="36">
        <v>35957</v>
      </c>
      <c r="G2214" s="3">
        <v>2</v>
      </c>
      <c r="H2214" s="3" t="s">
        <v>1453</v>
      </c>
      <c r="I2214" s="3" t="s">
        <v>3616</v>
      </c>
      <c r="J2214" s="3" t="s">
        <v>11347</v>
      </c>
      <c r="K2214" s="3" t="s">
        <v>93</v>
      </c>
      <c r="L2214" s="8" t="s">
        <v>9813</v>
      </c>
      <c r="M2214" s="5"/>
      <c r="N2214" s="13" t="s">
        <v>1043</v>
      </c>
      <c r="O2214" s="5">
        <v>45142</v>
      </c>
      <c r="P2214" s="8">
        <v>1</v>
      </c>
      <c r="Q2214" s="9">
        <v>1</v>
      </c>
      <c r="R2214" s="9" t="str">
        <f>IFERROR(VLOOKUP(Tabla2[[#This Row],[CONTRATISTA PRNCIPAL]],Hoja1!$L$5:$M$9,2,FALSE),"CJV")</f>
        <v>CJV</v>
      </c>
      <c r="S2214" s="9" t="str">
        <f>IF(Tabla2[[#This Row],[EMPRESA]]=Tabla2[[#This Row],[CONTRATISTA PRNCIPAL]],"Principal","Secundaria")</f>
        <v>Principal</v>
      </c>
      <c r="T2214" s="10">
        <f>IFERROR(1/COUNTIF(Tabla2[CONTRATISTA PRNCIPAL],Tabla2[[#This Row],[CONTRATISTA PRNCIPAL]]),0)</f>
        <v>2.5000000000000001E-2</v>
      </c>
      <c r="U2214" s="33">
        <f ca="1">IF(((TODAY()-Tabla2[[#This Row],[FECHA NACIMIENTO]])/365)&lt;18,"Corregir", IF(((TODAY()-Tabla2[[#This Row],[FECHA NACIMIENTO]])/365)&gt;80, "Corregir",ROUNDDOWN(((TODAY()-Tabla2[[#This Row],[FECHA NACIMIENTO]])/365),0)))</f>
        <v>25</v>
      </c>
      <c r="V221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214" s="34" t="str">
        <f ca="1">+IF(Tabla2[[#This Row],[Edad]]="Corregir","Corregir","Ok")</f>
        <v>Ok</v>
      </c>
      <c r="X2214" s="10" t="str">
        <f>+IFERROR(VLOOKUP(Tabla2[[#This Row],[DISTRITO SEGÚN DNI]],Hoja1!$A$2:$B$55,2,FALSE),"No")</f>
        <v>ATE</v>
      </c>
      <c r="Y2214" s="10" t="str">
        <f>IF(OR(LOWER(Tabla2[[#This Row],[GENERO]])="masculino", LOWER(Tabla2[[#This Row],[GENERO]])="femenino"),"OK","Corregir")</f>
        <v>OK</v>
      </c>
      <c r="Z2214" s="10" t="str">
        <f>+IF(Tabla2[[#This Row],[Nro. DNI / CE]]="","Corregir",IF(LEN(Tabla2[[#This Row],[Nro. DNI / CE]])&gt;=8,"OK","Corregir"))</f>
        <v>OK</v>
      </c>
      <c r="AA2214" s="10">
        <f>COUNTIF(Tabla2[APELLIDOS Y NOMBRES],Tabla2[[#This Row],[APELLIDOS Y NOMBRES]])</f>
        <v>1</v>
      </c>
      <c r="AB2214" t="str">
        <f ca="1">+IFERROR(IF(Tabla2[[#This Row],[FECHA CESE/BAJA]]="","No Aplica",IF(AND(MONTH(Tabla2[[#This Row],[FECHA CESE/BAJA]])=MONTH(TODAY()-30),YEAR(Tabla2[[#This Row],[FECHA CESE/BAJA]])=YEAR(TODAY())),MONTH(TODAY()-30)&amp;"-"&amp;YEAR(TODAY()),"Borrar")),"No aplica")</f>
        <v>No Aplica</v>
      </c>
      <c r="AC2214" t="str">
        <f ca="1">+IFERROR(IF(Tabla2[[#This Row],[FECHA INICIO DE LABORES EN OBRA]]="","No Aplica",IF(AND(MONTH(Tabla2[[#This Row],[FECHA INICIO DE LABORES EN OBRA]])=MONTH(TODAY()-30),YEAR(Tabla2[[#This Row],[FECHA INICIO DE LABORES EN OBRA]])=YEAR(TODAY())),MONTH(TODAY()-30)&amp;"-"&amp;YEAR(TODAY()),"No Aplica")),"No Aplica")</f>
        <v>8-2023</v>
      </c>
    </row>
    <row r="2215" spans="1:29" ht="15" customHeight="1" x14ac:dyDescent="0.25">
      <c r="A2215" s="2">
        <v>20419278875</v>
      </c>
      <c r="B2215" s="3" t="s">
        <v>51</v>
      </c>
      <c r="C2215" s="3" t="s">
        <v>51</v>
      </c>
      <c r="D2215" s="3" t="s">
        <v>11348</v>
      </c>
      <c r="E2215" s="3" t="s">
        <v>11349</v>
      </c>
      <c r="F2215" s="36">
        <v>27064</v>
      </c>
      <c r="G2215" s="3">
        <v>2</v>
      </c>
      <c r="H2215" s="3" t="s">
        <v>1444</v>
      </c>
      <c r="I2215" s="3" t="s">
        <v>3616</v>
      </c>
      <c r="J2215" s="3" t="s">
        <v>11350</v>
      </c>
      <c r="K2215" s="3" t="s">
        <v>1063</v>
      </c>
      <c r="L2215" s="8" t="s">
        <v>9813</v>
      </c>
      <c r="M2215" s="5"/>
      <c r="N2215" s="13" t="s">
        <v>1043</v>
      </c>
      <c r="O2215" s="5">
        <v>45153</v>
      </c>
      <c r="P2215" s="8">
        <v>1</v>
      </c>
      <c r="Q2215" s="9">
        <v>1</v>
      </c>
      <c r="R2215" s="9" t="str">
        <f>IFERROR(VLOOKUP(Tabla2[[#This Row],[CONTRATISTA PRNCIPAL]],Hoja1!$L$5:$M$9,2,FALSE),"CJV")</f>
        <v>CJV</v>
      </c>
      <c r="S2215" s="9" t="str">
        <f>IF(Tabla2[[#This Row],[EMPRESA]]=Tabla2[[#This Row],[CONTRATISTA PRNCIPAL]],"Principal","Secundaria")</f>
        <v>Principal</v>
      </c>
      <c r="T2215" s="10">
        <f>IFERROR(1/COUNTIF(Tabla2[CONTRATISTA PRNCIPAL],Tabla2[[#This Row],[CONTRATISTA PRNCIPAL]]),0)</f>
        <v>2.5000000000000001E-2</v>
      </c>
      <c r="U2215" s="33">
        <f ca="1">IF(((TODAY()-Tabla2[[#This Row],[FECHA NACIMIENTO]])/365)&lt;18,"Corregir", IF(((TODAY()-Tabla2[[#This Row],[FECHA NACIMIENTO]])/365)&gt;80, "Corregir",ROUNDDOWN(((TODAY()-Tabla2[[#This Row],[FECHA NACIMIENTO]])/365),0)))</f>
        <v>49</v>
      </c>
      <c r="V221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215" s="34" t="str">
        <f ca="1">+IF(Tabla2[[#This Row],[Edad]]="Corregir","Corregir","Ok")</f>
        <v>Ok</v>
      </c>
      <c r="X2215" s="10" t="str">
        <f>+IFERROR(VLOOKUP(Tabla2[[#This Row],[DISTRITO SEGÚN DNI]],Hoja1!$A$2:$B$55,2,FALSE),"No")</f>
        <v>No</v>
      </c>
      <c r="Y2215" s="10" t="str">
        <f>IF(OR(LOWER(Tabla2[[#This Row],[GENERO]])="masculino", LOWER(Tabla2[[#This Row],[GENERO]])="femenino"),"OK","Corregir")</f>
        <v>OK</v>
      </c>
      <c r="Z2215" s="10" t="str">
        <f>+IF(Tabla2[[#This Row],[Nro. DNI / CE]]="","Corregir",IF(LEN(Tabla2[[#This Row],[Nro. DNI / CE]])&gt;=8,"OK","Corregir"))</f>
        <v>OK</v>
      </c>
      <c r="AA2215" s="10">
        <f>COUNTIF(Tabla2[APELLIDOS Y NOMBRES],Tabla2[[#This Row],[APELLIDOS Y NOMBRES]])</f>
        <v>1</v>
      </c>
      <c r="AB2215" t="str">
        <f ca="1">+IFERROR(IF(Tabla2[[#This Row],[FECHA CESE/BAJA]]="","No Aplica",IF(AND(MONTH(Tabla2[[#This Row],[FECHA CESE/BAJA]])=MONTH(TODAY()-30),YEAR(Tabla2[[#This Row],[FECHA CESE/BAJA]])=YEAR(TODAY())),MONTH(TODAY()-30)&amp;"-"&amp;YEAR(TODAY()),"Borrar")),"No aplica")</f>
        <v>No Aplica</v>
      </c>
      <c r="AC2215" t="str">
        <f ca="1">+IFERROR(IF(Tabla2[[#This Row],[FECHA INICIO DE LABORES EN OBRA]]="","No Aplica",IF(AND(MONTH(Tabla2[[#This Row],[FECHA INICIO DE LABORES EN OBRA]])=MONTH(TODAY()-30),YEAR(Tabla2[[#This Row],[FECHA INICIO DE LABORES EN OBRA]])=YEAR(TODAY())),MONTH(TODAY()-30)&amp;"-"&amp;YEAR(TODAY()),"No Aplica")),"No Aplica")</f>
        <v>8-2023</v>
      </c>
    </row>
    <row r="2216" spans="1:29" ht="15" customHeight="1" x14ac:dyDescent="0.25">
      <c r="A2216" s="2">
        <v>20419278875</v>
      </c>
      <c r="B2216" s="3" t="s">
        <v>51</v>
      </c>
      <c r="C2216" s="3" t="s">
        <v>51</v>
      </c>
      <c r="D2216" s="3">
        <v>10810848</v>
      </c>
      <c r="E2216" s="3" t="s">
        <v>11353</v>
      </c>
      <c r="F2216" s="36">
        <v>28279</v>
      </c>
      <c r="G2216" s="3">
        <v>2</v>
      </c>
      <c r="H2216" s="3" t="s">
        <v>1444</v>
      </c>
      <c r="I2216" s="3" t="s">
        <v>3616</v>
      </c>
      <c r="J2216" s="3" t="s">
        <v>11354</v>
      </c>
      <c r="K2216" s="3" t="s">
        <v>1278</v>
      </c>
      <c r="L2216" s="8" t="s">
        <v>9813</v>
      </c>
      <c r="M2216" s="5"/>
      <c r="N2216" s="13" t="s">
        <v>1043</v>
      </c>
      <c r="O2216" s="5">
        <v>45153</v>
      </c>
      <c r="P2216" s="8">
        <v>1</v>
      </c>
      <c r="Q2216" s="9">
        <v>1</v>
      </c>
      <c r="R2216" s="9" t="str">
        <f>IFERROR(VLOOKUP(Tabla2[[#This Row],[CONTRATISTA PRNCIPAL]],Hoja1!$L$5:$M$9,2,FALSE),"CJV")</f>
        <v>CJV</v>
      </c>
      <c r="S2216" s="9" t="str">
        <f>IF(Tabla2[[#This Row],[EMPRESA]]=Tabla2[[#This Row],[CONTRATISTA PRNCIPAL]],"Principal","Secundaria")</f>
        <v>Principal</v>
      </c>
      <c r="T2216" s="10">
        <f>IFERROR(1/COUNTIF(Tabla2[CONTRATISTA PRNCIPAL],Tabla2[[#This Row],[CONTRATISTA PRNCIPAL]]),0)</f>
        <v>2.5000000000000001E-2</v>
      </c>
      <c r="U2216" s="33">
        <f ca="1">IF(((TODAY()-Tabla2[[#This Row],[FECHA NACIMIENTO]])/365)&lt;18,"Corregir", IF(((TODAY()-Tabla2[[#This Row],[FECHA NACIMIENTO]])/365)&gt;80, "Corregir",ROUNDDOWN(((TODAY()-Tabla2[[#This Row],[FECHA NACIMIENTO]])/365),0)))</f>
        <v>46</v>
      </c>
      <c r="V221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216" s="34" t="str">
        <f ca="1">+IF(Tabla2[[#This Row],[Edad]]="Corregir","Corregir","Ok")</f>
        <v>Ok</v>
      </c>
      <c r="X2216" s="10" t="str">
        <f>+IFERROR(VLOOKUP(Tabla2[[#This Row],[DISTRITO SEGÚN DNI]],Hoja1!$A$2:$B$55,2,FALSE),"No")</f>
        <v>No</v>
      </c>
      <c r="Y2216" s="10" t="str">
        <f>IF(OR(LOWER(Tabla2[[#This Row],[GENERO]])="masculino", LOWER(Tabla2[[#This Row],[GENERO]])="femenino"),"OK","Corregir")</f>
        <v>OK</v>
      </c>
      <c r="Z2216" s="10" t="str">
        <f>+IF(Tabla2[[#This Row],[Nro. DNI / CE]]="","Corregir",IF(LEN(Tabla2[[#This Row],[Nro. DNI / CE]])&gt;=8,"OK","Corregir"))</f>
        <v>OK</v>
      </c>
      <c r="AA2216" s="10">
        <f>COUNTIF(Tabla2[APELLIDOS Y NOMBRES],Tabla2[[#This Row],[APELLIDOS Y NOMBRES]])</f>
        <v>1</v>
      </c>
      <c r="AB2216" t="str">
        <f ca="1">+IFERROR(IF(Tabla2[[#This Row],[FECHA CESE/BAJA]]="","No Aplica",IF(AND(MONTH(Tabla2[[#This Row],[FECHA CESE/BAJA]])=MONTH(TODAY()-30),YEAR(Tabla2[[#This Row],[FECHA CESE/BAJA]])=YEAR(TODAY())),MONTH(TODAY()-30)&amp;"-"&amp;YEAR(TODAY()),"Borrar")),"No aplica")</f>
        <v>No Aplica</v>
      </c>
      <c r="AC2216" t="str">
        <f ca="1">+IFERROR(IF(Tabla2[[#This Row],[FECHA INICIO DE LABORES EN OBRA]]="","No Aplica",IF(AND(MONTH(Tabla2[[#This Row],[FECHA INICIO DE LABORES EN OBRA]])=MONTH(TODAY()-30),YEAR(Tabla2[[#This Row],[FECHA INICIO DE LABORES EN OBRA]])=YEAR(TODAY())),MONTH(TODAY()-30)&amp;"-"&amp;YEAR(TODAY()),"No Aplica")),"No Aplica")</f>
        <v>8-2023</v>
      </c>
    </row>
    <row r="2217" spans="1:29" ht="15" customHeight="1" x14ac:dyDescent="0.25">
      <c r="A2217" s="2">
        <v>20419278875</v>
      </c>
      <c r="B2217" s="3" t="s">
        <v>51</v>
      </c>
      <c r="C2217" s="3" t="s">
        <v>51</v>
      </c>
      <c r="D2217" s="3" t="s">
        <v>11355</v>
      </c>
      <c r="E2217" s="3" t="s">
        <v>11356</v>
      </c>
      <c r="F2217" s="36">
        <v>27429</v>
      </c>
      <c r="G2217" s="3">
        <v>2</v>
      </c>
      <c r="H2217" s="3" t="s">
        <v>1442</v>
      </c>
      <c r="I2217" s="3" t="s">
        <v>3616</v>
      </c>
      <c r="J2217" s="3" t="s">
        <v>11357</v>
      </c>
      <c r="K2217" s="3" t="s">
        <v>1044</v>
      </c>
      <c r="L2217" s="8" t="s">
        <v>9813</v>
      </c>
      <c r="M2217" s="5"/>
      <c r="N2217" s="13" t="s">
        <v>1043</v>
      </c>
      <c r="O2217" s="5">
        <v>45153</v>
      </c>
      <c r="P2217" s="8">
        <v>1</v>
      </c>
      <c r="Q2217" s="9">
        <v>1</v>
      </c>
      <c r="R2217" s="9" t="str">
        <f>IFERROR(VLOOKUP(Tabla2[[#This Row],[CONTRATISTA PRNCIPAL]],Hoja1!$L$5:$M$9,2,FALSE),"CJV")</f>
        <v>CJV</v>
      </c>
      <c r="S2217" s="9" t="str">
        <f>IF(Tabla2[[#This Row],[EMPRESA]]=Tabla2[[#This Row],[CONTRATISTA PRNCIPAL]],"Principal","Secundaria")</f>
        <v>Principal</v>
      </c>
      <c r="T2217" s="10">
        <f>IFERROR(1/COUNTIF(Tabla2[CONTRATISTA PRNCIPAL],Tabla2[[#This Row],[CONTRATISTA PRNCIPAL]]),0)</f>
        <v>2.5000000000000001E-2</v>
      </c>
      <c r="U2217" s="33">
        <f ca="1">IF(((TODAY()-Tabla2[[#This Row],[FECHA NACIMIENTO]])/365)&lt;18,"Corregir", IF(((TODAY()-Tabla2[[#This Row],[FECHA NACIMIENTO]])/365)&gt;80, "Corregir",ROUNDDOWN(((TODAY()-Tabla2[[#This Row],[FECHA NACIMIENTO]])/365),0)))</f>
        <v>48</v>
      </c>
      <c r="V221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217" s="34" t="str">
        <f ca="1">+IF(Tabla2[[#This Row],[Edad]]="Corregir","Corregir","Ok")</f>
        <v>Ok</v>
      </c>
      <c r="X2217" s="10" t="str">
        <f>+IFERROR(VLOOKUP(Tabla2[[#This Row],[DISTRITO SEGÚN DNI]],Hoja1!$A$2:$B$55,2,FALSE),"No")</f>
        <v>No</v>
      </c>
      <c r="Y2217" s="10" t="str">
        <f>IF(OR(LOWER(Tabla2[[#This Row],[GENERO]])="masculino", LOWER(Tabla2[[#This Row],[GENERO]])="femenino"),"OK","Corregir")</f>
        <v>OK</v>
      </c>
      <c r="Z2217" s="10" t="str">
        <f>+IF(Tabla2[[#This Row],[Nro. DNI / CE]]="","Corregir",IF(LEN(Tabla2[[#This Row],[Nro. DNI / CE]])&gt;=8,"OK","Corregir"))</f>
        <v>OK</v>
      </c>
      <c r="AA2217" s="10">
        <f>COUNTIF(Tabla2[APELLIDOS Y NOMBRES],Tabla2[[#This Row],[APELLIDOS Y NOMBRES]])</f>
        <v>1</v>
      </c>
      <c r="AB2217" t="str">
        <f ca="1">+IFERROR(IF(Tabla2[[#This Row],[FECHA CESE/BAJA]]="","No Aplica",IF(AND(MONTH(Tabla2[[#This Row],[FECHA CESE/BAJA]])=MONTH(TODAY()-30),YEAR(Tabla2[[#This Row],[FECHA CESE/BAJA]])=YEAR(TODAY())),MONTH(TODAY()-30)&amp;"-"&amp;YEAR(TODAY()),"Borrar")),"No aplica")</f>
        <v>No Aplica</v>
      </c>
      <c r="AC2217" t="str">
        <f ca="1">+IFERROR(IF(Tabla2[[#This Row],[FECHA INICIO DE LABORES EN OBRA]]="","No Aplica",IF(AND(MONTH(Tabla2[[#This Row],[FECHA INICIO DE LABORES EN OBRA]])=MONTH(TODAY()-30),YEAR(Tabla2[[#This Row],[FECHA INICIO DE LABORES EN OBRA]])=YEAR(TODAY())),MONTH(TODAY()-30)&amp;"-"&amp;YEAR(TODAY()),"No Aplica")),"No Aplica")</f>
        <v>8-2023</v>
      </c>
    </row>
    <row r="2218" spans="1:29" ht="15" customHeight="1" x14ac:dyDescent="0.25">
      <c r="A2218" s="2">
        <v>20419278875</v>
      </c>
      <c r="B2218" s="3" t="s">
        <v>51</v>
      </c>
      <c r="C2218" s="3" t="s">
        <v>51</v>
      </c>
      <c r="D2218" s="3">
        <v>46539490</v>
      </c>
      <c r="E2218" s="3" t="s">
        <v>11358</v>
      </c>
      <c r="F2218" s="36">
        <v>33132</v>
      </c>
      <c r="G2218" s="3">
        <v>2</v>
      </c>
      <c r="H2218" s="3" t="s">
        <v>11359</v>
      </c>
      <c r="I2218" s="3" t="s">
        <v>3616</v>
      </c>
      <c r="J2218" s="3" t="s">
        <v>11360</v>
      </c>
      <c r="K2218" s="3" t="s">
        <v>99</v>
      </c>
      <c r="L2218" s="8" t="s">
        <v>9813</v>
      </c>
      <c r="M2218" s="5"/>
      <c r="N2218" s="13" t="s">
        <v>1043</v>
      </c>
      <c r="O2218" s="5">
        <v>45153</v>
      </c>
      <c r="P2218" s="8">
        <v>1</v>
      </c>
      <c r="Q2218" s="9">
        <v>1</v>
      </c>
      <c r="R2218" s="9" t="str">
        <f>IFERROR(VLOOKUP(Tabla2[[#This Row],[CONTRATISTA PRNCIPAL]],Hoja1!$L$5:$M$9,2,FALSE),"CJV")</f>
        <v>CJV</v>
      </c>
      <c r="S2218" s="9" t="str">
        <f>IF(Tabla2[[#This Row],[EMPRESA]]=Tabla2[[#This Row],[CONTRATISTA PRNCIPAL]],"Principal","Secundaria")</f>
        <v>Principal</v>
      </c>
      <c r="T2218" s="10">
        <f>IFERROR(1/COUNTIF(Tabla2[CONTRATISTA PRNCIPAL],Tabla2[[#This Row],[CONTRATISTA PRNCIPAL]]),0)</f>
        <v>2.5000000000000001E-2</v>
      </c>
      <c r="U2218" s="33">
        <f ca="1">IF(((TODAY()-Tabla2[[#This Row],[FECHA NACIMIENTO]])/365)&lt;18,"Corregir", IF(((TODAY()-Tabla2[[#This Row],[FECHA NACIMIENTO]])/365)&gt;80, "Corregir",ROUNDDOWN(((TODAY()-Tabla2[[#This Row],[FECHA NACIMIENTO]])/365),0)))</f>
        <v>32</v>
      </c>
      <c r="V221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218" s="34" t="str">
        <f ca="1">+IF(Tabla2[[#This Row],[Edad]]="Corregir","Corregir","Ok")</f>
        <v>Ok</v>
      </c>
      <c r="X2218" s="10" t="str">
        <f>+IFERROR(VLOOKUP(Tabla2[[#This Row],[DISTRITO SEGÚN DNI]],Hoja1!$A$2:$B$55,2,FALSE),"No")</f>
        <v>LA VICTORIA</v>
      </c>
      <c r="Y2218" s="10" t="str">
        <f>IF(OR(LOWER(Tabla2[[#This Row],[GENERO]])="masculino", LOWER(Tabla2[[#This Row],[GENERO]])="femenino"),"OK","Corregir")</f>
        <v>OK</v>
      </c>
      <c r="Z2218" s="10" t="str">
        <f>+IF(Tabla2[[#This Row],[Nro. DNI / CE]]="","Corregir",IF(LEN(Tabla2[[#This Row],[Nro. DNI / CE]])&gt;=8,"OK","Corregir"))</f>
        <v>OK</v>
      </c>
      <c r="AA2218" s="10">
        <f>COUNTIF(Tabla2[APELLIDOS Y NOMBRES],Tabla2[[#This Row],[APELLIDOS Y NOMBRES]])</f>
        <v>1</v>
      </c>
      <c r="AB2218" t="str">
        <f ca="1">+IFERROR(IF(Tabla2[[#This Row],[FECHA CESE/BAJA]]="","No Aplica",IF(AND(MONTH(Tabla2[[#This Row],[FECHA CESE/BAJA]])=MONTH(TODAY()-30),YEAR(Tabla2[[#This Row],[FECHA CESE/BAJA]])=YEAR(TODAY())),MONTH(TODAY()-30)&amp;"-"&amp;YEAR(TODAY()),"Borrar")),"No aplica")</f>
        <v>No Aplica</v>
      </c>
      <c r="AC2218" t="str">
        <f ca="1">+IFERROR(IF(Tabla2[[#This Row],[FECHA INICIO DE LABORES EN OBRA]]="","No Aplica",IF(AND(MONTH(Tabla2[[#This Row],[FECHA INICIO DE LABORES EN OBRA]])=MONTH(TODAY()-30),YEAR(Tabla2[[#This Row],[FECHA INICIO DE LABORES EN OBRA]])=YEAR(TODAY())),MONTH(TODAY()-30)&amp;"-"&amp;YEAR(TODAY()),"No Aplica")),"No Aplica")</f>
        <v>8-2023</v>
      </c>
    </row>
    <row r="2219" spans="1:29" ht="15" customHeight="1" x14ac:dyDescent="0.25">
      <c r="A2219" s="2">
        <v>20419278875</v>
      </c>
      <c r="B2219" s="3" t="s">
        <v>51</v>
      </c>
      <c r="C2219" s="3" t="s">
        <v>51</v>
      </c>
      <c r="D2219" s="3">
        <v>40516138</v>
      </c>
      <c r="E2219" s="3" t="s">
        <v>11361</v>
      </c>
      <c r="F2219" s="36">
        <v>29135</v>
      </c>
      <c r="G2219" s="3">
        <v>2</v>
      </c>
      <c r="H2219" s="3" t="s">
        <v>1444</v>
      </c>
      <c r="I2219" s="3" t="s">
        <v>3616</v>
      </c>
      <c r="J2219" s="3" t="s">
        <v>11362</v>
      </c>
      <c r="K2219" s="3" t="s">
        <v>10625</v>
      </c>
      <c r="L2219" s="8" t="s">
        <v>9813</v>
      </c>
      <c r="M2219" s="5"/>
      <c r="N2219" s="13" t="s">
        <v>1043</v>
      </c>
      <c r="O2219" s="5">
        <v>45153</v>
      </c>
      <c r="P2219" s="8">
        <v>1</v>
      </c>
      <c r="Q2219" s="9">
        <v>1</v>
      </c>
      <c r="R2219" s="9" t="str">
        <f>IFERROR(VLOOKUP(Tabla2[[#This Row],[CONTRATISTA PRNCIPAL]],Hoja1!$L$5:$M$9,2,FALSE),"CJV")</f>
        <v>CJV</v>
      </c>
      <c r="S2219" s="9" t="str">
        <f>IF(Tabla2[[#This Row],[EMPRESA]]=Tabla2[[#This Row],[CONTRATISTA PRNCIPAL]],"Principal","Secundaria")</f>
        <v>Principal</v>
      </c>
      <c r="T2219" s="10">
        <f>IFERROR(1/COUNTIF(Tabla2[CONTRATISTA PRNCIPAL],Tabla2[[#This Row],[CONTRATISTA PRNCIPAL]]),0)</f>
        <v>2.5000000000000001E-2</v>
      </c>
      <c r="U2219" s="33">
        <f ca="1">IF(((TODAY()-Tabla2[[#This Row],[FECHA NACIMIENTO]])/365)&lt;18,"Corregir", IF(((TODAY()-Tabla2[[#This Row],[FECHA NACIMIENTO]])/365)&gt;80, "Corregir",ROUNDDOWN(((TODAY()-Tabla2[[#This Row],[FECHA NACIMIENTO]])/365),0)))</f>
        <v>43</v>
      </c>
      <c r="V221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219" s="34" t="str">
        <f ca="1">+IF(Tabla2[[#This Row],[Edad]]="Corregir","Corregir","Ok")</f>
        <v>Ok</v>
      </c>
      <c r="X2219" s="10" t="str">
        <f>+IFERROR(VLOOKUP(Tabla2[[#This Row],[DISTRITO SEGÚN DNI]],Hoja1!$A$2:$B$55,2,FALSE),"No")</f>
        <v>No</v>
      </c>
      <c r="Y2219" s="10" t="str">
        <f>IF(OR(LOWER(Tabla2[[#This Row],[GENERO]])="masculino", LOWER(Tabla2[[#This Row],[GENERO]])="femenino"),"OK","Corregir")</f>
        <v>OK</v>
      </c>
      <c r="Z2219" s="10" t="str">
        <f>+IF(Tabla2[[#This Row],[Nro. DNI / CE]]="","Corregir",IF(LEN(Tabla2[[#This Row],[Nro. DNI / CE]])&gt;=8,"OK","Corregir"))</f>
        <v>OK</v>
      </c>
      <c r="AA2219" s="10">
        <f>COUNTIF(Tabla2[APELLIDOS Y NOMBRES],Tabla2[[#This Row],[APELLIDOS Y NOMBRES]])</f>
        <v>1</v>
      </c>
      <c r="AB2219" t="str">
        <f ca="1">+IFERROR(IF(Tabla2[[#This Row],[FECHA CESE/BAJA]]="","No Aplica",IF(AND(MONTH(Tabla2[[#This Row],[FECHA CESE/BAJA]])=MONTH(TODAY()-30),YEAR(Tabla2[[#This Row],[FECHA CESE/BAJA]])=YEAR(TODAY())),MONTH(TODAY()-30)&amp;"-"&amp;YEAR(TODAY()),"Borrar")),"No aplica")</f>
        <v>No Aplica</v>
      </c>
      <c r="AC2219" t="str">
        <f ca="1">+IFERROR(IF(Tabla2[[#This Row],[FECHA INICIO DE LABORES EN OBRA]]="","No Aplica",IF(AND(MONTH(Tabla2[[#This Row],[FECHA INICIO DE LABORES EN OBRA]])=MONTH(TODAY()-30),YEAR(Tabla2[[#This Row],[FECHA INICIO DE LABORES EN OBRA]])=YEAR(TODAY())),MONTH(TODAY()-30)&amp;"-"&amp;YEAR(TODAY()),"No Aplica")),"No Aplica")</f>
        <v>8-2023</v>
      </c>
    </row>
    <row r="2220" spans="1:29" ht="15" customHeight="1" x14ac:dyDescent="0.25">
      <c r="A2220" s="2">
        <v>20419278875</v>
      </c>
      <c r="B2220" s="3" t="s">
        <v>51</v>
      </c>
      <c r="C2220" s="3" t="s">
        <v>51</v>
      </c>
      <c r="D2220" s="3" t="s">
        <v>11363</v>
      </c>
      <c r="E2220" s="3" t="s">
        <v>11364</v>
      </c>
      <c r="F2220" s="36">
        <v>34793</v>
      </c>
      <c r="G2220" s="3">
        <v>2</v>
      </c>
      <c r="H2220" s="3" t="s">
        <v>2636</v>
      </c>
      <c r="I2220" s="3" t="s">
        <v>3616</v>
      </c>
      <c r="J2220" s="3" t="s">
        <v>11365</v>
      </c>
      <c r="K2220" s="3" t="s">
        <v>1063</v>
      </c>
      <c r="L2220" s="8" t="s">
        <v>9813</v>
      </c>
      <c r="M2220" s="5"/>
      <c r="N2220" s="13" t="s">
        <v>1043</v>
      </c>
      <c r="O2220" s="5">
        <v>45153</v>
      </c>
      <c r="P2220" s="8">
        <v>1</v>
      </c>
      <c r="Q2220" s="9">
        <v>1</v>
      </c>
      <c r="R2220" s="9" t="str">
        <f>IFERROR(VLOOKUP(Tabla2[[#This Row],[CONTRATISTA PRNCIPAL]],Hoja1!$L$5:$M$9,2,FALSE),"CJV")</f>
        <v>CJV</v>
      </c>
      <c r="S2220" s="9" t="str">
        <f>IF(Tabla2[[#This Row],[EMPRESA]]=Tabla2[[#This Row],[CONTRATISTA PRNCIPAL]],"Principal","Secundaria")</f>
        <v>Principal</v>
      </c>
      <c r="T2220" s="10">
        <f>IFERROR(1/COUNTIF(Tabla2[CONTRATISTA PRNCIPAL],Tabla2[[#This Row],[CONTRATISTA PRNCIPAL]]),0)</f>
        <v>2.5000000000000001E-2</v>
      </c>
      <c r="U2220" s="33">
        <f ca="1">IF(((TODAY()-Tabla2[[#This Row],[FECHA NACIMIENTO]])/365)&lt;18,"Corregir", IF(((TODAY()-Tabla2[[#This Row],[FECHA NACIMIENTO]])/365)&gt;80, "Corregir",ROUNDDOWN(((TODAY()-Tabla2[[#This Row],[FECHA NACIMIENTO]])/365),0)))</f>
        <v>28</v>
      </c>
      <c r="V222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220" s="34" t="str">
        <f ca="1">+IF(Tabla2[[#This Row],[Edad]]="Corregir","Corregir","Ok")</f>
        <v>Ok</v>
      </c>
      <c r="X2220" s="10" t="str">
        <f>+IFERROR(VLOOKUP(Tabla2[[#This Row],[DISTRITO SEGÚN DNI]],Hoja1!$A$2:$B$55,2,FALSE),"No")</f>
        <v>No</v>
      </c>
      <c r="Y2220" s="10" t="str">
        <f>IF(OR(LOWER(Tabla2[[#This Row],[GENERO]])="masculino", LOWER(Tabla2[[#This Row],[GENERO]])="femenino"),"OK","Corregir")</f>
        <v>OK</v>
      </c>
      <c r="Z2220" s="10" t="str">
        <f>+IF(Tabla2[[#This Row],[Nro. DNI / CE]]="","Corregir",IF(LEN(Tabla2[[#This Row],[Nro. DNI / CE]])&gt;=8,"OK","Corregir"))</f>
        <v>OK</v>
      </c>
      <c r="AA2220" s="10">
        <f>COUNTIF(Tabla2[APELLIDOS Y NOMBRES],Tabla2[[#This Row],[APELLIDOS Y NOMBRES]])</f>
        <v>1</v>
      </c>
      <c r="AB2220" t="str">
        <f ca="1">+IFERROR(IF(Tabla2[[#This Row],[FECHA CESE/BAJA]]="","No Aplica",IF(AND(MONTH(Tabla2[[#This Row],[FECHA CESE/BAJA]])=MONTH(TODAY()-30),YEAR(Tabla2[[#This Row],[FECHA CESE/BAJA]])=YEAR(TODAY())),MONTH(TODAY()-30)&amp;"-"&amp;YEAR(TODAY()),"Borrar")),"No aplica")</f>
        <v>No Aplica</v>
      </c>
      <c r="AC2220" t="str">
        <f ca="1">+IFERROR(IF(Tabla2[[#This Row],[FECHA INICIO DE LABORES EN OBRA]]="","No Aplica",IF(AND(MONTH(Tabla2[[#This Row],[FECHA INICIO DE LABORES EN OBRA]])=MONTH(TODAY()-30),YEAR(Tabla2[[#This Row],[FECHA INICIO DE LABORES EN OBRA]])=YEAR(TODAY())),MONTH(TODAY()-30)&amp;"-"&amp;YEAR(TODAY()),"No Aplica")),"No Aplica")</f>
        <v>8-2023</v>
      </c>
    </row>
    <row r="2221" spans="1:29" ht="15" customHeight="1" x14ac:dyDescent="0.25">
      <c r="A2221" s="2">
        <v>20419278875</v>
      </c>
      <c r="B2221" s="3" t="s">
        <v>51</v>
      </c>
      <c r="C2221" s="3" t="s">
        <v>51</v>
      </c>
      <c r="D2221" s="3" t="s">
        <v>11366</v>
      </c>
      <c r="E2221" s="3" t="s">
        <v>11367</v>
      </c>
      <c r="F2221" s="36">
        <v>30963</v>
      </c>
      <c r="G2221" s="3">
        <v>2</v>
      </c>
      <c r="H2221" s="3" t="s">
        <v>1585</v>
      </c>
      <c r="I2221" s="3" t="s">
        <v>3616</v>
      </c>
      <c r="J2221" s="3" t="s">
        <v>11368</v>
      </c>
      <c r="K2221" s="3" t="s">
        <v>93</v>
      </c>
      <c r="L2221" s="8" t="s">
        <v>9813</v>
      </c>
      <c r="M2221" s="5"/>
      <c r="N2221" s="13" t="s">
        <v>1043</v>
      </c>
      <c r="O2221" s="5">
        <v>45153</v>
      </c>
      <c r="P2221" s="8">
        <v>1</v>
      </c>
      <c r="Q2221" s="9">
        <v>1</v>
      </c>
      <c r="R2221" s="9" t="str">
        <f>IFERROR(VLOOKUP(Tabla2[[#This Row],[CONTRATISTA PRNCIPAL]],Hoja1!$L$5:$M$9,2,FALSE),"CJV")</f>
        <v>CJV</v>
      </c>
      <c r="S2221" s="9" t="str">
        <f>IF(Tabla2[[#This Row],[EMPRESA]]=Tabla2[[#This Row],[CONTRATISTA PRNCIPAL]],"Principal","Secundaria")</f>
        <v>Principal</v>
      </c>
      <c r="T2221" s="10">
        <f>IFERROR(1/COUNTIF(Tabla2[CONTRATISTA PRNCIPAL],Tabla2[[#This Row],[CONTRATISTA PRNCIPAL]]),0)</f>
        <v>2.5000000000000001E-2</v>
      </c>
      <c r="U2221" s="33">
        <f ca="1">IF(((TODAY()-Tabla2[[#This Row],[FECHA NACIMIENTO]])/365)&lt;18,"Corregir", IF(((TODAY()-Tabla2[[#This Row],[FECHA NACIMIENTO]])/365)&gt;80, "Corregir",ROUNDDOWN(((TODAY()-Tabla2[[#This Row],[FECHA NACIMIENTO]])/365),0)))</f>
        <v>38</v>
      </c>
      <c r="V222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221" s="34" t="str">
        <f ca="1">+IF(Tabla2[[#This Row],[Edad]]="Corregir","Corregir","Ok")</f>
        <v>Ok</v>
      </c>
      <c r="X2221" s="10" t="str">
        <f>+IFERROR(VLOOKUP(Tabla2[[#This Row],[DISTRITO SEGÚN DNI]],Hoja1!$A$2:$B$55,2,FALSE),"No")</f>
        <v>ATE</v>
      </c>
      <c r="Y2221" s="10" t="str">
        <f>IF(OR(LOWER(Tabla2[[#This Row],[GENERO]])="masculino", LOWER(Tabla2[[#This Row],[GENERO]])="femenino"),"OK","Corregir")</f>
        <v>OK</v>
      </c>
      <c r="Z2221" s="10" t="str">
        <f>+IF(Tabla2[[#This Row],[Nro. DNI / CE]]="","Corregir",IF(LEN(Tabla2[[#This Row],[Nro. DNI / CE]])&gt;=8,"OK","Corregir"))</f>
        <v>OK</v>
      </c>
      <c r="AA2221" s="10">
        <f>COUNTIF(Tabla2[APELLIDOS Y NOMBRES],Tabla2[[#This Row],[APELLIDOS Y NOMBRES]])</f>
        <v>1</v>
      </c>
      <c r="AB2221" t="str">
        <f ca="1">+IFERROR(IF(Tabla2[[#This Row],[FECHA CESE/BAJA]]="","No Aplica",IF(AND(MONTH(Tabla2[[#This Row],[FECHA CESE/BAJA]])=MONTH(TODAY()-30),YEAR(Tabla2[[#This Row],[FECHA CESE/BAJA]])=YEAR(TODAY())),MONTH(TODAY()-30)&amp;"-"&amp;YEAR(TODAY()),"Borrar")),"No aplica")</f>
        <v>No Aplica</v>
      </c>
      <c r="AC2221" t="str">
        <f ca="1">+IFERROR(IF(Tabla2[[#This Row],[FECHA INICIO DE LABORES EN OBRA]]="","No Aplica",IF(AND(MONTH(Tabla2[[#This Row],[FECHA INICIO DE LABORES EN OBRA]])=MONTH(TODAY()-30),YEAR(Tabla2[[#This Row],[FECHA INICIO DE LABORES EN OBRA]])=YEAR(TODAY())),MONTH(TODAY()-30)&amp;"-"&amp;YEAR(TODAY()),"No Aplica")),"No Aplica")</f>
        <v>8-2023</v>
      </c>
    </row>
    <row r="2222" spans="1:29" ht="15" customHeight="1" x14ac:dyDescent="0.25">
      <c r="A2222" s="2">
        <v>20419278875</v>
      </c>
      <c r="B2222" s="3" t="s">
        <v>51</v>
      </c>
      <c r="C2222" s="3" t="s">
        <v>51</v>
      </c>
      <c r="D2222" s="3" t="s">
        <v>11369</v>
      </c>
      <c r="E2222" s="3" t="s">
        <v>11370</v>
      </c>
      <c r="F2222" s="36">
        <v>29627</v>
      </c>
      <c r="G2222" s="3">
        <v>2</v>
      </c>
      <c r="H2222" s="3" t="s">
        <v>1444</v>
      </c>
      <c r="I2222" s="3" t="s">
        <v>3616</v>
      </c>
      <c r="J2222" s="3" t="s">
        <v>11371</v>
      </c>
      <c r="K2222" s="3" t="s">
        <v>1291</v>
      </c>
      <c r="L2222" s="8" t="s">
        <v>9813</v>
      </c>
      <c r="M2222" s="5"/>
      <c r="N2222" s="13" t="s">
        <v>1043</v>
      </c>
      <c r="O2222" s="5">
        <v>45155</v>
      </c>
      <c r="P2222" s="8">
        <v>1</v>
      </c>
      <c r="Q2222" s="9">
        <v>1</v>
      </c>
      <c r="R2222" s="9" t="str">
        <f>IFERROR(VLOOKUP(Tabla2[[#This Row],[CONTRATISTA PRNCIPAL]],Hoja1!$L$5:$M$9,2,FALSE),"CJV")</f>
        <v>CJV</v>
      </c>
      <c r="S2222" s="9" t="str">
        <f>IF(Tabla2[[#This Row],[EMPRESA]]=Tabla2[[#This Row],[CONTRATISTA PRNCIPAL]],"Principal","Secundaria")</f>
        <v>Principal</v>
      </c>
      <c r="T2222" s="10">
        <f>IFERROR(1/COUNTIF(Tabla2[CONTRATISTA PRNCIPAL],Tabla2[[#This Row],[CONTRATISTA PRNCIPAL]]),0)</f>
        <v>2.5000000000000001E-2</v>
      </c>
      <c r="U2222" s="33">
        <f ca="1">IF(((TODAY()-Tabla2[[#This Row],[FECHA NACIMIENTO]])/365)&lt;18,"Corregir", IF(((TODAY()-Tabla2[[#This Row],[FECHA NACIMIENTO]])/365)&gt;80, "Corregir",ROUNDDOWN(((TODAY()-Tabla2[[#This Row],[FECHA NACIMIENTO]])/365),0)))</f>
        <v>42</v>
      </c>
      <c r="V222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222" s="34" t="str">
        <f ca="1">+IF(Tabla2[[#This Row],[Edad]]="Corregir","Corregir","Ok")</f>
        <v>Ok</v>
      </c>
      <c r="X2222" s="10" t="str">
        <f>+IFERROR(VLOOKUP(Tabla2[[#This Row],[DISTRITO SEGÚN DNI]],Hoja1!$A$2:$B$55,2,FALSE),"No")</f>
        <v>No</v>
      </c>
      <c r="Y2222" s="10" t="str">
        <f>IF(OR(LOWER(Tabla2[[#This Row],[GENERO]])="masculino", LOWER(Tabla2[[#This Row],[GENERO]])="femenino"),"OK","Corregir")</f>
        <v>OK</v>
      </c>
      <c r="Z2222" s="10" t="str">
        <f>+IF(Tabla2[[#This Row],[Nro. DNI / CE]]="","Corregir",IF(LEN(Tabla2[[#This Row],[Nro. DNI / CE]])&gt;=8,"OK","Corregir"))</f>
        <v>OK</v>
      </c>
      <c r="AA2222" s="10">
        <f>COUNTIF(Tabla2[APELLIDOS Y NOMBRES],Tabla2[[#This Row],[APELLIDOS Y NOMBRES]])</f>
        <v>1</v>
      </c>
      <c r="AB2222" t="str">
        <f ca="1">+IFERROR(IF(Tabla2[[#This Row],[FECHA CESE/BAJA]]="","No Aplica",IF(AND(MONTH(Tabla2[[#This Row],[FECHA CESE/BAJA]])=MONTH(TODAY()-30),YEAR(Tabla2[[#This Row],[FECHA CESE/BAJA]])=YEAR(TODAY())),MONTH(TODAY()-30)&amp;"-"&amp;YEAR(TODAY()),"Borrar")),"No aplica")</f>
        <v>No Aplica</v>
      </c>
      <c r="AC2222" t="str">
        <f ca="1">+IFERROR(IF(Tabla2[[#This Row],[FECHA INICIO DE LABORES EN OBRA]]="","No Aplica",IF(AND(MONTH(Tabla2[[#This Row],[FECHA INICIO DE LABORES EN OBRA]])=MONTH(TODAY()-30),YEAR(Tabla2[[#This Row],[FECHA INICIO DE LABORES EN OBRA]])=YEAR(TODAY())),MONTH(TODAY()-30)&amp;"-"&amp;YEAR(TODAY()),"No Aplica")),"No Aplica")</f>
        <v>8-2023</v>
      </c>
    </row>
    <row r="2223" spans="1:29" ht="15" customHeight="1" x14ac:dyDescent="0.25">
      <c r="A2223" s="2">
        <v>20419278875</v>
      </c>
      <c r="B2223" s="3" t="s">
        <v>51</v>
      </c>
      <c r="C2223" s="3" t="s">
        <v>51</v>
      </c>
      <c r="D2223" s="3" t="s">
        <v>11372</v>
      </c>
      <c r="E2223" s="3" t="s">
        <v>11373</v>
      </c>
      <c r="F2223" s="36">
        <v>33785</v>
      </c>
      <c r="G2223" s="3">
        <v>2</v>
      </c>
      <c r="H2223" s="3" t="s">
        <v>1444</v>
      </c>
      <c r="I2223" s="3" t="s">
        <v>3616</v>
      </c>
      <c r="J2223" s="3" t="s">
        <v>11374</v>
      </c>
      <c r="K2223" s="3" t="s">
        <v>93</v>
      </c>
      <c r="L2223" s="8" t="s">
        <v>9813</v>
      </c>
      <c r="M2223" s="5"/>
      <c r="N2223" s="13" t="s">
        <v>1043</v>
      </c>
      <c r="O2223" s="5">
        <v>45154</v>
      </c>
      <c r="P2223" s="8">
        <v>1</v>
      </c>
      <c r="Q2223" s="9">
        <v>1</v>
      </c>
      <c r="R2223" s="9" t="str">
        <f>IFERROR(VLOOKUP(Tabla2[[#This Row],[CONTRATISTA PRNCIPAL]],Hoja1!$L$5:$M$9,2,FALSE),"CJV")</f>
        <v>CJV</v>
      </c>
      <c r="S2223" s="9" t="str">
        <f>IF(Tabla2[[#This Row],[EMPRESA]]=Tabla2[[#This Row],[CONTRATISTA PRNCIPAL]],"Principal","Secundaria")</f>
        <v>Principal</v>
      </c>
      <c r="T2223" s="10">
        <f>IFERROR(1/COUNTIF(Tabla2[CONTRATISTA PRNCIPAL],Tabla2[[#This Row],[CONTRATISTA PRNCIPAL]]),0)</f>
        <v>2.5000000000000001E-2</v>
      </c>
      <c r="U2223" s="33">
        <f ca="1">IF(((TODAY()-Tabla2[[#This Row],[FECHA NACIMIENTO]])/365)&lt;18,"Corregir", IF(((TODAY()-Tabla2[[#This Row],[FECHA NACIMIENTO]])/365)&gt;80, "Corregir",ROUNDDOWN(((TODAY()-Tabla2[[#This Row],[FECHA NACIMIENTO]])/365),0)))</f>
        <v>31</v>
      </c>
      <c r="V222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223" s="34" t="str">
        <f ca="1">+IF(Tabla2[[#This Row],[Edad]]="Corregir","Corregir","Ok")</f>
        <v>Ok</v>
      </c>
      <c r="X2223" s="10" t="str">
        <f>+IFERROR(VLOOKUP(Tabla2[[#This Row],[DISTRITO SEGÚN DNI]],Hoja1!$A$2:$B$55,2,FALSE),"No")</f>
        <v>ATE</v>
      </c>
      <c r="Y2223" s="10" t="str">
        <f>IF(OR(LOWER(Tabla2[[#This Row],[GENERO]])="masculino", LOWER(Tabla2[[#This Row],[GENERO]])="femenino"),"OK","Corregir")</f>
        <v>OK</v>
      </c>
      <c r="Z2223" s="10" t="str">
        <f>+IF(Tabla2[[#This Row],[Nro. DNI / CE]]="","Corregir",IF(LEN(Tabla2[[#This Row],[Nro. DNI / CE]])&gt;=8,"OK","Corregir"))</f>
        <v>OK</v>
      </c>
      <c r="AA2223" s="10">
        <f>COUNTIF(Tabla2[APELLIDOS Y NOMBRES],Tabla2[[#This Row],[APELLIDOS Y NOMBRES]])</f>
        <v>1</v>
      </c>
      <c r="AB2223" t="str">
        <f ca="1">+IFERROR(IF(Tabla2[[#This Row],[FECHA CESE/BAJA]]="","No Aplica",IF(AND(MONTH(Tabla2[[#This Row],[FECHA CESE/BAJA]])=MONTH(TODAY()-30),YEAR(Tabla2[[#This Row],[FECHA CESE/BAJA]])=YEAR(TODAY())),MONTH(TODAY()-30)&amp;"-"&amp;YEAR(TODAY()),"Borrar")),"No aplica")</f>
        <v>No Aplica</v>
      </c>
      <c r="AC2223" t="str">
        <f ca="1">+IFERROR(IF(Tabla2[[#This Row],[FECHA INICIO DE LABORES EN OBRA]]="","No Aplica",IF(AND(MONTH(Tabla2[[#This Row],[FECHA INICIO DE LABORES EN OBRA]])=MONTH(TODAY()-30),YEAR(Tabla2[[#This Row],[FECHA INICIO DE LABORES EN OBRA]])=YEAR(TODAY())),MONTH(TODAY()-30)&amp;"-"&amp;YEAR(TODAY()),"No Aplica")),"No Aplica")</f>
        <v>8-2023</v>
      </c>
    </row>
    <row r="2224" spans="1:29" ht="15" customHeight="1" x14ac:dyDescent="0.25">
      <c r="A2224" s="2">
        <v>20419278875</v>
      </c>
      <c r="B2224" s="3" t="s">
        <v>51</v>
      </c>
      <c r="C2224" s="3" t="s">
        <v>51</v>
      </c>
      <c r="D2224" s="3" t="s">
        <v>11375</v>
      </c>
      <c r="E2224" s="3" t="s">
        <v>11376</v>
      </c>
      <c r="F2224" s="36">
        <v>35029</v>
      </c>
      <c r="G2224" s="3">
        <v>2</v>
      </c>
      <c r="H2224" s="3" t="s">
        <v>1444</v>
      </c>
      <c r="I2224" s="3" t="s">
        <v>3616</v>
      </c>
      <c r="J2224" s="3" t="s">
        <v>11377</v>
      </c>
      <c r="K2224" s="3" t="s">
        <v>1042</v>
      </c>
      <c r="L2224" s="8" t="s">
        <v>9813</v>
      </c>
      <c r="M2224" s="5"/>
      <c r="N2224" s="13" t="s">
        <v>1043</v>
      </c>
      <c r="O2224" s="5">
        <v>45161</v>
      </c>
      <c r="P2224" s="8">
        <v>1</v>
      </c>
      <c r="Q2224" s="9">
        <v>1</v>
      </c>
      <c r="R2224" s="9" t="str">
        <f>IFERROR(VLOOKUP(Tabla2[[#This Row],[CONTRATISTA PRNCIPAL]],Hoja1!$L$5:$M$9,2,FALSE),"CJV")</f>
        <v>CJV</v>
      </c>
      <c r="S2224" s="9" t="str">
        <f>IF(Tabla2[[#This Row],[EMPRESA]]=Tabla2[[#This Row],[CONTRATISTA PRNCIPAL]],"Principal","Secundaria")</f>
        <v>Principal</v>
      </c>
      <c r="T2224" s="10">
        <f>IFERROR(1/COUNTIF(Tabla2[CONTRATISTA PRNCIPAL],Tabla2[[#This Row],[CONTRATISTA PRNCIPAL]]),0)</f>
        <v>2.5000000000000001E-2</v>
      </c>
      <c r="U2224" s="33">
        <f ca="1">IF(((TODAY()-Tabla2[[#This Row],[FECHA NACIMIENTO]])/365)&lt;18,"Corregir", IF(((TODAY()-Tabla2[[#This Row],[FECHA NACIMIENTO]])/365)&gt;80, "Corregir",ROUNDDOWN(((TODAY()-Tabla2[[#This Row],[FECHA NACIMIENTO]])/365),0)))</f>
        <v>27</v>
      </c>
      <c r="V222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224" s="34" t="str">
        <f ca="1">+IF(Tabla2[[#This Row],[Edad]]="Corregir","Corregir","Ok")</f>
        <v>Ok</v>
      </c>
      <c r="X2224" s="10" t="str">
        <f>+IFERROR(VLOOKUP(Tabla2[[#This Row],[DISTRITO SEGÚN DNI]],Hoja1!$A$2:$B$55,2,FALSE),"No")</f>
        <v>No</v>
      </c>
      <c r="Y2224" s="10" t="str">
        <f>IF(OR(LOWER(Tabla2[[#This Row],[GENERO]])="masculino", LOWER(Tabla2[[#This Row],[GENERO]])="femenino"),"OK","Corregir")</f>
        <v>OK</v>
      </c>
      <c r="Z2224" s="10" t="str">
        <f>+IF(Tabla2[[#This Row],[Nro. DNI / CE]]="","Corregir",IF(LEN(Tabla2[[#This Row],[Nro. DNI / CE]])&gt;=8,"OK","Corregir"))</f>
        <v>OK</v>
      </c>
      <c r="AA2224" s="10">
        <f>COUNTIF(Tabla2[APELLIDOS Y NOMBRES],Tabla2[[#This Row],[APELLIDOS Y NOMBRES]])</f>
        <v>1</v>
      </c>
      <c r="AB2224" t="str">
        <f ca="1">+IFERROR(IF(Tabla2[[#This Row],[FECHA CESE/BAJA]]="","No Aplica",IF(AND(MONTH(Tabla2[[#This Row],[FECHA CESE/BAJA]])=MONTH(TODAY()-30),YEAR(Tabla2[[#This Row],[FECHA CESE/BAJA]])=YEAR(TODAY())),MONTH(TODAY()-30)&amp;"-"&amp;YEAR(TODAY()),"Borrar")),"No aplica")</f>
        <v>No Aplica</v>
      </c>
      <c r="AC2224" t="str">
        <f ca="1">+IFERROR(IF(Tabla2[[#This Row],[FECHA INICIO DE LABORES EN OBRA]]="","No Aplica",IF(AND(MONTH(Tabla2[[#This Row],[FECHA INICIO DE LABORES EN OBRA]])=MONTH(TODAY()-30),YEAR(Tabla2[[#This Row],[FECHA INICIO DE LABORES EN OBRA]])=YEAR(TODAY())),MONTH(TODAY()-30)&amp;"-"&amp;YEAR(TODAY()),"No Aplica")),"No Aplica")</f>
        <v>8-2023</v>
      </c>
    </row>
    <row r="2225" spans="1:29" ht="15" customHeight="1" x14ac:dyDescent="0.25">
      <c r="A2225" s="2">
        <v>20419278875</v>
      </c>
      <c r="B2225" s="3" t="s">
        <v>51</v>
      </c>
      <c r="C2225" s="3" t="s">
        <v>51</v>
      </c>
      <c r="D2225" s="3" t="s">
        <v>11378</v>
      </c>
      <c r="E2225" s="3" t="s">
        <v>11379</v>
      </c>
      <c r="F2225" s="36">
        <v>26126</v>
      </c>
      <c r="G2225" s="3">
        <v>2</v>
      </c>
      <c r="H2225" s="3" t="s">
        <v>1444</v>
      </c>
      <c r="I2225" s="3" t="s">
        <v>3616</v>
      </c>
      <c r="J2225" s="3" t="s">
        <v>11380</v>
      </c>
      <c r="K2225" s="3" t="s">
        <v>1178</v>
      </c>
      <c r="L2225" s="8" t="s">
        <v>9813</v>
      </c>
      <c r="M2225" s="5"/>
      <c r="N2225" s="13" t="s">
        <v>1043</v>
      </c>
      <c r="O2225" s="5">
        <v>45161</v>
      </c>
      <c r="P2225" s="8">
        <v>1</v>
      </c>
      <c r="Q2225" s="9">
        <v>1</v>
      </c>
      <c r="R2225" s="9" t="str">
        <f>IFERROR(VLOOKUP(Tabla2[[#This Row],[CONTRATISTA PRNCIPAL]],Hoja1!$L$5:$M$9,2,FALSE),"CJV")</f>
        <v>CJV</v>
      </c>
      <c r="S2225" s="9" t="str">
        <f>IF(Tabla2[[#This Row],[EMPRESA]]=Tabla2[[#This Row],[CONTRATISTA PRNCIPAL]],"Principal","Secundaria")</f>
        <v>Principal</v>
      </c>
      <c r="T2225" s="10">
        <f>IFERROR(1/COUNTIF(Tabla2[CONTRATISTA PRNCIPAL],Tabla2[[#This Row],[CONTRATISTA PRNCIPAL]]),0)</f>
        <v>2.5000000000000001E-2</v>
      </c>
      <c r="U2225" s="33">
        <f ca="1">IF(((TODAY()-Tabla2[[#This Row],[FECHA NACIMIENTO]])/365)&lt;18,"Corregir", IF(((TODAY()-Tabla2[[#This Row],[FECHA NACIMIENTO]])/365)&gt;80, "Corregir",ROUNDDOWN(((TODAY()-Tabla2[[#This Row],[FECHA NACIMIENTO]])/365),0)))</f>
        <v>52</v>
      </c>
      <c r="V222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225" s="34" t="str">
        <f ca="1">+IF(Tabla2[[#This Row],[Edad]]="Corregir","Corregir","Ok")</f>
        <v>Ok</v>
      </c>
      <c r="X2225" s="10" t="str">
        <f>+IFERROR(VLOOKUP(Tabla2[[#This Row],[DISTRITO SEGÚN DNI]],Hoja1!$A$2:$B$55,2,FALSE),"No")</f>
        <v>No</v>
      </c>
      <c r="Y2225" s="10" t="str">
        <f>IF(OR(LOWER(Tabla2[[#This Row],[GENERO]])="masculino", LOWER(Tabla2[[#This Row],[GENERO]])="femenino"),"OK","Corregir")</f>
        <v>OK</v>
      </c>
      <c r="Z2225" s="10" t="str">
        <f>+IF(Tabla2[[#This Row],[Nro. DNI / CE]]="","Corregir",IF(LEN(Tabla2[[#This Row],[Nro. DNI / CE]])&gt;=8,"OK","Corregir"))</f>
        <v>OK</v>
      </c>
      <c r="AA2225" s="10">
        <f>COUNTIF(Tabla2[APELLIDOS Y NOMBRES],Tabla2[[#This Row],[APELLIDOS Y NOMBRES]])</f>
        <v>1</v>
      </c>
      <c r="AB2225" t="str">
        <f ca="1">+IFERROR(IF(Tabla2[[#This Row],[FECHA CESE/BAJA]]="","No Aplica",IF(AND(MONTH(Tabla2[[#This Row],[FECHA CESE/BAJA]])=MONTH(TODAY()-30),YEAR(Tabla2[[#This Row],[FECHA CESE/BAJA]])=YEAR(TODAY())),MONTH(TODAY()-30)&amp;"-"&amp;YEAR(TODAY()),"Borrar")),"No aplica")</f>
        <v>No Aplica</v>
      </c>
      <c r="AC2225" t="str">
        <f ca="1">+IFERROR(IF(Tabla2[[#This Row],[FECHA INICIO DE LABORES EN OBRA]]="","No Aplica",IF(AND(MONTH(Tabla2[[#This Row],[FECHA INICIO DE LABORES EN OBRA]])=MONTH(TODAY()-30),YEAR(Tabla2[[#This Row],[FECHA INICIO DE LABORES EN OBRA]])=YEAR(TODAY())),MONTH(TODAY()-30)&amp;"-"&amp;YEAR(TODAY()),"No Aplica")),"No Aplica")</f>
        <v>8-2023</v>
      </c>
    </row>
    <row r="2226" spans="1:29" ht="15" customHeight="1" x14ac:dyDescent="0.25">
      <c r="A2226" s="2">
        <v>20419278875</v>
      </c>
      <c r="B2226" s="3" t="s">
        <v>51</v>
      </c>
      <c r="C2226" s="3" t="s">
        <v>51</v>
      </c>
      <c r="D2226" s="3" t="s">
        <v>11381</v>
      </c>
      <c r="E2226" s="3" t="s">
        <v>11382</v>
      </c>
      <c r="F2226" s="36">
        <v>32694</v>
      </c>
      <c r="G2226" s="3">
        <v>2</v>
      </c>
      <c r="H2226" s="3" t="s">
        <v>1444</v>
      </c>
      <c r="I2226" s="3" t="s">
        <v>3616</v>
      </c>
      <c r="J2226" s="3" t="s">
        <v>11383</v>
      </c>
      <c r="K2226" s="3" t="s">
        <v>1363</v>
      </c>
      <c r="L2226" s="8" t="s">
        <v>9813</v>
      </c>
      <c r="M2226" s="5"/>
      <c r="N2226" s="13" t="s">
        <v>1043</v>
      </c>
      <c r="O2226" s="5">
        <v>45161</v>
      </c>
      <c r="P2226" s="8">
        <v>1</v>
      </c>
      <c r="Q2226" s="9">
        <v>1</v>
      </c>
      <c r="R2226" s="9" t="str">
        <f>IFERROR(VLOOKUP(Tabla2[[#This Row],[CONTRATISTA PRNCIPAL]],Hoja1!$L$5:$M$9,2,FALSE),"CJV")</f>
        <v>CJV</v>
      </c>
      <c r="S2226" s="9" t="str">
        <f>IF(Tabla2[[#This Row],[EMPRESA]]=Tabla2[[#This Row],[CONTRATISTA PRNCIPAL]],"Principal","Secundaria")</f>
        <v>Principal</v>
      </c>
      <c r="T2226" s="10">
        <f>IFERROR(1/COUNTIF(Tabla2[CONTRATISTA PRNCIPAL],Tabla2[[#This Row],[CONTRATISTA PRNCIPAL]]),0)</f>
        <v>2.5000000000000001E-2</v>
      </c>
      <c r="U2226" s="33">
        <f ca="1">IF(((TODAY()-Tabla2[[#This Row],[FECHA NACIMIENTO]])/365)&lt;18,"Corregir", IF(((TODAY()-Tabla2[[#This Row],[FECHA NACIMIENTO]])/365)&gt;80, "Corregir",ROUNDDOWN(((TODAY()-Tabla2[[#This Row],[FECHA NACIMIENTO]])/365),0)))</f>
        <v>34</v>
      </c>
      <c r="V222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226" s="34" t="str">
        <f ca="1">+IF(Tabla2[[#This Row],[Edad]]="Corregir","Corregir","Ok")</f>
        <v>Ok</v>
      </c>
      <c r="X2226" s="10" t="str">
        <f>+IFERROR(VLOOKUP(Tabla2[[#This Row],[DISTRITO SEGÚN DNI]],Hoja1!$A$2:$B$55,2,FALSE),"No")</f>
        <v>No</v>
      </c>
      <c r="Y2226" s="10" t="str">
        <f>IF(OR(LOWER(Tabla2[[#This Row],[GENERO]])="masculino", LOWER(Tabla2[[#This Row],[GENERO]])="femenino"),"OK","Corregir")</f>
        <v>OK</v>
      </c>
      <c r="Z2226" s="10" t="str">
        <f>+IF(Tabla2[[#This Row],[Nro. DNI / CE]]="","Corregir",IF(LEN(Tabla2[[#This Row],[Nro. DNI / CE]])&gt;=8,"OK","Corregir"))</f>
        <v>OK</v>
      </c>
      <c r="AA2226" s="10">
        <f>COUNTIF(Tabla2[APELLIDOS Y NOMBRES],Tabla2[[#This Row],[APELLIDOS Y NOMBRES]])</f>
        <v>1</v>
      </c>
      <c r="AB2226" t="str">
        <f ca="1">+IFERROR(IF(Tabla2[[#This Row],[FECHA CESE/BAJA]]="","No Aplica",IF(AND(MONTH(Tabla2[[#This Row],[FECHA CESE/BAJA]])=MONTH(TODAY()-30),YEAR(Tabla2[[#This Row],[FECHA CESE/BAJA]])=YEAR(TODAY())),MONTH(TODAY()-30)&amp;"-"&amp;YEAR(TODAY()),"Borrar")),"No aplica")</f>
        <v>No Aplica</v>
      </c>
      <c r="AC2226" t="str">
        <f ca="1">+IFERROR(IF(Tabla2[[#This Row],[FECHA INICIO DE LABORES EN OBRA]]="","No Aplica",IF(AND(MONTH(Tabla2[[#This Row],[FECHA INICIO DE LABORES EN OBRA]])=MONTH(TODAY()-30),YEAR(Tabla2[[#This Row],[FECHA INICIO DE LABORES EN OBRA]])=YEAR(TODAY())),MONTH(TODAY()-30)&amp;"-"&amp;YEAR(TODAY()),"No Aplica")),"No Aplica")</f>
        <v>8-2023</v>
      </c>
    </row>
    <row r="2227" spans="1:29" ht="15" customHeight="1" x14ac:dyDescent="0.25">
      <c r="A2227" s="2">
        <v>20419278875</v>
      </c>
      <c r="B2227" s="3" t="s">
        <v>51</v>
      </c>
      <c r="C2227" s="3" t="s">
        <v>51</v>
      </c>
      <c r="D2227" s="3" t="s">
        <v>11384</v>
      </c>
      <c r="E2227" s="3" t="s">
        <v>11385</v>
      </c>
      <c r="F2227" s="36">
        <v>24376</v>
      </c>
      <c r="G2227" s="3">
        <v>2</v>
      </c>
      <c r="H2227" s="3" t="s">
        <v>1444</v>
      </c>
      <c r="I2227" s="3" t="s">
        <v>3616</v>
      </c>
      <c r="J2227" s="3" t="s">
        <v>11386</v>
      </c>
      <c r="K2227" s="3" t="s">
        <v>1200</v>
      </c>
      <c r="L2227" s="8" t="s">
        <v>9813</v>
      </c>
      <c r="M2227" s="5"/>
      <c r="N2227" s="13" t="s">
        <v>1043</v>
      </c>
      <c r="O2227" s="5">
        <v>45161</v>
      </c>
      <c r="P2227" s="8">
        <v>1</v>
      </c>
      <c r="Q2227" s="9">
        <v>1</v>
      </c>
      <c r="R2227" s="9" t="str">
        <f>IFERROR(VLOOKUP(Tabla2[[#This Row],[CONTRATISTA PRNCIPAL]],Hoja1!$L$5:$M$9,2,FALSE),"CJV")</f>
        <v>CJV</v>
      </c>
      <c r="S2227" s="9" t="str">
        <f>IF(Tabla2[[#This Row],[EMPRESA]]=Tabla2[[#This Row],[CONTRATISTA PRNCIPAL]],"Principal","Secundaria")</f>
        <v>Principal</v>
      </c>
      <c r="T2227" s="10">
        <f>IFERROR(1/COUNTIF(Tabla2[CONTRATISTA PRNCIPAL],Tabla2[[#This Row],[CONTRATISTA PRNCIPAL]]),0)</f>
        <v>2.5000000000000001E-2</v>
      </c>
      <c r="U2227" s="33">
        <f ca="1">IF(((TODAY()-Tabla2[[#This Row],[FECHA NACIMIENTO]])/365)&lt;18,"Corregir", IF(((TODAY()-Tabla2[[#This Row],[FECHA NACIMIENTO]])/365)&gt;80, "Corregir",ROUNDDOWN(((TODAY()-Tabla2[[#This Row],[FECHA NACIMIENTO]])/365),0)))</f>
        <v>56</v>
      </c>
      <c r="V222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227" s="34" t="str">
        <f ca="1">+IF(Tabla2[[#This Row],[Edad]]="Corregir","Corregir","Ok")</f>
        <v>Ok</v>
      </c>
      <c r="X2227" s="10" t="str">
        <f>+IFERROR(VLOOKUP(Tabla2[[#This Row],[DISTRITO SEGÚN DNI]],Hoja1!$A$2:$B$55,2,FALSE),"No")</f>
        <v>No</v>
      </c>
      <c r="Y2227" s="10" t="str">
        <f>IF(OR(LOWER(Tabla2[[#This Row],[GENERO]])="masculino", LOWER(Tabla2[[#This Row],[GENERO]])="femenino"),"OK","Corregir")</f>
        <v>OK</v>
      </c>
      <c r="Z2227" s="10" t="str">
        <f>+IF(Tabla2[[#This Row],[Nro. DNI / CE]]="","Corregir",IF(LEN(Tabla2[[#This Row],[Nro. DNI / CE]])&gt;=8,"OK","Corregir"))</f>
        <v>OK</v>
      </c>
      <c r="AA2227" s="10">
        <f>COUNTIF(Tabla2[APELLIDOS Y NOMBRES],Tabla2[[#This Row],[APELLIDOS Y NOMBRES]])</f>
        <v>1</v>
      </c>
      <c r="AB2227" t="str">
        <f ca="1">+IFERROR(IF(Tabla2[[#This Row],[FECHA CESE/BAJA]]="","No Aplica",IF(AND(MONTH(Tabla2[[#This Row],[FECHA CESE/BAJA]])=MONTH(TODAY()-30),YEAR(Tabla2[[#This Row],[FECHA CESE/BAJA]])=YEAR(TODAY())),MONTH(TODAY()-30)&amp;"-"&amp;YEAR(TODAY()),"Borrar")),"No aplica")</f>
        <v>No Aplica</v>
      </c>
      <c r="AC2227" t="str">
        <f ca="1">+IFERROR(IF(Tabla2[[#This Row],[FECHA INICIO DE LABORES EN OBRA]]="","No Aplica",IF(AND(MONTH(Tabla2[[#This Row],[FECHA INICIO DE LABORES EN OBRA]])=MONTH(TODAY()-30),YEAR(Tabla2[[#This Row],[FECHA INICIO DE LABORES EN OBRA]])=YEAR(TODAY())),MONTH(TODAY()-30)&amp;"-"&amp;YEAR(TODAY()),"No Aplica")),"No Aplica")</f>
        <v>8-2023</v>
      </c>
    </row>
    <row r="2228" spans="1:29" ht="15" customHeight="1" x14ac:dyDescent="0.25">
      <c r="A2228" s="2">
        <v>20555684721</v>
      </c>
      <c r="B2228" s="3" t="s">
        <v>20</v>
      </c>
      <c r="C2228" s="3" t="s">
        <v>20</v>
      </c>
      <c r="D2228" s="3" t="s">
        <v>2326</v>
      </c>
      <c r="E2228" s="3" t="s">
        <v>10251</v>
      </c>
      <c r="F2228" s="36">
        <v>29740</v>
      </c>
      <c r="G2228" s="3">
        <v>1</v>
      </c>
      <c r="H2228" s="3" t="s">
        <v>2327</v>
      </c>
      <c r="I2228" s="3" t="s">
        <v>2328</v>
      </c>
      <c r="J2228" s="3" t="s">
        <v>2329</v>
      </c>
      <c r="K2228" s="3" t="s">
        <v>1204</v>
      </c>
      <c r="L2228" s="8" t="s">
        <v>9813</v>
      </c>
      <c r="M2228" s="5"/>
      <c r="N2228" s="13" t="s">
        <v>1489</v>
      </c>
      <c r="O2228" s="5">
        <v>42461</v>
      </c>
      <c r="P2228" s="8">
        <v>1</v>
      </c>
      <c r="Q2228" s="9">
        <v>1</v>
      </c>
      <c r="R2228" s="9" t="str">
        <f>IFERROR(VLOOKUP(Tabla2[[#This Row],[CONTRATISTA PRNCIPAL]],Hoja1!$L$5:$M$9,2,FALSE),"CJV")</f>
        <v>CJV</v>
      </c>
      <c r="S2228" s="9" t="str">
        <f>IF(Tabla2[[#This Row],[EMPRESA]]=Tabla2[[#This Row],[CONTRATISTA PRNCIPAL]],"Principal","Secundaria")</f>
        <v>Principal</v>
      </c>
      <c r="T2228" s="10">
        <f>IFERROR(1/COUNTIF(Tabla2[CONTRATISTA PRNCIPAL],Tabla2[[#This Row],[CONTRATISTA PRNCIPAL]]),0)</f>
        <v>2.7777777777777776E-2</v>
      </c>
      <c r="U2228" s="33">
        <f ca="1">IF(((TODAY()-Tabla2[[#This Row],[FECHA NACIMIENTO]])/365)&lt;18,"Corregir", IF(((TODAY()-Tabla2[[#This Row],[FECHA NACIMIENTO]])/365)&gt;80, "Corregir",ROUNDDOWN(((TODAY()-Tabla2[[#This Row],[FECHA NACIMIENTO]])/365),0)))</f>
        <v>42</v>
      </c>
      <c r="V222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228" s="34" t="str">
        <f ca="1">+IF(Tabla2[[#This Row],[Edad]]="Corregir","Corregir","Ok")</f>
        <v>Ok</v>
      </c>
      <c r="X2228" s="10" t="str">
        <f>+IFERROR(VLOOKUP(Tabla2[[#This Row],[DISTRITO SEGÚN DNI]],Hoja1!$A$2:$B$55,2,FALSE),"No")</f>
        <v>No</v>
      </c>
      <c r="Y2228" s="10" t="str">
        <f>IF(OR(LOWER(Tabla2[[#This Row],[GENERO]])="masculino", LOWER(Tabla2[[#This Row],[GENERO]])="femenino"),"OK","Corregir")</f>
        <v>OK</v>
      </c>
      <c r="Z2228" s="10" t="str">
        <f>+IF(Tabla2[[#This Row],[Nro. DNI / CE]]="","Corregir",IF(LEN(Tabla2[[#This Row],[Nro. DNI / CE]])&gt;=8,"OK","Corregir"))</f>
        <v>OK</v>
      </c>
      <c r="AA2228" s="10">
        <f>COUNTIF(Tabla2[APELLIDOS Y NOMBRES],Tabla2[[#This Row],[APELLIDOS Y NOMBRES]])</f>
        <v>1</v>
      </c>
      <c r="AB2228" t="str">
        <f ca="1">+IFERROR(IF(Tabla2[[#This Row],[FECHA CESE/BAJA]]="","No Aplica",IF(AND(MONTH(Tabla2[[#This Row],[FECHA CESE/BAJA]])=MONTH(TODAY()-30),YEAR(Tabla2[[#This Row],[FECHA CESE/BAJA]])=YEAR(TODAY())),MONTH(TODAY()-30)&amp;"-"&amp;YEAR(TODAY()),"Borrar")),"No aplica")</f>
        <v>No Aplica</v>
      </c>
      <c r="AC2228" t="str">
        <f ca="1">+IFERROR(IF(Tabla2[[#This Row],[FECHA INICIO DE LABORES EN OBRA]]="","No Aplica",IF(AND(MONTH(Tabla2[[#This Row],[FECHA INICIO DE LABORES EN OBRA]])=MONTH(TODAY()-30),YEAR(Tabla2[[#This Row],[FECHA INICIO DE LABORES EN OBRA]])=YEAR(TODAY())),MONTH(TODAY()-30)&amp;"-"&amp;YEAR(TODAY()),"No Aplica")),"No Aplica")</f>
        <v>No Aplica</v>
      </c>
    </row>
    <row r="2229" spans="1:29" ht="15" customHeight="1" x14ac:dyDescent="0.25">
      <c r="A2229" s="2">
        <v>20555684721</v>
      </c>
      <c r="B2229" s="3" t="s">
        <v>20</v>
      </c>
      <c r="C2229" s="3" t="s">
        <v>20</v>
      </c>
      <c r="D2229" s="3">
        <v>43160680</v>
      </c>
      <c r="E2229" s="3" t="s">
        <v>10252</v>
      </c>
      <c r="F2229" s="36">
        <v>31242</v>
      </c>
      <c r="G2229" s="3">
        <v>1</v>
      </c>
      <c r="H2229" s="3" t="s">
        <v>2330</v>
      </c>
      <c r="I2229" s="3" t="s">
        <v>2328</v>
      </c>
      <c r="J2229" s="3" t="s">
        <v>2331</v>
      </c>
      <c r="K2229" s="3" t="s">
        <v>78</v>
      </c>
      <c r="L2229" s="8" t="s">
        <v>9813</v>
      </c>
      <c r="M2229" s="5"/>
      <c r="N2229" s="13" t="s">
        <v>1489</v>
      </c>
      <c r="O2229" s="5">
        <v>42979</v>
      </c>
      <c r="P2229" s="8">
        <v>1</v>
      </c>
      <c r="Q2229" s="9">
        <v>1</v>
      </c>
      <c r="R2229" s="9" t="str">
        <f>IFERROR(VLOOKUP(Tabla2[[#This Row],[CONTRATISTA PRNCIPAL]],Hoja1!$L$5:$M$9,2,FALSE),"CJV")</f>
        <v>CJV</v>
      </c>
      <c r="S2229" s="9" t="str">
        <f>IF(Tabla2[[#This Row],[EMPRESA]]=Tabla2[[#This Row],[CONTRATISTA PRNCIPAL]],"Principal","Secundaria")</f>
        <v>Principal</v>
      </c>
      <c r="T2229" s="10">
        <f>IFERROR(1/COUNTIF(Tabla2[CONTRATISTA PRNCIPAL],Tabla2[[#This Row],[CONTRATISTA PRNCIPAL]]),0)</f>
        <v>2.7777777777777776E-2</v>
      </c>
      <c r="U2229" s="33">
        <f ca="1">IF(((TODAY()-Tabla2[[#This Row],[FECHA NACIMIENTO]])/365)&lt;18,"Corregir", IF(((TODAY()-Tabla2[[#This Row],[FECHA NACIMIENTO]])/365)&gt;80, "Corregir",ROUNDDOWN(((TODAY()-Tabla2[[#This Row],[FECHA NACIMIENTO]])/365),0)))</f>
        <v>38</v>
      </c>
      <c r="V222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229" s="34" t="str">
        <f ca="1">+IF(Tabla2[[#This Row],[Edad]]="Corregir","Corregir","Ok")</f>
        <v>Ok</v>
      </c>
      <c r="X2229" s="10" t="str">
        <f>+IFERROR(VLOOKUP(Tabla2[[#This Row],[DISTRITO SEGÚN DNI]],Hoja1!$A$2:$B$55,2,FALSE),"No")</f>
        <v xml:space="preserve">SAN LUIS </v>
      </c>
      <c r="Y2229" s="10" t="str">
        <f>IF(OR(LOWER(Tabla2[[#This Row],[GENERO]])="masculino", LOWER(Tabla2[[#This Row],[GENERO]])="femenino"),"OK","Corregir")</f>
        <v>OK</v>
      </c>
      <c r="Z2229" s="10" t="str">
        <f>+IF(Tabla2[[#This Row],[Nro. DNI / CE]]="","Corregir",IF(LEN(Tabla2[[#This Row],[Nro. DNI / CE]])&gt;=8,"OK","Corregir"))</f>
        <v>OK</v>
      </c>
      <c r="AA2229" s="10">
        <f>COUNTIF(Tabla2[APELLIDOS Y NOMBRES],Tabla2[[#This Row],[APELLIDOS Y NOMBRES]])</f>
        <v>1</v>
      </c>
      <c r="AB2229" t="str">
        <f ca="1">+IFERROR(IF(Tabla2[[#This Row],[FECHA CESE/BAJA]]="","No Aplica",IF(AND(MONTH(Tabla2[[#This Row],[FECHA CESE/BAJA]])=MONTH(TODAY()-30),YEAR(Tabla2[[#This Row],[FECHA CESE/BAJA]])=YEAR(TODAY())),MONTH(TODAY()-30)&amp;"-"&amp;YEAR(TODAY()),"Borrar")),"No aplica")</f>
        <v>No Aplica</v>
      </c>
      <c r="AC2229" t="str">
        <f ca="1">+IFERROR(IF(Tabla2[[#This Row],[FECHA INICIO DE LABORES EN OBRA]]="","No Aplica",IF(AND(MONTH(Tabla2[[#This Row],[FECHA INICIO DE LABORES EN OBRA]])=MONTH(TODAY()-30),YEAR(Tabla2[[#This Row],[FECHA INICIO DE LABORES EN OBRA]])=YEAR(TODAY())),MONTH(TODAY()-30)&amp;"-"&amp;YEAR(TODAY()),"No Aplica")),"No Aplica")</f>
        <v>No Aplica</v>
      </c>
    </row>
    <row r="2230" spans="1:29" ht="15" customHeight="1" x14ac:dyDescent="0.25">
      <c r="A2230" s="2">
        <v>20555684721</v>
      </c>
      <c r="B2230" s="3" t="s">
        <v>20</v>
      </c>
      <c r="C2230" s="3" t="s">
        <v>20</v>
      </c>
      <c r="D2230" s="3">
        <v>48162018</v>
      </c>
      <c r="E2230" s="3" t="s">
        <v>10253</v>
      </c>
      <c r="F2230" s="36">
        <v>34038</v>
      </c>
      <c r="G2230" s="3">
        <v>1</v>
      </c>
      <c r="H2230" s="3" t="s">
        <v>2332</v>
      </c>
      <c r="I2230" s="3" t="s">
        <v>2328</v>
      </c>
      <c r="J2230" s="3" t="s">
        <v>2333</v>
      </c>
      <c r="K2230" s="3" t="s">
        <v>2334</v>
      </c>
      <c r="L2230" s="8" t="s">
        <v>9813</v>
      </c>
      <c r="M2230" s="5"/>
      <c r="N2230" s="13" t="s">
        <v>1489</v>
      </c>
      <c r="O2230" s="5">
        <v>42522</v>
      </c>
      <c r="P2230" s="8">
        <v>1</v>
      </c>
      <c r="Q2230" s="9">
        <v>1</v>
      </c>
      <c r="R2230" s="9" t="str">
        <f>IFERROR(VLOOKUP(Tabla2[[#This Row],[CONTRATISTA PRNCIPAL]],Hoja1!$L$5:$M$9,2,FALSE),"CJV")</f>
        <v>CJV</v>
      </c>
      <c r="S2230" s="9" t="str">
        <f>IF(Tabla2[[#This Row],[EMPRESA]]=Tabla2[[#This Row],[CONTRATISTA PRNCIPAL]],"Principal","Secundaria")</f>
        <v>Principal</v>
      </c>
      <c r="T2230" s="10">
        <f>IFERROR(1/COUNTIF(Tabla2[CONTRATISTA PRNCIPAL],Tabla2[[#This Row],[CONTRATISTA PRNCIPAL]]),0)</f>
        <v>2.7777777777777776E-2</v>
      </c>
      <c r="U2230" s="33">
        <f ca="1">IF(((TODAY()-Tabla2[[#This Row],[FECHA NACIMIENTO]])/365)&lt;18,"Corregir", IF(((TODAY()-Tabla2[[#This Row],[FECHA NACIMIENTO]])/365)&gt;80, "Corregir",ROUNDDOWN(((TODAY()-Tabla2[[#This Row],[FECHA NACIMIENTO]])/365),0)))</f>
        <v>30</v>
      </c>
      <c r="V223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230" s="34" t="str">
        <f ca="1">+IF(Tabla2[[#This Row],[Edad]]="Corregir","Corregir","Ok")</f>
        <v>Ok</v>
      </c>
      <c r="X2230" s="10" t="str">
        <f>+IFERROR(VLOOKUP(Tabla2[[#This Row],[DISTRITO SEGÚN DNI]],Hoja1!$A$2:$B$55,2,FALSE),"No")</f>
        <v>No</v>
      </c>
      <c r="Y2230" s="10" t="str">
        <f>IF(OR(LOWER(Tabla2[[#This Row],[GENERO]])="masculino", LOWER(Tabla2[[#This Row],[GENERO]])="femenino"),"OK","Corregir")</f>
        <v>OK</v>
      </c>
      <c r="Z2230" s="10" t="str">
        <f>+IF(Tabla2[[#This Row],[Nro. DNI / CE]]="","Corregir",IF(LEN(Tabla2[[#This Row],[Nro. DNI / CE]])&gt;=8,"OK","Corregir"))</f>
        <v>OK</v>
      </c>
      <c r="AA2230" s="10">
        <f>COUNTIF(Tabla2[APELLIDOS Y NOMBRES],Tabla2[[#This Row],[APELLIDOS Y NOMBRES]])</f>
        <v>1</v>
      </c>
      <c r="AB2230" t="str">
        <f ca="1">+IFERROR(IF(Tabla2[[#This Row],[FECHA CESE/BAJA]]="","No Aplica",IF(AND(MONTH(Tabla2[[#This Row],[FECHA CESE/BAJA]])=MONTH(TODAY()-30),YEAR(Tabla2[[#This Row],[FECHA CESE/BAJA]])=YEAR(TODAY())),MONTH(TODAY()-30)&amp;"-"&amp;YEAR(TODAY()),"Borrar")),"No aplica")</f>
        <v>No Aplica</v>
      </c>
      <c r="AC2230" t="str">
        <f ca="1">+IFERROR(IF(Tabla2[[#This Row],[FECHA INICIO DE LABORES EN OBRA]]="","No Aplica",IF(AND(MONTH(Tabla2[[#This Row],[FECHA INICIO DE LABORES EN OBRA]])=MONTH(TODAY()-30),YEAR(Tabla2[[#This Row],[FECHA INICIO DE LABORES EN OBRA]])=YEAR(TODAY())),MONTH(TODAY()-30)&amp;"-"&amp;YEAR(TODAY()),"No Aplica")),"No Aplica")</f>
        <v>No Aplica</v>
      </c>
    </row>
    <row r="2231" spans="1:29" ht="15" customHeight="1" x14ac:dyDescent="0.25">
      <c r="A2231" s="2">
        <v>20555684721</v>
      </c>
      <c r="B2231" s="3" t="s">
        <v>20</v>
      </c>
      <c r="C2231" s="3" t="s">
        <v>20</v>
      </c>
      <c r="D2231" s="3" t="s">
        <v>2335</v>
      </c>
      <c r="E2231" s="3" t="s">
        <v>10254</v>
      </c>
      <c r="F2231" s="36">
        <v>29688</v>
      </c>
      <c r="G2231" s="3">
        <v>1</v>
      </c>
      <c r="H2231" s="3" t="s">
        <v>2332</v>
      </c>
      <c r="I2231" s="3" t="s">
        <v>2328</v>
      </c>
      <c r="J2231" s="3" t="s">
        <v>2336</v>
      </c>
      <c r="K2231" s="3" t="s">
        <v>1204</v>
      </c>
      <c r="L2231" s="8" t="s">
        <v>9813</v>
      </c>
      <c r="M2231" s="5"/>
      <c r="N2231" s="13" t="s">
        <v>1592</v>
      </c>
      <c r="O2231" s="5">
        <v>42522</v>
      </c>
      <c r="P2231" s="8">
        <v>1</v>
      </c>
      <c r="Q2231" s="9">
        <v>1</v>
      </c>
      <c r="R2231" s="9" t="str">
        <f>IFERROR(VLOOKUP(Tabla2[[#This Row],[CONTRATISTA PRNCIPAL]],Hoja1!$L$5:$M$9,2,FALSE),"CJV")</f>
        <v>CJV</v>
      </c>
      <c r="S2231" s="9" t="str">
        <f>IF(Tabla2[[#This Row],[EMPRESA]]=Tabla2[[#This Row],[CONTRATISTA PRNCIPAL]],"Principal","Secundaria")</f>
        <v>Principal</v>
      </c>
      <c r="T2231" s="10">
        <f>IFERROR(1/COUNTIF(Tabla2[CONTRATISTA PRNCIPAL],Tabla2[[#This Row],[CONTRATISTA PRNCIPAL]]),0)</f>
        <v>2.7777777777777776E-2</v>
      </c>
      <c r="U2231" s="33">
        <f ca="1">IF(((TODAY()-Tabla2[[#This Row],[FECHA NACIMIENTO]])/365)&lt;18,"Corregir", IF(((TODAY()-Tabla2[[#This Row],[FECHA NACIMIENTO]])/365)&gt;80, "Corregir",ROUNDDOWN(((TODAY()-Tabla2[[#This Row],[FECHA NACIMIENTO]])/365),0)))</f>
        <v>42</v>
      </c>
      <c r="V223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231" s="34" t="str">
        <f ca="1">+IF(Tabla2[[#This Row],[Edad]]="Corregir","Corregir","Ok")</f>
        <v>Ok</v>
      </c>
      <c r="X2231" s="10" t="str">
        <f>+IFERROR(VLOOKUP(Tabla2[[#This Row],[DISTRITO SEGÚN DNI]],Hoja1!$A$2:$B$55,2,FALSE),"No")</f>
        <v>No</v>
      </c>
      <c r="Y2231" s="10" t="str">
        <f>IF(OR(LOWER(Tabla2[[#This Row],[GENERO]])="masculino", LOWER(Tabla2[[#This Row],[GENERO]])="femenino"),"OK","Corregir")</f>
        <v>OK</v>
      </c>
      <c r="Z2231" s="10" t="str">
        <f>+IF(Tabla2[[#This Row],[Nro. DNI / CE]]="","Corregir",IF(LEN(Tabla2[[#This Row],[Nro. DNI / CE]])&gt;=8,"OK","Corregir"))</f>
        <v>OK</v>
      </c>
      <c r="AA2231" s="10">
        <f>COUNTIF(Tabla2[APELLIDOS Y NOMBRES],Tabla2[[#This Row],[APELLIDOS Y NOMBRES]])</f>
        <v>1</v>
      </c>
      <c r="AB2231" t="str">
        <f ca="1">+IFERROR(IF(Tabla2[[#This Row],[FECHA CESE/BAJA]]="","No Aplica",IF(AND(MONTH(Tabla2[[#This Row],[FECHA CESE/BAJA]])=MONTH(TODAY()-30),YEAR(Tabla2[[#This Row],[FECHA CESE/BAJA]])=YEAR(TODAY())),MONTH(TODAY()-30)&amp;"-"&amp;YEAR(TODAY()),"Borrar")),"No aplica")</f>
        <v>No Aplica</v>
      </c>
      <c r="AC2231" t="str">
        <f ca="1">+IFERROR(IF(Tabla2[[#This Row],[FECHA INICIO DE LABORES EN OBRA]]="","No Aplica",IF(AND(MONTH(Tabla2[[#This Row],[FECHA INICIO DE LABORES EN OBRA]])=MONTH(TODAY()-30),YEAR(Tabla2[[#This Row],[FECHA INICIO DE LABORES EN OBRA]])=YEAR(TODAY())),MONTH(TODAY()-30)&amp;"-"&amp;YEAR(TODAY()),"No Aplica")),"No Aplica")</f>
        <v>No Aplica</v>
      </c>
    </row>
    <row r="2232" spans="1:29" ht="15" customHeight="1" x14ac:dyDescent="0.25">
      <c r="A2232" s="2">
        <v>20555684721</v>
      </c>
      <c r="B2232" s="3" t="s">
        <v>20</v>
      </c>
      <c r="C2232" s="3" t="s">
        <v>20</v>
      </c>
      <c r="D2232" s="3">
        <v>46625676</v>
      </c>
      <c r="E2232" s="3" t="s">
        <v>10255</v>
      </c>
      <c r="F2232" s="36">
        <v>33030</v>
      </c>
      <c r="G2232" s="3">
        <v>1</v>
      </c>
      <c r="H2232" s="3" t="s">
        <v>2330</v>
      </c>
      <c r="I2232" s="3" t="s">
        <v>2328</v>
      </c>
      <c r="J2232" s="3" t="s">
        <v>2337</v>
      </c>
      <c r="K2232" s="3" t="s">
        <v>1164</v>
      </c>
      <c r="L2232" s="8" t="s">
        <v>9813</v>
      </c>
      <c r="M2232" s="5"/>
      <c r="N2232" s="13" t="s">
        <v>1489</v>
      </c>
      <c r="O2232" s="5">
        <v>42529</v>
      </c>
      <c r="P2232" s="8">
        <v>1</v>
      </c>
      <c r="Q2232" s="9">
        <v>1</v>
      </c>
      <c r="R2232" s="9" t="str">
        <f>IFERROR(VLOOKUP(Tabla2[[#This Row],[CONTRATISTA PRNCIPAL]],Hoja1!$L$5:$M$9,2,FALSE),"CJV")</f>
        <v>CJV</v>
      </c>
      <c r="S2232" s="9" t="str">
        <f>IF(Tabla2[[#This Row],[EMPRESA]]=Tabla2[[#This Row],[CONTRATISTA PRNCIPAL]],"Principal","Secundaria")</f>
        <v>Principal</v>
      </c>
      <c r="T2232" s="10">
        <f>IFERROR(1/COUNTIF(Tabla2[CONTRATISTA PRNCIPAL],Tabla2[[#This Row],[CONTRATISTA PRNCIPAL]]),0)</f>
        <v>2.7777777777777776E-2</v>
      </c>
      <c r="U2232" s="33">
        <f ca="1">IF(((TODAY()-Tabla2[[#This Row],[FECHA NACIMIENTO]])/365)&lt;18,"Corregir", IF(((TODAY()-Tabla2[[#This Row],[FECHA NACIMIENTO]])/365)&gt;80, "Corregir",ROUNDDOWN(((TODAY()-Tabla2[[#This Row],[FECHA NACIMIENTO]])/365),0)))</f>
        <v>33</v>
      </c>
      <c r="V223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232" s="34" t="str">
        <f ca="1">+IF(Tabla2[[#This Row],[Edad]]="Corregir","Corregir","Ok")</f>
        <v>Ok</v>
      </c>
      <c r="X2232" s="10" t="str">
        <f>+IFERROR(VLOOKUP(Tabla2[[#This Row],[DISTRITO SEGÚN DNI]],Hoja1!$A$2:$B$55,2,FALSE),"No")</f>
        <v>No</v>
      </c>
      <c r="Y2232" s="10" t="str">
        <f>IF(OR(LOWER(Tabla2[[#This Row],[GENERO]])="masculino", LOWER(Tabla2[[#This Row],[GENERO]])="femenino"),"OK","Corregir")</f>
        <v>OK</v>
      </c>
      <c r="Z2232" s="10" t="str">
        <f>+IF(Tabla2[[#This Row],[Nro. DNI / CE]]="","Corregir",IF(LEN(Tabla2[[#This Row],[Nro. DNI / CE]])&gt;=8,"OK","Corregir"))</f>
        <v>OK</v>
      </c>
      <c r="AA2232" s="10">
        <f>COUNTIF(Tabla2[APELLIDOS Y NOMBRES],Tabla2[[#This Row],[APELLIDOS Y NOMBRES]])</f>
        <v>1</v>
      </c>
      <c r="AB2232" t="str">
        <f ca="1">+IFERROR(IF(Tabla2[[#This Row],[FECHA CESE/BAJA]]="","No Aplica",IF(AND(MONTH(Tabla2[[#This Row],[FECHA CESE/BAJA]])=MONTH(TODAY()-30),YEAR(Tabla2[[#This Row],[FECHA CESE/BAJA]])=YEAR(TODAY())),MONTH(TODAY()-30)&amp;"-"&amp;YEAR(TODAY()),"Borrar")),"No aplica")</f>
        <v>No Aplica</v>
      </c>
      <c r="AC2232" t="str">
        <f ca="1">+IFERROR(IF(Tabla2[[#This Row],[FECHA INICIO DE LABORES EN OBRA]]="","No Aplica",IF(AND(MONTH(Tabla2[[#This Row],[FECHA INICIO DE LABORES EN OBRA]])=MONTH(TODAY()-30),YEAR(Tabla2[[#This Row],[FECHA INICIO DE LABORES EN OBRA]])=YEAR(TODAY())),MONTH(TODAY()-30)&amp;"-"&amp;YEAR(TODAY()),"No Aplica")),"No Aplica")</f>
        <v>No Aplica</v>
      </c>
    </row>
    <row r="2233" spans="1:29" ht="15" customHeight="1" x14ac:dyDescent="0.25">
      <c r="A2233" s="2">
        <v>20555684721</v>
      </c>
      <c r="B2233" s="3" t="s">
        <v>20</v>
      </c>
      <c r="C2233" s="3" t="s">
        <v>20</v>
      </c>
      <c r="D2233" s="3">
        <v>45156064</v>
      </c>
      <c r="E2233" s="3" t="s">
        <v>10256</v>
      </c>
      <c r="F2233" s="36">
        <v>32305</v>
      </c>
      <c r="G2233" s="3">
        <v>1</v>
      </c>
      <c r="H2233" s="3" t="s">
        <v>2338</v>
      </c>
      <c r="I2233" s="3" t="s">
        <v>2328</v>
      </c>
      <c r="J2233" s="3" t="s">
        <v>2339</v>
      </c>
      <c r="K2233" s="3" t="s">
        <v>1660</v>
      </c>
      <c r="L2233" s="8" t="s">
        <v>9813</v>
      </c>
      <c r="M2233" s="5"/>
      <c r="N2233" s="13" t="s">
        <v>1489</v>
      </c>
      <c r="O2233" s="5">
        <v>42593</v>
      </c>
      <c r="P2233" s="8">
        <v>1</v>
      </c>
      <c r="Q2233" s="9">
        <v>1</v>
      </c>
      <c r="R2233" s="9" t="str">
        <f>IFERROR(VLOOKUP(Tabla2[[#This Row],[CONTRATISTA PRNCIPAL]],Hoja1!$L$5:$M$9,2,FALSE),"CJV")</f>
        <v>CJV</v>
      </c>
      <c r="S2233" s="9" t="str">
        <f>IF(Tabla2[[#This Row],[EMPRESA]]=Tabla2[[#This Row],[CONTRATISTA PRNCIPAL]],"Principal","Secundaria")</f>
        <v>Principal</v>
      </c>
      <c r="T2233" s="10">
        <f>IFERROR(1/COUNTIF(Tabla2[CONTRATISTA PRNCIPAL],Tabla2[[#This Row],[CONTRATISTA PRNCIPAL]]),0)</f>
        <v>2.7777777777777776E-2</v>
      </c>
      <c r="U2233" s="33">
        <f ca="1">IF(((TODAY()-Tabla2[[#This Row],[FECHA NACIMIENTO]])/365)&lt;18,"Corregir", IF(((TODAY()-Tabla2[[#This Row],[FECHA NACIMIENTO]])/365)&gt;80, "Corregir",ROUNDDOWN(((TODAY()-Tabla2[[#This Row],[FECHA NACIMIENTO]])/365),0)))</f>
        <v>35</v>
      </c>
      <c r="V223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233" s="34" t="str">
        <f ca="1">+IF(Tabla2[[#This Row],[Edad]]="Corregir","Corregir","Ok")</f>
        <v>Ok</v>
      </c>
      <c r="X2233" s="10" t="str">
        <f>+IFERROR(VLOOKUP(Tabla2[[#This Row],[DISTRITO SEGÚN DNI]],Hoja1!$A$2:$B$55,2,FALSE),"No")</f>
        <v>No</v>
      </c>
      <c r="Y2233" s="10" t="str">
        <f>IF(OR(LOWER(Tabla2[[#This Row],[GENERO]])="masculino", LOWER(Tabla2[[#This Row],[GENERO]])="femenino"),"OK","Corregir")</f>
        <v>OK</v>
      </c>
      <c r="Z2233" s="10" t="str">
        <f>+IF(Tabla2[[#This Row],[Nro. DNI / CE]]="","Corregir",IF(LEN(Tabla2[[#This Row],[Nro. DNI / CE]])&gt;=8,"OK","Corregir"))</f>
        <v>OK</v>
      </c>
      <c r="AA2233" s="10">
        <f>COUNTIF(Tabla2[APELLIDOS Y NOMBRES],Tabla2[[#This Row],[APELLIDOS Y NOMBRES]])</f>
        <v>1</v>
      </c>
      <c r="AB2233" t="str">
        <f ca="1">+IFERROR(IF(Tabla2[[#This Row],[FECHA CESE/BAJA]]="","No Aplica",IF(AND(MONTH(Tabla2[[#This Row],[FECHA CESE/BAJA]])=MONTH(TODAY()-30),YEAR(Tabla2[[#This Row],[FECHA CESE/BAJA]])=YEAR(TODAY())),MONTH(TODAY()-30)&amp;"-"&amp;YEAR(TODAY()),"Borrar")),"No aplica")</f>
        <v>No Aplica</v>
      </c>
      <c r="AC2233" t="str">
        <f ca="1">+IFERROR(IF(Tabla2[[#This Row],[FECHA INICIO DE LABORES EN OBRA]]="","No Aplica",IF(AND(MONTH(Tabla2[[#This Row],[FECHA INICIO DE LABORES EN OBRA]])=MONTH(TODAY()-30),YEAR(Tabla2[[#This Row],[FECHA INICIO DE LABORES EN OBRA]])=YEAR(TODAY())),MONTH(TODAY()-30)&amp;"-"&amp;YEAR(TODAY()),"No Aplica")),"No Aplica")</f>
        <v>No Aplica</v>
      </c>
    </row>
    <row r="2234" spans="1:29" ht="15" customHeight="1" x14ac:dyDescent="0.25">
      <c r="A2234" s="2">
        <v>20555684721</v>
      </c>
      <c r="B2234" s="3" t="s">
        <v>20</v>
      </c>
      <c r="C2234" s="3" t="s">
        <v>20</v>
      </c>
      <c r="D2234" s="3">
        <v>72430237</v>
      </c>
      <c r="E2234" s="3" t="s">
        <v>10257</v>
      </c>
      <c r="F2234" s="36">
        <v>33552</v>
      </c>
      <c r="G2234" s="3">
        <v>1</v>
      </c>
      <c r="H2234" s="3" t="s">
        <v>2332</v>
      </c>
      <c r="I2234" s="3" t="s">
        <v>2328</v>
      </c>
      <c r="J2234" s="3" t="s">
        <v>2340</v>
      </c>
      <c r="K2234" s="3" t="s">
        <v>2341</v>
      </c>
      <c r="L2234" s="8" t="s">
        <v>9813</v>
      </c>
      <c r="M2234" s="5"/>
      <c r="N2234" s="13" t="s">
        <v>1489</v>
      </c>
      <c r="O2234" s="5">
        <v>42646</v>
      </c>
      <c r="P2234" s="8">
        <v>1</v>
      </c>
      <c r="Q2234" s="9">
        <v>1</v>
      </c>
      <c r="R2234" s="9" t="str">
        <f>IFERROR(VLOOKUP(Tabla2[[#This Row],[CONTRATISTA PRNCIPAL]],Hoja1!$L$5:$M$9,2,FALSE),"CJV")</f>
        <v>CJV</v>
      </c>
      <c r="S2234" s="9" t="str">
        <f>IF(Tabla2[[#This Row],[EMPRESA]]=Tabla2[[#This Row],[CONTRATISTA PRNCIPAL]],"Principal","Secundaria")</f>
        <v>Principal</v>
      </c>
      <c r="T2234" s="10">
        <f>IFERROR(1/COUNTIF(Tabla2[CONTRATISTA PRNCIPAL],Tabla2[[#This Row],[CONTRATISTA PRNCIPAL]]),0)</f>
        <v>2.7777777777777776E-2</v>
      </c>
      <c r="U2234" s="33">
        <f ca="1">IF(((TODAY()-Tabla2[[#This Row],[FECHA NACIMIENTO]])/365)&lt;18,"Corregir", IF(((TODAY()-Tabla2[[#This Row],[FECHA NACIMIENTO]])/365)&gt;80, "Corregir",ROUNDDOWN(((TODAY()-Tabla2[[#This Row],[FECHA NACIMIENTO]])/365),0)))</f>
        <v>31</v>
      </c>
      <c r="V223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234" s="34" t="str">
        <f ca="1">+IF(Tabla2[[#This Row],[Edad]]="Corregir","Corregir","Ok")</f>
        <v>Ok</v>
      </c>
      <c r="X2234" s="10" t="str">
        <f>+IFERROR(VLOOKUP(Tabla2[[#This Row],[DISTRITO SEGÚN DNI]],Hoja1!$A$2:$B$55,2,FALSE),"No")</f>
        <v>No</v>
      </c>
      <c r="Y2234" s="10" t="str">
        <f>IF(OR(LOWER(Tabla2[[#This Row],[GENERO]])="masculino", LOWER(Tabla2[[#This Row],[GENERO]])="femenino"),"OK","Corregir")</f>
        <v>OK</v>
      </c>
      <c r="Z2234" s="10" t="str">
        <f>+IF(Tabla2[[#This Row],[Nro. DNI / CE]]="","Corregir",IF(LEN(Tabla2[[#This Row],[Nro. DNI / CE]])&gt;=8,"OK","Corregir"))</f>
        <v>OK</v>
      </c>
      <c r="AA2234" s="10">
        <f>COUNTIF(Tabla2[APELLIDOS Y NOMBRES],Tabla2[[#This Row],[APELLIDOS Y NOMBRES]])</f>
        <v>1</v>
      </c>
      <c r="AB2234" t="str">
        <f ca="1">+IFERROR(IF(Tabla2[[#This Row],[FECHA CESE/BAJA]]="","No Aplica",IF(AND(MONTH(Tabla2[[#This Row],[FECHA CESE/BAJA]])=MONTH(TODAY()-30),YEAR(Tabla2[[#This Row],[FECHA CESE/BAJA]])=YEAR(TODAY())),MONTH(TODAY()-30)&amp;"-"&amp;YEAR(TODAY()),"Borrar")),"No aplica")</f>
        <v>No Aplica</v>
      </c>
      <c r="AC2234" t="str">
        <f ca="1">+IFERROR(IF(Tabla2[[#This Row],[FECHA INICIO DE LABORES EN OBRA]]="","No Aplica",IF(AND(MONTH(Tabla2[[#This Row],[FECHA INICIO DE LABORES EN OBRA]])=MONTH(TODAY()-30),YEAR(Tabla2[[#This Row],[FECHA INICIO DE LABORES EN OBRA]])=YEAR(TODAY())),MONTH(TODAY()-30)&amp;"-"&amp;YEAR(TODAY()),"No Aplica")),"No Aplica")</f>
        <v>No Aplica</v>
      </c>
    </row>
    <row r="2235" spans="1:29" ht="15" customHeight="1" x14ac:dyDescent="0.25">
      <c r="A2235" s="2">
        <v>20555684721</v>
      </c>
      <c r="B2235" s="3" t="s">
        <v>20</v>
      </c>
      <c r="C2235" s="3" t="s">
        <v>20</v>
      </c>
      <c r="D2235" s="3">
        <v>10236721</v>
      </c>
      <c r="E2235" s="3" t="s">
        <v>10258</v>
      </c>
      <c r="F2235" s="36">
        <v>27380</v>
      </c>
      <c r="G2235" s="3">
        <v>1</v>
      </c>
      <c r="H2235" s="3" t="s">
        <v>2330</v>
      </c>
      <c r="I2235" s="3" t="s">
        <v>2328</v>
      </c>
      <c r="J2235" s="3" t="s">
        <v>2342</v>
      </c>
      <c r="K2235" s="3" t="s">
        <v>1219</v>
      </c>
      <c r="L2235" s="8" t="s">
        <v>9813</v>
      </c>
      <c r="M2235" s="5"/>
      <c r="N2235" s="13" t="s">
        <v>1489</v>
      </c>
      <c r="O2235" s="5">
        <v>44088</v>
      </c>
      <c r="P2235" s="8">
        <v>1</v>
      </c>
      <c r="Q2235" s="9">
        <v>1</v>
      </c>
      <c r="R2235" s="9" t="str">
        <f>IFERROR(VLOOKUP(Tabla2[[#This Row],[CONTRATISTA PRNCIPAL]],Hoja1!$L$5:$M$9,2,FALSE),"CJV")</f>
        <v>CJV</v>
      </c>
      <c r="S2235" s="9" t="str">
        <f>IF(Tabla2[[#This Row],[EMPRESA]]=Tabla2[[#This Row],[CONTRATISTA PRNCIPAL]],"Principal","Secundaria")</f>
        <v>Principal</v>
      </c>
      <c r="T2235" s="10">
        <f>IFERROR(1/COUNTIF(Tabla2[CONTRATISTA PRNCIPAL],Tabla2[[#This Row],[CONTRATISTA PRNCIPAL]]),0)</f>
        <v>2.7777777777777776E-2</v>
      </c>
      <c r="U2235" s="33">
        <f ca="1">IF(((TODAY()-Tabla2[[#This Row],[FECHA NACIMIENTO]])/365)&lt;18,"Corregir", IF(((TODAY()-Tabla2[[#This Row],[FECHA NACIMIENTO]])/365)&gt;80, "Corregir",ROUNDDOWN(((TODAY()-Tabla2[[#This Row],[FECHA NACIMIENTO]])/365),0)))</f>
        <v>48</v>
      </c>
      <c r="V223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235" s="34" t="str">
        <f ca="1">+IF(Tabla2[[#This Row],[Edad]]="Corregir","Corregir","Ok")</f>
        <v>Ok</v>
      </c>
      <c r="X2235" s="10" t="str">
        <f>+IFERROR(VLOOKUP(Tabla2[[#This Row],[DISTRITO SEGÚN DNI]],Hoja1!$A$2:$B$55,2,FALSE),"No")</f>
        <v>No</v>
      </c>
      <c r="Y2235" s="10" t="str">
        <f>IF(OR(LOWER(Tabla2[[#This Row],[GENERO]])="masculino", LOWER(Tabla2[[#This Row],[GENERO]])="femenino"),"OK","Corregir")</f>
        <v>OK</v>
      </c>
      <c r="Z2235" s="10" t="str">
        <f>+IF(Tabla2[[#This Row],[Nro. DNI / CE]]="","Corregir",IF(LEN(Tabla2[[#This Row],[Nro. DNI / CE]])&gt;=8,"OK","Corregir"))</f>
        <v>OK</v>
      </c>
      <c r="AA2235" s="10">
        <f>COUNTIF(Tabla2[APELLIDOS Y NOMBRES],Tabla2[[#This Row],[APELLIDOS Y NOMBRES]])</f>
        <v>1</v>
      </c>
      <c r="AB2235" t="str">
        <f ca="1">+IFERROR(IF(Tabla2[[#This Row],[FECHA CESE/BAJA]]="","No Aplica",IF(AND(MONTH(Tabla2[[#This Row],[FECHA CESE/BAJA]])=MONTH(TODAY()-30),YEAR(Tabla2[[#This Row],[FECHA CESE/BAJA]])=YEAR(TODAY())),MONTH(TODAY()-30)&amp;"-"&amp;YEAR(TODAY()),"Borrar")),"No aplica")</f>
        <v>No Aplica</v>
      </c>
      <c r="AC2235" t="str">
        <f ca="1">+IFERROR(IF(Tabla2[[#This Row],[FECHA INICIO DE LABORES EN OBRA]]="","No Aplica",IF(AND(MONTH(Tabla2[[#This Row],[FECHA INICIO DE LABORES EN OBRA]])=MONTH(TODAY()-30),YEAR(Tabla2[[#This Row],[FECHA INICIO DE LABORES EN OBRA]])=YEAR(TODAY())),MONTH(TODAY()-30)&amp;"-"&amp;YEAR(TODAY()),"No Aplica")),"No Aplica")</f>
        <v>No Aplica</v>
      </c>
    </row>
    <row r="2236" spans="1:29" ht="15" customHeight="1" x14ac:dyDescent="0.25">
      <c r="A2236" s="2">
        <v>20555684721</v>
      </c>
      <c r="B2236" s="3" t="s">
        <v>20</v>
      </c>
      <c r="C2236" s="3" t="s">
        <v>20</v>
      </c>
      <c r="D2236" s="3">
        <v>80580828</v>
      </c>
      <c r="E2236" s="3" t="s">
        <v>10259</v>
      </c>
      <c r="F2236" s="36">
        <v>27503</v>
      </c>
      <c r="G2236" s="3">
        <v>1</v>
      </c>
      <c r="H2236" s="3" t="s">
        <v>2330</v>
      </c>
      <c r="I2236" s="3" t="s">
        <v>2328</v>
      </c>
      <c r="J2236" s="3" t="s">
        <v>2343</v>
      </c>
      <c r="K2236" s="3" t="s">
        <v>1063</v>
      </c>
      <c r="L2236" s="8" t="s">
        <v>9813</v>
      </c>
      <c r="M2236" s="5"/>
      <c r="N2236" s="13" t="s">
        <v>1489</v>
      </c>
      <c r="O2236" s="5">
        <v>42691</v>
      </c>
      <c r="P2236" s="8">
        <v>1</v>
      </c>
      <c r="Q2236" s="9">
        <v>1</v>
      </c>
      <c r="R2236" s="9" t="str">
        <f>IFERROR(VLOOKUP(Tabla2[[#This Row],[CONTRATISTA PRNCIPAL]],Hoja1!$L$5:$M$9,2,FALSE),"CJV")</f>
        <v>CJV</v>
      </c>
      <c r="S2236" s="9" t="str">
        <f>IF(Tabla2[[#This Row],[EMPRESA]]=Tabla2[[#This Row],[CONTRATISTA PRNCIPAL]],"Principal","Secundaria")</f>
        <v>Principal</v>
      </c>
      <c r="T2236" s="10">
        <f>IFERROR(1/COUNTIF(Tabla2[CONTRATISTA PRNCIPAL],Tabla2[[#This Row],[CONTRATISTA PRNCIPAL]]),0)</f>
        <v>2.7777777777777776E-2</v>
      </c>
      <c r="U2236" s="33">
        <f ca="1">IF(((TODAY()-Tabla2[[#This Row],[FECHA NACIMIENTO]])/365)&lt;18,"Corregir", IF(((TODAY()-Tabla2[[#This Row],[FECHA NACIMIENTO]])/365)&gt;80, "Corregir",ROUNDDOWN(((TODAY()-Tabla2[[#This Row],[FECHA NACIMIENTO]])/365),0)))</f>
        <v>48</v>
      </c>
      <c r="V223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236" s="34" t="str">
        <f ca="1">+IF(Tabla2[[#This Row],[Edad]]="Corregir","Corregir","Ok")</f>
        <v>Ok</v>
      </c>
      <c r="X2236" s="10" t="str">
        <f>+IFERROR(VLOOKUP(Tabla2[[#This Row],[DISTRITO SEGÚN DNI]],Hoja1!$A$2:$B$55,2,FALSE),"No")</f>
        <v>No</v>
      </c>
      <c r="Y2236" s="10" t="str">
        <f>IF(OR(LOWER(Tabla2[[#This Row],[GENERO]])="masculino", LOWER(Tabla2[[#This Row],[GENERO]])="femenino"),"OK","Corregir")</f>
        <v>OK</v>
      </c>
      <c r="Z2236" s="10" t="str">
        <f>+IF(Tabla2[[#This Row],[Nro. DNI / CE]]="","Corregir",IF(LEN(Tabla2[[#This Row],[Nro. DNI / CE]])&gt;=8,"OK","Corregir"))</f>
        <v>OK</v>
      </c>
      <c r="AA2236" s="10">
        <f>COUNTIF(Tabla2[APELLIDOS Y NOMBRES],Tabla2[[#This Row],[APELLIDOS Y NOMBRES]])</f>
        <v>1</v>
      </c>
      <c r="AB2236" t="str">
        <f ca="1">+IFERROR(IF(Tabla2[[#This Row],[FECHA CESE/BAJA]]="","No Aplica",IF(AND(MONTH(Tabla2[[#This Row],[FECHA CESE/BAJA]])=MONTH(TODAY()-30),YEAR(Tabla2[[#This Row],[FECHA CESE/BAJA]])=YEAR(TODAY())),MONTH(TODAY()-30)&amp;"-"&amp;YEAR(TODAY()),"Borrar")),"No aplica")</f>
        <v>No Aplica</v>
      </c>
      <c r="AC2236" t="str">
        <f ca="1">+IFERROR(IF(Tabla2[[#This Row],[FECHA INICIO DE LABORES EN OBRA]]="","No Aplica",IF(AND(MONTH(Tabla2[[#This Row],[FECHA INICIO DE LABORES EN OBRA]])=MONTH(TODAY()-30),YEAR(Tabla2[[#This Row],[FECHA INICIO DE LABORES EN OBRA]])=YEAR(TODAY())),MONTH(TODAY()-30)&amp;"-"&amp;YEAR(TODAY()),"No Aplica")),"No Aplica")</f>
        <v>No Aplica</v>
      </c>
    </row>
    <row r="2237" spans="1:29" ht="15" customHeight="1" x14ac:dyDescent="0.25">
      <c r="A2237" s="2">
        <v>20555684721</v>
      </c>
      <c r="B2237" s="3" t="s">
        <v>20</v>
      </c>
      <c r="C2237" s="3" t="s">
        <v>20</v>
      </c>
      <c r="D2237" s="3" t="s">
        <v>13385</v>
      </c>
      <c r="E2237" s="3" t="s">
        <v>10260</v>
      </c>
      <c r="F2237" s="36">
        <v>34772</v>
      </c>
      <c r="G2237" s="3">
        <v>1</v>
      </c>
      <c r="H2237" s="3" t="s">
        <v>2344</v>
      </c>
      <c r="I2237" s="3" t="s">
        <v>2328</v>
      </c>
      <c r="J2237" s="3" t="s">
        <v>11387</v>
      </c>
      <c r="K2237" s="3" t="s">
        <v>1054</v>
      </c>
      <c r="L2237" s="8" t="s">
        <v>9813</v>
      </c>
      <c r="M2237" s="5"/>
      <c r="N2237" s="13" t="s">
        <v>1489</v>
      </c>
      <c r="O2237" s="5">
        <v>43617</v>
      </c>
      <c r="P2237" s="8">
        <v>1</v>
      </c>
      <c r="Q2237" s="9">
        <v>1</v>
      </c>
      <c r="R2237" s="9" t="str">
        <f>IFERROR(VLOOKUP(Tabla2[[#This Row],[CONTRATISTA PRNCIPAL]],Hoja1!$L$5:$M$9,2,FALSE),"CJV")</f>
        <v>CJV</v>
      </c>
      <c r="S2237" s="9" t="str">
        <f>IF(Tabla2[[#This Row],[EMPRESA]]=Tabla2[[#This Row],[CONTRATISTA PRNCIPAL]],"Principal","Secundaria")</f>
        <v>Principal</v>
      </c>
      <c r="T2237" s="10">
        <f>IFERROR(1/COUNTIF(Tabla2[CONTRATISTA PRNCIPAL],Tabla2[[#This Row],[CONTRATISTA PRNCIPAL]]),0)</f>
        <v>2.7777777777777776E-2</v>
      </c>
      <c r="U2237" s="33">
        <f ca="1">IF(((TODAY()-Tabla2[[#This Row],[FECHA NACIMIENTO]])/365)&lt;18,"Corregir", IF(((TODAY()-Tabla2[[#This Row],[FECHA NACIMIENTO]])/365)&gt;80, "Corregir",ROUNDDOWN(((TODAY()-Tabla2[[#This Row],[FECHA NACIMIENTO]])/365),0)))</f>
        <v>28</v>
      </c>
      <c r="V223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237" s="34" t="str">
        <f ca="1">+IF(Tabla2[[#This Row],[Edad]]="Corregir","Corregir","Ok")</f>
        <v>Ok</v>
      </c>
      <c r="X2237" s="10" t="str">
        <f>+IFERROR(VLOOKUP(Tabla2[[#This Row],[DISTRITO SEGÚN DNI]],Hoja1!$A$2:$B$55,2,FALSE),"No")</f>
        <v>No</v>
      </c>
      <c r="Y2237" s="10" t="str">
        <f>IF(OR(LOWER(Tabla2[[#This Row],[GENERO]])="masculino", LOWER(Tabla2[[#This Row],[GENERO]])="femenino"),"OK","Corregir")</f>
        <v>OK</v>
      </c>
      <c r="Z2237" s="10" t="str">
        <f>+IF(Tabla2[[#This Row],[Nro. DNI / CE]]="","Corregir",IF(LEN(Tabla2[[#This Row],[Nro. DNI / CE]])&gt;=8,"OK","Corregir"))</f>
        <v>OK</v>
      </c>
      <c r="AA2237" s="10">
        <f>COUNTIF(Tabla2[APELLIDOS Y NOMBRES],Tabla2[[#This Row],[APELLIDOS Y NOMBRES]])</f>
        <v>1</v>
      </c>
      <c r="AB2237" t="str">
        <f ca="1">+IFERROR(IF(Tabla2[[#This Row],[FECHA CESE/BAJA]]="","No Aplica",IF(AND(MONTH(Tabla2[[#This Row],[FECHA CESE/BAJA]])=MONTH(TODAY()-30),YEAR(Tabla2[[#This Row],[FECHA CESE/BAJA]])=YEAR(TODAY())),MONTH(TODAY()-30)&amp;"-"&amp;YEAR(TODAY()),"Borrar")),"No aplica")</f>
        <v>No Aplica</v>
      </c>
      <c r="AC2237" t="str">
        <f ca="1">+IFERROR(IF(Tabla2[[#This Row],[FECHA INICIO DE LABORES EN OBRA]]="","No Aplica",IF(AND(MONTH(Tabla2[[#This Row],[FECHA INICIO DE LABORES EN OBRA]])=MONTH(TODAY()-30),YEAR(Tabla2[[#This Row],[FECHA INICIO DE LABORES EN OBRA]])=YEAR(TODAY())),MONTH(TODAY()-30)&amp;"-"&amp;YEAR(TODAY()),"No Aplica")),"No Aplica")</f>
        <v>No Aplica</v>
      </c>
    </row>
    <row r="2238" spans="1:29" ht="15" customHeight="1" x14ac:dyDescent="0.25">
      <c r="A2238" s="2">
        <v>20555684721</v>
      </c>
      <c r="B2238" s="3" t="s">
        <v>20</v>
      </c>
      <c r="C2238" s="3" t="s">
        <v>20</v>
      </c>
      <c r="D2238" s="3" t="s">
        <v>2345</v>
      </c>
      <c r="E2238" s="3" t="s">
        <v>10261</v>
      </c>
      <c r="F2238" s="36">
        <v>29826</v>
      </c>
      <c r="G2238" s="3">
        <v>1</v>
      </c>
      <c r="H2238" s="3" t="s">
        <v>2332</v>
      </c>
      <c r="I2238" s="3" t="s">
        <v>2328</v>
      </c>
      <c r="J2238" s="3" t="s">
        <v>2346</v>
      </c>
      <c r="K2238" s="3" t="s">
        <v>1974</v>
      </c>
      <c r="L2238" s="8" t="s">
        <v>9818</v>
      </c>
      <c r="M2238" s="5"/>
      <c r="N2238" s="13" t="s">
        <v>1627</v>
      </c>
      <c r="O2238" s="5">
        <v>42705</v>
      </c>
      <c r="P2238" s="8">
        <v>1</v>
      </c>
      <c r="Q2238" s="9">
        <v>1</v>
      </c>
      <c r="R2238" s="9" t="str">
        <f>IFERROR(VLOOKUP(Tabla2[[#This Row],[CONTRATISTA PRNCIPAL]],Hoja1!$L$5:$M$9,2,FALSE),"CJV")</f>
        <v>CJV</v>
      </c>
      <c r="S2238" s="9" t="str">
        <f>IF(Tabla2[[#This Row],[EMPRESA]]=Tabla2[[#This Row],[CONTRATISTA PRNCIPAL]],"Principal","Secundaria")</f>
        <v>Principal</v>
      </c>
      <c r="T2238" s="10">
        <f>IFERROR(1/COUNTIF(Tabla2[CONTRATISTA PRNCIPAL],Tabla2[[#This Row],[CONTRATISTA PRNCIPAL]]),0)</f>
        <v>2.7777777777777776E-2</v>
      </c>
      <c r="U2238" s="33">
        <f ca="1">IF(((TODAY()-Tabla2[[#This Row],[FECHA NACIMIENTO]])/365)&lt;18,"Corregir", IF(((TODAY()-Tabla2[[#This Row],[FECHA NACIMIENTO]])/365)&gt;80, "Corregir",ROUNDDOWN(((TODAY()-Tabla2[[#This Row],[FECHA NACIMIENTO]])/365),0)))</f>
        <v>42</v>
      </c>
      <c r="V223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238" s="34" t="str">
        <f ca="1">+IF(Tabla2[[#This Row],[Edad]]="Corregir","Corregir","Ok")</f>
        <v>Ok</v>
      </c>
      <c r="X2238" s="10" t="str">
        <f>+IFERROR(VLOOKUP(Tabla2[[#This Row],[DISTRITO SEGÚN DNI]],Hoja1!$A$2:$B$55,2,FALSE),"No")</f>
        <v>No</v>
      </c>
      <c r="Y2238" s="10" t="str">
        <f>IF(OR(LOWER(Tabla2[[#This Row],[GENERO]])="masculino", LOWER(Tabla2[[#This Row],[GENERO]])="femenino"),"OK","Corregir")</f>
        <v>OK</v>
      </c>
      <c r="Z2238" s="10" t="str">
        <f>+IF(Tabla2[[#This Row],[Nro. DNI / CE]]="","Corregir",IF(LEN(Tabla2[[#This Row],[Nro. DNI / CE]])&gt;=8,"OK","Corregir"))</f>
        <v>OK</v>
      </c>
      <c r="AA2238" s="10">
        <f>COUNTIF(Tabla2[APELLIDOS Y NOMBRES],Tabla2[[#This Row],[APELLIDOS Y NOMBRES]])</f>
        <v>1</v>
      </c>
      <c r="AB2238" t="str">
        <f ca="1">+IFERROR(IF(Tabla2[[#This Row],[FECHA CESE/BAJA]]="","No Aplica",IF(AND(MONTH(Tabla2[[#This Row],[FECHA CESE/BAJA]])=MONTH(TODAY()-30),YEAR(Tabla2[[#This Row],[FECHA CESE/BAJA]])=YEAR(TODAY())),MONTH(TODAY()-30)&amp;"-"&amp;YEAR(TODAY()),"Borrar")),"No aplica")</f>
        <v>No Aplica</v>
      </c>
      <c r="AC2238" t="str">
        <f ca="1">+IFERROR(IF(Tabla2[[#This Row],[FECHA INICIO DE LABORES EN OBRA]]="","No Aplica",IF(AND(MONTH(Tabla2[[#This Row],[FECHA INICIO DE LABORES EN OBRA]])=MONTH(TODAY()-30),YEAR(Tabla2[[#This Row],[FECHA INICIO DE LABORES EN OBRA]])=YEAR(TODAY())),MONTH(TODAY()-30)&amp;"-"&amp;YEAR(TODAY()),"No Aplica")),"No Aplica")</f>
        <v>No Aplica</v>
      </c>
    </row>
    <row r="2239" spans="1:29" ht="15" customHeight="1" x14ac:dyDescent="0.25">
      <c r="A2239" s="2">
        <v>20555684721</v>
      </c>
      <c r="B2239" s="3" t="s">
        <v>20</v>
      </c>
      <c r="C2239" s="3" t="s">
        <v>20</v>
      </c>
      <c r="D2239" s="3">
        <v>46126442</v>
      </c>
      <c r="E2239" s="3" t="s">
        <v>10262</v>
      </c>
      <c r="F2239" s="36">
        <v>32693</v>
      </c>
      <c r="G2239" s="3">
        <v>1</v>
      </c>
      <c r="H2239" s="3" t="s">
        <v>2344</v>
      </c>
      <c r="I2239" s="3" t="s">
        <v>2328</v>
      </c>
      <c r="J2239" s="3" t="s">
        <v>2347</v>
      </c>
      <c r="K2239" s="3" t="s">
        <v>2348</v>
      </c>
      <c r="L2239" s="8" t="s">
        <v>9813</v>
      </c>
      <c r="M2239" s="5"/>
      <c r="N2239" s="13" t="s">
        <v>1489</v>
      </c>
      <c r="O2239" s="5">
        <v>43089</v>
      </c>
      <c r="P2239" s="8">
        <v>1</v>
      </c>
      <c r="Q2239" s="9">
        <v>1</v>
      </c>
      <c r="R2239" s="9" t="str">
        <f>IFERROR(VLOOKUP(Tabla2[[#This Row],[CONTRATISTA PRNCIPAL]],Hoja1!$L$5:$M$9,2,FALSE),"CJV")</f>
        <v>CJV</v>
      </c>
      <c r="S2239" s="9" t="str">
        <f>IF(Tabla2[[#This Row],[EMPRESA]]=Tabla2[[#This Row],[CONTRATISTA PRNCIPAL]],"Principal","Secundaria")</f>
        <v>Principal</v>
      </c>
      <c r="T2239" s="10">
        <f>IFERROR(1/COUNTIF(Tabla2[CONTRATISTA PRNCIPAL],Tabla2[[#This Row],[CONTRATISTA PRNCIPAL]]),0)</f>
        <v>2.7777777777777776E-2</v>
      </c>
      <c r="U2239" s="33">
        <f ca="1">IF(((TODAY()-Tabla2[[#This Row],[FECHA NACIMIENTO]])/365)&lt;18,"Corregir", IF(((TODAY()-Tabla2[[#This Row],[FECHA NACIMIENTO]])/365)&gt;80, "Corregir",ROUNDDOWN(((TODAY()-Tabla2[[#This Row],[FECHA NACIMIENTO]])/365),0)))</f>
        <v>34</v>
      </c>
      <c r="V223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239" s="34" t="str">
        <f ca="1">+IF(Tabla2[[#This Row],[Edad]]="Corregir","Corregir","Ok")</f>
        <v>Ok</v>
      </c>
      <c r="X2239" s="10" t="str">
        <f>+IFERROR(VLOOKUP(Tabla2[[#This Row],[DISTRITO SEGÚN DNI]],Hoja1!$A$2:$B$55,2,FALSE),"No")</f>
        <v>No</v>
      </c>
      <c r="Y2239" s="10" t="str">
        <f>IF(OR(LOWER(Tabla2[[#This Row],[GENERO]])="masculino", LOWER(Tabla2[[#This Row],[GENERO]])="femenino"),"OK","Corregir")</f>
        <v>OK</v>
      </c>
      <c r="Z2239" s="10" t="str">
        <f>+IF(Tabla2[[#This Row],[Nro. DNI / CE]]="","Corregir",IF(LEN(Tabla2[[#This Row],[Nro. DNI / CE]])&gt;=8,"OK","Corregir"))</f>
        <v>OK</v>
      </c>
      <c r="AA2239" s="10">
        <f>COUNTIF(Tabla2[APELLIDOS Y NOMBRES],Tabla2[[#This Row],[APELLIDOS Y NOMBRES]])</f>
        <v>1</v>
      </c>
      <c r="AB2239" t="str">
        <f ca="1">+IFERROR(IF(Tabla2[[#This Row],[FECHA CESE/BAJA]]="","No Aplica",IF(AND(MONTH(Tabla2[[#This Row],[FECHA CESE/BAJA]])=MONTH(TODAY()-30),YEAR(Tabla2[[#This Row],[FECHA CESE/BAJA]])=YEAR(TODAY())),MONTH(TODAY()-30)&amp;"-"&amp;YEAR(TODAY()),"Borrar")),"No aplica")</f>
        <v>No Aplica</v>
      </c>
      <c r="AC2239" t="str">
        <f ca="1">+IFERROR(IF(Tabla2[[#This Row],[FECHA INICIO DE LABORES EN OBRA]]="","No Aplica",IF(AND(MONTH(Tabla2[[#This Row],[FECHA INICIO DE LABORES EN OBRA]])=MONTH(TODAY()-30),YEAR(Tabla2[[#This Row],[FECHA INICIO DE LABORES EN OBRA]])=YEAR(TODAY())),MONTH(TODAY()-30)&amp;"-"&amp;YEAR(TODAY()),"No Aplica")),"No Aplica")</f>
        <v>No Aplica</v>
      </c>
    </row>
    <row r="2240" spans="1:29" ht="15" customHeight="1" x14ac:dyDescent="0.25">
      <c r="A2240" s="2">
        <v>20555684721</v>
      </c>
      <c r="B2240" s="3" t="s">
        <v>20</v>
      </c>
      <c r="C2240" s="3" t="s">
        <v>20</v>
      </c>
      <c r="D2240" s="3" t="s">
        <v>2349</v>
      </c>
      <c r="E2240" s="3" t="s">
        <v>10263</v>
      </c>
      <c r="F2240" s="36">
        <v>35899</v>
      </c>
      <c r="G2240" s="3">
        <v>1</v>
      </c>
      <c r="H2240" s="3" t="s">
        <v>2344</v>
      </c>
      <c r="I2240" s="3" t="s">
        <v>2328</v>
      </c>
      <c r="J2240" s="3" t="s">
        <v>2350</v>
      </c>
      <c r="K2240" s="3" t="s">
        <v>1042</v>
      </c>
      <c r="L2240" s="8" t="s">
        <v>9813</v>
      </c>
      <c r="M2240" s="5"/>
      <c r="N2240" s="13" t="s">
        <v>1489</v>
      </c>
      <c r="O2240" s="5">
        <v>43647</v>
      </c>
      <c r="P2240" s="8">
        <v>1</v>
      </c>
      <c r="Q2240" s="9">
        <v>1</v>
      </c>
      <c r="R2240" s="9" t="str">
        <f>IFERROR(VLOOKUP(Tabla2[[#This Row],[CONTRATISTA PRNCIPAL]],Hoja1!$L$5:$M$9,2,FALSE),"CJV")</f>
        <v>CJV</v>
      </c>
      <c r="S2240" s="9" t="str">
        <f>IF(Tabla2[[#This Row],[EMPRESA]]=Tabla2[[#This Row],[CONTRATISTA PRNCIPAL]],"Principal","Secundaria")</f>
        <v>Principal</v>
      </c>
      <c r="T2240" s="10">
        <f>IFERROR(1/COUNTIF(Tabla2[CONTRATISTA PRNCIPAL],Tabla2[[#This Row],[CONTRATISTA PRNCIPAL]]),0)</f>
        <v>2.7777777777777776E-2</v>
      </c>
      <c r="U2240" s="33">
        <f ca="1">IF(((TODAY()-Tabla2[[#This Row],[FECHA NACIMIENTO]])/365)&lt;18,"Corregir", IF(((TODAY()-Tabla2[[#This Row],[FECHA NACIMIENTO]])/365)&gt;80, "Corregir",ROUNDDOWN(((TODAY()-Tabla2[[#This Row],[FECHA NACIMIENTO]])/365),0)))</f>
        <v>25</v>
      </c>
      <c r="V224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240" s="34" t="str">
        <f ca="1">+IF(Tabla2[[#This Row],[Edad]]="Corregir","Corregir","Ok")</f>
        <v>Ok</v>
      </c>
      <c r="X2240" s="10" t="str">
        <f>+IFERROR(VLOOKUP(Tabla2[[#This Row],[DISTRITO SEGÚN DNI]],Hoja1!$A$2:$B$55,2,FALSE),"No")</f>
        <v>No</v>
      </c>
      <c r="Y2240" s="10" t="str">
        <f>IF(OR(LOWER(Tabla2[[#This Row],[GENERO]])="masculino", LOWER(Tabla2[[#This Row],[GENERO]])="femenino"),"OK","Corregir")</f>
        <v>OK</v>
      </c>
      <c r="Z2240" s="10" t="str">
        <f>+IF(Tabla2[[#This Row],[Nro. DNI / CE]]="","Corregir",IF(LEN(Tabla2[[#This Row],[Nro. DNI / CE]])&gt;=8,"OK","Corregir"))</f>
        <v>OK</v>
      </c>
      <c r="AA2240" s="10">
        <f>COUNTIF(Tabla2[APELLIDOS Y NOMBRES],Tabla2[[#This Row],[APELLIDOS Y NOMBRES]])</f>
        <v>1</v>
      </c>
      <c r="AB2240" t="str">
        <f ca="1">+IFERROR(IF(Tabla2[[#This Row],[FECHA CESE/BAJA]]="","No Aplica",IF(AND(MONTH(Tabla2[[#This Row],[FECHA CESE/BAJA]])=MONTH(TODAY()-30),YEAR(Tabla2[[#This Row],[FECHA CESE/BAJA]])=YEAR(TODAY())),MONTH(TODAY()-30)&amp;"-"&amp;YEAR(TODAY()),"Borrar")),"No aplica")</f>
        <v>No Aplica</v>
      </c>
      <c r="AC2240" t="str">
        <f ca="1">+IFERROR(IF(Tabla2[[#This Row],[FECHA INICIO DE LABORES EN OBRA]]="","No Aplica",IF(AND(MONTH(Tabla2[[#This Row],[FECHA INICIO DE LABORES EN OBRA]])=MONTH(TODAY()-30),YEAR(Tabla2[[#This Row],[FECHA INICIO DE LABORES EN OBRA]])=YEAR(TODAY())),MONTH(TODAY()-30)&amp;"-"&amp;YEAR(TODAY()),"No Aplica")),"No Aplica")</f>
        <v>No Aplica</v>
      </c>
    </row>
    <row r="2241" spans="1:29" ht="15" customHeight="1" x14ac:dyDescent="0.25">
      <c r="A2241" s="2">
        <v>20555684721</v>
      </c>
      <c r="B2241" s="3" t="s">
        <v>20</v>
      </c>
      <c r="C2241" s="3" t="s">
        <v>20</v>
      </c>
      <c r="D2241" s="3" t="s">
        <v>310</v>
      </c>
      <c r="E2241" s="3" t="s">
        <v>10264</v>
      </c>
      <c r="F2241" s="36">
        <v>34691</v>
      </c>
      <c r="G2241" s="3">
        <v>1</v>
      </c>
      <c r="H2241" s="3" t="s">
        <v>2330</v>
      </c>
      <c r="I2241" s="3" t="s">
        <v>2328</v>
      </c>
      <c r="J2241" s="3" t="s">
        <v>2351</v>
      </c>
      <c r="K2241" s="3" t="s">
        <v>93</v>
      </c>
      <c r="L2241" s="8" t="s">
        <v>9813</v>
      </c>
      <c r="M2241" s="5"/>
      <c r="N2241" s="13" t="s">
        <v>1489</v>
      </c>
      <c r="O2241" s="5">
        <v>43089</v>
      </c>
      <c r="P2241" s="8">
        <v>1</v>
      </c>
      <c r="Q2241" s="9">
        <v>1</v>
      </c>
      <c r="R2241" s="9" t="str">
        <f>IFERROR(VLOOKUP(Tabla2[[#This Row],[CONTRATISTA PRNCIPAL]],Hoja1!$L$5:$M$9,2,FALSE),"CJV")</f>
        <v>CJV</v>
      </c>
      <c r="S2241" s="9" t="str">
        <f>IF(Tabla2[[#This Row],[EMPRESA]]=Tabla2[[#This Row],[CONTRATISTA PRNCIPAL]],"Principal","Secundaria")</f>
        <v>Principal</v>
      </c>
      <c r="T2241" s="10">
        <f>IFERROR(1/COUNTIF(Tabla2[CONTRATISTA PRNCIPAL],Tabla2[[#This Row],[CONTRATISTA PRNCIPAL]]),0)</f>
        <v>2.7777777777777776E-2</v>
      </c>
      <c r="U2241" s="33">
        <f ca="1">IF(((TODAY()-Tabla2[[#This Row],[FECHA NACIMIENTO]])/365)&lt;18,"Corregir", IF(((TODAY()-Tabla2[[#This Row],[FECHA NACIMIENTO]])/365)&gt;80, "Corregir",ROUNDDOWN(((TODAY()-Tabla2[[#This Row],[FECHA NACIMIENTO]])/365),0)))</f>
        <v>28</v>
      </c>
      <c r="V224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241" s="34" t="str">
        <f ca="1">+IF(Tabla2[[#This Row],[Edad]]="Corregir","Corregir","Ok")</f>
        <v>Ok</v>
      </c>
      <c r="X2241" s="10" t="str">
        <f>+IFERROR(VLOOKUP(Tabla2[[#This Row],[DISTRITO SEGÚN DNI]],Hoja1!$A$2:$B$55,2,FALSE),"No")</f>
        <v>ATE</v>
      </c>
      <c r="Y2241" s="10" t="str">
        <f>IF(OR(LOWER(Tabla2[[#This Row],[GENERO]])="masculino", LOWER(Tabla2[[#This Row],[GENERO]])="femenino"),"OK","Corregir")</f>
        <v>OK</v>
      </c>
      <c r="Z2241" s="10" t="str">
        <f>+IF(Tabla2[[#This Row],[Nro. DNI / CE]]="","Corregir",IF(LEN(Tabla2[[#This Row],[Nro. DNI / CE]])&gt;=8,"OK","Corregir"))</f>
        <v>OK</v>
      </c>
      <c r="AA2241" s="10">
        <f>COUNTIF(Tabla2[APELLIDOS Y NOMBRES],Tabla2[[#This Row],[APELLIDOS Y NOMBRES]])</f>
        <v>1</v>
      </c>
      <c r="AB2241" t="str">
        <f ca="1">+IFERROR(IF(Tabla2[[#This Row],[FECHA CESE/BAJA]]="","No Aplica",IF(AND(MONTH(Tabla2[[#This Row],[FECHA CESE/BAJA]])=MONTH(TODAY()-30),YEAR(Tabla2[[#This Row],[FECHA CESE/BAJA]])=YEAR(TODAY())),MONTH(TODAY()-30)&amp;"-"&amp;YEAR(TODAY()),"Borrar")),"No aplica")</f>
        <v>No Aplica</v>
      </c>
      <c r="AC2241" t="str">
        <f ca="1">+IFERROR(IF(Tabla2[[#This Row],[FECHA INICIO DE LABORES EN OBRA]]="","No Aplica",IF(AND(MONTH(Tabla2[[#This Row],[FECHA INICIO DE LABORES EN OBRA]])=MONTH(TODAY()-30),YEAR(Tabla2[[#This Row],[FECHA INICIO DE LABORES EN OBRA]])=YEAR(TODAY())),MONTH(TODAY()-30)&amp;"-"&amp;YEAR(TODAY()),"No Aplica")),"No Aplica")</f>
        <v>No Aplica</v>
      </c>
    </row>
    <row r="2242" spans="1:29" ht="15" customHeight="1" x14ac:dyDescent="0.25">
      <c r="A2242" s="2">
        <v>20555684721</v>
      </c>
      <c r="B2242" s="3" t="s">
        <v>20</v>
      </c>
      <c r="C2242" s="3" t="s">
        <v>20</v>
      </c>
      <c r="D2242" s="3" t="s">
        <v>2352</v>
      </c>
      <c r="E2242" s="3" t="s">
        <v>10265</v>
      </c>
      <c r="F2242" s="36">
        <v>29363</v>
      </c>
      <c r="G2242" s="3">
        <v>1</v>
      </c>
      <c r="H2242" s="3" t="s">
        <v>2330</v>
      </c>
      <c r="I2242" s="3" t="s">
        <v>2328</v>
      </c>
      <c r="J2242" s="3" t="s">
        <v>2353</v>
      </c>
      <c r="K2242" s="3" t="s">
        <v>1204</v>
      </c>
      <c r="L2242" s="8" t="s">
        <v>9813</v>
      </c>
      <c r="M2242" s="5"/>
      <c r="N2242" s="13" t="s">
        <v>1489</v>
      </c>
      <c r="O2242" s="5">
        <v>44927</v>
      </c>
      <c r="P2242" s="8">
        <v>1</v>
      </c>
      <c r="Q2242" s="9">
        <v>1</v>
      </c>
      <c r="R2242" s="9" t="str">
        <f>IFERROR(VLOOKUP(Tabla2[[#This Row],[CONTRATISTA PRNCIPAL]],Hoja1!$L$5:$M$9,2,FALSE),"CJV")</f>
        <v>CJV</v>
      </c>
      <c r="S2242" s="9" t="str">
        <f>IF(Tabla2[[#This Row],[EMPRESA]]=Tabla2[[#This Row],[CONTRATISTA PRNCIPAL]],"Principal","Secundaria")</f>
        <v>Principal</v>
      </c>
      <c r="T2242" s="10">
        <f>IFERROR(1/COUNTIF(Tabla2[CONTRATISTA PRNCIPAL],Tabla2[[#This Row],[CONTRATISTA PRNCIPAL]]),0)</f>
        <v>2.7777777777777776E-2</v>
      </c>
      <c r="U2242" s="33">
        <f ca="1">IF(((TODAY()-Tabla2[[#This Row],[FECHA NACIMIENTO]])/365)&lt;18,"Corregir", IF(((TODAY()-Tabla2[[#This Row],[FECHA NACIMIENTO]])/365)&gt;80, "Corregir",ROUNDDOWN(((TODAY()-Tabla2[[#This Row],[FECHA NACIMIENTO]])/365),0)))</f>
        <v>43</v>
      </c>
      <c r="V224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242" s="34" t="str">
        <f ca="1">+IF(Tabla2[[#This Row],[Edad]]="Corregir","Corregir","Ok")</f>
        <v>Ok</v>
      </c>
      <c r="X2242" s="10" t="str">
        <f>+IFERROR(VLOOKUP(Tabla2[[#This Row],[DISTRITO SEGÚN DNI]],Hoja1!$A$2:$B$55,2,FALSE),"No")</f>
        <v>No</v>
      </c>
      <c r="Y2242" s="10" t="str">
        <f>IF(OR(LOWER(Tabla2[[#This Row],[GENERO]])="masculino", LOWER(Tabla2[[#This Row],[GENERO]])="femenino"),"OK","Corregir")</f>
        <v>OK</v>
      </c>
      <c r="Z2242" s="10" t="str">
        <f>+IF(Tabla2[[#This Row],[Nro. DNI / CE]]="","Corregir",IF(LEN(Tabla2[[#This Row],[Nro. DNI / CE]])&gt;=8,"OK","Corregir"))</f>
        <v>OK</v>
      </c>
      <c r="AA2242" s="10">
        <f>COUNTIF(Tabla2[APELLIDOS Y NOMBRES],Tabla2[[#This Row],[APELLIDOS Y NOMBRES]])</f>
        <v>1</v>
      </c>
      <c r="AB2242" t="str">
        <f ca="1">+IFERROR(IF(Tabla2[[#This Row],[FECHA CESE/BAJA]]="","No Aplica",IF(AND(MONTH(Tabla2[[#This Row],[FECHA CESE/BAJA]])=MONTH(TODAY()-30),YEAR(Tabla2[[#This Row],[FECHA CESE/BAJA]])=YEAR(TODAY())),MONTH(TODAY()-30)&amp;"-"&amp;YEAR(TODAY()),"Borrar")),"No aplica")</f>
        <v>No Aplica</v>
      </c>
      <c r="AC2242" t="str">
        <f ca="1">+IFERROR(IF(Tabla2[[#This Row],[FECHA INICIO DE LABORES EN OBRA]]="","No Aplica",IF(AND(MONTH(Tabla2[[#This Row],[FECHA INICIO DE LABORES EN OBRA]])=MONTH(TODAY()-30),YEAR(Tabla2[[#This Row],[FECHA INICIO DE LABORES EN OBRA]])=YEAR(TODAY())),MONTH(TODAY()-30)&amp;"-"&amp;YEAR(TODAY()),"No Aplica")),"No Aplica")</f>
        <v>No Aplica</v>
      </c>
    </row>
    <row r="2243" spans="1:29" ht="15" customHeight="1" x14ac:dyDescent="0.25">
      <c r="A2243" s="2">
        <v>20555684721</v>
      </c>
      <c r="B2243" s="3" t="s">
        <v>20</v>
      </c>
      <c r="C2243" s="3" t="s">
        <v>20</v>
      </c>
      <c r="D2243" s="3" t="s">
        <v>2354</v>
      </c>
      <c r="E2243" s="3" t="s">
        <v>10266</v>
      </c>
      <c r="F2243" s="36">
        <v>30469</v>
      </c>
      <c r="G2243" s="3">
        <v>1</v>
      </c>
      <c r="H2243" s="3" t="s">
        <v>2330</v>
      </c>
      <c r="I2243" s="3" t="s">
        <v>2328</v>
      </c>
      <c r="J2243" s="3" t="s">
        <v>2355</v>
      </c>
      <c r="K2243" s="3" t="s">
        <v>1136</v>
      </c>
      <c r="L2243" s="8" t="s">
        <v>9813</v>
      </c>
      <c r="M2243" s="5"/>
      <c r="N2243" s="13" t="s">
        <v>1489</v>
      </c>
      <c r="O2243" s="5">
        <v>43252</v>
      </c>
      <c r="P2243" s="8">
        <v>1</v>
      </c>
      <c r="Q2243" s="9">
        <v>1</v>
      </c>
      <c r="R2243" s="9" t="str">
        <f>IFERROR(VLOOKUP(Tabla2[[#This Row],[CONTRATISTA PRNCIPAL]],Hoja1!$L$5:$M$9,2,FALSE),"CJV")</f>
        <v>CJV</v>
      </c>
      <c r="S2243" s="9" t="str">
        <f>IF(Tabla2[[#This Row],[EMPRESA]]=Tabla2[[#This Row],[CONTRATISTA PRNCIPAL]],"Principal","Secundaria")</f>
        <v>Principal</v>
      </c>
      <c r="T2243" s="10">
        <f>IFERROR(1/COUNTIF(Tabla2[CONTRATISTA PRNCIPAL],Tabla2[[#This Row],[CONTRATISTA PRNCIPAL]]),0)</f>
        <v>2.7777777777777776E-2</v>
      </c>
      <c r="U2243" s="33">
        <f ca="1">IF(((TODAY()-Tabla2[[#This Row],[FECHA NACIMIENTO]])/365)&lt;18,"Corregir", IF(((TODAY()-Tabla2[[#This Row],[FECHA NACIMIENTO]])/365)&gt;80, "Corregir",ROUNDDOWN(((TODAY()-Tabla2[[#This Row],[FECHA NACIMIENTO]])/365),0)))</f>
        <v>40</v>
      </c>
      <c r="V224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243" s="34" t="str">
        <f ca="1">+IF(Tabla2[[#This Row],[Edad]]="Corregir","Corregir","Ok")</f>
        <v>Ok</v>
      </c>
      <c r="X2243" s="10" t="str">
        <f>+IFERROR(VLOOKUP(Tabla2[[#This Row],[DISTRITO SEGÚN DNI]],Hoja1!$A$2:$B$55,2,FALSE),"No")</f>
        <v>No</v>
      </c>
      <c r="Y2243" s="10" t="str">
        <f>IF(OR(LOWER(Tabla2[[#This Row],[GENERO]])="masculino", LOWER(Tabla2[[#This Row],[GENERO]])="femenino"),"OK","Corregir")</f>
        <v>OK</v>
      </c>
      <c r="Z2243" s="10" t="str">
        <f>+IF(Tabla2[[#This Row],[Nro. DNI / CE]]="","Corregir",IF(LEN(Tabla2[[#This Row],[Nro. DNI / CE]])&gt;=8,"OK","Corregir"))</f>
        <v>OK</v>
      </c>
      <c r="AA2243" s="10">
        <f>COUNTIF(Tabla2[APELLIDOS Y NOMBRES],Tabla2[[#This Row],[APELLIDOS Y NOMBRES]])</f>
        <v>1</v>
      </c>
      <c r="AB2243" t="str">
        <f ca="1">+IFERROR(IF(Tabla2[[#This Row],[FECHA CESE/BAJA]]="","No Aplica",IF(AND(MONTH(Tabla2[[#This Row],[FECHA CESE/BAJA]])=MONTH(TODAY()-30),YEAR(Tabla2[[#This Row],[FECHA CESE/BAJA]])=YEAR(TODAY())),MONTH(TODAY()-30)&amp;"-"&amp;YEAR(TODAY()),"Borrar")),"No aplica")</f>
        <v>No Aplica</v>
      </c>
      <c r="AC2243" t="str">
        <f ca="1">+IFERROR(IF(Tabla2[[#This Row],[FECHA INICIO DE LABORES EN OBRA]]="","No Aplica",IF(AND(MONTH(Tabla2[[#This Row],[FECHA INICIO DE LABORES EN OBRA]])=MONTH(TODAY()-30),YEAR(Tabla2[[#This Row],[FECHA INICIO DE LABORES EN OBRA]])=YEAR(TODAY())),MONTH(TODAY()-30)&amp;"-"&amp;YEAR(TODAY()),"No Aplica")),"No Aplica")</f>
        <v>No Aplica</v>
      </c>
    </row>
    <row r="2244" spans="1:29" ht="15" customHeight="1" x14ac:dyDescent="0.25">
      <c r="A2244" s="2">
        <v>20555684721</v>
      </c>
      <c r="B2244" s="3" t="s">
        <v>20</v>
      </c>
      <c r="C2244" s="3" t="s">
        <v>20</v>
      </c>
      <c r="D2244" s="3" t="s">
        <v>2356</v>
      </c>
      <c r="E2244" s="3" t="s">
        <v>10267</v>
      </c>
      <c r="F2244" s="36">
        <v>33470</v>
      </c>
      <c r="G2244" s="3">
        <v>1</v>
      </c>
      <c r="H2244" s="3" t="s">
        <v>2344</v>
      </c>
      <c r="I2244" s="3" t="s">
        <v>2328</v>
      </c>
      <c r="J2244" s="3" t="s">
        <v>2357</v>
      </c>
      <c r="K2244" s="3" t="s">
        <v>1164</v>
      </c>
      <c r="L2244" s="8" t="s">
        <v>9813</v>
      </c>
      <c r="M2244" s="5"/>
      <c r="N2244" s="13" t="s">
        <v>1489</v>
      </c>
      <c r="O2244" s="5">
        <v>44291</v>
      </c>
      <c r="P2244" s="8">
        <v>1</v>
      </c>
      <c r="Q2244" s="9">
        <v>1</v>
      </c>
      <c r="R2244" s="9" t="str">
        <f>IFERROR(VLOOKUP(Tabla2[[#This Row],[CONTRATISTA PRNCIPAL]],Hoja1!$L$5:$M$9,2,FALSE),"CJV")</f>
        <v>CJV</v>
      </c>
      <c r="S2244" s="9" t="str">
        <f>IF(Tabla2[[#This Row],[EMPRESA]]=Tabla2[[#This Row],[CONTRATISTA PRNCIPAL]],"Principal","Secundaria")</f>
        <v>Principal</v>
      </c>
      <c r="T2244" s="10">
        <f>IFERROR(1/COUNTIF(Tabla2[CONTRATISTA PRNCIPAL],Tabla2[[#This Row],[CONTRATISTA PRNCIPAL]]),0)</f>
        <v>2.7777777777777776E-2</v>
      </c>
      <c r="U2244" s="33">
        <f ca="1">IF(((TODAY()-Tabla2[[#This Row],[FECHA NACIMIENTO]])/365)&lt;18,"Corregir", IF(((TODAY()-Tabla2[[#This Row],[FECHA NACIMIENTO]])/365)&gt;80, "Corregir",ROUNDDOWN(((TODAY()-Tabla2[[#This Row],[FECHA NACIMIENTO]])/365),0)))</f>
        <v>32</v>
      </c>
      <c r="V224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244" s="34" t="str">
        <f ca="1">+IF(Tabla2[[#This Row],[Edad]]="Corregir","Corregir","Ok")</f>
        <v>Ok</v>
      </c>
      <c r="X2244" s="10" t="str">
        <f>+IFERROR(VLOOKUP(Tabla2[[#This Row],[DISTRITO SEGÚN DNI]],Hoja1!$A$2:$B$55,2,FALSE),"No")</f>
        <v>No</v>
      </c>
      <c r="Y2244" s="10" t="str">
        <f>IF(OR(LOWER(Tabla2[[#This Row],[GENERO]])="masculino", LOWER(Tabla2[[#This Row],[GENERO]])="femenino"),"OK","Corregir")</f>
        <v>OK</v>
      </c>
      <c r="Z2244" s="10" t="str">
        <f>+IF(Tabla2[[#This Row],[Nro. DNI / CE]]="","Corregir",IF(LEN(Tabla2[[#This Row],[Nro. DNI / CE]])&gt;=8,"OK","Corregir"))</f>
        <v>OK</v>
      </c>
      <c r="AA2244" s="10">
        <f>COUNTIF(Tabla2[APELLIDOS Y NOMBRES],Tabla2[[#This Row],[APELLIDOS Y NOMBRES]])</f>
        <v>1</v>
      </c>
      <c r="AB2244" t="str">
        <f ca="1">+IFERROR(IF(Tabla2[[#This Row],[FECHA CESE/BAJA]]="","No Aplica",IF(AND(MONTH(Tabla2[[#This Row],[FECHA CESE/BAJA]])=MONTH(TODAY()-30),YEAR(Tabla2[[#This Row],[FECHA CESE/BAJA]])=YEAR(TODAY())),MONTH(TODAY()-30)&amp;"-"&amp;YEAR(TODAY()),"Borrar")),"No aplica")</f>
        <v>No Aplica</v>
      </c>
      <c r="AC2244" t="str">
        <f ca="1">+IFERROR(IF(Tabla2[[#This Row],[FECHA INICIO DE LABORES EN OBRA]]="","No Aplica",IF(AND(MONTH(Tabla2[[#This Row],[FECHA INICIO DE LABORES EN OBRA]])=MONTH(TODAY()-30),YEAR(Tabla2[[#This Row],[FECHA INICIO DE LABORES EN OBRA]])=YEAR(TODAY())),MONTH(TODAY()-30)&amp;"-"&amp;YEAR(TODAY()),"No Aplica")),"No Aplica")</f>
        <v>No Aplica</v>
      </c>
    </row>
    <row r="2245" spans="1:29" ht="15" customHeight="1" x14ac:dyDescent="0.25">
      <c r="A2245" s="2">
        <v>20555684721</v>
      </c>
      <c r="B2245" s="3" t="s">
        <v>20</v>
      </c>
      <c r="C2245" s="3" t="s">
        <v>20</v>
      </c>
      <c r="D2245" s="3" t="s">
        <v>311</v>
      </c>
      <c r="E2245" s="3" t="s">
        <v>10268</v>
      </c>
      <c r="F2245" s="36">
        <v>35845</v>
      </c>
      <c r="G2245" s="3">
        <v>1</v>
      </c>
      <c r="H2245" s="3" t="s">
        <v>2344</v>
      </c>
      <c r="I2245" s="3" t="s">
        <v>2328</v>
      </c>
      <c r="J2245" s="3" t="s">
        <v>2358</v>
      </c>
      <c r="K2245" s="3" t="s">
        <v>93</v>
      </c>
      <c r="L2245" s="8" t="s">
        <v>9813</v>
      </c>
      <c r="M2245" s="5"/>
      <c r="N2245" s="13" t="s">
        <v>1489</v>
      </c>
      <c r="O2245" s="5">
        <v>43328</v>
      </c>
      <c r="P2245" s="8">
        <v>1</v>
      </c>
      <c r="Q2245" s="9">
        <v>1</v>
      </c>
      <c r="R2245" s="9" t="str">
        <f>IFERROR(VLOOKUP(Tabla2[[#This Row],[CONTRATISTA PRNCIPAL]],Hoja1!$L$5:$M$9,2,FALSE),"CJV")</f>
        <v>CJV</v>
      </c>
      <c r="S2245" s="9" t="str">
        <f>IF(Tabla2[[#This Row],[EMPRESA]]=Tabla2[[#This Row],[CONTRATISTA PRNCIPAL]],"Principal","Secundaria")</f>
        <v>Principal</v>
      </c>
      <c r="T2245" s="10">
        <f>IFERROR(1/COUNTIF(Tabla2[CONTRATISTA PRNCIPAL],Tabla2[[#This Row],[CONTRATISTA PRNCIPAL]]),0)</f>
        <v>2.7777777777777776E-2</v>
      </c>
      <c r="U2245" s="33">
        <f ca="1">IF(((TODAY()-Tabla2[[#This Row],[FECHA NACIMIENTO]])/365)&lt;18,"Corregir", IF(((TODAY()-Tabla2[[#This Row],[FECHA NACIMIENTO]])/365)&gt;80, "Corregir",ROUNDDOWN(((TODAY()-Tabla2[[#This Row],[FECHA NACIMIENTO]])/365),0)))</f>
        <v>25</v>
      </c>
      <c r="V224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245" s="34" t="str">
        <f ca="1">+IF(Tabla2[[#This Row],[Edad]]="Corregir","Corregir","Ok")</f>
        <v>Ok</v>
      </c>
      <c r="X2245" s="10" t="str">
        <f>+IFERROR(VLOOKUP(Tabla2[[#This Row],[DISTRITO SEGÚN DNI]],Hoja1!$A$2:$B$55,2,FALSE),"No")</f>
        <v>ATE</v>
      </c>
      <c r="Y2245" s="10" t="str">
        <f>IF(OR(LOWER(Tabla2[[#This Row],[GENERO]])="masculino", LOWER(Tabla2[[#This Row],[GENERO]])="femenino"),"OK","Corregir")</f>
        <v>OK</v>
      </c>
      <c r="Z2245" s="10" t="str">
        <f>+IF(Tabla2[[#This Row],[Nro. DNI / CE]]="","Corregir",IF(LEN(Tabla2[[#This Row],[Nro. DNI / CE]])&gt;=8,"OK","Corregir"))</f>
        <v>OK</v>
      </c>
      <c r="AA2245" s="10">
        <f>COUNTIF(Tabla2[APELLIDOS Y NOMBRES],Tabla2[[#This Row],[APELLIDOS Y NOMBRES]])</f>
        <v>1</v>
      </c>
      <c r="AB2245" t="str">
        <f ca="1">+IFERROR(IF(Tabla2[[#This Row],[FECHA CESE/BAJA]]="","No Aplica",IF(AND(MONTH(Tabla2[[#This Row],[FECHA CESE/BAJA]])=MONTH(TODAY()-30),YEAR(Tabla2[[#This Row],[FECHA CESE/BAJA]])=YEAR(TODAY())),MONTH(TODAY()-30)&amp;"-"&amp;YEAR(TODAY()),"Borrar")),"No aplica")</f>
        <v>No Aplica</v>
      </c>
      <c r="AC2245" t="str">
        <f ca="1">+IFERROR(IF(Tabla2[[#This Row],[FECHA INICIO DE LABORES EN OBRA]]="","No Aplica",IF(AND(MONTH(Tabla2[[#This Row],[FECHA INICIO DE LABORES EN OBRA]])=MONTH(TODAY()-30),YEAR(Tabla2[[#This Row],[FECHA INICIO DE LABORES EN OBRA]])=YEAR(TODAY())),MONTH(TODAY()-30)&amp;"-"&amp;YEAR(TODAY()),"No Aplica")),"No Aplica")</f>
        <v>No Aplica</v>
      </c>
    </row>
    <row r="2246" spans="1:29" ht="15" customHeight="1" x14ac:dyDescent="0.25">
      <c r="A2246" s="2">
        <v>20555684721</v>
      </c>
      <c r="B2246" s="3" t="s">
        <v>20</v>
      </c>
      <c r="C2246" s="3" t="s">
        <v>20</v>
      </c>
      <c r="D2246" s="3" t="s">
        <v>2359</v>
      </c>
      <c r="E2246" s="3" t="s">
        <v>10269</v>
      </c>
      <c r="F2246" s="36">
        <v>34235</v>
      </c>
      <c r="G2246" s="3">
        <v>1</v>
      </c>
      <c r="H2246" s="3" t="s">
        <v>2344</v>
      </c>
      <c r="I2246" s="3" t="s">
        <v>2328</v>
      </c>
      <c r="J2246" s="3" t="s">
        <v>2360</v>
      </c>
      <c r="K2246" s="3" t="s">
        <v>1164</v>
      </c>
      <c r="L2246" s="8" t="s">
        <v>9813</v>
      </c>
      <c r="M2246" s="5"/>
      <c r="N2246" s="13" t="s">
        <v>1489</v>
      </c>
      <c r="O2246" s="5">
        <v>43525</v>
      </c>
      <c r="P2246" s="8">
        <v>1</v>
      </c>
      <c r="Q2246" s="9">
        <v>1</v>
      </c>
      <c r="R2246" s="9" t="str">
        <f>IFERROR(VLOOKUP(Tabla2[[#This Row],[CONTRATISTA PRNCIPAL]],Hoja1!$L$5:$M$9,2,FALSE),"CJV")</f>
        <v>CJV</v>
      </c>
      <c r="S2246" s="9" t="str">
        <f>IF(Tabla2[[#This Row],[EMPRESA]]=Tabla2[[#This Row],[CONTRATISTA PRNCIPAL]],"Principal","Secundaria")</f>
        <v>Principal</v>
      </c>
      <c r="T2246" s="10">
        <f>IFERROR(1/COUNTIF(Tabla2[CONTRATISTA PRNCIPAL],Tabla2[[#This Row],[CONTRATISTA PRNCIPAL]]),0)</f>
        <v>2.7777777777777776E-2</v>
      </c>
      <c r="U2246" s="33">
        <f ca="1">IF(((TODAY()-Tabla2[[#This Row],[FECHA NACIMIENTO]])/365)&lt;18,"Corregir", IF(((TODAY()-Tabla2[[#This Row],[FECHA NACIMIENTO]])/365)&gt;80, "Corregir",ROUNDDOWN(((TODAY()-Tabla2[[#This Row],[FECHA NACIMIENTO]])/365),0)))</f>
        <v>29</v>
      </c>
      <c r="V224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246" s="34" t="str">
        <f ca="1">+IF(Tabla2[[#This Row],[Edad]]="Corregir","Corregir","Ok")</f>
        <v>Ok</v>
      </c>
      <c r="X2246" s="10" t="str">
        <f>+IFERROR(VLOOKUP(Tabla2[[#This Row],[DISTRITO SEGÚN DNI]],Hoja1!$A$2:$B$55,2,FALSE),"No")</f>
        <v>No</v>
      </c>
      <c r="Y2246" s="10" t="str">
        <f>IF(OR(LOWER(Tabla2[[#This Row],[GENERO]])="masculino", LOWER(Tabla2[[#This Row],[GENERO]])="femenino"),"OK","Corregir")</f>
        <v>OK</v>
      </c>
      <c r="Z2246" s="10" t="str">
        <f>+IF(Tabla2[[#This Row],[Nro. DNI / CE]]="","Corregir",IF(LEN(Tabla2[[#This Row],[Nro. DNI / CE]])&gt;=8,"OK","Corregir"))</f>
        <v>OK</v>
      </c>
      <c r="AA2246" s="10">
        <f>COUNTIF(Tabla2[APELLIDOS Y NOMBRES],Tabla2[[#This Row],[APELLIDOS Y NOMBRES]])</f>
        <v>1</v>
      </c>
      <c r="AB2246" t="str">
        <f ca="1">+IFERROR(IF(Tabla2[[#This Row],[FECHA CESE/BAJA]]="","No Aplica",IF(AND(MONTH(Tabla2[[#This Row],[FECHA CESE/BAJA]])=MONTH(TODAY()-30),YEAR(Tabla2[[#This Row],[FECHA CESE/BAJA]])=YEAR(TODAY())),MONTH(TODAY()-30)&amp;"-"&amp;YEAR(TODAY()),"Borrar")),"No aplica")</f>
        <v>No Aplica</v>
      </c>
      <c r="AC2246" t="str">
        <f ca="1">+IFERROR(IF(Tabla2[[#This Row],[FECHA INICIO DE LABORES EN OBRA]]="","No Aplica",IF(AND(MONTH(Tabla2[[#This Row],[FECHA INICIO DE LABORES EN OBRA]])=MONTH(TODAY()-30),YEAR(Tabla2[[#This Row],[FECHA INICIO DE LABORES EN OBRA]])=YEAR(TODAY())),MONTH(TODAY()-30)&amp;"-"&amp;YEAR(TODAY()),"No Aplica")),"No Aplica")</f>
        <v>No Aplica</v>
      </c>
    </row>
    <row r="2247" spans="1:29" ht="15" customHeight="1" x14ac:dyDescent="0.25">
      <c r="A2247" s="2">
        <v>20555684721</v>
      </c>
      <c r="B2247" s="3" t="s">
        <v>20</v>
      </c>
      <c r="C2247" s="3" t="s">
        <v>20</v>
      </c>
      <c r="D2247" s="3" t="s">
        <v>2361</v>
      </c>
      <c r="E2247" s="3" t="s">
        <v>10270</v>
      </c>
      <c r="F2247" s="36">
        <v>35374</v>
      </c>
      <c r="G2247" s="3">
        <v>1</v>
      </c>
      <c r="H2247" s="3" t="s">
        <v>2330</v>
      </c>
      <c r="I2247" s="3" t="s">
        <v>2328</v>
      </c>
      <c r="J2247" s="3" t="s">
        <v>2362</v>
      </c>
      <c r="K2247" s="3" t="s">
        <v>1063</v>
      </c>
      <c r="L2247" s="8" t="s">
        <v>9813</v>
      </c>
      <c r="M2247" s="5"/>
      <c r="N2247" s="13" t="s">
        <v>1489</v>
      </c>
      <c r="O2247" s="5">
        <v>44927</v>
      </c>
      <c r="P2247" s="8">
        <v>1</v>
      </c>
      <c r="Q2247" s="9">
        <v>1</v>
      </c>
      <c r="R2247" s="9" t="str">
        <f>IFERROR(VLOOKUP(Tabla2[[#This Row],[CONTRATISTA PRNCIPAL]],Hoja1!$L$5:$M$9,2,FALSE),"CJV")</f>
        <v>CJV</v>
      </c>
      <c r="S2247" s="9" t="str">
        <f>IF(Tabla2[[#This Row],[EMPRESA]]=Tabla2[[#This Row],[CONTRATISTA PRNCIPAL]],"Principal","Secundaria")</f>
        <v>Principal</v>
      </c>
      <c r="T2247" s="10">
        <f>IFERROR(1/COUNTIF(Tabla2[CONTRATISTA PRNCIPAL],Tabla2[[#This Row],[CONTRATISTA PRNCIPAL]]),0)</f>
        <v>2.7777777777777776E-2</v>
      </c>
      <c r="U2247" s="33">
        <f ca="1">IF(((TODAY()-Tabla2[[#This Row],[FECHA NACIMIENTO]])/365)&lt;18,"Corregir", IF(((TODAY()-Tabla2[[#This Row],[FECHA NACIMIENTO]])/365)&gt;80, "Corregir",ROUNDDOWN(((TODAY()-Tabla2[[#This Row],[FECHA NACIMIENTO]])/365),0)))</f>
        <v>26</v>
      </c>
      <c r="V224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247" s="34" t="str">
        <f ca="1">+IF(Tabla2[[#This Row],[Edad]]="Corregir","Corregir","Ok")</f>
        <v>Ok</v>
      </c>
      <c r="X2247" s="10" t="str">
        <f>+IFERROR(VLOOKUP(Tabla2[[#This Row],[DISTRITO SEGÚN DNI]],Hoja1!$A$2:$B$55,2,FALSE),"No")</f>
        <v>No</v>
      </c>
      <c r="Y2247" s="10" t="str">
        <f>IF(OR(LOWER(Tabla2[[#This Row],[GENERO]])="masculino", LOWER(Tabla2[[#This Row],[GENERO]])="femenino"),"OK","Corregir")</f>
        <v>OK</v>
      </c>
      <c r="Z2247" s="10" t="str">
        <f>+IF(Tabla2[[#This Row],[Nro. DNI / CE]]="","Corregir",IF(LEN(Tabla2[[#This Row],[Nro. DNI / CE]])&gt;=8,"OK","Corregir"))</f>
        <v>OK</v>
      </c>
      <c r="AA2247" s="10">
        <f>COUNTIF(Tabla2[APELLIDOS Y NOMBRES],Tabla2[[#This Row],[APELLIDOS Y NOMBRES]])</f>
        <v>1</v>
      </c>
      <c r="AB2247" t="str">
        <f ca="1">+IFERROR(IF(Tabla2[[#This Row],[FECHA CESE/BAJA]]="","No Aplica",IF(AND(MONTH(Tabla2[[#This Row],[FECHA CESE/BAJA]])=MONTH(TODAY()-30),YEAR(Tabla2[[#This Row],[FECHA CESE/BAJA]])=YEAR(TODAY())),MONTH(TODAY()-30)&amp;"-"&amp;YEAR(TODAY()),"Borrar")),"No aplica")</f>
        <v>No Aplica</v>
      </c>
      <c r="AC2247" t="str">
        <f ca="1">+IFERROR(IF(Tabla2[[#This Row],[FECHA INICIO DE LABORES EN OBRA]]="","No Aplica",IF(AND(MONTH(Tabla2[[#This Row],[FECHA INICIO DE LABORES EN OBRA]])=MONTH(TODAY()-30),YEAR(Tabla2[[#This Row],[FECHA INICIO DE LABORES EN OBRA]])=YEAR(TODAY())),MONTH(TODAY()-30)&amp;"-"&amp;YEAR(TODAY()),"No Aplica")),"No Aplica")</f>
        <v>No Aplica</v>
      </c>
    </row>
    <row r="2248" spans="1:29" ht="15" customHeight="1" x14ac:dyDescent="0.25">
      <c r="A2248" s="2">
        <v>20555684721</v>
      </c>
      <c r="B2248" s="3" t="s">
        <v>20</v>
      </c>
      <c r="C2248" s="3" t="s">
        <v>20</v>
      </c>
      <c r="D2248" s="3" t="s">
        <v>2363</v>
      </c>
      <c r="E2248" s="3" t="s">
        <v>10271</v>
      </c>
      <c r="F2248" s="36">
        <v>34365</v>
      </c>
      <c r="G2248" s="3">
        <v>1</v>
      </c>
      <c r="H2248" s="3" t="s">
        <v>2330</v>
      </c>
      <c r="I2248" s="3" t="s">
        <v>2328</v>
      </c>
      <c r="J2248" s="3" t="s">
        <v>2364</v>
      </c>
      <c r="K2248" s="3" t="s">
        <v>2365</v>
      </c>
      <c r="L2248" s="8" t="s">
        <v>9813</v>
      </c>
      <c r="M2248" s="5"/>
      <c r="N2248" s="13" t="s">
        <v>1489</v>
      </c>
      <c r="O2248" s="5">
        <v>43678</v>
      </c>
      <c r="P2248" s="8">
        <v>1</v>
      </c>
      <c r="Q2248" s="9">
        <v>1</v>
      </c>
      <c r="R2248" s="9" t="str">
        <f>IFERROR(VLOOKUP(Tabla2[[#This Row],[CONTRATISTA PRNCIPAL]],Hoja1!$L$5:$M$9,2,FALSE),"CJV")</f>
        <v>CJV</v>
      </c>
      <c r="S2248" s="9" t="str">
        <f>IF(Tabla2[[#This Row],[EMPRESA]]=Tabla2[[#This Row],[CONTRATISTA PRNCIPAL]],"Principal","Secundaria")</f>
        <v>Principal</v>
      </c>
      <c r="T2248" s="10">
        <f>IFERROR(1/COUNTIF(Tabla2[CONTRATISTA PRNCIPAL],Tabla2[[#This Row],[CONTRATISTA PRNCIPAL]]),0)</f>
        <v>2.7777777777777776E-2</v>
      </c>
      <c r="U2248" s="33">
        <f ca="1">IF(((TODAY()-Tabla2[[#This Row],[FECHA NACIMIENTO]])/365)&lt;18,"Corregir", IF(((TODAY()-Tabla2[[#This Row],[FECHA NACIMIENTO]])/365)&gt;80, "Corregir",ROUNDDOWN(((TODAY()-Tabla2[[#This Row],[FECHA NACIMIENTO]])/365),0)))</f>
        <v>29</v>
      </c>
      <c r="V224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248" s="34" t="str">
        <f ca="1">+IF(Tabla2[[#This Row],[Edad]]="Corregir","Corregir","Ok")</f>
        <v>Ok</v>
      </c>
      <c r="X2248" s="10" t="str">
        <f>+IFERROR(VLOOKUP(Tabla2[[#This Row],[DISTRITO SEGÚN DNI]],Hoja1!$A$2:$B$55,2,FALSE),"No")</f>
        <v>No</v>
      </c>
      <c r="Y2248" s="10" t="str">
        <f>IF(OR(LOWER(Tabla2[[#This Row],[GENERO]])="masculino", LOWER(Tabla2[[#This Row],[GENERO]])="femenino"),"OK","Corregir")</f>
        <v>OK</v>
      </c>
      <c r="Z2248" s="10" t="str">
        <f>+IF(Tabla2[[#This Row],[Nro. DNI / CE]]="","Corregir",IF(LEN(Tabla2[[#This Row],[Nro. DNI / CE]])&gt;=8,"OK","Corregir"))</f>
        <v>OK</v>
      </c>
      <c r="AA2248" s="10">
        <f>COUNTIF(Tabla2[APELLIDOS Y NOMBRES],Tabla2[[#This Row],[APELLIDOS Y NOMBRES]])</f>
        <v>1</v>
      </c>
      <c r="AB2248" t="str">
        <f ca="1">+IFERROR(IF(Tabla2[[#This Row],[FECHA CESE/BAJA]]="","No Aplica",IF(AND(MONTH(Tabla2[[#This Row],[FECHA CESE/BAJA]])=MONTH(TODAY()-30),YEAR(Tabla2[[#This Row],[FECHA CESE/BAJA]])=YEAR(TODAY())),MONTH(TODAY()-30)&amp;"-"&amp;YEAR(TODAY()),"Borrar")),"No aplica")</f>
        <v>No Aplica</v>
      </c>
      <c r="AC2248" t="str">
        <f ca="1">+IFERROR(IF(Tabla2[[#This Row],[FECHA INICIO DE LABORES EN OBRA]]="","No Aplica",IF(AND(MONTH(Tabla2[[#This Row],[FECHA INICIO DE LABORES EN OBRA]])=MONTH(TODAY()-30),YEAR(Tabla2[[#This Row],[FECHA INICIO DE LABORES EN OBRA]])=YEAR(TODAY())),MONTH(TODAY()-30)&amp;"-"&amp;YEAR(TODAY()),"No Aplica")),"No Aplica")</f>
        <v>No Aplica</v>
      </c>
    </row>
    <row r="2249" spans="1:29" x14ac:dyDescent="0.25">
      <c r="A2249" s="2">
        <v>20555684721</v>
      </c>
      <c r="B2249" s="3" t="s">
        <v>20</v>
      </c>
      <c r="C2249" s="3" t="s">
        <v>20</v>
      </c>
      <c r="D2249" s="3">
        <v>76920302</v>
      </c>
      <c r="E2249" s="3" t="s">
        <v>10272</v>
      </c>
      <c r="F2249" s="36">
        <v>34500</v>
      </c>
      <c r="G2249" s="3">
        <v>1</v>
      </c>
      <c r="H2249" s="3" t="s">
        <v>2330</v>
      </c>
      <c r="I2249" s="3" t="s">
        <v>2328</v>
      </c>
      <c r="J2249" s="3" t="s">
        <v>2366</v>
      </c>
      <c r="K2249" s="3" t="s">
        <v>2367</v>
      </c>
      <c r="L2249" s="8" t="s">
        <v>9813</v>
      </c>
      <c r="M2249" s="5"/>
      <c r="N2249" s="13" t="s">
        <v>1489</v>
      </c>
      <c r="O2249" s="5">
        <v>43801</v>
      </c>
      <c r="P2249" s="8">
        <v>1</v>
      </c>
      <c r="Q2249" s="9">
        <v>1</v>
      </c>
      <c r="R2249" s="9" t="str">
        <f>IFERROR(VLOOKUP(Tabla2[[#This Row],[CONTRATISTA PRNCIPAL]],Hoja1!$L$5:$M$9,2,FALSE),"CJV")</f>
        <v>CJV</v>
      </c>
      <c r="S2249" s="9" t="str">
        <f>IF(Tabla2[[#This Row],[EMPRESA]]=Tabla2[[#This Row],[CONTRATISTA PRNCIPAL]],"Principal","Secundaria")</f>
        <v>Principal</v>
      </c>
      <c r="T2249" s="10">
        <f>IFERROR(1/COUNTIF(Tabla2[CONTRATISTA PRNCIPAL],Tabla2[[#This Row],[CONTRATISTA PRNCIPAL]]),0)</f>
        <v>2.7777777777777776E-2</v>
      </c>
      <c r="U2249" s="33">
        <f ca="1">IF(((TODAY()-Tabla2[[#This Row],[FECHA NACIMIENTO]])/365)&lt;18,"Corregir", IF(((TODAY()-Tabla2[[#This Row],[FECHA NACIMIENTO]])/365)&gt;80, "Corregir",ROUNDDOWN(((TODAY()-Tabla2[[#This Row],[FECHA NACIMIENTO]])/365),0)))</f>
        <v>29</v>
      </c>
      <c r="V224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249" s="34" t="str">
        <f ca="1">+IF(Tabla2[[#This Row],[Edad]]="Corregir","Corregir","Ok")</f>
        <v>Ok</v>
      </c>
      <c r="X2249" s="10" t="str">
        <f>+IFERROR(VLOOKUP(Tabla2[[#This Row],[DISTRITO SEGÚN DNI]],Hoja1!$A$2:$B$55,2,FALSE),"No")</f>
        <v>No</v>
      </c>
      <c r="Y2249" s="10" t="str">
        <f>IF(OR(LOWER(Tabla2[[#This Row],[GENERO]])="masculino", LOWER(Tabla2[[#This Row],[GENERO]])="femenino"),"OK","Corregir")</f>
        <v>OK</v>
      </c>
      <c r="Z2249" s="10" t="str">
        <f>+IF(Tabla2[[#This Row],[Nro. DNI / CE]]="","Corregir",IF(LEN(Tabla2[[#This Row],[Nro. DNI / CE]])&gt;=8,"OK","Corregir"))</f>
        <v>OK</v>
      </c>
      <c r="AA2249" s="10">
        <f>COUNTIF(Tabla2[APELLIDOS Y NOMBRES],Tabla2[[#This Row],[APELLIDOS Y NOMBRES]])</f>
        <v>1</v>
      </c>
      <c r="AB2249" t="str">
        <f ca="1">+IFERROR(IF(Tabla2[[#This Row],[FECHA CESE/BAJA]]="","No Aplica",IF(AND(MONTH(Tabla2[[#This Row],[FECHA CESE/BAJA]])=MONTH(TODAY()-30),YEAR(Tabla2[[#This Row],[FECHA CESE/BAJA]])=YEAR(TODAY())),MONTH(TODAY()-30)&amp;"-"&amp;YEAR(TODAY()),"Borrar")),"No aplica")</f>
        <v>No Aplica</v>
      </c>
      <c r="AC2249" t="str">
        <f ca="1">+IFERROR(IF(Tabla2[[#This Row],[FECHA INICIO DE LABORES EN OBRA]]="","No Aplica",IF(AND(MONTH(Tabla2[[#This Row],[FECHA INICIO DE LABORES EN OBRA]])=MONTH(TODAY()-30),YEAR(Tabla2[[#This Row],[FECHA INICIO DE LABORES EN OBRA]])=YEAR(TODAY())),MONTH(TODAY()-30)&amp;"-"&amp;YEAR(TODAY()),"No Aplica")),"No Aplica")</f>
        <v>No Aplica</v>
      </c>
    </row>
    <row r="2250" spans="1:29" x14ac:dyDescent="0.25">
      <c r="A2250" s="2">
        <v>20555684721</v>
      </c>
      <c r="B2250" s="3" t="s">
        <v>20</v>
      </c>
      <c r="C2250" s="3" t="s">
        <v>20</v>
      </c>
      <c r="D2250" s="3" t="s">
        <v>2368</v>
      </c>
      <c r="E2250" s="3" t="s">
        <v>10273</v>
      </c>
      <c r="F2250" s="36">
        <v>36854</v>
      </c>
      <c r="G2250" s="3">
        <v>1</v>
      </c>
      <c r="H2250" s="3" t="s">
        <v>2330</v>
      </c>
      <c r="I2250" s="3" t="s">
        <v>2328</v>
      </c>
      <c r="J2250" s="3" t="s">
        <v>2369</v>
      </c>
      <c r="K2250" s="3" t="s">
        <v>1167</v>
      </c>
      <c r="L2250" s="8" t="s">
        <v>9813</v>
      </c>
      <c r="M2250" s="5"/>
      <c r="N2250" s="13" t="s">
        <v>1489</v>
      </c>
      <c r="O2250" s="5">
        <v>43863</v>
      </c>
      <c r="P2250" s="8">
        <v>1</v>
      </c>
      <c r="Q2250" s="9">
        <v>1</v>
      </c>
      <c r="R2250" s="9" t="str">
        <f>IFERROR(VLOOKUP(Tabla2[[#This Row],[CONTRATISTA PRNCIPAL]],Hoja1!$L$5:$M$9,2,FALSE),"CJV")</f>
        <v>CJV</v>
      </c>
      <c r="S2250" s="9" t="str">
        <f>IF(Tabla2[[#This Row],[EMPRESA]]=Tabla2[[#This Row],[CONTRATISTA PRNCIPAL]],"Principal","Secundaria")</f>
        <v>Principal</v>
      </c>
      <c r="T2250" s="10">
        <f>IFERROR(1/COUNTIF(Tabla2[CONTRATISTA PRNCIPAL],Tabla2[[#This Row],[CONTRATISTA PRNCIPAL]]),0)</f>
        <v>2.7777777777777776E-2</v>
      </c>
      <c r="U2250" s="33">
        <f ca="1">IF(((TODAY()-Tabla2[[#This Row],[FECHA NACIMIENTO]])/365)&lt;18,"Corregir", IF(((TODAY()-Tabla2[[#This Row],[FECHA NACIMIENTO]])/365)&gt;80, "Corregir",ROUNDDOWN(((TODAY()-Tabla2[[#This Row],[FECHA NACIMIENTO]])/365),0)))</f>
        <v>22</v>
      </c>
      <c r="V225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2250" s="34" t="str">
        <f ca="1">+IF(Tabla2[[#This Row],[Edad]]="Corregir","Corregir","Ok")</f>
        <v>Ok</v>
      </c>
      <c r="X2250" s="10" t="str">
        <f>+IFERROR(VLOOKUP(Tabla2[[#This Row],[DISTRITO SEGÚN DNI]],Hoja1!$A$2:$B$55,2,FALSE),"No")</f>
        <v>No</v>
      </c>
      <c r="Y2250" s="10" t="str">
        <f>IF(OR(LOWER(Tabla2[[#This Row],[GENERO]])="masculino", LOWER(Tabla2[[#This Row],[GENERO]])="femenino"),"OK","Corregir")</f>
        <v>OK</v>
      </c>
      <c r="Z2250" s="10" t="str">
        <f>+IF(Tabla2[[#This Row],[Nro. DNI / CE]]="","Corregir",IF(LEN(Tabla2[[#This Row],[Nro. DNI / CE]])&gt;=8,"OK","Corregir"))</f>
        <v>OK</v>
      </c>
      <c r="AA2250" s="10">
        <f>COUNTIF(Tabla2[APELLIDOS Y NOMBRES],Tabla2[[#This Row],[APELLIDOS Y NOMBRES]])</f>
        <v>1</v>
      </c>
      <c r="AB2250" t="str">
        <f ca="1">+IFERROR(IF(Tabla2[[#This Row],[FECHA CESE/BAJA]]="","No Aplica",IF(AND(MONTH(Tabla2[[#This Row],[FECHA CESE/BAJA]])=MONTH(TODAY()-30),YEAR(Tabla2[[#This Row],[FECHA CESE/BAJA]])=YEAR(TODAY())),MONTH(TODAY()-30)&amp;"-"&amp;YEAR(TODAY()),"Borrar")),"No aplica")</f>
        <v>No Aplica</v>
      </c>
      <c r="AC2250" t="str">
        <f ca="1">+IFERROR(IF(Tabla2[[#This Row],[FECHA INICIO DE LABORES EN OBRA]]="","No Aplica",IF(AND(MONTH(Tabla2[[#This Row],[FECHA INICIO DE LABORES EN OBRA]])=MONTH(TODAY()-30),YEAR(Tabla2[[#This Row],[FECHA INICIO DE LABORES EN OBRA]])=YEAR(TODAY())),MONTH(TODAY()-30)&amp;"-"&amp;YEAR(TODAY()),"No Aplica")),"No Aplica")</f>
        <v>No Aplica</v>
      </c>
    </row>
    <row r="2251" spans="1:29" x14ac:dyDescent="0.25">
      <c r="A2251" s="2">
        <v>20555684721</v>
      </c>
      <c r="B2251" s="3" t="s">
        <v>20</v>
      </c>
      <c r="C2251" s="3" t="s">
        <v>20</v>
      </c>
      <c r="D2251" s="3" t="s">
        <v>312</v>
      </c>
      <c r="E2251" s="3" t="s">
        <v>10274</v>
      </c>
      <c r="F2251" s="36">
        <v>35279</v>
      </c>
      <c r="G2251" s="3">
        <v>1</v>
      </c>
      <c r="H2251" s="3" t="s">
        <v>2330</v>
      </c>
      <c r="I2251" s="3" t="s">
        <v>2328</v>
      </c>
      <c r="J2251" s="3" t="s">
        <v>2370</v>
      </c>
      <c r="K2251" s="3" t="s">
        <v>32</v>
      </c>
      <c r="L2251" s="8" t="s">
        <v>9813</v>
      </c>
      <c r="M2251" s="5"/>
      <c r="N2251" s="13" t="s">
        <v>1489</v>
      </c>
      <c r="O2251" s="5">
        <v>43863</v>
      </c>
      <c r="P2251" s="8">
        <v>1</v>
      </c>
      <c r="Q2251" s="9">
        <v>1</v>
      </c>
      <c r="R2251" s="9" t="str">
        <f>IFERROR(VLOOKUP(Tabla2[[#This Row],[CONTRATISTA PRNCIPAL]],Hoja1!$L$5:$M$9,2,FALSE),"CJV")</f>
        <v>CJV</v>
      </c>
      <c r="S2251" s="9" t="str">
        <f>IF(Tabla2[[#This Row],[EMPRESA]]=Tabla2[[#This Row],[CONTRATISTA PRNCIPAL]],"Principal","Secundaria")</f>
        <v>Principal</v>
      </c>
      <c r="T2251" s="10">
        <f>IFERROR(1/COUNTIF(Tabla2[CONTRATISTA PRNCIPAL],Tabla2[[#This Row],[CONTRATISTA PRNCIPAL]]),0)</f>
        <v>2.7777777777777776E-2</v>
      </c>
      <c r="U2251" s="33">
        <f ca="1">IF(((TODAY()-Tabla2[[#This Row],[FECHA NACIMIENTO]])/365)&lt;18,"Corregir", IF(((TODAY()-Tabla2[[#This Row],[FECHA NACIMIENTO]])/365)&gt;80, "Corregir",ROUNDDOWN(((TODAY()-Tabla2[[#This Row],[FECHA NACIMIENTO]])/365),0)))</f>
        <v>27</v>
      </c>
      <c r="V225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251" s="34" t="str">
        <f ca="1">+IF(Tabla2[[#This Row],[Edad]]="Corregir","Corregir","Ok")</f>
        <v>Ok</v>
      </c>
      <c r="X2251" s="10" t="str">
        <f>+IFERROR(VLOOKUP(Tabla2[[#This Row],[DISTRITO SEGÚN DNI]],Hoja1!$A$2:$B$55,2,FALSE),"No")</f>
        <v>CALLAO</v>
      </c>
      <c r="Y2251" s="10" t="str">
        <f>IF(OR(LOWER(Tabla2[[#This Row],[GENERO]])="masculino", LOWER(Tabla2[[#This Row],[GENERO]])="femenino"),"OK","Corregir")</f>
        <v>OK</v>
      </c>
      <c r="Z2251" s="10" t="str">
        <f>+IF(Tabla2[[#This Row],[Nro. DNI / CE]]="","Corregir",IF(LEN(Tabla2[[#This Row],[Nro. DNI / CE]])&gt;=8,"OK","Corregir"))</f>
        <v>OK</v>
      </c>
      <c r="AA2251" s="10">
        <f>COUNTIF(Tabla2[APELLIDOS Y NOMBRES],Tabla2[[#This Row],[APELLIDOS Y NOMBRES]])</f>
        <v>1</v>
      </c>
      <c r="AB2251" t="str">
        <f ca="1">+IFERROR(IF(Tabla2[[#This Row],[FECHA CESE/BAJA]]="","No Aplica",IF(AND(MONTH(Tabla2[[#This Row],[FECHA CESE/BAJA]])=MONTH(TODAY()-30),YEAR(Tabla2[[#This Row],[FECHA CESE/BAJA]])=YEAR(TODAY())),MONTH(TODAY()-30)&amp;"-"&amp;YEAR(TODAY()),"Borrar")),"No aplica")</f>
        <v>No Aplica</v>
      </c>
      <c r="AC2251" t="str">
        <f ca="1">+IFERROR(IF(Tabla2[[#This Row],[FECHA INICIO DE LABORES EN OBRA]]="","No Aplica",IF(AND(MONTH(Tabla2[[#This Row],[FECHA INICIO DE LABORES EN OBRA]])=MONTH(TODAY()-30),YEAR(Tabla2[[#This Row],[FECHA INICIO DE LABORES EN OBRA]])=YEAR(TODAY())),MONTH(TODAY()-30)&amp;"-"&amp;YEAR(TODAY()),"No Aplica")),"No Aplica")</f>
        <v>No Aplica</v>
      </c>
    </row>
    <row r="2252" spans="1:29" x14ac:dyDescent="0.25">
      <c r="A2252" s="2">
        <v>20555684721</v>
      </c>
      <c r="B2252" s="3" t="s">
        <v>20</v>
      </c>
      <c r="C2252" s="3" t="s">
        <v>20</v>
      </c>
      <c r="D2252" s="3" t="s">
        <v>2371</v>
      </c>
      <c r="E2252" s="3" t="s">
        <v>10275</v>
      </c>
      <c r="F2252" s="36">
        <v>33721</v>
      </c>
      <c r="G2252" s="3">
        <v>1</v>
      </c>
      <c r="H2252" s="3" t="s">
        <v>2330</v>
      </c>
      <c r="I2252" s="3" t="s">
        <v>2328</v>
      </c>
      <c r="J2252" s="3" t="s">
        <v>2372</v>
      </c>
      <c r="K2252" s="3" t="s">
        <v>1200</v>
      </c>
      <c r="L2252" s="8" t="s">
        <v>9813</v>
      </c>
      <c r="M2252" s="5"/>
      <c r="N2252" s="13" t="s">
        <v>1489</v>
      </c>
      <c r="O2252" s="5">
        <v>43863</v>
      </c>
      <c r="P2252" s="8">
        <v>1</v>
      </c>
      <c r="Q2252" s="9">
        <v>1</v>
      </c>
      <c r="R2252" s="9" t="str">
        <f>IFERROR(VLOOKUP(Tabla2[[#This Row],[CONTRATISTA PRNCIPAL]],Hoja1!$L$5:$M$9,2,FALSE),"CJV")</f>
        <v>CJV</v>
      </c>
      <c r="S2252" s="9" t="str">
        <f>IF(Tabla2[[#This Row],[EMPRESA]]=Tabla2[[#This Row],[CONTRATISTA PRNCIPAL]],"Principal","Secundaria")</f>
        <v>Principal</v>
      </c>
      <c r="T2252" s="10">
        <f>IFERROR(1/COUNTIF(Tabla2[CONTRATISTA PRNCIPAL],Tabla2[[#This Row],[CONTRATISTA PRNCIPAL]]),0)</f>
        <v>2.7777777777777776E-2</v>
      </c>
      <c r="U2252" s="33">
        <f ca="1">IF(((TODAY()-Tabla2[[#This Row],[FECHA NACIMIENTO]])/365)&lt;18,"Corregir", IF(((TODAY()-Tabla2[[#This Row],[FECHA NACIMIENTO]])/365)&gt;80, "Corregir",ROUNDDOWN(((TODAY()-Tabla2[[#This Row],[FECHA NACIMIENTO]])/365),0)))</f>
        <v>31</v>
      </c>
      <c r="V225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252" s="34" t="str">
        <f ca="1">+IF(Tabla2[[#This Row],[Edad]]="Corregir","Corregir","Ok")</f>
        <v>Ok</v>
      </c>
      <c r="X2252" s="10" t="str">
        <f>+IFERROR(VLOOKUP(Tabla2[[#This Row],[DISTRITO SEGÚN DNI]],Hoja1!$A$2:$B$55,2,FALSE),"No")</f>
        <v>No</v>
      </c>
      <c r="Y2252" s="10" t="str">
        <f>IF(OR(LOWER(Tabla2[[#This Row],[GENERO]])="masculino", LOWER(Tabla2[[#This Row],[GENERO]])="femenino"),"OK","Corregir")</f>
        <v>OK</v>
      </c>
      <c r="Z2252" s="10" t="str">
        <f>+IF(Tabla2[[#This Row],[Nro. DNI / CE]]="","Corregir",IF(LEN(Tabla2[[#This Row],[Nro. DNI / CE]])&gt;=8,"OK","Corregir"))</f>
        <v>OK</v>
      </c>
      <c r="AA2252" s="10">
        <f>COUNTIF(Tabla2[APELLIDOS Y NOMBRES],Tabla2[[#This Row],[APELLIDOS Y NOMBRES]])</f>
        <v>1</v>
      </c>
      <c r="AB2252" t="str">
        <f ca="1">+IFERROR(IF(Tabla2[[#This Row],[FECHA CESE/BAJA]]="","No Aplica",IF(AND(MONTH(Tabla2[[#This Row],[FECHA CESE/BAJA]])=MONTH(TODAY()-30),YEAR(Tabla2[[#This Row],[FECHA CESE/BAJA]])=YEAR(TODAY())),MONTH(TODAY()-30)&amp;"-"&amp;YEAR(TODAY()),"Borrar")),"No aplica")</f>
        <v>No Aplica</v>
      </c>
      <c r="AC2252" t="str">
        <f ca="1">+IFERROR(IF(Tabla2[[#This Row],[FECHA INICIO DE LABORES EN OBRA]]="","No Aplica",IF(AND(MONTH(Tabla2[[#This Row],[FECHA INICIO DE LABORES EN OBRA]])=MONTH(TODAY()-30),YEAR(Tabla2[[#This Row],[FECHA INICIO DE LABORES EN OBRA]])=YEAR(TODAY())),MONTH(TODAY()-30)&amp;"-"&amp;YEAR(TODAY()),"No Aplica")),"No Aplica")</f>
        <v>No Aplica</v>
      </c>
    </row>
    <row r="2253" spans="1:29" x14ac:dyDescent="0.25">
      <c r="A2253" s="2">
        <v>20555684721</v>
      </c>
      <c r="B2253" s="3" t="s">
        <v>20</v>
      </c>
      <c r="C2253" s="3" t="s">
        <v>20</v>
      </c>
      <c r="D2253" s="3" t="s">
        <v>2373</v>
      </c>
      <c r="E2253" s="3" t="s">
        <v>10276</v>
      </c>
      <c r="F2253" s="36">
        <v>35542</v>
      </c>
      <c r="G2253" s="3">
        <v>1</v>
      </c>
      <c r="H2253" s="3" t="s">
        <v>2330</v>
      </c>
      <c r="I2253" s="3" t="s">
        <v>2328</v>
      </c>
      <c r="J2253" s="3" t="s">
        <v>2374</v>
      </c>
      <c r="K2253" s="3" t="s">
        <v>1054</v>
      </c>
      <c r="L2253" s="8" t="s">
        <v>9813</v>
      </c>
      <c r="M2253" s="5"/>
      <c r="N2253" s="13" t="s">
        <v>1489</v>
      </c>
      <c r="O2253" s="5">
        <v>43892</v>
      </c>
      <c r="P2253" s="8">
        <v>1</v>
      </c>
      <c r="Q2253" s="9">
        <v>1</v>
      </c>
      <c r="R2253" s="9" t="str">
        <f>IFERROR(VLOOKUP(Tabla2[[#This Row],[CONTRATISTA PRNCIPAL]],Hoja1!$L$5:$M$9,2,FALSE),"CJV")</f>
        <v>CJV</v>
      </c>
      <c r="S2253" s="9" t="str">
        <f>IF(Tabla2[[#This Row],[EMPRESA]]=Tabla2[[#This Row],[CONTRATISTA PRNCIPAL]],"Principal","Secundaria")</f>
        <v>Principal</v>
      </c>
      <c r="T2253" s="10">
        <f>IFERROR(1/COUNTIF(Tabla2[CONTRATISTA PRNCIPAL],Tabla2[[#This Row],[CONTRATISTA PRNCIPAL]]),0)</f>
        <v>2.7777777777777776E-2</v>
      </c>
      <c r="U2253" s="33">
        <f ca="1">IF(((TODAY()-Tabla2[[#This Row],[FECHA NACIMIENTO]])/365)&lt;18,"Corregir", IF(((TODAY()-Tabla2[[#This Row],[FECHA NACIMIENTO]])/365)&gt;80, "Corregir",ROUNDDOWN(((TODAY()-Tabla2[[#This Row],[FECHA NACIMIENTO]])/365),0)))</f>
        <v>26</v>
      </c>
      <c r="V225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253" s="34" t="str">
        <f ca="1">+IF(Tabla2[[#This Row],[Edad]]="Corregir","Corregir","Ok")</f>
        <v>Ok</v>
      </c>
      <c r="X2253" s="10" t="str">
        <f>+IFERROR(VLOOKUP(Tabla2[[#This Row],[DISTRITO SEGÚN DNI]],Hoja1!$A$2:$B$55,2,FALSE),"No")</f>
        <v>No</v>
      </c>
      <c r="Y2253" s="10" t="str">
        <f>IF(OR(LOWER(Tabla2[[#This Row],[GENERO]])="masculino", LOWER(Tabla2[[#This Row],[GENERO]])="femenino"),"OK","Corregir")</f>
        <v>OK</v>
      </c>
      <c r="Z2253" s="10" t="str">
        <f>+IF(Tabla2[[#This Row],[Nro. DNI / CE]]="","Corregir",IF(LEN(Tabla2[[#This Row],[Nro. DNI / CE]])&gt;=8,"OK","Corregir"))</f>
        <v>OK</v>
      </c>
      <c r="AA2253" s="10">
        <f>COUNTIF(Tabla2[APELLIDOS Y NOMBRES],Tabla2[[#This Row],[APELLIDOS Y NOMBRES]])</f>
        <v>1</v>
      </c>
      <c r="AB2253" t="str">
        <f ca="1">+IFERROR(IF(Tabla2[[#This Row],[FECHA CESE/BAJA]]="","No Aplica",IF(AND(MONTH(Tabla2[[#This Row],[FECHA CESE/BAJA]])=MONTH(TODAY()-30),YEAR(Tabla2[[#This Row],[FECHA CESE/BAJA]])=YEAR(TODAY())),MONTH(TODAY()-30)&amp;"-"&amp;YEAR(TODAY()),"Borrar")),"No aplica")</f>
        <v>No Aplica</v>
      </c>
      <c r="AC2253" t="str">
        <f ca="1">+IFERROR(IF(Tabla2[[#This Row],[FECHA INICIO DE LABORES EN OBRA]]="","No Aplica",IF(AND(MONTH(Tabla2[[#This Row],[FECHA INICIO DE LABORES EN OBRA]])=MONTH(TODAY()-30),YEAR(Tabla2[[#This Row],[FECHA INICIO DE LABORES EN OBRA]])=YEAR(TODAY())),MONTH(TODAY()-30)&amp;"-"&amp;YEAR(TODAY()),"No Aplica")),"No Aplica")</f>
        <v>No Aplica</v>
      </c>
    </row>
    <row r="2254" spans="1:29" x14ac:dyDescent="0.25">
      <c r="A2254" s="2">
        <v>20555684721</v>
      </c>
      <c r="B2254" s="3" t="s">
        <v>20</v>
      </c>
      <c r="C2254" s="3" t="s">
        <v>20</v>
      </c>
      <c r="D2254" s="3" t="s">
        <v>2375</v>
      </c>
      <c r="E2254" s="3" t="s">
        <v>10277</v>
      </c>
      <c r="F2254" s="36">
        <v>37184</v>
      </c>
      <c r="G2254" s="3">
        <v>1</v>
      </c>
      <c r="H2254" s="3" t="s">
        <v>2330</v>
      </c>
      <c r="I2254" s="3" t="s">
        <v>2328</v>
      </c>
      <c r="J2254" s="3" t="s">
        <v>2376</v>
      </c>
      <c r="K2254" s="3" t="s">
        <v>1633</v>
      </c>
      <c r="L2254" s="8" t="s">
        <v>9813</v>
      </c>
      <c r="M2254" s="5"/>
      <c r="N2254" s="13" t="s">
        <v>1489</v>
      </c>
      <c r="O2254" s="5">
        <v>44291</v>
      </c>
      <c r="P2254" s="8">
        <v>1</v>
      </c>
      <c r="Q2254" s="9">
        <v>1</v>
      </c>
      <c r="R2254" s="9" t="str">
        <f>IFERROR(VLOOKUP(Tabla2[[#This Row],[CONTRATISTA PRNCIPAL]],Hoja1!$L$5:$M$9,2,FALSE),"CJV")</f>
        <v>CJV</v>
      </c>
      <c r="S2254" s="9" t="str">
        <f>IF(Tabla2[[#This Row],[EMPRESA]]=Tabla2[[#This Row],[CONTRATISTA PRNCIPAL]],"Principal","Secundaria")</f>
        <v>Principal</v>
      </c>
      <c r="T2254" s="10">
        <f>IFERROR(1/COUNTIF(Tabla2[CONTRATISTA PRNCIPAL],Tabla2[[#This Row],[CONTRATISTA PRNCIPAL]]),0)</f>
        <v>2.7777777777777776E-2</v>
      </c>
      <c r="U2254" s="33">
        <f ca="1">IF(((TODAY()-Tabla2[[#This Row],[FECHA NACIMIENTO]])/365)&lt;18,"Corregir", IF(((TODAY()-Tabla2[[#This Row],[FECHA NACIMIENTO]])/365)&gt;80, "Corregir",ROUNDDOWN(((TODAY()-Tabla2[[#This Row],[FECHA NACIMIENTO]])/365),0)))</f>
        <v>21</v>
      </c>
      <c r="V225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2254" s="34" t="str">
        <f ca="1">+IF(Tabla2[[#This Row],[Edad]]="Corregir","Corregir","Ok")</f>
        <v>Ok</v>
      </c>
      <c r="X2254" s="10" t="str">
        <f>+IFERROR(VLOOKUP(Tabla2[[#This Row],[DISTRITO SEGÚN DNI]],Hoja1!$A$2:$B$55,2,FALSE),"No")</f>
        <v>No</v>
      </c>
      <c r="Y2254" s="10" t="str">
        <f>IF(OR(LOWER(Tabla2[[#This Row],[GENERO]])="masculino", LOWER(Tabla2[[#This Row],[GENERO]])="femenino"),"OK","Corregir")</f>
        <v>OK</v>
      </c>
      <c r="Z2254" s="10" t="str">
        <f>+IF(Tabla2[[#This Row],[Nro. DNI / CE]]="","Corregir",IF(LEN(Tabla2[[#This Row],[Nro. DNI / CE]])&gt;=8,"OK","Corregir"))</f>
        <v>OK</v>
      </c>
      <c r="AA2254" s="10">
        <f>COUNTIF(Tabla2[APELLIDOS Y NOMBRES],Tabla2[[#This Row],[APELLIDOS Y NOMBRES]])</f>
        <v>1</v>
      </c>
      <c r="AB2254" t="str">
        <f ca="1">+IFERROR(IF(Tabla2[[#This Row],[FECHA CESE/BAJA]]="","No Aplica",IF(AND(MONTH(Tabla2[[#This Row],[FECHA CESE/BAJA]])=MONTH(TODAY()-30),YEAR(Tabla2[[#This Row],[FECHA CESE/BAJA]])=YEAR(TODAY())),MONTH(TODAY()-30)&amp;"-"&amp;YEAR(TODAY()),"Borrar")),"No aplica")</f>
        <v>No Aplica</v>
      </c>
      <c r="AC2254" t="str">
        <f ca="1">+IFERROR(IF(Tabla2[[#This Row],[FECHA INICIO DE LABORES EN OBRA]]="","No Aplica",IF(AND(MONTH(Tabla2[[#This Row],[FECHA INICIO DE LABORES EN OBRA]])=MONTH(TODAY()-30),YEAR(Tabla2[[#This Row],[FECHA INICIO DE LABORES EN OBRA]])=YEAR(TODAY())),MONTH(TODAY()-30)&amp;"-"&amp;YEAR(TODAY()),"No Aplica")),"No Aplica")</f>
        <v>No Aplica</v>
      </c>
    </row>
    <row r="2255" spans="1:29" x14ac:dyDescent="0.25">
      <c r="A2255" s="2">
        <v>20555684721</v>
      </c>
      <c r="B2255" s="3" t="s">
        <v>20</v>
      </c>
      <c r="C2255" s="3" t="s">
        <v>20</v>
      </c>
      <c r="D2255" s="3" t="s">
        <v>2377</v>
      </c>
      <c r="E2255" s="3" t="s">
        <v>10278</v>
      </c>
      <c r="F2255" s="36">
        <v>35434</v>
      </c>
      <c r="G2255" s="3">
        <v>1</v>
      </c>
      <c r="H2255" s="3" t="s">
        <v>2330</v>
      </c>
      <c r="I2255" s="3" t="s">
        <v>2328</v>
      </c>
      <c r="J2255" s="3" t="s">
        <v>2378</v>
      </c>
      <c r="K2255" s="3" t="s">
        <v>1063</v>
      </c>
      <c r="L2255" s="8" t="s">
        <v>9813</v>
      </c>
      <c r="M2255" s="5"/>
      <c r="N2255" s="13" t="s">
        <v>1489</v>
      </c>
      <c r="O2255" s="5">
        <v>44378</v>
      </c>
      <c r="P2255" s="8">
        <v>1</v>
      </c>
      <c r="Q2255" s="9">
        <v>1</v>
      </c>
      <c r="R2255" s="9" t="str">
        <f>IFERROR(VLOOKUP(Tabla2[[#This Row],[CONTRATISTA PRNCIPAL]],Hoja1!$L$5:$M$9,2,FALSE),"CJV")</f>
        <v>CJV</v>
      </c>
      <c r="S2255" s="9" t="str">
        <f>IF(Tabla2[[#This Row],[EMPRESA]]=Tabla2[[#This Row],[CONTRATISTA PRNCIPAL]],"Principal","Secundaria")</f>
        <v>Principal</v>
      </c>
      <c r="T2255" s="10">
        <f>IFERROR(1/COUNTIF(Tabla2[CONTRATISTA PRNCIPAL],Tabla2[[#This Row],[CONTRATISTA PRNCIPAL]]),0)</f>
        <v>2.7777777777777776E-2</v>
      </c>
      <c r="U2255" s="33">
        <f ca="1">IF(((TODAY()-Tabla2[[#This Row],[FECHA NACIMIENTO]])/365)&lt;18,"Corregir", IF(((TODAY()-Tabla2[[#This Row],[FECHA NACIMIENTO]])/365)&gt;80, "Corregir",ROUNDDOWN(((TODAY()-Tabla2[[#This Row],[FECHA NACIMIENTO]])/365),0)))</f>
        <v>26</v>
      </c>
      <c r="V225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255" s="34" t="str">
        <f ca="1">+IF(Tabla2[[#This Row],[Edad]]="Corregir","Corregir","Ok")</f>
        <v>Ok</v>
      </c>
      <c r="X2255" s="10" t="str">
        <f>+IFERROR(VLOOKUP(Tabla2[[#This Row],[DISTRITO SEGÚN DNI]],Hoja1!$A$2:$B$55,2,FALSE),"No")</f>
        <v>No</v>
      </c>
      <c r="Y2255" s="10" t="str">
        <f>IF(OR(LOWER(Tabla2[[#This Row],[GENERO]])="masculino", LOWER(Tabla2[[#This Row],[GENERO]])="femenino"),"OK","Corregir")</f>
        <v>OK</v>
      </c>
      <c r="Z2255" s="10" t="str">
        <f>+IF(Tabla2[[#This Row],[Nro. DNI / CE]]="","Corregir",IF(LEN(Tabla2[[#This Row],[Nro. DNI / CE]])&gt;=8,"OK","Corregir"))</f>
        <v>OK</v>
      </c>
      <c r="AA2255" s="10">
        <f>COUNTIF(Tabla2[APELLIDOS Y NOMBRES],Tabla2[[#This Row],[APELLIDOS Y NOMBRES]])</f>
        <v>1</v>
      </c>
      <c r="AB2255" t="str">
        <f ca="1">+IFERROR(IF(Tabla2[[#This Row],[FECHA CESE/BAJA]]="","No Aplica",IF(AND(MONTH(Tabla2[[#This Row],[FECHA CESE/BAJA]])=MONTH(TODAY()-30),YEAR(Tabla2[[#This Row],[FECHA CESE/BAJA]])=YEAR(TODAY())),MONTH(TODAY()-30)&amp;"-"&amp;YEAR(TODAY()),"Borrar")),"No aplica")</f>
        <v>No Aplica</v>
      </c>
      <c r="AC2255" t="str">
        <f ca="1">+IFERROR(IF(Tabla2[[#This Row],[FECHA INICIO DE LABORES EN OBRA]]="","No Aplica",IF(AND(MONTH(Tabla2[[#This Row],[FECHA INICIO DE LABORES EN OBRA]])=MONTH(TODAY()-30),YEAR(Tabla2[[#This Row],[FECHA INICIO DE LABORES EN OBRA]])=YEAR(TODAY())),MONTH(TODAY()-30)&amp;"-"&amp;YEAR(TODAY()),"No Aplica")),"No Aplica")</f>
        <v>No Aplica</v>
      </c>
    </row>
    <row r="2256" spans="1:29" x14ac:dyDescent="0.25">
      <c r="A2256" s="2">
        <v>20555684721</v>
      </c>
      <c r="B2256" s="3" t="s">
        <v>20</v>
      </c>
      <c r="C2256" s="3" t="s">
        <v>20</v>
      </c>
      <c r="D2256" s="3" t="s">
        <v>2379</v>
      </c>
      <c r="E2256" s="3" t="s">
        <v>10279</v>
      </c>
      <c r="F2256" s="36">
        <v>36853</v>
      </c>
      <c r="G2256" s="3">
        <v>1</v>
      </c>
      <c r="H2256" s="3" t="s">
        <v>2330</v>
      </c>
      <c r="I2256" s="3" t="s">
        <v>2328</v>
      </c>
      <c r="J2256" s="3" t="s">
        <v>2380</v>
      </c>
      <c r="K2256" s="3" t="s">
        <v>1054</v>
      </c>
      <c r="L2256" s="8" t="s">
        <v>9813</v>
      </c>
      <c r="M2256" s="5"/>
      <c r="N2256" s="13" t="s">
        <v>1489</v>
      </c>
      <c r="O2256" s="5">
        <v>44501</v>
      </c>
      <c r="P2256" s="8">
        <v>1</v>
      </c>
      <c r="Q2256" s="9">
        <v>1</v>
      </c>
      <c r="R2256" s="9" t="str">
        <f>IFERROR(VLOOKUP(Tabla2[[#This Row],[CONTRATISTA PRNCIPAL]],Hoja1!$L$5:$M$9,2,FALSE),"CJV")</f>
        <v>CJV</v>
      </c>
      <c r="S2256" s="9" t="str">
        <f>IF(Tabla2[[#This Row],[EMPRESA]]=Tabla2[[#This Row],[CONTRATISTA PRNCIPAL]],"Principal","Secundaria")</f>
        <v>Principal</v>
      </c>
      <c r="T2256" s="10">
        <f>IFERROR(1/COUNTIF(Tabla2[CONTRATISTA PRNCIPAL],Tabla2[[#This Row],[CONTRATISTA PRNCIPAL]]),0)</f>
        <v>2.7777777777777776E-2</v>
      </c>
      <c r="U2256" s="33">
        <f ca="1">IF(((TODAY()-Tabla2[[#This Row],[FECHA NACIMIENTO]])/365)&lt;18,"Corregir", IF(((TODAY()-Tabla2[[#This Row],[FECHA NACIMIENTO]])/365)&gt;80, "Corregir",ROUNDDOWN(((TODAY()-Tabla2[[#This Row],[FECHA NACIMIENTO]])/365),0)))</f>
        <v>22</v>
      </c>
      <c r="V225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2256" s="34" t="str">
        <f ca="1">+IF(Tabla2[[#This Row],[Edad]]="Corregir","Corregir","Ok")</f>
        <v>Ok</v>
      </c>
      <c r="X2256" s="10" t="str">
        <f>+IFERROR(VLOOKUP(Tabla2[[#This Row],[DISTRITO SEGÚN DNI]],Hoja1!$A$2:$B$55,2,FALSE),"No")</f>
        <v>No</v>
      </c>
      <c r="Y2256" s="10" t="str">
        <f>IF(OR(LOWER(Tabla2[[#This Row],[GENERO]])="masculino", LOWER(Tabla2[[#This Row],[GENERO]])="femenino"),"OK","Corregir")</f>
        <v>OK</v>
      </c>
      <c r="Z2256" s="10" t="str">
        <f>+IF(Tabla2[[#This Row],[Nro. DNI / CE]]="","Corregir",IF(LEN(Tabla2[[#This Row],[Nro. DNI / CE]])&gt;=8,"OK","Corregir"))</f>
        <v>OK</v>
      </c>
      <c r="AA2256" s="10">
        <f>COUNTIF(Tabla2[APELLIDOS Y NOMBRES],Tabla2[[#This Row],[APELLIDOS Y NOMBRES]])</f>
        <v>1</v>
      </c>
      <c r="AB2256" t="str">
        <f ca="1">+IFERROR(IF(Tabla2[[#This Row],[FECHA CESE/BAJA]]="","No Aplica",IF(AND(MONTH(Tabla2[[#This Row],[FECHA CESE/BAJA]])=MONTH(TODAY()-30),YEAR(Tabla2[[#This Row],[FECHA CESE/BAJA]])=YEAR(TODAY())),MONTH(TODAY()-30)&amp;"-"&amp;YEAR(TODAY()),"Borrar")),"No aplica")</f>
        <v>No Aplica</v>
      </c>
      <c r="AC2256" t="str">
        <f ca="1">+IFERROR(IF(Tabla2[[#This Row],[FECHA INICIO DE LABORES EN OBRA]]="","No Aplica",IF(AND(MONTH(Tabla2[[#This Row],[FECHA INICIO DE LABORES EN OBRA]])=MONTH(TODAY()-30),YEAR(Tabla2[[#This Row],[FECHA INICIO DE LABORES EN OBRA]])=YEAR(TODAY())),MONTH(TODAY()-30)&amp;"-"&amp;YEAR(TODAY()),"No Aplica")),"No Aplica")</f>
        <v>No Aplica</v>
      </c>
    </row>
    <row r="2257" spans="1:29" x14ac:dyDescent="0.25">
      <c r="A2257" s="2">
        <v>20555684721</v>
      </c>
      <c r="B2257" s="3" t="s">
        <v>20</v>
      </c>
      <c r="C2257" s="3" t="s">
        <v>20</v>
      </c>
      <c r="D2257" s="3" t="s">
        <v>2381</v>
      </c>
      <c r="E2257" s="3" t="s">
        <v>10280</v>
      </c>
      <c r="F2257" s="36">
        <v>36857</v>
      </c>
      <c r="G2257" s="3">
        <v>1</v>
      </c>
      <c r="H2257" s="3" t="s">
        <v>2330</v>
      </c>
      <c r="I2257" s="3" t="s">
        <v>2328</v>
      </c>
      <c r="J2257" s="3" t="s">
        <v>2382</v>
      </c>
      <c r="K2257" s="3" t="s">
        <v>1054</v>
      </c>
      <c r="L2257" s="8" t="s">
        <v>9813</v>
      </c>
      <c r="M2257" s="5"/>
      <c r="N2257" s="13" t="s">
        <v>1489</v>
      </c>
      <c r="O2257" s="5">
        <v>44652</v>
      </c>
      <c r="P2257" s="8">
        <v>1</v>
      </c>
      <c r="Q2257" s="9">
        <v>1</v>
      </c>
      <c r="R2257" s="9" t="str">
        <f>IFERROR(VLOOKUP(Tabla2[[#This Row],[CONTRATISTA PRNCIPAL]],Hoja1!$L$5:$M$9,2,FALSE),"CJV")</f>
        <v>CJV</v>
      </c>
      <c r="S2257" s="9" t="str">
        <f>IF(Tabla2[[#This Row],[EMPRESA]]=Tabla2[[#This Row],[CONTRATISTA PRNCIPAL]],"Principal","Secundaria")</f>
        <v>Principal</v>
      </c>
      <c r="T2257" s="10">
        <f>IFERROR(1/COUNTIF(Tabla2[CONTRATISTA PRNCIPAL],Tabla2[[#This Row],[CONTRATISTA PRNCIPAL]]),0)</f>
        <v>2.7777777777777776E-2</v>
      </c>
      <c r="U2257" s="33">
        <f ca="1">IF(((TODAY()-Tabla2[[#This Row],[FECHA NACIMIENTO]])/365)&lt;18,"Corregir", IF(((TODAY()-Tabla2[[#This Row],[FECHA NACIMIENTO]])/365)&gt;80, "Corregir",ROUNDDOWN(((TODAY()-Tabla2[[#This Row],[FECHA NACIMIENTO]])/365),0)))</f>
        <v>22</v>
      </c>
      <c r="V225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2257" s="34" t="str">
        <f ca="1">+IF(Tabla2[[#This Row],[Edad]]="Corregir","Corregir","Ok")</f>
        <v>Ok</v>
      </c>
      <c r="X2257" s="10" t="str">
        <f>+IFERROR(VLOOKUP(Tabla2[[#This Row],[DISTRITO SEGÚN DNI]],Hoja1!$A$2:$B$55,2,FALSE),"No")</f>
        <v>No</v>
      </c>
      <c r="Y2257" s="10" t="str">
        <f>IF(OR(LOWER(Tabla2[[#This Row],[GENERO]])="masculino", LOWER(Tabla2[[#This Row],[GENERO]])="femenino"),"OK","Corregir")</f>
        <v>OK</v>
      </c>
      <c r="Z2257" s="10" t="str">
        <f>+IF(Tabla2[[#This Row],[Nro. DNI / CE]]="","Corregir",IF(LEN(Tabla2[[#This Row],[Nro. DNI / CE]])&gt;=8,"OK","Corregir"))</f>
        <v>OK</v>
      </c>
      <c r="AA2257" s="10">
        <f>COUNTIF(Tabla2[APELLIDOS Y NOMBRES],Tabla2[[#This Row],[APELLIDOS Y NOMBRES]])</f>
        <v>1</v>
      </c>
      <c r="AB2257" t="str">
        <f ca="1">+IFERROR(IF(Tabla2[[#This Row],[FECHA CESE/BAJA]]="","No Aplica",IF(AND(MONTH(Tabla2[[#This Row],[FECHA CESE/BAJA]])=MONTH(TODAY()-30),YEAR(Tabla2[[#This Row],[FECHA CESE/BAJA]])=YEAR(TODAY())),MONTH(TODAY()-30)&amp;"-"&amp;YEAR(TODAY()),"Borrar")),"No aplica")</f>
        <v>No Aplica</v>
      </c>
      <c r="AC2257" t="str">
        <f ca="1">+IFERROR(IF(Tabla2[[#This Row],[FECHA INICIO DE LABORES EN OBRA]]="","No Aplica",IF(AND(MONTH(Tabla2[[#This Row],[FECHA INICIO DE LABORES EN OBRA]])=MONTH(TODAY()-30),YEAR(Tabla2[[#This Row],[FECHA INICIO DE LABORES EN OBRA]])=YEAR(TODAY())),MONTH(TODAY()-30)&amp;"-"&amp;YEAR(TODAY()),"No Aplica")),"No Aplica")</f>
        <v>No Aplica</v>
      </c>
    </row>
    <row r="2258" spans="1:29" x14ac:dyDescent="0.25">
      <c r="A2258" s="2">
        <v>20555684721</v>
      </c>
      <c r="B2258" s="3" t="s">
        <v>20</v>
      </c>
      <c r="C2258" s="3" t="s">
        <v>20</v>
      </c>
      <c r="D2258" s="3" t="s">
        <v>2383</v>
      </c>
      <c r="E2258" s="3" t="s">
        <v>10281</v>
      </c>
      <c r="F2258" s="36">
        <v>36608</v>
      </c>
      <c r="G2258" s="3">
        <v>1</v>
      </c>
      <c r="H2258" s="3" t="s">
        <v>2330</v>
      </c>
      <c r="I2258" s="3" t="s">
        <v>2328</v>
      </c>
      <c r="J2258" s="3" t="s">
        <v>2384</v>
      </c>
      <c r="K2258" s="3" t="s">
        <v>2367</v>
      </c>
      <c r="L2258" s="8" t="s">
        <v>9813</v>
      </c>
      <c r="M2258" s="5"/>
      <c r="N2258" s="13" t="s">
        <v>1489</v>
      </c>
      <c r="O2258" s="5">
        <v>44730</v>
      </c>
      <c r="P2258" s="8">
        <v>1</v>
      </c>
      <c r="Q2258" s="9">
        <v>1</v>
      </c>
      <c r="R2258" s="9" t="str">
        <f>IFERROR(VLOOKUP(Tabla2[[#This Row],[CONTRATISTA PRNCIPAL]],Hoja1!$L$5:$M$9,2,FALSE),"CJV")</f>
        <v>CJV</v>
      </c>
      <c r="S2258" s="9" t="str">
        <f>IF(Tabla2[[#This Row],[EMPRESA]]=Tabla2[[#This Row],[CONTRATISTA PRNCIPAL]],"Principal","Secundaria")</f>
        <v>Principal</v>
      </c>
      <c r="T2258" s="10">
        <f>IFERROR(1/COUNTIF(Tabla2[CONTRATISTA PRNCIPAL],Tabla2[[#This Row],[CONTRATISTA PRNCIPAL]]),0)</f>
        <v>2.7777777777777776E-2</v>
      </c>
      <c r="U2258" s="33">
        <f ca="1">IF(((TODAY()-Tabla2[[#This Row],[FECHA NACIMIENTO]])/365)&lt;18,"Corregir", IF(((TODAY()-Tabla2[[#This Row],[FECHA NACIMIENTO]])/365)&gt;80, "Corregir",ROUNDDOWN(((TODAY()-Tabla2[[#This Row],[FECHA NACIMIENTO]])/365),0)))</f>
        <v>23</v>
      </c>
      <c r="V225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2258" s="34" t="str">
        <f ca="1">+IF(Tabla2[[#This Row],[Edad]]="Corregir","Corregir","Ok")</f>
        <v>Ok</v>
      </c>
      <c r="X2258" s="10" t="str">
        <f>+IFERROR(VLOOKUP(Tabla2[[#This Row],[DISTRITO SEGÚN DNI]],Hoja1!$A$2:$B$55,2,FALSE),"No")</f>
        <v>No</v>
      </c>
      <c r="Y2258" s="10" t="str">
        <f>IF(OR(LOWER(Tabla2[[#This Row],[GENERO]])="masculino", LOWER(Tabla2[[#This Row],[GENERO]])="femenino"),"OK","Corregir")</f>
        <v>OK</v>
      </c>
      <c r="Z2258" s="10" t="str">
        <f>+IF(Tabla2[[#This Row],[Nro. DNI / CE]]="","Corregir",IF(LEN(Tabla2[[#This Row],[Nro. DNI / CE]])&gt;=8,"OK","Corregir"))</f>
        <v>OK</v>
      </c>
      <c r="AA2258" s="10">
        <f>COUNTIF(Tabla2[APELLIDOS Y NOMBRES],Tabla2[[#This Row],[APELLIDOS Y NOMBRES]])</f>
        <v>1</v>
      </c>
      <c r="AB2258" t="str">
        <f ca="1">+IFERROR(IF(Tabla2[[#This Row],[FECHA CESE/BAJA]]="","No Aplica",IF(AND(MONTH(Tabla2[[#This Row],[FECHA CESE/BAJA]])=MONTH(TODAY()-30),YEAR(Tabla2[[#This Row],[FECHA CESE/BAJA]])=YEAR(TODAY())),MONTH(TODAY()-30)&amp;"-"&amp;YEAR(TODAY()),"Borrar")),"No aplica")</f>
        <v>No Aplica</v>
      </c>
      <c r="AC2258" t="str">
        <f ca="1">+IFERROR(IF(Tabla2[[#This Row],[FECHA INICIO DE LABORES EN OBRA]]="","No Aplica",IF(AND(MONTH(Tabla2[[#This Row],[FECHA INICIO DE LABORES EN OBRA]])=MONTH(TODAY()-30),YEAR(Tabla2[[#This Row],[FECHA INICIO DE LABORES EN OBRA]])=YEAR(TODAY())),MONTH(TODAY()-30)&amp;"-"&amp;YEAR(TODAY()),"No Aplica")),"No Aplica")</f>
        <v>No Aplica</v>
      </c>
    </row>
    <row r="2259" spans="1:29" x14ac:dyDescent="0.25">
      <c r="A2259" s="2">
        <v>20555684721</v>
      </c>
      <c r="B2259" s="3" t="s">
        <v>20</v>
      </c>
      <c r="C2259" s="3" t="s">
        <v>20</v>
      </c>
      <c r="D2259" s="3" t="s">
        <v>313</v>
      </c>
      <c r="E2259" s="3" t="s">
        <v>10282</v>
      </c>
      <c r="F2259" s="36">
        <v>33199</v>
      </c>
      <c r="G2259" s="3">
        <v>1</v>
      </c>
      <c r="H2259" s="3" t="s">
        <v>2330</v>
      </c>
      <c r="I2259" s="3" t="s">
        <v>2328</v>
      </c>
      <c r="J2259" s="3" t="s">
        <v>2385</v>
      </c>
      <c r="K2259" s="3" t="s">
        <v>35</v>
      </c>
      <c r="L2259" s="8" t="s">
        <v>9813</v>
      </c>
      <c r="M2259" s="5"/>
      <c r="N2259" s="13" t="s">
        <v>1489</v>
      </c>
      <c r="O2259" s="5">
        <v>44927</v>
      </c>
      <c r="P2259" s="8">
        <v>1</v>
      </c>
      <c r="Q2259" s="9">
        <v>1</v>
      </c>
      <c r="R2259" s="9" t="str">
        <f>IFERROR(VLOOKUP(Tabla2[[#This Row],[CONTRATISTA PRNCIPAL]],Hoja1!$L$5:$M$9,2,FALSE),"CJV")</f>
        <v>CJV</v>
      </c>
      <c r="S2259" s="9" t="str">
        <f>IF(Tabla2[[#This Row],[EMPRESA]]=Tabla2[[#This Row],[CONTRATISTA PRNCIPAL]],"Principal","Secundaria")</f>
        <v>Principal</v>
      </c>
      <c r="T2259" s="10">
        <f>IFERROR(1/COUNTIF(Tabla2[CONTRATISTA PRNCIPAL],Tabla2[[#This Row],[CONTRATISTA PRNCIPAL]]),0)</f>
        <v>2.7777777777777776E-2</v>
      </c>
      <c r="U2259" s="33">
        <f ca="1">IF(((TODAY()-Tabla2[[#This Row],[FECHA NACIMIENTO]])/365)&lt;18,"Corregir", IF(((TODAY()-Tabla2[[#This Row],[FECHA NACIMIENTO]])/365)&gt;80, "Corregir",ROUNDDOWN(((TODAY()-Tabla2[[#This Row],[FECHA NACIMIENTO]])/365),0)))</f>
        <v>32</v>
      </c>
      <c r="V225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259" s="34" t="str">
        <f ca="1">+IF(Tabla2[[#This Row],[Edad]]="Corregir","Corregir","Ok")</f>
        <v>Ok</v>
      </c>
      <c r="X2259" s="10" t="str">
        <f>+IFERROR(VLOOKUP(Tabla2[[#This Row],[DISTRITO SEGÚN DNI]],Hoja1!$A$2:$B$55,2,FALSE),"No")</f>
        <v>EL AGUSTINO</v>
      </c>
      <c r="Y2259" s="10" t="str">
        <f>IF(OR(LOWER(Tabla2[[#This Row],[GENERO]])="masculino", LOWER(Tabla2[[#This Row],[GENERO]])="femenino"),"OK","Corregir")</f>
        <v>OK</v>
      </c>
      <c r="Z2259" s="10" t="str">
        <f>+IF(Tabla2[[#This Row],[Nro. DNI / CE]]="","Corregir",IF(LEN(Tabla2[[#This Row],[Nro. DNI / CE]])&gt;=8,"OK","Corregir"))</f>
        <v>OK</v>
      </c>
      <c r="AA2259" s="10">
        <f>COUNTIF(Tabla2[APELLIDOS Y NOMBRES],Tabla2[[#This Row],[APELLIDOS Y NOMBRES]])</f>
        <v>1</v>
      </c>
      <c r="AB2259" t="str">
        <f ca="1">+IFERROR(IF(Tabla2[[#This Row],[FECHA CESE/BAJA]]="","No Aplica",IF(AND(MONTH(Tabla2[[#This Row],[FECHA CESE/BAJA]])=MONTH(TODAY()-30),YEAR(Tabla2[[#This Row],[FECHA CESE/BAJA]])=YEAR(TODAY())),MONTH(TODAY()-30)&amp;"-"&amp;YEAR(TODAY()),"Borrar")),"No aplica")</f>
        <v>No Aplica</v>
      </c>
      <c r="AC2259" t="str">
        <f ca="1">+IFERROR(IF(Tabla2[[#This Row],[FECHA INICIO DE LABORES EN OBRA]]="","No Aplica",IF(AND(MONTH(Tabla2[[#This Row],[FECHA INICIO DE LABORES EN OBRA]])=MONTH(TODAY()-30),YEAR(Tabla2[[#This Row],[FECHA INICIO DE LABORES EN OBRA]])=YEAR(TODAY())),MONTH(TODAY()-30)&amp;"-"&amp;YEAR(TODAY()),"No Aplica")),"No Aplica")</f>
        <v>No Aplica</v>
      </c>
    </row>
    <row r="2260" spans="1:29" x14ac:dyDescent="0.25">
      <c r="A2260" s="2">
        <v>20555684721</v>
      </c>
      <c r="B2260" s="3" t="s">
        <v>20</v>
      </c>
      <c r="C2260" s="3" t="s">
        <v>20</v>
      </c>
      <c r="D2260" s="3">
        <v>77096326</v>
      </c>
      <c r="E2260" s="3" t="s">
        <v>10283</v>
      </c>
      <c r="F2260" s="36">
        <v>38378</v>
      </c>
      <c r="G2260" s="3">
        <v>1</v>
      </c>
      <c r="H2260" s="3" t="s">
        <v>2330</v>
      </c>
      <c r="I2260" s="3" t="s">
        <v>2328</v>
      </c>
      <c r="J2260" s="3" t="s">
        <v>2386</v>
      </c>
      <c r="K2260" s="3" t="s">
        <v>2387</v>
      </c>
      <c r="L2260" s="8" t="s">
        <v>9813</v>
      </c>
      <c r="M2260" s="5"/>
      <c r="N2260" s="13" t="s">
        <v>1489</v>
      </c>
      <c r="O2260" s="5">
        <v>45000</v>
      </c>
      <c r="P2260" s="8">
        <v>1</v>
      </c>
      <c r="Q2260" s="9">
        <v>1</v>
      </c>
      <c r="R2260" s="9" t="str">
        <f>IFERROR(VLOOKUP(Tabla2[[#This Row],[CONTRATISTA PRNCIPAL]],Hoja1!$L$5:$M$9,2,FALSE),"CJV")</f>
        <v>CJV</v>
      </c>
      <c r="S2260" s="9" t="str">
        <f>IF(Tabla2[[#This Row],[EMPRESA]]=Tabla2[[#This Row],[CONTRATISTA PRNCIPAL]],"Principal","Secundaria")</f>
        <v>Principal</v>
      </c>
      <c r="T2260" s="10">
        <f>IFERROR(1/COUNTIF(Tabla2[CONTRATISTA PRNCIPAL],Tabla2[[#This Row],[CONTRATISTA PRNCIPAL]]),0)</f>
        <v>2.7777777777777776E-2</v>
      </c>
      <c r="U2260" s="33">
        <f ca="1">IF(((TODAY()-Tabla2[[#This Row],[FECHA NACIMIENTO]])/365)&lt;18,"Corregir", IF(((TODAY()-Tabla2[[#This Row],[FECHA NACIMIENTO]])/365)&gt;80, "Corregir",ROUNDDOWN(((TODAY()-Tabla2[[#This Row],[FECHA NACIMIENTO]])/365),0)))</f>
        <v>18</v>
      </c>
      <c r="V226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2260" s="34" t="str">
        <f ca="1">+IF(Tabla2[[#This Row],[Edad]]="Corregir","Corregir","Ok")</f>
        <v>Ok</v>
      </c>
      <c r="X2260" s="10" t="str">
        <f>+IFERROR(VLOOKUP(Tabla2[[#This Row],[DISTRITO SEGÚN DNI]],Hoja1!$A$2:$B$55,2,FALSE),"No")</f>
        <v>No</v>
      </c>
      <c r="Y2260" s="10" t="str">
        <f>IF(OR(LOWER(Tabla2[[#This Row],[GENERO]])="masculino", LOWER(Tabla2[[#This Row],[GENERO]])="femenino"),"OK","Corregir")</f>
        <v>OK</v>
      </c>
      <c r="Z2260" s="10" t="str">
        <f>+IF(Tabla2[[#This Row],[Nro. DNI / CE]]="","Corregir",IF(LEN(Tabla2[[#This Row],[Nro. DNI / CE]])&gt;=8,"OK","Corregir"))</f>
        <v>OK</v>
      </c>
      <c r="AA2260" s="10">
        <f>COUNTIF(Tabla2[APELLIDOS Y NOMBRES],Tabla2[[#This Row],[APELLIDOS Y NOMBRES]])</f>
        <v>1</v>
      </c>
      <c r="AB2260" t="str">
        <f ca="1">+IFERROR(IF(Tabla2[[#This Row],[FECHA CESE/BAJA]]="","No Aplica",IF(AND(MONTH(Tabla2[[#This Row],[FECHA CESE/BAJA]])=MONTH(TODAY()-30),YEAR(Tabla2[[#This Row],[FECHA CESE/BAJA]])=YEAR(TODAY())),MONTH(TODAY()-30)&amp;"-"&amp;YEAR(TODAY()),"Borrar")),"No aplica")</f>
        <v>No Aplica</v>
      </c>
      <c r="AC2260" t="str">
        <f ca="1">+IFERROR(IF(Tabla2[[#This Row],[FECHA INICIO DE LABORES EN OBRA]]="","No Aplica",IF(AND(MONTH(Tabla2[[#This Row],[FECHA INICIO DE LABORES EN OBRA]])=MONTH(TODAY()-30),YEAR(Tabla2[[#This Row],[FECHA INICIO DE LABORES EN OBRA]])=YEAR(TODAY())),MONTH(TODAY()-30)&amp;"-"&amp;YEAR(TODAY()),"No Aplica")),"No Aplica")</f>
        <v>No Aplica</v>
      </c>
    </row>
    <row r="2261" spans="1:29" x14ac:dyDescent="0.25">
      <c r="A2261" s="2">
        <v>20555684721</v>
      </c>
      <c r="B2261" s="3" t="s">
        <v>20</v>
      </c>
      <c r="C2261" s="3" t="s">
        <v>20</v>
      </c>
      <c r="D2261" s="3" t="s">
        <v>2388</v>
      </c>
      <c r="E2261" s="3" t="s">
        <v>10284</v>
      </c>
      <c r="F2261" s="36">
        <v>37223</v>
      </c>
      <c r="G2261" s="3">
        <v>1</v>
      </c>
      <c r="H2261" s="3" t="s">
        <v>2330</v>
      </c>
      <c r="I2261" s="3" t="s">
        <v>2328</v>
      </c>
      <c r="J2261" s="3" t="s">
        <v>2389</v>
      </c>
      <c r="K2261" s="3" t="s">
        <v>1460</v>
      </c>
      <c r="L2261" s="8" t="s">
        <v>9813</v>
      </c>
      <c r="M2261" s="5"/>
      <c r="N2261" s="13" t="s">
        <v>1489</v>
      </c>
      <c r="O2261" s="5">
        <v>45031</v>
      </c>
      <c r="P2261" s="8">
        <v>1</v>
      </c>
      <c r="Q2261" s="9">
        <v>1</v>
      </c>
      <c r="R2261" s="9" t="str">
        <f>IFERROR(VLOOKUP(Tabla2[[#This Row],[CONTRATISTA PRNCIPAL]],Hoja1!$L$5:$M$9,2,FALSE),"CJV")</f>
        <v>CJV</v>
      </c>
      <c r="S2261" s="9" t="str">
        <f>IF(Tabla2[[#This Row],[EMPRESA]]=Tabla2[[#This Row],[CONTRATISTA PRNCIPAL]],"Principal","Secundaria")</f>
        <v>Principal</v>
      </c>
      <c r="T2261" s="10">
        <f>IFERROR(1/COUNTIF(Tabla2[CONTRATISTA PRNCIPAL],Tabla2[[#This Row],[CONTRATISTA PRNCIPAL]]),0)</f>
        <v>2.7777777777777776E-2</v>
      </c>
      <c r="U2261" s="33">
        <f ca="1">IF(((TODAY()-Tabla2[[#This Row],[FECHA NACIMIENTO]])/365)&lt;18,"Corregir", IF(((TODAY()-Tabla2[[#This Row],[FECHA NACIMIENTO]])/365)&gt;80, "Corregir",ROUNDDOWN(((TODAY()-Tabla2[[#This Row],[FECHA NACIMIENTO]])/365),0)))</f>
        <v>21</v>
      </c>
      <c r="V226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2261" s="34" t="str">
        <f ca="1">+IF(Tabla2[[#This Row],[Edad]]="Corregir","Corregir","Ok")</f>
        <v>Ok</v>
      </c>
      <c r="X2261" s="10" t="str">
        <f>+IFERROR(VLOOKUP(Tabla2[[#This Row],[DISTRITO SEGÚN DNI]],Hoja1!$A$2:$B$55,2,FALSE),"No")</f>
        <v>No</v>
      </c>
      <c r="Y2261" s="10" t="str">
        <f>IF(OR(LOWER(Tabla2[[#This Row],[GENERO]])="masculino", LOWER(Tabla2[[#This Row],[GENERO]])="femenino"),"OK","Corregir")</f>
        <v>OK</v>
      </c>
      <c r="Z2261" s="10" t="str">
        <f>+IF(Tabla2[[#This Row],[Nro. DNI / CE]]="","Corregir",IF(LEN(Tabla2[[#This Row],[Nro. DNI / CE]])&gt;=8,"OK","Corregir"))</f>
        <v>OK</v>
      </c>
      <c r="AA2261" s="10">
        <f>COUNTIF(Tabla2[APELLIDOS Y NOMBRES],Tabla2[[#This Row],[APELLIDOS Y NOMBRES]])</f>
        <v>1</v>
      </c>
      <c r="AB2261" t="str">
        <f ca="1">+IFERROR(IF(Tabla2[[#This Row],[FECHA CESE/BAJA]]="","No Aplica",IF(AND(MONTH(Tabla2[[#This Row],[FECHA CESE/BAJA]])=MONTH(TODAY()-30),YEAR(Tabla2[[#This Row],[FECHA CESE/BAJA]])=YEAR(TODAY())),MONTH(TODAY()-30)&amp;"-"&amp;YEAR(TODAY()),"Borrar")),"No aplica")</f>
        <v>No Aplica</v>
      </c>
      <c r="AC2261" t="str">
        <f ca="1">+IFERROR(IF(Tabla2[[#This Row],[FECHA INICIO DE LABORES EN OBRA]]="","No Aplica",IF(AND(MONTH(Tabla2[[#This Row],[FECHA INICIO DE LABORES EN OBRA]])=MONTH(TODAY()-30),YEAR(Tabla2[[#This Row],[FECHA INICIO DE LABORES EN OBRA]])=YEAR(TODAY())),MONTH(TODAY()-30)&amp;"-"&amp;YEAR(TODAY()),"No Aplica")),"No Aplica")</f>
        <v>No Aplica</v>
      </c>
    </row>
    <row r="2262" spans="1:29" x14ac:dyDescent="0.25">
      <c r="A2262" s="2">
        <v>20555684721</v>
      </c>
      <c r="B2262" s="3" t="s">
        <v>20</v>
      </c>
      <c r="C2262" s="3" t="s">
        <v>20</v>
      </c>
      <c r="D2262" s="3" t="s">
        <v>2390</v>
      </c>
      <c r="E2262" s="3" t="s">
        <v>10285</v>
      </c>
      <c r="F2262" s="36">
        <v>36189</v>
      </c>
      <c r="G2262" s="3">
        <v>1</v>
      </c>
      <c r="H2262" s="3" t="s">
        <v>2330</v>
      </c>
      <c r="I2262" s="3" t="s">
        <v>2328</v>
      </c>
      <c r="J2262" s="3" t="s">
        <v>2391</v>
      </c>
      <c r="K2262" s="3" t="s">
        <v>1633</v>
      </c>
      <c r="L2262" s="8" t="s">
        <v>9813</v>
      </c>
      <c r="M2262" s="5"/>
      <c r="N2262" s="13" t="s">
        <v>1489</v>
      </c>
      <c r="O2262" s="5">
        <v>45078</v>
      </c>
      <c r="P2262" s="8">
        <v>1</v>
      </c>
      <c r="Q2262" s="9">
        <v>1</v>
      </c>
      <c r="R2262" s="9" t="str">
        <f>IFERROR(VLOOKUP(Tabla2[[#This Row],[CONTRATISTA PRNCIPAL]],Hoja1!$L$5:$M$9,2,FALSE),"CJV")</f>
        <v>CJV</v>
      </c>
      <c r="S2262" s="9" t="str">
        <f>IF(Tabla2[[#This Row],[EMPRESA]]=Tabla2[[#This Row],[CONTRATISTA PRNCIPAL]],"Principal","Secundaria")</f>
        <v>Principal</v>
      </c>
      <c r="T2262" s="10">
        <f>IFERROR(1/COUNTIF(Tabla2[CONTRATISTA PRNCIPAL],Tabla2[[#This Row],[CONTRATISTA PRNCIPAL]]),0)</f>
        <v>2.7777777777777776E-2</v>
      </c>
      <c r="U2262" s="33">
        <f ca="1">IF(((TODAY()-Tabla2[[#This Row],[FECHA NACIMIENTO]])/365)&lt;18,"Corregir", IF(((TODAY()-Tabla2[[#This Row],[FECHA NACIMIENTO]])/365)&gt;80, "Corregir",ROUNDDOWN(((TODAY()-Tabla2[[#This Row],[FECHA NACIMIENTO]])/365),0)))</f>
        <v>24</v>
      </c>
      <c r="V226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262" s="34" t="str">
        <f ca="1">+IF(Tabla2[[#This Row],[Edad]]="Corregir","Corregir","Ok")</f>
        <v>Ok</v>
      </c>
      <c r="X2262" s="10" t="str">
        <f>+IFERROR(VLOOKUP(Tabla2[[#This Row],[DISTRITO SEGÚN DNI]],Hoja1!$A$2:$B$55,2,FALSE),"No")</f>
        <v>No</v>
      </c>
      <c r="Y2262" s="10" t="str">
        <f>IF(OR(LOWER(Tabla2[[#This Row],[GENERO]])="masculino", LOWER(Tabla2[[#This Row],[GENERO]])="femenino"),"OK","Corregir")</f>
        <v>OK</v>
      </c>
      <c r="Z2262" s="10" t="str">
        <f>+IF(Tabla2[[#This Row],[Nro. DNI / CE]]="","Corregir",IF(LEN(Tabla2[[#This Row],[Nro. DNI / CE]])&gt;=8,"OK","Corregir"))</f>
        <v>OK</v>
      </c>
      <c r="AA2262" s="10">
        <f>COUNTIF(Tabla2[APELLIDOS Y NOMBRES],Tabla2[[#This Row],[APELLIDOS Y NOMBRES]])</f>
        <v>1</v>
      </c>
      <c r="AB2262" t="str">
        <f ca="1">+IFERROR(IF(Tabla2[[#This Row],[FECHA CESE/BAJA]]="","No Aplica",IF(AND(MONTH(Tabla2[[#This Row],[FECHA CESE/BAJA]])=MONTH(TODAY()-30),YEAR(Tabla2[[#This Row],[FECHA CESE/BAJA]])=YEAR(TODAY())),MONTH(TODAY()-30)&amp;"-"&amp;YEAR(TODAY()),"Borrar")),"No aplica")</f>
        <v>No Aplica</v>
      </c>
      <c r="AC2262" t="str">
        <f ca="1">+IFERROR(IF(Tabla2[[#This Row],[FECHA INICIO DE LABORES EN OBRA]]="","No Aplica",IF(AND(MONTH(Tabla2[[#This Row],[FECHA INICIO DE LABORES EN OBRA]])=MONTH(TODAY()-30),YEAR(Tabla2[[#This Row],[FECHA INICIO DE LABORES EN OBRA]])=YEAR(TODAY())),MONTH(TODAY()-30)&amp;"-"&amp;YEAR(TODAY()),"No Aplica")),"No Aplica")</f>
        <v>No Aplica</v>
      </c>
    </row>
    <row r="2263" spans="1:29" x14ac:dyDescent="0.25">
      <c r="A2263" s="2">
        <v>20555684721</v>
      </c>
      <c r="B2263" s="3" t="s">
        <v>20</v>
      </c>
      <c r="C2263" s="3" t="s">
        <v>20</v>
      </c>
      <c r="D2263" s="3" t="s">
        <v>10286</v>
      </c>
      <c r="E2263" s="3" t="s">
        <v>10287</v>
      </c>
      <c r="F2263" s="36">
        <v>37069</v>
      </c>
      <c r="G2263" s="3">
        <v>1</v>
      </c>
      <c r="H2263" s="3" t="s">
        <v>2330</v>
      </c>
      <c r="I2263" s="3" t="s">
        <v>2328</v>
      </c>
      <c r="J2263" s="3" t="s">
        <v>10288</v>
      </c>
      <c r="K2263" s="3" t="s">
        <v>1219</v>
      </c>
      <c r="L2263" s="8" t="s">
        <v>9813</v>
      </c>
      <c r="M2263" s="5"/>
      <c r="N2263" s="13" t="s">
        <v>1489</v>
      </c>
      <c r="O2263" s="5">
        <v>45139</v>
      </c>
      <c r="P2263" s="8">
        <v>1</v>
      </c>
      <c r="Q2263" s="9">
        <v>1</v>
      </c>
      <c r="R2263" s="9" t="str">
        <f>IFERROR(VLOOKUP(Tabla2[[#This Row],[CONTRATISTA PRNCIPAL]],Hoja1!$L$5:$M$9,2,FALSE),"CJV")</f>
        <v>CJV</v>
      </c>
      <c r="S2263" s="9" t="str">
        <f>IF(Tabla2[[#This Row],[EMPRESA]]=Tabla2[[#This Row],[CONTRATISTA PRNCIPAL]],"Principal","Secundaria")</f>
        <v>Principal</v>
      </c>
      <c r="T2263" s="10">
        <f>IFERROR(1/COUNTIF(Tabla2[CONTRATISTA PRNCIPAL],Tabla2[[#This Row],[CONTRATISTA PRNCIPAL]]),0)</f>
        <v>2.7777777777777776E-2</v>
      </c>
      <c r="U2263" s="33">
        <f ca="1">IF(((TODAY()-Tabla2[[#This Row],[FECHA NACIMIENTO]])/365)&lt;18,"Corregir", IF(((TODAY()-Tabla2[[#This Row],[FECHA NACIMIENTO]])/365)&gt;80, "Corregir",ROUNDDOWN(((TODAY()-Tabla2[[#This Row],[FECHA NACIMIENTO]])/365),0)))</f>
        <v>22</v>
      </c>
      <c r="V226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2263" s="34" t="str">
        <f ca="1">+IF(Tabla2[[#This Row],[Edad]]="Corregir","Corregir","Ok")</f>
        <v>Ok</v>
      </c>
      <c r="X2263" s="10" t="str">
        <f>+IFERROR(VLOOKUP(Tabla2[[#This Row],[DISTRITO SEGÚN DNI]],Hoja1!$A$2:$B$55,2,FALSE),"No")</f>
        <v>No</v>
      </c>
      <c r="Y2263" s="10" t="str">
        <f>IF(OR(LOWER(Tabla2[[#This Row],[GENERO]])="masculino", LOWER(Tabla2[[#This Row],[GENERO]])="femenino"),"OK","Corregir")</f>
        <v>OK</v>
      </c>
      <c r="Z2263" s="10" t="str">
        <f>+IF(Tabla2[[#This Row],[Nro. DNI / CE]]="","Corregir",IF(LEN(Tabla2[[#This Row],[Nro. DNI / CE]])&gt;=8,"OK","Corregir"))</f>
        <v>OK</v>
      </c>
      <c r="AA2263" s="10">
        <f>COUNTIF(Tabla2[APELLIDOS Y NOMBRES],Tabla2[[#This Row],[APELLIDOS Y NOMBRES]])</f>
        <v>1</v>
      </c>
      <c r="AB2263" t="str">
        <f ca="1">+IFERROR(IF(Tabla2[[#This Row],[FECHA CESE/BAJA]]="","No Aplica",IF(AND(MONTH(Tabla2[[#This Row],[FECHA CESE/BAJA]])=MONTH(TODAY()-30),YEAR(Tabla2[[#This Row],[FECHA CESE/BAJA]])=YEAR(TODAY())),MONTH(TODAY()-30)&amp;"-"&amp;YEAR(TODAY()),"Borrar")),"No aplica")</f>
        <v>No Aplica</v>
      </c>
      <c r="AC2263" t="str">
        <f ca="1">+IFERROR(IF(Tabla2[[#This Row],[FECHA INICIO DE LABORES EN OBRA]]="","No Aplica",IF(AND(MONTH(Tabla2[[#This Row],[FECHA INICIO DE LABORES EN OBRA]])=MONTH(TODAY()-30),YEAR(Tabla2[[#This Row],[FECHA INICIO DE LABORES EN OBRA]])=YEAR(TODAY())),MONTH(TODAY()-30)&amp;"-"&amp;YEAR(TODAY()),"No Aplica")),"No Aplica")</f>
        <v>8-2023</v>
      </c>
    </row>
    <row r="2264" spans="1:29" x14ac:dyDescent="0.25">
      <c r="A2264" s="2" t="s">
        <v>2463</v>
      </c>
      <c r="B2264" s="3" t="s">
        <v>8627</v>
      </c>
      <c r="C2264" s="3" t="s">
        <v>8627</v>
      </c>
      <c r="D2264" s="3">
        <v>42005210</v>
      </c>
      <c r="E2264" s="3" t="s">
        <v>2464</v>
      </c>
      <c r="F2264" s="36">
        <v>30583</v>
      </c>
      <c r="G2264" s="3">
        <v>3</v>
      </c>
      <c r="H2264" s="3" t="s">
        <v>2465</v>
      </c>
      <c r="I2264" s="3" t="s">
        <v>11388</v>
      </c>
      <c r="J2264" s="3" t="s">
        <v>2466</v>
      </c>
      <c r="K2264" s="3" t="s">
        <v>2467</v>
      </c>
      <c r="L2264" s="8" t="s">
        <v>9813</v>
      </c>
      <c r="M2264" s="5"/>
      <c r="N2264" s="13" t="s">
        <v>1043</v>
      </c>
      <c r="O2264" s="5">
        <v>43800</v>
      </c>
      <c r="P2264" s="8">
        <v>1</v>
      </c>
      <c r="Q2264" s="9">
        <v>1</v>
      </c>
      <c r="R2264" s="9" t="str">
        <f>IFERROR(VLOOKUP(Tabla2[[#This Row],[CONTRATISTA PRNCIPAL]],Hoja1!$L$5:$M$9,2,FALSE),"CJV")</f>
        <v>CJV</v>
      </c>
      <c r="S2264" s="9" t="str">
        <f>IF(Tabla2[[#This Row],[EMPRESA]]=Tabla2[[#This Row],[CONTRATISTA PRNCIPAL]],"Principal","Secundaria")</f>
        <v>Principal</v>
      </c>
      <c r="T2264" s="10">
        <f>IFERROR(1/COUNTIF(Tabla2[CONTRATISTA PRNCIPAL],Tabla2[[#This Row],[CONTRATISTA PRNCIPAL]]),0)</f>
        <v>0.1</v>
      </c>
      <c r="U2264" s="33">
        <f ca="1">IF(((TODAY()-Tabla2[[#This Row],[FECHA NACIMIENTO]])/365)&lt;18,"Corregir", IF(((TODAY()-Tabla2[[#This Row],[FECHA NACIMIENTO]])/365)&gt;80, "Corregir",ROUNDDOWN(((TODAY()-Tabla2[[#This Row],[FECHA NACIMIENTO]])/365),0)))</f>
        <v>39</v>
      </c>
      <c r="V226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264" s="34" t="str">
        <f ca="1">+IF(Tabla2[[#This Row],[Edad]]="Corregir","Corregir","Ok")</f>
        <v>Ok</v>
      </c>
      <c r="X2264" s="10" t="str">
        <f>+IFERROR(VLOOKUP(Tabla2[[#This Row],[DISTRITO SEGÚN DNI]],Hoja1!$A$2:$B$55,2,FALSE),"No")</f>
        <v>No</v>
      </c>
      <c r="Y2264" s="10" t="str">
        <f>IF(OR(LOWER(Tabla2[[#This Row],[GENERO]])="masculino", LOWER(Tabla2[[#This Row],[GENERO]])="femenino"),"OK","Corregir")</f>
        <v>OK</v>
      </c>
      <c r="Z2264" s="10" t="str">
        <f>+IF(Tabla2[[#This Row],[Nro. DNI / CE]]="","Corregir",IF(LEN(Tabla2[[#This Row],[Nro. DNI / CE]])&gt;=8,"OK","Corregir"))</f>
        <v>OK</v>
      </c>
      <c r="AA2264" s="10">
        <f>COUNTIF(Tabla2[APELLIDOS Y NOMBRES],Tabla2[[#This Row],[APELLIDOS Y NOMBRES]])</f>
        <v>1</v>
      </c>
      <c r="AB2264" t="str">
        <f ca="1">+IFERROR(IF(Tabla2[[#This Row],[FECHA CESE/BAJA]]="","No Aplica",IF(AND(MONTH(Tabla2[[#This Row],[FECHA CESE/BAJA]])=MONTH(TODAY()-30),YEAR(Tabla2[[#This Row],[FECHA CESE/BAJA]])=YEAR(TODAY())),MONTH(TODAY()-30)&amp;"-"&amp;YEAR(TODAY()),"Borrar")),"No aplica")</f>
        <v>No Aplica</v>
      </c>
      <c r="AC2264" t="str">
        <f ca="1">+IFERROR(IF(Tabla2[[#This Row],[FECHA INICIO DE LABORES EN OBRA]]="","No Aplica",IF(AND(MONTH(Tabla2[[#This Row],[FECHA INICIO DE LABORES EN OBRA]])=MONTH(TODAY()-30),YEAR(Tabla2[[#This Row],[FECHA INICIO DE LABORES EN OBRA]])=YEAR(TODAY())),MONTH(TODAY()-30)&amp;"-"&amp;YEAR(TODAY()),"No Aplica")),"No Aplica")</f>
        <v>No Aplica</v>
      </c>
    </row>
    <row r="2265" spans="1:29" x14ac:dyDescent="0.25">
      <c r="A2265" s="2" t="s">
        <v>2463</v>
      </c>
      <c r="B2265" s="3" t="s">
        <v>8627</v>
      </c>
      <c r="C2265" s="3" t="s">
        <v>8627</v>
      </c>
      <c r="D2265" s="3">
        <v>16735079</v>
      </c>
      <c r="E2265" s="3" t="s">
        <v>2468</v>
      </c>
      <c r="F2265" s="36">
        <v>27738</v>
      </c>
      <c r="G2265" s="3">
        <v>3</v>
      </c>
      <c r="H2265" s="3" t="s">
        <v>2465</v>
      </c>
      <c r="I2265" s="3" t="s">
        <v>11388</v>
      </c>
      <c r="J2265" s="3" t="s">
        <v>2469</v>
      </c>
      <c r="K2265" s="3" t="s">
        <v>2467</v>
      </c>
      <c r="L2265" s="8" t="s">
        <v>9813</v>
      </c>
      <c r="M2265" s="5"/>
      <c r="N2265" s="13" t="s">
        <v>1043</v>
      </c>
      <c r="O2265" s="5">
        <v>42522</v>
      </c>
      <c r="P2265" s="8">
        <v>1</v>
      </c>
      <c r="Q2265" s="9">
        <v>1</v>
      </c>
      <c r="R2265" s="9" t="str">
        <f>IFERROR(VLOOKUP(Tabla2[[#This Row],[CONTRATISTA PRNCIPAL]],Hoja1!$L$5:$M$9,2,FALSE),"CJV")</f>
        <v>CJV</v>
      </c>
      <c r="S2265" s="9" t="str">
        <f>IF(Tabla2[[#This Row],[EMPRESA]]=Tabla2[[#This Row],[CONTRATISTA PRNCIPAL]],"Principal","Secundaria")</f>
        <v>Principal</v>
      </c>
      <c r="T2265" s="10">
        <f>IFERROR(1/COUNTIF(Tabla2[CONTRATISTA PRNCIPAL],Tabla2[[#This Row],[CONTRATISTA PRNCIPAL]]),0)</f>
        <v>0.1</v>
      </c>
      <c r="U2265" s="33">
        <f ca="1">IF(((TODAY()-Tabla2[[#This Row],[FECHA NACIMIENTO]])/365)&lt;18,"Corregir", IF(((TODAY()-Tabla2[[#This Row],[FECHA NACIMIENTO]])/365)&gt;80, "Corregir",ROUNDDOWN(((TODAY()-Tabla2[[#This Row],[FECHA NACIMIENTO]])/365),0)))</f>
        <v>47</v>
      </c>
      <c r="V226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265" s="34" t="str">
        <f ca="1">+IF(Tabla2[[#This Row],[Edad]]="Corregir","Corregir","Ok")</f>
        <v>Ok</v>
      </c>
      <c r="X2265" s="10" t="str">
        <f>+IFERROR(VLOOKUP(Tabla2[[#This Row],[DISTRITO SEGÚN DNI]],Hoja1!$A$2:$B$55,2,FALSE),"No")</f>
        <v>No</v>
      </c>
      <c r="Y2265" s="10" t="str">
        <f>IF(OR(LOWER(Tabla2[[#This Row],[GENERO]])="masculino", LOWER(Tabla2[[#This Row],[GENERO]])="femenino"),"OK","Corregir")</f>
        <v>OK</v>
      </c>
      <c r="Z2265" s="10" t="str">
        <f>+IF(Tabla2[[#This Row],[Nro. DNI / CE]]="","Corregir",IF(LEN(Tabla2[[#This Row],[Nro. DNI / CE]])&gt;=8,"OK","Corregir"))</f>
        <v>OK</v>
      </c>
      <c r="AA2265" s="10">
        <f>COUNTIF(Tabla2[APELLIDOS Y NOMBRES],Tabla2[[#This Row],[APELLIDOS Y NOMBRES]])</f>
        <v>1</v>
      </c>
      <c r="AB2265" t="str">
        <f ca="1">+IFERROR(IF(Tabla2[[#This Row],[FECHA CESE/BAJA]]="","No Aplica",IF(AND(MONTH(Tabla2[[#This Row],[FECHA CESE/BAJA]])=MONTH(TODAY()-30),YEAR(Tabla2[[#This Row],[FECHA CESE/BAJA]])=YEAR(TODAY())),MONTH(TODAY()-30)&amp;"-"&amp;YEAR(TODAY()),"Borrar")),"No aplica")</f>
        <v>No Aplica</v>
      </c>
      <c r="AC2265" t="str">
        <f ca="1">+IFERROR(IF(Tabla2[[#This Row],[FECHA INICIO DE LABORES EN OBRA]]="","No Aplica",IF(AND(MONTH(Tabla2[[#This Row],[FECHA INICIO DE LABORES EN OBRA]])=MONTH(TODAY()-30),YEAR(Tabla2[[#This Row],[FECHA INICIO DE LABORES EN OBRA]])=YEAR(TODAY())),MONTH(TODAY()-30)&amp;"-"&amp;YEAR(TODAY()),"No Aplica")),"No Aplica")</f>
        <v>No Aplica</v>
      </c>
    </row>
    <row r="2266" spans="1:29" x14ac:dyDescent="0.25">
      <c r="A2266" s="2" t="s">
        <v>2463</v>
      </c>
      <c r="B2266" s="3" t="s">
        <v>8627</v>
      </c>
      <c r="C2266" s="3" t="s">
        <v>8627</v>
      </c>
      <c r="D2266" s="3">
        <v>10511232</v>
      </c>
      <c r="E2266" s="3" t="s">
        <v>2471</v>
      </c>
      <c r="F2266" s="36">
        <v>21961</v>
      </c>
      <c r="G2266" s="3">
        <v>3</v>
      </c>
      <c r="H2266" s="3" t="s">
        <v>2472</v>
      </c>
      <c r="I2266" s="3" t="s">
        <v>11388</v>
      </c>
      <c r="J2266" s="3" t="s">
        <v>2473</v>
      </c>
      <c r="K2266" s="3" t="s">
        <v>2474</v>
      </c>
      <c r="L2266" s="8" t="s">
        <v>9813</v>
      </c>
      <c r="M2266" s="5"/>
      <c r="N2266" s="13" t="s">
        <v>1043</v>
      </c>
      <c r="O2266" s="5">
        <v>42522</v>
      </c>
      <c r="P2266" s="8">
        <v>1</v>
      </c>
      <c r="Q2266" s="9">
        <v>1</v>
      </c>
      <c r="R2266" s="9" t="str">
        <f>IFERROR(VLOOKUP(Tabla2[[#This Row],[CONTRATISTA PRNCIPAL]],Hoja1!$L$5:$M$9,2,FALSE),"CJV")</f>
        <v>CJV</v>
      </c>
      <c r="S2266" s="9" t="str">
        <f>IF(Tabla2[[#This Row],[EMPRESA]]=Tabla2[[#This Row],[CONTRATISTA PRNCIPAL]],"Principal","Secundaria")</f>
        <v>Principal</v>
      </c>
      <c r="T2266" s="10">
        <f>IFERROR(1/COUNTIF(Tabla2[CONTRATISTA PRNCIPAL],Tabla2[[#This Row],[CONTRATISTA PRNCIPAL]]),0)</f>
        <v>0.1</v>
      </c>
      <c r="U2266" s="33">
        <f ca="1">IF(((TODAY()-Tabla2[[#This Row],[FECHA NACIMIENTO]])/365)&lt;18,"Corregir", IF(((TODAY()-Tabla2[[#This Row],[FECHA NACIMIENTO]])/365)&gt;80, "Corregir",ROUNDDOWN(((TODAY()-Tabla2[[#This Row],[FECHA NACIMIENTO]])/365),0)))</f>
        <v>63</v>
      </c>
      <c r="V226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2266" s="34" t="str">
        <f ca="1">+IF(Tabla2[[#This Row],[Edad]]="Corregir","Corregir","Ok")</f>
        <v>Ok</v>
      </c>
      <c r="X2266" s="10" t="str">
        <f>+IFERROR(VLOOKUP(Tabla2[[#This Row],[DISTRITO SEGÚN DNI]],Hoja1!$A$2:$B$55,2,FALSE),"No")</f>
        <v>No</v>
      </c>
      <c r="Y2266" s="10" t="str">
        <f>IF(OR(LOWER(Tabla2[[#This Row],[GENERO]])="masculino", LOWER(Tabla2[[#This Row],[GENERO]])="femenino"),"OK","Corregir")</f>
        <v>OK</v>
      </c>
      <c r="Z2266" s="10" t="str">
        <f>+IF(Tabla2[[#This Row],[Nro. DNI / CE]]="","Corregir",IF(LEN(Tabla2[[#This Row],[Nro. DNI / CE]])&gt;=8,"OK","Corregir"))</f>
        <v>OK</v>
      </c>
      <c r="AA2266" s="10">
        <f>COUNTIF(Tabla2[APELLIDOS Y NOMBRES],Tabla2[[#This Row],[APELLIDOS Y NOMBRES]])</f>
        <v>1</v>
      </c>
      <c r="AB2266" t="str">
        <f ca="1">+IFERROR(IF(Tabla2[[#This Row],[FECHA CESE/BAJA]]="","No Aplica",IF(AND(MONTH(Tabla2[[#This Row],[FECHA CESE/BAJA]])=MONTH(TODAY()-30),YEAR(Tabla2[[#This Row],[FECHA CESE/BAJA]])=YEAR(TODAY())),MONTH(TODAY()-30)&amp;"-"&amp;YEAR(TODAY()),"Borrar")),"No aplica")</f>
        <v>No Aplica</v>
      </c>
      <c r="AC2266" t="str">
        <f ca="1">+IFERROR(IF(Tabla2[[#This Row],[FECHA INICIO DE LABORES EN OBRA]]="","No Aplica",IF(AND(MONTH(Tabla2[[#This Row],[FECHA INICIO DE LABORES EN OBRA]])=MONTH(TODAY()-30),YEAR(Tabla2[[#This Row],[FECHA INICIO DE LABORES EN OBRA]])=YEAR(TODAY())),MONTH(TODAY()-30)&amp;"-"&amp;YEAR(TODAY()),"No Aplica")),"No Aplica")</f>
        <v>No Aplica</v>
      </c>
    </row>
    <row r="2267" spans="1:29" ht="15" customHeight="1" x14ac:dyDescent="0.25">
      <c r="A2267" s="2" t="s">
        <v>2463</v>
      </c>
      <c r="B2267" s="3" t="s">
        <v>8627</v>
      </c>
      <c r="C2267" s="3" t="s">
        <v>8627</v>
      </c>
      <c r="D2267" s="3">
        <v>41539064</v>
      </c>
      <c r="E2267" s="3" t="s">
        <v>2475</v>
      </c>
      <c r="F2267" s="36">
        <v>29510</v>
      </c>
      <c r="G2267" s="3">
        <v>3</v>
      </c>
      <c r="H2267" s="3" t="s">
        <v>2476</v>
      </c>
      <c r="I2267" s="3" t="s">
        <v>11389</v>
      </c>
      <c r="J2267" s="3" t="s">
        <v>2477</v>
      </c>
      <c r="K2267" s="3" t="s">
        <v>2081</v>
      </c>
      <c r="L2267" s="8" t="s">
        <v>9813</v>
      </c>
      <c r="M2267" s="5"/>
      <c r="N2267" s="13" t="s">
        <v>1043</v>
      </c>
      <c r="O2267" s="5">
        <v>43770</v>
      </c>
      <c r="P2267" s="8">
        <v>1</v>
      </c>
      <c r="Q2267" s="9">
        <v>1</v>
      </c>
      <c r="R2267" s="9" t="str">
        <f>IFERROR(VLOOKUP(Tabla2[[#This Row],[CONTRATISTA PRNCIPAL]],Hoja1!$L$5:$M$9,2,FALSE),"CJV")</f>
        <v>CJV</v>
      </c>
      <c r="S2267" s="9" t="str">
        <f>IF(Tabla2[[#This Row],[EMPRESA]]=Tabla2[[#This Row],[CONTRATISTA PRNCIPAL]],"Principal","Secundaria")</f>
        <v>Principal</v>
      </c>
      <c r="T2267" s="10">
        <f>IFERROR(1/COUNTIF(Tabla2[CONTRATISTA PRNCIPAL],Tabla2[[#This Row],[CONTRATISTA PRNCIPAL]]),0)</f>
        <v>0.1</v>
      </c>
      <c r="U2267" s="33">
        <f ca="1">IF(((TODAY()-Tabla2[[#This Row],[FECHA NACIMIENTO]])/365)&lt;18,"Corregir", IF(((TODAY()-Tabla2[[#This Row],[FECHA NACIMIENTO]])/365)&gt;80, "Corregir",ROUNDDOWN(((TODAY()-Tabla2[[#This Row],[FECHA NACIMIENTO]])/365),0)))</f>
        <v>42</v>
      </c>
      <c r="V226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267" s="34" t="str">
        <f ca="1">+IF(Tabla2[[#This Row],[Edad]]="Corregir","Corregir","Ok")</f>
        <v>Ok</v>
      </c>
      <c r="X2267" s="10" t="str">
        <f>+IFERROR(VLOOKUP(Tabla2[[#This Row],[DISTRITO SEGÚN DNI]],Hoja1!$A$2:$B$55,2,FALSE),"No")</f>
        <v>No</v>
      </c>
      <c r="Y2267" s="10" t="str">
        <f>IF(OR(LOWER(Tabla2[[#This Row],[GENERO]])="masculino", LOWER(Tabla2[[#This Row],[GENERO]])="femenino"),"OK","Corregir")</f>
        <v>OK</v>
      </c>
      <c r="Z2267" s="10" t="str">
        <f>+IF(Tabla2[[#This Row],[Nro. DNI / CE]]="","Corregir",IF(LEN(Tabla2[[#This Row],[Nro. DNI / CE]])&gt;=8,"OK","Corregir"))</f>
        <v>OK</v>
      </c>
      <c r="AA2267" s="10">
        <f>COUNTIF(Tabla2[APELLIDOS Y NOMBRES],Tabla2[[#This Row],[APELLIDOS Y NOMBRES]])</f>
        <v>1</v>
      </c>
      <c r="AB2267" t="str">
        <f ca="1">+IFERROR(IF(Tabla2[[#This Row],[FECHA CESE/BAJA]]="","No Aplica",IF(AND(MONTH(Tabla2[[#This Row],[FECHA CESE/BAJA]])=MONTH(TODAY()-30),YEAR(Tabla2[[#This Row],[FECHA CESE/BAJA]])=YEAR(TODAY())),MONTH(TODAY()-30)&amp;"-"&amp;YEAR(TODAY()),"Borrar")),"No aplica")</f>
        <v>No Aplica</v>
      </c>
      <c r="AC2267" t="str">
        <f ca="1">+IFERROR(IF(Tabla2[[#This Row],[FECHA INICIO DE LABORES EN OBRA]]="","No Aplica",IF(AND(MONTH(Tabla2[[#This Row],[FECHA INICIO DE LABORES EN OBRA]])=MONTH(TODAY()-30),YEAR(Tabla2[[#This Row],[FECHA INICIO DE LABORES EN OBRA]])=YEAR(TODAY())),MONTH(TODAY()-30)&amp;"-"&amp;YEAR(TODAY()),"No Aplica")),"No Aplica")</f>
        <v>No Aplica</v>
      </c>
    </row>
    <row r="2268" spans="1:29" ht="15" customHeight="1" x14ac:dyDescent="0.25">
      <c r="A2268" s="2" t="s">
        <v>2463</v>
      </c>
      <c r="B2268" s="3" t="s">
        <v>8627</v>
      </c>
      <c r="C2268" s="3" t="s">
        <v>8627</v>
      </c>
      <c r="D2268" s="3">
        <v>27072660</v>
      </c>
      <c r="E2268" s="3" t="s">
        <v>2478</v>
      </c>
      <c r="F2268" s="36">
        <v>25730</v>
      </c>
      <c r="G2268" s="3">
        <v>3</v>
      </c>
      <c r="H2268" s="3" t="s">
        <v>2465</v>
      </c>
      <c r="I2268" s="3" t="s">
        <v>11389</v>
      </c>
      <c r="J2268" s="3" t="s">
        <v>2479</v>
      </c>
      <c r="K2268" s="3" t="s">
        <v>2474</v>
      </c>
      <c r="L2268" s="8" t="s">
        <v>9813</v>
      </c>
      <c r="M2268" s="5"/>
      <c r="N2268" s="13" t="s">
        <v>1043</v>
      </c>
      <c r="O2268" s="5">
        <v>43221</v>
      </c>
      <c r="P2268" s="8">
        <v>1</v>
      </c>
      <c r="Q2268" s="9">
        <v>1</v>
      </c>
      <c r="R2268" s="9" t="str">
        <f>IFERROR(VLOOKUP(Tabla2[[#This Row],[CONTRATISTA PRNCIPAL]],Hoja1!$L$5:$M$9,2,FALSE),"CJV")</f>
        <v>CJV</v>
      </c>
      <c r="S2268" s="9" t="str">
        <f>IF(Tabla2[[#This Row],[EMPRESA]]=Tabla2[[#This Row],[CONTRATISTA PRNCIPAL]],"Principal","Secundaria")</f>
        <v>Principal</v>
      </c>
      <c r="T2268" s="10">
        <f>IFERROR(1/COUNTIF(Tabla2[CONTRATISTA PRNCIPAL],Tabla2[[#This Row],[CONTRATISTA PRNCIPAL]]),0)</f>
        <v>0.1</v>
      </c>
      <c r="U2268" s="33">
        <f ca="1">IF(((TODAY()-Tabla2[[#This Row],[FECHA NACIMIENTO]])/365)&lt;18,"Corregir", IF(((TODAY()-Tabla2[[#This Row],[FECHA NACIMIENTO]])/365)&gt;80, "Corregir",ROUNDDOWN(((TODAY()-Tabla2[[#This Row],[FECHA NACIMIENTO]])/365),0)))</f>
        <v>53</v>
      </c>
      <c r="V226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268" s="34" t="str">
        <f ca="1">+IF(Tabla2[[#This Row],[Edad]]="Corregir","Corregir","Ok")</f>
        <v>Ok</v>
      </c>
      <c r="X2268" s="10" t="str">
        <f>+IFERROR(VLOOKUP(Tabla2[[#This Row],[DISTRITO SEGÚN DNI]],Hoja1!$A$2:$B$55,2,FALSE),"No")</f>
        <v>No</v>
      </c>
      <c r="Y2268" s="10" t="str">
        <f>IF(OR(LOWER(Tabla2[[#This Row],[GENERO]])="masculino", LOWER(Tabla2[[#This Row],[GENERO]])="femenino"),"OK","Corregir")</f>
        <v>OK</v>
      </c>
      <c r="Z2268" s="10" t="str">
        <f>+IF(Tabla2[[#This Row],[Nro. DNI / CE]]="","Corregir",IF(LEN(Tabla2[[#This Row],[Nro. DNI / CE]])&gt;=8,"OK","Corregir"))</f>
        <v>OK</v>
      </c>
      <c r="AA2268" s="10">
        <f>COUNTIF(Tabla2[APELLIDOS Y NOMBRES],Tabla2[[#This Row],[APELLIDOS Y NOMBRES]])</f>
        <v>1</v>
      </c>
      <c r="AB2268" t="str">
        <f ca="1">+IFERROR(IF(Tabla2[[#This Row],[FECHA CESE/BAJA]]="","No Aplica",IF(AND(MONTH(Tabla2[[#This Row],[FECHA CESE/BAJA]])=MONTH(TODAY()-30),YEAR(Tabla2[[#This Row],[FECHA CESE/BAJA]])=YEAR(TODAY())),MONTH(TODAY()-30)&amp;"-"&amp;YEAR(TODAY()),"Borrar")),"No aplica")</f>
        <v>No Aplica</v>
      </c>
      <c r="AC2268" t="str">
        <f ca="1">+IFERROR(IF(Tabla2[[#This Row],[FECHA INICIO DE LABORES EN OBRA]]="","No Aplica",IF(AND(MONTH(Tabla2[[#This Row],[FECHA INICIO DE LABORES EN OBRA]])=MONTH(TODAY()-30),YEAR(Tabla2[[#This Row],[FECHA INICIO DE LABORES EN OBRA]])=YEAR(TODAY())),MONTH(TODAY()-30)&amp;"-"&amp;YEAR(TODAY()),"No Aplica")),"No Aplica")</f>
        <v>No Aplica</v>
      </c>
    </row>
    <row r="2269" spans="1:29" ht="15" customHeight="1" x14ac:dyDescent="0.25">
      <c r="A2269" s="2" t="s">
        <v>2463</v>
      </c>
      <c r="B2269" s="3" t="s">
        <v>8627</v>
      </c>
      <c r="C2269" s="3" t="s">
        <v>8627</v>
      </c>
      <c r="D2269" s="3">
        <v>40067219</v>
      </c>
      <c r="E2269" s="3" t="s">
        <v>2480</v>
      </c>
      <c r="F2269" s="36">
        <v>28891</v>
      </c>
      <c r="G2269" s="3">
        <v>3</v>
      </c>
      <c r="H2269" s="3" t="s">
        <v>2481</v>
      </c>
      <c r="I2269" s="3" t="s">
        <v>1073</v>
      </c>
      <c r="J2269" s="3" t="s">
        <v>2482</v>
      </c>
      <c r="K2269" s="3" t="s">
        <v>2483</v>
      </c>
      <c r="L2269" s="8" t="s">
        <v>9813</v>
      </c>
      <c r="M2269" s="5"/>
      <c r="N2269" s="13" t="s">
        <v>1043</v>
      </c>
      <c r="O2269" s="5">
        <v>43556</v>
      </c>
      <c r="P2269" s="8">
        <v>1</v>
      </c>
      <c r="Q2269" s="9">
        <v>1</v>
      </c>
      <c r="R2269" s="9" t="str">
        <f>IFERROR(VLOOKUP(Tabla2[[#This Row],[CONTRATISTA PRNCIPAL]],Hoja1!$L$5:$M$9,2,FALSE),"CJV")</f>
        <v>CJV</v>
      </c>
      <c r="S2269" s="9" t="str">
        <f>IF(Tabla2[[#This Row],[EMPRESA]]=Tabla2[[#This Row],[CONTRATISTA PRNCIPAL]],"Principal","Secundaria")</f>
        <v>Principal</v>
      </c>
      <c r="T2269" s="10">
        <f>IFERROR(1/COUNTIF(Tabla2[CONTRATISTA PRNCIPAL],Tabla2[[#This Row],[CONTRATISTA PRNCIPAL]]),0)</f>
        <v>0.1</v>
      </c>
      <c r="U2269" s="33">
        <f ca="1">IF(((TODAY()-Tabla2[[#This Row],[FECHA NACIMIENTO]])/365)&lt;18,"Corregir", IF(((TODAY()-Tabla2[[#This Row],[FECHA NACIMIENTO]])/365)&gt;80, "Corregir",ROUNDDOWN(((TODAY()-Tabla2[[#This Row],[FECHA NACIMIENTO]])/365),0)))</f>
        <v>44</v>
      </c>
      <c r="V226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269" s="34" t="str">
        <f ca="1">+IF(Tabla2[[#This Row],[Edad]]="Corregir","Corregir","Ok")</f>
        <v>Ok</v>
      </c>
      <c r="X2269" s="10" t="str">
        <f>+IFERROR(VLOOKUP(Tabla2[[#This Row],[DISTRITO SEGÚN DNI]],Hoja1!$A$2:$B$55,2,FALSE),"No")</f>
        <v>No</v>
      </c>
      <c r="Y2269" s="10" t="str">
        <f>IF(OR(LOWER(Tabla2[[#This Row],[GENERO]])="masculino", LOWER(Tabla2[[#This Row],[GENERO]])="femenino"),"OK","Corregir")</f>
        <v>OK</v>
      </c>
      <c r="Z2269" s="10" t="str">
        <f>+IF(Tabla2[[#This Row],[Nro. DNI / CE]]="","Corregir",IF(LEN(Tabla2[[#This Row],[Nro. DNI / CE]])&gt;=8,"OK","Corregir"))</f>
        <v>OK</v>
      </c>
      <c r="AA2269" s="10">
        <f>COUNTIF(Tabla2[APELLIDOS Y NOMBRES],Tabla2[[#This Row],[APELLIDOS Y NOMBRES]])</f>
        <v>1</v>
      </c>
      <c r="AB2269" t="str">
        <f ca="1">+IFERROR(IF(Tabla2[[#This Row],[FECHA CESE/BAJA]]="","No Aplica",IF(AND(MONTH(Tabla2[[#This Row],[FECHA CESE/BAJA]])=MONTH(TODAY()-30),YEAR(Tabla2[[#This Row],[FECHA CESE/BAJA]])=YEAR(TODAY())),MONTH(TODAY()-30)&amp;"-"&amp;YEAR(TODAY()),"Borrar")),"No aplica")</f>
        <v>No Aplica</v>
      </c>
      <c r="AC2269" t="str">
        <f ca="1">+IFERROR(IF(Tabla2[[#This Row],[FECHA INICIO DE LABORES EN OBRA]]="","No Aplica",IF(AND(MONTH(Tabla2[[#This Row],[FECHA INICIO DE LABORES EN OBRA]])=MONTH(TODAY()-30),YEAR(Tabla2[[#This Row],[FECHA INICIO DE LABORES EN OBRA]])=YEAR(TODAY())),MONTH(TODAY()-30)&amp;"-"&amp;YEAR(TODAY()),"No Aplica")),"No Aplica")</f>
        <v>No Aplica</v>
      </c>
    </row>
    <row r="2270" spans="1:29" ht="15" customHeight="1" x14ac:dyDescent="0.25">
      <c r="A2270" s="2" t="s">
        <v>2463</v>
      </c>
      <c r="B2270" s="3" t="s">
        <v>8627</v>
      </c>
      <c r="C2270" s="3" t="s">
        <v>8627</v>
      </c>
      <c r="D2270" s="3" t="s">
        <v>83</v>
      </c>
      <c r="E2270" s="3" t="s">
        <v>84</v>
      </c>
      <c r="F2270" s="36">
        <v>23729</v>
      </c>
      <c r="G2270" s="3">
        <v>3</v>
      </c>
      <c r="H2270" s="3" t="s">
        <v>2476</v>
      </c>
      <c r="I2270" s="3" t="s">
        <v>11390</v>
      </c>
      <c r="J2270" s="3" t="s">
        <v>2485</v>
      </c>
      <c r="K2270" s="3" t="s">
        <v>2078</v>
      </c>
      <c r="L2270" s="8" t="s">
        <v>9813</v>
      </c>
      <c r="M2270" s="5"/>
      <c r="N2270" s="13" t="s">
        <v>1043</v>
      </c>
      <c r="O2270" s="5">
        <v>40787</v>
      </c>
      <c r="P2270" s="8">
        <v>1</v>
      </c>
      <c r="Q2270" s="9">
        <v>2</v>
      </c>
      <c r="R2270" s="9" t="str">
        <f>IFERROR(VLOOKUP(Tabla2[[#This Row],[CONTRATISTA PRNCIPAL]],Hoja1!$L$5:$M$9,2,FALSE),"CJV")</f>
        <v>CJV</v>
      </c>
      <c r="S2270" s="9" t="str">
        <f>IF(Tabla2[[#This Row],[EMPRESA]]=Tabla2[[#This Row],[CONTRATISTA PRNCIPAL]],"Principal","Secundaria")</f>
        <v>Principal</v>
      </c>
      <c r="T2270" s="10">
        <f>IFERROR(1/COUNTIF(Tabla2[CONTRATISTA PRNCIPAL],Tabla2[[#This Row],[CONTRATISTA PRNCIPAL]]),0)</f>
        <v>0.1</v>
      </c>
      <c r="U2270" s="33">
        <f ca="1">IF(((TODAY()-Tabla2[[#This Row],[FECHA NACIMIENTO]])/365)&lt;18,"Corregir", IF(((TODAY()-Tabla2[[#This Row],[FECHA NACIMIENTO]])/365)&gt;80, "Corregir",ROUNDDOWN(((TODAY()-Tabla2[[#This Row],[FECHA NACIMIENTO]])/365),0)))</f>
        <v>58</v>
      </c>
      <c r="V227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270" s="34" t="str">
        <f ca="1">+IF(Tabla2[[#This Row],[Edad]]="Corregir","Corregir","Ok")</f>
        <v>Ok</v>
      </c>
      <c r="X2270" s="10" t="str">
        <f>+IFERROR(VLOOKUP(Tabla2[[#This Row],[DISTRITO SEGÚN DNI]],Hoja1!$A$2:$B$55,2,FALSE),"No")</f>
        <v>ATE</v>
      </c>
      <c r="Y2270" s="10" t="str">
        <f>IF(OR(LOWER(Tabla2[[#This Row],[GENERO]])="masculino", LOWER(Tabla2[[#This Row],[GENERO]])="femenino"),"OK","Corregir")</f>
        <v>OK</v>
      </c>
      <c r="Z2270" s="10" t="str">
        <f>+IF(Tabla2[[#This Row],[Nro. DNI / CE]]="","Corregir",IF(LEN(Tabla2[[#This Row],[Nro. DNI / CE]])&gt;=8,"OK","Corregir"))</f>
        <v>OK</v>
      </c>
      <c r="AA2270" s="10">
        <f>COUNTIF(Tabla2[APELLIDOS Y NOMBRES],Tabla2[[#This Row],[APELLIDOS Y NOMBRES]])</f>
        <v>1</v>
      </c>
      <c r="AB2270" t="str">
        <f ca="1">+IFERROR(IF(Tabla2[[#This Row],[FECHA CESE/BAJA]]="","No Aplica",IF(AND(MONTH(Tabla2[[#This Row],[FECHA CESE/BAJA]])=MONTH(TODAY()-30),YEAR(Tabla2[[#This Row],[FECHA CESE/BAJA]])=YEAR(TODAY())),MONTH(TODAY()-30)&amp;"-"&amp;YEAR(TODAY()),"Borrar")),"No aplica")</f>
        <v>No Aplica</v>
      </c>
      <c r="AC2270" t="str">
        <f ca="1">+IFERROR(IF(Tabla2[[#This Row],[FECHA INICIO DE LABORES EN OBRA]]="","No Aplica",IF(AND(MONTH(Tabla2[[#This Row],[FECHA INICIO DE LABORES EN OBRA]])=MONTH(TODAY()-30),YEAR(Tabla2[[#This Row],[FECHA INICIO DE LABORES EN OBRA]])=YEAR(TODAY())),MONTH(TODAY()-30)&amp;"-"&amp;YEAR(TODAY()),"No Aplica")),"No Aplica")</f>
        <v>No Aplica</v>
      </c>
    </row>
    <row r="2271" spans="1:29" ht="15" customHeight="1" x14ac:dyDescent="0.25">
      <c r="A2271" s="2" t="s">
        <v>2463</v>
      </c>
      <c r="B2271" s="3" t="s">
        <v>8627</v>
      </c>
      <c r="C2271" s="3" t="s">
        <v>8627</v>
      </c>
      <c r="D2271" s="3">
        <v>45617838</v>
      </c>
      <c r="E2271" s="3" t="s">
        <v>2486</v>
      </c>
      <c r="F2271" s="36">
        <v>31475</v>
      </c>
      <c r="G2271" s="3">
        <v>3</v>
      </c>
      <c r="H2271" s="3" t="s">
        <v>2476</v>
      </c>
      <c r="I2271" s="3" t="s">
        <v>11390</v>
      </c>
      <c r="J2271" s="3" t="s">
        <v>2487</v>
      </c>
      <c r="K2271" s="3" t="s">
        <v>2474</v>
      </c>
      <c r="L2271" s="8" t="s">
        <v>9813</v>
      </c>
      <c r="M2271" s="5"/>
      <c r="N2271" s="13" t="s">
        <v>1043</v>
      </c>
      <c r="O2271" s="5">
        <v>43556</v>
      </c>
      <c r="P2271" s="8">
        <v>1</v>
      </c>
      <c r="Q2271" s="9">
        <v>1</v>
      </c>
      <c r="R2271" s="9" t="str">
        <f>IFERROR(VLOOKUP(Tabla2[[#This Row],[CONTRATISTA PRNCIPAL]],Hoja1!$L$5:$M$9,2,FALSE),"CJV")</f>
        <v>CJV</v>
      </c>
      <c r="S2271" s="9" t="str">
        <f>IF(Tabla2[[#This Row],[EMPRESA]]=Tabla2[[#This Row],[CONTRATISTA PRNCIPAL]],"Principal","Secundaria")</f>
        <v>Principal</v>
      </c>
      <c r="T2271" s="10">
        <f>IFERROR(1/COUNTIF(Tabla2[CONTRATISTA PRNCIPAL],Tabla2[[#This Row],[CONTRATISTA PRNCIPAL]]),0)</f>
        <v>0.1</v>
      </c>
      <c r="U2271" s="33">
        <f ca="1">IF(((TODAY()-Tabla2[[#This Row],[FECHA NACIMIENTO]])/365)&lt;18,"Corregir", IF(((TODAY()-Tabla2[[#This Row],[FECHA NACIMIENTO]])/365)&gt;80, "Corregir",ROUNDDOWN(((TODAY()-Tabla2[[#This Row],[FECHA NACIMIENTO]])/365),0)))</f>
        <v>37</v>
      </c>
      <c r="V227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271" s="34" t="str">
        <f ca="1">+IF(Tabla2[[#This Row],[Edad]]="Corregir","Corregir","Ok")</f>
        <v>Ok</v>
      </c>
      <c r="X2271" s="10" t="str">
        <f>+IFERROR(VLOOKUP(Tabla2[[#This Row],[DISTRITO SEGÚN DNI]],Hoja1!$A$2:$B$55,2,FALSE),"No")</f>
        <v>No</v>
      </c>
      <c r="Y2271" s="10" t="str">
        <f>IF(OR(LOWER(Tabla2[[#This Row],[GENERO]])="masculino", LOWER(Tabla2[[#This Row],[GENERO]])="femenino"),"OK","Corregir")</f>
        <v>OK</v>
      </c>
      <c r="Z2271" s="10" t="str">
        <f>+IF(Tabla2[[#This Row],[Nro. DNI / CE]]="","Corregir",IF(LEN(Tabla2[[#This Row],[Nro. DNI / CE]])&gt;=8,"OK","Corregir"))</f>
        <v>OK</v>
      </c>
      <c r="AA2271" s="10">
        <f>COUNTIF(Tabla2[APELLIDOS Y NOMBRES],Tabla2[[#This Row],[APELLIDOS Y NOMBRES]])</f>
        <v>1</v>
      </c>
      <c r="AB2271" t="str">
        <f ca="1">+IFERROR(IF(Tabla2[[#This Row],[FECHA CESE/BAJA]]="","No Aplica",IF(AND(MONTH(Tabla2[[#This Row],[FECHA CESE/BAJA]])=MONTH(TODAY()-30),YEAR(Tabla2[[#This Row],[FECHA CESE/BAJA]])=YEAR(TODAY())),MONTH(TODAY()-30)&amp;"-"&amp;YEAR(TODAY()),"Borrar")),"No aplica")</f>
        <v>No Aplica</v>
      </c>
      <c r="AC2271" t="str">
        <f ca="1">+IFERROR(IF(Tabla2[[#This Row],[FECHA INICIO DE LABORES EN OBRA]]="","No Aplica",IF(AND(MONTH(Tabla2[[#This Row],[FECHA INICIO DE LABORES EN OBRA]])=MONTH(TODAY()-30),YEAR(Tabla2[[#This Row],[FECHA INICIO DE LABORES EN OBRA]])=YEAR(TODAY())),MONTH(TODAY()-30)&amp;"-"&amp;YEAR(TODAY()),"No Aplica")),"No Aplica")</f>
        <v>No Aplica</v>
      </c>
    </row>
    <row r="2272" spans="1:29" ht="15" customHeight="1" x14ac:dyDescent="0.25">
      <c r="A2272" s="2" t="s">
        <v>2463</v>
      </c>
      <c r="B2272" s="3" t="s">
        <v>8627</v>
      </c>
      <c r="C2272" s="3" t="s">
        <v>8627</v>
      </c>
      <c r="D2272" s="3">
        <v>44260726</v>
      </c>
      <c r="E2272" s="3" t="s">
        <v>11391</v>
      </c>
      <c r="F2272" s="36">
        <v>31898</v>
      </c>
      <c r="G2272" s="3">
        <v>3</v>
      </c>
      <c r="H2272" s="3" t="s">
        <v>2465</v>
      </c>
      <c r="I2272" s="3" t="s">
        <v>11392</v>
      </c>
      <c r="J2272" s="3" t="s">
        <v>11393</v>
      </c>
      <c r="K2272" s="3" t="s">
        <v>5080</v>
      </c>
      <c r="L2272" s="8" t="s">
        <v>9813</v>
      </c>
      <c r="M2272" s="5"/>
      <c r="N2272" s="13" t="s">
        <v>1043</v>
      </c>
      <c r="O2272" s="5">
        <v>44736</v>
      </c>
      <c r="P2272" s="8">
        <v>1</v>
      </c>
      <c r="Q2272" s="9">
        <v>1</v>
      </c>
      <c r="R2272" s="9" t="str">
        <f>IFERROR(VLOOKUP(Tabla2[[#This Row],[CONTRATISTA PRNCIPAL]],Hoja1!$L$5:$M$9,2,FALSE),"CJV")</f>
        <v>CJV</v>
      </c>
      <c r="S2272" s="9" t="str">
        <f>IF(Tabla2[[#This Row],[EMPRESA]]=Tabla2[[#This Row],[CONTRATISTA PRNCIPAL]],"Principal","Secundaria")</f>
        <v>Principal</v>
      </c>
      <c r="T2272" s="10">
        <f>IFERROR(1/COUNTIF(Tabla2[CONTRATISTA PRNCIPAL],Tabla2[[#This Row],[CONTRATISTA PRNCIPAL]]),0)</f>
        <v>0.1</v>
      </c>
      <c r="U2272" s="33">
        <f ca="1">IF(((TODAY()-Tabla2[[#This Row],[FECHA NACIMIENTO]])/365)&lt;18,"Corregir", IF(((TODAY()-Tabla2[[#This Row],[FECHA NACIMIENTO]])/365)&gt;80, "Corregir",ROUNDDOWN(((TODAY()-Tabla2[[#This Row],[FECHA NACIMIENTO]])/365),0)))</f>
        <v>36</v>
      </c>
      <c r="V227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272" s="34" t="str">
        <f ca="1">+IF(Tabla2[[#This Row],[Edad]]="Corregir","Corregir","Ok")</f>
        <v>Ok</v>
      </c>
      <c r="X2272" s="10" t="str">
        <f>+IFERROR(VLOOKUP(Tabla2[[#This Row],[DISTRITO SEGÚN DNI]],Hoja1!$A$2:$B$55,2,FALSE),"No")</f>
        <v>EL AGUSTINO</v>
      </c>
      <c r="Y2272" s="10" t="str">
        <f>IF(OR(LOWER(Tabla2[[#This Row],[GENERO]])="masculino", LOWER(Tabla2[[#This Row],[GENERO]])="femenino"),"OK","Corregir")</f>
        <v>OK</v>
      </c>
      <c r="Z2272" s="10" t="str">
        <f>+IF(Tabla2[[#This Row],[Nro. DNI / CE]]="","Corregir",IF(LEN(Tabla2[[#This Row],[Nro. DNI / CE]])&gt;=8,"OK","Corregir"))</f>
        <v>OK</v>
      </c>
      <c r="AA2272" s="10">
        <f>COUNTIF(Tabla2[APELLIDOS Y NOMBRES],Tabla2[[#This Row],[APELLIDOS Y NOMBRES]])</f>
        <v>1</v>
      </c>
      <c r="AB2272" t="str">
        <f ca="1">+IFERROR(IF(Tabla2[[#This Row],[FECHA CESE/BAJA]]="","No Aplica",IF(AND(MONTH(Tabla2[[#This Row],[FECHA CESE/BAJA]])=MONTH(TODAY()-30),YEAR(Tabla2[[#This Row],[FECHA CESE/BAJA]])=YEAR(TODAY())),MONTH(TODAY()-30)&amp;"-"&amp;YEAR(TODAY()),"Borrar")),"No aplica")</f>
        <v>No Aplica</v>
      </c>
      <c r="AC2272" t="str">
        <f ca="1">+IFERROR(IF(Tabla2[[#This Row],[FECHA INICIO DE LABORES EN OBRA]]="","No Aplica",IF(AND(MONTH(Tabla2[[#This Row],[FECHA INICIO DE LABORES EN OBRA]])=MONTH(TODAY()-30),YEAR(Tabla2[[#This Row],[FECHA INICIO DE LABORES EN OBRA]])=YEAR(TODAY())),MONTH(TODAY()-30)&amp;"-"&amp;YEAR(TODAY()),"No Aplica")),"No Aplica")</f>
        <v>No Aplica</v>
      </c>
    </row>
    <row r="2273" spans="1:29" ht="15" customHeight="1" x14ac:dyDescent="0.25">
      <c r="A2273" s="2" t="s">
        <v>2463</v>
      </c>
      <c r="B2273" s="3" t="s">
        <v>8627</v>
      </c>
      <c r="C2273" s="3" t="s">
        <v>8627</v>
      </c>
      <c r="D2273" s="3">
        <v>77531113</v>
      </c>
      <c r="E2273" s="3" t="s">
        <v>11394</v>
      </c>
      <c r="F2273" s="36">
        <v>36143</v>
      </c>
      <c r="G2273" s="3">
        <v>3</v>
      </c>
      <c r="H2273" s="3" t="s">
        <v>2476</v>
      </c>
      <c r="I2273" s="3" t="s">
        <v>11392</v>
      </c>
      <c r="J2273" s="3" t="s">
        <v>11395</v>
      </c>
      <c r="K2273" s="3" t="s">
        <v>1483</v>
      </c>
      <c r="L2273" s="8" t="s">
        <v>9813</v>
      </c>
      <c r="M2273" s="5"/>
      <c r="N2273" s="13" t="s">
        <v>1043</v>
      </c>
      <c r="O2273" s="5">
        <v>44747</v>
      </c>
      <c r="P2273" s="8">
        <v>1</v>
      </c>
      <c r="Q2273" s="9">
        <v>1</v>
      </c>
      <c r="R2273" s="9" t="str">
        <f>IFERROR(VLOOKUP(Tabla2[[#This Row],[CONTRATISTA PRNCIPAL]],Hoja1!$L$5:$M$9,2,FALSE),"CJV")</f>
        <v>CJV</v>
      </c>
      <c r="S2273" s="9" t="str">
        <f>IF(Tabla2[[#This Row],[EMPRESA]]=Tabla2[[#This Row],[CONTRATISTA PRNCIPAL]],"Principal","Secundaria")</f>
        <v>Principal</v>
      </c>
      <c r="T2273" s="10">
        <f>IFERROR(1/COUNTIF(Tabla2[CONTRATISTA PRNCIPAL],Tabla2[[#This Row],[CONTRATISTA PRNCIPAL]]),0)</f>
        <v>0.1</v>
      </c>
      <c r="U2273" s="33">
        <f ca="1">IF(((TODAY()-Tabla2[[#This Row],[FECHA NACIMIENTO]])/365)&lt;18,"Corregir", IF(((TODAY()-Tabla2[[#This Row],[FECHA NACIMIENTO]])/365)&gt;80, "Corregir",ROUNDDOWN(((TODAY()-Tabla2[[#This Row],[FECHA NACIMIENTO]])/365),0)))</f>
        <v>24</v>
      </c>
      <c r="V227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273" s="34" t="str">
        <f ca="1">+IF(Tabla2[[#This Row],[Edad]]="Corregir","Corregir","Ok")</f>
        <v>Ok</v>
      </c>
      <c r="X2273" s="10" t="str">
        <f>+IFERROR(VLOOKUP(Tabla2[[#This Row],[DISTRITO SEGÚN DNI]],Hoja1!$A$2:$B$55,2,FALSE),"No")</f>
        <v>No</v>
      </c>
      <c r="Y2273" s="10" t="str">
        <f>IF(OR(LOWER(Tabla2[[#This Row],[GENERO]])="masculino", LOWER(Tabla2[[#This Row],[GENERO]])="femenino"),"OK","Corregir")</f>
        <v>OK</v>
      </c>
      <c r="Z2273" s="10" t="str">
        <f>+IF(Tabla2[[#This Row],[Nro. DNI / CE]]="","Corregir",IF(LEN(Tabla2[[#This Row],[Nro. DNI / CE]])&gt;=8,"OK","Corregir"))</f>
        <v>OK</v>
      </c>
      <c r="AA2273" s="10">
        <f>COUNTIF(Tabla2[APELLIDOS Y NOMBRES],Tabla2[[#This Row],[APELLIDOS Y NOMBRES]])</f>
        <v>1</v>
      </c>
      <c r="AB2273" t="str">
        <f ca="1">+IFERROR(IF(Tabla2[[#This Row],[FECHA CESE/BAJA]]="","No Aplica",IF(AND(MONTH(Tabla2[[#This Row],[FECHA CESE/BAJA]])=MONTH(TODAY()-30),YEAR(Tabla2[[#This Row],[FECHA CESE/BAJA]])=YEAR(TODAY())),MONTH(TODAY()-30)&amp;"-"&amp;YEAR(TODAY()),"Borrar")),"No aplica")</f>
        <v>No Aplica</v>
      </c>
      <c r="AC2273" t="str">
        <f ca="1">+IFERROR(IF(Tabla2[[#This Row],[FECHA INICIO DE LABORES EN OBRA]]="","No Aplica",IF(AND(MONTH(Tabla2[[#This Row],[FECHA INICIO DE LABORES EN OBRA]])=MONTH(TODAY()-30),YEAR(Tabla2[[#This Row],[FECHA INICIO DE LABORES EN OBRA]])=YEAR(TODAY())),MONTH(TODAY()-30)&amp;"-"&amp;YEAR(TODAY()),"No Aplica")),"No Aplica")</f>
        <v>No Aplica</v>
      </c>
    </row>
    <row r="2274" spans="1:29" ht="15" customHeight="1" x14ac:dyDescent="0.25">
      <c r="A2274" s="2" t="s">
        <v>5025</v>
      </c>
      <c r="B2274" s="3" t="s">
        <v>5026</v>
      </c>
      <c r="C2274" s="3" t="s">
        <v>19</v>
      </c>
      <c r="D2274" s="3" t="s">
        <v>5027</v>
      </c>
      <c r="E2274" s="3" t="s">
        <v>5028</v>
      </c>
      <c r="F2274" s="36">
        <v>25600</v>
      </c>
      <c r="G2274" s="3">
        <v>1</v>
      </c>
      <c r="H2274" s="3" t="s">
        <v>5029</v>
      </c>
      <c r="I2274" s="3" t="s">
        <v>5030</v>
      </c>
      <c r="J2274" s="3" t="s">
        <v>5031</v>
      </c>
      <c r="K2274" s="3" t="s">
        <v>2450</v>
      </c>
      <c r="L2274" s="8" t="s">
        <v>9813</v>
      </c>
      <c r="M2274" s="5"/>
      <c r="N2274" s="13" t="s">
        <v>1489</v>
      </c>
      <c r="O2274" s="5">
        <v>43307</v>
      </c>
      <c r="P2274" s="8">
        <v>1</v>
      </c>
      <c r="Q2274" s="9">
        <v>1</v>
      </c>
      <c r="R2274" s="9" t="str">
        <f>IFERROR(VLOOKUP(Tabla2[[#This Row],[CONTRATISTA PRNCIPAL]],Hoja1!$L$5:$M$9,2,FALSE),"CJV")</f>
        <v>CJV</v>
      </c>
      <c r="S2274" s="9" t="str">
        <f>IF(Tabla2[[#This Row],[EMPRESA]]=Tabla2[[#This Row],[CONTRATISTA PRNCIPAL]],"Principal","Secundaria")</f>
        <v>Secundaria</v>
      </c>
      <c r="T2274" s="10">
        <f>IFERROR(1/COUNTIF(Tabla2[CONTRATISTA PRNCIPAL],Tabla2[[#This Row],[CONTRATISTA PRNCIPAL]]),0)</f>
        <v>6.6666666666666671E-3</v>
      </c>
      <c r="U2274" s="33">
        <f ca="1">IF(((TODAY()-Tabla2[[#This Row],[FECHA NACIMIENTO]])/365)&lt;18,"Corregir", IF(((TODAY()-Tabla2[[#This Row],[FECHA NACIMIENTO]])/365)&gt;80, "Corregir",ROUNDDOWN(((TODAY()-Tabla2[[#This Row],[FECHA NACIMIENTO]])/365),0)))</f>
        <v>53</v>
      </c>
      <c r="V227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274" s="34" t="str">
        <f ca="1">+IF(Tabla2[[#This Row],[Edad]]="Corregir","Corregir","Ok")</f>
        <v>Ok</v>
      </c>
      <c r="X2274" s="10" t="str">
        <f>+IFERROR(VLOOKUP(Tabla2[[#This Row],[DISTRITO SEGÚN DNI]],Hoja1!$A$2:$B$55,2,FALSE),"No")</f>
        <v>No</v>
      </c>
      <c r="Y2274" s="10" t="str">
        <f>IF(OR(LOWER(Tabla2[[#This Row],[GENERO]])="masculino", LOWER(Tabla2[[#This Row],[GENERO]])="femenino"),"OK","Corregir")</f>
        <v>OK</v>
      </c>
      <c r="Z2274" s="10" t="str">
        <f>+IF(Tabla2[[#This Row],[Nro. DNI / CE]]="","Corregir",IF(LEN(Tabla2[[#This Row],[Nro. DNI / CE]])&gt;=8,"OK","Corregir"))</f>
        <v>OK</v>
      </c>
      <c r="AA2274" s="10">
        <f>COUNTIF(Tabla2[APELLIDOS Y NOMBRES],Tabla2[[#This Row],[APELLIDOS Y NOMBRES]])</f>
        <v>1</v>
      </c>
      <c r="AB2274" t="str">
        <f ca="1">+IFERROR(IF(Tabla2[[#This Row],[FECHA CESE/BAJA]]="","No Aplica",IF(AND(MONTH(Tabla2[[#This Row],[FECHA CESE/BAJA]])=MONTH(TODAY()-30),YEAR(Tabla2[[#This Row],[FECHA CESE/BAJA]])=YEAR(TODAY())),MONTH(TODAY()-30)&amp;"-"&amp;YEAR(TODAY()),"Borrar")),"No aplica")</f>
        <v>No Aplica</v>
      </c>
      <c r="AC2274" t="str">
        <f ca="1">+IFERROR(IF(Tabla2[[#This Row],[FECHA INICIO DE LABORES EN OBRA]]="","No Aplica",IF(AND(MONTH(Tabla2[[#This Row],[FECHA INICIO DE LABORES EN OBRA]])=MONTH(TODAY()-30),YEAR(Tabla2[[#This Row],[FECHA INICIO DE LABORES EN OBRA]])=YEAR(TODAY())),MONTH(TODAY()-30)&amp;"-"&amp;YEAR(TODAY()),"No Aplica")),"No Aplica")</f>
        <v>No Aplica</v>
      </c>
    </row>
    <row r="2275" spans="1:29" ht="15" customHeight="1" x14ac:dyDescent="0.25">
      <c r="A2275" s="2" t="s">
        <v>5025</v>
      </c>
      <c r="B2275" s="3" t="s">
        <v>5026</v>
      </c>
      <c r="C2275" s="3" t="s">
        <v>19</v>
      </c>
      <c r="D2275" s="3" t="s">
        <v>317</v>
      </c>
      <c r="E2275" s="3" t="s">
        <v>318</v>
      </c>
      <c r="F2275" s="36">
        <v>32047</v>
      </c>
      <c r="G2275" s="3">
        <v>1</v>
      </c>
      <c r="H2275" s="3" t="s">
        <v>5032</v>
      </c>
      <c r="I2275" s="3" t="s">
        <v>5030</v>
      </c>
      <c r="J2275" s="3" t="s">
        <v>5033</v>
      </c>
      <c r="K2275" s="3" t="s">
        <v>2078</v>
      </c>
      <c r="L2275" s="8" t="s">
        <v>9813</v>
      </c>
      <c r="M2275" s="5"/>
      <c r="N2275" s="13" t="s">
        <v>1489</v>
      </c>
      <c r="O2275" s="5">
        <v>43578</v>
      </c>
      <c r="P2275" s="8">
        <v>1</v>
      </c>
      <c r="Q2275" s="9">
        <v>1</v>
      </c>
      <c r="R2275" s="9" t="str">
        <f>IFERROR(VLOOKUP(Tabla2[[#This Row],[CONTRATISTA PRNCIPAL]],Hoja1!$L$5:$M$9,2,FALSE),"CJV")</f>
        <v>CJV</v>
      </c>
      <c r="S2275" s="9" t="str">
        <f>IF(Tabla2[[#This Row],[EMPRESA]]=Tabla2[[#This Row],[CONTRATISTA PRNCIPAL]],"Principal","Secundaria")</f>
        <v>Secundaria</v>
      </c>
      <c r="T2275" s="10">
        <f>IFERROR(1/COUNTIF(Tabla2[CONTRATISTA PRNCIPAL],Tabla2[[#This Row],[CONTRATISTA PRNCIPAL]]),0)</f>
        <v>6.6666666666666671E-3</v>
      </c>
      <c r="U2275" s="33">
        <f ca="1">IF(((TODAY()-Tabla2[[#This Row],[FECHA NACIMIENTO]])/365)&lt;18,"Corregir", IF(((TODAY()-Tabla2[[#This Row],[FECHA NACIMIENTO]])/365)&gt;80, "Corregir",ROUNDDOWN(((TODAY()-Tabla2[[#This Row],[FECHA NACIMIENTO]])/365),0)))</f>
        <v>35</v>
      </c>
      <c r="V227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275" s="34" t="str">
        <f ca="1">+IF(Tabla2[[#This Row],[Edad]]="Corregir","Corregir","Ok")</f>
        <v>Ok</v>
      </c>
      <c r="X2275" s="10" t="str">
        <f>+IFERROR(VLOOKUP(Tabla2[[#This Row],[DISTRITO SEGÚN DNI]],Hoja1!$A$2:$B$55,2,FALSE),"No")</f>
        <v>ATE</v>
      </c>
      <c r="Y2275" s="10" t="str">
        <f>IF(OR(LOWER(Tabla2[[#This Row],[GENERO]])="masculino", LOWER(Tabla2[[#This Row],[GENERO]])="femenino"),"OK","Corregir")</f>
        <v>OK</v>
      </c>
      <c r="Z2275" s="10" t="str">
        <f>+IF(Tabla2[[#This Row],[Nro. DNI / CE]]="","Corregir",IF(LEN(Tabla2[[#This Row],[Nro. DNI / CE]])&gt;=8,"OK","Corregir"))</f>
        <v>OK</v>
      </c>
      <c r="AA2275" s="10">
        <f>COUNTIF(Tabla2[APELLIDOS Y NOMBRES],Tabla2[[#This Row],[APELLIDOS Y NOMBRES]])</f>
        <v>1</v>
      </c>
      <c r="AB2275" t="str">
        <f ca="1">+IFERROR(IF(Tabla2[[#This Row],[FECHA CESE/BAJA]]="","No Aplica",IF(AND(MONTH(Tabla2[[#This Row],[FECHA CESE/BAJA]])=MONTH(TODAY()-30),YEAR(Tabla2[[#This Row],[FECHA CESE/BAJA]])=YEAR(TODAY())),MONTH(TODAY()-30)&amp;"-"&amp;YEAR(TODAY()),"Borrar")),"No aplica")</f>
        <v>No Aplica</v>
      </c>
      <c r="AC2275" t="str">
        <f ca="1">+IFERROR(IF(Tabla2[[#This Row],[FECHA INICIO DE LABORES EN OBRA]]="","No Aplica",IF(AND(MONTH(Tabla2[[#This Row],[FECHA INICIO DE LABORES EN OBRA]])=MONTH(TODAY()-30),YEAR(Tabla2[[#This Row],[FECHA INICIO DE LABORES EN OBRA]])=YEAR(TODAY())),MONTH(TODAY()-30)&amp;"-"&amp;YEAR(TODAY()),"No Aplica")),"No Aplica")</f>
        <v>No Aplica</v>
      </c>
    </row>
    <row r="2276" spans="1:29" ht="15" customHeight="1" x14ac:dyDescent="0.25">
      <c r="A2276" s="2" t="s">
        <v>8965</v>
      </c>
      <c r="B2276" s="3" t="s">
        <v>8966</v>
      </c>
      <c r="C2276" s="3" t="s">
        <v>19</v>
      </c>
      <c r="D2276" s="3" t="s">
        <v>11396</v>
      </c>
      <c r="E2276" s="3" t="s">
        <v>11397</v>
      </c>
      <c r="F2276" s="36">
        <v>31054</v>
      </c>
      <c r="G2276" s="3">
        <v>2</v>
      </c>
      <c r="H2276" s="3" t="s">
        <v>3817</v>
      </c>
      <c r="I2276" s="3" t="s">
        <v>5023</v>
      </c>
      <c r="J2276" s="3" t="s">
        <v>11398</v>
      </c>
      <c r="K2276" s="3" t="s">
        <v>1240</v>
      </c>
      <c r="L2276" s="8" t="s">
        <v>9813</v>
      </c>
      <c r="M2276" s="5"/>
      <c r="N2276" s="13" t="s">
        <v>1489</v>
      </c>
      <c r="O2276" s="5">
        <v>45166</v>
      </c>
      <c r="P2276" s="8">
        <v>1</v>
      </c>
      <c r="Q2276" s="9">
        <v>4</v>
      </c>
      <c r="R2276" s="9" t="str">
        <f>IFERROR(VLOOKUP(Tabla2[[#This Row],[CONTRATISTA PRNCIPAL]],Hoja1!$L$5:$M$9,2,FALSE),"CJV")</f>
        <v>CJV</v>
      </c>
      <c r="S2276" s="9" t="str">
        <f>IF(Tabla2[[#This Row],[EMPRESA]]=Tabla2[[#This Row],[CONTRATISTA PRNCIPAL]],"Principal","Secundaria")</f>
        <v>Secundaria</v>
      </c>
      <c r="T2276" s="10">
        <f>IFERROR(1/COUNTIF(Tabla2[CONTRATISTA PRNCIPAL],Tabla2[[#This Row],[CONTRATISTA PRNCIPAL]]),0)</f>
        <v>6.6666666666666671E-3</v>
      </c>
      <c r="U2276" s="33">
        <f ca="1">IF(((TODAY()-Tabla2[[#This Row],[FECHA NACIMIENTO]])/365)&lt;18,"Corregir", IF(((TODAY()-Tabla2[[#This Row],[FECHA NACIMIENTO]])/365)&gt;80, "Corregir",ROUNDDOWN(((TODAY()-Tabla2[[#This Row],[FECHA NACIMIENTO]])/365),0)))</f>
        <v>38</v>
      </c>
      <c r="V227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276" s="34" t="str">
        <f ca="1">+IF(Tabla2[[#This Row],[Edad]]="Corregir","Corregir","Ok")</f>
        <v>Ok</v>
      </c>
      <c r="X2276" s="10" t="str">
        <f>+IFERROR(VLOOKUP(Tabla2[[#This Row],[DISTRITO SEGÚN DNI]],Hoja1!$A$2:$B$55,2,FALSE),"No")</f>
        <v>No</v>
      </c>
      <c r="Y2276" s="10" t="str">
        <f>IF(OR(LOWER(Tabla2[[#This Row],[GENERO]])="masculino", LOWER(Tabla2[[#This Row],[GENERO]])="femenino"),"OK","Corregir")</f>
        <v>OK</v>
      </c>
      <c r="Z2276" s="10" t="str">
        <f>+IF(Tabla2[[#This Row],[Nro. DNI / CE]]="","Corregir",IF(LEN(Tabla2[[#This Row],[Nro. DNI / CE]])&gt;=8,"OK","Corregir"))</f>
        <v>OK</v>
      </c>
      <c r="AA2276" s="10">
        <f>COUNTIF(Tabla2[APELLIDOS Y NOMBRES],Tabla2[[#This Row],[APELLIDOS Y NOMBRES]])</f>
        <v>1</v>
      </c>
      <c r="AB2276" t="str">
        <f ca="1">+IFERROR(IF(Tabla2[[#This Row],[FECHA CESE/BAJA]]="","No Aplica",IF(AND(MONTH(Tabla2[[#This Row],[FECHA CESE/BAJA]])=MONTH(TODAY()-30),YEAR(Tabla2[[#This Row],[FECHA CESE/BAJA]])=YEAR(TODAY())),MONTH(TODAY()-30)&amp;"-"&amp;YEAR(TODAY()),"Borrar")),"No aplica")</f>
        <v>No Aplica</v>
      </c>
      <c r="AC2276" t="str">
        <f ca="1">+IFERROR(IF(Tabla2[[#This Row],[FECHA INICIO DE LABORES EN OBRA]]="","No Aplica",IF(AND(MONTH(Tabla2[[#This Row],[FECHA INICIO DE LABORES EN OBRA]])=MONTH(TODAY()-30),YEAR(Tabla2[[#This Row],[FECHA INICIO DE LABORES EN OBRA]])=YEAR(TODAY())),MONTH(TODAY()-30)&amp;"-"&amp;YEAR(TODAY()),"No Aplica")),"No Aplica")</f>
        <v>8-2023</v>
      </c>
    </row>
    <row r="2277" spans="1:29" ht="15" customHeight="1" x14ac:dyDescent="0.25">
      <c r="A2277" s="2" t="s">
        <v>8965</v>
      </c>
      <c r="B2277" s="3" t="s">
        <v>8966</v>
      </c>
      <c r="C2277" s="3" t="s">
        <v>19</v>
      </c>
      <c r="D2277" s="3" t="s">
        <v>11399</v>
      </c>
      <c r="E2277" s="3" t="s">
        <v>11400</v>
      </c>
      <c r="F2277" s="36">
        <v>29454</v>
      </c>
      <c r="G2277" s="3">
        <v>2</v>
      </c>
      <c r="H2277" s="3" t="s">
        <v>1453</v>
      </c>
      <c r="I2277" s="3" t="s">
        <v>3622</v>
      </c>
      <c r="J2277" s="3" t="s">
        <v>11401</v>
      </c>
      <c r="K2277" s="3" t="s">
        <v>93</v>
      </c>
      <c r="L2277" s="8" t="s">
        <v>9813</v>
      </c>
      <c r="M2277" s="5"/>
      <c r="N2277" s="13" t="s">
        <v>1489</v>
      </c>
      <c r="O2277" s="5">
        <v>45152</v>
      </c>
      <c r="P2277" s="8">
        <v>1</v>
      </c>
      <c r="Q2277" s="9">
        <v>4</v>
      </c>
      <c r="R2277" s="9" t="str">
        <f>IFERROR(VLOOKUP(Tabla2[[#This Row],[CONTRATISTA PRNCIPAL]],Hoja1!$L$5:$M$9,2,FALSE),"CJV")</f>
        <v>CJV</v>
      </c>
      <c r="S2277" s="9" t="str">
        <f>IF(Tabla2[[#This Row],[EMPRESA]]=Tabla2[[#This Row],[CONTRATISTA PRNCIPAL]],"Principal","Secundaria")</f>
        <v>Secundaria</v>
      </c>
      <c r="T2277" s="10">
        <f>IFERROR(1/COUNTIF(Tabla2[CONTRATISTA PRNCIPAL],Tabla2[[#This Row],[CONTRATISTA PRNCIPAL]]),0)</f>
        <v>6.6666666666666671E-3</v>
      </c>
      <c r="U2277" s="33">
        <f ca="1">IF(((TODAY()-Tabla2[[#This Row],[FECHA NACIMIENTO]])/365)&lt;18,"Corregir", IF(((TODAY()-Tabla2[[#This Row],[FECHA NACIMIENTO]])/365)&gt;80, "Corregir",ROUNDDOWN(((TODAY()-Tabla2[[#This Row],[FECHA NACIMIENTO]])/365),0)))</f>
        <v>43</v>
      </c>
      <c r="V227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277" s="34" t="str">
        <f ca="1">+IF(Tabla2[[#This Row],[Edad]]="Corregir","Corregir","Ok")</f>
        <v>Ok</v>
      </c>
      <c r="X2277" s="10" t="str">
        <f>+IFERROR(VLOOKUP(Tabla2[[#This Row],[DISTRITO SEGÚN DNI]],Hoja1!$A$2:$B$55,2,FALSE),"No")</f>
        <v>ATE</v>
      </c>
      <c r="Y2277" s="10" t="str">
        <f>IF(OR(LOWER(Tabla2[[#This Row],[GENERO]])="masculino", LOWER(Tabla2[[#This Row],[GENERO]])="femenino"),"OK","Corregir")</f>
        <v>OK</v>
      </c>
      <c r="Z2277" s="10" t="str">
        <f>+IF(Tabla2[[#This Row],[Nro. DNI / CE]]="","Corregir",IF(LEN(Tabla2[[#This Row],[Nro. DNI / CE]])&gt;=8,"OK","Corregir"))</f>
        <v>OK</v>
      </c>
      <c r="AA2277" s="10">
        <f>COUNTIF(Tabla2[APELLIDOS Y NOMBRES],Tabla2[[#This Row],[APELLIDOS Y NOMBRES]])</f>
        <v>1</v>
      </c>
      <c r="AB2277" t="str">
        <f ca="1">+IFERROR(IF(Tabla2[[#This Row],[FECHA CESE/BAJA]]="","No Aplica",IF(AND(MONTH(Tabla2[[#This Row],[FECHA CESE/BAJA]])=MONTH(TODAY()-30),YEAR(Tabla2[[#This Row],[FECHA CESE/BAJA]])=YEAR(TODAY())),MONTH(TODAY()-30)&amp;"-"&amp;YEAR(TODAY()),"Borrar")),"No aplica")</f>
        <v>No Aplica</v>
      </c>
      <c r="AC2277" t="str">
        <f ca="1">+IFERROR(IF(Tabla2[[#This Row],[FECHA INICIO DE LABORES EN OBRA]]="","No Aplica",IF(AND(MONTH(Tabla2[[#This Row],[FECHA INICIO DE LABORES EN OBRA]])=MONTH(TODAY()-30),YEAR(Tabla2[[#This Row],[FECHA INICIO DE LABORES EN OBRA]])=YEAR(TODAY())),MONTH(TODAY()-30)&amp;"-"&amp;YEAR(TODAY()),"No Aplica")),"No Aplica")</f>
        <v>8-2023</v>
      </c>
    </row>
    <row r="2278" spans="1:29" ht="15" customHeight="1" x14ac:dyDescent="0.25">
      <c r="A2278" s="2" t="s">
        <v>8965</v>
      </c>
      <c r="B2278" s="3" t="s">
        <v>8966</v>
      </c>
      <c r="C2278" s="3" t="s">
        <v>19</v>
      </c>
      <c r="D2278" s="3" t="s">
        <v>6191</v>
      </c>
      <c r="E2278" s="3" t="s">
        <v>8967</v>
      </c>
      <c r="F2278" s="36">
        <v>35301</v>
      </c>
      <c r="G2278" s="3">
        <v>2</v>
      </c>
      <c r="H2278" s="3" t="s">
        <v>5098</v>
      </c>
      <c r="I2278" s="3" t="s">
        <v>5023</v>
      </c>
      <c r="J2278" s="3" t="s">
        <v>8968</v>
      </c>
      <c r="K2278" s="3" t="s">
        <v>1219</v>
      </c>
      <c r="L2278" s="8" t="s">
        <v>9813</v>
      </c>
      <c r="M2278" s="5"/>
      <c r="N2278" s="13" t="s">
        <v>1489</v>
      </c>
      <c r="O2278" s="5">
        <v>45141</v>
      </c>
      <c r="P2278" s="8">
        <v>1</v>
      </c>
      <c r="Q2278" s="9">
        <v>4</v>
      </c>
      <c r="R2278" s="9" t="str">
        <f>IFERROR(VLOOKUP(Tabla2[[#This Row],[CONTRATISTA PRNCIPAL]],Hoja1!$L$5:$M$9,2,FALSE),"CJV")</f>
        <v>CJV</v>
      </c>
      <c r="S2278" s="9" t="str">
        <f>IF(Tabla2[[#This Row],[EMPRESA]]=Tabla2[[#This Row],[CONTRATISTA PRNCIPAL]],"Principal","Secundaria")</f>
        <v>Secundaria</v>
      </c>
      <c r="T2278" s="10">
        <f>IFERROR(1/COUNTIF(Tabla2[CONTRATISTA PRNCIPAL],Tabla2[[#This Row],[CONTRATISTA PRNCIPAL]]),0)</f>
        <v>6.6666666666666671E-3</v>
      </c>
      <c r="U2278" s="33">
        <f ca="1">IF(((TODAY()-Tabla2[[#This Row],[FECHA NACIMIENTO]])/365)&lt;18,"Corregir", IF(((TODAY()-Tabla2[[#This Row],[FECHA NACIMIENTO]])/365)&gt;80, "Corregir",ROUNDDOWN(((TODAY()-Tabla2[[#This Row],[FECHA NACIMIENTO]])/365),0)))</f>
        <v>27</v>
      </c>
      <c r="V227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278" s="34" t="str">
        <f ca="1">+IF(Tabla2[[#This Row],[Edad]]="Corregir","Corregir","Ok")</f>
        <v>Ok</v>
      </c>
      <c r="X2278" s="10" t="str">
        <f>+IFERROR(VLOOKUP(Tabla2[[#This Row],[DISTRITO SEGÚN DNI]],Hoja1!$A$2:$B$55,2,FALSE),"No")</f>
        <v>No</v>
      </c>
      <c r="Y2278" s="10" t="str">
        <f>IF(OR(LOWER(Tabla2[[#This Row],[GENERO]])="masculino", LOWER(Tabla2[[#This Row],[GENERO]])="femenino"),"OK","Corregir")</f>
        <v>OK</v>
      </c>
      <c r="Z2278" s="10" t="str">
        <f>+IF(Tabla2[[#This Row],[Nro. DNI / CE]]="","Corregir",IF(LEN(Tabla2[[#This Row],[Nro. DNI / CE]])&gt;=8,"OK","Corregir"))</f>
        <v>OK</v>
      </c>
      <c r="AA2278" s="10">
        <f>COUNTIF(Tabla2[APELLIDOS Y NOMBRES],Tabla2[[#This Row],[APELLIDOS Y NOMBRES]])</f>
        <v>1</v>
      </c>
      <c r="AB2278" t="str">
        <f ca="1">+IFERROR(IF(Tabla2[[#This Row],[FECHA CESE/BAJA]]="","No Aplica",IF(AND(MONTH(Tabla2[[#This Row],[FECHA CESE/BAJA]])=MONTH(TODAY()-30),YEAR(Tabla2[[#This Row],[FECHA CESE/BAJA]])=YEAR(TODAY())),MONTH(TODAY()-30)&amp;"-"&amp;YEAR(TODAY()),"Borrar")),"No aplica")</f>
        <v>No Aplica</v>
      </c>
      <c r="AC2278" t="str">
        <f ca="1">+IFERROR(IF(Tabla2[[#This Row],[FECHA INICIO DE LABORES EN OBRA]]="","No Aplica",IF(AND(MONTH(Tabla2[[#This Row],[FECHA INICIO DE LABORES EN OBRA]])=MONTH(TODAY()-30),YEAR(Tabla2[[#This Row],[FECHA INICIO DE LABORES EN OBRA]])=YEAR(TODAY())),MONTH(TODAY()-30)&amp;"-"&amp;YEAR(TODAY()),"No Aplica")),"No Aplica")</f>
        <v>8-2023</v>
      </c>
    </row>
    <row r="2279" spans="1:29" ht="15" customHeight="1" x14ac:dyDescent="0.25">
      <c r="A2279" s="2" t="s">
        <v>5038</v>
      </c>
      <c r="B2279" s="3" t="s">
        <v>5039</v>
      </c>
      <c r="C2279" s="3" t="s">
        <v>19</v>
      </c>
      <c r="D2279" s="3" t="s">
        <v>5040</v>
      </c>
      <c r="E2279" s="3" t="s">
        <v>5041</v>
      </c>
      <c r="F2279" s="36">
        <v>31658</v>
      </c>
      <c r="G2279" s="3">
        <v>1</v>
      </c>
      <c r="H2279" s="3" t="s">
        <v>2930</v>
      </c>
      <c r="I2279" s="3" t="s">
        <v>5042</v>
      </c>
      <c r="J2279" s="3" t="s">
        <v>5043</v>
      </c>
      <c r="K2279" s="3" t="s">
        <v>1063</v>
      </c>
      <c r="L2279" s="8" t="s">
        <v>9813</v>
      </c>
      <c r="M2279" s="5"/>
      <c r="N2279" s="13" t="s">
        <v>1489</v>
      </c>
      <c r="O2279" s="5">
        <v>45056</v>
      </c>
      <c r="P2279" s="8">
        <v>1</v>
      </c>
      <c r="Q2279" s="9">
        <v>1</v>
      </c>
      <c r="R2279" s="9" t="str">
        <f>IFERROR(VLOOKUP(Tabla2[[#This Row],[CONTRATISTA PRNCIPAL]],Hoja1!$L$5:$M$9,2,FALSE),"CJV")</f>
        <v>CJV</v>
      </c>
      <c r="S2279" s="9" t="str">
        <f>IF(Tabla2[[#This Row],[EMPRESA]]=Tabla2[[#This Row],[CONTRATISTA PRNCIPAL]],"Principal","Secundaria")</f>
        <v>Secundaria</v>
      </c>
      <c r="T2279" s="10">
        <f>IFERROR(1/COUNTIF(Tabla2[CONTRATISTA PRNCIPAL],Tabla2[[#This Row],[CONTRATISTA PRNCIPAL]]),0)</f>
        <v>6.6666666666666671E-3</v>
      </c>
      <c r="U2279" s="33">
        <f ca="1">IF(((TODAY()-Tabla2[[#This Row],[FECHA NACIMIENTO]])/365)&lt;18,"Corregir", IF(((TODAY()-Tabla2[[#This Row],[FECHA NACIMIENTO]])/365)&gt;80, "Corregir",ROUNDDOWN(((TODAY()-Tabla2[[#This Row],[FECHA NACIMIENTO]])/365),0)))</f>
        <v>37</v>
      </c>
      <c r="V227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279" s="34" t="str">
        <f ca="1">+IF(Tabla2[[#This Row],[Edad]]="Corregir","Corregir","Ok")</f>
        <v>Ok</v>
      </c>
      <c r="X2279" s="10" t="str">
        <f>+IFERROR(VLOOKUP(Tabla2[[#This Row],[DISTRITO SEGÚN DNI]],Hoja1!$A$2:$B$55,2,FALSE),"No")</f>
        <v>No</v>
      </c>
      <c r="Y2279" s="10" t="str">
        <f>IF(OR(LOWER(Tabla2[[#This Row],[GENERO]])="masculino", LOWER(Tabla2[[#This Row],[GENERO]])="femenino"),"OK","Corregir")</f>
        <v>OK</v>
      </c>
      <c r="Z2279" s="10" t="str">
        <f>+IF(Tabla2[[#This Row],[Nro. DNI / CE]]="","Corregir",IF(LEN(Tabla2[[#This Row],[Nro. DNI / CE]])&gt;=8,"OK","Corregir"))</f>
        <v>OK</v>
      </c>
      <c r="AA2279" s="10">
        <f>COUNTIF(Tabla2[APELLIDOS Y NOMBRES],Tabla2[[#This Row],[APELLIDOS Y NOMBRES]])</f>
        <v>1</v>
      </c>
      <c r="AB2279" t="str">
        <f ca="1">+IFERROR(IF(Tabla2[[#This Row],[FECHA CESE/BAJA]]="","No Aplica",IF(AND(MONTH(Tabla2[[#This Row],[FECHA CESE/BAJA]])=MONTH(TODAY()-30),YEAR(Tabla2[[#This Row],[FECHA CESE/BAJA]])=YEAR(TODAY())),MONTH(TODAY()-30)&amp;"-"&amp;YEAR(TODAY()),"Borrar")),"No aplica")</f>
        <v>No Aplica</v>
      </c>
      <c r="AC2279" t="str">
        <f ca="1">+IFERROR(IF(Tabla2[[#This Row],[FECHA INICIO DE LABORES EN OBRA]]="","No Aplica",IF(AND(MONTH(Tabla2[[#This Row],[FECHA INICIO DE LABORES EN OBRA]])=MONTH(TODAY()-30),YEAR(Tabla2[[#This Row],[FECHA INICIO DE LABORES EN OBRA]])=YEAR(TODAY())),MONTH(TODAY()-30)&amp;"-"&amp;YEAR(TODAY()),"No Aplica")),"No Aplica")</f>
        <v>No Aplica</v>
      </c>
    </row>
    <row r="2280" spans="1:29" ht="15" customHeight="1" x14ac:dyDescent="0.25">
      <c r="A2280" s="2" t="s">
        <v>5044</v>
      </c>
      <c r="B2280" s="3" t="s">
        <v>5045</v>
      </c>
      <c r="C2280" s="3" t="s">
        <v>19</v>
      </c>
      <c r="D2280" s="3" t="s">
        <v>5046</v>
      </c>
      <c r="E2280" s="3" t="s">
        <v>5047</v>
      </c>
      <c r="F2280" s="36">
        <v>31643</v>
      </c>
      <c r="G2280" s="3">
        <v>1</v>
      </c>
      <c r="H2280" s="3" t="s">
        <v>5048</v>
      </c>
      <c r="I2280" s="3" t="s">
        <v>5030</v>
      </c>
      <c r="J2280" s="3" t="s">
        <v>5049</v>
      </c>
      <c r="K2280" s="3" t="s">
        <v>5050</v>
      </c>
      <c r="L2280" s="8" t="s">
        <v>9813</v>
      </c>
      <c r="M2280" s="5"/>
      <c r="N2280" s="13" t="s">
        <v>1489</v>
      </c>
      <c r="O2280" s="5">
        <v>44335</v>
      </c>
      <c r="P2280" s="8">
        <v>1</v>
      </c>
      <c r="Q2280" s="9">
        <v>1</v>
      </c>
      <c r="R2280" s="9" t="str">
        <f>IFERROR(VLOOKUP(Tabla2[[#This Row],[CONTRATISTA PRNCIPAL]],Hoja1!$L$5:$M$9,2,FALSE),"CJV")</f>
        <v>CJV</v>
      </c>
      <c r="S2280" s="9" t="str">
        <f>IF(Tabla2[[#This Row],[EMPRESA]]=Tabla2[[#This Row],[CONTRATISTA PRNCIPAL]],"Principal","Secundaria")</f>
        <v>Secundaria</v>
      </c>
      <c r="T2280" s="10">
        <f>IFERROR(1/COUNTIF(Tabla2[CONTRATISTA PRNCIPAL],Tabla2[[#This Row],[CONTRATISTA PRNCIPAL]]),0)</f>
        <v>6.6666666666666671E-3</v>
      </c>
      <c r="U2280" s="33">
        <f ca="1">IF(((TODAY()-Tabla2[[#This Row],[FECHA NACIMIENTO]])/365)&lt;18,"Corregir", IF(((TODAY()-Tabla2[[#This Row],[FECHA NACIMIENTO]])/365)&gt;80, "Corregir",ROUNDDOWN(((TODAY()-Tabla2[[#This Row],[FECHA NACIMIENTO]])/365),0)))</f>
        <v>37</v>
      </c>
      <c r="V228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280" s="34" t="str">
        <f ca="1">+IF(Tabla2[[#This Row],[Edad]]="Corregir","Corregir","Ok")</f>
        <v>Ok</v>
      </c>
      <c r="X2280" s="10" t="str">
        <f>+IFERROR(VLOOKUP(Tabla2[[#This Row],[DISTRITO SEGÚN DNI]],Hoja1!$A$2:$B$55,2,FALSE),"No")</f>
        <v>No</v>
      </c>
      <c r="Y2280" s="10" t="str">
        <f>IF(OR(LOWER(Tabla2[[#This Row],[GENERO]])="masculino", LOWER(Tabla2[[#This Row],[GENERO]])="femenino"),"OK","Corregir")</f>
        <v>OK</v>
      </c>
      <c r="Z2280" s="10" t="str">
        <f>+IF(Tabla2[[#This Row],[Nro. DNI / CE]]="","Corregir",IF(LEN(Tabla2[[#This Row],[Nro. DNI / CE]])&gt;=8,"OK","Corregir"))</f>
        <v>OK</v>
      </c>
      <c r="AA2280" s="10">
        <f>COUNTIF(Tabla2[APELLIDOS Y NOMBRES],Tabla2[[#This Row],[APELLIDOS Y NOMBRES]])</f>
        <v>1</v>
      </c>
      <c r="AB2280" t="str">
        <f ca="1">+IFERROR(IF(Tabla2[[#This Row],[FECHA CESE/BAJA]]="","No Aplica",IF(AND(MONTH(Tabla2[[#This Row],[FECHA CESE/BAJA]])=MONTH(TODAY()-30),YEAR(Tabla2[[#This Row],[FECHA CESE/BAJA]])=YEAR(TODAY())),MONTH(TODAY()-30)&amp;"-"&amp;YEAR(TODAY()),"Borrar")),"No aplica")</f>
        <v>No Aplica</v>
      </c>
      <c r="AC2280" t="str">
        <f ca="1">+IFERROR(IF(Tabla2[[#This Row],[FECHA INICIO DE LABORES EN OBRA]]="","No Aplica",IF(AND(MONTH(Tabla2[[#This Row],[FECHA INICIO DE LABORES EN OBRA]])=MONTH(TODAY()-30),YEAR(Tabla2[[#This Row],[FECHA INICIO DE LABORES EN OBRA]])=YEAR(TODAY())),MONTH(TODAY()-30)&amp;"-"&amp;YEAR(TODAY()),"No Aplica")),"No Aplica")</f>
        <v>No Aplica</v>
      </c>
    </row>
    <row r="2281" spans="1:29" ht="15" customHeight="1" x14ac:dyDescent="0.25">
      <c r="A2281" s="2" t="s">
        <v>8965</v>
      </c>
      <c r="B2281" s="3" t="s">
        <v>8966</v>
      </c>
      <c r="C2281" s="3" t="s">
        <v>19</v>
      </c>
      <c r="D2281" s="3" t="s">
        <v>11402</v>
      </c>
      <c r="E2281" s="3" t="s">
        <v>319</v>
      </c>
      <c r="F2281" s="36">
        <v>34241</v>
      </c>
      <c r="G2281" s="3">
        <v>2</v>
      </c>
      <c r="H2281" s="3" t="s">
        <v>3817</v>
      </c>
      <c r="I2281" s="3" t="s">
        <v>5023</v>
      </c>
      <c r="J2281" s="3" t="s">
        <v>5051</v>
      </c>
      <c r="K2281" s="3" t="s">
        <v>93</v>
      </c>
      <c r="L2281" s="8" t="s">
        <v>9813</v>
      </c>
      <c r="M2281" s="5"/>
      <c r="N2281" s="13" t="s">
        <v>1489</v>
      </c>
      <c r="O2281" s="5">
        <v>45166</v>
      </c>
      <c r="P2281" s="8">
        <v>1</v>
      </c>
      <c r="Q2281" s="9">
        <v>4</v>
      </c>
      <c r="R2281" s="9" t="str">
        <f>IFERROR(VLOOKUP(Tabla2[[#This Row],[CONTRATISTA PRNCIPAL]],Hoja1!$L$5:$M$9,2,FALSE),"CJV")</f>
        <v>CJV</v>
      </c>
      <c r="S2281" s="9" t="str">
        <f>IF(Tabla2[[#This Row],[EMPRESA]]=Tabla2[[#This Row],[CONTRATISTA PRNCIPAL]],"Principal","Secundaria")</f>
        <v>Secundaria</v>
      </c>
      <c r="T2281" s="10">
        <f>IFERROR(1/COUNTIF(Tabla2[CONTRATISTA PRNCIPAL],Tabla2[[#This Row],[CONTRATISTA PRNCIPAL]]),0)</f>
        <v>6.6666666666666671E-3</v>
      </c>
      <c r="U2281" s="33">
        <f ca="1">IF(((TODAY()-Tabla2[[#This Row],[FECHA NACIMIENTO]])/365)&lt;18,"Corregir", IF(((TODAY()-Tabla2[[#This Row],[FECHA NACIMIENTO]])/365)&gt;80, "Corregir",ROUNDDOWN(((TODAY()-Tabla2[[#This Row],[FECHA NACIMIENTO]])/365),0)))</f>
        <v>29</v>
      </c>
      <c r="V228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281" s="34" t="str">
        <f ca="1">+IF(Tabla2[[#This Row],[Edad]]="Corregir","Corregir","Ok")</f>
        <v>Ok</v>
      </c>
      <c r="X2281" s="10" t="str">
        <f>+IFERROR(VLOOKUP(Tabla2[[#This Row],[DISTRITO SEGÚN DNI]],Hoja1!$A$2:$B$55,2,FALSE),"No")</f>
        <v>ATE</v>
      </c>
      <c r="Y2281" s="10" t="str">
        <f>IF(OR(LOWER(Tabla2[[#This Row],[GENERO]])="masculino", LOWER(Tabla2[[#This Row],[GENERO]])="femenino"),"OK","Corregir")</f>
        <v>OK</v>
      </c>
      <c r="Z2281" s="10" t="str">
        <f>+IF(Tabla2[[#This Row],[Nro. DNI / CE]]="","Corregir",IF(LEN(Tabla2[[#This Row],[Nro. DNI / CE]])&gt;=8,"OK","Corregir"))</f>
        <v>OK</v>
      </c>
      <c r="AA2281" s="10">
        <f>COUNTIF(Tabla2[APELLIDOS Y NOMBRES],Tabla2[[#This Row],[APELLIDOS Y NOMBRES]])</f>
        <v>1</v>
      </c>
      <c r="AB2281" t="str">
        <f ca="1">+IFERROR(IF(Tabla2[[#This Row],[FECHA CESE/BAJA]]="","No Aplica",IF(AND(MONTH(Tabla2[[#This Row],[FECHA CESE/BAJA]])=MONTH(TODAY()-30),YEAR(Tabla2[[#This Row],[FECHA CESE/BAJA]])=YEAR(TODAY())),MONTH(TODAY()-30)&amp;"-"&amp;YEAR(TODAY()),"Borrar")),"No aplica")</f>
        <v>No Aplica</v>
      </c>
      <c r="AC2281" t="str">
        <f ca="1">+IFERROR(IF(Tabla2[[#This Row],[FECHA INICIO DE LABORES EN OBRA]]="","No Aplica",IF(AND(MONTH(Tabla2[[#This Row],[FECHA INICIO DE LABORES EN OBRA]])=MONTH(TODAY()-30),YEAR(Tabla2[[#This Row],[FECHA INICIO DE LABORES EN OBRA]])=YEAR(TODAY())),MONTH(TODAY()-30)&amp;"-"&amp;YEAR(TODAY()),"No Aplica")),"No Aplica")</f>
        <v>8-2023</v>
      </c>
    </row>
    <row r="2282" spans="1:29" ht="15" customHeight="1" x14ac:dyDescent="0.25">
      <c r="A2282" s="2" t="s">
        <v>8965</v>
      </c>
      <c r="B2282" s="3" t="s">
        <v>8966</v>
      </c>
      <c r="C2282" s="3" t="s">
        <v>19</v>
      </c>
      <c r="D2282" s="3" t="s">
        <v>11403</v>
      </c>
      <c r="E2282" s="3" t="s">
        <v>11404</v>
      </c>
      <c r="F2282" s="36">
        <v>31342</v>
      </c>
      <c r="G2282" s="3">
        <v>2</v>
      </c>
      <c r="H2282" s="3" t="s">
        <v>3817</v>
      </c>
      <c r="I2282" s="3" t="s">
        <v>5023</v>
      </c>
      <c r="J2282" s="3" t="s">
        <v>11405</v>
      </c>
      <c r="K2282" s="3" t="s">
        <v>1086</v>
      </c>
      <c r="L2282" s="8" t="s">
        <v>9813</v>
      </c>
      <c r="M2282" s="5"/>
      <c r="N2282" s="13" t="s">
        <v>1489</v>
      </c>
      <c r="O2282" s="5">
        <v>45159</v>
      </c>
      <c r="P2282" s="8">
        <v>1</v>
      </c>
      <c r="Q2282" s="9">
        <v>4</v>
      </c>
      <c r="R2282" s="9" t="str">
        <f>IFERROR(VLOOKUP(Tabla2[[#This Row],[CONTRATISTA PRNCIPAL]],Hoja1!$L$5:$M$9,2,FALSE),"CJV")</f>
        <v>CJV</v>
      </c>
      <c r="S2282" s="9" t="str">
        <f>IF(Tabla2[[#This Row],[EMPRESA]]=Tabla2[[#This Row],[CONTRATISTA PRNCIPAL]],"Principal","Secundaria")</f>
        <v>Secundaria</v>
      </c>
      <c r="T2282" s="10">
        <f>IFERROR(1/COUNTIF(Tabla2[CONTRATISTA PRNCIPAL],Tabla2[[#This Row],[CONTRATISTA PRNCIPAL]]),0)</f>
        <v>6.6666666666666671E-3</v>
      </c>
      <c r="U2282" s="33">
        <f ca="1">IF(((TODAY()-Tabla2[[#This Row],[FECHA NACIMIENTO]])/365)&lt;18,"Corregir", IF(((TODAY()-Tabla2[[#This Row],[FECHA NACIMIENTO]])/365)&gt;80, "Corregir",ROUNDDOWN(((TODAY()-Tabla2[[#This Row],[FECHA NACIMIENTO]])/365),0)))</f>
        <v>37</v>
      </c>
      <c r="V228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282" s="34" t="str">
        <f ca="1">+IF(Tabla2[[#This Row],[Edad]]="Corregir","Corregir","Ok")</f>
        <v>Ok</v>
      </c>
      <c r="X2282" s="10" t="str">
        <f>+IFERROR(VLOOKUP(Tabla2[[#This Row],[DISTRITO SEGÚN DNI]],Hoja1!$A$2:$B$55,2,FALSE),"No")</f>
        <v>No</v>
      </c>
      <c r="Y2282" s="10" t="str">
        <f>IF(OR(LOWER(Tabla2[[#This Row],[GENERO]])="masculino", LOWER(Tabla2[[#This Row],[GENERO]])="femenino"),"OK","Corregir")</f>
        <v>OK</v>
      </c>
      <c r="Z2282" s="10" t="str">
        <f>+IF(Tabla2[[#This Row],[Nro. DNI / CE]]="","Corregir",IF(LEN(Tabla2[[#This Row],[Nro. DNI / CE]])&gt;=8,"OK","Corregir"))</f>
        <v>OK</v>
      </c>
      <c r="AA2282" s="10">
        <f>COUNTIF(Tabla2[APELLIDOS Y NOMBRES],Tabla2[[#This Row],[APELLIDOS Y NOMBRES]])</f>
        <v>1</v>
      </c>
      <c r="AB2282" t="str">
        <f ca="1">+IFERROR(IF(Tabla2[[#This Row],[FECHA CESE/BAJA]]="","No Aplica",IF(AND(MONTH(Tabla2[[#This Row],[FECHA CESE/BAJA]])=MONTH(TODAY()-30),YEAR(Tabla2[[#This Row],[FECHA CESE/BAJA]])=YEAR(TODAY())),MONTH(TODAY()-30)&amp;"-"&amp;YEAR(TODAY()),"Borrar")),"No aplica")</f>
        <v>No Aplica</v>
      </c>
      <c r="AC2282" t="str">
        <f ca="1">+IFERROR(IF(Tabla2[[#This Row],[FECHA INICIO DE LABORES EN OBRA]]="","No Aplica",IF(AND(MONTH(Tabla2[[#This Row],[FECHA INICIO DE LABORES EN OBRA]])=MONTH(TODAY()-30),YEAR(Tabla2[[#This Row],[FECHA INICIO DE LABORES EN OBRA]])=YEAR(TODAY())),MONTH(TODAY()-30)&amp;"-"&amp;YEAR(TODAY()),"No Aplica")),"No Aplica")</f>
        <v>8-2023</v>
      </c>
    </row>
    <row r="2283" spans="1:29" ht="15" customHeight="1" x14ac:dyDescent="0.25">
      <c r="A2283" s="2" t="s">
        <v>5034</v>
      </c>
      <c r="B2283" s="3" t="s">
        <v>5035</v>
      </c>
      <c r="C2283" s="3" t="s">
        <v>19</v>
      </c>
      <c r="D2283" s="3" t="s">
        <v>5052</v>
      </c>
      <c r="E2283" s="3" t="s">
        <v>5053</v>
      </c>
      <c r="F2283" s="36">
        <v>34287</v>
      </c>
      <c r="G2283" s="3">
        <v>2</v>
      </c>
      <c r="H2283" s="3" t="s">
        <v>1708</v>
      </c>
      <c r="I2283" s="3" t="s">
        <v>5023</v>
      </c>
      <c r="J2283" s="3" t="s">
        <v>5054</v>
      </c>
      <c r="K2283" s="3" t="s">
        <v>5037</v>
      </c>
      <c r="L2283" s="8" t="s">
        <v>9813</v>
      </c>
      <c r="M2283" s="5"/>
      <c r="N2283" s="13" t="s">
        <v>1489</v>
      </c>
      <c r="O2283" s="5">
        <v>45040</v>
      </c>
      <c r="P2283" s="8">
        <v>1</v>
      </c>
      <c r="Q2283" s="9">
        <v>4</v>
      </c>
      <c r="R2283" s="9" t="str">
        <f>IFERROR(VLOOKUP(Tabla2[[#This Row],[CONTRATISTA PRNCIPAL]],Hoja1!$L$5:$M$9,2,FALSE),"CJV")</f>
        <v>CJV</v>
      </c>
      <c r="S2283" s="9" t="str">
        <f>IF(Tabla2[[#This Row],[EMPRESA]]=Tabla2[[#This Row],[CONTRATISTA PRNCIPAL]],"Principal","Secundaria")</f>
        <v>Secundaria</v>
      </c>
      <c r="T2283" s="10">
        <f>IFERROR(1/COUNTIF(Tabla2[CONTRATISTA PRNCIPAL],Tabla2[[#This Row],[CONTRATISTA PRNCIPAL]]),0)</f>
        <v>6.6666666666666671E-3</v>
      </c>
      <c r="U2283" s="33">
        <f ca="1">IF(((TODAY()-Tabla2[[#This Row],[FECHA NACIMIENTO]])/365)&lt;18,"Corregir", IF(((TODAY()-Tabla2[[#This Row],[FECHA NACIMIENTO]])/365)&gt;80, "Corregir",ROUNDDOWN(((TODAY()-Tabla2[[#This Row],[FECHA NACIMIENTO]])/365),0)))</f>
        <v>29</v>
      </c>
      <c r="V228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283" s="34" t="str">
        <f ca="1">+IF(Tabla2[[#This Row],[Edad]]="Corregir","Corregir","Ok")</f>
        <v>Ok</v>
      </c>
      <c r="X2283" s="10" t="str">
        <f>+IFERROR(VLOOKUP(Tabla2[[#This Row],[DISTRITO SEGÚN DNI]],Hoja1!$A$2:$B$55,2,FALSE),"No")</f>
        <v>No</v>
      </c>
      <c r="Y2283" s="10" t="str">
        <f>IF(OR(LOWER(Tabla2[[#This Row],[GENERO]])="masculino", LOWER(Tabla2[[#This Row],[GENERO]])="femenino"),"OK","Corregir")</f>
        <v>OK</v>
      </c>
      <c r="Z2283" s="10" t="str">
        <f>+IF(Tabla2[[#This Row],[Nro. DNI / CE]]="","Corregir",IF(LEN(Tabla2[[#This Row],[Nro. DNI / CE]])&gt;=8,"OK","Corregir"))</f>
        <v>OK</v>
      </c>
      <c r="AA2283" s="10">
        <f>COUNTIF(Tabla2[APELLIDOS Y NOMBRES],Tabla2[[#This Row],[APELLIDOS Y NOMBRES]])</f>
        <v>1</v>
      </c>
      <c r="AB2283" t="str">
        <f ca="1">+IFERROR(IF(Tabla2[[#This Row],[FECHA CESE/BAJA]]="","No Aplica",IF(AND(MONTH(Tabla2[[#This Row],[FECHA CESE/BAJA]])=MONTH(TODAY()-30),YEAR(Tabla2[[#This Row],[FECHA CESE/BAJA]])=YEAR(TODAY())),MONTH(TODAY()-30)&amp;"-"&amp;YEAR(TODAY()),"Borrar")),"No aplica")</f>
        <v>No Aplica</v>
      </c>
      <c r="AC2283" t="str">
        <f ca="1">+IFERROR(IF(Tabla2[[#This Row],[FECHA INICIO DE LABORES EN OBRA]]="","No Aplica",IF(AND(MONTH(Tabla2[[#This Row],[FECHA INICIO DE LABORES EN OBRA]])=MONTH(TODAY()-30),YEAR(Tabla2[[#This Row],[FECHA INICIO DE LABORES EN OBRA]])=YEAR(TODAY())),MONTH(TODAY()-30)&amp;"-"&amp;YEAR(TODAY()),"No Aplica")),"No Aplica")</f>
        <v>No Aplica</v>
      </c>
    </row>
    <row r="2284" spans="1:29" ht="15" customHeight="1" x14ac:dyDescent="0.25">
      <c r="A2284" s="2" t="s">
        <v>5044</v>
      </c>
      <c r="B2284" s="3" t="s">
        <v>5045</v>
      </c>
      <c r="C2284" s="3" t="s">
        <v>19</v>
      </c>
      <c r="D2284" s="3" t="s">
        <v>5055</v>
      </c>
      <c r="E2284" s="3" t="s">
        <v>5056</v>
      </c>
      <c r="F2284" s="36">
        <v>29893</v>
      </c>
      <c r="G2284" s="3">
        <v>1</v>
      </c>
      <c r="H2284" s="3" t="s">
        <v>4229</v>
      </c>
      <c r="I2284" s="3" t="s">
        <v>5057</v>
      </c>
      <c r="J2284" s="3" t="s">
        <v>5058</v>
      </c>
      <c r="K2284" s="3" t="s">
        <v>5059</v>
      </c>
      <c r="L2284" s="8" t="s">
        <v>9813</v>
      </c>
      <c r="M2284" s="5"/>
      <c r="N2284" s="13" t="s">
        <v>1489</v>
      </c>
      <c r="O2284" s="5">
        <v>44970</v>
      </c>
      <c r="P2284" s="8">
        <v>1</v>
      </c>
      <c r="Q2284" s="9">
        <v>1</v>
      </c>
      <c r="R2284" s="9" t="str">
        <f>IFERROR(VLOOKUP(Tabla2[[#This Row],[CONTRATISTA PRNCIPAL]],Hoja1!$L$5:$M$9,2,FALSE),"CJV")</f>
        <v>CJV</v>
      </c>
      <c r="S2284" s="9" t="str">
        <f>IF(Tabla2[[#This Row],[EMPRESA]]=Tabla2[[#This Row],[CONTRATISTA PRNCIPAL]],"Principal","Secundaria")</f>
        <v>Secundaria</v>
      </c>
      <c r="T2284" s="10">
        <f>IFERROR(1/COUNTIF(Tabla2[CONTRATISTA PRNCIPAL],Tabla2[[#This Row],[CONTRATISTA PRNCIPAL]]),0)</f>
        <v>6.6666666666666671E-3</v>
      </c>
      <c r="U2284" s="33">
        <f ca="1">IF(((TODAY()-Tabla2[[#This Row],[FECHA NACIMIENTO]])/365)&lt;18,"Corregir", IF(((TODAY()-Tabla2[[#This Row],[FECHA NACIMIENTO]])/365)&gt;80, "Corregir",ROUNDDOWN(((TODAY()-Tabla2[[#This Row],[FECHA NACIMIENTO]])/365),0)))</f>
        <v>41</v>
      </c>
      <c r="V228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284" s="34" t="str">
        <f ca="1">+IF(Tabla2[[#This Row],[Edad]]="Corregir","Corregir","Ok")</f>
        <v>Ok</v>
      </c>
      <c r="X2284" s="10" t="str">
        <f>+IFERROR(VLOOKUP(Tabla2[[#This Row],[DISTRITO SEGÚN DNI]],Hoja1!$A$2:$B$55,2,FALSE),"No")</f>
        <v>No</v>
      </c>
      <c r="Y2284" s="10" t="str">
        <f>IF(OR(LOWER(Tabla2[[#This Row],[GENERO]])="masculino", LOWER(Tabla2[[#This Row],[GENERO]])="femenino"),"OK","Corregir")</f>
        <v>OK</v>
      </c>
      <c r="Z2284" s="10" t="str">
        <f>+IF(Tabla2[[#This Row],[Nro. DNI / CE]]="","Corregir",IF(LEN(Tabla2[[#This Row],[Nro. DNI / CE]])&gt;=8,"OK","Corregir"))</f>
        <v>OK</v>
      </c>
      <c r="AA2284" s="10">
        <f>COUNTIF(Tabla2[APELLIDOS Y NOMBRES],Tabla2[[#This Row],[APELLIDOS Y NOMBRES]])</f>
        <v>1</v>
      </c>
      <c r="AB2284" t="str">
        <f ca="1">+IFERROR(IF(Tabla2[[#This Row],[FECHA CESE/BAJA]]="","No Aplica",IF(AND(MONTH(Tabla2[[#This Row],[FECHA CESE/BAJA]])=MONTH(TODAY()-30),YEAR(Tabla2[[#This Row],[FECHA CESE/BAJA]])=YEAR(TODAY())),MONTH(TODAY()-30)&amp;"-"&amp;YEAR(TODAY()),"Borrar")),"No aplica")</f>
        <v>No Aplica</v>
      </c>
      <c r="AC2284" t="str">
        <f ca="1">+IFERROR(IF(Tabla2[[#This Row],[FECHA INICIO DE LABORES EN OBRA]]="","No Aplica",IF(AND(MONTH(Tabla2[[#This Row],[FECHA INICIO DE LABORES EN OBRA]])=MONTH(TODAY()-30),YEAR(Tabla2[[#This Row],[FECHA INICIO DE LABORES EN OBRA]])=YEAR(TODAY())),MONTH(TODAY()-30)&amp;"-"&amp;YEAR(TODAY()),"No Aplica")),"No Aplica")</f>
        <v>No Aplica</v>
      </c>
    </row>
    <row r="2285" spans="1:29" ht="15" customHeight="1" x14ac:dyDescent="0.25">
      <c r="A2285" s="2" t="s">
        <v>5034</v>
      </c>
      <c r="B2285" s="3" t="s">
        <v>5035</v>
      </c>
      <c r="C2285" s="3" t="s">
        <v>19</v>
      </c>
      <c r="D2285" s="3" t="s">
        <v>320</v>
      </c>
      <c r="E2285" s="3" t="s">
        <v>321</v>
      </c>
      <c r="F2285" s="36">
        <v>37715</v>
      </c>
      <c r="G2285" s="3">
        <v>2</v>
      </c>
      <c r="H2285" s="3" t="s">
        <v>5060</v>
      </c>
      <c r="I2285" s="3" t="s">
        <v>5061</v>
      </c>
      <c r="J2285" s="3" t="s">
        <v>5062</v>
      </c>
      <c r="K2285" s="3" t="s">
        <v>93</v>
      </c>
      <c r="L2285" s="8" t="s">
        <v>9813</v>
      </c>
      <c r="M2285" s="5"/>
      <c r="N2285" s="13" t="s">
        <v>1513</v>
      </c>
      <c r="O2285" s="5">
        <v>44950</v>
      </c>
      <c r="P2285" s="8">
        <v>1</v>
      </c>
      <c r="Q2285" s="9">
        <v>4</v>
      </c>
      <c r="R2285" s="9" t="str">
        <f>IFERROR(VLOOKUP(Tabla2[[#This Row],[CONTRATISTA PRNCIPAL]],Hoja1!$L$5:$M$9,2,FALSE),"CJV")</f>
        <v>CJV</v>
      </c>
      <c r="S2285" s="9" t="str">
        <f>IF(Tabla2[[#This Row],[EMPRESA]]=Tabla2[[#This Row],[CONTRATISTA PRNCIPAL]],"Principal","Secundaria")</f>
        <v>Secundaria</v>
      </c>
      <c r="T2285" s="10">
        <f>IFERROR(1/COUNTIF(Tabla2[CONTRATISTA PRNCIPAL],Tabla2[[#This Row],[CONTRATISTA PRNCIPAL]]),0)</f>
        <v>6.6666666666666671E-3</v>
      </c>
      <c r="U2285" s="33">
        <f ca="1">IF(((TODAY()-Tabla2[[#This Row],[FECHA NACIMIENTO]])/365)&lt;18,"Corregir", IF(((TODAY()-Tabla2[[#This Row],[FECHA NACIMIENTO]])/365)&gt;80, "Corregir",ROUNDDOWN(((TODAY()-Tabla2[[#This Row],[FECHA NACIMIENTO]])/365),0)))</f>
        <v>20</v>
      </c>
      <c r="V228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2285" s="34" t="str">
        <f ca="1">+IF(Tabla2[[#This Row],[Edad]]="Corregir","Corregir","Ok")</f>
        <v>Ok</v>
      </c>
      <c r="X2285" s="10" t="str">
        <f>+IFERROR(VLOOKUP(Tabla2[[#This Row],[DISTRITO SEGÚN DNI]],Hoja1!$A$2:$B$55,2,FALSE),"No")</f>
        <v>ATE</v>
      </c>
      <c r="Y2285" s="10" t="str">
        <f>IF(OR(LOWER(Tabla2[[#This Row],[GENERO]])="masculino", LOWER(Tabla2[[#This Row],[GENERO]])="femenino"),"OK","Corregir")</f>
        <v>OK</v>
      </c>
      <c r="Z2285" s="10" t="str">
        <f>+IF(Tabla2[[#This Row],[Nro. DNI / CE]]="","Corregir",IF(LEN(Tabla2[[#This Row],[Nro. DNI / CE]])&gt;=8,"OK","Corregir"))</f>
        <v>OK</v>
      </c>
      <c r="AA2285" s="10">
        <f>COUNTIF(Tabla2[APELLIDOS Y NOMBRES],Tabla2[[#This Row],[APELLIDOS Y NOMBRES]])</f>
        <v>1</v>
      </c>
      <c r="AB2285" t="str">
        <f ca="1">+IFERROR(IF(Tabla2[[#This Row],[FECHA CESE/BAJA]]="","No Aplica",IF(AND(MONTH(Tabla2[[#This Row],[FECHA CESE/BAJA]])=MONTH(TODAY()-30),YEAR(Tabla2[[#This Row],[FECHA CESE/BAJA]])=YEAR(TODAY())),MONTH(TODAY()-30)&amp;"-"&amp;YEAR(TODAY()),"Borrar")),"No aplica")</f>
        <v>No Aplica</v>
      </c>
      <c r="AC2285" t="str">
        <f ca="1">+IFERROR(IF(Tabla2[[#This Row],[FECHA INICIO DE LABORES EN OBRA]]="","No Aplica",IF(AND(MONTH(Tabla2[[#This Row],[FECHA INICIO DE LABORES EN OBRA]])=MONTH(TODAY()-30),YEAR(Tabla2[[#This Row],[FECHA INICIO DE LABORES EN OBRA]])=YEAR(TODAY())),MONTH(TODAY()-30)&amp;"-"&amp;YEAR(TODAY()),"No Aplica")),"No Aplica")</f>
        <v>No Aplica</v>
      </c>
    </row>
    <row r="2286" spans="1:29" ht="15" customHeight="1" x14ac:dyDescent="0.25">
      <c r="A2286" s="2" t="s">
        <v>5034</v>
      </c>
      <c r="B2286" s="3" t="s">
        <v>5035</v>
      </c>
      <c r="C2286" s="3" t="s">
        <v>19</v>
      </c>
      <c r="D2286" s="3">
        <v>42479272</v>
      </c>
      <c r="E2286" s="3" t="s">
        <v>5063</v>
      </c>
      <c r="F2286" s="36">
        <v>30195</v>
      </c>
      <c r="G2286" s="3">
        <v>2</v>
      </c>
      <c r="H2286" s="3" t="s">
        <v>1708</v>
      </c>
      <c r="I2286" s="3" t="s">
        <v>5023</v>
      </c>
      <c r="J2286" s="3" t="s">
        <v>5064</v>
      </c>
      <c r="K2286" s="3" t="s">
        <v>5065</v>
      </c>
      <c r="L2286" s="8" t="s">
        <v>9813</v>
      </c>
      <c r="M2286" s="5"/>
      <c r="N2286" s="13" t="s">
        <v>1489</v>
      </c>
      <c r="O2286" s="5">
        <v>44977</v>
      </c>
      <c r="P2286" s="8">
        <v>1</v>
      </c>
      <c r="Q2286" s="9">
        <v>4</v>
      </c>
      <c r="R2286" s="9" t="str">
        <f>IFERROR(VLOOKUP(Tabla2[[#This Row],[CONTRATISTA PRNCIPAL]],Hoja1!$L$5:$M$9,2,FALSE),"CJV")</f>
        <v>CJV</v>
      </c>
      <c r="S2286" s="9" t="str">
        <f>IF(Tabla2[[#This Row],[EMPRESA]]=Tabla2[[#This Row],[CONTRATISTA PRNCIPAL]],"Principal","Secundaria")</f>
        <v>Secundaria</v>
      </c>
      <c r="T2286" s="10">
        <f>IFERROR(1/COUNTIF(Tabla2[CONTRATISTA PRNCIPAL],Tabla2[[#This Row],[CONTRATISTA PRNCIPAL]]),0)</f>
        <v>6.6666666666666671E-3</v>
      </c>
      <c r="U2286" s="33">
        <f ca="1">IF(((TODAY()-Tabla2[[#This Row],[FECHA NACIMIENTO]])/365)&lt;18,"Corregir", IF(((TODAY()-Tabla2[[#This Row],[FECHA NACIMIENTO]])/365)&gt;80, "Corregir",ROUNDDOWN(((TODAY()-Tabla2[[#This Row],[FECHA NACIMIENTO]])/365),0)))</f>
        <v>41</v>
      </c>
      <c r="V228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286" s="34" t="str">
        <f ca="1">+IF(Tabla2[[#This Row],[Edad]]="Corregir","Corregir","Ok")</f>
        <v>Ok</v>
      </c>
      <c r="X2286" s="10" t="str">
        <f>+IFERROR(VLOOKUP(Tabla2[[#This Row],[DISTRITO SEGÚN DNI]],Hoja1!$A$2:$B$55,2,FALSE),"No")</f>
        <v>No</v>
      </c>
      <c r="Y2286" s="10" t="str">
        <f>IF(OR(LOWER(Tabla2[[#This Row],[GENERO]])="masculino", LOWER(Tabla2[[#This Row],[GENERO]])="femenino"),"OK","Corregir")</f>
        <v>OK</v>
      </c>
      <c r="Z2286" s="10" t="str">
        <f>+IF(Tabla2[[#This Row],[Nro. DNI / CE]]="","Corregir",IF(LEN(Tabla2[[#This Row],[Nro. DNI / CE]])&gt;=8,"OK","Corregir"))</f>
        <v>OK</v>
      </c>
      <c r="AA2286" s="10">
        <f>COUNTIF(Tabla2[APELLIDOS Y NOMBRES],Tabla2[[#This Row],[APELLIDOS Y NOMBRES]])</f>
        <v>1</v>
      </c>
      <c r="AB2286" t="str">
        <f ca="1">+IFERROR(IF(Tabla2[[#This Row],[FECHA CESE/BAJA]]="","No Aplica",IF(AND(MONTH(Tabla2[[#This Row],[FECHA CESE/BAJA]])=MONTH(TODAY()-30),YEAR(Tabla2[[#This Row],[FECHA CESE/BAJA]])=YEAR(TODAY())),MONTH(TODAY()-30)&amp;"-"&amp;YEAR(TODAY()),"Borrar")),"No aplica")</f>
        <v>No Aplica</v>
      </c>
      <c r="AC2286" t="str">
        <f ca="1">+IFERROR(IF(Tabla2[[#This Row],[FECHA INICIO DE LABORES EN OBRA]]="","No Aplica",IF(AND(MONTH(Tabla2[[#This Row],[FECHA INICIO DE LABORES EN OBRA]])=MONTH(TODAY()-30),YEAR(Tabla2[[#This Row],[FECHA INICIO DE LABORES EN OBRA]])=YEAR(TODAY())),MONTH(TODAY()-30)&amp;"-"&amp;YEAR(TODAY()),"No Aplica")),"No Aplica")</f>
        <v>No Aplica</v>
      </c>
    </row>
    <row r="2287" spans="1:29" ht="15" customHeight="1" x14ac:dyDescent="0.25">
      <c r="A2287" s="2" t="s">
        <v>5034</v>
      </c>
      <c r="B2287" s="3" t="s">
        <v>5035</v>
      </c>
      <c r="C2287" s="3" t="s">
        <v>19</v>
      </c>
      <c r="D2287" s="3" t="s">
        <v>5066</v>
      </c>
      <c r="E2287" s="3" t="s">
        <v>5067</v>
      </c>
      <c r="F2287" s="36">
        <v>28669</v>
      </c>
      <c r="G2287" s="3">
        <v>2</v>
      </c>
      <c r="H2287" s="3" t="s">
        <v>5068</v>
      </c>
      <c r="I2287" s="3" t="s">
        <v>5023</v>
      </c>
      <c r="J2287" s="3" t="s">
        <v>5069</v>
      </c>
      <c r="K2287" s="3" t="s">
        <v>5070</v>
      </c>
      <c r="L2287" s="8" t="s">
        <v>9813</v>
      </c>
      <c r="M2287" s="5"/>
      <c r="N2287" s="13" t="s">
        <v>1489</v>
      </c>
      <c r="O2287" s="5">
        <v>44972</v>
      </c>
      <c r="P2287" s="8">
        <v>1</v>
      </c>
      <c r="Q2287" s="9">
        <v>4</v>
      </c>
      <c r="R2287" s="9" t="str">
        <f>IFERROR(VLOOKUP(Tabla2[[#This Row],[CONTRATISTA PRNCIPAL]],Hoja1!$L$5:$M$9,2,FALSE),"CJV")</f>
        <v>CJV</v>
      </c>
      <c r="S2287" s="9" t="str">
        <f>IF(Tabla2[[#This Row],[EMPRESA]]=Tabla2[[#This Row],[CONTRATISTA PRNCIPAL]],"Principal","Secundaria")</f>
        <v>Secundaria</v>
      </c>
      <c r="T2287" s="10">
        <f>IFERROR(1/COUNTIF(Tabla2[CONTRATISTA PRNCIPAL],Tabla2[[#This Row],[CONTRATISTA PRNCIPAL]]),0)</f>
        <v>6.6666666666666671E-3</v>
      </c>
      <c r="U2287" s="33">
        <f ca="1">IF(((TODAY()-Tabla2[[#This Row],[FECHA NACIMIENTO]])/365)&lt;18,"Corregir", IF(((TODAY()-Tabla2[[#This Row],[FECHA NACIMIENTO]])/365)&gt;80, "Corregir",ROUNDDOWN(((TODAY()-Tabla2[[#This Row],[FECHA NACIMIENTO]])/365),0)))</f>
        <v>45</v>
      </c>
      <c r="V228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287" s="34" t="str">
        <f ca="1">+IF(Tabla2[[#This Row],[Edad]]="Corregir","Corregir","Ok")</f>
        <v>Ok</v>
      </c>
      <c r="X2287" s="10" t="str">
        <f>+IFERROR(VLOOKUP(Tabla2[[#This Row],[DISTRITO SEGÚN DNI]],Hoja1!$A$2:$B$55,2,FALSE),"No")</f>
        <v>No</v>
      </c>
      <c r="Y2287" s="10" t="str">
        <f>IF(OR(LOWER(Tabla2[[#This Row],[GENERO]])="masculino", LOWER(Tabla2[[#This Row],[GENERO]])="femenino"),"OK","Corregir")</f>
        <v>OK</v>
      </c>
      <c r="Z2287" s="10" t="str">
        <f>+IF(Tabla2[[#This Row],[Nro. DNI / CE]]="","Corregir",IF(LEN(Tabla2[[#This Row],[Nro. DNI / CE]])&gt;=8,"OK","Corregir"))</f>
        <v>OK</v>
      </c>
      <c r="AA2287" s="10">
        <f>COUNTIF(Tabla2[APELLIDOS Y NOMBRES],Tabla2[[#This Row],[APELLIDOS Y NOMBRES]])</f>
        <v>1</v>
      </c>
      <c r="AB2287" t="str">
        <f ca="1">+IFERROR(IF(Tabla2[[#This Row],[FECHA CESE/BAJA]]="","No Aplica",IF(AND(MONTH(Tabla2[[#This Row],[FECHA CESE/BAJA]])=MONTH(TODAY()-30),YEAR(Tabla2[[#This Row],[FECHA CESE/BAJA]])=YEAR(TODAY())),MONTH(TODAY()-30)&amp;"-"&amp;YEAR(TODAY()),"Borrar")),"No aplica")</f>
        <v>No Aplica</v>
      </c>
      <c r="AC2287" t="str">
        <f ca="1">+IFERROR(IF(Tabla2[[#This Row],[FECHA INICIO DE LABORES EN OBRA]]="","No Aplica",IF(AND(MONTH(Tabla2[[#This Row],[FECHA INICIO DE LABORES EN OBRA]])=MONTH(TODAY()-30),YEAR(Tabla2[[#This Row],[FECHA INICIO DE LABORES EN OBRA]])=YEAR(TODAY())),MONTH(TODAY()-30)&amp;"-"&amp;YEAR(TODAY()),"No Aplica")),"No Aplica")</f>
        <v>No Aplica</v>
      </c>
    </row>
    <row r="2288" spans="1:29" ht="15" customHeight="1" x14ac:dyDescent="0.25">
      <c r="A2288" s="2" t="s">
        <v>5034</v>
      </c>
      <c r="B2288" s="3" t="s">
        <v>5035</v>
      </c>
      <c r="C2288" s="3" t="s">
        <v>19</v>
      </c>
      <c r="D2288" s="3">
        <v>45803288</v>
      </c>
      <c r="E2288" s="3" t="s">
        <v>5071</v>
      </c>
      <c r="F2288" s="36">
        <v>32646</v>
      </c>
      <c r="G2288" s="3">
        <v>2</v>
      </c>
      <c r="H2288" s="3" t="s">
        <v>3817</v>
      </c>
      <c r="I2288" s="3" t="s">
        <v>5072</v>
      </c>
      <c r="J2288" s="3" t="s">
        <v>5073</v>
      </c>
      <c r="K2288" s="3" t="s">
        <v>5070</v>
      </c>
      <c r="L2288" s="8" t="s">
        <v>9813</v>
      </c>
      <c r="M2288" s="5"/>
      <c r="N2288" s="13" t="s">
        <v>1489</v>
      </c>
      <c r="O2288" s="5">
        <v>44872</v>
      </c>
      <c r="P2288" s="8">
        <v>1</v>
      </c>
      <c r="Q2288" s="9">
        <v>4</v>
      </c>
      <c r="R2288" s="9" t="str">
        <f>IFERROR(VLOOKUP(Tabla2[[#This Row],[CONTRATISTA PRNCIPAL]],Hoja1!$L$5:$M$9,2,FALSE),"CJV")</f>
        <v>CJV</v>
      </c>
      <c r="S2288" s="9" t="str">
        <f>IF(Tabla2[[#This Row],[EMPRESA]]=Tabla2[[#This Row],[CONTRATISTA PRNCIPAL]],"Principal","Secundaria")</f>
        <v>Secundaria</v>
      </c>
      <c r="T2288" s="10">
        <f>IFERROR(1/COUNTIF(Tabla2[CONTRATISTA PRNCIPAL],Tabla2[[#This Row],[CONTRATISTA PRNCIPAL]]),0)</f>
        <v>6.6666666666666671E-3</v>
      </c>
      <c r="U2288" s="33">
        <f ca="1">IF(((TODAY()-Tabla2[[#This Row],[FECHA NACIMIENTO]])/365)&lt;18,"Corregir", IF(((TODAY()-Tabla2[[#This Row],[FECHA NACIMIENTO]])/365)&gt;80, "Corregir",ROUNDDOWN(((TODAY()-Tabla2[[#This Row],[FECHA NACIMIENTO]])/365),0)))</f>
        <v>34</v>
      </c>
      <c r="V228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288" s="34" t="str">
        <f ca="1">+IF(Tabla2[[#This Row],[Edad]]="Corregir","Corregir","Ok")</f>
        <v>Ok</v>
      </c>
      <c r="X2288" s="10" t="str">
        <f>+IFERROR(VLOOKUP(Tabla2[[#This Row],[DISTRITO SEGÚN DNI]],Hoja1!$A$2:$B$55,2,FALSE),"No")</f>
        <v>No</v>
      </c>
      <c r="Y2288" s="10" t="str">
        <f>IF(OR(LOWER(Tabla2[[#This Row],[GENERO]])="masculino", LOWER(Tabla2[[#This Row],[GENERO]])="femenino"),"OK","Corregir")</f>
        <v>OK</v>
      </c>
      <c r="Z2288" s="10" t="str">
        <f>+IF(Tabla2[[#This Row],[Nro. DNI / CE]]="","Corregir",IF(LEN(Tabla2[[#This Row],[Nro. DNI / CE]])&gt;=8,"OK","Corregir"))</f>
        <v>OK</v>
      </c>
      <c r="AA2288" s="10">
        <f>COUNTIF(Tabla2[APELLIDOS Y NOMBRES],Tabla2[[#This Row],[APELLIDOS Y NOMBRES]])</f>
        <v>1</v>
      </c>
      <c r="AB2288" t="str">
        <f ca="1">+IFERROR(IF(Tabla2[[#This Row],[FECHA CESE/BAJA]]="","No Aplica",IF(AND(MONTH(Tabla2[[#This Row],[FECHA CESE/BAJA]])=MONTH(TODAY()-30),YEAR(Tabla2[[#This Row],[FECHA CESE/BAJA]])=YEAR(TODAY())),MONTH(TODAY()-30)&amp;"-"&amp;YEAR(TODAY()),"Borrar")),"No aplica")</f>
        <v>No Aplica</v>
      </c>
      <c r="AC2288" t="str">
        <f ca="1">+IFERROR(IF(Tabla2[[#This Row],[FECHA INICIO DE LABORES EN OBRA]]="","No Aplica",IF(AND(MONTH(Tabla2[[#This Row],[FECHA INICIO DE LABORES EN OBRA]])=MONTH(TODAY()-30),YEAR(Tabla2[[#This Row],[FECHA INICIO DE LABORES EN OBRA]])=YEAR(TODAY())),MONTH(TODAY()-30)&amp;"-"&amp;YEAR(TODAY()),"No Aplica")),"No Aplica")</f>
        <v>No Aplica</v>
      </c>
    </row>
    <row r="2289" spans="1:29" ht="15" customHeight="1" x14ac:dyDescent="0.25">
      <c r="A2289" s="2" t="s">
        <v>8965</v>
      </c>
      <c r="B2289" s="3" t="s">
        <v>8966</v>
      </c>
      <c r="C2289" s="3" t="s">
        <v>19</v>
      </c>
      <c r="D2289" s="3" t="s">
        <v>8969</v>
      </c>
      <c r="E2289" s="3" t="s">
        <v>8970</v>
      </c>
      <c r="F2289" s="36">
        <v>31846</v>
      </c>
      <c r="G2289" s="3">
        <v>2</v>
      </c>
      <c r="H2289" s="3" t="s">
        <v>3817</v>
      </c>
      <c r="I2289" s="3" t="s">
        <v>5023</v>
      </c>
      <c r="J2289" s="3" t="s">
        <v>8971</v>
      </c>
      <c r="K2289" s="3" t="s">
        <v>1944</v>
      </c>
      <c r="L2289" s="8" t="s">
        <v>9813</v>
      </c>
      <c r="M2289" s="5"/>
      <c r="N2289" s="13" t="s">
        <v>1489</v>
      </c>
      <c r="O2289" s="5">
        <v>45142</v>
      </c>
      <c r="P2289" s="8">
        <v>1</v>
      </c>
      <c r="Q2289" s="9">
        <v>4</v>
      </c>
      <c r="R2289" s="9" t="str">
        <f>IFERROR(VLOOKUP(Tabla2[[#This Row],[CONTRATISTA PRNCIPAL]],Hoja1!$L$5:$M$9,2,FALSE),"CJV")</f>
        <v>CJV</v>
      </c>
      <c r="S2289" s="9" t="str">
        <f>IF(Tabla2[[#This Row],[EMPRESA]]=Tabla2[[#This Row],[CONTRATISTA PRNCIPAL]],"Principal","Secundaria")</f>
        <v>Secundaria</v>
      </c>
      <c r="T2289" s="10">
        <f>IFERROR(1/COUNTIF(Tabla2[CONTRATISTA PRNCIPAL],Tabla2[[#This Row],[CONTRATISTA PRNCIPAL]]),0)</f>
        <v>6.6666666666666671E-3</v>
      </c>
      <c r="U2289" s="33">
        <f ca="1">IF(((TODAY()-Tabla2[[#This Row],[FECHA NACIMIENTO]])/365)&lt;18,"Corregir", IF(((TODAY()-Tabla2[[#This Row],[FECHA NACIMIENTO]])/365)&gt;80, "Corregir",ROUNDDOWN(((TODAY()-Tabla2[[#This Row],[FECHA NACIMIENTO]])/365),0)))</f>
        <v>36</v>
      </c>
      <c r="V228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289" s="34" t="str">
        <f ca="1">+IF(Tabla2[[#This Row],[Edad]]="Corregir","Corregir","Ok")</f>
        <v>Ok</v>
      </c>
      <c r="X2289" s="10" t="str">
        <f>+IFERROR(VLOOKUP(Tabla2[[#This Row],[DISTRITO SEGÚN DNI]],Hoja1!$A$2:$B$55,2,FALSE),"No")</f>
        <v>No</v>
      </c>
      <c r="Y2289" s="10" t="str">
        <f>IF(OR(LOWER(Tabla2[[#This Row],[GENERO]])="masculino", LOWER(Tabla2[[#This Row],[GENERO]])="femenino"),"OK","Corregir")</f>
        <v>OK</v>
      </c>
      <c r="Z2289" s="10" t="str">
        <f>+IF(Tabla2[[#This Row],[Nro. DNI / CE]]="","Corregir",IF(LEN(Tabla2[[#This Row],[Nro. DNI / CE]])&gt;=8,"OK","Corregir"))</f>
        <v>OK</v>
      </c>
      <c r="AA2289" s="10">
        <f>COUNTIF(Tabla2[APELLIDOS Y NOMBRES],Tabla2[[#This Row],[APELLIDOS Y NOMBRES]])</f>
        <v>1</v>
      </c>
      <c r="AB2289" t="str">
        <f ca="1">+IFERROR(IF(Tabla2[[#This Row],[FECHA CESE/BAJA]]="","No Aplica",IF(AND(MONTH(Tabla2[[#This Row],[FECHA CESE/BAJA]])=MONTH(TODAY()-30),YEAR(Tabla2[[#This Row],[FECHA CESE/BAJA]])=YEAR(TODAY())),MONTH(TODAY()-30)&amp;"-"&amp;YEAR(TODAY()),"Borrar")),"No aplica")</f>
        <v>No Aplica</v>
      </c>
      <c r="AC2289" t="str">
        <f ca="1">+IFERROR(IF(Tabla2[[#This Row],[FECHA INICIO DE LABORES EN OBRA]]="","No Aplica",IF(AND(MONTH(Tabla2[[#This Row],[FECHA INICIO DE LABORES EN OBRA]])=MONTH(TODAY()-30),YEAR(Tabla2[[#This Row],[FECHA INICIO DE LABORES EN OBRA]])=YEAR(TODAY())),MONTH(TODAY()-30)&amp;"-"&amp;YEAR(TODAY()),"No Aplica")),"No Aplica")</f>
        <v>8-2023</v>
      </c>
    </row>
    <row r="2290" spans="1:29" ht="15" customHeight="1" x14ac:dyDescent="0.25">
      <c r="A2290" s="2" t="s">
        <v>5034</v>
      </c>
      <c r="B2290" s="3" t="s">
        <v>5035</v>
      </c>
      <c r="C2290" s="3" t="s">
        <v>19</v>
      </c>
      <c r="D2290" s="3" t="s">
        <v>5074</v>
      </c>
      <c r="E2290" s="3" t="s">
        <v>5075</v>
      </c>
      <c r="F2290" s="36">
        <v>28532</v>
      </c>
      <c r="G2290" s="3">
        <v>2</v>
      </c>
      <c r="H2290" s="3" t="s">
        <v>4597</v>
      </c>
      <c r="I2290" s="3" t="s">
        <v>5076</v>
      </c>
      <c r="J2290" s="3" t="s">
        <v>5077</v>
      </c>
      <c r="K2290" s="3" t="s">
        <v>2106</v>
      </c>
      <c r="L2290" s="8" t="s">
        <v>9813</v>
      </c>
      <c r="M2290" s="5"/>
      <c r="N2290" s="13" t="s">
        <v>1513</v>
      </c>
      <c r="O2290" s="5">
        <v>43811</v>
      </c>
      <c r="P2290" s="8">
        <v>1</v>
      </c>
      <c r="Q2290" s="9">
        <v>4</v>
      </c>
      <c r="R2290" s="9" t="str">
        <f>IFERROR(VLOOKUP(Tabla2[[#This Row],[CONTRATISTA PRNCIPAL]],Hoja1!$L$5:$M$9,2,FALSE),"CJV")</f>
        <v>CJV</v>
      </c>
      <c r="S2290" s="9" t="str">
        <f>IF(Tabla2[[#This Row],[EMPRESA]]=Tabla2[[#This Row],[CONTRATISTA PRNCIPAL]],"Principal","Secundaria")</f>
        <v>Secundaria</v>
      </c>
      <c r="T2290" s="10">
        <f>IFERROR(1/COUNTIF(Tabla2[CONTRATISTA PRNCIPAL],Tabla2[[#This Row],[CONTRATISTA PRNCIPAL]]),0)</f>
        <v>6.6666666666666671E-3</v>
      </c>
      <c r="U2290" s="33">
        <f ca="1">IF(((TODAY()-Tabla2[[#This Row],[FECHA NACIMIENTO]])/365)&lt;18,"Corregir", IF(((TODAY()-Tabla2[[#This Row],[FECHA NACIMIENTO]])/365)&gt;80, "Corregir",ROUNDDOWN(((TODAY()-Tabla2[[#This Row],[FECHA NACIMIENTO]])/365),0)))</f>
        <v>45</v>
      </c>
      <c r="V229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290" s="34" t="str">
        <f ca="1">+IF(Tabla2[[#This Row],[Edad]]="Corregir","Corregir","Ok")</f>
        <v>Ok</v>
      </c>
      <c r="X2290" s="10" t="str">
        <f>+IFERROR(VLOOKUP(Tabla2[[#This Row],[DISTRITO SEGÚN DNI]],Hoja1!$A$2:$B$55,2,FALSE),"No")</f>
        <v>No</v>
      </c>
      <c r="Y2290" s="10" t="str">
        <f>IF(OR(LOWER(Tabla2[[#This Row],[GENERO]])="masculino", LOWER(Tabla2[[#This Row],[GENERO]])="femenino"),"OK","Corregir")</f>
        <v>OK</v>
      </c>
      <c r="Z2290" s="10" t="str">
        <f>+IF(Tabla2[[#This Row],[Nro. DNI / CE]]="","Corregir",IF(LEN(Tabla2[[#This Row],[Nro. DNI / CE]])&gt;=8,"OK","Corregir"))</f>
        <v>OK</v>
      </c>
      <c r="AA2290" s="10">
        <f>COUNTIF(Tabla2[APELLIDOS Y NOMBRES],Tabla2[[#This Row],[APELLIDOS Y NOMBRES]])</f>
        <v>1</v>
      </c>
      <c r="AB2290" t="str">
        <f ca="1">+IFERROR(IF(Tabla2[[#This Row],[FECHA CESE/BAJA]]="","No Aplica",IF(AND(MONTH(Tabla2[[#This Row],[FECHA CESE/BAJA]])=MONTH(TODAY()-30),YEAR(Tabla2[[#This Row],[FECHA CESE/BAJA]])=YEAR(TODAY())),MONTH(TODAY()-30)&amp;"-"&amp;YEAR(TODAY()),"Borrar")),"No aplica")</f>
        <v>No Aplica</v>
      </c>
      <c r="AC2290" t="str">
        <f ca="1">+IFERROR(IF(Tabla2[[#This Row],[FECHA INICIO DE LABORES EN OBRA]]="","No Aplica",IF(AND(MONTH(Tabla2[[#This Row],[FECHA INICIO DE LABORES EN OBRA]])=MONTH(TODAY()-30),YEAR(Tabla2[[#This Row],[FECHA INICIO DE LABORES EN OBRA]])=YEAR(TODAY())),MONTH(TODAY()-30)&amp;"-"&amp;YEAR(TODAY()),"No Aplica")),"No Aplica")</f>
        <v>No Aplica</v>
      </c>
    </row>
    <row r="2291" spans="1:29" ht="15" customHeight="1" x14ac:dyDescent="0.25">
      <c r="A2291" s="2" t="s">
        <v>8965</v>
      </c>
      <c r="B2291" s="3" t="s">
        <v>8966</v>
      </c>
      <c r="C2291" s="3" t="s">
        <v>19</v>
      </c>
      <c r="D2291" s="3" t="s">
        <v>627</v>
      </c>
      <c r="E2291" s="3" t="s">
        <v>11406</v>
      </c>
      <c r="F2291" s="36" t="s">
        <v>11407</v>
      </c>
      <c r="G2291" s="3">
        <v>2</v>
      </c>
      <c r="H2291" s="3" t="s">
        <v>1453</v>
      </c>
      <c r="I2291" s="3" t="s">
        <v>3622</v>
      </c>
      <c r="J2291" s="3" t="s">
        <v>11408</v>
      </c>
      <c r="K2291" s="3" t="s">
        <v>93</v>
      </c>
      <c r="L2291" s="8" t="s">
        <v>9813</v>
      </c>
      <c r="M2291" s="5"/>
      <c r="N2291" s="13" t="s">
        <v>1489</v>
      </c>
      <c r="O2291" s="5">
        <v>45147</v>
      </c>
      <c r="P2291" s="8">
        <v>1</v>
      </c>
      <c r="Q2291" s="9">
        <v>4</v>
      </c>
      <c r="R2291" s="9" t="str">
        <f>IFERROR(VLOOKUP(Tabla2[[#This Row],[CONTRATISTA PRNCIPAL]],Hoja1!$L$5:$M$9,2,FALSE),"CJV")</f>
        <v>CJV</v>
      </c>
      <c r="S2291" s="9" t="str">
        <f>IF(Tabla2[[#This Row],[EMPRESA]]=Tabla2[[#This Row],[CONTRATISTA PRNCIPAL]],"Principal","Secundaria")</f>
        <v>Secundaria</v>
      </c>
      <c r="T2291" s="10">
        <f>IFERROR(1/COUNTIF(Tabla2[CONTRATISTA PRNCIPAL],Tabla2[[#This Row],[CONTRATISTA PRNCIPAL]]),0)</f>
        <v>6.6666666666666671E-3</v>
      </c>
      <c r="U2291" s="33">
        <f ca="1">IF(((TODAY()-Tabla2[[#This Row],[FECHA NACIMIENTO]])/365)&lt;18,"Corregir", IF(((TODAY()-Tabla2[[#This Row],[FECHA NACIMIENTO]])/365)&gt;80, "Corregir",ROUNDDOWN(((TODAY()-Tabla2[[#This Row],[FECHA NACIMIENTO]])/365),0)))</f>
        <v>31</v>
      </c>
      <c r="V229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291" s="34" t="str">
        <f ca="1">+IF(Tabla2[[#This Row],[Edad]]="Corregir","Corregir","Ok")</f>
        <v>Ok</v>
      </c>
      <c r="X2291" s="10" t="str">
        <f>+IFERROR(VLOOKUP(Tabla2[[#This Row],[DISTRITO SEGÚN DNI]],Hoja1!$A$2:$B$55,2,FALSE),"No")</f>
        <v>ATE</v>
      </c>
      <c r="Y2291" s="10" t="str">
        <f>IF(OR(LOWER(Tabla2[[#This Row],[GENERO]])="masculino", LOWER(Tabla2[[#This Row],[GENERO]])="femenino"),"OK","Corregir")</f>
        <v>OK</v>
      </c>
      <c r="Z2291" s="10" t="str">
        <f>+IF(Tabla2[[#This Row],[Nro. DNI / CE]]="","Corregir",IF(LEN(Tabla2[[#This Row],[Nro. DNI / CE]])&gt;=8,"OK","Corregir"))</f>
        <v>OK</v>
      </c>
      <c r="AA2291" s="10">
        <f>COUNTIF(Tabla2[APELLIDOS Y NOMBRES],Tabla2[[#This Row],[APELLIDOS Y NOMBRES]])</f>
        <v>1</v>
      </c>
      <c r="AB2291" t="str">
        <f ca="1">+IFERROR(IF(Tabla2[[#This Row],[FECHA CESE/BAJA]]="","No Aplica",IF(AND(MONTH(Tabla2[[#This Row],[FECHA CESE/BAJA]])=MONTH(TODAY()-30),YEAR(Tabla2[[#This Row],[FECHA CESE/BAJA]])=YEAR(TODAY())),MONTH(TODAY()-30)&amp;"-"&amp;YEAR(TODAY()),"Borrar")),"No aplica")</f>
        <v>No Aplica</v>
      </c>
      <c r="AC2291" t="str">
        <f ca="1">+IFERROR(IF(Tabla2[[#This Row],[FECHA INICIO DE LABORES EN OBRA]]="","No Aplica",IF(AND(MONTH(Tabla2[[#This Row],[FECHA INICIO DE LABORES EN OBRA]])=MONTH(TODAY()-30),YEAR(Tabla2[[#This Row],[FECHA INICIO DE LABORES EN OBRA]])=YEAR(TODAY())),MONTH(TODAY()-30)&amp;"-"&amp;YEAR(TODAY()),"No Aplica")),"No Aplica")</f>
        <v>8-2023</v>
      </c>
    </row>
    <row r="2292" spans="1:29" ht="15" customHeight="1" x14ac:dyDescent="0.25">
      <c r="A2292" s="2" t="s">
        <v>8965</v>
      </c>
      <c r="B2292" s="3" t="s">
        <v>8966</v>
      </c>
      <c r="C2292" s="3" t="s">
        <v>19</v>
      </c>
      <c r="D2292" s="3" t="s">
        <v>8972</v>
      </c>
      <c r="E2292" s="3" t="s">
        <v>8973</v>
      </c>
      <c r="F2292" s="36">
        <v>34086</v>
      </c>
      <c r="G2292" s="3">
        <v>2</v>
      </c>
      <c r="H2292" s="3" t="s">
        <v>3817</v>
      </c>
      <c r="I2292" s="3" t="s">
        <v>5023</v>
      </c>
      <c r="J2292" s="3" t="s">
        <v>8974</v>
      </c>
      <c r="K2292" s="3" t="s">
        <v>5129</v>
      </c>
      <c r="L2292" s="8" t="s">
        <v>9813</v>
      </c>
      <c r="M2292" s="5"/>
      <c r="N2292" s="13" t="s">
        <v>1489</v>
      </c>
      <c r="O2292" s="5">
        <v>45121</v>
      </c>
      <c r="P2292" s="8">
        <v>1</v>
      </c>
      <c r="Q2292" s="9">
        <v>4</v>
      </c>
      <c r="R2292" s="9" t="str">
        <f>IFERROR(VLOOKUP(Tabla2[[#This Row],[CONTRATISTA PRNCIPAL]],Hoja1!$L$5:$M$9,2,FALSE),"CJV")</f>
        <v>CJV</v>
      </c>
      <c r="S2292" s="9" t="str">
        <f>IF(Tabla2[[#This Row],[EMPRESA]]=Tabla2[[#This Row],[CONTRATISTA PRNCIPAL]],"Principal","Secundaria")</f>
        <v>Secundaria</v>
      </c>
      <c r="T2292" s="10">
        <f>IFERROR(1/COUNTIF(Tabla2[CONTRATISTA PRNCIPAL],Tabla2[[#This Row],[CONTRATISTA PRNCIPAL]]),0)</f>
        <v>6.6666666666666671E-3</v>
      </c>
      <c r="U2292" s="33">
        <f ca="1">IF(((TODAY()-Tabla2[[#This Row],[FECHA NACIMIENTO]])/365)&lt;18,"Corregir", IF(((TODAY()-Tabla2[[#This Row],[FECHA NACIMIENTO]])/365)&gt;80, "Corregir",ROUNDDOWN(((TODAY()-Tabla2[[#This Row],[FECHA NACIMIENTO]])/365),0)))</f>
        <v>30</v>
      </c>
      <c r="V229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292" s="34" t="str">
        <f ca="1">+IF(Tabla2[[#This Row],[Edad]]="Corregir","Corregir","Ok")</f>
        <v>Ok</v>
      </c>
      <c r="X2292" s="10" t="str">
        <f>+IFERROR(VLOOKUP(Tabla2[[#This Row],[DISTRITO SEGÚN DNI]],Hoja1!$A$2:$B$55,2,FALSE),"No")</f>
        <v>No</v>
      </c>
      <c r="Y2292" s="10" t="str">
        <f>IF(OR(LOWER(Tabla2[[#This Row],[GENERO]])="masculino", LOWER(Tabla2[[#This Row],[GENERO]])="femenino"),"OK","Corregir")</f>
        <v>OK</v>
      </c>
      <c r="Z2292" s="10" t="str">
        <f>+IF(Tabla2[[#This Row],[Nro. DNI / CE]]="","Corregir",IF(LEN(Tabla2[[#This Row],[Nro. DNI / CE]])&gt;=8,"OK","Corregir"))</f>
        <v>OK</v>
      </c>
      <c r="AA2292" s="10">
        <f>COUNTIF(Tabla2[APELLIDOS Y NOMBRES],Tabla2[[#This Row],[APELLIDOS Y NOMBRES]])</f>
        <v>1</v>
      </c>
      <c r="AB2292" t="str">
        <f ca="1">+IFERROR(IF(Tabla2[[#This Row],[FECHA CESE/BAJA]]="","No Aplica",IF(AND(MONTH(Tabla2[[#This Row],[FECHA CESE/BAJA]])=MONTH(TODAY()-30),YEAR(Tabla2[[#This Row],[FECHA CESE/BAJA]])=YEAR(TODAY())),MONTH(TODAY()-30)&amp;"-"&amp;YEAR(TODAY()),"Borrar")),"No aplica")</f>
        <v>No Aplica</v>
      </c>
      <c r="AC2292" t="str">
        <f ca="1">+IFERROR(IF(Tabla2[[#This Row],[FECHA INICIO DE LABORES EN OBRA]]="","No Aplica",IF(AND(MONTH(Tabla2[[#This Row],[FECHA INICIO DE LABORES EN OBRA]])=MONTH(TODAY()-30),YEAR(Tabla2[[#This Row],[FECHA INICIO DE LABORES EN OBRA]])=YEAR(TODAY())),MONTH(TODAY()-30)&amp;"-"&amp;YEAR(TODAY()),"No Aplica")),"No Aplica")</f>
        <v>No Aplica</v>
      </c>
    </row>
    <row r="2293" spans="1:29" ht="15" customHeight="1" x14ac:dyDescent="0.25">
      <c r="A2293" s="2" t="s">
        <v>8965</v>
      </c>
      <c r="B2293" s="3" t="s">
        <v>8966</v>
      </c>
      <c r="C2293" s="3" t="s">
        <v>19</v>
      </c>
      <c r="D2293" s="3" t="s">
        <v>8975</v>
      </c>
      <c r="E2293" s="3" t="s">
        <v>8976</v>
      </c>
      <c r="F2293" s="36">
        <v>31566</v>
      </c>
      <c r="G2293" s="3">
        <v>2</v>
      </c>
      <c r="H2293" s="3" t="s">
        <v>3817</v>
      </c>
      <c r="I2293" s="3" t="s">
        <v>5023</v>
      </c>
      <c r="J2293" s="3" t="s">
        <v>8977</v>
      </c>
      <c r="K2293" s="3" t="s">
        <v>1063</v>
      </c>
      <c r="L2293" s="8" t="s">
        <v>9813</v>
      </c>
      <c r="M2293" s="5"/>
      <c r="N2293" s="13" t="s">
        <v>1489</v>
      </c>
      <c r="O2293" s="5">
        <v>45121</v>
      </c>
      <c r="P2293" s="8">
        <v>1</v>
      </c>
      <c r="Q2293" s="9">
        <v>4</v>
      </c>
      <c r="R2293" s="9" t="str">
        <f>IFERROR(VLOOKUP(Tabla2[[#This Row],[CONTRATISTA PRNCIPAL]],Hoja1!$L$5:$M$9,2,FALSE),"CJV")</f>
        <v>CJV</v>
      </c>
      <c r="S2293" s="9" t="str">
        <f>IF(Tabla2[[#This Row],[EMPRESA]]=Tabla2[[#This Row],[CONTRATISTA PRNCIPAL]],"Principal","Secundaria")</f>
        <v>Secundaria</v>
      </c>
      <c r="T2293" s="10">
        <f>IFERROR(1/COUNTIF(Tabla2[CONTRATISTA PRNCIPAL],Tabla2[[#This Row],[CONTRATISTA PRNCIPAL]]),0)</f>
        <v>6.6666666666666671E-3</v>
      </c>
      <c r="U2293" s="33">
        <f ca="1">IF(((TODAY()-Tabla2[[#This Row],[FECHA NACIMIENTO]])/365)&lt;18,"Corregir", IF(((TODAY()-Tabla2[[#This Row],[FECHA NACIMIENTO]])/365)&gt;80, "Corregir",ROUNDDOWN(((TODAY()-Tabla2[[#This Row],[FECHA NACIMIENTO]])/365),0)))</f>
        <v>37</v>
      </c>
      <c r="V229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293" s="34" t="str">
        <f ca="1">+IF(Tabla2[[#This Row],[Edad]]="Corregir","Corregir","Ok")</f>
        <v>Ok</v>
      </c>
      <c r="X2293" s="10" t="str">
        <f>+IFERROR(VLOOKUP(Tabla2[[#This Row],[DISTRITO SEGÚN DNI]],Hoja1!$A$2:$B$55,2,FALSE),"No")</f>
        <v>No</v>
      </c>
      <c r="Y2293" s="10" t="str">
        <f>IF(OR(LOWER(Tabla2[[#This Row],[GENERO]])="masculino", LOWER(Tabla2[[#This Row],[GENERO]])="femenino"),"OK","Corregir")</f>
        <v>OK</v>
      </c>
      <c r="Z2293" s="10" t="str">
        <f>+IF(Tabla2[[#This Row],[Nro. DNI / CE]]="","Corregir",IF(LEN(Tabla2[[#This Row],[Nro. DNI / CE]])&gt;=8,"OK","Corregir"))</f>
        <v>OK</v>
      </c>
      <c r="AA2293" s="10">
        <f>COUNTIF(Tabla2[APELLIDOS Y NOMBRES],Tabla2[[#This Row],[APELLIDOS Y NOMBRES]])</f>
        <v>1</v>
      </c>
      <c r="AB2293" t="str">
        <f ca="1">+IFERROR(IF(Tabla2[[#This Row],[FECHA CESE/BAJA]]="","No Aplica",IF(AND(MONTH(Tabla2[[#This Row],[FECHA CESE/BAJA]])=MONTH(TODAY()-30),YEAR(Tabla2[[#This Row],[FECHA CESE/BAJA]])=YEAR(TODAY())),MONTH(TODAY()-30)&amp;"-"&amp;YEAR(TODAY()),"Borrar")),"No aplica")</f>
        <v>No Aplica</v>
      </c>
      <c r="AC2293" t="str">
        <f ca="1">+IFERROR(IF(Tabla2[[#This Row],[FECHA INICIO DE LABORES EN OBRA]]="","No Aplica",IF(AND(MONTH(Tabla2[[#This Row],[FECHA INICIO DE LABORES EN OBRA]])=MONTH(TODAY()-30),YEAR(Tabla2[[#This Row],[FECHA INICIO DE LABORES EN OBRA]])=YEAR(TODAY())),MONTH(TODAY()-30)&amp;"-"&amp;YEAR(TODAY()),"No Aplica")),"No Aplica")</f>
        <v>No Aplica</v>
      </c>
    </row>
    <row r="2294" spans="1:29" ht="15" customHeight="1" x14ac:dyDescent="0.25">
      <c r="A2294" s="2" t="s">
        <v>5025</v>
      </c>
      <c r="B2294" s="3" t="s">
        <v>5026</v>
      </c>
      <c r="C2294" s="3" t="s">
        <v>19</v>
      </c>
      <c r="D2294" s="3" t="s">
        <v>322</v>
      </c>
      <c r="E2294" s="3" t="s">
        <v>323</v>
      </c>
      <c r="F2294" s="36">
        <v>32009</v>
      </c>
      <c r="G2294" s="3">
        <v>1</v>
      </c>
      <c r="H2294" s="3" t="s">
        <v>5078</v>
      </c>
      <c r="I2294" s="3" t="s">
        <v>5030</v>
      </c>
      <c r="J2294" s="3" t="s">
        <v>5079</v>
      </c>
      <c r="K2294" s="3" t="s">
        <v>5080</v>
      </c>
      <c r="L2294" s="8" t="s">
        <v>9813</v>
      </c>
      <c r="M2294" s="5"/>
      <c r="N2294" s="13" t="s">
        <v>1489</v>
      </c>
      <c r="O2294" s="5" t="s">
        <v>1073</v>
      </c>
      <c r="P2294" s="8">
        <v>3</v>
      </c>
      <c r="Q2294" s="9">
        <v>1</v>
      </c>
      <c r="R2294" s="9" t="str">
        <f>IFERROR(VLOOKUP(Tabla2[[#This Row],[CONTRATISTA PRNCIPAL]],Hoja1!$L$5:$M$9,2,FALSE),"CJV")</f>
        <v>CJV</v>
      </c>
      <c r="S2294" s="9" t="str">
        <f>IF(Tabla2[[#This Row],[EMPRESA]]=Tabla2[[#This Row],[CONTRATISTA PRNCIPAL]],"Principal","Secundaria")</f>
        <v>Secundaria</v>
      </c>
      <c r="T2294" s="10">
        <f>IFERROR(1/COUNTIF(Tabla2[CONTRATISTA PRNCIPAL],Tabla2[[#This Row],[CONTRATISTA PRNCIPAL]]),0)</f>
        <v>6.6666666666666671E-3</v>
      </c>
      <c r="U2294" s="33">
        <f ca="1">IF(((TODAY()-Tabla2[[#This Row],[FECHA NACIMIENTO]])/365)&lt;18,"Corregir", IF(((TODAY()-Tabla2[[#This Row],[FECHA NACIMIENTO]])/365)&gt;80, "Corregir",ROUNDDOWN(((TODAY()-Tabla2[[#This Row],[FECHA NACIMIENTO]])/365),0)))</f>
        <v>36</v>
      </c>
      <c r="V229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294" s="34" t="str">
        <f ca="1">+IF(Tabla2[[#This Row],[Edad]]="Corregir","Corregir","Ok")</f>
        <v>Ok</v>
      </c>
      <c r="X2294" s="10" t="str">
        <f>+IFERROR(VLOOKUP(Tabla2[[#This Row],[DISTRITO SEGÚN DNI]],Hoja1!$A$2:$B$55,2,FALSE),"No")</f>
        <v>EL AGUSTINO</v>
      </c>
      <c r="Y2294" s="10" t="str">
        <f>IF(OR(LOWER(Tabla2[[#This Row],[GENERO]])="masculino", LOWER(Tabla2[[#This Row],[GENERO]])="femenino"),"OK","Corregir")</f>
        <v>OK</v>
      </c>
      <c r="Z2294" s="10" t="str">
        <f>+IF(Tabla2[[#This Row],[Nro. DNI / CE]]="","Corregir",IF(LEN(Tabla2[[#This Row],[Nro. DNI / CE]])&gt;=8,"OK","Corregir"))</f>
        <v>OK</v>
      </c>
      <c r="AA2294" s="10">
        <f>COUNTIF(Tabla2[APELLIDOS Y NOMBRES],Tabla2[[#This Row],[APELLIDOS Y NOMBRES]])</f>
        <v>1</v>
      </c>
      <c r="AB2294" t="str">
        <f ca="1">+IFERROR(IF(Tabla2[[#This Row],[FECHA CESE/BAJA]]="","No Aplica",IF(AND(MONTH(Tabla2[[#This Row],[FECHA CESE/BAJA]])=MONTH(TODAY()-30),YEAR(Tabla2[[#This Row],[FECHA CESE/BAJA]])=YEAR(TODAY())),MONTH(TODAY()-30)&amp;"-"&amp;YEAR(TODAY()),"Borrar")),"No aplica")</f>
        <v>No Aplica</v>
      </c>
      <c r="AC2294" t="str">
        <f ca="1">+IFERROR(IF(Tabla2[[#This Row],[FECHA INICIO DE LABORES EN OBRA]]="","No Aplica",IF(AND(MONTH(Tabla2[[#This Row],[FECHA INICIO DE LABORES EN OBRA]])=MONTH(TODAY()-30),YEAR(Tabla2[[#This Row],[FECHA INICIO DE LABORES EN OBRA]])=YEAR(TODAY())),MONTH(TODAY()-30)&amp;"-"&amp;YEAR(TODAY()),"No Aplica")),"No Aplica")</f>
        <v>No Aplica</v>
      </c>
    </row>
    <row r="2295" spans="1:29" ht="15" customHeight="1" x14ac:dyDescent="0.25">
      <c r="A2295" s="2" t="s">
        <v>5034</v>
      </c>
      <c r="B2295" s="3" t="s">
        <v>5035</v>
      </c>
      <c r="C2295" s="3" t="s">
        <v>19</v>
      </c>
      <c r="D2295" s="3">
        <v>43039534</v>
      </c>
      <c r="E2295" s="3" t="s">
        <v>324</v>
      </c>
      <c r="F2295" s="36">
        <v>31209</v>
      </c>
      <c r="G2295" s="3">
        <v>2</v>
      </c>
      <c r="H2295" s="3" t="s">
        <v>3817</v>
      </c>
      <c r="I2295" s="3" t="s">
        <v>5023</v>
      </c>
      <c r="J2295" s="3" t="s">
        <v>5081</v>
      </c>
      <c r="K2295" s="3" t="s">
        <v>93</v>
      </c>
      <c r="L2295" s="8" t="s">
        <v>9813</v>
      </c>
      <c r="M2295" s="5"/>
      <c r="N2295" s="13" t="s">
        <v>1489</v>
      </c>
      <c r="O2295" s="5">
        <v>44986</v>
      </c>
      <c r="P2295" s="8">
        <v>1</v>
      </c>
      <c r="Q2295" s="9">
        <v>4</v>
      </c>
      <c r="R2295" s="9" t="str">
        <f>IFERROR(VLOOKUP(Tabla2[[#This Row],[CONTRATISTA PRNCIPAL]],Hoja1!$L$5:$M$9,2,FALSE),"CJV")</f>
        <v>CJV</v>
      </c>
      <c r="S2295" s="9" t="str">
        <f>IF(Tabla2[[#This Row],[EMPRESA]]=Tabla2[[#This Row],[CONTRATISTA PRNCIPAL]],"Principal","Secundaria")</f>
        <v>Secundaria</v>
      </c>
      <c r="T2295" s="10">
        <f>IFERROR(1/COUNTIF(Tabla2[CONTRATISTA PRNCIPAL],Tabla2[[#This Row],[CONTRATISTA PRNCIPAL]]),0)</f>
        <v>6.6666666666666671E-3</v>
      </c>
      <c r="U2295" s="33">
        <f ca="1">IF(((TODAY()-Tabla2[[#This Row],[FECHA NACIMIENTO]])/365)&lt;18,"Corregir", IF(((TODAY()-Tabla2[[#This Row],[FECHA NACIMIENTO]])/365)&gt;80, "Corregir",ROUNDDOWN(((TODAY()-Tabla2[[#This Row],[FECHA NACIMIENTO]])/365),0)))</f>
        <v>38</v>
      </c>
      <c r="V229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295" s="34" t="str">
        <f ca="1">+IF(Tabla2[[#This Row],[Edad]]="Corregir","Corregir","Ok")</f>
        <v>Ok</v>
      </c>
      <c r="X2295" s="10" t="str">
        <f>+IFERROR(VLOOKUP(Tabla2[[#This Row],[DISTRITO SEGÚN DNI]],Hoja1!$A$2:$B$55,2,FALSE),"No")</f>
        <v>ATE</v>
      </c>
      <c r="Y2295" s="10" t="str">
        <f>IF(OR(LOWER(Tabla2[[#This Row],[GENERO]])="masculino", LOWER(Tabla2[[#This Row],[GENERO]])="femenino"),"OK","Corregir")</f>
        <v>OK</v>
      </c>
      <c r="Z2295" s="10" t="str">
        <f>+IF(Tabla2[[#This Row],[Nro. DNI / CE]]="","Corregir",IF(LEN(Tabla2[[#This Row],[Nro. DNI / CE]])&gt;=8,"OK","Corregir"))</f>
        <v>OK</v>
      </c>
      <c r="AA2295" s="10">
        <f>COUNTIF(Tabla2[APELLIDOS Y NOMBRES],Tabla2[[#This Row],[APELLIDOS Y NOMBRES]])</f>
        <v>1</v>
      </c>
      <c r="AB2295" t="str">
        <f ca="1">+IFERROR(IF(Tabla2[[#This Row],[FECHA CESE/BAJA]]="","No Aplica",IF(AND(MONTH(Tabla2[[#This Row],[FECHA CESE/BAJA]])=MONTH(TODAY()-30),YEAR(Tabla2[[#This Row],[FECHA CESE/BAJA]])=YEAR(TODAY())),MONTH(TODAY()-30)&amp;"-"&amp;YEAR(TODAY()),"Borrar")),"No aplica")</f>
        <v>No Aplica</v>
      </c>
      <c r="AC2295" t="str">
        <f ca="1">+IFERROR(IF(Tabla2[[#This Row],[FECHA INICIO DE LABORES EN OBRA]]="","No Aplica",IF(AND(MONTH(Tabla2[[#This Row],[FECHA INICIO DE LABORES EN OBRA]])=MONTH(TODAY()-30),YEAR(Tabla2[[#This Row],[FECHA INICIO DE LABORES EN OBRA]])=YEAR(TODAY())),MONTH(TODAY()-30)&amp;"-"&amp;YEAR(TODAY()),"No Aplica")),"No Aplica")</f>
        <v>No Aplica</v>
      </c>
    </row>
    <row r="2296" spans="1:29" ht="15" customHeight="1" x14ac:dyDescent="0.25">
      <c r="A2296" s="2" t="s">
        <v>8965</v>
      </c>
      <c r="B2296" s="3" t="s">
        <v>8966</v>
      </c>
      <c r="C2296" s="3" t="s">
        <v>19</v>
      </c>
      <c r="D2296" s="3" t="s">
        <v>8978</v>
      </c>
      <c r="E2296" s="3" t="s">
        <v>8979</v>
      </c>
      <c r="F2296" s="36">
        <v>33676</v>
      </c>
      <c r="G2296" s="3">
        <v>2</v>
      </c>
      <c r="H2296" s="3" t="s">
        <v>1453</v>
      </c>
      <c r="I2296" s="3" t="s">
        <v>3622</v>
      </c>
      <c r="J2296" s="3" t="s">
        <v>8980</v>
      </c>
      <c r="K2296" s="3" t="s">
        <v>93</v>
      </c>
      <c r="L2296" s="8" t="s">
        <v>9813</v>
      </c>
      <c r="M2296" s="5"/>
      <c r="N2296" s="13" t="s">
        <v>1489</v>
      </c>
      <c r="O2296" s="5">
        <v>45139</v>
      </c>
      <c r="P2296" s="8">
        <v>1</v>
      </c>
      <c r="Q2296" s="9">
        <v>4</v>
      </c>
      <c r="R2296" s="9" t="str">
        <f>IFERROR(VLOOKUP(Tabla2[[#This Row],[CONTRATISTA PRNCIPAL]],Hoja1!$L$5:$M$9,2,FALSE),"CJV")</f>
        <v>CJV</v>
      </c>
      <c r="S2296" s="9" t="str">
        <f>IF(Tabla2[[#This Row],[EMPRESA]]=Tabla2[[#This Row],[CONTRATISTA PRNCIPAL]],"Principal","Secundaria")</f>
        <v>Secundaria</v>
      </c>
      <c r="T2296" s="10">
        <f>IFERROR(1/COUNTIF(Tabla2[CONTRATISTA PRNCIPAL],Tabla2[[#This Row],[CONTRATISTA PRNCIPAL]]),0)</f>
        <v>6.6666666666666671E-3</v>
      </c>
      <c r="U2296" s="33">
        <f ca="1">IF(((TODAY()-Tabla2[[#This Row],[FECHA NACIMIENTO]])/365)&lt;18,"Corregir", IF(((TODAY()-Tabla2[[#This Row],[FECHA NACIMIENTO]])/365)&gt;80, "Corregir",ROUNDDOWN(((TODAY()-Tabla2[[#This Row],[FECHA NACIMIENTO]])/365),0)))</f>
        <v>31</v>
      </c>
      <c r="V229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296" s="34" t="str">
        <f ca="1">+IF(Tabla2[[#This Row],[Edad]]="Corregir","Corregir","Ok")</f>
        <v>Ok</v>
      </c>
      <c r="X2296" s="10" t="str">
        <f>+IFERROR(VLOOKUP(Tabla2[[#This Row],[DISTRITO SEGÚN DNI]],Hoja1!$A$2:$B$55,2,FALSE),"No")</f>
        <v>ATE</v>
      </c>
      <c r="Y2296" s="10" t="str">
        <f>IF(OR(LOWER(Tabla2[[#This Row],[GENERO]])="masculino", LOWER(Tabla2[[#This Row],[GENERO]])="femenino"),"OK","Corregir")</f>
        <v>OK</v>
      </c>
      <c r="Z2296" s="10" t="str">
        <f>+IF(Tabla2[[#This Row],[Nro. DNI / CE]]="","Corregir",IF(LEN(Tabla2[[#This Row],[Nro. DNI / CE]])&gt;=8,"OK","Corregir"))</f>
        <v>OK</v>
      </c>
      <c r="AA2296" s="10">
        <f>COUNTIF(Tabla2[APELLIDOS Y NOMBRES],Tabla2[[#This Row],[APELLIDOS Y NOMBRES]])</f>
        <v>1</v>
      </c>
      <c r="AB2296" t="str">
        <f ca="1">+IFERROR(IF(Tabla2[[#This Row],[FECHA CESE/BAJA]]="","No Aplica",IF(AND(MONTH(Tabla2[[#This Row],[FECHA CESE/BAJA]])=MONTH(TODAY()-30),YEAR(Tabla2[[#This Row],[FECHA CESE/BAJA]])=YEAR(TODAY())),MONTH(TODAY()-30)&amp;"-"&amp;YEAR(TODAY()),"Borrar")),"No aplica")</f>
        <v>No Aplica</v>
      </c>
      <c r="AC2296" t="str">
        <f ca="1">+IFERROR(IF(Tabla2[[#This Row],[FECHA INICIO DE LABORES EN OBRA]]="","No Aplica",IF(AND(MONTH(Tabla2[[#This Row],[FECHA INICIO DE LABORES EN OBRA]])=MONTH(TODAY()-30),YEAR(Tabla2[[#This Row],[FECHA INICIO DE LABORES EN OBRA]])=YEAR(TODAY())),MONTH(TODAY()-30)&amp;"-"&amp;YEAR(TODAY()),"No Aplica")),"No Aplica")</f>
        <v>8-2023</v>
      </c>
    </row>
    <row r="2297" spans="1:29" ht="15" customHeight="1" x14ac:dyDescent="0.25">
      <c r="A2297" s="2" t="s">
        <v>8965</v>
      </c>
      <c r="B2297" s="3" t="s">
        <v>8966</v>
      </c>
      <c r="C2297" s="3" t="s">
        <v>19</v>
      </c>
      <c r="D2297" s="3" t="s">
        <v>8981</v>
      </c>
      <c r="E2297" s="3" t="s">
        <v>8982</v>
      </c>
      <c r="F2297" s="36">
        <v>34069</v>
      </c>
      <c r="G2297" s="3">
        <v>2</v>
      </c>
      <c r="H2297" s="3" t="s">
        <v>3817</v>
      </c>
      <c r="I2297" s="3" t="s">
        <v>5023</v>
      </c>
      <c r="J2297" s="3" t="s">
        <v>8983</v>
      </c>
      <c r="K2297" s="3" t="s">
        <v>32</v>
      </c>
      <c r="L2297" s="8" t="s">
        <v>9813</v>
      </c>
      <c r="M2297" s="5"/>
      <c r="N2297" s="13" t="s">
        <v>1489</v>
      </c>
      <c r="O2297" s="5">
        <v>45139</v>
      </c>
      <c r="P2297" s="8">
        <v>1</v>
      </c>
      <c r="Q2297" s="9">
        <v>4</v>
      </c>
      <c r="R2297" s="9" t="str">
        <f>IFERROR(VLOOKUP(Tabla2[[#This Row],[CONTRATISTA PRNCIPAL]],Hoja1!$L$5:$M$9,2,FALSE),"CJV")</f>
        <v>CJV</v>
      </c>
      <c r="S2297" s="9" t="str">
        <f>IF(Tabla2[[#This Row],[EMPRESA]]=Tabla2[[#This Row],[CONTRATISTA PRNCIPAL]],"Principal","Secundaria")</f>
        <v>Secundaria</v>
      </c>
      <c r="T2297" s="10">
        <f>IFERROR(1/COUNTIF(Tabla2[CONTRATISTA PRNCIPAL],Tabla2[[#This Row],[CONTRATISTA PRNCIPAL]]),0)</f>
        <v>6.6666666666666671E-3</v>
      </c>
      <c r="U2297" s="33">
        <f ca="1">IF(((TODAY()-Tabla2[[#This Row],[FECHA NACIMIENTO]])/365)&lt;18,"Corregir", IF(((TODAY()-Tabla2[[#This Row],[FECHA NACIMIENTO]])/365)&gt;80, "Corregir",ROUNDDOWN(((TODAY()-Tabla2[[#This Row],[FECHA NACIMIENTO]])/365),0)))</f>
        <v>30</v>
      </c>
      <c r="V229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297" s="34" t="str">
        <f ca="1">+IF(Tabla2[[#This Row],[Edad]]="Corregir","Corregir","Ok")</f>
        <v>Ok</v>
      </c>
      <c r="X2297" s="10" t="str">
        <f>+IFERROR(VLOOKUP(Tabla2[[#This Row],[DISTRITO SEGÚN DNI]],Hoja1!$A$2:$B$55,2,FALSE),"No")</f>
        <v>CALLAO</v>
      </c>
      <c r="Y2297" s="10" t="str">
        <f>IF(OR(LOWER(Tabla2[[#This Row],[GENERO]])="masculino", LOWER(Tabla2[[#This Row],[GENERO]])="femenino"),"OK","Corregir")</f>
        <v>OK</v>
      </c>
      <c r="Z2297" s="10" t="str">
        <f>+IF(Tabla2[[#This Row],[Nro. DNI / CE]]="","Corregir",IF(LEN(Tabla2[[#This Row],[Nro. DNI / CE]])&gt;=8,"OK","Corregir"))</f>
        <v>OK</v>
      </c>
      <c r="AA2297" s="10">
        <f>COUNTIF(Tabla2[APELLIDOS Y NOMBRES],Tabla2[[#This Row],[APELLIDOS Y NOMBRES]])</f>
        <v>1</v>
      </c>
      <c r="AB2297" t="str">
        <f ca="1">+IFERROR(IF(Tabla2[[#This Row],[FECHA CESE/BAJA]]="","No Aplica",IF(AND(MONTH(Tabla2[[#This Row],[FECHA CESE/BAJA]])=MONTH(TODAY()-30),YEAR(Tabla2[[#This Row],[FECHA CESE/BAJA]])=YEAR(TODAY())),MONTH(TODAY()-30)&amp;"-"&amp;YEAR(TODAY()),"Borrar")),"No aplica")</f>
        <v>No Aplica</v>
      </c>
      <c r="AC2297" t="str">
        <f ca="1">+IFERROR(IF(Tabla2[[#This Row],[FECHA INICIO DE LABORES EN OBRA]]="","No Aplica",IF(AND(MONTH(Tabla2[[#This Row],[FECHA INICIO DE LABORES EN OBRA]])=MONTH(TODAY()-30),YEAR(Tabla2[[#This Row],[FECHA INICIO DE LABORES EN OBRA]])=YEAR(TODAY())),MONTH(TODAY()-30)&amp;"-"&amp;YEAR(TODAY()),"No Aplica")),"No Aplica")</f>
        <v>8-2023</v>
      </c>
    </row>
    <row r="2298" spans="1:29" ht="15" customHeight="1" x14ac:dyDescent="0.25">
      <c r="A2298" s="2" t="s">
        <v>5044</v>
      </c>
      <c r="B2298" s="3" t="s">
        <v>5045</v>
      </c>
      <c r="C2298" s="3" t="s">
        <v>19</v>
      </c>
      <c r="D2298" s="3" t="s">
        <v>325</v>
      </c>
      <c r="E2298" s="3" t="s">
        <v>326</v>
      </c>
      <c r="F2298" s="36">
        <v>33353</v>
      </c>
      <c r="G2298" s="3">
        <v>1</v>
      </c>
      <c r="H2298" s="3" t="s">
        <v>3661</v>
      </c>
      <c r="I2298" s="3" t="s">
        <v>5057</v>
      </c>
      <c r="J2298" s="3" t="s">
        <v>5082</v>
      </c>
      <c r="K2298" s="3" t="s">
        <v>36</v>
      </c>
      <c r="L2298" s="8" t="s">
        <v>9813</v>
      </c>
      <c r="M2298" s="5"/>
      <c r="N2298" s="13" t="s">
        <v>1489</v>
      </c>
      <c r="O2298" s="5">
        <v>44967</v>
      </c>
      <c r="P2298" s="8">
        <v>1</v>
      </c>
      <c r="Q2298" s="9">
        <v>1</v>
      </c>
      <c r="R2298" s="9" t="str">
        <f>IFERROR(VLOOKUP(Tabla2[[#This Row],[CONTRATISTA PRNCIPAL]],Hoja1!$L$5:$M$9,2,FALSE),"CJV")</f>
        <v>CJV</v>
      </c>
      <c r="S2298" s="9" t="str">
        <f>IF(Tabla2[[#This Row],[EMPRESA]]=Tabla2[[#This Row],[CONTRATISTA PRNCIPAL]],"Principal","Secundaria")</f>
        <v>Secundaria</v>
      </c>
      <c r="T2298" s="10">
        <f>IFERROR(1/COUNTIF(Tabla2[CONTRATISTA PRNCIPAL],Tabla2[[#This Row],[CONTRATISTA PRNCIPAL]]),0)</f>
        <v>6.6666666666666671E-3</v>
      </c>
      <c r="U2298" s="33">
        <f ca="1">IF(((TODAY()-Tabla2[[#This Row],[FECHA NACIMIENTO]])/365)&lt;18,"Corregir", IF(((TODAY()-Tabla2[[#This Row],[FECHA NACIMIENTO]])/365)&gt;80, "Corregir",ROUNDDOWN(((TODAY()-Tabla2[[#This Row],[FECHA NACIMIENTO]])/365),0)))</f>
        <v>32</v>
      </c>
      <c r="V229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298" s="34" t="str">
        <f ca="1">+IF(Tabla2[[#This Row],[Edad]]="Corregir","Corregir","Ok")</f>
        <v>Ok</v>
      </c>
      <c r="X2298" s="10" t="str">
        <f>+IFERROR(VLOOKUP(Tabla2[[#This Row],[DISTRITO SEGÚN DNI]],Hoja1!$A$2:$B$55,2,FALSE),"No")</f>
        <v>SANTA ANITA</v>
      </c>
      <c r="Y2298" s="10" t="str">
        <f>IF(OR(LOWER(Tabla2[[#This Row],[GENERO]])="masculino", LOWER(Tabla2[[#This Row],[GENERO]])="femenino"),"OK","Corregir")</f>
        <v>OK</v>
      </c>
      <c r="Z2298" s="10" t="str">
        <f>+IF(Tabla2[[#This Row],[Nro. DNI / CE]]="","Corregir",IF(LEN(Tabla2[[#This Row],[Nro. DNI / CE]])&gt;=8,"OK","Corregir"))</f>
        <v>OK</v>
      </c>
      <c r="AA2298" s="10">
        <f>COUNTIF(Tabla2[APELLIDOS Y NOMBRES],Tabla2[[#This Row],[APELLIDOS Y NOMBRES]])</f>
        <v>1</v>
      </c>
      <c r="AB2298" t="str">
        <f ca="1">+IFERROR(IF(Tabla2[[#This Row],[FECHA CESE/BAJA]]="","No Aplica",IF(AND(MONTH(Tabla2[[#This Row],[FECHA CESE/BAJA]])=MONTH(TODAY()-30),YEAR(Tabla2[[#This Row],[FECHA CESE/BAJA]])=YEAR(TODAY())),MONTH(TODAY()-30)&amp;"-"&amp;YEAR(TODAY()),"Borrar")),"No aplica")</f>
        <v>No Aplica</v>
      </c>
      <c r="AC2298" t="str">
        <f ca="1">+IFERROR(IF(Tabla2[[#This Row],[FECHA INICIO DE LABORES EN OBRA]]="","No Aplica",IF(AND(MONTH(Tabla2[[#This Row],[FECHA INICIO DE LABORES EN OBRA]])=MONTH(TODAY()-30),YEAR(Tabla2[[#This Row],[FECHA INICIO DE LABORES EN OBRA]])=YEAR(TODAY())),MONTH(TODAY()-30)&amp;"-"&amp;YEAR(TODAY()),"No Aplica")),"No Aplica")</f>
        <v>No Aplica</v>
      </c>
    </row>
    <row r="2299" spans="1:29" ht="15" customHeight="1" x14ac:dyDescent="0.25">
      <c r="A2299" s="2" t="s">
        <v>5083</v>
      </c>
      <c r="B2299" s="3" t="s">
        <v>5084</v>
      </c>
      <c r="C2299" s="3" t="s">
        <v>19</v>
      </c>
      <c r="D2299" s="3" t="s">
        <v>5085</v>
      </c>
      <c r="E2299" s="3" t="s">
        <v>5086</v>
      </c>
      <c r="F2299" s="36">
        <v>32966</v>
      </c>
      <c r="G2299" s="3">
        <v>1</v>
      </c>
      <c r="H2299" s="3" t="s">
        <v>5087</v>
      </c>
      <c r="I2299" s="3" t="s">
        <v>5076</v>
      </c>
      <c r="J2299" s="3" t="s">
        <v>5088</v>
      </c>
      <c r="K2299" s="3" t="s">
        <v>1139</v>
      </c>
      <c r="L2299" s="8" t="s">
        <v>9813</v>
      </c>
      <c r="M2299" s="5"/>
      <c r="N2299" s="13" t="s">
        <v>1489</v>
      </c>
      <c r="O2299" s="5">
        <v>44867</v>
      </c>
      <c r="P2299" s="8">
        <v>1</v>
      </c>
      <c r="Q2299" s="9">
        <v>1</v>
      </c>
      <c r="R2299" s="9" t="str">
        <f>IFERROR(VLOOKUP(Tabla2[[#This Row],[CONTRATISTA PRNCIPAL]],Hoja1!$L$5:$M$9,2,FALSE),"CJV")</f>
        <v>CJV</v>
      </c>
      <c r="S2299" s="9" t="str">
        <f>IF(Tabla2[[#This Row],[EMPRESA]]=Tabla2[[#This Row],[CONTRATISTA PRNCIPAL]],"Principal","Secundaria")</f>
        <v>Secundaria</v>
      </c>
      <c r="T2299" s="10">
        <f>IFERROR(1/COUNTIF(Tabla2[CONTRATISTA PRNCIPAL],Tabla2[[#This Row],[CONTRATISTA PRNCIPAL]]),0)</f>
        <v>6.6666666666666671E-3</v>
      </c>
      <c r="U2299" s="33">
        <f ca="1">IF(((TODAY()-Tabla2[[#This Row],[FECHA NACIMIENTO]])/365)&lt;18,"Corregir", IF(((TODAY()-Tabla2[[#This Row],[FECHA NACIMIENTO]])/365)&gt;80, "Corregir",ROUNDDOWN(((TODAY()-Tabla2[[#This Row],[FECHA NACIMIENTO]])/365),0)))</f>
        <v>33</v>
      </c>
      <c r="V229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299" s="34" t="str">
        <f ca="1">+IF(Tabla2[[#This Row],[Edad]]="Corregir","Corregir","Ok")</f>
        <v>Ok</v>
      </c>
      <c r="X2299" s="10" t="str">
        <f>+IFERROR(VLOOKUP(Tabla2[[#This Row],[DISTRITO SEGÚN DNI]],Hoja1!$A$2:$B$55,2,FALSE),"No")</f>
        <v>No</v>
      </c>
      <c r="Y2299" s="10" t="str">
        <f>IF(OR(LOWER(Tabla2[[#This Row],[GENERO]])="masculino", LOWER(Tabla2[[#This Row],[GENERO]])="femenino"),"OK","Corregir")</f>
        <v>OK</v>
      </c>
      <c r="Z2299" s="10" t="str">
        <f>+IF(Tabla2[[#This Row],[Nro. DNI / CE]]="","Corregir",IF(LEN(Tabla2[[#This Row],[Nro. DNI / CE]])&gt;=8,"OK","Corregir"))</f>
        <v>OK</v>
      </c>
      <c r="AA2299" s="10">
        <f>COUNTIF(Tabla2[APELLIDOS Y NOMBRES],Tabla2[[#This Row],[APELLIDOS Y NOMBRES]])</f>
        <v>1</v>
      </c>
      <c r="AB2299" t="str">
        <f ca="1">+IFERROR(IF(Tabla2[[#This Row],[FECHA CESE/BAJA]]="","No Aplica",IF(AND(MONTH(Tabla2[[#This Row],[FECHA CESE/BAJA]])=MONTH(TODAY()-30),YEAR(Tabla2[[#This Row],[FECHA CESE/BAJA]])=YEAR(TODAY())),MONTH(TODAY()-30)&amp;"-"&amp;YEAR(TODAY()),"Borrar")),"No aplica")</f>
        <v>No Aplica</v>
      </c>
      <c r="AC2299" t="str">
        <f ca="1">+IFERROR(IF(Tabla2[[#This Row],[FECHA INICIO DE LABORES EN OBRA]]="","No Aplica",IF(AND(MONTH(Tabla2[[#This Row],[FECHA INICIO DE LABORES EN OBRA]])=MONTH(TODAY()-30),YEAR(Tabla2[[#This Row],[FECHA INICIO DE LABORES EN OBRA]])=YEAR(TODAY())),MONTH(TODAY()-30)&amp;"-"&amp;YEAR(TODAY()),"No Aplica")),"No Aplica")</f>
        <v>No Aplica</v>
      </c>
    </row>
    <row r="2300" spans="1:29" ht="15" customHeight="1" x14ac:dyDescent="0.25">
      <c r="A2300" s="2" t="s">
        <v>5044</v>
      </c>
      <c r="B2300" s="3" t="s">
        <v>5045</v>
      </c>
      <c r="C2300" s="3" t="s">
        <v>19</v>
      </c>
      <c r="D2300" s="3" t="s">
        <v>5089</v>
      </c>
      <c r="E2300" s="3" t="s">
        <v>5090</v>
      </c>
      <c r="F2300" s="36">
        <v>31531</v>
      </c>
      <c r="G2300" s="3">
        <v>1</v>
      </c>
      <c r="H2300" s="3" t="s">
        <v>5091</v>
      </c>
      <c r="I2300" s="3" t="s">
        <v>5030</v>
      </c>
      <c r="J2300" s="3" t="s">
        <v>5092</v>
      </c>
      <c r="K2300" s="3" t="s">
        <v>3073</v>
      </c>
      <c r="L2300" s="8" t="s">
        <v>9813</v>
      </c>
      <c r="M2300" s="5"/>
      <c r="N2300" s="13" t="s">
        <v>1489</v>
      </c>
      <c r="O2300" s="5">
        <v>44781</v>
      </c>
      <c r="P2300" s="8">
        <v>1</v>
      </c>
      <c r="Q2300" s="9">
        <v>1</v>
      </c>
      <c r="R2300" s="9" t="str">
        <f>IFERROR(VLOOKUP(Tabla2[[#This Row],[CONTRATISTA PRNCIPAL]],Hoja1!$L$5:$M$9,2,FALSE),"CJV")</f>
        <v>CJV</v>
      </c>
      <c r="S2300" s="9" t="str">
        <f>IF(Tabla2[[#This Row],[EMPRESA]]=Tabla2[[#This Row],[CONTRATISTA PRNCIPAL]],"Principal","Secundaria")</f>
        <v>Secundaria</v>
      </c>
      <c r="T2300" s="10">
        <f>IFERROR(1/COUNTIF(Tabla2[CONTRATISTA PRNCIPAL],Tabla2[[#This Row],[CONTRATISTA PRNCIPAL]]),0)</f>
        <v>6.6666666666666671E-3</v>
      </c>
      <c r="U2300" s="33">
        <f ca="1">IF(((TODAY()-Tabla2[[#This Row],[FECHA NACIMIENTO]])/365)&lt;18,"Corregir", IF(((TODAY()-Tabla2[[#This Row],[FECHA NACIMIENTO]])/365)&gt;80, "Corregir",ROUNDDOWN(((TODAY()-Tabla2[[#This Row],[FECHA NACIMIENTO]])/365),0)))</f>
        <v>37</v>
      </c>
      <c r="V230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300" s="34" t="str">
        <f ca="1">+IF(Tabla2[[#This Row],[Edad]]="Corregir","Corregir","Ok")</f>
        <v>Ok</v>
      </c>
      <c r="X2300" s="10" t="str">
        <f>+IFERROR(VLOOKUP(Tabla2[[#This Row],[DISTRITO SEGÚN DNI]],Hoja1!$A$2:$B$55,2,FALSE),"No")</f>
        <v>No</v>
      </c>
      <c r="Y2300" s="10" t="str">
        <f>IF(OR(LOWER(Tabla2[[#This Row],[GENERO]])="masculino", LOWER(Tabla2[[#This Row],[GENERO]])="femenino"),"OK","Corregir")</f>
        <v>OK</v>
      </c>
      <c r="Z2300" s="10" t="str">
        <f>+IF(Tabla2[[#This Row],[Nro. DNI / CE]]="","Corregir",IF(LEN(Tabla2[[#This Row],[Nro. DNI / CE]])&gt;=8,"OK","Corregir"))</f>
        <v>OK</v>
      </c>
      <c r="AA2300" s="10">
        <f>COUNTIF(Tabla2[APELLIDOS Y NOMBRES],Tabla2[[#This Row],[APELLIDOS Y NOMBRES]])</f>
        <v>1</v>
      </c>
      <c r="AB2300" t="str">
        <f ca="1">+IFERROR(IF(Tabla2[[#This Row],[FECHA CESE/BAJA]]="","No Aplica",IF(AND(MONTH(Tabla2[[#This Row],[FECHA CESE/BAJA]])=MONTH(TODAY()-30),YEAR(Tabla2[[#This Row],[FECHA CESE/BAJA]])=YEAR(TODAY())),MONTH(TODAY()-30)&amp;"-"&amp;YEAR(TODAY()),"Borrar")),"No aplica")</f>
        <v>No Aplica</v>
      </c>
      <c r="AC2300" t="str">
        <f ca="1">+IFERROR(IF(Tabla2[[#This Row],[FECHA INICIO DE LABORES EN OBRA]]="","No Aplica",IF(AND(MONTH(Tabla2[[#This Row],[FECHA INICIO DE LABORES EN OBRA]])=MONTH(TODAY()-30),YEAR(Tabla2[[#This Row],[FECHA INICIO DE LABORES EN OBRA]])=YEAR(TODAY())),MONTH(TODAY()-30)&amp;"-"&amp;YEAR(TODAY()),"No Aplica")),"No Aplica")</f>
        <v>No Aplica</v>
      </c>
    </row>
    <row r="2301" spans="1:29" ht="15" customHeight="1" x14ac:dyDescent="0.25">
      <c r="A2301" s="2" t="s">
        <v>5044</v>
      </c>
      <c r="B2301" s="3" t="s">
        <v>5045</v>
      </c>
      <c r="C2301" s="3" t="s">
        <v>19</v>
      </c>
      <c r="D2301" s="3">
        <v>44917194</v>
      </c>
      <c r="E2301" s="3" t="s">
        <v>5093</v>
      </c>
      <c r="F2301" s="36">
        <v>32124</v>
      </c>
      <c r="G2301" s="3">
        <v>1</v>
      </c>
      <c r="H2301" s="3" t="s">
        <v>5094</v>
      </c>
      <c r="I2301" s="3" t="s">
        <v>5030</v>
      </c>
      <c r="J2301" s="3" t="s">
        <v>5095</v>
      </c>
      <c r="K2301" s="3" t="s">
        <v>4963</v>
      </c>
      <c r="L2301" s="8" t="s">
        <v>9813</v>
      </c>
      <c r="M2301" s="5"/>
      <c r="N2301" s="13" t="s">
        <v>1489</v>
      </c>
      <c r="O2301" s="5">
        <v>44812</v>
      </c>
      <c r="P2301" s="8">
        <v>1</v>
      </c>
      <c r="Q2301" s="9">
        <v>1</v>
      </c>
      <c r="R2301" s="9" t="str">
        <f>IFERROR(VLOOKUP(Tabla2[[#This Row],[CONTRATISTA PRNCIPAL]],Hoja1!$L$5:$M$9,2,FALSE),"CJV")</f>
        <v>CJV</v>
      </c>
      <c r="S2301" s="9" t="str">
        <f>IF(Tabla2[[#This Row],[EMPRESA]]=Tabla2[[#This Row],[CONTRATISTA PRNCIPAL]],"Principal","Secundaria")</f>
        <v>Secundaria</v>
      </c>
      <c r="T2301" s="10">
        <f>IFERROR(1/COUNTIF(Tabla2[CONTRATISTA PRNCIPAL],Tabla2[[#This Row],[CONTRATISTA PRNCIPAL]]),0)</f>
        <v>6.6666666666666671E-3</v>
      </c>
      <c r="U2301" s="33">
        <f ca="1">IF(((TODAY()-Tabla2[[#This Row],[FECHA NACIMIENTO]])/365)&lt;18,"Corregir", IF(((TODAY()-Tabla2[[#This Row],[FECHA NACIMIENTO]])/365)&gt;80, "Corregir",ROUNDDOWN(((TODAY()-Tabla2[[#This Row],[FECHA NACIMIENTO]])/365),0)))</f>
        <v>35</v>
      </c>
      <c r="V230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301" s="34" t="str">
        <f ca="1">+IF(Tabla2[[#This Row],[Edad]]="Corregir","Corregir","Ok")</f>
        <v>Ok</v>
      </c>
      <c r="X2301" s="10" t="str">
        <f>+IFERROR(VLOOKUP(Tabla2[[#This Row],[DISTRITO SEGÚN DNI]],Hoja1!$A$2:$B$55,2,FALSE),"No")</f>
        <v>No</v>
      </c>
      <c r="Y2301" s="10" t="str">
        <f>IF(OR(LOWER(Tabla2[[#This Row],[GENERO]])="masculino", LOWER(Tabla2[[#This Row],[GENERO]])="femenino"),"OK","Corregir")</f>
        <v>OK</v>
      </c>
      <c r="Z2301" s="10" t="str">
        <f>+IF(Tabla2[[#This Row],[Nro. DNI / CE]]="","Corregir",IF(LEN(Tabla2[[#This Row],[Nro. DNI / CE]])&gt;=8,"OK","Corregir"))</f>
        <v>OK</v>
      </c>
      <c r="AA2301" s="10">
        <f>COUNTIF(Tabla2[APELLIDOS Y NOMBRES],Tabla2[[#This Row],[APELLIDOS Y NOMBRES]])</f>
        <v>1</v>
      </c>
      <c r="AB2301" t="str">
        <f ca="1">+IFERROR(IF(Tabla2[[#This Row],[FECHA CESE/BAJA]]="","No Aplica",IF(AND(MONTH(Tabla2[[#This Row],[FECHA CESE/BAJA]])=MONTH(TODAY()-30),YEAR(Tabla2[[#This Row],[FECHA CESE/BAJA]])=YEAR(TODAY())),MONTH(TODAY()-30)&amp;"-"&amp;YEAR(TODAY()),"Borrar")),"No aplica")</f>
        <v>No Aplica</v>
      </c>
      <c r="AC2301" t="str">
        <f ca="1">+IFERROR(IF(Tabla2[[#This Row],[FECHA INICIO DE LABORES EN OBRA]]="","No Aplica",IF(AND(MONTH(Tabla2[[#This Row],[FECHA INICIO DE LABORES EN OBRA]])=MONTH(TODAY()-30),YEAR(Tabla2[[#This Row],[FECHA INICIO DE LABORES EN OBRA]])=YEAR(TODAY())),MONTH(TODAY()-30)&amp;"-"&amp;YEAR(TODAY()),"No Aplica")),"No Aplica")</f>
        <v>No Aplica</v>
      </c>
    </row>
    <row r="2302" spans="1:29" ht="15" customHeight="1" x14ac:dyDescent="0.25">
      <c r="A2302" s="2" t="s">
        <v>8965</v>
      </c>
      <c r="B2302" s="3" t="s">
        <v>8966</v>
      </c>
      <c r="C2302" s="3" t="s">
        <v>19</v>
      </c>
      <c r="D2302" s="3" t="s">
        <v>8984</v>
      </c>
      <c r="E2302" s="3" t="s">
        <v>8985</v>
      </c>
      <c r="F2302" s="36">
        <v>30675</v>
      </c>
      <c r="G2302" s="3">
        <v>2</v>
      </c>
      <c r="H2302" s="3" t="s">
        <v>3817</v>
      </c>
      <c r="I2302" s="3" t="s">
        <v>5023</v>
      </c>
      <c r="J2302" s="3" t="s">
        <v>8986</v>
      </c>
      <c r="K2302" s="3" t="s">
        <v>1200</v>
      </c>
      <c r="L2302" s="8" t="s">
        <v>9813</v>
      </c>
      <c r="M2302" s="5"/>
      <c r="N2302" s="13" t="s">
        <v>1489</v>
      </c>
      <c r="O2302" s="5">
        <v>45142</v>
      </c>
      <c r="P2302" s="8">
        <v>1</v>
      </c>
      <c r="Q2302" s="9">
        <v>4</v>
      </c>
      <c r="R2302" s="9" t="str">
        <f>IFERROR(VLOOKUP(Tabla2[[#This Row],[CONTRATISTA PRNCIPAL]],Hoja1!$L$5:$M$9,2,FALSE),"CJV")</f>
        <v>CJV</v>
      </c>
      <c r="S2302" s="9" t="str">
        <f>IF(Tabla2[[#This Row],[EMPRESA]]=Tabla2[[#This Row],[CONTRATISTA PRNCIPAL]],"Principal","Secundaria")</f>
        <v>Secundaria</v>
      </c>
      <c r="T2302" s="10">
        <f>IFERROR(1/COUNTIF(Tabla2[CONTRATISTA PRNCIPAL],Tabla2[[#This Row],[CONTRATISTA PRNCIPAL]]),0)</f>
        <v>6.6666666666666671E-3</v>
      </c>
      <c r="U2302" s="33">
        <f ca="1">IF(((TODAY()-Tabla2[[#This Row],[FECHA NACIMIENTO]])/365)&lt;18,"Corregir", IF(((TODAY()-Tabla2[[#This Row],[FECHA NACIMIENTO]])/365)&gt;80, "Corregir",ROUNDDOWN(((TODAY()-Tabla2[[#This Row],[FECHA NACIMIENTO]])/365),0)))</f>
        <v>39</v>
      </c>
      <c r="V230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302" s="34" t="str">
        <f ca="1">+IF(Tabla2[[#This Row],[Edad]]="Corregir","Corregir","Ok")</f>
        <v>Ok</v>
      </c>
      <c r="X2302" s="10" t="str">
        <f>+IFERROR(VLOOKUP(Tabla2[[#This Row],[DISTRITO SEGÚN DNI]],Hoja1!$A$2:$B$55,2,FALSE),"No")</f>
        <v>No</v>
      </c>
      <c r="Y2302" s="10" t="str">
        <f>IF(OR(LOWER(Tabla2[[#This Row],[GENERO]])="masculino", LOWER(Tabla2[[#This Row],[GENERO]])="femenino"),"OK","Corregir")</f>
        <v>OK</v>
      </c>
      <c r="Z2302" s="10" t="str">
        <f>+IF(Tabla2[[#This Row],[Nro. DNI / CE]]="","Corregir",IF(LEN(Tabla2[[#This Row],[Nro. DNI / CE]])&gt;=8,"OK","Corregir"))</f>
        <v>OK</v>
      </c>
      <c r="AA2302" s="10">
        <f>COUNTIF(Tabla2[APELLIDOS Y NOMBRES],Tabla2[[#This Row],[APELLIDOS Y NOMBRES]])</f>
        <v>1</v>
      </c>
      <c r="AB2302" t="str">
        <f ca="1">+IFERROR(IF(Tabla2[[#This Row],[FECHA CESE/BAJA]]="","No Aplica",IF(AND(MONTH(Tabla2[[#This Row],[FECHA CESE/BAJA]])=MONTH(TODAY()-30),YEAR(Tabla2[[#This Row],[FECHA CESE/BAJA]])=YEAR(TODAY())),MONTH(TODAY()-30)&amp;"-"&amp;YEAR(TODAY()),"Borrar")),"No aplica")</f>
        <v>No Aplica</v>
      </c>
      <c r="AC2302" t="str">
        <f ca="1">+IFERROR(IF(Tabla2[[#This Row],[FECHA INICIO DE LABORES EN OBRA]]="","No Aplica",IF(AND(MONTH(Tabla2[[#This Row],[FECHA INICIO DE LABORES EN OBRA]])=MONTH(TODAY()-30),YEAR(Tabla2[[#This Row],[FECHA INICIO DE LABORES EN OBRA]])=YEAR(TODAY())),MONTH(TODAY()-30)&amp;"-"&amp;YEAR(TODAY()),"No Aplica")),"No Aplica")</f>
        <v>8-2023</v>
      </c>
    </row>
    <row r="2303" spans="1:29" ht="15" customHeight="1" x14ac:dyDescent="0.25">
      <c r="A2303" s="2" t="s">
        <v>5034</v>
      </c>
      <c r="B2303" s="3" t="s">
        <v>5035</v>
      </c>
      <c r="C2303" s="3" t="s">
        <v>19</v>
      </c>
      <c r="D2303" s="3" t="s">
        <v>8987</v>
      </c>
      <c r="E2303" s="3" t="s">
        <v>8988</v>
      </c>
      <c r="F2303" s="36">
        <v>29407</v>
      </c>
      <c r="G2303" s="3">
        <v>2</v>
      </c>
      <c r="H2303" s="3" t="s">
        <v>3817</v>
      </c>
      <c r="I2303" s="3" t="s">
        <v>5023</v>
      </c>
      <c r="J2303" s="3" t="s">
        <v>8989</v>
      </c>
      <c r="K2303" s="3" t="s">
        <v>5097</v>
      </c>
      <c r="L2303" s="8" t="s">
        <v>9813</v>
      </c>
      <c r="M2303" s="5"/>
      <c r="N2303" s="13" t="s">
        <v>1489</v>
      </c>
      <c r="O2303" s="5">
        <v>45117</v>
      </c>
      <c r="P2303" s="8">
        <v>1</v>
      </c>
      <c r="Q2303" s="9">
        <v>4</v>
      </c>
      <c r="R2303" s="9" t="str">
        <f>IFERROR(VLOOKUP(Tabla2[[#This Row],[CONTRATISTA PRNCIPAL]],Hoja1!$L$5:$M$9,2,FALSE),"CJV")</f>
        <v>CJV</v>
      </c>
      <c r="S2303" s="9" t="str">
        <f>IF(Tabla2[[#This Row],[EMPRESA]]=Tabla2[[#This Row],[CONTRATISTA PRNCIPAL]],"Principal","Secundaria")</f>
        <v>Secundaria</v>
      </c>
      <c r="T2303" s="10">
        <f>IFERROR(1/COUNTIF(Tabla2[CONTRATISTA PRNCIPAL],Tabla2[[#This Row],[CONTRATISTA PRNCIPAL]]),0)</f>
        <v>6.6666666666666671E-3</v>
      </c>
      <c r="U2303" s="33">
        <f ca="1">IF(((TODAY()-Tabla2[[#This Row],[FECHA NACIMIENTO]])/365)&lt;18,"Corregir", IF(((TODAY()-Tabla2[[#This Row],[FECHA NACIMIENTO]])/365)&gt;80, "Corregir",ROUNDDOWN(((TODAY()-Tabla2[[#This Row],[FECHA NACIMIENTO]])/365),0)))</f>
        <v>43</v>
      </c>
      <c r="V230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303" s="34" t="str">
        <f ca="1">+IF(Tabla2[[#This Row],[Edad]]="Corregir","Corregir","Ok")</f>
        <v>Ok</v>
      </c>
      <c r="X2303" s="10" t="str">
        <f>+IFERROR(VLOOKUP(Tabla2[[#This Row],[DISTRITO SEGÚN DNI]],Hoja1!$A$2:$B$55,2,FALSE),"No")</f>
        <v>No</v>
      </c>
      <c r="Y2303" s="10" t="str">
        <f>IF(OR(LOWER(Tabla2[[#This Row],[GENERO]])="masculino", LOWER(Tabla2[[#This Row],[GENERO]])="femenino"),"OK","Corregir")</f>
        <v>OK</v>
      </c>
      <c r="Z2303" s="10" t="str">
        <f>+IF(Tabla2[[#This Row],[Nro. DNI / CE]]="","Corregir",IF(LEN(Tabla2[[#This Row],[Nro. DNI / CE]])&gt;=8,"OK","Corregir"))</f>
        <v>OK</v>
      </c>
      <c r="AA2303" s="10">
        <f>COUNTIF(Tabla2[APELLIDOS Y NOMBRES],Tabla2[[#This Row],[APELLIDOS Y NOMBRES]])</f>
        <v>1</v>
      </c>
      <c r="AB2303" t="str">
        <f ca="1">+IFERROR(IF(Tabla2[[#This Row],[FECHA CESE/BAJA]]="","No Aplica",IF(AND(MONTH(Tabla2[[#This Row],[FECHA CESE/BAJA]])=MONTH(TODAY()-30),YEAR(Tabla2[[#This Row],[FECHA CESE/BAJA]])=YEAR(TODAY())),MONTH(TODAY()-30)&amp;"-"&amp;YEAR(TODAY()),"Borrar")),"No aplica")</f>
        <v>No Aplica</v>
      </c>
      <c r="AC2303" t="str">
        <f ca="1">+IFERROR(IF(Tabla2[[#This Row],[FECHA INICIO DE LABORES EN OBRA]]="","No Aplica",IF(AND(MONTH(Tabla2[[#This Row],[FECHA INICIO DE LABORES EN OBRA]])=MONTH(TODAY()-30),YEAR(Tabla2[[#This Row],[FECHA INICIO DE LABORES EN OBRA]])=YEAR(TODAY())),MONTH(TODAY()-30)&amp;"-"&amp;YEAR(TODAY()),"No Aplica")),"No Aplica")</f>
        <v>No Aplica</v>
      </c>
    </row>
    <row r="2304" spans="1:29" ht="15" customHeight="1" x14ac:dyDescent="0.25">
      <c r="A2304" s="2" t="s">
        <v>5025</v>
      </c>
      <c r="B2304" s="3" t="s">
        <v>5026</v>
      </c>
      <c r="C2304" s="3" t="s">
        <v>19</v>
      </c>
      <c r="D2304" s="3" t="s">
        <v>327</v>
      </c>
      <c r="E2304" s="3" t="s">
        <v>328</v>
      </c>
      <c r="F2304" s="36">
        <v>33837</v>
      </c>
      <c r="G2304" s="3">
        <v>1</v>
      </c>
      <c r="H2304" s="3" t="s">
        <v>5100</v>
      </c>
      <c r="I2304" s="3" t="s">
        <v>5101</v>
      </c>
      <c r="J2304" s="3" t="s">
        <v>5102</v>
      </c>
      <c r="K2304" s="3" t="s">
        <v>35</v>
      </c>
      <c r="L2304" s="8" t="s">
        <v>9813</v>
      </c>
      <c r="M2304" s="5"/>
      <c r="N2304" s="13" t="s">
        <v>1489</v>
      </c>
      <c r="O2304" s="5">
        <v>44965</v>
      </c>
      <c r="P2304" s="8">
        <v>1</v>
      </c>
      <c r="Q2304" s="9">
        <v>1</v>
      </c>
      <c r="R2304" s="9" t="str">
        <f>IFERROR(VLOOKUP(Tabla2[[#This Row],[CONTRATISTA PRNCIPAL]],Hoja1!$L$5:$M$9,2,FALSE),"CJV")</f>
        <v>CJV</v>
      </c>
      <c r="S2304" s="9" t="str">
        <f>IF(Tabla2[[#This Row],[EMPRESA]]=Tabla2[[#This Row],[CONTRATISTA PRNCIPAL]],"Principal","Secundaria")</f>
        <v>Secundaria</v>
      </c>
      <c r="T2304" s="10">
        <f>IFERROR(1/COUNTIF(Tabla2[CONTRATISTA PRNCIPAL],Tabla2[[#This Row],[CONTRATISTA PRNCIPAL]]),0)</f>
        <v>6.6666666666666671E-3</v>
      </c>
      <c r="U2304" s="33">
        <f ca="1">IF(((TODAY()-Tabla2[[#This Row],[FECHA NACIMIENTO]])/365)&lt;18,"Corregir", IF(((TODAY()-Tabla2[[#This Row],[FECHA NACIMIENTO]])/365)&gt;80, "Corregir",ROUNDDOWN(((TODAY()-Tabla2[[#This Row],[FECHA NACIMIENTO]])/365),0)))</f>
        <v>31</v>
      </c>
      <c r="V230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304" s="34" t="str">
        <f ca="1">+IF(Tabla2[[#This Row],[Edad]]="Corregir","Corregir","Ok")</f>
        <v>Ok</v>
      </c>
      <c r="X2304" s="10" t="str">
        <f>+IFERROR(VLOOKUP(Tabla2[[#This Row],[DISTRITO SEGÚN DNI]],Hoja1!$A$2:$B$55,2,FALSE),"No")</f>
        <v>EL AGUSTINO</v>
      </c>
      <c r="Y2304" s="10" t="str">
        <f>IF(OR(LOWER(Tabla2[[#This Row],[GENERO]])="masculino", LOWER(Tabla2[[#This Row],[GENERO]])="femenino"),"OK","Corregir")</f>
        <v>OK</v>
      </c>
      <c r="Z2304" s="10" t="str">
        <f>+IF(Tabla2[[#This Row],[Nro. DNI / CE]]="","Corregir",IF(LEN(Tabla2[[#This Row],[Nro. DNI / CE]])&gt;=8,"OK","Corregir"))</f>
        <v>OK</v>
      </c>
      <c r="AA2304" s="10">
        <f>COUNTIF(Tabla2[APELLIDOS Y NOMBRES],Tabla2[[#This Row],[APELLIDOS Y NOMBRES]])</f>
        <v>1</v>
      </c>
      <c r="AB2304" t="str">
        <f ca="1">+IFERROR(IF(Tabla2[[#This Row],[FECHA CESE/BAJA]]="","No Aplica",IF(AND(MONTH(Tabla2[[#This Row],[FECHA CESE/BAJA]])=MONTH(TODAY()-30),YEAR(Tabla2[[#This Row],[FECHA CESE/BAJA]])=YEAR(TODAY())),MONTH(TODAY()-30)&amp;"-"&amp;YEAR(TODAY()),"Borrar")),"No aplica")</f>
        <v>No Aplica</v>
      </c>
      <c r="AC2304" t="str">
        <f ca="1">+IFERROR(IF(Tabla2[[#This Row],[FECHA INICIO DE LABORES EN OBRA]]="","No Aplica",IF(AND(MONTH(Tabla2[[#This Row],[FECHA INICIO DE LABORES EN OBRA]])=MONTH(TODAY()-30),YEAR(Tabla2[[#This Row],[FECHA INICIO DE LABORES EN OBRA]])=YEAR(TODAY())),MONTH(TODAY()-30)&amp;"-"&amp;YEAR(TODAY()),"No Aplica")),"No Aplica")</f>
        <v>No Aplica</v>
      </c>
    </row>
    <row r="2305" spans="1:29" ht="15" customHeight="1" x14ac:dyDescent="0.25">
      <c r="A2305" s="2" t="s">
        <v>5034</v>
      </c>
      <c r="B2305" s="3" t="s">
        <v>5035</v>
      </c>
      <c r="C2305" s="3" t="s">
        <v>19</v>
      </c>
      <c r="D2305" s="3">
        <v>76791493</v>
      </c>
      <c r="E2305" s="3" t="s">
        <v>5103</v>
      </c>
      <c r="F2305" s="36">
        <v>35293</v>
      </c>
      <c r="G2305" s="3">
        <v>2</v>
      </c>
      <c r="H2305" s="3" t="s">
        <v>4597</v>
      </c>
      <c r="I2305" s="3" t="s">
        <v>5076</v>
      </c>
      <c r="J2305" s="3" t="s">
        <v>5104</v>
      </c>
      <c r="K2305" s="3" t="s">
        <v>5105</v>
      </c>
      <c r="L2305" s="8" t="s">
        <v>9813</v>
      </c>
      <c r="M2305" s="5"/>
      <c r="N2305" s="13" t="s">
        <v>1513</v>
      </c>
      <c r="O2305" s="5">
        <v>44950</v>
      </c>
      <c r="P2305" s="8">
        <v>1</v>
      </c>
      <c r="Q2305" s="9">
        <v>4</v>
      </c>
      <c r="R2305" s="9" t="str">
        <f>IFERROR(VLOOKUP(Tabla2[[#This Row],[CONTRATISTA PRNCIPAL]],Hoja1!$L$5:$M$9,2,FALSE),"CJV")</f>
        <v>CJV</v>
      </c>
      <c r="S2305" s="9" t="str">
        <f>IF(Tabla2[[#This Row],[EMPRESA]]=Tabla2[[#This Row],[CONTRATISTA PRNCIPAL]],"Principal","Secundaria")</f>
        <v>Secundaria</v>
      </c>
      <c r="T2305" s="10">
        <f>IFERROR(1/COUNTIF(Tabla2[CONTRATISTA PRNCIPAL],Tabla2[[#This Row],[CONTRATISTA PRNCIPAL]]),0)</f>
        <v>6.6666666666666671E-3</v>
      </c>
      <c r="U2305" s="33">
        <f ca="1">IF(((TODAY()-Tabla2[[#This Row],[FECHA NACIMIENTO]])/365)&lt;18,"Corregir", IF(((TODAY()-Tabla2[[#This Row],[FECHA NACIMIENTO]])/365)&gt;80, "Corregir",ROUNDDOWN(((TODAY()-Tabla2[[#This Row],[FECHA NACIMIENTO]])/365),0)))</f>
        <v>27</v>
      </c>
      <c r="V230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305" s="34" t="str">
        <f ca="1">+IF(Tabla2[[#This Row],[Edad]]="Corregir","Corregir","Ok")</f>
        <v>Ok</v>
      </c>
      <c r="X2305" s="10" t="str">
        <f>+IFERROR(VLOOKUP(Tabla2[[#This Row],[DISTRITO SEGÚN DNI]],Hoja1!$A$2:$B$55,2,FALSE),"No")</f>
        <v>No</v>
      </c>
      <c r="Y2305" s="10" t="str">
        <f>IF(OR(LOWER(Tabla2[[#This Row],[GENERO]])="masculino", LOWER(Tabla2[[#This Row],[GENERO]])="femenino"),"OK","Corregir")</f>
        <v>OK</v>
      </c>
      <c r="Z2305" s="10" t="str">
        <f>+IF(Tabla2[[#This Row],[Nro. DNI / CE]]="","Corregir",IF(LEN(Tabla2[[#This Row],[Nro. DNI / CE]])&gt;=8,"OK","Corregir"))</f>
        <v>OK</v>
      </c>
      <c r="AA2305" s="10">
        <f>COUNTIF(Tabla2[APELLIDOS Y NOMBRES],Tabla2[[#This Row],[APELLIDOS Y NOMBRES]])</f>
        <v>1</v>
      </c>
      <c r="AB2305" t="str">
        <f ca="1">+IFERROR(IF(Tabla2[[#This Row],[FECHA CESE/BAJA]]="","No Aplica",IF(AND(MONTH(Tabla2[[#This Row],[FECHA CESE/BAJA]])=MONTH(TODAY()-30),YEAR(Tabla2[[#This Row],[FECHA CESE/BAJA]])=YEAR(TODAY())),MONTH(TODAY()-30)&amp;"-"&amp;YEAR(TODAY()),"Borrar")),"No aplica")</f>
        <v>No Aplica</v>
      </c>
      <c r="AC2305" t="str">
        <f ca="1">+IFERROR(IF(Tabla2[[#This Row],[FECHA INICIO DE LABORES EN OBRA]]="","No Aplica",IF(AND(MONTH(Tabla2[[#This Row],[FECHA INICIO DE LABORES EN OBRA]])=MONTH(TODAY()-30),YEAR(Tabla2[[#This Row],[FECHA INICIO DE LABORES EN OBRA]])=YEAR(TODAY())),MONTH(TODAY()-30)&amp;"-"&amp;YEAR(TODAY()),"No Aplica")),"No Aplica")</f>
        <v>No Aplica</v>
      </c>
    </row>
    <row r="2306" spans="1:29" ht="15" customHeight="1" x14ac:dyDescent="0.25">
      <c r="A2306" s="2" t="s">
        <v>5034</v>
      </c>
      <c r="B2306" s="3" t="s">
        <v>5035</v>
      </c>
      <c r="C2306" s="3" t="s">
        <v>19</v>
      </c>
      <c r="D2306" s="3">
        <v>10876658</v>
      </c>
      <c r="E2306" s="3" t="s">
        <v>329</v>
      </c>
      <c r="F2306" s="36">
        <v>28064</v>
      </c>
      <c r="G2306" s="3">
        <v>2</v>
      </c>
      <c r="H2306" s="3" t="s">
        <v>5098</v>
      </c>
      <c r="I2306" s="3" t="s">
        <v>5023</v>
      </c>
      <c r="J2306" s="3" t="s">
        <v>5106</v>
      </c>
      <c r="K2306" s="3" t="s">
        <v>1103</v>
      </c>
      <c r="L2306" s="8" t="s">
        <v>9813</v>
      </c>
      <c r="M2306" s="5"/>
      <c r="N2306" s="13" t="s">
        <v>1489</v>
      </c>
      <c r="O2306" s="5">
        <v>44993</v>
      </c>
      <c r="P2306" s="8">
        <v>1</v>
      </c>
      <c r="Q2306" s="9">
        <v>4</v>
      </c>
      <c r="R2306" s="9" t="str">
        <f>IFERROR(VLOOKUP(Tabla2[[#This Row],[CONTRATISTA PRNCIPAL]],Hoja1!$L$5:$M$9,2,FALSE),"CJV")</f>
        <v>CJV</v>
      </c>
      <c r="S2306" s="9" t="str">
        <f>IF(Tabla2[[#This Row],[EMPRESA]]=Tabla2[[#This Row],[CONTRATISTA PRNCIPAL]],"Principal","Secundaria")</f>
        <v>Secundaria</v>
      </c>
      <c r="T2306" s="10">
        <f>IFERROR(1/COUNTIF(Tabla2[CONTRATISTA PRNCIPAL],Tabla2[[#This Row],[CONTRATISTA PRNCIPAL]]),0)</f>
        <v>6.6666666666666671E-3</v>
      </c>
      <c r="U2306" s="33">
        <f ca="1">IF(((TODAY()-Tabla2[[#This Row],[FECHA NACIMIENTO]])/365)&lt;18,"Corregir", IF(((TODAY()-Tabla2[[#This Row],[FECHA NACIMIENTO]])/365)&gt;80, "Corregir",ROUNDDOWN(((TODAY()-Tabla2[[#This Row],[FECHA NACIMIENTO]])/365),0)))</f>
        <v>46</v>
      </c>
      <c r="V230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306" s="34" t="str">
        <f ca="1">+IF(Tabla2[[#This Row],[Edad]]="Corregir","Corregir","Ok")</f>
        <v>Ok</v>
      </c>
      <c r="X2306" s="10" t="str">
        <f>+IFERROR(VLOOKUP(Tabla2[[#This Row],[DISTRITO SEGÚN DNI]],Hoja1!$A$2:$B$55,2,FALSE),"No")</f>
        <v>ATE</v>
      </c>
      <c r="Y2306" s="10" t="str">
        <f>IF(OR(LOWER(Tabla2[[#This Row],[GENERO]])="masculino", LOWER(Tabla2[[#This Row],[GENERO]])="femenino"),"OK","Corregir")</f>
        <v>OK</v>
      </c>
      <c r="Z2306" s="10" t="str">
        <f>+IF(Tabla2[[#This Row],[Nro. DNI / CE]]="","Corregir",IF(LEN(Tabla2[[#This Row],[Nro. DNI / CE]])&gt;=8,"OK","Corregir"))</f>
        <v>OK</v>
      </c>
      <c r="AA2306" s="10">
        <f>COUNTIF(Tabla2[APELLIDOS Y NOMBRES],Tabla2[[#This Row],[APELLIDOS Y NOMBRES]])</f>
        <v>1</v>
      </c>
      <c r="AB2306" t="str">
        <f ca="1">+IFERROR(IF(Tabla2[[#This Row],[FECHA CESE/BAJA]]="","No Aplica",IF(AND(MONTH(Tabla2[[#This Row],[FECHA CESE/BAJA]])=MONTH(TODAY()-30),YEAR(Tabla2[[#This Row],[FECHA CESE/BAJA]])=YEAR(TODAY())),MONTH(TODAY()-30)&amp;"-"&amp;YEAR(TODAY()),"Borrar")),"No aplica")</f>
        <v>No Aplica</v>
      </c>
      <c r="AC2306" t="str">
        <f ca="1">+IFERROR(IF(Tabla2[[#This Row],[FECHA INICIO DE LABORES EN OBRA]]="","No Aplica",IF(AND(MONTH(Tabla2[[#This Row],[FECHA INICIO DE LABORES EN OBRA]])=MONTH(TODAY()-30),YEAR(Tabla2[[#This Row],[FECHA INICIO DE LABORES EN OBRA]])=YEAR(TODAY())),MONTH(TODAY()-30)&amp;"-"&amp;YEAR(TODAY()),"No Aplica")),"No Aplica")</f>
        <v>No Aplica</v>
      </c>
    </row>
    <row r="2307" spans="1:29" ht="15" customHeight="1" x14ac:dyDescent="0.25">
      <c r="A2307" s="2" t="s">
        <v>5044</v>
      </c>
      <c r="B2307" s="3" t="s">
        <v>5045</v>
      </c>
      <c r="C2307" s="3" t="s">
        <v>19</v>
      </c>
      <c r="D2307" s="3">
        <v>42261643</v>
      </c>
      <c r="E2307" s="3" t="s">
        <v>5107</v>
      </c>
      <c r="F2307" s="36">
        <v>29915</v>
      </c>
      <c r="G2307" s="3">
        <v>1</v>
      </c>
      <c r="H2307" s="3" t="s">
        <v>5108</v>
      </c>
      <c r="I2307" s="3" t="s">
        <v>5057</v>
      </c>
      <c r="J2307" s="3" t="s">
        <v>5109</v>
      </c>
      <c r="K2307" s="3" t="s">
        <v>1077</v>
      </c>
      <c r="L2307" s="8" t="s">
        <v>9813</v>
      </c>
      <c r="M2307" s="5"/>
      <c r="N2307" s="13" t="s">
        <v>1489</v>
      </c>
      <c r="O2307" s="5">
        <v>44938</v>
      </c>
      <c r="P2307" s="8">
        <v>1</v>
      </c>
      <c r="Q2307" s="9">
        <v>1</v>
      </c>
      <c r="R2307" s="9" t="str">
        <f>IFERROR(VLOOKUP(Tabla2[[#This Row],[CONTRATISTA PRNCIPAL]],Hoja1!$L$5:$M$9,2,FALSE),"CJV")</f>
        <v>CJV</v>
      </c>
      <c r="S2307" s="9" t="str">
        <f>IF(Tabla2[[#This Row],[EMPRESA]]=Tabla2[[#This Row],[CONTRATISTA PRNCIPAL]],"Principal","Secundaria")</f>
        <v>Secundaria</v>
      </c>
      <c r="T2307" s="10">
        <f>IFERROR(1/COUNTIF(Tabla2[CONTRATISTA PRNCIPAL],Tabla2[[#This Row],[CONTRATISTA PRNCIPAL]]),0)</f>
        <v>6.6666666666666671E-3</v>
      </c>
      <c r="U2307" s="33">
        <f ca="1">IF(((TODAY()-Tabla2[[#This Row],[FECHA NACIMIENTO]])/365)&lt;18,"Corregir", IF(((TODAY()-Tabla2[[#This Row],[FECHA NACIMIENTO]])/365)&gt;80, "Corregir",ROUNDDOWN(((TODAY()-Tabla2[[#This Row],[FECHA NACIMIENTO]])/365),0)))</f>
        <v>41</v>
      </c>
      <c r="V230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307" s="34" t="str">
        <f ca="1">+IF(Tabla2[[#This Row],[Edad]]="Corregir","Corregir","Ok")</f>
        <v>Ok</v>
      </c>
      <c r="X2307" s="10" t="str">
        <f>+IFERROR(VLOOKUP(Tabla2[[#This Row],[DISTRITO SEGÚN DNI]],Hoja1!$A$2:$B$55,2,FALSE),"No")</f>
        <v>No</v>
      </c>
      <c r="Y2307" s="10" t="str">
        <f>IF(OR(LOWER(Tabla2[[#This Row],[GENERO]])="masculino", LOWER(Tabla2[[#This Row],[GENERO]])="femenino"),"OK","Corregir")</f>
        <v>OK</v>
      </c>
      <c r="Z2307" s="10" t="str">
        <f>+IF(Tabla2[[#This Row],[Nro. DNI / CE]]="","Corregir",IF(LEN(Tabla2[[#This Row],[Nro. DNI / CE]])&gt;=8,"OK","Corregir"))</f>
        <v>OK</v>
      </c>
      <c r="AA2307" s="10">
        <f>COUNTIF(Tabla2[APELLIDOS Y NOMBRES],Tabla2[[#This Row],[APELLIDOS Y NOMBRES]])</f>
        <v>1</v>
      </c>
      <c r="AB2307" t="str">
        <f ca="1">+IFERROR(IF(Tabla2[[#This Row],[FECHA CESE/BAJA]]="","No Aplica",IF(AND(MONTH(Tabla2[[#This Row],[FECHA CESE/BAJA]])=MONTH(TODAY()-30),YEAR(Tabla2[[#This Row],[FECHA CESE/BAJA]])=YEAR(TODAY())),MONTH(TODAY()-30)&amp;"-"&amp;YEAR(TODAY()),"Borrar")),"No aplica")</f>
        <v>No Aplica</v>
      </c>
      <c r="AC2307" t="str">
        <f ca="1">+IFERROR(IF(Tabla2[[#This Row],[FECHA INICIO DE LABORES EN OBRA]]="","No Aplica",IF(AND(MONTH(Tabla2[[#This Row],[FECHA INICIO DE LABORES EN OBRA]])=MONTH(TODAY()-30),YEAR(Tabla2[[#This Row],[FECHA INICIO DE LABORES EN OBRA]])=YEAR(TODAY())),MONTH(TODAY()-30)&amp;"-"&amp;YEAR(TODAY()),"No Aplica")),"No Aplica")</f>
        <v>No Aplica</v>
      </c>
    </row>
    <row r="2308" spans="1:29" ht="15" customHeight="1" x14ac:dyDescent="0.25">
      <c r="A2308" s="2" t="s">
        <v>5034</v>
      </c>
      <c r="B2308" s="3" t="s">
        <v>5035</v>
      </c>
      <c r="C2308" s="3" t="s">
        <v>19</v>
      </c>
      <c r="D2308" s="3" t="s">
        <v>5110</v>
      </c>
      <c r="E2308" s="3" t="s">
        <v>5111</v>
      </c>
      <c r="F2308" s="36">
        <v>31903</v>
      </c>
      <c r="G2308" s="3">
        <v>2</v>
      </c>
      <c r="H2308" s="3" t="s">
        <v>3817</v>
      </c>
      <c r="I2308" s="3" t="s">
        <v>5023</v>
      </c>
      <c r="J2308" s="3" t="s">
        <v>5112</v>
      </c>
      <c r="K2308" s="3" t="s">
        <v>1254</v>
      </c>
      <c r="L2308" s="8" t="s">
        <v>9813</v>
      </c>
      <c r="M2308" s="5"/>
      <c r="N2308" s="13" t="s">
        <v>1489</v>
      </c>
      <c r="O2308" s="5">
        <v>45054</v>
      </c>
      <c r="P2308" s="8">
        <v>1</v>
      </c>
      <c r="Q2308" s="9">
        <v>4</v>
      </c>
      <c r="R2308" s="9" t="str">
        <f>IFERROR(VLOOKUP(Tabla2[[#This Row],[CONTRATISTA PRNCIPAL]],Hoja1!$L$5:$M$9,2,FALSE),"CJV")</f>
        <v>CJV</v>
      </c>
      <c r="S2308" s="9" t="str">
        <f>IF(Tabla2[[#This Row],[EMPRESA]]=Tabla2[[#This Row],[CONTRATISTA PRNCIPAL]],"Principal","Secundaria")</f>
        <v>Secundaria</v>
      </c>
      <c r="T2308" s="10">
        <f>IFERROR(1/COUNTIF(Tabla2[CONTRATISTA PRNCIPAL],Tabla2[[#This Row],[CONTRATISTA PRNCIPAL]]),0)</f>
        <v>6.6666666666666671E-3</v>
      </c>
      <c r="U2308" s="33">
        <f ca="1">IF(((TODAY()-Tabla2[[#This Row],[FECHA NACIMIENTO]])/365)&lt;18,"Corregir", IF(((TODAY()-Tabla2[[#This Row],[FECHA NACIMIENTO]])/365)&gt;80, "Corregir",ROUNDDOWN(((TODAY()-Tabla2[[#This Row],[FECHA NACIMIENTO]])/365),0)))</f>
        <v>36</v>
      </c>
      <c r="V230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308" s="34" t="str">
        <f ca="1">+IF(Tabla2[[#This Row],[Edad]]="Corregir","Corregir","Ok")</f>
        <v>Ok</v>
      </c>
      <c r="X2308" s="10" t="str">
        <f>+IFERROR(VLOOKUP(Tabla2[[#This Row],[DISTRITO SEGÚN DNI]],Hoja1!$A$2:$B$55,2,FALSE),"No")</f>
        <v>No</v>
      </c>
      <c r="Y2308" s="10" t="str">
        <f>IF(OR(LOWER(Tabla2[[#This Row],[GENERO]])="masculino", LOWER(Tabla2[[#This Row],[GENERO]])="femenino"),"OK","Corregir")</f>
        <v>OK</v>
      </c>
      <c r="Z2308" s="10" t="str">
        <f>+IF(Tabla2[[#This Row],[Nro. DNI / CE]]="","Corregir",IF(LEN(Tabla2[[#This Row],[Nro. DNI / CE]])&gt;=8,"OK","Corregir"))</f>
        <v>OK</v>
      </c>
      <c r="AA2308" s="10">
        <f>COUNTIF(Tabla2[APELLIDOS Y NOMBRES],Tabla2[[#This Row],[APELLIDOS Y NOMBRES]])</f>
        <v>1</v>
      </c>
      <c r="AB2308" t="str">
        <f ca="1">+IFERROR(IF(Tabla2[[#This Row],[FECHA CESE/BAJA]]="","No Aplica",IF(AND(MONTH(Tabla2[[#This Row],[FECHA CESE/BAJA]])=MONTH(TODAY()-30),YEAR(Tabla2[[#This Row],[FECHA CESE/BAJA]])=YEAR(TODAY())),MONTH(TODAY()-30)&amp;"-"&amp;YEAR(TODAY()),"Borrar")),"No aplica")</f>
        <v>No Aplica</v>
      </c>
      <c r="AC2308" t="str">
        <f ca="1">+IFERROR(IF(Tabla2[[#This Row],[FECHA INICIO DE LABORES EN OBRA]]="","No Aplica",IF(AND(MONTH(Tabla2[[#This Row],[FECHA INICIO DE LABORES EN OBRA]])=MONTH(TODAY()-30),YEAR(Tabla2[[#This Row],[FECHA INICIO DE LABORES EN OBRA]])=YEAR(TODAY())),MONTH(TODAY()-30)&amp;"-"&amp;YEAR(TODAY()),"No Aplica")),"No Aplica")</f>
        <v>No Aplica</v>
      </c>
    </row>
    <row r="2309" spans="1:29" ht="15" customHeight="1" x14ac:dyDescent="0.25">
      <c r="A2309" s="2" t="s">
        <v>8965</v>
      </c>
      <c r="B2309" s="3" t="s">
        <v>8966</v>
      </c>
      <c r="C2309" s="3" t="s">
        <v>19</v>
      </c>
      <c r="D2309" s="3" t="s">
        <v>8990</v>
      </c>
      <c r="E2309" s="3" t="s">
        <v>8991</v>
      </c>
      <c r="F2309" s="36">
        <v>29721</v>
      </c>
      <c r="G2309" s="3">
        <v>2</v>
      </c>
      <c r="H2309" s="3" t="s">
        <v>5098</v>
      </c>
      <c r="I2309" s="3" t="s">
        <v>5023</v>
      </c>
      <c r="J2309" s="3" t="s">
        <v>8992</v>
      </c>
      <c r="K2309" s="3" t="s">
        <v>1063</v>
      </c>
      <c r="L2309" s="8" t="s">
        <v>9813</v>
      </c>
      <c r="M2309" s="5"/>
      <c r="N2309" s="13" t="s">
        <v>1489</v>
      </c>
      <c r="O2309" s="5">
        <v>45141</v>
      </c>
      <c r="P2309" s="8">
        <v>1</v>
      </c>
      <c r="Q2309" s="9">
        <v>4</v>
      </c>
      <c r="R2309" s="9" t="str">
        <f>IFERROR(VLOOKUP(Tabla2[[#This Row],[CONTRATISTA PRNCIPAL]],Hoja1!$L$5:$M$9,2,FALSE),"CJV")</f>
        <v>CJV</v>
      </c>
      <c r="S2309" s="9" t="str">
        <f>IF(Tabla2[[#This Row],[EMPRESA]]=Tabla2[[#This Row],[CONTRATISTA PRNCIPAL]],"Principal","Secundaria")</f>
        <v>Secundaria</v>
      </c>
      <c r="T2309" s="10">
        <f>IFERROR(1/COUNTIF(Tabla2[CONTRATISTA PRNCIPAL],Tabla2[[#This Row],[CONTRATISTA PRNCIPAL]]),0)</f>
        <v>6.6666666666666671E-3</v>
      </c>
      <c r="U2309" s="33">
        <f ca="1">IF(((TODAY()-Tabla2[[#This Row],[FECHA NACIMIENTO]])/365)&lt;18,"Corregir", IF(((TODAY()-Tabla2[[#This Row],[FECHA NACIMIENTO]])/365)&gt;80, "Corregir",ROUNDDOWN(((TODAY()-Tabla2[[#This Row],[FECHA NACIMIENTO]])/365),0)))</f>
        <v>42</v>
      </c>
      <c r="V230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309" s="34" t="str">
        <f ca="1">+IF(Tabla2[[#This Row],[Edad]]="Corregir","Corregir","Ok")</f>
        <v>Ok</v>
      </c>
      <c r="X2309" s="10" t="str">
        <f>+IFERROR(VLOOKUP(Tabla2[[#This Row],[DISTRITO SEGÚN DNI]],Hoja1!$A$2:$B$55,2,FALSE),"No")</f>
        <v>No</v>
      </c>
      <c r="Y2309" s="10" t="str">
        <f>IF(OR(LOWER(Tabla2[[#This Row],[GENERO]])="masculino", LOWER(Tabla2[[#This Row],[GENERO]])="femenino"),"OK","Corregir")</f>
        <v>OK</v>
      </c>
      <c r="Z2309" s="10" t="str">
        <f>+IF(Tabla2[[#This Row],[Nro. DNI / CE]]="","Corregir",IF(LEN(Tabla2[[#This Row],[Nro. DNI / CE]])&gt;=8,"OK","Corregir"))</f>
        <v>OK</v>
      </c>
      <c r="AA2309" s="10">
        <f>COUNTIF(Tabla2[APELLIDOS Y NOMBRES],Tabla2[[#This Row],[APELLIDOS Y NOMBRES]])</f>
        <v>1</v>
      </c>
      <c r="AB2309" t="str">
        <f ca="1">+IFERROR(IF(Tabla2[[#This Row],[FECHA CESE/BAJA]]="","No Aplica",IF(AND(MONTH(Tabla2[[#This Row],[FECHA CESE/BAJA]])=MONTH(TODAY()-30),YEAR(Tabla2[[#This Row],[FECHA CESE/BAJA]])=YEAR(TODAY())),MONTH(TODAY()-30)&amp;"-"&amp;YEAR(TODAY()),"Borrar")),"No aplica")</f>
        <v>No Aplica</v>
      </c>
      <c r="AC2309" t="str">
        <f ca="1">+IFERROR(IF(Tabla2[[#This Row],[FECHA INICIO DE LABORES EN OBRA]]="","No Aplica",IF(AND(MONTH(Tabla2[[#This Row],[FECHA INICIO DE LABORES EN OBRA]])=MONTH(TODAY()-30),YEAR(Tabla2[[#This Row],[FECHA INICIO DE LABORES EN OBRA]])=YEAR(TODAY())),MONTH(TODAY()-30)&amp;"-"&amp;YEAR(TODAY()),"No Aplica")),"No Aplica")</f>
        <v>8-2023</v>
      </c>
    </row>
    <row r="2310" spans="1:29" x14ac:dyDescent="0.25">
      <c r="A2310" s="2" t="s">
        <v>5034</v>
      </c>
      <c r="B2310" s="3" t="s">
        <v>5035</v>
      </c>
      <c r="C2310" s="3" t="s">
        <v>19</v>
      </c>
      <c r="D2310" s="3" t="s">
        <v>5113</v>
      </c>
      <c r="E2310" s="3" t="s">
        <v>5114</v>
      </c>
      <c r="F2310" s="36">
        <v>33754</v>
      </c>
      <c r="G2310" s="3">
        <v>2</v>
      </c>
      <c r="H2310" s="3" t="s">
        <v>3817</v>
      </c>
      <c r="I2310" s="3" t="s">
        <v>5023</v>
      </c>
      <c r="J2310" s="3" t="s">
        <v>5115</v>
      </c>
      <c r="K2310" s="3" t="s">
        <v>5116</v>
      </c>
      <c r="L2310" s="8" t="s">
        <v>9813</v>
      </c>
      <c r="M2310" s="5"/>
      <c r="N2310" s="13" t="s">
        <v>1489</v>
      </c>
      <c r="O2310" s="5">
        <v>44970</v>
      </c>
      <c r="P2310" s="8">
        <v>1</v>
      </c>
      <c r="Q2310" s="9">
        <v>4</v>
      </c>
      <c r="R2310" s="9" t="str">
        <f>IFERROR(VLOOKUP(Tabla2[[#This Row],[CONTRATISTA PRNCIPAL]],Hoja1!$L$5:$M$9,2,FALSE),"CJV")</f>
        <v>CJV</v>
      </c>
      <c r="S2310" s="9" t="str">
        <f>IF(Tabla2[[#This Row],[EMPRESA]]=Tabla2[[#This Row],[CONTRATISTA PRNCIPAL]],"Principal","Secundaria")</f>
        <v>Secundaria</v>
      </c>
      <c r="T2310" s="10">
        <f>IFERROR(1/COUNTIF(Tabla2[CONTRATISTA PRNCIPAL],Tabla2[[#This Row],[CONTRATISTA PRNCIPAL]]),0)</f>
        <v>6.6666666666666671E-3</v>
      </c>
      <c r="U2310" s="33">
        <f ca="1">IF(((TODAY()-Tabla2[[#This Row],[FECHA NACIMIENTO]])/365)&lt;18,"Corregir", IF(((TODAY()-Tabla2[[#This Row],[FECHA NACIMIENTO]])/365)&gt;80, "Corregir",ROUNDDOWN(((TODAY()-Tabla2[[#This Row],[FECHA NACIMIENTO]])/365),0)))</f>
        <v>31</v>
      </c>
      <c r="V231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310" s="34" t="str">
        <f ca="1">+IF(Tabla2[[#This Row],[Edad]]="Corregir","Corregir","Ok")</f>
        <v>Ok</v>
      </c>
      <c r="X2310" s="10" t="str">
        <f>+IFERROR(VLOOKUP(Tabla2[[#This Row],[DISTRITO SEGÚN DNI]],Hoja1!$A$2:$B$55,2,FALSE),"No")</f>
        <v>No</v>
      </c>
      <c r="Y2310" s="10" t="str">
        <f>IF(OR(LOWER(Tabla2[[#This Row],[GENERO]])="masculino", LOWER(Tabla2[[#This Row],[GENERO]])="femenino"),"OK","Corregir")</f>
        <v>OK</v>
      </c>
      <c r="Z2310" s="10" t="str">
        <f>+IF(Tabla2[[#This Row],[Nro. DNI / CE]]="","Corregir",IF(LEN(Tabla2[[#This Row],[Nro. DNI / CE]])&gt;=8,"OK","Corregir"))</f>
        <v>OK</v>
      </c>
      <c r="AA2310" s="10">
        <f>COUNTIF(Tabla2[APELLIDOS Y NOMBRES],Tabla2[[#This Row],[APELLIDOS Y NOMBRES]])</f>
        <v>1</v>
      </c>
      <c r="AB2310" t="str">
        <f ca="1">+IFERROR(IF(Tabla2[[#This Row],[FECHA CESE/BAJA]]="","No Aplica",IF(AND(MONTH(Tabla2[[#This Row],[FECHA CESE/BAJA]])=MONTH(TODAY()-30),YEAR(Tabla2[[#This Row],[FECHA CESE/BAJA]])=YEAR(TODAY())),MONTH(TODAY()-30)&amp;"-"&amp;YEAR(TODAY()),"Borrar")),"No aplica")</f>
        <v>No Aplica</v>
      </c>
      <c r="AC2310" t="str">
        <f ca="1">+IFERROR(IF(Tabla2[[#This Row],[FECHA INICIO DE LABORES EN OBRA]]="","No Aplica",IF(AND(MONTH(Tabla2[[#This Row],[FECHA INICIO DE LABORES EN OBRA]])=MONTH(TODAY()-30),YEAR(Tabla2[[#This Row],[FECHA INICIO DE LABORES EN OBRA]])=YEAR(TODAY())),MONTH(TODAY()-30)&amp;"-"&amp;YEAR(TODAY()),"No Aplica")),"No Aplica")</f>
        <v>No Aplica</v>
      </c>
    </row>
    <row r="2311" spans="1:29" x14ac:dyDescent="0.25">
      <c r="A2311" s="2" t="s">
        <v>5034</v>
      </c>
      <c r="B2311" s="3" t="s">
        <v>5035</v>
      </c>
      <c r="C2311" s="3" t="s">
        <v>19</v>
      </c>
      <c r="D2311" s="3">
        <v>70397865</v>
      </c>
      <c r="E2311" s="3" t="s">
        <v>5117</v>
      </c>
      <c r="F2311" s="36">
        <v>33701</v>
      </c>
      <c r="G2311" s="3">
        <v>1</v>
      </c>
      <c r="H2311" s="3" t="s">
        <v>5118</v>
      </c>
      <c r="I2311" s="3" t="s">
        <v>5023</v>
      </c>
      <c r="J2311" s="3" t="s">
        <v>5119</v>
      </c>
      <c r="K2311" s="3" t="s">
        <v>5120</v>
      </c>
      <c r="L2311" s="8" t="s">
        <v>9813</v>
      </c>
      <c r="M2311" s="5"/>
      <c r="N2311" s="13" t="s">
        <v>1489</v>
      </c>
      <c r="O2311" s="5">
        <v>44979</v>
      </c>
      <c r="P2311" s="8">
        <v>1</v>
      </c>
      <c r="Q2311" s="9">
        <v>1</v>
      </c>
      <c r="R2311" s="9" t="str">
        <f>IFERROR(VLOOKUP(Tabla2[[#This Row],[CONTRATISTA PRNCIPAL]],Hoja1!$L$5:$M$9,2,FALSE),"CJV")</f>
        <v>CJV</v>
      </c>
      <c r="S2311" s="9" t="str">
        <f>IF(Tabla2[[#This Row],[EMPRESA]]=Tabla2[[#This Row],[CONTRATISTA PRNCIPAL]],"Principal","Secundaria")</f>
        <v>Secundaria</v>
      </c>
      <c r="T2311" s="10">
        <f>IFERROR(1/COUNTIF(Tabla2[CONTRATISTA PRNCIPAL],Tabla2[[#This Row],[CONTRATISTA PRNCIPAL]]),0)</f>
        <v>6.6666666666666671E-3</v>
      </c>
      <c r="U2311" s="33">
        <f ca="1">IF(((TODAY()-Tabla2[[#This Row],[FECHA NACIMIENTO]])/365)&lt;18,"Corregir", IF(((TODAY()-Tabla2[[#This Row],[FECHA NACIMIENTO]])/365)&gt;80, "Corregir",ROUNDDOWN(((TODAY()-Tabla2[[#This Row],[FECHA NACIMIENTO]])/365),0)))</f>
        <v>31</v>
      </c>
      <c r="V231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311" s="34" t="str">
        <f ca="1">+IF(Tabla2[[#This Row],[Edad]]="Corregir","Corregir","Ok")</f>
        <v>Ok</v>
      </c>
      <c r="X2311" s="10" t="str">
        <f>+IFERROR(VLOOKUP(Tabla2[[#This Row],[DISTRITO SEGÚN DNI]],Hoja1!$A$2:$B$55,2,FALSE),"No")</f>
        <v>No</v>
      </c>
      <c r="Y2311" s="10" t="str">
        <f>IF(OR(LOWER(Tabla2[[#This Row],[GENERO]])="masculino", LOWER(Tabla2[[#This Row],[GENERO]])="femenino"),"OK","Corregir")</f>
        <v>OK</v>
      </c>
      <c r="Z2311" s="10" t="str">
        <f>+IF(Tabla2[[#This Row],[Nro. DNI / CE]]="","Corregir",IF(LEN(Tabla2[[#This Row],[Nro. DNI / CE]])&gt;=8,"OK","Corregir"))</f>
        <v>OK</v>
      </c>
      <c r="AA2311" s="10">
        <f>COUNTIF(Tabla2[APELLIDOS Y NOMBRES],Tabla2[[#This Row],[APELLIDOS Y NOMBRES]])</f>
        <v>1</v>
      </c>
      <c r="AB2311" t="str">
        <f ca="1">+IFERROR(IF(Tabla2[[#This Row],[FECHA CESE/BAJA]]="","No Aplica",IF(AND(MONTH(Tabla2[[#This Row],[FECHA CESE/BAJA]])=MONTH(TODAY()-30),YEAR(Tabla2[[#This Row],[FECHA CESE/BAJA]])=YEAR(TODAY())),MONTH(TODAY()-30)&amp;"-"&amp;YEAR(TODAY()),"Borrar")),"No aplica")</f>
        <v>No Aplica</v>
      </c>
      <c r="AC2311" t="str">
        <f ca="1">+IFERROR(IF(Tabla2[[#This Row],[FECHA INICIO DE LABORES EN OBRA]]="","No Aplica",IF(AND(MONTH(Tabla2[[#This Row],[FECHA INICIO DE LABORES EN OBRA]])=MONTH(TODAY()-30),YEAR(Tabla2[[#This Row],[FECHA INICIO DE LABORES EN OBRA]])=YEAR(TODAY())),MONTH(TODAY()-30)&amp;"-"&amp;YEAR(TODAY()),"No Aplica")),"No Aplica")</f>
        <v>No Aplica</v>
      </c>
    </row>
    <row r="2312" spans="1:29" x14ac:dyDescent="0.25">
      <c r="A2312" s="2" t="s">
        <v>5044</v>
      </c>
      <c r="B2312" s="3" t="s">
        <v>5045</v>
      </c>
      <c r="C2312" s="3" t="s">
        <v>19</v>
      </c>
      <c r="D2312" s="3" t="s">
        <v>330</v>
      </c>
      <c r="E2312" s="3" t="s">
        <v>331</v>
      </c>
      <c r="F2312" s="36">
        <v>34554</v>
      </c>
      <c r="G2312" s="3">
        <v>1</v>
      </c>
      <c r="H2312" s="3" t="s">
        <v>4592</v>
      </c>
      <c r="I2312" s="3" t="s">
        <v>5030</v>
      </c>
      <c r="J2312" s="3" t="s">
        <v>5121</v>
      </c>
      <c r="K2312" s="3" t="s">
        <v>93</v>
      </c>
      <c r="L2312" s="8" t="s">
        <v>9813</v>
      </c>
      <c r="M2312" s="5"/>
      <c r="N2312" s="13" t="s">
        <v>1489</v>
      </c>
      <c r="O2312" s="5">
        <v>44621</v>
      </c>
      <c r="P2312" s="8">
        <v>1</v>
      </c>
      <c r="Q2312" s="9">
        <v>1</v>
      </c>
      <c r="R2312" s="9" t="str">
        <f>IFERROR(VLOOKUP(Tabla2[[#This Row],[CONTRATISTA PRNCIPAL]],Hoja1!$L$5:$M$9,2,FALSE),"CJV")</f>
        <v>CJV</v>
      </c>
      <c r="S2312" s="9" t="str">
        <f>IF(Tabla2[[#This Row],[EMPRESA]]=Tabla2[[#This Row],[CONTRATISTA PRNCIPAL]],"Principal","Secundaria")</f>
        <v>Secundaria</v>
      </c>
      <c r="T2312" s="10">
        <f>IFERROR(1/COUNTIF(Tabla2[CONTRATISTA PRNCIPAL],Tabla2[[#This Row],[CONTRATISTA PRNCIPAL]]),0)</f>
        <v>6.6666666666666671E-3</v>
      </c>
      <c r="U2312" s="33">
        <f ca="1">IF(((TODAY()-Tabla2[[#This Row],[FECHA NACIMIENTO]])/365)&lt;18,"Corregir", IF(((TODAY()-Tabla2[[#This Row],[FECHA NACIMIENTO]])/365)&gt;80, "Corregir",ROUNDDOWN(((TODAY()-Tabla2[[#This Row],[FECHA NACIMIENTO]])/365),0)))</f>
        <v>29</v>
      </c>
      <c r="V231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312" s="34" t="str">
        <f ca="1">+IF(Tabla2[[#This Row],[Edad]]="Corregir","Corregir","Ok")</f>
        <v>Ok</v>
      </c>
      <c r="X2312" s="10" t="str">
        <f>+IFERROR(VLOOKUP(Tabla2[[#This Row],[DISTRITO SEGÚN DNI]],Hoja1!$A$2:$B$55,2,FALSE),"No")</f>
        <v>ATE</v>
      </c>
      <c r="Y2312" s="10" t="str">
        <f>IF(OR(LOWER(Tabla2[[#This Row],[GENERO]])="masculino", LOWER(Tabla2[[#This Row],[GENERO]])="femenino"),"OK","Corregir")</f>
        <v>OK</v>
      </c>
      <c r="Z2312" s="10" t="str">
        <f>+IF(Tabla2[[#This Row],[Nro. DNI / CE]]="","Corregir",IF(LEN(Tabla2[[#This Row],[Nro. DNI / CE]])&gt;=8,"OK","Corregir"))</f>
        <v>OK</v>
      </c>
      <c r="AA2312" s="10">
        <f>COUNTIF(Tabla2[APELLIDOS Y NOMBRES],Tabla2[[#This Row],[APELLIDOS Y NOMBRES]])</f>
        <v>1</v>
      </c>
      <c r="AB2312" t="str">
        <f ca="1">+IFERROR(IF(Tabla2[[#This Row],[FECHA CESE/BAJA]]="","No Aplica",IF(AND(MONTH(Tabla2[[#This Row],[FECHA CESE/BAJA]])=MONTH(TODAY()-30),YEAR(Tabla2[[#This Row],[FECHA CESE/BAJA]])=YEAR(TODAY())),MONTH(TODAY()-30)&amp;"-"&amp;YEAR(TODAY()),"Borrar")),"No aplica")</f>
        <v>No Aplica</v>
      </c>
      <c r="AC2312" t="str">
        <f ca="1">+IFERROR(IF(Tabla2[[#This Row],[FECHA INICIO DE LABORES EN OBRA]]="","No Aplica",IF(AND(MONTH(Tabla2[[#This Row],[FECHA INICIO DE LABORES EN OBRA]])=MONTH(TODAY()-30),YEAR(Tabla2[[#This Row],[FECHA INICIO DE LABORES EN OBRA]])=YEAR(TODAY())),MONTH(TODAY()-30)&amp;"-"&amp;YEAR(TODAY()),"No Aplica")),"No Aplica")</f>
        <v>No Aplica</v>
      </c>
    </row>
    <row r="2313" spans="1:29" x14ac:dyDescent="0.25">
      <c r="A2313" s="2" t="s">
        <v>5034</v>
      </c>
      <c r="B2313" s="3" t="s">
        <v>5035</v>
      </c>
      <c r="C2313" s="3" t="s">
        <v>19</v>
      </c>
      <c r="D2313" s="3" t="s">
        <v>5122</v>
      </c>
      <c r="E2313" s="3" t="s">
        <v>5123</v>
      </c>
      <c r="F2313" s="36">
        <v>34729</v>
      </c>
      <c r="G2313" s="3">
        <v>2</v>
      </c>
      <c r="H2313" s="3" t="s">
        <v>5098</v>
      </c>
      <c r="I2313" s="3" t="s">
        <v>5023</v>
      </c>
      <c r="J2313" s="3" t="s">
        <v>5124</v>
      </c>
      <c r="K2313" s="3" t="s">
        <v>5125</v>
      </c>
      <c r="L2313" s="8" t="s">
        <v>9813</v>
      </c>
      <c r="M2313" s="5"/>
      <c r="N2313" s="13" t="s">
        <v>1489</v>
      </c>
      <c r="O2313" s="5">
        <v>45040</v>
      </c>
      <c r="P2313" s="8">
        <v>1</v>
      </c>
      <c r="Q2313" s="9">
        <v>4</v>
      </c>
      <c r="R2313" s="9" t="str">
        <f>IFERROR(VLOOKUP(Tabla2[[#This Row],[CONTRATISTA PRNCIPAL]],Hoja1!$L$5:$M$9,2,FALSE),"CJV")</f>
        <v>CJV</v>
      </c>
      <c r="S2313" s="9" t="str">
        <f>IF(Tabla2[[#This Row],[EMPRESA]]=Tabla2[[#This Row],[CONTRATISTA PRNCIPAL]],"Principal","Secundaria")</f>
        <v>Secundaria</v>
      </c>
      <c r="T2313" s="10">
        <f>IFERROR(1/COUNTIF(Tabla2[CONTRATISTA PRNCIPAL],Tabla2[[#This Row],[CONTRATISTA PRNCIPAL]]),0)</f>
        <v>6.6666666666666671E-3</v>
      </c>
      <c r="U2313" s="33">
        <f ca="1">IF(((TODAY()-Tabla2[[#This Row],[FECHA NACIMIENTO]])/365)&lt;18,"Corregir", IF(((TODAY()-Tabla2[[#This Row],[FECHA NACIMIENTO]])/365)&gt;80, "Corregir",ROUNDDOWN(((TODAY()-Tabla2[[#This Row],[FECHA NACIMIENTO]])/365),0)))</f>
        <v>28</v>
      </c>
      <c r="V231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313" s="34" t="str">
        <f ca="1">+IF(Tabla2[[#This Row],[Edad]]="Corregir","Corregir","Ok")</f>
        <v>Ok</v>
      </c>
      <c r="X2313" s="10" t="str">
        <f>+IFERROR(VLOOKUP(Tabla2[[#This Row],[DISTRITO SEGÚN DNI]],Hoja1!$A$2:$B$55,2,FALSE),"No")</f>
        <v>No</v>
      </c>
      <c r="Y2313" s="10" t="str">
        <f>IF(OR(LOWER(Tabla2[[#This Row],[GENERO]])="masculino", LOWER(Tabla2[[#This Row],[GENERO]])="femenino"),"OK","Corregir")</f>
        <v>OK</v>
      </c>
      <c r="Z2313" s="10" t="str">
        <f>+IF(Tabla2[[#This Row],[Nro. DNI / CE]]="","Corregir",IF(LEN(Tabla2[[#This Row],[Nro. DNI / CE]])&gt;=8,"OK","Corregir"))</f>
        <v>OK</v>
      </c>
      <c r="AA2313" s="10">
        <f>COUNTIF(Tabla2[APELLIDOS Y NOMBRES],Tabla2[[#This Row],[APELLIDOS Y NOMBRES]])</f>
        <v>1</v>
      </c>
      <c r="AB2313" t="str">
        <f ca="1">+IFERROR(IF(Tabla2[[#This Row],[FECHA CESE/BAJA]]="","No Aplica",IF(AND(MONTH(Tabla2[[#This Row],[FECHA CESE/BAJA]])=MONTH(TODAY()-30),YEAR(Tabla2[[#This Row],[FECHA CESE/BAJA]])=YEAR(TODAY())),MONTH(TODAY()-30)&amp;"-"&amp;YEAR(TODAY()),"Borrar")),"No aplica")</f>
        <v>No Aplica</v>
      </c>
      <c r="AC2313" t="str">
        <f ca="1">+IFERROR(IF(Tabla2[[#This Row],[FECHA INICIO DE LABORES EN OBRA]]="","No Aplica",IF(AND(MONTH(Tabla2[[#This Row],[FECHA INICIO DE LABORES EN OBRA]])=MONTH(TODAY()-30),YEAR(Tabla2[[#This Row],[FECHA INICIO DE LABORES EN OBRA]])=YEAR(TODAY())),MONTH(TODAY()-30)&amp;"-"&amp;YEAR(TODAY()),"No Aplica")),"No Aplica")</f>
        <v>No Aplica</v>
      </c>
    </row>
    <row r="2314" spans="1:29" x14ac:dyDescent="0.25">
      <c r="A2314" s="2" t="s">
        <v>5038</v>
      </c>
      <c r="B2314" s="3" t="s">
        <v>5039</v>
      </c>
      <c r="C2314" s="3" t="s">
        <v>19</v>
      </c>
      <c r="D2314" s="3" t="s">
        <v>5126</v>
      </c>
      <c r="E2314" s="3" t="s">
        <v>5127</v>
      </c>
      <c r="F2314" s="36">
        <v>25290</v>
      </c>
      <c r="G2314" s="3">
        <v>1</v>
      </c>
      <c r="H2314" s="3" t="s">
        <v>2930</v>
      </c>
      <c r="I2314" s="3" t="s">
        <v>5042</v>
      </c>
      <c r="J2314" s="3" t="s">
        <v>5128</v>
      </c>
      <c r="K2314" s="3" t="s">
        <v>5129</v>
      </c>
      <c r="L2314" s="8" t="s">
        <v>9813</v>
      </c>
      <c r="M2314" s="5"/>
      <c r="N2314" s="13" t="s">
        <v>1489</v>
      </c>
      <c r="O2314" s="5">
        <v>45056</v>
      </c>
      <c r="P2314" s="8">
        <v>1</v>
      </c>
      <c r="Q2314" s="9">
        <v>1</v>
      </c>
      <c r="R2314" s="9" t="str">
        <f>IFERROR(VLOOKUP(Tabla2[[#This Row],[CONTRATISTA PRNCIPAL]],Hoja1!$L$5:$M$9,2,FALSE),"CJV")</f>
        <v>CJV</v>
      </c>
      <c r="S2314" s="9" t="str">
        <f>IF(Tabla2[[#This Row],[EMPRESA]]=Tabla2[[#This Row],[CONTRATISTA PRNCIPAL]],"Principal","Secundaria")</f>
        <v>Secundaria</v>
      </c>
      <c r="T2314" s="10">
        <f>IFERROR(1/COUNTIF(Tabla2[CONTRATISTA PRNCIPAL],Tabla2[[#This Row],[CONTRATISTA PRNCIPAL]]),0)</f>
        <v>6.6666666666666671E-3</v>
      </c>
      <c r="U2314" s="33">
        <f ca="1">IF(((TODAY()-Tabla2[[#This Row],[FECHA NACIMIENTO]])/365)&lt;18,"Corregir", IF(((TODAY()-Tabla2[[#This Row],[FECHA NACIMIENTO]])/365)&gt;80, "Corregir",ROUNDDOWN(((TODAY()-Tabla2[[#This Row],[FECHA NACIMIENTO]])/365),0)))</f>
        <v>54</v>
      </c>
      <c r="V231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314" s="34" t="str">
        <f ca="1">+IF(Tabla2[[#This Row],[Edad]]="Corregir","Corregir","Ok")</f>
        <v>Ok</v>
      </c>
      <c r="X2314" s="10" t="str">
        <f>+IFERROR(VLOOKUP(Tabla2[[#This Row],[DISTRITO SEGÚN DNI]],Hoja1!$A$2:$B$55,2,FALSE),"No")</f>
        <v>No</v>
      </c>
      <c r="Y2314" s="10" t="str">
        <f>IF(OR(LOWER(Tabla2[[#This Row],[GENERO]])="masculino", LOWER(Tabla2[[#This Row],[GENERO]])="femenino"),"OK","Corregir")</f>
        <v>OK</v>
      </c>
      <c r="Z2314" s="10" t="str">
        <f>+IF(Tabla2[[#This Row],[Nro. DNI / CE]]="","Corregir",IF(LEN(Tabla2[[#This Row],[Nro. DNI / CE]])&gt;=8,"OK","Corregir"))</f>
        <v>OK</v>
      </c>
      <c r="AA2314" s="10">
        <f>COUNTIF(Tabla2[APELLIDOS Y NOMBRES],Tabla2[[#This Row],[APELLIDOS Y NOMBRES]])</f>
        <v>1</v>
      </c>
      <c r="AB2314" t="str">
        <f ca="1">+IFERROR(IF(Tabla2[[#This Row],[FECHA CESE/BAJA]]="","No Aplica",IF(AND(MONTH(Tabla2[[#This Row],[FECHA CESE/BAJA]])=MONTH(TODAY()-30),YEAR(Tabla2[[#This Row],[FECHA CESE/BAJA]])=YEAR(TODAY())),MONTH(TODAY()-30)&amp;"-"&amp;YEAR(TODAY()),"Borrar")),"No aplica")</f>
        <v>No Aplica</v>
      </c>
      <c r="AC2314" t="str">
        <f ca="1">+IFERROR(IF(Tabla2[[#This Row],[FECHA INICIO DE LABORES EN OBRA]]="","No Aplica",IF(AND(MONTH(Tabla2[[#This Row],[FECHA INICIO DE LABORES EN OBRA]])=MONTH(TODAY()-30),YEAR(Tabla2[[#This Row],[FECHA INICIO DE LABORES EN OBRA]])=YEAR(TODAY())),MONTH(TODAY()-30)&amp;"-"&amp;YEAR(TODAY()),"No Aplica")),"No Aplica")</f>
        <v>No Aplica</v>
      </c>
    </row>
    <row r="2315" spans="1:29" x14ac:dyDescent="0.25">
      <c r="A2315" s="2" t="s">
        <v>8965</v>
      </c>
      <c r="B2315" s="3" t="s">
        <v>8966</v>
      </c>
      <c r="C2315" s="3" t="s">
        <v>19</v>
      </c>
      <c r="D2315" s="3" t="s">
        <v>8993</v>
      </c>
      <c r="E2315" s="3" t="s">
        <v>8994</v>
      </c>
      <c r="F2315" s="36">
        <v>30092</v>
      </c>
      <c r="G2315" s="3">
        <v>1</v>
      </c>
      <c r="H2315" s="3" t="s">
        <v>5096</v>
      </c>
      <c r="I2315" s="3" t="s">
        <v>5023</v>
      </c>
      <c r="J2315" s="3" t="s">
        <v>8995</v>
      </c>
      <c r="K2315" s="3" t="s">
        <v>8996</v>
      </c>
      <c r="L2315" s="8" t="s">
        <v>9813</v>
      </c>
      <c r="M2315" s="5"/>
      <c r="N2315" s="13" t="s">
        <v>1489</v>
      </c>
      <c r="O2315" s="5">
        <v>45121</v>
      </c>
      <c r="P2315" s="8">
        <v>1</v>
      </c>
      <c r="Q2315" s="9">
        <v>1</v>
      </c>
      <c r="R2315" s="9" t="str">
        <f>IFERROR(VLOOKUP(Tabla2[[#This Row],[CONTRATISTA PRNCIPAL]],Hoja1!$L$5:$M$9,2,FALSE),"CJV")</f>
        <v>CJV</v>
      </c>
      <c r="S2315" s="9" t="str">
        <f>IF(Tabla2[[#This Row],[EMPRESA]]=Tabla2[[#This Row],[CONTRATISTA PRNCIPAL]],"Principal","Secundaria")</f>
        <v>Secundaria</v>
      </c>
      <c r="T2315" s="10">
        <f>IFERROR(1/COUNTIF(Tabla2[CONTRATISTA PRNCIPAL],Tabla2[[#This Row],[CONTRATISTA PRNCIPAL]]),0)</f>
        <v>6.6666666666666671E-3</v>
      </c>
      <c r="U2315" s="33">
        <f ca="1">IF(((TODAY()-Tabla2[[#This Row],[FECHA NACIMIENTO]])/365)&lt;18,"Corregir", IF(((TODAY()-Tabla2[[#This Row],[FECHA NACIMIENTO]])/365)&gt;80, "Corregir",ROUNDDOWN(((TODAY()-Tabla2[[#This Row],[FECHA NACIMIENTO]])/365),0)))</f>
        <v>41</v>
      </c>
      <c r="V231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315" s="34" t="str">
        <f ca="1">+IF(Tabla2[[#This Row],[Edad]]="Corregir","Corregir","Ok")</f>
        <v>Ok</v>
      </c>
      <c r="X2315" s="10" t="str">
        <f>+IFERROR(VLOOKUP(Tabla2[[#This Row],[DISTRITO SEGÚN DNI]],Hoja1!$A$2:$B$55,2,FALSE),"No")</f>
        <v>No</v>
      </c>
      <c r="Y2315" s="10" t="str">
        <f>IF(OR(LOWER(Tabla2[[#This Row],[GENERO]])="masculino", LOWER(Tabla2[[#This Row],[GENERO]])="femenino"),"OK","Corregir")</f>
        <v>OK</v>
      </c>
      <c r="Z2315" s="10" t="str">
        <f>+IF(Tabla2[[#This Row],[Nro. DNI / CE]]="","Corregir",IF(LEN(Tabla2[[#This Row],[Nro. DNI / CE]])&gt;=8,"OK","Corregir"))</f>
        <v>OK</v>
      </c>
      <c r="AA2315" s="10">
        <f>COUNTIF(Tabla2[APELLIDOS Y NOMBRES],Tabla2[[#This Row],[APELLIDOS Y NOMBRES]])</f>
        <v>1</v>
      </c>
      <c r="AB2315" t="str">
        <f ca="1">+IFERROR(IF(Tabla2[[#This Row],[FECHA CESE/BAJA]]="","No Aplica",IF(AND(MONTH(Tabla2[[#This Row],[FECHA CESE/BAJA]])=MONTH(TODAY()-30),YEAR(Tabla2[[#This Row],[FECHA CESE/BAJA]])=YEAR(TODAY())),MONTH(TODAY()-30)&amp;"-"&amp;YEAR(TODAY()),"Borrar")),"No aplica")</f>
        <v>No Aplica</v>
      </c>
      <c r="AC2315" t="str">
        <f ca="1">+IFERROR(IF(Tabla2[[#This Row],[FECHA INICIO DE LABORES EN OBRA]]="","No Aplica",IF(AND(MONTH(Tabla2[[#This Row],[FECHA INICIO DE LABORES EN OBRA]])=MONTH(TODAY()-30),YEAR(Tabla2[[#This Row],[FECHA INICIO DE LABORES EN OBRA]])=YEAR(TODAY())),MONTH(TODAY()-30)&amp;"-"&amp;YEAR(TODAY()),"No Aplica")),"No Aplica")</f>
        <v>No Aplica</v>
      </c>
    </row>
    <row r="2316" spans="1:29" x14ac:dyDescent="0.25">
      <c r="A2316" s="2" t="s">
        <v>5034</v>
      </c>
      <c r="B2316" s="3" t="s">
        <v>5035</v>
      </c>
      <c r="C2316" s="3" t="s">
        <v>19</v>
      </c>
      <c r="D2316" s="3" t="s">
        <v>332</v>
      </c>
      <c r="E2316" s="3" t="s">
        <v>333</v>
      </c>
      <c r="F2316" s="36">
        <v>36048</v>
      </c>
      <c r="G2316" s="3">
        <v>2</v>
      </c>
      <c r="H2316" s="3" t="s">
        <v>1453</v>
      </c>
      <c r="I2316" s="3" t="s">
        <v>3616</v>
      </c>
      <c r="J2316" s="3" t="s">
        <v>5130</v>
      </c>
      <c r="K2316" s="3" t="s">
        <v>93</v>
      </c>
      <c r="L2316" s="8" t="s">
        <v>9813</v>
      </c>
      <c r="M2316" s="5"/>
      <c r="N2316" s="13" t="s">
        <v>1489</v>
      </c>
      <c r="O2316" s="5">
        <v>44979</v>
      </c>
      <c r="P2316" s="8">
        <v>1</v>
      </c>
      <c r="Q2316" s="9">
        <v>4</v>
      </c>
      <c r="R2316" s="9" t="str">
        <f>IFERROR(VLOOKUP(Tabla2[[#This Row],[CONTRATISTA PRNCIPAL]],Hoja1!$L$5:$M$9,2,FALSE),"CJV")</f>
        <v>CJV</v>
      </c>
      <c r="S2316" s="9" t="str">
        <f>IF(Tabla2[[#This Row],[EMPRESA]]=Tabla2[[#This Row],[CONTRATISTA PRNCIPAL]],"Principal","Secundaria")</f>
        <v>Secundaria</v>
      </c>
      <c r="T2316" s="10">
        <f>IFERROR(1/COUNTIF(Tabla2[CONTRATISTA PRNCIPAL],Tabla2[[#This Row],[CONTRATISTA PRNCIPAL]]),0)</f>
        <v>6.6666666666666671E-3</v>
      </c>
      <c r="U2316" s="33">
        <f ca="1">IF(((TODAY()-Tabla2[[#This Row],[FECHA NACIMIENTO]])/365)&lt;18,"Corregir", IF(((TODAY()-Tabla2[[#This Row],[FECHA NACIMIENTO]])/365)&gt;80, "Corregir",ROUNDDOWN(((TODAY()-Tabla2[[#This Row],[FECHA NACIMIENTO]])/365),0)))</f>
        <v>25</v>
      </c>
      <c r="V231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316" s="34" t="str">
        <f ca="1">+IF(Tabla2[[#This Row],[Edad]]="Corregir","Corregir","Ok")</f>
        <v>Ok</v>
      </c>
      <c r="X2316" s="10" t="str">
        <f>+IFERROR(VLOOKUP(Tabla2[[#This Row],[DISTRITO SEGÚN DNI]],Hoja1!$A$2:$B$55,2,FALSE),"No")</f>
        <v>ATE</v>
      </c>
      <c r="Y2316" s="10" t="str">
        <f>IF(OR(LOWER(Tabla2[[#This Row],[GENERO]])="masculino", LOWER(Tabla2[[#This Row],[GENERO]])="femenino"),"OK","Corregir")</f>
        <v>OK</v>
      </c>
      <c r="Z2316" s="10" t="str">
        <f>+IF(Tabla2[[#This Row],[Nro. DNI / CE]]="","Corregir",IF(LEN(Tabla2[[#This Row],[Nro. DNI / CE]])&gt;=8,"OK","Corregir"))</f>
        <v>OK</v>
      </c>
      <c r="AA2316" s="10">
        <f>COUNTIF(Tabla2[APELLIDOS Y NOMBRES],Tabla2[[#This Row],[APELLIDOS Y NOMBRES]])</f>
        <v>1</v>
      </c>
      <c r="AB2316" t="str">
        <f ca="1">+IFERROR(IF(Tabla2[[#This Row],[FECHA CESE/BAJA]]="","No Aplica",IF(AND(MONTH(Tabla2[[#This Row],[FECHA CESE/BAJA]])=MONTH(TODAY()-30),YEAR(Tabla2[[#This Row],[FECHA CESE/BAJA]])=YEAR(TODAY())),MONTH(TODAY()-30)&amp;"-"&amp;YEAR(TODAY()),"Borrar")),"No aplica")</f>
        <v>No Aplica</v>
      </c>
      <c r="AC2316" t="str">
        <f ca="1">+IFERROR(IF(Tabla2[[#This Row],[FECHA INICIO DE LABORES EN OBRA]]="","No Aplica",IF(AND(MONTH(Tabla2[[#This Row],[FECHA INICIO DE LABORES EN OBRA]])=MONTH(TODAY()-30),YEAR(Tabla2[[#This Row],[FECHA INICIO DE LABORES EN OBRA]])=YEAR(TODAY())),MONTH(TODAY()-30)&amp;"-"&amp;YEAR(TODAY()),"No Aplica")),"No Aplica")</f>
        <v>No Aplica</v>
      </c>
    </row>
    <row r="2317" spans="1:29" x14ac:dyDescent="0.25">
      <c r="A2317" s="2" t="s">
        <v>5034</v>
      </c>
      <c r="B2317" s="3" t="s">
        <v>5035</v>
      </c>
      <c r="C2317" s="3" t="s">
        <v>19</v>
      </c>
      <c r="D2317" s="3" t="s">
        <v>5131</v>
      </c>
      <c r="E2317" s="3" t="s">
        <v>5132</v>
      </c>
      <c r="F2317" s="36">
        <v>27568</v>
      </c>
      <c r="G2317" s="3">
        <v>2</v>
      </c>
      <c r="H2317" s="3" t="s">
        <v>5133</v>
      </c>
      <c r="I2317" s="3" t="s">
        <v>5076</v>
      </c>
      <c r="J2317" s="3" t="s">
        <v>5134</v>
      </c>
      <c r="K2317" s="3" t="s">
        <v>3073</v>
      </c>
      <c r="L2317" s="8" t="s">
        <v>9813</v>
      </c>
      <c r="M2317" s="5"/>
      <c r="N2317" s="13" t="s">
        <v>1489</v>
      </c>
      <c r="O2317" s="5">
        <v>43622</v>
      </c>
      <c r="P2317" s="8">
        <v>1</v>
      </c>
      <c r="Q2317" s="9">
        <v>4</v>
      </c>
      <c r="R2317" s="9" t="str">
        <f>IFERROR(VLOOKUP(Tabla2[[#This Row],[CONTRATISTA PRNCIPAL]],Hoja1!$L$5:$M$9,2,FALSE),"CJV")</f>
        <v>CJV</v>
      </c>
      <c r="S2317" s="9" t="str">
        <f>IF(Tabla2[[#This Row],[EMPRESA]]=Tabla2[[#This Row],[CONTRATISTA PRNCIPAL]],"Principal","Secundaria")</f>
        <v>Secundaria</v>
      </c>
      <c r="T2317" s="10">
        <f>IFERROR(1/COUNTIF(Tabla2[CONTRATISTA PRNCIPAL],Tabla2[[#This Row],[CONTRATISTA PRNCIPAL]]),0)</f>
        <v>6.6666666666666671E-3</v>
      </c>
      <c r="U2317" s="33">
        <f ca="1">IF(((TODAY()-Tabla2[[#This Row],[FECHA NACIMIENTO]])/365)&lt;18,"Corregir", IF(((TODAY()-Tabla2[[#This Row],[FECHA NACIMIENTO]])/365)&gt;80, "Corregir",ROUNDDOWN(((TODAY()-Tabla2[[#This Row],[FECHA NACIMIENTO]])/365),0)))</f>
        <v>48</v>
      </c>
      <c r="V231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317" s="34" t="str">
        <f ca="1">+IF(Tabla2[[#This Row],[Edad]]="Corregir","Corregir","Ok")</f>
        <v>Ok</v>
      </c>
      <c r="X2317" s="10" t="str">
        <f>+IFERROR(VLOOKUP(Tabla2[[#This Row],[DISTRITO SEGÚN DNI]],Hoja1!$A$2:$B$55,2,FALSE),"No")</f>
        <v>No</v>
      </c>
      <c r="Y2317" s="10" t="str">
        <f>IF(OR(LOWER(Tabla2[[#This Row],[GENERO]])="masculino", LOWER(Tabla2[[#This Row],[GENERO]])="femenino"),"OK","Corregir")</f>
        <v>OK</v>
      </c>
      <c r="Z2317" s="10" t="str">
        <f>+IF(Tabla2[[#This Row],[Nro. DNI / CE]]="","Corregir",IF(LEN(Tabla2[[#This Row],[Nro. DNI / CE]])&gt;=8,"OK","Corregir"))</f>
        <v>OK</v>
      </c>
      <c r="AA2317" s="10">
        <f>COUNTIF(Tabla2[APELLIDOS Y NOMBRES],Tabla2[[#This Row],[APELLIDOS Y NOMBRES]])</f>
        <v>1</v>
      </c>
      <c r="AB2317" t="str">
        <f ca="1">+IFERROR(IF(Tabla2[[#This Row],[FECHA CESE/BAJA]]="","No Aplica",IF(AND(MONTH(Tabla2[[#This Row],[FECHA CESE/BAJA]])=MONTH(TODAY()-30),YEAR(Tabla2[[#This Row],[FECHA CESE/BAJA]])=YEAR(TODAY())),MONTH(TODAY()-30)&amp;"-"&amp;YEAR(TODAY()),"Borrar")),"No aplica")</f>
        <v>No Aplica</v>
      </c>
      <c r="AC2317" t="str">
        <f ca="1">+IFERROR(IF(Tabla2[[#This Row],[FECHA INICIO DE LABORES EN OBRA]]="","No Aplica",IF(AND(MONTH(Tabla2[[#This Row],[FECHA INICIO DE LABORES EN OBRA]])=MONTH(TODAY()-30),YEAR(Tabla2[[#This Row],[FECHA INICIO DE LABORES EN OBRA]])=YEAR(TODAY())),MONTH(TODAY()-30)&amp;"-"&amp;YEAR(TODAY()),"No Aplica")),"No Aplica")</f>
        <v>No Aplica</v>
      </c>
    </row>
    <row r="2318" spans="1:29" x14ac:dyDescent="0.25">
      <c r="A2318" s="2" t="s">
        <v>8965</v>
      </c>
      <c r="B2318" s="3" t="s">
        <v>8966</v>
      </c>
      <c r="C2318" s="3" t="s">
        <v>19</v>
      </c>
      <c r="D2318" s="3" t="s">
        <v>8997</v>
      </c>
      <c r="E2318" s="3" t="s">
        <v>8998</v>
      </c>
      <c r="F2318" s="36">
        <v>29958</v>
      </c>
      <c r="G2318" s="3">
        <v>2</v>
      </c>
      <c r="H2318" s="3" t="s">
        <v>3817</v>
      </c>
      <c r="I2318" s="3" t="s">
        <v>5023</v>
      </c>
      <c r="J2318" s="3" t="s">
        <v>8999</v>
      </c>
      <c r="K2318" s="3" t="s">
        <v>6071</v>
      </c>
      <c r="L2318" s="8" t="s">
        <v>9813</v>
      </c>
      <c r="M2318" s="5"/>
      <c r="N2318" s="13" t="s">
        <v>1489</v>
      </c>
      <c r="O2318" s="5">
        <v>45126</v>
      </c>
      <c r="P2318" s="8">
        <v>1</v>
      </c>
      <c r="Q2318" s="9">
        <v>4</v>
      </c>
      <c r="R2318" s="9" t="str">
        <f>IFERROR(VLOOKUP(Tabla2[[#This Row],[CONTRATISTA PRNCIPAL]],Hoja1!$L$5:$M$9,2,FALSE),"CJV")</f>
        <v>CJV</v>
      </c>
      <c r="S2318" s="9" t="str">
        <f>IF(Tabla2[[#This Row],[EMPRESA]]=Tabla2[[#This Row],[CONTRATISTA PRNCIPAL]],"Principal","Secundaria")</f>
        <v>Secundaria</v>
      </c>
      <c r="T2318" s="10">
        <f>IFERROR(1/COUNTIF(Tabla2[CONTRATISTA PRNCIPAL],Tabla2[[#This Row],[CONTRATISTA PRNCIPAL]]),0)</f>
        <v>6.6666666666666671E-3</v>
      </c>
      <c r="U2318" s="33">
        <f ca="1">IF(((TODAY()-Tabla2[[#This Row],[FECHA NACIMIENTO]])/365)&lt;18,"Corregir", IF(((TODAY()-Tabla2[[#This Row],[FECHA NACIMIENTO]])/365)&gt;80, "Corregir",ROUNDDOWN(((TODAY()-Tabla2[[#This Row],[FECHA NACIMIENTO]])/365),0)))</f>
        <v>41</v>
      </c>
      <c r="V231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318" s="34" t="str">
        <f ca="1">+IF(Tabla2[[#This Row],[Edad]]="Corregir","Corregir","Ok")</f>
        <v>Ok</v>
      </c>
      <c r="X2318" s="10" t="str">
        <f>+IFERROR(VLOOKUP(Tabla2[[#This Row],[DISTRITO SEGÚN DNI]],Hoja1!$A$2:$B$55,2,FALSE),"No")</f>
        <v>No</v>
      </c>
      <c r="Y2318" s="10" t="str">
        <f>IF(OR(LOWER(Tabla2[[#This Row],[GENERO]])="masculino", LOWER(Tabla2[[#This Row],[GENERO]])="femenino"),"OK","Corregir")</f>
        <v>OK</v>
      </c>
      <c r="Z2318" s="10" t="str">
        <f>+IF(Tabla2[[#This Row],[Nro. DNI / CE]]="","Corregir",IF(LEN(Tabla2[[#This Row],[Nro. DNI / CE]])&gt;=8,"OK","Corregir"))</f>
        <v>OK</v>
      </c>
      <c r="AA2318" s="10">
        <f>COUNTIF(Tabla2[APELLIDOS Y NOMBRES],Tabla2[[#This Row],[APELLIDOS Y NOMBRES]])</f>
        <v>1</v>
      </c>
      <c r="AB2318" t="str">
        <f ca="1">+IFERROR(IF(Tabla2[[#This Row],[FECHA CESE/BAJA]]="","No Aplica",IF(AND(MONTH(Tabla2[[#This Row],[FECHA CESE/BAJA]])=MONTH(TODAY()-30),YEAR(Tabla2[[#This Row],[FECHA CESE/BAJA]])=YEAR(TODAY())),MONTH(TODAY()-30)&amp;"-"&amp;YEAR(TODAY()),"Borrar")),"No aplica")</f>
        <v>No Aplica</v>
      </c>
      <c r="AC2318" t="str">
        <f ca="1">+IFERROR(IF(Tabla2[[#This Row],[FECHA INICIO DE LABORES EN OBRA]]="","No Aplica",IF(AND(MONTH(Tabla2[[#This Row],[FECHA INICIO DE LABORES EN OBRA]])=MONTH(TODAY()-30),YEAR(Tabla2[[#This Row],[FECHA INICIO DE LABORES EN OBRA]])=YEAR(TODAY())),MONTH(TODAY()-30)&amp;"-"&amp;YEAR(TODAY()),"No Aplica")),"No Aplica")</f>
        <v>No Aplica</v>
      </c>
    </row>
    <row r="2319" spans="1:29" x14ac:dyDescent="0.25">
      <c r="A2319" s="2" t="s">
        <v>8965</v>
      </c>
      <c r="B2319" s="3" t="s">
        <v>8966</v>
      </c>
      <c r="C2319" s="3" t="s">
        <v>19</v>
      </c>
      <c r="D2319" s="3" t="s">
        <v>9000</v>
      </c>
      <c r="E2319" s="3" t="s">
        <v>9001</v>
      </c>
      <c r="F2319" s="36">
        <v>30138</v>
      </c>
      <c r="G2319" s="3">
        <v>2</v>
      </c>
      <c r="H2319" s="3" t="s">
        <v>1453</v>
      </c>
      <c r="I2319" s="3" t="s">
        <v>3622</v>
      </c>
      <c r="J2319" s="3" t="s">
        <v>5136</v>
      </c>
      <c r="K2319" s="3" t="s">
        <v>93</v>
      </c>
      <c r="L2319" s="8" t="s">
        <v>9813</v>
      </c>
      <c r="M2319" s="5"/>
      <c r="N2319" s="13" t="s">
        <v>1489</v>
      </c>
      <c r="O2319" s="5">
        <v>45131</v>
      </c>
      <c r="P2319" s="8">
        <v>1</v>
      </c>
      <c r="Q2319" s="9">
        <v>4</v>
      </c>
      <c r="R2319" s="9" t="str">
        <f>IFERROR(VLOOKUP(Tabla2[[#This Row],[CONTRATISTA PRNCIPAL]],Hoja1!$L$5:$M$9,2,FALSE),"CJV")</f>
        <v>CJV</v>
      </c>
      <c r="S2319" s="9" t="str">
        <f>IF(Tabla2[[#This Row],[EMPRESA]]=Tabla2[[#This Row],[CONTRATISTA PRNCIPAL]],"Principal","Secundaria")</f>
        <v>Secundaria</v>
      </c>
      <c r="T2319" s="10">
        <f>IFERROR(1/COUNTIF(Tabla2[CONTRATISTA PRNCIPAL],Tabla2[[#This Row],[CONTRATISTA PRNCIPAL]]),0)</f>
        <v>6.6666666666666671E-3</v>
      </c>
      <c r="U2319" s="33">
        <f ca="1">IF(((TODAY()-Tabla2[[#This Row],[FECHA NACIMIENTO]])/365)&lt;18,"Corregir", IF(((TODAY()-Tabla2[[#This Row],[FECHA NACIMIENTO]])/365)&gt;80, "Corregir",ROUNDDOWN(((TODAY()-Tabla2[[#This Row],[FECHA NACIMIENTO]])/365),0)))</f>
        <v>41</v>
      </c>
      <c r="V231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319" s="34" t="str">
        <f ca="1">+IF(Tabla2[[#This Row],[Edad]]="Corregir","Corregir","Ok")</f>
        <v>Ok</v>
      </c>
      <c r="X2319" s="10" t="str">
        <f>+IFERROR(VLOOKUP(Tabla2[[#This Row],[DISTRITO SEGÚN DNI]],Hoja1!$A$2:$B$55,2,FALSE),"No")</f>
        <v>ATE</v>
      </c>
      <c r="Y2319" s="10" t="str">
        <f>IF(OR(LOWER(Tabla2[[#This Row],[GENERO]])="masculino", LOWER(Tabla2[[#This Row],[GENERO]])="femenino"),"OK","Corregir")</f>
        <v>OK</v>
      </c>
      <c r="Z2319" s="10" t="str">
        <f>+IF(Tabla2[[#This Row],[Nro. DNI / CE]]="","Corregir",IF(LEN(Tabla2[[#This Row],[Nro. DNI / CE]])&gt;=8,"OK","Corregir"))</f>
        <v>OK</v>
      </c>
      <c r="AA2319" s="10">
        <f>COUNTIF(Tabla2[APELLIDOS Y NOMBRES],Tabla2[[#This Row],[APELLIDOS Y NOMBRES]])</f>
        <v>1</v>
      </c>
      <c r="AB2319" t="str">
        <f ca="1">+IFERROR(IF(Tabla2[[#This Row],[FECHA CESE/BAJA]]="","No Aplica",IF(AND(MONTH(Tabla2[[#This Row],[FECHA CESE/BAJA]])=MONTH(TODAY()-30),YEAR(Tabla2[[#This Row],[FECHA CESE/BAJA]])=YEAR(TODAY())),MONTH(TODAY()-30)&amp;"-"&amp;YEAR(TODAY()),"Borrar")),"No aplica")</f>
        <v>No Aplica</v>
      </c>
      <c r="AC2319" t="str">
        <f ca="1">+IFERROR(IF(Tabla2[[#This Row],[FECHA INICIO DE LABORES EN OBRA]]="","No Aplica",IF(AND(MONTH(Tabla2[[#This Row],[FECHA INICIO DE LABORES EN OBRA]])=MONTH(TODAY()-30),YEAR(Tabla2[[#This Row],[FECHA INICIO DE LABORES EN OBRA]])=YEAR(TODAY())),MONTH(TODAY()-30)&amp;"-"&amp;YEAR(TODAY()),"No Aplica")),"No Aplica")</f>
        <v>No Aplica</v>
      </c>
    </row>
    <row r="2320" spans="1:29" x14ac:dyDescent="0.25">
      <c r="A2320" s="2" t="s">
        <v>5137</v>
      </c>
      <c r="B2320" s="3" t="s">
        <v>5138</v>
      </c>
      <c r="C2320" s="3" t="s">
        <v>19</v>
      </c>
      <c r="D2320" s="3" t="s">
        <v>5139</v>
      </c>
      <c r="E2320" s="3" t="s">
        <v>5140</v>
      </c>
      <c r="F2320" s="36">
        <v>32624</v>
      </c>
      <c r="G2320" s="3">
        <v>1</v>
      </c>
      <c r="H2320" s="3" t="s">
        <v>5141</v>
      </c>
      <c r="I2320" s="3" t="s">
        <v>5030</v>
      </c>
      <c r="J2320" s="3" t="s">
        <v>5142</v>
      </c>
      <c r="K2320" s="3" t="s">
        <v>1492</v>
      </c>
      <c r="L2320" s="8" t="s">
        <v>9813</v>
      </c>
      <c r="M2320" s="5"/>
      <c r="N2320" s="13" t="s">
        <v>1489</v>
      </c>
      <c r="O2320" s="5">
        <v>44778</v>
      </c>
      <c r="P2320" s="8">
        <v>1</v>
      </c>
      <c r="Q2320" s="9">
        <v>1</v>
      </c>
      <c r="R2320" s="9" t="str">
        <f>IFERROR(VLOOKUP(Tabla2[[#This Row],[CONTRATISTA PRNCIPAL]],Hoja1!$L$5:$M$9,2,FALSE),"CJV")</f>
        <v>CJV</v>
      </c>
      <c r="S2320" s="9" t="str">
        <f>IF(Tabla2[[#This Row],[EMPRESA]]=Tabla2[[#This Row],[CONTRATISTA PRNCIPAL]],"Principal","Secundaria")</f>
        <v>Secundaria</v>
      </c>
      <c r="T2320" s="10">
        <f>IFERROR(1/COUNTIF(Tabla2[CONTRATISTA PRNCIPAL],Tabla2[[#This Row],[CONTRATISTA PRNCIPAL]]),0)</f>
        <v>6.6666666666666671E-3</v>
      </c>
      <c r="U2320" s="33">
        <f ca="1">IF(((TODAY()-Tabla2[[#This Row],[FECHA NACIMIENTO]])/365)&lt;18,"Corregir", IF(((TODAY()-Tabla2[[#This Row],[FECHA NACIMIENTO]])/365)&gt;80, "Corregir",ROUNDDOWN(((TODAY()-Tabla2[[#This Row],[FECHA NACIMIENTO]])/365),0)))</f>
        <v>34</v>
      </c>
      <c r="V232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320" s="34" t="str">
        <f ca="1">+IF(Tabla2[[#This Row],[Edad]]="Corregir","Corregir","Ok")</f>
        <v>Ok</v>
      </c>
      <c r="X2320" s="10" t="str">
        <f>+IFERROR(VLOOKUP(Tabla2[[#This Row],[DISTRITO SEGÚN DNI]],Hoja1!$A$2:$B$55,2,FALSE),"No")</f>
        <v>No</v>
      </c>
      <c r="Y2320" s="10" t="str">
        <f>IF(OR(LOWER(Tabla2[[#This Row],[GENERO]])="masculino", LOWER(Tabla2[[#This Row],[GENERO]])="femenino"),"OK","Corregir")</f>
        <v>OK</v>
      </c>
      <c r="Z2320" s="10" t="str">
        <f>+IF(Tabla2[[#This Row],[Nro. DNI / CE]]="","Corregir",IF(LEN(Tabla2[[#This Row],[Nro. DNI / CE]])&gt;=8,"OK","Corregir"))</f>
        <v>OK</v>
      </c>
      <c r="AA2320" s="10">
        <f>COUNTIF(Tabla2[APELLIDOS Y NOMBRES],Tabla2[[#This Row],[APELLIDOS Y NOMBRES]])</f>
        <v>1</v>
      </c>
      <c r="AB2320" t="str">
        <f ca="1">+IFERROR(IF(Tabla2[[#This Row],[FECHA CESE/BAJA]]="","No Aplica",IF(AND(MONTH(Tabla2[[#This Row],[FECHA CESE/BAJA]])=MONTH(TODAY()-30),YEAR(Tabla2[[#This Row],[FECHA CESE/BAJA]])=YEAR(TODAY())),MONTH(TODAY()-30)&amp;"-"&amp;YEAR(TODAY()),"Borrar")),"No aplica")</f>
        <v>No Aplica</v>
      </c>
      <c r="AC2320" t="str">
        <f ca="1">+IFERROR(IF(Tabla2[[#This Row],[FECHA INICIO DE LABORES EN OBRA]]="","No Aplica",IF(AND(MONTH(Tabla2[[#This Row],[FECHA INICIO DE LABORES EN OBRA]])=MONTH(TODAY()-30),YEAR(Tabla2[[#This Row],[FECHA INICIO DE LABORES EN OBRA]])=YEAR(TODAY())),MONTH(TODAY()-30)&amp;"-"&amp;YEAR(TODAY()),"No Aplica")),"No Aplica")</f>
        <v>No Aplica</v>
      </c>
    </row>
    <row r="2321" spans="1:29" x14ac:dyDescent="0.25">
      <c r="A2321" s="2" t="s">
        <v>5034</v>
      </c>
      <c r="B2321" s="3" t="s">
        <v>5035</v>
      </c>
      <c r="C2321" s="3" t="s">
        <v>19</v>
      </c>
      <c r="D2321" s="3" t="s">
        <v>334</v>
      </c>
      <c r="E2321" s="3" t="s">
        <v>335</v>
      </c>
      <c r="F2321" s="36">
        <v>29704</v>
      </c>
      <c r="G2321" s="3">
        <v>2</v>
      </c>
      <c r="H2321" s="3" t="s">
        <v>1708</v>
      </c>
      <c r="I2321" s="3" t="s">
        <v>5023</v>
      </c>
      <c r="J2321" s="3" t="s">
        <v>5143</v>
      </c>
      <c r="K2321" s="3" t="s">
        <v>36</v>
      </c>
      <c r="L2321" s="8" t="s">
        <v>9813</v>
      </c>
      <c r="M2321" s="5"/>
      <c r="N2321" s="13" t="s">
        <v>1489</v>
      </c>
      <c r="O2321" s="5">
        <v>45026</v>
      </c>
      <c r="P2321" s="8">
        <v>1</v>
      </c>
      <c r="Q2321" s="9">
        <v>4</v>
      </c>
      <c r="R2321" s="9" t="str">
        <f>IFERROR(VLOOKUP(Tabla2[[#This Row],[CONTRATISTA PRNCIPAL]],Hoja1!$L$5:$M$9,2,FALSE),"CJV")</f>
        <v>CJV</v>
      </c>
      <c r="S2321" s="9" t="str">
        <f>IF(Tabla2[[#This Row],[EMPRESA]]=Tabla2[[#This Row],[CONTRATISTA PRNCIPAL]],"Principal","Secundaria")</f>
        <v>Secundaria</v>
      </c>
      <c r="T2321" s="10">
        <f>IFERROR(1/COUNTIF(Tabla2[CONTRATISTA PRNCIPAL],Tabla2[[#This Row],[CONTRATISTA PRNCIPAL]]),0)</f>
        <v>6.6666666666666671E-3</v>
      </c>
      <c r="U2321" s="33">
        <f ca="1">IF(((TODAY()-Tabla2[[#This Row],[FECHA NACIMIENTO]])/365)&lt;18,"Corregir", IF(((TODAY()-Tabla2[[#This Row],[FECHA NACIMIENTO]])/365)&gt;80, "Corregir",ROUNDDOWN(((TODAY()-Tabla2[[#This Row],[FECHA NACIMIENTO]])/365),0)))</f>
        <v>42</v>
      </c>
      <c r="V232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321" s="34" t="str">
        <f ca="1">+IF(Tabla2[[#This Row],[Edad]]="Corregir","Corregir","Ok")</f>
        <v>Ok</v>
      </c>
      <c r="X2321" s="10" t="str">
        <f>+IFERROR(VLOOKUP(Tabla2[[#This Row],[DISTRITO SEGÚN DNI]],Hoja1!$A$2:$B$55,2,FALSE),"No")</f>
        <v>SANTA ANITA</v>
      </c>
      <c r="Y2321" s="10" t="str">
        <f>IF(OR(LOWER(Tabla2[[#This Row],[GENERO]])="masculino", LOWER(Tabla2[[#This Row],[GENERO]])="femenino"),"OK","Corregir")</f>
        <v>OK</v>
      </c>
      <c r="Z2321" s="10" t="str">
        <f>+IF(Tabla2[[#This Row],[Nro. DNI / CE]]="","Corregir",IF(LEN(Tabla2[[#This Row],[Nro. DNI / CE]])&gt;=8,"OK","Corregir"))</f>
        <v>OK</v>
      </c>
      <c r="AA2321" s="10">
        <f>COUNTIF(Tabla2[APELLIDOS Y NOMBRES],Tabla2[[#This Row],[APELLIDOS Y NOMBRES]])</f>
        <v>1</v>
      </c>
      <c r="AB2321" t="str">
        <f ca="1">+IFERROR(IF(Tabla2[[#This Row],[FECHA CESE/BAJA]]="","No Aplica",IF(AND(MONTH(Tabla2[[#This Row],[FECHA CESE/BAJA]])=MONTH(TODAY()-30),YEAR(Tabla2[[#This Row],[FECHA CESE/BAJA]])=YEAR(TODAY())),MONTH(TODAY()-30)&amp;"-"&amp;YEAR(TODAY()),"Borrar")),"No aplica")</f>
        <v>No Aplica</v>
      </c>
      <c r="AC2321" t="str">
        <f ca="1">+IFERROR(IF(Tabla2[[#This Row],[FECHA INICIO DE LABORES EN OBRA]]="","No Aplica",IF(AND(MONTH(Tabla2[[#This Row],[FECHA INICIO DE LABORES EN OBRA]])=MONTH(TODAY()-30),YEAR(Tabla2[[#This Row],[FECHA INICIO DE LABORES EN OBRA]])=YEAR(TODAY())),MONTH(TODAY()-30)&amp;"-"&amp;YEAR(TODAY()),"No Aplica")),"No Aplica")</f>
        <v>No Aplica</v>
      </c>
    </row>
    <row r="2322" spans="1:29" x14ac:dyDescent="0.25">
      <c r="A2322" s="2" t="s">
        <v>5034</v>
      </c>
      <c r="B2322" s="3" t="s">
        <v>5035</v>
      </c>
      <c r="C2322" s="3" t="s">
        <v>19</v>
      </c>
      <c r="D2322" s="3" t="s">
        <v>9002</v>
      </c>
      <c r="E2322" s="3" t="s">
        <v>9003</v>
      </c>
      <c r="F2322" s="36">
        <v>37158</v>
      </c>
      <c r="G2322" s="3">
        <v>2</v>
      </c>
      <c r="H2322" s="3" t="s">
        <v>5098</v>
      </c>
      <c r="I2322" s="3" t="s">
        <v>5023</v>
      </c>
      <c r="J2322" s="3" t="s">
        <v>9004</v>
      </c>
      <c r="K2322" s="3" t="s">
        <v>5037</v>
      </c>
      <c r="L2322" s="8" t="s">
        <v>9813</v>
      </c>
      <c r="M2322" s="5"/>
      <c r="N2322" s="13" t="s">
        <v>1489</v>
      </c>
      <c r="O2322" s="5">
        <v>45110</v>
      </c>
      <c r="P2322" s="8">
        <v>1</v>
      </c>
      <c r="Q2322" s="9">
        <v>4</v>
      </c>
      <c r="R2322" s="9" t="str">
        <f>IFERROR(VLOOKUP(Tabla2[[#This Row],[CONTRATISTA PRNCIPAL]],Hoja1!$L$5:$M$9,2,FALSE),"CJV")</f>
        <v>CJV</v>
      </c>
      <c r="S2322" s="9" t="str">
        <f>IF(Tabla2[[#This Row],[EMPRESA]]=Tabla2[[#This Row],[CONTRATISTA PRNCIPAL]],"Principal","Secundaria")</f>
        <v>Secundaria</v>
      </c>
      <c r="T2322" s="10">
        <f>IFERROR(1/COUNTIF(Tabla2[CONTRATISTA PRNCIPAL],Tabla2[[#This Row],[CONTRATISTA PRNCIPAL]]),0)</f>
        <v>6.6666666666666671E-3</v>
      </c>
      <c r="U2322" s="33">
        <f ca="1">IF(((TODAY()-Tabla2[[#This Row],[FECHA NACIMIENTO]])/365)&lt;18,"Corregir", IF(((TODAY()-Tabla2[[#This Row],[FECHA NACIMIENTO]])/365)&gt;80, "Corregir",ROUNDDOWN(((TODAY()-Tabla2[[#This Row],[FECHA NACIMIENTO]])/365),0)))</f>
        <v>21</v>
      </c>
      <c r="V232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2322" s="34" t="str">
        <f ca="1">+IF(Tabla2[[#This Row],[Edad]]="Corregir","Corregir","Ok")</f>
        <v>Ok</v>
      </c>
      <c r="X2322" s="10" t="str">
        <f>+IFERROR(VLOOKUP(Tabla2[[#This Row],[DISTRITO SEGÚN DNI]],Hoja1!$A$2:$B$55,2,FALSE),"No")</f>
        <v>No</v>
      </c>
      <c r="Y2322" s="10" t="str">
        <f>IF(OR(LOWER(Tabla2[[#This Row],[GENERO]])="masculino", LOWER(Tabla2[[#This Row],[GENERO]])="femenino"),"OK","Corregir")</f>
        <v>OK</v>
      </c>
      <c r="Z2322" s="10" t="str">
        <f>+IF(Tabla2[[#This Row],[Nro. DNI / CE]]="","Corregir",IF(LEN(Tabla2[[#This Row],[Nro. DNI / CE]])&gt;=8,"OK","Corregir"))</f>
        <v>OK</v>
      </c>
      <c r="AA2322" s="10">
        <f>COUNTIF(Tabla2[APELLIDOS Y NOMBRES],Tabla2[[#This Row],[APELLIDOS Y NOMBRES]])</f>
        <v>1</v>
      </c>
      <c r="AB2322" t="str">
        <f ca="1">+IFERROR(IF(Tabla2[[#This Row],[FECHA CESE/BAJA]]="","No Aplica",IF(AND(MONTH(Tabla2[[#This Row],[FECHA CESE/BAJA]])=MONTH(TODAY()-30),YEAR(Tabla2[[#This Row],[FECHA CESE/BAJA]])=YEAR(TODAY())),MONTH(TODAY()-30)&amp;"-"&amp;YEAR(TODAY()),"Borrar")),"No aplica")</f>
        <v>No Aplica</v>
      </c>
      <c r="AC2322" t="str">
        <f ca="1">+IFERROR(IF(Tabla2[[#This Row],[FECHA INICIO DE LABORES EN OBRA]]="","No Aplica",IF(AND(MONTH(Tabla2[[#This Row],[FECHA INICIO DE LABORES EN OBRA]])=MONTH(TODAY()-30),YEAR(Tabla2[[#This Row],[FECHA INICIO DE LABORES EN OBRA]])=YEAR(TODAY())),MONTH(TODAY()-30)&amp;"-"&amp;YEAR(TODAY()),"No Aplica")),"No Aplica")</f>
        <v>No Aplica</v>
      </c>
    </row>
    <row r="2323" spans="1:29" x14ac:dyDescent="0.25">
      <c r="A2323" s="2" t="s">
        <v>5044</v>
      </c>
      <c r="B2323" s="3" t="s">
        <v>5045</v>
      </c>
      <c r="C2323" s="3" t="s">
        <v>19</v>
      </c>
      <c r="D2323" s="3" t="s">
        <v>336</v>
      </c>
      <c r="E2323" s="3" t="s">
        <v>337</v>
      </c>
      <c r="F2323" s="36">
        <v>32946</v>
      </c>
      <c r="G2323" s="3">
        <v>1</v>
      </c>
      <c r="H2323" s="3" t="s">
        <v>5144</v>
      </c>
      <c r="I2323" s="3" t="s">
        <v>5030</v>
      </c>
      <c r="J2323" s="3" t="s">
        <v>5145</v>
      </c>
      <c r="K2323" s="3" t="s">
        <v>1462</v>
      </c>
      <c r="L2323" s="8" t="s">
        <v>9818</v>
      </c>
      <c r="M2323" s="5"/>
      <c r="N2323" s="13" t="s">
        <v>1489</v>
      </c>
      <c r="O2323" s="5">
        <v>44781</v>
      </c>
      <c r="P2323" s="8">
        <v>1</v>
      </c>
      <c r="Q2323" s="9">
        <v>1</v>
      </c>
      <c r="R2323" s="9" t="str">
        <f>IFERROR(VLOOKUP(Tabla2[[#This Row],[CONTRATISTA PRNCIPAL]],Hoja1!$L$5:$M$9,2,FALSE),"CJV")</f>
        <v>CJV</v>
      </c>
      <c r="S2323" s="9" t="str">
        <f>IF(Tabla2[[#This Row],[EMPRESA]]=Tabla2[[#This Row],[CONTRATISTA PRNCIPAL]],"Principal","Secundaria")</f>
        <v>Secundaria</v>
      </c>
      <c r="T2323" s="10">
        <f>IFERROR(1/COUNTIF(Tabla2[CONTRATISTA PRNCIPAL],Tabla2[[#This Row],[CONTRATISTA PRNCIPAL]]),0)</f>
        <v>6.6666666666666671E-3</v>
      </c>
      <c r="U2323" s="33">
        <f ca="1">IF(((TODAY()-Tabla2[[#This Row],[FECHA NACIMIENTO]])/365)&lt;18,"Corregir", IF(((TODAY()-Tabla2[[#This Row],[FECHA NACIMIENTO]])/365)&gt;80, "Corregir",ROUNDDOWN(((TODAY()-Tabla2[[#This Row],[FECHA NACIMIENTO]])/365),0)))</f>
        <v>33</v>
      </c>
      <c r="V232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323" s="34" t="str">
        <f ca="1">+IF(Tabla2[[#This Row],[Edad]]="Corregir","Corregir","Ok")</f>
        <v>Ok</v>
      </c>
      <c r="X2323" s="10" t="str">
        <f>+IFERROR(VLOOKUP(Tabla2[[#This Row],[DISTRITO SEGÚN DNI]],Hoja1!$A$2:$B$55,2,FALSE),"No")</f>
        <v>BREÑA</v>
      </c>
      <c r="Y2323" s="10" t="str">
        <f>IF(OR(LOWER(Tabla2[[#This Row],[GENERO]])="masculino", LOWER(Tabla2[[#This Row],[GENERO]])="femenino"),"OK","Corregir")</f>
        <v>OK</v>
      </c>
      <c r="Z2323" s="10" t="str">
        <f>+IF(Tabla2[[#This Row],[Nro. DNI / CE]]="","Corregir",IF(LEN(Tabla2[[#This Row],[Nro. DNI / CE]])&gt;=8,"OK","Corregir"))</f>
        <v>OK</v>
      </c>
      <c r="AA2323" s="10">
        <f>COUNTIF(Tabla2[APELLIDOS Y NOMBRES],Tabla2[[#This Row],[APELLIDOS Y NOMBRES]])</f>
        <v>1</v>
      </c>
      <c r="AB2323" t="str">
        <f ca="1">+IFERROR(IF(Tabla2[[#This Row],[FECHA CESE/BAJA]]="","No Aplica",IF(AND(MONTH(Tabla2[[#This Row],[FECHA CESE/BAJA]])=MONTH(TODAY()-30),YEAR(Tabla2[[#This Row],[FECHA CESE/BAJA]])=YEAR(TODAY())),MONTH(TODAY()-30)&amp;"-"&amp;YEAR(TODAY()),"Borrar")),"No aplica")</f>
        <v>No Aplica</v>
      </c>
      <c r="AC2323" t="str">
        <f ca="1">+IFERROR(IF(Tabla2[[#This Row],[FECHA INICIO DE LABORES EN OBRA]]="","No Aplica",IF(AND(MONTH(Tabla2[[#This Row],[FECHA INICIO DE LABORES EN OBRA]])=MONTH(TODAY()-30),YEAR(Tabla2[[#This Row],[FECHA INICIO DE LABORES EN OBRA]])=YEAR(TODAY())),MONTH(TODAY()-30)&amp;"-"&amp;YEAR(TODAY()),"No Aplica")),"No Aplica")</f>
        <v>No Aplica</v>
      </c>
    </row>
    <row r="2324" spans="1:29" x14ac:dyDescent="0.25">
      <c r="A2324" s="2" t="s">
        <v>5034</v>
      </c>
      <c r="B2324" s="3" t="s">
        <v>5035</v>
      </c>
      <c r="C2324" s="3" t="s">
        <v>19</v>
      </c>
      <c r="D2324" s="3" t="s">
        <v>5146</v>
      </c>
      <c r="E2324" s="3" t="s">
        <v>5147</v>
      </c>
      <c r="F2324" s="36">
        <v>34970</v>
      </c>
      <c r="G2324" s="3">
        <v>2</v>
      </c>
      <c r="H2324" s="3" t="s">
        <v>3817</v>
      </c>
      <c r="I2324" s="3" t="s">
        <v>5023</v>
      </c>
      <c r="J2324" s="3" t="s">
        <v>5148</v>
      </c>
      <c r="K2324" s="3" t="s">
        <v>5120</v>
      </c>
      <c r="L2324" s="8" t="s">
        <v>9813</v>
      </c>
      <c r="M2324" s="5"/>
      <c r="N2324" s="13" t="s">
        <v>1489</v>
      </c>
      <c r="O2324" s="5">
        <v>45054</v>
      </c>
      <c r="P2324" s="8">
        <v>1</v>
      </c>
      <c r="Q2324" s="9">
        <v>4</v>
      </c>
      <c r="R2324" s="9" t="str">
        <f>IFERROR(VLOOKUP(Tabla2[[#This Row],[CONTRATISTA PRNCIPAL]],Hoja1!$L$5:$M$9,2,FALSE),"CJV")</f>
        <v>CJV</v>
      </c>
      <c r="S2324" s="9" t="str">
        <f>IF(Tabla2[[#This Row],[EMPRESA]]=Tabla2[[#This Row],[CONTRATISTA PRNCIPAL]],"Principal","Secundaria")</f>
        <v>Secundaria</v>
      </c>
      <c r="T2324" s="10">
        <f>IFERROR(1/COUNTIF(Tabla2[CONTRATISTA PRNCIPAL],Tabla2[[#This Row],[CONTRATISTA PRNCIPAL]]),0)</f>
        <v>6.6666666666666671E-3</v>
      </c>
      <c r="U2324" s="33">
        <f ca="1">IF(((TODAY()-Tabla2[[#This Row],[FECHA NACIMIENTO]])/365)&lt;18,"Corregir", IF(((TODAY()-Tabla2[[#This Row],[FECHA NACIMIENTO]])/365)&gt;80, "Corregir",ROUNDDOWN(((TODAY()-Tabla2[[#This Row],[FECHA NACIMIENTO]])/365),0)))</f>
        <v>27</v>
      </c>
      <c r="V232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324" s="34" t="str">
        <f ca="1">+IF(Tabla2[[#This Row],[Edad]]="Corregir","Corregir","Ok")</f>
        <v>Ok</v>
      </c>
      <c r="X2324" s="10" t="str">
        <f>+IFERROR(VLOOKUP(Tabla2[[#This Row],[DISTRITO SEGÚN DNI]],Hoja1!$A$2:$B$55,2,FALSE),"No")</f>
        <v>No</v>
      </c>
      <c r="Y2324" s="10" t="str">
        <f>IF(OR(LOWER(Tabla2[[#This Row],[GENERO]])="masculino", LOWER(Tabla2[[#This Row],[GENERO]])="femenino"),"OK","Corregir")</f>
        <v>OK</v>
      </c>
      <c r="Z2324" s="10" t="str">
        <f>+IF(Tabla2[[#This Row],[Nro. DNI / CE]]="","Corregir",IF(LEN(Tabla2[[#This Row],[Nro. DNI / CE]])&gt;=8,"OK","Corregir"))</f>
        <v>OK</v>
      </c>
      <c r="AA2324" s="10">
        <f>COUNTIF(Tabla2[APELLIDOS Y NOMBRES],Tabla2[[#This Row],[APELLIDOS Y NOMBRES]])</f>
        <v>1</v>
      </c>
      <c r="AB2324" t="str">
        <f ca="1">+IFERROR(IF(Tabla2[[#This Row],[FECHA CESE/BAJA]]="","No Aplica",IF(AND(MONTH(Tabla2[[#This Row],[FECHA CESE/BAJA]])=MONTH(TODAY()-30),YEAR(Tabla2[[#This Row],[FECHA CESE/BAJA]])=YEAR(TODAY())),MONTH(TODAY()-30)&amp;"-"&amp;YEAR(TODAY()),"Borrar")),"No aplica")</f>
        <v>No Aplica</v>
      </c>
      <c r="AC2324" t="str">
        <f ca="1">+IFERROR(IF(Tabla2[[#This Row],[FECHA INICIO DE LABORES EN OBRA]]="","No Aplica",IF(AND(MONTH(Tabla2[[#This Row],[FECHA INICIO DE LABORES EN OBRA]])=MONTH(TODAY()-30),YEAR(Tabla2[[#This Row],[FECHA INICIO DE LABORES EN OBRA]])=YEAR(TODAY())),MONTH(TODAY()-30)&amp;"-"&amp;YEAR(TODAY()),"No Aplica")),"No Aplica")</f>
        <v>No Aplica</v>
      </c>
    </row>
    <row r="2325" spans="1:29" x14ac:dyDescent="0.25">
      <c r="A2325" s="2" t="s">
        <v>8965</v>
      </c>
      <c r="B2325" s="3" t="s">
        <v>8966</v>
      </c>
      <c r="C2325" s="3" t="s">
        <v>19</v>
      </c>
      <c r="D2325" s="3" t="s">
        <v>9005</v>
      </c>
      <c r="E2325" s="3" t="s">
        <v>9006</v>
      </c>
      <c r="F2325" s="36">
        <v>28940</v>
      </c>
      <c r="G2325" s="3">
        <v>2</v>
      </c>
      <c r="H2325" s="3" t="s">
        <v>1453</v>
      </c>
      <c r="I2325" s="3" t="s">
        <v>3622</v>
      </c>
      <c r="J2325" s="3" t="s">
        <v>9007</v>
      </c>
      <c r="K2325" s="3" t="s">
        <v>93</v>
      </c>
      <c r="L2325" s="8" t="s">
        <v>9813</v>
      </c>
      <c r="M2325" s="5"/>
      <c r="N2325" s="13" t="s">
        <v>1489</v>
      </c>
      <c r="O2325" s="5">
        <v>45140</v>
      </c>
      <c r="P2325" s="8">
        <v>1</v>
      </c>
      <c r="Q2325" s="9">
        <v>4</v>
      </c>
      <c r="R2325" s="9" t="str">
        <f>IFERROR(VLOOKUP(Tabla2[[#This Row],[CONTRATISTA PRNCIPAL]],Hoja1!$L$5:$M$9,2,FALSE),"CJV")</f>
        <v>CJV</v>
      </c>
      <c r="S2325" s="9" t="str">
        <f>IF(Tabla2[[#This Row],[EMPRESA]]=Tabla2[[#This Row],[CONTRATISTA PRNCIPAL]],"Principal","Secundaria")</f>
        <v>Secundaria</v>
      </c>
      <c r="T2325" s="10">
        <f>IFERROR(1/COUNTIF(Tabla2[CONTRATISTA PRNCIPAL],Tabla2[[#This Row],[CONTRATISTA PRNCIPAL]]),0)</f>
        <v>6.6666666666666671E-3</v>
      </c>
      <c r="U2325" s="33">
        <f ca="1">IF(((TODAY()-Tabla2[[#This Row],[FECHA NACIMIENTO]])/365)&lt;18,"Corregir", IF(((TODAY()-Tabla2[[#This Row],[FECHA NACIMIENTO]])/365)&gt;80, "Corregir",ROUNDDOWN(((TODAY()-Tabla2[[#This Row],[FECHA NACIMIENTO]])/365),0)))</f>
        <v>44</v>
      </c>
      <c r="V232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325" s="34" t="str">
        <f ca="1">+IF(Tabla2[[#This Row],[Edad]]="Corregir","Corregir","Ok")</f>
        <v>Ok</v>
      </c>
      <c r="X2325" s="10" t="str">
        <f>+IFERROR(VLOOKUP(Tabla2[[#This Row],[DISTRITO SEGÚN DNI]],Hoja1!$A$2:$B$55,2,FALSE),"No")</f>
        <v>ATE</v>
      </c>
      <c r="Y2325" s="10" t="str">
        <f>IF(OR(LOWER(Tabla2[[#This Row],[GENERO]])="masculino", LOWER(Tabla2[[#This Row],[GENERO]])="femenino"),"OK","Corregir")</f>
        <v>OK</v>
      </c>
      <c r="Z2325" s="10" t="str">
        <f>+IF(Tabla2[[#This Row],[Nro. DNI / CE]]="","Corregir",IF(LEN(Tabla2[[#This Row],[Nro. DNI / CE]])&gt;=8,"OK","Corregir"))</f>
        <v>OK</v>
      </c>
      <c r="AA2325" s="10">
        <f>COUNTIF(Tabla2[APELLIDOS Y NOMBRES],Tabla2[[#This Row],[APELLIDOS Y NOMBRES]])</f>
        <v>1</v>
      </c>
      <c r="AB2325" t="str">
        <f ca="1">+IFERROR(IF(Tabla2[[#This Row],[FECHA CESE/BAJA]]="","No Aplica",IF(AND(MONTH(Tabla2[[#This Row],[FECHA CESE/BAJA]])=MONTH(TODAY()-30),YEAR(Tabla2[[#This Row],[FECHA CESE/BAJA]])=YEAR(TODAY())),MONTH(TODAY()-30)&amp;"-"&amp;YEAR(TODAY()),"Borrar")),"No aplica")</f>
        <v>No Aplica</v>
      </c>
      <c r="AC2325" t="str">
        <f ca="1">+IFERROR(IF(Tabla2[[#This Row],[FECHA INICIO DE LABORES EN OBRA]]="","No Aplica",IF(AND(MONTH(Tabla2[[#This Row],[FECHA INICIO DE LABORES EN OBRA]])=MONTH(TODAY()-30),YEAR(Tabla2[[#This Row],[FECHA INICIO DE LABORES EN OBRA]])=YEAR(TODAY())),MONTH(TODAY()-30)&amp;"-"&amp;YEAR(TODAY()),"No Aplica")),"No Aplica")</f>
        <v>8-2023</v>
      </c>
    </row>
    <row r="2326" spans="1:29" x14ac:dyDescent="0.25">
      <c r="A2326" s="2" t="s">
        <v>5034</v>
      </c>
      <c r="B2326" s="3" t="s">
        <v>5035</v>
      </c>
      <c r="C2326" s="3" t="s">
        <v>19</v>
      </c>
      <c r="D2326" s="3">
        <v>43866059</v>
      </c>
      <c r="E2326" s="3" t="s">
        <v>5149</v>
      </c>
      <c r="F2326" s="36">
        <v>31311</v>
      </c>
      <c r="G2326" s="3">
        <v>2</v>
      </c>
      <c r="H2326" s="3" t="s">
        <v>3817</v>
      </c>
      <c r="I2326" s="3" t="s">
        <v>5023</v>
      </c>
      <c r="J2326" s="3" t="s">
        <v>5150</v>
      </c>
      <c r="K2326" s="3" t="s">
        <v>5151</v>
      </c>
      <c r="L2326" s="8" t="s">
        <v>9813</v>
      </c>
      <c r="M2326" s="5"/>
      <c r="N2326" s="13" t="s">
        <v>1489</v>
      </c>
      <c r="O2326" s="5">
        <v>44993</v>
      </c>
      <c r="P2326" s="8">
        <v>1</v>
      </c>
      <c r="Q2326" s="9">
        <v>4</v>
      </c>
      <c r="R2326" s="9" t="str">
        <f>IFERROR(VLOOKUP(Tabla2[[#This Row],[CONTRATISTA PRNCIPAL]],Hoja1!$L$5:$M$9,2,FALSE),"CJV")</f>
        <v>CJV</v>
      </c>
      <c r="S2326" s="9" t="str">
        <f>IF(Tabla2[[#This Row],[EMPRESA]]=Tabla2[[#This Row],[CONTRATISTA PRNCIPAL]],"Principal","Secundaria")</f>
        <v>Secundaria</v>
      </c>
      <c r="T2326" s="10">
        <f>IFERROR(1/COUNTIF(Tabla2[CONTRATISTA PRNCIPAL],Tabla2[[#This Row],[CONTRATISTA PRNCIPAL]]),0)</f>
        <v>6.6666666666666671E-3</v>
      </c>
      <c r="U2326" s="33">
        <f ca="1">IF(((TODAY()-Tabla2[[#This Row],[FECHA NACIMIENTO]])/365)&lt;18,"Corregir", IF(((TODAY()-Tabla2[[#This Row],[FECHA NACIMIENTO]])/365)&gt;80, "Corregir",ROUNDDOWN(((TODAY()-Tabla2[[#This Row],[FECHA NACIMIENTO]])/365),0)))</f>
        <v>37</v>
      </c>
      <c r="V232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326" s="34" t="str">
        <f ca="1">+IF(Tabla2[[#This Row],[Edad]]="Corregir","Corregir","Ok")</f>
        <v>Ok</v>
      </c>
      <c r="X2326" s="10" t="str">
        <f>+IFERROR(VLOOKUP(Tabla2[[#This Row],[DISTRITO SEGÚN DNI]],Hoja1!$A$2:$B$55,2,FALSE),"No")</f>
        <v>No</v>
      </c>
      <c r="Y2326" s="10" t="str">
        <f>IF(OR(LOWER(Tabla2[[#This Row],[GENERO]])="masculino", LOWER(Tabla2[[#This Row],[GENERO]])="femenino"),"OK","Corregir")</f>
        <v>OK</v>
      </c>
      <c r="Z2326" s="10" t="str">
        <f>+IF(Tabla2[[#This Row],[Nro. DNI / CE]]="","Corregir",IF(LEN(Tabla2[[#This Row],[Nro. DNI / CE]])&gt;=8,"OK","Corregir"))</f>
        <v>OK</v>
      </c>
      <c r="AA2326" s="10">
        <f>COUNTIF(Tabla2[APELLIDOS Y NOMBRES],Tabla2[[#This Row],[APELLIDOS Y NOMBRES]])</f>
        <v>1</v>
      </c>
      <c r="AB2326" t="str">
        <f ca="1">+IFERROR(IF(Tabla2[[#This Row],[FECHA CESE/BAJA]]="","No Aplica",IF(AND(MONTH(Tabla2[[#This Row],[FECHA CESE/BAJA]])=MONTH(TODAY()-30),YEAR(Tabla2[[#This Row],[FECHA CESE/BAJA]])=YEAR(TODAY())),MONTH(TODAY()-30)&amp;"-"&amp;YEAR(TODAY()),"Borrar")),"No aplica")</f>
        <v>No Aplica</v>
      </c>
      <c r="AC2326" t="str">
        <f ca="1">+IFERROR(IF(Tabla2[[#This Row],[FECHA INICIO DE LABORES EN OBRA]]="","No Aplica",IF(AND(MONTH(Tabla2[[#This Row],[FECHA INICIO DE LABORES EN OBRA]])=MONTH(TODAY()-30),YEAR(Tabla2[[#This Row],[FECHA INICIO DE LABORES EN OBRA]])=YEAR(TODAY())),MONTH(TODAY()-30)&amp;"-"&amp;YEAR(TODAY()),"No Aplica")),"No Aplica")</f>
        <v>No Aplica</v>
      </c>
    </row>
    <row r="2327" spans="1:29" x14ac:dyDescent="0.25">
      <c r="A2327" s="2" t="s">
        <v>5044</v>
      </c>
      <c r="B2327" s="3" t="s">
        <v>5045</v>
      </c>
      <c r="C2327" s="3" t="s">
        <v>19</v>
      </c>
      <c r="D2327" s="3" t="s">
        <v>5159</v>
      </c>
      <c r="E2327" s="3" t="s">
        <v>5160</v>
      </c>
      <c r="F2327" s="36">
        <v>30197</v>
      </c>
      <c r="G2327" s="3">
        <v>1</v>
      </c>
      <c r="H2327" s="3" t="s">
        <v>5161</v>
      </c>
      <c r="I2327" s="3" t="s">
        <v>5030</v>
      </c>
      <c r="J2327" s="3" t="s">
        <v>5162</v>
      </c>
      <c r="K2327" s="3" t="s">
        <v>5163</v>
      </c>
      <c r="L2327" s="8" t="s">
        <v>9813</v>
      </c>
      <c r="M2327" s="5"/>
      <c r="N2327" s="13" t="s">
        <v>1489</v>
      </c>
      <c r="O2327" s="5">
        <v>44511</v>
      </c>
      <c r="P2327" s="8">
        <v>1</v>
      </c>
      <c r="Q2327" s="9">
        <v>1</v>
      </c>
      <c r="R2327" s="9" t="str">
        <f>IFERROR(VLOOKUP(Tabla2[[#This Row],[CONTRATISTA PRNCIPAL]],Hoja1!$L$5:$M$9,2,FALSE),"CJV")</f>
        <v>CJV</v>
      </c>
      <c r="S2327" s="9" t="str">
        <f>IF(Tabla2[[#This Row],[EMPRESA]]=Tabla2[[#This Row],[CONTRATISTA PRNCIPAL]],"Principal","Secundaria")</f>
        <v>Secundaria</v>
      </c>
      <c r="T2327" s="10">
        <f>IFERROR(1/COUNTIF(Tabla2[CONTRATISTA PRNCIPAL],Tabla2[[#This Row],[CONTRATISTA PRNCIPAL]]),0)</f>
        <v>6.6666666666666671E-3</v>
      </c>
      <c r="U2327" s="33">
        <f ca="1">IF(((TODAY()-Tabla2[[#This Row],[FECHA NACIMIENTO]])/365)&lt;18,"Corregir", IF(((TODAY()-Tabla2[[#This Row],[FECHA NACIMIENTO]])/365)&gt;80, "Corregir",ROUNDDOWN(((TODAY()-Tabla2[[#This Row],[FECHA NACIMIENTO]])/365),0)))</f>
        <v>41</v>
      </c>
      <c r="V232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327" s="34" t="str">
        <f ca="1">+IF(Tabla2[[#This Row],[Edad]]="Corregir","Corregir","Ok")</f>
        <v>Ok</v>
      </c>
      <c r="X2327" s="10" t="str">
        <f>+IFERROR(VLOOKUP(Tabla2[[#This Row],[DISTRITO SEGÚN DNI]],Hoja1!$A$2:$B$55,2,FALSE),"No")</f>
        <v>No</v>
      </c>
      <c r="Y2327" s="10" t="str">
        <f>IF(OR(LOWER(Tabla2[[#This Row],[GENERO]])="masculino", LOWER(Tabla2[[#This Row],[GENERO]])="femenino"),"OK","Corregir")</f>
        <v>OK</v>
      </c>
      <c r="Z2327" s="10" t="str">
        <f>+IF(Tabla2[[#This Row],[Nro. DNI / CE]]="","Corregir",IF(LEN(Tabla2[[#This Row],[Nro. DNI / CE]])&gt;=8,"OK","Corregir"))</f>
        <v>OK</v>
      </c>
      <c r="AA2327" s="10">
        <f>COUNTIF(Tabla2[APELLIDOS Y NOMBRES],Tabla2[[#This Row],[APELLIDOS Y NOMBRES]])</f>
        <v>1</v>
      </c>
      <c r="AB2327" t="str">
        <f ca="1">+IFERROR(IF(Tabla2[[#This Row],[FECHA CESE/BAJA]]="","No Aplica",IF(AND(MONTH(Tabla2[[#This Row],[FECHA CESE/BAJA]])=MONTH(TODAY()-30),YEAR(Tabla2[[#This Row],[FECHA CESE/BAJA]])=YEAR(TODAY())),MONTH(TODAY()-30)&amp;"-"&amp;YEAR(TODAY()),"Borrar")),"No aplica")</f>
        <v>No Aplica</v>
      </c>
      <c r="AC2327" t="str">
        <f ca="1">+IFERROR(IF(Tabla2[[#This Row],[FECHA INICIO DE LABORES EN OBRA]]="","No Aplica",IF(AND(MONTH(Tabla2[[#This Row],[FECHA INICIO DE LABORES EN OBRA]])=MONTH(TODAY()-30),YEAR(Tabla2[[#This Row],[FECHA INICIO DE LABORES EN OBRA]])=YEAR(TODAY())),MONTH(TODAY()-30)&amp;"-"&amp;YEAR(TODAY()),"No Aplica")),"No Aplica")</f>
        <v>No Aplica</v>
      </c>
    </row>
    <row r="2328" spans="1:29" x14ac:dyDescent="0.25">
      <c r="A2328" s="2" t="s">
        <v>5034</v>
      </c>
      <c r="B2328" s="3" t="s">
        <v>5035</v>
      </c>
      <c r="C2328" s="3" t="s">
        <v>19</v>
      </c>
      <c r="D2328" s="3" t="s">
        <v>5164</v>
      </c>
      <c r="E2328" s="3" t="s">
        <v>5165</v>
      </c>
      <c r="F2328" s="36">
        <v>36911</v>
      </c>
      <c r="G2328" s="3">
        <v>2</v>
      </c>
      <c r="H2328" s="3" t="s">
        <v>5133</v>
      </c>
      <c r="I2328" s="3" t="s">
        <v>5023</v>
      </c>
      <c r="J2328" s="3" t="s">
        <v>5166</v>
      </c>
      <c r="K2328" s="3" t="s">
        <v>5167</v>
      </c>
      <c r="L2328" s="8" t="s">
        <v>9813</v>
      </c>
      <c r="M2328" s="5"/>
      <c r="N2328" s="13" t="s">
        <v>1489</v>
      </c>
      <c r="O2328" s="5">
        <v>45054</v>
      </c>
      <c r="P2328" s="8">
        <v>1</v>
      </c>
      <c r="Q2328" s="9">
        <v>4</v>
      </c>
      <c r="R2328" s="9" t="str">
        <f>IFERROR(VLOOKUP(Tabla2[[#This Row],[CONTRATISTA PRNCIPAL]],Hoja1!$L$5:$M$9,2,FALSE),"CJV")</f>
        <v>CJV</v>
      </c>
      <c r="S2328" s="9" t="str">
        <f>IF(Tabla2[[#This Row],[EMPRESA]]=Tabla2[[#This Row],[CONTRATISTA PRNCIPAL]],"Principal","Secundaria")</f>
        <v>Secundaria</v>
      </c>
      <c r="T2328" s="10">
        <f>IFERROR(1/COUNTIF(Tabla2[CONTRATISTA PRNCIPAL],Tabla2[[#This Row],[CONTRATISTA PRNCIPAL]]),0)</f>
        <v>6.6666666666666671E-3</v>
      </c>
      <c r="U2328" s="33">
        <f ca="1">IF(((TODAY()-Tabla2[[#This Row],[FECHA NACIMIENTO]])/365)&lt;18,"Corregir", IF(((TODAY()-Tabla2[[#This Row],[FECHA NACIMIENTO]])/365)&gt;80, "Corregir",ROUNDDOWN(((TODAY()-Tabla2[[#This Row],[FECHA NACIMIENTO]])/365),0)))</f>
        <v>22</v>
      </c>
      <c r="V232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2328" s="34" t="str">
        <f ca="1">+IF(Tabla2[[#This Row],[Edad]]="Corregir","Corregir","Ok")</f>
        <v>Ok</v>
      </c>
      <c r="X2328" s="10" t="str">
        <f>+IFERROR(VLOOKUP(Tabla2[[#This Row],[DISTRITO SEGÚN DNI]],Hoja1!$A$2:$B$55,2,FALSE),"No")</f>
        <v>No</v>
      </c>
      <c r="Y2328" s="10" t="str">
        <f>IF(OR(LOWER(Tabla2[[#This Row],[GENERO]])="masculino", LOWER(Tabla2[[#This Row],[GENERO]])="femenino"),"OK","Corregir")</f>
        <v>OK</v>
      </c>
      <c r="Z2328" s="10" t="str">
        <f>+IF(Tabla2[[#This Row],[Nro. DNI / CE]]="","Corregir",IF(LEN(Tabla2[[#This Row],[Nro. DNI / CE]])&gt;=8,"OK","Corregir"))</f>
        <v>OK</v>
      </c>
      <c r="AA2328" s="10">
        <f>COUNTIF(Tabla2[APELLIDOS Y NOMBRES],Tabla2[[#This Row],[APELLIDOS Y NOMBRES]])</f>
        <v>1</v>
      </c>
      <c r="AB2328" t="str">
        <f ca="1">+IFERROR(IF(Tabla2[[#This Row],[FECHA CESE/BAJA]]="","No Aplica",IF(AND(MONTH(Tabla2[[#This Row],[FECHA CESE/BAJA]])=MONTH(TODAY()-30),YEAR(Tabla2[[#This Row],[FECHA CESE/BAJA]])=YEAR(TODAY())),MONTH(TODAY()-30)&amp;"-"&amp;YEAR(TODAY()),"Borrar")),"No aplica")</f>
        <v>No Aplica</v>
      </c>
      <c r="AC2328" t="str">
        <f ca="1">+IFERROR(IF(Tabla2[[#This Row],[FECHA INICIO DE LABORES EN OBRA]]="","No Aplica",IF(AND(MONTH(Tabla2[[#This Row],[FECHA INICIO DE LABORES EN OBRA]])=MONTH(TODAY()-30),YEAR(Tabla2[[#This Row],[FECHA INICIO DE LABORES EN OBRA]])=YEAR(TODAY())),MONTH(TODAY()-30)&amp;"-"&amp;YEAR(TODAY()),"No Aplica")),"No Aplica")</f>
        <v>No Aplica</v>
      </c>
    </row>
    <row r="2329" spans="1:29" x14ac:dyDescent="0.25">
      <c r="A2329" s="2" t="s">
        <v>5034</v>
      </c>
      <c r="B2329" s="3" t="s">
        <v>5035</v>
      </c>
      <c r="C2329" s="3" t="s">
        <v>19</v>
      </c>
      <c r="D2329" s="3">
        <v>49003892</v>
      </c>
      <c r="E2329" s="3" t="s">
        <v>5168</v>
      </c>
      <c r="F2329" s="36">
        <v>33637</v>
      </c>
      <c r="G2329" s="3">
        <v>1</v>
      </c>
      <c r="H2329" s="3" t="s">
        <v>4592</v>
      </c>
      <c r="I2329" s="3" t="s">
        <v>5023</v>
      </c>
      <c r="J2329" s="3" t="s">
        <v>5169</v>
      </c>
      <c r="K2329" s="3" t="s">
        <v>1200</v>
      </c>
      <c r="L2329" s="8" t="s">
        <v>9813</v>
      </c>
      <c r="M2329" s="5"/>
      <c r="N2329" s="13" t="s">
        <v>1489</v>
      </c>
      <c r="O2329" s="5">
        <v>44944</v>
      </c>
      <c r="P2329" s="8">
        <v>1</v>
      </c>
      <c r="Q2329" s="9">
        <v>1</v>
      </c>
      <c r="R2329" s="9" t="str">
        <f>IFERROR(VLOOKUP(Tabla2[[#This Row],[CONTRATISTA PRNCIPAL]],Hoja1!$L$5:$M$9,2,FALSE),"CJV")</f>
        <v>CJV</v>
      </c>
      <c r="S2329" s="9" t="str">
        <f>IF(Tabla2[[#This Row],[EMPRESA]]=Tabla2[[#This Row],[CONTRATISTA PRNCIPAL]],"Principal","Secundaria")</f>
        <v>Secundaria</v>
      </c>
      <c r="T2329" s="10">
        <f>IFERROR(1/COUNTIF(Tabla2[CONTRATISTA PRNCIPAL],Tabla2[[#This Row],[CONTRATISTA PRNCIPAL]]),0)</f>
        <v>6.6666666666666671E-3</v>
      </c>
      <c r="U2329" s="33">
        <f ca="1">IF(((TODAY()-Tabla2[[#This Row],[FECHA NACIMIENTO]])/365)&lt;18,"Corregir", IF(((TODAY()-Tabla2[[#This Row],[FECHA NACIMIENTO]])/365)&gt;80, "Corregir",ROUNDDOWN(((TODAY()-Tabla2[[#This Row],[FECHA NACIMIENTO]])/365),0)))</f>
        <v>31</v>
      </c>
      <c r="V232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329" s="34" t="str">
        <f ca="1">+IF(Tabla2[[#This Row],[Edad]]="Corregir","Corregir","Ok")</f>
        <v>Ok</v>
      </c>
      <c r="X2329" s="10" t="str">
        <f>+IFERROR(VLOOKUP(Tabla2[[#This Row],[DISTRITO SEGÚN DNI]],Hoja1!$A$2:$B$55,2,FALSE),"No")</f>
        <v>No</v>
      </c>
      <c r="Y2329" s="10" t="str">
        <f>IF(OR(LOWER(Tabla2[[#This Row],[GENERO]])="masculino", LOWER(Tabla2[[#This Row],[GENERO]])="femenino"),"OK","Corregir")</f>
        <v>OK</v>
      </c>
      <c r="Z2329" s="10" t="str">
        <f>+IF(Tabla2[[#This Row],[Nro. DNI / CE]]="","Corregir",IF(LEN(Tabla2[[#This Row],[Nro. DNI / CE]])&gt;=8,"OK","Corregir"))</f>
        <v>OK</v>
      </c>
      <c r="AA2329" s="10">
        <f>COUNTIF(Tabla2[APELLIDOS Y NOMBRES],Tabla2[[#This Row],[APELLIDOS Y NOMBRES]])</f>
        <v>1</v>
      </c>
      <c r="AB2329" t="str">
        <f ca="1">+IFERROR(IF(Tabla2[[#This Row],[FECHA CESE/BAJA]]="","No Aplica",IF(AND(MONTH(Tabla2[[#This Row],[FECHA CESE/BAJA]])=MONTH(TODAY()-30),YEAR(Tabla2[[#This Row],[FECHA CESE/BAJA]])=YEAR(TODAY())),MONTH(TODAY()-30)&amp;"-"&amp;YEAR(TODAY()),"Borrar")),"No aplica")</f>
        <v>No Aplica</v>
      </c>
      <c r="AC2329" t="str">
        <f ca="1">+IFERROR(IF(Tabla2[[#This Row],[FECHA INICIO DE LABORES EN OBRA]]="","No Aplica",IF(AND(MONTH(Tabla2[[#This Row],[FECHA INICIO DE LABORES EN OBRA]])=MONTH(TODAY()-30),YEAR(Tabla2[[#This Row],[FECHA INICIO DE LABORES EN OBRA]])=YEAR(TODAY())),MONTH(TODAY()-30)&amp;"-"&amp;YEAR(TODAY()),"No Aplica")),"No Aplica")</f>
        <v>No Aplica</v>
      </c>
    </row>
    <row r="2330" spans="1:29" x14ac:dyDescent="0.25">
      <c r="A2330" s="2" t="s">
        <v>5044</v>
      </c>
      <c r="B2330" s="3" t="s">
        <v>5045</v>
      </c>
      <c r="C2330" s="3" t="s">
        <v>19</v>
      </c>
      <c r="D2330" s="3" t="s">
        <v>5170</v>
      </c>
      <c r="E2330" s="3" t="s">
        <v>5171</v>
      </c>
      <c r="F2330" s="36">
        <v>31991</v>
      </c>
      <c r="G2330" s="3">
        <v>1</v>
      </c>
      <c r="H2330" s="3" t="s">
        <v>5172</v>
      </c>
      <c r="I2330" s="3" t="s">
        <v>5173</v>
      </c>
      <c r="J2330" s="3" t="s">
        <v>5174</v>
      </c>
      <c r="K2330" s="3" t="s">
        <v>1139</v>
      </c>
      <c r="L2330" s="8" t="s">
        <v>9813</v>
      </c>
      <c r="M2330" s="5"/>
      <c r="N2330" s="13" t="s">
        <v>1489</v>
      </c>
      <c r="O2330" s="5">
        <v>44890</v>
      </c>
      <c r="P2330" s="8">
        <v>1</v>
      </c>
      <c r="Q2330" s="9">
        <v>1</v>
      </c>
      <c r="R2330" s="9" t="str">
        <f>IFERROR(VLOOKUP(Tabla2[[#This Row],[CONTRATISTA PRNCIPAL]],Hoja1!$L$5:$M$9,2,FALSE),"CJV")</f>
        <v>CJV</v>
      </c>
      <c r="S2330" s="9" t="str">
        <f>IF(Tabla2[[#This Row],[EMPRESA]]=Tabla2[[#This Row],[CONTRATISTA PRNCIPAL]],"Principal","Secundaria")</f>
        <v>Secundaria</v>
      </c>
      <c r="T2330" s="10">
        <f>IFERROR(1/COUNTIF(Tabla2[CONTRATISTA PRNCIPAL],Tabla2[[#This Row],[CONTRATISTA PRNCIPAL]]),0)</f>
        <v>6.6666666666666671E-3</v>
      </c>
      <c r="U2330" s="33">
        <f ca="1">IF(((TODAY()-Tabla2[[#This Row],[FECHA NACIMIENTO]])/365)&lt;18,"Corregir", IF(((TODAY()-Tabla2[[#This Row],[FECHA NACIMIENTO]])/365)&gt;80, "Corregir",ROUNDDOWN(((TODAY()-Tabla2[[#This Row],[FECHA NACIMIENTO]])/365),0)))</f>
        <v>36</v>
      </c>
      <c r="V233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330" s="34" t="str">
        <f ca="1">+IF(Tabla2[[#This Row],[Edad]]="Corregir","Corregir","Ok")</f>
        <v>Ok</v>
      </c>
      <c r="X2330" s="10" t="str">
        <f>+IFERROR(VLOOKUP(Tabla2[[#This Row],[DISTRITO SEGÚN DNI]],Hoja1!$A$2:$B$55,2,FALSE),"No")</f>
        <v>No</v>
      </c>
      <c r="Y2330" s="10" t="str">
        <f>IF(OR(LOWER(Tabla2[[#This Row],[GENERO]])="masculino", LOWER(Tabla2[[#This Row],[GENERO]])="femenino"),"OK","Corregir")</f>
        <v>OK</v>
      </c>
      <c r="Z2330" s="10" t="str">
        <f>+IF(Tabla2[[#This Row],[Nro. DNI / CE]]="","Corregir",IF(LEN(Tabla2[[#This Row],[Nro. DNI / CE]])&gt;=8,"OK","Corregir"))</f>
        <v>OK</v>
      </c>
      <c r="AA2330" s="10">
        <f>COUNTIF(Tabla2[APELLIDOS Y NOMBRES],Tabla2[[#This Row],[APELLIDOS Y NOMBRES]])</f>
        <v>1</v>
      </c>
      <c r="AB2330" t="str">
        <f ca="1">+IFERROR(IF(Tabla2[[#This Row],[FECHA CESE/BAJA]]="","No Aplica",IF(AND(MONTH(Tabla2[[#This Row],[FECHA CESE/BAJA]])=MONTH(TODAY()-30),YEAR(Tabla2[[#This Row],[FECHA CESE/BAJA]])=YEAR(TODAY())),MONTH(TODAY()-30)&amp;"-"&amp;YEAR(TODAY()),"Borrar")),"No aplica")</f>
        <v>No Aplica</v>
      </c>
      <c r="AC2330" t="str">
        <f ca="1">+IFERROR(IF(Tabla2[[#This Row],[FECHA INICIO DE LABORES EN OBRA]]="","No Aplica",IF(AND(MONTH(Tabla2[[#This Row],[FECHA INICIO DE LABORES EN OBRA]])=MONTH(TODAY()-30),YEAR(Tabla2[[#This Row],[FECHA INICIO DE LABORES EN OBRA]])=YEAR(TODAY())),MONTH(TODAY()-30)&amp;"-"&amp;YEAR(TODAY()),"No Aplica")),"No Aplica")</f>
        <v>No Aplica</v>
      </c>
    </row>
    <row r="2331" spans="1:29" x14ac:dyDescent="0.25">
      <c r="A2331" s="2" t="s">
        <v>5038</v>
      </c>
      <c r="B2331" s="3" t="s">
        <v>5039</v>
      </c>
      <c r="C2331" s="3" t="s">
        <v>19</v>
      </c>
      <c r="D2331" s="3" t="s">
        <v>5175</v>
      </c>
      <c r="E2331" s="3" t="s">
        <v>5176</v>
      </c>
      <c r="F2331" s="36">
        <v>34191</v>
      </c>
      <c r="G2331" s="3">
        <v>1</v>
      </c>
      <c r="H2331" s="3" t="s">
        <v>2930</v>
      </c>
      <c r="I2331" s="3" t="s">
        <v>5042</v>
      </c>
      <c r="J2331" s="3" t="s">
        <v>5177</v>
      </c>
      <c r="K2331" s="3" t="s">
        <v>1278</v>
      </c>
      <c r="L2331" s="8" t="s">
        <v>9813</v>
      </c>
      <c r="M2331" s="5"/>
      <c r="N2331" s="13" t="s">
        <v>1489</v>
      </c>
      <c r="O2331" s="5">
        <v>45056</v>
      </c>
      <c r="P2331" s="8">
        <v>1</v>
      </c>
      <c r="Q2331" s="9">
        <v>1</v>
      </c>
      <c r="R2331" s="9" t="str">
        <f>IFERROR(VLOOKUP(Tabla2[[#This Row],[CONTRATISTA PRNCIPAL]],Hoja1!$L$5:$M$9,2,FALSE),"CJV")</f>
        <v>CJV</v>
      </c>
      <c r="S2331" s="9" t="str">
        <f>IF(Tabla2[[#This Row],[EMPRESA]]=Tabla2[[#This Row],[CONTRATISTA PRNCIPAL]],"Principal","Secundaria")</f>
        <v>Secundaria</v>
      </c>
      <c r="T2331" s="10">
        <f>IFERROR(1/COUNTIF(Tabla2[CONTRATISTA PRNCIPAL],Tabla2[[#This Row],[CONTRATISTA PRNCIPAL]]),0)</f>
        <v>6.6666666666666671E-3</v>
      </c>
      <c r="U2331" s="33">
        <f ca="1">IF(((TODAY()-Tabla2[[#This Row],[FECHA NACIMIENTO]])/365)&lt;18,"Corregir", IF(((TODAY()-Tabla2[[#This Row],[FECHA NACIMIENTO]])/365)&gt;80, "Corregir",ROUNDDOWN(((TODAY()-Tabla2[[#This Row],[FECHA NACIMIENTO]])/365),0)))</f>
        <v>30</v>
      </c>
      <c r="V233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331" s="34" t="str">
        <f ca="1">+IF(Tabla2[[#This Row],[Edad]]="Corregir","Corregir","Ok")</f>
        <v>Ok</v>
      </c>
      <c r="X2331" s="10" t="str">
        <f>+IFERROR(VLOOKUP(Tabla2[[#This Row],[DISTRITO SEGÚN DNI]],Hoja1!$A$2:$B$55,2,FALSE),"No")</f>
        <v>No</v>
      </c>
      <c r="Y2331" s="10" t="str">
        <f>IF(OR(LOWER(Tabla2[[#This Row],[GENERO]])="masculino", LOWER(Tabla2[[#This Row],[GENERO]])="femenino"),"OK","Corregir")</f>
        <v>OK</v>
      </c>
      <c r="Z2331" s="10" t="str">
        <f>+IF(Tabla2[[#This Row],[Nro. DNI / CE]]="","Corregir",IF(LEN(Tabla2[[#This Row],[Nro. DNI / CE]])&gt;=8,"OK","Corregir"))</f>
        <v>OK</v>
      </c>
      <c r="AA2331" s="10">
        <f>COUNTIF(Tabla2[APELLIDOS Y NOMBRES],Tabla2[[#This Row],[APELLIDOS Y NOMBRES]])</f>
        <v>1</v>
      </c>
      <c r="AB2331" t="str">
        <f ca="1">+IFERROR(IF(Tabla2[[#This Row],[FECHA CESE/BAJA]]="","No Aplica",IF(AND(MONTH(Tabla2[[#This Row],[FECHA CESE/BAJA]])=MONTH(TODAY()-30),YEAR(Tabla2[[#This Row],[FECHA CESE/BAJA]])=YEAR(TODAY())),MONTH(TODAY()-30)&amp;"-"&amp;YEAR(TODAY()),"Borrar")),"No aplica")</f>
        <v>No Aplica</v>
      </c>
      <c r="AC2331" t="str">
        <f ca="1">+IFERROR(IF(Tabla2[[#This Row],[FECHA INICIO DE LABORES EN OBRA]]="","No Aplica",IF(AND(MONTH(Tabla2[[#This Row],[FECHA INICIO DE LABORES EN OBRA]])=MONTH(TODAY()-30),YEAR(Tabla2[[#This Row],[FECHA INICIO DE LABORES EN OBRA]])=YEAR(TODAY())),MONTH(TODAY()-30)&amp;"-"&amp;YEAR(TODAY()),"No Aplica")),"No Aplica")</f>
        <v>No Aplica</v>
      </c>
    </row>
    <row r="2332" spans="1:29" x14ac:dyDescent="0.25">
      <c r="A2332" s="2" t="s">
        <v>5044</v>
      </c>
      <c r="B2332" s="3" t="s">
        <v>5045</v>
      </c>
      <c r="C2332" s="3" t="s">
        <v>19</v>
      </c>
      <c r="D2332" s="3" t="s">
        <v>5178</v>
      </c>
      <c r="E2332" s="3" t="s">
        <v>5179</v>
      </c>
      <c r="F2332" s="36">
        <v>35271</v>
      </c>
      <c r="G2332" s="3">
        <v>1</v>
      </c>
      <c r="H2332" s="3" t="s">
        <v>5180</v>
      </c>
      <c r="I2332" s="3" t="s">
        <v>5030</v>
      </c>
      <c r="J2332" s="3" t="s">
        <v>5181</v>
      </c>
      <c r="K2332" s="3" t="s">
        <v>5151</v>
      </c>
      <c r="L2332" s="8" t="s">
        <v>9813</v>
      </c>
      <c r="M2332" s="5"/>
      <c r="N2332" s="13" t="s">
        <v>1489</v>
      </c>
      <c r="O2332" s="5">
        <v>44844</v>
      </c>
      <c r="P2332" s="8">
        <v>1</v>
      </c>
      <c r="Q2332" s="9">
        <v>1</v>
      </c>
      <c r="R2332" s="9" t="str">
        <f>IFERROR(VLOOKUP(Tabla2[[#This Row],[CONTRATISTA PRNCIPAL]],Hoja1!$L$5:$M$9,2,FALSE),"CJV")</f>
        <v>CJV</v>
      </c>
      <c r="S2332" s="9" t="str">
        <f>IF(Tabla2[[#This Row],[EMPRESA]]=Tabla2[[#This Row],[CONTRATISTA PRNCIPAL]],"Principal","Secundaria")</f>
        <v>Secundaria</v>
      </c>
      <c r="T2332" s="10">
        <f>IFERROR(1/COUNTIF(Tabla2[CONTRATISTA PRNCIPAL],Tabla2[[#This Row],[CONTRATISTA PRNCIPAL]]),0)</f>
        <v>6.6666666666666671E-3</v>
      </c>
      <c r="U2332" s="33">
        <f ca="1">IF(((TODAY()-Tabla2[[#This Row],[FECHA NACIMIENTO]])/365)&lt;18,"Corregir", IF(((TODAY()-Tabla2[[#This Row],[FECHA NACIMIENTO]])/365)&gt;80, "Corregir",ROUNDDOWN(((TODAY()-Tabla2[[#This Row],[FECHA NACIMIENTO]])/365),0)))</f>
        <v>27</v>
      </c>
      <c r="V233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332" s="34" t="str">
        <f ca="1">+IF(Tabla2[[#This Row],[Edad]]="Corregir","Corregir","Ok")</f>
        <v>Ok</v>
      </c>
      <c r="X2332" s="10" t="str">
        <f>+IFERROR(VLOOKUP(Tabla2[[#This Row],[DISTRITO SEGÚN DNI]],Hoja1!$A$2:$B$55,2,FALSE),"No")</f>
        <v>No</v>
      </c>
      <c r="Y2332" s="10" t="str">
        <f>IF(OR(LOWER(Tabla2[[#This Row],[GENERO]])="masculino", LOWER(Tabla2[[#This Row],[GENERO]])="femenino"),"OK","Corregir")</f>
        <v>OK</v>
      </c>
      <c r="Z2332" s="10" t="str">
        <f>+IF(Tabla2[[#This Row],[Nro. DNI / CE]]="","Corregir",IF(LEN(Tabla2[[#This Row],[Nro. DNI / CE]])&gt;=8,"OK","Corregir"))</f>
        <v>OK</v>
      </c>
      <c r="AA2332" s="10">
        <f>COUNTIF(Tabla2[APELLIDOS Y NOMBRES],Tabla2[[#This Row],[APELLIDOS Y NOMBRES]])</f>
        <v>1</v>
      </c>
      <c r="AB2332" t="str">
        <f ca="1">+IFERROR(IF(Tabla2[[#This Row],[FECHA CESE/BAJA]]="","No Aplica",IF(AND(MONTH(Tabla2[[#This Row],[FECHA CESE/BAJA]])=MONTH(TODAY()-30),YEAR(Tabla2[[#This Row],[FECHA CESE/BAJA]])=YEAR(TODAY())),MONTH(TODAY()-30)&amp;"-"&amp;YEAR(TODAY()),"Borrar")),"No aplica")</f>
        <v>No Aplica</v>
      </c>
      <c r="AC2332" t="str">
        <f ca="1">+IFERROR(IF(Tabla2[[#This Row],[FECHA INICIO DE LABORES EN OBRA]]="","No Aplica",IF(AND(MONTH(Tabla2[[#This Row],[FECHA INICIO DE LABORES EN OBRA]])=MONTH(TODAY()-30),YEAR(Tabla2[[#This Row],[FECHA INICIO DE LABORES EN OBRA]])=YEAR(TODAY())),MONTH(TODAY()-30)&amp;"-"&amp;YEAR(TODAY()),"No Aplica")),"No Aplica")</f>
        <v>No Aplica</v>
      </c>
    </row>
    <row r="2333" spans="1:29" x14ac:dyDescent="0.25">
      <c r="A2333" s="2" t="s">
        <v>8965</v>
      </c>
      <c r="B2333" s="3" t="s">
        <v>8966</v>
      </c>
      <c r="C2333" s="3" t="s">
        <v>19</v>
      </c>
      <c r="D2333" s="3" t="s">
        <v>9008</v>
      </c>
      <c r="E2333" s="3" t="s">
        <v>9009</v>
      </c>
      <c r="F2333" s="36">
        <v>28670</v>
      </c>
      <c r="G2333" s="3">
        <v>2</v>
      </c>
      <c r="H2333" s="3" t="s">
        <v>3817</v>
      </c>
      <c r="I2333" s="3" t="s">
        <v>5023</v>
      </c>
      <c r="J2333" s="3" t="s">
        <v>9010</v>
      </c>
      <c r="K2333" s="3" t="s">
        <v>9011</v>
      </c>
      <c r="L2333" s="8" t="s">
        <v>9813</v>
      </c>
      <c r="M2333" s="5"/>
      <c r="N2333" s="13" t="s">
        <v>1489</v>
      </c>
      <c r="O2333" s="5">
        <v>45139</v>
      </c>
      <c r="P2333" s="8">
        <v>1</v>
      </c>
      <c r="Q2333" s="9">
        <v>4</v>
      </c>
      <c r="R2333" s="9" t="str">
        <f>IFERROR(VLOOKUP(Tabla2[[#This Row],[CONTRATISTA PRNCIPAL]],Hoja1!$L$5:$M$9,2,FALSE),"CJV")</f>
        <v>CJV</v>
      </c>
      <c r="S2333" s="9" t="str">
        <f>IF(Tabla2[[#This Row],[EMPRESA]]=Tabla2[[#This Row],[CONTRATISTA PRNCIPAL]],"Principal","Secundaria")</f>
        <v>Secundaria</v>
      </c>
      <c r="T2333" s="10">
        <f>IFERROR(1/COUNTIF(Tabla2[CONTRATISTA PRNCIPAL],Tabla2[[#This Row],[CONTRATISTA PRNCIPAL]]),0)</f>
        <v>6.6666666666666671E-3</v>
      </c>
      <c r="U2333" s="33">
        <f ca="1">IF(((TODAY()-Tabla2[[#This Row],[FECHA NACIMIENTO]])/365)&lt;18,"Corregir", IF(((TODAY()-Tabla2[[#This Row],[FECHA NACIMIENTO]])/365)&gt;80, "Corregir",ROUNDDOWN(((TODAY()-Tabla2[[#This Row],[FECHA NACIMIENTO]])/365),0)))</f>
        <v>45</v>
      </c>
      <c r="V233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333" s="34" t="str">
        <f ca="1">+IF(Tabla2[[#This Row],[Edad]]="Corregir","Corregir","Ok")</f>
        <v>Ok</v>
      </c>
      <c r="X2333" s="10" t="str">
        <f>+IFERROR(VLOOKUP(Tabla2[[#This Row],[DISTRITO SEGÚN DNI]],Hoja1!$A$2:$B$55,2,FALSE),"No")</f>
        <v>No</v>
      </c>
      <c r="Y2333" s="10" t="str">
        <f>IF(OR(LOWER(Tabla2[[#This Row],[GENERO]])="masculino", LOWER(Tabla2[[#This Row],[GENERO]])="femenino"),"OK","Corregir")</f>
        <v>OK</v>
      </c>
      <c r="Z2333" s="10" t="str">
        <f>+IF(Tabla2[[#This Row],[Nro. DNI / CE]]="","Corregir",IF(LEN(Tabla2[[#This Row],[Nro. DNI / CE]])&gt;=8,"OK","Corregir"))</f>
        <v>OK</v>
      </c>
      <c r="AA2333" s="10">
        <f>COUNTIF(Tabla2[APELLIDOS Y NOMBRES],Tabla2[[#This Row],[APELLIDOS Y NOMBRES]])</f>
        <v>1</v>
      </c>
      <c r="AB2333" t="str">
        <f ca="1">+IFERROR(IF(Tabla2[[#This Row],[FECHA CESE/BAJA]]="","No Aplica",IF(AND(MONTH(Tabla2[[#This Row],[FECHA CESE/BAJA]])=MONTH(TODAY()-30),YEAR(Tabla2[[#This Row],[FECHA CESE/BAJA]])=YEAR(TODAY())),MONTH(TODAY()-30)&amp;"-"&amp;YEAR(TODAY()),"Borrar")),"No aplica")</f>
        <v>No Aplica</v>
      </c>
      <c r="AC2333" t="str">
        <f ca="1">+IFERROR(IF(Tabla2[[#This Row],[FECHA INICIO DE LABORES EN OBRA]]="","No Aplica",IF(AND(MONTH(Tabla2[[#This Row],[FECHA INICIO DE LABORES EN OBRA]])=MONTH(TODAY()-30),YEAR(Tabla2[[#This Row],[FECHA INICIO DE LABORES EN OBRA]])=YEAR(TODAY())),MONTH(TODAY()-30)&amp;"-"&amp;YEAR(TODAY()),"No Aplica")),"No Aplica")</f>
        <v>8-2023</v>
      </c>
    </row>
    <row r="2334" spans="1:29" x14ac:dyDescent="0.25">
      <c r="A2334" s="2" t="s">
        <v>5044</v>
      </c>
      <c r="B2334" s="3" t="s">
        <v>5045</v>
      </c>
      <c r="C2334" s="3" t="s">
        <v>19</v>
      </c>
      <c r="D2334" s="3" t="s">
        <v>5182</v>
      </c>
      <c r="E2334" s="3" t="s">
        <v>5183</v>
      </c>
      <c r="F2334" s="36">
        <v>25799</v>
      </c>
      <c r="G2334" s="3">
        <v>1</v>
      </c>
      <c r="H2334" s="3" t="s">
        <v>5184</v>
      </c>
      <c r="I2334" s="3" t="s">
        <v>5030</v>
      </c>
      <c r="J2334" s="3" t="s">
        <v>5185</v>
      </c>
      <c r="K2334" s="3" t="s">
        <v>2450</v>
      </c>
      <c r="L2334" s="8" t="s">
        <v>9813</v>
      </c>
      <c r="M2334" s="5"/>
      <c r="N2334" s="13" t="s">
        <v>1513</v>
      </c>
      <c r="O2334" s="5">
        <v>44782</v>
      </c>
      <c r="P2334" s="8">
        <v>1</v>
      </c>
      <c r="Q2334" s="9">
        <v>1</v>
      </c>
      <c r="R2334" s="9" t="str">
        <f>IFERROR(VLOOKUP(Tabla2[[#This Row],[CONTRATISTA PRNCIPAL]],Hoja1!$L$5:$M$9,2,FALSE),"CJV")</f>
        <v>CJV</v>
      </c>
      <c r="S2334" s="9" t="str">
        <f>IF(Tabla2[[#This Row],[EMPRESA]]=Tabla2[[#This Row],[CONTRATISTA PRNCIPAL]],"Principal","Secundaria")</f>
        <v>Secundaria</v>
      </c>
      <c r="T2334" s="10">
        <f>IFERROR(1/COUNTIF(Tabla2[CONTRATISTA PRNCIPAL],Tabla2[[#This Row],[CONTRATISTA PRNCIPAL]]),0)</f>
        <v>6.6666666666666671E-3</v>
      </c>
      <c r="U2334" s="33">
        <f ca="1">IF(((TODAY()-Tabla2[[#This Row],[FECHA NACIMIENTO]])/365)&lt;18,"Corregir", IF(((TODAY()-Tabla2[[#This Row],[FECHA NACIMIENTO]])/365)&gt;80, "Corregir",ROUNDDOWN(((TODAY()-Tabla2[[#This Row],[FECHA NACIMIENTO]])/365),0)))</f>
        <v>53</v>
      </c>
      <c r="V233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334" s="34" t="str">
        <f ca="1">+IF(Tabla2[[#This Row],[Edad]]="Corregir","Corregir","Ok")</f>
        <v>Ok</v>
      </c>
      <c r="X2334" s="10" t="str">
        <f>+IFERROR(VLOOKUP(Tabla2[[#This Row],[DISTRITO SEGÚN DNI]],Hoja1!$A$2:$B$55,2,FALSE),"No")</f>
        <v>No</v>
      </c>
      <c r="Y2334" s="10" t="str">
        <f>IF(OR(LOWER(Tabla2[[#This Row],[GENERO]])="masculino", LOWER(Tabla2[[#This Row],[GENERO]])="femenino"),"OK","Corregir")</f>
        <v>OK</v>
      </c>
      <c r="Z2334" s="10" t="str">
        <f>+IF(Tabla2[[#This Row],[Nro. DNI / CE]]="","Corregir",IF(LEN(Tabla2[[#This Row],[Nro. DNI / CE]])&gt;=8,"OK","Corregir"))</f>
        <v>OK</v>
      </c>
      <c r="AA2334" s="10">
        <f>COUNTIF(Tabla2[APELLIDOS Y NOMBRES],Tabla2[[#This Row],[APELLIDOS Y NOMBRES]])</f>
        <v>1</v>
      </c>
      <c r="AB2334" t="str">
        <f ca="1">+IFERROR(IF(Tabla2[[#This Row],[FECHA CESE/BAJA]]="","No Aplica",IF(AND(MONTH(Tabla2[[#This Row],[FECHA CESE/BAJA]])=MONTH(TODAY()-30),YEAR(Tabla2[[#This Row],[FECHA CESE/BAJA]])=YEAR(TODAY())),MONTH(TODAY()-30)&amp;"-"&amp;YEAR(TODAY()),"Borrar")),"No aplica")</f>
        <v>No Aplica</v>
      </c>
      <c r="AC2334" t="str">
        <f ca="1">+IFERROR(IF(Tabla2[[#This Row],[FECHA INICIO DE LABORES EN OBRA]]="","No Aplica",IF(AND(MONTH(Tabla2[[#This Row],[FECHA INICIO DE LABORES EN OBRA]])=MONTH(TODAY()-30),YEAR(Tabla2[[#This Row],[FECHA INICIO DE LABORES EN OBRA]])=YEAR(TODAY())),MONTH(TODAY()-30)&amp;"-"&amp;YEAR(TODAY()),"No Aplica")),"No Aplica")</f>
        <v>No Aplica</v>
      </c>
    </row>
    <row r="2335" spans="1:29" x14ac:dyDescent="0.25">
      <c r="A2335" s="2" t="s">
        <v>8965</v>
      </c>
      <c r="B2335" s="3" t="s">
        <v>8966</v>
      </c>
      <c r="C2335" s="3" t="s">
        <v>19</v>
      </c>
      <c r="D2335" s="3" t="s">
        <v>9015</v>
      </c>
      <c r="E2335" s="3" t="s">
        <v>9016</v>
      </c>
      <c r="F2335" s="36">
        <v>29836</v>
      </c>
      <c r="G2335" s="3">
        <v>2</v>
      </c>
      <c r="H2335" s="3" t="s">
        <v>5098</v>
      </c>
      <c r="I2335" s="3" t="s">
        <v>5023</v>
      </c>
      <c r="J2335" s="3" t="s">
        <v>9017</v>
      </c>
      <c r="K2335" s="3" t="s">
        <v>1042</v>
      </c>
      <c r="L2335" s="8" t="s">
        <v>9813</v>
      </c>
      <c r="M2335" s="5"/>
      <c r="N2335" s="13" t="s">
        <v>1489</v>
      </c>
      <c r="O2335" s="5">
        <v>45125</v>
      </c>
      <c r="P2335" s="8">
        <v>1</v>
      </c>
      <c r="Q2335" s="9">
        <v>4</v>
      </c>
      <c r="R2335" s="9" t="str">
        <f>IFERROR(VLOOKUP(Tabla2[[#This Row],[CONTRATISTA PRNCIPAL]],Hoja1!$L$5:$M$9,2,FALSE),"CJV")</f>
        <v>CJV</v>
      </c>
      <c r="S2335" s="9" t="str">
        <f>IF(Tabla2[[#This Row],[EMPRESA]]=Tabla2[[#This Row],[CONTRATISTA PRNCIPAL]],"Principal","Secundaria")</f>
        <v>Secundaria</v>
      </c>
      <c r="T2335" s="10">
        <f>IFERROR(1/COUNTIF(Tabla2[CONTRATISTA PRNCIPAL],Tabla2[[#This Row],[CONTRATISTA PRNCIPAL]]),0)</f>
        <v>6.6666666666666671E-3</v>
      </c>
      <c r="U2335" s="33">
        <f ca="1">IF(((TODAY()-Tabla2[[#This Row],[FECHA NACIMIENTO]])/365)&lt;18,"Corregir", IF(((TODAY()-Tabla2[[#This Row],[FECHA NACIMIENTO]])/365)&gt;80, "Corregir",ROUNDDOWN(((TODAY()-Tabla2[[#This Row],[FECHA NACIMIENTO]])/365),0)))</f>
        <v>42</v>
      </c>
      <c r="V233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335" s="34" t="str">
        <f ca="1">+IF(Tabla2[[#This Row],[Edad]]="Corregir","Corregir","Ok")</f>
        <v>Ok</v>
      </c>
      <c r="X2335" s="10" t="str">
        <f>+IFERROR(VLOOKUP(Tabla2[[#This Row],[DISTRITO SEGÚN DNI]],Hoja1!$A$2:$B$55,2,FALSE),"No")</f>
        <v>No</v>
      </c>
      <c r="Y2335" s="10" t="str">
        <f>IF(OR(LOWER(Tabla2[[#This Row],[GENERO]])="masculino", LOWER(Tabla2[[#This Row],[GENERO]])="femenino"),"OK","Corregir")</f>
        <v>OK</v>
      </c>
      <c r="Z2335" s="10" t="str">
        <f>+IF(Tabla2[[#This Row],[Nro. DNI / CE]]="","Corregir",IF(LEN(Tabla2[[#This Row],[Nro. DNI / CE]])&gt;=8,"OK","Corregir"))</f>
        <v>OK</v>
      </c>
      <c r="AA2335" s="10">
        <f>COUNTIF(Tabla2[APELLIDOS Y NOMBRES],Tabla2[[#This Row],[APELLIDOS Y NOMBRES]])</f>
        <v>1</v>
      </c>
      <c r="AB2335" t="str">
        <f ca="1">+IFERROR(IF(Tabla2[[#This Row],[FECHA CESE/BAJA]]="","No Aplica",IF(AND(MONTH(Tabla2[[#This Row],[FECHA CESE/BAJA]])=MONTH(TODAY()-30),YEAR(Tabla2[[#This Row],[FECHA CESE/BAJA]])=YEAR(TODAY())),MONTH(TODAY()-30)&amp;"-"&amp;YEAR(TODAY()),"Borrar")),"No aplica")</f>
        <v>No Aplica</v>
      </c>
      <c r="AC2335" t="str">
        <f ca="1">+IFERROR(IF(Tabla2[[#This Row],[FECHA INICIO DE LABORES EN OBRA]]="","No Aplica",IF(AND(MONTH(Tabla2[[#This Row],[FECHA INICIO DE LABORES EN OBRA]])=MONTH(TODAY()-30),YEAR(Tabla2[[#This Row],[FECHA INICIO DE LABORES EN OBRA]])=YEAR(TODAY())),MONTH(TODAY()-30)&amp;"-"&amp;YEAR(TODAY()),"No Aplica")),"No Aplica")</f>
        <v>No Aplica</v>
      </c>
    </row>
    <row r="2336" spans="1:29" x14ac:dyDescent="0.25">
      <c r="A2336" s="2" t="s">
        <v>5034</v>
      </c>
      <c r="B2336" s="3" t="s">
        <v>5035</v>
      </c>
      <c r="C2336" s="3" t="s">
        <v>19</v>
      </c>
      <c r="D2336" s="3" t="s">
        <v>338</v>
      </c>
      <c r="E2336" s="3" t="s">
        <v>339</v>
      </c>
      <c r="F2336" s="36">
        <v>34444</v>
      </c>
      <c r="G2336" s="3">
        <v>2</v>
      </c>
      <c r="H2336" s="3" t="s">
        <v>1453</v>
      </c>
      <c r="I2336" s="3" t="s">
        <v>3622</v>
      </c>
      <c r="J2336" s="3" t="s">
        <v>5187</v>
      </c>
      <c r="K2336" s="3" t="s">
        <v>93</v>
      </c>
      <c r="L2336" s="8" t="s">
        <v>9813</v>
      </c>
      <c r="M2336" s="5"/>
      <c r="N2336" s="13" t="s">
        <v>1489</v>
      </c>
      <c r="O2336" s="5">
        <v>44965</v>
      </c>
      <c r="P2336" s="8">
        <v>1</v>
      </c>
      <c r="Q2336" s="9">
        <v>4</v>
      </c>
      <c r="R2336" s="9" t="str">
        <f>IFERROR(VLOOKUP(Tabla2[[#This Row],[CONTRATISTA PRNCIPAL]],Hoja1!$L$5:$M$9,2,FALSE),"CJV")</f>
        <v>CJV</v>
      </c>
      <c r="S2336" s="9" t="str">
        <f>IF(Tabla2[[#This Row],[EMPRESA]]=Tabla2[[#This Row],[CONTRATISTA PRNCIPAL]],"Principal","Secundaria")</f>
        <v>Secundaria</v>
      </c>
      <c r="T2336" s="10">
        <f>IFERROR(1/COUNTIF(Tabla2[CONTRATISTA PRNCIPAL],Tabla2[[#This Row],[CONTRATISTA PRNCIPAL]]),0)</f>
        <v>6.6666666666666671E-3</v>
      </c>
      <c r="U2336" s="33">
        <f ca="1">IF(((TODAY()-Tabla2[[#This Row],[FECHA NACIMIENTO]])/365)&lt;18,"Corregir", IF(((TODAY()-Tabla2[[#This Row],[FECHA NACIMIENTO]])/365)&gt;80, "Corregir",ROUNDDOWN(((TODAY()-Tabla2[[#This Row],[FECHA NACIMIENTO]])/365),0)))</f>
        <v>29</v>
      </c>
      <c r="V233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336" s="34" t="str">
        <f ca="1">+IF(Tabla2[[#This Row],[Edad]]="Corregir","Corregir","Ok")</f>
        <v>Ok</v>
      </c>
      <c r="X2336" s="10" t="str">
        <f>+IFERROR(VLOOKUP(Tabla2[[#This Row],[DISTRITO SEGÚN DNI]],Hoja1!$A$2:$B$55,2,FALSE),"No")</f>
        <v>ATE</v>
      </c>
      <c r="Y2336" s="10" t="str">
        <f>IF(OR(LOWER(Tabla2[[#This Row],[GENERO]])="masculino", LOWER(Tabla2[[#This Row],[GENERO]])="femenino"),"OK","Corregir")</f>
        <v>OK</v>
      </c>
      <c r="Z2336" s="10" t="str">
        <f>+IF(Tabla2[[#This Row],[Nro. DNI / CE]]="","Corregir",IF(LEN(Tabla2[[#This Row],[Nro. DNI / CE]])&gt;=8,"OK","Corregir"))</f>
        <v>OK</v>
      </c>
      <c r="AA2336" s="10">
        <f>COUNTIF(Tabla2[APELLIDOS Y NOMBRES],Tabla2[[#This Row],[APELLIDOS Y NOMBRES]])</f>
        <v>1</v>
      </c>
      <c r="AB2336" t="str">
        <f ca="1">+IFERROR(IF(Tabla2[[#This Row],[FECHA CESE/BAJA]]="","No Aplica",IF(AND(MONTH(Tabla2[[#This Row],[FECHA CESE/BAJA]])=MONTH(TODAY()-30),YEAR(Tabla2[[#This Row],[FECHA CESE/BAJA]])=YEAR(TODAY())),MONTH(TODAY()-30)&amp;"-"&amp;YEAR(TODAY()),"Borrar")),"No aplica")</f>
        <v>No Aplica</v>
      </c>
      <c r="AC2336" t="str">
        <f ca="1">+IFERROR(IF(Tabla2[[#This Row],[FECHA INICIO DE LABORES EN OBRA]]="","No Aplica",IF(AND(MONTH(Tabla2[[#This Row],[FECHA INICIO DE LABORES EN OBRA]])=MONTH(TODAY()-30),YEAR(Tabla2[[#This Row],[FECHA INICIO DE LABORES EN OBRA]])=YEAR(TODAY())),MONTH(TODAY()-30)&amp;"-"&amp;YEAR(TODAY()),"No Aplica")),"No Aplica")</f>
        <v>No Aplica</v>
      </c>
    </row>
    <row r="2337" spans="1:29" x14ac:dyDescent="0.25">
      <c r="A2337" s="2" t="s">
        <v>5034</v>
      </c>
      <c r="B2337" s="3" t="s">
        <v>5035</v>
      </c>
      <c r="C2337" s="3" t="s">
        <v>19</v>
      </c>
      <c r="D2337" s="3" t="s">
        <v>5188</v>
      </c>
      <c r="E2337" s="3" t="s">
        <v>5189</v>
      </c>
      <c r="F2337" s="36">
        <v>28626</v>
      </c>
      <c r="G2337" s="3">
        <v>1</v>
      </c>
      <c r="H2337" s="3" t="s">
        <v>5078</v>
      </c>
      <c r="I2337" s="3" t="s">
        <v>5076</v>
      </c>
      <c r="J2337" s="3" t="s">
        <v>5190</v>
      </c>
      <c r="K2337" s="3" t="s">
        <v>5191</v>
      </c>
      <c r="L2337" s="8" t="s">
        <v>9813</v>
      </c>
      <c r="M2337" s="5"/>
      <c r="N2337" s="13" t="s">
        <v>1489</v>
      </c>
      <c r="O2337" s="5">
        <v>43565</v>
      </c>
      <c r="P2337" s="8">
        <v>1</v>
      </c>
      <c r="Q2337" s="9">
        <v>1</v>
      </c>
      <c r="R2337" s="9" t="str">
        <f>IFERROR(VLOOKUP(Tabla2[[#This Row],[CONTRATISTA PRNCIPAL]],Hoja1!$L$5:$M$9,2,FALSE),"CJV")</f>
        <v>CJV</v>
      </c>
      <c r="S2337" s="9" t="str">
        <f>IF(Tabla2[[#This Row],[EMPRESA]]=Tabla2[[#This Row],[CONTRATISTA PRNCIPAL]],"Principal","Secundaria")</f>
        <v>Secundaria</v>
      </c>
      <c r="T2337" s="10">
        <f>IFERROR(1/COUNTIF(Tabla2[CONTRATISTA PRNCIPAL],Tabla2[[#This Row],[CONTRATISTA PRNCIPAL]]),0)</f>
        <v>6.6666666666666671E-3</v>
      </c>
      <c r="U2337" s="33">
        <f ca="1">IF(((TODAY()-Tabla2[[#This Row],[FECHA NACIMIENTO]])/365)&lt;18,"Corregir", IF(((TODAY()-Tabla2[[#This Row],[FECHA NACIMIENTO]])/365)&gt;80, "Corregir",ROUNDDOWN(((TODAY()-Tabla2[[#This Row],[FECHA NACIMIENTO]])/365),0)))</f>
        <v>45</v>
      </c>
      <c r="V233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337" s="34" t="str">
        <f ca="1">+IF(Tabla2[[#This Row],[Edad]]="Corregir","Corregir","Ok")</f>
        <v>Ok</v>
      </c>
      <c r="X2337" s="10" t="str">
        <f>+IFERROR(VLOOKUP(Tabla2[[#This Row],[DISTRITO SEGÚN DNI]],Hoja1!$A$2:$B$55,2,FALSE),"No")</f>
        <v>No</v>
      </c>
      <c r="Y2337" s="10" t="str">
        <f>IF(OR(LOWER(Tabla2[[#This Row],[GENERO]])="masculino", LOWER(Tabla2[[#This Row],[GENERO]])="femenino"),"OK","Corregir")</f>
        <v>OK</v>
      </c>
      <c r="Z2337" s="10" t="str">
        <f>+IF(Tabla2[[#This Row],[Nro. DNI / CE]]="","Corregir",IF(LEN(Tabla2[[#This Row],[Nro. DNI / CE]])&gt;=8,"OK","Corregir"))</f>
        <v>OK</v>
      </c>
      <c r="AA2337" s="10">
        <f>COUNTIF(Tabla2[APELLIDOS Y NOMBRES],Tabla2[[#This Row],[APELLIDOS Y NOMBRES]])</f>
        <v>1</v>
      </c>
      <c r="AB2337" t="str">
        <f ca="1">+IFERROR(IF(Tabla2[[#This Row],[FECHA CESE/BAJA]]="","No Aplica",IF(AND(MONTH(Tabla2[[#This Row],[FECHA CESE/BAJA]])=MONTH(TODAY()-30),YEAR(Tabla2[[#This Row],[FECHA CESE/BAJA]])=YEAR(TODAY())),MONTH(TODAY()-30)&amp;"-"&amp;YEAR(TODAY()),"Borrar")),"No aplica")</f>
        <v>No Aplica</v>
      </c>
      <c r="AC2337" t="str">
        <f ca="1">+IFERROR(IF(Tabla2[[#This Row],[FECHA INICIO DE LABORES EN OBRA]]="","No Aplica",IF(AND(MONTH(Tabla2[[#This Row],[FECHA INICIO DE LABORES EN OBRA]])=MONTH(TODAY()-30),YEAR(Tabla2[[#This Row],[FECHA INICIO DE LABORES EN OBRA]])=YEAR(TODAY())),MONTH(TODAY()-30)&amp;"-"&amp;YEAR(TODAY()),"No Aplica")),"No Aplica")</f>
        <v>No Aplica</v>
      </c>
    </row>
    <row r="2338" spans="1:29" x14ac:dyDescent="0.25">
      <c r="A2338" s="2" t="s">
        <v>5034</v>
      </c>
      <c r="B2338" s="3" t="s">
        <v>5035</v>
      </c>
      <c r="C2338" s="3" t="s">
        <v>19</v>
      </c>
      <c r="D2338" s="3" t="s">
        <v>9018</v>
      </c>
      <c r="E2338" s="3" t="s">
        <v>9019</v>
      </c>
      <c r="F2338" s="36">
        <v>31439</v>
      </c>
      <c r="G2338" s="3">
        <v>2</v>
      </c>
      <c r="H2338" s="3" t="s">
        <v>5133</v>
      </c>
      <c r="I2338" s="3" t="s">
        <v>5023</v>
      </c>
      <c r="J2338" s="3" t="s">
        <v>9020</v>
      </c>
      <c r="K2338" s="3" t="s">
        <v>93</v>
      </c>
      <c r="L2338" s="8" t="s">
        <v>9813</v>
      </c>
      <c r="M2338" s="5"/>
      <c r="N2338" s="13" t="s">
        <v>1489</v>
      </c>
      <c r="O2338" s="5">
        <v>45120</v>
      </c>
      <c r="P2338" s="8">
        <v>1</v>
      </c>
      <c r="Q2338" s="9">
        <v>4</v>
      </c>
      <c r="R2338" s="9" t="str">
        <f>IFERROR(VLOOKUP(Tabla2[[#This Row],[CONTRATISTA PRNCIPAL]],Hoja1!$L$5:$M$9,2,FALSE),"CJV")</f>
        <v>CJV</v>
      </c>
      <c r="S2338" s="9" t="str">
        <f>IF(Tabla2[[#This Row],[EMPRESA]]=Tabla2[[#This Row],[CONTRATISTA PRNCIPAL]],"Principal","Secundaria")</f>
        <v>Secundaria</v>
      </c>
      <c r="T2338" s="10">
        <f>IFERROR(1/COUNTIF(Tabla2[CONTRATISTA PRNCIPAL],Tabla2[[#This Row],[CONTRATISTA PRNCIPAL]]),0)</f>
        <v>6.6666666666666671E-3</v>
      </c>
      <c r="U2338" s="33">
        <f ca="1">IF(((TODAY()-Tabla2[[#This Row],[FECHA NACIMIENTO]])/365)&lt;18,"Corregir", IF(((TODAY()-Tabla2[[#This Row],[FECHA NACIMIENTO]])/365)&gt;80, "Corregir",ROUNDDOWN(((TODAY()-Tabla2[[#This Row],[FECHA NACIMIENTO]])/365),0)))</f>
        <v>37</v>
      </c>
      <c r="V233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338" s="34" t="str">
        <f ca="1">+IF(Tabla2[[#This Row],[Edad]]="Corregir","Corregir","Ok")</f>
        <v>Ok</v>
      </c>
      <c r="X2338" s="10" t="str">
        <f>+IFERROR(VLOOKUP(Tabla2[[#This Row],[DISTRITO SEGÚN DNI]],Hoja1!$A$2:$B$55,2,FALSE),"No")</f>
        <v>ATE</v>
      </c>
      <c r="Y2338" s="10" t="str">
        <f>IF(OR(LOWER(Tabla2[[#This Row],[GENERO]])="masculino", LOWER(Tabla2[[#This Row],[GENERO]])="femenino"),"OK","Corregir")</f>
        <v>OK</v>
      </c>
      <c r="Z2338" s="10" t="str">
        <f>+IF(Tabla2[[#This Row],[Nro. DNI / CE]]="","Corregir",IF(LEN(Tabla2[[#This Row],[Nro. DNI / CE]])&gt;=8,"OK","Corregir"))</f>
        <v>OK</v>
      </c>
      <c r="AA2338" s="10">
        <f>COUNTIF(Tabla2[APELLIDOS Y NOMBRES],Tabla2[[#This Row],[APELLIDOS Y NOMBRES]])</f>
        <v>1</v>
      </c>
      <c r="AB2338" t="str">
        <f ca="1">+IFERROR(IF(Tabla2[[#This Row],[FECHA CESE/BAJA]]="","No Aplica",IF(AND(MONTH(Tabla2[[#This Row],[FECHA CESE/BAJA]])=MONTH(TODAY()-30),YEAR(Tabla2[[#This Row],[FECHA CESE/BAJA]])=YEAR(TODAY())),MONTH(TODAY()-30)&amp;"-"&amp;YEAR(TODAY()),"Borrar")),"No aplica")</f>
        <v>No Aplica</v>
      </c>
      <c r="AC2338" t="str">
        <f ca="1">+IFERROR(IF(Tabla2[[#This Row],[FECHA INICIO DE LABORES EN OBRA]]="","No Aplica",IF(AND(MONTH(Tabla2[[#This Row],[FECHA INICIO DE LABORES EN OBRA]])=MONTH(TODAY()-30),YEAR(Tabla2[[#This Row],[FECHA INICIO DE LABORES EN OBRA]])=YEAR(TODAY())),MONTH(TODAY()-30)&amp;"-"&amp;YEAR(TODAY()),"No Aplica")),"No Aplica")</f>
        <v>No Aplica</v>
      </c>
    </row>
    <row r="2339" spans="1:29" x14ac:dyDescent="0.25">
      <c r="A2339" s="2" t="s">
        <v>5034</v>
      </c>
      <c r="B2339" s="3" t="s">
        <v>5035</v>
      </c>
      <c r="C2339" s="3" t="s">
        <v>19</v>
      </c>
      <c r="D2339" s="3" t="s">
        <v>340</v>
      </c>
      <c r="E2339" s="3" t="s">
        <v>341</v>
      </c>
      <c r="F2339" s="36">
        <v>32189</v>
      </c>
      <c r="G2339" s="3">
        <v>2</v>
      </c>
      <c r="H2339" s="3" t="s">
        <v>1453</v>
      </c>
      <c r="I2339" s="3" t="s">
        <v>3616</v>
      </c>
      <c r="J2339" s="3" t="s">
        <v>5192</v>
      </c>
      <c r="K2339" s="3" t="s">
        <v>36</v>
      </c>
      <c r="L2339" s="8" t="s">
        <v>9813</v>
      </c>
      <c r="M2339" s="5"/>
      <c r="N2339" s="13" t="s">
        <v>1489</v>
      </c>
      <c r="O2339" s="5">
        <v>44979</v>
      </c>
      <c r="P2339" s="8">
        <v>1</v>
      </c>
      <c r="Q2339" s="9">
        <v>4</v>
      </c>
      <c r="R2339" s="9" t="str">
        <f>IFERROR(VLOOKUP(Tabla2[[#This Row],[CONTRATISTA PRNCIPAL]],Hoja1!$L$5:$M$9,2,FALSE),"CJV")</f>
        <v>CJV</v>
      </c>
      <c r="S2339" s="9" t="str">
        <f>IF(Tabla2[[#This Row],[EMPRESA]]=Tabla2[[#This Row],[CONTRATISTA PRNCIPAL]],"Principal","Secundaria")</f>
        <v>Secundaria</v>
      </c>
      <c r="T2339" s="10">
        <f>IFERROR(1/COUNTIF(Tabla2[CONTRATISTA PRNCIPAL],Tabla2[[#This Row],[CONTRATISTA PRNCIPAL]]),0)</f>
        <v>6.6666666666666671E-3</v>
      </c>
      <c r="U2339" s="33">
        <f ca="1">IF(((TODAY()-Tabla2[[#This Row],[FECHA NACIMIENTO]])/365)&lt;18,"Corregir", IF(((TODAY()-Tabla2[[#This Row],[FECHA NACIMIENTO]])/365)&gt;80, "Corregir",ROUNDDOWN(((TODAY()-Tabla2[[#This Row],[FECHA NACIMIENTO]])/365),0)))</f>
        <v>35</v>
      </c>
      <c r="V233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339" s="34" t="str">
        <f ca="1">+IF(Tabla2[[#This Row],[Edad]]="Corregir","Corregir","Ok")</f>
        <v>Ok</v>
      </c>
      <c r="X2339" s="10" t="str">
        <f>+IFERROR(VLOOKUP(Tabla2[[#This Row],[DISTRITO SEGÚN DNI]],Hoja1!$A$2:$B$55,2,FALSE),"No")</f>
        <v>SANTA ANITA</v>
      </c>
      <c r="Y2339" s="10" t="str">
        <f>IF(OR(LOWER(Tabla2[[#This Row],[GENERO]])="masculino", LOWER(Tabla2[[#This Row],[GENERO]])="femenino"),"OK","Corregir")</f>
        <v>OK</v>
      </c>
      <c r="Z2339" s="10" t="str">
        <f>+IF(Tabla2[[#This Row],[Nro. DNI / CE]]="","Corregir",IF(LEN(Tabla2[[#This Row],[Nro. DNI / CE]])&gt;=8,"OK","Corregir"))</f>
        <v>OK</v>
      </c>
      <c r="AA2339" s="10">
        <f>COUNTIF(Tabla2[APELLIDOS Y NOMBRES],Tabla2[[#This Row],[APELLIDOS Y NOMBRES]])</f>
        <v>1</v>
      </c>
      <c r="AB2339" t="str">
        <f ca="1">+IFERROR(IF(Tabla2[[#This Row],[FECHA CESE/BAJA]]="","No Aplica",IF(AND(MONTH(Tabla2[[#This Row],[FECHA CESE/BAJA]])=MONTH(TODAY()-30),YEAR(Tabla2[[#This Row],[FECHA CESE/BAJA]])=YEAR(TODAY())),MONTH(TODAY()-30)&amp;"-"&amp;YEAR(TODAY()),"Borrar")),"No aplica")</f>
        <v>No Aplica</v>
      </c>
      <c r="AC2339" t="str">
        <f ca="1">+IFERROR(IF(Tabla2[[#This Row],[FECHA INICIO DE LABORES EN OBRA]]="","No Aplica",IF(AND(MONTH(Tabla2[[#This Row],[FECHA INICIO DE LABORES EN OBRA]])=MONTH(TODAY()-30),YEAR(Tabla2[[#This Row],[FECHA INICIO DE LABORES EN OBRA]])=YEAR(TODAY())),MONTH(TODAY()-30)&amp;"-"&amp;YEAR(TODAY()),"No Aplica")),"No Aplica")</f>
        <v>No Aplica</v>
      </c>
    </row>
    <row r="2340" spans="1:29" x14ac:dyDescent="0.25">
      <c r="A2340" s="2" t="s">
        <v>5034</v>
      </c>
      <c r="B2340" s="3" t="s">
        <v>5035</v>
      </c>
      <c r="C2340" s="3" t="s">
        <v>19</v>
      </c>
      <c r="D2340" s="3" t="s">
        <v>5193</v>
      </c>
      <c r="E2340" s="3" t="s">
        <v>5194</v>
      </c>
      <c r="F2340" s="36">
        <v>29833</v>
      </c>
      <c r="G2340" s="3">
        <v>2</v>
      </c>
      <c r="H2340" s="3" t="s">
        <v>3817</v>
      </c>
      <c r="I2340" s="3" t="s">
        <v>5023</v>
      </c>
      <c r="J2340" s="3" t="s">
        <v>5195</v>
      </c>
      <c r="K2340" s="3" t="s">
        <v>1139</v>
      </c>
      <c r="L2340" s="8" t="s">
        <v>9813</v>
      </c>
      <c r="M2340" s="5"/>
      <c r="N2340" s="13" t="s">
        <v>1489</v>
      </c>
      <c r="O2340" s="5">
        <v>44965</v>
      </c>
      <c r="P2340" s="8">
        <v>1</v>
      </c>
      <c r="Q2340" s="9">
        <v>4</v>
      </c>
      <c r="R2340" s="9" t="str">
        <f>IFERROR(VLOOKUP(Tabla2[[#This Row],[CONTRATISTA PRNCIPAL]],Hoja1!$L$5:$M$9,2,FALSE),"CJV")</f>
        <v>CJV</v>
      </c>
      <c r="S2340" s="9" t="str">
        <f>IF(Tabla2[[#This Row],[EMPRESA]]=Tabla2[[#This Row],[CONTRATISTA PRNCIPAL]],"Principal","Secundaria")</f>
        <v>Secundaria</v>
      </c>
      <c r="T2340" s="10">
        <f>IFERROR(1/COUNTIF(Tabla2[CONTRATISTA PRNCIPAL],Tabla2[[#This Row],[CONTRATISTA PRNCIPAL]]),0)</f>
        <v>6.6666666666666671E-3</v>
      </c>
      <c r="U2340" s="33">
        <f ca="1">IF(((TODAY()-Tabla2[[#This Row],[FECHA NACIMIENTO]])/365)&lt;18,"Corregir", IF(((TODAY()-Tabla2[[#This Row],[FECHA NACIMIENTO]])/365)&gt;80, "Corregir",ROUNDDOWN(((TODAY()-Tabla2[[#This Row],[FECHA NACIMIENTO]])/365),0)))</f>
        <v>42</v>
      </c>
      <c r="V234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340" s="34" t="str">
        <f ca="1">+IF(Tabla2[[#This Row],[Edad]]="Corregir","Corregir","Ok")</f>
        <v>Ok</v>
      </c>
      <c r="X2340" s="10" t="str">
        <f>+IFERROR(VLOOKUP(Tabla2[[#This Row],[DISTRITO SEGÚN DNI]],Hoja1!$A$2:$B$55,2,FALSE),"No")</f>
        <v>No</v>
      </c>
      <c r="Y2340" s="10" t="str">
        <f>IF(OR(LOWER(Tabla2[[#This Row],[GENERO]])="masculino", LOWER(Tabla2[[#This Row],[GENERO]])="femenino"),"OK","Corregir")</f>
        <v>OK</v>
      </c>
      <c r="Z2340" s="10" t="str">
        <f>+IF(Tabla2[[#This Row],[Nro. DNI / CE]]="","Corregir",IF(LEN(Tabla2[[#This Row],[Nro. DNI / CE]])&gt;=8,"OK","Corregir"))</f>
        <v>OK</v>
      </c>
      <c r="AA2340" s="10">
        <f>COUNTIF(Tabla2[APELLIDOS Y NOMBRES],Tabla2[[#This Row],[APELLIDOS Y NOMBRES]])</f>
        <v>1</v>
      </c>
      <c r="AB2340" t="str">
        <f ca="1">+IFERROR(IF(Tabla2[[#This Row],[FECHA CESE/BAJA]]="","No Aplica",IF(AND(MONTH(Tabla2[[#This Row],[FECHA CESE/BAJA]])=MONTH(TODAY()-30),YEAR(Tabla2[[#This Row],[FECHA CESE/BAJA]])=YEAR(TODAY())),MONTH(TODAY()-30)&amp;"-"&amp;YEAR(TODAY()),"Borrar")),"No aplica")</f>
        <v>No Aplica</v>
      </c>
      <c r="AC2340" t="str">
        <f ca="1">+IFERROR(IF(Tabla2[[#This Row],[FECHA INICIO DE LABORES EN OBRA]]="","No Aplica",IF(AND(MONTH(Tabla2[[#This Row],[FECHA INICIO DE LABORES EN OBRA]])=MONTH(TODAY()-30),YEAR(Tabla2[[#This Row],[FECHA INICIO DE LABORES EN OBRA]])=YEAR(TODAY())),MONTH(TODAY()-30)&amp;"-"&amp;YEAR(TODAY()),"No Aplica")),"No Aplica")</f>
        <v>No Aplica</v>
      </c>
    </row>
    <row r="2341" spans="1:29" x14ac:dyDescent="0.25">
      <c r="A2341" s="2" t="s">
        <v>5034</v>
      </c>
      <c r="B2341" s="3" t="s">
        <v>5035</v>
      </c>
      <c r="C2341" s="3" t="s">
        <v>19</v>
      </c>
      <c r="D2341" s="3" t="s">
        <v>342</v>
      </c>
      <c r="E2341" s="3" t="s">
        <v>343</v>
      </c>
      <c r="F2341" s="36">
        <v>37708</v>
      </c>
      <c r="G2341" s="3">
        <v>2</v>
      </c>
      <c r="H2341" s="3" t="s">
        <v>1453</v>
      </c>
      <c r="I2341" s="3" t="s">
        <v>4112</v>
      </c>
      <c r="J2341" s="3" t="s">
        <v>5196</v>
      </c>
      <c r="K2341" s="3" t="s">
        <v>93</v>
      </c>
      <c r="L2341" s="8" t="s">
        <v>9813</v>
      </c>
      <c r="M2341" s="5"/>
      <c r="N2341" s="13" t="s">
        <v>1489</v>
      </c>
      <c r="O2341" s="5">
        <v>45026</v>
      </c>
      <c r="P2341" s="8">
        <v>1</v>
      </c>
      <c r="Q2341" s="9">
        <v>4</v>
      </c>
      <c r="R2341" s="9" t="str">
        <f>IFERROR(VLOOKUP(Tabla2[[#This Row],[CONTRATISTA PRNCIPAL]],Hoja1!$L$5:$M$9,2,FALSE),"CJV")</f>
        <v>CJV</v>
      </c>
      <c r="S2341" s="9" t="str">
        <f>IF(Tabla2[[#This Row],[EMPRESA]]=Tabla2[[#This Row],[CONTRATISTA PRNCIPAL]],"Principal","Secundaria")</f>
        <v>Secundaria</v>
      </c>
      <c r="T2341" s="10">
        <f>IFERROR(1/COUNTIF(Tabla2[CONTRATISTA PRNCIPAL],Tabla2[[#This Row],[CONTRATISTA PRNCIPAL]]),0)</f>
        <v>6.6666666666666671E-3</v>
      </c>
      <c r="U2341" s="33">
        <f ca="1">IF(((TODAY()-Tabla2[[#This Row],[FECHA NACIMIENTO]])/365)&lt;18,"Corregir", IF(((TODAY()-Tabla2[[#This Row],[FECHA NACIMIENTO]])/365)&gt;80, "Corregir",ROUNDDOWN(((TODAY()-Tabla2[[#This Row],[FECHA NACIMIENTO]])/365),0)))</f>
        <v>20</v>
      </c>
      <c r="V234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2341" s="34" t="str">
        <f ca="1">+IF(Tabla2[[#This Row],[Edad]]="Corregir","Corregir","Ok")</f>
        <v>Ok</v>
      </c>
      <c r="X2341" s="10" t="str">
        <f>+IFERROR(VLOOKUP(Tabla2[[#This Row],[DISTRITO SEGÚN DNI]],Hoja1!$A$2:$B$55,2,FALSE),"No")</f>
        <v>ATE</v>
      </c>
      <c r="Y2341" s="10" t="str">
        <f>IF(OR(LOWER(Tabla2[[#This Row],[GENERO]])="masculino", LOWER(Tabla2[[#This Row],[GENERO]])="femenino"),"OK","Corregir")</f>
        <v>OK</v>
      </c>
      <c r="Z2341" s="10" t="str">
        <f>+IF(Tabla2[[#This Row],[Nro. DNI / CE]]="","Corregir",IF(LEN(Tabla2[[#This Row],[Nro. DNI / CE]])&gt;=8,"OK","Corregir"))</f>
        <v>OK</v>
      </c>
      <c r="AA2341" s="10">
        <f>COUNTIF(Tabla2[APELLIDOS Y NOMBRES],Tabla2[[#This Row],[APELLIDOS Y NOMBRES]])</f>
        <v>1</v>
      </c>
      <c r="AB2341" t="str">
        <f ca="1">+IFERROR(IF(Tabla2[[#This Row],[FECHA CESE/BAJA]]="","No Aplica",IF(AND(MONTH(Tabla2[[#This Row],[FECHA CESE/BAJA]])=MONTH(TODAY()-30),YEAR(Tabla2[[#This Row],[FECHA CESE/BAJA]])=YEAR(TODAY())),MONTH(TODAY()-30)&amp;"-"&amp;YEAR(TODAY()),"Borrar")),"No aplica")</f>
        <v>No Aplica</v>
      </c>
      <c r="AC2341" t="str">
        <f ca="1">+IFERROR(IF(Tabla2[[#This Row],[FECHA INICIO DE LABORES EN OBRA]]="","No Aplica",IF(AND(MONTH(Tabla2[[#This Row],[FECHA INICIO DE LABORES EN OBRA]])=MONTH(TODAY()-30),YEAR(Tabla2[[#This Row],[FECHA INICIO DE LABORES EN OBRA]])=YEAR(TODAY())),MONTH(TODAY()-30)&amp;"-"&amp;YEAR(TODAY()),"No Aplica")),"No Aplica")</f>
        <v>No Aplica</v>
      </c>
    </row>
    <row r="2342" spans="1:29" x14ac:dyDescent="0.25">
      <c r="A2342" s="2" t="s">
        <v>5034</v>
      </c>
      <c r="B2342" s="3" t="s">
        <v>5035</v>
      </c>
      <c r="C2342" s="3" t="s">
        <v>19</v>
      </c>
      <c r="D2342" s="3">
        <v>10325706</v>
      </c>
      <c r="E2342" s="3" t="s">
        <v>5197</v>
      </c>
      <c r="F2342" s="36">
        <v>27453</v>
      </c>
      <c r="G2342" s="3">
        <v>2</v>
      </c>
      <c r="H2342" s="3" t="s">
        <v>3817</v>
      </c>
      <c r="I2342" s="3" t="s">
        <v>5023</v>
      </c>
      <c r="J2342" s="3" t="s">
        <v>5198</v>
      </c>
      <c r="K2342" s="3" t="s">
        <v>1042</v>
      </c>
      <c r="L2342" s="8" t="s">
        <v>9813</v>
      </c>
      <c r="M2342" s="5"/>
      <c r="N2342" s="13" t="s">
        <v>1489</v>
      </c>
      <c r="O2342" s="5">
        <v>45012</v>
      </c>
      <c r="P2342" s="8">
        <v>1</v>
      </c>
      <c r="Q2342" s="9">
        <v>4</v>
      </c>
      <c r="R2342" s="9" t="str">
        <f>IFERROR(VLOOKUP(Tabla2[[#This Row],[CONTRATISTA PRNCIPAL]],Hoja1!$L$5:$M$9,2,FALSE),"CJV")</f>
        <v>CJV</v>
      </c>
      <c r="S2342" s="9" t="str">
        <f>IF(Tabla2[[#This Row],[EMPRESA]]=Tabla2[[#This Row],[CONTRATISTA PRNCIPAL]],"Principal","Secundaria")</f>
        <v>Secundaria</v>
      </c>
      <c r="T2342" s="10">
        <f>IFERROR(1/COUNTIF(Tabla2[CONTRATISTA PRNCIPAL],Tabla2[[#This Row],[CONTRATISTA PRNCIPAL]]),0)</f>
        <v>6.6666666666666671E-3</v>
      </c>
      <c r="U2342" s="33">
        <f ca="1">IF(((TODAY()-Tabla2[[#This Row],[FECHA NACIMIENTO]])/365)&lt;18,"Corregir", IF(((TODAY()-Tabla2[[#This Row],[FECHA NACIMIENTO]])/365)&gt;80, "Corregir",ROUNDDOWN(((TODAY()-Tabla2[[#This Row],[FECHA NACIMIENTO]])/365),0)))</f>
        <v>48</v>
      </c>
      <c r="V234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342" s="34" t="str">
        <f ca="1">+IF(Tabla2[[#This Row],[Edad]]="Corregir","Corregir","Ok")</f>
        <v>Ok</v>
      </c>
      <c r="X2342" s="10" t="str">
        <f>+IFERROR(VLOOKUP(Tabla2[[#This Row],[DISTRITO SEGÚN DNI]],Hoja1!$A$2:$B$55,2,FALSE),"No")</f>
        <v>No</v>
      </c>
      <c r="Y2342" s="10" t="str">
        <f>IF(OR(LOWER(Tabla2[[#This Row],[GENERO]])="masculino", LOWER(Tabla2[[#This Row],[GENERO]])="femenino"),"OK","Corregir")</f>
        <v>OK</v>
      </c>
      <c r="Z2342" s="10" t="str">
        <f>+IF(Tabla2[[#This Row],[Nro. DNI / CE]]="","Corregir",IF(LEN(Tabla2[[#This Row],[Nro. DNI / CE]])&gt;=8,"OK","Corregir"))</f>
        <v>OK</v>
      </c>
      <c r="AA2342" s="10">
        <f>COUNTIF(Tabla2[APELLIDOS Y NOMBRES],Tabla2[[#This Row],[APELLIDOS Y NOMBRES]])</f>
        <v>1</v>
      </c>
      <c r="AB2342" t="str">
        <f ca="1">+IFERROR(IF(Tabla2[[#This Row],[FECHA CESE/BAJA]]="","No Aplica",IF(AND(MONTH(Tabla2[[#This Row],[FECHA CESE/BAJA]])=MONTH(TODAY()-30),YEAR(Tabla2[[#This Row],[FECHA CESE/BAJA]])=YEAR(TODAY())),MONTH(TODAY()-30)&amp;"-"&amp;YEAR(TODAY()),"Borrar")),"No aplica")</f>
        <v>No Aplica</v>
      </c>
      <c r="AC2342" t="str">
        <f ca="1">+IFERROR(IF(Tabla2[[#This Row],[FECHA INICIO DE LABORES EN OBRA]]="","No Aplica",IF(AND(MONTH(Tabla2[[#This Row],[FECHA INICIO DE LABORES EN OBRA]])=MONTH(TODAY()-30),YEAR(Tabla2[[#This Row],[FECHA INICIO DE LABORES EN OBRA]])=YEAR(TODAY())),MONTH(TODAY()-30)&amp;"-"&amp;YEAR(TODAY()),"No Aplica")),"No Aplica")</f>
        <v>No Aplica</v>
      </c>
    </row>
    <row r="2343" spans="1:29" x14ac:dyDescent="0.25">
      <c r="A2343" s="2" t="s">
        <v>8965</v>
      </c>
      <c r="B2343" s="3" t="s">
        <v>8966</v>
      </c>
      <c r="C2343" s="3" t="s">
        <v>19</v>
      </c>
      <c r="D2343" s="3" t="s">
        <v>9021</v>
      </c>
      <c r="E2343" s="3" t="s">
        <v>9022</v>
      </c>
      <c r="F2343" s="36">
        <v>28971</v>
      </c>
      <c r="G2343" s="3">
        <v>2</v>
      </c>
      <c r="H2343" s="3" t="s">
        <v>5098</v>
      </c>
      <c r="I2343" s="3" t="s">
        <v>5023</v>
      </c>
      <c r="J2343" s="3" t="s">
        <v>9023</v>
      </c>
      <c r="K2343" s="3" t="s">
        <v>1278</v>
      </c>
      <c r="L2343" s="8" t="s">
        <v>9813</v>
      </c>
      <c r="M2343" s="5"/>
      <c r="N2343" s="13" t="s">
        <v>1489</v>
      </c>
      <c r="O2343" s="5">
        <v>45126</v>
      </c>
      <c r="P2343" s="8">
        <v>1</v>
      </c>
      <c r="Q2343" s="9">
        <v>4</v>
      </c>
      <c r="R2343" s="9" t="str">
        <f>IFERROR(VLOOKUP(Tabla2[[#This Row],[CONTRATISTA PRNCIPAL]],Hoja1!$L$5:$M$9,2,FALSE),"CJV")</f>
        <v>CJV</v>
      </c>
      <c r="S2343" s="9" t="str">
        <f>IF(Tabla2[[#This Row],[EMPRESA]]=Tabla2[[#This Row],[CONTRATISTA PRNCIPAL]],"Principal","Secundaria")</f>
        <v>Secundaria</v>
      </c>
      <c r="T2343" s="10">
        <f>IFERROR(1/COUNTIF(Tabla2[CONTRATISTA PRNCIPAL],Tabla2[[#This Row],[CONTRATISTA PRNCIPAL]]),0)</f>
        <v>6.6666666666666671E-3</v>
      </c>
      <c r="U2343" s="33">
        <f ca="1">IF(((TODAY()-Tabla2[[#This Row],[FECHA NACIMIENTO]])/365)&lt;18,"Corregir", IF(((TODAY()-Tabla2[[#This Row],[FECHA NACIMIENTO]])/365)&gt;80, "Corregir",ROUNDDOWN(((TODAY()-Tabla2[[#This Row],[FECHA NACIMIENTO]])/365),0)))</f>
        <v>44</v>
      </c>
      <c r="V234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343" s="34" t="str">
        <f ca="1">+IF(Tabla2[[#This Row],[Edad]]="Corregir","Corregir","Ok")</f>
        <v>Ok</v>
      </c>
      <c r="X2343" s="10" t="str">
        <f>+IFERROR(VLOOKUP(Tabla2[[#This Row],[DISTRITO SEGÚN DNI]],Hoja1!$A$2:$B$55,2,FALSE),"No")</f>
        <v>No</v>
      </c>
      <c r="Y2343" s="10" t="str">
        <f>IF(OR(LOWER(Tabla2[[#This Row],[GENERO]])="masculino", LOWER(Tabla2[[#This Row],[GENERO]])="femenino"),"OK","Corregir")</f>
        <v>OK</v>
      </c>
      <c r="Z2343" s="10" t="str">
        <f>+IF(Tabla2[[#This Row],[Nro. DNI / CE]]="","Corregir",IF(LEN(Tabla2[[#This Row],[Nro. DNI / CE]])&gt;=8,"OK","Corregir"))</f>
        <v>OK</v>
      </c>
      <c r="AA2343" s="10">
        <f>COUNTIF(Tabla2[APELLIDOS Y NOMBRES],Tabla2[[#This Row],[APELLIDOS Y NOMBRES]])</f>
        <v>1</v>
      </c>
      <c r="AB2343" t="str">
        <f ca="1">+IFERROR(IF(Tabla2[[#This Row],[FECHA CESE/BAJA]]="","No Aplica",IF(AND(MONTH(Tabla2[[#This Row],[FECHA CESE/BAJA]])=MONTH(TODAY()-30),YEAR(Tabla2[[#This Row],[FECHA CESE/BAJA]])=YEAR(TODAY())),MONTH(TODAY()-30)&amp;"-"&amp;YEAR(TODAY()),"Borrar")),"No aplica")</f>
        <v>No Aplica</v>
      </c>
      <c r="AC2343" t="str">
        <f ca="1">+IFERROR(IF(Tabla2[[#This Row],[FECHA INICIO DE LABORES EN OBRA]]="","No Aplica",IF(AND(MONTH(Tabla2[[#This Row],[FECHA INICIO DE LABORES EN OBRA]])=MONTH(TODAY()-30),YEAR(Tabla2[[#This Row],[FECHA INICIO DE LABORES EN OBRA]])=YEAR(TODAY())),MONTH(TODAY()-30)&amp;"-"&amp;YEAR(TODAY()),"No Aplica")),"No Aplica")</f>
        <v>No Aplica</v>
      </c>
    </row>
    <row r="2344" spans="1:29" x14ac:dyDescent="0.25">
      <c r="A2344" s="2" t="s">
        <v>5034</v>
      </c>
      <c r="B2344" s="3" t="s">
        <v>5035</v>
      </c>
      <c r="C2344" s="3" t="s">
        <v>19</v>
      </c>
      <c r="D2344" s="3">
        <v>46654475</v>
      </c>
      <c r="E2344" s="3" t="s">
        <v>5199</v>
      </c>
      <c r="F2344" s="36">
        <v>33088</v>
      </c>
      <c r="G2344" s="3">
        <v>1</v>
      </c>
      <c r="H2344" s="3" t="s">
        <v>5096</v>
      </c>
      <c r="I2344" s="3" t="s">
        <v>5023</v>
      </c>
      <c r="J2344" s="3" t="s">
        <v>5200</v>
      </c>
      <c r="K2344" s="3" t="s">
        <v>5151</v>
      </c>
      <c r="L2344" s="8" t="s">
        <v>9813</v>
      </c>
      <c r="M2344" s="5"/>
      <c r="N2344" s="13" t="s">
        <v>1489</v>
      </c>
      <c r="O2344" s="5">
        <v>44993</v>
      </c>
      <c r="P2344" s="8">
        <v>1</v>
      </c>
      <c r="Q2344" s="9">
        <v>1</v>
      </c>
      <c r="R2344" s="9" t="str">
        <f>IFERROR(VLOOKUP(Tabla2[[#This Row],[CONTRATISTA PRNCIPAL]],Hoja1!$L$5:$M$9,2,FALSE),"CJV")</f>
        <v>CJV</v>
      </c>
      <c r="S2344" s="9" t="str">
        <f>IF(Tabla2[[#This Row],[EMPRESA]]=Tabla2[[#This Row],[CONTRATISTA PRNCIPAL]],"Principal","Secundaria")</f>
        <v>Secundaria</v>
      </c>
      <c r="T2344" s="10">
        <f>IFERROR(1/COUNTIF(Tabla2[CONTRATISTA PRNCIPAL],Tabla2[[#This Row],[CONTRATISTA PRNCIPAL]]),0)</f>
        <v>6.6666666666666671E-3</v>
      </c>
      <c r="U2344" s="33">
        <f ca="1">IF(((TODAY()-Tabla2[[#This Row],[FECHA NACIMIENTO]])/365)&lt;18,"Corregir", IF(((TODAY()-Tabla2[[#This Row],[FECHA NACIMIENTO]])/365)&gt;80, "Corregir",ROUNDDOWN(((TODAY()-Tabla2[[#This Row],[FECHA NACIMIENTO]])/365),0)))</f>
        <v>33</v>
      </c>
      <c r="V234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344" s="34" t="str">
        <f ca="1">+IF(Tabla2[[#This Row],[Edad]]="Corregir","Corregir","Ok")</f>
        <v>Ok</v>
      </c>
      <c r="X2344" s="10" t="str">
        <f>+IFERROR(VLOOKUP(Tabla2[[#This Row],[DISTRITO SEGÚN DNI]],Hoja1!$A$2:$B$55,2,FALSE),"No")</f>
        <v>No</v>
      </c>
      <c r="Y2344" s="10" t="str">
        <f>IF(OR(LOWER(Tabla2[[#This Row],[GENERO]])="masculino", LOWER(Tabla2[[#This Row],[GENERO]])="femenino"),"OK","Corregir")</f>
        <v>OK</v>
      </c>
      <c r="Z2344" s="10" t="str">
        <f>+IF(Tabla2[[#This Row],[Nro. DNI / CE]]="","Corregir",IF(LEN(Tabla2[[#This Row],[Nro. DNI / CE]])&gt;=8,"OK","Corregir"))</f>
        <v>OK</v>
      </c>
      <c r="AA2344" s="10">
        <f>COUNTIF(Tabla2[APELLIDOS Y NOMBRES],Tabla2[[#This Row],[APELLIDOS Y NOMBRES]])</f>
        <v>1</v>
      </c>
      <c r="AB2344" t="str">
        <f ca="1">+IFERROR(IF(Tabla2[[#This Row],[FECHA CESE/BAJA]]="","No Aplica",IF(AND(MONTH(Tabla2[[#This Row],[FECHA CESE/BAJA]])=MONTH(TODAY()-30),YEAR(Tabla2[[#This Row],[FECHA CESE/BAJA]])=YEAR(TODAY())),MONTH(TODAY()-30)&amp;"-"&amp;YEAR(TODAY()),"Borrar")),"No aplica")</f>
        <v>No Aplica</v>
      </c>
      <c r="AC2344" t="str">
        <f ca="1">+IFERROR(IF(Tabla2[[#This Row],[FECHA INICIO DE LABORES EN OBRA]]="","No Aplica",IF(AND(MONTH(Tabla2[[#This Row],[FECHA INICIO DE LABORES EN OBRA]])=MONTH(TODAY()-30),YEAR(Tabla2[[#This Row],[FECHA INICIO DE LABORES EN OBRA]])=YEAR(TODAY())),MONTH(TODAY()-30)&amp;"-"&amp;YEAR(TODAY()),"No Aplica")),"No Aplica")</f>
        <v>No Aplica</v>
      </c>
    </row>
    <row r="2345" spans="1:29" x14ac:dyDescent="0.25">
      <c r="A2345" s="2" t="s">
        <v>8965</v>
      </c>
      <c r="B2345" s="3" t="s">
        <v>8966</v>
      </c>
      <c r="C2345" s="3" t="s">
        <v>19</v>
      </c>
      <c r="D2345" s="3" t="s">
        <v>9024</v>
      </c>
      <c r="E2345" s="3" t="s">
        <v>9025</v>
      </c>
      <c r="F2345" s="36">
        <v>31084</v>
      </c>
      <c r="G2345" s="3">
        <v>2</v>
      </c>
      <c r="H2345" s="3" t="s">
        <v>3817</v>
      </c>
      <c r="I2345" s="3" t="s">
        <v>5023</v>
      </c>
      <c r="J2345" s="3" t="s">
        <v>9026</v>
      </c>
      <c r="K2345" s="3" t="s">
        <v>35</v>
      </c>
      <c r="L2345" s="8" t="s">
        <v>9813</v>
      </c>
      <c r="M2345" s="5"/>
      <c r="N2345" s="13" t="s">
        <v>1489</v>
      </c>
      <c r="O2345" s="5">
        <v>45139</v>
      </c>
      <c r="P2345" s="8">
        <v>1</v>
      </c>
      <c r="Q2345" s="9">
        <v>4</v>
      </c>
      <c r="R2345" s="9" t="str">
        <f>IFERROR(VLOOKUP(Tabla2[[#This Row],[CONTRATISTA PRNCIPAL]],Hoja1!$L$5:$M$9,2,FALSE),"CJV")</f>
        <v>CJV</v>
      </c>
      <c r="S2345" s="9" t="str">
        <f>IF(Tabla2[[#This Row],[EMPRESA]]=Tabla2[[#This Row],[CONTRATISTA PRNCIPAL]],"Principal","Secundaria")</f>
        <v>Secundaria</v>
      </c>
      <c r="T2345" s="10">
        <f>IFERROR(1/COUNTIF(Tabla2[CONTRATISTA PRNCIPAL],Tabla2[[#This Row],[CONTRATISTA PRNCIPAL]]),0)</f>
        <v>6.6666666666666671E-3</v>
      </c>
      <c r="U2345" s="33">
        <f ca="1">IF(((TODAY()-Tabla2[[#This Row],[FECHA NACIMIENTO]])/365)&lt;18,"Corregir", IF(((TODAY()-Tabla2[[#This Row],[FECHA NACIMIENTO]])/365)&gt;80, "Corregir",ROUNDDOWN(((TODAY()-Tabla2[[#This Row],[FECHA NACIMIENTO]])/365),0)))</f>
        <v>38</v>
      </c>
      <c r="V234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345" s="34" t="str">
        <f ca="1">+IF(Tabla2[[#This Row],[Edad]]="Corregir","Corregir","Ok")</f>
        <v>Ok</v>
      </c>
      <c r="X2345" s="10" t="str">
        <f>+IFERROR(VLOOKUP(Tabla2[[#This Row],[DISTRITO SEGÚN DNI]],Hoja1!$A$2:$B$55,2,FALSE),"No")</f>
        <v>EL AGUSTINO</v>
      </c>
      <c r="Y2345" s="10" t="str">
        <f>IF(OR(LOWER(Tabla2[[#This Row],[GENERO]])="masculino", LOWER(Tabla2[[#This Row],[GENERO]])="femenino"),"OK","Corregir")</f>
        <v>OK</v>
      </c>
      <c r="Z2345" s="10" t="str">
        <f>+IF(Tabla2[[#This Row],[Nro. DNI / CE]]="","Corregir",IF(LEN(Tabla2[[#This Row],[Nro. DNI / CE]])&gt;=8,"OK","Corregir"))</f>
        <v>OK</v>
      </c>
      <c r="AA2345" s="10">
        <f>COUNTIF(Tabla2[APELLIDOS Y NOMBRES],Tabla2[[#This Row],[APELLIDOS Y NOMBRES]])</f>
        <v>1</v>
      </c>
      <c r="AB2345" t="str">
        <f ca="1">+IFERROR(IF(Tabla2[[#This Row],[FECHA CESE/BAJA]]="","No Aplica",IF(AND(MONTH(Tabla2[[#This Row],[FECHA CESE/BAJA]])=MONTH(TODAY()-30),YEAR(Tabla2[[#This Row],[FECHA CESE/BAJA]])=YEAR(TODAY())),MONTH(TODAY()-30)&amp;"-"&amp;YEAR(TODAY()),"Borrar")),"No aplica")</f>
        <v>No Aplica</v>
      </c>
      <c r="AC2345" t="str">
        <f ca="1">+IFERROR(IF(Tabla2[[#This Row],[FECHA INICIO DE LABORES EN OBRA]]="","No Aplica",IF(AND(MONTH(Tabla2[[#This Row],[FECHA INICIO DE LABORES EN OBRA]])=MONTH(TODAY()-30),YEAR(Tabla2[[#This Row],[FECHA INICIO DE LABORES EN OBRA]])=YEAR(TODAY())),MONTH(TODAY()-30)&amp;"-"&amp;YEAR(TODAY()),"No Aplica")),"No Aplica")</f>
        <v>8-2023</v>
      </c>
    </row>
    <row r="2346" spans="1:29" x14ac:dyDescent="0.25">
      <c r="A2346" s="2" t="s">
        <v>5034</v>
      </c>
      <c r="B2346" s="3" t="s">
        <v>5035</v>
      </c>
      <c r="C2346" s="3" t="s">
        <v>19</v>
      </c>
      <c r="D2346" s="3" t="s">
        <v>5204</v>
      </c>
      <c r="E2346" s="3" t="s">
        <v>9027</v>
      </c>
      <c r="F2346" s="36">
        <v>37110</v>
      </c>
      <c r="G2346" s="3">
        <v>2</v>
      </c>
      <c r="H2346" s="3" t="s">
        <v>5098</v>
      </c>
      <c r="I2346" s="3" t="s">
        <v>5023</v>
      </c>
      <c r="J2346" s="3" t="s">
        <v>5205</v>
      </c>
      <c r="K2346" s="3" t="s">
        <v>5206</v>
      </c>
      <c r="L2346" s="8" t="s">
        <v>9813</v>
      </c>
      <c r="M2346" s="5"/>
      <c r="N2346" s="13" t="s">
        <v>1489</v>
      </c>
      <c r="O2346" s="5">
        <v>45120</v>
      </c>
      <c r="P2346" s="8">
        <v>1</v>
      </c>
      <c r="Q2346" s="9">
        <v>4</v>
      </c>
      <c r="R2346" s="9" t="str">
        <f>IFERROR(VLOOKUP(Tabla2[[#This Row],[CONTRATISTA PRNCIPAL]],Hoja1!$L$5:$M$9,2,FALSE),"CJV")</f>
        <v>CJV</v>
      </c>
      <c r="S2346" s="9" t="str">
        <f>IF(Tabla2[[#This Row],[EMPRESA]]=Tabla2[[#This Row],[CONTRATISTA PRNCIPAL]],"Principal","Secundaria")</f>
        <v>Secundaria</v>
      </c>
      <c r="T2346" s="10">
        <f>IFERROR(1/COUNTIF(Tabla2[CONTRATISTA PRNCIPAL],Tabla2[[#This Row],[CONTRATISTA PRNCIPAL]]),0)</f>
        <v>6.6666666666666671E-3</v>
      </c>
      <c r="U2346" s="33">
        <f ca="1">IF(((TODAY()-Tabla2[[#This Row],[FECHA NACIMIENTO]])/365)&lt;18,"Corregir", IF(((TODAY()-Tabla2[[#This Row],[FECHA NACIMIENTO]])/365)&gt;80, "Corregir",ROUNDDOWN(((TODAY()-Tabla2[[#This Row],[FECHA NACIMIENTO]])/365),0)))</f>
        <v>22</v>
      </c>
      <c r="V234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2346" s="34" t="str">
        <f ca="1">+IF(Tabla2[[#This Row],[Edad]]="Corregir","Corregir","Ok")</f>
        <v>Ok</v>
      </c>
      <c r="X2346" s="10" t="str">
        <f>+IFERROR(VLOOKUP(Tabla2[[#This Row],[DISTRITO SEGÚN DNI]],Hoja1!$A$2:$B$55,2,FALSE),"No")</f>
        <v>No</v>
      </c>
      <c r="Y2346" s="10" t="str">
        <f>IF(OR(LOWER(Tabla2[[#This Row],[GENERO]])="masculino", LOWER(Tabla2[[#This Row],[GENERO]])="femenino"),"OK","Corregir")</f>
        <v>OK</v>
      </c>
      <c r="Z2346" s="10" t="str">
        <f>+IF(Tabla2[[#This Row],[Nro. DNI / CE]]="","Corregir",IF(LEN(Tabla2[[#This Row],[Nro. DNI / CE]])&gt;=8,"OK","Corregir"))</f>
        <v>OK</v>
      </c>
      <c r="AA2346" s="10">
        <f>COUNTIF(Tabla2[APELLIDOS Y NOMBRES],Tabla2[[#This Row],[APELLIDOS Y NOMBRES]])</f>
        <v>1</v>
      </c>
      <c r="AB2346" t="str">
        <f ca="1">+IFERROR(IF(Tabla2[[#This Row],[FECHA CESE/BAJA]]="","No Aplica",IF(AND(MONTH(Tabla2[[#This Row],[FECHA CESE/BAJA]])=MONTH(TODAY()-30),YEAR(Tabla2[[#This Row],[FECHA CESE/BAJA]])=YEAR(TODAY())),MONTH(TODAY()-30)&amp;"-"&amp;YEAR(TODAY()),"Borrar")),"No aplica")</f>
        <v>No Aplica</v>
      </c>
      <c r="AC2346" t="str">
        <f ca="1">+IFERROR(IF(Tabla2[[#This Row],[FECHA INICIO DE LABORES EN OBRA]]="","No Aplica",IF(AND(MONTH(Tabla2[[#This Row],[FECHA INICIO DE LABORES EN OBRA]])=MONTH(TODAY()-30),YEAR(Tabla2[[#This Row],[FECHA INICIO DE LABORES EN OBRA]])=YEAR(TODAY())),MONTH(TODAY()-30)&amp;"-"&amp;YEAR(TODAY()),"No Aplica")),"No Aplica")</f>
        <v>No Aplica</v>
      </c>
    </row>
    <row r="2347" spans="1:29" x14ac:dyDescent="0.25">
      <c r="A2347" s="2" t="s">
        <v>5034</v>
      </c>
      <c r="B2347" s="3" t="s">
        <v>5035</v>
      </c>
      <c r="C2347" s="3" t="s">
        <v>19</v>
      </c>
      <c r="D2347" s="3" t="s">
        <v>5207</v>
      </c>
      <c r="E2347" s="3" t="s">
        <v>5208</v>
      </c>
      <c r="F2347" s="36">
        <v>27152</v>
      </c>
      <c r="G2347" s="3">
        <v>1</v>
      </c>
      <c r="H2347" s="3" t="s">
        <v>5096</v>
      </c>
      <c r="I2347" s="3" t="s">
        <v>5023</v>
      </c>
      <c r="J2347" s="3" t="s">
        <v>5209</v>
      </c>
      <c r="K2347" s="3" t="s">
        <v>5151</v>
      </c>
      <c r="L2347" s="8" t="s">
        <v>9813</v>
      </c>
      <c r="M2347" s="5"/>
      <c r="N2347" s="13" t="s">
        <v>1489</v>
      </c>
      <c r="O2347" s="5">
        <v>45092</v>
      </c>
      <c r="P2347" s="8">
        <v>1</v>
      </c>
      <c r="Q2347" s="9">
        <v>4</v>
      </c>
      <c r="R2347" s="9" t="str">
        <f>IFERROR(VLOOKUP(Tabla2[[#This Row],[CONTRATISTA PRNCIPAL]],Hoja1!$L$5:$M$9,2,FALSE),"CJV")</f>
        <v>CJV</v>
      </c>
      <c r="S2347" s="9" t="str">
        <f>IF(Tabla2[[#This Row],[EMPRESA]]=Tabla2[[#This Row],[CONTRATISTA PRNCIPAL]],"Principal","Secundaria")</f>
        <v>Secundaria</v>
      </c>
      <c r="T2347" s="10">
        <f>IFERROR(1/COUNTIF(Tabla2[CONTRATISTA PRNCIPAL],Tabla2[[#This Row],[CONTRATISTA PRNCIPAL]]),0)</f>
        <v>6.6666666666666671E-3</v>
      </c>
      <c r="U2347" s="33">
        <f ca="1">IF(((TODAY()-Tabla2[[#This Row],[FECHA NACIMIENTO]])/365)&lt;18,"Corregir", IF(((TODAY()-Tabla2[[#This Row],[FECHA NACIMIENTO]])/365)&gt;80, "Corregir",ROUNDDOWN(((TODAY()-Tabla2[[#This Row],[FECHA NACIMIENTO]])/365),0)))</f>
        <v>49</v>
      </c>
      <c r="V234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347" s="34" t="str">
        <f ca="1">+IF(Tabla2[[#This Row],[Edad]]="Corregir","Corregir","Ok")</f>
        <v>Ok</v>
      </c>
      <c r="X2347" s="10" t="str">
        <f>+IFERROR(VLOOKUP(Tabla2[[#This Row],[DISTRITO SEGÚN DNI]],Hoja1!$A$2:$B$55,2,FALSE),"No")</f>
        <v>No</v>
      </c>
      <c r="Y2347" s="10" t="str">
        <f>IF(OR(LOWER(Tabla2[[#This Row],[GENERO]])="masculino", LOWER(Tabla2[[#This Row],[GENERO]])="femenino"),"OK","Corregir")</f>
        <v>OK</v>
      </c>
      <c r="Z2347" s="10" t="str">
        <f>+IF(Tabla2[[#This Row],[Nro. DNI / CE]]="","Corregir",IF(LEN(Tabla2[[#This Row],[Nro. DNI / CE]])&gt;=8,"OK","Corregir"))</f>
        <v>OK</v>
      </c>
      <c r="AA2347" s="10">
        <f>COUNTIF(Tabla2[APELLIDOS Y NOMBRES],Tabla2[[#This Row],[APELLIDOS Y NOMBRES]])</f>
        <v>1</v>
      </c>
      <c r="AB2347" t="str">
        <f ca="1">+IFERROR(IF(Tabla2[[#This Row],[FECHA CESE/BAJA]]="","No Aplica",IF(AND(MONTH(Tabla2[[#This Row],[FECHA CESE/BAJA]])=MONTH(TODAY()-30),YEAR(Tabla2[[#This Row],[FECHA CESE/BAJA]])=YEAR(TODAY())),MONTH(TODAY()-30)&amp;"-"&amp;YEAR(TODAY()),"Borrar")),"No aplica")</f>
        <v>No Aplica</v>
      </c>
      <c r="AC2347" t="str">
        <f ca="1">+IFERROR(IF(Tabla2[[#This Row],[FECHA INICIO DE LABORES EN OBRA]]="","No Aplica",IF(AND(MONTH(Tabla2[[#This Row],[FECHA INICIO DE LABORES EN OBRA]])=MONTH(TODAY()-30),YEAR(Tabla2[[#This Row],[FECHA INICIO DE LABORES EN OBRA]])=YEAR(TODAY())),MONTH(TODAY()-30)&amp;"-"&amp;YEAR(TODAY()),"No Aplica")),"No Aplica")</f>
        <v>No Aplica</v>
      </c>
    </row>
    <row r="2348" spans="1:29" x14ac:dyDescent="0.25">
      <c r="A2348" s="2" t="s">
        <v>5034</v>
      </c>
      <c r="B2348" s="3" t="s">
        <v>5035</v>
      </c>
      <c r="C2348" s="3" t="s">
        <v>19</v>
      </c>
      <c r="D2348" s="3">
        <v>45389543</v>
      </c>
      <c r="E2348" s="3" t="s">
        <v>344</v>
      </c>
      <c r="F2348" s="36">
        <v>30208</v>
      </c>
      <c r="G2348" s="3">
        <v>2</v>
      </c>
      <c r="H2348" s="3" t="s">
        <v>1453</v>
      </c>
      <c r="I2348" s="3" t="s">
        <v>3635</v>
      </c>
      <c r="J2348" s="3" t="s">
        <v>5210</v>
      </c>
      <c r="K2348" s="3" t="s">
        <v>93</v>
      </c>
      <c r="L2348" s="8" t="s">
        <v>9813</v>
      </c>
      <c r="M2348" s="5"/>
      <c r="N2348" s="13" t="s">
        <v>1489</v>
      </c>
      <c r="O2348" s="5">
        <v>45019</v>
      </c>
      <c r="P2348" s="8">
        <v>1</v>
      </c>
      <c r="Q2348" s="9">
        <v>4</v>
      </c>
      <c r="R2348" s="9" t="str">
        <f>IFERROR(VLOOKUP(Tabla2[[#This Row],[CONTRATISTA PRNCIPAL]],Hoja1!$L$5:$M$9,2,FALSE),"CJV")</f>
        <v>CJV</v>
      </c>
      <c r="S2348" s="9" t="str">
        <f>IF(Tabla2[[#This Row],[EMPRESA]]=Tabla2[[#This Row],[CONTRATISTA PRNCIPAL]],"Principal","Secundaria")</f>
        <v>Secundaria</v>
      </c>
      <c r="T2348" s="10">
        <f>IFERROR(1/COUNTIF(Tabla2[CONTRATISTA PRNCIPAL],Tabla2[[#This Row],[CONTRATISTA PRNCIPAL]]),0)</f>
        <v>6.6666666666666671E-3</v>
      </c>
      <c r="U2348" s="33">
        <f ca="1">IF(((TODAY()-Tabla2[[#This Row],[FECHA NACIMIENTO]])/365)&lt;18,"Corregir", IF(((TODAY()-Tabla2[[#This Row],[FECHA NACIMIENTO]])/365)&gt;80, "Corregir",ROUNDDOWN(((TODAY()-Tabla2[[#This Row],[FECHA NACIMIENTO]])/365),0)))</f>
        <v>41</v>
      </c>
      <c r="V234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348" s="34" t="str">
        <f ca="1">+IF(Tabla2[[#This Row],[Edad]]="Corregir","Corregir","Ok")</f>
        <v>Ok</v>
      </c>
      <c r="X2348" s="10" t="str">
        <f>+IFERROR(VLOOKUP(Tabla2[[#This Row],[DISTRITO SEGÚN DNI]],Hoja1!$A$2:$B$55,2,FALSE),"No")</f>
        <v>ATE</v>
      </c>
      <c r="Y2348" s="10" t="str">
        <f>IF(OR(LOWER(Tabla2[[#This Row],[GENERO]])="masculino", LOWER(Tabla2[[#This Row],[GENERO]])="femenino"),"OK","Corregir")</f>
        <v>OK</v>
      </c>
      <c r="Z2348" s="10" t="str">
        <f>+IF(Tabla2[[#This Row],[Nro. DNI / CE]]="","Corregir",IF(LEN(Tabla2[[#This Row],[Nro. DNI / CE]])&gt;=8,"OK","Corregir"))</f>
        <v>OK</v>
      </c>
      <c r="AA2348" s="10">
        <f>COUNTIF(Tabla2[APELLIDOS Y NOMBRES],Tabla2[[#This Row],[APELLIDOS Y NOMBRES]])</f>
        <v>1</v>
      </c>
      <c r="AB2348" t="str">
        <f ca="1">+IFERROR(IF(Tabla2[[#This Row],[FECHA CESE/BAJA]]="","No Aplica",IF(AND(MONTH(Tabla2[[#This Row],[FECHA CESE/BAJA]])=MONTH(TODAY()-30),YEAR(Tabla2[[#This Row],[FECHA CESE/BAJA]])=YEAR(TODAY())),MONTH(TODAY()-30)&amp;"-"&amp;YEAR(TODAY()),"Borrar")),"No aplica")</f>
        <v>No Aplica</v>
      </c>
      <c r="AC2348" t="str">
        <f ca="1">+IFERROR(IF(Tabla2[[#This Row],[FECHA INICIO DE LABORES EN OBRA]]="","No Aplica",IF(AND(MONTH(Tabla2[[#This Row],[FECHA INICIO DE LABORES EN OBRA]])=MONTH(TODAY()-30),YEAR(Tabla2[[#This Row],[FECHA INICIO DE LABORES EN OBRA]])=YEAR(TODAY())),MONTH(TODAY()-30)&amp;"-"&amp;YEAR(TODAY()),"No Aplica")),"No Aplica")</f>
        <v>No Aplica</v>
      </c>
    </row>
    <row r="2349" spans="1:29" x14ac:dyDescent="0.25">
      <c r="A2349" s="2" t="s">
        <v>5044</v>
      </c>
      <c r="B2349" s="3" t="s">
        <v>5045</v>
      </c>
      <c r="C2349" s="3" t="s">
        <v>19</v>
      </c>
      <c r="D2349" s="3">
        <v>41895470</v>
      </c>
      <c r="E2349" s="3" t="s">
        <v>9028</v>
      </c>
      <c r="F2349" s="36">
        <v>29969</v>
      </c>
      <c r="G2349" s="3">
        <v>1</v>
      </c>
      <c r="H2349" s="3" t="s">
        <v>4965</v>
      </c>
      <c r="I2349" s="3" t="s">
        <v>5057</v>
      </c>
      <c r="J2349" s="3" t="s">
        <v>9029</v>
      </c>
      <c r="K2349" s="3" t="s">
        <v>9030</v>
      </c>
      <c r="L2349" s="8" t="s">
        <v>9813</v>
      </c>
      <c r="M2349" s="5"/>
      <c r="N2349" s="13" t="s">
        <v>1489</v>
      </c>
      <c r="O2349" s="5">
        <v>45126</v>
      </c>
      <c r="P2349" s="8">
        <v>1</v>
      </c>
      <c r="Q2349" s="9">
        <v>1</v>
      </c>
      <c r="R2349" s="9" t="str">
        <f>IFERROR(VLOOKUP(Tabla2[[#This Row],[CONTRATISTA PRNCIPAL]],Hoja1!$L$5:$M$9,2,FALSE),"CJV")</f>
        <v>CJV</v>
      </c>
      <c r="S2349" s="9" t="str">
        <f>IF(Tabla2[[#This Row],[EMPRESA]]=Tabla2[[#This Row],[CONTRATISTA PRNCIPAL]],"Principal","Secundaria")</f>
        <v>Secundaria</v>
      </c>
      <c r="T2349" s="10">
        <f>IFERROR(1/COUNTIF(Tabla2[CONTRATISTA PRNCIPAL],Tabla2[[#This Row],[CONTRATISTA PRNCIPAL]]),0)</f>
        <v>6.6666666666666671E-3</v>
      </c>
      <c r="U2349" s="33">
        <f ca="1">IF(((TODAY()-Tabla2[[#This Row],[FECHA NACIMIENTO]])/365)&lt;18,"Corregir", IF(((TODAY()-Tabla2[[#This Row],[FECHA NACIMIENTO]])/365)&gt;80, "Corregir",ROUNDDOWN(((TODAY()-Tabla2[[#This Row],[FECHA NACIMIENTO]])/365),0)))</f>
        <v>41</v>
      </c>
      <c r="V234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349" s="34" t="str">
        <f ca="1">+IF(Tabla2[[#This Row],[Edad]]="Corregir","Corregir","Ok")</f>
        <v>Ok</v>
      </c>
      <c r="X2349" s="10" t="str">
        <f>+IFERROR(VLOOKUP(Tabla2[[#This Row],[DISTRITO SEGÚN DNI]],Hoja1!$A$2:$B$55,2,FALSE),"No")</f>
        <v>No</v>
      </c>
      <c r="Y2349" s="10" t="str">
        <f>IF(OR(LOWER(Tabla2[[#This Row],[GENERO]])="masculino", LOWER(Tabla2[[#This Row],[GENERO]])="femenino"),"OK","Corregir")</f>
        <v>OK</v>
      </c>
      <c r="Z2349" s="10" t="str">
        <f>+IF(Tabla2[[#This Row],[Nro. DNI / CE]]="","Corregir",IF(LEN(Tabla2[[#This Row],[Nro. DNI / CE]])&gt;=8,"OK","Corregir"))</f>
        <v>OK</v>
      </c>
      <c r="AA2349" s="10">
        <f>COUNTIF(Tabla2[APELLIDOS Y NOMBRES],Tabla2[[#This Row],[APELLIDOS Y NOMBRES]])</f>
        <v>1</v>
      </c>
      <c r="AB2349" t="str">
        <f ca="1">+IFERROR(IF(Tabla2[[#This Row],[FECHA CESE/BAJA]]="","No Aplica",IF(AND(MONTH(Tabla2[[#This Row],[FECHA CESE/BAJA]])=MONTH(TODAY()-30),YEAR(Tabla2[[#This Row],[FECHA CESE/BAJA]])=YEAR(TODAY())),MONTH(TODAY()-30)&amp;"-"&amp;YEAR(TODAY()),"Borrar")),"No aplica")</f>
        <v>No Aplica</v>
      </c>
      <c r="AC2349" t="str">
        <f ca="1">+IFERROR(IF(Tabla2[[#This Row],[FECHA INICIO DE LABORES EN OBRA]]="","No Aplica",IF(AND(MONTH(Tabla2[[#This Row],[FECHA INICIO DE LABORES EN OBRA]])=MONTH(TODAY()-30),YEAR(Tabla2[[#This Row],[FECHA INICIO DE LABORES EN OBRA]])=YEAR(TODAY())),MONTH(TODAY()-30)&amp;"-"&amp;YEAR(TODAY()),"No Aplica")),"No Aplica")</f>
        <v>No Aplica</v>
      </c>
    </row>
    <row r="2350" spans="1:29" x14ac:dyDescent="0.25">
      <c r="A2350" s="2" t="s">
        <v>5034</v>
      </c>
      <c r="B2350" s="3" t="s">
        <v>5035</v>
      </c>
      <c r="C2350" s="3" t="s">
        <v>19</v>
      </c>
      <c r="D2350" s="3" t="s">
        <v>5212</v>
      </c>
      <c r="E2350" s="3" t="s">
        <v>5213</v>
      </c>
      <c r="F2350" s="36">
        <v>34166</v>
      </c>
      <c r="G2350" s="3">
        <v>2</v>
      </c>
      <c r="H2350" s="3" t="s">
        <v>5214</v>
      </c>
      <c r="I2350" s="3" t="s">
        <v>5076</v>
      </c>
      <c r="J2350" s="3" t="s">
        <v>5215</v>
      </c>
      <c r="K2350" s="3" t="s">
        <v>1200</v>
      </c>
      <c r="L2350" s="8" t="s">
        <v>9813</v>
      </c>
      <c r="M2350" s="5"/>
      <c r="N2350" s="13" t="s">
        <v>1513</v>
      </c>
      <c r="O2350" s="5">
        <v>44928</v>
      </c>
      <c r="P2350" s="8">
        <v>1</v>
      </c>
      <c r="Q2350" s="9">
        <v>4</v>
      </c>
      <c r="R2350" s="9" t="str">
        <f>IFERROR(VLOOKUP(Tabla2[[#This Row],[CONTRATISTA PRNCIPAL]],Hoja1!$L$5:$M$9,2,FALSE),"CJV")</f>
        <v>CJV</v>
      </c>
      <c r="S2350" s="9" t="str">
        <f>IF(Tabla2[[#This Row],[EMPRESA]]=Tabla2[[#This Row],[CONTRATISTA PRNCIPAL]],"Principal","Secundaria")</f>
        <v>Secundaria</v>
      </c>
      <c r="T2350" s="10">
        <f>IFERROR(1/COUNTIF(Tabla2[CONTRATISTA PRNCIPAL],Tabla2[[#This Row],[CONTRATISTA PRNCIPAL]]),0)</f>
        <v>6.6666666666666671E-3</v>
      </c>
      <c r="U2350" s="33">
        <f ca="1">IF(((TODAY()-Tabla2[[#This Row],[FECHA NACIMIENTO]])/365)&lt;18,"Corregir", IF(((TODAY()-Tabla2[[#This Row],[FECHA NACIMIENTO]])/365)&gt;80, "Corregir",ROUNDDOWN(((TODAY()-Tabla2[[#This Row],[FECHA NACIMIENTO]])/365),0)))</f>
        <v>30</v>
      </c>
      <c r="V235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350" s="34" t="str">
        <f ca="1">+IF(Tabla2[[#This Row],[Edad]]="Corregir","Corregir","Ok")</f>
        <v>Ok</v>
      </c>
      <c r="X2350" s="10" t="str">
        <f>+IFERROR(VLOOKUP(Tabla2[[#This Row],[DISTRITO SEGÚN DNI]],Hoja1!$A$2:$B$55,2,FALSE),"No")</f>
        <v>No</v>
      </c>
      <c r="Y2350" s="10" t="str">
        <f>IF(OR(LOWER(Tabla2[[#This Row],[GENERO]])="masculino", LOWER(Tabla2[[#This Row],[GENERO]])="femenino"),"OK","Corregir")</f>
        <v>OK</v>
      </c>
      <c r="Z2350" s="10" t="str">
        <f>+IF(Tabla2[[#This Row],[Nro. DNI / CE]]="","Corregir",IF(LEN(Tabla2[[#This Row],[Nro. DNI / CE]])&gt;=8,"OK","Corregir"))</f>
        <v>OK</v>
      </c>
      <c r="AA2350" s="10">
        <f>COUNTIF(Tabla2[APELLIDOS Y NOMBRES],Tabla2[[#This Row],[APELLIDOS Y NOMBRES]])</f>
        <v>1</v>
      </c>
      <c r="AB2350" t="str">
        <f ca="1">+IFERROR(IF(Tabla2[[#This Row],[FECHA CESE/BAJA]]="","No Aplica",IF(AND(MONTH(Tabla2[[#This Row],[FECHA CESE/BAJA]])=MONTH(TODAY()-30),YEAR(Tabla2[[#This Row],[FECHA CESE/BAJA]])=YEAR(TODAY())),MONTH(TODAY()-30)&amp;"-"&amp;YEAR(TODAY()),"Borrar")),"No aplica")</f>
        <v>No Aplica</v>
      </c>
      <c r="AC2350" t="str">
        <f ca="1">+IFERROR(IF(Tabla2[[#This Row],[FECHA INICIO DE LABORES EN OBRA]]="","No Aplica",IF(AND(MONTH(Tabla2[[#This Row],[FECHA INICIO DE LABORES EN OBRA]])=MONTH(TODAY()-30),YEAR(Tabla2[[#This Row],[FECHA INICIO DE LABORES EN OBRA]])=YEAR(TODAY())),MONTH(TODAY()-30)&amp;"-"&amp;YEAR(TODAY()),"No Aplica")),"No Aplica")</f>
        <v>No Aplica</v>
      </c>
    </row>
    <row r="2351" spans="1:29" x14ac:dyDescent="0.25">
      <c r="A2351" s="2" t="s">
        <v>8965</v>
      </c>
      <c r="B2351" s="3" t="s">
        <v>8966</v>
      </c>
      <c r="C2351" s="3" t="s">
        <v>19</v>
      </c>
      <c r="D2351" s="3" t="s">
        <v>9031</v>
      </c>
      <c r="E2351" s="3" t="s">
        <v>9032</v>
      </c>
      <c r="F2351" s="36">
        <v>29873</v>
      </c>
      <c r="G2351" s="3">
        <v>2</v>
      </c>
      <c r="H2351" s="3" t="s">
        <v>5008</v>
      </c>
      <c r="I2351" s="3" t="s">
        <v>5023</v>
      </c>
      <c r="J2351" s="3" t="s">
        <v>9033</v>
      </c>
      <c r="K2351" s="3" t="s">
        <v>1363</v>
      </c>
      <c r="L2351" s="8" t="s">
        <v>9813</v>
      </c>
      <c r="M2351" s="5"/>
      <c r="N2351" s="13" t="s">
        <v>1489</v>
      </c>
      <c r="O2351" s="5">
        <v>45127</v>
      </c>
      <c r="P2351" s="8">
        <v>1</v>
      </c>
      <c r="Q2351" s="9">
        <v>4</v>
      </c>
      <c r="R2351" s="9" t="str">
        <f>IFERROR(VLOOKUP(Tabla2[[#This Row],[CONTRATISTA PRNCIPAL]],Hoja1!$L$5:$M$9,2,FALSE),"CJV")</f>
        <v>CJV</v>
      </c>
      <c r="S2351" s="9" t="str">
        <f>IF(Tabla2[[#This Row],[EMPRESA]]=Tabla2[[#This Row],[CONTRATISTA PRNCIPAL]],"Principal","Secundaria")</f>
        <v>Secundaria</v>
      </c>
      <c r="T2351" s="10">
        <f>IFERROR(1/COUNTIF(Tabla2[CONTRATISTA PRNCIPAL],Tabla2[[#This Row],[CONTRATISTA PRNCIPAL]]),0)</f>
        <v>6.6666666666666671E-3</v>
      </c>
      <c r="U2351" s="33">
        <f ca="1">IF(((TODAY()-Tabla2[[#This Row],[FECHA NACIMIENTO]])/365)&lt;18,"Corregir", IF(((TODAY()-Tabla2[[#This Row],[FECHA NACIMIENTO]])/365)&gt;80, "Corregir",ROUNDDOWN(((TODAY()-Tabla2[[#This Row],[FECHA NACIMIENTO]])/365),0)))</f>
        <v>41</v>
      </c>
      <c r="V235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351" s="34" t="str">
        <f ca="1">+IF(Tabla2[[#This Row],[Edad]]="Corregir","Corregir","Ok")</f>
        <v>Ok</v>
      </c>
      <c r="X2351" s="10" t="str">
        <f>+IFERROR(VLOOKUP(Tabla2[[#This Row],[DISTRITO SEGÚN DNI]],Hoja1!$A$2:$B$55,2,FALSE),"No")</f>
        <v>No</v>
      </c>
      <c r="Y2351" s="10" t="str">
        <f>IF(OR(LOWER(Tabla2[[#This Row],[GENERO]])="masculino", LOWER(Tabla2[[#This Row],[GENERO]])="femenino"),"OK","Corregir")</f>
        <v>OK</v>
      </c>
      <c r="Z2351" s="10" t="str">
        <f>+IF(Tabla2[[#This Row],[Nro. DNI / CE]]="","Corregir",IF(LEN(Tabla2[[#This Row],[Nro. DNI / CE]])&gt;=8,"OK","Corregir"))</f>
        <v>OK</v>
      </c>
      <c r="AA2351" s="10">
        <f>COUNTIF(Tabla2[APELLIDOS Y NOMBRES],Tabla2[[#This Row],[APELLIDOS Y NOMBRES]])</f>
        <v>1</v>
      </c>
      <c r="AB2351" t="str">
        <f ca="1">+IFERROR(IF(Tabla2[[#This Row],[FECHA CESE/BAJA]]="","No Aplica",IF(AND(MONTH(Tabla2[[#This Row],[FECHA CESE/BAJA]])=MONTH(TODAY()-30),YEAR(Tabla2[[#This Row],[FECHA CESE/BAJA]])=YEAR(TODAY())),MONTH(TODAY()-30)&amp;"-"&amp;YEAR(TODAY()),"Borrar")),"No aplica")</f>
        <v>No Aplica</v>
      </c>
      <c r="AC2351" t="str">
        <f ca="1">+IFERROR(IF(Tabla2[[#This Row],[FECHA INICIO DE LABORES EN OBRA]]="","No Aplica",IF(AND(MONTH(Tabla2[[#This Row],[FECHA INICIO DE LABORES EN OBRA]])=MONTH(TODAY()-30),YEAR(Tabla2[[#This Row],[FECHA INICIO DE LABORES EN OBRA]])=YEAR(TODAY())),MONTH(TODAY()-30)&amp;"-"&amp;YEAR(TODAY()),"No Aplica")),"No Aplica")</f>
        <v>No Aplica</v>
      </c>
    </row>
    <row r="2352" spans="1:29" x14ac:dyDescent="0.25">
      <c r="A2352" s="2" t="s">
        <v>5044</v>
      </c>
      <c r="B2352" s="3" t="s">
        <v>5045</v>
      </c>
      <c r="C2352" s="3" t="s">
        <v>19</v>
      </c>
      <c r="D2352" s="3">
        <v>41783530</v>
      </c>
      <c r="E2352" s="3" t="s">
        <v>5216</v>
      </c>
      <c r="F2352" s="36">
        <v>30339</v>
      </c>
      <c r="G2352" s="3">
        <v>1</v>
      </c>
      <c r="H2352" s="3" t="s">
        <v>1339</v>
      </c>
      <c r="I2352" s="3" t="s">
        <v>5057</v>
      </c>
      <c r="J2352" s="3" t="s">
        <v>5217</v>
      </c>
      <c r="K2352" s="3" t="s">
        <v>5120</v>
      </c>
      <c r="L2352" s="8" t="s">
        <v>9813</v>
      </c>
      <c r="M2352" s="5"/>
      <c r="N2352" s="13" t="s">
        <v>1489</v>
      </c>
      <c r="O2352" s="5">
        <v>44942</v>
      </c>
      <c r="P2352" s="8">
        <v>1</v>
      </c>
      <c r="Q2352" s="9">
        <v>1</v>
      </c>
      <c r="R2352" s="9" t="str">
        <f>IFERROR(VLOOKUP(Tabla2[[#This Row],[CONTRATISTA PRNCIPAL]],Hoja1!$L$5:$M$9,2,FALSE),"CJV")</f>
        <v>CJV</v>
      </c>
      <c r="S2352" s="9" t="str">
        <f>IF(Tabla2[[#This Row],[EMPRESA]]=Tabla2[[#This Row],[CONTRATISTA PRNCIPAL]],"Principal","Secundaria")</f>
        <v>Secundaria</v>
      </c>
      <c r="T2352" s="10">
        <f>IFERROR(1/COUNTIF(Tabla2[CONTRATISTA PRNCIPAL],Tabla2[[#This Row],[CONTRATISTA PRNCIPAL]]),0)</f>
        <v>6.6666666666666671E-3</v>
      </c>
      <c r="U2352" s="33">
        <f ca="1">IF(((TODAY()-Tabla2[[#This Row],[FECHA NACIMIENTO]])/365)&lt;18,"Corregir", IF(((TODAY()-Tabla2[[#This Row],[FECHA NACIMIENTO]])/365)&gt;80, "Corregir",ROUNDDOWN(((TODAY()-Tabla2[[#This Row],[FECHA NACIMIENTO]])/365),0)))</f>
        <v>40</v>
      </c>
      <c r="V235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352" s="34" t="str">
        <f ca="1">+IF(Tabla2[[#This Row],[Edad]]="Corregir","Corregir","Ok")</f>
        <v>Ok</v>
      </c>
      <c r="X2352" s="10" t="str">
        <f>+IFERROR(VLOOKUP(Tabla2[[#This Row],[DISTRITO SEGÚN DNI]],Hoja1!$A$2:$B$55,2,FALSE),"No")</f>
        <v>No</v>
      </c>
      <c r="Y2352" s="10" t="str">
        <f>IF(OR(LOWER(Tabla2[[#This Row],[GENERO]])="masculino", LOWER(Tabla2[[#This Row],[GENERO]])="femenino"),"OK","Corregir")</f>
        <v>OK</v>
      </c>
      <c r="Z2352" s="10" t="str">
        <f>+IF(Tabla2[[#This Row],[Nro. DNI / CE]]="","Corregir",IF(LEN(Tabla2[[#This Row],[Nro. DNI / CE]])&gt;=8,"OK","Corregir"))</f>
        <v>OK</v>
      </c>
      <c r="AA2352" s="10">
        <f>COUNTIF(Tabla2[APELLIDOS Y NOMBRES],Tabla2[[#This Row],[APELLIDOS Y NOMBRES]])</f>
        <v>1</v>
      </c>
      <c r="AB2352" t="str">
        <f ca="1">+IFERROR(IF(Tabla2[[#This Row],[FECHA CESE/BAJA]]="","No Aplica",IF(AND(MONTH(Tabla2[[#This Row],[FECHA CESE/BAJA]])=MONTH(TODAY()-30),YEAR(Tabla2[[#This Row],[FECHA CESE/BAJA]])=YEAR(TODAY())),MONTH(TODAY()-30)&amp;"-"&amp;YEAR(TODAY()),"Borrar")),"No aplica")</f>
        <v>No Aplica</v>
      </c>
      <c r="AC2352" t="str">
        <f ca="1">+IFERROR(IF(Tabla2[[#This Row],[FECHA INICIO DE LABORES EN OBRA]]="","No Aplica",IF(AND(MONTH(Tabla2[[#This Row],[FECHA INICIO DE LABORES EN OBRA]])=MONTH(TODAY()-30),YEAR(Tabla2[[#This Row],[FECHA INICIO DE LABORES EN OBRA]])=YEAR(TODAY())),MONTH(TODAY()-30)&amp;"-"&amp;YEAR(TODAY()),"No Aplica")),"No Aplica")</f>
        <v>No Aplica</v>
      </c>
    </row>
    <row r="2353" spans="1:29" x14ac:dyDescent="0.25">
      <c r="A2353" s="2" t="s">
        <v>5044</v>
      </c>
      <c r="B2353" s="3" t="s">
        <v>5045</v>
      </c>
      <c r="C2353" s="3" t="s">
        <v>19</v>
      </c>
      <c r="D2353" s="3" t="s">
        <v>5218</v>
      </c>
      <c r="E2353" s="3" t="s">
        <v>5219</v>
      </c>
      <c r="F2353" s="36">
        <v>27301</v>
      </c>
      <c r="G2353" s="3">
        <v>1</v>
      </c>
      <c r="H2353" s="3" t="s">
        <v>5220</v>
      </c>
      <c r="I2353" s="3" t="s">
        <v>5057</v>
      </c>
      <c r="J2353" s="3" t="s">
        <v>5221</v>
      </c>
      <c r="K2353" s="3" t="s">
        <v>1219</v>
      </c>
      <c r="L2353" s="8" t="s">
        <v>9813</v>
      </c>
      <c r="M2353" s="5"/>
      <c r="N2353" s="13" t="s">
        <v>1489</v>
      </c>
      <c r="O2353" s="5">
        <v>44910</v>
      </c>
      <c r="P2353" s="8">
        <v>1</v>
      </c>
      <c r="Q2353" s="9">
        <v>1</v>
      </c>
      <c r="R2353" s="9" t="str">
        <f>IFERROR(VLOOKUP(Tabla2[[#This Row],[CONTRATISTA PRNCIPAL]],Hoja1!$L$5:$M$9,2,FALSE),"CJV")</f>
        <v>CJV</v>
      </c>
      <c r="S2353" s="9" t="str">
        <f>IF(Tabla2[[#This Row],[EMPRESA]]=Tabla2[[#This Row],[CONTRATISTA PRNCIPAL]],"Principal","Secundaria")</f>
        <v>Secundaria</v>
      </c>
      <c r="T2353" s="10">
        <f>IFERROR(1/COUNTIF(Tabla2[CONTRATISTA PRNCIPAL],Tabla2[[#This Row],[CONTRATISTA PRNCIPAL]]),0)</f>
        <v>6.6666666666666671E-3</v>
      </c>
      <c r="U2353" s="33">
        <f ca="1">IF(((TODAY()-Tabla2[[#This Row],[FECHA NACIMIENTO]])/365)&lt;18,"Corregir", IF(((TODAY()-Tabla2[[#This Row],[FECHA NACIMIENTO]])/365)&gt;80, "Corregir",ROUNDDOWN(((TODAY()-Tabla2[[#This Row],[FECHA NACIMIENTO]])/365),0)))</f>
        <v>48</v>
      </c>
      <c r="V235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353" s="34" t="str">
        <f ca="1">+IF(Tabla2[[#This Row],[Edad]]="Corregir","Corregir","Ok")</f>
        <v>Ok</v>
      </c>
      <c r="X2353" s="10" t="str">
        <f>+IFERROR(VLOOKUP(Tabla2[[#This Row],[DISTRITO SEGÚN DNI]],Hoja1!$A$2:$B$55,2,FALSE),"No")</f>
        <v>No</v>
      </c>
      <c r="Y2353" s="10" t="str">
        <f>IF(OR(LOWER(Tabla2[[#This Row],[GENERO]])="masculino", LOWER(Tabla2[[#This Row],[GENERO]])="femenino"),"OK","Corregir")</f>
        <v>OK</v>
      </c>
      <c r="Z2353" s="10" t="str">
        <f>+IF(Tabla2[[#This Row],[Nro. DNI / CE]]="","Corregir",IF(LEN(Tabla2[[#This Row],[Nro. DNI / CE]])&gt;=8,"OK","Corregir"))</f>
        <v>OK</v>
      </c>
      <c r="AA2353" s="10">
        <f>COUNTIF(Tabla2[APELLIDOS Y NOMBRES],Tabla2[[#This Row],[APELLIDOS Y NOMBRES]])</f>
        <v>1</v>
      </c>
      <c r="AB2353" t="str">
        <f ca="1">+IFERROR(IF(Tabla2[[#This Row],[FECHA CESE/BAJA]]="","No Aplica",IF(AND(MONTH(Tabla2[[#This Row],[FECHA CESE/BAJA]])=MONTH(TODAY()-30),YEAR(Tabla2[[#This Row],[FECHA CESE/BAJA]])=YEAR(TODAY())),MONTH(TODAY()-30)&amp;"-"&amp;YEAR(TODAY()),"Borrar")),"No aplica")</f>
        <v>No Aplica</v>
      </c>
      <c r="AC2353" t="str">
        <f ca="1">+IFERROR(IF(Tabla2[[#This Row],[FECHA INICIO DE LABORES EN OBRA]]="","No Aplica",IF(AND(MONTH(Tabla2[[#This Row],[FECHA INICIO DE LABORES EN OBRA]])=MONTH(TODAY()-30),YEAR(Tabla2[[#This Row],[FECHA INICIO DE LABORES EN OBRA]])=YEAR(TODAY())),MONTH(TODAY()-30)&amp;"-"&amp;YEAR(TODAY()),"No Aplica")),"No Aplica")</f>
        <v>No Aplica</v>
      </c>
    </row>
    <row r="2354" spans="1:29" x14ac:dyDescent="0.25">
      <c r="A2354" s="2" t="s">
        <v>5034</v>
      </c>
      <c r="B2354" s="3" t="s">
        <v>5035</v>
      </c>
      <c r="C2354" s="3" t="s">
        <v>19</v>
      </c>
      <c r="D2354" s="3" t="s">
        <v>5222</v>
      </c>
      <c r="E2354" s="3" t="s">
        <v>5223</v>
      </c>
      <c r="F2354" s="36">
        <v>23774</v>
      </c>
      <c r="G2354" s="3">
        <v>1</v>
      </c>
      <c r="H2354" s="3" t="s">
        <v>5224</v>
      </c>
      <c r="I2354" s="3" t="s">
        <v>5023</v>
      </c>
      <c r="J2354" s="3" t="s">
        <v>5225</v>
      </c>
      <c r="K2354" s="3" t="s">
        <v>1178</v>
      </c>
      <c r="L2354" s="8" t="s">
        <v>9813</v>
      </c>
      <c r="M2354" s="5"/>
      <c r="N2354" s="13" t="s">
        <v>1489</v>
      </c>
      <c r="O2354" s="5">
        <v>45040</v>
      </c>
      <c r="P2354" s="8">
        <v>1</v>
      </c>
      <c r="Q2354" s="9">
        <v>1</v>
      </c>
      <c r="R2354" s="9" t="str">
        <f>IFERROR(VLOOKUP(Tabla2[[#This Row],[CONTRATISTA PRNCIPAL]],Hoja1!$L$5:$M$9,2,FALSE),"CJV")</f>
        <v>CJV</v>
      </c>
      <c r="S2354" s="9" t="str">
        <f>IF(Tabla2[[#This Row],[EMPRESA]]=Tabla2[[#This Row],[CONTRATISTA PRNCIPAL]],"Principal","Secundaria")</f>
        <v>Secundaria</v>
      </c>
      <c r="T2354" s="10">
        <f>IFERROR(1/COUNTIF(Tabla2[CONTRATISTA PRNCIPAL],Tabla2[[#This Row],[CONTRATISTA PRNCIPAL]]),0)</f>
        <v>6.6666666666666671E-3</v>
      </c>
      <c r="U2354" s="33">
        <f ca="1">IF(((TODAY()-Tabla2[[#This Row],[FECHA NACIMIENTO]])/365)&lt;18,"Corregir", IF(((TODAY()-Tabla2[[#This Row],[FECHA NACIMIENTO]])/365)&gt;80, "Corregir",ROUNDDOWN(((TODAY()-Tabla2[[#This Row],[FECHA NACIMIENTO]])/365),0)))</f>
        <v>58</v>
      </c>
      <c r="V235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354" s="34" t="str">
        <f ca="1">+IF(Tabla2[[#This Row],[Edad]]="Corregir","Corregir","Ok")</f>
        <v>Ok</v>
      </c>
      <c r="X2354" s="10" t="str">
        <f>+IFERROR(VLOOKUP(Tabla2[[#This Row],[DISTRITO SEGÚN DNI]],Hoja1!$A$2:$B$55,2,FALSE),"No")</f>
        <v>No</v>
      </c>
      <c r="Y2354" s="10" t="str">
        <f>IF(OR(LOWER(Tabla2[[#This Row],[GENERO]])="masculino", LOWER(Tabla2[[#This Row],[GENERO]])="femenino"),"OK","Corregir")</f>
        <v>OK</v>
      </c>
      <c r="Z2354" s="10" t="str">
        <f>+IF(Tabla2[[#This Row],[Nro. DNI / CE]]="","Corregir",IF(LEN(Tabla2[[#This Row],[Nro. DNI / CE]])&gt;=8,"OK","Corregir"))</f>
        <v>OK</v>
      </c>
      <c r="AA2354" s="10">
        <f>COUNTIF(Tabla2[APELLIDOS Y NOMBRES],Tabla2[[#This Row],[APELLIDOS Y NOMBRES]])</f>
        <v>1</v>
      </c>
      <c r="AB2354" t="str">
        <f ca="1">+IFERROR(IF(Tabla2[[#This Row],[FECHA CESE/BAJA]]="","No Aplica",IF(AND(MONTH(Tabla2[[#This Row],[FECHA CESE/BAJA]])=MONTH(TODAY()-30),YEAR(Tabla2[[#This Row],[FECHA CESE/BAJA]])=YEAR(TODAY())),MONTH(TODAY()-30)&amp;"-"&amp;YEAR(TODAY()),"Borrar")),"No aplica")</f>
        <v>No Aplica</v>
      </c>
      <c r="AC2354" t="str">
        <f ca="1">+IFERROR(IF(Tabla2[[#This Row],[FECHA INICIO DE LABORES EN OBRA]]="","No Aplica",IF(AND(MONTH(Tabla2[[#This Row],[FECHA INICIO DE LABORES EN OBRA]])=MONTH(TODAY()-30),YEAR(Tabla2[[#This Row],[FECHA INICIO DE LABORES EN OBRA]])=YEAR(TODAY())),MONTH(TODAY()-30)&amp;"-"&amp;YEAR(TODAY()),"No Aplica")),"No Aplica")</f>
        <v>No Aplica</v>
      </c>
    </row>
    <row r="2355" spans="1:29" x14ac:dyDescent="0.25">
      <c r="A2355" s="2" t="s">
        <v>5034</v>
      </c>
      <c r="B2355" s="3" t="s">
        <v>5035</v>
      </c>
      <c r="C2355" s="3" t="s">
        <v>19</v>
      </c>
      <c r="D2355" s="3">
        <v>72937998</v>
      </c>
      <c r="E2355" s="3" t="s">
        <v>345</v>
      </c>
      <c r="F2355" s="36">
        <v>35275</v>
      </c>
      <c r="G2355" s="3">
        <v>2</v>
      </c>
      <c r="H2355" s="3" t="s">
        <v>5098</v>
      </c>
      <c r="I2355" s="3" t="s">
        <v>5023</v>
      </c>
      <c r="J2355" s="3" t="s">
        <v>5226</v>
      </c>
      <c r="K2355" s="3" t="s">
        <v>34</v>
      </c>
      <c r="L2355" s="8" t="s">
        <v>9813</v>
      </c>
      <c r="M2355" s="5"/>
      <c r="N2355" s="13" t="s">
        <v>1489</v>
      </c>
      <c r="O2355" s="5">
        <v>45012</v>
      </c>
      <c r="P2355" s="8">
        <v>1</v>
      </c>
      <c r="Q2355" s="9">
        <v>4</v>
      </c>
      <c r="R2355" s="9" t="str">
        <f>IFERROR(VLOOKUP(Tabla2[[#This Row],[CONTRATISTA PRNCIPAL]],Hoja1!$L$5:$M$9,2,FALSE),"CJV")</f>
        <v>CJV</v>
      </c>
      <c r="S2355" s="9" t="str">
        <f>IF(Tabla2[[#This Row],[EMPRESA]]=Tabla2[[#This Row],[CONTRATISTA PRNCIPAL]],"Principal","Secundaria")</f>
        <v>Secundaria</v>
      </c>
      <c r="T2355" s="10">
        <f>IFERROR(1/COUNTIF(Tabla2[CONTRATISTA PRNCIPAL],Tabla2[[#This Row],[CONTRATISTA PRNCIPAL]]),0)</f>
        <v>6.6666666666666671E-3</v>
      </c>
      <c r="U2355" s="33">
        <f ca="1">IF(((TODAY()-Tabla2[[#This Row],[FECHA NACIMIENTO]])/365)&lt;18,"Corregir", IF(((TODAY()-Tabla2[[#This Row],[FECHA NACIMIENTO]])/365)&gt;80, "Corregir",ROUNDDOWN(((TODAY()-Tabla2[[#This Row],[FECHA NACIMIENTO]])/365),0)))</f>
        <v>27</v>
      </c>
      <c r="V235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355" s="34" t="str">
        <f ca="1">+IF(Tabla2[[#This Row],[Edad]]="Corregir","Corregir","Ok")</f>
        <v>Ok</v>
      </c>
      <c r="X2355" s="10" t="str">
        <f>+IFERROR(VLOOKUP(Tabla2[[#This Row],[DISTRITO SEGÚN DNI]],Hoja1!$A$2:$B$55,2,FALSE),"No")</f>
        <v>CALLAO</v>
      </c>
      <c r="Y2355" s="10" t="str">
        <f>IF(OR(LOWER(Tabla2[[#This Row],[GENERO]])="masculino", LOWER(Tabla2[[#This Row],[GENERO]])="femenino"),"OK","Corregir")</f>
        <v>OK</v>
      </c>
      <c r="Z2355" s="10" t="str">
        <f>+IF(Tabla2[[#This Row],[Nro. DNI / CE]]="","Corregir",IF(LEN(Tabla2[[#This Row],[Nro. DNI / CE]])&gt;=8,"OK","Corregir"))</f>
        <v>OK</v>
      </c>
      <c r="AA2355" s="10">
        <f>COUNTIF(Tabla2[APELLIDOS Y NOMBRES],Tabla2[[#This Row],[APELLIDOS Y NOMBRES]])</f>
        <v>1</v>
      </c>
      <c r="AB2355" t="str">
        <f ca="1">+IFERROR(IF(Tabla2[[#This Row],[FECHA CESE/BAJA]]="","No Aplica",IF(AND(MONTH(Tabla2[[#This Row],[FECHA CESE/BAJA]])=MONTH(TODAY()-30),YEAR(Tabla2[[#This Row],[FECHA CESE/BAJA]])=YEAR(TODAY())),MONTH(TODAY()-30)&amp;"-"&amp;YEAR(TODAY()),"Borrar")),"No aplica")</f>
        <v>No Aplica</v>
      </c>
      <c r="AC2355" t="str">
        <f ca="1">+IFERROR(IF(Tabla2[[#This Row],[FECHA INICIO DE LABORES EN OBRA]]="","No Aplica",IF(AND(MONTH(Tabla2[[#This Row],[FECHA INICIO DE LABORES EN OBRA]])=MONTH(TODAY()-30),YEAR(Tabla2[[#This Row],[FECHA INICIO DE LABORES EN OBRA]])=YEAR(TODAY())),MONTH(TODAY()-30)&amp;"-"&amp;YEAR(TODAY()),"No Aplica")),"No Aplica")</f>
        <v>No Aplica</v>
      </c>
    </row>
    <row r="2356" spans="1:29" x14ac:dyDescent="0.25">
      <c r="A2356" s="2" t="s">
        <v>5034</v>
      </c>
      <c r="B2356" s="3" t="s">
        <v>5035</v>
      </c>
      <c r="C2356" s="3" t="s">
        <v>19</v>
      </c>
      <c r="D2356" s="3" t="s">
        <v>5227</v>
      </c>
      <c r="E2356" s="3" t="s">
        <v>5228</v>
      </c>
      <c r="F2356" s="36">
        <v>21863</v>
      </c>
      <c r="G2356" s="3">
        <v>1</v>
      </c>
      <c r="H2356" s="3" t="s">
        <v>2961</v>
      </c>
      <c r="I2356" s="3" t="s">
        <v>5023</v>
      </c>
      <c r="J2356" s="3" t="s">
        <v>5229</v>
      </c>
      <c r="K2356" s="3" t="s">
        <v>5120</v>
      </c>
      <c r="L2356" s="8" t="s">
        <v>9813</v>
      </c>
      <c r="M2356" s="5"/>
      <c r="N2356" s="13" t="s">
        <v>1489</v>
      </c>
      <c r="O2356" s="5">
        <v>44979</v>
      </c>
      <c r="P2356" s="8">
        <v>1</v>
      </c>
      <c r="Q2356" s="9">
        <v>1</v>
      </c>
      <c r="R2356" s="9" t="str">
        <f>IFERROR(VLOOKUP(Tabla2[[#This Row],[CONTRATISTA PRNCIPAL]],Hoja1!$L$5:$M$9,2,FALSE),"CJV")</f>
        <v>CJV</v>
      </c>
      <c r="S2356" s="9" t="str">
        <f>IF(Tabla2[[#This Row],[EMPRESA]]=Tabla2[[#This Row],[CONTRATISTA PRNCIPAL]],"Principal","Secundaria")</f>
        <v>Secundaria</v>
      </c>
      <c r="T2356" s="10">
        <f>IFERROR(1/COUNTIF(Tabla2[CONTRATISTA PRNCIPAL],Tabla2[[#This Row],[CONTRATISTA PRNCIPAL]]),0)</f>
        <v>6.6666666666666671E-3</v>
      </c>
      <c r="U2356" s="33">
        <f ca="1">IF(((TODAY()-Tabla2[[#This Row],[FECHA NACIMIENTO]])/365)&lt;18,"Corregir", IF(((TODAY()-Tabla2[[#This Row],[FECHA NACIMIENTO]])/365)&gt;80, "Corregir",ROUNDDOWN(((TODAY()-Tabla2[[#This Row],[FECHA NACIMIENTO]])/365),0)))</f>
        <v>63</v>
      </c>
      <c r="V235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2356" s="34" t="str">
        <f ca="1">+IF(Tabla2[[#This Row],[Edad]]="Corregir","Corregir","Ok")</f>
        <v>Ok</v>
      </c>
      <c r="X2356" s="10" t="str">
        <f>+IFERROR(VLOOKUP(Tabla2[[#This Row],[DISTRITO SEGÚN DNI]],Hoja1!$A$2:$B$55,2,FALSE),"No")</f>
        <v>No</v>
      </c>
      <c r="Y2356" s="10" t="str">
        <f>IF(OR(LOWER(Tabla2[[#This Row],[GENERO]])="masculino", LOWER(Tabla2[[#This Row],[GENERO]])="femenino"),"OK","Corregir")</f>
        <v>OK</v>
      </c>
      <c r="Z2356" s="10" t="str">
        <f>+IF(Tabla2[[#This Row],[Nro. DNI / CE]]="","Corregir",IF(LEN(Tabla2[[#This Row],[Nro. DNI / CE]])&gt;=8,"OK","Corregir"))</f>
        <v>OK</v>
      </c>
      <c r="AA2356" s="10">
        <f>COUNTIF(Tabla2[APELLIDOS Y NOMBRES],Tabla2[[#This Row],[APELLIDOS Y NOMBRES]])</f>
        <v>1</v>
      </c>
      <c r="AB2356" t="str">
        <f ca="1">+IFERROR(IF(Tabla2[[#This Row],[FECHA CESE/BAJA]]="","No Aplica",IF(AND(MONTH(Tabla2[[#This Row],[FECHA CESE/BAJA]])=MONTH(TODAY()-30),YEAR(Tabla2[[#This Row],[FECHA CESE/BAJA]])=YEAR(TODAY())),MONTH(TODAY()-30)&amp;"-"&amp;YEAR(TODAY()),"Borrar")),"No aplica")</f>
        <v>No Aplica</v>
      </c>
      <c r="AC2356" t="str">
        <f ca="1">+IFERROR(IF(Tabla2[[#This Row],[FECHA INICIO DE LABORES EN OBRA]]="","No Aplica",IF(AND(MONTH(Tabla2[[#This Row],[FECHA INICIO DE LABORES EN OBRA]])=MONTH(TODAY()-30),YEAR(Tabla2[[#This Row],[FECHA INICIO DE LABORES EN OBRA]])=YEAR(TODAY())),MONTH(TODAY()-30)&amp;"-"&amp;YEAR(TODAY()),"No Aplica")),"No Aplica")</f>
        <v>No Aplica</v>
      </c>
    </row>
    <row r="2357" spans="1:29" x14ac:dyDescent="0.25">
      <c r="A2357" s="2" t="s">
        <v>5034</v>
      </c>
      <c r="B2357" s="3" t="s">
        <v>5035</v>
      </c>
      <c r="C2357" s="3" t="s">
        <v>19</v>
      </c>
      <c r="D2357" s="3" t="s">
        <v>9034</v>
      </c>
      <c r="E2357" s="3" t="s">
        <v>9035</v>
      </c>
      <c r="F2357" s="36">
        <v>34123</v>
      </c>
      <c r="G2357" s="3">
        <v>2</v>
      </c>
      <c r="H2357" s="3" t="s">
        <v>3817</v>
      </c>
      <c r="I2357" s="3" t="s">
        <v>5023</v>
      </c>
      <c r="J2357" s="3" t="s">
        <v>9036</v>
      </c>
      <c r="K2357" s="3" t="s">
        <v>1240</v>
      </c>
      <c r="L2357" s="8" t="s">
        <v>9813</v>
      </c>
      <c r="M2357" s="5"/>
      <c r="N2357" s="13" t="s">
        <v>1489</v>
      </c>
      <c r="O2357" s="5">
        <v>45117</v>
      </c>
      <c r="P2357" s="8">
        <v>1</v>
      </c>
      <c r="Q2357" s="9">
        <v>4</v>
      </c>
      <c r="R2357" s="9" t="str">
        <f>IFERROR(VLOOKUP(Tabla2[[#This Row],[CONTRATISTA PRNCIPAL]],Hoja1!$L$5:$M$9,2,FALSE),"CJV")</f>
        <v>CJV</v>
      </c>
      <c r="S2357" s="9" t="str">
        <f>IF(Tabla2[[#This Row],[EMPRESA]]=Tabla2[[#This Row],[CONTRATISTA PRNCIPAL]],"Principal","Secundaria")</f>
        <v>Secundaria</v>
      </c>
      <c r="T2357" s="10">
        <f>IFERROR(1/COUNTIF(Tabla2[CONTRATISTA PRNCIPAL],Tabla2[[#This Row],[CONTRATISTA PRNCIPAL]]),0)</f>
        <v>6.6666666666666671E-3</v>
      </c>
      <c r="U2357" s="33">
        <f ca="1">IF(((TODAY()-Tabla2[[#This Row],[FECHA NACIMIENTO]])/365)&lt;18,"Corregir", IF(((TODAY()-Tabla2[[#This Row],[FECHA NACIMIENTO]])/365)&gt;80, "Corregir",ROUNDDOWN(((TODAY()-Tabla2[[#This Row],[FECHA NACIMIENTO]])/365),0)))</f>
        <v>30</v>
      </c>
      <c r="V235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357" s="34" t="str">
        <f ca="1">+IF(Tabla2[[#This Row],[Edad]]="Corregir","Corregir","Ok")</f>
        <v>Ok</v>
      </c>
      <c r="X2357" s="10" t="str">
        <f>+IFERROR(VLOOKUP(Tabla2[[#This Row],[DISTRITO SEGÚN DNI]],Hoja1!$A$2:$B$55,2,FALSE),"No")</f>
        <v>No</v>
      </c>
      <c r="Y2357" s="10" t="str">
        <f>IF(OR(LOWER(Tabla2[[#This Row],[GENERO]])="masculino", LOWER(Tabla2[[#This Row],[GENERO]])="femenino"),"OK","Corregir")</f>
        <v>OK</v>
      </c>
      <c r="Z2357" s="10" t="str">
        <f>+IF(Tabla2[[#This Row],[Nro. DNI / CE]]="","Corregir",IF(LEN(Tabla2[[#This Row],[Nro. DNI / CE]])&gt;=8,"OK","Corregir"))</f>
        <v>OK</v>
      </c>
      <c r="AA2357" s="10">
        <f>COUNTIF(Tabla2[APELLIDOS Y NOMBRES],Tabla2[[#This Row],[APELLIDOS Y NOMBRES]])</f>
        <v>1</v>
      </c>
      <c r="AB2357" t="str">
        <f ca="1">+IFERROR(IF(Tabla2[[#This Row],[FECHA CESE/BAJA]]="","No Aplica",IF(AND(MONTH(Tabla2[[#This Row],[FECHA CESE/BAJA]])=MONTH(TODAY()-30),YEAR(Tabla2[[#This Row],[FECHA CESE/BAJA]])=YEAR(TODAY())),MONTH(TODAY()-30)&amp;"-"&amp;YEAR(TODAY()),"Borrar")),"No aplica")</f>
        <v>No Aplica</v>
      </c>
      <c r="AC2357" t="str">
        <f ca="1">+IFERROR(IF(Tabla2[[#This Row],[FECHA INICIO DE LABORES EN OBRA]]="","No Aplica",IF(AND(MONTH(Tabla2[[#This Row],[FECHA INICIO DE LABORES EN OBRA]])=MONTH(TODAY()-30),YEAR(Tabla2[[#This Row],[FECHA INICIO DE LABORES EN OBRA]])=YEAR(TODAY())),MONTH(TODAY()-30)&amp;"-"&amp;YEAR(TODAY()),"No Aplica")),"No Aplica")</f>
        <v>No Aplica</v>
      </c>
    </row>
    <row r="2358" spans="1:29" x14ac:dyDescent="0.25">
      <c r="A2358" s="2" t="s">
        <v>5034</v>
      </c>
      <c r="B2358" s="3" t="s">
        <v>5035</v>
      </c>
      <c r="C2358" s="3" t="s">
        <v>19</v>
      </c>
      <c r="D2358" s="3" t="s">
        <v>5230</v>
      </c>
      <c r="E2358" s="3" t="s">
        <v>5231</v>
      </c>
      <c r="F2358" s="36">
        <v>34010</v>
      </c>
      <c r="G2358" s="3">
        <v>2</v>
      </c>
      <c r="H2358" s="3" t="s">
        <v>3817</v>
      </c>
      <c r="I2358" s="3" t="s">
        <v>5023</v>
      </c>
      <c r="J2358" s="3" t="s">
        <v>5232</v>
      </c>
      <c r="K2358" s="3" t="s">
        <v>5151</v>
      </c>
      <c r="L2358" s="8" t="s">
        <v>9813</v>
      </c>
      <c r="M2358" s="5"/>
      <c r="N2358" s="13" t="s">
        <v>1489</v>
      </c>
      <c r="O2358" s="5">
        <v>44970</v>
      </c>
      <c r="P2358" s="8">
        <v>1</v>
      </c>
      <c r="Q2358" s="9">
        <v>4</v>
      </c>
      <c r="R2358" s="9" t="str">
        <f>IFERROR(VLOOKUP(Tabla2[[#This Row],[CONTRATISTA PRNCIPAL]],Hoja1!$L$5:$M$9,2,FALSE),"CJV")</f>
        <v>CJV</v>
      </c>
      <c r="S2358" s="9" t="str">
        <f>IF(Tabla2[[#This Row],[EMPRESA]]=Tabla2[[#This Row],[CONTRATISTA PRNCIPAL]],"Principal","Secundaria")</f>
        <v>Secundaria</v>
      </c>
      <c r="T2358" s="10">
        <f>IFERROR(1/COUNTIF(Tabla2[CONTRATISTA PRNCIPAL],Tabla2[[#This Row],[CONTRATISTA PRNCIPAL]]),0)</f>
        <v>6.6666666666666671E-3</v>
      </c>
      <c r="U2358" s="33">
        <f ca="1">IF(((TODAY()-Tabla2[[#This Row],[FECHA NACIMIENTO]])/365)&lt;18,"Corregir", IF(((TODAY()-Tabla2[[#This Row],[FECHA NACIMIENTO]])/365)&gt;80, "Corregir",ROUNDDOWN(((TODAY()-Tabla2[[#This Row],[FECHA NACIMIENTO]])/365),0)))</f>
        <v>30</v>
      </c>
      <c r="V235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358" s="34" t="str">
        <f ca="1">+IF(Tabla2[[#This Row],[Edad]]="Corregir","Corregir","Ok")</f>
        <v>Ok</v>
      </c>
      <c r="X2358" s="10" t="str">
        <f>+IFERROR(VLOOKUP(Tabla2[[#This Row],[DISTRITO SEGÚN DNI]],Hoja1!$A$2:$B$55,2,FALSE),"No")</f>
        <v>No</v>
      </c>
      <c r="Y2358" s="10" t="str">
        <f>IF(OR(LOWER(Tabla2[[#This Row],[GENERO]])="masculino", LOWER(Tabla2[[#This Row],[GENERO]])="femenino"),"OK","Corregir")</f>
        <v>OK</v>
      </c>
      <c r="Z2358" s="10" t="str">
        <f>+IF(Tabla2[[#This Row],[Nro. DNI / CE]]="","Corregir",IF(LEN(Tabla2[[#This Row],[Nro. DNI / CE]])&gt;=8,"OK","Corregir"))</f>
        <v>OK</v>
      </c>
      <c r="AA2358" s="10">
        <f>COUNTIF(Tabla2[APELLIDOS Y NOMBRES],Tabla2[[#This Row],[APELLIDOS Y NOMBRES]])</f>
        <v>1</v>
      </c>
      <c r="AB2358" t="str">
        <f ca="1">+IFERROR(IF(Tabla2[[#This Row],[FECHA CESE/BAJA]]="","No Aplica",IF(AND(MONTH(Tabla2[[#This Row],[FECHA CESE/BAJA]])=MONTH(TODAY()-30),YEAR(Tabla2[[#This Row],[FECHA CESE/BAJA]])=YEAR(TODAY())),MONTH(TODAY()-30)&amp;"-"&amp;YEAR(TODAY()),"Borrar")),"No aplica")</f>
        <v>No Aplica</v>
      </c>
      <c r="AC2358" t="str">
        <f ca="1">+IFERROR(IF(Tabla2[[#This Row],[FECHA INICIO DE LABORES EN OBRA]]="","No Aplica",IF(AND(MONTH(Tabla2[[#This Row],[FECHA INICIO DE LABORES EN OBRA]])=MONTH(TODAY()-30),YEAR(Tabla2[[#This Row],[FECHA INICIO DE LABORES EN OBRA]])=YEAR(TODAY())),MONTH(TODAY()-30)&amp;"-"&amp;YEAR(TODAY()),"No Aplica")),"No Aplica")</f>
        <v>No Aplica</v>
      </c>
    </row>
    <row r="2359" spans="1:29" x14ac:dyDescent="0.25">
      <c r="A2359" s="2" t="s">
        <v>5034</v>
      </c>
      <c r="B2359" s="3" t="s">
        <v>5035</v>
      </c>
      <c r="C2359" s="3" t="s">
        <v>19</v>
      </c>
      <c r="D2359" s="3" t="s">
        <v>5233</v>
      </c>
      <c r="E2359" s="3" t="s">
        <v>5234</v>
      </c>
      <c r="F2359" s="36">
        <v>34573</v>
      </c>
      <c r="G2359" s="3">
        <v>2</v>
      </c>
      <c r="H2359" s="3" t="s">
        <v>3817</v>
      </c>
      <c r="I2359" s="3" t="s">
        <v>5076</v>
      </c>
      <c r="J2359" s="3" t="s">
        <v>5235</v>
      </c>
      <c r="K2359" s="3" t="s">
        <v>3174</v>
      </c>
      <c r="L2359" s="8" t="s">
        <v>9813</v>
      </c>
      <c r="M2359" s="5"/>
      <c r="N2359" s="13" t="s">
        <v>1489</v>
      </c>
      <c r="O2359" s="5">
        <v>44263</v>
      </c>
      <c r="P2359" s="8">
        <v>1</v>
      </c>
      <c r="Q2359" s="9">
        <v>4</v>
      </c>
      <c r="R2359" s="9" t="str">
        <f>IFERROR(VLOOKUP(Tabla2[[#This Row],[CONTRATISTA PRNCIPAL]],Hoja1!$L$5:$M$9,2,FALSE),"CJV")</f>
        <v>CJV</v>
      </c>
      <c r="S2359" s="9" t="str">
        <f>IF(Tabla2[[#This Row],[EMPRESA]]=Tabla2[[#This Row],[CONTRATISTA PRNCIPAL]],"Principal","Secundaria")</f>
        <v>Secundaria</v>
      </c>
      <c r="T2359" s="10">
        <f>IFERROR(1/COUNTIF(Tabla2[CONTRATISTA PRNCIPAL],Tabla2[[#This Row],[CONTRATISTA PRNCIPAL]]),0)</f>
        <v>6.6666666666666671E-3</v>
      </c>
      <c r="U2359" s="33">
        <f ca="1">IF(((TODAY()-Tabla2[[#This Row],[FECHA NACIMIENTO]])/365)&lt;18,"Corregir", IF(((TODAY()-Tabla2[[#This Row],[FECHA NACIMIENTO]])/365)&gt;80, "Corregir",ROUNDDOWN(((TODAY()-Tabla2[[#This Row],[FECHA NACIMIENTO]])/365),0)))</f>
        <v>29</v>
      </c>
      <c r="V235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359" s="34" t="str">
        <f ca="1">+IF(Tabla2[[#This Row],[Edad]]="Corregir","Corregir","Ok")</f>
        <v>Ok</v>
      </c>
      <c r="X2359" s="10" t="str">
        <f>+IFERROR(VLOOKUP(Tabla2[[#This Row],[DISTRITO SEGÚN DNI]],Hoja1!$A$2:$B$55,2,FALSE),"No")</f>
        <v>No</v>
      </c>
      <c r="Y2359" s="10" t="str">
        <f>IF(OR(LOWER(Tabla2[[#This Row],[GENERO]])="masculino", LOWER(Tabla2[[#This Row],[GENERO]])="femenino"),"OK","Corregir")</f>
        <v>OK</v>
      </c>
      <c r="Z2359" s="10" t="str">
        <f>+IF(Tabla2[[#This Row],[Nro. DNI / CE]]="","Corregir",IF(LEN(Tabla2[[#This Row],[Nro. DNI / CE]])&gt;=8,"OK","Corregir"))</f>
        <v>OK</v>
      </c>
      <c r="AA2359" s="10">
        <f>COUNTIF(Tabla2[APELLIDOS Y NOMBRES],Tabla2[[#This Row],[APELLIDOS Y NOMBRES]])</f>
        <v>1</v>
      </c>
      <c r="AB2359" t="str">
        <f ca="1">+IFERROR(IF(Tabla2[[#This Row],[FECHA CESE/BAJA]]="","No Aplica",IF(AND(MONTH(Tabla2[[#This Row],[FECHA CESE/BAJA]])=MONTH(TODAY()-30),YEAR(Tabla2[[#This Row],[FECHA CESE/BAJA]])=YEAR(TODAY())),MONTH(TODAY()-30)&amp;"-"&amp;YEAR(TODAY()),"Borrar")),"No aplica")</f>
        <v>No Aplica</v>
      </c>
      <c r="AC2359" t="str">
        <f ca="1">+IFERROR(IF(Tabla2[[#This Row],[FECHA INICIO DE LABORES EN OBRA]]="","No Aplica",IF(AND(MONTH(Tabla2[[#This Row],[FECHA INICIO DE LABORES EN OBRA]])=MONTH(TODAY()-30),YEAR(Tabla2[[#This Row],[FECHA INICIO DE LABORES EN OBRA]])=YEAR(TODAY())),MONTH(TODAY()-30)&amp;"-"&amp;YEAR(TODAY()),"No Aplica")),"No Aplica")</f>
        <v>No Aplica</v>
      </c>
    </row>
    <row r="2360" spans="1:29" x14ac:dyDescent="0.25">
      <c r="A2360" s="2" t="s">
        <v>8965</v>
      </c>
      <c r="B2360" s="3" t="s">
        <v>8966</v>
      </c>
      <c r="C2360" s="3" t="s">
        <v>19</v>
      </c>
      <c r="D2360" s="3" t="s">
        <v>9037</v>
      </c>
      <c r="E2360" s="3" t="s">
        <v>9038</v>
      </c>
      <c r="F2360" s="36">
        <v>31916</v>
      </c>
      <c r="G2360" s="3">
        <v>2</v>
      </c>
      <c r="H2360" s="3" t="s">
        <v>3817</v>
      </c>
      <c r="I2360" s="3" t="s">
        <v>5023</v>
      </c>
      <c r="J2360" s="3" t="s">
        <v>9039</v>
      </c>
      <c r="K2360" s="3" t="s">
        <v>5120</v>
      </c>
      <c r="L2360" s="8" t="s">
        <v>9813</v>
      </c>
      <c r="M2360" s="5"/>
      <c r="N2360" s="13" t="s">
        <v>1489</v>
      </c>
      <c r="O2360" s="5">
        <v>45126</v>
      </c>
      <c r="P2360" s="8">
        <v>1</v>
      </c>
      <c r="Q2360" s="9">
        <v>4</v>
      </c>
      <c r="R2360" s="9" t="str">
        <f>IFERROR(VLOOKUP(Tabla2[[#This Row],[CONTRATISTA PRNCIPAL]],Hoja1!$L$5:$M$9,2,FALSE),"CJV")</f>
        <v>CJV</v>
      </c>
      <c r="S2360" s="9" t="str">
        <f>IF(Tabla2[[#This Row],[EMPRESA]]=Tabla2[[#This Row],[CONTRATISTA PRNCIPAL]],"Principal","Secundaria")</f>
        <v>Secundaria</v>
      </c>
      <c r="T2360" s="10">
        <f>IFERROR(1/COUNTIF(Tabla2[CONTRATISTA PRNCIPAL],Tabla2[[#This Row],[CONTRATISTA PRNCIPAL]]),0)</f>
        <v>6.6666666666666671E-3</v>
      </c>
      <c r="U2360" s="33">
        <f ca="1">IF(((TODAY()-Tabla2[[#This Row],[FECHA NACIMIENTO]])/365)&lt;18,"Corregir", IF(((TODAY()-Tabla2[[#This Row],[FECHA NACIMIENTO]])/365)&gt;80, "Corregir",ROUNDDOWN(((TODAY()-Tabla2[[#This Row],[FECHA NACIMIENTO]])/365),0)))</f>
        <v>36</v>
      </c>
      <c r="V236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360" s="34" t="str">
        <f ca="1">+IF(Tabla2[[#This Row],[Edad]]="Corregir","Corregir","Ok")</f>
        <v>Ok</v>
      </c>
      <c r="X2360" s="10" t="str">
        <f>+IFERROR(VLOOKUP(Tabla2[[#This Row],[DISTRITO SEGÚN DNI]],Hoja1!$A$2:$B$55,2,FALSE),"No")</f>
        <v>No</v>
      </c>
      <c r="Y2360" s="10" t="str">
        <f>IF(OR(LOWER(Tabla2[[#This Row],[GENERO]])="masculino", LOWER(Tabla2[[#This Row],[GENERO]])="femenino"),"OK","Corregir")</f>
        <v>OK</v>
      </c>
      <c r="Z2360" s="10" t="str">
        <f>+IF(Tabla2[[#This Row],[Nro. DNI / CE]]="","Corregir",IF(LEN(Tabla2[[#This Row],[Nro. DNI / CE]])&gt;=8,"OK","Corregir"))</f>
        <v>OK</v>
      </c>
      <c r="AA2360" s="10">
        <f>COUNTIF(Tabla2[APELLIDOS Y NOMBRES],Tabla2[[#This Row],[APELLIDOS Y NOMBRES]])</f>
        <v>1</v>
      </c>
      <c r="AB2360" t="str">
        <f ca="1">+IFERROR(IF(Tabla2[[#This Row],[FECHA CESE/BAJA]]="","No Aplica",IF(AND(MONTH(Tabla2[[#This Row],[FECHA CESE/BAJA]])=MONTH(TODAY()-30),YEAR(Tabla2[[#This Row],[FECHA CESE/BAJA]])=YEAR(TODAY())),MONTH(TODAY()-30)&amp;"-"&amp;YEAR(TODAY()),"Borrar")),"No aplica")</f>
        <v>No Aplica</v>
      </c>
      <c r="AC2360" t="str">
        <f ca="1">+IFERROR(IF(Tabla2[[#This Row],[FECHA INICIO DE LABORES EN OBRA]]="","No Aplica",IF(AND(MONTH(Tabla2[[#This Row],[FECHA INICIO DE LABORES EN OBRA]])=MONTH(TODAY()-30),YEAR(Tabla2[[#This Row],[FECHA INICIO DE LABORES EN OBRA]])=YEAR(TODAY())),MONTH(TODAY()-30)&amp;"-"&amp;YEAR(TODAY()),"No Aplica")),"No Aplica")</f>
        <v>No Aplica</v>
      </c>
    </row>
    <row r="2361" spans="1:29" x14ac:dyDescent="0.25">
      <c r="A2361" s="2" t="s">
        <v>5034</v>
      </c>
      <c r="B2361" s="3" t="s">
        <v>5035</v>
      </c>
      <c r="C2361" s="3" t="s">
        <v>19</v>
      </c>
      <c r="D2361" s="3" t="s">
        <v>5236</v>
      </c>
      <c r="E2361" s="3" t="s">
        <v>5237</v>
      </c>
      <c r="F2361" s="36">
        <v>37139</v>
      </c>
      <c r="G2361" s="3">
        <v>2</v>
      </c>
      <c r="H2361" s="3" t="s">
        <v>11409</v>
      </c>
      <c r="I2361" s="3" t="s">
        <v>5023</v>
      </c>
      <c r="J2361" s="3" t="s">
        <v>5238</v>
      </c>
      <c r="K2361" s="3" t="s">
        <v>5151</v>
      </c>
      <c r="L2361" s="8" t="s">
        <v>9813</v>
      </c>
      <c r="M2361" s="5"/>
      <c r="N2361" s="13" t="s">
        <v>1489</v>
      </c>
      <c r="O2361" s="5">
        <v>45092</v>
      </c>
      <c r="P2361" s="8">
        <v>1</v>
      </c>
      <c r="Q2361" s="9">
        <v>4</v>
      </c>
      <c r="R2361" s="9" t="str">
        <f>IFERROR(VLOOKUP(Tabla2[[#This Row],[CONTRATISTA PRNCIPAL]],Hoja1!$L$5:$M$9,2,FALSE),"CJV")</f>
        <v>CJV</v>
      </c>
      <c r="S2361" s="9" t="str">
        <f>IF(Tabla2[[#This Row],[EMPRESA]]=Tabla2[[#This Row],[CONTRATISTA PRNCIPAL]],"Principal","Secundaria")</f>
        <v>Secundaria</v>
      </c>
      <c r="T2361" s="10">
        <f>IFERROR(1/COUNTIF(Tabla2[CONTRATISTA PRNCIPAL],Tabla2[[#This Row],[CONTRATISTA PRNCIPAL]]),0)</f>
        <v>6.6666666666666671E-3</v>
      </c>
      <c r="U2361" s="33">
        <f ca="1">IF(((TODAY()-Tabla2[[#This Row],[FECHA NACIMIENTO]])/365)&lt;18,"Corregir", IF(((TODAY()-Tabla2[[#This Row],[FECHA NACIMIENTO]])/365)&gt;80, "Corregir",ROUNDDOWN(((TODAY()-Tabla2[[#This Row],[FECHA NACIMIENTO]])/365),0)))</f>
        <v>22</v>
      </c>
      <c r="V236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2361" s="34" t="str">
        <f ca="1">+IF(Tabla2[[#This Row],[Edad]]="Corregir","Corregir","Ok")</f>
        <v>Ok</v>
      </c>
      <c r="X2361" s="10" t="str">
        <f>+IFERROR(VLOOKUP(Tabla2[[#This Row],[DISTRITO SEGÚN DNI]],Hoja1!$A$2:$B$55,2,FALSE),"No")</f>
        <v>No</v>
      </c>
      <c r="Y2361" s="10" t="str">
        <f>IF(OR(LOWER(Tabla2[[#This Row],[GENERO]])="masculino", LOWER(Tabla2[[#This Row],[GENERO]])="femenino"),"OK","Corregir")</f>
        <v>OK</v>
      </c>
      <c r="Z2361" s="10" t="str">
        <f>+IF(Tabla2[[#This Row],[Nro. DNI / CE]]="","Corregir",IF(LEN(Tabla2[[#This Row],[Nro. DNI / CE]])&gt;=8,"OK","Corregir"))</f>
        <v>OK</v>
      </c>
      <c r="AA2361" s="10">
        <f>COUNTIF(Tabla2[APELLIDOS Y NOMBRES],Tabla2[[#This Row],[APELLIDOS Y NOMBRES]])</f>
        <v>1</v>
      </c>
      <c r="AB2361" t="str">
        <f ca="1">+IFERROR(IF(Tabla2[[#This Row],[FECHA CESE/BAJA]]="","No Aplica",IF(AND(MONTH(Tabla2[[#This Row],[FECHA CESE/BAJA]])=MONTH(TODAY()-30),YEAR(Tabla2[[#This Row],[FECHA CESE/BAJA]])=YEAR(TODAY())),MONTH(TODAY()-30)&amp;"-"&amp;YEAR(TODAY()),"Borrar")),"No aplica")</f>
        <v>No Aplica</v>
      </c>
      <c r="AC2361" t="str">
        <f ca="1">+IFERROR(IF(Tabla2[[#This Row],[FECHA INICIO DE LABORES EN OBRA]]="","No Aplica",IF(AND(MONTH(Tabla2[[#This Row],[FECHA INICIO DE LABORES EN OBRA]])=MONTH(TODAY()-30),YEAR(Tabla2[[#This Row],[FECHA INICIO DE LABORES EN OBRA]])=YEAR(TODAY())),MONTH(TODAY()-30)&amp;"-"&amp;YEAR(TODAY()),"No Aplica")),"No Aplica")</f>
        <v>No Aplica</v>
      </c>
    </row>
    <row r="2362" spans="1:29" x14ac:dyDescent="0.25">
      <c r="A2362" s="2" t="s">
        <v>8965</v>
      </c>
      <c r="B2362" s="3" t="s">
        <v>8966</v>
      </c>
      <c r="C2362" s="3" t="s">
        <v>19</v>
      </c>
      <c r="D2362" s="3" t="s">
        <v>9040</v>
      </c>
      <c r="E2362" s="3" t="s">
        <v>9041</v>
      </c>
      <c r="F2362" s="36">
        <v>30162</v>
      </c>
      <c r="G2362" s="3">
        <v>2</v>
      </c>
      <c r="H2362" s="3" t="s">
        <v>5098</v>
      </c>
      <c r="I2362" s="3" t="s">
        <v>5023</v>
      </c>
      <c r="J2362" s="3" t="s">
        <v>9042</v>
      </c>
      <c r="K2362" s="3" t="s">
        <v>36</v>
      </c>
      <c r="L2362" s="8" t="s">
        <v>9813</v>
      </c>
      <c r="M2362" s="5"/>
      <c r="N2362" s="13" t="s">
        <v>1489</v>
      </c>
      <c r="O2362" s="5">
        <v>45125</v>
      </c>
      <c r="P2362" s="8">
        <v>1</v>
      </c>
      <c r="Q2362" s="9">
        <v>4</v>
      </c>
      <c r="R2362" s="9" t="str">
        <f>IFERROR(VLOOKUP(Tabla2[[#This Row],[CONTRATISTA PRNCIPAL]],Hoja1!$L$5:$M$9,2,FALSE),"CJV")</f>
        <v>CJV</v>
      </c>
      <c r="S2362" s="9" t="str">
        <f>IF(Tabla2[[#This Row],[EMPRESA]]=Tabla2[[#This Row],[CONTRATISTA PRNCIPAL]],"Principal","Secundaria")</f>
        <v>Secundaria</v>
      </c>
      <c r="T2362" s="10">
        <f>IFERROR(1/COUNTIF(Tabla2[CONTRATISTA PRNCIPAL],Tabla2[[#This Row],[CONTRATISTA PRNCIPAL]]),0)</f>
        <v>6.6666666666666671E-3</v>
      </c>
      <c r="U2362" s="33">
        <f ca="1">IF(((TODAY()-Tabla2[[#This Row],[FECHA NACIMIENTO]])/365)&lt;18,"Corregir", IF(((TODAY()-Tabla2[[#This Row],[FECHA NACIMIENTO]])/365)&gt;80, "Corregir",ROUNDDOWN(((TODAY()-Tabla2[[#This Row],[FECHA NACIMIENTO]])/365),0)))</f>
        <v>41</v>
      </c>
      <c r="V236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362" s="34" t="str">
        <f ca="1">+IF(Tabla2[[#This Row],[Edad]]="Corregir","Corregir","Ok")</f>
        <v>Ok</v>
      </c>
      <c r="X2362" s="10" t="str">
        <f>+IFERROR(VLOOKUP(Tabla2[[#This Row],[DISTRITO SEGÚN DNI]],Hoja1!$A$2:$B$55,2,FALSE),"No")</f>
        <v>SANTA ANITA</v>
      </c>
      <c r="Y2362" s="10" t="str">
        <f>IF(OR(LOWER(Tabla2[[#This Row],[GENERO]])="masculino", LOWER(Tabla2[[#This Row],[GENERO]])="femenino"),"OK","Corregir")</f>
        <v>OK</v>
      </c>
      <c r="Z2362" s="10" t="str">
        <f>+IF(Tabla2[[#This Row],[Nro. DNI / CE]]="","Corregir",IF(LEN(Tabla2[[#This Row],[Nro. DNI / CE]])&gt;=8,"OK","Corregir"))</f>
        <v>OK</v>
      </c>
      <c r="AA2362" s="10">
        <f>COUNTIF(Tabla2[APELLIDOS Y NOMBRES],Tabla2[[#This Row],[APELLIDOS Y NOMBRES]])</f>
        <v>1</v>
      </c>
      <c r="AB2362" t="str">
        <f ca="1">+IFERROR(IF(Tabla2[[#This Row],[FECHA CESE/BAJA]]="","No Aplica",IF(AND(MONTH(Tabla2[[#This Row],[FECHA CESE/BAJA]])=MONTH(TODAY()-30),YEAR(Tabla2[[#This Row],[FECHA CESE/BAJA]])=YEAR(TODAY())),MONTH(TODAY()-30)&amp;"-"&amp;YEAR(TODAY()),"Borrar")),"No aplica")</f>
        <v>No Aplica</v>
      </c>
      <c r="AC2362" t="str">
        <f ca="1">+IFERROR(IF(Tabla2[[#This Row],[FECHA INICIO DE LABORES EN OBRA]]="","No Aplica",IF(AND(MONTH(Tabla2[[#This Row],[FECHA INICIO DE LABORES EN OBRA]])=MONTH(TODAY()-30),YEAR(Tabla2[[#This Row],[FECHA INICIO DE LABORES EN OBRA]])=YEAR(TODAY())),MONTH(TODAY()-30)&amp;"-"&amp;YEAR(TODAY()),"No Aplica")),"No Aplica")</f>
        <v>No Aplica</v>
      </c>
    </row>
    <row r="2363" spans="1:29" x14ac:dyDescent="0.25">
      <c r="A2363" s="2" t="s">
        <v>5034</v>
      </c>
      <c r="B2363" s="3" t="s">
        <v>5035</v>
      </c>
      <c r="C2363" s="3" t="s">
        <v>19</v>
      </c>
      <c r="D2363" s="3" t="s">
        <v>5240</v>
      </c>
      <c r="E2363" s="3" t="s">
        <v>5241</v>
      </c>
      <c r="F2363" s="36">
        <v>29436</v>
      </c>
      <c r="G2363" s="3">
        <v>2</v>
      </c>
      <c r="H2363" s="3" t="s">
        <v>5068</v>
      </c>
      <c r="I2363" s="3" t="s">
        <v>5076</v>
      </c>
      <c r="J2363" s="3" t="s">
        <v>5242</v>
      </c>
      <c r="K2363" s="3" t="s">
        <v>1500</v>
      </c>
      <c r="L2363" s="8" t="s">
        <v>9813</v>
      </c>
      <c r="M2363" s="5"/>
      <c r="N2363" s="13" t="s">
        <v>1513</v>
      </c>
      <c r="O2363" s="5">
        <v>43844</v>
      </c>
      <c r="P2363" s="8">
        <v>1</v>
      </c>
      <c r="Q2363" s="9">
        <v>4</v>
      </c>
      <c r="R2363" s="9" t="str">
        <f>IFERROR(VLOOKUP(Tabla2[[#This Row],[CONTRATISTA PRNCIPAL]],Hoja1!$L$5:$M$9,2,FALSE),"CJV")</f>
        <v>CJV</v>
      </c>
      <c r="S2363" s="9" t="str">
        <f>IF(Tabla2[[#This Row],[EMPRESA]]=Tabla2[[#This Row],[CONTRATISTA PRNCIPAL]],"Principal","Secundaria")</f>
        <v>Secundaria</v>
      </c>
      <c r="T2363" s="10">
        <f>IFERROR(1/COUNTIF(Tabla2[CONTRATISTA PRNCIPAL],Tabla2[[#This Row],[CONTRATISTA PRNCIPAL]]),0)</f>
        <v>6.6666666666666671E-3</v>
      </c>
      <c r="U2363" s="33">
        <f ca="1">IF(((TODAY()-Tabla2[[#This Row],[FECHA NACIMIENTO]])/365)&lt;18,"Corregir", IF(((TODAY()-Tabla2[[#This Row],[FECHA NACIMIENTO]])/365)&gt;80, "Corregir",ROUNDDOWN(((TODAY()-Tabla2[[#This Row],[FECHA NACIMIENTO]])/365),0)))</f>
        <v>43</v>
      </c>
      <c r="V236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363" s="34" t="str">
        <f ca="1">+IF(Tabla2[[#This Row],[Edad]]="Corregir","Corregir","Ok")</f>
        <v>Ok</v>
      </c>
      <c r="X2363" s="10" t="str">
        <f>+IFERROR(VLOOKUP(Tabla2[[#This Row],[DISTRITO SEGÚN DNI]],Hoja1!$A$2:$B$55,2,FALSE),"No")</f>
        <v>No</v>
      </c>
      <c r="Y2363" s="10" t="str">
        <f>IF(OR(LOWER(Tabla2[[#This Row],[GENERO]])="masculino", LOWER(Tabla2[[#This Row],[GENERO]])="femenino"),"OK","Corregir")</f>
        <v>OK</v>
      </c>
      <c r="Z2363" s="10" t="str">
        <f>+IF(Tabla2[[#This Row],[Nro. DNI / CE]]="","Corregir",IF(LEN(Tabla2[[#This Row],[Nro. DNI / CE]])&gt;=8,"OK","Corregir"))</f>
        <v>OK</v>
      </c>
      <c r="AA2363" s="10">
        <f>COUNTIF(Tabla2[APELLIDOS Y NOMBRES],Tabla2[[#This Row],[APELLIDOS Y NOMBRES]])</f>
        <v>1</v>
      </c>
      <c r="AB2363" t="str">
        <f ca="1">+IFERROR(IF(Tabla2[[#This Row],[FECHA CESE/BAJA]]="","No Aplica",IF(AND(MONTH(Tabla2[[#This Row],[FECHA CESE/BAJA]])=MONTH(TODAY()-30),YEAR(Tabla2[[#This Row],[FECHA CESE/BAJA]])=YEAR(TODAY())),MONTH(TODAY()-30)&amp;"-"&amp;YEAR(TODAY()),"Borrar")),"No aplica")</f>
        <v>No Aplica</v>
      </c>
      <c r="AC2363" t="str">
        <f ca="1">+IFERROR(IF(Tabla2[[#This Row],[FECHA INICIO DE LABORES EN OBRA]]="","No Aplica",IF(AND(MONTH(Tabla2[[#This Row],[FECHA INICIO DE LABORES EN OBRA]])=MONTH(TODAY()-30),YEAR(Tabla2[[#This Row],[FECHA INICIO DE LABORES EN OBRA]])=YEAR(TODAY())),MONTH(TODAY()-30)&amp;"-"&amp;YEAR(TODAY()),"No Aplica")),"No Aplica")</f>
        <v>No Aplica</v>
      </c>
    </row>
    <row r="2364" spans="1:29" x14ac:dyDescent="0.25">
      <c r="A2364" s="2" t="s">
        <v>5044</v>
      </c>
      <c r="B2364" s="3" t="s">
        <v>5045</v>
      </c>
      <c r="C2364" s="3" t="s">
        <v>19</v>
      </c>
      <c r="D2364" s="3" t="s">
        <v>5243</v>
      </c>
      <c r="E2364" s="3" t="s">
        <v>5244</v>
      </c>
      <c r="F2364" s="36">
        <v>32968</v>
      </c>
      <c r="G2364" s="3">
        <v>1</v>
      </c>
      <c r="H2364" s="3" t="s">
        <v>5091</v>
      </c>
      <c r="I2364" s="3" t="s">
        <v>5030</v>
      </c>
      <c r="J2364" s="3" t="s">
        <v>5245</v>
      </c>
      <c r="K2364" s="3" t="s">
        <v>5246</v>
      </c>
      <c r="L2364" s="8" t="s">
        <v>9813</v>
      </c>
      <c r="M2364" s="5"/>
      <c r="N2364" s="13" t="s">
        <v>1489</v>
      </c>
      <c r="O2364" s="5">
        <v>44557</v>
      </c>
      <c r="P2364" s="8">
        <v>1</v>
      </c>
      <c r="Q2364" s="9">
        <v>1</v>
      </c>
      <c r="R2364" s="9" t="str">
        <f>IFERROR(VLOOKUP(Tabla2[[#This Row],[CONTRATISTA PRNCIPAL]],Hoja1!$L$5:$M$9,2,FALSE),"CJV")</f>
        <v>CJV</v>
      </c>
      <c r="S2364" s="9" t="str">
        <f>IF(Tabla2[[#This Row],[EMPRESA]]=Tabla2[[#This Row],[CONTRATISTA PRNCIPAL]],"Principal","Secundaria")</f>
        <v>Secundaria</v>
      </c>
      <c r="T2364" s="10">
        <f>IFERROR(1/COUNTIF(Tabla2[CONTRATISTA PRNCIPAL],Tabla2[[#This Row],[CONTRATISTA PRNCIPAL]]),0)</f>
        <v>6.6666666666666671E-3</v>
      </c>
      <c r="U2364" s="33">
        <f ca="1">IF(((TODAY()-Tabla2[[#This Row],[FECHA NACIMIENTO]])/365)&lt;18,"Corregir", IF(((TODAY()-Tabla2[[#This Row],[FECHA NACIMIENTO]])/365)&gt;80, "Corregir",ROUNDDOWN(((TODAY()-Tabla2[[#This Row],[FECHA NACIMIENTO]])/365),0)))</f>
        <v>33</v>
      </c>
      <c r="V236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364" s="34" t="str">
        <f ca="1">+IF(Tabla2[[#This Row],[Edad]]="Corregir","Corregir","Ok")</f>
        <v>Ok</v>
      </c>
      <c r="X2364" s="10" t="str">
        <f>+IFERROR(VLOOKUP(Tabla2[[#This Row],[DISTRITO SEGÚN DNI]],Hoja1!$A$2:$B$55,2,FALSE),"No")</f>
        <v>No</v>
      </c>
      <c r="Y2364" s="10" t="str">
        <f>IF(OR(LOWER(Tabla2[[#This Row],[GENERO]])="masculino", LOWER(Tabla2[[#This Row],[GENERO]])="femenino"),"OK","Corregir")</f>
        <v>OK</v>
      </c>
      <c r="Z2364" s="10" t="str">
        <f>+IF(Tabla2[[#This Row],[Nro. DNI / CE]]="","Corregir",IF(LEN(Tabla2[[#This Row],[Nro. DNI / CE]])&gt;=8,"OK","Corregir"))</f>
        <v>OK</v>
      </c>
      <c r="AA2364" s="10">
        <f>COUNTIF(Tabla2[APELLIDOS Y NOMBRES],Tabla2[[#This Row],[APELLIDOS Y NOMBRES]])</f>
        <v>1</v>
      </c>
      <c r="AB2364" t="str">
        <f ca="1">+IFERROR(IF(Tabla2[[#This Row],[FECHA CESE/BAJA]]="","No Aplica",IF(AND(MONTH(Tabla2[[#This Row],[FECHA CESE/BAJA]])=MONTH(TODAY()-30),YEAR(Tabla2[[#This Row],[FECHA CESE/BAJA]])=YEAR(TODAY())),MONTH(TODAY()-30)&amp;"-"&amp;YEAR(TODAY()),"Borrar")),"No aplica")</f>
        <v>No Aplica</v>
      </c>
      <c r="AC2364" t="str">
        <f ca="1">+IFERROR(IF(Tabla2[[#This Row],[FECHA INICIO DE LABORES EN OBRA]]="","No Aplica",IF(AND(MONTH(Tabla2[[#This Row],[FECHA INICIO DE LABORES EN OBRA]])=MONTH(TODAY()-30),YEAR(Tabla2[[#This Row],[FECHA INICIO DE LABORES EN OBRA]])=YEAR(TODAY())),MONTH(TODAY()-30)&amp;"-"&amp;YEAR(TODAY()),"No Aplica")),"No Aplica")</f>
        <v>No Aplica</v>
      </c>
    </row>
    <row r="2365" spans="1:29" x14ac:dyDescent="0.25">
      <c r="A2365" s="2" t="s">
        <v>8965</v>
      </c>
      <c r="B2365" s="3" t="s">
        <v>8966</v>
      </c>
      <c r="C2365" s="3" t="s">
        <v>19</v>
      </c>
      <c r="D2365" s="3" t="s">
        <v>9043</v>
      </c>
      <c r="E2365" s="3" t="s">
        <v>9044</v>
      </c>
      <c r="F2365" s="36">
        <v>32308</v>
      </c>
      <c r="G2365" s="3">
        <v>2</v>
      </c>
      <c r="H2365" s="3" t="s">
        <v>5098</v>
      </c>
      <c r="I2365" s="3" t="s">
        <v>5023</v>
      </c>
      <c r="J2365" s="3" t="s">
        <v>9045</v>
      </c>
      <c r="K2365" s="3" t="s">
        <v>1063</v>
      </c>
      <c r="L2365" s="8" t="s">
        <v>9813</v>
      </c>
      <c r="M2365" s="5"/>
      <c r="N2365" s="13" t="s">
        <v>1489</v>
      </c>
      <c r="O2365" s="5">
        <v>45139</v>
      </c>
      <c r="P2365" s="8">
        <v>1</v>
      </c>
      <c r="Q2365" s="9">
        <v>4</v>
      </c>
      <c r="R2365" s="9" t="str">
        <f>IFERROR(VLOOKUP(Tabla2[[#This Row],[CONTRATISTA PRNCIPAL]],Hoja1!$L$5:$M$9,2,FALSE),"CJV")</f>
        <v>CJV</v>
      </c>
      <c r="S2365" s="9" t="str">
        <f>IF(Tabla2[[#This Row],[EMPRESA]]=Tabla2[[#This Row],[CONTRATISTA PRNCIPAL]],"Principal","Secundaria")</f>
        <v>Secundaria</v>
      </c>
      <c r="T2365" s="10">
        <f>IFERROR(1/COUNTIF(Tabla2[CONTRATISTA PRNCIPAL],Tabla2[[#This Row],[CONTRATISTA PRNCIPAL]]),0)</f>
        <v>6.6666666666666671E-3</v>
      </c>
      <c r="U2365" s="33">
        <f ca="1">IF(((TODAY()-Tabla2[[#This Row],[FECHA NACIMIENTO]])/365)&lt;18,"Corregir", IF(((TODAY()-Tabla2[[#This Row],[FECHA NACIMIENTO]])/365)&gt;80, "Corregir",ROUNDDOWN(((TODAY()-Tabla2[[#This Row],[FECHA NACIMIENTO]])/365),0)))</f>
        <v>35</v>
      </c>
      <c r="V236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365" s="34" t="str">
        <f ca="1">+IF(Tabla2[[#This Row],[Edad]]="Corregir","Corregir","Ok")</f>
        <v>Ok</v>
      </c>
      <c r="X2365" s="10" t="str">
        <f>+IFERROR(VLOOKUP(Tabla2[[#This Row],[DISTRITO SEGÚN DNI]],Hoja1!$A$2:$B$55,2,FALSE),"No")</f>
        <v>No</v>
      </c>
      <c r="Y2365" s="10" t="str">
        <f>IF(OR(LOWER(Tabla2[[#This Row],[GENERO]])="masculino", LOWER(Tabla2[[#This Row],[GENERO]])="femenino"),"OK","Corregir")</f>
        <v>OK</v>
      </c>
      <c r="Z2365" s="10" t="str">
        <f>+IF(Tabla2[[#This Row],[Nro. DNI / CE]]="","Corregir",IF(LEN(Tabla2[[#This Row],[Nro. DNI / CE]])&gt;=8,"OK","Corregir"))</f>
        <v>OK</v>
      </c>
      <c r="AA2365" s="10">
        <f>COUNTIF(Tabla2[APELLIDOS Y NOMBRES],Tabla2[[#This Row],[APELLIDOS Y NOMBRES]])</f>
        <v>1</v>
      </c>
      <c r="AB2365" t="str">
        <f ca="1">+IFERROR(IF(Tabla2[[#This Row],[FECHA CESE/BAJA]]="","No Aplica",IF(AND(MONTH(Tabla2[[#This Row],[FECHA CESE/BAJA]])=MONTH(TODAY()-30),YEAR(Tabla2[[#This Row],[FECHA CESE/BAJA]])=YEAR(TODAY())),MONTH(TODAY()-30)&amp;"-"&amp;YEAR(TODAY()),"Borrar")),"No aplica")</f>
        <v>No Aplica</v>
      </c>
      <c r="AC2365" t="str">
        <f ca="1">+IFERROR(IF(Tabla2[[#This Row],[FECHA INICIO DE LABORES EN OBRA]]="","No Aplica",IF(AND(MONTH(Tabla2[[#This Row],[FECHA INICIO DE LABORES EN OBRA]])=MONTH(TODAY()-30),YEAR(Tabla2[[#This Row],[FECHA INICIO DE LABORES EN OBRA]])=YEAR(TODAY())),MONTH(TODAY()-30)&amp;"-"&amp;YEAR(TODAY()),"No Aplica")),"No Aplica")</f>
        <v>8-2023</v>
      </c>
    </row>
    <row r="2366" spans="1:29" x14ac:dyDescent="0.25">
      <c r="A2366" s="2" t="s">
        <v>5044</v>
      </c>
      <c r="B2366" s="3" t="s">
        <v>5045</v>
      </c>
      <c r="C2366" s="3" t="s">
        <v>19</v>
      </c>
      <c r="D2366" s="3" t="s">
        <v>5247</v>
      </c>
      <c r="E2366" s="3" t="s">
        <v>5248</v>
      </c>
      <c r="F2366" s="36">
        <v>35495</v>
      </c>
      <c r="G2366" s="3">
        <v>1</v>
      </c>
      <c r="H2366" s="3" t="s">
        <v>5249</v>
      </c>
      <c r="I2366" s="3" t="s">
        <v>5030</v>
      </c>
      <c r="J2366" s="3" t="s">
        <v>5250</v>
      </c>
      <c r="K2366" s="3" t="s">
        <v>5050</v>
      </c>
      <c r="L2366" s="8" t="s">
        <v>9813</v>
      </c>
      <c r="M2366" s="5"/>
      <c r="N2366" s="13" t="s">
        <v>1489</v>
      </c>
      <c r="O2366" s="5">
        <v>44256</v>
      </c>
      <c r="P2366" s="8">
        <v>1</v>
      </c>
      <c r="Q2366" s="9">
        <v>1</v>
      </c>
      <c r="R2366" s="9" t="str">
        <f>IFERROR(VLOOKUP(Tabla2[[#This Row],[CONTRATISTA PRNCIPAL]],Hoja1!$L$5:$M$9,2,FALSE),"CJV")</f>
        <v>CJV</v>
      </c>
      <c r="S2366" s="9" t="str">
        <f>IF(Tabla2[[#This Row],[EMPRESA]]=Tabla2[[#This Row],[CONTRATISTA PRNCIPAL]],"Principal","Secundaria")</f>
        <v>Secundaria</v>
      </c>
      <c r="T2366" s="10">
        <f>IFERROR(1/COUNTIF(Tabla2[CONTRATISTA PRNCIPAL],Tabla2[[#This Row],[CONTRATISTA PRNCIPAL]]),0)</f>
        <v>6.6666666666666671E-3</v>
      </c>
      <c r="U2366" s="33">
        <f ca="1">IF(((TODAY()-Tabla2[[#This Row],[FECHA NACIMIENTO]])/365)&lt;18,"Corregir", IF(((TODAY()-Tabla2[[#This Row],[FECHA NACIMIENTO]])/365)&gt;80, "Corregir",ROUNDDOWN(((TODAY()-Tabla2[[#This Row],[FECHA NACIMIENTO]])/365),0)))</f>
        <v>26</v>
      </c>
      <c r="V236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366" s="34" t="str">
        <f ca="1">+IF(Tabla2[[#This Row],[Edad]]="Corregir","Corregir","Ok")</f>
        <v>Ok</v>
      </c>
      <c r="X2366" s="10" t="str">
        <f>+IFERROR(VLOOKUP(Tabla2[[#This Row],[DISTRITO SEGÚN DNI]],Hoja1!$A$2:$B$55,2,FALSE),"No")</f>
        <v>No</v>
      </c>
      <c r="Y2366" s="10" t="str">
        <f>IF(OR(LOWER(Tabla2[[#This Row],[GENERO]])="masculino", LOWER(Tabla2[[#This Row],[GENERO]])="femenino"),"OK","Corregir")</f>
        <v>OK</v>
      </c>
      <c r="Z2366" s="10" t="str">
        <f>+IF(Tabla2[[#This Row],[Nro. DNI / CE]]="","Corregir",IF(LEN(Tabla2[[#This Row],[Nro. DNI / CE]])&gt;=8,"OK","Corregir"))</f>
        <v>OK</v>
      </c>
      <c r="AA2366" s="10">
        <f>COUNTIF(Tabla2[APELLIDOS Y NOMBRES],Tabla2[[#This Row],[APELLIDOS Y NOMBRES]])</f>
        <v>1</v>
      </c>
      <c r="AB2366" t="str">
        <f ca="1">+IFERROR(IF(Tabla2[[#This Row],[FECHA CESE/BAJA]]="","No Aplica",IF(AND(MONTH(Tabla2[[#This Row],[FECHA CESE/BAJA]])=MONTH(TODAY()-30),YEAR(Tabla2[[#This Row],[FECHA CESE/BAJA]])=YEAR(TODAY())),MONTH(TODAY()-30)&amp;"-"&amp;YEAR(TODAY()),"Borrar")),"No aplica")</f>
        <v>No Aplica</v>
      </c>
      <c r="AC2366" t="str">
        <f ca="1">+IFERROR(IF(Tabla2[[#This Row],[FECHA INICIO DE LABORES EN OBRA]]="","No Aplica",IF(AND(MONTH(Tabla2[[#This Row],[FECHA INICIO DE LABORES EN OBRA]])=MONTH(TODAY()-30),YEAR(Tabla2[[#This Row],[FECHA INICIO DE LABORES EN OBRA]])=YEAR(TODAY())),MONTH(TODAY()-30)&amp;"-"&amp;YEAR(TODAY()),"No Aplica")),"No Aplica")</f>
        <v>No Aplica</v>
      </c>
    </row>
    <row r="2367" spans="1:29" x14ac:dyDescent="0.25">
      <c r="A2367" s="2" t="s">
        <v>5044</v>
      </c>
      <c r="B2367" s="3" t="s">
        <v>5045</v>
      </c>
      <c r="C2367" s="3" t="s">
        <v>19</v>
      </c>
      <c r="D2367" s="3" t="s">
        <v>5251</v>
      </c>
      <c r="E2367" s="3" t="s">
        <v>5252</v>
      </c>
      <c r="F2367" s="36">
        <v>33294</v>
      </c>
      <c r="G2367" s="3">
        <v>1</v>
      </c>
      <c r="H2367" s="3" t="s">
        <v>5253</v>
      </c>
      <c r="I2367" s="3" t="s">
        <v>5030</v>
      </c>
      <c r="J2367" s="3" t="s">
        <v>5254</v>
      </c>
      <c r="K2367" s="3" t="s">
        <v>1139</v>
      </c>
      <c r="L2367" s="8" t="s">
        <v>9813</v>
      </c>
      <c r="M2367" s="5"/>
      <c r="N2367" s="13" t="s">
        <v>1489</v>
      </c>
      <c r="O2367" s="5">
        <v>44853</v>
      </c>
      <c r="P2367" s="8">
        <v>1</v>
      </c>
      <c r="Q2367" s="9">
        <v>1</v>
      </c>
      <c r="R2367" s="9" t="str">
        <f>IFERROR(VLOOKUP(Tabla2[[#This Row],[CONTRATISTA PRNCIPAL]],Hoja1!$L$5:$M$9,2,FALSE),"CJV")</f>
        <v>CJV</v>
      </c>
      <c r="S2367" s="9" t="str">
        <f>IF(Tabla2[[#This Row],[EMPRESA]]=Tabla2[[#This Row],[CONTRATISTA PRNCIPAL]],"Principal","Secundaria")</f>
        <v>Secundaria</v>
      </c>
      <c r="T2367" s="10">
        <f>IFERROR(1/COUNTIF(Tabla2[CONTRATISTA PRNCIPAL],Tabla2[[#This Row],[CONTRATISTA PRNCIPAL]]),0)</f>
        <v>6.6666666666666671E-3</v>
      </c>
      <c r="U2367" s="33">
        <f ca="1">IF(((TODAY()-Tabla2[[#This Row],[FECHA NACIMIENTO]])/365)&lt;18,"Corregir", IF(((TODAY()-Tabla2[[#This Row],[FECHA NACIMIENTO]])/365)&gt;80, "Corregir",ROUNDDOWN(((TODAY()-Tabla2[[#This Row],[FECHA NACIMIENTO]])/365),0)))</f>
        <v>32</v>
      </c>
      <c r="V236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367" s="34" t="str">
        <f ca="1">+IF(Tabla2[[#This Row],[Edad]]="Corregir","Corregir","Ok")</f>
        <v>Ok</v>
      </c>
      <c r="X2367" s="10" t="str">
        <f>+IFERROR(VLOOKUP(Tabla2[[#This Row],[DISTRITO SEGÚN DNI]],Hoja1!$A$2:$B$55,2,FALSE),"No")</f>
        <v>No</v>
      </c>
      <c r="Y2367" s="10" t="str">
        <f>IF(OR(LOWER(Tabla2[[#This Row],[GENERO]])="masculino", LOWER(Tabla2[[#This Row],[GENERO]])="femenino"),"OK","Corregir")</f>
        <v>OK</v>
      </c>
      <c r="Z2367" s="10" t="str">
        <f>+IF(Tabla2[[#This Row],[Nro. DNI / CE]]="","Corregir",IF(LEN(Tabla2[[#This Row],[Nro. DNI / CE]])&gt;=8,"OK","Corregir"))</f>
        <v>OK</v>
      </c>
      <c r="AA2367" s="10">
        <f>COUNTIF(Tabla2[APELLIDOS Y NOMBRES],Tabla2[[#This Row],[APELLIDOS Y NOMBRES]])</f>
        <v>1</v>
      </c>
      <c r="AB2367" t="str">
        <f ca="1">+IFERROR(IF(Tabla2[[#This Row],[FECHA CESE/BAJA]]="","No Aplica",IF(AND(MONTH(Tabla2[[#This Row],[FECHA CESE/BAJA]])=MONTH(TODAY()-30),YEAR(Tabla2[[#This Row],[FECHA CESE/BAJA]])=YEAR(TODAY())),MONTH(TODAY()-30)&amp;"-"&amp;YEAR(TODAY()),"Borrar")),"No aplica")</f>
        <v>No Aplica</v>
      </c>
      <c r="AC2367" t="str">
        <f ca="1">+IFERROR(IF(Tabla2[[#This Row],[FECHA INICIO DE LABORES EN OBRA]]="","No Aplica",IF(AND(MONTH(Tabla2[[#This Row],[FECHA INICIO DE LABORES EN OBRA]])=MONTH(TODAY()-30),YEAR(Tabla2[[#This Row],[FECHA INICIO DE LABORES EN OBRA]])=YEAR(TODAY())),MONTH(TODAY()-30)&amp;"-"&amp;YEAR(TODAY()),"No Aplica")),"No Aplica")</f>
        <v>No Aplica</v>
      </c>
    </row>
    <row r="2368" spans="1:29" x14ac:dyDescent="0.25">
      <c r="A2368" s="2" t="s">
        <v>8965</v>
      </c>
      <c r="B2368" s="3" t="s">
        <v>8966</v>
      </c>
      <c r="C2368" s="3" t="s">
        <v>19</v>
      </c>
      <c r="D2368" s="3" t="s">
        <v>9046</v>
      </c>
      <c r="E2368" s="3" t="s">
        <v>9047</v>
      </c>
      <c r="F2368" s="36">
        <v>31638</v>
      </c>
      <c r="G2368" s="3">
        <v>2</v>
      </c>
      <c r="H2368" s="3" t="s">
        <v>3817</v>
      </c>
      <c r="I2368" s="3" t="s">
        <v>5023</v>
      </c>
      <c r="J2368" s="3" t="s">
        <v>9048</v>
      </c>
      <c r="K2368" s="3" t="s">
        <v>1077</v>
      </c>
      <c r="L2368" s="8" t="s">
        <v>9813</v>
      </c>
      <c r="M2368" s="5"/>
      <c r="N2368" s="13" t="s">
        <v>1489</v>
      </c>
      <c r="O2368" s="5">
        <v>45127</v>
      </c>
      <c r="P2368" s="8">
        <v>1</v>
      </c>
      <c r="Q2368" s="9">
        <v>4</v>
      </c>
      <c r="R2368" s="9" t="str">
        <f>IFERROR(VLOOKUP(Tabla2[[#This Row],[CONTRATISTA PRNCIPAL]],Hoja1!$L$5:$M$9,2,FALSE),"CJV")</f>
        <v>CJV</v>
      </c>
      <c r="S2368" s="9" t="str">
        <f>IF(Tabla2[[#This Row],[EMPRESA]]=Tabla2[[#This Row],[CONTRATISTA PRNCIPAL]],"Principal","Secundaria")</f>
        <v>Secundaria</v>
      </c>
      <c r="T2368" s="10">
        <f>IFERROR(1/COUNTIF(Tabla2[CONTRATISTA PRNCIPAL],Tabla2[[#This Row],[CONTRATISTA PRNCIPAL]]),0)</f>
        <v>6.6666666666666671E-3</v>
      </c>
      <c r="U2368" s="33">
        <f ca="1">IF(((TODAY()-Tabla2[[#This Row],[FECHA NACIMIENTO]])/365)&lt;18,"Corregir", IF(((TODAY()-Tabla2[[#This Row],[FECHA NACIMIENTO]])/365)&gt;80, "Corregir",ROUNDDOWN(((TODAY()-Tabla2[[#This Row],[FECHA NACIMIENTO]])/365),0)))</f>
        <v>37</v>
      </c>
      <c r="V236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368" s="34" t="str">
        <f ca="1">+IF(Tabla2[[#This Row],[Edad]]="Corregir","Corregir","Ok")</f>
        <v>Ok</v>
      </c>
      <c r="X2368" s="10" t="str">
        <f>+IFERROR(VLOOKUP(Tabla2[[#This Row],[DISTRITO SEGÚN DNI]],Hoja1!$A$2:$B$55,2,FALSE),"No")</f>
        <v>No</v>
      </c>
      <c r="Y2368" s="10" t="str">
        <f>IF(OR(LOWER(Tabla2[[#This Row],[GENERO]])="masculino", LOWER(Tabla2[[#This Row],[GENERO]])="femenino"),"OK","Corregir")</f>
        <v>OK</v>
      </c>
      <c r="Z2368" s="10" t="str">
        <f>+IF(Tabla2[[#This Row],[Nro. DNI / CE]]="","Corregir",IF(LEN(Tabla2[[#This Row],[Nro. DNI / CE]])&gt;=8,"OK","Corregir"))</f>
        <v>OK</v>
      </c>
      <c r="AA2368" s="10">
        <f>COUNTIF(Tabla2[APELLIDOS Y NOMBRES],Tabla2[[#This Row],[APELLIDOS Y NOMBRES]])</f>
        <v>1</v>
      </c>
      <c r="AB2368" t="str">
        <f ca="1">+IFERROR(IF(Tabla2[[#This Row],[FECHA CESE/BAJA]]="","No Aplica",IF(AND(MONTH(Tabla2[[#This Row],[FECHA CESE/BAJA]])=MONTH(TODAY()-30),YEAR(Tabla2[[#This Row],[FECHA CESE/BAJA]])=YEAR(TODAY())),MONTH(TODAY()-30)&amp;"-"&amp;YEAR(TODAY()),"Borrar")),"No aplica")</f>
        <v>No Aplica</v>
      </c>
      <c r="AC2368" t="str">
        <f ca="1">+IFERROR(IF(Tabla2[[#This Row],[FECHA INICIO DE LABORES EN OBRA]]="","No Aplica",IF(AND(MONTH(Tabla2[[#This Row],[FECHA INICIO DE LABORES EN OBRA]])=MONTH(TODAY()-30),YEAR(Tabla2[[#This Row],[FECHA INICIO DE LABORES EN OBRA]])=YEAR(TODAY())),MONTH(TODAY()-30)&amp;"-"&amp;YEAR(TODAY()),"No Aplica")),"No Aplica")</f>
        <v>No Aplica</v>
      </c>
    </row>
    <row r="2369" spans="1:29" x14ac:dyDescent="0.25">
      <c r="A2369" s="2">
        <v>20301989645</v>
      </c>
      <c r="B2369" s="3" t="s">
        <v>11410</v>
      </c>
      <c r="C2369" s="3" t="s">
        <v>19</v>
      </c>
      <c r="D2369" s="3" t="s">
        <v>11411</v>
      </c>
      <c r="E2369" s="3" t="s">
        <v>11412</v>
      </c>
      <c r="F2369" s="36">
        <v>29458</v>
      </c>
      <c r="G2369" s="3">
        <v>1</v>
      </c>
      <c r="H2369" s="3" t="s">
        <v>2930</v>
      </c>
      <c r="I2369" s="3" t="s">
        <v>5042</v>
      </c>
      <c r="J2369" s="3" t="s">
        <v>11413</v>
      </c>
      <c r="K2369" s="3" t="s">
        <v>35</v>
      </c>
      <c r="L2369" s="8" t="s">
        <v>9813</v>
      </c>
      <c r="M2369" s="5"/>
      <c r="N2369" s="13" t="s">
        <v>1489</v>
      </c>
      <c r="O2369" s="5">
        <v>45164</v>
      </c>
      <c r="P2369" s="8">
        <v>1</v>
      </c>
      <c r="Q2369" s="9">
        <v>1</v>
      </c>
      <c r="R2369" s="9" t="str">
        <f>IFERROR(VLOOKUP(Tabla2[[#This Row],[CONTRATISTA PRNCIPAL]],Hoja1!$L$5:$M$9,2,FALSE),"CJV")</f>
        <v>CJV</v>
      </c>
      <c r="S2369" s="9" t="str">
        <f>IF(Tabla2[[#This Row],[EMPRESA]]=Tabla2[[#This Row],[CONTRATISTA PRNCIPAL]],"Principal","Secundaria")</f>
        <v>Secundaria</v>
      </c>
      <c r="T2369" s="10">
        <f>IFERROR(1/COUNTIF(Tabla2[CONTRATISTA PRNCIPAL],Tabla2[[#This Row],[CONTRATISTA PRNCIPAL]]),0)</f>
        <v>6.6666666666666671E-3</v>
      </c>
      <c r="U2369" s="33">
        <f ca="1">IF(((TODAY()-Tabla2[[#This Row],[FECHA NACIMIENTO]])/365)&lt;18,"Corregir", IF(((TODAY()-Tabla2[[#This Row],[FECHA NACIMIENTO]])/365)&gt;80, "Corregir",ROUNDDOWN(((TODAY()-Tabla2[[#This Row],[FECHA NACIMIENTO]])/365),0)))</f>
        <v>43</v>
      </c>
      <c r="V236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369" s="34" t="str">
        <f ca="1">+IF(Tabla2[[#This Row],[Edad]]="Corregir","Corregir","Ok")</f>
        <v>Ok</v>
      </c>
      <c r="X2369" s="10" t="str">
        <f>+IFERROR(VLOOKUP(Tabla2[[#This Row],[DISTRITO SEGÚN DNI]],Hoja1!$A$2:$B$55,2,FALSE),"No")</f>
        <v>EL AGUSTINO</v>
      </c>
      <c r="Y2369" s="10" t="str">
        <f>IF(OR(LOWER(Tabla2[[#This Row],[GENERO]])="masculino", LOWER(Tabla2[[#This Row],[GENERO]])="femenino"),"OK","Corregir")</f>
        <v>OK</v>
      </c>
      <c r="Z2369" s="10" t="str">
        <f>+IF(Tabla2[[#This Row],[Nro. DNI / CE]]="","Corregir",IF(LEN(Tabla2[[#This Row],[Nro. DNI / CE]])&gt;=8,"OK","Corregir"))</f>
        <v>OK</v>
      </c>
      <c r="AA2369" s="10">
        <f>COUNTIF(Tabla2[APELLIDOS Y NOMBRES],Tabla2[[#This Row],[APELLIDOS Y NOMBRES]])</f>
        <v>1</v>
      </c>
      <c r="AB2369" t="str">
        <f ca="1">+IFERROR(IF(Tabla2[[#This Row],[FECHA CESE/BAJA]]="","No Aplica",IF(AND(MONTH(Tabla2[[#This Row],[FECHA CESE/BAJA]])=MONTH(TODAY()-30),YEAR(Tabla2[[#This Row],[FECHA CESE/BAJA]])=YEAR(TODAY())),MONTH(TODAY()-30)&amp;"-"&amp;YEAR(TODAY()),"Borrar")),"No aplica")</f>
        <v>No Aplica</v>
      </c>
      <c r="AC2369" t="str">
        <f ca="1">+IFERROR(IF(Tabla2[[#This Row],[FECHA INICIO DE LABORES EN OBRA]]="","No Aplica",IF(AND(MONTH(Tabla2[[#This Row],[FECHA INICIO DE LABORES EN OBRA]])=MONTH(TODAY()-30),YEAR(Tabla2[[#This Row],[FECHA INICIO DE LABORES EN OBRA]])=YEAR(TODAY())),MONTH(TODAY()-30)&amp;"-"&amp;YEAR(TODAY()),"No Aplica")),"No Aplica")</f>
        <v>8-2023</v>
      </c>
    </row>
    <row r="2370" spans="1:29" x14ac:dyDescent="0.25">
      <c r="A2370" s="2" t="s">
        <v>5034</v>
      </c>
      <c r="B2370" s="3" t="s">
        <v>5035</v>
      </c>
      <c r="C2370" s="3" t="s">
        <v>19</v>
      </c>
      <c r="D2370" s="3" t="s">
        <v>9049</v>
      </c>
      <c r="E2370" s="3" t="s">
        <v>9050</v>
      </c>
      <c r="F2370" s="36">
        <v>34543</v>
      </c>
      <c r="G2370" s="3">
        <v>2</v>
      </c>
      <c r="H2370" s="3" t="s">
        <v>1708</v>
      </c>
      <c r="I2370" s="3" t="s">
        <v>5023</v>
      </c>
      <c r="J2370" s="3" t="s">
        <v>5255</v>
      </c>
      <c r="K2370" s="3" t="s">
        <v>93</v>
      </c>
      <c r="L2370" s="8" t="s">
        <v>9813</v>
      </c>
      <c r="M2370" s="5"/>
      <c r="N2370" s="13" t="s">
        <v>1489</v>
      </c>
      <c r="O2370" s="5">
        <v>45117</v>
      </c>
      <c r="P2370" s="8">
        <v>1</v>
      </c>
      <c r="Q2370" s="9">
        <v>4</v>
      </c>
      <c r="R2370" s="9" t="str">
        <f>IFERROR(VLOOKUP(Tabla2[[#This Row],[CONTRATISTA PRNCIPAL]],Hoja1!$L$5:$M$9,2,FALSE),"CJV")</f>
        <v>CJV</v>
      </c>
      <c r="S2370" s="9" t="str">
        <f>IF(Tabla2[[#This Row],[EMPRESA]]=Tabla2[[#This Row],[CONTRATISTA PRNCIPAL]],"Principal","Secundaria")</f>
        <v>Secundaria</v>
      </c>
      <c r="T2370" s="10">
        <f>IFERROR(1/COUNTIF(Tabla2[CONTRATISTA PRNCIPAL],Tabla2[[#This Row],[CONTRATISTA PRNCIPAL]]),0)</f>
        <v>6.6666666666666671E-3</v>
      </c>
      <c r="U2370" s="33">
        <f ca="1">IF(((TODAY()-Tabla2[[#This Row],[FECHA NACIMIENTO]])/365)&lt;18,"Corregir", IF(((TODAY()-Tabla2[[#This Row],[FECHA NACIMIENTO]])/365)&gt;80, "Corregir",ROUNDDOWN(((TODAY()-Tabla2[[#This Row],[FECHA NACIMIENTO]])/365),0)))</f>
        <v>29</v>
      </c>
      <c r="V237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370" s="34" t="str">
        <f ca="1">+IF(Tabla2[[#This Row],[Edad]]="Corregir","Corregir","Ok")</f>
        <v>Ok</v>
      </c>
      <c r="X2370" s="10" t="str">
        <f>+IFERROR(VLOOKUP(Tabla2[[#This Row],[DISTRITO SEGÚN DNI]],Hoja1!$A$2:$B$55,2,FALSE),"No")</f>
        <v>ATE</v>
      </c>
      <c r="Y2370" s="10" t="str">
        <f>IF(OR(LOWER(Tabla2[[#This Row],[GENERO]])="masculino", LOWER(Tabla2[[#This Row],[GENERO]])="femenino"),"OK","Corregir")</f>
        <v>OK</v>
      </c>
      <c r="Z2370" s="10" t="str">
        <f>+IF(Tabla2[[#This Row],[Nro. DNI / CE]]="","Corregir",IF(LEN(Tabla2[[#This Row],[Nro. DNI / CE]])&gt;=8,"OK","Corregir"))</f>
        <v>OK</v>
      </c>
      <c r="AA2370" s="10">
        <f>COUNTIF(Tabla2[APELLIDOS Y NOMBRES],Tabla2[[#This Row],[APELLIDOS Y NOMBRES]])</f>
        <v>1</v>
      </c>
      <c r="AB2370" t="str">
        <f ca="1">+IFERROR(IF(Tabla2[[#This Row],[FECHA CESE/BAJA]]="","No Aplica",IF(AND(MONTH(Tabla2[[#This Row],[FECHA CESE/BAJA]])=MONTH(TODAY()-30),YEAR(Tabla2[[#This Row],[FECHA CESE/BAJA]])=YEAR(TODAY())),MONTH(TODAY()-30)&amp;"-"&amp;YEAR(TODAY()),"Borrar")),"No aplica")</f>
        <v>No Aplica</v>
      </c>
      <c r="AC2370" t="str">
        <f ca="1">+IFERROR(IF(Tabla2[[#This Row],[FECHA INICIO DE LABORES EN OBRA]]="","No Aplica",IF(AND(MONTH(Tabla2[[#This Row],[FECHA INICIO DE LABORES EN OBRA]])=MONTH(TODAY()-30),YEAR(Tabla2[[#This Row],[FECHA INICIO DE LABORES EN OBRA]])=YEAR(TODAY())),MONTH(TODAY()-30)&amp;"-"&amp;YEAR(TODAY()),"No Aplica")),"No Aplica")</f>
        <v>No Aplica</v>
      </c>
    </row>
    <row r="2371" spans="1:29" x14ac:dyDescent="0.25">
      <c r="A2371" s="2" t="s">
        <v>5034</v>
      </c>
      <c r="B2371" s="3" t="s">
        <v>5035</v>
      </c>
      <c r="C2371" s="3" t="s">
        <v>19</v>
      </c>
      <c r="D2371" s="3" t="s">
        <v>5256</v>
      </c>
      <c r="E2371" s="3" t="s">
        <v>5257</v>
      </c>
      <c r="F2371" s="36">
        <v>32502</v>
      </c>
      <c r="G2371" s="3">
        <v>2</v>
      </c>
      <c r="H2371" s="3" t="s">
        <v>3817</v>
      </c>
      <c r="I2371" s="3" t="s">
        <v>5023</v>
      </c>
      <c r="J2371" s="3" t="s">
        <v>5258</v>
      </c>
      <c r="K2371" s="3" t="s">
        <v>5120</v>
      </c>
      <c r="L2371" s="8" t="s">
        <v>9813</v>
      </c>
      <c r="M2371" s="5"/>
      <c r="N2371" s="13" t="s">
        <v>1489</v>
      </c>
      <c r="O2371" s="5">
        <v>45078</v>
      </c>
      <c r="P2371" s="8">
        <v>1</v>
      </c>
      <c r="Q2371" s="9">
        <v>4</v>
      </c>
      <c r="R2371" s="9" t="str">
        <f>IFERROR(VLOOKUP(Tabla2[[#This Row],[CONTRATISTA PRNCIPAL]],Hoja1!$L$5:$M$9,2,FALSE),"CJV")</f>
        <v>CJV</v>
      </c>
      <c r="S2371" s="9" t="str">
        <f>IF(Tabla2[[#This Row],[EMPRESA]]=Tabla2[[#This Row],[CONTRATISTA PRNCIPAL]],"Principal","Secundaria")</f>
        <v>Secundaria</v>
      </c>
      <c r="T2371" s="10">
        <f>IFERROR(1/COUNTIF(Tabla2[CONTRATISTA PRNCIPAL],Tabla2[[#This Row],[CONTRATISTA PRNCIPAL]]),0)</f>
        <v>6.6666666666666671E-3</v>
      </c>
      <c r="U2371" s="33">
        <f ca="1">IF(((TODAY()-Tabla2[[#This Row],[FECHA NACIMIENTO]])/365)&lt;18,"Corregir", IF(((TODAY()-Tabla2[[#This Row],[FECHA NACIMIENTO]])/365)&gt;80, "Corregir",ROUNDDOWN(((TODAY()-Tabla2[[#This Row],[FECHA NACIMIENTO]])/365),0)))</f>
        <v>34</v>
      </c>
      <c r="V237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371" s="34" t="str">
        <f ca="1">+IF(Tabla2[[#This Row],[Edad]]="Corregir","Corregir","Ok")</f>
        <v>Ok</v>
      </c>
      <c r="X2371" s="10" t="str">
        <f>+IFERROR(VLOOKUP(Tabla2[[#This Row],[DISTRITO SEGÚN DNI]],Hoja1!$A$2:$B$55,2,FALSE),"No")</f>
        <v>No</v>
      </c>
      <c r="Y2371" s="10" t="str">
        <f>IF(OR(LOWER(Tabla2[[#This Row],[GENERO]])="masculino", LOWER(Tabla2[[#This Row],[GENERO]])="femenino"),"OK","Corregir")</f>
        <v>OK</v>
      </c>
      <c r="Z2371" s="10" t="str">
        <f>+IF(Tabla2[[#This Row],[Nro. DNI / CE]]="","Corregir",IF(LEN(Tabla2[[#This Row],[Nro. DNI / CE]])&gt;=8,"OK","Corregir"))</f>
        <v>OK</v>
      </c>
      <c r="AA2371" s="10">
        <f>COUNTIF(Tabla2[APELLIDOS Y NOMBRES],Tabla2[[#This Row],[APELLIDOS Y NOMBRES]])</f>
        <v>1</v>
      </c>
      <c r="AB2371" t="str">
        <f ca="1">+IFERROR(IF(Tabla2[[#This Row],[FECHA CESE/BAJA]]="","No Aplica",IF(AND(MONTH(Tabla2[[#This Row],[FECHA CESE/BAJA]])=MONTH(TODAY()-30),YEAR(Tabla2[[#This Row],[FECHA CESE/BAJA]])=YEAR(TODAY())),MONTH(TODAY()-30)&amp;"-"&amp;YEAR(TODAY()),"Borrar")),"No aplica")</f>
        <v>No Aplica</v>
      </c>
      <c r="AC2371" t="str">
        <f ca="1">+IFERROR(IF(Tabla2[[#This Row],[FECHA INICIO DE LABORES EN OBRA]]="","No Aplica",IF(AND(MONTH(Tabla2[[#This Row],[FECHA INICIO DE LABORES EN OBRA]])=MONTH(TODAY()-30),YEAR(Tabla2[[#This Row],[FECHA INICIO DE LABORES EN OBRA]])=YEAR(TODAY())),MONTH(TODAY()-30)&amp;"-"&amp;YEAR(TODAY()),"No Aplica")),"No Aplica")</f>
        <v>No Aplica</v>
      </c>
    </row>
    <row r="2372" spans="1:29" x14ac:dyDescent="0.25">
      <c r="A2372" s="2" t="s">
        <v>5034</v>
      </c>
      <c r="B2372" s="3" t="s">
        <v>5035</v>
      </c>
      <c r="C2372" s="3" t="s">
        <v>19</v>
      </c>
      <c r="D2372" s="3" t="s">
        <v>5259</v>
      </c>
      <c r="E2372" s="3" t="s">
        <v>5260</v>
      </c>
      <c r="F2372" s="36">
        <v>24340</v>
      </c>
      <c r="G2372" s="3">
        <v>1</v>
      </c>
      <c r="H2372" s="3" t="s">
        <v>5261</v>
      </c>
      <c r="I2372" s="3" t="s">
        <v>5076</v>
      </c>
      <c r="J2372" s="3" t="s">
        <v>5190</v>
      </c>
      <c r="K2372" s="3" t="s">
        <v>5191</v>
      </c>
      <c r="L2372" s="8" t="s">
        <v>9813</v>
      </c>
      <c r="M2372" s="5"/>
      <c r="N2372" s="13" t="s">
        <v>1513</v>
      </c>
      <c r="O2372" s="5">
        <v>43565</v>
      </c>
      <c r="P2372" s="8">
        <v>1</v>
      </c>
      <c r="Q2372" s="9">
        <v>1</v>
      </c>
      <c r="R2372" s="9" t="str">
        <f>IFERROR(VLOOKUP(Tabla2[[#This Row],[CONTRATISTA PRNCIPAL]],Hoja1!$L$5:$M$9,2,FALSE),"CJV")</f>
        <v>CJV</v>
      </c>
      <c r="S2372" s="9" t="str">
        <f>IF(Tabla2[[#This Row],[EMPRESA]]=Tabla2[[#This Row],[CONTRATISTA PRNCIPAL]],"Principal","Secundaria")</f>
        <v>Secundaria</v>
      </c>
      <c r="T2372" s="10">
        <f>IFERROR(1/COUNTIF(Tabla2[CONTRATISTA PRNCIPAL],Tabla2[[#This Row],[CONTRATISTA PRNCIPAL]]),0)</f>
        <v>6.6666666666666671E-3</v>
      </c>
      <c r="U2372" s="33">
        <f ca="1">IF(((TODAY()-Tabla2[[#This Row],[FECHA NACIMIENTO]])/365)&lt;18,"Corregir", IF(((TODAY()-Tabla2[[#This Row],[FECHA NACIMIENTO]])/365)&gt;80, "Corregir",ROUNDDOWN(((TODAY()-Tabla2[[#This Row],[FECHA NACIMIENTO]])/365),0)))</f>
        <v>57</v>
      </c>
      <c r="V237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372" s="34" t="str">
        <f ca="1">+IF(Tabla2[[#This Row],[Edad]]="Corregir","Corregir","Ok")</f>
        <v>Ok</v>
      </c>
      <c r="X2372" s="10" t="str">
        <f>+IFERROR(VLOOKUP(Tabla2[[#This Row],[DISTRITO SEGÚN DNI]],Hoja1!$A$2:$B$55,2,FALSE),"No")</f>
        <v>No</v>
      </c>
      <c r="Y2372" s="10" t="str">
        <f>IF(OR(LOWER(Tabla2[[#This Row],[GENERO]])="masculino", LOWER(Tabla2[[#This Row],[GENERO]])="femenino"),"OK","Corregir")</f>
        <v>OK</v>
      </c>
      <c r="Z2372" s="10" t="str">
        <f>+IF(Tabla2[[#This Row],[Nro. DNI / CE]]="","Corregir",IF(LEN(Tabla2[[#This Row],[Nro. DNI / CE]])&gt;=8,"OK","Corregir"))</f>
        <v>OK</v>
      </c>
      <c r="AA2372" s="10">
        <f>COUNTIF(Tabla2[APELLIDOS Y NOMBRES],Tabla2[[#This Row],[APELLIDOS Y NOMBRES]])</f>
        <v>1</v>
      </c>
      <c r="AB2372" t="str">
        <f ca="1">+IFERROR(IF(Tabla2[[#This Row],[FECHA CESE/BAJA]]="","No Aplica",IF(AND(MONTH(Tabla2[[#This Row],[FECHA CESE/BAJA]])=MONTH(TODAY()-30),YEAR(Tabla2[[#This Row],[FECHA CESE/BAJA]])=YEAR(TODAY())),MONTH(TODAY()-30)&amp;"-"&amp;YEAR(TODAY()),"Borrar")),"No aplica")</f>
        <v>No Aplica</v>
      </c>
      <c r="AC2372" t="str">
        <f ca="1">+IFERROR(IF(Tabla2[[#This Row],[FECHA INICIO DE LABORES EN OBRA]]="","No Aplica",IF(AND(MONTH(Tabla2[[#This Row],[FECHA INICIO DE LABORES EN OBRA]])=MONTH(TODAY()-30),YEAR(Tabla2[[#This Row],[FECHA INICIO DE LABORES EN OBRA]])=YEAR(TODAY())),MONTH(TODAY()-30)&amp;"-"&amp;YEAR(TODAY()),"No Aplica")),"No Aplica")</f>
        <v>No Aplica</v>
      </c>
    </row>
    <row r="2373" spans="1:29" x14ac:dyDescent="0.25">
      <c r="A2373" s="2" t="s">
        <v>5038</v>
      </c>
      <c r="B2373" s="3" t="s">
        <v>5039</v>
      </c>
      <c r="C2373" s="3" t="s">
        <v>19</v>
      </c>
      <c r="D2373" s="3" t="s">
        <v>5262</v>
      </c>
      <c r="E2373" s="3" t="s">
        <v>5263</v>
      </c>
      <c r="F2373" s="36">
        <v>33573</v>
      </c>
      <c r="G2373" s="3">
        <v>1</v>
      </c>
      <c r="H2373" s="3" t="s">
        <v>1920</v>
      </c>
      <c r="I2373" s="3" t="s">
        <v>5042</v>
      </c>
      <c r="J2373" s="3" t="s">
        <v>5264</v>
      </c>
      <c r="K2373" s="3" t="s">
        <v>1047</v>
      </c>
      <c r="L2373" s="8" t="s">
        <v>9813</v>
      </c>
      <c r="M2373" s="5"/>
      <c r="N2373" s="13" t="s">
        <v>1489</v>
      </c>
      <c r="O2373" s="5">
        <v>45100</v>
      </c>
      <c r="P2373" s="8">
        <v>1</v>
      </c>
      <c r="Q2373" s="9">
        <v>1</v>
      </c>
      <c r="R2373" s="9" t="str">
        <f>IFERROR(VLOOKUP(Tabla2[[#This Row],[CONTRATISTA PRNCIPAL]],Hoja1!$L$5:$M$9,2,FALSE),"CJV")</f>
        <v>CJV</v>
      </c>
      <c r="S2373" s="9" t="str">
        <f>IF(Tabla2[[#This Row],[EMPRESA]]=Tabla2[[#This Row],[CONTRATISTA PRNCIPAL]],"Principal","Secundaria")</f>
        <v>Secundaria</v>
      </c>
      <c r="T2373" s="10">
        <f>IFERROR(1/COUNTIF(Tabla2[CONTRATISTA PRNCIPAL],Tabla2[[#This Row],[CONTRATISTA PRNCIPAL]]),0)</f>
        <v>6.6666666666666671E-3</v>
      </c>
      <c r="U2373" s="33">
        <f ca="1">IF(((TODAY()-Tabla2[[#This Row],[FECHA NACIMIENTO]])/365)&lt;18,"Corregir", IF(((TODAY()-Tabla2[[#This Row],[FECHA NACIMIENTO]])/365)&gt;80, "Corregir",ROUNDDOWN(((TODAY()-Tabla2[[#This Row],[FECHA NACIMIENTO]])/365),0)))</f>
        <v>31</v>
      </c>
      <c r="V237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373" s="34" t="str">
        <f ca="1">+IF(Tabla2[[#This Row],[Edad]]="Corregir","Corregir","Ok")</f>
        <v>Ok</v>
      </c>
      <c r="X2373" s="10" t="str">
        <f>+IFERROR(VLOOKUP(Tabla2[[#This Row],[DISTRITO SEGÚN DNI]],Hoja1!$A$2:$B$55,2,FALSE),"No")</f>
        <v>No</v>
      </c>
      <c r="Y2373" s="10" t="str">
        <f>IF(OR(LOWER(Tabla2[[#This Row],[GENERO]])="masculino", LOWER(Tabla2[[#This Row],[GENERO]])="femenino"),"OK","Corregir")</f>
        <v>OK</v>
      </c>
      <c r="Z2373" s="10" t="str">
        <f>+IF(Tabla2[[#This Row],[Nro. DNI / CE]]="","Corregir",IF(LEN(Tabla2[[#This Row],[Nro. DNI / CE]])&gt;=8,"OK","Corregir"))</f>
        <v>OK</v>
      </c>
      <c r="AA2373" s="10">
        <f>COUNTIF(Tabla2[APELLIDOS Y NOMBRES],Tabla2[[#This Row],[APELLIDOS Y NOMBRES]])</f>
        <v>1</v>
      </c>
      <c r="AB2373" t="str">
        <f ca="1">+IFERROR(IF(Tabla2[[#This Row],[FECHA CESE/BAJA]]="","No Aplica",IF(AND(MONTH(Tabla2[[#This Row],[FECHA CESE/BAJA]])=MONTH(TODAY()-30),YEAR(Tabla2[[#This Row],[FECHA CESE/BAJA]])=YEAR(TODAY())),MONTH(TODAY()-30)&amp;"-"&amp;YEAR(TODAY()),"Borrar")),"No aplica")</f>
        <v>No Aplica</v>
      </c>
      <c r="AC2373" t="str">
        <f ca="1">+IFERROR(IF(Tabla2[[#This Row],[FECHA INICIO DE LABORES EN OBRA]]="","No Aplica",IF(AND(MONTH(Tabla2[[#This Row],[FECHA INICIO DE LABORES EN OBRA]])=MONTH(TODAY()-30),YEAR(Tabla2[[#This Row],[FECHA INICIO DE LABORES EN OBRA]])=YEAR(TODAY())),MONTH(TODAY()-30)&amp;"-"&amp;YEAR(TODAY()),"No Aplica")),"No Aplica")</f>
        <v>No Aplica</v>
      </c>
    </row>
    <row r="2374" spans="1:29" x14ac:dyDescent="0.25">
      <c r="A2374" s="2" t="s">
        <v>8965</v>
      </c>
      <c r="B2374" s="3" t="s">
        <v>8966</v>
      </c>
      <c r="C2374" s="3" t="s">
        <v>19</v>
      </c>
      <c r="D2374" s="3" t="s">
        <v>9051</v>
      </c>
      <c r="E2374" s="3" t="s">
        <v>9052</v>
      </c>
      <c r="F2374" s="36">
        <v>31419</v>
      </c>
      <c r="G2374" s="3">
        <v>2</v>
      </c>
      <c r="H2374" s="3" t="s">
        <v>5098</v>
      </c>
      <c r="I2374" s="3" t="s">
        <v>5023</v>
      </c>
      <c r="J2374" s="3" t="s">
        <v>9053</v>
      </c>
      <c r="K2374" s="3" t="s">
        <v>34</v>
      </c>
      <c r="L2374" s="8" t="s">
        <v>9813</v>
      </c>
      <c r="M2374" s="5"/>
      <c r="N2374" s="13" t="s">
        <v>1489</v>
      </c>
      <c r="O2374" s="5">
        <v>45139</v>
      </c>
      <c r="P2374" s="8">
        <v>1</v>
      </c>
      <c r="Q2374" s="9">
        <v>4</v>
      </c>
      <c r="R2374" s="9" t="str">
        <f>IFERROR(VLOOKUP(Tabla2[[#This Row],[CONTRATISTA PRNCIPAL]],Hoja1!$L$5:$M$9,2,FALSE),"CJV")</f>
        <v>CJV</v>
      </c>
      <c r="S2374" s="9" t="str">
        <f>IF(Tabla2[[#This Row],[EMPRESA]]=Tabla2[[#This Row],[CONTRATISTA PRNCIPAL]],"Principal","Secundaria")</f>
        <v>Secundaria</v>
      </c>
      <c r="T2374" s="10">
        <f>IFERROR(1/COUNTIF(Tabla2[CONTRATISTA PRNCIPAL],Tabla2[[#This Row],[CONTRATISTA PRNCIPAL]]),0)</f>
        <v>6.6666666666666671E-3</v>
      </c>
      <c r="U2374" s="33">
        <f ca="1">IF(((TODAY()-Tabla2[[#This Row],[FECHA NACIMIENTO]])/365)&lt;18,"Corregir", IF(((TODAY()-Tabla2[[#This Row],[FECHA NACIMIENTO]])/365)&gt;80, "Corregir",ROUNDDOWN(((TODAY()-Tabla2[[#This Row],[FECHA NACIMIENTO]])/365),0)))</f>
        <v>37</v>
      </c>
      <c r="V237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374" s="34" t="str">
        <f ca="1">+IF(Tabla2[[#This Row],[Edad]]="Corregir","Corregir","Ok")</f>
        <v>Ok</v>
      </c>
      <c r="X2374" s="10" t="str">
        <f>+IFERROR(VLOOKUP(Tabla2[[#This Row],[DISTRITO SEGÚN DNI]],Hoja1!$A$2:$B$55,2,FALSE),"No")</f>
        <v>CALLAO</v>
      </c>
      <c r="Y2374" s="10" t="str">
        <f>IF(OR(LOWER(Tabla2[[#This Row],[GENERO]])="masculino", LOWER(Tabla2[[#This Row],[GENERO]])="femenino"),"OK","Corregir")</f>
        <v>OK</v>
      </c>
      <c r="Z2374" s="10" t="str">
        <f>+IF(Tabla2[[#This Row],[Nro. DNI / CE]]="","Corregir",IF(LEN(Tabla2[[#This Row],[Nro. DNI / CE]])&gt;=8,"OK","Corregir"))</f>
        <v>OK</v>
      </c>
      <c r="AA2374" s="10">
        <f>COUNTIF(Tabla2[APELLIDOS Y NOMBRES],Tabla2[[#This Row],[APELLIDOS Y NOMBRES]])</f>
        <v>1</v>
      </c>
      <c r="AB2374" t="str">
        <f ca="1">+IFERROR(IF(Tabla2[[#This Row],[FECHA CESE/BAJA]]="","No Aplica",IF(AND(MONTH(Tabla2[[#This Row],[FECHA CESE/BAJA]])=MONTH(TODAY()-30),YEAR(Tabla2[[#This Row],[FECHA CESE/BAJA]])=YEAR(TODAY())),MONTH(TODAY()-30)&amp;"-"&amp;YEAR(TODAY()),"Borrar")),"No aplica")</f>
        <v>No Aplica</v>
      </c>
      <c r="AC2374" t="str">
        <f ca="1">+IFERROR(IF(Tabla2[[#This Row],[FECHA INICIO DE LABORES EN OBRA]]="","No Aplica",IF(AND(MONTH(Tabla2[[#This Row],[FECHA INICIO DE LABORES EN OBRA]])=MONTH(TODAY()-30),YEAR(Tabla2[[#This Row],[FECHA INICIO DE LABORES EN OBRA]])=YEAR(TODAY())),MONTH(TODAY()-30)&amp;"-"&amp;YEAR(TODAY()),"No Aplica")),"No Aplica")</f>
        <v>8-2023</v>
      </c>
    </row>
    <row r="2375" spans="1:29" x14ac:dyDescent="0.25">
      <c r="A2375" s="2" t="s">
        <v>5034</v>
      </c>
      <c r="B2375" s="3" t="s">
        <v>5035</v>
      </c>
      <c r="C2375" s="3" t="s">
        <v>19</v>
      </c>
      <c r="D2375" s="3" t="s">
        <v>346</v>
      </c>
      <c r="E2375" s="3" t="s">
        <v>347</v>
      </c>
      <c r="F2375" s="36">
        <v>34672</v>
      </c>
      <c r="G2375" s="3">
        <v>2</v>
      </c>
      <c r="H2375" s="3" t="s">
        <v>1453</v>
      </c>
      <c r="I2375" s="3" t="s">
        <v>4112</v>
      </c>
      <c r="J2375" s="3" t="s">
        <v>5265</v>
      </c>
      <c r="K2375" s="3" t="s">
        <v>93</v>
      </c>
      <c r="L2375" s="8" t="s">
        <v>9813</v>
      </c>
      <c r="M2375" s="5"/>
      <c r="N2375" s="13" t="s">
        <v>1489</v>
      </c>
      <c r="O2375" s="5">
        <v>44982</v>
      </c>
      <c r="P2375" s="8">
        <v>1</v>
      </c>
      <c r="Q2375" s="9">
        <v>4</v>
      </c>
      <c r="R2375" s="9" t="str">
        <f>IFERROR(VLOOKUP(Tabla2[[#This Row],[CONTRATISTA PRNCIPAL]],Hoja1!$L$5:$M$9,2,FALSE),"CJV")</f>
        <v>CJV</v>
      </c>
      <c r="S2375" s="9" t="str">
        <f>IF(Tabla2[[#This Row],[EMPRESA]]=Tabla2[[#This Row],[CONTRATISTA PRNCIPAL]],"Principal","Secundaria")</f>
        <v>Secundaria</v>
      </c>
      <c r="T2375" s="10">
        <f>IFERROR(1/COUNTIF(Tabla2[CONTRATISTA PRNCIPAL],Tabla2[[#This Row],[CONTRATISTA PRNCIPAL]]),0)</f>
        <v>6.6666666666666671E-3</v>
      </c>
      <c r="U2375" s="33">
        <f ca="1">IF(((TODAY()-Tabla2[[#This Row],[FECHA NACIMIENTO]])/365)&lt;18,"Corregir", IF(((TODAY()-Tabla2[[#This Row],[FECHA NACIMIENTO]])/365)&gt;80, "Corregir",ROUNDDOWN(((TODAY()-Tabla2[[#This Row],[FECHA NACIMIENTO]])/365),0)))</f>
        <v>28</v>
      </c>
      <c r="V237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375" s="34" t="str">
        <f ca="1">+IF(Tabla2[[#This Row],[Edad]]="Corregir","Corregir","Ok")</f>
        <v>Ok</v>
      </c>
      <c r="X2375" s="10" t="str">
        <f>+IFERROR(VLOOKUP(Tabla2[[#This Row],[DISTRITO SEGÚN DNI]],Hoja1!$A$2:$B$55,2,FALSE),"No")</f>
        <v>ATE</v>
      </c>
      <c r="Y2375" s="10" t="str">
        <f>IF(OR(LOWER(Tabla2[[#This Row],[GENERO]])="masculino", LOWER(Tabla2[[#This Row],[GENERO]])="femenino"),"OK","Corregir")</f>
        <v>OK</v>
      </c>
      <c r="Z2375" s="10" t="str">
        <f>+IF(Tabla2[[#This Row],[Nro. DNI / CE]]="","Corregir",IF(LEN(Tabla2[[#This Row],[Nro. DNI / CE]])&gt;=8,"OK","Corregir"))</f>
        <v>OK</v>
      </c>
      <c r="AA2375" s="10">
        <f>COUNTIF(Tabla2[APELLIDOS Y NOMBRES],Tabla2[[#This Row],[APELLIDOS Y NOMBRES]])</f>
        <v>1</v>
      </c>
      <c r="AB2375" t="str">
        <f ca="1">+IFERROR(IF(Tabla2[[#This Row],[FECHA CESE/BAJA]]="","No Aplica",IF(AND(MONTH(Tabla2[[#This Row],[FECHA CESE/BAJA]])=MONTH(TODAY()-30),YEAR(Tabla2[[#This Row],[FECHA CESE/BAJA]])=YEAR(TODAY())),MONTH(TODAY()-30)&amp;"-"&amp;YEAR(TODAY()),"Borrar")),"No aplica")</f>
        <v>No Aplica</v>
      </c>
      <c r="AC2375" t="str">
        <f ca="1">+IFERROR(IF(Tabla2[[#This Row],[FECHA INICIO DE LABORES EN OBRA]]="","No Aplica",IF(AND(MONTH(Tabla2[[#This Row],[FECHA INICIO DE LABORES EN OBRA]])=MONTH(TODAY()-30),YEAR(Tabla2[[#This Row],[FECHA INICIO DE LABORES EN OBRA]])=YEAR(TODAY())),MONTH(TODAY()-30)&amp;"-"&amp;YEAR(TODAY()),"No Aplica")),"No Aplica")</f>
        <v>No Aplica</v>
      </c>
    </row>
    <row r="2376" spans="1:29" x14ac:dyDescent="0.25">
      <c r="A2376" s="2" t="s">
        <v>5034</v>
      </c>
      <c r="B2376" s="3" t="s">
        <v>5035</v>
      </c>
      <c r="C2376" s="3" t="s">
        <v>19</v>
      </c>
      <c r="D2376" s="3" t="s">
        <v>5270</v>
      </c>
      <c r="E2376" s="3" t="s">
        <v>5271</v>
      </c>
      <c r="F2376" s="36">
        <v>36255</v>
      </c>
      <c r="G2376" s="3">
        <v>2</v>
      </c>
      <c r="H2376" s="3" t="s">
        <v>5098</v>
      </c>
      <c r="I2376" s="3" t="s">
        <v>5023</v>
      </c>
      <c r="J2376" s="3" t="s">
        <v>5272</v>
      </c>
      <c r="K2376" s="3" t="s">
        <v>5273</v>
      </c>
      <c r="L2376" s="8" t="s">
        <v>9813</v>
      </c>
      <c r="M2376" s="5"/>
      <c r="N2376" s="13" t="s">
        <v>1489</v>
      </c>
      <c r="O2376" s="5">
        <v>44977</v>
      </c>
      <c r="P2376" s="8">
        <v>1</v>
      </c>
      <c r="Q2376" s="9">
        <v>4</v>
      </c>
      <c r="R2376" s="9" t="str">
        <f>IFERROR(VLOOKUP(Tabla2[[#This Row],[CONTRATISTA PRNCIPAL]],Hoja1!$L$5:$M$9,2,FALSE),"CJV")</f>
        <v>CJV</v>
      </c>
      <c r="S2376" s="9" t="str">
        <f>IF(Tabla2[[#This Row],[EMPRESA]]=Tabla2[[#This Row],[CONTRATISTA PRNCIPAL]],"Principal","Secundaria")</f>
        <v>Secundaria</v>
      </c>
      <c r="T2376" s="10">
        <f>IFERROR(1/COUNTIF(Tabla2[CONTRATISTA PRNCIPAL],Tabla2[[#This Row],[CONTRATISTA PRNCIPAL]]),0)</f>
        <v>6.6666666666666671E-3</v>
      </c>
      <c r="U2376" s="33">
        <f ca="1">IF(((TODAY()-Tabla2[[#This Row],[FECHA NACIMIENTO]])/365)&lt;18,"Corregir", IF(((TODAY()-Tabla2[[#This Row],[FECHA NACIMIENTO]])/365)&gt;80, "Corregir",ROUNDDOWN(((TODAY()-Tabla2[[#This Row],[FECHA NACIMIENTO]])/365),0)))</f>
        <v>24</v>
      </c>
      <c r="V237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376" s="34" t="str">
        <f ca="1">+IF(Tabla2[[#This Row],[Edad]]="Corregir","Corregir","Ok")</f>
        <v>Ok</v>
      </c>
      <c r="X2376" s="10" t="str">
        <f>+IFERROR(VLOOKUP(Tabla2[[#This Row],[DISTRITO SEGÚN DNI]],Hoja1!$A$2:$B$55,2,FALSE),"No")</f>
        <v>No</v>
      </c>
      <c r="Y2376" s="10" t="str">
        <f>IF(OR(LOWER(Tabla2[[#This Row],[GENERO]])="masculino", LOWER(Tabla2[[#This Row],[GENERO]])="femenino"),"OK","Corregir")</f>
        <v>OK</v>
      </c>
      <c r="Z2376" s="10" t="str">
        <f>+IF(Tabla2[[#This Row],[Nro. DNI / CE]]="","Corregir",IF(LEN(Tabla2[[#This Row],[Nro. DNI / CE]])&gt;=8,"OK","Corregir"))</f>
        <v>OK</v>
      </c>
      <c r="AA2376" s="10">
        <f>COUNTIF(Tabla2[APELLIDOS Y NOMBRES],Tabla2[[#This Row],[APELLIDOS Y NOMBRES]])</f>
        <v>1</v>
      </c>
      <c r="AB2376" t="str">
        <f ca="1">+IFERROR(IF(Tabla2[[#This Row],[FECHA CESE/BAJA]]="","No Aplica",IF(AND(MONTH(Tabla2[[#This Row],[FECHA CESE/BAJA]])=MONTH(TODAY()-30),YEAR(Tabla2[[#This Row],[FECHA CESE/BAJA]])=YEAR(TODAY())),MONTH(TODAY()-30)&amp;"-"&amp;YEAR(TODAY()),"Borrar")),"No aplica")</f>
        <v>No Aplica</v>
      </c>
      <c r="AC2376" t="str">
        <f ca="1">+IFERROR(IF(Tabla2[[#This Row],[FECHA INICIO DE LABORES EN OBRA]]="","No Aplica",IF(AND(MONTH(Tabla2[[#This Row],[FECHA INICIO DE LABORES EN OBRA]])=MONTH(TODAY()-30),YEAR(Tabla2[[#This Row],[FECHA INICIO DE LABORES EN OBRA]])=YEAR(TODAY())),MONTH(TODAY()-30)&amp;"-"&amp;YEAR(TODAY()),"No Aplica")),"No Aplica")</f>
        <v>No Aplica</v>
      </c>
    </row>
    <row r="2377" spans="1:29" x14ac:dyDescent="0.25">
      <c r="A2377" s="2" t="s">
        <v>8965</v>
      </c>
      <c r="B2377" s="3" t="s">
        <v>8966</v>
      </c>
      <c r="C2377" s="3" t="s">
        <v>19</v>
      </c>
      <c r="D2377" s="3" t="s">
        <v>9054</v>
      </c>
      <c r="E2377" s="3" t="s">
        <v>9055</v>
      </c>
      <c r="F2377" s="36">
        <v>32500</v>
      </c>
      <c r="G2377" s="3">
        <v>1</v>
      </c>
      <c r="H2377" s="3" t="s">
        <v>1920</v>
      </c>
      <c r="I2377" s="3" t="s">
        <v>5023</v>
      </c>
      <c r="J2377" s="3" t="s">
        <v>9056</v>
      </c>
      <c r="K2377" s="3" t="s">
        <v>1945</v>
      </c>
      <c r="L2377" s="8" t="s">
        <v>9813</v>
      </c>
      <c r="M2377" s="5"/>
      <c r="N2377" s="13" t="s">
        <v>1489</v>
      </c>
      <c r="O2377" s="5">
        <v>45121</v>
      </c>
      <c r="P2377" s="8">
        <v>1</v>
      </c>
      <c r="Q2377" s="9">
        <v>1</v>
      </c>
      <c r="R2377" s="9" t="str">
        <f>IFERROR(VLOOKUP(Tabla2[[#This Row],[CONTRATISTA PRNCIPAL]],Hoja1!$L$5:$M$9,2,FALSE),"CJV")</f>
        <v>CJV</v>
      </c>
      <c r="S2377" s="9" t="str">
        <f>IF(Tabla2[[#This Row],[EMPRESA]]=Tabla2[[#This Row],[CONTRATISTA PRNCIPAL]],"Principal","Secundaria")</f>
        <v>Secundaria</v>
      </c>
      <c r="T2377" s="10">
        <f>IFERROR(1/COUNTIF(Tabla2[CONTRATISTA PRNCIPAL],Tabla2[[#This Row],[CONTRATISTA PRNCIPAL]]),0)</f>
        <v>6.6666666666666671E-3</v>
      </c>
      <c r="U2377" s="33">
        <f ca="1">IF(((TODAY()-Tabla2[[#This Row],[FECHA NACIMIENTO]])/365)&lt;18,"Corregir", IF(((TODAY()-Tabla2[[#This Row],[FECHA NACIMIENTO]])/365)&gt;80, "Corregir",ROUNDDOWN(((TODAY()-Tabla2[[#This Row],[FECHA NACIMIENTO]])/365),0)))</f>
        <v>34</v>
      </c>
      <c r="V237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377" s="34" t="str">
        <f ca="1">+IF(Tabla2[[#This Row],[Edad]]="Corregir","Corregir","Ok")</f>
        <v>Ok</v>
      </c>
      <c r="X2377" s="10" t="str">
        <f>+IFERROR(VLOOKUP(Tabla2[[#This Row],[DISTRITO SEGÚN DNI]],Hoja1!$A$2:$B$55,2,FALSE),"No")</f>
        <v>CALLAO</v>
      </c>
      <c r="Y2377" s="10" t="str">
        <f>IF(OR(LOWER(Tabla2[[#This Row],[GENERO]])="masculino", LOWER(Tabla2[[#This Row],[GENERO]])="femenino"),"OK","Corregir")</f>
        <v>OK</v>
      </c>
      <c r="Z2377" s="10" t="str">
        <f>+IF(Tabla2[[#This Row],[Nro. DNI / CE]]="","Corregir",IF(LEN(Tabla2[[#This Row],[Nro. DNI / CE]])&gt;=8,"OK","Corregir"))</f>
        <v>OK</v>
      </c>
      <c r="AA2377" s="10">
        <f>COUNTIF(Tabla2[APELLIDOS Y NOMBRES],Tabla2[[#This Row],[APELLIDOS Y NOMBRES]])</f>
        <v>1</v>
      </c>
      <c r="AB2377" t="str">
        <f ca="1">+IFERROR(IF(Tabla2[[#This Row],[FECHA CESE/BAJA]]="","No Aplica",IF(AND(MONTH(Tabla2[[#This Row],[FECHA CESE/BAJA]])=MONTH(TODAY()-30),YEAR(Tabla2[[#This Row],[FECHA CESE/BAJA]])=YEAR(TODAY())),MONTH(TODAY()-30)&amp;"-"&amp;YEAR(TODAY()),"Borrar")),"No aplica")</f>
        <v>No Aplica</v>
      </c>
      <c r="AC2377" t="str">
        <f ca="1">+IFERROR(IF(Tabla2[[#This Row],[FECHA INICIO DE LABORES EN OBRA]]="","No Aplica",IF(AND(MONTH(Tabla2[[#This Row],[FECHA INICIO DE LABORES EN OBRA]])=MONTH(TODAY()-30),YEAR(Tabla2[[#This Row],[FECHA INICIO DE LABORES EN OBRA]])=YEAR(TODAY())),MONTH(TODAY()-30)&amp;"-"&amp;YEAR(TODAY()),"No Aplica")),"No Aplica")</f>
        <v>No Aplica</v>
      </c>
    </row>
    <row r="2378" spans="1:29" x14ac:dyDescent="0.25">
      <c r="A2378" s="2" t="s">
        <v>8965</v>
      </c>
      <c r="B2378" s="3" t="s">
        <v>8966</v>
      </c>
      <c r="C2378" s="3" t="s">
        <v>19</v>
      </c>
      <c r="D2378" s="3" t="s">
        <v>5274</v>
      </c>
      <c r="E2378" s="3" t="s">
        <v>5275</v>
      </c>
      <c r="F2378" s="36">
        <v>35198</v>
      </c>
      <c r="G2378" s="3">
        <v>2</v>
      </c>
      <c r="H2378" s="3" t="s">
        <v>5098</v>
      </c>
      <c r="I2378" s="3" t="s">
        <v>5023</v>
      </c>
      <c r="J2378" s="3" t="s">
        <v>5276</v>
      </c>
      <c r="K2378" s="3" t="s">
        <v>99</v>
      </c>
      <c r="L2378" s="8" t="s">
        <v>9813</v>
      </c>
      <c r="M2378" s="5"/>
      <c r="N2378" s="13" t="s">
        <v>1489</v>
      </c>
      <c r="O2378" s="5">
        <v>45167</v>
      </c>
      <c r="P2378" s="8">
        <v>1</v>
      </c>
      <c r="Q2378" s="9">
        <v>4</v>
      </c>
      <c r="R2378" s="9" t="str">
        <f>IFERROR(VLOOKUP(Tabla2[[#This Row],[CONTRATISTA PRNCIPAL]],Hoja1!$L$5:$M$9,2,FALSE),"CJV")</f>
        <v>CJV</v>
      </c>
      <c r="S2378" s="9" t="str">
        <f>IF(Tabla2[[#This Row],[EMPRESA]]=Tabla2[[#This Row],[CONTRATISTA PRNCIPAL]],"Principal","Secundaria")</f>
        <v>Secundaria</v>
      </c>
      <c r="T2378" s="10">
        <f>IFERROR(1/COUNTIF(Tabla2[CONTRATISTA PRNCIPAL],Tabla2[[#This Row],[CONTRATISTA PRNCIPAL]]),0)</f>
        <v>6.6666666666666671E-3</v>
      </c>
      <c r="U2378" s="33">
        <f ca="1">IF(((TODAY()-Tabla2[[#This Row],[FECHA NACIMIENTO]])/365)&lt;18,"Corregir", IF(((TODAY()-Tabla2[[#This Row],[FECHA NACIMIENTO]])/365)&gt;80, "Corregir",ROUNDDOWN(((TODAY()-Tabla2[[#This Row],[FECHA NACIMIENTO]])/365),0)))</f>
        <v>27</v>
      </c>
      <c r="V237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378" s="34" t="str">
        <f ca="1">+IF(Tabla2[[#This Row],[Edad]]="Corregir","Corregir","Ok")</f>
        <v>Ok</v>
      </c>
      <c r="X2378" s="10" t="str">
        <f>+IFERROR(VLOOKUP(Tabla2[[#This Row],[DISTRITO SEGÚN DNI]],Hoja1!$A$2:$B$55,2,FALSE),"No")</f>
        <v>LA VICTORIA</v>
      </c>
      <c r="Y2378" s="10" t="str">
        <f>IF(OR(LOWER(Tabla2[[#This Row],[GENERO]])="masculino", LOWER(Tabla2[[#This Row],[GENERO]])="femenino"),"OK","Corregir")</f>
        <v>OK</v>
      </c>
      <c r="Z2378" s="10" t="str">
        <f>+IF(Tabla2[[#This Row],[Nro. DNI / CE]]="","Corregir",IF(LEN(Tabla2[[#This Row],[Nro. DNI / CE]])&gt;=8,"OK","Corregir"))</f>
        <v>OK</v>
      </c>
      <c r="AA2378" s="10">
        <f>COUNTIF(Tabla2[APELLIDOS Y NOMBRES],Tabla2[[#This Row],[APELLIDOS Y NOMBRES]])</f>
        <v>1</v>
      </c>
      <c r="AB2378" t="str">
        <f ca="1">+IFERROR(IF(Tabla2[[#This Row],[FECHA CESE/BAJA]]="","No Aplica",IF(AND(MONTH(Tabla2[[#This Row],[FECHA CESE/BAJA]])=MONTH(TODAY()-30),YEAR(Tabla2[[#This Row],[FECHA CESE/BAJA]])=YEAR(TODAY())),MONTH(TODAY()-30)&amp;"-"&amp;YEAR(TODAY()),"Borrar")),"No aplica")</f>
        <v>No Aplica</v>
      </c>
      <c r="AC2378" t="str">
        <f ca="1">+IFERROR(IF(Tabla2[[#This Row],[FECHA INICIO DE LABORES EN OBRA]]="","No Aplica",IF(AND(MONTH(Tabla2[[#This Row],[FECHA INICIO DE LABORES EN OBRA]])=MONTH(TODAY()-30),YEAR(Tabla2[[#This Row],[FECHA INICIO DE LABORES EN OBRA]])=YEAR(TODAY())),MONTH(TODAY()-30)&amp;"-"&amp;YEAR(TODAY()),"No Aplica")),"No Aplica")</f>
        <v>8-2023</v>
      </c>
    </row>
    <row r="2379" spans="1:29" x14ac:dyDescent="0.25">
      <c r="A2379" s="2" t="s">
        <v>5044</v>
      </c>
      <c r="B2379" s="3" t="s">
        <v>5045</v>
      </c>
      <c r="C2379" s="3" t="s">
        <v>19</v>
      </c>
      <c r="D2379" s="3" t="s">
        <v>5277</v>
      </c>
      <c r="E2379" s="3" t="s">
        <v>5278</v>
      </c>
      <c r="F2379" s="36">
        <v>31581</v>
      </c>
      <c r="G2379" s="3">
        <v>1</v>
      </c>
      <c r="H2379" s="3" t="s">
        <v>5279</v>
      </c>
      <c r="I2379" s="3" t="s">
        <v>5057</v>
      </c>
      <c r="J2379" s="3" t="s">
        <v>5280</v>
      </c>
      <c r="K2379" s="3" t="s">
        <v>1139</v>
      </c>
      <c r="L2379" s="8" t="s">
        <v>9818</v>
      </c>
      <c r="M2379" s="5"/>
      <c r="N2379" s="13" t="s">
        <v>1489</v>
      </c>
      <c r="O2379" s="5">
        <v>44645</v>
      </c>
      <c r="P2379" s="8">
        <v>1</v>
      </c>
      <c r="Q2379" s="9">
        <v>1</v>
      </c>
      <c r="R2379" s="9" t="str">
        <f>IFERROR(VLOOKUP(Tabla2[[#This Row],[CONTRATISTA PRNCIPAL]],Hoja1!$L$5:$M$9,2,FALSE),"CJV")</f>
        <v>CJV</v>
      </c>
      <c r="S2379" s="9" t="str">
        <f>IF(Tabla2[[#This Row],[EMPRESA]]=Tabla2[[#This Row],[CONTRATISTA PRNCIPAL]],"Principal","Secundaria")</f>
        <v>Secundaria</v>
      </c>
      <c r="T2379" s="10">
        <f>IFERROR(1/COUNTIF(Tabla2[CONTRATISTA PRNCIPAL],Tabla2[[#This Row],[CONTRATISTA PRNCIPAL]]),0)</f>
        <v>6.6666666666666671E-3</v>
      </c>
      <c r="U2379" s="33">
        <f ca="1">IF(((TODAY()-Tabla2[[#This Row],[FECHA NACIMIENTO]])/365)&lt;18,"Corregir", IF(((TODAY()-Tabla2[[#This Row],[FECHA NACIMIENTO]])/365)&gt;80, "Corregir",ROUNDDOWN(((TODAY()-Tabla2[[#This Row],[FECHA NACIMIENTO]])/365),0)))</f>
        <v>37</v>
      </c>
      <c r="V237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379" s="34" t="str">
        <f ca="1">+IF(Tabla2[[#This Row],[Edad]]="Corregir","Corregir","Ok")</f>
        <v>Ok</v>
      </c>
      <c r="X2379" s="10" t="str">
        <f>+IFERROR(VLOOKUP(Tabla2[[#This Row],[DISTRITO SEGÚN DNI]],Hoja1!$A$2:$B$55,2,FALSE),"No")</f>
        <v>No</v>
      </c>
      <c r="Y2379" s="10" t="str">
        <f>IF(OR(LOWER(Tabla2[[#This Row],[GENERO]])="masculino", LOWER(Tabla2[[#This Row],[GENERO]])="femenino"),"OK","Corregir")</f>
        <v>OK</v>
      </c>
      <c r="Z2379" s="10" t="str">
        <f>+IF(Tabla2[[#This Row],[Nro. DNI / CE]]="","Corregir",IF(LEN(Tabla2[[#This Row],[Nro. DNI / CE]])&gt;=8,"OK","Corregir"))</f>
        <v>OK</v>
      </c>
      <c r="AA2379" s="10">
        <f>COUNTIF(Tabla2[APELLIDOS Y NOMBRES],Tabla2[[#This Row],[APELLIDOS Y NOMBRES]])</f>
        <v>1</v>
      </c>
      <c r="AB2379" t="str">
        <f ca="1">+IFERROR(IF(Tabla2[[#This Row],[FECHA CESE/BAJA]]="","No Aplica",IF(AND(MONTH(Tabla2[[#This Row],[FECHA CESE/BAJA]])=MONTH(TODAY()-30),YEAR(Tabla2[[#This Row],[FECHA CESE/BAJA]])=YEAR(TODAY())),MONTH(TODAY()-30)&amp;"-"&amp;YEAR(TODAY()),"Borrar")),"No aplica")</f>
        <v>No Aplica</v>
      </c>
      <c r="AC2379" t="str">
        <f ca="1">+IFERROR(IF(Tabla2[[#This Row],[FECHA INICIO DE LABORES EN OBRA]]="","No Aplica",IF(AND(MONTH(Tabla2[[#This Row],[FECHA INICIO DE LABORES EN OBRA]])=MONTH(TODAY()-30),YEAR(Tabla2[[#This Row],[FECHA INICIO DE LABORES EN OBRA]])=YEAR(TODAY())),MONTH(TODAY()-30)&amp;"-"&amp;YEAR(TODAY()),"No Aplica")),"No Aplica")</f>
        <v>No Aplica</v>
      </c>
    </row>
    <row r="2380" spans="1:29" x14ac:dyDescent="0.25">
      <c r="A2380" s="2" t="s">
        <v>5034</v>
      </c>
      <c r="B2380" s="3" t="s">
        <v>5035</v>
      </c>
      <c r="C2380" s="3" t="s">
        <v>19</v>
      </c>
      <c r="D2380" s="3" t="s">
        <v>9057</v>
      </c>
      <c r="E2380" s="3" t="s">
        <v>9058</v>
      </c>
      <c r="F2380" s="36">
        <v>35160</v>
      </c>
      <c r="G2380" s="3">
        <v>2</v>
      </c>
      <c r="H2380" s="3" t="s">
        <v>3817</v>
      </c>
      <c r="I2380" s="3" t="s">
        <v>5023</v>
      </c>
      <c r="J2380" s="3" t="s">
        <v>9059</v>
      </c>
      <c r="K2380" s="3" t="s">
        <v>9060</v>
      </c>
      <c r="L2380" s="8" t="s">
        <v>9813</v>
      </c>
      <c r="M2380" s="5"/>
      <c r="N2380" s="13" t="s">
        <v>1489</v>
      </c>
      <c r="O2380" s="5">
        <v>45117</v>
      </c>
      <c r="P2380" s="8">
        <v>1</v>
      </c>
      <c r="Q2380" s="9">
        <v>4</v>
      </c>
      <c r="R2380" s="9" t="str">
        <f>IFERROR(VLOOKUP(Tabla2[[#This Row],[CONTRATISTA PRNCIPAL]],Hoja1!$L$5:$M$9,2,FALSE),"CJV")</f>
        <v>CJV</v>
      </c>
      <c r="S2380" s="9" t="str">
        <f>IF(Tabla2[[#This Row],[EMPRESA]]=Tabla2[[#This Row],[CONTRATISTA PRNCIPAL]],"Principal","Secundaria")</f>
        <v>Secundaria</v>
      </c>
      <c r="T2380" s="10">
        <f>IFERROR(1/COUNTIF(Tabla2[CONTRATISTA PRNCIPAL],Tabla2[[#This Row],[CONTRATISTA PRNCIPAL]]),0)</f>
        <v>6.6666666666666671E-3</v>
      </c>
      <c r="U2380" s="33">
        <f ca="1">IF(((TODAY()-Tabla2[[#This Row],[FECHA NACIMIENTO]])/365)&lt;18,"Corregir", IF(((TODAY()-Tabla2[[#This Row],[FECHA NACIMIENTO]])/365)&gt;80, "Corregir",ROUNDDOWN(((TODAY()-Tabla2[[#This Row],[FECHA NACIMIENTO]])/365),0)))</f>
        <v>27</v>
      </c>
      <c r="V238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380" s="34" t="str">
        <f ca="1">+IF(Tabla2[[#This Row],[Edad]]="Corregir","Corregir","Ok")</f>
        <v>Ok</v>
      </c>
      <c r="X2380" s="10" t="str">
        <f>+IFERROR(VLOOKUP(Tabla2[[#This Row],[DISTRITO SEGÚN DNI]],Hoja1!$A$2:$B$55,2,FALSE),"No")</f>
        <v>No</v>
      </c>
      <c r="Y2380" s="10" t="str">
        <f>IF(OR(LOWER(Tabla2[[#This Row],[GENERO]])="masculino", LOWER(Tabla2[[#This Row],[GENERO]])="femenino"),"OK","Corregir")</f>
        <v>OK</v>
      </c>
      <c r="Z2380" s="10" t="str">
        <f>+IF(Tabla2[[#This Row],[Nro. DNI / CE]]="","Corregir",IF(LEN(Tabla2[[#This Row],[Nro. DNI / CE]])&gt;=8,"OK","Corregir"))</f>
        <v>OK</v>
      </c>
      <c r="AA2380" s="10">
        <f>COUNTIF(Tabla2[APELLIDOS Y NOMBRES],Tabla2[[#This Row],[APELLIDOS Y NOMBRES]])</f>
        <v>1</v>
      </c>
      <c r="AB2380" t="str">
        <f ca="1">+IFERROR(IF(Tabla2[[#This Row],[FECHA CESE/BAJA]]="","No Aplica",IF(AND(MONTH(Tabla2[[#This Row],[FECHA CESE/BAJA]])=MONTH(TODAY()-30),YEAR(Tabla2[[#This Row],[FECHA CESE/BAJA]])=YEAR(TODAY())),MONTH(TODAY()-30)&amp;"-"&amp;YEAR(TODAY()),"Borrar")),"No aplica")</f>
        <v>No Aplica</v>
      </c>
      <c r="AC2380" t="str">
        <f ca="1">+IFERROR(IF(Tabla2[[#This Row],[FECHA INICIO DE LABORES EN OBRA]]="","No Aplica",IF(AND(MONTH(Tabla2[[#This Row],[FECHA INICIO DE LABORES EN OBRA]])=MONTH(TODAY()-30),YEAR(Tabla2[[#This Row],[FECHA INICIO DE LABORES EN OBRA]])=YEAR(TODAY())),MONTH(TODAY()-30)&amp;"-"&amp;YEAR(TODAY()),"No Aplica")),"No Aplica")</f>
        <v>No Aplica</v>
      </c>
    </row>
    <row r="2381" spans="1:29" x14ac:dyDescent="0.25">
      <c r="A2381" s="2" t="s">
        <v>5034</v>
      </c>
      <c r="B2381" s="3" t="s">
        <v>5035</v>
      </c>
      <c r="C2381" s="3" t="s">
        <v>19</v>
      </c>
      <c r="D2381" s="3" t="s">
        <v>5281</v>
      </c>
      <c r="E2381" s="3" t="s">
        <v>5282</v>
      </c>
      <c r="F2381" s="36">
        <v>30931</v>
      </c>
      <c r="G2381" s="3">
        <v>2</v>
      </c>
      <c r="H2381" s="3" t="s">
        <v>3817</v>
      </c>
      <c r="I2381" s="3" t="s">
        <v>5023</v>
      </c>
      <c r="J2381" s="3" t="s">
        <v>5283</v>
      </c>
      <c r="K2381" s="3" t="s">
        <v>32</v>
      </c>
      <c r="L2381" s="8" t="s">
        <v>9813</v>
      </c>
      <c r="M2381" s="5"/>
      <c r="N2381" s="13" t="s">
        <v>1489</v>
      </c>
      <c r="O2381" s="5">
        <v>45092</v>
      </c>
      <c r="P2381" s="8">
        <v>1</v>
      </c>
      <c r="Q2381" s="9">
        <v>4</v>
      </c>
      <c r="R2381" s="9" t="str">
        <f>IFERROR(VLOOKUP(Tabla2[[#This Row],[CONTRATISTA PRNCIPAL]],Hoja1!$L$5:$M$9,2,FALSE),"CJV")</f>
        <v>CJV</v>
      </c>
      <c r="S2381" s="9" t="str">
        <f>IF(Tabla2[[#This Row],[EMPRESA]]=Tabla2[[#This Row],[CONTRATISTA PRNCIPAL]],"Principal","Secundaria")</f>
        <v>Secundaria</v>
      </c>
      <c r="T2381" s="10">
        <f>IFERROR(1/COUNTIF(Tabla2[CONTRATISTA PRNCIPAL],Tabla2[[#This Row],[CONTRATISTA PRNCIPAL]]),0)</f>
        <v>6.6666666666666671E-3</v>
      </c>
      <c r="U2381" s="33">
        <f ca="1">IF(((TODAY()-Tabla2[[#This Row],[FECHA NACIMIENTO]])/365)&lt;18,"Corregir", IF(((TODAY()-Tabla2[[#This Row],[FECHA NACIMIENTO]])/365)&gt;80, "Corregir",ROUNDDOWN(((TODAY()-Tabla2[[#This Row],[FECHA NACIMIENTO]])/365),0)))</f>
        <v>39</v>
      </c>
      <c r="V238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381" s="34" t="str">
        <f ca="1">+IF(Tabla2[[#This Row],[Edad]]="Corregir","Corregir","Ok")</f>
        <v>Ok</v>
      </c>
      <c r="X2381" s="10" t="str">
        <f>+IFERROR(VLOOKUP(Tabla2[[#This Row],[DISTRITO SEGÚN DNI]],Hoja1!$A$2:$B$55,2,FALSE),"No")</f>
        <v>CALLAO</v>
      </c>
      <c r="Y2381" s="10" t="str">
        <f>IF(OR(LOWER(Tabla2[[#This Row],[GENERO]])="masculino", LOWER(Tabla2[[#This Row],[GENERO]])="femenino"),"OK","Corregir")</f>
        <v>OK</v>
      </c>
      <c r="Z2381" s="10" t="str">
        <f>+IF(Tabla2[[#This Row],[Nro. DNI / CE]]="","Corregir",IF(LEN(Tabla2[[#This Row],[Nro. DNI / CE]])&gt;=8,"OK","Corregir"))</f>
        <v>OK</v>
      </c>
      <c r="AA2381" s="10">
        <f>COUNTIF(Tabla2[APELLIDOS Y NOMBRES],Tabla2[[#This Row],[APELLIDOS Y NOMBRES]])</f>
        <v>1</v>
      </c>
      <c r="AB2381" t="str">
        <f ca="1">+IFERROR(IF(Tabla2[[#This Row],[FECHA CESE/BAJA]]="","No Aplica",IF(AND(MONTH(Tabla2[[#This Row],[FECHA CESE/BAJA]])=MONTH(TODAY()-30),YEAR(Tabla2[[#This Row],[FECHA CESE/BAJA]])=YEAR(TODAY())),MONTH(TODAY()-30)&amp;"-"&amp;YEAR(TODAY()),"Borrar")),"No aplica")</f>
        <v>No Aplica</v>
      </c>
      <c r="AC2381" t="str">
        <f ca="1">+IFERROR(IF(Tabla2[[#This Row],[FECHA INICIO DE LABORES EN OBRA]]="","No Aplica",IF(AND(MONTH(Tabla2[[#This Row],[FECHA INICIO DE LABORES EN OBRA]])=MONTH(TODAY()-30),YEAR(Tabla2[[#This Row],[FECHA INICIO DE LABORES EN OBRA]])=YEAR(TODAY())),MONTH(TODAY()-30)&amp;"-"&amp;YEAR(TODAY()),"No Aplica")),"No Aplica")</f>
        <v>No Aplica</v>
      </c>
    </row>
    <row r="2382" spans="1:29" x14ac:dyDescent="0.25">
      <c r="A2382" s="2" t="s">
        <v>8965</v>
      </c>
      <c r="B2382" s="3" t="s">
        <v>8966</v>
      </c>
      <c r="C2382" s="3" t="s">
        <v>19</v>
      </c>
      <c r="D2382" s="3" t="s">
        <v>9061</v>
      </c>
      <c r="E2382" s="3" t="s">
        <v>9062</v>
      </c>
      <c r="F2382" s="36">
        <v>29490</v>
      </c>
      <c r="G2382" s="3">
        <v>2</v>
      </c>
      <c r="H2382" s="3" t="s">
        <v>5008</v>
      </c>
      <c r="I2382" s="3" t="s">
        <v>5023</v>
      </c>
      <c r="J2382" s="3" t="s">
        <v>9063</v>
      </c>
      <c r="K2382" s="3" t="s">
        <v>1063</v>
      </c>
      <c r="L2382" s="8" t="s">
        <v>9813</v>
      </c>
      <c r="M2382" s="5"/>
      <c r="N2382" s="13" t="s">
        <v>1489</v>
      </c>
      <c r="O2382" s="5">
        <v>45126</v>
      </c>
      <c r="P2382" s="8">
        <v>1</v>
      </c>
      <c r="Q2382" s="9">
        <v>4</v>
      </c>
      <c r="R2382" s="9" t="str">
        <f>IFERROR(VLOOKUP(Tabla2[[#This Row],[CONTRATISTA PRNCIPAL]],Hoja1!$L$5:$M$9,2,FALSE),"CJV")</f>
        <v>CJV</v>
      </c>
      <c r="S2382" s="9" t="str">
        <f>IF(Tabla2[[#This Row],[EMPRESA]]=Tabla2[[#This Row],[CONTRATISTA PRNCIPAL]],"Principal","Secundaria")</f>
        <v>Secundaria</v>
      </c>
      <c r="T2382" s="10">
        <f>IFERROR(1/COUNTIF(Tabla2[CONTRATISTA PRNCIPAL],Tabla2[[#This Row],[CONTRATISTA PRNCIPAL]]),0)</f>
        <v>6.6666666666666671E-3</v>
      </c>
      <c r="U2382" s="33">
        <f ca="1">IF(((TODAY()-Tabla2[[#This Row],[FECHA NACIMIENTO]])/365)&lt;18,"Corregir", IF(((TODAY()-Tabla2[[#This Row],[FECHA NACIMIENTO]])/365)&gt;80, "Corregir",ROUNDDOWN(((TODAY()-Tabla2[[#This Row],[FECHA NACIMIENTO]])/365),0)))</f>
        <v>42</v>
      </c>
      <c r="V238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382" s="34" t="str">
        <f ca="1">+IF(Tabla2[[#This Row],[Edad]]="Corregir","Corregir","Ok")</f>
        <v>Ok</v>
      </c>
      <c r="X2382" s="10" t="str">
        <f>+IFERROR(VLOOKUP(Tabla2[[#This Row],[DISTRITO SEGÚN DNI]],Hoja1!$A$2:$B$55,2,FALSE),"No")</f>
        <v>No</v>
      </c>
      <c r="Y2382" s="10" t="str">
        <f>IF(OR(LOWER(Tabla2[[#This Row],[GENERO]])="masculino", LOWER(Tabla2[[#This Row],[GENERO]])="femenino"),"OK","Corregir")</f>
        <v>OK</v>
      </c>
      <c r="Z2382" s="10" t="str">
        <f>+IF(Tabla2[[#This Row],[Nro. DNI / CE]]="","Corregir",IF(LEN(Tabla2[[#This Row],[Nro. DNI / CE]])&gt;=8,"OK","Corregir"))</f>
        <v>OK</v>
      </c>
      <c r="AA2382" s="10">
        <f>COUNTIF(Tabla2[APELLIDOS Y NOMBRES],Tabla2[[#This Row],[APELLIDOS Y NOMBRES]])</f>
        <v>1</v>
      </c>
      <c r="AB2382" t="str">
        <f ca="1">+IFERROR(IF(Tabla2[[#This Row],[FECHA CESE/BAJA]]="","No Aplica",IF(AND(MONTH(Tabla2[[#This Row],[FECHA CESE/BAJA]])=MONTH(TODAY()-30),YEAR(Tabla2[[#This Row],[FECHA CESE/BAJA]])=YEAR(TODAY())),MONTH(TODAY()-30)&amp;"-"&amp;YEAR(TODAY()),"Borrar")),"No aplica")</f>
        <v>No Aplica</v>
      </c>
      <c r="AC2382" t="str">
        <f ca="1">+IFERROR(IF(Tabla2[[#This Row],[FECHA INICIO DE LABORES EN OBRA]]="","No Aplica",IF(AND(MONTH(Tabla2[[#This Row],[FECHA INICIO DE LABORES EN OBRA]])=MONTH(TODAY()-30),YEAR(Tabla2[[#This Row],[FECHA INICIO DE LABORES EN OBRA]])=YEAR(TODAY())),MONTH(TODAY()-30)&amp;"-"&amp;YEAR(TODAY()),"No Aplica")),"No Aplica")</f>
        <v>No Aplica</v>
      </c>
    </row>
    <row r="2383" spans="1:29" x14ac:dyDescent="0.25">
      <c r="A2383" s="2" t="s">
        <v>5025</v>
      </c>
      <c r="B2383" s="3" t="s">
        <v>5026</v>
      </c>
      <c r="C2383" s="3" t="s">
        <v>19</v>
      </c>
      <c r="D2383" s="3" t="s">
        <v>5284</v>
      </c>
      <c r="E2383" s="3" t="s">
        <v>5285</v>
      </c>
      <c r="F2383" s="36">
        <v>33605</v>
      </c>
      <c r="G2383" s="3">
        <v>1</v>
      </c>
      <c r="H2383" s="3" t="s">
        <v>5286</v>
      </c>
      <c r="I2383" s="3" t="s">
        <v>5072</v>
      </c>
      <c r="J2383" s="3" t="s">
        <v>5287</v>
      </c>
      <c r="K2383" s="3" t="s">
        <v>131</v>
      </c>
      <c r="L2383" s="8" t="s">
        <v>9813</v>
      </c>
      <c r="M2383" s="5"/>
      <c r="N2383" s="13" t="s">
        <v>1489</v>
      </c>
      <c r="O2383" s="5">
        <v>45014</v>
      </c>
      <c r="P2383" s="8">
        <v>1</v>
      </c>
      <c r="Q2383" s="9">
        <v>1</v>
      </c>
      <c r="R2383" s="9" t="str">
        <f>IFERROR(VLOOKUP(Tabla2[[#This Row],[CONTRATISTA PRNCIPAL]],Hoja1!$L$5:$M$9,2,FALSE),"CJV")</f>
        <v>CJV</v>
      </c>
      <c r="S2383" s="9" t="str">
        <f>IF(Tabla2[[#This Row],[EMPRESA]]=Tabla2[[#This Row],[CONTRATISTA PRNCIPAL]],"Principal","Secundaria")</f>
        <v>Secundaria</v>
      </c>
      <c r="T2383" s="10">
        <f>IFERROR(1/COUNTIF(Tabla2[CONTRATISTA PRNCIPAL],Tabla2[[#This Row],[CONTRATISTA PRNCIPAL]]),0)</f>
        <v>6.6666666666666671E-3</v>
      </c>
      <c r="U2383" s="33">
        <f ca="1">IF(((TODAY()-Tabla2[[#This Row],[FECHA NACIMIENTO]])/365)&lt;18,"Corregir", IF(((TODAY()-Tabla2[[#This Row],[FECHA NACIMIENTO]])/365)&gt;80, "Corregir",ROUNDDOWN(((TODAY()-Tabla2[[#This Row],[FECHA NACIMIENTO]])/365),0)))</f>
        <v>31</v>
      </c>
      <c r="V238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383" s="34" t="str">
        <f ca="1">+IF(Tabla2[[#This Row],[Edad]]="Corregir","Corregir","Ok")</f>
        <v>Ok</v>
      </c>
      <c r="X2383" s="10" t="str">
        <f>+IFERROR(VLOOKUP(Tabla2[[#This Row],[DISTRITO SEGÚN DNI]],Hoja1!$A$2:$B$55,2,FALSE),"No")</f>
        <v>BREÑA</v>
      </c>
      <c r="Y2383" s="10" t="str">
        <f>IF(OR(LOWER(Tabla2[[#This Row],[GENERO]])="masculino", LOWER(Tabla2[[#This Row],[GENERO]])="femenino"),"OK","Corregir")</f>
        <v>OK</v>
      </c>
      <c r="Z2383" s="10" t="str">
        <f>+IF(Tabla2[[#This Row],[Nro. DNI / CE]]="","Corregir",IF(LEN(Tabla2[[#This Row],[Nro. DNI / CE]])&gt;=8,"OK","Corregir"))</f>
        <v>OK</v>
      </c>
      <c r="AA2383" s="10">
        <f>COUNTIF(Tabla2[APELLIDOS Y NOMBRES],Tabla2[[#This Row],[APELLIDOS Y NOMBRES]])</f>
        <v>1</v>
      </c>
      <c r="AB2383" t="str">
        <f ca="1">+IFERROR(IF(Tabla2[[#This Row],[FECHA CESE/BAJA]]="","No Aplica",IF(AND(MONTH(Tabla2[[#This Row],[FECHA CESE/BAJA]])=MONTH(TODAY()-30),YEAR(Tabla2[[#This Row],[FECHA CESE/BAJA]])=YEAR(TODAY())),MONTH(TODAY()-30)&amp;"-"&amp;YEAR(TODAY()),"Borrar")),"No aplica")</f>
        <v>No Aplica</v>
      </c>
      <c r="AC2383" t="str">
        <f ca="1">+IFERROR(IF(Tabla2[[#This Row],[FECHA INICIO DE LABORES EN OBRA]]="","No Aplica",IF(AND(MONTH(Tabla2[[#This Row],[FECHA INICIO DE LABORES EN OBRA]])=MONTH(TODAY()-30),YEAR(Tabla2[[#This Row],[FECHA INICIO DE LABORES EN OBRA]])=YEAR(TODAY())),MONTH(TODAY()-30)&amp;"-"&amp;YEAR(TODAY()),"No Aplica")),"No Aplica")</f>
        <v>No Aplica</v>
      </c>
    </row>
    <row r="2384" spans="1:29" x14ac:dyDescent="0.25">
      <c r="A2384" s="2" t="s">
        <v>8965</v>
      </c>
      <c r="B2384" s="3" t="s">
        <v>8966</v>
      </c>
      <c r="C2384" s="3" t="s">
        <v>19</v>
      </c>
      <c r="D2384" s="3" t="s">
        <v>9064</v>
      </c>
      <c r="E2384" s="3" t="s">
        <v>9065</v>
      </c>
      <c r="F2384" s="36">
        <v>35987</v>
      </c>
      <c r="G2384" s="3">
        <v>2</v>
      </c>
      <c r="H2384" s="3" t="s">
        <v>5098</v>
      </c>
      <c r="I2384" s="3" t="s">
        <v>5023</v>
      </c>
      <c r="J2384" s="3" t="s">
        <v>9066</v>
      </c>
      <c r="K2384" s="3" t="s">
        <v>1086</v>
      </c>
      <c r="L2384" s="8" t="s">
        <v>9813</v>
      </c>
      <c r="M2384" s="5"/>
      <c r="N2384" s="13" t="s">
        <v>1489</v>
      </c>
      <c r="O2384" s="5">
        <v>45126</v>
      </c>
      <c r="P2384" s="8">
        <v>1</v>
      </c>
      <c r="Q2384" s="9">
        <v>4</v>
      </c>
      <c r="R2384" s="9" t="str">
        <f>IFERROR(VLOOKUP(Tabla2[[#This Row],[CONTRATISTA PRNCIPAL]],Hoja1!$L$5:$M$9,2,FALSE),"CJV")</f>
        <v>CJV</v>
      </c>
      <c r="S2384" s="9" t="str">
        <f>IF(Tabla2[[#This Row],[EMPRESA]]=Tabla2[[#This Row],[CONTRATISTA PRNCIPAL]],"Principal","Secundaria")</f>
        <v>Secundaria</v>
      </c>
      <c r="T2384" s="10">
        <f>IFERROR(1/COUNTIF(Tabla2[CONTRATISTA PRNCIPAL],Tabla2[[#This Row],[CONTRATISTA PRNCIPAL]]),0)</f>
        <v>6.6666666666666671E-3</v>
      </c>
      <c r="U2384" s="33">
        <f ca="1">IF(((TODAY()-Tabla2[[#This Row],[FECHA NACIMIENTO]])/365)&lt;18,"Corregir", IF(((TODAY()-Tabla2[[#This Row],[FECHA NACIMIENTO]])/365)&gt;80, "Corregir",ROUNDDOWN(((TODAY()-Tabla2[[#This Row],[FECHA NACIMIENTO]])/365),0)))</f>
        <v>25</v>
      </c>
      <c r="V238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384" s="34" t="str">
        <f ca="1">+IF(Tabla2[[#This Row],[Edad]]="Corregir","Corregir","Ok")</f>
        <v>Ok</v>
      </c>
      <c r="X2384" s="10" t="str">
        <f>+IFERROR(VLOOKUP(Tabla2[[#This Row],[DISTRITO SEGÚN DNI]],Hoja1!$A$2:$B$55,2,FALSE),"No")</f>
        <v>No</v>
      </c>
      <c r="Y2384" s="10" t="str">
        <f>IF(OR(LOWER(Tabla2[[#This Row],[GENERO]])="masculino", LOWER(Tabla2[[#This Row],[GENERO]])="femenino"),"OK","Corregir")</f>
        <v>OK</v>
      </c>
      <c r="Z2384" s="10" t="str">
        <f>+IF(Tabla2[[#This Row],[Nro. DNI / CE]]="","Corregir",IF(LEN(Tabla2[[#This Row],[Nro. DNI / CE]])&gt;=8,"OK","Corregir"))</f>
        <v>OK</v>
      </c>
      <c r="AA2384" s="10">
        <f>COUNTIF(Tabla2[APELLIDOS Y NOMBRES],Tabla2[[#This Row],[APELLIDOS Y NOMBRES]])</f>
        <v>1</v>
      </c>
      <c r="AB2384" t="str">
        <f ca="1">+IFERROR(IF(Tabla2[[#This Row],[FECHA CESE/BAJA]]="","No Aplica",IF(AND(MONTH(Tabla2[[#This Row],[FECHA CESE/BAJA]])=MONTH(TODAY()-30),YEAR(Tabla2[[#This Row],[FECHA CESE/BAJA]])=YEAR(TODAY())),MONTH(TODAY()-30)&amp;"-"&amp;YEAR(TODAY()),"Borrar")),"No aplica")</f>
        <v>No Aplica</v>
      </c>
      <c r="AC2384" t="str">
        <f ca="1">+IFERROR(IF(Tabla2[[#This Row],[FECHA INICIO DE LABORES EN OBRA]]="","No Aplica",IF(AND(MONTH(Tabla2[[#This Row],[FECHA INICIO DE LABORES EN OBRA]])=MONTH(TODAY()-30),YEAR(Tabla2[[#This Row],[FECHA INICIO DE LABORES EN OBRA]])=YEAR(TODAY())),MONTH(TODAY()-30)&amp;"-"&amp;YEAR(TODAY()),"No Aplica")),"No Aplica")</f>
        <v>No Aplica</v>
      </c>
    </row>
    <row r="2385" spans="1:29" x14ac:dyDescent="0.25">
      <c r="A2385" s="2" t="s">
        <v>8965</v>
      </c>
      <c r="B2385" s="3" t="s">
        <v>8966</v>
      </c>
      <c r="C2385" s="3" t="s">
        <v>19</v>
      </c>
      <c r="D2385" s="3" t="s">
        <v>9067</v>
      </c>
      <c r="E2385" s="3" t="s">
        <v>9068</v>
      </c>
      <c r="F2385" s="36">
        <v>24982</v>
      </c>
      <c r="G2385" s="3">
        <v>2</v>
      </c>
      <c r="H2385" s="3" t="s">
        <v>3817</v>
      </c>
      <c r="I2385" s="3" t="s">
        <v>5023</v>
      </c>
      <c r="J2385" s="3" t="s">
        <v>9069</v>
      </c>
      <c r="K2385" s="3" t="s">
        <v>1042</v>
      </c>
      <c r="L2385" s="8" t="s">
        <v>9813</v>
      </c>
      <c r="M2385" s="5"/>
      <c r="N2385" s="13" t="s">
        <v>1489</v>
      </c>
      <c r="O2385" s="5">
        <v>45126</v>
      </c>
      <c r="P2385" s="8">
        <v>1</v>
      </c>
      <c r="Q2385" s="9">
        <v>4</v>
      </c>
      <c r="R2385" s="9" t="str">
        <f>IFERROR(VLOOKUP(Tabla2[[#This Row],[CONTRATISTA PRNCIPAL]],Hoja1!$L$5:$M$9,2,FALSE),"CJV")</f>
        <v>CJV</v>
      </c>
      <c r="S2385" s="9" t="str">
        <f>IF(Tabla2[[#This Row],[EMPRESA]]=Tabla2[[#This Row],[CONTRATISTA PRNCIPAL]],"Principal","Secundaria")</f>
        <v>Secundaria</v>
      </c>
      <c r="T2385" s="10">
        <f>IFERROR(1/COUNTIF(Tabla2[CONTRATISTA PRNCIPAL],Tabla2[[#This Row],[CONTRATISTA PRNCIPAL]]),0)</f>
        <v>6.6666666666666671E-3</v>
      </c>
      <c r="U2385" s="33">
        <f ca="1">IF(((TODAY()-Tabla2[[#This Row],[FECHA NACIMIENTO]])/365)&lt;18,"Corregir", IF(((TODAY()-Tabla2[[#This Row],[FECHA NACIMIENTO]])/365)&gt;80, "Corregir",ROUNDDOWN(((TODAY()-Tabla2[[#This Row],[FECHA NACIMIENTO]])/365),0)))</f>
        <v>55</v>
      </c>
      <c r="V238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385" s="34" t="str">
        <f ca="1">+IF(Tabla2[[#This Row],[Edad]]="Corregir","Corregir","Ok")</f>
        <v>Ok</v>
      </c>
      <c r="X2385" s="10" t="str">
        <f>+IFERROR(VLOOKUP(Tabla2[[#This Row],[DISTRITO SEGÚN DNI]],Hoja1!$A$2:$B$55,2,FALSE),"No")</f>
        <v>No</v>
      </c>
      <c r="Y2385" s="10" t="str">
        <f>IF(OR(LOWER(Tabla2[[#This Row],[GENERO]])="masculino", LOWER(Tabla2[[#This Row],[GENERO]])="femenino"),"OK","Corregir")</f>
        <v>OK</v>
      </c>
      <c r="Z2385" s="10" t="str">
        <f>+IF(Tabla2[[#This Row],[Nro. DNI / CE]]="","Corregir",IF(LEN(Tabla2[[#This Row],[Nro. DNI / CE]])&gt;=8,"OK","Corregir"))</f>
        <v>OK</v>
      </c>
      <c r="AA2385" s="10">
        <f>COUNTIF(Tabla2[APELLIDOS Y NOMBRES],Tabla2[[#This Row],[APELLIDOS Y NOMBRES]])</f>
        <v>1</v>
      </c>
      <c r="AB2385" t="str">
        <f ca="1">+IFERROR(IF(Tabla2[[#This Row],[FECHA CESE/BAJA]]="","No Aplica",IF(AND(MONTH(Tabla2[[#This Row],[FECHA CESE/BAJA]])=MONTH(TODAY()-30),YEAR(Tabla2[[#This Row],[FECHA CESE/BAJA]])=YEAR(TODAY())),MONTH(TODAY()-30)&amp;"-"&amp;YEAR(TODAY()),"Borrar")),"No aplica")</f>
        <v>No Aplica</v>
      </c>
      <c r="AC2385" t="str">
        <f ca="1">+IFERROR(IF(Tabla2[[#This Row],[FECHA INICIO DE LABORES EN OBRA]]="","No Aplica",IF(AND(MONTH(Tabla2[[#This Row],[FECHA INICIO DE LABORES EN OBRA]])=MONTH(TODAY()-30),YEAR(Tabla2[[#This Row],[FECHA INICIO DE LABORES EN OBRA]])=YEAR(TODAY())),MONTH(TODAY()-30)&amp;"-"&amp;YEAR(TODAY()),"No Aplica")),"No Aplica")</f>
        <v>No Aplica</v>
      </c>
    </row>
    <row r="2386" spans="1:29" x14ac:dyDescent="0.25">
      <c r="A2386" s="2" t="s">
        <v>8965</v>
      </c>
      <c r="B2386" s="3" t="s">
        <v>8966</v>
      </c>
      <c r="C2386" s="3" t="s">
        <v>19</v>
      </c>
      <c r="D2386" s="3" t="s">
        <v>9070</v>
      </c>
      <c r="E2386" s="3" t="s">
        <v>9071</v>
      </c>
      <c r="F2386" s="36">
        <v>26156</v>
      </c>
      <c r="G2386" s="3">
        <v>2</v>
      </c>
      <c r="H2386" s="3" t="s">
        <v>5211</v>
      </c>
      <c r="I2386" s="3" t="s">
        <v>5023</v>
      </c>
      <c r="J2386" s="3" t="s">
        <v>9072</v>
      </c>
      <c r="K2386" s="3" t="s">
        <v>1538</v>
      </c>
      <c r="L2386" s="8" t="s">
        <v>9813</v>
      </c>
      <c r="M2386" s="5"/>
      <c r="N2386" s="13" t="s">
        <v>1489</v>
      </c>
      <c r="O2386" s="5">
        <v>45121</v>
      </c>
      <c r="P2386" s="8">
        <v>1</v>
      </c>
      <c r="Q2386" s="9">
        <v>4</v>
      </c>
      <c r="R2386" s="9" t="str">
        <f>IFERROR(VLOOKUP(Tabla2[[#This Row],[CONTRATISTA PRNCIPAL]],Hoja1!$L$5:$M$9,2,FALSE),"CJV")</f>
        <v>CJV</v>
      </c>
      <c r="S2386" s="9" t="str">
        <f>IF(Tabla2[[#This Row],[EMPRESA]]=Tabla2[[#This Row],[CONTRATISTA PRNCIPAL]],"Principal","Secundaria")</f>
        <v>Secundaria</v>
      </c>
      <c r="T2386" s="10">
        <f>IFERROR(1/COUNTIF(Tabla2[CONTRATISTA PRNCIPAL],Tabla2[[#This Row],[CONTRATISTA PRNCIPAL]]),0)</f>
        <v>6.6666666666666671E-3</v>
      </c>
      <c r="U2386" s="33">
        <f ca="1">IF(((TODAY()-Tabla2[[#This Row],[FECHA NACIMIENTO]])/365)&lt;18,"Corregir", IF(((TODAY()-Tabla2[[#This Row],[FECHA NACIMIENTO]])/365)&gt;80, "Corregir",ROUNDDOWN(((TODAY()-Tabla2[[#This Row],[FECHA NACIMIENTO]])/365),0)))</f>
        <v>52</v>
      </c>
      <c r="V238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386" s="34" t="str">
        <f ca="1">+IF(Tabla2[[#This Row],[Edad]]="Corregir","Corregir","Ok")</f>
        <v>Ok</v>
      </c>
      <c r="X2386" s="10" t="str">
        <f>+IFERROR(VLOOKUP(Tabla2[[#This Row],[DISTRITO SEGÚN DNI]],Hoja1!$A$2:$B$55,2,FALSE),"No")</f>
        <v>No</v>
      </c>
      <c r="Y2386" s="10" t="str">
        <f>IF(OR(LOWER(Tabla2[[#This Row],[GENERO]])="masculino", LOWER(Tabla2[[#This Row],[GENERO]])="femenino"),"OK","Corregir")</f>
        <v>OK</v>
      </c>
      <c r="Z2386" s="10" t="str">
        <f>+IF(Tabla2[[#This Row],[Nro. DNI / CE]]="","Corregir",IF(LEN(Tabla2[[#This Row],[Nro. DNI / CE]])&gt;=8,"OK","Corregir"))</f>
        <v>OK</v>
      </c>
      <c r="AA2386" s="10">
        <f>COUNTIF(Tabla2[APELLIDOS Y NOMBRES],Tabla2[[#This Row],[APELLIDOS Y NOMBRES]])</f>
        <v>1</v>
      </c>
      <c r="AB2386" t="str">
        <f ca="1">+IFERROR(IF(Tabla2[[#This Row],[FECHA CESE/BAJA]]="","No Aplica",IF(AND(MONTH(Tabla2[[#This Row],[FECHA CESE/BAJA]])=MONTH(TODAY()-30),YEAR(Tabla2[[#This Row],[FECHA CESE/BAJA]])=YEAR(TODAY())),MONTH(TODAY()-30)&amp;"-"&amp;YEAR(TODAY()),"Borrar")),"No aplica")</f>
        <v>No Aplica</v>
      </c>
      <c r="AC2386" t="str">
        <f ca="1">+IFERROR(IF(Tabla2[[#This Row],[FECHA INICIO DE LABORES EN OBRA]]="","No Aplica",IF(AND(MONTH(Tabla2[[#This Row],[FECHA INICIO DE LABORES EN OBRA]])=MONTH(TODAY()-30),YEAR(Tabla2[[#This Row],[FECHA INICIO DE LABORES EN OBRA]])=YEAR(TODAY())),MONTH(TODAY()-30)&amp;"-"&amp;YEAR(TODAY()),"No Aplica")),"No Aplica")</f>
        <v>No Aplica</v>
      </c>
    </row>
    <row r="2387" spans="1:29" x14ac:dyDescent="0.25">
      <c r="A2387" s="2" t="s">
        <v>5034</v>
      </c>
      <c r="B2387" s="3" t="s">
        <v>5035</v>
      </c>
      <c r="C2387" s="3" t="s">
        <v>19</v>
      </c>
      <c r="D2387" s="3" t="s">
        <v>5288</v>
      </c>
      <c r="E2387" s="3" t="s">
        <v>5289</v>
      </c>
      <c r="F2387" s="36">
        <v>35357</v>
      </c>
      <c r="G2387" s="3">
        <v>2</v>
      </c>
      <c r="H2387" s="3" t="s">
        <v>5098</v>
      </c>
      <c r="I2387" s="3" t="s">
        <v>5023</v>
      </c>
      <c r="J2387" s="3" t="s">
        <v>5290</v>
      </c>
      <c r="K2387" s="3" t="s">
        <v>5151</v>
      </c>
      <c r="L2387" s="8" t="s">
        <v>9813</v>
      </c>
      <c r="M2387" s="5"/>
      <c r="N2387" s="13" t="s">
        <v>1489</v>
      </c>
      <c r="O2387" s="5">
        <v>44977</v>
      </c>
      <c r="P2387" s="8">
        <v>1</v>
      </c>
      <c r="Q2387" s="9">
        <v>4</v>
      </c>
      <c r="R2387" s="9" t="str">
        <f>IFERROR(VLOOKUP(Tabla2[[#This Row],[CONTRATISTA PRNCIPAL]],Hoja1!$L$5:$M$9,2,FALSE),"CJV")</f>
        <v>CJV</v>
      </c>
      <c r="S2387" s="9" t="str">
        <f>IF(Tabla2[[#This Row],[EMPRESA]]=Tabla2[[#This Row],[CONTRATISTA PRNCIPAL]],"Principal","Secundaria")</f>
        <v>Secundaria</v>
      </c>
      <c r="T2387" s="10">
        <f>IFERROR(1/COUNTIF(Tabla2[CONTRATISTA PRNCIPAL],Tabla2[[#This Row],[CONTRATISTA PRNCIPAL]]),0)</f>
        <v>6.6666666666666671E-3</v>
      </c>
      <c r="U2387" s="33">
        <f ca="1">IF(((TODAY()-Tabla2[[#This Row],[FECHA NACIMIENTO]])/365)&lt;18,"Corregir", IF(((TODAY()-Tabla2[[#This Row],[FECHA NACIMIENTO]])/365)&gt;80, "Corregir",ROUNDDOWN(((TODAY()-Tabla2[[#This Row],[FECHA NACIMIENTO]])/365),0)))</f>
        <v>26</v>
      </c>
      <c r="V238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387" s="34" t="str">
        <f ca="1">+IF(Tabla2[[#This Row],[Edad]]="Corregir","Corregir","Ok")</f>
        <v>Ok</v>
      </c>
      <c r="X2387" s="10" t="str">
        <f>+IFERROR(VLOOKUP(Tabla2[[#This Row],[DISTRITO SEGÚN DNI]],Hoja1!$A$2:$B$55,2,FALSE),"No")</f>
        <v>No</v>
      </c>
      <c r="Y2387" s="10" t="str">
        <f>IF(OR(LOWER(Tabla2[[#This Row],[GENERO]])="masculino", LOWER(Tabla2[[#This Row],[GENERO]])="femenino"),"OK","Corregir")</f>
        <v>OK</v>
      </c>
      <c r="Z2387" s="10" t="str">
        <f>+IF(Tabla2[[#This Row],[Nro. DNI / CE]]="","Corregir",IF(LEN(Tabla2[[#This Row],[Nro. DNI / CE]])&gt;=8,"OK","Corregir"))</f>
        <v>OK</v>
      </c>
      <c r="AA2387" s="10">
        <f>COUNTIF(Tabla2[APELLIDOS Y NOMBRES],Tabla2[[#This Row],[APELLIDOS Y NOMBRES]])</f>
        <v>1</v>
      </c>
      <c r="AB2387" t="str">
        <f ca="1">+IFERROR(IF(Tabla2[[#This Row],[FECHA CESE/BAJA]]="","No Aplica",IF(AND(MONTH(Tabla2[[#This Row],[FECHA CESE/BAJA]])=MONTH(TODAY()-30),YEAR(Tabla2[[#This Row],[FECHA CESE/BAJA]])=YEAR(TODAY())),MONTH(TODAY()-30)&amp;"-"&amp;YEAR(TODAY()),"Borrar")),"No aplica")</f>
        <v>No Aplica</v>
      </c>
      <c r="AC2387" t="str">
        <f ca="1">+IFERROR(IF(Tabla2[[#This Row],[FECHA INICIO DE LABORES EN OBRA]]="","No Aplica",IF(AND(MONTH(Tabla2[[#This Row],[FECHA INICIO DE LABORES EN OBRA]])=MONTH(TODAY()-30),YEAR(Tabla2[[#This Row],[FECHA INICIO DE LABORES EN OBRA]])=YEAR(TODAY())),MONTH(TODAY()-30)&amp;"-"&amp;YEAR(TODAY()),"No Aplica")),"No Aplica")</f>
        <v>No Aplica</v>
      </c>
    </row>
    <row r="2388" spans="1:29" x14ac:dyDescent="0.25">
      <c r="A2388" s="2" t="s">
        <v>8965</v>
      </c>
      <c r="B2388" s="3" t="s">
        <v>8966</v>
      </c>
      <c r="C2388" s="3" t="s">
        <v>19</v>
      </c>
      <c r="D2388" s="3" t="s">
        <v>9073</v>
      </c>
      <c r="E2388" s="3" t="s">
        <v>9074</v>
      </c>
      <c r="F2388" s="36">
        <v>33190</v>
      </c>
      <c r="G2388" s="3">
        <v>2</v>
      </c>
      <c r="H2388" s="3" t="s">
        <v>3817</v>
      </c>
      <c r="I2388" s="3" t="s">
        <v>5023</v>
      </c>
      <c r="J2388" s="3" t="s">
        <v>9075</v>
      </c>
      <c r="K2388" s="3" t="s">
        <v>35</v>
      </c>
      <c r="L2388" s="8" t="s">
        <v>9813</v>
      </c>
      <c r="M2388" s="5"/>
      <c r="N2388" s="13" t="s">
        <v>1489</v>
      </c>
      <c r="O2388" s="5">
        <v>45126</v>
      </c>
      <c r="P2388" s="8">
        <v>1</v>
      </c>
      <c r="Q2388" s="9">
        <v>4</v>
      </c>
      <c r="R2388" s="9" t="str">
        <f>IFERROR(VLOOKUP(Tabla2[[#This Row],[CONTRATISTA PRNCIPAL]],Hoja1!$L$5:$M$9,2,FALSE),"CJV")</f>
        <v>CJV</v>
      </c>
      <c r="S2388" s="9" t="str">
        <f>IF(Tabla2[[#This Row],[EMPRESA]]=Tabla2[[#This Row],[CONTRATISTA PRNCIPAL]],"Principal","Secundaria")</f>
        <v>Secundaria</v>
      </c>
      <c r="T2388" s="10">
        <f>IFERROR(1/COUNTIF(Tabla2[CONTRATISTA PRNCIPAL],Tabla2[[#This Row],[CONTRATISTA PRNCIPAL]]),0)</f>
        <v>6.6666666666666671E-3</v>
      </c>
      <c r="U2388" s="33">
        <f ca="1">IF(((TODAY()-Tabla2[[#This Row],[FECHA NACIMIENTO]])/365)&lt;18,"Corregir", IF(((TODAY()-Tabla2[[#This Row],[FECHA NACIMIENTO]])/365)&gt;80, "Corregir",ROUNDDOWN(((TODAY()-Tabla2[[#This Row],[FECHA NACIMIENTO]])/365),0)))</f>
        <v>32</v>
      </c>
      <c r="V238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388" s="34" t="str">
        <f ca="1">+IF(Tabla2[[#This Row],[Edad]]="Corregir","Corregir","Ok")</f>
        <v>Ok</v>
      </c>
      <c r="X2388" s="10" t="str">
        <f>+IFERROR(VLOOKUP(Tabla2[[#This Row],[DISTRITO SEGÚN DNI]],Hoja1!$A$2:$B$55,2,FALSE),"No")</f>
        <v>EL AGUSTINO</v>
      </c>
      <c r="Y2388" s="10" t="str">
        <f>IF(OR(LOWER(Tabla2[[#This Row],[GENERO]])="masculino", LOWER(Tabla2[[#This Row],[GENERO]])="femenino"),"OK","Corregir")</f>
        <v>OK</v>
      </c>
      <c r="Z2388" s="10" t="str">
        <f>+IF(Tabla2[[#This Row],[Nro. DNI / CE]]="","Corregir",IF(LEN(Tabla2[[#This Row],[Nro. DNI / CE]])&gt;=8,"OK","Corregir"))</f>
        <v>OK</v>
      </c>
      <c r="AA2388" s="10">
        <f>COUNTIF(Tabla2[APELLIDOS Y NOMBRES],Tabla2[[#This Row],[APELLIDOS Y NOMBRES]])</f>
        <v>1</v>
      </c>
      <c r="AB2388" t="str">
        <f ca="1">+IFERROR(IF(Tabla2[[#This Row],[FECHA CESE/BAJA]]="","No Aplica",IF(AND(MONTH(Tabla2[[#This Row],[FECHA CESE/BAJA]])=MONTH(TODAY()-30),YEAR(Tabla2[[#This Row],[FECHA CESE/BAJA]])=YEAR(TODAY())),MONTH(TODAY()-30)&amp;"-"&amp;YEAR(TODAY()),"Borrar")),"No aplica")</f>
        <v>No Aplica</v>
      </c>
      <c r="AC2388" t="str">
        <f ca="1">+IFERROR(IF(Tabla2[[#This Row],[FECHA INICIO DE LABORES EN OBRA]]="","No Aplica",IF(AND(MONTH(Tabla2[[#This Row],[FECHA INICIO DE LABORES EN OBRA]])=MONTH(TODAY()-30),YEAR(Tabla2[[#This Row],[FECHA INICIO DE LABORES EN OBRA]])=YEAR(TODAY())),MONTH(TODAY()-30)&amp;"-"&amp;YEAR(TODAY()),"No Aplica")),"No Aplica")</f>
        <v>No Aplica</v>
      </c>
    </row>
    <row r="2389" spans="1:29" x14ac:dyDescent="0.25">
      <c r="A2389" s="2" t="s">
        <v>8965</v>
      </c>
      <c r="B2389" s="3" t="s">
        <v>8966</v>
      </c>
      <c r="C2389" s="3" t="s">
        <v>19</v>
      </c>
      <c r="D2389" s="3" t="s">
        <v>9076</v>
      </c>
      <c r="E2389" s="3" t="s">
        <v>9077</v>
      </c>
      <c r="F2389" s="36">
        <v>33982</v>
      </c>
      <c r="G2389" s="3">
        <v>2</v>
      </c>
      <c r="H2389" s="3" t="s">
        <v>5008</v>
      </c>
      <c r="I2389" s="3" t="s">
        <v>5023</v>
      </c>
      <c r="J2389" s="3" t="s">
        <v>9078</v>
      </c>
      <c r="K2389" s="3" t="s">
        <v>1363</v>
      </c>
      <c r="L2389" s="8" t="s">
        <v>9813</v>
      </c>
      <c r="M2389" s="5"/>
      <c r="N2389" s="13" t="s">
        <v>1489</v>
      </c>
      <c r="O2389" s="5">
        <v>45127</v>
      </c>
      <c r="P2389" s="8">
        <v>1</v>
      </c>
      <c r="Q2389" s="9">
        <v>4</v>
      </c>
      <c r="R2389" s="9" t="str">
        <f>IFERROR(VLOOKUP(Tabla2[[#This Row],[CONTRATISTA PRNCIPAL]],Hoja1!$L$5:$M$9,2,FALSE),"CJV")</f>
        <v>CJV</v>
      </c>
      <c r="S2389" s="9" t="str">
        <f>IF(Tabla2[[#This Row],[EMPRESA]]=Tabla2[[#This Row],[CONTRATISTA PRNCIPAL]],"Principal","Secundaria")</f>
        <v>Secundaria</v>
      </c>
      <c r="T2389" s="10">
        <f>IFERROR(1/COUNTIF(Tabla2[CONTRATISTA PRNCIPAL],Tabla2[[#This Row],[CONTRATISTA PRNCIPAL]]),0)</f>
        <v>6.6666666666666671E-3</v>
      </c>
      <c r="U2389" s="33">
        <f ca="1">IF(((TODAY()-Tabla2[[#This Row],[FECHA NACIMIENTO]])/365)&lt;18,"Corregir", IF(((TODAY()-Tabla2[[#This Row],[FECHA NACIMIENTO]])/365)&gt;80, "Corregir",ROUNDDOWN(((TODAY()-Tabla2[[#This Row],[FECHA NACIMIENTO]])/365),0)))</f>
        <v>30</v>
      </c>
      <c r="V238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389" s="34" t="str">
        <f ca="1">+IF(Tabla2[[#This Row],[Edad]]="Corregir","Corregir","Ok")</f>
        <v>Ok</v>
      </c>
      <c r="X2389" s="10" t="str">
        <f>+IFERROR(VLOOKUP(Tabla2[[#This Row],[DISTRITO SEGÚN DNI]],Hoja1!$A$2:$B$55,2,FALSE),"No")</f>
        <v>No</v>
      </c>
      <c r="Y2389" s="10" t="str">
        <f>IF(OR(LOWER(Tabla2[[#This Row],[GENERO]])="masculino", LOWER(Tabla2[[#This Row],[GENERO]])="femenino"),"OK","Corregir")</f>
        <v>OK</v>
      </c>
      <c r="Z2389" s="10" t="str">
        <f>+IF(Tabla2[[#This Row],[Nro. DNI / CE]]="","Corregir",IF(LEN(Tabla2[[#This Row],[Nro. DNI / CE]])&gt;=8,"OK","Corregir"))</f>
        <v>OK</v>
      </c>
      <c r="AA2389" s="10">
        <f>COUNTIF(Tabla2[APELLIDOS Y NOMBRES],Tabla2[[#This Row],[APELLIDOS Y NOMBRES]])</f>
        <v>1</v>
      </c>
      <c r="AB2389" t="str">
        <f ca="1">+IFERROR(IF(Tabla2[[#This Row],[FECHA CESE/BAJA]]="","No Aplica",IF(AND(MONTH(Tabla2[[#This Row],[FECHA CESE/BAJA]])=MONTH(TODAY()-30),YEAR(Tabla2[[#This Row],[FECHA CESE/BAJA]])=YEAR(TODAY())),MONTH(TODAY()-30)&amp;"-"&amp;YEAR(TODAY()),"Borrar")),"No aplica")</f>
        <v>No Aplica</v>
      </c>
      <c r="AC2389" t="str">
        <f ca="1">+IFERROR(IF(Tabla2[[#This Row],[FECHA INICIO DE LABORES EN OBRA]]="","No Aplica",IF(AND(MONTH(Tabla2[[#This Row],[FECHA INICIO DE LABORES EN OBRA]])=MONTH(TODAY()-30),YEAR(Tabla2[[#This Row],[FECHA INICIO DE LABORES EN OBRA]])=YEAR(TODAY())),MONTH(TODAY()-30)&amp;"-"&amp;YEAR(TODAY()),"No Aplica")),"No Aplica")</f>
        <v>No Aplica</v>
      </c>
    </row>
    <row r="2390" spans="1:29" x14ac:dyDescent="0.25">
      <c r="A2390" s="2" t="s">
        <v>8965</v>
      </c>
      <c r="B2390" s="3" t="s">
        <v>8966</v>
      </c>
      <c r="C2390" s="3" t="s">
        <v>19</v>
      </c>
      <c r="D2390" s="3" t="s">
        <v>9079</v>
      </c>
      <c r="E2390" s="3" t="s">
        <v>9080</v>
      </c>
      <c r="F2390" s="36">
        <v>24890</v>
      </c>
      <c r="G2390" s="3">
        <v>2</v>
      </c>
      <c r="H2390" s="3" t="s">
        <v>3817</v>
      </c>
      <c r="I2390" s="3" t="s">
        <v>5023</v>
      </c>
      <c r="J2390" s="3" t="s">
        <v>9081</v>
      </c>
      <c r="K2390" s="3" t="s">
        <v>93</v>
      </c>
      <c r="L2390" s="8" t="s">
        <v>9813</v>
      </c>
      <c r="M2390" s="5"/>
      <c r="N2390" s="13" t="s">
        <v>1489</v>
      </c>
      <c r="O2390" s="5">
        <v>45125</v>
      </c>
      <c r="P2390" s="8">
        <v>1</v>
      </c>
      <c r="Q2390" s="9">
        <v>4</v>
      </c>
      <c r="R2390" s="9" t="str">
        <f>IFERROR(VLOOKUP(Tabla2[[#This Row],[CONTRATISTA PRNCIPAL]],Hoja1!$L$5:$M$9,2,FALSE),"CJV")</f>
        <v>CJV</v>
      </c>
      <c r="S2390" s="9" t="str">
        <f>IF(Tabla2[[#This Row],[EMPRESA]]=Tabla2[[#This Row],[CONTRATISTA PRNCIPAL]],"Principal","Secundaria")</f>
        <v>Secundaria</v>
      </c>
      <c r="T2390" s="10">
        <f>IFERROR(1/COUNTIF(Tabla2[CONTRATISTA PRNCIPAL],Tabla2[[#This Row],[CONTRATISTA PRNCIPAL]]),0)</f>
        <v>6.6666666666666671E-3</v>
      </c>
      <c r="U2390" s="33">
        <f ca="1">IF(((TODAY()-Tabla2[[#This Row],[FECHA NACIMIENTO]])/365)&lt;18,"Corregir", IF(((TODAY()-Tabla2[[#This Row],[FECHA NACIMIENTO]])/365)&gt;80, "Corregir",ROUNDDOWN(((TODAY()-Tabla2[[#This Row],[FECHA NACIMIENTO]])/365),0)))</f>
        <v>55</v>
      </c>
      <c r="V239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390" s="34" t="str">
        <f ca="1">+IF(Tabla2[[#This Row],[Edad]]="Corregir","Corregir","Ok")</f>
        <v>Ok</v>
      </c>
      <c r="X2390" s="10" t="str">
        <f>+IFERROR(VLOOKUP(Tabla2[[#This Row],[DISTRITO SEGÚN DNI]],Hoja1!$A$2:$B$55,2,FALSE),"No")</f>
        <v>ATE</v>
      </c>
      <c r="Y2390" s="10" t="str">
        <f>IF(OR(LOWER(Tabla2[[#This Row],[GENERO]])="masculino", LOWER(Tabla2[[#This Row],[GENERO]])="femenino"),"OK","Corregir")</f>
        <v>OK</v>
      </c>
      <c r="Z2390" s="10" t="str">
        <f>+IF(Tabla2[[#This Row],[Nro. DNI / CE]]="","Corregir",IF(LEN(Tabla2[[#This Row],[Nro. DNI / CE]])&gt;=8,"OK","Corregir"))</f>
        <v>OK</v>
      </c>
      <c r="AA2390" s="10">
        <f>COUNTIF(Tabla2[APELLIDOS Y NOMBRES],Tabla2[[#This Row],[APELLIDOS Y NOMBRES]])</f>
        <v>1</v>
      </c>
      <c r="AB2390" t="str">
        <f ca="1">+IFERROR(IF(Tabla2[[#This Row],[FECHA CESE/BAJA]]="","No Aplica",IF(AND(MONTH(Tabla2[[#This Row],[FECHA CESE/BAJA]])=MONTH(TODAY()-30),YEAR(Tabla2[[#This Row],[FECHA CESE/BAJA]])=YEAR(TODAY())),MONTH(TODAY()-30)&amp;"-"&amp;YEAR(TODAY()),"Borrar")),"No aplica")</f>
        <v>No Aplica</v>
      </c>
      <c r="AC2390" t="str">
        <f ca="1">+IFERROR(IF(Tabla2[[#This Row],[FECHA INICIO DE LABORES EN OBRA]]="","No Aplica",IF(AND(MONTH(Tabla2[[#This Row],[FECHA INICIO DE LABORES EN OBRA]])=MONTH(TODAY()-30),YEAR(Tabla2[[#This Row],[FECHA INICIO DE LABORES EN OBRA]])=YEAR(TODAY())),MONTH(TODAY()-30)&amp;"-"&amp;YEAR(TODAY()),"No Aplica")),"No Aplica")</f>
        <v>No Aplica</v>
      </c>
    </row>
    <row r="2391" spans="1:29" x14ac:dyDescent="0.25">
      <c r="A2391" s="2" t="s">
        <v>5038</v>
      </c>
      <c r="B2391" s="3" t="s">
        <v>5039</v>
      </c>
      <c r="C2391" s="3" t="s">
        <v>19</v>
      </c>
      <c r="D2391" s="3" t="s">
        <v>513</v>
      </c>
      <c r="E2391" s="3" t="s">
        <v>514</v>
      </c>
      <c r="F2391" s="36">
        <v>36721</v>
      </c>
      <c r="G2391" s="3">
        <v>1</v>
      </c>
      <c r="H2391" s="3" t="s">
        <v>2930</v>
      </c>
      <c r="I2391" s="3" t="s">
        <v>5042</v>
      </c>
      <c r="J2391" s="3" t="s">
        <v>5291</v>
      </c>
      <c r="K2391" s="3" t="s">
        <v>36</v>
      </c>
      <c r="L2391" s="8" t="s">
        <v>9813</v>
      </c>
      <c r="M2391" s="5"/>
      <c r="N2391" s="13" t="s">
        <v>1489</v>
      </c>
      <c r="O2391" s="5">
        <v>45056</v>
      </c>
      <c r="P2391" s="8">
        <v>1</v>
      </c>
      <c r="Q2391" s="9">
        <v>1</v>
      </c>
      <c r="R2391" s="9" t="str">
        <f>IFERROR(VLOOKUP(Tabla2[[#This Row],[CONTRATISTA PRNCIPAL]],Hoja1!$L$5:$M$9,2,FALSE),"CJV")</f>
        <v>CJV</v>
      </c>
      <c r="S2391" s="9" t="str">
        <f>IF(Tabla2[[#This Row],[EMPRESA]]=Tabla2[[#This Row],[CONTRATISTA PRNCIPAL]],"Principal","Secundaria")</f>
        <v>Secundaria</v>
      </c>
      <c r="T2391" s="10">
        <f>IFERROR(1/COUNTIF(Tabla2[CONTRATISTA PRNCIPAL],Tabla2[[#This Row],[CONTRATISTA PRNCIPAL]]),0)</f>
        <v>6.6666666666666671E-3</v>
      </c>
      <c r="U2391" s="33">
        <f ca="1">IF(((TODAY()-Tabla2[[#This Row],[FECHA NACIMIENTO]])/365)&lt;18,"Corregir", IF(((TODAY()-Tabla2[[#This Row],[FECHA NACIMIENTO]])/365)&gt;80, "Corregir",ROUNDDOWN(((TODAY()-Tabla2[[#This Row],[FECHA NACIMIENTO]])/365),0)))</f>
        <v>23</v>
      </c>
      <c r="V239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2391" s="34" t="str">
        <f ca="1">+IF(Tabla2[[#This Row],[Edad]]="Corregir","Corregir","Ok")</f>
        <v>Ok</v>
      </c>
      <c r="X2391" s="10" t="str">
        <f>+IFERROR(VLOOKUP(Tabla2[[#This Row],[DISTRITO SEGÚN DNI]],Hoja1!$A$2:$B$55,2,FALSE),"No")</f>
        <v>SANTA ANITA</v>
      </c>
      <c r="Y2391" s="10" t="str">
        <f>IF(OR(LOWER(Tabla2[[#This Row],[GENERO]])="masculino", LOWER(Tabla2[[#This Row],[GENERO]])="femenino"),"OK","Corregir")</f>
        <v>OK</v>
      </c>
      <c r="Z2391" s="10" t="str">
        <f>+IF(Tabla2[[#This Row],[Nro. DNI / CE]]="","Corregir",IF(LEN(Tabla2[[#This Row],[Nro. DNI / CE]])&gt;=8,"OK","Corregir"))</f>
        <v>OK</v>
      </c>
      <c r="AA2391" s="10">
        <f>COUNTIF(Tabla2[APELLIDOS Y NOMBRES],Tabla2[[#This Row],[APELLIDOS Y NOMBRES]])</f>
        <v>1</v>
      </c>
      <c r="AB2391" t="str">
        <f ca="1">+IFERROR(IF(Tabla2[[#This Row],[FECHA CESE/BAJA]]="","No Aplica",IF(AND(MONTH(Tabla2[[#This Row],[FECHA CESE/BAJA]])=MONTH(TODAY()-30),YEAR(Tabla2[[#This Row],[FECHA CESE/BAJA]])=YEAR(TODAY())),MONTH(TODAY()-30)&amp;"-"&amp;YEAR(TODAY()),"Borrar")),"No aplica")</f>
        <v>No Aplica</v>
      </c>
      <c r="AC2391" t="str">
        <f ca="1">+IFERROR(IF(Tabla2[[#This Row],[FECHA INICIO DE LABORES EN OBRA]]="","No Aplica",IF(AND(MONTH(Tabla2[[#This Row],[FECHA INICIO DE LABORES EN OBRA]])=MONTH(TODAY()-30),YEAR(Tabla2[[#This Row],[FECHA INICIO DE LABORES EN OBRA]])=YEAR(TODAY())),MONTH(TODAY()-30)&amp;"-"&amp;YEAR(TODAY()),"No Aplica")),"No Aplica")</f>
        <v>No Aplica</v>
      </c>
    </row>
    <row r="2392" spans="1:29" x14ac:dyDescent="0.25">
      <c r="A2392" s="2" t="s">
        <v>8965</v>
      </c>
      <c r="B2392" s="3" t="s">
        <v>8966</v>
      </c>
      <c r="C2392" s="3" t="s">
        <v>19</v>
      </c>
      <c r="D2392" s="3" t="s">
        <v>9082</v>
      </c>
      <c r="E2392" s="3" t="s">
        <v>9083</v>
      </c>
      <c r="F2392" s="36">
        <v>32030</v>
      </c>
      <c r="G2392" s="3">
        <v>2</v>
      </c>
      <c r="H2392" s="3" t="s">
        <v>5008</v>
      </c>
      <c r="I2392" s="3" t="s">
        <v>5023</v>
      </c>
      <c r="J2392" s="3" t="s">
        <v>6192</v>
      </c>
      <c r="K2392" s="3" t="s">
        <v>36</v>
      </c>
      <c r="L2392" s="8" t="s">
        <v>9813</v>
      </c>
      <c r="M2392" s="5"/>
      <c r="N2392" s="13" t="s">
        <v>1489</v>
      </c>
      <c r="O2392" s="5">
        <v>45126</v>
      </c>
      <c r="P2392" s="8">
        <v>1</v>
      </c>
      <c r="Q2392" s="9">
        <v>4</v>
      </c>
      <c r="R2392" s="9" t="str">
        <f>IFERROR(VLOOKUP(Tabla2[[#This Row],[CONTRATISTA PRNCIPAL]],Hoja1!$L$5:$M$9,2,FALSE),"CJV")</f>
        <v>CJV</v>
      </c>
      <c r="S2392" s="9" t="str">
        <f>IF(Tabla2[[#This Row],[EMPRESA]]=Tabla2[[#This Row],[CONTRATISTA PRNCIPAL]],"Principal","Secundaria")</f>
        <v>Secundaria</v>
      </c>
      <c r="T2392" s="10">
        <f>IFERROR(1/COUNTIF(Tabla2[CONTRATISTA PRNCIPAL],Tabla2[[#This Row],[CONTRATISTA PRNCIPAL]]),0)</f>
        <v>6.6666666666666671E-3</v>
      </c>
      <c r="U2392" s="33">
        <f ca="1">IF(((TODAY()-Tabla2[[#This Row],[FECHA NACIMIENTO]])/365)&lt;18,"Corregir", IF(((TODAY()-Tabla2[[#This Row],[FECHA NACIMIENTO]])/365)&gt;80, "Corregir",ROUNDDOWN(((TODAY()-Tabla2[[#This Row],[FECHA NACIMIENTO]])/365),0)))</f>
        <v>36</v>
      </c>
      <c r="V239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392" s="34" t="str">
        <f ca="1">+IF(Tabla2[[#This Row],[Edad]]="Corregir","Corregir","Ok")</f>
        <v>Ok</v>
      </c>
      <c r="X2392" s="10" t="str">
        <f>+IFERROR(VLOOKUP(Tabla2[[#This Row],[DISTRITO SEGÚN DNI]],Hoja1!$A$2:$B$55,2,FALSE),"No")</f>
        <v>SANTA ANITA</v>
      </c>
      <c r="Y2392" s="10" t="str">
        <f>IF(OR(LOWER(Tabla2[[#This Row],[GENERO]])="masculino", LOWER(Tabla2[[#This Row],[GENERO]])="femenino"),"OK","Corregir")</f>
        <v>OK</v>
      </c>
      <c r="Z2392" s="10" t="str">
        <f>+IF(Tabla2[[#This Row],[Nro. DNI / CE]]="","Corregir",IF(LEN(Tabla2[[#This Row],[Nro. DNI / CE]])&gt;=8,"OK","Corregir"))</f>
        <v>OK</v>
      </c>
      <c r="AA2392" s="10">
        <f>COUNTIF(Tabla2[APELLIDOS Y NOMBRES],Tabla2[[#This Row],[APELLIDOS Y NOMBRES]])</f>
        <v>1</v>
      </c>
      <c r="AB2392" t="str">
        <f ca="1">+IFERROR(IF(Tabla2[[#This Row],[FECHA CESE/BAJA]]="","No Aplica",IF(AND(MONTH(Tabla2[[#This Row],[FECHA CESE/BAJA]])=MONTH(TODAY()-30),YEAR(Tabla2[[#This Row],[FECHA CESE/BAJA]])=YEAR(TODAY())),MONTH(TODAY()-30)&amp;"-"&amp;YEAR(TODAY()),"Borrar")),"No aplica")</f>
        <v>No Aplica</v>
      </c>
      <c r="AC2392" t="str">
        <f ca="1">+IFERROR(IF(Tabla2[[#This Row],[FECHA INICIO DE LABORES EN OBRA]]="","No Aplica",IF(AND(MONTH(Tabla2[[#This Row],[FECHA INICIO DE LABORES EN OBRA]])=MONTH(TODAY()-30),YEAR(Tabla2[[#This Row],[FECHA INICIO DE LABORES EN OBRA]])=YEAR(TODAY())),MONTH(TODAY()-30)&amp;"-"&amp;YEAR(TODAY()),"No Aplica")),"No Aplica")</f>
        <v>No Aplica</v>
      </c>
    </row>
    <row r="2393" spans="1:29" x14ac:dyDescent="0.25">
      <c r="A2393" s="2" t="s">
        <v>8965</v>
      </c>
      <c r="B2393" s="3" t="s">
        <v>8966</v>
      </c>
      <c r="C2393" s="3" t="s">
        <v>19</v>
      </c>
      <c r="D2393" s="3" t="s">
        <v>9084</v>
      </c>
      <c r="E2393" s="3" t="s">
        <v>9085</v>
      </c>
      <c r="F2393" s="36">
        <v>29223</v>
      </c>
      <c r="G2393" s="3">
        <v>2</v>
      </c>
      <c r="H2393" s="3" t="s">
        <v>3817</v>
      </c>
      <c r="I2393" s="3" t="s">
        <v>5023</v>
      </c>
      <c r="J2393" s="3" t="s">
        <v>9086</v>
      </c>
      <c r="K2393" s="3" t="s">
        <v>9087</v>
      </c>
      <c r="L2393" s="8" t="s">
        <v>9813</v>
      </c>
      <c r="M2393" s="5"/>
      <c r="N2393" s="13" t="s">
        <v>1489</v>
      </c>
      <c r="O2393" s="5">
        <v>45154</v>
      </c>
      <c r="P2393" s="8">
        <v>1</v>
      </c>
      <c r="Q2393" s="9">
        <v>4</v>
      </c>
      <c r="R2393" s="9" t="str">
        <f>IFERROR(VLOOKUP(Tabla2[[#This Row],[CONTRATISTA PRNCIPAL]],Hoja1!$L$5:$M$9,2,FALSE),"CJV")</f>
        <v>CJV</v>
      </c>
      <c r="S2393" s="9" t="str">
        <f>IF(Tabla2[[#This Row],[EMPRESA]]=Tabla2[[#This Row],[CONTRATISTA PRNCIPAL]],"Principal","Secundaria")</f>
        <v>Secundaria</v>
      </c>
      <c r="T2393" s="10">
        <f>IFERROR(1/COUNTIF(Tabla2[CONTRATISTA PRNCIPAL],Tabla2[[#This Row],[CONTRATISTA PRNCIPAL]]),0)</f>
        <v>6.6666666666666671E-3</v>
      </c>
      <c r="U2393" s="33">
        <f ca="1">IF(((TODAY()-Tabla2[[#This Row],[FECHA NACIMIENTO]])/365)&lt;18,"Corregir", IF(((TODAY()-Tabla2[[#This Row],[FECHA NACIMIENTO]])/365)&gt;80, "Corregir",ROUNDDOWN(((TODAY()-Tabla2[[#This Row],[FECHA NACIMIENTO]])/365),0)))</f>
        <v>43</v>
      </c>
      <c r="V239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393" s="34" t="str">
        <f ca="1">+IF(Tabla2[[#This Row],[Edad]]="Corregir","Corregir","Ok")</f>
        <v>Ok</v>
      </c>
      <c r="X2393" s="10" t="str">
        <f>+IFERROR(VLOOKUP(Tabla2[[#This Row],[DISTRITO SEGÚN DNI]],Hoja1!$A$2:$B$55,2,FALSE),"No")</f>
        <v>No</v>
      </c>
      <c r="Y2393" s="10" t="str">
        <f>IF(OR(LOWER(Tabla2[[#This Row],[GENERO]])="masculino", LOWER(Tabla2[[#This Row],[GENERO]])="femenino"),"OK","Corregir")</f>
        <v>OK</v>
      </c>
      <c r="Z2393" s="10" t="str">
        <f>+IF(Tabla2[[#This Row],[Nro. DNI / CE]]="","Corregir",IF(LEN(Tabla2[[#This Row],[Nro. DNI / CE]])&gt;=8,"OK","Corregir"))</f>
        <v>OK</v>
      </c>
      <c r="AA2393" s="10">
        <f>COUNTIF(Tabla2[APELLIDOS Y NOMBRES],Tabla2[[#This Row],[APELLIDOS Y NOMBRES]])</f>
        <v>1</v>
      </c>
      <c r="AB2393" t="str">
        <f ca="1">+IFERROR(IF(Tabla2[[#This Row],[FECHA CESE/BAJA]]="","No Aplica",IF(AND(MONTH(Tabla2[[#This Row],[FECHA CESE/BAJA]])=MONTH(TODAY()-30),YEAR(Tabla2[[#This Row],[FECHA CESE/BAJA]])=YEAR(TODAY())),MONTH(TODAY()-30)&amp;"-"&amp;YEAR(TODAY()),"Borrar")),"No aplica")</f>
        <v>No Aplica</v>
      </c>
      <c r="AC2393" t="str">
        <f ca="1">+IFERROR(IF(Tabla2[[#This Row],[FECHA INICIO DE LABORES EN OBRA]]="","No Aplica",IF(AND(MONTH(Tabla2[[#This Row],[FECHA INICIO DE LABORES EN OBRA]])=MONTH(TODAY()-30),YEAR(Tabla2[[#This Row],[FECHA INICIO DE LABORES EN OBRA]])=YEAR(TODAY())),MONTH(TODAY()-30)&amp;"-"&amp;YEAR(TODAY()),"No Aplica")),"No Aplica")</f>
        <v>8-2023</v>
      </c>
    </row>
    <row r="2394" spans="1:29" x14ac:dyDescent="0.25">
      <c r="A2394" s="2" t="s">
        <v>5034</v>
      </c>
      <c r="B2394" s="3" t="s">
        <v>5035</v>
      </c>
      <c r="C2394" s="3" t="s">
        <v>19</v>
      </c>
      <c r="D2394" s="3">
        <v>44466930</v>
      </c>
      <c r="E2394" s="3" t="s">
        <v>5292</v>
      </c>
      <c r="F2394" s="36">
        <v>32011</v>
      </c>
      <c r="G2394" s="3">
        <v>2</v>
      </c>
      <c r="H2394" s="3" t="s">
        <v>5098</v>
      </c>
      <c r="I2394" s="3" t="s">
        <v>5023</v>
      </c>
      <c r="J2394" s="3" t="s">
        <v>5293</v>
      </c>
      <c r="K2394" s="3" t="s">
        <v>2638</v>
      </c>
      <c r="L2394" s="8" t="s">
        <v>9813</v>
      </c>
      <c r="M2394" s="5"/>
      <c r="N2394" s="13" t="s">
        <v>1489</v>
      </c>
      <c r="O2394" s="5">
        <v>44993</v>
      </c>
      <c r="P2394" s="8">
        <v>1</v>
      </c>
      <c r="Q2394" s="9">
        <v>4</v>
      </c>
      <c r="R2394" s="9" t="str">
        <f>IFERROR(VLOOKUP(Tabla2[[#This Row],[CONTRATISTA PRNCIPAL]],Hoja1!$L$5:$M$9,2,FALSE),"CJV")</f>
        <v>CJV</v>
      </c>
      <c r="S2394" s="9" t="str">
        <f>IF(Tabla2[[#This Row],[EMPRESA]]=Tabla2[[#This Row],[CONTRATISTA PRNCIPAL]],"Principal","Secundaria")</f>
        <v>Secundaria</v>
      </c>
      <c r="T2394" s="10">
        <f>IFERROR(1/COUNTIF(Tabla2[CONTRATISTA PRNCIPAL],Tabla2[[#This Row],[CONTRATISTA PRNCIPAL]]),0)</f>
        <v>6.6666666666666671E-3</v>
      </c>
      <c r="U2394" s="33">
        <f ca="1">IF(((TODAY()-Tabla2[[#This Row],[FECHA NACIMIENTO]])/365)&lt;18,"Corregir", IF(((TODAY()-Tabla2[[#This Row],[FECHA NACIMIENTO]])/365)&gt;80, "Corregir",ROUNDDOWN(((TODAY()-Tabla2[[#This Row],[FECHA NACIMIENTO]])/365),0)))</f>
        <v>36</v>
      </c>
      <c r="V239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394" s="34" t="str">
        <f ca="1">+IF(Tabla2[[#This Row],[Edad]]="Corregir","Corregir","Ok")</f>
        <v>Ok</v>
      </c>
      <c r="X2394" s="10" t="str">
        <f>+IFERROR(VLOOKUP(Tabla2[[#This Row],[DISTRITO SEGÚN DNI]],Hoja1!$A$2:$B$55,2,FALSE),"No")</f>
        <v>No</v>
      </c>
      <c r="Y2394" s="10" t="str">
        <f>IF(OR(LOWER(Tabla2[[#This Row],[GENERO]])="masculino", LOWER(Tabla2[[#This Row],[GENERO]])="femenino"),"OK","Corregir")</f>
        <v>OK</v>
      </c>
      <c r="Z2394" s="10" t="str">
        <f>+IF(Tabla2[[#This Row],[Nro. DNI / CE]]="","Corregir",IF(LEN(Tabla2[[#This Row],[Nro. DNI / CE]])&gt;=8,"OK","Corregir"))</f>
        <v>OK</v>
      </c>
      <c r="AA2394" s="10">
        <f>COUNTIF(Tabla2[APELLIDOS Y NOMBRES],Tabla2[[#This Row],[APELLIDOS Y NOMBRES]])</f>
        <v>1</v>
      </c>
      <c r="AB2394" t="str">
        <f ca="1">+IFERROR(IF(Tabla2[[#This Row],[FECHA CESE/BAJA]]="","No Aplica",IF(AND(MONTH(Tabla2[[#This Row],[FECHA CESE/BAJA]])=MONTH(TODAY()-30),YEAR(Tabla2[[#This Row],[FECHA CESE/BAJA]])=YEAR(TODAY())),MONTH(TODAY()-30)&amp;"-"&amp;YEAR(TODAY()),"Borrar")),"No aplica")</f>
        <v>No Aplica</v>
      </c>
      <c r="AC2394" t="str">
        <f ca="1">+IFERROR(IF(Tabla2[[#This Row],[FECHA INICIO DE LABORES EN OBRA]]="","No Aplica",IF(AND(MONTH(Tabla2[[#This Row],[FECHA INICIO DE LABORES EN OBRA]])=MONTH(TODAY()-30),YEAR(Tabla2[[#This Row],[FECHA INICIO DE LABORES EN OBRA]])=YEAR(TODAY())),MONTH(TODAY()-30)&amp;"-"&amp;YEAR(TODAY()),"No Aplica")),"No Aplica")</f>
        <v>No Aplica</v>
      </c>
    </row>
    <row r="2395" spans="1:29" x14ac:dyDescent="0.25">
      <c r="A2395" s="2" t="s">
        <v>5034</v>
      </c>
      <c r="B2395" s="3" t="s">
        <v>5035</v>
      </c>
      <c r="C2395" s="3" t="s">
        <v>19</v>
      </c>
      <c r="D2395" s="3" t="s">
        <v>9088</v>
      </c>
      <c r="E2395" s="3" t="s">
        <v>9089</v>
      </c>
      <c r="F2395" s="36">
        <v>30603</v>
      </c>
      <c r="G2395" s="3">
        <v>2</v>
      </c>
      <c r="H2395" s="3" t="s">
        <v>3817</v>
      </c>
      <c r="I2395" s="3" t="s">
        <v>5023</v>
      </c>
      <c r="J2395" s="3" t="s">
        <v>9090</v>
      </c>
      <c r="K2395" s="3" t="s">
        <v>1210</v>
      </c>
      <c r="L2395" s="8" t="s">
        <v>9813</v>
      </c>
      <c r="M2395" s="5"/>
      <c r="N2395" s="13" t="s">
        <v>1489</v>
      </c>
      <c r="O2395" s="5">
        <v>45117</v>
      </c>
      <c r="P2395" s="8">
        <v>1</v>
      </c>
      <c r="Q2395" s="9">
        <v>4</v>
      </c>
      <c r="R2395" s="9" t="str">
        <f>IFERROR(VLOOKUP(Tabla2[[#This Row],[CONTRATISTA PRNCIPAL]],Hoja1!$L$5:$M$9,2,FALSE),"CJV")</f>
        <v>CJV</v>
      </c>
      <c r="S2395" s="9" t="str">
        <f>IF(Tabla2[[#This Row],[EMPRESA]]=Tabla2[[#This Row],[CONTRATISTA PRNCIPAL]],"Principal","Secundaria")</f>
        <v>Secundaria</v>
      </c>
      <c r="T2395" s="10">
        <f>IFERROR(1/COUNTIF(Tabla2[CONTRATISTA PRNCIPAL],Tabla2[[#This Row],[CONTRATISTA PRNCIPAL]]),0)</f>
        <v>6.6666666666666671E-3</v>
      </c>
      <c r="U2395" s="33">
        <f ca="1">IF(((TODAY()-Tabla2[[#This Row],[FECHA NACIMIENTO]])/365)&lt;18,"Corregir", IF(((TODAY()-Tabla2[[#This Row],[FECHA NACIMIENTO]])/365)&gt;80, "Corregir",ROUNDDOWN(((TODAY()-Tabla2[[#This Row],[FECHA NACIMIENTO]])/365),0)))</f>
        <v>39</v>
      </c>
      <c r="V239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395" s="34" t="str">
        <f ca="1">+IF(Tabla2[[#This Row],[Edad]]="Corregir","Corregir","Ok")</f>
        <v>Ok</v>
      </c>
      <c r="X2395" s="10" t="str">
        <f>+IFERROR(VLOOKUP(Tabla2[[#This Row],[DISTRITO SEGÚN DNI]],Hoja1!$A$2:$B$55,2,FALSE),"No")</f>
        <v>No</v>
      </c>
      <c r="Y2395" s="10" t="str">
        <f>IF(OR(LOWER(Tabla2[[#This Row],[GENERO]])="masculino", LOWER(Tabla2[[#This Row],[GENERO]])="femenino"),"OK","Corregir")</f>
        <v>OK</v>
      </c>
      <c r="Z2395" s="10" t="str">
        <f>+IF(Tabla2[[#This Row],[Nro. DNI / CE]]="","Corregir",IF(LEN(Tabla2[[#This Row],[Nro. DNI / CE]])&gt;=8,"OK","Corregir"))</f>
        <v>OK</v>
      </c>
      <c r="AA2395" s="10">
        <f>COUNTIF(Tabla2[APELLIDOS Y NOMBRES],Tabla2[[#This Row],[APELLIDOS Y NOMBRES]])</f>
        <v>1</v>
      </c>
      <c r="AB2395" t="str">
        <f ca="1">+IFERROR(IF(Tabla2[[#This Row],[FECHA CESE/BAJA]]="","No Aplica",IF(AND(MONTH(Tabla2[[#This Row],[FECHA CESE/BAJA]])=MONTH(TODAY()-30),YEAR(Tabla2[[#This Row],[FECHA CESE/BAJA]])=YEAR(TODAY())),MONTH(TODAY()-30)&amp;"-"&amp;YEAR(TODAY()),"Borrar")),"No aplica")</f>
        <v>No Aplica</v>
      </c>
      <c r="AC2395" t="str">
        <f ca="1">+IFERROR(IF(Tabla2[[#This Row],[FECHA INICIO DE LABORES EN OBRA]]="","No Aplica",IF(AND(MONTH(Tabla2[[#This Row],[FECHA INICIO DE LABORES EN OBRA]])=MONTH(TODAY()-30),YEAR(Tabla2[[#This Row],[FECHA INICIO DE LABORES EN OBRA]])=YEAR(TODAY())),MONTH(TODAY()-30)&amp;"-"&amp;YEAR(TODAY()),"No Aplica")),"No Aplica")</f>
        <v>No Aplica</v>
      </c>
    </row>
    <row r="2396" spans="1:29" x14ac:dyDescent="0.25">
      <c r="A2396" s="2" t="s">
        <v>5034</v>
      </c>
      <c r="B2396" s="3" t="s">
        <v>5035</v>
      </c>
      <c r="C2396" s="3" t="s">
        <v>19</v>
      </c>
      <c r="D2396" s="3" t="s">
        <v>5294</v>
      </c>
      <c r="E2396" s="3" t="s">
        <v>5295</v>
      </c>
      <c r="F2396" s="36">
        <v>34302</v>
      </c>
      <c r="G2396" s="3">
        <v>2</v>
      </c>
      <c r="H2396" s="3" t="s">
        <v>4585</v>
      </c>
      <c r="I2396" s="3" t="s">
        <v>5076</v>
      </c>
      <c r="J2396" s="3" t="s">
        <v>5296</v>
      </c>
      <c r="K2396" s="3" t="s">
        <v>1219</v>
      </c>
      <c r="L2396" s="8" t="s">
        <v>9813</v>
      </c>
      <c r="M2396" s="5"/>
      <c r="N2396" s="13" t="s">
        <v>1513</v>
      </c>
      <c r="O2396" s="5">
        <v>44928</v>
      </c>
      <c r="P2396" s="8">
        <v>1</v>
      </c>
      <c r="Q2396" s="9">
        <v>4</v>
      </c>
      <c r="R2396" s="9" t="str">
        <f>IFERROR(VLOOKUP(Tabla2[[#This Row],[CONTRATISTA PRNCIPAL]],Hoja1!$L$5:$M$9,2,FALSE),"CJV")</f>
        <v>CJV</v>
      </c>
      <c r="S2396" s="9" t="str">
        <f>IF(Tabla2[[#This Row],[EMPRESA]]=Tabla2[[#This Row],[CONTRATISTA PRNCIPAL]],"Principal","Secundaria")</f>
        <v>Secundaria</v>
      </c>
      <c r="T2396" s="10">
        <f>IFERROR(1/COUNTIF(Tabla2[CONTRATISTA PRNCIPAL],Tabla2[[#This Row],[CONTRATISTA PRNCIPAL]]),0)</f>
        <v>6.6666666666666671E-3</v>
      </c>
      <c r="U2396" s="33">
        <f ca="1">IF(((TODAY()-Tabla2[[#This Row],[FECHA NACIMIENTO]])/365)&lt;18,"Corregir", IF(((TODAY()-Tabla2[[#This Row],[FECHA NACIMIENTO]])/365)&gt;80, "Corregir",ROUNDDOWN(((TODAY()-Tabla2[[#This Row],[FECHA NACIMIENTO]])/365),0)))</f>
        <v>29</v>
      </c>
      <c r="V239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396" s="34" t="str">
        <f ca="1">+IF(Tabla2[[#This Row],[Edad]]="Corregir","Corregir","Ok")</f>
        <v>Ok</v>
      </c>
      <c r="X2396" s="10" t="str">
        <f>+IFERROR(VLOOKUP(Tabla2[[#This Row],[DISTRITO SEGÚN DNI]],Hoja1!$A$2:$B$55,2,FALSE),"No")</f>
        <v>No</v>
      </c>
      <c r="Y2396" s="10" t="str">
        <f>IF(OR(LOWER(Tabla2[[#This Row],[GENERO]])="masculino", LOWER(Tabla2[[#This Row],[GENERO]])="femenino"),"OK","Corregir")</f>
        <v>OK</v>
      </c>
      <c r="Z2396" s="10" t="str">
        <f>+IF(Tabla2[[#This Row],[Nro. DNI / CE]]="","Corregir",IF(LEN(Tabla2[[#This Row],[Nro. DNI / CE]])&gt;=8,"OK","Corregir"))</f>
        <v>OK</v>
      </c>
      <c r="AA2396" s="10">
        <f>COUNTIF(Tabla2[APELLIDOS Y NOMBRES],Tabla2[[#This Row],[APELLIDOS Y NOMBRES]])</f>
        <v>1</v>
      </c>
      <c r="AB2396" t="str">
        <f ca="1">+IFERROR(IF(Tabla2[[#This Row],[FECHA CESE/BAJA]]="","No Aplica",IF(AND(MONTH(Tabla2[[#This Row],[FECHA CESE/BAJA]])=MONTH(TODAY()-30),YEAR(Tabla2[[#This Row],[FECHA CESE/BAJA]])=YEAR(TODAY())),MONTH(TODAY()-30)&amp;"-"&amp;YEAR(TODAY()),"Borrar")),"No aplica")</f>
        <v>No Aplica</v>
      </c>
      <c r="AC2396" t="str">
        <f ca="1">+IFERROR(IF(Tabla2[[#This Row],[FECHA INICIO DE LABORES EN OBRA]]="","No Aplica",IF(AND(MONTH(Tabla2[[#This Row],[FECHA INICIO DE LABORES EN OBRA]])=MONTH(TODAY()-30),YEAR(Tabla2[[#This Row],[FECHA INICIO DE LABORES EN OBRA]])=YEAR(TODAY())),MONTH(TODAY()-30)&amp;"-"&amp;YEAR(TODAY()),"No Aplica")),"No Aplica")</f>
        <v>No Aplica</v>
      </c>
    </row>
    <row r="2397" spans="1:29" x14ac:dyDescent="0.25">
      <c r="A2397" s="2" t="s">
        <v>5034</v>
      </c>
      <c r="B2397" s="3" t="s">
        <v>5035</v>
      </c>
      <c r="C2397" s="3" t="s">
        <v>19</v>
      </c>
      <c r="D2397" s="3" t="s">
        <v>5297</v>
      </c>
      <c r="E2397" s="3" t="s">
        <v>5298</v>
      </c>
      <c r="F2397" s="36">
        <v>34376</v>
      </c>
      <c r="G2397" s="3">
        <v>2</v>
      </c>
      <c r="H2397" s="3" t="s">
        <v>4597</v>
      </c>
      <c r="I2397" s="3" t="s">
        <v>5076</v>
      </c>
      <c r="J2397" s="3" t="s">
        <v>5299</v>
      </c>
      <c r="K2397" s="3" t="s">
        <v>5151</v>
      </c>
      <c r="L2397" s="8" t="s">
        <v>9813</v>
      </c>
      <c r="M2397" s="5"/>
      <c r="N2397" s="13" t="s">
        <v>1513</v>
      </c>
      <c r="O2397" s="5">
        <v>44928</v>
      </c>
      <c r="P2397" s="8">
        <v>1</v>
      </c>
      <c r="Q2397" s="9">
        <v>4</v>
      </c>
      <c r="R2397" s="9" t="str">
        <f>IFERROR(VLOOKUP(Tabla2[[#This Row],[CONTRATISTA PRNCIPAL]],Hoja1!$L$5:$M$9,2,FALSE),"CJV")</f>
        <v>CJV</v>
      </c>
      <c r="S2397" s="9" t="str">
        <f>IF(Tabla2[[#This Row],[EMPRESA]]=Tabla2[[#This Row],[CONTRATISTA PRNCIPAL]],"Principal","Secundaria")</f>
        <v>Secundaria</v>
      </c>
      <c r="T2397" s="10">
        <f>IFERROR(1/COUNTIF(Tabla2[CONTRATISTA PRNCIPAL],Tabla2[[#This Row],[CONTRATISTA PRNCIPAL]]),0)</f>
        <v>6.6666666666666671E-3</v>
      </c>
      <c r="U2397" s="33">
        <f ca="1">IF(((TODAY()-Tabla2[[#This Row],[FECHA NACIMIENTO]])/365)&lt;18,"Corregir", IF(((TODAY()-Tabla2[[#This Row],[FECHA NACIMIENTO]])/365)&gt;80, "Corregir",ROUNDDOWN(((TODAY()-Tabla2[[#This Row],[FECHA NACIMIENTO]])/365),0)))</f>
        <v>29</v>
      </c>
      <c r="V239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397" s="34" t="str">
        <f ca="1">+IF(Tabla2[[#This Row],[Edad]]="Corregir","Corregir","Ok")</f>
        <v>Ok</v>
      </c>
      <c r="X2397" s="10" t="str">
        <f>+IFERROR(VLOOKUP(Tabla2[[#This Row],[DISTRITO SEGÚN DNI]],Hoja1!$A$2:$B$55,2,FALSE),"No")</f>
        <v>No</v>
      </c>
      <c r="Y2397" s="10" t="str">
        <f>IF(OR(LOWER(Tabla2[[#This Row],[GENERO]])="masculino", LOWER(Tabla2[[#This Row],[GENERO]])="femenino"),"OK","Corregir")</f>
        <v>OK</v>
      </c>
      <c r="Z2397" s="10" t="str">
        <f>+IF(Tabla2[[#This Row],[Nro. DNI / CE]]="","Corregir",IF(LEN(Tabla2[[#This Row],[Nro. DNI / CE]])&gt;=8,"OK","Corregir"))</f>
        <v>OK</v>
      </c>
      <c r="AA2397" s="10">
        <f>COUNTIF(Tabla2[APELLIDOS Y NOMBRES],Tabla2[[#This Row],[APELLIDOS Y NOMBRES]])</f>
        <v>1</v>
      </c>
      <c r="AB2397" t="str">
        <f ca="1">+IFERROR(IF(Tabla2[[#This Row],[FECHA CESE/BAJA]]="","No Aplica",IF(AND(MONTH(Tabla2[[#This Row],[FECHA CESE/BAJA]])=MONTH(TODAY()-30),YEAR(Tabla2[[#This Row],[FECHA CESE/BAJA]])=YEAR(TODAY())),MONTH(TODAY()-30)&amp;"-"&amp;YEAR(TODAY()),"Borrar")),"No aplica")</f>
        <v>No Aplica</v>
      </c>
      <c r="AC2397" t="str">
        <f ca="1">+IFERROR(IF(Tabla2[[#This Row],[FECHA INICIO DE LABORES EN OBRA]]="","No Aplica",IF(AND(MONTH(Tabla2[[#This Row],[FECHA INICIO DE LABORES EN OBRA]])=MONTH(TODAY()-30),YEAR(Tabla2[[#This Row],[FECHA INICIO DE LABORES EN OBRA]])=YEAR(TODAY())),MONTH(TODAY()-30)&amp;"-"&amp;YEAR(TODAY()),"No Aplica")),"No Aplica")</f>
        <v>No Aplica</v>
      </c>
    </row>
    <row r="2398" spans="1:29" x14ac:dyDescent="0.25">
      <c r="A2398" s="2" t="s">
        <v>5034</v>
      </c>
      <c r="B2398" s="3" t="s">
        <v>5035</v>
      </c>
      <c r="C2398" s="3" t="s">
        <v>19</v>
      </c>
      <c r="D2398" s="3" t="s">
        <v>5300</v>
      </c>
      <c r="E2398" s="3" t="s">
        <v>5301</v>
      </c>
      <c r="F2398" s="36">
        <v>34183</v>
      </c>
      <c r="G2398" s="3">
        <v>2</v>
      </c>
      <c r="H2398" s="3" t="s">
        <v>4597</v>
      </c>
      <c r="I2398" s="3" t="s">
        <v>5076</v>
      </c>
      <c r="J2398" s="3" t="s">
        <v>5302</v>
      </c>
      <c r="K2398" s="3" t="s">
        <v>5151</v>
      </c>
      <c r="L2398" s="8" t="s">
        <v>9813</v>
      </c>
      <c r="M2398" s="5"/>
      <c r="N2398" s="13" t="s">
        <v>1513</v>
      </c>
      <c r="O2398" s="5">
        <v>44950</v>
      </c>
      <c r="P2398" s="8">
        <v>1</v>
      </c>
      <c r="Q2398" s="9">
        <v>4</v>
      </c>
      <c r="R2398" s="9" t="str">
        <f>IFERROR(VLOOKUP(Tabla2[[#This Row],[CONTRATISTA PRNCIPAL]],Hoja1!$L$5:$M$9,2,FALSE),"CJV")</f>
        <v>CJV</v>
      </c>
      <c r="S2398" s="9" t="str">
        <f>IF(Tabla2[[#This Row],[EMPRESA]]=Tabla2[[#This Row],[CONTRATISTA PRNCIPAL]],"Principal","Secundaria")</f>
        <v>Secundaria</v>
      </c>
      <c r="T2398" s="10">
        <f>IFERROR(1/COUNTIF(Tabla2[CONTRATISTA PRNCIPAL],Tabla2[[#This Row],[CONTRATISTA PRNCIPAL]]),0)</f>
        <v>6.6666666666666671E-3</v>
      </c>
      <c r="U2398" s="33">
        <f ca="1">IF(((TODAY()-Tabla2[[#This Row],[FECHA NACIMIENTO]])/365)&lt;18,"Corregir", IF(((TODAY()-Tabla2[[#This Row],[FECHA NACIMIENTO]])/365)&gt;80, "Corregir",ROUNDDOWN(((TODAY()-Tabla2[[#This Row],[FECHA NACIMIENTO]])/365),0)))</f>
        <v>30</v>
      </c>
      <c r="V239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398" s="34" t="str">
        <f ca="1">+IF(Tabla2[[#This Row],[Edad]]="Corregir","Corregir","Ok")</f>
        <v>Ok</v>
      </c>
      <c r="X2398" s="10" t="str">
        <f>+IFERROR(VLOOKUP(Tabla2[[#This Row],[DISTRITO SEGÚN DNI]],Hoja1!$A$2:$B$55,2,FALSE),"No")</f>
        <v>No</v>
      </c>
      <c r="Y2398" s="10" t="str">
        <f>IF(OR(LOWER(Tabla2[[#This Row],[GENERO]])="masculino", LOWER(Tabla2[[#This Row],[GENERO]])="femenino"),"OK","Corregir")</f>
        <v>OK</v>
      </c>
      <c r="Z2398" s="10" t="str">
        <f>+IF(Tabla2[[#This Row],[Nro. DNI / CE]]="","Corregir",IF(LEN(Tabla2[[#This Row],[Nro. DNI / CE]])&gt;=8,"OK","Corregir"))</f>
        <v>OK</v>
      </c>
      <c r="AA2398" s="10">
        <f>COUNTIF(Tabla2[APELLIDOS Y NOMBRES],Tabla2[[#This Row],[APELLIDOS Y NOMBRES]])</f>
        <v>1</v>
      </c>
      <c r="AB2398" t="str">
        <f ca="1">+IFERROR(IF(Tabla2[[#This Row],[FECHA CESE/BAJA]]="","No Aplica",IF(AND(MONTH(Tabla2[[#This Row],[FECHA CESE/BAJA]])=MONTH(TODAY()-30),YEAR(Tabla2[[#This Row],[FECHA CESE/BAJA]])=YEAR(TODAY())),MONTH(TODAY()-30)&amp;"-"&amp;YEAR(TODAY()),"Borrar")),"No aplica")</f>
        <v>No Aplica</v>
      </c>
      <c r="AC2398" t="str">
        <f ca="1">+IFERROR(IF(Tabla2[[#This Row],[FECHA INICIO DE LABORES EN OBRA]]="","No Aplica",IF(AND(MONTH(Tabla2[[#This Row],[FECHA INICIO DE LABORES EN OBRA]])=MONTH(TODAY()-30),YEAR(Tabla2[[#This Row],[FECHA INICIO DE LABORES EN OBRA]])=YEAR(TODAY())),MONTH(TODAY()-30)&amp;"-"&amp;YEAR(TODAY()),"No Aplica")),"No Aplica")</f>
        <v>No Aplica</v>
      </c>
    </row>
    <row r="2399" spans="1:29" x14ac:dyDescent="0.25">
      <c r="A2399" s="2" t="s">
        <v>5034</v>
      </c>
      <c r="B2399" s="3" t="s">
        <v>5035</v>
      </c>
      <c r="C2399" s="3" t="s">
        <v>19</v>
      </c>
      <c r="D2399" s="3" t="s">
        <v>348</v>
      </c>
      <c r="E2399" s="3" t="s">
        <v>349</v>
      </c>
      <c r="F2399" s="36">
        <v>34483</v>
      </c>
      <c r="G2399" s="3">
        <v>2</v>
      </c>
      <c r="H2399" s="3" t="s">
        <v>1453</v>
      </c>
      <c r="I2399" s="3" t="s">
        <v>3616</v>
      </c>
      <c r="J2399" s="3" t="s">
        <v>5303</v>
      </c>
      <c r="K2399" s="3" t="s">
        <v>93</v>
      </c>
      <c r="L2399" s="8" t="s">
        <v>9813</v>
      </c>
      <c r="M2399" s="5"/>
      <c r="N2399" s="13" t="s">
        <v>1489</v>
      </c>
      <c r="O2399" s="5">
        <v>44979</v>
      </c>
      <c r="P2399" s="8">
        <v>1</v>
      </c>
      <c r="Q2399" s="9">
        <v>4</v>
      </c>
      <c r="R2399" s="9" t="str">
        <f>IFERROR(VLOOKUP(Tabla2[[#This Row],[CONTRATISTA PRNCIPAL]],Hoja1!$L$5:$M$9,2,FALSE),"CJV")</f>
        <v>CJV</v>
      </c>
      <c r="S2399" s="9" t="str">
        <f>IF(Tabla2[[#This Row],[EMPRESA]]=Tabla2[[#This Row],[CONTRATISTA PRNCIPAL]],"Principal","Secundaria")</f>
        <v>Secundaria</v>
      </c>
      <c r="T2399" s="10">
        <f>IFERROR(1/COUNTIF(Tabla2[CONTRATISTA PRNCIPAL],Tabla2[[#This Row],[CONTRATISTA PRNCIPAL]]),0)</f>
        <v>6.6666666666666671E-3</v>
      </c>
      <c r="U2399" s="33">
        <f ca="1">IF(((TODAY()-Tabla2[[#This Row],[FECHA NACIMIENTO]])/365)&lt;18,"Corregir", IF(((TODAY()-Tabla2[[#This Row],[FECHA NACIMIENTO]])/365)&gt;80, "Corregir",ROUNDDOWN(((TODAY()-Tabla2[[#This Row],[FECHA NACIMIENTO]])/365),0)))</f>
        <v>29</v>
      </c>
      <c r="V239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399" s="34" t="str">
        <f ca="1">+IF(Tabla2[[#This Row],[Edad]]="Corregir","Corregir","Ok")</f>
        <v>Ok</v>
      </c>
      <c r="X2399" s="10" t="str">
        <f>+IFERROR(VLOOKUP(Tabla2[[#This Row],[DISTRITO SEGÚN DNI]],Hoja1!$A$2:$B$55,2,FALSE),"No")</f>
        <v>ATE</v>
      </c>
      <c r="Y2399" s="10" t="str">
        <f>IF(OR(LOWER(Tabla2[[#This Row],[GENERO]])="masculino", LOWER(Tabla2[[#This Row],[GENERO]])="femenino"),"OK","Corregir")</f>
        <v>OK</v>
      </c>
      <c r="Z2399" s="10" t="str">
        <f>+IF(Tabla2[[#This Row],[Nro. DNI / CE]]="","Corregir",IF(LEN(Tabla2[[#This Row],[Nro. DNI / CE]])&gt;=8,"OK","Corregir"))</f>
        <v>OK</v>
      </c>
      <c r="AA2399" s="10">
        <f>COUNTIF(Tabla2[APELLIDOS Y NOMBRES],Tabla2[[#This Row],[APELLIDOS Y NOMBRES]])</f>
        <v>1</v>
      </c>
      <c r="AB2399" t="str">
        <f ca="1">+IFERROR(IF(Tabla2[[#This Row],[FECHA CESE/BAJA]]="","No Aplica",IF(AND(MONTH(Tabla2[[#This Row],[FECHA CESE/BAJA]])=MONTH(TODAY()-30),YEAR(Tabla2[[#This Row],[FECHA CESE/BAJA]])=YEAR(TODAY())),MONTH(TODAY()-30)&amp;"-"&amp;YEAR(TODAY()),"Borrar")),"No aplica")</f>
        <v>No Aplica</v>
      </c>
      <c r="AC2399" t="str">
        <f ca="1">+IFERROR(IF(Tabla2[[#This Row],[FECHA INICIO DE LABORES EN OBRA]]="","No Aplica",IF(AND(MONTH(Tabla2[[#This Row],[FECHA INICIO DE LABORES EN OBRA]])=MONTH(TODAY()-30),YEAR(Tabla2[[#This Row],[FECHA INICIO DE LABORES EN OBRA]])=YEAR(TODAY())),MONTH(TODAY()-30)&amp;"-"&amp;YEAR(TODAY()),"No Aplica")),"No Aplica")</f>
        <v>No Aplica</v>
      </c>
    </row>
    <row r="2400" spans="1:29" ht="16.5" customHeight="1" x14ac:dyDescent="0.25">
      <c r="A2400" s="2" t="s">
        <v>5034</v>
      </c>
      <c r="B2400" s="3" t="s">
        <v>5035</v>
      </c>
      <c r="C2400" s="3" t="s">
        <v>19</v>
      </c>
      <c r="D2400" s="3" t="s">
        <v>9091</v>
      </c>
      <c r="E2400" s="3" t="s">
        <v>9092</v>
      </c>
      <c r="F2400" s="36">
        <v>35471</v>
      </c>
      <c r="G2400" s="3">
        <v>2</v>
      </c>
      <c r="H2400" s="3" t="s">
        <v>3817</v>
      </c>
      <c r="I2400" s="3" t="s">
        <v>5023</v>
      </c>
      <c r="J2400" s="3" t="s">
        <v>9093</v>
      </c>
      <c r="K2400" s="3" t="s">
        <v>1044</v>
      </c>
      <c r="L2400" s="8" t="s">
        <v>9813</v>
      </c>
      <c r="M2400" s="5"/>
      <c r="N2400" s="13" t="s">
        <v>1489</v>
      </c>
      <c r="O2400" s="5">
        <v>45117</v>
      </c>
      <c r="P2400" s="8">
        <v>1</v>
      </c>
      <c r="Q2400" s="9">
        <v>4</v>
      </c>
      <c r="R2400" s="9" t="str">
        <f>IFERROR(VLOOKUP(Tabla2[[#This Row],[CONTRATISTA PRNCIPAL]],Hoja1!$L$5:$M$9,2,FALSE),"CJV")</f>
        <v>CJV</v>
      </c>
      <c r="S2400" s="9" t="str">
        <f>IF(Tabla2[[#This Row],[EMPRESA]]=Tabla2[[#This Row],[CONTRATISTA PRNCIPAL]],"Principal","Secundaria")</f>
        <v>Secundaria</v>
      </c>
      <c r="T2400" s="10">
        <f>IFERROR(1/COUNTIF(Tabla2[CONTRATISTA PRNCIPAL],Tabla2[[#This Row],[CONTRATISTA PRNCIPAL]]),0)</f>
        <v>6.6666666666666671E-3</v>
      </c>
      <c r="U2400" s="33">
        <f ca="1">IF(((TODAY()-Tabla2[[#This Row],[FECHA NACIMIENTO]])/365)&lt;18,"Corregir", IF(((TODAY()-Tabla2[[#This Row],[FECHA NACIMIENTO]])/365)&gt;80, "Corregir",ROUNDDOWN(((TODAY()-Tabla2[[#This Row],[FECHA NACIMIENTO]])/365),0)))</f>
        <v>26</v>
      </c>
      <c r="V240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400" s="34" t="str">
        <f ca="1">+IF(Tabla2[[#This Row],[Edad]]="Corregir","Corregir","Ok")</f>
        <v>Ok</v>
      </c>
      <c r="X2400" s="10" t="str">
        <f>+IFERROR(VLOOKUP(Tabla2[[#This Row],[DISTRITO SEGÚN DNI]],Hoja1!$A$2:$B$55,2,FALSE),"No")</f>
        <v>No</v>
      </c>
      <c r="Y2400" s="10" t="str">
        <f>IF(OR(LOWER(Tabla2[[#This Row],[GENERO]])="masculino", LOWER(Tabla2[[#This Row],[GENERO]])="femenino"),"OK","Corregir")</f>
        <v>OK</v>
      </c>
      <c r="Z2400" s="10" t="str">
        <f>+IF(Tabla2[[#This Row],[Nro. DNI / CE]]="","Corregir",IF(LEN(Tabla2[[#This Row],[Nro. DNI / CE]])&gt;=8,"OK","Corregir"))</f>
        <v>OK</v>
      </c>
      <c r="AA2400" s="10">
        <f>COUNTIF(Tabla2[APELLIDOS Y NOMBRES],Tabla2[[#This Row],[APELLIDOS Y NOMBRES]])</f>
        <v>1</v>
      </c>
      <c r="AB2400" t="str">
        <f ca="1">+IFERROR(IF(Tabla2[[#This Row],[FECHA CESE/BAJA]]="","No Aplica",IF(AND(MONTH(Tabla2[[#This Row],[FECHA CESE/BAJA]])=MONTH(TODAY()-30),YEAR(Tabla2[[#This Row],[FECHA CESE/BAJA]])=YEAR(TODAY())),MONTH(TODAY()-30)&amp;"-"&amp;YEAR(TODAY()),"Borrar")),"No aplica")</f>
        <v>No Aplica</v>
      </c>
      <c r="AC2400" t="str">
        <f ca="1">+IFERROR(IF(Tabla2[[#This Row],[FECHA INICIO DE LABORES EN OBRA]]="","No Aplica",IF(AND(MONTH(Tabla2[[#This Row],[FECHA INICIO DE LABORES EN OBRA]])=MONTH(TODAY()-30),YEAR(Tabla2[[#This Row],[FECHA INICIO DE LABORES EN OBRA]])=YEAR(TODAY())),MONTH(TODAY()-30)&amp;"-"&amp;YEAR(TODAY()),"No Aplica")),"No Aplica")</f>
        <v>No Aplica</v>
      </c>
    </row>
    <row r="2401" spans="1:29" ht="16.5" customHeight="1" x14ac:dyDescent="0.25">
      <c r="A2401" s="2" t="s">
        <v>5034</v>
      </c>
      <c r="B2401" s="3" t="s">
        <v>5035</v>
      </c>
      <c r="C2401" s="3" t="s">
        <v>19</v>
      </c>
      <c r="D2401" s="3" t="s">
        <v>5304</v>
      </c>
      <c r="E2401" s="3" t="s">
        <v>5305</v>
      </c>
      <c r="F2401" s="36">
        <v>29584</v>
      </c>
      <c r="G2401" s="3">
        <v>1</v>
      </c>
      <c r="H2401" s="3" t="s">
        <v>4592</v>
      </c>
      <c r="I2401" s="3" t="s">
        <v>5076</v>
      </c>
      <c r="J2401" s="3" t="s">
        <v>5190</v>
      </c>
      <c r="K2401" s="3" t="s">
        <v>5191</v>
      </c>
      <c r="L2401" s="8" t="s">
        <v>9813</v>
      </c>
      <c r="M2401" s="5"/>
      <c r="N2401" s="13" t="s">
        <v>1513</v>
      </c>
      <c r="O2401" s="5">
        <v>43565</v>
      </c>
      <c r="P2401" s="8">
        <v>1</v>
      </c>
      <c r="Q2401" s="9">
        <v>1</v>
      </c>
      <c r="R2401" s="9" t="str">
        <f>IFERROR(VLOOKUP(Tabla2[[#This Row],[CONTRATISTA PRNCIPAL]],Hoja1!$L$5:$M$9,2,FALSE),"CJV")</f>
        <v>CJV</v>
      </c>
      <c r="S2401" s="9" t="str">
        <f>IF(Tabla2[[#This Row],[EMPRESA]]=Tabla2[[#This Row],[CONTRATISTA PRNCIPAL]],"Principal","Secundaria")</f>
        <v>Secundaria</v>
      </c>
      <c r="T2401" s="10">
        <f>IFERROR(1/COUNTIF(Tabla2[CONTRATISTA PRNCIPAL],Tabla2[[#This Row],[CONTRATISTA PRNCIPAL]]),0)</f>
        <v>6.6666666666666671E-3</v>
      </c>
      <c r="U2401" s="33">
        <f ca="1">IF(((TODAY()-Tabla2[[#This Row],[FECHA NACIMIENTO]])/365)&lt;18,"Corregir", IF(((TODAY()-Tabla2[[#This Row],[FECHA NACIMIENTO]])/365)&gt;80, "Corregir",ROUNDDOWN(((TODAY()-Tabla2[[#This Row],[FECHA NACIMIENTO]])/365),0)))</f>
        <v>42</v>
      </c>
      <c r="V240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401" s="34" t="str">
        <f ca="1">+IF(Tabla2[[#This Row],[Edad]]="Corregir","Corregir","Ok")</f>
        <v>Ok</v>
      </c>
      <c r="X2401" s="10" t="str">
        <f>+IFERROR(VLOOKUP(Tabla2[[#This Row],[DISTRITO SEGÚN DNI]],Hoja1!$A$2:$B$55,2,FALSE),"No")</f>
        <v>No</v>
      </c>
      <c r="Y2401" s="10" t="str">
        <f>IF(OR(LOWER(Tabla2[[#This Row],[GENERO]])="masculino", LOWER(Tabla2[[#This Row],[GENERO]])="femenino"),"OK","Corregir")</f>
        <v>OK</v>
      </c>
      <c r="Z2401" s="10" t="str">
        <f>+IF(Tabla2[[#This Row],[Nro. DNI / CE]]="","Corregir",IF(LEN(Tabla2[[#This Row],[Nro. DNI / CE]])&gt;=8,"OK","Corregir"))</f>
        <v>OK</v>
      </c>
      <c r="AA2401" s="10">
        <f>COUNTIF(Tabla2[APELLIDOS Y NOMBRES],Tabla2[[#This Row],[APELLIDOS Y NOMBRES]])</f>
        <v>1</v>
      </c>
      <c r="AB2401" t="str">
        <f ca="1">+IFERROR(IF(Tabla2[[#This Row],[FECHA CESE/BAJA]]="","No Aplica",IF(AND(MONTH(Tabla2[[#This Row],[FECHA CESE/BAJA]])=MONTH(TODAY()-30),YEAR(Tabla2[[#This Row],[FECHA CESE/BAJA]])=YEAR(TODAY())),MONTH(TODAY()-30)&amp;"-"&amp;YEAR(TODAY()),"Borrar")),"No aplica")</f>
        <v>No Aplica</v>
      </c>
      <c r="AC2401" t="str">
        <f ca="1">+IFERROR(IF(Tabla2[[#This Row],[FECHA INICIO DE LABORES EN OBRA]]="","No Aplica",IF(AND(MONTH(Tabla2[[#This Row],[FECHA INICIO DE LABORES EN OBRA]])=MONTH(TODAY()-30),YEAR(Tabla2[[#This Row],[FECHA INICIO DE LABORES EN OBRA]])=YEAR(TODAY())),MONTH(TODAY()-30)&amp;"-"&amp;YEAR(TODAY()),"No Aplica")),"No Aplica")</f>
        <v>No Aplica</v>
      </c>
    </row>
    <row r="2402" spans="1:29" ht="16.5" customHeight="1" x14ac:dyDescent="0.25">
      <c r="A2402" s="2" t="s">
        <v>5034</v>
      </c>
      <c r="B2402" s="3" t="s">
        <v>5035</v>
      </c>
      <c r="C2402" s="3" t="s">
        <v>19</v>
      </c>
      <c r="D2402" s="3" t="s">
        <v>350</v>
      </c>
      <c r="E2402" s="3" t="s">
        <v>351</v>
      </c>
      <c r="F2402" s="36">
        <v>36581</v>
      </c>
      <c r="G2402" s="3">
        <v>2</v>
      </c>
      <c r="H2402" s="3" t="s">
        <v>1453</v>
      </c>
      <c r="I2402" s="3" t="s">
        <v>3622</v>
      </c>
      <c r="J2402" s="3" t="s">
        <v>5306</v>
      </c>
      <c r="K2402" s="3" t="s">
        <v>93</v>
      </c>
      <c r="L2402" s="8" t="s">
        <v>9813</v>
      </c>
      <c r="M2402" s="5"/>
      <c r="N2402" s="13" t="s">
        <v>1489</v>
      </c>
      <c r="O2402" s="5">
        <v>44965</v>
      </c>
      <c r="P2402" s="8">
        <v>1</v>
      </c>
      <c r="Q2402" s="9">
        <v>4</v>
      </c>
      <c r="R2402" s="9" t="str">
        <f>IFERROR(VLOOKUP(Tabla2[[#This Row],[CONTRATISTA PRNCIPAL]],Hoja1!$L$5:$M$9,2,FALSE),"CJV")</f>
        <v>CJV</v>
      </c>
      <c r="S2402" s="9" t="str">
        <f>IF(Tabla2[[#This Row],[EMPRESA]]=Tabla2[[#This Row],[CONTRATISTA PRNCIPAL]],"Principal","Secundaria")</f>
        <v>Secundaria</v>
      </c>
      <c r="T2402" s="10">
        <f>IFERROR(1/COUNTIF(Tabla2[CONTRATISTA PRNCIPAL],Tabla2[[#This Row],[CONTRATISTA PRNCIPAL]]),0)</f>
        <v>6.6666666666666671E-3</v>
      </c>
      <c r="U2402" s="33">
        <f ca="1">IF(((TODAY()-Tabla2[[#This Row],[FECHA NACIMIENTO]])/365)&lt;18,"Corregir", IF(((TODAY()-Tabla2[[#This Row],[FECHA NACIMIENTO]])/365)&gt;80, "Corregir",ROUNDDOWN(((TODAY()-Tabla2[[#This Row],[FECHA NACIMIENTO]])/365),0)))</f>
        <v>23</v>
      </c>
      <c r="V240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2402" s="34" t="str">
        <f ca="1">+IF(Tabla2[[#This Row],[Edad]]="Corregir","Corregir","Ok")</f>
        <v>Ok</v>
      </c>
      <c r="X2402" s="10" t="str">
        <f>+IFERROR(VLOOKUP(Tabla2[[#This Row],[DISTRITO SEGÚN DNI]],Hoja1!$A$2:$B$55,2,FALSE),"No")</f>
        <v>ATE</v>
      </c>
      <c r="Y2402" s="10" t="str">
        <f>IF(OR(LOWER(Tabla2[[#This Row],[GENERO]])="masculino", LOWER(Tabla2[[#This Row],[GENERO]])="femenino"),"OK","Corregir")</f>
        <v>OK</v>
      </c>
      <c r="Z2402" s="10" t="str">
        <f>+IF(Tabla2[[#This Row],[Nro. DNI / CE]]="","Corregir",IF(LEN(Tabla2[[#This Row],[Nro. DNI / CE]])&gt;=8,"OK","Corregir"))</f>
        <v>OK</v>
      </c>
      <c r="AA2402" s="10">
        <f>COUNTIF(Tabla2[APELLIDOS Y NOMBRES],Tabla2[[#This Row],[APELLIDOS Y NOMBRES]])</f>
        <v>1</v>
      </c>
      <c r="AB2402" t="str">
        <f ca="1">+IFERROR(IF(Tabla2[[#This Row],[FECHA CESE/BAJA]]="","No Aplica",IF(AND(MONTH(Tabla2[[#This Row],[FECHA CESE/BAJA]])=MONTH(TODAY()-30),YEAR(Tabla2[[#This Row],[FECHA CESE/BAJA]])=YEAR(TODAY())),MONTH(TODAY()-30)&amp;"-"&amp;YEAR(TODAY()),"Borrar")),"No aplica")</f>
        <v>No Aplica</v>
      </c>
      <c r="AC2402" t="str">
        <f ca="1">+IFERROR(IF(Tabla2[[#This Row],[FECHA INICIO DE LABORES EN OBRA]]="","No Aplica",IF(AND(MONTH(Tabla2[[#This Row],[FECHA INICIO DE LABORES EN OBRA]])=MONTH(TODAY()-30),YEAR(Tabla2[[#This Row],[FECHA INICIO DE LABORES EN OBRA]])=YEAR(TODAY())),MONTH(TODAY()-30)&amp;"-"&amp;YEAR(TODAY()),"No Aplica")),"No Aplica")</f>
        <v>No Aplica</v>
      </c>
    </row>
    <row r="2403" spans="1:29" ht="16.5" customHeight="1" x14ac:dyDescent="0.25">
      <c r="A2403" s="2" t="s">
        <v>5034</v>
      </c>
      <c r="B2403" s="3" t="s">
        <v>5035</v>
      </c>
      <c r="C2403" s="3" t="s">
        <v>19</v>
      </c>
      <c r="D2403" s="3" t="s">
        <v>352</v>
      </c>
      <c r="E2403" s="3" t="s">
        <v>353</v>
      </c>
      <c r="F2403" s="36">
        <v>29958</v>
      </c>
      <c r="G2403" s="3">
        <v>2</v>
      </c>
      <c r="H2403" s="3" t="s">
        <v>5133</v>
      </c>
      <c r="I2403" s="3" t="s">
        <v>5023</v>
      </c>
      <c r="J2403" s="3" t="s">
        <v>5307</v>
      </c>
      <c r="K2403" s="3" t="s">
        <v>36</v>
      </c>
      <c r="L2403" s="8" t="s">
        <v>9813</v>
      </c>
      <c r="M2403" s="5"/>
      <c r="N2403" s="13" t="s">
        <v>1489</v>
      </c>
      <c r="O2403" s="5">
        <v>44979</v>
      </c>
      <c r="P2403" s="8">
        <v>1</v>
      </c>
      <c r="Q2403" s="9">
        <v>4</v>
      </c>
      <c r="R2403" s="9" t="str">
        <f>IFERROR(VLOOKUP(Tabla2[[#This Row],[CONTRATISTA PRNCIPAL]],Hoja1!$L$5:$M$9,2,FALSE),"CJV")</f>
        <v>CJV</v>
      </c>
      <c r="S2403" s="9" t="str">
        <f>IF(Tabla2[[#This Row],[EMPRESA]]=Tabla2[[#This Row],[CONTRATISTA PRNCIPAL]],"Principal","Secundaria")</f>
        <v>Secundaria</v>
      </c>
      <c r="T2403" s="10">
        <f>IFERROR(1/COUNTIF(Tabla2[CONTRATISTA PRNCIPAL],Tabla2[[#This Row],[CONTRATISTA PRNCIPAL]]),0)</f>
        <v>6.6666666666666671E-3</v>
      </c>
      <c r="U2403" s="33">
        <f ca="1">IF(((TODAY()-Tabla2[[#This Row],[FECHA NACIMIENTO]])/365)&lt;18,"Corregir", IF(((TODAY()-Tabla2[[#This Row],[FECHA NACIMIENTO]])/365)&gt;80, "Corregir",ROUNDDOWN(((TODAY()-Tabla2[[#This Row],[FECHA NACIMIENTO]])/365),0)))</f>
        <v>41</v>
      </c>
      <c r="V240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403" s="34" t="str">
        <f ca="1">+IF(Tabla2[[#This Row],[Edad]]="Corregir","Corregir","Ok")</f>
        <v>Ok</v>
      </c>
      <c r="X2403" s="10" t="str">
        <f>+IFERROR(VLOOKUP(Tabla2[[#This Row],[DISTRITO SEGÚN DNI]],Hoja1!$A$2:$B$55,2,FALSE),"No")</f>
        <v>SANTA ANITA</v>
      </c>
      <c r="Y2403" s="10" t="str">
        <f>IF(OR(LOWER(Tabla2[[#This Row],[GENERO]])="masculino", LOWER(Tabla2[[#This Row],[GENERO]])="femenino"),"OK","Corregir")</f>
        <v>OK</v>
      </c>
      <c r="Z2403" s="10" t="str">
        <f>+IF(Tabla2[[#This Row],[Nro. DNI / CE]]="","Corregir",IF(LEN(Tabla2[[#This Row],[Nro. DNI / CE]])&gt;=8,"OK","Corregir"))</f>
        <v>OK</v>
      </c>
      <c r="AA2403" s="10">
        <f>COUNTIF(Tabla2[APELLIDOS Y NOMBRES],Tabla2[[#This Row],[APELLIDOS Y NOMBRES]])</f>
        <v>1</v>
      </c>
      <c r="AB2403" t="str">
        <f ca="1">+IFERROR(IF(Tabla2[[#This Row],[FECHA CESE/BAJA]]="","No Aplica",IF(AND(MONTH(Tabla2[[#This Row],[FECHA CESE/BAJA]])=MONTH(TODAY()-30),YEAR(Tabla2[[#This Row],[FECHA CESE/BAJA]])=YEAR(TODAY())),MONTH(TODAY()-30)&amp;"-"&amp;YEAR(TODAY()),"Borrar")),"No aplica")</f>
        <v>No Aplica</v>
      </c>
      <c r="AC2403" t="str">
        <f ca="1">+IFERROR(IF(Tabla2[[#This Row],[FECHA INICIO DE LABORES EN OBRA]]="","No Aplica",IF(AND(MONTH(Tabla2[[#This Row],[FECHA INICIO DE LABORES EN OBRA]])=MONTH(TODAY()-30),YEAR(Tabla2[[#This Row],[FECHA INICIO DE LABORES EN OBRA]])=YEAR(TODAY())),MONTH(TODAY()-30)&amp;"-"&amp;YEAR(TODAY()),"No Aplica")),"No Aplica")</f>
        <v>No Aplica</v>
      </c>
    </row>
    <row r="2404" spans="1:29" ht="16.5" customHeight="1" x14ac:dyDescent="0.25">
      <c r="A2404" s="2" t="s">
        <v>5034</v>
      </c>
      <c r="B2404" s="3" t="s">
        <v>5035</v>
      </c>
      <c r="C2404" s="3" t="s">
        <v>19</v>
      </c>
      <c r="D2404" s="3" t="s">
        <v>5308</v>
      </c>
      <c r="E2404" s="3" t="s">
        <v>5309</v>
      </c>
      <c r="F2404" s="36">
        <v>35687</v>
      </c>
      <c r="G2404" s="3">
        <v>2</v>
      </c>
      <c r="H2404" s="3" t="s">
        <v>4597</v>
      </c>
      <c r="I2404" s="3" t="s">
        <v>5076</v>
      </c>
      <c r="J2404" s="3" t="s">
        <v>5310</v>
      </c>
      <c r="K2404" s="3" t="s">
        <v>5120</v>
      </c>
      <c r="L2404" s="8" t="s">
        <v>9813</v>
      </c>
      <c r="M2404" s="5"/>
      <c r="N2404" s="13" t="s">
        <v>1513</v>
      </c>
      <c r="O2404" s="5">
        <v>44950</v>
      </c>
      <c r="P2404" s="8">
        <v>1</v>
      </c>
      <c r="Q2404" s="9">
        <v>4</v>
      </c>
      <c r="R2404" s="9" t="str">
        <f>IFERROR(VLOOKUP(Tabla2[[#This Row],[CONTRATISTA PRNCIPAL]],Hoja1!$L$5:$M$9,2,FALSE),"CJV")</f>
        <v>CJV</v>
      </c>
      <c r="S2404" s="9" t="str">
        <f>IF(Tabla2[[#This Row],[EMPRESA]]=Tabla2[[#This Row],[CONTRATISTA PRNCIPAL]],"Principal","Secundaria")</f>
        <v>Secundaria</v>
      </c>
      <c r="T2404" s="10">
        <f>IFERROR(1/COUNTIF(Tabla2[CONTRATISTA PRNCIPAL],Tabla2[[#This Row],[CONTRATISTA PRNCIPAL]]),0)</f>
        <v>6.6666666666666671E-3</v>
      </c>
      <c r="U2404" s="33">
        <f ca="1">IF(((TODAY()-Tabla2[[#This Row],[FECHA NACIMIENTO]])/365)&lt;18,"Corregir", IF(((TODAY()-Tabla2[[#This Row],[FECHA NACIMIENTO]])/365)&gt;80, "Corregir",ROUNDDOWN(((TODAY()-Tabla2[[#This Row],[FECHA NACIMIENTO]])/365),0)))</f>
        <v>25</v>
      </c>
      <c r="V240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404" s="34" t="str">
        <f ca="1">+IF(Tabla2[[#This Row],[Edad]]="Corregir","Corregir","Ok")</f>
        <v>Ok</v>
      </c>
      <c r="X2404" s="10" t="str">
        <f>+IFERROR(VLOOKUP(Tabla2[[#This Row],[DISTRITO SEGÚN DNI]],Hoja1!$A$2:$B$55,2,FALSE),"No")</f>
        <v>No</v>
      </c>
      <c r="Y2404" s="10" t="str">
        <f>IF(OR(LOWER(Tabla2[[#This Row],[GENERO]])="masculino", LOWER(Tabla2[[#This Row],[GENERO]])="femenino"),"OK","Corregir")</f>
        <v>OK</v>
      </c>
      <c r="Z2404" s="10" t="str">
        <f>+IF(Tabla2[[#This Row],[Nro. DNI / CE]]="","Corregir",IF(LEN(Tabla2[[#This Row],[Nro. DNI / CE]])&gt;=8,"OK","Corregir"))</f>
        <v>OK</v>
      </c>
      <c r="AA2404" s="10">
        <f>COUNTIF(Tabla2[APELLIDOS Y NOMBRES],Tabla2[[#This Row],[APELLIDOS Y NOMBRES]])</f>
        <v>1</v>
      </c>
      <c r="AB2404" t="str">
        <f ca="1">+IFERROR(IF(Tabla2[[#This Row],[FECHA CESE/BAJA]]="","No Aplica",IF(AND(MONTH(Tabla2[[#This Row],[FECHA CESE/BAJA]])=MONTH(TODAY()-30),YEAR(Tabla2[[#This Row],[FECHA CESE/BAJA]])=YEAR(TODAY())),MONTH(TODAY()-30)&amp;"-"&amp;YEAR(TODAY()),"Borrar")),"No aplica")</f>
        <v>No Aplica</v>
      </c>
      <c r="AC2404" t="str">
        <f ca="1">+IFERROR(IF(Tabla2[[#This Row],[FECHA INICIO DE LABORES EN OBRA]]="","No Aplica",IF(AND(MONTH(Tabla2[[#This Row],[FECHA INICIO DE LABORES EN OBRA]])=MONTH(TODAY()-30),YEAR(Tabla2[[#This Row],[FECHA INICIO DE LABORES EN OBRA]])=YEAR(TODAY())),MONTH(TODAY()-30)&amp;"-"&amp;YEAR(TODAY()),"No Aplica")),"No Aplica")</f>
        <v>No Aplica</v>
      </c>
    </row>
    <row r="2405" spans="1:29" ht="16.5" customHeight="1" x14ac:dyDescent="0.25">
      <c r="A2405" s="2" t="s">
        <v>5034</v>
      </c>
      <c r="B2405" s="3" t="s">
        <v>5035</v>
      </c>
      <c r="C2405" s="3" t="s">
        <v>19</v>
      </c>
      <c r="D2405" s="3" t="s">
        <v>5311</v>
      </c>
      <c r="E2405" s="3" t="s">
        <v>5312</v>
      </c>
      <c r="F2405" s="36">
        <v>32220</v>
      </c>
      <c r="G2405" s="3">
        <v>2</v>
      </c>
      <c r="H2405" s="3" t="s">
        <v>1453</v>
      </c>
      <c r="I2405" s="3" t="s">
        <v>4112</v>
      </c>
      <c r="J2405" s="3" t="s">
        <v>5313</v>
      </c>
      <c r="K2405" s="3" t="s">
        <v>5314</v>
      </c>
      <c r="L2405" s="8" t="s">
        <v>9813</v>
      </c>
      <c r="M2405" s="5"/>
      <c r="N2405" s="13" t="s">
        <v>1489</v>
      </c>
      <c r="O2405" s="5">
        <v>45026</v>
      </c>
      <c r="P2405" s="8">
        <v>1</v>
      </c>
      <c r="Q2405" s="9">
        <v>4</v>
      </c>
      <c r="R2405" s="9" t="str">
        <f>IFERROR(VLOOKUP(Tabla2[[#This Row],[CONTRATISTA PRNCIPAL]],Hoja1!$L$5:$M$9,2,FALSE),"CJV")</f>
        <v>CJV</v>
      </c>
      <c r="S2405" s="9" t="str">
        <f>IF(Tabla2[[#This Row],[EMPRESA]]=Tabla2[[#This Row],[CONTRATISTA PRNCIPAL]],"Principal","Secundaria")</f>
        <v>Secundaria</v>
      </c>
      <c r="T2405" s="10">
        <f>IFERROR(1/COUNTIF(Tabla2[CONTRATISTA PRNCIPAL],Tabla2[[#This Row],[CONTRATISTA PRNCIPAL]]),0)</f>
        <v>6.6666666666666671E-3</v>
      </c>
      <c r="U2405" s="33">
        <f ca="1">IF(((TODAY()-Tabla2[[#This Row],[FECHA NACIMIENTO]])/365)&lt;18,"Corregir", IF(((TODAY()-Tabla2[[#This Row],[FECHA NACIMIENTO]])/365)&gt;80, "Corregir",ROUNDDOWN(((TODAY()-Tabla2[[#This Row],[FECHA NACIMIENTO]])/365),0)))</f>
        <v>35</v>
      </c>
      <c r="V240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405" s="34" t="str">
        <f ca="1">+IF(Tabla2[[#This Row],[Edad]]="Corregir","Corregir","Ok")</f>
        <v>Ok</v>
      </c>
      <c r="X2405" s="10" t="str">
        <f>+IFERROR(VLOOKUP(Tabla2[[#This Row],[DISTRITO SEGÚN DNI]],Hoja1!$A$2:$B$55,2,FALSE),"No")</f>
        <v>No</v>
      </c>
      <c r="Y2405" s="10" t="str">
        <f>IF(OR(LOWER(Tabla2[[#This Row],[GENERO]])="masculino", LOWER(Tabla2[[#This Row],[GENERO]])="femenino"),"OK","Corregir")</f>
        <v>OK</v>
      </c>
      <c r="Z2405" s="10" t="str">
        <f>+IF(Tabla2[[#This Row],[Nro. DNI / CE]]="","Corregir",IF(LEN(Tabla2[[#This Row],[Nro. DNI / CE]])&gt;=8,"OK","Corregir"))</f>
        <v>OK</v>
      </c>
      <c r="AA2405" s="10">
        <f>COUNTIF(Tabla2[APELLIDOS Y NOMBRES],Tabla2[[#This Row],[APELLIDOS Y NOMBRES]])</f>
        <v>1</v>
      </c>
      <c r="AB2405" t="str">
        <f ca="1">+IFERROR(IF(Tabla2[[#This Row],[FECHA CESE/BAJA]]="","No Aplica",IF(AND(MONTH(Tabla2[[#This Row],[FECHA CESE/BAJA]])=MONTH(TODAY()-30),YEAR(Tabla2[[#This Row],[FECHA CESE/BAJA]])=YEAR(TODAY())),MONTH(TODAY()-30)&amp;"-"&amp;YEAR(TODAY()),"Borrar")),"No aplica")</f>
        <v>No Aplica</v>
      </c>
      <c r="AC2405" t="str">
        <f ca="1">+IFERROR(IF(Tabla2[[#This Row],[FECHA INICIO DE LABORES EN OBRA]]="","No Aplica",IF(AND(MONTH(Tabla2[[#This Row],[FECHA INICIO DE LABORES EN OBRA]])=MONTH(TODAY()-30),YEAR(Tabla2[[#This Row],[FECHA INICIO DE LABORES EN OBRA]])=YEAR(TODAY())),MONTH(TODAY()-30)&amp;"-"&amp;YEAR(TODAY()),"No Aplica")),"No Aplica")</f>
        <v>No Aplica</v>
      </c>
    </row>
    <row r="2406" spans="1:29" ht="16.5" customHeight="1" x14ac:dyDescent="0.25">
      <c r="A2406" s="2" t="s">
        <v>5034</v>
      </c>
      <c r="B2406" s="3" t="s">
        <v>5035</v>
      </c>
      <c r="C2406" s="3" t="s">
        <v>19</v>
      </c>
      <c r="D2406" s="3" t="s">
        <v>9094</v>
      </c>
      <c r="E2406" s="3" t="s">
        <v>9095</v>
      </c>
      <c r="F2406" s="36">
        <v>36655</v>
      </c>
      <c r="G2406" s="3">
        <v>2</v>
      </c>
      <c r="H2406" s="3" t="s">
        <v>5098</v>
      </c>
      <c r="I2406" s="3" t="s">
        <v>5023</v>
      </c>
      <c r="J2406" s="3" t="s">
        <v>9096</v>
      </c>
      <c r="K2406" s="3" t="s">
        <v>5099</v>
      </c>
      <c r="L2406" s="8" t="s">
        <v>9813</v>
      </c>
      <c r="M2406" s="5"/>
      <c r="N2406" s="13" t="s">
        <v>1489</v>
      </c>
      <c r="O2406" s="5">
        <v>45110</v>
      </c>
      <c r="P2406" s="8">
        <v>1</v>
      </c>
      <c r="Q2406" s="9">
        <v>4</v>
      </c>
      <c r="R2406" s="9" t="str">
        <f>IFERROR(VLOOKUP(Tabla2[[#This Row],[CONTRATISTA PRNCIPAL]],Hoja1!$L$5:$M$9,2,FALSE),"CJV")</f>
        <v>CJV</v>
      </c>
      <c r="S2406" s="9" t="str">
        <f>IF(Tabla2[[#This Row],[EMPRESA]]=Tabla2[[#This Row],[CONTRATISTA PRNCIPAL]],"Principal","Secundaria")</f>
        <v>Secundaria</v>
      </c>
      <c r="T2406" s="10">
        <f>IFERROR(1/COUNTIF(Tabla2[CONTRATISTA PRNCIPAL],Tabla2[[#This Row],[CONTRATISTA PRNCIPAL]]),0)</f>
        <v>6.6666666666666671E-3</v>
      </c>
      <c r="U2406" s="33">
        <f ca="1">IF(((TODAY()-Tabla2[[#This Row],[FECHA NACIMIENTO]])/365)&lt;18,"Corregir", IF(((TODAY()-Tabla2[[#This Row],[FECHA NACIMIENTO]])/365)&gt;80, "Corregir",ROUNDDOWN(((TODAY()-Tabla2[[#This Row],[FECHA NACIMIENTO]])/365),0)))</f>
        <v>23</v>
      </c>
      <c r="V240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2406" s="34" t="str">
        <f ca="1">+IF(Tabla2[[#This Row],[Edad]]="Corregir","Corregir","Ok")</f>
        <v>Ok</v>
      </c>
      <c r="X2406" s="10" t="str">
        <f>+IFERROR(VLOOKUP(Tabla2[[#This Row],[DISTRITO SEGÚN DNI]],Hoja1!$A$2:$B$55,2,FALSE),"No")</f>
        <v>No</v>
      </c>
      <c r="Y2406" s="10" t="str">
        <f>IF(OR(LOWER(Tabla2[[#This Row],[GENERO]])="masculino", LOWER(Tabla2[[#This Row],[GENERO]])="femenino"),"OK","Corregir")</f>
        <v>OK</v>
      </c>
      <c r="Z2406" s="10" t="str">
        <f>+IF(Tabla2[[#This Row],[Nro. DNI / CE]]="","Corregir",IF(LEN(Tabla2[[#This Row],[Nro. DNI / CE]])&gt;=8,"OK","Corregir"))</f>
        <v>OK</v>
      </c>
      <c r="AA2406" s="10">
        <f>COUNTIF(Tabla2[APELLIDOS Y NOMBRES],Tabla2[[#This Row],[APELLIDOS Y NOMBRES]])</f>
        <v>1</v>
      </c>
      <c r="AB2406" t="str">
        <f ca="1">+IFERROR(IF(Tabla2[[#This Row],[FECHA CESE/BAJA]]="","No Aplica",IF(AND(MONTH(Tabla2[[#This Row],[FECHA CESE/BAJA]])=MONTH(TODAY()-30),YEAR(Tabla2[[#This Row],[FECHA CESE/BAJA]])=YEAR(TODAY())),MONTH(TODAY()-30)&amp;"-"&amp;YEAR(TODAY()),"Borrar")),"No aplica")</f>
        <v>No Aplica</v>
      </c>
      <c r="AC2406" t="str">
        <f ca="1">+IFERROR(IF(Tabla2[[#This Row],[FECHA INICIO DE LABORES EN OBRA]]="","No Aplica",IF(AND(MONTH(Tabla2[[#This Row],[FECHA INICIO DE LABORES EN OBRA]])=MONTH(TODAY()-30),YEAR(Tabla2[[#This Row],[FECHA INICIO DE LABORES EN OBRA]])=YEAR(TODAY())),MONTH(TODAY()-30)&amp;"-"&amp;YEAR(TODAY()),"No Aplica")),"No Aplica")</f>
        <v>No Aplica</v>
      </c>
    </row>
    <row r="2407" spans="1:29" ht="16.5" customHeight="1" x14ac:dyDescent="0.25">
      <c r="A2407" s="2" t="s">
        <v>5034</v>
      </c>
      <c r="B2407" s="3" t="s">
        <v>5035</v>
      </c>
      <c r="C2407" s="3" t="s">
        <v>19</v>
      </c>
      <c r="D2407" s="3" t="s">
        <v>5315</v>
      </c>
      <c r="E2407" s="3" t="s">
        <v>5316</v>
      </c>
      <c r="F2407" s="36">
        <v>35427</v>
      </c>
      <c r="G2407" s="3">
        <v>2</v>
      </c>
      <c r="H2407" s="3" t="s">
        <v>5317</v>
      </c>
      <c r="I2407" s="3" t="s">
        <v>5023</v>
      </c>
      <c r="J2407" s="3" t="s">
        <v>5318</v>
      </c>
      <c r="K2407" s="3" t="s">
        <v>5120</v>
      </c>
      <c r="L2407" s="8" t="s">
        <v>9813</v>
      </c>
      <c r="M2407" s="5"/>
      <c r="N2407" s="13" t="s">
        <v>1489</v>
      </c>
      <c r="O2407" s="5">
        <v>44965</v>
      </c>
      <c r="P2407" s="8">
        <v>1</v>
      </c>
      <c r="Q2407" s="9">
        <v>4</v>
      </c>
      <c r="R2407" s="9" t="str">
        <f>IFERROR(VLOOKUP(Tabla2[[#This Row],[CONTRATISTA PRNCIPAL]],Hoja1!$L$5:$M$9,2,FALSE),"CJV")</f>
        <v>CJV</v>
      </c>
      <c r="S2407" s="9" t="str">
        <f>IF(Tabla2[[#This Row],[EMPRESA]]=Tabla2[[#This Row],[CONTRATISTA PRNCIPAL]],"Principal","Secundaria")</f>
        <v>Secundaria</v>
      </c>
      <c r="T2407" s="10">
        <f>IFERROR(1/COUNTIF(Tabla2[CONTRATISTA PRNCIPAL],Tabla2[[#This Row],[CONTRATISTA PRNCIPAL]]),0)</f>
        <v>6.6666666666666671E-3</v>
      </c>
      <c r="U2407" s="33">
        <f ca="1">IF(((TODAY()-Tabla2[[#This Row],[FECHA NACIMIENTO]])/365)&lt;18,"Corregir", IF(((TODAY()-Tabla2[[#This Row],[FECHA NACIMIENTO]])/365)&gt;80, "Corregir",ROUNDDOWN(((TODAY()-Tabla2[[#This Row],[FECHA NACIMIENTO]])/365),0)))</f>
        <v>26</v>
      </c>
      <c r="V240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407" s="34" t="str">
        <f ca="1">+IF(Tabla2[[#This Row],[Edad]]="Corregir","Corregir","Ok")</f>
        <v>Ok</v>
      </c>
      <c r="X2407" s="10" t="str">
        <f>+IFERROR(VLOOKUP(Tabla2[[#This Row],[DISTRITO SEGÚN DNI]],Hoja1!$A$2:$B$55,2,FALSE),"No")</f>
        <v>No</v>
      </c>
      <c r="Y2407" s="10" t="str">
        <f>IF(OR(LOWER(Tabla2[[#This Row],[GENERO]])="masculino", LOWER(Tabla2[[#This Row],[GENERO]])="femenino"),"OK","Corregir")</f>
        <v>OK</v>
      </c>
      <c r="Z2407" s="10" t="str">
        <f>+IF(Tabla2[[#This Row],[Nro. DNI / CE]]="","Corregir",IF(LEN(Tabla2[[#This Row],[Nro. DNI / CE]])&gt;=8,"OK","Corregir"))</f>
        <v>OK</v>
      </c>
      <c r="AA2407" s="10">
        <f>COUNTIF(Tabla2[APELLIDOS Y NOMBRES],Tabla2[[#This Row],[APELLIDOS Y NOMBRES]])</f>
        <v>1</v>
      </c>
      <c r="AB2407" t="str">
        <f ca="1">+IFERROR(IF(Tabla2[[#This Row],[FECHA CESE/BAJA]]="","No Aplica",IF(AND(MONTH(Tabla2[[#This Row],[FECHA CESE/BAJA]])=MONTH(TODAY()-30),YEAR(Tabla2[[#This Row],[FECHA CESE/BAJA]])=YEAR(TODAY())),MONTH(TODAY()-30)&amp;"-"&amp;YEAR(TODAY()),"Borrar")),"No aplica")</f>
        <v>No Aplica</v>
      </c>
      <c r="AC2407" t="str">
        <f ca="1">+IFERROR(IF(Tabla2[[#This Row],[FECHA INICIO DE LABORES EN OBRA]]="","No Aplica",IF(AND(MONTH(Tabla2[[#This Row],[FECHA INICIO DE LABORES EN OBRA]])=MONTH(TODAY()-30),YEAR(Tabla2[[#This Row],[FECHA INICIO DE LABORES EN OBRA]])=YEAR(TODAY())),MONTH(TODAY()-30)&amp;"-"&amp;YEAR(TODAY()),"No Aplica")),"No Aplica")</f>
        <v>No Aplica</v>
      </c>
    </row>
    <row r="2408" spans="1:29" ht="16.5" customHeight="1" x14ac:dyDescent="0.25">
      <c r="A2408" s="2" t="s">
        <v>5034</v>
      </c>
      <c r="B2408" s="3" t="s">
        <v>5035</v>
      </c>
      <c r="C2408" s="3" t="s">
        <v>19</v>
      </c>
      <c r="D2408" s="3" t="s">
        <v>354</v>
      </c>
      <c r="E2408" s="3" t="s">
        <v>355</v>
      </c>
      <c r="F2408" s="36">
        <v>32636</v>
      </c>
      <c r="G2408" s="3">
        <v>2</v>
      </c>
      <c r="H2408" s="3" t="s">
        <v>5133</v>
      </c>
      <c r="I2408" s="3" t="s">
        <v>5023</v>
      </c>
      <c r="J2408" s="3" t="s">
        <v>5319</v>
      </c>
      <c r="K2408" s="3" t="s">
        <v>78</v>
      </c>
      <c r="L2408" s="8" t="s">
        <v>9813</v>
      </c>
      <c r="M2408" s="5"/>
      <c r="N2408" s="13" t="s">
        <v>1489</v>
      </c>
      <c r="O2408" s="5">
        <v>44965</v>
      </c>
      <c r="P2408" s="8">
        <v>1</v>
      </c>
      <c r="Q2408" s="9">
        <v>4</v>
      </c>
      <c r="R2408" s="9" t="str">
        <f>IFERROR(VLOOKUP(Tabla2[[#This Row],[CONTRATISTA PRNCIPAL]],Hoja1!$L$5:$M$9,2,FALSE),"CJV")</f>
        <v>CJV</v>
      </c>
      <c r="S2408" s="9" t="str">
        <f>IF(Tabla2[[#This Row],[EMPRESA]]=Tabla2[[#This Row],[CONTRATISTA PRNCIPAL]],"Principal","Secundaria")</f>
        <v>Secundaria</v>
      </c>
      <c r="T2408" s="10">
        <f>IFERROR(1/COUNTIF(Tabla2[CONTRATISTA PRNCIPAL],Tabla2[[#This Row],[CONTRATISTA PRNCIPAL]]),0)</f>
        <v>6.6666666666666671E-3</v>
      </c>
      <c r="U2408" s="33">
        <f ca="1">IF(((TODAY()-Tabla2[[#This Row],[FECHA NACIMIENTO]])/365)&lt;18,"Corregir", IF(((TODAY()-Tabla2[[#This Row],[FECHA NACIMIENTO]])/365)&gt;80, "Corregir",ROUNDDOWN(((TODAY()-Tabla2[[#This Row],[FECHA NACIMIENTO]])/365),0)))</f>
        <v>34</v>
      </c>
      <c r="V240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408" s="34" t="str">
        <f ca="1">+IF(Tabla2[[#This Row],[Edad]]="Corregir","Corregir","Ok")</f>
        <v>Ok</v>
      </c>
      <c r="X2408" s="10" t="str">
        <f>+IFERROR(VLOOKUP(Tabla2[[#This Row],[DISTRITO SEGÚN DNI]],Hoja1!$A$2:$B$55,2,FALSE),"No")</f>
        <v xml:space="preserve">SAN LUIS </v>
      </c>
      <c r="Y2408" s="10" t="str">
        <f>IF(OR(LOWER(Tabla2[[#This Row],[GENERO]])="masculino", LOWER(Tabla2[[#This Row],[GENERO]])="femenino"),"OK","Corregir")</f>
        <v>OK</v>
      </c>
      <c r="Z2408" s="10" t="str">
        <f>+IF(Tabla2[[#This Row],[Nro. DNI / CE]]="","Corregir",IF(LEN(Tabla2[[#This Row],[Nro. DNI / CE]])&gt;=8,"OK","Corregir"))</f>
        <v>OK</v>
      </c>
      <c r="AA2408" s="10">
        <f>COUNTIF(Tabla2[APELLIDOS Y NOMBRES],Tabla2[[#This Row],[APELLIDOS Y NOMBRES]])</f>
        <v>1</v>
      </c>
      <c r="AB2408" t="str">
        <f ca="1">+IFERROR(IF(Tabla2[[#This Row],[FECHA CESE/BAJA]]="","No Aplica",IF(AND(MONTH(Tabla2[[#This Row],[FECHA CESE/BAJA]])=MONTH(TODAY()-30),YEAR(Tabla2[[#This Row],[FECHA CESE/BAJA]])=YEAR(TODAY())),MONTH(TODAY()-30)&amp;"-"&amp;YEAR(TODAY()),"Borrar")),"No aplica")</f>
        <v>No Aplica</v>
      </c>
      <c r="AC2408" t="str">
        <f ca="1">+IFERROR(IF(Tabla2[[#This Row],[FECHA INICIO DE LABORES EN OBRA]]="","No Aplica",IF(AND(MONTH(Tabla2[[#This Row],[FECHA INICIO DE LABORES EN OBRA]])=MONTH(TODAY()-30),YEAR(Tabla2[[#This Row],[FECHA INICIO DE LABORES EN OBRA]])=YEAR(TODAY())),MONTH(TODAY()-30)&amp;"-"&amp;YEAR(TODAY()),"No Aplica")),"No Aplica")</f>
        <v>No Aplica</v>
      </c>
    </row>
    <row r="2409" spans="1:29" ht="16.5" customHeight="1" x14ac:dyDescent="0.25">
      <c r="A2409" s="2" t="s">
        <v>5034</v>
      </c>
      <c r="B2409" s="3" t="s">
        <v>5035</v>
      </c>
      <c r="C2409" s="3" t="s">
        <v>19</v>
      </c>
      <c r="D2409" s="3" t="s">
        <v>5320</v>
      </c>
      <c r="E2409" s="3" t="s">
        <v>5321</v>
      </c>
      <c r="F2409" s="36">
        <v>32444</v>
      </c>
      <c r="G2409" s="3">
        <v>2</v>
      </c>
      <c r="H2409" s="3" t="s">
        <v>3817</v>
      </c>
      <c r="I2409" s="3" t="s">
        <v>5023</v>
      </c>
      <c r="J2409" s="3" t="s">
        <v>5322</v>
      </c>
      <c r="K2409" s="3" t="s">
        <v>5120</v>
      </c>
      <c r="L2409" s="8" t="s">
        <v>9813</v>
      </c>
      <c r="M2409" s="5"/>
      <c r="N2409" s="13" t="s">
        <v>1489</v>
      </c>
      <c r="O2409" s="5">
        <v>45078</v>
      </c>
      <c r="P2409" s="8">
        <v>1</v>
      </c>
      <c r="Q2409" s="9">
        <v>4</v>
      </c>
      <c r="R2409" s="9" t="str">
        <f>IFERROR(VLOOKUP(Tabla2[[#This Row],[CONTRATISTA PRNCIPAL]],Hoja1!$L$5:$M$9,2,FALSE),"CJV")</f>
        <v>CJV</v>
      </c>
      <c r="S2409" s="9" t="str">
        <f>IF(Tabla2[[#This Row],[EMPRESA]]=Tabla2[[#This Row],[CONTRATISTA PRNCIPAL]],"Principal","Secundaria")</f>
        <v>Secundaria</v>
      </c>
      <c r="T2409" s="10">
        <f>IFERROR(1/COUNTIF(Tabla2[CONTRATISTA PRNCIPAL],Tabla2[[#This Row],[CONTRATISTA PRNCIPAL]]),0)</f>
        <v>6.6666666666666671E-3</v>
      </c>
      <c r="U2409" s="33">
        <f ca="1">IF(((TODAY()-Tabla2[[#This Row],[FECHA NACIMIENTO]])/365)&lt;18,"Corregir", IF(((TODAY()-Tabla2[[#This Row],[FECHA NACIMIENTO]])/365)&gt;80, "Corregir",ROUNDDOWN(((TODAY()-Tabla2[[#This Row],[FECHA NACIMIENTO]])/365),0)))</f>
        <v>34</v>
      </c>
      <c r="V240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409" s="34" t="str">
        <f ca="1">+IF(Tabla2[[#This Row],[Edad]]="Corregir","Corregir","Ok")</f>
        <v>Ok</v>
      </c>
      <c r="X2409" s="10" t="str">
        <f>+IFERROR(VLOOKUP(Tabla2[[#This Row],[DISTRITO SEGÚN DNI]],Hoja1!$A$2:$B$55,2,FALSE),"No")</f>
        <v>No</v>
      </c>
      <c r="Y2409" s="10" t="str">
        <f>IF(OR(LOWER(Tabla2[[#This Row],[GENERO]])="masculino", LOWER(Tabla2[[#This Row],[GENERO]])="femenino"),"OK","Corregir")</f>
        <v>OK</v>
      </c>
      <c r="Z2409" s="10" t="str">
        <f>+IF(Tabla2[[#This Row],[Nro. DNI / CE]]="","Corregir",IF(LEN(Tabla2[[#This Row],[Nro. DNI / CE]])&gt;=8,"OK","Corregir"))</f>
        <v>OK</v>
      </c>
      <c r="AA2409" s="10">
        <f>COUNTIF(Tabla2[APELLIDOS Y NOMBRES],Tabla2[[#This Row],[APELLIDOS Y NOMBRES]])</f>
        <v>1</v>
      </c>
      <c r="AB2409" t="str">
        <f ca="1">+IFERROR(IF(Tabla2[[#This Row],[FECHA CESE/BAJA]]="","No Aplica",IF(AND(MONTH(Tabla2[[#This Row],[FECHA CESE/BAJA]])=MONTH(TODAY()-30),YEAR(Tabla2[[#This Row],[FECHA CESE/BAJA]])=YEAR(TODAY())),MONTH(TODAY()-30)&amp;"-"&amp;YEAR(TODAY()),"Borrar")),"No aplica")</f>
        <v>No Aplica</v>
      </c>
      <c r="AC2409" t="str">
        <f ca="1">+IFERROR(IF(Tabla2[[#This Row],[FECHA INICIO DE LABORES EN OBRA]]="","No Aplica",IF(AND(MONTH(Tabla2[[#This Row],[FECHA INICIO DE LABORES EN OBRA]])=MONTH(TODAY()-30),YEAR(Tabla2[[#This Row],[FECHA INICIO DE LABORES EN OBRA]])=YEAR(TODAY())),MONTH(TODAY()-30)&amp;"-"&amp;YEAR(TODAY()),"No Aplica")),"No Aplica")</f>
        <v>No Aplica</v>
      </c>
    </row>
    <row r="2410" spans="1:29" ht="16.5" customHeight="1" x14ac:dyDescent="0.25">
      <c r="A2410" s="2" t="s">
        <v>5038</v>
      </c>
      <c r="B2410" s="3" t="s">
        <v>5039</v>
      </c>
      <c r="C2410" s="3" t="s">
        <v>19</v>
      </c>
      <c r="D2410" s="3" t="s">
        <v>5323</v>
      </c>
      <c r="E2410" s="3" t="s">
        <v>5324</v>
      </c>
      <c r="F2410" s="36">
        <v>34955</v>
      </c>
      <c r="G2410" s="3">
        <v>1</v>
      </c>
      <c r="H2410" s="3" t="s">
        <v>2930</v>
      </c>
      <c r="I2410" s="3" t="s">
        <v>5042</v>
      </c>
      <c r="J2410" s="3" t="s">
        <v>5325</v>
      </c>
      <c r="K2410" s="3" t="s">
        <v>1063</v>
      </c>
      <c r="L2410" s="8" t="s">
        <v>9813</v>
      </c>
      <c r="M2410" s="5"/>
      <c r="N2410" s="13" t="s">
        <v>1489</v>
      </c>
      <c r="O2410" s="5">
        <v>45056</v>
      </c>
      <c r="P2410" s="8">
        <v>1</v>
      </c>
      <c r="Q2410" s="9">
        <v>1</v>
      </c>
      <c r="R2410" s="9" t="str">
        <f>IFERROR(VLOOKUP(Tabla2[[#This Row],[CONTRATISTA PRNCIPAL]],Hoja1!$L$5:$M$9,2,FALSE),"CJV")</f>
        <v>CJV</v>
      </c>
      <c r="S2410" s="9" t="str">
        <f>IF(Tabla2[[#This Row],[EMPRESA]]=Tabla2[[#This Row],[CONTRATISTA PRNCIPAL]],"Principal","Secundaria")</f>
        <v>Secundaria</v>
      </c>
      <c r="T2410" s="10">
        <f>IFERROR(1/COUNTIF(Tabla2[CONTRATISTA PRNCIPAL],Tabla2[[#This Row],[CONTRATISTA PRNCIPAL]]),0)</f>
        <v>6.6666666666666671E-3</v>
      </c>
      <c r="U2410" s="33">
        <f ca="1">IF(((TODAY()-Tabla2[[#This Row],[FECHA NACIMIENTO]])/365)&lt;18,"Corregir", IF(((TODAY()-Tabla2[[#This Row],[FECHA NACIMIENTO]])/365)&gt;80, "Corregir",ROUNDDOWN(((TODAY()-Tabla2[[#This Row],[FECHA NACIMIENTO]])/365),0)))</f>
        <v>28</v>
      </c>
      <c r="V241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410" s="34" t="str">
        <f ca="1">+IF(Tabla2[[#This Row],[Edad]]="Corregir","Corregir","Ok")</f>
        <v>Ok</v>
      </c>
      <c r="X2410" s="10" t="str">
        <f>+IFERROR(VLOOKUP(Tabla2[[#This Row],[DISTRITO SEGÚN DNI]],Hoja1!$A$2:$B$55,2,FALSE),"No")</f>
        <v>No</v>
      </c>
      <c r="Y2410" s="10" t="str">
        <f>IF(OR(LOWER(Tabla2[[#This Row],[GENERO]])="masculino", LOWER(Tabla2[[#This Row],[GENERO]])="femenino"),"OK","Corregir")</f>
        <v>OK</v>
      </c>
      <c r="Z2410" s="10" t="str">
        <f>+IF(Tabla2[[#This Row],[Nro. DNI / CE]]="","Corregir",IF(LEN(Tabla2[[#This Row],[Nro. DNI / CE]])&gt;=8,"OK","Corregir"))</f>
        <v>OK</v>
      </c>
      <c r="AA2410" s="10">
        <f>COUNTIF(Tabla2[APELLIDOS Y NOMBRES],Tabla2[[#This Row],[APELLIDOS Y NOMBRES]])</f>
        <v>1</v>
      </c>
      <c r="AB2410" t="str">
        <f ca="1">+IFERROR(IF(Tabla2[[#This Row],[FECHA CESE/BAJA]]="","No Aplica",IF(AND(MONTH(Tabla2[[#This Row],[FECHA CESE/BAJA]])=MONTH(TODAY()-30),YEAR(Tabla2[[#This Row],[FECHA CESE/BAJA]])=YEAR(TODAY())),MONTH(TODAY()-30)&amp;"-"&amp;YEAR(TODAY()),"Borrar")),"No aplica")</f>
        <v>No Aplica</v>
      </c>
      <c r="AC2410" t="str">
        <f ca="1">+IFERROR(IF(Tabla2[[#This Row],[FECHA INICIO DE LABORES EN OBRA]]="","No Aplica",IF(AND(MONTH(Tabla2[[#This Row],[FECHA INICIO DE LABORES EN OBRA]])=MONTH(TODAY()-30),YEAR(Tabla2[[#This Row],[FECHA INICIO DE LABORES EN OBRA]])=YEAR(TODAY())),MONTH(TODAY()-30)&amp;"-"&amp;YEAR(TODAY()),"No Aplica")),"No Aplica")</f>
        <v>No Aplica</v>
      </c>
    </row>
    <row r="2411" spans="1:29" ht="16.5" customHeight="1" x14ac:dyDescent="0.25">
      <c r="A2411" s="2" t="s">
        <v>5038</v>
      </c>
      <c r="B2411" s="3" t="s">
        <v>5039</v>
      </c>
      <c r="C2411" s="3" t="s">
        <v>19</v>
      </c>
      <c r="D2411" s="3" t="s">
        <v>5326</v>
      </c>
      <c r="E2411" s="3" t="s">
        <v>5327</v>
      </c>
      <c r="F2411" s="36">
        <v>34777</v>
      </c>
      <c r="G2411" s="3">
        <v>1</v>
      </c>
      <c r="H2411" s="3" t="s">
        <v>2930</v>
      </c>
      <c r="I2411" s="3" t="s">
        <v>5042</v>
      </c>
      <c r="J2411" s="3" t="s">
        <v>5328</v>
      </c>
      <c r="K2411" s="3" t="s">
        <v>1054</v>
      </c>
      <c r="L2411" s="8" t="s">
        <v>9813</v>
      </c>
      <c r="M2411" s="5"/>
      <c r="N2411" s="13" t="s">
        <v>1489</v>
      </c>
      <c r="O2411" s="5">
        <v>45056</v>
      </c>
      <c r="P2411" s="8">
        <v>1</v>
      </c>
      <c r="Q2411" s="9">
        <v>1</v>
      </c>
      <c r="R2411" s="9" t="str">
        <f>IFERROR(VLOOKUP(Tabla2[[#This Row],[CONTRATISTA PRNCIPAL]],Hoja1!$L$5:$M$9,2,FALSE),"CJV")</f>
        <v>CJV</v>
      </c>
      <c r="S2411" s="9" t="str">
        <f>IF(Tabla2[[#This Row],[EMPRESA]]=Tabla2[[#This Row],[CONTRATISTA PRNCIPAL]],"Principal","Secundaria")</f>
        <v>Secundaria</v>
      </c>
      <c r="T2411" s="10">
        <f>IFERROR(1/COUNTIF(Tabla2[CONTRATISTA PRNCIPAL],Tabla2[[#This Row],[CONTRATISTA PRNCIPAL]]),0)</f>
        <v>6.6666666666666671E-3</v>
      </c>
      <c r="U2411" s="33">
        <f ca="1">IF(((TODAY()-Tabla2[[#This Row],[FECHA NACIMIENTO]])/365)&lt;18,"Corregir", IF(((TODAY()-Tabla2[[#This Row],[FECHA NACIMIENTO]])/365)&gt;80, "Corregir",ROUNDDOWN(((TODAY()-Tabla2[[#This Row],[FECHA NACIMIENTO]])/365),0)))</f>
        <v>28</v>
      </c>
      <c r="V241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411" s="34" t="str">
        <f ca="1">+IF(Tabla2[[#This Row],[Edad]]="Corregir","Corregir","Ok")</f>
        <v>Ok</v>
      </c>
      <c r="X2411" s="10" t="str">
        <f>+IFERROR(VLOOKUP(Tabla2[[#This Row],[DISTRITO SEGÚN DNI]],Hoja1!$A$2:$B$55,2,FALSE),"No")</f>
        <v>No</v>
      </c>
      <c r="Y2411" s="10" t="str">
        <f>IF(OR(LOWER(Tabla2[[#This Row],[GENERO]])="masculino", LOWER(Tabla2[[#This Row],[GENERO]])="femenino"),"OK","Corregir")</f>
        <v>OK</v>
      </c>
      <c r="Z2411" s="10" t="str">
        <f>+IF(Tabla2[[#This Row],[Nro. DNI / CE]]="","Corregir",IF(LEN(Tabla2[[#This Row],[Nro. DNI / CE]])&gt;=8,"OK","Corregir"))</f>
        <v>OK</v>
      </c>
      <c r="AA2411" s="10">
        <f>COUNTIF(Tabla2[APELLIDOS Y NOMBRES],Tabla2[[#This Row],[APELLIDOS Y NOMBRES]])</f>
        <v>1</v>
      </c>
      <c r="AB2411" t="str">
        <f ca="1">+IFERROR(IF(Tabla2[[#This Row],[FECHA CESE/BAJA]]="","No Aplica",IF(AND(MONTH(Tabla2[[#This Row],[FECHA CESE/BAJA]])=MONTH(TODAY()-30),YEAR(Tabla2[[#This Row],[FECHA CESE/BAJA]])=YEAR(TODAY())),MONTH(TODAY()-30)&amp;"-"&amp;YEAR(TODAY()),"Borrar")),"No aplica")</f>
        <v>No Aplica</v>
      </c>
      <c r="AC2411" t="str">
        <f ca="1">+IFERROR(IF(Tabla2[[#This Row],[FECHA INICIO DE LABORES EN OBRA]]="","No Aplica",IF(AND(MONTH(Tabla2[[#This Row],[FECHA INICIO DE LABORES EN OBRA]])=MONTH(TODAY()-30),YEAR(Tabla2[[#This Row],[FECHA INICIO DE LABORES EN OBRA]])=YEAR(TODAY())),MONTH(TODAY()-30)&amp;"-"&amp;YEAR(TODAY()),"No Aplica")),"No Aplica")</f>
        <v>No Aplica</v>
      </c>
    </row>
    <row r="2412" spans="1:29" ht="16.5" customHeight="1" x14ac:dyDescent="0.25">
      <c r="A2412" s="2" t="s">
        <v>5083</v>
      </c>
      <c r="B2412" s="3" t="s">
        <v>5084</v>
      </c>
      <c r="C2412" s="3" t="s">
        <v>19</v>
      </c>
      <c r="D2412" s="3" t="s">
        <v>356</v>
      </c>
      <c r="E2412" s="3" t="s">
        <v>357</v>
      </c>
      <c r="F2412" s="36">
        <v>27243</v>
      </c>
      <c r="G2412" s="3">
        <v>1</v>
      </c>
      <c r="H2412" s="3" t="s">
        <v>5087</v>
      </c>
      <c r="I2412" s="3" t="s">
        <v>5076</v>
      </c>
      <c r="J2412" s="3" t="s">
        <v>5329</v>
      </c>
      <c r="K2412" s="3" t="s">
        <v>99</v>
      </c>
      <c r="L2412" s="8" t="s">
        <v>9813</v>
      </c>
      <c r="M2412" s="5"/>
      <c r="N2412" s="13" t="s">
        <v>1489</v>
      </c>
      <c r="O2412" s="5">
        <v>45049</v>
      </c>
      <c r="P2412" s="8">
        <v>1</v>
      </c>
      <c r="Q2412" s="9">
        <v>1</v>
      </c>
      <c r="R2412" s="9" t="str">
        <f>IFERROR(VLOOKUP(Tabla2[[#This Row],[CONTRATISTA PRNCIPAL]],Hoja1!$L$5:$M$9,2,FALSE),"CJV")</f>
        <v>CJV</v>
      </c>
      <c r="S2412" s="9" t="str">
        <f>IF(Tabla2[[#This Row],[EMPRESA]]=Tabla2[[#This Row],[CONTRATISTA PRNCIPAL]],"Principal","Secundaria")</f>
        <v>Secundaria</v>
      </c>
      <c r="T2412" s="10">
        <f>IFERROR(1/COUNTIF(Tabla2[CONTRATISTA PRNCIPAL],Tabla2[[#This Row],[CONTRATISTA PRNCIPAL]]),0)</f>
        <v>6.6666666666666671E-3</v>
      </c>
      <c r="U2412" s="33">
        <f ca="1">IF(((TODAY()-Tabla2[[#This Row],[FECHA NACIMIENTO]])/365)&lt;18,"Corregir", IF(((TODAY()-Tabla2[[#This Row],[FECHA NACIMIENTO]])/365)&gt;80, "Corregir",ROUNDDOWN(((TODAY()-Tabla2[[#This Row],[FECHA NACIMIENTO]])/365),0)))</f>
        <v>49</v>
      </c>
      <c r="V241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412" s="34" t="str">
        <f ca="1">+IF(Tabla2[[#This Row],[Edad]]="Corregir","Corregir","Ok")</f>
        <v>Ok</v>
      </c>
      <c r="X2412" s="10" t="str">
        <f>+IFERROR(VLOOKUP(Tabla2[[#This Row],[DISTRITO SEGÚN DNI]],Hoja1!$A$2:$B$55,2,FALSE),"No")</f>
        <v>LA VICTORIA</v>
      </c>
      <c r="Y2412" s="10" t="str">
        <f>IF(OR(LOWER(Tabla2[[#This Row],[GENERO]])="masculino", LOWER(Tabla2[[#This Row],[GENERO]])="femenino"),"OK","Corregir")</f>
        <v>OK</v>
      </c>
      <c r="Z2412" s="10" t="str">
        <f>+IF(Tabla2[[#This Row],[Nro. DNI / CE]]="","Corregir",IF(LEN(Tabla2[[#This Row],[Nro. DNI / CE]])&gt;=8,"OK","Corregir"))</f>
        <v>OK</v>
      </c>
      <c r="AA2412" s="10">
        <f>COUNTIF(Tabla2[APELLIDOS Y NOMBRES],Tabla2[[#This Row],[APELLIDOS Y NOMBRES]])</f>
        <v>1</v>
      </c>
      <c r="AB2412" t="str">
        <f ca="1">+IFERROR(IF(Tabla2[[#This Row],[FECHA CESE/BAJA]]="","No Aplica",IF(AND(MONTH(Tabla2[[#This Row],[FECHA CESE/BAJA]])=MONTH(TODAY()-30),YEAR(Tabla2[[#This Row],[FECHA CESE/BAJA]])=YEAR(TODAY())),MONTH(TODAY()-30)&amp;"-"&amp;YEAR(TODAY()),"Borrar")),"No aplica")</f>
        <v>No Aplica</v>
      </c>
      <c r="AC2412" t="str">
        <f ca="1">+IFERROR(IF(Tabla2[[#This Row],[FECHA INICIO DE LABORES EN OBRA]]="","No Aplica",IF(AND(MONTH(Tabla2[[#This Row],[FECHA INICIO DE LABORES EN OBRA]])=MONTH(TODAY()-30),YEAR(Tabla2[[#This Row],[FECHA INICIO DE LABORES EN OBRA]])=YEAR(TODAY())),MONTH(TODAY()-30)&amp;"-"&amp;YEAR(TODAY()),"No Aplica")),"No Aplica")</f>
        <v>No Aplica</v>
      </c>
    </row>
    <row r="2413" spans="1:29" ht="16.5" customHeight="1" x14ac:dyDescent="0.25">
      <c r="A2413" s="2" t="s">
        <v>5038</v>
      </c>
      <c r="B2413" s="3" t="s">
        <v>5039</v>
      </c>
      <c r="C2413" s="3" t="s">
        <v>19</v>
      </c>
      <c r="D2413" s="3" t="s">
        <v>5330</v>
      </c>
      <c r="E2413" s="3" t="s">
        <v>5331</v>
      </c>
      <c r="F2413" s="36">
        <v>34156</v>
      </c>
      <c r="G2413" s="3">
        <v>1</v>
      </c>
      <c r="H2413" s="3" t="s">
        <v>2930</v>
      </c>
      <c r="I2413" s="3" t="s">
        <v>5042</v>
      </c>
      <c r="J2413" s="3" t="s">
        <v>5332</v>
      </c>
      <c r="K2413" s="3" t="s">
        <v>34</v>
      </c>
      <c r="L2413" s="8" t="s">
        <v>9813</v>
      </c>
      <c r="M2413" s="5"/>
      <c r="N2413" s="13" t="s">
        <v>1489</v>
      </c>
      <c r="O2413" s="5">
        <v>45082</v>
      </c>
      <c r="P2413" s="8">
        <v>1</v>
      </c>
      <c r="Q2413" s="9">
        <v>1</v>
      </c>
      <c r="R2413" s="9" t="str">
        <f>IFERROR(VLOOKUP(Tabla2[[#This Row],[CONTRATISTA PRNCIPAL]],Hoja1!$L$5:$M$9,2,FALSE),"CJV")</f>
        <v>CJV</v>
      </c>
      <c r="S2413" s="9" t="str">
        <f>IF(Tabla2[[#This Row],[EMPRESA]]=Tabla2[[#This Row],[CONTRATISTA PRNCIPAL]],"Principal","Secundaria")</f>
        <v>Secundaria</v>
      </c>
      <c r="T2413" s="10">
        <f>IFERROR(1/COUNTIF(Tabla2[CONTRATISTA PRNCIPAL],Tabla2[[#This Row],[CONTRATISTA PRNCIPAL]]),0)</f>
        <v>6.6666666666666671E-3</v>
      </c>
      <c r="U2413" s="33">
        <f ca="1">IF(((TODAY()-Tabla2[[#This Row],[FECHA NACIMIENTO]])/365)&lt;18,"Corregir", IF(((TODAY()-Tabla2[[#This Row],[FECHA NACIMIENTO]])/365)&gt;80, "Corregir",ROUNDDOWN(((TODAY()-Tabla2[[#This Row],[FECHA NACIMIENTO]])/365),0)))</f>
        <v>30</v>
      </c>
      <c r="V241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413" s="34" t="str">
        <f ca="1">+IF(Tabla2[[#This Row],[Edad]]="Corregir","Corregir","Ok")</f>
        <v>Ok</v>
      </c>
      <c r="X2413" s="10" t="str">
        <f>+IFERROR(VLOOKUP(Tabla2[[#This Row],[DISTRITO SEGÚN DNI]],Hoja1!$A$2:$B$55,2,FALSE),"No")</f>
        <v>CALLAO</v>
      </c>
      <c r="Y2413" s="10" t="str">
        <f>IF(OR(LOWER(Tabla2[[#This Row],[GENERO]])="masculino", LOWER(Tabla2[[#This Row],[GENERO]])="femenino"),"OK","Corregir")</f>
        <v>OK</v>
      </c>
      <c r="Z2413" s="10" t="str">
        <f>+IF(Tabla2[[#This Row],[Nro. DNI / CE]]="","Corregir",IF(LEN(Tabla2[[#This Row],[Nro. DNI / CE]])&gt;=8,"OK","Corregir"))</f>
        <v>OK</v>
      </c>
      <c r="AA2413" s="10">
        <f>COUNTIF(Tabla2[APELLIDOS Y NOMBRES],Tabla2[[#This Row],[APELLIDOS Y NOMBRES]])</f>
        <v>1</v>
      </c>
      <c r="AB2413" t="str">
        <f ca="1">+IFERROR(IF(Tabla2[[#This Row],[FECHA CESE/BAJA]]="","No Aplica",IF(AND(MONTH(Tabla2[[#This Row],[FECHA CESE/BAJA]])=MONTH(TODAY()-30),YEAR(Tabla2[[#This Row],[FECHA CESE/BAJA]])=YEAR(TODAY())),MONTH(TODAY()-30)&amp;"-"&amp;YEAR(TODAY()),"Borrar")),"No aplica")</f>
        <v>No Aplica</v>
      </c>
      <c r="AC2413" t="str">
        <f ca="1">+IFERROR(IF(Tabla2[[#This Row],[FECHA INICIO DE LABORES EN OBRA]]="","No Aplica",IF(AND(MONTH(Tabla2[[#This Row],[FECHA INICIO DE LABORES EN OBRA]])=MONTH(TODAY()-30),YEAR(Tabla2[[#This Row],[FECHA INICIO DE LABORES EN OBRA]])=YEAR(TODAY())),MONTH(TODAY()-30)&amp;"-"&amp;YEAR(TODAY()),"No Aplica")),"No Aplica")</f>
        <v>No Aplica</v>
      </c>
    </row>
    <row r="2414" spans="1:29" ht="16.5" customHeight="1" x14ac:dyDescent="0.25">
      <c r="A2414" s="2" t="s">
        <v>5034</v>
      </c>
      <c r="B2414" s="3" t="s">
        <v>5035</v>
      </c>
      <c r="C2414" s="3" t="s">
        <v>19</v>
      </c>
      <c r="D2414" s="3" t="s">
        <v>5333</v>
      </c>
      <c r="E2414" s="3" t="s">
        <v>5334</v>
      </c>
      <c r="F2414" s="36">
        <v>36481</v>
      </c>
      <c r="G2414" s="3">
        <v>2</v>
      </c>
      <c r="H2414" s="3" t="s">
        <v>5098</v>
      </c>
      <c r="I2414" s="3" t="s">
        <v>5023</v>
      </c>
      <c r="J2414" s="3" t="s">
        <v>5335</v>
      </c>
      <c r="K2414" s="3" t="s">
        <v>5151</v>
      </c>
      <c r="L2414" s="8" t="s">
        <v>9813</v>
      </c>
      <c r="M2414" s="5"/>
      <c r="N2414" s="13" t="s">
        <v>1489</v>
      </c>
      <c r="O2414" s="5">
        <v>45026</v>
      </c>
      <c r="P2414" s="8">
        <v>1</v>
      </c>
      <c r="Q2414" s="9">
        <v>4</v>
      </c>
      <c r="R2414" s="9" t="str">
        <f>IFERROR(VLOOKUP(Tabla2[[#This Row],[CONTRATISTA PRNCIPAL]],Hoja1!$L$5:$M$9,2,FALSE),"CJV")</f>
        <v>CJV</v>
      </c>
      <c r="S2414" s="9" t="str">
        <f>IF(Tabla2[[#This Row],[EMPRESA]]=Tabla2[[#This Row],[CONTRATISTA PRNCIPAL]],"Principal","Secundaria")</f>
        <v>Secundaria</v>
      </c>
      <c r="T2414" s="10">
        <f>IFERROR(1/COUNTIF(Tabla2[CONTRATISTA PRNCIPAL],Tabla2[[#This Row],[CONTRATISTA PRNCIPAL]]),0)</f>
        <v>6.6666666666666671E-3</v>
      </c>
      <c r="U2414" s="33">
        <f ca="1">IF(((TODAY()-Tabla2[[#This Row],[FECHA NACIMIENTO]])/365)&lt;18,"Corregir", IF(((TODAY()-Tabla2[[#This Row],[FECHA NACIMIENTO]])/365)&gt;80, "Corregir",ROUNDDOWN(((TODAY()-Tabla2[[#This Row],[FECHA NACIMIENTO]])/365),0)))</f>
        <v>23</v>
      </c>
      <c r="V241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2414" s="34" t="str">
        <f ca="1">+IF(Tabla2[[#This Row],[Edad]]="Corregir","Corregir","Ok")</f>
        <v>Ok</v>
      </c>
      <c r="X2414" s="10" t="str">
        <f>+IFERROR(VLOOKUP(Tabla2[[#This Row],[DISTRITO SEGÚN DNI]],Hoja1!$A$2:$B$55,2,FALSE),"No")</f>
        <v>No</v>
      </c>
      <c r="Y2414" s="10" t="str">
        <f>IF(OR(LOWER(Tabla2[[#This Row],[GENERO]])="masculino", LOWER(Tabla2[[#This Row],[GENERO]])="femenino"),"OK","Corregir")</f>
        <v>OK</v>
      </c>
      <c r="Z2414" s="10" t="str">
        <f>+IF(Tabla2[[#This Row],[Nro. DNI / CE]]="","Corregir",IF(LEN(Tabla2[[#This Row],[Nro. DNI / CE]])&gt;=8,"OK","Corregir"))</f>
        <v>OK</v>
      </c>
      <c r="AA2414" s="10">
        <f>COUNTIF(Tabla2[APELLIDOS Y NOMBRES],Tabla2[[#This Row],[APELLIDOS Y NOMBRES]])</f>
        <v>1</v>
      </c>
      <c r="AB2414" t="str">
        <f ca="1">+IFERROR(IF(Tabla2[[#This Row],[FECHA CESE/BAJA]]="","No Aplica",IF(AND(MONTH(Tabla2[[#This Row],[FECHA CESE/BAJA]])=MONTH(TODAY()-30),YEAR(Tabla2[[#This Row],[FECHA CESE/BAJA]])=YEAR(TODAY())),MONTH(TODAY()-30)&amp;"-"&amp;YEAR(TODAY()),"Borrar")),"No aplica")</f>
        <v>No Aplica</v>
      </c>
      <c r="AC2414" t="str">
        <f ca="1">+IFERROR(IF(Tabla2[[#This Row],[FECHA INICIO DE LABORES EN OBRA]]="","No Aplica",IF(AND(MONTH(Tabla2[[#This Row],[FECHA INICIO DE LABORES EN OBRA]])=MONTH(TODAY()-30),YEAR(Tabla2[[#This Row],[FECHA INICIO DE LABORES EN OBRA]])=YEAR(TODAY())),MONTH(TODAY()-30)&amp;"-"&amp;YEAR(TODAY()),"No Aplica")),"No Aplica")</f>
        <v>No Aplica</v>
      </c>
    </row>
    <row r="2415" spans="1:29" ht="16.5" customHeight="1" x14ac:dyDescent="0.25">
      <c r="A2415" s="2" t="s">
        <v>5034</v>
      </c>
      <c r="B2415" s="3" t="s">
        <v>5035</v>
      </c>
      <c r="C2415" s="3" t="s">
        <v>19</v>
      </c>
      <c r="D2415" s="3" t="s">
        <v>5336</v>
      </c>
      <c r="E2415" s="3" t="s">
        <v>5337</v>
      </c>
      <c r="F2415" s="36">
        <v>34524</v>
      </c>
      <c r="G2415" s="3">
        <v>2</v>
      </c>
      <c r="H2415" s="3" t="s">
        <v>3817</v>
      </c>
      <c r="I2415" s="3" t="s">
        <v>5023</v>
      </c>
      <c r="J2415" s="3" t="s">
        <v>5338</v>
      </c>
      <c r="K2415" s="3" t="s">
        <v>5151</v>
      </c>
      <c r="L2415" s="8" t="s">
        <v>9813</v>
      </c>
      <c r="M2415" s="5"/>
      <c r="N2415" s="13" t="s">
        <v>1489</v>
      </c>
      <c r="O2415" s="5">
        <v>45026</v>
      </c>
      <c r="P2415" s="8">
        <v>1</v>
      </c>
      <c r="Q2415" s="9">
        <v>4</v>
      </c>
      <c r="R2415" s="9" t="str">
        <f>IFERROR(VLOOKUP(Tabla2[[#This Row],[CONTRATISTA PRNCIPAL]],Hoja1!$L$5:$M$9,2,FALSE),"CJV")</f>
        <v>CJV</v>
      </c>
      <c r="S2415" s="9" t="str">
        <f>IF(Tabla2[[#This Row],[EMPRESA]]=Tabla2[[#This Row],[CONTRATISTA PRNCIPAL]],"Principal","Secundaria")</f>
        <v>Secundaria</v>
      </c>
      <c r="T2415" s="10">
        <f>IFERROR(1/COUNTIF(Tabla2[CONTRATISTA PRNCIPAL],Tabla2[[#This Row],[CONTRATISTA PRNCIPAL]]),0)</f>
        <v>6.6666666666666671E-3</v>
      </c>
      <c r="U2415" s="33">
        <f ca="1">IF(((TODAY()-Tabla2[[#This Row],[FECHA NACIMIENTO]])/365)&lt;18,"Corregir", IF(((TODAY()-Tabla2[[#This Row],[FECHA NACIMIENTO]])/365)&gt;80, "Corregir",ROUNDDOWN(((TODAY()-Tabla2[[#This Row],[FECHA NACIMIENTO]])/365),0)))</f>
        <v>29</v>
      </c>
      <c r="V241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415" s="34" t="str">
        <f ca="1">+IF(Tabla2[[#This Row],[Edad]]="Corregir","Corregir","Ok")</f>
        <v>Ok</v>
      </c>
      <c r="X2415" s="10" t="str">
        <f>+IFERROR(VLOOKUP(Tabla2[[#This Row],[DISTRITO SEGÚN DNI]],Hoja1!$A$2:$B$55,2,FALSE),"No")</f>
        <v>No</v>
      </c>
      <c r="Y2415" s="10" t="str">
        <f>IF(OR(LOWER(Tabla2[[#This Row],[GENERO]])="masculino", LOWER(Tabla2[[#This Row],[GENERO]])="femenino"),"OK","Corregir")</f>
        <v>OK</v>
      </c>
      <c r="Z2415" s="10" t="str">
        <f>+IF(Tabla2[[#This Row],[Nro. DNI / CE]]="","Corregir",IF(LEN(Tabla2[[#This Row],[Nro. DNI / CE]])&gt;=8,"OK","Corregir"))</f>
        <v>OK</v>
      </c>
      <c r="AA2415" s="10">
        <f>COUNTIF(Tabla2[APELLIDOS Y NOMBRES],Tabla2[[#This Row],[APELLIDOS Y NOMBRES]])</f>
        <v>1</v>
      </c>
      <c r="AB2415" t="str">
        <f ca="1">+IFERROR(IF(Tabla2[[#This Row],[FECHA CESE/BAJA]]="","No Aplica",IF(AND(MONTH(Tabla2[[#This Row],[FECHA CESE/BAJA]])=MONTH(TODAY()-30),YEAR(Tabla2[[#This Row],[FECHA CESE/BAJA]])=YEAR(TODAY())),MONTH(TODAY()-30)&amp;"-"&amp;YEAR(TODAY()),"Borrar")),"No aplica")</f>
        <v>No Aplica</v>
      </c>
      <c r="AC2415" t="str">
        <f ca="1">+IFERROR(IF(Tabla2[[#This Row],[FECHA INICIO DE LABORES EN OBRA]]="","No Aplica",IF(AND(MONTH(Tabla2[[#This Row],[FECHA INICIO DE LABORES EN OBRA]])=MONTH(TODAY()-30),YEAR(Tabla2[[#This Row],[FECHA INICIO DE LABORES EN OBRA]])=YEAR(TODAY())),MONTH(TODAY()-30)&amp;"-"&amp;YEAR(TODAY()),"No Aplica")),"No Aplica")</f>
        <v>No Aplica</v>
      </c>
    </row>
    <row r="2416" spans="1:29" ht="16.5" customHeight="1" x14ac:dyDescent="0.25">
      <c r="A2416" s="2" t="s">
        <v>5034</v>
      </c>
      <c r="B2416" s="3" t="s">
        <v>5035</v>
      </c>
      <c r="C2416" s="3" t="s">
        <v>19</v>
      </c>
      <c r="D2416" s="3">
        <v>72899727</v>
      </c>
      <c r="E2416" s="3" t="s">
        <v>358</v>
      </c>
      <c r="F2416" s="36">
        <v>36430</v>
      </c>
      <c r="G2416" s="3">
        <v>2</v>
      </c>
      <c r="H2416" s="3" t="s">
        <v>5098</v>
      </c>
      <c r="I2416" s="3" t="s">
        <v>5023</v>
      </c>
      <c r="J2416" s="3" t="s">
        <v>5339</v>
      </c>
      <c r="K2416" s="3" t="s">
        <v>34</v>
      </c>
      <c r="L2416" s="8" t="s">
        <v>9813</v>
      </c>
      <c r="M2416" s="5"/>
      <c r="N2416" s="13" t="s">
        <v>1489</v>
      </c>
      <c r="O2416" s="5">
        <v>44986</v>
      </c>
      <c r="P2416" s="8">
        <v>1</v>
      </c>
      <c r="Q2416" s="9">
        <v>4</v>
      </c>
      <c r="R2416" s="9" t="str">
        <f>IFERROR(VLOOKUP(Tabla2[[#This Row],[CONTRATISTA PRNCIPAL]],Hoja1!$L$5:$M$9,2,FALSE),"CJV")</f>
        <v>CJV</v>
      </c>
      <c r="S2416" s="9" t="str">
        <f>IF(Tabla2[[#This Row],[EMPRESA]]=Tabla2[[#This Row],[CONTRATISTA PRNCIPAL]],"Principal","Secundaria")</f>
        <v>Secundaria</v>
      </c>
      <c r="T2416" s="10">
        <f>IFERROR(1/COUNTIF(Tabla2[CONTRATISTA PRNCIPAL],Tabla2[[#This Row],[CONTRATISTA PRNCIPAL]]),0)</f>
        <v>6.6666666666666671E-3</v>
      </c>
      <c r="U2416" s="33">
        <f ca="1">IF(((TODAY()-Tabla2[[#This Row],[FECHA NACIMIENTO]])/365)&lt;18,"Corregir", IF(((TODAY()-Tabla2[[#This Row],[FECHA NACIMIENTO]])/365)&gt;80, "Corregir",ROUNDDOWN(((TODAY()-Tabla2[[#This Row],[FECHA NACIMIENTO]])/365),0)))</f>
        <v>23</v>
      </c>
      <c r="V241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2416" s="34" t="str">
        <f ca="1">+IF(Tabla2[[#This Row],[Edad]]="Corregir","Corregir","Ok")</f>
        <v>Ok</v>
      </c>
      <c r="X2416" s="10" t="str">
        <f>+IFERROR(VLOOKUP(Tabla2[[#This Row],[DISTRITO SEGÚN DNI]],Hoja1!$A$2:$B$55,2,FALSE),"No")</f>
        <v>CALLAO</v>
      </c>
      <c r="Y2416" s="10" t="str">
        <f>IF(OR(LOWER(Tabla2[[#This Row],[GENERO]])="masculino", LOWER(Tabla2[[#This Row],[GENERO]])="femenino"),"OK","Corregir")</f>
        <v>OK</v>
      </c>
      <c r="Z2416" s="10" t="str">
        <f>+IF(Tabla2[[#This Row],[Nro. DNI / CE]]="","Corregir",IF(LEN(Tabla2[[#This Row],[Nro. DNI / CE]])&gt;=8,"OK","Corregir"))</f>
        <v>OK</v>
      </c>
      <c r="AA2416" s="10">
        <f>COUNTIF(Tabla2[APELLIDOS Y NOMBRES],Tabla2[[#This Row],[APELLIDOS Y NOMBRES]])</f>
        <v>1</v>
      </c>
      <c r="AB2416" t="str">
        <f ca="1">+IFERROR(IF(Tabla2[[#This Row],[FECHA CESE/BAJA]]="","No Aplica",IF(AND(MONTH(Tabla2[[#This Row],[FECHA CESE/BAJA]])=MONTH(TODAY()-30),YEAR(Tabla2[[#This Row],[FECHA CESE/BAJA]])=YEAR(TODAY())),MONTH(TODAY()-30)&amp;"-"&amp;YEAR(TODAY()),"Borrar")),"No aplica")</f>
        <v>No Aplica</v>
      </c>
      <c r="AC2416" t="str">
        <f ca="1">+IFERROR(IF(Tabla2[[#This Row],[FECHA INICIO DE LABORES EN OBRA]]="","No Aplica",IF(AND(MONTH(Tabla2[[#This Row],[FECHA INICIO DE LABORES EN OBRA]])=MONTH(TODAY()-30),YEAR(Tabla2[[#This Row],[FECHA INICIO DE LABORES EN OBRA]])=YEAR(TODAY())),MONTH(TODAY()-30)&amp;"-"&amp;YEAR(TODAY()),"No Aplica")),"No Aplica")</f>
        <v>No Aplica</v>
      </c>
    </row>
    <row r="2417" spans="1:29" ht="16.5" customHeight="1" x14ac:dyDescent="0.25">
      <c r="A2417" s="2" t="s">
        <v>5034</v>
      </c>
      <c r="B2417" s="3" t="s">
        <v>5035</v>
      </c>
      <c r="C2417" s="3" t="s">
        <v>19</v>
      </c>
      <c r="D2417" s="3">
        <v>44947169</v>
      </c>
      <c r="E2417" s="3" t="s">
        <v>5340</v>
      </c>
      <c r="F2417" s="36">
        <v>32129</v>
      </c>
      <c r="G2417" s="3">
        <v>2</v>
      </c>
      <c r="H2417" s="3" t="s">
        <v>4597</v>
      </c>
      <c r="I2417" s="3" t="s">
        <v>5023</v>
      </c>
      <c r="J2417" s="3" t="s">
        <v>5341</v>
      </c>
      <c r="K2417" s="3" t="s">
        <v>1063</v>
      </c>
      <c r="L2417" s="8" t="s">
        <v>9813</v>
      </c>
      <c r="M2417" s="5"/>
      <c r="N2417" s="13" t="s">
        <v>1489</v>
      </c>
      <c r="O2417" s="5">
        <v>44844</v>
      </c>
      <c r="P2417" s="8">
        <v>1</v>
      </c>
      <c r="Q2417" s="9">
        <v>4</v>
      </c>
      <c r="R2417" s="9" t="str">
        <f>IFERROR(VLOOKUP(Tabla2[[#This Row],[CONTRATISTA PRNCIPAL]],Hoja1!$L$5:$M$9,2,FALSE),"CJV")</f>
        <v>CJV</v>
      </c>
      <c r="S2417" s="9" t="str">
        <f>IF(Tabla2[[#This Row],[EMPRESA]]=Tabla2[[#This Row],[CONTRATISTA PRNCIPAL]],"Principal","Secundaria")</f>
        <v>Secundaria</v>
      </c>
      <c r="T2417" s="10">
        <f>IFERROR(1/COUNTIF(Tabla2[CONTRATISTA PRNCIPAL],Tabla2[[#This Row],[CONTRATISTA PRNCIPAL]]),0)</f>
        <v>6.6666666666666671E-3</v>
      </c>
      <c r="U2417" s="33">
        <f ca="1">IF(((TODAY()-Tabla2[[#This Row],[FECHA NACIMIENTO]])/365)&lt;18,"Corregir", IF(((TODAY()-Tabla2[[#This Row],[FECHA NACIMIENTO]])/365)&gt;80, "Corregir",ROUNDDOWN(((TODAY()-Tabla2[[#This Row],[FECHA NACIMIENTO]])/365),0)))</f>
        <v>35</v>
      </c>
      <c r="V241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417" s="34" t="str">
        <f ca="1">+IF(Tabla2[[#This Row],[Edad]]="Corregir","Corregir","Ok")</f>
        <v>Ok</v>
      </c>
      <c r="X2417" s="10" t="str">
        <f>+IFERROR(VLOOKUP(Tabla2[[#This Row],[DISTRITO SEGÚN DNI]],Hoja1!$A$2:$B$55,2,FALSE),"No")</f>
        <v>No</v>
      </c>
      <c r="Y2417" s="10" t="str">
        <f>IF(OR(LOWER(Tabla2[[#This Row],[GENERO]])="masculino", LOWER(Tabla2[[#This Row],[GENERO]])="femenino"),"OK","Corregir")</f>
        <v>OK</v>
      </c>
      <c r="Z2417" s="10" t="str">
        <f>+IF(Tabla2[[#This Row],[Nro. DNI / CE]]="","Corregir",IF(LEN(Tabla2[[#This Row],[Nro. DNI / CE]])&gt;=8,"OK","Corregir"))</f>
        <v>OK</v>
      </c>
      <c r="AA2417" s="10">
        <f>COUNTIF(Tabla2[APELLIDOS Y NOMBRES],Tabla2[[#This Row],[APELLIDOS Y NOMBRES]])</f>
        <v>1</v>
      </c>
      <c r="AB2417" t="str">
        <f ca="1">+IFERROR(IF(Tabla2[[#This Row],[FECHA CESE/BAJA]]="","No Aplica",IF(AND(MONTH(Tabla2[[#This Row],[FECHA CESE/BAJA]])=MONTH(TODAY()-30),YEAR(Tabla2[[#This Row],[FECHA CESE/BAJA]])=YEAR(TODAY())),MONTH(TODAY()-30)&amp;"-"&amp;YEAR(TODAY()),"Borrar")),"No aplica")</f>
        <v>No Aplica</v>
      </c>
      <c r="AC2417" t="str">
        <f ca="1">+IFERROR(IF(Tabla2[[#This Row],[FECHA INICIO DE LABORES EN OBRA]]="","No Aplica",IF(AND(MONTH(Tabla2[[#This Row],[FECHA INICIO DE LABORES EN OBRA]])=MONTH(TODAY()-30),YEAR(Tabla2[[#This Row],[FECHA INICIO DE LABORES EN OBRA]])=YEAR(TODAY())),MONTH(TODAY()-30)&amp;"-"&amp;YEAR(TODAY()),"No Aplica")),"No Aplica")</f>
        <v>No Aplica</v>
      </c>
    </row>
    <row r="2418" spans="1:29" ht="16.5" customHeight="1" x14ac:dyDescent="0.25">
      <c r="A2418" s="2" t="s">
        <v>5034</v>
      </c>
      <c r="B2418" s="3" t="s">
        <v>5035</v>
      </c>
      <c r="C2418" s="3" t="s">
        <v>19</v>
      </c>
      <c r="D2418" s="3" t="s">
        <v>5342</v>
      </c>
      <c r="E2418" s="3" t="s">
        <v>5343</v>
      </c>
      <c r="F2418" s="36">
        <v>35695</v>
      </c>
      <c r="G2418" s="3">
        <v>2</v>
      </c>
      <c r="H2418" s="3" t="s">
        <v>5098</v>
      </c>
      <c r="I2418" s="3" t="s">
        <v>5023</v>
      </c>
      <c r="J2418" s="3" t="s">
        <v>5344</v>
      </c>
      <c r="K2418" s="3" t="s">
        <v>5345</v>
      </c>
      <c r="L2418" s="8" t="s">
        <v>9813</v>
      </c>
      <c r="M2418" s="5"/>
      <c r="N2418" s="13" t="s">
        <v>1489</v>
      </c>
      <c r="O2418" s="5">
        <v>45022</v>
      </c>
      <c r="P2418" s="8">
        <v>1</v>
      </c>
      <c r="Q2418" s="9">
        <v>4</v>
      </c>
      <c r="R2418" s="9" t="str">
        <f>IFERROR(VLOOKUP(Tabla2[[#This Row],[CONTRATISTA PRNCIPAL]],Hoja1!$L$5:$M$9,2,FALSE),"CJV")</f>
        <v>CJV</v>
      </c>
      <c r="S2418" s="9" t="str">
        <f>IF(Tabla2[[#This Row],[EMPRESA]]=Tabla2[[#This Row],[CONTRATISTA PRNCIPAL]],"Principal","Secundaria")</f>
        <v>Secundaria</v>
      </c>
      <c r="T2418" s="10">
        <f>IFERROR(1/COUNTIF(Tabla2[CONTRATISTA PRNCIPAL],Tabla2[[#This Row],[CONTRATISTA PRNCIPAL]]),0)</f>
        <v>6.6666666666666671E-3</v>
      </c>
      <c r="U2418" s="33">
        <f ca="1">IF(((TODAY()-Tabla2[[#This Row],[FECHA NACIMIENTO]])/365)&lt;18,"Corregir", IF(((TODAY()-Tabla2[[#This Row],[FECHA NACIMIENTO]])/365)&gt;80, "Corregir",ROUNDDOWN(((TODAY()-Tabla2[[#This Row],[FECHA NACIMIENTO]])/365),0)))</f>
        <v>25</v>
      </c>
      <c r="V241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418" s="34" t="str">
        <f ca="1">+IF(Tabla2[[#This Row],[Edad]]="Corregir","Corregir","Ok")</f>
        <v>Ok</v>
      </c>
      <c r="X2418" s="10" t="str">
        <f>+IFERROR(VLOOKUP(Tabla2[[#This Row],[DISTRITO SEGÚN DNI]],Hoja1!$A$2:$B$55,2,FALSE),"No")</f>
        <v>No</v>
      </c>
      <c r="Y2418" s="10" t="str">
        <f>IF(OR(LOWER(Tabla2[[#This Row],[GENERO]])="masculino", LOWER(Tabla2[[#This Row],[GENERO]])="femenino"),"OK","Corregir")</f>
        <v>OK</v>
      </c>
      <c r="Z2418" s="10" t="str">
        <f>+IF(Tabla2[[#This Row],[Nro. DNI / CE]]="","Corregir",IF(LEN(Tabla2[[#This Row],[Nro. DNI / CE]])&gt;=8,"OK","Corregir"))</f>
        <v>OK</v>
      </c>
      <c r="AA2418" s="10">
        <f>COUNTIF(Tabla2[APELLIDOS Y NOMBRES],Tabla2[[#This Row],[APELLIDOS Y NOMBRES]])</f>
        <v>1</v>
      </c>
      <c r="AB2418" t="str">
        <f ca="1">+IFERROR(IF(Tabla2[[#This Row],[FECHA CESE/BAJA]]="","No Aplica",IF(AND(MONTH(Tabla2[[#This Row],[FECHA CESE/BAJA]])=MONTH(TODAY()-30),YEAR(Tabla2[[#This Row],[FECHA CESE/BAJA]])=YEAR(TODAY())),MONTH(TODAY()-30)&amp;"-"&amp;YEAR(TODAY()),"Borrar")),"No aplica")</f>
        <v>No Aplica</v>
      </c>
      <c r="AC2418" t="str">
        <f ca="1">+IFERROR(IF(Tabla2[[#This Row],[FECHA INICIO DE LABORES EN OBRA]]="","No Aplica",IF(AND(MONTH(Tabla2[[#This Row],[FECHA INICIO DE LABORES EN OBRA]])=MONTH(TODAY()-30),YEAR(Tabla2[[#This Row],[FECHA INICIO DE LABORES EN OBRA]])=YEAR(TODAY())),MONTH(TODAY()-30)&amp;"-"&amp;YEAR(TODAY()),"No Aplica")),"No Aplica")</f>
        <v>No Aplica</v>
      </c>
    </row>
    <row r="2419" spans="1:29" ht="16.5" customHeight="1" x14ac:dyDescent="0.25">
      <c r="A2419" s="2">
        <v>20544798830</v>
      </c>
      <c r="B2419" s="3" t="s">
        <v>8643</v>
      </c>
      <c r="C2419" s="3" t="s">
        <v>8643</v>
      </c>
      <c r="D2419" s="3" t="s">
        <v>72</v>
      </c>
      <c r="E2419" s="3" t="s">
        <v>73</v>
      </c>
      <c r="F2419" s="36">
        <v>30956</v>
      </c>
      <c r="G2419" s="3">
        <v>2</v>
      </c>
      <c r="H2419" s="3" t="s">
        <v>3130</v>
      </c>
      <c r="I2419" s="3" t="s">
        <v>8644</v>
      </c>
      <c r="J2419" s="3" t="s">
        <v>3131</v>
      </c>
      <c r="K2419" s="3" t="s">
        <v>463</v>
      </c>
      <c r="L2419" s="8" t="s">
        <v>9813</v>
      </c>
      <c r="M2419" s="5"/>
      <c r="N2419" s="13" t="s">
        <v>1043</v>
      </c>
      <c r="O2419" s="5">
        <v>44531</v>
      </c>
      <c r="P2419" s="8">
        <v>1</v>
      </c>
      <c r="Q2419" s="9">
        <v>4</v>
      </c>
      <c r="R2419" s="9" t="str">
        <f>IFERROR(VLOOKUP(Tabla2[[#This Row],[CONTRATISTA PRNCIPAL]],Hoja1!$L$5:$M$9,2,FALSE),"CJV")</f>
        <v>CJV</v>
      </c>
      <c r="S2419" s="9" t="str">
        <f>IF(Tabla2[[#This Row],[EMPRESA]]=Tabla2[[#This Row],[CONTRATISTA PRNCIPAL]],"Principal","Secundaria")</f>
        <v>Principal</v>
      </c>
      <c r="T2419" s="10">
        <f>IFERROR(1/COUNTIF(Tabla2[CONTRATISTA PRNCIPAL],Tabla2[[#This Row],[CONTRATISTA PRNCIPAL]]),0)</f>
        <v>5.8823529411764705E-2</v>
      </c>
      <c r="U2419" s="33">
        <f ca="1">IF(((TODAY()-Tabla2[[#This Row],[FECHA NACIMIENTO]])/365)&lt;18,"Corregir", IF(((TODAY()-Tabla2[[#This Row],[FECHA NACIMIENTO]])/365)&gt;80, "Corregir",ROUNDDOWN(((TODAY()-Tabla2[[#This Row],[FECHA NACIMIENTO]])/365),0)))</f>
        <v>38</v>
      </c>
      <c r="V241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419" s="34" t="str">
        <f ca="1">+IF(Tabla2[[#This Row],[Edad]]="Corregir","Corregir","Ok")</f>
        <v>Ok</v>
      </c>
      <c r="X2419" s="10" t="str">
        <f>+IFERROR(VLOOKUP(Tabla2[[#This Row],[DISTRITO SEGÚN DNI]],Hoja1!$A$2:$B$55,2,FALSE),"No")</f>
        <v>CALLAO</v>
      </c>
      <c r="Y2419" s="10" t="str">
        <f>IF(OR(LOWER(Tabla2[[#This Row],[GENERO]])="masculino", LOWER(Tabla2[[#This Row],[GENERO]])="femenino"),"OK","Corregir")</f>
        <v>OK</v>
      </c>
      <c r="Z2419" s="10" t="str">
        <f>+IF(Tabla2[[#This Row],[Nro. DNI / CE]]="","Corregir",IF(LEN(Tabla2[[#This Row],[Nro. DNI / CE]])&gt;=8,"OK","Corregir"))</f>
        <v>OK</v>
      </c>
      <c r="AA2419" s="10">
        <f>COUNTIF(Tabla2[APELLIDOS Y NOMBRES],Tabla2[[#This Row],[APELLIDOS Y NOMBRES]])</f>
        <v>1</v>
      </c>
      <c r="AB2419" t="str">
        <f ca="1">+IFERROR(IF(Tabla2[[#This Row],[FECHA CESE/BAJA]]="","No Aplica",IF(AND(MONTH(Tabla2[[#This Row],[FECHA CESE/BAJA]])=MONTH(TODAY()-30),YEAR(Tabla2[[#This Row],[FECHA CESE/BAJA]])=YEAR(TODAY())),MONTH(TODAY()-30)&amp;"-"&amp;YEAR(TODAY()),"Borrar")),"No aplica")</f>
        <v>No Aplica</v>
      </c>
      <c r="AC2419" t="str">
        <f ca="1">+IFERROR(IF(Tabla2[[#This Row],[FECHA INICIO DE LABORES EN OBRA]]="","No Aplica",IF(AND(MONTH(Tabla2[[#This Row],[FECHA INICIO DE LABORES EN OBRA]])=MONTH(TODAY()-30),YEAR(Tabla2[[#This Row],[FECHA INICIO DE LABORES EN OBRA]])=YEAR(TODAY())),MONTH(TODAY()-30)&amp;"-"&amp;YEAR(TODAY()),"No Aplica")),"No Aplica")</f>
        <v>No Aplica</v>
      </c>
    </row>
    <row r="2420" spans="1:29" ht="16.5" customHeight="1" x14ac:dyDescent="0.25">
      <c r="A2420" s="2">
        <v>20544798830</v>
      </c>
      <c r="B2420" s="3" t="s">
        <v>8643</v>
      </c>
      <c r="C2420" s="3" t="s">
        <v>8643</v>
      </c>
      <c r="D2420" s="3" t="s">
        <v>3132</v>
      </c>
      <c r="E2420" s="3" t="s">
        <v>3133</v>
      </c>
      <c r="F2420" s="36">
        <v>33313</v>
      </c>
      <c r="G2420" s="3">
        <v>2</v>
      </c>
      <c r="H2420" s="3" t="s">
        <v>3130</v>
      </c>
      <c r="I2420" s="3" t="s">
        <v>8644</v>
      </c>
      <c r="J2420" s="3" t="s">
        <v>8645</v>
      </c>
      <c r="K2420" s="3" t="s">
        <v>1063</v>
      </c>
      <c r="L2420" s="8" t="s">
        <v>9813</v>
      </c>
      <c r="M2420" s="5"/>
      <c r="N2420" s="13" t="s">
        <v>1043</v>
      </c>
      <c r="O2420" s="5">
        <v>44531</v>
      </c>
      <c r="P2420" s="8">
        <v>1</v>
      </c>
      <c r="Q2420" s="9">
        <v>4</v>
      </c>
      <c r="R2420" s="9" t="str">
        <f>IFERROR(VLOOKUP(Tabla2[[#This Row],[CONTRATISTA PRNCIPAL]],Hoja1!$L$5:$M$9,2,FALSE),"CJV")</f>
        <v>CJV</v>
      </c>
      <c r="S2420" s="9" t="str">
        <f>IF(Tabla2[[#This Row],[EMPRESA]]=Tabla2[[#This Row],[CONTRATISTA PRNCIPAL]],"Principal","Secundaria")</f>
        <v>Principal</v>
      </c>
      <c r="T2420" s="10">
        <f>IFERROR(1/COUNTIF(Tabla2[CONTRATISTA PRNCIPAL],Tabla2[[#This Row],[CONTRATISTA PRNCIPAL]]),0)</f>
        <v>5.8823529411764705E-2</v>
      </c>
      <c r="U2420" s="33">
        <f ca="1">IF(((TODAY()-Tabla2[[#This Row],[FECHA NACIMIENTO]])/365)&lt;18,"Corregir", IF(((TODAY()-Tabla2[[#This Row],[FECHA NACIMIENTO]])/365)&gt;80, "Corregir",ROUNDDOWN(((TODAY()-Tabla2[[#This Row],[FECHA NACIMIENTO]])/365),0)))</f>
        <v>32</v>
      </c>
      <c r="V242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420" s="34" t="str">
        <f ca="1">+IF(Tabla2[[#This Row],[Edad]]="Corregir","Corregir","Ok")</f>
        <v>Ok</v>
      </c>
      <c r="X2420" s="10" t="str">
        <f>+IFERROR(VLOOKUP(Tabla2[[#This Row],[DISTRITO SEGÚN DNI]],Hoja1!$A$2:$B$55,2,FALSE),"No")</f>
        <v>No</v>
      </c>
      <c r="Y2420" s="10" t="str">
        <f>IF(OR(LOWER(Tabla2[[#This Row],[GENERO]])="masculino", LOWER(Tabla2[[#This Row],[GENERO]])="femenino"),"OK","Corregir")</f>
        <v>OK</v>
      </c>
      <c r="Z2420" s="10" t="str">
        <f>+IF(Tabla2[[#This Row],[Nro. DNI / CE]]="","Corregir",IF(LEN(Tabla2[[#This Row],[Nro. DNI / CE]])&gt;=8,"OK","Corregir"))</f>
        <v>OK</v>
      </c>
      <c r="AA2420" s="10">
        <f>COUNTIF(Tabla2[APELLIDOS Y NOMBRES],Tabla2[[#This Row],[APELLIDOS Y NOMBRES]])</f>
        <v>1</v>
      </c>
      <c r="AB2420" t="str">
        <f ca="1">+IFERROR(IF(Tabla2[[#This Row],[FECHA CESE/BAJA]]="","No Aplica",IF(AND(MONTH(Tabla2[[#This Row],[FECHA CESE/BAJA]])=MONTH(TODAY()-30),YEAR(Tabla2[[#This Row],[FECHA CESE/BAJA]])=YEAR(TODAY())),MONTH(TODAY()-30)&amp;"-"&amp;YEAR(TODAY()),"Borrar")),"No aplica")</f>
        <v>No Aplica</v>
      </c>
      <c r="AC2420" t="str">
        <f ca="1">+IFERROR(IF(Tabla2[[#This Row],[FECHA INICIO DE LABORES EN OBRA]]="","No Aplica",IF(AND(MONTH(Tabla2[[#This Row],[FECHA INICIO DE LABORES EN OBRA]])=MONTH(TODAY()-30),YEAR(Tabla2[[#This Row],[FECHA INICIO DE LABORES EN OBRA]])=YEAR(TODAY())),MONTH(TODAY()-30)&amp;"-"&amp;YEAR(TODAY()),"No Aplica")),"No Aplica")</f>
        <v>No Aplica</v>
      </c>
    </row>
    <row r="2421" spans="1:29" ht="16.5" customHeight="1" x14ac:dyDescent="0.25">
      <c r="A2421" s="2">
        <v>20544798830</v>
      </c>
      <c r="B2421" s="3" t="s">
        <v>8643</v>
      </c>
      <c r="C2421" s="3" t="s">
        <v>8643</v>
      </c>
      <c r="D2421" s="3" t="s">
        <v>74</v>
      </c>
      <c r="E2421" s="3" t="s">
        <v>75</v>
      </c>
      <c r="F2421" s="36">
        <v>30397</v>
      </c>
      <c r="G2421" s="3">
        <v>2</v>
      </c>
      <c r="H2421" s="3" t="s">
        <v>3130</v>
      </c>
      <c r="I2421" s="3" t="s">
        <v>8644</v>
      </c>
      <c r="J2421" s="3" t="s">
        <v>3134</v>
      </c>
      <c r="K2421" s="3" t="s">
        <v>463</v>
      </c>
      <c r="L2421" s="8" t="s">
        <v>9813</v>
      </c>
      <c r="M2421" s="5"/>
      <c r="N2421" s="13" t="s">
        <v>1043</v>
      </c>
      <c r="O2421" s="5">
        <v>44531</v>
      </c>
      <c r="P2421" s="8">
        <v>1</v>
      </c>
      <c r="Q2421" s="9">
        <v>4</v>
      </c>
      <c r="R2421" s="9" t="str">
        <f>IFERROR(VLOOKUP(Tabla2[[#This Row],[CONTRATISTA PRNCIPAL]],Hoja1!$L$5:$M$9,2,FALSE),"CJV")</f>
        <v>CJV</v>
      </c>
      <c r="S2421" s="9" t="str">
        <f>IF(Tabla2[[#This Row],[EMPRESA]]=Tabla2[[#This Row],[CONTRATISTA PRNCIPAL]],"Principal","Secundaria")</f>
        <v>Principal</v>
      </c>
      <c r="T2421" s="10">
        <f>IFERROR(1/COUNTIF(Tabla2[CONTRATISTA PRNCIPAL],Tabla2[[#This Row],[CONTRATISTA PRNCIPAL]]),0)</f>
        <v>5.8823529411764705E-2</v>
      </c>
      <c r="U2421" s="33">
        <f ca="1">IF(((TODAY()-Tabla2[[#This Row],[FECHA NACIMIENTO]])/365)&lt;18,"Corregir", IF(((TODAY()-Tabla2[[#This Row],[FECHA NACIMIENTO]])/365)&gt;80, "Corregir",ROUNDDOWN(((TODAY()-Tabla2[[#This Row],[FECHA NACIMIENTO]])/365),0)))</f>
        <v>40</v>
      </c>
      <c r="V242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421" s="34" t="str">
        <f ca="1">+IF(Tabla2[[#This Row],[Edad]]="Corregir","Corregir","Ok")</f>
        <v>Ok</v>
      </c>
      <c r="X2421" s="10" t="str">
        <f>+IFERROR(VLOOKUP(Tabla2[[#This Row],[DISTRITO SEGÚN DNI]],Hoja1!$A$2:$B$55,2,FALSE),"No")</f>
        <v>CALLAO</v>
      </c>
      <c r="Y2421" s="10" t="str">
        <f>IF(OR(LOWER(Tabla2[[#This Row],[GENERO]])="masculino", LOWER(Tabla2[[#This Row],[GENERO]])="femenino"),"OK","Corregir")</f>
        <v>OK</v>
      </c>
      <c r="Z2421" s="10" t="str">
        <f>+IF(Tabla2[[#This Row],[Nro. DNI / CE]]="","Corregir",IF(LEN(Tabla2[[#This Row],[Nro. DNI / CE]])&gt;=8,"OK","Corregir"))</f>
        <v>OK</v>
      </c>
      <c r="AA2421" s="10">
        <f>COUNTIF(Tabla2[APELLIDOS Y NOMBRES],Tabla2[[#This Row],[APELLIDOS Y NOMBRES]])</f>
        <v>1</v>
      </c>
      <c r="AB2421" t="str">
        <f ca="1">+IFERROR(IF(Tabla2[[#This Row],[FECHA CESE/BAJA]]="","No Aplica",IF(AND(MONTH(Tabla2[[#This Row],[FECHA CESE/BAJA]])=MONTH(TODAY()-30),YEAR(Tabla2[[#This Row],[FECHA CESE/BAJA]])=YEAR(TODAY())),MONTH(TODAY()-30)&amp;"-"&amp;YEAR(TODAY()),"Borrar")),"No aplica")</f>
        <v>No Aplica</v>
      </c>
      <c r="AC2421" t="str">
        <f ca="1">+IFERROR(IF(Tabla2[[#This Row],[FECHA INICIO DE LABORES EN OBRA]]="","No Aplica",IF(AND(MONTH(Tabla2[[#This Row],[FECHA INICIO DE LABORES EN OBRA]])=MONTH(TODAY()-30),YEAR(Tabla2[[#This Row],[FECHA INICIO DE LABORES EN OBRA]])=YEAR(TODAY())),MONTH(TODAY()-30)&amp;"-"&amp;YEAR(TODAY()),"No Aplica")),"No Aplica")</f>
        <v>No Aplica</v>
      </c>
    </row>
    <row r="2422" spans="1:29" ht="16.5" customHeight="1" x14ac:dyDescent="0.25">
      <c r="A2422" s="2">
        <v>20544798830</v>
      </c>
      <c r="B2422" s="3" t="s">
        <v>8643</v>
      </c>
      <c r="C2422" s="3" t="s">
        <v>8643</v>
      </c>
      <c r="D2422" s="3" t="s">
        <v>79</v>
      </c>
      <c r="E2422" s="3" t="s">
        <v>80</v>
      </c>
      <c r="F2422" s="36">
        <v>31162</v>
      </c>
      <c r="G2422" s="3">
        <v>2</v>
      </c>
      <c r="H2422" s="3" t="s">
        <v>1453</v>
      </c>
      <c r="I2422" s="3" t="s">
        <v>8644</v>
      </c>
      <c r="J2422" s="3" t="s">
        <v>3136</v>
      </c>
      <c r="K2422" s="3" t="s">
        <v>487</v>
      </c>
      <c r="L2422" s="8" t="s">
        <v>9813</v>
      </c>
      <c r="M2422" s="5"/>
      <c r="N2422" s="13" t="s">
        <v>1043</v>
      </c>
      <c r="O2422" s="5">
        <v>44869</v>
      </c>
      <c r="P2422" s="8">
        <v>1</v>
      </c>
      <c r="Q2422" s="9">
        <v>4</v>
      </c>
      <c r="R2422" s="9" t="str">
        <f>IFERROR(VLOOKUP(Tabla2[[#This Row],[CONTRATISTA PRNCIPAL]],Hoja1!$L$5:$M$9,2,FALSE),"CJV")</f>
        <v>CJV</v>
      </c>
      <c r="S2422" s="9" t="str">
        <f>IF(Tabla2[[#This Row],[EMPRESA]]=Tabla2[[#This Row],[CONTRATISTA PRNCIPAL]],"Principal","Secundaria")</f>
        <v>Principal</v>
      </c>
      <c r="T2422" s="10">
        <f>IFERROR(1/COUNTIF(Tabla2[CONTRATISTA PRNCIPAL],Tabla2[[#This Row],[CONTRATISTA PRNCIPAL]]),0)</f>
        <v>5.8823529411764705E-2</v>
      </c>
      <c r="U2422" s="33">
        <f ca="1">IF(((TODAY()-Tabla2[[#This Row],[FECHA NACIMIENTO]])/365)&lt;18,"Corregir", IF(((TODAY()-Tabla2[[#This Row],[FECHA NACIMIENTO]])/365)&gt;80, "Corregir",ROUNDDOWN(((TODAY()-Tabla2[[#This Row],[FECHA NACIMIENTO]])/365),0)))</f>
        <v>38</v>
      </c>
      <c r="V242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422" s="34" t="str">
        <f ca="1">+IF(Tabla2[[#This Row],[Edad]]="Corregir","Corregir","Ok")</f>
        <v>Ok</v>
      </c>
      <c r="X2422" s="10" t="str">
        <f>+IFERROR(VLOOKUP(Tabla2[[#This Row],[DISTRITO SEGÚN DNI]],Hoja1!$A$2:$B$55,2,FALSE),"No")</f>
        <v xml:space="preserve">SAN LUIS </v>
      </c>
      <c r="Y2422" s="10" t="str">
        <f>IF(OR(LOWER(Tabla2[[#This Row],[GENERO]])="masculino", LOWER(Tabla2[[#This Row],[GENERO]])="femenino"),"OK","Corregir")</f>
        <v>OK</v>
      </c>
      <c r="Z2422" s="10" t="str">
        <f>+IF(Tabla2[[#This Row],[Nro. DNI / CE]]="","Corregir",IF(LEN(Tabla2[[#This Row],[Nro. DNI / CE]])&gt;=8,"OK","Corregir"))</f>
        <v>OK</v>
      </c>
      <c r="AA2422" s="10">
        <f>COUNTIF(Tabla2[APELLIDOS Y NOMBRES],Tabla2[[#This Row],[APELLIDOS Y NOMBRES]])</f>
        <v>1</v>
      </c>
      <c r="AB2422" t="str">
        <f ca="1">+IFERROR(IF(Tabla2[[#This Row],[FECHA CESE/BAJA]]="","No Aplica",IF(AND(MONTH(Tabla2[[#This Row],[FECHA CESE/BAJA]])=MONTH(TODAY()-30),YEAR(Tabla2[[#This Row],[FECHA CESE/BAJA]])=YEAR(TODAY())),MONTH(TODAY()-30)&amp;"-"&amp;YEAR(TODAY()),"Borrar")),"No aplica")</f>
        <v>No Aplica</v>
      </c>
      <c r="AC2422" t="str">
        <f ca="1">+IFERROR(IF(Tabla2[[#This Row],[FECHA INICIO DE LABORES EN OBRA]]="","No Aplica",IF(AND(MONTH(Tabla2[[#This Row],[FECHA INICIO DE LABORES EN OBRA]])=MONTH(TODAY()-30),YEAR(Tabla2[[#This Row],[FECHA INICIO DE LABORES EN OBRA]])=YEAR(TODAY())),MONTH(TODAY()-30)&amp;"-"&amp;YEAR(TODAY()),"No Aplica")),"No Aplica")</f>
        <v>No Aplica</v>
      </c>
    </row>
    <row r="2423" spans="1:29" ht="16.5" customHeight="1" x14ac:dyDescent="0.25">
      <c r="A2423" s="2">
        <v>20544798830</v>
      </c>
      <c r="B2423" s="3" t="s">
        <v>8643</v>
      </c>
      <c r="C2423" s="3" t="s">
        <v>8643</v>
      </c>
      <c r="D2423" s="3" t="s">
        <v>3137</v>
      </c>
      <c r="E2423" s="3" t="s">
        <v>3138</v>
      </c>
      <c r="F2423" s="36">
        <v>36154</v>
      </c>
      <c r="G2423" s="3">
        <v>1</v>
      </c>
      <c r="H2423" s="3" t="s">
        <v>1677</v>
      </c>
      <c r="I2423" s="3" t="s">
        <v>8644</v>
      </c>
      <c r="J2423" s="3" t="s">
        <v>3139</v>
      </c>
      <c r="K2423" s="3" t="s">
        <v>8646</v>
      </c>
      <c r="L2423" s="8" t="s">
        <v>9818</v>
      </c>
      <c r="M2423" s="5"/>
      <c r="N2423" s="13" t="s">
        <v>1043</v>
      </c>
      <c r="O2423" s="5">
        <v>44520</v>
      </c>
      <c r="P2423" s="8">
        <v>1</v>
      </c>
      <c r="Q2423" s="9">
        <v>1</v>
      </c>
      <c r="R2423" s="9" t="str">
        <f>IFERROR(VLOOKUP(Tabla2[[#This Row],[CONTRATISTA PRNCIPAL]],Hoja1!$L$5:$M$9,2,FALSE),"CJV")</f>
        <v>CJV</v>
      </c>
      <c r="S2423" s="9" t="str">
        <f>IF(Tabla2[[#This Row],[EMPRESA]]=Tabla2[[#This Row],[CONTRATISTA PRNCIPAL]],"Principal","Secundaria")</f>
        <v>Principal</v>
      </c>
      <c r="T2423" s="10">
        <f>IFERROR(1/COUNTIF(Tabla2[CONTRATISTA PRNCIPAL],Tabla2[[#This Row],[CONTRATISTA PRNCIPAL]]),0)</f>
        <v>5.8823529411764705E-2</v>
      </c>
      <c r="U2423" s="33">
        <f ca="1">IF(((TODAY()-Tabla2[[#This Row],[FECHA NACIMIENTO]])/365)&lt;18,"Corregir", IF(((TODAY()-Tabla2[[#This Row],[FECHA NACIMIENTO]])/365)&gt;80, "Corregir",ROUNDDOWN(((TODAY()-Tabla2[[#This Row],[FECHA NACIMIENTO]])/365),0)))</f>
        <v>24</v>
      </c>
      <c r="V242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423" s="34" t="str">
        <f ca="1">+IF(Tabla2[[#This Row],[Edad]]="Corregir","Corregir","Ok")</f>
        <v>Ok</v>
      </c>
      <c r="X2423" s="10" t="str">
        <f>+IFERROR(VLOOKUP(Tabla2[[#This Row],[DISTRITO SEGÚN DNI]],Hoja1!$A$2:$B$55,2,FALSE),"No")</f>
        <v>No</v>
      </c>
      <c r="Y2423" s="10" t="str">
        <f>IF(OR(LOWER(Tabla2[[#This Row],[GENERO]])="masculino", LOWER(Tabla2[[#This Row],[GENERO]])="femenino"),"OK","Corregir")</f>
        <v>OK</v>
      </c>
      <c r="Z2423" s="10" t="str">
        <f>+IF(Tabla2[[#This Row],[Nro. DNI / CE]]="","Corregir",IF(LEN(Tabla2[[#This Row],[Nro. DNI / CE]])&gt;=8,"OK","Corregir"))</f>
        <v>OK</v>
      </c>
      <c r="AA2423" s="10">
        <f>COUNTIF(Tabla2[APELLIDOS Y NOMBRES],Tabla2[[#This Row],[APELLIDOS Y NOMBRES]])</f>
        <v>1</v>
      </c>
      <c r="AB2423" t="str">
        <f ca="1">+IFERROR(IF(Tabla2[[#This Row],[FECHA CESE/BAJA]]="","No Aplica",IF(AND(MONTH(Tabla2[[#This Row],[FECHA CESE/BAJA]])=MONTH(TODAY()-30),YEAR(Tabla2[[#This Row],[FECHA CESE/BAJA]])=YEAR(TODAY())),MONTH(TODAY()-30)&amp;"-"&amp;YEAR(TODAY()),"Borrar")),"No aplica")</f>
        <v>No Aplica</v>
      </c>
      <c r="AC2423" t="str">
        <f ca="1">+IFERROR(IF(Tabla2[[#This Row],[FECHA INICIO DE LABORES EN OBRA]]="","No Aplica",IF(AND(MONTH(Tabla2[[#This Row],[FECHA INICIO DE LABORES EN OBRA]])=MONTH(TODAY()-30),YEAR(Tabla2[[#This Row],[FECHA INICIO DE LABORES EN OBRA]])=YEAR(TODAY())),MONTH(TODAY()-30)&amp;"-"&amp;YEAR(TODAY()),"No Aplica")),"No Aplica")</f>
        <v>No Aplica</v>
      </c>
    </row>
    <row r="2424" spans="1:29" ht="16.5" customHeight="1" x14ac:dyDescent="0.25">
      <c r="A2424" s="2">
        <v>20544798830</v>
      </c>
      <c r="B2424" s="3" t="s">
        <v>8643</v>
      </c>
      <c r="C2424" s="3" t="s">
        <v>8643</v>
      </c>
      <c r="D2424" s="3" t="s">
        <v>3144</v>
      </c>
      <c r="E2424" s="3" t="s">
        <v>3145</v>
      </c>
      <c r="F2424" s="36">
        <v>33188</v>
      </c>
      <c r="G2424" s="3">
        <v>2</v>
      </c>
      <c r="H2424" s="3" t="s">
        <v>3130</v>
      </c>
      <c r="I2424" s="3" t="s">
        <v>8647</v>
      </c>
      <c r="J2424" s="3" t="s">
        <v>3146</v>
      </c>
      <c r="K2424" s="3" t="s">
        <v>8648</v>
      </c>
      <c r="L2424" s="8" t="s">
        <v>9813</v>
      </c>
      <c r="M2424" s="5"/>
      <c r="N2424" s="13" t="s">
        <v>1043</v>
      </c>
      <c r="O2424" s="5">
        <v>44531</v>
      </c>
      <c r="P2424" s="8">
        <v>1</v>
      </c>
      <c r="Q2424" s="9">
        <v>4</v>
      </c>
      <c r="R2424" s="9" t="str">
        <f>IFERROR(VLOOKUP(Tabla2[[#This Row],[CONTRATISTA PRNCIPAL]],Hoja1!$L$5:$M$9,2,FALSE),"CJV")</f>
        <v>CJV</v>
      </c>
      <c r="S2424" s="9" t="str">
        <f>IF(Tabla2[[#This Row],[EMPRESA]]=Tabla2[[#This Row],[CONTRATISTA PRNCIPAL]],"Principal","Secundaria")</f>
        <v>Principal</v>
      </c>
      <c r="T2424" s="10">
        <f>IFERROR(1/COUNTIF(Tabla2[CONTRATISTA PRNCIPAL],Tabla2[[#This Row],[CONTRATISTA PRNCIPAL]]),0)</f>
        <v>5.8823529411764705E-2</v>
      </c>
      <c r="U2424" s="33">
        <f ca="1">IF(((TODAY()-Tabla2[[#This Row],[FECHA NACIMIENTO]])/365)&lt;18,"Corregir", IF(((TODAY()-Tabla2[[#This Row],[FECHA NACIMIENTO]])/365)&gt;80, "Corregir",ROUNDDOWN(((TODAY()-Tabla2[[#This Row],[FECHA NACIMIENTO]])/365),0)))</f>
        <v>32</v>
      </c>
      <c r="V242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424" s="34" t="str">
        <f ca="1">+IF(Tabla2[[#This Row],[Edad]]="Corregir","Corregir","Ok")</f>
        <v>Ok</v>
      </c>
      <c r="X2424" s="10" t="str">
        <f>+IFERROR(VLOOKUP(Tabla2[[#This Row],[DISTRITO SEGÚN DNI]],Hoja1!$A$2:$B$55,2,FALSE),"No")</f>
        <v>No</v>
      </c>
      <c r="Y2424" s="10" t="str">
        <f>IF(OR(LOWER(Tabla2[[#This Row],[GENERO]])="masculino", LOWER(Tabla2[[#This Row],[GENERO]])="femenino"),"OK","Corregir")</f>
        <v>OK</v>
      </c>
      <c r="Z2424" s="10" t="str">
        <f>+IF(Tabla2[[#This Row],[Nro. DNI / CE]]="","Corregir",IF(LEN(Tabla2[[#This Row],[Nro. DNI / CE]])&gt;=8,"OK","Corregir"))</f>
        <v>OK</v>
      </c>
      <c r="AA2424" s="10">
        <f>COUNTIF(Tabla2[APELLIDOS Y NOMBRES],Tabla2[[#This Row],[APELLIDOS Y NOMBRES]])</f>
        <v>1</v>
      </c>
      <c r="AB2424" t="str">
        <f ca="1">+IFERROR(IF(Tabla2[[#This Row],[FECHA CESE/BAJA]]="","No Aplica",IF(AND(MONTH(Tabla2[[#This Row],[FECHA CESE/BAJA]])=MONTH(TODAY()-30),YEAR(Tabla2[[#This Row],[FECHA CESE/BAJA]])=YEAR(TODAY())),MONTH(TODAY()-30)&amp;"-"&amp;YEAR(TODAY()),"Borrar")),"No aplica")</f>
        <v>No Aplica</v>
      </c>
      <c r="AC2424" t="str">
        <f ca="1">+IFERROR(IF(Tabla2[[#This Row],[FECHA INICIO DE LABORES EN OBRA]]="","No Aplica",IF(AND(MONTH(Tabla2[[#This Row],[FECHA INICIO DE LABORES EN OBRA]])=MONTH(TODAY()-30),YEAR(Tabla2[[#This Row],[FECHA INICIO DE LABORES EN OBRA]])=YEAR(TODAY())),MONTH(TODAY()-30)&amp;"-"&amp;YEAR(TODAY()),"No Aplica")),"No Aplica")</f>
        <v>No Aplica</v>
      </c>
    </row>
    <row r="2425" spans="1:29" ht="16.5" customHeight="1" x14ac:dyDescent="0.25">
      <c r="A2425" s="2">
        <v>20544798830</v>
      </c>
      <c r="B2425" s="3" t="s">
        <v>8643</v>
      </c>
      <c r="C2425" s="3" t="s">
        <v>8643</v>
      </c>
      <c r="D2425" s="3" t="s">
        <v>3147</v>
      </c>
      <c r="E2425" s="3" t="s">
        <v>3148</v>
      </c>
      <c r="F2425" s="36">
        <v>30247</v>
      </c>
      <c r="G2425" s="3">
        <v>2</v>
      </c>
      <c r="H2425" s="3" t="s">
        <v>3149</v>
      </c>
      <c r="I2425" s="3" t="s">
        <v>8647</v>
      </c>
      <c r="J2425" s="3" t="s">
        <v>3150</v>
      </c>
      <c r="K2425" s="3" t="s">
        <v>8649</v>
      </c>
      <c r="L2425" s="8" t="s">
        <v>9813</v>
      </c>
      <c r="M2425" s="5"/>
      <c r="N2425" s="13" t="s">
        <v>1043</v>
      </c>
      <c r="O2425" s="5">
        <v>44531</v>
      </c>
      <c r="P2425" s="8">
        <v>1</v>
      </c>
      <c r="Q2425" s="9">
        <v>1</v>
      </c>
      <c r="R2425" s="9" t="str">
        <f>IFERROR(VLOOKUP(Tabla2[[#This Row],[CONTRATISTA PRNCIPAL]],Hoja1!$L$5:$M$9,2,FALSE),"CJV")</f>
        <v>CJV</v>
      </c>
      <c r="S2425" s="9" t="str">
        <f>IF(Tabla2[[#This Row],[EMPRESA]]=Tabla2[[#This Row],[CONTRATISTA PRNCIPAL]],"Principal","Secundaria")</f>
        <v>Principal</v>
      </c>
      <c r="T2425" s="10">
        <f>IFERROR(1/COUNTIF(Tabla2[CONTRATISTA PRNCIPAL],Tabla2[[#This Row],[CONTRATISTA PRNCIPAL]]),0)</f>
        <v>5.8823529411764705E-2</v>
      </c>
      <c r="U2425" s="33">
        <f ca="1">IF(((TODAY()-Tabla2[[#This Row],[FECHA NACIMIENTO]])/365)&lt;18,"Corregir", IF(((TODAY()-Tabla2[[#This Row],[FECHA NACIMIENTO]])/365)&gt;80, "Corregir",ROUNDDOWN(((TODAY()-Tabla2[[#This Row],[FECHA NACIMIENTO]])/365),0)))</f>
        <v>40</v>
      </c>
      <c r="V242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425" s="34" t="str">
        <f ca="1">+IF(Tabla2[[#This Row],[Edad]]="Corregir","Corregir","Ok")</f>
        <v>Ok</v>
      </c>
      <c r="X2425" s="10" t="str">
        <f>+IFERROR(VLOOKUP(Tabla2[[#This Row],[DISTRITO SEGÚN DNI]],Hoja1!$A$2:$B$55,2,FALSE),"No")</f>
        <v>No</v>
      </c>
      <c r="Y2425" s="10" t="str">
        <f>IF(OR(LOWER(Tabla2[[#This Row],[GENERO]])="masculino", LOWER(Tabla2[[#This Row],[GENERO]])="femenino"),"OK","Corregir")</f>
        <v>OK</v>
      </c>
      <c r="Z2425" s="10" t="str">
        <f>+IF(Tabla2[[#This Row],[Nro. DNI / CE]]="","Corregir",IF(LEN(Tabla2[[#This Row],[Nro. DNI / CE]])&gt;=8,"OK","Corregir"))</f>
        <v>OK</v>
      </c>
      <c r="AA2425" s="10">
        <f>COUNTIF(Tabla2[APELLIDOS Y NOMBRES],Tabla2[[#This Row],[APELLIDOS Y NOMBRES]])</f>
        <v>1</v>
      </c>
      <c r="AB2425" t="str">
        <f ca="1">+IFERROR(IF(Tabla2[[#This Row],[FECHA CESE/BAJA]]="","No Aplica",IF(AND(MONTH(Tabla2[[#This Row],[FECHA CESE/BAJA]])=MONTH(TODAY()-30),YEAR(Tabla2[[#This Row],[FECHA CESE/BAJA]])=YEAR(TODAY())),MONTH(TODAY()-30)&amp;"-"&amp;YEAR(TODAY()),"Borrar")),"No aplica")</f>
        <v>No Aplica</v>
      </c>
      <c r="AC2425" t="str">
        <f ca="1">+IFERROR(IF(Tabla2[[#This Row],[FECHA INICIO DE LABORES EN OBRA]]="","No Aplica",IF(AND(MONTH(Tabla2[[#This Row],[FECHA INICIO DE LABORES EN OBRA]])=MONTH(TODAY()-30),YEAR(Tabla2[[#This Row],[FECHA INICIO DE LABORES EN OBRA]])=YEAR(TODAY())),MONTH(TODAY()-30)&amp;"-"&amp;YEAR(TODAY()),"No Aplica")),"No Aplica")</f>
        <v>No Aplica</v>
      </c>
    </row>
    <row r="2426" spans="1:29" ht="16.5" customHeight="1" x14ac:dyDescent="0.25">
      <c r="A2426" s="2" t="s">
        <v>11418</v>
      </c>
      <c r="B2426" s="3" t="s">
        <v>11419</v>
      </c>
      <c r="C2426" s="3" t="s">
        <v>11419</v>
      </c>
      <c r="D2426" s="3">
        <v>47889557</v>
      </c>
      <c r="E2426" s="3" t="s">
        <v>11420</v>
      </c>
      <c r="F2426" s="36" t="s">
        <v>11421</v>
      </c>
      <c r="G2426" s="3">
        <v>2</v>
      </c>
      <c r="H2426" s="3" t="s">
        <v>4579</v>
      </c>
      <c r="I2426" s="3" t="s">
        <v>11422</v>
      </c>
      <c r="J2426" s="3" t="s">
        <v>11423</v>
      </c>
      <c r="K2426" s="3" t="s">
        <v>1136</v>
      </c>
      <c r="L2426" s="8" t="s">
        <v>9813</v>
      </c>
      <c r="M2426" s="5"/>
      <c r="N2426" s="13" t="s">
        <v>1043</v>
      </c>
      <c r="O2426" s="5">
        <v>45110</v>
      </c>
      <c r="P2426" s="8">
        <v>1</v>
      </c>
      <c r="Q2426" s="9">
        <v>4</v>
      </c>
      <c r="R2426" s="9" t="str">
        <f>IFERROR(VLOOKUP(Tabla2[[#This Row],[CONTRATISTA PRNCIPAL]],Hoja1!$L$5:$M$9,2,FALSE),"CJV")</f>
        <v>CJV</v>
      </c>
      <c r="S2426" s="9" t="str">
        <f>IF(Tabla2[[#This Row],[EMPRESA]]=Tabla2[[#This Row],[CONTRATISTA PRNCIPAL]],"Principal","Secundaria")</f>
        <v>Principal</v>
      </c>
      <c r="T2426" s="10">
        <f>IFERROR(1/COUNTIF(Tabla2[CONTRATISTA PRNCIPAL],Tabla2[[#This Row],[CONTRATISTA PRNCIPAL]]),0)</f>
        <v>0.02</v>
      </c>
      <c r="U2426" s="33">
        <f ca="1">IF(((TODAY()-Tabla2[[#This Row],[FECHA NACIMIENTO]])/365)&lt;18,"Corregir", IF(((TODAY()-Tabla2[[#This Row],[FECHA NACIMIENTO]])/365)&gt;80, "Corregir",ROUNDDOWN(((TODAY()-Tabla2[[#This Row],[FECHA NACIMIENTO]])/365),0)))</f>
        <v>30</v>
      </c>
      <c r="V242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426" s="34" t="str">
        <f ca="1">+IF(Tabla2[[#This Row],[Edad]]="Corregir","Corregir","Ok")</f>
        <v>Ok</v>
      </c>
      <c r="X2426" s="10" t="str">
        <f>+IFERROR(VLOOKUP(Tabla2[[#This Row],[DISTRITO SEGÚN DNI]],Hoja1!$A$2:$B$55,2,FALSE),"No")</f>
        <v>No</v>
      </c>
      <c r="Y2426" s="10" t="str">
        <f>IF(OR(LOWER(Tabla2[[#This Row],[GENERO]])="masculino", LOWER(Tabla2[[#This Row],[GENERO]])="femenino"),"OK","Corregir")</f>
        <v>OK</v>
      </c>
      <c r="Z2426" s="10" t="str">
        <f>+IF(Tabla2[[#This Row],[Nro. DNI / CE]]="","Corregir",IF(LEN(Tabla2[[#This Row],[Nro. DNI / CE]])&gt;=8,"OK","Corregir"))</f>
        <v>OK</v>
      </c>
      <c r="AA2426" s="10">
        <f>COUNTIF(Tabla2[APELLIDOS Y NOMBRES],Tabla2[[#This Row],[APELLIDOS Y NOMBRES]])</f>
        <v>1</v>
      </c>
      <c r="AB2426" t="str">
        <f ca="1">+IFERROR(IF(Tabla2[[#This Row],[FECHA CESE/BAJA]]="","No Aplica",IF(AND(MONTH(Tabla2[[#This Row],[FECHA CESE/BAJA]])=MONTH(TODAY()-30),YEAR(Tabla2[[#This Row],[FECHA CESE/BAJA]])=YEAR(TODAY())),MONTH(TODAY()-30)&amp;"-"&amp;YEAR(TODAY()),"Borrar")),"No aplica")</f>
        <v>No Aplica</v>
      </c>
      <c r="AC2426" t="str">
        <f ca="1">+IFERROR(IF(Tabla2[[#This Row],[FECHA INICIO DE LABORES EN OBRA]]="","No Aplica",IF(AND(MONTH(Tabla2[[#This Row],[FECHA INICIO DE LABORES EN OBRA]])=MONTH(TODAY()-30),YEAR(Tabla2[[#This Row],[FECHA INICIO DE LABORES EN OBRA]])=YEAR(TODAY())),MONTH(TODAY()-30)&amp;"-"&amp;YEAR(TODAY()),"No Aplica")),"No Aplica")</f>
        <v>No Aplica</v>
      </c>
    </row>
    <row r="2427" spans="1:29" ht="16.5" customHeight="1" x14ac:dyDescent="0.25">
      <c r="A2427" s="2" t="s">
        <v>11418</v>
      </c>
      <c r="B2427" s="3" t="s">
        <v>11419</v>
      </c>
      <c r="C2427" s="3" t="s">
        <v>11419</v>
      </c>
      <c r="D2427" s="3" t="s">
        <v>11424</v>
      </c>
      <c r="E2427" s="3" t="s">
        <v>11425</v>
      </c>
      <c r="F2427" s="36" t="s">
        <v>11426</v>
      </c>
      <c r="G2427" s="3">
        <v>2</v>
      </c>
      <c r="H2427" s="3" t="s">
        <v>11427</v>
      </c>
      <c r="I2427" s="3" t="s">
        <v>11422</v>
      </c>
      <c r="J2427" s="3" t="s">
        <v>11428</v>
      </c>
      <c r="K2427" s="3" t="s">
        <v>1103</v>
      </c>
      <c r="L2427" s="8" t="s">
        <v>9813</v>
      </c>
      <c r="M2427" s="5"/>
      <c r="N2427" s="13" t="s">
        <v>3814</v>
      </c>
      <c r="O2427" s="5">
        <v>44774</v>
      </c>
      <c r="P2427" s="8">
        <v>1</v>
      </c>
      <c r="Q2427" s="9">
        <v>4</v>
      </c>
      <c r="R2427" s="9" t="str">
        <f>IFERROR(VLOOKUP(Tabla2[[#This Row],[CONTRATISTA PRNCIPAL]],Hoja1!$L$5:$M$9,2,FALSE),"CJV")</f>
        <v>CJV</v>
      </c>
      <c r="S2427" s="9" t="str">
        <f>IF(Tabla2[[#This Row],[EMPRESA]]=Tabla2[[#This Row],[CONTRATISTA PRNCIPAL]],"Principal","Secundaria")</f>
        <v>Principal</v>
      </c>
      <c r="T2427" s="10">
        <f>IFERROR(1/COUNTIF(Tabla2[CONTRATISTA PRNCIPAL],Tabla2[[#This Row],[CONTRATISTA PRNCIPAL]]),0)</f>
        <v>0.02</v>
      </c>
      <c r="U2427" s="33">
        <f ca="1">IF(((TODAY()-Tabla2[[#This Row],[FECHA NACIMIENTO]])/365)&lt;18,"Corregir", IF(((TODAY()-Tabla2[[#This Row],[FECHA NACIMIENTO]])/365)&gt;80, "Corregir",ROUNDDOWN(((TODAY()-Tabla2[[#This Row],[FECHA NACIMIENTO]])/365),0)))</f>
        <v>35</v>
      </c>
      <c r="V242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427" s="34" t="str">
        <f ca="1">+IF(Tabla2[[#This Row],[Edad]]="Corregir","Corregir","Ok")</f>
        <v>Ok</v>
      </c>
      <c r="X2427" s="10" t="str">
        <f>+IFERROR(VLOOKUP(Tabla2[[#This Row],[DISTRITO SEGÚN DNI]],Hoja1!$A$2:$B$55,2,FALSE),"No")</f>
        <v>ATE</v>
      </c>
      <c r="Y2427" s="10" t="str">
        <f>IF(OR(LOWER(Tabla2[[#This Row],[GENERO]])="masculino", LOWER(Tabla2[[#This Row],[GENERO]])="femenino"),"OK","Corregir")</f>
        <v>OK</v>
      </c>
      <c r="Z2427" s="10" t="str">
        <f>+IF(Tabla2[[#This Row],[Nro. DNI / CE]]="","Corregir",IF(LEN(Tabla2[[#This Row],[Nro. DNI / CE]])&gt;=8,"OK","Corregir"))</f>
        <v>OK</v>
      </c>
      <c r="AA2427" s="10">
        <f>COUNTIF(Tabla2[APELLIDOS Y NOMBRES],Tabla2[[#This Row],[APELLIDOS Y NOMBRES]])</f>
        <v>1</v>
      </c>
      <c r="AB2427" t="str">
        <f ca="1">+IFERROR(IF(Tabla2[[#This Row],[FECHA CESE/BAJA]]="","No Aplica",IF(AND(MONTH(Tabla2[[#This Row],[FECHA CESE/BAJA]])=MONTH(TODAY()-30),YEAR(Tabla2[[#This Row],[FECHA CESE/BAJA]])=YEAR(TODAY())),MONTH(TODAY()-30)&amp;"-"&amp;YEAR(TODAY()),"Borrar")),"No aplica")</f>
        <v>No Aplica</v>
      </c>
      <c r="AC2427" t="str">
        <f ca="1">+IFERROR(IF(Tabla2[[#This Row],[FECHA INICIO DE LABORES EN OBRA]]="","No Aplica",IF(AND(MONTH(Tabla2[[#This Row],[FECHA INICIO DE LABORES EN OBRA]])=MONTH(TODAY()-30),YEAR(Tabla2[[#This Row],[FECHA INICIO DE LABORES EN OBRA]])=YEAR(TODAY())),MONTH(TODAY()-30)&amp;"-"&amp;YEAR(TODAY()),"No Aplica")),"No Aplica")</f>
        <v>No Aplica</v>
      </c>
    </row>
    <row r="2428" spans="1:29" ht="16.5" customHeight="1" x14ac:dyDescent="0.25">
      <c r="A2428" s="2" t="s">
        <v>11418</v>
      </c>
      <c r="B2428" s="3" t="s">
        <v>11419</v>
      </c>
      <c r="C2428" s="3" t="s">
        <v>11419</v>
      </c>
      <c r="D2428" s="3">
        <v>76491980</v>
      </c>
      <c r="E2428" s="3" t="s">
        <v>11429</v>
      </c>
      <c r="F2428" s="36" t="s">
        <v>11430</v>
      </c>
      <c r="G2428" s="3">
        <v>2</v>
      </c>
      <c r="H2428" s="3" t="s">
        <v>11431</v>
      </c>
      <c r="I2428" s="3" t="s">
        <v>11432</v>
      </c>
      <c r="J2428" s="3" t="s">
        <v>11433</v>
      </c>
      <c r="K2428" s="3" t="s">
        <v>1139</v>
      </c>
      <c r="L2428" s="8" t="s">
        <v>9813</v>
      </c>
      <c r="M2428" s="5"/>
      <c r="N2428" s="13" t="s">
        <v>1043</v>
      </c>
      <c r="O2428" s="5">
        <v>45159</v>
      </c>
      <c r="P2428" s="8">
        <v>1</v>
      </c>
      <c r="Q2428" s="9">
        <v>4</v>
      </c>
      <c r="R2428" s="9" t="str">
        <f>IFERROR(VLOOKUP(Tabla2[[#This Row],[CONTRATISTA PRNCIPAL]],Hoja1!$L$5:$M$9,2,FALSE),"CJV")</f>
        <v>CJV</v>
      </c>
      <c r="S2428" s="9" t="str">
        <f>IF(Tabla2[[#This Row],[EMPRESA]]=Tabla2[[#This Row],[CONTRATISTA PRNCIPAL]],"Principal","Secundaria")</f>
        <v>Principal</v>
      </c>
      <c r="T2428" s="10">
        <f>IFERROR(1/COUNTIF(Tabla2[CONTRATISTA PRNCIPAL],Tabla2[[#This Row],[CONTRATISTA PRNCIPAL]]),0)</f>
        <v>0.02</v>
      </c>
      <c r="U2428" s="33">
        <f ca="1">IF(((TODAY()-Tabla2[[#This Row],[FECHA NACIMIENTO]])/365)&lt;18,"Corregir", IF(((TODAY()-Tabla2[[#This Row],[FECHA NACIMIENTO]])/365)&gt;80, "Corregir",ROUNDDOWN(((TODAY()-Tabla2[[#This Row],[FECHA NACIMIENTO]])/365),0)))</f>
        <v>19</v>
      </c>
      <c r="V242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2428" s="34" t="str">
        <f ca="1">+IF(Tabla2[[#This Row],[Edad]]="Corregir","Corregir","Ok")</f>
        <v>Ok</v>
      </c>
      <c r="X2428" s="10" t="str">
        <f>+IFERROR(VLOOKUP(Tabla2[[#This Row],[DISTRITO SEGÚN DNI]],Hoja1!$A$2:$B$55,2,FALSE),"No")</f>
        <v>No</v>
      </c>
      <c r="Y2428" s="10" t="str">
        <f>IF(OR(LOWER(Tabla2[[#This Row],[GENERO]])="masculino", LOWER(Tabla2[[#This Row],[GENERO]])="femenino"),"OK","Corregir")</f>
        <v>OK</v>
      </c>
      <c r="Z2428" s="10" t="str">
        <f>+IF(Tabla2[[#This Row],[Nro. DNI / CE]]="","Corregir",IF(LEN(Tabla2[[#This Row],[Nro. DNI / CE]])&gt;=8,"OK","Corregir"))</f>
        <v>OK</v>
      </c>
      <c r="AA2428" s="10">
        <f>COUNTIF(Tabla2[APELLIDOS Y NOMBRES],Tabla2[[#This Row],[APELLIDOS Y NOMBRES]])</f>
        <v>1</v>
      </c>
      <c r="AB2428" t="str">
        <f ca="1">+IFERROR(IF(Tabla2[[#This Row],[FECHA CESE/BAJA]]="","No Aplica",IF(AND(MONTH(Tabla2[[#This Row],[FECHA CESE/BAJA]])=MONTH(TODAY()-30),YEAR(Tabla2[[#This Row],[FECHA CESE/BAJA]])=YEAR(TODAY())),MONTH(TODAY()-30)&amp;"-"&amp;YEAR(TODAY()),"Borrar")),"No aplica")</f>
        <v>No Aplica</v>
      </c>
      <c r="AC2428" t="str">
        <f ca="1">+IFERROR(IF(Tabla2[[#This Row],[FECHA INICIO DE LABORES EN OBRA]]="","No Aplica",IF(AND(MONTH(Tabla2[[#This Row],[FECHA INICIO DE LABORES EN OBRA]])=MONTH(TODAY()-30),YEAR(Tabla2[[#This Row],[FECHA INICIO DE LABORES EN OBRA]])=YEAR(TODAY())),MONTH(TODAY()-30)&amp;"-"&amp;YEAR(TODAY()),"No Aplica")),"No Aplica")</f>
        <v>8-2023</v>
      </c>
    </row>
    <row r="2429" spans="1:29" ht="16.5" customHeight="1" x14ac:dyDescent="0.25">
      <c r="A2429" s="2" t="s">
        <v>11418</v>
      </c>
      <c r="B2429" s="3" t="s">
        <v>11419</v>
      </c>
      <c r="C2429" s="3" t="s">
        <v>11419</v>
      </c>
      <c r="D2429" s="3">
        <v>71143240</v>
      </c>
      <c r="E2429" s="3" t="s">
        <v>11434</v>
      </c>
      <c r="F2429" s="36" t="s">
        <v>11435</v>
      </c>
      <c r="G2429" s="3">
        <v>2</v>
      </c>
      <c r="H2429" s="3" t="s">
        <v>11431</v>
      </c>
      <c r="I2429" s="3" t="s">
        <v>11432</v>
      </c>
      <c r="J2429" s="3" t="s">
        <v>11436</v>
      </c>
      <c r="K2429" s="3" t="s">
        <v>1219</v>
      </c>
      <c r="L2429" s="8" t="s">
        <v>9813</v>
      </c>
      <c r="M2429" s="5"/>
      <c r="N2429" s="13" t="s">
        <v>1043</v>
      </c>
      <c r="O2429" s="5">
        <v>44984</v>
      </c>
      <c r="P2429" s="8">
        <v>1</v>
      </c>
      <c r="Q2429" s="9">
        <v>4</v>
      </c>
      <c r="R2429" s="9" t="str">
        <f>IFERROR(VLOOKUP(Tabla2[[#This Row],[CONTRATISTA PRNCIPAL]],Hoja1!$L$5:$M$9,2,FALSE),"CJV")</f>
        <v>CJV</v>
      </c>
      <c r="S2429" s="9" t="str">
        <f>IF(Tabla2[[#This Row],[EMPRESA]]=Tabla2[[#This Row],[CONTRATISTA PRNCIPAL]],"Principal","Secundaria")</f>
        <v>Principal</v>
      </c>
      <c r="T2429" s="10">
        <f>IFERROR(1/COUNTIF(Tabla2[CONTRATISTA PRNCIPAL],Tabla2[[#This Row],[CONTRATISTA PRNCIPAL]]),0)</f>
        <v>0.02</v>
      </c>
      <c r="U2429" s="33">
        <f ca="1">IF(((TODAY()-Tabla2[[#This Row],[FECHA NACIMIENTO]])/365)&lt;18,"Corregir", IF(((TODAY()-Tabla2[[#This Row],[FECHA NACIMIENTO]])/365)&gt;80, "Corregir",ROUNDDOWN(((TODAY()-Tabla2[[#This Row],[FECHA NACIMIENTO]])/365),0)))</f>
        <v>24</v>
      </c>
      <c r="V242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429" s="34" t="str">
        <f ca="1">+IF(Tabla2[[#This Row],[Edad]]="Corregir","Corregir","Ok")</f>
        <v>Ok</v>
      </c>
      <c r="X2429" s="10" t="str">
        <f>+IFERROR(VLOOKUP(Tabla2[[#This Row],[DISTRITO SEGÚN DNI]],Hoja1!$A$2:$B$55,2,FALSE),"No")</f>
        <v>No</v>
      </c>
      <c r="Y2429" s="10" t="str">
        <f>IF(OR(LOWER(Tabla2[[#This Row],[GENERO]])="masculino", LOWER(Tabla2[[#This Row],[GENERO]])="femenino"),"OK","Corregir")</f>
        <v>OK</v>
      </c>
      <c r="Z2429" s="10" t="str">
        <f>+IF(Tabla2[[#This Row],[Nro. DNI / CE]]="","Corregir",IF(LEN(Tabla2[[#This Row],[Nro. DNI / CE]])&gt;=8,"OK","Corregir"))</f>
        <v>OK</v>
      </c>
      <c r="AA2429" s="10">
        <f>COUNTIF(Tabla2[APELLIDOS Y NOMBRES],Tabla2[[#This Row],[APELLIDOS Y NOMBRES]])</f>
        <v>1</v>
      </c>
      <c r="AB2429" t="str">
        <f ca="1">+IFERROR(IF(Tabla2[[#This Row],[FECHA CESE/BAJA]]="","No Aplica",IF(AND(MONTH(Tabla2[[#This Row],[FECHA CESE/BAJA]])=MONTH(TODAY()-30),YEAR(Tabla2[[#This Row],[FECHA CESE/BAJA]])=YEAR(TODAY())),MONTH(TODAY()-30)&amp;"-"&amp;YEAR(TODAY()),"Borrar")),"No aplica")</f>
        <v>No Aplica</v>
      </c>
      <c r="AC2429" t="str">
        <f ca="1">+IFERROR(IF(Tabla2[[#This Row],[FECHA INICIO DE LABORES EN OBRA]]="","No Aplica",IF(AND(MONTH(Tabla2[[#This Row],[FECHA INICIO DE LABORES EN OBRA]])=MONTH(TODAY()-30),YEAR(Tabla2[[#This Row],[FECHA INICIO DE LABORES EN OBRA]])=YEAR(TODAY())),MONTH(TODAY()-30)&amp;"-"&amp;YEAR(TODAY()),"No Aplica")),"No Aplica")</f>
        <v>No Aplica</v>
      </c>
    </row>
    <row r="2430" spans="1:29" ht="16.5" customHeight="1" x14ac:dyDescent="0.25">
      <c r="A2430" s="2" t="s">
        <v>11418</v>
      </c>
      <c r="B2430" s="3" t="s">
        <v>11419</v>
      </c>
      <c r="C2430" s="3" t="s">
        <v>11419</v>
      </c>
      <c r="D2430" s="3">
        <v>48583526</v>
      </c>
      <c r="E2430" s="3" t="s">
        <v>11437</v>
      </c>
      <c r="F2430" s="36" t="s">
        <v>11438</v>
      </c>
      <c r="G2430" s="3">
        <v>2</v>
      </c>
      <c r="H2430" s="3" t="s">
        <v>5006</v>
      </c>
      <c r="I2430" s="3" t="s">
        <v>11422</v>
      </c>
      <c r="J2430" s="3" t="s">
        <v>11439</v>
      </c>
      <c r="K2430" s="3" t="s">
        <v>32</v>
      </c>
      <c r="L2430" s="8" t="s">
        <v>9813</v>
      </c>
      <c r="M2430" s="5"/>
      <c r="N2430" s="13" t="s">
        <v>1043</v>
      </c>
      <c r="O2430" s="5">
        <v>45111</v>
      </c>
      <c r="P2430" s="8">
        <v>1</v>
      </c>
      <c r="Q2430" s="9">
        <v>4</v>
      </c>
      <c r="R2430" s="9" t="str">
        <f>IFERROR(VLOOKUP(Tabla2[[#This Row],[CONTRATISTA PRNCIPAL]],Hoja1!$L$5:$M$9,2,FALSE),"CJV")</f>
        <v>CJV</v>
      </c>
      <c r="S2430" s="9" t="str">
        <f>IF(Tabla2[[#This Row],[EMPRESA]]=Tabla2[[#This Row],[CONTRATISTA PRNCIPAL]],"Principal","Secundaria")</f>
        <v>Principal</v>
      </c>
      <c r="T2430" s="10">
        <f>IFERROR(1/COUNTIF(Tabla2[CONTRATISTA PRNCIPAL],Tabla2[[#This Row],[CONTRATISTA PRNCIPAL]]),0)</f>
        <v>0.02</v>
      </c>
      <c r="U2430" s="33">
        <f ca="1">IF(((TODAY()-Tabla2[[#This Row],[FECHA NACIMIENTO]])/365)&lt;18,"Corregir", IF(((TODAY()-Tabla2[[#This Row],[FECHA NACIMIENTO]])/365)&gt;80, "Corregir",ROUNDDOWN(((TODAY()-Tabla2[[#This Row],[FECHA NACIMIENTO]])/365),0)))</f>
        <v>28</v>
      </c>
      <c r="V243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430" s="34" t="str">
        <f ca="1">+IF(Tabla2[[#This Row],[Edad]]="Corregir","Corregir","Ok")</f>
        <v>Ok</v>
      </c>
      <c r="X2430" s="10" t="str">
        <f>+IFERROR(VLOOKUP(Tabla2[[#This Row],[DISTRITO SEGÚN DNI]],Hoja1!$A$2:$B$55,2,FALSE),"No")</f>
        <v>CALLAO</v>
      </c>
      <c r="Y2430" s="10" t="str">
        <f>IF(OR(LOWER(Tabla2[[#This Row],[GENERO]])="masculino", LOWER(Tabla2[[#This Row],[GENERO]])="femenino"),"OK","Corregir")</f>
        <v>OK</v>
      </c>
      <c r="Z2430" s="10" t="str">
        <f>+IF(Tabla2[[#This Row],[Nro. DNI / CE]]="","Corregir",IF(LEN(Tabla2[[#This Row],[Nro. DNI / CE]])&gt;=8,"OK","Corregir"))</f>
        <v>OK</v>
      </c>
      <c r="AA2430" s="10">
        <f>COUNTIF(Tabla2[APELLIDOS Y NOMBRES],Tabla2[[#This Row],[APELLIDOS Y NOMBRES]])</f>
        <v>1</v>
      </c>
      <c r="AB2430" t="str">
        <f ca="1">+IFERROR(IF(Tabla2[[#This Row],[FECHA CESE/BAJA]]="","No Aplica",IF(AND(MONTH(Tabla2[[#This Row],[FECHA CESE/BAJA]])=MONTH(TODAY()-30),YEAR(Tabla2[[#This Row],[FECHA CESE/BAJA]])=YEAR(TODAY())),MONTH(TODAY()-30)&amp;"-"&amp;YEAR(TODAY()),"Borrar")),"No aplica")</f>
        <v>No Aplica</v>
      </c>
      <c r="AC2430" t="str">
        <f ca="1">+IFERROR(IF(Tabla2[[#This Row],[FECHA INICIO DE LABORES EN OBRA]]="","No Aplica",IF(AND(MONTH(Tabla2[[#This Row],[FECHA INICIO DE LABORES EN OBRA]])=MONTH(TODAY()-30),YEAR(Tabla2[[#This Row],[FECHA INICIO DE LABORES EN OBRA]])=YEAR(TODAY())),MONTH(TODAY()-30)&amp;"-"&amp;YEAR(TODAY()),"No Aplica")),"No Aplica")</f>
        <v>No Aplica</v>
      </c>
    </row>
    <row r="2431" spans="1:29" ht="16.5" customHeight="1" x14ac:dyDescent="0.25">
      <c r="A2431" s="2" t="s">
        <v>11418</v>
      </c>
      <c r="B2431" s="3" t="s">
        <v>11419</v>
      </c>
      <c r="C2431" s="3" t="s">
        <v>11419</v>
      </c>
      <c r="D2431" s="3">
        <v>44476627</v>
      </c>
      <c r="E2431" s="3" t="s">
        <v>11443</v>
      </c>
      <c r="F2431" s="36" t="s">
        <v>11444</v>
      </c>
      <c r="G2431" s="3">
        <v>2</v>
      </c>
      <c r="H2431" s="3" t="s">
        <v>11431</v>
      </c>
      <c r="I2431" s="3" t="s">
        <v>11422</v>
      </c>
      <c r="J2431" s="3" t="s">
        <v>11445</v>
      </c>
      <c r="K2431" s="3" t="s">
        <v>1077</v>
      </c>
      <c r="L2431" s="8" t="s">
        <v>9813</v>
      </c>
      <c r="M2431" s="5"/>
      <c r="N2431" s="13" t="s">
        <v>1043</v>
      </c>
      <c r="O2431" s="5">
        <v>45128</v>
      </c>
      <c r="P2431" s="8">
        <v>1</v>
      </c>
      <c r="Q2431" s="9">
        <v>4</v>
      </c>
      <c r="R2431" s="9" t="str">
        <f>IFERROR(VLOOKUP(Tabla2[[#This Row],[CONTRATISTA PRNCIPAL]],Hoja1!$L$5:$M$9,2,FALSE),"CJV")</f>
        <v>CJV</v>
      </c>
      <c r="S2431" s="9" t="str">
        <f>IF(Tabla2[[#This Row],[EMPRESA]]=Tabla2[[#This Row],[CONTRATISTA PRNCIPAL]],"Principal","Secundaria")</f>
        <v>Principal</v>
      </c>
      <c r="T2431" s="10">
        <f>IFERROR(1/COUNTIF(Tabla2[CONTRATISTA PRNCIPAL],Tabla2[[#This Row],[CONTRATISTA PRNCIPAL]]),0)</f>
        <v>0.02</v>
      </c>
      <c r="U2431" s="33">
        <f ca="1">IF(((TODAY()-Tabla2[[#This Row],[FECHA NACIMIENTO]])/365)&lt;18,"Corregir", IF(((TODAY()-Tabla2[[#This Row],[FECHA NACIMIENTO]])/365)&gt;80, "Corregir",ROUNDDOWN(((TODAY()-Tabla2[[#This Row],[FECHA NACIMIENTO]])/365),0)))</f>
        <v>36</v>
      </c>
      <c r="V243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431" s="34" t="str">
        <f ca="1">+IF(Tabla2[[#This Row],[Edad]]="Corregir","Corregir","Ok")</f>
        <v>Ok</v>
      </c>
      <c r="X2431" s="10" t="str">
        <f>+IFERROR(VLOOKUP(Tabla2[[#This Row],[DISTRITO SEGÚN DNI]],Hoja1!$A$2:$B$55,2,FALSE),"No")</f>
        <v>No</v>
      </c>
      <c r="Y2431" s="10" t="str">
        <f>IF(OR(LOWER(Tabla2[[#This Row],[GENERO]])="masculino", LOWER(Tabla2[[#This Row],[GENERO]])="femenino"),"OK","Corregir")</f>
        <v>OK</v>
      </c>
      <c r="Z2431" s="10" t="str">
        <f>+IF(Tabla2[[#This Row],[Nro. DNI / CE]]="","Corregir",IF(LEN(Tabla2[[#This Row],[Nro. DNI / CE]])&gt;=8,"OK","Corregir"))</f>
        <v>OK</v>
      </c>
      <c r="AA2431" s="10">
        <f>COUNTIF(Tabla2[APELLIDOS Y NOMBRES],Tabla2[[#This Row],[APELLIDOS Y NOMBRES]])</f>
        <v>1</v>
      </c>
      <c r="AB2431" t="str">
        <f ca="1">+IFERROR(IF(Tabla2[[#This Row],[FECHA CESE/BAJA]]="","No Aplica",IF(AND(MONTH(Tabla2[[#This Row],[FECHA CESE/BAJA]])=MONTH(TODAY()-30),YEAR(Tabla2[[#This Row],[FECHA CESE/BAJA]])=YEAR(TODAY())),MONTH(TODAY()-30)&amp;"-"&amp;YEAR(TODAY()),"Borrar")),"No aplica")</f>
        <v>No Aplica</v>
      </c>
      <c r="AC2431" t="str">
        <f ca="1">+IFERROR(IF(Tabla2[[#This Row],[FECHA INICIO DE LABORES EN OBRA]]="","No Aplica",IF(AND(MONTH(Tabla2[[#This Row],[FECHA INICIO DE LABORES EN OBRA]])=MONTH(TODAY()-30),YEAR(Tabla2[[#This Row],[FECHA INICIO DE LABORES EN OBRA]])=YEAR(TODAY())),MONTH(TODAY()-30)&amp;"-"&amp;YEAR(TODAY()),"No Aplica")),"No Aplica")</f>
        <v>No Aplica</v>
      </c>
    </row>
    <row r="2432" spans="1:29" ht="16.5" customHeight="1" x14ac:dyDescent="0.25">
      <c r="A2432" s="2" t="s">
        <v>11418</v>
      </c>
      <c r="B2432" s="3" t="s">
        <v>11419</v>
      </c>
      <c r="C2432" s="3" t="s">
        <v>11419</v>
      </c>
      <c r="D2432" s="3">
        <v>60310239</v>
      </c>
      <c r="E2432" s="3" t="s">
        <v>11446</v>
      </c>
      <c r="F2432" s="36" t="s">
        <v>11447</v>
      </c>
      <c r="G2432" s="3">
        <v>2</v>
      </c>
      <c r="H2432" s="3" t="s">
        <v>5006</v>
      </c>
      <c r="I2432" s="3" t="s">
        <v>11422</v>
      </c>
      <c r="J2432" s="3" t="s">
        <v>11448</v>
      </c>
      <c r="K2432" s="3" t="s">
        <v>1769</v>
      </c>
      <c r="L2432" s="8" t="s">
        <v>9813</v>
      </c>
      <c r="M2432" s="5"/>
      <c r="N2432" s="13" t="s">
        <v>1043</v>
      </c>
      <c r="O2432" s="5">
        <v>45100</v>
      </c>
      <c r="P2432" s="8">
        <v>1</v>
      </c>
      <c r="Q2432" s="9">
        <v>4</v>
      </c>
      <c r="R2432" s="9" t="str">
        <f>IFERROR(VLOOKUP(Tabla2[[#This Row],[CONTRATISTA PRNCIPAL]],Hoja1!$L$5:$M$9,2,FALSE),"CJV")</f>
        <v>CJV</v>
      </c>
      <c r="S2432" s="9" t="str">
        <f>IF(Tabla2[[#This Row],[EMPRESA]]=Tabla2[[#This Row],[CONTRATISTA PRNCIPAL]],"Principal","Secundaria")</f>
        <v>Principal</v>
      </c>
      <c r="T2432" s="10">
        <f>IFERROR(1/COUNTIF(Tabla2[CONTRATISTA PRNCIPAL],Tabla2[[#This Row],[CONTRATISTA PRNCIPAL]]),0)</f>
        <v>0.02</v>
      </c>
      <c r="U2432" s="33">
        <f ca="1">IF(((TODAY()-Tabla2[[#This Row],[FECHA NACIMIENTO]])/365)&lt;18,"Corregir", IF(((TODAY()-Tabla2[[#This Row],[FECHA NACIMIENTO]])/365)&gt;80, "Corregir",ROUNDDOWN(((TODAY()-Tabla2[[#This Row],[FECHA NACIMIENTO]])/365),0)))</f>
        <v>22</v>
      </c>
      <c r="V243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2432" s="34" t="str">
        <f ca="1">+IF(Tabla2[[#This Row],[Edad]]="Corregir","Corregir","Ok")</f>
        <v>Ok</v>
      </c>
      <c r="X2432" s="10" t="str">
        <f>+IFERROR(VLOOKUP(Tabla2[[#This Row],[DISTRITO SEGÚN DNI]],Hoja1!$A$2:$B$55,2,FALSE),"No")</f>
        <v>No</v>
      </c>
      <c r="Y2432" s="10" t="str">
        <f>IF(OR(LOWER(Tabla2[[#This Row],[GENERO]])="masculino", LOWER(Tabla2[[#This Row],[GENERO]])="femenino"),"OK","Corregir")</f>
        <v>OK</v>
      </c>
      <c r="Z2432" s="10" t="str">
        <f>+IF(Tabla2[[#This Row],[Nro. DNI / CE]]="","Corregir",IF(LEN(Tabla2[[#This Row],[Nro. DNI / CE]])&gt;=8,"OK","Corregir"))</f>
        <v>OK</v>
      </c>
      <c r="AA2432" s="10">
        <f>COUNTIF(Tabla2[APELLIDOS Y NOMBRES],Tabla2[[#This Row],[APELLIDOS Y NOMBRES]])</f>
        <v>1</v>
      </c>
      <c r="AB2432" t="str">
        <f ca="1">+IFERROR(IF(Tabla2[[#This Row],[FECHA CESE/BAJA]]="","No Aplica",IF(AND(MONTH(Tabla2[[#This Row],[FECHA CESE/BAJA]])=MONTH(TODAY()-30),YEAR(Tabla2[[#This Row],[FECHA CESE/BAJA]])=YEAR(TODAY())),MONTH(TODAY()-30)&amp;"-"&amp;YEAR(TODAY()),"Borrar")),"No aplica")</f>
        <v>No Aplica</v>
      </c>
      <c r="AC2432" t="str">
        <f ca="1">+IFERROR(IF(Tabla2[[#This Row],[FECHA INICIO DE LABORES EN OBRA]]="","No Aplica",IF(AND(MONTH(Tabla2[[#This Row],[FECHA INICIO DE LABORES EN OBRA]])=MONTH(TODAY()-30),YEAR(Tabla2[[#This Row],[FECHA INICIO DE LABORES EN OBRA]])=YEAR(TODAY())),MONTH(TODAY()-30)&amp;"-"&amp;YEAR(TODAY()),"No Aplica")),"No Aplica")</f>
        <v>No Aplica</v>
      </c>
    </row>
    <row r="2433" spans="1:29" ht="16.5" customHeight="1" x14ac:dyDescent="0.25">
      <c r="A2433" s="2" t="s">
        <v>11418</v>
      </c>
      <c r="B2433" s="3" t="s">
        <v>11419</v>
      </c>
      <c r="C2433" s="3" t="s">
        <v>11419</v>
      </c>
      <c r="D2433" s="3">
        <v>45437410</v>
      </c>
      <c r="E2433" s="3" t="s">
        <v>11449</v>
      </c>
      <c r="F2433" s="36" t="s">
        <v>11450</v>
      </c>
      <c r="G2433" s="3">
        <v>2</v>
      </c>
      <c r="H2433" s="3" t="s">
        <v>11431</v>
      </c>
      <c r="I2433" s="3" t="s">
        <v>11422</v>
      </c>
      <c r="J2433" s="3" t="s">
        <v>11451</v>
      </c>
      <c r="K2433" s="3" t="s">
        <v>1077</v>
      </c>
      <c r="L2433" s="8" t="s">
        <v>9813</v>
      </c>
      <c r="M2433" s="5"/>
      <c r="N2433" s="13" t="s">
        <v>1043</v>
      </c>
      <c r="O2433" s="5">
        <v>45111</v>
      </c>
      <c r="P2433" s="8">
        <v>1</v>
      </c>
      <c r="Q2433" s="9">
        <v>4</v>
      </c>
      <c r="R2433" s="9" t="str">
        <f>IFERROR(VLOOKUP(Tabla2[[#This Row],[CONTRATISTA PRNCIPAL]],Hoja1!$L$5:$M$9,2,FALSE),"CJV")</f>
        <v>CJV</v>
      </c>
      <c r="S2433" s="9" t="str">
        <f>IF(Tabla2[[#This Row],[EMPRESA]]=Tabla2[[#This Row],[CONTRATISTA PRNCIPAL]],"Principal","Secundaria")</f>
        <v>Principal</v>
      </c>
      <c r="T2433" s="10">
        <f>IFERROR(1/COUNTIF(Tabla2[CONTRATISTA PRNCIPAL],Tabla2[[#This Row],[CONTRATISTA PRNCIPAL]]),0)</f>
        <v>0.02</v>
      </c>
      <c r="U2433" s="33">
        <f ca="1">IF(((TODAY()-Tabla2[[#This Row],[FECHA NACIMIENTO]])/365)&lt;18,"Corregir", IF(((TODAY()-Tabla2[[#This Row],[FECHA NACIMIENTO]])/365)&gt;80, "Corregir",ROUNDDOWN(((TODAY()-Tabla2[[#This Row],[FECHA NACIMIENTO]])/365),0)))</f>
        <v>35</v>
      </c>
      <c r="V243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433" s="34" t="str">
        <f ca="1">+IF(Tabla2[[#This Row],[Edad]]="Corregir","Corregir","Ok")</f>
        <v>Ok</v>
      </c>
      <c r="X2433" s="10" t="str">
        <f>+IFERROR(VLOOKUP(Tabla2[[#This Row],[DISTRITO SEGÚN DNI]],Hoja1!$A$2:$B$55,2,FALSE),"No")</f>
        <v>No</v>
      </c>
      <c r="Y2433" s="10" t="str">
        <f>IF(OR(LOWER(Tabla2[[#This Row],[GENERO]])="masculino", LOWER(Tabla2[[#This Row],[GENERO]])="femenino"),"OK","Corregir")</f>
        <v>OK</v>
      </c>
      <c r="Z2433" s="10" t="str">
        <f>+IF(Tabla2[[#This Row],[Nro. DNI / CE]]="","Corregir",IF(LEN(Tabla2[[#This Row],[Nro. DNI / CE]])&gt;=8,"OK","Corregir"))</f>
        <v>OK</v>
      </c>
      <c r="AA2433" s="10">
        <f>COUNTIF(Tabla2[APELLIDOS Y NOMBRES],Tabla2[[#This Row],[APELLIDOS Y NOMBRES]])</f>
        <v>1</v>
      </c>
      <c r="AB2433" t="str">
        <f ca="1">+IFERROR(IF(Tabla2[[#This Row],[FECHA CESE/BAJA]]="","No Aplica",IF(AND(MONTH(Tabla2[[#This Row],[FECHA CESE/BAJA]])=MONTH(TODAY()-30),YEAR(Tabla2[[#This Row],[FECHA CESE/BAJA]])=YEAR(TODAY())),MONTH(TODAY()-30)&amp;"-"&amp;YEAR(TODAY()),"Borrar")),"No aplica")</f>
        <v>No Aplica</v>
      </c>
      <c r="AC2433" t="str">
        <f ca="1">+IFERROR(IF(Tabla2[[#This Row],[FECHA INICIO DE LABORES EN OBRA]]="","No Aplica",IF(AND(MONTH(Tabla2[[#This Row],[FECHA INICIO DE LABORES EN OBRA]])=MONTH(TODAY()-30),YEAR(Tabla2[[#This Row],[FECHA INICIO DE LABORES EN OBRA]])=YEAR(TODAY())),MONTH(TODAY()-30)&amp;"-"&amp;YEAR(TODAY()),"No Aplica")),"No Aplica")</f>
        <v>No Aplica</v>
      </c>
    </row>
    <row r="2434" spans="1:29" ht="16.5" customHeight="1" x14ac:dyDescent="0.25">
      <c r="A2434" s="2" t="s">
        <v>11418</v>
      </c>
      <c r="B2434" s="3" t="s">
        <v>11419</v>
      </c>
      <c r="C2434" s="3" t="s">
        <v>11419</v>
      </c>
      <c r="D2434" s="3">
        <v>73138052</v>
      </c>
      <c r="E2434" s="3" t="s">
        <v>11452</v>
      </c>
      <c r="F2434" s="36" t="s">
        <v>11453</v>
      </c>
      <c r="G2434" s="3">
        <v>2</v>
      </c>
      <c r="H2434" s="3" t="s">
        <v>1453</v>
      </c>
      <c r="I2434" s="3" t="s">
        <v>11422</v>
      </c>
      <c r="J2434" s="3" t="s">
        <v>11454</v>
      </c>
      <c r="K2434" s="3" t="s">
        <v>1538</v>
      </c>
      <c r="L2434" s="8" t="s">
        <v>9813</v>
      </c>
      <c r="M2434" s="5"/>
      <c r="N2434" s="13" t="s">
        <v>1043</v>
      </c>
      <c r="O2434" s="5">
        <v>45082</v>
      </c>
      <c r="P2434" s="8">
        <v>1</v>
      </c>
      <c r="Q2434" s="9">
        <v>4</v>
      </c>
      <c r="R2434" s="9" t="str">
        <f>IFERROR(VLOOKUP(Tabla2[[#This Row],[CONTRATISTA PRNCIPAL]],Hoja1!$L$5:$M$9,2,FALSE),"CJV")</f>
        <v>CJV</v>
      </c>
      <c r="S2434" s="9" t="str">
        <f>IF(Tabla2[[#This Row],[EMPRESA]]=Tabla2[[#This Row],[CONTRATISTA PRNCIPAL]],"Principal","Secundaria")</f>
        <v>Principal</v>
      </c>
      <c r="T2434" s="10">
        <f>IFERROR(1/COUNTIF(Tabla2[CONTRATISTA PRNCIPAL],Tabla2[[#This Row],[CONTRATISTA PRNCIPAL]]),0)</f>
        <v>0.02</v>
      </c>
      <c r="U2434" s="33">
        <f ca="1">IF(((TODAY()-Tabla2[[#This Row],[FECHA NACIMIENTO]])/365)&lt;18,"Corregir", IF(((TODAY()-Tabla2[[#This Row],[FECHA NACIMIENTO]])/365)&gt;80, "Corregir",ROUNDDOWN(((TODAY()-Tabla2[[#This Row],[FECHA NACIMIENTO]])/365),0)))</f>
        <v>20</v>
      </c>
      <c r="V243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2434" s="34" t="str">
        <f ca="1">+IF(Tabla2[[#This Row],[Edad]]="Corregir","Corregir","Ok")</f>
        <v>Ok</v>
      </c>
      <c r="X2434" s="10" t="str">
        <f>+IFERROR(VLOOKUP(Tabla2[[#This Row],[DISTRITO SEGÚN DNI]],Hoja1!$A$2:$B$55,2,FALSE),"No")</f>
        <v>No</v>
      </c>
      <c r="Y2434" s="10" t="str">
        <f>IF(OR(LOWER(Tabla2[[#This Row],[GENERO]])="masculino", LOWER(Tabla2[[#This Row],[GENERO]])="femenino"),"OK","Corregir")</f>
        <v>OK</v>
      </c>
      <c r="Z2434" s="10" t="str">
        <f>+IF(Tabla2[[#This Row],[Nro. DNI / CE]]="","Corregir",IF(LEN(Tabla2[[#This Row],[Nro. DNI / CE]])&gt;=8,"OK","Corregir"))</f>
        <v>OK</v>
      </c>
      <c r="AA2434" s="10">
        <f>COUNTIF(Tabla2[APELLIDOS Y NOMBRES],Tabla2[[#This Row],[APELLIDOS Y NOMBRES]])</f>
        <v>1</v>
      </c>
      <c r="AB2434" t="str">
        <f ca="1">+IFERROR(IF(Tabla2[[#This Row],[FECHA CESE/BAJA]]="","No Aplica",IF(AND(MONTH(Tabla2[[#This Row],[FECHA CESE/BAJA]])=MONTH(TODAY()-30),YEAR(Tabla2[[#This Row],[FECHA CESE/BAJA]])=YEAR(TODAY())),MONTH(TODAY()-30)&amp;"-"&amp;YEAR(TODAY()),"Borrar")),"No aplica")</f>
        <v>No Aplica</v>
      </c>
      <c r="AC2434" t="str">
        <f ca="1">+IFERROR(IF(Tabla2[[#This Row],[FECHA INICIO DE LABORES EN OBRA]]="","No Aplica",IF(AND(MONTH(Tabla2[[#This Row],[FECHA INICIO DE LABORES EN OBRA]])=MONTH(TODAY()-30),YEAR(Tabla2[[#This Row],[FECHA INICIO DE LABORES EN OBRA]])=YEAR(TODAY())),MONTH(TODAY()-30)&amp;"-"&amp;YEAR(TODAY()),"No Aplica")),"No Aplica")</f>
        <v>No Aplica</v>
      </c>
    </row>
    <row r="2435" spans="1:29" ht="16.5" customHeight="1" x14ac:dyDescent="0.25">
      <c r="A2435" s="2" t="s">
        <v>11418</v>
      </c>
      <c r="B2435" s="3" t="s">
        <v>11419</v>
      </c>
      <c r="C2435" s="3" t="s">
        <v>11419</v>
      </c>
      <c r="D2435" s="3">
        <v>75524207</v>
      </c>
      <c r="E2435" s="3" t="s">
        <v>11455</v>
      </c>
      <c r="F2435" s="36" t="s">
        <v>11456</v>
      </c>
      <c r="G2435" s="3">
        <v>1</v>
      </c>
      <c r="H2435" s="3" t="s">
        <v>1475</v>
      </c>
      <c r="I2435" s="3" t="s">
        <v>11422</v>
      </c>
      <c r="J2435" s="3" t="s">
        <v>11457</v>
      </c>
      <c r="K2435" s="3" t="s">
        <v>1103</v>
      </c>
      <c r="L2435" s="8" t="s">
        <v>9818</v>
      </c>
      <c r="M2435" s="5"/>
      <c r="N2435" s="13" t="s">
        <v>1043</v>
      </c>
      <c r="O2435" s="5">
        <v>45098</v>
      </c>
      <c r="P2435" s="8">
        <v>1</v>
      </c>
      <c r="Q2435" s="9">
        <v>1</v>
      </c>
      <c r="R2435" s="9" t="str">
        <f>IFERROR(VLOOKUP(Tabla2[[#This Row],[CONTRATISTA PRNCIPAL]],Hoja1!$L$5:$M$9,2,FALSE),"CJV")</f>
        <v>CJV</v>
      </c>
      <c r="S2435" s="9" t="str">
        <f>IF(Tabla2[[#This Row],[EMPRESA]]=Tabla2[[#This Row],[CONTRATISTA PRNCIPAL]],"Principal","Secundaria")</f>
        <v>Principal</v>
      </c>
      <c r="T2435" s="10">
        <f>IFERROR(1/COUNTIF(Tabla2[CONTRATISTA PRNCIPAL],Tabla2[[#This Row],[CONTRATISTA PRNCIPAL]]),0)</f>
        <v>0.02</v>
      </c>
      <c r="U2435" s="33">
        <f ca="1">IF(((TODAY()-Tabla2[[#This Row],[FECHA NACIMIENTO]])/365)&lt;18,"Corregir", IF(((TODAY()-Tabla2[[#This Row],[FECHA NACIMIENTO]])/365)&gt;80, "Corregir",ROUNDDOWN(((TODAY()-Tabla2[[#This Row],[FECHA NACIMIENTO]])/365),0)))</f>
        <v>27</v>
      </c>
      <c r="V243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435" s="34" t="str">
        <f ca="1">+IF(Tabla2[[#This Row],[Edad]]="Corregir","Corregir","Ok")</f>
        <v>Ok</v>
      </c>
      <c r="X2435" s="10" t="str">
        <f>+IFERROR(VLOOKUP(Tabla2[[#This Row],[DISTRITO SEGÚN DNI]],Hoja1!$A$2:$B$55,2,FALSE),"No")</f>
        <v>ATE</v>
      </c>
      <c r="Y2435" s="10" t="str">
        <f>IF(OR(LOWER(Tabla2[[#This Row],[GENERO]])="masculino", LOWER(Tabla2[[#This Row],[GENERO]])="femenino"),"OK","Corregir")</f>
        <v>OK</v>
      </c>
      <c r="Z2435" s="10" t="str">
        <f>+IF(Tabla2[[#This Row],[Nro. DNI / CE]]="","Corregir",IF(LEN(Tabla2[[#This Row],[Nro. DNI / CE]])&gt;=8,"OK","Corregir"))</f>
        <v>OK</v>
      </c>
      <c r="AA2435" s="10">
        <f>COUNTIF(Tabla2[APELLIDOS Y NOMBRES],Tabla2[[#This Row],[APELLIDOS Y NOMBRES]])</f>
        <v>1</v>
      </c>
      <c r="AB2435" t="str">
        <f ca="1">+IFERROR(IF(Tabla2[[#This Row],[FECHA CESE/BAJA]]="","No Aplica",IF(AND(MONTH(Tabla2[[#This Row],[FECHA CESE/BAJA]])=MONTH(TODAY()-30),YEAR(Tabla2[[#This Row],[FECHA CESE/BAJA]])=YEAR(TODAY())),MONTH(TODAY()-30)&amp;"-"&amp;YEAR(TODAY()),"Borrar")),"No aplica")</f>
        <v>No Aplica</v>
      </c>
      <c r="AC2435" t="str">
        <f ca="1">+IFERROR(IF(Tabla2[[#This Row],[FECHA INICIO DE LABORES EN OBRA]]="","No Aplica",IF(AND(MONTH(Tabla2[[#This Row],[FECHA INICIO DE LABORES EN OBRA]])=MONTH(TODAY()-30),YEAR(Tabla2[[#This Row],[FECHA INICIO DE LABORES EN OBRA]])=YEAR(TODAY())),MONTH(TODAY()-30)&amp;"-"&amp;YEAR(TODAY()),"No Aplica")),"No Aplica")</f>
        <v>No Aplica</v>
      </c>
    </row>
    <row r="2436" spans="1:29" x14ac:dyDescent="0.25">
      <c r="A2436" s="2" t="s">
        <v>11418</v>
      </c>
      <c r="B2436" s="3" t="s">
        <v>11419</v>
      </c>
      <c r="C2436" s="3" t="s">
        <v>11419</v>
      </c>
      <c r="D2436" s="3">
        <v>41103262</v>
      </c>
      <c r="E2436" s="3" t="s">
        <v>11458</v>
      </c>
      <c r="F2436" s="36" t="s">
        <v>11459</v>
      </c>
      <c r="G2436" s="3">
        <v>2</v>
      </c>
      <c r="H2436" s="3" t="s">
        <v>4579</v>
      </c>
      <c r="I2436" s="3" t="s">
        <v>11432</v>
      </c>
      <c r="J2436" s="3" t="s">
        <v>11460</v>
      </c>
      <c r="K2436" s="3" t="s">
        <v>1139</v>
      </c>
      <c r="L2436" s="8" t="s">
        <v>9813</v>
      </c>
      <c r="M2436" s="5"/>
      <c r="N2436" s="13" t="s">
        <v>1043</v>
      </c>
      <c r="O2436" s="5">
        <v>45105</v>
      </c>
      <c r="P2436" s="8">
        <v>1</v>
      </c>
      <c r="Q2436" s="9">
        <v>4</v>
      </c>
      <c r="R2436" s="9" t="str">
        <f>IFERROR(VLOOKUP(Tabla2[[#This Row],[CONTRATISTA PRNCIPAL]],Hoja1!$L$5:$M$9,2,FALSE),"CJV")</f>
        <v>CJV</v>
      </c>
      <c r="S2436" s="9" t="str">
        <f>IF(Tabla2[[#This Row],[EMPRESA]]=Tabla2[[#This Row],[CONTRATISTA PRNCIPAL]],"Principal","Secundaria")</f>
        <v>Principal</v>
      </c>
      <c r="T2436" s="10">
        <f>IFERROR(1/COUNTIF(Tabla2[CONTRATISTA PRNCIPAL],Tabla2[[#This Row],[CONTRATISTA PRNCIPAL]]),0)</f>
        <v>0.02</v>
      </c>
      <c r="U2436" s="33">
        <f ca="1">IF(((TODAY()-Tabla2[[#This Row],[FECHA NACIMIENTO]])/365)&lt;18,"Corregir", IF(((TODAY()-Tabla2[[#This Row],[FECHA NACIMIENTO]])/365)&gt;80, "Corregir",ROUNDDOWN(((TODAY()-Tabla2[[#This Row],[FECHA NACIMIENTO]])/365),0)))</f>
        <v>43</v>
      </c>
      <c r="V243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436" s="34" t="str">
        <f ca="1">+IF(Tabla2[[#This Row],[Edad]]="Corregir","Corregir","Ok")</f>
        <v>Ok</v>
      </c>
      <c r="X2436" s="10" t="str">
        <f>+IFERROR(VLOOKUP(Tabla2[[#This Row],[DISTRITO SEGÚN DNI]],Hoja1!$A$2:$B$55,2,FALSE),"No")</f>
        <v>No</v>
      </c>
      <c r="Y2436" s="10" t="str">
        <f>IF(OR(LOWER(Tabla2[[#This Row],[GENERO]])="masculino", LOWER(Tabla2[[#This Row],[GENERO]])="femenino"),"OK","Corregir")</f>
        <v>OK</v>
      </c>
      <c r="Z2436" s="10" t="str">
        <f>+IF(Tabla2[[#This Row],[Nro. DNI / CE]]="","Corregir",IF(LEN(Tabla2[[#This Row],[Nro. DNI / CE]])&gt;=8,"OK","Corregir"))</f>
        <v>OK</v>
      </c>
      <c r="AA2436" s="10">
        <f>COUNTIF(Tabla2[APELLIDOS Y NOMBRES],Tabla2[[#This Row],[APELLIDOS Y NOMBRES]])</f>
        <v>1</v>
      </c>
      <c r="AB2436" t="str">
        <f ca="1">+IFERROR(IF(Tabla2[[#This Row],[FECHA CESE/BAJA]]="","No Aplica",IF(AND(MONTH(Tabla2[[#This Row],[FECHA CESE/BAJA]])=MONTH(TODAY()-30),YEAR(Tabla2[[#This Row],[FECHA CESE/BAJA]])=YEAR(TODAY())),MONTH(TODAY()-30)&amp;"-"&amp;YEAR(TODAY()),"Borrar")),"No aplica")</f>
        <v>No Aplica</v>
      </c>
      <c r="AC2436" t="str">
        <f ca="1">+IFERROR(IF(Tabla2[[#This Row],[FECHA INICIO DE LABORES EN OBRA]]="","No Aplica",IF(AND(MONTH(Tabla2[[#This Row],[FECHA INICIO DE LABORES EN OBRA]])=MONTH(TODAY()-30),YEAR(Tabla2[[#This Row],[FECHA INICIO DE LABORES EN OBRA]])=YEAR(TODAY())),MONTH(TODAY()-30)&amp;"-"&amp;YEAR(TODAY()),"No Aplica")),"No Aplica")</f>
        <v>No Aplica</v>
      </c>
    </row>
    <row r="2437" spans="1:29" x14ac:dyDescent="0.25">
      <c r="A2437" s="2" t="s">
        <v>11418</v>
      </c>
      <c r="B2437" s="3" t="s">
        <v>11419</v>
      </c>
      <c r="C2437" s="3" t="s">
        <v>11419</v>
      </c>
      <c r="D2437" s="3">
        <v>77537290</v>
      </c>
      <c r="E2437" s="3" t="s">
        <v>11461</v>
      </c>
      <c r="F2437" s="36" t="s">
        <v>11462</v>
      </c>
      <c r="G2437" s="3">
        <v>2</v>
      </c>
      <c r="H2437" s="3" t="s">
        <v>11431</v>
      </c>
      <c r="I2437" s="3" t="s">
        <v>11432</v>
      </c>
      <c r="J2437" s="3" t="s">
        <v>11463</v>
      </c>
      <c r="K2437" s="3" t="s">
        <v>1139</v>
      </c>
      <c r="L2437" s="8" t="s">
        <v>9813</v>
      </c>
      <c r="M2437" s="5"/>
      <c r="N2437" s="13" t="s">
        <v>1043</v>
      </c>
      <c r="O2437" s="5">
        <v>45086</v>
      </c>
      <c r="P2437" s="8">
        <v>1</v>
      </c>
      <c r="Q2437" s="9">
        <v>4</v>
      </c>
      <c r="R2437" s="9" t="str">
        <f>IFERROR(VLOOKUP(Tabla2[[#This Row],[CONTRATISTA PRNCIPAL]],Hoja1!$L$5:$M$9,2,FALSE),"CJV")</f>
        <v>CJV</v>
      </c>
      <c r="S2437" s="9" t="str">
        <f>IF(Tabla2[[#This Row],[EMPRESA]]=Tabla2[[#This Row],[CONTRATISTA PRNCIPAL]],"Principal","Secundaria")</f>
        <v>Principal</v>
      </c>
      <c r="T2437" s="10">
        <f>IFERROR(1/COUNTIF(Tabla2[CONTRATISTA PRNCIPAL],Tabla2[[#This Row],[CONTRATISTA PRNCIPAL]]),0)</f>
        <v>0.02</v>
      </c>
      <c r="U2437" s="33">
        <f ca="1">IF(((TODAY()-Tabla2[[#This Row],[FECHA NACIMIENTO]])/365)&lt;18,"Corregir", IF(((TODAY()-Tabla2[[#This Row],[FECHA NACIMIENTO]])/365)&gt;80, "Corregir",ROUNDDOWN(((TODAY()-Tabla2[[#This Row],[FECHA NACIMIENTO]])/365),0)))</f>
        <v>24</v>
      </c>
      <c r="V243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437" s="34" t="str">
        <f ca="1">+IF(Tabla2[[#This Row],[Edad]]="Corregir","Corregir","Ok")</f>
        <v>Ok</v>
      </c>
      <c r="X2437" s="10" t="str">
        <f>+IFERROR(VLOOKUP(Tabla2[[#This Row],[DISTRITO SEGÚN DNI]],Hoja1!$A$2:$B$55,2,FALSE),"No")</f>
        <v>No</v>
      </c>
      <c r="Y2437" s="10" t="str">
        <f>IF(OR(LOWER(Tabla2[[#This Row],[GENERO]])="masculino", LOWER(Tabla2[[#This Row],[GENERO]])="femenino"),"OK","Corregir")</f>
        <v>OK</v>
      </c>
      <c r="Z2437" s="10" t="str">
        <f>+IF(Tabla2[[#This Row],[Nro. DNI / CE]]="","Corregir",IF(LEN(Tabla2[[#This Row],[Nro. DNI / CE]])&gt;=8,"OK","Corregir"))</f>
        <v>OK</v>
      </c>
      <c r="AA2437" s="10">
        <f>COUNTIF(Tabla2[APELLIDOS Y NOMBRES],Tabla2[[#This Row],[APELLIDOS Y NOMBRES]])</f>
        <v>1</v>
      </c>
      <c r="AB2437" t="str">
        <f ca="1">+IFERROR(IF(Tabla2[[#This Row],[FECHA CESE/BAJA]]="","No Aplica",IF(AND(MONTH(Tabla2[[#This Row],[FECHA CESE/BAJA]])=MONTH(TODAY()-30),YEAR(Tabla2[[#This Row],[FECHA CESE/BAJA]])=YEAR(TODAY())),MONTH(TODAY()-30)&amp;"-"&amp;YEAR(TODAY()),"Borrar")),"No aplica")</f>
        <v>No Aplica</v>
      </c>
      <c r="AC2437" t="str">
        <f ca="1">+IFERROR(IF(Tabla2[[#This Row],[FECHA INICIO DE LABORES EN OBRA]]="","No Aplica",IF(AND(MONTH(Tabla2[[#This Row],[FECHA INICIO DE LABORES EN OBRA]])=MONTH(TODAY()-30),YEAR(Tabla2[[#This Row],[FECHA INICIO DE LABORES EN OBRA]])=YEAR(TODAY())),MONTH(TODAY()-30)&amp;"-"&amp;YEAR(TODAY()),"No Aplica")),"No Aplica")</f>
        <v>No Aplica</v>
      </c>
    </row>
    <row r="2438" spans="1:29" x14ac:dyDescent="0.25">
      <c r="A2438" s="2" t="s">
        <v>11418</v>
      </c>
      <c r="B2438" s="3" t="s">
        <v>11419</v>
      </c>
      <c r="C2438" s="3" t="s">
        <v>11419</v>
      </c>
      <c r="D2438" s="3">
        <v>47096942</v>
      </c>
      <c r="E2438" s="3" t="s">
        <v>11464</v>
      </c>
      <c r="F2438" s="36" t="s">
        <v>11465</v>
      </c>
      <c r="G2438" s="3">
        <v>2</v>
      </c>
      <c r="H2438" s="3" t="s">
        <v>11431</v>
      </c>
      <c r="I2438" s="3" t="s">
        <v>11422</v>
      </c>
      <c r="J2438" s="3" t="s">
        <v>11466</v>
      </c>
      <c r="K2438" s="3" t="s">
        <v>1219</v>
      </c>
      <c r="L2438" s="8" t="s">
        <v>9818</v>
      </c>
      <c r="M2438" s="5"/>
      <c r="N2438" s="13" t="s">
        <v>1043</v>
      </c>
      <c r="O2438" s="5">
        <v>45001</v>
      </c>
      <c r="P2438" s="8">
        <v>1</v>
      </c>
      <c r="Q2438" s="9">
        <v>4</v>
      </c>
      <c r="R2438" s="9" t="str">
        <f>IFERROR(VLOOKUP(Tabla2[[#This Row],[CONTRATISTA PRNCIPAL]],Hoja1!$L$5:$M$9,2,FALSE),"CJV")</f>
        <v>CJV</v>
      </c>
      <c r="S2438" s="9" t="str">
        <f>IF(Tabla2[[#This Row],[EMPRESA]]=Tabla2[[#This Row],[CONTRATISTA PRNCIPAL]],"Principal","Secundaria")</f>
        <v>Principal</v>
      </c>
      <c r="T2438" s="10">
        <f>IFERROR(1/COUNTIF(Tabla2[CONTRATISTA PRNCIPAL],Tabla2[[#This Row],[CONTRATISTA PRNCIPAL]]),0)</f>
        <v>0.02</v>
      </c>
      <c r="U2438" s="33">
        <f ca="1">IF(((TODAY()-Tabla2[[#This Row],[FECHA NACIMIENTO]])/365)&lt;18,"Corregir", IF(((TODAY()-Tabla2[[#This Row],[FECHA NACIMIENTO]])/365)&gt;80, "Corregir",ROUNDDOWN(((TODAY()-Tabla2[[#This Row],[FECHA NACIMIENTO]])/365),0)))</f>
        <v>32</v>
      </c>
      <c r="V243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438" s="34" t="str">
        <f ca="1">+IF(Tabla2[[#This Row],[Edad]]="Corregir","Corregir","Ok")</f>
        <v>Ok</v>
      </c>
      <c r="X2438" s="10" t="str">
        <f>+IFERROR(VLOOKUP(Tabla2[[#This Row],[DISTRITO SEGÚN DNI]],Hoja1!$A$2:$B$55,2,FALSE),"No")</f>
        <v>No</v>
      </c>
      <c r="Y2438" s="10" t="str">
        <f>IF(OR(LOWER(Tabla2[[#This Row],[GENERO]])="masculino", LOWER(Tabla2[[#This Row],[GENERO]])="femenino"),"OK","Corregir")</f>
        <v>OK</v>
      </c>
      <c r="Z2438" s="10" t="str">
        <f>+IF(Tabla2[[#This Row],[Nro. DNI / CE]]="","Corregir",IF(LEN(Tabla2[[#This Row],[Nro. DNI / CE]])&gt;=8,"OK","Corregir"))</f>
        <v>OK</v>
      </c>
      <c r="AA2438" s="10">
        <f>COUNTIF(Tabla2[APELLIDOS Y NOMBRES],Tabla2[[#This Row],[APELLIDOS Y NOMBRES]])</f>
        <v>1</v>
      </c>
      <c r="AB2438" t="str">
        <f ca="1">+IFERROR(IF(Tabla2[[#This Row],[FECHA CESE/BAJA]]="","No Aplica",IF(AND(MONTH(Tabla2[[#This Row],[FECHA CESE/BAJA]])=MONTH(TODAY()-30),YEAR(Tabla2[[#This Row],[FECHA CESE/BAJA]])=YEAR(TODAY())),MONTH(TODAY()-30)&amp;"-"&amp;YEAR(TODAY()),"Borrar")),"No aplica")</f>
        <v>No Aplica</v>
      </c>
      <c r="AC2438" t="str">
        <f ca="1">+IFERROR(IF(Tabla2[[#This Row],[FECHA INICIO DE LABORES EN OBRA]]="","No Aplica",IF(AND(MONTH(Tabla2[[#This Row],[FECHA INICIO DE LABORES EN OBRA]])=MONTH(TODAY()-30),YEAR(Tabla2[[#This Row],[FECHA INICIO DE LABORES EN OBRA]])=YEAR(TODAY())),MONTH(TODAY()-30)&amp;"-"&amp;YEAR(TODAY()),"No Aplica")),"No Aplica")</f>
        <v>No Aplica</v>
      </c>
    </row>
    <row r="2439" spans="1:29" x14ac:dyDescent="0.25">
      <c r="A2439" s="2" t="s">
        <v>11418</v>
      </c>
      <c r="B2439" s="3" t="s">
        <v>11419</v>
      </c>
      <c r="C2439" s="3" t="s">
        <v>11419</v>
      </c>
      <c r="D2439" s="3">
        <v>45267167</v>
      </c>
      <c r="E2439" s="3" t="s">
        <v>11467</v>
      </c>
      <c r="F2439" s="36" t="s">
        <v>11468</v>
      </c>
      <c r="G2439" s="3">
        <v>2</v>
      </c>
      <c r="H2439" s="3" t="s">
        <v>11469</v>
      </c>
      <c r="I2439" s="3" t="s">
        <v>11422</v>
      </c>
      <c r="J2439" s="3" t="s">
        <v>11470</v>
      </c>
      <c r="K2439" s="3" t="s">
        <v>1063</v>
      </c>
      <c r="L2439" s="8" t="s">
        <v>9813</v>
      </c>
      <c r="M2439" s="5"/>
      <c r="N2439" s="13" t="s">
        <v>1043</v>
      </c>
      <c r="O2439" s="5">
        <v>45001</v>
      </c>
      <c r="P2439" s="8">
        <v>1</v>
      </c>
      <c r="Q2439" s="9">
        <v>4</v>
      </c>
      <c r="R2439" s="9" t="str">
        <f>IFERROR(VLOOKUP(Tabla2[[#This Row],[CONTRATISTA PRNCIPAL]],Hoja1!$L$5:$M$9,2,FALSE),"CJV")</f>
        <v>CJV</v>
      </c>
      <c r="S2439" s="9" t="str">
        <f>IF(Tabla2[[#This Row],[EMPRESA]]=Tabla2[[#This Row],[CONTRATISTA PRNCIPAL]],"Principal","Secundaria")</f>
        <v>Principal</v>
      </c>
      <c r="T2439" s="10">
        <f>IFERROR(1/COUNTIF(Tabla2[CONTRATISTA PRNCIPAL],Tabla2[[#This Row],[CONTRATISTA PRNCIPAL]]),0)</f>
        <v>0.02</v>
      </c>
      <c r="U2439" s="33">
        <f ca="1">IF(((TODAY()-Tabla2[[#This Row],[FECHA NACIMIENTO]])/365)&lt;18,"Corregir", IF(((TODAY()-Tabla2[[#This Row],[FECHA NACIMIENTO]])/365)&gt;80, "Corregir",ROUNDDOWN(((TODAY()-Tabla2[[#This Row],[FECHA NACIMIENTO]])/365),0)))</f>
        <v>36</v>
      </c>
      <c r="V243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439" s="34" t="str">
        <f ca="1">+IF(Tabla2[[#This Row],[Edad]]="Corregir","Corregir","Ok")</f>
        <v>Ok</v>
      </c>
      <c r="X2439" s="10" t="str">
        <f>+IFERROR(VLOOKUP(Tabla2[[#This Row],[DISTRITO SEGÚN DNI]],Hoja1!$A$2:$B$55,2,FALSE),"No")</f>
        <v>No</v>
      </c>
      <c r="Y2439" s="10" t="str">
        <f>IF(OR(LOWER(Tabla2[[#This Row],[GENERO]])="masculino", LOWER(Tabla2[[#This Row],[GENERO]])="femenino"),"OK","Corregir")</f>
        <v>OK</v>
      </c>
      <c r="Z2439" s="10" t="str">
        <f>+IF(Tabla2[[#This Row],[Nro. DNI / CE]]="","Corregir",IF(LEN(Tabla2[[#This Row],[Nro. DNI / CE]])&gt;=8,"OK","Corregir"))</f>
        <v>OK</v>
      </c>
      <c r="AA2439" s="10">
        <f>COUNTIF(Tabla2[APELLIDOS Y NOMBRES],Tabla2[[#This Row],[APELLIDOS Y NOMBRES]])</f>
        <v>1</v>
      </c>
      <c r="AB2439" t="str">
        <f ca="1">+IFERROR(IF(Tabla2[[#This Row],[FECHA CESE/BAJA]]="","No Aplica",IF(AND(MONTH(Tabla2[[#This Row],[FECHA CESE/BAJA]])=MONTH(TODAY()-30),YEAR(Tabla2[[#This Row],[FECHA CESE/BAJA]])=YEAR(TODAY())),MONTH(TODAY()-30)&amp;"-"&amp;YEAR(TODAY()),"Borrar")),"No aplica")</f>
        <v>No Aplica</v>
      </c>
      <c r="AC2439" t="str">
        <f ca="1">+IFERROR(IF(Tabla2[[#This Row],[FECHA INICIO DE LABORES EN OBRA]]="","No Aplica",IF(AND(MONTH(Tabla2[[#This Row],[FECHA INICIO DE LABORES EN OBRA]])=MONTH(TODAY()-30),YEAR(Tabla2[[#This Row],[FECHA INICIO DE LABORES EN OBRA]])=YEAR(TODAY())),MONTH(TODAY()-30)&amp;"-"&amp;YEAR(TODAY()),"No Aplica")),"No Aplica")</f>
        <v>No Aplica</v>
      </c>
    </row>
    <row r="2440" spans="1:29" x14ac:dyDescent="0.25">
      <c r="A2440" s="2" t="s">
        <v>11418</v>
      </c>
      <c r="B2440" s="3" t="s">
        <v>11419</v>
      </c>
      <c r="C2440" s="3" t="s">
        <v>11419</v>
      </c>
      <c r="D2440" s="3">
        <v>45753219</v>
      </c>
      <c r="E2440" s="3" t="s">
        <v>11471</v>
      </c>
      <c r="F2440" s="36" t="s">
        <v>11472</v>
      </c>
      <c r="G2440" s="3">
        <v>2</v>
      </c>
      <c r="H2440" s="3" t="s">
        <v>5006</v>
      </c>
      <c r="I2440" s="3" t="s">
        <v>11432</v>
      </c>
      <c r="J2440" s="3" t="s">
        <v>11473</v>
      </c>
      <c r="K2440" s="3" t="s">
        <v>1063</v>
      </c>
      <c r="L2440" s="8" t="s">
        <v>9813</v>
      </c>
      <c r="M2440" s="5"/>
      <c r="N2440" s="13" t="s">
        <v>1043</v>
      </c>
      <c r="O2440" s="5">
        <v>45089</v>
      </c>
      <c r="P2440" s="8">
        <v>1</v>
      </c>
      <c r="Q2440" s="9">
        <v>4</v>
      </c>
      <c r="R2440" s="9" t="str">
        <f>IFERROR(VLOOKUP(Tabla2[[#This Row],[CONTRATISTA PRNCIPAL]],Hoja1!$L$5:$M$9,2,FALSE),"CJV")</f>
        <v>CJV</v>
      </c>
      <c r="S2440" s="9" t="str">
        <f>IF(Tabla2[[#This Row],[EMPRESA]]=Tabla2[[#This Row],[CONTRATISTA PRNCIPAL]],"Principal","Secundaria")</f>
        <v>Principal</v>
      </c>
      <c r="T2440" s="10">
        <f>IFERROR(1/COUNTIF(Tabla2[CONTRATISTA PRNCIPAL],Tabla2[[#This Row],[CONTRATISTA PRNCIPAL]]),0)</f>
        <v>0.02</v>
      </c>
      <c r="U2440" s="33">
        <f ca="1">IF(((TODAY()-Tabla2[[#This Row],[FECHA NACIMIENTO]])/365)&lt;18,"Corregir", IF(((TODAY()-Tabla2[[#This Row],[FECHA NACIMIENTO]])/365)&gt;80, "Corregir",ROUNDDOWN(((TODAY()-Tabla2[[#This Row],[FECHA NACIMIENTO]])/365),0)))</f>
        <v>34</v>
      </c>
      <c r="V244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440" s="34" t="str">
        <f ca="1">+IF(Tabla2[[#This Row],[Edad]]="Corregir","Corregir","Ok")</f>
        <v>Ok</v>
      </c>
      <c r="X2440" s="10" t="str">
        <f>+IFERROR(VLOOKUP(Tabla2[[#This Row],[DISTRITO SEGÚN DNI]],Hoja1!$A$2:$B$55,2,FALSE),"No")</f>
        <v>No</v>
      </c>
      <c r="Y2440" s="10" t="str">
        <f>IF(OR(LOWER(Tabla2[[#This Row],[GENERO]])="masculino", LOWER(Tabla2[[#This Row],[GENERO]])="femenino"),"OK","Corregir")</f>
        <v>OK</v>
      </c>
      <c r="Z2440" s="10" t="str">
        <f>+IF(Tabla2[[#This Row],[Nro. DNI / CE]]="","Corregir",IF(LEN(Tabla2[[#This Row],[Nro. DNI / CE]])&gt;=8,"OK","Corregir"))</f>
        <v>OK</v>
      </c>
      <c r="AA2440" s="10">
        <f>COUNTIF(Tabla2[APELLIDOS Y NOMBRES],Tabla2[[#This Row],[APELLIDOS Y NOMBRES]])</f>
        <v>1</v>
      </c>
      <c r="AB2440" t="str">
        <f ca="1">+IFERROR(IF(Tabla2[[#This Row],[FECHA CESE/BAJA]]="","No Aplica",IF(AND(MONTH(Tabla2[[#This Row],[FECHA CESE/BAJA]])=MONTH(TODAY()-30),YEAR(Tabla2[[#This Row],[FECHA CESE/BAJA]])=YEAR(TODAY())),MONTH(TODAY()-30)&amp;"-"&amp;YEAR(TODAY()),"Borrar")),"No aplica")</f>
        <v>No Aplica</v>
      </c>
      <c r="AC2440" t="str">
        <f ca="1">+IFERROR(IF(Tabla2[[#This Row],[FECHA INICIO DE LABORES EN OBRA]]="","No Aplica",IF(AND(MONTH(Tabla2[[#This Row],[FECHA INICIO DE LABORES EN OBRA]])=MONTH(TODAY()-30),YEAR(Tabla2[[#This Row],[FECHA INICIO DE LABORES EN OBRA]])=YEAR(TODAY())),MONTH(TODAY()-30)&amp;"-"&amp;YEAR(TODAY()),"No Aplica")),"No Aplica")</f>
        <v>No Aplica</v>
      </c>
    </row>
    <row r="2441" spans="1:29" x14ac:dyDescent="0.25">
      <c r="A2441" s="2" t="s">
        <v>11418</v>
      </c>
      <c r="B2441" s="3" t="s">
        <v>11419</v>
      </c>
      <c r="C2441" s="3" t="s">
        <v>11419</v>
      </c>
      <c r="D2441" s="3">
        <v>45202982</v>
      </c>
      <c r="E2441" s="3" t="s">
        <v>11474</v>
      </c>
      <c r="F2441" s="36" t="s">
        <v>11475</v>
      </c>
      <c r="G2441" s="3">
        <v>2</v>
      </c>
      <c r="H2441" s="3" t="s">
        <v>11469</v>
      </c>
      <c r="I2441" s="3" t="s">
        <v>11432</v>
      </c>
      <c r="J2441" s="3" t="s">
        <v>11476</v>
      </c>
      <c r="K2441" s="3" t="s">
        <v>1219</v>
      </c>
      <c r="L2441" s="8" t="s">
        <v>9813</v>
      </c>
      <c r="M2441" s="5"/>
      <c r="N2441" s="13" t="s">
        <v>1043</v>
      </c>
      <c r="O2441" s="5">
        <v>45051</v>
      </c>
      <c r="P2441" s="8">
        <v>1</v>
      </c>
      <c r="Q2441" s="9">
        <v>4</v>
      </c>
      <c r="R2441" s="9" t="str">
        <f>IFERROR(VLOOKUP(Tabla2[[#This Row],[CONTRATISTA PRNCIPAL]],Hoja1!$L$5:$M$9,2,FALSE),"CJV")</f>
        <v>CJV</v>
      </c>
      <c r="S2441" s="9" t="str">
        <f>IF(Tabla2[[#This Row],[EMPRESA]]=Tabla2[[#This Row],[CONTRATISTA PRNCIPAL]],"Principal","Secundaria")</f>
        <v>Principal</v>
      </c>
      <c r="T2441" s="10">
        <f>IFERROR(1/COUNTIF(Tabla2[CONTRATISTA PRNCIPAL],Tabla2[[#This Row],[CONTRATISTA PRNCIPAL]]),0)</f>
        <v>0.02</v>
      </c>
      <c r="U2441" s="33">
        <f ca="1">IF(((TODAY()-Tabla2[[#This Row],[FECHA NACIMIENTO]])/365)&lt;18,"Corregir", IF(((TODAY()-Tabla2[[#This Row],[FECHA NACIMIENTO]])/365)&gt;80, "Corregir",ROUNDDOWN(((TODAY()-Tabla2[[#This Row],[FECHA NACIMIENTO]])/365),0)))</f>
        <v>35</v>
      </c>
      <c r="V244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441" s="34" t="str">
        <f ca="1">+IF(Tabla2[[#This Row],[Edad]]="Corregir","Corregir","Ok")</f>
        <v>Ok</v>
      </c>
      <c r="X2441" s="10" t="str">
        <f>+IFERROR(VLOOKUP(Tabla2[[#This Row],[DISTRITO SEGÚN DNI]],Hoja1!$A$2:$B$55,2,FALSE),"No")</f>
        <v>No</v>
      </c>
      <c r="Y2441" s="10" t="str">
        <f>IF(OR(LOWER(Tabla2[[#This Row],[GENERO]])="masculino", LOWER(Tabla2[[#This Row],[GENERO]])="femenino"),"OK","Corregir")</f>
        <v>OK</v>
      </c>
      <c r="Z2441" s="10" t="str">
        <f>+IF(Tabla2[[#This Row],[Nro. DNI / CE]]="","Corregir",IF(LEN(Tabla2[[#This Row],[Nro. DNI / CE]])&gt;=8,"OK","Corregir"))</f>
        <v>OK</v>
      </c>
      <c r="AA2441" s="10">
        <f>COUNTIF(Tabla2[APELLIDOS Y NOMBRES],Tabla2[[#This Row],[APELLIDOS Y NOMBRES]])</f>
        <v>1</v>
      </c>
      <c r="AB2441" t="str">
        <f ca="1">+IFERROR(IF(Tabla2[[#This Row],[FECHA CESE/BAJA]]="","No Aplica",IF(AND(MONTH(Tabla2[[#This Row],[FECHA CESE/BAJA]])=MONTH(TODAY()-30),YEAR(Tabla2[[#This Row],[FECHA CESE/BAJA]])=YEAR(TODAY())),MONTH(TODAY()-30)&amp;"-"&amp;YEAR(TODAY()),"Borrar")),"No aplica")</f>
        <v>No Aplica</v>
      </c>
      <c r="AC2441" t="str">
        <f ca="1">+IFERROR(IF(Tabla2[[#This Row],[FECHA INICIO DE LABORES EN OBRA]]="","No Aplica",IF(AND(MONTH(Tabla2[[#This Row],[FECHA INICIO DE LABORES EN OBRA]])=MONTH(TODAY()-30),YEAR(Tabla2[[#This Row],[FECHA INICIO DE LABORES EN OBRA]])=YEAR(TODAY())),MONTH(TODAY()-30)&amp;"-"&amp;YEAR(TODAY()),"No Aplica")),"No Aplica")</f>
        <v>No Aplica</v>
      </c>
    </row>
    <row r="2442" spans="1:29" x14ac:dyDescent="0.25">
      <c r="A2442" s="2" t="s">
        <v>11418</v>
      </c>
      <c r="B2442" s="3" t="s">
        <v>11419</v>
      </c>
      <c r="C2442" s="3" t="s">
        <v>11419</v>
      </c>
      <c r="D2442" s="3">
        <v>44790851</v>
      </c>
      <c r="E2442" s="3" t="s">
        <v>11477</v>
      </c>
      <c r="F2442" s="36">
        <v>31835</v>
      </c>
      <c r="G2442" s="3">
        <v>2</v>
      </c>
      <c r="H2442" s="3" t="s">
        <v>4579</v>
      </c>
      <c r="I2442" s="3" t="s">
        <v>11432</v>
      </c>
      <c r="J2442" s="3" t="s">
        <v>11478</v>
      </c>
      <c r="K2442" s="3" t="s">
        <v>1136</v>
      </c>
      <c r="L2442" s="8" t="s">
        <v>9813</v>
      </c>
      <c r="M2442" s="5"/>
      <c r="N2442" s="13" t="s">
        <v>1043</v>
      </c>
      <c r="O2442" s="5">
        <v>45166</v>
      </c>
      <c r="P2442" s="8">
        <v>1</v>
      </c>
      <c r="Q2442" s="9">
        <v>4</v>
      </c>
      <c r="R2442" s="9" t="str">
        <f>IFERROR(VLOOKUP(Tabla2[[#This Row],[CONTRATISTA PRNCIPAL]],Hoja1!$L$5:$M$9,2,FALSE),"CJV")</f>
        <v>CJV</v>
      </c>
      <c r="S2442" s="9" t="str">
        <f>IF(Tabla2[[#This Row],[EMPRESA]]=Tabla2[[#This Row],[CONTRATISTA PRNCIPAL]],"Principal","Secundaria")</f>
        <v>Principal</v>
      </c>
      <c r="T2442" s="10">
        <f>IFERROR(1/COUNTIF(Tabla2[CONTRATISTA PRNCIPAL],Tabla2[[#This Row],[CONTRATISTA PRNCIPAL]]),0)</f>
        <v>0.02</v>
      </c>
      <c r="U2442" s="33">
        <f ca="1">IF(((TODAY()-Tabla2[[#This Row],[FECHA NACIMIENTO]])/365)&lt;18,"Corregir", IF(((TODAY()-Tabla2[[#This Row],[FECHA NACIMIENTO]])/365)&gt;80, "Corregir",ROUNDDOWN(((TODAY()-Tabla2[[#This Row],[FECHA NACIMIENTO]])/365),0)))</f>
        <v>36</v>
      </c>
      <c r="V244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442" s="34" t="str">
        <f ca="1">+IF(Tabla2[[#This Row],[Edad]]="Corregir","Corregir","Ok")</f>
        <v>Ok</v>
      </c>
      <c r="X2442" s="10" t="str">
        <f>+IFERROR(VLOOKUP(Tabla2[[#This Row],[DISTRITO SEGÚN DNI]],Hoja1!$A$2:$B$55,2,FALSE),"No")</f>
        <v>No</v>
      </c>
      <c r="Y2442" s="10" t="str">
        <f>IF(OR(LOWER(Tabla2[[#This Row],[GENERO]])="masculino", LOWER(Tabla2[[#This Row],[GENERO]])="femenino"),"OK","Corregir")</f>
        <v>OK</v>
      </c>
      <c r="Z2442" s="10" t="str">
        <f>+IF(Tabla2[[#This Row],[Nro. DNI / CE]]="","Corregir",IF(LEN(Tabla2[[#This Row],[Nro. DNI / CE]])&gt;=8,"OK","Corregir"))</f>
        <v>OK</v>
      </c>
      <c r="AA2442" s="10">
        <f>COUNTIF(Tabla2[APELLIDOS Y NOMBRES],Tabla2[[#This Row],[APELLIDOS Y NOMBRES]])</f>
        <v>1</v>
      </c>
      <c r="AB2442" t="str">
        <f ca="1">+IFERROR(IF(Tabla2[[#This Row],[FECHA CESE/BAJA]]="","No Aplica",IF(AND(MONTH(Tabla2[[#This Row],[FECHA CESE/BAJA]])=MONTH(TODAY()-30),YEAR(Tabla2[[#This Row],[FECHA CESE/BAJA]])=YEAR(TODAY())),MONTH(TODAY()-30)&amp;"-"&amp;YEAR(TODAY()),"Borrar")),"No aplica")</f>
        <v>No Aplica</v>
      </c>
      <c r="AC2442" t="str">
        <f ca="1">+IFERROR(IF(Tabla2[[#This Row],[FECHA INICIO DE LABORES EN OBRA]]="","No Aplica",IF(AND(MONTH(Tabla2[[#This Row],[FECHA INICIO DE LABORES EN OBRA]])=MONTH(TODAY()-30),YEAR(Tabla2[[#This Row],[FECHA INICIO DE LABORES EN OBRA]])=YEAR(TODAY())),MONTH(TODAY()-30)&amp;"-"&amp;YEAR(TODAY()),"No Aplica")),"No Aplica")</f>
        <v>8-2023</v>
      </c>
    </row>
    <row r="2443" spans="1:29" x14ac:dyDescent="0.25">
      <c r="A2443" s="2" t="s">
        <v>11418</v>
      </c>
      <c r="B2443" s="3" t="s">
        <v>11419</v>
      </c>
      <c r="C2443" s="3" t="s">
        <v>11419</v>
      </c>
      <c r="D2443" s="3" t="s">
        <v>11482</v>
      </c>
      <c r="E2443" s="3" t="s">
        <v>11483</v>
      </c>
      <c r="F2443" s="36" t="s">
        <v>11484</v>
      </c>
      <c r="G2443" s="3">
        <v>2</v>
      </c>
      <c r="H2443" s="3" t="s">
        <v>11431</v>
      </c>
      <c r="I2443" s="3" t="s">
        <v>11422</v>
      </c>
      <c r="J2443" s="3" t="s">
        <v>11485</v>
      </c>
      <c r="K2443" s="3" t="s">
        <v>1240</v>
      </c>
      <c r="L2443" s="8" t="s">
        <v>9818</v>
      </c>
      <c r="M2443" s="5"/>
      <c r="N2443" s="13" t="s">
        <v>3814</v>
      </c>
      <c r="O2443" s="5">
        <v>45100</v>
      </c>
      <c r="P2443" s="8">
        <v>1</v>
      </c>
      <c r="Q2443" s="9">
        <v>4</v>
      </c>
      <c r="R2443" s="9" t="str">
        <f>IFERROR(VLOOKUP(Tabla2[[#This Row],[CONTRATISTA PRNCIPAL]],Hoja1!$L$5:$M$9,2,FALSE),"CJV")</f>
        <v>CJV</v>
      </c>
      <c r="S2443" s="9" t="str">
        <f>IF(Tabla2[[#This Row],[EMPRESA]]=Tabla2[[#This Row],[CONTRATISTA PRNCIPAL]],"Principal","Secundaria")</f>
        <v>Principal</v>
      </c>
      <c r="T2443" s="10">
        <f>IFERROR(1/COUNTIF(Tabla2[CONTRATISTA PRNCIPAL],Tabla2[[#This Row],[CONTRATISTA PRNCIPAL]]),0)</f>
        <v>0.02</v>
      </c>
      <c r="U2443" s="33">
        <f ca="1">IF(((TODAY()-Tabla2[[#This Row],[FECHA NACIMIENTO]])/365)&lt;18,"Corregir", IF(((TODAY()-Tabla2[[#This Row],[FECHA NACIMIENTO]])/365)&gt;80, "Corregir",ROUNDDOWN(((TODAY()-Tabla2[[#This Row],[FECHA NACIMIENTO]])/365),0)))</f>
        <v>30</v>
      </c>
      <c r="V244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443" s="34" t="str">
        <f ca="1">+IF(Tabla2[[#This Row],[Edad]]="Corregir","Corregir","Ok")</f>
        <v>Ok</v>
      </c>
      <c r="X2443" s="10" t="str">
        <f>+IFERROR(VLOOKUP(Tabla2[[#This Row],[DISTRITO SEGÚN DNI]],Hoja1!$A$2:$B$55,2,FALSE),"No")</f>
        <v>No</v>
      </c>
      <c r="Y2443" s="10" t="str">
        <f>IF(OR(LOWER(Tabla2[[#This Row],[GENERO]])="masculino", LOWER(Tabla2[[#This Row],[GENERO]])="femenino"),"OK","Corregir")</f>
        <v>OK</v>
      </c>
      <c r="Z2443" s="10" t="str">
        <f>+IF(Tabla2[[#This Row],[Nro. DNI / CE]]="","Corregir",IF(LEN(Tabla2[[#This Row],[Nro. DNI / CE]])&gt;=8,"OK","Corregir"))</f>
        <v>OK</v>
      </c>
      <c r="AA2443" s="10">
        <f>COUNTIF(Tabla2[APELLIDOS Y NOMBRES],Tabla2[[#This Row],[APELLIDOS Y NOMBRES]])</f>
        <v>1</v>
      </c>
      <c r="AB2443" t="str">
        <f ca="1">+IFERROR(IF(Tabla2[[#This Row],[FECHA CESE/BAJA]]="","No Aplica",IF(AND(MONTH(Tabla2[[#This Row],[FECHA CESE/BAJA]])=MONTH(TODAY()-30),YEAR(Tabla2[[#This Row],[FECHA CESE/BAJA]])=YEAR(TODAY())),MONTH(TODAY()-30)&amp;"-"&amp;YEAR(TODAY()),"Borrar")),"No aplica")</f>
        <v>No Aplica</v>
      </c>
      <c r="AC2443" t="str">
        <f ca="1">+IFERROR(IF(Tabla2[[#This Row],[FECHA INICIO DE LABORES EN OBRA]]="","No Aplica",IF(AND(MONTH(Tabla2[[#This Row],[FECHA INICIO DE LABORES EN OBRA]])=MONTH(TODAY()-30),YEAR(Tabla2[[#This Row],[FECHA INICIO DE LABORES EN OBRA]])=YEAR(TODAY())),MONTH(TODAY()-30)&amp;"-"&amp;YEAR(TODAY()),"No Aplica")),"No Aplica")</f>
        <v>No Aplica</v>
      </c>
    </row>
    <row r="2444" spans="1:29" x14ac:dyDescent="0.25">
      <c r="A2444" s="2" t="s">
        <v>11418</v>
      </c>
      <c r="B2444" s="3" t="s">
        <v>11419</v>
      </c>
      <c r="C2444" s="3" t="s">
        <v>11419</v>
      </c>
      <c r="D2444" s="3">
        <v>72844588</v>
      </c>
      <c r="E2444" s="3" t="s">
        <v>11486</v>
      </c>
      <c r="F2444" s="36" t="s">
        <v>11487</v>
      </c>
      <c r="G2444" s="3">
        <v>2</v>
      </c>
      <c r="H2444" s="3" t="s">
        <v>11431</v>
      </c>
      <c r="I2444" s="3" t="s">
        <v>11422</v>
      </c>
      <c r="J2444" s="3" t="s">
        <v>11488</v>
      </c>
      <c r="K2444" s="3" t="s">
        <v>1240</v>
      </c>
      <c r="L2444" s="8" t="s">
        <v>9813</v>
      </c>
      <c r="M2444" s="5"/>
      <c r="N2444" s="13" t="s">
        <v>1043</v>
      </c>
      <c r="O2444" s="5">
        <v>45129</v>
      </c>
      <c r="P2444" s="8">
        <v>1</v>
      </c>
      <c r="Q2444" s="9">
        <v>4</v>
      </c>
      <c r="R2444" s="9" t="str">
        <f>IFERROR(VLOOKUP(Tabla2[[#This Row],[CONTRATISTA PRNCIPAL]],Hoja1!$L$5:$M$9,2,FALSE),"CJV")</f>
        <v>CJV</v>
      </c>
      <c r="S2444" s="9" t="str">
        <f>IF(Tabla2[[#This Row],[EMPRESA]]=Tabla2[[#This Row],[CONTRATISTA PRNCIPAL]],"Principal","Secundaria")</f>
        <v>Principal</v>
      </c>
      <c r="T2444" s="10">
        <f>IFERROR(1/COUNTIF(Tabla2[CONTRATISTA PRNCIPAL],Tabla2[[#This Row],[CONTRATISTA PRNCIPAL]]),0)</f>
        <v>0.02</v>
      </c>
      <c r="U2444" s="33">
        <f ca="1">IF(((TODAY()-Tabla2[[#This Row],[FECHA NACIMIENTO]])/365)&lt;18,"Corregir", IF(((TODAY()-Tabla2[[#This Row],[FECHA NACIMIENTO]])/365)&gt;80, "Corregir",ROUNDDOWN(((TODAY()-Tabla2[[#This Row],[FECHA NACIMIENTO]])/365),0)))</f>
        <v>27</v>
      </c>
      <c r="V244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444" s="34" t="str">
        <f ca="1">+IF(Tabla2[[#This Row],[Edad]]="Corregir","Corregir","Ok")</f>
        <v>Ok</v>
      </c>
      <c r="X2444" s="10" t="str">
        <f>+IFERROR(VLOOKUP(Tabla2[[#This Row],[DISTRITO SEGÚN DNI]],Hoja1!$A$2:$B$55,2,FALSE),"No")</f>
        <v>No</v>
      </c>
      <c r="Y2444" s="10" t="str">
        <f>IF(OR(LOWER(Tabla2[[#This Row],[GENERO]])="masculino", LOWER(Tabla2[[#This Row],[GENERO]])="femenino"),"OK","Corregir")</f>
        <v>OK</v>
      </c>
      <c r="Z2444" s="10" t="str">
        <f>+IF(Tabla2[[#This Row],[Nro. DNI / CE]]="","Corregir",IF(LEN(Tabla2[[#This Row],[Nro. DNI / CE]])&gt;=8,"OK","Corregir"))</f>
        <v>OK</v>
      </c>
      <c r="AA2444" s="10">
        <f>COUNTIF(Tabla2[APELLIDOS Y NOMBRES],Tabla2[[#This Row],[APELLIDOS Y NOMBRES]])</f>
        <v>1</v>
      </c>
      <c r="AB2444" t="str">
        <f ca="1">+IFERROR(IF(Tabla2[[#This Row],[FECHA CESE/BAJA]]="","No Aplica",IF(AND(MONTH(Tabla2[[#This Row],[FECHA CESE/BAJA]])=MONTH(TODAY()-30),YEAR(Tabla2[[#This Row],[FECHA CESE/BAJA]])=YEAR(TODAY())),MONTH(TODAY()-30)&amp;"-"&amp;YEAR(TODAY()),"Borrar")),"No aplica")</f>
        <v>No Aplica</v>
      </c>
      <c r="AC2444" t="str">
        <f ca="1">+IFERROR(IF(Tabla2[[#This Row],[FECHA INICIO DE LABORES EN OBRA]]="","No Aplica",IF(AND(MONTH(Tabla2[[#This Row],[FECHA INICIO DE LABORES EN OBRA]])=MONTH(TODAY()-30),YEAR(Tabla2[[#This Row],[FECHA INICIO DE LABORES EN OBRA]])=YEAR(TODAY())),MONTH(TODAY()-30)&amp;"-"&amp;YEAR(TODAY()),"No Aplica")),"No Aplica")</f>
        <v>No Aplica</v>
      </c>
    </row>
    <row r="2445" spans="1:29" x14ac:dyDescent="0.25">
      <c r="A2445" s="2" t="s">
        <v>11418</v>
      </c>
      <c r="B2445" s="3" t="s">
        <v>11419</v>
      </c>
      <c r="C2445" s="3" t="s">
        <v>11419</v>
      </c>
      <c r="D2445" s="3">
        <v>10381055</v>
      </c>
      <c r="E2445" s="3" t="s">
        <v>11489</v>
      </c>
      <c r="F2445" s="36" t="s">
        <v>11490</v>
      </c>
      <c r="G2445" s="3">
        <v>1</v>
      </c>
      <c r="H2445" s="3" t="s">
        <v>1475</v>
      </c>
      <c r="I2445" s="3" t="s">
        <v>11432</v>
      </c>
      <c r="J2445" s="3" t="s">
        <v>11491</v>
      </c>
      <c r="K2445" s="3" t="s">
        <v>1044</v>
      </c>
      <c r="L2445" s="8" t="s">
        <v>9813</v>
      </c>
      <c r="M2445" s="5"/>
      <c r="N2445" s="13" t="s">
        <v>1043</v>
      </c>
      <c r="O2445" s="5">
        <v>45086</v>
      </c>
      <c r="P2445" s="8">
        <v>1</v>
      </c>
      <c r="Q2445" s="9">
        <v>1</v>
      </c>
      <c r="R2445" s="9" t="str">
        <f>IFERROR(VLOOKUP(Tabla2[[#This Row],[CONTRATISTA PRNCIPAL]],Hoja1!$L$5:$M$9,2,FALSE),"CJV")</f>
        <v>CJV</v>
      </c>
      <c r="S2445" s="9" t="str">
        <f>IF(Tabla2[[#This Row],[EMPRESA]]=Tabla2[[#This Row],[CONTRATISTA PRNCIPAL]],"Principal","Secundaria")</f>
        <v>Principal</v>
      </c>
      <c r="T2445" s="10">
        <f>IFERROR(1/COUNTIF(Tabla2[CONTRATISTA PRNCIPAL],Tabla2[[#This Row],[CONTRATISTA PRNCIPAL]]),0)</f>
        <v>0.02</v>
      </c>
      <c r="U2445" s="33">
        <f ca="1">IF(((TODAY()-Tabla2[[#This Row],[FECHA NACIMIENTO]])/365)&lt;18,"Corregir", IF(((TODAY()-Tabla2[[#This Row],[FECHA NACIMIENTO]])/365)&gt;80, "Corregir",ROUNDDOWN(((TODAY()-Tabla2[[#This Row],[FECHA NACIMIENTO]])/365),0)))</f>
        <v>47</v>
      </c>
      <c r="V244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445" s="34" t="str">
        <f ca="1">+IF(Tabla2[[#This Row],[Edad]]="Corregir","Corregir","Ok")</f>
        <v>Ok</v>
      </c>
      <c r="X2445" s="10" t="str">
        <f>+IFERROR(VLOOKUP(Tabla2[[#This Row],[DISTRITO SEGÚN DNI]],Hoja1!$A$2:$B$55,2,FALSE),"No")</f>
        <v>No</v>
      </c>
      <c r="Y2445" s="10" t="str">
        <f>IF(OR(LOWER(Tabla2[[#This Row],[GENERO]])="masculino", LOWER(Tabla2[[#This Row],[GENERO]])="femenino"),"OK","Corregir")</f>
        <v>OK</v>
      </c>
      <c r="Z2445" s="10" t="str">
        <f>+IF(Tabla2[[#This Row],[Nro. DNI / CE]]="","Corregir",IF(LEN(Tabla2[[#This Row],[Nro. DNI / CE]])&gt;=8,"OK","Corregir"))</f>
        <v>OK</v>
      </c>
      <c r="AA2445" s="10">
        <f>COUNTIF(Tabla2[APELLIDOS Y NOMBRES],Tabla2[[#This Row],[APELLIDOS Y NOMBRES]])</f>
        <v>1</v>
      </c>
      <c r="AB2445" t="str">
        <f ca="1">+IFERROR(IF(Tabla2[[#This Row],[FECHA CESE/BAJA]]="","No Aplica",IF(AND(MONTH(Tabla2[[#This Row],[FECHA CESE/BAJA]])=MONTH(TODAY()-30),YEAR(Tabla2[[#This Row],[FECHA CESE/BAJA]])=YEAR(TODAY())),MONTH(TODAY()-30)&amp;"-"&amp;YEAR(TODAY()),"Borrar")),"No aplica")</f>
        <v>No Aplica</v>
      </c>
      <c r="AC2445" t="str">
        <f ca="1">+IFERROR(IF(Tabla2[[#This Row],[FECHA INICIO DE LABORES EN OBRA]]="","No Aplica",IF(AND(MONTH(Tabla2[[#This Row],[FECHA INICIO DE LABORES EN OBRA]])=MONTH(TODAY()-30),YEAR(Tabla2[[#This Row],[FECHA INICIO DE LABORES EN OBRA]])=YEAR(TODAY())),MONTH(TODAY()-30)&amp;"-"&amp;YEAR(TODAY()),"No Aplica")),"No Aplica")</f>
        <v>No Aplica</v>
      </c>
    </row>
    <row r="2446" spans="1:29" x14ac:dyDescent="0.25">
      <c r="A2446" s="2" t="s">
        <v>11418</v>
      </c>
      <c r="B2446" s="3" t="s">
        <v>11419</v>
      </c>
      <c r="C2446" s="3" t="s">
        <v>11419</v>
      </c>
      <c r="D2446" s="3">
        <v>42039851</v>
      </c>
      <c r="E2446" s="3" t="s">
        <v>11492</v>
      </c>
      <c r="F2446" s="36" t="s">
        <v>11493</v>
      </c>
      <c r="G2446" s="3">
        <v>2</v>
      </c>
      <c r="H2446" s="3" t="s">
        <v>11494</v>
      </c>
      <c r="I2446" s="3" t="s">
        <v>11422</v>
      </c>
      <c r="J2446" s="3" t="s">
        <v>11495</v>
      </c>
      <c r="K2446" s="3" t="s">
        <v>1136</v>
      </c>
      <c r="L2446" s="8" t="s">
        <v>9813</v>
      </c>
      <c r="M2446" s="5"/>
      <c r="N2446" s="13" t="s">
        <v>1043</v>
      </c>
      <c r="O2446" s="5">
        <v>45118</v>
      </c>
      <c r="P2446" s="8">
        <v>1</v>
      </c>
      <c r="Q2446" s="9">
        <v>4</v>
      </c>
      <c r="R2446" s="9" t="str">
        <f>IFERROR(VLOOKUP(Tabla2[[#This Row],[CONTRATISTA PRNCIPAL]],Hoja1!$L$5:$M$9,2,FALSE),"CJV")</f>
        <v>CJV</v>
      </c>
      <c r="S2446" s="9" t="str">
        <f>IF(Tabla2[[#This Row],[EMPRESA]]=Tabla2[[#This Row],[CONTRATISTA PRNCIPAL]],"Principal","Secundaria")</f>
        <v>Principal</v>
      </c>
      <c r="T2446" s="10">
        <f>IFERROR(1/COUNTIF(Tabla2[CONTRATISTA PRNCIPAL],Tabla2[[#This Row],[CONTRATISTA PRNCIPAL]]),0)</f>
        <v>0.02</v>
      </c>
      <c r="U2446" s="33">
        <f ca="1">IF(((TODAY()-Tabla2[[#This Row],[FECHA NACIMIENTO]])/365)&lt;18,"Corregir", IF(((TODAY()-Tabla2[[#This Row],[FECHA NACIMIENTO]])/365)&gt;80, "Corregir",ROUNDDOWN(((TODAY()-Tabla2[[#This Row],[FECHA NACIMIENTO]])/365),0)))</f>
        <v>40</v>
      </c>
      <c r="V244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446" s="34" t="str">
        <f ca="1">+IF(Tabla2[[#This Row],[Edad]]="Corregir","Corregir","Ok")</f>
        <v>Ok</v>
      </c>
      <c r="X2446" s="10" t="str">
        <f>+IFERROR(VLOOKUP(Tabla2[[#This Row],[DISTRITO SEGÚN DNI]],Hoja1!$A$2:$B$55,2,FALSE),"No")</f>
        <v>No</v>
      </c>
      <c r="Y2446" s="10" t="str">
        <f>IF(OR(LOWER(Tabla2[[#This Row],[GENERO]])="masculino", LOWER(Tabla2[[#This Row],[GENERO]])="femenino"),"OK","Corregir")</f>
        <v>OK</v>
      </c>
      <c r="Z2446" s="10" t="str">
        <f>+IF(Tabla2[[#This Row],[Nro. DNI / CE]]="","Corregir",IF(LEN(Tabla2[[#This Row],[Nro. DNI / CE]])&gt;=8,"OK","Corregir"))</f>
        <v>OK</v>
      </c>
      <c r="AA2446" s="10">
        <f>COUNTIF(Tabla2[APELLIDOS Y NOMBRES],Tabla2[[#This Row],[APELLIDOS Y NOMBRES]])</f>
        <v>1</v>
      </c>
      <c r="AB2446" t="str">
        <f ca="1">+IFERROR(IF(Tabla2[[#This Row],[FECHA CESE/BAJA]]="","No Aplica",IF(AND(MONTH(Tabla2[[#This Row],[FECHA CESE/BAJA]])=MONTH(TODAY()-30),YEAR(Tabla2[[#This Row],[FECHA CESE/BAJA]])=YEAR(TODAY())),MONTH(TODAY()-30)&amp;"-"&amp;YEAR(TODAY()),"Borrar")),"No aplica")</f>
        <v>No Aplica</v>
      </c>
      <c r="AC2446" t="str">
        <f ca="1">+IFERROR(IF(Tabla2[[#This Row],[FECHA INICIO DE LABORES EN OBRA]]="","No Aplica",IF(AND(MONTH(Tabla2[[#This Row],[FECHA INICIO DE LABORES EN OBRA]])=MONTH(TODAY()-30),YEAR(Tabla2[[#This Row],[FECHA INICIO DE LABORES EN OBRA]])=YEAR(TODAY())),MONTH(TODAY()-30)&amp;"-"&amp;YEAR(TODAY()),"No Aplica")),"No Aplica")</f>
        <v>No Aplica</v>
      </c>
    </row>
    <row r="2447" spans="1:29" x14ac:dyDescent="0.25">
      <c r="A2447" s="2" t="s">
        <v>11418</v>
      </c>
      <c r="B2447" s="3" t="s">
        <v>11419</v>
      </c>
      <c r="C2447" s="3" t="s">
        <v>11419</v>
      </c>
      <c r="D2447" s="3">
        <v>43755338</v>
      </c>
      <c r="E2447" s="3" t="s">
        <v>11496</v>
      </c>
      <c r="F2447" s="36" t="s">
        <v>11497</v>
      </c>
      <c r="G2447" s="3">
        <v>2</v>
      </c>
      <c r="H2447" s="3" t="s">
        <v>5006</v>
      </c>
      <c r="I2447" s="3" t="s">
        <v>11432</v>
      </c>
      <c r="J2447" s="3" t="s">
        <v>11498</v>
      </c>
      <c r="K2447" s="3" t="s">
        <v>1210</v>
      </c>
      <c r="L2447" s="8" t="s">
        <v>9813</v>
      </c>
      <c r="M2447" s="5"/>
      <c r="N2447" s="13" t="s">
        <v>1043</v>
      </c>
      <c r="O2447" s="5">
        <v>45089</v>
      </c>
      <c r="P2447" s="8">
        <v>1</v>
      </c>
      <c r="Q2447" s="9">
        <v>4</v>
      </c>
      <c r="R2447" s="9" t="str">
        <f>IFERROR(VLOOKUP(Tabla2[[#This Row],[CONTRATISTA PRNCIPAL]],Hoja1!$L$5:$M$9,2,FALSE),"CJV")</f>
        <v>CJV</v>
      </c>
      <c r="S2447" s="9" t="str">
        <f>IF(Tabla2[[#This Row],[EMPRESA]]=Tabla2[[#This Row],[CONTRATISTA PRNCIPAL]],"Principal","Secundaria")</f>
        <v>Principal</v>
      </c>
      <c r="T2447" s="10">
        <f>IFERROR(1/COUNTIF(Tabla2[CONTRATISTA PRNCIPAL],Tabla2[[#This Row],[CONTRATISTA PRNCIPAL]]),0)</f>
        <v>0.02</v>
      </c>
      <c r="U2447" s="33">
        <f ca="1">IF(((TODAY()-Tabla2[[#This Row],[FECHA NACIMIENTO]])/365)&lt;18,"Corregir", IF(((TODAY()-Tabla2[[#This Row],[FECHA NACIMIENTO]])/365)&gt;80, "Corregir",ROUNDDOWN(((TODAY()-Tabla2[[#This Row],[FECHA NACIMIENTO]])/365),0)))</f>
        <v>38</v>
      </c>
      <c r="V244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447" s="34" t="str">
        <f ca="1">+IF(Tabla2[[#This Row],[Edad]]="Corregir","Corregir","Ok")</f>
        <v>Ok</v>
      </c>
      <c r="X2447" s="10" t="str">
        <f>+IFERROR(VLOOKUP(Tabla2[[#This Row],[DISTRITO SEGÚN DNI]],Hoja1!$A$2:$B$55,2,FALSE),"No")</f>
        <v>No</v>
      </c>
      <c r="Y2447" s="10" t="str">
        <f>IF(OR(LOWER(Tabla2[[#This Row],[GENERO]])="masculino", LOWER(Tabla2[[#This Row],[GENERO]])="femenino"),"OK","Corregir")</f>
        <v>OK</v>
      </c>
      <c r="Z2447" s="10" t="str">
        <f>+IF(Tabla2[[#This Row],[Nro. DNI / CE]]="","Corregir",IF(LEN(Tabla2[[#This Row],[Nro. DNI / CE]])&gt;=8,"OK","Corregir"))</f>
        <v>OK</v>
      </c>
      <c r="AA2447" s="10">
        <f>COUNTIF(Tabla2[APELLIDOS Y NOMBRES],Tabla2[[#This Row],[APELLIDOS Y NOMBRES]])</f>
        <v>1</v>
      </c>
      <c r="AB2447" t="str">
        <f ca="1">+IFERROR(IF(Tabla2[[#This Row],[FECHA CESE/BAJA]]="","No Aplica",IF(AND(MONTH(Tabla2[[#This Row],[FECHA CESE/BAJA]])=MONTH(TODAY()-30),YEAR(Tabla2[[#This Row],[FECHA CESE/BAJA]])=YEAR(TODAY())),MONTH(TODAY()-30)&amp;"-"&amp;YEAR(TODAY()),"Borrar")),"No aplica")</f>
        <v>No Aplica</v>
      </c>
      <c r="AC2447" t="str">
        <f ca="1">+IFERROR(IF(Tabla2[[#This Row],[FECHA INICIO DE LABORES EN OBRA]]="","No Aplica",IF(AND(MONTH(Tabla2[[#This Row],[FECHA INICIO DE LABORES EN OBRA]])=MONTH(TODAY()-30),YEAR(Tabla2[[#This Row],[FECHA INICIO DE LABORES EN OBRA]])=YEAR(TODAY())),MONTH(TODAY()-30)&amp;"-"&amp;YEAR(TODAY()),"No Aplica")),"No Aplica")</f>
        <v>No Aplica</v>
      </c>
    </row>
    <row r="2448" spans="1:29" x14ac:dyDescent="0.25">
      <c r="A2448" s="2" t="s">
        <v>11418</v>
      </c>
      <c r="B2448" s="3" t="s">
        <v>11419</v>
      </c>
      <c r="C2448" s="3" t="s">
        <v>11419</v>
      </c>
      <c r="D2448" s="3">
        <v>41774839</v>
      </c>
      <c r="E2448" s="3" t="s">
        <v>11499</v>
      </c>
      <c r="F2448" s="36" t="s">
        <v>11500</v>
      </c>
      <c r="G2448" s="3">
        <v>2</v>
      </c>
      <c r="H2448" s="3" t="s">
        <v>11469</v>
      </c>
      <c r="I2448" s="3" t="s">
        <v>11432</v>
      </c>
      <c r="J2448" s="3" t="s">
        <v>11501</v>
      </c>
      <c r="K2448" s="3" t="s">
        <v>1164</v>
      </c>
      <c r="L2448" s="8" t="s">
        <v>9813</v>
      </c>
      <c r="M2448" s="5"/>
      <c r="N2448" s="13" t="s">
        <v>1043</v>
      </c>
      <c r="O2448" s="5">
        <v>45050</v>
      </c>
      <c r="P2448" s="8">
        <v>1</v>
      </c>
      <c r="Q2448" s="9">
        <v>4</v>
      </c>
      <c r="R2448" s="9" t="str">
        <f>IFERROR(VLOOKUP(Tabla2[[#This Row],[CONTRATISTA PRNCIPAL]],Hoja1!$L$5:$M$9,2,FALSE),"CJV")</f>
        <v>CJV</v>
      </c>
      <c r="S2448" s="9" t="str">
        <f>IF(Tabla2[[#This Row],[EMPRESA]]=Tabla2[[#This Row],[CONTRATISTA PRNCIPAL]],"Principal","Secundaria")</f>
        <v>Principal</v>
      </c>
      <c r="T2448" s="10">
        <f>IFERROR(1/COUNTIF(Tabla2[CONTRATISTA PRNCIPAL],Tabla2[[#This Row],[CONTRATISTA PRNCIPAL]]),0)</f>
        <v>0.02</v>
      </c>
      <c r="U2448" s="33">
        <f ca="1">IF(((TODAY()-Tabla2[[#This Row],[FECHA NACIMIENTO]])/365)&lt;18,"Corregir", IF(((TODAY()-Tabla2[[#This Row],[FECHA NACIMIENTO]])/365)&gt;80, "Corregir",ROUNDDOWN(((TODAY()-Tabla2[[#This Row],[FECHA NACIMIENTO]])/365),0)))</f>
        <v>41</v>
      </c>
      <c r="V244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448" s="34" t="str">
        <f ca="1">+IF(Tabla2[[#This Row],[Edad]]="Corregir","Corregir","Ok")</f>
        <v>Ok</v>
      </c>
      <c r="X2448" s="10" t="str">
        <f>+IFERROR(VLOOKUP(Tabla2[[#This Row],[DISTRITO SEGÚN DNI]],Hoja1!$A$2:$B$55,2,FALSE),"No")</f>
        <v>No</v>
      </c>
      <c r="Y2448" s="10" t="str">
        <f>IF(OR(LOWER(Tabla2[[#This Row],[GENERO]])="masculino", LOWER(Tabla2[[#This Row],[GENERO]])="femenino"),"OK","Corregir")</f>
        <v>OK</v>
      </c>
      <c r="Z2448" s="10" t="str">
        <f>+IF(Tabla2[[#This Row],[Nro. DNI / CE]]="","Corregir",IF(LEN(Tabla2[[#This Row],[Nro. DNI / CE]])&gt;=8,"OK","Corregir"))</f>
        <v>OK</v>
      </c>
      <c r="AA2448" s="10">
        <f>COUNTIF(Tabla2[APELLIDOS Y NOMBRES],Tabla2[[#This Row],[APELLIDOS Y NOMBRES]])</f>
        <v>1</v>
      </c>
      <c r="AB2448" t="str">
        <f ca="1">+IFERROR(IF(Tabla2[[#This Row],[FECHA CESE/BAJA]]="","No Aplica",IF(AND(MONTH(Tabla2[[#This Row],[FECHA CESE/BAJA]])=MONTH(TODAY()-30),YEAR(Tabla2[[#This Row],[FECHA CESE/BAJA]])=YEAR(TODAY())),MONTH(TODAY()-30)&amp;"-"&amp;YEAR(TODAY()),"Borrar")),"No aplica")</f>
        <v>No Aplica</v>
      </c>
      <c r="AC2448" t="str">
        <f ca="1">+IFERROR(IF(Tabla2[[#This Row],[FECHA INICIO DE LABORES EN OBRA]]="","No Aplica",IF(AND(MONTH(Tabla2[[#This Row],[FECHA INICIO DE LABORES EN OBRA]])=MONTH(TODAY()-30),YEAR(Tabla2[[#This Row],[FECHA INICIO DE LABORES EN OBRA]])=YEAR(TODAY())),MONTH(TODAY()-30)&amp;"-"&amp;YEAR(TODAY()),"No Aplica")),"No Aplica")</f>
        <v>No Aplica</v>
      </c>
    </row>
    <row r="2449" spans="1:29" x14ac:dyDescent="0.25">
      <c r="A2449" s="2" t="s">
        <v>11418</v>
      </c>
      <c r="B2449" s="3" t="s">
        <v>11419</v>
      </c>
      <c r="C2449" s="3" t="s">
        <v>11419</v>
      </c>
      <c r="D2449" s="3">
        <v>46981509</v>
      </c>
      <c r="E2449" s="3" t="s">
        <v>11502</v>
      </c>
      <c r="F2449" s="36" t="s">
        <v>11503</v>
      </c>
      <c r="G2449" s="3">
        <v>2</v>
      </c>
      <c r="H2449" s="3" t="s">
        <v>5006</v>
      </c>
      <c r="I2449" s="3" t="s">
        <v>11422</v>
      </c>
      <c r="J2449" s="3" t="s">
        <v>11504</v>
      </c>
      <c r="K2449" s="3" t="s">
        <v>1103</v>
      </c>
      <c r="L2449" s="8" t="s">
        <v>9813</v>
      </c>
      <c r="M2449" s="5"/>
      <c r="N2449" s="13" t="s">
        <v>1043</v>
      </c>
      <c r="O2449" s="5">
        <v>45099</v>
      </c>
      <c r="P2449" s="8">
        <v>1</v>
      </c>
      <c r="Q2449" s="9">
        <v>4</v>
      </c>
      <c r="R2449" s="9" t="str">
        <f>IFERROR(VLOOKUP(Tabla2[[#This Row],[CONTRATISTA PRNCIPAL]],Hoja1!$L$5:$M$9,2,FALSE),"CJV")</f>
        <v>CJV</v>
      </c>
      <c r="S2449" s="9" t="str">
        <f>IF(Tabla2[[#This Row],[EMPRESA]]=Tabla2[[#This Row],[CONTRATISTA PRNCIPAL]],"Principal","Secundaria")</f>
        <v>Principal</v>
      </c>
      <c r="T2449" s="10">
        <f>IFERROR(1/COUNTIF(Tabla2[CONTRATISTA PRNCIPAL],Tabla2[[#This Row],[CONTRATISTA PRNCIPAL]]),0)</f>
        <v>0.02</v>
      </c>
      <c r="U2449" s="33">
        <f ca="1">IF(((TODAY()-Tabla2[[#This Row],[FECHA NACIMIENTO]])/365)&lt;18,"Corregir", IF(((TODAY()-Tabla2[[#This Row],[FECHA NACIMIENTO]])/365)&gt;80, "Corregir",ROUNDDOWN(((TODAY()-Tabla2[[#This Row],[FECHA NACIMIENTO]])/365),0)))</f>
        <v>31</v>
      </c>
      <c r="V244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449" s="34" t="str">
        <f ca="1">+IF(Tabla2[[#This Row],[Edad]]="Corregir","Corregir","Ok")</f>
        <v>Ok</v>
      </c>
      <c r="X2449" s="10" t="str">
        <f>+IFERROR(VLOOKUP(Tabla2[[#This Row],[DISTRITO SEGÚN DNI]],Hoja1!$A$2:$B$55,2,FALSE),"No")</f>
        <v>ATE</v>
      </c>
      <c r="Y2449" s="10" t="str">
        <f>IF(OR(LOWER(Tabla2[[#This Row],[GENERO]])="masculino", LOWER(Tabla2[[#This Row],[GENERO]])="femenino"),"OK","Corregir")</f>
        <v>OK</v>
      </c>
      <c r="Z2449" s="10" t="str">
        <f>+IF(Tabla2[[#This Row],[Nro. DNI / CE]]="","Corregir",IF(LEN(Tabla2[[#This Row],[Nro. DNI / CE]])&gt;=8,"OK","Corregir"))</f>
        <v>OK</v>
      </c>
      <c r="AA2449" s="10">
        <f>COUNTIF(Tabla2[APELLIDOS Y NOMBRES],Tabla2[[#This Row],[APELLIDOS Y NOMBRES]])</f>
        <v>1</v>
      </c>
      <c r="AB2449" t="str">
        <f ca="1">+IFERROR(IF(Tabla2[[#This Row],[FECHA CESE/BAJA]]="","No Aplica",IF(AND(MONTH(Tabla2[[#This Row],[FECHA CESE/BAJA]])=MONTH(TODAY()-30),YEAR(Tabla2[[#This Row],[FECHA CESE/BAJA]])=YEAR(TODAY())),MONTH(TODAY()-30)&amp;"-"&amp;YEAR(TODAY()),"Borrar")),"No aplica")</f>
        <v>No Aplica</v>
      </c>
      <c r="AC2449" t="str">
        <f ca="1">+IFERROR(IF(Tabla2[[#This Row],[FECHA INICIO DE LABORES EN OBRA]]="","No Aplica",IF(AND(MONTH(Tabla2[[#This Row],[FECHA INICIO DE LABORES EN OBRA]])=MONTH(TODAY()-30),YEAR(Tabla2[[#This Row],[FECHA INICIO DE LABORES EN OBRA]])=YEAR(TODAY())),MONTH(TODAY()-30)&amp;"-"&amp;YEAR(TODAY()),"No Aplica")),"No Aplica")</f>
        <v>No Aplica</v>
      </c>
    </row>
    <row r="2450" spans="1:29" x14ac:dyDescent="0.25">
      <c r="A2450" s="2" t="s">
        <v>11418</v>
      </c>
      <c r="B2450" s="3" t="s">
        <v>11419</v>
      </c>
      <c r="C2450" s="3" t="s">
        <v>11419</v>
      </c>
      <c r="D2450" s="3">
        <v>43565608</v>
      </c>
      <c r="E2450" s="3" t="s">
        <v>11505</v>
      </c>
      <c r="F2450" s="36" t="s">
        <v>11506</v>
      </c>
      <c r="G2450" s="3">
        <v>2</v>
      </c>
      <c r="H2450" s="3" t="s">
        <v>4579</v>
      </c>
      <c r="I2450" s="3" t="s">
        <v>11432</v>
      </c>
      <c r="J2450" s="3" t="s">
        <v>11507</v>
      </c>
      <c r="K2450" s="3" t="s">
        <v>5901</v>
      </c>
      <c r="L2450" s="8" t="s">
        <v>9813</v>
      </c>
      <c r="M2450" s="5"/>
      <c r="N2450" s="13" t="s">
        <v>1043</v>
      </c>
      <c r="O2450" s="5">
        <v>45126</v>
      </c>
      <c r="P2450" s="8">
        <v>1</v>
      </c>
      <c r="Q2450" s="9">
        <v>4</v>
      </c>
      <c r="R2450" s="9" t="str">
        <f>IFERROR(VLOOKUP(Tabla2[[#This Row],[CONTRATISTA PRNCIPAL]],Hoja1!$L$5:$M$9,2,FALSE),"CJV")</f>
        <v>CJV</v>
      </c>
      <c r="S2450" s="9" t="str">
        <f>IF(Tabla2[[#This Row],[EMPRESA]]=Tabla2[[#This Row],[CONTRATISTA PRNCIPAL]],"Principal","Secundaria")</f>
        <v>Principal</v>
      </c>
      <c r="T2450" s="10">
        <f>IFERROR(1/COUNTIF(Tabla2[CONTRATISTA PRNCIPAL],Tabla2[[#This Row],[CONTRATISTA PRNCIPAL]]),0)</f>
        <v>0.02</v>
      </c>
      <c r="U2450" s="33">
        <f ca="1">IF(((TODAY()-Tabla2[[#This Row],[FECHA NACIMIENTO]])/365)&lt;18,"Corregir", IF(((TODAY()-Tabla2[[#This Row],[FECHA NACIMIENTO]])/365)&gt;80, "Corregir",ROUNDDOWN(((TODAY()-Tabla2[[#This Row],[FECHA NACIMIENTO]])/365),0)))</f>
        <v>37</v>
      </c>
      <c r="V245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450" s="34" t="str">
        <f ca="1">+IF(Tabla2[[#This Row],[Edad]]="Corregir","Corregir","Ok")</f>
        <v>Ok</v>
      </c>
      <c r="X2450" s="10" t="str">
        <f>+IFERROR(VLOOKUP(Tabla2[[#This Row],[DISTRITO SEGÚN DNI]],Hoja1!$A$2:$B$55,2,FALSE),"No")</f>
        <v>No</v>
      </c>
      <c r="Y2450" s="10" t="str">
        <f>IF(OR(LOWER(Tabla2[[#This Row],[GENERO]])="masculino", LOWER(Tabla2[[#This Row],[GENERO]])="femenino"),"OK","Corregir")</f>
        <v>OK</v>
      </c>
      <c r="Z2450" s="10" t="str">
        <f>+IF(Tabla2[[#This Row],[Nro. DNI / CE]]="","Corregir",IF(LEN(Tabla2[[#This Row],[Nro. DNI / CE]])&gt;=8,"OK","Corregir"))</f>
        <v>OK</v>
      </c>
      <c r="AA2450" s="10">
        <f>COUNTIF(Tabla2[APELLIDOS Y NOMBRES],Tabla2[[#This Row],[APELLIDOS Y NOMBRES]])</f>
        <v>1</v>
      </c>
      <c r="AB2450" t="str">
        <f ca="1">+IFERROR(IF(Tabla2[[#This Row],[FECHA CESE/BAJA]]="","No Aplica",IF(AND(MONTH(Tabla2[[#This Row],[FECHA CESE/BAJA]])=MONTH(TODAY()-30),YEAR(Tabla2[[#This Row],[FECHA CESE/BAJA]])=YEAR(TODAY())),MONTH(TODAY()-30)&amp;"-"&amp;YEAR(TODAY()),"Borrar")),"No aplica")</f>
        <v>No Aplica</v>
      </c>
      <c r="AC2450" t="str">
        <f ca="1">+IFERROR(IF(Tabla2[[#This Row],[FECHA INICIO DE LABORES EN OBRA]]="","No Aplica",IF(AND(MONTH(Tabla2[[#This Row],[FECHA INICIO DE LABORES EN OBRA]])=MONTH(TODAY()-30),YEAR(Tabla2[[#This Row],[FECHA INICIO DE LABORES EN OBRA]])=YEAR(TODAY())),MONTH(TODAY()-30)&amp;"-"&amp;YEAR(TODAY()),"No Aplica")),"No Aplica")</f>
        <v>No Aplica</v>
      </c>
    </row>
    <row r="2451" spans="1:29" x14ac:dyDescent="0.25">
      <c r="A2451" s="2" t="s">
        <v>11418</v>
      </c>
      <c r="B2451" s="3" t="s">
        <v>11419</v>
      </c>
      <c r="C2451" s="3" t="s">
        <v>11419</v>
      </c>
      <c r="D2451" s="3">
        <v>43923681</v>
      </c>
      <c r="E2451" s="3" t="s">
        <v>11508</v>
      </c>
      <c r="F2451" s="36" t="s">
        <v>11509</v>
      </c>
      <c r="G2451" s="3">
        <v>2</v>
      </c>
      <c r="H2451" s="3" t="s">
        <v>11510</v>
      </c>
      <c r="I2451" s="3" t="s">
        <v>11432</v>
      </c>
      <c r="J2451" s="3" t="s">
        <v>11511</v>
      </c>
      <c r="K2451" s="3" t="s">
        <v>1167</v>
      </c>
      <c r="L2451" s="8" t="s">
        <v>9813</v>
      </c>
      <c r="M2451" s="5"/>
      <c r="N2451" s="13" t="s">
        <v>1043</v>
      </c>
      <c r="O2451" s="5">
        <v>44774</v>
      </c>
      <c r="P2451" s="8">
        <v>1</v>
      </c>
      <c r="Q2451" s="9">
        <v>4</v>
      </c>
      <c r="R2451" s="9" t="str">
        <f>IFERROR(VLOOKUP(Tabla2[[#This Row],[CONTRATISTA PRNCIPAL]],Hoja1!$L$5:$M$9,2,FALSE),"CJV")</f>
        <v>CJV</v>
      </c>
      <c r="S2451" s="9" t="str">
        <f>IF(Tabla2[[#This Row],[EMPRESA]]=Tabla2[[#This Row],[CONTRATISTA PRNCIPAL]],"Principal","Secundaria")</f>
        <v>Principal</v>
      </c>
      <c r="T2451" s="10">
        <f>IFERROR(1/COUNTIF(Tabla2[CONTRATISTA PRNCIPAL],Tabla2[[#This Row],[CONTRATISTA PRNCIPAL]]),0)</f>
        <v>0.02</v>
      </c>
      <c r="U2451" s="33">
        <f ca="1">IF(((TODAY()-Tabla2[[#This Row],[FECHA NACIMIENTO]])/365)&lt;18,"Corregir", IF(((TODAY()-Tabla2[[#This Row],[FECHA NACIMIENTO]])/365)&gt;80, "Corregir",ROUNDDOWN(((TODAY()-Tabla2[[#This Row],[FECHA NACIMIENTO]])/365),0)))</f>
        <v>24</v>
      </c>
      <c r="V245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451" s="34" t="str">
        <f ca="1">+IF(Tabla2[[#This Row],[Edad]]="Corregir","Corregir","Ok")</f>
        <v>Ok</v>
      </c>
      <c r="X2451" s="10" t="str">
        <f>+IFERROR(VLOOKUP(Tabla2[[#This Row],[DISTRITO SEGÚN DNI]],Hoja1!$A$2:$B$55,2,FALSE),"No")</f>
        <v>No</v>
      </c>
      <c r="Y2451" s="10" t="str">
        <f>IF(OR(LOWER(Tabla2[[#This Row],[GENERO]])="masculino", LOWER(Tabla2[[#This Row],[GENERO]])="femenino"),"OK","Corregir")</f>
        <v>OK</v>
      </c>
      <c r="Z2451" s="10" t="str">
        <f>+IF(Tabla2[[#This Row],[Nro. DNI / CE]]="","Corregir",IF(LEN(Tabla2[[#This Row],[Nro. DNI / CE]])&gt;=8,"OK","Corregir"))</f>
        <v>OK</v>
      </c>
      <c r="AA2451" s="10">
        <f>COUNTIF(Tabla2[APELLIDOS Y NOMBRES],Tabla2[[#This Row],[APELLIDOS Y NOMBRES]])</f>
        <v>1</v>
      </c>
      <c r="AB2451" t="str">
        <f ca="1">+IFERROR(IF(Tabla2[[#This Row],[FECHA CESE/BAJA]]="","No Aplica",IF(AND(MONTH(Tabla2[[#This Row],[FECHA CESE/BAJA]])=MONTH(TODAY()-30),YEAR(Tabla2[[#This Row],[FECHA CESE/BAJA]])=YEAR(TODAY())),MONTH(TODAY()-30)&amp;"-"&amp;YEAR(TODAY()),"Borrar")),"No aplica")</f>
        <v>No Aplica</v>
      </c>
      <c r="AC2451" t="str">
        <f ca="1">+IFERROR(IF(Tabla2[[#This Row],[FECHA INICIO DE LABORES EN OBRA]]="","No Aplica",IF(AND(MONTH(Tabla2[[#This Row],[FECHA INICIO DE LABORES EN OBRA]])=MONTH(TODAY()-30),YEAR(Tabla2[[#This Row],[FECHA INICIO DE LABORES EN OBRA]])=YEAR(TODAY())),MONTH(TODAY()-30)&amp;"-"&amp;YEAR(TODAY()),"No Aplica")),"No Aplica")</f>
        <v>No Aplica</v>
      </c>
    </row>
    <row r="2452" spans="1:29" x14ac:dyDescent="0.25">
      <c r="A2452" s="2" t="s">
        <v>11418</v>
      </c>
      <c r="B2452" s="3" t="s">
        <v>11419</v>
      </c>
      <c r="C2452" s="3" t="s">
        <v>11419</v>
      </c>
      <c r="D2452" s="3" t="s">
        <v>11512</v>
      </c>
      <c r="E2452" s="3" t="s">
        <v>11513</v>
      </c>
      <c r="F2452" s="36" t="s">
        <v>11514</v>
      </c>
      <c r="G2452" s="3">
        <v>2</v>
      </c>
      <c r="H2452" s="3" t="s">
        <v>11431</v>
      </c>
      <c r="I2452" s="3" t="s">
        <v>11432</v>
      </c>
      <c r="J2452" s="3" t="s">
        <v>11515</v>
      </c>
      <c r="K2452" s="3" t="s">
        <v>1063</v>
      </c>
      <c r="L2452" s="8" t="s">
        <v>9813</v>
      </c>
      <c r="M2452" s="5"/>
      <c r="N2452" s="13" t="s">
        <v>1043</v>
      </c>
      <c r="O2452" s="5">
        <v>44967</v>
      </c>
      <c r="P2452" s="8">
        <v>1</v>
      </c>
      <c r="Q2452" s="9">
        <v>4</v>
      </c>
      <c r="R2452" s="9" t="str">
        <f>IFERROR(VLOOKUP(Tabla2[[#This Row],[CONTRATISTA PRNCIPAL]],Hoja1!$L$5:$M$9,2,FALSE),"CJV")</f>
        <v>CJV</v>
      </c>
      <c r="S2452" s="9" t="str">
        <f>IF(Tabla2[[#This Row],[EMPRESA]]=Tabla2[[#This Row],[CONTRATISTA PRNCIPAL]],"Principal","Secundaria")</f>
        <v>Principal</v>
      </c>
      <c r="T2452" s="10">
        <f>IFERROR(1/COUNTIF(Tabla2[CONTRATISTA PRNCIPAL],Tabla2[[#This Row],[CONTRATISTA PRNCIPAL]]),0)</f>
        <v>0.02</v>
      </c>
      <c r="U2452" s="33">
        <f ca="1">IF(((TODAY()-Tabla2[[#This Row],[FECHA NACIMIENTO]])/365)&lt;18,"Corregir", IF(((TODAY()-Tabla2[[#This Row],[FECHA NACIMIENTO]])/365)&gt;80, "Corregir",ROUNDDOWN(((TODAY()-Tabla2[[#This Row],[FECHA NACIMIENTO]])/365),0)))</f>
        <v>50</v>
      </c>
      <c r="V245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452" s="34" t="str">
        <f ca="1">+IF(Tabla2[[#This Row],[Edad]]="Corregir","Corregir","Ok")</f>
        <v>Ok</v>
      </c>
      <c r="X2452" s="10" t="str">
        <f>+IFERROR(VLOOKUP(Tabla2[[#This Row],[DISTRITO SEGÚN DNI]],Hoja1!$A$2:$B$55,2,FALSE),"No")</f>
        <v>No</v>
      </c>
      <c r="Y2452" s="10" t="str">
        <f>IF(OR(LOWER(Tabla2[[#This Row],[GENERO]])="masculino", LOWER(Tabla2[[#This Row],[GENERO]])="femenino"),"OK","Corregir")</f>
        <v>OK</v>
      </c>
      <c r="Z2452" s="10" t="str">
        <f>+IF(Tabla2[[#This Row],[Nro. DNI / CE]]="","Corregir",IF(LEN(Tabla2[[#This Row],[Nro. DNI / CE]])&gt;=8,"OK","Corregir"))</f>
        <v>OK</v>
      </c>
      <c r="AA2452" s="10">
        <f>COUNTIF(Tabla2[APELLIDOS Y NOMBRES],Tabla2[[#This Row],[APELLIDOS Y NOMBRES]])</f>
        <v>1</v>
      </c>
      <c r="AB2452" t="str">
        <f ca="1">+IFERROR(IF(Tabla2[[#This Row],[FECHA CESE/BAJA]]="","No Aplica",IF(AND(MONTH(Tabla2[[#This Row],[FECHA CESE/BAJA]])=MONTH(TODAY()-30),YEAR(Tabla2[[#This Row],[FECHA CESE/BAJA]])=YEAR(TODAY())),MONTH(TODAY()-30)&amp;"-"&amp;YEAR(TODAY()),"Borrar")),"No aplica")</f>
        <v>No Aplica</v>
      </c>
      <c r="AC2452" t="str">
        <f ca="1">+IFERROR(IF(Tabla2[[#This Row],[FECHA INICIO DE LABORES EN OBRA]]="","No Aplica",IF(AND(MONTH(Tabla2[[#This Row],[FECHA INICIO DE LABORES EN OBRA]])=MONTH(TODAY()-30),YEAR(Tabla2[[#This Row],[FECHA INICIO DE LABORES EN OBRA]])=YEAR(TODAY())),MONTH(TODAY()-30)&amp;"-"&amp;YEAR(TODAY()),"No Aplica")),"No Aplica")</f>
        <v>No Aplica</v>
      </c>
    </row>
    <row r="2453" spans="1:29" x14ac:dyDescent="0.25">
      <c r="A2453" s="2" t="s">
        <v>11418</v>
      </c>
      <c r="B2453" s="3" t="s">
        <v>11419</v>
      </c>
      <c r="C2453" s="3" t="s">
        <v>11419</v>
      </c>
      <c r="D2453" s="3">
        <v>41855772</v>
      </c>
      <c r="E2453" s="3" t="s">
        <v>11516</v>
      </c>
      <c r="F2453" s="36" t="s">
        <v>11517</v>
      </c>
      <c r="G2453" s="3">
        <v>2</v>
      </c>
      <c r="H2453" s="3" t="s">
        <v>5006</v>
      </c>
      <c r="I2453" s="3" t="s">
        <v>11422</v>
      </c>
      <c r="J2453" s="3" t="s">
        <v>11518</v>
      </c>
      <c r="K2453" s="3" t="s">
        <v>34</v>
      </c>
      <c r="L2453" s="8" t="s">
        <v>9813</v>
      </c>
      <c r="M2453" s="5"/>
      <c r="N2453" s="13" t="s">
        <v>1043</v>
      </c>
      <c r="O2453" s="5">
        <v>45118</v>
      </c>
      <c r="P2453" s="8">
        <v>1</v>
      </c>
      <c r="Q2453" s="9">
        <v>4</v>
      </c>
      <c r="R2453" s="9" t="str">
        <f>IFERROR(VLOOKUP(Tabla2[[#This Row],[CONTRATISTA PRNCIPAL]],Hoja1!$L$5:$M$9,2,FALSE),"CJV")</f>
        <v>CJV</v>
      </c>
      <c r="S2453" s="9" t="str">
        <f>IF(Tabla2[[#This Row],[EMPRESA]]=Tabla2[[#This Row],[CONTRATISTA PRNCIPAL]],"Principal","Secundaria")</f>
        <v>Principal</v>
      </c>
      <c r="T2453" s="10">
        <f>IFERROR(1/COUNTIF(Tabla2[CONTRATISTA PRNCIPAL],Tabla2[[#This Row],[CONTRATISTA PRNCIPAL]]),0)</f>
        <v>0.02</v>
      </c>
      <c r="U2453" s="33">
        <f ca="1">IF(((TODAY()-Tabla2[[#This Row],[FECHA NACIMIENTO]])/365)&lt;18,"Corregir", IF(((TODAY()-Tabla2[[#This Row],[FECHA NACIMIENTO]])/365)&gt;80, "Corregir",ROUNDDOWN(((TODAY()-Tabla2[[#This Row],[FECHA NACIMIENTO]])/365),0)))</f>
        <v>40</v>
      </c>
      <c r="V245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453" s="34" t="str">
        <f ca="1">+IF(Tabla2[[#This Row],[Edad]]="Corregir","Corregir","Ok")</f>
        <v>Ok</v>
      </c>
      <c r="X2453" s="10" t="str">
        <f>+IFERROR(VLOOKUP(Tabla2[[#This Row],[DISTRITO SEGÚN DNI]],Hoja1!$A$2:$B$55,2,FALSE),"No")</f>
        <v>CALLAO</v>
      </c>
      <c r="Y2453" s="10" t="str">
        <f>IF(OR(LOWER(Tabla2[[#This Row],[GENERO]])="masculino", LOWER(Tabla2[[#This Row],[GENERO]])="femenino"),"OK","Corregir")</f>
        <v>OK</v>
      </c>
      <c r="Z2453" s="10" t="str">
        <f>+IF(Tabla2[[#This Row],[Nro. DNI / CE]]="","Corregir",IF(LEN(Tabla2[[#This Row],[Nro. DNI / CE]])&gt;=8,"OK","Corregir"))</f>
        <v>OK</v>
      </c>
      <c r="AA2453" s="10">
        <f>COUNTIF(Tabla2[APELLIDOS Y NOMBRES],Tabla2[[#This Row],[APELLIDOS Y NOMBRES]])</f>
        <v>1</v>
      </c>
      <c r="AB2453" t="str">
        <f ca="1">+IFERROR(IF(Tabla2[[#This Row],[FECHA CESE/BAJA]]="","No Aplica",IF(AND(MONTH(Tabla2[[#This Row],[FECHA CESE/BAJA]])=MONTH(TODAY()-30),YEAR(Tabla2[[#This Row],[FECHA CESE/BAJA]])=YEAR(TODAY())),MONTH(TODAY()-30)&amp;"-"&amp;YEAR(TODAY()),"Borrar")),"No aplica")</f>
        <v>No Aplica</v>
      </c>
      <c r="AC2453" t="str">
        <f ca="1">+IFERROR(IF(Tabla2[[#This Row],[FECHA INICIO DE LABORES EN OBRA]]="","No Aplica",IF(AND(MONTH(Tabla2[[#This Row],[FECHA INICIO DE LABORES EN OBRA]])=MONTH(TODAY()-30),YEAR(Tabla2[[#This Row],[FECHA INICIO DE LABORES EN OBRA]])=YEAR(TODAY())),MONTH(TODAY()-30)&amp;"-"&amp;YEAR(TODAY()),"No Aplica")),"No Aplica")</f>
        <v>No Aplica</v>
      </c>
    </row>
    <row r="2454" spans="1:29" x14ac:dyDescent="0.25">
      <c r="A2454" s="2" t="s">
        <v>11418</v>
      </c>
      <c r="B2454" s="3" t="s">
        <v>11419</v>
      </c>
      <c r="C2454" s="3" t="s">
        <v>11419</v>
      </c>
      <c r="D2454" s="3">
        <v>70832009</v>
      </c>
      <c r="E2454" s="3" t="s">
        <v>11519</v>
      </c>
      <c r="F2454" s="36" t="s">
        <v>11520</v>
      </c>
      <c r="G2454" s="3">
        <v>1</v>
      </c>
      <c r="H2454" s="3" t="s">
        <v>1838</v>
      </c>
      <c r="I2454" s="3" t="s">
        <v>11422</v>
      </c>
      <c r="J2454" s="3" t="s">
        <v>11521</v>
      </c>
      <c r="K2454" s="3" t="s">
        <v>1139</v>
      </c>
      <c r="L2454" s="8" t="s">
        <v>9818</v>
      </c>
      <c r="M2454" s="5"/>
      <c r="N2454" s="13" t="s">
        <v>1043</v>
      </c>
      <c r="O2454" s="5">
        <v>44861</v>
      </c>
      <c r="P2454" s="8">
        <v>1</v>
      </c>
      <c r="Q2454" s="9">
        <v>1</v>
      </c>
      <c r="R2454" s="9" t="str">
        <f>IFERROR(VLOOKUP(Tabla2[[#This Row],[CONTRATISTA PRNCIPAL]],Hoja1!$L$5:$M$9,2,FALSE),"CJV")</f>
        <v>CJV</v>
      </c>
      <c r="S2454" s="9" t="str">
        <f>IF(Tabla2[[#This Row],[EMPRESA]]=Tabla2[[#This Row],[CONTRATISTA PRNCIPAL]],"Principal","Secundaria")</f>
        <v>Principal</v>
      </c>
      <c r="T2454" s="10">
        <f>IFERROR(1/COUNTIF(Tabla2[CONTRATISTA PRNCIPAL],Tabla2[[#This Row],[CONTRATISTA PRNCIPAL]]),0)</f>
        <v>0.02</v>
      </c>
      <c r="U2454" s="33">
        <f ca="1">IF(((TODAY()-Tabla2[[#This Row],[FECHA NACIMIENTO]])/365)&lt;18,"Corregir", IF(((TODAY()-Tabla2[[#This Row],[FECHA NACIMIENTO]])/365)&gt;80, "Corregir",ROUNDDOWN(((TODAY()-Tabla2[[#This Row],[FECHA NACIMIENTO]])/365),0)))</f>
        <v>26</v>
      </c>
      <c r="V245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454" s="34" t="str">
        <f ca="1">+IF(Tabla2[[#This Row],[Edad]]="Corregir","Corregir","Ok")</f>
        <v>Ok</v>
      </c>
      <c r="X2454" s="10" t="str">
        <f>+IFERROR(VLOOKUP(Tabla2[[#This Row],[DISTRITO SEGÚN DNI]],Hoja1!$A$2:$B$55,2,FALSE),"No")</f>
        <v>No</v>
      </c>
      <c r="Y2454" s="10" t="str">
        <f>IF(OR(LOWER(Tabla2[[#This Row],[GENERO]])="masculino", LOWER(Tabla2[[#This Row],[GENERO]])="femenino"),"OK","Corregir")</f>
        <v>OK</v>
      </c>
      <c r="Z2454" s="10" t="str">
        <f>+IF(Tabla2[[#This Row],[Nro. DNI / CE]]="","Corregir",IF(LEN(Tabla2[[#This Row],[Nro. DNI / CE]])&gt;=8,"OK","Corregir"))</f>
        <v>OK</v>
      </c>
      <c r="AA2454" s="10">
        <f>COUNTIF(Tabla2[APELLIDOS Y NOMBRES],Tabla2[[#This Row],[APELLIDOS Y NOMBRES]])</f>
        <v>1</v>
      </c>
      <c r="AB2454" t="str">
        <f ca="1">+IFERROR(IF(Tabla2[[#This Row],[FECHA CESE/BAJA]]="","No Aplica",IF(AND(MONTH(Tabla2[[#This Row],[FECHA CESE/BAJA]])=MONTH(TODAY()-30),YEAR(Tabla2[[#This Row],[FECHA CESE/BAJA]])=YEAR(TODAY())),MONTH(TODAY()-30)&amp;"-"&amp;YEAR(TODAY()),"Borrar")),"No aplica")</f>
        <v>No Aplica</v>
      </c>
      <c r="AC2454" t="str">
        <f ca="1">+IFERROR(IF(Tabla2[[#This Row],[FECHA INICIO DE LABORES EN OBRA]]="","No Aplica",IF(AND(MONTH(Tabla2[[#This Row],[FECHA INICIO DE LABORES EN OBRA]])=MONTH(TODAY()-30),YEAR(Tabla2[[#This Row],[FECHA INICIO DE LABORES EN OBRA]])=YEAR(TODAY())),MONTH(TODAY()-30)&amp;"-"&amp;YEAR(TODAY()),"No Aplica")),"No Aplica")</f>
        <v>No Aplica</v>
      </c>
    </row>
    <row r="2455" spans="1:29" x14ac:dyDescent="0.25">
      <c r="A2455" s="2" t="s">
        <v>11418</v>
      </c>
      <c r="B2455" s="3" t="s">
        <v>11419</v>
      </c>
      <c r="C2455" s="3" t="s">
        <v>11419</v>
      </c>
      <c r="D2455" s="3">
        <v>42669591</v>
      </c>
      <c r="E2455" s="3" t="s">
        <v>11522</v>
      </c>
      <c r="F2455" s="36" t="s">
        <v>11523</v>
      </c>
      <c r="G2455" s="3">
        <v>2</v>
      </c>
      <c r="H2455" s="3" t="s">
        <v>11469</v>
      </c>
      <c r="I2455" s="3" t="s">
        <v>11422</v>
      </c>
      <c r="J2455" s="3" t="s">
        <v>11524</v>
      </c>
      <c r="K2455" s="3" t="s">
        <v>1077</v>
      </c>
      <c r="L2455" s="8" t="s">
        <v>9813</v>
      </c>
      <c r="M2455" s="5"/>
      <c r="N2455" s="13" t="s">
        <v>1043</v>
      </c>
      <c r="O2455" s="5">
        <v>45101</v>
      </c>
      <c r="P2455" s="8">
        <v>1</v>
      </c>
      <c r="Q2455" s="9">
        <v>4</v>
      </c>
      <c r="R2455" s="9" t="str">
        <f>IFERROR(VLOOKUP(Tabla2[[#This Row],[CONTRATISTA PRNCIPAL]],Hoja1!$L$5:$M$9,2,FALSE),"CJV")</f>
        <v>CJV</v>
      </c>
      <c r="S2455" s="9" t="str">
        <f>IF(Tabla2[[#This Row],[EMPRESA]]=Tabla2[[#This Row],[CONTRATISTA PRNCIPAL]],"Principal","Secundaria")</f>
        <v>Principal</v>
      </c>
      <c r="T2455" s="10">
        <f>IFERROR(1/COUNTIF(Tabla2[CONTRATISTA PRNCIPAL],Tabla2[[#This Row],[CONTRATISTA PRNCIPAL]]),0)</f>
        <v>0.02</v>
      </c>
      <c r="U2455" s="33">
        <f ca="1">IF(((TODAY()-Tabla2[[#This Row],[FECHA NACIMIENTO]])/365)&lt;18,"Corregir", IF(((TODAY()-Tabla2[[#This Row],[FECHA NACIMIENTO]])/365)&gt;80, "Corregir",ROUNDDOWN(((TODAY()-Tabla2[[#This Row],[FECHA NACIMIENTO]])/365),0)))</f>
        <v>41</v>
      </c>
      <c r="V245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455" s="34" t="str">
        <f ca="1">+IF(Tabla2[[#This Row],[Edad]]="Corregir","Corregir","Ok")</f>
        <v>Ok</v>
      </c>
      <c r="X2455" s="10" t="str">
        <f>+IFERROR(VLOOKUP(Tabla2[[#This Row],[DISTRITO SEGÚN DNI]],Hoja1!$A$2:$B$55,2,FALSE),"No")</f>
        <v>No</v>
      </c>
      <c r="Y2455" s="10" t="str">
        <f>IF(OR(LOWER(Tabla2[[#This Row],[GENERO]])="masculino", LOWER(Tabla2[[#This Row],[GENERO]])="femenino"),"OK","Corregir")</f>
        <v>OK</v>
      </c>
      <c r="Z2455" s="10" t="str">
        <f>+IF(Tabla2[[#This Row],[Nro. DNI / CE]]="","Corregir",IF(LEN(Tabla2[[#This Row],[Nro. DNI / CE]])&gt;=8,"OK","Corregir"))</f>
        <v>OK</v>
      </c>
      <c r="AA2455" s="10">
        <f>COUNTIF(Tabla2[APELLIDOS Y NOMBRES],Tabla2[[#This Row],[APELLIDOS Y NOMBRES]])</f>
        <v>1</v>
      </c>
      <c r="AB2455" t="str">
        <f ca="1">+IFERROR(IF(Tabla2[[#This Row],[FECHA CESE/BAJA]]="","No Aplica",IF(AND(MONTH(Tabla2[[#This Row],[FECHA CESE/BAJA]])=MONTH(TODAY()-30),YEAR(Tabla2[[#This Row],[FECHA CESE/BAJA]])=YEAR(TODAY())),MONTH(TODAY()-30)&amp;"-"&amp;YEAR(TODAY()),"Borrar")),"No aplica")</f>
        <v>No Aplica</v>
      </c>
      <c r="AC2455" t="str">
        <f ca="1">+IFERROR(IF(Tabla2[[#This Row],[FECHA INICIO DE LABORES EN OBRA]]="","No Aplica",IF(AND(MONTH(Tabla2[[#This Row],[FECHA INICIO DE LABORES EN OBRA]])=MONTH(TODAY()-30),YEAR(Tabla2[[#This Row],[FECHA INICIO DE LABORES EN OBRA]])=YEAR(TODAY())),MONTH(TODAY()-30)&amp;"-"&amp;YEAR(TODAY()),"No Aplica")),"No Aplica")</f>
        <v>No Aplica</v>
      </c>
    </row>
    <row r="2456" spans="1:29" x14ac:dyDescent="0.25">
      <c r="A2456" s="2" t="s">
        <v>11418</v>
      </c>
      <c r="B2456" s="3" t="s">
        <v>11419</v>
      </c>
      <c r="C2456" s="3" t="s">
        <v>11419</v>
      </c>
      <c r="D2456" s="3">
        <v>73236959</v>
      </c>
      <c r="E2456" s="3" t="s">
        <v>11525</v>
      </c>
      <c r="F2456" s="36" t="s">
        <v>11526</v>
      </c>
      <c r="G2456" s="3">
        <v>2</v>
      </c>
      <c r="H2456" s="3" t="s">
        <v>10843</v>
      </c>
      <c r="I2456" s="3" t="s">
        <v>11432</v>
      </c>
      <c r="J2456" s="3" t="s">
        <v>11433</v>
      </c>
      <c r="K2456" s="3" t="s">
        <v>1139</v>
      </c>
      <c r="L2456" s="8" t="s">
        <v>9813</v>
      </c>
      <c r="M2456" s="5"/>
      <c r="N2456" s="13" t="s">
        <v>1043</v>
      </c>
      <c r="O2456" s="5">
        <v>45140</v>
      </c>
      <c r="P2456" s="8">
        <v>1</v>
      </c>
      <c r="Q2456" s="9">
        <v>4</v>
      </c>
      <c r="R2456" s="9" t="str">
        <f>IFERROR(VLOOKUP(Tabla2[[#This Row],[CONTRATISTA PRNCIPAL]],Hoja1!$L$5:$M$9,2,FALSE),"CJV")</f>
        <v>CJV</v>
      </c>
      <c r="S2456" s="9" t="str">
        <f>IF(Tabla2[[#This Row],[EMPRESA]]=Tabla2[[#This Row],[CONTRATISTA PRNCIPAL]],"Principal","Secundaria")</f>
        <v>Principal</v>
      </c>
      <c r="T2456" s="10">
        <f>IFERROR(1/COUNTIF(Tabla2[CONTRATISTA PRNCIPAL],Tabla2[[#This Row],[CONTRATISTA PRNCIPAL]]),0)</f>
        <v>0.02</v>
      </c>
      <c r="U2456" s="33">
        <f ca="1">IF(((TODAY()-Tabla2[[#This Row],[FECHA NACIMIENTO]])/365)&lt;18,"Corregir", IF(((TODAY()-Tabla2[[#This Row],[FECHA NACIMIENTO]])/365)&gt;80, "Corregir",ROUNDDOWN(((TODAY()-Tabla2[[#This Row],[FECHA NACIMIENTO]])/365),0)))</f>
        <v>22</v>
      </c>
      <c r="V245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2456" s="34" t="str">
        <f ca="1">+IF(Tabla2[[#This Row],[Edad]]="Corregir","Corregir","Ok")</f>
        <v>Ok</v>
      </c>
      <c r="X2456" s="10" t="str">
        <f>+IFERROR(VLOOKUP(Tabla2[[#This Row],[DISTRITO SEGÚN DNI]],Hoja1!$A$2:$B$55,2,FALSE),"No")</f>
        <v>No</v>
      </c>
      <c r="Y2456" s="10" t="str">
        <f>IF(OR(LOWER(Tabla2[[#This Row],[GENERO]])="masculino", LOWER(Tabla2[[#This Row],[GENERO]])="femenino"),"OK","Corregir")</f>
        <v>OK</v>
      </c>
      <c r="Z2456" s="10" t="str">
        <f>+IF(Tabla2[[#This Row],[Nro. DNI / CE]]="","Corregir",IF(LEN(Tabla2[[#This Row],[Nro. DNI / CE]])&gt;=8,"OK","Corregir"))</f>
        <v>OK</v>
      </c>
      <c r="AA2456" s="10">
        <f>COUNTIF(Tabla2[APELLIDOS Y NOMBRES],Tabla2[[#This Row],[APELLIDOS Y NOMBRES]])</f>
        <v>1</v>
      </c>
      <c r="AB2456" t="str">
        <f ca="1">+IFERROR(IF(Tabla2[[#This Row],[FECHA CESE/BAJA]]="","No Aplica",IF(AND(MONTH(Tabla2[[#This Row],[FECHA CESE/BAJA]])=MONTH(TODAY()-30),YEAR(Tabla2[[#This Row],[FECHA CESE/BAJA]])=YEAR(TODAY())),MONTH(TODAY()-30)&amp;"-"&amp;YEAR(TODAY()),"Borrar")),"No aplica")</f>
        <v>No Aplica</v>
      </c>
      <c r="AC2456" t="str">
        <f ca="1">+IFERROR(IF(Tabla2[[#This Row],[FECHA INICIO DE LABORES EN OBRA]]="","No Aplica",IF(AND(MONTH(Tabla2[[#This Row],[FECHA INICIO DE LABORES EN OBRA]])=MONTH(TODAY()-30),YEAR(Tabla2[[#This Row],[FECHA INICIO DE LABORES EN OBRA]])=YEAR(TODAY())),MONTH(TODAY()-30)&amp;"-"&amp;YEAR(TODAY()),"No Aplica")),"No Aplica")</f>
        <v>8-2023</v>
      </c>
    </row>
    <row r="2457" spans="1:29" x14ac:dyDescent="0.25">
      <c r="A2457" s="2" t="s">
        <v>11418</v>
      </c>
      <c r="B2457" s="3" t="s">
        <v>11419</v>
      </c>
      <c r="C2457" s="3" t="s">
        <v>11419</v>
      </c>
      <c r="D2457" s="3">
        <v>47916962</v>
      </c>
      <c r="E2457" s="3" t="s">
        <v>11527</v>
      </c>
      <c r="F2457" s="36">
        <v>33368</v>
      </c>
      <c r="G2457" s="3">
        <v>2</v>
      </c>
      <c r="H2457" s="3" t="s">
        <v>4579</v>
      </c>
      <c r="I2457" s="3" t="s">
        <v>11422</v>
      </c>
      <c r="J2457" s="3" t="s">
        <v>11528</v>
      </c>
      <c r="K2457" s="3" t="s">
        <v>1103</v>
      </c>
      <c r="L2457" s="8" t="s">
        <v>9813</v>
      </c>
      <c r="M2457" s="5"/>
      <c r="N2457" s="13" t="s">
        <v>1043</v>
      </c>
      <c r="O2457" s="5">
        <v>45126</v>
      </c>
      <c r="P2457" s="8">
        <v>1</v>
      </c>
      <c r="Q2457" s="9">
        <v>4</v>
      </c>
      <c r="R2457" s="9" t="str">
        <f>IFERROR(VLOOKUP(Tabla2[[#This Row],[CONTRATISTA PRNCIPAL]],Hoja1!$L$5:$M$9,2,FALSE),"CJV")</f>
        <v>CJV</v>
      </c>
      <c r="S2457" s="9" t="str">
        <f>IF(Tabla2[[#This Row],[EMPRESA]]=Tabla2[[#This Row],[CONTRATISTA PRNCIPAL]],"Principal","Secundaria")</f>
        <v>Principal</v>
      </c>
      <c r="T2457" s="10">
        <f>IFERROR(1/COUNTIF(Tabla2[CONTRATISTA PRNCIPAL],Tabla2[[#This Row],[CONTRATISTA PRNCIPAL]]),0)</f>
        <v>0.02</v>
      </c>
      <c r="U2457" s="33">
        <f ca="1">IF(((TODAY()-Tabla2[[#This Row],[FECHA NACIMIENTO]])/365)&lt;18,"Corregir", IF(((TODAY()-Tabla2[[#This Row],[FECHA NACIMIENTO]])/365)&gt;80, "Corregir",ROUNDDOWN(((TODAY()-Tabla2[[#This Row],[FECHA NACIMIENTO]])/365),0)))</f>
        <v>32</v>
      </c>
      <c r="V245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457" s="34" t="str">
        <f ca="1">+IF(Tabla2[[#This Row],[Edad]]="Corregir","Corregir","Ok")</f>
        <v>Ok</v>
      </c>
      <c r="X2457" s="10" t="str">
        <f>+IFERROR(VLOOKUP(Tabla2[[#This Row],[DISTRITO SEGÚN DNI]],Hoja1!$A$2:$B$55,2,FALSE),"No")</f>
        <v>ATE</v>
      </c>
      <c r="Y2457" s="10" t="str">
        <f>IF(OR(LOWER(Tabla2[[#This Row],[GENERO]])="masculino", LOWER(Tabla2[[#This Row],[GENERO]])="femenino"),"OK","Corregir")</f>
        <v>OK</v>
      </c>
      <c r="Z2457" s="10" t="str">
        <f>+IF(Tabla2[[#This Row],[Nro. DNI / CE]]="","Corregir",IF(LEN(Tabla2[[#This Row],[Nro. DNI / CE]])&gt;=8,"OK","Corregir"))</f>
        <v>OK</v>
      </c>
      <c r="AA2457" s="10">
        <f>COUNTIF(Tabla2[APELLIDOS Y NOMBRES],Tabla2[[#This Row],[APELLIDOS Y NOMBRES]])</f>
        <v>1</v>
      </c>
      <c r="AB2457" t="str">
        <f ca="1">+IFERROR(IF(Tabla2[[#This Row],[FECHA CESE/BAJA]]="","No Aplica",IF(AND(MONTH(Tabla2[[#This Row],[FECHA CESE/BAJA]])=MONTH(TODAY()-30),YEAR(Tabla2[[#This Row],[FECHA CESE/BAJA]])=YEAR(TODAY())),MONTH(TODAY()-30)&amp;"-"&amp;YEAR(TODAY()),"Borrar")),"No aplica")</f>
        <v>No Aplica</v>
      </c>
      <c r="AC2457" t="str">
        <f ca="1">+IFERROR(IF(Tabla2[[#This Row],[FECHA INICIO DE LABORES EN OBRA]]="","No Aplica",IF(AND(MONTH(Tabla2[[#This Row],[FECHA INICIO DE LABORES EN OBRA]])=MONTH(TODAY()-30),YEAR(Tabla2[[#This Row],[FECHA INICIO DE LABORES EN OBRA]])=YEAR(TODAY())),MONTH(TODAY()-30)&amp;"-"&amp;YEAR(TODAY()),"No Aplica")),"No Aplica")</f>
        <v>No Aplica</v>
      </c>
    </row>
    <row r="2458" spans="1:29" x14ac:dyDescent="0.25">
      <c r="A2458" s="2" t="s">
        <v>11418</v>
      </c>
      <c r="B2458" s="3" t="s">
        <v>11419</v>
      </c>
      <c r="C2458" s="3" t="s">
        <v>11419</v>
      </c>
      <c r="D2458" s="3">
        <v>42520120</v>
      </c>
      <c r="E2458" s="3" t="s">
        <v>11529</v>
      </c>
      <c r="F2458" s="36" t="s">
        <v>11530</v>
      </c>
      <c r="G2458" s="3">
        <v>1</v>
      </c>
      <c r="H2458" s="3" t="s">
        <v>7165</v>
      </c>
      <c r="I2458" s="3" t="s">
        <v>11422</v>
      </c>
      <c r="J2458" s="3" t="s">
        <v>11531</v>
      </c>
      <c r="K2458" s="3" t="s">
        <v>1210</v>
      </c>
      <c r="L2458" s="8" t="s">
        <v>9813</v>
      </c>
      <c r="M2458" s="5"/>
      <c r="N2458" s="13" t="s">
        <v>1043</v>
      </c>
      <c r="O2458" s="5">
        <v>43771</v>
      </c>
      <c r="P2458" s="8">
        <v>1</v>
      </c>
      <c r="Q2458" s="9">
        <v>1</v>
      </c>
      <c r="R2458" s="9" t="str">
        <f>IFERROR(VLOOKUP(Tabla2[[#This Row],[CONTRATISTA PRNCIPAL]],Hoja1!$L$5:$M$9,2,FALSE),"CJV")</f>
        <v>CJV</v>
      </c>
      <c r="S2458" s="9" t="str">
        <f>IF(Tabla2[[#This Row],[EMPRESA]]=Tabla2[[#This Row],[CONTRATISTA PRNCIPAL]],"Principal","Secundaria")</f>
        <v>Principal</v>
      </c>
      <c r="T2458" s="10">
        <f>IFERROR(1/COUNTIF(Tabla2[CONTRATISTA PRNCIPAL],Tabla2[[#This Row],[CONTRATISTA PRNCIPAL]]),0)</f>
        <v>0.02</v>
      </c>
      <c r="U2458" s="33">
        <f ca="1">IF(((TODAY()-Tabla2[[#This Row],[FECHA NACIMIENTO]])/365)&lt;18,"Corregir", IF(((TODAY()-Tabla2[[#This Row],[FECHA NACIMIENTO]])/365)&gt;80, "Corregir",ROUNDDOWN(((TODAY()-Tabla2[[#This Row],[FECHA NACIMIENTO]])/365),0)))</f>
        <v>40</v>
      </c>
      <c r="V245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458" s="34" t="str">
        <f ca="1">+IF(Tabla2[[#This Row],[Edad]]="Corregir","Corregir","Ok")</f>
        <v>Ok</v>
      </c>
      <c r="X2458" s="10" t="str">
        <f>+IFERROR(VLOOKUP(Tabla2[[#This Row],[DISTRITO SEGÚN DNI]],Hoja1!$A$2:$B$55,2,FALSE),"No")</f>
        <v>No</v>
      </c>
      <c r="Y2458" s="10" t="str">
        <f>IF(OR(LOWER(Tabla2[[#This Row],[GENERO]])="masculino", LOWER(Tabla2[[#This Row],[GENERO]])="femenino"),"OK","Corregir")</f>
        <v>OK</v>
      </c>
      <c r="Z2458" s="10" t="str">
        <f>+IF(Tabla2[[#This Row],[Nro. DNI / CE]]="","Corregir",IF(LEN(Tabla2[[#This Row],[Nro. DNI / CE]])&gt;=8,"OK","Corregir"))</f>
        <v>OK</v>
      </c>
      <c r="AA2458" s="10">
        <f>COUNTIF(Tabla2[APELLIDOS Y NOMBRES],Tabla2[[#This Row],[APELLIDOS Y NOMBRES]])</f>
        <v>1</v>
      </c>
      <c r="AB2458" t="str">
        <f ca="1">+IFERROR(IF(Tabla2[[#This Row],[FECHA CESE/BAJA]]="","No Aplica",IF(AND(MONTH(Tabla2[[#This Row],[FECHA CESE/BAJA]])=MONTH(TODAY()-30),YEAR(Tabla2[[#This Row],[FECHA CESE/BAJA]])=YEAR(TODAY())),MONTH(TODAY()-30)&amp;"-"&amp;YEAR(TODAY()),"Borrar")),"No aplica")</f>
        <v>No Aplica</v>
      </c>
      <c r="AC2458" t="str">
        <f ca="1">+IFERROR(IF(Tabla2[[#This Row],[FECHA INICIO DE LABORES EN OBRA]]="","No Aplica",IF(AND(MONTH(Tabla2[[#This Row],[FECHA INICIO DE LABORES EN OBRA]])=MONTH(TODAY()-30),YEAR(Tabla2[[#This Row],[FECHA INICIO DE LABORES EN OBRA]])=YEAR(TODAY())),MONTH(TODAY()-30)&amp;"-"&amp;YEAR(TODAY()),"No Aplica")),"No Aplica")</f>
        <v>No Aplica</v>
      </c>
    </row>
    <row r="2459" spans="1:29" x14ac:dyDescent="0.25">
      <c r="A2459" s="2" t="s">
        <v>11418</v>
      </c>
      <c r="B2459" s="3" t="s">
        <v>11419</v>
      </c>
      <c r="C2459" s="3" t="s">
        <v>11419</v>
      </c>
      <c r="D2459" s="3" t="s">
        <v>11532</v>
      </c>
      <c r="E2459" s="3" t="s">
        <v>11533</v>
      </c>
      <c r="F2459" s="36" t="s">
        <v>11534</v>
      </c>
      <c r="G2459" s="3">
        <v>2</v>
      </c>
      <c r="H2459" s="3" t="s">
        <v>10843</v>
      </c>
      <c r="I2459" s="3" t="s">
        <v>11422</v>
      </c>
      <c r="J2459" s="3" t="s">
        <v>11535</v>
      </c>
      <c r="K2459" s="3" t="s">
        <v>1077</v>
      </c>
      <c r="L2459" s="8" t="s">
        <v>9813</v>
      </c>
      <c r="M2459" s="5"/>
      <c r="N2459" s="13" t="s">
        <v>3814</v>
      </c>
      <c r="O2459" s="5">
        <v>44949</v>
      </c>
      <c r="P2459" s="8">
        <v>1</v>
      </c>
      <c r="Q2459" s="9">
        <v>4</v>
      </c>
      <c r="R2459" s="9" t="str">
        <f>IFERROR(VLOOKUP(Tabla2[[#This Row],[CONTRATISTA PRNCIPAL]],Hoja1!$L$5:$M$9,2,FALSE),"CJV")</f>
        <v>CJV</v>
      </c>
      <c r="S2459" s="9" t="str">
        <f>IF(Tabla2[[#This Row],[EMPRESA]]=Tabla2[[#This Row],[CONTRATISTA PRNCIPAL]],"Principal","Secundaria")</f>
        <v>Principal</v>
      </c>
      <c r="T2459" s="10">
        <f>IFERROR(1/COUNTIF(Tabla2[CONTRATISTA PRNCIPAL],Tabla2[[#This Row],[CONTRATISTA PRNCIPAL]]),0)</f>
        <v>0.02</v>
      </c>
      <c r="U2459" s="33">
        <f ca="1">IF(((TODAY()-Tabla2[[#This Row],[FECHA NACIMIENTO]])/365)&lt;18,"Corregir", IF(((TODAY()-Tabla2[[#This Row],[FECHA NACIMIENTO]])/365)&gt;80, "Corregir",ROUNDDOWN(((TODAY()-Tabla2[[#This Row],[FECHA NACIMIENTO]])/365),0)))</f>
        <v>29</v>
      </c>
      <c r="V245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459" s="34" t="str">
        <f ca="1">+IF(Tabla2[[#This Row],[Edad]]="Corregir","Corregir","Ok")</f>
        <v>Ok</v>
      </c>
      <c r="X2459" s="10" t="str">
        <f>+IFERROR(VLOOKUP(Tabla2[[#This Row],[DISTRITO SEGÚN DNI]],Hoja1!$A$2:$B$55,2,FALSE),"No")</f>
        <v>No</v>
      </c>
      <c r="Y2459" s="10" t="str">
        <f>IF(OR(LOWER(Tabla2[[#This Row],[GENERO]])="masculino", LOWER(Tabla2[[#This Row],[GENERO]])="femenino"),"OK","Corregir")</f>
        <v>OK</v>
      </c>
      <c r="Z2459" s="10" t="str">
        <f>+IF(Tabla2[[#This Row],[Nro. DNI / CE]]="","Corregir",IF(LEN(Tabla2[[#This Row],[Nro. DNI / CE]])&gt;=8,"OK","Corregir"))</f>
        <v>OK</v>
      </c>
      <c r="AA2459" s="10">
        <f>COUNTIF(Tabla2[APELLIDOS Y NOMBRES],Tabla2[[#This Row],[APELLIDOS Y NOMBRES]])</f>
        <v>1</v>
      </c>
      <c r="AB2459" t="str">
        <f ca="1">+IFERROR(IF(Tabla2[[#This Row],[FECHA CESE/BAJA]]="","No Aplica",IF(AND(MONTH(Tabla2[[#This Row],[FECHA CESE/BAJA]])=MONTH(TODAY()-30),YEAR(Tabla2[[#This Row],[FECHA CESE/BAJA]])=YEAR(TODAY())),MONTH(TODAY()-30)&amp;"-"&amp;YEAR(TODAY()),"Borrar")),"No aplica")</f>
        <v>No Aplica</v>
      </c>
      <c r="AC2459" t="str">
        <f ca="1">+IFERROR(IF(Tabla2[[#This Row],[FECHA INICIO DE LABORES EN OBRA]]="","No Aplica",IF(AND(MONTH(Tabla2[[#This Row],[FECHA INICIO DE LABORES EN OBRA]])=MONTH(TODAY()-30),YEAR(Tabla2[[#This Row],[FECHA INICIO DE LABORES EN OBRA]])=YEAR(TODAY())),MONTH(TODAY()-30)&amp;"-"&amp;YEAR(TODAY()),"No Aplica")),"No Aplica")</f>
        <v>No Aplica</v>
      </c>
    </row>
    <row r="2460" spans="1:29" x14ac:dyDescent="0.25">
      <c r="A2460" s="2" t="s">
        <v>11418</v>
      </c>
      <c r="B2460" s="3" t="s">
        <v>11419</v>
      </c>
      <c r="C2460" s="3" t="s">
        <v>11419</v>
      </c>
      <c r="D2460" s="3">
        <v>46432751</v>
      </c>
      <c r="E2460" s="3" t="s">
        <v>11536</v>
      </c>
      <c r="F2460" s="36" t="s">
        <v>11537</v>
      </c>
      <c r="G2460" s="3">
        <v>2</v>
      </c>
      <c r="H2460" s="3" t="s">
        <v>11431</v>
      </c>
      <c r="I2460" s="3" t="s">
        <v>11432</v>
      </c>
      <c r="J2460" s="3" t="s">
        <v>11538</v>
      </c>
      <c r="K2460" s="3" t="s">
        <v>1240</v>
      </c>
      <c r="L2460" s="8" t="s">
        <v>9813</v>
      </c>
      <c r="M2460" s="5"/>
      <c r="N2460" s="13" t="s">
        <v>1043</v>
      </c>
      <c r="O2460" s="5">
        <v>45139</v>
      </c>
      <c r="P2460" s="8">
        <v>2</v>
      </c>
      <c r="Q2460" s="9">
        <v>4</v>
      </c>
      <c r="R2460" s="9" t="str">
        <f>IFERROR(VLOOKUP(Tabla2[[#This Row],[CONTRATISTA PRNCIPAL]],Hoja1!$L$5:$M$9,2,FALSE),"CJV")</f>
        <v>CJV</v>
      </c>
      <c r="S2460" s="9" t="str">
        <f>IF(Tabla2[[#This Row],[EMPRESA]]=Tabla2[[#This Row],[CONTRATISTA PRNCIPAL]],"Principal","Secundaria")</f>
        <v>Principal</v>
      </c>
      <c r="T2460" s="10">
        <f>IFERROR(1/COUNTIF(Tabla2[CONTRATISTA PRNCIPAL],Tabla2[[#This Row],[CONTRATISTA PRNCIPAL]]),0)</f>
        <v>0.02</v>
      </c>
      <c r="U2460" s="33">
        <f ca="1">IF(((TODAY()-Tabla2[[#This Row],[FECHA NACIMIENTO]])/365)&lt;18,"Corregir", IF(((TODAY()-Tabla2[[#This Row],[FECHA NACIMIENTO]])/365)&gt;80, "Corregir",ROUNDDOWN(((TODAY()-Tabla2[[#This Row],[FECHA NACIMIENTO]])/365),0)))</f>
        <v>33</v>
      </c>
      <c r="V246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460" s="34" t="str">
        <f ca="1">+IF(Tabla2[[#This Row],[Edad]]="Corregir","Corregir","Ok")</f>
        <v>Ok</v>
      </c>
      <c r="X2460" s="10" t="str">
        <f>+IFERROR(VLOOKUP(Tabla2[[#This Row],[DISTRITO SEGÚN DNI]],Hoja1!$A$2:$B$55,2,FALSE),"No")</f>
        <v>No</v>
      </c>
      <c r="Y2460" s="10" t="str">
        <f>IF(OR(LOWER(Tabla2[[#This Row],[GENERO]])="masculino", LOWER(Tabla2[[#This Row],[GENERO]])="femenino"),"OK","Corregir")</f>
        <v>OK</v>
      </c>
      <c r="Z2460" s="10" t="str">
        <f>+IF(Tabla2[[#This Row],[Nro. DNI / CE]]="","Corregir",IF(LEN(Tabla2[[#This Row],[Nro. DNI / CE]])&gt;=8,"OK","Corregir"))</f>
        <v>OK</v>
      </c>
      <c r="AA2460" s="10">
        <f>COUNTIF(Tabla2[APELLIDOS Y NOMBRES],Tabla2[[#This Row],[APELLIDOS Y NOMBRES]])</f>
        <v>1</v>
      </c>
      <c r="AB2460" t="str">
        <f ca="1">+IFERROR(IF(Tabla2[[#This Row],[FECHA CESE/BAJA]]="","No Aplica",IF(AND(MONTH(Tabla2[[#This Row],[FECHA CESE/BAJA]])=MONTH(TODAY()-30),YEAR(Tabla2[[#This Row],[FECHA CESE/BAJA]])=YEAR(TODAY())),MONTH(TODAY()-30)&amp;"-"&amp;YEAR(TODAY()),"Borrar")),"No aplica")</f>
        <v>No Aplica</v>
      </c>
      <c r="AC2460" t="str">
        <f ca="1">+IFERROR(IF(Tabla2[[#This Row],[FECHA INICIO DE LABORES EN OBRA]]="","No Aplica",IF(AND(MONTH(Tabla2[[#This Row],[FECHA INICIO DE LABORES EN OBRA]])=MONTH(TODAY()-30),YEAR(Tabla2[[#This Row],[FECHA INICIO DE LABORES EN OBRA]])=YEAR(TODAY())),MONTH(TODAY()-30)&amp;"-"&amp;YEAR(TODAY()),"No Aplica")),"No Aplica")</f>
        <v>8-2023</v>
      </c>
    </row>
    <row r="2461" spans="1:29" x14ac:dyDescent="0.25">
      <c r="A2461" s="2" t="s">
        <v>11418</v>
      </c>
      <c r="B2461" s="3" t="s">
        <v>11419</v>
      </c>
      <c r="C2461" s="3" t="s">
        <v>11419</v>
      </c>
      <c r="D2461" s="3">
        <v>77378433</v>
      </c>
      <c r="E2461" s="3" t="s">
        <v>11539</v>
      </c>
      <c r="F2461" s="36" t="s">
        <v>11540</v>
      </c>
      <c r="G2461" s="3">
        <v>2</v>
      </c>
      <c r="H2461" s="3" t="s">
        <v>10843</v>
      </c>
      <c r="I2461" s="3" t="s">
        <v>11422</v>
      </c>
      <c r="J2461" s="3" t="s">
        <v>11541</v>
      </c>
      <c r="K2461" s="3" t="s">
        <v>1063</v>
      </c>
      <c r="L2461" s="8" t="s">
        <v>9813</v>
      </c>
      <c r="M2461" s="5"/>
      <c r="N2461" s="13" t="s">
        <v>1043</v>
      </c>
      <c r="O2461" s="5">
        <v>44993</v>
      </c>
      <c r="P2461" s="8">
        <v>1</v>
      </c>
      <c r="Q2461" s="9">
        <v>4</v>
      </c>
      <c r="R2461" s="9" t="str">
        <f>IFERROR(VLOOKUP(Tabla2[[#This Row],[CONTRATISTA PRNCIPAL]],Hoja1!$L$5:$M$9,2,FALSE),"CJV")</f>
        <v>CJV</v>
      </c>
      <c r="S2461" s="9" t="str">
        <f>IF(Tabla2[[#This Row],[EMPRESA]]=Tabla2[[#This Row],[CONTRATISTA PRNCIPAL]],"Principal","Secundaria")</f>
        <v>Principal</v>
      </c>
      <c r="T2461" s="10">
        <f>IFERROR(1/COUNTIF(Tabla2[CONTRATISTA PRNCIPAL],Tabla2[[#This Row],[CONTRATISTA PRNCIPAL]]),0)</f>
        <v>0.02</v>
      </c>
      <c r="U2461" s="33">
        <f ca="1">IF(((TODAY()-Tabla2[[#This Row],[FECHA NACIMIENTO]])/365)&lt;18,"Corregir", IF(((TODAY()-Tabla2[[#This Row],[FECHA NACIMIENTO]])/365)&gt;80, "Corregir",ROUNDDOWN(((TODAY()-Tabla2[[#This Row],[FECHA NACIMIENTO]])/365),0)))</f>
        <v>27</v>
      </c>
      <c r="V246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461" s="34" t="str">
        <f ca="1">+IF(Tabla2[[#This Row],[Edad]]="Corregir","Corregir","Ok")</f>
        <v>Ok</v>
      </c>
      <c r="X2461" s="10" t="str">
        <f>+IFERROR(VLOOKUP(Tabla2[[#This Row],[DISTRITO SEGÚN DNI]],Hoja1!$A$2:$B$55,2,FALSE),"No")</f>
        <v>No</v>
      </c>
      <c r="Y2461" s="10" t="str">
        <f>IF(OR(LOWER(Tabla2[[#This Row],[GENERO]])="masculino", LOWER(Tabla2[[#This Row],[GENERO]])="femenino"),"OK","Corregir")</f>
        <v>OK</v>
      </c>
      <c r="Z2461" s="10" t="str">
        <f>+IF(Tabla2[[#This Row],[Nro. DNI / CE]]="","Corregir",IF(LEN(Tabla2[[#This Row],[Nro. DNI / CE]])&gt;=8,"OK","Corregir"))</f>
        <v>OK</v>
      </c>
      <c r="AA2461" s="10">
        <f>COUNTIF(Tabla2[APELLIDOS Y NOMBRES],Tabla2[[#This Row],[APELLIDOS Y NOMBRES]])</f>
        <v>1</v>
      </c>
      <c r="AB2461" t="str">
        <f ca="1">+IFERROR(IF(Tabla2[[#This Row],[FECHA CESE/BAJA]]="","No Aplica",IF(AND(MONTH(Tabla2[[#This Row],[FECHA CESE/BAJA]])=MONTH(TODAY()-30),YEAR(Tabla2[[#This Row],[FECHA CESE/BAJA]])=YEAR(TODAY())),MONTH(TODAY()-30)&amp;"-"&amp;YEAR(TODAY()),"Borrar")),"No aplica")</f>
        <v>No Aplica</v>
      </c>
      <c r="AC2461" t="str">
        <f ca="1">+IFERROR(IF(Tabla2[[#This Row],[FECHA INICIO DE LABORES EN OBRA]]="","No Aplica",IF(AND(MONTH(Tabla2[[#This Row],[FECHA INICIO DE LABORES EN OBRA]])=MONTH(TODAY()-30),YEAR(Tabla2[[#This Row],[FECHA INICIO DE LABORES EN OBRA]])=YEAR(TODAY())),MONTH(TODAY()-30)&amp;"-"&amp;YEAR(TODAY()),"No Aplica")),"No Aplica")</f>
        <v>No Aplica</v>
      </c>
    </row>
    <row r="2462" spans="1:29" x14ac:dyDescent="0.25">
      <c r="A2462" s="2" t="s">
        <v>11418</v>
      </c>
      <c r="B2462" s="3" t="s">
        <v>11419</v>
      </c>
      <c r="C2462" s="3" t="s">
        <v>11419</v>
      </c>
      <c r="D2462" s="3">
        <v>72726090</v>
      </c>
      <c r="E2462" s="3" t="s">
        <v>11545</v>
      </c>
      <c r="F2462" s="36" t="s">
        <v>11546</v>
      </c>
      <c r="G2462" s="3">
        <v>2</v>
      </c>
      <c r="H2462" s="3" t="s">
        <v>10843</v>
      </c>
      <c r="I2462" s="3" t="s">
        <v>11432</v>
      </c>
      <c r="J2462" s="3" t="s">
        <v>11547</v>
      </c>
      <c r="K2462" s="3" t="s">
        <v>1103</v>
      </c>
      <c r="L2462" s="8" t="s">
        <v>9813</v>
      </c>
      <c r="M2462" s="5"/>
      <c r="N2462" s="13" t="s">
        <v>1043</v>
      </c>
      <c r="O2462" s="5">
        <v>44774</v>
      </c>
      <c r="P2462" s="8">
        <v>1</v>
      </c>
      <c r="Q2462" s="9">
        <v>4</v>
      </c>
      <c r="R2462" s="9" t="str">
        <f>IFERROR(VLOOKUP(Tabla2[[#This Row],[CONTRATISTA PRNCIPAL]],Hoja1!$L$5:$M$9,2,FALSE),"CJV")</f>
        <v>CJV</v>
      </c>
      <c r="S2462" s="9" t="str">
        <f>IF(Tabla2[[#This Row],[EMPRESA]]=Tabla2[[#This Row],[CONTRATISTA PRNCIPAL]],"Principal","Secundaria")</f>
        <v>Principal</v>
      </c>
      <c r="T2462" s="10">
        <f>IFERROR(1/COUNTIF(Tabla2[CONTRATISTA PRNCIPAL],Tabla2[[#This Row],[CONTRATISTA PRNCIPAL]]),0)</f>
        <v>0.02</v>
      </c>
      <c r="U2462" s="33">
        <f ca="1">IF(((TODAY()-Tabla2[[#This Row],[FECHA NACIMIENTO]])/365)&lt;18,"Corregir", IF(((TODAY()-Tabla2[[#This Row],[FECHA NACIMIENTO]])/365)&gt;80, "Corregir",ROUNDDOWN(((TODAY()-Tabla2[[#This Row],[FECHA NACIMIENTO]])/365),0)))</f>
        <v>24</v>
      </c>
      <c r="V246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462" s="34" t="str">
        <f ca="1">+IF(Tabla2[[#This Row],[Edad]]="Corregir","Corregir","Ok")</f>
        <v>Ok</v>
      </c>
      <c r="X2462" s="10" t="str">
        <f>+IFERROR(VLOOKUP(Tabla2[[#This Row],[DISTRITO SEGÚN DNI]],Hoja1!$A$2:$B$55,2,FALSE),"No")</f>
        <v>ATE</v>
      </c>
      <c r="Y2462" s="10" t="str">
        <f>IF(OR(LOWER(Tabla2[[#This Row],[GENERO]])="masculino", LOWER(Tabla2[[#This Row],[GENERO]])="femenino"),"OK","Corregir")</f>
        <v>OK</v>
      </c>
      <c r="Z2462" s="10" t="str">
        <f>+IF(Tabla2[[#This Row],[Nro. DNI / CE]]="","Corregir",IF(LEN(Tabla2[[#This Row],[Nro. DNI / CE]])&gt;=8,"OK","Corregir"))</f>
        <v>OK</v>
      </c>
      <c r="AA2462" s="10">
        <f>COUNTIF(Tabla2[APELLIDOS Y NOMBRES],Tabla2[[#This Row],[APELLIDOS Y NOMBRES]])</f>
        <v>1</v>
      </c>
      <c r="AB2462" t="str">
        <f ca="1">+IFERROR(IF(Tabla2[[#This Row],[FECHA CESE/BAJA]]="","No Aplica",IF(AND(MONTH(Tabla2[[#This Row],[FECHA CESE/BAJA]])=MONTH(TODAY()-30),YEAR(Tabla2[[#This Row],[FECHA CESE/BAJA]])=YEAR(TODAY())),MONTH(TODAY()-30)&amp;"-"&amp;YEAR(TODAY()),"Borrar")),"No aplica")</f>
        <v>No Aplica</v>
      </c>
      <c r="AC2462" t="str">
        <f ca="1">+IFERROR(IF(Tabla2[[#This Row],[FECHA INICIO DE LABORES EN OBRA]]="","No Aplica",IF(AND(MONTH(Tabla2[[#This Row],[FECHA INICIO DE LABORES EN OBRA]])=MONTH(TODAY()-30),YEAR(Tabla2[[#This Row],[FECHA INICIO DE LABORES EN OBRA]])=YEAR(TODAY())),MONTH(TODAY()-30)&amp;"-"&amp;YEAR(TODAY()),"No Aplica")),"No Aplica")</f>
        <v>No Aplica</v>
      </c>
    </row>
    <row r="2463" spans="1:29" x14ac:dyDescent="0.25">
      <c r="A2463" s="2" t="s">
        <v>11418</v>
      </c>
      <c r="B2463" s="3" t="s">
        <v>11419</v>
      </c>
      <c r="C2463" s="3" t="s">
        <v>11419</v>
      </c>
      <c r="D2463" s="3">
        <v>70689143</v>
      </c>
      <c r="E2463" s="3" t="s">
        <v>11548</v>
      </c>
      <c r="F2463" s="36" t="s">
        <v>11549</v>
      </c>
      <c r="G2463" s="3">
        <v>1</v>
      </c>
      <c r="H2463" s="3" t="s">
        <v>1838</v>
      </c>
      <c r="I2463" s="3" t="s">
        <v>11422</v>
      </c>
      <c r="J2463" s="3" t="s">
        <v>11550</v>
      </c>
      <c r="K2463" s="3" t="s">
        <v>1044</v>
      </c>
      <c r="L2463" s="8" t="s">
        <v>9813</v>
      </c>
      <c r="M2463" s="5"/>
      <c r="N2463" s="13" t="s">
        <v>1043</v>
      </c>
      <c r="O2463" s="5">
        <v>44949</v>
      </c>
      <c r="P2463" s="8">
        <v>1</v>
      </c>
      <c r="Q2463" s="9">
        <v>1</v>
      </c>
      <c r="R2463" s="9" t="str">
        <f>IFERROR(VLOOKUP(Tabla2[[#This Row],[CONTRATISTA PRNCIPAL]],Hoja1!$L$5:$M$9,2,FALSE),"CJV")</f>
        <v>CJV</v>
      </c>
      <c r="S2463" s="9" t="str">
        <f>IF(Tabla2[[#This Row],[EMPRESA]]=Tabla2[[#This Row],[CONTRATISTA PRNCIPAL]],"Principal","Secundaria")</f>
        <v>Principal</v>
      </c>
      <c r="T2463" s="10">
        <f>IFERROR(1/COUNTIF(Tabla2[CONTRATISTA PRNCIPAL],Tabla2[[#This Row],[CONTRATISTA PRNCIPAL]]),0)</f>
        <v>0.02</v>
      </c>
      <c r="U2463" s="33">
        <f ca="1">IF(((TODAY()-Tabla2[[#This Row],[FECHA NACIMIENTO]])/365)&lt;18,"Corregir", IF(((TODAY()-Tabla2[[#This Row],[FECHA NACIMIENTO]])/365)&gt;80, "Corregir",ROUNDDOWN(((TODAY()-Tabla2[[#This Row],[FECHA NACIMIENTO]])/365),0)))</f>
        <v>27</v>
      </c>
      <c r="V246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463" s="34" t="str">
        <f ca="1">+IF(Tabla2[[#This Row],[Edad]]="Corregir","Corregir","Ok")</f>
        <v>Ok</v>
      </c>
      <c r="X2463" s="10" t="str">
        <f>+IFERROR(VLOOKUP(Tabla2[[#This Row],[DISTRITO SEGÚN DNI]],Hoja1!$A$2:$B$55,2,FALSE),"No")</f>
        <v>No</v>
      </c>
      <c r="Y2463" s="10" t="str">
        <f>IF(OR(LOWER(Tabla2[[#This Row],[GENERO]])="masculino", LOWER(Tabla2[[#This Row],[GENERO]])="femenino"),"OK","Corregir")</f>
        <v>OK</v>
      </c>
      <c r="Z2463" s="10" t="str">
        <f>+IF(Tabla2[[#This Row],[Nro. DNI / CE]]="","Corregir",IF(LEN(Tabla2[[#This Row],[Nro. DNI / CE]])&gt;=8,"OK","Corregir"))</f>
        <v>OK</v>
      </c>
      <c r="AA2463" s="10">
        <f>COUNTIF(Tabla2[APELLIDOS Y NOMBRES],Tabla2[[#This Row],[APELLIDOS Y NOMBRES]])</f>
        <v>1</v>
      </c>
      <c r="AB2463" t="str">
        <f ca="1">+IFERROR(IF(Tabla2[[#This Row],[FECHA CESE/BAJA]]="","No Aplica",IF(AND(MONTH(Tabla2[[#This Row],[FECHA CESE/BAJA]])=MONTH(TODAY()-30),YEAR(Tabla2[[#This Row],[FECHA CESE/BAJA]])=YEAR(TODAY())),MONTH(TODAY()-30)&amp;"-"&amp;YEAR(TODAY()),"Borrar")),"No aplica")</f>
        <v>No Aplica</v>
      </c>
      <c r="AC2463" t="str">
        <f ca="1">+IFERROR(IF(Tabla2[[#This Row],[FECHA INICIO DE LABORES EN OBRA]]="","No Aplica",IF(AND(MONTH(Tabla2[[#This Row],[FECHA INICIO DE LABORES EN OBRA]])=MONTH(TODAY()-30),YEAR(Tabla2[[#This Row],[FECHA INICIO DE LABORES EN OBRA]])=YEAR(TODAY())),MONTH(TODAY()-30)&amp;"-"&amp;YEAR(TODAY()),"No Aplica")),"No Aplica")</f>
        <v>No Aplica</v>
      </c>
    </row>
    <row r="2464" spans="1:29" x14ac:dyDescent="0.25">
      <c r="A2464" s="2" t="s">
        <v>11418</v>
      </c>
      <c r="B2464" s="3" t="s">
        <v>11419</v>
      </c>
      <c r="C2464" s="3" t="s">
        <v>11419</v>
      </c>
      <c r="D2464" s="3">
        <v>41183363</v>
      </c>
      <c r="E2464" s="3" t="s">
        <v>11551</v>
      </c>
      <c r="F2464" s="36" t="s">
        <v>11552</v>
      </c>
      <c r="G2464" s="3">
        <v>2</v>
      </c>
      <c r="H2464" s="3" t="s">
        <v>11553</v>
      </c>
      <c r="I2464" s="3" t="s">
        <v>11422</v>
      </c>
      <c r="J2464" s="3" t="s">
        <v>11554</v>
      </c>
      <c r="K2464" s="3" t="s">
        <v>1136</v>
      </c>
      <c r="L2464" s="8" t="s">
        <v>9813</v>
      </c>
      <c r="M2464" s="5"/>
      <c r="N2464" s="13" t="s">
        <v>1043</v>
      </c>
      <c r="O2464" s="5">
        <v>45118</v>
      </c>
      <c r="P2464" s="8">
        <v>1</v>
      </c>
      <c r="Q2464" s="9">
        <v>4</v>
      </c>
      <c r="R2464" s="9" t="str">
        <f>IFERROR(VLOOKUP(Tabla2[[#This Row],[CONTRATISTA PRNCIPAL]],Hoja1!$L$5:$M$9,2,FALSE),"CJV")</f>
        <v>CJV</v>
      </c>
      <c r="S2464" s="9" t="str">
        <f>IF(Tabla2[[#This Row],[EMPRESA]]=Tabla2[[#This Row],[CONTRATISTA PRNCIPAL]],"Principal","Secundaria")</f>
        <v>Principal</v>
      </c>
      <c r="T2464" s="10">
        <f>IFERROR(1/COUNTIF(Tabla2[CONTRATISTA PRNCIPAL],Tabla2[[#This Row],[CONTRATISTA PRNCIPAL]]),0)</f>
        <v>0.02</v>
      </c>
      <c r="U2464" s="33">
        <f ca="1">IF(((TODAY()-Tabla2[[#This Row],[FECHA NACIMIENTO]])/365)&lt;18,"Corregir", IF(((TODAY()-Tabla2[[#This Row],[FECHA NACIMIENTO]])/365)&gt;80, "Corregir",ROUNDDOWN(((TODAY()-Tabla2[[#This Row],[FECHA NACIMIENTO]])/365),0)))</f>
        <v>41</v>
      </c>
      <c r="V246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464" s="34" t="str">
        <f ca="1">+IF(Tabla2[[#This Row],[Edad]]="Corregir","Corregir","Ok")</f>
        <v>Ok</v>
      </c>
      <c r="X2464" s="10" t="str">
        <f>+IFERROR(VLOOKUP(Tabla2[[#This Row],[DISTRITO SEGÚN DNI]],Hoja1!$A$2:$B$55,2,FALSE),"No")</f>
        <v>No</v>
      </c>
      <c r="Y2464" s="10" t="str">
        <f>IF(OR(LOWER(Tabla2[[#This Row],[GENERO]])="masculino", LOWER(Tabla2[[#This Row],[GENERO]])="femenino"),"OK","Corregir")</f>
        <v>OK</v>
      </c>
      <c r="Z2464" s="10" t="str">
        <f>+IF(Tabla2[[#This Row],[Nro. DNI / CE]]="","Corregir",IF(LEN(Tabla2[[#This Row],[Nro. DNI / CE]])&gt;=8,"OK","Corregir"))</f>
        <v>OK</v>
      </c>
      <c r="AA2464" s="10">
        <f>COUNTIF(Tabla2[APELLIDOS Y NOMBRES],Tabla2[[#This Row],[APELLIDOS Y NOMBRES]])</f>
        <v>1</v>
      </c>
      <c r="AB2464" t="str">
        <f ca="1">+IFERROR(IF(Tabla2[[#This Row],[FECHA CESE/BAJA]]="","No Aplica",IF(AND(MONTH(Tabla2[[#This Row],[FECHA CESE/BAJA]])=MONTH(TODAY()-30),YEAR(Tabla2[[#This Row],[FECHA CESE/BAJA]])=YEAR(TODAY())),MONTH(TODAY()-30)&amp;"-"&amp;YEAR(TODAY()),"Borrar")),"No aplica")</f>
        <v>No Aplica</v>
      </c>
      <c r="AC2464" t="str">
        <f ca="1">+IFERROR(IF(Tabla2[[#This Row],[FECHA INICIO DE LABORES EN OBRA]]="","No Aplica",IF(AND(MONTH(Tabla2[[#This Row],[FECHA INICIO DE LABORES EN OBRA]])=MONTH(TODAY()-30),YEAR(Tabla2[[#This Row],[FECHA INICIO DE LABORES EN OBRA]])=YEAR(TODAY())),MONTH(TODAY()-30)&amp;"-"&amp;YEAR(TODAY()),"No Aplica")),"No Aplica")</f>
        <v>No Aplica</v>
      </c>
    </row>
    <row r="2465" spans="1:29" x14ac:dyDescent="0.25">
      <c r="A2465" s="2" t="s">
        <v>11418</v>
      </c>
      <c r="B2465" s="3" t="s">
        <v>11419</v>
      </c>
      <c r="C2465" s="3" t="s">
        <v>11419</v>
      </c>
      <c r="D2465" s="3">
        <v>72964051</v>
      </c>
      <c r="E2465" s="3" t="s">
        <v>11555</v>
      </c>
      <c r="F2465" s="36" t="s">
        <v>11556</v>
      </c>
      <c r="G2465" s="3">
        <v>2</v>
      </c>
      <c r="H2465" s="3" t="s">
        <v>1453</v>
      </c>
      <c r="I2465" s="3" t="s">
        <v>11422</v>
      </c>
      <c r="J2465" s="3" t="s">
        <v>11557</v>
      </c>
      <c r="K2465" s="3" t="s">
        <v>78</v>
      </c>
      <c r="L2465" s="8" t="s">
        <v>9813</v>
      </c>
      <c r="M2465" s="5"/>
      <c r="N2465" s="13" t="s">
        <v>1043</v>
      </c>
      <c r="O2465" s="5">
        <v>45089</v>
      </c>
      <c r="P2465" s="8">
        <v>1</v>
      </c>
      <c r="Q2465" s="9">
        <v>4</v>
      </c>
      <c r="R2465" s="9" t="str">
        <f>IFERROR(VLOOKUP(Tabla2[[#This Row],[CONTRATISTA PRNCIPAL]],Hoja1!$L$5:$M$9,2,FALSE),"CJV")</f>
        <v>CJV</v>
      </c>
      <c r="S2465" s="9" t="str">
        <f>IF(Tabla2[[#This Row],[EMPRESA]]=Tabla2[[#This Row],[CONTRATISTA PRNCIPAL]],"Principal","Secundaria")</f>
        <v>Principal</v>
      </c>
      <c r="T2465" s="10">
        <f>IFERROR(1/COUNTIF(Tabla2[CONTRATISTA PRNCIPAL],Tabla2[[#This Row],[CONTRATISTA PRNCIPAL]]),0)</f>
        <v>0.02</v>
      </c>
      <c r="U2465" s="33">
        <f ca="1">IF(((TODAY()-Tabla2[[#This Row],[FECHA NACIMIENTO]])/365)&lt;18,"Corregir", IF(((TODAY()-Tabla2[[#This Row],[FECHA NACIMIENTO]])/365)&gt;80, "Corregir",ROUNDDOWN(((TODAY()-Tabla2[[#This Row],[FECHA NACIMIENTO]])/365),0)))</f>
        <v>19</v>
      </c>
      <c r="V246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2465" s="34" t="str">
        <f ca="1">+IF(Tabla2[[#This Row],[Edad]]="Corregir","Corregir","Ok")</f>
        <v>Ok</v>
      </c>
      <c r="X2465" s="10" t="str">
        <f>+IFERROR(VLOOKUP(Tabla2[[#This Row],[DISTRITO SEGÚN DNI]],Hoja1!$A$2:$B$55,2,FALSE),"No")</f>
        <v xml:space="preserve">SAN LUIS </v>
      </c>
      <c r="Y2465" s="10" t="str">
        <f>IF(OR(LOWER(Tabla2[[#This Row],[GENERO]])="masculino", LOWER(Tabla2[[#This Row],[GENERO]])="femenino"),"OK","Corregir")</f>
        <v>OK</v>
      </c>
      <c r="Z2465" s="10" t="str">
        <f>+IF(Tabla2[[#This Row],[Nro. DNI / CE]]="","Corregir",IF(LEN(Tabla2[[#This Row],[Nro. DNI / CE]])&gt;=8,"OK","Corregir"))</f>
        <v>OK</v>
      </c>
      <c r="AA2465" s="10">
        <f>COUNTIF(Tabla2[APELLIDOS Y NOMBRES],Tabla2[[#This Row],[APELLIDOS Y NOMBRES]])</f>
        <v>1</v>
      </c>
      <c r="AB2465" t="str">
        <f ca="1">+IFERROR(IF(Tabla2[[#This Row],[FECHA CESE/BAJA]]="","No Aplica",IF(AND(MONTH(Tabla2[[#This Row],[FECHA CESE/BAJA]])=MONTH(TODAY()-30),YEAR(Tabla2[[#This Row],[FECHA CESE/BAJA]])=YEAR(TODAY())),MONTH(TODAY()-30)&amp;"-"&amp;YEAR(TODAY()),"Borrar")),"No aplica")</f>
        <v>No Aplica</v>
      </c>
      <c r="AC2465" t="str">
        <f ca="1">+IFERROR(IF(Tabla2[[#This Row],[FECHA INICIO DE LABORES EN OBRA]]="","No Aplica",IF(AND(MONTH(Tabla2[[#This Row],[FECHA INICIO DE LABORES EN OBRA]])=MONTH(TODAY()-30),YEAR(Tabla2[[#This Row],[FECHA INICIO DE LABORES EN OBRA]])=YEAR(TODAY())),MONTH(TODAY()-30)&amp;"-"&amp;YEAR(TODAY()),"No Aplica")),"No Aplica")</f>
        <v>No Aplica</v>
      </c>
    </row>
    <row r="2466" spans="1:29" x14ac:dyDescent="0.25">
      <c r="A2466" s="2" t="s">
        <v>11418</v>
      </c>
      <c r="B2466" s="3" t="s">
        <v>11419</v>
      </c>
      <c r="C2466" s="3" t="s">
        <v>11419</v>
      </c>
      <c r="D2466" s="3">
        <v>72051769</v>
      </c>
      <c r="E2466" s="3" t="s">
        <v>11558</v>
      </c>
      <c r="F2466" s="36" t="s">
        <v>11559</v>
      </c>
      <c r="G2466" s="3">
        <v>2</v>
      </c>
      <c r="H2466" s="3" t="s">
        <v>10843</v>
      </c>
      <c r="I2466" s="3" t="s">
        <v>11432</v>
      </c>
      <c r="J2466" s="3" t="s">
        <v>11560</v>
      </c>
      <c r="K2466" s="3" t="s">
        <v>1210</v>
      </c>
      <c r="L2466" s="8" t="s">
        <v>9813</v>
      </c>
      <c r="M2466" s="5"/>
      <c r="N2466" s="13" t="s">
        <v>1043</v>
      </c>
      <c r="O2466" s="5">
        <v>44774</v>
      </c>
      <c r="P2466" s="8">
        <v>1</v>
      </c>
      <c r="Q2466" s="9">
        <v>4</v>
      </c>
      <c r="R2466" s="9" t="str">
        <f>IFERROR(VLOOKUP(Tabla2[[#This Row],[CONTRATISTA PRNCIPAL]],Hoja1!$L$5:$M$9,2,FALSE),"CJV")</f>
        <v>CJV</v>
      </c>
      <c r="S2466" s="9" t="str">
        <f>IF(Tabla2[[#This Row],[EMPRESA]]=Tabla2[[#This Row],[CONTRATISTA PRNCIPAL]],"Principal","Secundaria")</f>
        <v>Principal</v>
      </c>
      <c r="T2466" s="10">
        <f>IFERROR(1/COUNTIF(Tabla2[CONTRATISTA PRNCIPAL],Tabla2[[#This Row],[CONTRATISTA PRNCIPAL]]),0)</f>
        <v>0.02</v>
      </c>
      <c r="U2466" s="33">
        <f ca="1">IF(((TODAY()-Tabla2[[#This Row],[FECHA NACIMIENTO]])/365)&lt;18,"Corregir", IF(((TODAY()-Tabla2[[#This Row],[FECHA NACIMIENTO]])/365)&gt;80, "Corregir",ROUNDDOWN(((TODAY()-Tabla2[[#This Row],[FECHA NACIMIENTO]])/365),0)))</f>
        <v>27</v>
      </c>
      <c r="V246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466" s="34" t="str">
        <f ca="1">+IF(Tabla2[[#This Row],[Edad]]="Corregir","Corregir","Ok")</f>
        <v>Ok</v>
      </c>
      <c r="X2466" s="10" t="str">
        <f>+IFERROR(VLOOKUP(Tabla2[[#This Row],[DISTRITO SEGÚN DNI]],Hoja1!$A$2:$B$55,2,FALSE),"No")</f>
        <v>No</v>
      </c>
      <c r="Y2466" s="10" t="str">
        <f>IF(OR(LOWER(Tabla2[[#This Row],[GENERO]])="masculino", LOWER(Tabla2[[#This Row],[GENERO]])="femenino"),"OK","Corregir")</f>
        <v>OK</v>
      </c>
      <c r="Z2466" s="10" t="str">
        <f>+IF(Tabla2[[#This Row],[Nro. DNI / CE]]="","Corregir",IF(LEN(Tabla2[[#This Row],[Nro. DNI / CE]])&gt;=8,"OK","Corregir"))</f>
        <v>OK</v>
      </c>
      <c r="AA2466" s="10">
        <f>COUNTIF(Tabla2[APELLIDOS Y NOMBRES],Tabla2[[#This Row],[APELLIDOS Y NOMBRES]])</f>
        <v>1</v>
      </c>
      <c r="AB2466" t="str">
        <f ca="1">+IFERROR(IF(Tabla2[[#This Row],[FECHA CESE/BAJA]]="","No Aplica",IF(AND(MONTH(Tabla2[[#This Row],[FECHA CESE/BAJA]])=MONTH(TODAY()-30),YEAR(Tabla2[[#This Row],[FECHA CESE/BAJA]])=YEAR(TODAY())),MONTH(TODAY()-30)&amp;"-"&amp;YEAR(TODAY()),"Borrar")),"No aplica")</f>
        <v>No Aplica</v>
      </c>
      <c r="AC2466" t="str">
        <f ca="1">+IFERROR(IF(Tabla2[[#This Row],[FECHA INICIO DE LABORES EN OBRA]]="","No Aplica",IF(AND(MONTH(Tabla2[[#This Row],[FECHA INICIO DE LABORES EN OBRA]])=MONTH(TODAY()-30),YEAR(Tabla2[[#This Row],[FECHA INICIO DE LABORES EN OBRA]])=YEAR(TODAY())),MONTH(TODAY()-30)&amp;"-"&amp;YEAR(TODAY()),"No Aplica")),"No Aplica")</f>
        <v>No Aplica</v>
      </c>
    </row>
    <row r="2467" spans="1:29" x14ac:dyDescent="0.25">
      <c r="A2467" s="2" t="s">
        <v>11418</v>
      </c>
      <c r="B2467" s="3" t="s">
        <v>11419</v>
      </c>
      <c r="C2467" s="3" t="s">
        <v>11419</v>
      </c>
      <c r="D2467" s="3">
        <v>43650683</v>
      </c>
      <c r="E2467" s="3" t="s">
        <v>11561</v>
      </c>
      <c r="F2467" s="36" t="s">
        <v>11562</v>
      </c>
      <c r="G2467" s="3">
        <v>2</v>
      </c>
      <c r="H2467" s="3" t="s">
        <v>11469</v>
      </c>
      <c r="I2467" s="3" t="s">
        <v>11432</v>
      </c>
      <c r="J2467" s="3" t="s">
        <v>11563</v>
      </c>
      <c r="K2467" s="3" t="s">
        <v>1103</v>
      </c>
      <c r="L2467" s="8" t="s">
        <v>9813</v>
      </c>
      <c r="M2467" s="5"/>
      <c r="N2467" s="13" t="s">
        <v>1043</v>
      </c>
      <c r="O2467" s="5">
        <v>45089</v>
      </c>
      <c r="P2467" s="8">
        <v>1</v>
      </c>
      <c r="Q2467" s="9">
        <v>4</v>
      </c>
      <c r="R2467" s="9" t="str">
        <f>IFERROR(VLOOKUP(Tabla2[[#This Row],[CONTRATISTA PRNCIPAL]],Hoja1!$L$5:$M$9,2,FALSE),"CJV")</f>
        <v>CJV</v>
      </c>
      <c r="S2467" s="9" t="str">
        <f>IF(Tabla2[[#This Row],[EMPRESA]]=Tabla2[[#This Row],[CONTRATISTA PRNCIPAL]],"Principal","Secundaria")</f>
        <v>Principal</v>
      </c>
      <c r="T2467" s="10">
        <f>IFERROR(1/COUNTIF(Tabla2[CONTRATISTA PRNCIPAL],Tabla2[[#This Row],[CONTRATISTA PRNCIPAL]]),0)</f>
        <v>0.02</v>
      </c>
      <c r="U2467" s="33">
        <f ca="1">IF(((TODAY()-Tabla2[[#This Row],[FECHA NACIMIENTO]])/365)&lt;18,"Corregir", IF(((TODAY()-Tabla2[[#This Row],[FECHA NACIMIENTO]])/365)&gt;80, "Corregir",ROUNDDOWN(((TODAY()-Tabla2[[#This Row],[FECHA NACIMIENTO]])/365),0)))</f>
        <v>37</v>
      </c>
      <c r="V246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467" s="34" t="str">
        <f ca="1">+IF(Tabla2[[#This Row],[Edad]]="Corregir","Corregir","Ok")</f>
        <v>Ok</v>
      </c>
      <c r="X2467" s="10" t="str">
        <f>+IFERROR(VLOOKUP(Tabla2[[#This Row],[DISTRITO SEGÚN DNI]],Hoja1!$A$2:$B$55,2,FALSE),"No")</f>
        <v>ATE</v>
      </c>
      <c r="Y2467" s="10" t="str">
        <f>IF(OR(LOWER(Tabla2[[#This Row],[GENERO]])="masculino", LOWER(Tabla2[[#This Row],[GENERO]])="femenino"),"OK","Corregir")</f>
        <v>OK</v>
      </c>
      <c r="Z2467" s="10" t="str">
        <f>+IF(Tabla2[[#This Row],[Nro. DNI / CE]]="","Corregir",IF(LEN(Tabla2[[#This Row],[Nro. DNI / CE]])&gt;=8,"OK","Corregir"))</f>
        <v>OK</v>
      </c>
      <c r="AA2467" s="10">
        <f>COUNTIF(Tabla2[APELLIDOS Y NOMBRES],Tabla2[[#This Row],[APELLIDOS Y NOMBRES]])</f>
        <v>1</v>
      </c>
      <c r="AB2467" t="str">
        <f ca="1">+IFERROR(IF(Tabla2[[#This Row],[FECHA CESE/BAJA]]="","No Aplica",IF(AND(MONTH(Tabla2[[#This Row],[FECHA CESE/BAJA]])=MONTH(TODAY()-30),YEAR(Tabla2[[#This Row],[FECHA CESE/BAJA]])=YEAR(TODAY())),MONTH(TODAY()-30)&amp;"-"&amp;YEAR(TODAY()),"Borrar")),"No aplica")</f>
        <v>No Aplica</v>
      </c>
      <c r="AC2467" t="str">
        <f ca="1">+IFERROR(IF(Tabla2[[#This Row],[FECHA INICIO DE LABORES EN OBRA]]="","No Aplica",IF(AND(MONTH(Tabla2[[#This Row],[FECHA INICIO DE LABORES EN OBRA]])=MONTH(TODAY()-30),YEAR(Tabla2[[#This Row],[FECHA INICIO DE LABORES EN OBRA]])=YEAR(TODAY())),MONTH(TODAY()-30)&amp;"-"&amp;YEAR(TODAY()),"No Aplica")),"No Aplica")</f>
        <v>No Aplica</v>
      </c>
    </row>
    <row r="2468" spans="1:29" x14ac:dyDescent="0.25">
      <c r="A2468" s="2" t="s">
        <v>11418</v>
      </c>
      <c r="B2468" s="3" t="s">
        <v>11419</v>
      </c>
      <c r="C2468" s="3" t="s">
        <v>11419</v>
      </c>
      <c r="D2468" s="3">
        <v>41094237</v>
      </c>
      <c r="E2468" s="3" t="s">
        <v>11564</v>
      </c>
      <c r="F2468" s="36" t="s">
        <v>11565</v>
      </c>
      <c r="G2468" s="3">
        <v>2</v>
      </c>
      <c r="H2468" s="3" t="s">
        <v>1453</v>
      </c>
      <c r="I2468" s="3" t="s">
        <v>11432</v>
      </c>
      <c r="J2468" s="3" t="s">
        <v>11566</v>
      </c>
      <c r="K2468" s="3" t="s">
        <v>1063</v>
      </c>
      <c r="L2468" s="8" t="s">
        <v>9813</v>
      </c>
      <c r="M2468" s="5"/>
      <c r="N2468" s="13" t="s">
        <v>1043</v>
      </c>
      <c r="O2468" s="5">
        <v>45089</v>
      </c>
      <c r="P2468" s="8">
        <v>1</v>
      </c>
      <c r="Q2468" s="9">
        <v>4</v>
      </c>
      <c r="R2468" s="9" t="str">
        <f>IFERROR(VLOOKUP(Tabla2[[#This Row],[CONTRATISTA PRNCIPAL]],Hoja1!$L$5:$M$9,2,FALSE),"CJV")</f>
        <v>CJV</v>
      </c>
      <c r="S2468" s="9" t="str">
        <f>IF(Tabla2[[#This Row],[EMPRESA]]=Tabla2[[#This Row],[CONTRATISTA PRNCIPAL]],"Principal","Secundaria")</f>
        <v>Principal</v>
      </c>
      <c r="T2468" s="10">
        <f>IFERROR(1/COUNTIF(Tabla2[CONTRATISTA PRNCIPAL],Tabla2[[#This Row],[CONTRATISTA PRNCIPAL]]),0)</f>
        <v>0.02</v>
      </c>
      <c r="U2468" s="33">
        <f ca="1">IF(((TODAY()-Tabla2[[#This Row],[FECHA NACIMIENTO]])/365)&lt;18,"Corregir", IF(((TODAY()-Tabla2[[#This Row],[FECHA NACIMIENTO]])/365)&gt;80, "Corregir",ROUNDDOWN(((TODAY()-Tabla2[[#This Row],[FECHA NACIMIENTO]])/365),0)))</f>
        <v>43</v>
      </c>
      <c r="V246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468" s="34" t="str">
        <f ca="1">+IF(Tabla2[[#This Row],[Edad]]="Corregir","Corregir","Ok")</f>
        <v>Ok</v>
      </c>
      <c r="X2468" s="10" t="str">
        <f>+IFERROR(VLOOKUP(Tabla2[[#This Row],[DISTRITO SEGÚN DNI]],Hoja1!$A$2:$B$55,2,FALSE),"No")</f>
        <v>No</v>
      </c>
      <c r="Y2468" s="10" t="str">
        <f>IF(OR(LOWER(Tabla2[[#This Row],[GENERO]])="masculino", LOWER(Tabla2[[#This Row],[GENERO]])="femenino"),"OK","Corregir")</f>
        <v>OK</v>
      </c>
      <c r="Z2468" s="10" t="str">
        <f>+IF(Tabla2[[#This Row],[Nro. DNI / CE]]="","Corregir",IF(LEN(Tabla2[[#This Row],[Nro. DNI / CE]])&gt;=8,"OK","Corregir"))</f>
        <v>OK</v>
      </c>
      <c r="AA2468" s="10">
        <f>COUNTIF(Tabla2[APELLIDOS Y NOMBRES],Tabla2[[#This Row],[APELLIDOS Y NOMBRES]])</f>
        <v>1</v>
      </c>
      <c r="AB2468" t="str">
        <f ca="1">+IFERROR(IF(Tabla2[[#This Row],[FECHA CESE/BAJA]]="","No Aplica",IF(AND(MONTH(Tabla2[[#This Row],[FECHA CESE/BAJA]])=MONTH(TODAY()-30),YEAR(Tabla2[[#This Row],[FECHA CESE/BAJA]])=YEAR(TODAY())),MONTH(TODAY()-30)&amp;"-"&amp;YEAR(TODAY()),"Borrar")),"No aplica")</f>
        <v>No Aplica</v>
      </c>
      <c r="AC2468" t="str">
        <f ca="1">+IFERROR(IF(Tabla2[[#This Row],[FECHA INICIO DE LABORES EN OBRA]]="","No Aplica",IF(AND(MONTH(Tabla2[[#This Row],[FECHA INICIO DE LABORES EN OBRA]])=MONTH(TODAY()-30),YEAR(Tabla2[[#This Row],[FECHA INICIO DE LABORES EN OBRA]])=YEAR(TODAY())),MONTH(TODAY()-30)&amp;"-"&amp;YEAR(TODAY()),"No Aplica")),"No Aplica")</f>
        <v>No Aplica</v>
      </c>
    </row>
    <row r="2469" spans="1:29" x14ac:dyDescent="0.25">
      <c r="A2469" s="2" t="s">
        <v>11418</v>
      </c>
      <c r="B2469" s="3" t="s">
        <v>11419</v>
      </c>
      <c r="C2469" s="3" t="s">
        <v>11419</v>
      </c>
      <c r="D2469" s="3">
        <v>49032135</v>
      </c>
      <c r="E2469" s="3" t="s">
        <v>11567</v>
      </c>
      <c r="F2469" s="36" t="s">
        <v>11568</v>
      </c>
      <c r="G2469" s="3">
        <v>2</v>
      </c>
      <c r="H2469" s="3" t="s">
        <v>11431</v>
      </c>
      <c r="I2469" s="3" t="s">
        <v>11432</v>
      </c>
      <c r="J2469" s="3" t="s">
        <v>11569</v>
      </c>
      <c r="K2469" s="3" t="s">
        <v>1136</v>
      </c>
      <c r="L2469" s="8" t="s">
        <v>9813</v>
      </c>
      <c r="M2469" s="5"/>
      <c r="N2469" s="13" t="s">
        <v>1043</v>
      </c>
      <c r="O2469" s="5">
        <v>45084</v>
      </c>
      <c r="P2469" s="8">
        <v>1</v>
      </c>
      <c r="Q2469" s="9">
        <v>4</v>
      </c>
      <c r="R2469" s="9" t="str">
        <f>IFERROR(VLOOKUP(Tabla2[[#This Row],[CONTRATISTA PRNCIPAL]],Hoja1!$L$5:$M$9,2,FALSE),"CJV")</f>
        <v>CJV</v>
      </c>
      <c r="S2469" s="9" t="str">
        <f>IF(Tabla2[[#This Row],[EMPRESA]]=Tabla2[[#This Row],[CONTRATISTA PRNCIPAL]],"Principal","Secundaria")</f>
        <v>Principal</v>
      </c>
      <c r="T2469" s="10">
        <f>IFERROR(1/COUNTIF(Tabla2[CONTRATISTA PRNCIPAL],Tabla2[[#This Row],[CONTRATISTA PRNCIPAL]]),0)</f>
        <v>0.02</v>
      </c>
      <c r="U2469" s="33">
        <f ca="1">IF(((TODAY()-Tabla2[[#This Row],[FECHA NACIMIENTO]])/365)&lt;18,"Corregir", IF(((TODAY()-Tabla2[[#This Row],[FECHA NACIMIENTO]])/365)&gt;80, "Corregir",ROUNDDOWN(((TODAY()-Tabla2[[#This Row],[FECHA NACIMIENTO]])/365),0)))</f>
        <v>22</v>
      </c>
      <c r="V246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2469" s="34" t="str">
        <f ca="1">+IF(Tabla2[[#This Row],[Edad]]="Corregir","Corregir","Ok")</f>
        <v>Ok</v>
      </c>
      <c r="X2469" s="10" t="str">
        <f>+IFERROR(VLOOKUP(Tabla2[[#This Row],[DISTRITO SEGÚN DNI]],Hoja1!$A$2:$B$55,2,FALSE),"No")</f>
        <v>No</v>
      </c>
      <c r="Y2469" s="10" t="str">
        <f>IF(OR(LOWER(Tabla2[[#This Row],[GENERO]])="masculino", LOWER(Tabla2[[#This Row],[GENERO]])="femenino"),"OK","Corregir")</f>
        <v>OK</v>
      </c>
      <c r="Z2469" s="10" t="str">
        <f>+IF(Tabla2[[#This Row],[Nro. DNI / CE]]="","Corregir",IF(LEN(Tabla2[[#This Row],[Nro. DNI / CE]])&gt;=8,"OK","Corregir"))</f>
        <v>OK</v>
      </c>
      <c r="AA2469" s="10">
        <f>COUNTIF(Tabla2[APELLIDOS Y NOMBRES],Tabla2[[#This Row],[APELLIDOS Y NOMBRES]])</f>
        <v>1</v>
      </c>
      <c r="AB2469" t="str">
        <f ca="1">+IFERROR(IF(Tabla2[[#This Row],[FECHA CESE/BAJA]]="","No Aplica",IF(AND(MONTH(Tabla2[[#This Row],[FECHA CESE/BAJA]])=MONTH(TODAY()-30),YEAR(Tabla2[[#This Row],[FECHA CESE/BAJA]])=YEAR(TODAY())),MONTH(TODAY()-30)&amp;"-"&amp;YEAR(TODAY()),"Borrar")),"No aplica")</f>
        <v>No Aplica</v>
      </c>
      <c r="AC2469" t="str">
        <f ca="1">+IFERROR(IF(Tabla2[[#This Row],[FECHA INICIO DE LABORES EN OBRA]]="","No Aplica",IF(AND(MONTH(Tabla2[[#This Row],[FECHA INICIO DE LABORES EN OBRA]])=MONTH(TODAY()-30),YEAR(Tabla2[[#This Row],[FECHA INICIO DE LABORES EN OBRA]])=YEAR(TODAY())),MONTH(TODAY()-30)&amp;"-"&amp;YEAR(TODAY()),"No Aplica")),"No Aplica")</f>
        <v>No Aplica</v>
      </c>
    </row>
    <row r="2470" spans="1:29" x14ac:dyDescent="0.25">
      <c r="A2470" s="2" t="s">
        <v>11418</v>
      </c>
      <c r="B2470" s="3" t="s">
        <v>11419</v>
      </c>
      <c r="C2470" s="3" t="s">
        <v>11419</v>
      </c>
      <c r="D2470" s="3">
        <v>48196338</v>
      </c>
      <c r="E2470" s="3" t="s">
        <v>11570</v>
      </c>
      <c r="F2470" s="36" t="s">
        <v>11571</v>
      </c>
      <c r="G2470" s="3">
        <v>2</v>
      </c>
      <c r="H2470" s="3" t="s">
        <v>11431</v>
      </c>
      <c r="I2470" s="3" t="s">
        <v>11432</v>
      </c>
      <c r="J2470" s="3" t="s">
        <v>11572</v>
      </c>
      <c r="K2470" s="3" t="s">
        <v>1063</v>
      </c>
      <c r="L2470" s="8" t="s">
        <v>9813</v>
      </c>
      <c r="M2470" s="5"/>
      <c r="N2470" s="13" t="s">
        <v>1043</v>
      </c>
      <c r="O2470" s="5">
        <v>44867</v>
      </c>
      <c r="P2470" s="8">
        <v>1</v>
      </c>
      <c r="Q2470" s="9">
        <v>4</v>
      </c>
      <c r="R2470" s="9" t="str">
        <f>IFERROR(VLOOKUP(Tabla2[[#This Row],[CONTRATISTA PRNCIPAL]],Hoja1!$L$5:$M$9,2,FALSE),"CJV")</f>
        <v>CJV</v>
      </c>
      <c r="S2470" s="9" t="str">
        <f>IF(Tabla2[[#This Row],[EMPRESA]]=Tabla2[[#This Row],[CONTRATISTA PRNCIPAL]],"Principal","Secundaria")</f>
        <v>Principal</v>
      </c>
      <c r="T2470" s="10">
        <f>IFERROR(1/COUNTIF(Tabla2[CONTRATISTA PRNCIPAL],Tabla2[[#This Row],[CONTRATISTA PRNCIPAL]]),0)</f>
        <v>0.02</v>
      </c>
      <c r="U2470" s="33">
        <f ca="1">IF(((TODAY()-Tabla2[[#This Row],[FECHA NACIMIENTO]])/365)&lt;18,"Corregir", IF(((TODAY()-Tabla2[[#This Row],[FECHA NACIMIENTO]])/365)&gt;80, "Corregir",ROUNDDOWN(((TODAY()-Tabla2[[#This Row],[FECHA NACIMIENTO]])/365),0)))</f>
        <v>29</v>
      </c>
      <c r="V247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470" s="34" t="str">
        <f ca="1">+IF(Tabla2[[#This Row],[Edad]]="Corregir","Corregir","Ok")</f>
        <v>Ok</v>
      </c>
      <c r="X2470" s="10" t="str">
        <f>+IFERROR(VLOOKUP(Tabla2[[#This Row],[DISTRITO SEGÚN DNI]],Hoja1!$A$2:$B$55,2,FALSE),"No")</f>
        <v>No</v>
      </c>
      <c r="Y2470" s="10" t="str">
        <f>IF(OR(LOWER(Tabla2[[#This Row],[GENERO]])="masculino", LOWER(Tabla2[[#This Row],[GENERO]])="femenino"),"OK","Corregir")</f>
        <v>OK</v>
      </c>
      <c r="Z2470" s="10" t="str">
        <f>+IF(Tabla2[[#This Row],[Nro. DNI / CE]]="","Corregir",IF(LEN(Tabla2[[#This Row],[Nro. DNI / CE]])&gt;=8,"OK","Corregir"))</f>
        <v>OK</v>
      </c>
      <c r="AA2470" s="10">
        <f>COUNTIF(Tabla2[APELLIDOS Y NOMBRES],Tabla2[[#This Row],[APELLIDOS Y NOMBRES]])</f>
        <v>1</v>
      </c>
      <c r="AB2470" t="str">
        <f ca="1">+IFERROR(IF(Tabla2[[#This Row],[FECHA CESE/BAJA]]="","No Aplica",IF(AND(MONTH(Tabla2[[#This Row],[FECHA CESE/BAJA]])=MONTH(TODAY()-30),YEAR(Tabla2[[#This Row],[FECHA CESE/BAJA]])=YEAR(TODAY())),MONTH(TODAY()-30)&amp;"-"&amp;YEAR(TODAY()),"Borrar")),"No aplica")</f>
        <v>No Aplica</v>
      </c>
      <c r="AC2470" t="str">
        <f ca="1">+IFERROR(IF(Tabla2[[#This Row],[FECHA INICIO DE LABORES EN OBRA]]="","No Aplica",IF(AND(MONTH(Tabla2[[#This Row],[FECHA INICIO DE LABORES EN OBRA]])=MONTH(TODAY()-30),YEAR(Tabla2[[#This Row],[FECHA INICIO DE LABORES EN OBRA]])=YEAR(TODAY())),MONTH(TODAY()-30)&amp;"-"&amp;YEAR(TODAY()),"No Aplica")),"No Aplica")</f>
        <v>No Aplica</v>
      </c>
    </row>
    <row r="2471" spans="1:29" x14ac:dyDescent="0.25">
      <c r="A2471" s="2" t="s">
        <v>11418</v>
      </c>
      <c r="B2471" s="3" t="s">
        <v>11419</v>
      </c>
      <c r="C2471" s="3" t="s">
        <v>11419</v>
      </c>
      <c r="D2471" s="3">
        <v>70054936</v>
      </c>
      <c r="E2471" s="3" t="s">
        <v>11573</v>
      </c>
      <c r="F2471" s="36" t="s">
        <v>11574</v>
      </c>
      <c r="G2471" s="3">
        <v>2</v>
      </c>
      <c r="H2471" s="3" t="s">
        <v>5006</v>
      </c>
      <c r="I2471" s="3" t="s">
        <v>11432</v>
      </c>
      <c r="J2471" s="3" t="s">
        <v>11575</v>
      </c>
      <c r="K2471" s="3" t="s">
        <v>1063</v>
      </c>
      <c r="L2471" s="8" t="s">
        <v>9813</v>
      </c>
      <c r="M2471" s="5"/>
      <c r="N2471" s="13" t="s">
        <v>1043</v>
      </c>
      <c r="O2471" s="5">
        <v>45159</v>
      </c>
      <c r="P2471" s="8">
        <v>1</v>
      </c>
      <c r="Q2471" s="9">
        <v>4</v>
      </c>
      <c r="R2471" s="9" t="str">
        <f>IFERROR(VLOOKUP(Tabla2[[#This Row],[CONTRATISTA PRNCIPAL]],Hoja1!$L$5:$M$9,2,FALSE),"CJV")</f>
        <v>CJV</v>
      </c>
      <c r="S2471" s="9" t="str">
        <f>IF(Tabla2[[#This Row],[EMPRESA]]=Tabla2[[#This Row],[CONTRATISTA PRNCIPAL]],"Principal","Secundaria")</f>
        <v>Principal</v>
      </c>
      <c r="T2471" s="10">
        <f>IFERROR(1/COUNTIF(Tabla2[CONTRATISTA PRNCIPAL],Tabla2[[#This Row],[CONTRATISTA PRNCIPAL]]),0)</f>
        <v>0.02</v>
      </c>
      <c r="U2471" s="33">
        <f ca="1">IF(((TODAY()-Tabla2[[#This Row],[FECHA NACIMIENTO]])/365)&lt;18,"Corregir", IF(((TODAY()-Tabla2[[#This Row],[FECHA NACIMIENTO]])/365)&gt;80, "Corregir",ROUNDDOWN(((TODAY()-Tabla2[[#This Row],[FECHA NACIMIENTO]])/365),0)))</f>
        <v>27</v>
      </c>
      <c r="V247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471" s="34" t="str">
        <f ca="1">+IF(Tabla2[[#This Row],[Edad]]="Corregir","Corregir","Ok")</f>
        <v>Ok</v>
      </c>
      <c r="X2471" s="10" t="str">
        <f>+IFERROR(VLOOKUP(Tabla2[[#This Row],[DISTRITO SEGÚN DNI]],Hoja1!$A$2:$B$55,2,FALSE),"No")</f>
        <v>No</v>
      </c>
      <c r="Y2471" s="10" t="str">
        <f>IF(OR(LOWER(Tabla2[[#This Row],[GENERO]])="masculino", LOWER(Tabla2[[#This Row],[GENERO]])="femenino"),"OK","Corregir")</f>
        <v>OK</v>
      </c>
      <c r="Z2471" s="10" t="str">
        <f>+IF(Tabla2[[#This Row],[Nro. DNI / CE]]="","Corregir",IF(LEN(Tabla2[[#This Row],[Nro. DNI / CE]])&gt;=8,"OK","Corregir"))</f>
        <v>OK</v>
      </c>
      <c r="AA2471" s="10">
        <f>COUNTIF(Tabla2[APELLIDOS Y NOMBRES],Tabla2[[#This Row],[APELLIDOS Y NOMBRES]])</f>
        <v>1</v>
      </c>
      <c r="AB2471" t="str">
        <f ca="1">+IFERROR(IF(Tabla2[[#This Row],[FECHA CESE/BAJA]]="","No Aplica",IF(AND(MONTH(Tabla2[[#This Row],[FECHA CESE/BAJA]])=MONTH(TODAY()-30),YEAR(Tabla2[[#This Row],[FECHA CESE/BAJA]])=YEAR(TODAY())),MONTH(TODAY()-30)&amp;"-"&amp;YEAR(TODAY()),"Borrar")),"No aplica")</f>
        <v>No Aplica</v>
      </c>
      <c r="AC2471" t="str">
        <f ca="1">+IFERROR(IF(Tabla2[[#This Row],[FECHA INICIO DE LABORES EN OBRA]]="","No Aplica",IF(AND(MONTH(Tabla2[[#This Row],[FECHA INICIO DE LABORES EN OBRA]])=MONTH(TODAY()-30),YEAR(Tabla2[[#This Row],[FECHA INICIO DE LABORES EN OBRA]])=YEAR(TODAY())),MONTH(TODAY()-30)&amp;"-"&amp;YEAR(TODAY()),"No Aplica")),"No Aplica")</f>
        <v>8-2023</v>
      </c>
    </row>
    <row r="2472" spans="1:29" x14ac:dyDescent="0.25">
      <c r="A2472" s="2" t="s">
        <v>11418</v>
      </c>
      <c r="B2472" s="3" t="s">
        <v>11419</v>
      </c>
      <c r="C2472" s="3" t="s">
        <v>11419</v>
      </c>
      <c r="D2472" s="3">
        <v>45886329</v>
      </c>
      <c r="E2472" s="3" t="s">
        <v>11576</v>
      </c>
      <c r="F2472" s="36" t="s">
        <v>11577</v>
      </c>
      <c r="G2472" s="3">
        <v>2</v>
      </c>
      <c r="H2472" s="3" t="s">
        <v>1453</v>
      </c>
      <c r="I2472" s="3" t="s">
        <v>11432</v>
      </c>
      <c r="J2472" s="3" t="s">
        <v>11578</v>
      </c>
      <c r="K2472" s="3" t="s">
        <v>99</v>
      </c>
      <c r="L2472" s="8" t="s">
        <v>9813</v>
      </c>
      <c r="M2472" s="5"/>
      <c r="N2472" s="13" t="s">
        <v>1043</v>
      </c>
      <c r="O2472" s="5">
        <v>45082</v>
      </c>
      <c r="P2472" s="8">
        <v>1</v>
      </c>
      <c r="Q2472" s="9">
        <v>4</v>
      </c>
      <c r="R2472" s="9" t="str">
        <f>IFERROR(VLOOKUP(Tabla2[[#This Row],[CONTRATISTA PRNCIPAL]],Hoja1!$L$5:$M$9,2,FALSE),"CJV")</f>
        <v>CJV</v>
      </c>
      <c r="S2472" s="9" t="str">
        <f>IF(Tabla2[[#This Row],[EMPRESA]]=Tabla2[[#This Row],[CONTRATISTA PRNCIPAL]],"Principal","Secundaria")</f>
        <v>Principal</v>
      </c>
      <c r="T2472" s="10">
        <f>IFERROR(1/COUNTIF(Tabla2[CONTRATISTA PRNCIPAL],Tabla2[[#This Row],[CONTRATISTA PRNCIPAL]]),0)</f>
        <v>0.02</v>
      </c>
      <c r="U2472" s="33">
        <f ca="1">IF(((TODAY()-Tabla2[[#This Row],[FECHA NACIMIENTO]])/365)&lt;18,"Corregir", IF(((TODAY()-Tabla2[[#This Row],[FECHA NACIMIENTO]])/365)&gt;80, "Corregir",ROUNDDOWN(((TODAY()-Tabla2[[#This Row],[FECHA NACIMIENTO]])/365),0)))</f>
        <v>34</v>
      </c>
      <c r="V247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472" s="34" t="str">
        <f ca="1">+IF(Tabla2[[#This Row],[Edad]]="Corregir","Corregir","Ok")</f>
        <v>Ok</v>
      </c>
      <c r="X2472" s="10" t="str">
        <f>+IFERROR(VLOOKUP(Tabla2[[#This Row],[DISTRITO SEGÚN DNI]],Hoja1!$A$2:$B$55,2,FALSE),"No")</f>
        <v>LA VICTORIA</v>
      </c>
      <c r="Y2472" s="10" t="str">
        <f>IF(OR(LOWER(Tabla2[[#This Row],[GENERO]])="masculino", LOWER(Tabla2[[#This Row],[GENERO]])="femenino"),"OK","Corregir")</f>
        <v>OK</v>
      </c>
      <c r="Z2472" s="10" t="str">
        <f>+IF(Tabla2[[#This Row],[Nro. DNI / CE]]="","Corregir",IF(LEN(Tabla2[[#This Row],[Nro. DNI / CE]])&gt;=8,"OK","Corregir"))</f>
        <v>OK</v>
      </c>
      <c r="AA2472" s="10">
        <f>COUNTIF(Tabla2[APELLIDOS Y NOMBRES],Tabla2[[#This Row],[APELLIDOS Y NOMBRES]])</f>
        <v>1</v>
      </c>
      <c r="AB2472" t="str">
        <f ca="1">+IFERROR(IF(Tabla2[[#This Row],[FECHA CESE/BAJA]]="","No Aplica",IF(AND(MONTH(Tabla2[[#This Row],[FECHA CESE/BAJA]])=MONTH(TODAY()-30),YEAR(Tabla2[[#This Row],[FECHA CESE/BAJA]])=YEAR(TODAY())),MONTH(TODAY()-30)&amp;"-"&amp;YEAR(TODAY()),"Borrar")),"No aplica")</f>
        <v>No Aplica</v>
      </c>
      <c r="AC2472" t="str">
        <f ca="1">+IFERROR(IF(Tabla2[[#This Row],[FECHA INICIO DE LABORES EN OBRA]]="","No Aplica",IF(AND(MONTH(Tabla2[[#This Row],[FECHA INICIO DE LABORES EN OBRA]])=MONTH(TODAY()-30),YEAR(Tabla2[[#This Row],[FECHA INICIO DE LABORES EN OBRA]])=YEAR(TODAY())),MONTH(TODAY()-30)&amp;"-"&amp;YEAR(TODAY()),"No Aplica")),"No Aplica")</f>
        <v>No Aplica</v>
      </c>
    </row>
    <row r="2473" spans="1:29" x14ac:dyDescent="0.25">
      <c r="A2473" s="2" t="s">
        <v>11579</v>
      </c>
      <c r="B2473" s="3" t="s">
        <v>11580</v>
      </c>
      <c r="C2473" s="3" t="s">
        <v>11580</v>
      </c>
      <c r="D2473" s="3" t="s">
        <v>11581</v>
      </c>
      <c r="E2473" s="3" t="s">
        <v>11582</v>
      </c>
      <c r="F2473" s="36">
        <v>36060</v>
      </c>
      <c r="G2473" s="3">
        <v>1</v>
      </c>
      <c r="H2473" s="3" t="s">
        <v>2765</v>
      </c>
      <c r="I2473" s="3" t="s">
        <v>11583</v>
      </c>
      <c r="J2473" s="3" t="s">
        <v>11584</v>
      </c>
      <c r="K2473" s="3" t="s">
        <v>2089</v>
      </c>
      <c r="L2473" s="8" t="s">
        <v>9813</v>
      </c>
      <c r="M2473" s="5"/>
      <c r="N2473" s="13" t="s">
        <v>1043</v>
      </c>
      <c r="O2473" s="5">
        <v>44623</v>
      </c>
      <c r="P2473" s="8">
        <v>1</v>
      </c>
      <c r="Q2473" s="9">
        <v>1</v>
      </c>
      <c r="R2473" s="9" t="str">
        <f>IFERROR(VLOOKUP(Tabla2[[#This Row],[CONTRATISTA PRNCIPAL]],Hoja1!$L$5:$M$9,2,FALSE),"CJV")</f>
        <v>CJV</v>
      </c>
      <c r="S2473" s="9" t="str">
        <f>IF(Tabla2[[#This Row],[EMPRESA]]=Tabla2[[#This Row],[CONTRATISTA PRNCIPAL]],"Principal","Secundaria")</f>
        <v>Principal</v>
      </c>
      <c r="T2473" s="10">
        <f>IFERROR(1/COUNTIF(Tabla2[CONTRATISTA PRNCIPAL],Tabla2[[#This Row],[CONTRATISTA PRNCIPAL]]),0)</f>
        <v>5.9523809523809521E-3</v>
      </c>
      <c r="U2473" s="33">
        <f ca="1">IF(((TODAY()-Tabla2[[#This Row],[FECHA NACIMIENTO]])/365)&lt;18,"Corregir", IF(((TODAY()-Tabla2[[#This Row],[FECHA NACIMIENTO]])/365)&gt;80, "Corregir",ROUNDDOWN(((TODAY()-Tabla2[[#This Row],[FECHA NACIMIENTO]])/365),0)))</f>
        <v>24</v>
      </c>
      <c r="V247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473" s="34" t="str">
        <f ca="1">+IF(Tabla2[[#This Row],[Edad]]="Corregir","Corregir","Ok")</f>
        <v>Ok</v>
      </c>
      <c r="X2473" s="10" t="str">
        <f>+IFERROR(VLOOKUP(Tabla2[[#This Row],[DISTRITO SEGÚN DNI]],Hoja1!$A$2:$B$55,2,FALSE),"No")</f>
        <v>No</v>
      </c>
      <c r="Y2473" s="10" t="str">
        <f>IF(OR(LOWER(Tabla2[[#This Row],[GENERO]])="masculino", LOWER(Tabla2[[#This Row],[GENERO]])="femenino"),"OK","Corregir")</f>
        <v>OK</v>
      </c>
      <c r="Z2473" s="10" t="str">
        <f>+IF(Tabla2[[#This Row],[Nro. DNI / CE]]="","Corregir",IF(LEN(Tabla2[[#This Row],[Nro. DNI / CE]])&gt;=8,"OK","Corregir"))</f>
        <v>OK</v>
      </c>
      <c r="AA2473" s="10">
        <f>COUNTIF(Tabla2[APELLIDOS Y NOMBRES],Tabla2[[#This Row],[APELLIDOS Y NOMBRES]])</f>
        <v>1</v>
      </c>
      <c r="AB2473" t="str">
        <f ca="1">+IFERROR(IF(Tabla2[[#This Row],[FECHA CESE/BAJA]]="","No Aplica",IF(AND(MONTH(Tabla2[[#This Row],[FECHA CESE/BAJA]])=MONTH(TODAY()-30),YEAR(Tabla2[[#This Row],[FECHA CESE/BAJA]])=YEAR(TODAY())),MONTH(TODAY()-30)&amp;"-"&amp;YEAR(TODAY()),"Borrar")),"No aplica")</f>
        <v>No Aplica</v>
      </c>
      <c r="AC2473" t="str">
        <f ca="1">+IFERROR(IF(Tabla2[[#This Row],[FECHA INICIO DE LABORES EN OBRA]]="","No Aplica",IF(AND(MONTH(Tabla2[[#This Row],[FECHA INICIO DE LABORES EN OBRA]])=MONTH(TODAY()-30),YEAR(Tabla2[[#This Row],[FECHA INICIO DE LABORES EN OBRA]])=YEAR(TODAY())),MONTH(TODAY()-30)&amp;"-"&amp;YEAR(TODAY()),"No Aplica")),"No Aplica")</f>
        <v>No Aplica</v>
      </c>
    </row>
    <row r="2474" spans="1:29" x14ac:dyDescent="0.25">
      <c r="A2474" s="2" t="s">
        <v>11579</v>
      </c>
      <c r="B2474" s="3" t="s">
        <v>11580</v>
      </c>
      <c r="C2474" s="3" t="s">
        <v>11580</v>
      </c>
      <c r="D2474" s="3" t="s">
        <v>11585</v>
      </c>
      <c r="E2474" s="3" t="s">
        <v>11586</v>
      </c>
      <c r="F2474" s="36">
        <v>33028</v>
      </c>
      <c r="G2474" s="3">
        <v>1</v>
      </c>
      <c r="H2474" s="3" t="s">
        <v>1838</v>
      </c>
      <c r="I2474" s="3" t="s">
        <v>11583</v>
      </c>
      <c r="J2474" s="3" t="s">
        <v>11587</v>
      </c>
      <c r="K2474" s="3" t="s">
        <v>2450</v>
      </c>
      <c r="L2474" s="8" t="s">
        <v>9818</v>
      </c>
      <c r="M2474" s="5"/>
      <c r="N2474" s="13" t="s">
        <v>1043</v>
      </c>
      <c r="O2474" s="5">
        <v>44762</v>
      </c>
      <c r="P2474" s="8">
        <v>1</v>
      </c>
      <c r="Q2474" s="9">
        <v>1</v>
      </c>
      <c r="R2474" s="9" t="str">
        <f>IFERROR(VLOOKUP(Tabla2[[#This Row],[CONTRATISTA PRNCIPAL]],Hoja1!$L$5:$M$9,2,FALSE),"CJV")</f>
        <v>CJV</v>
      </c>
      <c r="S2474" s="9" t="str">
        <f>IF(Tabla2[[#This Row],[EMPRESA]]=Tabla2[[#This Row],[CONTRATISTA PRNCIPAL]],"Principal","Secundaria")</f>
        <v>Principal</v>
      </c>
      <c r="T2474" s="10">
        <f>IFERROR(1/COUNTIF(Tabla2[CONTRATISTA PRNCIPAL],Tabla2[[#This Row],[CONTRATISTA PRNCIPAL]]),0)</f>
        <v>5.9523809523809521E-3</v>
      </c>
      <c r="U2474" s="33">
        <f ca="1">IF(((TODAY()-Tabla2[[#This Row],[FECHA NACIMIENTO]])/365)&lt;18,"Corregir", IF(((TODAY()-Tabla2[[#This Row],[FECHA NACIMIENTO]])/365)&gt;80, "Corregir",ROUNDDOWN(((TODAY()-Tabla2[[#This Row],[FECHA NACIMIENTO]])/365),0)))</f>
        <v>33</v>
      </c>
      <c r="V247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474" s="34" t="str">
        <f ca="1">+IF(Tabla2[[#This Row],[Edad]]="Corregir","Corregir","Ok")</f>
        <v>Ok</v>
      </c>
      <c r="X2474" s="10" t="str">
        <f>+IFERROR(VLOOKUP(Tabla2[[#This Row],[DISTRITO SEGÚN DNI]],Hoja1!$A$2:$B$55,2,FALSE),"No")</f>
        <v>No</v>
      </c>
      <c r="Y2474" s="10" t="str">
        <f>IF(OR(LOWER(Tabla2[[#This Row],[GENERO]])="masculino", LOWER(Tabla2[[#This Row],[GENERO]])="femenino"),"OK","Corregir")</f>
        <v>OK</v>
      </c>
      <c r="Z2474" s="10" t="str">
        <f>+IF(Tabla2[[#This Row],[Nro. DNI / CE]]="","Corregir",IF(LEN(Tabla2[[#This Row],[Nro. DNI / CE]])&gt;=8,"OK","Corregir"))</f>
        <v>OK</v>
      </c>
      <c r="AA2474" s="10">
        <f>COUNTIF(Tabla2[APELLIDOS Y NOMBRES],Tabla2[[#This Row],[APELLIDOS Y NOMBRES]])</f>
        <v>1</v>
      </c>
      <c r="AB2474" t="str">
        <f ca="1">+IFERROR(IF(Tabla2[[#This Row],[FECHA CESE/BAJA]]="","No Aplica",IF(AND(MONTH(Tabla2[[#This Row],[FECHA CESE/BAJA]])=MONTH(TODAY()-30),YEAR(Tabla2[[#This Row],[FECHA CESE/BAJA]])=YEAR(TODAY())),MONTH(TODAY()-30)&amp;"-"&amp;YEAR(TODAY()),"Borrar")),"No aplica")</f>
        <v>No Aplica</v>
      </c>
      <c r="AC2474" t="str">
        <f ca="1">+IFERROR(IF(Tabla2[[#This Row],[FECHA INICIO DE LABORES EN OBRA]]="","No Aplica",IF(AND(MONTH(Tabla2[[#This Row],[FECHA INICIO DE LABORES EN OBRA]])=MONTH(TODAY()-30),YEAR(Tabla2[[#This Row],[FECHA INICIO DE LABORES EN OBRA]])=YEAR(TODAY())),MONTH(TODAY()-30)&amp;"-"&amp;YEAR(TODAY()),"No Aplica")),"No Aplica")</f>
        <v>No Aplica</v>
      </c>
    </row>
    <row r="2475" spans="1:29" x14ac:dyDescent="0.25">
      <c r="A2475" s="2" t="s">
        <v>11579</v>
      </c>
      <c r="B2475" s="3" t="s">
        <v>11580</v>
      </c>
      <c r="C2475" s="3" t="s">
        <v>11580</v>
      </c>
      <c r="D2475" s="3" t="s">
        <v>11588</v>
      </c>
      <c r="E2475" s="3" t="s">
        <v>11589</v>
      </c>
      <c r="F2475" s="36">
        <v>34297</v>
      </c>
      <c r="G2475" s="3">
        <v>1</v>
      </c>
      <c r="H2475" s="3" t="s">
        <v>1838</v>
      </c>
      <c r="I2475" s="3" t="s">
        <v>11583</v>
      </c>
      <c r="J2475" s="3" t="s">
        <v>11590</v>
      </c>
      <c r="K2475" s="3" t="s">
        <v>2450</v>
      </c>
      <c r="L2475" s="8" t="s">
        <v>9813</v>
      </c>
      <c r="M2475" s="5"/>
      <c r="N2475" s="13" t="s">
        <v>1043</v>
      </c>
      <c r="O2475" s="5">
        <v>44618</v>
      </c>
      <c r="P2475" s="8">
        <v>1</v>
      </c>
      <c r="Q2475" s="9">
        <v>1</v>
      </c>
      <c r="R2475" s="9" t="str">
        <f>IFERROR(VLOOKUP(Tabla2[[#This Row],[CONTRATISTA PRNCIPAL]],Hoja1!$L$5:$M$9,2,FALSE),"CJV")</f>
        <v>CJV</v>
      </c>
      <c r="S2475" s="9" t="str">
        <f>IF(Tabla2[[#This Row],[EMPRESA]]=Tabla2[[#This Row],[CONTRATISTA PRNCIPAL]],"Principal","Secundaria")</f>
        <v>Principal</v>
      </c>
      <c r="T2475" s="10">
        <f>IFERROR(1/COUNTIF(Tabla2[CONTRATISTA PRNCIPAL],Tabla2[[#This Row],[CONTRATISTA PRNCIPAL]]),0)</f>
        <v>5.9523809523809521E-3</v>
      </c>
      <c r="U2475" s="33">
        <f ca="1">IF(((TODAY()-Tabla2[[#This Row],[FECHA NACIMIENTO]])/365)&lt;18,"Corregir", IF(((TODAY()-Tabla2[[#This Row],[FECHA NACIMIENTO]])/365)&gt;80, "Corregir",ROUNDDOWN(((TODAY()-Tabla2[[#This Row],[FECHA NACIMIENTO]])/365),0)))</f>
        <v>29</v>
      </c>
      <c r="V247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475" s="34" t="str">
        <f ca="1">+IF(Tabla2[[#This Row],[Edad]]="Corregir","Corregir","Ok")</f>
        <v>Ok</v>
      </c>
      <c r="X2475" s="10" t="str">
        <f>+IFERROR(VLOOKUP(Tabla2[[#This Row],[DISTRITO SEGÚN DNI]],Hoja1!$A$2:$B$55,2,FALSE),"No")</f>
        <v>No</v>
      </c>
      <c r="Y2475" s="10" t="str">
        <f>IF(OR(LOWER(Tabla2[[#This Row],[GENERO]])="masculino", LOWER(Tabla2[[#This Row],[GENERO]])="femenino"),"OK","Corregir")</f>
        <v>OK</v>
      </c>
      <c r="Z2475" s="10" t="str">
        <f>+IF(Tabla2[[#This Row],[Nro. DNI / CE]]="","Corregir",IF(LEN(Tabla2[[#This Row],[Nro. DNI / CE]])&gt;=8,"OK","Corregir"))</f>
        <v>OK</v>
      </c>
      <c r="AA2475" s="10">
        <f>COUNTIF(Tabla2[APELLIDOS Y NOMBRES],Tabla2[[#This Row],[APELLIDOS Y NOMBRES]])</f>
        <v>1</v>
      </c>
      <c r="AB2475" t="str">
        <f ca="1">+IFERROR(IF(Tabla2[[#This Row],[FECHA CESE/BAJA]]="","No Aplica",IF(AND(MONTH(Tabla2[[#This Row],[FECHA CESE/BAJA]])=MONTH(TODAY()-30),YEAR(Tabla2[[#This Row],[FECHA CESE/BAJA]])=YEAR(TODAY())),MONTH(TODAY()-30)&amp;"-"&amp;YEAR(TODAY()),"Borrar")),"No aplica")</f>
        <v>No Aplica</v>
      </c>
      <c r="AC2475" t="str">
        <f ca="1">+IFERROR(IF(Tabla2[[#This Row],[FECHA INICIO DE LABORES EN OBRA]]="","No Aplica",IF(AND(MONTH(Tabla2[[#This Row],[FECHA INICIO DE LABORES EN OBRA]])=MONTH(TODAY()-30),YEAR(Tabla2[[#This Row],[FECHA INICIO DE LABORES EN OBRA]])=YEAR(TODAY())),MONTH(TODAY()-30)&amp;"-"&amp;YEAR(TODAY()),"No Aplica")),"No Aplica")</f>
        <v>No Aplica</v>
      </c>
    </row>
    <row r="2476" spans="1:29" x14ac:dyDescent="0.25">
      <c r="A2476" s="2" t="s">
        <v>11579</v>
      </c>
      <c r="B2476" s="3" t="s">
        <v>11580</v>
      </c>
      <c r="C2476" s="3" t="s">
        <v>11580</v>
      </c>
      <c r="D2476" s="3" t="s">
        <v>11591</v>
      </c>
      <c r="E2476" s="3" t="s">
        <v>11592</v>
      </c>
      <c r="F2476" s="36">
        <v>26318</v>
      </c>
      <c r="G2476" s="3">
        <v>1</v>
      </c>
      <c r="H2476" s="3" t="s">
        <v>11593</v>
      </c>
      <c r="I2476" s="3" t="s">
        <v>11583</v>
      </c>
      <c r="J2476" s="3" t="s">
        <v>11594</v>
      </c>
      <c r="K2476" s="3" t="s">
        <v>3781</v>
      </c>
      <c r="L2476" s="8" t="s">
        <v>9813</v>
      </c>
      <c r="M2476" s="5"/>
      <c r="N2476" s="13" t="s">
        <v>1043</v>
      </c>
      <c r="O2476" s="5">
        <v>43770</v>
      </c>
      <c r="P2476" s="8">
        <v>1</v>
      </c>
      <c r="Q2476" s="9">
        <v>1</v>
      </c>
      <c r="R2476" s="9" t="str">
        <f>IFERROR(VLOOKUP(Tabla2[[#This Row],[CONTRATISTA PRNCIPAL]],Hoja1!$L$5:$M$9,2,FALSE),"CJV")</f>
        <v>CJV</v>
      </c>
      <c r="S2476" s="9" t="str">
        <f>IF(Tabla2[[#This Row],[EMPRESA]]=Tabla2[[#This Row],[CONTRATISTA PRNCIPAL]],"Principal","Secundaria")</f>
        <v>Principal</v>
      </c>
      <c r="T2476" s="10">
        <f>IFERROR(1/COUNTIF(Tabla2[CONTRATISTA PRNCIPAL],Tabla2[[#This Row],[CONTRATISTA PRNCIPAL]]),0)</f>
        <v>5.9523809523809521E-3</v>
      </c>
      <c r="U2476" s="33">
        <f ca="1">IF(((TODAY()-Tabla2[[#This Row],[FECHA NACIMIENTO]])/365)&lt;18,"Corregir", IF(((TODAY()-Tabla2[[#This Row],[FECHA NACIMIENTO]])/365)&gt;80, "Corregir",ROUNDDOWN(((TODAY()-Tabla2[[#This Row],[FECHA NACIMIENTO]])/365),0)))</f>
        <v>51</v>
      </c>
      <c r="V247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476" s="34" t="str">
        <f ca="1">+IF(Tabla2[[#This Row],[Edad]]="Corregir","Corregir","Ok")</f>
        <v>Ok</v>
      </c>
      <c r="X2476" s="10" t="str">
        <f>+IFERROR(VLOOKUP(Tabla2[[#This Row],[DISTRITO SEGÚN DNI]],Hoja1!$A$2:$B$55,2,FALSE),"No")</f>
        <v>No</v>
      </c>
      <c r="Y2476" s="10" t="str">
        <f>IF(OR(LOWER(Tabla2[[#This Row],[GENERO]])="masculino", LOWER(Tabla2[[#This Row],[GENERO]])="femenino"),"OK","Corregir")</f>
        <v>OK</v>
      </c>
      <c r="Z2476" s="10" t="str">
        <f>+IF(Tabla2[[#This Row],[Nro. DNI / CE]]="","Corregir",IF(LEN(Tabla2[[#This Row],[Nro. DNI / CE]])&gt;=8,"OK","Corregir"))</f>
        <v>OK</v>
      </c>
      <c r="AA2476" s="10">
        <f>COUNTIF(Tabla2[APELLIDOS Y NOMBRES],Tabla2[[#This Row],[APELLIDOS Y NOMBRES]])</f>
        <v>1</v>
      </c>
      <c r="AB2476" t="str">
        <f ca="1">+IFERROR(IF(Tabla2[[#This Row],[FECHA CESE/BAJA]]="","No Aplica",IF(AND(MONTH(Tabla2[[#This Row],[FECHA CESE/BAJA]])=MONTH(TODAY()-30),YEAR(Tabla2[[#This Row],[FECHA CESE/BAJA]])=YEAR(TODAY())),MONTH(TODAY()-30)&amp;"-"&amp;YEAR(TODAY()),"Borrar")),"No aplica")</f>
        <v>No Aplica</v>
      </c>
      <c r="AC2476" t="str">
        <f ca="1">+IFERROR(IF(Tabla2[[#This Row],[FECHA INICIO DE LABORES EN OBRA]]="","No Aplica",IF(AND(MONTH(Tabla2[[#This Row],[FECHA INICIO DE LABORES EN OBRA]])=MONTH(TODAY()-30),YEAR(Tabla2[[#This Row],[FECHA INICIO DE LABORES EN OBRA]])=YEAR(TODAY())),MONTH(TODAY()-30)&amp;"-"&amp;YEAR(TODAY()),"No Aplica")),"No Aplica")</f>
        <v>No Aplica</v>
      </c>
    </row>
    <row r="2477" spans="1:29" x14ac:dyDescent="0.25">
      <c r="A2477" s="2" t="s">
        <v>11579</v>
      </c>
      <c r="B2477" s="3" t="s">
        <v>11580</v>
      </c>
      <c r="C2477" s="3" t="s">
        <v>11580</v>
      </c>
      <c r="D2477" s="3" t="s">
        <v>11595</v>
      </c>
      <c r="E2477" s="3" t="s">
        <v>11596</v>
      </c>
      <c r="F2477" s="36">
        <v>28414</v>
      </c>
      <c r="G2477" s="3">
        <v>1</v>
      </c>
      <c r="H2477" s="3" t="s">
        <v>2765</v>
      </c>
      <c r="I2477" s="3" t="s">
        <v>11583</v>
      </c>
      <c r="J2477" s="3" t="s">
        <v>11597</v>
      </c>
      <c r="K2477" s="3" t="s">
        <v>2470</v>
      </c>
      <c r="L2477" s="8" t="s">
        <v>9813</v>
      </c>
      <c r="M2477" s="5"/>
      <c r="N2477" s="13" t="s">
        <v>1043</v>
      </c>
      <c r="O2477" s="5">
        <v>44726</v>
      </c>
      <c r="P2477" s="8">
        <v>1</v>
      </c>
      <c r="Q2477" s="9">
        <v>1</v>
      </c>
      <c r="R2477" s="9" t="str">
        <f>IFERROR(VLOOKUP(Tabla2[[#This Row],[CONTRATISTA PRNCIPAL]],Hoja1!$L$5:$M$9,2,FALSE),"CJV")</f>
        <v>CJV</v>
      </c>
      <c r="S2477" s="9" t="str">
        <f>IF(Tabla2[[#This Row],[EMPRESA]]=Tabla2[[#This Row],[CONTRATISTA PRNCIPAL]],"Principal","Secundaria")</f>
        <v>Principal</v>
      </c>
      <c r="T2477" s="10">
        <f>IFERROR(1/COUNTIF(Tabla2[CONTRATISTA PRNCIPAL],Tabla2[[#This Row],[CONTRATISTA PRNCIPAL]]),0)</f>
        <v>5.9523809523809521E-3</v>
      </c>
      <c r="U2477" s="33">
        <f ca="1">IF(((TODAY()-Tabla2[[#This Row],[FECHA NACIMIENTO]])/365)&lt;18,"Corregir", IF(((TODAY()-Tabla2[[#This Row],[FECHA NACIMIENTO]])/365)&gt;80, "Corregir",ROUNDDOWN(((TODAY()-Tabla2[[#This Row],[FECHA NACIMIENTO]])/365),0)))</f>
        <v>45</v>
      </c>
      <c r="V247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477" s="34" t="str">
        <f ca="1">+IF(Tabla2[[#This Row],[Edad]]="Corregir","Corregir","Ok")</f>
        <v>Ok</v>
      </c>
      <c r="X2477" s="10" t="str">
        <f>+IFERROR(VLOOKUP(Tabla2[[#This Row],[DISTRITO SEGÚN DNI]],Hoja1!$A$2:$B$55,2,FALSE),"No")</f>
        <v>No</v>
      </c>
      <c r="Y2477" s="10" t="str">
        <f>IF(OR(LOWER(Tabla2[[#This Row],[GENERO]])="masculino", LOWER(Tabla2[[#This Row],[GENERO]])="femenino"),"OK","Corregir")</f>
        <v>OK</v>
      </c>
      <c r="Z2477" s="10" t="str">
        <f>+IF(Tabla2[[#This Row],[Nro. DNI / CE]]="","Corregir",IF(LEN(Tabla2[[#This Row],[Nro. DNI / CE]])&gt;=8,"OK","Corregir"))</f>
        <v>OK</v>
      </c>
      <c r="AA2477" s="10">
        <f>COUNTIF(Tabla2[APELLIDOS Y NOMBRES],Tabla2[[#This Row],[APELLIDOS Y NOMBRES]])</f>
        <v>1</v>
      </c>
      <c r="AB2477" t="str">
        <f ca="1">+IFERROR(IF(Tabla2[[#This Row],[FECHA CESE/BAJA]]="","No Aplica",IF(AND(MONTH(Tabla2[[#This Row],[FECHA CESE/BAJA]])=MONTH(TODAY()-30),YEAR(Tabla2[[#This Row],[FECHA CESE/BAJA]])=YEAR(TODAY())),MONTH(TODAY()-30)&amp;"-"&amp;YEAR(TODAY()),"Borrar")),"No aplica")</f>
        <v>No Aplica</v>
      </c>
      <c r="AC2477" t="str">
        <f ca="1">+IFERROR(IF(Tabla2[[#This Row],[FECHA INICIO DE LABORES EN OBRA]]="","No Aplica",IF(AND(MONTH(Tabla2[[#This Row],[FECHA INICIO DE LABORES EN OBRA]])=MONTH(TODAY()-30),YEAR(Tabla2[[#This Row],[FECHA INICIO DE LABORES EN OBRA]])=YEAR(TODAY())),MONTH(TODAY()-30)&amp;"-"&amp;YEAR(TODAY()),"No Aplica")),"No Aplica")</f>
        <v>No Aplica</v>
      </c>
    </row>
    <row r="2478" spans="1:29" x14ac:dyDescent="0.25">
      <c r="A2478" s="2" t="s">
        <v>11579</v>
      </c>
      <c r="B2478" s="3" t="s">
        <v>11580</v>
      </c>
      <c r="C2478" s="3" t="s">
        <v>11580</v>
      </c>
      <c r="D2478" s="3" t="s">
        <v>11598</v>
      </c>
      <c r="E2478" s="3" t="s">
        <v>11599</v>
      </c>
      <c r="F2478" s="36">
        <v>25997</v>
      </c>
      <c r="G2478" s="3">
        <v>1</v>
      </c>
      <c r="H2478" s="3" t="s">
        <v>2930</v>
      </c>
      <c r="I2478" s="3" t="s">
        <v>11583</v>
      </c>
      <c r="J2478" s="3" t="s">
        <v>11600</v>
      </c>
      <c r="K2478" s="3" t="s">
        <v>1473</v>
      </c>
      <c r="L2478" s="8" t="s">
        <v>9813</v>
      </c>
      <c r="M2478" s="5"/>
      <c r="N2478" s="13" t="s">
        <v>1043</v>
      </c>
      <c r="O2478" s="5">
        <v>44678</v>
      </c>
      <c r="P2478" s="8">
        <v>1</v>
      </c>
      <c r="Q2478" s="9">
        <v>1</v>
      </c>
      <c r="R2478" s="9" t="str">
        <f>IFERROR(VLOOKUP(Tabla2[[#This Row],[CONTRATISTA PRNCIPAL]],Hoja1!$L$5:$M$9,2,FALSE),"CJV")</f>
        <v>CJV</v>
      </c>
      <c r="S2478" s="9" t="str">
        <f>IF(Tabla2[[#This Row],[EMPRESA]]=Tabla2[[#This Row],[CONTRATISTA PRNCIPAL]],"Principal","Secundaria")</f>
        <v>Principal</v>
      </c>
      <c r="T2478" s="10">
        <f>IFERROR(1/COUNTIF(Tabla2[CONTRATISTA PRNCIPAL],Tabla2[[#This Row],[CONTRATISTA PRNCIPAL]]),0)</f>
        <v>5.9523809523809521E-3</v>
      </c>
      <c r="U2478" s="33">
        <f ca="1">IF(((TODAY()-Tabla2[[#This Row],[FECHA NACIMIENTO]])/365)&lt;18,"Corregir", IF(((TODAY()-Tabla2[[#This Row],[FECHA NACIMIENTO]])/365)&gt;80, "Corregir",ROUNDDOWN(((TODAY()-Tabla2[[#This Row],[FECHA NACIMIENTO]])/365),0)))</f>
        <v>52</v>
      </c>
      <c r="V247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478" s="34" t="str">
        <f ca="1">+IF(Tabla2[[#This Row],[Edad]]="Corregir","Corregir","Ok")</f>
        <v>Ok</v>
      </c>
      <c r="X2478" s="10" t="str">
        <f>+IFERROR(VLOOKUP(Tabla2[[#This Row],[DISTRITO SEGÚN DNI]],Hoja1!$A$2:$B$55,2,FALSE),"No")</f>
        <v>No</v>
      </c>
      <c r="Y2478" s="10" t="str">
        <f>IF(OR(LOWER(Tabla2[[#This Row],[GENERO]])="masculino", LOWER(Tabla2[[#This Row],[GENERO]])="femenino"),"OK","Corregir")</f>
        <v>OK</v>
      </c>
      <c r="Z2478" s="10" t="str">
        <f>+IF(Tabla2[[#This Row],[Nro. DNI / CE]]="","Corregir",IF(LEN(Tabla2[[#This Row],[Nro. DNI / CE]])&gt;=8,"OK","Corregir"))</f>
        <v>OK</v>
      </c>
      <c r="AA2478" s="10">
        <f>COUNTIF(Tabla2[APELLIDOS Y NOMBRES],Tabla2[[#This Row],[APELLIDOS Y NOMBRES]])</f>
        <v>1</v>
      </c>
      <c r="AB2478" t="str">
        <f ca="1">+IFERROR(IF(Tabla2[[#This Row],[FECHA CESE/BAJA]]="","No Aplica",IF(AND(MONTH(Tabla2[[#This Row],[FECHA CESE/BAJA]])=MONTH(TODAY()-30),YEAR(Tabla2[[#This Row],[FECHA CESE/BAJA]])=YEAR(TODAY())),MONTH(TODAY()-30)&amp;"-"&amp;YEAR(TODAY()),"Borrar")),"No aplica")</f>
        <v>No Aplica</v>
      </c>
      <c r="AC2478" t="str">
        <f ca="1">+IFERROR(IF(Tabla2[[#This Row],[FECHA INICIO DE LABORES EN OBRA]]="","No Aplica",IF(AND(MONTH(Tabla2[[#This Row],[FECHA INICIO DE LABORES EN OBRA]])=MONTH(TODAY()-30),YEAR(Tabla2[[#This Row],[FECHA INICIO DE LABORES EN OBRA]])=YEAR(TODAY())),MONTH(TODAY()-30)&amp;"-"&amp;YEAR(TODAY()),"No Aplica")),"No Aplica")</f>
        <v>No Aplica</v>
      </c>
    </row>
    <row r="2479" spans="1:29" x14ac:dyDescent="0.25">
      <c r="A2479" s="2" t="s">
        <v>11579</v>
      </c>
      <c r="B2479" s="3" t="s">
        <v>11580</v>
      </c>
      <c r="C2479" s="3" t="s">
        <v>11580</v>
      </c>
      <c r="D2479" s="3" t="s">
        <v>11601</v>
      </c>
      <c r="E2479" s="3" t="s">
        <v>11602</v>
      </c>
      <c r="F2479" s="36">
        <v>34836</v>
      </c>
      <c r="G2479" s="3">
        <v>1</v>
      </c>
      <c r="H2479" s="3" t="s">
        <v>1838</v>
      </c>
      <c r="I2479" s="3" t="s">
        <v>11583</v>
      </c>
      <c r="J2479" s="3" t="s">
        <v>11603</v>
      </c>
      <c r="K2479" s="3" t="s">
        <v>11604</v>
      </c>
      <c r="L2479" s="8" t="s">
        <v>9813</v>
      </c>
      <c r="M2479" s="5"/>
      <c r="N2479" s="13" t="s">
        <v>1043</v>
      </c>
      <c r="O2479" s="5">
        <v>44784</v>
      </c>
      <c r="P2479" s="8">
        <v>1</v>
      </c>
      <c r="Q2479" s="9">
        <v>1</v>
      </c>
      <c r="R2479" s="9" t="str">
        <f>IFERROR(VLOOKUP(Tabla2[[#This Row],[CONTRATISTA PRNCIPAL]],Hoja1!$L$5:$M$9,2,FALSE),"CJV")</f>
        <v>CJV</v>
      </c>
      <c r="S2479" s="9" t="str">
        <f>IF(Tabla2[[#This Row],[EMPRESA]]=Tabla2[[#This Row],[CONTRATISTA PRNCIPAL]],"Principal","Secundaria")</f>
        <v>Principal</v>
      </c>
      <c r="T2479" s="10">
        <f>IFERROR(1/COUNTIF(Tabla2[CONTRATISTA PRNCIPAL],Tabla2[[#This Row],[CONTRATISTA PRNCIPAL]]),0)</f>
        <v>5.9523809523809521E-3</v>
      </c>
      <c r="U2479" s="33">
        <f ca="1">IF(((TODAY()-Tabla2[[#This Row],[FECHA NACIMIENTO]])/365)&lt;18,"Corregir", IF(((TODAY()-Tabla2[[#This Row],[FECHA NACIMIENTO]])/365)&gt;80, "Corregir",ROUNDDOWN(((TODAY()-Tabla2[[#This Row],[FECHA NACIMIENTO]])/365),0)))</f>
        <v>28</v>
      </c>
      <c r="V247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479" s="34" t="str">
        <f ca="1">+IF(Tabla2[[#This Row],[Edad]]="Corregir","Corregir","Ok")</f>
        <v>Ok</v>
      </c>
      <c r="X2479" s="10" t="str">
        <f>+IFERROR(VLOOKUP(Tabla2[[#This Row],[DISTRITO SEGÚN DNI]],Hoja1!$A$2:$B$55,2,FALSE),"No")</f>
        <v>No</v>
      </c>
      <c r="Y2479" s="10" t="str">
        <f>IF(OR(LOWER(Tabla2[[#This Row],[GENERO]])="masculino", LOWER(Tabla2[[#This Row],[GENERO]])="femenino"),"OK","Corregir")</f>
        <v>OK</v>
      </c>
      <c r="Z2479" s="10" t="str">
        <f>+IF(Tabla2[[#This Row],[Nro. DNI / CE]]="","Corregir",IF(LEN(Tabla2[[#This Row],[Nro. DNI / CE]])&gt;=8,"OK","Corregir"))</f>
        <v>OK</v>
      </c>
      <c r="AA2479" s="10">
        <f>COUNTIF(Tabla2[APELLIDOS Y NOMBRES],Tabla2[[#This Row],[APELLIDOS Y NOMBRES]])</f>
        <v>1</v>
      </c>
      <c r="AB2479" t="str">
        <f ca="1">+IFERROR(IF(Tabla2[[#This Row],[FECHA CESE/BAJA]]="","No Aplica",IF(AND(MONTH(Tabla2[[#This Row],[FECHA CESE/BAJA]])=MONTH(TODAY()-30),YEAR(Tabla2[[#This Row],[FECHA CESE/BAJA]])=YEAR(TODAY())),MONTH(TODAY()-30)&amp;"-"&amp;YEAR(TODAY()),"Borrar")),"No aplica")</f>
        <v>No Aplica</v>
      </c>
      <c r="AC2479" t="str">
        <f ca="1">+IFERROR(IF(Tabla2[[#This Row],[FECHA INICIO DE LABORES EN OBRA]]="","No Aplica",IF(AND(MONTH(Tabla2[[#This Row],[FECHA INICIO DE LABORES EN OBRA]])=MONTH(TODAY()-30),YEAR(Tabla2[[#This Row],[FECHA INICIO DE LABORES EN OBRA]])=YEAR(TODAY())),MONTH(TODAY()-30)&amp;"-"&amp;YEAR(TODAY()),"No Aplica")),"No Aplica")</f>
        <v>No Aplica</v>
      </c>
    </row>
    <row r="2480" spans="1:29" x14ac:dyDescent="0.25">
      <c r="A2480" s="2" t="s">
        <v>11579</v>
      </c>
      <c r="B2480" s="3" t="s">
        <v>11580</v>
      </c>
      <c r="C2480" s="3" t="s">
        <v>11580</v>
      </c>
      <c r="D2480" s="3">
        <v>43287638</v>
      </c>
      <c r="E2480" s="3" t="s">
        <v>11607</v>
      </c>
      <c r="F2480" s="36">
        <v>31161</v>
      </c>
      <c r="G2480" s="3">
        <v>1</v>
      </c>
      <c r="H2480" s="3" t="s">
        <v>11608</v>
      </c>
      <c r="I2480" s="3" t="s">
        <v>11583</v>
      </c>
      <c r="J2480" s="3" t="s">
        <v>11609</v>
      </c>
      <c r="K2480" s="3" t="s">
        <v>11604</v>
      </c>
      <c r="L2480" s="8" t="s">
        <v>9813</v>
      </c>
      <c r="M2480" s="5"/>
      <c r="N2480" s="13" t="s">
        <v>1043</v>
      </c>
      <c r="O2480" s="5">
        <v>44054</v>
      </c>
      <c r="P2480" s="8">
        <v>1</v>
      </c>
      <c r="Q2480" s="9">
        <v>1</v>
      </c>
      <c r="R2480" s="9" t="str">
        <f>IFERROR(VLOOKUP(Tabla2[[#This Row],[CONTRATISTA PRNCIPAL]],Hoja1!$L$5:$M$9,2,FALSE),"CJV")</f>
        <v>CJV</v>
      </c>
      <c r="S2480" s="9" t="str">
        <f>IF(Tabla2[[#This Row],[EMPRESA]]=Tabla2[[#This Row],[CONTRATISTA PRNCIPAL]],"Principal","Secundaria")</f>
        <v>Principal</v>
      </c>
      <c r="T2480" s="10">
        <f>IFERROR(1/COUNTIF(Tabla2[CONTRATISTA PRNCIPAL],Tabla2[[#This Row],[CONTRATISTA PRNCIPAL]]),0)</f>
        <v>5.9523809523809521E-3</v>
      </c>
      <c r="U2480" s="33">
        <f ca="1">IF(((TODAY()-Tabla2[[#This Row],[FECHA NACIMIENTO]])/365)&lt;18,"Corregir", IF(((TODAY()-Tabla2[[#This Row],[FECHA NACIMIENTO]])/365)&gt;80, "Corregir",ROUNDDOWN(((TODAY()-Tabla2[[#This Row],[FECHA NACIMIENTO]])/365),0)))</f>
        <v>38</v>
      </c>
      <c r="V248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480" s="34" t="str">
        <f ca="1">+IF(Tabla2[[#This Row],[Edad]]="Corregir","Corregir","Ok")</f>
        <v>Ok</v>
      </c>
      <c r="X2480" s="10" t="str">
        <f>+IFERROR(VLOOKUP(Tabla2[[#This Row],[DISTRITO SEGÚN DNI]],Hoja1!$A$2:$B$55,2,FALSE),"No")</f>
        <v>No</v>
      </c>
      <c r="Y2480" s="10" t="str">
        <f>IF(OR(LOWER(Tabla2[[#This Row],[GENERO]])="masculino", LOWER(Tabla2[[#This Row],[GENERO]])="femenino"),"OK","Corregir")</f>
        <v>OK</v>
      </c>
      <c r="Z2480" s="10" t="str">
        <f>+IF(Tabla2[[#This Row],[Nro. DNI / CE]]="","Corregir",IF(LEN(Tabla2[[#This Row],[Nro. DNI / CE]])&gt;=8,"OK","Corregir"))</f>
        <v>OK</v>
      </c>
      <c r="AA2480" s="10">
        <f>COUNTIF(Tabla2[APELLIDOS Y NOMBRES],Tabla2[[#This Row],[APELLIDOS Y NOMBRES]])</f>
        <v>1</v>
      </c>
      <c r="AB2480" t="str">
        <f ca="1">+IFERROR(IF(Tabla2[[#This Row],[FECHA CESE/BAJA]]="","No Aplica",IF(AND(MONTH(Tabla2[[#This Row],[FECHA CESE/BAJA]])=MONTH(TODAY()-30),YEAR(Tabla2[[#This Row],[FECHA CESE/BAJA]])=YEAR(TODAY())),MONTH(TODAY()-30)&amp;"-"&amp;YEAR(TODAY()),"Borrar")),"No aplica")</f>
        <v>No Aplica</v>
      </c>
      <c r="AC2480" t="str">
        <f ca="1">+IFERROR(IF(Tabla2[[#This Row],[FECHA INICIO DE LABORES EN OBRA]]="","No Aplica",IF(AND(MONTH(Tabla2[[#This Row],[FECHA INICIO DE LABORES EN OBRA]])=MONTH(TODAY()-30),YEAR(Tabla2[[#This Row],[FECHA INICIO DE LABORES EN OBRA]])=YEAR(TODAY())),MONTH(TODAY()-30)&amp;"-"&amp;YEAR(TODAY()),"No Aplica")),"No Aplica")</f>
        <v>No Aplica</v>
      </c>
    </row>
    <row r="2481" spans="1:29" x14ac:dyDescent="0.25">
      <c r="A2481" s="2" t="s">
        <v>11579</v>
      </c>
      <c r="B2481" s="3" t="s">
        <v>11580</v>
      </c>
      <c r="C2481" s="3" t="s">
        <v>11580</v>
      </c>
      <c r="D2481" s="3" t="s">
        <v>11610</v>
      </c>
      <c r="E2481" s="3" t="s">
        <v>11611</v>
      </c>
      <c r="F2481" s="36">
        <v>33338</v>
      </c>
      <c r="G2481" s="3">
        <v>1</v>
      </c>
      <c r="H2481" s="3" t="s">
        <v>2930</v>
      </c>
      <c r="I2481" s="3" t="s">
        <v>11583</v>
      </c>
      <c r="J2481" s="3" t="s">
        <v>11612</v>
      </c>
      <c r="K2481" s="3" t="s">
        <v>2438</v>
      </c>
      <c r="L2481" s="8" t="s">
        <v>9813</v>
      </c>
      <c r="M2481" s="5"/>
      <c r="N2481" s="13" t="s">
        <v>1043</v>
      </c>
      <c r="O2481" s="5">
        <v>44582</v>
      </c>
      <c r="P2481" s="8">
        <v>1</v>
      </c>
      <c r="Q2481" s="9">
        <v>1</v>
      </c>
      <c r="R2481" s="9" t="str">
        <f>IFERROR(VLOOKUP(Tabla2[[#This Row],[CONTRATISTA PRNCIPAL]],Hoja1!$L$5:$M$9,2,FALSE),"CJV")</f>
        <v>CJV</v>
      </c>
      <c r="S2481" s="9" t="str">
        <f>IF(Tabla2[[#This Row],[EMPRESA]]=Tabla2[[#This Row],[CONTRATISTA PRNCIPAL]],"Principal","Secundaria")</f>
        <v>Principal</v>
      </c>
      <c r="T2481" s="10">
        <f>IFERROR(1/COUNTIF(Tabla2[CONTRATISTA PRNCIPAL],Tabla2[[#This Row],[CONTRATISTA PRNCIPAL]]),0)</f>
        <v>5.9523809523809521E-3</v>
      </c>
      <c r="U2481" s="33">
        <f ca="1">IF(((TODAY()-Tabla2[[#This Row],[FECHA NACIMIENTO]])/365)&lt;18,"Corregir", IF(((TODAY()-Tabla2[[#This Row],[FECHA NACIMIENTO]])/365)&gt;80, "Corregir",ROUNDDOWN(((TODAY()-Tabla2[[#This Row],[FECHA NACIMIENTO]])/365),0)))</f>
        <v>32</v>
      </c>
      <c r="V248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481" s="34" t="str">
        <f ca="1">+IF(Tabla2[[#This Row],[Edad]]="Corregir","Corregir","Ok")</f>
        <v>Ok</v>
      </c>
      <c r="X2481" s="10" t="str">
        <f>+IFERROR(VLOOKUP(Tabla2[[#This Row],[DISTRITO SEGÚN DNI]],Hoja1!$A$2:$B$55,2,FALSE),"No")</f>
        <v>No</v>
      </c>
      <c r="Y2481" s="10" t="str">
        <f>IF(OR(LOWER(Tabla2[[#This Row],[GENERO]])="masculino", LOWER(Tabla2[[#This Row],[GENERO]])="femenino"),"OK","Corregir")</f>
        <v>OK</v>
      </c>
      <c r="Z2481" s="10" t="str">
        <f>+IF(Tabla2[[#This Row],[Nro. DNI / CE]]="","Corregir",IF(LEN(Tabla2[[#This Row],[Nro. DNI / CE]])&gt;=8,"OK","Corregir"))</f>
        <v>OK</v>
      </c>
      <c r="AA2481" s="10">
        <f>COUNTIF(Tabla2[APELLIDOS Y NOMBRES],Tabla2[[#This Row],[APELLIDOS Y NOMBRES]])</f>
        <v>1</v>
      </c>
      <c r="AB2481" t="str">
        <f ca="1">+IFERROR(IF(Tabla2[[#This Row],[FECHA CESE/BAJA]]="","No Aplica",IF(AND(MONTH(Tabla2[[#This Row],[FECHA CESE/BAJA]])=MONTH(TODAY()-30),YEAR(Tabla2[[#This Row],[FECHA CESE/BAJA]])=YEAR(TODAY())),MONTH(TODAY()-30)&amp;"-"&amp;YEAR(TODAY()),"Borrar")),"No aplica")</f>
        <v>No Aplica</v>
      </c>
      <c r="AC2481" t="str">
        <f ca="1">+IFERROR(IF(Tabla2[[#This Row],[FECHA INICIO DE LABORES EN OBRA]]="","No Aplica",IF(AND(MONTH(Tabla2[[#This Row],[FECHA INICIO DE LABORES EN OBRA]])=MONTH(TODAY()-30),YEAR(Tabla2[[#This Row],[FECHA INICIO DE LABORES EN OBRA]])=YEAR(TODAY())),MONTH(TODAY()-30)&amp;"-"&amp;YEAR(TODAY()),"No Aplica")),"No Aplica")</f>
        <v>No Aplica</v>
      </c>
    </row>
    <row r="2482" spans="1:29" ht="16.5" customHeight="1" x14ac:dyDescent="0.25">
      <c r="A2482" s="2" t="s">
        <v>11579</v>
      </c>
      <c r="B2482" s="3" t="s">
        <v>11580</v>
      </c>
      <c r="C2482" s="3" t="s">
        <v>11580</v>
      </c>
      <c r="D2482" s="3">
        <v>25708778</v>
      </c>
      <c r="E2482" s="3" t="s">
        <v>11613</v>
      </c>
      <c r="F2482" s="36">
        <v>25971</v>
      </c>
      <c r="G2482" s="3">
        <v>2</v>
      </c>
      <c r="H2482" s="3" t="s">
        <v>1453</v>
      </c>
      <c r="I2482" s="3" t="s">
        <v>11583</v>
      </c>
      <c r="J2482" s="3" t="s">
        <v>11614</v>
      </c>
      <c r="K2482" s="3" t="s">
        <v>2450</v>
      </c>
      <c r="L2482" s="8" t="s">
        <v>9813</v>
      </c>
      <c r="M2482" s="5"/>
      <c r="N2482" s="13" t="s">
        <v>1043</v>
      </c>
      <c r="O2482" s="5">
        <v>44882</v>
      </c>
      <c r="P2482" s="8">
        <v>1</v>
      </c>
      <c r="Q2482" s="9">
        <v>4</v>
      </c>
      <c r="R2482" s="9" t="str">
        <f>IFERROR(VLOOKUP(Tabla2[[#This Row],[CONTRATISTA PRNCIPAL]],Hoja1!$L$5:$M$9,2,FALSE),"CJV")</f>
        <v>CJV</v>
      </c>
      <c r="S2482" s="9" t="str">
        <f>IF(Tabla2[[#This Row],[EMPRESA]]=Tabla2[[#This Row],[CONTRATISTA PRNCIPAL]],"Principal","Secundaria")</f>
        <v>Principal</v>
      </c>
      <c r="T2482" s="10">
        <f>IFERROR(1/COUNTIF(Tabla2[CONTRATISTA PRNCIPAL],Tabla2[[#This Row],[CONTRATISTA PRNCIPAL]]),0)</f>
        <v>5.9523809523809521E-3</v>
      </c>
      <c r="U2482" s="33">
        <f ca="1">IF(((TODAY()-Tabla2[[#This Row],[FECHA NACIMIENTO]])/365)&lt;18,"Corregir", IF(((TODAY()-Tabla2[[#This Row],[FECHA NACIMIENTO]])/365)&gt;80, "Corregir",ROUNDDOWN(((TODAY()-Tabla2[[#This Row],[FECHA NACIMIENTO]])/365),0)))</f>
        <v>52</v>
      </c>
      <c r="V248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482" s="34" t="str">
        <f ca="1">+IF(Tabla2[[#This Row],[Edad]]="Corregir","Corregir","Ok")</f>
        <v>Ok</v>
      </c>
      <c r="X2482" s="10" t="str">
        <f>+IFERROR(VLOOKUP(Tabla2[[#This Row],[DISTRITO SEGÚN DNI]],Hoja1!$A$2:$B$55,2,FALSE),"No")</f>
        <v>No</v>
      </c>
      <c r="Y2482" s="10" t="str">
        <f>IF(OR(LOWER(Tabla2[[#This Row],[GENERO]])="masculino", LOWER(Tabla2[[#This Row],[GENERO]])="femenino"),"OK","Corregir")</f>
        <v>OK</v>
      </c>
      <c r="Z2482" s="10" t="str">
        <f>+IF(Tabla2[[#This Row],[Nro. DNI / CE]]="","Corregir",IF(LEN(Tabla2[[#This Row],[Nro. DNI / CE]])&gt;=8,"OK","Corregir"))</f>
        <v>OK</v>
      </c>
      <c r="AA2482" s="10">
        <f>COUNTIF(Tabla2[APELLIDOS Y NOMBRES],Tabla2[[#This Row],[APELLIDOS Y NOMBRES]])</f>
        <v>1</v>
      </c>
      <c r="AB2482" t="str">
        <f ca="1">+IFERROR(IF(Tabla2[[#This Row],[FECHA CESE/BAJA]]="","No Aplica",IF(AND(MONTH(Tabla2[[#This Row],[FECHA CESE/BAJA]])=MONTH(TODAY()-30),YEAR(Tabla2[[#This Row],[FECHA CESE/BAJA]])=YEAR(TODAY())),MONTH(TODAY()-30)&amp;"-"&amp;YEAR(TODAY()),"Borrar")),"No aplica")</f>
        <v>No Aplica</v>
      </c>
      <c r="AC2482" t="str">
        <f ca="1">+IFERROR(IF(Tabla2[[#This Row],[FECHA INICIO DE LABORES EN OBRA]]="","No Aplica",IF(AND(MONTH(Tabla2[[#This Row],[FECHA INICIO DE LABORES EN OBRA]])=MONTH(TODAY()-30),YEAR(Tabla2[[#This Row],[FECHA INICIO DE LABORES EN OBRA]])=YEAR(TODAY())),MONTH(TODAY()-30)&amp;"-"&amp;YEAR(TODAY()),"No Aplica")),"No Aplica")</f>
        <v>No Aplica</v>
      </c>
    </row>
    <row r="2483" spans="1:29" ht="16.5" customHeight="1" x14ac:dyDescent="0.25">
      <c r="A2483" s="2" t="s">
        <v>11579</v>
      </c>
      <c r="B2483" s="3" t="s">
        <v>11580</v>
      </c>
      <c r="C2483" s="3" t="s">
        <v>11580</v>
      </c>
      <c r="D2483" s="3">
        <v>72489494</v>
      </c>
      <c r="E2483" s="3" t="s">
        <v>11618</v>
      </c>
      <c r="F2483" s="36">
        <v>35935</v>
      </c>
      <c r="G2483" s="3">
        <v>1</v>
      </c>
      <c r="H2483" s="3" t="s">
        <v>1838</v>
      </c>
      <c r="I2483" s="3" t="s">
        <v>11583</v>
      </c>
      <c r="J2483" s="3" t="s">
        <v>11619</v>
      </c>
      <c r="K2483" s="3" t="s">
        <v>11620</v>
      </c>
      <c r="L2483" s="8" t="s">
        <v>9813</v>
      </c>
      <c r="M2483" s="5"/>
      <c r="N2483" s="13" t="s">
        <v>1043</v>
      </c>
      <c r="O2483" s="5">
        <v>44875</v>
      </c>
      <c r="P2483" s="8">
        <v>1</v>
      </c>
      <c r="Q2483" s="9">
        <v>1</v>
      </c>
      <c r="R2483" s="9" t="str">
        <f>IFERROR(VLOOKUP(Tabla2[[#This Row],[CONTRATISTA PRNCIPAL]],Hoja1!$L$5:$M$9,2,FALSE),"CJV")</f>
        <v>CJV</v>
      </c>
      <c r="S2483" s="9" t="str">
        <f>IF(Tabla2[[#This Row],[EMPRESA]]=Tabla2[[#This Row],[CONTRATISTA PRNCIPAL]],"Principal","Secundaria")</f>
        <v>Principal</v>
      </c>
      <c r="T2483" s="10">
        <f>IFERROR(1/COUNTIF(Tabla2[CONTRATISTA PRNCIPAL],Tabla2[[#This Row],[CONTRATISTA PRNCIPAL]]),0)</f>
        <v>5.9523809523809521E-3</v>
      </c>
      <c r="U2483" s="33">
        <f ca="1">IF(((TODAY()-Tabla2[[#This Row],[FECHA NACIMIENTO]])/365)&lt;18,"Corregir", IF(((TODAY()-Tabla2[[#This Row],[FECHA NACIMIENTO]])/365)&gt;80, "Corregir",ROUNDDOWN(((TODAY()-Tabla2[[#This Row],[FECHA NACIMIENTO]])/365),0)))</f>
        <v>25</v>
      </c>
      <c r="V248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483" s="34" t="str">
        <f ca="1">+IF(Tabla2[[#This Row],[Edad]]="Corregir","Corregir","Ok")</f>
        <v>Ok</v>
      </c>
      <c r="X2483" s="10" t="str">
        <f>+IFERROR(VLOOKUP(Tabla2[[#This Row],[DISTRITO SEGÚN DNI]],Hoja1!$A$2:$B$55,2,FALSE),"No")</f>
        <v>No</v>
      </c>
      <c r="Y2483" s="10" t="str">
        <f>IF(OR(LOWER(Tabla2[[#This Row],[GENERO]])="masculino", LOWER(Tabla2[[#This Row],[GENERO]])="femenino"),"OK","Corregir")</f>
        <v>OK</v>
      </c>
      <c r="Z2483" s="10" t="str">
        <f>+IF(Tabla2[[#This Row],[Nro. DNI / CE]]="","Corregir",IF(LEN(Tabla2[[#This Row],[Nro. DNI / CE]])&gt;=8,"OK","Corregir"))</f>
        <v>OK</v>
      </c>
      <c r="AA2483" s="10">
        <f>COUNTIF(Tabla2[APELLIDOS Y NOMBRES],Tabla2[[#This Row],[APELLIDOS Y NOMBRES]])</f>
        <v>1</v>
      </c>
      <c r="AB2483" t="str">
        <f ca="1">+IFERROR(IF(Tabla2[[#This Row],[FECHA CESE/BAJA]]="","No Aplica",IF(AND(MONTH(Tabla2[[#This Row],[FECHA CESE/BAJA]])=MONTH(TODAY()-30),YEAR(Tabla2[[#This Row],[FECHA CESE/BAJA]])=YEAR(TODAY())),MONTH(TODAY()-30)&amp;"-"&amp;YEAR(TODAY()),"Borrar")),"No aplica")</f>
        <v>No Aplica</v>
      </c>
      <c r="AC2483" t="str">
        <f ca="1">+IFERROR(IF(Tabla2[[#This Row],[FECHA INICIO DE LABORES EN OBRA]]="","No Aplica",IF(AND(MONTH(Tabla2[[#This Row],[FECHA INICIO DE LABORES EN OBRA]])=MONTH(TODAY()-30),YEAR(Tabla2[[#This Row],[FECHA INICIO DE LABORES EN OBRA]])=YEAR(TODAY())),MONTH(TODAY()-30)&amp;"-"&amp;YEAR(TODAY()),"No Aplica")),"No Aplica")</f>
        <v>No Aplica</v>
      </c>
    </row>
    <row r="2484" spans="1:29" ht="16.5" customHeight="1" x14ac:dyDescent="0.25">
      <c r="A2484" s="2" t="s">
        <v>11579</v>
      </c>
      <c r="B2484" s="3" t="s">
        <v>11580</v>
      </c>
      <c r="C2484" s="3" t="s">
        <v>11580</v>
      </c>
      <c r="D2484" s="3" t="s">
        <v>11621</v>
      </c>
      <c r="E2484" s="3" t="s">
        <v>11622</v>
      </c>
      <c r="F2484" s="36">
        <v>34270</v>
      </c>
      <c r="G2484" s="3">
        <v>1</v>
      </c>
      <c r="H2484" s="3" t="s">
        <v>1838</v>
      </c>
      <c r="I2484" s="3" t="s">
        <v>11583</v>
      </c>
      <c r="J2484" s="3" t="s">
        <v>11623</v>
      </c>
      <c r="K2484" s="3" t="s">
        <v>7730</v>
      </c>
      <c r="L2484" s="8" t="s">
        <v>9813</v>
      </c>
      <c r="M2484" s="5"/>
      <c r="N2484" s="13" t="s">
        <v>1043</v>
      </c>
      <c r="O2484" s="5">
        <v>44008</v>
      </c>
      <c r="P2484" s="8">
        <v>1</v>
      </c>
      <c r="Q2484" s="9">
        <v>1</v>
      </c>
      <c r="R2484" s="9" t="str">
        <f>IFERROR(VLOOKUP(Tabla2[[#This Row],[CONTRATISTA PRNCIPAL]],Hoja1!$L$5:$M$9,2,FALSE),"CJV")</f>
        <v>CJV</v>
      </c>
      <c r="S2484" s="9" t="str">
        <f>IF(Tabla2[[#This Row],[EMPRESA]]=Tabla2[[#This Row],[CONTRATISTA PRNCIPAL]],"Principal","Secundaria")</f>
        <v>Principal</v>
      </c>
      <c r="T2484" s="10">
        <f>IFERROR(1/COUNTIF(Tabla2[CONTRATISTA PRNCIPAL],Tabla2[[#This Row],[CONTRATISTA PRNCIPAL]]),0)</f>
        <v>5.9523809523809521E-3</v>
      </c>
      <c r="U2484" s="33">
        <f ca="1">IF(((TODAY()-Tabla2[[#This Row],[FECHA NACIMIENTO]])/365)&lt;18,"Corregir", IF(((TODAY()-Tabla2[[#This Row],[FECHA NACIMIENTO]])/365)&gt;80, "Corregir",ROUNDDOWN(((TODAY()-Tabla2[[#This Row],[FECHA NACIMIENTO]])/365),0)))</f>
        <v>29</v>
      </c>
      <c r="V248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484" s="34" t="str">
        <f ca="1">+IF(Tabla2[[#This Row],[Edad]]="Corregir","Corregir","Ok")</f>
        <v>Ok</v>
      </c>
      <c r="X2484" s="10" t="str">
        <f>+IFERROR(VLOOKUP(Tabla2[[#This Row],[DISTRITO SEGÚN DNI]],Hoja1!$A$2:$B$55,2,FALSE),"No")</f>
        <v>No</v>
      </c>
      <c r="Y2484" s="10" t="str">
        <f>IF(OR(LOWER(Tabla2[[#This Row],[GENERO]])="masculino", LOWER(Tabla2[[#This Row],[GENERO]])="femenino"),"OK","Corregir")</f>
        <v>OK</v>
      </c>
      <c r="Z2484" s="10" t="str">
        <f>+IF(Tabla2[[#This Row],[Nro. DNI / CE]]="","Corregir",IF(LEN(Tabla2[[#This Row],[Nro. DNI / CE]])&gt;=8,"OK","Corregir"))</f>
        <v>OK</v>
      </c>
      <c r="AA2484" s="10">
        <f>COUNTIF(Tabla2[APELLIDOS Y NOMBRES],Tabla2[[#This Row],[APELLIDOS Y NOMBRES]])</f>
        <v>1</v>
      </c>
      <c r="AB2484" t="str">
        <f ca="1">+IFERROR(IF(Tabla2[[#This Row],[FECHA CESE/BAJA]]="","No Aplica",IF(AND(MONTH(Tabla2[[#This Row],[FECHA CESE/BAJA]])=MONTH(TODAY()-30),YEAR(Tabla2[[#This Row],[FECHA CESE/BAJA]])=YEAR(TODAY())),MONTH(TODAY()-30)&amp;"-"&amp;YEAR(TODAY()),"Borrar")),"No aplica")</f>
        <v>No Aplica</v>
      </c>
      <c r="AC2484" t="str">
        <f ca="1">+IFERROR(IF(Tabla2[[#This Row],[FECHA INICIO DE LABORES EN OBRA]]="","No Aplica",IF(AND(MONTH(Tabla2[[#This Row],[FECHA INICIO DE LABORES EN OBRA]])=MONTH(TODAY()-30),YEAR(Tabla2[[#This Row],[FECHA INICIO DE LABORES EN OBRA]])=YEAR(TODAY())),MONTH(TODAY()-30)&amp;"-"&amp;YEAR(TODAY()),"No Aplica")),"No Aplica")</f>
        <v>No Aplica</v>
      </c>
    </row>
    <row r="2485" spans="1:29" ht="16.5" customHeight="1" x14ac:dyDescent="0.25">
      <c r="A2485" s="2" t="s">
        <v>11579</v>
      </c>
      <c r="B2485" s="3" t="s">
        <v>11580</v>
      </c>
      <c r="C2485" s="3" t="s">
        <v>11580</v>
      </c>
      <c r="D2485" s="3" t="s">
        <v>11624</v>
      </c>
      <c r="E2485" s="3" t="s">
        <v>11625</v>
      </c>
      <c r="F2485" s="36">
        <v>32608</v>
      </c>
      <c r="G2485" s="3">
        <v>1</v>
      </c>
      <c r="H2485" s="3" t="s">
        <v>2765</v>
      </c>
      <c r="I2485" s="3" t="s">
        <v>11583</v>
      </c>
      <c r="J2485" s="3" t="s">
        <v>11626</v>
      </c>
      <c r="K2485" s="3" t="s">
        <v>2438</v>
      </c>
      <c r="L2485" s="8" t="s">
        <v>9818</v>
      </c>
      <c r="M2485" s="5"/>
      <c r="N2485" s="13" t="s">
        <v>1043</v>
      </c>
      <c r="O2485" s="5">
        <v>44708</v>
      </c>
      <c r="P2485" s="8">
        <v>1</v>
      </c>
      <c r="Q2485" s="9">
        <v>1</v>
      </c>
      <c r="R2485" s="9" t="str">
        <f>IFERROR(VLOOKUP(Tabla2[[#This Row],[CONTRATISTA PRNCIPAL]],Hoja1!$L$5:$M$9,2,FALSE),"CJV")</f>
        <v>CJV</v>
      </c>
      <c r="S2485" s="9" t="str">
        <f>IF(Tabla2[[#This Row],[EMPRESA]]=Tabla2[[#This Row],[CONTRATISTA PRNCIPAL]],"Principal","Secundaria")</f>
        <v>Principal</v>
      </c>
      <c r="T2485" s="10">
        <f>IFERROR(1/COUNTIF(Tabla2[CONTRATISTA PRNCIPAL],Tabla2[[#This Row],[CONTRATISTA PRNCIPAL]]),0)</f>
        <v>5.9523809523809521E-3</v>
      </c>
      <c r="U2485" s="33">
        <f ca="1">IF(((TODAY()-Tabla2[[#This Row],[FECHA NACIMIENTO]])/365)&lt;18,"Corregir", IF(((TODAY()-Tabla2[[#This Row],[FECHA NACIMIENTO]])/365)&gt;80, "Corregir",ROUNDDOWN(((TODAY()-Tabla2[[#This Row],[FECHA NACIMIENTO]])/365),0)))</f>
        <v>34</v>
      </c>
      <c r="V248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485" s="34" t="str">
        <f ca="1">+IF(Tabla2[[#This Row],[Edad]]="Corregir","Corregir","Ok")</f>
        <v>Ok</v>
      </c>
      <c r="X2485" s="10" t="str">
        <f>+IFERROR(VLOOKUP(Tabla2[[#This Row],[DISTRITO SEGÚN DNI]],Hoja1!$A$2:$B$55,2,FALSE),"No")</f>
        <v>No</v>
      </c>
      <c r="Y2485" s="10" t="str">
        <f>IF(OR(LOWER(Tabla2[[#This Row],[GENERO]])="masculino", LOWER(Tabla2[[#This Row],[GENERO]])="femenino"),"OK","Corregir")</f>
        <v>OK</v>
      </c>
      <c r="Z2485" s="10" t="str">
        <f>+IF(Tabla2[[#This Row],[Nro. DNI / CE]]="","Corregir",IF(LEN(Tabla2[[#This Row],[Nro. DNI / CE]])&gt;=8,"OK","Corregir"))</f>
        <v>OK</v>
      </c>
      <c r="AA2485" s="10">
        <f>COUNTIF(Tabla2[APELLIDOS Y NOMBRES],Tabla2[[#This Row],[APELLIDOS Y NOMBRES]])</f>
        <v>1</v>
      </c>
      <c r="AB2485" t="str">
        <f ca="1">+IFERROR(IF(Tabla2[[#This Row],[FECHA CESE/BAJA]]="","No Aplica",IF(AND(MONTH(Tabla2[[#This Row],[FECHA CESE/BAJA]])=MONTH(TODAY()-30),YEAR(Tabla2[[#This Row],[FECHA CESE/BAJA]])=YEAR(TODAY())),MONTH(TODAY()-30)&amp;"-"&amp;YEAR(TODAY()),"Borrar")),"No aplica")</f>
        <v>No Aplica</v>
      </c>
      <c r="AC2485" t="str">
        <f ca="1">+IFERROR(IF(Tabla2[[#This Row],[FECHA INICIO DE LABORES EN OBRA]]="","No Aplica",IF(AND(MONTH(Tabla2[[#This Row],[FECHA INICIO DE LABORES EN OBRA]])=MONTH(TODAY()-30),YEAR(Tabla2[[#This Row],[FECHA INICIO DE LABORES EN OBRA]])=YEAR(TODAY())),MONTH(TODAY()-30)&amp;"-"&amp;YEAR(TODAY()),"No Aplica")),"No Aplica")</f>
        <v>No Aplica</v>
      </c>
    </row>
    <row r="2486" spans="1:29" ht="16.5" customHeight="1" x14ac:dyDescent="0.25">
      <c r="A2486" s="2" t="s">
        <v>11579</v>
      </c>
      <c r="B2486" s="3" t="s">
        <v>11580</v>
      </c>
      <c r="C2486" s="3" t="s">
        <v>11580</v>
      </c>
      <c r="D2486" s="3" t="s">
        <v>11627</v>
      </c>
      <c r="E2486" s="3" t="s">
        <v>11628</v>
      </c>
      <c r="F2486" s="36">
        <v>33924</v>
      </c>
      <c r="G2486" s="3">
        <v>1</v>
      </c>
      <c r="H2486" s="3" t="s">
        <v>1838</v>
      </c>
      <c r="I2486" s="3" t="s">
        <v>11583</v>
      </c>
      <c r="J2486" s="3" t="s">
        <v>11629</v>
      </c>
      <c r="K2486" s="3" t="s">
        <v>11604</v>
      </c>
      <c r="L2486" s="8" t="s">
        <v>9813</v>
      </c>
      <c r="M2486" s="5"/>
      <c r="N2486" s="13" t="s">
        <v>1043</v>
      </c>
      <c r="O2486" s="5">
        <v>44810</v>
      </c>
      <c r="P2486" s="8">
        <v>1</v>
      </c>
      <c r="Q2486" s="9">
        <v>1</v>
      </c>
      <c r="R2486" s="9" t="str">
        <f>IFERROR(VLOOKUP(Tabla2[[#This Row],[CONTRATISTA PRNCIPAL]],Hoja1!$L$5:$M$9,2,FALSE),"CJV")</f>
        <v>CJV</v>
      </c>
      <c r="S2486" s="9" t="str">
        <f>IF(Tabla2[[#This Row],[EMPRESA]]=Tabla2[[#This Row],[CONTRATISTA PRNCIPAL]],"Principal","Secundaria")</f>
        <v>Principal</v>
      </c>
      <c r="T2486" s="10">
        <f>IFERROR(1/COUNTIF(Tabla2[CONTRATISTA PRNCIPAL],Tabla2[[#This Row],[CONTRATISTA PRNCIPAL]]),0)</f>
        <v>5.9523809523809521E-3</v>
      </c>
      <c r="U2486" s="33">
        <f ca="1">IF(((TODAY()-Tabla2[[#This Row],[FECHA NACIMIENTO]])/365)&lt;18,"Corregir", IF(((TODAY()-Tabla2[[#This Row],[FECHA NACIMIENTO]])/365)&gt;80, "Corregir",ROUNDDOWN(((TODAY()-Tabla2[[#This Row],[FECHA NACIMIENTO]])/365),0)))</f>
        <v>30</v>
      </c>
      <c r="V248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486" s="34" t="str">
        <f ca="1">+IF(Tabla2[[#This Row],[Edad]]="Corregir","Corregir","Ok")</f>
        <v>Ok</v>
      </c>
      <c r="X2486" s="10" t="str">
        <f>+IFERROR(VLOOKUP(Tabla2[[#This Row],[DISTRITO SEGÚN DNI]],Hoja1!$A$2:$B$55,2,FALSE),"No")</f>
        <v>No</v>
      </c>
      <c r="Y2486" s="10" t="str">
        <f>IF(OR(LOWER(Tabla2[[#This Row],[GENERO]])="masculino", LOWER(Tabla2[[#This Row],[GENERO]])="femenino"),"OK","Corregir")</f>
        <v>OK</v>
      </c>
      <c r="Z2486" s="10" t="str">
        <f>+IF(Tabla2[[#This Row],[Nro. DNI / CE]]="","Corregir",IF(LEN(Tabla2[[#This Row],[Nro. DNI / CE]])&gt;=8,"OK","Corregir"))</f>
        <v>OK</v>
      </c>
      <c r="AA2486" s="10">
        <f>COUNTIF(Tabla2[APELLIDOS Y NOMBRES],Tabla2[[#This Row],[APELLIDOS Y NOMBRES]])</f>
        <v>1</v>
      </c>
      <c r="AB2486" t="str">
        <f ca="1">+IFERROR(IF(Tabla2[[#This Row],[FECHA CESE/BAJA]]="","No Aplica",IF(AND(MONTH(Tabla2[[#This Row],[FECHA CESE/BAJA]])=MONTH(TODAY()-30),YEAR(Tabla2[[#This Row],[FECHA CESE/BAJA]])=YEAR(TODAY())),MONTH(TODAY()-30)&amp;"-"&amp;YEAR(TODAY()),"Borrar")),"No aplica")</f>
        <v>No Aplica</v>
      </c>
      <c r="AC2486" t="str">
        <f ca="1">+IFERROR(IF(Tabla2[[#This Row],[FECHA INICIO DE LABORES EN OBRA]]="","No Aplica",IF(AND(MONTH(Tabla2[[#This Row],[FECHA INICIO DE LABORES EN OBRA]])=MONTH(TODAY()-30),YEAR(Tabla2[[#This Row],[FECHA INICIO DE LABORES EN OBRA]])=YEAR(TODAY())),MONTH(TODAY()-30)&amp;"-"&amp;YEAR(TODAY()),"No Aplica")),"No Aplica")</f>
        <v>No Aplica</v>
      </c>
    </row>
    <row r="2487" spans="1:29" ht="16.5" customHeight="1" x14ac:dyDescent="0.25">
      <c r="A2487" s="2" t="s">
        <v>11579</v>
      </c>
      <c r="B2487" s="3" t="s">
        <v>11580</v>
      </c>
      <c r="C2487" s="3" t="s">
        <v>11580</v>
      </c>
      <c r="D2487" s="3" t="s">
        <v>11630</v>
      </c>
      <c r="E2487" s="3" t="s">
        <v>11631</v>
      </c>
      <c r="F2487" s="36">
        <v>30424</v>
      </c>
      <c r="G2487" s="3">
        <v>1</v>
      </c>
      <c r="H2487" s="3" t="s">
        <v>11632</v>
      </c>
      <c r="I2487" s="3" t="s">
        <v>11583</v>
      </c>
      <c r="J2487" s="3" t="s">
        <v>11633</v>
      </c>
      <c r="K2487" s="3" t="s">
        <v>2078</v>
      </c>
      <c r="L2487" s="8" t="s">
        <v>9818</v>
      </c>
      <c r="M2487" s="5"/>
      <c r="N2487" s="13" t="s">
        <v>1043</v>
      </c>
      <c r="O2487" s="5">
        <v>44006</v>
      </c>
      <c r="P2487" s="8">
        <v>1</v>
      </c>
      <c r="Q2487" s="9">
        <v>1</v>
      </c>
      <c r="R2487" s="9" t="str">
        <f>IFERROR(VLOOKUP(Tabla2[[#This Row],[CONTRATISTA PRNCIPAL]],Hoja1!$L$5:$M$9,2,FALSE),"CJV")</f>
        <v>CJV</v>
      </c>
      <c r="S2487" s="9" t="str">
        <f>IF(Tabla2[[#This Row],[EMPRESA]]=Tabla2[[#This Row],[CONTRATISTA PRNCIPAL]],"Principal","Secundaria")</f>
        <v>Principal</v>
      </c>
      <c r="T2487" s="10">
        <f>IFERROR(1/COUNTIF(Tabla2[CONTRATISTA PRNCIPAL],Tabla2[[#This Row],[CONTRATISTA PRNCIPAL]]),0)</f>
        <v>5.9523809523809521E-3</v>
      </c>
      <c r="U2487" s="33">
        <f ca="1">IF(((TODAY()-Tabla2[[#This Row],[FECHA NACIMIENTO]])/365)&lt;18,"Corregir", IF(((TODAY()-Tabla2[[#This Row],[FECHA NACIMIENTO]])/365)&gt;80, "Corregir",ROUNDDOWN(((TODAY()-Tabla2[[#This Row],[FECHA NACIMIENTO]])/365),0)))</f>
        <v>40</v>
      </c>
      <c r="V248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487" s="34" t="str">
        <f ca="1">+IF(Tabla2[[#This Row],[Edad]]="Corregir","Corregir","Ok")</f>
        <v>Ok</v>
      </c>
      <c r="X2487" s="10" t="str">
        <f>+IFERROR(VLOOKUP(Tabla2[[#This Row],[DISTRITO SEGÚN DNI]],Hoja1!$A$2:$B$55,2,FALSE),"No")</f>
        <v>ATE</v>
      </c>
      <c r="Y2487" s="10" t="str">
        <f>IF(OR(LOWER(Tabla2[[#This Row],[GENERO]])="masculino", LOWER(Tabla2[[#This Row],[GENERO]])="femenino"),"OK","Corregir")</f>
        <v>OK</v>
      </c>
      <c r="Z2487" s="10" t="str">
        <f>+IF(Tabla2[[#This Row],[Nro. DNI / CE]]="","Corregir",IF(LEN(Tabla2[[#This Row],[Nro. DNI / CE]])&gt;=8,"OK","Corregir"))</f>
        <v>OK</v>
      </c>
      <c r="AA2487" s="10">
        <f>COUNTIF(Tabla2[APELLIDOS Y NOMBRES],Tabla2[[#This Row],[APELLIDOS Y NOMBRES]])</f>
        <v>1</v>
      </c>
      <c r="AB2487" t="str">
        <f ca="1">+IFERROR(IF(Tabla2[[#This Row],[FECHA CESE/BAJA]]="","No Aplica",IF(AND(MONTH(Tabla2[[#This Row],[FECHA CESE/BAJA]])=MONTH(TODAY()-30),YEAR(Tabla2[[#This Row],[FECHA CESE/BAJA]])=YEAR(TODAY())),MONTH(TODAY()-30)&amp;"-"&amp;YEAR(TODAY()),"Borrar")),"No aplica")</f>
        <v>No Aplica</v>
      </c>
      <c r="AC2487" t="str">
        <f ca="1">+IFERROR(IF(Tabla2[[#This Row],[FECHA INICIO DE LABORES EN OBRA]]="","No Aplica",IF(AND(MONTH(Tabla2[[#This Row],[FECHA INICIO DE LABORES EN OBRA]])=MONTH(TODAY()-30),YEAR(Tabla2[[#This Row],[FECHA INICIO DE LABORES EN OBRA]])=YEAR(TODAY())),MONTH(TODAY()-30)&amp;"-"&amp;YEAR(TODAY()),"No Aplica")),"No Aplica")</f>
        <v>No Aplica</v>
      </c>
    </row>
    <row r="2488" spans="1:29" ht="16.5" customHeight="1" x14ac:dyDescent="0.25">
      <c r="A2488" s="2" t="s">
        <v>11579</v>
      </c>
      <c r="B2488" s="3" t="s">
        <v>11580</v>
      </c>
      <c r="C2488" s="3" t="s">
        <v>11580</v>
      </c>
      <c r="D2488" s="3">
        <v>42787070</v>
      </c>
      <c r="E2488" s="3" t="s">
        <v>11634</v>
      </c>
      <c r="F2488" s="36">
        <v>31066</v>
      </c>
      <c r="G2488" s="3">
        <v>1</v>
      </c>
      <c r="H2488" s="3" t="s">
        <v>11635</v>
      </c>
      <c r="I2488" s="3" t="s">
        <v>11583</v>
      </c>
      <c r="J2488" s="3" t="s">
        <v>11636</v>
      </c>
      <c r="K2488" s="3" t="s">
        <v>3781</v>
      </c>
      <c r="L2488" s="8" t="s">
        <v>9813</v>
      </c>
      <c r="M2488" s="5"/>
      <c r="N2488" s="13" t="s">
        <v>1043</v>
      </c>
      <c r="O2488" s="5">
        <v>44870</v>
      </c>
      <c r="P2488" s="8">
        <v>1</v>
      </c>
      <c r="Q2488" s="9">
        <v>1</v>
      </c>
      <c r="R2488" s="9" t="str">
        <f>IFERROR(VLOOKUP(Tabla2[[#This Row],[CONTRATISTA PRNCIPAL]],Hoja1!$L$5:$M$9,2,FALSE),"CJV")</f>
        <v>CJV</v>
      </c>
      <c r="S2488" s="9" t="str">
        <f>IF(Tabla2[[#This Row],[EMPRESA]]=Tabla2[[#This Row],[CONTRATISTA PRNCIPAL]],"Principal","Secundaria")</f>
        <v>Principal</v>
      </c>
      <c r="T2488" s="10">
        <f>IFERROR(1/COUNTIF(Tabla2[CONTRATISTA PRNCIPAL],Tabla2[[#This Row],[CONTRATISTA PRNCIPAL]]),0)</f>
        <v>5.9523809523809521E-3</v>
      </c>
      <c r="U2488" s="33">
        <f ca="1">IF(((TODAY()-Tabla2[[#This Row],[FECHA NACIMIENTO]])/365)&lt;18,"Corregir", IF(((TODAY()-Tabla2[[#This Row],[FECHA NACIMIENTO]])/365)&gt;80, "Corregir",ROUNDDOWN(((TODAY()-Tabla2[[#This Row],[FECHA NACIMIENTO]])/365),0)))</f>
        <v>38</v>
      </c>
      <c r="V248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488" s="34" t="str">
        <f ca="1">+IF(Tabla2[[#This Row],[Edad]]="Corregir","Corregir","Ok")</f>
        <v>Ok</v>
      </c>
      <c r="X2488" s="10" t="str">
        <f>+IFERROR(VLOOKUP(Tabla2[[#This Row],[DISTRITO SEGÚN DNI]],Hoja1!$A$2:$B$55,2,FALSE),"No")</f>
        <v>No</v>
      </c>
      <c r="Y2488" s="10" t="str">
        <f>IF(OR(LOWER(Tabla2[[#This Row],[GENERO]])="masculino", LOWER(Tabla2[[#This Row],[GENERO]])="femenino"),"OK","Corregir")</f>
        <v>OK</v>
      </c>
      <c r="Z2488" s="10" t="str">
        <f>+IF(Tabla2[[#This Row],[Nro. DNI / CE]]="","Corregir",IF(LEN(Tabla2[[#This Row],[Nro. DNI / CE]])&gt;=8,"OK","Corregir"))</f>
        <v>OK</v>
      </c>
      <c r="AA2488" s="10">
        <f>COUNTIF(Tabla2[APELLIDOS Y NOMBRES],Tabla2[[#This Row],[APELLIDOS Y NOMBRES]])</f>
        <v>1</v>
      </c>
      <c r="AB2488" t="str">
        <f ca="1">+IFERROR(IF(Tabla2[[#This Row],[FECHA CESE/BAJA]]="","No Aplica",IF(AND(MONTH(Tabla2[[#This Row],[FECHA CESE/BAJA]])=MONTH(TODAY()-30),YEAR(Tabla2[[#This Row],[FECHA CESE/BAJA]])=YEAR(TODAY())),MONTH(TODAY()-30)&amp;"-"&amp;YEAR(TODAY()),"Borrar")),"No aplica")</f>
        <v>No Aplica</v>
      </c>
      <c r="AC2488" t="str">
        <f ca="1">+IFERROR(IF(Tabla2[[#This Row],[FECHA INICIO DE LABORES EN OBRA]]="","No Aplica",IF(AND(MONTH(Tabla2[[#This Row],[FECHA INICIO DE LABORES EN OBRA]])=MONTH(TODAY()-30),YEAR(Tabla2[[#This Row],[FECHA INICIO DE LABORES EN OBRA]])=YEAR(TODAY())),MONTH(TODAY()-30)&amp;"-"&amp;YEAR(TODAY()),"No Aplica")),"No Aplica")</f>
        <v>No Aplica</v>
      </c>
    </row>
    <row r="2489" spans="1:29" ht="16.5" customHeight="1" x14ac:dyDescent="0.25">
      <c r="A2489" s="2" t="s">
        <v>11579</v>
      </c>
      <c r="B2489" s="3" t="s">
        <v>11580</v>
      </c>
      <c r="C2489" s="3" t="s">
        <v>11580</v>
      </c>
      <c r="D2489" s="3" t="s">
        <v>11637</v>
      </c>
      <c r="E2489" s="3" t="s">
        <v>11638</v>
      </c>
      <c r="F2489" s="36">
        <v>34675</v>
      </c>
      <c r="G2489" s="3">
        <v>1</v>
      </c>
      <c r="H2489" s="3" t="s">
        <v>1838</v>
      </c>
      <c r="I2489" s="3" t="s">
        <v>11583</v>
      </c>
      <c r="J2489" s="3" t="s">
        <v>11639</v>
      </c>
      <c r="K2489" s="3" t="s">
        <v>11604</v>
      </c>
      <c r="L2489" s="8" t="s">
        <v>9813</v>
      </c>
      <c r="M2489" s="5"/>
      <c r="N2489" s="13" t="s">
        <v>1043</v>
      </c>
      <c r="O2489" s="5">
        <v>44512</v>
      </c>
      <c r="P2489" s="8">
        <v>1</v>
      </c>
      <c r="Q2489" s="9">
        <v>1</v>
      </c>
      <c r="R2489" s="9" t="str">
        <f>IFERROR(VLOOKUP(Tabla2[[#This Row],[CONTRATISTA PRNCIPAL]],Hoja1!$L$5:$M$9,2,FALSE),"CJV")</f>
        <v>CJV</v>
      </c>
      <c r="S2489" s="9" t="str">
        <f>IF(Tabla2[[#This Row],[EMPRESA]]=Tabla2[[#This Row],[CONTRATISTA PRNCIPAL]],"Principal","Secundaria")</f>
        <v>Principal</v>
      </c>
      <c r="T2489" s="10">
        <f>IFERROR(1/COUNTIF(Tabla2[CONTRATISTA PRNCIPAL],Tabla2[[#This Row],[CONTRATISTA PRNCIPAL]]),0)</f>
        <v>5.9523809523809521E-3</v>
      </c>
      <c r="U2489" s="33">
        <f ca="1">IF(((TODAY()-Tabla2[[#This Row],[FECHA NACIMIENTO]])/365)&lt;18,"Corregir", IF(((TODAY()-Tabla2[[#This Row],[FECHA NACIMIENTO]])/365)&gt;80, "Corregir",ROUNDDOWN(((TODAY()-Tabla2[[#This Row],[FECHA NACIMIENTO]])/365),0)))</f>
        <v>28</v>
      </c>
      <c r="V248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489" s="34" t="str">
        <f ca="1">+IF(Tabla2[[#This Row],[Edad]]="Corregir","Corregir","Ok")</f>
        <v>Ok</v>
      </c>
      <c r="X2489" s="10" t="str">
        <f>+IFERROR(VLOOKUP(Tabla2[[#This Row],[DISTRITO SEGÚN DNI]],Hoja1!$A$2:$B$55,2,FALSE),"No")</f>
        <v>No</v>
      </c>
      <c r="Y2489" s="10" t="str">
        <f>IF(OR(LOWER(Tabla2[[#This Row],[GENERO]])="masculino", LOWER(Tabla2[[#This Row],[GENERO]])="femenino"),"OK","Corregir")</f>
        <v>OK</v>
      </c>
      <c r="Z2489" s="10" t="str">
        <f>+IF(Tabla2[[#This Row],[Nro. DNI / CE]]="","Corregir",IF(LEN(Tabla2[[#This Row],[Nro. DNI / CE]])&gt;=8,"OK","Corregir"))</f>
        <v>OK</v>
      </c>
      <c r="AA2489" s="10">
        <f>COUNTIF(Tabla2[APELLIDOS Y NOMBRES],Tabla2[[#This Row],[APELLIDOS Y NOMBRES]])</f>
        <v>1</v>
      </c>
      <c r="AB2489" t="str">
        <f ca="1">+IFERROR(IF(Tabla2[[#This Row],[FECHA CESE/BAJA]]="","No Aplica",IF(AND(MONTH(Tabla2[[#This Row],[FECHA CESE/BAJA]])=MONTH(TODAY()-30),YEAR(Tabla2[[#This Row],[FECHA CESE/BAJA]])=YEAR(TODAY())),MONTH(TODAY()-30)&amp;"-"&amp;YEAR(TODAY()),"Borrar")),"No aplica")</f>
        <v>No Aplica</v>
      </c>
      <c r="AC2489" t="str">
        <f ca="1">+IFERROR(IF(Tabla2[[#This Row],[FECHA INICIO DE LABORES EN OBRA]]="","No Aplica",IF(AND(MONTH(Tabla2[[#This Row],[FECHA INICIO DE LABORES EN OBRA]])=MONTH(TODAY()-30),YEAR(Tabla2[[#This Row],[FECHA INICIO DE LABORES EN OBRA]])=YEAR(TODAY())),MONTH(TODAY()-30)&amp;"-"&amp;YEAR(TODAY()),"No Aplica")),"No Aplica")</f>
        <v>No Aplica</v>
      </c>
    </row>
    <row r="2490" spans="1:29" x14ac:dyDescent="0.25">
      <c r="A2490" s="2" t="s">
        <v>11579</v>
      </c>
      <c r="B2490" s="3" t="s">
        <v>11580</v>
      </c>
      <c r="C2490" s="3" t="s">
        <v>11580</v>
      </c>
      <c r="D2490" s="3">
        <v>40013648</v>
      </c>
      <c r="E2490" s="3" t="s">
        <v>11640</v>
      </c>
      <c r="F2490" s="36">
        <v>28757</v>
      </c>
      <c r="G2490" s="3">
        <v>1</v>
      </c>
      <c r="H2490" s="3" t="s">
        <v>1838</v>
      </c>
      <c r="I2490" s="3" t="s">
        <v>11583</v>
      </c>
      <c r="J2490" s="3" t="s">
        <v>11641</v>
      </c>
      <c r="K2490" s="3" t="s">
        <v>11642</v>
      </c>
      <c r="L2490" s="8" t="s">
        <v>9813</v>
      </c>
      <c r="M2490" s="5"/>
      <c r="N2490" s="13" t="s">
        <v>1043</v>
      </c>
      <c r="O2490" s="5">
        <v>44895</v>
      </c>
      <c r="P2490" s="8">
        <v>1</v>
      </c>
      <c r="Q2490" s="9">
        <v>1</v>
      </c>
      <c r="R2490" s="9" t="str">
        <f>IFERROR(VLOOKUP(Tabla2[[#This Row],[CONTRATISTA PRNCIPAL]],Hoja1!$L$5:$M$9,2,FALSE),"CJV")</f>
        <v>CJV</v>
      </c>
      <c r="S2490" s="9" t="str">
        <f>IF(Tabla2[[#This Row],[EMPRESA]]=Tabla2[[#This Row],[CONTRATISTA PRNCIPAL]],"Principal","Secundaria")</f>
        <v>Principal</v>
      </c>
      <c r="T2490" s="10">
        <f>IFERROR(1/COUNTIF(Tabla2[CONTRATISTA PRNCIPAL],Tabla2[[#This Row],[CONTRATISTA PRNCIPAL]]),0)</f>
        <v>5.9523809523809521E-3</v>
      </c>
      <c r="U2490" s="33">
        <f ca="1">IF(((TODAY()-Tabla2[[#This Row],[FECHA NACIMIENTO]])/365)&lt;18,"Corregir", IF(((TODAY()-Tabla2[[#This Row],[FECHA NACIMIENTO]])/365)&gt;80, "Corregir",ROUNDDOWN(((TODAY()-Tabla2[[#This Row],[FECHA NACIMIENTO]])/365),0)))</f>
        <v>44</v>
      </c>
      <c r="V249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490" s="34" t="str">
        <f ca="1">+IF(Tabla2[[#This Row],[Edad]]="Corregir","Corregir","Ok")</f>
        <v>Ok</v>
      </c>
      <c r="X2490" s="10" t="str">
        <f>+IFERROR(VLOOKUP(Tabla2[[#This Row],[DISTRITO SEGÚN DNI]],Hoja1!$A$2:$B$55,2,FALSE),"No")</f>
        <v>No</v>
      </c>
      <c r="Y2490" s="10" t="str">
        <f>IF(OR(LOWER(Tabla2[[#This Row],[GENERO]])="masculino", LOWER(Tabla2[[#This Row],[GENERO]])="femenino"),"OK","Corregir")</f>
        <v>OK</v>
      </c>
      <c r="Z2490" s="10" t="str">
        <f>+IF(Tabla2[[#This Row],[Nro. DNI / CE]]="","Corregir",IF(LEN(Tabla2[[#This Row],[Nro. DNI / CE]])&gt;=8,"OK","Corregir"))</f>
        <v>OK</v>
      </c>
      <c r="AA2490" s="10">
        <f>COUNTIF(Tabla2[APELLIDOS Y NOMBRES],Tabla2[[#This Row],[APELLIDOS Y NOMBRES]])</f>
        <v>1</v>
      </c>
      <c r="AB2490" t="str">
        <f ca="1">+IFERROR(IF(Tabla2[[#This Row],[FECHA CESE/BAJA]]="","No Aplica",IF(AND(MONTH(Tabla2[[#This Row],[FECHA CESE/BAJA]])=MONTH(TODAY()-30),YEAR(Tabla2[[#This Row],[FECHA CESE/BAJA]])=YEAR(TODAY())),MONTH(TODAY()-30)&amp;"-"&amp;YEAR(TODAY()),"Borrar")),"No aplica")</f>
        <v>No Aplica</v>
      </c>
      <c r="AC2490" t="str">
        <f ca="1">+IFERROR(IF(Tabla2[[#This Row],[FECHA INICIO DE LABORES EN OBRA]]="","No Aplica",IF(AND(MONTH(Tabla2[[#This Row],[FECHA INICIO DE LABORES EN OBRA]])=MONTH(TODAY()-30),YEAR(Tabla2[[#This Row],[FECHA INICIO DE LABORES EN OBRA]])=YEAR(TODAY())),MONTH(TODAY()-30)&amp;"-"&amp;YEAR(TODAY()),"No Aplica")),"No Aplica")</f>
        <v>No Aplica</v>
      </c>
    </row>
    <row r="2491" spans="1:29" x14ac:dyDescent="0.25">
      <c r="A2491" s="2" t="s">
        <v>11579</v>
      </c>
      <c r="B2491" s="3" t="s">
        <v>11580</v>
      </c>
      <c r="C2491" s="3" t="s">
        <v>11580</v>
      </c>
      <c r="D2491" s="3" t="s">
        <v>11643</v>
      </c>
      <c r="E2491" s="3" t="s">
        <v>11644</v>
      </c>
      <c r="F2491" s="36">
        <v>32971</v>
      </c>
      <c r="G2491" s="3">
        <v>1</v>
      </c>
      <c r="H2491" s="3" t="s">
        <v>11645</v>
      </c>
      <c r="I2491" s="3" t="s">
        <v>11583</v>
      </c>
      <c r="J2491" s="3" t="s">
        <v>11646</v>
      </c>
      <c r="K2491" s="3" t="s">
        <v>2450</v>
      </c>
      <c r="L2491" s="8" t="s">
        <v>9813</v>
      </c>
      <c r="M2491" s="5"/>
      <c r="N2491" s="13" t="s">
        <v>1043</v>
      </c>
      <c r="O2491" s="5">
        <v>44733</v>
      </c>
      <c r="P2491" s="8">
        <v>1</v>
      </c>
      <c r="Q2491" s="9">
        <v>1</v>
      </c>
      <c r="R2491" s="9" t="str">
        <f>IFERROR(VLOOKUP(Tabla2[[#This Row],[CONTRATISTA PRNCIPAL]],Hoja1!$L$5:$M$9,2,FALSE),"CJV")</f>
        <v>CJV</v>
      </c>
      <c r="S2491" s="9" t="str">
        <f>IF(Tabla2[[#This Row],[EMPRESA]]=Tabla2[[#This Row],[CONTRATISTA PRNCIPAL]],"Principal","Secundaria")</f>
        <v>Principal</v>
      </c>
      <c r="T2491" s="10">
        <f>IFERROR(1/COUNTIF(Tabla2[CONTRATISTA PRNCIPAL],Tabla2[[#This Row],[CONTRATISTA PRNCIPAL]]),0)</f>
        <v>5.9523809523809521E-3</v>
      </c>
      <c r="U2491" s="33">
        <f ca="1">IF(((TODAY()-Tabla2[[#This Row],[FECHA NACIMIENTO]])/365)&lt;18,"Corregir", IF(((TODAY()-Tabla2[[#This Row],[FECHA NACIMIENTO]])/365)&gt;80, "Corregir",ROUNDDOWN(((TODAY()-Tabla2[[#This Row],[FECHA NACIMIENTO]])/365),0)))</f>
        <v>33</v>
      </c>
      <c r="V249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491" s="34" t="str">
        <f ca="1">+IF(Tabla2[[#This Row],[Edad]]="Corregir","Corregir","Ok")</f>
        <v>Ok</v>
      </c>
      <c r="X2491" s="10" t="str">
        <f>+IFERROR(VLOOKUP(Tabla2[[#This Row],[DISTRITO SEGÚN DNI]],Hoja1!$A$2:$B$55,2,FALSE),"No")</f>
        <v>No</v>
      </c>
      <c r="Y2491" s="10" t="str">
        <f>IF(OR(LOWER(Tabla2[[#This Row],[GENERO]])="masculino", LOWER(Tabla2[[#This Row],[GENERO]])="femenino"),"OK","Corregir")</f>
        <v>OK</v>
      </c>
      <c r="Z2491" s="10" t="str">
        <f>+IF(Tabla2[[#This Row],[Nro. DNI / CE]]="","Corregir",IF(LEN(Tabla2[[#This Row],[Nro. DNI / CE]])&gt;=8,"OK","Corregir"))</f>
        <v>OK</v>
      </c>
      <c r="AA2491" s="10">
        <f>COUNTIF(Tabla2[APELLIDOS Y NOMBRES],Tabla2[[#This Row],[APELLIDOS Y NOMBRES]])</f>
        <v>1</v>
      </c>
      <c r="AB2491" t="str">
        <f ca="1">+IFERROR(IF(Tabla2[[#This Row],[FECHA CESE/BAJA]]="","No Aplica",IF(AND(MONTH(Tabla2[[#This Row],[FECHA CESE/BAJA]])=MONTH(TODAY()-30),YEAR(Tabla2[[#This Row],[FECHA CESE/BAJA]])=YEAR(TODAY())),MONTH(TODAY()-30)&amp;"-"&amp;YEAR(TODAY()),"Borrar")),"No aplica")</f>
        <v>No Aplica</v>
      </c>
      <c r="AC2491" t="str">
        <f ca="1">+IFERROR(IF(Tabla2[[#This Row],[FECHA INICIO DE LABORES EN OBRA]]="","No Aplica",IF(AND(MONTH(Tabla2[[#This Row],[FECHA INICIO DE LABORES EN OBRA]])=MONTH(TODAY()-30),YEAR(Tabla2[[#This Row],[FECHA INICIO DE LABORES EN OBRA]])=YEAR(TODAY())),MONTH(TODAY()-30)&amp;"-"&amp;YEAR(TODAY()),"No Aplica")),"No Aplica")</f>
        <v>No Aplica</v>
      </c>
    </row>
    <row r="2492" spans="1:29" x14ac:dyDescent="0.25">
      <c r="A2492" s="2" t="s">
        <v>11579</v>
      </c>
      <c r="B2492" s="3" t="s">
        <v>11580</v>
      </c>
      <c r="C2492" s="3" t="s">
        <v>11580</v>
      </c>
      <c r="D2492" s="3" t="s">
        <v>11647</v>
      </c>
      <c r="E2492" s="3" t="s">
        <v>11648</v>
      </c>
      <c r="F2492" s="36">
        <v>27386</v>
      </c>
      <c r="G2492" s="3">
        <v>1</v>
      </c>
      <c r="H2492" s="3" t="s">
        <v>2441</v>
      </c>
      <c r="I2492" s="3" t="s">
        <v>11583</v>
      </c>
      <c r="J2492" s="3" t="s">
        <v>11649</v>
      </c>
      <c r="K2492" s="3" t="s">
        <v>11604</v>
      </c>
      <c r="L2492" s="8" t="s">
        <v>9813</v>
      </c>
      <c r="M2492" s="5"/>
      <c r="N2492" s="13" t="s">
        <v>1043</v>
      </c>
      <c r="O2492" s="5">
        <v>44006</v>
      </c>
      <c r="P2492" s="8">
        <v>1</v>
      </c>
      <c r="Q2492" s="9">
        <v>1</v>
      </c>
      <c r="R2492" s="9" t="str">
        <f>IFERROR(VLOOKUP(Tabla2[[#This Row],[CONTRATISTA PRNCIPAL]],Hoja1!$L$5:$M$9,2,FALSE),"CJV")</f>
        <v>CJV</v>
      </c>
      <c r="S2492" s="9" t="str">
        <f>IF(Tabla2[[#This Row],[EMPRESA]]=Tabla2[[#This Row],[CONTRATISTA PRNCIPAL]],"Principal","Secundaria")</f>
        <v>Principal</v>
      </c>
      <c r="T2492" s="10">
        <f>IFERROR(1/COUNTIF(Tabla2[CONTRATISTA PRNCIPAL],Tabla2[[#This Row],[CONTRATISTA PRNCIPAL]]),0)</f>
        <v>5.9523809523809521E-3</v>
      </c>
      <c r="U2492" s="33">
        <f ca="1">IF(((TODAY()-Tabla2[[#This Row],[FECHA NACIMIENTO]])/365)&lt;18,"Corregir", IF(((TODAY()-Tabla2[[#This Row],[FECHA NACIMIENTO]])/365)&gt;80, "Corregir",ROUNDDOWN(((TODAY()-Tabla2[[#This Row],[FECHA NACIMIENTO]])/365),0)))</f>
        <v>48</v>
      </c>
      <c r="V249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492" s="34" t="str">
        <f ca="1">+IF(Tabla2[[#This Row],[Edad]]="Corregir","Corregir","Ok")</f>
        <v>Ok</v>
      </c>
      <c r="X2492" s="10" t="str">
        <f>+IFERROR(VLOOKUP(Tabla2[[#This Row],[DISTRITO SEGÚN DNI]],Hoja1!$A$2:$B$55,2,FALSE),"No")</f>
        <v>No</v>
      </c>
      <c r="Y2492" s="10" t="str">
        <f>IF(OR(LOWER(Tabla2[[#This Row],[GENERO]])="masculino", LOWER(Tabla2[[#This Row],[GENERO]])="femenino"),"OK","Corregir")</f>
        <v>OK</v>
      </c>
      <c r="Z2492" s="10" t="str">
        <f>+IF(Tabla2[[#This Row],[Nro. DNI / CE]]="","Corregir",IF(LEN(Tabla2[[#This Row],[Nro. DNI / CE]])&gt;=8,"OK","Corregir"))</f>
        <v>OK</v>
      </c>
      <c r="AA2492" s="10">
        <f>COUNTIF(Tabla2[APELLIDOS Y NOMBRES],Tabla2[[#This Row],[APELLIDOS Y NOMBRES]])</f>
        <v>1</v>
      </c>
      <c r="AB2492" t="str">
        <f ca="1">+IFERROR(IF(Tabla2[[#This Row],[FECHA CESE/BAJA]]="","No Aplica",IF(AND(MONTH(Tabla2[[#This Row],[FECHA CESE/BAJA]])=MONTH(TODAY()-30),YEAR(Tabla2[[#This Row],[FECHA CESE/BAJA]])=YEAR(TODAY())),MONTH(TODAY()-30)&amp;"-"&amp;YEAR(TODAY()),"Borrar")),"No aplica")</f>
        <v>No Aplica</v>
      </c>
      <c r="AC2492" t="str">
        <f ca="1">+IFERROR(IF(Tabla2[[#This Row],[FECHA INICIO DE LABORES EN OBRA]]="","No Aplica",IF(AND(MONTH(Tabla2[[#This Row],[FECHA INICIO DE LABORES EN OBRA]])=MONTH(TODAY()-30),YEAR(Tabla2[[#This Row],[FECHA INICIO DE LABORES EN OBRA]])=YEAR(TODAY())),MONTH(TODAY()-30)&amp;"-"&amp;YEAR(TODAY()),"No Aplica")),"No Aplica")</f>
        <v>No Aplica</v>
      </c>
    </row>
    <row r="2493" spans="1:29" x14ac:dyDescent="0.25">
      <c r="A2493" s="2" t="s">
        <v>11579</v>
      </c>
      <c r="B2493" s="3" t="s">
        <v>11580</v>
      </c>
      <c r="C2493" s="3" t="s">
        <v>11580</v>
      </c>
      <c r="D2493" s="3">
        <v>72912960</v>
      </c>
      <c r="E2493" s="3" t="s">
        <v>11650</v>
      </c>
      <c r="F2493" s="36">
        <v>35375</v>
      </c>
      <c r="G2493" s="3">
        <v>1</v>
      </c>
      <c r="H2493" s="3" t="s">
        <v>1838</v>
      </c>
      <c r="I2493" s="3" t="s">
        <v>11583</v>
      </c>
      <c r="J2493" s="3" t="s">
        <v>11651</v>
      </c>
      <c r="K2493" s="3" t="s">
        <v>11604</v>
      </c>
      <c r="L2493" s="8" t="s">
        <v>9813</v>
      </c>
      <c r="M2493" s="5"/>
      <c r="N2493" s="13" t="s">
        <v>1043</v>
      </c>
      <c r="O2493" s="5">
        <v>44909</v>
      </c>
      <c r="P2493" s="8">
        <v>1</v>
      </c>
      <c r="Q2493" s="9">
        <v>1</v>
      </c>
      <c r="R2493" s="9" t="str">
        <f>IFERROR(VLOOKUP(Tabla2[[#This Row],[CONTRATISTA PRNCIPAL]],Hoja1!$L$5:$M$9,2,FALSE),"CJV")</f>
        <v>CJV</v>
      </c>
      <c r="S2493" s="9" t="str">
        <f>IF(Tabla2[[#This Row],[EMPRESA]]=Tabla2[[#This Row],[CONTRATISTA PRNCIPAL]],"Principal","Secundaria")</f>
        <v>Principal</v>
      </c>
      <c r="T2493" s="10">
        <f>IFERROR(1/COUNTIF(Tabla2[CONTRATISTA PRNCIPAL],Tabla2[[#This Row],[CONTRATISTA PRNCIPAL]]),0)</f>
        <v>5.9523809523809521E-3</v>
      </c>
      <c r="U2493" s="33">
        <f ca="1">IF(((TODAY()-Tabla2[[#This Row],[FECHA NACIMIENTO]])/365)&lt;18,"Corregir", IF(((TODAY()-Tabla2[[#This Row],[FECHA NACIMIENTO]])/365)&gt;80, "Corregir",ROUNDDOWN(((TODAY()-Tabla2[[#This Row],[FECHA NACIMIENTO]])/365),0)))</f>
        <v>26</v>
      </c>
      <c r="V249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493" s="34" t="str">
        <f ca="1">+IF(Tabla2[[#This Row],[Edad]]="Corregir","Corregir","Ok")</f>
        <v>Ok</v>
      </c>
      <c r="X2493" s="10" t="str">
        <f>+IFERROR(VLOOKUP(Tabla2[[#This Row],[DISTRITO SEGÚN DNI]],Hoja1!$A$2:$B$55,2,FALSE),"No")</f>
        <v>No</v>
      </c>
      <c r="Y2493" s="10" t="str">
        <f>IF(OR(LOWER(Tabla2[[#This Row],[GENERO]])="masculino", LOWER(Tabla2[[#This Row],[GENERO]])="femenino"),"OK","Corregir")</f>
        <v>OK</v>
      </c>
      <c r="Z2493" s="10" t="str">
        <f>+IF(Tabla2[[#This Row],[Nro. DNI / CE]]="","Corregir",IF(LEN(Tabla2[[#This Row],[Nro. DNI / CE]])&gt;=8,"OK","Corregir"))</f>
        <v>OK</v>
      </c>
      <c r="AA2493" s="10">
        <f>COUNTIF(Tabla2[APELLIDOS Y NOMBRES],Tabla2[[#This Row],[APELLIDOS Y NOMBRES]])</f>
        <v>1</v>
      </c>
      <c r="AB2493" t="str">
        <f ca="1">+IFERROR(IF(Tabla2[[#This Row],[FECHA CESE/BAJA]]="","No Aplica",IF(AND(MONTH(Tabla2[[#This Row],[FECHA CESE/BAJA]])=MONTH(TODAY()-30),YEAR(Tabla2[[#This Row],[FECHA CESE/BAJA]])=YEAR(TODAY())),MONTH(TODAY()-30)&amp;"-"&amp;YEAR(TODAY()),"Borrar")),"No aplica")</f>
        <v>No Aplica</v>
      </c>
      <c r="AC2493" t="str">
        <f ca="1">+IFERROR(IF(Tabla2[[#This Row],[FECHA INICIO DE LABORES EN OBRA]]="","No Aplica",IF(AND(MONTH(Tabla2[[#This Row],[FECHA INICIO DE LABORES EN OBRA]])=MONTH(TODAY()-30),YEAR(Tabla2[[#This Row],[FECHA INICIO DE LABORES EN OBRA]])=YEAR(TODAY())),MONTH(TODAY()-30)&amp;"-"&amp;YEAR(TODAY()),"No Aplica")),"No Aplica")</f>
        <v>No Aplica</v>
      </c>
    </row>
    <row r="2494" spans="1:29" x14ac:dyDescent="0.25">
      <c r="A2494" s="2" t="s">
        <v>11579</v>
      </c>
      <c r="B2494" s="3" t="s">
        <v>11580</v>
      </c>
      <c r="C2494" s="3" t="s">
        <v>11580</v>
      </c>
      <c r="D2494" s="3" t="s">
        <v>11652</v>
      </c>
      <c r="E2494" s="3" t="s">
        <v>11653</v>
      </c>
      <c r="F2494" s="36">
        <v>34796</v>
      </c>
      <c r="G2494" s="3">
        <v>1</v>
      </c>
      <c r="H2494" s="3" t="s">
        <v>1838</v>
      </c>
      <c r="I2494" s="3" t="s">
        <v>11583</v>
      </c>
      <c r="J2494" s="3" t="s">
        <v>11654</v>
      </c>
      <c r="K2494" s="3" t="s">
        <v>11604</v>
      </c>
      <c r="L2494" s="8" t="s">
        <v>9813</v>
      </c>
      <c r="M2494" s="5"/>
      <c r="N2494" s="13" t="s">
        <v>1043</v>
      </c>
      <c r="O2494" s="5">
        <v>44720</v>
      </c>
      <c r="P2494" s="8">
        <v>1</v>
      </c>
      <c r="Q2494" s="9">
        <v>1</v>
      </c>
      <c r="R2494" s="9" t="str">
        <f>IFERROR(VLOOKUP(Tabla2[[#This Row],[CONTRATISTA PRNCIPAL]],Hoja1!$L$5:$M$9,2,FALSE),"CJV")</f>
        <v>CJV</v>
      </c>
      <c r="S2494" s="9" t="str">
        <f>IF(Tabla2[[#This Row],[EMPRESA]]=Tabla2[[#This Row],[CONTRATISTA PRNCIPAL]],"Principal","Secundaria")</f>
        <v>Principal</v>
      </c>
      <c r="T2494" s="10">
        <f>IFERROR(1/COUNTIF(Tabla2[CONTRATISTA PRNCIPAL],Tabla2[[#This Row],[CONTRATISTA PRNCIPAL]]),0)</f>
        <v>5.9523809523809521E-3</v>
      </c>
      <c r="U2494" s="33">
        <f ca="1">IF(((TODAY()-Tabla2[[#This Row],[FECHA NACIMIENTO]])/365)&lt;18,"Corregir", IF(((TODAY()-Tabla2[[#This Row],[FECHA NACIMIENTO]])/365)&gt;80, "Corregir",ROUNDDOWN(((TODAY()-Tabla2[[#This Row],[FECHA NACIMIENTO]])/365),0)))</f>
        <v>28</v>
      </c>
      <c r="V249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494" s="34" t="str">
        <f ca="1">+IF(Tabla2[[#This Row],[Edad]]="Corregir","Corregir","Ok")</f>
        <v>Ok</v>
      </c>
      <c r="X2494" s="10" t="str">
        <f>+IFERROR(VLOOKUP(Tabla2[[#This Row],[DISTRITO SEGÚN DNI]],Hoja1!$A$2:$B$55,2,FALSE),"No")</f>
        <v>No</v>
      </c>
      <c r="Y2494" s="10" t="str">
        <f>IF(OR(LOWER(Tabla2[[#This Row],[GENERO]])="masculino", LOWER(Tabla2[[#This Row],[GENERO]])="femenino"),"OK","Corregir")</f>
        <v>OK</v>
      </c>
      <c r="Z2494" s="10" t="str">
        <f>+IF(Tabla2[[#This Row],[Nro. DNI / CE]]="","Corregir",IF(LEN(Tabla2[[#This Row],[Nro. DNI / CE]])&gt;=8,"OK","Corregir"))</f>
        <v>OK</v>
      </c>
      <c r="AA2494" s="10">
        <f>COUNTIF(Tabla2[APELLIDOS Y NOMBRES],Tabla2[[#This Row],[APELLIDOS Y NOMBRES]])</f>
        <v>1</v>
      </c>
      <c r="AB2494" t="str">
        <f ca="1">+IFERROR(IF(Tabla2[[#This Row],[FECHA CESE/BAJA]]="","No Aplica",IF(AND(MONTH(Tabla2[[#This Row],[FECHA CESE/BAJA]])=MONTH(TODAY()-30),YEAR(Tabla2[[#This Row],[FECHA CESE/BAJA]])=YEAR(TODAY())),MONTH(TODAY()-30)&amp;"-"&amp;YEAR(TODAY()),"Borrar")),"No aplica")</f>
        <v>No Aplica</v>
      </c>
      <c r="AC2494" t="str">
        <f ca="1">+IFERROR(IF(Tabla2[[#This Row],[FECHA INICIO DE LABORES EN OBRA]]="","No Aplica",IF(AND(MONTH(Tabla2[[#This Row],[FECHA INICIO DE LABORES EN OBRA]])=MONTH(TODAY()-30),YEAR(Tabla2[[#This Row],[FECHA INICIO DE LABORES EN OBRA]])=YEAR(TODAY())),MONTH(TODAY()-30)&amp;"-"&amp;YEAR(TODAY()),"No Aplica")),"No Aplica")</f>
        <v>No Aplica</v>
      </c>
    </row>
    <row r="2495" spans="1:29" x14ac:dyDescent="0.25">
      <c r="A2495" s="2" t="s">
        <v>11579</v>
      </c>
      <c r="B2495" s="3" t="s">
        <v>11580</v>
      </c>
      <c r="C2495" s="3" t="s">
        <v>11580</v>
      </c>
      <c r="D2495" s="3" t="s">
        <v>11655</v>
      </c>
      <c r="E2495" s="3" t="s">
        <v>11656</v>
      </c>
      <c r="F2495" s="36">
        <v>26881</v>
      </c>
      <c r="G2495" s="3">
        <v>1</v>
      </c>
      <c r="H2495" s="3" t="s">
        <v>1838</v>
      </c>
      <c r="I2495" s="3" t="s">
        <v>11583</v>
      </c>
      <c r="J2495" s="3" t="s">
        <v>11657</v>
      </c>
      <c r="K2495" s="3" t="s">
        <v>11658</v>
      </c>
      <c r="L2495" s="8" t="s">
        <v>9813</v>
      </c>
      <c r="M2495" s="5"/>
      <c r="N2495" s="13" t="s">
        <v>1043</v>
      </c>
      <c r="O2495" s="5">
        <v>44743</v>
      </c>
      <c r="P2495" s="8">
        <v>1</v>
      </c>
      <c r="Q2495" s="9">
        <v>1</v>
      </c>
      <c r="R2495" s="9" t="str">
        <f>IFERROR(VLOOKUP(Tabla2[[#This Row],[CONTRATISTA PRNCIPAL]],Hoja1!$L$5:$M$9,2,FALSE),"CJV")</f>
        <v>CJV</v>
      </c>
      <c r="S2495" s="9" t="str">
        <f>IF(Tabla2[[#This Row],[EMPRESA]]=Tabla2[[#This Row],[CONTRATISTA PRNCIPAL]],"Principal","Secundaria")</f>
        <v>Principal</v>
      </c>
      <c r="T2495" s="10">
        <f>IFERROR(1/COUNTIF(Tabla2[CONTRATISTA PRNCIPAL],Tabla2[[#This Row],[CONTRATISTA PRNCIPAL]]),0)</f>
        <v>5.9523809523809521E-3</v>
      </c>
      <c r="U2495" s="33">
        <f ca="1">IF(((TODAY()-Tabla2[[#This Row],[FECHA NACIMIENTO]])/365)&lt;18,"Corregir", IF(((TODAY()-Tabla2[[#This Row],[FECHA NACIMIENTO]])/365)&gt;80, "Corregir",ROUNDDOWN(((TODAY()-Tabla2[[#This Row],[FECHA NACIMIENTO]])/365),0)))</f>
        <v>50</v>
      </c>
      <c r="V249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495" s="34" t="str">
        <f ca="1">+IF(Tabla2[[#This Row],[Edad]]="Corregir","Corregir","Ok")</f>
        <v>Ok</v>
      </c>
      <c r="X2495" s="10" t="str">
        <f>+IFERROR(VLOOKUP(Tabla2[[#This Row],[DISTRITO SEGÚN DNI]],Hoja1!$A$2:$B$55,2,FALSE),"No")</f>
        <v>No</v>
      </c>
      <c r="Y2495" s="10" t="str">
        <f>IF(OR(LOWER(Tabla2[[#This Row],[GENERO]])="masculino", LOWER(Tabla2[[#This Row],[GENERO]])="femenino"),"OK","Corregir")</f>
        <v>OK</v>
      </c>
      <c r="Z2495" s="10" t="str">
        <f>+IF(Tabla2[[#This Row],[Nro. DNI / CE]]="","Corregir",IF(LEN(Tabla2[[#This Row],[Nro. DNI / CE]])&gt;=8,"OK","Corregir"))</f>
        <v>OK</v>
      </c>
      <c r="AA2495" s="10">
        <f>COUNTIF(Tabla2[APELLIDOS Y NOMBRES],Tabla2[[#This Row],[APELLIDOS Y NOMBRES]])</f>
        <v>1</v>
      </c>
      <c r="AB2495" t="str">
        <f ca="1">+IFERROR(IF(Tabla2[[#This Row],[FECHA CESE/BAJA]]="","No Aplica",IF(AND(MONTH(Tabla2[[#This Row],[FECHA CESE/BAJA]])=MONTH(TODAY()-30),YEAR(Tabla2[[#This Row],[FECHA CESE/BAJA]])=YEAR(TODAY())),MONTH(TODAY()-30)&amp;"-"&amp;YEAR(TODAY()),"Borrar")),"No aplica")</f>
        <v>No Aplica</v>
      </c>
      <c r="AC2495" t="str">
        <f ca="1">+IFERROR(IF(Tabla2[[#This Row],[FECHA INICIO DE LABORES EN OBRA]]="","No Aplica",IF(AND(MONTH(Tabla2[[#This Row],[FECHA INICIO DE LABORES EN OBRA]])=MONTH(TODAY()-30),YEAR(Tabla2[[#This Row],[FECHA INICIO DE LABORES EN OBRA]])=YEAR(TODAY())),MONTH(TODAY()-30)&amp;"-"&amp;YEAR(TODAY()),"No Aplica")),"No Aplica")</f>
        <v>No Aplica</v>
      </c>
    </row>
    <row r="2496" spans="1:29" x14ac:dyDescent="0.25">
      <c r="A2496" s="2" t="s">
        <v>11579</v>
      </c>
      <c r="B2496" s="3" t="s">
        <v>11580</v>
      </c>
      <c r="C2496" s="3" t="s">
        <v>11580</v>
      </c>
      <c r="D2496" s="3">
        <v>73312974</v>
      </c>
      <c r="E2496" s="3" t="s">
        <v>11695</v>
      </c>
      <c r="F2496" s="36">
        <v>34015</v>
      </c>
      <c r="G2496" s="3">
        <v>1</v>
      </c>
      <c r="H2496" s="3" t="s">
        <v>5403</v>
      </c>
      <c r="I2496" s="3" t="s">
        <v>11583</v>
      </c>
      <c r="J2496" s="3" t="s">
        <v>11696</v>
      </c>
      <c r="K2496" s="3" t="s">
        <v>11604</v>
      </c>
      <c r="L2496" s="8" t="s">
        <v>9813</v>
      </c>
      <c r="M2496" s="5"/>
      <c r="N2496" s="13" t="s">
        <v>1043</v>
      </c>
      <c r="O2496" s="5">
        <v>44972</v>
      </c>
      <c r="P2496" s="8">
        <v>1</v>
      </c>
      <c r="Q2496" s="9">
        <v>1</v>
      </c>
      <c r="R2496" s="9" t="str">
        <f>IFERROR(VLOOKUP(Tabla2[[#This Row],[CONTRATISTA PRNCIPAL]],Hoja1!$L$5:$M$9,2,FALSE),"CJV")</f>
        <v>CJV</v>
      </c>
      <c r="S2496" s="9" t="str">
        <f>IF(Tabla2[[#This Row],[EMPRESA]]=Tabla2[[#This Row],[CONTRATISTA PRNCIPAL]],"Principal","Secundaria")</f>
        <v>Principal</v>
      </c>
      <c r="T2496" s="10">
        <f>IFERROR(1/COUNTIF(Tabla2[CONTRATISTA PRNCIPAL],Tabla2[[#This Row],[CONTRATISTA PRNCIPAL]]),0)</f>
        <v>5.9523809523809521E-3</v>
      </c>
      <c r="U2496" s="33">
        <f ca="1">IF(((TODAY()-Tabla2[[#This Row],[FECHA NACIMIENTO]])/365)&lt;18,"Corregir", IF(((TODAY()-Tabla2[[#This Row],[FECHA NACIMIENTO]])/365)&gt;80, "Corregir",ROUNDDOWN(((TODAY()-Tabla2[[#This Row],[FECHA NACIMIENTO]])/365),0)))</f>
        <v>30</v>
      </c>
      <c r="V249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496" s="34" t="str">
        <f ca="1">+IF(Tabla2[[#This Row],[Edad]]="Corregir","Corregir","Ok")</f>
        <v>Ok</v>
      </c>
      <c r="X2496" s="10" t="str">
        <f>+IFERROR(VLOOKUP(Tabla2[[#This Row],[DISTRITO SEGÚN DNI]],Hoja1!$A$2:$B$55,2,FALSE),"No")</f>
        <v>No</v>
      </c>
      <c r="Y2496" s="10" t="str">
        <f>IF(OR(LOWER(Tabla2[[#This Row],[GENERO]])="masculino", LOWER(Tabla2[[#This Row],[GENERO]])="femenino"),"OK","Corregir")</f>
        <v>OK</v>
      </c>
      <c r="Z2496" s="10" t="str">
        <f>+IF(Tabla2[[#This Row],[Nro. DNI / CE]]="","Corregir",IF(LEN(Tabla2[[#This Row],[Nro. DNI / CE]])&gt;=8,"OK","Corregir"))</f>
        <v>OK</v>
      </c>
      <c r="AA2496" s="10">
        <f>COUNTIF(Tabla2[APELLIDOS Y NOMBRES],Tabla2[[#This Row],[APELLIDOS Y NOMBRES]])</f>
        <v>1</v>
      </c>
      <c r="AB2496" t="str">
        <f ca="1">+IFERROR(IF(Tabla2[[#This Row],[FECHA CESE/BAJA]]="","No Aplica",IF(AND(MONTH(Tabla2[[#This Row],[FECHA CESE/BAJA]])=MONTH(TODAY()-30),YEAR(Tabla2[[#This Row],[FECHA CESE/BAJA]])=YEAR(TODAY())),MONTH(TODAY()-30)&amp;"-"&amp;YEAR(TODAY()),"Borrar")),"No aplica")</f>
        <v>No Aplica</v>
      </c>
      <c r="AC2496" t="str">
        <f ca="1">+IFERROR(IF(Tabla2[[#This Row],[FECHA INICIO DE LABORES EN OBRA]]="","No Aplica",IF(AND(MONTH(Tabla2[[#This Row],[FECHA INICIO DE LABORES EN OBRA]])=MONTH(TODAY()-30),YEAR(Tabla2[[#This Row],[FECHA INICIO DE LABORES EN OBRA]])=YEAR(TODAY())),MONTH(TODAY()-30)&amp;"-"&amp;YEAR(TODAY()),"No Aplica")),"No Aplica")</f>
        <v>No Aplica</v>
      </c>
    </row>
    <row r="2497" spans="1:29" x14ac:dyDescent="0.25">
      <c r="A2497" s="2" t="s">
        <v>11579</v>
      </c>
      <c r="B2497" s="3" t="s">
        <v>11580</v>
      </c>
      <c r="C2497" s="3" t="s">
        <v>11580</v>
      </c>
      <c r="D2497" s="3">
        <v>10394870</v>
      </c>
      <c r="E2497" s="3" t="s">
        <v>11697</v>
      </c>
      <c r="F2497" s="36">
        <v>25384</v>
      </c>
      <c r="G2497" s="3">
        <v>1</v>
      </c>
      <c r="H2497" s="3" t="s">
        <v>1838</v>
      </c>
      <c r="I2497" s="3" t="s">
        <v>11583</v>
      </c>
      <c r="J2497" s="3" t="s">
        <v>11698</v>
      </c>
      <c r="K2497" s="3" t="s">
        <v>3174</v>
      </c>
      <c r="L2497" s="8" t="s">
        <v>9813</v>
      </c>
      <c r="M2497" s="5"/>
      <c r="N2497" s="13" t="s">
        <v>1043</v>
      </c>
      <c r="O2497" s="5">
        <v>45062</v>
      </c>
      <c r="P2497" s="8">
        <v>1</v>
      </c>
      <c r="Q2497" s="9">
        <v>1</v>
      </c>
      <c r="R2497" s="9" t="str">
        <f>IFERROR(VLOOKUP(Tabla2[[#This Row],[CONTRATISTA PRNCIPAL]],Hoja1!$L$5:$M$9,2,FALSE),"CJV")</f>
        <v>CJV</v>
      </c>
      <c r="S2497" s="9" t="str">
        <f>IF(Tabla2[[#This Row],[EMPRESA]]=Tabla2[[#This Row],[CONTRATISTA PRNCIPAL]],"Principal","Secundaria")</f>
        <v>Principal</v>
      </c>
      <c r="T2497" s="10">
        <f>IFERROR(1/COUNTIF(Tabla2[CONTRATISTA PRNCIPAL],Tabla2[[#This Row],[CONTRATISTA PRNCIPAL]]),0)</f>
        <v>5.9523809523809521E-3</v>
      </c>
      <c r="U2497" s="33">
        <f ca="1">IF(((TODAY()-Tabla2[[#This Row],[FECHA NACIMIENTO]])/365)&lt;18,"Corregir", IF(((TODAY()-Tabla2[[#This Row],[FECHA NACIMIENTO]])/365)&gt;80, "Corregir",ROUNDDOWN(((TODAY()-Tabla2[[#This Row],[FECHA NACIMIENTO]])/365),0)))</f>
        <v>54</v>
      </c>
      <c r="V249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497" s="34" t="str">
        <f ca="1">+IF(Tabla2[[#This Row],[Edad]]="Corregir","Corregir","Ok")</f>
        <v>Ok</v>
      </c>
      <c r="X2497" s="10" t="str">
        <f>+IFERROR(VLOOKUP(Tabla2[[#This Row],[DISTRITO SEGÚN DNI]],Hoja1!$A$2:$B$55,2,FALSE),"No")</f>
        <v>No</v>
      </c>
      <c r="Y2497" s="10" t="str">
        <f>IF(OR(LOWER(Tabla2[[#This Row],[GENERO]])="masculino", LOWER(Tabla2[[#This Row],[GENERO]])="femenino"),"OK","Corregir")</f>
        <v>OK</v>
      </c>
      <c r="Z2497" s="10" t="str">
        <f>+IF(Tabla2[[#This Row],[Nro. DNI / CE]]="","Corregir",IF(LEN(Tabla2[[#This Row],[Nro. DNI / CE]])&gt;=8,"OK","Corregir"))</f>
        <v>OK</v>
      </c>
      <c r="AA2497" s="10">
        <f>COUNTIF(Tabla2[APELLIDOS Y NOMBRES],Tabla2[[#This Row],[APELLIDOS Y NOMBRES]])</f>
        <v>1</v>
      </c>
      <c r="AB2497" t="str">
        <f ca="1">+IFERROR(IF(Tabla2[[#This Row],[FECHA CESE/BAJA]]="","No Aplica",IF(AND(MONTH(Tabla2[[#This Row],[FECHA CESE/BAJA]])=MONTH(TODAY()-30),YEAR(Tabla2[[#This Row],[FECHA CESE/BAJA]])=YEAR(TODAY())),MONTH(TODAY()-30)&amp;"-"&amp;YEAR(TODAY()),"Borrar")),"No aplica")</f>
        <v>No Aplica</v>
      </c>
      <c r="AC2497" t="str">
        <f ca="1">+IFERROR(IF(Tabla2[[#This Row],[FECHA INICIO DE LABORES EN OBRA]]="","No Aplica",IF(AND(MONTH(Tabla2[[#This Row],[FECHA INICIO DE LABORES EN OBRA]])=MONTH(TODAY()-30),YEAR(Tabla2[[#This Row],[FECHA INICIO DE LABORES EN OBRA]])=YEAR(TODAY())),MONTH(TODAY()-30)&amp;"-"&amp;YEAR(TODAY()),"No Aplica")),"No Aplica")</f>
        <v>No Aplica</v>
      </c>
    </row>
    <row r="2498" spans="1:29" x14ac:dyDescent="0.25">
      <c r="A2498" s="2" t="s">
        <v>11579</v>
      </c>
      <c r="B2498" s="3" t="s">
        <v>11580</v>
      </c>
      <c r="C2498" s="3" t="s">
        <v>11580</v>
      </c>
      <c r="D2498" s="3">
        <v>44694386</v>
      </c>
      <c r="E2498" s="3" t="s">
        <v>11699</v>
      </c>
      <c r="F2498" s="36">
        <v>31987</v>
      </c>
      <c r="G2498" s="3">
        <v>1</v>
      </c>
      <c r="H2498" s="3" t="s">
        <v>1838</v>
      </c>
      <c r="I2498" s="3" t="s">
        <v>11583</v>
      </c>
      <c r="J2498" s="3" t="s">
        <v>11700</v>
      </c>
      <c r="K2498" s="3" t="s">
        <v>11604</v>
      </c>
      <c r="L2498" s="8" t="s">
        <v>9813</v>
      </c>
      <c r="M2498" s="5"/>
      <c r="N2498" s="13" t="s">
        <v>1043</v>
      </c>
      <c r="O2498" s="5">
        <v>45066</v>
      </c>
      <c r="P2498" s="8">
        <v>1</v>
      </c>
      <c r="Q2498" s="9">
        <v>1</v>
      </c>
      <c r="R2498" s="9" t="str">
        <f>IFERROR(VLOOKUP(Tabla2[[#This Row],[CONTRATISTA PRNCIPAL]],Hoja1!$L$5:$M$9,2,FALSE),"CJV")</f>
        <v>CJV</v>
      </c>
      <c r="S2498" s="9" t="str">
        <f>IF(Tabla2[[#This Row],[EMPRESA]]=Tabla2[[#This Row],[CONTRATISTA PRNCIPAL]],"Principal","Secundaria")</f>
        <v>Principal</v>
      </c>
      <c r="T2498" s="10">
        <f>IFERROR(1/COUNTIF(Tabla2[CONTRATISTA PRNCIPAL],Tabla2[[#This Row],[CONTRATISTA PRNCIPAL]]),0)</f>
        <v>5.9523809523809521E-3</v>
      </c>
      <c r="U2498" s="33">
        <f ca="1">IF(((TODAY()-Tabla2[[#This Row],[FECHA NACIMIENTO]])/365)&lt;18,"Corregir", IF(((TODAY()-Tabla2[[#This Row],[FECHA NACIMIENTO]])/365)&gt;80, "Corregir",ROUNDDOWN(((TODAY()-Tabla2[[#This Row],[FECHA NACIMIENTO]])/365),0)))</f>
        <v>36</v>
      </c>
      <c r="V249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498" s="34" t="str">
        <f ca="1">+IF(Tabla2[[#This Row],[Edad]]="Corregir","Corregir","Ok")</f>
        <v>Ok</v>
      </c>
      <c r="X2498" s="10" t="str">
        <f>+IFERROR(VLOOKUP(Tabla2[[#This Row],[DISTRITO SEGÚN DNI]],Hoja1!$A$2:$B$55,2,FALSE),"No")</f>
        <v>No</v>
      </c>
      <c r="Y2498" s="10" t="str">
        <f>IF(OR(LOWER(Tabla2[[#This Row],[GENERO]])="masculino", LOWER(Tabla2[[#This Row],[GENERO]])="femenino"),"OK","Corregir")</f>
        <v>OK</v>
      </c>
      <c r="Z2498" s="10" t="str">
        <f>+IF(Tabla2[[#This Row],[Nro. DNI / CE]]="","Corregir",IF(LEN(Tabla2[[#This Row],[Nro. DNI / CE]])&gt;=8,"OK","Corregir"))</f>
        <v>OK</v>
      </c>
      <c r="AA2498" s="10">
        <f>COUNTIF(Tabla2[APELLIDOS Y NOMBRES],Tabla2[[#This Row],[APELLIDOS Y NOMBRES]])</f>
        <v>1</v>
      </c>
      <c r="AB2498" t="str">
        <f ca="1">+IFERROR(IF(Tabla2[[#This Row],[FECHA CESE/BAJA]]="","No Aplica",IF(AND(MONTH(Tabla2[[#This Row],[FECHA CESE/BAJA]])=MONTH(TODAY()-30),YEAR(Tabla2[[#This Row],[FECHA CESE/BAJA]])=YEAR(TODAY())),MONTH(TODAY()-30)&amp;"-"&amp;YEAR(TODAY()),"Borrar")),"No aplica")</f>
        <v>No Aplica</v>
      </c>
      <c r="AC2498" t="str">
        <f ca="1">+IFERROR(IF(Tabla2[[#This Row],[FECHA INICIO DE LABORES EN OBRA]]="","No Aplica",IF(AND(MONTH(Tabla2[[#This Row],[FECHA INICIO DE LABORES EN OBRA]])=MONTH(TODAY()-30),YEAR(Tabla2[[#This Row],[FECHA INICIO DE LABORES EN OBRA]])=YEAR(TODAY())),MONTH(TODAY()-30)&amp;"-"&amp;YEAR(TODAY()),"No Aplica")),"No Aplica")</f>
        <v>No Aplica</v>
      </c>
    </row>
    <row r="2499" spans="1:29" x14ac:dyDescent="0.25">
      <c r="A2499" s="2" t="s">
        <v>11579</v>
      </c>
      <c r="B2499" s="3" t="s">
        <v>11580</v>
      </c>
      <c r="C2499" s="3" t="s">
        <v>11580</v>
      </c>
      <c r="D2499" s="3">
        <v>44060853</v>
      </c>
      <c r="E2499" s="3" t="s">
        <v>11701</v>
      </c>
      <c r="F2499" s="36">
        <v>31816</v>
      </c>
      <c r="G2499" s="3">
        <v>1</v>
      </c>
      <c r="H2499" s="3" t="s">
        <v>11702</v>
      </c>
      <c r="I2499" s="3" t="s">
        <v>11583</v>
      </c>
      <c r="J2499" s="3" t="s">
        <v>11703</v>
      </c>
      <c r="K2499" s="3" t="s">
        <v>1474</v>
      </c>
      <c r="L2499" s="8" t="s">
        <v>9813</v>
      </c>
      <c r="M2499" s="5"/>
      <c r="N2499" s="13" t="s">
        <v>1043</v>
      </c>
      <c r="O2499" s="5">
        <v>45085</v>
      </c>
      <c r="P2499" s="8">
        <v>1</v>
      </c>
      <c r="Q2499" s="9">
        <v>1</v>
      </c>
      <c r="R2499" s="9" t="str">
        <f>IFERROR(VLOOKUP(Tabla2[[#This Row],[CONTRATISTA PRNCIPAL]],Hoja1!$L$5:$M$9,2,FALSE),"CJV")</f>
        <v>CJV</v>
      </c>
      <c r="S2499" s="9" t="str">
        <f>IF(Tabla2[[#This Row],[EMPRESA]]=Tabla2[[#This Row],[CONTRATISTA PRNCIPAL]],"Principal","Secundaria")</f>
        <v>Principal</v>
      </c>
      <c r="T2499" s="10">
        <f>IFERROR(1/COUNTIF(Tabla2[CONTRATISTA PRNCIPAL],Tabla2[[#This Row],[CONTRATISTA PRNCIPAL]]),0)</f>
        <v>5.9523809523809521E-3</v>
      </c>
      <c r="U2499" s="33">
        <f ca="1">IF(((TODAY()-Tabla2[[#This Row],[FECHA NACIMIENTO]])/365)&lt;18,"Corregir", IF(((TODAY()-Tabla2[[#This Row],[FECHA NACIMIENTO]])/365)&gt;80, "Corregir",ROUNDDOWN(((TODAY()-Tabla2[[#This Row],[FECHA NACIMIENTO]])/365),0)))</f>
        <v>36</v>
      </c>
      <c r="V249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499" s="34" t="str">
        <f ca="1">+IF(Tabla2[[#This Row],[Edad]]="Corregir","Corregir","Ok")</f>
        <v>Ok</v>
      </c>
      <c r="X2499" s="10" t="str">
        <f>+IFERROR(VLOOKUP(Tabla2[[#This Row],[DISTRITO SEGÚN DNI]],Hoja1!$A$2:$B$55,2,FALSE),"No")</f>
        <v>EL AGUSTINO</v>
      </c>
      <c r="Y2499" s="10" t="str">
        <f>IF(OR(LOWER(Tabla2[[#This Row],[GENERO]])="masculino", LOWER(Tabla2[[#This Row],[GENERO]])="femenino"),"OK","Corregir")</f>
        <v>OK</v>
      </c>
      <c r="Z2499" s="10" t="str">
        <f>+IF(Tabla2[[#This Row],[Nro. DNI / CE]]="","Corregir",IF(LEN(Tabla2[[#This Row],[Nro. DNI / CE]])&gt;=8,"OK","Corregir"))</f>
        <v>OK</v>
      </c>
      <c r="AA2499" s="10">
        <f>COUNTIF(Tabla2[APELLIDOS Y NOMBRES],Tabla2[[#This Row],[APELLIDOS Y NOMBRES]])</f>
        <v>1</v>
      </c>
      <c r="AB2499" t="str">
        <f ca="1">+IFERROR(IF(Tabla2[[#This Row],[FECHA CESE/BAJA]]="","No Aplica",IF(AND(MONTH(Tabla2[[#This Row],[FECHA CESE/BAJA]])=MONTH(TODAY()-30),YEAR(Tabla2[[#This Row],[FECHA CESE/BAJA]])=YEAR(TODAY())),MONTH(TODAY()-30)&amp;"-"&amp;YEAR(TODAY()),"Borrar")),"No aplica")</f>
        <v>No Aplica</v>
      </c>
      <c r="AC2499" t="str">
        <f ca="1">+IFERROR(IF(Tabla2[[#This Row],[FECHA INICIO DE LABORES EN OBRA]]="","No Aplica",IF(AND(MONTH(Tabla2[[#This Row],[FECHA INICIO DE LABORES EN OBRA]])=MONTH(TODAY()-30),YEAR(Tabla2[[#This Row],[FECHA INICIO DE LABORES EN OBRA]])=YEAR(TODAY())),MONTH(TODAY()-30)&amp;"-"&amp;YEAR(TODAY()),"No Aplica")),"No Aplica")</f>
        <v>No Aplica</v>
      </c>
    </row>
    <row r="2500" spans="1:29" x14ac:dyDescent="0.25">
      <c r="A2500" s="2" t="s">
        <v>11579</v>
      </c>
      <c r="B2500" s="3" t="s">
        <v>11580</v>
      </c>
      <c r="C2500" s="3" t="s">
        <v>11580</v>
      </c>
      <c r="D2500" s="3">
        <v>10110620</v>
      </c>
      <c r="E2500" s="3" t="s">
        <v>11704</v>
      </c>
      <c r="F2500" s="36">
        <v>27064</v>
      </c>
      <c r="G2500" s="3">
        <v>1</v>
      </c>
      <c r="H2500" s="3" t="s">
        <v>1542</v>
      </c>
      <c r="I2500" s="3" t="s">
        <v>11583</v>
      </c>
      <c r="J2500" s="3" t="s">
        <v>11705</v>
      </c>
      <c r="K2500" s="3" t="s">
        <v>1483</v>
      </c>
      <c r="L2500" s="8" t="s">
        <v>9813</v>
      </c>
      <c r="M2500" s="5"/>
      <c r="N2500" s="13" t="s">
        <v>1043</v>
      </c>
      <c r="O2500" s="5">
        <v>45085</v>
      </c>
      <c r="P2500" s="8">
        <v>1</v>
      </c>
      <c r="Q2500" s="9">
        <v>1</v>
      </c>
      <c r="R2500" s="9" t="str">
        <f>IFERROR(VLOOKUP(Tabla2[[#This Row],[CONTRATISTA PRNCIPAL]],Hoja1!$L$5:$M$9,2,FALSE),"CJV")</f>
        <v>CJV</v>
      </c>
      <c r="S2500" s="9" t="str">
        <f>IF(Tabla2[[#This Row],[EMPRESA]]=Tabla2[[#This Row],[CONTRATISTA PRNCIPAL]],"Principal","Secundaria")</f>
        <v>Principal</v>
      </c>
      <c r="T2500" s="10">
        <f>IFERROR(1/COUNTIF(Tabla2[CONTRATISTA PRNCIPAL],Tabla2[[#This Row],[CONTRATISTA PRNCIPAL]]),0)</f>
        <v>5.9523809523809521E-3</v>
      </c>
      <c r="U2500" s="33">
        <f ca="1">IF(((TODAY()-Tabla2[[#This Row],[FECHA NACIMIENTO]])/365)&lt;18,"Corregir", IF(((TODAY()-Tabla2[[#This Row],[FECHA NACIMIENTO]])/365)&gt;80, "Corregir",ROUNDDOWN(((TODAY()-Tabla2[[#This Row],[FECHA NACIMIENTO]])/365),0)))</f>
        <v>49</v>
      </c>
      <c r="V250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500" s="34" t="str">
        <f ca="1">+IF(Tabla2[[#This Row],[Edad]]="Corregir","Corregir","Ok")</f>
        <v>Ok</v>
      </c>
      <c r="X2500" s="10" t="str">
        <f>+IFERROR(VLOOKUP(Tabla2[[#This Row],[DISTRITO SEGÚN DNI]],Hoja1!$A$2:$B$55,2,FALSE),"No")</f>
        <v>No</v>
      </c>
      <c r="Y2500" s="10" t="str">
        <f>IF(OR(LOWER(Tabla2[[#This Row],[GENERO]])="masculino", LOWER(Tabla2[[#This Row],[GENERO]])="femenino"),"OK","Corregir")</f>
        <v>OK</v>
      </c>
      <c r="Z2500" s="10" t="str">
        <f>+IF(Tabla2[[#This Row],[Nro. DNI / CE]]="","Corregir",IF(LEN(Tabla2[[#This Row],[Nro. DNI / CE]])&gt;=8,"OK","Corregir"))</f>
        <v>OK</v>
      </c>
      <c r="AA2500" s="10">
        <f>COUNTIF(Tabla2[APELLIDOS Y NOMBRES],Tabla2[[#This Row],[APELLIDOS Y NOMBRES]])</f>
        <v>1</v>
      </c>
      <c r="AB2500" t="str">
        <f ca="1">+IFERROR(IF(Tabla2[[#This Row],[FECHA CESE/BAJA]]="","No Aplica",IF(AND(MONTH(Tabla2[[#This Row],[FECHA CESE/BAJA]])=MONTH(TODAY()-30),YEAR(Tabla2[[#This Row],[FECHA CESE/BAJA]])=YEAR(TODAY())),MONTH(TODAY()-30)&amp;"-"&amp;YEAR(TODAY()),"Borrar")),"No aplica")</f>
        <v>No Aplica</v>
      </c>
      <c r="AC2500" t="str">
        <f ca="1">+IFERROR(IF(Tabla2[[#This Row],[FECHA INICIO DE LABORES EN OBRA]]="","No Aplica",IF(AND(MONTH(Tabla2[[#This Row],[FECHA INICIO DE LABORES EN OBRA]])=MONTH(TODAY()-30),YEAR(Tabla2[[#This Row],[FECHA INICIO DE LABORES EN OBRA]])=YEAR(TODAY())),MONTH(TODAY()-30)&amp;"-"&amp;YEAR(TODAY()),"No Aplica")),"No Aplica")</f>
        <v>No Aplica</v>
      </c>
    </row>
    <row r="2501" spans="1:29" x14ac:dyDescent="0.25">
      <c r="A2501" s="2" t="s">
        <v>11579</v>
      </c>
      <c r="B2501" s="3" t="s">
        <v>11580</v>
      </c>
      <c r="C2501" s="3" t="s">
        <v>11580</v>
      </c>
      <c r="D2501" s="3">
        <v>45112561</v>
      </c>
      <c r="E2501" s="3" t="s">
        <v>11706</v>
      </c>
      <c r="F2501" s="36">
        <v>32215</v>
      </c>
      <c r="G2501" s="3">
        <v>1</v>
      </c>
      <c r="H2501" s="3" t="s">
        <v>2765</v>
      </c>
      <c r="I2501" s="3" t="s">
        <v>11583</v>
      </c>
      <c r="J2501" s="3" t="s">
        <v>11707</v>
      </c>
      <c r="K2501" s="3" t="s">
        <v>1500</v>
      </c>
      <c r="L2501" s="8" t="s">
        <v>9813</v>
      </c>
      <c r="M2501" s="5"/>
      <c r="N2501" s="13" t="s">
        <v>1043</v>
      </c>
      <c r="O2501" s="5">
        <v>45085</v>
      </c>
      <c r="P2501" s="8">
        <v>1</v>
      </c>
      <c r="Q2501" s="9">
        <v>1</v>
      </c>
      <c r="R2501" s="9" t="str">
        <f>IFERROR(VLOOKUP(Tabla2[[#This Row],[CONTRATISTA PRNCIPAL]],Hoja1!$L$5:$M$9,2,FALSE),"CJV")</f>
        <v>CJV</v>
      </c>
      <c r="S2501" s="9" t="str">
        <f>IF(Tabla2[[#This Row],[EMPRESA]]=Tabla2[[#This Row],[CONTRATISTA PRNCIPAL]],"Principal","Secundaria")</f>
        <v>Principal</v>
      </c>
      <c r="T2501" s="10">
        <f>IFERROR(1/COUNTIF(Tabla2[CONTRATISTA PRNCIPAL],Tabla2[[#This Row],[CONTRATISTA PRNCIPAL]]),0)</f>
        <v>5.9523809523809521E-3</v>
      </c>
      <c r="U2501" s="33">
        <f ca="1">IF(((TODAY()-Tabla2[[#This Row],[FECHA NACIMIENTO]])/365)&lt;18,"Corregir", IF(((TODAY()-Tabla2[[#This Row],[FECHA NACIMIENTO]])/365)&gt;80, "Corregir",ROUNDDOWN(((TODAY()-Tabla2[[#This Row],[FECHA NACIMIENTO]])/365),0)))</f>
        <v>35</v>
      </c>
      <c r="V250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501" s="34" t="str">
        <f ca="1">+IF(Tabla2[[#This Row],[Edad]]="Corregir","Corregir","Ok")</f>
        <v>Ok</v>
      </c>
      <c r="X2501" s="10" t="str">
        <f>+IFERROR(VLOOKUP(Tabla2[[#This Row],[DISTRITO SEGÚN DNI]],Hoja1!$A$2:$B$55,2,FALSE),"No")</f>
        <v>No</v>
      </c>
      <c r="Y2501" s="10" t="str">
        <f>IF(OR(LOWER(Tabla2[[#This Row],[GENERO]])="masculino", LOWER(Tabla2[[#This Row],[GENERO]])="femenino"),"OK","Corregir")</f>
        <v>OK</v>
      </c>
      <c r="Z2501" s="10" t="str">
        <f>+IF(Tabla2[[#This Row],[Nro. DNI / CE]]="","Corregir",IF(LEN(Tabla2[[#This Row],[Nro. DNI / CE]])&gt;=8,"OK","Corregir"))</f>
        <v>OK</v>
      </c>
      <c r="AA2501" s="10">
        <f>COUNTIF(Tabla2[APELLIDOS Y NOMBRES],Tabla2[[#This Row],[APELLIDOS Y NOMBRES]])</f>
        <v>1</v>
      </c>
      <c r="AB2501" t="str">
        <f ca="1">+IFERROR(IF(Tabla2[[#This Row],[FECHA CESE/BAJA]]="","No Aplica",IF(AND(MONTH(Tabla2[[#This Row],[FECHA CESE/BAJA]])=MONTH(TODAY()-30),YEAR(Tabla2[[#This Row],[FECHA CESE/BAJA]])=YEAR(TODAY())),MONTH(TODAY()-30)&amp;"-"&amp;YEAR(TODAY()),"Borrar")),"No aplica")</f>
        <v>No Aplica</v>
      </c>
      <c r="AC2501" t="str">
        <f ca="1">+IFERROR(IF(Tabla2[[#This Row],[FECHA INICIO DE LABORES EN OBRA]]="","No Aplica",IF(AND(MONTH(Tabla2[[#This Row],[FECHA INICIO DE LABORES EN OBRA]])=MONTH(TODAY()-30),YEAR(Tabla2[[#This Row],[FECHA INICIO DE LABORES EN OBRA]])=YEAR(TODAY())),MONTH(TODAY()-30)&amp;"-"&amp;YEAR(TODAY()),"No Aplica")),"No Aplica")</f>
        <v>No Aplica</v>
      </c>
    </row>
    <row r="2502" spans="1:29" x14ac:dyDescent="0.25">
      <c r="A2502" s="2" t="s">
        <v>11579</v>
      </c>
      <c r="B2502" s="3" t="s">
        <v>11580</v>
      </c>
      <c r="C2502" s="3" t="s">
        <v>11580</v>
      </c>
      <c r="D2502" s="3">
        <v>40695738</v>
      </c>
      <c r="E2502" s="3" t="s">
        <v>11708</v>
      </c>
      <c r="F2502" s="36">
        <v>29419</v>
      </c>
      <c r="G2502" s="3">
        <v>1</v>
      </c>
      <c r="H2502" s="3" t="s">
        <v>11709</v>
      </c>
      <c r="I2502" s="3" t="s">
        <v>11583</v>
      </c>
      <c r="J2502" s="3" t="s">
        <v>11710</v>
      </c>
      <c r="K2502" s="3" t="s">
        <v>11604</v>
      </c>
      <c r="L2502" s="8" t="s">
        <v>9813</v>
      </c>
      <c r="M2502" s="5"/>
      <c r="N2502" s="13" t="s">
        <v>1043</v>
      </c>
      <c r="O2502" s="5">
        <v>45096</v>
      </c>
      <c r="P2502" s="8">
        <v>1</v>
      </c>
      <c r="Q2502" s="9">
        <v>1</v>
      </c>
      <c r="R2502" s="9" t="str">
        <f>IFERROR(VLOOKUP(Tabla2[[#This Row],[CONTRATISTA PRNCIPAL]],Hoja1!$L$5:$M$9,2,FALSE),"CJV")</f>
        <v>CJV</v>
      </c>
      <c r="S2502" s="9" t="str">
        <f>IF(Tabla2[[#This Row],[EMPRESA]]=Tabla2[[#This Row],[CONTRATISTA PRNCIPAL]],"Principal","Secundaria")</f>
        <v>Principal</v>
      </c>
      <c r="T2502" s="10">
        <f>IFERROR(1/COUNTIF(Tabla2[CONTRATISTA PRNCIPAL],Tabla2[[#This Row],[CONTRATISTA PRNCIPAL]]),0)</f>
        <v>5.9523809523809521E-3</v>
      </c>
      <c r="U2502" s="33">
        <f ca="1">IF(((TODAY()-Tabla2[[#This Row],[FECHA NACIMIENTO]])/365)&lt;18,"Corregir", IF(((TODAY()-Tabla2[[#This Row],[FECHA NACIMIENTO]])/365)&gt;80, "Corregir",ROUNDDOWN(((TODAY()-Tabla2[[#This Row],[FECHA NACIMIENTO]])/365),0)))</f>
        <v>43</v>
      </c>
      <c r="V250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502" s="34" t="str">
        <f ca="1">+IF(Tabla2[[#This Row],[Edad]]="Corregir","Corregir","Ok")</f>
        <v>Ok</v>
      </c>
      <c r="X2502" s="10" t="str">
        <f>+IFERROR(VLOOKUP(Tabla2[[#This Row],[DISTRITO SEGÚN DNI]],Hoja1!$A$2:$B$55,2,FALSE),"No")</f>
        <v>No</v>
      </c>
      <c r="Y2502" s="10" t="str">
        <f>IF(OR(LOWER(Tabla2[[#This Row],[GENERO]])="masculino", LOWER(Tabla2[[#This Row],[GENERO]])="femenino"),"OK","Corregir")</f>
        <v>OK</v>
      </c>
      <c r="Z2502" s="10" t="str">
        <f>+IF(Tabla2[[#This Row],[Nro. DNI / CE]]="","Corregir",IF(LEN(Tabla2[[#This Row],[Nro. DNI / CE]])&gt;=8,"OK","Corregir"))</f>
        <v>OK</v>
      </c>
      <c r="AA2502" s="10">
        <f>COUNTIF(Tabla2[APELLIDOS Y NOMBRES],Tabla2[[#This Row],[APELLIDOS Y NOMBRES]])</f>
        <v>1</v>
      </c>
      <c r="AB2502" t="str">
        <f ca="1">+IFERROR(IF(Tabla2[[#This Row],[FECHA CESE/BAJA]]="","No Aplica",IF(AND(MONTH(Tabla2[[#This Row],[FECHA CESE/BAJA]])=MONTH(TODAY()-30),YEAR(Tabla2[[#This Row],[FECHA CESE/BAJA]])=YEAR(TODAY())),MONTH(TODAY()-30)&amp;"-"&amp;YEAR(TODAY()),"Borrar")),"No aplica")</f>
        <v>No Aplica</v>
      </c>
      <c r="AC2502" t="str">
        <f ca="1">+IFERROR(IF(Tabla2[[#This Row],[FECHA INICIO DE LABORES EN OBRA]]="","No Aplica",IF(AND(MONTH(Tabla2[[#This Row],[FECHA INICIO DE LABORES EN OBRA]])=MONTH(TODAY()-30),YEAR(Tabla2[[#This Row],[FECHA INICIO DE LABORES EN OBRA]])=YEAR(TODAY())),MONTH(TODAY()-30)&amp;"-"&amp;YEAR(TODAY()),"No Aplica")),"No Aplica")</f>
        <v>No Aplica</v>
      </c>
    </row>
    <row r="2503" spans="1:29" x14ac:dyDescent="0.25">
      <c r="A2503" s="2" t="s">
        <v>11579</v>
      </c>
      <c r="B2503" s="3" t="s">
        <v>11580</v>
      </c>
      <c r="C2503" s="3" t="s">
        <v>11580</v>
      </c>
      <c r="D2503" s="3">
        <v>42958092</v>
      </c>
      <c r="E2503" s="3" t="s">
        <v>11711</v>
      </c>
      <c r="F2503" s="36">
        <v>30828</v>
      </c>
      <c r="G2503" s="3">
        <v>1</v>
      </c>
      <c r="H2503" s="3" t="s">
        <v>1838</v>
      </c>
      <c r="I2503" s="3" t="s">
        <v>11583</v>
      </c>
      <c r="J2503" s="3" t="s">
        <v>11712</v>
      </c>
      <c r="K2503" s="3" t="s">
        <v>11604</v>
      </c>
      <c r="L2503" s="8" t="s">
        <v>9813</v>
      </c>
      <c r="M2503" s="5"/>
      <c r="N2503" s="13" t="s">
        <v>1043</v>
      </c>
      <c r="O2503" s="5">
        <v>45099</v>
      </c>
      <c r="P2503" s="8">
        <v>1</v>
      </c>
      <c r="Q2503" s="9">
        <v>1</v>
      </c>
      <c r="R2503" s="9" t="str">
        <f>IFERROR(VLOOKUP(Tabla2[[#This Row],[CONTRATISTA PRNCIPAL]],Hoja1!$L$5:$M$9,2,FALSE),"CJV")</f>
        <v>CJV</v>
      </c>
      <c r="S2503" s="9" t="str">
        <f>IF(Tabla2[[#This Row],[EMPRESA]]=Tabla2[[#This Row],[CONTRATISTA PRNCIPAL]],"Principal","Secundaria")</f>
        <v>Principal</v>
      </c>
      <c r="T2503" s="10">
        <f>IFERROR(1/COUNTIF(Tabla2[CONTRATISTA PRNCIPAL],Tabla2[[#This Row],[CONTRATISTA PRNCIPAL]]),0)</f>
        <v>5.9523809523809521E-3</v>
      </c>
      <c r="U2503" s="33">
        <f ca="1">IF(((TODAY()-Tabla2[[#This Row],[FECHA NACIMIENTO]])/365)&lt;18,"Corregir", IF(((TODAY()-Tabla2[[#This Row],[FECHA NACIMIENTO]])/365)&gt;80, "Corregir",ROUNDDOWN(((TODAY()-Tabla2[[#This Row],[FECHA NACIMIENTO]])/365),0)))</f>
        <v>39</v>
      </c>
      <c r="V250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503" s="34" t="str">
        <f ca="1">+IF(Tabla2[[#This Row],[Edad]]="Corregir","Corregir","Ok")</f>
        <v>Ok</v>
      </c>
      <c r="X2503" s="10" t="str">
        <f>+IFERROR(VLOOKUP(Tabla2[[#This Row],[DISTRITO SEGÚN DNI]],Hoja1!$A$2:$B$55,2,FALSE),"No")</f>
        <v>No</v>
      </c>
      <c r="Y2503" s="10" t="str">
        <f>IF(OR(LOWER(Tabla2[[#This Row],[GENERO]])="masculino", LOWER(Tabla2[[#This Row],[GENERO]])="femenino"),"OK","Corregir")</f>
        <v>OK</v>
      </c>
      <c r="Z2503" s="10" t="str">
        <f>+IF(Tabla2[[#This Row],[Nro. DNI / CE]]="","Corregir",IF(LEN(Tabla2[[#This Row],[Nro. DNI / CE]])&gt;=8,"OK","Corregir"))</f>
        <v>OK</v>
      </c>
      <c r="AA2503" s="10">
        <f>COUNTIF(Tabla2[APELLIDOS Y NOMBRES],Tabla2[[#This Row],[APELLIDOS Y NOMBRES]])</f>
        <v>1</v>
      </c>
      <c r="AB2503" t="str">
        <f ca="1">+IFERROR(IF(Tabla2[[#This Row],[FECHA CESE/BAJA]]="","No Aplica",IF(AND(MONTH(Tabla2[[#This Row],[FECHA CESE/BAJA]])=MONTH(TODAY()-30),YEAR(Tabla2[[#This Row],[FECHA CESE/BAJA]])=YEAR(TODAY())),MONTH(TODAY()-30)&amp;"-"&amp;YEAR(TODAY()),"Borrar")),"No aplica")</f>
        <v>No Aplica</v>
      </c>
      <c r="AC2503" t="str">
        <f ca="1">+IFERROR(IF(Tabla2[[#This Row],[FECHA INICIO DE LABORES EN OBRA]]="","No Aplica",IF(AND(MONTH(Tabla2[[#This Row],[FECHA INICIO DE LABORES EN OBRA]])=MONTH(TODAY()-30),YEAR(Tabla2[[#This Row],[FECHA INICIO DE LABORES EN OBRA]])=YEAR(TODAY())),MONTH(TODAY()-30)&amp;"-"&amp;YEAR(TODAY()),"No Aplica")),"No Aplica")</f>
        <v>No Aplica</v>
      </c>
    </row>
    <row r="2504" spans="1:29" x14ac:dyDescent="0.25">
      <c r="A2504" s="2" t="s">
        <v>11579</v>
      </c>
      <c r="B2504" s="3" t="s">
        <v>11580</v>
      </c>
      <c r="C2504" s="3" t="s">
        <v>11580</v>
      </c>
      <c r="D2504" s="3">
        <v>77389783</v>
      </c>
      <c r="E2504" s="3" t="s">
        <v>11713</v>
      </c>
      <c r="F2504" s="36">
        <v>35016</v>
      </c>
      <c r="G2504" s="3">
        <v>1</v>
      </c>
      <c r="H2504" s="3" t="s">
        <v>1838</v>
      </c>
      <c r="I2504" s="3" t="s">
        <v>11583</v>
      </c>
      <c r="J2504" s="3" t="s">
        <v>11714</v>
      </c>
      <c r="K2504" s="3" t="s">
        <v>7730</v>
      </c>
      <c r="L2504" s="8" t="s">
        <v>9813</v>
      </c>
      <c r="M2504" s="5"/>
      <c r="N2504" s="13" t="s">
        <v>1043</v>
      </c>
      <c r="O2504" s="5">
        <v>45099</v>
      </c>
      <c r="P2504" s="8">
        <v>1</v>
      </c>
      <c r="Q2504" s="9">
        <v>1</v>
      </c>
      <c r="R2504" s="9" t="str">
        <f>IFERROR(VLOOKUP(Tabla2[[#This Row],[CONTRATISTA PRNCIPAL]],Hoja1!$L$5:$M$9,2,FALSE),"CJV")</f>
        <v>CJV</v>
      </c>
      <c r="S2504" s="9" t="str">
        <f>IF(Tabla2[[#This Row],[EMPRESA]]=Tabla2[[#This Row],[CONTRATISTA PRNCIPAL]],"Principal","Secundaria")</f>
        <v>Principal</v>
      </c>
      <c r="T2504" s="10">
        <f>IFERROR(1/COUNTIF(Tabla2[CONTRATISTA PRNCIPAL],Tabla2[[#This Row],[CONTRATISTA PRNCIPAL]]),0)</f>
        <v>5.9523809523809521E-3</v>
      </c>
      <c r="U2504" s="33">
        <f ca="1">IF(((TODAY()-Tabla2[[#This Row],[FECHA NACIMIENTO]])/365)&lt;18,"Corregir", IF(((TODAY()-Tabla2[[#This Row],[FECHA NACIMIENTO]])/365)&gt;80, "Corregir",ROUNDDOWN(((TODAY()-Tabla2[[#This Row],[FECHA NACIMIENTO]])/365),0)))</f>
        <v>27</v>
      </c>
      <c r="V250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504" s="34" t="str">
        <f ca="1">+IF(Tabla2[[#This Row],[Edad]]="Corregir","Corregir","Ok")</f>
        <v>Ok</v>
      </c>
      <c r="X2504" s="10" t="str">
        <f>+IFERROR(VLOOKUP(Tabla2[[#This Row],[DISTRITO SEGÚN DNI]],Hoja1!$A$2:$B$55,2,FALSE),"No")</f>
        <v>No</v>
      </c>
      <c r="Y2504" s="10" t="str">
        <f>IF(OR(LOWER(Tabla2[[#This Row],[GENERO]])="masculino", LOWER(Tabla2[[#This Row],[GENERO]])="femenino"),"OK","Corregir")</f>
        <v>OK</v>
      </c>
      <c r="Z2504" s="10" t="str">
        <f>+IF(Tabla2[[#This Row],[Nro. DNI / CE]]="","Corregir",IF(LEN(Tabla2[[#This Row],[Nro. DNI / CE]])&gt;=8,"OK","Corregir"))</f>
        <v>OK</v>
      </c>
      <c r="AA2504" s="10">
        <f>COUNTIF(Tabla2[APELLIDOS Y NOMBRES],Tabla2[[#This Row],[APELLIDOS Y NOMBRES]])</f>
        <v>1</v>
      </c>
      <c r="AB2504" t="str">
        <f ca="1">+IFERROR(IF(Tabla2[[#This Row],[FECHA CESE/BAJA]]="","No Aplica",IF(AND(MONTH(Tabla2[[#This Row],[FECHA CESE/BAJA]])=MONTH(TODAY()-30),YEAR(Tabla2[[#This Row],[FECHA CESE/BAJA]])=YEAR(TODAY())),MONTH(TODAY()-30)&amp;"-"&amp;YEAR(TODAY()),"Borrar")),"No aplica")</f>
        <v>No Aplica</v>
      </c>
      <c r="AC2504" t="str">
        <f ca="1">+IFERROR(IF(Tabla2[[#This Row],[FECHA INICIO DE LABORES EN OBRA]]="","No Aplica",IF(AND(MONTH(Tabla2[[#This Row],[FECHA INICIO DE LABORES EN OBRA]])=MONTH(TODAY()-30),YEAR(Tabla2[[#This Row],[FECHA INICIO DE LABORES EN OBRA]])=YEAR(TODAY())),MONTH(TODAY()-30)&amp;"-"&amp;YEAR(TODAY()),"No Aplica")),"No Aplica")</f>
        <v>No Aplica</v>
      </c>
    </row>
    <row r="2505" spans="1:29" x14ac:dyDescent="0.25">
      <c r="A2505" s="2" t="s">
        <v>11579</v>
      </c>
      <c r="B2505" s="3" t="s">
        <v>11580</v>
      </c>
      <c r="C2505" s="3" t="s">
        <v>11580</v>
      </c>
      <c r="D2505" s="3" t="s">
        <v>11719</v>
      </c>
      <c r="E2505" s="3" t="s">
        <v>11720</v>
      </c>
      <c r="F2505" s="36">
        <v>34703</v>
      </c>
      <c r="G2505" s="3">
        <v>1</v>
      </c>
      <c r="H2505" s="3" t="s">
        <v>1838</v>
      </c>
      <c r="I2505" s="3" t="s">
        <v>11583</v>
      </c>
      <c r="J2505" s="3" t="s">
        <v>11721</v>
      </c>
      <c r="K2505" s="3" t="s">
        <v>4692</v>
      </c>
      <c r="L2505" s="8" t="s">
        <v>9813</v>
      </c>
      <c r="M2505" s="5"/>
      <c r="N2505" s="13" t="s">
        <v>1043</v>
      </c>
      <c r="O2505" s="5">
        <v>45162</v>
      </c>
      <c r="P2505" s="8">
        <v>1</v>
      </c>
      <c r="Q2505" s="9">
        <v>1</v>
      </c>
      <c r="R2505" s="9" t="str">
        <f>IFERROR(VLOOKUP(Tabla2[[#This Row],[CONTRATISTA PRNCIPAL]],Hoja1!$L$5:$M$9,2,FALSE),"CJV")</f>
        <v>CJV</v>
      </c>
      <c r="S2505" s="9" t="str">
        <f>IF(Tabla2[[#This Row],[EMPRESA]]=Tabla2[[#This Row],[CONTRATISTA PRNCIPAL]],"Principal","Secundaria")</f>
        <v>Principal</v>
      </c>
      <c r="T2505" s="10">
        <f>IFERROR(1/COUNTIF(Tabla2[CONTRATISTA PRNCIPAL],Tabla2[[#This Row],[CONTRATISTA PRNCIPAL]]),0)</f>
        <v>5.9523809523809521E-3</v>
      </c>
      <c r="U2505" s="33">
        <f ca="1">IF(((TODAY()-Tabla2[[#This Row],[FECHA NACIMIENTO]])/365)&lt;18,"Corregir", IF(((TODAY()-Tabla2[[#This Row],[FECHA NACIMIENTO]])/365)&gt;80, "Corregir",ROUNDDOWN(((TODAY()-Tabla2[[#This Row],[FECHA NACIMIENTO]])/365),0)))</f>
        <v>28</v>
      </c>
      <c r="V250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505" s="34" t="str">
        <f ca="1">+IF(Tabla2[[#This Row],[Edad]]="Corregir","Corregir","Ok")</f>
        <v>Ok</v>
      </c>
      <c r="X2505" s="10" t="str">
        <f>+IFERROR(VLOOKUP(Tabla2[[#This Row],[DISTRITO SEGÚN DNI]],Hoja1!$A$2:$B$55,2,FALSE),"No")</f>
        <v>No</v>
      </c>
      <c r="Y2505" s="10" t="str">
        <f>IF(OR(LOWER(Tabla2[[#This Row],[GENERO]])="masculino", LOWER(Tabla2[[#This Row],[GENERO]])="femenino"),"OK","Corregir")</f>
        <v>OK</v>
      </c>
      <c r="Z2505" s="10" t="str">
        <f>+IF(Tabla2[[#This Row],[Nro. DNI / CE]]="","Corregir",IF(LEN(Tabla2[[#This Row],[Nro. DNI / CE]])&gt;=8,"OK","Corregir"))</f>
        <v>OK</v>
      </c>
      <c r="AA2505" s="10">
        <f>COUNTIF(Tabla2[APELLIDOS Y NOMBRES],Tabla2[[#This Row],[APELLIDOS Y NOMBRES]])</f>
        <v>1</v>
      </c>
      <c r="AB2505" t="str">
        <f ca="1">+IFERROR(IF(Tabla2[[#This Row],[FECHA CESE/BAJA]]="","No Aplica",IF(AND(MONTH(Tabla2[[#This Row],[FECHA CESE/BAJA]])=MONTH(TODAY()-30),YEAR(Tabla2[[#This Row],[FECHA CESE/BAJA]])=YEAR(TODAY())),MONTH(TODAY()-30)&amp;"-"&amp;YEAR(TODAY()),"Borrar")),"No aplica")</f>
        <v>No Aplica</v>
      </c>
      <c r="AC2505" t="str">
        <f ca="1">+IFERROR(IF(Tabla2[[#This Row],[FECHA INICIO DE LABORES EN OBRA]]="","No Aplica",IF(AND(MONTH(Tabla2[[#This Row],[FECHA INICIO DE LABORES EN OBRA]])=MONTH(TODAY()-30),YEAR(Tabla2[[#This Row],[FECHA INICIO DE LABORES EN OBRA]])=YEAR(TODAY())),MONTH(TODAY()-30)&amp;"-"&amp;YEAR(TODAY()),"No Aplica")),"No Aplica")</f>
        <v>8-2023</v>
      </c>
    </row>
    <row r="2506" spans="1:29" x14ac:dyDescent="0.25">
      <c r="A2506" s="2" t="s">
        <v>11722</v>
      </c>
      <c r="B2506" s="3" t="s">
        <v>11723</v>
      </c>
      <c r="C2506" s="3" t="s">
        <v>11580</v>
      </c>
      <c r="D2506" s="3" t="s">
        <v>11734</v>
      </c>
      <c r="E2506" s="3" t="s">
        <v>11735</v>
      </c>
      <c r="F2506" s="36">
        <v>30525</v>
      </c>
      <c r="G2506" s="3">
        <v>3</v>
      </c>
      <c r="H2506" s="3" t="s">
        <v>1482</v>
      </c>
      <c r="I2506" s="3" t="s">
        <v>11727</v>
      </c>
      <c r="J2506" s="3" t="s">
        <v>11736</v>
      </c>
      <c r="K2506" s="3" t="s">
        <v>7730</v>
      </c>
      <c r="L2506" s="8" t="s">
        <v>9813</v>
      </c>
      <c r="M2506" s="5"/>
      <c r="N2506" s="13" t="s">
        <v>1043</v>
      </c>
      <c r="O2506" s="5">
        <v>45070</v>
      </c>
      <c r="P2506" s="8">
        <v>1</v>
      </c>
      <c r="Q2506" s="9">
        <v>1</v>
      </c>
      <c r="R2506" s="9" t="str">
        <f>IFERROR(VLOOKUP(Tabla2[[#This Row],[CONTRATISTA PRNCIPAL]],Hoja1!$L$5:$M$9,2,FALSE),"CJV")</f>
        <v>CJV</v>
      </c>
      <c r="S2506" s="9" t="str">
        <f>IF(Tabla2[[#This Row],[EMPRESA]]=Tabla2[[#This Row],[CONTRATISTA PRNCIPAL]],"Principal","Secundaria")</f>
        <v>Secundaria</v>
      </c>
      <c r="T2506" s="10">
        <f>IFERROR(1/COUNTIF(Tabla2[CONTRATISTA PRNCIPAL],Tabla2[[#This Row],[CONTRATISTA PRNCIPAL]]),0)</f>
        <v>5.9523809523809521E-3</v>
      </c>
      <c r="U2506" s="33">
        <f ca="1">IF(((TODAY()-Tabla2[[#This Row],[FECHA NACIMIENTO]])/365)&lt;18,"Corregir", IF(((TODAY()-Tabla2[[#This Row],[FECHA NACIMIENTO]])/365)&gt;80, "Corregir",ROUNDDOWN(((TODAY()-Tabla2[[#This Row],[FECHA NACIMIENTO]])/365),0)))</f>
        <v>40</v>
      </c>
      <c r="V250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506" s="34" t="str">
        <f ca="1">+IF(Tabla2[[#This Row],[Edad]]="Corregir","Corregir","Ok")</f>
        <v>Ok</v>
      </c>
      <c r="X2506" s="10" t="str">
        <f>+IFERROR(VLOOKUP(Tabla2[[#This Row],[DISTRITO SEGÚN DNI]],Hoja1!$A$2:$B$55,2,FALSE),"No")</f>
        <v>No</v>
      </c>
      <c r="Y2506" s="10" t="str">
        <f>IF(OR(LOWER(Tabla2[[#This Row],[GENERO]])="masculino", LOWER(Tabla2[[#This Row],[GENERO]])="femenino"),"OK","Corregir")</f>
        <v>OK</v>
      </c>
      <c r="Z2506" s="10" t="str">
        <f>+IF(Tabla2[[#This Row],[Nro. DNI / CE]]="","Corregir",IF(LEN(Tabla2[[#This Row],[Nro. DNI / CE]])&gt;=8,"OK","Corregir"))</f>
        <v>OK</v>
      </c>
      <c r="AA2506" s="10">
        <f>COUNTIF(Tabla2[APELLIDOS Y NOMBRES],Tabla2[[#This Row],[APELLIDOS Y NOMBRES]])</f>
        <v>1</v>
      </c>
      <c r="AB2506" t="str">
        <f ca="1">+IFERROR(IF(Tabla2[[#This Row],[FECHA CESE/BAJA]]="","No Aplica",IF(AND(MONTH(Tabla2[[#This Row],[FECHA CESE/BAJA]])=MONTH(TODAY()-30),YEAR(Tabla2[[#This Row],[FECHA CESE/BAJA]])=YEAR(TODAY())),MONTH(TODAY()-30)&amp;"-"&amp;YEAR(TODAY()),"Borrar")),"No aplica")</f>
        <v>No Aplica</v>
      </c>
      <c r="AC2506" t="str">
        <f ca="1">+IFERROR(IF(Tabla2[[#This Row],[FECHA INICIO DE LABORES EN OBRA]]="","No Aplica",IF(AND(MONTH(Tabla2[[#This Row],[FECHA INICIO DE LABORES EN OBRA]])=MONTH(TODAY()-30),YEAR(Tabla2[[#This Row],[FECHA INICIO DE LABORES EN OBRA]])=YEAR(TODAY())),MONTH(TODAY()-30)&amp;"-"&amp;YEAR(TODAY()),"No Aplica")),"No Aplica")</f>
        <v>No Aplica</v>
      </c>
    </row>
    <row r="2507" spans="1:29" x14ac:dyDescent="0.25">
      <c r="A2507" s="2" t="s">
        <v>11722</v>
      </c>
      <c r="B2507" s="3" t="s">
        <v>11723</v>
      </c>
      <c r="C2507" s="3" t="s">
        <v>11580</v>
      </c>
      <c r="D2507" s="3" t="s">
        <v>11737</v>
      </c>
      <c r="E2507" s="3" t="s">
        <v>11738</v>
      </c>
      <c r="F2507" s="36">
        <v>28446</v>
      </c>
      <c r="G2507" s="3">
        <v>2</v>
      </c>
      <c r="H2507" s="3" t="s">
        <v>1743</v>
      </c>
      <c r="I2507" s="3" t="s">
        <v>11727</v>
      </c>
      <c r="J2507" s="3" t="s">
        <v>11739</v>
      </c>
      <c r="K2507" s="3" t="s">
        <v>4533</v>
      </c>
      <c r="L2507" s="8" t="s">
        <v>9813</v>
      </c>
      <c r="M2507" s="5"/>
      <c r="N2507" s="13" t="s">
        <v>1043</v>
      </c>
      <c r="O2507" s="5">
        <v>45065</v>
      </c>
      <c r="P2507" s="8">
        <v>1</v>
      </c>
      <c r="Q2507" s="9">
        <v>1</v>
      </c>
      <c r="R2507" s="9" t="str">
        <f>IFERROR(VLOOKUP(Tabla2[[#This Row],[CONTRATISTA PRNCIPAL]],Hoja1!$L$5:$M$9,2,FALSE),"CJV")</f>
        <v>CJV</v>
      </c>
      <c r="S2507" s="9" t="str">
        <f>IF(Tabla2[[#This Row],[EMPRESA]]=Tabla2[[#This Row],[CONTRATISTA PRNCIPAL]],"Principal","Secundaria")</f>
        <v>Secundaria</v>
      </c>
      <c r="T2507" s="10">
        <f>IFERROR(1/COUNTIF(Tabla2[CONTRATISTA PRNCIPAL],Tabla2[[#This Row],[CONTRATISTA PRNCIPAL]]),0)</f>
        <v>5.9523809523809521E-3</v>
      </c>
      <c r="U2507" s="33">
        <f ca="1">IF(((TODAY()-Tabla2[[#This Row],[FECHA NACIMIENTO]])/365)&lt;18,"Corregir", IF(((TODAY()-Tabla2[[#This Row],[FECHA NACIMIENTO]])/365)&gt;80, "Corregir",ROUNDDOWN(((TODAY()-Tabla2[[#This Row],[FECHA NACIMIENTO]])/365),0)))</f>
        <v>45</v>
      </c>
      <c r="V250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507" s="34" t="str">
        <f ca="1">+IF(Tabla2[[#This Row],[Edad]]="Corregir","Corregir","Ok")</f>
        <v>Ok</v>
      </c>
      <c r="X2507" s="10" t="str">
        <f>+IFERROR(VLOOKUP(Tabla2[[#This Row],[DISTRITO SEGÚN DNI]],Hoja1!$A$2:$B$55,2,FALSE),"No")</f>
        <v>No</v>
      </c>
      <c r="Y2507" s="10" t="str">
        <f>IF(OR(LOWER(Tabla2[[#This Row],[GENERO]])="masculino", LOWER(Tabla2[[#This Row],[GENERO]])="femenino"),"OK","Corregir")</f>
        <v>OK</v>
      </c>
      <c r="Z2507" s="10" t="str">
        <f>+IF(Tabla2[[#This Row],[Nro. DNI / CE]]="","Corregir",IF(LEN(Tabla2[[#This Row],[Nro. DNI / CE]])&gt;=8,"OK","Corregir"))</f>
        <v>OK</v>
      </c>
      <c r="AA2507" s="10">
        <f>COUNTIF(Tabla2[APELLIDOS Y NOMBRES],Tabla2[[#This Row],[APELLIDOS Y NOMBRES]])</f>
        <v>1</v>
      </c>
      <c r="AB2507" t="str">
        <f ca="1">+IFERROR(IF(Tabla2[[#This Row],[FECHA CESE/BAJA]]="","No Aplica",IF(AND(MONTH(Tabla2[[#This Row],[FECHA CESE/BAJA]])=MONTH(TODAY()-30),YEAR(Tabla2[[#This Row],[FECHA CESE/BAJA]])=YEAR(TODAY())),MONTH(TODAY()-30)&amp;"-"&amp;YEAR(TODAY()),"Borrar")),"No aplica")</f>
        <v>No Aplica</v>
      </c>
      <c r="AC2507" t="str">
        <f ca="1">+IFERROR(IF(Tabla2[[#This Row],[FECHA INICIO DE LABORES EN OBRA]]="","No Aplica",IF(AND(MONTH(Tabla2[[#This Row],[FECHA INICIO DE LABORES EN OBRA]])=MONTH(TODAY()-30),YEAR(Tabla2[[#This Row],[FECHA INICIO DE LABORES EN OBRA]])=YEAR(TODAY())),MONTH(TODAY()-30)&amp;"-"&amp;YEAR(TODAY()),"No Aplica")),"No Aplica")</f>
        <v>No Aplica</v>
      </c>
    </row>
    <row r="2508" spans="1:29" x14ac:dyDescent="0.25">
      <c r="A2508" s="2" t="s">
        <v>11722</v>
      </c>
      <c r="B2508" s="3" t="s">
        <v>11723</v>
      </c>
      <c r="C2508" s="3" t="s">
        <v>11580</v>
      </c>
      <c r="D2508" s="3">
        <v>74418113</v>
      </c>
      <c r="E2508" s="3" t="s">
        <v>11744</v>
      </c>
      <c r="F2508" s="36">
        <v>36516</v>
      </c>
      <c r="G2508" s="3">
        <v>2</v>
      </c>
      <c r="H2508" s="3" t="s">
        <v>11742</v>
      </c>
      <c r="I2508" s="3" t="s">
        <v>11727</v>
      </c>
      <c r="J2508" s="3" t="s">
        <v>11745</v>
      </c>
      <c r="K2508" s="3" t="s">
        <v>1492</v>
      </c>
      <c r="L2508" s="8" t="s">
        <v>9813</v>
      </c>
      <c r="M2508" s="5"/>
      <c r="N2508" s="13" t="s">
        <v>1043</v>
      </c>
      <c r="O2508" s="5">
        <v>45090</v>
      </c>
      <c r="P2508" s="8">
        <v>1</v>
      </c>
      <c r="Q2508" s="9">
        <v>1</v>
      </c>
      <c r="R2508" s="9" t="str">
        <f>IFERROR(VLOOKUP(Tabla2[[#This Row],[CONTRATISTA PRNCIPAL]],Hoja1!$L$5:$M$9,2,FALSE),"CJV")</f>
        <v>CJV</v>
      </c>
      <c r="S2508" s="9" t="str">
        <f>IF(Tabla2[[#This Row],[EMPRESA]]=Tabla2[[#This Row],[CONTRATISTA PRNCIPAL]],"Principal","Secundaria")</f>
        <v>Secundaria</v>
      </c>
      <c r="T2508" s="10">
        <f>IFERROR(1/COUNTIF(Tabla2[CONTRATISTA PRNCIPAL],Tabla2[[#This Row],[CONTRATISTA PRNCIPAL]]),0)</f>
        <v>5.9523809523809521E-3</v>
      </c>
      <c r="U2508" s="33">
        <f ca="1">IF(((TODAY()-Tabla2[[#This Row],[FECHA NACIMIENTO]])/365)&lt;18,"Corregir", IF(((TODAY()-Tabla2[[#This Row],[FECHA NACIMIENTO]])/365)&gt;80, "Corregir",ROUNDDOWN(((TODAY()-Tabla2[[#This Row],[FECHA NACIMIENTO]])/365),0)))</f>
        <v>23</v>
      </c>
      <c r="V250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2508" s="34" t="str">
        <f ca="1">+IF(Tabla2[[#This Row],[Edad]]="Corregir","Corregir","Ok")</f>
        <v>Ok</v>
      </c>
      <c r="X2508" s="10" t="str">
        <f>+IFERROR(VLOOKUP(Tabla2[[#This Row],[DISTRITO SEGÚN DNI]],Hoja1!$A$2:$B$55,2,FALSE),"No")</f>
        <v>No</v>
      </c>
      <c r="Y2508" s="10" t="str">
        <f>IF(OR(LOWER(Tabla2[[#This Row],[GENERO]])="masculino", LOWER(Tabla2[[#This Row],[GENERO]])="femenino"),"OK","Corregir")</f>
        <v>OK</v>
      </c>
      <c r="Z2508" s="10" t="str">
        <f>+IF(Tabla2[[#This Row],[Nro. DNI / CE]]="","Corregir",IF(LEN(Tabla2[[#This Row],[Nro. DNI / CE]])&gt;=8,"OK","Corregir"))</f>
        <v>OK</v>
      </c>
      <c r="AA2508" s="10">
        <f>COUNTIF(Tabla2[APELLIDOS Y NOMBRES],Tabla2[[#This Row],[APELLIDOS Y NOMBRES]])</f>
        <v>1</v>
      </c>
      <c r="AB2508" t="str">
        <f ca="1">+IFERROR(IF(Tabla2[[#This Row],[FECHA CESE/BAJA]]="","No Aplica",IF(AND(MONTH(Tabla2[[#This Row],[FECHA CESE/BAJA]])=MONTH(TODAY()-30),YEAR(Tabla2[[#This Row],[FECHA CESE/BAJA]])=YEAR(TODAY())),MONTH(TODAY()-30)&amp;"-"&amp;YEAR(TODAY()),"Borrar")),"No aplica")</f>
        <v>No Aplica</v>
      </c>
      <c r="AC2508" t="str">
        <f ca="1">+IFERROR(IF(Tabla2[[#This Row],[FECHA INICIO DE LABORES EN OBRA]]="","No Aplica",IF(AND(MONTH(Tabla2[[#This Row],[FECHA INICIO DE LABORES EN OBRA]])=MONTH(TODAY()-30),YEAR(Tabla2[[#This Row],[FECHA INICIO DE LABORES EN OBRA]])=YEAR(TODAY())),MONTH(TODAY()-30)&amp;"-"&amp;YEAR(TODAY()),"No Aplica")),"No Aplica")</f>
        <v>No Aplica</v>
      </c>
    </row>
    <row r="2509" spans="1:29" x14ac:dyDescent="0.25">
      <c r="A2509" s="2" t="s">
        <v>11722</v>
      </c>
      <c r="B2509" s="3" t="s">
        <v>11723</v>
      </c>
      <c r="C2509" s="3" t="s">
        <v>11580</v>
      </c>
      <c r="D2509" s="3">
        <v>78673257</v>
      </c>
      <c r="E2509" s="3" t="s">
        <v>11746</v>
      </c>
      <c r="F2509" s="36">
        <v>36509</v>
      </c>
      <c r="G2509" s="3">
        <v>2</v>
      </c>
      <c r="H2509" s="3" t="s">
        <v>11747</v>
      </c>
      <c r="I2509" s="3" t="s">
        <v>11727</v>
      </c>
      <c r="J2509" s="3" t="s">
        <v>11748</v>
      </c>
      <c r="K2509" s="3" t="s">
        <v>1510</v>
      </c>
      <c r="L2509" s="8" t="s">
        <v>9813</v>
      </c>
      <c r="M2509" s="5"/>
      <c r="N2509" s="13" t="s">
        <v>1043</v>
      </c>
      <c r="O2509" s="5">
        <v>45113</v>
      </c>
      <c r="P2509" s="8">
        <v>1</v>
      </c>
      <c r="Q2509" s="9">
        <v>1</v>
      </c>
      <c r="R2509" s="9" t="str">
        <f>IFERROR(VLOOKUP(Tabla2[[#This Row],[CONTRATISTA PRNCIPAL]],Hoja1!$L$5:$M$9,2,FALSE),"CJV")</f>
        <v>CJV</v>
      </c>
      <c r="S2509" s="9" t="str">
        <f>IF(Tabla2[[#This Row],[EMPRESA]]=Tabla2[[#This Row],[CONTRATISTA PRNCIPAL]],"Principal","Secundaria")</f>
        <v>Secundaria</v>
      </c>
      <c r="T2509" s="10">
        <f>IFERROR(1/COUNTIF(Tabla2[CONTRATISTA PRNCIPAL],Tabla2[[#This Row],[CONTRATISTA PRNCIPAL]]),0)</f>
        <v>5.9523809523809521E-3</v>
      </c>
      <c r="U2509" s="33">
        <f ca="1">IF(((TODAY()-Tabla2[[#This Row],[FECHA NACIMIENTO]])/365)&lt;18,"Corregir", IF(((TODAY()-Tabla2[[#This Row],[FECHA NACIMIENTO]])/365)&gt;80, "Corregir",ROUNDDOWN(((TODAY()-Tabla2[[#This Row],[FECHA NACIMIENTO]])/365),0)))</f>
        <v>23</v>
      </c>
      <c r="V250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2509" s="34" t="str">
        <f ca="1">+IF(Tabla2[[#This Row],[Edad]]="Corregir","Corregir","Ok")</f>
        <v>Ok</v>
      </c>
      <c r="X2509" s="10" t="str">
        <f>+IFERROR(VLOOKUP(Tabla2[[#This Row],[DISTRITO SEGÚN DNI]],Hoja1!$A$2:$B$55,2,FALSE),"No")</f>
        <v>CALLAO</v>
      </c>
      <c r="Y2509" s="10" t="str">
        <f>IF(OR(LOWER(Tabla2[[#This Row],[GENERO]])="masculino", LOWER(Tabla2[[#This Row],[GENERO]])="femenino"),"OK","Corregir")</f>
        <v>OK</v>
      </c>
      <c r="Z2509" s="10" t="str">
        <f>+IF(Tabla2[[#This Row],[Nro. DNI / CE]]="","Corregir",IF(LEN(Tabla2[[#This Row],[Nro. DNI / CE]])&gt;=8,"OK","Corregir"))</f>
        <v>OK</v>
      </c>
      <c r="AA2509" s="10">
        <f>COUNTIF(Tabla2[APELLIDOS Y NOMBRES],Tabla2[[#This Row],[APELLIDOS Y NOMBRES]])</f>
        <v>1</v>
      </c>
      <c r="AB2509" t="str">
        <f ca="1">+IFERROR(IF(Tabla2[[#This Row],[FECHA CESE/BAJA]]="","No Aplica",IF(AND(MONTH(Tabla2[[#This Row],[FECHA CESE/BAJA]])=MONTH(TODAY()-30),YEAR(Tabla2[[#This Row],[FECHA CESE/BAJA]])=YEAR(TODAY())),MONTH(TODAY()-30)&amp;"-"&amp;YEAR(TODAY()),"Borrar")),"No aplica")</f>
        <v>No Aplica</v>
      </c>
      <c r="AC2509" t="str">
        <f ca="1">+IFERROR(IF(Tabla2[[#This Row],[FECHA INICIO DE LABORES EN OBRA]]="","No Aplica",IF(AND(MONTH(Tabla2[[#This Row],[FECHA INICIO DE LABORES EN OBRA]])=MONTH(TODAY()-30),YEAR(Tabla2[[#This Row],[FECHA INICIO DE LABORES EN OBRA]])=YEAR(TODAY())),MONTH(TODAY()-30)&amp;"-"&amp;YEAR(TODAY()),"No Aplica")),"No Aplica")</f>
        <v>No Aplica</v>
      </c>
    </row>
    <row r="2510" spans="1:29" x14ac:dyDescent="0.25">
      <c r="A2510" s="2" t="s">
        <v>11722</v>
      </c>
      <c r="B2510" s="3" t="s">
        <v>11723</v>
      </c>
      <c r="C2510" s="3" t="s">
        <v>11580</v>
      </c>
      <c r="D2510" s="3" t="s">
        <v>11749</v>
      </c>
      <c r="E2510" s="3" t="s">
        <v>11750</v>
      </c>
      <c r="F2510" s="36">
        <v>30142</v>
      </c>
      <c r="G2510" s="3">
        <v>3</v>
      </c>
      <c r="H2510" s="3" t="s">
        <v>11751</v>
      </c>
      <c r="I2510" s="3" t="s">
        <v>11727</v>
      </c>
      <c r="J2510" s="3" t="s">
        <v>11752</v>
      </c>
      <c r="K2510" s="3" t="s">
        <v>3095</v>
      </c>
      <c r="L2510" s="8" t="s">
        <v>9813</v>
      </c>
      <c r="M2510" s="5"/>
      <c r="N2510" s="13" t="s">
        <v>1043</v>
      </c>
      <c r="O2510" s="5">
        <v>45068</v>
      </c>
      <c r="P2510" s="8">
        <v>3</v>
      </c>
      <c r="Q2510" s="9">
        <v>1</v>
      </c>
      <c r="R2510" s="9" t="str">
        <f>IFERROR(VLOOKUP(Tabla2[[#This Row],[CONTRATISTA PRNCIPAL]],Hoja1!$L$5:$M$9,2,FALSE),"CJV")</f>
        <v>CJV</v>
      </c>
      <c r="S2510" s="9" t="str">
        <f>IF(Tabla2[[#This Row],[EMPRESA]]=Tabla2[[#This Row],[CONTRATISTA PRNCIPAL]],"Principal","Secundaria")</f>
        <v>Secundaria</v>
      </c>
      <c r="T2510" s="10">
        <f>IFERROR(1/COUNTIF(Tabla2[CONTRATISTA PRNCIPAL],Tabla2[[#This Row],[CONTRATISTA PRNCIPAL]]),0)</f>
        <v>5.9523809523809521E-3</v>
      </c>
      <c r="U2510" s="33">
        <f ca="1">IF(((TODAY()-Tabla2[[#This Row],[FECHA NACIMIENTO]])/365)&lt;18,"Corregir", IF(((TODAY()-Tabla2[[#This Row],[FECHA NACIMIENTO]])/365)&gt;80, "Corregir",ROUNDDOWN(((TODAY()-Tabla2[[#This Row],[FECHA NACIMIENTO]])/365),0)))</f>
        <v>41</v>
      </c>
      <c r="V251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510" s="34" t="str">
        <f ca="1">+IF(Tabla2[[#This Row],[Edad]]="Corregir","Corregir","Ok")</f>
        <v>Ok</v>
      </c>
      <c r="X2510" s="10" t="str">
        <f>+IFERROR(VLOOKUP(Tabla2[[#This Row],[DISTRITO SEGÚN DNI]],Hoja1!$A$2:$B$55,2,FALSE),"No")</f>
        <v>CALLAO</v>
      </c>
      <c r="Y2510" s="10" t="str">
        <f>IF(OR(LOWER(Tabla2[[#This Row],[GENERO]])="masculino", LOWER(Tabla2[[#This Row],[GENERO]])="femenino"),"OK","Corregir")</f>
        <v>OK</v>
      </c>
      <c r="Z2510" s="10" t="str">
        <f>+IF(Tabla2[[#This Row],[Nro. DNI / CE]]="","Corregir",IF(LEN(Tabla2[[#This Row],[Nro. DNI / CE]])&gt;=8,"OK","Corregir"))</f>
        <v>OK</v>
      </c>
      <c r="AA2510" s="10">
        <f>COUNTIF(Tabla2[APELLIDOS Y NOMBRES],Tabla2[[#This Row],[APELLIDOS Y NOMBRES]])</f>
        <v>1</v>
      </c>
      <c r="AB2510" t="str">
        <f ca="1">+IFERROR(IF(Tabla2[[#This Row],[FECHA CESE/BAJA]]="","No Aplica",IF(AND(MONTH(Tabla2[[#This Row],[FECHA CESE/BAJA]])=MONTH(TODAY()-30),YEAR(Tabla2[[#This Row],[FECHA CESE/BAJA]])=YEAR(TODAY())),MONTH(TODAY()-30)&amp;"-"&amp;YEAR(TODAY()),"Borrar")),"No aplica")</f>
        <v>No Aplica</v>
      </c>
      <c r="AC2510" t="str">
        <f ca="1">+IFERROR(IF(Tabla2[[#This Row],[FECHA INICIO DE LABORES EN OBRA]]="","No Aplica",IF(AND(MONTH(Tabla2[[#This Row],[FECHA INICIO DE LABORES EN OBRA]])=MONTH(TODAY()-30),YEAR(Tabla2[[#This Row],[FECHA INICIO DE LABORES EN OBRA]])=YEAR(TODAY())),MONTH(TODAY()-30)&amp;"-"&amp;YEAR(TODAY()),"No Aplica")),"No Aplica")</f>
        <v>No Aplica</v>
      </c>
    </row>
    <row r="2511" spans="1:29" x14ac:dyDescent="0.25">
      <c r="A2511" s="2" t="s">
        <v>11722</v>
      </c>
      <c r="B2511" s="3" t="s">
        <v>11723</v>
      </c>
      <c r="C2511" s="3" t="s">
        <v>11580</v>
      </c>
      <c r="D2511" s="3" t="s">
        <v>11753</v>
      </c>
      <c r="E2511" s="3" t="s">
        <v>11754</v>
      </c>
      <c r="F2511" s="36">
        <v>31631</v>
      </c>
      <c r="G2511" s="3">
        <v>2</v>
      </c>
      <c r="H2511" s="3" t="s">
        <v>11742</v>
      </c>
      <c r="I2511" s="3" t="s">
        <v>11727</v>
      </c>
      <c r="J2511" s="3" t="s">
        <v>11755</v>
      </c>
      <c r="K2511" s="3" t="s">
        <v>3073</v>
      </c>
      <c r="L2511" s="8" t="s">
        <v>9813</v>
      </c>
      <c r="M2511" s="5"/>
      <c r="N2511" s="13" t="s">
        <v>1043</v>
      </c>
      <c r="O2511" s="5">
        <v>45072</v>
      </c>
      <c r="P2511" s="8">
        <v>3</v>
      </c>
      <c r="Q2511" s="9">
        <v>1</v>
      </c>
      <c r="R2511" s="9" t="str">
        <f>IFERROR(VLOOKUP(Tabla2[[#This Row],[CONTRATISTA PRNCIPAL]],Hoja1!$L$5:$M$9,2,FALSE),"CJV")</f>
        <v>CJV</v>
      </c>
      <c r="S2511" s="9" t="str">
        <f>IF(Tabla2[[#This Row],[EMPRESA]]=Tabla2[[#This Row],[CONTRATISTA PRNCIPAL]],"Principal","Secundaria")</f>
        <v>Secundaria</v>
      </c>
      <c r="T2511" s="10">
        <f>IFERROR(1/COUNTIF(Tabla2[CONTRATISTA PRNCIPAL],Tabla2[[#This Row],[CONTRATISTA PRNCIPAL]]),0)</f>
        <v>5.9523809523809521E-3</v>
      </c>
      <c r="U2511" s="33">
        <f ca="1">IF(((TODAY()-Tabla2[[#This Row],[FECHA NACIMIENTO]])/365)&lt;18,"Corregir", IF(((TODAY()-Tabla2[[#This Row],[FECHA NACIMIENTO]])/365)&gt;80, "Corregir",ROUNDDOWN(((TODAY()-Tabla2[[#This Row],[FECHA NACIMIENTO]])/365),0)))</f>
        <v>37</v>
      </c>
      <c r="V251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511" s="34" t="str">
        <f ca="1">+IF(Tabla2[[#This Row],[Edad]]="Corregir","Corregir","Ok")</f>
        <v>Ok</v>
      </c>
      <c r="X2511" s="10" t="str">
        <f>+IFERROR(VLOOKUP(Tabla2[[#This Row],[DISTRITO SEGÚN DNI]],Hoja1!$A$2:$B$55,2,FALSE),"No")</f>
        <v>No</v>
      </c>
      <c r="Y2511" s="10" t="str">
        <f>IF(OR(LOWER(Tabla2[[#This Row],[GENERO]])="masculino", LOWER(Tabla2[[#This Row],[GENERO]])="femenino"),"OK","Corregir")</f>
        <v>OK</v>
      </c>
      <c r="Z2511" s="10" t="str">
        <f>+IF(Tabla2[[#This Row],[Nro. DNI / CE]]="","Corregir",IF(LEN(Tabla2[[#This Row],[Nro. DNI / CE]])&gt;=8,"OK","Corregir"))</f>
        <v>OK</v>
      </c>
      <c r="AA2511" s="10">
        <f>COUNTIF(Tabla2[APELLIDOS Y NOMBRES],Tabla2[[#This Row],[APELLIDOS Y NOMBRES]])</f>
        <v>1</v>
      </c>
      <c r="AB2511" t="str">
        <f ca="1">+IFERROR(IF(Tabla2[[#This Row],[FECHA CESE/BAJA]]="","No Aplica",IF(AND(MONTH(Tabla2[[#This Row],[FECHA CESE/BAJA]])=MONTH(TODAY()-30),YEAR(Tabla2[[#This Row],[FECHA CESE/BAJA]])=YEAR(TODAY())),MONTH(TODAY()-30)&amp;"-"&amp;YEAR(TODAY()),"Borrar")),"No aplica")</f>
        <v>No Aplica</v>
      </c>
      <c r="AC2511" t="str">
        <f ca="1">+IFERROR(IF(Tabla2[[#This Row],[FECHA INICIO DE LABORES EN OBRA]]="","No Aplica",IF(AND(MONTH(Tabla2[[#This Row],[FECHA INICIO DE LABORES EN OBRA]])=MONTH(TODAY()-30),YEAR(Tabla2[[#This Row],[FECHA INICIO DE LABORES EN OBRA]])=YEAR(TODAY())),MONTH(TODAY()-30)&amp;"-"&amp;YEAR(TODAY()),"No Aplica")),"No Aplica")</f>
        <v>No Aplica</v>
      </c>
    </row>
    <row r="2512" spans="1:29" x14ac:dyDescent="0.25">
      <c r="A2512" s="2" t="s">
        <v>11722</v>
      </c>
      <c r="B2512" s="3" t="s">
        <v>11723</v>
      </c>
      <c r="C2512" s="3" t="s">
        <v>11580</v>
      </c>
      <c r="D2512" s="3" t="s">
        <v>11756</v>
      </c>
      <c r="E2512" s="3" t="s">
        <v>11757</v>
      </c>
      <c r="F2512" s="36">
        <v>30531</v>
      </c>
      <c r="G2512" s="3">
        <v>2</v>
      </c>
      <c r="H2512" s="3" t="s">
        <v>11742</v>
      </c>
      <c r="I2512" s="3" t="s">
        <v>11727</v>
      </c>
      <c r="J2512" s="3" t="s">
        <v>11758</v>
      </c>
      <c r="K2512" s="3" t="s">
        <v>11759</v>
      </c>
      <c r="L2512" s="8" t="s">
        <v>9813</v>
      </c>
      <c r="M2512" s="5"/>
      <c r="N2512" s="13" t="s">
        <v>1043</v>
      </c>
      <c r="O2512" s="5">
        <v>45079</v>
      </c>
      <c r="P2512" s="8">
        <v>3</v>
      </c>
      <c r="Q2512" s="9">
        <v>1</v>
      </c>
      <c r="R2512" s="9" t="str">
        <f>IFERROR(VLOOKUP(Tabla2[[#This Row],[CONTRATISTA PRNCIPAL]],Hoja1!$L$5:$M$9,2,FALSE),"CJV")</f>
        <v>CJV</v>
      </c>
      <c r="S2512" s="9" t="str">
        <f>IF(Tabla2[[#This Row],[EMPRESA]]=Tabla2[[#This Row],[CONTRATISTA PRNCIPAL]],"Principal","Secundaria")</f>
        <v>Secundaria</v>
      </c>
      <c r="T2512" s="10">
        <f>IFERROR(1/COUNTIF(Tabla2[CONTRATISTA PRNCIPAL],Tabla2[[#This Row],[CONTRATISTA PRNCIPAL]]),0)</f>
        <v>5.9523809523809521E-3</v>
      </c>
      <c r="U2512" s="33">
        <f ca="1">IF(((TODAY()-Tabla2[[#This Row],[FECHA NACIMIENTO]])/365)&lt;18,"Corregir", IF(((TODAY()-Tabla2[[#This Row],[FECHA NACIMIENTO]])/365)&gt;80, "Corregir",ROUNDDOWN(((TODAY()-Tabla2[[#This Row],[FECHA NACIMIENTO]])/365),0)))</f>
        <v>40</v>
      </c>
      <c r="V251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512" s="34" t="str">
        <f ca="1">+IF(Tabla2[[#This Row],[Edad]]="Corregir","Corregir","Ok")</f>
        <v>Ok</v>
      </c>
      <c r="X2512" s="10" t="str">
        <f>+IFERROR(VLOOKUP(Tabla2[[#This Row],[DISTRITO SEGÚN DNI]],Hoja1!$A$2:$B$55,2,FALSE),"No")</f>
        <v>No</v>
      </c>
      <c r="Y2512" s="10" t="str">
        <f>IF(OR(LOWER(Tabla2[[#This Row],[GENERO]])="masculino", LOWER(Tabla2[[#This Row],[GENERO]])="femenino"),"OK","Corregir")</f>
        <v>OK</v>
      </c>
      <c r="Z2512" s="10" t="str">
        <f>+IF(Tabla2[[#This Row],[Nro. DNI / CE]]="","Corregir",IF(LEN(Tabla2[[#This Row],[Nro. DNI / CE]])&gt;=8,"OK","Corregir"))</f>
        <v>OK</v>
      </c>
      <c r="AA2512" s="10">
        <f>COUNTIF(Tabla2[APELLIDOS Y NOMBRES],Tabla2[[#This Row],[APELLIDOS Y NOMBRES]])</f>
        <v>1</v>
      </c>
      <c r="AB2512" t="str">
        <f ca="1">+IFERROR(IF(Tabla2[[#This Row],[FECHA CESE/BAJA]]="","No Aplica",IF(AND(MONTH(Tabla2[[#This Row],[FECHA CESE/BAJA]])=MONTH(TODAY()-30),YEAR(Tabla2[[#This Row],[FECHA CESE/BAJA]])=YEAR(TODAY())),MONTH(TODAY()-30)&amp;"-"&amp;YEAR(TODAY()),"Borrar")),"No aplica")</f>
        <v>No Aplica</v>
      </c>
      <c r="AC2512" t="str">
        <f ca="1">+IFERROR(IF(Tabla2[[#This Row],[FECHA INICIO DE LABORES EN OBRA]]="","No Aplica",IF(AND(MONTH(Tabla2[[#This Row],[FECHA INICIO DE LABORES EN OBRA]])=MONTH(TODAY()-30),YEAR(Tabla2[[#This Row],[FECHA INICIO DE LABORES EN OBRA]])=YEAR(TODAY())),MONTH(TODAY()-30)&amp;"-"&amp;YEAR(TODAY()),"No Aplica")),"No Aplica")</f>
        <v>No Aplica</v>
      </c>
    </row>
    <row r="2513" spans="1:29" x14ac:dyDescent="0.25">
      <c r="A2513" s="2" t="s">
        <v>11722</v>
      </c>
      <c r="B2513" s="3" t="s">
        <v>11723</v>
      </c>
      <c r="C2513" s="3" t="s">
        <v>11580</v>
      </c>
      <c r="D2513" s="3">
        <v>74425855</v>
      </c>
      <c r="E2513" s="3" t="s">
        <v>11762</v>
      </c>
      <c r="F2513" s="36">
        <v>34724</v>
      </c>
      <c r="G2513" s="3">
        <v>2</v>
      </c>
      <c r="H2513" s="3" t="s">
        <v>11742</v>
      </c>
      <c r="I2513" s="3" t="s">
        <v>11727</v>
      </c>
      <c r="J2513" s="3" t="s">
        <v>11763</v>
      </c>
      <c r="K2513" s="3" t="s">
        <v>3174</v>
      </c>
      <c r="L2513" s="8" t="s">
        <v>9813</v>
      </c>
      <c r="M2513" s="5"/>
      <c r="N2513" s="13" t="s">
        <v>1043</v>
      </c>
      <c r="O2513" s="5">
        <v>45152</v>
      </c>
      <c r="P2513" s="8">
        <v>1</v>
      </c>
      <c r="Q2513" s="9">
        <v>4</v>
      </c>
      <c r="R2513" s="9" t="str">
        <f>IFERROR(VLOOKUP(Tabla2[[#This Row],[CONTRATISTA PRNCIPAL]],Hoja1!$L$5:$M$9,2,FALSE),"CJV")</f>
        <v>CJV</v>
      </c>
      <c r="S2513" s="9" t="str">
        <f>IF(Tabla2[[#This Row],[EMPRESA]]=Tabla2[[#This Row],[CONTRATISTA PRNCIPAL]],"Principal","Secundaria")</f>
        <v>Secundaria</v>
      </c>
      <c r="T2513" s="10">
        <f>IFERROR(1/COUNTIF(Tabla2[CONTRATISTA PRNCIPAL],Tabla2[[#This Row],[CONTRATISTA PRNCIPAL]]),0)</f>
        <v>5.9523809523809521E-3</v>
      </c>
      <c r="U2513" s="33">
        <f ca="1">IF(((TODAY()-Tabla2[[#This Row],[FECHA NACIMIENTO]])/365)&lt;18,"Corregir", IF(((TODAY()-Tabla2[[#This Row],[FECHA NACIMIENTO]])/365)&gt;80, "Corregir",ROUNDDOWN(((TODAY()-Tabla2[[#This Row],[FECHA NACIMIENTO]])/365),0)))</f>
        <v>28</v>
      </c>
      <c r="V251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513" s="34" t="str">
        <f ca="1">+IF(Tabla2[[#This Row],[Edad]]="Corregir","Corregir","Ok")</f>
        <v>Ok</v>
      </c>
      <c r="X2513" s="10" t="str">
        <f>+IFERROR(VLOOKUP(Tabla2[[#This Row],[DISTRITO SEGÚN DNI]],Hoja1!$A$2:$B$55,2,FALSE),"No")</f>
        <v>No</v>
      </c>
      <c r="Y2513" s="10" t="str">
        <f>IF(OR(LOWER(Tabla2[[#This Row],[GENERO]])="masculino", LOWER(Tabla2[[#This Row],[GENERO]])="femenino"),"OK","Corregir")</f>
        <v>OK</v>
      </c>
      <c r="Z2513" s="10" t="str">
        <f>+IF(Tabla2[[#This Row],[Nro. DNI / CE]]="","Corregir",IF(LEN(Tabla2[[#This Row],[Nro. DNI / CE]])&gt;=8,"OK","Corregir"))</f>
        <v>OK</v>
      </c>
      <c r="AA2513" s="10">
        <f>COUNTIF(Tabla2[APELLIDOS Y NOMBRES],Tabla2[[#This Row],[APELLIDOS Y NOMBRES]])</f>
        <v>1</v>
      </c>
      <c r="AB2513" t="str">
        <f ca="1">+IFERROR(IF(Tabla2[[#This Row],[FECHA CESE/BAJA]]="","No Aplica",IF(AND(MONTH(Tabla2[[#This Row],[FECHA CESE/BAJA]])=MONTH(TODAY()-30),YEAR(Tabla2[[#This Row],[FECHA CESE/BAJA]])=YEAR(TODAY())),MONTH(TODAY()-30)&amp;"-"&amp;YEAR(TODAY()),"Borrar")),"No aplica")</f>
        <v>No Aplica</v>
      </c>
      <c r="AC2513" t="str">
        <f ca="1">+IFERROR(IF(Tabla2[[#This Row],[FECHA INICIO DE LABORES EN OBRA]]="","No Aplica",IF(AND(MONTH(Tabla2[[#This Row],[FECHA INICIO DE LABORES EN OBRA]])=MONTH(TODAY()-30),YEAR(Tabla2[[#This Row],[FECHA INICIO DE LABORES EN OBRA]])=YEAR(TODAY())),MONTH(TODAY()-30)&amp;"-"&amp;YEAR(TODAY()),"No Aplica")),"No Aplica")</f>
        <v>8-2023</v>
      </c>
    </row>
    <row r="2514" spans="1:29" x14ac:dyDescent="0.25">
      <c r="A2514" s="2" t="s">
        <v>11722</v>
      </c>
      <c r="B2514" s="3" t="s">
        <v>11723</v>
      </c>
      <c r="C2514" s="3" t="s">
        <v>11580</v>
      </c>
      <c r="D2514" s="3">
        <v>76421793</v>
      </c>
      <c r="E2514" s="3" t="s">
        <v>11764</v>
      </c>
      <c r="F2514" s="36">
        <v>34727</v>
      </c>
      <c r="G2514" s="3">
        <v>2</v>
      </c>
      <c r="H2514" s="3" t="s">
        <v>11742</v>
      </c>
      <c r="I2514" s="3" t="s">
        <v>11727</v>
      </c>
      <c r="J2514" s="3" t="s">
        <v>11765</v>
      </c>
      <c r="K2514" s="3" t="s">
        <v>11766</v>
      </c>
      <c r="L2514" s="8" t="s">
        <v>9813</v>
      </c>
      <c r="M2514" s="5"/>
      <c r="N2514" s="13" t="s">
        <v>1043</v>
      </c>
      <c r="O2514" s="5">
        <v>45152</v>
      </c>
      <c r="P2514" s="8">
        <v>1</v>
      </c>
      <c r="Q2514" s="9">
        <v>4</v>
      </c>
      <c r="R2514" s="9" t="str">
        <f>IFERROR(VLOOKUP(Tabla2[[#This Row],[CONTRATISTA PRNCIPAL]],Hoja1!$L$5:$M$9,2,FALSE),"CJV")</f>
        <v>CJV</v>
      </c>
      <c r="S2514" s="9" t="str">
        <f>IF(Tabla2[[#This Row],[EMPRESA]]=Tabla2[[#This Row],[CONTRATISTA PRNCIPAL]],"Principal","Secundaria")</f>
        <v>Secundaria</v>
      </c>
      <c r="T2514" s="10">
        <f>IFERROR(1/COUNTIF(Tabla2[CONTRATISTA PRNCIPAL],Tabla2[[#This Row],[CONTRATISTA PRNCIPAL]]),0)</f>
        <v>5.9523809523809521E-3</v>
      </c>
      <c r="U2514" s="33">
        <f ca="1">IF(((TODAY()-Tabla2[[#This Row],[FECHA NACIMIENTO]])/365)&lt;18,"Corregir", IF(((TODAY()-Tabla2[[#This Row],[FECHA NACIMIENTO]])/365)&gt;80, "Corregir",ROUNDDOWN(((TODAY()-Tabla2[[#This Row],[FECHA NACIMIENTO]])/365),0)))</f>
        <v>28</v>
      </c>
      <c r="V251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514" s="34" t="str">
        <f ca="1">+IF(Tabla2[[#This Row],[Edad]]="Corregir","Corregir","Ok")</f>
        <v>Ok</v>
      </c>
      <c r="X2514" s="10" t="str">
        <f>+IFERROR(VLOOKUP(Tabla2[[#This Row],[DISTRITO SEGÚN DNI]],Hoja1!$A$2:$B$55,2,FALSE),"No")</f>
        <v>No</v>
      </c>
      <c r="Y2514" s="10" t="str">
        <f>IF(OR(LOWER(Tabla2[[#This Row],[GENERO]])="masculino", LOWER(Tabla2[[#This Row],[GENERO]])="femenino"),"OK","Corregir")</f>
        <v>OK</v>
      </c>
      <c r="Z2514" s="10" t="str">
        <f>+IF(Tabla2[[#This Row],[Nro. DNI / CE]]="","Corregir",IF(LEN(Tabla2[[#This Row],[Nro. DNI / CE]])&gt;=8,"OK","Corregir"))</f>
        <v>OK</v>
      </c>
      <c r="AA2514" s="10">
        <f>COUNTIF(Tabla2[APELLIDOS Y NOMBRES],Tabla2[[#This Row],[APELLIDOS Y NOMBRES]])</f>
        <v>1</v>
      </c>
      <c r="AB2514" t="str">
        <f ca="1">+IFERROR(IF(Tabla2[[#This Row],[FECHA CESE/BAJA]]="","No Aplica",IF(AND(MONTH(Tabla2[[#This Row],[FECHA CESE/BAJA]])=MONTH(TODAY()-30),YEAR(Tabla2[[#This Row],[FECHA CESE/BAJA]])=YEAR(TODAY())),MONTH(TODAY()-30)&amp;"-"&amp;YEAR(TODAY()),"Borrar")),"No aplica")</f>
        <v>No Aplica</v>
      </c>
      <c r="AC2514" t="str">
        <f ca="1">+IFERROR(IF(Tabla2[[#This Row],[FECHA INICIO DE LABORES EN OBRA]]="","No Aplica",IF(AND(MONTH(Tabla2[[#This Row],[FECHA INICIO DE LABORES EN OBRA]])=MONTH(TODAY()-30),YEAR(Tabla2[[#This Row],[FECHA INICIO DE LABORES EN OBRA]])=YEAR(TODAY())),MONTH(TODAY()-30)&amp;"-"&amp;YEAR(TODAY()),"No Aplica")),"No Aplica")</f>
        <v>8-2023</v>
      </c>
    </row>
    <row r="2515" spans="1:29" x14ac:dyDescent="0.25">
      <c r="A2515" s="2" t="s">
        <v>11722</v>
      </c>
      <c r="B2515" s="3" t="s">
        <v>11723</v>
      </c>
      <c r="C2515" s="3" t="s">
        <v>11580</v>
      </c>
      <c r="D2515" s="3">
        <v>47612122</v>
      </c>
      <c r="E2515" s="3" t="s">
        <v>11767</v>
      </c>
      <c r="F2515" s="36">
        <v>33932</v>
      </c>
      <c r="G2515" s="3">
        <v>1</v>
      </c>
      <c r="H2515" s="3" t="s">
        <v>11732</v>
      </c>
      <c r="I2515" s="3" t="s">
        <v>11727</v>
      </c>
      <c r="J2515" s="3" t="s">
        <v>11768</v>
      </c>
      <c r="K2515" s="3" t="s">
        <v>11769</v>
      </c>
      <c r="L2515" s="8" t="s">
        <v>9813</v>
      </c>
      <c r="M2515" s="5"/>
      <c r="N2515" s="13" t="s">
        <v>1043</v>
      </c>
      <c r="O2515" s="5">
        <v>45155</v>
      </c>
      <c r="P2515" s="8">
        <v>1</v>
      </c>
      <c r="Q2515" s="9">
        <v>1</v>
      </c>
      <c r="R2515" s="9" t="str">
        <f>IFERROR(VLOOKUP(Tabla2[[#This Row],[CONTRATISTA PRNCIPAL]],Hoja1!$L$5:$M$9,2,FALSE),"CJV")</f>
        <v>CJV</v>
      </c>
      <c r="S2515" s="9" t="str">
        <f>IF(Tabla2[[#This Row],[EMPRESA]]=Tabla2[[#This Row],[CONTRATISTA PRNCIPAL]],"Principal","Secundaria")</f>
        <v>Secundaria</v>
      </c>
      <c r="T2515" s="10">
        <f>IFERROR(1/COUNTIF(Tabla2[CONTRATISTA PRNCIPAL],Tabla2[[#This Row],[CONTRATISTA PRNCIPAL]]),0)</f>
        <v>5.9523809523809521E-3</v>
      </c>
      <c r="U2515" s="33">
        <f ca="1">IF(((TODAY()-Tabla2[[#This Row],[FECHA NACIMIENTO]])/365)&lt;18,"Corregir", IF(((TODAY()-Tabla2[[#This Row],[FECHA NACIMIENTO]])/365)&gt;80, "Corregir",ROUNDDOWN(((TODAY()-Tabla2[[#This Row],[FECHA NACIMIENTO]])/365),0)))</f>
        <v>30</v>
      </c>
      <c r="V251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515" s="34" t="str">
        <f ca="1">+IF(Tabla2[[#This Row],[Edad]]="Corregir","Corregir","Ok")</f>
        <v>Ok</v>
      </c>
      <c r="X2515" s="10" t="str">
        <f>+IFERROR(VLOOKUP(Tabla2[[#This Row],[DISTRITO SEGÚN DNI]],Hoja1!$A$2:$B$55,2,FALSE),"No")</f>
        <v>No</v>
      </c>
      <c r="Y2515" s="10" t="str">
        <f>IF(OR(LOWER(Tabla2[[#This Row],[GENERO]])="masculino", LOWER(Tabla2[[#This Row],[GENERO]])="femenino"),"OK","Corregir")</f>
        <v>OK</v>
      </c>
      <c r="Z2515" s="10" t="str">
        <f>+IF(Tabla2[[#This Row],[Nro. DNI / CE]]="","Corregir",IF(LEN(Tabla2[[#This Row],[Nro. DNI / CE]])&gt;=8,"OK","Corregir"))</f>
        <v>OK</v>
      </c>
      <c r="AA2515" s="10">
        <f>COUNTIF(Tabla2[APELLIDOS Y NOMBRES],Tabla2[[#This Row],[APELLIDOS Y NOMBRES]])</f>
        <v>1</v>
      </c>
      <c r="AB2515" t="str">
        <f ca="1">+IFERROR(IF(Tabla2[[#This Row],[FECHA CESE/BAJA]]="","No Aplica",IF(AND(MONTH(Tabla2[[#This Row],[FECHA CESE/BAJA]])=MONTH(TODAY()-30),YEAR(Tabla2[[#This Row],[FECHA CESE/BAJA]])=YEAR(TODAY())),MONTH(TODAY()-30)&amp;"-"&amp;YEAR(TODAY()),"Borrar")),"No aplica")</f>
        <v>No Aplica</v>
      </c>
      <c r="AC2515" t="str">
        <f ca="1">+IFERROR(IF(Tabla2[[#This Row],[FECHA INICIO DE LABORES EN OBRA]]="","No Aplica",IF(AND(MONTH(Tabla2[[#This Row],[FECHA INICIO DE LABORES EN OBRA]])=MONTH(TODAY()-30),YEAR(Tabla2[[#This Row],[FECHA INICIO DE LABORES EN OBRA]])=YEAR(TODAY())),MONTH(TODAY()-30)&amp;"-"&amp;YEAR(TODAY()),"No Aplica")),"No Aplica")</f>
        <v>8-2023</v>
      </c>
    </row>
    <row r="2516" spans="1:29" x14ac:dyDescent="0.25">
      <c r="A2516" s="2" t="s">
        <v>11722</v>
      </c>
      <c r="B2516" s="3" t="s">
        <v>11723</v>
      </c>
      <c r="C2516" s="3" t="s">
        <v>11580</v>
      </c>
      <c r="D2516" s="3">
        <v>73233513</v>
      </c>
      <c r="E2516" s="3" t="s">
        <v>11770</v>
      </c>
      <c r="F2516" s="36">
        <v>34005</v>
      </c>
      <c r="G2516" s="3">
        <v>2</v>
      </c>
      <c r="H2516" s="3" t="s">
        <v>11747</v>
      </c>
      <c r="I2516" s="3" t="s">
        <v>11727</v>
      </c>
      <c r="J2516" s="3" t="s">
        <v>11771</v>
      </c>
      <c r="K2516" s="3" t="s">
        <v>1473</v>
      </c>
      <c r="L2516" s="8" t="s">
        <v>9813</v>
      </c>
      <c r="M2516" s="5"/>
      <c r="N2516" s="13" t="s">
        <v>1043</v>
      </c>
      <c r="O2516" s="5">
        <v>45162</v>
      </c>
      <c r="P2516" s="8">
        <v>1</v>
      </c>
      <c r="Q2516" s="9">
        <v>4</v>
      </c>
      <c r="R2516" s="9" t="str">
        <f>IFERROR(VLOOKUP(Tabla2[[#This Row],[CONTRATISTA PRNCIPAL]],Hoja1!$L$5:$M$9,2,FALSE),"CJV")</f>
        <v>CJV</v>
      </c>
      <c r="S2516" s="9" t="str">
        <f>IF(Tabla2[[#This Row],[EMPRESA]]=Tabla2[[#This Row],[CONTRATISTA PRNCIPAL]],"Principal","Secundaria")</f>
        <v>Secundaria</v>
      </c>
      <c r="T2516" s="10">
        <f>IFERROR(1/COUNTIF(Tabla2[CONTRATISTA PRNCIPAL],Tabla2[[#This Row],[CONTRATISTA PRNCIPAL]]),0)</f>
        <v>5.9523809523809521E-3</v>
      </c>
      <c r="U2516" s="33">
        <f ca="1">IF(((TODAY()-Tabla2[[#This Row],[FECHA NACIMIENTO]])/365)&lt;18,"Corregir", IF(((TODAY()-Tabla2[[#This Row],[FECHA NACIMIENTO]])/365)&gt;80, "Corregir",ROUNDDOWN(((TODAY()-Tabla2[[#This Row],[FECHA NACIMIENTO]])/365),0)))</f>
        <v>30</v>
      </c>
      <c r="V251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516" s="34" t="str">
        <f ca="1">+IF(Tabla2[[#This Row],[Edad]]="Corregir","Corregir","Ok")</f>
        <v>Ok</v>
      </c>
      <c r="X2516" s="10" t="str">
        <f>+IFERROR(VLOOKUP(Tabla2[[#This Row],[DISTRITO SEGÚN DNI]],Hoja1!$A$2:$B$55,2,FALSE),"No")</f>
        <v>No</v>
      </c>
      <c r="Y2516" s="10" t="str">
        <f>IF(OR(LOWER(Tabla2[[#This Row],[GENERO]])="masculino", LOWER(Tabla2[[#This Row],[GENERO]])="femenino"),"OK","Corregir")</f>
        <v>OK</v>
      </c>
      <c r="Z2516" s="10" t="str">
        <f>+IF(Tabla2[[#This Row],[Nro. DNI / CE]]="","Corregir",IF(LEN(Tabla2[[#This Row],[Nro. DNI / CE]])&gt;=8,"OK","Corregir"))</f>
        <v>OK</v>
      </c>
      <c r="AA2516" s="10">
        <f>COUNTIF(Tabla2[APELLIDOS Y NOMBRES],Tabla2[[#This Row],[APELLIDOS Y NOMBRES]])</f>
        <v>1</v>
      </c>
      <c r="AB2516" t="str">
        <f ca="1">+IFERROR(IF(Tabla2[[#This Row],[FECHA CESE/BAJA]]="","No Aplica",IF(AND(MONTH(Tabla2[[#This Row],[FECHA CESE/BAJA]])=MONTH(TODAY()-30),YEAR(Tabla2[[#This Row],[FECHA CESE/BAJA]])=YEAR(TODAY())),MONTH(TODAY()-30)&amp;"-"&amp;YEAR(TODAY()),"Borrar")),"No aplica")</f>
        <v>No Aplica</v>
      </c>
      <c r="AC2516" t="str">
        <f ca="1">+IFERROR(IF(Tabla2[[#This Row],[FECHA INICIO DE LABORES EN OBRA]]="","No Aplica",IF(AND(MONTH(Tabla2[[#This Row],[FECHA INICIO DE LABORES EN OBRA]])=MONTH(TODAY()-30),YEAR(Tabla2[[#This Row],[FECHA INICIO DE LABORES EN OBRA]])=YEAR(TODAY())),MONTH(TODAY()-30)&amp;"-"&amp;YEAR(TODAY()),"No Aplica")),"No Aplica")</f>
        <v>8-2023</v>
      </c>
    </row>
    <row r="2517" spans="1:29" x14ac:dyDescent="0.25">
      <c r="A2517" s="2" t="s">
        <v>11722</v>
      </c>
      <c r="B2517" s="3" t="s">
        <v>11723</v>
      </c>
      <c r="C2517" s="3" t="s">
        <v>11580</v>
      </c>
      <c r="D2517" s="3">
        <v>10025075</v>
      </c>
      <c r="E2517" s="3" t="s">
        <v>11772</v>
      </c>
      <c r="F2517" s="36">
        <v>27237</v>
      </c>
      <c r="G2517" s="3">
        <v>3</v>
      </c>
      <c r="H2517" s="3" t="s">
        <v>1482</v>
      </c>
      <c r="I2517" s="3" t="s">
        <v>11727</v>
      </c>
      <c r="J2517" s="3" t="s">
        <v>11773</v>
      </c>
      <c r="K2517" s="3" t="s">
        <v>11759</v>
      </c>
      <c r="L2517" s="8" t="s">
        <v>9813</v>
      </c>
      <c r="M2517" s="5"/>
      <c r="N2517" s="13" t="s">
        <v>1043</v>
      </c>
      <c r="O2517" s="5">
        <v>45065</v>
      </c>
      <c r="P2517" s="8">
        <v>3</v>
      </c>
      <c r="Q2517" s="9">
        <v>1</v>
      </c>
      <c r="R2517" s="9" t="str">
        <f>IFERROR(VLOOKUP(Tabla2[[#This Row],[CONTRATISTA PRNCIPAL]],Hoja1!$L$5:$M$9,2,FALSE),"CJV")</f>
        <v>CJV</v>
      </c>
      <c r="S2517" s="9" t="str">
        <f>IF(Tabla2[[#This Row],[EMPRESA]]=Tabla2[[#This Row],[CONTRATISTA PRNCIPAL]],"Principal","Secundaria")</f>
        <v>Secundaria</v>
      </c>
      <c r="T2517" s="10">
        <f>IFERROR(1/COUNTIF(Tabla2[CONTRATISTA PRNCIPAL],Tabla2[[#This Row],[CONTRATISTA PRNCIPAL]]),0)</f>
        <v>5.9523809523809521E-3</v>
      </c>
      <c r="U2517" s="33">
        <f ca="1">IF(((TODAY()-Tabla2[[#This Row],[FECHA NACIMIENTO]])/365)&lt;18,"Corregir", IF(((TODAY()-Tabla2[[#This Row],[FECHA NACIMIENTO]])/365)&gt;80, "Corregir",ROUNDDOWN(((TODAY()-Tabla2[[#This Row],[FECHA NACIMIENTO]])/365),0)))</f>
        <v>49</v>
      </c>
      <c r="V251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517" s="34" t="str">
        <f ca="1">+IF(Tabla2[[#This Row],[Edad]]="Corregir","Corregir","Ok")</f>
        <v>Ok</v>
      </c>
      <c r="X2517" s="10" t="str">
        <f>+IFERROR(VLOOKUP(Tabla2[[#This Row],[DISTRITO SEGÚN DNI]],Hoja1!$A$2:$B$55,2,FALSE),"No")</f>
        <v>No</v>
      </c>
      <c r="Y2517" s="10" t="str">
        <f>IF(OR(LOWER(Tabla2[[#This Row],[GENERO]])="masculino", LOWER(Tabla2[[#This Row],[GENERO]])="femenino"),"OK","Corregir")</f>
        <v>OK</v>
      </c>
      <c r="Z2517" s="10" t="str">
        <f>+IF(Tabla2[[#This Row],[Nro. DNI / CE]]="","Corregir",IF(LEN(Tabla2[[#This Row],[Nro. DNI / CE]])&gt;=8,"OK","Corregir"))</f>
        <v>OK</v>
      </c>
      <c r="AA2517" s="10">
        <f>COUNTIF(Tabla2[APELLIDOS Y NOMBRES],Tabla2[[#This Row],[APELLIDOS Y NOMBRES]])</f>
        <v>1</v>
      </c>
      <c r="AB2517" t="str">
        <f ca="1">+IFERROR(IF(Tabla2[[#This Row],[FECHA CESE/BAJA]]="","No Aplica",IF(AND(MONTH(Tabla2[[#This Row],[FECHA CESE/BAJA]])=MONTH(TODAY()-30),YEAR(Tabla2[[#This Row],[FECHA CESE/BAJA]])=YEAR(TODAY())),MONTH(TODAY()-30)&amp;"-"&amp;YEAR(TODAY()),"Borrar")),"No aplica")</f>
        <v>No Aplica</v>
      </c>
      <c r="AC2517" t="str">
        <f ca="1">+IFERROR(IF(Tabla2[[#This Row],[FECHA INICIO DE LABORES EN OBRA]]="","No Aplica",IF(AND(MONTH(Tabla2[[#This Row],[FECHA INICIO DE LABORES EN OBRA]])=MONTH(TODAY()-30),YEAR(Tabla2[[#This Row],[FECHA INICIO DE LABORES EN OBRA]])=YEAR(TODAY())),MONTH(TODAY()-30)&amp;"-"&amp;YEAR(TODAY()),"No Aplica")),"No Aplica")</f>
        <v>No Aplica</v>
      </c>
    </row>
    <row r="2518" spans="1:29" x14ac:dyDescent="0.25">
      <c r="A2518" s="2" t="s">
        <v>11774</v>
      </c>
      <c r="B2518" s="3" t="s">
        <v>11775</v>
      </c>
      <c r="C2518" s="3" t="s">
        <v>11580</v>
      </c>
      <c r="D2518" s="3">
        <v>45229124</v>
      </c>
      <c r="E2518" s="3" t="s">
        <v>11776</v>
      </c>
      <c r="F2518" s="36">
        <v>32370</v>
      </c>
      <c r="G2518" s="3">
        <v>1</v>
      </c>
      <c r="H2518" s="3" t="s">
        <v>3278</v>
      </c>
      <c r="I2518" s="3" t="s">
        <v>2574</v>
      </c>
      <c r="J2518" s="3" t="s">
        <v>11777</v>
      </c>
      <c r="K2518" s="3" t="s">
        <v>1481</v>
      </c>
      <c r="L2518" s="8" t="s">
        <v>9813</v>
      </c>
      <c r="M2518" s="5"/>
      <c r="N2518" s="13" t="s">
        <v>1043</v>
      </c>
      <c r="O2518" s="5">
        <v>44883</v>
      </c>
      <c r="P2518" s="8">
        <v>1</v>
      </c>
      <c r="Q2518" s="9">
        <v>1</v>
      </c>
      <c r="R2518" s="9" t="str">
        <f>IFERROR(VLOOKUP(Tabla2[[#This Row],[CONTRATISTA PRNCIPAL]],Hoja1!$L$5:$M$9,2,FALSE),"CJV")</f>
        <v>CJV</v>
      </c>
      <c r="S2518" s="9" t="str">
        <f>IF(Tabla2[[#This Row],[EMPRESA]]=Tabla2[[#This Row],[CONTRATISTA PRNCIPAL]],"Principal","Secundaria")</f>
        <v>Secundaria</v>
      </c>
      <c r="T2518" s="10">
        <f>IFERROR(1/COUNTIF(Tabla2[CONTRATISTA PRNCIPAL],Tabla2[[#This Row],[CONTRATISTA PRNCIPAL]]),0)</f>
        <v>5.9523809523809521E-3</v>
      </c>
      <c r="U2518" s="33">
        <f ca="1">IF(((TODAY()-Tabla2[[#This Row],[FECHA NACIMIENTO]])/365)&lt;18,"Corregir", IF(((TODAY()-Tabla2[[#This Row],[FECHA NACIMIENTO]])/365)&gt;80, "Corregir",ROUNDDOWN(((TODAY()-Tabla2[[#This Row],[FECHA NACIMIENTO]])/365),0)))</f>
        <v>35</v>
      </c>
      <c r="V251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518" s="34" t="str">
        <f ca="1">+IF(Tabla2[[#This Row],[Edad]]="Corregir","Corregir","Ok")</f>
        <v>Ok</v>
      </c>
      <c r="X2518" s="10" t="str">
        <f>+IFERROR(VLOOKUP(Tabla2[[#This Row],[DISTRITO SEGÚN DNI]],Hoja1!$A$2:$B$55,2,FALSE),"No")</f>
        <v>No</v>
      </c>
      <c r="Y2518" s="10" t="str">
        <f>IF(OR(LOWER(Tabla2[[#This Row],[GENERO]])="masculino", LOWER(Tabla2[[#This Row],[GENERO]])="femenino"),"OK","Corregir")</f>
        <v>OK</v>
      </c>
      <c r="Z2518" s="10" t="str">
        <f>+IF(Tabla2[[#This Row],[Nro. DNI / CE]]="","Corregir",IF(LEN(Tabla2[[#This Row],[Nro. DNI / CE]])&gt;=8,"OK","Corregir"))</f>
        <v>OK</v>
      </c>
      <c r="AA2518" s="10">
        <f>COUNTIF(Tabla2[APELLIDOS Y NOMBRES],Tabla2[[#This Row],[APELLIDOS Y NOMBRES]])</f>
        <v>1</v>
      </c>
      <c r="AB2518" t="str">
        <f ca="1">+IFERROR(IF(Tabla2[[#This Row],[FECHA CESE/BAJA]]="","No Aplica",IF(AND(MONTH(Tabla2[[#This Row],[FECHA CESE/BAJA]])=MONTH(TODAY()-30),YEAR(Tabla2[[#This Row],[FECHA CESE/BAJA]])=YEAR(TODAY())),MONTH(TODAY()-30)&amp;"-"&amp;YEAR(TODAY()),"Borrar")),"No aplica")</f>
        <v>No Aplica</v>
      </c>
      <c r="AC2518" t="str">
        <f ca="1">+IFERROR(IF(Tabla2[[#This Row],[FECHA INICIO DE LABORES EN OBRA]]="","No Aplica",IF(AND(MONTH(Tabla2[[#This Row],[FECHA INICIO DE LABORES EN OBRA]])=MONTH(TODAY()-30),YEAR(Tabla2[[#This Row],[FECHA INICIO DE LABORES EN OBRA]])=YEAR(TODAY())),MONTH(TODAY()-30)&amp;"-"&amp;YEAR(TODAY()),"No Aplica")),"No Aplica")</f>
        <v>No Aplica</v>
      </c>
    </row>
    <row r="2519" spans="1:29" x14ac:dyDescent="0.25">
      <c r="A2519" s="2" t="s">
        <v>11774</v>
      </c>
      <c r="B2519" s="3" t="s">
        <v>11775</v>
      </c>
      <c r="C2519" s="3" t="s">
        <v>11580</v>
      </c>
      <c r="D2519" s="3">
        <v>72203313</v>
      </c>
      <c r="E2519" s="3" t="s">
        <v>11778</v>
      </c>
      <c r="F2519" s="36">
        <v>33934</v>
      </c>
      <c r="G2519" s="3">
        <v>1</v>
      </c>
      <c r="H2519" s="3" t="s">
        <v>1471</v>
      </c>
      <c r="I2519" s="3" t="s">
        <v>2574</v>
      </c>
      <c r="J2519" s="3" t="s">
        <v>11779</v>
      </c>
      <c r="K2519" s="3" t="s">
        <v>11642</v>
      </c>
      <c r="L2519" s="8" t="s">
        <v>9813</v>
      </c>
      <c r="M2519" s="5"/>
      <c r="N2519" s="13" t="s">
        <v>1043</v>
      </c>
      <c r="O2519" s="5">
        <v>44883</v>
      </c>
      <c r="P2519" s="8">
        <v>1</v>
      </c>
      <c r="Q2519" s="9">
        <v>1</v>
      </c>
      <c r="R2519" s="9" t="str">
        <f>IFERROR(VLOOKUP(Tabla2[[#This Row],[CONTRATISTA PRNCIPAL]],Hoja1!$L$5:$M$9,2,FALSE),"CJV")</f>
        <v>CJV</v>
      </c>
      <c r="S2519" s="9" t="str">
        <f>IF(Tabla2[[#This Row],[EMPRESA]]=Tabla2[[#This Row],[CONTRATISTA PRNCIPAL]],"Principal","Secundaria")</f>
        <v>Secundaria</v>
      </c>
      <c r="T2519" s="10">
        <f>IFERROR(1/COUNTIF(Tabla2[CONTRATISTA PRNCIPAL],Tabla2[[#This Row],[CONTRATISTA PRNCIPAL]]),0)</f>
        <v>5.9523809523809521E-3</v>
      </c>
      <c r="U2519" s="33">
        <f ca="1">IF(((TODAY()-Tabla2[[#This Row],[FECHA NACIMIENTO]])/365)&lt;18,"Corregir", IF(((TODAY()-Tabla2[[#This Row],[FECHA NACIMIENTO]])/365)&gt;80, "Corregir",ROUNDDOWN(((TODAY()-Tabla2[[#This Row],[FECHA NACIMIENTO]])/365),0)))</f>
        <v>30</v>
      </c>
      <c r="V251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519" s="34" t="str">
        <f ca="1">+IF(Tabla2[[#This Row],[Edad]]="Corregir","Corregir","Ok")</f>
        <v>Ok</v>
      </c>
      <c r="X2519" s="10" t="str">
        <f>+IFERROR(VLOOKUP(Tabla2[[#This Row],[DISTRITO SEGÚN DNI]],Hoja1!$A$2:$B$55,2,FALSE),"No")</f>
        <v>No</v>
      </c>
      <c r="Y2519" s="10" t="str">
        <f>IF(OR(LOWER(Tabla2[[#This Row],[GENERO]])="masculino", LOWER(Tabla2[[#This Row],[GENERO]])="femenino"),"OK","Corregir")</f>
        <v>OK</v>
      </c>
      <c r="Z2519" s="10" t="str">
        <f>+IF(Tabla2[[#This Row],[Nro. DNI / CE]]="","Corregir",IF(LEN(Tabla2[[#This Row],[Nro. DNI / CE]])&gt;=8,"OK","Corregir"))</f>
        <v>OK</v>
      </c>
      <c r="AA2519" s="10">
        <f>COUNTIF(Tabla2[APELLIDOS Y NOMBRES],Tabla2[[#This Row],[APELLIDOS Y NOMBRES]])</f>
        <v>1</v>
      </c>
      <c r="AB2519" t="str">
        <f ca="1">+IFERROR(IF(Tabla2[[#This Row],[FECHA CESE/BAJA]]="","No Aplica",IF(AND(MONTH(Tabla2[[#This Row],[FECHA CESE/BAJA]])=MONTH(TODAY()-30),YEAR(Tabla2[[#This Row],[FECHA CESE/BAJA]])=YEAR(TODAY())),MONTH(TODAY()-30)&amp;"-"&amp;YEAR(TODAY()),"Borrar")),"No aplica")</f>
        <v>No Aplica</v>
      </c>
      <c r="AC2519" t="str">
        <f ca="1">+IFERROR(IF(Tabla2[[#This Row],[FECHA INICIO DE LABORES EN OBRA]]="","No Aplica",IF(AND(MONTH(Tabla2[[#This Row],[FECHA INICIO DE LABORES EN OBRA]])=MONTH(TODAY()-30),YEAR(Tabla2[[#This Row],[FECHA INICIO DE LABORES EN OBRA]])=YEAR(TODAY())),MONTH(TODAY()-30)&amp;"-"&amp;YEAR(TODAY()),"No Aplica")),"No Aplica")</f>
        <v>No Aplica</v>
      </c>
    </row>
    <row r="2520" spans="1:29" x14ac:dyDescent="0.25">
      <c r="A2520" s="2" t="s">
        <v>11774</v>
      </c>
      <c r="B2520" s="3" t="s">
        <v>11775</v>
      </c>
      <c r="C2520" s="3" t="s">
        <v>11580</v>
      </c>
      <c r="D2520" s="3">
        <v>47615507</v>
      </c>
      <c r="E2520" s="3" t="s">
        <v>11780</v>
      </c>
      <c r="F2520" s="36">
        <v>33809</v>
      </c>
      <c r="G2520" s="3">
        <v>2</v>
      </c>
      <c r="H2520" s="3" t="s">
        <v>10843</v>
      </c>
      <c r="I2520" s="3" t="s">
        <v>2574</v>
      </c>
      <c r="J2520" s="3" t="s">
        <v>11781</v>
      </c>
      <c r="K2520" s="3" t="s">
        <v>2470</v>
      </c>
      <c r="L2520" s="8" t="s">
        <v>9813</v>
      </c>
      <c r="M2520" s="5"/>
      <c r="N2520" s="13" t="s">
        <v>1043</v>
      </c>
      <c r="O2520" s="5">
        <v>44883</v>
      </c>
      <c r="P2520" s="8">
        <v>1</v>
      </c>
      <c r="Q2520" s="9">
        <v>1</v>
      </c>
      <c r="R2520" s="9" t="str">
        <f>IFERROR(VLOOKUP(Tabla2[[#This Row],[CONTRATISTA PRNCIPAL]],Hoja1!$L$5:$M$9,2,FALSE),"CJV")</f>
        <v>CJV</v>
      </c>
      <c r="S2520" s="9" t="str">
        <f>IF(Tabla2[[#This Row],[EMPRESA]]=Tabla2[[#This Row],[CONTRATISTA PRNCIPAL]],"Principal","Secundaria")</f>
        <v>Secundaria</v>
      </c>
      <c r="T2520" s="10">
        <f>IFERROR(1/COUNTIF(Tabla2[CONTRATISTA PRNCIPAL],Tabla2[[#This Row],[CONTRATISTA PRNCIPAL]]),0)</f>
        <v>5.9523809523809521E-3</v>
      </c>
      <c r="U2520" s="33">
        <f ca="1">IF(((TODAY()-Tabla2[[#This Row],[FECHA NACIMIENTO]])/365)&lt;18,"Corregir", IF(((TODAY()-Tabla2[[#This Row],[FECHA NACIMIENTO]])/365)&gt;80, "Corregir",ROUNDDOWN(((TODAY()-Tabla2[[#This Row],[FECHA NACIMIENTO]])/365),0)))</f>
        <v>31</v>
      </c>
      <c r="V252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520" s="34" t="str">
        <f ca="1">+IF(Tabla2[[#This Row],[Edad]]="Corregir","Corregir","Ok")</f>
        <v>Ok</v>
      </c>
      <c r="X2520" s="10" t="str">
        <f>+IFERROR(VLOOKUP(Tabla2[[#This Row],[DISTRITO SEGÚN DNI]],Hoja1!$A$2:$B$55,2,FALSE),"No")</f>
        <v>No</v>
      </c>
      <c r="Y2520" s="10" t="str">
        <f>IF(OR(LOWER(Tabla2[[#This Row],[GENERO]])="masculino", LOWER(Tabla2[[#This Row],[GENERO]])="femenino"),"OK","Corregir")</f>
        <v>OK</v>
      </c>
      <c r="Z2520" s="10" t="str">
        <f>+IF(Tabla2[[#This Row],[Nro. DNI / CE]]="","Corregir",IF(LEN(Tabla2[[#This Row],[Nro. DNI / CE]])&gt;=8,"OK","Corregir"))</f>
        <v>OK</v>
      </c>
      <c r="AA2520" s="10">
        <f>COUNTIF(Tabla2[APELLIDOS Y NOMBRES],Tabla2[[#This Row],[APELLIDOS Y NOMBRES]])</f>
        <v>1</v>
      </c>
      <c r="AB2520" t="str">
        <f ca="1">+IFERROR(IF(Tabla2[[#This Row],[FECHA CESE/BAJA]]="","No Aplica",IF(AND(MONTH(Tabla2[[#This Row],[FECHA CESE/BAJA]])=MONTH(TODAY()-30),YEAR(Tabla2[[#This Row],[FECHA CESE/BAJA]])=YEAR(TODAY())),MONTH(TODAY()-30)&amp;"-"&amp;YEAR(TODAY()),"Borrar")),"No aplica")</f>
        <v>No Aplica</v>
      </c>
      <c r="AC2520" t="str">
        <f ca="1">+IFERROR(IF(Tabla2[[#This Row],[FECHA INICIO DE LABORES EN OBRA]]="","No Aplica",IF(AND(MONTH(Tabla2[[#This Row],[FECHA INICIO DE LABORES EN OBRA]])=MONTH(TODAY()-30),YEAR(Tabla2[[#This Row],[FECHA INICIO DE LABORES EN OBRA]])=YEAR(TODAY())),MONTH(TODAY()-30)&amp;"-"&amp;YEAR(TODAY()),"No Aplica")),"No Aplica")</f>
        <v>No Aplica</v>
      </c>
    </row>
    <row r="2521" spans="1:29" x14ac:dyDescent="0.25">
      <c r="A2521" s="2" t="s">
        <v>11774</v>
      </c>
      <c r="B2521" s="3" t="s">
        <v>11775</v>
      </c>
      <c r="C2521" s="3" t="s">
        <v>11580</v>
      </c>
      <c r="D2521" s="3" t="s">
        <v>11782</v>
      </c>
      <c r="E2521" s="3" t="s">
        <v>11783</v>
      </c>
      <c r="F2521" s="36">
        <v>32832</v>
      </c>
      <c r="G2521" s="3">
        <v>2</v>
      </c>
      <c r="H2521" s="3" t="s">
        <v>1623</v>
      </c>
      <c r="I2521" s="3" t="s">
        <v>2574</v>
      </c>
      <c r="J2521" s="3" t="s">
        <v>11784</v>
      </c>
      <c r="K2521" s="3" t="s">
        <v>1481</v>
      </c>
      <c r="L2521" s="8" t="s">
        <v>9813</v>
      </c>
      <c r="M2521" s="5"/>
      <c r="N2521" s="13" t="s">
        <v>1043</v>
      </c>
      <c r="O2521" s="5">
        <v>44894</v>
      </c>
      <c r="P2521" s="8">
        <v>1</v>
      </c>
      <c r="Q2521" s="9">
        <v>1</v>
      </c>
      <c r="R2521" s="9" t="str">
        <f>IFERROR(VLOOKUP(Tabla2[[#This Row],[CONTRATISTA PRNCIPAL]],Hoja1!$L$5:$M$9,2,FALSE),"CJV")</f>
        <v>CJV</v>
      </c>
      <c r="S2521" s="9" t="str">
        <f>IF(Tabla2[[#This Row],[EMPRESA]]=Tabla2[[#This Row],[CONTRATISTA PRNCIPAL]],"Principal","Secundaria")</f>
        <v>Secundaria</v>
      </c>
      <c r="T2521" s="10">
        <f>IFERROR(1/COUNTIF(Tabla2[CONTRATISTA PRNCIPAL],Tabla2[[#This Row],[CONTRATISTA PRNCIPAL]]),0)</f>
        <v>5.9523809523809521E-3</v>
      </c>
      <c r="U2521" s="33">
        <f ca="1">IF(((TODAY()-Tabla2[[#This Row],[FECHA NACIMIENTO]])/365)&lt;18,"Corregir", IF(((TODAY()-Tabla2[[#This Row],[FECHA NACIMIENTO]])/365)&gt;80, "Corregir",ROUNDDOWN(((TODAY()-Tabla2[[#This Row],[FECHA NACIMIENTO]])/365),0)))</f>
        <v>33</v>
      </c>
      <c r="V252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521" s="34" t="str">
        <f ca="1">+IF(Tabla2[[#This Row],[Edad]]="Corregir","Corregir","Ok")</f>
        <v>Ok</v>
      </c>
      <c r="X2521" s="10" t="str">
        <f>+IFERROR(VLOOKUP(Tabla2[[#This Row],[DISTRITO SEGÚN DNI]],Hoja1!$A$2:$B$55,2,FALSE),"No")</f>
        <v>No</v>
      </c>
      <c r="Y2521" s="10" t="str">
        <f>IF(OR(LOWER(Tabla2[[#This Row],[GENERO]])="masculino", LOWER(Tabla2[[#This Row],[GENERO]])="femenino"),"OK","Corregir")</f>
        <v>OK</v>
      </c>
      <c r="Z2521" s="10" t="str">
        <f>+IF(Tabla2[[#This Row],[Nro. DNI / CE]]="","Corregir",IF(LEN(Tabla2[[#This Row],[Nro. DNI / CE]])&gt;=8,"OK","Corregir"))</f>
        <v>OK</v>
      </c>
      <c r="AA2521" s="10">
        <f>COUNTIF(Tabla2[APELLIDOS Y NOMBRES],Tabla2[[#This Row],[APELLIDOS Y NOMBRES]])</f>
        <v>1</v>
      </c>
      <c r="AB2521" t="str">
        <f ca="1">+IFERROR(IF(Tabla2[[#This Row],[FECHA CESE/BAJA]]="","No Aplica",IF(AND(MONTH(Tabla2[[#This Row],[FECHA CESE/BAJA]])=MONTH(TODAY()-30),YEAR(Tabla2[[#This Row],[FECHA CESE/BAJA]])=YEAR(TODAY())),MONTH(TODAY()-30)&amp;"-"&amp;YEAR(TODAY()),"Borrar")),"No aplica")</f>
        <v>No Aplica</v>
      </c>
      <c r="AC2521" t="str">
        <f ca="1">+IFERROR(IF(Tabla2[[#This Row],[FECHA INICIO DE LABORES EN OBRA]]="","No Aplica",IF(AND(MONTH(Tabla2[[#This Row],[FECHA INICIO DE LABORES EN OBRA]])=MONTH(TODAY()-30),YEAR(Tabla2[[#This Row],[FECHA INICIO DE LABORES EN OBRA]])=YEAR(TODAY())),MONTH(TODAY()-30)&amp;"-"&amp;YEAR(TODAY()),"No Aplica")),"No Aplica")</f>
        <v>No Aplica</v>
      </c>
    </row>
    <row r="2522" spans="1:29" x14ac:dyDescent="0.25">
      <c r="A2522" s="2" t="s">
        <v>11774</v>
      </c>
      <c r="B2522" s="3" t="s">
        <v>11775</v>
      </c>
      <c r="C2522" s="3" t="s">
        <v>11580</v>
      </c>
      <c r="D2522" s="3">
        <v>77494534</v>
      </c>
      <c r="E2522" s="3" t="s">
        <v>11785</v>
      </c>
      <c r="F2522" s="36">
        <v>36210</v>
      </c>
      <c r="G2522" s="3">
        <v>2</v>
      </c>
      <c r="H2522" s="3" t="s">
        <v>1453</v>
      </c>
      <c r="I2522" s="3" t="s">
        <v>2574</v>
      </c>
      <c r="J2522" s="3" t="s">
        <v>11786</v>
      </c>
      <c r="K2522" s="3" t="s">
        <v>2106</v>
      </c>
      <c r="L2522" s="8" t="s">
        <v>9813</v>
      </c>
      <c r="M2522" s="5"/>
      <c r="N2522" s="13" t="s">
        <v>1043</v>
      </c>
      <c r="O2522" s="5">
        <v>44908</v>
      </c>
      <c r="P2522" s="8">
        <v>1</v>
      </c>
      <c r="Q2522" s="9">
        <v>1</v>
      </c>
      <c r="R2522" s="9" t="str">
        <f>IFERROR(VLOOKUP(Tabla2[[#This Row],[CONTRATISTA PRNCIPAL]],Hoja1!$L$5:$M$9,2,FALSE),"CJV")</f>
        <v>CJV</v>
      </c>
      <c r="S2522" s="9" t="str">
        <f>IF(Tabla2[[#This Row],[EMPRESA]]=Tabla2[[#This Row],[CONTRATISTA PRNCIPAL]],"Principal","Secundaria")</f>
        <v>Secundaria</v>
      </c>
      <c r="T2522" s="10">
        <f>IFERROR(1/COUNTIF(Tabla2[CONTRATISTA PRNCIPAL],Tabla2[[#This Row],[CONTRATISTA PRNCIPAL]]),0)</f>
        <v>5.9523809523809521E-3</v>
      </c>
      <c r="U2522" s="33">
        <f ca="1">IF(((TODAY()-Tabla2[[#This Row],[FECHA NACIMIENTO]])/365)&lt;18,"Corregir", IF(((TODAY()-Tabla2[[#This Row],[FECHA NACIMIENTO]])/365)&gt;80, "Corregir",ROUNDDOWN(((TODAY()-Tabla2[[#This Row],[FECHA NACIMIENTO]])/365),0)))</f>
        <v>24</v>
      </c>
      <c r="V252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522" s="34" t="str">
        <f ca="1">+IF(Tabla2[[#This Row],[Edad]]="Corregir","Corregir","Ok")</f>
        <v>Ok</v>
      </c>
      <c r="X2522" s="10" t="str">
        <f>+IFERROR(VLOOKUP(Tabla2[[#This Row],[DISTRITO SEGÚN DNI]],Hoja1!$A$2:$B$55,2,FALSE),"No")</f>
        <v>No</v>
      </c>
      <c r="Y2522" s="10" t="str">
        <f>IF(OR(LOWER(Tabla2[[#This Row],[GENERO]])="masculino", LOWER(Tabla2[[#This Row],[GENERO]])="femenino"),"OK","Corregir")</f>
        <v>OK</v>
      </c>
      <c r="Z2522" s="10" t="str">
        <f>+IF(Tabla2[[#This Row],[Nro. DNI / CE]]="","Corregir",IF(LEN(Tabla2[[#This Row],[Nro. DNI / CE]])&gt;=8,"OK","Corregir"))</f>
        <v>OK</v>
      </c>
      <c r="AA2522" s="10">
        <f>COUNTIF(Tabla2[APELLIDOS Y NOMBRES],Tabla2[[#This Row],[APELLIDOS Y NOMBRES]])</f>
        <v>1</v>
      </c>
      <c r="AB2522" t="str">
        <f ca="1">+IFERROR(IF(Tabla2[[#This Row],[FECHA CESE/BAJA]]="","No Aplica",IF(AND(MONTH(Tabla2[[#This Row],[FECHA CESE/BAJA]])=MONTH(TODAY()-30),YEAR(Tabla2[[#This Row],[FECHA CESE/BAJA]])=YEAR(TODAY())),MONTH(TODAY()-30)&amp;"-"&amp;YEAR(TODAY()),"Borrar")),"No aplica")</f>
        <v>No Aplica</v>
      </c>
      <c r="AC2522" t="str">
        <f ca="1">+IFERROR(IF(Tabla2[[#This Row],[FECHA INICIO DE LABORES EN OBRA]]="","No Aplica",IF(AND(MONTH(Tabla2[[#This Row],[FECHA INICIO DE LABORES EN OBRA]])=MONTH(TODAY()-30),YEAR(Tabla2[[#This Row],[FECHA INICIO DE LABORES EN OBRA]])=YEAR(TODAY())),MONTH(TODAY()-30)&amp;"-"&amp;YEAR(TODAY()),"No Aplica")),"No Aplica")</f>
        <v>No Aplica</v>
      </c>
    </row>
    <row r="2523" spans="1:29" x14ac:dyDescent="0.25">
      <c r="A2523" s="2" t="s">
        <v>11774</v>
      </c>
      <c r="B2523" s="3" t="s">
        <v>11775</v>
      </c>
      <c r="C2523" s="3" t="s">
        <v>11580</v>
      </c>
      <c r="D2523" s="3" t="s">
        <v>10787</v>
      </c>
      <c r="E2523" s="3" t="s">
        <v>11787</v>
      </c>
      <c r="F2523" s="36">
        <v>26131</v>
      </c>
      <c r="G2523" s="3">
        <v>2</v>
      </c>
      <c r="H2523" s="3" t="s">
        <v>1743</v>
      </c>
      <c r="I2523" s="3" t="s">
        <v>11788</v>
      </c>
      <c r="J2523" s="3" t="s">
        <v>11789</v>
      </c>
      <c r="K2523" s="3"/>
      <c r="L2523" s="8" t="s">
        <v>9813</v>
      </c>
      <c r="M2523" s="5"/>
      <c r="N2523" s="13" t="s">
        <v>1043</v>
      </c>
      <c r="O2523" s="5">
        <v>45092</v>
      </c>
      <c r="P2523" s="8">
        <v>1</v>
      </c>
      <c r="Q2523" s="9">
        <v>1</v>
      </c>
      <c r="R2523" s="9" t="str">
        <f>IFERROR(VLOOKUP(Tabla2[[#This Row],[CONTRATISTA PRNCIPAL]],Hoja1!$L$5:$M$9,2,FALSE),"CJV")</f>
        <v>CJV</v>
      </c>
      <c r="S2523" s="9" t="str">
        <f>IF(Tabla2[[#This Row],[EMPRESA]]=Tabla2[[#This Row],[CONTRATISTA PRNCIPAL]],"Principal","Secundaria")</f>
        <v>Secundaria</v>
      </c>
      <c r="T2523" s="10">
        <f>IFERROR(1/COUNTIF(Tabla2[CONTRATISTA PRNCIPAL],Tabla2[[#This Row],[CONTRATISTA PRNCIPAL]]),0)</f>
        <v>5.9523809523809521E-3</v>
      </c>
      <c r="U2523" s="33">
        <f ca="1">IF(((TODAY()-Tabla2[[#This Row],[FECHA NACIMIENTO]])/365)&lt;18,"Corregir", IF(((TODAY()-Tabla2[[#This Row],[FECHA NACIMIENTO]])/365)&gt;80, "Corregir",ROUNDDOWN(((TODAY()-Tabla2[[#This Row],[FECHA NACIMIENTO]])/365),0)))</f>
        <v>52</v>
      </c>
      <c r="V252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523" s="34" t="str">
        <f ca="1">+IF(Tabla2[[#This Row],[Edad]]="Corregir","Corregir","Ok")</f>
        <v>Ok</v>
      </c>
      <c r="X2523" s="10" t="str">
        <f>+IFERROR(VLOOKUP(Tabla2[[#This Row],[DISTRITO SEGÚN DNI]],Hoja1!$A$2:$B$55,2,FALSE),"No")</f>
        <v>No</v>
      </c>
      <c r="Y2523" s="10" t="str">
        <f>IF(OR(LOWER(Tabla2[[#This Row],[GENERO]])="masculino", LOWER(Tabla2[[#This Row],[GENERO]])="femenino"),"OK","Corregir")</f>
        <v>OK</v>
      </c>
      <c r="Z2523" s="10" t="str">
        <f>+IF(Tabla2[[#This Row],[Nro. DNI / CE]]="","Corregir",IF(LEN(Tabla2[[#This Row],[Nro. DNI / CE]])&gt;=8,"OK","Corregir"))</f>
        <v>OK</v>
      </c>
      <c r="AA2523" s="10">
        <f>COUNTIF(Tabla2[APELLIDOS Y NOMBRES],Tabla2[[#This Row],[APELLIDOS Y NOMBRES]])</f>
        <v>1</v>
      </c>
      <c r="AB2523" t="str">
        <f ca="1">+IFERROR(IF(Tabla2[[#This Row],[FECHA CESE/BAJA]]="","No Aplica",IF(AND(MONTH(Tabla2[[#This Row],[FECHA CESE/BAJA]])=MONTH(TODAY()-30),YEAR(Tabla2[[#This Row],[FECHA CESE/BAJA]])=YEAR(TODAY())),MONTH(TODAY()-30)&amp;"-"&amp;YEAR(TODAY()),"Borrar")),"No aplica")</f>
        <v>No Aplica</v>
      </c>
      <c r="AC2523" t="str">
        <f ca="1">+IFERROR(IF(Tabla2[[#This Row],[FECHA INICIO DE LABORES EN OBRA]]="","No Aplica",IF(AND(MONTH(Tabla2[[#This Row],[FECHA INICIO DE LABORES EN OBRA]])=MONTH(TODAY()-30),YEAR(Tabla2[[#This Row],[FECHA INICIO DE LABORES EN OBRA]])=YEAR(TODAY())),MONTH(TODAY()-30)&amp;"-"&amp;YEAR(TODAY()),"No Aplica")),"No Aplica")</f>
        <v>No Aplica</v>
      </c>
    </row>
    <row r="2524" spans="1:29" x14ac:dyDescent="0.25">
      <c r="A2524" s="2" t="s">
        <v>11774</v>
      </c>
      <c r="B2524" s="3" t="s">
        <v>11775</v>
      </c>
      <c r="C2524" s="3" t="s">
        <v>11580</v>
      </c>
      <c r="D2524" s="3" t="s">
        <v>11790</v>
      </c>
      <c r="E2524" s="3" t="s">
        <v>11791</v>
      </c>
      <c r="F2524" s="36">
        <v>29396</v>
      </c>
      <c r="G2524" s="3">
        <v>1</v>
      </c>
      <c r="H2524" s="3" t="s">
        <v>11792</v>
      </c>
      <c r="I2524" s="3" t="s">
        <v>11788</v>
      </c>
      <c r="J2524" s="3" t="s">
        <v>11793</v>
      </c>
      <c r="K2524" s="3" t="s">
        <v>1481</v>
      </c>
      <c r="L2524" s="8" t="s">
        <v>9813</v>
      </c>
      <c r="M2524" s="5"/>
      <c r="N2524" s="13" t="s">
        <v>1119</v>
      </c>
      <c r="O2524" s="5">
        <v>44938</v>
      </c>
      <c r="P2524" s="8">
        <v>1</v>
      </c>
      <c r="Q2524" s="9">
        <v>1</v>
      </c>
      <c r="R2524" s="9" t="str">
        <f>IFERROR(VLOOKUP(Tabla2[[#This Row],[CONTRATISTA PRNCIPAL]],Hoja1!$L$5:$M$9,2,FALSE),"CJV")</f>
        <v>CJV</v>
      </c>
      <c r="S2524" s="9" t="str">
        <f>IF(Tabla2[[#This Row],[EMPRESA]]=Tabla2[[#This Row],[CONTRATISTA PRNCIPAL]],"Principal","Secundaria")</f>
        <v>Secundaria</v>
      </c>
      <c r="T2524" s="10">
        <f>IFERROR(1/COUNTIF(Tabla2[CONTRATISTA PRNCIPAL],Tabla2[[#This Row],[CONTRATISTA PRNCIPAL]]),0)</f>
        <v>5.9523809523809521E-3</v>
      </c>
      <c r="U2524" s="33">
        <f ca="1">IF(((TODAY()-Tabla2[[#This Row],[FECHA NACIMIENTO]])/365)&lt;18,"Corregir", IF(((TODAY()-Tabla2[[#This Row],[FECHA NACIMIENTO]])/365)&gt;80, "Corregir",ROUNDDOWN(((TODAY()-Tabla2[[#This Row],[FECHA NACIMIENTO]])/365),0)))</f>
        <v>43</v>
      </c>
      <c r="V252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524" s="34" t="str">
        <f ca="1">+IF(Tabla2[[#This Row],[Edad]]="Corregir","Corregir","Ok")</f>
        <v>Ok</v>
      </c>
      <c r="X2524" s="10" t="str">
        <f>+IFERROR(VLOOKUP(Tabla2[[#This Row],[DISTRITO SEGÚN DNI]],Hoja1!$A$2:$B$55,2,FALSE),"No")</f>
        <v>No</v>
      </c>
      <c r="Y2524" s="10" t="str">
        <f>IF(OR(LOWER(Tabla2[[#This Row],[GENERO]])="masculino", LOWER(Tabla2[[#This Row],[GENERO]])="femenino"),"OK","Corregir")</f>
        <v>OK</v>
      </c>
      <c r="Z2524" s="10" t="str">
        <f>+IF(Tabla2[[#This Row],[Nro. DNI / CE]]="","Corregir",IF(LEN(Tabla2[[#This Row],[Nro. DNI / CE]])&gt;=8,"OK","Corregir"))</f>
        <v>OK</v>
      </c>
      <c r="AA2524" s="10">
        <f>COUNTIF(Tabla2[APELLIDOS Y NOMBRES],Tabla2[[#This Row],[APELLIDOS Y NOMBRES]])</f>
        <v>1</v>
      </c>
      <c r="AB2524" t="str">
        <f ca="1">+IFERROR(IF(Tabla2[[#This Row],[FECHA CESE/BAJA]]="","No Aplica",IF(AND(MONTH(Tabla2[[#This Row],[FECHA CESE/BAJA]])=MONTH(TODAY()-30),YEAR(Tabla2[[#This Row],[FECHA CESE/BAJA]])=YEAR(TODAY())),MONTH(TODAY()-30)&amp;"-"&amp;YEAR(TODAY()),"Borrar")),"No aplica")</f>
        <v>No Aplica</v>
      </c>
      <c r="AC2524" t="str">
        <f ca="1">+IFERROR(IF(Tabla2[[#This Row],[FECHA INICIO DE LABORES EN OBRA]]="","No Aplica",IF(AND(MONTH(Tabla2[[#This Row],[FECHA INICIO DE LABORES EN OBRA]])=MONTH(TODAY()-30),YEAR(Tabla2[[#This Row],[FECHA INICIO DE LABORES EN OBRA]])=YEAR(TODAY())),MONTH(TODAY()-30)&amp;"-"&amp;YEAR(TODAY()),"No Aplica")),"No Aplica")</f>
        <v>No Aplica</v>
      </c>
    </row>
    <row r="2525" spans="1:29" x14ac:dyDescent="0.25">
      <c r="A2525" s="2" t="s">
        <v>11774</v>
      </c>
      <c r="B2525" s="3" t="s">
        <v>11775</v>
      </c>
      <c r="C2525" s="3" t="s">
        <v>11580</v>
      </c>
      <c r="D2525" s="3">
        <v>43150982</v>
      </c>
      <c r="E2525" s="3" t="s">
        <v>11794</v>
      </c>
      <c r="F2525" s="36">
        <v>30978</v>
      </c>
      <c r="G2525" s="3">
        <v>2</v>
      </c>
      <c r="H2525" s="3" t="s">
        <v>1743</v>
      </c>
      <c r="I2525" s="3" t="s">
        <v>11788</v>
      </c>
      <c r="J2525" s="3" t="s">
        <v>11795</v>
      </c>
      <c r="K2525" s="3"/>
      <c r="L2525" s="8" t="s">
        <v>9813</v>
      </c>
      <c r="M2525" s="5"/>
      <c r="N2525" s="13" t="s">
        <v>1043</v>
      </c>
      <c r="O2525" s="5">
        <v>45092</v>
      </c>
      <c r="P2525" s="8">
        <v>1</v>
      </c>
      <c r="Q2525" s="9">
        <v>1</v>
      </c>
      <c r="R2525" s="9" t="str">
        <f>IFERROR(VLOOKUP(Tabla2[[#This Row],[CONTRATISTA PRNCIPAL]],Hoja1!$L$5:$M$9,2,FALSE),"CJV")</f>
        <v>CJV</v>
      </c>
      <c r="S2525" s="9" t="str">
        <f>IF(Tabla2[[#This Row],[EMPRESA]]=Tabla2[[#This Row],[CONTRATISTA PRNCIPAL]],"Principal","Secundaria")</f>
        <v>Secundaria</v>
      </c>
      <c r="T2525" s="10">
        <f>IFERROR(1/COUNTIF(Tabla2[CONTRATISTA PRNCIPAL],Tabla2[[#This Row],[CONTRATISTA PRNCIPAL]]),0)</f>
        <v>5.9523809523809521E-3</v>
      </c>
      <c r="U2525" s="33">
        <f ca="1">IF(((TODAY()-Tabla2[[#This Row],[FECHA NACIMIENTO]])/365)&lt;18,"Corregir", IF(((TODAY()-Tabla2[[#This Row],[FECHA NACIMIENTO]])/365)&gt;80, "Corregir",ROUNDDOWN(((TODAY()-Tabla2[[#This Row],[FECHA NACIMIENTO]])/365),0)))</f>
        <v>38</v>
      </c>
      <c r="V252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525" s="34" t="str">
        <f ca="1">+IF(Tabla2[[#This Row],[Edad]]="Corregir","Corregir","Ok")</f>
        <v>Ok</v>
      </c>
      <c r="X2525" s="10" t="str">
        <f>+IFERROR(VLOOKUP(Tabla2[[#This Row],[DISTRITO SEGÚN DNI]],Hoja1!$A$2:$B$55,2,FALSE),"No")</f>
        <v>No</v>
      </c>
      <c r="Y2525" s="10" t="str">
        <f>IF(OR(LOWER(Tabla2[[#This Row],[GENERO]])="masculino", LOWER(Tabla2[[#This Row],[GENERO]])="femenino"),"OK","Corregir")</f>
        <v>OK</v>
      </c>
      <c r="Z2525" s="10" t="str">
        <f>+IF(Tabla2[[#This Row],[Nro. DNI / CE]]="","Corregir",IF(LEN(Tabla2[[#This Row],[Nro. DNI / CE]])&gt;=8,"OK","Corregir"))</f>
        <v>OK</v>
      </c>
      <c r="AA2525" s="10">
        <f>COUNTIF(Tabla2[APELLIDOS Y NOMBRES],Tabla2[[#This Row],[APELLIDOS Y NOMBRES]])</f>
        <v>1</v>
      </c>
      <c r="AB2525" t="str">
        <f ca="1">+IFERROR(IF(Tabla2[[#This Row],[FECHA CESE/BAJA]]="","No Aplica",IF(AND(MONTH(Tabla2[[#This Row],[FECHA CESE/BAJA]])=MONTH(TODAY()-30),YEAR(Tabla2[[#This Row],[FECHA CESE/BAJA]])=YEAR(TODAY())),MONTH(TODAY()-30)&amp;"-"&amp;YEAR(TODAY()),"Borrar")),"No aplica")</f>
        <v>No Aplica</v>
      </c>
      <c r="AC2525" t="str">
        <f ca="1">+IFERROR(IF(Tabla2[[#This Row],[FECHA INICIO DE LABORES EN OBRA]]="","No Aplica",IF(AND(MONTH(Tabla2[[#This Row],[FECHA INICIO DE LABORES EN OBRA]])=MONTH(TODAY()-30),YEAR(Tabla2[[#This Row],[FECHA INICIO DE LABORES EN OBRA]])=YEAR(TODAY())),MONTH(TODAY()-30)&amp;"-"&amp;YEAR(TODAY()),"No Aplica")),"No Aplica")</f>
        <v>No Aplica</v>
      </c>
    </row>
    <row r="2526" spans="1:29" x14ac:dyDescent="0.25">
      <c r="A2526" s="2" t="s">
        <v>11774</v>
      </c>
      <c r="B2526" s="3" t="s">
        <v>11775</v>
      </c>
      <c r="C2526" s="3" t="s">
        <v>11580</v>
      </c>
      <c r="D2526" s="3">
        <v>43150982</v>
      </c>
      <c r="E2526" s="3" t="s">
        <v>11796</v>
      </c>
      <c r="F2526" s="36">
        <v>33680</v>
      </c>
      <c r="G2526" s="3">
        <v>2</v>
      </c>
      <c r="H2526" s="3" t="s">
        <v>10843</v>
      </c>
      <c r="I2526" s="3" t="s">
        <v>11788</v>
      </c>
      <c r="J2526" s="3" t="s">
        <v>11797</v>
      </c>
      <c r="K2526" s="3" t="s">
        <v>2438</v>
      </c>
      <c r="L2526" s="8" t="s">
        <v>9813</v>
      </c>
      <c r="M2526" s="5"/>
      <c r="N2526" s="13" t="s">
        <v>1043</v>
      </c>
      <c r="O2526" s="5">
        <v>45092</v>
      </c>
      <c r="P2526" s="8">
        <v>1</v>
      </c>
      <c r="Q2526" s="9">
        <v>1</v>
      </c>
      <c r="R2526" s="9" t="str">
        <f>IFERROR(VLOOKUP(Tabla2[[#This Row],[CONTRATISTA PRNCIPAL]],Hoja1!$L$5:$M$9,2,FALSE),"CJV")</f>
        <v>CJV</v>
      </c>
      <c r="S2526" s="9" t="str">
        <f>IF(Tabla2[[#This Row],[EMPRESA]]=Tabla2[[#This Row],[CONTRATISTA PRNCIPAL]],"Principal","Secundaria")</f>
        <v>Secundaria</v>
      </c>
      <c r="T2526" s="10">
        <f>IFERROR(1/COUNTIF(Tabla2[CONTRATISTA PRNCIPAL],Tabla2[[#This Row],[CONTRATISTA PRNCIPAL]]),0)</f>
        <v>5.9523809523809521E-3</v>
      </c>
      <c r="U2526" s="33">
        <f ca="1">IF(((TODAY()-Tabla2[[#This Row],[FECHA NACIMIENTO]])/365)&lt;18,"Corregir", IF(((TODAY()-Tabla2[[#This Row],[FECHA NACIMIENTO]])/365)&gt;80, "Corregir",ROUNDDOWN(((TODAY()-Tabla2[[#This Row],[FECHA NACIMIENTO]])/365),0)))</f>
        <v>31</v>
      </c>
      <c r="V252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526" s="34" t="str">
        <f ca="1">+IF(Tabla2[[#This Row],[Edad]]="Corregir","Corregir","Ok")</f>
        <v>Ok</v>
      </c>
      <c r="X2526" s="10" t="str">
        <f>+IFERROR(VLOOKUP(Tabla2[[#This Row],[DISTRITO SEGÚN DNI]],Hoja1!$A$2:$B$55,2,FALSE),"No")</f>
        <v>No</v>
      </c>
      <c r="Y2526" s="10" t="str">
        <f>IF(OR(LOWER(Tabla2[[#This Row],[GENERO]])="masculino", LOWER(Tabla2[[#This Row],[GENERO]])="femenino"),"OK","Corregir")</f>
        <v>OK</v>
      </c>
      <c r="Z2526" s="10" t="str">
        <f>+IF(Tabla2[[#This Row],[Nro. DNI / CE]]="","Corregir",IF(LEN(Tabla2[[#This Row],[Nro. DNI / CE]])&gt;=8,"OK","Corregir"))</f>
        <v>OK</v>
      </c>
      <c r="AA2526" s="10">
        <f>COUNTIF(Tabla2[APELLIDOS Y NOMBRES],Tabla2[[#This Row],[APELLIDOS Y NOMBRES]])</f>
        <v>1</v>
      </c>
      <c r="AB2526" t="str">
        <f ca="1">+IFERROR(IF(Tabla2[[#This Row],[FECHA CESE/BAJA]]="","No Aplica",IF(AND(MONTH(Tabla2[[#This Row],[FECHA CESE/BAJA]])=MONTH(TODAY()-30),YEAR(Tabla2[[#This Row],[FECHA CESE/BAJA]])=YEAR(TODAY())),MONTH(TODAY()-30)&amp;"-"&amp;YEAR(TODAY()),"Borrar")),"No aplica")</f>
        <v>No Aplica</v>
      </c>
      <c r="AC2526" t="str">
        <f ca="1">+IFERROR(IF(Tabla2[[#This Row],[FECHA INICIO DE LABORES EN OBRA]]="","No Aplica",IF(AND(MONTH(Tabla2[[#This Row],[FECHA INICIO DE LABORES EN OBRA]])=MONTH(TODAY()-30),YEAR(Tabla2[[#This Row],[FECHA INICIO DE LABORES EN OBRA]])=YEAR(TODAY())),MONTH(TODAY()-30)&amp;"-"&amp;YEAR(TODAY()),"No Aplica")),"No Aplica")</f>
        <v>No Aplica</v>
      </c>
    </row>
    <row r="2527" spans="1:29" x14ac:dyDescent="0.25">
      <c r="A2527" s="2" t="s">
        <v>11774</v>
      </c>
      <c r="B2527" s="3" t="s">
        <v>11775</v>
      </c>
      <c r="C2527" s="3" t="s">
        <v>11580</v>
      </c>
      <c r="D2527" s="3" t="s">
        <v>11798</v>
      </c>
      <c r="E2527" s="3" t="s">
        <v>11799</v>
      </c>
      <c r="F2527" s="36">
        <v>33257</v>
      </c>
      <c r="G2527" s="3">
        <v>2</v>
      </c>
      <c r="H2527" s="3" t="s">
        <v>1475</v>
      </c>
      <c r="I2527" s="3" t="s">
        <v>11788</v>
      </c>
      <c r="J2527" s="3" t="s">
        <v>11800</v>
      </c>
      <c r="K2527" s="3" t="s">
        <v>3174</v>
      </c>
      <c r="L2527" s="8" t="s">
        <v>9813</v>
      </c>
      <c r="M2527" s="5"/>
      <c r="N2527" s="13" t="s">
        <v>1043</v>
      </c>
      <c r="O2527" s="5">
        <v>45092</v>
      </c>
      <c r="P2527" s="8">
        <v>1</v>
      </c>
      <c r="Q2527" s="9">
        <v>1</v>
      </c>
      <c r="R2527" s="9" t="str">
        <f>IFERROR(VLOOKUP(Tabla2[[#This Row],[CONTRATISTA PRNCIPAL]],Hoja1!$L$5:$M$9,2,FALSE),"CJV")</f>
        <v>CJV</v>
      </c>
      <c r="S2527" s="9" t="str">
        <f>IF(Tabla2[[#This Row],[EMPRESA]]=Tabla2[[#This Row],[CONTRATISTA PRNCIPAL]],"Principal","Secundaria")</f>
        <v>Secundaria</v>
      </c>
      <c r="T2527" s="10">
        <f>IFERROR(1/COUNTIF(Tabla2[CONTRATISTA PRNCIPAL],Tabla2[[#This Row],[CONTRATISTA PRNCIPAL]]),0)</f>
        <v>5.9523809523809521E-3</v>
      </c>
      <c r="U2527" s="33">
        <f ca="1">IF(((TODAY()-Tabla2[[#This Row],[FECHA NACIMIENTO]])/365)&lt;18,"Corregir", IF(((TODAY()-Tabla2[[#This Row],[FECHA NACIMIENTO]])/365)&gt;80, "Corregir",ROUNDDOWN(((TODAY()-Tabla2[[#This Row],[FECHA NACIMIENTO]])/365),0)))</f>
        <v>32</v>
      </c>
      <c r="V252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527" s="34" t="str">
        <f ca="1">+IF(Tabla2[[#This Row],[Edad]]="Corregir","Corregir","Ok")</f>
        <v>Ok</v>
      </c>
      <c r="X2527" s="10" t="str">
        <f>+IFERROR(VLOOKUP(Tabla2[[#This Row],[DISTRITO SEGÚN DNI]],Hoja1!$A$2:$B$55,2,FALSE),"No")</f>
        <v>No</v>
      </c>
      <c r="Y2527" s="10" t="str">
        <f>IF(OR(LOWER(Tabla2[[#This Row],[GENERO]])="masculino", LOWER(Tabla2[[#This Row],[GENERO]])="femenino"),"OK","Corregir")</f>
        <v>OK</v>
      </c>
      <c r="Z2527" s="10" t="str">
        <f>+IF(Tabla2[[#This Row],[Nro. DNI / CE]]="","Corregir",IF(LEN(Tabla2[[#This Row],[Nro. DNI / CE]])&gt;=8,"OK","Corregir"))</f>
        <v>OK</v>
      </c>
      <c r="AA2527" s="10">
        <f>COUNTIF(Tabla2[APELLIDOS Y NOMBRES],Tabla2[[#This Row],[APELLIDOS Y NOMBRES]])</f>
        <v>1</v>
      </c>
      <c r="AB2527" t="str">
        <f ca="1">+IFERROR(IF(Tabla2[[#This Row],[FECHA CESE/BAJA]]="","No Aplica",IF(AND(MONTH(Tabla2[[#This Row],[FECHA CESE/BAJA]])=MONTH(TODAY()-30),YEAR(Tabla2[[#This Row],[FECHA CESE/BAJA]])=YEAR(TODAY())),MONTH(TODAY()-30)&amp;"-"&amp;YEAR(TODAY()),"Borrar")),"No aplica")</f>
        <v>No Aplica</v>
      </c>
      <c r="AC2527" t="str">
        <f ca="1">+IFERROR(IF(Tabla2[[#This Row],[FECHA INICIO DE LABORES EN OBRA]]="","No Aplica",IF(AND(MONTH(Tabla2[[#This Row],[FECHA INICIO DE LABORES EN OBRA]])=MONTH(TODAY()-30),YEAR(Tabla2[[#This Row],[FECHA INICIO DE LABORES EN OBRA]])=YEAR(TODAY())),MONTH(TODAY()-30)&amp;"-"&amp;YEAR(TODAY()),"No Aplica")),"No Aplica")</f>
        <v>No Aplica</v>
      </c>
    </row>
    <row r="2528" spans="1:29" x14ac:dyDescent="0.25">
      <c r="A2528" s="2" t="s">
        <v>11774</v>
      </c>
      <c r="B2528" s="3" t="s">
        <v>11775</v>
      </c>
      <c r="C2528" s="3" t="s">
        <v>11580</v>
      </c>
      <c r="D2528" s="3" t="s">
        <v>11804</v>
      </c>
      <c r="E2528" s="3" t="s">
        <v>11805</v>
      </c>
      <c r="F2528" s="36">
        <v>33896</v>
      </c>
      <c r="G2528" s="3">
        <v>1</v>
      </c>
      <c r="H2528" s="3" t="s">
        <v>1475</v>
      </c>
      <c r="I2528" s="3" t="s">
        <v>11788</v>
      </c>
      <c r="J2528" s="3" t="s">
        <v>11806</v>
      </c>
      <c r="K2528" s="3"/>
      <c r="L2528" s="8" t="s">
        <v>9813</v>
      </c>
      <c r="M2528" s="5"/>
      <c r="N2528" s="13" t="s">
        <v>1043</v>
      </c>
      <c r="O2528" s="5">
        <v>45092</v>
      </c>
      <c r="P2528" s="8">
        <v>1</v>
      </c>
      <c r="Q2528" s="9">
        <v>1</v>
      </c>
      <c r="R2528" s="9" t="str">
        <f>IFERROR(VLOOKUP(Tabla2[[#This Row],[CONTRATISTA PRNCIPAL]],Hoja1!$L$5:$M$9,2,FALSE),"CJV")</f>
        <v>CJV</v>
      </c>
      <c r="S2528" s="9" t="str">
        <f>IF(Tabla2[[#This Row],[EMPRESA]]=Tabla2[[#This Row],[CONTRATISTA PRNCIPAL]],"Principal","Secundaria")</f>
        <v>Secundaria</v>
      </c>
      <c r="T2528" s="10">
        <f>IFERROR(1/COUNTIF(Tabla2[CONTRATISTA PRNCIPAL],Tabla2[[#This Row],[CONTRATISTA PRNCIPAL]]),0)</f>
        <v>5.9523809523809521E-3</v>
      </c>
      <c r="U2528" s="33">
        <f ca="1">IF(((TODAY()-Tabla2[[#This Row],[FECHA NACIMIENTO]])/365)&lt;18,"Corregir", IF(((TODAY()-Tabla2[[#This Row],[FECHA NACIMIENTO]])/365)&gt;80, "Corregir",ROUNDDOWN(((TODAY()-Tabla2[[#This Row],[FECHA NACIMIENTO]])/365),0)))</f>
        <v>30</v>
      </c>
      <c r="V252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528" s="34" t="str">
        <f ca="1">+IF(Tabla2[[#This Row],[Edad]]="Corregir","Corregir","Ok")</f>
        <v>Ok</v>
      </c>
      <c r="X2528" s="10" t="str">
        <f>+IFERROR(VLOOKUP(Tabla2[[#This Row],[DISTRITO SEGÚN DNI]],Hoja1!$A$2:$B$55,2,FALSE),"No")</f>
        <v>No</v>
      </c>
      <c r="Y2528" s="10" t="str">
        <f>IF(OR(LOWER(Tabla2[[#This Row],[GENERO]])="masculino", LOWER(Tabla2[[#This Row],[GENERO]])="femenino"),"OK","Corregir")</f>
        <v>OK</v>
      </c>
      <c r="Z2528" s="10" t="str">
        <f>+IF(Tabla2[[#This Row],[Nro. DNI / CE]]="","Corregir",IF(LEN(Tabla2[[#This Row],[Nro. DNI / CE]])&gt;=8,"OK","Corregir"))</f>
        <v>OK</v>
      </c>
      <c r="AA2528" s="10">
        <f>COUNTIF(Tabla2[APELLIDOS Y NOMBRES],Tabla2[[#This Row],[APELLIDOS Y NOMBRES]])</f>
        <v>1</v>
      </c>
      <c r="AB2528" t="str">
        <f ca="1">+IFERROR(IF(Tabla2[[#This Row],[FECHA CESE/BAJA]]="","No Aplica",IF(AND(MONTH(Tabla2[[#This Row],[FECHA CESE/BAJA]])=MONTH(TODAY()-30),YEAR(Tabla2[[#This Row],[FECHA CESE/BAJA]])=YEAR(TODAY())),MONTH(TODAY()-30)&amp;"-"&amp;YEAR(TODAY()),"Borrar")),"No aplica")</f>
        <v>No Aplica</v>
      </c>
      <c r="AC2528" t="str">
        <f ca="1">+IFERROR(IF(Tabla2[[#This Row],[FECHA INICIO DE LABORES EN OBRA]]="","No Aplica",IF(AND(MONTH(Tabla2[[#This Row],[FECHA INICIO DE LABORES EN OBRA]])=MONTH(TODAY()-30),YEAR(Tabla2[[#This Row],[FECHA INICIO DE LABORES EN OBRA]])=YEAR(TODAY())),MONTH(TODAY()-30)&amp;"-"&amp;YEAR(TODAY()),"No Aplica")),"No Aplica")</f>
        <v>No Aplica</v>
      </c>
    </row>
    <row r="2529" spans="1:29" x14ac:dyDescent="0.25">
      <c r="A2529" s="2" t="s">
        <v>11774</v>
      </c>
      <c r="B2529" s="3" t="s">
        <v>11775</v>
      </c>
      <c r="C2529" s="3" t="s">
        <v>11580</v>
      </c>
      <c r="D2529" s="3" t="s">
        <v>11807</v>
      </c>
      <c r="E2529" s="3" t="s">
        <v>11808</v>
      </c>
      <c r="F2529" s="36">
        <v>29184</v>
      </c>
      <c r="G2529" s="3">
        <v>2</v>
      </c>
      <c r="H2529" s="3" t="s">
        <v>1743</v>
      </c>
      <c r="I2529" s="3" t="s">
        <v>11788</v>
      </c>
      <c r="J2529" s="3" t="s">
        <v>11809</v>
      </c>
      <c r="K2529" s="3" t="s">
        <v>32</v>
      </c>
      <c r="L2529" s="8" t="s">
        <v>9813</v>
      </c>
      <c r="M2529" s="5"/>
      <c r="N2529" s="13" t="s">
        <v>1043</v>
      </c>
      <c r="O2529" s="5">
        <v>45099</v>
      </c>
      <c r="P2529" s="8">
        <v>1</v>
      </c>
      <c r="Q2529" s="9">
        <v>1</v>
      </c>
      <c r="R2529" s="9" t="str">
        <f>IFERROR(VLOOKUP(Tabla2[[#This Row],[CONTRATISTA PRNCIPAL]],Hoja1!$L$5:$M$9,2,FALSE),"CJV")</f>
        <v>CJV</v>
      </c>
      <c r="S2529" s="9" t="str">
        <f>IF(Tabla2[[#This Row],[EMPRESA]]=Tabla2[[#This Row],[CONTRATISTA PRNCIPAL]],"Principal","Secundaria")</f>
        <v>Secundaria</v>
      </c>
      <c r="T2529" s="10">
        <f>IFERROR(1/COUNTIF(Tabla2[CONTRATISTA PRNCIPAL],Tabla2[[#This Row],[CONTRATISTA PRNCIPAL]]),0)</f>
        <v>5.9523809523809521E-3</v>
      </c>
      <c r="U2529" s="33">
        <f ca="1">IF(((TODAY()-Tabla2[[#This Row],[FECHA NACIMIENTO]])/365)&lt;18,"Corregir", IF(((TODAY()-Tabla2[[#This Row],[FECHA NACIMIENTO]])/365)&gt;80, "Corregir",ROUNDDOWN(((TODAY()-Tabla2[[#This Row],[FECHA NACIMIENTO]])/365),0)))</f>
        <v>43</v>
      </c>
      <c r="V252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529" s="34" t="str">
        <f ca="1">+IF(Tabla2[[#This Row],[Edad]]="Corregir","Corregir","Ok")</f>
        <v>Ok</v>
      </c>
      <c r="X2529" s="10" t="str">
        <f>+IFERROR(VLOOKUP(Tabla2[[#This Row],[DISTRITO SEGÚN DNI]],Hoja1!$A$2:$B$55,2,FALSE),"No")</f>
        <v>CALLAO</v>
      </c>
      <c r="Y2529" s="10" t="str">
        <f>IF(OR(LOWER(Tabla2[[#This Row],[GENERO]])="masculino", LOWER(Tabla2[[#This Row],[GENERO]])="femenino"),"OK","Corregir")</f>
        <v>OK</v>
      </c>
      <c r="Z2529" s="10" t="str">
        <f>+IF(Tabla2[[#This Row],[Nro. DNI / CE]]="","Corregir",IF(LEN(Tabla2[[#This Row],[Nro. DNI / CE]])&gt;=8,"OK","Corregir"))</f>
        <v>OK</v>
      </c>
      <c r="AA2529" s="10">
        <f>COUNTIF(Tabla2[APELLIDOS Y NOMBRES],Tabla2[[#This Row],[APELLIDOS Y NOMBRES]])</f>
        <v>1</v>
      </c>
      <c r="AB2529" t="str">
        <f ca="1">+IFERROR(IF(Tabla2[[#This Row],[FECHA CESE/BAJA]]="","No Aplica",IF(AND(MONTH(Tabla2[[#This Row],[FECHA CESE/BAJA]])=MONTH(TODAY()-30),YEAR(Tabla2[[#This Row],[FECHA CESE/BAJA]])=YEAR(TODAY())),MONTH(TODAY()-30)&amp;"-"&amp;YEAR(TODAY()),"Borrar")),"No aplica")</f>
        <v>No Aplica</v>
      </c>
      <c r="AC2529" t="str">
        <f ca="1">+IFERROR(IF(Tabla2[[#This Row],[FECHA INICIO DE LABORES EN OBRA]]="","No Aplica",IF(AND(MONTH(Tabla2[[#This Row],[FECHA INICIO DE LABORES EN OBRA]])=MONTH(TODAY()-30),YEAR(Tabla2[[#This Row],[FECHA INICIO DE LABORES EN OBRA]])=YEAR(TODAY())),MONTH(TODAY()-30)&amp;"-"&amp;YEAR(TODAY()),"No Aplica")),"No Aplica")</f>
        <v>No Aplica</v>
      </c>
    </row>
    <row r="2530" spans="1:29" x14ac:dyDescent="0.25">
      <c r="A2530" s="2" t="s">
        <v>11774</v>
      </c>
      <c r="B2530" s="3" t="s">
        <v>11775</v>
      </c>
      <c r="C2530" s="3" t="s">
        <v>11580</v>
      </c>
      <c r="D2530" s="3" t="s">
        <v>11810</v>
      </c>
      <c r="E2530" s="3" t="s">
        <v>11811</v>
      </c>
      <c r="F2530" s="36">
        <v>36077</v>
      </c>
      <c r="G2530" s="3">
        <v>2</v>
      </c>
      <c r="H2530" s="3" t="s">
        <v>10843</v>
      </c>
      <c r="I2530" s="3" t="s">
        <v>11788</v>
      </c>
      <c r="J2530" s="3" t="s">
        <v>11812</v>
      </c>
      <c r="K2530" s="3"/>
      <c r="L2530" s="8" t="s">
        <v>9813</v>
      </c>
      <c r="M2530" s="5"/>
      <c r="N2530" s="13" t="s">
        <v>1043</v>
      </c>
      <c r="O2530" s="5">
        <v>45099</v>
      </c>
      <c r="P2530" s="8">
        <v>1</v>
      </c>
      <c r="Q2530" s="9">
        <v>1</v>
      </c>
      <c r="R2530" s="9" t="str">
        <f>IFERROR(VLOOKUP(Tabla2[[#This Row],[CONTRATISTA PRNCIPAL]],Hoja1!$L$5:$M$9,2,FALSE),"CJV")</f>
        <v>CJV</v>
      </c>
      <c r="S2530" s="9" t="str">
        <f>IF(Tabla2[[#This Row],[EMPRESA]]=Tabla2[[#This Row],[CONTRATISTA PRNCIPAL]],"Principal","Secundaria")</f>
        <v>Secundaria</v>
      </c>
      <c r="T2530" s="10">
        <f>IFERROR(1/COUNTIF(Tabla2[CONTRATISTA PRNCIPAL],Tabla2[[#This Row],[CONTRATISTA PRNCIPAL]]),0)</f>
        <v>5.9523809523809521E-3</v>
      </c>
      <c r="U2530" s="33">
        <f ca="1">IF(((TODAY()-Tabla2[[#This Row],[FECHA NACIMIENTO]])/365)&lt;18,"Corregir", IF(((TODAY()-Tabla2[[#This Row],[FECHA NACIMIENTO]])/365)&gt;80, "Corregir",ROUNDDOWN(((TODAY()-Tabla2[[#This Row],[FECHA NACIMIENTO]])/365),0)))</f>
        <v>24</v>
      </c>
      <c r="V253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530" s="34" t="str">
        <f ca="1">+IF(Tabla2[[#This Row],[Edad]]="Corregir","Corregir","Ok")</f>
        <v>Ok</v>
      </c>
      <c r="X2530" s="10" t="str">
        <f>+IFERROR(VLOOKUP(Tabla2[[#This Row],[DISTRITO SEGÚN DNI]],Hoja1!$A$2:$B$55,2,FALSE),"No")</f>
        <v>No</v>
      </c>
      <c r="Y2530" s="10" t="str">
        <f>IF(OR(LOWER(Tabla2[[#This Row],[GENERO]])="masculino", LOWER(Tabla2[[#This Row],[GENERO]])="femenino"),"OK","Corregir")</f>
        <v>OK</v>
      </c>
      <c r="Z2530" s="10" t="str">
        <f>+IF(Tabla2[[#This Row],[Nro. DNI / CE]]="","Corregir",IF(LEN(Tabla2[[#This Row],[Nro. DNI / CE]])&gt;=8,"OK","Corregir"))</f>
        <v>OK</v>
      </c>
      <c r="AA2530" s="10">
        <f>COUNTIF(Tabla2[APELLIDOS Y NOMBRES],Tabla2[[#This Row],[APELLIDOS Y NOMBRES]])</f>
        <v>1</v>
      </c>
      <c r="AB2530" t="str">
        <f ca="1">+IFERROR(IF(Tabla2[[#This Row],[FECHA CESE/BAJA]]="","No Aplica",IF(AND(MONTH(Tabla2[[#This Row],[FECHA CESE/BAJA]])=MONTH(TODAY()-30),YEAR(Tabla2[[#This Row],[FECHA CESE/BAJA]])=YEAR(TODAY())),MONTH(TODAY()-30)&amp;"-"&amp;YEAR(TODAY()),"Borrar")),"No aplica")</f>
        <v>No Aplica</v>
      </c>
      <c r="AC2530" t="str">
        <f ca="1">+IFERROR(IF(Tabla2[[#This Row],[FECHA INICIO DE LABORES EN OBRA]]="","No Aplica",IF(AND(MONTH(Tabla2[[#This Row],[FECHA INICIO DE LABORES EN OBRA]])=MONTH(TODAY()-30),YEAR(Tabla2[[#This Row],[FECHA INICIO DE LABORES EN OBRA]])=YEAR(TODAY())),MONTH(TODAY()-30)&amp;"-"&amp;YEAR(TODAY()),"No Aplica")),"No Aplica")</f>
        <v>No Aplica</v>
      </c>
    </row>
    <row r="2531" spans="1:29" x14ac:dyDescent="0.25">
      <c r="A2531" s="2" t="s">
        <v>11774</v>
      </c>
      <c r="B2531" s="3" t="s">
        <v>11775</v>
      </c>
      <c r="C2531" s="3" t="s">
        <v>11580</v>
      </c>
      <c r="D2531" s="3" t="s">
        <v>11813</v>
      </c>
      <c r="E2531" s="3" t="s">
        <v>11814</v>
      </c>
      <c r="F2531" s="36">
        <v>34801</v>
      </c>
      <c r="G2531" s="3">
        <v>2</v>
      </c>
      <c r="H2531" s="3" t="s">
        <v>10843</v>
      </c>
      <c r="I2531" s="3" t="s">
        <v>11788</v>
      </c>
      <c r="J2531" s="3" t="s">
        <v>11815</v>
      </c>
      <c r="K2531" s="3"/>
      <c r="L2531" s="8" t="s">
        <v>9813</v>
      </c>
      <c r="M2531" s="5"/>
      <c r="N2531" s="13" t="s">
        <v>1043</v>
      </c>
      <c r="O2531" s="5">
        <v>45115</v>
      </c>
      <c r="P2531" s="8">
        <v>1</v>
      </c>
      <c r="Q2531" s="9">
        <v>1</v>
      </c>
      <c r="R2531" s="9" t="str">
        <f>IFERROR(VLOOKUP(Tabla2[[#This Row],[CONTRATISTA PRNCIPAL]],Hoja1!$L$5:$M$9,2,FALSE),"CJV")</f>
        <v>CJV</v>
      </c>
      <c r="S2531" s="9" t="str">
        <f>IF(Tabla2[[#This Row],[EMPRESA]]=Tabla2[[#This Row],[CONTRATISTA PRNCIPAL]],"Principal","Secundaria")</f>
        <v>Secundaria</v>
      </c>
      <c r="T2531" s="10">
        <f>IFERROR(1/COUNTIF(Tabla2[CONTRATISTA PRNCIPAL],Tabla2[[#This Row],[CONTRATISTA PRNCIPAL]]),0)</f>
        <v>5.9523809523809521E-3</v>
      </c>
      <c r="U2531" s="33">
        <f ca="1">IF(((TODAY()-Tabla2[[#This Row],[FECHA NACIMIENTO]])/365)&lt;18,"Corregir", IF(((TODAY()-Tabla2[[#This Row],[FECHA NACIMIENTO]])/365)&gt;80, "Corregir",ROUNDDOWN(((TODAY()-Tabla2[[#This Row],[FECHA NACIMIENTO]])/365),0)))</f>
        <v>28</v>
      </c>
      <c r="V253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531" s="34" t="str">
        <f ca="1">+IF(Tabla2[[#This Row],[Edad]]="Corregir","Corregir","Ok")</f>
        <v>Ok</v>
      </c>
      <c r="X2531" s="10" t="str">
        <f>+IFERROR(VLOOKUP(Tabla2[[#This Row],[DISTRITO SEGÚN DNI]],Hoja1!$A$2:$B$55,2,FALSE),"No")</f>
        <v>No</v>
      </c>
      <c r="Y2531" s="10" t="str">
        <f>IF(OR(LOWER(Tabla2[[#This Row],[GENERO]])="masculino", LOWER(Tabla2[[#This Row],[GENERO]])="femenino"),"OK","Corregir")</f>
        <v>OK</v>
      </c>
      <c r="Z2531" s="10" t="str">
        <f>+IF(Tabla2[[#This Row],[Nro. DNI / CE]]="","Corregir",IF(LEN(Tabla2[[#This Row],[Nro. DNI / CE]])&gt;=8,"OK","Corregir"))</f>
        <v>OK</v>
      </c>
      <c r="AA2531" s="10">
        <f>COUNTIF(Tabla2[APELLIDOS Y NOMBRES],Tabla2[[#This Row],[APELLIDOS Y NOMBRES]])</f>
        <v>1</v>
      </c>
      <c r="AB2531" t="str">
        <f ca="1">+IFERROR(IF(Tabla2[[#This Row],[FECHA CESE/BAJA]]="","No Aplica",IF(AND(MONTH(Tabla2[[#This Row],[FECHA CESE/BAJA]])=MONTH(TODAY()-30),YEAR(Tabla2[[#This Row],[FECHA CESE/BAJA]])=YEAR(TODAY())),MONTH(TODAY()-30)&amp;"-"&amp;YEAR(TODAY()),"Borrar")),"No aplica")</f>
        <v>No Aplica</v>
      </c>
      <c r="AC2531" t="str">
        <f ca="1">+IFERROR(IF(Tabla2[[#This Row],[FECHA INICIO DE LABORES EN OBRA]]="","No Aplica",IF(AND(MONTH(Tabla2[[#This Row],[FECHA INICIO DE LABORES EN OBRA]])=MONTH(TODAY()-30),YEAR(Tabla2[[#This Row],[FECHA INICIO DE LABORES EN OBRA]])=YEAR(TODAY())),MONTH(TODAY()-30)&amp;"-"&amp;YEAR(TODAY()),"No Aplica")),"No Aplica")</f>
        <v>No Aplica</v>
      </c>
    </row>
    <row r="2532" spans="1:29" x14ac:dyDescent="0.25">
      <c r="A2532" s="2" t="s">
        <v>11774</v>
      </c>
      <c r="B2532" s="3" t="s">
        <v>11775</v>
      </c>
      <c r="C2532" s="3" t="s">
        <v>11580</v>
      </c>
      <c r="D2532" s="3" t="s">
        <v>11816</v>
      </c>
      <c r="E2532" s="3" t="s">
        <v>11817</v>
      </c>
      <c r="F2532" s="36">
        <v>27815</v>
      </c>
      <c r="G2532" s="3">
        <v>2</v>
      </c>
      <c r="H2532" s="3" t="s">
        <v>10843</v>
      </c>
      <c r="I2532" s="3" t="s">
        <v>11788</v>
      </c>
      <c r="J2532" s="3" t="s">
        <v>11818</v>
      </c>
      <c r="K2532" s="3"/>
      <c r="L2532" s="8" t="s">
        <v>9813</v>
      </c>
      <c r="M2532" s="5"/>
      <c r="N2532" s="13" t="s">
        <v>1043</v>
      </c>
      <c r="O2532" s="5">
        <v>45099</v>
      </c>
      <c r="P2532" s="8">
        <v>1</v>
      </c>
      <c r="Q2532" s="9">
        <v>1</v>
      </c>
      <c r="R2532" s="9" t="str">
        <f>IFERROR(VLOOKUP(Tabla2[[#This Row],[CONTRATISTA PRNCIPAL]],Hoja1!$L$5:$M$9,2,FALSE),"CJV")</f>
        <v>CJV</v>
      </c>
      <c r="S2532" s="9" t="str">
        <f>IF(Tabla2[[#This Row],[EMPRESA]]=Tabla2[[#This Row],[CONTRATISTA PRNCIPAL]],"Principal","Secundaria")</f>
        <v>Secundaria</v>
      </c>
      <c r="T2532" s="10">
        <f>IFERROR(1/COUNTIF(Tabla2[CONTRATISTA PRNCIPAL],Tabla2[[#This Row],[CONTRATISTA PRNCIPAL]]),0)</f>
        <v>5.9523809523809521E-3</v>
      </c>
      <c r="U2532" s="33">
        <f ca="1">IF(((TODAY()-Tabla2[[#This Row],[FECHA NACIMIENTO]])/365)&lt;18,"Corregir", IF(((TODAY()-Tabla2[[#This Row],[FECHA NACIMIENTO]])/365)&gt;80, "Corregir",ROUNDDOWN(((TODAY()-Tabla2[[#This Row],[FECHA NACIMIENTO]])/365),0)))</f>
        <v>47</v>
      </c>
      <c r="V253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532" s="34" t="str">
        <f ca="1">+IF(Tabla2[[#This Row],[Edad]]="Corregir","Corregir","Ok")</f>
        <v>Ok</v>
      </c>
      <c r="X2532" s="10" t="str">
        <f>+IFERROR(VLOOKUP(Tabla2[[#This Row],[DISTRITO SEGÚN DNI]],Hoja1!$A$2:$B$55,2,FALSE),"No")</f>
        <v>No</v>
      </c>
      <c r="Y2532" s="10" t="str">
        <f>IF(OR(LOWER(Tabla2[[#This Row],[GENERO]])="masculino", LOWER(Tabla2[[#This Row],[GENERO]])="femenino"),"OK","Corregir")</f>
        <v>OK</v>
      </c>
      <c r="Z2532" s="10" t="str">
        <f>+IF(Tabla2[[#This Row],[Nro. DNI / CE]]="","Corregir",IF(LEN(Tabla2[[#This Row],[Nro. DNI / CE]])&gt;=8,"OK","Corregir"))</f>
        <v>OK</v>
      </c>
      <c r="AA2532" s="10">
        <f>COUNTIF(Tabla2[APELLIDOS Y NOMBRES],Tabla2[[#This Row],[APELLIDOS Y NOMBRES]])</f>
        <v>1</v>
      </c>
      <c r="AB2532" t="str">
        <f ca="1">+IFERROR(IF(Tabla2[[#This Row],[FECHA CESE/BAJA]]="","No Aplica",IF(AND(MONTH(Tabla2[[#This Row],[FECHA CESE/BAJA]])=MONTH(TODAY()-30),YEAR(Tabla2[[#This Row],[FECHA CESE/BAJA]])=YEAR(TODAY())),MONTH(TODAY()-30)&amp;"-"&amp;YEAR(TODAY()),"Borrar")),"No aplica")</f>
        <v>No Aplica</v>
      </c>
      <c r="AC2532" t="str">
        <f ca="1">+IFERROR(IF(Tabla2[[#This Row],[FECHA INICIO DE LABORES EN OBRA]]="","No Aplica",IF(AND(MONTH(Tabla2[[#This Row],[FECHA INICIO DE LABORES EN OBRA]])=MONTH(TODAY()-30),YEAR(Tabla2[[#This Row],[FECHA INICIO DE LABORES EN OBRA]])=YEAR(TODAY())),MONTH(TODAY()-30)&amp;"-"&amp;YEAR(TODAY()),"No Aplica")),"No Aplica")</f>
        <v>No Aplica</v>
      </c>
    </row>
    <row r="2533" spans="1:29" x14ac:dyDescent="0.25">
      <c r="A2533" s="2" t="s">
        <v>11774</v>
      </c>
      <c r="B2533" s="3" t="s">
        <v>11775</v>
      </c>
      <c r="C2533" s="3" t="s">
        <v>11580</v>
      </c>
      <c r="D2533" s="3" t="s">
        <v>11819</v>
      </c>
      <c r="E2533" s="3" t="s">
        <v>11820</v>
      </c>
      <c r="F2533" s="36">
        <v>28962</v>
      </c>
      <c r="G2533" s="3">
        <v>2</v>
      </c>
      <c r="H2533" s="3" t="s">
        <v>1918</v>
      </c>
      <c r="I2533" s="3" t="s">
        <v>11788</v>
      </c>
      <c r="J2533" s="3" t="s">
        <v>11821</v>
      </c>
      <c r="K2533" s="3" t="s">
        <v>2438</v>
      </c>
      <c r="L2533" s="8" t="s">
        <v>9813</v>
      </c>
      <c r="M2533" s="5"/>
      <c r="N2533" s="13" t="s">
        <v>1043</v>
      </c>
      <c r="O2533" s="5">
        <v>45101</v>
      </c>
      <c r="P2533" s="8">
        <v>1</v>
      </c>
      <c r="Q2533" s="9">
        <v>1</v>
      </c>
      <c r="R2533" s="9" t="str">
        <f>IFERROR(VLOOKUP(Tabla2[[#This Row],[CONTRATISTA PRNCIPAL]],Hoja1!$L$5:$M$9,2,FALSE),"CJV")</f>
        <v>CJV</v>
      </c>
      <c r="S2533" s="9" t="str">
        <f>IF(Tabla2[[#This Row],[EMPRESA]]=Tabla2[[#This Row],[CONTRATISTA PRNCIPAL]],"Principal","Secundaria")</f>
        <v>Secundaria</v>
      </c>
      <c r="T2533" s="10">
        <f>IFERROR(1/COUNTIF(Tabla2[CONTRATISTA PRNCIPAL],Tabla2[[#This Row],[CONTRATISTA PRNCIPAL]]),0)</f>
        <v>5.9523809523809521E-3</v>
      </c>
      <c r="U2533" s="33">
        <f ca="1">IF(((TODAY()-Tabla2[[#This Row],[FECHA NACIMIENTO]])/365)&lt;18,"Corregir", IF(((TODAY()-Tabla2[[#This Row],[FECHA NACIMIENTO]])/365)&gt;80, "Corregir",ROUNDDOWN(((TODAY()-Tabla2[[#This Row],[FECHA NACIMIENTO]])/365),0)))</f>
        <v>44</v>
      </c>
      <c r="V253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533" s="34" t="str">
        <f ca="1">+IF(Tabla2[[#This Row],[Edad]]="Corregir","Corregir","Ok")</f>
        <v>Ok</v>
      </c>
      <c r="X2533" s="10" t="str">
        <f>+IFERROR(VLOOKUP(Tabla2[[#This Row],[DISTRITO SEGÚN DNI]],Hoja1!$A$2:$B$55,2,FALSE),"No")</f>
        <v>No</v>
      </c>
      <c r="Y2533" s="10" t="str">
        <f>IF(OR(LOWER(Tabla2[[#This Row],[GENERO]])="masculino", LOWER(Tabla2[[#This Row],[GENERO]])="femenino"),"OK","Corregir")</f>
        <v>OK</v>
      </c>
      <c r="Z2533" s="10" t="str">
        <f>+IF(Tabla2[[#This Row],[Nro. DNI / CE]]="","Corregir",IF(LEN(Tabla2[[#This Row],[Nro. DNI / CE]])&gt;=8,"OK","Corregir"))</f>
        <v>OK</v>
      </c>
      <c r="AA2533" s="10">
        <f>COUNTIF(Tabla2[APELLIDOS Y NOMBRES],Tabla2[[#This Row],[APELLIDOS Y NOMBRES]])</f>
        <v>1</v>
      </c>
      <c r="AB2533" t="str">
        <f ca="1">+IFERROR(IF(Tabla2[[#This Row],[FECHA CESE/BAJA]]="","No Aplica",IF(AND(MONTH(Tabla2[[#This Row],[FECHA CESE/BAJA]])=MONTH(TODAY()-30),YEAR(Tabla2[[#This Row],[FECHA CESE/BAJA]])=YEAR(TODAY())),MONTH(TODAY()-30)&amp;"-"&amp;YEAR(TODAY()),"Borrar")),"No aplica")</f>
        <v>No Aplica</v>
      </c>
      <c r="AC2533" t="str">
        <f ca="1">+IFERROR(IF(Tabla2[[#This Row],[FECHA INICIO DE LABORES EN OBRA]]="","No Aplica",IF(AND(MONTH(Tabla2[[#This Row],[FECHA INICIO DE LABORES EN OBRA]])=MONTH(TODAY()-30),YEAR(Tabla2[[#This Row],[FECHA INICIO DE LABORES EN OBRA]])=YEAR(TODAY())),MONTH(TODAY()-30)&amp;"-"&amp;YEAR(TODAY()),"No Aplica")),"No Aplica")</f>
        <v>No Aplica</v>
      </c>
    </row>
    <row r="2534" spans="1:29" x14ac:dyDescent="0.25">
      <c r="A2534" s="2" t="s">
        <v>11774</v>
      </c>
      <c r="B2534" s="3" t="s">
        <v>11775</v>
      </c>
      <c r="C2534" s="3" t="s">
        <v>11580</v>
      </c>
      <c r="D2534" s="3" t="s">
        <v>11822</v>
      </c>
      <c r="E2534" s="3" t="s">
        <v>11823</v>
      </c>
      <c r="F2534" s="36">
        <v>35514</v>
      </c>
      <c r="G2534" s="3">
        <v>2</v>
      </c>
      <c r="H2534" s="3" t="s">
        <v>10843</v>
      </c>
      <c r="I2534" s="3" t="s">
        <v>11788</v>
      </c>
      <c r="J2534" s="3" t="s">
        <v>11824</v>
      </c>
      <c r="K2534" s="3" t="s">
        <v>2438</v>
      </c>
      <c r="L2534" s="8" t="s">
        <v>9813</v>
      </c>
      <c r="M2534" s="5"/>
      <c r="N2534" s="13" t="s">
        <v>1043</v>
      </c>
      <c r="O2534" s="5">
        <v>45092</v>
      </c>
      <c r="P2534" s="8">
        <v>1</v>
      </c>
      <c r="Q2534" s="9">
        <v>1</v>
      </c>
      <c r="R2534" s="9" t="str">
        <f>IFERROR(VLOOKUP(Tabla2[[#This Row],[CONTRATISTA PRNCIPAL]],Hoja1!$L$5:$M$9,2,FALSE),"CJV")</f>
        <v>CJV</v>
      </c>
      <c r="S2534" s="9" t="str">
        <f>IF(Tabla2[[#This Row],[EMPRESA]]=Tabla2[[#This Row],[CONTRATISTA PRNCIPAL]],"Principal","Secundaria")</f>
        <v>Secundaria</v>
      </c>
      <c r="T2534" s="10">
        <f>IFERROR(1/COUNTIF(Tabla2[CONTRATISTA PRNCIPAL],Tabla2[[#This Row],[CONTRATISTA PRNCIPAL]]),0)</f>
        <v>5.9523809523809521E-3</v>
      </c>
      <c r="U2534" s="33">
        <f ca="1">IF(((TODAY()-Tabla2[[#This Row],[FECHA NACIMIENTO]])/365)&lt;18,"Corregir", IF(((TODAY()-Tabla2[[#This Row],[FECHA NACIMIENTO]])/365)&gt;80, "Corregir",ROUNDDOWN(((TODAY()-Tabla2[[#This Row],[FECHA NACIMIENTO]])/365),0)))</f>
        <v>26</v>
      </c>
      <c r="V253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534" s="34" t="str">
        <f ca="1">+IF(Tabla2[[#This Row],[Edad]]="Corregir","Corregir","Ok")</f>
        <v>Ok</v>
      </c>
      <c r="X2534" s="10" t="str">
        <f>+IFERROR(VLOOKUP(Tabla2[[#This Row],[DISTRITO SEGÚN DNI]],Hoja1!$A$2:$B$55,2,FALSE),"No")</f>
        <v>No</v>
      </c>
      <c r="Y2534" s="10" t="str">
        <f>IF(OR(LOWER(Tabla2[[#This Row],[GENERO]])="masculino", LOWER(Tabla2[[#This Row],[GENERO]])="femenino"),"OK","Corregir")</f>
        <v>OK</v>
      </c>
      <c r="Z2534" s="10" t="str">
        <f>+IF(Tabla2[[#This Row],[Nro. DNI / CE]]="","Corregir",IF(LEN(Tabla2[[#This Row],[Nro. DNI / CE]])&gt;=8,"OK","Corregir"))</f>
        <v>OK</v>
      </c>
      <c r="AA2534" s="10">
        <f>COUNTIF(Tabla2[APELLIDOS Y NOMBRES],Tabla2[[#This Row],[APELLIDOS Y NOMBRES]])</f>
        <v>1</v>
      </c>
      <c r="AB2534" t="str">
        <f ca="1">+IFERROR(IF(Tabla2[[#This Row],[FECHA CESE/BAJA]]="","No Aplica",IF(AND(MONTH(Tabla2[[#This Row],[FECHA CESE/BAJA]])=MONTH(TODAY()-30),YEAR(Tabla2[[#This Row],[FECHA CESE/BAJA]])=YEAR(TODAY())),MONTH(TODAY()-30)&amp;"-"&amp;YEAR(TODAY()),"Borrar")),"No aplica")</f>
        <v>No Aplica</v>
      </c>
      <c r="AC2534" t="str">
        <f ca="1">+IFERROR(IF(Tabla2[[#This Row],[FECHA INICIO DE LABORES EN OBRA]]="","No Aplica",IF(AND(MONTH(Tabla2[[#This Row],[FECHA INICIO DE LABORES EN OBRA]])=MONTH(TODAY()-30),YEAR(Tabla2[[#This Row],[FECHA INICIO DE LABORES EN OBRA]])=YEAR(TODAY())),MONTH(TODAY()-30)&amp;"-"&amp;YEAR(TODAY()),"No Aplica")),"No Aplica")</f>
        <v>No Aplica</v>
      </c>
    </row>
    <row r="2535" spans="1:29" x14ac:dyDescent="0.25">
      <c r="A2535" s="2" t="s">
        <v>11774</v>
      </c>
      <c r="B2535" s="3" t="s">
        <v>11775</v>
      </c>
      <c r="C2535" s="3" t="s">
        <v>11580</v>
      </c>
      <c r="D2535" s="3" t="s">
        <v>11825</v>
      </c>
      <c r="E2535" s="3" t="s">
        <v>11826</v>
      </c>
      <c r="F2535" s="36">
        <v>34699</v>
      </c>
      <c r="G2535" s="3">
        <v>2</v>
      </c>
      <c r="H2535" s="3" t="s">
        <v>1743</v>
      </c>
      <c r="I2535" s="3" t="s">
        <v>11788</v>
      </c>
      <c r="J2535" s="3" t="s">
        <v>11827</v>
      </c>
      <c r="K2535" s="3" t="s">
        <v>11828</v>
      </c>
      <c r="L2535" s="8" t="s">
        <v>9813</v>
      </c>
      <c r="M2535" s="5"/>
      <c r="N2535" s="13" t="s">
        <v>1043</v>
      </c>
      <c r="O2535" s="5">
        <v>45097</v>
      </c>
      <c r="P2535" s="8">
        <v>1</v>
      </c>
      <c r="Q2535" s="9">
        <v>1</v>
      </c>
      <c r="R2535" s="9" t="str">
        <f>IFERROR(VLOOKUP(Tabla2[[#This Row],[CONTRATISTA PRNCIPAL]],Hoja1!$L$5:$M$9,2,FALSE),"CJV")</f>
        <v>CJV</v>
      </c>
      <c r="S2535" s="9" t="str">
        <f>IF(Tabla2[[#This Row],[EMPRESA]]=Tabla2[[#This Row],[CONTRATISTA PRNCIPAL]],"Principal","Secundaria")</f>
        <v>Secundaria</v>
      </c>
      <c r="T2535" s="10">
        <f>IFERROR(1/COUNTIF(Tabla2[CONTRATISTA PRNCIPAL],Tabla2[[#This Row],[CONTRATISTA PRNCIPAL]]),0)</f>
        <v>5.9523809523809521E-3</v>
      </c>
      <c r="U2535" s="33">
        <f ca="1">IF(((TODAY()-Tabla2[[#This Row],[FECHA NACIMIENTO]])/365)&lt;18,"Corregir", IF(((TODAY()-Tabla2[[#This Row],[FECHA NACIMIENTO]])/365)&gt;80, "Corregir",ROUNDDOWN(((TODAY()-Tabla2[[#This Row],[FECHA NACIMIENTO]])/365),0)))</f>
        <v>28</v>
      </c>
      <c r="V253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535" s="34" t="str">
        <f ca="1">+IF(Tabla2[[#This Row],[Edad]]="Corregir","Corregir","Ok")</f>
        <v>Ok</v>
      </c>
      <c r="X2535" s="10" t="str">
        <f>+IFERROR(VLOOKUP(Tabla2[[#This Row],[DISTRITO SEGÚN DNI]],Hoja1!$A$2:$B$55,2,FALSE),"No")</f>
        <v>No</v>
      </c>
      <c r="Y2535" s="10" t="str">
        <f>IF(OR(LOWER(Tabla2[[#This Row],[GENERO]])="masculino", LOWER(Tabla2[[#This Row],[GENERO]])="femenino"),"OK","Corregir")</f>
        <v>OK</v>
      </c>
      <c r="Z2535" s="10" t="str">
        <f>+IF(Tabla2[[#This Row],[Nro. DNI / CE]]="","Corregir",IF(LEN(Tabla2[[#This Row],[Nro. DNI / CE]])&gt;=8,"OK","Corregir"))</f>
        <v>OK</v>
      </c>
      <c r="AA2535" s="10">
        <f>COUNTIF(Tabla2[APELLIDOS Y NOMBRES],Tabla2[[#This Row],[APELLIDOS Y NOMBRES]])</f>
        <v>1</v>
      </c>
      <c r="AB2535" t="str">
        <f ca="1">+IFERROR(IF(Tabla2[[#This Row],[FECHA CESE/BAJA]]="","No Aplica",IF(AND(MONTH(Tabla2[[#This Row],[FECHA CESE/BAJA]])=MONTH(TODAY()-30),YEAR(Tabla2[[#This Row],[FECHA CESE/BAJA]])=YEAR(TODAY())),MONTH(TODAY()-30)&amp;"-"&amp;YEAR(TODAY()),"Borrar")),"No aplica")</f>
        <v>No Aplica</v>
      </c>
      <c r="AC2535" t="str">
        <f ca="1">+IFERROR(IF(Tabla2[[#This Row],[FECHA INICIO DE LABORES EN OBRA]]="","No Aplica",IF(AND(MONTH(Tabla2[[#This Row],[FECHA INICIO DE LABORES EN OBRA]])=MONTH(TODAY()-30),YEAR(Tabla2[[#This Row],[FECHA INICIO DE LABORES EN OBRA]])=YEAR(TODAY())),MONTH(TODAY()-30)&amp;"-"&amp;YEAR(TODAY()),"No Aplica")),"No Aplica")</f>
        <v>No Aplica</v>
      </c>
    </row>
    <row r="2536" spans="1:29" x14ac:dyDescent="0.25">
      <c r="A2536" s="2" t="s">
        <v>11774</v>
      </c>
      <c r="B2536" s="3" t="s">
        <v>11775</v>
      </c>
      <c r="C2536" s="3" t="s">
        <v>11580</v>
      </c>
      <c r="D2536" s="3" t="s">
        <v>11829</v>
      </c>
      <c r="E2536" s="3" t="s">
        <v>11830</v>
      </c>
      <c r="F2536" s="36">
        <v>29741</v>
      </c>
      <c r="G2536" s="3">
        <v>2</v>
      </c>
      <c r="H2536" s="3" t="s">
        <v>1453</v>
      </c>
      <c r="I2536" s="3" t="s">
        <v>11788</v>
      </c>
      <c r="J2536" s="3" t="s">
        <v>11831</v>
      </c>
      <c r="K2536" s="3"/>
      <c r="L2536" s="8" t="s">
        <v>9813</v>
      </c>
      <c r="M2536" s="5"/>
      <c r="N2536" s="13" t="s">
        <v>1043</v>
      </c>
      <c r="O2536" s="5">
        <v>45101</v>
      </c>
      <c r="P2536" s="8">
        <v>1</v>
      </c>
      <c r="Q2536" s="9">
        <v>1</v>
      </c>
      <c r="R2536" s="9" t="str">
        <f>IFERROR(VLOOKUP(Tabla2[[#This Row],[CONTRATISTA PRNCIPAL]],Hoja1!$L$5:$M$9,2,FALSE),"CJV")</f>
        <v>CJV</v>
      </c>
      <c r="S2536" s="9" t="str">
        <f>IF(Tabla2[[#This Row],[EMPRESA]]=Tabla2[[#This Row],[CONTRATISTA PRNCIPAL]],"Principal","Secundaria")</f>
        <v>Secundaria</v>
      </c>
      <c r="T2536" s="10">
        <f>IFERROR(1/COUNTIF(Tabla2[CONTRATISTA PRNCIPAL],Tabla2[[#This Row],[CONTRATISTA PRNCIPAL]]),0)</f>
        <v>5.9523809523809521E-3</v>
      </c>
      <c r="U2536" s="33">
        <f ca="1">IF(((TODAY()-Tabla2[[#This Row],[FECHA NACIMIENTO]])/365)&lt;18,"Corregir", IF(((TODAY()-Tabla2[[#This Row],[FECHA NACIMIENTO]])/365)&gt;80, "Corregir",ROUNDDOWN(((TODAY()-Tabla2[[#This Row],[FECHA NACIMIENTO]])/365),0)))</f>
        <v>42</v>
      </c>
      <c r="V253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536" s="34" t="str">
        <f ca="1">+IF(Tabla2[[#This Row],[Edad]]="Corregir","Corregir","Ok")</f>
        <v>Ok</v>
      </c>
      <c r="X2536" s="10" t="str">
        <f>+IFERROR(VLOOKUP(Tabla2[[#This Row],[DISTRITO SEGÚN DNI]],Hoja1!$A$2:$B$55,2,FALSE),"No")</f>
        <v>No</v>
      </c>
      <c r="Y2536" s="10" t="str">
        <f>IF(OR(LOWER(Tabla2[[#This Row],[GENERO]])="masculino", LOWER(Tabla2[[#This Row],[GENERO]])="femenino"),"OK","Corregir")</f>
        <v>OK</v>
      </c>
      <c r="Z2536" s="10" t="str">
        <f>+IF(Tabla2[[#This Row],[Nro. DNI / CE]]="","Corregir",IF(LEN(Tabla2[[#This Row],[Nro. DNI / CE]])&gt;=8,"OK","Corregir"))</f>
        <v>OK</v>
      </c>
      <c r="AA2536" s="10">
        <f>COUNTIF(Tabla2[APELLIDOS Y NOMBRES],Tabla2[[#This Row],[APELLIDOS Y NOMBRES]])</f>
        <v>1</v>
      </c>
      <c r="AB2536" t="str">
        <f ca="1">+IFERROR(IF(Tabla2[[#This Row],[FECHA CESE/BAJA]]="","No Aplica",IF(AND(MONTH(Tabla2[[#This Row],[FECHA CESE/BAJA]])=MONTH(TODAY()-30),YEAR(Tabla2[[#This Row],[FECHA CESE/BAJA]])=YEAR(TODAY())),MONTH(TODAY()-30)&amp;"-"&amp;YEAR(TODAY()),"Borrar")),"No aplica")</f>
        <v>No Aplica</v>
      </c>
      <c r="AC2536" t="str">
        <f ca="1">+IFERROR(IF(Tabla2[[#This Row],[FECHA INICIO DE LABORES EN OBRA]]="","No Aplica",IF(AND(MONTH(Tabla2[[#This Row],[FECHA INICIO DE LABORES EN OBRA]])=MONTH(TODAY()-30),YEAR(Tabla2[[#This Row],[FECHA INICIO DE LABORES EN OBRA]])=YEAR(TODAY())),MONTH(TODAY()-30)&amp;"-"&amp;YEAR(TODAY()),"No Aplica")),"No Aplica")</f>
        <v>No Aplica</v>
      </c>
    </row>
    <row r="2537" spans="1:29" x14ac:dyDescent="0.25">
      <c r="A2537" s="2" t="s">
        <v>11774</v>
      </c>
      <c r="B2537" s="3" t="s">
        <v>11775</v>
      </c>
      <c r="C2537" s="3" t="s">
        <v>11580</v>
      </c>
      <c r="D2537" s="3">
        <v>45310934</v>
      </c>
      <c r="E2537" s="3" t="s">
        <v>11832</v>
      </c>
      <c r="F2537" s="36">
        <v>32404</v>
      </c>
      <c r="G2537" s="3">
        <v>1</v>
      </c>
      <c r="H2537" s="3" t="s">
        <v>1045</v>
      </c>
      <c r="I2537" s="3" t="s">
        <v>11788</v>
      </c>
      <c r="J2537" s="3" t="s">
        <v>11833</v>
      </c>
      <c r="K2537" s="3" t="s">
        <v>4978</v>
      </c>
      <c r="L2537" s="8" t="s">
        <v>9813</v>
      </c>
      <c r="M2537" s="5"/>
      <c r="N2537" s="13" t="s">
        <v>1043</v>
      </c>
      <c r="O2537" s="5">
        <v>45121</v>
      </c>
      <c r="P2537" s="8">
        <v>1</v>
      </c>
      <c r="Q2537" s="9">
        <v>1</v>
      </c>
      <c r="R2537" s="9" t="str">
        <f>IFERROR(VLOOKUP(Tabla2[[#This Row],[CONTRATISTA PRNCIPAL]],Hoja1!$L$5:$M$9,2,FALSE),"CJV")</f>
        <v>CJV</v>
      </c>
      <c r="S2537" s="9" t="str">
        <f>IF(Tabla2[[#This Row],[EMPRESA]]=Tabla2[[#This Row],[CONTRATISTA PRNCIPAL]],"Principal","Secundaria")</f>
        <v>Secundaria</v>
      </c>
      <c r="T2537" s="10">
        <f>IFERROR(1/COUNTIF(Tabla2[CONTRATISTA PRNCIPAL],Tabla2[[#This Row],[CONTRATISTA PRNCIPAL]]),0)</f>
        <v>5.9523809523809521E-3</v>
      </c>
      <c r="U2537" s="33">
        <f ca="1">IF(((TODAY()-Tabla2[[#This Row],[FECHA NACIMIENTO]])/365)&lt;18,"Corregir", IF(((TODAY()-Tabla2[[#This Row],[FECHA NACIMIENTO]])/365)&gt;80, "Corregir",ROUNDDOWN(((TODAY()-Tabla2[[#This Row],[FECHA NACIMIENTO]])/365),0)))</f>
        <v>34</v>
      </c>
      <c r="V253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537" s="34" t="str">
        <f ca="1">+IF(Tabla2[[#This Row],[Edad]]="Corregir","Corregir","Ok")</f>
        <v>Ok</v>
      </c>
      <c r="X2537" s="10" t="str">
        <f>+IFERROR(VLOOKUP(Tabla2[[#This Row],[DISTRITO SEGÚN DNI]],Hoja1!$A$2:$B$55,2,FALSE),"No")</f>
        <v>No</v>
      </c>
      <c r="Y2537" s="10" t="str">
        <f>IF(OR(LOWER(Tabla2[[#This Row],[GENERO]])="masculino", LOWER(Tabla2[[#This Row],[GENERO]])="femenino"),"OK","Corregir")</f>
        <v>OK</v>
      </c>
      <c r="Z2537" s="10" t="str">
        <f>+IF(Tabla2[[#This Row],[Nro. DNI / CE]]="","Corregir",IF(LEN(Tabla2[[#This Row],[Nro. DNI / CE]])&gt;=8,"OK","Corregir"))</f>
        <v>OK</v>
      </c>
      <c r="AA2537" s="10">
        <f>COUNTIF(Tabla2[APELLIDOS Y NOMBRES],Tabla2[[#This Row],[APELLIDOS Y NOMBRES]])</f>
        <v>1</v>
      </c>
      <c r="AB2537" t="str">
        <f ca="1">+IFERROR(IF(Tabla2[[#This Row],[FECHA CESE/BAJA]]="","No Aplica",IF(AND(MONTH(Tabla2[[#This Row],[FECHA CESE/BAJA]])=MONTH(TODAY()-30),YEAR(Tabla2[[#This Row],[FECHA CESE/BAJA]])=YEAR(TODAY())),MONTH(TODAY()-30)&amp;"-"&amp;YEAR(TODAY()),"Borrar")),"No aplica")</f>
        <v>No Aplica</v>
      </c>
      <c r="AC2537" t="str">
        <f ca="1">+IFERROR(IF(Tabla2[[#This Row],[FECHA INICIO DE LABORES EN OBRA]]="","No Aplica",IF(AND(MONTH(Tabla2[[#This Row],[FECHA INICIO DE LABORES EN OBRA]])=MONTH(TODAY()-30),YEAR(Tabla2[[#This Row],[FECHA INICIO DE LABORES EN OBRA]])=YEAR(TODAY())),MONTH(TODAY()-30)&amp;"-"&amp;YEAR(TODAY()),"No Aplica")),"No Aplica")</f>
        <v>No Aplica</v>
      </c>
    </row>
    <row r="2538" spans="1:29" x14ac:dyDescent="0.25">
      <c r="A2538" s="2" t="s">
        <v>11774</v>
      </c>
      <c r="B2538" s="3" t="s">
        <v>11775</v>
      </c>
      <c r="C2538" s="3" t="s">
        <v>11580</v>
      </c>
      <c r="D2538" s="3">
        <v>41811662</v>
      </c>
      <c r="E2538" s="3" t="s">
        <v>11834</v>
      </c>
      <c r="F2538" s="36">
        <v>29665</v>
      </c>
      <c r="G2538" s="3">
        <v>1</v>
      </c>
      <c r="H2538" s="3" t="s">
        <v>9343</v>
      </c>
      <c r="I2538" s="3" t="s">
        <v>11788</v>
      </c>
      <c r="J2538" s="3" t="s">
        <v>11835</v>
      </c>
      <c r="K2538" s="3" t="s">
        <v>11836</v>
      </c>
      <c r="L2538" s="8" t="s">
        <v>9813</v>
      </c>
      <c r="M2538" s="5"/>
      <c r="N2538" s="13" t="s">
        <v>1043</v>
      </c>
      <c r="O2538" s="5">
        <v>45098</v>
      </c>
      <c r="P2538" s="8">
        <v>1</v>
      </c>
      <c r="Q2538" s="9">
        <v>1</v>
      </c>
      <c r="R2538" s="9" t="str">
        <f>IFERROR(VLOOKUP(Tabla2[[#This Row],[CONTRATISTA PRNCIPAL]],Hoja1!$L$5:$M$9,2,FALSE),"CJV")</f>
        <v>CJV</v>
      </c>
      <c r="S2538" s="9" t="str">
        <f>IF(Tabla2[[#This Row],[EMPRESA]]=Tabla2[[#This Row],[CONTRATISTA PRNCIPAL]],"Principal","Secundaria")</f>
        <v>Secundaria</v>
      </c>
      <c r="T2538" s="10">
        <f>IFERROR(1/COUNTIF(Tabla2[CONTRATISTA PRNCIPAL],Tabla2[[#This Row],[CONTRATISTA PRNCIPAL]]),0)</f>
        <v>5.9523809523809521E-3</v>
      </c>
      <c r="U2538" s="33">
        <f ca="1">IF(((TODAY()-Tabla2[[#This Row],[FECHA NACIMIENTO]])/365)&lt;18,"Corregir", IF(((TODAY()-Tabla2[[#This Row],[FECHA NACIMIENTO]])/365)&gt;80, "Corregir",ROUNDDOWN(((TODAY()-Tabla2[[#This Row],[FECHA NACIMIENTO]])/365),0)))</f>
        <v>42</v>
      </c>
      <c r="V253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538" s="34" t="str">
        <f ca="1">+IF(Tabla2[[#This Row],[Edad]]="Corregir","Corregir","Ok")</f>
        <v>Ok</v>
      </c>
      <c r="X2538" s="10" t="str">
        <f>+IFERROR(VLOOKUP(Tabla2[[#This Row],[DISTRITO SEGÚN DNI]],Hoja1!$A$2:$B$55,2,FALSE),"No")</f>
        <v>No</v>
      </c>
      <c r="Y2538" s="10" t="str">
        <f>IF(OR(LOWER(Tabla2[[#This Row],[GENERO]])="masculino", LOWER(Tabla2[[#This Row],[GENERO]])="femenino"),"OK","Corregir")</f>
        <v>OK</v>
      </c>
      <c r="Z2538" s="10" t="str">
        <f>+IF(Tabla2[[#This Row],[Nro. DNI / CE]]="","Corregir",IF(LEN(Tabla2[[#This Row],[Nro. DNI / CE]])&gt;=8,"OK","Corregir"))</f>
        <v>OK</v>
      </c>
      <c r="AA2538" s="10">
        <f>COUNTIF(Tabla2[APELLIDOS Y NOMBRES],Tabla2[[#This Row],[APELLIDOS Y NOMBRES]])</f>
        <v>1</v>
      </c>
      <c r="AB2538" t="str">
        <f ca="1">+IFERROR(IF(Tabla2[[#This Row],[FECHA CESE/BAJA]]="","No Aplica",IF(AND(MONTH(Tabla2[[#This Row],[FECHA CESE/BAJA]])=MONTH(TODAY()-30),YEAR(Tabla2[[#This Row],[FECHA CESE/BAJA]])=YEAR(TODAY())),MONTH(TODAY()-30)&amp;"-"&amp;YEAR(TODAY()),"Borrar")),"No aplica")</f>
        <v>No Aplica</v>
      </c>
      <c r="AC2538" t="str">
        <f ca="1">+IFERROR(IF(Tabla2[[#This Row],[FECHA INICIO DE LABORES EN OBRA]]="","No Aplica",IF(AND(MONTH(Tabla2[[#This Row],[FECHA INICIO DE LABORES EN OBRA]])=MONTH(TODAY()-30),YEAR(Tabla2[[#This Row],[FECHA INICIO DE LABORES EN OBRA]])=YEAR(TODAY())),MONTH(TODAY()-30)&amp;"-"&amp;YEAR(TODAY()),"No Aplica")),"No Aplica")</f>
        <v>No Aplica</v>
      </c>
    </row>
    <row r="2539" spans="1:29" x14ac:dyDescent="0.25">
      <c r="A2539" s="2" t="s">
        <v>11774</v>
      </c>
      <c r="B2539" s="3" t="s">
        <v>11775</v>
      </c>
      <c r="C2539" s="3" t="s">
        <v>11580</v>
      </c>
      <c r="D2539" s="3">
        <v>42484594</v>
      </c>
      <c r="E2539" s="3" t="s">
        <v>11837</v>
      </c>
      <c r="F2539" s="36">
        <v>30310</v>
      </c>
      <c r="G2539" s="3">
        <v>1</v>
      </c>
      <c r="H2539" s="3" t="s">
        <v>1743</v>
      </c>
      <c r="I2539" s="3" t="s">
        <v>11788</v>
      </c>
      <c r="J2539" s="3" t="s">
        <v>11838</v>
      </c>
      <c r="K2539" s="3" t="s">
        <v>4978</v>
      </c>
      <c r="L2539" s="8" t="s">
        <v>9813</v>
      </c>
      <c r="M2539" s="5"/>
      <c r="N2539" s="13" t="s">
        <v>1043</v>
      </c>
      <c r="O2539" s="5">
        <v>45161</v>
      </c>
      <c r="P2539" s="8">
        <v>1</v>
      </c>
      <c r="Q2539" s="9">
        <v>1</v>
      </c>
      <c r="R2539" s="9" t="str">
        <f>IFERROR(VLOOKUP(Tabla2[[#This Row],[CONTRATISTA PRNCIPAL]],Hoja1!$L$5:$M$9,2,FALSE),"CJV")</f>
        <v>CJV</v>
      </c>
      <c r="S2539" s="9" t="str">
        <f>IF(Tabla2[[#This Row],[EMPRESA]]=Tabla2[[#This Row],[CONTRATISTA PRNCIPAL]],"Principal","Secundaria")</f>
        <v>Secundaria</v>
      </c>
      <c r="T2539" s="10">
        <f>IFERROR(1/COUNTIF(Tabla2[CONTRATISTA PRNCIPAL],Tabla2[[#This Row],[CONTRATISTA PRNCIPAL]]),0)</f>
        <v>5.9523809523809521E-3</v>
      </c>
      <c r="U2539" s="33">
        <f ca="1">IF(((TODAY()-Tabla2[[#This Row],[FECHA NACIMIENTO]])/365)&lt;18,"Corregir", IF(((TODAY()-Tabla2[[#This Row],[FECHA NACIMIENTO]])/365)&gt;80, "Corregir",ROUNDDOWN(((TODAY()-Tabla2[[#This Row],[FECHA NACIMIENTO]])/365),0)))</f>
        <v>40</v>
      </c>
      <c r="V253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539" s="34" t="str">
        <f ca="1">+IF(Tabla2[[#This Row],[Edad]]="Corregir","Corregir","Ok")</f>
        <v>Ok</v>
      </c>
      <c r="X2539" s="10" t="str">
        <f>+IFERROR(VLOOKUP(Tabla2[[#This Row],[DISTRITO SEGÚN DNI]],Hoja1!$A$2:$B$55,2,FALSE),"No")</f>
        <v>No</v>
      </c>
      <c r="Y2539" s="10" t="str">
        <f>IF(OR(LOWER(Tabla2[[#This Row],[GENERO]])="masculino", LOWER(Tabla2[[#This Row],[GENERO]])="femenino"),"OK","Corregir")</f>
        <v>OK</v>
      </c>
      <c r="Z2539" s="10" t="str">
        <f>+IF(Tabla2[[#This Row],[Nro. DNI / CE]]="","Corregir",IF(LEN(Tabla2[[#This Row],[Nro. DNI / CE]])&gt;=8,"OK","Corregir"))</f>
        <v>OK</v>
      </c>
      <c r="AA2539" s="10">
        <f>COUNTIF(Tabla2[APELLIDOS Y NOMBRES],Tabla2[[#This Row],[APELLIDOS Y NOMBRES]])</f>
        <v>1</v>
      </c>
      <c r="AB2539" t="str">
        <f ca="1">+IFERROR(IF(Tabla2[[#This Row],[FECHA CESE/BAJA]]="","No Aplica",IF(AND(MONTH(Tabla2[[#This Row],[FECHA CESE/BAJA]])=MONTH(TODAY()-30),YEAR(Tabla2[[#This Row],[FECHA CESE/BAJA]])=YEAR(TODAY())),MONTH(TODAY()-30)&amp;"-"&amp;YEAR(TODAY()),"Borrar")),"No aplica")</f>
        <v>No Aplica</v>
      </c>
      <c r="AC2539" t="str">
        <f ca="1">+IFERROR(IF(Tabla2[[#This Row],[FECHA INICIO DE LABORES EN OBRA]]="","No Aplica",IF(AND(MONTH(Tabla2[[#This Row],[FECHA INICIO DE LABORES EN OBRA]])=MONTH(TODAY()-30),YEAR(Tabla2[[#This Row],[FECHA INICIO DE LABORES EN OBRA]])=YEAR(TODAY())),MONTH(TODAY()-30)&amp;"-"&amp;YEAR(TODAY()),"No Aplica")),"No Aplica")</f>
        <v>8-2023</v>
      </c>
    </row>
    <row r="2540" spans="1:29" x14ac:dyDescent="0.25">
      <c r="A2540" s="2" t="s">
        <v>11774</v>
      </c>
      <c r="B2540" s="3" t="s">
        <v>11775</v>
      </c>
      <c r="C2540" s="3" t="s">
        <v>11580</v>
      </c>
      <c r="D2540" s="3">
        <v>71762256</v>
      </c>
      <c r="E2540" s="3" t="s">
        <v>11839</v>
      </c>
      <c r="F2540" s="36">
        <v>37485</v>
      </c>
      <c r="G2540" s="3">
        <v>1</v>
      </c>
      <c r="H2540" s="3" t="s">
        <v>10843</v>
      </c>
      <c r="I2540" s="3" t="s">
        <v>11788</v>
      </c>
      <c r="J2540" s="3" t="s">
        <v>11840</v>
      </c>
      <c r="K2540" s="3" t="s">
        <v>1481</v>
      </c>
      <c r="L2540" s="8" t="s">
        <v>9813</v>
      </c>
      <c r="M2540" s="5"/>
      <c r="N2540" s="13" t="s">
        <v>1043</v>
      </c>
      <c r="O2540" s="5">
        <v>45145</v>
      </c>
      <c r="P2540" s="8">
        <v>1</v>
      </c>
      <c r="Q2540" s="9">
        <v>1</v>
      </c>
      <c r="R2540" s="9" t="str">
        <f>IFERROR(VLOOKUP(Tabla2[[#This Row],[CONTRATISTA PRNCIPAL]],Hoja1!$L$5:$M$9,2,FALSE),"CJV")</f>
        <v>CJV</v>
      </c>
      <c r="S2540" s="9" t="str">
        <f>IF(Tabla2[[#This Row],[EMPRESA]]=Tabla2[[#This Row],[CONTRATISTA PRNCIPAL]],"Principal","Secundaria")</f>
        <v>Secundaria</v>
      </c>
      <c r="T2540" s="10">
        <f>IFERROR(1/COUNTIF(Tabla2[CONTRATISTA PRNCIPAL],Tabla2[[#This Row],[CONTRATISTA PRNCIPAL]]),0)</f>
        <v>5.9523809523809521E-3</v>
      </c>
      <c r="U2540" s="33">
        <f ca="1">IF(((TODAY()-Tabla2[[#This Row],[FECHA NACIMIENTO]])/365)&lt;18,"Corregir", IF(((TODAY()-Tabla2[[#This Row],[FECHA NACIMIENTO]])/365)&gt;80, "Corregir",ROUNDDOWN(((TODAY()-Tabla2[[#This Row],[FECHA NACIMIENTO]])/365),0)))</f>
        <v>21</v>
      </c>
      <c r="V254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2540" s="34" t="str">
        <f ca="1">+IF(Tabla2[[#This Row],[Edad]]="Corregir","Corregir","Ok")</f>
        <v>Ok</v>
      </c>
      <c r="X2540" s="10" t="str">
        <f>+IFERROR(VLOOKUP(Tabla2[[#This Row],[DISTRITO SEGÚN DNI]],Hoja1!$A$2:$B$55,2,FALSE),"No")</f>
        <v>No</v>
      </c>
      <c r="Y2540" s="10" t="str">
        <f>IF(OR(LOWER(Tabla2[[#This Row],[GENERO]])="masculino", LOWER(Tabla2[[#This Row],[GENERO]])="femenino"),"OK","Corregir")</f>
        <v>OK</v>
      </c>
      <c r="Z2540" s="10" t="str">
        <f>+IF(Tabla2[[#This Row],[Nro. DNI / CE]]="","Corregir",IF(LEN(Tabla2[[#This Row],[Nro. DNI / CE]])&gt;=8,"OK","Corregir"))</f>
        <v>OK</v>
      </c>
      <c r="AA2540" s="10">
        <f>COUNTIF(Tabla2[APELLIDOS Y NOMBRES],Tabla2[[#This Row],[APELLIDOS Y NOMBRES]])</f>
        <v>1</v>
      </c>
      <c r="AB2540" t="str">
        <f ca="1">+IFERROR(IF(Tabla2[[#This Row],[FECHA CESE/BAJA]]="","No Aplica",IF(AND(MONTH(Tabla2[[#This Row],[FECHA CESE/BAJA]])=MONTH(TODAY()-30),YEAR(Tabla2[[#This Row],[FECHA CESE/BAJA]])=YEAR(TODAY())),MONTH(TODAY()-30)&amp;"-"&amp;YEAR(TODAY()),"Borrar")),"No aplica")</f>
        <v>No Aplica</v>
      </c>
      <c r="AC2540" t="str">
        <f ca="1">+IFERROR(IF(Tabla2[[#This Row],[FECHA INICIO DE LABORES EN OBRA]]="","No Aplica",IF(AND(MONTH(Tabla2[[#This Row],[FECHA INICIO DE LABORES EN OBRA]])=MONTH(TODAY()-30),YEAR(Tabla2[[#This Row],[FECHA INICIO DE LABORES EN OBRA]])=YEAR(TODAY())),MONTH(TODAY()-30)&amp;"-"&amp;YEAR(TODAY()),"No Aplica")),"No Aplica")</f>
        <v>8-2023</v>
      </c>
    </row>
    <row r="2541" spans="1:29" x14ac:dyDescent="0.25">
      <c r="A2541" s="2" t="s">
        <v>11774</v>
      </c>
      <c r="B2541" s="3" t="s">
        <v>11775</v>
      </c>
      <c r="C2541" s="3" t="s">
        <v>11580</v>
      </c>
      <c r="D2541" s="3">
        <v>31648647</v>
      </c>
      <c r="E2541" s="3" t="s">
        <v>11841</v>
      </c>
      <c r="F2541" s="36">
        <v>26529</v>
      </c>
      <c r="G2541" s="3">
        <v>1</v>
      </c>
      <c r="H2541" s="3" t="s">
        <v>10843</v>
      </c>
      <c r="I2541" s="3" t="s">
        <v>11788</v>
      </c>
      <c r="J2541" s="3" t="s">
        <v>11842</v>
      </c>
      <c r="K2541" s="3" t="s">
        <v>11843</v>
      </c>
      <c r="L2541" s="8" t="s">
        <v>9813</v>
      </c>
      <c r="M2541" s="5"/>
      <c r="N2541" s="13" t="s">
        <v>1043</v>
      </c>
      <c r="O2541" s="5">
        <v>45145</v>
      </c>
      <c r="P2541" s="8">
        <v>1</v>
      </c>
      <c r="Q2541" s="9">
        <v>1</v>
      </c>
      <c r="R2541" s="9" t="str">
        <f>IFERROR(VLOOKUP(Tabla2[[#This Row],[CONTRATISTA PRNCIPAL]],Hoja1!$L$5:$M$9,2,FALSE),"CJV")</f>
        <v>CJV</v>
      </c>
      <c r="S2541" s="9" t="str">
        <f>IF(Tabla2[[#This Row],[EMPRESA]]=Tabla2[[#This Row],[CONTRATISTA PRNCIPAL]],"Principal","Secundaria")</f>
        <v>Secundaria</v>
      </c>
      <c r="T2541" s="10">
        <f>IFERROR(1/COUNTIF(Tabla2[CONTRATISTA PRNCIPAL],Tabla2[[#This Row],[CONTRATISTA PRNCIPAL]]),0)</f>
        <v>5.9523809523809521E-3</v>
      </c>
      <c r="U2541" s="33">
        <f ca="1">IF(((TODAY()-Tabla2[[#This Row],[FECHA NACIMIENTO]])/365)&lt;18,"Corregir", IF(((TODAY()-Tabla2[[#This Row],[FECHA NACIMIENTO]])/365)&gt;80, "Corregir",ROUNDDOWN(((TODAY()-Tabla2[[#This Row],[FECHA NACIMIENTO]])/365),0)))</f>
        <v>51</v>
      </c>
      <c r="V254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541" s="34" t="str">
        <f ca="1">+IF(Tabla2[[#This Row],[Edad]]="Corregir","Corregir","Ok")</f>
        <v>Ok</v>
      </c>
      <c r="X2541" s="10" t="str">
        <f>+IFERROR(VLOOKUP(Tabla2[[#This Row],[DISTRITO SEGÚN DNI]],Hoja1!$A$2:$B$55,2,FALSE),"No")</f>
        <v>No</v>
      </c>
      <c r="Y2541" s="10" t="str">
        <f>IF(OR(LOWER(Tabla2[[#This Row],[GENERO]])="masculino", LOWER(Tabla2[[#This Row],[GENERO]])="femenino"),"OK","Corregir")</f>
        <v>OK</v>
      </c>
      <c r="Z2541" s="10" t="str">
        <f>+IF(Tabla2[[#This Row],[Nro. DNI / CE]]="","Corregir",IF(LEN(Tabla2[[#This Row],[Nro. DNI / CE]])&gt;=8,"OK","Corregir"))</f>
        <v>OK</v>
      </c>
      <c r="AA2541" s="10">
        <f>COUNTIF(Tabla2[APELLIDOS Y NOMBRES],Tabla2[[#This Row],[APELLIDOS Y NOMBRES]])</f>
        <v>1</v>
      </c>
      <c r="AB2541" t="str">
        <f ca="1">+IFERROR(IF(Tabla2[[#This Row],[FECHA CESE/BAJA]]="","No Aplica",IF(AND(MONTH(Tabla2[[#This Row],[FECHA CESE/BAJA]])=MONTH(TODAY()-30),YEAR(Tabla2[[#This Row],[FECHA CESE/BAJA]])=YEAR(TODAY())),MONTH(TODAY()-30)&amp;"-"&amp;YEAR(TODAY()),"Borrar")),"No aplica")</f>
        <v>No Aplica</v>
      </c>
      <c r="AC2541" t="str">
        <f ca="1">+IFERROR(IF(Tabla2[[#This Row],[FECHA INICIO DE LABORES EN OBRA]]="","No Aplica",IF(AND(MONTH(Tabla2[[#This Row],[FECHA INICIO DE LABORES EN OBRA]])=MONTH(TODAY()-30),YEAR(Tabla2[[#This Row],[FECHA INICIO DE LABORES EN OBRA]])=YEAR(TODAY())),MONTH(TODAY()-30)&amp;"-"&amp;YEAR(TODAY()),"No Aplica")),"No Aplica")</f>
        <v>8-2023</v>
      </c>
    </row>
    <row r="2542" spans="1:29" x14ac:dyDescent="0.25">
      <c r="A2542" s="2" t="s">
        <v>11774</v>
      </c>
      <c r="B2542" s="3" t="s">
        <v>11775</v>
      </c>
      <c r="C2542" s="3" t="s">
        <v>11580</v>
      </c>
      <c r="D2542" s="3">
        <v>80437392</v>
      </c>
      <c r="E2542" s="3" t="s">
        <v>11844</v>
      </c>
      <c r="F2542" s="36">
        <v>29022</v>
      </c>
      <c r="G2542" s="3">
        <v>1</v>
      </c>
      <c r="H2542" s="3" t="s">
        <v>10843</v>
      </c>
      <c r="I2542" s="3" t="s">
        <v>11788</v>
      </c>
      <c r="J2542" s="3" t="s">
        <v>11845</v>
      </c>
      <c r="K2542" s="3" t="s">
        <v>32</v>
      </c>
      <c r="L2542" s="8" t="s">
        <v>9813</v>
      </c>
      <c r="M2542" s="5"/>
      <c r="N2542" s="13" t="s">
        <v>1043</v>
      </c>
      <c r="O2542" s="5">
        <v>45145</v>
      </c>
      <c r="P2542" s="8">
        <v>1</v>
      </c>
      <c r="Q2542" s="9">
        <v>1</v>
      </c>
      <c r="R2542" s="9" t="str">
        <f>IFERROR(VLOOKUP(Tabla2[[#This Row],[CONTRATISTA PRNCIPAL]],Hoja1!$L$5:$M$9,2,FALSE),"CJV")</f>
        <v>CJV</v>
      </c>
      <c r="S2542" s="9" t="str">
        <f>IF(Tabla2[[#This Row],[EMPRESA]]=Tabla2[[#This Row],[CONTRATISTA PRNCIPAL]],"Principal","Secundaria")</f>
        <v>Secundaria</v>
      </c>
      <c r="T2542" s="10">
        <f>IFERROR(1/COUNTIF(Tabla2[CONTRATISTA PRNCIPAL],Tabla2[[#This Row],[CONTRATISTA PRNCIPAL]]),0)</f>
        <v>5.9523809523809521E-3</v>
      </c>
      <c r="U2542" s="33">
        <f ca="1">IF(((TODAY()-Tabla2[[#This Row],[FECHA NACIMIENTO]])/365)&lt;18,"Corregir", IF(((TODAY()-Tabla2[[#This Row],[FECHA NACIMIENTO]])/365)&gt;80, "Corregir",ROUNDDOWN(((TODAY()-Tabla2[[#This Row],[FECHA NACIMIENTO]])/365),0)))</f>
        <v>44</v>
      </c>
      <c r="V254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542" s="34" t="str">
        <f ca="1">+IF(Tabla2[[#This Row],[Edad]]="Corregir","Corregir","Ok")</f>
        <v>Ok</v>
      </c>
      <c r="X2542" s="10" t="str">
        <f>+IFERROR(VLOOKUP(Tabla2[[#This Row],[DISTRITO SEGÚN DNI]],Hoja1!$A$2:$B$55,2,FALSE),"No")</f>
        <v>CALLAO</v>
      </c>
      <c r="Y2542" s="10" t="str">
        <f>IF(OR(LOWER(Tabla2[[#This Row],[GENERO]])="masculino", LOWER(Tabla2[[#This Row],[GENERO]])="femenino"),"OK","Corregir")</f>
        <v>OK</v>
      </c>
      <c r="Z2542" s="10" t="str">
        <f>+IF(Tabla2[[#This Row],[Nro. DNI / CE]]="","Corregir",IF(LEN(Tabla2[[#This Row],[Nro. DNI / CE]])&gt;=8,"OK","Corregir"))</f>
        <v>OK</v>
      </c>
      <c r="AA2542" s="10">
        <f>COUNTIF(Tabla2[APELLIDOS Y NOMBRES],Tabla2[[#This Row],[APELLIDOS Y NOMBRES]])</f>
        <v>1</v>
      </c>
      <c r="AB2542" t="str">
        <f ca="1">+IFERROR(IF(Tabla2[[#This Row],[FECHA CESE/BAJA]]="","No Aplica",IF(AND(MONTH(Tabla2[[#This Row],[FECHA CESE/BAJA]])=MONTH(TODAY()-30),YEAR(Tabla2[[#This Row],[FECHA CESE/BAJA]])=YEAR(TODAY())),MONTH(TODAY()-30)&amp;"-"&amp;YEAR(TODAY()),"Borrar")),"No aplica")</f>
        <v>No Aplica</v>
      </c>
      <c r="AC2542" t="str">
        <f ca="1">+IFERROR(IF(Tabla2[[#This Row],[FECHA INICIO DE LABORES EN OBRA]]="","No Aplica",IF(AND(MONTH(Tabla2[[#This Row],[FECHA INICIO DE LABORES EN OBRA]])=MONTH(TODAY()-30),YEAR(Tabla2[[#This Row],[FECHA INICIO DE LABORES EN OBRA]])=YEAR(TODAY())),MONTH(TODAY()-30)&amp;"-"&amp;YEAR(TODAY()),"No Aplica")),"No Aplica")</f>
        <v>8-2023</v>
      </c>
    </row>
    <row r="2543" spans="1:29" x14ac:dyDescent="0.25">
      <c r="A2543" s="2" t="s">
        <v>11774</v>
      </c>
      <c r="B2543" s="3" t="s">
        <v>11775</v>
      </c>
      <c r="C2543" s="3" t="s">
        <v>11580</v>
      </c>
      <c r="D2543" s="3" t="s">
        <v>11846</v>
      </c>
      <c r="E2543" s="3" t="s">
        <v>11847</v>
      </c>
      <c r="F2543" s="36">
        <v>32823</v>
      </c>
      <c r="G2543" s="3">
        <v>2</v>
      </c>
      <c r="H2543" s="3" t="s">
        <v>1045</v>
      </c>
      <c r="I2543" s="3" t="s">
        <v>11788</v>
      </c>
      <c r="J2543" s="3" t="s">
        <v>11848</v>
      </c>
      <c r="K2543" s="3" t="s">
        <v>11849</v>
      </c>
      <c r="L2543" s="8" t="s">
        <v>9813</v>
      </c>
      <c r="M2543" s="5"/>
      <c r="N2543" s="13" t="s">
        <v>1043</v>
      </c>
      <c r="O2543" s="5">
        <v>45148</v>
      </c>
      <c r="P2543" s="8">
        <v>1</v>
      </c>
      <c r="Q2543" s="9">
        <v>1</v>
      </c>
      <c r="R2543" s="9" t="str">
        <f>IFERROR(VLOOKUP(Tabla2[[#This Row],[CONTRATISTA PRNCIPAL]],Hoja1!$L$5:$M$9,2,FALSE),"CJV")</f>
        <v>CJV</v>
      </c>
      <c r="S2543" s="9" t="str">
        <f>IF(Tabla2[[#This Row],[EMPRESA]]=Tabla2[[#This Row],[CONTRATISTA PRNCIPAL]],"Principal","Secundaria")</f>
        <v>Secundaria</v>
      </c>
      <c r="T2543" s="10">
        <f>IFERROR(1/COUNTIF(Tabla2[CONTRATISTA PRNCIPAL],Tabla2[[#This Row],[CONTRATISTA PRNCIPAL]]),0)</f>
        <v>5.9523809523809521E-3</v>
      </c>
      <c r="U2543" s="33">
        <f ca="1">IF(((TODAY()-Tabla2[[#This Row],[FECHA NACIMIENTO]])/365)&lt;18,"Corregir", IF(((TODAY()-Tabla2[[#This Row],[FECHA NACIMIENTO]])/365)&gt;80, "Corregir",ROUNDDOWN(((TODAY()-Tabla2[[#This Row],[FECHA NACIMIENTO]])/365),0)))</f>
        <v>33</v>
      </c>
      <c r="V254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543" s="34" t="str">
        <f ca="1">+IF(Tabla2[[#This Row],[Edad]]="Corregir","Corregir","Ok")</f>
        <v>Ok</v>
      </c>
      <c r="X2543" s="10" t="str">
        <f>+IFERROR(VLOOKUP(Tabla2[[#This Row],[DISTRITO SEGÚN DNI]],Hoja1!$A$2:$B$55,2,FALSE),"No")</f>
        <v>ATE</v>
      </c>
      <c r="Y2543" s="10" t="str">
        <f>IF(OR(LOWER(Tabla2[[#This Row],[GENERO]])="masculino", LOWER(Tabla2[[#This Row],[GENERO]])="femenino"),"OK","Corregir")</f>
        <v>OK</v>
      </c>
      <c r="Z2543" s="10" t="str">
        <f>+IF(Tabla2[[#This Row],[Nro. DNI / CE]]="","Corregir",IF(LEN(Tabla2[[#This Row],[Nro. DNI / CE]])&gt;=8,"OK","Corregir"))</f>
        <v>OK</v>
      </c>
      <c r="AA2543" s="10">
        <f>COUNTIF(Tabla2[APELLIDOS Y NOMBRES],Tabla2[[#This Row],[APELLIDOS Y NOMBRES]])</f>
        <v>1</v>
      </c>
      <c r="AB2543" t="str">
        <f ca="1">+IFERROR(IF(Tabla2[[#This Row],[FECHA CESE/BAJA]]="","No Aplica",IF(AND(MONTH(Tabla2[[#This Row],[FECHA CESE/BAJA]])=MONTH(TODAY()-30),YEAR(Tabla2[[#This Row],[FECHA CESE/BAJA]])=YEAR(TODAY())),MONTH(TODAY()-30)&amp;"-"&amp;YEAR(TODAY()),"Borrar")),"No aplica")</f>
        <v>No Aplica</v>
      </c>
      <c r="AC2543" t="str">
        <f ca="1">+IFERROR(IF(Tabla2[[#This Row],[FECHA INICIO DE LABORES EN OBRA]]="","No Aplica",IF(AND(MONTH(Tabla2[[#This Row],[FECHA INICIO DE LABORES EN OBRA]])=MONTH(TODAY()-30),YEAR(Tabla2[[#This Row],[FECHA INICIO DE LABORES EN OBRA]])=YEAR(TODAY())),MONTH(TODAY()-30)&amp;"-"&amp;YEAR(TODAY()),"No Aplica")),"No Aplica")</f>
        <v>8-2023</v>
      </c>
    </row>
    <row r="2544" spans="1:29" x14ac:dyDescent="0.25">
      <c r="A2544" s="2" t="s">
        <v>11774</v>
      </c>
      <c r="B2544" s="3" t="s">
        <v>11775</v>
      </c>
      <c r="C2544" s="3" t="s">
        <v>11580</v>
      </c>
      <c r="D2544" s="3" t="s">
        <v>11850</v>
      </c>
      <c r="E2544" s="3" t="s">
        <v>11851</v>
      </c>
      <c r="F2544" s="36">
        <v>29848</v>
      </c>
      <c r="G2544" s="3">
        <v>1</v>
      </c>
      <c r="H2544" s="3" t="s">
        <v>10843</v>
      </c>
      <c r="I2544" s="3" t="s">
        <v>11788</v>
      </c>
      <c r="J2544" s="3" t="s">
        <v>11852</v>
      </c>
      <c r="K2544" s="3" t="s">
        <v>7730</v>
      </c>
      <c r="L2544" s="8" t="s">
        <v>9813</v>
      </c>
      <c r="M2544" s="5"/>
      <c r="N2544" s="13" t="s">
        <v>1043</v>
      </c>
      <c r="O2544" s="5">
        <v>45152</v>
      </c>
      <c r="P2544" s="8">
        <v>1</v>
      </c>
      <c r="Q2544" s="9">
        <v>1</v>
      </c>
      <c r="R2544" s="9" t="str">
        <f>IFERROR(VLOOKUP(Tabla2[[#This Row],[CONTRATISTA PRNCIPAL]],Hoja1!$L$5:$M$9,2,FALSE),"CJV")</f>
        <v>CJV</v>
      </c>
      <c r="S2544" s="9" t="str">
        <f>IF(Tabla2[[#This Row],[EMPRESA]]=Tabla2[[#This Row],[CONTRATISTA PRNCIPAL]],"Principal","Secundaria")</f>
        <v>Secundaria</v>
      </c>
      <c r="T2544" s="10">
        <f>IFERROR(1/COUNTIF(Tabla2[CONTRATISTA PRNCIPAL],Tabla2[[#This Row],[CONTRATISTA PRNCIPAL]]),0)</f>
        <v>5.9523809523809521E-3</v>
      </c>
      <c r="U2544" s="33">
        <f ca="1">IF(((TODAY()-Tabla2[[#This Row],[FECHA NACIMIENTO]])/365)&lt;18,"Corregir", IF(((TODAY()-Tabla2[[#This Row],[FECHA NACIMIENTO]])/365)&gt;80, "Corregir",ROUNDDOWN(((TODAY()-Tabla2[[#This Row],[FECHA NACIMIENTO]])/365),0)))</f>
        <v>41</v>
      </c>
      <c r="V254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544" s="34" t="str">
        <f ca="1">+IF(Tabla2[[#This Row],[Edad]]="Corregir","Corregir","Ok")</f>
        <v>Ok</v>
      </c>
      <c r="X2544" s="10" t="str">
        <f>+IFERROR(VLOOKUP(Tabla2[[#This Row],[DISTRITO SEGÚN DNI]],Hoja1!$A$2:$B$55,2,FALSE),"No")</f>
        <v>No</v>
      </c>
      <c r="Y2544" s="10" t="str">
        <f>IF(OR(LOWER(Tabla2[[#This Row],[GENERO]])="masculino", LOWER(Tabla2[[#This Row],[GENERO]])="femenino"),"OK","Corregir")</f>
        <v>OK</v>
      </c>
      <c r="Z2544" s="10" t="str">
        <f>+IF(Tabla2[[#This Row],[Nro. DNI / CE]]="","Corregir",IF(LEN(Tabla2[[#This Row],[Nro. DNI / CE]])&gt;=8,"OK","Corregir"))</f>
        <v>OK</v>
      </c>
      <c r="AA2544" s="10">
        <f>COUNTIF(Tabla2[APELLIDOS Y NOMBRES],Tabla2[[#This Row],[APELLIDOS Y NOMBRES]])</f>
        <v>1</v>
      </c>
      <c r="AB2544" t="str">
        <f ca="1">+IFERROR(IF(Tabla2[[#This Row],[FECHA CESE/BAJA]]="","No Aplica",IF(AND(MONTH(Tabla2[[#This Row],[FECHA CESE/BAJA]])=MONTH(TODAY()-30),YEAR(Tabla2[[#This Row],[FECHA CESE/BAJA]])=YEAR(TODAY())),MONTH(TODAY()-30)&amp;"-"&amp;YEAR(TODAY()),"Borrar")),"No aplica")</f>
        <v>No Aplica</v>
      </c>
      <c r="AC2544" t="str">
        <f ca="1">+IFERROR(IF(Tabla2[[#This Row],[FECHA INICIO DE LABORES EN OBRA]]="","No Aplica",IF(AND(MONTH(Tabla2[[#This Row],[FECHA INICIO DE LABORES EN OBRA]])=MONTH(TODAY()-30),YEAR(Tabla2[[#This Row],[FECHA INICIO DE LABORES EN OBRA]])=YEAR(TODAY())),MONTH(TODAY()-30)&amp;"-"&amp;YEAR(TODAY()),"No Aplica")),"No Aplica")</f>
        <v>8-2023</v>
      </c>
    </row>
    <row r="2545" spans="1:29" x14ac:dyDescent="0.25">
      <c r="A2545" s="2" t="s">
        <v>11853</v>
      </c>
      <c r="B2545" s="3" t="s">
        <v>11775</v>
      </c>
      <c r="C2545" s="3" t="s">
        <v>11580</v>
      </c>
      <c r="D2545" s="3" t="s">
        <v>11854</v>
      </c>
      <c r="E2545" s="3" t="s">
        <v>11855</v>
      </c>
      <c r="F2545" s="36">
        <v>33257</v>
      </c>
      <c r="G2545" s="3">
        <v>1</v>
      </c>
      <c r="H2545" s="3" t="s">
        <v>2495</v>
      </c>
      <c r="I2545" s="3" t="s">
        <v>11788</v>
      </c>
      <c r="J2545" s="3" t="s">
        <v>11856</v>
      </c>
      <c r="K2545" s="3" t="s">
        <v>1481</v>
      </c>
      <c r="L2545" s="8" t="s">
        <v>9813</v>
      </c>
      <c r="M2545" s="5"/>
      <c r="N2545" s="13" t="s">
        <v>1043</v>
      </c>
      <c r="O2545" s="5">
        <v>45131</v>
      </c>
      <c r="P2545" s="8">
        <v>1</v>
      </c>
      <c r="Q2545" s="9">
        <v>1</v>
      </c>
      <c r="R2545" s="9" t="str">
        <f>IFERROR(VLOOKUP(Tabla2[[#This Row],[CONTRATISTA PRNCIPAL]],Hoja1!$L$5:$M$9,2,FALSE),"CJV")</f>
        <v>CJV</v>
      </c>
      <c r="S2545" s="9" t="str">
        <f>IF(Tabla2[[#This Row],[EMPRESA]]=Tabla2[[#This Row],[CONTRATISTA PRNCIPAL]],"Principal","Secundaria")</f>
        <v>Secundaria</v>
      </c>
      <c r="T2545" s="10">
        <f>IFERROR(1/COUNTIF(Tabla2[CONTRATISTA PRNCIPAL],Tabla2[[#This Row],[CONTRATISTA PRNCIPAL]]),0)</f>
        <v>5.9523809523809521E-3</v>
      </c>
      <c r="U2545" s="33">
        <f ca="1">IF(((TODAY()-Tabla2[[#This Row],[FECHA NACIMIENTO]])/365)&lt;18,"Corregir", IF(((TODAY()-Tabla2[[#This Row],[FECHA NACIMIENTO]])/365)&gt;80, "Corregir",ROUNDDOWN(((TODAY()-Tabla2[[#This Row],[FECHA NACIMIENTO]])/365),0)))</f>
        <v>32</v>
      </c>
      <c r="V254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545" s="34" t="str">
        <f ca="1">+IF(Tabla2[[#This Row],[Edad]]="Corregir","Corregir","Ok")</f>
        <v>Ok</v>
      </c>
      <c r="X2545" s="10" t="str">
        <f>+IFERROR(VLOOKUP(Tabla2[[#This Row],[DISTRITO SEGÚN DNI]],Hoja1!$A$2:$B$55,2,FALSE),"No")</f>
        <v>No</v>
      </c>
      <c r="Y2545" s="10" t="str">
        <f>IF(OR(LOWER(Tabla2[[#This Row],[GENERO]])="masculino", LOWER(Tabla2[[#This Row],[GENERO]])="femenino"),"OK","Corregir")</f>
        <v>OK</v>
      </c>
      <c r="Z2545" s="10" t="str">
        <f>+IF(Tabla2[[#This Row],[Nro. DNI / CE]]="","Corregir",IF(LEN(Tabla2[[#This Row],[Nro. DNI / CE]])&gt;=8,"OK","Corregir"))</f>
        <v>OK</v>
      </c>
      <c r="AA2545" s="10">
        <f>COUNTIF(Tabla2[APELLIDOS Y NOMBRES],Tabla2[[#This Row],[APELLIDOS Y NOMBRES]])</f>
        <v>1</v>
      </c>
      <c r="AB2545" t="str">
        <f ca="1">+IFERROR(IF(Tabla2[[#This Row],[FECHA CESE/BAJA]]="","No Aplica",IF(AND(MONTH(Tabla2[[#This Row],[FECHA CESE/BAJA]])=MONTH(TODAY()-30),YEAR(Tabla2[[#This Row],[FECHA CESE/BAJA]])=YEAR(TODAY())),MONTH(TODAY()-30)&amp;"-"&amp;YEAR(TODAY()),"Borrar")),"No aplica")</f>
        <v>No Aplica</v>
      </c>
      <c r="AC2545" t="str">
        <f ca="1">+IFERROR(IF(Tabla2[[#This Row],[FECHA INICIO DE LABORES EN OBRA]]="","No Aplica",IF(AND(MONTH(Tabla2[[#This Row],[FECHA INICIO DE LABORES EN OBRA]])=MONTH(TODAY()-30),YEAR(Tabla2[[#This Row],[FECHA INICIO DE LABORES EN OBRA]])=YEAR(TODAY())),MONTH(TODAY()-30)&amp;"-"&amp;YEAR(TODAY()),"No Aplica")),"No Aplica")</f>
        <v>No Aplica</v>
      </c>
    </row>
    <row r="2546" spans="1:29" x14ac:dyDescent="0.25">
      <c r="A2546" s="2" t="s">
        <v>11857</v>
      </c>
      <c r="B2546" s="3" t="s">
        <v>11858</v>
      </c>
      <c r="C2546" s="3" t="s">
        <v>11580</v>
      </c>
      <c r="D2546" s="3" t="s">
        <v>10801</v>
      </c>
      <c r="E2546" s="3" t="s">
        <v>11859</v>
      </c>
      <c r="F2546" s="36">
        <v>32395</v>
      </c>
      <c r="G2546" s="3">
        <v>2</v>
      </c>
      <c r="H2546" s="3" t="s">
        <v>11860</v>
      </c>
      <c r="I2546" s="3" t="s">
        <v>11861</v>
      </c>
      <c r="J2546" s="3" t="s">
        <v>11862</v>
      </c>
      <c r="K2546" s="3" t="s">
        <v>2450</v>
      </c>
      <c r="L2546" s="8" t="s">
        <v>9813</v>
      </c>
      <c r="M2546" s="5"/>
      <c r="N2546" s="13" t="s">
        <v>1043</v>
      </c>
      <c r="O2546" s="5">
        <v>44691</v>
      </c>
      <c r="P2546" s="8">
        <v>1</v>
      </c>
      <c r="Q2546" s="9">
        <v>1</v>
      </c>
      <c r="R2546" s="9" t="str">
        <f>IFERROR(VLOOKUP(Tabla2[[#This Row],[CONTRATISTA PRNCIPAL]],Hoja1!$L$5:$M$9,2,FALSE),"CJV")</f>
        <v>CJV</v>
      </c>
      <c r="S2546" s="9" t="str">
        <f>IF(Tabla2[[#This Row],[EMPRESA]]=Tabla2[[#This Row],[CONTRATISTA PRNCIPAL]],"Principal","Secundaria")</f>
        <v>Secundaria</v>
      </c>
      <c r="T2546" s="10">
        <f>IFERROR(1/COUNTIF(Tabla2[CONTRATISTA PRNCIPAL],Tabla2[[#This Row],[CONTRATISTA PRNCIPAL]]),0)</f>
        <v>5.9523809523809521E-3</v>
      </c>
      <c r="U2546" s="33">
        <f ca="1">IF(((TODAY()-Tabla2[[#This Row],[FECHA NACIMIENTO]])/365)&lt;18,"Corregir", IF(((TODAY()-Tabla2[[#This Row],[FECHA NACIMIENTO]])/365)&gt;80, "Corregir",ROUNDDOWN(((TODAY()-Tabla2[[#This Row],[FECHA NACIMIENTO]])/365),0)))</f>
        <v>35</v>
      </c>
      <c r="V254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546" s="34" t="str">
        <f ca="1">+IF(Tabla2[[#This Row],[Edad]]="Corregir","Corregir","Ok")</f>
        <v>Ok</v>
      </c>
      <c r="X2546" s="10" t="str">
        <f>+IFERROR(VLOOKUP(Tabla2[[#This Row],[DISTRITO SEGÚN DNI]],Hoja1!$A$2:$B$55,2,FALSE),"No")</f>
        <v>No</v>
      </c>
      <c r="Y2546" s="10" t="str">
        <f>IF(OR(LOWER(Tabla2[[#This Row],[GENERO]])="masculino", LOWER(Tabla2[[#This Row],[GENERO]])="femenino"),"OK","Corregir")</f>
        <v>OK</v>
      </c>
      <c r="Z2546" s="10" t="str">
        <f>+IF(Tabla2[[#This Row],[Nro. DNI / CE]]="","Corregir",IF(LEN(Tabla2[[#This Row],[Nro. DNI / CE]])&gt;=8,"OK","Corregir"))</f>
        <v>OK</v>
      </c>
      <c r="AA2546" s="10">
        <f>COUNTIF(Tabla2[APELLIDOS Y NOMBRES],Tabla2[[#This Row],[APELLIDOS Y NOMBRES]])</f>
        <v>1</v>
      </c>
      <c r="AB2546" t="str">
        <f ca="1">+IFERROR(IF(Tabla2[[#This Row],[FECHA CESE/BAJA]]="","No Aplica",IF(AND(MONTH(Tabla2[[#This Row],[FECHA CESE/BAJA]])=MONTH(TODAY()-30),YEAR(Tabla2[[#This Row],[FECHA CESE/BAJA]])=YEAR(TODAY())),MONTH(TODAY()-30)&amp;"-"&amp;YEAR(TODAY()),"Borrar")),"No aplica")</f>
        <v>No Aplica</v>
      </c>
      <c r="AC2546" t="str">
        <f ca="1">+IFERROR(IF(Tabla2[[#This Row],[FECHA INICIO DE LABORES EN OBRA]]="","No Aplica",IF(AND(MONTH(Tabla2[[#This Row],[FECHA INICIO DE LABORES EN OBRA]])=MONTH(TODAY()-30),YEAR(Tabla2[[#This Row],[FECHA INICIO DE LABORES EN OBRA]])=YEAR(TODAY())),MONTH(TODAY()-30)&amp;"-"&amp;YEAR(TODAY()),"No Aplica")),"No Aplica")</f>
        <v>No Aplica</v>
      </c>
    </row>
    <row r="2547" spans="1:29" x14ac:dyDescent="0.25">
      <c r="A2547" s="2" t="s">
        <v>11863</v>
      </c>
      <c r="B2547" s="3" t="s">
        <v>11864</v>
      </c>
      <c r="C2547" s="3" t="s">
        <v>11580</v>
      </c>
      <c r="D2547" s="3" t="s">
        <v>11865</v>
      </c>
      <c r="E2547" s="3" t="s">
        <v>11866</v>
      </c>
      <c r="F2547" s="36">
        <v>29651</v>
      </c>
      <c r="G2547" s="3">
        <v>2</v>
      </c>
      <c r="H2547" s="3" t="s">
        <v>2490</v>
      </c>
      <c r="I2547" s="3" t="s">
        <v>11867</v>
      </c>
      <c r="J2547" s="3" t="s">
        <v>11868</v>
      </c>
      <c r="K2547" s="3" t="s">
        <v>1483</v>
      </c>
      <c r="L2547" s="8" t="s">
        <v>9813</v>
      </c>
      <c r="M2547" s="5"/>
      <c r="N2547" s="13" t="s">
        <v>1043</v>
      </c>
      <c r="O2547" s="5">
        <v>44718</v>
      </c>
      <c r="P2547" s="8">
        <v>1</v>
      </c>
      <c r="Q2547" s="9">
        <v>1</v>
      </c>
      <c r="R2547" s="9" t="str">
        <f>IFERROR(VLOOKUP(Tabla2[[#This Row],[CONTRATISTA PRNCIPAL]],Hoja1!$L$5:$M$9,2,FALSE),"CJV")</f>
        <v>CJV</v>
      </c>
      <c r="S2547" s="9" t="str">
        <f>IF(Tabla2[[#This Row],[EMPRESA]]=Tabla2[[#This Row],[CONTRATISTA PRNCIPAL]],"Principal","Secundaria")</f>
        <v>Secundaria</v>
      </c>
      <c r="T2547" s="10">
        <f>IFERROR(1/COUNTIF(Tabla2[CONTRATISTA PRNCIPAL],Tabla2[[#This Row],[CONTRATISTA PRNCIPAL]]),0)</f>
        <v>5.9523809523809521E-3</v>
      </c>
      <c r="U2547" s="33">
        <f ca="1">IF(((TODAY()-Tabla2[[#This Row],[FECHA NACIMIENTO]])/365)&lt;18,"Corregir", IF(((TODAY()-Tabla2[[#This Row],[FECHA NACIMIENTO]])/365)&gt;80, "Corregir",ROUNDDOWN(((TODAY()-Tabla2[[#This Row],[FECHA NACIMIENTO]])/365),0)))</f>
        <v>42</v>
      </c>
      <c r="V254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547" s="34" t="str">
        <f ca="1">+IF(Tabla2[[#This Row],[Edad]]="Corregir","Corregir","Ok")</f>
        <v>Ok</v>
      </c>
      <c r="X2547" s="10" t="str">
        <f>+IFERROR(VLOOKUP(Tabla2[[#This Row],[DISTRITO SEGÚN DNI]],Hoja1!$A$2:$B$55,2,FALSE),"No")</f>
        <v>No</v>
      </c>
      <c r="Y2547" s="10" t="str">
        <f>IF(OR(LOWER(Tabla2[[#This Row],[GENERO]])="masculino", LOWER(Tabla2[[#This Row],[GENERO]])="femenino"),"OK","Corregir")</f>
        <v>OK</v>
      </c>
      <c r="Z2547" s="10" t="str">
        <f>+IF(Tabla2[[#This Row],[Nro. DNI / CE]]="","Corregir",IF(LEN(Tabla2[[#This Row],[Nro. DNI / CE]])&gt;=8,"OK","Corregir"))</f>
        <v>OK</v>
      </c>
      <c r="AA2547" s="10">
        <f>COUNTIF(Tabla2[APELLIDOS Y NOMBRES],Tabla2[[#This Row],[APELLIDOS Y NOMBRES]])</f>
        <v>1</v>
      </c>
      <c r="AB2547" t="str">
        <f ca="1">+IFERROR(IF(Tabla2[[#This Row],[FECHA CESE/BAJA]]="","No Aplica",IF(AND(MONTH(Tabla2[[#This Row],[FECHA CESE/BAJA]])=MONTH(TODAY()-30),YEAR(Tabla2[[#This Row],[FECHA CESE/BAJA]])=YEAR(TODAY())),MONTH(TODAY()-30)&amp;"-"&amp;YEAR(TODAY()),"Borrar")),"No aplica")</f>
        <v>No Aplica</v>
      </c>
      <c r="AC2547" t="str">
        <f ca="1">+IFERROR(IF(Tabla2[[#This Row],[FECHA INICIO DE LABORES EN OBRA]]="","No Aplica",IF(AND(MONTH(Tabla2[[#This Row],[FECHA INICIO DE LABORES EN OBRA]])=MONTH(TODAY()-30),YEAR(Tabla2[[#This Row],[FECHA INICIO DE LABORES EN OBRA]])=YEAR(TODAY())),MONTH(TODAY()-30)&amp;"-"&amp;YEAR(TODAY()),"No Aplica")),"No Aplica")</f>
        <v>No Aplica</v>
      </c>
    </row>
    <row r="2548" spans="1:29" x14ac:dyDescent="0.25">
      <c r="A2548" s="2" t="s">
        <v>11863</v>
      </c>
      <c r="B2548" s="3" t="s">
        <v>11864</v>
      </c>
      <c r="C2548" s="3" t="s">
        <v>11580</v>
      </c>
      <c r="D2548" s="3" t="s">
        <v>11869</v>
      </c>
      <c r="E2548" s="3" t="s">
        <v>11870</v>
      </c>
      <c r="F2548" s="36">
        <v>27980</v>
      </c>
      <c r="G2548" s="3">
        <v>2</v>
      </c>
      <c r="H2548" s="3" t="s">
        <v>2490</v>
      </c>
      <c r="I2548" s="3" t="s">
        <v>11867</v>
      </c>
      <c r="J2548" s="3" t="s">
        <v>11871</v>
      </c>
      <c r="K2548" s="3" t="s">
        <v>2470</v>
      </c>
      <c r="L2548" s="8" t="s">
        <v>9813</v>
      </c>
      <c r="M2548" s="5"/>
      <c r="N2548" s="13" t="s">
        <v>1043</v>
      </c>
      <c r="O2548" s="5">
        <v>44453</v>
      </c>
      <c r="P2548" s="8">
        <v>1</v>
      </c>
      <c r="Q2548" s="9">
        <v>1</v>
      </c>
      <c r="R2548" s="9" t="str">
        <f>IFERROR(VLOOKUP(Tabla2[[#This Row],[CONTRATISTA PRNCIPAL]],Hoja1!$L$5:$M$9,2,FALSE),"CJV")</f>
        <v>CJV</v>
      </c>
      <c r="S2548" s="9" t="str">
        <f>IF(Tabla2[[#This Row],[EMPRESA]]=Tabla2[[#This Row],[CONTRATISTA PRNCIPAL]],"Principal","Secundaria")</f>
        <v>Secundaria</v>
      </c>
      <c r="T2548" s="10">
        <f>IFERROR(1/COUNTIF(Tabla2[CONTRATISTA PRNCIPAL],Tabla2[[#This Row],[CONTRATISTA PRNCIPAL]]),0)</f>
        <v>5.9523809523809521E-3</v>
      </c>
      <c r="U2548" s="33">
        <f ca="1">IF(((TODAY()-Tabla2[[#This Row],[FECHA NACIMIENTO]])/365)&lt;18,"Corregir", IF(((TODAY()-Tabla2[[#This Row],[FECHA NACIMIENTO]])/365)&gt;80, "Corregir",ROUNDDOWN(((TODAY()-Tabla2[[#This Row],[FECHA NACIMIENTO]])/365),0)))</f>
        <v>47</v>
      </c>
      <c r="V254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548" s="34" t="str">
        <f ca="1">+IF(Tabla2[[#This Row],[Edad]]="Corregir","Corregir","Ok")</f>
        <v>Ok</v>
      </c>
      <c r="X2548" s="10" t="str">
        <f>+IFERROR(VLOOKUP(Tabla2[[#This Row],[DISTRITO SEGÚN DNI]],Hoja1!$A$2:$B$55,2,FALSE),"No")</f>
        <v>No</v>
      </c>
      <c r="Y2548" s="10" t="str">
        <f>IF(OR(LOWER(Tabla2[[#This Row],[GENERO]])="masculino", LOWER(Tabla2[[#This Row],[GENERO]])="femenino"),"OK","Corregir")</f>
        <v>OK</v>
      </c>
      <c r="Z2548" s="10" t="str">
        <f>+IF(Tabla2[[#This Row],[Nro. DNI / CE]]="","Corregir",IF(LEN(Tabla2[[#This Row],[Nro. DNI / CE]])&gt;=8,"OK","Corregir"))</f>
        <v>OK</v>
      </c>
      <c r="AA2548" s="10">
        <f>COUNTIF(Tabla2[APELLIDOS Y NOMBRES],Tabla2[[#This Row],[APELLIDOS Y NOMBRES]])</f>
        <v>1</v>
      </c>
      <c r="AB2548" t="str">
        <f ca="1">+IFERROR(IF(Tabla2[[#This Row],[FECHA CESE/BAJA]]="","No Aplica",IF(AND(MONTH(Tabla2[[#This Row],[FECHA CESE/BAJA]])=MONTH(TODAY()-30),YEAR(Tabla2[[#This Row],[FECHA CESE/BAJA]])=YEAR(TODAY())),MONTH(TODAY()-30)&amp;"-"&amp;YEAR(TODAY()),"Borrar")),"No aplica")</f>
        <v>No Aplica</v>
      </c>
      <c r="AC2548" t="str">
        <f ca="1">+IFERROR(IF(Tabla2[[#This Row],[FECHA INICIO DE LABORES EN OBRA]]="","No Aplica",IF(AND(MONTH(Tabla2[[#This Row],[FECHA INICIO DE LABORES EN OBRA]])=MONTH(TODAY()-30),YEAR(Tabla2[[#This Row],[FECHA INICIO DE LABORES EN OBRA]])=YEAR(TODAY())),MONTH(TODAY()-30)&amp;"-"&amp;YEAR(TODAY()),"No Aplica")),"No Aplica")</f>
        <v>No Aplica</v>
      </c>
    </row>
    <row r="2549" spans="1:29" x14ac:dyDescent="0.25">
      <c r="A2549" s="2" t="s">
        <v>11863</v>
      </c>
      <c r="B2549" s="3" t="s">
        <v>11864</v>
      </c>
      <c r="C2549" s="3" t="s">
        <v>11580</v>
      </c>
      <c r="D2549" s="3" t="s">
        <v>11872</v>
      </c>
      <c r="E2549" s="3" t="s">
        <v>11873</v>
      </c>
      <c r="F2549" s="36">
        <v>28372</v>
      </c>
      <c r="G2549" s="3">
        <v>1</v>
      </c>
      <c r="H2549" s="3" t="s">
        <v>2495</v>
      </c>
      <c r="I2549" s="3" t="s">
        <v>11867</v>
      </c>
      <c r="J2549" s="3" t="s">
        <v>11874</v>
      </c>
      <c r="K2549" s="3" t="s">
        <v>4105</v>
      </c>
      <c r="L2549" s="8" t="s">
        <v>9813</v>
      </c>
      <c r="M2549" s="5"/>
      <c r="N2549" s="13" t="s">
        <v>1043</v>
      </c>
      <c r="O2549" s="5">
        <v>44453</v>
      </c>
      <c r="P2549" s="8">
        <v>1</v>
      </c>
      <c r="Q2549" s="9">
        <v>1</v>
      </c>
      <c r="R2549" s="9" t="str">
        <f>IFERROR(VLOOKUP(Tabla2[[#This Row],[CONTRATISTA PRNCIPAL]],Hoja1!$L$5:$M$9,2,FALSE),"CJV")</f>
        <v>CJV</v>
      </c>
      <c r="S2549" s="9" t="str">
        <f>IF(Tabla2[[#This Row],[EMPRESA]]=Tabla2[[#This Row],[CONTRATISTA PRNCIPAL]],"Principal","Secundaria")</f>
        <v>Secundaria</v>
      </c>
      <c r="T2549" s="10">
        <f>IFERROR(1/COUNTIF(Tabla2[CONTRATISTA PRNCIPAL],Tabla2[[#This Row],[CONTRATISTA PRNCIPAL]]),0)</f>
        <v>5.9523809523809521E-3</v>
      </c>
      <c r="U2549" s="33">
        <f ca="1">IF(((TODAY()-Tabla2[[#This Row],[FECHA NACIMIENTO]])/365)&lt;18,"Corregir", IF(((TODAY()-Tabla2[[#This Row],[FECHA NACIMIENTO]])/365)&gt;80, "Corregir",ROUNDDOWN(((TODAY()-Tabla2[[#This Row],[FECHA NACIMIENTO]])/365),0)))</f>
        <v>46</v>
      </c>
      <c r="V254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549" s="34" t="str">
        <f ca="1">+IF(Tabla2[[#This Row],[Edad]]="Corregir","Corregir","Ok")</f>
        <v>Ok</v>
      </c>
      <c r="X2549" s="10" t="str">
        <f>+IFERROR(VLOOKUP(Tabla2[[#This Row],[DISTRITO SEGÚN DNI]],Hoja1!$A$2:$B$55,2,FALSE),"No")</f>
        <v>No</v>
      </c>
      <c r="Y2549" s="10" t="str">
        <f>IF(OR(LOWER(Tabla2[[#This Row],[GENERO]])="masculino", LOWER(Tabla2[[#This Row],[GENERO]])="femenino"),"OK","Corregir")</f>
        <v>OK</v>
      </c>
      <c r="Z2549" s="10" t="str">
        <f>+IF(Tabla2[[#This Row],[Nro. DNI / CE]]="","Corregir",IF(LEN(Tabla2[[#This Row],[Nro. DNI / CE]])&gt;=8,"OK","Corregir"))</f>
        <v>OK</v>
      </c>
      <c r="AA2549" s="10">
        <f>COUNTIF(Tabla2[APELLIDOS Y NOMBRES],Tabla2[[#This Row],[APELLIDOS Y NOMBRES]])</f>
        <v>1</v>
      </c>
      <c r="AB2549" t="str">
        <f ca="1">+IFERROR(IF(Tabla2[[#This Row],[FECHA CESE/BAJA]]="","No Aplica",IF(AND(MONTH(Tabla2[[#This Row],[FECHA CESE/BAJA]])=MONTH(TODAY()-30),YEAR(Tabla2[[#This Row],[FECHA CESE/BAJA]])=YEAR(TODAY())),MONTH(TODAY()-30)&amp;"-"&amp;YEAR(TODAY()),"Borrar")),"No aplica")</f>
        <v>No Aplica</v>
      </c>
      <c r="AC2549" t="str">
        <f ca="1">+IFERROR(IF(Tabla2[[#This Row],[FECHA INICIO DE LABORES EN OBRA]]="","No Aplica",IF(AND(MONTH(Tabla2[[#This Row],[FECHA INICIO DE LABORES EN OBRA]])=MONTH(TODAY()-30),YEAR(Tabla2[[#This Row],[FECHA INICIO DE LABORES EN OBRA]])=YEAR(TODAY())),MONTH(TODAY()-30)&amp;"-"&amp;YEAR(TODAY()),"No Aplica")),"No Aplica")</f>
        <v>No Aplica</v>
      </c>
    </row>
    <row r="2550" spans="1:29" x14ac:dyDescent="0.25">
      <c r="A2550" s="2" t="s">
        <v>11863</v>
      </c>
      <c r="B2550" s="3" t="s">
        <v>11864</v>
      </c>
      <c r="C2550" s="3" t="s">
        <v>11580</v>
      </c>
      <c r="D2550" s="3" t="s">
        <v>11875</v>
      </c>
      <c r="E2550" s="3" t="s">
        <v>11876</v>
      </c>
      <c r="F2550" s="36">
        <v>35109</v>
      </c>
      <c r="G2550" s="3">
        <v>1</v>
      </c>
      <c r="H2550" s="3" t="s">
        <v>2495</v>
      </c>
      <c r="I2550" s="3" t="s">
        <v>11867</v>
      </c>
      <c r="J2550" s="3" t="s">
        <v>11877</v>
      </c>
      <c r="K2550" s="3" t="s">
        <v>1481</v>
      </c>
      <c r="L2550" s="8" t="s">
        <v>9813</v>
      </c>
      <c r="M2550" s="5"/>
      <c r="N2550" s="13" t="s">
        <v>1043</v>
      </c>
      <c r="O2550" s="5">
        <v>44462</v>
      </c>
      <c r="P2550" s="8">
        <v>1</v>
      </c>
      <c r="Q2550" s="9">
        <v>1</v>
      </c>
      <c r="R2550" s="9" t="str">
        <f>IFERROR(VLOOKUP(Tabla2[[#This Row],[CONTRATISTA PRNCIPAL]],Hoja1!$L$5:$M$9,2,FALSE),"CJV")</f>
        <v>CJV</v>
      </c>
      <c r="S2550" s="9" t="str">
        <f>IF(Tabla2[[#This Row],[EMPRESA]]=Tabla2[[#This Row],[CONTRATISTA PRNCIPAL]],"Principal","Secundaria")</f>
        <v>Secundaria</v>
      </c>
      <c r="T2550" s="10">
        <f>IFERROR(1/COUNTIF(Tabla2[CONTRATISTA PRNCIPAL],Tabla2[[#This Row],[CONTRATISTA PRNCIPAL]]),0)</f>
        <v>5.9523809523809521E-3</v>
      </c>
      <c r="U2550" s="33">
        <f ca="1">IF(((TODAY()-Tabla2[[#This Row],[FECHA NACIMIENTO]])/365)&lt;18,"Corregir", IF(((TODAY()-Tabla2[[#This Row],[FECHA NACIMIENTO]])/365)&gt;80, "Corregir",ROUNDDOWN(((TODAY()-Tabla2[[#This Row],[FECHA NACIMIENTO]])/365),0)))</f>
        <v>27</v>
      </c>
      <c r="V255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550" s="34" t="str">
        <f ca="1">+IF(Tabla2[[#This Row],[Edad]]="Corregir","Corregir","Ok")</f>
        <v>Ok</v>
      </c>
      <c r="X2550" s="10" t="str">
        <f>+IFERROR(VLOOKUP(Tabla2[[#This Row],[DISTRITO SEGÚN DNI]],Hoja1!$A$2:$B$55,2,FALSE),"No")</f>
        <v>No</v>
      </c>
      <c r="Y2550" s="10" t="str">
        <f>IF(OR(LOWER(Tabla2[[#This Row],[GENERO]])="masculino", LOWER(Tabla2[[#This Row],[GENERO]])="femenino"),"OK","Corregir")</f>
        <v>OK</v>
      </c>
      <c r="Z2550" s="10" t="str">
        <f>+IF(Tabla2[[#This Row],[Nro. DNI / CE]]="","Corregir",IF(LEN(Tabla2[[#This Row],[Nro. DNI / CE]])&gt;=8,"OK","Corregir"))</f>
        <v>OK</v>
      </c>
      <c r="AA2550" s="10">
        <f>COUNTIF(Tabla2[APELLIDOS Y NOMBRES],Tabla2[[#This Row],[APELLIDOS Y NOMBRES]])</f>
        <v>1</v>
      </c>
      <c r="AB2550" t="str">
        <f ca="1">+IFERROR(IF(Tabla2[[#This Row],[FECHA CESE/BAJA]]="","No Aplica",IF(AND(MONTH(Tabla2[[#This Row],[FECHA CESE/BAJA]])=MONTH(TODAY()-30),YEAR(Tabla2[[#This Row],[FECHA CESE/BAJA]])=YEAR(TODAY())),MONTH(TODAY()-30)&amp;"-"&amp;YEAR(TODAY()),"Borrar")),"No aplica")</f>
        <v>No Aplica</v>
      </c>
      <c r="AC2550" t="str">
        <f ca="1">+IFERROR(IF(Tabla2[[#This Row],[FECHA INICIO DE LABORES EN OBRA]]="","No Aplica",IF(AND(MONTH(Tabla2[[#This Row],[FECHA INICIO DE LABORES EN OBRA]])=MONTH(TODAY()-30),YEAR(Tabla2[[#This Row],[FECHA INICIO DE LABORES EN OBRA]])=YEAR(TODAY())),MONTH(TODAY()-30)&amp;"-"&amp;YEAR(TODAY()),"No Aplica")),"No Aplica")</f>
        <v>No Aplica</v>
      </c>
    </row>
    <row r="2551" spans="1:29" x14ac:dyDescent="0.25">
      <c r="A2551" s="2" t="s">
        <v>11863</v>
      </c>
      <c r="B2551" s="3" t="s">
        <v>11864</v>
      </c>
      <c r="C2551" s="3" t="s">
        <v>11580</v>
      </c>
      <c r="D2551" s="3" t="s">
        <v>11878</v>
      </c>
      <c r="E2551" s="3" t="s">
        <v>11879</v>
      </c>
      <c r="F2551" s="36">
        <v>37789</v>
      </c>
      <c r="G2551" s="3">
        <v>2</v>
      </c>
      <c r="H2551" s="3" t="s">
        <v>2495</v>
      </c>
      <c r="I2551" s="3" t="s">
        <v>11867</v>
      </c>
      <c r="J2551" s="3" t="s">
        <v>11880</v>
      </c>
      <c r="K2551" s="3" t="s">
        <v>1481</v>
      </c>
      <c r="L2551" s="8" t="s">
        <v>9813</v>
      </c>
      <c r="M2551" s="5"/>
      <c r="N2551" s="13" t="s">
        <v>1043</v>
      </c>
      <c r="O2551" s="5">
        <v>44804</v>
      </c>
      <c r="P2551" s="8">
        <v>1</v>
      </c>
      <c r="Q2551" s="9">
        <v>1</v>
      </c>
      <c r="R2551" s="9" t="str">
        <f>IFERROR(VLOOKUP(Tabla2[[#This Row],[CONTRATISTA PRNCIPAL]],Hoja1!$L$5:$M$9,2,FALSE),"CJV")</f>
        <v>CJV</v>
      </c>
      <c r="S2551" s="9" t="str">
        <f>IF(Tabla2[[#This Row],[EMPRESA]]=Tabla2[[#This Row],[CONTRATISTA PRNCIPAL]],"Principal","Secundaria")</f>
        <v>Secundaria</v>
      </c>
      <c r="T2551" s="10">
        <f>IFERROR(1/COUNTIF(Tabla2[CONTRATISTA PRNCIPAL],Tabla2[[#This Row],[CONTRATISTA PRNCIPAL]]),0)</f>
        <v>5.9523809523809521E-3</v>
      </c>
      <c r="U2551" s="33">
        <f ca="1">IF(((TODAY()-Tabla2[[#This Row],[FECHA NACIMIENTO]])/365)&lt;18,"Corregir", IF(((TODAY()-Tabla2[[#This Row],[FECHA NACIMIENTO]])/365)&gt;80, "Corregir",ROUNDDOWN(((TODAY()-Tabla2[[#This Row],[FECHA NACIMIENTO]])/365),0)))</f>
        <v>20</v>
      </c>
      <c r="V255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2551" s="34" t="str">
        <f ca="1">+IF(Tabla2[[#This Row],[Edad]]="Corregir","Corregir","Ok")</f>
        <v>Ok</v>
      </c>
      <c r="X2551" s="10" t="str">
        <f>+IFERROR(VLOOKUP(Tabla2[[#This Row],[DISTRITO SEGÚN DNI]],Hoja1!$A$2:$B$55,2,FALSE),"No")</f>
        <v>No</v>
      </c>
      <c r="Y2551" s="10" t="str">
        <f>IF(OR(LOWER(Tabla2[[#This Row],[GENERO]])="masculino", LOWER(Tabla2[[#This Row],[GENERO]])="femenino"),"OK","Corregir")</f>
        <v>OK</v>
      </c>
      <c r="Z2551" s="10" t="str">
        <f>+IF(Tabla2[[#This Row],[Nro. DNI / CE]]="","Corregir",IF(LEN(Tabla2[[#This Row],[Nro. DNI / CE]])&gt;=8,"OK","Corregir"))</f>
        <v>OK</v>
      </c>
      <c r="AA2551" s="10">
        <f>COUNTIF(Tabla2[APELLIDOS Y NOMBRES],Tabla2[[#This Row],[APELLIDOS Y NOMBRES]])</f>
        <v>1</v>
      </c>
      <c r="AB2551" t="str">
        <f ca="1">+IFERROR(IF(Tabla2[[#This Row],[FECHA CESE/BAJA]]="","No Aplica",IF(AND(MONTH(Tabla2[[#This Row],[FECHA CESE/BAJA]])=MONTH(TODAY()-30),YEAR(Tabla2[[#This Row],[FECHA CESE/BAJA]])=YEAR(TODAY())),MONTH(TODAY()-30)&amp;"-"&amp;YEAR(TODAY()),"Borrar")),"No aplica")</f>
        <v>No Aplica</v>
      </c>
      <c r="AC2551" t="str">
        <f ca="1">+IFERROR(IF(Tabla2[[#This Row],[FECHA INICIO DE LABORES EN OBRA]]="","No Aplica",IF(AND(MONTH(Tabla2[[#This Row],[FECHA INICIO DE LABORES EN OBRA]])=MONTH(TODAY()-30),YEAR(Tabla2[[#This Row],[FECHA INICIO DE LABORES EN OBRA]])=YEAR(TODAY())),MONTH(TODAY()-30)&amp;"-"&amp;YEAR(TODAY()),"No Aplica")),"No Aplica")</f>
        <v>No Aplica</v>
      </c>
    </row>
    <row r="2552" spans="1:29" x14ac:dyDescent="0.25">
      <c r="A2552" s="2" t="s">
        <v>11863</v>
      </c>
      <c r="B2552" s="3" t="s">
        <v>11864</v>
      </c>
      <c r="C2552" s="3" t="s">
        <v>11580</v>
      </c>
      <c r="D2552" s="3">
        <v>42336304</v>
      </c>
      <c r="E2552" s="3" t="s">
        <v>11881</v>
      </c>
      <c r="F2552" s="36">
        <v>30782</v>
      </c>
      <c r="G2552" s="3">
        <v>2</v>
      </c>
      <c r="H2552" s="3" t="s">
        <v>2490</v>
      </c>
      <c r="I2552" s="3" t="s">
        <v>11867</v>
      </c>
      <c r="J2552" s="3" t="s">
        <v>11882</v>
      </c>
      <c r="K2552" s="3" t="s">
        <v>1473</v>
      </c>
      <c r="L2552" s="8" t="s">
        <v>9813</v>
      </c>
      <c r="M2552" s="5"/>
      <c r="N2552" s="13" t="s">
        <v>1043</v>
      </c>
      <c r="O2552" s="5">
        <v>44953</v>
      </c>
      <c r="P2552" s="8">
        <v>1</v>
      </c>
      <c r="Q2552" s="9">
        <v>1</v>
      </c>
      <c r="R2552" s="9" t="str">
        <f>IFERROR(VLOOKUP(Tabla2[[#This Row],[CONTRATISTA PRNCIPAL]],Hoja1!$L$5:$M$9,2,FALSE),"CJV")</f>
        <v>CJV</v>
      </c>
      <c r="S2552" s="9" t="str">
        <f>IF(Tabla2[[#This Row],[EMPRESA]]=Tabla2[[#This Row],[CONTRATISTA PRNCIPAL]],"Principal","Secundaria")</f>
        <v>Secundaria</v>
      </c>
      <c r="T2552" s="10">
        <f>IFERROR(1/COUNTIF(Tabla2[CONTRATISTA PRNCIPAL],Tabla2[[#This Row],[CONTRATISTA PRNCIPAL]]),0)</f>
        <v>5.9523809523809521E-3</v>
      </c>
      <c r="U2552" s="33">
        <f ca="1">IF(((TODAY()-Tabla2[[#This Row],[FECHA NACIMIENTO]])/365)&lt;18,"Corregir", IF(((TODAY()-Tabla2[[#This Row],[FECHA NACIMIENTO]])/365)&gt;80, "Corregir",ROUNDDOWN(((TODAY()-Tabla2[[#This Row],[FECHA NACIMIENTO]])/365),0)))</f>
        <v>39</v>
      </c>
      <c r="V255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552" s="34" t="str">
        <f ca="1">+IF(Tabla2[[#This Row],[Edad]]="Corregir","Corregir","Ok")</f>
        <v>Ok</v>
      </c>
      <c r="X2552" s="10" t="str">
        <f>+IFERROR(VLOOKUP(Tabla2[[#This Row],[DISTRITO SEGÚN DNI]],Hoja1!$A$2:$B$55,2,FALSE),"No")</f>
        <v>No</v>
      </c>
      <c r="Y2552" s="10" t="str">
        <f>IF(OR(LOWER(Tabla2[[#This Row],[GENERO]])="masculino", LOWER(Tabla2[[#This Row],[GENERO]])="femenino"),"OK","Corregir")</f>
        <v>OK</v>
      </c>
      <c r="Z2552" s="10" t="str">
        <f>+IF(Tabla2[[#This Row],[Nro. DNI / CE]]="","Corregir",IF(LEN(Tabla2[[#This Row],[Nro. DNI / CE]])&gt;=8,"OK","Corregir"))</f>
        <v>OK</v>
      </c>
      <c r="AA2552" s="10">
        <f>COUNTIF(Tabla2[APELLIDOS Y NOMBRES],Tabla2[[#This Row],[APELLIDOS Y NOMBRES]])</f>
        <v>1</v>
      </c>
      <c r="AB2552" t="str">
        <f ca="1">+IFERROR(IF(Tabla2[[#This Row],[FECHA CESE/BAJA]]="","No Aplica",IF(AND(MONTH(Tabla2[[#This Row],[FECHA CESE/BAJA]])=MONTH(TODAY()-30),YEAR(Tabla2[[#This Row],[FECHA CESE/BAJA]])=YEAR(TODAY())),MONTH(TODAY()-30)&amp;"-"&amp;YEAR(TODAY()),"Borrar")),"No aplica")</f>
        <v>No Aplica</v>
      </c>
      <c r="AC2552" t="str">
        <f ca="1">+IFERROR(IF(Tabla2[[#This Row],[FECHA INICIO DE LABORES EN OBRA]]="","No Aplica",IF(AND(MONTH(Tabla2[[#This Row],[FECHA INICIO DE LABORES EN OBRA]])=MONTH(TODAY()-30),YEAR(Tabla2[[#This Row],[FECHA INICIO DE LABORES EN OBRA]])=YEAR(TODAY())),MONTH(TODAY()-30)&amp;"-"&amp;YEAR(TODAY()),"No Aplica")),"No Aplica")</f>
        <v>No Aplica</v>
      </c>
    </row>
    <row r="2553" spans="1:29" x14ac:dyDescent="0.25">
      <c r="A2553" s="2" t="s">
        <v>11883</v>
      </c>
      <c r="B2553" s="3" t="s">
        <v>11884</v>
      </c>
      <c r="C2553" s="3" t="s">
        <v>11580</v>
      </c>
      <c r="D2553" s="3" t="s">
        <v>11885</v>
      </c>
      <c r="E2553" s="3" t="s">
        <v>11886</v>
      </c>
      <c r="F2553" s="36">
        <v>32395</v>
      </c>
      <c r="G2553" s="3">
        <v>1</v>
      </c>
      <c r="H2553" s="3" t="s">
        <v>1918</v>
      </c>
      <c r="I2553" s="3" t="s">
        <v>11788</v>
      </c>
      <c r="J2553" s="3" t="s">
        <v>11887</v>
      </c>
      <c r="K2553" s="3" t="s">
        <v>2450</v>
      </c>
      <c r="L2553" s="8" t="s">
        <v>9813</v>
      </c>
      <c r="M2553" s="5"/>
      <c r="N2553" s="13" t="s">
        <v>1043</v>
      </c>
      <c r="O2553" s="5">
        <v>44006</v>
      </c>
      <c r="P2553" s="8">
        <v>1</v>
      </c>
      <c r="Q2553" s="9">
        <v>1</v>
      </c>
      <c r="R2553" s="9" t="str">
        <f>IFERROR(VLOOKUP(Tabla2[[#This Row],[CONTRATISTA PRNCIPAL]],Hoja1!$L$5:$M$9,2,FALSE),"CJV")</f>
        <v>CJV</v>
      </c>
      <c r="S2553" s="9" t="str">
        <f>IF(Tabla2[[#This Row],[EMPRESA]]=Tabla2[[#This Row],[CONTRATISTA PRNCIPAL]],"Principal","Secundaria")</f>
        <v>Secundaria</v>
      </c>
      <c r="T2553" s="10">
        <f>IFERROR(1/COUNTIF(Tabla2[CONTRATISTA PRNCIPAL],Tabla2[[#This Row],[CONTRATISTA PRNCIPAL]]),0)</f>
        <v>5.9523809523809521E-3</v>
      </c>
      <c r="U2553" s="33">
        <f ca="1">IF(((TODAY()-Tabla2[[#This Row],[FECHA NACIMIENTO]])/365)&lt;18,"Corregir", IF(((TODAY()-Tabla2[[#This Row],[FECHA NACIMIENTO]])/365)&gt;80, "Corregir",ROUNDDOWN(((TODAY()-Tabla2[[#This Row],[FECHA NACIMIENTO]])/365),0)))</f>
        <v>35</v>
      </c>
      <c r="V255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553" s="34" t="str">
        <f ca="1">+IF(Tabla2[[#This Row],[Edad]]="Corregir","Corregir","Ok")</f>
        <v>Ok</v>
      </c>
      <c r="X2553" s="10" t="str">
        <f>+IFERROR(VLOOKUP(Tabla2[[#This Row],[DISTRITO SEGÚN DNI]],Hoja1!$A$2:$B$55,2,FALSE),"No")</f>
        <v>No</v>
      </c>
      <c r="Y2553" s="10" t="str">
        <f>IF(OR(LOWER(Tabla2[[#This Row],[GENERO]])="masculino", LOWER(Tabla2[[#This Row],[GENERO]])="femenino"),"OK","Corregir")</f>
        <v>OK</v>
      </c>
      <c r="Z2553" s="10" t="str">
        <f>+IF(Tabla2[[#This Row],[Nro. DNI / CE]]="","Corregir",IF(LEN(Tabla2[[#This Row],[Nro. DNI / CE]])&gt;=8,"OK","Corregir"))</f>
        <v>OK</v>
      </c>
      <c r="AA2553" s="10">
        <f>COUNTIF(Tabla2[APELLIDOS Y NOMBRES],Tabla2[[#This Row],[APELLIDOS Y NOMBRES]])</f>
        <v>1</v>
      </c>
      <c r="AB2553" t="str">
        <f ca="1">+IFERROR(IF(Tabla2[[#This Row],[FECHA CESE/BAJA]]="","No Aplica",IF(AND(MONTH(Tabla2[[#This Row],[FECHA CESE/BAJA]])=MONTH(TODAY()-30),YEAR(Tabla2[[#This Row],[FECHA CESE/BAJA]])=YEAR(TODAY())),MONTH(TODAY()-30)&amp;"-"&amp;YEAR(TODAY()),"Borrar")),"No aplica")</f>
        <v>No Aplica</v>
      </c>
      <c r="AC2553" t="str">
        <f ca="1">+IFERROR(IF(Tabla2[[#This Row],[FECHA INICIO DE LABORES EN OBRA]]="","No Aplica",IF(AND(MONTH(Tabla2[[#This Row],[FECHA INICIO DE LABORES EN OBRA]])=MONTH(TODAY()-30),YEAR(Tabla2[[#This Row],[FECHA INICIO DE LABORES EN OBRA]])=YEAR(TODAY())),MONTH(TODAY()-30)&amp;"-"&amp;YEAR(TODAY()),"No Aplica")),"No Aplica")</f>
        <v>No Aplica</v>
      </c>
    </row>
    <row r="2554" spans="1:29" x14ac:dyDescent="0.25">
      <c r="A2554" s="2" t="s">
        <v>11883</v>
      </c>
      <c r="B2554" s="3" t="s">
        <v>11884</v>
      </c>
      <c r="C2554" s="3" t="s">
        <v>11580</v>
      </c>
      <c r="D2554" s="3" t="s">
        <v>11888</v>
      </c>
      <c r="E2554" s="3" t="s">
        <v>11889</v>
      </c>
      <c r="F2554" s="36">
        <v>32395</v>
      </c>
      <c r="G2554" s="3">
        <v>1</v>
      </c>
      <c r="H2554" s="3" t="s">
        <v>1918</v>
      </c>
      <c r="I2554" s="3" t="s">
        <v>11788</v>
      </c>
      <c r="J2554" s="3" t="s">
        <v>11890</v>
      </c>
      <c r="K2554" s="3" t="s">
        <v>4987</v>
      </c>
      <c r="L2554" s="8" t="s">
        <v>9813</v>
      </c>
      <c r="M2554" s="5"/>
      <c r="N2554" s="13" t="s">
        <v>1043</v>
      </c>
      <c r="O2554" s="5">
        <v>44006</v>
      </c>
      <c r="P2554" s="8">
        <v>1</v>
      </c>
      <c r="Q2554" s="9">
        <v>1</v>
      </c>
      <c r="R2554" s="9" t="str">
        <f>IFERROR(VLOOKUP(Tabla2[[#This Row],[CONTRATISTA PRNCIPAL]],Hoja1!$L$5:$M$9,2,FALSE),"CJV")</f>
        <v>CJV</v>
      </c>
      <c r="S2554" s="9" t="str">
        <f>IF(Tabla2[[#This Row],[EMPRESA]]=Tabla2[[#This Row],[CONTRATISTA PRNCIPAL]],"Principal","Secundaria")</f>
        <v>Secundaria</v>
      </c>
      <c r="T2554" s="10">
        <f>IFERROR(1/COUNTIF(Tabla2[CONTRATISTA PRNCIPAL],Tabla2[[#This Row],[CONTRATISTA PRNCIPAL]]),0)</f>
        <v>5.9523809523809521E-3</v>
      </c>
      <c r="U2554" s="33">
        <f ca="1">IF(((TODAY()-Tabla2[[#This Row],[FECHA NACIMIENTO]])/365)&lt;18,"Corregir", IF(((TODAY()-Tabla2[[#This Row],[FECHA NACIMIENTO]])/365)&gt;80, "Corregir",ROUNDDOWN(((TODAY()-Tabla2[[#This Row],[FECHA NACIMIENTO]])/365),0)))</f>
        <v>35</v>
      </c>
      <c r="V255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554" s="34" t="str">
        <f ca="1">+IF(Tabla2[[#This Row],[Edad]]="Corregir","Corregir","Ok")</f>
        <v>Ok</v>
      </c>
      <c r="X2554" s="10" t="str">
        <f>+IFERROR(VLOOKUP(Tabla2[[#This Row],[DISTRITO SEGÚN DNI]],Hoja1!$A$2:$B$55,2,FALSE),"No")</f>
        <v>No</v>
      </c>
      <c r="Y2554" s="10" t="str">
        <f>IF(OR(LOWER(Tabla2[[#This Row],[GENERO]])="masculino", LOWER(Tabla2[[#This Row],[GENERO]])="femenino"),"OK","Corregir")</f>
        <v>OK</v>
      </c>
      <c r="Z2554" s="10" t="str">
        <f>+IF(Tabla2[[#This Row],[Nro. DNI / CE]]="","Corregir",IF(LEN(Tabla2[[#This Row],[Nro. DNI / CE]])&gt;=8,"OK","Corregir"))</f>
        <v>OK</v>
      </c>
      <c r="AA2554" s="10">
        <f>COUNTIF(Tabla2[APELLIDOS Y NOMBRES],Tabla2[[#This Row],[APELLIDOS Y NOMBRES]])</f>
        <v>1</v>
      </c>
      <c r="AB2554" t="str">
        <f ca="1">+IFERROR(IF(Tabla2[[#This Row],[FECHA CESE/BAJA]]="","No Aplica",IF(AND(MONTH(Tabla2[[#This Row],[FECHA CESE/BAJA]])=MONTH(TODAY()-30),YEAR(Tabla2[[#This Row],[FECHA CESE/BAJA]])=YEAR(TODAY())),MONTH(TODAY()-30)&amp;"-"&amp;YEAR(TODAY()),"Borrar")),"No aplica")</f>
        <v>No Aplica</v>
      </c>
      <c r="AC2554" t="str">
        <f ca="1">+IFERROR(IF(Tabla2[[#This Row],[FECHA INICIO DE LABORES EN OBRA]]="","No Aplica",IF(AND(MONTH(Tabla2[[#This Row],[FECHA INICIO DE LABORES EN OBRA]])=MONTH(TODAY()-30),YEAR(Tabla2[[#This Row],[FECHA INICIO DE LABORES EN OBRA]])=YEAR(TODAY())),MONTH(TODAY()-30)&amp;"-"&amp;YEAR(TODAY()),"No Aplica")),"No Aplica")</f>
        <v>No Aplica</v>
      </c>
    </row>
    <row r="2555" spans="1:29" x14ac:dyDescent="0.25">
      <c r="A2555" s="2" t="s">
        <v>11883</v>
      </c>
      <c r="B2555" s="3" t="s">
        <v>11884</v>
      </c>
      <c r="C2555" s="3" t="s">
        <v>11580</v>
      </c>
      <c r="D2555" s="3" t="s">
        <v>11891</v>
      </c>
      <c r="E2555" s="3" t="s">
        <v>11892</v>
      </c>
      <c r="F2555" s="36">
        <v>29099</v>
      </c>
      <c r="G2555" s="3">
        <v>1</v>
      </c>
      <c r="H2555" s="3" t="s">
        <v>11893</v>
      </c>
      <c r="I2555" s="3" t="s">
        <v>11788</v>
      </c>
      <c r="J2555" s="3" t="s">
        <v>11894</v>
      </c>
      <c r="K2555" s="3" t="s">
        <v>4951</v>
      </c>
      <c r="L2555" s="8" t="s">
        <v>9813</v>
      </c>
      <c r="M2555" s="5"/>
      <c r="N2555" s="13" t="s">
        <v>1043</v>
      </c>
      <c r="O2555" s="5">
        <v>44361</v>
      </c>
      <c r="P2555" s="8">
        <v>1</v>
      </c>
      <c r="Q2555" s="9">
        <v>1</v>
      </c>
      <c r="R2555" s="9" t="str">
        <f>IFERROR(VLOOKUP(Tabla2[[#This Row],[CONTRATISTA PRNCIPAL]],Hoja1!$L$5:$M$9,2,FALSE),"CJV")</f>
        <v>CJV</v>
      </c>
      <c r="S2555" s="9" t="str">
        <f>IF(Tabla2[[#This Row],[EMPRESA]]=Tabla2[[#This Row],[CONTRATISTA PRNCIPAL]],"Principal","Secundaria")</f>
        <v>Secundaria</v>
      </c>
      <c r="T2555" s="10">
        <f>IFERROR(1/COUNTIF(Tabla2[CONTRATISTA PRNCIPAL],Tabla2[[#This Row],[CONTRATISTA PRNCIPAL]]),0)</f>
        <v>5.9523809523809521E-3</v>
      </c>
      <c r="U2555" s="33">
        <f ca="1">IF(((TODAY()-Tabla2[[#This Row],[FECHA NACIMIENTO]])/365)&lt;18,"Corregir", IF(((TODAY()-Tabla2[[#This Row],[FECHA NACIMIENTO]])/365)&gt;80, "Corregir",ROUNDDOWN(((TODAY()-Tabla2[[#This Row],[FECHA NACIMIENTO]])/365),0)))</f>
        <v>44</v>
      </c>
      <c r="V255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555" s="34" t="str">
        <f ca="1">+IF(Tabla2[[#This Row],[Edad]]="Corregir","Corregir","Ok")</f>
        <v>Ok</v>
      </c>
      <c r="X2555" s="10" t="str">
        <f>+IFERROR(VLOOKUP(Tabla2[[#This Row],[DISTRITO SEGÚN DNI]],Hoja1!$A$2:$B$55,2,FALSE),"No")</f>
        <v xml:space="preserve">SAN LUIS </v>
      </c>
      <c r="Y2555" s="10" t="str">
        <f>IF(OR(LOWER(Tabla2[[#This Row],[GENERO]])="masculino", LOWER(Tabla2[[#This Row],[GENERO]])="femenino"),"OK","Corregir")</f>
        <v>OK</v>
      </c>
      <c r="Z2555" s="10" t="str">
        <f>+IF(Tabla2[[#This Row],[Nro. DNI / CE]]="","Corregir",IF(LEN(Tabla2[[#This Row],[Nro. DNI / CE]])&gt;=8,"OK","Corregir"))</f>
        <v>OK</v>
      </c>
      <c r="AA2555" s="10">
        <f>COUNTIF(Tabla2[APELLIDOS Y NOMBRES],Tabla2[[#This Row],[APELLIDOS Y NOMBRES]])</f>
        <v>1</v>
      </c>
      <c r="AB2555" t="str">
        <f ca="1">+IFERROR(IF(Tabla2[[#This Row],[FECHA CESE/BAJA]]="","No Aplica",IF(AND(MONTH(Tabla2[[#This Row],[FECHA CESE/BAJA]])=MONTH(TODAY()-30),YEAR(Tabla2[[#This Row],[FECHA CESE/BAJA]])=YEAR(TODAY())),MONTH(TODAY()-30)&amp;"-"&amp;YEAR(TODAY()),"Borrar")),"No aplica")</f>
        <v>No Aplica</v>
      </c>
      <c r="AC2555" t="str">
        <f ca="1">+IFERROR(IF(Tabla2[[#This Row],[FECHA INICIO DE LABORES EN OBRA]]="","No Aplica",IF(AND(MONTH(Tabla2[[#This Row],[FECHA INICIO DE LABORES EN OBRA]])=MONTH(TODAY()-30),YEAR(Tabla2[[#This Row],[FECHA INICIO DE LABORES EN OBRA]])=YEAR(TODAY())),MONTH(TODAY()-30)&amp;"-"&amp;YEAR(TODAY()),"No Aplica")),"No Aplica")</f>
        <v>No Aplica</v>
      </c>
    </row>
    <row r="2556" spans="1:29" x14ac:dyDescent="0.25">
      <c r="A2556" s="2" t="s">
        <v>11883</v>
      </c>
      <c r="B2556" s="3" t="s">
        <v>11884</v>
      </c>
      <c r="C2556" s="3" t="s">
        <v>11580</v>
      </c>
      <c r="D2556" s="3" t="s">
        <v>11895</v>
      </c>
      <c r="E2556" s="3" t="s">
        <v>11896</v>
      </c>
      <c r="F2556" s="36">
        <v>23976</v>
      </c>
      <c r="G2556" s="3">
        <v>1</v>
      </c>
      <c r="H2556" s="3" t="s">
        <v>1918</v>
      </c>
      <c r="I2556" s="3" t="s">
        <v>11788</v>
      </c>
      <c r="J2556" s="3" t="s">
        <v>11897</v>
      </c>
      <c r="K2556" s="3" t="s">
        <v>1443</v>
      </c>
      <c r="L2556" s="8" t="s">
        <v>9813</v>
      </c>
      <c r="M2556" s="5"/>
      <c r="N2556" s="13" t="s">
        <v>1043</v>
      </c>
      <c r="O2556" s="5">
        <v>44830</v>
      </c>
      <c r="P2556" s="8">
        <v>1</v>
      </c>
      <c r="Q2556" s="9">
        <v>1</v>
      </c>
      <c r="R2556" s="9" t="str">
        <f>IFERROR(VLOOKUP(Tabla2[[#This Row],[CONTRATISTA PRNCIPAL]],Hoja1!$L$5:$M$9,2,FALSE),"CJV")</f>
        <v>CJV</v>
      </c>
      <c r="S2556" s="9" t="str">
        <f>IF(Tabla2[[#This Row],[EMPRESA]]=Tabla2[[#This Row],[CONTRATISTA PRNCIPAL]],"Principal","Secundaria")</f>
        <v>Secundaria</v>
      </c>
      <c r="T2556" s="10">
        <f>IFERROR(1/COUNTIF(Tabla2[CONTRATISTA PRNCIPAL],Tabla2[[#This Row],[CONTRATISTA PRNCIPAL]]),0)</f>
        <v>5.9523809523809521E-3</v>
      </c>
      <c r="U2556" s="33">
        <f ca="1">IF(((TODAY()-Tabla2[[#This Row],[FECHA NACIMIENTO]])/365)&lt;18,"Corregir", IF(((TODAY()-Tabla2[[#This Row],[FECHA NACIMIENTO]])/365)&gt;80, "Corregir",ROUNDDOWN(((TODAY()-Tabla2[[#This Row],[FECHA NACIMIENTO]])/365),0)))</f>
        <v>58</v>
      </c>
      <c r="V255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556" s="34" t="str">
        <f ca="1">+IF(Tabla2[[#This Row],[Edad]]="Corregir","Corregir","Ok")</f>
        <v>Ok</v>
      </c>
      <c r="X2556" s="10" t="str">
        <f>+IFERROR(VLOOKUP(Tabla2[[#This Row],[DISTRITO SEGÚN DNI]],Hoja1!$A$2:$B$55,2,FALSE),"No")</f>
        <v>No</v>
      </c>
      <c r="Y2556" s="10" t="str">
        <f>IF(OR(LOWER(Tabla2[[#This Row],[GENERO]])="masculino", LOWER(Tabla2[[#This Row],[GENERO]])="femenino"),"OK","Corregir")</f>
        <v>OK</v>
      </c>
      <c r="Z2556" s="10" t="str">
        <f>+IF(Tabla2[[#This Row],[Nro. DNI / CE]]="","Corregir",IF(LEN(Tabla2[[#This Row],[Nro. DNI / CE]])&gt;=8,"OK","Corregir"))</f>
        <v>OK</v>
      </c>
      <c r="AA2556" s="10">
        <f>COUNTIF(Tabla2[APELLIDOS Y NOMBRES],Tabla2[[#This Row],[APELLIDOS Y NOMBRES]])</f>
        <v>1</v>
      </c>
      <c r="AB2556" t="str">
        <f ca="1">+IFERROR(IF(Tabla2[[#This Row],[FECHA CESE/BAJA]]="","No Aplica",IF(AND(MONTH(Tabla2[[#This Row],[FECHA CESE/BAJA]])=MONTH(TODAY()-30),YEAR(Tabla2[[#This Row],[FECHA CESE/BAJA]])=YEAR(TODAY())),MONTH(TODAY()-30)&amp;"-"&amp;YEAR(TODAY()),"Borrar")),"No aplica")</f>
        <v>No Aplica</v>
      </c>
      <c r="AC2556" t="str">
        <f ca="1">+IFERROR(IF(Tabla2[[#This Row],[FECHA INICIO DE LABORES EN OBRA]]="","No Aplica",IF(AND(MONTH(Tabla2[[#This Row],[FECHA INICIO DE LABORES EN OBRA]])=MONTH(TODAY()-30),YEAR(Tabla2[[#This Row],[FECHA INICIO DE LABORES EN OBRA]])=YEAR(TODAY())),MONTH(TODAY()-30)&amp;"-"&amp;YEAR(TODAY()),"No Aplica")),"No Aplica")</f>
        <v>No Aplica</v>
      </c>
    </row>
    <row r="2557" spans="1:29" x14ac:dyDescent="0.25">
      <c r="A2557" s="2" t="s">
        <v>11883</v>
      </c>
      <c r="B2557" s="3" t="s">
        <v>11884</v>
      </c>
      <c r="C2557" s="3" t="s">
        <v>11580</v>
      </c>
      <c r="D2557" s="3">
        <v>40061998</v>
      </c>
      <c r="E2557" s="3" t="s">
        <v>11898</v>
      </c>
      <c r="F2557" s="36">
        <v>28783</v>
      </c>
      <c r="G2557" s="3">
        <v>1</v>
      </c>
      <c r="H2557" s="3" t="s">
        <v>1918</v>
      </c>
      <c r="I2557" s="3" t="s">
        <v>11788</v>
      </c>
      <c r="J2557" s="3" t="s">
        <v>11899</v>
      </c>
      <c r="K2557" s="3" t="s">
        <v>6029</v>
      </c>
      <c r="L2557" s="8" t="s">
        <v>9813</v>
      </c>
      <c r="M2557" s="5"/>
      <c r="N2557" s="13" t="s">
        <v>1043</v>
      </c>
      <c r="O2557" s="5">
        <v>44975</v>
      </c>
      <c r="P2557" s="8">
        <v>1</v>
      </c>
      <c r="Q2557" s="9">
        <v>1</v>
      </c>
      <c r="R2557" s="9" t="str">
        <f>IFERROR(VLOOKUP(Tabla2[[#This Row],[CONTRATISTA PRNCIPAL]],Hoja1!$L$5:$M$9,2,FALSE),"CJV")</f>
        <v>CJV</v>
      </c>
      <c r="S2557" s="9" t="str">
        <f>IF(Tabla2[[#This Row],[EMPRESA]]=Tabla2[[#This Row],[CONTRATISTA PRNCIPAL]],"Principal","Secundaria")</f>
        <v>Secundaria</v>
      </c>
      <c r="T2557" s="10">
        <f>IFERROR(1/COUNTIF(Tabla2[CONTRATISTA PRNCIPAL],Tabla2[[#This Row],[CONTRATISTA PRNCIPAL]]),0)</f>
        <v>5.9523809523809521E-3</v>
      </c>
      <c r="U2557" s="33">
        <f ca="1">IF(((TODAY()-Tabla2[[#This Row],[FECHA NACIMIENTO]])/365)&lt;18,"Corregir", IF(((TODAY()-Tabla2[[#This Row],[FECHA NACIMIENTO]])/365)&gt;80, "Corregir",ROUNDDOWN(((TODAY()-Tabla2[[#This Row],[FECHA NACIMIENTO]])/365),0)))</f>
        <v>44</v>
      </c>
      <c r="V255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557" s="34" t="str">
        <f ca="1">+IF(Tabla2[[#This Row],[Edad]]="Corregir","Corregir","Ok")</f>
        <v>Ok</v>
      </c>
      <c r="X2557" s="10" t="str">
        <f>+IFERROR(VLOOKUP(Tabla2[[#This Row],[DISTRITO SEGÚN DNI]],Hoja1!$A$2:$B$55,2,FALSE),"No")</f>
        <v>No</v>
      </c>
      <c r="Y2557" s="10" t="str">
        <f>IF(OR(LOWER(Tabla2[[#This Row],[GENERO]])="masculino", LOWER(Tabla2[[#This Row],[GENERO]])="femenino"),"OK","Corregir")</f>
        <v>OK</v>
      </c>
      <c r="Z2557" s="10" t="str">
        <f>+IF(Tabla2[[#This Row],[Nro. DNI / CE]]="","Corregir",IF(LEN(Tabla2[[#This Row],[Nro. DNI / CE]])&gt;=8,"OK","Corregir"))</f>
        <v>OK</v>
      </c>
      <c r="AA2557" s="10">
        <f>COUNTIF(Tabla2[APELLIDOS Y NOMBRES],Tabla2[[#This Row],[APELLIDOS Y NOMBRES]])</f>
        <v>1</v>
      </c>
      <c r="AB2557" t="str">
        <f ca="1">+IFERROR(IF(Tabla2[[#This Row],[FECHA CESE/BAJA]]="","No Aplica",IF(AND(MONTH(Tabla2[[#This Row],[FECHA CESE/BAJA]])=MONTH(TODAY()-30),YEAR(Tabla2[[#This Row],[FECHA CESE/BAJA]])=YEAR(TODAY())),MONTH(TODAY()-30)&amp;"-"&amp;YEAR(TODAY()),"Borrar")),"No aplica")</f>
        <v>No Aplica</v>
      </c>
      <c r="AC2557" t="str">
        <f ca="1">+IFERROR(IF(Tabla2[[#This Row],[FECHA INICIO DE LABORES EN OBRA]]="","No Aplica",IF(AND(MONTH(Tabla2[[#This Row],[FECHA INICIO DE LABORES EN OBRA]])=MONTH(TODAY()-30),YEAR(Tabla2[[#This Row],[FECHA INICIO DE LABORES EN OBRA]])=YEAR(TODAY())),MONTH(TODAY()-30)&amp;"-"&amp;YEAR(TODAY()),"No Aplica")),"No Aplica")</f>
        <v>No Aplica</v>
      </c>
    </row>
    <row r="2558" spans="1:29" x14ac:dyDescent="0.25">
      <c r="A2558" s="2" t="s">
        <v>11883</v>
      </c>
      <c r="B2558" s="3" t="s">
        <v>11884</v>
      </c>
      <c r="C2558" s="3" t="s">
        <v>11580</v>
      </c>
      <c r="D2558" s="3">
        <v>10723122</v>
      </c>
      <c r="E2558" s="3" t="s">
        <v>11900</v>
      </c>
      <c r="F2558" s="36">
        <v>27201</v>
      </c>
      <c r="G2558" s="3">
        <v>1</v>
      </c>
      <c r="H2558" s="3" t="s">
        <v>1918</v>
      </c>
      <c r="I2558" s="3" t="s">
        <v>11788</v>
      </c>
      <c r="J2558" s="3" t="s">
        <v>11901</v>
      </c>
      <c r="K2558" s="3" t="s">
        <v>1042</v>
      </c>
      <c r="L2558" s="8" t="s">
        <v>9813</v>
      </c>
      <c r="M2558" s="5"/>
      <c r="N2558" s="13" t="s">
        <v>1043</v>
      </c>
      <c r="O2558" s="5">
        <v>45100</v>
      </c>
      <c r="P2558" s="8">
        <v>1</v>
      </c>
      <c r="Q2558" s="9">
        <v>1</v>
      </c>
      <c r="R2558" s="9" t="str">
        <f>IFERROR(VLOOKUP(Tabla2[[#This Row],[CONTRATISTA PRNCIPAL]],Hoja1!$L$5:$M$9,2,FALSE),"CJV")</f>
        <v>CJV</v>
      </c>
      <c r="S2558" s="9" t="str">
        <f>IF(Tabla2[[#This Row],[EMPRESA]]=Tabla2[[#This Row],[CONTRATISTA PRNCIPAL]],"Principal","Secundaria")</f>
        <v>Secundaria</v>
      </c>
      <c r="T2558" s="10">
        <f>IFERROR(1/COUNTIF(Tabla2[CONTRATISTA PRNCIPAL],Tabla2[[#This Row],[CONTRATISTA PRNCIPAL]]),0)</f>
        <v>5.9523809523809521E-3</v>
      </c>
      <c r="U2558" s="33">
        <f ca="1">IF(((TODAY()-Tabla2[[#This Row],[FECHA NACIMIENTO]])/365)&lt;18,"Corregir", IF(((TODAY()-Tabla2[[#This Row],[FECHA NACIMIENTO]])/365)&gt;80, "Corregir",ROUNDDOWN(((TODAY()-Tabla2[[#This Row],[FECHA NACIMIENTO]])/365),0)))</f>
        <v>49</v>
      </c>
      <c r="V255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558" s="34" t="str">
        <f ca="1">+IF(Tabla2[[#This Row],[Edad]]="Corregir","Corregir","Ok")</f>
        <v>Ok</v>
      </c>
      <c r="X2558" s="10" t="str">
        <f>+IFERROR(VLOOKUP(Tabla2[[#This Row],[DISTRITO SEGÚN DNI]],Hoja1!$A$2:$B$55,2,FALSE),"No")</f>
        <v>No</v>
      </c>
      <c r="Y2558" s="10" t="str">
        <f>IF(OR(LOWER(Tabla2[[#This Row],[GENERO]])="masculino", LOWER(Tabla2[[#This Row],[GENERO]])="femenino"),"OK","Corregir")</f>
        <v>OK</v>
      </c>
      <c r="Z2558" s="10" t="str">
        <f>+IF(Tabla2[[#This Row],[Nro. DNI / CE]]="","Corregir",IF(LEN(Tabla2[[#This Row],[Nro. DNI / CE]])&gt;=8,"OK","Corregir"))</f>
        <v>OK</v>
      </c>
      <c r="AA2558" s="10">
        <f>COUNTIF(Tabla2[APELLIDOS Y NOMBRES],Tabla2[[#This Row],[APELLIDOS Y NOMBRES]])</f>
        <v>1</v>
      </c>
      <c r="AB2558" t="str">
        <f ca="1">+IFERROR(IF(Tabla2[[#This Row],[FECHA CESE/BAJA]]="","No Aplica",IF(AND(MONTH(Tabla2[[#This Row],[FECHA CESE/BAJA]])=MONTH(TODAY()-30),YEAR(Tabla2[[#This Row],[FECHA CESE/BAJA]])=YEAR(TODAY())),MONTH(TODAY()-30)&amp;"-"&amp;YEAR(TODAY()),"Borrar")),"No aplica")</f>
        <v>No Aplica</v>
      </c>
      <c r="AC2558" t="str">
        <f ca="1">+IFERROR(IF(Tabla2[[#This Row],[FECHA INICIO DE LABORES EN OBRA]]="","No Aplica",IF(AND(MONTH(Tabla2[[#This Row],[FECHA INICIO DE LABORES EN OBRA]])=MONTH(TODAY()-30),YEAR(Tabla2[[#This Row],[FECHA INICIO DE LABORES EN OBRA]])=YEAR(TODAY())),MONTH(TODAY()-30)&amp;"-"&amp;YEAR(TODAY()),"No Aplica")),"No Aplica")</f>
        <v>No Aplica</v>
      </c>
    </row>
    <row r="2559" spans="1:29" x14ac:dyDescent="0.25">
      <c r="A2559" s="2" t="s">
        <v>11883</v>
      </c>
      <c r="B2559" s="3" t="s">
        <v>11884</v>
      </c>
      <c r="C2559" s="3" t="s">
        <v>11580</v>
      </c>
      <c r="D2559" s="3">
        <v>43885728</v>
      </c>
      <c r="E2559" s="3" t="s">
        <v>11902</v>
      </c>
      <c r="F2559" s="36">
        <v>31739</v>
      </c>
      <c r="G2559" s="3">
        <v>1</v>
      </c>
      <c r="H2559" s="3" t="s">
        <v>1918</v>
      </c>
      <c r="I2559" s="3" t="s">
        <v>11788</v>
      </c>
      <c r="J2559" s="3" t="s">
        <v>11903</v>
      </c>
      <c r="K2559" s="3" t="s">
        <v>6173</v>
      </c>
      <c r="L2559" s="8" t="s">
        <v>9813</v>
      </c>
      <c r="M2559" s="5"/>
      <c r="N2559" s="13" t="s">
        <v>1043</v>
      </c>
      <c r="O2559" s="5">
        <v>45096</v>
      </c>
      <c r="P2559" s="8">
        <v>1</v>
      </c>
      <c r="Q2559" s="9">
        <v>1</v>
      </c>
      <c r="R2559" s="9" t="str">
        <f>IFERROR(VLOOKUP(Tabla2[[#This Row],[CONTRATISTA PRNCIPAL]],Hoja1!$L$5:$M$9,2,FALSE),"CJV")</f>
        <v>CJV</v>
      </c>
      <c r="S2559" s="9" t="str">
        <f>IF(Tabla2[[#This Row],[EMPRESA]]=Tabla2[[#This Row],[CONTRATISTA PRNCIPAL]],"Principal","Secundaria")</f>
        <v>Secundaria</v>
      </c>
      <c r="T2559" s="10">
        <f>IFERROR(1/COUNTIF(Tabla2[CONTRATISTA PRNCIPAL],Tabla2[[#This Row],[CONTRATISTA PRNCIPAL]]),0)</f>
        <v>5.9523809523809521E-3</v>
      </c>
      <c r="U2559" s="33">
        <f ca="1">IF(((TODAY()-Tabla2[[#This Row],[FECHA NACIMIENTO]])/365)&lt;18,"Corregir", IF(((TODAY()-Tabla2[[#This Row],[FECHA NACIMIENTO]])/365)&gt;80, "Corregir",ROUNDDOWN(((TODAY()-Tabla2[[#This Row],[FECHA NACIMIENTO]])/365),0)))</f>
        <v>36</v>
      </c>
      <c r="V255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559" s="34" t="str">
        <f ca="1">+IF(Tabla2[[#This Row],[Edad]]="Corregir","Corregir","Ok")</f>
        <v>Ok</v>
      </c>
      <c r="X2559" s="10" t="str">
        <f>+IFERROR(VLOOKUP(Tabla2[[#This Row],[DISTRITO SEGÚN DNI]],Hoja1!$A$2:$B$55,2,FALSE),"No")</f>
        <v>No</v>
      </c>
      <c r="Y2559" s="10" t="str">
        <f>IF(OR(LOWER(Tabla2[[#This Row],[GENERO]])="masculino", LOWER(Tabla2[[#This Row],[GENERO]])="femenino"),"OK","Corregir")</f>
        <v>OK</v>
      </c>
      <c r="Z2559" s="10" t="str">
        <f>+IF(Tabla2[[#This Row],[Nro. DNI / CE]]="","Corregir",IF(LEN(Tabla2[[#This Row],[Nro. DNI / CE]])&gt;=8,"OK","Corregir"))</f>
        <v>OK</v>
      </c>
      <c r="AA2559" s="10">
        <f>COUNTIF(Tabla2[APELLIDOS Y NOMBRES],Tabla2[[#This Row],[APELLIDOS Y NOMBRES]])</f>
        <v>1</v>
      </c>
      <c r="AB2559" t="str">
        <f ca="1">+IFERROR(IF(Tabla2[[#This Row],[FECHA CESE/BAJA]]="","No Aplica",IF(AND(MONTH(Tabla2[[#This Row],[FECHA CESE/BAJA]])=MONTH(TODAY()-30),YEAR(Tabla2[[#This Row],[FECHA CESE/BAJA]])=YEAR(TODAY())),MONTH(TODAY()-30)&amp;"-"&amp;YEAR(TODAY()),"Borrar")),"No aplica")</f>
        <v>No Aplica</v>
      </c>
      <c r="AC2559" t="str">
        <f ca="1">+IFERROR(IF(Tabla2[[#This Row],[FECHA INICIO DE LABORES EN OBRA]]="","No Aplica",IF(AND(MONTH(Tabla2[[#This Row],[FECHA INICIO DE LABORES EN OBRA]])=MONTH(TODAY()-30),YEAR(Tabla2[[#This Row],[FECHA INICIO DE LABORES EN OBRA]])=YEAR(TODAY())),MONTH(TODAY()-30)&amp;"-"&amp;YEAR(TODAY()),"No Aplica")),"No Aplica")</f>
        <v>No Aplica</v>
      </c>
    </row>
    <row r="2560" spans="1:29" x14ac:dyDescent="0.25">
      <c r="A2560" s="2" t="s">
        <v>11883</v>
      </c>
      <c r="B2560" s="3" t="s">
        <v>11884</v>
      </c>
      <c r="C2560" s="3" t="s">
        <v>11580</v>
      </c>
      <c r="D2560" s="3">
        <v>41178172</v>
      </c>
      <c r="E2560" s="3" t="s">
        <v>11904</v>
      </c>
      <c r="F2560" s="36">
        <v>28752</v>
      </c>
      <c r="G2560" s="3">
        <v>1</v>
      </c>
      <c r="H2560" s="3" t="s">
        <v>1918</v>
      </c>
      <c r="I2560" s="3" t="s">
        <v>11788</v>
      </c>
      <c r="J2560" s="3" t="s">
        <v>11905</v>
      </c>
      <c r="K2560" s="3" t="s">
        <v>1291</v>
      </c>
      <c r="L2560" s="8" t="s">
        <v>9813</v>
      </c>
      <c r="M2560" s="5"/>
      <c r="N2560" s="13" t="s">
        <v>1043</v>
      </c>
      <c r="O2560" s="5">
        <v>45114</v>
      </c>
      <c r="P2560" s="8">
        <v>1</v>
      </c>
      <c r="Q2560" s="9">
        <v>1</v>
      </c>
      <c r="R2560" s="9" t="str">
        <f>IFERROR(VLOOKUP(Tabla2[[#This Row],[CONTRATISTA PRNCIPAL]],Hoja1!$L$5:$M$9,2,FALSE),"CJV")</f>
        <v>CJV</v>
      </c>
      <c r="S2560" s="9" t="str">
        <f>IF(Tabla2[[#This Row],[EMPRESA]]=Tabla2[[#This Row],[CONTRATISTA PRNCIPAL]],"Principal","Secundaria")</f>
        <v>Secundaria</v>
      </c>
      <c r="T2560" s="10">
        <f>IFERROR(1/COUNTIF(Tabla2[CONTRATISTA PRNCIPAL],Tabla2[[#This Row],[CONTRATISTA PRNCIPAL]]),0)</f>
        <v>5.9523809523809521E-3</v>
      </c>
      <c r="U2560" s="33">
        <f ca="1">IF(((TODAY()-Tabla2[[#This Row],[FECHA NACIMIENTO]])/365)&lt;18,"Corregir", IF(((TODAY()-Tabla2[[#This Row],[FECHA NACIMIENTO]])/365)&gt;80, "Corregir",ROUNDDOWN(((TODAY()-Tabla2[[#This Row],[FECHA NACIMIENTO]])/365),0)))</f>
        <v>44</v>
      </c>
      <c r="V256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560" s="34" t="str">
        <f ca="1">+IF(Tabla2[[#This Row],[Edad]]="Corregir","Corregir","Ok")</f>
        <v>Ok</v>
      </c>
      <c r="X2560" s="10" t="str">
        <f>+IFERROR(VLOOKUP(Tabla2[[#This Row],[DISTRITO SEGÚN DNI]],Hoja1!$A$2:$B$55,2,FALSE),"No")</f>
        <v>No</v>
      </c>
      <c r="Y2560" s="10" t="str">
        <f>IF(OR(LOWER(Tabla2[[#This Row],[GENERO]])="masculino", LOWER(Tabla2[[#This Row],[GENERO]])="femenino"),"OK","Corregir")</f>
        <v>OK</v>
      </c>
      <c r="Z2560" s="10" t="str">
        <f>+IF(Tabla2[[#This Row],[Nro. DNI / CE]]="","Corregir",IF(LEN(Tabla2[[#This Row],[Nro. DNI / CE]])&gt;=8,"OK","Corregir"))</f>
        <v>OK</v>
      </c>
      <c r="AA2560" s="10">
        <f>COUNTIF(Tabla2[APELLIDOS Y NOMBRES],Tabla2[[#This Row],[APELLIDOS Y NOMBRES]])</f>
        <v>1</v>
      </c>
      <c r="AB2560" t="str">
        <f ca="1">+IFERROR(IF(Tabla2[[#This Row],[FECHA CESE/BAJA]]="","No Aplica",IF(AND(MONTH(Tabla2[[#This Row],[FECHA CESE/BAJA]])=MONTH(TODAY()-30),YEAR(Tabla2[[#This Row],[FECHA CESE/BAJA]])=YEAR(TODAY())),MONTH(TODAY()-30)&amp;"-"&amp;YEAR(TODAY()),"Borrar")),"No aplica")</f>
        <v>No Aplica</v>
      </c>
      <c r="AC2560" t="str">
        <f ca="1">+IFERROR(IF(Tabla2[[#This Row],[FECHA INICIO DE LABORES EN OBRA]]="","No Aplica",IF(AND(MONTH(Tabla2[[#This Row],[FECHA INICIO DE LABORES EN OBRA]])=MONTH(TODAY()-30),YEAR(Tabla2[[#This Row],[FECHA INICIO DE LABORES EN OBRA]])=YEAR(TODAY())),MONTH(TODAY()-30)&amp;"-"&amp;YEAR(TODAY()),"No Aplica")),"No Aplica")</f>
        <v>No Aplica</v>
      </c>
    </row>
    <row r="2561" spans="1:29" x14ac:dyDescent="0.25">
      <c r="A2561" s="2" t="s">
        <v>11906</v>
      </c>
      <c r="B2561" s="3" t="s">
        <v>11907</v>
      </c>
      <c r="C2561" s="3" t="s">
        <v>11580</v>
      </c>
      <c r="D2561" s="3">
        <v>46675779</v>
      </c>
      <c r="E2561" s="3" t="s">
        <v>11908</v>
      </c>
      <c r="F2561" s="36">
        <v>33085</v>
      </c>
      <c r="G2561" s="3">
        <v>1</v>
      </c>
      <c r="H2561" s="3" t="s">
        <v>1485</v>
      </c>
      <c r="I2561" s="3" t="s">
        <v>11867</v>
      </c>
      <c r="J2561" s="3" t="s">
        <v>11909</v>
      </c>
      <c r="K2561" s="3" t="s">
        <v>2078</v>
      </c>
      <c r="L2561" s="8" t="s">
        <v>9813</v>
      </c>
      <c r="M2561" s="5"/>
      <c r="N2561" s="13" t="s">
        <v>1043</v>
      </c>
      <c r="O2561" s="5">
        <v>45071</v>
      </c>
      <c r="P2561" s="8">
        <v>1</v>
      </c>
      <c r="Q2561" s="9">
        <v>1</v>
      </c>
      <c r="R2561" s="9" t="str">
        <f>IFERROR(VLOOKUP(Tabla2[[#This Row],[CONTRATISTA PRNCIPAL]],Hoja1!$L$5:$M$9,2,FALSE),"CJV")</f>
        <v>CJV</v>
      </c>
      <c r="S2561" s="9" t="str">
        <f>IF(Tabla2[[#This Row],[EMPRESA]]=Tabla2[[#This Row],[CONTRATISTA PRNCIPAL]],"Principal","Secundaria")</f>
        <v>Secundaria</v>
      </c>
      <c r="T2561" s="10">
        <f>IFERROR(1/COUNTIF(Tabla2[CONTRATISTA PRNCIPAL],Tabla2[[#This Row],[CONTRATISTA PRNCIPAL]]),0)</f>
        <v>5.9523809523809521E-3</v>
      </c>
      <c r="U2561" s="33">
        <f ca="1">IF(((TODAY()-Tabla2[[#This Row],[FECHA NACIMIENTO]])/365)&lt;18,"Corregir", IF(((TODAY()-Tabla2[[#This Row],[FECHA NACIMIENTO]])/365)&gt;80, "Corregir",ROUNDDOWN(((TODAY()-Tabla2[[#This Row],[FECHA NACIMIENTO]])/365),0)))</f>
        <v>33</v>
      </c>
      <c r="V256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561" s="34" t="str">
        <f ca="1">+IF(Tabla2[[#This Row],[Edad]]="Corregir","Corregir","Ok")</f>
        <v>Ok</v>
      </c>
      <c r="X2561" s="10" t="str">
        <f>+IFERROR(VLOOKUP(Tabla2[[#This Row],[DISTRITO SEGÚN DNI]],Hoja1!$A$2:$B$55,2,FALSE),"No")</f>
        <v>ATE</v>
      </c>
      <c r="Y2561" s="10" t="str">
        <f>IF(OR(LOWER(Tabla2[[#This Row],[GENERO]])="masculino", LOWER(Tabla2[[#This Row],[GENERO]])="femenino"),"OK","Corregir")</f>
        <v>OK</v>
      </c>
      <c r="Z2561" s="10" t="str">
        <f>+IF(Tabla2[[#This Row],[Nro. DNI / CE]]="","Corregir",IF(LEN(Tabla2[[#This Row],[Nro. DNI / CE]])&gt;=8,"OK","Corregir"))</f>
        <v>OK</v>
      </c>
      <c r="AA2561" s="10">
        <f>COUNTIF(Tabla2[APELLIDOS Y NOMBRES],Tabla2[[#This Row],[APELLIDOS Y NOMBRES]])</f>
        <v>1</v>
      </c>
      <c r="AB2561" t="str">
        <f ca="1">+IFERROR(IF(Tabla2[[#This Row],[FECHA CESE/BAJA]]="","No Aplica",IF(AND(MONTH(Tabla2[[#This Row],[FECHA CESE/BAJA]])=MONTH(TODAY()-30),YEAR(Tabla2[[#This Row],[FECHA CESE/BAJA]])=YEAR(TODAY())),MONTH(TODAY()-30)&amp;"-"&amp;YEAR(TODAY()),"Borrar")),"No aplica")</f>
        <v>No Aplica</v>
      </c>
      <c r="AC2561" t="str">
        <f ca="1">+IFERROR(IF(Tabla2[[#This Row],[FECHA INICIO DE LABORES EN OBRA]]="","No Aplica",IF(AND(MONTH(Tabla2[[#This Row],[FECHA INICIO DE LABORES EN OBRA]])=MONTH(TODAY()-30),YEAR(Tabla2[[#This Row],[FECHA INICIO DE LABORES EN OBRA]])=YEAR(TODAY())),MONTH(TODAY()-30)&amp;"-"&amp;YEAR(TODAY()),"No Aplica")),"No Aplica")</f>
        <v>No Aplica</v>
      </c>
    </row>
    <row r="2562" spans="1:29" x14ac:dyDescent="0.25">
      <c r="A2562" s="2" t="s">
        <v>11906</v>
      </c>
      <c r="B2562" s="3" t="s">
        <v>11907</v>
      </c>
      <c r="C2562" s="3" t="s">
        <v>11580</v>
      </c>
      <c r="D2562" s="3" t="s">
        <v>11910</v>
      </c>
      <c r="E2562" s="3" t="s">
        <v>11911</v>
      </c>
      <c r="F2562" s="36">
        <v>36118</v>
      </c>
      <c r="G2562" s="3">
        <v>1</v>
      </c>
      <c r="H2562" s="3" t="s">
        <v>1485</v>
      </c>
      <c r="I2562" s="3" t="s">
        <v>11867</v>
      </c>
      <c r="J2562" s="3" t="s">
        <v>11912</v>
      </c>
      <c r="K2562" s="3" t="s">
        <v>3174</v>
      </c>
      <c r="L2562" s="8" t="s">
        <v>9813</v>
      </c>
      <c r="M2562" s="5"/>
      <c r="N2562" s="13" t="s">
        <v>1043</v>
      </c>
      <c r="O2562" s="5">
        <v>45071</v>
      </c>
      <c r="P2562" s="8">
        <v>1</v>
      </c>
      <c r="Q2562" s="9">
        <v>1</v>
      </c>
      <c r="R2562" s="9" t="str">
        <f>IFERROR(VLOOKUP(Tabla2[[#This Row],[CONTRATISTA PRNCIPAL]],Hoja1!$L$5:$M$9,2,FALSE),"CJV")</f>
        <v>CJV</v>
      </c>
      <c r="S2562" s="9" t="str">
        <f>IF(Tabla2[[#This Row],[EMPRESA]]=Tabla2[[#This Row],[CONTRATISTA PRNCIPAL]],"Principal","Secundaria")</f>
        <v>Secundaria</v>
      </c>
      <c r="T2562" s="10">
        <f>IFERROR(1/COUNTIF(Tabla2[CONTRATISTA PRNCIPAL],Tabla2[[#This Row],[CONTRATISTA PRNCIPAL]]),0)</f>
        <v>5.9523809523809521E-3</v>
      </c>
      <c r="U2562" s="33">
        <f ca="1">IF(((TODAY()-Tabla2[[#This Row],[FECHA NACIMIENTO]])/365)&lt;18,"Corregir", IF(((TODAY()-Tabla2[[#This Row],[FECHA NACIMIENTO]])/365)&gt;80, "Corregir",ROUNDDOWN(((TODAY()-Tabla2[[#This Row],[FECHA NACIMIENTO]])/365),0)))</f>
        <v>24</v>
      </c>
      <c r="V256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562" s="34" t="str">
        <f ca="1">+IF(Tabla2[[#This Row],[Edad]]="Corregir","Corregir","Ok")</f>
        <v>Ok</v>
      </c>
      <c r="X2562" s="10" t="str">
        <f>+IFERROR(VLOOKUP(Tabla2[[#This Row],[DISTRITO SEGÚN DNI]],Hoja1!$A$2:$B$55,2,FALSE),"No")</f>
        <v>No</v>
      </c>
      <c r="Y2562" s="10" t="str">
        <f>IF(OR(LOWER(Tabla2[[#This Row],[GENERO]])="masculino", LOWER(Tabla2[[#This Row],[GENERO]])="femenino"),"OK","Corregir")</f>
        <v>OK</v>
      </c>
      <c r="Z2562" s="10" t="str">
        <f>+IF(Tabla2[[#This Row],[Nro. DNI / CE]]="","Corregir",IF(LEN(Tabla2[[#This Row],[Nro. DNI / CE]])&gt;=8,"OK","Corregir"))</f>
        <v>OK</v>
      </c>
      <c r="AA2562" s="10">
        <f>COUNTIF(Tabla2[APELLIDOS Y NOMBRES],Tabla2[[#This Row],[APELLIDOS Y NOMBRES]])</f>
        <v>1</v>
      </c>
      <c r="AB2562" t="str">
        <f ca="1">+IFERROR(IF(Tabla2[[#This Row],[FECHA CESE/BAJA]]="","No Aplica",IF(AND(MONTH(Tabla2[[#This Row],[FECHA CESE/BAJA]])=MONTH(TODAY()-30),YEAR(Tabla2[[#This Row],[FECHA CESE/BAJA]])=YEAR(TODAY())),MONTH(TODAY()-30)&amp;"-"&amp;YEAR(TODAY()),"Borrar")),"No aplica")</f>
        <v>No Aplica</v>
      </c>
      <c r="AC2562" t="str">
        <f ca="1">+IFERROR(IF(Tabla2[[#This Row],[FECHA INICIO DE LABORES EN OBRA]]="","No Aplica",IF(AND(MONTH(Tabla2[[#This Row],[FECHA INICIO DE LABORES EN OBRA]])=MONTH(TODAY()-30),YEAR(Tabla2[[#This Row],[FECHA INICIO DE LABORES EN OBRA]])=YEAR(TODAY())),MONTH(TODAY()-30)&amp;"-"&amp;YEAR(TODAY()),"No Aplica")),"No Aplica")</f>
        <v>No Aplica</v>
      </c>
    </row>
    <row r="2563" spans="1:29" x14ac:dyDescent="0.25">
      <c r="A2563" s="2" t="s">
        <v>11913</v>
      </c>
      <c r="B2563" s="3" t="s">
        <v>11914</v>
      </c>
      <c r="C2563" s="3" t="s">
        <v>11580</v>
      </c>
      <c r="D2563" s="3" t="s">
        <v>11918</v>
      </c>
      <c r="E2563" s="3" t="s">
        <v>11919</v>
      </c>
      <c r="F2563" s="36">
        <v>24167</v>
      </c>
      <c r="G2563" s="3">
        <v>2</v>
      </c>
      <c r="H2563" s="3" t="s">
        <v>1688</v>
      </c>
      <c r="I2563" s="3" t="s">
        <v>11867</v>
      </c>
      <c r="J2563" s="3" t="s">
        <v>11920</v>
      </c>
      <c r="K2563" s="3" t="s">
        <v>1483</v>
      </c>
      <c r="L2563" s="8" t="s">
        <v>9813</v>
      </c>
      <c r="M2563" s="5"/>
      <c r="N2563" s="13" t="s">
        <v>1043</v>
      </c>
      <c r="O2563" s="5">
        <v>44595</v>
      </c>
      <c r="P2563" s="8">
        <v>1</v>
      </c>
      <c r="Q2563" s="9">
        <v>1</v>
      </c>
      <c r="R2563" s="9" t="str">
        <f>IFERROR(VLOOKUP(Tabla2[[#This Row],[CONTRATISTA PRNCIPAL]],Hoja1!$L$5:$M$9,2,FALSE),"CJV")</f>
        <v>CJV</v>
      </c>
      <c r="S2563" s="9" t="str">
        <f>IF(Tabla2[[#This Row],[EMPRESA]]=Tabla2[[#This Row],[CONTRATISTA PRNCIPAL]],"Principal","Secundaria")</f>
        <v>Secundaria</v>
      </c>
      <c r="T2563" s="10">
        <f>IFERROR(1/COUNTIF(Tabla2[CONTRATISTA PRNCIPAL],Tabla2[[#This Row],[CONTRATISTA PRNCIPAL]]),0)</f>
        <v>5.9523809523809521E-3</v>
      </c>
      <c r="U2563" s="33">
        <f ca="1">IF(((TODAY()-Tabla2[[#This Row],[FECHA NACIMIENTO]])/365)&lt;18,"Corregir", IF(((TODAY()-Tabla2[[#This Row],[FECHA NACIMIENTO]])/365)&gt;80, "Corregir",ROUNDDOWN(((TODAY()-Tabla2[[#This Row],[FECHA NACIMIENTO]])/365),0)))</f>
        <v>57</v>
      </c>
      <c r="V256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563" s="34" t="str">
        <f ca="1">+IF(Tabla2[[#This Row],[Edad]]="Corregir","Corregir","Ok")</f>
        <v>Ok</v>
      </c>
      <c r="X2563" s="10" t="str">
        <f>+IFERROR(VLOOKUP(Tabla2[[#This Row],[DISTRITO SEGÚN DNI]],Hoja1!$A$2:$B$55,2,FALSE),"No")</f>
        <v>No</v>
      </c>
      <c r="Y2563" s="10" t="str">
        <f>IF(OR(LOWER(Tabla2[[#This Row],[GENERO]])="masculino", LOWER(Tabla2[[#This Row],[GENERO]])="femenino"),"OK","Corregir")</f>
        <v>OK</v>
      </c>
      <c r="Z2563" s="10" t="str">
        <f>+IF(Tabla2[[#This Row],[Nro. DNI / CE]]="","Corregir",IF(LEN(Tabla2[[#This Row],[Nro. DNI / CE]])&gt;=8,"OK","Corregir"))</f>
        <v>OK</v>
      </c>
      <c r="AA2563" s="10">
        <f>COUNTIF(Tabla2[APELLIDOS Y NOMBRES],Tabla2[[#This Row],[APELLIDOS Y NOMBRES]])</f>
        <v>1</v>
      </c>
      <c r="AB2563" t="str">
        <f ca="1">+IFERROR(IF(Tabla2[[#This Row],[FECHA CESE/BAJA]]="","No Aplica",IF(AND(MONTH(Tabla2[[#This Row],[FECHA CESE/BAJA]])=MONTH(TODAY()-30),YEAR(Tabla2[[#This Row],[FECHA CESE/BAJA]])=YEAR(TODAY())),MONTH(TODAY()-30)&amp;"-"&amp;YEAR(TODAY()),"Borrar")),"No aplica")</f>
        <v>No Aplica</v>
      </c>
      <c r="AC2563" t="str">
        <f ca="1">+IFERROR(IF(Tabla2[[#This Row],[FECHA INICIO DE LABORES EN OBRA]]="","No Aplica",IF(AND(MONTH(Tabla2[[#This Row],[FECHA INICIO DE LABORES EN OBRA]])=MONTH(TODAY()-30),YEAR(Tabla2[[#This Row],[FECHA INICIO DE LABORES EN OBRA]])=YEAR(TODAY())),MONTH(TODAY()-30)&amp;"-"&amp;YEAR(TODAY()),"No Aplica")),"No Aplica")</f>
        <v>No Aplica</v>
      </c>
    </row>
    <row r="2564" spans="1:29" x14ac:dyDescent="0.25">
      <c r="A2564" s="2" t="s">
        <v>11913</v>
      </c>
      <c r="B2564" s="3" t="s">
        <v>11914</v>
      </c>
      <c r="C2564" s="3" t="s">
        <v>11580</v>
      </c>
      <c r="D2564" s="3" t="s">
        <v>11921</v>
      </c>
      <c r="E2564" s="3" t="s">
        <v>11922</v>
      </c>
      <c r="F2564" s="36">
        <v>35086</v>
      </c>
      <c r="G2564" s="3">
        <v>1</v>
      </c>
      <c r="H2564" s="3" t="s">
        <v>1045</v>
      </c>
      <c r="I2564" s="3" t="s">
        <v>11867</v>
      </c>
      <c r="J2564" s="3" t="s">
        <v>11923</v>
      </c>
      <c r="K2564" s="3" t="s">
        <v>1481</v>
      </c>
      <c r="L2564" s="8" t="s">
        <v>9813</v>
      </c>
      <c r="M2564" s="5"/>
      <c r="N2564" s="13" t="s">
        <v>1043</v>
      </c>
      <c r="O2564" s="5">
        <v>44733</v>
      </c>
      <c r="P2564" s="8">
        <v>1</v>
      </c>
      <c r="Q2564" s="9">
        <v>1</v>
      </c>
      <c r="R2564" s="9" t="str">
        <f>IFERROR(VLOOKUP(Tabla2[[#This Row],[CONTRATISTA PRNCIPAL]],Hoja1!$L$5:$M$9,2,FALSE),"CJV")</f>
        <v>CJV</v>
      </c>
      <c r="S2564" s="9" t="str">
        <f>IF(Tabla2[[#This Row],[EMPRESA]]=Tabla2[[#This Row],[CONTRATISTA PRNCIPAL]],"Principal","Secundaria")</f>
        <v>Secundaria</v>
      </c>
      <c r="T2564" s="10">
        <f>IFERROR(1/COUNTIF(Tabla2[CONTRATISTA PRNCIPAL],Tabla2[[#This Row],[CONTRATISTA PRNCIPAL]]),0)</f>
        <v>5.9523809523809521E-3</v>
      </c>
      <c r="U2564" s="33">
        <f ca="1">IF(((TODAY()-Tabla2[[#This Row],[FECHA NACIMIENTO]])/365)&lt;18,"Corregir", IF(((TODAY()-Tabla2[[#This Row],[FECHA NACIMIENTO]])/365)&gt;80, "Corregir",ROUNDDOWN(((TODAY()-Tabla2[[#This Row],[FECHA NACIMIENTO]])/365),0)))</f>
        <v>27</v>
      </c>
      <c r="V256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564" s="34" t="str">
        <f ca="1">+IF(Tabla2[[#This Row],[Edad]]="Corregir","Corregir","Ok")</f>
        <v>Ok</v>
      </c>
      <c r="X2564" s="10" t="str">
        <f>+IFERROR(VLOOKUP(Tabla2[[#This Row],[DISTRITO SEGÚN DNI]],Hoja1!$A$2:$B$55,2,FALSE),"No")</f>
        <v>No</v>
      </c>
      <c r="Y2564" s="10" t="str">
        <f>IF(OR(LOWER(Tabla2[[#This Row],[GENERO]])="masculino", LOWER(Tabla2[[#This Row],[GENERO]])="femenino"),"OK","Corregir")</f>
        <v>OK</v>
      </c>
      <c r="Z2564" s="10" t="str">
        <f>+IF(Tabla2[[#This Row],[Nro. DNI / CE]]="","Corregir",IF(LEN(Tabla2[[#This Row],[Nro. DNI / CE]])&gt;=8,"OK","Corregir"))</f>
        <v>OK</v>
      </c>
      <c r="AA2564" s="10">
        <f>COUNTIF(Tabla2[APELLIDOS Y NOMBRES],Tabla2[[#This Row],[APELLIDOS Y NOMBRES]])</f>
        <v>1</v>
      </c>
      <c r="AB2564" t="str">
        <f ca="1">+IFERROR(IF(Tabla2[[#This Row],[FECHA CESE/BAJA]]="","No Aplica",IF(AND(MONTH(Tabla2[[#This Row],[FECHA CESE/BAJA]])=MONTH(TODAY()-30),YEAR(Tabla2[[#This Row],[FECHA CESE/BAJA]])=YEAR(TODAY())),MONTH(TODAY()-30)&amp;"-"&amp;YEAR(TODAY()),"Borrar")),"No aplica")</f>
        <v>No Aplica</v>
      </c>
      <c r="AC2564" t="str">
        <f ca="1">+IFERROR(IF(Tabla2[[#This Row],[FECHA INICIO DE LABORES EN OBRA]]="","No Aplica",IF(AND(MONTH(Tabla2[[#This Row],[FECHA INICIO DE LABORES EN OBRA]])=MONTH(TODAY()-30),YEAR(Tabla2[[#This Row],[FECHA INICIO DE LABORES EN OBRA]])=YEAR(TODAY())),MONTH(TODAY()-30)&amp;"-"&amp;YEAR(TODAY()),"No Aplica")),"No Aplica")</f>
        <v>No Aplica</v>
      </c>
    </row>
    <row r="2565" spans="1:29" x14ac:dyDescent="0.25">
      <c r="A2565" s="2" t="s">
        <v>11924</v>
      </c>
      <c r="B2565" s="3" t="s">
        <v>11914</v>
      </c>
      <c r="C2565" s="3" t="s">
        <v>11580</v>
      </c>
      <c r="D2565" s="3">
        <v>22543019</v>
      </c>
      <c r="E2565" s="3" t="s">
        <v>11925</v>
      </c>
      <c r="F2565" s="36">
        <v>30659</v>
      </c>
      <c r="G2565" s="3">
        <v>2</v>
      </c>
      <c r="H2565" s="3" t="s">
        <v>11687</v>
      </c>
      <c r="I2565" s="3" t="s">
        <v>11926</v>
      </c>
      <c r="J2565" s="3" t="s">
        <v>11927</v>
      </c>
      <c r="K2565" s="3" t="s">
        <v>1492</v>
      </c>
      <c r="L2565" s="8" t="s">
        <v>9813</v>
      </c>
      <c r="M2565" s="5"/>
      <c r="N2565" s="13" t="s">
        <v>1043</v>
      </c>
      <c r="O2565" s="5">
        <v>44593</v>
      </c>
      <c r="P2565" s="8">
        <v>1</v>
      </c>
      <c r="Q2565" s="9">
        <v>1</v>
      </c>
      <c r="R2565" s="9" t="str">
        <f>IFERROR(VLOOKUP(Tabla2[[#This Row],[CONTRATISTA PRNCIPAL]],Hoja1!$L$5:$M$9,2,FALSE),"CJV")</f>
        <v>CJV</v>
      </c>
      <c r="S2565" s="9" t="str">
        <f>IF(Tabla2[[#This Row],[EMPRESA]]=Tabla2[[#This Row],[CONTRATISTA PRNCIPAL]],"Principal","Secundaria")</f>
        <v>Secundaria</v>
      </c>
      <c r="T2565" s="10">
        <f>IFERROR(1/COUNTIF(Tabla2[CONTRATISTA PRNCIPAL],Tabla2[[#This Row],[CONTRATISTA PRNCIPAL]]),0)</f>
        <v>5.9523809523809521E-3</v>
      </c>
      <c r="U2565" s="33">
        <f ca="1">IF(((TODAY()-Tabla2[[#This Row],[FECHA NACIMIENTO]])/365)&lt;18,"Corregir", IF(((TODAY()-Tabla2[[#This Row],[FECHA NACIMIENTO]])/365)&gt;80, "Corregir",ROUNDDOWN(((TODAY()-Tabla2[[#This Row],[FECHA NACIMIENTO]])/365),0)))</f>
        <v>39</v>
      </c>
      <c r="V256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565" s="34" t="str">
        <f ca="1">+IF(Tabla2[[#This Row],[Edad]]="Corregir","Corregir","Ok")</f>
        <v>Ok</v>
      </c>
      <c r="X2565" s="10" t="str">
        <f>+IFERROR(VLOOKUP(Tabla2[[#This Row],[DISTRITO SEGÚN DNI]],Hoja1!$A$2:$B$55,2,FALSE),"No")</f>
        <v>No</v>
      </c>
      <c r="Y2565" s="10" t="str">
        <f>IF(OR(LOWER(Tabla2[[#This Row],[GENERO]])="masculino", LOWER(Tabla2[[#This Row],[GENERO]])="femenino"),"OK","Corregir")</f>
        <v>OK</v>
      </c>
      <c r="Z2565" s="10" t="str">
        <f>+IF(Tabla2[[#This Row],[Nro. DNI / CE]]="","Corregir",IF(LEN(Tabla2[[#This Row],[Nro. DNI / CE]])&gt;=8,"OK","Corregir"))</f>
        <v>OK</v>
      </c>
      <c r="AA2565" s="10">
        <f>COUNTIF(Tabla2[APELLIDOS Y NOMBRES],Tabla2[[#This Row],[APELLIDOS Y NOMBRES]])</f>
        <v>1</v>
      </c>
      <c r="AB2565" t="str">
        <f ca="1">+IFERROR(IF(Tabla2[[#This Row],[FECHA CESE/BAJA]]="","No Aplica",IF(AND(MONTH(Tabla2[[#This Row],[FECHA CESE/BAJA]])=MONTH(TODAY()-30),YEAR(Tabla2[[#This Row],[FECHA CESE/BAJA]])=YEAR(TODAY())),MONTH(TODAY()-30)&amp;"-"&amp;YEAR(TODAY()),"Borrar")),"No aplica")</f>
        <v>No Aplica</v>
      </c>
      <c r="AC2565" t="str">
        <f ca="1">+IFERROR(IF(Tabla2[[#This Row],[FECHA INICIO DE LABORES EN OBRA]]="","No Aplica",IF(AND(MONTH(Tabla2[[#This Row],[FECHA INICIO DE LABORES EN OBRA]])=MONTH(TODAY()-30),YEAR(Tabla2[[#This Row],[FECHA INICIO DE LABORES EN OBRA]])=YEAR(TODAY())),MONTH(TODAY()-30)&amp;"-"&amp;YEAR(TODAY()),"No Aplica")),"No Aplica")</f>
        <v>No Aplica</v>
      </c>
    </row>
    <row r="2566" spans="1:29" x14ac:dyDescent="0.25">
      <c r="A2566" s="2" t="s">
        <v>11924</v>
      </c>
      <c r="B2566" s="3" t="s">
        <v>11914</v>
      </c>
      <c r="C2566" s="3" t="s">
        <v>11580</v>
      </c>
      <c r="D2566" s="3">
        <v>72227894</v>
      </c>
      <c r="E2566" s="3" t="s">
        <v>11928</v>
      </c>
      <c r="F2566" s="36">
        <v>36058</v>
      </c>
      <c r="G2566" s="3">
        <v>2</v>
      </c>
      <c r="H2566" s="3" t="s">
        <v>11929</v>
      </c>
      <c r="I2566" s="3" t="s">
        <v>11926</v>
      </c>
      <c r="J2566" s="3" t="s">
        <v>11930</v>
      </c>
      <c r="K2566" s="3" t="s">
        <v>1483</v>
      </c>
      <c r="L2566" s="8" t="s">
        <v>9813</v>
      </c>
      <c r="M2566" s="5"/>
      <c r="N2566" s="13" t="s">
        <v>1043</v>
      </c>
      <c r="O2566" s="5">
        <v>44593</v>
      </c>
      <c r="P2566" s="8">
        <v>1</v>
      </c>
      <c r="Q2566" s="9">
        <v>1</v>
      </c>
      <c r="R2566" s="9" t="str">
        <f>IFERROR(VLOOKUP(Tabla2[[#This Row],[CONTRATISTA PRNCIPAL]],Hoja1!$L$5:$M$9,2,FALSE),"CJV")</f>
        <v>CJV</v>
      </c>
      <c r="S2566" s="9" t="str">
        <f>IF(Tabla2[[#This Row],[EMPRESA]]=Tabla2[[#This Row],[CONTRATISTA PRNCIPAL]],"Principal","Secundaria")</f>
        <v>Secundaria</v>
      </c>
      <c r="T2566" s="10">
        <f>IFERROR(1/COUNTIF(Tabla2[CONTRATISTA PRNCIPAL],Tabla2[[#This Row],[CONTRATISTA PRNCIPAL]]),0)</f>
        <v>5.9523809523809521E-3</v>
      </c>
      <c r="U2566" s="33">
        <f ca="1">IF(((TODAY()-Tabla2[[#This Row],[FECHA NACIMIENTO]])/365)&lt;18,"Corregir", IF(((TODAY()-Tabla2[[#This Row],[FECHA NACIMIENTO]])/365)&gt;80, "Corregir",ROUNDDOWN(((TODAY()-Tabla2[[#This Row],[FECHA NACIMIENTO]])/365),0)))</f>
        <v>24</v>
      </c>
      <c r="V256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566" s="34" t="str">
        <f ca="1">+IF(Tabla2[[#This Row],[Edad]]="Corregir","Corregir","Ok")</f>
        <v>Ok</v>
      </c>
      <c r="X2566" s="10" t="str">
        <f>+IFERROR(VLOOKUP(Tabla2[[#This Row],[DISTRITO SEGÚN DNI]],Hoja1!$A$2:$B$55,2,FALSE),"No")</f>
        <v>No</v>
      </c>
      <c r="Y2566" s="10" t="str">
        <f>IF(OR(LOWER(Tabla2[[#This Row],[GENERO]])="masculino", LOWER(Tabla2[[#This Row],[GENERO]])="femenino"),"OK","Corregir")</f>
        <v>OK</v>
      </c>
      <c r="Z2566" s="10" t="str">
        <f>+IF(Tabla2[[#This Row],[Nro. DNI / CE]]="","Corregir",IF(LEN(Tabla2[[#This Row],[Nro. DNI / CE]])&gt;=8,"OK","Corregir"))</f>
        <v>OK</v>
      </c>
      <c r="AA2566" s="10">
        <f>COUNTIF(Tabla2[APELLIDOS Y NOMBRES],Tabla2[[#This Row],[APELLIDOS Y NOMBRES]])</f>
        <v>1</v>
      </c>
      <c r="AB2566" t="str">
        <f ca="1">+IFERROR(IF(Tabla2[[#This Row],[FECHA CESE/BAJA]]="","No Aplica",IF(AND(MONTH(Tabla2[[#This Row],[FECHA CESE/BAJA]])=MONTH(TODAY()-30),YEAR(Tabla2[[#This Row],[FECHA CESE/BAJA]])=YEAR(TODAY())),MONTH(TODAY()-30)&amp;"-"&amp;YEAR(TODAY()),"Borrar")),"No aplica")</f>
        <v>No Aplica</v>
      </c>
      <c r="AC2566" t="str">
        <f ca="1">+IFERROR(IF(Tabla2[[#This Row],[FECHA INICIO DE LABORES EN OBRA]]="","No Aplica",IF(AND(MONTH(Tabla2[[#This Row],[FECHA INICIO DE LABORES EN OBRA]])=MONTH(TODAY()-30),YEAR(Tabla2[[#This Row],[FECHA INICIO DE LABORES EN OBRA]])=YEAR(TODAY())),MONTH(TODAY()-30)&amp;"-"&amp;YEAR(TODAY()),"No Aplica")),"No Aplica")</f>
        <v>No Aplica</v>
      </c>
    </row>
    <row r="2567" spans="1:29" x14ac:dyDescent="0.25">
      <c r="A2567" s="2" t="s">
        <v>11931</v>
      </c>
      <c r="B2567" s="3" t="s">
        <v>11932</v>
      </c>
      <c r="C2567" s="3" t="s">
        <v>11580</v>
      </c>
      <c r="D2567" s="3">
        <v>47918333</v>
      </c>
      <c r="E2567" s="3" t="s">
        <v>11933</v>
      </c>
      <c r="F2567" s="36">
        <v>34047</v>
      </c>
      <c r="G2567" s="3">
        <v>1</v>
      </c>
      <c r="H2567" s="3" t="s">
        <v>3278</v>
      </c>
      <c r="I2567" s="3" t="s">
        <v>11788</v>
      </c>
      <c r="J2567" s="3" t="s">
        <v>11934</v>
      </c>
      <c r="K2567" s="3" t="s">
        <v>4963</v>
      </c>
      <c r="L2567" s="8" t="s">
        <v>9813</v>
      </c>
      <c r="M2567" s="5"/>
      <c r="N2567" s="13" t="s">
        <v>1043</v>
      </c>
      <c r="O2567" s="5">
        <v>45100</v>
      </c>
      <c r="P2567" s="8">
        <v>1</v>
      </c>
      <c r="Q2567" s="9">
        <v>1</v>
      </c>
      <c r="R2567" s="9" t="str">
        <f>IFERROR(VLOOKUP(Tabla2[[#This Row],[CONTRATISTA PRNCIPAL]],Hoja1!$L$5:$M$9,2,FALSE),"CJV")</f>
        <v>CJV</v>
      </c>
      <c r="S2567" s="9" t="str">
        <f>IF(Tabla2[[#This Row],[EMPRESA]]=Tabla2[[#This Row],[CONTRATISTA PRNCIPAL]],"Principal","Secundaria")</f>
        <v>Secundaria</v>
      </c>
      <c r="T2567" s="10">
        <f>IFERROR(1/COUNTIF(Tabla2[CONTRATISTA PRNCIPAL],Tabla2[[#This Row],[CONTRATISTA PRNCIPAL]]),0)</f>
        <v>5.9523809523809521E-3</v>
      </c>
      <c r="U2567" s="33">
        <f ca="1">IF(((TODAY()-Tabla2[[#This Row],[FECHA NACIMIENTO]])/365)&lt;18,"Corregir", IF(((TODAY()-Tabla2[[#This Row],[FECHA NACIMIENTO]])/365)&gt;80, "Corregir",ROUNDDOWN(((TODAY()-Tabla2[[#This Row],[FECHA NACIMIENTO]])/365),0)))</f>
        <v>30</v>
      </c>
      <c r="V256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567" s="34" t="str">
        <f ca="1">+IF(Tabla2[[#This Row],[Edad]]="Corregir","Corregir","Ok")</f>
        <v>Ok</v>
      </c>
      <c r="X2567" s="10" t="str">
        <f>+IFERROR(VLOOKUP(Tabla2[[#This Row],[DISTRITO SEGÚN DNI]],Hoja1!$A$2:$B$55,2,FALSE),"No")</f>
        <v>No</v>
      </c>
      <c r="Y2567" s="10" t="str">
        <f>IF(OR(LOWER(Tabla2[[#This Row],[GENERO]])="masculino", LOWER(Tabla2[[#This Row],[GENERO]])="femenino"),"OK","Corregir")</f>
        <v>OK</v>
      </c>
      <c r="Z2567" s="10" t="str">
        <f>+IF(Tabla2[[#This Row],[Nro. DNI / CE]]="","Corregir",IF(LEN(Tabla2[[#This Row],[Nro. DNI / CE]])&gt;=8,"OK","Corregir"))</f>
        <v>OK</v>
      </c>
      <c r="AA2567" s="10">
        <f>COUNTIF(Tabla2[APELLIDOS Y NOMBRES],Tabla2[[#This Row],[APELLIDOS Y NOMBRES]])</f>
        <v>1</v>
      </c>
      <c r="AB2567" t="str">
        <f ca="1">+IFERROR(IF(Tabla2[[#This Row],[FECHA CESE/BAJA]]="","No Aplica",IF(AND(MONTH(Tabla2[[#This Row],[FECHA CESE/BAJA]])=MONTH(TODAY()-30),YEAR(Tabla2[[#This Row],[FECHA CESE/BAJA]])=YEAR(TODAY())),MONTH(TODAY()-30)&amp;"-"&amp;YEAR(TODAY()),"Borrar")),"No aplica")</f>
        <v>No Aplica</v>
      </c>
      <c r="AC2567" t="str">
        <f ca="1">+IFERROR(IF(Tabla2[[#This Row],[FECHA INICIO DE LABORES EN OBRA]]="","No Aplica",IF(AND(MONTH(Tabla2[[#This Row],[FECHA INICIO DE LABORES EN OBRA]])=MONTH(TODAY()-30),YEAR(Tabla2[[#This Row],[FECHA INICIO DE LABORES EN OBRA]])=YEAR(TODAY())),MONTH(TODAY()-30)&amp;"-"&amp;YEAR(TODAY()),"No Aplica")),"No Aplica")</f>
        <v>No Aplica</v>
      </c>
    </row>
    <row r="2568" spans="1:29" x14ac:dyDescent="0.25">
      <c r="A2568" s="2" t="s">
        <v>11931</v>
      </c>
      <c r="B2568" s="3" t="s">
        <v>11932</v>
      </c>
      <c r="C2568" s="3" t="s">
        <v>11580</v>
      </c>
      <c r="D2568" s="3">
        <v>47157246</v>
      </c>
      <c r="E2568" s="3" t="s">
        <v>11935</v>
      </c>
      <c r="F2568" s="36">
        <v>31923</v>
      </c>
      <c r="G2568" s="3">
        <v>1</v>
      </c>
      <c r="H2568" s="3" t="s">
        <v>1542</v>
      </c>
      <c r="I2568" s="3" t="s">
        <v>11788</v>
      </c>
      <c r="J2568" s="3" t="s">
        <v>11936</v>
      </c>
      <c r="K2568" s="3" t="s">
        <v>1492</v>
      </c>
      <c r="L2568" s="8" t="s">
        <v>9813</v>
      </c>
      <c r="M2568" s="5"/>
      <c r="N2568" s="13" t="s">
        <v>1043</v>
      </c>
      <c r="O2568" s="5">
        <v>45100</v>
      </c>
      <c r="P2568" s="8">
        <v>1</v>
      </c>
      <c r="Q2568" s="9">
        <v>1</v>
      </c>
      <c r="R2568" s="9" t="str">
        <f>IFERROR(VLOOKUP(Tabla2[[#This Row],[CONTRATISTA PRNCIPAL]],Hoja1!$L$5:$M$9,2,FALSE),"CJV")</f>
        <v>CJV</v>
      </c>
      <c r="S2568" s="9" t="str">
        <f>IF(Tabla2[[#This Row],[EMPRESA]]=Tabla2[[#This Row],[CONTRATISTA PRNCIPAL]],"Principal","Secundaria")</f>
        <v>Secundaria</v>
      </c>
      <c r="T2568" s="10">
        <f>IFERROR(1/COUNTIF(Tabla2[CONTRATISTA PRNCIPAL],Tabla2[[#This Row],[CONTRATISTA PRNCIPAL]]),0)</f>
        <v>5.9523809523809521E-3</v>
      </c>
      <c r="U2568" s="33">
        <f ca="1">IF(((TODAY()-Tabla2[[#This Row],[FECHA NACIMIENTO]])/365)&lt;18,"Corregir", IF(((TODAY()-Tabla2[[#This Row],[FECHA NACIMIENTO]])/365)&gt;80, "Corregir",ROUNDDOWN(((TODAY()-Tabla2[[#This Row],[FECHA NACIMIENTO]])/365),0)))</f>
        <v>36</v>
      </c>
      <c r="V256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568" s="34" t="str">
        <f ca="1">+IF(Tabla2[[#This Row],[Edad]]="Corregir","Corregir","Ok")</f>
        <v>Ok</v>
      </c>
      <c r="X2568" s="10" t="str">
        <f>+IFERROR(VLOOKUP(Tabla2[[#This Row],[DISTRITO SEGÚN DNI]],Hoja1!$A$2:$B$55,2,FALSE),"No")</f>
        <v>No</v>
      </c>
      <c r="Y2568" s="10" t="str">
        <f>IF(OR(LOWER(Tabla2[[#This Row],[GENERO]])="masculino", LOWER(Tabla2[[#This Row],[GENERO]])="femenino"),"OK","Corregir")</f>
        <v>OK</v>
      </c>
      <c r="Z2568" s="10" t="str">
        <f>+IF(Tabla2[[#This Row],[Nro. DNI / CE]]="","Corregir",IF(LEN(Tabla2[[#This Row],[Nro. DNI / CE]])&gt;=8,"OK","Corregir"))</f>
        <v>OK</v>
      </c>
      <c r="AA2568" s="10">
        <f>COUNTIF(Tabla2[APELLIDOS Y NOMBRES],Tabla2[[#This Row],[APELLIDOS Y NOMBRES]])</f>
        <v>1</v>
      </c>
      <c r="AB2568" t="str">
        <f ca="1">+IFERROR(IF(Tabla2[[#This Row],[FECHA CESE/BAJA]]="","No Aplica",IF(AND(MONTH(Tabla2[[#This Row],[FECHA CESE/BAJA]])=MONTH(TODAY()-30),YEAR(Tabla2[[#This Row],[FECHA CESE/BAJA]])=YEAR(TODAY())),MONTH(TODAY()-30)&amp;"-"&amp;YEAR(TODAY()),"Borrar")),"No aplica")</f>
        <v>No Aplica</v>
      </c>
      <c r="AC2568" t="str">
        <f ca="1">+IFERROR(IF(Tabla2[[#This Row],[FECHA INICIO DE LABORES EN OBRA]]="","No Aplica",IF(AND(MONTH(Tabla2[[#This Row],[FECHA INICIO DE LABORES EN OBRA]])=MONTH(TODAY()-30),YEAR(Tabla2[[#This Row],[FECHA INICIO DE LABORES EN OBRA]])=YEAR(TODAY())),MONTH(TODAY()-30)&amp;"-"&amp;YEAR(TODAY()),"No Aplica")),"No Aplica")</f>
        <v>No Aplica</v>
      </c>
    </row>
    <row r="2569" spans="1:29" x14ac:dyDescent="0.25">
      <c r="A2569" s="2" t="s">
        <v>11931</v>
      </c>
      <c r="B2569" s="3" t="s">
        <v>11932</v>
      </c>
      <c r="C2569" s="3" t="s">
        <v>11580</v>
      </c>
      <c r="D2569" s="3">
        <v>75730969</v>
      </c>
      <c r="E2569" s="3" t="s">
        <v>11937</v>
      </c>
      <c r="F2569" s="36">
        <v>34552</v>
      </c>
      <c r="G2569" s="3">
        <v>1</v>
      </c>
      <c r="H2569" s="3" t="s">
        <v>11938</v>
      </c>
      <c r="I2569" s="3" t="s">
        <v>11788</v>
      </c>
      <c r="J2569" s="3" t="s">
        <v>11939</v>
      </c>
      <c r="K2569" s="3" t="s">
        <v>2470</v>
      </c>
      <c r="L2569" s="8" t="s">
        <v>9818</v>
      </c>
      <c r="M2569" s="5"/>
      <c r="N2569" s="13" t="s">
        <v>1043</v>
      </c>
      <c r="O2569" s="5">
        <v>45099</v>
      </c>
      <c r="P2569" s="8">
        <v>1</v>
      </c>
      <c r="Q2569" s="9">
        <v>1</v>
      </c>
      <c r="R2569" s="9" t="str">
        <f>IFERROR(VLOOKUP(Tabla2[[#This Row],[CONTRATISTA PRNCIPAL]],Hoja1!$L$5:$M$9,2,FALSE),"CJV")</f>
        <v>CJV</v>
      </c>
      <c r="S2569" s="9" t="str">
        <f>IF(Tabla2[[#This Row],[EMPRESA]]=Tabla2[[#This Row],[CONTRATISTA PRNCIPAL]],"Principal","Secundaria")</f>
        <v>Secundaria</v>
      </c>
      <c r="T2569" s="10">
        <f>IFERROR(1/COUNTIF(Tabla2[CONTRATISTA PRNCIPAL],Tabla2[[#This Row],[CONTRATISTA PRNCIPAL]]),0)</f>
        <v>5.9523809523809521E-3</v>
      </c>
      <c r="U2569" s="33">
        <f ca="1">IF(((TODAY()-Tabla2[[#This Row],[FECHA NACIMIENTO]])/365)&lt;18,"Corregir", IF(((TODAY()-Tabla2[[#This Row],[FECHA NACIMIENTO]])/365)&gt;80, "Corregir",ROUNDDOWN(((TODAY()-Tabla2[[#This Row],[FECHA NACIMIENTO]])/365),0)))</f>
        <v>29</v>
      </c>
      <c r="V256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569" s="34" t="str">
        <f ca="1">+IF(Tabla2[[#This Row],[Edad]]="Corregir","Corregir","Ok")</f>
        <v>Ok</v>
      </c>
      <c r="X2569" s="10" t="str">
        <f>+IFERROR(VLOOKUP(Tabla2[[#This Row],[DISTRITO SEGÚN DNI]],Hoja1!$A$2:$B$55,2,FALSE),"No")</f>
        <v>No</v>
      </c>
      <c r="Y2569" s="10" t="str">
        <f>IF(OR(LOWER(Tabla2[[#This Row],[GENERO]])="masculino", LOWER(Tabla2[[#This Row],[GENERO]])="femenino"),"OK","Corregir")</f>
        <v>OK</v>
      </c>
      <c r="Z2569" s="10" t="str">
        <f>+IF(Tabla2[[#This Row],[Nro. DNI / CE]]="","Corregir",IF(LEN(Tabla2[[#This Row],[Nro. DNI / CE]])&gt;=8,"OK","Corregir"))</f>
        <v>OK</v>
      </c>
      <c r="AA2569" s="10">
        <f>COUNTIF(Tabla2[APELLIDOS Y NOMBRES],Tabla2[[#This Row],[APELLIDOS Y NOMBRES]])</f>
        <v>1</v>
      </c>
      <c r="AB2569" t="str">
        <f ca="1">+IFERROR(IF(Tabla2[[#This Row],[FECHA CESE/BAJA]]="","No Aplica",IF(AND(MONTH(Tabla2[[#This Row],[FECHA CESE/BAJA]])=MONTH(TODAY()-30),YEAR(Tabla2[[#This Row],[FECHA CESE/BAJA]])=YEAR(TODAY())),MONTH(TODAY()-30)&amp;"-"&amp;YEAR(TODAY()),"Borrar")),"No aplica")</f>
        <v>No Aplica</v>
      </c>
      <c r="AC2569" t="str">
        <f ca="1">+IFERROR(IF(Tabla2[[#This Row],[FECHA INICIO DE LABORES EN OBRA]]="","No Aplica",IF(AND(MONTH(Tabla2[[#This Row],[FECHA INICIO DE LABORES EN OBRA]])=MONTH(TODAY()-30),YEAR(Tabla2[[#This Row],[FECHA INICIO DE LABORES EN OBRA]])=YEAR(TODAY())),MONTH(TODAY()-30)&amp;"-"&amp;YEAR(TODAY()),"No Aplica")),"No Aplica")</f>
        <v>No Aplica</v>
      </c>
    </row>
    <row r="2570" spans="1:29" x14ac:dyDescent="0.25">
      <c r="A2570" s="2" t="s">
        <v>11931</v>
      </c>
      <c r="B2570" s="3" t="s">
        <v>11932</v>
      </c>
      <c r="C2570" s="3" t="s">
        <v>11580</v>
      </c>
      <c r="D2570" s="3">
        <v>76453395</v>
      </c>
      <c r="E2570" s="3" t="s">
        <v>11940</v>
      </c>
      <c r="F2570" s="36">
        <v>34978</v>
      </c>
      <c r="G2570" s="3">
        <v>1</v>
      </c>
      <c r="H2570" s="3" t="s">
        <v>6894</v>
      </c>
      <c r="I2570" s="3" t="s">
        <v>11788</v>
      </c>
      <c r="J2570" s="3" t="s">
        <v>11941</v>
      </c>
      <c r="K2570" s="3" t="s">
        <v>2484</v>
      </c>
      <c r="L2570" s="8" t="s">
        <v>9818</v>
      </c>
      <c r="M2570" s="5"/>
      <c r="N2570" s="13" t="s">
        <v>1043</v>
      </c>
      <c r="O2570" s="5">
        <v>45099</v>
      </c>
      <c r="P2570" s="8">
        <v>1</v>
      </c>
      <c r="Q2570" s="9">
        <v>1</v>
      </c>
      <c r="R2570" s="9" t="str">
        <f>IFERROR(VLOOKUP(Tabla2[[#This Row],[CONTRATISTA PRNCIPAL]],Hoja1!$L$5:$M$9,2,FALSE),"CJV")</f>
        <v>CJV</v>
      </c>
      <c r="S2570" s="9" t="str">
        <f>IF(Tabla2[[#This Row],[EMPRESA]]=Tabla2[[#This Row],[CONTRATISTA PRNCIPAL]],"Principal","Secundaria")</f>
        <v>Secundaria</v>
      </c>
      <c r="T2570" s="10">
        <f>IFERROR(1/COUNTIF(Tabla2[CONTRATISTA PRNCIPAL],Tabla2[[#This Row],[CONTRATISTA PRNCIPAL]]),0)</f>
        <v>5.9523809523809521E-3</v>
      </c>
      <c r="U2570" s="33">
        <f ca="1">IF(((TODAY()-Tabla2[[#This Row],[FECHA NACIMIENTO]])/365)&lt;18,"Corregir", IF(((TODAY()-Tabla2[[#This Row],[FECHA NACIMIENTO]])/365)&gt;80, "Corregir",ROUNDDOWN(((TODAY()-Tabla2[[#This Row],[FECHA NACIMIENTO]])/365),0)))</f>
        <v>27</v>
      </c>
      <c r="V257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570" s="34" t="str">
        <f ca="1">+IF(Tabla2[[#This Row],[Edad]]="Corregir","Corregir","Ok")</f>
        <v>Ok</v>
      </c>
      <c r="X2570" s="10" t="str">
        <f>+IFERROR(VLOOKUP(Tabla2[[#This Row],[DISTRITO SEGÚN DNI]],Hoja1!$A$2:$B$55,2,FALSE),"No")</f>
        <v>SANTA ANITA</v>
      </c>
      <c r="Y2570" s="10" t="str">
        <f>IF(OR(LOWER(Tabla2[[#This Row],[GENERO]])="masculino", LOWER(Tabla2[[#This Row],[GENERO]])="femenino"),"OK","Corregir")</f>
        <v>OK</v>
      </c>
      <c r="Z2570" s="10" t="str">
        <f>+IF(Tabla2[[#This Row],[Nro. DNI / CE]]="","Corregir",IF(LEN(Tabla2[[#This Row],[Nro. DNI / CE]])&gt;=8,"OK","Corregir"))</f>
        <v>OK</v>
      </c>
      <c r="AA2570" s="10">
        <f>COUNTIF(Tabla2[APELLIDOS Y NOMBRES],Tabla2[[#This Row],[APELLIDOS Y NOMBRES]])</f>
        <v>1</v>
      </c>
      <c r="AB2570" t="str">
        <f ca="1">+IFERROR(IF(Tabla2[[#This Row],[FECHA CESE/BAJA]]="","No Aplica",IF(AND(MONTH(Tabla2[[#This Row],[FECHA CESE/BAJA]])=MONTH(TODAY()-30),YEAR(Tabla2[[#This Row],[FECHA CESE/BAJA]])=YEAR(TODAY())),MONTH(TODAY()-30)&amp;"-"&amp;YEAR(TODAY()),"Borrar")),"No aplica")</f>
        <v>No Aplica</v>
      </c>
      <c r="AC2570" t="str">
        <f ca="1">+IFERROR(IF(Tabla2[[#This Row],[FECHA INICIO DE LABORES EN OBRA]]="","No Aplica",IF(AND(MONTH(Tabla2[[#This Row],[FECHA INICIO DE LABORES EN OBRA]])=MONTH(TODAY()-30),YEAR(Tabla2[[#This Row],[FECHA INICIO DE LABORES EN OBRA]])=YEAR(TODAY())),MONTH(TODAY()-30)&amp;"-"&amp;YEAR(TODAY()),"No Aplica")),"No Aplica")</f>
        <v>No Aplica</v>
      </c>
    </row>
    <row r="2571" spans="1:29" x14ac:dyDescent="0.25">
      <c r="A2571" s="2" t="s">
        <v>11931</v>
      </c>
      <c r="B2571" s="3" t="s">
        <v>11932</v>
      </c>
      <c r="C2571" s="3" t="s">
        <v>11580</v>
      </c>
      <c r="D2571" s="3">
        <v>25784285</v>
      </c>
      <c r="E2571" s="3" t="s">
        <v>11945</v>
      </c>
      <c r="F2571" s="36">
        <v>27384</v>
      </c>
      <c r="G2571" s="3">
        <v>1</v>
      </c>
      <c r="H2571" s="3" t="s">
        <v>11946</v>
      </c>
      <c r="I2571" s="3" t="s">
        <v>11788</v>
      </c>
      <c r="J2571" s="3" t="s">
        <v>11947</v>
      </c>
      <c r="K2571" s="3" t="s">
        <v>34</v>
      </c>
      <c r="L2571" s="8" t="s">
        <v>9813</v>
      </c>
      <c r="M2571" s="5"/>
      <c r="N2571" s="13" t="s">
        <v>1043</v>
      </c>
      <c r="O2571" s="5">
        <v>45103</v>
      </c>
      <c r="P2571" s="8">
        <v>1</v>
      </c>
      <c r="Q2571" s="9">
        <v>1</v>
      </c>
      <c r="R2571" s="9" t="str">
        <f>IFERROR(VLOOKUP(Tabla2[[#This Row],[CONTRATISTA PRNCIPAL]],Hoja1!$L$5:$M$9,2,FALSE),"CJV")</f>
        <v>CJV</v>
      </c>
      <c r="S2571" s="9" t="str">
        <f>IF(Tabla2[[#This Row],[EMPRESA]]=Tabla2[[#This Row],[CONTRATISTA PRNCIPAL]],"Principal","Secundaria")</f>
        <v>Secundaria</v>
      </c>
      <c r="T2571" s="10">
        <f>IFERROR(1/COUNTIF(Tabla2[CONTRATISTA PRNCIPAL],Tabla2[[#This Row],[CONTRATISTA PRNCIPAL]]),0)</f>
        <v>5.9523809523809521E-3</v>
      </c>
      <c r="U2571" s="33">
        <f ca="1">IF(((TODAY()-Tabla2[[#This Row],[FECHA NACIMIENTO]])/365)&lt;18,"Corregir", IF(((TODAY()-Tabla2[[#This Row],[FECHA NACIMIENTO]])/365)&gt;80, "Corregir",ROUNDDOWN(((TODAY()-Tabla2[[#This Row],[FECHA NACIMIENTO]])/365),0)))</f>
        <v>48</v>
      </c>
      <c r="V257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571" s="34" t="str">
        <f ca="1">+IF(Tabla2[[#This Row],[Edad]]="Corregir","Corregir","Ok")</f>
        <v>Ok</v>
      </c>
      <c r="X2571" s="10" t="str">
        <f>+IFERROR(VLOOKUP(Tabla2[[#This Row],[DISTRITO SEGÚN DNI]],Hoja1!$A$2:$B$55,2,FALSE),"No")</f>
        <v>CALLAO</v>
      </c>
      <c r="Y2571" s="10" t="str">
        <f>IF(OR(LOWER(Tabla2[[#This Row],[GENERO]])="masculino", LOWER(Tabla2[[#This Row],[GENERO]])="femenino"),"OK","Corregir")</f>
        <v>OK</v>
      </c>
      <c r="Z2571" s="10" t="str">
        <f>+IF(Tabla2[[#This Row],[Nro. DNI / CE]]="","Corregir",IF(LEN(Tabla2[[#This Row],[Nro. DNI / CE]])&gt;=8,"OK","Corregir"))</f>
        <v>OK</v>
      </c>
      <c r="AA2571" s="10">
        <f>COUNTIF(Tabla2[APELLIDOS Y NOMBRES],Tabla2[[#This Row],[APELLIDOS Y NOMBRES]])</f>
        <v>1</v>
      </c>
      <c r="AB2571" t="str">
        <f ca="1">+IFERROR(IF(Tabla2[[#This Row],[FECHA CESE/BAJA]]="","No Aplica",IF(AND(MONTH(Tabla2[[#This Row],[FECHA CESE/BAJA]])=MONTH(TODAY()-30),YEAR(Tabla2[[#This Row],[FECHA CESE/BAJA]])=YEAR(TODAY())),MONTH(TODAY()-30)&amp;"-"&amp;YEAR(TODAY()),"Borrar")),"No aplica")</f>
        <v>No Aplica</v>
      </c>
      <c r="AC2571" t="str">
        <f ca="1">+IFERROR(IF(Tabla2[[#This Row],[FECHA INICIO DE LABORES EN OBRA]]="","No Aplica",IF(AND(MONTH(Tabla2[[#This Row],[FECHA INICIO DE LABORES EN OBRA]])=MONTH(TODAY()-30),YEAR(Tabla2[[#This Row],[FECHA INICIO DE LABORES EN OBRA]])=YEAR(TODAY())),MONTH(TODAY()-30)&amp;"-"&amp;YEAR(TODAY()),"No Aplica")),"No Aplica")</f>
        <v>No Aplica</v>
      </c>
    </row>
    <row r="2572" spans="1:29" x14ac:dyDescent="0.25">
      <c r="A2572" s="2" t="s">
        <v>11931</v>
      </c>
      <c r="B2572" s="3" t="s">
        <v>11932</v>
      </c>
      <c r="C2572" s="3" t="s">
        <v>11580</v>
      </c>
      <c r="D2572" s="3">
        <v>45424038</v>
      </c>
      <c r="E2572" s="3" t="s">
        <v>11948</v>
      </c>
      <c r="F2572" s="36">
        <v>32327</v>
      </c>
      <c r="G2572" s="3">
        <v>1</v>
      </c>
      <c r="H2572" s="3" t="s">
        <v>1838</v>
      </c>
      <c r="I2572" s="3" t="s">
        <v>11788</v>
      </c>
      <c r="J2572" s="3" t="s">
        <v>11949</v>
      </c>
      <c r="K2572" s="3" t="s">
        <v>34</v>
      </c>
      <c r="L2572" s="8" t="s">
        <v>9813</v>
      </c>
      <c r="M2572" s="5"/>
      <c r="N2572" s="13" t="s">
        <v>1043</v>
      </c>
      <c r="O2572" s="5">
        <v>45132</v>
      </c>
      <c r="P2572" s="8">
        <v>1</v>
      </c>
      <c r="Q2572" s="9">
        <v>1</v>
      </c>
      <c r="R2572" s="9" t="str">
        <f>IFERROR(VLOOKUP(Tabla2[[#This Row],[CONTRATISTA PRNCIPAL]],Hoja1!$L$5:$M$9,2,FALSE),"CJV")</f>
        <v>CJV</v>
      </c>
      <c r="S2572" s="9" t="str">
        <f>IF(Tabla2[[#This Row],[EMPRESA]]=Tabla2[[#This Row],[CONTRATISTA PRNCIPAL]],"Principal","Secundaria")</f>
        <v>Secundaria</v>
      </c>
      <c r="T2572" s="10">
        <f>IFERROR(1/COUNTIF(Tabla2[CONTRATISTA PRNCIPAL],Tabla2[[#This Row],[CONTRATISTA PRNCIPAL]]),0)</f>
        <v>5.9523809523809521E-3</v>
      </c>
      <c r="U2572" s="33">
        <f ca="1">IF(((TODAY()-Tabla2[[#This Row],[FECHA NACIMIENTO]])/365)&lt;18,"Corregir", IF(((TODAY()-Tabla2[[#This Row],[FECHA NACIMIENTO]])/365)&gt;80, "Corregir",ROUNDDOWN(((TODAY()-Tabla2[[#This Row],[FECHA NACIMIENTO]])/365),0)))</f>
        <v>35</v>
      </c>
      <c r="V257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572" s="34" t="str">
        <f ca="1">+IF(Tabla2[[#This Row],[Edad]]="Corregir","Corregir","Ok")</f>
        <v>Ok</v>
      </c>
      <c r="X2572" s="10" t="str">
        <f>+IFERROR(VLOOKUP(Tabla2[[#This Row],[DISTRITO SEGÚN DNI]],Hoja1!$A$2:$B$55,2,FALSE),"No")</f>
        <v>CALLAO</v>
      </c>
      <c r="Y2572" s="10" t="str">
        <f>IF(OR(LOWER(Tabla2[[#This Row],[GENERO]])="masculino", LOWER(Tabla2[[#This Row],[GENERO]])="femenino"),"OK","Corregir")</f>
        <v>OK</v>
      </c>
      <c r="Z2572" s="10" t="str">
        <f>+IF(Tabla2[[#This Row],[Nro. DNI / CE]]="","Corregir",IF(LEN(Tabla2[[#This Row],[Nro. DNI / CE]])&gt;=8,"OK","Corregir"))</f>
        <v>OK</v>
      </c>
      <c r="AA2572" s="10">
        <f>COUNTIF(Tabla2[APELLIDOS Y NOMBRES],Tabla2[[#This Row],[APELLIDOS Y NOMBRES]])</f>
        <v>1</v>
      </c>
      <c r="AB2572" t="str">
        <f ca="1">+IFERROR(IF(Tabla2[[#This Row],[FECHA CESE/BAJA]]="","No Aplica",IF(AND(MONTH(Tabla2[[#This Row],[FECHA CESE/BAJA]])=MONTH(TODAY()-30),YEAR(Tabla2[[#This Row],[FECHA CESE/BAJA]])=YEAR(TODAY())),MONTH(TODAY()-30)&amp;"-"&amp;YEAR(TODAY()),"Borrar")),"No aplica")</f>
        <v>No Aplica</v>
      </c>
      <c r="AC2572" t="str">
        <f ca="1">+IFERROR(IF(Tabla2[[#This Row],[FECHA INICIO DE LABORES EN OBRA]]="","No Aplica",IF(AND(MONTH(Tabla2[[#This Row],[FECHA INICIO DE LABORES EN OBRA]])=MONTH(TODAY()-30),YEAR(Tabla2[[#This Row],[FECHA INICIO DE LABORES EN OBRA]])=YEAR(TODAY())),MONTH(TODAY()-30)&amp;"-"&amp;YEAR(TODAY()),"No Aplica")),"No Aplica")</f>
        <v>No Aplica</v>
      </c>
    </row>
    <row r="2573" spans="1:29" x14ac:dyDescent="0.25">
      <c r="A2573" s="2" t="s">
        <v>11931</v>
      </c>
      <c r="B2573" s="3" t="s">
        <v>11932</v>
      </c>
      <c r="C2573" s="3" t="s">
        <v>11580</v>
      </c>
      <c r="D2573" s="3">
        <v>22090634</v>
      </c>
      <c r="E2573" s="3" t="s">
        <v>11950</v>
      </c>
      <c r="F2573" s="36">
        <v>24413</v>
      </c>
      <c r="G2573" s="3">
        <v>1</v>
      </c>
      <c r="H2573" s="3" t="s">
        <v>1918</v>
      </c>
      <c r="I2573" s="3" t="s">
        <v>11788</v>
      </c>
      <c r="J2573" s="3" t="s">
        <v>11951</v>
      </c>
      <c r="K2573" s="3" t="s">
        <v>2106</v>
      </c>
      <c r="L2573" s="8" t="s">
        <v>9813</v>
      </c>
      <c r="M2573" s="5"/>
      <c r="N2573" s="13" t="s">
        <v>1043</v>
      </c>
      <c r="O2573" s="5">
        <v>45108</v>
      </c>
      <c r="P2573" s="8">
        <v>1</v>
      </c>
      <c r="Q2573" s="9">
        <v>1</v>
      </c>
      <c r="R2573" s="9" t="str">
        <f>IFERROR(VLOOKUP(Tabla2[[#This Row],[CONTRATISTA PRNCIPAL]],Hoja1!$L$5:$M$9,2,FALSE),"CJV")</f>
        <v>CJV</v>
      </c>
      <c r="S2573" s="9" t="str">
        <f>IF(Tabla2[[#This Row],[EMPRESA]]=Tabla2[[#This Row],[CONTRATISTA PRNCIPAL]],"Principal","Secundaria")</f>
        <v>Secundaria</v>
      </c>
      <c r="T2573" s="10">
        <f>IFERROR(1/COUNTIF(Tabla2[CONTRATISTA PRNCIPAL],Tabla2[[#This Row],[CONTRATISTA PRNCIPAL]]),0)</f>
        <v>5.9523809523809521E-3</v>
      </c>
      <c r="U2573" s="33">
        <f ca="1">IF(((TODAY()-Tabla2[[#This Row],[FECHA NACIMIENTO]])/365)&lt;18,"Corregir", IF(((TODAY()-Tabla2[[#This Row],[FECHA NACIMIENTO]])/365)&gt;80, "Corregir",ROUNDDOWN(((TODAY()-Tabla2[[#This Row],[FECHA NACIMIENTO]])/365),0)))</f>
        <v>56</v>
      </c>
      <c r="V257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573" s="34" t="str">
        <f ca="1">+IF(Tabla2[[#This Row],[Edad]]="Corregir","Corregir","Ok")</f>
        <v>Ok</v>
      </c>
      <c r="X2573" s="10" t="str">
        <f>+IFERROR(VLOOKUP(Tabla2[[#This Row],[DISTRITO SEGÚN DNI]],Hoja1!$A$2:$B$55,2,FALSE),"No")</f>
        <v>No</v>
      </c>
      <c r="Y2573" s="10" t="str">
        <f>IF(OR(LOWER(Tabla2[[#This Row],[GENERO]])="masculino", LOWER(Tabla2[[#This Row],[GENERO]])="femenino"),"OK","Corregir")</f>
        <v>OK</v>
      </c>
      <c r="Z2573" s="10" t="str">
        <f>+IF(Tabla2[[#This Row],[Nro. DNI / CE]]="","Corregir",IF(LEN(Tabla2[[#This Row],[Nro. DNI / CE]])&gt;=8,"OK","Corregir"))</f>
        <v>OK</v>
      </c>
      <c r="AA2573" s="10">
        <f>COUNTIF(Tabla2[APELLIDOS Y NOMBRES],Tabla2[[#This Row],[APELLIDOS Y NOMBRES]])</f>
        <v>1</v>
      </c>
      <c r="AB2573" t="str">
        <f ca="1">+IFERROR(IF(Tabla2[[#This Row],[FECHA CESE/BAJA]]="","No Aplica",IF(AND(MONTH(Tabla2[[#This Row],[FECHA CESE/BAJA]])=MONTH(TODAY()-30),YEAR(Tabla2[[#This Row],[FECHA CESE/BAJA]])=YEAR(TODAY())),MONTH(TODAY()-30)&amp;"-"&amp;YEAR(TODAY()),"Borrar")),"No aplica")</f>
        <v>No Aplica</v>
      </c>
      <c r="AC2573" t="str">
        <f ca="1">+IFERROR(IF(Tabla2[[#This Row],[FECHA INICIO DE LABORES EN OBRA]]="","No Aplica",IF(AND(MONTH(Tabla2[[#This Row],[FECHA INICIO DE LABORES EN OBRA]])=MONTH(TODAY()-30),YEAR(Tabla2[[#This Row],[FECHA INICIO DE LABORES EN OBRA]])=YEAR(TODAY())),MONTH(TODAY()-30)&amp;"-"&amp;YEAR(TODAY()),"No Aplica")),"No Aplica")</f>
        <v>No Aplica</v>
      </c>
    </row>
    <row r="2574" spans="1:29" x14ac:dyDescent="0.25">
      <c r="A2574" s="2" t="s">
        <v>11931</v>
      </c>
      <c r="B2574" s="3" t="s">
        <v>11932</v>
      </c>
      <c r="C2574" s="3" t="s">
        <v>11580</v>
      </c>
      <c r="D2574" s="3">
        <v>44222766</v>
      </c>
      <c r="E2574" s="3" t="s">
        <v>11954</v>
      </c>
      <c r="F2574" s="36">
        <v>31846</v>
      </c>
      <c r="G2574" s="3">
        <v>2</v>
      </c>
      <c r="H2574" s="3" t="s">
        <v>1585</v>
      </c>
      <c r="I2574" s="3" t="s">
        <v>11788</v>
      </c>
      <c r="J2574" s="3" t="s">
        <v>11955</v>
      </c>
      <c r="K2574" s="3" t="s">
        <v>7730</v>
      </c>
      <c r="L2574" s="8" t="s">
        <v>9813</v>
      </c>
      <c r="M2574" s="5"/>
      <c r="N2574" s="13" t="s">
        <v>1043</v>
      </c>
      <c r="O2574" s="5">
        <v>45097</v>
      </c>
      <c r="P2574" s="8">
        <v>1</v>
      </c>
      <c r="Q2574" s="9">
        <v>4</v>
      </c>
      <c r="R2574" s="9" t="str">
        <f>IFERROR(VLOOKUP(Tabla2[[#This Row],[CONTRATISTA PRNCIPAL]],Hoja1!$L$5:$M$9,2,FALSE),"CJV")</f>
        <v>CJV</v>
      </c>
      <c r="S2574" s="9" t="str">
        <f>IF(Tabla2[[#This Row],[EMPRESA]]=Tabla2[[#This Row],[CONTRATISTA PRNCIPAL]],"Principal","Secundaria")</f>
        <v>Secundaria</v>
      </c>
      <c r="T2574" s="10">
        <f>IFERROR(1/COUNTIF(Tabla2[CONTRATISTA PRNCIPAL],Tabla2[[#This Row],[CONTRATISTA PRNCIPAL]]),0)</f>
        <v>5.9523809523809521E-3</v>
      </c>
      <c r="U2574" s="33">
        <f ca="1">IF(((TODAY()-Tabla2[[#This Row],[FECHA NACIMIENTO]])/365)&lt;18,"Corregir", IF(((TODAY()-Tabla2[[#This Row],[FECHA NACIMIENTO]])/365)&gt;80, "Corregir",ROUNDDOWN(((TODAY()-Tabla2[[#This Row],[FECHA NACIMIENTO]])/365),0)))</f>
        <v>36</v>
      </c>
      <c r="V257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574" s="34" t="str">
        <f ca="1">+IF(Tabla2[[#This Row],[Edad]]="Corregir","Corregir","Ok")</f>
        <v>Ok</v>
      </c>
      <c r="X2574" s="10" t="str">
        <f>+IFERROR(VLOOKUP(Tabla2[[#This Row],[DISTRITO SEGÚN DNI]],Hoja1!$A$2:$B$55,2,FALSE),"No")</f>
        <v>No</v>
      </c>
      <c r="Y2574" s="10" t="str">
        <f>IF(OR(LOWER(Tabla2[[#This Row],[GENERO]])="masculino", LOWER(Tabla2[[#This Row],[GENERO]])="femenino"),"OK","Corregir")</f>
        <v>OK</v>
      </c>
      <c r="Z2574" s="10" t="str">
        <f>+IF(Tabla2[[#This Row],[Nro. DNI / CE]]="","Corregir",IF(LEN(Tabla2[[#This Row],[Nro. DNI / CE]])&gt;=8,"OK","Corregir"))</f>
        <v>OK</v>
      </c>
      <c r="AA2574" s="10">
        <f>COUNTIF(Tabla2[APELLIDOS Y NOMBRES],Tabla2[[#This Row],[APELLIDOS Y NOMBRES]])</f>
        <v>1</v>
      </c>
      <c r="AB2574" t="str">
        <f ca="1">+IFERROR(IF(Tabla2[[#This Row],[FECHA CESE/BAJA]]="","No Aplica",IF(AND(MONTH(Tabla2[[#This Row],[FECHA CESE/BAJA]])=MONTH(TODAY()-30),YEAR(Tabla2[[#This Row],[FECHA CESE/BAJA]])=YEAR(TODAY())),MONTH(TODAY()-30)&amp;"-"&amp;YEAR(TODAY()),"Borrar")),"No aplica")</f>
        <v>No Aplica</v>
      </c>
      <c r="AC2574" t="str">
        <f ca="1">+IFERROR(IF(Tabla2[[#This Row],[FECHA INICIO DE LABORES EN OBRA]]="","No Aplica",IF(AND(MONTH(Tabla2[[#This Row],[FECHA INICIO DE LABORES EN OBRA]])=MONTH(TODAY()-30),YEAR(Tabla2[[#This Row],[FECHA INICIO DE LABORES EN OBRA]])=YEAR(TODAY())),MONTH(TODAY()-30)&amp;"-"&amp;YEAR(TODAY()),"No Aplica")),"No Aplica")</f>
        <v>No Aplica</v>
      </c>
    </row>
    <row r="2575" spans="1:29" x14ac:dyDescent="0.25">
      <c r="A2575" s="2" t="s">
        <v>11931</v>
      </c>
      <c r="B2575" s="3" t="s">
        <v>11932</v>
      </c>
      <c r="C2575" s="3" t="s">
        <v>11580</v>
      </c>
      <c r="D2575" s="3">
        <v>41669285</v>
      </c>
      <c r="E2575" s="3" t="s">
        <v>11958</v>
      </c>
      <c r="F2575" s="36">
        <v>30285</v>
      </c>
      <c r="G2575" s="3">
        <v>2</v>
      </c>
      <c r="H2575" s="3" t="s">
        <v>11959</v>
      </c>
      <c r="I2575" s="3" t="s">
        <v>11788</v>
      </c>
      <c r="J2575" s="3" t="s">
        <v>11960</v>
      </c>
      <c r="K2575" s="3"/>
      <c r="L2575" s="8" t="s">
        <v>9813</v>
      </c>
      <c r="M2575" s="5"/>
      <c r="N2575" s="13" t="s">
        <v>1043</v>
      </c>
      <c r="O2575" s="5">
        <v>45125</v>
      </c>
      <c r="P2575" s="8">
        <v>1</v>
      </c>
      <c r="Q2575" s="9">
        <v>4</v>
      </c>
      <c r="R2575" s="9" t="str">
        <f>IFERROR(VLOOKUP(Tabla2[[#This Row],[CONTRATISTA PRNCIPAL]],Hoja1!$L$5:$M$9,2,FALSE),"CJV")</f>
        <v>CJV</v>
      </c>
      <c r="S2575" s="9" t="str">
        <f>IF(Tabla2[[#This Row],[EMPRESA]]=Tabla2[[#This Row],[CONTRATISTA PRNCIPAL]],"Principal","Secundaria")</f>
        <v>Secundaria</v>
      </c>
      <c r="T2575" s="10">
        <f>IFERROR(1/COUNTIF(Tabla2[CONTRATISTA PRNCIPAL],Tabla2[[#This Row],[CONTRATISTA PRNCIPAL]]),0)</f>
        <v>5.9523809523809521E-3</v>
      </c>
      <c r="U2575" s="33">
        <f ca="1">IF(((TODAY()-Tabla2[[#This Row],[FECHA NACIMIENTO]])/365)&lt;18,"Corregir", IF(((TODAY()-Tabla2[[#This Row],[FECHA NACIMIENTO]])/365)&gt;80, "Corregir",ROUNDDOWN(((TODAY()-Tabla2[[#This Row],[FECHA NACIMIENTO]])/365),0)))</f>
        <v>40</v>
      </c>
      <c r="V257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575" s="34" t="str">
        <f ca="1">+IF(Tabla2[[#This Row],[Edad]]="Corregir","Corregir","Ok")</f>
        <v>Ok</v>
      </c>
      <c r="X2575" s="10" t="str">
        <f>+IFERROR(VLOOKUP(Tabla2[[#This Row],[DISTRITO SEGÚN DNI]],Hoja1!$A$2:$B$55,2,FALSE),"No")</f>
        <v>No</v>
      </c>
      <c r="Y2575" s="10" t="str">
        <f>IF(OR(LOWER(Tabla2[[#This Row],[GENERO]])="masculino", LOWER(Tabla2[[#This Row],[GENERO]])="femenino"),"OK","Corregir")</f>
        <v>OK</v>
      </c>
      <c r="Z2575" s="10" t="str">
        <f>+IF(Tabla2[[#This Row],[Nro. DNI / CE]]="","Corregir",IF(LEN(Tabla2[[#This Row],[Nro. DNI / CE]])&gt;=8,"OK","Corregir"))</f>
        <v>OK</v>
      </c>
      <c r="AA2575" s="10">
        <f>COUNTIF(Tabla2[APELLIDOS Y NOMBRES],Tabla2[[#This Row],[APELLIDOS Y NOMBRES]])</f>
        <v>1</v>
      </c>
      <c r="AB2575" t="str">
        <f ca="1">+IFERROR(IF(Tabla2[[#This Row],[FECHA CESE/BAJA]]="","No Aplica",IF(AND(MONTH(Tabla2[[#This Row],[FECHA CESE/BAJA]])=MONTH(TODAY()-30),YEAR(Tabla2[[#This Row],[FECHA CESE/BAJA]])=YEAR(TODAY())),MONTH(TODAY()-30)&amp;"-"&amp;YEAR(TODAY()),"Borrar")),"No aplica")</f>
        <v>No Aplica</v>
      </c>
      <c r="AC2575" t="str">
        <f ca="1">+IFERROR(IF(Tabla2[[#This Row],[FECHA INICIO DE LABORES EN OBRA]]="","No Aplica",IF(AND(MONTH(Tabla2[[#This Row],[FECHA INICIO DE LABORES EN OBRA]])=MONTH(TODAY()-30),YEAR(Tabla2[[#This Row],[FECHA INICIO DE LABORES EN OBRA]])=YEAR(TODAY())),MONTH(TODAY()-30)&amp;"-"&amp;YEAR(TODAY()),"No Aplica")),"No Aplica")</f>
        <v>No Aplica</v>
      </c>
    </row>
    <row r="2576" spans="1:29" x14ac:dyDescent="0.25">
      <c r="A2576" s="2" t="s">
        <v>11931</v>
      </c>
      <c r="B2576" s="3" t="s">
        <v>11932</v>
      </c>
      <c r="C2576" s="3" t="s">
        <v>11580</v>
      </c>
      <c r="D2576" s="3">
        <v>42606357</v>
      </c>
      <c r="E2576" s="3" t="s">
        <v>11961</v>
      </c>
      <c r="F2576" s="36">
        <v>30856</v>
      </c>
      <c r="G2576" s="3">
        <v>2</v>
      </c>
      <c r="H2576" s="3" t="s">
        <v>1442</v>
      </c>
      <c r="I2576" s="3" t="s">
        <v>11788</v>
      </c>
      <c r="J2576" s="3" t="s">
        <v>11962</v>
      </c>
      <c r="K2576" s="3" t="s">
        <v>2483</v>
      </c>
      <c r="L2576" s="8" t="s">
        <v>9813</v>
      </c>
      <c r="M2576" s="5"/>
      <c r="N2576" s="13" t="s">
        <v>1043</v>
      </c>
      <c r="O2576" s="5">
        <v>45117</v>
      </c>
      <c r="P2576" s="8">
        <v>1</v>
      </c>
      <c r="Q2576" s="9">
        <v>4</v>
      </c>
      <c r="R2576" s="9" t="str">
        <f>IFERROR(VLOOKUP(Tabla2[[#This Row],[CONTRATISTA PRNCIPAL]],Hoja1!$L$5:$M$9,2,FALSE),"CJV")</f>
        <v>CJV</v>
      </c>
      <c r="S2576" s="9" t="str">
        <f>IF(Tabla2[[#This Row],[EMPRESA]]=Tabla2[[#This Row],[CONTRATISTA PRNCIPAL]],"Principal","Secundaria")</f>
        <v>Secundaria</v>
      </c>
      <c r="T2576" s="10">
        <f>IFERROR(1/COUNTIF(Tabla2[CONTRATISTA PRNCIPAL],Tabla2[[#This Row],[CONTRATISTA PRNCIPAL]]),0)</f>
        <v>5.9523809523809521E-3</v>
      </c>
      <c r="U2576" s="33">
        <f ca="1">IF(((TODAY()-Tabla2[[#This Row],[FECHA NACIMIENTO]])/365)&lt;18,"Corregir", IF(((TODAY()-Tabla2[[#This Row],[FECHA NACIMIENTO]])/365)&gt;80, "Corregir",ROUNDDOWN(((TODAY()-Tabla2[[#This Row],[FECHA NACIMIENTO]])/365),0)))</f>
        <v>39</v>
      </c>
      <c r="V257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576" s="34" t="str">
        <f ca="1">+IF(Tabla2[[#This Row],[Edad]]="Corregir","Corregir","Ok")</f>
        <v>Ok</v>
      </c>
      <c r="X2576" s="10" t="str">
        <f>+IFERROR(VLOOKUP(Tabla2[[#This Row],[DISTRITO SEGÚN DNI]],Hoja1!$A$2:$B$55,2,FALSE),"No")</f>
        <v>No</v>
      </c>
      <c r="Y2576" s="10" t="str">
        <f>IF(OR(LOWER(Tabla2[[#This Row],[GENERO]])="masculino", LOWER(Tabla2[[#This Row],[GENERO]])="femenino"),"OK","Corregir")</f>
        <v>OK</v>
      </c>
      <c r="Z2576" s="10" t="str">
        <f>+IF(Tabla2[[#This Row],[Nro. DNI / CE]]="","Corregir",IF(LEN(Tabla2[[#This Row],[Nro. DNI / CE]])&gt;=8,"OK","Corregir"))</f>
        <v>OK</v>
      </c>
      <c r="AA2576" s="10">
        <f>COUNTIF(Tabla2[APELLIDOS Y NOMBRES],Tabla2[[#This Row],[APELLIDOS Y NOMBRES]])</f>
        <v>1</v>
      </c>
      <c r="AB2576" t="str">
        <f ca="1">+IFERROR(IF(Tabla2[[#This Row],[FECHA CESE/BAJA]]="","No Aplica",IF(AND(MONTH(Tabla2[[#This Row],[FECHA CESE/BAJA]])=MONTH(TODAY()-30),YEAR(Tabla2[[#This Row],[FECHA CESE/BAJA]])=YEAR(TODAY())),MONTH(TODAY()-30)&amp;"-"&amp;YEAR(TODAY()),"Borrar")),"No aplica")</f>
        <v>No Aplica</v>
      </c>
      <c r="AC2576" t="str">
        <f ca="1">+IFERROR(IF(Tabla2[[#This Row],[FECHA INICIO DE LABORES EN OBRA]]="","No Aplica",IF(AND(MONTH(Tabla2[[#This Row],[FECHA INICIO DE LABORES EN OBRA]])=MONTH(TODAY()-30),YEAR(Tabla2[[#This Row],[FECHA INICIO DE LABORES EN OBRA]])=YEAR(TODAY())),MONTH(TODAY()-30)&amp;"-"&amp;YEAR(TODAY()),"No Aplica")),"No Aplica")</f>
        <v>No Aplica</v>
      </c>
    </row>
    <row r="2577" spans="1:29" x14ac:dyDescent="0.25">
      <c r="A2577" s="2" t="s">
        <v>11931</v>
      </c>
      <c r="B2577" s="3" t="s">
        <v>11932</v>
      </c>
      <c r="C2577" s="3" t="s">
        <v>11580</v>
      </c>
      <c r="D2577" s="3" t="s">
        <v>11963</v>
      </c>
      <c r="E2577" s="3" t="s">
        <v>11964</v>
      </c>
      <c r="F2577" s="36">
        <v>23477</v>
      </c>
      <c r="G2577" s="3">
        <v>2</v>
      </c>
      <c r="H2577" s="3" t="s">
        <v>11959</v>
      </c>
      <c r="I2577" s="3" t="s">
        <v>11788</v>
      </c>
      <c r="J2577" s="3" t="s">
        <v>11965</v>
      </c>
      <c r="K2577" s="3" t="s">
        <v>1483</v>
      </c>
      <c r="L2577" s="8" t="s">
        <v>9813</v>
      </c>
      <c r="M2577" s="5"/>
      <c r="N2577" s="13" t="s">
        <v>1043</v>
      </c>
      <c r="O2577" s="5">
        <v>45100</v>
      </c>
      <c r="P2577" s="8">
        <v>1</v>
      </c>
      <c r="Q2577" s="9">
        <v>4</v>
      </c>
      <c r="R2577" s="9" t="str">
        <f>IFERROR(VLOOKUP(Tabla2[[#This Row],[CONTRATISTA PRNCIPAL]],Hoja1!$L$5:$M$9,2,FALSE),"CJV")</f>
        <v>CJV</v>
      </c>
      <c r="S2577" s="9" t="str">
        <f>IF(Tabla2[[#This Row],[EMPRESA]]=Tabla2[[#This Row],[CONTRATISTA PRNCIPAL]],"Principal","Secundaria")</f>
        <v>Secundaria</v>
      </c>
      <c r="T2577" s="10">
        <f>IFERROR(1/COUNTIF(Tabla2[CONTRATISTA PRNCIPAL],Tabla2[[#This Row],[CONTRATISTA PRNCIPAL]]),0)</f>
        <v>5.9523809523809521E-3</v>
      </c>
      <c r="U2577" s="33">
        <f ca="1">IF(((TODAY()-Tabla2[[#This Row],[FECHA NACIMIENTO]])/365)&lt;18,"Corregir", IF(((TODAY()-Tabla2[[#This Row],[FECHA NACIMIENTO]])/365)&gt;80, "Corregir",ROUNDDOWN(((TODAY()-Tabla2[[#This Row],[FECHA NACIMIENTO]])/365),0)))</f>
        <v>59</v>
      </c>
      <c r="V257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2577" s="34" t="str">
        <f ca="1">+IF(Tabla2[[#This Row],[Edad]]="Corregir","Corregir","Ok")</f>
        <v>Ok</v>
      </c>
      <c r="X2577" s="10" t="str">
        <f>+IFERROR(VLOOKUP(Tabla2[[#This Row],[DISTRITO SEGÚN DNI]],Hoja1!$A$2:$B$55,2,FALSE),"No")</f>
        <v>No</v>
      </c>
      <c r="Y2577" s="10" t="str">
        <f>IF(OR(LOWER(Tabla2[[#This Row],[GENERO]])="masculino", LOWER(Tabla2[[#This Row],[GENERO]])="femenino"),"OK","Corregir")</f>
        <v>OK</v>
      </c>
      <c r="Z2577" s="10" t="str">
        <f>+IF(Tabla2[[#This Row],[Nro. DNI / CE]]="","Corregir",IF(LEN(Tabla2[[#This Row],[Nro. DNI / CE]])&gt;=8,"OK","Corregir"))</f>
        <v>OK</v>
      </c>
      <c r="AA2577" s="10">
        <f>COUNTIF(Tabla2[APELLIDOS Y NOMBRES],Tabla2[[#This Row],[APELLIDOS Y NOMBRES]])</f>
        <v>1</v>
      </c>
      <c r="AB2577" t="str">
        <f ca="1">+IFERROR(IF(Tabla2[[#This Row],[FECHA CESE/BAJA]]="","No Aplica",IF(AND(MONTH(Tabla2[[#This Row],[FECHA CESE/BAJA]])=MONTH(TODAY()-30),YEAR(Tabla2[[#This Row],[FECHA CESE/BAJA]])=YEAR(TODAY())),MONTH(TODAY()-30)&amp;"-"&amp;YEAR(TODAY()),"Borrar")),"No aplica")</f>
        <v>No Aplica</v>
      </c>
      <c r="AC2577" t="str">
        <f ca="1">+IFERROR(IF(Tabla2[[#This Row],[FECHA INICIO DE LABORES EN OBRA]]="","No Aplica",IF(AND(MONTH(Tabla2[[#This Row],[FECHA INICIO DE LABORES EN OBRA]])=MONTH(TODAY()-30),YEAR(Tabla2[[#This Row],[FECHA INICIO DE LABORES EN OBRA]])=YEAR(TODAY())),MONTH(TODAY()-30)&amp;"-"&amp;YEAR(TODAY()),"No Aplica")),"No Aplica")</f>
        <v>No Aplica</v>
      </c>
    </row>
    <row r="2578" spans="1:29" x14ac:dyDescent="0.25">
      <c r="A2578" s="2" t="s">
        <v>11931</v>
      </c>
      <c r="B2578" s="3" t="s">
        <v>11932</v>
      </c>
      <c r="C2578" s="3" t="s">
        <v>11580</v>
      </c>
      <c r="D2578" s="3">
        <v>43568827</v>
      </c>
      <c r="E2578" s="3" t="s">
        <v>11966</v>
      </c>
      <c r="F2578" s="36">
        <v>31167</v>
      </c>
      <c r="G2578" s="3">
        <v>2</v>
      </c>
      <c r="H2578" s="3" t="s">
        <v>1442</v>
      </c>
      <c r="I2578" s="3" t="s">
        <v>11788</v>
      </c>
      <c r="J2578" s="3" t="s">
        <v>11967</v>
      </c>
      <c r="K2578" s="3" t="s">
        <v>34</v>
      </c>
      <c r="L2578" s="8" t="s">
        <v>9813</v>
      </c>
      <c r="M2578" s="5"/>
      <c r="N2578" s="13" t="s">
        <v>1043</v>
      </c>
      <c r="O2578" s="5">
        <v>45139</v>
      </c>
      <c r="P2578" s="8">
        <v>1</v>
      </c>
      <c r="Q2578" s="9">
        <v>4</v>
      </c>
      <c r="R2578" s="9" t="str">
        <f>IFERROR(VLOOKUP(Tabla2[[#This Row],[CONTRATISTA PRNCIPAL]],Hoja1!$L$5:$M$9,2,FALSE),"CJV")</f>
        <v>CJV</v>
      </c>
      <c r="S2578" s="9" t="str">
        <f>IF(Tabla2[[#This Row],[EMPRESA]]=Tabla2[[#This Row],[CONTRATISTA PRNCIPAL]],"Principal","Secundaria")</f>
        <v>Secundaria</v>
      </c>
      <c r="T2578" s="10">
        <f>IFERROR(1/COUNTIF(Tabla2[CONTRATISTA PRNCIPAL],Tabla2[[#This Row],[CONTRATISTA PRNCIPAL]]),0)</f>
        <v>5.9523809523809521E-3</v>
      </c>
      <c r="U2578" s="33">
        <f ca="1">IF(((TODAY()-Tabla2[[#This Row],[FECHA NACIMIENTO]])/365)&lt;18,"Corregir", IF(((TODAY()-Tabla2[[#This Row],[FECHA NACIMIENTO]])/365)&gt;80, "Corregir",ROUNDDOWN(((TODAY()-Tabla2[[#This Row],[FECHA NACIMIENTO]])/365),0)))</f>
        <v>38</v>
      </c>
      <c r="V257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578" s="34" t="str">
        <f ca="1">+IF(Tabla2[[#This Row],[Edad]]="Corregir","Corregir","Ok")</f>
        <v>Ok</v>
      </c>
      <c r="X2578" s="10" t="str">
        <f>+IFERROR(VLOOKUP(Tabla2[[#This Row],[DISTRITO SEGÚN DNI]],Hoja1!$A$2:$B$55,2,FALSE),"No")</f>
        <v>CALLAO</v>
      </c>
      <c r="Y2578" s="10" t="str">
        <f>IF(OR(LOWER(Tabla2[[#This Row],[GENERO]])="masculino", LOWER(Tabla2[[#This Row],[GENERO]])="femenino"),"OK","Corregir")</f>
        <v>OK</v>
      </c>
      <c r="Z2578" s="10" t="str">
        <f>+IF(Tabla2[[#This Row],[Nro. DNI / CE]]="","Corregir",IF(LEN(Tabla2[[#This Row],[Nro. DNI / CE]])&gt;=8,"OK","Corregir"))</f>
        <v>OK</v>
      </c>
      <c r="AA2578" s="10">
        <f>COUNTIF(Tabla2[APELLIDOS Y NOMBRES],Tabla2[[#This Row],[APELLIDOS Y NOMBRES]])</f>
        <v>1</v>
      </c>
      <c r="AB2578" t="str">
        <f ca="1">+IFERROR(IF(Tabla2[[#This Row],[FECHA CESE/BAJA]]="","No Aplica",IF(AND(MONTH(Tabla2[[#This Row],[FECHA CESE/BAJA]])=MONTH(TODAY()-30),YEAR(Tabla2[[#This Row],[FECHA CESE/BAJA]])=YEAR(TODAY())),MONTH(TODAY()-30)&amp;"-"&amp;YEAR(TODAY()),"Borrar")),"No aplica")</f>
        <v>No Aplica</v>
      </c>
      <c r="AC2578" t="str">
        <f ca="1">+IFERROR(IF(Tabla2[[#This Row],[FECHA INICIO DE LABORES EN OBRA]]="","No Aplica",IF(AND(MONTH(Tabla2[[#This Row],[FECHA INICIO DE LABORES EN OBRA]])=MONTH(TODAY()-30),YEAR(Tabla2[[#This Row],[FECHA INICIO DE LABORES EN OBRA]])=YEAR(TODAY())),MONTH(TODAY()-30)&amp;"-"&amp;YEAR(TODAY()),"No Aplica")),"No Aplica")</f>
        <v>8-2023</v>
      </c>
    </row>
    <row r="2579" spans="1:29" x14ac:dyDescent="0.25">
      <c r="A2579" s="2" t="s">
        <v>11931</v>
      </c>
      <c r="B2579" s="3" t="s">
        <v>11932</v>
      </c>
      <c r="C2579" s="3" t="s">
        <v>11580</v>
      </c>
      <c r="D2579" s="3">
        <v>42227166</v>
      </c>
      <c r="E2579" s="3" t="s">
        <v>11968</v>
      </c>
      <c r="F2579" s="36">
        <v>30725</v>
      </c>
      <c r="G2579" s="3">
        <v>2</v>
      </c>
      <c r="H2579" s="3" t="s">
        <v>11337</v>
      </c>
      <c r="I2579" s="3" t="s">
        <v>11788</v>
      </c>
      <c r="J2579" s="3" t="s">
        <v>11969</v>
      </c>
      <c r="K2579" s="3" t="s">
        <v>1474</v>
      </c>
      <c r="L2579" s="8" t="s">
        <v>9813</v>
      </c>
      <c r="M2579" s="5"/>
      <c r="N2579" s="13" t="s">
        <v>1043</v>
      </c>
      <c r="O2579" s="5">
        <v>45132</v>
      </c>
      <c r="P2579" s="8">
        <v>1</v>
      </c>
      <c r="Q2579" s="9">
        <v>4</v>
      </c>
      <c r="R2579" s="9" t="str">
        <f>IFERROR(VLOOKUP(Tabla2[[#This Row],[CONTRATISTA PRNCIPAL]],Hoja1!$L$5:$M$9,2,FALSE),"CJV")</f>
        <v>CJV</v>
      </c>
      <c r="S2579" s="9" t="str">
        <f>IF(Tabla2[[#This Row],[EMPRESA]]=Tabla2[[#This Row],[CONTRATISTA PRNCIPAL]],"Principal","Secundaria")</f>
        <v>Secundaria</v>
      </c>
      <c r="T2579" s="10">
        <f>IFERROR(1/COUNTIF(Tabla2[CONTRATISTA PRNCIPAL],Tabla2[[#This Row],[CONTRATISTA PRNCIPAL]]),0)</f>
        <v>5.9523809523809521E-3</v>
      </c>
      <c r="U2579" s="33">
        <f ca="1">IF(((TODAY()-Tabla2[[#This Row],[FECHA NACIMIENTO]])/365)&lt;18,"Corregir", IF(((TODAY()-Tabla2[[#This Row],[FECHA NACIMIENTO]])/365)&gt;80, "Corregir",ROUNDDOWN(((TODAY()-Tabla2[[#This Row],[FECHA NACIMIENTO]])/365),0)))</f>
        <v>39</v>
      </c>
      <c r="V257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579" s="34" t="str">
        <f ca="1">+IF(Tabla2[[#This Row],[Edad]]="Corregir","Corregir","Ok")</f>
        <v>Ok</v>
      </c>
      <c r="X2579" s="10" t="str">
        <f>+IFERROR(VLOOKUP(Tabla2[[#This Row],[DISTRITO SEGÚN DNI]],Hoja1!$A$2:$B$55,2,FALSE),"No")</f>
        <v>EL AGUSTINO</v>
      </c>
      <c r="Y2579" s="10" t="str">
        <f>IF(OR(LOWER(Tabla2[[#This Row],[GENERO]])="masculino", LOWER(Tabla2[[#This Row],[GENERO]])="femenino"),"OK","Corregir")</f>
        <v>OK</v>
      </c>
      <c r="Z2579" s="10" t="str">
        <f>+IF(Tabla2[[#This Row],[Nro. DNI / CE]]="","Corregir",IF(LEN(Tabla2[[#This Row],[Nro. DNI / CE]])&gt;=8,"OK","Corregir"))</f>
        <v>OK</v>
      </c>
      <c r="AA2579" s="10">
        <f>COUNTIF(Tabla2[APELLIDOS Y NOMBRES],Tabla2[[#This Row],[APELLIDOS Y NOMBRES]])</f>
        <v>1</v>
      </c>
      <c r="AB2579" t="str">
        <f ca="1">+IFERROR(IF(Tabla2[[#This Row],[FECHA CESE/BAJA]]="","No Aplica",IF(AND(MONTH(Tabla2[[#This Row],[FECHA CESE/BAJA]])=MONTH(TODAY()-30),YEAR(Tabla2[[#This Row],[FECHA CESE/BAJA]])=YEAR(TODAY())),MONTH(TODAY()-30)&amp;"-"&amp;YEAR(TODAY()),"Borrar")),"No aplica")</f>
        <v>No Aplica</v>
      </c>
      <c r="AC2579" t="str">
        <f ca="1">+IFERROR(IF(Tabla2[[#This Row],[FECHA INICIO DE LABORES EN OBRA]]="","No Aplica",IF(AND(MONTH(Tabla2[[#This Row],[FECHA INICIO DE LABORES EN OBRA]])=MONTH(TODAY()-30),YEAR(Tabla2[[#This Row],[FECHA INICIO DE LABORES EN OBRA]])=YEAR(TODAY())),MONTH(TODAY()-30)&amp;"-"&amp;YEAR(TODAY()),"No Aplica")),"No Aplica")</f>
        <v>No Aplica</v>
      </c>
    </row>
    <row r="2580" spans="1:29" x14ac:dyDescent="0.25">
      <c r="A2580" s="2" t="s">
        <v>11931</v>
      </c>
      <c r="B2580" s="3" t="s">
        <v>11932</v>
      </c>
      <c r="C2580" s="3" t="s">
        <v>11580</v>
      </c>
      <c r="D2580" s="3">
        <v>45486967</v>
      </c>
      <c r="E2580" s="3" t="s">
        <v>11970</v>
      </c>
      <c r="F2580" s="36">
        <v>32327</v>
      </c>
      <c r="G2580" s="3">
        <v>2</v>
      </c>
      <c r="H2580" s="3" t="s">
        <v>2009</v>
      </c>
      <c r="I2580" s="3" t="s">
        <v>11788</v>
      </c>
      <c r="J2580" s="3" t="s">
        <v>11971</v>
      </c>
      <c r="K2580" s="3" t="s">
        <v>34</v>
      </c>
      <c r="L2580" s="8" t="s">
        <v>9813</v>
      </c>
      <c r="M2580" s="5"/>
      <c r="N2580" s="13" t="s">
        <v>1043</v>
      </c>
      <c r="O2580" s="5">
        <v>45114</v>
      </c>
      <c r="P2580" s="8">
        <v>1</v>
      </c>
      <c r="Q2580" s="9">
        <v>4</v>
      </c>
      <c r="R2580" s="9" t="str">
        <f>IFERROR(VLOOKUP(Tabla2[[#This Row],[CONTRATISTA PRNCIPAL]],Hoja1!$L$5:$M$9,2,FALSE),"CJV")</f>
        <v>CJV</v>
      </c>
      <c r="S2580" s="9" t="str">
        <f>IF(Tabla2[[#This Row],[EMPRESA]]=Tabla2[[#This Row],[CONTRATISTA PRNCIPAL]],"Principal","Secundaria")</f>
        <v>Secundaria</v>
      </c>
      <c r="T2580" s="10">
        <f>IFERROR(1/COUNTIF(Tabla2[CONTRATISTA PRNCIPAL],Tabla2[[#This Row],[CONTRATISTA PRNCIPAL]]),0)</f>
        <v>5.9523809523809521E-3</v>
      </c>
      <c r="U2580" s="33">
        <f ca="1">IF(((TODAY()-Tabla2[[#This Row],[FECHA NACIMIENTO]])/365)&lt;18,"Corregir", IF(((TODAY()-Tabla2[[#This Row],[FECHA NACIMIENTO]])/365)&gt;80, "Corregir",ROUNDDOWN(((TODAY()-Tabla2[[#This Row],[FECHA NACIMIENTO]])/365),0)))</f>
        <v>35</v>
      </c>
      <c r="V258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580" s="34" t="str">
        <f ca="1">+IF(Tabla2[[#This Row],[Edad]]="Corregir","Corregir","Ok")</f>
        <v>Ok</v>
      </c>
      <c r="X2580" s="10" t="str">
        <f>+IFERROR(VLOOKUP(Tabla2[[#This Row],[DISTRITO SEGÚN DNI]],Hoja1!$A$2:$B$55,2,FALSE),"No")</f>
        <v>CALLAO</v>
      </c>
      <c r="Y2580" s="10" t="str">
        <f>IF(OR(LOWER(Tabla2[[#This Row],[GENERO]])="masculino", LOWER(Tabla2[[#This Row],[GENERO]])="femenino"),"OK","Corregir")</f>
        <v>OK</v>
      </c>
      <c r="Z2580" s="10" t="str">
        <f>+IF(Tabla2[[#This Row],[Nro. DNI / CE]]="","Corregir",IF(LEN(Tabla2[[#This Row],[Nro. DNI / CE]])&gt;=8,"OK","Corregir"))</f>
        <v>OK</v>
      </c>
      <c r="AA2580" s="10">
        <f>COUNTIF(Tabla2[APELLIDOS Y NOMBRES],Tabla2[[#This Row],[APELLIDOS Y NOMBRES]])</f>
        <v>1</v>
      </c>
      <c r="AB2580" t="str">
        <f ca="1">+IFERROR(IF(Tabla2[[#This Row],[FECHA CESE/BAJA]]="","No Aplica",IF(AND(MONTH(Tabla2[[#This Row],[FECHA CESE/BAJA]])=MONTH(TODAY()-30),YEAR(Tabla2[[#This Row],[FECHA CESE/BAJA]])=YEAR(TODAY())),MONTH(TODAY()-30)&amp;"-"&amp;YEAR(TODAY()),"Borrar")),"No aplica")</f>
        <v>No Aplica</v>
      </c>
      <c r="AC2580" t="str">
        <f ca="1">+IFERROR(IF(Tabla2[[#This Row],[FECHA INICIO DE LABORES EN OBRA]]="","No Aplica",IF(AND(MONTH(Tabla2[[#This Row],[FECHA INICIO DE LABORES EN OBRA]])=MONTH(TODAY()-30),YEAR(Tabla2[[#This Row],[FECHA INICIO DE LABORES EN OBRA]])=YEAR(TODAY())),MONTH(TODAY()-30)&amp;"-"&amp;YEAR(TODAY()),"No Aplica")),"No Aplica")</f>
        <v>No Aplica</v>
      </c>
    </row>
    <row r="2581" spans="1:29" x14ac:dyDescent="0.25">
      <c r="A2581" s="2" t="s">
        <v>11931</v>
      </c>
      <c r="B2581" s="3" t="s">
        <v>11932</v>
      </c>
      <c r="C2581" s="3" t="s">
        <v>11580</v>
      </c>
      <c r="D2581" s="3">
        <v>40614930</v>
      </c>
      <c r="E2581" s="3" t="s">
        <v>11972</v>
      </c>
      <c r="F2581" s="36">
        <v>29436</v>
      </c>
      <c r="G2581" s="3">
        <v>2</v>
      </c>
      <c r="H2581" s="3" t="s">
        <v>1825</v>
      </c>
      <c r="I2581" s="3" t="s">
        <v>11788</v>
      </c>
      <c r="J2581" s="3" t="s">
        <v>11973</v>
      </c>
      <c r="K2581" s="3" t="s">
        <v>4167</v>
      </c>
      <c r="L2581" s="8" t="s">
        <v>9813</v>
      </c>
      <c r="M2581" s="5"/>
      <c r="N2581" s="13" t="s">
        <v>1043</v>
      </c>
      <c r="O2581" s="5">
        <v>45133</v>
      </c>
      <c r="P2581" s="8">
        <v>1</v>
      </c>
      <c r="Q2581" s="9">
        <v>4</v>
      </c>
      <c r="R2581" s="9" t="str">
        <f>IFERROR(VLOOKUP(Tabla2[[#This Row],[CONTRATISTA PRNCIPAL]],Hoja1!$L$5:$M$9,2,FALSE),"CJV")</f>
        <v>CJV</v>
      </c>
      <c r="S2581" s="9" t="str">
        <f>IF(Tabla2[[#This Row],[EMPRESA]]=Tabla2[[#This Row],[CONTRATISTA PRNCIPAL]],"Principal","Secundaria")</f>
        <v>Secundaria</v>
      </c>
      <c r="T2581" s="10">
        <f>IFERROR(1/COUNTIF(Tabla2[CONTRATISTA PRNCIPAL],Tabla2[[#This Row],[CONTRATISTA PRNCIPAL]]),0)</f>
        <v>5.9523809523809521E-3</v>
      </c>
      <c r="U2581" s="33">
        <f ca="1">IF(((TODAY()-Tabla2[[#This Row],[FECHA NACIMIENTO]])/365)&lt;18,"Corregir", IF(((TODAY()-Tabla2[[#This Row],[FECHA NACIMIENTO]])/365)&gt;80, "Corregir",ROUNDDOWN(((TODAY()-Tabla2[[#This Row],[FECHA NACIMIENTO]])/365),0)))</f>
        <v>43</v>
      </c>
      <c r="V258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581" s="34" t="str">
        <f ca="1">+IF(Tabla2[[#This Row],[Edad]]="Corregir","Corregir","Ok")</f>
        <v>Ok</v>
      </c>
      <c r="X2581" s="10" t="str">
        <f>+IFERROR(VLOOKUP(Tabla2[[#This Row],[DISTRITO SEGÚN DNI]],Hoja1!$A$2:$B$55,2,FALSE),"No")</f>
        <v>No</v>
      </c>
      <c r="Y2581" s="10" t="str">
        <f>IF(OR(LOWER(Tabla2[[#This Row],[GENERO]])="masculino", LOWER(Tabla2[[#This Row],[GENERO]])="femenino"),"OK","Corregir")</f>
        <v>OK</v>
      </c>
      <c r="Z2581" s="10" t="str">
        <f>+IF(Tabla2[[#This Row],[Nro. DNI / CE]]="","Corregir",IF(LEN(Tabla2[[#This Row],[Nro. DNI / CE]])&gt;=8,"OK","Corregir"))</f>
        <v>OK</v>
      </c>
      <c r="AA2581" s="10">
        <f>COUNTIF(Tabla2[APELLIDOS Y NOMBRES],Tabla2[[#This Row],[APELLIDOS Y NOMBRES]])</f>
        <v>1</v>
      </c>
      <c r="AB2581" t="str">
        <f ca="1">+IFERROR(IF(Tabla2[[#This Row],[FECHA CESE/BAJA]]="","No Aplica",IF(AND(MONTH(Tabla2[[#This Row],[FECHA CESE/BAJA]])=MONTH(TODAY()-30),YEAR(Tabla2[[#This Row],[FECHA CESE/BAJA]])=YEAR(TODAY())),MONTH(TODAY()-30)&amp;"-"&amp;YEAR(TODAY()),"Borrar")),"No aplica")</f>
        <v>No Aplica</v>
      </c>
      <c r="AC2581" t="str">
        <f ca="1">+IFERROR(IF(Tabla2[[#This Row],[FECHA INICIO DE LABORES EN OBRA]]="","No Aplica",IF(AND(MONTH(Tabla2[[#This Row],[FECHA INICIO DE LABORES EN OBRA]])=MONTH(TODAY()-30),YEAR(Tabla2[[#This Row],[FECHA INICIO DE LABORES EN OBRA]])=YEAR(TODAY())),MONTH(TODAY()-30)&amp;"-"&amp;YEAR(TODAY()),"No Aplica")),"No Aplica")</f>
        <v>No Aplica</v>
      </c>
    </row>
    <row r="2582" spans="1:29" x14ac:dyDescent="0.25">
      <c r="A2582" s="2" t="s">
        <v>11931</v>
      </c>
      <c r="B2582" s="3" t="s">
        <v>11932</v>
      </c>
      <c r="C2582" s="3" t="s">
        <v>11580</v>
      </c>
      <c r="D2582" s="3">
        <v>23859567</v>
      </c>
      <c r="E2582" s="3" t="s">
        <v>11974</v>
      </c>
      <c r="F2582" s="36">
        <v>25272</v>
      </c>
      <c r="G2582" s="3">
        <v>2</v>
      </c>
      <c r="H2582" s="3" t="s">
        <v>1825</v>
      </c>
      <c r="I2582" s="3" t="s">
        <v>11788</v>
      </c>
      <c r="J2582" s="3" t="s">
        <v>11975</v>
      </c>
      <c r="K2582" s="3" t="s">
        <v>1474</v>
      </c>
      <c r="L2582" s="8" t="s">
        <v>9813</v>
      </c>
      <c r="M2582" s="5"/>
      <c r="N2582" s="13" t="s">
        <v>1043</v>
      </c>
      <c r="O2582" s="5">
        <v>45139</v>
      </c>
      <c r="P2582" s="8">
        <v>1</v>
      </c>
      <c r="Q2582" s="9">
        <v>4</v>
      </c>
      <c r="R2582" s="9" t="str">
        <f>IFERROR(VLOOKUP(Tabla2[[#This Row],[CONTRATISTA PRNCIPAL]],Hoja1!$L$5:$M$9,2,FALSE),"CJV")</f>
        <v>CJV</v>
      </c>
      <c r="S2582" s="9" t="str">
        <f>IF(Tabla2[[#This Row],[EMPRESA]]=Tabla2[[#This Row],[CONTRATISTA PRNCIPAL]],"Principal","Secundaria")</f>
        <v>Secundaria</v>
      </c>
      <c r="T2582" s="10">
        <f>IFERROR(1/COUNTIF(Tabla2[CONTRATISTA PRNCIPAL],Tabla2[[#This Row],[CONTRATISTA PRNCIPAL]]),0)</f>
        <v>5.9523809523809521E-3</v>
      </c>
      <c r="U2582" s="33">
        <f ca="1">IF(((TODAY()-Tabla2[[#This Row],[FECHA NACIMIENTO]])/365)&lt;18,"Corregir", IF(((TODAY()-Tabla2[[#This Row],[FECHA NACIMIENTO]])/365)&gt;80, "Corregir",ROUNDDOWN(((TODAY()-Tabla2[[#This Row],[FECHA NACIMIENTO]])/365),0)))</f>
        <v>54</v>
      </c>
      <c r="V258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582" s="34" t="str">
        <f ca="1">+IF(Tabla2[[#This Row],[Edad]]="Corregir","Corregir","Ok")</f>
        <v>Ok</v>
      </c>
      <c r="X2582" s="10" t="str">
        <f>+IFERROR(VLOOKUP(Tabla2[[#This Row],[DISTRITO SEGÚN DNI]],Hoja1!$A$2:$B$55,2,FALSE),"No")</f>
        <v>EL AGUSTINO</v>
      </c>
      <c r="Y2582" s="10" t="str">
        <f>IF(OR(LOWER(Tabla2[[#This Row],[GENERO]])="masculino", LOWER(Tabla2[[#This Row],[GENERO]])="femenino"),"OK","Corregir")</f>
        <v>OK</v>
      </c>
      <c r="Z2582" s="10" t="str">
        <f>+IF(Tabla2[[#This Row],[Nro. DNI / CE]]="","Corregir",IF(LEN(Tabla2[[#This Row],[Nro. DNI / CE]])&gt;=8,"OK","Corregir"))</f>
        <v>OK</v>
      </c>
      <c r="AA2582" s="10">
        <f>COUNTIF(Tabla2[APELLIDOS Y NOMBRES],Tabla2[[#This Row],[APELLIDOS Y NOMBRES]])</f>
        <v>1</v>
      </c>
      <c r="AB2582" t="str">
        <f ca="1">+IFERROR(IF(Tabla2[[#This Row],[FECHA CESE/BAJA]]="","No Aplica",IF(AND(MONTH(Tabla2[[#This Row],[FECHA CESE/BAJA]])=MONTH(TODAY()-30),YEAR(Tabla2[[#This Row],[FECHA CESE/BAJA]])=YEAR(TODAY())),MONTH(TODAY()-30)&amp;"-"&amp;YEAR(TODAY()),"Borrar")),"No aplica")</f>
        <v>No Aplica</v>
      </c>
      <c r="AC2582" t="str">
        <f ca="1">+IFERROR(IF(Tabla2[[#This Row],[FECHA INICIO DE LABORES EN OBRA]]="","No Aplica",IF(AND(MONTH(Tabla2[[#This Row],[FECHA INICIO DE LABORES EN OBRA]])=MONTH(TODAY()-30),YEAR(Tabla2[[#This Row],[FECHA INICIO DE LABORES EN OBRA]])=YEAR(TODAY())),MONTH(TODAY()-30)&amp;"-"&amp;YEAR(TODAY()),"No Aplica")),"No Aplica")</f>
        <v>8-2023</v>
      </c>
    </row>
    <row r="2583" spans="1:29" x14ac:dyDescent="0.25">
      <c r="A2583" s="2" t="s">
        <v>11931</v>
      </c>
      <c r="B2583" s="3" t="s">
        <v>11932</v>
      </c>
      <c r="C2583" s="3" t="s">
        <v>11580</v>
      </c>
      <c r="D2583" s="3">
        <v>10745530</v>
      </c>
      <c r="E2583" s="3" t="s">
        <v>11976</v>
      </c>
      <c r="F2583" s="36">
        <v>28332</v>
      </c>
      <c r="G2583" s="3">
        <v>2</v>
      </c>
      <c r="H2583" s="3" t="s">
        <v>1458</v>
      </c>
      <c r="I2583" s="3" t="s">
        <v>11788</v>
      </c>
      <c r="J2583" s="3" t="s">
        <v>11977</v>
      </c>
      <c r="K2583" s="3" t="s">
        <v>1483</v>
      </c>
      <c r="L2583" s="8" t="s">
        <v>9813</v>
      </c>
      <c r="M2583" s="5"/>
      <c r="N2583" s="13" t="s">
        <v>1043</v>
      </c>
      <c r="O2583" s="5">
        <v>45092</v>
      </c>
      <c r="P2583" s="8">
        <v>1</v>
      </c>
      <c r="Q2583" s="9">
        <v>4</v>
      </c>
      <c r="R2583" s="9" t="str">
        <f>IFERROR(VLOOKUP(Tabla2[[#This Row],[CONTRATISTA PRNCIPAL]],Hoja1!$L$5:$M$9,2,FALSE),"CJV")</f>
        <v>CJV</v>
      </c>
      <c r="S2583" s="9" t="str">
        <f>IF(Tabla2[[#This Row],[EMPRESA]]=Tabla2[[#This Row],[CONTRATISTA PRNCIPAL]],"Principal","Secundaria")</f>
        <v>Secundaria</v>
      </c>
      <c r="T2583" s="10">
        <f>IFERROR(1/COUNTIF(Tabla2[CONTRATISTA PRNCIPAL],Tabla2[[#This Row],[CONTRATISTA PRNCIPAL]]),0)</f>
        <v>5.9523809523809521E-3</v>
      </c>
      <c r="U2583" s="33">
        <f ca="1">IF(((TODAY()-Tabla2[[#This Row],[FECHA NACIMIENTO]])/365)&lt;18,"Corregir", IF(((TODAY()-Tabla2[[#This Row],[FECHA NACIMIENTO]])/365)&gt;80, "Corregir",ROUNDDOWN(((TODAY()-Tabla2[[#This Row],[FECHA NACIMIENTO]])/365),0)))</f>
        <v>46</v>
      </c>
      <c r="V258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583" s="34" t="str">
        <f ca="1">+IF(Tabla2[[#This Row],[Edad]]="Corregir","Corregir","Ok")</f>
        <v>Ok</v>
      </c>
      <c r="X2583" s="10" t="str">
        <f>+IFERROR(VLOOKUP(Tabla2[[#This Row],[DISTRITO SEGÚN DNI]],Hoja1!$A$2:$B$55,2,FALSE),"No")</f>
        <v>No</v>
      </c>
      <c r="Y2583" s="10" t="str">
        <f>IF(OR(LOWER(Tabla2[[#This Row],[GENERO]])="masculino", LOWER(Tabla2[[#This Row],[GENERO]])="femenino"),"OK","Corregir")</f>
        <v>OK</v>
      </c>
      <c r="Z2583" s="10" t="str">
        <f>+IF(Tabla2[[#This Row],[Nro. DNI / CE]]="","Corregir",IF(LEN(Tabla2[[#This Row],[Nro. DNI / CE]])&gt;=8,"OK","Corregir"))</f>
        <v>OK</v>
      </c>
      <c r="AA2583" s="10">
        <f>COUNTIF(Tabla2[APELLIDOS Y NOMBRES],Tabla2[[#This Row],[APELLIDOS Y NOMBRES]])</f>
        <v>1</v>
      </c>
      <c r="AB2583" t="str">
        <f ca="1">+IFERROR(IF(Tabla2[[#This Row],[FECHA CESE/BAJA]]="","No Aplica",IF(AND(MONTH(Tabla2[[#This Row],[FECHA CESE/BAJA]])=MONTH(TODAY()-30),YEAR(Tabla2[[#This Row],[FECHA CESE/BAJA]])=YEAR(TODAY())),MONTH(TODAY()-30)&amp;"-"&amp;YEAR(TODAY()),"Borrar")),"No aplica")</f>
        <v>No Aplica</v>
      </c>
      <c r="AC2583" t="str">
        <f ca="1">+IFERROR(IF(Tabla2[[#This Row],[FECHA INICIO DE LABORES EN OBRA]]="","No Aplica",IF(AND(MONTH(Tabla2[[#This Row],[FECHA INICIO DE LABORES EN OBRA]])=MONTH(TODAY()-30),YEAR(Tabla2[[#This Row],[FECHA INICIO DE LABORES EN OBRA]])=YEAR(TODAY())),MONTH(TODAY()-30)&amp;"-"&amp;YEAR(TODAY()),"No Aplica")),"No Aplica")</f>
        <v>No Aplica</v>
      </c>
    </row>
    <row r="2584" spans="1:29" x14ac:dyDescent="0.25">
      <c r="A2584" s="2" t="s">
        <v>11931</v>
      </c>
      <c r="B2584" s="3" t="s">
        <v>11932</v>
      </c>
      <c r="C2584" s="3" t="s">
        <v>11580</v>
      </c>
      <c r="D2584" s="3">
        <v>46759684</v>
      </c>
      <c r="E2584" s="3" t="s">
        <v>11978</v>
      </c>
      <c r="F2584" s="36">
        <v>31783</v>
      </c>
      <c r="G2584" s="3">
        <v>2</v>
      </c>
      <c r="H2584" s="3" t="s">
        <v>1458</v>
      </c>
      <c r="I2584" s="3" t="s">
        <v>11788</v>
      </c>
      <c r="J2584" s="3" t="s">
        <v>11979</v>
      </c>
      <c r="K2584" s="3" t="s">
        <v>1483</v>
      </c>
      <c r="L2584" s="8" t="s">
        <v>9813</v>
      </c>
      <c r="M2584" s="5"/>
      <c r="N2584" s="13" t="s">
        <v>1043</v>
      </c>
      <c r="O2584" s="5">
        <v>45092</v>
      </c>
      <c r="P2584" s="8">
        <v>1</v>
      </c>
      <c r="Q2584" s="9">
        <v>4</v>
      </c>
      <c r="R2584" s="9" t="str">
        <f>IFERROR(VLOOKUP(Tabla2[[#This Row],[CONTRATISTA PRNCIPAL]],Hoja1!$L$5:$M$9,2,FALSE),"CJV")</f>
        <v>CJV</v>
      </c>
      <c r="S2584" s="9" t="str">
        <f>IF(Tabla2[[#This Row],[EMPRESA]]=Tabla2[[#This Row],[CONTRATISTA PRNCIPAL]],"Principal","Secundaria")</f>
        <v>Secundaria</v>
      </c>
      <c r="T2584" s="10">
        <f>IFERROR(1/COUNTIF(Tabla2[CONTRATISTA PRNCIPAL],Tabla2[[#This Row],[CONTRATISTA PRNCIPAL]]),0)</f>
        <v>5.9523809523809521E-3</v>
      </c>
      <c r="U2584" s="33">
        <f ca="1">IF(((TODAY()-Tabla2[[#This Row],[FECHA NACIMIENTO]])/365)&lt;18,"Corregir", IF(((TODAY()-Tabla2[[#This Row],[FECHA NACIMIENTO]])/365)&gt;80, "Corregir",ROUNDDOWN(((TODAY()-Tabla2[[#This Row],[FECHA NACIMIENTO]])/365),0)))</f>
        <v>36</v>
      </c>
      <c r="V258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584" s="34" t="str">
        <f ca="1">+IF(Tabla2[[#This Row],[Edad]]="Corregir","Corregir","Ok")</f>
        <v>Ok</v>
      </c>
      <c r="X2584" s="10" t="str">
        <f>+IFERROR(VLOOKUP(Tabla2[[#This Row],[DISTRITO SEGÚN DNI]],Hoja1!$A$2:$B$55,2,FALSE),"No")</f>
        <v>No</v>
      </c>
      <c r="Y2584" s="10" t="str">
        <f>IF(OR(LOWER(Tabla2[[#This Row],[GENERO]])="masculino", LOWER(Tabla2[[#This Row],[GENERO]])="femenino"),"OK","Corregir")</f>
        <v>OK</v>
      </c>
      <c r="Z2584" s="10" t="str">
        <f>+IF(Tabla2[[#This Row],[Nro. DNI / CE]]="","Corregir",IF(LEN(Tabla2[[#This Row],[Nro. DNI / CE]])&gt;=8,"OK","Corregir"))</f>
        <v>OK</v>
      </c>
      <c r="AA2584" s="10">
        <f>COUNTIF(Tabla2[APELLIDOS Y NOMBRES],Tabla2[[#This Row],[APELLIDOS Y NOMBRES]])</f>
        <v>1</v>
      </c>
      <c r="AB2584" t="str">
        <f ca="1">+IFERROR(IF(Tabla2[[#This Row],[FECHA CESE/BAJA]]="","No Aplica",IF(AND(MONTH(Tabla2[[#This Row],[FECHA CESE/BAJA]])=MONTH(TODAY()-30),YEAR(Tabla2[[#This Row],[FECHA CESE/BAJA]])=YEAR(TODAY())),MONTH(TODAY()-30)&amp;"-"&amp;YEAR(TODAY()),"Borrar")),"No aplica")</f>
        <v>No Aplica</v>
      </c>
      <c r="AC2584" t="str">
        <f ca="1">+IFERROR(IF(Tabla2[[#This Row],[FECHA INICIO DE LABORES EN OBRA]]="","No Aplica",IF(AND(MONTH(Tabla2[[#This Row],[FECHA INICIO DE LABORES EN OBRA]])=MONTH(TODAY()-30),YEAR(Tabla2[[#This Row],[FECHA INICIO DE LABORES EN OBRA]])=YEAR(TODAY())),MONTH(TODAY()-30)&amp;"-"&amp;YEAR(TODAY()),"No Aplica")),"No Aplica")</f>
        <v>No Aplica</v>
      </c>
    </row>
    <row r="2585" spans="1:29" x14ac:dyDescent="0.25">
      <c r="A2585" s="2" t="s">
        <v>11931</v>
      </c>
      <c r="B2585" s="3" t="s">
        <v>11932</v>
      </c>
      <c r="C2585" s="3" t="s">
        <v>11580</v>
      </c>
      <c r="D2585" s="3">
        <v>42759614</v>
      </c>
      <c r="E2585" s="3" t="s">
        <v>11980</v>
      </c>
      <c r="F2585" s="36">
        <v>31020</v>
      </c>
      <c r="G2585" s="3">
        <v>2</v>
      </c>
      <c r="H2585" s="3" t="s">
        <v>1458</v>
      </c>
      <c r="I2585" s="3" t="s">
        <v>11788</v>
      </c>
      <c r="J2585" s="3" t="s">
        <v>11981</v>
      </c>
      <c r="K2585" s="3" t="s">
        <v>11604</v>
      </c>
      <c r="L2585" s="8" t="s">
        <v>9813</v>
      </c>
      <c r="M2585" s="5"/>
      <c r="N2585" s="13" t="s">
        <v>1043</v>
      </c>
      <c r="O2585" s="5">
        <v>45096</v>
      </c>
      <c r="P2585" s="8">
        <v>1</v>
      </c>
      <c r="Q2585" s="9">
        <v>4</v>
      </c>
      <c r="R2585" s="9" t="str">
        <f>IFERROR(VLOOKUP(Tabla2[[#This Row],[CONTRATISTA PRNCIPAL]],Hoja1!$L$5:$M$9,2,FALSE),"CJV")</f>
        <v>CJV</v>
      </c>
      <c r="S2585" s="9" t="str">
        <f>IF(Tabla2[[#This Row],[EMPRESA]]=Tabla2[[#This Row],[CONTRATISTA PRNCIPAL]],"Principal","Secundaria")</f>
        <v>Secundaria</v>
      </c>
      <c r="T2585" s="10">
        <f>IFERROR(1/COUNTIF(Tabla2[CONTRATISTA PRNCIPAL],Tabla2[[#This Row],[CONTRATISTA PRNCIPAL]]),0)</f>
        <v>5.9523809523809521E-3</v>
      </c>
      <c r="U2585" s="33">
        <f ca="1">IF(((TODAY()-Tabla2[[#This Row],[FECHA NACIMIENTO]])/365)&lt;18,"Corregir", IF(((TODAY()-Tabla2[[#This Row],[FECHA NACIMIENTO]])/365)&gt;80, "Corregir",ROUNDDOWN(((TODAY()-Tabla2[[#This Row],[FECHA NACIMIENTO]])/365),0)))</f>
        <v>38</v>
      </c>
      <c r="V258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585" s="34" t="str">
        <f ca="1">+IF(Tabla2[[#This Row],[Edad]]="Corregir","Corregir","Ok")</f>
        <v>Ok</v>
      </c>
      <c r="X2585" s="10" t="str">
        <f>+IFERROR(VLOOKUP(Tabla2[[#This Row],[DISTRITO SEGÚN DNI]],Hoja1!$A$2:$B$55,2,FALSE),"No")</f>
        <v>No</v>
      </c>
      <c r="Y2585" s="10" t="str">
        <f>IF(OR(LOWER(Tabla2[[#This Row],[GENERO]])="masculino", LOWER(Tabla2[[#This Row],[GENERO]])="femenino"),"OK","Corregir")</f>
        <v>OK</v>
      </c>
      <c r="Z2585" s="10" t="str">
        <f>+IF(Tabla2[[#This Row],[Nro. DNI / CE]]="","Corregir",IF(LEN(Tabla2[[#This Row],[Nro. DNI / CE]])&gt;=8,"OK","Corregir"))</f>
        <v>OK</v>
      </c>
      <c r="AA2585" s="10">
        <f>COUNTIF(Tabla2[APELLIDOS Y NOMBRES],Tabla2[[#This Row],[APELLIDOS Y NOMBRES]])</f>
        <v>1</v>
      </c>
      <c r="AB2585" t="str">
        <f ca="1">+IFERROR(IF(Tabla2[[#This Row],[FECHA CESE/BAJA]]="","No Aplica",IF(AND(MONTH(Tabla2[[#This Row],[FECHA CESE/BAJA]])=MONTH(TODAY()-30),YEAR(Tabla2[[#This Row],[FECHA CESE/BAJA]])=YEAR(TODAY())),MONTH(TODAY()-30)&amp;"-"&amp;YEAR(TODAY()),"Borrar")),"No aplica")</f>
        <v>No Aplica</v>
      </c>
      <c r="AC2585" t="str">
        <f ca="1">+IFERROR(IF(Tabla2[[#This Row],[FECHA INICIO DE LABORES EN OBRA]]="","No Aplica",IF(AND(MONTH(Tabla2[[#This Row],[FECHA INICIO DE LABORES EN OBRA]])=MONTH(TODAY()-30),YEAR(Tabla2[[#This Row],[FECHA INICIO DE LABORES EN OBRA]])=YEAR(TODAY())),MONTH(TODAY()-30)&amp;"-"&amp;YEAR(TODAY()),"No Aplica")),"No Aplica")</f>
        <v>No Aplica</v>
      </c>
    </row>
    <row r="2586" spans="1:29" x14ac:dyDescent="0.25">
      <c r="A2586" s="2" t="s">
        <v>11931</v>
      </c>
      <c r="B2586" s="3" t="s">
        <v>11932</v>
      </c>
      <c r="C2586" s="3" t="s">
        <v>11580</v>
      </c>
      <c r="D2586" s="3">
        <v>42437525</v>
      </c>
      <c r="E2586" s="3" t="s">
        <v>11984</v>
      </c>
      <c r="F2586" s="36">
        <v>29543</v>
      </c>
      <c r="G2586" s="3">
        <v>2</v>
      </c>
      <c r="H2586" s="3" t="s">
        <v>11985</v>
      </c>
      <c r="I2586" s="3" t="s">
        <v>11788</v>
      </c>
      <c r="J2586" s="3" t="s">
        <v>11986</v>
      </c>
      <c r="K2586" s="3" t="s">
        <v>1492</v>
      </c>
      <c r="L2586" s="8" t="s">
        <v>9813</v>
      </c>
      <c r="M2586" s="5"/>
      <c r="N2586" s="13" t="s">
        <v>1043</v>
      </c>
      <c r="O2586" s="5">
        <v>45125</v>
      </c>
      <c r="P2586" s="8">
        <v>1</v>
      </c>
      <c r="Q2586" s="9">
        <v>4</v>
      </c>
      <c r="R2586" s="9" t="str">
        <f>IFERROR(VLOOKUP(Tabla2[[#This Row],[CONTRATISTA PRNCIPAL]],Hoja1!$L$5:$M$9,2,FALSE),"CJV")</f>
        <v>CJV</v>
      </c>
      <c r="S2586" s="9" t="str">
        <f>IF(Tabla2[[#This Row],[EMPRESA]]=Tabla2[[#This Row],[CONTRATISTA PRNCIPAL]],"Principal","Secundaria")</f>
        <v>Secundaria</v>
      </c>
      <c r="T2586" s="10">
        <f>IFERROR(1/COUNTIF(Tabla2[CONTRATISTA PRNCIPAL],Tabla2[[#This Row],[CONTRATISTA PRNCIPAL]]),0)</f>
        <v>5.9523809523809521E-3</v>
      </c>
      <c r="U2586" s="33">
        <f ca="1">IF(((TODAY()-Tabla2[[#This Row],[FECHA NACIMIENTO]])/365)&lt;18,"Corregir", IF(((TODAY()-Tabla2[[#This Row],[FECHA NACIMIENTO]])/365)&gt;80, "Corregir",ROUNDDOWN(((TODAY()-Tabla2[[#This Row],[FECHA NACIMIENTO]])/365),0)))</f>
        <v>42</v>
      </c>
      <c r="V258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586" s="34" t="str">
        <f ca="1">+IF(Tabla2[[#This Row],[Edad]]="Corregir","Corregir","Ok")</f>
        <v>Ok</v>
      </c>
      <c r="X2586" s="10" t="str">
        <f>+IFERROR(VLOOKUP(Tabla2[[#This Row],[DISTRITO SEGÚN DNI]],Hoja1!$A$2:$B$55,2,FALSE),"No")</f>
        <v>No</v>
      </c>
      <c r="Y2586" s="10" t="str">
        <f>IF(OR(LOWER(Tabla2[[#This Row],[GENERO]])="masculino", LOWER(Tabla2[[#This Row],[GENERO]])="femenino"),"OK","Corregir")</f>
        <v>OK</v>
      </c>
      <c r="Z2586" s="10" t="str">
        <f>+IF(Tabla2[[#This Row],[Nro. DNI / CE]]="","Corregir",IF(LEN(Tabla2[[#This Row],[Nro. DNI / CE]])&gt;=8,"OK","Corregir"))</f>
        <v>OK</v>
      </c>
      <c r="AA2586" s="10">
        <f>COUNTIF(Tabla2[APELLIDOS Y NOMBRES],Tabla2[[#This Row],[APELLIDOS Y NOMBRES]])</f>
        <v>1</v>
      </c>
      <c r="AB2586" t="str">
        <f ca="1">+IFERROR(IF(Tabla2[[#This Row],[FECHA CESE/BAJA]]="","No Aplica",IF(AND(MONTH(Tabla2[[#This Row],[FECHA CESE/BAJA]])=MONTH(TODAY()-30),YEAR(Tabla2[[#This Row],[FECHA CESE/BAJA]])=YEAR(TODAY())),MONTH(TODAY()-30)&amp;"-"&amp;YEAR(TODAY()),"Borrar")),"No aplica")</f>
        <v>No Aplica</v>
      </c>
      <c r="AC2586" t="str">
        <f ca="1">+IFERROR(IF(Tabla2[[#This Row],[FECHA INICIO DE LABORES EN OBRA]]="","No Aplica",IF(AND(MONTH(Tabla2[[#This Row],[FECHA INICIO DE LABORES EN OBRA]])=MONTH(TODAY()-30),YEAR(Tabla2[[#This Row],[FECHA INICIO DE LABORES EN OBRA]])=YEAR(TODAY())),MONTH(TODAY()-30)&amp;"-"&amp;YEAR(TODAY()),"No Aplica")),"No Aplica")</f>
        <v>No Aplica</v>
      </c>
    </row>
    <row r="2587" spans="1:29" x14ac:dyDescent="0.25">
      <c r="A2587" s="2" t="s">
        <v>11931</v>
      </c>
      <c r="B2587" s="3" t="s">
        <v>11932</v>
      </c>
      <c r="C2587" s="3" t="s">
        <v>11580</v>
      </c>
      <c r="D2587" s="3">
        <v>42847811</v>
      </c>
      <c r="E2587" s="3" t="s">
        <v>11987</v>
      </c>
      <c r="F2587" s="36">
        <v>30348</v>
      </c>
      <c r="G2587" s="3">
        <v>2</v>
      </c>
      <c r="H2587" s="3" t="s">
        <v>11985</v>
      </c>
      <c r="I2587" s="3" t="s">
        <v>11788</v>
      </c>
      <c r="J2587" s="3" t="s">
        <v>11988</v>
      </c>
      <c r="K2587" s="3" t="s">
        <v>1483</v>
      </c>
      <c r="L2587" s="8" t="s">
        <v>9813</v>
      </c>
      <c r="M2587" s="5"/>
      <c r="N2587" s="13" t="s">
        <v>1043</v>
      </c>
      <c r="O2587" s="5">
        <v>45139</v>
      </c>
      <c r="P2587" s="8">
        <v>1</v>
      </c>
      <c r="Q2587" s="9">
        <v>4</v>
      </c>
      <c r="R2587" s="9" t="str">
        <f>IFERROR(VLOOKUP(Tabla2[[#This Row],[CONTRATISTA PRNCIPAL]],Hoja1!$L$5:$M$9,2,FALSE),"CJV")</f>
        <v>CJV</v>
      </c>
      <c r="S2587" s="9" t="str">
        <f>IF(Tabla2[[#This Row],[EMPRESA]]=Tabla2[[#This Row],[CONTRATISTA PRNCIPAL]],"Principal","Secundaria")</f>
        <v>Secundaria</v>
      </c>
      <c r="T2587" s="10">
        <f>IFERROR(1/COUNTIF(Tabla2[CONTRATISTA PRNCIPAL],Tabla2[[#This Row],[CONTRATISTA PRNCIPAL]]),0)</f>
        <v>5.9523809523809521E-3</v>
      </c>
      <c r="U2587" s="33">
        <f ca="1">IF(((TODAY()-Tabla2[[#This Row],[FECHA NACIMIENTO]])/365)&lt;18,"Corregir", IF(((TODAY()-Tabla2[[#This Row],[FECHA NACIMIENTO]])/365)&gt;80, "Corregir",ROUNDDOWN(((TODAY()-Tabla2[[#This Row],[FECHA NACIMIENTO]])/365),0)))</f>
        <v>40</v>
      </c>
      <c r="V258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587" s="34" t="str">
        <f ca="1">+IF(Tabla2[[#This Row],[Edad]]="Corregir","Corregir","Ok")</f>
        <v>Ok</v>
      </c>
      <c r="X2587" s="10" t="str">
        <f>+IFERROR(VLOOKUP(Tabla2[[#This Row],[DISTRITO SEGÚN DNI]],Hoja1!$A$2:$B$55,2,FALSE),"No")</f>
        <v>No</v>
      </c>
      <c r="Y2587" s="10" t="str">
        <f>IF(OR(LOWER(Tabla2[[#This Row],[GENERO]])="masculino", LOWER(Tabla2[[#This Row],[GENERO]])="femenino"),"OK","Corregir")</f>
        <v>OK</v>
      </c>
      <c r="Z2587" s="10" t="str">
        <f>+IF(Tabla2[[#This Row],[Nro. DNI / CE]]="","Corregir",IF(LEN(Tabla2[[#This Row],[Nro. DNI / CE]])&gt;=8,"OK","Corregir"))</f>
        <v>OK</v>
      </c>
      <c r="AA2587" s="10">
        <f>COUNTIF(Tabla2[APELLIDOS Y NOMBRES],Tabla2[[#This Row],[APELLIDOS Y NOMBRES]])</f>
        <v>1</v>
      </c>
      <c r="AB2587" t="str">
        <f ca="1">+IFERROR(IF(Tabla2[[#This Row],[FECHA CESE/BAJA]]="","No Aplica",IF(AND(MONTH(Tabla2[[#This Row],[FECHA CESE/BAJA]])=MONTH(TODAY()-30),YEAR(Tabla2[[#This Row],[FECHA CESE/BAJA]])=YEAR(TODAY())),MONTH(TODAY()-30)&amp;"-"&amp;YEAR(TODAY()),"Borrar")),"No aplica")</f>
        <v>No Aplica</v>
      </c>
      <c r="AC2587" t="str">
        <f ca="1">+IFERROR(IF(Tabla2[[#This Row],[FECHA INICIO DE LABORES EN OBRA]]="","No Aplica",IF(AND(MONTH(Tabla2[[#This Row],[FECHA INICIO DE LABORES EN OBRA]])=MONTH(TODAY()-30),YEAR(Tabla2[[#This Row],[FECHA INICIO DE LABORES EN OBRA]])=YEAR(TODAY())),MONTH(TODAY()-30)&amp;"-"&amp;YEAR(TODAY()),"No Aplica")),"No Aplica")</f>
        <v>8-2023</v>
      </c>
    </row>
    <row r="2588" spans="1:29" x14ac:dyDescent="0.25">
      <c r="A2588" s="2" t="s">
        <v>11931</v>
      </c>
      <c r="B2588" s="3" t="s">
        <v>11932</v>
      </c>
      <c r="C2588" s="3" t="s">
        <v>11580</v>
      </c>
      <c r="D2588" s="3">
        <v>77492171</v>
      </c>
      <c r="E2588" s="3" t="s">
        <v>11989</v>
      </c>
      <c r="F2588" s="36">
        <v>34982</v>
      </c>
      <c r="G2588" s="3">
        <v>2</v>
      </c>
      <c r="H2588" s="3" t="s">
        <v>11985</v>
      </c>
      <c r="I2588" s="3" t="s">
        <v>11788</v>
      </c>
      <c r="J2588" s="3" t="s">
        <v>11990</v>
      </c>
      <c r="K2588" s="3" t="s">
        <v>1481</v>
      </c>
      <c r="L2588" s="8" t="s">
        <v>9813</v>
      </c>
      <c r="M2588" s="5"/>
      <c r="N2588" s="13" t="s">
        <v>1043</v>
      </c>
      <c r="O2588" s="5">
        <v>45150</v>
      </c>
      <c r="P2588" s="8">
        <v>1</v>
      </c>
      <c r="Q2588" s="9">
        <v>4</v>
      </c>
      <c r="R2588" s="9" t="str">
        <f>IFERROR(VLOOKUP(Tabla2[[#This Row],[CONTRATISTA PRNCIPAL]],Hoja1!$L$5:$M$9,2,FALSE),"CJV")</f>
        <v>CJV</v>
      </c>
      <c r="S2588" s="9" t="str">
        <f>IF(Tabla2[[#This Row],[EMPRESA]]=Tabla2[[#This Row],[CONTRATISTA PRNCIPAL]],"Principal","Secundaria")</f>
        <v>Secundaria</v>
      </c>
      <c r="T2588" s="10">
        <f>IFERROR(1/COUNTIF(Tabla2[CONTRATISTA PRNCIPAL],Tabla2[[#This Row],[CONTRATISTA PRNCIPAL]]),0)</f>
        <v>5.9523809523809521E-3</v>
      </c>
      <c r="U2588" s="33">
        <f ca="1">IF(((TODAY()-Tabla2[[#This Row],[FECHA NACIMIENTO]])/365)&lt;18,"Corregir", IF(((TODAY()-Tabla2[[#This Row],[FECHA NACIMIENTO]])/365)&gt;80, "Corregir",ROUNDDOWN(((TODAY()-Tabla2[[#This Row],[FECHA NACIMIENTO]])/365),0)))</f>
        <v>27</v>
      </c>
      <c r="V258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588" s="34" t="str">
        <f ca="1">+IF(Tabla2[[#This Row],[Edad]]="Corregir","Corregir","Ok")</f>
        <v>Ok</v>
      </c>
      <c r="X2588" s="10" t="str">
        <f>+IFERROR(VLOOKUP(Tabla2[[#This Row],[DISTRITO SEGÚN DNI]],Hoja1!$A$2:$B$55,2,FALSE),"No")</f>
        <v>No</v>
      </c>
      <c r="Y2588" s="10" t="str">
        <f>IF(OR(LOWER(Tabla2[[#This Row],[GENERO]])="masculino", LOWER(Tabla2[[#This Row],[GENERO]])="femenino"),"OK","Corregir")</f>
        <v>OK</v>
      </c>
      <c r="Z2588" s="10" t="str">
        <f>+IF(Tabla2[[#This Row],[Nro. DNI / CE]]="","Corregir",IF(LEN(Tabla2[[#This Row],[Nro. DNI / CE]])&gt;=8,"OK","Corregir"))</f>
        <v>OK</v>
      </c>
      <c r="AA2588" s="10">
        <f>COUNTIF(Tabla2[APELLIDOS Y NOMBRES],Tabla2[[#This Row],[APELLIDOS Y NOMBRES]])</f>
        <v>1</v>
      </c>
      <c r="AB2588" t="str">
        <f ca="1">+IFERROR(IF(Tabla2[[#This Row],[FECHA CESE/BAJA]]="","No Aplica",IF(AND(MONTH(Tabla2[[#This Row],[FECHA CESE/BAJA]])=MONTH(TODAY()-30),YEAR(Tabla2[[#This Row],[FECHA CESE/BAJA]])=YEAR(TODAY())),MONTH(TODAY()-30)&amp;"-"&amp;YEAR(TODAY()),"Borrar")),"No aplica")</f>
        <v>No Aplica</v>
      </c>
      <c r="AC2588" t="str">
        <f ca="1">+IFERROR(IF(Tabla2[[#This Row],[FECHA INICIO DE LABORES EN OBRA]]="","No Aplica",IF(AND(MONTH(Tabla2[[#This Row],[FECHA INICIO DE LABORES EN OBRA]])=MONTH(TODAY()-30),YEAR(Tabla2[[#This Row],[FECHA INICIO DE LABORES EN OBRA]])=YEAR(TODAY())),MONTH(TODAY()-30)&amp;"-"&amp;YEAR(TODAY()),"No Aplica")),"No Aplica")</f>
        <v>8-2023</v>
      </c>
    </row>
    <row r="2589" spans="1:29" x14ac:dyDescent="0.25">
      <c r="A2589" s="2" t="s">
        <v>11931</v>
      </c>
      <c r="B2589" s="3" t="s">
        <v>11932</v>
      </c>
      <c r="C2589" s="3" t="s">
        <v>11580</v>
      </c>
      <c r="D2589" s="3">
        <v>46545568</v>
      </c>
      <c r="E2589" s="3" t="s">
        <v>11993</v>
      </c>
      <c r="F2589" s="36">
        <v>32555</v>
      </c>
      <c r="G2589" s="3">
        <v>2</v>
      </c>
      <c r="H2589" s="3" t="s">
        <v>1453</v>
      </c>
      <c r="I2589" s="3" t="s">
        <v>11788</v>
      </c>
      <c r="J2589" s="3" t="s">
        <v>11994</v>
      </c>
      <c r="K2589" s="3" t="s">
        <v>34</v>
      </c>
      <c r="L2589" s="8" t="s">
        <v>9813</v>
      </c>
      <c r="M2589" s="5"/>
      <c r="N2589" s="13" t="s">
        <v>1043</v>
      </c>
      <c r="O2589" s="5">
        <v>45114</v>
      </c>
      <c r="P2589" s="8">
        <v>1</v>
      </c>
      <c r="Q2589" s="9">
        <v>4</v>
      </c>
      <c r="R2589" s="9" t="str">
        <f>IFERROR(VLOOKUP(Tabla2[[#This Row],[CONTRATISTA PRNCIPAL]],Hoja1!$L$5:$M$9,2,FALSE),"CJV")</f>
        <v>CJV</v>
      </c>
      <c r="S2589" s="9" t="str">
        <f>IF(Tabla2[[#This Row],[EMPRESA]]=Tabla2[[#This Row],[CONTRATISTA PRNCIPAL]],"Principal","Secundaria")</f>
        <v>Secundaria</v>
      </c>
      <c r="T2589" s="10">
        <f>IFERROR(1/COUNTIF(Tabla2[CONTRATISTA PRNCIPAL],Tabla2[[#This Row],[CONTRATISTA PRNCIPAL]]),0)</f>
        <v>5.9523809523809521E-3</v>
      </c>
      <c r="U2589" s="33">
        <f ca="1">IF(((TODAY()-Tabla2[[#This Row],[FECHA NACIMIENTO]])/365)&lt;18,"Corregir", IF(((TODAY()-Tabla2[[#This Row],[FECHA NACIMIENTO]])/365)&gt;80, "Corregir",ROUNDDOWN(((TODAY()-Tabla2[[#This Row],[FECHA NACIMIENTO]])/365),0)))</f>
        <v>34</v>
      </c>
      <c r="V258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589" s="34" t="str">
        <f ca="1">+IF(Tabla2[[#This Row],[Edad]]="Corregir","Corregir","Ok")</f>
        <v>Ok</v>
      </c>
      <c r="X2589" s="10" t="str">
        <f>+IFERROR(VLOOKUP(Tabla2[[#This Row],[DISTRITO SEGÚN DNI]],Hoja1!$A$2:$B$55,2,FALSE),"No")</f>
        <v>CALLAO</v>
      </c>
      <c r="Y2589" s="10" t="str">
        <f>IF(OR(LOWER(Tabla2[[#This Row],[GENERO]])="masculino", LOWER(Tabla2[[#This Row],[GENERO]])="femenino"),"OK","Corregir")</f>
        <v>OK</v>
      </c>
      <c r="Z2589" s="10" t="str">
        <f>+IF(Tabla2[[#This Row],[Nro. DNI / CE]]="","Corregir",IF(LEN(Tabla2[[#This Row],[Nro. DNI / CE]])&gt;=8,"OK","Corregir"))</f>
        <v>OK</v>
      </c>
      <c r="AA2589" s="10">
        <f>COUNTIF(Tabla2[APELLIDOS Y NOMBRES],Tabla2[[#This Row],[APELLIDOS Y NOMBRES]])</f>
        <v>1</v>
      </c>
      <c r="AB2589" t="str">
        <f ca="1">+IFERROR(IF(Tabla2[[#This Row],[FECHA CESE/BAJA]]="","No Aplica",IF(AND(MONTH(Tabla2[[#This Row],[FECHA CESE/BAJA]])=MONTH(TODAY()-30),YEAR(Tabla2[[#This Row],[FECHA CESE/BAJA]])=YEAR(TODAY())),MONTH(TODAY()-30)&amp;"-"&amp;YEAR(TODAY()),"Borrar")),"No aplica")</f>
        <v>No Aplica</v>
      </c>
      <c r="AC2589" t="str">
        <f ca="1">+IFERROR(IF(Tabla2[[#This Row],[FECHA INICIO DE LABORES EN OBRA]]="","No Aplica",IF(AND(MONTH(Tabla2[[#This Row],[FECHA INICIO DE LABORES EN OBRA]])=MONTH(TODAY()-30),YEAR(Tabla2[[#This Row],[FECHA INICIO DE LABORES EN OBRA]])=YEAR(TODAY())),MONTH(TODAY()-30)&amp;"-"&amp;YEAR(TODAY()),"No Aplica")),"No Aplica")</f>
        <v>No Aplica</v>
      </c>
    </row>
    <row r="2590" spans="1:29" x14ac:dyDescent="0.25">
      <c r="A2590" s="2" t="s">
        <v>11931</v>
      </c>
      <c r="B2590" s="3" t="s">
        <v>11932</v>
      </c>
      <c r="C2590" s="3" t="s">
        <v>11580</v>
      </c>
      <c r="D2590" s="3" t="s">
        <v>11995</v>
      </c>
      <c r="E2590" s="3" t="s">
        <v>11996</v>
      </c>
      <c r="F2590" s="36">
        <v>35429</v>
      </c>
      <c r="G2590" s="3">
        <v>2</v>
      </c>
      <c r="H2590" s="3" t="s">
        <v>1453</v>
      </c>
      <c r="I2590" s="3" t="s">
        <v>11788</v>
      </c>
      <c r="J2590" s="3" t="s">
        <v>11997</v>
      </c>
      <c r="K2590" s="3" t="s">
        <v>34</v>
      </c>
      <c r="L2590" s="8" t="s">
        <v>9813</v>
      </c>
      <c r="M2590" s="5"/>
      <c r="N2590" s="13" t="s">
        <v>1043</v>
      </c>
      <c r="O2590" s="5">
        <v>45132</v>
      </c>
      <c r="P2590" s="8">
        <v>1</v>
      </c>
      <c r="Q2590" s="9">
        <v>4</v>
      </c>
      <c r="R2590" s="9" t="str">
        <f>IFERROR(VLOOKUP(Tabla2[[#This Row],[CONTRATISTA PRNCIPAL]],Hoja1!$L$5:$M$9,2,FALSE),"CJV")</f>
        <v>CJV</v>
      </c>
      <c r="S2590" s="9" t="str">
        <f>IF(Tabla2[[#This Row],[EMPRESA]]=Tabla2[[#This Row],[CONTRATISTA PRNCIPAL]],"Principal","Secundaria")</f>
        <v>Secundaria</v>
      </c>
      <c r="T2590" s="10">
        <f>IFERROR(1/COUNTIF(Tabla2[CONTRATISTA PRNCIPAL],Tabla2[[#This Row],[CONTRATISTA PRNCIPAL]]),0)</f>
        <v>5.9523809523809521E-3</v>
      </c>
      <c r="U2590" s="33">
        <f ca="1">IF(((TODAY()-Tabla2[[#This Row],[FECHA NACIMIENTO]])/365)&lt;18,"Corregir", IF(((TODAY()-Tabla2[[#This Row],[FECHA NACIMIENTO]])/365)&gt;80, "Corregir",ROUNDDOWN(((TODAY()-Tabla2[[#This Row],[FECHA NACIMIENTO]])/365),0)))</f>
        <v>26</v>
      </c>
      <c r="V259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590" s="34" t="str">
        <f ca="1">+IF(Tabla2[[#This Row],[Edad]]="Corregir","Corregir","Ok")</f>
        <v>Ok</v>
      </c>
      <c r="X2590" s="10" t="str">
        <f>+IFERROR(VLOOKUP(Tabla2[[#This Row],[DISTRITO SEGÚN DNI]],Hoja1!$A$2:$B$55,2,FALSE),"No")</f>
        <v>CALLAO</v>
      </c>
      <c r="Y2590" s="10" t="str">
        <f>IF(OR(LOWER(Tabla2[[#This Row],[GENERO]])="masculino", LOWER(Tabla2[[#This Row],[GENERO]])="femenino"),"OK","Corregir")</f>
        <v>OK</v>
      </c>
      <c r="Z2590" s="10" t="str">
        <f>+IF(Tabla2[[#This Row],[Nro. DNI / CE]]="","Corregir",IF(LEN(Tabla2[[#This Row],[Nro. DNI / CE]])&gt;=8,"OK","Corregir"))</f>
        <v>OK</v>
      </c>
      <c r="AA2590" s="10">
        <f>COUNTIF(Tabla2[APELLIDOS Y NOMBRES],Tabla2[[#This Row],[APELLIDOS Y NOMBRES]])</f>
        <v>1</v>
      </c>
      <c r="AB2590" t="str">
        <f ca="1">+IFERROR(IF(Tabla2[[#This Row],[FECHA CESE/BAJA]]="","No Aplica",IF(AND(MONTH(Tabla2[[#This Row],[FECHA CESE/BAJA]])=MONTH(TODAY()-30),YEAR(Tabla2[[#This Row],[FECHA CESE/BAJA]])=YEAR(TODAY())),MONTH(TODAY()-30)&amp;"-"&amp;YEAR(TODAY()),"Borrar")),"No aplica")</f>
        <v>No Aplica</v>
      </c>
      <c r="AC2590" t="str">
        <f ca="1">+IFERROR(IF(Tabla2[[#This Row],[FECHA INICIO DE LABORES EN OBRA]]="","No Aplica",IF(AND(MONTH(Tabla2[[#This Row],[FECHA INICIO DE LABORES EN OBRA]])=MONTH(TODAY()-30),YEAR(Tabla2[[#This Row],[FECHA INICIO DE LABORES EN OBRA]])=YEAR(TODAY())),MONTH(TODAY()-30)&amp;"-"&amp;YEAR(TODAY()),"No Aplica")),"No Aplica")</f>
        <v>No Aplica</v>
      </c>
    </row>
    <row r="2591" spans="1:29" x14ac:dyDescent="0.25">
      <c r="A2591" s="2" t="s">
        <v>11931</v>
      </c>
      <c r="B2591" s="3" t="s">
        <v>11932</v>
      </c>
      <c r="C2591" s="3" t="s">
        <v>11580</v>
      </c>
      <c r="D2591" s="3" t="s">
        <v>11998</v>
      </c>
      <c r="E2591" s="3" t="s">
        <v>11999</v>
      </c>
      <c r="F2591" s="36">
        <v>35519</v>
      </c>
      <c r="G2591" s="3">
        <v>2</v>
      </c>
      <c r="H2591" s="3" t="s">
        <v>1453</v>
      </c>
      <c r="I2591" s="3" t="s">
        <v>11788</v>
      </c>
      <c r="J2591" s="3" t="s">
        <v>12000</v>
      </c>
      <c r="K2591" s="3" t="s">
        <v>34</v>
      </c>
      <c r="L2591" s="8" t="s">
        <v>9813</v>
      </c>
      <c r="M2591" s="5"/>
      <c r="N2591" s="13" t="s">
        <v>1043</v>
      </c>
      <c r="O2591" s="5">
        <v>45152</v>
      </c>
      <c r="P2591" s="8">
        <v>1</v>
      </c>
      <c r="Q2591" s="9">
        <v>4</v>
      </c>
      <c r="R2591" s="9" t="str">
        <f>IFERROR(VLOOKUP(Tabla2[[#This Row],[CONTRATISTA PRNCIPAL]],Hoja1!$L$5:$M$9,2,FALSE),"CJV")</f>
        <v>CJV</v>
      </c>
      <c r="S2591" s="9" t="str">
        <f>IF(Tabla2[[#This Row],[EMPRESA]]=Tabla2[[#This Row],[CONTRATISTA PRNCIPAL]],"Principal","Secundaria")</f>
        <v>Secundaria</v>
      </c>
      <c r="T2591" s="10">
        <f>IFERROR(1/COUNTIF(Tabla2[CONTRATISTA PRNCIPAL],Tabla2[[#This Row],[CONTRATISTA PRNCIPAL]]),0)</f>
        <v>5.9523809523809521E-3</v>
      </c>
      <c r="U2591" s="33">
        <f ca="1">IF(((TODAY()-Tabla2[[#This Row],[FECHA NACIMIENTO]])/365)&lt;18,"Corregir", IF(((TODAY()-Tabla2[[#This Row],[FECHA NACIMIENTO]])/365)&gt;80, "Corregir",ROUNDDOWN(((TODAY()-Tabla2[[#This Row],[FECHA NACIMIENTO]])/365),0)))</f>
        <v>26</v>
      </c>
      <c r="V259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591" s="34" t="str">
        <f ca="1">+IF(Tabla2[[#This Row],[Edad]]="Corregir","Corregir","Ok")</f>
        <v>Ok</v>
      </c>
      <c r="X2591" s="10" t="str">
        <f>+IFERROR(VLOOKUP(Tabla2[[#This Row],[DISTRITO SEGÚN DNI]],Hoja1!$A$2:$B$55,2,FALSE),"No")</f>
        <v>CALLAO</v>
      </c>
      <c r="Y2591" s="10" t="str">
        <f>IF(OR(LOWER(Tabla2[[#This Row],[GENERO]])="masculino", LOWER(Tabla2[[#This Row],[GENERO]])="femenino"),"OK","Corregir")</f>
        <v>OK</v>
      </c>
      <c r="Z2591" s="10" t="str">
        <f>+IF(Tabla2[[#This Row],[Nro. DNI / CE]]="","Corregir",IF(LEN(Tabla2[[#This Row],[Nro. DNI / CE]])&gt;=8,"OK","Corregir"))</f>
        <v>OK</v>
      </c>
      <c r="AA2591" s="10">
        <f>COUNTIF(Tabla2[APELLIDOS Y NOMBRES],Tabla2[[#This Row],[APELLIDOS Y NOMBRES]])</f>
        <v>1</v>
      </c>
      <c r="AB2591" t="str">
        <f ca="1">+IFERROR(IF(Tabla2[[#This Row],[FECHA CESE/BAJA]]="","No Aplica",IF(AND(MONTH(Tabla2[[#This Row],[FECHA CESE/BAJA]])=MONTH(TODAY()-30),YEAR(Tabla2[[#This Row],[FECHA CESE/BAJA]])=YEAR(TODAY())),MONTH(TODAY()-30)&amp;"-"&amp;YEAR(TODAY()),"Borrar")),"No aplica")</f>
        <v>No Aplica</v>
      </c>
      <c r="AC2591" t="str">
        <f ca="1">+IFERROR(IF(Tabla2[[#This Row],[FECHA INICIO DE LABORES EN OBRA]]="","No Aplica",IF(AND(MONTH(Tabla2[[#This Row],[FECHA INICIO DE LABORES EN OBRA]])=MONTH(TODAY()-30),YEAR(Tabla2[[#This Row],[FECHA INICIO DE LABORES EN OBRA]])=YEAR(TODAY())),MONTH(TODAY()-30)&amp;"-"&amp;YEAR(TODAY()),"No Aplica")),"No Aplica")</f>
        <v>8-2023</v>
      </c>
    </row>
    <row r="2592" spans="1:29" x14ac:dyDescent="0.25">
      <c r="A2592" s="2" t="s">
        <v>11931</v>
      </c>
      <c r="B2592" s="3" t="s">
        <v>11932</v>
      </c>
      <c r="C2592" s="3" t="s">
        <v>11580</v>
      </c>
      <c r="D2592" s="3" t="s">
        <v>12001</v>
      </c>
      <c r="E2592" s="3" t="s">
        <v>12002</v>
      </c>
      <c r="F2592" s="36">
        <v>27987</v>
      </c>
      <c r="G2592" s="3">
        <v>2</v>
      </c>
      <c r="H2592" s="3" t="s">
        <v>11959</v>
      </c>
      <c r="I2592" s="3" t="s">
        <v>11788</v>
      </c>
      <c r="J2592" s="3" t="s">
        <v>12003</v>
      </c>
      <c r="K2592" s="3" t="s">
        <v>2078</v>
      </c>
      <c r="L2592" s="8" t="s">
        <v>9813</v>
      </c>
      <c r="M2592" s="5"/>
      <c r="N2592" s="13" t="s">
        <v>1043</v>
      </c>
      <c r="O2592" s="5">
        <v>45152</v>
      </c>
      <c r="P2592" s="8">
        <v>3</v>
      </c>
      <c r="Q2592" s="9">
        <v>4</v>
      </c>
      <c r="R2592" s="9" t="str">
        <f>IFERROR(VLOOKUP(Tabla2[[#This Row],[CONTRATISTA PRNCIPAL]],Hoja1!$L$5:$M$9,2,FALSE),"CJV")</f>
        <v>CJV</v>
      </c>
      <c r="S2592" s="9" t="str">
        <f>IF(Tabla2[[#This Row],[EMPRESA]]=Tabla2[[#This Row],[CONTRATISTA PRNCIPAL]],"Principal","Secundaria")</f>
        <v>Secundaria</v>
      </c>
      <c r="T2592" s="10">
        <f>IFERROR(1/COUNTIF(Tabla2[CONTRATISTA PRNCIPAL],Tabla2[[#This Row],[CONTRATISTA PRNCIPAL]]),0)</f>
        <v>5.9523809523809521E-3</v>
      </c>
      <c r="U2592" s="33">
        <f ca="1">IF(((TODAY()-Tabla2[[#This Row],[FECHA NACIMIENTO]])/365)&lt;18,"Corregir", IF(((TODAY()-Tabla2[[#This Row],[FECHA NACIMIENTO]])/365)&gt;80, "Corregir",ROUNDDOWN(((TODAY()-Tabla2[[#This Row],[FECHA NACIMIENTO]])/365),0)))</f>
        <v>47</v>
      </c>
      <c r="V259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592" s="34" t="str">
        <f ca="1">+IF(Tabla2[[#This Row],[Edad]]="Corregir","Corregir","Ok")</f>
        <v>Ok</v>
      </c>
      <c r="X2592" s="10" t="str">
        <f>+IFERROR(VLOOKUP(Tabla2[[#This Row],[DISTRITO SEGÚN DNI]],Hoja1!$A$2:$B$55,2,FALSE),"No")</f>
        <v>ATE</v>
      </c>
      <c r="Y2592" s="10" t="str">
        <f>IF(OR(LOWER(Tabla2[[#This Row],[GENERO]])="masculino", LOWER(Tabla2[[#This Row],[GENERO]])="femenino"),"OK","Corregir")</f>
        <v>OK</v>
      </c>
      <c r="Z2592" s="10" t="str">
        <f>+IF(Tabla2[[#This Row],[Nro. DNI / CE]]="","Corregir",IF(LEN(Tabla2[[#This Row],[Nro. DNI / CE]])&gt;=8,"OK","Corregir"))</f>
        <v>OK</v>
      </c>
      <c r="AA2592" s="10">
        <f>COUNTIF(Tabla2[APELLIDOS Y NOMBRES],Tabla2[[#This Row],[APELLIDOS Y NOMBRES]])</f>
        <v>1</v>
      </c>
      <c r="AB2592" t="str">
        <f ca="1">+IFERROR(IF(Tabla2[[#This Row],[FECHA CESE/BAJA]]="","No Aplica",IF(AND(MONTH(Tabla2[[#This Row],[FECHA CESE/BAJA]])=MONTH(TODAY()-30),YEAR(Tabla2[[#This Row],[FECHA CESE/BAJA]])=YEAR(TODAY())),MONTH(TODAY()-30)&amp;"-"&amp;YEAR(TODAY()),"Borrar")),"No aplica")</f>
        <v>No Aplica</v>
      </c>
      <c r="AC2592" t="str">
        <f ca="1">+IFERROR(IF(Tabla2[[#This Row],[FECHA INICIO DE LABORES EN OBRA]]="","No Aplica",IF(AND(MONTH(Tabla2[[#This Row],[FECHA INICIO DE LABORES EN OBRA]])=MONTH(TODAY()-30),YEAR(Tabla2[[#This Row],[FECHA INICIO DE LABORES EN OBRA]])=YEAR(TODAY())),MONTH(TODAY()-30)&amp;"-"&amp;YEAR(TODAY()),"No Aplica")),"No Aplica")</f>
        <v>8-2023</v>
      </c>
    </row>
    <row r="2593" spans="1:29" x14ac:dyDescent="0.25">
      <c r="A2593" s="2" t="s">
        <v>11931</v>
      </c>
      <c r="B2593" s="3" t="s">
        <v>11932</v>
      </c>
      <c r="C2593" s="3" t="s">
        <v>11580</v>
      </c>
      <c r="D2593" s="3" t="s">
        <v>12004</v>
      </c>
      <c r="E2593" s="3" t="s">
        <v>12005</v>
      </c>
      <c r="F2593" s="36">
        <v>35472</v>
      </c>
      <c r="G2593" s="3">
        <v>2</v>
      </c>
      <c r="H2593" s="3" t="s">
        <v>11959</v>
      </c>
      <c r="I2593" s="3" t="s">
        <v>11788</v>
      </c>
      <c r="J2593" s="3" t="s">
        <v>12006</v>
      </c>
      <c r="K2593" s="3" t="s">
        <v>2078</v>
      </c>
      <c r="L2593" s="8" t="s">
        <v>9813</v>
      </c>
      <c r="M2593" s="5"/>
      <c r="N2593" s="13" t="s">
        <v>1043</v>
      </c>
      <c r="O2593" s="5">
        <v>45152</v>
      </c>
      <c r="P2593" s="8">
        <v>3</v>
      </c>
      <c r="Q2593" s="9">
        <v>4</v>
      </c>
      <c r="R2593" s="9" t="str">
        <f>IFERROR(VLOOKUP(Tabla2[[#This Row],[CONTRATISTA PRNCIPAL]],Hoja1!$L$5:$M$9,2,FALSE),"CJV")</f>
        <v>CJV</v>
      </c>
      <c r="S2593" s="9" t="str">
        <f>IF(Tabla2[[#This Row],[EMPRESA]]=Tabla2[[#This Row],[CONTRATISTA PRNCIPAL]],"Principal","Secundaria")</f>
        <v>Secundaria</v>
      </c>
      <c r="T2593" s="10">
        <f>IFERROR(1/COUNTIF(Tabla2[CONTRATISTA PRNCIPAL],Tabla2[[#This Row],[CONTRATISTA PRNCIPAL]]),0)</f>
        <v>5.9523809523809521E-3</v>
      </c>
      <c r="U2593" s="33">
        <f ca="1">IF(((TODAY()-Tabla2[[#This Row],[FECHA NACIMIENTO]])/365)&lt;18,"Corregir", IF(((TODAY()-Tabla2[[#This Row],[FECHA NACIMIENTO]])/365)&gt;80, "Corregir",ROUNDDOWN(((TODAY()-Tabla2[[#This Row],[FECHA NACIMIENTO]])/365),0)))</f>
        <v>26</v>
      </c>
      <c r="V259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593" s="34" t="str">
        <f ca="1">+IF(Tabla2[[#This Row],[Edad]]="Corregir","Corregir","Ok")</f>
        <v>Ok</v>
      </c>
      <c r="X2593" s="10" t="str">
        <f>+IFERROR(VLOOKUP(Tabla2[[#This Row],[DISTRITO SEGÚN DNI]],Hoja1!$A$2:$B$55,2,FALSE),"No")</f>
        <v>ATE</v>
      </c>
      <c r="Y2593" s="10" t="str">
        <f>IF(OR(LOWER(Tabla2[[#This Row],[GENERO]])="masculino", LOWER(Tabla2[[#This Row],[GENERO]])="femenino"),"OK","Corregir")</f>
        <v>OK</v>
      </c>
      <c r="Z2593" s="10" t="str">
        <f>+IF(Tabla2[[#This Row],[Nro. DNI / CE]]="","Corregir",IF(LEN(Tabla2[[#This Row],[Nro. DNI / CE]])&gt;=8,"OK","Corregir"))</f>
        <v>OK</v>
      </c>
      <c r="AA2593" s="10">
        <f>COUNTIF(Tabla2[APELLIDOS Y NOMBRES],Tabla2[[#This Row],[APELLIDOS Y NOMBRES]])</f>
        <v>1</v>
      </c>
      <c r="AB2593" t="str">
        <f ca="1">+IFERROR(IF(Tabla2[[#This Row],[FECHA CESE/BAJA]]="","No Aplica",IF(AND(MONTH(Tabla2[[#This Row],[FECHA CESE/BAJA]])=MONTH(TODAY()-30),YEAR(Tabla2[[#This Row],[FECHA CESE/BAJA]])=YEAR(TODAY())),MONTH(TODAY()-30)&amp;"-"&amp;YEAR(TODAY()),"Borrar")),"No aplica")</f>
        <v>No Aplica</v>
      </c>
      <c r="AC2593" t="str">
        <f ca="1">+IFERROR(IF(Tabla2[[#This Row],[FECHA INICIO DE LABORES EN OBRA]]="","No Aplica",IF(AND(MONTH(Tabla2[[#This Row],[FECHA INICIO DE LABORES EN OBRA]])=MONTH(TODAY()-30),YEAR(Tabla2[[#This Row],[FECHA INICIO DE LABORES EN OBRA]])=YEAR(TODAY())),MONTH(TODAY()-30)&amp;"-"&amp;YEAR(TODAY()),"No Aplica")),"No Aplica")</f>
        <v>8-2023</v>
      </c>
    </row>
    <row r="2594" spans="1:29" x14ac:dyDescent="0.25">
      <c r="A2594" s="2" t="s">
        <v>11931</v>
      </c>
      <c r="B2594" s="3" t="s">
        <v>11932</v>
      </c>
      <c r="C2594" s="3" t="s">
        <v>11580</v>
      </c>
      <c r="D2594" s="3" t="s">
        <v>12007</v>
      </c>
      <c r="E2594" s="3" t="s">
        <v>12008</v>
      </c>
      <c r="F2594" s="36">
        <v>24739</v>
      </c>
      <c r="G2594" s="3">
        <v>2</v>
      </c>
      <c r="H2594" s="3" t="s">
        <v>11959</v>
      </c>
      <c r="I2594" s="3" t="s">
        <v>11788</v>
      </c>
      <c r="J2594" s="3" t="s">
        <v>12009</v>
      </c>
      <c r="K2594" s="3" t="s">
        <v>2078</v>
      </c>
      <c r="L2594" s="8" t="s">
        <v>9813</v>
      </c>
      <c r="M2594" s="5"/>
      <c r="N2594" s="13" t="s">
        <v>1043</v>
      </c>
      <c r="O2594" s="5">
        <v>45152</v>
      </c>
      <c r="P2594" s="8">
        <v>3</v>
      </c>
      <c r="Q2594" s="9">
        <v>4</v>
      </c>
      <c r="R2594" s="9" t="str">
        <f>IFERROR(VLOOKUP(Tabla2[[#This Row],[CONTRATISTA PRNCIPAL]],Hoja1!$L$5:$M$9,2,FALSE),"CJV")</f>
        <v>CJV</v>
      </c>
      <c r="S2594" s="9" t="str">
        <f>IF(Tabla2[[#This Row],[EMPRESA]]=Tabla2[[#This Row],[CONTRATISTA PRNCIPAL]],"Principal","Secundaria")</f>
        <v>Secundaria</v>
      </c>
      <c r="T2594" s="10">
        <f>IFERROR(1/COUNTIF(Tabla2[CONTRATISTA PRNCIPAL],Tabla2[[#This Row],[CONTRATISTA PRNCIPAL]]),0)</f>
        <v>5.9523809523809521E-3</v>
      </c>
      <c r="U2594" s="33">
        <f ca="1">IF(((TODAY()-Tabla2[[#This Row],[FECHA NACIMIENTO]])/365)&lt;18,"Corregir", IF(((TODAY()-Tabla2[[#This Row],[FECHA NACIMIENTO]])/365)&gt;80, "Corregir",ROUNDDOWN(((TODAY()-Tabla2[[#This Row],[FECHA NACIMIENTO]])/365),0)))</f>
        <v>55</v>
      </c>
      <c r="V259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594" s="34" t="str">
        <f ca="1">+IF(Tabla2[[#This Row],[Edad]]="Corregir","Corregir","Ok")</f>
        <v>Ok</v>
      </c>
      <c r="X2594" s="10" t="str">
        <f>+IFERROR(VLOOKUP(Tabla2[[#This Row],[DISTRITO SEGÚN DNI]],Hoja1!$A$2:$B$55,2,FALSE),"No")</f>
        <v>ATE</v>
      </c>
      <c r="Y2594" s="10" t="str">
        <f>IF(OR(LOWER(Tabla2[[#This Row],[GENERO]])="masculino", LOWER(Tabla2[[#This Row],[GENERO]])="femenino"),"OK","Corregir")</f>
        <v>OK</v>
      </c>
      <c r="Z2594" s="10" t="str">
        <f>+IF(Tabla2[[#This Row],[Nro. DNI / CE]]="","Corregir",IF(LEN(Tabla2[[#This Row],[Nro. DNI / CE]])&gt;=8,"OK","Corregir"))</f>
        <v>OK</v>
      </c>
      <c r="AA2594" s="10">
        <f>COUNTIF(Tabla2[APELLIDOS Y NOMBRES],Tabla2[[#This Row],[APELLIDOS Y NOMBRES]])</f>
        <v>1</v>
      </c>
      <c r="AB2594" t="str">
        <f ca="1">+IFERROR(IF(Tabla2[[#This Row],[FECHA CESE/BAJA]]="","No Aplica",IF(AND(MONTH(Tabla2[[#This Row],[FECHA CESE/BAJA]])=MONTH(TODAY()-30),YEAR(Tabla2[[#This Row],[FECHA CESE/BAJA]])=YEAR(TODAY())),MONTH(TODAY()-30)&amp;"-"&amp;YEAR(TODAY()),"Borrar")),"No aplica")</f>
        <v>No Aplica</v>
      </c>
      <c r="AC2594" t="str">
        <f ca="1">+IFERROR(IF(Tabla2[[#This Row],[FECHA INICIO DE LABORES EN OBRA]]="","No Aplica",IF(AND(MONTH(Tabla2[[#This Row],[FECHA INICIO DE LABORES EN OBRA]])=MONTH(TODAY()-30),YEAR(Tabla2[[#This Row],[FECHA INICIO DE LABORES EN OBRA]])=YEAR(TODAY())),MONTH(TODAY()-30)&amp;"-"&amp;YEAR(TODAY()),"No Aplica")),"No Aplica")</f>
        <v>8-2023</v>
      </c>
    </row>
    <row r="2595" spans="1:29" x14ac:dyDescent="0.25">
      <c r="A2595" s="2" t="s">
        <v>12010</v>
      </c>
      <c r="B2595" s="3" t="s">
        <v>12011</v>
      </c>
      <c r="C2595" s="3" t="s">
        <v>11580</v>
      </c>
      <c r="D2595" s="3" t="s">
        <v>12012</v>
      </c>
      <c r="E2595" s="3" t="s">
        <v>12013</v>
      </c>
      <c r="F2595" s="36" t="s">
        <v>12014</v>
      </c>
      <c r="G2595" s="3">
        <v>2</v>
      </c>
      <c r="H2595" s="3" t="s">
        <v>12015</v>
      </c>
      <c r="I2595" s="3" t="s">
        <v>11583</v>
      </c>
      <c r="J2595" s="3" t="s">
        <v>12016</v>
      </c>
      <c r="K2595" s="3" t="s">
        <v>1481</v>
      </c>
      <c r="L2595" s="8" t="s">
        <v>9813</v>
      </c>
      <c r="M2595" s="5"/>
      <c r="N2595" s="13" t="s">
        <v>1043</v>
      </c>
      <c r="O2595" s="5">
        <v>45096</v>
      </c>
      <c r="P2595" s="8">
        <v>1</v>
      </c>
      <c r="Q2595" s="9">
        <v>1</v>
      </c>
      <c r="R2595" s="9" t="str">
        <f>IFERROR(VLOOKUP(Tabla2[[#This Row],[CONTRATISTA PRNCIPAL]],Hoja1!$L$5:$M$9,2,FALSE),"CJV")</f>
        <v>CJV</v>
      </c>
      <c r="S2595" s="9" t="str">
        <f>IF(Tabla2[[#This Row],[EMPRESA]]=Tabla2[[#This Row],[CONTRATISTA PRNCIPAL]],"Principal","Secundaria")</f>
        <v>Secundaria</v>
      </c>
      <c r="T2595" s="10">
        <f>IFERROR(1/COUNTIF(Tabla2[CONTRATISTA PRNCIPAL],Tabla2[[#This Row],[CONTRATISTA PRNCIPAL]]),0)</f>
        <v>5.9523809523809521E-3</v>
      </c>
      <c r="U2595" s="33">
        <f ca="1">IF(((TODAY()-Tabla2[[#This Row],[FECHA NACIMIENTO]])/365)&lt;18,"Corregir", IF(((TODAY()-Tabla2[[#This Row],[FECHA NACIMIENTO]])/365)&gt;80, "Corregir",ROUNDDOWN(((TODAY()-Tabla2[[#This Row],[FECHA NACIMIENTO]])/365),0)))</f>
        <v>48</v>
      </c>
      <c r="V259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595" s="34" t="str">
        <f ca="1">+IF(Tabla2[[#This Row],[Edad]]="Corregir","Corregir","Ok")</f>
        <v>Ok</v>
      </c>
      <c r="X2595" s="10" t="str">
        <f>+IFERROR(VLOOKUP(Tabla2[[#This Row],[DISTRITO SEGÚN DNI]],Hoja1!$A$2:$B$55,2,FALSE),"No")</f>
        <v>No</v>
      </c>
      <c r="Y2595" s="10" t="str">
        <f>IF(OR(LOWER(Tabla2[[#This Row],[GENERO]])="masculino", LOWER(Tabla2[[#This Row],[GENERO]])="femenino"),"OK","Corregir")</f>
        <v>OK</v>
      </c>
      <c r="Z2595" s="10" t="str">
        <f>+IF(Tabla2[[#This Row],[Nro. DNI / CE]]="","Corregir",IF(LEN(Tabla2[[#This Row],[Nro. DNI / CE]])&gt;=8,"OK","Corregir"))</f>
        <v>OK</v>
      </c>
      <c r="AA2595" s="10">
        <f>COUNTIF(Tabla2[APELLIDOS Y NOMBRES],Tabla2[[#This Row],[APELLIDOS Y NOMBRES]])</f>
        <v>1</v>
      </c>
      <c r="AB2595" t="str">
        <f ca="1">+IFERROR(IF(Tabla2[[#This Row],[FECHA CESE/BAJA]]="","No Aplica",IF(AND(MONTH(Tabla2[[#This Row],[FECHA CESE/BAJA]])=MONTH(TODAY()-30),YEAR(Tabla2[[#This Row],[FECHA CESE/BAJA]])=YEAR(TODAY())),MONTH(TODAY()-30)&amp;"-"&amp;YEAR(TODAY()),"Borrar")),"No aplica")</f>
        <v>No Aplica</v>
      </c>
      <c r="AC2595" t="str">
        <f ca="1">+IFERROR(IF(Tabla2[[#This Row],[FECHA INICIO DE LABORES EN OBRA]]="","No Aplica",IF(AND(MONTH(Tabla2[[#This Row],[FECHA INICIO DE LABORES EN OBRA]])=MONTH(TODAY()-30),YEAR(Tabla2[[#This Row],[FECHA INICIO DE LABORES EN OBRA]])=YEAR(TODAY())),MONTH(TODAY()-30)&amp;"-"&amp;YEAR(TODAY()),"No Aplica")),"No Aplica")</f>
        <v>No Aplica</v>
      </c>
    </row>
    <row r="2596" spans="1:29" x14ac:dyDescent="0.25">
      <c r="A2596" s="2" t="s">
        <v>12010</v>
      </c>
      <c r="B2596" s="3" t="s">
        <v>12011</v>
      </c>
      <c r="C2596" s="3" t="s">
        <v>11580</v>
      </c>
      <c r="D2596" s="3" t="s">
        <v>12017</v>
      </c>
      <c r="E2596" s="3" t="s">
        <v>12018</v>
      </c>
      <c r="F2596" s="36" t="s">
        <v>12019</v>
      </c>
      <c r="G2596" s="3">
        <v>2</v>
      </c>
      <c r="H2596" s="3" t="s">
        <v>12020</v>
      </c>
      <c r="I2596" s="3" t="s">
        <v>11583</v>
      </c>
      <c r="J2596" s="3" t="s">
        <v>12021</v>
      </c>
      <c r="K2596" s="3" t="s">
        <v>1077</v>
      </c>
      <c r="L2596" s="8" t="s">
        <v>9813</v>
      </c>
      <c r="M2596" s="5"/>
      <c r="N2596" s="13" t="s">
        <v>1119</v>
      </c>
      <c r="O2596" s="5">
        <v>45086</v>
      </c>
      <c r="P2596" s="8">
        <v>1</v>
      </c>
      <c r="Q2596" s="9">
        <v>1</v>
      </c>
      <c r="R2596" s="9" t="str">
        <f>IFERROR(VLOOKUP(Tabla2[[#This Row],[CONTRATISTA PRNCIPAL]],Hoja1!$L$5:$M$9,2,FALSE),"CJV")</f>
        <v>CJV</v>
      </c>
      <c r="S2596" s="9" t="str">
        <f>IF(Tabla2[[#This Row],[EMPRESA]]=Tabla2[[#This Row],[CONTRATISTA PRNCIPAL]],"Principal","Secundaria")</f>
        <v>Secundaria</v>
      </c>
      <c r="T2596" s="10">
        <f>IFERROR(1/COUNTIF(Tabla2[CONTRATISTA PRNCIPAL],Tabla2[[#This Row],[CONTRATISTA PRNCIPAL]]),0)</f>
        <v>5.9523809523809521E-3</v>
      </c>
      <c r="U2596" s="33">
        <f ca="1">IF(((TODAY()-Tabla2[[#This Row],[FECHA NACIMIENTO]])/365)&lt;18,"Corregir", IF(((TODAY()-Tabla2[[#This Row],[FECHA NACIMIENTO]])/365)&gt;80, "Corregir",ROUNDDOWN(((TODAY()-Tabla2[[#This Row],[FECHA NACIMIENTO]])/365),0)))</f>
        <v>28</v>
      </c>
      <c r="V259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596" s="34" t="str">
        <f ca="1">+IF(Tabla2[[#This Row],[Edad]]="Corregir","Corregir","Ok")</f>
        <v>Ok</v>
      </c>
      <c r="X2596" s="10" t="str">
        <f>+IFERROR(VLOOKUP(Tabla2[[#This Row],[DISTRITO SEGÚN DNI]],Hoja1!$A$2:$B$55,2,FALSE),"No")</f>
        <v>No</v>
      </c>
      <c r="Y2596" s="10" t="str">
        <f>IF(OR(LOWER(Tabla2[[#This Row],[GENERO]])="masculino", LOWER(Tabla2[[#This Row],[GENERO]])="femenino"),"OK","Corregir")</f>
        <v>OK</v>
      </c>
      <c r="Z2596" s="10" t="str">
        <f>+IF(Tabla2[[#This Row],[Nro. DNI / CE]]="","Corregir",IF(LEN(Tabla2[[#This Row],[Nro. DNI / CE]])&gt;=8,"OK","Corregir"))</f>
        <v>OK</v>
      </c>
      <c r="AA2596" s="10">
        <f>COUNTIF(Tabla2[APELLIDOS Y NOMBRES],Tabla2[[#This Row],[APELLIDOS Y NOMBRES]])</f>
        <v>1</v>
      </c>
      <c r="AB2596" t="str">
        <f ca="1">+IFERROR(IF(Tabla2[[#This Row],[FECHA CESE/BAJA]]="","No Aplica",IF(AND(MONTH(Tabla2[[#This Row],[FECHA CESE/BAJA]])=MONTH(TODAY()-30),YEAR(Tabla2[[#This Row],[FECHA CESE/BAJA]])=YEAR(TODAY())),MONTH(TODAY()-30)&amp;"-"&amp;YEAR(TODAY()),"Borrar")),"No aplica")</f>
        <v>No Aplica</v>
      </c>
      <c r="AC2596" t="str">
        <f ca="1">+IFERROR(IF(Tabla2[[#This Row],[FECHA INICIO DE LABORES EN OBRA]]="","No Aplica",IF(AND(MONTH(Tabla2[[#This Row],[FECHA INICIO DE LABORES EN OBRA]])=MONTH(TODAY()-30),YEAR(Tabla2[[#This Row],[FECHA INICIO DE LABORES EN OBRA]])=YEAR(TODAY())),MONTH(TODAY()-30)&amp;"-"&amp;YEAR(TODAY()),"No Aplica")),"No Aplica")</f>
        <v>No Aplica</v>
      </c>
    </row>
    <row r="2597" spans="1:29" x14ac:dyDescent="0.25">
      <c r="A2597" s="2" t="s">
        <v>12010</v>
      </c>
      <c r="B2597" s="3" t="s">
        <v>12011</v>
      </c>
      <c r="C2597" s="3" t="s">
        <v>11580</v>
      </c>
      <c r="D2597" s="3" t="s">
        <v>12022</v>
      </c>
      <c r="E2597" s="3" t="s">
        <v>12023</v>
      </c>
      <c r="F2597" s="36" t="s">
        <v>12024</v>
      </c>
      <c r="G2597" s="3">
        <v>2</v>
      </c>
      <c r="H2597" s="3" t="s">
        <v>12020</v>
      </c>
      <c r="I2597" s="3" t="s">
        <v>11583</v>
      </c>
      <c r="J2597" s="3" t="s">
        <v>12025</v>
      </c>
      <c r="K2597" s="3" t="s">
        <v>2450</v>
      </c>
      <c r="L2597" s="8" t="s">
        <v>9813</v>
      </c>
      <c r="M2597" s="5"/>
      <c r="N2597" s="13" t="s">
        <v>1043</v>
      </c>
      <c r="O2597" s="5" t="s">
        <v>12026</v>
      </c>
      <c r="P2597" s="8">
        <v>1</v>
      </c>
      <c r="Q2597" s="9">
        <v>1</v>
      </c>
      <c r="R2597" s="9" t="str">
        <f>IFERROR(VLOOKUP(Tabla2[[#This Row],[CONTRATISTA PRNCIPAL]],Hoja1!$L$5:$M$9,2,FALSE),"CJV")</f>
        <v>CJV</v>
      </c>
      <c r="S2597" s="9" t="str">
        <f>IF(Tabla2[[#This Row],[EMPRESA]]=Tabla2[[#This Row],[CONTRATISTA PRNCIPAL]],"Principal","Secundaria")</f>
        <v>Secundaria</v>
      </c>
      <c r="T2597" s="10">
        <f>IFERROR(1/COUNTIF(Tabla2[CONTRATISTA PRNCIPAL],Tabla2[[#This Row],[CONTRATISTA PRNCIPAL]]),0)</f>
        <v>5.9523809523809521E-3</v>
      </c>
      <c r="U2597" s="33">
        <f ca="1">IF(((TODAY()-Tabla2[[#This Row],[FECHA NACIMIENTO]])/365)&lt;18,"Corregir", IF(((TODAY()-Tabla2[[#This Row],[FECHA NACIMIENTO]])/365)&gt;80, "Corregir",ROUNDDOWN(((TODAY()-Tabla2[[#This Row],[FECHA NACIMIENTO]])/365),0)))</f>
        <v>34</v>
      </c>
      <c r="V259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597" s="34" t="str">
        <f ca="1">+IF(Tabla2[[#This Row],[Edad]]="Corregir","Corregir","Ok")</f>
        <v>Ok</v>
      </c>
      <c r="X2597" s="10" t="str">
        <f>+IFERROR(VLOOKUP(Tabla2[[#This Row],[DISTRITO SEGÚN DNI]],Hoja1!$A$2:$B$55,2,FALSE),"No")</f>
        <v>No</v>
      </c>
      <c r="Y2597" s="10" t="str">
        <f>IF(OR(LOWER(Tabla2[[#This Row],[GENERO]])="masculino", LOWER(Tabla2[[#This Row],[GENERO]])="femenino"),"OK","Corregir")</f>
        <v>OK</v>
      </c>
      <c r="Z2597" s="10" t="str">
        <f>+IF(Tabla2[[#This Row],[Nro. DNI / CE]]="","Corregir",IF(LEN(Tabla2[[#This Row],[Nro. DNI / CE]])&gt;=8,"OK","Corregir"))</f>
        <v>OK</v>
      </c>
      <c r="AA2597" s="10">
        <f>COUNTIF(Tabla2[APELLIDOS Y NOMBRES],Tabla2[[#This Row],[APELLIDOS Y NOMBRES]])</f>
        <v>1</v>
      </c>
      <c r="AB2597" t="str">
        <f ca="1">+IFERROR(IF(Tabla2[[#This Row],[FECHA CESE/BAJA]]="","No Aplica",IF(AND(MONTH(Tabla2[[#This Row],[FECHA CESE/BAJA]])=MONTH(TODAY()-30),YEAR(Tabla2[[#This Row],[FECHA CESE/BAJA]])=YEAR(TODAY())),MONTH(TODAY()-30)&amp;"-"&amp;YEAR(TODAY()),"Borrar")),"No aplica")</f>
        <v>No Aplica</v>
      </c>
      <c r="AC2597" t="str">
        <f ca="1">+IFERROR(IF(Tabla2[[#This Row],[FECHA INICIO DE LABORES EN OBRA]]="","No Aplica",IF(AND(MONTH(Tabla2[[#This Row],[FECHA INICIO DE LABORES EN OBRA]])=MONTH(TODAY()-30),YEAR(Tabla2[[#This Row],[FECHA INICIO DE LABORES EN OBRA]])=YEAR(TODAY())),MONTH(TODAY()-30)&amp;"-"&amp;YEAR(TODAY()),"No Aplica")),"No Aplica")</f>
        <v>No Aplica</v>
      </c>
    </row>
    <row r="2598" spans="1:29" x14ac:dyDescent="0.25">
      <c r="A2598" s="2" t="s">
        <v>12010</v>
      </c>
      <c r="B2598" s="3" t="s">
        <v>12011</v>
      </c>
      <c r="C2598" s="3" t="s">
        <v>11580</v>
      </c>
      <c r="D2598" s="3" t="s">
        <v>12027</v>
      </c>
      <c r="E2598" s="3" t="s">
        <v>12028</v>
      </c>
      <c r="F2598" s="36" t="s">
        <v>12029</v>
      </c>
      <c r="G2598" s="3">
        <v>2</v>
      </c>
      <c r="H2598" s="3" t="s">
        <v>12030</v>
      </c>
      <c r="I2598" s="3" t="s">
        <v>11583</v>
      </c>
      <c r="J2598" s="3" t="s">
        <v>12031</v>
      </c>
      <c r="K2598" s="3" t="s">
        <v>1481</v>
      </c>
      <c r="L2598" s="8" t="s">
        <v>9813</v>
      </c>
      <c r="M2598" s="5"/>
      <c r="N2598" s="13" t="s">
        <v>1043</v>
      </c>
      <c r="O2598" s="5">
        <v>45090</v>
      </c>
      <c r="P2598" s="8">
        <v>1</v>
      </c>
      <c r="Q2598" s="9">
        <v>1</v>
      </c>
      <c r="R2598" s="9" t="str">
        <f>IFERROR(VLOOKUP(Tabla2[[#This Row],[CONTRATISTA PRNCIPAL]],Hoja1!$L$5:$M$9,2,FALSE),"CJV")</f>
        <v>CJV</v>
      </c>
      <c r="S2598" s="9" t="str">
        <f>IF(Tabla2[[#This Row],[EMPRESA]]=Tabla2[[#This Row],[CONTRATISTA PRNCIPAL]],"Principal","Secundaria")</f>
        <v>Secundaria</v>
      </c>
      <c r="T2598" s="10">
        <f>IFERROR(1/COUNTIF(Tabla2[CONTRATISTA PRNCIPAL],Tabla2[[#This Row],[CONTRATISTA PRNCIPAL]]),0)</f>
        <v>5.9523809523809521E-3</v>
      </c>
      <c r="U2598" s="33">
        <f ca="1">IF(((TODAY()-Tabla2[[#This Row],[FECHA NACIMIENTO]])/365)&lt;18,"Corregir", IF(((TODAY()-Tabla2[[#This Row],[FECHA NACIMIENTO]])/365)&gt;80, "Corregir",ROUNDDOWN(((TODAY()-Tabla2[[#This Row],[FECHA NACIMIENTO]])/365),0)))</f>
        <v>35</v>
      </c>
      <c r="V259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598" s="34" t="str">
        <f ca="1">+IF(Tabla2[[#This Row],[Edad]]="Corregir","Corregir","Ok")</f>
        <v>Ok</v>
      </c>
      <c r="X2598" s="10" t="str">
        <f>+IFERROR(VLOOKUP(Tabla2[[#This Row],[DISTRITO SEGÚN DNI]],Hoja1!$A$2:$B$55,2,FALSE),"No")</f>
        <v>No</v>
      </c>
      <c r="Y2598" s="10" t="str">
        <f>IF(OR(LOWER(Tabla2[[#This Row],[GENERO]])="masculino", LOWER(Tabla2[[#This Row],[GENERO]])="femenino"),"OK","Corregir")</f>
        <v>OK</v>
      </c>
      <c r="Z2598" s="10" t="str">
        <f>+IF(Tabla2[[#This Row],[Nro. DNI / CE]]="","Corregir",IF(LEN(Tabla2[[#This Row],[Nro. DNI / CE]])&gt;=8,"OK","Corregir"))</f>
        <v>OK</v>
      </c>
      <c r="AA2598" s="10">
        <f>COUNTIF(Tabla2[APELLIDOS Y NOMBRES],Tabla2[[#This Row],[APELLIDOS Y NOMBRES]])</f>
        <v>1</v>
      </c>
      <c r="AB2598" t="str">
        <f ca="1">+IFERROR(IF(Tabla2[[#This Row],[FECHA CESE/BAJA]]="","No Aplica",IF(AND(MONTH(Tabla2[[#This Row],[FECHA CESE/BAJA]])=MONTH(TODAY()-30),YEAR(Tabla2[[#This Row],[FECHA CESE/BAJA]])=YEAR(TODAY())),MONTH(TODAY()-30)&amp;"-"&amp;YEAR(TODAY()),"Borrar")),"No aplica")</f>
        <v>No Aplica</v>
      </c>
      <c r="AC2598" t="str">
        <f ca="1">+IFERROR(IF(Tabla2[[#This Row],[FECHA INICIO DE LABORES EN OBRA]]="","No Aplica",IF(AND(MONTH(Tabla2[[#This Row],[FECHA INICIO DE LABORES EN OBRA]])=MONTH(TODAY()-30),YEAR(Tabla2[[#This Row],[FECHA INICIO DE LABORES EN OBRA]])=YEAR(TODAY())),MONTH(TODAY()-30)&amp;"-"&amp;YEAR(TODAY()),"No Aplica")),"No Aplica")</f>
        <v>No Aplica</v>
      </c>
    </row>
    <row r="2599" spans="1:29" x14ac:dyDescent="0.25">
      <c r="A2599" s="2" t="s">
        <v>12010</v>
      </c>
      <c r="B2599" s="3" t="s">
        <v>12011</v>
      </c>
      <c r="C2599" s="3" t="s">
        <v>11580</v>
      </c>
      <c r="D2599" s="3" t="s">
        <v>12032</v>
      </c>
      <c r="E2599" s="3" t="s">
        <v>12033</v>
      </c>
      <c r="F2599" s="36" t="s">
        <v>12034</v>
      </c>
      <c r="G2599" s="3">
        <v>2</v>
      </c>
      <c r="H2599" s="3" t="s">
        <v>12015</v>
      </c>
      <c r="I2599" s="3" t="s">
        <v>11583</v>
      </c>
      <c r="J2599" s="3" t="s">
        <v>12035</v>
      </c>
      <c r="K2599" s="3" t="s">
        <v>2450</v>
      </c>
      <c r="L2599" s="8" t="s">
        <v>9813</v>
      </c>
      <c r="M2599" s="5"/>
      <c r="N2599" s="13" t="s">
        <v>1043</v>
      </c>
      <c r="O2599" s="5">
        <v>45147</v>
      </c>
      <c r="P2599" s="8">
        <v>1</v>
      </c>
      <c r="Q2599" s="9">
        <v>1</v>
      </c>
      <c r="R2599" s="9" t="str">
        <f>IFERROR(VLOOKUP(Tabla2[[#This Row],[CONTRATISTA PRNCIPAL]],Hoja1!$L$5:$M$9,2,FALSE),"CJV")</f>
        <v>CJV</v>
      </c>
      <c r="S2599" s="9" t="str">
        <f>IF(Tabla2[[#This Row],[EMPRESA]]=Tabla2[[#This Row],[CONTRATISTA PRNCIPAL]],"Principal","Secundaria")</f>
        <v>Secundaria</v>
      </c>
      <c r="T2599" s="10">
        <f>IFERROR(1/COUNTIF(Tabla2[CONTRATISTA PRNCIPAL],Tabla2[[#This Row],[CONTRATISTA PRNCIPAL]]),0)</f>
        <v>5.9523809523809521E-3</v>
      </c>
      <c r="U2599" s="33">
        <f ca="1">IF(((TODAY()-Tabla2[[#This Row],[FECHA NACIMIENTO]])/365)&lt;18,"Corregir", IF(((TODAY()-Tabla2[[#This Row],[FECHA NACIMIENTO]])/365)&gt;80, "Corregir",ROUNDDOWN(((TODAY()-Tabla2[[#This Row],[FECHA NACIMIENTO]])/365),0)))</f>
        <v>29</v>
      </c>
      <c r="V259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599" s="34" t="str">
        <f ca="1">+IF(Tabla2[[#This Row],[Edad]]="Corregir","Corregir","Ok")</f>
        <v>Ok</v>
      </c>
      <c r="X2599" s="10" t="str">
        <f>+IFERROR(VLOOKUP(Tabla2[[#This Row],[DISTRITO SEGÚN DNI]],Hoja1!$A$2:$B$55,2,FALSE),"No")</f>
        <v>No</v>
      </c>
      <c r="Y2599" s="10" t="str">
        <f>IF(OR(LOWER(Tabla2[[#This Row],[GENERO]])="masculino", LOWER(Tabla2[[#This Row],[GENERO]])="femenino"),"OK","Corregir")</f>
        <v>OK</v>
      </c>
      <c r="Z2599" s="10" t="str">
        <f>+IF(Tabla2[[#This Row],[Nro. DNI / CE]]="","Corregir",IF(LEN(Tabla2[[#This Row],[Nro. DNI / CE]])&gt;=8,"OK","Corregir"))</f>
        <v>OK</v>
      </c>
      <c r="AA2599" s="10">
        <f>COUNTIF(Tabla2[APELLIDOS Y NOMBRES],Tabla2[[#This Row],[APELLIDOS Y NOMBRES]])</f>
        <v>1</v>
      </c>
      <c r="AB2599" t="str">
        <f ca="1">+IFERROR(IF(Tabla2[[#This Row],[FECHA CESE/BAJA]]="","No Aplica",IF(AND(MONTH(Tabla2[[#This Row],[FECHA CESE/BAJA]])=MONTH(TODAY()-30),YEAR(Tabla2[[#This Row],[FECHA CESE/BAJA]])=YEAR(TODAY())),MONTH(TODAY()-30)&amp;"-"&amp;YEAR(TODAY()),"Borrar")),"No aplica")</f>
        <v>No Aplica</v>
      </c>
      <c r="AC2599" t="str">
        <f ca="1">+IFERROR(IF(Tabla2[[#This Row],[FECHA INICIO DE LABORES EN OBRA]]="","No Aplica",IF(AND(MONTH(Tabla2[[#This Row],[FECHA INICIO DE LABORES EN OBRA]])=MONTH(TODAY()-30),YEAR(Tabla2[[#This Row],[FECHA INICIO DE LABORES EN OBRA]])=YEAR(TODAY())),MONTH(TODAY()-30)&amp;"-"&amp;YEAR(TODAY()),"No Aplica")),"No Aplica")</f>
        <v>8-2023</v>
      </c>
    </row>
    <row r="2600" spans="1:29" x14ac:dyDescent="0.25">
      <c r="A2600" s="2" t="s">
        <v>12010</v>
      </c>
      <c r="B2600" s="3" t="s">
        <v>12011</v>
      </c>
      <c r="C2600" s="3" t="s">
        <v>11580</v>
      </c>
      <c r="D2600" s="3" t="s">
        <v>12036</v>
      </c>
      <c r="E2600" s="3" t="s">
        <v>12037</v>
      </c>
      <c r="F2600" s="36" t="s">
        <v>12038</v>
      </c>
      <c r="G2600" s="3">
        <v>2</v>
      </c>
      <c r="H2600" s="3" t="s">
        <v>12030</v>
      </c>
      <c r="I2600" s="3" t="s">
        <v>11583</v>
      </c>
      <c r="J2600" s="3" t="s">
        <v>12039</v>
      </c>
      <c r="K2600" s="3" t="s">
        <v>1473</v>
      </c>
      <c r="L2600" s="8" t="s">
        <v>9813</v>
      </c>
      <c r="M2600" s="5"/>
      <c r="N2600" s="13" t="s">
        <v>1043</v>
      </c>
      <c r="O2600" s="5">
        <v>45098</v>
      </c>
      <c r="P2600" s="8">
        <v>1</v>
      </c>
      <c r="Q2600" s="9">
        <v>1</v>
      </c>
      <c r="R2600" s="9" t="str">
        <f>IFERROR(VLOOKUP(Tabla2[[#This Row],[CONTRATISTA PRNCIPAL]],Hoja1!$L$5:$M$9,2,FALSE),"CJV")</f>
        <v>CJV</v>
      </c>
      <c r="S2600" s="9" t="str">
        <f>IF(Tabla2[[#This Row],[EMPRESA]]=Tabla2[[#This Row],[CONTRATISTA PRNCIPAL]],"Principal","Secundaria")</f>
        <v>Secundaria</v>
      </c>
      <c r="T2600" s="10">
        <f>IFERROR(1/COUNTIF(Tabla2[CONTRATISTA PRNCIPAL],Tabla2[[#This Row],[CONTRATISTA PRNCIPAL]]),0)</f>
        <v>5.9523809523809521E-3</v>
      </c>
      <c r="U2600" s="33">
        <f ca="1">IF(((TODAY()-Tabla2[[#This Row],[FECHA NACIMIENTO]])/365)&lt;18,"Corregir", IF(((TODAY()-Tabla2[[#This Row],[FECHA NACIMIENTO]])/365)&gt;80, "Corregir",ROUNDDOWN(((TODAY()-Tabla2[[#This Row],[FECHA NACIMIENTO]])/365),0)))</f>
        <v>27</v>
      </c>
      <c r="V260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600" s="34" t="str">
        <f ca="1">+IF(Tabla2[[#This Row],[Edad]]="Corregir","Corregir","Ok")</f>
        <v>Ok</v>
      </c>
      <c r="X2600" s="10" t="str">
        <f>+IFERROR(VLOOKUP(Tabla2[[#This Row],[DISTRITO SEGÚN DNI]],Hoja1!$A$2:$B$55,2,FALSE),"No")</f>
        <v>No</v>
      </c>
      <c r="Y2600" s="10" t="str">
        <f>IF(OR(LOWER(Tabla2[[#This Row],[GENERO]])="masculino", LOWER(Tabla2[[#This Row],[GENERO]])="femenino"),"OK","Corregir")</f>
        <v>OK</v>
      </c>
      <c r="Z2600" s="10" t="str">
        <f>+IF(Tabla2[[#This Row],[Nro. DNI / CE]]="","Corregir",IF(LEN(Tabla2[[#This Row],[Nro. DNI / CE]])&gt;=8,"OK","Corregir"))</f>
        <v>OK</v>
      </c>
      <c r="AA2600" s="10">
        <f>COUNTIF(Tabla2[APELLIDOS Y NOMBRES],Tabla2[[#This Row],[APELLIDOS Y NOMBRES]])</f>
        <v>1</v>
      </c>
      <c r="AB2600" t="str">
        <f ca="1">+IFERROR(IF(Tabla2[[#This Row],[FECHA CESE/BAJA]]="","No Aplica",IF(AND(MONTH(Tabla2[[#This Row],[FECHA CESE/BAJA]])=MONTH(TODAY()-30),YEAR(Tabla2[[#This Row],[FECHA CESE/BAJA]])=YEAR(TODAY())),MONTH(TODAY()-30)&amp;"-"&amp;YEAR(TODAY()),"Borrar")),"No aplica")</f>
        <v>No Aplica</v>
      </c>
      <c r="AC2600" t="str">
        <f ca="1">+IFERROR(IF(Tabla2[[#This Row],[FECHA INICIO DE LABORES EN OBRA]]="","No Aplica",IF(AND(MONTH(Tabla2[[#This Row],[FECHA INICIO DE LABORES EN OBRA]])=MONTH(TODAY()-30),YEAR(Tabla2[[#This Row],[FECHA INICIO DE LABORES EN OBRA]])=YEAR(TODAY())),MONTH(TODAY()-30)&amp;"-"&amp;YEAR(TODAY()),"No Aplica")),"No Aplica")</f>
        <v>No Aplica</v>
      </c>
    </row>
    <row r="2601" spans="1:29" x14ac:dyDescent="0.25">
      <c r="A2601" s="2" t="s">
        <v>12010</v>
      </c>
      <c r="B2601" s="3" t="s">
        <v>12011</v>
      </c>
      <c r="C2601" s="3" t="s">
        <v>11580</v>
      </c>
      <c r="D2601" s="3" t="s">
        <v>12040</v>
      </c>
      <c r="E2601" s="3" t="s">
        <v>12041</v>
      </c>
      <c r="F2601" s="36" t="s">
        <v>12042</v>
      </c>
      <c r="G2601" s="3">
        <v>2</v>
      </c>
      <c r="H2601" s="3" t="s">
        <v>12030</v>
      </c>
      <c r="I2601" s="3" t="s">
        <v>11583</v>
      </c>
      <c r="J2601" s="3" t="s">
        <v>12043</v>
      </c>
      <c r="K2601" s="3" t="s">
        <v>1462</v>
      </c>
      <c r="L2601" s="8" t="s">
        <v>9813</v>
      </c>
      <c r="M2601" s="5"/>
      <c r="N2601" s="13" t="s">
        <v>1043</v>
      </c>
      <c r="O2601" s="5">
        <v>45098</v>
      </c>
      <c r="P2601" s="8">
        <v>1</v>
      </c>
      <c r="Q2601" s="9">
        <v>1</v>
      </c>
      <c r="R2601" s="9" t="str">
        <f>IFERROR(VLOOKUP(Tabla2[[#This Row],[CONTRATISTA PRNCIPAL]],Hoja1!$L$5:$M$9,2,FALSE),"CJV")</f>
        <v>CJV</v>
      </c>
      <c r="S2601" s="9" t="str">
        <f>IF(Tabla2[[#This Row],[EMPRESA]]=Tabla2[[#This Row],[CONTRATISTA PRNCIPAL]],"Principal","Secundaria")</f>
        <v>Secundaria</v>
      </c>
      <c r="T2601" s="10">
        <f>IFERROR(1/COUNTIF(Tabla2[CONTRATISTA PRNCIPAL],Tabla2[[#This Row],[CONTRATISTA PRNCIPAL]]),0)</f>
        <v>5.9523809523809521E-3</v>
      </c>
      <c r="U2601" s="33">
        <f ca="1">IF(((TODAY()-Tabla2[[#This Row],[FECHA NACIMIENTO]])/365)&lt;18,"Corregir", IF(((TODAY()-Tabla2[[#This Row],[FECHA NACIMIENTO]])/365)&gt;80, "Corregir",ROUNDDOWN(((TODAY()-Tabla2[[#This Row],[FECHA NACIMIENTO]])/365),0)))</f>
        <v>20</v>
      </c>
      <c r="V260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2601" s="34" t="str">
        <f ca="1">+IF(Tabla2[[#This Row],[Edad]]="Corregir","Corregir","Ok")</f>
        <v>Ok</v>
      </c>
      <c r="X2601" s="10" t="str">
        <f>+IFERROR(VLOOKUP(Tabla2[[#This Row],[DISTRITO SEGÚN DNI]],Hoja1!$A$2:$B$55,2,FALSE),"No")</f>
        <v>BREÑA</v>
      </c>
      <c r="Y2601" s="10" t="str">
        <f>IF(OR(LOWER(Tabla2[[#This Row],[GENERO]])="masculino", LOWER(Tabla2[[#This Row],[GENERO]])="femenino"),"OK","Corregir")</f>
        <v>OK</v>
      </c>
      <c r="Z2601" s="10" t="str">
        <f>+IF(Tabla2[[#This Row],[Nro. DNI / CE]]="","Corregir",IF(LEN(Tabla2[[#This Row],[Nro. DNI / CE]])&gt;=8,"OK","Corregir"))</f>
        <v>OK</v>
      </c>
      <c r="AA2601" s="10">
        <f>COUNTIF(Tabla2[APELLIDOS Y NOMBRES],Tabla2[[#This Row],[APELLIDOS Y NOMBRES]])</f>
        <v>1</v>
      </c>
      <c r="AB2601" t="str">
        <f ca="1">+IFERROR(IF(Tabla2[[#This Row],[FECHA CESE/BAJA]]="","No Aplica",IF(AND(MONTH(Tabla2[[#This Row],[FECHA CESE/BAJA]])=MONTH(TODAY()-30),YEAR(Tabla2[[#This Row],[FECHA CESE/BAJA]])=YEAR(TODAY())),MONTH(TODAY()-30)&amp;"-"&amp;YEAR(TODAY()),"Borrar")),"No aplica")</f>
        <v>No Aplica</v>
      </c>
      <c r="AC2601" t="str">
        <f ca="1">+IFERROR(IF(Tabla2[[#This Row],[FECHA INICIO DE LABORES EN OBRA]]="","No Aplica",IF(AND(MONTH(Tabla2[[#This Row],[FECHA INICIO DE LABORES EN OBRA]])=MONTH(TODAY()-30),YEAR(Tabla2[[#This Row],[FECHA INICIO DE LABORES EN OBRA]])=YEAR(TODAY())),MONTH(TODAY()-30)&amp;"-"&amp;YEAR(TODAY()),"No Aplica")),"No Aplica")</f>
        <v>No Aplica</v>
      </c>
    </row>
    <row r="2602" spans="1:29" x14ac:dyDescent="0.25">
      <c r="A2602" s="2" t="s">
        <v>12010</v>
      </c>
      <c r="B2602" s="3" t="s">
        <v>12011</v>
      </c>
      <c r="C2602" s="3" t="s">
        <v>11580</v>
      </c>
      <c r="D2602" s="3" t="s">
        <v>12044</v>
      </c>
      <c r="E2602" s="3" t="s">
        <v>12045</v>
      </c>
      <c r="F2602" s="36" t="s">
        <v>12046</v>
      </c>
      <c r="G2602" s="3">
        <v>2</v>
      </c>
      <c r="H2602" s="3" t="s">
        <v>12030</v>
      </c>
      <c r="I2602" s="3" t="s">
        <v>11583</v>
      </c>
      <c r="J2602" s="3" t="s">
        <v>12047</v>
      </c>
      <c r="K2602" s="3" t="s">
        <v>2423</v>
      </c>
      <c r="L2602" s="8" t="s">
        <v>9813</v>
      </c>
      <c r="M2602" s="5"/>
      <c r="N2602" s="13" t="s">
        <v>1043</v>
      </c>
      <c r="O2602" s="5">
        <v>45090</v>
      </c>
      <c r="P2602" s="8">
        <v>1</v>
      </c>
      <c r="Q2602" s="9">
        <v>1</v>
      </c>
      <c r="R2602" s="9" t="str">
        <f>IFERROR(VLOOKUP(Tabla2[[#This Row],[CONTRATISTA PRNCIPAL]],Hoja1!$L$5:$M$9,2,FALSE),"CJV")</f>
        <v>CJV</v>
      </c>
      <c r="S2602" s="9" t="str">
        <f>IF(Tabla2[[#This Row],[EMPRESA]]=Tabla2[[#This Row],[CONTRATISTA PRNCIPAL]],"Principal","Secundaria")</f>
        <v>Secundaria</v>
      </c>
      <c r="T2602" s="10">
        <f>IFERROR(1/COUNTIF(Tabla2[CONTRATISTA PRNCIPAL],Tabla2[[#This Row],[CONTRATISTA PRNCIPAL]]),0)</f>
        <v>5.9523809523809521E-3</v>
      </c>
      <c r="U2602" s="33">
        <f ca="1">IF(((TODAY()-Tabla2[[#This Row],[FECHA NACIMIENTO]])/365)&lt;18,"Corregir", IF(((TODAY()-Tabla2[[#This Row],[FECHA NACIMIENTO]])/365)&gt;80, "Corregir",ROUNDDOWN(((TODAY()-Tabla2[[#This Row],[FECHA NACIMIENTO]])/365),0)))</f>
        <v>37</v>
      </c>
      <c r="V260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602" s="34" t="str">
        <f ca="1">+IF(Tabla2[[#This Row],[Edad]]="Corregir","Corregir","Ok")</f>
        <v>Ok</v>
      </c>
      <c r="X2602" s="10" t="str">
        <f>+IFERROR(VLOOKUP(Tabla2[[#This Row],[DISTRITO SEGÚN DNI]],Hoja1!$A$2:$B$55,2,FALSE),"No")</f>
        <v>No</v>
      </c>
      <c r="Y2602" s="10" t="str">
        <f>IF(OR(LOWER(Tabla2[[#This Row],[GENERO]])="masculino", LOWER(Tabla2[[#This Row],[GENERO]])="femenino"),"OK","Corregir")</f>
        <v>OK</v>
      </c>
      <c r="Z2602" s="10" t="str">
        <f>+IF(Tabla2[[#This Row],[Nro. DNI / CE]]="","Corregir",IF(LEN(Tabla2[[#This Row],[Nro. DNI / CE]])&gt;=8,"OK","Corregir"))</f>
        <v>OK</v>
      </c>
      <c r="AA2602" s="10">
        <f>COUNTIF(Tabla2[APELLIDOS Y NOMBRES],Tabla2[[#This Row],[APELLIDOS Y NOMBRES]])</f>
        <v>1</v>
      </c>
      <c r="AB2602" t="str">
        <f ca="1">+IFERROR(IF(Tabla2[[#This Row],[FECHA CESE/BAJA]]="","No Aplica",IF(AND(MONTH(Tabla2[[#This Row],[FECHA CESE/BAJA]])=MONTH(TODAY()-30),YEAR(Tabla2[[#This Row],[FECHA CESE/BAJA]])=YEAR(TODAY())),MONTH(TODAY()-30)&amp;"-"&amp;YEAR(TODAY()),"Borrar")),"No aplica")</f>
        <v>No Aplica</v>
      </c>
      <c r="AC2602" t="str">
        <f ca="1">+IFERROR(IF(Tabla2[[#This Row],[FECHA INICIO DE LABORES EN OBRA]]="","No Aplica",IF(AND(MONTH(Tabla2[[#This Row],[FECHA INICIO DE LABORES EN OBRA]])=MONTH(TODAY()-30),YEAR(Tabla2[[#This Row],[FECHA INICIO DE LABORES EN OBRA]])=YEAR(TODAY())),MONTH(TODAY()-30)&amp;"-"&amp;YEAR(TODAY()),"No Aplica")),"No Aplica")</f>
        <v>No Aplica</v>
      </c>
    </row>
    <row r="2603" spans="1:29" x14ac:dyDescent="0.25">
      <c r="A2603" s="2" t="s">
        <v>12010</v>
      </c>
      <c r="B2603" s="3" t="s">
        <v>12011</v>
      </c>
      <c r="C2603" s="3" t="s">
        <v>11580</v>
      </c>
      <c r="D2603" s="3" t="s">
        <v>12048</v>
      </c>
      <c r="E2603" s="3" t="s">
        <v>12049</v>
      </c>
      <c r="F2603" s="36" t="s">
        <v>12050</v>
      </c>
      <c r="G2603" s="3">
        <v>2</v>
      </c>
      <c r="H2603" s="3" t="s">
        <v>12030</v>
      </c>
      <c r="I2603" s="3" t="s">
        <v>11583</v>
      </c>
      <c r="J2603" s="3" t="s">
        <v>12051</v>
      </c>
      <c r="K2603" s="3" t="s">
        <v>1510</v>
      </c>
      <c r="L2603" s="8" t="s">
        <v>9813</v>
      </c>
      <c r="M2603" s="5"/>
      <c r="N2603" s="13" t="s">
        <v>1043</v>
      </c>
      <c r="O2603" s="5">
        <v>45090</v>
      </c>
      <c r="P2603" s="8">
        <v>1</v>
      </c>
      <c r="Q2603" s="9">
        <v>1</v>
      </c>
      <c r="R2603" s="9" t="str">
        <f>IFERROR(VLOOKUP(Tabla2[[#This Row],[CONTRATISTA PRNCIPAL]],Hoja1!$L$5:$M$9,2,FALSE),"CJV")</f>
        <v>CJV</v>
      </c>
      <c r="S2603" s="9" t="str">
        <f>IF(Tabla2[[#This Row],[EMPRESA]]=Tabla2[[#This Row],[CONTRATISTA PRNCIPAL]],"Principal","Secundaria")</f>
        <v>Secundaria</v>
      </c>
      <c r="T2603" s="10">
        <f>IFERROR(1/COUNTIF(Tabla2[CONTRATISTA PRNCIPAL],Tabla2[[#This Row],[CONTRATISTA PRNCIPAL]]),0)</f>
        <v>5.9523809523809521E-3</v>
      </c>
      <c r="U2603" s="33">
        <f ca="1">IF(((TODAY()-Tabla2[[#This Row],[FECHA NACIMIENTO]])/365)&lt;18,"Corregir", IF(((TODAY()-Tabla2[[#This Row],[FECHA NACIMIENTO]])/365)&gt;80, "Corregir",ROUNDDOWN(((TODAY()-Tabla2[[#This Row],[FECHA NACIMIENTO]])/365),0)))</f>
        <v>27</v>
      </c>
      <c r="V260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603" s="34" t="str">
        <f ca="1">+IF(Tabla2[[#This Row],[Edad]]="Corregir","Corregir","Ok")</f>
        <v>Ok</v>
      </c>
      <c r="X2603" s="10" t="str">
        <f>+IFERROR(VLOOKUP(Tabla2[[#This Row],[DISTRITO SEGÚN DNI]],Hoja1!$A$2:$B$55,2,FALSE),"No")</f>
        <v>CALLAO</v>
      </c>
      <c r="Y2603" s="10" t="str">
        <f>IF(OR(LOWER(Tabla2[[#This Row],[GENERO]])="masculino", LOWER(Tabla2[[#This Row],[GENERO]])="femenino"),"OK","Corregir")</f>
        <v>OK</v>
      </c>
      <c r="Z2603" s="10" t="str">
        <f>+IF(Tabla2[[#This Row],[Nro. DNI / CE]]="","Corregir",IF(LEN(Tabla2[[#This Row],[Nro. DNI / CE]])&gt;=8,"OK","Corregir"))</f>
        <v>OK</v>
      </c>
      <c r="AA2603" s="10">
        <f>COUNTIF(Tabla2[APELLIDOS Y NOMBRES],Tabla2[[#This Row],[APELLIDOS Y NOMBRES]])</f>
        <v>1</v>
      </c>
      <c r="AB2603" t="str">
        <f ca="1">+IFERROR(IF(Tabla2[[#This Row],[FECHA CESE/BAJA]]="","No Aplica",IF(AND(MONTH(Tabla2[[#This Row],[FECHA CESE/BAJA]])=MONTH(TODAY()-30),YEAR(Tabla2[[#This Row],[FECHA CESE/BAJA]])=YEAR(TODAY())),MONTH(TODAY()-30)&amp;"-"&amp;YEAR(TODAY()),"Borrar")),"No aplica")</f>
        <v>No Aplica</v>
      </c>
      <c r="AC2603" t="str">
        <f ca="1">+IFERROR(IF(Tabla2[[#This Row],[FECHA INICIO DE LABORES EN OBRA]]="","No Aplica",IF(AND(MONTH(Tabla2[[#This Row],[FECHA INICIO DE LABORES EN OBRA]])=MONTH(TODAY()-30),YEAR(Tabla2[[#This Row],[FECHA INICIO DE LABORES EN OBRA]])=YEAR(TODAY())),MONTH(TODAY()-30)&amp;"-"&amp;YEAR(TODAY()),"No Aplica")),"No Aplica")</f>
        <v>No Aplica</v>
      </c>
    </row>
    <row r="2604" spans="1:29" x14ac:dyDescent="0.25">
      <c r="A2604" s="2" t="s">
        <v>12010</v>
      </c>
      <c r="B2604" s="3" t="s">
        <v>12011</v>
      </c>
      <c r="C2604" s="3" t="s">
        <v>11580</v>
      </c>
      <c r="D2604" s="3" t="s">
        <v>12052</v>
      </c>
      <c r="E2604" s="3" t="s">
        <v>12053</v>
      </c>
      <c r="F2604" s="36" t="s">
        <v>12054</v>
      </c>
      <c r="G2604" s="3">
        <v>2</v>
      </c>
      <c r="H2604" s="3" t="s">
        <v>12015</v>
      </c>
      <c r="I2604" s="3" t="s">
        <v>11583</v>
      </c>
      <c r="J2604" s="3" t="s">
        <v>12055</v>
      </c>
      <c r="K2604" s="3" t="s">
        <v>2450</v>
      </c>
      <c r="L2604" s="8" t="s">
        <v>9813</v>
      </c>
      <c r="M2604" s="5"/>
      <c r="N2604" s="13" t="s">
        <v>1043</v>
      </c>
      <c r="O2604" s="5">
        <v>45080</v>
      </c>
      <c r="P2604" s="8">
        <v>1</v>
      </c>
      <c r="Q2604" s="9">
        <v>1</v>
      </c>
      <c r="R2604" s="9" t="str">
        <f>IFERROR(VLOOKUP(Tabla2[[#This Row],[CONTRATISTA PRNCIPAL]],Hoja1!$L$5:$M$9,2,FALSE),"CJV")</f>
        <v>CJV</v>
      </c>
      <c r="S2604" s="9" t="str">
        <f>IF(Tabla2[[#This Row],[EMPRESA]]=Tabla2[[#This Row],[CONTRATISTA PRNCIPAL]],"Principal","Secundaria")</f>
        <v>Secundaria</v>
      </c>
      <c r="T2604" s="10">
        <f>IFERROR(1/COUNTIF(Tabla2[CONTRATISTA PRNCIPAL],Tabla2[[#This Row],[CONTRATISTA PRNCIPAL]]),0)</f>
        <v>5.9523809523809521E-3</v>
      </c>
      <c r="U2604" s="33">
        <f ca="1">IF(((TODAY()-Tabla2[[#This Row],[FECHA NACIMIENTO]])/365)&lt;18,"Corregir", IF(((TODAY()-Tabla2[[#This Row],[FECHA NACIMIENTO]])/365)&gt;80, "Corregir",ROUNDDOWN(((TODAY()-Tabla2[[#This Row],[FECHA NACIMIENTO]])/365),0)))</f>
        <v>32</v>
      </c>
      <c r="V260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604" s="34" t="str">
        <f ca="1">+IF(Tabla2[[#This Row],[Edad]]="Corregir","Corregir","Ok")</f>
        <v>Ok</v>
      </c>
      <c r="X2604" s="10" t="str">
        <f>+IFERROR(VLOOKUP(Tabla2[[#This Row],[DISTRITO SEGÚN DNI]],Hoja1!$A$2:$B$55,2,FALSE),"No")</f>
        <v>No</v>
      </c>
      <c r="Y2604" s="10" t="str">
        <f>IF(OR(LOWER(Tabla2[[#This Row],[GENERO]])="masculino", LOWER(Tabla2[[#This Row],[GENERO]])="femenino"),"OK","Corregir")</f>
        <v>OK</v>
      </c>
      <c r="Z2604" s="10" t="str">
        <f>+IF(Tabla2[[#This Row],[Nro. DNI / CE]]="","Corregir",IF(LEN(Tabla2[[#This Row],[Nro. DNI / CE]])&gt;=8,"OK","Corregir"))</f>
        <v>OK</v>
      </c>
      <c r="AA2604" s="10">
        <f>COUNTIF(Tabla2[APELLIDOS Y NOMBRES],Tabla2[[#This Row],[APELLIDOS Y NOMBRES]])</f>
        <v>1</v>
      </c>
      <c r="AB2604" t="str">
        <f ca="1">+IFERROR(IF(Tabla2[[#This Row],[FECHA CESE/BAJA]]="","No Aplica",IF(AND(MONTH(Tabla2[[#This Row],[FECHA CESE/BAJA]])=MONTH(TODAY()-30),YEAR(Tabla2[[#This Row],[FECHA CESE/BAJA]])=YEAR(TODAY())),MONTH(TODAY()-30)&amp;"-"&amp;YEAR(TODAY()),"Borrar")),"No aplica")</f>
        <v>No Aplica</v>
      </c>
      <c r="AC2604" t="str">
        <f ca="1">+IFERROR(IF(Tabla2[[#This Row],[FECHA INICIO DE LABORES EN OBRA]]="","No Aplica",IF(AND(MONTH(Tabla2[[#This Row],[FECHA INICIO DE LABORES EN OBRA]])=MONTH(TODAY()-30),YEAR(Tabla2[[#This Row],[FECHA INICIO DE LABORES EN OBRA]])=YEAR(TODAY())),MONTH(TODAY()-30)&amp;"-"&amp;YEAR(TODAY()),"No Aplica")),"No Aplica")</f>
        <v>No Aplica</v>
      </c>
    </row>
    <row r="2605" spans="1:29" x14ac:dyDescent="0.25">
      <c r="A2605" s="2" t="s">
        <v>12010</v>
      </c>
      <c r="B2605" s="3" t="s">
        <v>12011</v>
      </c>
      <c r="C2605" s="3" t="s">
        <v>11580</v>
      </c>
      <c r="D2605" s="3" t="s">
        <v>12056</v>
      </c>
      <c r="E2605" s="3" t="s">
        <v>12057</v>
      </c>
      <c r="F2605" s="36" t="s">
        <v>12058</v>
      </c>
      <c r="G2605" s="3">
        <v>2</v>
      </c>
      <c r="H2605" s="3" t="s">
        <v>8824</v>
      </c>
      <c r="I2605" s="3" t="s">
        <v>11583</v>
      </c>
      <c r="J2605" s="3" t="s">
        <v>12059</v>
      </c>
      <c r="K2605" s="3" t="s">
        <v>8817</v>
      </c>
      <c r="L2605" s="8" t="s">
        <v>9813</v>
      </c>
      <c r="M2605" s="5"/>
      <c r="N2605" s="13" t="s">
        <v>1043</v>
      </c>
      <c r="O2605" s="5">
        <v>45097</v>
      </c>
      <c r="P2605" s="8">
        <v>1</v>
      </c>
      <c r="Q2605" s="9">
        <v>1</v>
      </c>
      <c r="R2605" s="9" t="str">
        <f>IFERROR(VLOOKUP(Tabla2[[#This Row],[CONTRATISTA PRNCIPAL]],Hoja1!$L$5:$M$9,2,FALSE),"CJV")</f>
        <v>CJV</v>
      </c>
      <c r="S2605" s="9" t="str">
        <f>IF(Tabla2[[#This Row],[EMPRESA]]=Tabla2[[#This Row],[CONTRATISTA PRNCIPAL]],"Principal","Secundaria")</f>
        <v>Secundaria</v>
      </c>
      <c r="T2605" s="10">
        <f>IFERROR(1/COUNTIF(Tabla2[CONTRATISTA PRNCIPAL],Tabla2[[#This Row],[CONTRATISTA PRNCIPAL]]),0)</f>
        <v>5.9523809523809521E-3</v>
      </c>
      <c r="U2605" s="33">
        <f ca="1">IF(((TODAY()-Tabla2[[#This Row],[FECHA NACIMIENTO]])/365)&lt;18,"Corregir", IF(((TODAY()-Tabla2[[#This Row],[FECHA NACIMIENTO]])/365)&gt;80, "Corregir",ROUNDDOWN(((TODAY()-Tabla2[[#This Row],[FECHA NACIMIENTO]])/365),0)))</f>
        <v>49</v>
      </c>
      <c r="V260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605" s="34" t="str">
        <f ca="1">+IF(Tabla2[[#This Row],[Edad]]="Corregir","Corregir","Ok")</f>
        <v>Ok</v>
      </c>
      <c r="X2605" s="10" t="str">
        <f>+IFERROR(VLOOKUP(Tabla2[[#This Row],[DISTRITO SEGÚN DNI]],Hoja1!$A$2:$B$55,2,FALSE),"No")</f>
        <v>No</v>
      </c>
      <c r="Y2605" s="10" t="str">
        <f>IF(OR(LOWER(Tabla2[[#This Row],[GENERO]])="masculino", LOWER(Tabla2[[#This Row],[GENERO]])="femenino"),"OK","Corregir")</f>
        <v>OK</v>
      </c>
      <c r="Z2605" s="10" t="str">
        <f>+IF(Tabla2[[#This Row],[Nro. DNI / CE]]="","Corregir",IF(LEN(Tabla2[[#This Row],[Nro. DNI / CE]])&gt;=8,"OK","Corregir"))</f>
        <v>OK</v>
      </c>
      <c r="AA2605" s="10">
        <f>COUNTIF(Tabla2[APELLIDOS Y NOMBRES],Tabla2[[#This Row],[APELLIDOS Y NOMBRES]])</f>
        <v>1</v>
      </c>
      <c r="AB2605" t="str">
        <f ca="1">+IFERROR(IF(Tabla2[[#This Row],[FECHA CESE/BAJA]]="","No Aplica",IF(AND(MONTH(Tabla2[[#This Row],[FECHA CESE/BAJA]])=MONTH(TODAY()-30),YEAR(Tabla2[[#This Row],[FECHA CESE/BAJA]])=YEAR(TODAY())),MONTH(TODAY()-30)&amp;"-"&amp;YEAR(TODAY()),"Borrar")),"No aplica")</f>
        <v>No Aplica</v>
      </c>
      <c r="AC2605" t="str">
        <f ca="1">+IFERROR(IF(Tabla2[[#This Row],[FECHA INICIO DE LABORES EN OBRA]]="","No Aplica",IF(AND(MONTH(Tabla2[[#This Row],[FECHA INICIO DE LABORES EN OBRA]])=MONTH(TODAY()-30),YEAR(Tabla2[[#This Row],[FECHA INICIO DE LABORES EN OBRA]])=YEAR(TODAY())),MONTH(TODAY()-30)&amp;"-"&amp;YEAR(TODAY()),"No Aplica")),"No Aplica")</f>
        <v>No Aplica</v>
      </c>
    </row>
    <row r="2606" spans="1:29" x14ac:dyDescent="0.25">
      <c r="A2606" s="2" t="s">
        <v>12010</v>
      </c>
      <c r="B2606" s="3" t="s">
        <v>12011</v>
      </c>
      <c r="C2606" s="3" t="s">
        <v>11580</v>
      </c>
      <c r="D2606" s="3" t="s">
        <v>12060</v>
      </c>
      <c r="E2606" s="3" t="s">
        <v>12061</v>
      </c>
      <c r="F2606" s="36" t="s">
        <v>12062</v>
      </c>
      <c r="G2606" s="3">
        <v>1</v>
      </c>
      <c r="H2606" s="3" t="s">
        <v>12063</v>
      </c>
      <c r="I2606" s="3" t="s">
        <v>11583</v>
      </c>
      <c r="J2606" s="3" t="s">
        <v>12064</v>
      </c>
      <c r="K2606" s="3" t="s">
        <v>1462</v>
      </c>
      <c r="L2606" s="8" t="s">
        <v>9813</v>
      </c>
      <c r="M2606" s="5"/>
      <c r="N2606" s="13" t="s">
        <v>1119</v>
      </c>
      <c r="O2606" s="5">
        <v>45078</v>
      </c>
      <c r="P2606" s="8">
        <v>1</v>
      </c>
      <c r="Q2606" s="9">
        <v>1</v>
      </c>
      <c r="R2606" s="9" t="str">
        <f>IFERROR(VLOOKUP(Tabla2[[#This Row],[CONTRATISTA PRNCIPAL]],Hoja1!$L$5:$M$9,2,FALSE),"CJV")</f>
        <v>CJV</v>
      </c>
      <c r="S2606" s="9" t="str">
        <f>IF(Tabla2[[#This Row],[EMPRESA]]=Tabla2[[#This Row],[CONTRATISTA PRNCIPAL]],"Principal","Secundaria")</f>
        <v>Secundaria</v>
      </c>
      <c r="T2606" s="10">
        <f>IFERROR(1/COUNTIF(Tabla2[CONTRATISTA PRNCIPAL],Tabla2[[#This Row],[CONTRATISTA PRNCIPAL]]),0)</f>
        <v>5.9523809523809521E-3</v>
      </c>
      <c r="U2606" s="33">
        <f ca="1">IF(((TODAY()-Tabla2[[#This Row],[FECHA NACIMIENTO]])/365)&lt;18,"Corregir", IF(((TODAY()-Tabla2[[#This Row],[FECHA NACIMIENTO]])/365)&gt;80, "Corregir",ROUNDDOWN(((TODAY()-Tabla2[[#This Row],[FECHA NACIMIENTO]])/365),0)))</f>
        <v>33</v>
      </c>
      <c r="V260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606" s="34" t="str">
        <f ca="1">+IF(Tabla2[[#This Row],[Edad]]="Corregir","Corregir","Ok")</f>
        <v>Ok</v>
      </c>
      <c r="X2606" s="10" t="str">
        <f>+IFERROR(VLOOKUP(Tabla2[[#This Row],[DISTRITO SEGÚN DNI]],Hoja1!$A$2:$B$55,2,FALSE),"No")</f>
        <v>BREÑA</v>
      </c>
      <c r="Y2606" s="10" t="str">
        <f>IF(OR(LOWER(Tabla2[[#This Row],[GENERO]])="masculino", LOWER(Tabla2[[#This Row],[GENERO]])="femenino"),"OK","Corregir")</f>
        <v>OK</v>
      </c>
      <c r="Z2606" s="10" t="str">
        <f>+IF(Tabla2[[#This Row],[Nro. DNI / CE]]="","Corregir",IF(LEN(Tabla2[[#This Row],[Nro. DNI / CE]])&gt;=8,"OK","Corregir"))</f>
        <v>OK</v>
      </c>
      <c r="AA2606" s="10">
        <f>COUNTIF(Tabla2[APELLIDOS Y NOMBRES],Tabla2[[#This Row],[APELLIDOS Y NOMBRES]])</f>
        <v>1</v>
      </c>
      <c r="AB2606" t="str">
        <f ca="1">+IFERROR(IF(Tabla2[[#This Row],[FECHA CESE/BAJA]]="","No Aplica",IF(AND(MONTH(Tabla2[[#This Row],[FECHA CESE/BAJA]])=MONTH(TODAY()-30),YEAR(Tabla2[[#This Row],[FECHA CESE/BAJA]])=YEAR(TODAY())),MONTH(TODAY()-30)&amp;"-"&amp;YEAR(TODAY()),"Borrar")),"No aplica")</f>
        <v>No Aplica</v>
      </c>
      <c r="AC2606" t="str">
        <f ca="1">+IFERROR(IF(Tabla2[[#This Row],[FECHA INICIO DE LABORES EN OBRA]]="","No Aplica",IF(AND(MONTH(Tabla2[[#This Row],[FECHA INICIO DE LABORES EN OBRA]])=MONTH(TODAY()-30),YEAR(Tabla2[[#This Row],[FECHA INICIO DE LABORES EN OBRA]])=YEAR(TODAY())),MONTH(TODAY()-30)&amp;"-"&amp;YEAR(TODAY()),"No Aplica")),"No Aplica")</f>
        <v>No Aplica</v>
      </c>
    </row>
    <row r="2607" spans="1:29" x14ac:dyDescent="0.25">
      <c r="A2607" s="2" t="s">
        <v>12010</v>
      </c>
      <c r="B2607" s="3" t="s">
        <v>12011</v>
      </c>
      <c r="C2607" s="3" t="s">
        <v>11580</v>
      </c>
      <c r="D2607" s="3" t="s">
        <v>12065</v>
      </c>
      <c r="E2607" s="3" t="s">
        <v>12066</v>
      </c>
      <c r="F2607" s="36" t="s">
        <v>12067</v>
      </c>
      <c r="G2607" s="3">
        <v>2</v>
      </c>
      <c r="H2607" s="3" t="s">
        <v>12015</v>
      </c>
      <c r="I2607" s="3" t="s">
        <v>11583</v>
      </c>
      <c r="J2607" s="3" t="s">
        <v>12068</v>
      </c>
      <c r="K2607" s="3" t="s">
        <v>12069</v>
      </c>
      <c r="L2607" s="8" t="s">
        <v>9813</v>
      </c>
      <c r="M2607" s="5"/>
      <c r="N2607" s="13" t="s">
        <v>1043</v>
      </c>
      <c r="O2607" s="5">
        <v>45090</v>
      </c>
      <c r="P2607" s="8">
        <v>1</v>
      </c>
      <c r="Q2607" s="9">
        <v>1</v>
      </c>
      <c r="R2607" s="9" t="str">
        <f>IFERROR(VLOOKUP(Tabla2[[#This Row],[CONTRATISTA PRNCIPAL]],Hoja1!$L$5:$M$9,2,FALSE),"CJV")</f>
        <v>CJV</v>
      </c>
      <c r="S2607" s="9" t="str">
        <f>IF(Tabla2[[#This Row],[EMPRESA]]=Tabla2[[#This Row],[CONTRATISTA PRNCIPAL]],"Principal","Secundaria")</f>
        <v>Secundaria</v>
      </c>
      <c r="T2607" s="10">
        <f>IFERROR(1/COUNTIF(Tabla2[CONTRATISTA PRNCIPAL],Tabla2[[#This Row],[CONTRATISTA PRNCIPAL]]),0)</f>
        <v>5.9523809523809521E-3</v>
      </c>
      <c r="U2607" s="33">
        <f ca="1">IF(((TODAY()-Tabla2[[#This Row],[FECHA NACIMIENTO]])/365)&lt;18,"Corregir", IF(((TODAY()-Tabla2[[#This Row],[FECHA NACIMIENTO]])/365)&gt;80, "Corregir",ROUNDDOWN(((TODAY()-Tabla2[[#This Row],[FECHA NACIMIENTO]])/365),0)))</f>
        <v>41</v>
      </c>
      <c r="V260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607" s="34" t="str">
        <f ca="1">+IF(Tabla2[[#This Row],[Edad]]="Corregir","Corregir","Ok")</f>
        <v>Ok</v>
      </c>
      <c r="X2607" s="10" t="str">
        <f>+IFERROR(VLOOKUP(Tabla2[[#This Row],[DISTRITO SEGÚN DNI]],Hoja1!$A$2:$B$55,2,FALSE),"No")</f>
        <v>No</v>
      </c>
      <c r="Y2607" s="10" t="str">
        <f>IF(OR(LOWER(Tabla2[[#This Row],[GENERO]])="masculino", LOWER(Tabla2[[#This Row],[GENERO]])="femenino"),"OK","Corregir")</f>
        <v>OK</v>
      </c>
      <c r="Z2607" s="10" t="str">
        <f>+IF(Tabla2[[#This Row],[Nro. DNI / CE]]="","Corregir",IF(LEN(Tabla2[[#This Row],[Nro. DNI / CE]])&gt;=8,"OK","Corregir"))</f>
        <v>OK</v>
      </c>
      <c r="AA2607" s="10">
        <f>COUNTIF(Tabla2[APELLIDOS Y NOMBRES],Tabla2[[#This Row],[APELLIDOS Y NOMBRES]])</f>
        <v>1</v>
      </c>
      <c r="AB2607" t="str">
        <f ca="1">+IFERROR(IF(Tabla2[[#This Row],[FECHA CESE/BAJA]]="","No Aplica",IF(AND(MONTH(Tabla2[[#This Row],[FECHA CESE/BAJA]])=MONTH(TODAY()-30),YEAR(Tabla2[[#This Row],[FECHA CESE/BAJA]])=YEAR(TODAY())),MONTH(TODAY()-30)&amp;"-"&amp;YEAR(TODAY()),"Borrar")),"No aplica")</f>
        <v>No Aplica</v>
      </c>
      <c r="AC2607" t="str">
        <f ca="1">+IFERROR(IF(Tabla2[[#This Row],[FECHA INICIO DE LABORES EN OBRA]]="","No Aplica",IF(AND(MONTH(Tabla2[[#This Row],[FECHA INICIO DE LABORES EN OBRA]])=MONTH(TODAY()-30),YEAR(Tabla2[[#This Row],[FECHA INICIO DE LABORES EN OBRA]])=YEAR(TODAY())),MONTH(TODAY()-30)&amp;"-"&amp;YEAR(TODAY()),"No Aplica")),"No Aplica")</f>
        <v>No Aplica</v>
      </c>
    </row>
    <row r="2608" spans="1:29" x14ac:dyDescent="0.25">
      <c r="A2608" s="2" t="s">
        <v>12010</v>
      </c>
      <c r="B2608" s="3" t="s">
        <v>12011</v>
      </c>
      <c r="C2608" s="3" t="s">
        <v>11580</v>
      </c>
      <c r="D2608" s="3" t="s">
        <v>12070</v>
      </c>
      <c r="E2608" s="3" t="s">
        <v>12071</v>
      </c>
      <c r="F2608" s="36" t="s">
        <v>12072</v>
      </c>
      <c r="G2608" s="3">
        <v>1</v>
      </c>
      <c r="H2608" s="3" t="s">
        <v>5777</v>
      </c>
      <c r="I2608" s="3" t="s">
        <v>11583</v>
      </c>
      <c r="J2608" s="3" t="s">
        <v>12073</v>
      </c>
      <c r="K2608" s="3" t="s">
        <v>2838</v>
      </c>
      <c r="L2608" s="8" t="s">
        <v>9813</v>
      </c>
      <c r="M2608" s="5"/>
      <c r="N2608" s="13" t="s">
        <v>1119</v>
      </c>
      <c r="O2608" s="5">
        <v>45096</v>
      </c>
      <c r="P2608" s="8">
        <v>1</v>
      </c>
      <c r="Q2608" s="9">
        <v>1</v>
      </c>
      <c r="R2608" s="9" t="str">
        <f>IFERROR(VLOOKUP(Tabla2[[#This Row],[CONTRATISTA PRNCIPAL]],Hoja1!$L$5:$M$9,2,FALSE),"CJV")</f>
        <v>CJV</v>
      </c>
      <c r="S2608" s="9" t="str">
        <f>IF(Tabla2[[#This Row],[EMPRESA]]=Tabla2[[#This Row],[CONTRATISTA PRNCIPAL]],"Principal","Secundaria")</f>
        <v>Secundaria</v>
      </c>
      <c r="T2608" s="10">
        <f>IFERROR(1/COUNTIF(Tabla2[CONTRATISTA PRNCIPAL],Tabla2[[#This Row],[CONTRATISTA PRNCIPAL]]),0)</f>
        <v>5.9523809523809521E-3</v>
      </c>
      <c r="U2608" s="33">
        <f ca="1">IF(((TODAY()-Tabla2[[#This Row],[FECHA NACIMIENTO]])/365)&lt;18,"Corregir", IF(((TODAY()-Tabla2[[#This Row],[FECHA NACIMIENTO]])/365)&gt;80, "Corregir",ROUNDDOWN(((TODAY()-Tabla2[[#This Row],[FECHA NACIMIENTO]])/365),0)))</f>
        <v>35</v>
      </c>
      <c r="V260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608" s="34" t="str">
        <f ca="1">+IF(Tabla2[[#This Row],[Edad]]="Corregir","Corregir","Ok")</f>
        <v>Ok</v>
      </c>
      <c r="X2608" s="10" t="str">
        <f>+IFERROR(VLOOKUP(Tabla2[[#This Row],[DISTRITO SEGÚN DNI]],Hoja1!$A$2:$B$55,2,FALSE),"No")</f>
        <v>CALLAO</v>
      </c>
      <c r="Y2608" s="10" t="str">
        <f>IF(OR(LOWER(Tabla2[[#This Row],[GENERO]])="masculino", LOWER(Tabla2[[#This Row],[GENERO]])="femenino"),"OK","Corregir")</f>
        <v>OK</v>
      </c>
      <c r="Z2608" s="10" t="str">
        <f>+IF(Tabla2[[#This Row],[Nro. DNI / CE]]="","Corregir",IF(LEN(Tabla2[[#This Row],[Nro. DNI / CE]])&gt;=8,"OK","Corregir"))</f>
        <v>OK</v>
      </c>
      <c r="AA2608" s="10">
        <f>COUNTIF(Tabla2[APELLIDOS Y NOMBRES],Tabla2[[#This Row],[APELLIDOS Y NOMBRES]])</f>
        <v>1</v>
      </c>
      <c r="AB2608" t="str">
        <f ca="1">+IFERROR(IF(Tabla2[[#This Row],[FECHA CESE/BAJA]]="","No Aplica",IF(AND(MONTH(Tabla2[[#This Row],[FECHA CESE/BAJA]])=MONTH(TODAY()-30),YEAR(Tabla2[[#This Row],[FECHA CESE/BAJA]])=YEAR(TODAY())),MONTH(TODAY()-30)&amp;"-"&amp;YEAR(TODAY()),"Borrar")),"No aplica")</f>
        <v>No Aplica</v>
      </c>
      <c r="AC2608" t="str">
        <f ca="1">+IFERROR(IF(Tabla2[[#This Row],[FECHA INICIO DE LABORES EN OBRA]]="","No Aplica",IF(AND(MONTH(Tabla2[[#This Row],[FECHA INICIO DE LABORES EN OBRA]])=MONTH(TODAY()-30),YEAR(Tabla2[[#This Row],[FECHA INICIO DE LABORES EN OBRA]])=YEAR(TODAY())),MONTH(TODAY()-30)&amp;"-"&amp;YEAR(TODAY()),"No Aplica")),"No Aplica")</f>
        <v>No Aplica</v>
      </c>
    </row>
    <row r="2609" spans="1:29" x14ac:dyDescent="0.25">
      <c r="A2609" s="2" t="s">
        <v>12010</v>
      </c>
      <c r="B2609" s="3" t="s">
        <v>12011</v>
      </c>
      <c r="C2609" s="3" t="s">
        <v>11580</v>
      </c>
      <c r="D2609" s="3" t="s">
        <v>12074</v>
      </c>
      <c r="E2609" s="3" t="s">
        <v>12075</v>
      </c>
      <c r="F2609" s="36" t="s">
        <v>12076</v>
      </c>
      <c r="G2609" s="3">
        <v>1</v>
      </c>
      <c r="H2609" s="3" t="s">
        <v>1471</v>
      </c>
      <c r="I2609" s="3" t="s">
        <v>11583</v>
      </c>
      <c r="J2609" s="3" t="s">
        <v>12077</v>
      </c>
      <c r="K2609" s="3" t="s">
        <v>2444</v>
      </c>
      <c r="L2609" s="8" t="s">
        <v>9813</v>
      </c>
      <c r="M2609" s="5"/>
      <c r="N2609" s="13" t="s">
        <v>1043</v>
      </c>
      <c r="O2609" s="5">
        <v>45086</v>
      </c>
      <c r="P2609" s="8">
        <v>1</v>
      </c>
      <c r="Q2609" s="9">
        <v>1</v>
      </c>
      <c r="R2609" s="9" t="str">
        <f>IFERROR(VLOOKUP(Tabla2[[#This Row],[CONTRATISTA PRNCIPAL]],Hoja1!$L$5:$M$9,2,FALSE),"CJV")</f>
        <v>CJV</v>
      </c>
      <c r="S2609" s="9" t="str">
        <f>IF(Tabla2[[#This Row],[EMPRESA]]=Tabla2[[#This Row],[CONTRATISTA PRNCIPAL]],"Principal","Secundaria")</f>
        <v>Secundaria</v>
      </c>
      <c r="T2609" s="10">
        <f>IFERROR(1/COUNTIF(Tabla2[CONTRATISTA PRNCIPAL],Tabla2[[#This Row],[CONTRATISTA PRNCIPAL]]),0)</f>
        <v>5.9523809523809521E-3</v>
      </c>
      <c r="U2609" s="33">
        <f ca="1">IF(((TODAY()-Tabla2[[#This Row],[FECHA NACIMIENTO]])/365)&lt;18,"Corregir", IF(((TODAY()-Tabla2[[#This Row],[FECHA NACIMIENTO]])/365)&gt;80, "Corregir",ROUNDDOWN(((TODAY()-Tabla2[[#This Row],[FECHA NACIMIENTO]])/365),0)))</f>
        <v>32</v>
      </c>
      <c r="V260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609" s="34" t="str">
        <f ca="1">+IF(Tabla2[[#This Row],[Edad]]="Corregir","Corregir","Ok")</f>
        <v>Ok</v>
      </c>
      <c r="X2609" s="10" t="str">
        <f>+IFERROR(VLOOKUP(Tabla2[[#This Row],[DISTRITO SEGÚN DNI]],Hoja1!$A$2:$B$55,2,FALSE),"No")</f>
        <v>No</v>
      </c>
      <c r="Y2609" s="10" t="str">
        <f>IF(OR(LOWER(Tabla2[[#This Row],[GENERO]])="masculino", LOWER(Tabla2[[#This Row],[GENERO]])="femenino"),"OK","Corregir")</f>
        <v>OK</v>
      </c>
      <c r="Z2609" s="10" t="str">
        <f>+IF(Tabla2[[#This Row],[Nro. DNI / CE]]="","Corregir",IF(LEN(Tabla2[[#This Row],[Nro. DNI / CE]])&gt;=8,"OK","Corregir"))</f>
        <v>OK</v>
      </c>
      <c r="AA2609" s="10">
        <f>COUNTIF(Tabla2[APELLIDOS Y NOMBRES],Tabla2[[#This Row],[APELLIDOS Y NOMBRES]])</f>
        <v>1</v>
      </c>
      <c r="AB2609" t="str">
        <f ca="1">+IFERROR(IF(Tabla2[[#This Row],[FECHA CESE/BAJA]]="","No Aplica",IF(AND(MONTH(Tabla2[[#This Row],[FECHA CESE/BAJA]])=MONTH(TODAY()-30),YEAR(Tabla2[[#This Row],[FECHA CESE/BAJA]])=YEAR(TODAY())),MONTH(TODAY()-30)&amp;"-"&amp;YEAR(TODAY()),"Borrar")),"No aplica")</f>
        <v>No Aplica</v>
      </c>
      <c r="AC2609" t="str">
        <f ca="1">+IFERROR(IF(Tabla2[[#This Row],[FECHA INICIO DE LABORES EN OBRA]]="","No Aplica",IF(AND(MONTH(Tabla2[[#This Row],[FECHA INICIO DE LABORES EN OBRA]])=MONTH(TODAY()-30),YEAR(Tabla2[[#This Row],[FECHA INICIO DE LABORES EN OBRA]])=YEAR(TODAY())),MONTH(TODAY()-30)&amp;"-"&amp;YEAR(TODAY()),"No Aplica")),"No Aplica")</f>
        <v>No Aplica</v>
      </c>
    </row>
    <row r="2610" spans="1:29" x14ac:dyDescent="0.25">
      <c r="A2610" s="2" t="s">
        <v>12010</v>
      </c>
      <c r="B2610" s="3" t="s">
        <v>12011</v>
      </c>
      <c r="C2610" s="3" t="s">
        <v>11580</v>
      </c>
      <c r="D2610" s="3" t="s">
        <v>12078</v>
      </c>
      <c r="E2610" s="3" t="s">
        <v>12079</v>
      </c>
      <c r="F2610" s="36" t="s">
        <v>12080</v>
      </c>
      <c r="G2610" s="3">
        <v>2</v>
      </c>
      <c r="H2610" s="3" t="s">
        <v>4873</v>
      </c>
      <c r="I2610" s="3" t="s">
        <v>11583</v>
      </c>
      <c r="J2610" s="3" t="s">
        <v>12081</v>
      </c>
      <c r="K2610" s="3" t="s">
        <v>1510</v>
      </c>
      <c r="L2610" s="8" t="s">
        <v>9813</v>
      </c>
      <c r="M2610" s="5"/>
      <c r="N2610" s="13" t="s">
        <v>1043</v>
      </c>
      <c r="O2610" s="5">
        <v>45110</v>
      </c>
      <c r="P2610" s="8">
        <v>1</v>
      </c>
      <c r="Q2610" s="9">
        <v>1</v>
      </c>
      <c r="R2610" s="9" t="str">
        <f>IFERROR(VLOOKUP(Tabla2[[#This Row],[CONTRATISTA PRNCIPAL]],Hoja1!$L$5:$M$9,2,FALSE),"CJV")</f>
        <v>CJV</v>
      </c>
      <c r="S2610" s="9" t="str">
        <f>IF(Tabla2[[#This Row],[EMPRESA]]=Tabla2[[#This Row],[CONTRATISTA PRNCIPAL]],"Principal","Secundaria")</f>
        <v>Secundaria</v>
      </c>
      <c r="T2610" s="10">
        <f>IFERROR(1/COUNTIF(Tabla2[CONTRATISTA PRNCIPAL],Tabla2[[#This Row],[CONTRATISTA PRNCIPAL]]),0)</f>
        <v>5.9523809523809521E-3</v>
      </c>
      <c r="U2610" s="33">
        <f ca="1">IF(((TODAY()-Tabla2[[#This Row],[FECHA NACIMIENTO]])/365)&lt;18,"Corregir", IF(((TODAY()-Tabla2[[#This Row],[FECHA NACIMIENTO]])/365)&gt;80, "Corregir",ROUNDDOWN(((TODAY()-Tabla2[[#This Row],[FECHA NACIMIENTO]])/365),0)))</f>
        <v>43</v>
      </c>
      <c r="V261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610" s="34" t="str">
        <f ca="1">+IF(Tabla2[[#This Row],[Edad]]="Corregir","Corregir","Ok")</f>
        <v>Ok</v>
      </c>
      <c r="X2610" s="10" t="str">
        <f>+IFERROR(VLOOKUP(Tabla2[[#This Row],[DISTRITO SEGÚN DNI]],Hoja1!$A$2:$B$55,2,FALSE),"No")</f>
        <v>CALLAO</v>
      </c>
      <c r="Y2610" s="10" t="str">
        <f>IF(OR(LOWER(Tabla2[[#This Row],[GENERO]])="masculino", LOWER(Tabla2[[#This Row],[GENERO]])="femenino"),"OK","Corregir")</f>
        <v>OK</v>
      </c>
      <c r="Z2610" s="10" t="str">
        <f>+IF(Tabla2[[#This Row],[Nro. DNI / CE]]="","Corregir",IF(LEN(Tabla2[[#This Row],[Nro. DNI / CE]])&gt;=8,"OK","Corregir"))</f>
        <v>OK</v>
      </c>
      <c r="AA2610" s="10">
        <f>COUNTIF(Tabla2[APELLIDOS Y NOMBRES],Tabla2[[#This Row],[APELLIDOS Y NOMBRES]])</f>
        <v>1</v>
      </c>
      <c r="AB2610" t="str">
        <f ca="1">+IFERROR(IF(Tabla2[[#This Row],[FECHA CESE/BAJA]]="","No Aplica",IF(AND(MONTH(Tabla2[[#This Row],[FECHA CESE/BAJA]])=MONTH(TODAY()-30),YEAR(Tabla2[[#This Row],[FECHA CESE/BAJA]])=YEAR(TODAY())),MONTH(TODAY()-30)&amp;"-"&amp;YEAR(TODAY()),"Borrar")),"No aplica")</f>
        <v>No Aplica</v>
      </c>
      <c r="AC2610" t="str">
        <f ca="1">+IFERROR(IF(Tabla2[[#This Row],[FECHA INICIO DE LABORES EN OBRA]]="","No Aplica",IF(AND(MONTH(Tabla2[[#This Row],[FECHA INICIO DE LABORES EN OBRA]])=MONTH(TODAY()-30),YEAR(Tabla2[[#This Row],[FECHA INICIO DE LABORES EN OBRA]])=YEAR(TODAY())),MONTH(TODAY()-30)&amp;"-"&amp;YEAR(TODAY()),"No Aplica")),"No Aplica")</f>
        <v>No Aplica</v>
      </c>
    </row>
    <row r="2611" spans="1:29" x14ac:dyDescent="0.25">
      <c r="A2611" s="2" t="s">
        <v>12010</v>
      </c>
      <c r="B2611" s="3" t="s">
        <v>12011</v>
      </c>
      <c r="C2611" s="3" t="s">
        <v>11580</v>
      </c>
      <c r="D2611" s="3" t="s">
        <v>12082</v>
      </c>
      <c r="E2611" s="3" t="s">
        <v>12083</v>
      </c>
      <c r="F2611" s="36" t="s">
        <v>12084</v>
      </c>
      <c r="G2611" s="3">
        <v>2</v>
      </c>
      <c r="H2611" s="3" t="s">
        <v>1453</v>
      </c>
      <c r="I2611" s="3" t="s">
        <v>11583</v>
      </c>
      <c r="J2611" s="3" t="s">
        <v>12085</v>
      </c>
      <c r="K2611" s="3" t="s">
        <v>1510</v>
      </c>
      <c r="L2611" s="8" t="s">
        <v>9813</v>
      </c>
      <c r="M2611" s="5"/>
      <c r="N2611" s="13" t="s">
        <v>1043</v>
      </c>
      <c r="O2611" s="5">
        <v>45010</v>
      </c>
      <c r="P2611" s="8">
        <v>1</v>
      </c>
      <c r="Q2611" s="9">
        <v>1</v>
      </c>
      <c r="R2611" s="9" t="str">
        <f>IFERROR(VLOOKUP(Tabla2[[#This Row],[CONTRATISTA PRNCIPAL]],Hoja1!$L$5:$M$9,2,FALSE),"CJV")</f>
        <v>CJV</v>
      </c>
      <c r="S2611" s="9" t="str">
        <f>IF(Tabla2[[#This Row],[EMPRESA]]=Tabla2[[#This Row],[CONTRATISTA PRNCIPAL]],"Principal","Secundaria")</f>
        <v>Secundaria</v>
      </c>
      <c r="T2611" s="10">
        <f>IFERROR(1/COUNTIF(Tabla2[CONTRATISTA PRNCIPAL],Tabla2[[#This Row],[CONTRATISTA PRNCIPAL]]),0)</f>
        <v>5.9523809523809521E-3</v>
      </c>
      <c r="U2611" s="33">
        <f ca="1">IF(((TODAY()-Tabla2[[#This Row],[FECHA NACIMIENTO]])/365)&lt;18,"Corregir", IF(((TODAY()-Tabla2[[#This Row],[FECHA NACIMIENTO]])/365)&gt;80, "Corregir",ROUNDDOWN(((TODAY()-Tabla2[[#This Row],[FECHA NACIMIENTO]])/365),0)))</f>
        <v>30</v>
      </c>
      <c r="V261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611" s="34" t="str">
        <f ca="1">+IF(Tabla2[[#This Row],[Edad]]="Corregir","Corregir","Ok")</f>
        <v>Ok</v>
      </c>
      <c r="X2611" s="10" t="str">
        <f>+IFERROR(VLOOKUP(Tabla2[[#This Row],[DISTRITO SEGÚN DNI]],Hoja1!$A$2:$B$55,2,FALSE),"No")</f>
        <v>CALLAO</v>
      </c>
      <c r="Y2611" s="10" t="str">
        <f>IF(OR(LOWER(Tabla2[[#This Row],[GENERO]])="masculino", LOWER(Tabla2[[#This Row],[GENERO]])="femenino"),"OK","Corregir")</f>
        <v>OK</v>
      </c>
      <c r="Z2611" s="10" t="str">
        <f>+IF(Tabla2[[#This Row],[Nro. DNI / CE]]="","Corregir",IF(LEN(Tabla2[[#This Row],[Nro. DNI / CE]])&gt;=8,"OK","Corregir"))</f>
        <v>OK</v>
      </c>
      <c r="AA2611" s="10">
        <f>COUNTIF(Tabla2[APELLIDOS Y NOMBRES],Tabla2[[#This Row],[APELLIDOS Y NOMBRES]])</f>
        <v>1</v>
      </c>
      <c r="AB2611" t="str">
        <f ca="1">+IFERROR(IF(Tabla2[[#This Row],[FECHA CESE/BAJA]]="","No Aplica",IF(AND(MONTH(Tabla2[[#This Row],[FECHA CESE/BAJA]])=MONTH(TODAY()-30),YEAR(Tabla2[[#This Row],[FECHA CESE/BAJA]])=YEAR(TODAY())),MONTH(TODAY()-30)&amp;"-"&amp;YEAR(TODAY()),"Borrar")),"No aplica")</f>
        <v>No Aplica</v>
      </c>
      <c r="AC2611" t="str">
        <f ca="1">+IFERROR(IF(Tabla2[[#This Row],[FECHA INICIO DE LABORES EN OBRA]]="","No Aplica",IF(AND(MONTH(Tabla2[[#This Row],[FECHA INICIO DE LABORES EN OBRA]])=MONTH(TODAY()-30),YEAR(Tabla2[[#This Row],[FECHA INICIO DE LABORES EN OBRA]])=YEAR(TODAY())),MONTH(TODAY()-30)&amp;"-"&amp;YEAR(TODAY()),"No Aplica")),"No Aplica")</f>
        <v>No Aplica</v>
      </c>
    </row>
    <row r="2612" spans="1:29" x14ac:dyDescent="0.25">
      <c r="A2612" s="2" t="s">
        <v>12010</v>
      </c>
      <c r="B2612" s="3" t="s">
        <v>12011</v>
      </c>
      <c r="C2612" s="3" t="s">
        <v>11580</v>
      </c>
      <c r="D2612" s="3" t="s">
        <v>12086</v>
      </c>
      <c r="E2612" s="3" t="s">
        <v>12087</v>
      </c>
      <c r="F2612" s="36" t="s">
        <v>12088</v>
      </c>
      <c r="G2612" s="3">
        <v>1</v>
      </c>
      <c r="H2612" s="3" t="s">
        <v>1471</v>
      </c>
      <c r="I2612" s="3" t="s">
        <v>11583</v>
      </c>
      <c r="J2612" s="3" t="s">
        <v>12089</v>
      </c>
      <c r="K2612" s="3" t="s">
        <v>1510</v>
      </c>
      <c r="L2612" s="8" t="s">
        <v>9813</v>
      </c>
      <c r="M2612" s="5"/>
      <c r="N2612" s="13" t="s">
        <v>1043</v>
      </c>
      <c r="O2612" s="5">
        <v>45097</v>
      </c>
      <c r="P2612" s="8">
        <v>1</v>
      </c>
      <c r="Q2612" s="9">
        <v>1</v>
      </c>
      <c r="R2612" s="9" t="str">
        <f>IFERROR(VLOOKUP(Tabla2[[#This Row],[CONTRATISTA PRNCIPAL]],Hoja1!$L$5:$M$9,2,FALSE),"CJV")</f>
        <v>CJV</v>
      </c>
      <c r="S2612" s="9" t="str">
        <f>IF(Tabla2[[#This Row],[EMPRESA]]=Tabla2[[#This Row],[CONTRATISTA PRNCIPAL]],"Principal","Secundaria")</f>
        <v>Secundaria</v>
      </c>
      <c r="T2612" s="10">
        <f>IFERROR(1/COUNTIF(Tabla2[CONTRATISTA PRNCIPAL],Tabla2[[#This Row],[CONTRATISTA PRNCIPAL]]),0)</f>
        <v>5.9523809523809521E-3</v>
      </c>
      <c r="U2612" s="33">
        <f ca="1">IF(((TODAY()-Tabla2[[#This Row],[FECHA NACIMIENTO]])/365)&lt;18,"Corregir", IF(((TODAY()-Tabla2[[#This Row],[FECHA NACIMIENTO]])/365)&gt;80, "Corregir",ROUNDDOWN(((TODAY()-Tabla2[[#This Row],[FECHA NACIMIENTO]])/365),0)))</f>
        <v>49</v>
      </c>
      <c r="V261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612" s="34" t="str">
        <f ca="1">+IF(Tabla2[[#This Row],[Edad]]="Corregir","Corregir","Ok")</f>
        <v>Ok</v>
      </c>
      <c r="X2612" s="10" t="str">
        <f>+IFERROR(VLOOKUP(Tabla2[[#This Row],[DISTRITO SEGÚN DNI]],Hoja1!$A$2:$B$55,2,FALSE),"No")</f>
        <v>CALLAO</v>
      </c>
      <c r="Y2612" s="10" t="str">
        <f>IF(OR(LOWER(Tabla2[[#This Row],[GENERO]])="masculino", LOWER(Tabla2[[#This Row],[GENERO]])="femenino"),"OK","Corregir")</f>
        <v>OK</v>
      </c>
      <c r="Z2612" s="10" t="str">
        <f>+IF(Tabla2[[#This Row],[Nro. DNI / CE]]="","Corregir",IF(LEN(Tabla2[[#This Row],[Nro. DNI / CE]])&gt;=8,"OK","Corregir"))</f>
        <v>OK</v>
      </c>
      <c r="AA2612" s="10">
        <f>COUNTIF(Tabla2[APELLIDOS Y NOMBRES],Tabla2[[#This Row],[APELLIDOS Y NOMBRES]])</f>
        <v>1</v>
      </c>
      <c r="AB2612" t="str">
        <f ca="1">+IFERROR(IF(Tabla2[[#This Row],[FECHA CESE/BAJA]]="","No Aplica",IF(AND(MONTH(Tabla2[[#This Row],[FECHA CESE/BAJA]])=MONTH(TODAY()-30),YEAR(Tabla2[[#This Row],[FECHA CESE/BAJA]])=YEAR(TODAY())),MONTH(TODAY()-30)&amp;"-"&amp;YEAR(TODAY()),"Borrar")),"No aplica")</f>
        <v>No Aplica</v>
      </c>
      <c r="AC2612" t="str">
        <f ca="1">+IFERROR(IF(Tabla2[[#This Row],[FECHA INICIO DE LABORES EN OBRA]]="","No Aplica",IF(AND(MONTH(Tabla2[[#This Row],[FECHA INICIO DE LABORES EN OBRA]])=MONTH(TODAY()-30),YEAR(Tabla2[[#This Row],[FECHA INICIO DE LABORES EN OBRA]])=YEAR(TODAY())),MONTH(TODAY()-30)&amp;"-"&amp;YEAR(TODAY()),"No Aplica")),"No Aplica")</f>
        <v>No Aplica</v>
      </c>
    </row>
    <row r="2613" spans="1:29" x14ac:dyDescent="0.25">
      <c r="A2613" s="2">
        <v>20506662711</v>
      </c>
      <c r="B2613" s="3" t="s">
        <v>62</v>
      </c>
      <c r="C2613" s="3" t="s">
        <v>62</v>
      </c>
      <c r="D2613" s="3" t="s">
        <v>935</v>
      </c>
      <c r="E2613" s="3" t="s">
        <v>936</v>
      </c>
      <c r="F2613" s="36">
        <v>23936</v>
      </c>
      <c r="G2613" s="3">
        <v>2</v>
      </c>
      <c r="H2613" s="3" t="s">
        <v>1825</v>
      </c>
      <c r="I2613" s="3" t="s">
        <v>4504</v>
      </c>
      <c r="J2613" s="3" t="s">
        <v>4505</v>
      </c>
      <c r="K2613" s="3" t="s">
        <v>93</v>
      </c>
      <c r="L2613" s="8" t="s">
        <v>9813</v>
      </c>
      <c r="M2613" s="5"/>
      <c r="N2613" s="13" t="s">
        <v>1043</v>
      </c>
      <c r="O2613" s="5">
        <v>44967</v>
      </c>
      <c r="P2613" s="8">
        <v>1</v>
      </c>
      <c r="Q2613" s="9">
        <v>4</v>
      </c>
      <c r="R2613" s="9" t="str">
        <f>IFERROR(VLOOKUP(Tabla2[[#This Row],[CONTRATISTA PRNCIPAL]],Hoja1!$L$5:$M$9,2,FALSE),"CJV")</f>
        <v>CJV</v>
      </c>
      <c r="S2613" s="9" t="str">
        <f>IF(Tabla2[[#This Row],[EMPRESA]]=Tabla2[[#This Row],[CONTRATISTA PRNCIPAL]],"Principal","Secundaria")</f>
        <v>Principal</v>
      </c>
      <c r="T2613" s="10">
        <f>IFERROR(1/COUNTIF(Tabla2[CONTRATISTA PRNCIPAL],Tabla2[[#This Row],[CONTRATISTA PRNCIPAL]]),0)</f>
        <v>2.8571428571428571E-2</v>
      </c>
      <c r="U2613" s="33">
        <f ca="1">IF(((TODAY()-Tabla2[[#This Row],[FECHA NACIMIENTO]])/365)&lt;18,"Corregir", IF(((TODAY()-Tabla2[[#This Row],[FECHA NACIMIENTO]])/365)&gt;80, "Corregir",ROUNDDOWN(((TODAY()-Tabla2[[#This Row],[FECHA NACIMIENTO]])/365),0)))</f>
        <v>58</v>
      </c>
      <c r="V261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613" s="34" t="str">
        <f ca="1">+IF(Tabla2[[#This Row],[Edad]]="Corregir","Corregir","Ok")</f>
        <v>Ok</v>
      </c>
      <c r="X2613" s="10" t="str">
        <f>+IFERROR(VLOOKUP(Tabla2[[#This Row],[DISTRITO SEGÚN DNI]],Hoja1!$A$2:$B$55,2,FALSE),"No")</f>
        <v>ATE</v>
      </c>
      <c r="Y2613" s="10" t="str">
        <f>IF(OR(LOWER(Tabla2[[#This Row],[GENERO]])="masculino", LOWER(Tabla2[[#This Row],[GENERO]])="femenino"),"OK","Corregir")</f>
        <v>OK</v>
      </c>
      <c r="Z2613" s="10" t="str">
        <f>+IF(Tabla2[[#This Row],[Nro. DNI / CE]]="","Corregir",IF(LEN(Tabla2[[#This Row],[Nro. DNI / CE]])&gt;=8,"OK","Corregir"))</f>
        <v>OK</v>
      </c>
      <c r="AA2613" s="10">
        <f>COUNTIF(Tabla2[APELLIDOS Y NOMBRES],Tabla2[[#This Row],[APELLIDOS Y NOMBRES]])</f>
        <v>1</v>
      </c>
      <c r="AB2613" t="str">
        <f ca="1">+IFERROR(IF(Tabla2[[#This Row],[FECHA CESE/BAJA]]="","No Aplica",IF(AND(MONTH(Tabla2[[#This Row],[FECHA CESE/BAJA]])=MONTH(TODAY()-30),YEAR(Tabla2[[#This Row],[FECHA CESE/BAJA]])=YEAR(TODAY())),MONTH(TODAY()-30)&amp;"-"&amp;YEAR(TODAY()),"Borrar")),"No aplica")</f>
        <v>No Aplica</v>
      </c>
      <c r="AC2613" t="str">
        <f ca="1">+IFERROR(IF(Tabla2[[#This Row],[FECHA INICIO DE LABORES EN OBRA]]="","No Aplica",IF(AND(MONTH(Tabla2[[#This Row],[FECHA INICIO DE LABORES EN OBRA]])=MONTH(TODAY()-30),YEAR(Tabla2[[#This Row],[FECHA INICIO DE LABORES EN OBRA]])=YEAR(TODAY())),MONTH(TODAY()-30)&amp;"-"&amp;YEAR(TODAY()),"No Aplica")),"No Aplica")</f>
        <v>No Aplica</v>
      </c>
    </row>
    <row r="2614" spans="1:29" x14ac:dyDescent="0.25">
      <c r="A2614" s="2">
        <v>20506662711</v>
      </c>
      <c r="B2614" s="3" t="s">
        <v>62</v>
      </c>
      <c r="C2614" s="3" t="s">
        <v>62</v>
      </c>
      <c r="D2614" s="3" t="s">
        <v>13273</v>
      </c>
      <c r="E2614" s="3" t="s">
        <v>13274</v>
      </c>
      <c r="F2614" s="36">
        <v>32248</v>
      </c>
      <c r="G2614" s="3">
        <v>2</v>
      </c>
      <c r="H2614" s="3" t="s">
        <v>1825</v>
      </c>
      <c r="I2614" s="3" t="s">
        <v>4225</v>
      </c>
      <c r="J2614" s="3" t="s">
        <v>13275</v>
      </c>
      <c r="K2614" s="3" t="s">
        <v>1063</v>
      </c>
      <c r="L2614" s="8" t="s">
        <v>9813</v>
      </c>
      <c r="M2614" s="5"/>
      <c r="N2614" s="13" t="s">
        <v>3814</v>
      </c>
      <c r="O2614" s="5">
        <v>44967</v>
      </c>
      <c r="P2614" s="8">
        <v>1</v>
      </c>
      <c r="Q2614" s="9">
        <v>4</v>
      </c>
      <c r="R2614" s="9" t="str">
        <f>IFERROR(VLOOKUP(Tabla2[[#This Row],[CONTRATISTA PRNCIPAL]],Hoja1!$L$5:$M$9,2,FALSE),"CJV")</f>
        <v>CJV</v>
      </c>
      <c r="S2614" s="9" t="str">
        <f>IF(Tabla2[[#This Row],[EMPRESA]]=Tabla2[[#This Row],[CONTRATISTA PRNCIPAL]],"Principal","Secundaria")</f>
        <v>Principal</v>
      </c>
      <c r="T2614" s="10">
        <f>IFERROR(1/COUNTIF(Tabla2[CONTRATISTA PRNCIPAL],Tabla2[[#This Row],[CONTRATISTA PRNCIPAL]]),0)</f>
        <v>2.8571428571428571E-2</v>
      </c>
      <c r="U2614" s="33">
        <f ca="1">IF(((TODAY()-Tabla2[[#This Row],[FECHA NACIMIENTO]])/365)&lt;18,"Corregir", IF(((TODAY()-Tabla2[[#This Row],[FECHA NACIMIENTO]])/365)&gt;80, "Corregir",ROUNDDOWN(((TODAY()-Tabla2[[#This Row],[FECHA NACIMIENTO]])/365),0)))</f>
        <v>35</v>
      </c>
      <c r="V261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614" s="34" t="str">
        <f ca="1">+IF(Tabla2[[#This Row],[Edad]]="Corregir","Corregir","Ok")</f>
        <v>Ok</v>
      </c>
      <c r="X2614" s="10" t="str">
        <f>+IFERROR(VLOOKUP(Tabla2[[#This Row],[DISTRITO SEGÚN DNI]],Hoja1!$A$2:$B$55,2,FALSE),"No")</f>
        <v>No</v>
      </c>
      <c r="Y2614" s="10" t="str">
        <f>IF(OR(LOWER(Tabla2[[#This Row],[GENERO]])="masculino", LOWER(Tabla2[[#This Row],[GENERO]])="femenino"),"OK","Corregir")</f>
        <v>OK</v>
      </c>
      <c r="Z2614" s="10" t="str">
        <f>+IF(Tabla2[[#This Row],[Nro. DNI / CE]]="","Corregir",IF(LEN(Tabla2[[#This Row],[Nro. DNI / CE]])&gt;=8,"OK","Corregir"))</f>
        <v>OK</v>
      </c>
      <c r="AA2614" s="10">
        <f>COUNTIF(Tabla2[APELLIDOS Y NOMBRES],Tabla2[[#This Row],[APELLIDOS Y NOMBRES]])</f>
        <v>1</v>
      </c>
      <c r="AB2614" t="str">
        <f ca="1">+IFERROR(IF(Tabla2[[#This Row],[FECHA CESE/BAJA]]="","No Aplica",IF(AND(MONTH(Tabla2[[#This Row],[FECHA CESE/BAJA]])=MONTH(TODAY()-30),YEAR(Tabla2[[#This Row],[FECHA CESE/BAJA]])=YEAR(TODAY())),MONTH(TODAY()-30)&amp;"-"&amp;YEAR(TODAY()),"Borrar")),"No aplica")</f>
        <v>No Aplica</v>
      </c>
      <c r="AC2614" t="str">
        <f ca="1">+IFERROR(IF(Tabla2[[#This Row],[FECHA INICIO DE LABORES EN OBRA]]="","No Aplica",IF(AND(MONTH(Tabla2[[#This Row],[FECHA INICIO DE LABORES EN OBRA]])=MONTH(TODAY()-30),YEAR(Tabla2[[#This Row],[FECHA INICIO DE LABORES EN OBRA]])=YEAR(TODAY())),MONTH(TODAY()-30)&amp;"-"&amp;YEAR(TODAY()),"No Aplica")),"No Aplica")</f>
        <v>No Aplica</v>
      </c>
    </row>
    <row r="2615" spans="1:29" x14ac:dyDescent="0.25">
      <c r="A2615" s="2">
        <v>20506662711</v>
      </c>
      <c r="B2615" s="3" t="s">
        <v>62</v>
      </c>
      <c r="C2615" s="3" t="s">
        <v>62</v>
      </c>
      <c r="D2615" s="3" t="s">
        <v>4507</v>
      </c>
      <c r="E2615" s="3" t="s">
        <v>4508</v>
      </c>
      <c r="F2615" s="36">
        <v>26925</v>
      </c>
      <c r="G2615" s="3">
        <v>2</v>
      </c>
      <c r="H2615" s="3" t="s">
        <v>1825</v>
      </c>
      <c r="I2615" s="3" t="s">
        <v>9511</v>
      </c>
      <c r="J2615" s="3" t="s">
        <v>4509</v>
      </c>
      <c r="K2615" s="3" t="s">
        <v>1483</v>
      </c>
      <c r="L2615" s="8" t="s">
        <v>9813</v>
      </c>
      <c r="M2615" s="5"/>
      <c r="N2615" s="13" t="s">
        <v>1043</v>
      </c>
      <c r="O2615" s="5">
        <v>45043</v>
      </c>
      <c r="P2615" s="8">
        <v>1</v>
      </c>
      <c r="Q2615" s="9">
        <v>4</v>
      </c>
      <c r="R2615" s="9" t="str">
        <f>IFERROR(VLOOKUP(Tabla2[[#This Row],[CONTRATISTA PRNCIPAL]],Hoja1!$L$5:$M$9,2,FALSE),"CJV")</f>
        <v>CJV</v>
      </c>
      <c r="S2615" s="9" t="str">
        <f>IF(Tabla2[[#This Row],[EMPRESA]]=Tabla2[[#This Row],[CONTRATISTA PRNCIPAL]],"Principal","Secundaria")</f>
        <v>Principal</v>
      </c>
      <c r="T2615" s="10">
        <f>IFERROR(1/COUNTIF(Tabla2[CONTRATISTA PRNCIPAL],Tabla2[[#This Row],[CONTRATISTA PRNCIPAL]]),0)</f>
        <v>2.8571428571428571E-2</v>
      </c>
      <c r="U2615" s="33">
        <f ca="1">IF(((TODAY()-Tabla2[[#This Row],[FECHA NACIMIENTO]])/365)&lt;18,"Corregir", IF(((TODAY()-Tabla2[[#This Row],[FECHA NACIMIENTO]])/365)&gt;80, "Corregir",ROUNDDOWN(((TODAY()-Tabla2[[#This Row],[FECHA NACIMIENTO]])/365),0)))</f>
        <v>50</v>
      </c>
      <c r="V261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615" s="34" t="str">
        <f ca="1">+IF(Tabla2[[#This Row],[Edad]]="Corregir","Corregir","Ok")</f>
        <v>Ok</v>
      </c>
      <c r="X2615" s="10" t="str">
        <f>+IFERROR(VLOOKUP(Tabla2[[#This Row],[DISTRITO SEGÚN DNI]],Hoja1!$A$2:$B$55,2,FALSE),"No")</f>
        <v>No</v>
      </c>
      <c r="Y2615" s="10" t="str">
        <f>IF(OR(LOWER(Tabla2[[#This Row],[GENERO]])="masculino", LOWER(Tabla2[[#This Row],[GENERO]])="femenino"),"OK","Corregir")</f>
        <v>OK</v>
      </c>
      <c r="Z2615" s="10" t="str">
        <f>+IF(Tabla2[[#This Row],[Nro. DNI / CE]]="","Corregir",IF(LEN(Tabla2[[#This Row],[Nro. DNI / CE]])&gt;=8,"OK","Corregir"))</f>
        <v>OK</v>
      </c>
      <c r="AA2615" s="10">
        <f>COUNTIF(Tabla2[APELLIDOS Y NOMBRES],Tabla2[[#This Row],[APELLIDOS Y NOMBRES]])</f>
        <v>1</v>
      </c>
      <c r="AB2615" t="str">
        <f ca="1">+IFERROR(IF(Tabla2[[#This Row],[FECHA CESE/BAJA]]="","No Aplica",IF(AND(MONTH(Tabla2[[#This Row],[FECHA CESE/BAJA]])=MONTH(TODAY()-30),YEAR(Tabla2[[#This Row],[FECHA CESE/BAJA]])=YEAR(TODAY())),MONTH(TODAY()-30)&amp;"-"&amp;YEAR(TODAY()),"Borrar")),"No aplica")</f>
        <v>No Aplica</v>
      </c>
      <c r="AC2615" t="str">
        <f ca="1">+IFERROR(IF(Tabla2[[#This Row],[FECHA INICIO DE LABORES EN OBRA]]="","No Aplica",IF(AND(MONTH(Tabla2[[#This Row],[FECHA INICIO DE LABORES EN OBRA]])=MONTH(TODAY()-30),YEAR(Tabla2[[#This Row],[FECHA INICIO DE LABORES EN OBRA]])=YEAR(TODAY())),MONTH(TODAY()-30)&amp;"-"&amp;YEAR(TODAY()),"No Aplica")),"No Aplica")</f>
        <v>No Aplica</v>
      </c>
    </row>
    <row r="2616" spans="1:29" x14ac:dyDescent="0.25">
      <c r="A2616" s="2">
        <v>20506662711</v>
      </c>
      <c r="B2616" s="3" t="s">
        <v>62</v>
      </c>
      <c r="C2616" s="3" t="s">
        <v>62</v>
      </c>
      <c r="D2616" s="3" t="s">
        <v>4510</v>
      </c>
      <c r="E2616" s="3" t="s">
        <v>4511</v>
      </c>
      <c r="F2616" s="36">
        <v>27040</v>
      </c>
      <c r="G2616" s="3">
        <v>2</v>
      </c>
      <c r="H2616" s="3" t="s">
        <v>1825</v>
      </c>
      <c r="I2616" s="3" t="s">
        <v>9511</v>
      </c>
      <c r="J2616" s="3" t="s">
        <v>4512</v>
      </c>
      <c r="K2616" s="3" t="s">
        <v>2094</v>
      </c>
      <c r="L2616" s="8" t="s">
        <v>9813</v>
      </c>
      <c r="M2616" s="5"/>
      <c r="N2616" s="13" t="s">
        <v>1043</v>
      </c>
      <c r="O2616" s="5">
        <v>45053</v>
      </c>
      <c r="P2616" s="8">
        <v>1</v>
      </c>
      <c r="Q2616" s="9">
        <v>4</v>
      </c>
      <c r="R2616" s="9" t="str">
        <f>IFERROR(VLOOKUP(Tabla2[[#This Row],[CONTRATISTA PRNCIPAL]],Hoja1!$L$5:$M$9,2,FALSE),"CJV")</f>
        <v>CJV</v>
      </c>
      <c r="S2616" s="9" t="str">
        <f>IF(Tabla2[[#This Row],[EMPRESA]]=Tabla2[[#This Row],[CONTRATISTA PRNCIPAL]],"Principal","Secundaria")</f>
        <v>Principal</v>
      </c>
      <c r="T2616" s="10">
        <f>IFERROR(1/COUNTIF(Tabla2[CONTRATISTA PRNCIPAL],Tabla2[[#This Row],[CONTRATISTA PRNCIPAL]]),0)</f>
        <v>2.8571428571428571E-2</v>
      </c>
      <c r="U2616" s="33">
        <f ca="1">IF(((TODAY()-Tabla2[[#This Row],[FECHA NACIMIENTO]])/365)&lt;18,"Corregir", IF(((TODAY()-Tabla2[[#This Row],[FECHA NACIMIENTO]])/365)&gt;80, "Corregir",ROUNDDOWN(((TODAY()-Tabla2[[#This Row],[FECHA NACIMIENTO]])/365),0)))</f>
        <v>49</v>
      </c>
      <c r="V261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616" s="34" t="str">
        <f ca="1">+IF(Tabla2[[#This Row],[Edad]]="Corregir","Corregir","Ok")</f>
        <v>Ok</v>
      </c>
      <c r="X2616" s="10" t="str">
        <f>+IFERROR(VLOOKUP(Tabla2[[#This Row],[DISTRITO SEGÚN DNI]],Hoja1!$A$2:$B$55,2,FALSE),"No")</f>
        <v>No</v>
      </c>
      <c r="Y2616" s="10" t="str">
        <f>IF(OR(LOWER(Tabla2[[#This Row],[GENERO]])="masculino", LOWER(Tabla2[[#This Row],[GENERO]])="femenino"),"OK","Corregir")</f>
        <v>OK</v>
      </c>
      <c r="Z2616" s="10" t="str">
        <f>+IF(Tabla2[[#This Row],[Nro. DNI / CE]]="","Corregir",IF(LEN(Tabla2[[#This Row],[Nro. DNI / CE]])&gt;=8,"OK","Corregir"))</f>
        <v>OK</v>
      </c>
      <c r="AA2616" s="10">
        <f>COUNTIF(Tabla2[APELLIDOS Y NOMBRES],Tabla2[[#This Row],[APELLIDOS Y NOMBRES]])</f>
        <v>1</v>
      </c>
      <c r="AB2616" t="str">
        <f ca="1">+IFERROR(IF(Tabla2[[#This Row],[FECHA CESE/BAJA]]="","No Aplica",IF(AND(MONTH(Tabla2[[#This Row],[FECHA CESE/BAJA]])=MONTH(TODAY()-30),YEAR(Tabla2[[#This Row],[FECHA CESE/BAJA]])=YEAR(TODAY())),MONTH(TODAY()-30)&amp;"-"&amp;YEAR(TODAY()),"Borrar")),"No aplica")</f>
        <v>No Aplica</v>
      </c>
      <c r="AC2616" t="str">
        <f ca="1">+IFERROR(IF(Tabla2[[#This Row],[FECHA INICIO DE LABORES EN OBRA]]="","No Aplica",IF(AND(MONTH(Tabla2[[#This Row],[FECHA INICIO DE LABORES EN OBRA]])=MONTH(TODAY()-30),YEAR(Tabla2[[#This Row],[FECHA INICIO DE LABORES EN OBRA]])=YEAR(TODAY())),MONTH(TODAY()-30)&amp;"-"&amp;YEAR(TODAY()),"No Aplica")),"No Aplica")</f>
        <v>No Aplica</v>
      </c>
    </row>
    <row r="2617" spans="1:29" x14ac:dyDescent="0.25">
      <c r="A2617" s="2">
        <v>20506662711</v>
      </c>
      <c r="B2617" s="3" t="s">
        <v>62</v>
      </c>
      <c r="C2617" s="3" t="s">
        <v>62</v>
      </c>
      <c r="D2617" s="3" t="s">
        <v>4513</v>
      </c>
      <c r="E2617" s="3" t="s">
        <v>4514</v>
      </c>
      <c r="F2617" s="36">
        <v>33331</v>
      </c>
      <c r="G2617" s="3">
        <v>2</v>
      </c>
      <c r="H2617" s="3" t="s">
        <v>1623</v>
      </c>
      <c r="I2617" s="3" t="s">
        <v>9511</v>
      </c>
      <c r="J2617" s="3" t="s">
        <v>4515</v>
      </c>
      <c r="K2617" s="3" t="s">
        <v>4105</v>
      </c>
      <c r="L2617" s="8" t="s">
        <v>9813</v>
      </c>
      <c r="M2617" s="5"/>
      <c r="N2617" s="13" t="s">
        <v>1043</v>
      </c>
      <c r="O2617" s="5">
        <v>45008</v>
      </c>
      <c r="P2617" s="8">
        <v>1</v>
      </c>
      <c r="Q2617" s="9">
        <v>4</v>
      </c>
      <c r="R2617" s="9" t="str">
        <f>IFERROR(VLOOKUP(Tabla2[[#This Row],[CONTRATISTA PRNCIPAL]],Hoja1!$L$5:$M$9,2,FALSE),"CJV")</f>
        <v>CJV</v>
      </c>
      <c r="S2617" s="9" t="str">
        <f>IF(Tabla2[[#This Row],[EMPRESA]]=Tabla2[[#This Row],[CONTRATISTA PRNCIPAL]],"Principal","Secundaria")</f>
        <v>Principal</v>
      </c>
      <c r="T2617" s="10">
        <f>IFERROR(1/COUNTIF(Tabla2[CONTRATISTA PRNCIPAL],Tabla2[[#This Row],[CONTRATISTA PRNCIPAL]]),0)</f>
        <v>2.8571428571428571E-2</v>
      </c>
      <c r="U2617" s="33">
        <f ca="1">IF(((TODAY()-Tabla2[[#This Row],[FECHA NACIMIENTO]])/365)&lt;18,"Corregir", IF(((TODAY()-Tabla2[[#This Row],[FECHA NACIMIENTO]])/365)&gt;80, "Corregir",ROUNDDOWN(((TODAY()-Tabla2[[#This Row],[FECHA NACIMIENTO]])/365),0)))</f>
        <v>32</v>
      </c>
      <c r="V261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617" s="34" t="str">
        <f ca="1">+IF(Tabla2[[#This Row],[Edad]]="Corregir","Corregir","Ok")</f>
        <v>Ok</v>
      </c>
      <c r="X2617" s="10" t="str">
        <f>+IFERROR(VLOOKUP(Tabla2[[#This Row],[DISTRITO SEGÚN DNI]],Hoja1!$A$2:$B$55,2,FALSE),"No")</f>
        <v>No</v>
      </c>
      <c r="Y2617" s="10" t="str">
        <f>IF(OR(LOWER(Tabla2[[#This Row],[GENERO]])="masculino", LOWER(Tabla2[[#This Row],[GENERO]])="femenino"),"OK","Corregir")</f>
        <v>OK</v>
      </c>
      <c r="Z2617" s="10" t="str">
        <f>+IF(Tabla2[[#This Row],[Nro. DNI / CE]]="","Corregir",IF(LEN(Tabla2[[#This Row],[Nro. DNI / CE]])&gt;=8,"OK","Corregir"))</f>
        <v>OK</v>
      </c>
      <c r="AA2617" s="10">
        <f>COUNTIF(Tabla2[APELLIDOS Y NOMBRES],Tabla2[[#This Row],[APELLIDOS Y NOMBRES]])</f>
        <v>1</v>
      </c>
      <c r="AB2617" t="str">
        <f ca="1">+IFERROR(IF(Tabla2[[#This Row],[FECHA CESE/BAJA]]="","No Aplica",IF(AND(MONTH(Tabla2[[#This Row],[FECHA CESE/BAJA]])=MONTH(TODAY()-30),YEAR(Tabla2[[#This Row],[FECHA CESE/BAJA]])=YEAR(TODAY())),MONTH(TODAY()-30)&amp;"-"&amp;YEAR(TODAY()),"Borrar")),"No aplica")</f>
        <v>No Aplica</v>
      </c>
      <c r="AC2617" t="str">
        <f ca="1">+IFERROR(IF(Tabla2[[#This Row],[FECHA INICIO DE LABORES EN OBRA]]="","No Aplica",IF(AND(MONTH(Tabla2[[#This Row],[FECHA INICIO DE LABORES EN OBRA]])=MONTH(TODAY()-30),YEAR(Tabla2[[#This Row],[FECHA INICIO DE LABORES EN OBRA]])=YEAR(TODAY())),MONTH(TODAY()-30)&amp;"-"&amp;YEAR(TODAY()),"No Aplica")),"No Aplica")</f>
        <v>No Aplica</v>
      </c>
    </row>
    <row r="2618" spans="1:29" x14ac:dyDescent="0.25">
      <c r="A2618" s="2">
        <v>20506662711</v>
      </c>
      <c r="B2618" s="3" t="s">
        <v>62</v>
      </c>
      <c r="C2618" s="3" t="s">
        <v>62</v>
      </c>
      <c r="D2618" s="3" t="s">
        <v>4516</v>
      </c>
      <c r="E2618" s="3" t="s">
        <v>4517</v>
      </c>
      <c r="F2618" s="36">
        <v>30771</v>
      </c>
      <c r="G2618" s="3">
        <v>2</v>
      </c>
      <c r="H2618" s="3" t="s">
        <v>1825</v>
      </c>
      <c r="I2618" s="3" t="s">
        <v>4504</v>
      </c>
      <c r="J2618" s="3" t="s">
        <v>4518</v>
      </c>
      <c r="K2618" s="3" t="s">
        <v>4105</v>
      </c>
      <c r="L2618" s="8" t="s">
        <v>9813</v>
      </c>
      <c r="M2618" s="5"/>
      <c r="N2618" s="13" t="s">
        <v>1043</v>
      </c>
      <c r="O2618" s="5">
        <v>45013</v>
      </c>
      <c r="P2618" s="8">
        <v>1</v>
      </c>
      <c r="Q2618" s="9">
        <v>4</v>
      </c>
      <c r="R2618" s="9" t="str">
        <f>IFERROR(VLOOKUP(Tabla2[[#This Row],[CONTRATISTA PRNCIPAL]],Hoja1!$L$5:$M$9,2,FALSE),"CJV")</f>
        <v>CJV</v>
      </c>
      <c r="S2618" s="9" t="str">
        <f>IF(Tabla2[[#This Row],[EMPRESA]]=Tabla2[[#This Row],[CONTRATISTA PRNCIPAL]],"Principal","Secundaria")</f>
        <v>Principal</v>
      </c>
      <c r="T2618" s="10">
        <f>IFERROR(1/COUNTIF(Tabla2[CONTRATISTA PRNCIPAL],Tabla2[[#This Row],[CONTRATISTA PRNCIPAL]]),0)</f>
        <v>2.8571428571428571E-2</v>
      </c>
      <c r="U2618" s="33">
        <f ca="1">IF(((TODAY()-Tabla2[[#This Row],[FECHA NACIMIENTO]])/365)&lt;18,"Corregir", IF(((TODAY()-Tabla2[[#This Row],[FECHA NACIMIENTO]])/365)&gt;80, "Corregir",ROUNDDOWN(((TODAY()-Tabla2[[#This Row],[FECHA NACIMIENTO]])/365),0)))</f>
        <v>39</v>
      </c>
      <c r="V261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618" s="34" t="str">
        <f ca="1">+IF(Tabla2[[#This Row],[Edad]]="Corregir","Corregir","Ok")</f>
        <v>Ok</v>
      </c>
      <c r="X2618" s="10" t="str">
        <f>+IFERROR(VLOOKUP(Tabla2[[#This Row],[DISTRITO SEGÚN DNI]],Hoja1!$A$2:$B$55,2,FALSE),"No")</f>
        <v>No</v>
      </c>
      <c r="Y2618" s="10" t="str">
        <f>IF(OR(LOWER(Tabla2[[#This Row],[GENERO]])="masculino", LOWER(Tabla2[[#This Row],[GENERO]])="femenino"),"OK","Corregir")</f>
        <v>OK</v>
      </c>
      <c r="Z2618" s="10" t="str">
        <f>+IF(Tabla2[[#This Row],[Nro. DNI / CE]]="","Corregir",IF(LEN(Tabla2[[#This Row],[Nro. DNI / CE]])&gt;=8,"OK","Corregir"))</f>
        <v>OK</v>
      </c>
      <c r="AA2618" s="10">
        <f>COUNTIF(Tabla2[APELLIDOS Y NOMBRES],Tabla2[[#This Row],[APELLIDOS Y NOMBRES]])</f>
        <v>1</v>
      </c>
      <c r="AB2618" t="str">
        <f ca="1">+IFERROR(IF(Tabla2[[#This Row],[FECHA CESE/BAJA]]="","No Aplica",IF(AND(MONTH(Tabla2[[#This Row],[FECHA CESE/BAJA]])=MONTH(TODAY()-30),YEAR(Tabla2[[#This Row],[FECHA CESE/BAJA]])=YEAR(TODAY())),MONTH(TODAY()-30)&amp;"-"&amp;YEAR(TODAY()),"Borrar")),"No aplica")</f>
        <v>No Aplica</v>
      </c>
      <c r="AC2618" t="str">
        <f ca="1">+IFERROR(IF(Tabla2[[#This Row],[FECHA INICIO DE LABORES EN OBRA]]="","No Aplica",IF(AND(MONTH(Tabla2[[#This Row],[FECHA INICIO DE LABORES EN OBRA]])=MONTH(TODAY()-30),YEAR(Tabla2[[#This Row],[FECHA INICIO DE LABORES EN OBRA]])=YEAR(TODAY())),MONTH(TODAY()-30)&amp;"-"&amp;YEAR(TODAY()),"No Aplica")),"No Aplica")</f>
        <v>No Aplica</v>
      </c>
    </row>
    <row r="2619" spans="1:29" x14ac:dyDescent="0.25">
      <c r="A2619" s="2">
        <v>20506662711</v>
      </c>
      <c r="B2619" s="3" t="s">
        <v>62</v>
      </c>
      <c r="C2619" s="3" t="s">
        <v>62</v>
      </c>
      <c r="D2619" s="3" t="s">
        <v>937</v>
      </c>
      <c r="E2619" s="3" t="s">
        <v>938</v>
      </c>
      <c r="F2619" s="36">
        <v>30436</v>
      </c>
      <c r="G2619" s="3">
        <v>2</v>
      </c>
      <c r="H2619" s="3" t="s">
        <v>1825</v>
      </c>
      <c r="I2619" s="3" t="s">
        <v>4225</v>
      </c>
      <c r="J2619" s="3" t="s">
        <v>4519</v>
      </c>
      <c r="K2619" s="3" t="s">
        <v>2078</v>
      </c>
      <c r="L2619" s="8" t="s">
        <v>9813</v>
      </c>
      <c r="M2619" s="5"/>
      <c r="N2619" s="13" t="s">
        <v>1043</v>
      </c>
      <c r="O2619" s="5">
        <v>45015</v>
      </c>
      <c r="P2619" s="8">
        <v>1</v>
      </c>
      <c r="Q2619" s="9">
        <v>4</v>
      </c>
      <c r="R2619" s="9" t="str">
        <f>IFERROR(VLOOKUP(Tabla2[[#This Row],[CONTRATISTA PRNCIPAL]],Hoja1!$L$5:$M$9,2,FALSE),"CJV")</f>
        <v>CJV</v>
      </c>
      <c r="S2619" s="9" t="str">
        <f>IF(Tabla2[[#This Row],[EMPRESA]]=Tabla2[[#This Row],[CONTRATISTA PRNCIPAL]],"Principal","Secundaria")</f>
        <v>Principal</v>
      </c>
      <c r="T2619" s="10">
        <f>IFERROR(1/COUNTIF(Tabla2[CONTRATISTA PRNCIPAL],Tabla2[[#This Row],[CONTRATISTA PRNCIPAL]]),0)</f>
        <v>2.8571428571428571E-2</v>
      </c>
      <c r="U2619" s="33">
        <f ca="1">IF(((TODAY()-Tabla2[[#This Row],[FECHA NACIMIENTO]])/365)&lt;18,"Corregir", IF(((TODAY()-Tabla2[[#This Row],[FECHA NACIMIENTO]])/365)&gt;80, "Corregir",ROUNDDOWN(((TODAY()-Tabla2[[#This Row],[FECHA NACIMIENTO]])/365),0)))</f>
        <v>40</v>
      </c>
      <c r="V261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619" s="34" t="str">
        <f ca="1">+IF(Tabla2[[#This Row],[Edad]]="Corregir","Corregir","Ok")</f>
        <v>Ok</v>
      </c>
      <c r="X2619" s="10" t="str">
        <f>+IFERROR(VLOOKUP(Tabla2[[#This Row],[DISTRITO SEGÚN DNI]],Hoja1!$A$2:$B$55,2,FALSE),"No")</f>
        <v>ATE</v>
      </c>
      <c r="Y2619" s="10" t="str">
        <f>IF(OR(LOWER(Tabla2[[#This Row],[GENERO]])="masculino", LOWER(Tabla2[[#This Row],[GENERO]])="femenino"),"OK","Corregir")</f>
        <v>OK</v>
      </c>
      <c r="Z2619" s="10" t="str">
        <f>+IF(Tabla2[[#This Row],[Nro. DNI / CE]]="","Corregir",IF(LEN(Tabla2[[#This Row],[Nro. DNI / CE]])&gt;=8,"OK","Corregir"))</f>
        <v>OK</v>
      </c>
      <c r="AA2619" s="10">
        <f>COUNTIF(Tabla2[APELLIDOS Y NOMBRES],Tabla2[[#This Row],[APELLIDOS Y NOMBRES]])</f>
        <v>1</v>
      </c>
      <c r="AB2619" t="str">
        <f ca="1">+IFERROR(IF(Tabla2[[#This Row],[FECHA CESE/BAJA]]="","No Aplica",IF(AND(MONTH(Tabla2[[#This Row],[FECHA CESE/BAJA]])=MONTH(TODAY()-30),YEAR(Tabla2[[#This Row],[FECHA CESE/BAJA]])=YEAR(TODAY())),MONTH(TODAY()-30)&amp;"-"&amp;YEAR(TODAY()),"Borrar")),"No aplica")</f>
        <v>No Aplica</v>
      </c>
      <c r="AC2619" t="str">
        <f ca="1">+IFERROR(IF(Tabla2[[#This Row],[FECHA INICIO DE LABORES EN OBRA]]="","No Aplica",IF(AND(MONTH(Tabla2[[#This Row],[FECHA INICIO DE LABORES EN OBRA]])=MONTH(TODAY()-30),YEAR(Tabla2[[#This Row],[FECHA INICIO DE LABORES EN OBRA]])=YEAR(TODAY())),MONTH(TODAY()-30)&amp;"-"&amp;YEAR(TODAY()),"No Aplica")),"No Aplica")</f>
        <v>No Aplica</v>
      </c>
    </row>
    <row r="2620" spans="1:29" x14ac:dyDescent="0.25">
      <c r="A2620" s="2">
        <v>20506662711</v>
      </c>
      <c r="B2620" s="3" t="s">
        <v>62</v>
      </c>
      <c r="C2620" s="3" t="s">
        <v>62</v>
      </c>
      <c r="D2620" s="3" t="s">
        <v>4520</v>
      </c>
      <c r="E2620" s="3" t="s">
        <v>4521</v>
      </c>
      <c r="F2620" s="36">
        <v>30038</v>
      </c>
      <c r="G2620" s="3">
        <v>2</v>
      </c>
      <c r="H2620" s="3" t="s">
        <v>4522</v>
      </c>
      <c r="I2620" s="3" t="s">
        <v>9511</v>
      </c>
      <c r="J2620" s="3" t="s">
        <v>4523</v>
      </c>
      <c r="K2620" s="3" t="s">
        <v>2423</v>
      </c>
      <c r="L2620" s="8" t="s">
        <v>9813</v>
      </c>
      <c r="M2620" s="5"/>
      <c r="N2620" s="13" t="s">
        <v>1043</v>
      </c>
      <c r="O2620" s="5">
        <v>45027</v>
      </c>
      <c r="P2620" s="8">
        <v>1</v>
      </c>
      <c r="Q2620" s="9">
        <v>4</v>
      </c>
      <c r="R2620" s="9" t="str">
        <f>IFERROR(VLOOKUP(Tabla2[[#This Row],[CONTRATISTA PRNCIPAL]],Hoja1!$L$5:$M$9,2,FALSE),"CJV")</f>
        <v>CJV</v>
      </c>
      <c r="S2620" s="9" t="str">
        <f>IF(Tabla2[[#This Row],[EMPRESA]]=Tabla2[[#This Row],[CONTRATISTA PRNCIPAL]],"Principal","Secundaria")</f>
        <v>Principal</v>
      </c>
      <c r="T2620" s="10">
        <f>IFERROR(1/COUNTIF(Tabla2[CONTRATISTA PRNCIPAL],Tabla2[[#This Row],[CONTRATISTA PRNCIPAL]]),0)</f>
        <v>2.8571428571428571E-2</v>
      </c>
      <c r="U2620" s="33">
        <f ca="1">IF(((TODAY()-Tabla2[[#This Row],[FECHA NACIMIENTO]])/365)&lt;18,"Corregir", IF(((TODAY()-Tabla2[[#This Row],[FECHA NACIMIENTO]])/365)&gt;80, "Corregir",ROUNDDOWN(((TODAY()-Tabla2[[#This Row],[FECHA NACIMIENTO]])/365),0)))</f>
        <v>41</v>
      </c>
      <c r="V262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620" s="34" t="str">
        <f ca="1">+IF(Tabla2[[#This Row],[Edad]]="Corregir","Corregir","Ok")</f>
        <v>Ok</v>
      </c>
      <c r="X2620" s="10" t="str">
        <f>+IFERROR(VLOOKUP(Tabla2[[#This Row],[DISTRITO SEGÚN DNI]],Hoja1!$A$2:$B$55,2,FALSE),"No")</f>
        <v>No</v>
      </c>
      <c r="Y2620" s="10" t="str">
        <f>IF(OR(LOWER(Tabla2[[#This Row],[GENERO]])="masculino", LOWER(Tabla2[[#This Row],[GENERO]])="femenino"),"OK","Corregir")</f>
        <v>OK</v>
      </c>
      <c r="Z2620" s="10" t="str">
        <f>+IF(Tabla2[[#This Row],[Nro. DNI / CE]]="","Corregir",IF(LEN(Tabla2[[#This Row],[Nro. DNI / CE]])&gt;=8,"OK","Corregir"))</f>
        <v>OK</v>
      </c>
      <c r="AA2620" s="10">
        <f>COUNTIF(Tabla2[APELLIDOS Y NOMBRES],Tabla2[[#This Row],[APELLIDOS Y NOMBRES]])</f>
        <v>1</v>
      </c>
      <c r="AB2620" t="str">
        <f ca="1">+IFERROR(IF(Tabla2[[#This Row],[FECHA CESE/BAJA]]="","No Aplica",IF(AND(MONTH(Tabla2[[#This Row],[FECHA CESE/BAJA]])=MONTH(TODAY()-30),YEAR(Tabla2[[#This Row],[FECHA CESE/BAJA]])=YEAR(TODAY())),MONTH(TODAY()-30)&amp;"-"&amp;YEAR(TODAY()),"Borrar")),"No aplica")</f>
        <v>No Aplica</v>
      </c>
      <c r="AC2620" t="str">
        <f ca="1">+IFERROR(IF(Tabla2[[#This Row],[FECHA INICIO DE LABORES EN OBRA]]="","No Aplica",IF(AND(MONTH(Tabla2[[#This Row],[FECHA INICIO DE LABORES EN OBRA]])=MONTH(TODAY()-30),YEAR(Tabla2[[#This Row],[FECHA INICIO DE LABORES EN OBRA]])=YEAR(TODAY())),MONTH(TODAY()-30)&amp;"-"&amp;YEAR(TODAY()),"No Aplica")),"No Aplica")</f>
        <v>No Aplica</v>
      </c>
    </row>
    <row r="2621" spans="1:29" x14ac:dyDescent="0.25">
      <c r="A2621" s="2">
        <v>20506662711</v>
      </c>
      <c r="B2621" s="3" t="s">
        <v>62</v>
      </c>
      <c r="C2621" s="3" t="s">
        <v>62</v>
      </c>
      <c r="D2621" s="3" t="s">
        <v>4526</v>
      </c>
      <c r="E2621" s="3" t="s">
        <v>4527</v>
      </c>
      <c r="F2621" s="36">
        <v>34930</v>
      </c>
      <c r="G2621" s="3">
        <v>1</v>
      </c>
      <c r="H2621" s="3" t="s">
        <v>1677</v>
      </c>
      <c r="I2621" s="3" t="s">
        <v>9511</v>
      </c>
      <c r="J2621" s="3" t="s">
        <v>4528</v>
      </c>
      <c r="K2621" s="3" t="s">
        <v>4105</v>
      </c>
      <c r="L2621" s="8" t="s">
        <v>9818</v>
      </c>
      <c r="M2621" s="5"/>
      <c r="N2621" s="13" t="s">
        <v>1043</v>
      </c>
      <c r="O2621" s="5">
        <v>45030</v>
      </c>
      <c r="P2621" s="8">
        <v>1</v>
      </c>
      <c r="Q2621" s="9">
        <v>2</v>
      </c>
      <c r="R2621" s="9" t="str">
        <f>IFERROR(VLOOKUP(Tabla2[[#This Row],[CONTRATISTA PRNCIPAL]],Hoja1!$L$5:$M$9,2,FALSE),"CJV")</f>
        <v>CJV</v>
      </c>
      <c r="S2621" s="9" t="str">
        <f>IF(Tabla2[[#This Row],[EMPRESA]]=Tabla2[[#This Row],[CONTRATISTA PRNCIPAL]],"Principal","Secundaria")</f>
        <v>Principal</v>
      </c>
      <c r="T2621" s="10">
        <f>IFERROR(1/COUNTIF(Tabla2[CONTRATISTA PRNCIPAL],Tabla2[[#This Row],[CONTRATISTA PRNCIPAL]]),0)</f>
        <v>2.8571428571428571E-2</v>
      </c>
      <c r="U2621" s="33">
        <f ca="1">IF(((TODAY()-Tabla2[[#This Row],[FECHA NACIMIENTO]])/365)&lt;18,"Corregir", IF(((TODAY()-Tabla2[[#This Row],[FECHA NACIMIENTO]])/365)&gt;80, "Corregir",ROUNDDOWN(((TODAY()-Tabla2[[#This Row],[FECHA NACIMIENTO]])/365),0)))</f>
        <v>28</v>
      </c>
      <c r="V262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621" s="34" t="str">
        <f ca="1">+IF(Tabla2[[#This Row],[Edad]]="Corregir","Corregir","Ok")</f>
        <v>Ok</v>
      </c>
      <c r="X2621" s="10" t="str">
        <f>+IFERROR(VLOOKUP(Tabla2[[#This Row],[DISTRITO SEGÚN DNI]],Hoja1!$A$2:$B$55,2,FALSE),"No")</f>
        <v>No</v>
      </c>
      <c r="Y2621" s="10" t="str">
        <f>IF(OR(LOWER(Tabla2[[#This Row],[GENERO]])="masculino", LOWER(Tabla2[[#This Row],[GENERO]])="femenino"),"OK","Corregir")</f>
        <v>OK</v>
      </c>
      <c r="Z2621" s="10" t="str">
        <f>+IF(Tabla2[[#This Row],[Nro. DNI / CE]]="","Corregir",IF(LEN(Tabla2[[#This Row],[Nro. DNI / CE]])&gt;=8,"OK","Corregir"))</f>
        <v>OK</v>
      </c>
      <c r="AA2621" s="10">
        <f>COUNTIF(Tabla2[APELLIDOS Y NOMBRES],Tabla2[[#This Row],[APELLIDOS Y NOMBRES]])</f>
        <v>1</v>
      </c>
      <c r="AB2621" t="str">
        <f ca="1">+IFERROR(IF(Tabla2[[#This Row],[FECHA CESE/BAJA]]="","No Aplica",IF(AND(MONTH(Tabla2[[#This Row],[FECHA CESE/BAJA]])=MONTH(TODAY()-30),YEAR(Tabla2[[#This Row],[FECHA CESE/BAJA]])=YEAR(TODAY())),MONTH(TODAY()-30)&amp;"-"&amp;YEAR(TODAY()),"Borrar")),"No aplica")</f>
        <v>No Aplica</v>
      </c>
      <c r="AC2621" t="str">
        <f ca="1">+IFERROR(IF(Tabla2[[#This Row],[FECHA INICIO DE LABORES EN OBRA]]="","No Aplica",IF(AND(MONTH(Tabla2[[#This Row],[FECHA INICIO DE LABORES EN OBRA]])=MONTH(TODAY()-30),YEAR(Tabla2[[#This Row],[FECHA INICIO DE LABORES EN OBRA]])=YEAR(TODAY())),MONTH(TODAY()-30)&amp;"-"&amp;YEAR(TODAY()),"No Aplica")),"No Aplica")</f>
        <v>No Aplica</v>
      </c>
    </row>
    <row r="2622" spans="1:29" x14ac:dyDescent="0.25">
      <c r="A2622" s="2">
        <v>20506662711</v>
      </c>
      <c r="B2622" s="3" t="s">
        <v>62</v>
      </c>
      <c r="C2622" s="3" t="s">
        <v>62</v>
      </c>
      <c r="D2622" s="3" t="s">
        <v>4529</v>
      </c>
      <c r="E2622" s="3" t="s">
        <v>4530</v>
      </c>
      <c r="F2622" s="36">
        <v>25967</v>
      </c>
      <c r="G2622" s="3">
        <v>2</v>
      </c>
      <c r="H2622" s="3" t="s">
        <v>1825</v>
      </c>
      <c r="I2622" s="3" t="s">
        <v>4504</v>
      </c>
      <c r="J2622" s="3" t="s">
        <v>4531</v>
      </c>
      <c r="K2622" s="3" t="s">
        <v>4105</v>
      </c>
      <c r="L2622" s="8" t="s">
        <v>9813</v>
      </c>
      <c r="M2622" s="5"/>
      <c r="N2622" s="13" t="s">
        <v>1489</v>
      </c>
      <c r="O2622" s="5">
        <v>45035</v>
      </c>
      <c r="P2622" s="8">
        <v>1</v>
      </c>
      <c r="Q2622" s="9">
        <v>4</v>
      </c>
      <c r="R2622" s="9" t="str">
        <f>IFERROR(VLOOKUP(Tabla2[[#This Row],[CONTRATISTA PRNCIPAL]],Hoja1!$L$5:$M$9,2,FALSE),"CJV")</f>
        <v>CJV</v>
      </c>
      <c r="S2622" s="9" t="str">
        <f>IF(Tabla2[[#This Row],[EMPRESA]]=Tabla2[[#This Row],[CONTRATISTA PRNCIPAL]],"Principal","Secundaria")</f>
        <v>Principal</v>
      </c>
      <c r="T2622" s="10">
        <f>IFERROR(1/COUNTIF(Tabla2[CONTRATISTA PRNCIPAL],Tabla2[[#This Row],[CONTRATISTA PRNCIPAL]]),0)</f>
        <v>2.8571428571428571E-2</v>
      </c>
      <c r="U2622" s="33">
        <f ca="1">IF(((TODAY()-Tabla2[[#This Row],[FECHA NACIMIENTO]])/365)&lt;18,"Corregir", IF(((TODAY()-Tabla2[[#This Row],[FECHA NACIMIENTO]])/365)&gt;80, "Corregir",ROUNDDOWN(((TODAY()-Tabla2[[#This Row],[FECHA NACIMIENTO]])/365),0)))</f>
        <v>52</v>
      </c>
      <c r="V262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622" s="34" t="str">
        <f ca="1">+IF(Tabla2[[#This Row],[Edad]]="Corregir","Corregir","Ok")</f>
        <v>Ok</v>
      </c>
      <c r="X2622" s="10" t="str">
        <f>+IFERROR(VLOOKUP(Tabla2[[#This Row],[DISTRITO SEGÚN DNI]],Hoja1!$A$2:$B$55,2,FALSE),"No")</f>
        <v>No</v>
      </c>
      <c r="Y2622" s="10" t="str">
        <f>IF(OR(LOWER(Tabla2[[#This Row],[GENERO]])="masculino", LOWER(Tabla2[[#This Row],[GENERO]])="femenino"),"OK","Corregir")</f>
        <v>OK</v>
      </c>
      <c r="Z2622" s="10" t="str">
        <f>+IF(Tabla2[[#This Row],[Nro. DNI / CE]]="","Corregir",IF(LEN(Tabla2[[#This Row],[Nro. DNI / CE]])&gt;=8,"OK","Corregir"))</f>
        <v>OK</v>
      </c>
      <c r="AA2622" s="10">
        <f>COUNTIF(Tabla2[APELLIDOS Y NOMBRES],Tabla2[[#This Row],[APELLIDOS Y NOMBRES]])</f>
        <v>1</v>
      </c>
      <c r="AB2622" t="str">
        <f ca="1">+IFERROR(IF(Tabla2[[#This Row],[FECHA CESE/BAJA]]="","No Aplica",IF(AND(MONTH(Tabla2[[#This Row],[FECHA CESE/BAJA]])=MONTH(TODAY()-30),YEAR(Tabla2[[#This Row],[FECHA CESE/BAJA]])=YEAR(TODAY())),MONTH(TODAY()-30)&amp;"-"&amp;YEAR(TODAY()),"Borrar")),"No aplica")</f>
        <v>No Aplica</v>
      </c>
      <c r="AC2622" t="str">
        <f ca="1">+IFERROR(IF(Tabla2[[#This Row],[FECHA INICIO DE LABORES EN OBRA]]="","No Aplica",IF(AND(MONTH(Tabla2[[#This Row],[FECHA INICIO DE LABORES EN OBRA]])=MONTH(TODAY()-30),YEAR(Tabla2[[#This Row],[FECHA INICIO DE LABORES EN OBRA]])=YEAR(TODAY())),MONTH(TODAY()-30)&amp;"-"&amp;YEAR(TODAY()),"No Aplica")),"No Aplica")</f>
        <v>No Aplica</v>
      </c>
    </row>
    <row r="2623" spans="1:29" x14ac:dyDescent="0.25">
      <c r="A2623" s="2">
        <v>20506662711</v>
      </c>
      <c r="B2623" s="3" t="s">
        <v>62</v>
      </c>
      <c r="C2623" s="3" t="s">
        <v>62</v>
      </c>
      <c r="D2623" s="3" t="s">
        <v>941</v>
      </c>
      <c r="E2623" s="3" t="s">
        <v>942</v>
      </c>
      <c r="F2623" s="36">
        <v>35080</v>
      </c>
      <c r="G2623" s="3">
        <v>2</v>
      </c>
      <c r="H2623" s="3" t="s">
        <v>4525</v>
      </c>
      <c r="I2623" s="3" t="s">
        <v>4253</v>
      </c>
      <c r="J2623" s="3" t="s">
        <v>4532</v>
      </c>
      <c r="K2623" s="3" t="s">
        <v>3095</v>
      </c>
      <c r="L2623" s="8" t="s">
        <v>9813</v>
      </c>
      <c r="M2623" s="5"/>
      <c r="N2623" s="13" t="s">
        <v>1489</v>
      </c>
      <c r="O2623" s="5">
        <v>45138</v>
      </c>
      <c r="P2623" s="8">
        <v>1</v>
      </c>
      <c r="Q2623" s="9">
        <v>4</v>
      </c>
      <c r="R2623" s="9" t="str">
        <f>IFERROR(VLOOKUP(Tabla2[[#This Row],[CONTRATISTA PRNCIPAL]],Hoja1!$L$5:$M$9,2,FALSE),"CJV")</f>
        <v>CJV</v>
      </c>
      <c r="S2623" s="9" t="str">
        <f>IF(Tabla2[[#This Row],[EMPRESA]]=Tabla2[[#This Row],[CONTRATISTA PRNCIPAL]],"Principal","Secundaria")</f>
        <v>Principal</v>
      </c>
      <c r="T2623" s="10">
        <f>IFERROR(1/COUNTIF(Tabla2[CONTRATISTA PRNCIPAL],Tabla2[[#This Row],[CONTRATISTA PRNCIPAL]]),0)</f>
        <v>2.8571428571428571E-2</v>
      </c>
      <c r="U2623" s="33">
        <f ca="1">IF(((TODAY()-Tabla2[[#This Row],[FECHA NACIMIENTO]])/365)&lt;18,"Corregir", IF(((TODAY()-Tabla2[[#This Row],[FECHA NACIMIENTO]])/365)&gt;80, "Corregir",ROUNDDOWN(((TODAY()-Tabla2[[#This Row],[FECHA NACIMIENTO]])/365),0)))</f>
        <v>27</v>
      </c>
      <c r="V262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623" s="34" t="str">
        <f ca="1">+IF(Tabla2[[#This Row],[Edad]]="Corregir","Corregir","Ok")</f>
        <v>Ok</v>
      </c>
      <c r="X2623" s="10" t="str">
        <f>+IFERROR(VLOOKUP(Tabla2[[#This Row],[DISTRITO SEGÚN DNI]],Hoja1!$A$2:$B$55,2,FALSE),"No")</f>
        <v>CALLAO</v>
      </c>
      <c r="Y2623" s="10" t="str">
        <f>IF(OR(LOWER(Tabla2[[#This Row],[GENERO]])="masculino", LOWER(Tabla2[[#This Row],[GENERO]])="femenino"),"OK","Corregir")</f>
        <v>OK</v>
      </c>
      <c r="Z2623" s="10" t="str">
        <f>+IF(Tabla2[[#This Row],[Nro. DNI / CE]]="","Corregir",IF(LEN(Tabla2[[#This Row],[Nro. DNI / CE]])&gt;=8,"OK","Corregir"))</f>
        <v>OK</v>
      </c>
      <c r="AA2623" s="10">
        <f>COUNTIF(Tabla2[APELLIDOS Y NOMBRES],Tabla2[[#This Row],[APELLIDOS Y NOMBRES]])</f>
        <v>1</v>
      </c>
      <c r="AB2623" t="str">
        <f ca="1">+IFERROR(IF(Tabla2[[#This Row],[FECHA CESE/BAJA]]="","No Aplica",IF(AND(MONTH(Tabla2[[#This Row],[FECHA CESE/BAJA]])=MONTH(TODAY()-30),YEAR(Tabla2[[#This Row],[FECHA CESE/BAJA]])=YEAR(TODAY())),MONTH(TODAY()-30)&amp;"-"&amp;YEAR(TODAY()),"Borrar")),"No aplica")</f>
        <v>No Aplica</v>
      </c>
      <c r="AC2623" t="str">
        <f ca="1">+IFERROR(IF(Tabla2[[#This Row],[FECHA INICIO DE LABORES EN OBRA]]="","No Aplica",IF(AND(MONTH(Tabla2[[#This Row],[FECHA INICIO DE LABORES EN OBRA]])=MONTH(TODAY()-30),YEAR(Tabla2[[#This Row],[FECHA INICIO DE LABORES EN OBRA]])=YEAR(TODAY())),MONTH(TODAY()-30)&amp;"-"&amp;YEAR(TODAY()),"No Aplica")),"No Aplica")</f>
        <v>No Aplica</v>
      </c>
    </row>
    <row r="2624" spans="1:29" x14ac:dyDescent="0.25">
      <c r="A2624" s="2">
        <v>20506662711</v>
      </c>
      <c r="B2624" s="3" t="s">
        <v>62</v>
      </c>
      <c r="C2624" s="3" t="s">
        <v>62</v>
      </c>
      <c r="D2624" s="3" t="s">
        <v>4534</v>
      </c>
      <c r="E2624" s="3" t="s">
        <v>4535</v>
      </c>
      <c r="F2624" s="36">
        <v>30923</v>
      </c>
      <c r="G2624" s="3">
        <v>2</v>
      </c>
      <c r="H2624" s="3" t="s">
        <v>4536</v>
      </c>
      <c r="I2624" s="3" t="s">
        <v>4504</v>
      </c>
      <c r="J2624" s="3" t="s">
        <v>4537</v>
      </c>
      <c r="K2624" s="3" t="s">
        <v>1495</v>
      </c>
      <c r="L2624" s="8" t="s">
        <v>9813</v>
      </c>
      <c r="M2624" s="5"/>
      <c r="N2624" s="13" t="s">
        <v>1489</v>
      </c>
      <c r="O2624" s="5">
        <v>45040</v>
      </c>
      <c r="P2624" s="8">
        <v>1</v>
      </c>
      <c r="Q2624" s="9">
        <v>4</v>
      </c>
      <c r="R2624" s="9" t="str">
        <f>IFERROR(VLOOKUP(Tabla2[[#This Row],[CONTRATISTA PRNCIPAL]],Hoja1!$L$5:$M$9,2,FALSE),"CJV")</f>
        <v>CJV</v>
      </c>
      <c r="S2624" s="9" t="str">
        <f>IF(Tabla2[[#This Row],[EMPRESA]]=Tabla2[[#This Row],[CONTRATISTA PRNCIPAL]],"Principal","Secundaria")</f>
        <v>Principal</v>
      </c>
      <c r="T2624" s="10">
        <f>IFERROR(1/COUNTIF(Tabla2[CONTRATISTA PRNCIPAL],Tabla2[[#This Row],[CONTRATISTA PRNCIPAL]]),0)</f>
        <v>2.8571428571428571E-2</v>
      </c>
      <c r="U2624" s="33">
        <f ca="1">IF(((TODAY()-Tabla2[[#This Row],[FECHA NACIMIENTO]])/365)&lt;18,"Corregir", IF(((TODAY()-Tabla2[[#This Row],[FECHA NACIMIENTO]])/365)&gt;80, "Corregir",ROUNDDOWN(((TODAY()-Tabla2[[#This Row],[FECHA NACIMIENTO]])/365),0)))</f>
        <v>39</v>
      </c>
      <c r="V262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624" s="34" t="str">
        <f ca="1">+IF(Tabla2[[#This Row],[Edad]]="Corregir","Corregir","Ok")</f>
        <v>Ok</v>
      </c>
      <c r="X2624" s="10" t="str">
        <f>+IFERROR(VLOOKUP(Tabla2[[#This Row],[DISTRITO SEGÚN DNI]],Hoja1!$A$2:$B$55,2,FALSE),"No")</f>
        <v>No</v>
      </c>
      <c r="Y2624" s="10" t="str">
        <f>IF(OR(LOWER(Tabla2[[#This Row],[GENERO]])="masculino", LOWER(Tabla2[[#This Row],[GENERO]])="femenino"),"OK","Corregir")</f>
        <v>OK</v>
      </c>
      <c r="Z2624" s="10" t="str">
        <f>+IF(Tabla2[[#This Row],[Nro. DNI / CE]]="","Corregir",IF(LEN(Tabla2[[#This Row],[Nro. DNI / CE]])&gt;=8,"OK","Corregir"))</f>
        <v>OK</v>
      </c>
      <c r="AA2624" s="10">
        <f>COUNTIF(Tabla2[APELLIDOS Y NOMBRES],Tabla2[[#This Row],[APELLIDOS Y NOMBRES]])</f>
        <v>1</v>
      </c>
      <c r="AB2624" t="str">
        <f ca="1">+IFERROR(IF(Tabla2[[#This Row],[FECHA CESE/BAJA]]="","No Aplica",IF(AND(MONTH(Tabla2[[#This Row],[FECHA CESE/BAJA]])=MONTH(TODAY()-30),YEAR(Tabla2[[#This Row],[FECHA CESE/BAJA]])=YEAR(TODAY())),MONTH(TODAY()-30)&amp;"-"&amp;YEAR(TODAY()),"Borrar")),"No aplica")</f>
        <v>No Aplica</v>
      </c>
      <c r="AC2624" t="str">
        <f ca="1">+IFERROR(IF(Tabla2[[#This Row],[FECHA INICIO DE LABORES EN OBRA]]="","No Aplica",IF(AND(MONTH(Tabla2[[#This Row],[FECHA INICIO DE LABORES EN OBRA]])=MONTH(TODAY()-30),YEAR(Tabla2[[#This Row],[FECHA INICIO DE LABORES EN OBRA]])=YEAR(TODAY())),MONTH(TODAY()-30)&amp;"-"&amp;YEAR(TODAY()),"No Aplica")),"No Aplica")</f>
        <v>No Aplica</v>
      </c>
    </row>
    <row r="2625" spans="1:29" x14ac:dyDescent="0.25">
      <c r="A2625" s="2">
        <v>20506662711</v>
      </c>
      <c r="B2625" s="3" t="s">
        <v>62</v>
      </c>
      <c r="C2625" s="3" t="s">
        <v>62</v>
      </c>
      <c r="D2625" s="3" t="s">
        <v>4538</v>
      </c>
      <c r="E2625" s="3" t="s">
        <v>4539</v>
      </c>
      <c r="F2625" s="36">
        <v>28558</v>
      </c>
      <c r="G2625" s="3">
        <v>2</v>
      </c>
      <c r="H2625" s="3" t="s">
        <v>1448</v>
      </c>
      <c r="I2625" s="3" t="s">
        <v>4504</v>
      </c>
      <c r="J2625" s="3" t="s">
        <v>4540</v>
      </c>
      <c r="K2625" s="3" t="s">
        <v>1495</v>
      </c>
      <c r="L2625" s="8" t="s">
        <v>9813</v>
      </c>
      <c r="M2625" s="5"/>
      <c r="N2625" s="13" t="s">
        <v>4506</v>
      </c>
      <c r="O2625" s="5">
        <v>45043</v>
      </c>
      <c r="P2625" s="8">
        <v>1</v>
      </c>
      <c r="Q2625" s="9">
        <v>4</v>
      </c>
      <c r="R2625" s="9" t="str">
        <f>IFERROR(VLOOKUP(Tabla2[[#This Row],[CONTRATISTA PRNCIPAL]],Hoja1!$L$5:$M$9,2,FALSE),"CJV")</f>
        <v>CJV</v>
      </c>
      <c r="S2625" s="9" t="str">
        <f>IF(Tabla2[[#This Row],[EMPRESA]]=Tabla2[[#This Row],[CONTRATISTA PRNCIPAL]],"Principal","Secundaria")</f>
        <v>Principal</v>
      </c>
      <c r="T2625" s="10">
        <f>IFERROR(1/COUNTIF(Tabla2[CONTRATISTA PRNCIPAL],Tabla2[[#This Row],[CONTRATISTA PRNCIPAL]]),0)</f>
        <v>2.8571428571428571E-2</v>
      </c>
      <c r="U2625" s="33">
        <f ca="1">IF(((TODAY()-Tabla2[[#This Row],[FECHA NACIMIENTO]])/365)&lt;18,"Corregir", IF(((TODAY()-Tabla2[[#This Row],[FECHA NACIMIENTO]])/365)&gt;80, "Corregir",ROUNDDOWN(((TODAY()-Tabla2[[#This Row],[FECHA NACIMIENTO]])/365),0)))</f>
        <v>45</v>
      </c>
      <c r="V262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625" s="34" t="str">
        <f ca="1">+IF(Tabla2[[#This Row],[Edad]]="Corregir","Corregir","Ok")</f>
        <v>Ok</v>
      </c>
      <c r="X2625" s="10" t="str">
        <f>+IFERROR(VLOOKUP(Tabla2[[#This Row],[DISTRITO SEGÚN DNI]],Hoja1!$A$2:$B$55,2,FALSE),"No")</f>
        <v>No</v>
      </c>
      <c r="Y2625" s="10" t="str">
        <f>IF(OR(LOWER(Tabla2[[#This Row],[GENERO]])="masculino", LOWER(Tabla2[[#This Row],[GENERO]])="femenino"),"OK","Corregir")</f>
        <v>OK</v>
      </c>
      <c r="Z2625" s="10" t="str">
        <f>+IF(Tabla2[[#This Row],[Nro. DNI / CE]]="","Corregir",IF(LEN(Tabla2[[#This Row],[Nro. DNI / CE]])&gt;=8,"OK","Corregir"))</f>
        <v>OK</v>
      </c>
      <c r="AA2625" s="10">
        <f>COUNTIF(Tabla2[APELLIDOS Y NOMBRES],Tabla2[[#This Row],[APELLIDOS Y NOMBRES]])</f>
        <v>1</v>
      </c>
      <c r="AB2625" t="str">
        <f ca="1">+IFERROR(IF(Tabla2[[#This Row],[FECHA CESE/BAJA]]="","No Aplica",IF(AND(MONTH(Tabla2[[#This Row],[FECHA CESE/BAJA]])=MONTH(TODAY()-30),YEAR(Tabla2[[#This Row],[FECHA CESE/BAJA]])=YEAR(TODAY())),MONTH(TODAY()-30)&amp;"-"&amp;YEAR(TODAY()),"Borrar")),"No aplica")</f>
        <v>No Aplica</v>
      </c>
      <c r="AC2625" t="str">
        <f ca="1">+IFERROR(IF(Tabla2[[#This Row],[FECHA INICIO DE LABORES EN OBRA]]="","No Aplica",IF(AND(MONTH(Tabla2[[#This Row],[FECHA INICIO DE LABORES EN OBRA]])=MONTH(TODAY()-30),YEAR(Tabla2[[#This Row],[FECHA INICIO DE LABORES EN OBRA]])=YEAR(TODAY())),MONTH(TODAY()-30)&amp;"-"&amp;YEAR(TODAY()),"No Aplica")),"No Aplica")</f>
        <v>No Aplica</v>
      </c>
    </row>
    <row r="2626" spans="1:29" x14ac:dyDescent="0.25">
      <c r="A2626" s="2">
        <v>20506662711</v>
      </c>
      <c r="B2626" s="3" t="s">
        <v>4545</v>
      </c>
      <c r="C2626" s="3" t="s">
        <v>62</v>
      </c>
      <c r="D2626" s="3" t="s">
        <v>4546</v>
      </c>
      <c r="E2626" s="3" t="s">
        <v>4547</v>
      </c>
      <c r="F2626" s="36">
        <v>29471</v>
      </c>
      <c r="G2626" s="3">
        <v>2</v>
      </c>
      <c r="H2626" s="3" t="s">
        <v>4548</v>
      </c>
      <c r="I2626" s="3" t="s">
        <v>4225</v>
      </c>
      <c r="J2626" s="3" t="s">
        <v>4549</v>
      </c>
      <c r="K2626" s="3" t="s">
        <v>1492</v>
      </c>
      <c r="L2626" s="8" t="s">
        <v>9813</v>
      </c>
      <c r="M2626" s="5"/>
      <c r="N2626" s="13" t="s">
        <v>1043</v>
      </c>
      <c r="O2626" s="5">
        <v>45031</v>
      </c>
      <c r="P2626" s="8">
        <v>1</v>
      </c>
      <c r="Q2626" s="9">
        <v>4</v>
      </c>
      <c r="R2626" s="9" t="str">
        <f>IFERROR(VLOOKUP(Tabla2[[#This Row],[CONTRATISTA PRNCIPAL]],Hoja1!$L$5:$M$9,2,FALSE),"CJV")</f>
        <v>CJV</v>
      </c>
      <c r="S2626" s="9" t="str">
        <f>IF(Tabla2[[#This Row],[EMPRESA]]=Tabla2[[#This Row],[CONTRATISTA PRNCIPAL]],"Principal","Secundaria")</f>
        <v>Secundaria</v>
      </c>
      <c r="T2626" s="10">
        <f>IFERROR(1/COUNTIF(Tabla2[CONTRATISTA PRNCIPAL],Tabla2[[#This Row],[CONTRATISTA PRNCIPAL]]),0)</f>
        <v>2.8571428571428571E-2</v>
      </c>
      <c r="U2626" s="33">
        <f ca="1">IF(((TODAY()-Tabla2[[#This Row],[FECHA NACIMIENTO]])/365)&lt;18,"Corregir", IF(((TODAY()-Tabla2[[#This Row],[FECHA NACIMIENTO]])/365)&gt;80, "Corregir",ROUNDDOWN(((TODAY()-Tabla2[[#This Row],[FECHA NACIMIENTO]])/365),0)))</f>
        <v>43</v>
      </c>
      <c r="V262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626" s="34" t="str">
        <f ca="1">+IF(Tabla2[[#This Row],[Edad]]="Corregir","Corregir","Ok")</f>
        <v>Ok</v>
      </c>
      <c r="X2626" s="10" t="str">
        <f>+IFERROR(VLOOKUP(Tabla2[[#This Row],[DISTRITO SEGÚN DNI]],Hoja1!$A$2:$B$55,2,FALSE),"No")</f>
        <v>No</v>
      </c>
      <c r="Y2626" s="10" t="str">
        <f>IF(OR(LOWER(Tabla2[[#This Row],[GENERO]])="masculino", LOWER(Tabla2[[#This Row],[GENERO]])="femenino"),"OK","Corregir")</f>
        <v>OK</v>
      </c>
      <c r="Z2626" s="10" t="str">
        <f>+IF(Tabla2[[#This Row],[Nro. DNI / CE]]="","Corregir",IF(LEN(Tabla2[[#This Row],[Nro. DNI / CE]])&gt;=8,"OK","Corregir"))</f>
        <v>OK</v>
      </c>
      <c r="AA2626" s="10">
        <f>COUNTIF(Tabla2[APELLIDOS Y NOMBRES],Tabla2[[#This Row],[APELLIDOS Y NOMBRES]])</f>
        <v>1</v>
      </c>
      <c r="AB2626" t="str">
        <f ca="1">+IFERROR(IF(Tabla2[[#This Row],[FECHA CESE/BAJA]]="","No Aplica",IF(AND(MONTH(Tabla2[[#This Row],[FECHA CESE/BAJA]])=MONTH(TODAY()-30),YEAR(Tabla2[[#This Row],[FECHA CESE/BAJA]])=YEAR(TODAY())),MONTH(TODAY()-30)&amp;"-"&amp;YEAR(TODAY()),"Borrar")),"No aplica")</f>
        <v>No Aplica</v>
      </c>
      <c r="AC2626" t="str">
        <f ca="1">+IFERROR(IF(Tabla2[[#This Row],[FECHA INICIO DE LABORES EN OBRA]]="","No Aplica",IF(AND(MONTH(Tabla2[[#This Row],[FECHA INICIO DE LABORES EN OBRA]])=MONTH(TODAY()-30),YEAR(Tabla2[[#This Row],[FECHA INICIO DE LABORES EN OBRA]])=YEAR(TODAY())),MONTH(TODAY()-30)&amp;"-"&amp;YEAR(TODAY()),"No Aplica")),"No Aplica")</f>
        <v>No Aplica</v>
      </c>
    </row>
    <row r="2627" spans="1:29" x14ac:dyDescent="0.25">
      <c r="A2627" s="2">
        <v>20506662711</v>
      </c>
      <c r="B2627" s="3" t="s">
        <v>62</v>
      </c>
      <c r="C2627" s="3" t="s">
        <v>62</v>
      </c>
      <c r="D2627" s="3" t="s">
        <v>4550</v>
      </c>
      <c r="E2627" s="3" t="s">
        <v>4551</v>
      </c>
      <c r="F2627" s="36">
        <v>22165</v>
      </c>
      <c r="G2627" s="3">
        <v>2</v>
      </c>
      <c r="H2627" s="3" t="s">
        <v>1825</v>
      </c>
      <c r="I2627" s="3" t="s">
        <v>4552</v>
      </c>
      <c r="J2627" s="3" t="s">
        <v>4553</v>
      </c>
      <c r="K2627" s="3" t="s">
        <v>1063</v>
      </c>
      <c r="L2627" s="8" t="s">
        <v>9813</v>
      </c>
      <c r="M2627" s="5"/>
      <c r="N2627" s="13" t="s">
        <v>1043</v>
      </c>
      <c r="O2627" s="5">
        <v>45085</v>
      </c>
      <c r="P2627" s="8">
        <v>1</v>
      </c>
      <c r="Q2627" s="9">
        <v>4</v>
      </c>
      <c r="R2627" s="9" t="str">
        <f>IFERROR(VLOOKUP(Tabla2[[#This Row],[CONTRATISTA PRNCIPAL]],Hoja1!$L$5:$M$9,2,FALSE),"CJV")</f>
        <v>CJV</v>
      </c>
      <c r="S2627" s="9" t="str">
        <f>IF(Tabla2[[#This Row],[EMPRESA]]=Tabla2[[#This Row],[CONTRATISTA PRNCIPAL]],"Principal","Secundaria")</f>
        <v>Principal</v>
      </c>
      <c r="T2627" s="10">
        <f>IFERROR(1/COUNTIF(Tabla2[CONTRATISTA PRNCIPAL],Tabla2[[#This Row],[CONTRATISTA PRNCIPAL]]),0)</f>
        <v>2.8571428571428571E-2</v>
      </c>
      <c r="U2627" s="33">
        <f ca="1">IF(((TODAY()-Tabla2[[#This Row],[FECHA NACIMIENTO]])/365)&lt;18,"Corregir", IF(((TODAY()-Tabla2[[#This Row],[FECHA NACIMIENTO]])/365)&gt;80, "Corregir",ROUNDDOWN(((TODAY()-Tabla2[[#This Row],[FECHA NACIMIENTO]])/365),0)))</f>
        <v>63</v>
      </c>
      <c r="V262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2627" s="34" t="str">
        <f ca="1">+IF(Tabla2[[#This Row],[Edad]]="Corregir","Corregir","Ok")</f>
        <v>Ok</v>
      </c>
      <c r="X2627" s="10" t="str">
        <f>+IFERROR(VLOOKUP(Tabla2[[#This Row],[DISTRITO SEGÚN DNI]],Hoja1!$A$2:$B$55,2,FALSE),"No")</f>
        <v>No</v>
      </c>
      <c r="Y2627" s="10" t="str">
        <f>IF(OR(LOWER(Tabla2[[#This Row],[GENERO]])="masculino", LOWER(Tabla2[[#This Row],[GENERO]])="femenino"),"OK","Corregir")</f>
        <v>OK</v>
      </c>
      <c r="Z2627" s="10" t="str">
        <f>+IF(Tabla2[[#This Row],[Nro. DNI / CE]]="","Corregir",IF(LEN(Tabla2[[#This Row],[Nro. DNI / CE]])&gt;=8,"OK","Corregir"))</f>
        <v>OK</v>
      </c>
      <c r="AA2627" s="10">
        <f>COUNTIF(Tabla2[APELLIDOS Y NOMBRES],Tabla2[[#This Row],[APELLIDOS Y NOMBRES]])</f>
        <v>1</v>
      </c>
      <c r="AB2627" t="str">
        <f ca="1">+IFERROR(IF(Tabla2[[#This Row],[FECHA CESE/BAJA]]="","No Aplica",IF(AND(MONTH(Tabla2[[#This Row],[FECHA CESE/BAJA]])=MONTH(TODAY()-30),YEAR(Tabla2[[#This Row],[FECHA CESE/BAJA]])=YEAR(TODAY())),MONTH(TODAY()-30)&amp;"-"&amp;YEAR(TODAY()),"Borrar")),"No aplica")</f>
        <v>No Aplica</v>
      </c>
      <c r="AC2627" t="str">
        <f ca="1">+IFERROR(IF(Tabla2[[#This Row],[FECHA INICIO DE LABORES EN OBRA]]="","No Aplica",IF(AND(MONTH(Tabla2[[#This Row],[FECHA INICIO DE LABORES EN OBRA]])=MONTH(TODAY()-30),YEAR(Tabla2[[#This Row],[FECHA INICIO DE LABORES EN OBRA]])=YEAR(TODAY())),MONTH(TODAY()-30)&amp;"-"&amp;YEAR(TODAY()),"No Aplica")),"No Aplica")</f>
        <v>No Aplica</v>
      </c>
    </row>
    <row r="2628" spans="1:29" x14ac:dyDescent="0.25">
      <c r="A2628" s="2">
        <v>20506662711</v>
      </c>
      <c r="B2628" s="3" t="s">
        <v>62</v>
      </c>
      <c r="C2628" s="3" t="s">
        <v>62</v>
      </c>
      <c r="D2628" s="3">
        <v>76640178</v>
      </c>
      <c r="E2628" s="3" t="s">
        <v>4557</v>
      </c>
      <c r="F2628" s="36">
        <v>37370</v>
      </c>
      <c r="G2628" s="3">
        <v>2</v>
      </c>
      <c r="H2628" s="3" t="s">
        <v>9512</v>
      </c>
      <c r="I2628" s="3" t="s">
        <v>4225</v>
      </c>
      <c r="J2628" s="3" t="s">
        <v>4558</v>
      </c>
      <c r="K2628" s="3" t="s">
        <v>32</v>
      </c>
      <c r="L2628" s="8" t="s">
        <v>9813</v>
      </c>
      <c r="M2628" s="5"/>
      <c r="N2628" s="13" t="s">
        <v>1043</v>
      </c>
      <c r="O2628" s="5">
        <v>45093</v>
      </c>
      <c r="P2628" s="8">
        <v>1</v>
      </c>
      <c r="Q2628" s="9">
        <v>4</v>
      </c>
      <c r="R2628" s="9" t="str">
        <f>IFERROR(VLOOKUP(Tabla2[[#This Row],[CONTRATISTA PRNCIPAL]],Hoja1!$L$5:$M$9,2,FALSE),"CJV")</f>
        <v>CJV</v>
      </c>
      <c r="S2628" s="9" t="str">
        <f>IF(Tabla2[[#This Row],[EMPRESA]]=Tabla2[[#This Row],[CONTRATISTA PRNCIPAL]],"Principal","Secundaria")</f>
        <v>Principal</v>
      </c>
      <c r="T2628" s="10">
        <f>IFERROR(1/COUNTIF(Tabla2[CONTRATISTA PRNCIPAL],Tabla2[[#This Row],[CONTRATISTA PRNCIPAL]]),0)</f>
        <v>2.8571428571428571E-2</v>
      </c>
      <c r="U2628" s="33">
        <f ca="1">IF(((TODAY()-Tabla2[[#This Row],[FECHA NACIMIENTO]])/365)&lt;18,"Corregir", IF(((TODAY()-Tabla2[[#This Row],[FECHA NACIMIENTO]])/365)&gt;80, "Corregir",ROUNDDOWN(((TODAY()-Tabla2[[#This Row],[FECHA NACIMIENTO]])/365),0)))</f>
        <v>21</v>
      </c>
      <c r="V262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2628" s="34" t="str">
        <f ca="1">+IF(Tabla2[[#This Row],[Edad]]="Corregir","Corregir","Ok")</f>
        <v>Ok</v>
      </c>
      <c r="X2628" s="10" t="str">
        <f>+IFERROR(VLOOKUP(Tabla2[[#This Row],[DISTRITO SEGÚN DNI]],Hoja1!$A$2:$B$55,2,FALSE),"No")</f>
        <v>CALLAO</v>
      </c>
      <c r="Y2628" s="10" t="str">
        <f>IF(OR(LOWER(Tabla2[[#This Row],[GENERO]])="masculino", LOWER(Tabla2[[#This Row],[GENERO]])="femenino"),"OK","Corregir")</f>
        <v>OK</v>
      </c>
      <c r="Z2628" s="10" t="str">
        <f>+IF(Tabla2[[#This Row],[Nro. DNI / CE]]="","Corregir",IF(LEN(Tabla2[[#This Row],[Nro. DNI / CE]])&gt;=8,"OK","Corregir"))</f>
        <v>OK</v>
      </c>
      <c r="AA2628" s="10">
        <f>COUNTIF(Tabla2[APELLIDOS Y NOMBRES],Tabla2[[#This Row],[APELLIDOS Y NOMBRES]])</f>
        <v>1</v>
      </c>
      <c r="AB2628" t="str">
        <f ca="1">+IFERROR(IF(Tabla2[[#This Row],[FECHA CESE/BAJA]]="","No Aplica",IF(AND(MONTH(Tabla2[[#This Row],[FECHA CESE/BAJA]])=MONTH(TODAY()-30),YEAR(Tabla2[[#This Row],[FECHA CESE/BAJA]])=YEAR(TODAY())),MONTH(TODAY()-30)&amp;"-"&amp;YEAR(TODAY()),"Borrar")),"No aplica")</f>
        <v>No Aplica</v>
      </c>
      <c r="AC2628" t="str">
        <f ca="1">+IFERROR(IF(Tabla2[[#This Row],[FECHA INICIO DE LABORES EN OBRA]]="","No Aplica",IF(AND(MONTH(Tabla2[[#This Row],[FECHA INICIO DE LABORES EN OBRA]])=MONTH(TODAY()-30),YEAR(Tabla2[[#This Row],[FECHA INICIO DE LABORES EN OBRA]])=YEAR(TODAY())),MONTH(TODAY()-30)&amp;"-"&amp;YEAR(TODAY()),"No Aplica")),"No Aplica")</f>
        <v>No Aplica</v>
      </c>
    </row>
    <row r="2629" spans="1:29" x14ac:dyDescent="0.25">
      <c r="A2629" s="2">
        <v>20506662711</v>
      </c>
      <c r="B2629" s="3" t="s">
        <v>62</v>
      </c>
      <c r="C2629" s="3" t="s">
        <v>62</v>
      </c>
      <c r="D2629" s="3" t="s">
        <v>4559</v>
      </c>
      <c r="E2629" s="3" t="s">
        <v>4560</v>
      </c>
      <c r="F2629" s="36">
        <v>25328</v>
      </c>
      <c r="G2629" s="3">
        <v>2</v>
      </c>
      <c r="H2629" s="3" t="s">
        <v>1825</v>
      </c>
      <c r="I2629" s="3" t="s">
        <v>4552</v>
      </c>
      <c r="J2629" s="3" t="s">
        <v>4561</v>
      </c>
      <c r="K2629" s="3" t="s">
        <v>1042</v>
      </c>
      <c r="L2629" s="8" t="s">
        <v>9813</v>
      </c>
      <c r="M2629" s="5"/>
      <c r="N2629" s="13" t="s">
        <v>1043</v>
      </c>
      <c r="O2629" s="5">
        <v>45104</v>
      </c>
      <c r="P2629" s="8">
        <v>1</v>
      </c>
      <c r="Q2629" s="9">
        <v>4</v>
      </c>
      <c r="R2629" s="9" t="str">
        <f>IFERROR(VLOOKUP(Tabla2[[#This Row],[CONTRATISTA PRNCIPAL]],Hoja1!$L$5:$M$9,2,FALSE),"CJV")</f>
        <v>CJV</v>
      </c>
      <c r="S2629" s="9" t="str">
        <f>IF(Tabla2[[#This Row],[EMPRESA]]=Tabla2[[#This Row],[CONTRATISTA PRNCIPAL]],"Principal","Secundaria")</f>
        <v>Principal</v>
      </c>
      <c r="T2629" s="10">
        <f>IFERROR(1/COUNTIF(Tabla2[CONTRATISTA PRNCIPAL],Tabla2[[#This Row],[CONTRATISTA PRNCIPAL]]),0)</f>
        <v>2.8571428571428571E-2</v>
      </c>
      <c r="U2629" s="33">
        <f ca="1">IF(((TODAY()-Tabla2[[#This Row],[FECHA NACIMIENTO]])/365)&lt;18,"Corregir", IF(((TODAY()-Tabla2[[#This Row],[FECHA NACIMIENTO]])/365)&gt;80, "Corregir",ROUNDDOWN(((TODAY()-Tabla2[[#This Row],[FECHA NACIMIENTO]])/365),0)))</f>
        <v>54</v>
      </c>
      <c r="V262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629" s="34" t="str">
        <f ca="1">+IF(Tabla2[[#This Row],[Edad]]="Corregir","Corregir","Ok")</f>
        <v>Ok</v>
      </c>
      <c r="X2629" s="10" t="str">
        <f>+IFERROR(VLOOKUP(Tabla2[[#This Row],[DISTRITO SEGÚN DNI]],Hoja1!$A$2:$B$55,2,FALSE),"No")</f>
        <v>No</v>
      </c>
      <c r="Y2629" s="10" t="str">
        <f>IF(OR(LOWER(Tabla2[[#This Row],[GENERO]])="masculino", LOWER(Tabla2[[#This Row],[GENERO]])="femenino"),"OK","Corregir")</f>
        <v>OK</v>
      </c>
      <c r="Z2629" s="10" t="str">
        <f>+IF(Tabla2[[#This Row],[Nro. DNI / CE]]="","Corregir",IF(LEN(Tabla2[[#This Row],[Nro. DNI / CE]])&gt;=8,"OK","Corregir"))</f>
        <v>OK</v>
      </c>
      <c r="AA2629" s="10">
        <f>COUNTIF(Tabla2[APELLIDOS Y NOMBRES],Tabla2[[#This Row],[APELLIDOS Y NOMBRES]])</f>
        <v>1</v>
      </c>
      <c r="AB2629" t="str">
        <f ca="1">+IFERROR(IF(Tabla2[[#This Row],[FECHA CESE/BAJA]]="","No Aplica",IF(AND(MONTH(Tabla2[[#This Row],[FECHA CESE/BAJA]])=MONTH(TODAY()-30),YEAR(Tabla2[[#This Row],[FECHA CESE/BAJA]])=YEAR(TODAY())),MONTH(TODAY()-30)&amp;"-"&amp;YEAR(TODAY()),"Borrar")),"No aplica")</f>
        <v>No Aplica</v>
      </c>
      <c r="AC2629" t="str">
        <f ca="1">+IFERROR(IF(Tabla2[[#This Row],[FECHA INICIO DE LABORES EN OBRA]]="","No Aplica",IF(AND(MONTH(Tabla2[[#This Row],[FECHA INICIO DE LABORES EN OBRA]])=MONTH(TODAY()-30),YEAR(Tabla2[[#This Row],[FECHA INICIO DE LABORES EN OBRA]])=YEAR(TODAY())),MONTH(TODAY()-30)&amp;"-"&amp;YEAR(TODAY()),"No Aplica")),"No Aplica")</f>
        <v>No Aplica</v>
      </c>
    </row>
    <row r="2630" spans="1:29" x14ac:dyDescent="0.25">
      <c r="A2630" s="2">
        <v>20506662711</v>
      </c>
      <c r="B2630" s="3" t="s">
        <v>62</v>
      </c>
      <c r="C2630" s="3" t="s">
        <v>62</v>
      </c>
      <c r="D2630" s="3" t="s">
        <v>9520</v>
      </c>
      <c r="E2630" s="3" t="s">
        <v>9521</v>
      </c>
      <c r="F2630" s="36">
        <v>34336</v>
      </c>
      <c r="G2630" s="3">
        <v>2</v>
      </c>
      <c r="H2630" s="3" t="s">
        <v>1825</v>
      </c>
      <c r="I2630" s="3" t="s">
        <v>4225</v>
      </c>
      <c r="J2630" s="3" t="s">
        <v>9522</v>
      </c>
      <c r="K2630" s="3" t="s">
        <v>93</v>
      </c>
      <c r="L2630" s="8" t="s">
        <v>9813</v>
      </c>
      <c r="M2630" s="5"/>
      <c r="N2630" s="13" t="s">
        <v>1043</v>
      </c>
      <c r="O2630" s="5">
        <v>45121</v>
      </c>
      <c r="P2630" s="8">
        <v>1</v>
      </c>
      <c r="Q2630" s="9">
        <v>4</v>
      </c>
      <c r="R2630" s="9" t="str">
        <f>IFERROR(VLOOKUP(Tabla2[[#This Row],[CONTRATISTA PRNCIPAL]],Hoja1!$L$5:$M$9,2,FALSE),"CJV")</f>
        <v>CJV</v>
      </c>
      <c r="S2630" s="9" t="str">
        <f>IF(Tabla2[[#This Row],[EMPRESA]]=Tabla2[[#This Row],[CONTRATISTA PRNCIPAL]],"Principal","Secundaria")</f>
        <v>Principal</v>
      </c>
      <c r="T2630" s="10">
        <f>IFERROR(1/COUNTIF(Tabla2[CONTRATISTA PRNCIPAL],Tabla2[[#This Row],[CONTRATISTA PRNCIPAL]]),0)</f>
        <v>2.8571428571428571E-2</v>
      </c>
      <c r="U2630" s="33">
        <f ca="1">IF(((TODAY()-Tabla2[[#This Row],[FECHA NACIMIENTO]])/365)&lt;18,"Corregir", IF(((TODAY()-Tabla2[[#This Row],[FECHA NACIMIENTO]])/365)&gt;80, "Corregir",ROUNDDOWN(((TODAY()-Tabla2[[#This Row],[FECHA NACIMIENTO]])/365),0)))</f>
        <v>29</v>
      </c>
      <c r="V263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630" s="34" t="str">
        <f ca="1">+IF(Tabla2[[#This Row],[Edad]]="Corregir","Corregir","Ok")</f>
        <v>Ok</v>
      </c>
      <c r="X2630" s="10" t="str">
        <f>+IFERROR(VLOOKUP(Tabla2[[#This Row],[DISTRITO SEGÚN DNI]],Hoja1!$A$2:$B$55,2,FALSE),"No")</f>
        <v>ATE</v>
      </c>
      <c r="Y2630" s="10" t="str">
        <f>IF(OR(LOWER(Tabla2[[#This Row],[GENERO]])="masculino", LOWER(Tabla2[[#This Row],[GENERO]])="femenino"),"OK","Corregir")</f>
        <v>OK</v>
      </c>
      <c r="Z2630" s="10" t="str">
        <f>+IF(Tabla2[[#This Row],[Nro. DNI / CE]]="","Corregir",IF(LEN(Tabla2[[#This Row],[Nro. DNI / CE]])&gt;=8,"OK","Corregir"))</f>
        <v>OK</v>
      </c>
      <c r="AA2630" s="10">
        <f>COUNTIF(Tabla2[APELLIDOS Y NOMBRES],Tabla2[[#This Row],[APELLIDOS Y NOMBRES]])</f>
        <v>1</v>
      </c>
      <c r="AB2630" t="str">
        <f ca="1">+IFERROR(IF(Tabla2[[#This Row],[FECHA CESE/BAJA]]="","No Aplica",IF(AND(MONTH(Tabla2[[#This Row],[FECHA CESE/BAJA]])=MONTH(TODAY()-30),YEAR(Tabla2[[#This Row],[FECHA CESE/BAJA]])=YEAR(TODAY())),MONTH(TODAY()-30)&amp;"-"&amp;YEAR(TODAY()),"Borrar")),"No aplica")</f>
        <v>No Aplica</v>
      </c>
      <c r="AC2630" t="str">
        <f ca="1">+IFERROR(IF(Tabla2[[#This Row],[FECHA INICIO DE LABORES EN OBRA]]="","No Aplica",IF(AND(MONTH(Tabla2[[#This Row],[FECHA INICIO DE LABORES EN OBRA]])=MONTH(TODAY()-30),YEAR(Tabla2[[#This Row],[FECHA INICIO DE LABORES EN OBRA]])=YEAR(TODAY())),MONTH(TODAY()-30)&amp;"-"&amp;YEAR(TODAY()),"No Aplica")),"No Aplica")</f>
        <v>No Aplica</v>
      </c>
    </row>
    <row r="2631" spans="1:29" x14ac:dyDescent="0.25">
      <c r="A2631" s="2">
        <v>20506662711</v>
      </c>
      <c r="B2631" s="3" t="s">
        <v>62</v>
      </c>
      <c r="C2631" s="3" t="s">
        <v>62</v>
      </c>
      <c r="D2631" s="3" t="s">
        <v>9527</v>
      </c>
      <c r="E2631" s="3" t="s">
        <v>9528</v>
      </c>
      <c r="F2631" s="36">
        <v>30007</v>
      </c>
      <c r="G2631" s="3">
        <v>2</v>
      </c>
      <c r="H2631" s="3" t="s">
        <v>1825</v>
      </c>
      <c r="I2631" s="3" t="s">
        <v>4225</v>
      </c>
      <c r="J2631" s="3" t="s">
        <v>9529</v>
      </c>
      <c r="K2631" s="3" t="s">
        <v>4105</v>
      </c>
      <c r="L2631" s="8" t="s">
        <v>9813</v>
      </c>
      <c r="M2631" s="5"/>
      <c r="N2631" s="13" t="s">
        <v>1043</v>
      </c>
      <c r="O2631" s="5">
        <v>45124</v>
      </c>
      <c r="P2631" s="8">
        <v>1</v>
      </c>
      <c r="Q2631" s="9">
        <v>4</v>
      </c>
      <c r="R2631" s="9" t="str">
        <f>IFERROR(VLOOKUP(Tabla2[[#This Row],[CONTRATISTA PRNCIPAL]],Hoja1!$L$5:$M$9,2,FALSE),"CJV")</f>
        <v>CJV</v>
      </c>
      <c r="S2631" s="9" t="str">
        <f>IF(Tabla2[[#This Row],[EMPRESA]]=Tabla2[[#This Row],[CONTRATISTA PRNCIPAL]],"Principal","Secundaria")</f>
        <v>Principal</v>
      </c>
      <c r="T2631" s="10">
        <f>IFERROR(1/COUNTIF(Tabla2[CONTRATISTA PRNCIPAL],Tabla2[[#This Row],[CONTRATISTA PRNCIPAL]]),0)</f>
        <v>2.8571428571428571E-2</v>
      </c>
      <c r="U2631" s="33">
        <f ca="1">IF(((TODAY()-Tabla2[[#This Row],[FECHA NACIMIENTO]])/365)&lt;18,"Corregir", IF(((TODAY()-Tabla2[[#This Row],[FECHA NACIMIENTO]])/365)&gt;80, "Corregir",ROUNDDOWN(((TODAY()-Tabla2[[#This Row],[FECHA NACIMIENTO]])/365),0)))</f>
        <v>41</v>
      </c>
      <c r="V263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631" s="34" t="str">
        <f ca="1">+IF(Tabla2[[#This Row],[Edad]]="Corregir","Corregir","Ok")</f>
        <v>Ok</v>
      </c>
      <c r="X2631" s="10" t="str">
        <f>+IFERROR(VLOOKUP(Tabla2[[#This Row],[DISTRITO SEGÚN DNI]],Hoja1!$A$2:$B$55,2,FALSE),"No")</f>
        <v>No</v>
      </c>
      <c r="Y2631" s="10" t="str">
        <f>IF(OR(LOWER(Tabla2[[#This Row],[GENERO]])="masculino", LOWER(Tabla2[[#This Row],[GENERO]])="femenino"),"OK","Corregir")</f>
        <v>OK</v>
      </c>
      <c r="Z2631" s="10" t="str">
        <f>+IF(Tabla2[[#This Row],[Nro. DNI / CE]]="","Corregir",IF(LEN(Tabla2[[#This Row],[Nro. DNI / CE]])&gt;=8,"OK","Corregir"))</f>
        <v>OK</v>
      </c>
      <c r="AA2631" s="10">
        <f>COUNTIF(Tabla2[APELLIDOS Y NOMBRES],Tabla2[[#This Row],[APELLIDOS Y NOMBRES]])</f>
        <v>1</v>
      </c>
      <c r="AB2631" t="str">
        <f ca="1">+IFERROR(IF(Tabla2[[#This Row],[FECHA CESE/BAJA]]="","No Aplica",IF(AND(MONTH(Tabla2[[#This Row],[FECHA CESE/BAJA]])=MONTH(TODAY()-30),YEAR(Tabla2[[#This Row],[FECHA CESE/BAJA]])=YEAR(TODAY())),MONTH(TODAY()-30)&amp;"-"&amp;YEAR(TODAY()),"Borrar")),"No aplica")</f>
        <v>No Aplica</v>
      </c>
      <c r="AC2631" t="str">
        <f ca="1">+IFERROR(IF(Tabla2[[#This Row],[FECHA INICIO DE LABORES EN OBRA]]="","No Aplica",IF(AND(MONTH(Tabla2[[#This Row],[FECHA INICIO DE LABORES EN OBRA]])=MONTH(TODAY()-30),YEAR(Tabla2[[#This Row],[FECHA INICIO DE LABORES EN OBRA]])=YEAR(TODAY())),MONTH(TODAY()-30)&amp;"-"&amp;YEAR(TODAY()),"No Aplica")),"No Aplica")</f>
        <v>No Aplica</v>
      </c>
    </row>
    <row r="2632" spans="1:29" x14ac:dyDescent="0.25">
      <c r="A2632" s="2">
        <v>20506662711</v>
      </c>
      <c r="B2632" s="3" t="s">
        <v>62</v>
      </c>
      <c r="C2632" s="3" t="s">
        <v>62</v>
      </c>
      <c r="D2632" s="3" t="s">
        <v>9530</v>
      </c>
      <c r="E2632" s="3" t="s">
        <v>9531</v>
      </c>
      <c r="F2632" s="36">
        <v>28992</v>
      </c>
      <c r="G2632" s="3">
        <v>2</v>
      </c>
      <c r="H2632" s="3" t="s">
        <v>1825</v>
      </c>
      <c r="I2632" s="3" t="s">
        <v>4225</v>
      </c>
      <c r="J2632" s="3" t="s">
        <v>9532</v>
      </c>
      <c r="K2632" s="3" t="s">
        <v>34</v>
      </c>
      <c r="L2632" s="8" t="s">
        <v>9813</v>
      </c>
      <c r="M2632" s="5"/>
      <c r="N2632" s="13" t="s">
        <v>1043</v>
      </c>
      <c r="O2632" s="5">
        <v>45128</v>
      </c>
      <c r="P2632" s="8">
        <v>1</v>
      </c>
      <c r="Q2632" s="9">
        <v>4</v>
      </c>
      <c r="R2632" s="9" t="str">
        <f>IFERROR(VLOOKUP(Tabla2[[#This Row],[CONTRATISTA PRNCIPAL]],Hoja1!$L$5:$M$9,2,FALSE),"CJV")</f>
        <v>CJV</v>
      </c>
      <c r="S2632" s="9" t="str">
        <f>IF(Tabla2[[#This Row],[EMPRESA]]=Tabla2[[#This Row],[CONTRATISTA PRNCIPAL]],"Principal","Secundaria")</f>
        <v>Principal</v>
      </c>
      <c r="T2632" s="10">
        <f>IFERROR(1/COUNTIF(Tabla2[CONTRATISTA PRNCIPAL],Tabla2[[#This Row],[CONTRATISTA PRNCIPAL]]),0)</f>
        <v>2.8571428571428571E-2</v>
      </c>
      <c r="U2632" s="33">
        <f ca="1">IF(((TODAY()-Tabla2[[#This Row],[FECHA NACIMIENTO]])/365)&lt;18,"Corregir", IF(((TODAY()-Tabla2[[#This Row],[FECHA NACIMIENTO]])/365)&gt;80, "Corregir",ROUNDDOWN(((TODAY()-Tabla2[[#This Row],[FECHA NACIMIENTO]])/365),0)))</f>
        <v>44</v>
      </c>
      <c r="V263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632" s="34" t="str">
        <f ca="1">+IF(Tabla2[[#This Row],[Edad]]="Corregir","Corregir","Ok")</f>
        <v>Ok</v>
      </c>
      <c r="X2632" s="10" t="str">
        <f>+IFERROR(VLOOKUP(Tabla2[[#This Row],[DISTRITO SEGÚN DNI]],Hoja1!$A$2:$B$55,2,FALSE),"No")</f>
        <v>CALLAO</v>
      </c>
      <c r="Y2632" s="10" t="str">
        <f>IF(OR(LOWER(Tabla2[[#This Row],[GENERO]])="masculino", LOWER(Tabla2[[#This Row],[GENERO]])="femenino"),"OK","Corregir")</f>
        <v>OK</v>
      </c>
      <c r="Z2632" s="10" t="str">
        <f>+IF(Tabla2[[#This Row],[Nro. DNI / CE]]="","Corregir",IF(LEN(Tabla2[[#This Row],[Nro. DNI / CE]])&gt;=8,"OK","Corregir"))</f>
        <v>OK</v>
      </c>
      <c r="AA2632" s="10">
        <f>COUNTIF(Tabla2[APELLIDOS Y NOMBRES],Tabla2[[#This Row],[APELLIDOS Y NOMBRES]])</f>
        <v>1</v>
      </c>
      <c r="AB2632" t="str">
        <f ca="1">+IFERROR(IF(Tabla2[[#This Row],[FECHA CESE/BAJA]]="","No Aplica",IF(AND(MONTH(Tabla2[[#This Row],[FECHA CESE/BAJA]])=MONTH(TODAY()-30),YEAR(Tabla2[[#This Row],[FECHA CESE/BAJA]])=YEAR(TODAY())),MONTH(TODAY()-30)&amp;"-"&amp;YEAR(TODAY()),"Borrar")),"No aplica")</f>
        <v>No Aplica</v>
      </c>
      <c r="AC2632" t="str">
        <f ca="1">+IFERROR(IF(Tabla2[[#This Row],[FECHA INICIO DE LABORES EN OBRA]]="","No Aplica",IF(AND(MONTH(Tabla2[[#This Row],[FECHA INICIO DE LABORES EN OBRA]])=MONTH(TODAY()-30),YEAR(Tabla2[[#This Row],[FECHA INICIO DE LABORES EN OBRA]])=YEAR(TODAY())),MONTH(TODAY()-30)&amp;"-"&amp;YEAR(TODAY()),"No Aplica")),"No Aplica")</f>
        <v>No Aplica</v>
      </c>
    </row>
    <row r="2633" spans="1:29" x14ac:dyDescent="0.25">
      <c r="A2633" s="2">
        <v>20506662711</v>
      </c>
      <c r="B2633" s="3" t="s">
        <v>62</v>
      </c>
      <c r="C2633" s="3" t="s">
        <v>62</v>
      </c>
      <c r="D2633" s="3" t="s">
        <v>9533</v>
      </c>
      <c r="E2633" s="3" t="s">
        <v>9534</v>
      </c>
      <c r="F2633" s="36">
        <v>35492</v>
      </c>
      <c r="G2633" s="3">
        <v>2</v>
      </c>
      <c r="H2633" s="3" t="s">
        <v>9535</v>
      </c>
      <c r="I2633" s="3" t="s">
        <v>6070</v>
      </c>
      <c r="J2633" s="3" t="s">
        <v>9536</v>
      </c>
      <c r="K2633" s="3" t="s">
        <v>2094</v>
      </c>
      <c r="L2633" s="8" t="s">
        <v>9813</v>
      </c>
      <c r="M2633" s="5"/>
      <c r="N2633" s="13" t="s">
        <v>1043</v>
      </c>
      <c r="O2633" s="5">
        <v>45133</v>
      </c>
      <c r="P2633" s="8">
        <v>1</v>
      </c>
      <c r="Q2633" s="9">
        <v>4</v>
      </c>
      <c r="R2633" s="9" t="str">
        <f>IFERROR(VLOOKUP(Tabla2[[#This Row],[CONTRATISTA PRNCIPAL]],Hoja1!$L$5:$M$9,2,FALSE),"CJV")</f>
        <v>CJV</v>
      </c>
      <c r="S2633" s="9" t="str">
        <f>IF(Tabla2[[#This Row],[EMPRESA]]=Tabla2[[#This Row],[CONTRATISTA PRNCIPAL]],"Principal","Secundaria")</f>
        <v>Principal</v>
      </c>
      <c r="T2633" s="10">
        <f>IFERROR(1/COUNTIF(Tabla2[CONTRATISTA PRNCIPAL],Tabla2[[#This Row],[CONTRATISTA PRNCIPAL]]),0)</f>
        <v>2.8571428571428571E-2</v>
      </c>
      <c r="U2633" s="33">
        <f ca="1">IF(((TODAY()-Tabla2[[#This Row],[FECHA NACIMIENTO]])/365)&lt;18,"Corregir", IF(((TODAY()-Tabla2[[#This Row],[FECHA NACIMIENTO]])/365)&gt;80, "Corregir",ROUNDDOWN(((TODAY()-Tabla2[[#This Row],[FECHA NACIMIENTO]])/365),0)))</f>
        <v>26</v>
      </c>
      <c r="V263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633" s="34" t="str">
        <f ca="1">+IF(Tabla2[[#This Row],[Edad]]="Corregir","Corregir","Ok")</f>
        <v>Ok</v>
      </c>
      <c r="X2633" s="10" t="str">
        <f>+IFERROR(VLOOKUP(Tabla2[[#This Row],[DISTRITO SEGÚN DNI]],Hoja1!$A$2:$B$55,2,FALSE),"No")</f>
        <v>No</v>
      </c>
      <c r="Y2633" s="10" t="str">
        <f>IF(OR(LOWER(Tabla2[[#This Row],[GENERO]])="masculino", LOWER(Tabla2[[#This Row],[GENERO]])="femenino"),"OK","Corregir")</f>
        <v>OK</v>
      </c>
      <c r="Z2633" s="10" t="str">
        <f>+IF(Tabla2[[#This Row],[Nro. DNI / CE]]="","Corregir",IF(LEN(Tabla2[[#This Row],[Nro. DNI / CE]])&gt;=8,"OK","Corregir"))</f>
        <v>OK</v>
      </c>
      <c r="AA2633" s="10">
        <f>COUNTIF(Tabla2[APELLIDOS Y NOMBRES],Tabla2[[#This Row],[APELLIDOS Y NOMBRES]])</f>
        <v>1</v>
      </c>
      <c r="AB2633" t="str">
        <f ca="1">+IFERROR(IF(Tabla2[[#This Row],[FECHA CESE/BAJA]]="","No Aplica",IF(AND(MONTH(Tabla2[[#This Row],[FECHA CESE/BAJA]])=MONTH(TODAY()-30),YEAR(Tabla2[[#This Row],[FECHA CESE/BAJA]])=YEAR(TODAY())),MONTH(TODAY()-30)&amp;"-"&amp;YEAR(TODAY()),"Borrar")),"No aplica")</f>
        <v>No Aplica</v>
      </c>
      <c r="AC2633" t="str">
        <f ca="1">+IFERROR(IF(Tabla2[[#This Row],[FECHA INICIO DE LABORES EN OBRA]]="","No Aplica",IF(AND(MONTH(Tabla2[[#This Row],[FECHA INICIO DE LABORES EN OBRA]])=MONTH(TODAY()-30),YEAR(Tabla2[[#This Row],[FECHA INICIO DE LABORES EN OBRA]])=YEAR(TODAY())),MONTH(TODAY()-30)&amp;"-"&amp;YEAR(TODAY()),"No Aplica")),"No Aplica")</f>
        <v>No Aplica</v>
      </c>
    </row>
    <row r="2634" spans="1:29" x14ac:dyDescent="0.25">
      <c r="A2634" s="2">
        <v>20506662711</v>
      </c>
      <c r="B2634" s="3" t="s">
        <v>62</v>
      </c>
      <c r="C2634" s="3" t="s">
        <v>62</v>
      </c>
      <c r="D2634" s="3" t="s">
        <v>9537</v>
      </c>
      <c r="E2634" s="3" t="s">
        <v>9538</v>
      </c>
      <c r="F2634" s="36">
        <v>20096</v>
      </c>
      <c r="G2634" s="3">
        <v>2</v>
      </c>
      <c r="H2634" s="3" t="s">
        <v>1825</v>
      </c>
      <c r="I2634" s="3" t="s">
        <v>4225</v>
      </c>
      <c r="J2634" s="3" t="s">
        <v>9539</v>
      </c>
      <c r="K2634" s="3" t="s">
        <v>4105</v>
      </c>
      <c r="L2634" s="8" t="s">
        <v>9813</v>
      </c>
      <c r="M2634" s="5"/>
      <c r="N2634" s="13" t="s">
        <v>1043</v>
      </c>
      <c r="O2634" s="5">
        <v>45133</v>
      </c>
      <c r="P2634" s="8">
        <v>1</v>
      </c>
      <c r="Q2634" s="9">
        <v>4</v>
      </c>
      <c r="R2634" s="9" t="str">
        <f>IFERROR(VLOOKUP(Tabla2[[#This Row],[CONTRATISTA PRNCIPAL]],Hoja1!$L$5:$M$9,2,FALSE),"CJV")</f>
        <v>CJV</v>
      </c>
      <c r="S2634" s="9" t="str">
        <f>IF(Tabla2[[#This Row],[EMPRESA]]=Tabla2[[#This Row],[CONTRATISTA PRNCIPAL]],"Principal","Secundaria")</f>
        <v>Principal</v>
      </c>
      <c r="T2634" s="10">
        <f>IFERROR(1/COUNTIF(Tabla2[CONTRATISTA PRNCIPAL],Tabla2[[#This Row],[CONTRATISTA PRNCIPAL]]),0)</f>
        <v>2.8571428571428571E-2</v>
      </c>
      <c r="U2634" s="33">
        <f ca="1">IF(((TODAY()-Tabla2[[#This Row],[FECHA NACIMIENTO]])/365)&lt;18,"Corregir", IF(((TODAY()-Tabla2[[#This Row],[FECHA NACIMIENTO]])/365)&gt;80, "Corregir",ROUNDDOWN(((TODAY()-Tabla2[[#This Row],[FECHA NACIMIENTO]])/365),0)))</f>
        <v>68</v>
      </c>
      <c r="V263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2634" s="34" t="str">
        <f ca="1">+IF(Tabla2[[#This Row],[Edad]]="Corregir","Corregir","Ok")</f>
        <v>Ok</v>
      </c>
      <c r="X2634" s="10" t="str">
        <f>+IFERROR(VLOOKUP(Tabla2[[#This Row],[DISTRITO SEGÚN DNI]],Hoja1!$A$2:$B$55,2,FALSE),"No")</f>
        <v>No</v>
      </c>
      <c r="Y2634" s="10" t="str">
        <f>IF(OR(LOWER(Tabla2[[#This Row],[GENERO]])="masculino", LOWER(Tabla2[[#This Row],[GENERO]])="femenino"),"OK","Corregir")</f>
        <v>OK</v>
      </c>
      <c r="Z2634" s="10" t="str">
        <f>+IF(Tabla2[[#This Row],[Nro. DNI / CE]]="","Corregir",IF(LEN(Tabla2[[#This Row],[Nro. DNI / CE]])&gt;=8,"OK","Corregir"))</f>
        <v>OK</v>
      </c>
      <c r="AA2634" s="10">
        <f>COUNTIF(Tabla2[APELLIDOS Y NOMBRES],Tabla2[[#This Row],[APELLIDOS Y NOMBRES]])</f>
        <v>1</v>
      </c>
      <c r="AB2634" t="str">
        <f ca="1">+IFERROR(IF(Tabla2[[#This Row],[FECHA CESE/BAJA]]="","No Aplica",IF(AND(MONTH(Tabla2[[#This Row],[FECHA CESE/BAJA]])=MONTH(TODAY()-30),YEAR(Tabla2[[#This Row],[FECHA CESE/BAJA]])=YEAR(TODAY())),MONTH(TODAY()-30)&amp;"-"&amp;YEAR(TODAY()),"Borrar")),"No aplica")</f>
        <v>No Aplica</v>
      </c>
      <c r="AC2634" t="str">
        <f ca="1">+IFERROR(IF(Tabla2[[#This Row],[FECHA INICIO DE LABORES EN OBRA]]="","No Aplica",IF(AND(MONTH(Tabla2[[#This Row],[FECHA INICIO DE LABORES EN OBRA]])=MONTH(TODAY()-30),YEAR(Tabla2[[#This Row],[FECHA INICIO DE LABORES EN OBRA]])=YEAR(TODAY())),MONTH(TODAY()-30)&amp;"-"&amp;YEAR(TODAY()),"No Aplica")),"No Aplica")</f>
        <v>No Aplica</v>
      </c>
    </row>
    <row r="2635" spans="1:29" x14ac:dyDescent="0.25">
      <c r="A2635" s="2">
        <v>20506662711</v>
      </c>
      <c r="B2635" s="3" t="s">
        <v>62</v>
      </c>
      <c r="C2635" s="3" t="s">
        <v>62</v>
      </c>
      <c r="D2635" s="3" t="s">
        <v>10819</v>
      </c>
      <c r="E2635" s="3" t="s">
        <v>10820</v>
      </c>
      <c r="F2635" s="36">
        <v>28226</v>
      </c>
      <c r="G2635" s="3">
        <v>2</v>
      </c>
      <c r="H2635" s="3" t="s">
        <v>12090</v>
      </c>
      <c r="I2635" s="3" t="s">
        <v>4253</v>
      </c>
      <c r="J2635" s="3" t="s">
        <v>12091</v>
      </c>
      <c r="K2635" s="3" t="s">
        <v>1492</v>
      </c>
      <c r="L2635" s="8" t="s">
        <v>9813</v>
      </c>
      <c r="M2635" s="5"/>
      <c r="N2635" s="13" t="s">
        <v>1043</v>
      </c>
      <c r="O2635" s="5">
        <v>45155</v>
      </c>
      <c r="P2635" s="8">
        <v>1</v>
      </c>
      <c r="Q2635" s="9">
        <v>4</v>
      </c>
      <c r="R2635" s="9" t="str">
        <f>IFERROR(VLOOKUP(Tabla2[[#This Row],[CONTRATISTA PRNCIPAL]],Hoja1!$L$5:$M$9,2,FALSE),"CJV")</f>
        <v>CJV</v>
      </c>
      <c r="S2635" s="9" t="str">
        <f>IF(Tabla2[[#This Row],[EMPRESA]]=Tabla2[[#This Row],[CONTRATISTA PRNCIPAL]],"Principal","Secundaria")</f>
        <v>Principal</v>
      </c>
      <c r="T2635" s="10">
        <f>IFERROR(1/COUNTIF(Tabla2[CONTRATISTA PRNCIPAL],Tabla2[[#This Row],[CONTRATISTA PRNCIPAL]]),0)</f>
        <v>2.8571428571428571E-2</v>
      </c>
      <c r="U2635" s="33">
        <f ca="1">IF(((TODAY()-Tabla2[[#This Row],[FECHA NACIMIENTO]])/365)&lt;18,"Corregir", IF(((TODAY()-Tabla2[[#This Row],[FECHA NACIMIENTO]])/365)&gt;80, "Corregir",ROUNDDOWN(((TODAY()-Tabla2[[#This Row],[FECHA NACIMIENTO]])/365),0)))</f>
        <v>46</v>
      </c>
      <c r="V263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635" s="34" t="str">
        <f ca="1">+IF(Tabla2[[#This Row],[Edad]]="Corregir","Corregir","Ok")</f>
        <v>Ok</v>
      </c>
      <c r="X2635" s="10" t="str">
        <f>+IFERROR(VLOOKUP(Tabla2[[#This Row],[DISTRITO SEGÚN DNI]],Hoja1!$A$2:$B$55,2,FALSE),"No")</f>
        <v>No</v>
      </c>
      <c r="Y2635" s="10" t="str">
        <f>IF(OR(LOWER(Tabla2[[#This Row],[GENERO]])="masculino", LOWER(Tabla2[[#This Row],[GENERO]])="femenino"),"OK","Corregir")</f>
        <v>OK</v>
      </c>
      <c r="Z2635" s="10" t="str">
        <f>+IF(Tabla2[[#This Row],[Nro. DNI / CE]]="","Corregir",IF(LEN(Tabla2[[#This Row],[Nro. DNI / CE]])&gt;=8,"OK","Corregir"))</f>
        <v>OK</v>
      </c>
      <c r="AA2635" s="10">
        <f>COUNTIF(Tabla2[APELLIDOS Y NOMBRES],Tabla2[[#This Row],[APELLIDOS Y NOMBRES]])</f>
        <v>1</v>
      </c>
      <c r="AB2635" t="str">
        <f ca="1">+IFERROR(IF(Tabla2[[#This Row],[FECHA CESE/BAJA]]="","No Aplica",IF(AND(MONTH(Tabla2[[#This Row],[FECHA CESE/BAJA]])=MONTH(TODAY()-30),YEAR(Tabla2[[#This Row],[FECHA CESE/BAJA]])=YEAR(TODAY())),MONTH(TODAY()-30)&amp;"-"&amp;YEAR(TODAY()),"Borrar")),"No aplica")</f>
        <v>No Aplica</v>
      </c>
      <c r="AC2635" t="str">
        <f ca="1">+IFERROR(IF(Tabla2[[#This Row],[FECHA INICIO DE LABORES EN OBRA]]="","No Aplica",IF(AND(MONTH(Tabla2[[#This Row],[FECHA INICIO DE LABORES EN OBRA]])=MONTH(TODAY()-30),YEAR(Tabla2[[#This Row],[FECHA INICIO DE LABORES EN OBRA]])=YEAR(TODAY())),MONTH(TODAY()-30)&amp;"-"&amp;YEAR(TODAY()),"No Aplica")),"No Aplica")</f>
        <v>8-2023</v>
      </c>
    </row>
    <row r="2636" spans="1:29" x14ac:dyDescent="0.25">
      <c r="A2636" s="2">
        <v>20506662711</v>
      </c>
      <c r="B2636" s="3" t="s">
        <v>62</v>
      </c>
      <c r="C2636" s="3" t="s">
        <v>62</v>
      </c>
      <c r="D2636" s="3" t="s">
        <v>12092</v>
      </c>
      <c r="E2636" s="3" t="s">
        <v>12093</v>
      </c>
      <c r="F2636" s="36">
        <v>33825</v>
      </c>
      <c r="G2636" s="3">
        <v>2</v>
      </c>
      <c r="H2636" s="3" t="s">
        <v>1825</v>
      </c>
      <c r="I2636" s="3" t="s">
        <v>4253</v>
      </c>
      <c r="J2636" s="3" t="s">
        <v>12094</v>
      </c>
      <c r="K2636" s="3" t="s">
        <v>1450</v>
      </c>
      <c r="L2636" s="8" t="s">
        <v>9813</v>
      </c>
      <c r="M2636" s="5"/>
      <c r="N2636" s="13" t="s">
        <v>1043</v>
      </c>
      <c r="O2636" s="5">
        <v>45154</v>
      </c>
      <c r="P2636" s="8">
        <v>1</v>
      </c>
      <c r="Q2636" s="9">
        <v>4</v>
      </c>
      <c r="R2636" s="9" t="str">
        <f>IFERROR(VLOOKUP(Tabla2[[#This Row],[CONTRATISTA PRNCIPAL]],Hoja1!$L$5:$M$9,2,FALSE),"CJV")</f>
        <v>CJV</v>
      </c>
      <c r="S2636" s="9" t="str">
        <f>IF(Tabla2[[#This Row],[EMPRESA]]=Tabla2[[#This Row],[CONTRATISTA PRNCIPAL]],"Principal","Secundaria")</f>
        <v>Principal</v>
      </c>
      <c r="T2636" s="10">
        <f>IFERROR(1/COUNTIF(Tabla2[CONTRATISTA PRNCIPAL],Tabla2[[#This Row],[CONTRATISTA PRNCIPAL]]),0)</f>
        <v>2.8571428571428571E-2</v>
      </c>
      <c r="U2636" s="33">
        <f ca="1">IF(((TODAY()-Tabla2[[#This Row],[FECHA NACIMIENTO]])/365)&lt;18,"Corregir", IF(((TODAY()-Tabla2[[#This Row],[FECHA NACIMIENTO]])/365)&gt;80, "Corregir",ROUNDDOWN(((TODAY()-Tabla2[[#This Row],[FECHA NACIMIENTO]])/365),0)))</f>
        <v>31</v>
      </c>
      <c r="V263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636" s="34" t="str">
        <f ca="1">+IF(Tabla2[[#This Row],[Edad]]="Corregir","Corregir","Ok")</f>
        <v>Ok</v>
      </c>
      <c r="X2636" s="10" t="str">
        <f>+IFERROR(VLOOKUP(Tabla2[[#This Row],[DISTRITO SEGÚN DNI]],Hoja1!$A$2:$B$55,2,FALSE),"No")</f>
        <v>No</v>
      </c>
      <c r="Y2636" s="10" t="str">
        <f>IF(OR(LOWER(Tabla2[[#This Row],[GENERO]])="masculino", LOWER(Tabla2[[#This Row],[GENERO]])="femenino"),"OK","Corregir")</f>
        <v>OK</v>
      </c>
      <c r="Z2636" s="10" t="str">
        <f>+IF(Tabla2[[#This Row],[Nro. DNI / CE]]="","Corregir",IF(LEN(Tabla2[[#This Row],[Nro. DNI / CE]])&gt;=8,"OK","Corregir"))</f>
        <v>OK</v>
      </c>
      <c r="AA2636" s="10">
        <f>COUNTIF(Tabla2[APELLIDOS Y NOMBRES],Tabla2[[#This Row],[APELLIDOS Y NOMBRES]])</f>
        <v>1</v>
      </c>
      <c r="AB2636" t="str">
        <f ca="1">+IFERROR(IF(Tabla2[[#This Row],[FECHA CESE/BAJA]]="","No Aplica",IF(AND(MONTH(Tabla2[[#This Row],[FECHA CESE/BAJA]])=MONTH(TODAY()-30),YEAR(Tabla2[[#This Row],[FECHA CESE/BAJA]])=YEAR(TODAY())),MONTH(TODAY()-30)&amp;"-"&amp;YEAR(TODAY()),"Borrar")),"No aplica")</f>
        <v>No Aplica</v>
      </c>
      <c r="AC2636" t="str">
        <f ca="1">+IFERROR(IF(Tabla2[[#This Row],[FECHA INICIO DE LABORES EN OBRA]]="","No Aplica",IF(AND(MONTH(Tabla2[[#This Row],[FECHA INICIO DE LABORES EN OBRA]])=MONTH(TODAY()-30),YEAR(Tabla2[[#This Row],[FECHA INICIO DE LABORES EN OBRA]])=YEAR(TODAY())),MONTH(TODAY()-30)&amp;"-"&amp;YEAR(TODAY()),"No Aplica")),"No Aplica")</f>
        <v>8-2023</v>
      </c>
    </row>
    <row r="2637" spans="1:29" x14ac:dyDescent="0.25">
      <c r="A2637" s="2">
        <v>20506662711</v>
      </c>
      <c r="B2637" s="3" t="s">
        <v>62</v>
      </c>
      <c r="C2637" s="3" t="s">
        <v>62</v>
      </c>
      <c r="D2637" s="3" t="s">
        <v>12095</v>
      </c>
      <c r="E2637" s="3" t="s">
        <v>12096</v>
      </c>
      <c r="F2637" s="36">
        <v>29635</v>
      </c>
      <c r="G2637" s="3">
        <v>2</v>
      </c>
      <c r="H2637" s="3" t="s">
        <v>1825</v>
      </c>
      <c r="I2637" s="3" t="s">
        <v>4504</v>
      </c>
      <c r="J2637" s="3" t="s">
        <v>12097</v>
      </c>
      <c r="K2637" s="3" t="s">
        <v>1063</v>
      </c>
      <c r="L2637" s="8" t="s">
        <v>9813</v>
      </c>
      <c r="M2637" s="5"/>
      <c r="N2637" s="13" t="s">
        <v>1043</v>
      </c>
      <c r="O2637" s="5">
        <v>45167</v>
      </c>
      <c r="P2637" s="8">
        <v>1</v>
      </c>
      <c r="Q2637" s="9">
        <v>4</v>
      </c>
      <c r="R2637" s="9" t="str">
        <f>IFERROR(VLOOKUP(Tabla2[[#This Row],[CONTRATISTA PRNCIPAL]],Hoja1!$L$5:$M$9,2,FALSE),"CJV")</f>
        <v>CJV</v>
      </c>
      <c r="S2637" s="9" t="str">
        <f>IF(Tabla2[[#This Row],[EMPRESA]]=Tabla2[[#This Row],[CONTRATISTA PRNCIPAL]],"Principal","Secundaria")</f>
        <v>Principal</v>
      </c>
      <c r="T2637" s="10">
        <f>IFERROR(1/COUNTIF(Tabla2[CONTRATISTA PRNCIPAL],Tabla2[[#This Row],[CONTRATISTA PRNCIPAL]]),0)</f>
        <v>2.8571428571428571E-2</v>
      </c>
      <c r="U2637" s="33">
        <f ca="1">IF(((TODAY()-Tabla2[[#This Row],[FECHA NACIMIENTO]])/365)&lt;18,"Corregir", IF(((TODAY()-Tabla2[[#This Row],[FECHA NACIMIENTO]])/365)&gt;80, "Corregir",ROUNDDOWN(((TODAY()-Tabla2[[#This Row],[FECHA NACIMIENTO]])/365),0)))</f>
        <v>42</v>
      </c>
      <c r="V263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637" s="34" t="str">
        <f ca="1">+IF(Tabla2[[#This Row],[Edad]]="Corregir","Corregir","Ok")</f>
        <v>Ok</v>
      </c>
      <c r="X2637" s="10" t="str">
        <f>+IFERROR(VLOOKUP(Tabla2[[#This Row],[DISTRITO SEGÚN DNI]],Hoja1!$A$2:$B$55,2,FALSE),"No")</f>
        <v>No</v>
      </c>
      <c r="Y2637" s="10" t="str">
        <f>IF(OR(LOWER(Tabla2[[#This Row],[GENERO]])="masculino", LOWER(Tabla2[[#This Row],[GENERO]])="femenino"),"OK","Corregir")</f>
        <v>OK</v>
      </c>
      <c r="Z2637" s="10" t="str">
        <f>+IF(Tabla2[[#This Row],[Nro. DNI / CE]]="","Corregir",IF(LEN(Tabla2[[#This Row],[Nro. DNI / CE]])&gt;=8,"OK","Corregir"))</f>
        <v>OK</v>
      </c>
      <c r="AA2637" s="10">
        <f>COUNTIF(Tabla2[APELLIDOS Y NOMBRES],Tabla2[[#This Row],[APELLIDOS Y NOMBRES]])</f>
        <v>1</v>
      </c>
      <c r="AB2637" t="str">
        <f ca="1">+IFERROR(IF(Tabla2[[#This Row],[FECHA CESE/BAJA]]="","No Aplica",IF(AND(MONTH(Tabla2[[#This Row],[FECHA CESE/BAJA]])=MONTH(TODAY()-30),YEAR(Tabla2[[#This Row],[FECHA CESE/BAJA]])=YEAR(TODAY())),MONTH(TODAY()-30)&amp;"-"&amp;YEAR(TODAY()),"Borrar")),"No aplica")</f>
        <v>No Aplica</v>
      </c>
      <c r="AC2637" t="str">
        <f ca="1">+IFERROR(IF(Tabla2[[#This Row],[FECHA INICIO DE LABORES EN OBRA]]="","No Aplica",IF(AND(MONTH(Tabla2[[#This Row],[FECHA INICIO DE LABORES EN OBRA]])=MONTH(TODAY()-30),YEAR(Tabla2[[#This Row],[FECHA INICIO DE LABORES EN OBRA]])=YEAR(TODAY())),MONTH(TODAY()-30)&amp;"-"&amp;YEAR(TODAY()),"No Aplica")),"No Aplica")</f>
        <v>8-2023</v>
      </c>
    </row>
    <row r="2638" spans="1:29" x14ac:dyDescent="0.25">
      <c r="A2638" s="2">
        <v>20506662711</v>
      </c>
      <c r="B2638" s="3" t="s">
        <v>62</v>
      </c>
      <c r="C2638" s="3" t="s">
        <v>62</v>
      </c>
      <c r="D2638" s="3" t="s">
        <v>12098</v>
      </c>
      <c r="E2638" s="3" t="s">
        <v>12099</v>
      </c>
      <c r="F2638" s="36">
        <v>31522</v>
      </c>
      <c r="G2638" s="3">
        <v>2</v>
      </c>
      <c r="H2638" s="3" t="s">
        <v>1825</v>
      </c>
      <c r="I2638" s="3" t="s">
        <v>4504</v>
      </c>
      <c r="J2638" s="3" t="s">
        <v>12100</v>
      </c>
      <c r="K2638" s="3" t="s">
        <v>1479</v>
      </c>
      <c r="L2638" s="8" t="s">
        <v>9813</v>
      </c>
      <c r="M2638" s="5"/>
      <c r="N2638" s="13" t="s">
        <v>1043</v>
      </c>
      <c r="O2638" s="5">
        <v>45166</v>
      </c>
      <c r="P2638" s="8">
        <v>1</v>
      </c>
      <c r="Q2638" s="9">
        <v>4</v>
      </c>
      <c r="R2638" s="9" t="str">
        <f>IFERROR(VLOOKUP(Tabla2[[#This Row],[CONTRATISTA PRNCIPAL]],Hoja1!$L$5:$M$9,2,FALSE),"CJV")</f>
        <v>CJV</v>
      </c>
      <c r="S2638" s="9" t="str">
        <f>IF(Tabla2[[#This Row],[EMPRESA]]=Tabla2[[#This Row],[CONTRATISTA PRNCIPAL]],"Principal","Secundaria")</f>
        <v>Principal</v>
      </c>
      <c r="T2638" s="10">
        <f>IFERROR(1/COUNTIF(Tabla2[CONTRATISTA PRNCIPAL],Tabla2[[#This Row],[CONTRATISTA PRNCIPAL]]),0)</f>
        <v>2.8571428571428571E-2</v>
      </c>
      <c r="U2638" s="33">
        <f ca="1">IF(((TODAY()-Tabla2[[#This Row],[FECHA NACIMIENTO]])/365)&lt;18,"Corregir", IF(((TODAY()-Tabla2[[#This Row],[FECHA NACIMIENTO]])/365)&gt;80, "Corregir",ROUNDDOWN(((TODAY()-Tabla2[[#This Row],[FECHA NACIMIENTO]])/365),0)))</f>
        <v>37</v>
      </c>
      <c r="V263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638" s="34" t="str">
        <f ca="1">+IF(Tabla2[[#This Row],[Edad]]="Corregir","Corregir","Ok")</f>
        <v>Ok</v>
      </c>
      <c r="X2638" s="10" t="str">
        <f>+IFERROR(VLOOKUP(Tabla2[[#This Row],[DISTRITO SEGÚN DNI]],Hoja1!$A$2:$B$55,2,FALSE),"No")</f>
        <v>LA VICTORIA</v>
      </c>
      <c r="Y2638" s="10" t="str">
        <f>IF(OR(LOWER(Tabla2[[#This Row],[GENERO]])="masculino", LOWER(Tabla2[[#This Row],[GENERO]])="femenino"),"OK","Corregir")</f>
        <v>OK</v>
      </c>
      <c r="Z2638" s="10" t="str">
        <f>+IF(Tabla2[[#This Row],[Nro. DNI / CE]]="","Corregir",IF(LEN(Tabla2[[#This Row],[Nro. DNI / CE]])&gt;=8,"OK","Corregir"))</f>
        <v>OK</v>
      </c>
      <c r="AA2638" s="10">
        <f>COUNTIF(Tabla2[APELLIDOS Y NOMBRES],Tabla2[[#This Row],[APELLIDOS Y NOMBRES]])</f>
        <v>1</v>
      </c>
      <c r="AB2638" t="str">
        <f ca="1">+IFERROR(IF(Tabla2[[#This Row],[FECHA CESE/BAJA]]="","No Aplica",IF(AND(MONTH(Tabla2[[#This Row],[FECHA CESE/BAJA]])=MONTH(TODAY()-30),YEAR(Tabla2[[#This Row],[FECHA CESE/BAJA]])=YEAR(TODAY())),MONTH(TODAY()-30)&amp;"-"&amp;YEAR(TODAY()),"Borrar")),"No aplica")</f>
        <v>No Aplica</v>
      </c>
      <c r="AC2638" t="str">
        <f ca="1">+IFERROR(IF(Tabla2[[#This Row],[FECHA INICIO DE LABORES EN OBRA]]="","No Aplica",IF(AND(MONTH(Tabla2[[#This Row],[FECHA INICIO DE LABORES EN OBRA]])=MONTH(TODAY()-30),YEAR(Tabla2[[#This Row],[FECHA INICIO DE LABORES EN OBRA]])=YEAR(TODAY())),MONTH(TODAY()-30)&amp;"-"&amp;YEAR(TODAY()),"No Aplica")),"No Aplica")</f>
        <v>8-2023</v>
      </c>
    </row>
    <row r="2639" spans="1:29" x14ac:dyDescent="0.25">
      <c r="A2639" s="2">
        <v>20506662711</v>
      </c>
      <c r="B2639" s="3" t="s">
        <v>62</v>
      </c>
      <c r="C2639" s="3" t="s">
        <v>62</v>
      </c>
      <c r="D2639" s="3" t="s">
        <v>12101</v>
      </c>
      <c r="E2639" s="3" t="s">
        <v>12102</v>
      </c>
      <c r="F2639" s="36">
        <v>27601</v>
      </c>
      <c r="G2639" s="3">
        <v>2</v>
      </c>
      <c r="H2639" s="3" t="s">
        <v>1825</v>
      </c>
      <c r="I2639" s="3" t="s">
        <v>4504</v>
      </c>
      <c r="J2639" s="3" t="s">
        <v>12103</v>
      </c>
      <c r="K2639" s="3" t="s">
        <v>1313</v>
      </c>
      <c r="L2639" s="8" t="s">
        <v>9813</v>
      </c>
      <c r="M2639" s="5"/>
      <c r="N2639" s="13" t="s">
        <v>1043</v>
      </c>
      <c r="O2639" s="5">
        <v>45166</v>
      </c>
      <c r="P2639" s="8">
        <v>1</v>
      </c>
      <c r="Q2639" s="9">
        <v>4</v>
      </c>
      <c r="R2639" s="9" t="str">
        <f>IFERROR(VLOOKUP(Tabla2[[#This Row],[CONTRATISTA PRNCIPAL]],Hoja1!$L$5:$M$9,2,FALSE),"CJV")</f>
        <v>CJV</v>
      </c>
      <c r="S2639" s="9" t="str">
        <f>IF(Tabla2[[#This Row],[EMPRESA]]=Tabla2[[#This Row],[CONTRATISTA PRNCIPAL]],"Principal","Secundaria")</f>
        <v>Principal</v>
      </c>
      <c r="T2639" s="10">
        <f>IFERROR(1/COUNTIF(Tabla2[CONTRATISTA PRNCIPAL],Tabla2[[#This Row],[CONTRATISTA PRNCIPAL]]),0)</f>
        <v>2.8571428571428571E-2</v>
      </c>
      <c r="U2639" s="33">
        <f ca="1">IF(((TODAY()-Tabla2[[#This Row],[FECHA NACIMIENTO]])/365)&lt;18,"Corregir", IF(((TODAY()-Tabla2[[#This Row],[FECHA NACIMIENTO]])/365)&gt;80, "Corregir",ROUNDDOWN(((TODAY()-Tabla2[[#This Row],[FECHA NACIMIENTO]])/365),0)))</f>
        <v>48</v>
      </c>
      <c r="V263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639" s="34" t="str">
        <f ca="1">+IF(Tabla2[[#This Row],[Edad]]="Corregir","Corregir","Ok")</f>
        <v>Ok</v>
      </c>
      <c r="X2639" s="10" t="str">
        <f>+IFERROR(VLOOKUP(Tabla2[[#This Row],[DISTRITO SEGÚN DNI]],Hoja1!$A$2:$B$55,2,FALSE),"No")</f>
        <v>No</v>
      </c>
      <c r="Y2639" s="10" t="str">
        <f>IF(OR(LOWER(Tabla2[[#This Row],[GENERO]])="masculino", LOWER(Tabla2[[#This Row],[GENERO]])="femenino"),"OK","Corregir")</f>
        <v>OK</v>
      </c>
      <c r="Z2639" s="10" t="str">
        <f>+IF(Tabla2[[#This Row],[Nro. DNI / CE]]="","Corregir",IF(LEN(Tabla2[[#This Row],[Nro. DNI / CE]])&gt;=8,"OK","Corregir"))</f>
        <v>OK</v>
      </c>
      <c r="AA2639" s="10">
        <f>COUNTIF(Tabla2[APELLIDOS Y NOMBRES],Tabla2[[#This Row],[APELLIDOS Y NOMBRES]])</f>
        <v>1</v>
      </c>
      <c r="AB2639" t="str">
        <f ca="1">+IFERROR(IF(Tabla2[[#This Row],[FECHA CESE/BAJA]]="","No Aplica",IF(AND(MONTH(Tabla2[[#This Row],[FECHA CESE/BAJA]])=MONTH(TODAY()-30),YEAR(Tabla2[[#This Row],[FECHA CESE/BAJA]])=YEAR(TODAY())),MONTH(TODAY()-30)&amp;"-"&amp;YEAR(TODAY()),"Borrar")),"No aplica")</f>
        <v>No Aplica</v>
      </c>
      <c r="AC2639" t="str">
        <f ca="1">+IFERROR(IF(Tabla2[[#This Row],[FECHA INICIO DE LABORES EN OBRA]]="","No Aplica",IF(AND(MONTH(Tabla2[[#This Row],[FECHA INICIO DE LABORES EN OBRA]])=MONTH(TODAY()-30),YEAR(Tabla2[[#This Row],[FECHA INICIO DE LABORES EN OBRA]])=YEAR(TODAY())),MONTH(TODAY()-30)&amp;"-"&amp;YEAR(TODAY()),"No Aplica")),"No Aplica")</f>
        <v>8-2023</v>
      </c>
    </row>
    <row r="2640" spans="1:29" x14ac:dyDescent="0.25">
      <c r="A2640" s="2">
        <v>20506662711</v>
      </c>
      <c r="B2640" s="3" t="s">
        <v>62</v>
      </c>
      <c r="C2640" s="3" t="s">
        <v>62</v>
      </c>
      <c r="D2640" s="3" t="s">
        <v>12104</v>
      </c>
      <c r="E2640" s="3" t="s">
        <v>12105</v>
      </c>
      <c r="F2640" s="36">
        <v>32741</v>
      </c>
      <c r="G2640" s="3">
        <v>2</v>
      </c>
      <c r="H2640" s="3" t="s">
        <v>9535</v>
      </c>
      <c r="I2640" s="3" t="s">
        <v>12106</v>
      </c>
      <c r="J2640" s="3" t="s">
        <v>12107</v>
      </c>
      <c r="K2640" s="3" t="s">
        <v>537</v>
      </c>
      <c r="L2640" s="8" t="s">
        <v>9813</v>
      </c>
      <c r="M2640" s="5"/>
      <c r="N2640" s="13" t="s">
        <v>1043</v>
      </c>
      <c r="O2640" s="5">
        <v>45169</v>
      </c>
      <c r="P2640" s="8">
        <v>1</v>
      </c>
      <c r="Q2640" s="9">
        <v>4</v>
      </c>
      <c r="R2640" s="9" t="str">
        <f>IFERROR(VLOOKUP(Tabla2[[#This Row],[CONTRATISTA PRNCIPAL]],Hoja1!$L$5:$M$9,2,FALSE),"CJV")</f>
        <v>CJV</v>
      </c>
      <c r="S2640" s="9" t="str">
        <f>IF(Tabla2[[#This Row],[EMPRESA]]=Tabla2[[#This Row],[CONTRATISTA PRNCIPAL]],"Principal","Secundaria")</f>
        <v>Principal</v>
      </c>
      <c r="T2640" s="10">
        <f>IFERROR(1/COUNTIF(Tabla2[CONTRATISTA PRNCIPAL],Tabla2[[#This Row],[CONTRATISTA PRNCIPAL]]),0)</f>
        <v>2.8571428571428571E-2</v>
      </c>
      <c r="U2640" s="33">
        <f ca="1">IF(((TODAY()-Tabla2[[#This Row],[FECHA NACIMIENTO]])/365)&lt;18,"Corregir", IF(((TODAY()-Tabla2[[#This Row],[FECHA NACIMIENTO]])/365)&gt;80, "Corregir",ROUNDDOWN(((TODAY()-Tabla2[[#This Row],[FECHA NACIMIENTO]])/365),0)))</f>
        <v>34</v>
      </c>
      <c r="V264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640" s="34" t="str">
        <f ca="1">+IF(Tabla2[[#This Row],[Edad]]="Corregir","Corregir","Ok")</f>
        <v>Ok</v>
      </c>
      <c r="X2640" s="10" t="str">
        <f>+IFERROR(VLOOKUP(Tabla2[[#This Row],[DISTRITO SEGÚN DNI]],Hoja1!$A$2:$B$55,2,FALSE),"No")</f>
        <v>SANTA ANITA</v>
      </c>
      <c r="Y2640" s="10" t="str">
        <f>IF(OR(LOWER(Tabla2[[#This Row],[GENERO]])="masculino", LOWER(Tabla2[[#This Row],[GENERO]])="femenino"),"OK","Corregir")</f>
        <v>OK</v>
      </c>
      <c r="Z2640" s="10" t="str">
        <f>+IF(Tabla2[[#This Row],[Nro. DNI / CE]]="","Corregir",IF(LEN(Tabla2[[#This Row],[Nro. DNI / CE]])&gt;=8,"OK","Corregir"))</f>
        <v>OK</v>
      </c>
      <c r="AA2640" s="10">
        <f>COUNTIF(Tabla2[APELLIDOS Y NOMBRES],Tabla2[[#This Row],[APELLIDOS Y NOMBRES]])</f>
        <v>1</v>
      </c>
      <c r="AB2640" t="str">
        <f ca="1">+IFERROR(IF(Tabla2[[#This Row],[FECHA CESE/BAJA]]="","No Aplica",IF(AND(MONTH(Tabla2[[#This Row],[FECHA CESE/BAJA]])=MONTH(TODAY()-30),YEAR(Tabla2[[#This Row],[FECHA CESE/BAJA]])=YEAR(TODAY())),MONTH(TODAY()-30)&amp;"-"&amp;YEAR(TODAY()),"Borrar")),"No aplica")</f>
        <v>No Aplica</v>
      </c>
      <c r="AC2640" t="str">
        <f ca="1">+IFERROR(IF(Tabla2[[#This Row],[FECHA INICIO DE LABORES EN OBRA]]="","No Aplica",IF(AND(MONTH(Tabla2[[#This Row],[FECHA INICIO DE LABORES EN OBRA]])=MONTH(TODAY()-30),YEAR(Tabla2[[#This Row],[FECHA INICIO DE LABORES EN OBRA]])=YEAR(TODAY())),MONTH(TODAY()-30)&amp;"-"&amp;YEAR(TODAY()),"No Aplica")),"No Aplica")</f>
        <v>8-2023</v>
      </c>
    </row>
    <row r="2641" spans="1:29" x14ac:dyDescent="0.25">
      <c r="A2641" s="2">
        <v>20506662711</v>
      </c>
      <c r="B2641" s="3" t="s">
        <v>62</v>
      </c>
      <c r="C2641" s="3" t="s">
        <v>62</v>
      </c>
      <c r="D2641" s="3" t="s">
        <v>12108</v>
      </c>
      <c r="E2641" s="3" t="s">
        <v>12109</v>
      </c>
      <c r="F2641" s="36">
        <v>30681</v>
      </c>
      <c r="G2641" s="3">
        <v>2</v>
      </c>
      <c r="H2641" s="3" t="s">
        <v>1825</v>
      </c>
      <c r="I2641" s="3" t="s">
        <v>12106</v>
      </c>
      <c r="J2641" s="3" t="s">
        <v>12110</v>
      </c>
      <c r="K2641" s="3" t="s">
        <v>1450</v>
      </c>
      <c r="L2641" s="8" t="s">
        <v>9813</v>
      </c>
      <c r="M2641" s="5"/>
      <c r="N2641" s="13" t="s">
        <v>1043</v>
      </c>
      <c r="O2641" s="5">
        <v>45169</v>
      </c>
      <c r="P2641" s="8">
        <v>1</v>
      </c>
      <c r="Q2641" s="9">
        <v>4</v>
      </c>
      <c r="R2641" s="9" t="str">
        <f>IFERROR(VLOOKUP(Tabla2[[#This Row],[CONTRATISTA PRNCIPAL]],Hoja1!$L$5:$M$9,2,FALSE),"CJV")</f>
        <v>CJV</v>
      </c>
      <c r="S2641" s="9" t="str">
        <f>IF(Tabla2[[#This Row],[EMPRESA]]=Tabla2[[#This Row],[CONTRATISTA PRNCIPAL]],"Principal","Secundaria")</f>
        <v>Principal</v>
      </c>
      <c r="T2641" s="10">
        <f>IFERROR(1/COUNTIF(Tabla2[CONTRATISTA PRNCIPAL],Tabla2[[#This Row],[CONTRATISTA PRNCIPAL]]),0)</f>
        <v>2.8571428571428571E-2</v>
      </c>
      <c r="U2641" s="33">
        <f ca="1">IF(((TODAY()-Tabla2[[#This Row],[FECHA NACIMIENTO]])/365)&lt;18,"Corregir", IF(((TODAY()-Tabla2[[#This Row],[FECHA NACIMIENTO]])/365)&gt;80, "Corregir",ROUNDDOWN(((TODAY()-Tabla2[[#This Row],[FECHA NACIMIENTO]])/365),0)))</f>
        <v>39</v>
      </c>
      <c r="V264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641" s="34" t="str">
        <f ca="1">+IF(Tabla2[[#This Row],[Edad]]="Corregir","Corregir","Ok")</f>
        <v>Ok</v>
      </c>
      <c r="X2641" s="10" t="str">
        <f>+IFERROR(VLOOKUP(Tabla2[[#This Row],[DISTRITO SEGÚN DNI]],Hoja1!$A$2:$B$55,2,FALSE),"No")</f>
        <v>No</v>
      </c>
      <c r="Y2641" s="10" t="str">
        <f>IF(OR(LOWER(Tabla2[[#This Row],[GENERO]])="masculino", LOWER(Tabla2[[#This Row],[GENERO]])="femenino"),"OK","Corregir")</f>
        <v>OK</v>
      </c>
      <c r="Z2641" s="10" t="str">
        <f>+IF(Tabla2[[#This Row],[Nro. DNI / CE]]="","Corregir",IF(LEN(Tabla2[[#This Row],[Nro. DNI / CE]])&gt;=8,"OK","Corregir"))</f>
        <v>OK</v>
      </c>
      <c r="AA2641" s="10">
        <f>COUNTIF(Tabla2[APELLIDOS Y NOMBRES],Tabla2[[#This Row],[APELLIDOS Y NOMBRES]])</f>
        <v>1</v>
      </c>
      <c r="AB2641" t="str">
        <f ca="1">+IFERROR(IF(Tabla2[[#This Row],[FECHA CESE/BAJA]]="","No Aplica",IF(AND(MONTH(Tabla2[[#This Row],[FECHA CESE/BAJA]])=MONTH(TODAY()-30),YEAR(Tabla2[[#This Row],[FECHA CESE/BAJA]])=YEAR(TODAY())),MONTH(TODAY()-30)&amp;"-"&amp;YEAR(TODAY()),"Borrar")),"No aplica")</f>
        <v>No Aplica</v>
      </c>
      <c r="AC2641" t="str">
        <f ca="1">+IFERROR(IF(Tabla2[[#This Row],[FECHA INICIO DE LABORES EN OBRA]]="","No Aplica",IF(AND(MONTH(Tabla2[[#This Row],[FECHA INICIO DE LABORES EN OBRA]])=MONTH(TODAY()-30),YEAR(Tabla2[[#This Row],[FECHA INICIO DE LABORES EN OBRA]])=YEAR(TODAY())),MONTH(TODAY()-30)&amp;"-"&amp;YEAR(TODAY()),"No Aplica")),"No Aplica")</f>
        <v>8-2023</v>
      </c>
    </row>
    <row r="2642" spans="1:29" x14ac:dyDescent="0.25">
      <c r="A2642" s="2" t="s">
        <v>12111</v>
      </c>
      <c r="B2642" s="3"/>
      <c r="C2642" s="3" t="s">
        <v>12112</v>
      </c>
      <c r="D2642" s="3" t="s">
        <v>12113</v>
      </c>
      <c r="E2642" s="3" t="s">
        <v>12114</v>
      </c>
      <c r="F2642" s="36">
        <v>29054</v>
      </c>
      <c r="G2642" s="3">
        <v>1</v>
      </c>
      <c r="H2642" s="3" t="s">
        <v>12115</v>
      </c>
      <c r="I2642" s="3" t="s">
        <v>12116</v>
      </c>
      <c r="J2642" s="3" t="s">
        <v>12117</v>
      </c>
      <c r="K2642" s="3" t="s">
        <v>1495</v>
      </c>
      <c r="L2642" s="8" t="s">
        <v>9813</v>
      </c>
      <c r="M2642" s="5"/>
      <c r="N2642" s="13" t="s">
        <v>1043</v>
      </c>
      <c r="O2642" s="5">
        <v>44992</v>
      </c>
      <c r="P2642" s="8">
        <v>1</v>
      </c>
      <c r="Q2642" s="9">
        <v>2</v>
      </c>
      <c r="R2642" s="9" t="str">
        <f>IFERROR(VLOOKUP(Tabla2[[#This Row],[CONTRATISTA PRNCIPAL]],Hoja1!$L$5:$M$9,2,FALSE),"CJV")</f>
        <v>CJV</v>
      </c>
      <c r="S2642" s="9" t="str">
        <f>IF(Tabla2[[#This Row],[EMPRESA]]=Tabla2[[#This Row],[CONTRATISTA PRNCIPAL]],"Principal","Secundaria")</f>
        <v>Secundaria</v>
      </c>
      <c r="T2642" s="10">
        <f>IFERROR(1/COUNTIF(Tabla2[CONTRATISTA PRNCIPAL],Tabla2[[#This Row],[CONTRATISTA PRNCIPAL]]),0)</f>
        <v>0.1111111111111111</v>
      </c>
      <c r="U2642" s="33">
        <f ca="1">IF(((TODAY()-Tabla2[[#This Row],[FECHA NACIMIENTO]])/365)&lt;18,"Corregir", IF(((TODAY()-Tabla2[[#This Row],[FECHA NACIMIENTO]])/365)&gt;80, "Corregir",ROUNDDOWN(((TODAY()-Tabla2[[#This Row],[FECHA NACIMIENTO]])/365),0)))</f>
        <v>44</v>
      </c>
      <c r="V264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642" s="34" t="str">
        <f ca="1">+IF(Tabla2[[#This Row],[Edad]]="Corregir","Corregir","Ok")</f>
        <v>Ok</v>
      </c>
      <c r="X2642" s="10" t="str">
        <f>+IFERROR(VLOOKUP(Tabla2[[#This Row],[DISTRITO SEGÚN DNI]],Hoja1!$A$2:$B$55,2,FALSE),"No")</f>
        <v>No</v>
      </c>
      <c r="Y2642" s="10" t="str">
        <f>IF(OR(LOWER(Tabla2[[#This Row],[GENERO]])="masculino", LOWER(Tabla2[[#This Row],[GENERO]])="femenino"),"OK","Corregir")</f>
        <v>OK</v>
      </c>
      <c r="Z2642" s="10" t="str">
        <f>+IF(Tabla2[[#This Row],[Nro. DNI / CE]]="","Corregir",IF(LEN(Tabla2[[#This Row],[Nro. DNI / CE]])&gt;=8,"OK","Corregir"))</f>
        <v>OK</v>
      </c>
      <c r="AA2642" s="10">
        <f>COUNTIF(Tabla2[APELLIDOS Y NOMBRES],Tabla2[[#This Row],[APELLIDOS Y NOMBRES]])</f>
        <v>1</v>
      </c>
      <c r="AB2642" t="str">
        <f ca="1">+IFERROR(IF(Tabla2[[#This Row],[FECHA CESE/BAJA]]="","No Aplica",IF(AND(MONTH(Tabla2[[#This Row],[FECHA CESE/BAJA]])=MONTH(TODAY()-30),YEAR(Tabla2[[#This Row],[FECHA CESE/BAJA]])=YEAR(TODAY())),MONTH(TODAY()-30)&amp;"-"&amp;YEAR(TODAY()),"Borrar")),"No aplica")</f>
        <v>No Aplica</v>
      </c>
      <c r="AC2642" t="str">
        <f ca="1">+IFERROR(IF(Tabla2[[#This Row],[FECHA INICIO DE LABORES EN OBRA]]="","No Aplica",IF(AND(MONTH(Tabla2[[#This Row],[FECHA INICIO DE LABORES EN OBRA]])=MONTH(TODAY()-30),YEAR(Tabla2[[#This Row],[FECHA INICIO DE LABORES EN OBRA]])=YEAR(TODAY())),MONTH(TODAY()-30)&amp;"-"&amp;YEAR(TODAY()),"No Aplica")),"No Aplica")</f>
        <v>No Aplica</v>
      </c>
    </row>
    <row r="2643" spans="1:29" x14ac:dyDescent="0.25">
      <c r="A2643" s="2" t="s">
        <v>12111</v>
      </c>
      <c r="B2643" s="3"/>
      <c r="C2643" s="3" t="s">
        <v>12112</v>
      </c>
      <c r="D2643" s="3" t="s">
        <v>12118</v>
      </c>
      <c r="E2643" s="3" t="s">
        <v>12119</v>
      </c>
      <c r="F2643" s="36">
        <v>31545</v>
      </c>
      <c r="G2643" s="3">
        <v>1</v>
      </c>
      <c r="H2643" s="3" t="s">
        <v>12120</v>
      </c>
      <c r="I2643" s="3" t="s">
        <v>12116</v>
      </c>
      <c r="J2643" s="3" t="s">
        <v>12121</v>
      </c>
      <c r="K2643" s="3" t="s">
        <v>1500</v>
      </c>
      <c r="L2643" s="8" t="s">
        <v>9813</v>
      </c>
      <c r="M2643" s="5"/>
      <c r="N2643" s="13" t="s">
        <v>1043</v>
      </c>
      <c r="O2643" s="5">
        <v>44992</v>
      </c>
      <c r="P2643" s="8">
        <v>1</v>
      </c>
      <c r="Q2643" s="9">
        <v>2</v>
      </c>
      <c r="R2643" s="9" t="str">
        <f>IFERROR(VLOOKUP(Tabla2[[#This Row],[CONTRATISTA PRNCIPAL]],Hoja1!$L$5:$M$9,2,FALSE),"CJV")</f>
        <v>CJV</v>
      </c>
      <c r="S2643" s="9" t="str">
        <f>IF(Tabla2[[#This Row],[EMPRESA]]=Tabla2[[#This Row],[CONTRATISTA PRNCIPAL]],"Principal","Secundaria")</f>
        <v>Secundaria</v>
      </c>
      <c r="T2643" s="10">
        <f>IFERROR(1/COUNTIF(Tabla2[CONTRATISTA PRNCIPAL],Tabla2[[#This Row],[CONTRATISTA PRNCIPAL]]),0)</f>
        <v>0.1111111111111111</v>
      </c>
      <c r="U2643" s="33">
        <f ca="1">IF(((TODAY()-Tabla2[[#This Row],[FECHA NACIMIENTO]])/365)&lt;18,"Corregir", IF(((TODAY()-Tabla2[[#This Row],[FECHA NACIMIENTO]])/365)&gt;80, "Corregir",ROUNDDOWN(((TODAY()-Tabla2[[#This Row],[FECHA NACIMIENTO]])/365),0)))</f>
        <v>37</v>
      </c>
      <c r="V264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643" s="34" t="str">
        <f ca="1">+IF(Tabla2[[#This Row],[Edad]]="Corregir","Corregir","Ok")</f>
        <v>Ok</v>
      </c>
      <c r="X2643" s="10" t="str">
        <f>+IFERROR(VLOOKUP(Tabla2[[#This Row],[DISTRITO SEGÚN DNI]],Hoja1!$A$2:$B$55,2,FALSE),"No")</f>
        <v>No</v>
      </c>
      <c r="Y2643" s="10" t="str">
        <f>IF(OR(LOWER(Tabla2[[#This Row],[GENERO]])="masculino", LOWER(Tabla2[[#This Row],[GENERO]])="femenino"),"OK","Corregir")</f>
        <v>OK</v>
      </c>
      <c r="Z2643" s="10" t="str">
        <f>+IF(Tabla2[[#This Row],[Nro. DNI / CE]]="","Corregir",IF(LEN(Tabla2[[#This Row],[Nro. DNI / CE]])&gt;=8,"OK","Corregir"))</f>
        <v>OK</v>
      </c>
      <c r="AA2643" s="10">
        <f>COUNTIF(Tabla2[APELLIDOS Y NOMBRES],Tabla2[[#This Row],[APELLIDOS Y NOMBRES]])</f>
        <v>1</v>
      </c>
      <c r="AB2643" t="str">
        <f ca="1">+IFERROR(IF(Tabla2[[#This Row],[FECHA CESE/BAJA]]="","No Aplica",IF(AND(MONTH(Tabla2[[#This Row],[FECHA CESE/BAJA]])=MONTH(TODAY()-30),YEAR(Tabla2[[#This Row],[FECHA CESE/BAJA]])=YEAR(TODAY())),MONTH(TODAY()-30)&amp;"-"&amp;YEAR(TODAY()),"Borrar")),"No aplica")</f>
        <v>No Aplica</v>
      </c>
      <c r="AC2643" t="str">
        <f ca="1">+IFERROR(IF(Tabla2[[#This Row],[FECHA INICIO DE LABORES EN OBRA]]="","No Aplica",IF(AND(MONTH(Tabla2[[#This Row],[FECHA INICIO DE LABORES EN OBRA]])=MONTH(TODAY()-30),YEAR(Tabla2[[#This Row],[FECHA INICIO DE LABORES EN OBRA]])=YEAR(TODAY())),MONTH(TODAY()-30)&amp;"-"&amp;YEAR(TODAY()),"No Aplica")),"No Aplica")</f>
        <v>No Aplica</v>
      </c>
    </row>
    <row r="2644" spans="1:29" x14ac:dyDescent="0.25">
      <c r="A2644" s="2" t="s">
        <v>12111</v>
      </c>
      <c r="B2644" s="3"/>
      <c r="C2644" s="3" t="s">
        <v>12112</v>
      </c>
      <c r="D2644" s="3" t="s">
        <v>12122</v>
      </c>
      <c r="E2644" s="3" t="s">
        <v>12123</v>
      </c>
      <c r="F2644" s="36">
        <v>25613</v>
      </c>
      <c r="G2644" s="3">
        <v>1</v>
      </c>
      <c r="H2644" s="3" t="s">
        <v>7684</v>
      </c>
      <c r="I2644" s="3" t="s">
        <v>12116</v>
      </c>
      <c r="J2644" s="3" t="s">
        <v>12124</v>
      </c>
      <c r="K2644" s="3" t="s">
        <v>2484</v>
      </c>
      <c r="L2644" s="8" t="s">
        <v>9813</v>
      </c>
      <c r="M2644" s="5"/>
      <c r="N2644" s="13" t="s">
        <v>1043</v>
      </c>
      <c r="O2644" s="5">
        <v>44992</v>
      </c>
      <c r="P2644" s="8">
        <v>1</v>
      </c>
      <c r="Q2644" s="9">
        <v>2</v>
      </c>
      <c r="R2644" s="9" t="str">
        <f>IFERROR(VLOOKUP(Tabla2[[#This Row],[CONTRATISTA PRNCIPAL]],Hoja1!$L$5:$M$9,2,FALSE),"CJV")</f>
        <v>CJV</v>
      </c>
      <c r="S2644" s="9" t="str">
        <f>IF(Tabla2[[#This Row],[EMPRESA]]=Tabla2[[#This Row],[CONTRATISTA PRNCIPAL]],"Principal","Secundaria")</f>
        <v>Secundaria</v>
      </c>
      <c r="T2644" s="10">
        <f>IFERROR(1/COUNTIF(Tabla2[CONTRATISTA PRNCIPAL],Tabla2[[#This Row],[CONTRATISTA PRNCIPAL]]),0)</f>
        <v>0.1111111111111111</v>
      </c>
      <c r="U2644" s="33">
        <f ca="1">IF(((TODAY()-Tabla2[[#This Row],[FECHA NACIMIENTO]])/365)&lt;18,"Corregir", IF(((TODAY()-Tabla2[[#This Row],[FECHA NACIMIENTO]])/365)&gt;80, "Corregir",ROUNDDOWN(((TODAY()-Tabla2[[#This Row],[FECHA NACIMIENTO]])/365),0)))</f>
        <v>53</v>
      </c>
      <c r="V264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644" s="34" t="str">
        <f ca="1">+IF(Tabla2[[#This Row],[Edad]]="Corregir","Corregir","Ok")</f>
        <v>Ok</v>
      </c>
      <c r="X2644" s="10" t="str">
        <f>+IFERROR(VLOOKUP(Tabla2[[#This Row],[DISTRITO SEGÚN DNI]],Hoja1!$A$2:$B$55,2,FALSE),"No")</f>
        <v>SANTA ANITA</v>
      </c>
      <c r="Y2644" s="10" t="str">
        <f>IF(OR(LOWER(Tabla2[[#This Row],[GENERO]])="masculino", LOWER(Tabla2[[#This Row],[GENERO]])="femenino"),"OK","Corregir")</f>
        <v>OK</v>
      </c>
      <c r="Z2644" s="10" t="str">
        <f>+IF(Tabla2[[#This Row],[Nro. DNI / CE]]="","Corregir",IF(LEN(Tabla2[[#This Row],[Nro. DNI / CE]])&gt;=8,"OK","Corregir"))</f>
        <v>OK</v>
      </c>
      <c r="AA2644" s="10">
        <f>COUNTIF(Tabla2[APELLIDOS Y NOMBRES],Tabla2[[#This Row],[APELLIDOS Y NOMBRES]])</f>
        <v>1</v>
      </c>
      <c r="AB2644" t="str">
        <f ca="1">+IFERROR(IF(Tabla2[[#This Row],[FECHA CESE/BAJA]]="","No Aplica",IF(AND(MONTH(Tabla2[[#This Row],[FECHA CESE/BAJA]])=MONTH(TODAY()-30),YEAR(Tabla2[[#This Row],[FECHA CESE/BAJA]])=YEAR(TODAY())),MONTH(TODAY()-30)&amp;"-"&amp;YEAR(TODAY()),"Borrar")),"No aplica")</f>
        <v>No Aplica</v>
      </c>
      <c r="AC2644" t="str">
        <f ca="1">+IFERROR(IF(Tabla2[[#This Row],[FECHA INICIO DE LABORES EN OBRA]]="","No Aplica",IF(AND(MONTH(Tabla2[[#This Row],[FECHA INICIO DE LABORES EN OBRA]])=MONTH(TODAY()-30),YEAR(Tabla2[[#This Row],[FECHA INICIO DE LABORES EN OBRA]])=YEAR(TODAY())),MONTH(TODAY()-30)&amp;"-"&amp;YEAR(TODAY()),"No Aplica")),"No Aplica")</f>
        <v>No Aplica</v>
      </c>
    </row>
    <row r="2645" spans="1:29" x14ac:dyDescent="0.25">
      <c r="A2645" s="2" t="s">
        <v>12111</v>
      </c>
      <c r="B2645" s="3"/>
      <c r="C2645" s="3" t="s">
        <v>12112</v>
      </c>
      <c r="D2645" s="3" t="s">
        <v>12125</v>
      </c>
      <c r="E2645" s="3" t="s">
        <v>12126</v>
      </c>
      <c r="F2645" s="36">
        <v>22942</v>
      </c>
      <c r="G2645" s="3">
        <v>3</v>
      </c>
      <c r="H2645" s="3" t="s">
        <v>12127</v>
      </c>
      <c r="I2645" s="3" t="s">
        <v>12116</v>
      </c>
      <c r="J2645" s="3" t="s">
        <v>12128</v>
      </c>
      <c r="K2645" s="3" t="s">
        <v>4718</v>
      </c>
      <c r="L2645" s="8" t="s">
        <v>9813</v>
      </c>
      <c r="M2645" s="5"/>
      <c r="N2645" s="13" t="s">
        <v>1043</v>
      </c>
      <c r="O2645" s="5">
        <v>44992</v>
      </c>
      <c r="P2645" s="8">
        <v>1</v>
      </c>
      <c r="Q2645" s="9">
        <v>2</v>
      </c>
      <c r="R2645" s="9" t="str">
        <f>IFERROR(VLOOKUP(Tabla2[[#This Row],[CONTRATISTA PRNCIPAL]],Hoja1!$L$5:$M$9,2,FALSE),"CJV")</f>
        <v>CJV</v>
      </c>
      <c r="S2645" s="9" t="str">
        <f>IF(Tabla2[[#This Row],[EMPRESA]]=Tabla2[[#This Row],[CONTRATISTA PRNCIPAL]],"Principal","Secundaria")</f>
        <v>Secundaria</v>
      </c>
      <c r="T2645" s="10">
        <f>IFERROR(1/COUNTIF(Tabla2[CONTRATISTA PRNCIPAL],Tabla2[[#This Row],[CONTRATISTA PRNCIPAL]]),0)</f>
        <v>0.1111111111111111</v>
      </c>
      <c r="U2645" s="33">
        <f ca="1">IF(((TODAY()-Tabla2[[#This Row],[FECHA NACIMIENTO]])/365)&lt;18,"Corregir", IF(((TODAY()-Tabla2[[#This Row],[FECHA NACIMIENTO]])/365)&gt;80, "Corregir",ROUNDDOWN(((TODAY()-Tabla2[[#This Row],[FECHA NACIMIENTO]])/365),0)))</f>
        <v>60</v>
      </c>
      <c r="V264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2645" s="34" t="str">
        <f ca="1">+IF(Tabla2[[#This Row],[Edad]]="Corregir","Corregir","Ok")</f>
        <v>Ok</v>
      </c>
      <c r="X2645" s="10" t="str">
        <f>+IFERROR(VLOOKUP(Tabla2[[#This Row],[DISTRITO SEGÚN DNI]],Hoja1!$A$2:$B$55,2,FALSE),"No")</f>
        <v>No</v>
      </c>
      <c r="Y2645" s="10" t="str">
        <f>IF(OR(LOWER(Tabla2[[#This Row],[GENERO]])="masculino", LOWER(Tabla2[[#This Row],[GENERO]])="femenino"),"OK","Corregir")</f>
        <v>OK</v>
      </c>
      <c r="Z2645" s="10" t="str">
        <f>+IF(Tabla2[[#This Row],[Nro. DNI / CE]]="","Corregir",IF(LEN(Tabla2[[#This Row],[Nro. DNI / CE]])&gt;=8,"OK","Corregir"))</f>
        <v>OK</v>
      </c>
      <c r="AA2645" s="10">
        <f>COUNTIF(Tabla2[APELLIDOS Y NOMBRES],Tabla2[[#This Row],[APELLIDOS Y NOMBRES]])</f>
        <v>1</v>
      </c>
      <c r="AB2645" t="str">
        <f ca="1">+IFERROR(IF(Tabla2[[#This Row],[FECHA CESE/BAJA]]="","No Aplica",IF(AND(MONTH(Tabla2[[#This Row],[FECHA CESE/BAJA]])=MONTH(TODAY()-30),YEAR(Tabla2[[#This Row],[FECHA CESE/BAJA]])=YEAR(TODAY())),MONTH(TODAY()-30)&amp;"-"&amp;YEAR(TODAY()),"Borrar")),"No aplica")</f>
        <v>No Aplica</v>
      </c>
      <c r="AC2645" t="str">
        <f ca="1">+IFERROR(IF(Tabla2[[#This Row],[FECHA INICIO DE LABORES EN OBRA]]="","No Aplica",IF(AND(MONTH(Tabla2[[#This Row],[FECHA INICIO DE LABORES EN OBRA]])=MONTH(TODAY()-30),YEAR(Tabla2[[#This Row],[FECHA INICIO DE LABORES EN OBRA]])=YEAR(TODAY())),MONTH(TODAY()-30)&amp;"-"&amp;YEAR(TODAY()),"No Aplica")),"No Aplica")</f>
        <v>No Aplica</v>
      </c>
    </row>
    <row r="2646" spans="1:29" x14ac:dyDescent="0.25">
      <c r="A2646" s="2" t="s">
        <v>12111</v>
      </c>
      <c r="B2646" s="3"/>
      <c r="C2646" s="3" t="s">
        <v>12112</v>
      </c>
      <c r="D2646" s="3" t="s">
        <v>12129</v>
      </c>
      <c r="E2646" s="3" t="s">
        <v>12130</v>
      </c>
      <c r="F2646" s="36">
        <v>24534</v>
      </c>
      <c r="G2646" s="3">
        <v>3</v>
      </c>
      <c r="H2646" s="3" t="s">
        <v>12131</v>
      </c>
      <c r="I2646" s="3" t="s">
        <v>12116</v>
      </c>
      <c r="J2646" s="3" t="s">
        <v>12132</v>
      </c>
      <c r="K2646" s="3" t="s">
        <v>2438</v>
      </c>
      <c r="L2646" s="8" t="s">
        <v>9813</v>
      </c>
      <c r="M2646" s="5"/>
      <c r="N2646" s="13" t="s">
        <v>1043</v>
      </c>
      <c r="O2646" s="5">
        <v>44992</v>
      </c>
      <c r="P2646" s="8">
        <v>1</v>
      </c>
      <c r="Q2646" s="9">
        <v>2</v>
      </c>
      <c r="R2646" s="9" t="str">
        <f>IFERROR(VLOOKUP(Tabla2[[#This Row],[CONTRATISTA PRNCIPAL]],Hoja1!$L$5:$M$9,2,FALSE),"CJV")</f>
        <v>CJV</v>
      </c>
      <c r="S2646" s="9" t="str">
        <f>IF(Tabla2[[#This Row],[EMPRESA]]=Tabla2[[#This Row],[CONTRATISTA PRNCIPAL]],"Principal","Secundaria")</f>
        <v>Secundaria</v>
      </c>
      <c r="T2646" s="10">
        <f>IFERROR(1/COUNTIF(Tabla2[CONTRATISTA PRNCIPAL],Tabla2[[#This Row],[CONTRATISTA PRNCIPAL]]),0)</f>
        <v>0.1111111111111111</v>
      </c>
      <c r="U2646" s="33">
        <f ca="1">IF(((TODAY()-Tabla2[[#This Row],[FECHA NACIMIENTO]])/365)&lt;18,"Corregir", IF(((TODAY()-Tabla2[[#This Row],[FECHA NACIMIENTO]])/365)&gt;80, "Corregir",ROUNDDOWN(((TODAY()-Tabla2[[#This Row],[FECHA NACIMIENTO]])/365),0)))</f>
        <v>56</v>
      </c>
      <c r="V264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646" s="34" t="str">
        <f ca="1">+IF(Tabla2[[#This Row],[Edad]]="Corregir","Corregir","Ok")</f>
        <v>Ok</v>
      </c>
      <c r="X2646" s="10" t="str">
        <f>+IFERROR(VLOOKUP(Tabla2[[#This Row],[DISTRITO SEGÚN DNI]],Hoja1!$A$2:$B$55,2,FALSE),"No")</f>
        <v>No</v>
      </c>
      <c r="Y2646" s="10" t="str">
        <f>IF(OR(LOWER(Tabla2[[#This Row],[GENERO]])="masculino", LOWER(Tabla2[[#This Row],[GENERO]])="femenino"),"OK","Corregir")</f>
        <v>OK</v>
      </c>
      <c r="Z2646" s="10" t="str">
        <f>+IF(Tabla2[[#This Row],[Nro. DNI / CE]]="","Corregir",IF(LEN(Tabla2[[#This Row],[Nro. DNI / CE]])&gt;=8,"OK","Corregir"))</f>
        <v>OK</v>
      </c>
      <c r="AA2646" s="10">
        <f>COUNTIF(Tabla2[APELLIDOS Y NOMBRES],Tabla2[[#This Row],[APELLIDOS Y NOMBRES]])</f>
        <v>1</v>
      </c>
      <c r="AB2646" t="str">
        <f ca="1">+IFERROR(IF(Tabla2[[#This Row],[FECHA CESE/BAJA]]="","No Aplica",IF(AND(MONTH(Tabla2[[#This Row],[FECHA CESE/BAJA]])=MONTH(TODAY()-30),YEAR(Tabla2[[#This Row],[FECHA CESE/BAJA]])=YEAR(TODAY())),MONTH(TODAY()-30)&amp;"-"&amp;YEAR(TODAY()),"Borrar")),"No aplica")</f>
        <v>No Aplica</v>
      </c>
      <c r="AC2646" t="str">
        <f ca="1">+IFERROR(IF(Tabla2[[#This Row],[FECHA INICIO DE LABORES EN OBRA]]="","No Aplica",IF(AND(MONTH(Tabla2[[#This Row],[FECHA INICIO DE LABORES EN OBRA]])=MONTH(TODAY()-30),YEAR(Tabla2[[#This Row],[FECHA INICIO DE LABORES EN OBRA]])=YEAR(TODAY())),MONTH(TODAY()-30)&amp;"-"&amp;YEAR(TODAY()),"No Aplica")),"No Aplica")</f>
        <v>No Aplica</v>
      </c>
    </row>
    <row r="2647" spans="1:29" x14ac:dyDescent="0.25">
      <c r="A2647" s="2" t="s">
        <v>12111</v>
      </c>
      <c r="B2647" s="3"/>
      <c r="C2647" s="3" t="s">
        <v>12112</v>
      </c>
      <c r="D2647" s="3" t="s">
        <v>12133</v>
      </c>
      <c r="E2647" s="3" t="s">
        <v>12134</v>
      </c>
      <c r="F2647" s="36">
        <v>32552</v>
      </c>
      <c r="G2647" s="3">
        <v>3</v>
      </c>
      <c r="H2647" s="3" t="s">
        <v>12135</v>
      </c>
      <c r="I2647" s="3" t="s">
        <v>12116</v>
      </c>
      <c r="J2647" s="3" t="s">
        <v>12136</v>
      </c>
      <c r="K2647" s="3" t="s">
        <v>2438</v>
      </c>
      <c r="L2647" s="8" t="s">
        <v>9813</v>
      </c>
      <c r="M2647" s="5"/>
      <c r="N2647" s="13" t="s">
        <v>1043</v>
      </c>
      <c r="O2647" s="5">
        <v>44992</v>
      </c>
      <c r="P2647" s="8">
        <v>1</v>
      </c>
      <c r="Q2647" s="9">
        <v>1</v>
      </c>
      <c r="R2647" s="9" t="str">
        <f>IFERROR(VLOOKUP(Tabla2[[#This Row],[CONTRATISTA PRNCIPAL]],Hoja1!$L$5:$M$9,2,FALSE),"CJV")</f>
        <v>CJV</v>
      </c>
      <c r="S2647" s="9" t="str">
        <f>IF(Tabla2[[#This Row],[EMPRESA]]=Tabla2[[#This Row],[CONTRATISTA PRNCIPAL]],"Principal","Secundaria")</f>
        <v>Secundaria</v>
      </c>
      <c r="T2647" s="10">
        <f>IFERROR(1/COUNTIF(Tabla2[CONTRATISTA PRNCIPAL],Tabla2[[#This Row],[CONTRATISTA PRNCIPAL]]),0)</f>
        <v>0.1111111111111111</v>
      </c>
      <c r="U2647" s="33">
        <f ca="1">IF(((TODAY()-Tabla2[[#This Row],[FECHA NACIMIENTO]])/365)&lt;18,"Corregir", IF(((TODAY()-Tabla2[[#This Row],[FECHA NACIMIENTO]])/365)&gt;80, "Corregir",ROUNDDOWN(((TODAY()-Tabla2[[#This Row],[FECHA NACIMIENTO]])/365),0)))</f>
        <v>34</v>
      </c>
      <c r="V264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647" s="34" t="str">
        <f ca="1">+IF(Tabla2[[#This Row],[Edad]]="Corregir","Corregir","Ok")</f>
        <v>Ok</v>
      </c>
      <c r="X2647" s="10" t="str">
        <f>+IFERROR(VLOOKUP(Tabla2[[#This Row],[DISTRITO SEGÚN DNI]],Hoja1!$A$2:$B$55,2,FALSE),"No")</f>
        <v>No</v>
      </c>
      <c r="Y2647" s="10" t="str">
        <f>IF(OR(LOWER(Tabla2[[#This Row],[GENERO]])="masculino", LOWER(Tabla2[[#This Row],[GENERO]])="femenino"),"OK","Corregir")</f>
        <v>OK</v>
      </c>
      <c r="Z2647" s="10" t="str">
        <f>+IF(Tabla2[[#This Row],[Nro. DNI / CE]]="","Corregir",IF(LEN(Tabla2[[#This Row],[Nro. DNI / CE]])&gt;=8,"OK","Corregir"))</f>
        <v>OK</v>
      </c>
      <c r="AA2647" s="10">
        <f>COUNTIF(Tabla2[APELLIDOS Y NOMBRES],Tabla2[[#This Row],[APELLIDOS Y NOMBRES]])</f>
        <v>1</v>
      </c>
      <c r="AB2647" t="str">
        <f ca="1">+IFERROR(IF(Tabla2[[#This Row],[FECHA CESE/BAJA]]="","No Aplica",IF(AND(MONTH(Tabla2[[#This Row],[FECHA CESE/BAJA]])=MONTH(TODAY()-30),YEAR(Tabla2[[#This Row],[FECHA CESE/BAJA]])=YEAR(TODAY())),MONTH(TODAY()-30)&amp;"-"&amp;YEAR(TODAY()),"Borrar")),"No aplica")</f>
        <v>No Aplica</v>
      </c>
      <c r="AC2647" t="str">
        <f ca="1">+IFERROR(IF(Tabla2[[#This Row],[FECHA INICIO DE LABORES EN OBRA]]="","No Aplica",IF(AND(MONTH(Tabla2[[#This Row],[FECHA INICIO DE LABORES EN OBRA]])=MONTH(TODAY()-30),YEAR(Tabla2[[#This Row],[FECHA INICIO DE LABORES EN OBRA]])=YEAR(TODAY())),MONTH(TODAY()-30)&amp;"-"&amp;YEAR(TODAY()),"No Aplica")),"No Aplica")</f>
        <v>No Aplica</v>
      </c>
    </row>
    <row r="2648" spans="1:29" x14ac:dyDescent="0.25">
      <c r="A2648" s="2" t="s">
        <v>12111</v>
      </c>
      <c r="B2648" s="3"/>
      <c r="C2648" s="3" t="s">
        <v>12112</v>
      </c>
      <c r="D2648" s="3" t="s">
        <v>12137</v>
      </c>
      <c r="E2648" s="3" t="s">
        <v>12138</v>
      </c>
      <c r="F2648" s="36">
        <v>31205</v>
      </c>
      <c r="G2648" s="3">
        <v>1</v>
      </c>
      <c r="H2648" s="3" t="s">
        <v>1212</v>
      </c>
      <c r="I2648" s="3" t="s">
        <v>12116</v>
      </c>
      <c r="J2648" s="3" t="s">
        <v>12139</v>
      </c>
      <c r="K2648" s="3" t="s">
        <v>12140</v>
      </c>
      <c r="L2648" s="8" t="s">
        <v>9813</v>
      </c>
      <c r="M2648" s="5"/>
      <c r="N2648" s="13" t="s">
        <v>1043</v>
      </c>
      <c r="O2648" s="5">
        <v>44992</v>
      </c>
      <c r="P2648" s="8">
        <v>1</v>
      </c>
      <c r="Q2648" s="9">
        <v>1</v>
      </c>
      <c r="R2648" s="9" t="str">
        <f>IFERROR(VLOOKUP(Tabla2[[#This Row],[CONTRATISTA PRNCIPAL]],Hoja1!$L$5:$M$9,2,FALSE),"CJV")</f>
        <v>CJV</v>
      </c>
      <c r="S2648" s="9" t="str">
        <f>IF(Tabla2[[#This Row],[EMPRESA]]=Tabla2[[#This Row],[CONTRATISTA PRNCIPAL]],"Principal","Secundaria")</f>
        <v>Secundaria</v>
      </c>
      <c r="T2648" s="10">
        <f>IFERROR(1/COUNTIF(Tabla2[CONTRATISTA PRNCIPAL],Tabla2[[#This Row],[CONTRATISTA PRNCIPAL]]),0)</f>
        <v>0.1111111111111111</v>
      </c>
      <c r="U2648" s="33">
        <f ca="1">IF(((TODAY()-Tabla2[[#This Row],[FECHA NACIMIENTO]])/365)&lt;18,"Corregir", IF(((TODAY()-Tabla2[[#This Row],[FECHA NACIMIENTO]])/365)&gt;80, "Corregir",ROUNDDOWN(((TODAY()-Tabla2[[#This Row],[FECHA NACIMIENTO]])/365),0)))</f>
        <v>38</v>
      </c>
      <c r="V264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648" s="34" t="str">
        <f ca="1">+IF(Tabla2[[#This Row],[Edad]]="Corregir","Corregir","Ok")</f>
        <v>Ok</v>
      </c>
      <c r="X2648" s="10" t="str">
        <f>+IFERROR(VLOOKUP(Tabla2[[#This Row],[DISTRITO SEGÚN DNI]],Hoja1!$A$2:$B$55,2,FALSE),"No")</f>
        <v>No</v>
      </c>
      <c r="Y2648" s="10" t="str">
        <f>IF(OR(LOWER(Tabla2[[#This Row],[GENERO]])="masculino", LOWER(Tabla2[[#This Row],[GENERO]])="femenino"),"OK","Corregir")</f>
        <v>OK</v>
      </c>
      <c r="Z2648" s="10" t="str">
        <f>+IF(Tabla2[[#This Row],[Nro. DNI / CE]]="","Corregir",IF(LEN(Tabla2[[#This Row],[Nro. DNI / CE]])&gt;=8,"OK","Corregir"))</f>
        <v>OK</v>
      </c>
      <c r="AA2648" s="10">
        <f>COUNTIF(Tabla2[APELLIDOS Y NOMBRES],Tabla2[[#This Row],[APELLIDOS Y NOMBRES]])</f>
        <v>1</v>
      </c>
      <c r="AB2648" t="str">
        <f ca="1">+IFERROR(IF(Tabla2[[#This Row],[FECHA CESE/BAJA]]="","No Aplica",IF(AND(MONTH(Tabla2[[#This Row],[FECHA CESE/BAJA]])=MONTH(TODAY()-30),YEAR(Tabla2[[#This Row],[FECHA CESE/BAJA]])=YEAR(TODAY())),MONTH(TODAY()-30)&amp;"-"&amp;YEAR(TODAY()),"Borrar")),"No aplica")</f>
        <v>No Aplica</v>
      </c>
      <c r="AC2648" t="str">
        <f ca="1">+IFERROR(IF(Tabla2[[#This Row],[FECHA INICIO DE LABORES EN OBRA]]="","No Aplica",IF(AND(MONTH(Tabla2[[#This Row],[FECHA INICIO DE LABORES EN OBRA]])=MONTH(TODAY()-30),YEAR(Tabla2[[#This Row],[FECHA INICIO DE LABORES EN OBRA]])=YEAR(TODAY())),MONTH(TODAY()-30)&amp;"-"&amp;YEAR(TODAY()),"No Aplica")),"No Aplica")</f>
        <v>No Aplica</v>
      </c>
    </row>
    <row r="2649" spans="1:29" x14ac:dyDescent="0.25">
      <c r="A2649" s="2" t="s">
        <v>12111</v>
      </c>
      <c r="B2649" s="3"/>
      <c r="C2649" s="3" t="s">
        <v>12112</v>
      </c>
      <c r="D2649" s="3" t="s">
        <v>12141</v>
      </c>
      <c r="E2649" s="3" t="s">
        <v>12142</v>
      </c>
      <c r="F2649" s="36">
        <v>33234</v>
      </c>
      <c r="G2649" s="3">
        <v>1</v>
      </c>
      <c r="H2649" s="3" t="s">
        <v>3093</v>
      </c>
      <c r="I2649" s="3" t="s">
        <v>12116</v>
      </c>
      <c r="J2649" s="3" t="s">
        <v>12143</v>
      </c>
      <c r="K2649" s="3" t="s">
        <v>1483</v>
      </c>
      <c r="L2649" s="8" t="s">
        <v>9813</v>
      </c>
      <c r="M2649" s="5"/>
      <c r="N2649" s="13" t="s">
        <v>1043</v>
      </c>
      <c r="O2649" s="5">
        <v>44992</v>
      </c>
      <c r="P2649" s="8">
        <v>1</v>
      </c>
      <c r="Q2649" s="9">
        <v>1</v>
      </c>
      <c r="R2649" s="9" t="str">
        <f>IFERROR(VLOOKUP(Tabla2[[#This Row],[CONTRATISTA PRNCIPAL]],Hoja1!$L$5:$M$9,2,FALSE),"CJV")</f>
        <v>CJV</v>
      </c>
      <c r="S2649" s="9" t="str">
        <f>IF(Tabla2[[#This Row],[EMPRESA]]=Tabla2[[#This Row],[CONTRATISTA PRNCIPAL]],"Principal","Secundaria")</f>
        <v>Secundaria</v>
      </c>
      <c r="T2649" s="10">
        <f>IFERROR(1/COUNTIF(Tabla2[CONTRATISTA PRNCIPAL],Tabla2[[#This Row],[CONTRATISTA PRNCIPAL]]),0)</f>
        <v>0.1111111111111111</v>
      </c>
      <c r="U2649" s="33">
        <f ca="1">IF(((TODAY()-Tabla2[[#This Row],[FECHA NACIMIENTO]])/365)&lt;18,"Corregir", IF(((TODAY()-Tabla2[[#This Row],[FECHA NACIMIENTO]])/365)&gt;80, "Corregir",ROUNDDOWN(((TODAY()-Tabla2[[#This Row],[FECHA NACIMIENTO]])/365),0)))</f>
        <v>32</v>
      </c>
      <c r="V264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649" s="34" t="str">
        <f ca="1">+IF(Tabla2[[#This Row],[Edad]]="Corregir","Corregir","Ok")</f>
        <v>Ok</v>
      </c>
      <c r="X2649" s="10" t="str">
        <f>+IFERROR(VLOOKUP(Tabla2[[#This Row],[DISTRITO SEGÚN DNI]],Hoja1!$A$2:$B$55,2,FALSE),"No")</f>
        <v>No</v>
      </c>
      <c r="Y2649" s="10" t="str">
        <f>IF(OR(LOWER(Tabla2[[#This Row],[GENERO]])="masculino", LOWER(Tabla2[[#This Row],[GENERO]])="femenino"),"OK","Corregir")</f>
        <v>OK</v>
      </c>
      <c r="Z2649" s="10" t="str">
        <f>+IF(Tabla2[[#This Row],[Nro. DNI / CE]]="","Corregir",IF(LEN(Tabla2[[#This Row],[Nro. DNI / CE]])&gt;=8,"OK","Corregir"))</f>
        <v>OK</v>
      </c>
      <c r="AA2649" s="10">
        <f>COUNTIF(Tabla2[APELLIDOS Y NOMBRES],Tabla2[[#This Row],[APELLIDOS Y NOMBRES]])</f>
        <v>1</v>
      </c>
      <c r="AB2649" t="str">
        <f ca="1">+IFERROR(IF(Tabla2[[#This Row],[FECHA CESE/BAJA]]="","No Aplica",IF(AND(MONTH(Tabla2[[#This Row],[FECHA CESE/BAJA]])=MONTH(TODAY()-30),YEAR(Tabla2[[#This Row],[FECHA CESE/BAJA]])=YEAR(TODAY())),MONTH(TODAY()-30)&amp;"-"&amp;YEAR(TODAY()),"Borrar")),"No aplica")</f>
        <v>No Aplica</v>
      </c>
      <c r="AC2649" t="str">
        <f ca="1">+IFERROR(IF(Tabla2[[#This Row],[FECHA INICIO DE LABORES EN OBRA]]="","No Aplica",IF(AND(MONTH(Tabla2[[#This Row],[FECHA INICIO DE LABORES EN OBRA]])=MONTH(TODAY()-30),YEAR(Tabla2[[#This Row],[FECHA INICIO DE LABORES EN OBRA]])=YEAR(TODAY())),MONTH(TODAY()-30)&amp;"-"&amp;YEAR(TODAY()),"No Aplica")),"No Aplica")</f>
        <v>No Aplica</v>
      </c>
    </row>
    <row r="2650" spans="1:29" x14ac:dyDescent="0.25">
      <c r="A2650" s="2">
        <v>20524273803</v>
      </c>
      <c r="B2650" s="3"/>
      <c r="C2650" s="3" t="s">
        <v>12112</v>
      </c>
      <c r="D2650" s="3" t="s">
        <v>12144</v>
      </c>
      <c r="E2650" s="3" t="s">
        <v>12145</v>
      </c>
      <c r="F2650" s="36">
        <v>27771</v>
      </c>
      <c r="G2650" s="3">
        <v>3</v>
      </c>
      <c r="H2650" s="3" t="s">
        <v>12131</v>
      </c>
      <c r="I2650" s="3" t="s">
        <v>12116</v>
      </c>
      <c r="J2650" s="3" t="s">
        <v>12146</v>
      </c>
      <c r="K2650" s="3" t="s">
        <v>7265</v>
      </c>
      <c r="L2650" s="8" t="s">
        <v>9818</v>
      </c>
      <c r="M2650" s="5"/>
      <c r="N2650" s="13" t="s">
        <v>1043</v>
      </c>
      <c r="O2650" s="5">
        <v>45154</v>
      </c>
      <c r="P2650" s="8">
        <v>1</v>
      </c>
      <c r="Q2650" s="9">
        <v>1</v>
      </c>
      <c r="R2650" s="9" t="str">
        <f>IFERROR(VLOOKUP(Tabla2[[#This Row],[CONTRATISTA PRNCIPAL]],Hoja1!$L$5:$M$9,2,FALSE),"CJV")</f>
        <v>CJV</v>
      </c>
      <c r="S2650" s="9" t="str">
        <f>IF(Tabla2[[#This Row],[EMPRESA]]=Tabla2[[#This Row],[CONTRATISTA PRNCIPAL]],"Principal","Secundaria")</f>
        <v>Secundaria</v>
      </c>
      <c r="T2650" s="10">
        <f>IFERROR(1/COUNTIF(Tabla2[CONTRATISTA PRNCIPAL],Tabla2[[#This Row],[CONTRATISTA PRNCIPAL]]),0)</f>
        <v>0.1111111111111111</v>
      </c>
      <c r="U2650" s="33">
        <f ca="1">IF(((TODAY()-Tabla2[[#This Row],[FECHA NACIMIENTO]])/365)&lt;18,"Corregir", IF(((TODAY()-Tabla2[[#This Row],[FECHA NACIMIENTO]])/365)&gt;80, "Corregir",ROUNDDOWN(((TODAY()-Tabla2[[#This Row],[FECHA NACIMIENTO]])/365),0)))</f>
        <v>47</v>
      </c>
      <c r="V265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650" s="34" t="str">
        <f ca="1">+IF(Tabla2[[#This Row],[Edad]]="Corregir","Corregir","Ok")</f>
        <v>Ok</v>
      </c>
      <c r="X2650" s="10" t="str">
        <f>+IFERROR(VLOOKUP(Tabla2[[#This Row],[DISTRITO SEGÚN DNI]],Hoja1!$A$2:$B$55,2,FALSE),"No")</f>
        <v>No</v>
      </c>
      <c r="Y2650" s="10" t="str">
        <f>IF(OR(LOWER(Tabla2[[#This Row],[GENERO]])="masculino", LOWER(Tabla2[[#This Row],[GENERO]])="femenino"),"OK","Corregir")</f>
        <v>OK</v>
      </c>
      <c r="Z2650" s="10" t="str">
        <f>+IF(Tabla2[[#This Row],[Nro. DNI / CE]]="","Corregir",IF(LEN(Tabla2[[#This Row],[Nro. DNI / CE]])&gt;=8,"OK","Corregir"))</f>
        <v>OK</v>
      </c>
      <c r="AA2650" s="10">
        <f>COUNTIF(Tabla2[APELLIDOS Y NOMBRES],Tabla2[[#This Row],[APELLIDOS Y NOMBRES]])</f>
        <v>1</v>
      </c>
      <c r="AB2650" t="str">
        <f ca="1">+IFERROR(IF(Tabla2[[#This Row],[FECHA CESE/BAJA]]="","No Aplica",IF(AND(MONTH(Tabla2[[#This Row],[FECHA CESE/BAJA]])=MONTH(TODAY()-30),YEAR(Tabla2[[#This Row],[FECHA CESE/BAJA]])=YEAR(TODAY())),MONTH(TODAY()-30)&amp;"-"&amp;YEAR(TODAY()),"Borrar")),"No aplica")</f>
        <v>No Aplica</v>
      </c>
      <c r="AC2650" t="str">
        <f ca="1">+IFERROR(IF(Tabla2[[#This Row],[FECHA INICIO DE LABORES EN OBRA]]="","No Aplica",IF(AND(MONTH(Tabla2[[#This Row],[FECHA INICIO DE LABORES EN OBRA]])=MONTH(TODAY()-30),YEAR(Tabla2[[#This Row],[FECHA INICIO DE LABORES EN OBRA]])=YEAR(TODAY())),MONTH(TODAY()-30)&amp;"-"&amp;YEAR(TODAY()),"No Aplica")),"No Aplica")</f>
        <v>8-2023</v>
      </c>
    </row>
    <row r="2651" spans="1:29" x14ac:dyDescent="0.25">
      <c r="A2651" s="2" t="s">
        <v>7085</v>
      </c>
      <c r="B2651" s="3" t="s">
        <v>48</v>
      </c>
      <c r="C2651" s="3" t="s">
        <v>48</v>
      </c>
      <c r="D2651" s="3">
        <v>45208074</v>
      </c>
      <c r="E2651" s="3" t="s">
        <v>7086</v>
      </c>
      <c r="F2651" s="36">
        <v>30268</v>
      </c>
      <c r="G2651" s="3">
        <v>1</v>
      </c>
      <c r="H2651" s="3" t="s">
        <v>7087</v>
      </c>
      <c r="I2651" s="3" t="s">
        <v>9262</v>
      </c>
      <c r="J2651" s="3" t="s">
        <v>7088</v>
      </c>
      <c r="K2651" s="3" t="s">
        <v>1769</v>
      </c>
      <c r="L2651" s="8" t="s">
        <v>9813</v>
      </c>
      <c r="M2651" s="5"/>
      <c r="N2651" s="13" t="s">
        <v>1043</v>
      </c>
      <c r="O2651" s="5">
        <v>44587</v>
      </c>
      <c r="P2651" s="8">
        <v>1</v>
      </c>
      <c r="Q2651" s="9">
        <v>1</v>
      </c>
      <c r="R2651" s="9" t="str">
        <f>IFERROR(VLOOKUP(Tabla2[[#This Row],[CONTRATISTA PRNCIPAL]],Hoja1!$L$5:$M$9,2,FALSE),"CJV")</f>
        <v>CJV</v>
      </c>
      <c r="S2651" s="9" t="str">
        <f>IF(Tabla2[[#This Row],[EMPRESA]]=Tabla2[[#This Row],[CONTRATISTA PRNCIPAL]],"Principal","Secundaria")</f>
        <v>Principal</v>
      </c>
      <c r="T2651" s="10">
        <f>IFERROR(1/COUNTIF(Tabla2[CONTRATISTA PRNCIPAL],Tabla2[[#This Row],[CONTRATISTA PRNCIPAL]]),0)</f>
        <v>3.5714285714285712E-2</v>
      </c>
      <c r="U2651" s="33">
        <f ca="1">IF(((TODAY()-Tabla2[[#This Row],[FECHA NACIMIENTO]])/365)&lt;18,"Corregir", IF(((TODAY()-Tabla2[[#This Row],[FECHA NACIMIENTO]])/365)&gt;80, "Corregir",ROUNDDOWN(((TODAY()-Tabla2[[#This Row],[FECHA NACIMIENTO]])/365),0)))</f>
        <v>40</v>
      </c>
      <c r="V265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651" s="34" t="str">
        <f ca="1">+IF(Tabla2[[#This Row],[Edad]]="Corregir","Corregir","Ok")</f>
        <v>Ok</v>
      </c>
      <c r="X2651" s="10" t="str">
        <f>+IFERROR(VLOOKUP(Tabla2[[#This Row],[DISTRITO SEGÚN DNI]],Hoja1!$A$2:$B$55,2,FALSE),"No")</f>
        <v>No</v>
      </c>
      <c r="Y2651" s="10" t="str">
        <f>IF(OR(LOWER(Tabla2[[#This Row],[GENERO]])="masculino", LOWER(Tabla2[[#This Row],[GENERO]])="femenino"),"OK","Corregir")</f>
        <v>OK</v>
      </c>
      <c r="Z2651" s="10" t="str">
        <f>+IF(Tabla2[[#This Row],[Nro. DNI / CE]]="","Corregir",IF(LEN(Tabla2[[#This Row],[Nro. DNI / CE]])&gt;=8,"OK","Corregir"))</f>
        <v>OK</v>
      </c>
      <c r="AA2651" s="10">
        <f>COUNTIF(Tabla2[APELLIDOS Y NOMBRES],Tabla2[[#This Row],[APELLIDOS Y NOMBRES]])</f>
        <v>1</v>
      </c>
      <c r="AB2651" t="str">
        <f ca="1">+IFERROR(IF(Tabla2[[#This Row],[FECHA CESE/BAJA]]="","No Aplica",IF(AND(MONTH(Tabla2[[#This Row],[FECHA CESE/BAJA]])=MONTH(TODAY()-30),YEAR(Tabla2[[#This Row],[FECHA CESE/BAJA]])=YEAR(TODAY())),MONTH(TODAY()-30)&amp;"-"&amp;YEAR(TODAY()),"Borrar")),"No aplica")</f>
        <v>No Aplica</v>
      </c>
      <c r="AC2651" t="str">
        <f ca="1">+IFERROR(IF(Tabla2[[#This Row],[FECHA INICIO DE LABORES EN OBRA]]="","No Aplica",IF(AND(MONTH(Tabla2[[#This Row],[FECHA INICIO DE LABORES EN OBRA]])=MONTH(TODAY()-30),YEAR(Tabla2[[#This Row],[FECHA INICIO DE LABORES EN OBRA]])=YEAR(TODAY())),MONTH(TODAY()-30)&amp;"-"&amp;YEAR(TODAY()),"No Aplica")),"No Aplica")</f>
        <v>No Aplica</v>
      </c>
    </row>
    <row r="2652" spans="1:29" x14ac:dyDescent="0.25">
      <c r="A2652" s="2" t="s">
        <v>7085</v>
      </c>
      <c r="B2652" s="3" t="s">
        <v>48</v>
      </c>
      <c r="C2652" s="3" t="s">
        <v>48</v>
      </c>
      <c r="D2652" s="3" t="s">
        <v>7089</v>
      </c>
      <c r="E2652" s="3" t="s">
        <v>7090</v>
      </c>
      <c r="F2652" s="36">
        <v>26219</v>
      </c>
      <c r="G2652" s="3">
        <v>1</v>
      </c>
      <c r="H2652" s="3" t="s">
        <v>7091</v>
      </c>
      <c r="I2652" s="3" t="s">
        <v>9262</v>
      </c>
      <c r="J2652" s="3" t="s">
        <v>7093</v>
      </c>
      <c r="K2652" s="3" t="s">
        <v>2109</v>
      </c>
      <c r="L2652" s="8" t="s">
        <v>9813</v>
      </c>
      <c r="M2652" s="5"/>
      <c r="N2652" s="13" t="s">
        <v>1043</v>
      </c>
      <c r="O2652" s="5">
        <v>44013</v>
      </c>
      <c r="P2652" s="8">
        <v>1</v>
      </c>
      <c r="Q2652" s="9">
        <v>1</v>
      </c>
      <c r="R2652" s="9" t="str">
        <f>IFERROR(VLOOKUP(Tabla2[[#This Row],[CONTRATISTA PRNCIPAL]],Hoja1!$L$5:$M$9,2,FALSE),"CJV")</f>
        <v>CJV</v>
      </c>
      <c r="S2652" s="9" t="str">
        <f>IF(Tabla2[[#This Row],[EMPRESA]]=Tabla2[[#This Row],[CONTRATISTA PRNCIPAL]],"Principal","Secundaria")</f>
        <v>Principal</v>
      </c>
      <c r="T2652" s="10">
        <f>IFERROR(1/COUNTIF(Tabla2[CONTRATISTA PRNCIPAL],Tabla2[[#This Row],[CONTRATISTA PRNCIPAL]]),0)</f>
        <v>3.5714285714285712E-2</v>
      </c>
      <c r="U2652" s="33">
        <f ca="1">IF(((TODAY()-Tabla2[[#This Row],[FECHA NACIMIENTO]])/365)&lt;18,"Corregir", IF(((TODAY()-Tabla2[[#This Row],[FECHA NACIMIENTO]])/365)&gt;80, "Corregir",ROUNDDOWN(((TODAY()-Tabla2[[#This Row],[FECHA NACIMIENTO]])/365),0)))</f>
        <v>51</v>
      </c>
      <c r="V265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652" s="34" t="str">
        <f ca="1">+IF(Tabla2[[#This Row],[Edad]]="Corregir","Corregir","Ok")</f>
        <v>Ok</v>
      </c>
      <c r="X2652" s="10" t="str">
        <f>+IFERROR(VLOOKUP(Tabla2[[#This Row],[DISTRITO SEGÚN DNI]],Hoja1!$A$2:$B$55,2,FALSE),"No")</f>
        <v>No</v>
      </c>
      <c r="Y2652" s="10" t="str">
        <f>IF(OR(LOWER(Tabla2[[#This Row],[GENERO]])="masculino", LOWER(Tabla2[[#This Row],[GENERO]])="femenino"),"OK","Corregir")</f>
        <v>OK</v>
      </c>
      <c r="Z2652" s="10" t="str">
        <f>+IF(Tabla2[[#This Row],[Nro. DNI / CE]]="","Corregir",IF(LEN(Tabla2[[#This Row],[Nro. DNI / CE]])&gt;=8,"OK","Corregir"))</f>
        <v>OK</v>
      </c>
      <c r="AA2652" s="10">
        <f>COUNTIF(Tabla2[APELLIDOS Y NOMBRES],Tabla2[[#This Row],[APELLIDOS Y NOMBRES]])</f>
        <v>1</v>
      </c>
      <c r="AB2652" t="str">
        <f ca="1">+IFERROR(IF(Tabla2[[#This Row],[FECHA CESE/BAJA]]="","No Aplica",IF(AND(MONTH(Tabla2[[#This Row],[FECHA CESE/BAJA]])=MONTH(TODAY()-30),YEAR(Tabla2[[#This Row],[FECHA CESE/BAJA]])=YEAR(TODAY())),MONTH(TODAY()-30)&amp;"-"&amp;YEAR(TODAY()),"Borrar")),"No aplica")</f>
        <v>No Aplica</v>
      </c>
      <c r="AC2652" t="str">
        <f ca="1">+IFERROR(IF(Tabla2[[#This Row],[FECHA INICIO DE LABORES EN OBRA]]="","No Aplica",IF(AND(MONTH(Tabla2[[#This Row],[FECHA INICIO DE LABORES EN OBRA]])=MONTH(TODAY()-30),YEAR(Tabla2[[#This Row],[FECHA INICIO DE LABORES EN OBRA]])=YEAR(TODAY())),MONTH(TODAY()-30)&amp;"-"&amp;YEAR(TODAY()),"No Aplica")),"No Aplica")</f>
        <v>No Aplica</v>
      </c>
    </row>
    <row r="2653" spans="1:29" x14ac:dyDescent="0.25">
      <c r="A2653" s="2" t="s">
        <v>7085</v>
      </c>
      <c r="B2653" s="3" t="s">
        <v>48</v>
      </c>
      <c r="C2653" s="3" t="s">
        <v>48</v>
      </c>
      <c r="D2653" s="3" t="s">
        <v>786</v>
      </c>
      <c r="E2653" s="3" t="s">
        <v>787</v>
      </c>
      <c r="F2653" s="36">
        <v>29746</v>
      </c>
      <c r="G2653" s="3">
        <v>1</v>
      </c>
      <c r="H2653" s="3" t="s">
        <v>7094</v>
      </c>
      <c r="I2653" s="3" t="s">
        <v>9262</v>
      </c>
      <c r="J2653" s="3" t="s">
        <v>7095</v>
      </c>
      <c r="K2653" s="3" t="s">
        <v>788</v>
      </c>
      <c r="L2653" s="8" t="s">
        <v>9813</v>
      </c>
      <c r="M2653" s="5"/>
      <c r="N2653" s="13" t="s">
        <v>1043</v>
      </c>
      <c r="O2653" s="5">
        <v>43857</v>
      </c>
      <c r="P2653" s="8">
        <v>1</v>
      </c>
      <c r="Q2653" s="9">
        <v>1</v>
      </c>
      <c r="R2653" s="9" t="str">
        <f>IFERROR(VLOOKUP(Tabla2[[#This Row],[CONTRATISTA PRNCIPAL]],Hoja1!$L$5:$M$9,2,FALSE),"CJV")</f>
        <v>CJV</v>
      </c>
      <c r="S2653" s="9" t="str">
        <f>IF(Tabla2[[#This Row],[EMPRESA]]=Tabla2[[#This Row],[CONTRATISTA PRNCIPAL]],"Principal","Secundaria")</f>
        <v>Principal</v>
      </c>
      <c r="T2653" s="10">
        <f>IFERROR(1/COUNTIF(Tabla2[CONTRATISTA PRNCIPAL],Tabla2[[#This Row],[CONTRATISTA PRNCIPAL]]),0)</f>
        <v>3.5714285714285712E-2</v>
      </c>
      <c r="U2653" s="33">
        <f ca="1">IF(((TODAY()-Tabla2[[#This Row],[FECHA NACIMIENTO]])/365)&lt;18,"Corregir", IF(((TODAY()-Tabla2[[#This Row],[FECHA NACIMIENTO]])/365)&gt;80, "Corregir",ROUNDDOWN(((TODAY()-Tabla2[[#This Row],[FECHA NACIMIENTO]])/365),0)))</f>
        <v>42</v>
      </c>
      <c r="V265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653" s="34" t="str">
        <f ca="1">+IF(Tabla2[[#This Row],[Edad]]="Corregir","Corregir","Ok")</f>
        <v>Ok</v>
      </c>
      <c r="X2653" s="10" t="str">
        <f>+IFERROR(VLOOKUP(Tabla2[[#This Row],[DISTRITO SEGÚN DNI]],Hoja1!$A$2:$B$55,2,FALSE),"No")</f>
        <v>CALLAO</v>
      </c>
      <c r="Y2653" s="10" t="str">
        <f>IF(OR(LOWER(Tabla2[[#This Row],[GENERO]])="masculino", LOWER(Tabla2[[#This Row],[GENERO]])="femenino"),"OK","Corregir")</f>
        <v>OK</v>
      </c>
      <c r="Z2653" s="10" t="str">
        <f>+IF(Tabla2[[#This Row],[Nro. DNI / CE]]="","Corregir",IF(LEN(Tabla2[[#This Row],[Nro. DNI / CE]])&gt;=8,"OK","Corregir"))</f>
        <v>OK</v>
      </c>
      <c r="AA2653" s="10">
        <f>COUNTIF(Tabla2[APELLIDOS Y NOMBRES],Tabla2[[#This Row],[APELLIDOS Y NOMBRES]])</f>
        <v>1</v>
      </c>
      <c r="AB2653" t="str">
        <f ca="1">+IFERROR(IF(Tabla2[[#This Row],[FECHA CESE/BAJA]]="","No Aplica",IF(AND(MONTH(Tabla2[[#This Row],[FECHA CESE/BAJA]])=MONTH(TODAY()-30),YEAR(Tabla2[[#This Row],[FECHA CESE/BAJA]])=YEAR(TODAY())),MONTH(TODAY()-30)&amp;"-"&amp;YEAR(TODAY()),"Borrar")),"No aplica")</f>
        <v>No Aplica</v>
      </c>
      <c r="AC2653" t="str">
        <f ca="1">+IFERROR(IF(Tabla2[[#This Row],[FECHA INICIO DE LABORES EN OBRA]]="","No Aplica",IF(AND(MONTH(Tabla2[[#This Row],[FECHA INICIO DE LABORES EN OBRA]])=MONTH(TODAY()-30),YEAR(Tabla2[[#This Row],[FECHA INICIO DE LABORES EN OBRA]])=YEAR(TODAY())),MONTH(TODAY()-30)&amp;"-"&amp;YEAR(TODAY()),"No Aplica")),"No Aplica")</f>
        <v>No Aplica</v>
      </c>
    </row>
    <row r="2654" spans="1:29" x14ac:dyDescent="0.25">
      <c r="A2654" s="2" t="s">
        <v>7085</v>
      </c>
      <c r="B2654" s="3" t="s">
        <v>48</v>
      </c>
      <c r="C2654" s="3" t="s">
        <v>48</v>
      </c>
      <c r="D2654" s="3" t="s">
        <v>7096</v>
      </c>
      <c r="E2654" s="3" t="s">
        <v>7097</v>
      </c>
      <c r="F2654" s="36">
        <v>33770</v>
      </c>
      <c r="G2654" s="3">
        <v>1</v>
      </c>
      <c r="H2654" s="3" t="s">
        <v>7098</v>
      </c>
      <c r="I2654" s="3" t="s">
        <v>9262</v>
      </c>
      <c r="J2654" s="3" t="s">
        <v>7099</v>
      </c>
      <c r="K2654" s="3" t="s">
        <v>1086</v>
      </c>
      <c r="L2654" s="8" t="s">
        <v>9813</v>
      </c>
      <c r="M2654" s="5"/>
      <c r="N2654" s="13" t="s">
        <v>1043</v>
      </c>
      <c r="O2654" s="5">
        <v>44337</v>
      </c>
      <c r="P2654" s="8">
        <v>1</v>
      </c>
      <c r="Q2654" s="9">
        <v>1</v>
      </c>
      <c r="R2654" s="9" t="str">
        <f>IFERROR(VLOOKUP(Tabla2[[#This Row],[CONTRATISTA PRNCIPAL]],Hoja1!$L$5:$M$9,2,FALSE),"CJV")</f>
        <v>CJV</v>
      </c>
      <c r="S2654" s="9" t="str">
        <f>IF(Tabla2[[#This Row],[EMPRESA]]=Tabla2[[#This Row],[CONTRATISTA PRNCIPAL]],"Principal","Secundaria")</f>
        <v>Principal</v>
      </c>
      <c r="T2654" s="10">
        <f>IFERROR(1/COUNTIF(Tabla2[CONTRATISTA PRNCIPAL],Tabla2[[#This Row],[CONTRATISTA PRNCIPAL]]),0)</f>
        <v>3.5714285714285712E-2</v>
      </c>
      <c r="U2654" s="33">
        <f ca="1">IF(((TODAY()-Tabla2[[#This Row],[FECHA NACIMIENTO]])/365)&lt;18,"Corregir", IF(((TODAY()-Tabla2[[#This Row],[FECHA NACIMIENTO]])/365)&gt;80, "Corregir",ROUNDDOWN(((TODAY()-Tabla2[[#This Row],[FECHA NACIMIENTO]])/365),0)))</f>
        <v>31</v>
      </c>
      <c r="V265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654" s="34" t="str">
        <f ca="1">+IF(Tabla2[[#This Row],[Edad]]="Corregir","Corregir","Ok")</f>
        <v>Ok</v>
      </c>
      <c r="X2654" s="10" t="str">
        <f>+IFERROR(VLOOKUP(Tabla2[[#This Row],[DISTRITO SEGÚN DNI]],Hoja1!$A$2:$B$55,2,FALSE),"No")</f>
        <v>No</v>
      </c>
      <c r="Y2654" s="10" t="str">
        <f>IF(OR(LOWER(Tabla2[[#This Row],[GENERO]])="masculino", LOWER(Tabla2[[#This Row],[GENERO]])="femenino"),"OK","Corregir")</f>
        <v>OK</v>
      </c>
      <c r="Z2654" s="10" t="str">
        <f>+IF(Tabla2[[#This Row],[Nro. DNI / CE]]="","Corregir",IF(LEN(Tabla2[[#This Row],[Nro. DNI / CE]])&gt;=8,"OK","Corregir"))</f>
        <v>OK</v>
      </c>
      <c r="AA2654" s="10">
        <f>COUNTIF(Tabla2[APELLIDOS Y NOMBRES],Tabla2[[#This Row],[APELLIDOS Y NOMBRES]])</f>
        <v>1</v>
      </c>
      <c r="AB2654" t="str">
        <f ca="1">+IFERROR(IF(Tabla2[[#This Row],[FECHA CESE/BAJA]]="","No Aplica",IF(AND(MONTH(Tabla2[[#This Row],[FECHA CESE/BAJA]])=MONTH(TODAY()-30),YEAR(Tabla2[[#This Row],[FECHA CESE/BAJA]])=YEAR(TODAY())),MONTH(TODAY()-30)&amp;"-"&amp;YEAR(TODAY()),"Borrar")),"No aplica")</f>
        <v>No Aplica</v>
      </c>
      <c r="AC2654" t="str">
        <f ca="1">+IFERROR(IF(Tabla2[[#This Row],[FECHA INICIO DE LABORES EN OBRA]]="","No Aplica",IF(AND(MONTH(Tabla2[[#This Row],[FECHA INICIO DE LABORES EN OBRA]])=MONTH(TODAY()-30),YEAR(Tabla2[[#This Row],[FECHA INICIO DE LABORES EN OBRA]])=YEAR(TODAY())),MONTH(TODAY()-30)&amp;"-"&amp;YEAR(TODAY()),"No Aplica")),"No Aplica")</f>
        <v>No Aplica</v>
      </c>
    </row>
    <row r="2655" spans="1:29" x14ac:dyDescent="0.25">
      <c r="A2655" s="2" t="s">
        <v>7085</v>
      </c>
      <c r="B2655" s="3" t="s">
        <v>48</v>
      </c>
      <c r="C2655" s="3" t="s">
        <v>48</v>
      </c>
      <c r="D2655" s="3" t="s">
        <v>7100</v>
      </c>
      <c r="E2655" s="3" t="s">
        <v>7101</v>
      </c>
      <c r="F2655" s="36">
        <v>30316</v>
      </c>
      <c r="G2655" s="3">
        <v>1</v>
      </c>
      <c r="H2655" s="3" t="s">
        <v>7102</v>
      </c>
      <c r="I2655" s="3" t="s">
        <v>9262</v>
      </c>
      <c r="J2655" s="3" t="s">
        <v>7104</v>
      </c>
      <c r="K2655" s="3" t="s">
        <v>1473</v>
      </c>
      <c r="L2655" s="8" t="s">
        <v>9818</v>
      </c>
      <c r="M2655" s="5"/>
      <c r="N2655" s="13" t="s">
        <v>1043</v>
      </c>
      <c r="O2655" s="5">
        <v>44013</v>
      </c>
      <c r="P2655" s="8">
        <v>1</v>
      </c>
      <c r="Q2655" s="9">
        <v>1</v>
      </c>
      <c r="R2655" s="9" t="str">
        <f>IFERROR(VLOOKUP(Tabla2[[#This Row],[CONTRATISTA PRNCIPAL]],Hoja1!$L$5:$M$9,2,FALSE),"CJV")</f>
        <v>CJV</v>
      </c>
      <c r="S2655" s="9" t="str">
        <f>IF(Tabla2[[#This Row],[EMPRESA]]=Tabla2[[#This Row],[CONTRATISTA PRNCIPAL]],"Principal","Secundaria")</f>
        <v>Principal</v>
      </c>
      <c r="T2655" s="10">
        <f>IFERROR(1/COUNTIF(Tabla2[CONTRATISTA PRNCIPAL],Tabla2[[#This Row],[CONTRATISTA PRNCIPAL]]),0)</f>
        <v>3.5714285714285712E-2</v>
      </c>
      <c r="U2655" s="33">
        <f ca="1">IF(((TODAY()-Tabla2[[#This Row],[FECHA NACIMIENTO]])/365)&lt;18,"Corregir", IF(((TODAY()-Tabla2[[#This Row],[FECHA NACIMIENTO]])/365)&gt;80, "Corregir",ROUNDDOWN(((TODAY()-Tabla2[[#This Row],[FECHA NACIMIENTO]])/365),0)))</f>
        <v>40</v>
      </c>
      <c r="V265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655" s="34" t="str">
        <f ca="1">+IF(Tabla2[[#This Row],[Edad]]="Corregir","Corregir","Ok")</f>
        <v>Ok</v>
      </c>
      <c r="X2655" s="10" t="str">
        <f>+IFERROR(VLOOKUP(Tabla2[[#This Row],[DISTRITO SEGÚN DNI]],Hoja1!$A$2:$B$55,2,FALSE),"No")</f>
        <v>No</v>
      </c>
      <c r="Y2655" s="10" t="str">
        <f>IF(OR(LOWER(Tabla2[[#This Row],[GENERO]])="masculino", LOWER(Tabla2[[#This Row],[GENERO]])="femenino"),"OK","Corregir")</f>
        <v>OK</v>
      </c>
      <c r="Z2655" s="10" t="str">
        <f>+IF(Tabla2[[#This Row],[Nro. DNI / CE]]="","Corregir",IF(LEN(Tabla2[[#This Row],[Nro. DNI / CE]])&gt;=8,"OK","Corregir"))</f>
        <v>OK</v>
      </c>
      <c r="AA2655" s="10">
        <f>COUNTIF(Tabla2[APELLIDOS Y NOMBRES],Tabla2[[#This Row],[APELLIDOS Y NOMBRES]])</f>
        <v>1</v>
      </c>
      <c r="AB2655" t="str">
        <f ca="1">+IFERROR(IF(Tabla2[[#This Row],[FECHA CESE/BAJA]]="","No Aplica",IF(AND(MONTH(Tabla2[[#This Row],[FECHA CESE/BAJA]])=MONTH(TODAY()-30),YEAR(Tabla2[[#This Row],[FECHA CESE/BAJA]])=YEAR(TODAY())),MONTH(TODAY()-30)&amp;"-"&amp;YEAR(TODAY()),"Borrar")),"No aplica")</f>
        <v>No Aplica</v>
      </c>
      <c r="AC2655" t="str">
        <f ca="1">+IFERROR(IF(Tabla2[[#This Row],[FECHA INICIO DE LABORES EN OBRA]]="","No Aplica",IF(AND(MONTH(Tabla2[[#This Row],[FECHA INICIO DE LABORES EN OBRA]])=MONTH(TODAY()-30),YEAR(Tabla2[[#This Row],[FECHA INICIO DE LABORES EN OBRA]])=YEAR(TODAY())),MONTH(TODAY()-30)&amp;"-"&amp;YEAR(TODAY()),"No Aplica")),"No Aplica")</f>
        <v>No Aplica</v>
      </c>
    </row>
    <row r="2656" spans="1:29" x14ac:dyDescent="0.25">
      <c r="A2656" s="2" t="s">
        <v>7085</v>
      </c>
      <c r="B2656" s="3" t="s">
        <v>48</v>
      </c>
      <c r="C2656" s="3" t="s">
        <v>48</v>
      </c>
      <c r="D2656" s="3" t="s">
        <v>791</v>
      </c>
      <c r="E2656" s="3" t="s">
        <v>792</v>
      </c>
      <c r="F2656" s="36">
        <v>29240</v>
      </c>
      <c r="G2656" s="3">
        <v>1</v>
      </c>
      <c r="H2656" s="3" t="s">
        <v>7106</v>
      </c>
      <c r="I2656" s="3" t="s">
        <v>3064</v>
      </c>
      <c r="J2656" s="3" t="s">
        <v>7107</v>
      </c>
      <c r="K2656" s="3" t="s">
        <v>5080</v>
      </c>
      <c r="L2656" s="8" t="s">
        <v>9813</v>
      </c>
      <c r="M2656" s="5"/>
      <c r="N2656" s="13" t="s">
        <v>1043</v>
      </c>
      <c r="O2656" s="5">
        <v>44013</v>
      </c>
      <c r="P2656" s="8">
        <v>1</v>
      </c>
      <c r="Q2656" s="9">
        <v>1</v>
      </c>
      <c r="R2656" s="9" t="str">
        <f>IFERROR(VLOOKUP(Tabla2[[#This Row],[CONTRATISTA PRNCIPAL]],Hoja1!$L$5:$M$9,2,FALSE),"CJV")</f>
        <v>CJV</v>
      </c>
      <c r="S2656" s="9" t="str">
        <f>IF(Tabla2[[#This Row],[EMPRESA]]=Tabla2[[#This Row],[CONTRATISTA PRNCIPAL]],"Principal","Secundaria")</f>
        <v>Principal</v>
      </c>
      <c r="T2656" s="10">
        <f>IFERROR(1/COUNTIF(Tabla2[CONTRATISTA PRNCIPAL],Tabla2[[#This Row],[CONTRATISTA PRNCIPAL]]),0)</f>
        <v>3.5714285714285712E-2</v>
      </c>
      <c r="U2656" s="33">
        <f ca="1">IF(((TODAY()-Tabla2[[#This Row],[FECHA NACIMIENTO]])/365)&lt;18,"Corregir", IF(((TODAY()-Tabla2[[#This Row],[FECHA NACIMIENTO]])/365)&gt;80, "Corregir",ROUNDDOWN(((TODAY()-Tabla2[[#This Row],[FECHA NACIMIENTO]])/365),0)))</f>
        <v>43</v>
      </c>
      <c r="V265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656" s="34" t="str">
        <f ca="1">+IF(Tabla2[[#This Row],[Edad]]="Corregir","Corregir","Ok")</f>
        <v>Ok</v>
      </c>
      <c r="X2656" s="10" t="str">
        <f>+IFERROR(VLOOKUP(Tabla2[[#This Row],[DISTRITO SEGÚN DNI]],Hoja1!$A$2:$B$55,2,FALSE),"No")</f>
        <v>EL AGUSTINO</v>
      </c>
      <c r="Y2656" s="10" t="str">
        <f>IF(OR(LOWER(Tabla2[[#This Row],[GENERO]])="masculino", LOWER(Tabla2[[#This Row],[GENERO]])="femenino"),"OK","Corregir")</f>
        <v>OK</v>
      </c>
      <c r="Z2656" s="10" t="str">
        <f>+IF(Tabla2[[#This Row],[Nro. DNI / CE]]="","Corregir",IF(LEN(Tabla2[[#This Row],[Nro. DNI / CE]])&gt;=8,"OK","Corregir"))</f>
        <v>OK</v>
      </c>
      <c r="AA2656" s="10">
        <f>COUNTIF(Tabla2[APELLIDOS Y NOMBRES],Tabla2[[#This Row],[APELLIDOS Y NOMBRES]])</f>
        <v>1</v>
      </c>
      <c r="AB2656" t="str">
        <f ca="1">+IFERROR(IF(Tabla2[[#This Row],[FECHA CESE/BAJA]]="","No Aplica",IF(AND(MONTH(Tabla2[[#This Row],[FECHA CESE/BAJA]])=MONTH(TODAY()-30),YEAR(Tabla2[[#This Row],[FECHA CESE/BAJA]])=YEAR(TODAY())),MONTH(TODAY()-30)&amp;"-"&amp;YEAR(TODAY()),"Borrar")),"No aplica")</f>
        <v>No Aplica</v>
      </c>
      <c r="AC2656" t="str">
        <f ca="1">+IFERROR(IF(Tabla2[[#This Row],[FECHA INICIO DE LABORES EN OBRA]]="","No Aplica",IF(AND(MONTH(Tabla2[[#This Row],[FECHA INICIO DE LABORES EN OBRA]])=MONTH(TODAY()-30),YEAR(Tabla2[[#This Row],[FECHA INICIO DE LABORES EN OBRA]])=YEAR(TODAY())),MONTH(TODAY()-30)&amp;"-"&amp;YEAR(TODAY()),"No Aplica")),"No Aplica")</f>
        <v>No Aplica</v>
      </c>
    </row>
    <row r="2657" spans="1:29" x14ac:dyDescent="0.25">
      <c r="A2657" s="2" t="s">
        <v>7085</v>
      </c>
      <c r="B2657" s="3" t="s">
        <v>48</v>
      </c>
      <c r="C2657" s="3" t="s">
        <v>48</v>
      </c>
      <c r="D2657" s="3">
        <v>40274593</v>
      </c>
      <c r="E2657" s="3" t="s">
        <v>793</v>
      </c>
      <c r="F2657" s="36">
        <v>29058</v>
      </c>
      <c r="G2657" s="3">
        <v>1</v>
      </c>
      <c r="H2657" s="3" t="s">
        <v>7094</v>
      </c>
      <c r="I2657" s="3" t="s">
        <v>9262</v>
      </c>
      <c r="J2657" s="3" t="s">
        <v>7108</v>
      </c>
      <c r="K2657" s="3" t="s">
        <v>93</v>
      </c>
      <c r="L2657" s="8" t="s">
        <v>9813</v>
      </c>
      <c r="M2657" s="5"/>
      <c r="N2657" s="13" t="s">
        <v>1043</v>
      </c>
      <c r="O2657" s="5">
        <v>44333</v>
      </c>
      <c r="P2657" s="8">
        <v>1</v>
      </c>
      <c r="Q2657" s="9">
        <v>1</v>
      </c>
      <c r="R2657" s="9" t="str">
        <f>IFERROR(VLOOKUP(Tabla2[[#This Row],[CONTRATISTA PRNCIPAL]],Hoja1!$L$5:$M$9,2,FALSE),"CJV")</f>
        <v>CJV</v>
      </c>
      <c r="S2657" s="9" t="str">
        <f>IF(Tabla2[[#This Row],[EMPRESA]]=Tabla2[[#This Row],[CONTRATISTA PRNCIPAL]],"Principal","Secundaria")</f>
        <v>Principal</v>
      </c>
      <c r="T2657" s="10">
        <f>IFERROR(1/COUNTIF(Tabla2[CONTRATISTA PRNCIPAL],Tabla2[[#This Row],[CONTRATISTA PRNCIPAL]]),0)</f>
        <v>3.5714285714285712E-2</v>
      </c>
      <c r="U2657" s="33">
        <f ca="1">IF(((TODAY()-Tabla2[[#This Row],[FECHA NACIMIENTO]])/365)&lt;18,"Corregir", IF(((TODAY()-Tabla2[[#This Row],[FECHA NACIMIENTO]])/365)&gt;80, "Corregir",ROUNDDOWN(((TODAY()-Tabla2[[#This Row],[FECHA NACIMIENTO]])/365),0)))</f>
        <v>44</v>
      </c>
      <c r="V265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657" s="34" t="str">
        <f ca="1">+IF(Tabla2[[#This Row],[Edad]]="Corregir","Corregir","Ok")</f>
        <v>Ok</v>
      </c>
      <c r="X2657" s="10" t="str">
        <f>+IFERROR(VLOOKUP(Tabla2[[#This Row],[DISTRITO SEGÚN DNI]],Hoja1!$A$2:$B$55,2,FALSE),"No")</f>
        <v>ATE</v>
      </c>
      <c r="Y2657" s="10" t="str">
        <f>IF(OR(LOWER(Tabla2[[#This Row],[GENERO]])="masculino", LOWER(Tabla2[[#This Row],[GENERO]])="femenino"),"OK","Corregir")</f>
        <v>OK</v>
      </c>
      <c r="Z2657" s="10" t="str">
        <f>+IF(Tabla2[[#This Row],[Nro. DNI / CE]]="","Corregir",IF(LEN(Tabla2[[#This Row],[Nro. DNI / CE]])&gt;=8,"OK","Corregir"))</f>
        <v>OK</v>
      </c>
      <c r="AA2657" s="10">
        <f>COUNTIF(Tabla2[APELLIDOS Y NOMBRES],Tabla2[[#This Row],[APELLIDOS Y NOMBRES]])</f>
        <v>1</v>
      </c>
      <c r="AB2657" t="str">
        <f ca="1">+IFERROR(IF(Tabla2[[#This Row],[FECHA CESE/BAJA]]="","No Aplica",IF(AND(MONTH(Tabla2[[#This Row],[FECHA CESE/BAJA]])=MONTH(TODAY()-30),YEAR(Tabla2[[#This Row],[FECHA CESE/BAJA]])=YEAR(TODAY())),MONTH(TODAY()-30)&amp;"-"&amp;YEAR(TODAY()),"Borrar")),"No aplica")</f>
        <v>No Aplica</v>
      </c>
      <c r="AC2657" t="str">
        <f ca="1">+IFERROR(IF(Tabla2[[#This Row],[FECHA INICIO DE LABORES EN OBRA]]="","No Aplica",IF(AND(MONTH(Tabla2[[#This Row],[FECHA INICIO DE LABORES EN OBRA]])=MONTH(TODAY()-30),YEAR(Tabla2[[#This Row],[FECHA INICIO DE LABORES EN OBRA]])=YEAR(TODAY())),MONTH(TODAY()-30)&amp;"-"&amp;YEAR(TODAY()),"No Aplica")),"No Aplica")</f>
        <v>No Aplica</v>
      </c>
    </row>
    <row r="2658" spans="1:29" x14ac:dyDescent="0.25">
      <c r="A2658" s="2" t="s">
        <v>7085</v>
      </c>
      <c r="B2658" s="3" t="s">
        <v>48</v>
      </c>
      <c r="C2658" s="3" t="s">
        <v>48</v>
      </c>
      <c r="D2658" s="3" t="s">
        <v>7109</v>
      </c>
      <c r="E2658" s="3" t="s">
        <v>7110</v>
      </c>
      <c r="F2658" s="36">
        <v>31888</v>
      </c>
      <c r="G2658" s="3">
        <v>1</v>
      </c>
      <c r="H2658" s="3" t="s">
        <v>7087</v>
      </c>
      <c r="I2658" s="3" t="s">
        <v>9262</v>
      </c>
      <c r="J2658" s="3" t="s">
        <v>7111</v>
      </c>
      <c r="K2658" s="3" t="s">
        <v>1473</v>
      </c>
      <c r="L2658" s="8" t="s">
        <v>9813</v>
      </c>
      <c r="M2658" s="5"/>
      <c r="N2658" s="13" t="s">
        <v>1043</v>
      </c>
      <c r="O2658" s="5">
        <v>44200</v>
      </c>
      <c r="P2658" s="8">
        <v>1</v>
      </c>
      <c r="Q2658" s="9">
        <v>1</v>
      </c>
      <c r="R2658" s="9" t="str">
        <f>IFERROR(VLOOKUP(Tabla2[[#This Row],[CONTRATISTA PRNCIPAL]],Hoja1!$L$5:$M$9,2,FALSE),"CJV")</f>
        <v>CJV</v>
      </c>
      <c r="S2658" s="9" t="str">
        <f>IF(Tabla2[[#This Row],[EMPRESA]]=Tabla2[[#This Row],[CONTRATISTA PRNCIPAL]],"Principal","Secundaria")</f>
        <v>Principal</v>
      </c>
      <c r="T2658" s="10">
        <f>IFERROR(1/COUNTIF(Tabla2[CONTRATISTA PRNCIPAL],Tabla2[[#This Row],[CONTRATISTA PRNCIPAL]]),0)</f>
        <v>3.5714285714285712E-2</v>
      </c>
      <c r="U2658" s="33">
        <f ca="1">IF(((TODAY()-Tabla2[[#This Row],[FECHA NACIMIENTO]])/365)&lt;18,"Corregir", IF(((TODAY()-Tabla2[[#This Row],[FECHA NACIMIENTO]])/365)&gt;80, "Corregir",ROUNDDOWN(((TODAY()-Tabla2[[#This Row],[FECHA NACIMIENTO]])/365),0)))</f>
        <v>36</v>
      </c>
      <c r="V265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658" s="34" t="str">
        <f ca="1">+IF(Tabla2[[#This Row],[Edad]]="Corregir","Corregir","Ok")</f>
        <v>Ok</v>
      </c>
      <c r="X2658" s="10" t="str">
        <f>+IFERROR(VLOOKUP(Tabla2[[#This Row],[DISTRITO SEGÚN DNI]],Hoja1!$A$2:$B$55,2,FALSE),"No")</f>
        <v>No</v>
      </c>
      <c r="Y2658" s="10" t="str">
        <f>IF(OR(LOWER(Tabla2[[#This Row],[GENERO]])="masculino", LOWER(Tabla2[[#This Row],[GENERO]])="femenino"),"OK","Corregir")</f>
        <v>OK</v>
      </c>
      <c r="Z2658" s="10" t="str">
        <f>+IF(Tabla2[[#This Row],[Nro. DNI / CE]]="","Corregir",IF(LEN(Tabla2[[#This Row],[Nro. DNI / CE]])&gt;=8,"OK","Corregir"))</f>
        <v>OK</v>
      </c>
      <c r="AA2658" s="10">
        <f>COUNTIF(Tabla2[APELLIDOS Y NOMBRES],Tabla2[[#This Row],[APELLIDOS Y NOMBRES]])</f>
        <v>1</v>
      </c>
      <c r="AB2658" t="str">
        <f ca="1">+IFERROR(IF(Tabla2[[#This Row],[FECHA CESE/BAJA]]="","No Aplica",IF(AND(MONTH(Tabla2[[#This Row],[FECHA CESE/BAJA]])=MONTH(TODAY()-30),YEAR(Tabla2[[#This Row],[FECHA CESE/BAJA]])=YEAR(TODAY())),MONTH(TODAY()-30)&amp;"-"&amp;YEAR(TODAY()),"Borrar")),"No aplica")</f>
        <v>No Aplica</v>
      </c>
      <c r="AC2658" t="str">
        <f ca="1">+IFERROR(IF(Tabla2[[#This Row],[FECHA INICIO DE LABORES EN OBRA]]="","No Aplica",IF(AND(MONTH(Tabla2[[#This Row],[FECHA INICIO DE LABORES EN OBRA]])=MONTH(TODAY()-30),YEAR(Tabla2[[#This Row],[FECHA INICIO DE LABORES EN OBRA]])=YEAR(TODAY())),MONTH(TODAY()-30)&amp;"-"&amp;YEAR(TODAY()),"No Aplica")),"No Aplica")</f>
        <v>No Aplica</v>
      </c>
    </row>
    <row r="2659" spans="1:29" x14ac:dyDescent="0.25">
      <c r="A2659" s="2" t="s">
        <v>7085</v>
      </c>
      <c r="B2659" s="3" t="s">
        <v>48</v>
      </c>
      <c r="C2659" s="3" t="s">
        <v>48</v>
      </c>
      <c r="D2659" s="3" t="s">
        <v>7112</v>
      </c>
      <c r="E2659" s="3" t="s">
        <v>7113</v>
      </c>
      <c r="F2659" s="36">
        <v>28661</v>
      </c>
      <c r="G2659" s="3">
        <v>1</v>
      </c>
      <c r="H2659" s="3" t="s">
        <v>7094</v>
      </c>
      <c r="I2659" s="3" t="s">
        <v>3064</v>
      </c>
      <c r="J2659" s="3" t="s">
        <v>7114</v>
      </c>
      <c r="K2659" s="3" t="s">
        <v>6062</v>
      </c>
      <c r="L2659" s="8" t="s">
        <v>9813</v>
      </c>
      <c r="M2659" s="5"/>
      <c r="N2659" s="13" t="s">
        <v>1043</v>
      </c>
      <c r="O2659" s="5">
        <v>44319</v>
      </c>
      <c r="P2659" s="8">
        <v>1</v>
      </c>
      <c r="Q2659" s="9">
        <v>1</v>
      </c>
      <c r="R2659" s="9" t="str">
        <f>IFERROR(VLOOKUP(Tabla2[[#This Row],[CONTRATISTA PRNCIPAL]],Hoja1!$L$5:$M$9,2,FALSE),"CJV")</f>
        <v>CJV</v>
      </c>
      <c r="S2659" s="9" t="str">
        <f>IF(Tabla2[[#This Row],[EMPRESA]]=Tabla2[[#This Row],[CONTRATISTA PRNCIPAL]],"Principal","Secundaria")</f>
        <v>Principal</v>
      </c>
      <c r="T2659" s="10">
        <f>IFERROR(1/COUNTIF(Tabla2[CONTRATISTA PRNCIPAL],Tabla2[[#This Row],[CONTRATISTA PRNCIPAL]]),0)</f>
        <v>3.5714285714285712E-2</v>
      </c>
      <c r="U2659" s="33">
        <f ca="1">IF(((TODAY()-Tabla2[[#This Row],[FECHA NACIMIENTO]])/365)&lt;18,"Corregir", IF(((TODAY()-Tabla2[[#This Row],[FECHA NACIMIENTO]])/365)&gt;80, "Corregir",ROUNDDOWN(((TODAY()-Tabla2[[#This Row],[FECHA NACIMIENTO]])/365),0)))</f>
        <v>45</v>
      </c>
      <c r="V265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659" s="34" t="str">
        <f ca="1">+IF(Tabla2[[#This Row],[Edad]]="Corregir","Corregir","Ok")</f>
        <v>Ok</v>
      </c>
      <c r="X2659" s="10" t="str">
        <f>+IFERROR(VLOOKUP(Tabla2[[#This Row],[DISTRITO SEGÚN DNI]],Hoja1!$A$2:$B$55,2,FALSE),"No")</f>
        <v>No</v>
      </c>
      <c r="Y2659" s="10" t="str">
        <f>IF(OR(LOWER(Tabla2[[#This Row],[GENERO]])="masculino", LOWER(Tabla2[[#This Row],[GENERO]])="femenino"),"OK","Corregir")</f>
        <v>OK</v>
      </c>
      <c r="Z2659" s="10" t="str">
        <f>+IF(Tabla2[[#This Row],[Nro. DNI / CE]]="","Corregir",IF(LEN(Tabla2[[#This Row],[Nro. DNI / CE]])&gt;=8,"OK","Corregir"))</f>
        <v>OK</v>
      </c>
      <c r="AA2659" s="10">
        <f>COUNTIF(Tabla2[APELLIDOS Y NOMBRES],Tabla2[[#This Row],[APELLIDOS Y NOMBRES]])</f>
        <v>1</v>
      </c>
      <c r="AB2659" t="str">
        <f ca="1">+IFERROR(IF(Tabla2[[#This Row],[FECHA CESE/BAJA]]="","No Aplica",IF(AND(MONTH(Tabla2[[#This Row],[FECHA CESE/BAJA]])=MONTH(TODAY()-30),YEAR(Tabla2[[#This Row],[FECHA CESE/BAJA]])=YEAR(TODAY())),MONTH(TODAY()-30)&amp;"-"&amp;YEAR(TODAY()),"Borrar")),"No aplica")</f>
        <v>No Aplica</v>
      </c>
      <c r="AC2659" t="str">
        <f ca="1">+IFERROR(IF(Tabla2[[#This Row],[FECHA INICIO DE LABORES EN OBRA]]="","No Aplica",IF(AND(MONTH(Tabla2[[#This Row],[FECHA INICIO DE LABORES EN OBRA]])=MONTH(TODAY()-30),YEAR(Tabla2[[#This Row],[FECHA INICIO DE LABORES EN OBRA]])=YEAR(TODAY())),MONTH(TODAY()-30)&amp;"-"&amp;YEAR(TODAY()),"No Aplica")),"No Aplica")</f>
        <v>No Aplica</v>
      </c>
    </row>
    <row r="2660" spans="1:29" x14ac:dyDescent="0.25">
      <c r="A2660" s="2" t="s">
        <v>7085</v>
      </c>
      <c r="B2660" s="3" t="s">
        <v>48</v>
      </c>
      <c r="C2660" s="3" t="s">
        <v>48</v>
      </c>
      <c r="D2660" s="3" t="s">
        <v>7115</v>
      </c>
      <c r="E2660" s="3" t="s">
        <v>7116</v>
      </c>
      <c r="F2660" s="36">
        <v>34369</v>
      </c>
      <c r="G2660" s="3">
        <v>1</v>
      </c>
      <c r="H2660" s="3" t="s">
        <v>7094</v>
      </c>
      <c r="I2660" s="3" t="s">
        <v>9262</v>
      </c>
      <c r="J2660" s="3" t="s">
        <v>7117</v>
      </c>
      <c r="K2660" s="3" t="s">
        <v>1063</v>
      </c>
      <c r="L2660" s="8" t="s">
        <v>9813</v>
      </c>
      <c r="M2660" s="5"/>
      <c r="N2660" s="13" t="s">
        <v>1043</v>
      </c>
      <c r="O2660" s="5">
        <v>44333</v>
      </c>
      <c r="P2660" s="8">
        <v>1</v>
      </c>
      <c r="Q2660" s="9">
        <v>1</v>
      </c>
      <c r="R2660" s="9" t="str">
        <f>IFERROR(VLOOKUP(Tabla2[[#This Row],[CONTRATISTA PRNCIPAL]],Hoja1!$L$5:$M$9,2,FALSE),"CJV")</f>
        <v>CJV</v>
      </c>
      <c r="S2660" s="9" t="str">
        <f>IF(Tabla2[[#This Row],[EMPRESA]]=Tabla2[[#This Row],[CONTRATISTA PRNCIPAL]],"Principal","Secundaria")</f>
        <v>Principal</v>
      </c>
      <c r="T2660" s="10">
        <f>IFERROR(1/COUNTIF(Tabla2[CONTRATISTA PRNCIPAL],Tabla2[[#This Row],[CONTRATISTA PRNCIPAL]]),0)</f>
        <v>3.5714285714285712E-2</v>
      </c>
      <c r="U2660" s="33">
        <f ca="1">IF(((TODAY()-Tabla2[[#This Row],[FECHA NACIMIENTO]])/365)&lt;18,"Corregir", IF(((TODAY()-Tabla2[[#This Row],[FECHA NACIMIENTO]])/365)&gt;80, "Corregir",ROUNDDOWN(((TODAY()-Tabla2[[#This Row],[FECHA NACIMIENTO]])/365),0)))</f>
        <v>29</v>
      </c>
      <c r="V266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660" s="34" t="str">
        <f ca="1">+IF(Tabla2[[#This Row],[Edad]]="Corregir","Corregir","Ok")</f>
        <v>Ok</v>
      </c>
      <c r="X2660" s="10" t="str">
        <f>+IFERROR(VLOOKUP(Tabla2[[#This Row],[DISTRITO SEGÚN DNI]],Hoja1!$A$2:$B$55,2,FALSE),"No")</f>
        <v>No</v>
      </c>
      <c r="Y2660" s="10" t="str">
        <f>IF(OR(LOWER(Tabla2[[#This Row],[GENERO]])="masculino", LOWER(Tabla2[[#This Row],[GENERO]])="femenino"),"OK","Corregir")</f>
        <v>OK</v>
      </c>
      <c r="Z2660" s="10" t="str">
        <f>+IF(Tabla2[[#This Row],[Nro. DNI / CE]]="","Corregir",IF(LEN(Tabla2[[#This Row],[Nro. DNI / CE]])&gt;=8,"OK","Corregir"))</f>
        <v>OK</v>
      </c>
      <c r="AA2660" s="10">
        <f>COUNTIF(Tabla2[APELLIDOS Y NOMBRES],Tabla2[[#This Row],[APELLIDOS Y NOMBRES]])</f>
        <v>1</v>
      </c>
      <c r="AB2660" t="str">
        <f ca="1">+IFERROR(IF(Tabla2[[#This Row],[FECHA CESE/BAJA]]="","No Aplica",IF(AND(MONTH(Tabla2[[#This Row],[FECHA CESE/BAJA]])=MONTH(TODAY()-30),YEAR(Tabla2[[#This Row],[FECHA CESE/BAJA]])=YEAR(TODAY())),MONTH(TODAY()-30)&amp;"-"&amp;YEAR(TODAY()),"Borrar")),"No aplica")</f>
        <v>No Aplica</v>
      </c>
      <c r="AC2660" t="str">
        <f ca="1">+IFERROR(IF(Tabla2[[#This Row],[FECHA INICIO DE LABORES EN OBRA]]="","No Aplica",IF(AND(MONTH(Tabla2[[#This Row],[FECHA INICIO DE LABORES EN OBRA]])=MONTH(TODAY()-30),YEAR(Tabla2[[#This Row],[FECHA INICIO DE LABORES EN OBRA]])=YEAR(TODAY())),MONTH(TODAY()-30)&amp;"-"&amp;YEAR(TODAY()),"No Aplica")),"No Aplica")</f>
        <v>No Aplica</v>
      </c>
    </row>
    <row r="2661" spans="1:29" x14ac:dyDescent="0.25">
      <c r="A2661" s="2" t="s">
        <v>7085</v>
      </c>
      <c r="B2661" s="3" t="s">
        <v>48</v>
      </c>
      <c r="C2661" s="3" t="s">
        <v>48</v>
      </c>
      <c r="D2661" s="3" t="s">
        <v>7118</v>
      </c>
      <c r="E2661" s="3" t="s">
        <v>7119</v>
      </c>
      <c r="F2661" s="36">
        <v>25276</v>
      </c>
      <c r="G2661" s="3">
        <v>1</v>
      </c>
      <c r="H2661" s="3" t="s">
        <v>7094</v>
      </c>
      <c r="I2661" s="3" t="s">
        <v>9262</v>
      </c>
      <c r="J2661" s="3" t="s">
        <v>7120</v>
      </c>
      <c r="K2661" s="3" t="s">
        <v>1219</v>
      </c>
      <c r="L2661" s="8" t="s">
        <v>9813</v>
      </c>
      <c r="M2661" s="5"/>
      <c r="N2661" s="13" t="s">
        <v>1043</v>
      </c>
      <c r="O2661" s="5">
        <v>44200</v>
      </c>
      <c r="P2661" s="8">
        <v>1</v>
      </c>
      <c r="Q2661" s="9">
        <v>1</v>
      </c>
      <c r="R2661" s="9" t="str">
        <f>IFERROR(VLOOKUP(Tabla2[[#This Row],[CONTRATISTA PRNCIPAL]],Hoja1!$L$5:$M$9,2,FALSE),"CJV")</f>
        <v>CJV</v>
      </c>
      <c r="S2661" s="9" t="str">
        <f>IF(Tabla2[[#This Row],[EMPRESA]]=Tabla2[[#This Row],[CONTRATISTA PRNCIPAL]],"Principal","Secundaria")</f>
        <v>Principal</v>
      </c>
      <c r="T2661" s="10">
        <f>IFERROR(1/COUNTIF(Tabla2[CONTRATISTA PRNCIPAL],Tabla2[[#This Row],[CONTRATISTA PRNCIPAL]]),0)</f>
        <v>3.5714285714285712E-2</v>
      </c>
      <c r="U2661" s="33">
        <f ca="1">IF(((TODAY()-Tabla2[[#This Row],[FECHA NACIMIENTO]])/365)&lt;18,"Corregir", IF(((TODAY()-Tabla2[[#This Row],[FECHA NACIMIENTO]])/365)&gt;80, "Corregir",ROUNDDOWN(((TODAY()-Tabla2[[#This Row],[FECHA NACIMIENTO]])/365),0)))</f>
        <v>54</v>
      </c>
      <c r="V266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661" s="34" t="str">
        <f ca="1">+IF(Tabla2[[#This Row],[Edad]]="Corregir","Corregir","Ok")</f>
        <v>Ok</v>
      </c>
      <c r="X2661" s="10" t="str">
        <f>+IFERROR(VLOOKUP(Tabla2[[#This Row],[DISTRITO SEGÚN DNI]],Hoja1!$A$2:$B$55,2,FALSE),"No")</f>
        <v>No</v>
      </c>
      <c r="Y2661" s="10" t="str">
        <f>IF(OR(LOWER(Tabla2[[#This Row],[GENERO]])="masculino", LOWER(Tabla2[[#This Row],[GENERO]])="femenino"),"OK","Corregir")</f>
        <v>OK</v>
      </c>
      <c r="Z2661" s="10" t="str">
        <f>+IF(Tabla2[[#This Row],[Nro. DNI / CE]]="","Corregir",IF(LEN(Tabla2[[#This Row],[Nro. DNI / CE]])&gt;=8,"OK","Corregir"))</f>
        <v>OK</v>
      </c>
      <c r="AA2661" s="10">
        <f>COUNTIF(Tabla2[APELLIDOS Y NOMBRES],Tabla2[[#This Row],[APELLIDOS Y NOMBRES]])</f>
        <v>1</v>
      </c>
      <c r="AB2661" t="str">
        <f ca="1">+IFERROR(IF(Tabla2[[#This Row],[FECHA CESE/BAJA]]="","No Aplica",IF(AND(MONTH(Tabla2[[#This Row],[FECHA CESE/BAJA]])=MONTH(TODAY()-30),YEAR(Tabla2[[#This Row],[FECHA CESE/BAJA]])=YEAR(TODAY())),MONTH(TODAY()-30)&amp;"-"&amp;YEAR(TODAY()),"Borrar")),"No aplica")</f>
        <v>No Aplica</v>
      </c>
      <c r="AC2661" t="str">
        <f ca="1">+IFERROR(IF(Tabla2[[#This Row],[FECHA INICIO DE LABORES EN OBRA]]="","No Aplica",IF(AND(MONTH(Tabla2[[#This Row],[FECHA INICIO DE LABORES EN OBRA]])=MONTH(TODAY()-30),YEAR(Tabla2[[#This Row],[FECHA INICIO DE LABORES EN OBRA]])=YEAR(TODAY())),MONTH(TODAY()-30)&amp;"-"&amp;YEAR(TODAY()),"No Aplica")),"No Aplica")</f>
        <v>No Aplica</v>
      </c>
    </row>
    <row r="2662" spans="1:29" x14ac:dyDescent="0.25">
      <c r="A2662" s="2" t="s">
        <v>7085</v>
      </c>
      <c r="B2662" s="3" t="s">
        <v>48</v>
      </c>
      <c r="C2662" s="3" t="s">
        <v>48</v>
      </c>
      <c r="D2662" s="3" t="s">
        <v>7121</v>
      </c>
      <c r="E2662" s="3" t="s">
        <v>7122</v>
      </c>
      <c r="F2662" s="36">
        <v>29393</v>
      </c>
      <c r="G2662" s="3">
        <v>1</v>
      </c>
      <c r="H2662" s="3" t="s">
        <v>7094</v>
      </c>
      <c r="I2662" s="3" t="s">
        <v>9262</v>
      </c>
      <c r="J2662" s="3" t="s">
        <v>7123</v>
      </c>
      <c r="K2662" s="3" t="s">
        <v>1063</v>
      </c>
      <c r="L2662" s="8" t="s">
        <v>9813</v>
      </c>
      <c r="M2662" s="5"/>
      <c r="N2662" s="13" t="s">
        <v>1043</v>
      </c>
      <c r="O2662" s="5">
        <v>44200</v>
      </c>
      <c r="P2662" s="8">
        <v>1</v>
      </c>
      <c r="Q2662" s="9">
        <v>1</v>
      </c>
      <c r="R2662" s="9" t="str">
        <f>IFERROR(VLOOKUP(Tabla2[[#This Row],[CONTRATISTA PRNCIPAL]],Hoja1!$L$5:$M$9,2,FALSE),"CJV")</f>
        <v>CJV</v>
      </c>
      <c r="S2662" s="9" t="str">
        <f>IF(Tabla2[[#This Row],[EMPRESA]]=Tabla2[[#This Row],[CONTRATISTA PRNCIPAL]],"Principal","Secundaria")</f>
        <v>Principal</v>
      </c>
      <c r="T2662" s="10">
        <f>IFERROR(1/COUNTIF(Tabla2[CONTRATISTA PRNCIPAL],Tabla2[[#This Row],[CONTRATISTA PRNCIPAL]]),0)</f>
        <v>3.5714285714285712E-2</v>
      </c>
      <c r="U2662" s="33">
        <f ca="1">IF(((TODAY()-Tabla2[[#This Row],[FECHA NACIMIENTO]])/365)&lt;18,"Corregir", IF(((TODAY()-Tabla2[[#This Row],[FECHA NACIMIENTO]])/365)&gt;80, "Corregir",ROUNDDOWN(((TODAY()-Tabla2[[#This Row],[FECHA NACIMIENTO]])/365),0)))</f>
        <v>43</v>
      </c>
      <c r="V266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662" s="34" t="str">
        <f ca="1">+IF(Tabla2[[#This Row],[Edad]]="Corregir","Corregir","Ok")</f>
        <v>Ok</v>
      </c>
      <c r="X2662" s="10" t="str">
        <f>+IFERROR(VLOOKUP(Tabla2[[#This Row],[DISTRITO SEGÚN DNI]],Hoja1!$A$2:$B$55,2,FALSE),"No")</f>
        <v>No</v>
      </c>
      <c r="Y2662" s="10" t="str">
        <f>IF(OR(LOWER(Tabla2[[#This Row],[GENERO]])="masculino", LOWER(Tabla2[[#This Row],[GENERO]])="femenino"),"OK","Corregir")</f>
        <v>OK</v>
      </c>
      <c r="Z2662" s="10" t="str">
        <f>+IF(Tabla2[[#This Row],[Nro. DNI / CE]]="","Corregir",IF(LEN(Tabla2[[#This Row],[Nro. DNI / CE]])&gt;=8,"OK","Corregir"))</f>
        <v>OK</v>
      </c>
      <c r="AA2662" s="10">
        <f>COUNTIF(Tabla2[APELLIDOS Y NOMBRES],Tabla2[[#This Row],[APELLIDOS Y NOMBRES]])</f>
        <v>1</v>
      </c>
      <c r="AB2662" t="str">
        <f ca="1">+IFERROR(IF(Tabla2[[#This Row],[FECHA CESE/BAJA]]="","No Aplica",IF(AND(MONTH(Tabla2[[#This Row],[FECHA CESE/BAJA]])=MONTH(TODAY()-30),YEAR(Tabla2[[#This Row],[FECHA CESE/BAJA]])=YEAR(TODAY())),MONTH(TODAY()-30)&amp;"-"&amp;YEAR(TODAY()),"Borrar")),"No aplica")</f>
        <v>No Aplica</v>
      </c>
      <c r="AC2662" t="str">
        <f ca="1">+IFERROR(IF(Tabla2[[#This Row],[FECHA INICIO DE LABORES EN OBRA]]="","No Aplica",IF(AND(MONTH(Tabla2[[#This Row],[FECHA INICIO DE LABORES EN OBRA]])=MONTH(TODAY()-30),YEAR(Tabla2[[#This Row],[FECHA INICIO DE LABORES EN OBRA]])=YEAR(TODAY())),MONTH(TODAY()-30)&amp;"-"&amp;YEAR(TODAY()),"No Aplica")),"No Aplica")</f>
        <v>No Aplica</v>
      </c>
    </row>
    <row r="2663" spans="1:29" x14ac:dyDescent="0.25">
      <c r="A2663" s="2" t="s">
        <v>7085</v>
      </c>
      <c r="B2663" s="3" t="s">
        <v>48</v>
      </c>
      <c r="C2663" s="3" t="s">
        <v>48</v>
      </c>
      <c r="D2663" s="3">
        <v>10455487</v>
      </c>
      <c r="E2663" s="3" t="s">
        <v>7124</v>
      </c>
      <c r="F2663" s="36">
        <v>27022</v>
      </c>
      <c r="G2663" s="3">
        <v>1</v>
      </c>
      <c r="H2663" s="3" t="s">
        <v>7087</v>
      </c>
      <c r="I2663" s="3" t="s">
        <v>9262</v>
      </c>
      <c r="J2663" s="3" t="s">
        <v>7125</v>
      </c>
      <c r="K2663" s="3" t="s">
        <v>1054</v>
      </c>
      <c r="L2663" s="8" t="s">
        <v>9813</v>
      </c>
      <c r="M2663" s="5"/>
      <c r="N2663" s="13" t="s">
        <v>1043</v>
      </c>
      <c r="O2663" s="5">
        <v>44340</v>
      </c>
      <c r="P2663" s="8">
        <v>1</v>
      </c>
      <c r="Q2663" s="9">
        <v>1</v>
      </c>
      <c r="R2663" s="9" t="str">
        <f>IFERROR(VLOOKUP(Tabla2[[#This Row],[CONTRATISTA PRNCIPAL]],Hoja1!$L$5:$M$9,2,FALSE),"CJV")</f>
        <v>CJV</v>
      </c>
      <c r="S2663" s="9" t="str">
        <f>IF(Tabla2[[#This Row],[EMPRESA]]=Tabla2[[#This Row],[CONTRATISTA PRNCIPAL]],"Principal","Secundaria")</f>
        <v>Principal</v>
      </c>
      <c r="T2663" s="10">
        <f>IFERROR(1/COUNTIF(Tabla2[CONTRATISTA PRNCIPAL],Tabla2[[#This Row],[CONTRATISTA PRNCIPAL]]),0)</f>
        <v>3.5714285714285712E-2</v>
      </c>
      <c r="U2663" s="33">
        <f ca="1">IF(((TODAY()-Tabla2[[#This Row],[FECHA NACIMIENTO]])/365)&lt;18,"Corregir", IF(((TODAY()-Tabla2[[#This Row],[FECHA NACIMIENTO]])/365)&gt;80, "Corregir",ROUNDDOWN(((TODAY()-Tabla2[[#This Row],[FECHA NACIMIENTO]])/365),0)))</f>
        <v>49</v>
      </c>
      <c r="V266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663" s="34" t="str">
        <f ca="1">+IF(Tabla2[[#This Row],[Edad]]="Corregir","Corregir","Ok")</f>
        <v>Ok</v>
      </c>
      <c r="X2663" s="10" t="str">
        <f>+IFERROR(VLOOKUP(Tabla2[[#This Row],[DISTRITO SEGÚN DNI]],Hoja1!$A$2:$B$55,2,FALSE),"No")</f>
        <v>No</v>
      </c>
      <c r="Y2663" s="10" t="str">
        <f>IF(OR(LOWER(Tabla2[[#This Row],[GENERO]])="masculino", LOWER(Tabla2[[#This Row],[GENERO]])="femenino"),"OK","Corregir")</f>
        <v>OK</v>
      </c>
      <c r="Z2663" s="10" t="str">
        <f>+IF(Tabla2[[#This Row],[Nro. DNI / CE]]="","Corregir",IF(LEN(Tabla2[[#This Row],[Nro. DNI / CE]])&gt;=8,"OK","Corregir"))</f>
        <v>OK</v>
      </c>
      <c r="AA2663" s="10">
        <f>COUNTIF(Tabla2[APELLIDOS Y NOMBRES],Tabla2[[#This Row],[APELLIDOS Y NOMBRES]])</f>
        <v>1</v>
      </c>
      <c r="AB2663" t="str">
        <f ca="1">+IFERROR(IF(Tabla2[[#This Row],[FECHA CESE/BAJA]]="","No Aplica",IF(AND(MONTH(Tabla2[[#This Row],[FECHA CESE/BAJA]])=MONTH(TODAY()-30),YEAR(Tabla2[[#This Row],[FECHA CESE/BAJA]])=YEAR(TODAY())),MONTH(TODAY()-30)&amp;"-"&amp;YEAR(TODAY()),"Borrar")),"No aplica")</f>
        <v>No Aplica</v>
      </c>
      <c r="AC2663" t="str">
        <f ca="1">+IFERROR(IF(Tabla2[[#This Row],[FECHA INICIO DE LABORES EN OBRA]]="","No Aplica",IF(AND(MONTH(Tabla2[[#This Row],[FECHA INICIO DE LABORES EN OBRA]])=MONTH(TODAY()-30),YEAR(Tabla2[[#This Row],[FECHA INICIO DE LABORES EN OBRA]])=YEAR(TODAY())),MONTH(TODAY()-30)&amp;"-"&amp;YEAR(TODAY()),"No Aplica")),"No Aplica")</f>
        <v>No Aplica</v>
      </c>
    </row>
    <row r="2664" spans="1:29" x14ac:dyDescent="0.25">
      <c r="A2664" s="2" t="s">
        <v>7085</v>
      </c>
      <c r="B2664" s="3" t="s">
        <v>48</v>
      </c>
      <c r="C2664" s="3" t="s">
        <v>48</v>
      </c>
      <c r="D2664" s="3" t="s">
        <v>7126</v>
      </c>
      <c r="E2664" s="3" t="s">
        <v>7127</v>
      </c>
      <c r="F2664" s="36">
        <v>23784</v>
      </c>
      <c r="G2664" s="3">
        <v>1</v>
      </c>
      <c r="H2664" s="3" t="s">
        <v>7094</v>
      </c>
      <c r="I2664" s="3" t="s">
        <v>9262</v>
      </c>
      <c r="J2664" s="3" t="s">
        <v>7128</v>
      </c>
      <c r="K2664" s="3" t="s">
        <v>1054</v>
      </c>
      <c r="L2664" s="8" t="s">
        <v>9813</v>
      </c>
      <c r="M2664" s="5"/>
      <c r="N2664" s="13" t="s">
        <v>1119</v>
      </c>
      <c r="O2664" s="5">
        <v>44586</v>
      </c>
      <c r="P2664" s="8">
        <v>1</v>
      </c>
      <c r="Q2664" s="9">
        <v>1</v>
      </c>
      <c r="R2664" s="9" t="str">
        <f>IFERROR(VLOOKUP(Tabla2[[#This Row],[CONTRATISTA PRNCIPAL]],Hoja1!$L$5:$M$9,2,FALSE),"CJV")</f>
        <v>CJV</v>
      </c>
      <c r="S2664" s="9" t="str">
        <f>IF(Tabla2[[#This Row],[EMPRESA]]=Tabla2[[#This Row],[CONTRATISTA PRNCIPAL]],"Principal","Secundaria")</f>
        <v>Principal</v>
      </c>
      <c r="T2664" s="10">
        <f>IFERROR(1/COUNTIF(Tabla2[CONTRATISTA PRNCIPAL],Tabla2[[#This Row],[CONTRATISTA PRNCIPAL]]),0)</f>
        <v>3.5714285714285712E-2</v>
      </c>
      <c r="U2664" s="33">
        <f ca="1">IF(((TODAY()-Tabla2[[#This Row],[FECHA NACIMIENTO]])/365)&lt;18,"Corregir", IF(((TODAY()-Tabla2[[#This Row],[FECHA NACIMIENTO]])/365)&gt;80, "Corregir",ROUNDDOWN(((TODAY()-Tabla2[[#This Row],[FECHA NACIMIENTO]])/365),0)))</f>
        <v>58</v>
      </c>
      <c r="V266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664" s="34" t="str">
        <f ca="1">+IF(Tabla2[[#This Row],[Edad]]="Corregir","Corregir","Ok")</f>
        <v>Ok</v>
      </c>
      <c r="X2664" s="10" t="str">
        <f>+IFERROR(VLOOKUP(Tabla2[[#This Row],[DISTRITO SEGÚN DNI]],Hoja1!$A$2:$B$55,2,FALSE),"No")</f>
        <v>No</v>
      </c>
      <c r="Y2664" s="10" t="str">
        <f>IF(OR(LOWER(Tabla2[[#This Row],[GENERO]])="masculino", LOWER(Tabla2[[#This Row],[GENERO]])="femenino"),"OK","Corregir")</f>
        <v>OK</v>
      </c>
      <c r="Z2664" s="10" t="str">
        <f>+IF(Tabla2[[#This Row],[Nro. DNI / CE]]="","Corregir",IF(LEN(Tabla2[[#This Row],[Nro. DNI / CE]])&gt;=8,"OK","Corregir"))</f>
        <v>OK</v>
      </c>
      <c r="AA2664" s="10">
        <f>COUNTIF(Tabla2[APELLIDOS Y NOMBRES],Tabla2[[#This Row],[APELLIDOS Y NOMBRES]])</f>
        <v>1</v>
      </c>
      <c r="AB2664" t="str">
        <f ca="1">+IFERROR(IF(Tabla2[[#This Row],[FECHA CESE/BAJA]]="","No Aplica",IF(AND(MONTH(Tabla2[[#This Row],[FECHA CESE/BAJA]])=MONTH(TODAY()-30),YEAR(Tabla2[[#This Row],[FECHA CESE/BAJA]])=YEAR(TODAY())),MONTH(TODAY()-30)&amp;"-"&amp;YEAR(TODAY()),"Borrar")),"No aplica")</f>
        <v>No Aplica</v>
      </c>
      <c r="AC2664" t="str">
        <f ca="1">+IFERROR(IF(Tabla2[[#This Row],[FECHA INICIO DE LABORES EN OBRA]]="","No Aplica",IF(AND(MONTH(Tabla2[[#This Row],[FECHA INICIO DE LABORES EN OBRA]])=MONTH(TODAY()-30),YEAR(Tabla2[[#This Row],[FECHA INICIO DE LABORES EN OBRA]])=YEAR(TODAY())),MONTH(TODAY()-30)&amp;"-"&amp;YEAR(TODAY()),"No Aplica")),"No Aplica")</f>
        <v>No Aplica</v>
      </c>
    </row>
    <row r="2665" spans="1:29" x14ac:dyDescent="0.25">
      <c r="A2665" s="2" t="s">
        <v>7085</v>
      </c>
      <c r="B2665" s="3" t="s">
        <v>48</v>
      </c>
      <c r="C2665" s="3" t="s">
        <v>48</v>
      </c>
      <c r="D2665" s="3" t="s">
        <v>7129</v>
      </c>
      <c r="E2665" s="3" t="s">
        <v>7130</v>
      </c>
      <c r="F2665" s="36">
        <v>33216</v>
      </c>
      <c r="G2665" s="3">
        <v>1</v>
      </c>
      <c r="H2665" s="3" t="s">
        <v>7091</v>
      </c>
      <c r="I2665" s="3" t="s">
        <v>9262</v>
      </c>
      <c r="J2665" s="3" t="s">
        <v>7131</v>
      </c>
      <c r="K2665" s="3" t="s">
        <v>1047</v>
      </c>
      <c r="L2665" s="8" t="s">
        <v>9813</v>
      </c>
      <c r="M2665" s="5"/>
      <c r="N2665" s="13" t="s">
        <v>1043</v>
      </c>
      <c r="O2665" s="5">
        <v>44634</v>
      </c>
      <c r="P2665" s="8">
        <v>1</v>
      </c>
      <c r="Q2665" s="9">
        <v>1</v>
      </c>
      <c r="R2665" s="9" t="str">
        <f>IFERROR(VLOOKUP(Tabla2[[#This Row],[CONTRATISTA PRNCIPAL]],Hoja1!$L$5:$M$9,2,FALSE),"CJV")</f>
        <v>CJV</v>
      </c>
      <c r="S2665" s="9" t="str">
        <f>IF(Tabla2[[#This Row],[EMPRESA]]=Tabla2[[#This Row],[CONTRATISTA PRNCIPAL]],"Principal","Secundaria")</f>
        <v>Principal</v>
      </c>
      <c r="T2665" s="10">
        <f>IFERROR(1/COUNTIF(Tabla2[CONTRATISTA PRNCIPAL],Tabla2[[#This Row],[CONTRATISTA PRNCIPAL]]),0)</f>
        <v>3.5714285714285712E-2</v>
      </c>
      <c r="U2665" s="33">
        <f ca="1">IF(((TODAY()-Tabla2[[#This Row],[FECHA NACIMIENTO]])/365)&lt;18,"Corregir", IF(((TODAY()-Tabla2[[#This Row],[FECHA NACIMIENTO]])/365)&gt;80, "Corregir",ROUNDDOWN(((TODAY()-Tabla2[[#This Row],[FECHA NACIMIENTO]])/365),0)))</f>
        <v>32</v>
      </c>
      <c r="V266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665" s="34" t="str">
        <f ca="1">+IF(Tabla2[[#This Row],[Edad]]="Corregir","Corregir","Ok")</f>
        <v>Ok</v>
      </c>
      <c r="X2665" s="10" t="str">
        <f>+IFERROR(VLOOKUP(Tabla2[[#This Row],[DISTRITO SEGÚN DNI]],Hoja1!$A$2:$B$55,2,FALSE),"No")</f>
        <v>No</v>
      </c>
      <c r="Y2665" s="10" t="str">
        <f>IF(OR(LOWER(Tabla2[[#This Row],[GENERO]])="masculino", LOWER(Tabla2[[#This Row],[GENERO]])="femenino"),"OK","Corregir")</f>
        <v>OK</v>
      </c>
      <c r="Z2665" s="10" t="str">
        <f>+IF(Tabla2[[#This Row],[Nro. DNI / CE]]="","Corregir",IF(LEN(Tabla2[[#This Row],[Nro. DNI / CE]])&gt;=8,"OK","Corregir"))</f>
        <v>OK</v>
      </c>
      <c r="AA2665" s="10">
        <f>COUNTIF(Tabla2[APELLIDOS Y NOMBRES],Tabla2[[#This Row],[APELLIDOS Y NOMBRES]])</f>
        <v>1</v>
      </c>
      <c r="AB2665" t="str">
        <f ca="1">+IFERROR(IF(Tabla2[[#This Row],[FECHA CESE/BAJA]]="","No Aplica",IF(AND(MONTH(Tabla2[[#This Row],[FECHA CESE/BAJA]])=MONTH(TODAY()-30),YEAR(Tabla2[[#This Row],[FECHA CESE/BAJA]])=YEAR(TODAY())),MONTH(TODAY()-30)&amp;"-"&amp;YEAR(TODAY()),"Borrar")),"No aplica")</f>
        <v>No Aplica</v>
      </c>
      <c r="AC2665" t="str">
        <f ca="1">+IFERROR(IF(Tabla2[[#This Row],[FECHA INICIO DE LABORES EN OBRA]]="","No Aplica",IF(AND(MONTH(Tabla2[[#This Row],[FECHA INICIO DE LABORES EN OBRA]])=MONTH(TODAY()-30),YEAR(Tabla2[[#This Row],[FECHA INICIO DE LABORES EN OBRA]])=YEAR(TODAY())),MONTH(TODAY()-30)&amp;"-"&amp;YEAR(TODAY()),"No Aplica")),"No Aplica")</f>
        <v>No Aplica</v>
      </c>
    </row>
    <row r="2666" spans="1:29" x14ac:dyDescent="0.25">
      <c r="A2666" s="2" t="s">
        <v>7085</v>
      </c>
      <c r="B2666" s="3" t="s">
        <v>48</v>
      </c>
      <c r="C2666" s="3" t="s">
        <v>48</v>
      </c>
      <c r="D2666" s="3" t="s">
        <v>7132</v>
      </c>
      <c r="E2666" s="3" t="s">
        <v>7133</v>
      </c>
      <c r="F2666" s="36">
        <v>25648</v>
      </c>
      <c r="G2666" s="3">
        <v>1</v>
      </c>
      <c r="H2666" s="3" t="s">
        <v>3447</v>
      </c>
      <c r="I2666" s="3" t="s">
        <v>9262</v>
      </c>
      <c r="J2666" s="3" t="s">
        <v>7134</v>
      </c>
      <c r="K2666" s="3" t="s">
        <v>1042</v>
      </c>
      <c r="L2666" s="8" t="s">
        <v>9813</v>
      </c>
      <c r="M2666" s="5"/>
      <c r="N2666" s="13" t="s">
        <v>1043</v>
      </c>
      <c r="O2666" s="5">
        <v>44865</v>
      </c>
      <c r="P2666" s="8">
        <v>1</v>
      </c>
      <c r="Q2666" s="9">
        <v>1</v>
      </c>
      <c r="R2666" s="9" t="str">
        <f>IFERROR(VLOOKUP(Tabla2[[#This Row],[CONTRATISTA PRNCIPAL]],Hoja1!$L$5:$M$9,2,FALSE),"CJV")</f>
        <v>CJV</v>
      </c>
      <c r="S2666" s="9" t="str">
        <f>IF(Tabla2[[#This Row],[EMPRESA]]=Tabla2[[#This Row],[CONTRATISTA PRNCIPAL]],"Principal","Secundaria")</f>
        <v>Principal</v>
      </c>
      <c r="T2666" s="10">
        <f>IFERROR(1/COUNTIF(Tabla2[CONTRATISTA PRNCIPAL],Tabla2[[#This Row],[CONTRATISTA PRNCIPAL]]),0)</f>
        <v>3.5714285714285712E-2</v>
      </c>
      <c r="U2666" s="33">
        <f ca="1">IF(((TODAY()-Tabla2[[#This Row],[FECHA NACIMIENTO]])/365)&lt;18,"Corregir", IF(((TODAY()-Tabla2[[#This Row],[FECHA NACIMIENTO]])/365)&gt;80, "Corregir",ROUNDDOWN(((TODAY()-Tabla2[[#This Row],[FECHA NACIMIENTO]])/365),0)))</f>
        <v>53</v>
      </c>
      <c r="V266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666" s="34" t="str">
        <f ca="1">+IF(Tabla2[[#This Row],[Edad]]="Corregir","Corregir","Ok")</f>
        <v>Ok</v>
      </c>
      <c r="X2666" s="10" t="str">
        <f>+IFERROR(VLOOKUP(Tabla2[[#This Row],[DISTRITO SEGÚN DNI]],Hoja1!$A$2:$B$55,2,FALSE),"No")</f>
        <v>No</v>
      </c>
      <c r="Y2666" s="10" t="str">
        <f>IF(OR(LOWER(Tabla2[[#This Row],[GENERO]])="masculino", LOWER(Tabla2[[#This Row],[GENERO]])="femenino"),"OK","Corregir")</f>
        <v>OK</v>
      </c>
      <c r="Z2666" s="10" t="str">
        <f>+IF(Tabla2[[#This Row],[Nro. DNI / CE]]="","Corregir",IF(LEN(Tabla2[[#This Row],[Nro. DNI / CE]])&gt;=8,"OK","Corregir"))</f>
        <v>OK</v>
      </c>
      <c r="AA2666" s="10">
        <f>COUNTIF(Tabla2[APELLIDOS Y NOMBRES],Tabla2[[#This Row],[APELLIDOS Y NOMBRES]])</f>
        <v>1</v>
      </c>
      <c r="AB2666" t="str">
        <f ca="1">+IFERROR(IF(Tabla2[[#This Row],[FECHA CESE/BAJA]]="","No Aplica",IF(AND(MONTH(Tabla2[[#This Row],[FECHA CESE/BAJA]])=MONTH(TODAY()-30),YEAR(Tabla2[[#This Row],[FECHA CESE/BAJA]])=YEAR(TODAY())),MONTH(TODAY()-30)&amp;"-"&amp;YEAR(TODAY()),"Borrar")),"No aplica")</f>
        <v>No Aplica</v>
      </c>
      <c r="AC2666" t="str">
        <f ca="1">+IFERROR(IF(Tabla2[[#This Row],[FECHA INICIO DE LABORES EN OBRA]]="","No Aplica",IF(AND(MONTH(Tabla2[[#This Row],[FECHA INICIO DE LABORES EN OBRA]])=MONTH(TODAY()-30),YEAR(Tabla2[[#This Row],[FECHA INICIO DE LABORES EN OBRA]])=YEAR(TODAY())),MONTH(TODAY()-30)&amp;"-"&amp;YEAR(TODAY()),"No Aplica")),"No Aplica")</f>
        <v>No Aplica</v>
      </c>
    </row>
    <row r="2667" spans="1:29" x14ac:dyDescent="0.25">
      <c r="A2667" s="2" t="s">
        <v>7085</v>
      </c>
      <c r="B2667" s="3" t="s">
        <v>48</v>
      </c>
      <c r="C2667" s="3" t="s">
        <v>48</v>
      </c>
      <c r="D2667" s="3" t="s">
        <v>7135</v>
      </c>
      <c r="E2667" s="3" t="s">
        <v>7136</v>
      </c>
      <c r="F2667" s="36">
        <v>30336</v>
      </c>
      <c r="G2667" s="3">
        <v>1</v>
      </c>
      <c r="H2667" s="3" t="s">
        <v>2495</v>
      </c>
      <c r="I2667" s="3" t="s">
        <v>9262</v>
      </c>
      <c r="J2667" s="3" t="s">
        <v>7137</v>
      </c>
      <c r="K2667" s="3" t="s">
        <v>1210</v>
      </c>
      <c r="L2667" s="8" t="s">
        <v>9813</v>
      </c>
      <c r="M2667" s="5"/>
      <c r="N2667" s="13" t="s">
        <v>1043</v>
      </c>
      <c r="O2667" s="5">
        <v>44890</v>
      </c>
      <c r="P2667" s="8">
        <v>1</v>
      </c>
      <c r="Q2667" s="9">
        <v>1</v>
      </c>
      <c r="R2667" s="9" t="str">
        <f>IFERROR(VLOOKUP(Tabla2[[#This Row],[CONTRATISTA PRNCIPAL]],Hoja1!$L$5:$M$9,2,FALSE),"CJV")</f>
        <v>CJV</v>
      </c>
      <c r="S2667" s="9" t="str">
        <f>IF(Tabla2[[#This Row],[EMPRESA]]=Tabla2[[#This Row],[CONTRATISTA PRNCIPAL]],"Principal","Secundaria")</f>
        <v>Principal</v>
      </c>
      <c r="T2667" s="10">
        <f>IFERROR(1/COUNTIF(Tabla2[CONTRATISTA PRNCIPAL],Tabla2[[#This Row],[CONTRATISTA PRNCIPAL]]),0)</f>
        <v>3.5714285714285712E-2</v>
      </c>
      <c r="U2667" s="33">
        <f ca="1">IF(((TODAY()-Tabla2[[#This Row],[FECHA NACIMIENTO]])/365)&lt;18,"Corregir", IF(((TODAY()-Tabla2[[#This Row],[FECHA NACIMIENTO]])/365)&gt;80, "Corregir",ROUNDDOWN(((TODAY()-Tabla2[[#This Row],[FECHA NACIMIENTO]])/365),0)))</f>
        <v>40</v>
      </c>
      <c r="V266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667" s="34" t="str">
        <f ca="1">+IF(Tabla2[[#This Row],[Edad]]="Corregir","Corregir","Ok")</f>
        <v>Ok</v>
      </c>
      <c r="X2667" s="10" t="str">
        <f>+IFERROR(VLOOKUP(Tabla2[[#This Row],[DISTRITO SEGÚN DNI]],Hoja1!$A$2:$B$55,2,FALSE),"No")</f>
        <v>No</v>
      </c>
      <c r="Y2667" s="10" t="str">
        <f>IF(OR(LOWER(Tabla2[[#This Row],[GENERO]])="masculino", LOWER(Tabla2[[#This Row],[GENERO]])="femenino"),"OK","Corregir")</f>
        <v>OK</v>
      </c>
      <c r="Z2667" s="10" t="str">
        <f>+IF(Tabla2[[#This Row],[Nro. DNI / CE]]="","Corregir",IF(LEN(Tabla2[[#This Row],[Nro. DNI / CE]])&gt;=8,"OK","Corregir"))</f>
        <v>OK</v>
      </c>
      <c r="AA2667" s="10">
        <f>COUNTIF(Tabla2[APELLIDOS Y NOMBRES],Tabla2[[#This Row],[APELLIDOS Y NOMBRES]])</f>
        <v>1</v>
      </c>
      <c r="AB2667" t="str">
        <f ca="1">+IFERROR(IF(Tabla2[[#This Row],[FECHA CESE/BAJA]]="","No Aplica",IF(AND(MONTH(Tabla2[[#This Row],[FECHA CESE/BAJA]])=MONTH(TODAY()-30),YEAR(Tabla2[[#This Row],[FECHA CESE/BAJA]])=YEAR(TODAY())),MONTH(TODAY()-30)&amp;"-"&amp;YEAR(TODAY()),"Borrar")),"No aplica")</f>
        <v>No Aplica</v>
      </c>
      <c r="AC2667" t="str">
        <f ca="1">+IFERROR(IF(Tabla2[[#This Row],[FECHA INICIO DE LABORES EN OBRA]]="","No Aplica",IF(AND(MONTH(Tabla2[[#This Row],[FECHA INICIO DE LABORES EN OBRA]])=MONTH(TODAY()-30),YEAR(Tabla2[[#This Row],[FECHA INICIO DE LABORES EN OBRA]])=YEAR(TODAY())),MONTH(TODAY()-30)&amp;"-"&amp;YEAR(TODAY()),"No Aplica")),"No Aplica")</f>
        <v>No Aplica</v>
      </c>
    </row>
    <row r="2668" spans="1:29" x14ac:dyDescent="0.25">
      <c r="A2668" s="2" t="s">
        <v>7085</v>
      </c>
      <c r="B2668" s="3" t="s">
        <v>48</v>
      </c>
      <c r="C2668" s="3" t="s">
        <v>48</v>
      </c>
      <c r="D2668" s="3" t="s">
        <v>7138</v>
      </c>
      <c r="E2668" s="3" t="s">
        <v>7139</v>
      </c>
      <c r="F2668" s="36">
        <v>31852</v>
      </c>
      <c r="G2668" s="3">
        <v>1</v>
      </c>
      <c r="H2668" s="3" t="s">
        <v>7106</v>
      </c>
      <c r="I2668" s="3" t="s">
        <v>9262</v>
      </c>
      <c r="J2668" s="3" t="s">
        <v>7140</v>
      </c>
      <c r="K2668" s="3" t="s">
        <v>7141</v>
      </c>
      <c r="L2668" s="8" t="s">
        <v>9813</v>
      </c>
      <c r="M2668" s="5"/>
      <c r="N2668" s="13" t="s">
        <v>1043</v>
      </c>
      <c r="O2668" s="5">
        <v>44973</v>
      </c>
      <c r="P2668" s="8">
        <v>1</v>
      </c>
      <c r="Q2668" s="9">
        <v>1</v>
      </c>
      <c r="R2668" s="9" t="str">
        <f>IFERROR(VLOOKUP(Tabla2[[#This Row],[CONTRATISTA PRNCIPAL]],Hoja1!$L$5:$M$9,2,FALSE),"CJV")</f>
        <v>CJV</v>
      </c>
      <c r="S2668" s="9" t="str">
        <f>IF(Tabla2[[#This Row],[EMPRESA]]=Tabla2[[#This Row],[CONTRATISTA PRNCIPAL]],"Principal","Secundaria")</f>
        <v>Principal</v>
      </c>
      <c r="T2668" s="10">
        <f>IFERROR(1/COUNTIF(Tabla2[CONTRATISTA PRNCIPAL],Tabla2[[#This Row],[CONTRATISTA PRNCIPAL]]),0)</f>
        <v>3.5714285714285712E-2</v>
      </c>
      <c r="U2668" s="33">
        <f ca="1">IF(((TODAY()-Tabla2[[#This Row],[FECHA NACIMIENTO]])/365)&lt;18,"Corregir", IF(((TODAY()-Tabla2[[#This Row],[FECHA NACIMIENTO]])/365)&gt;80, "Corregir",ROUNDDOWN(((TODAY()-Tabla2[[#This Row],[FECHA NACIMIENTO]])/365),0)))</f>
        <v>36</v>
      </c>
      <c r="V266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668" s="34" t="str">
        <f ca="1">+IF(Tabla2[[#This Row],[Edad]]="Corregir","Corregir","Ok")</f>
        <v>Ok</v>
      </c>
      <c r="X2668" s="10" t="str">
        <f>+IFERROR(VLOOKUP(Tabla2[[#This Row],[DISTRITO SEGÚN DNI]],Hoja1!$A$2:$B$55,2,FALSE),"No")</f>
        <v>No</v>
      </c>
      <c r="Y2668" s="10" t="str">
        <f>IF(OR(LOWER(Tabla2[[#This Row],[GENERO]])="masculino", LOWER(Tabla2[[#This Row],[GENERO]])="femenino"),"OK","Corregir")</f>
        <v>OK</v>
      </c>
      <c r="Z2668" s="10" t="str">
        <f>+IF(Tabla2[[#This Row],[Nro. DNI / CE]]="","Corregir",IF(LEN(Tabla2[[#This Row],[Nro. DNI / CE]])&gt;=8,"OK","Corregir"))</f>
        <v>OK</v>
      </c>
      <c r="AA2668" s="10">
        <f>COUNTIF(Tabla2[APELLIDOS Y NOMBRES],Tabla2[[#This Row],[APELLIDOS Y NOMBRES]])</f>
        <v>1</v>
      </c>
      <c r="AB2668" t="str">
        <f ca="1">+IFERROR(IF(Tabla2[[#This Row],[FECHA CESE/BAJA]]="","No Aplica",IF(AND(MONTH(Tabla2[[#This Row],[FECHA CESE/BAJA]])=MONTH(TODAY()-30),YEAR(Tabla2[[#This Row],[FECHA CESE/BAJA]])=YEAR(TODAY())),MONTH(TODAY()-30)&amp;"-"&amp;YEAR(TODAY()),"Borrar")),"No aplica")</f>
        <v>No Aplica</v>
      </c>
      <c r="AC2668" t="str">
        <f ca="1">+IFERROR(IF(Tabla2[[#This Row],[FECHA INICIO DE LABORES EN OBRA]]="","No Aplica",IF(AND(MONTH(Tabla2[[#This Row],[FECHA INICIO DE LABORES EN OBRA]])=MONTH(TODAY()-30),YEAR(Tabla2[[#This Row],[FECHA INICIO DE LABORES EN OBRA]])=YEAR(TODAY())),MONTH(TODAY()-30)&amp;"-"&amp;YEAR(TODAY()),"No Aplica")),"No Aplica")</f>
        <v>No Aplica</v>
      </c>
    </row>
    <row r="2669" spans="1:29" x14ac:dyDescent="0.25">
      <c r="A2669" s="2" t="s">
        <v>7085</v>
      </c>
      <c r="B2669" s="3" t="s">
        <v>48</v>
      </c>
      <c r="C2669" s="3" t="s">
        <v>48</v>
      </c>
      <c r="D2669" s="3" t="s">
        <v>7142</v>
      </c>
      <c r="E2669" s="3" t="s">
        <v>7143</v>
      </c>
      <c r="F2669" s="36">
        <v>35069</v>
      </c>
      <c r="G2669" s="3">
        <v>1</v>
      </c>
      <c r="H2669" s="3" t="s">
        <v>7106</v>
      </c>
      <c r="I2669" s="3" t="s">
        <v>9262</v>
      </c>
      <c r="J2669" s="3" t="s">
        <v>7144</v>
      </c>
      <c r="K2669" s="3" t="s">
        <v>7141</v>
      </c>
      <c r="L2669" s="8" t="s">
        <v>9813</v>
      </c>
      <c r="M2669" s="5"/>
      <c r="N2669" s="13" t="s">
        <v>1043</v>
      </c>
      <c r="O2669" s="5">
        <v>44973</v>
      </c>
      <c r="P2669" s="8">
        <v>1</v>
      </c>
      <c r="Q2669" s="9">
        <v>1</v>
      </c>
      <c r="R2669" s="9" t="str">
        <f>IFERROR(VLOOKUP(Tabla2[[#This Row],[CONTRATISTA PRNCIPAL]],Hoja1!$L$5:$M$9,2,FALSE),"CJV")</f>
        <v>CJV</v>
      </c>
      <c r="S2669" s="9" t="str">
        <f>IF(Tabla2[[#This Row],[EMPRESA]]=Tabla2[[#This Row],[CONTRATISTA PRNCIPAL]],"Principal","Secundaria")</f>
        <v>Principal</v>
      </c>
      <c r="T2669" s="10">
        <f>IFERROR(1/COUNTIF(Tabla2[CONTRATISTA PRNCIPAL],Tabla2[[#This Row],[CONTRATISTA PRNCIPAL]]),0)</f>
        <v>3.5714285714285712E-2</v>
      </c>
      <c r="U2669" s="33">
        <f ca="1">IF(((TODAY()-Tabla2[[#This Row],[FECHA NACIMIENTO]])/365)&lt;18,"Corregir", IF(((TODAY()-Tabla2[[#This Row],[FECHA NACIMIENTO]])/365)&gt;80, "Corregir",ROUNDDOWN(((TODAY()-Tabla2[[#This Row],[FECHA NACIMIENTO]])/365),0)))</f>
        <v>27</v>
      </c>
      <c r="V266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669" s="34" t="str">
        <f ca="1">+IF(Tabla2[[#This Row],[Edad]]="Corregir","Corregir","Ok")</f>
        <v>Ok</v>
      </c>
      <c r="X2669" s="10" t="str">
        <f>+IFERROR(VLOOKUP(Tabla2[[#This Row],[DISTRITO SEGÚN DNI]],Hoja1!$A$2:$B$55,2,FALSE),"No")</f>
        <v>No</v>
      </c>
      <c r="Y2669" s="10" t="str">
        <f>IF(OR(LOWER(Tabla2[[#This Row],[GENERO]])="masculino", LOWER(Tabla2[[#This Row],[GENERO]])="femenino"),"OK","Corregir")</f>
        <v>OK</v>
      </c>
      <c r="Z2669" s="10" t="str">
        <f>+IF(Tabla2[[#This Row],[Nro. DNI / CE]]="","Corregir",IF(LEN(Tabla2[[#This Row],[Nro. DNI / CE]])&gt;=8,"OK","Corregir"))</f>
        <v>OK</v>
      </c>
      <c r="AA2669" s="10">
        <f>COUNTIF(Tabla2[APELLIDOS Y NOMBRES],Tabla2[[#This Row],[APELLIDOS Y NOMBRES]])</f>
        <v>1</v>
      </c>
      <c r="AB2669" t="str">
        <f ca="1">+IFERROR(IF(Tabla2[[#This Row],[FECHA CESE/BAJA]]="","No Aplica",IF(AND(MONTH(Tabla2[[#This Row],[FECHA CESE/BAJA]])=MONTH(TODAY()-30),YEAR(Tabla2[[#This Row],[FECHA CESE/BAJA]])=YEAR(TODAY())),MONTH(TODAY()-30)&amp;"-"&amp;YEAR(TODAY()),"Borrar")),"No aplica")</f>
        <v>No Aplica</v>
      </c>
      <c r="AC2669" t="str">
        <f ca="1">+IFERROR(IF(Tabla2[[#This Row],[FECHA INICIO DE LABORES EN OBRA]]="","No Aplica",IF(AND(MONTH(Tabla2[[#This Row],[FECHA INICIO DE LABORES EN OBRA]])=MONTH(TODAY()-30),YEAR(Tabla2[[#This Row],[FECHA INICIO DE LABORES EN OBRA]])=YEAR(TODAY())),MONTH(TODAY()-30)&amp;"-"&amp;YEAR(TODAY()),"No Aplica")),"No Aplica")</f>
        <v>No Aplica</v>
      </c>
    </row>
    <row r="2670" spans="1:29" x14ac:dyDescent="0.25">
      <c r="A2670" s="2" t="s">
        <v>7085</v>
      </c>
      <c r="B2670" s="3" t="s">
        <v>48</v>
      </c>
      <c r="C2670" s="3" t="s">
        <v>48</v>
      </c>
      <c r="D2670" s="3" t="s">
        <v>7145</v>
      </c>
      <c r="E2670" s="3" t="s">
        <v>7146</v>
      </c>
      <c r="F2670" s="36" t="s">
        <v>9255</v>
      </c>
      <c r="G2670" s="3">
        <v>1</v>
      </c>
      <c r="H2670" s="3" t="s">
        <v>7106</v>
      </c>
      <c r="I2670" s="3" t="s">
        <v>9262</v>
      </c>
      <c r="J2670" s="3" t="s">
        <v>7147</v>
      </c>
      <c r="K2670" s="3" t="s">
        <v>1136</v>
      </c>
      <c r="L2670" s="8" t="s">
        <v>9813</v>
      </c>
      <c r="M2670" s="5"/>
      <c r="N2670" s="13" t="s">
        <v>1043</v>
      </c>
      <c r="O2670" s="5">
        <v>44973</v>
      </c>
      <c r="P2670" s="8">
        <v>1</v>
      </c>
      <c r="Q2670" s="9">
        <v>1</v>
      </c>
      <c r="R2670" s="9" t="str">
        <f>IFERROR(VLOOKUP(Tabla2[[#This Row],[CONTRATISTA PRNCIPAL]],Hoja1!$L$5:$M$9,2,FALSE),"CJV")</f>
        <v>CJV</v>
      </c>
      <c r="S2670" s="9" t="str">
        <f>IF(Tabla2[[#This Row],[EMPRESA]]=Tabla2[[#This Row],[CONTRATISTA PRNCIPAL]],"Principal","Secundaria")</f>
        <v>Principal</v>
      </c>
      <c r="T2670" s="10">
        <f>IFERROR(1/COUNTIF(Tabla2[CONTRATISTA PRNCIPAL],Tabla2[[#This Row],[CONTRATISTA PRNCIPAL]]),0)</f>
        <v>3.5714285714285712E-2</v>
      </c>
      <c r="U2670" s="33">
        <f ca="1">IF(((TODAY()-Tabla2[[#This Row],[FECHA NACIMIENTO]])/365)&lt;18,"Corregir", IF(((TODAY()-Tabla2[[#This Row],[FECHA NACIMIENTO]])/365)&gt;80, "Corregir",ROUNDDOWN(((TODAY()-Tabla2[[#This Row],[FECHA NACIMIENTO]])/365),0)))</f>
        <v>35</v>
      </c>
      <c r="V267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670" s="34" t="str">
        <f ca="1">+IF(Tabla2[[#This Row],[Edad]]="Corregir","Corregir","Ok")</f>
        <v>Ok</v>
      </c>
      <c r="X2670" s="10" t="str">
        <f>+IFERROR(VLOOKUP(Tabla2[[#This Row],[DISTRITO SEGÚN DNI]],Hoja1!$A$2:$B$55,2,FALSE),"No")</f>
        <v>No</v>
      </c>
      <c r="Y2670" s="10" t="str">
        <f>IF(OR(LOWER(Tabla2[[#This Row],[GENERO]])="masculino", LOWER(Tabla2[[#This Row],[GENERO]])="femenino"),"OK","Corregir")</f>
        <v>OK</v>
      </c>
      <c r="Z2670" s="10" t="str">
        <f>+IF(Tabla2[[#This Row],[Nro. DNI / CE]]="","Corregir",IF(LEN(Tabla2[[#This Row],[Nro. DNI / CE]])&gt;=8,"OK","Corregir"))</f>
        <v>OK</v>
      </c>
      <c r="AA2670" s="10">
        <f>COUNTIF(Tabla2[APELLIDOS Y NOMBRES],Tabla2[[#This Row],[APELLIDOS Y NOMBRES]])</f>
        <v>1</v>
      </c>
      <c r="AB2670" t="str">
        <f ca="1">+IFERROR(IF(Tabla2[[#This Row],[FECHA CESE/BAJA]]="","No Aplica",IF(AND(MONTH(Tabla2[[#This Row],[FECHA CESE/BAJA]])=MONTH(TODAY()-30),YEAR(Tabla2[[#This Row],[FECHA CESE/BAJA]])=YEAR(TODAY())),MONTH(TODAY()-30)&amp;"-"&amp;YEAR(TODAY()),"Borrar")),"No aplica")</f>
        <v>No Aplica</v>
      </c>
      <c r="AC2670" t="str">
        <f ca="1">+IFERROR(IF(Tabla2[[#This Row],[FECHA INICIO DE LABORES EN OBRA]]="","No Aplica",IF(AND(MONTH(Tabla2[[#This Row],[FECHA INICIO DE LABORES EN OBRA]])=MONTH(TODAY()-30),YEAR(Tabla2[[#This Row],[FECHA INICIO DE LABORES EN OBRA]])=YEAR(TODAY())),MONTH(TODAY()-30)&amp;"-"&amp;YEAR(TODAY()),"No Aplica")),"No Aplica")</f>
        <v>No Aplica</v>
      </c>
    </row>
    <row r="2671" spans="1:29" x14ac:dyDescent="0.25">
      <c r="A2671" s="2" t="s">
        <v>7085</v>
      </c>
      <c r="B2671" s="3" t="s">
        <v>48</v>
      </c>
      <c r="C2671" s="3" t="s">
        <v>48</v>
      </c>
      <c r="D2671" s="3" t="s">
        <v>7148</v>
      </c>
      <c r="E2671" s="3" t="s">
        <v>7149</v>
      </c>
      <c r="F2671" s="36" t="s">
        <v>9256</v>
      </c>
      <c r="G2671" s="3">
        <v>1</v>
      </c>
      <c r="H2671" s="3" t="s">
        <v>7106</v>
      </c>
      <c r="I2671" s="3" t="s">
        <v>9262</v>
      </c>
      <c r="J2671" s="3" t="s">
        <v>7150</v>
      </c>
      <c r="K2671" s="3" t="s">
        <v>1054</v>
      </c>
      <c r="L2671" s="8" t="s">
        <v>9813</v>
      </c>
      <c r="M2671" s="5"/>
      <c r="N2671" s="13" t="s">
        <v>1043</v>
      </c>
      <c r="O2671" s="5">
        <v>44973</v>
      </c>
      <c r="P2671" s="8">
        <v>1</v>
      </c>
      <c r="Q2671" s="9">
        <v>1</v>
      </c>
      <c r="R2671" s="9" t="str">
        <f>IFERROR(VLOOKUP(Tabla2[[#This Row],[CONTRATISTA PRNCIPAL]],Hoja1!$L$5:$M$9,2,FALSE),"CJV")</f>
        <v>CJV</v>
      </c>
      <c r="S2671" s="9" t="str">
        <f>IF(Tabla2[[#This Row],[EMPRESA]]=Tabla2[[#This Row],[CONTRATISTA PRNCIPAL]],"Principal","Secundaria")</f>
        <v>Principal</v>
      </c>
      <c r="T2671" s="10">
        <f>IFERROR(1/COUNTIF(Tabla2[CONTRATISTA PRNCIPAL],Tabla2[[#This Row],[CONTRATISTA PRNCIPAL]]),0)</f>
        <v>3.5714285714285712E-2</v>
      </c>
      <c r="U2671" s="33">
        <f ca="1">IF(((TODAY()-Tabla2[[#This Row],[FECHA NACIMIENTO]])/365)&lt;18,"Corregir", IF(((TODAY()-Tabla2[[#This Row],[FECHA NACIMIENTO]])/365)&gt;80, "Corregir",ROUNDDOWN(((TODAY()-Tabla2[[#This Row],[FECHA NACIMIENTO]])/365),0)))</f>
        <v>31</v>
      </c>
      <c r="V267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671" s="34" t="str">
        <f ca="1">+IF(Tabla2[[#This Row],[Edad]]="Corregir","Corregir","Ok")</f>
        <v>Ok</v>
      </c>
      <c r="X2671" s="10" t="str">
        <f>+IFERROR(VLOOKUP(Tabla2[[#This Row],[DISTRITO SEGÚN DNI]],Hoja1!$A$2:$B$55,2,FALSE),"No")</f>
        <v>No</v>
      </c>
      <c r="Y2671" s="10" t="str">
        <f>IF(OR(LOWER(Tabla2[[#This Row],[GENERO]])="masculino", LOWER(Tabla2[[#This Row],[GENERO]])="femenino"),"OK","Corregir")</f>
        <v>OK</v>
      </c>
      <c r="Z2671" s="10" t="str">
        <f>+IF(Tabla2[[#This Row],[Nro. DNI / CE]]="","Corregir",IF(LEN(Tabla2[[#This Row],[Nro. DNI / CE]])&gt;=8,"OK","Corregir"))</f>
        <v>OK</v>
      </c>
      <c r="AA2671" s="10">
        <f>COUNTIF(Tabla2[APELLIDOS Y NOMBRES],Tabla2[[#This Row],[APELLIDOS Y NOMBRES]])</f>
        <v>1</v>
      </c>
      <c r="AB2671" t="str">
        <f ca="1">+IFERROR(IF(Tabla2[[#This Row],[FECHA CESE/BAJA]]="","No Aplica",IF(AND(MONTH(Tabla2[[#This Row],[FECHA CESE/BAJA]])=MONTH(TODAY()-30),YEAR(Tabla2[[#This Row],[FECHA CESE/BAJA]])=YEAR(TODAY())),MONTH(TODAY()-30)&amp;"-"&amp;YEAR(TODAY()),"Borrar")),"No aplica")</f>
        <v>No Aplica</v>
      </c>
      <c r="AC2671" t="str">
        <f ca="1">+IFERROR(IF(Tabla2[[#This Row],[FECHA INICIO DE LABORES EN OBRA]]="","No Aplica",IF(AND(MONTH(Tabla2[[#This Row],[FECHA INICIO DE LABORES EN OBRA]])=MONTH(TODAY()-30),YEAR(Tabla2[[#This Row],[FECHA INICIO DE LABORES EN OBRA]])=YEAR(TODAY())),MONTH(TODAY()-30)&amp;"-"&amp;YEAR(TODAY()),"No Aplica")),"No Aplica")</f>
        <v>No Aplica</v>
      </c>
    </row>
    <row r="2672" spans="1:29" x14ac:dyDescent="0.25">
      <c r="A2672" s="2" t="s">
        <v>7085</v>
      </c>
      <c r="B2672" s="3" t="s">
        <v>48</v>
      </c>
      <c r="C2672" s="3" t="s">
        <v>48</v>
      </c>
      <c r="D2672" s="3" t="s">
        <v>9257</v>
      </c>
      <c r="E2672" s="3" t="s">
        <v>7151</v>
      </c>
      <c r="F2672" s="36">
        <v>33885</v>
      </c>
      <c r="G2672" s="3">
        <v>1</v>
      </c>
      <c r="H2672" s="3" t="s">
        <v>7102</v>
      </c>
      <c r="I2672" s="3" t="s">
        <v>9262</v>
      </c>
      <c r="J2672" s="3" t="s">
        <v>7152</v>
      </c>
      <c r="K2672" s="3" t="s">
        <v>1278</v>
      </c>
      <c r="L2672" s="8" t="s">
        <v>9813</v>
      </c>
      <c r="M2672" s="5"/>
      <c r="N2672" s="13" t="s">
        <v>1043</v>
      </c>
      <c r="O2672" s="5">
        <v>45042</v>
      </c>
      <c r="P2672" s="8">
        <v>1</v>
      </c>
      <c r="Q2672" s="9">
        <v>1</v>
      </c>
      <c r="R2672" s="9" t="str">
        <f>IFERROR(VLOOKUP(Tabla2[[#This Row],[CONTRATISTA PRNCIPAL]],Hoja1!$L$5:$M$9,2,FALSE),"CJV")</f>
        <v>CJV</v>
      </c>
      <c r="S2672" s="9" t="str">
        <f>IF(Tabla2[[#This Row],[EMPRESA]]=Tabla2[[#This Row],[CONTRATISTA PRNCIPAL]],"Principal","Secundaria")</f>
        <v>Principal</v>
      </c>
      <c r="T2672" s="10">
        <f>IFERROR(1/COUNTIF(Tabla2[CONTRATISTA PRNCIPAL],Tabla2[[#This Row],[CONTRATISTA PRNCIPAL]]),0)</f>
        <v>3.5714285714285712E-2</v>
      </c>
      <c r="U2672" s="33">
        <f ca="1">IF(((TODAY()-Tabla2[[#This Row],[FECHA NACIMIENTO]])/365)&lt;18,"Corregir", IF(((TODAY()-Tabla2[[#This Row],[FECHA NACIMIENTO]])/365)&gt;80, "Corregir",ROUNDDOWN(((TODAY()-Tabla2[[#This Row],[FECHA NACIMIENTO]])/365),0)))</f>
        <v>30</v>
      </c>
      <c r="V267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672" s="34" t="str">
        <f ca="1">+IF(Tabla2[[#This Row],[Edad]]="Corregir","Corregir","Ok")</f>
        <v>Ok</v>
      </c>
      <c r="X2672" s="10" t="str">
        <f>+IFERROR(VLOOKUP(Tabla2[[#This Row],[DISTRITO SEGÚN DNI]],Hoja1!$A$2:$B$55,2,FALSE),"No")</f>
        <v>No</v>
      </c>
      <c r="Y2672" s="10" t="str">
        <f>IF(OR(LOWER(Tabla2[[#This Row],[GENERO]])="masculino", LOWER(Tabla2[[#This Row],[GENERO]])="femenino"),"OK","Corregir")</f>
        <v>OK</v>
      </c>
      <c r="Z2672" s="10" t="str">
        <f>+IF(Tabla2[[#This Row],[Nro. DNI / CE]]="","Corregir",IF(LEN(Tabla2[[#This Row],[Nro. DNI / CE]])&gt;=8,"OK","Corregir"))</f>
        <v>OK</v>
      </c>
      <c r="AA2672" s="10">
        <f>COUNTIF(Tabla2[APELLIDOS Y NOMBRES],Tabla2[[#This Row],[APELLIDOS Y NOMBRES]])</f>
        <v>1</v>
      </c>
      <c r="AB2672" t="str">
        <f ca="1">+IFERROR(IF(Tabla2[[#This Row],[FECHA CESE/BAJA]]="","No Aplica",IF(AND(MONTH(Tabla2[[#This Row],[FECHA CESE/BAJA]])=MONTH(TODAY()-30),YEAR(Tabla2[[#This Row],[FECHA CESE/BAJA]])=YEAR(TODAY())),MONTH(TODAY()-30)&amp;"-"&amp;YEAR(TODAY()),"Borrar")),"No aplica")</f>
        <v>No Aplica</v>
      </c>
      <c r="AC2672" t="str">
        <f ca="1">+IFERROR(IF(Tabla2[[#This Row],[FECHA INICIO DE LABORES EN OBRA]]="","No Aplica",IF(AND(MONTH(Tabla2[[#This Row],[FECHA INICIO DE LABORES EN OBRA]])=MONTH(TODAY()-30),YEAR(Tabla2[[#This Row],[FECHA INICIO DE LABORES EN OBRA]])=YEAR(TODAY())),MONTH(TODAY()-30)&amp;"-"&amp;YEAR(TODAY()),"No Aplica")),"No Aplica")</f>
        <v>No Aplica</v>
      </c>
    </row>
    <row r="2673" spans="1:29" x14ac:dyDescent="0.25">
      <c r="A2673" s="2" t="s">
        <v>7085</v>
      </c>
      <c r="B2673" s="3" t="s">
        <v>48</v>
      </c>
      <c r="C2673" s="3" t="s">
        <v>48</v>
      </c>
      <c r="D2673" s="3" t="s">
        <v>9258</v>
      </c>
      <c r="E2673" s="3" t="s">
        <v>7153</v>
      </c>
      <c r="F2673" s="36">
        <v>31486</v>
      </c>
      <c r="G2673" s="3">
        <v>1</v>
      </c>
      <c r="H2673" s="3" t="s">
        <v>3447</v>
      </c>
      <c r="I2673" s="3" t="s">
        <v>7103</v>
      </c>
      <c r="J2673" s="3" t="s">
        <v>7154</v>
      </c>
      <c r="K2673" s="3" t="s">
        <v>1164</v>
      </c>
      <c r="L2673" s="8" t="s">
        <v>9813</v>
      </c>
      <c r="M2673" s="5"/>
      <c r="N2673" s="13" t="s">
        <v>1043</v>
      </c>
      <c r="O2673" s="5">
        <v>45061</v>
      </c>
      <c r="P2673" s="8">
        <v>1</v>
      </c>
      <c r="Q2673" s="9">
        <v>1</v>
      </c>
      <c r="R2673" s="9" t="str">
        <f>IFERROR(VLOOKUP(Tabla2[[#This Row],[CONTRATISTA PRNCIPAL]],Hoja1!$L$5:$M$9,2,FALSE),"CJV")</f>
        <v>CJV</v>
      </c>
      <c r="S2673" s="9" t="str">
        <f>IF(Tabla2[[#This Row],[EMPRESA]]=Tabla2[[#This Row],[CONTRATISTA PRNCIPAL]],"Principal","Secundaria")</f>
        <v>Principal</v>
      </c>
      <c r="T2673" s="10">
        <f>IFERROR(1/COUNTIF(Tabla2[CONTRATISTA PRNCIPAL],Tabla2[[#This Row],[CONTRATISTA PRNCIPAL]]),0)</f>
        <v>3.5714285714285712E-2</v>
      </c>
      <c r="U2673" s="33">
        <f ca="1">IF(((TODAY()-Tabla2[[#This Row],[FECHA NACIMIENTO]])/365)&lt;18,"Corregir", IF(((TODAY()-Tabla2[[#This Row],[FECHA NACIMIENTO]])/365)&gt;80, "Corregir",ROUNDDOWN(((TODAY()-Tabla2[[#This Row],[FECHA NACIMIENTO]])/365),0)))</f>
        <v>37</v>
      </c>
      <c r="V267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673" s="34" t="str">
        <f ca="1">+IF(Tabla2[[#This Row],[Edad]]="Corregir","Corregir","Ok")</f>
        <v>Ok</v>
      </c>
      <c r="X2673" s="10" t="str">
        <f>+IFERROR(VLOOKUP(Tabla2[[#This Row],[DISTRITO SEGÚN DNI]],Hoja1!$A$2:$B$55,2,FALSE),"No")</f>
        <v>No</v>
      </c>
      <c r="Y2673" s="10" t="str">
        <f>IF(OR(LOWER(Tabla2[[#This Row],[GENERO]])="masculino", LOWER(Tabla2[[#This Row],[GENERO]])="femenino"),"OK","Corregir")</f>
        <v>OK</v>
      </c>
      <c r="Z2673" s="10" t="str">
        <f>+IF(Tabla2[[#This Row],[Nro. DNI / CE]]="","Corregir",IF(LEN(Tabla2[[#This Row],[Nro. DNI / CE]])&gt;=8,"OK","Corregir"))</f>
        <v>OK</v>
      </c>
      <c r="AA2673" s="10">
        <f>COUNTIF(Tabla2[APELLIDOS Y NOMBRES],Tabla2[[#This Row],[APELLIDOS Y NOMBRES]])</f>
        <v>1</v>
      </c>
      <c r="AB2673" t="str">
        <f ca="1">+IFERROR(IF(Tabla2[[#This Row],[FECHA CESE/BAJA]]="","No Aplica",IF(AND(MONTH(Tabla2[[#This Row],[FECHA CESE/BAJA]])=MONTH(TODAY()-30),YEAR(Tabla2[[#This Row],[FECHA CESE/BAJA]])=YEAR(TODAY())),MONTH(TODAY()-30)&amp;"-"&amp;YEAR(TODAY()),"Borrar")),"No aplica")</f>
        <v>No Aplica</v>
      </c>
      <c r="AC2673" t="str">
        <f ca="1">+IFERROR(IF(Tabla2[[#This Row],[FECHA INICIO DE LABORES EN OBRA]]="","No Aplica",IF(AND(MONTH(Tabla2[[#This Row],[FECHA INICIO DE LABORES EN OBRA]])=MONTH(TODAY()-30),YEAR(Tabla2[[#This Row],[FECHA INICIO DE LABORES EN OBRA]])=YEAR(TODAY())),MONTH(TODAY()-30)&amp;"-"&amp;YEAR(TODAY()),"No Aplica")),"No Aplica")</f>
        <v>No Aplica</v>
      </c>
    </row>
    <row r="2674" spans="1:29" x14ac:dyDescent="0.25">
      <c r="A2674" s="2" t="s">
        <v>7085</v>
      </c>
      <c r="B2674" s="3" t="s">
        <v>48</v>
      </c>
      <c r="C2674" s="3" t="s">
        <v>48</v>
      </c>
      <c r="D2674" s="3" t="s">
        <v>9259</v>
      </c>
      <c r="E2674" s="3" t="s">
        <v>7155</v>
      </c>
      <c r="F2674" s="36">
        <v>35198</v>
      </c>
      <c r="G2674" s="3">
        <v>1</v>
      </c>
      <c r="H2674" s="3" t="s">
        <v>7156</v>
      </c>
      <c r="I2674" s="3" t="s">
        <v>7092</v>
      </c>
      <c r="J2674" s="3" t="s">
        <v>7157</v>
      </c>
      <c r="K2674" s="3" t="s">
        <v>1063</v>
      </c>
      <c r="L2674" s="8" t="s">
        <v>9813</v>
      </c>
      <c r="M2674" s="5"/>
      <c r="N2674" s="13" t="s">
        <v>1043</v>
      </c>
      <c r="O2674" s="5">
        <v>45097</v>
      </c>
      <c r="P2674" s="8">
        <v>1</v>
      </c>
      <c r="Q2674" s="9">
        <v>1</v>
      </c>
      <c r="R2674" s="9" t="str">
        <f>IFERROR(VLOOKUP(Tabla2[[#This Row],[CONTRATISTA PRNCIPAL]],Hoja1!$L$5:$M$9,2,FALSE),"CJV")</f>
        <v>CJV</v>
      </c>
      <c r="S2674" s="9" t="str">
        <f>IF(Tabla2[[#This Row],[EMPRESA]]=Tabla2[[#This Row],[CONTRATISTA PRNCIPAL]],"Principal","Secundaria")</f>
        <v>Principal</v>
      </c>
      <c r="T2674" s="10">
        <f>IFERROR(1/COUNTIF(Tabla2[CONTRATISTA PRNCIPAL],Tabla2[[#This Row],[CONTRATISTA PRNCIPAL]]),0)</f>
        <v>3.5714285714285712E-2</v>
      </c>
      <c r="U2674" s="33">
        <f ca="1">IF(((TODAY()-Tabla2[[#This Row],[FECHA NACIMIENTO]])/365)&lt;18,"Corregir", IF(((TODAY()-Tabla2[[#This Row],[FECHA NACIMIENTO]])/365)&gt;80, "Corregir",ROUNDDOWN(((TODAY()-Tabla2[[#This Row],[FECHA NACIMIENTO]])/365),0)))</f>
        <v>27</v>
      </c>
      <c r="V267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674" s="34" t="str">
        <f ca="1">+IF(Tabla2[[#This Row],[Edad]]="Corregir","Corregir","Ok")</f>
        <v>Ok</v>
      </c>
      <c r="X2674" s="10" t="str">
        <f>+IFERROR(VLOOKUP(Tabla2[[#This Row],[DISTRITO SEGÚN DNI]],Hoja1!$A$2:$B$55,2,FALSE),"No")</f>
        <v>No</v>
      </c>
      <c r="Y2674" s="10" t="str">
        <f>IF(OR(LOWER(Tabla2[[#This Row],[GENERO]])="masculino", LOWER(Tabla2[[#This Row],[GENERO]])="femenino"),"OK","Corregir")</f>
        <v>OK</v>
      </c>
      <c r="Z2674" s="10" t="str">
        <f>+IF(Tabla2[[#This Row],[Nro. DNI / CE]]="","Corregir",IF(LEN(Tabla2[[#This Row],[Nro. DNI / CE]])&gt;=8,"OK","Corregir"))</f>
        <v>OK</v>
      </c>
      <c r="AA2674" s="10">
        <f>COUNTIF(Tabla2[APELLIDOS Y NOMBRES],Tabla2[[#This Row],[APELLIDOS Y NOMBRES]])</f>
        <v>1</v>
      </c>
      <c r="AB2674" t="str">
        <f ca="1">+IFERROR(IF(Tabla2[[#This Row],[FECHA CESE/BAJA]]="","No Aplica",IF(AND(MONTH(Tabla2[[#This Row],[FECHA CESE/BAJA]])=MONTH(TODAY()-30),YEAR(Tabla2[[#This Row],[FECHA CESE/BAJA]])=YEAR(TODAY())),MONTH(TODAY()-30)&amp;"-"&amp;YEAR(TODAY()),"Borrar")),"No aplica")</f>
        <v>No Aplica</v>
      </c>
      <c r="AC2674" t="str">
        <f ca="1">+IFERROR(IF(Tabla2[[#This Row],[FECHA INICIO DE LABORES EN OBRA]]="","No Aplica",IF(AND(MONTH(Tabla2[[#This Row],[FECHA INICIO DE LABORES EN OBRA]])=MONTH(TODAY()-30),YEAR(Tabla2[[#This Row],[FECHA INICIO DE LABORES EN OBRA]])=YEAR(TODAY())),MONTH(TODAY()-30)&amp;"-"&amp;YEAR(TODAY()),"No Aplica")),"No Aplica")</f>
        <v>No Aplica</v>
      </c>
    </row>
    <row r="2675" spans="1:29" x14ac:dyDescent="0.25">
      <c r="A2675" s="2" t="s">
        <v>7085</v>
      </c>
      <c r="B2675" s="3" t="s">
        <v>48</v>
      </c>
      <c r="C2675" s="3" t="s">
        <v>48</v>
      </c>
      <c r="D2675" s="3" t="s">
        <v>12147</v>
      </c>
      <c r="E2675" s="3" t="s">
        <v>7158</v>
      </c>
      <c r="F2675" s="36">
        <v>27311</v>
      </c>
      <c r="G2675" s="3">
        <v>1</v>
      </c>
      <c r="H2675" s="3" t="s">
        <v>4785</v>
      </c>
      <c r="I2675" s="3" t="s">
        <v>2625</v>
      </c>
      <c r="J2675" s="3" t="s">
        <v>7159</v>
      </c>
      <c r="K2675" s="3" t="s">
        <v>1095</v>
      </c>
      <c r="L2675" s="8" t="s">
        <v>9813</v>
      </c>
      <c r="M2675" s="5"/>
      <c r="N2675" s="13" t="s">
        <v>1043</v>
      </c>
      <c r="O2675" s="5">
        <v>45097</v>
      </c>
      <c r="P2675" s="8">
        <v>1</v>
      </c>
      <c r="Q2675" s="9">
        <v>1</v>
      </c>
      <c r="R2675" s="9" t="str">
        <f>IFERROR(VLOOKUP(Tabla2[[#This Row],[CONTRATISTA PRNCIPAL]],Hoja1!$L$5:$M$9,2,FALSE),"CJV")</f>
        <v>CJV</v>
      </c>
      <c r="S2675" s="9" t="str">
        <f>IF(Tabla2[[#This Row],[EMPRESA]]=Tabla2[[#This Row],[CONTRATISTA PRNCIPAL]],"Principal","Secundaria")</f>
        <v>Principal</v>
      </c>
      <c r="T2675" s="10">
        <f>IFERROR(1/COUNTIF(Tabla2[CONTRATISTA PRNCIPAL],Tabla2[[#This Row],[CONTRATISTA PRNCIPAL]]),0)</f>
        <v>3.5714285714285712E-2</v>
      </c>
      <c r="U2675" s="33">
        <f ca="1">IF(((TODAY()-Tabla2[[#This Row],[FECHA NACIMIENTO]])/365)&lt;18,"Corregir", IF(((TODAY()-Tabla2[[#This Row],[FECHA NACIMIENTO]])/365)&gt;80, "Corregir",ROUNDDOWN(((TODAY()-Tabla2[[#This Row],[FECHA NACIMIENTO]])/365),0)))</f>
        <v>48</v>
      </c>
      <c r="V267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675" s="34" t="str">
        <f ca="1">+IF(Tabla2[[#This Row],[Edad]]="Corregir","Corregir","Ok")</f>
        <v>Ok</v>
      </c>
      <c r="X2675" s="10" t="str">
        <f>+IFERROR(VLOOKUP(Tabla2[[#This Row],[DISTRITO SEGÚN DNI]],Hoja1!$A$2:$B$55,2,FALSE),"No")</f>
        <v>No</v>
      </c>
      <c r="Y2675" s="10" t="str">
        <f>IF(OR(LOWER(Tabla2[[#This Row],[GENERO]])="masculino", LOWER(Tabla2[[#This Row],[GENERO]])="femenino"),"OK","Corregir")</f>
        <v>OK</v>
      </c>
      <c r="Z2675" s="10" t="str">
        <f>+IF(Tabla2[[#This Row],[Nro. DNI / CE]]="","Corregir",IF(LEN(Tabla2[[#This Row],[Nro. DNI / CE]])&gt;=8,"OK","Corregir"))</f>
        <v>OK</v>
      </c>
      <c r="AA2675" s="10">
        <f>COUNTIF(Tabla2[APELLIDOS Y NOMBRES],Tabla2[[#This Row],[APELLIDOS Y NOMBRES]])</f>
        <v>1</v>
      </c>
      <c r="AB2675" t="str">
        <f ca="1">+IFERROR(IF(Tabla2[[#This Row],[FECHA CESE/BAJA]]="","No Aplica",IF(AND(MONTH(Tabla2[[#This Row],[FECHA CESE/BAJA]])=MONTH(TODAY()-30),YEAR(Tabla2[[#This Row],[FECHA CESE/BAJA]])=YEAR(TODAY())),MONTH(TODAY()-30)&amp;"-"&amp;YEAR(TODAY()),"Borrar")),"No aplica")</f>
        <v>No Aplica</v>
      </c>
      <c r="AC2675" t="str">
        <f ca="1">+IFERROR(IF(Tabla2[[#This Row],[FECHA INICIO DE LABORES EN OBRA]]="","No Aplica",IF(AND(MONTH(Tabla2[[#This Row],[FECHA INICIO DE LABORES EN OBRA]])=MONTH(TODAY()-30),YEAR(Tabla2[[#This Row],[FECHA INICIO DE LABORES EN OBRA]])=YEAR(TODAY())),MONTH(TODAY()-30)&amp;"-"&amp;YEAR(TODAY()),"No Aplica")),"No Aplica")</f>
        <v>No Aplica</v>
      </c>
    </row>
    <row r="2676" spans="1:29" x14ac:dyDescent="0.25">
      <c r="A2676" s="2" t="s">
        <v>7085</v>
      </c>
      <c r="B2676" s="3" t="s">
        <v>48</v>
      </c>
      <c r="C2676" s="3" t="s">
        <v>48</v>
      </c>
      <c r="D2676" s="3" t="s">
        <v>9260</v>
      </c>
      <c r="E2676" s="3" t="s">
        <v>9261</v>
      </c>
      <c r="F2676" s="36">
        <v>31824</v>
      </c>
      <c r="G2676" s="3">
        <v>2</v>
      </c>
      <c r="H2676" s="3" t="s">
        <v>1453</v>
      </c>
      <c r="I2676" s="3" t="s">
        <v>9262</v>
      </c>
      <c r="J2676" s="3" t="s">
        <v>9263</v>
      </c>
      <c r="K2676" s="3" t="s">
        <v>1063</v>
      </c>
      <c r="L2676" s="8" t="s">
        <v>9813</v>
      </c>
      <c r="M2676" s="5"/>
      <c r="N2676" s="13" t="s">
        <v>1043</v>
      </c>
      <c r="O2676" s="5">
        <v>45110</v>
      </c>
      <c r="P2676" s="8">
        <v>1</v>
      </c>
      <c r="Q2676" s="9">
        <v>4</v>
      </c>
      <c r="R2676" s="9" t="str">
        <f>IFERROR(VLOOKUP(Tabla2[[#This Row],[CONTRATISTA PRNCIPAL]],Hoja1!$L$5:$M$9,2,FALSE),"CJV")</f>
        <v>CJV</v>
      </c>
      <c r="S2676" s="9" t="str">
        <f>IF(Tabla2[[#This Row],[EMPRESA]]=Tabla2[[#This Row],[CONTRATISTA PRNCIPAL]],"Principal","Secundaria")</f>
        <v>Principal</v>
      </c>
      <c r="T2676" s="10">
        <f>IFERROR(1/COUNTIF(Tabla2[CONTRATISTA PRNCIPAL],Tabla2[[#This Row],[CONTRATISTA PRNCIPAL]]),0)</f>
        <v>3.5714285714285712E-2</v>
      </c>
      <c r="U2676" s="33">
        <f ca="1">IF(((TODAY()-Tabla2[[#This Row],[FECHA NACIMIENTO]])/365)&lt;18,"Corregir", IF(((TODAY()-Tabla2[[#This Row],[FECHA NACIMIENTO]])/365)&gt;80, "Corregir",ROUNDDOWN(((TODAY()-Tabla2[[#This Row],[FECHA NACIMIENTO]])/365),0)))</f>
        <v>36</v>
      </c>
      <c r="V267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676" s="34" t="str">
        <f ca="1">+IF(Tabla2[[#This Row],[Edad]]="Corregir","Corregir","Ok")</f>
        <v>Ok</v>
      </c>
      <c r="X2676" s="10" t="str">
        <f>+IFERROR(VLOOKUP(Tabla2[[#This Row],[DISTRITO SEGÚN DNI]],Hoja1!$A$2:$B$55,2,FALSE),"No")</f>
        <v>No</v>
      </c>
      <c r="Y2676" s="10" t="str">
        <f>IF(OR(LOWER(Tabla2[[#This Row],[GENERO]])="masculino", LOWER(Tabla2[[#This Row],[GENERO]])="femenino"),"OK","Corregir")</f>
        <v>OK</v>
      </c>
      <c r="Z2676" s="10" t="str">
        <f>+IF(Tabla2[[#This Row],[Nro. DNI / CE]]="","Corregir",IF(LEN(Tabla2[[#This Row],[Nro. DNI / CE]])&gt;=8,"OK","Corregir"))</f>
        <v>OK</v>
      </c>
      <c r="AA2676" s="10">
        <f>COUNTIF(Tabla2[APELLIDOS Y NOMBRES],Tabla2[[#This Row],[APELLIDOS Y NOMBRES]])</f>
        <v>1</v>
      </c>
      <c r="AB2676" t="str">
        <f ca="1">+IFERROR(IF(Tabla2[[#This Row],[FECHA CESE/BAJA]]="","No Aplica",IF(AND(MONTH(Tabla2[[#This Row],[FECHA CESE/BAJA]])=MONTH(TODAY()-30),YEAR(Tabla2[[#This Row],[FECHA CESE/BAJA]])=YEAR(TODAY())),MONTH(TODAY()-30)&amp;"-"&amp;YEAR(TODAY()),"Borrar")),"No aplica")</f>
        <v>No Aplica</v>
      </c>
      <c r="AC2676" t="str">
        <f ca="1">+IFERROR(IF(Tabla2[[#This Row],[FECHA INICIO DE LABORES EN OBRA]]="","No Aplica",IF(AND(MONTH(Tabla2[[#This Row],[FECHA INICIO DE LABORES EN OBRA]])=MONTH(TODAY()-30),YEAR(Tabla2[[#This Row],[FECHA INICIO DE LABORES EN OBRA]])=YEAR(TODAY())),MONTH(TODAY()-30)&amp;"-"&amp;YEAR(TODAY()),"No Aplica")),"No Aplica")</f>
        <v>No Aplica</v>
      </c>
    </row>
    <row r="2677" spans="1:29" x14ac:dyDescent="0.25">
      <c r="A2677" s="2" t="s">
        <v>7085</v>
      </c>
      <c r="B2677" s="3" t="s">
        <v>48</v>
      </c>
      <c r="C2677" s="3" t="s">
        <v>48</v>
      </c>
      <c r="D2677" s="3" t="s">
        <v>12148</v>
      </c>
      <c r="E2677" s="3" t="s">
        <v>9264</v>
      </c>
      <c r="F2677" s="36">
        <v>31813</v>
      </c>
      <c r="G2677" s="3">
        <v>1</v>
      </c>
      <c r="H2677" s="3" t="s">
        <v>7102</v>
      </c>
      <c r="I2677" s="3" t="s">
        <v>9262</v>
      </c>
      <c r="J2677" s="3" t="s">
        <v>9265</v>
      </c>
      <c r="K2677" s="3" t="s">
        <v>1477</v>
      </c>
      <c r="L2677" s="8" t="s">
        <v>9813</v>
      </c>
      <c r="M2677" s="5"/>
      <c r="N2677" s="13" t="s">
        <v>1043</v>
      </c>
      <c r="O2677" s="5">
        <v>45118</v>
      </c>
      <c r="P2677" s="8">
        <v>1</v>
      </c>
      <c r="Q2677" s="9">
        <v>1</v>
      </c>
      <c r="R2677" s="9" t="str">
        <f>IFERROR(VLOOKUP(Tabla2[[#This Row],[CONTRATISTA PRNCIPAL]],Hoja1!$L$5:$M$9,2,FALSE),"CJV")</f>
        <v>CJV</v>
      </c>
      <c r="S2677" s="9" t="str">
        <f>IF(Tabla2[[#This Row],[EMPRESA]]=Tabla2[[#This Row],[CONTRATISTA PRNCIPAL]],"Principal","Secundaria")</f>
        <v>Principal</v>
      </c>
      <c r="T2677" s="10">
        <f>IFERROR(1/COUNTIF(Tabla2[CONTRATISTA PRNCIPAL],Tabla2[[#This Row],[CONTRATISTA PRNCIPAL]]),0)</f>
        <v>3.5714285714285712E-2</v>
      </c>
      <c r="U2677" s="33">
        <f ca="1">IF(((TODAY()-Tabla2[[#This Row],[FECHA NACIMIENTO]])/365)&lt;18,"Corregir", IF(((TODAY()-Tabla2[[#This Row],[FECHA NACIMIENTO]])/365)&gt;80, "Corregir",ROUNDDOWN(((TODAY()-Tabla2[[#This Row],[FECHA NACIMIENTO]])/365),0)))</f>
        <v>36</v>
      </c>
      <c r="V267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677" s="34" t="str">
        <f ca="1">+IF(Tabla2[[#This Row],[Edad]]="Corregir","Corregir","Ok")</f>
        <v>Ok</v>
      </c>
      <c r="X2677" s="10" t="str">
        <f>+IFERROR(VLOOKUP(Tabla2[[#This Row],[DISTRITO SEGÚN DNI]],Hoja1!$A$2:$B$55,2,FALSE),"No")</f>
        <v>No</v>
      </c>
      <c r="Y2677" s="10" t="str">
        <f>IF(OR(LOWER(Tabla2[[#This Row],[GENERO]])="masculino", LOWER(Tabla2[[#This Row],[GENERO]])="femenino"),"OK","Corregir")</f>
        <v>OK</v>
      </c>
      <c r="Z2677" s="10" t="str">
        <f>+IF(Tabla2[[#This Row],[Nro. DNI / CE]]="","Corregir",IF(LEN(Tabla2[[#This Row],[Nro. DNI / CE]])&gt;=8,"OK","Corregir"))</f>
        <v>OK</v>
      </c>
      <c r="AA2677" s="10">
        <f>COUNTIF(Tabla2[APELLIDOS Y NOMBRES],Tabla2[[#This Row],[APELLIDOS Y NOMBRES]])</f>
        <v>1</v>
      </c>
      <c r="AB2677" t="str">
        <f ca="1">+IFERROR(IF(Tabla2[[#This Row],[FECHA CESE/BAJA]]="","No Aplica",IF(AND(MONTH(Tabla2[[#This Row],[FECHA CESE/BAJA]])=MONTH(TODAY()-30),YEAR(Tabla2[[#This Row],[FECHA CESE/BAJA]])=YEAR(TODAY())),MONTH(TODAY()-30)&amp;"-"&amp;YEAR(TODAY()),"Borrar")),"No aplica")</f>
        <v>No Aplica</v>
      </c>
      <c r="AC2677" t="str">
        <f ca="1">+IFERROR(IF(Tabla2[[#This Row],[FECHA INICIO DE LABORES EN OBRA]]="","No Aplica",IF(AND(MONTH(Tabla2[[#This Row],[FECHA INICIO DE LABORES EN OBRA]])=MONTH(TODAY()-30),YEAR(Tabla2[[#This Row],[FECHA INICIO DE LABORES EN OBRA]])=YEAR(TODAY())),MONTH(TODAY()-30)&amp;"-"&amp;YEAR(TODAY()),"No Aplica")),"No Aplica")</f>
        <v>No Aplica</v>
      </c>
    </row>
    <row r="2678" spans="1:29" x14ac:dyDescent="0.25">
      <c r="A2678" s="2">
        <v>20608368796</v>
      </c>
      <c r="B2678" s="3" t="s">
        <v>12149</v>
      </c>
      <c r="C2678" s="3" t="s">
        <v>12149</v>
      </c>
      <c r="D2678" s="3" t="s">
        <v>12150</v>
      </c>
      <c r="E2678" s="3" t="s">
        <v>12151</v>
      </c>
      <c r="F2678" s="36">
        <v>27912</v>
      </c>
      <c r="G2678" s="3">
        <v>2</v>
      </c>
      <c r="H2678" s="3" t="s">
        <v>8237</v>
      </c>
      <c r="I2678" s="3" t="s">
        <v>2681</v>
      </c>
      <c r="J2678" s="3" t="s">
        <v>12152</v>
      </c>
      <c r="K2678" s="3" t="s">
        <v>5007</v>
      </c>
      <c r="L2678" s="8" t="s">
        <v>9813</v>
      </c>
      <c r="M2678" s="5"/>
      <c r="N2678" s="13" t="s">
        <v>1043</v>
      </c>
      <c r="O2678" s="5">
        <v>45110</v>
      </c>
      <c r="P2678" s="8">
        <v>1</v>
      </c>
      <c r="Q2678" s="9">
        <v>4</v>
      </c>
      <c r="R2678" s="9" t="str">
        <f>IFERROR(VLOOKUP(Tabla2[[#This Row],[CONTRATISTA PRNCIPAL]],Hoja1!$L$5:$M$9,2,FALSE),"CJV")</f>
        <v>CJV</v>
      </c>
      <c r="S2678" s="9" t="str">
        <f>IF(Tabla2[[#This Row],[EMPRESA]]=Tabla2[[#This Row],[CONTRATISTA PRNCIPAL]],"Principal","Secundaria")</f>
        <v>Principal</v>
      </c>
      <c r="T2678" s="10">
        <f>IFERROR(1/COUNTIF(Tabla2[CONTRATISTA PRNCIPAL],Tabla2[[#This Row],[CONTRATISTA PRNCIPAL]]),0)</f>
        <v>4.5454545454545456E-2</v>
      </c>
      <c r="U2678" s="33">
        <f ca="1">IF(((TODAY()-Tabla2[[#This Row],[FECHA NACIMIENTO]])/365)&lt;18,"Corregir", IF(((TODAY()-Tabla2[[#This Row],[FECHA NACIMIENTO]])/365)&gt;80, "Corregir",ROUNDDOWN(((TODAY()-Tabla2[[#This Row],[FECHA NACIMIENTO]])/365),0)))</f>
        <v>47</v>
      </c>
      <c r="V267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678" s="34" t="str">
        <f ca="1">+IF(Tabla2[[#This Row],[Edad]]="Corregir","Corregir","Ok")</f>
        <v>Ok</v>
      </c>
      <c r="X2678" s="10" t="str">
        <f>+IFERROR(VLOOKUP(Tabla2[[#This Row],[DISTRITO SEGÚN DNI]],Hoja1!$A$2:$B$55,2,FALSE),"No")</f>
        <v>No</v>
      </c>
      <c r="Y2678" s="10" t="str">
        <f>IF(OR(LOWER(Tabla2[[#This Row],[GENERO]])="masculino", LOWER(Tabla2[[#This Row],[GENERO]])="femenino"),"OK","Corregir")</f>
        <v>OK</v>
      </c>
      <c r="Z2678" s="10" t="str">
        <f>+IF(Tabla2[[#This Row],[Nro. DNI / CE]]="","Corregir",IF(LEN(Tabla2[[#This Row],[Nro. DNI / CE]])&gt;=8,"OK","Corregir"))</f>
        <v>OK</v>
      </c>
      <c r="AA2678" s="10">
        <f>COUNTIF(Tabla2[APELLIDOS Y NOMBRES],Tabla2[[#This Row],[APELLIDOS Y NOMBRES]])</f>
        <v>1</v>
      </c>
      <c r="AB2678" t="str">
        <f ca="1">+IFERROR(IF(Tabla2[[#This Row],[FECHA CESE/BAJA]]="","No Aplica",IF(AND(MONTH(Tabla2[[#This Row],[FECHA CESE/BAJA]])=MONTH(TODAY()-30),YEAR(Tabla2[[#This Row],[FECHA CESE/BAJA]])=YEAR(TODAY())),MONTH(TODAY()-30)&amp;"-"&amp;YEAR(TODAY()),"Borrar")),"No aplica")</f>
        <v>No Aplica</v>
      </c>
      <c r="AC2678" t="str">
        <f ca="1">+IFERROR(IF(Tabla2[[#This Row],[FECHA INICIO DE LABORES EN OBRA]]="","No Aplica",IF(AND(MONTH(Tabla2[[#This Row],[FECHA INICIO DE LABORES EN OBRA]])=MONTH(TODAY()-30),YEAR(Tabla2[[#This Row],[FECHA INICIO DE LABORES EN OBRA]])=YEAR(TODAY())),MONTH(TODAY()-30)&amp;"-"&amp;YEAR(TODAY()),"No Aplica")),"No Aplica")</f>
        <v>No Aplica</v>
      </c>
    </row>
    <row r="2679" spans="1:29" x14ac:dyDescent="0.25">
      <c r="A2679" s="2">
        <v>20608368796</v>
      </c>
      <c r="B2679" s="3" t="s">
        <v>12149</v>
      </c>
      <c r="C2679" s="3" t="s">
        <v>12149</v>
      </c>
      <c r="D2679" s="3" t="s">
        <v>12153</v>
      </c>
      <c r="E2679" s="3" t="s">
        <v>12154</v>
      </c>
      <c r="F2679" s="36">
        <v>30581</v>
      </c>
      <c r="G2679" s="3">
        <v>1</v>
      </c>
      <c r="H2679" s="3" t="s">
        <v>2573</v>
      </c>
      <c r="I2679" s="3" t="s">
        <v>2681</v>
      </c>
      <c r="J2679" s="3" t="s">
        <v>12155</v>
      </c>
      <c r="K2679" s="3" t="s">
        <v>5007</v>
      </c>
      <c r="L2679" s="8" t="s">
        <v>9813</v>
      </c>
      <c r="M2679" s="5"/>
      <c r="N2679" s="13" t="s">
        <v>1043</v>
      </c>
      <c r="O2679" s="5">
        <v>45110</v>
      </c>
      <c r="P2679" s="8">
        <v>1</v>
      </c>
      <c r="Q2679" s="9">
        <v>1</v>
      </c>
      <c r="R2679" s="9" t="str">
        <f>IFERROR(VLOOKUP(Tabla2[[#This Row],[CONTRATISTA PRNCIPAL]],Hoja1!$L$5:$M$9,2,FALSE),"CJV")</f>
        <v>CJV</v>
      </c>
      <c r="S2679" s="9" t="str">
        <f>IF(Tabla2[[#This Row],[EMPRESA]]=Tabla2[[#This Row],[CONTRATISTA PRNCIPAL]],"Principal","Secundaria")</f>
        <v>Principal</v>
      </c>
      <c r="T2679" s="10">
        <f>IFERROR(1/COUNTIF(Tabla2[CONTRATISTA PRNCIPAL],Tabla2[[#This Row],[CONTRATISTA PRNCIPAL]]),0)</f>
        <v>4.5454545454545456E-2</v>
      </c>
      <c r="U2679" s="33">
        <f ca="1">IF(((TODAY()-Tabla2[[#This Row],[FECHA NACIMIENTO]])/365)&lt;18,"Corregir", IF(((TODAY()-Tabla2[[#This Row],[FECHA NACIMIENTO]])/365)&gt;80, "Corregir",ROUNDDOWN(((TODAY()-Tabla2[[#This Row],[FECHA NACIMIENTO]])/365),0)))</f>
        <v>39</v>
      </c>
      <c r="V267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679" s="34" t="str">
        <f ca="1">+IF(Tabla2[[#This Row],[Edad]]="Corregir","Corregir","Ok")</f>
        <v>Ok</v>
      </c>
      <c r="X2679" s="10" t="str">
        <f>+IFERROR(VLOOKUP(Tabla2[[#This Row],[DISTRITO SEGÚN DNI]],Hoja1!$A$2:$B$55,2,FALSE),"No")</f>
        <v>No</v>
      </c>
      <c r="Y2679" s="10" t="str">
        <f>IF(OR(LOWER(Tabla2[[#This Row],[GENERO]])="masculino", LOWER(Tabla2[[#This Row],[GENERO]])="femenino"),"OK","Corregir")</f>
        <v>OK</v>
      </c>
      <c r="Z2679" s="10" t="str">
        <f>+IF(Tabla2[[#This Row],[Nro. DNI / CE]]="","Corregir",IF(LEN(Tabla2[[#This Row],[Nro. DNI / CE]])&gt;=8,"OK","Corregir"))</f>
        <v>OK</v>
      </c>
      <c r="AA2679" s="10">
        <f>COUNTIF(Tabla2[APELLIDOS Y NOMBRES],Tabla2[[#This Row],[APELLIDOS Y NOMBRES]])</f>
        <v>1</v>
      </c>
      <c r="AB2679" t="str">
        <f ca="1">+IFERROR(IF(Tabla2[[#This Row],[FECHA CESE/BAJA]]="","No Aplica",IF(AND(MONTH(Tabla2[[#This Row],[FECHA CESE/BAJA]])=MONTH(TODAY()-30),YEAR(Tabla2[[#This Row],[FECHA CESE/BAJA]])=YEAR(TODAY())),MONTH(TODAY()-30)&amp;"-"&amp;YEAR(TODAY()),"Borrar")),"No aplica")</f>
        <v>No Aplica</v>
      </c>
      <c r="AC2679" t="str">
        <f ca="1">+IFERROR(IF(Tabla2[[#This Row],[FECHA INICIO DE LABORES EN OBRA]]="","No Aplica",IF(AND(MONTH(Tabla2[[#This Row],[FECHA INICIO DE LABORES EN OBRA]])=MONTH(TODAY()-30),YEAR(Tabla2[[#This Row],[FECHA INICIO DE LABORES EN OBRA]])=YEAR(TODAY())),MONTH(TODAY()-30)&amp;"-"&amp;YEAR(TODAY()),"No Aplica")),"No Aplica")</f>
        <v>No Aplica</v>
      </c>
    </row>
    <row r="2680" spans="1:29" x14ac:dyDescent="0.25">
      <c r="A2680" s="2">
        <v>20608368796</v>
      </c>
      <c r="B2680" s="3" t="s">
        <v>12149</v>
      </c>
      <c r="C2680" s="3" t="s">
        <v>12149</v>
      </c>
      <c r="D2680" s="3" t="s">
        <v>12156</v>
      </c>
      <c r="E2680" s="3" t="s">
        <v>12157</v>
      </c>
      <c r="F2680" s="36">
        <v>26564</v>
      </c>
      <c r="G2680" s="3">
        <v>2</v>
      </c>
      <c r="H2680" s="3" t="s">
        <v>4579</v>
      </c>
      <c r="I2680" s="3" t="s">
        <v>2681</v>
      </c>
      <c r="J2680" s="3" t="s">
        <v>12158</v>
      </c>
      <c r="K2680" s="3" t="s">
        <v>5007</v>
      </c>
      <c r="L2680" s="8" t="s">
        <v>9813</v>
      </c>
      <c r="M2680" s="5"/>
      <c r="N2680" s="13" t="s">
        <v>1043</v>
      </c>
      <c r="O2680" s="5">
        <v>45110</v>
      </c>
      <c r="P2680" s="8">
        <v>1</v>
      </c>
      <c r="Q2680" s="9">
        <v>4</v>
      </c>
      <c r="R2680" s="9" t="str">
        <f>IFERROR(VLOOKUP(Tabla2[[#This Row],[CONTRATISTA PRNCIPAL]],Hoja1!$L$5:$M$9,2,FALSE),"CJV")</f>
        <v>CJV</v>
      </c>
      <c r="S2680" s="9" t="str">
        <f>IF(Tabla2[[#This Row],[EMPRESA]]=Tabla2[[#This Row],[CONTRATISTA PRNCIPAL]],"Principal","Secundaria")</f>
        <v>Principal</v>
      </c>
      <c r="T2680" s="10">
        <f>IFERROR(1/COUNTIF(Tabla2[CONTRATISTA PRNCIPAL],Tabla2[[#This Row],[CONTRATISTA PRNCIPAL]]),0)</f>
        <v>4.5454545454545456E-2</v>
      </c>
      <c r="U2680" s="33">
        <f ca="1">IF(((TODAY()-Tabla2[[#This Row],[FECHA NACIMIENTO]])/365)&lt;18,"Corregir", IF(((TODAY()-Tabla2[[#This Row],[FECHA NACIMIENTO]])/365)&gt;80, "Corregir",ROUNDDOWN(((TODAY()-Tabla2[[#This Row],[FECHA NACIMIENTO]])/365),0)))</f>
        <v>50</v>
      </c>
      <c r="V268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680" s="34" t="str">
        <f ca="1">+IF(Tabla2[[#This Row],[Edad]]="Corregir","Corregir","Ok")</f>
        <v>Ok</v>
      </c>
      <c r="X2680" s="10" t="str">
        <f>+IFERROR(VLOOKUP(Tabla2[[#This Row],[DISTRITO SEGÚN DNI]],Hoja1!$A$2:$B$55,2,FALSE),"No")</f>
        <v>No</v>
      </c>
      <c r="Y2680" s="10" t="str">
        <f>IF(OR(LOWER(Tabla2[[#This Row],[GENERO]])="masculino", LOWER(Tabla2[[#This Row],[GENERO]])="femenino"),"OK","Corregir")</f>
        <v>OK</v>
      </c>
      <c r="Z2680" s="10" t="str">
        <f>+IF(Tabla2[[#This Row],[Nro. DNI / CE]]="","Corregir",IF(LEN(Tabla2[[#This Row],[Nro. DNI / CE]])&gt;=8,"OK","Corregir"))</f>
        <v>OK</v>
      </c>
      <c r="AA2680" s="10">
        <f>COUNTIF(Tabla2[APELLIDOS Y NOMBRES],Tabla2[[#This Row],[APELLIDOS Y NOMBRES]])</f>
        <v>1</v>
      </c>
      <c r="AB2680" t="str">
        <f ca="1">+IFERROR(IF(Tabla2[[#This Row],[FECHA CESE/BAJA]]="","No Aplica",IF(AND(MONTH(Tabla2[[#This Row],[FECHA CESE/BAJA]])=MONTH(TODAY()-30),YEAR(Tabla2[[#This Row],[FECHA CESE/BAJA]])=YEAR(TODAY())),MONTH(TODAY()-30)&amp;"-"&amp;YEAR(TODAY()),"Borrar")),"No aplica")</f>
        <v>No Aplica</v>
      </c>
      <c r="AC2680" t="str">
        <f ca="1">+IFERROR(IF(Tabla2[[#This Row],[FECHA INICIO DE LABORES EN OBRA]]="","No Aplica",IF(AND(MONTH(Tabla2[[#This Row],[FECHA INICIO DE LABORES EN OBRA]])=MONTH(TODAY()-30),YEAR(Tabla2[[#This Row],[FECHA INICIO DE LABORES EN OBRA]])=YEAR(TODAY())),MONTH(TODAY()-30)&amp;"-"&amp;YEAR(TODAY()),"No Aplica")),"No Aplica")</f>
        <v>No Aplica</v>
      </c>
    </row>
    <row r="2681" spans="1:29" x14ac:dyDescent="0.25">
      <c r="A2681" s="2">
        <v>20608368796</v>
      </c>
      <c r="B2681" s="3" t="s">
        <v>12149</v>
      </c>
      <c r="C2681" s="3" t="s">
        <v>12149</v>
      </c>
      <c r="D2681" s="3" t="s">
        <v>12159</v>
      </c>
      <c r="E2681" s="3" t="s">
        <v>12160</v>
      </c>
      <c r="F2681" s="36">
        <v>27094</v>
      </c>
      <c r="G2681" s="3">
        <v>2</v>
      </c>
      <c r="H2681" s="3" t="s">
        <v>8237</v>
      </c>
      <c r="I2681" s="3" t="s">
        <v>2681</v>
      </c>
      <c r="J2681" s="3" t="s">
        <v>12161</v>
      </c>
      <c r="K2681" s="3" t="s">
        <v>36</v>
      </c>
      <c r="L2681" s="8" t="s">
        <v>9813</v>
      </c>
      <c r="M2681" s="5"/>
      <c r="N2681" s="13" t="s">
        <v>1119</v>
      </c>
      <c r="O2681" s="5">
        <v>45110</v>
      </c>
      <c r="P2681" s="8">
        <v>1</v>
      </c>
      <c r="Q2681" s="9">
        <v>4</v>
      </c>
      <c r="R2681" s="9" t="str">
        <f>IFERROR(VLOOKUP(Tabla2[[#This Row],[CONTRATISTA PRNCIPAL]],Hoja1!$L$5:$M$9,2,FALSE),"CJV")</f>
        <v>CJV</v>
      </c>
      <c r="S2681" s="9" t="str">
        <f>IF(Tabla2[[#This Row],[EMPRESA]]=Tabla2[[#This Row],[CONTRATISTA PRNCIPAL]],"Principal","Secundaria")</f>
        <v>Principal</v>
      </c>
      <c r="T2681" s="10">
        <f>IFERROR(1/COUNTIF(Tabla2[CONTRATISTA PRNCIPAL],Tabla2[[#This Row],[CONTRATISTA PRNCIPAL]]),0)</f>
        <v>4.5454545454545456E-2</v>
      </c>
      <c r="U2681" s="33">
        <f ca="1">IF(((TODAY()-Tabla2[[#This Row],[FECHA NACIMIENTO]])/365)&lt;18,"Corregir", IF(((TODAY()-Tabla2[[#This Row],[FECHA NACIMIENTO]])/365)&gt;80, "Corregir",ROUNDDOWN(((TODAY()-Tabla2[[#This Row],[FECHA NACIMIENTO]])/365),0)))</f>
        <v>49</v>
      </c>
      <c r="V268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681" s="34" t="str">
        <f ca="1">+IF(Tabla2[[#This Row],[Edad]]="Corregir","Corregir","Ok")</f>
        <v>Ok</v>
      </c>
      <c r="X2681" s="10" t="str">
        <f>+IFERROR(VLOOKUP(Tabla2[[#This Row],[DISTRITO SEGÚN DNI]],Hoja1!$A$2:$B$55,2,FALSE),"No")</f>
        <v>SANTA ANITA</v>
      </c>
      <c r="Y2681" s="10" t="str">
        <f>IF(OR(LOWER(Tabla2[[#This Row],[GENERO]])="masculino", LOWER(Tabla2[[#This Row],[GENERO]])="femenino"),"OK","Corregir")</f>
        <v>OK</v>
      </c>
      <c r="Z2681" s="10" t="str">
        <f>+IF(Tabla2[[#This Row],[Nro. DNI / CE]]="","Corregir",IF(LEN(Tabla2[[#This Row],[Nro. DNI / CE]])&gt;=8,"OK","Corregir"))</f>
        <v>OK</v>
      </c>
      <c r="AA2681" s="10">
        <f>COUNTIF(Tabla2[APELLIDOS Y NOMBRES],Tabla2[[#This Row],[APELLIDOS Y NOMBRES]])</f>
        <v>1</v>
      </c>
      <c r="AB2681" t="str">
        <f ca="1">+IFERROR(IF(Tabla2[[#This Row],[FECHA CESE/BAJA]]="","No Aplica",IF(AND(MONTH(Tabla2[[#This Row],[FECHA CESE/BAJA]])=MONTH(TODAY()-30),YEAR(Tabla2[[#This Row],[FECHA CESE/BAJA]])=YEAR(TODAY())),MONTH(TODAY()-30)&amp;"-"&amp;YEAR(TODAY()),"Borrar")),"No aplica")</f>
        <v>No Aplica</v>
      </c>
      <c r="AC2681" t="str">
        <f ca="1">+IFERROR(IF(Tabla2[[#This Row],[FECHA INICIO DE LABORES EN OBRA]]="","No Aplica",IF(AND(MONTH(Tabla2[[#This Row],[FECHA INICIO DE LABORES EN OBRA]])=MONTH(TODAY()-30),YEAR(Tabla2[[#This Row],[FECHA INICIO DE LABORES EN OBRA]])=YEAR(TODAY())),MONTH(TODAY()-30)&amp;"-"&amp;YEAR(TODAY()),"No Aplica")),"No Aplica")</f>
        <v>No Aplica</v>
      </c>
    </row>
    <row r="2682" spans="1:29" x14ac:dyDescent="0.25">
      <c r="A2682" s="2">
        <v>20608368796</v>
      </c>
      <c r="B2682" s="3" t="s">
        <v>12149</v>
      </c>
      <c r="C2682" s="3" t="s">
        <v>12149</v>
      </c>
      <c r="D2682" s="3" t="s">
        <v>12162</v>
      </c>
      <c r="E2682" s="3" t="s">
        <v>12163</v>
      </c>
      <c r="F2682" s="36">
        <v>30294</v>
      </c>
      <c r="G2682" s="3">
        <v>1</v>
      </c>
      <c r="H2682" s="3" t="s">
        <v>1455</v>
      </c>
      <c r="I2682" s="3" t="s">
        <v>2681</v>
      </c>
      <c r="J2682" s="3" t="s">
        <v>12152</v>
      </c>
      <c r="K2682" s="3" t="s">
        <v>5007</v>
      </c>
      <c r="L2682" s="8" t="s">
        <v>9813</v>
      </c>
      <c r="M2682" s="5"/>
      <c r="N2682" s="13" t="s">
        <v>1043</v>
      </c>
      <c r="O2682" s="5">
        <v>45110</v>
      </c>
      <c r="P2682" s="8">
        <v>1</v>
      </c>
      <c r="Q2682" s="9">
        <v>1</v>
      </c>
      <c r="R2682" s="9" t="str">
        <f>IFERROR(VLOOKUP(Tabla2[[#This Row],[CONTRATISTA PRNCIPAL]],Hoja1!$L$5:$M$9,2,FALSE),"CJV")</f>
        <v>CJV</v>
      </c>
      <c r="S2682" s="9" t="str">
        <f>IF(Tabla2[[#This Row],[EMPRESA]]=Tabla2[[#This Row],[CONTRATISTA PRNCIPAL]],"Principal","Secundaria")</f>
        <v>Principal</v>
      </c>
      <c r="T2682" s="10">
        <f>IFERROR(1/COUNTIF(Tabla2[CONTRATISTA PRNCIPAL],Tabla2[[#This Row],[CONTRATISTA PRNCIPAL]]),0)</f>
        <v>4.5454545454545456E-2</v>
      </c>
      <c r="U2682" s="33">
        <f ca="1">IF(((TODAY()-Tabla2[[#This Row],[FECHA NACIMIENTO]])/365)&lt;18,"Corregir", IF(((TODAY()-Tabla2[[#This Row],[FECHA NACIMIENTO]])/365)&gt;80, "Corregir",ROUNDDOWN(((TODAY()-Tabla2[[#This Row],[FECHA NACIMIENTO]])/365),0)))</f>
        <v>40</v>
      </c>
      <c r="V268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682" s="34" t="str">
        <f ca="1">+IF(Tabla2[[#This Row],[Edad]]="Corregir","Corregir","Ok")</f>
        <v>Ok</v>
      </c>
      <c r="X2682" s="10" t="str">
        <f>+IFERROR(VLOOKUP(Tabla2[[#This Row],[DISTRITO SEGÚN DNI]],Hoja1!$A$2:$B$55,2,FALSE),"No")</f>
        <v>No</v>
      </c>
      <c r="Y2682" s="10" t="str">
        <f>IF(OR(LOWER(Tabla2[[#This Row],[GENERO]])="masculino", LOWER(Tabla2[[#This Row],[GENERO]])="femenino"),"OK","Corregir")</f>
        <v>OK</v>
      </c>
      <c r="Z2682" s="10" t="str">
        <f>+IF(Tabla2[[#This Row],[Nro. DNI / CE]]="","Corregir",IF(LEN(Tabla2[[#This Row],[Nro. DNI / CE]])&gt;=8,"OK","Corregir"))</f>
        <v>OK</v>
      </c>
      <c r="AA2682" s="10">
        <f>COUNTIF(Tabla2[APELLIDOS Y NOMBRES],Tabla2[[#This Row],[APELLIDOS Y NOMBRES]])</f>
        <v>1</v>
      </c>
      <c r="AB2682" t="str">
        <f ca="1">+IFERROR(IF(Tabla2[[#This Row],[FECHA CESE/BAJA]]="","No Aplica",IF(AND(MONTH(Tabla2[[#This Row],[FECHA CESE/BAJA]])=MONTH(TODAY()-30),YEAR(Tabla2[[#This Row],[FECHA CESE/BAJA]])=YEAR(TODAY())),MONTH(TODAY()-30)&amp;"-"&amp;YEAR(TODAY()),"Borrar")),"No aplica")</f>
        <v>No Aplica</v>
      </c>
      <c r="AC2682" t="str">
        <f ca="1">+IFERROR(IF(Tabla2[[#This Row],[FECHA INICIO DE LABORES EN OBRA]]="","No Aplica",IF(AND(MONTH(Tabla2[[#This Row],[FECHA INICIO DE LABORES EN OBRA]])=MONTH(TODAY()-30),YEAR(Tabla2[[#This Row],[FECHA INICIO DE LABORES EN OBRA]])=YEAR(TODAY())),MONTH(TODAY()-30)&amp;"-"&amp;YEAR(TODAY()),"No Aplica")),"No Aplica")</f>
        <v>No Aplica</v>
      </c>
    </row>
    <row r="2683" spans="1:29" x14ac:dyDescent="0.25">
      <c r="A2683" s="2">
        <v>20608368796</v>
      </c>
      <c r="B2683" s="3" t="s">
        <v>12149</v>
      </c>
      <c r="C2683" s="3" t="s">
        <v>12149</v>
      </c>
      <c r="D2683" s="3" t="s">
        <v>12164</v>
      </c>
      <c r="E2683" s="3" t="s">
        <v>12165</v>
      </c>
      <c r="F2683" s="36">
        <v>30456</v>
      </c>
      <c r="G2683" s="3">
        <v>2</v>
      </c>
      <c r="H2683" s="3" t="s">
        <v>3817</v>
      </c>
      <c r="I2683" s="3" t="s">
        <v>2681</v>
      </c>
      <c r="J2683" s="3" t="s">
        <v>12166</v>
      </c>
      <c r="K2683" s="3" t="s">
        <v>1129</v>
      </c>
      <c r="L2683" s="8" t="s">
        <v>9813</v>
      </c>
      <c r="M2683" s="5"/>
      <c r="N2683" s="13" t="s">
        <v>1043</v>
      </c>
      <c r="O2683" s="5">
        <v>45110</v>
      </c>
      <c r="P2683" s="8">
        <v>1</v>
      </c>
      <c r="Q2683" s="9">
        <v>4</v>
      </c>
      <c r="R2683" s="9" t="str">
        <f>IFERROR(VLOOKUP(Tabla2[[#This Row],[CONTRATISTA PRNCIPAL]],Hoja1!$L$5:$M$9,2,FALSE),"CJV")</f>
        <v>CJV</v>
      </c>
      <c r="S2683" s="9" t="str">
        <f>IF(Tabla2[[#This Row],[EMPRESA]]=Tabla2[[#This Row],[CONTRATISTA PRNCIPAL]],"Principal","Secundaria")</f>
        <v>Principal</v>
      </c>
      <c r="T2683" s="10">
        <f>IFERROR(1/COUNTIF(Tabla2[CONTRATISTA PRNCIPAL],Tabla2[[#This Row],[CONTRATISTA PRNCIPAL]]),0)</f>
        <v>4.5454545454545456E-2</v>
      </c>
      <c r="U2683" s="33">
        <f ca="1">IF(((TODAY()-Tabla2[[#This Row],[FECHA NACIMIENTO]])/365)&lt;18,"Corregir", IF(((TODAY()-Tabla2[[#This Row],[FECHA NACIMIENTO]])/365)&gt;80, "Corregir",ROUNDDOWN(((TODAY()-Tabla2[[#This Row],[FECHA NACIMIENTO]])/365),0)))</f>
        <v>40</v>
      </c>
      <c r="V268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683" s="34" t="str">
        <f ca="1">+IF(Tabla2[[#This Row],[Edad]]="Corregir","Corregir","Ok")</f>
        <v>Ok</v>
      </c>
      <c r="X2683" s="10" t="str">
        <f>+IFERROR(VLOOKUP(Tabla2[[#This Row],[DISTRITO SEGÚN DNI]],Hoja1!$A$2:$B$55,2,FALSE),"No")</f>
        <v>No</v>
      </c>
      <c r="Y2683" s="10" t="str">
        <f>IF(OR(LOWER(Tabla2[[#This Row],[GENERO]])="masculino", LOWER(Tabla2[[#This Row],[GENERO]])="femenino"),"OK","Corregir")</f>
        <v>OK</v>
      </c>
      <c r="Z2683" s="10" t="str">
        <f>+IF(Tabla2[[#This Row],[Nro. DNI / CE]]="","Corregir",IF(LEN(Tabla2[[#This Row],[Nro. DNI / CE]])&gt;=8,"OK","Corregir"))</f>
        <v>OK</v>
      </c>
      <c r="AA2683" s="10">
        <f>COUNTIF(Tabla2[APELLIDOS Y NOMBRES],Tabla2[[#This Row],[APELLIDOS Y NOMBRES]])</f>
        <v>1</v>
      </c>
      <c r="AB2683" t="str">
        <f ca="1">+IFERROR(IF(Tabla2[[#This Row],[FECHA CESE/BAJA]]="","No Aplica",IF(AND(MONTH(Tabla2[[#This Row],[FECHA CESE/BAJA]])=MONTH(TODAY()-30),YEAR(Tabla2[[#This Row],[FECHA CESE/BAJA]])=YEAR(TODAY())),MONTH(TODAY()-30)&amp;"-"&amp;YEAR(TODAY()),"Borrar")),"No aplica")</f>
        <v>No Aplica</v>
      </c>
      <c r="AC2683" t="str">
        <f ca="1">+IFERROR(IF(Tabla2[[#This Row],[FECHA INICIO DE LABORES EN OBRA]]="","No Aplica",IF(AND(MONTH(Tabla2[[#This Row],[FECHA INICIO DE LABORES EN OBRA]])=MONTH(TODAY()-30),YEAR(Tabla2[[#This Row],[FECHA INICIO DE LABORES EN OBRA]])=YEAR(TODAY())),MONTH(TODAY()-30)&amp;"-"&amp;YEAR(TODAY()),"No Aplica")),"No Aplica")</f>
        <v>No Aplica</v>
      </c>
    </row>
    <row r="2684" spans="1:29" x14ac:dyDescent="0.25">
      <c r="A2684" s="2">
        <v>20608368796</v>
      </c>
      <c r="B2684" s="3" t="s">
        <v>12149</v>
      </c>
      <c r="C2684" s="3" t="s">
        <v>12149</v>
      </c>
      <c r="D2684" s="3" t="s">
        <v>12167</v>
      </c>
      <c r="E2684" s="3" t="s">
        <v>12168</v>
      </c>
      <c r="F2684" s="36">
        <v>30142</v>
      </c>
      <c r="G2684" s="3">
        <v>2</v>
      </c>
      <c r="H2684" s="3" t="s">
        <v>1444</v>
      </c>
      <c r="I2684" s="3" t="s">
        <v>2681</v>
      </c>
      <c r="J2684" s="3" t="s">
        <v>12169</v>
      </c>
      <c r="K2684" s="3" t="s">
        <v>36</v>
      </c>
      <c r="L2684" s="8" t="s">
        <v>9813</v>
      </c>
      <c r="M2684" s="5"/>
      <c r="N2684" s="13" t="s">
        <v>1043</v>
      </c>
      <c r="O2684" s="5">
        <v>45110</v>
      </c>
      <c r="P2684" s="8">
        <v>1</v>
      </c>
      <c r="Q2684" s="9">
        <v>4</v>
      </c>
      <c r="R2684" s="9" t="str">
        <f>IFERROR(VLOOKUP(Tabla2[[#This Row],[CONTRATISTA PRNCIPAL]],Hoja1!$L$5:$M$9,2,FALSE),"CJV")</f>
        <v>CJV</v>
      </c>
      <c r="S2684" s="9" t="str">
        <f>IF(Tabla2[[#This Row],[EMPRESA]]=Tabla2[[#This Row],[CONTRATISTA PRNCIPAL]],"Principal","Secundaria")</f>
        <v>Principal</v>
      </c>
      <c r="T2684" s="10">
        <f>IFERROR(1/COUNTIF(Tabla2[CONTRATISTA PRNCIPAL],Tabla2[[#This Row],[CONTRATISTA PRNCIPAL]]),0)</f>
        <v>4.5454545454545456E-2</v>
      </c>
      <c r="U2684" s="33">
        <f ca="1">IF(((TODAY()-Tabla2[[#This Row],[FECHA NACIMIENTO]])/365)&lt;18,"Corregir", IF(((TODAY()-Tabla2[[#This Row],[FECHA NACIMIENTO]])/365)&gt;80, "Corregir",ROUNDDOWN(((TODAY()-Tabla2[[#This Row],[FECHA NACIMIENTO]])/365),0)))</f>
        <v>41</v>
      </c>
      <c r="V268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684" s="34" t="str">
        <f ca="1">+IF(Tabla2[[#This Row],[Edad]]="Corregir","Corregir","Ok")</f>
        <v>Ok</v>
      </c>
      <c r="X2684" s="10" t="str">
        <f>+IFERROR(VLOOKUP(Tabla2[[#This Row],[DISTRITO SEGÚN DNI]],Hoja1!$A$2:$B$55,2,FALSE),"No")</f>
        <v>SANTA ANITA</v>
      </c>
      <c r="Y2684" s="10" t="str">
        <f>IF(OR(LOWER(Tabla2[[#This Row],[GENERO]])="masculino", LOWER(Tabla2[[#This Row],[GENERO]])="femenino"),"OK","Corregir")</f>
        <v>OK</v>
      </c>
      <c r="Z2684" s="10" t="str">
        <f>+IF(Tabla2[[#This Row],[Nro. DNI / CE]]="","Corregir",IF(LEN(Tabla2[[#This Row],[Nro. DNI / CE]])&gt;=8,"OK","Corregir"))</f>
        <v>OK</v>
      </c>
      <c r="AA2684" s="10">
        <f>COUNTIF(Tabla2[APELLIDOS Y NOMBRES],Tabla2[[#This Row],[APELLIDOS Y NOMBRES]])</f>
        <v>1</v>
      </c>
      <c r="AB2684" t="str">
        <f ca="1">+IFERROR(IF(Tabla2[[#This Row],[FECHA CESE/BAJA]]="","No Aplica",IF(AND(MONTH(Tabla2[[#This Row],[FECHA CESE/BAJA]])=MONTH(TODAY()-30),YEAR(Tabla2[[#This Row],[FECHA CESE/BAJA]])=YEAR(TODAY())),MONTH(TODAY()-30)&amp;"-"&amp;YEAR(TODAY()),"Borrar")),"No aplica")</f>
        <v>No Aplica</v>
      </c>
      <c r="AC2684" t="str">
        <f ca="1">+IFERROR(IF(Tabla2[[#This Row],[FECHA INICIO DE LABORES EN OBRA]]="","No Aplica",IF(AND(MONTH(Tabla2[[#This Row],[FECHA INICIO DE LABORES EN OBRA]])=MONTH(TODAY()-30),YEAR(Tabla2[[#This Row],[FECHA INICIO DE LABORES EN OBRA]])=YEAR(TODAY())),MONTH(TODAY()-30)&amp;"-"&amp;YEAR(TODAY()),"No Aplica")),"No Aplica")</f>
        <v>No Aplica</v>
      </c>
    </row>
    <row r="2685" spans="1:29" x14ac:dyDescent="0.25">
      <c r="A2685" s="2">
        <v>20608368796</v>
      </c>
      <c r="B2685" s="3" t="s">
        <v>12149</v>
      </c>
      <c r="C2685" s="3" t="s">
        <v>12149</v>
      </c>
      <c r="D2685" s="3" t="s">
        <v>12170</v>
      </c>
      <c r="E2685" s="3" t="s">
        <v>12171</v>
      </c>
      <c r="F2685" s="36">
        <v>31275</v>
      </c>
      <c r="G2685" s="3">
        <v>2</v>
      </c>
      <c r="H2685" s="3" t="s">
        <v>4579</v>
      </c>
      <c r="I2685" s="3" t="s">
        <v>2681</v>
      </c>
      <c r="J2685" s="3" t="s">
        <v>12172</v>
      </c>
      <c r="K2685" s="3" t="s">
        <v>5007</v>
      </c>
      <c r="L2685" s="8" t="s">
        <v>9813</v>
      </c>
      <c r="M2685" s="5"/>
      <c r="N2685" s="13" t="s">
        <v>1043</v>
      </c>
      <c r="O2685" s="5">
        <v>45111</v>
      </c>
      <c r="P2685" s="8">
        <v>1</v>
      </c>
      <c r="Q2685" s="9">
        <v>4</v>
      </c>
      <c r="R2685" s="9" t="str">
        <f>IFERROR(VLOOKUP(Tabla2[[#This Row],[CONTRATISTA PRNCIPAL]],Hoja1!$L$5:$M$9,2,FALSE),"CJV")</f>
        <v>CJV</v>
      </c>
      <c r="S2685" s="9" t="str">
        <f>IF(Tabla2[[#This Row],[EMPRESA]]=Tabla2[[#This Row],[CONTRATISTA PRNCIPAL]],"Principal","Secundaria")</f>
        <v>Principal</v>
      </c>
      <c r="T2685" s="10">
        <f>IFERROR(1/COUNTIF(Tabla2[CONTRATISTA PRNCIPAL],Tabla2[[#This Row],[CONTRATISTA PRNCIPAL]]),0)</f>
        <v>4.5454545454545456E-2</v>
      </c>
      <c r="U2685" s="33">
        <f ca="1">IF(((TODAY()-Tabla2[[#This Row],[FECHA NACIMIENTO]])/365)&lt;18,"Corregir", IF(((TODAY()-Tabla2[[#This Row],[FECHA NACIMIENTO]])/365)&gt;80, "Corregir",ROUNDDOWN(((TODAY()-Tabla2[[#This Row],[FECHA NACIMIENTO]])/365),0)))</f>
        <v>38</v>
      </c>
      <c r="V268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685" s="34" t="str">
        <f ca="1">+IF(Tabla2[[#This Row],[Edad]]="Corregir","Corregir","Ok")</f>
        <v>Ok</v>
      </c>
      <c r="X2685" s="10" t="str">
        <f>+IFERROR(VLOOKUP(Tabla2[[#This Row],[DISTRITO SEGÚN DNI]],Hoja1!$A$2:$B$55,2,FALSE),"No")</f>
        <v>No</v>
      </c>
      <c r="Y2685" s="10" t="str">
        <f>IF(OR(LOWER(Tabla2[[#This Row],[GENERO]])="masculino", LOWER(Tabla2[[#This Row],[GENERO]])="femenino"),"OK","Corregir")</f>
        <v>OK</v>
      </c>
      <c r="Z2685" s="10" t="str">
        <f>+IF(Tabla2[[#This Row],[Nro. DNI / CE]]="","Corregir",IF(LEN(Tabla2[[#This Row],[Nro. DNI / CE]])&gt;=8,"OK","Corregir"))</f>
        <v>OK</v>
      </c>
      <c r="AA2685" s="10">
        <f>COUNTIF(Tabla2[APELLIDOS Y NOMBRES],Tabla2[[#This Row],[APELLIDOS Y NOMBRES]])</f>
        <v>1</v>
      </c>
      <c r="AB2685" t="str">
        <f ca="1">+IFERROR(IF(Tabla2[[#This Row],[FECHA CESE/BAJA]]="","No Aplica",IF(AND(MONTH(Tabla2[[#This Row],[FECHA CESE/BAJA]])=MONTH(TODAY()-30),YEAR(Tabla2[[#This Row],[FECHA CESE/BAJA]])=YEAR(TODAY())),MONTH(TODAY()-30)&amp;"-"&amp;YEAR(TODAY()),"Borrar")),"No aplica")</f>
        <v>No Aplica</v>
      </c>
      <c r="AC2685" t="str">
        <f ca="1">+IFERROR(IF(Tabla2[[#This Row],[FECHA INICIO DE LABORES EN OBRA]]="","No Aplica",IF(AND(MONTH(Tabla2[[#This Row],[FECHA INICIO DE LABORES EN OBRA]])=MONTH(TODAY()-30),YEAR(Tabla2[[#This Row],[FECHA INICIO DE LABORES EN OBRA]])=YEAR(TODAY())),MONTH(TODAY()-30)&amp;"-"&amp;YEAR(TODAY()),"No Aplica")),"No Aplica")</f>
        <v>No Aplica</v>
      </c>
    </row>
    <row r="2686" spans="1:29" x14ac:dyDescent="0.25">
      <c r="A2686" s="2">
        <v>20608368796</v>
      </c>
      <c r="B2686" s="3" t="s">
        <v>12149</v>
      </c>
      <c r="C2686" s="3" t="s">
        <v>12149</v>
      </c>
      <c r="D2686" s="3" t="s">
        <v>12173</v>
      </c>
      <c r="E2686" s="3" t="s">
        <v>12174</v>
      </c>
      <c r="F2686" s="36">
        <v>34738</v>
      </c>
      <c r="G2686" s="3">
        <v>2</v>
      </c>
      <c r="H2686" s="3" t="s">
        <v>4579</v>
      </c>
      <c r="I2686" s="3" t="s">
        <v>2681</v>
      </c>
      <c r="J2686" s="3" t="s">
        <v>12175</v>
      </c>
      <c r="K2686" s="3" t="s">
        <v>5007</v>
      </c>
      <c r="L2686" s="8" t="s">
        <v>9813</v>
      </c>
      <c r="M2686" s="5"/>
      <c r="N2686" s="13" t="s">
        <v>1043</v>
      </c>
      <c r="O2686" s="5">
        <v>45111</v>
      </c>
      <c r="P2686" s="8">
        <v>1</v>
      </c>
      <c r="Q2686" s="9">
        <v>4</v>
      </c>
      <c r="R2686" s="9" t="str">
        <f>IFERROR(VLOOKUP(Tabla2[[#This Row],[CONTRATISTA PRNCIPAL]],Hoja1!$L$5:$M$9,2,FALSE),"CJV")</f>
        <v>CJV</v>
      </c>
      <c r="S2686" s="9" t="str">
        <f>IF(Tabla2[[#This Row],[EMPRESA]]=Tabla2[[#This Row],[CONTRATISTA PRNCIPAL]],"Principal","Secundaria")</f>
        <v>Principal</v>
      </c>
      <c r="T2686" s="10">
        <f>IFERROR(1/COUNTIF(Tabla2[CONTRATISTA PRNCIPAL],Tabla2[[#This Row],[CONTRATISTA PRNCIPAL]]),0)</f>
        <v>4.5454545454545456E-2</v>
      </c>
      <c r="U2686" s="33">
        <f ca="1">IF(((TODAY()-Tabla2[[#This Row],[FECHA NACIMIENTO]])/365)&lt;18,"Corregir", IF(((TODAY()-Tabla2[[#This Row],[FECHA NACIMIENTO]])/365)&gt;80, "Corregir",ROUNDDOWN(((TODAY()-Tabla2[[#This Row],[FECHA NACIMIENTO]])/365),0)))</f>
        <v>28</v>
      </c>
      <c r="V268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686" s="34" t="str">
        <f ca="1">+IF(Tabla2[[#This Row],[Edad]]="Corregir","Corregir","Ok")</f>
        <v>Ok</v>
      </c>
      <c r="X2686" s="10" t="str">
        <f>+IFERROR(VLOOKUP(Tabla2[[#This Row],[DISTRITO SEGÚN DNI]],Hoja1!$A$2:$B$55,2,FALSE),"No")</f>
        <v>No</v>
      </c>
      <c r="Y2686" s="10" t="str">
        <f>IF(OR(LOWER(Tabla2[[#This Row],[GENERO]])="masculino", LOWER(Tabla2[[#This Row],[GENERO]])="femenino"),"OK","Corregir")</f>
        <v>OK</v>
      </c>
      <c r="Z2686" s="10" t="str">
        <f>+IF(Tabla2[[#This Row],[Nro. DNI / CE]]="","Corregir",IF(LEN(Tabla2[[#This Row],[Nro. DNI / CE]])&gt;=8,"OK","Corregir"))</f>
        <v>OK</v>
      </c>
      <c r="AA2686" s="10">
        <f>COUNTIF(Tabla2[APELLIDOS Y NOMBRES],Tabla2[[#This Row],[APELLIDOS Y NOMBRES]])</f>
        <v>1</v>
      </c>
      <c r="AB2686" t="str">
        <f ca="1">+IFERROR(IF(Tabla2[[#This Row],[FECHA CESE/BAJA]]="","No Aplica",IF(AND(MONTH(Tabla2[[#This Row],[FECHA CESE/BAJA]])=MONTH(TODAY()-30),YEAR(Tabla2[[#This Row],[FECHA CESE/BAJA]])=YEAR(TODAY())),MONTH(TODAY()-30)&amp;"-"&amp;YEAR(TODAY()),"Borrar")),"No aplica")</f>
        <v>No Aplica</v>
      </c>
      <c r="AC2686" t="str">
        <f ca="1">+IFERROR(IF(Tabla2[[#This Row],[FECHA INICIO DE LABORES EN OBRA]]="","No Aplica",IF(AND(MONTH(Tabla2[[#This Row],[FECHA INICIO DE LABORES EN OBRA]])=MONTH(TODAY()-30),YEAR(Tabla2[[#This Row],[FECHA INICIO DE LABORES EN OBRA]])=YEAR(TODAY())),MONTH(TODAY()-30)&amp;"-"&amp;YEAR(TODAY()),"No Aplica")),"No Aplica")</f>
        <v>No Aplica</v>
      </c>
    </row>
    <row r="2687" spans="1:29" x14ac:dyDescent="0.25">
      <c r="A2687" s="2">
        <v>20608368796</v>
      </c>
      <c r="B2687" s="3" t="s">
        <v>12149</v>
      </c>
      <c r="C2687" s="3" t="s">
        <v>12149</v>
      </c>
      <c r="D2687" s="3" t="s">
        <v>12176</v>
      </c>
      <c r="E2687" s="3" t="s">
        <v>12177</v>
      </c>
      <c r="F2687" s="36">
        <v>32587</v>
      </c>
      <c r="G2687" s="3">
        <v>2</v>
      </c>
      <c r="H2687" s="3" t="s">
        <v>4579</v>
      </c>
      <c r="I2687" s="3" t="s">
        <v>2681</v>
      </c>
      <c r="J2687" s="3" t="s">
        <v>12178</v>
      </c>
      <c r="K2687" s="3" t="s">
        <v>1044</v>
      </c>
      <c r="L2687" s="8" t="s">
        <v>9813</v>
      </c>
      <c r="M2687" s="5"/>
      <c r="N2687" s="13" t="s">
        <v>1043</v>
      </c>
      <c r="O2687" s="5">
        <v>45111</v>
      </c>
      <c r="P2687" s="8">
        <v>1</v>
      </c>
      <c r="Q2687" s="9">
        <v>4</v>
      </c>
      <c r="R2687" s="9" t="str">
        <f>IFERROR(VLOOKUP(Tabla2[[#This Row],[CONTRATISTA PRNCIPAL]],Hoja1!$L$5:$M$9,2,FALSE),"CJV")</f>
        <v>CJV</v>
      </c>
      <c r="S2687" s="9" t="str">
        <f>IF(Tabla2[[#This Row],[EMPRESA]]=Tabla2[[#This Row],[CONTRATISTA PRNCIPAL]],"Principal","Secundaria")</f>
        <v>Principal</v>
      </c>
      <c r="T2687" s="10">
        <f>IFERROR(1/COUNTIF(Tabla2[CONTRATISTA PRNCIPAL],Tabla2[[#This Row],[CONTRATISTA PRNCIPAL]]),0)</f>
        <v>4.5454545454545456E-2</v>
      </c>
      <c r="U2687" s="33">
        <f ca="1">IF(((TODAY()-Tabla2[[#This Row],[FECHA NACIMIENTO]])/365)&lt;18,"Corregir", IF(((TODAY()-Tabla2[[#This Row],[FECHA NACIMIENTO]])/365)&gt;80, "Corregir",ROUNDDOWN(((TODAY()-Tabla2[[#This Row],[FECHA NACIMIENTO]])/365),0)))</f>
        <v>34</v>
      </c>
      <c r="V268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687" s="34" t="str">
        <f ca="1">+IF(Tabla2[[#This Row],[Edad]]="Corregir","Corregir","Ok")</f>
        <v>Ok</v>
      </c>
      <c r="X2687" s="10" t="str">
        <f>+IFERROR(VLOOKUP(Tabla2[[#This Row],[DISTRITO SEGÚN DNI]],Hoja1!$A$2:$B$55,2,FALSE),"No")</f>
        <v>No</v>
      </c>
      <c r="Y2687" s="10" t="str">
        <f>IF(OR(LOWER(Tabla2[[#This Row],[GENERO]])="masculino", LOWER(Tabla2[[#This Row],[GENERO]])="femenino"),"OK","Corregir")</f>
        <v>OK</v>
      </c>
      <c r="Z2687" s="10" t="str">
        <f>+IF(Tabla2[[#This Row],[Nro. DNI / CE]]="","Corregir",IF(LEN(Tabla2[[#This Row],[Nro. DNI / CE]])&gt;=8,"OK","Corregir"))</f>
        <v>OK</v>
      </c>
      <c r="AA2687" s="10">
        <f>COUNTIF(Tabla2[APELLIDOS Y NOMBRES],Tabla2[[#This Row],[APELLIDOS Y NOMBRES]])</f>
        <v>1</v>
      </c>
      <c r="AB2687" t="str">
        <f ca="1">+IFERROR(IF(Tabla2[[#This Row],[FECHA CESE/BAJA]]="","No Aplica",IF(AND(MONTH(Tabla2[[#This Row],[FECHA CESE/BAJA]])=MONTH(TODAY()-30),YEAR(Tabla2[[#This Row],[FECHA CESE/BAJA]])=YEAR(TODAY())),MONTH(TODAY()-30)&amp;"-"&amp;YEAR(TODAY()),"Borrar")),"No aplica")</f>
        <v>No Aplica</v>
      </c>
      <c r="AC2687" t="str">
        <f ca="1">+IFERROR(IF(Tabla2[[#This Row],[FECHA INICIO DE LABORES EN OBRA]]="","No Aplica",IF(AND(MONTH(Tabla2[[#This Row],[FECHA INICIO DE LABORES EN OBRA]])=MONTH(TODAY()-30),YEAR(Tabla2[[#This Row],[FECHA INICIO DE LABORES EN OBRA]])=YEAR(TODAY())),MONTH(TODAY()-30)&amp;"-"&amp;YEAR(TODAY()),"No Aplica")),"No Aplica")</f>
        <v>No Aplica</v>
      </c>
    </row>
    <row r="2688" spans="1:29" x14ac:dyDescent="0.25">
      <c r="A2688" s="2">
        <v>20608368796</v>
      </c>
      <c r="B2688" s="3" t="s">
        <v>12149</v>
      </c>
      <c r="C2688" s="3" t="s">
        <v>12149</v>
      </c>
      <c r="D2688" s="3" t="s">
        <v>12179</v>
      </c>
      <c r="E2688" s="3" t="s">
        <v>12180</v>
      </c>
      <c r="F2688" s="36">
        <v>34569</v>
      </c>
      <c r="G2688" s="3">
        <v>1</v>
      </c>
      <c r="H2688" s="3" t="s">
        <v>10640</v>
      </c>
      <c r="I2688" s="3" t="s">
        <v>2681</v>
      </c>
      <c r="J2688" s="3" t="s">
        <v>12181</v>
      </c>
      <c r="K2688" s="3" t="s">
        <v>35</v>
      </c>
      <c r="L2688" s="8" t="s">
        <v>9813</v>
      </c>
      <c r="M2688" s="5"/>
      <c r="N2688" s="13" t="s">
        <v>1043</v>
      </c>
      <c r="O2688" s="5">
        <v>45112</v>
      </c>
      <c r="P2688" s="8">
        <v>1</v>
      </c>
      <c r="Q2688" s="9">
        <v>1</v>
      </c>
      <c r="R2688" s="9" t="str">
        <f>IFERROR(VLOOKUP(Tabla2[[#This Row],[CONTRATISTA PRNCIPAL]],Hoja1!$L$5:$M$9,2,FALSE),"CJV")</f>
        <v>CJV</v>
      </c>
      <c r="S2688" s="9" t="str">
        <f>IF(Tabla2[[#This Row],[EMPRESA]]=Tabla2[[#This Row],[CONTRATISTA PRNCIPAL]],"Principal","Secundaria")</f>
        <v>Principal</v>
      </c>
      <c r="T2688" s="10">
        <f>IFERROR(1/COUNTIF(Tabla2[CONTRATISTA PRNCIPAL],Tabla2[[#This Row],[CONTRATISTA PRNCIPAL]]),0)</f>
        <v>4.5454545454545456E-2</v>
      </c>
      <c r="U2688" s="33">
        <f ca="1">IF(((TODAY()-Tabla2[[#This Row],[FECHA NACIMIENTO]])/365)&lt;18,"Corregir", IF(((TODAY()-Tabla2[[#This Row],[FECHA NACIMIENTO]])/365)&gt;80, "Corregir",ROUNDDOWN(((TODAY()-Tabla2[[#This Row],[FECHA NACIMIENTO]])/365),0)))</f>
        <v>29</v>
      </c>
      <c r="V268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688" s="34" t="str">
        <f ca="1">+IF(Tabla2[[#This Row],[Edad]]="Corregir","Corregir","Ok")</f>
        <v>Ok</v>
      </c>
      <c r="X2688" s="10" t="str">
        <f>+IFERROR(VLOOKUP(Tabla2[[#This Row],[DISTRITO SEGÚN DNI]],Hoja1!$A$2:$B$55,2,FALSE),"No")</f>
        <v>EL AGUSTINO</v>
      </c>
      <c r="Y2688" s="10" t="str">
        <f>IF(OR(LOWER(Tabla2[[#This Row],[GENERO]])="masculino", LOWER(Tabla2[[#This Row],[GENERO]])="femenino"),"OK","Corregir")</f>
        <v>OK</v>
      </c>
      <c r="Z2688" s="10" t="str">
        <f>+IF(Tabla2[[#This Row],[Nro. DNI / CE]]="","Corregir",IF(LEN(Tabla2[[#This Row],[Nro. DNI / CE]])&gt;=8,"OK","Corregir"))</f>
        <v>OK</v>
      </c>
      <c r="AA2688" s="10">
        <f>COUNTIF(Tabla2[APELLIDOS Y NOMBRES],Tabla2[[#This Row],[APELLIDOS Y NOMBRES]])</f>
        <v>1</v>
      </c>
      <c r="AB2688" t="str">
        <f ca="1">+IFERROR(IF(Tabla2[[#This Row],[FECHA CESE/BAJA]]="","No Aplica",IF(AND(MONTH(Tabla2[[#This Row],[FECHA CESE/BAJA]])=MONTH(TODAY()-30),YEAR(Tabla2[[#This Row],[FECHA CESE/BAJA]])=YEAR(TODAY())),MONTH(TODAY()-30)&amp;"-"&amp;YEAR(TODAY()),"Borrar")),"No aplica")</f>
        <v>No Aplica</v>
      </c>
      <c r="AC2688" t="str">
        <f ca="1">+IFERROR(IF(Tabla2[[#This Row],[FECHA INICIO DE LABORES EN OBRA]]="","No Aplica",IF(AND(MONTH(Tabla2[[#This Row],[FECHA INICIO DE LABORES EN OBRA]])=MONTH(TODAY()-30),YEAR(Tabla2[[#This Row],[FECHA INICIO DE LABORES EN OBRA]])=YEAR(TODAY())),MONTH(TODAY()-30)&amp;"-"&amp;YEAR(TODAY()),"No Aplica")),"No Aplica")</f>
        <v>No Aplica</v>
      </c>
    </row>
    <row r="2689" spans="1:29" x14ac:dyDescent="0.25">
      <c r="A2689" s="2">
        <v>20608368796</v>
      </c>
      <c r="B2689" s="3" t="s">
        <v>12149</v>
      </c>
      <c r="C2689" s="3" t="s">
        <v>12149</v>
      </c>
      <c r="D2689" s="3" t="s">
        <v>12182</v>
      </c>
      <c r="E2689" s="3" t="s">
        <v>12183</v>
      </c>
      <c r="F2689" s="36">
        <v>25168</v>
      </c>
      <c r="G2689" s="3">
        <v>1</v>
      </c>
      <c r="H2689" s="3" t="s">
        <v>12184</v>
      </c>
      <c r="I2689" s="3" t="s">
        <v>2681</v>
      </c>
      <c r="J2689" s="3" t="s">
        <v>12185</v>
      </c>
      <c r="K2689" s="3" t="s">
        <v>1054</v>
      </c>
      <c r="L2689" s="8" t="s">
        <v>9813</v>
      </c>
      <c r="M2689" s="5"/>
      <c r="N2689" s="13" t="s">
        <v>1043</v>
      </c>
      <c r="O2689" s="5">
        <v>45112</v>
      </c>
      <c r="P2689" s="8">
        <v>1</v>
      </c>
      <c r="Q2689" s="9">
        <v>1</v>
      </c>
      <c r="R2689" s="9" t="str">
        <f>IFERROR(VLOOKUP(Tabla2[[#This Row],[CONTRATISTA PRNCIPAL]],Hoja1!$L$5:$M$9,2,FALSE),"CJV")</f>
        <v>CJV</v>
      </c>
      <c r="S2689" s="9" t="str">
        <f>IF(Tabla2[[#This Row],[EMPRESA]]=Tabla2[[#This Row],[CONTRATISTA PRNCIPAL]],"Principal","Secundaria")</f>
        <v>Principal</v>
      </c>
      <c r="T2689" s="10">
        <f>IFERROR(1/COUNTIF(Tabla2[CONTRATISTA PRNCIPAL],Tabla2[[#This Row],[CONTRATISTA PRNCIPAL]]),0)</f>
        <v>4.5454545454545456E-2</v>
      </c>
      <c r="U2689" s="33">
        <f ca="1">IF(((TODAY()-Tabla2[[#This Row],[FECHA NACIMIENTO]])/365)&lt;18,"Corregir", IF(((TODAY()-Tabla2[[#This Row],[FECHA NACIMIENTO]])/365)&gt;80, "Corregir",ROUNDDOWN(((TODAY()-Tabla2[[#This Row],[FECHA NACIMIENTO]])/365),0)))</f>
        <v>54</v>
      </c>
      <c r="V268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689" s="34" t="str">
        <f ca="1">+IF(Tabla2[[#This Row],[Edad]]="Corregir","Corregir","Ok")</f>
        <v>Ok</v>
      </c>
      <c r="X2689" s="10" t="str">
        <f>+IFERROR(VLOOKUP(Tabla2[[#This Row],[DISTRITO SEGÚN DNI]],Hoja1!$A$2:$B$55,2,FALSE),"No")</f>
        <v>No</v>
      </c>
      <c r="Y2689" s="10" t="str">
        <f>IF(OR(LOWER(Tabla2[[#This Row],[GENERO]])="masculino", LOWER(Tabla2[[#This Row],[GENERO]])="femenino"),"OK","Corregir")</f>
        <v>OK</v>
      </c>
      <c r="Z2689" s="10" t="str">
        <f>+IF(Tabla2[[#This Row],[Nro. DNI / CE]]="","Corregir",IF(LEN(Tabla2[[#This Row],[Nro. DNI / CE]])&gt;=8,"OK","Corregir"))</f>
        <v>OK</v>
      </c>
      <c r="AA2689" s="10">
        <f>COUNTIF(Tabla2[APELLIDOS Y NOMBRES],Tabla2[[#This Row],[APELLIDOS Y NOMBRES]])</f>
        <v>1</v>
      </c>
      <c r="AB2689" t="str">
        <f ca="1">+IFERROR(IF(Tabla2[[#This Row],[FECHA CESE/BAJA]]="","No Aplica",IF(AND(MONTH(Tabla2[[#This Row],[FECHA CESE/BAJA]])=MONTH(TODAY()-30),YEAR(Tabla2[[#This Row],[FECHA CESE/BAJA]])=YEAR(TODAY())),MONTH(TODAY()-30)&amp;"-"&amp;YEAR(TODAY()),"Borrar")),"No aplica")</f>
        <v>No Aplica</v>
      </c>
      <c r="AC2689" t="str">
        <f ca="1">+IFERROR(IF(Tabla2[[#This Row],[FECHA INICIO DE LABORES EN OBRA]]="","No Aplica",IF(AND(MONTH(Tabla2[[#This Row],[FECHA INICIO DE LABORES EN OBRA]])=MONTH(TODAY()-30),YEAR(Tabla2[[#This Row],[FECHA INICIO DE LABORES EN OBRA]])=YEAR(TODAY())),MONTH(TODAY()-30)&amp;"-"&amp;YEAR(TODAY()),"No Aplica")),"No Aplica")</f>
        <v>No Aplica</v>
      </c>
    </row>
    <row r="2690" spans="1:29" x14ac:dyDescent="0.25">
      <c r="A2690" s="2">
        <v>20608368796</v>
      </c>
      <c r="B2690" s="3" t="s">
        <v>12149</v>
      </c>
      <c r="C2690" s="3" t="s">
        <v>12149</v>
      </c>
      <c r="D2690" s="3" t="s">
        <v>12186</v>
      </c>
      <c r="E2690" s="3" t="s">
        <v>12187</v>
      </c>
      <c r="F2690" s="36">
        <v>19909</v>
      </c>
      <c r="G2690" s="3">
        <v>2</v>
      </c>
      <c r="H2690" s="3" t="s">
        <v>1453</v>
      </c>
      <c r="I2690" s="3" t="s">
        <v>2681</v>
      </c>
      <c r="J2690" s="3" t="s">
        <v>12188</v>
      </c>
      <c r="K2690" s="3" t="s">
        <v>12189</v>
      </c>
      <c r="L2690" s="8" t="s">
        <v>9813</v>
      </c>
      <c r="M2690" s="5"/>
      <c r="N2690" s="13" t="s">
        <v>1043</v>
      </c>
      <c r="O2690" s="5">
        <v>45117</v>
      </c>
      <c r="P2690" s="8">
        <v>1</v>
      </c>
      <c r="Q2690" s="9">
        <v>4</v>
      </c>
      <c r="R2690" s="9" t="str">
        <f>IFERROR(VLOOKUP(Tabla2[[#This Row],[CONTRATISTA PRNCIPAL]],Hoja1!$L$5:$M$9,2,FALSE),"CJV")</f>
        <v>CJV</v>
      </c>
      <c r="S2690" s="9" t="str">
        <f>IF(Tabla2[[#This Row],[EMPRESA]]=Tabla2[[#This Row],[CONTRATISTA PRNCIPAL]],"Principal","Secundaria")</f>
        <v>Principal</v>
      </c>
      <c r="T2690" s="10">
        <f>IFERROR(1/COUNTIF(Tabla2[CONTRATISTA PRNCIPAL],Tabla2[[#This Row],[CONTRATISTA PRNCIPAL]]),0)</f>
        <v>4.5454545454545456E-2</v>
      </c>
      <c r="U2690" s="33">
        <f ca="1">IF(((TODAY()-Tabla2[[#This Row],[FECHA NACIMIENTO]])/365)&lt;18,"Corregir", IF(((TODAY()-Tabla2[[#This Row],[FECHA NACIMIENTO]])/365)&gt;80, "Corregir",ROUNDDOWN(((TODAY()-Tabla2[[#This Row],[FECHA NACIMIENTO]])/365),0)))</f>
        <v>69</v>
      </c>
      <c r="V269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2690" s="34" t="str">
        <f ca="1">+IF(Tabla2[[#This Row],[Edad]]="Corregir","Corregir","Ok")</f>
        <v>Ok</v>
      </c>
      <c r="X2690" s="10" t="str">
        <f>+IFERROR(VLOOKUP(Tabla2[[#This Row],[DISTRITO SEGÚN DNI]],Hoja1!$A$2:$B$55,2,FALSE),"No")</f>
        <v>No</v>
      </c>
      <c r="Y2690" s="10" t="str">
        <f>IF(OR(LOWER(Tabla2[[#This Row],[GENERO]])="masculino", LOWER(Tabla2[[#This Row],[GENERO]])="femenino"),"OK","Corregir")</f>
        <v>OK</v>
      </c>
      <c r="Z2690" s="10" t="str">
        <f>+IF(Tabla2[[#This Row],[Nro. DNI / CE]]="","Corregir",IF(LEN(Tabla2[[#This Row],[Nro. DNI / CE]])&gt;=8,"OK","Corregir"))</f>
        <v>OK</v>
      </c>
      <c r="AA2690" s="10">
        <f>COUNTIF(Tabla2[APELLIDOS Y NOMBRES],Tabla2[[#This Row],[APELLIDOS Y NOMBRES]])</f>
        <v>1</v>
      </c>
      <c r="AB2690" t="str">
        <f ca="1">+IFERROR(IF(Tabla2[[#This Row],[FECHA CESE/BAJA]]="","No Aplica",IF(AND(MONTH(Tabla2[[#This Row],[FECHA CESE/BAJA]])=MONTH(TODAY()-30),YEAR(Tabla2[[#This Row],[FECHA CESE/BAJA]])=YEAR(TODAY())),MONTH(TODAY()-30)&amp;"-"&amp;YEAR(TODAY()),"Borrar")),"No aplica")</f>
        <v>No Aplica</v>
      </c>
      <c r="AC2690" t="str">
        <f ca="1">+IFERROR(IF(Tabla2[[#This Row],[FECHA INICIO DE LABORES EN OBRA]]="","No Aplica",IF(AND(MONTH(Tabla2[[#This Row],[FECHA INICIO DE LABORES EN OBRA]])=MONTH(TODAY()-30),YEAR(Tabla2[[#This Row],[FECHA INICIO DE LABORES EN OBRA]])=YEAR(TODAY())),MONTH(TODAY()-30)&amp;"-"&amp;YEAR(TODAY()),"No Aplica")),"No Aplica")</f>
        <v>No Aplica</v>
      </c>
    </row>
    <row r="2691" spans="1:29" x14ac:dyDescent="0.25">
      <c r="A2691" s="2">
        <v>20608368796</v>
      </c>
      <c r="B2691" s="3" t="s">
        <v>12149</v>
      </c>
      <c r="C2691" s="3" t="s">
        <v>12149</v>
      </c>
      <c r="D2691" s="3" t="s">
        <v>12190</v>
      </c>
      <c r="E2691" s="3" t="s">
        <v>12191</v>
      </c>
      <c r="F2691" s="36">
        <v>37119</v>
      </c>
      <c r="G2691" s="3">
        <v>1</v>
      </c>
      <c r="H2691" s="3" t="s">
        <v>1542</v>
      </c>
      <c r="I2691" s="3" t="s">
        <v>2681</v>
      </c>
      <c r="J2691" s="3" t="s">
        <v>12192</v>
      </c>
      <c r="K2691" s="3" t="s">
        <v>1042</v>
      </c>
      <c r="L2691" s="8" t="s">
        <v>9818</v>
      </c>
      <c r="M2691" s="5"/>
      <c r="N2691" s="13" t="s">
        <v>1043</v>
      </c>
      <c r="O2691" s="5">
        <v>45117</v>
      </c>
      <c r="P2691" s="8">
        <v>1</v>
      </c>
      <c r="Q2691" s="9">
        <v>1</v>
      </c>
      <c r="R2691" s="9" t="str">
        <f>IFERROR(VLOOKUP(Tabla2[[#This Row],[CONTRATISTA PRNCIPAL]],Hoja1!$L$5:$M$9,2,FALSE),"CJV")</f>
        <v>CJV</v>
      </c>
      <c r="S2691" s="9" t="str">
        <f>IF(Tabla2[[#This Row],[EMPRESA]]=Tabla2[[#This Row],[CONTRATISTA PRNCIPAL]],"Principal","Secundaria")</f>
        <v>Principal</v>
      </c>
      <c r="T2691" s="10">
        <f>IFERROR(1/COUNTIF(Tabla2[CONTRATISTA PRNCIPAL],Tabla2[[#This Row],[CONTRATISTA PRNCIPAL]]),0)</f>
        <v>4.5454545454545456E-2</v>
      </c>
      <c r="U2691" s="33">
        <f ca="1">IF(((TODAY()-Tabla2[[#This Row],[FECHA NACIMIENTO]])/365)&lt;18,"Corregir", IF(((TODAY()-Tabla2[[#This Row],[FECHA NACIMIENTO]])/365)&gt;80, "Corregir",ROUNDDOWN(((TODAY()-Tabla2[[#This Row],[FECHA NACIMIENTO]])/365),0)))</f>
        <v>22</v>
      </c>
      <c r="V269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2691" s="34" t="str">
        <f ca="1">+IF(Tabla2[[#This Row],[Edad]]="Corregir","Corregir","Ok")</f>
        <v>Ok</v>
      </c>
      <c r="X2691" s="10" t="str">
        <f>+IFERROR(VLOOKUP(Tabla2[[#This Row],[DISTRITO SEGÚN DNI]],Hoja1!$A$2:$B$55,2,FALSE),"No")</f>
        <v>No</v>
      </c>
      <c r="Y2691" s="10" t="str">
        <f>IF(OR(LOWER(Tabla2[[#This Row],[GENERO]])="masculino", LOWER(Tabla2[[#This Row],[GENERO]])="femenino"),"OK","Corregir")</f>
        <v>OK</v>
      </c>
      <c r="Z2691" s="10" t="str">
        <f>+IF(Tabla2[[#This Row],[Nro. DNI / CE]]="","Corregir",IF(LEN(Tabla2[[#This Row],[Nro. DNI / CE]])&gt;=8,"OK","Corregir"))</f>
        <v>OK</v>
      </c>
      <c r="AA2691" s="10">
        <f>COUNTIF(Tabla2[APELLIDOS Y NOMBRES],Tabla2[[#This Row],[APELLIDOS Y NOMBRES]])</f>
        <v>1</v>
      </c>
      <c r="AB2691" t="str">
        <f ca="1">+IFERROR(IF(Tabla2[[#This Row],[FECHA CESE/BAJA]]="","No Aplica",IF(AND(MONTH(Tabla2[[#This Row],[FECHA CESE/BAJA]])=MONTH(TODAY()-30),YEAR(Tabla2[[#This Row],[FECHA CESE/BAJA]])=YEAR(TODAY())),MONTH(TODAY()-30)&amp;"-"&amp;YEAR(TODAY()),"Borrar")),"No aplica")</f>
        <v>No Aplica</v>
      </c>
      <c r="AC2691" t="str">
        <f ca="1">+IFERROR(IF(Tabla2[[#This Row],[FECHA INICIO DE LABORES EN OBRA]]="","No Aplica",IF(AND(MONTH(Tabla2[[#This Row],[FECHA INICIO DE LABORES EN OBRA]])=MONTH(TODAY()-30),YEAR(Tabla2[[#This Row],[FECHA INICIO DE LABORES EN OBRA]])=YEAR(TODAY())),MONTH(TODAY()-30)&amp;"-"&amp;YEAR(TODAY()),"No Aplica")),"No Aplica")</f>
        <v>No Aplica</v>
      </c>
    </row>
    <row r="2692" spans="1:29" x14ac:dyDescent="0.25">
      <c r="A2692" s="2">
        <v>20608368796</v>
      </c>
      <c r="B2692" s="3" t="s">
        <v>12149</v>
      </c>
      <c r="C2692" s="3" t="s">
        <v>12149</v>
      </c>
      <c r="D2692" s="3" t="s">
        <v>12193</v>
      </c>
      <c r="E2692" s="3" t="s">
        <v>12194</v>
      </c>
      <c r="F2692" s="36">
        <v>35035</v>
      </c>
      <c r="G2692" s="3">
        <v>2</v>
      </c>
      <c r="H2692" s="3" t="s">
        <v>4579</v>
      </c>
      <c r="I2692" s="3" t="s">
        <v>2681</v>
      </c>
      <c r="J2692" s="3" t="s">
        <v>12195</v>
      </c>
      <c r="K2692" s="3" t="s">
        <v>12196</v>
      </c>
      <c r="L2692" s="8" t="s">
        <v>9813</v>
      </c>
      <c r="M2692" s="5"/>
      <c r="N2692" s="13" t="s">
        <v>1043</v>
      </c>
      <c r="O2692" s="5">
        <v>45124</v>
      </c>
      <c r="P2692" s="8">
        <v>1</v>
      </c>
      <c r="Q2692" s="9">
        <v>4</v>
      </c>
      <c r="R2692" s="9" t="str">
        <f>IFERROR(VLOOKUP(Tabla2[[#This Row],[CONTRATISTA PRNCIPAL]],Hoja1!$L$5:$M$9,2,FALSE),"CJV")</f>
        <v>CJV</v>
      </c>
      <c r="S2692" s="9" t="str">
        <f>IF(Tabla2[[#This Row],[EMPRESA]]=Tabla2[[#This Row],[CONTRATISTA PRNCIPAL]],"Principal","Secundaria")</f>
        <v>Principal</v>
      </c>
      <c r="T2692" s="10">
        <f>IFERROR(1/COUNTIF(Tabla2[CONTRATISTA PRNCIPAL],Tabla2[[#This Row],[CONTRATISTA PRNCIPAL]]),0)</f>
        <v>4.5454545454545456E-2</v>
      </c>
      <c r="U2692" s="33">
        <f ca="1">IF(((TODAY()-Tabla2[[#This Row],[FECHA NACIMIENTO]])/365)&lt;18,"Corregir", IF(((TODAY()-Tabla2[[#This Row],[FECHA NACIMIENTO]])/365)&gt;80, "Corregir",ROUNDDOWN(((TODAY()-Tabla2[[#This Row],[FECHA NACIMIENTO]])/365),0)))</f>
        <v>27</v>
      </c>
      <c r="V269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692" s="34" t="str">
        <f ca="1">+IF(Tabla2[[#This Row],[Edad]]="Corregir","Corregir","Ok")</f>
        <v>Ok</v>
      </c>
      <c r="X2692" s="10" t="str">
        <f>+IFERROR(VLOOKUP(Tabla2[[#This Row],[DISTRITO SEGÚN DNI]],Hoja1!$A$2:$B$55,2,FALSE),"No")</f>
        <v>No</v>
      </c>
      <c r="Y2692" s="10" t="str">
        <f>IF(OR(LOWER(Tabla2[[#This Row],[GENERO]])="masculino", LOWER(Tabla2[[#This Row],[GENERO]])="femenino"),"OK","Corregir")</f>
        <v>OK</v>
      </c>
      <c r="Z2692" s="10" t="str">
        <f>+IF(Tabla2[[#This Row],[Nro. DNI / CE]]="","Corregir",IF(LEN(Tabla2[[#This Row],[Nro. DNI / CE]])&gt;=8,"OK","Corregir"))</f>
        <v>OK</v>
      </c>
      <c r="AA2692" s="10">
        <f>COUNTIF(Tabla2[APELLIDOS Y NOMBRES],Tabla2[[#This Row],[APELLIDOS Y NOMBRES]])</f>
        <v>1</v>
      </c>
      <c r="AB2692" t="str">
        <f ca="1">+IFERROR(IF(Tabla2[[#This Row],[FECHA CESE/BAJA]]="","No Aplica",IF(AND(MONTH(Tabla2[[#This Row],[FECHA CESE/BAJA]])=MONTH(TODAY()-30),YEAR(Tabla2[[#This Row],[FECHA CESE/BAJA]])=YEAR(TODAY())),MONTH(TODAY()-30)&amp;"-"&amp;YEAR(TODAY()),"Borrar")),"No aplica")</f>
        <v>No Aplica</v>
      </c>
      <c r="AC2692" t="str">
        <f ca="1">+IFERROR(IF(Tabla2[[#This Row],[FECHA INICIO DE LABORES EN OBRA]]="","No Aplica",IF(AND(MONTH(Tabla2[[#This Row],[FECHA INICIO DE LABORES EN OBRA]])=MONTH(TODAY()-30),YEAR(Tabla2[[#This Row],[FECHA INICIO DE LABORES EN OBRA]])=YEAR(TODAY())),MONTH(TODAY()-30)&amp;"-"&amp;YEAR(TODAY()),"No Aplica")),"No Aplica")</f>
        <v>No Aplica</v>
      </c>
    </row>
    <row r="2693" spans="1:29" x14ac:dyDescent="0.25">
      <c r="A2693" s="2">
        <v>20608368796</v>
      </c>
      <c r="B2693" s="3" t="s">
        <v>12149</v>
      </c>
      <c r="C2693" s="3" t="s">
        <v>12149</v>
      </c>
      <c r="D2693" s="3" t="s">
        <v>12197</v>
      </c>
      <c r="E2693" s="3" t="s">
        <v>12198</v>
      </c>
      <c r="F2693" s="36">
        <v>32489</v>
      </c>
      <c r="G2693" s="3">
        <v>2</v>
      </c>
      <c r="H2693" s="3" t="s">
        <v>4579</v>
      </c>
      <c r="I2693" s="3" t="s">
        <v>2681</v>
      </c>
      <c r="J2693" s="3" t="s">
        <v>12199</v>
      </c>
      <c r="K2693" s="3" t="s">
        <v>1042</v>
      </c>
      <c r="L2693" s="8" t="s">
        <v>9813</v>
      </c>
      <c r="M2693" s="5"/>
      <c r="N2693" s="13" t="s">
        <v>1043</v>
      </c>
      <c r="O2693" s="5">
        <v>45124</v>
      </c>
      <c r="P2693" s="8">
        <v>1</v>
      </c>
      <c r="Q2693" s="9">
        <v>4</v>
      </c>
      <c r="R2693" s="9" t="str">
        <f>IFERROR(VLOOKUP(Tabla2[[#This Row],[CONTRATISTA PRNCIPAL]],Hoja1!$L$5:$M$9,2,FALSE),"CJV")</f>
        <v>CJV</v>
      </c>
      <c r="S2693" s="9" t="str">
        <f>IF(Tabla2[[#This Row],[EMPRESA]]=Tabla2[[#This Row],[CONTRATISTA PRNCIPAL]],"Principal","Secundaria")</f>
        <v>Principal</v>
      </c>
      <c r="T2693" s="10">
        <f>IFERROR(1/COUNTIF(Tabla2[CONTRATISTA PRNCIPAL],Tabla2[[#This Row],[CONTRATISTA PRNCIPAL]]),0)</f>
        <v>4.5454545454545456E-2</v>
      </c>
      <c r="U2693" s="33">
        <f ca="1">IF(((TODAY()-Tabla2[[#This Row],[FECHA NACIMIENTO]])/365)&lt;18,"Corregir", IF(((TODAY()-Tabla2[[#This Row],[FECHA NACIMIENTO]])/365)&gt;80, "Corregir",ROUNDDOWN(((TODAY()-Tabla2[[#This Row],[FECHA NACIMIENTO]])/365),0)))</f>
        <v>34</v>
      </c>
      <c r="V269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693" s="34" t="str">
        <f ca="1">+IF(Tabla2[[#This Row],[Edad]]="Corregir","Corregir","Ok")</f>
        <v>Ok</v>
      </c>
      <c r="X2693" s="10" t="str">
        <f>+IFERROR(VLOOKUP(Tabla2[[#This Row],[DISTRITO SEGÚN DNI]],Hoja1!$A$2:$B$55,2,FALSE),"No")</f>
        <v>No</v>
      </c>
      <c r="Y2693" s="10" t="str">
        <f>IF(OR(LOWER(Tabla2[[#This Row],[GENERO]])="masculino", LOWER(Tabla2[[#This Row],[GENERO]])="femenino"),"OK","Corregir")</f>
        <v>OK</v>
      </c>
      <c r="Z2693" s="10" t="str">
        <f>+IF(Tabla2[[#This Row],[Nro. DNI / CE]]="","Corregir",IF(LEN(Tabla2[[#This Row],[Nro. DNI / CE]])&gt;=8,"OK","Corregir"))</f>
        <v>OK</v>
      </c>
      <c r="AA2693" s="10">
        <f>COUNTIF(Tabla2[APELLIDOS Y NOMBRES],Tabla2[[#This Row],[APELLIDOS Y NOMBRES]])</f>
        <v>1</v>
      </c>
      <c r="AB2693" t="str">
        <f ca="1">+IFERROR(IF(Tabla2[[#This Row],[FECHA CESE/BAJA]]="","No Aplica",IF(AND(MONTH(Tabla2[[#This Row],[FECHA CESE/BAJA]])=MONTH(TODAY()-30),YEAR(Tabla2[[#This Row],[FECHA CESE/BAJA]])=YEAR(TODAY())),MONTH(TODAY()-30)&amp;"-"&amp;YEAR(TODAY()),"Borrar")),"No aplica")</f>
        <v>No Aplica</v>
      </c>
      <c r="AC2693" t="str">
        <f ca="1">+IFERROR(IF(Tabla2[[#This Row],[FECHA INICIO DE LABORES EN OBRA]]="","No Aplica",IF(AND(MONTH(Tabla2[[#This Row],[FECHA INICIO DE LABORES EN OBRA]])=MONTH(TODAY()-30),YEAR(Tabla2[[#This Row],[FECHA INICIO DE LABORES EN OBRA]])=YEAR(TODAY())),MONTH(TODAY()-30)&amp;"-"&amp;YEAR(TODAY()),"No Aplica")),"No Aplica")</f>
        <v>No Aplica</v>
      </c>
    </row>
    <row r="2694" spans="1:29" x14ac:dyDescent="0.25">
      <c r="A2694" s="2">
        <v>20608368796</v>
      </c>
      <c r="B2694" s="3" t="s">
        <v>12149</v>
      </c>
      <c r="C2694" s="3" t="s">
        <v>12149</v>
      </c>
      <c r="D2694" s="3" t="s">
        <v>12200</v>
      </c>
      <c r="E2694" s="3" t="s">
        <v>12201</v>
      </c>
      <c r="F2694" s="36">
        <v>32857</v>
      </c>
      <c r="G2694" s="3">
        <v>2</v>
      </c>
      <c r="H2694" s="3" t="s">
        <v>4579</v>
      </c>
      <c r="I2694" s="3" t="s">
        <v>2681</v>
      </c>
      <c r="J2694" s="3" t="s">
        <v>12202</v>
      </c>
      <c r="K2694" s="3" t="s">
        <v>32</v>
      </c>
      <c r="L2694" s="8" t="s">
        <v>9813</v>
      </c>
      <c r="M2694" s="5"/>
      <c r="N2694" s="13" t="s">
        <v>1043</v>
      </c>
      <c r="O2694" s="5">
        <v>45124</v>
      </c>
      <c r="P2694" s="8">
        <v>1</v>
      </c>
      <c r="Q2694" s="9">
        <v>4</v>
      </c>
      <c r="R2694" s="9" t="str">
        <f>IFERROR(VLOOKUP(Tabla2[[#This Row],[CONTRATISTA PRNCIPAL]],Hoja1!$L$5:$M$9,2,FALSE),"CJV")</f>
        <v>CJV</v>
      </c>
      <c r="S2694" s="9" t="str">
        <f>IF(Tabla2[[#This Row],[EMPRESA]]=Tabla2[[#This Row],[CONTRATISTA PRNCIPAL]],"Principal","Secundaria")</f>
        <v>Principal</v>
      </c>
      <c r="T2694" s="10">
        <f>IFERROR(1/COUNTIF(Tabla2[CONTRATISTA PRNCIPAL],Tabla2[[#This Row],[CONTRATISTA PRNCIPAL]]),0)</f>
        <v>4.5454545454545456E-2</v>
      </c>
      <c r="U2694" s="33">
        <f ca="1">IF(((TODAY()-Tabla2[[#This Row],[FECHA NACIMIENTO]])/365)&lt;18,"Corregir", IF(((TODAY()-Tabla2[[#This Row],[FECHA NACIMIENTO]])/365)&gt;80, "Corregir",ROUNDDOWN(((TODAY()-Tabla2[[#This Row],[FECHA NACIMIENTO]])/365),0)))</f>
        <v>33</v>
      </c>
      <c r="V269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694" s="34" t="str">
        <f ca="1">+IF(Tabla2[[#This Row],[Edad]]="Corregir","Corregir","Ok")</f>
        <v>Ok</v>
      </c>
      <c r="X2694" s="10" t="str">
        <f>+IFERROR(VLOOKUP(Tabla2[[#This Row],[DISTRITO SEGÚN DNI]],Hoja1!$A$2:$B$55,2,FALSE),"No")</f>
        <v>CALLAO</v>
      </c>
      <c r="Y2694" s="10" t="str">
        <f>IF(OR(LOWER(Tabla2[[#This Row],[GENERO]])="masculino", LOWER(Tabla2[[#This Row],[GENERO]])="femenino"),"OK","Corregir")</f>
        <v>OK</v>
      </c>
      <c r="Z2694" s="10" t="str">
        <f>+IF(Tabla2[[#This Row],[Nro. DNI / CE]]="","Corregir",IF(LEN(Tabla2[[#This Row],[Nro. DNI / CE]])&gt;=8,"OK","Corregir"))</f>
        <v>OK</v>
      </c>
      <c r="AA2694" s="10">
        <f>COUNTIF(Tabla2[APELLIDOS Y NOMBRES],Tabla2[[#This Row],[APELLIDOS Y NOMBRES]])</f>
        <v>1</v>
      </c>
      <c r="AB2694" t="str">
        <f ca="1">+IFERROR(IF(Tabla2[[#This Row],[FECHA CESE/BAJA]]="","No Aplica",IF(AND(MONTH(Tabla2[[#This Row],[FECHA CESE/BAJA]])=MONTH(TODAY()-30),YEAR(Tabla2[[#This Row],[FECHA CESE/BAJA]])=YEAR(TODAY())),MONTH(TODAY()-30)&amp;"-"&amp;YEAR(TODAY()),"Borrar")),"No aplica")</f>
        <v>No Aplica</v>
      </c>
      <c r="AC2694" t="str">
        <f ca="1">+IFERROR(IF(Tabla2[[#This Row],[FECHA INICIO DE LABORES EN OBRA]]="","No Aplica",IF(AND(MONTH(Tabla2[[#This Row],[FECHA INICIO DE LABORES EN OBRA]])=MONTH(TODAY()-30),YEAR(Tabla2[[#This Row],[FECHA INICIO DE LABORES EN OBRA]])=YEAR(TODAY())),MONTH(TODAY()-30)&amp;"-"&amp;YEAR(TODAY()),"No Aplica")),"No Aplica")</f>
        <v>No Aplica</v>
      </c>
    </row>
    <row r="2695" spans="1:29" x14ac:dyDescent="0.25">
      <c r="A2695" s="2">
        <v>20608368796</v>
      </c>
      <c r="B2695" s="3" t="s">
        <v>12149</v>
      </c>
      <c r="C2695" s="3" t="s">
        <v>12149</v>
      </c>
      <c r="D2695" s="3" t="s">
        <v>12203</v>
      </c>
      <c r="E2695" s="3" t="s">
        <v>12204</v>
      </c>
      <c r="F2695" s="36">
        <v>29916</v>
      </c>
      <c r="G2695" s="3">
        <v>2</v>
      </c>
      <c r="H2695" s="3" t="s">
        <v>4579</v>
      </c>
      <c r="I2695" s="3" t="s">
        <v>2681</v>
      </c>
      <c r="J2695" s="3" t="s">
        <v>12205</v>
      </c>
      <c r="K2695" s="3" t="s">
        <v>1363</v>
      </c>
      <c r="L2695" s="8" t="s">
        <v>9813</v>
      </c>
      <c r="M2695" s="5"/>
      <c r="N2695" s="13" t="s">
        <v>1043</v>
      </c>
      <c r="O2695" s="5">
        <v>45125</v>
      </c>
      <c r="P2695" s="8">
        <v>1</v>
      </c>
      <c r="Q2695" s="9">
        <v>4</v>
      </c>
      <c r="R2695" s="9" t="str">
        <f>IFERROR(VLOOKUP(Tabla2[[#This Row],[CONTRATISTA PRNCIPAL]],Hoja1!$L$5:$M$9,2,FALSE),"CJV")</f>
        <v>CJV</v>
      </c>
      <c r="S2695" s="9" t="str">
        <f>IF(Tabla2[[#This Row],[EMPRESA]]=Tabla2[[#This Row],[CONTRATISTA PRNCIPAL]],"Principal","Secundaria")</f>
        <v>Principal</v>
      </c>
      <c r="T2695" s="10">
        <f>IFERROR(1/COUNTIF(Tabla2[CONTRATISTA PRNCIPAL],Tabla2[[#This Row],[CONTRATISTA PRNCIPAL]]),0)</f>
        <v>4.5454545454545456E-2</v>
      </c>
      <c r="U2695" s="33">
        <f ca="1">IF(((TODAY()-Tabla2[[#This Row],[FECHA NACIMIENTO]])/365)&lt;18,"Corregir", IF(((TODAY()-Tabla2[[#This Row],[FECHA NACIMIENTO]])/365)&gt;80, "Corregir",ROUNDDOWN(((TODAY()-Tabla2[[#This Row],[FECHA NACIMIENTO]])/365),0)))</f>
        <v>41</v>
      </c>
      <c r="V269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695" s="34" t="str">
        <f ca="1">+IF(Tabla2[[#This Row],[Edad]]="Corregir","Corregir","Ok")</f>
        <v>Ok</v>
      </c>
      <c r="X2695" s="10" t="str">
        <f>+IFERROR(VLOOKUP(Tabla2[[#This Row],[DISTRITO SEGÚN DNI]],Hoja1!$A$2:$B$55,2,FALSE),"No")</f>
        <v>No</v>
      </c>
      <c r="Y2695" s="10" t="str">
        <f>IF(OR(LOWER(Tabla2[[#This Row],[GENERO]])="masculino", LOWER(Tabla2[[#This Row],[GENERO]])="femenino"),"OK","Corregir")</f>
        <v>OK</v>
      </c>
      <c r="Z2695" s="10" t="str">
        <f>+IF(Tabla2[[#This Row],[Nro. DNI / CE]]="","Corregir",IF(LEN(Tabla2[[#This Row],[Nro. DNI / CE]])&gt;=8,"OK","Corregir"))</f>
        <v>OK</v>
      </c>
      <c r="AA2695" s="10">
        <f>COUNTIF(Tabla2[APELLIDOS Y NOMBRES],Tabla2[[#This Row],[APELLIDOS Y NOMBRES]])</f>
        <v>1</v>
      </c>
      <c r="AB2695" t="str">
        <f ca="1">+IFERROR(IF(Tabla2[[#This Row],[FECHA CESE/BAJA]]="","No Aplica",IF(AND(MONTH(Tabla2[[#This Row],[FECHA CESE/BAJA]])=MONTH(TODAY()-30),YEAR(Tabla2[[#This Row],[FECHA CESE/BAJA]])=YEAR(TODAY())),MONTH(TODAY()-30)&amp;"-"&amp;YEAR(TODAY()),"Borrar")),"No aplica")</f>
        <v>No Aplica</v>
      </c>
      <c r="AC2695" t="str">
        <f ca="1">+IFERROR(IF(Tabla2[[#This Row],[FECHA INICIO DE LABORES EN OBRA]]="","No Aplica",IF(AND(MONTH(Tabla2[[#This Row],[FECHA INICIO DE LABORES EN OBRA]])=MONTH(TODAY()-30),YEAR(Tabla2[[#This Row],[FECHA INICIO DE LABORES EN OBRA]])=YEAR(TODAY())),MONTH(TODAY()-30)&amp;"-"&amp;YEAR(TODAY()),"No Aplica")),"No Aplica")</f>
        <v>No Aplica</v>
      </c>
    </row>
    <row r="2696" spans="1:29" x14ac:dyDescent="0.25">
      <c r="A2696" s="2">
        <v>20608368796</v>
      </c>
      <c r="B2696" s="3" t="s">
        <v>12149</v>
      </c>
      <c r="C2696" s="3" t="s">
        <v>12149</v>
      </c>
      <c r="D2696" s="3" t="s">
        <v>12206</v>
      </c>
      <c r="E2696" s="3" t="s">
        <v>12207</v>
      </c>
      <c r="F2696" s="36">
        <v>33450</v>
      </c>
      <c r="G2696" s="3">
        <v>2</v>
      </c>
      <c r="H2696" s="3" t="s">
        <v>1453</v>
      </c>
      <c r="I2696" s="3" t="s">
        <v>2681</v>
      </c>
      <c r="J2696" s="3" t="s">
        <v>12208</v>
      </c>
      <c r="K2696" s="3" t="s">
        <v>1945</v>
      </c>
      <c r="L2696" s="8" t="s">
        <v>9813</v>
      </c>
      <c r="M2696" s="5"/>
      <c r="N2696" s="13" t="s">
        <v>1043</v>
      </c>
      <c r="O2696" s="5">
        <v>45131</v>
      </c>
      <c r="P2696" s="8">
        <v>1</v>
      </c>
      <c r="Q2696" s="9">
        <v>4</v>
      </c>
      <c r="R2696" s="9" t="str">
        <f>IFERROR(VLOOKUP(Tabla2[[#This Row],[CONTRATISTA PRNCIPAL]],Hoja1!$L$5:$M$9,2,FALSE),"CJV")</f>
        <v>CJV</v>
      </c>
      <c r="S2696" s="9" t="str">
        <f>IF(Tabla2[[#This Row],[EMPRESA]]=Tabla2[[#This Row],[CONTRATISTA PRNCIPAL]],"Principal","Secundaria")</f>
        <v>Principal</v>
      </c>
      <c r="T2696" s="10">
        <f>IFERROR(1/COUNTIF(Tabla2[CONTRATISTA PRNCIPAL],Tabla2[[#This Row],[CONTRATISTA PRNCIPAL]]),0)</f>
        <v>4.5454545454545456E-2</v>
      </c>
      <c r="U2696" s="33">
        <f ca="1">IF(((TODAY()-Tabla2[[#This Row],[FECHA NACIMIENTO]])/365)&lt;18,"Corregir", IF(((TODAY()-Tabla2[[#This Row],[FECHA NACIMIENTO]])/365)&gt;80, "Corregir",ROUNDDOWN(((TODAY()-Tabla2[[#This Row],[FECHA NACIMIENTO]])/365),0)))</f>
        <v>32</v>
      </c>
      <c r="V269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696" s="34" t="str">
        <f ca="1">+IF(Tabla2[[#This Row],[Edad]]="Corregir","Corregir","Ok")</f>
        <v>Ok</v>
      </c>
      <c r="X2696" s="10" t="str">
        <f>+IFERROR(VLOOKUP(Tabla2[[#This Row],[DISTRITO SEGÚN DNI]],Hoja1!$A$2:$B$55,2,FALSE),"No")</f>
        <v>CALLAO</v>
      </c>
      <c r="Y2696" s="10" t="str">
        <f>IF(OR(LOWER(Tabla2[[#This Row],[GENERO]])="masculino", LOWER(Tabla2[[#This Row],[GENERO]])="femenino"),"OK","Corregir")</f>
        <v>OK</v>
      </c>
      <c r="Z2696" s="10" t="str">
        <f>+IF(Tabla2[[#This Row],[Nro. DNI / CE]]="","Corregir",IF(LEN(Tabla2[[#This Row],[Nro. DNI / CE]])&gt;=8,"OK","Corregir"))</f>
        <v>OK</v>
      </c>
      <c r="AA2696" s="10">
        <f>COUNTIF(Tabla2[APELLIDOS Y NOMBRES],Tabla2[[#This Row],[APELLIDOS Y NOMBRES]])</f>
        <v>1</v>
      </c>
      <c r="AB2696" t="str">
        <f ca="1">+IFERROR(IF(Tabla2[[#This Row],[FECHA CESE/BAJA]]="","No Aplica",IF(AND(MONTH(Tabla2[[#This Row],[FECHA CESE/BAJA]])=MONTH(TODAY()-30),YEAR(Tabla2[[#This Row],[FECHA CESE/BAJA]])=YEAR(TODAY())),MONTH(TODAY()-30)&amp;"-"&amp;YEAR(TODAY()),"Borrar")),"No aplica")</f>
        <v>No Aplica</v>
      </c>
      <c r="AC2696" t="str">
        <f ca="1">+IFERROR(IF(Tabla2[[#This Row],[FECHA INICIO DE LABORES EN OBRA]]="","No Aplica",IF(AND(MONTH(Tabla2[[#This Row],[FECHA INICIO DE LABORES EN OBRA]])=MONTH(TODAY()-30),YEAR(Tabla2[[#This Row],[FECHA INICIO DE LABORES EN OBRA]])=YEAR(TODAY())),MONTH(TODAY()-30)&amp;"-"&amp;YEAR(TODAY()),"No Aplica")),"No Aplica")</f>
        <v>No Aplica</v>
      </c>
    </row>
    <row r="2697" spans="1:29" x14ac:dyDescent="0.25">
      <c r="A2697" s="2">
        <v>20608368796</v>
      </c>
      <c r="B2697" s="3" t="s">
        <v>12149</v>
      </c>
      <c r="C2697" s="3" t="s">
        <v>12149</v>
      </c>
      <c r="D2697" s="3" t="s">
        <v>12209</v>
      </c>
      <c r="E2697" s="3" t="s">
        <v>12210</v>
      </c>
      <c r="F2697" s="36">
        <v>37092</v>
      </c>
      <c r="G2697" s="3">
        <v>2</v>
      </c>
      <c r="H2697" s="3" t="s">
        <v>12211</v>
      </c>
      <c r="I2697" s="3" t="s">
        <v>2681</v>
      </c>
      <c r="J2697" s="3" t="s">
        <v>12212</v>
      </c>
      <c r="K2697" s="3" t="s">
        <v>34</v>
      </c>
      <c r="L2697" s="8" t="s">
        <v>9818</v>
      </c>
      <c r="M2697" s="5"/>
      <c r="N2697" s="13" t="s">
        <v>1043</v>
      </c>
      <c r="O2697" s="5">
        <v>45131</v>
      </c>
      <c r="P2697" s="8">
        <v>1</v>
      </c>
      <c r="Q2697" s="9">
        <v>4</v>
      </c>
      <c r="R2697" s="9" t="str">
        <f>IFERROR(VLOOKUP(Tabla2[[#This Row],[CONTRATISTA PRNCIPAL]],Hoja1!$L$5:$M$9,2,FALSE),"CJV")</f>
        <v>CJV</v>
      </c>
      <c r="S2697" s="9" t="str">
        <f>IF(Tabla2[[#This Row],[EMPRESA]]=Tabla2[[#This Row],[CONTRATISTA PRNCIPAL]],"Principal","Secundaria")</f>
        <v>Principal</v>
      </c>
      <c r="T2697" s="10">
        <f>IFERROR(1/COUNTIF(Tabla2[CONTRATISTA PRNCIPAL],Tabla2[[#This Row],[CONTRATISTA PRNCIPAL]]),0)</f>
        <v>4.5454545454545456E-2</v>
      </c>
      <c r="U2697" s="33">
        <f ca="1">IF(((TODAY()-Tabla2[[#This Row],[FECHA NACIMIENTO]])/365)&lt;18,"Corregir", IF(((TODAY()-Tabla2[[#This Row],[FECHA NACIMIENTO]])/365)&gt;80, "Corregir",ROUNDDOWN(((TODAY()-Tabla2[[#This Row],[FECHA NACIMIENTO]])/365),0)))</f>
        <v>22</v>
      </c>
      <c r="V269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2697" s="34" t="str">
        <f ca="1">+IF(Tabla2[[#This Row],[Edad]]="Corregir","Corregir","Ok")</f>
        <v>Ok</v>
      </c>
      <c r="X2697" s="10" t="str">
        <f>+IFERROR(VLOOKUP(Tabla2[[#This Row],[DISTRITO SEGÚN DNI]],Hoja1!$A$2:$B$55,2,FALSE),"No")</f>
        <v>CALLAO</v>
      </c>
      <c r="Y2697" s="10" t="str">
        <f>IF(OR(LOWER(Tabla2[[#This Row],[GENERO]])="masculino", LOWER(Tabla2[[#This Row],[GENERO]])="femenino"),"OK","Corregir")</f>
        <v>OK</v>
      </c>
      <c r="Z2697" s="10" t="str">
        <f>+IF(Tabla2[[#This Row],[Nro. DNI / CE]]="","Corregir",IF(LEN(Tabla2[[#This Row],[Nro. DNI / CE]])&gt;=8,"OK","Corregir"))</f>
        <v>OK</v>
      </c>
      <c r="AA2697" s="10">
        <f>COUNTIF(Tabla2[APELLIDOS Y NOMBRES],Tabla2[[#This Row],[APELLIDOS Y NOMBRES]])</f>
        <v>1</v>
      </c>
      <c r="AB2697" t="str">
        <f ca="1">+IFERROR(IF(Tabla2[[#This Row],[FECHA CESE/BAJA]]="","No Aplica",IF(AND(MONTH(Tabla2[[#This Row],[FECHA CESE/BAJA]])=MONTH(TODAY()-30),YEAR(Tabla2[[#This Row],[FECHA CESE/BAJA]])=YEAR(TODAY())),MONTH(TODAY()-30)&amp;"-"&amp;YEAR(TODAY()),"Borrar")),"No aplica")</f>
        <v>No Aplica</v>
      </c>
      <c r="AC2697" t="str">
        <f ca="1">+IFERROR(IF(Tabla2[[#This Row],[FECHA INICIO DE LABORES EN OBRA]]="","No Aplica",IF(AND(MONTH(Tabla2[[#This Row],[FECHA INICIO DE LABORES EN OBRA]])=MONTH(TODAY()-30),YEAR(Tabla2[[#This Row],[FECHA INICIO DE LABORES EN OBRA]])=YEAR(TODAY())),MONTH(TODAY()-30)&amp;"-"&amp;YEAR(TODAY()),"No Aplica")),"No Aplica")</f>
        <v>No Aplica</v>
      </c>
    </row>
    <row r="2698" spans="1:29" x14ac:dyDescent="0.25">
      <c r="A2698" s="2">
        <v>20608368796</v>
      </c>
      <c r="B2698" s="3" t="s">
        <v>12149</v>
      </c>
      <c r="C2698" s="3" t="s">
        <v>12149</v>
      </c>
      <c r="D2698" s="3" t="s">
        <v>12213</v>
      </c>
      <c r="E2698" s="3" t="s">
        <v>12214</v>
      </c>
      <c r="F2698" s="36">
        <v>29533</v>
      </c>
      <c r="G2698" s="3">
        <v>2</v>
      </c>
      <c r="H2698" s="3" t="s">
        <v>4579</v>
      </c>
      <c r="I2698" s="3" t="s">
        <v>2681</v>
      </c>
      <c r="J2698" s="3" t="s">
        <v>12215</v>
      </c>
      <c r="K2698" s="3" t="s">
        <v>5007</v>
      </c>
      <c r="L2698" s="8" t="s">
        <v>9813</v>
      </c>
      <c r="M2698" s="5"/>
      <c r="N2698" s="13" t="s">
        <v>1043</v>
      </c>
      <c r="O2698" s="5">
        <v>45138</v>
      </c>
      <c r="P2698" s="8">
        <v>1</v>
      </c>
      <c r="Q2698" s="9">
        <v>4</v>
      </c>
      <c r="R2698" s="9" t="str">
        <f>IFERROR(VLOOKUP(Tabla2[[#This Row],[CONTRATISTA PRNCIPAL]],Hoja1!$L$5:$M$9,2,FALSE),"CJV")</f>
        <v>CJV</v>
      </c>
      <c r="S2698" s="9" t="str">
        <f>IF(Tabla2[[#This Row],[EMPRESA]]=Tabla2[[#This Row],[CONTRATISTA PRNCIPAL]],"Principal","Secundaria")</f>
        <v>Principal</v>
      </c>
      <c r="T2698" s="10">
        <f>IFERROR(1/COUNTIF(Tabla2[CONTRATISTA PRNCIPAL],Tabla2[[#This Row],[CONTRATISTA PRNCIPAL]]),0)</f>
        <v>4.5454545454545456E-2</v>
      </c>
      <c r="U2698" s="33">
        <f ca="1">IF(((TODAY()-Tabla2[[#This Row],[FECHA NACIMIENTO]])/365)&lt;18,"Corregir", IF(((TODAY()-Tabla2[[#This Row],[FECHA NACIMIENTO]])/365)&gt;80, "Corregir",ROUNDDOWN(((TODAY()-Tabla2[[#This Row],[FECHA NACIMIENTO]])/365),0)))</f>
        <v>42</v>
      </c>
      <c r="V269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698" s="34" t="str">
        <f ca="1">+IF(Tabla2[[#This Row],[Edad]]="Corregir","Corregir","Ok")</f>
        <v>Ok</v>
      </c>
      <c r="X2698" s="10" t="str">
        <f>+IFERROR(VLOOKUP(Tabla2[[#This Row],[DISTRITO SEGÚN DNI]],Hoja1!$A$2:$B$55,2,FALSE),"No")</f>
        <v>No</v>
      </c>
      <c r="Y2698" s="10" t="str">
        <f>IF(OR(LOWER(Tabla2[[#This Row],[GENERO]])="masculino", LOWER(Tabla2[[#This Row],[GENERO]])="femenino"),"OK","Corregir")</f>
        <v>OK</v>
      </c>
      <c r="Z2698" s="10" t="str">
        <f>+IF(Tabla2[[#This Row],[Nro. DNI / CE]]="","Corregir",IF(LEN(Tabla2[[#This Row],[Nro. DNI / CE]])&gt;=8,"OK","Corregir"))</f>
        <v>OK</v>
      </c>
      <c r="AA2698" s="10">
        <f>COUNTIF(Tabla2[APELLIDOS Y NOMBRES],Tabla2[[#This Row],[APELLIDOS Y NOMBRES]])</f>
        <v>1</v>
      </c>
      <c r="AB2698" t="str">
        <f ca="1">+IFERROR(IF(Tabla2[[#This Row],[FECHA CESE/BAJA]]="","No Aplica",IF(AND(MONTH(Tabla2[[#This Row],[FECHA CESE/BAJA]])=MONTH(TODAY()-30),YEAR(Tabla2[[#This Row],[FECHA CESE/BAJA]])=YEAR(TODAY())),MONTH(TODAY()-30)&amp;"-"&amp;YEAR(TODAY()),"Borrar")),"No aplica")</f>
        <v>No Aplica</v>
      </c>
      <c r="AC2698" t="str">
        <f ca="1">+IFERROR(IF(Tabla2[[#This Row],[FECHA INICIO DE LABORES EN OBRA]]="","No Aplica",IF(AND(MONTH(Tabla2[[#This Row],[FECHA INICIO DE LABORES EN OBRA]])=MONTH(TODAY()-30),YEAR(Tabla2[[#This Row],[FECHA INICIO DE LABORES EN OBRA]])=YEAR(TODAY())),MONTH(TODAY()-30)&amp;"-"&amp;YEAR(TODAY()),"No Aplica")),"No Aplica")</f>
        <v>No Aplica</v>
      </c>
    </row>
    <row r="2699" spans="1:29" x14ac:dyDescent="0.25">
      <c r="A2699" s="2">
        <v>20608368796</v>
      </c>
      <c r="B2699" s="3" t="s">
        <v>12149</v>
      </c>
      <c r="C2699" s="3" t="s">
        <v>12149</v>
      </c>
      <c r="D2699" s="3" t="s">
        <v>12216</v>
      </c>
      <c r="E2699" s="3" t="s">
        <v>12217</v>
      </c>
      <c r="F2699" s="36">
        <v>26132</v>
      </c>
      <c r="G2699" s="3">
        <v>2</v>
      </c>
      <c r="H2699" s="3" t="s">
        <v>4579</v>
      </c>
      <c r="I2699" s="3" t="s">
        <v>2681</v>
      </c>
      <c r="J2699" s="3" t="s">
        <v>12218</v>
      </c>
      <c r="K2699" s="3" t="s">
        <v>1278</v>
      </c>
      <c r="L2699" s="8" t="s">
        <v>9813</v>
      </c>
      <c r="M2699" s="5"/>
      <c r="N2699" s="13" t="s">
        <v>1043</v>
      </c>
      <c r="O2699" s="5">
        <v>45138</v>
      </c>
      <c r="P2699" s="8">
        <v>1</v>
      </c>
      <c r="Q2699" s="9">
        <v>4</v>
      </c>
      <c r="R2699" s="9" t="str">
        <f>IFERROR(VLOOKUP(Tabla2[[#This Row],[CONTRATISTA PRNCIPAL]],Hoja1!$L$5:$M$9,2,FALSE),"CJV")</f>
        <v>CJV</v>
      </c>
      <c r="S2699" s="9" t="str">
        <f>IF(Tabla2[[#This Row],[EMPRESA]]=Tabla2[[#This Row],[CONTRATISTA PRNCIPAL]],"Principal","Secundaria")</f>
        <v>Principal</v>
      </c>
      <c r="T2699" s="10">
        <f>IFERROR(1/COUNTIF(Tabla2[CONTRATISTA PRNCIPAL],Tabla2[[#This Row],[CONTRATISTA PRNCIPAL]]),0)</f>
        <v>4.5454545454545456E-2</v>
      </c>
      <c r="U2699" s="33">
        <f ca="1">IF(((TODAY()-Tabla2[[#This Row],[FECHA NACIMIENTO]])/365)&lt;18,"Corregir", IF(((TODAY()-Tabla2[[#This Row],[FECHA NACIMIENTO]])/365)&gt;80, "Corregir",ROUNDDOWN(((TODAY()-Tabla2[[#This Row],[FECHA NACIMIENTO]])/365),0)))</f>
        <v>52</v>
      </c>
      <c r="V269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699" s="34" t="str">
        <f ca="1">+IF(Tabla2[[#This Row],[Edad]]="Corregir","Corregir","Ok")</f>
        <v>Ok</v>
      </c>
      <c r="X2699" s="10" t="str">
        <f>+IFERROR(VLOOKUP(Tabla2[[#This Row],[DISTRITO SEGÚN DNI]],Hoja1!$A$2:$B$55,2,FALSE),"No")</f>
        <v>No</v>
      </c>
      <c r="Y2699" s="10" t="str">
        <f>IF(OR(LOWER(Tabla2[[#This Row],[GENERO]])="masculino", LOWER(Tabla2[[#This Row],[GENERO]])="femenino"),"OK","Corregir")</f>
        <v>OK</v>
      </c>
      <c r="Z2699" s="10" t="str">
        <f>+IF(Tabla2[[#This Row],[Nro. DNI / CE]]="","Corregir",IF(LEN(Tabla2[[#This Row],[Nro. DNI / CE]])&gt;=8,"OK","Corregir"))</f>
        <v>OK</v>
      </c>
      <c r="AA2699" s="10">
        <f>COUNTIF(Tabla2[APELLIDOS Y NOMBRES],Tabla2[[#This Row],[APELLIDOS Y NOMBRES]])</f>
        <v>1</v>
      </c>
      <c r="AB2699" t="str">
        <f ca="1">+IFERROR(IF(Tabla2[[#This Row],[FECHA CESE/BAJA]]="","No Aplica",IF(AND(MONTH(Tabla2[[#This Row],[FECHA CESE/BAJA]])=MONTH(TODAY()-30),YEAR(Tabla2[[#This Row],[FECHA CESE/BAJA]])=YEAR(TODAY())),MONTH(TODAY()-30)&amp;"-"&amp;YEAR(TODAY()),"Borrar")),"No aplica")</f>
        <v>No Aplica</v>
      </c>
      <c r="AC2699" t="str">
        <f ca="1">+IFERROR(IF(Tabla2[[#This Row],[FECHA INICIO DE LABORES EN OBRA]]="","No Aplica",IF(AND(MONTH(Tabla2[[#This Row],[FECHA INICIO DE LABORES EN OBRA]])=MONTH(TODAY()-30),YEAR(Tabla2[[#This Row],[FECHA INICIO DE LABORES EN OBRA]])=YEAR(TODAY())),MONTH(TODAY()-30)&amp;"-"&amp;YEAR(TODAY()),"No Aplica")),"No Aplica")</f>
        <v>No Aplica</v>
      </c>
    </row>
    <row r="2700" spans="1:29" x14ac:dyDescent="0.25">
      <c r="A2700" s="2" t="s">
        <v>3186</v>
      </c>
      <c r="B2700" s="3" t="s">
        <v>26</v>
      </c>
      <c r="C2700" s="3" t="s">
        <v>26</v>
      </c>
      <c r="D2700" s="3" t="s">
        <v>3187</v>
      </c>
      <c r="E2700" s="3" t="s">
        <v>3188</v>
      </c>
      <c r="F2700" s="36">
        <v>33464</v>
      </c>
      <c r="G2700" s="3">
        <v>1</v>
      </c>
      <c r="H2700" s="3" t="s">
        <v>3189</v>
      </c>
      <c r="I2700" s="3" t="s">
        <v>4484</v>
      </c>
      <c r="J2700" s="3" t="s">
        <v>3190</v>
      </c>
      <c r="K2700" s="3" t="s">
        <v>1219</v>
      </c>
      <c r="L2700" s="8" t="s">
        <v>9818</v>
      </c>
      <c r="M2700" s="5"/>
      <c r="N2700" s="13" t="s">
        <v>1043</v>
      </c>
      <c r="O2700" s="5">
        <v>43669</v>
      </c>
      <c r="P2700" s="8">
        <v>3</v>
      </c>
      <c r="Q2700" s="9">
        <v>1</v>
      </c>
      <c r="R2700" s="9" t="str">
        <f>IFERROR(VLOOKUP(Tabla2[[#This Row],[CONTRATISTA PRNCIPAL]],Hoja1!$L$5:$M$9,2,FALSE),"CJV")</f>
        <v>CJV</v>
      </c>
      <c r="S2700" s="9" t="str">
        <f>IF(Tabla2[[#This Row],[EMPRESA]]=Tabla2[[#This Row],[CONTRATISTA PRNCIPAL]],"Principal","Secundaria")</f>
        <v>Principal</v>
      </c>
      <c r="T2700" s="10">
        <f>IFERROR(1/COUNTIF(Tabla2[CONTRATISTA PRNCIPAL],Tabla2[[#This Row],[CONTRATISTA PRNCIPAL]]),0)</f>
        <v>5.4945054945054949E-3</v>
      </c>
      <c r="U2700" s="33">
        <f ca="1">IF(((TODAY()-Tabla2[[#This Row],[FECHA NACIMIENTO]])/365)&lt;18,"Corregir", IF(((TODAY()-Tabla2[[#This Row],[FECHA NACIMIENTO]])/365)&gt;80, "Corregir",ROUNDDOWN(((TODAY()-Tabla2[[#This Row],[FECHA NACIMIENTO]])/365),0)))</f>
        <v>32</v>
      </c>
      <c r="V270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700" s="34" t="str">
        <f ca="1">+IF(Tabla2[[#This Row],[Edad]]="Corregir","Corregir","Ok")</f>
        <v>Ok</v>
      </c>
      <c r="X2700" s="10" t="str">
        <f>+IFERROR(VLOOKUP(Tabla2[[#This Row],[DISTRITO SEGÚN DNI]],Hoja1!$A$2:$B$55,2,FALSE),"No")</f>
        <v>No</v>
      </c>
      <c r="Y2700" s="10" t="str">
        <f>IF(OR(LOWER(Tabla2[[#This Row],[GENERO]])="masculino", LOWER(Tabla2[[#This Row],[GENERO]])="femenino"),"OK","Corregir")</f>
        <v>OK</v>
      </c>
      <c r="Z2700" s="10" t="str">
        <f>+IF(Tabla2[[#This Row],[Nro. DNI / CE]]="","Corregir",IF(LEN(Tabla2[[#This Row],[Nro. DNI / CE]])&gt;=8,"OK","Corregir"))</f>
        <v>OK</v>
      </c>
      <c r="AA2700" s="10">
        <f>COUNTIF(Tabla2[APELLIDOS Y NOMBRES],Tabla2[[#This Row],[APELLIDOS Y NOMBRES]])</f>
        <v>1</v>
      </c>
      <c r="AB2700" t="str">
        <f ca="1">+IFERROR(IF(Tabla2[[#This Row],[FECHA CESE/BAJA]]="","No Aplica",IF(AND(MONTH(Tabla2[[#This Row],[FECHA CESE/BAJA]])=MONTH(TODAY()-30),YEAR(Tabla2[[#This Row],[FECHA CESE/BAJA]])=YEAR(TODAY())),MONTH(TODAY()-30)&amp;"-"&amp;YEAR(TODAY()),"Borrar")),"No aplica")</f>
        <v>No Aplica</v>
      </c>
      <c r="AC2700" t="str">
        <f ca="1">+IFERROR(IF(Tabla2[[#This Row],[FECHA INICIO DE LABORES EN OBRA]]="","No Aplica",IF(AND(MONTH(Tabla2[[#This Row],[FECHA INICIO DE LABORES EN OBRA]])=MONTH(TODAY()-30),YEAR(Tabla2[[#This Row],[FECHA INICIO DE LABORES EN OBRA]])=YEAR(TODAY())),MONTH(TODAY()-30)&amp;"-"&amp;YEAR(TODAY()),"No Aplica")),"No Aplica")</f>
        <v>No Aplica</v>
      </c>
    </row>
    <row r="2701" spans="1:29" x14ac:dyDescent="0.25">
      <c r="A2701" s="2" t="s">
        <v>3186</v>
      </c>
      <c r="B2701" s="3" t="s">
        <v>26</v>
      </c>
      <c r="C2701" s="3" t="s">
        <v>26</v>
      </c>
      <c r="D2701" s="3" t="s">
        <v>3191</v>
      </c>
      <c r="E2701" s="3" t="s">
        <v>3192</v>
      </c>
      <c r="F2701" s="36">
        <v>32332</v>
      </c>
      <c r="G2701" s="3">
        <v>3</v>
      </c>
      <c r="H2701" s="3" t="s">
        <v>3193</v>
      </c>
      <c r="I2701" s="3" t="s">
        <v>9988</v>
      </c>
      <c r="J2701" s="3" t="s">
        <v>3194</v>
      </c>
      <c r="K2701" s="3" t="s">
        <v>3195</v>
      </c>
      <c r="L2701" s="8" t="s">
        <v>9813</v>
      </c>
      <c r="M2701" s="5"/>
      <c r="N2701" s="13" t="s">
        <v>1043</v>
      </c>
      <c r="O2701" s="5">
        <v>43671</v>
      </c>
      <c r="P2701" s="8">
        <v>3</v>
      </c>
      <c r="Q2701" s="9">
        <v>1</v>
      </c>
      <c r="R2701" s="9" t="str">
        <f>IFERROR(VLOOKUP(Tabla2[[#This Row],[CONTRATISTA PRNCIPAL]],Hoja1!$L$5:$M$9,2,FALSE),"CJV")</f>
        <v>CJV</v>
      </c>
      <c r="S2701" s="9" t="str">
        <f>IF(Tabla2[[#This Row],[EMPRESA]]=Tabla2[[#This Row],[CONTRATISTA PRNCIPAL]],"Principal","Secundaria")</f>
        <v>Principal</v>
      </c>
      <c r="T2701" s="10">
        <f>IFERROR(1/COUNTIF(Tabla2[CONTRATISTA PRNCIPAL],Tabla2[[#This Row],[CONTRATISTA PRNCIPAL]]),0)</f>
        <v>5.4945054945054949E-3</v>
      </c>
      <c r="U2701" s="33">
        <f ca="1">IF(((TODAY()-Tabla2[[#This Row],[FECHA NACIMIENTO]])/365)&lt;18,"Corregir", IF(((TODAY()-Tabla2[[#This Row],[FECHA NACIMIENTO]])/365)&gt;80, "Corregir",ROUNDDOWN(((TODAY()-Tabla2[[#This Row],[FECHA NACIMIENTO]])/365),0)))</f>
        <v>35</v>
      </c>
      <c r="V270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701" s="34" t="str">
        <f ca="1">+IF(Tabla2[[#This Row],[Edad]]="Corregir","Corregir","Ok")</f>
        <v>Ok</v>
      </c>
      <c r="X2701" s="10" t="str">
        <f>+IFERROR(VLOOKUP(Tabla2[[#This Row],[DISTRITO SEGÚN DNI]],Hoja1!$A$2:$B$55,2,FALSE),"No")</f>
        <v>No</v>
      </c>
      <c r="Y2701" s="10" t="str">
        <f>IF(OR(LOWER(Tabla2[[#This Row],[GENERO]])="masculino", LOWER(Tabla2[[#This Row],[GENERO]])="femenino"),"OK","Corregir")</f>
        <v>OK</v>
      </c>
      <c r="Z2701" s="10" t="str">
        <f>+IF(Tabla2[[#This Row],[Nro. DNI / CE]]="","Corregir",IF(LEN(Tabla2[[#This Row],[Nro. DNI / CE]])&gt;=8,"OK","Corregir"))</f>
        <v>OK</v>
      </c>
      <c r="AA2701" s="10">
        <f>COUNTIF(Tabla2[APELLIDOS Y NOMBRES],Tabla2[[#This Row],[APELLIDOS Y NOMBRES]])</f>
        <v>1</v>
      </c>
      <c r="AB2701" t="str">
        <f ca="1">+IFERROR(IF(Tabla2[[#This Row],[FECHA CESE/BAJA]]="","No Aplica",IF(AND(MONTH(Tabla2[[#This Row],[FECHA CESE/BAJA]])=MONTH(TODAY()-30),YEAR(Tabla2[[#This Row],[FECHA CESE/BAJA]])=YEAR(TODAY())),MONTH(TODAY()-30)&amp;"-"&amp;YEAR(TODAY()),"Borrar")),"No aplica")</f>
        <v>No Aplica</v>
      </c>
      <c r="AC2701" t="str">
        <f ca="1">+IFERROR(IF(Tabla2[[#This Row],[FECHA INICIO DE LABORES EN OBRA]]="","No Aplica",IF(AND(MONTH(Tabla2[[#This Row],[FECHA INICIO DE LABORES EN OBRA]])=MONTH(TODAY()-30),YEAR(Tabla2[[#This Row],[FECHA INICIO DE LABORES EN OBRA]])=YEAR(TODAY())),MONTH(TODAY()-30)&amp;"-"&amp;YEAR(TODAY()),"No Aplica")),"No Aplica")</f>
        <v>No Aplica</v>
      </c>
    </row>
    <row r="2702" spans="1:29" x14ac:dyDescent="0.25">
      <c r="A2702" s="2" t="s">
        <v>3186</v>
      </c>
      <c r="B2702" s="3" t="s">
        <v>26</v>
      </c>
      <c r="C2702" s="3" t="s">
        <v>26</v>
      </c>
      <c r="D2702" s="3" t="s">
        <v>3196</v>
      </c>
      <c r="E2702" s="3" t="s">
        <v>3197</v>
      </c>
      <c r="F2702" s="36">
        <v>30643</v>
      </c>
      <c r="G2702" s="3">
        <v>3</v>
      </c>
      <c r="H2702" s="3" t="s">
        <v>3198</v>
      </c>
      <c r="I2702" s="3" t="s">
        <v>2396</v>
      </c>
      <c r="J2702" s="3" t="s">
        <v>3199</v>
      </c>
      <c r="K2702" s="3" t="s">
        <v>1660</v>
      </c>
      <c r="L2702" s="8" t="s">
        <v>9813</v>
      </c>
      <c r="M2702" s="5"/>
      <c r="N2702" s="13" t="s">
        <v>1043</v>
      </c>
      <c r="O2702" s="5">
        <v>43677</v>
      </c>
      <c r="P2702" s="8">
        <v>1</v>
      </c>
      <c r="Q2702" s="9">
        <v>1</v>
      </c>
      <c r="R2702" s="9" t="str">
        <f>IFERROR(VLOOKUP(Tabla2[[#This Row],[CONTRATISTA PRNCIPAL]],Hoja1!$L$5:$M$9,2,FALSE),"CJV")</f>
        <v>CJV</v>
      </c>
      <c r="S2702" s="9" t="str">
        <f>IF(Tabla2[[#This Row],[EMPRESA]]=Tabla2[[#This Row],[CONTRATISTA PRNCIPAL]],"Principal","Secundaria")</f>
        <v>Principal</v>
      </c>
      <c r="T2702" s="10">
        <f>IFERROR(1/COUNTIF(Tabla2[CONTRATISTA PRNCIPAL],Tabla2[[#This Row],[CONTRATISTA PRNCIPAL]]),0)</f>
        <v>5.4945054945054949E-3</v>
      </c>
      <c r="U2702" s="33">
        <f ca="1">IF(((TODAY()-Tabla2[[#This Row],[FECHA NACIMIENTO]])/365)&lt;18,"Corregir", IF(((TODAY()-Tabla2[[#This Row],[FECHA NACIMIENTO]])/365)&gt;80, "Corregir",ROUNDDOWN(((TODAY()-Tabla2[[#This Row],[FECHA NACIMIENTO]])/365),0)))</f>
        <v>39</v>
      </c>
      <c r="V270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702" s="34" t="str">
        <f ca="1">+IF(Tabla2[[#This Row],[Edad]]="Corregir","Corregir","Ok")</f>
        <v>Ok</v>
      </c>
      <c r="X2702" s="10" t="str">
        <f>+IFERROR(VLOOKUP(Tabla2[[#This Row],[DISTRITO SEGÚN DNI]],Hoja1!$A$2:$B$55,2,FALSE),"No")</f>
        <v>No</v>
      </c>
      <c r="Y2702" s="10" t="str">
        <f>IF(OR(LOWER(Tabla2[[#This Row],[GENERO]])="masculino", LOWER(Tabla2[[#This Row],[GENERO]])="femenino"),"OK","Corregir")</f>
        <v>OK</v>
      </c>
      <c r="Z2702" s="10" t="str">
        <f>+IF(Tabla2[[#This Row],[Nro. DNI / CE]]="","Corregir",IF(LEN(Tabla2[[#This Row],[Nro. DNI / CE]])&gt;=8,"OK","Corregir"))</f>
        <v>OK</v>
      </c>
      <c r="AA2702" s="10">
        <f>COUNTIF(Tabla2[APELLIDOS Y NOMBRES],Tabla2[[#This Row],[APELLIDOS Y NOMBRES]])</f>
        <v>1</v>
      </c>
      <c r="AB2702" t="str">
        <f ca="1">+IFERROR(IF(Tabla2[[#This Row],[FECHA CESE/BAJA]]="","No Aplica",IF(AND(MONTH(Tabla2[[#This Row],[FECHA CESE/BAJA]])=MONTH(TODAY()-30),YEAR(Tabla2[[#This Row],[FECHA CESE/BAJA]])=YEAR(TODAY())),MONTH(TODAY()-30)&amp;"-"&amp;YEAR(TODAY()),"Borrar")),"No aplica")</f>
        <v>No Aplica</v>
      </c>
      <c r="AC2702" t="str">
        <f ca="1">+IFERROR(IF(Tabla2[[#This Row],[FECHA INICIO DE LABORES EN OBRA]]="","No Aplica",IF(AND(MONTH(Tabla2[[#This Row],[FECHA INICIO DE LABORES EN OBRA]])=MONTH(TODAY()-30),YEAR(Tabla2[[#This Row],[FECHA INICIO DE LABORES EN OBRA]])=YEAR(TODAY())),MONTH(TODAY()-30)&amp;"-"&amp;YEAR(TODAY()),"No Aplica")),"No Aplica")</f>
        <v>No Aplica</v>
      </c>
    </row>
    <row r="2703" spans="1:29" x14ac:dyDescent="0.25">
      <c r="A2703" s="2" t="s">
        <v>3186</v>
      </c>
      <c r="B2703" s="3" t="s">
        <v>26</v>
      </c>
      <c r="C2703" s="3" t="s">
        <v>26</v>
      </c>
      <c r="D2703" s="3" t="s">
        <v>3200</v>
      </c>
      <c r="E2703" s="3" t="s">
        <v>3201</v>
      </c>
      <c r="F2703" s="36">
        <v>33365</v>
      </c>
      <c r="G2703" s="3">
        <v>3</v>
      </c>
      <c r="H2703" s="3" t="s">
        <v>3202</v>
      </c>
      <c r="I2703" s="3" t="s">
        <v>9988</v>
      </c>
      <c r="J2703" s="3" t="s">
        <v>3203</v>
      </c>
      <c r="K2703" s="3" t="s">
        <v>2455</v>
      </c>
      <c r="L2703" s="8" t="s">
        <v>9813</v>
      </c>
      <c r="M2703" s="5"/>
      <c r="N2703" s="13" t="s">
        <v>1043</v>
      </c>
      <c r="O2703" s="5">
        <v>43677</v>
      </c>
      <c r="P2703" s="8">
        <v>1</v>
      </c>
      <c r="Q2703" s="9">
        <v>1</v>
      </c>
      <c r="R2703" s="9" t="str">
        <f>IFERROR(VLOOKUP(Tabla2[[#This Row],[CONTRATISTA PRNCIPAL]],Hoja1!$L$5:$M$9,2,FALSE),"CJV")</f>
        <v>CJV</v>
      </c>
      <c r="S2703" s="9" t="str">
        <f>IF(Tabla2[[#This Row],[EMPRESA]]=Tabla2[[#This Row],[CONTRATISTA PRNCIPAL]],"Principal","Secundaria")</f>
        <v>Principal</v>
      </c>
      <c r="T2703" s="10">
        <f>IFERROR(1/COUNTIF(Tabla2[CONTRATISTA PRNCIPAL],Tabla2[[#This Row],[CONTRATISTA PRNCIPAL]]),0)</f>
        <v>5.4945054945054949E-3</v>
      </c>
      <c r="U2703" s="33">
        <f ca="1">IF(((TODAY()-Tabla2[[#This Row],[FECHA NACIMIENTO]])/365)&lt;18,"Corregir", IF(((TODAY()-Tabla2[[#This Row],[FECHA NACIMIENTO]])/365)&gt;80, "Corregir",ROUNDDOWN(((TODAY()-Tabla2[[#This Row],[FECHA NACIMIENTO]])/365),0)))</f>
        <v>32</v>
      </c>
      <c r="V270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703" s="34" t="str">
        <f ca="1">+IF(Tabla2[[#This Row],[Edad]]="Corregir","Corregir","Ok")</f>
        <v>Ok</v>
      </c>
      <c r="X2703" s="10" t="str">
        <f>+IFERROR(VLOOKUP(Tabla2[[#This Row],[DISTRITO SEGÚN DNI]],Hoja1!$A$2:$B$55,2,FALSE),"No")</f>
        <v>No</v>
      </c>
      <c r="Y2703" s="10" t="str">
        <f>IF(OR(LOWER(Tabla2[[#This Row],[GENERO]])="masculino", LOWER(Tabla2[[#This Row],[GENERO]])="femenino"),"OK","Corregir")</f>
        <v>OK</v>
      </c>
      <c r="Z2703" s="10" t="str">
        <f>+IF(Tabla2[[#This Row],[Nro. DNI / CE]]="","Corregir",IF(LEN(Tabla2[[#This Row],[Nro. DNI / CE]])&gt;=8,"OK","Corregir"))</f>
        <v>OK</v>
      </c>
      <c r="AA2703" s="10">
        <f>COUNTIF(Tabla2[APELLIDOS Y NOMBRES],Tabla2[[#This Row],[APELLIDOS Y NOMBRES]])</f>
        <v>1</v>
      </c>
      <c r="AB2703" t="str">
        <f ca="1">+IFERROR(IF(Tabla2[[#This Row],[FECHA CESE/BAJA]]="","No Aplica",IF(AND(MONTH(Tabla2[[#This Row],[FECHA CESE/BAJA]])=MONTH(TODAY()-30),YEAR(Tabla2[[#This Row],[FECHA CESE/BAJA]])=YEAR(TODAY())),MONTH(TODAY()-30)&amp;"-"&amp;YEAR(TODAY()),"Borrar")),"No aplica")</f>
        <v>No Aplica</v>
      </c>
      <c r="AC2703" t="str">
        <f ca="1">+IFERROR(IF(Tabla2[[#This Row],[FECHA INICIO DE LABORES EN OBRA]]="","No Aplica",IF(AND(MONTH(Tabla2[[#This Row],[FECHA INICIO DE LABORES EN OBRA]])=MONTH(TODAY()-30),YEAR(Tabla2[[#This Row],[FECHA INICIO DE LABORES EN OBRA]])=YEAR(TODAY())),MONTH(TODAY()-30)&amp;"-"&amp;YEAR(TODAY()),"No Aplica")),"No Aplica")</f>
        <v>No Aplica</v>
      </c>
    </row>
    <row r="2704" spans="1:29" x14ac:dyDescent="0.25">
      <c r="A2704" s="2" t="s">
        <v>3186</v>
      </c>
      <c r="B2704" s="3" t="s">
        <v>26</v>
      </c>
      <c r="C2704" s="3" t="s">
        <v>26</v>
      </c>
      <c r="D2704" s="3" t="s">
        <v>886</v>
      </c>
      <c r="E2704" s="3" t="s">
        <v>887</v>
      </c>
      <c r="F2704" s="36">
        <v>30816</v>
      </c>
      <c r="G2704" s="3">
        <v>1</v>
      </c>
      <c r="H2704" s="3" t="s">
        <v>2453</v>
      </c>
      <c r="I2704" s="3" t="s">
        <v>9988</v>
      </c>
      <c r="J2704" s="3" t="s">
        <v>3204</v>
      </c>
      <c r="K2704" s="3" t="s">
        <v>3205</v>
      </c>
      <c r="L2704" s="8" t="s">
        <v>9813</v>
      </c>
      <c r="M2704" s="5"/>
      <c r="N2704" s="13" t="s">
        <v>1043</v>
      </c>
      <c r="O2704" s="5">
        <v>43686</v>
      </c>
      <c r="P2704" s="8">
        <v>1</v>
      </c>
      <c r="Q2704" s="9">
        <v>1</v>
      </c>
      <c r="R2704" s="9" t="str">
        <f>IFERROR(VLOOKUP(Tabla2[[#This Row],[CONTRATISTA PRNCIPAL]],Hoja1!$L$5:$M$9,2,FALSE),"CJV")</f>
        <v>CJV</v>
      </c>
      <c r="S2704" s="9" t="str">
        <f>IF(Tabla2[[#This Row],[EMPRESA]]=Tabla2[[#This Row],[CONTRATISTA PRNCIPAL]],"Principal","Secundaria")</f>
        <v>Principal</v>
      </c>
      <c r="T2704" s="10">
        <f>IFERROR(1/COUNTIF(Tabla2[CONTRATISTA PRNCIPAL],Tabla2[[#This Row],[CONTRATISTA PRNCIPAL]]),0)</f>
        <v>5.4945054945054949E-3</v>
      </c>
      <c r="U2704" s="33">
        <f ca="1">IF(((TODAY()-Tabla2[[#This Row],[FECHA NACIMIENTO]])/365)&lt;18,"Corregir", IF(((TODAY()-Tabla2[[#This Row],[FECHA NACIMIENTO]])/365)&gt;80, "Corregir",ROUNDDOWN(((TODAY()-Tabla2[[#This Row],[FECHA NACIMIENTO]])/365),0)))</f>
        <v>39</v>
      </c>
      <c r="V270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704" s="34" t="str">
        <f ca="1">+IF(Tabla2[[#This Row],[Edad]]="Corregir","Corregir","Ok")</f>
        <v>Ok</v>
      </c>
      <c r="X2704" s="10" t="str">
        <f>+IFERROR(VLOOKUP(Tabla2[[#This Row],[DISTRITO SEGÚN DNI]],Hoja1!$A$2:$B$55,2,FALSE),"No")</f>
        <v>CALLAO</v>
      </c>
      <c r="Y2704" s="10" t="str">
        <f>IF(OR(LOWER(Tabla2[[#This Row],[GENERO]])="masculino", LOWER(Tabla2[[#This Row],[GENERO]])="femenino"),"OK","Corregir")</f>
        <v>OK</v>
      </c>
      <c r="Z2704" s="10" t="str">
        <f>+IF(Tabla2[[#This Row],[Nro. DNI / CE]]="","Corregir",IF(LEN(Tabla2[[#This Row],[Nro. DNI / CE]])&gt;=8,"OK","Corregir"))</f>
        <v>OK</v>
      </c>
      <c r="AA2704" s="10">
        <f>COUNTIF(Tabla2[APELLIDOS Y NOMBRES],Tabla2[[#This Row],[APELLIDOS Y NOMBRES]])</f>
        <v>1</v>
      </c>
      <c r="AB2704" t="str">
        <f ca="1">+IFERROR(IF(Tabla2[[#This Row],[FECHA CESE/BAJA]]="","No Aplica",IF(AND(MONTH(Tabla2[[#This Row],[FECHA CESE/BAJA]])=MONTH(TODAY()-30),YEAR(Tabla2[[#This Row],[FECHA CESE/BAJA]])=YEAR(TODAY())),MONTH(TODAY()-30)&amp;"-"&amp;YEAR(TODAY()),"Borrar")),"No aplica")</f>
        <v>No Aplica</v>
      </c>
      <c r="AC2704" t="str">
        <f ca="1">+IFERROR(IF(Tabla2[[#This Row],[FECHA INICIO DE LABORES EN OBRA]]="","No Aplica",IF(AND(MONTH(Tabla2[[#This Row],[FECHA INICIO DE LABORES EN OBRA]])=MONTH(TODAY()-30),YEAR(Tabla2[[#This Row],[FECHA INICIO DE LABORES EN OBRA]])=YEAR(TODAY())),MONTH(TODAY()-30)&amp;"-"&amp;YEAR(TODAY()),"No Aplica")),"No Aplica")</f>
        <v>No Aplica</v>
      </c>
    </row>
    <row r="2705" spans="1:29" x14ac:dyDescent="0.25">
      <c r="A2705" s="2" t="s">
        <v>3186</v>
      </c>
      <c r="B2705" s="3" t="s">
        <v>26</v>
      </c>
      <c r="C2705" s="3" t="s">
        <v>26</v>
      </c>
      <c r="D2705" s="3" t="s">
        <v>3206</v>
      </c>
      <c r="E2705" s="3" t="s">
        <v>3207</v>
      </c>
      <c r="F2705" s="36">
        <v>34186</v>
      </c>
      <c r="G2705" s="3">
        <v>1</v>
      </c>
      <c r="H2705" s="3" t="s">
        <v>1883</v>
      </c>
      <c r="I2705" s="3" t="s">
        <v>9988</v>
      </c>
      <c r="J2705" s="3" t="s">
        <v>3208</v>
      </c>
      <c r="K2705" s="3" t="s">
        <v>3209</v>
      </c>
      <c r="L2705" s="8" t="s">
        <v>9813</v>
      </c>
      <c r="M2705" s="5"/>
      <c r="N2705" s="13" t="s">
        <v>1043</v>
      </c>
      <c r="O2705" s="5">
        <v>43686</v>
      </c>
      <c r="P2705" s="8">
        <v>3</v>
      </c>
      <c r="Q2705" s="9">
        <v>1</v>
      </c>
      <c r="R2705" s="9" t="str">
        <f>IFERROR(VLOOKUP(Tabla2[[#This Row],[CONTRATISTA PRNCIPAL]],Hoja1!$L$5:$M$9,2,FALSE),"CJV")</f>
        <v>CJV</v>
      </c>
      <c r="S2705" s="9" t="str">
        <f>IF(Tabla2[[#This Row],[EMPRESA]]=Tabla2[[#This Row],[CONTRATISTA PRNCIPAL]],"Principal","Secundaria")</f>
        <v>Principal</v>
      </c>
      <c r="T2705" s="10">
        <f>IFERROR(1/COUNTIF(Tabla2[CONTRATISTA PRNCIPAL],Tabla2[[#This Row],[CONTRATISTA PRNCIPAL]]),0)</f>
        <v>5.4945054945054949E-3</v>
      </c>
      <c r="U2705" s="33">
        <f ca="1">IF(((TODAY()-Tabla2[[#This Row],[FECHA NACIMIENTO]])/365)&lt;18,"Corregir", IF(((TODAY()-Tabla2[[#This Row],[FECHA NACIMIENTO]])/365)&gt;80, "Corregir",ROUNDDOWN(((TODAY()-Tabla2[[#This Row],[FECHA NACIMIENTO]])/365),0)))</f>
        <v>30</v>
      </c>
      <c r="V270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705" s="34" t="str">
        <f ca="1">+IF(Tabla2[[#This Row],[Edad]]="Corregir","Corregir","Ok")</f>
        <v>Ok</v>
      </c>
      <c r="X2705" s="10" t="str">
        <f>+IFERROR(VLOOKUP(Tabla2[[#This Row],[DISTRITO SEGÚN DNI]],Hoja1!$A$2:$B$55,2,FALSE),"No")</f>
        <v>No</v>
      </c>
      <c r="Y2705" s="10" t="str">
        <f>IF(OR(LOWER(Tabla2[[#This Row],[GENERO]])="masculino", LOWER(Tabla2[[#This Row],[GENERO]])="femenino"),"OK","Corregir")</f>
        <v>OK</v>
      </c>
      <c r="Z2705" s="10" t="str">
        <f>+IF(Tabla2[[#This Row],[Nro. DNI / CE]]="","Corregir",IF(LEN(Tabla2[[#This Row],[Nro. DNI / CE]])&gt;=8,"OK","Corregir"))</f>
        <v>OK</v>
      </c>
      <c r="AA2705" s="10">
        <f>COUNTIF(Tabla2[APELLIDOS Y NOMBRES],Tabla2[[#This Row],[APELLIDOS Y NOMBRES]])</f>
        <v>1</v>
      </c>
      <c r="AB2705" t="str">
        <f ca="1">+IFERROR(IF(Tabla2[[#This Row],[FECHA CESE/BAJA]]="","No Aplica",IF(AND(MONTH(Tabla2[[#This Row],[FECHA CESE/BAJA]])=MONTH(TODAY()-30),YEAR(Tabla2[[#This Row],[FECHA CESE/BAJA]])=YEAR(TODAY())),MONTH(TODAY()-30)&amp;"-"&amp;YEAR(TODAY()),"Borrar")),"No aplica")</f>
        <v>No Aplica</v>
      </c>
      <c r="AC2705" t="str">
        <f ca="1">+IFERROR(IF(Tabla2[[#This Row],[FECHA INICIO DE LABORES EN OBRA]]="","No Aplica",IF(AND(MONTH(Tabla2[[#This Row],[FECHA INICIO DE LABORES EN OBRA]])=MONTH(TODAY()-30),YEAR(Tabla2[[#This Row],[FECHA INICIO DE LABORES EN OBRA]])=YEAR(TODAY())),MONTH(TODAY()-30)&amp;"-"&amp;YEAR(TODAY()),"No Aplica")),"No Aplica")</f>
        <v>No Aplica</v>
      </c>
    </row>
    <row r="2706" spans="1:29" x14ac:dyDescent="0.25">
      <c r="A2706" s="2" t="s">
        <v>3186</v>
      </c>
      <c r="B2706" s="3" t="s">
        <v>26</v>
      </c>
      <c r="C2706" s="3" t="s">
        <v>26</v>
      </c>
      <c r="D2706" s="3" t="s">
        <v>3212</v>
      </c>
      <c r="E2706" s="3" t="s">
        <v>3213</v>
      </c>
      <c r="F2706" s="36">
        <v>27580</v>
      </c>
      <c r="G2706" s="3">
        <v>3</v>
      </c>
      <c r="H2706" s="3" t="s">
        <v>3214</v>
      </c>
      <c r="I2706" s="3" t="s">
        <v>9988</v>
      </c>
      <c r="J2706" s="3" t="s">
        <v>3215</v>
      </c>
      <c r="K2706" s="3" t="s">
        <v>1077</v>
      </c>
      <c r="L2706" s="8" t="s">
        <v>9813</v>
      </c>
      <c r="M2706" s="5"/>
      <c r="N2706" s="13" t="s">
        <v>1043</v>
      </c>
      <c r="O2706" s="5">
        <v>43686</v>
      </c>
      <c r="P2706" s="8">
        <v>1</v>
      </c>
      <c r="Q2706" s="9">
        <v>1</v>
      </c>
      <c r="R2706" s="9" t="str">
        <f>IFERROR(VLOOKUP(Tabla2[[#This Row],[CONTRATISTA PRNCIPAL]],Hoja1!$L$5:$M$9,2,FALSE),"CJV")</f>
        <v>CJV</v>
      </c>
      <c r="S2706" s="9" t="str">
        <f>IF(Tabla2[[#This Row],[EMPRESA]]=Tabla2[[#This Row],[CONTRATISTA PRNCIPAL]],"Principal","Secundaria")</f>
        <v>Principal</v>
      </c>
      <c r="T2706" s="10">
        <f>IFERROR(1/COUNTIF(Tabla2[CONTRATISTA PRNCIPAL],Tabla2[[#This Row],[CONTRATISTA PRNCIPAL]]),0)</f>
        <v>5.4945054945054949E-3</v>
      </c>
      <c r="U2706" s="33">
        <f ca="1">IF(((TODAY()-Tabla2[[#This Row],[FECHA NACIMIENTO]])/365)&lt;18,"Corregir", IF(((TODAY()-Tabla2[[#This Row],[FECHA NACIMIENTO]])/365)&gt;80, "Corregir",ROUNDDOWN(((TODAY()-Tabla2[[#This Row],[FECHA NACIMIENTO]])/365),0)))</f>
        <v>48</v>
      </c>
      <c r="V270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706" s="34" t="str">
        <f ca="1">+IF(Tabla2[[#This Row],[Edad]]="Corregir","Corregir","Ok")</f>
        <v>Ok</v>
      </c>
      <c r="X2706" s="10" t="str">
        <f>+IFERROR(VLOOKUP(Tabla2[[#This Row],[DISTRITO SEGÚN DNI]],Hoja1!$A$2:$B$55,2,FALSE),"No")</f>
        <v>No</v>
      </c>
      <c r="Y2706" s="10" t="str">
        <f>IF(OR(LOWER(Tabla2[[#This Row],[GENERO]])="masculino", LOWER(Tabla2[[#This Row],[GENERO]])="femenino"),"OK","Corregir")</f>
        <v>OK</v>
      </c>
      <c r="Z2706" s="10" t="str">
        <f>+IF(Tabla2[[#This Row],[Nro. DNI / CE]]="","Corregir",IF(LEN(Tabla2[[#This Row],[Nro. DNI / CE]])&gt;=8,"OK","Corregir"))</f>
        <v>OK</v>
      </c>
      <c r="AA2706" s="10">
        <f>COUNTIF(Tabla2[APELLIDOS Y NOMBRES],Tabla2[[#This Row],[APELLIDOS Y NOMBRES]])</f>
        <v>1</v>
      </c>
      <c r="AB2706" t="str">
        <f ca="1">+IFERROR(IF(Tabla2[[#This Row],[FECHA CESE/BAJA]]="","No Aplica",IF(AND(MONTH(Tabla2[[#This Row],[FECHA CESE/BAJA]])=MONTH(TODAY()-30),YEAR(Tabla2[[#This Row],[FECHA CESE/BAJA]])=YEAR(TODAY())),MONTH(TODAY()-30)&amp;"-"&amp;YEAR(TODAY()),"Borrar")),"No aplica")</f>
        <v>No Aplica</v>
      </c>
      <c r="AC2706" t="str">
        <f ca="1">+IFERROR(IF(Tabla2[[#This Row],[FECHA INICIO DE LABORES EN OBRA]]="","No Aplica",IF(AND(MONTH(Tabla2[[#This Row],[FECHA INICIO DE LABORES EN OBRA]])=MONTH(TODAY()-30),YEAR(Tabla2[[#This Row],[FECHA INICIO DE LABORES EN OBRA]])=YEAR(TODAY())),MONTH(TODAY()-30)&amp;"-"&amp;YEAR(TODAY()),"No Aplica")),"No Aplica")</f>
        <v>No Aplica</v>
      </c>
    </row>
    <row r="2707" spans="1:29" x14ac:dyDescent="0.25">
      <c r="A2707" s="2" t="s">
        <v>3186</v>
      </c>
      <c r="B2707" s="3" t="s">
        <v>26</v>
      </c>
      <c r="C2707" s="3" t="s">
        <v>26</v>
      </c>
      <c r="D2707" s="3" t="s">
        <v>3216</v>
      </c>
      <c r="E2707" s="3" t="s">
        <v>3217</v>
      </c>
      <c r="F2707" s="36">
        <v>27053</v>
      </c>
      <c r="G2707" s="3">
        <v>3</v>
      </c>
      <c r="H2707" s="3" t="s">
        <v>3198</v>
      </c>
      <c r="I2707" s="3" t="s">
        <v>9988</v>
      </c>
      <c r="J2707" s="3" t="s">
        <v>3218</v>
      </c>
      <c r="K2707" s="3" t="s">
        <v>1210</v>
      </c>
      <c r="L2707" s="8" t="s">
        <v>9813</v>
      </c>
      <c r="M2707" s="5"/>
      <c r="N2707" s="13" t="s">
        <v>1043</v>
      </c>
      <c r="O2707" s="5">
        <v>43686</v>
      </c>
      <c r="P2707" s="8">
        <v>1</v>
      </c>
      <c r="Q2707" s="9">
        <v>1</v>
      </c>
      <c r="R2707" s="9" t="str">
        <f>IFERROR(VLOOKUP(Tabla2[[#This Row],[CONTRATISTA PRNCIPAL]],Hoja1!$L$5:$M$9,2,FALSE),"CJV")</f>
        <v>CJV</v>
      </c>
      <c r="S2707" s="9" t="str">
        <f>IF(Tabla2[[#This Row],[EMPRESA]]=Tabla2[[#This Row],[CONTRATISTA PRNCIPAL]],"Principal","Secundaria")</f>
        <v>Principal</v>
      </c>
      <c r="T2707" s="10">
        <f>IFERROR(1/COUNTIF(Tabla2[CONTRATISTA PRNCIPAL],Tabla2[[#This Row],[CONTRATISTA PRNCIPAL]]),0)</f>
        <v>5.4945054945054949E-3</v>
      </c>
      <c r="U2707" s="33">
        <f ca="1">IF(((TODAY()-Tabla2[[#This Row],[FECHA NACIMIENTO]])/365)&lt;18,"Corregir", IF(((TODAY()-Tabla2[[#This Row],[FECHA NACIMIENTO]])/365)&gt;80, "Corregir",ROUNDDOWN(((TODAY()-Tabla2[[#This Row],[FECHA NACIMIENTO]])/365),0)))</f>
        <v>49</v>
      </c>
      <c r="V270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707" s="34" t="str">
        <f ca="1">+IF(Tabla2[[#This Row],[Edad]]="Corregir","Corregir","Ok")</f>
        <v>Ok</v>
      </c>
      <c r="X2707" s="10" t="str">
        <f>+IFERROR(VLOOKUP(Tabla2[[#This Row],[DISTRITO SEGÚN DNI]],Hoja1!$A$2:$B$55,2,FALSE),"No")</f>
        <v>No</v>
      </c>
      <c r="Y2707" s="10" t="str">
        <f>IF(OR(LOWER(Tabla2[[#This Row],[GENERO]])="masculino", LOWER(Tabla2[[#This Row],[GENERO]])="femenino"),"OK","Corregir")</f>
        <v>OK</v>
      </c>
      <c r="Z2707" s="10" t="str">
        <f>+IF(Tabla2[[#This Row],[Nro. DNI / CE]]="","Corregir",IF(LEN(Tabla2[[#This Row],[Nro. DNI / CE]])&gt;=8,"OK","Corregir"))</f>
        <v>OK</v>
      </c>
      <c r="AA2707" s="10">
        <f>COUNTIF(Tabla2[APELLIDOS Y NOMBRES],Tabla2[[#This Row],[APELLIDOS Y NOMBRES]])</f>
        <v>1</v>
      </c>
      <c r="AB2707" t="str">
        <f ca="1">+IFERROR(IF(Tabla2[[#This Row],[FECHA CESE/BAJA]]="","No Aplica",IF(AND(MONTH(Tabla2[[#This Row],[FECHA CESE/BAJA]])=MONTH(TODAY()-30),YEAR(Tabla2[[#This Row],[FECHA CESE/BAJA]])=YEAR(TODAY())),MONTH(TODAY()-30)&amp;"-"&amp;YEAR(TODAY()),"Borrar")),"No aplica")</f>
        <v>No Aplica</v>
      </c>
      <c r="AC2707" t="str">
        <f ca="1">+IFERROR(IF(Tabla2[[#This Row],[FECHA INICIO DE LABORES EN OBRA]]="","No Aplica",IF(AND(MONTH(Tabla2[[#This Row],[FECHA INICIO DE LABORES EN OBRA]])=MONTH(TODAY()-30),YEAR(Tabla2[[#This Row],[FECHA INICIO DE LABORES EN OBRA]])=YEAR(TODAY())),MONTH(TODAY()-30)&amp;"-"&amp;YEAR(TODAY()),"No Aplica")),"No Aplica")</f>
        <v>No Aplica</v>
      </c>
    </row>
    <row r="2708" spans="1:29" x14ac:dyDescent="0.25">
      <c r="A2708" s="2" t="s">
        <v>3186</v>
      </c>
      <c r="B2708" s="3" t="s">
        <v>26</v>
      </c>
      <c r="C2708" s="3" t="s">
        <v>26</v>
      </c>
      <c r="D2708" s="3" t="s">
        <v>3219</v>
      </c>
      <c r="E2708" s="3" t="s">
        <v>3220</v>
      </c>
      <c r="F2708" s="36">
        <v>34732</v>
      </c>
      <c r="G2708" s="3">
        <v>3</v>
      </c>
      <c r="H2708" s="3" t="s">
        <v>3214</v>
      </c>
      <c r="I2708" s="3" t="s">
        <v>2396</v>
      </c>
      <c r="J2708" s="3" t="s">
        <v>3221</v>
      </c>
      <c r="K2708" s="3" t="s">
        <v>1063</v>
      </c>
      <c r="L2708" s="8" t="s">
        <v>9813</v>
      </c>
      <c r="M2708" s="5"/>
      <c r="N2708" s="13" t="s">
        <v>1043</v>
      </c>
      <c r="O2708" s="5">
        <v>43686</v>
      </c>
      <c r="P2708" s="8">
        <v>1</v>
      </c>
      <c r="Q2708" s="9">
        <v>1</v>
      </c>
      <c r="R2708" s="9" t="str">
        <f>IFERROR(VLOOKUP(Tabla2[[#This Row],[CONTRATISTA PRNCIPAL]],Hoja1!$L$5:$M$9,2,FALSE),"CJV")</f>
        <v>CJV</v>
      </c>
      <c r="S2708" s="9" t="str">
        <f>IF(Tabla2[[#This Row],[EMPRESA]]=Tabla2[[#This Row],[CONTRATISTA PRNCIPAL]],"Principal","Secundaria")</f>
        <v>Principal</v>
      </c>
      <c r="T2708" s="10">
        <f>IFERROR(1/COUNTIF(Tabla2[CONTRATISTA PRNCIPAL],Tabla2[[#This Row],[CONTRATISTA PRNCIPAL]]),0)</f>
        <v>5.4945054945054949E-3</v>
      </c>
      <c r="U2708" s="33">
        <f ca="1">IF(((TODAY()-Tabla2[[#This Row],[FECHA NACIMIENTO]])/365)&lt;18,"Corregir", IF(((TODAY()-Tabla2[[#This Row],[FECHA NACIMIENTO]])/365)&gt;80, "Corregir",ROUNDDOWN(((TODAY()-Tabla2[[#This Row],[FECHA NACIMIENTO]])/365),0)))</f>
        <v>28</v>
      </c>
      <c r="V270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708" s="34" t="str">
        <f ca="1">+IF(Tabla2[[#This Row],[Edad]]="Corregir","Corregir","Ok")</f>
        <v>Ok</v>
      </c>
      <c r="X2708" s="10" t="str">
        <f>+IFERROR(VLOOKUP(Tabla2[[#This Row],[DISTRITO SEGÚN DNI]],Hoja1!$A$2:$B$55,2,FALSE),"No")</f>
        <v>No</v>
      </c>
      <c r="Y2708" s="10" t="str">
        <f>IF(OR(LOWER(Tabla2[[#This Row],[GENERO]])="masculino", LOWER(Tabla2[[#This Row],[GENERO]])="femenino"),"OK","Corregir")</f>
        <v>OK</v>
      </c>
      <c r="Z2708" s="10" t="str">
        <f>+IF(Tabla2[[#This Row],[Nro. DNI / CE]]="","Corregir",IF(LEN(Tabla2[[#This Row],[Nro. DNI / CE]])&gt;=8,"OK","Corregir"))</f>
        <v>OK</v>
      </c>
      <c r="AA2708" s="10">
        <f>COUNTIF(Tabla2[APELLIDOS Y NOMBRES],Tabla2[[#This Row],[APELLIDOS Y NOMBRES]])</f>
        <v>1</v>
      </c>
      <c r="AB2708" t="str">
        <f ca="1">+IFERROR(IF(Tabla2[[#This Row],[FECHA CESE/BAJA]]="","No Aplica",IF(AND(MONTH(Tabla2[[#This Row],[FECHA CESE/BAJA]])=MONTH(TODAY()-30),YEAR(Tabla2[[#This Row],[FECHA CESE/BAJA]])=YEAR(TODAY())),MONTH(TODAY()-30)&amp;"-"&amp;YEAR(TODAY()),"Borrar")),"No aplica")</f>
        <v>No Aplica</v>
      </c>
      <c r="AC2708" t="str">
        <f ca="1">+IFERROR(IF(Tabla2[[#This Row],[FECHA INICIO DE LABORES EN OBRA]]="","No Aplica",IF(AND(MONTH(Tabla2[[#This Row],[FECHA INICIO DE LABORES EN OBRA]])=MONTH(TODAY()-30),YEAR(Tabla2[[#This Row],[FECHA INICIO DE LABORES EN OBRA]])=YEAR(TODAY())),MONTH(TODAY()-30)&amp;"-"&amp;YEAR(TODAY()),"No Aplica")),"No Aplica")</f>
        <v>No Aplica</v>
      </c>
    </row>
    <row r="2709" spans="1:29" x14ac:dyDescent="0.25">
      <c r="A2709" s="2" t="s">
        <v>3186</v>
      </c>
      <c r="B2709" s="3" t="s">
        <v>26</v>
      </c>
      <c r="C2709" s="3" t="s">
        <v>26</v>
      </c>
      <c r="D2709" s="3" t="s">
        <v>3222</v>
      </c>
      <c r="E2709" s="3" t="s">
        <v>3223</v>
      </c>
      <c r="F2709" s="36">
        <v>29016</v>
      </c>
      <c r="G2709" s="3">
        <v>3</v>
      </c>
      <c r="H2709" s="3" t="s">
        <v>3224</v>
      </c>
      <c r="I2709" s="3" t="s">
        <v>2396</v>
      </c>
      <c r="J2709" s="3" t="s">
        <v>3225</v>
      </c>
      <c r="K2709" s="3" t="s">
        <v>1855</v>
      </c>
      <c r="L2709" s="8" t="s">
        <v>9813</v>
      </c>
      <c r="M2709" s="5"/>
      <c r="N2709" s="13" t="s">
        <v>1043</v>
      </c>
      <c r="O2709" s="5">
        <v>43686</v>
      </c>
      <c r="P2709" s="8">
        <v>1</v>
      </c>
      <c r="Q2709" s="9">
        <v>1</v>
      </c>
      <c r="R2709" s="9" t="str">
        <f>IFERROR(VLOOKUP(Tabla2[[#This Row],[CONTRATISTA PRNCIPAL]],Hoja1!$L$5:$M$9,2,FALSE),"CJV")</f>
        <v>CJV</v>
      </c>
      <c r="S2709" s="9" t="str">
        <f>IF(Tabla2[[#This Row],[EMPRESA]]=Tabla2[[#This Row],[CONTRATISTA PRNCIPAL]],"Principal","Secundaria")</f>
        <v>Principal</v>
      </c>
      <c r="T2709" s="10">
        <f>IFERROR(1/COUNTIF(Tabla2[CONTRATISTA PRNCIPAL],Tabla2[[#This Row],[CONTRATISTA PRNCIPAL]]),0)</f>
        <v>5.4945054945054949E-3</v>
      </c>
      <c r="U2709" s="33">
        <f ca="1">IF(((TODAY()-Tabla2[[#This Row],[FECHA NACIMIENTO]])/365)&lt;18,"Corregir", IF(((TODAY()-Tabla2[[#This Row],[FECHA NACIMIENTO]])/365)&gt;80, "Corregir",ROUNDDOWN(((TODAY()-Tabla2[[#This Row],[FECHA NACIMIENTO]])/365),0)))</f>
        <v>44</v>
      </c>
      <c r="V270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709" s="34" t="str">
        <f ca="1">+IF(Tabla2[[#This Row],[Edad]]="Corregir","Corregir","Ok")</f>
        <v>Ok</v>
      </c>
      <c r="X2709" s="10" t="str">
        <f>+IFERROR(VLOOKUP(Tabla2[[#This Row],[DISTRITO SEGÚN DNI]],Hoja1!$A$2:$B$55,2,FALSE),"No")</f>
        <v>No</v>
      </c>
      <c r="Y2709" s="10" t="str">
        <f>IF(OR(LOWER(Tabla2[[#This Row],[GENERO]])="masculino", LOWER(Tabla2[[#This Row],[GENERO]])="femenino"),"OK","Corregir")</f>
        <v>OK</v>
      </c>
      <c r="Z2709" s="10" t="str">
        <f>+IF(Tabla2[[#This Row],[Nro. DNI / CE]]="","Corregir",IF(LEN(Tabla2[[#This Row],[Nro. DNI / CE]])&gt;=8,"OK","Corregir"))</f>
        <v>OK</v>
      </c>
      <c r="AA2709" s="10">
        <f>COUNTIF(Tabla2[APELLIDOS Y NOMBRES],Tabla2[[#This Row],[APELLIDOS Y NOMBRES]])</f>
        <v>1</v>
      </c>
      <c r="AB2709" t="str">
        <f ca="1">+IFERROR(IF(Tabla2[[#This Row],[FECHA CESE/BAJA]]="","No Aplica",IF(AND(MONTH(Tabla2[[#This Row],[FECHA CESE/BAJA]])=MONTH(TODAY()-30),YEAR(Tabla2[[#This Row],[FECHA CESE/BAJA]])=YEAR(TODAY())),MONTH(TODAY()-30)&amp;"-"&amp;YEAR(TODAY()),"Borrar")),"No aplica")</f>
        <v>No Aplica</v>
      </c>
      <c r="AC2709" t="str">
        <f ca="1">+IFERROR(IF(Tabla2[[#This Row],[FECHA INICIO DE LABORES EN OBRA]]="","No Aplica",IF(AND(MONTH(Tabla2[[#This Row],[FECHA INICIO DE LABORES EN OBRA]])=MONTH(TODAY()-30),YEAR(Tabla2[[#This Row],[FECHA INICIO DE LABORES EN OBRA]])=YEAR(TODAY())),MONTH(TODAY()-30)&amp;"-"&amp;YEAR(TODAY()),"No Aplica")),"No Aplica")</f>
        <v>No Aplica</v>
      </c>
    </row>
    <row r="2710" spans="1:29" x14ac:dyDescent="0.25">
      <c r="A2710" s="2" t="s">
        <v>3186</v>
      </c>
      <c r="B2710" s="3" t="s">
        <v>26</v>
      </c>
      <c r="C2710" s="3" t="s">
        <v>26</v>
      </c>
      <c r="D2710" s="3" t="s">
        <v>3210</v>
      </c>
      <c r="E2710" s="3" t="s">
        <v>9989</v>
      </c>
      <c r="F2710" s="36">
        <v>33934</v>
      </c>
      <c r="G2710" s="3">
        <v>3</v>
      </c>
      <c r="H2710" s="3" t="s">
        <v>3202</v>
      </c>
      <c r="I2710" s="3" t="s">
        <v>9990</v>
      </c>
      <c r="J2710" s="3" t="s">
        <v>3211</v>
      </c>
      <c r="K2710" s="3" t="s">
        <v>1047</v>
      </c>
      <c r="L2710" s="8" t="s">
        <v>9813</v>
      </c>
      <c r="M2710" s="5"/>
      <c r="N2710" s="13" t="s">
        <v>1043</v>
      </c>
      <c r="O2710" s="5">
        <v>43686</v>
      </c>
      <c r="P2710" s="8">
        <v>1</v>
      </c>
      <c r="Q2710" s="9">
        <v>1</v>
      </c>
      <c r="R2710" s="9" t="str">
        <f>IFERROR(VLOOKUP(Tabla2[[#This Row],[CONTRATISTA PRNCIPAL]],Hoja1!$L$5:$M$9,2,FALSE),"CJV")</f>
        <v>CJV</v>
      </c>
      <c r="S2710" s="9" t="str">
        <f>IF(Tabla2[[#This Row],[EMPRESA]]=Tabla2[[#This Row],[CONTRATISTA PRNCIPAL]],"Principal","Secundaria")</f>
        <v>Principal</v>
      </c>
      <c r="T2710" s="10">
        <f>IFERROR(1/COUNTIF(Tabla2[CONTRATISTA PRNCIPAL],Tabla2[[#This Row],[CONTRATISTA PRNCIPAL]]),0)</f>
        <v>5.4945054945054949E-3</v>
      </c>
      <c r="U2710" s="33">
        <f ca="1">IF(((TODAY()-Tabla2[[#This Row],[FECHA NACIMIENTO]])/365)&lt;18,"Corregir", IF(((TODAY()-Tabla2[[#This Row],[FECHA NACIMIENTO]])/365)&gt;80, "Corregir",ROUNDDOWN(((TODAY()-Tabla2[[#This Row],[FECHA NACIMIENTO]])/365),0)))</f>
        <v>30</v>
      </c>
      <c r="V271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710" s="34" t="str">
        <f ca="1">+IF(Tabla2[[#This Row],[Edad]]="Corregir","Corregir","Ok")</f>
        <v>Ok</v>
      </c>
      <c r="X2710" s="10" t="str">
        <f>+IFERROR(VLOOKUP(Tabla2[[#This Row],[DISTRITO SEGÚN DNI]],Hoja1!$A$2:$B$55,2,FALSE),"No")</f>
        <v>No</v>
      </c>
      <c r="Y2710" s="10" t="str">
        <f>IF(OR(LOWER(Tabla2[[#This Row],[GENERO]])="masculino", LOWER(Tabla2[[#This Row],[GENERO]])="femenino"),"OK","Corregir")</f>
        <v>OK</v>
      </c>
      <c r="Z2710" s="10" t="str">
        <f>+IF(Tabla2[[#This Row],[Nro. DNI / CE]]="","Corregir",IF(LEN(Tabla2[[#This Row],[Nro. DNI / CE]])&gt;=8,"OK","Corregir"))</f>
        <v>OK</v>
      </c>
      <c r="AA2710" s="10">
        <f>COUNTIF(Tabla2[APELLIDOS Y NOMBRES],Tabla2[[#This Row],[APELLIDOS Y NOMBRES]])</f>
        <v>1</v>
      </c>
      <c r="AB2710" t="str">
        <f ca="1">+IFERROR(IF(Tabla2[[#This Row],[FECHA CESE/BAJA]]="","No Aplica",IF(AND(MONTH(Tabla2[[#This Row],[FECHA CESE/BAJA]])=MONTH(TODAY()-30),YEAR(Tabla2[[#This Row],[FECHA CESE/BAJA]])=YEAR(TODAY())),MONTH(TODAY()-30)&amp;"-"&amp;YEAR(TODAY()),"Borrar")),"No aplica")</f>
        <v>No Aplica</v>
      </c>
      <c r="AC2710" t="str">
        <f ca="1">+IFERROR(IF(Tabla2[[#This Row],[FECHA INICIO DE LABORES EN OBRA]]="","No Aplica",IF(AND(MONTH(Tabla2[[#This Row],[FECHA INICIO DE LABORES EN OBRA]])=MONTH(TODAY()-30),YEAR(Tabla2[[#This Row],[FECHA INICIO DE LABORES EN OBRA]])=YEAR(TODAY())),MONTH(TODAY()-30)&amp;"-"&amp;YEAR(TODAY()),"No Aplica")),"No Aplica")</f>
        <v>No Aplica</v>
      </c>
    </row>
    <row r="2711" spans="1:29" x14ac:dyDescent="0.25">
      <c r="A2711" s="2" t="s">
        <v>3186</v>
      </c>
      <c r="B2711" s="3" t="s">
        <v>26</v>
      </c>
      <c r="C2711" s="3" t="s">
        <v>26</v>
      </c>
      <c r="D2711" s="3" t="s">
        <v>3230</v>
      </c>
      <c r="E2711" s="3" t="s">
        <v>3231</v>
      </c>
      <c r="F2711" s="36">
        <v>28638</v>
      </c>
      <c r="G2711" s="3">
        <v>3</v>
      </c>
      <c r="H2711" s="3" t="s">
        <v>1688</v>
      </c>
      <c r="I2711" s="3" t="s">
        <v>9990</v>
      </c>
      <c r="J2711" s="3" t="s">
        <v>3232</v>
      </c>
      <c r="K2711" s="3" t="s">
        <v>1063</v>
      </c>
      <c r="L2711" s="8" t="s">
        <v>9813</v>
      </c>
      <c r="M2711" s="5"/>
      <c r="N2711" s="13" t="s">
        <v>1043</v>
      </c>
      <c r="O2711" s="5">
        <v>43689</v>
      </c>
      <c r="P2711" s="8">
        <v>1</v>
      </c>
      <c r="Q2711" s="9">
        <v>1</v>
      </c>
      <c r="R2711" s="9" t="str">
        <f>IFERROR(VLOOKUP(Tabla2[[#This Row],[CONTRATISTA PRNCIPAL]],Hoja1!$L$5:$M$9,2,FALSE),"CJV")</f>
        <v>CJV</v>
      </c>
      <c r="S2711" s="9" t="str">
        <f>IF(Tabla2[[#This Row],[EMPRESA]]=Tabla2[[#This Row],[CONTRATISTA PRNCIPAL]],"Principal","Secundaria")</f>
        <v>Principal</v>
      </c>
      <c r="T2711" s="10">
        <f>IFERROR(1/COUNTIF(Tabla2[CONTRATISTA PRNCIPAL],Tabla2[[#This Row],[CONTRATISTA PRNCIPAL]]),0)</f>
        <v>5.4945054945054949E-3</v>
      </c>
      <c r="U2711" s="33">
        <f ca="1">IF(((TODAY()-Tabla2[[#This Row],[FECHA NACIMIENTO]])/365)&lt;18,"Corregir", IF(((TODAY()-Tabla2[[#This Row],[FECHA NACIMIENTO]])/365)&gt;80, "Corregir",ROUNDDOWN(((TODAY()-Tabla2[[#This Row],[FECHA NACIMIENTO]])/365),0)))</f>
        <v>45</v>
      </c>
      <c r="V271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711" s="34" t="str">
        <f ca="1">+IF(Tabla2[[#This Row],[Edad]]="Corregir","Corregir","Ok")</f>
        <v>Ok</v>
      </c>
      <c r="X2711" s="10" t="str">
        <f>+IFERROR(VLOOKUP(Tabla2[[#This Row],[DISTRITO SEGÚN DNI]],Hoja1!$A$2:$B$55,2,FALSE),"No")</f>
        <v>No</v>
      </c>
      <c r="Y2711" s="10" t="str">
        <f>IF(OR(LOWER(Tabla2[[#This Row],[GENERO]])="masculino", LOWER(Tabla2[[#This Row],[GENERO]])="femenino"),"OK","Corregir")</f>
        <v>OK</v>
      </c>
      <c r="Z2711" s="10" t="str">
        <f>+IF(Tabla2[[#This Row],[Nro. DNI / CE]]="","Corregir",IF(LEN(Tabla2[[#This Row],[Nro. DNI / CE]])&gt;=8,"OK","Corregir"))</f>
        <v>OK</v>
      </c>
      <c r="AA2711" s="10">
        <f>COUNTIF(Tabla2[APELLIDOS Y NOMBRES],Tabla2[[#This Row],[APELLIDOS Y NOMBRES]])</f>
        <v>1</v>
      </c>
      <c r="AB2711" t="str">
        <f ca="1">+IFERROR(IF(Tabla2[[#This Row],[FECHA CESE/BAJA]]="","No Aplica",IF(AND(MONTH(Tabla2[[#This Row],[FECHA CESE/BAJA]])=MONTH(TODAY()-30),YEAR(Tabla2[[#This Row],[FECHA CESE/BAJA]])=YEAR(TODAY())),MONTH(TODAY()-30)&amp;"-"&amp;YEAR(TODAY()),"Borrar")),"No aplica")</f>
        <v>No Aplica</v>
      </c>
      <c r="AC2711" t="str">
        <f ca="1">+IFERROR(IF(Tabla2[[#This Row],[FECHA INICIO DE LABORES EN OBRA]]="","No Aplica",IF(AND(MONTH(Tabla2[[#This Row],[FECHA INICIO DE LABORES EN OBRA]])=MONTH(TODAY()-30),YEAR(Tabla2[[#This Row],[FECHA INICIO DE LABORES EN OBRA]])=YEAR(TODAY())),MONTH(TODAY()-30)&amp;"-"&amp;YEAR(TODAY()),"No Aplica")),"No Aplica")</f>
        <v>No Aplica</v>
      </c>
    </row>
    <row r="2712" spans="1:29" x14ac:dyDescent="0.25">
      <c r="A2712" s="2" t="s">
        <v>3186</v>
      </c>
      <c r="B2712" s="3" t="s">
        <v>26</v>
      </c>
      <c r="C2712" s="3" t="s">
        <v>26</v>
      </c>
      <c r="D2712" s="3" t="s">
        <v>3226</v>
      </c>
      <c r="E2712" s="3" t="s">
        <v>3227</v>
      </c>
      <c r="F2712" s="36">
        <v>33838</v>
      </c>
      <c r="G2712" s="3">
        <v>3</v>
      </c>
      <c r="H2712" s="3" t="s">
        <v>3202</v>
      </c>
      <c r="I2712" s="3" t="s">
        <v>9988</v>
      </c>
      <c r="J2712" s="3" t="s">
        <v>3228</v>
      </c>
      <c r="K2712" s="3" t="s">
        <v>3229</v>
      </c>
      <c r="L2712" s="8" t="s">
        <v>9813</v>
      </c>
      <c r="M2712" s="5"/>
      <c r="N2712" s="13" t="s">
        <v>1043</v>
      </c>
      <c r="O2712" s="5">
        <v>43689</v>
      </c>
      <c r="P2712" s="8">
        <v>1</v>
      </c>
      <c r="Q2712" s="9">
        <v>1</v>
      </c>
      <c r="R2712" s="9" t="str">
        <f>IFERROR(VLOOKUP(Tabla2[[#This Row],[CONTRATISTA PRNCIPAL]],Hoja1!$L$5:$M$9,2,FALSE),"CJV")</f>
        <v>CJV</v>
      </c>
      <c r="S2712" s="9" t="str">
        <f>IF(Tabla2[[#This Row],[EMPRESA]]=Tabla2[[#This Row],[CONTRATISTA PRNCIPAL]],"Principal","Secundaria")</f>
        <v>Principal</v>
      </c>
      <c r="T2712" s="10">
        <f>IFERROR(1/COUNTIF(Tabla2[CONTRATISTA PRNCIPAL],Tabla2[[#This Row],[CONTRATISTA PRNCIPAL]]),0)</f>
        <v>5.4945054945054949E-3</v>
      </c>
      <c r="U2712" s="33">
        <f ca="1">IF(((TODAY()-Tabla2[[#This Row],[FECHA NACIMIENTO]])/365)&lt;18,"Corregir", IF(((TODAY()-Tabla2[[#This Row],[FECHA NACIMIENTO]])/365)&gt;80, "Corregir",ROUNDDOWN(((TODAY()-Tabla2[[#This Row],[FECHA NACIMIENTO]])/365),0)))</f>
        <v>31</v>
      </c>
      <c r="V271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712" s="34" t="str">
        <f ca="1">+IF(Tabla2[[#This Row],[Edad]]="Corregir","Corregir","Ok")</f>
        <v>Ok</v>
      </c>
      <c r="X2712" s="10" t="str">
        <f>+IFERROR(VLOOKUP(Tabla2[[#This Row],[DISTRITO SEGÚN DNI]],Hoja1!$A$2:$B$55,2,FALSE),"No")</f>
        <v>No</v>
      </c>
      <c r="Y2712" s="10" t="str">
        <f>IF(OR(LOWER(Tabla2[[#This Row],[GENERO]])="masculino", LOWER(Tabla2[[#This Row],[GENERO]])="femenino"),"OK","Corregir")</f>
        <v>OK</v>
      </c>
      <c r="Z2712" s="10" t="str">
        <f>+IF(Tabla2[[#This Row],[Nro. DNI / CE]]="","Corregir",IF(LEN(Tabla2[[#This Row],[Nro. DNI / CE]])&gt;=8,"OK","Corregir"))</f>
        <v>OK</v>
      </c>
      <c r="AA2712" s="10">
        <f>COUNTIF(Tabla2[APELLIDOS Y NOMBRES],Tabla2[[#This Row],[APELLIDOS Y NOMBRES]])</f>
        <v>1</v>
      </c>
      <c r="AB2712" t="str">
        <f ca="1">+IFERROR(IF(Tabla2[[#This Row],[FECHA CESE/BAJA]]="","No Aplica",IF(AND(MONTH(Tabla2[[#This Row],[FECHA CESE/BAJA]])=MONTH(TODAY()-30),YEAR(Tabla2[[#This Row],[FECHA CESE/BAJA]])=YEAR(TODAY())),MONTH(TODAY()-30)&amp;"-"&amp;YEAR(TODAY()),"Borrar")),"No aplica")</f>
        <v>No Aplica</v>
      </c>
      <c r="AC2712" t="str">
        <f ca="1">+IFERROR(IF(Tabla2[[#This Row],[FECHA INICIO DE LABORES EN OBRA]]="","No Aplica",IF(AND(MONTH(Tabla2[[#This Row],[FECHA INICIO DE LABORES EN OBRA]])=MONTH(TODAY()-30),YEAR(Tabla2[[#This Row],[FECHA INICIO DE LABORES EN OBRA]])=YEAR(TODAY())),MONTH(TODAY()-30)&amp;"-"&amp;YEAR(TODAY()),"No Aplica")),"No Aplica")</f>
        <v>No Aplica</v>
      </c>
    </row>
    <row r="2713" spans="1:29" x14ac:dyDescent="0.25">
      <c r="A2713" s="2" t="s">
        <v>3186</v>
      </c>
      <c r="B2713" s="3" t="s">
        <v>26</v>
      </c>
      <c r="C2713" s="3" t="s">
        <v>26</v>
      </c>
      <c r="D2713" s="3" t="s">
        <v>3233</v>
      </c>
      <c r="E2713" s="3" t="s">
        <v>3234</v>
      </c>
      <c r="F2713" s="36">
        <v>34691</v>
      </c>
      <c r="G2713" s="3">
        <v>1</v>
      </c>
      <c r="H2713" s="3" t="s">
        <v>3235</v>
      </c>
      <c r="I2713" s="3" t="s">
        <v>9988</v>
      </c>
      <c r="J2713" s="3" t="s">
        <v>3236</v>
      </c>
      <c r="K2713" s="3" t="s">
        <v>3237</v>
      </c>
      <c r="L2713" s="8" t="s">
        <v>9813</v>
      </c>
      <c r="M2713" s="5"/>
      <c r="N2713" s="13" t="s">
        <v>1043</v>
      </c>
      <c r="O2713" s="5">
        <v>43691</v>
      </c>
      <c r="P2713" s="8">
        <v>1</v>
      </c>
      <c r="Q2713" s="9">
        <v>1</v>
      </c>
      <c r="R2713" s="9" t="str">
        <f>IFERROR(VLOOKUP(Tabla2[[#This Row],[CONTRATISTA PRNCIPAL]],Hoja1!$L$5:$M$9,2,FALSE),"CJV")</f>
        <v>CJV</v>
      </c>
      <c r="S2713" s="9" t="str">
        <f>IF(Tabla2[[#This Row],[EMPRESA]]=Tabla2[[#This Row],[CONTRATISTA PRNCIPAL]],"Principal","Secundaria")</f>
        <v>Principal</v>
      </c>
      <c r="T2713" s="10">
        <f>IFERROR(1/COUNTIF(Tabla2[CONTRATISTA PRNCIPAL],Tabla2[[#This Row],[CONTRATISTA PRNCIPAL]]),0)</f>
        <v>5.4945054945054949E-3</v>
      </c>
      <c r="U2713" s="33">
        <f ca="1">IF(((TODAY()-Tabla2[[#This Row],[FECHA NACIMIENTO]])/365)&lt;18,"Corregir", IF(((TODAY()-Tabla2[[#This Row],[FECHA NACIMIENTO]])/365)&gt;80, "Corregir",ROUNDDOWN(((TODAY()-Tabla2[[#This Row],[FECHA NACIMIENTO]])/365),0)))</f>
        <v>28</v>
      </c>
      <c r="V271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713" s="34" t="str">
        <f ca="1">+IF(Tabla2[[#This Row],[Edad]]="Corregir","Corregir","Ok")</f>
        <v>Ok</v>
      </c>
      <c r="X2713" s="10" t="str">
        <f>+IFERROR(VLOOKUP(Tabla2[[#This Row],[DISTRITO SEGÚN DNI]],Hoja1!$A$2:$B$55,2,FALSE),"No")</f>
        <v>No</v>
      </c>
      <c r="Y2713" s="10" t="str">
        <f>IF(OR(LOWER(Tabla2[[#This Row],[GENERO]])="masculino", LOWER(Tabla2[[#This Row],[GENERO]])="femenino"),"OK","Corregir")</f>
        <v>OK</v>
      </c>
      <c r="Z2713" s="10" t="str">
        <f>+IF(Tabla2[[#This Row],[Nro. DNI / CE]]="","Corregir",IF(LEN(Tabla2[[#This Row],[Nro. DNI / CE]])&gt;=8,"OK","Corregir"))</f>
        <v>OK</v>
      </c>
      <c r="AA2713" s="10">
        <f>COUNTIF(Tabla2[APELLIDOS Y NOMBRES],Tabla2[[#This Row],[APELLIDOS Y NOMBRES]])</f>
        <v>1</v>
      </c>
      <c r="AB2713" t="str">
        <f ca="1">+IFERROR(IF(Tabla2[[#This Row],[FECHA CESE/BAJA]]="","No Aplica",IF(AND(MONTH(Tabla2[[#This Row],[FECHA CESE/BAJA]])=MONTH(TODAY()-30),YEAR(Tabla2[[#This Row],[FECHA CESE/BAJA]])=YEAR(TODAY())),MONTH(TODAY()-30)&amp;"-"&amp;YEAR(TODAY()),"Borrar")),"No aplica")</f>
        <v>No Aplica</v>
      </c>
      <c r="AC2713" t="str">
        <f ca="1">+IFERROR(IF(Tabla2[[#This Row],[FECHA INICIO DE LABORES EN OBRA]]="","No Aplica",IF(AND(MONTH(Tabla2[[#This Row],[FECHA INICIO DE LABORES EN OBRA]])=MONTH(TODAY()-30),YEAR(Tabla2[[#This Row],[FECHA INICIO DE LABORES EN OBRA]])=YEAR(TODAY())),MONTH(TODAY()-30)&amp;"-"&amp;YEAR(TODAY()),"No Aplica")),"No Aplica")</f>
        <v>No Aplica</v>
      </c>
    </row>
    <row r="2714" spans="1:29" x14ac:dyDescent="0.25">
      <c r="A2714" s="2" t="s">
        <v>3186</v>
      </c>
      <c r="B2714" s="3" t="s">
        <v>26</v>
      </c>
      <c r="C2714" s="3" t="s">
        <v>26</v>
      </c>
      <c r="D2714" s="3" t="s">
        <v>3238</v>
      </c>
      <c r="E2714" s="3" t="s">
        <v>3239</v>
      </c>
      <c r="F2714" s="36">
        <v>32403</v>
      </c>
      <c r="G2714" s="3">
        <v>3</v>
      </c>
      <c r="H2714" s="3" t="s">
        <v>1688</v>
      </c>
      <c r="I2714" s="3" t="s">
        <v>2396</v>
      </c>
      <c r="J2714" s="3" t="s">
        <v>3240</v>
      </c>
      <c r="K2714" s="3" t="s">
        <v>1044</v>
      </c>
      <c r="L2714" s="8" t="s">
        <v>9813</v>
      </c>
      <c r="M2714" s="5"/>
      <c r="N2714" s="13" t="s">
        <v>1043</v>
      </c>
      <c r="O2714" s="5">
        <v>43691</v>
      </c>
      <c r="P2714" s="8">
        <v>1</v>
      </c>
      <c r="Q2714" s="9">
        <v>1</v>
      </c>
      <c r="R2714" s="9" t="str">
        <f>IFERROR(VLOOKUP(Tabla2[[#This Row],[CONTRATISTA PRNCIPAL]],Hoja1!$L$5:$M$9,2,FALSE),"CJV")</f>
        <v>CJV</v>
      </c>
      <c r="S2714" s="9" t="str">
        <f>IF(Tabla2[[#This Row],[EMPRESA]]=Tabla2[[#This Row],[CONTRATISTA PRNCIPAL]],"Principal","Secundaria")</f>
        <v>Principal</v>
      </c>
      <c r="T2714" s="10">
        <f>IFERROR(1/COUNTIF(Tabla2[CONTRATISTA PRNCIPAL],Tabla2[[#This Row],[CONTRATISTA PRNCIPAL]]),0)</f>
        <v>5.4945054945054949E-3</v>
      </c>
      <c r="U2714" s="33">
        <f ca="1">IF(((TODAY()-Tabla2[[#This Row],[FECHA NACIMIENTO]])/365)&lt;18,"Corregir", IF(((TODAY()-Tabla2[[#This Row],[FECHA NACIMIENTO]])/365)&gt;80, "Corregir",ROUNDDOWN(((TODAY()-Tabla2[[#This Row],[FECHA NACIMIENTO]])/365),0)))</f>
        <v>34</v>
      </c>
      <c r="V271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714" s="34" t="str">
        <f ca="1">+IF(Tabla2[[#This Row],[Edad]]="Corregir","Corregir","Ok")</f>
        <v>Ok</v>
      </c>
      <c r="X2714" s="10" t="str">
        <f>+IFERROR(VLOOKUP(Tabla2[[#This Row],[DISTRITO SEGÚN DNI]],Hoja1!$A$2:$B$55,2,FALSE),"No")</f>
        <v>No</v>
      </c>
      <c r="Y2714" s="10" t="str">
        <f>IF(OR(LOWER(Tabla2[[#This Row],[GENERO]])="masculino", LOWER(Tabla2[[#This Row],[GENERO]])="femenino"),"OK","Corregir")</f>
        <v>OK</v>
      </c>
      <c r="Z2714" s="10" t="str">
        <f>+IF(Tabla2[[#This Row],[Nro. DNI / CE]]="","Corregir",IF(LEN(Tabla2[[#This Row],[Nro. DNI / CE]])&gt;=8,"OK","Corregir"))</f>
        <v>OK</v>
      </c>
      <c r="AA2714" s="10">
        <f>COUNTIF(Tabla2[APELLIDOS Y NOMBRES],Tabla2[[#This Row],[APELLIDOS Y NOMBRES]])</f>
        <v>1</v>
      </c>
      <c r="AB2714" t="str">
        <f ca="1">+IFERROR(IF(Tabla2[[#This Row],[FECHA CESE/BAJA]]="","No Aplica",IF(AND(MONTH(Tabla2[[#This Row],[FECHA CESE/BAJA]])=MONTH(TODAY()-30),YEAR(Tabla2[[#This Row],[FECHA CESE/BAJA]])=YEAR(TODAY())),MONTH(TODAY()-30)&amp;"-"&amp;YEAR(TODAY()),"Borrar")),"No aplica")</f>
        <v>No Aplica</v>
      </c>
      <c r="AC2714" t="str">
        <f ca="1">+IFERROR(IF(Tabla2[[#This Row],[FECHA INICIO DE LABORES EN OBRA]]="","No Aplica",IF(AND(MONTH(Tabla2[[#This Row],[FECHA INICIO DE LABORES EN OBRA]])=MONTH(TODAY()-30),YEAR(Tabla2[[#This Row],[FECHA INICIO DE LABORES EN OBRA]])=YEAR(TODAY())),MONTH(TODAY()-30)&amp;"-"&amp;YEAR(TODAY()),"No Aplica")),"No Aplica")</f>
        <v>No Aplica</v>
      </c>
    </row>
    <row r="2715" spans="1:29" x14ac:dyDescent="0.25">
      <c r="A2715" s="2" t="s">
        <v>3186</v>
      </c>
      <c r="B2715" s="3" t="s">
        <v>26</v>
      </c>
      <c r="C2715" s="3" t="s">
        <v>26</v>
      </c>
      <c r="D2715" s="3" t="s">
        <v>3241</v>
      </c>
      <c r="E2715" s="3" t="s">
        <v>3242</v>
      </c>
      <c r="F2715" s="36">
        <v>29960</v>
      </c>
      <c r="G2715" s="3">
        <v>3</v>
      </c>
      <c r="H2715" s="3" t="s">
        <v>3224</v>
      </c>
      <c r="I2715" s="3" t="s">
        <v>2396</v>
      </c>
      <c r="J2715" s="3" t="s">
        <v>3243</v>
      </c>
      <c r="K2715" s="3" t="s">
        <v>3244</v>
      </c>
      <c r="L2715" s="8" t="s">
        <v>9813</v>
      </c>
      <c r="M2715" s="5"/>
      <c r="N2715" s="13" t="s">
        <v>1043</v>
      </c>
      <c r="O2715" s="5">
        <v>43693</v>
      </c>
      <c r="P2715" s="8">
        <v>1</v>
      </c>
      <c r="Q2715" s="9">
        <v>1</v>
      </c>
      <c r="R2715" s="9" t="str">
        <f>IFERROR(VLOOKUP(Tabla2[[#This Row],[CONTRATISTA PRNCIPAL]],Hoja1!$L$5:$M$9,2,FALSE),"CJV")</f>
        <v>CJV</v>
      </c>
      <c r="S2715" s="9" t="str">
        <f>IF(Tabla2[[#This Row],[EMPRESA]]=Tabla2[[#This Row],[CONTRATISTA PRNCIPAL]],"Principal","Secundaria")</f>
        <v>Principal</v>
      </c>
      <c r="T2715" s="10">
        <f>IFERROR(1/COUNTIF(Tabla2[CONTRATISTA PRNCIPAL],Tabla2[[#This Row],[CONTRATISTA PRNCIPAL]]),0)</f>
        <v>5.4945054945054949E-3</v>
      </c>
      <c r="U2715" s="33">
        <f ca="1">IF(((TODAY()-Tabla2[[#This Row],[FECHA NACIMIENTO]])/365)&lt;18,"Corregir", IF(((TODAY()-Tabla2[[#This Row],[FECHA NACIMIENTO]])/365)&gt;80, "Corregir",ROUNDDOWN(((TODAY()-Tabla2[[#This Row],[FECHA NACIMIENTO]])/365),0)))</f>
        <v>41</v>
      </c>
      <c r="V271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715" s="34" t="str">
        <f ca="1">+IF(Tabla2[[#This Row],[Edad]]="Corregir","Corregir","Ok")</f>
        <v>Ok</v>
      </c>
      <c r="X2715" s="10" t="str">
        <f>+IFERROR(VLOOKUP(Tabla2[[#This Row],[DISTRITO SEGÚN DNI]],Hoja1!$A$2:$B$55,2,FALSE),"No")</f>
        <v>No</v>
      </c>
      <c r="Y2715" s="10" t="str">
        <f>IF(OR(LOWER(Tabla2[[#This Row],[GENERO]])="masculino", LOWER(Tabla2[[#This Row],[GENERO]])="femenino"),"OK","Corregir")</f>
        <v>OK</v>
      </c>
      <c r="Z2715" s="10" t="str">
        <f>+IF(Tabla2[[#This Row],[Nro. DNI / CE]]="","Corregir",IF(LEN(Tabla2[[#This Row],[Nro. DNI / CE]])&gt;=8,"OK","Corregir"))</f>
        <v>OK</v>
      </c>
      <c r="AA2715" s="10">
        <f>COUNTIF(Tabla2[APELLIDOS Y NOMBRES],Tabla2[[#This Row],[APELLIDOS Y NOMBRES]])</f>
        <v>1</v>
      </c>
      <c r="AB2715" t="str">
        <f ca="1">+IFERROR(IF(Tabla2[[#This Row],[FECHA CESE/BAJA]]="","No Aplica",IF(AND(MONTH(Tabla2[[#This Row],[FECHA CESE/BAJA]])=MONTH(TODAY()-30),YEAR(Tabla2[[#This Row],[FECHA CESE/BAJA]])=YEAR(TODAY())),MONTH(TODAY()-30)&amp;"-"&amp;YEAR(TODAY()),"Borrar")),"No aplica")</f>
        <v>No Aplica</v>
      </c>
      <c r="AC2715" t="str">
        <f ca="1">+IFERROR(IF(Tabla2[[#This Row],[FECHA INICIO DE LABORES EN OBRA]]="","No Aplica",IF(AND(MONTH(Tabla2[[#This Row],[FECHA INICIO DE LABORES EN OBRA]])=MONTH(TODAY()-30),YEAR(Tabla2[[#This Row],[FECHA INICIO DE LABORES EN OBRA]])=YEAR(TODAY())),MONTH(TODAY()-30)&amp;"-"&amp;YEAR(TODAY()),"No Aplica")),"No Aplica")</f>
        <v>No Aplica</v>
      </c>
    </row>
    <row r="2716" spans="1:29" x14ac:dyDescent="0.25">
      <c r="A2716" s="2" t="s">
        <v>3186</v>
      </c>
      <c r="B2716" s="3" t="s">
        <v>26</v>
      </c>
      <c r="C2716" s="3" t="s">
        <v>26</v>
      </c>
      <c r="D2716" s="3" t="s">
        <v>3245</v>
      </c>
      <c r="E2716" s="3" t="s">
        <v>3246</v>
      </c>
      <c r="F2716" s="36">
        <v>30711</v>
      </c>
      <c r="G2716" s="3">
        <v>3</v>
      </c>
      <c r="H2716" s="3" t="s">
        <v>2961</v>
      </c>
      <c r="I2716" s="3" t="s">
        <v>2396</v>
      </c>
      <c r="J2716" s="3" t="s">
        <v>3247</v>
      </c>
      <c r="K2716" s="3" t="s">
        <v>1769</v>
      </c>
      <c r="L2716" s="8" t="s">
        <v>9813</v>
      </c>
      <c r="M2716" s="5"/>
      <c r="N2716" s="13" t="s">
        <v>1043</v>
      </c>
      <c r="O2716" s="5">
        <v>43698</v>
      </c>
      <c r="P2716" s="8">
        <v>1</v>
      </c>
      <c r="Q2716" s="9">
        <v>1</v>
      </c>
      <c r="R2716" s="9" t="str">
        <f>IFERROR(VLOOKUP(Tabla2[[#This Row],[CONTRATISTA PRNCIPAL]],Hoja1!$L$5:$M$9,2,FALSE),"CJV")</f>
        <v>CJV</v>
      </c>
      <c r="S2716" s="9" t="str">
        <f>IF(Tabla2[[#This Row],[EMPRESA]]=Tabla2[[#This Row],[CONTRATISTA PRNCIPAL]],"Principal","Secundaria")</f>
        <v>Principal</v>
      </c>
      <c r="T2716" s="10">
        <f>IFERROR(1/COUNTIF(Tabla2[CONTRATISTA PRNCIPAL],Tabla2[[#This Row],[CONTRATISTA PRNCIPAL]]),0)</f>
        <v>5.4945054945054949E-3</v>
      </c>
      <c r="U2716" s="33">
        <f ca="1">IF(((TODAY()-Tabla2[[#This Row],[FECHA NACIMIENTO]])/365)&lt;18,"Corregir", IF(((TODAY()-Tabla2[[#This Row],[FECHA NACIMIENTO]])/365)&gt;80, "Corregir",ROUNDDOWN(((TODAY()-Tabla2[[#This Row],[FECHA NACIMIENTO]])/365),0)))</f>
        <v>39</v>
      </c>
      <c r="V271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716" s="34" t="str">
        <f ca="1">+IF(Tabla2[[#This Row],[Edad]]="Corregir","Corregir","Ok")</f>
        <v>Ok</v>
      </c>
      <c r="X2716" s="10" t="str">
        <f>+IFERROR(VLOOKUP(Tabla2[[#This Row],[DISTRITO SEGÚN DNI]],Hoja1!$A$2:$B$55,2,FALSE),"No")</f>
        <v>No</v>
      </c>
      <c r="Y2716" s="10" t="str">
        <f>IF(OR(LOWER(Tabla2[[#This Row],[GENERO]])="masculino", LOWER(Tabla2[[#This Row],[GENERO]])="femenino"),"OK","Corregir")</f>
        <v>OK</v>
      </c>
      <c r="Z2716" s="10" t="str">
        <f>+IF(Tabla2[[#This Row],[Nro. DNI / CE]]="","Corregir",IF(LEN(Tabla2[[#This Row],[Nro. DNI / CE]])&gt;=8,"OK","Corregir"))</f>
        <v>OK</v>
      </c>
      <c r="AA2716" s="10">
        <f>COUNTIF(Tabla2[APELLIDOS Y NOMBRES],Tabla2[[#This Row],[APELLIDOS Y NOMBRES]])</f>
        <v>1</v>
      </c>
      <c r="AB2716" t="str">
        <f ca="1">+IFERROR(IF(Tabla2[[#This Row],[FECHA CESE/BAJA]]="","No Aplica",IF(AND(MONTH(Tabla2[[#This Row],[FECHA CESE/BAJA]])=MONTH(TODAY()-30),YEAR(Tabla2[[#This Row],[FECHA CESE/BAJA]])=YEAR(TODAY())),MONTH(TODAY()-30)&amp;"-"&amp;YEAR(TODAY()),"Borrar")),"No aplica")</f>
        <v>No Aplica</v>
      </c>
      <c r="AC2716" t="str">
        <f ca="1">+IFERROR(IF(Tabla2[[#This Row],[FECHA INICIO DE LABORES EN OBRA]]="","No Aplica",IF(AND(MONTH(Tabla2[[#This Row],[FECHA INICIO DE LABORES EN OBRA]])=MONTH(TODAY()-30),YEAR(Tabla2[[#This Row],[FECHA INICIO DE LABORES EN OBRA]])=YEAR(TODAY())),MONTH(TODAY()-30)&amp;"-"&amp;YEAR(TODAY()),"No Aplica")),"No Aplica")</f>
        <v>No Aplica</v>
      </c>
    </row>
    <row r="2717" spans="1:29" x14ac:dyDescent="0.25">
      <c r="A2717" s="2" t="s">
        <v>3186</v>
      </c>
      <c r="B2717" s="3" t="s">
        <v>26</v>
      </c>
      <c r="C2717" s="3" t="s">
        <v>26</v>
      </c>
      <c r="D2717" s="3" t="s">
        <v>3248</v>
      </c>
      <c r="E2717" s="3" t="s">
        <v>3249</v>
      </c>
      <c r="F2717" s="36">
        <v>28077</v>
      </c>
      <c r="G2717" s="3">
        <v>3</v>
      </c>
      <c r="H2717" s="3" t="s">
        <v>3224</v>
      </c>
      <c r="I2717" s="3" t="s">
        <v>9988</v>
      </c>
      <c r="J2717" s="3" t="s">
        <v>3250</v>
      </c>
      <c r="K2717" s="3" t="s">
        <v>1077</v>
      </c>
      <c r="L2717" s="8" t="s">
        <v>9813</v>
      </c>
      <c r="M2717" s="5"/>
      <c r="N2717" s="13" t="s">
        <v>1043</v>
      </c>
      <c r="O2717" s="5">
        <v>43700</v>
      </c>
      <c r="P2717" s="8">
        <v>1</v>
      </c>
      <c r="Q2717" s="9">
        <v>1</v>
      </c>
      <c r="R2717" s="9" t="str">
        <f>IFERROR(VLOOKUP(Tabla2[[#This Row],[CONTRATISTA PRNCIPAL]],Hoja1!$L$5:$M$9,2,FALSE),"CJV")</f>
        <v>CJV</v>
      </c>
      <c r="S2717" s="9" t="str">
        <f>IF(Tabla2[[#This Row],[EMPRESA]]=Tabla2[[#This Row],[CONTRATISTA PRNCIPAL]],"Principal","Secundaria")</f>
        <v>Principal</v>
      </c>
      <c r="T2717" s="10">
        <f>IFERROR(1/COUNTIF(Tabla2[CONTRATISTA PRNCIPAL],Tabla2[[#This Row],[CONTRATISTA PRNCIPAL]]),0)</f>
        <v>5.4945054945054949E-3</v>
      </c>
      <c r="U2717" s="33">
        <f ca="1">IF(((TODAY()-Tabla2[[#This Row],[FECHA NACIMIENTO]])/365)&lt;18,"Corregir", IF(((TODAY()-Tabla2[[#This Row],[FECHA NACIMIENTO]])/365)&gt;80, "Corregir",ROUNDDOWN(((TODAY()-Tabla2[[#This Row],[FECHA NACIMIENTO]])/365),0)))</f>
        <v>46</v>
      </c>
      <c r="V271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717" s="34" t="str">
        <f ca="1">+IF(Tabla2[[#This Row],[Edad]]="Corregir","Corregir","Ok")</f>
        <v>Ok</v>
      </c>
      <c r="X2717" s="10" t="str">
        <f>+IFERROR(VLOOKUP(Tabla2[[#This Row],[DISTRITO SEGÚN DNI]],Hoja1!$A$2:$B$55,2,FALSE),"No")</f>
        <v>No</v>
      </c>
      <c r="Y2717" s="10" t="str">
        <f>IF(OR(LOWER(Tabla2[[#This Row],[GENERO]])="masculino", LOWER(Tabla2[[#This Row],[GENERO]])="femenino"),"OK","Corregir")</f>
        <v>OK</v>
      </c>
      <c r="Z2717" s="10" t="str">
        <f>+IF(Tabla2[[#This Row],[Nro. DNI / CE]]="","Corregir",IF(LEN(Tabla2[[#This Row],[Nro. DNI / CE]])&gt;=8,"OK","Corregir"))</f>
        <v>OK</v>
      </c>
      <c r="AA2717" s="10">
        <f>COUNTIF(Tabla2[APELLIDOS Y NOMBRES],Tabla2[[#This Row],[APELLIDOS Y NOMBRES]])</f>
        <v>1</v>
      </c>
      <c r="AB2717" t="str">
        <f ca="1">+IFERROR(IF(Tabla2[[#This Row],[FECHA CESE/BAJA]]="","No Aplica",IF(AND(MONTH(Tabla2[[#This Row],[FECHA CESE/BAJA]])=MONTH(TODAY()-30),YEAR(Tabla2[[#This Row],[FECHA CESE/BAJA]])=YEAR(TODAY())),MONTH(TODAY()-30)&amp;"-"&amp;YEAR(TODAY()),"Borrar")),"No aplica")</f>
        <v>No Aplica</v>
      </c>
      <c r="AC2717" t="str">
        <f ca="1">+IFERROR(IF(Tabla2[[#This Row],[FECHA INICIO DE LABORES EN OBRA]]="","No Aplica",IF(AND(MONTH(Tabla2[[#This Row],[FECHA INICIO DE LABORES EN OBRA]])=MONTH(TODAY()-30),YEAR(Tabla2[[#This Row],[FECHA INICIO DE LABORES EN OBRA]])=YEAR(TODAY())),MONTH(TODAY()-30)&amp;"-"&amp;YEAR(TODAY()),"No Aplica")),"No Aplica")</f>
        <v>No Aplica</v>
      </c>
    </row>
    <row r="2718" spans="1:29" x14ac:dyDescent="0.25">
      <c r="A2718" s="2" t="s">
        <v>3186</v>
      </c>
      <c r="B2718" s="3" t="s">
        <v>26</v>
      </c>
      <c r="C2718" s="3" t="s">
        <v>26</v>
      </c>
      <c r="D2718" s="3" t="s">
        <v>3251</v>
      </c>
      <c r="E2718" s="3" t="s">
        <v>3252</v>
      </c>
      <c r="F2718" s="36">
        <v>31520</v>
      </c>
      <c r="G2718" s="3">
        <v>3</v>
      </c>
      <c r="H2718" s="3" t="s">
        <v>3198</v>
      </c>
      <c r="I2718" s="3" t="s">
        <v>2396</v>
      </c>
      <c r="J2718" s="3" t="s">
        <v>3253</v>
      </c>
      <c r="K2718" s="3" t="s">
        <v>3254</v>
      </c>
      <c r="L2718" s="8" t="s">
        <v>9813</v>
      </c>
      <c r="M2718" s="5"/>
      <c r="N2718" s="13" t="s">
        <v>1043</v>
      </c>
      <c r="O2718" s="5">
        <v>43705</v>
      </c>
      <c r="P2718" s="8">
        <v>1</v>
      </c>
      <c r="Q2718" s="9">
        <v>1</v>
      </c>
      <c r="R2718" s="9" t="str">
        <f>IFERROR(VLOOKUP(Tabla2[[#This Row],[CONTRATISTA PRNCIPAL]],Hoja1!$L$5:$M$9,2,FALSE),"CJV")</f>
        <v>CJV</v>
      </c>
      <c r="S2718" s="9" t="str">
        <f>IF(Tabla2[[#This Row],[EMPRESA]]=Tabla2[[#This Row],[CONTRATISTA PRNCIPAL]],"Principal","Secundaria")</f>
        <v>Principal</v>
      </c>
      <c r="T2718" s="10">
        <f>IFERROR(1/COUNTIF(Tabla2[CONTRATISTA PRNCIPAL],Tabla2[[#This Row],[CONTRATISTA PRNCIPAL]]),0)</f>
        <v>5.4945054945054949E-3</v>
      </c>
      <c r="U2718" s="33">
        <f ca="1">IF(((TODAY()-Tabla2[[#This Row],[FECHA NACIMIENTO]])/365)&lt;18,"Corregir", IF(((TODAY()-Tabla2[[#This Row],[FECHA NACIMIENTO]])/365)&gt;80, "Corregir",ROUNDDOWN(((TODAY()-Tabla2[[#This Row],[FECHA NACIMIENTO]])/365),0)))</f>
        <v>37</v>
      </c>
      <c r="V271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718" s="34" t="str">
        <f ca="1">+IF(Tabla2[[#This Row],[Edad]]="Corregir","Corregir","Ok")</f>
        <v>Ok</v>
      </c>
      <c r="X2718" s="10" t="str">
        <f>+IFERROR(VLOOKUP(Tabla2[[#This Row],[DISTRITO SEGÚN DNI]],Hoja1!$A$2:$B$55,2,FALSE),"No")</f>
        <v>No</v>
      </c>
      <c r="Y2718" s="10" t="str">
        <f>IF(OR(LOWER(Tabla2[[#This Row],[GENERO]])="masculino", LOWER(Tabla2[[#This Row],[GENERO]])="femenino"),"OK","Corregir")</f>
        <v>OK</v>
      </c>
      <c r="Z2718" s="10" t="str">
        <f>+IF(Tabla2[[#This Row],[Nro. DNI / CE]]="","Corregir",IF(LEN(Tabla2[[#This Row],[Nro. DNI / CE]])&gt;=8,"OK","Corregir"))</f>
        <v>OK</v>
      </c>
      <c r="AA2718" s="10">
        <f>COUNTIF(Tabla2[APELLIDOS Y NOMBRES],Tabla2[[#This Row],[APELLIDOS Y NOMBRES]])</f>
        <v>1</v>
      </c>
      <c r="AB2718" t="str">
        <f ca="1">+IFERROR(IF(Tabla2[[#This Row],[FECHA CESE/BAJA]]="","No Aplica",IF(AND(MONTH(Tabla2[[#This Row],[FECHA CESE/BAJA]])=MONTH(TODAY()-30),YEAR(Tabla2[[#This Row],[FECHA CESE/BAJA]])=YEAR(TODAY())),MONTH(TODAY()-30)&amp;"-"&amp;YEAR(TODAY()),"Borrar")),"No aplica")</f>
        <v>No Aplica</v>
      </c>
      <c r="AC2718" t="str">
        <f ca="1">+IFERROR(IF(Tabla2[[#This Row],[FECHA INICIO DE LABORES EN OBRA]]="","No Aplica",IF(AND(MONTH(Tabla2[[#This Row],[FECHA INICIO DE LABORES EN OBRA]])=MONTH(TODAY()-30),YEAR(Tabla2[[#This Row],[FECHA INICIO DE LABORES EN OBRA]])=YEAR(TODAY())),MONTH(TODAY()-30)&amp;"-"&amp;YEAR(TODAY()),"No Aplica")),"No Aplica")</f>
        <v>No Aplica</v>
      </c>
    </row>
    <row r="2719" spans="1:29" x14ac:dyDescent="0.25">
      <c r="A2719" s="2" t="s">
        <v>3186</v>
      </c>
      <c r="B2719" s="3" t="s">
        <v>26</v>
      </c>
      <c r="C2719" s="3" t="s">
        <v>26</v>
      </c>
      <c r="D2719" s="3" t="s">
        <v>3255</v>
      </c>
      <c r="E2719" s="3" t="s">
        <v>3256</v>
      </c>
      <c r="F2719" s="36">
        <v>30883</v>
      </c>
      <c r="G2719" s="3">
        <v>1</v>
      </c>
      <c r="H2719" s="3" t="s">
        <v>2441</v>
      </c>
      <c r="I2719" s="3" t="s">
        <v>2396</v>
      </c>
      <c r="J2719" s="3" t="s">
        <v>3257</v>
      </c>
      <c r="K2719" s="3" t="s">
        <v>1278</v>
      </c>
      <c r="L2719" s="8" t="s">
        <v>9813</v>
      </c>
      <c r="M2719" s="5"/>
      <c r="N2719" s="13" t="s">
        <v>1043</v>
      </c>
      <c r="O2719" s="5">
        <v>43729</v>
      </c>
      <c r="P2719" s="8">
        <v>1</v>
      </c>
      <c r="Q2719" s="9">
        <v>1</v>
      </c>
      <c r="R2719" s="9" t="str">
        <f>IFERROR(VLOOKUP(Tabla2[[#This Row],[CONTRATISTA PRNCIPAL]],Hoja1!$L$5:$M$9,2,FALSE),"CJV")</f>
        <v>CJV</v>
      </c>
      <c r="S2719" s="9" t="str">
        <f>IF(Tabla2[[#This Row],[EMPRESA]]=Tabla2[[#This Row],[CONTRATISTA PRNCIPAL]],"Principal","Secundaria")</f>
        <v>Principal</v>
      </c>
      <c r="T2719" s="10">
        <f>IFERROR(1/COUNTIF(Tabla2[CONTRATISTA PRNCIPAL],Tabla2[[#This Row],[CONTRATISTA PRNCIPAL]]),0)</f>
        <v>5.4945054945054949E-3</v>
      </c>
      <c r="U2719" s="33">
        <f ca="1">IF(((TODAY()-Tabla2[[#This Row],[FECHA NACIMIENTO]])/365)&lt;18,"Corregir", IF(((TODAY()-Tabla2[[#This Row],[FECHA NACIMIENTO]])/365)&gt;80, "Corregir",ROUNDDOWN(((TODAY()-Tabla2[[#This Row],[FECHA NACIMIENTO]])/365),0)))</f>
        <v>39</v>
      </c>
      <c r="V271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719" s="34" t="str">
        <f ca="1">+IF(Tabla2[[#This Row],[Edad]]="Corregir","Corregir","Ok")</f>
        <v>Ok</v>
      </c>
      <c r="X2719" s="10" t="str">
        <f>+IFERROR(VLOOKUP(Tabla2[[#This Row],[DISTRITO SEGÚN DNI]],Hoja1!$A$2:$B$55,2,FALSE),"No")</f>
        <v>No</v>
      </c>
      <c r="Y2719" s="10" t="str">
        <f>IF(OR(LOWER(Tabla2[[#This Row],[GENERO]])="masculino", LOWER(Tabla2[[#This Row],[GENERO]])="femenino"),"OK","Corregir")</f>
        <v>OK</v>
      </c>
      <c r="Z2719" s="10" t="str">
        <f>+IF(Tabla2[[#This Row],[Nro. DNI / CE]]="","Corregir",IF(LEN(Tabla2[[#This Row],[Nro. DNI / CE]])&gt;=8,"OK","Corregir"))</f>
        <v>OK</v>
      </c>
      <c r="AA2719" s="10">
        <f>COUNTIF(Tabla2[APELLIDOS Y NOMBRES],Tabla2[[#This Row],[APELLIDOS Y NOMBRES]])</f>
        <v>1</v>
      </c>
      <c r="AB2719" t="str">
        <f ca="1">+IFERROR(IF(Tabla2[[#This Row],[FECHA CESE/BAJA]]="","No Aplica",IF(AND(MONTH(Tabla2[[#This Row],[FECHA CESE/BAJA]])=MONTH(TODAY()-30),YEAR(Tabla2[[#This Row],[FECHA CESE/BAJA]])=YEAR(TODAY())),MONTH(TODAY()-30)&amp;"-"&amp;YEAR(TODAY()),"Borrar")),"No aplica")</f>
        <v>No Aplica</v>
      </c>
      <c r="AC2719" t="str">
        <f ca="1">+IFERROR(IF(Tabla2[[#This Row],[FECHA INICIO DE LABORES EN OBRA]]="","No Aplica",IF(AND(MONTH(Tabla2[[#This Row],[FECHA INICIO DE LABORES EN OBRA]])=MONTH(TODAY()-30),YEAR(Tabla2[[#This Row],[FECHA INICIO DE LABORES EN OBRA]])=YEAR(TODAY())),MONTH(TODAY()-30)&amp;"-"&amp;YEAR(TODAY()),"No Aplica")),"No Aplica")</f>
        <v>No Aplica</v>
      </c>
    </row>
    <row r="2720" spans="1:29" x14ac:dyDescent="0.25">
      <c r="A2720" s="2" t="s">
        <v>3186</v>
      </c>
      <c r="B2720" s="3" t="s">
        <v>26</v>
      </c>
      <c r="C2720" s="3" t="s">
        <v>26</v>
      </c>
      <c r="D2720" s="3" t="s">
        <v>3258</v>
      </c>
      <c r="E2720" s="3" t="s">
        <v>3259</v>
      </c>
      <c r="F2720" s="36">
        <v>33531</v>
      </c>
      <c r="G2720" s="3">
        <v>3</v>
      </c>
      <c r="H2720" s="3" t="s">
        <v>3260</v>
      </c>
      <c r="I2720" s="3" t="s">
        <v>9988</v>
      </c>
      <c r="J2720" s="3" t="s">
        <v>3261</v>
      </c>
      <c r="K2720" s="3" t="s">
        <v>3262</v>
      </c>
      <c r="L2720" s="8" t="s">
        <v>9813</v>
      </c>
      <c r="M2720" s="5"/>
      <c r="N2720" s="13" t="s">
        <v>1043</v>
      </c>
      <c r="O2720" s="5">
        <v>43742</v>
      </c>
      <c r="P2720" s="8">
        <v>1</v>
      </c>
      <c r="Q2720" s="9">
        <v>1</v>
      </c>
      <c r="R2720" s="9" t="str">
        <f>IFERROR(VLOOKUP(Tabla2[[#This Row],[CONTRATISTA PRNCIPAL]],Hoja1!$L$5:$M$9,2,FALSE),"CJV")</f>
        <v>CJV</v>
      </c>
      <c r="S2720" s="9" t="str">
        <f>IF(Tabla2[[#This Row],[EMPRESA]]=Tabla2[[#This Row],[CONTRATISTA PRNCIPAL]],"Principal","Secundaria")</f>
        <v>Principal</v>
      </c>
      <c r="T2720" s="10">
        <f>IFERROR(1/COUNTIF(Tabla2[CONTRATISTA PRNCIPAL],Tabla2[[#This Row],[CONTRATISTA PRNCIPAL]]),0)</f>
        <v>5.4945054945054949E-3</v>
      </c>
      <c r="U2720" s="33">
        <f ca="1">IF(((TODAY()-Tabla2[[#This Row],[FECHA NACIMIENTO]])/365)&lt;18,"Corregir", IF(((TODAY()-Tabla2[[#This Row],[FECHA NACIMIENTO]])/365)&gt;80, "Corregir",ROUNDDOWN(((TODAY()-Tabla2[[#This Row],[FECHA NACIMIENTO]])/365),0)))</f>
        <v>31</v>
      </c>
      <c r="V272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720" s="34" t="str">
        <f ca="1">+IF(Tabla2[[#This Row],[Edad]]="Corregir","Corregir","Ok")</f>
        <v>Ok</v>
      </c>
      <c r="X2720" s="10" t="str">
        <f>+IFERROR(VLOOKUP(Tabla2[[#This Row],[DISTRITO SEGÚN DNI]],Hoja1!$A$2:$B$55,2,FALSE),"No")</f>
        <v>No</v>
      </c>
      <c r="Y2720" s="10" t="str">
        <f>IF(OR(LOWER(Tabla2[[#This Row],[GENERO]])="masculino", LOWER(Tabla2[[#This Row],[GENERO]])="femenino"),"OK","Corregir")</f>
        <v>OK</v>
      </c>
      <c r="Z2720" s="10" t="str">
        <f>+IF(Tabla2[[#This Row],[Nro. DNI / CE]]="","Corregir",IF(LEN(Tabla2[[#This Row],[Nro. DNI / CE]])&gt;=8,"OK","Corregir"))</f>
        <v>OK</v>
      </c>
      <c r="AA2720" s="10">
        <f>COUNTIF(Tabla2[APELLIDOS Y NOMBRES],Tabla2[[#This Row],[APELLIDOS Y NOMBRES]])</f>
        <v>1</v>
      </c>
      <c r="AB2720" t="str">
        <f ca="1">+IFERROR(IF(Tabla2[[#This Row],[FECHA CESE/BAJA]]="","No Aplica",IF(AND(MONTH(Tabla2[[#This Row],[FECHA CESE/BAJA]])=MONTH(TODAY()-30),YEAR(Tabla2[[#This Row],[FECHA CESE/BAJA]])=YEAR(TODAY())),MONTH(TODAY()-30)&amp;"-"&amp;YEAR(TODAY()),"Borrar")),"No aplica")</f>
        <v>No Aplica</v>
      </c>
      <c r="AC2720" t="str">
        <f ca="1">+IFERROR(IF(Tabla2[[#This Row],[FECHA INICIO DE LABORES EN OBRA]]="","No Aplica",IF(AND(MONTH(Tabla2[[#This Row],[FECHA INICIO DE LABORES EN OBRA]])=MONTH(TODAY()-30),YEAR(Tabla2[[#This Row],[FECHA INICIO DE LABORES EN OBRA]])=YEAR(TODAY())),MONTH(TODAY()-30)&amp;"-"&amp;YEAR(TODAY()),"No Aplica")),"No Aplica")</f>
        <v>No Aplica</v>
      </c>
    </row>
    <row r="2721" spans="1:29" x14ac:dyDescent="0.25">
      <c r="A2721" s="2" t="s">
        <v>3186</v>
      </c>
      <c r="B2721" s="3" t="s">
        <v>26</v>
      </c>
      <c r="C2721" s="3" t="s">
        <v>26</v>
      </c>
      <c r="D2721" s="3" t="s">
        <v>3263</v>
      </c>
      <c r="E2721" s="3" t="s">
        <v>3264</v>
      </c>
      <c r="F2721" s="36">
        <v>32294</v>
      </c>
      <c r="G2721" s="3">
        <v>1</v>
      </c>
      <c r="H2721" s="3" t="s">
        <v>2453</v>
      </c>
      <c r="I2721" s="3" t="s">
        <v>9988</v>
      </c>
      <c r="J2721" s="3" t="s">
        <v>3265</v>
      </c>
      <c r="K2721" s="3" t="s">
        <v>1460</v>
      </c>
      <c r="L2721" s="8" t="s">
        <v>9813</v>
      </c>
      <c r="M2721" s="5"/>
      <c r="N2721" s="13" t="s">
        <v>1043</v>
      </c>
      <c r="O2721" s="5">
        <v>43752</v>
      </c>
      <c r="P2721" s="8">
        <v>3</v>
      </c>
      <c r="Q2721" s="9">
        <v>1</v>
      </c>
      <c r="R2721" s="9" t="str">
        <f>IFERROR(VLOOKUP(Tabla2[[#This Row],[CONTRATISTA PRNCIPAL]],Hoja1!$L$5:$M$9,2,FALSE),"CJV")</f>
        <v>CJV</v>
      </c>
      <c r="S2721" s="9" t="str">
        <f>IF(Tabla2[[#This Row],[EMPRESA]]=Tabla2[[#This Row],[CONTRATISTA PRNCIPAL]],"Principal","Secundaria")</f>
        <v>Principal</v>
      </c>
      <c r="T2721" s="10">
        <f>IFERROR(1/COUNTIF(Tabla2[CONTRATISTA PRNCIPAL],Tabla2[[#This Row],[CONTRATISTA PRNCIPAL]]),0)</f>
        <v>5.4945054945054949E-3</v>
      </c>
      <c r="U2721" s="33">
        <f ca="1">IF(((TODAY()-Tabla2[[#This Row],[FECHA NACIMIENTO]])/365)&lt;18,"Corregir", IF(((TODAY()-Tabla2[[#This Row],[FECHA NACIMIENTO]])/365)&gt;80, "Corregir",ROUNDDOWN(((TODAY()-Tabla2[[#This Row],[FECHA NACIMIENTO]])/365),0)))</f>
        <v>35</v>
      </c>
      <c r="V272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721" s="34" t="str">
        <f ca="1">+IF(Tabla2[[#This Row],[Edad]]="Corregir","Corregir","Ok")</f>
        <v>Ok</v>
      </c>
      <c r="X2721" s="10" t="str">
        <f>+IFERROR(VLOOKUP(Tabla2[[#This Row],[DISTRITO SEGÚN DNI]],Hoja1!$A$2:$B$55,2,FALSE),"No")</f>
        <v>No</v>
      </c>
      <c r="Y2721" s="10" t="str">
        <f>IF(OR(LOWER(Tabla2[[#This Row],[GENERO]])="masculino", LOWER(Tabla2[[#This Row],[GENERO]])="femenino"),"OK","Corregir")</f>
        <v>OK</v>
      </c>
      <c r="Z2721" s="10" t="str">
        <f>+IF(Tabla2[[#This Row],[Nro. DNI / CE]]="","Corregir",IF(LEN(Tabla2[[#This Row],[Nro. DNI / CE]])&gt;=8,"OK","Corregir"))</f>
        <v>OK</v>
      </c>
      <c r="AA2721" s="10">
        <f>COUNTIF(Tabla2[APELLIDOS Y NOMBRES],Tabla2[[#This Row],[APELLIDOS Y NOMBRES]])</f>
        <v>1</v>
      </c>
      <c r="AB2721" t="str">
        <f ca="1">+IFERROR(IF(Tabla2[[#This Row],[FECHA CESE/BAJA]]="","No Aplica",IF(AND(MONTH(Tabla2[[#This Row],[FECHA CESE/BAJA]])=MONTH(TODAY()-30),YEAR(Tabla2[[#This Row],[FECHA CESE/BAJA]])=YEAR(TODAY())),MONTH(TODAY()-30)&amp;"-"&amp;YEAR(TODAY()),"Borrar")),"No aplica")</f>
        <v>No Aplica</v>
      </c>
      <c r="AC2721" t="str">
        <f ca="1">+IFERROR(IF(Tabla2[[#This Row],[FECHA INICIO DE LABORES EN OBRA]]="","No Aplica",IF(AND(MONTH(Tabla2[[#This Row],[FECHA INICIO DE LABORES EN OBRA]])=MONTH(TODAY()-30),YEAR(Tabla2[[#This Row],[FECHA INICIO DE LABORES EN OBRA]])=YEAR(TODAY())),MONTH(TODAY()-30)&amp;"-"&amp;YEAR(TODAY()),"No Aplica")),"No Aplica")</f>
        <v>No Aplica</v>
      </c>
    </row>
    <row r="2722" spans="1:29" x14ac:dyDescent="0.25">
      <c r="A2722" s="2" t="s">
        <v>3186</v>
      </c>
      <c r="B2722" s="3" t="s">
        <v>26</v>
      </c>
      <c r="C2722" s="3" t="s">
        <v>26</v>
      </c>
      <c r="D2722" s="3" t="s">
        <v>3266</v>
      </c>
      <c r="E2722" s="3" t="s">
        <v>3267</v>
      </c>
      <c r="F2722" s="36">
        <v>30634</v>
      </c>
      <c r="G2722" s="3">
        <v>3</v>
      </c>
      <c r="H2722" s="3" t="s">
        <v>3166</v>
      </c>
      <c r="I2722" s="3" t="s">
        <v>9988</v>
      </c>
      <c r="J2722" s="3" t="s">
        <v>3268</v>
      </c>
      <c r="K2722" s="3" t="s">
        <v>1200</v>
      </c>
      <c r="L2722" s="8" t="s">
        <v>9813</v>
      </c>
      <c r="M2722" s="5"/>
      <c r="N2722" s="13" t="s">
        <v>1043</v>
      </c>
      <c r="O2722" s="5">
        <v>43754</v>
      </c>
      <c r="P2722" s="8">
        <v>1</v>
      </c>
      <c r="Q2722" s="9">
        <v>1</v>
      </c>
      <c r="R2722" s="9" t="str">
        <f>IFERROR(VLOOKUP(Tabla2[[#This Row],[CONTRATISTA PRNCIPAL]],Hoja1!$L$5:$M$9,2,FALSE),"CJV")</f>
        <v>CJV</v>
      </c>
      <c r="S2722" s="9" t="str">
        <f>IF(Tabla2[[#This Row],[EMPRESA]]=Tabla2[[#This Row],[CONTRATISTA PRNCIPAL]],"Principal","Secundaria")</f>
        <v>Principal</v>
      </c>
      <c r="T2722" s="10">
        <f>IFERROR(1/COUNTIF(Tabla2[CONTRATISTA PRNCIPAL],Tabla2[[#This Row],[CONTRATISTA PRNCIPAL]]),0)</f>
        <v>5.4945054945054949E-3</v>
      </c>
      <c r="U2722" s="33">
        <f ca="1">IF(((TODAY()-Tabla2[[#This Row],[FECHA NACIMIENTO]])/365)&lt;18,"Corregir", IF(((TODAY()-Tabla2[[#This Row],[FECHA NACIMIENTO]])/365)&gt;80, "Corregir",ROUNDDOWN(((TODAY()-Tabla2[[#This Row],[FECHA NACIMIENTO]])/365),0)))</f>
        <v>39</v>
      </c>
      <c r="V272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722" s="34" t="str">
        <f ca="1">+IF(Tabla2[[#This Row],[Edad]]="Corregir","Corregir","Ok")</f>
        <v>Ok</v>
      </c>
      <c r="X2722" s="10" t="str">
        <f>+IFERROR(VLOOKUP(Tabla2[[#This Row],[DISTRITO SEGÚN DNI]],Hoja1!$A$2:$B$55,2,FALSE),"No")</f>
        <v>No</v>
      </c>
      <c r="Y2722" s="10" t="str">
        <f>IF(OR(LOWER(Tabla2[[#This Row],[GENERO]])="masculino", LOWER(Tabla2[[#This Row],[GENERO]])="femenino"),"OK","Corregir")</f>
        <v>OK</v>
      </c>
      <c r="Z2722" s="10" t="str">
        <f>+IF(Tabla2[[#This Row],[Nro. DNI / CE]]="","Corregir",IF(LEN(Tabla2[[#This Row],[Nro. DNI / CE]])&gt;=8,"OK","Corregir"))</f>
        <v>OK</v>
      </c>
      <c r="AA2722" s="10">
        <f>COUNTIF(Tabla2[APELLIDOS Y NOMBRES],Tabla2[[#This Row],[APELLIDOS Y NOMBRES]])</f>
        <v>1</v>
      </c>
      <c r="AB2722" t="str">
        <f ca="1">+IFERROR(IF(Tabla2[[#This Row],[FECHA CESE/BAJA]]="","No Aplica",IF(AND(MONTH(Tabla2[[#This Row],[FECHA CESE/BAJA]])=MONTH(TODAY()-30),YEAR(Tabla2[[#This Row],[FECHA CESE/BAJA]])=YEAR(TODAY())),MONTH(TODAY()-30)&amp;"-"&amp;YEAR(TODAY()),"Borrar")),"No aplica")</f>
        <v>No Aplica</v>
      </c>
      <c r="AC2722" t="str">
        <f ca="1">+IFERROR(IF(Tabla2[[#This Row],[FECHA INICIO DE LABORES EN OBRA]]="","No Aplica",IF(AND(MONTH(Tabla2[[#This Row],[FECHA INICIO DE LABORES EN OBRA]])=MONTH(TODAY()-30),YEAR(Tabla2[[#This Row],[FECHA INICIO DE LABORES EN OBRA]])=YEAR(TODAY())),MONTH(TODAY()-30)&amp;"-"&amp;YEAR(TODAY()),"No Aplica")),"No Aplica")</f>
        <v>No Aplica</v>
      </c>
    </row>
    <row r="2723" spans="1:29" x14ac:dyDescent="0.25">
      <c r="A2723" s="2" t="s">
        <v>3186</v>
      </c>
      <c r="B2723" s="3" t="s">
        <v>26</v>
      </c>
      <c r="C2723" s="3" t="s">
        <v>26</v>
      </c>
      <c r="D2723" s="3" t="s">
        <v>888</v>
      </c>
      <c r="E2723" s="3" t="s">
        <v>889</v>
      </c>
      <c r="F2723" s="36">
        <v>31739</v>
      </c>
      <c r="G2723" s="3">
        <v>3</v>
      </c>
      <c r="H2723" s="3" t="s">
        <v>3269</v>
      </c>
      <c r="I2723" s="3" t="s">
        <v>9988</v>
      </c>
      <c r="J2723" s="3" t="s">
        <v>3270</v>
      </c>
      <c r="K2723" s="3" t="s">
        <v>34</v>
      </c>
      <c r="L2723" s="8" t="s">
        <v>9813</v>
      </c>
      <c r="M2723" s="5"/>
      <c r="N2723" s="13" t="s">
        <v>1043</v>
      </c>
      <c r="O2723" s="5">
        <v>43754</v>
      </c>
      <c r="P2723" s="8">
        <v>1</v>
      </c>
      <c r="Q2723" s="9">
        <v>1</v>
      </c>
      <c r="R2723" s="9" t="str">
        <f>IFERROR(VLOOKUP(Tabla2[[#This Row],[CONTRATISTA PRNCIPAL]],Hoja1!$L$5:$M$9,2,FALSE),"CJV")</f>
        <v>CJV</v>
      </c>
      <c r="S2723" s="9" t="str">
        <f>IF(Tabla2[[#This Row],[EMPRESA]]=Tabla2[[#This Row],[CONTRATISTA PRNCIPAL]],"Principal","Secundaria")</f>
        <v>Principal</v>
      </c>
      <c r="T2723" s="10">
        <f>IFERROR(1/COUNTIF(Tabla2[CONTRATISTA PRNCIPAL],Tabla2[[#This Row],[CONTRATISTA PRNCIPAL]]),0)</f>
        <v>5.4945054945054949E-3</v>
      </c>
      <c r="U2723" s="33">
        <f ca="1">IF(((TODAY()-Tabla2[[#This Row],[FECHA NACIMIENTO]])/365)&lt;18,"Corregir", IF(((TODAY()-Tabla2[[#This Row],[FECHA NACIMIENTO]])/365)&gt;80, "Corregir",ROUNDDOWN(((TODAY()-Tabla2[[#This Row],[FECHA NACIMIENTO]])/365),0)))</f>
        <v>36</v>
      </c>
      <c r="V272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723" s="34" t="str">
        <f ca="1">+IF(Tabla2[[#This Row],[Edad]]="Corregir","Corregir","Ok")</f>
        <v>Ok</v>
      </c>
      <c r="X2723" s="10" t="str">
        <f>+IFERROR(VLOOKUP(Tabla2[[#This Row],[DISTRITO SEGÚN DNI]],Hoja1!$A$2:$B$55,2,FALSE),"No")</f>
        <v>CALLAO</v>
      </c>
      <c r="Y2723" s="10" t="str">
        <f>IF(OR(LOWER(Tabla2[[#This Row],[GENERO]])="masculino", LOWER(Tabla2[[#This Row],[GENERO]])="femenino"),"OK","Corregir")</f>
        <v>OK</v>
      </c>
      <c r="Z2723" s="10" t="str">
        <f>+IF(Tabla2[[#This Row],[Nro. DNI / CE]]="","Corregir",IF(LEN(Tabla2[[#This Row],[Nro. DNI / CE]])&gt;=8,"OK","Corregir"))</f>
        <v>OK</v>
      </c>
      <c r="AA2723" s="10">
        <f>COUNTIF(Tabla2[APELLIDOS Y NOMBRES],Tabla2[[#This Row],[APELLIDOS Y NOMBRES]])</f>
        <v>1</v>
      </c>
      <c r="AB2723" t="str">
        <f ca="1">+IFERROR(IF(Tabla2[[#This Row],[FECHA CESE/BAJA]]="","No Aplica",IF(AND(MONTH(Tabla2[[#This Row],[FECHA CESE/BAJA]])=MONTH(TODAY()-30),YEAR(Tabla2[[#This Row],[FECHA CESE/BAJA]])=YEAR(TODAY())),MONTH(TODAY()-30)&amp;"-"&amp;YEAR(TODAY()),"Borrar")),"No aplica")</f>
        <v>No Aplica</v>
      </c>
      <c r="AC2723" t="str">
        <f ca="1">+IFERROR(IF(Tabla2[[#This Row],[FECHA INICIO DE LABORES EN OBRA]]="","No Aplica",IF(AND(MONTH(Tabla2[[#This Row],[FECHA INICIO DE LABORES EN OBRA]])=MONTH(TODAY()-30),YEAR(Tabla2[[#This Row],[FECHA INICIO DE LABORES EN OBRA]])=YEAR(TODAY())),MONTH(TODAY()-30)&amp;"-"&amp;YEAR(TODAY()),"No Aplica")),"No Aplica")</f>
        <v>No Aplica</v>
      </c>
    </row>
    <row r="2724" spans="1:29" x14ac:dyDescent="0.25">
      <c r="A2724" s="2" t="s">
        <v>3186</v>
      </c>
      <c r="B2724" s="3" t="s">
        <v>26</v>
      </c>
      <c r="C2724" s="3" t="s">
        <v>26</v>
      </c>
      <c r="D2724" s="3" t="s">
        <v>3271</v>
      </c>
      <c r="E2724" s="3" t="s">
        <v>3272</v>
      </c>
      <c r="F2724" s="36">
        <v>30854</v>
      </c>
      <c r="G2724" s="3">
        <v>3</v>
      </c>
      <c r="H2724" s="3" t="s">
        <v>3273</v>
      </c>
      <c r="I2724" s="3" t="s">
        <v>9990</v>
      </c>
      <c r="J2724" s="3" t="s">
        <v>3274</v>
      </c>
      <c r="K2724" s="3" t="s">
        <v>3275</v>
      </c>
      <c r="L2724" s="8" t="s">
        <v>9813</v>
      </c>
      <c r="M2724" s="5"/>
      <c r="N2724" s="13" t="s">
        <v>1043</v>
      </c>
      <c r="O2724" s="5">
        <v>43756</v>
      </c>
      <c r="P2724" s="8">
        <v>1</v>
      </c>
      <c r="Q2724" s="9">
        <v>1</v>
      </c>
      <c r="R2724" s="9" t="str">
        <f>IFERROR(VLOOKUP(Tabla2[[#This Row],[CONTRATISTA PRNCIPAL]],Hoja1!$L$5:$M$9,2,FALSE),"CJV")</f>
        <v>CJV</v>
      </c>
      <c r="S2724" s="9" t="str">
        <f>IF(Tabla2[[#This Row],[EMPRESA]]=Tabla2[[#This Row],[CONTRATISTA PRNCIPAL]],"Principal","Secundaria")</f>
        <v>Principal</v>
      </c>
      <c r="T2724" s="10">
        <f>IFERROR(1/COUNTIF(Tabla2[CONTRATISTA PRNCIPAL],Tabla2[[#This Row],[CONTRATISTA PRNCIPAL]]),0)</f>
        <v>5.4945054945054949E-3</v>
      </c>
      <c r="U2724" s="33">
        <f ca="1">IF(((TODAY()-Tabla2[[#This Row],[FECHA NACIMIENTO]])/365)&lt;18,"Corregir", IF(((TODAY()-Tabla2[[#This Row],[FECHA NACIMIENTO]])/365)&gt;80, "Corregir",ROUNDDOWN(((TODAY()-Tabla2[[#This Row],[FECHA NACIMIENTO]])/365),0)))</f>
        <v>39</v>
      </c>
      <c r="V272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724" s="34" t="str">
        <f ca="1">+IF(Tabla2[[#This Row],[Edad]]="Corregir","Corregir","Ok")</f>
        <v>Ok</v>
      </c>
      <c r="X2724" s="10" t="str">
        <f>+IFERROR(VLOOKUP(Tabla2[[#This Row],[DISTRITO SEGÚN DNI]],Hoja1!$A$2:$B$55,2,FALSE),"No")</f>
        <v>No</v>
      </c>
      <c r="Y2724" s="10" t="str">
        <f>IF(OR(LOWER(Tabla2[[#This Row],[GENERO]])="masculino", LOWER(Tabla2[[#This Row],[GENERO]])="femenino"),"OK","Corregir")</f>
        <v>OK</v>
      </c>
      <c r="Z2724" s="10" t="str">
        <f>+IF(Tabla2[[#This Row],[Nro. DNI / CE]]="","Corregir",IF(LEN(Tabla2[[#This Row],[Nro. DNI / CE]])&gt;=8,"OK","Corregir"))</f>
        <v>OK</v>
      </c>
      <c r="AA2724" s="10">
        <f>COUNTIF(Tabla2[APELLIDOS Y NOMBRES],Tabla2[[#This Row],[APELLIDOS Y NOMBRES]])</f>
        <v>1</v>
      </c>
      <c r="AB2724" t="str">
        <f ca="1">+IFERROR(IF(Tabla2[[#This Row],[FECHA CESE/BAJA]]="","No Aplica",IF(AND(MONTH(Tabla2[[#This Row],[FECHA CESE/BAJA]])=MONTH(TODAY()-30),YEAR(Tabla2[[#This Row],[FECHA CESE/BAJA]])=YEAR(TODAY())),MONTH(TODAY()-30)&amp;"-"&amp;YEAR(TODAY()),"Borrar")),"No aplica")</f>
        <v>No Aplica</v>
      </c>
      <c r="AC2724" t="str">
        <f ca="1">+IFERROR(IF(Tabla2[[#This Row],[FECHA INICIO DE LABORES EN OBRA]]="","No Aplica",IF(AND(MONTH(Tabla2[[#This Row],[FECHA INICIO DE LABORES EN OBRA]])=MONTH(TODAY()-30),YEAR(Tabla2[[#This Row],[FECHA INICIO DE LABORES EN OBRA]])=YEAR(TODAY())),MONTH(TODAY()-30)&amp;"-"&amp;YEAR(TODAY()),"No Aplica")),"No Aplica")</f>
        <v>No Aplica</v>
      </c>
    </row>
    <row r="2725" spans="1:29" x14ac:dyDescent="0.25">
      <c r="A2725" s="2" t="s">
        <v>3186</v>
      </c>
      <c r="B2725" s="3" t="s">
        <v>26</v>
      </c>
      <c r="C2725" s="3" t="s">
        <v>26</v>
      </c>
      <c r="D2725" s="3" t="s">
        <v>3276</v>
      </c>
      <c r="E2725" s="3" t="s">
        <v>3277</v>
      </c>
      <c r="F2725" s="36">
        <v>29777</v>
      </c>
      <c r="G2725" s="3">
        <v>1</v>
      </c>
      <c r="H2725" s="3" t="s">
        <v>3278</v>
      </c>
      <c r="I2725" s="3" t="s">
        <v>9988</v>
      </c>
      <c r="J2725" s="3" t="s">
        <v>3279</v>
      </c>
      <c r="K2725" s="3" t="s">
        <v>1974</v>
      </c>
      <c r="L2725" s="8" t="s">
        <v>9813</v>
      </c>
      <c r="M2725" s="5"/>
      <c r="N2725" s="13" t="s">
        <v>1043</v>
      </c>
      <c r="O2725" s="5">
        <v>43796</v>
      </c>
      <c r="P2725" s="8">
        <v>1</v>
      </c>
      <c r="Q2725" s="9">
        <v>1</v>
      </c>
      <c r="R2725" s="9" t="str">
        <f>IFERROR(VLOOKUP(Tabla2[[#This Row],[CONTRATISTA PRNCIPAL]],Hoja1!$L$5:$M$9,2,FALSE),"CJV")</f>
        <v>CJV</v>
      </c>
      <c r="S2725" s="9" t="str">
        <f>IF(Tabla2[[#This Row],[EMPRESA]]=Tabla2[[#This Row],[CONTRATISTA PRNCIPAL]],"Principal","Secundaria")</f>
        <v>Principal</v>
      </c>
      <c r="T2725" s="10">
        <f>IFERROR(1/COUNTIF(Tabla2[CONTRATISTA PRNCIPAL],Tabla2[[#This Row],[CONTRATISTA PRNCIPAL]]),0)</f>
        <v>5.4945054945054949E-3</v>
      </c>
      <c r="U2725" s="33">
        <f ca="1">IF(((TODAY()-Tabla2[[#This Row],[FECHA NACIMIENTO]])/365)&lt;18,"Corregir", IF(((TODAY()-Tabla2[[#This Row],[FECHA NACIMIENTO]])/365)&gt;80, "Corregir",ROUNDDOWN(((TODAY()-Tabla2[[#This Row],[FECHA NACIMIENTO]])/365),0)))</f>
        <v>42</v>
      </c>
      <c r="V272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725" s="34" t="str">
        <f ca="1">+IF(Tabla2[[#This Row],[Edad]]="Corregir","Corregir","Ok")</f>
        <v>Ok</v>
      </c>
      <c r="X2725" s="10" t="str">
        <f>+IFERROR(VLOOKUP(Tabla2[[#This Row],[DISTRITO SEGÚN DNI]],Hoja1!$A$2:$B$55,2,FALSE),"No")</f>
        <v>No</v>
      </c>
      <c r="Y2725" s="10" t="str">
        <f>IF(OR(LOWER(Tabla2[[#This Row],[GENERO]])="masculino", LOWER(Tabla2[[#This Row],[GENERO]])="femenino"),"OK","Corregir")</f>
        <v>OK</v>
      </c>
      <c r="Z2725" s="10" t="str">
        <f>+IF(Tabla2[[#This Row],[Nro. DNI / CE]]="","Corregir",IF(LEN(Tabla2[[#This Row],[Nro. DNI / CE]])&gt;=8,"OK","Corregir"))</f>
        <v>OK</v>
      </c>
      <c r="AA2725" s="10">
        <f>COUNTIF(Tabla2[APELLIDOS Y NOMBRES],Tabla2[[#This Row],[APELLIDOS Y NOMBRES]])</f>
        <v>1</v>
      </c>
      <c r="AB2725" t="str">
        <f ca="1">+IFERROR(IF(Tabla2[[#This Row],[FECHA CESE/BAJA]]="","No Aplica",IF(AND(MONTH(Tabla2[[#This Row],[FECHA CESE/BAJA]])=MONTH(TODAY()-30),YEAR(Tabla2[[#This Row],[FECHA CESE/BAJA]])=YEAR(TODAY())),MONTH(TODAY()-30)&amp;"-"&amp;YEAR(TODAY()),"Borrar")),"No aplica")</f>
        <v>No Aplica</v>
      </c>
      <c r="AC2725" t="str">
        <f ca="1">+IFERROR(IF(Tabla2[[#This Row],[FECHA INICIO DE LABORES EN OBRA]]="","No Aplica",IF(AND(MONTH(Tabla2[[#This Row],[FECHA INICIO DE LABORES EN OBRA]])=MONTH(TODAY()-30),YEAR(Tabla2[[#This Row],[FECHA INICIO DE LABORES EN OBRA]])=YEAR(TODAY())),MONTH(TODAY()-30)&amp;"-"&amp;YEAR(TODAY()),"No Aplica")),"No Aplica")</f>
        <v>No Aplica</v>
      </c>
    </row>
    <row r="2726" spans="1:29" x14ac:dyDescent="0.25">
      <c r="A2726" s="2" t="s">
        <v>3186</v>
      </c>
      <c r="B2726" s="3" t="s">
        <v>26</v>
      </c>
      <c r="C2726" s="3" t="s">
        <v>26</v>
      </c>
      <c r="D2726" s="3" t="s">
        <v>890</v>
      </c>
      <c r="E2726" s="3" t="s">
        <v>891</v>
      </c>
      <c r="F2726" s="36">
        <v>28502</v>
      </c>
      <c r="G2726" s="3">
        <v>3</v>
      </c>
      <c r="H2726" s="3" t="s">
        <v>3280</v>
      </c>
      <c r="I2726" s="3" t="s">
        <v>9990</v>
      </c>
      <c r="J2726" s="3" t="s">
        <v>3281</v>
      </c>
      <c r="K2726" s="3" t="s">
        <v>93</v>
      </c>
      <c r="L2726" s="8" t="s">
        <v>9813</v>
      </c>
      <c r="M2726" s="5"/>
      <c r="N2726" s="13" t="s">
        <v>1043</v>
      </c>
      <c r="O2726" s="5">
        <v>43847</v>
      </c>
      <c r="P2726" s="8">
        <v>1</v>
      </c>
      <c r="Q2726" s="9">
        <v>1</v>
      </c>
      <c r="R2726" s="9" t="str">
        <f>IFERROR(VLOOKUP(Tabla2[[#This Row],[CONTRATISTA PRNCIPAL]],Hoja1!$L$5:$M$9,2,FALSE),"CJV")</f>
        <v>CJV</v>
      </c>
      <c r="S2726" s="9" t="str">
        <f>IF(Tabla2[[#This Row],[EMPRESA]]=Tabla2[[#This Row],[CONTRATISTA PRNCIPAL]],"Principal","Secundaria")</f>
        <v>Principal</v>
      </c>
      <c r="T2726" s="10">
        <f>IFERROR(1/COUNTIF(Tabla2[CONTRATISTA PRNCIPAL],Tabla2[[#This Row],[CONTRATISTA PRNCIPAL]]),0)</f>
        <v>5.4945054945054949E-3</v>
      </c>
      <c r="U2726" s="33">
        <f ca="1">IF(((TODAY()-Tabla2[[#This Row],[FECHA NACIMIENTO]])/365)&lt;18,"Corregir", IF(((TODAY()-Tabla2[[#This Row],[FECHA NACIMIENTO]])/365)&gt;80, "Corregir",ROUNDDOWN(((TODAY()-Tabla2[[#This Row],[FECHA NACIMIENTO]])/365),0)))</f>
        <v>45</v>
      </c>
      <c r="V272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726" s="34" t="str">
        <f ca="1">+IF(Tabla2[[#This Row],[Edad]]="Corregir","Corregir","Ok")</f>
        <v>Ok</v>
      </c>
      <c r="X2726" s="10" t="str">
        <f>+IFERROR(VLOOKUP(Tabla2[[#This Row],[DISTRITO SEGÚN DNI]],Hoja1!$A$2:$B$55,2,FALSE),"No")</f>
        <v>ATE</v>
      </c>
      <c r="Y2726" s="10" t="str">
        <f>IF(OR(LOWER(Tabla2[[#This Row],[GENERO]])="masculino", LOWER(Tabla2[[#This Row],[GENERO]])="femenino"),"OK","Corregir")</f>
        <v>OK</v>
      </c>
      <c r="Z2726" s="10" t="str">
        <f>+IF(Tabla2[[#This Row],[Nro. DNI / CE]]="","Corregir",IF(LEN(Tabla2[[#This Row],[Nro. DNI / CE]])&gt;=8,"OK","Corregir"))</f>
        <v>OK</v>
      </c>
      <c r="AA2726" s="10">
        <f>COUNTIF(Tabla2[APELLIDOS Y NOMBRES],Tabla2[[#This Row],[APELLIDOS Y NOMBRES]])</f>
        <v>1</v>
      </c>
      <c r="AB2726" t="str">
        <f ca="1">+IFERROR(IF(Tabla2[[#This Row],[FECHA CESE/BAJA]]="","No Aplica",IF(AND(MONTH(Tabla2[[#This Row],[FECHA CESE/BAJA]])=MONTH(TODAY()-30),YEAR(Tabla2[[#This Row],[FECHA CESE/BAJA]])=YEAR(TODAY())),MONTH(TODAY()-30)&amp;"-"&amp;YEAR(TODAY()),"Borrar")),"No aplica")</f>
        <v>No Aplica</v>
      </c>
      <c r="AC2726" t="str">
        <f ca="1">+IFERROR(IF(Tabla2[[#This Row],[FECHA INICIO DE LABORES EN OBRA]]="","No Aplica",IF(AND(MONTH(Tabla2[[#This Row],[FECHA INICIO DE LABORES EN OBRA]])=MONTH(TODAY()-30),YEAR(Tabla2[[#This Row],[FECHA INICIO DE LABORES EN OBRA]])=YEAR(TODAY())),MONTH(TODAY()-30)&amp;"-"&amp;YEAR(TODAY()),"No Aplica")),"No Aplica")</f>
        <v>No Aplica</v>
      </c>
    </row>
    <row r="2727" spans="1:29" x14ac:dyDescent="0.25">
      <c r="A2727" s="2" t="s">
        <v>3186</v>
      </c>
      <c r="B2727" s="3" t="s">
        <v>26</v>
      </c>
      <c r="C2727" s="3" t="s">
        <v>26</v>
      </c>
      <c r="D2727" s="3" t="s">
        <v>3282</v>
      </c>
      <c r="E2727" s="3" t="s">
        <v>3283</v>
      </c>
      <c r="F2727" s="36">
        <v>35123</v>
      </c>
      <c r="G2727" s="3">
        <v>3</v>
      </c>
      <c r="H2727" s="3" t="s">
        <v>3280</v>
      </c>
      <c r="I2727" s="3" t="s">
        <v>2396</v>
      </c>
      <c r="J2727" s="3" t="s">
        <v>3284</v>
      </c>
      <c r="K2727" s="3" t="s">
        <v>1463</v>
      </c>
      <c r="L2727" s="8" t="s">
        <v>9813</v>
      </c>
      <c r="M2727" s="5"/>
      <c r="N2727" s="13" t="s">
        <v>1043</v>
      </c>
      <c r="O2727" s="5">
        <v>43847</v>
      </c>
      <c r="P2727" s="8">
        <v>1</v>
      </c>
      <c r="Q2727" s="9">
        <v>1</v>
      </c>
      <c r="R2727" s="9" t="str">
        <f>IFERROR(VLOOKUP(Tabla2[[#This Row],[CONTRATISTA PRNCIPAL]],Hoja1!$L$5:$M$9,2,FALSE),"CJV")</f>
        <v>CJV</v>
      </c>
      <c r="S2727" s="9" t="str">
        <f>IF(Tabla2[[#This Row],[EMPRESA]]=Tabla2[[#This Row],[CONTRATISTA PRNCIPAL]],"Principal","Secundaria")</f>
        <v>Principal</v>
      </c>
      <c r="T2727" s="10">
        <f>IFERROR(1/COUNTIF(Tabla2[CONTRATISTA PRNCIPAL],Tabla2[[#This Row],[CONTRATISTA PRNCIPAL]]),0)</f>
        <v>5.4945054945054949E-3</v>
      </c>
      <c r="U2727" s="33">
        <f ca="1">IF(((TODAY()-Tabla2[[#This Row],[FECHA NACIMIENTO]])/365)&lt;18,"Corregir", IF(((TODAY()-Tabla2[[#This Row],[FECHA NACIMIENTO]])/365)&gt;80, "Corregir",ROUNDDOWN(((TODAY()-Tabla2[[#This Row],[FECHA NACIMIENTO]])/365),0)))</f>
        <v>27</v>
      </c>
      <c r="V272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727" s="34" t="str">
        <f ca="1">+IF(Tabla2[[#This Row],[Edad]]="Corregir","Corregir","Ok")</f>
        <v>Ok</v>
      </c>
      <c r="X2727" s="10" t="str">
        <f>+IFERROR(VLOOKUP(Tabla2[[#This Row],[DISTRITO SEGÚN DNI]],Hoja1!$A$2:$B$55,2,FALSE),"No")</f>
        <v>No</v>
      </c>
      <c r="Y2727" s="10" t="str">
        <f>IF(OR(LOWER(Tabla2[[#This Row],[GENERO]])="masculino", LOWER(Tabla2[[#This Row],[GENERO]])="femenino"),"OK","Corregir")</f>
        <v>OK</v>
      </c>
      <c r="Z2727" s="10" t="str">
        <f>+IF(Tabla2[[#This Row],[Nro. DNI / CE]]="","Corregir",IF(LEN(Tabla2[[#This Row],[Nro. DNI / CE]])&gt;=8,"OK","Corregir"))</f>
        <v>OK</v>
      </c>
      <c r="AA2727" s="10">
        <f>COUNTIF(Tabla2[APELLIDOS Y NOMBRES],Tabla2[[#This Row],[APELLIDOS Y NOMBRES]])</f>
        <v>1</v>
      </c>
      <c r="AB2727" t="str">
        <f ca="1">+IFERROR(IF(Tabla2[[#This Row],[FECHA CESE/BAJA]]="","No Aplica",IF(AND(MONTH(Tabla2[[#This Row],[FECHA CESE/BAJA]])=MONTH(TODAY()-30),YEAR(Tabla2[[#This Row],[FECHA CESE/BAJA]])=YEAR(TODAY())),MONTH(TODAY()-30)&amp;"-"&amp;YEAR(TODAY()),"Borrar")),"No aplica")</f>
        <v>No Aplica</v>
      </c>
      <c r="AC2727" t="str">
        <f ca="1">+IFERROR(IF(Tabla2[[#This Row],[FECHA INICIO DE LABORES EN OBRA]]="","No Aplica",IF(AND(MONTH(Tabla2[[#This Row],[FECHA INICIO DE LABORES EN OBRA]])=MONTH(TODAY()-30),YEAR(Tabla2[[#This Row],[FECHA INICIO DE LABORES EN OBRA]])=YEAR(TODAY())),MONTH(TODAY()-30)&amp;"-"&amp;YEAR(TODAY()),"No Aplica")),"No Aplica")</f>
        <v>No Aplica</v>
      </c>
    </row>
    <row r="2728" spans="1:29" x14ac:dyDescent="0.25">
      <c r="A2728" s="2" t="s">
        <v>3186</v>
      </c>
      <c r="B2728" s="3" t="s">
        <v>26</v>
      </c>
      <c r="C2728" s="3" t="s">
        <v>26</v>
      </c>
      <c r="D2728" s="3" t="s">
        <v>3285</v>
      </c>
      <c r="E2728" s="3" t="s">
        <v>3286</v>
      </c>
      <c r="F2728" s="36">
        <v>29135</v>
      </c>
      <c r="G2728" s="3">
        <v>3</v>
      </c>
      <c r="H2728" s="3" t="s">
        <v>3198</v>
      </c>
      <c r="I2728" s="3" t="s">
        <v>9988</v>
      </c>
      <c r="J2728" s="3" t="s">
        <v>3287</v>
      </c>
      <c r="K2728" s="3" t="s">
        <v>3288</v>
      </c>
      <c r="L2728" s="8" t="s">
        <v>9813</v>
      </c>
      <c r="M2728" s="5"/>
      <c r="N2728" s="13" t="s">
        <v>1043</v>
      </c>
      <c r="O2728" s="5">
        <v>43900</v>
      </c>
      <c r="P2728" s="8">
        <v>1</v>
      </c>
      <c r="Q2728" s="9">
        <v>1</v>
      </c>
      <c r="R2728" s="9" t="str">
        <f>IFERROR(VLOOKUP(Tabla2[[#This Row],[CONTRATISTA PRNCIPAL]],Hoja1!$L$5:$M$9,2,FALSE),"CJV")</f>
        <v>CJV</v>
      </c>
      <c r="S2728" s="9" t="str">
        <f>IF(Tabla2[[#This Row],[EMPRESA]]=Tabla2[[#This Row],[CONTRATISTA PRNCIPAL]],"Principal","Secundaria")</f>
        <v>Principal</v>
      </c>
      <c r="T2728" s="10">
        <f>IFERROR(1/COUNTIF(Tabla2[CONTRATISTA PRNCIPAL],Tabla2[[#This Row],[CONTRATISTA PRNCIPAL]]),0)</f>
        <v>5.4945054945054949E-3</v>
      </c>
      <c r="U2728" s="33">
        <f ca="1">IF(((TODAY()-Tabla2[[#This Row],[FECHA NACIMIENTO]])/365)&lt;18,"Corregir", IF(((TODAY()-Tabla2[[#This Row],[FECHA NACIMIENTO]])/365)&gt;80, "Corregir",ROUNDDOWN(((TODAY()-Tabla2[[#This Row],[FECHA NACIMIENTO]])/365),0)))</f>
        <v>43</v>
      </c>
      <c r="V272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728" s="34" t="str">
        <f ca="1">+IF(Tabla2[[#This Row],[Edad]]="Corregir","Corregir","Ok")</f>
        <v>Ok</v>
      </c>
      <c r="X2728" s="10" t="str">
        <f>+IFERROR(VLOOKUP(Tabla2[[#This Row],[DISTRITO SEGÚN DNI]],Hoja1!$A$2:$B$55,2,FALSE),"No")</f>
        <v>No</v>
      </c>
      <c r="Y2728" s="10" t="str">
        <f>IF(OR(LOWER(Tabla2[[#This Row],[GENERO]])="masculino", LOWER(Tabla2[[#This Row],[GENERO]])="femenino"),"OK","Corregir")</f>
        <v>OK</v>
      </c>
      <c r="Z2728" s="10" t="str">
        <f>+IF(Tabla2[[#This Row],[Nro. DNI / CE]]="","Corregir",IF(LEN(Tabla2[[#This Row],[Nro. DNI / CE]])&gt;=8,"OK","Corregir"))</f>
        <v>OK</v>
      </c>
      <c r="AA2728" s="10">
        <f>COUNTIF(Tabla2[APELLIDOS Y NOMBRES],Tabla2[[#This Row],[APELLIDOS Y NOMBRES]])</f>
        <v>1</v>
      </c>
      <c r="AB2728" t="str">
        <f ca="1">+IFERROR(IF(Tabla2[[#This Row],[FECHA CESE/BAJA]]="","No Aplica",IF(AND(MONTH(Tabla2[[#This Row],[FECHA CESE/BAJA]])=MONTH(TODAY()-30),YEAR(Tabla2[[#This Row],[FECHA CESE/BAJA]])=YEAR(TODAY())),MONTH(TODAY()-30)&amp;"-"&amp;YEAR(TODAY()),"Borrar")),"No aplica")</f>
        <v>No Aplica</v>
      </c>
      <c r="AC2728" t="str">
        <f ca="1">+IFERROR(IF(Tabla2[[#This Row],[FECHA INICIO DE LABORES EN OBRA]]="","No Aplica",IF(AND(MONTH(Tabla2[[#This Row],[FECHA INICIO DE LABORES EN OBRA]])=MONTH(TODAY()-30),YEAR(Tabla2[[#This Row],[FECHA INICIO DE LABORES EN OBRA]])=YEAR(TODAY())),MONTH(TODAY()-30)&amp;"-"&amp;YEAR(TODAY()),"No Aplica")),"No Aplica")</f>
        <v>No Aplica</v>
      </c>
    </row>
    <row r="2729" spans="1:29" x14ac:dyDescent="0.25">
      <c r="A2729" s="2" t="s">
        <v>3186</v>
      </c>
      <c r="B2729" s="3" t="s">
        <v>26</v>
      </c>
      <c r="C2729" s="3" t="s">
        <v>26</v>
      </c>
      <c r="D2729" s="3" t="s">
        <v>3289</v>
      </c>
      <c r="E2729" s="3" t="s">
        <v>3290</v>
      </c>
      <c r="F2729" s="36">
        <v>21982</v>
      </c>
      <c r="G2729" s="3">
        <v>3</v>
      </c>
      <c r="H2729" s="3" t="s">
        <v>3291</v>
      </c>
      <c r="I2729" s="3" t="s">
        <v>9988</v>
      </c>
      <c r="J2729" s="3" t="s">
        <v>3292</v>
      </c>
      <c r="K2729" s="3" t="s">
        <v>3293</v>
      </c>
      <c r="L2729" s="8" t="s">
        <v>9813</v>
      </c>
      <c r="M2729" s="5"/>
      <c r="N2729" s="13" t="s">
        <v>1043</v>
      </c>
      <c r="O2729" s="5">
        <v>44055</v>
      </c>
      <c r="P2729" s="8">
        <v>1</v>
      </c>
      <c r="Q2729" s="9">
        <v>1</v>
      </c>
      <c r="R2729" s="9" t="str">
        <f>IFERROR(VLOOKUP(Tabla2[[#This Row],[CONTRATISTA PRNCIPAL]],Hoja1!$L$5:$M$9,2,FALSE),"CJV")</f>
        <v>CJV</v>
      </c>
      <c r="S2729" s="9" t="str">
        <f>IF(Tabla2[[#This Row],[EMPRESA]]=Tabla2[[#This Row],[CONTRATISTA PRNCIPAL]],"Principal","Secundaria")</f>
        <v>Principal</v>
      </c>
      <c r="T2729" s="10">
        <f>IFERROR(1/COUNTIF(Tabla2[CONTRATISTA PRNCIPAL],Tabla2[[#This Row],[CONTRATISTA PRNCIPAL]]),0)</f>
        <v>5.4945054945054949E-3</v>
      </c>
      <c r="U2729" s="33">
        <f ca="1">IF(((TODAY()-Tabla2[[#This Row],[FECHA NACIMIENTO]])/365)&lt;18,"Corregir", IF(((TODAY()-Tabla2[[#This Row],[FECHA NACIMIENTO]])/365)&gt;80, "Corregir",ROUNDDOWN(((TODAY()-Tabla2[[#This Row],[FECHA NACIMIENTO]])/365),0)))</f>
        <v>63</v>
      </c>
      <c r="V272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2729" s="34" t="str">
        <f ca="1">+IF(Tabla2[[#This Row],[Edad]]="Corregir","Corregir","Ok")</f>
        <v>Ok</v>
      </c>
      <c r="X2729" s="10" t="str">
        <f>+IFERROR(VLOOKUP(Tabla2[[#This Row],[DISTRITO SEGÚN DNI]],Hoja1!$A$2:$B$55,2,FALSE),"No")</f>
        <v>No</v>
      </c>
      <c r="Y2729" s="10" t="str">
        <f>IF(OR(LOWER(Tabla2[[#This Row],[GENERO]])="masculino", LOWER(Tabla2[[#This Row],[GENERO]])="femenino"),"OK","Corregir")</f>
        <v>OK</v>
      </c>
      <c r="Z2729" s="10" t="str">
        <f>+IF(Tabla2[[#This Row],[Nro. DNI / CE]]="","Corregir",IF(LEN(Tabla2[[#This Row],[Nro. DNI / CE]])&gt;=8,"OK","Corregir"))</f>
        <v>OK</v>
      </c>
      <c r="AA2729" s="10">
        <f>COUNTIF(Tabla2[APELLIDOS Y NOMBRES],Tabla2[[#This Row],[APELLIDOS Y NOMBRES]])</f>
        <v>1</v>
      </c>
      <c r="AB2729" t="str">
        <f ca="1">+IFERROR(IF(Tabla2[[#This Row],[FECHA CESE/BAJA]]="","No Aplica",IF(AND(MONTH(Tabla2[[#This Row],[FECHA CESE/BAJA]])=MONTH(TODAY()-30),YEAR(Tabla2[[#This Row],[FECHA CESE/BAJA]])=YEAR(TODAY())),MONTH(TODAY()-30)&amp;"-"&amp;YEAR(TODAY()),"Borrar")),"No aplica")</f>
        <v>No Aplica</v>
      </c>
      <c r="AC2729" t="str">
        <f ca="1">+IFERROR(IF(Tabla2[[#This Row],[FECHA INICIO DE LABORES EN OBRA]]="","No Aplica",IF(AND(MONTH(Tabla2[[#This Row],[FECHA INICIO DE LABORES EN OBRA]])=MONTH(TODAY()-30),YEAR(Tabla2[[#This Row],[FECHA INICIO DE LABORES EN OBRA]])=YEAR(TODAY())),MONTH(TODAY()-30)&amp;"-"&amp;YEAR(TODAY()),"No Aplica")),"No Aplica")</f>
        <v>No Aplica</v>
      </c>
    </row>
    <row r="2730" spans="1:29" x14ac:dyDescent="0.25">
      <c r="A2730" s="2" t="s">
        <v>3186</v>
      </c>
      <c r="B2730" s="3" t="s">
        <v>26</v>
      </c>
      <c r="C2730" s="3" t="s">
        <v>26</v>
      </c>
      <c r="D2730" s="3" t="s">
        <v>3294</v>
      </c>
      <c r="E2730" s="3" t="s">
        <v>3295</v>
      </c>
      <c r="F2730" s="36">
        <v>32760</v>
      </c>
      <c r="G2730" s="3">
        <v>3</v>
      </c>
      <c r="H2730" s="3" t="s">
        <v>2495</v>
      </c>
      <c r="I2730" s="3" t="s">
        <v>2396</v>
      </c>
      <c r="J2730" s="3" t="s">
        <v>3296</v>
      </c>
      <c r="K2730" s="3" t="s">
        <v>1531</v>
      </c>
      <c r="L2730" s="8" t="s">
        <v>9813</v>
      </c>
      <c r="M2730" s="5"/>
      <c r="N2730" s="13" t="s">
        <v>1043</v>
      </c>
      <c r="O2730" s="5">
        <v>44060</v>
      </c>
      <c r="P2730" s="8">
        <v>1</v>
      </c>
      <c r="Q2730" s="9">
        <v>1</v>
      </c>
      <c r="R2730" s="9" t="str">
        <f>IFERROR(VLOOKUP(Tabla2[[#This Row],[CONTRATISTA PRNCIPAL]],Hoja1!$L$5:$M$9,2,FALSE),"CJV")</f>
        <v>CJV</v>
      </c>
      <c r="S2730" s="9" t="str">
        <f>IF(Tabla2[[#This Row],[EMPRESA]]=Tabla2[[#This Row],[CONTRATISTA PRNCIPAL]],"Principal","Secundaria")</f>
        <v>Principal</v>
      </c>
      <c r="T2730" s="10">
        <f>IFERROR(1/COUNTIF(Tabla2[CONTRATISTA PRNCIPAL],Tabla2[[#This Row],[CONTRATISTA PRNCIPAL]]),0)</f>
        <v>5.4945054945054949E-3</v>
      </c>
      <c r="U2730" s="33">
        <f ca="1">IF(((TODAY()-Tabla2[[#This Row],[FECHA NACIMIENTO]])/365)&lt;18,"Corregir", IF(((TODAY()-Tabla2[[#This Row],[FECHA NACIMIENTO]])/365)&gt;80, "Corregir",ROUNDDOWN(((TODAY()-Tabla2[[#This Row],[FECHA NACIMIENTO]])/365),0)))</f>
        <v>34</v>
      </c>
      <c r="V273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730" s="34" t="str">
        <f ca="1">+IF(Tabla2[[#This Row],[Edad]]="Corregir","Corregir","Ok")</f>
        <v>Ok</v>
      </c>
      <c r="X2730" s="10" t="str">
        <f>+IFERROR(VLOOKUP(Tabla2[[#This Row],[DISTRITO SEGÚN DNI]],Hoja1!$A$2:$B$55,2,FALSE),"No")</f>
        <v>No</v>
      </c>
      <c r="Y2730" s="10" t="str">
        <f>IF(OR(LOWER(Tabla2[[#This Row],[GENERO]])="masculino", LOWER(Tabla2[[#This Row],[GENERO]])="femenino"),"OK","Corregir")</f>
        <v>OK</v>
      </c>
      <c r="Z2730" s="10" t="str">
        <f>+IF(Tabla2[[#This Row],[Nro. DNI / CE]]="","Corregir",IF(LEN(Tabla2[[#This Row],[Nro. DNI / CE]])&gt;=8,"OK","Corregir"))</f>
        <v>OK</v>
      </c>
      <c r="AA2730" s="10">
        <f>COUNTIF(Tabla2[APELLIDOS Y NOMBRES],Tabla2[[#This Row],[APELLIDOS Y NOMBRES]])</f>
        <v>1</v>
      </c>
      <c r="AB2730" t="str">
        <f ca="1">+IFERROR(IF(Tabla2[[#This Row],[FECHA CESE/BAJA]]="","No Aplica",IF(AND(MONTH(Tabla2[[#This Row],[FECHA CESE/BAJA]])=MONTH(TODAY()-30),YEAR(Tabla2[[#This Row],[FECHA CESE/BAJA]])=YEAR(TODAY())),MONTH(TODAY()-30)&amp;"-"&amp;YEAR(TODAY()),"Borrar")),"No aplica")</f>
        <v>No Aplica</v>
      </c>
      <c r="AC2730" t="str">
        <f ca="1">+IFERROR(IF(Tabla2[[#This Row],[FECHA INICIO DE LABORES EN OBRA]]="","No Aplica",IF(AND(MONTH(Tabla2[[#This Row],[FECHA INICIO DE LABORES EN OBRA]])=MONTH(TODAY()-30),YEAR(Tabla2[[#This Row],[FECHA INICIO DE LABORES EN OBRA]])=YEAR(TODAY())),MONTH(TODAY()-30)&amp;"-"&amp;YEAR(TODAY()),"No Aplica")),"No Aplica")</f>
        <v>No Aplica</v>
      </c>
    </row>
    <row r="2731" spans="1:29" x14ac:dyDescent="0.25">
      <c r="A2731" s="2" t="s">
        <v>3186</v>
      </c>
      <c r="B2731" s="3" t="s">
        <v>26</v>
      </c>
      <c r="C2731" s="3" t="s">
        <v>26</v>
      </c>
      <c r="D2731" s="3" t="s">
        <v>3297</v>
      </c>
      <c r="E2731" s="3" t="s">
        <v>3298</v>
      </c>
      <c r="F2731" s="36">
        <v>29177</v>
      </c>
      <c r="G2731" s="3">
        <v>3</v>
      </c>
      <c r="H2731" s="3" t="s">
        <v>3299</v>
      </c>
      <c r="I2731" s="3" t="s">
        <v>9988</v>
      </c>
      <c r="J2731" s="3" t="s">
        <v>3300</v>
      </c>
      <c r="K2731" s="3" t="s">
        <v>1161</v>
      </c>
      <c r="L2731" s="8" t="s">
        <v>9813</v>
      </c>
      <c r="M2731" s="5"/>
      <c r="N2731" s="13" t="s">
        <v>3301</v>
      </c>
      <c r="O2731" s="5">
        <v>44084</v>
      </c>
      <c r="P2731" s="8">
        <v>1</v>
      </c>
      <c r="Q2731" s="9">
        <v>1</v>
      </c>
      <c r="R2731" s="9" t="str">
        <f>IFERROR(VLOOKUP(Tabla2[[#This Row],[CONTRATISTA PRNCIPAL]],Hoja1!$L$5:$M$9,2,FALSE),"CJV")</f>
        <v>CJV</v>
      </c>
      <c r="S2731" s="9" t="str">
        <f>IF(Tabla2[[#This Row],[EMPRESA]]=Tabla2[[#This Row],[CONTRATISTA PRNCIPAL]],"Principal","Secundaria")</f>
        <v>Principal</v>
      </c>
      <c r="T2731" s="10">
        <f>IFERROR(1/COUNTIF(Tabla2[CONTRATISTA PRNCIPAL],Tabla2[[#This Row],[CONTRATISTA PRNCIPAL]]),0)</f>
        <v>5.4945054945054949E-3</v>
      </c>
      <c r="U2731" s="33">
        <f ca="1">IF(((TODAY()-Tabla2[[#This Row],[FECHA NACIMIENTO]])/365)&lt;18,"Corregir", IF(((TODAY()-Tabla2[[#This Row],[FECHA NACIMIENTO]])/365)&gt;80, "Corregir",ROUNDDOWN(((TODAY()-Tabla2[[#This Row],[FECHA NACIMIENTO]])/365),0)))</f>
        <v>43</v>
      </c>
      <c r="V273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731" s="34" t="str">
        <f ca="1">+IF(Tabla2[[#This Row],[Edad]]="Corregir","Corregir","Ok")</f>
        <v>Ok</v>
      </c>
      <c r="X2731" s="10" t="str">
        <f>+IFERROR(VLOOKUP(Tabla2[[#This Row],[DISTRITO SEGÚN DNI]],Hoja1!$A$2:$B$55,2,FALSE),"No")</f>
        <v>No</v>
      </c>
      <c r="Y2731" s="10" t="str">
        <f>IF(OR(LOWER(Tabla2[[#This Row],[GENERO]])="masculino", LOWER(Tabla2[[#This Row],[GENERO]])="femenino"),"OK","Corregir")</f>
        <v>OK</v>
      </c>
      <c r="Z2731" s="10" t="str">
        <f>+IF(Tabla2[[#This Row],[Nro. DNI / CE]]="","Corregir",IF(LEN(Tabla2[[#This Row],[Nro. DNI / CE]])&gt;=8,"OK","Corregir"))</f>
        <v>OK</v>
      </c>
      <c r="AA2731" s="10">
        <f>COUNTIF(Tabla2[APELLIDOS Y NOMBRES],Tabla2[[#This Row],[APELLIDOS Y NOMBRES]])</f>
        <v>1</v>
      </c>
      <c r="AB2731" t="str">
        <f ca="1">+IFERROR(IF(Tabla2[[#This Row],[FECHA CESE/BAJA]]="","No Aplica",IF(AND(MONTH(Tabla2[[#This Row],[FECHA CESE/BAJA]])=MONTH(TODAY()-30),YEAR(Tabla2[[#This Row],[FECHA CESE/BAJA]])=YEAR(TODAY())),MONTH(TODAY()-30)&amp;"-"&amp;YEAR(TODAY()),"Borrar")),"No aplica")</f>
        <v>No Aplica</v>
      </c>
      <c r="AC2731" t="str">
        <f ca="1">+IFERROR(IF(Tabla2[[#This Row],[FECHA INICIO DE LABORES EN OBRA]]="","No Aplica",IF(AND(MONTH(Tabla2[[#This Row],[FECHA INICIO DE LABORES EN OBRA]])=MONTH(TODAY()-30),YEAR(Tabla2[[#This Row],[FECHA INICIO DE LABORES EN OBRA]])=YEAR(TODAY())),MONTH(TODAY()-30)&amp;"-"&amp;YEAR(TODAY()),"No Aplica")),"No Aplica")</f>
        <v>No Aplica</v>
      </c>
    </row>
    <row r="2732" spans="1:29" x14ac:dyDescent="0.25">
      <c r="A2732" s="2" t="s">
        <v>3186</v>
      </c>
      <c r="B2732" s="3" t="s">
        <v>26</v>
      </c>
      <c r="C2732" s="3" t="s">
        <v>26</v>
      </c>
      <c r="D2732" s="3" t="s">
        <v>3302</v>
      </c>
      <c r="E2732" s="3" t="s">
        <v>3303</v>
      </c>
      <c r="F2732" s="36">
        <v>35511</v>
      </c>
      <c r="G2732" s="3">
        <v>1</v>
      </c>
      <c r="H2732" s="3" t="s">
        <v>3304</v>
      </c>
      <c r="I2732" s="3" t="s">
        <v>9988</v>
      </c>
      <c r="J2732" s="3" t="s">
        <v>3305</v>
      </c>
      <c r="K2732" s="3" t="s">
        <v>2800</v>
      </c>
      <c r="L2732" s="8" t="s">
        <v>9818</v>
      </c>
      <c r="M2732" s="5"/>
      <c r="N2732" s="13" t="s">
        <v>1043</v>
      </c>
      <c r="O2732" s="5">
        <v>44088</v>
      </c>
      <c r="P2732" s="8">
        <v>3</v>
      </c>
      <c r="Q2732" s="9">
        <v>1</v>
      </c>
      <c r="R2732" s="9" t="str">
        <f>IFERROR(VLOOKUP(Tabla2[[#This Row],[CONTRATISTA PRNCIPAL]],Hoja1!$L$5:$M$9,2,FALSE),"CJV")</f>
        <v>CJV</v>
      </c>
      <c r="S2732" s="9" t="str">
        <f>IF(Tabla2[[#This Row],[EMPRESA]]=Tabla2[[#This Row],[CONTRATISTA PRNCIPAL]],"Principal","Secundaria")</f>
        <v>Principal</v>
      </c>
      <c r="T2732" s="10">
        <f>IFERROR(1/COUNTIF(Tabla2[CONTRATISTA PRNCIPAL],Tabla2[[#This Row],[CONTRATISTA PRNCIPAL]]),0)</f>
        <v>5.4945054945054949E-3</v>
      </c>
      <c r="U2732" s="33">
        <f ca="1">IF(((TODAY()-Tabla2[[#This Row],[FECHA NACIMIENTO]])/365)&lt;18,"Corregir", IF(((TODAY()-Tabla2[[#This Row],[FECHA NACIMIENTO]])/365)&gt;80, "Corregir",ROUNDDOWN(((TODAY()-Tabla2[[#This Row],[FECHA NACIMIENTO]])/365),0)))</f>
        <v>26</v>
      </c>
      <c r="V273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732" s="34" t="str">
        <f ca="1">+IF(Tabla2[[#This Row],[Edad]]="Corregir","Corregir","Ok")</f>
        <v>Ok</v>
      </c>
      <c r="X2732" s="10" t="str">
        <f>+IFERROR(VLOOKUP(Tabla2[[#This Row],[DISTRITO SEGÚN DNI]],Hoja1!$A$2:$B$55,2,FALSE),"No")</f>
        <v>No</v>
      </c>
      <c r="Y2732" s="10" t="str">
        <f>IF(OR(LOWER(Tabla2[[#This Row],[GENERO]])="masculino", LOWER(Tabla2[[#This Row],[GENERO]])="femenino"),"OK","Corregir")</f>
        <v>OK</v>
      </c>
      <c r="Z2732" s="10" t="str">
        <f>+IF(Tabla2[[#This Row],[Nro. DNI / CE]]="","Corregir",IF(LEN(Tabla2[[#This Row],[Nro. DNI / CE]])&gt;=8,"OK","Corregir"))</f>
        <v>OK</v>
      </c>
      <c r="AA2732" s="10">
        <f>COUNTIF(Tabla2[APELLIDOS Y NOMBRES],Tabla2[[#This Row],[APELLIDOS Y NOMBRES]])</f>
        <v>1</v>
      </c>
      <c r="AB2732" t="str">
        <f ca="1">+IFERROR(IF(Tabla2[[#This Row],[FECHA CESE/BAJA]]="","No Aplica",IF(AND(MONTH(Tabla2[[#This Row],[FECHA CESE/BAJA]])=MONTH(TODAY()-30),YEAR(Tabla2[[#This Row],[FECHA CESE/BAJA]])=YEAR(TODAY())),MONTH(TODAY()-30)&amp;"-"&amp;YEAR(TODAY()),"Borrar")),"No aplica")</f>
        <v>No Aplica</v>
      </c>
      <c r="AC2732" t="str">
        <f ca="1">+IFERROR(IF(Tabla2[[#This Row],[FECHA INICIO DE LABORES EN OBRA]]="","No Aplica",IF(AND(MONTH(Tabla2[[#This Row],[FECHA INICIO DE LABORES EN OBRA]])=MONTH(TODAY()-30),YEAR(Tabla2[[#This Row],[FECHA INICIO DE LABORES EN OBRA]])=YEAR(TODAY())),MONTH(TODAY()-30)&amp;"-"&amp;YEAR(TODAY()),"No Aplica")),"No Aplica")</f>
        <v>No Aplica</v>
      </c>
    </row>
    <row r="2733" spans="1:29" x14ac:dyDescent="0.25">
      <c r="A2733" s="2" t="s">
        <v>3186</v>
      </c>
      <c r="B2733" s="3" t="s">
        <v>26</v>
      </c>
      <c r="C2733" s="3" t="s">
        <v>26</v>
      </c>
      <c r="D2733" s="3" t="s">
        <v>3306</v>
      </c>
      <c r="E2733" s="3" t="s">
        <v>3307</v>
      </c>
      <c r="F2733" s="36">
        <v>36104</v>
      </c>
      <c r="G2733" s="3">
        <v>3</v>
      </c>
      <c r="H2733" s="3" t="s">
        <v>3198</v>
      </c>
      <c r="I2733" s="3" t="s">
        <v>2396</v>
      </c>
      <c r="J2733" s="3" t="s">
        <v>3308</v>
      </c>
      <c r="K2733" s="3" t="s">
        <v>1210</v>
      </c>
      <c r="L2733" s="8" t="s">
        <v>9813</v>
      </c>
      <c r="M2733" s="5"/>
      <c r="N2733" s="13" t="s">
        <v>1043</v>
      </c>
      <c r="O2733" s="5">
        <v>44097</v>
      </c>
      <c r="P2733" s="8">
        <v>1</v>
      </c>
      <c r="Q2733" s="9">
        <v>1</v>
      </c>
      <c r="R2733" s="9" t="str">
        <f>IFERROR(VLOOKUP(Tabla2[[#This Row],[CONTRATISTA PRNCIPAL]],Hoja1!$L$5:$M$9,2,FALSE),"CJV")</f>
        <v>CJV</v>
      </c>
      <c r="S2733" s="9" t="str">
        <f>IF(Tabla2[[#This Row],[EMPRESA]]=Tabla2[[#This Row],[CONTRATISTA PRNCIPAL]],"Principal","Secundaria")</f>
        <v>Principal</v>
      </c>
      <c r="T2733" s="10">
        <f>IFERROR(1/COUNTIF(Tabla2[CONTRATISTA PRNCIPAL],Tabla2[[#This Row],[CONTRATISTA PRNCIPAL]]),0)</f>
        <v>5.4945054945054949E-3</v>
      </c>
      <c r="U2733" s="33">
        <f ca="1">IF(((TODAY()-Tabla2[[#This Row],[FECHA NACIMIENTO]])/365)&lt;18,"Corregir", IF(((TODAY()-Tabla2[[#This Row],[FECHA NACIMIENTO]])/365)&gt;80, "Corregir",ROUNDDOWN(((TODAY()-Tabla2[[#This Row],[FECHA NACIMIENTO]])/365),0)))</f>
        <v>24</v>
      </c>
      <c r="V273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733" s="34" t="str">
        <f ca="1">+IF(Tabla2[[#This Row],[Edad]]="Corregir","Corregir","Ok")</f>
        <v>Ok</v>
      </c>
      <c r="X2733" s="10" t="str">
        <f>+IFERROR(VLOOKUP(Tabla2[[#This Row],[DISTRITO SEGÚN DNI]],Hoja1!$A$2:$B$55,2,FALSE),"No")</f>
        <v>No</v>
      </c>
      <c r="Y2733" s="10" t="str">
        <f>IF(OR(LOWER(Tabla2[[#This Row],[GENERO]])="masculino", LOWER(Tabla2[[#This Row],[GENERO]])="femenino"),"OK","Corregir")</f>
        <v>OK</v>
      </c>
      <c r="Z2733" s="10" t="str">
        <f>+IF(Tabla2[[#This Row],[Nro. DNI / CE]]="","Corregir",IF(LEN(Tabla2[[#This Row],[Nro. DNI / CE]])&gt;=8,"OK","Corregir"))</f>
        <v>OK</v>
      </c>
      <c r="AA2733" s="10">
        <f>COUNTIF(Tabla2[APELLIDOS Y NOMBRES],Tabla2[[#This Row],[APELLIDOS Y NOMBRES]])</f>
        <v>1</v>
      </c>
      <c r="AB2733" t="str">
        <f ca="1">+IFERROR(IF(Tabla2[[#This Row],[FECHA CESE/BAJA]]="","No Aplica",IF(AND(MONTH(Tabla2[[#This Row],[FECHA CESE/BAJA]])=MONTH(TODAY()-30),YEAR(Tabla2[[#This Row],[FECHA CESE/BAJA]])=YEAR(TODAY())),MONTH(TODAY()-30)&amp;"-"&amp;YEAR(TODAY()),"Borrar")),"No aplica")</f>
        <v>No Aplica</v>
      </c>
      <c r="AC2733" t="str">
        <f ca="1">+IFERROR(IF(Tabla2[[#This Row],[FECHA INICIO DE LABORES EN OBRA]]="","No Aplica",IF(AND(MONTH(Tabla2[[#This Row],[FECHA INICIO DE LABORES EN OBRA]])=MONTH(TODAY()-30),YEAR(Tabla2[[#This Row],[FECHA INICIO DE LABORES EN OBRA]])=YEAR(TODAY())),MONTH(TODAY()-30)&amp;"-"&amp;YEAR(TODAY()),"No Aplica")),"No Aplica")</f>
        <v>No Aplica</v>
      </c>
    </row>
    <row r="2734" spans="1:29" x14ac:dyDescent="0.25">
      <c r="A2734" s="2" t="s">
        <v>3186</v>
      </c>
      <c r="B2734" s="3" t="s">
        <v>26</v>
      </c>
      <c r="C2734" s="3" t="s">
        <v>26</v>
      </c>
      <c r="D2734" s="3" t="s">
        <v>3309</v>
      </c>
      <c r="E2734" s="3" t="s">
        <v>892</v>
      </c>
      <c r="F2734" s="36">
        <v>29934</v>
      </c>
      <c r="G2734" s="3">
        <v>3</v>
      </c>
      <c r="H2734" s="3" t="s">
        <v>2961</v>
      </c>
      <c r="I2734" s="3" t="s">
        <v>9988</v>
      </c>
      <c r="J2734" s="3" t="s">
        <v>3310</v>
      </c>
      <c r="K2734" s="3" t="s">
        <v>2838</v>
      </c>
      <c r="L2734" s="8" t="s">
        <v>9813</v>
      </c>
      <c r="M2734" s="5"/>
      <c r="N2734" s="13" t="s">
        <v>1043</v>
      </c>
      <c r="O2734" s="5">
        <v>44099</v>
      </c>
      <c r="P2734" s="8">
        <v>1</v>
      </c>
      <c r="Q2734" s="9">
        <v>1</v>
      </c>
      <c r="R2734" s="9" t="str">
        <f>IFERROR(VLOOKUP(Tabla2[[#This Row],[CONTRATISTA PRNCIPAL]],Hoja1!$L$5:$M$9,2,FALSE),"CJV")</f>
        <v>CJV</v>
      </c>
      <c r="S2734" s="9" t="str">
        <f>IF(Tabla2[[#This Row],[EMPRESA]]=Tabla2[[#This Row],[CONTRATISTA PRNCIPAL]],"Principal","Secundaria")</f>
        <v>Principal</v>
      </c>
      <c r="T2734" s="10">
        <f>IFERROR(1/COUNTIF(Tabla2[CONTRATISTA PRNCIPAL],Tabla2[[#This Row],[CONTRATISTA PRNCIPAL]]),0)</f>
        <v>5.4945054945054949E-3</v>
      </c>
      <c r="U2734" s="33">
        <f ca="1">IF(((TODAY()-Tabla2[[#This Row],[FECHA NACIMIENTO]])/365)&lt;18,"Corregir", IF(((TODAY()-Tabla2[[#This Row],[FECHA NACIMIENTO]])/365)&gt;80, "Corregir",ROUNDDOWN(((TODAY()-Tabla2[[#This Row],[FECHA NACIMIENTO]])/365),0)))</f>
        <v>41</v>
      </c>
      <c r="V273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734" s="34" t="str">
        <f ca="1">+IF(Tabla2[[#This Row],[Edad]]="Corregir","Corregir","Ok")</f>
        <v>Ok</v>
      </c>
      <c r="X2734" s="10" t="str">
        <f>+IFERROR(VLOOKUP(Tabla2[[#This Row],[DISTRITO SEGÚN DNI]],Hoja1!$A$2:$B$55,2,FALSE),"No")</f>
        <v>CALLAO</v>
      </c>
      <c r="Y2734" s="10" t="str">
        <f>IF(OR(LOWER(Tabla2[[#This Row],[GENERO]])="masculino", LOWER(Tabla2[[#This Row],[GENERO]])="femenino"),"OK","Corregir")</f>
        <v>OK</v>
      </c>
      <c r="Z2734" s="10" t="str">
        <f>+IF(Tabla2[[#This Row],[Nro. DNI / CE]]="","Corregir",IF(LEN(Tabla2[[#This Row],[Nro. DNI / CE]])&gt;=8,"OK","Corregir"))</f>
        <v>OK</v>
      </c>
      <c r="AA2734" s="10">
        <f>COUNTIF(Tabla2[APELLIDOS Y NOMBRES],Tabla2[[#This Row],[APELLIDOS Y NOMBRES]])</f>
        <v>1</v>
      </c>
      <c r="AB2734" t="str">
        <f ca="1">+IFERROR(IF(Tabla2[[#This Row],[FECHA CESE/BAJA]]="","No Aplica",IF(AND(MONTH(Tabla2[[#This Row],[FECHA CESE/BAJA]])=MONTH(TODAY()-30),YEAR(Tabla2[[#This Row],[FECHA CESE/BAJA]])=YEAR(TODAY())),MONTH(TODAY()-30)&amp;"-"&amp;YEAR(TODAY()),"Borrar")),"No aplica")</f>
        <v>No Aplica</v>
      </c>
      <c r="AC2734" t="str">
        <f ca="1">+IFERROR(IF(Tabla2[[#This Row],[FECHA INICIO DE LABORES EN OBRA]]="","No Aplica",IF(AND(MONTH(Tabla2[[#This Row],[FECHA INICIO DE LABORES EN OBRA]])=MONTH(TODAY()-30),YEAR(Tabla2[[#This Row],[FECHA INICIO DE LABORES EN OBRA]])=YEAR(TODAY())),MONTH(TODAY()-30)&amp;"-"&amp;YEAR(TODAY()),"No Aplica")),"No Aplica")</f>
        <v>No Aplica</v>
      </c>
    </row>
    <row r="2735" spans="1:29" x14ac:dyDescent="0.25">
      <c r="A2735" s="2" t="s">
        <v>3186</v>
      </c>
      <c r="B2735" s="3" t="s">
        <v>26</v>
      </c>
      <c r="C2735" s="3" t="s">
        <v>26</v>
      </c>
      <c r="D2735" s="3" t="s">
        <v>3311</v>
      </c>
      <c r="E2735" s="3" t="s">
        <v>3312</v>
      </c>
      <c r="F2735" s="36">
        <v>33066</v>
      </c>
      <c r="G2735" s="3">
        <v>3</v>
      </c>
      <c r="H2735" s="3" t="s">
        <v>3198</v>
      </c>
      <c r="I2735" s="3" t="s">
        <v>2396</v>
      </c>
      <c r="J2735" s="3" t="s">
        <v>3313</v>
      </c>
      <c r="K2735" s="3" t="s">
        <v>2770</v>
      </c>
      <c r="L2735" s="8" t="s">
        <v>9813</v>
      </c>
      <c r="M2735" s="5"/>
      <c r="N2735" s="13" t="s">
        <v>1043</v>
      </c>
      <c r="O2735" s="5">
        <v>44153</v>
      </c>
      <c r="P2735" s="8">
        <v>1</v>
      </c>
      <c r="Q2735" s="9">
        <v>1</v>
      </c>
      <c r="R2735" s="9" t="str">
        <f>IFERROR(VLOOKUP(Tabla2[[#This Row],[CONTRATISTA PRNCIPAL]],Hoja1!$L$5:$M$9,2,FALSE),"CJV")</f>
        <v>CJV</v>
      </c>
      <c r="S2735" s="9" t="str">
        <f>IF(Tabla2[[#This Row],[EMPRESA]]=Tabla2[[#This Row],[CONTRATISTA PRNCIPAL]],"Principal","Secundaria")</f>
        <v>Principal</v>
      </c>
      <c r="T2735" s="10">
        <f>IFERROR(1/COUNTIF(Tabla2[CONTRATISTA PRNCIPAL],Tabla2[[#This Row],[CONTRATISTA PRNCIPAL]]),0)</f>
        <v>5.4945054945054949E-3</v>
      </c>
      <c r="U2735" s="33">
        <f ca="1">IF(((TODAY()-Tabla2[[#This Row],[FECHA NACIMIENTO]])/365)&lt;18,"Corregir", IF(((TODAY()-Tabla2[[#This Row],[FECHA NACIMIENTO]])/365)&gt;80, "Corregir",ROUNDDOWN(((TODAY()-Tabla2[[#This Row],[FECHA NACIMIENTO]])/365),0)))</f>
        <v>33</v>
      </c>
      <c r="V273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735" s="34" t="str">
        <f ca="1">+IF(Tabla2[[#This Row],[Edad]]="Corregir","Corregir","Ok")</f>
        <v>Ok</v>
      </c>
      <c r="X2735" s="10" t="str">
        <f>+IFERROR(VLOOKUP(Tabla2[[#This Row],[DISTRITO SEGÚN DNI]],Hoja1!$A$2:$B$55,2,FALSE),"No")</f>
        <v>No</v>
      </c>
      <c r="Y2735" s="10" t="str">
        <f>IF(OR(LOWER(Tabla2[[#This Row],[GENERO]])="masculino", LOWER(Tabla2[[#This Row],[GENERO]])="femenino"),"OK","Corregir")</f>
        <v>OK</v>
      </c>
      <c r="Z2735" s="10" t="str">
        <f>+IF(Tabla2[[#This Row],[Nro. DNI / CE]]="","Corregir",IF(LEN(Tabla2[[#This Row],[Nro. DNI / CE]])&gt;=8,"OK","Corregir"))</f>
        <v>OK</v>
      </c>
      <c r="AA2735" s="10">
        <f>COUNTIF(Tabla2[APELLIDOS Y NOMBRES],Tabla2[[#This Row],[APELLIDOS Y NOMBRES]])</f>
        <v>1</v>
      </c>
      <c r="AB2735" t="str">
        <f ca="1">+IFERROR(IF(Tabla2[[#This Row],[FECHA CESE/BAJA]]="","No Aplica",IF(AND(MONTH(Tabla2[[#This Row],[FECHA CESE/BAJA]])=MONTH(TODAY()-30),YEAR(Tabla2[[#This Row],[FECHA CESE/BAJA]])=YEAR(TODAY())),MONTH(TODAY()-30)&amp;"-"&amp;YEAR(TODAY()),"Borrar")),"No aplica")</f>
        <v>No Aplica</v>
      </c>
      <c r="AC2735" t="str">
        <f ca="1">+IFERROR(IF(Tabla2[[#This Row],[FECHA INICIO DE LABORES EN OBRA]]="","No Aplica",IF(AND(MONTH(Tabla2[[#This Row],[FECHA INICIO DE LABORES EN OBRA]])=MONTH(TODAY()-30),YEAR(Tabla2[[#This Row],[FECHA INICIO DE LABORES EN OBRA]])=YEAR(TODAY())),MONTH(TODAY()-30)&amp;"-"&amp;YEAR(TODAY()),"No Aplica")),"No Aplica")</f>
        <v>No Aplica</v>
      </c>
    </row>
    <row r="2736" spans="1:29" x14ac:dyDescent="0.25">
      <c r="A2736" s="2" t="s">
        <v>3186</v>
      </c>
      <c r="B2736" s="3" t="s">
        <v>26</v>
      </c>
      <c r="C2736" s="3" t="s">
        <v>26</v>
      </c>
      <c r="D2736" s="3" t="s">
        <v>3314</v>
      </c>
      <c r="E2736" s="3" t="s">
        <v>3315</v>
      </c>
      <c r="F2736" s="36">
        <v>33382</v>
      </c>
      <c r="G2736" s="3">
        <v>1</v>
      </c>
      <c r="H2736" s="3" t="s">
        <v>2765</v>
      </c>
      <c r="I2736" s="3" t="s">
        <v>9990</v>
      </c>
      <c r="J2736" s="3" t="s">
        <v>3316</v>
      </c>
      <c r="K2736" s="3" t="s">
        <v>1077</v>
      </c>
      <c r="L2736" s="8" t="s">
        <v>9813</v>
      </c>
      <c r="M2736" s="5"/>
      <c r="N2736" s="13" t="s">
        <v>1043</v>
      </c>
      <c r="O2736" s="5">
        <v>44232</v>
      </c>
      <c r="P2736" s="8">
        <v>1</v>
      </c>
      <c r="Q2736" s="9">
        <v>1</v>
      </c>
      <c r="R2736" s="9" t="str">
        <f>IFERROR(VLOOKUP(Tabla2[[#This Row],[CONTRATISTA PRNCIPAL]],Hoja1!$L$5:$M$9,2,FALSE),"CJV")</f>
        <v>CJV</v>
      </c>
      <c r="S2736" s="9" t="str">
        <f>IF(Tabla2[[#This Row],[EMPRESA]]=Tabla2[[#This Row],[CONTRATISTA PRNCIPAL]],"Principal","Secundaria")</f>
        <v>Principal</v>
      </c>
      <c r="T2736" s="10">
        <f>IFERROR(1/COUNTIF(Tabla2[CONTRATISTA PRNCIPAL],Tabla2[[#This Row],[CONTRATISTA PRNCIPAL]]),0)</f>
        <v>5.4945054945054949E-3</v>
      </c>
      <c r="U2736" s="33">
        <f ca="1">IF(((TODAY()-Tabla2[[#This Row],[FECHA NACIMIENTO]])/365)&lt;18,"Corregir", IF(((TODAY()-Tabla2[[#This Row],[FECHA NACIMIENTO]])/365)&gt;80, "Corregir",ROUNDDOWN(((TODAY()-Tabla2[[#This Row],[FECHA NACIMIENTO]])/365),0)))</f>
        <v>32</v>
      </c>
      <c r="V273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736" s="34" t="str">
        <f ca="1">+IF(Tabla2[[#This Row],[Edad]]="Corregir","Corregir","Ok")</f>
        <v>Ok</v>
      </c>
      <c r="X2736" s="10" t="str">
        <f>+IFERROR(VLOOKUP(Tabla2[[#This Row],[DISTRITO SEGÚN DNI]],Hoja1!$A$2:$B$55,2,FALSE),"No")</f>
        <v>No</v>
      </c>
      <c r="Y2736" s="10" t="str">
        <f>IF(OR(LOWER(Tabla2[[#This Row],[GENERO]])="masculino", LOWER(Tabla2[[#This Row],[GENERO]])="femenino"),"OK","Corregir")</f>
        <v>OK</v>
      </c>
      <c r="Z2736" s="10" t="str">
        <f>+IF(Tabla2[[#This Row],[Nro. DNI / CE]]="","Corregir",IF(LEN(Tabla2[[#This Row],[Nro. DNI / CE]])&gt;=8,"OK","Corregir"))</f>
        <v>OK</v>
      </c>
      <c r="AA2736" s="10">
        <f>COUNTIF(Tabla2[APELLIDOS Y NOMBRES],Tabla2[[#This Row],[APELLIDOS Y NOMBRES]])</f>
        <v>1</v>
      </c>
      <c r="AB2736" t="str">
        <f ca="1">+IFERROR(IF(Tabla2[[#This Row],[FECHA CESE/BAJA]]="","No Aplica",IF(AND(MONTH(Tabla2[[#This Row],[FECHA CESE/BAJA]])=MONTH(TODAY()-30),YEAR(Tabla2[[#This Row],[FECHA CESE/BAJA]])=YEAR(TODAY())),MONTH(TODAY()-30)&amp;"-"&amp;YEAR(TODAY()),"Borrar")),"No aplica")</f>
        <v>No Aplica</v>
      </c>
      <c r="AC2736" t="str">
        <f ca="1">+IFERROR(IF(Tabla2[[#This Row],[FECHA INICIO DE LABORES EN OBRA]]="","No Aplica",IF(AND(MONTH(Tabla2[[#This Row],[FECHA INICIO DE LABORES EN OBRA]])=MONTH(TODAY()-30),YEAR(Tabla2[[#This Row],[FECHA INICIO DE LABORES EN OBRA]])=YEAR(TODAY())),MONTH(TODAY()-30)&amp;"-"&amp;YEAR(TODAY()),"No Aplica")),"No Aplica")</f>
        <v>No Aplica</v>
      </c>
    </row>
    <row r="2737" spans="1:29" x14ac:dyDescent="0.25">
      <c r="A2737" s="2" t="s">
        <v>3186</v>
      </c>
      <c r="B2737" s="3" t="s">
        <v>26</v>
      </c>
      <c r="C2737" s="3" t="s">
        <v>26</v>
      </c>
      <c r="D2737" s="3" t="s">
        <v>3317</v>
      </c>
      <c r="E2737" s="3" t="s">
        <v>3318</v>
      </c>
      <c r="F2737" s="36">
        <v>32656</v>
      </c>
      <c r="G2737" s="3">
        <v>3</v>
      </c>
      <c r="H2737" s="3" t="s">
        <v>3214</v>
      </c>
      <c r="I2737" s="3" t="s">
        <v>4484</v>
      </c>
      <c r="J2737" s="3" t="s">
        <v>3319</v>
      </c>
      <c r="K2737" s="3" t="s">
        <v>3254</v>
      </c>
      <c r="L2737" s="8" t="s">
        <v>9813</v>
      </c>
      <c r="M2737" s="5"/>
      <c r="N2737" s="13" t="s">
        <v>1043</v>
      </c>
      <c r="O2737" s="5">
        <v>44256</v>
      </c>
      <c r="P2737" s="8">
        <v>1</v>
      </c>
      <c r="Q2737" s="9">
        <v>1</v>
      </c>
      <c r="R2737" s="9" t="str">
        <f>IFERROR(VLOOKUP(Tabla2[[#This Row],[CONTRATISTA PRNCIPAL]],Hoja1!$L$5:$M$9,2,FALSE),"CJV")</f>
        <v>CJV</v>
      </c>
      <c r="S2737" s="9" t="str">
        <f>IF(Tabla2[[#This Row],[EMPRESA]]=Tabla2[[#This Row],[CONTRATISTA PRNCIPAL]],"Principal","Secundaria")</f>
        <v>Principal</v>
      </c>
      <c r="T2737" s="10">
        <f>IFERROR(1/COUNTIF(Tabla2[CONTRATISTA PRNCIPAL],Tabla2[[#This Row],[CONTRATISTA PRNCIPAL]]),0)</f>
        <v>5.4945054945054949E-3</v>
      </c>
      <c r="U2737" s="33">
        <f ca="1">IF(((TODAY()-Tabla2[[#This Row],[FECHA NACIMIENTO]])/365)&lt;18,"Corregir", IF(((TODAY()-Tabla2[[#This Row],[FECHA NACIMIENTO]])/365)&gt;80, "Corregir",ROUNDDOWN(((TODAY()-Tabla2[[#This Row],[FECHA NACIMIENTO]])/365),0)))</f>
        <v>34</v>
      </c>
      <c r="V273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737" s="34" t="str">
        <f ca="1">+IF(Tabla2[[#This Row],[Edad]]="Corregir","Corregir","Ok")</f>
        <v>Ok</v>
      </c>
      <c r="X2737" s="10" t="str">
        <f>+IFERROR(VLOOKUP(Tabla2[[#This Row],[DISTRITO SEGÚN DNI]],Hoja1!$A$2:$B$55,2,FALSE),"No")</f>
        <v>No</v>
      </c>
      <c r="Y2737" s="10" t="str">
        <f>IF(OR(LOWER(Tabla2[[#This Row],[GENERO]])="masculino", LOWER(Tabla2[[#This Row],[GENERO]])="femenino"),"OK","Corregir")</f>
        <v>OK</v>
      </c>
      <c r="Z2737" s="10" t="str">
        <f>+IF(Tabla2[[#This Row],[Nro. DNI / CE]]="","Corregir",IF(LEN(Tabla2[[#This Row],[Nro. DNI / CE]])&gt;=8,"OK","Corregir"))</f>
        <v>OK</v>
      </c>
      <c r="AA2737" s="10">
        <f>COUNTIF(Tabla2[APELLIDOS Y NOMBRES],Tabla2[[#This Row],[APELLIDOS Y NOMBRES]])</f>
        <v>1</v>
      </c>
      <c r="AB2737" t="str">
        <f ca="1">+IFERROR(IF(Tabla2[[#This Row],[FECHA CESE/BAJA]]="","No Aplica",IF(AND(MONTH(Tabla2[[#This Row],[FECHA CESE/BAJA]])=MONTH(TODAY()-30),YEAR(Tabla2[[#This Row],[FECHA CESE/BAJA]])=YEAR(TODAY())),MONTH(TODAY()-30)&amp;"-"&amp;YEAR(TODAY()),"Borrar")),"No aplica")</f>
        <v>No Aplica</v>
      </c>
      <c r="AC2737" t="str">
        <f ca="1">+IFERROR(IF(Tabla2[[#This Row],[FECHA INICIO DE LABORES EN OBRA]]="","No Aplica",IF(AND(MONTH(Tabla2[[#This Row],[FECHA INICIO DE LABORES EN OBRA]])=MONTH(TODAY()-30),YEAR(Tabla2[[#This Row],[FECHA INICIO DE LABORES EN OBRA]])=YEAR(TODAY())),MONTH(TODAY()-30)&amp;"-"&amp;YEAR(TODAY()),"No Aplica")),"No Aplica")</f>
        <v>No Aplica</v>
      </c>
    </row>
    <row r="2738" spans="1:29" x14ac:dyDescent="0.25">
      <c r="A2738" s="2" t="s">
        <v>3186</v>
      </c>
      <c r="B2738" s="3" t="s">
        <v>26</v>
      </c>
      <c r="C2738" s="3" t="s">
        <v>26</v>
      </c>
      <c r="D2738" s="3" t="s">
        <v>3320</v>
      </c>
      <c r="E2738" s="3" t="s">
        <v>3321</v>
      </c>
      <c r="F2738" s="36">
        <v>36131</v>
      </c>
      <c r="G2738" s="3">
        <v>3</v>
      </c>
      <c r="H2738" s="3" t="s">
        <v>3214</v>
      </c>
      <c r="I2738" s="3" t="s">
        <v>9988</v>
      </c>
      <c r="J2738" s="3" t="s">
        <v>3322</v>
      </c>
      <c r="K2738" s="3" t="s">
        <v>1077</v>
      </c>
      <c r="L2738" s="8" t="s">
        <v>9813</v>
      </c>
      <c r="M2738" s="5"/>
      <c r="N2738" s="13" t="s">
        <v>1043</v>
      </c>
      <c r="O2738" s="5">
        <v>44256</v>
      </c>
      <c r="P2738" s="8">
        <v>1</v>
      </c>
      <c r="Q2738" s="9">
        <v>1</v>
      </c>
      <c r="R2738" s="9" t="str">
        <f>IFERROR(VLOOKUP(Tabla2[[#This Row],[CONTRATISTA PRNCIPAL]],Hoja1!$L$5:$M$9,2,FALSE),"CJV")</f>
        <v>CJV</v>
      </c>
      <c r="S2738" s="9" t="str">
        <f>IF(Tabla2[[#This Row],[EMPRESA]]=Tabla2[[#This Row],[CONTRATISTA PRNCIPAL]],"Principal","Secundaria")</f>
        <v>Principal</v>
      </c>
      <c r="T2738" s="10">
        <f>IFERROR(1/COUNTIF(Tabla2[CONTRATISTA PRNCIPAL],Tabla2[[#This Row],[CONTRATISTA PRNCIPAL]]),0)</f>
        <v>5.4945054945054949E-3</v>
      </c>
      <c r="U2738" s="33">
        <f ca="1">IF(((TODAY()-Tabla2[[#This Row],[FECHA NACIMIENTO]])/365)&lt;18,"Corregir", IF(((TODAY()-Tabla2[[#This Row],[FECHA NACIMIENTO]])/365)&gt;80, "Corregir",ROUNDDOWN(((TODAY()-Tabla2[[#This Row],[FECHA NACIMIENTO]])/365),0)))</f>
        <v>24</v>
      </c>
      <c r="V273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738" s="34" t="str">
        <f ca="1">+IF(Tabla2[[#This Row],[Edad]]="Corregir","Corregir","Ok")</f>
        <v>Ok</v>
      </c>
      <c r="X2738" s="10" t="str">
        <f>+IFERROR(VLOOKUP(Tabla2[[#This Row],[DISTRITO SEGÚN DNI]],Hoja1!$A$2:$B$55,2,FALSE),"No")</f>
        <v>No</v>
      </c>
      <c r="Y2738" s="10" t="str">
        <f>IF(OR(LOWER(Tabla2[[#This Row],[GENERO]])="masculino", LOWER(Tabla2[[#This Row],[GENERO]])="femenino"),"OK","Corregir")</f>
        <v>OK</v>
      </c>
      <c r="Z2738" s="10" t="str">
        <f>+IF(Tabla2[[#This Row],[Nro. DNI / CE]]="","Corregir",IF(LEN(Tabla2[[#This Row],[Nro. DNI / CE]])&gt;=8,"OK","Corregir"))</f>
        <v>OK</v>
      </c>
      <c r="AA2738" s="10">
        <f>COUNTIF(Tabla2[APELLIDOS Y NOMBRES],Tabla2[[#This Row],[APELLIDOS Y NOMBRES]])</f>
        <v>1</v>
      </c>
      <c r="AB2738" t="str">
        <f ca="1">+IFERROR(IF(Tabla2[[#This Row],[FECHA CESE/BAJA]]="","No Aplica",IF(AND(MONTH(Tabla2[[#This Row],[FECHA CESE/BAJA]])=MONTH(TODAY()-30),YEAR(Tabla2[[#This Row],[FECHA CESE/BAJA]])=YEAR(TODAY())),MONTH(TODAY()-30)&amp;"-"&amp;YEAR(TODAY()),"Borrar")),"No aplica")</f>
        <v>No Aplica</v>
      </c>
      <c r="AC2738" t="str">
        <f ca="1">+IFERROR(IF(Tabla2[[#This Row],[FECHA INICIO DE LABORES EN OBRA]]="","No Aplica",IF(AND(MONTH(Tabla2[[#This Row],[FECHA INICIO DE LABORES EN OBRA]])=MONTH(TODAY()-30),YEAR(Tabla2[[#This Row],[FECHA INICIO DE LABORES EN OBRA]])=YEAR(TODAY())),MONTH(TODAY()-30)&amp;"-"&amp;YEAR(TODAY()),"No Aplica")),"No Aplica")</f>
        <v>No Aplica</v>
      </c>
    </row>
    <row r="2739" spans="1:29" x14ac:dyDescent="0.25">
      <c r="A2739" s="2" t="s">
        <v>3186</v>
      </c>
      <c r="B2739" s="3" t="s">
        <v>26</v>
      </c>
      <c r="C2739" s="3" t="s">
        <v>26</v>
      </c>
      <c r="D2739" s="3" t="s">
        <v>3323</v>
      </c>
      <c r="E2739" s="3" t="s">
        <v>3324</v>
      </c>
      <c r="F2739" s="36">
        <v>36093</v>
      </c>
      <c r="G2739" s="3">
        <v>3</v>
      </c>
      <c r="H2739" s="3" t="s">
        <v>1688</v>
      </c>
      <c r="I2739" s="3" t="s">
        <v>9988</v>
      </c>
      <c r="J2739" s="3" t="s">
        <v>3325</v>
      </c>
      <c r="K2739" s="3" t="s">
        <v>3326</v>
      </c>
      <c r="L2739" s="8" t="s">
        <v>9813</v>
      </c>
      <c r="M2739" s="5"/>
      <c r="N2739" s="13" t="s">
        <v>1043</v>
      </c>
      <c r="O2739" s="5">
        <v>44271</v>
      </c>
      <c r="P2739" s="8">
        <v>1</v>
      </c>
      <c r="Q2739" s="9">
        <v>1</v>
      </c>
      <c r="R2739" s="9" t="str">
        <f>IFERROR(VLOOKUP(Tabla2[[#This Row],[CONTRATISTA PRNCIPAL]],Hoja1!$L$5:$M$9,2,FALSE),"CJV")</f>
        <v>CJV</v>
      </c>
      <c r="S2739" s="9" t="str">
        <f>IF(Tabla2[[#This Row],[EMPRESA]]=Tabla2[[#This Row],[CONTRATISTA PRNCIPAL]],"Principal","Secundaria")</f>
        <v>Principal</v>
      </c>
      <c r="T2739" s="10">
        <f>IFERROR(1/COUNTIF(Tabla2[CONTRATISTA PRNCIPAL],Tabla2[[#This Row],[CONTRATISTA PRNCIPAL]]),0)</f>
        <v>5.4945054945054949E-3</v>
      </c>
      <c r="U2739" s="33">
        <f ca="1">IF(((TODAY()-Tabla2[[#This Row],[FECHA NACIMIENTO]])/365)&lt;18,"Corregir", IF(((TODAY()-Tabla2[[#This Row],[FECHA NACIMIENTO]])/365)&gt;80, "Corregir",ROUNDDOWN(((TODAY()-Tabla2[[#This Row],[FECHA NACIMIENTO]])/365),0)))</f>
        <v>24</v>
      </c>
      <c r="V273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739" s="34" t="str">
        <f ca="1">+IF(Tabla2[[#This Row],[Edad]]="Corregir","Corregir","Ok")</f>
        <v>Ok</v>
      </c>
      <c r="X2739" s="10" t="str">
        <f>+IFERROR(VLOOKUP(Tabla2[[#This Row],[DISTRITO SEGÚN DNI]],Hoja1!$A$2:$B$55,2,FALSE),"No")</f>
        <v>No</v>
      </c>
      <c r="Y2739" s="10" t="str">
        <f>IF(OR(LOWER(Tabla2[[#This Row],[GENERO]])="masculino", LOWER(Tabla2[[#This Row],[GENERO]])="femenino"),"OK","Corregir")</f>
        <v>OK</v>
      </c>
      <c r="Z2739" s="10" t="str">
        <f>+IF(Tabla2[[#This Row],[Nro. DNI / CE]]="","Corregir",IF(LEN(Tabla2[[#This Row],[Nro. DNI / CE]])&gt;=8,"OK","Corregir"))</f>
        <v>OK</v>
      </c>
      <c r="AA2739" s="10">
        <f>COUNTIF(Tabla2[APELLIDOS Y NOMBRES],Tabla2[[#This Row],[APELLIDOS Y NOMBRES]])</f>
        <v>1</v>
      </c>
      <c r="AB2739" t="str">
        <f ca="1">+IFERROR(IF(Tabla2[[#This Row],[FECHA CESE/BAJA]]="","No Aplica",IF(AND(MONTH(Tabla2[[#This Row],[FECHA CESE/BAJA]])=MONTH(TODAY()-30),YEAR(Tabla2[[#This Row],[FECHA CESE/BAJA]])=YEAR(TODAY())),MONTH(TODAY()-30)&amp;"-"&amp;YEAR(TODAY()),"Borrar")),"No aplica")</f>
        <v>No Aplica</v>
      </c>
      <c r="AC2739" t="str">
        <f ca="1">+IFERROR(IF(Tabla2[[#This Row],[FECHA INICIO DE LABORES EN OBRA]]="","No Aplica",IF(AND(MONTH(Tabla2[[#This Row],[FECHA INICIO DE LABORES EN OBRA]])=MONTH(TODAY()-30),YEAR(Tabla2[[#This Row],[FECHA INICIO DE LABORES EN OBRA]])=YEAR(TODAY())),MONTH(TODAY()-30)&amp;"-"&amp;YEAR(TODAY()),"No Aplica")),"No Aplica")</f>
        <v>No Aplica</v>
      </c>
    </row>
    <row r="2740" spans="1:29" x14ac:dyDescent="0.25">
      <c r="A2740" s="2" t="s">
        <v>3186</v>
      </c>
      <c r="B2740" s="3" t="s">
        <v>26</v>
      </c>
      <c r="C2740" s="3" t="s">
        <v>26</v>
      </c>
      <c r="D2740" s="3" t="s">
        <v>3327</v>
      </c>
      <c r="E2740" s="3" t="s">
        <v>3328</v>
      </c>
      <c r="F2740" s="36">
        <v>35460</v>
      </c>
      <c r="G2740" s="3">
        <v>1</v>
      </c>
      <c r="H2740" s="3" t="s">
        <v>1891</v>
      </c>
      <c r="I2740" s="3" t="s">
        <v>9988</v>
      </c>
      <c r="J2740" s="3" t="s">
        <v>3329</v>
      </c>
      <c r="K2740" s="3" t="s">
        <v>1139</v>
      </c>
      <c r="L2740" s="8" t="s">
        <v>9813</v>
      </c>
      <c r="M2740" s="5"/>
      <c r="N2740" s="13" t="s">
        <v>1043</v>
      </c>
      <c r="O2740" s="5">
        <v>44284</v>
      </c>
      <c r="P2740" s="8">
        <v>1</v>
      </c>
      <c r="Q2740" s="9">
        <v>1</v>
      </c>
      <c r="R2740" s="9" t="str">
        <f>IFERROR(VLOOKUP(Tabla2[[#This Row],[CONTRATISTA PRNCIPAL]],Hoja1!$L$5:$M$9,2,FALSE),"CJV")</f>
        <v>CJV</v>
      </c>
      <c r="S2740" s="9" t="str">
        <f>IF(Tabla2[[#This Row],[EMPRESA]]=Tabla2[[#This Row],[CONTRATISTA PRNCIPAL]],"Principal","Secundaria")</f>
        <v>Principal</v>
      </c>
      <c r="T2740" s="10">
        <f>IFERROR(1/COUNTIF(Tabla2[CONTRATISTA PRNCIPAL],Tabla2[[#This Row],[CONTRATISTA PRNCIPAL]]),0)</f>
        <v>5.4945054945054949E-3</v>
      </c>
      <c r="U2740" s="33">
        <f ca="1">IF(((TODAY()-Tabla2[[#This Row],[FECHA NACIMIENTO]])/365)&lt;18,"Corregir", IF(((TODAY()-Tabla2[[#This Row],[FECHA NACIMIENTO]])/365)&gt;80, "Corregir",ROUNDDOWN(((TODAY()-Tabla2[[#This Row],[FECHA NACIMIENTO]])/365),0)))</f>
        <v>26</v>
      </c>
      <c r="V274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740" s="34" t="str">
        <f ca="1">+IF(Tabla2[[#This Row],[Edad]]="Corregir","Corregir","Ok")</f>
        <v>Ok</v>
      </c>
      <c r="X2740" s="10" t="str">
        <f>+IFERROR(VLOOKUP(Tabla2[[#This Row],[DISTRITO SEGÚN DNI]],Hoja1!$A$2:$B$55,2,FALSE),"No")</f>
        <v>No</v>
      </c>
      <c r="Y2740" s="10" t="str">
        <f>IF(OR(LOWER(Tabla2[[#This Row],[GENERO]])="masculino", LOWER(Tabla2[[#This Row],[GENERO]])="femenino"),"OK","Corregir")</f>
        <v>OK</v>
      </c>
      <c r="Z2740" s="10" t="str">
        <f>+IF(Tabla2[[#This Row],[Nro. DNI / CE]]="","Corregir",IF(LEN(Tabla2[[#This Row],[Nro. DNI / CE]])&gt;=8,"OK","Corregir"))</f>
        <v>OK</v>
      </c>
      <c r="AA2740" s="10">
        <f>COUNTIF(Tabla2[APELLIDOS Y NOMBRES],Tabla2[[#This Row],[APELLIDOS Y NOMBRES]])</f>
        <v>1</v>
      </c>
      <c r="AB2740" t="str">
        <f ca="1">+IFERROR(IF(Tabla2[[#This Row],[FECHA CESE/BAJA]]="","No Aplica",IF(AND(MONTH(Tabla2[[#This Row],[FECHA CESE/BAJA]])=MONTH(TODAY()-30),YEAR(Tabla2[[#This Row],[FECHA CESE/BAJA]])=YEAR(TODAY())),MONTH(TODAY()-30)&amp;"-"&amp;YEAR(TODAY()),"Borrar")),"No aplica")</f>
        <v>No Aplica</v>
      </c>
      <c r="AC2740" t="str">
        <f ca="1">+IFERROR(IF(Tabla2[[#This Row],[FECHA INICIO DE LABORES EN OBRA]]="","No Aplica",IF(AND(MONTH(Tabla2[[#This Row],[FECHA INICIO DE LABORES EN OBRA]])=MONTH(TODAY()-30),YEAR(Tabla2[[#This Row],[FECHA INICIO DE LABORES EN OBRA]])=YEAR(TODAY())),MONTH(TODAY()-30)&amp;"-"&amp;YEAR(TODAY()),"No Aplica")),"No Aplica")</f>
        <v>No Aplica</v>
      </c>
    </row>
    <row r="2741" spans="1:29" x14ac:dyDescent="0.25">
      <c r="A2741" s="2" t="s">
        <v>3186</v>
      </c>
      <c r="B2741" s="3" t="s">
        <v>26</v>
      </c>
      <c r="C2741" s="3" t="s">
        <v>26</v>
      </c>
      <c r="D2741" s="3" t="s">
        <v>3330</v>
      </c>
      <c r="E2741" s="3" t="s">
        <v>3331</v>
      </c>
      <c r="F2741" s="36">
        <v>31179</v>
      </c>
      <c r="G2741" s="3">
        <v>3</v>
      </c>
      <c r="H2741" s="3" t="s">
        <v>3332</v>
      </c>
      <c r="I2741" s="3" t="s">
        <v>9988</v>
      </c>
      <c r="J2741" s="3" t="s">
        <v>3333</v>
      </c>
      <c r="K2741" s="3" t="s">
        <v>1139</v>
      </c>
      <c r="L2741" s="8" t="s">
        <v>9813</v>
      </c>
      <c r="M2741" s="5"/>
      <c r="N2741" s="13" t="s">
        <v>1043</v>
      </c>
      <c r="O2741" s="5">
        <v>44329</v>
      </c>
      <c r="P2741" s="8">
        <v>3</v>
      </c>
      <c r="Q2741" s="9">
        <v>1</v>
      </c>
      <c r="R2741" s="9" t="str">
        <f>IFERROR(VLOOKUP(Tabla2[[#This Row],[CONTRATISTA PRNCIPAL]],Hoja1!$L$5:$M$9,2,FALSE),"CJV")</f>
        <v>CJV</v>
      </c>
      <c r="S2741" s="9" t="str">
        <f>IF(Tabla2[[#This Row],[EMPRESA]]=Tabla2[[#This Row],[CONTRATISTA PRNCIPAL]],"Principal","Secundaria")</f>
        <v>Principal</v>
      </c>
      <c r="T2741" s="10">
        <f>IFERROR(1/COUNTIF(Tabla2[CONTRATISTA PRNCIPAL],Tabla2[[#This Row],[CONTRATISTA PRNCIPAL]]),0)</f>
        <v>5.4945054945054949E-3</v>
      </c>
      <c r="U2741" s="33">
        <f ca="1">IF(((TODAY()-Tabla2[[#This Row],[FECHA NACIMIENTO]])/365)&lt;18,"Corregir", IF(((TODAY()-Tabla2[[#This Row],[FECHA NACIMIENTO]])/365)&gt;80, "Corregir",ROUNDDOWN(((TODAY()-Tabla2[[#This Row],[FECHA NACIMIENTO]])/365),0)))</f>
        <v>38</v>
      </c>
      <c r="V274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741" s="34" t="str">
        <f ca="1">+IF(Tabla2[[#This Row],[Edad]]="Corregir","Corregir","Ok")</f>
        <v>Ok</v>
      </c>
      <c r="X2741" s="10" t="str">
        <f>+IFERROR(VLOOKUP(Tabla2[[#This Row],[DISTRITO SEGÚN DNI]],Hoja1!$A$2:$B$55,2,FALSE),"No")</f>
        <v>No</v>
      </c>
      <c r="Y2741" s="10" t="str">
        <f>IF(OR(LOWER(Tabla2[[#This Row],[GENERO]])="masculino", LOWER(Tabla2[[#This Row],[GENERO]])="femenino"),"OK","Corregir")</f>
        <v>OK</v>
      </c>
      <c r="Z2741" s="10" t="str">
        <f>+IF(Tabla2[[#This Row],[Nro. DNI / CE]]="","Corregir",IF(LEN(Tabla2[[#This Row],[Nro. DNI / CE]])&gt;=8,"OK","Corregir"))</f>
        <v>OK</v>
      </c>
      <c r="AA2741" s="10">
        <f>COUNTIF(Tabla2[APELLIDOS Y NOMBRES],Tabla2[[#This Row],[APELLIDOS Y NOMBRES]])</f>
        <v>1</v>
      </c>
      <c r="AB2741" t="str">
        <f ca="1">+IFERROR(IF(Tabla2[[#This Row],[FECHA CESE/BAJA]]="","No Aplica",IF(AND(MONTH(Tabla2[[#This Row],[FECHA CESE/BAJA]])=MONTH(TODAY()-30),YEAR(Tabla2[[#This Row],[FECHA CESE/BAJA]])=YEAR(TODAY())),MONTH(TODAY()-30)&amp;"-"&amp;YEAR(TODAY()),"Borrar")),"No aplica")</f>
        <v>No Aplica</v>
      </c>
      <c r="AC2741" t="str">
        <f ca="1">+IFERROR(IF(Tabla2[[#This Row],[FECHA INICIO DE LABORES EN OBRA]]="","No Aplica",IF(AND(MONTH(Tabla2[[#This Row],[FECHA INICIO DE LABORES EN OBRA]])=MONTH(TODAY()-30),YEAR(Tabla2[[#This Row],[FECHA INICIO DE LABORES EN OBRA]])=YEAR(TODAY())),MONTH(TODAY()-30)&amp;"-"&amp;YEAR(TODAY()),"No Aplica")),"No Aplica")</f>
        <v>No Aplica</v>
      </c>
    </row>
    <row r="2742" spans="1:29" x14ac:dyDescent="0.25">
      <c r="A2742" s="2" t="s">
        <v>3186</v>
      </c>
      <c r="B2742" s="3" t="s">
        <v>26</v>
      </c>
      <c r="C2742" s="3" t="s">
        <v>26</v>
      </c>
      <c r="D2742" s="3" t="s">
        <v>3334</v>
      </c>
      <c r="E2742" s="3" t="s">
        <v>3335</v>
      </c>
      <c r="F2742" s="36">
        <v>34631</v>
      </c>
      <c r="G2742" s="3">
        <v>3</v>
      </c>
      <c r="H2742" s="3" t="s">
        <v>3198</v>
      </c>
      <c r="I2742" s="3" t="s">
        <v>2396</v>
      </c>
      <c r="J2742" s="3" t="s">
        <v>3336</v>
      </c>
      <c r="K2742" s="3" t="s">
        <v>1538</v>
      </c>
      <c r="L2742" s="8" t="s">
        <v>9813</v>
      </c>
      <c r="M2742" s="5"/>
      <c r="N2742" s="13" t="s">
        <v>3301</v>
      </c>
      <c r="O2742" s="5">
        <v>44329</v>
      </c>
      <c r="P2742" s="8">
        <v>1</v>
      </c>
      <c r="Q2742" s="9">
        <v>1</v>
      </c>
      <c r="R2742" s="9" t="str">
        <f>IFERROR(VLOOKUP(Tabla2[[#This Row],[CONTRATISTA PRNCIPAL]],Hoja1!$L$5:$M$9,2,FALSE),"CJV")</f>
        <v>CJV</v>
      </c>
      <c r="S2742" s="9" t="str">
        <f>IF(Tabla2[[#This Row],[EMPRESA]]=Tabla2[[#This Row],[CONTRATISTA PRNCIPAL]],"Principal","Secundaria")</f>
        <v>Principal</v>
      </c>
      <c r="T2742" s="10">
        <f>IFERROR(1/COUNTIF(Tabla2[CONTRATISTA PRNCIPAL],Tabla2[[#This Row],[CONTRATISTA PRNCIPAL]]),0)</f>
        <v>5.4945054945054949E-3</v>
      </c>
      <c r="U2742" s="33">
        <f ca="1">IF(((TODAY()-Tabla2[[#This Row],[FECHA NACIMIENTO]])/365)&lt;18,"Corregir", IF(((TODAY()-Tabla2[[#This Row],[FECHA NACIMIENTO]])/365)&gt;80, "Corregir",ROUNDDOWN(((TODAY()-Tabla2[[#This Row],[FECHA NACIMIENTO]])/365),0)))</f>
        <v>28</v>
      </c>
      <c r="V274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742" s="34" t="str">
        <f ca="1">+IF(Tabla2[[#This Row],[Edad]]="Corregir","Corregir","Ok")</f>
        <v>Ok</v>
      </c>
      <c r="X2742" s="10" t="str">
        <f>+IFERROR(VLOOKUP(Tabla2[[#This Row],[DISTRITO SEGÚN DNI]],Hoja1!$A$2:$B$55,2,FALSE),"No")</f>
        <v>No</v>
      </c>
      <c r="Y2742" s="10" t="str">
        <f>IF(OR(LOWER(Tabla2[[#This Row],[GENERO]])="masculino", LOWER(Tabla2[[#This Row],[GENERO]])="femenino"),"OK","Corregir")</f>
        <v>OK</v>
      </c>
      <c r="Z2742" s="10" t="str">
        <f>+IF(Tabla2[[#This Row],[Nro. DNI / CE]]="","Corregir",IF(LEN(Tabla2[[#This Row],[Nro. DNI / CE]])&gt;=8,"OK","Corregir"))</f>
        <v>OK</v>
      </c>
      <c r="AA2742" s="10">
        <f>COUNTIF(Tabla2[APELLIDOS Y NOMBRES],Tabla2[[#This Row],[APELLIDOS Y NOMBRES]])</f>
        <v>1</v>
      </c>
      <c r="AB2742" t="str">
        <f ca="1">+IFERROR(IF(Tabla2[[#This Row],[FECHA CESE/BAJA]]="","No Aplica",IF(AND(MONTH(Tabla2[[#This Row],[FECHA CESE/BAJA]])=MONTH(TODAY()-30),YEAR(Tabla2[[#This Row],[FECHA CESE/BAJA]])=YEAR(TODAY())),MONTH(TODAY()-30)&amp;"-"&amp;YEAR(TODAY()),"Borrar")),"No aplica")</f>
        <v>No Aplica</v>
      </c>
      <c r="AC2742" t="str">
        <f ca="1">+IFERROR(IF(Tabla2[[#This Row],[FECHA INICIO DE LABORES EN OBRA]]="","No Aplica",IF(AND(MONTH(Tabla2[[#This Row],[FECHA INICIO DE LABORES EN OBRA]])=MONTH(TODAY()-30),YEAR(Tabla2[[#This Row],[FECHA INICIO DE LABORES EN OBRA]])=YEAR(TODAY())),MONTH(TODAY()-30)&amp;"-"&amp;YEAR(TODAY()),"No Aplica")),"No Aplica")</f>
        <v>No Aplica</v>
      </c>
    </row>
    <row r="2743" spans="1:29" x14ac:dyDescent="0.25">
      <c r="A2743" s="2" t="s">
        <v>3186</v>
      </c>
      <c r="B2743" s="3" t="s">
        <v>26</v>
      </c>
      <c r="C2743" s="3" t="s">
        <v>26</v>
      </c>
      <c r="D2743" s="3" t="s">
        <v>9991</v>
      </c>
      <c r="E2743" s="3" t="s">
        <v>9992</v>
      </c>
      <c r="F2743" s="36">
        <v>33097</v>
      </c>
      <c r="G2743" s="3">
        <v>1</v>
      </c>
      <c r="H2743" s="3" t="s">
        <v>2453</v>
      </c>
      <c r="I2743" s="3" t="s">
        <v>7342</v>
      </c>
      <c r="J2743" s="3" t="s">
        <v>3337</v>
      </c>
      <c r="K2743" s="3" t="s">
        <v>1164</v>
      </c>
      <c r="L2743" s="8" t="s">
        <v>9813</v>
      </c>
      <c r="M2743" s="5"/>
      <c r="N2743" s="13" t="s">
        <v>1043</v>
      </c>
      <c r="O2743" s="5">
        <v>44445</v>
      </c>
      <c r="P2743" s="8">
        <v>1</v>
      </c>
      <c r="Q2743" s="9">
        <v>1</v>
      </c>
      <c r="R2743" s="9" t="str">
        <f>IFERROR(VLOOKUP(Tabla2[[#This Row],[CONTRATISTA PRNCIPAL]],Hoja1!$L$5:$M$9,2,FALSE),"CJV")</f>
        <v>CJV</v>
      </c>
      <c r="S2743" s="9" t="str">
        <f>IF(Tabla2[[#This Row],[EMPRESA]]=Tabla2[[#This Row],[CONTRATISTA PRNCIPAL]],"Principal","Secundaria")</f>
        <v>Principal</v>
      </c>
      <c r="T2743" s="10">
        <f>IFERROR(1/COUNTIF(Tabla2[CONTRATISTA PRNCIPAL],Tabla2[[#This Row],[CONTRATISTA PRNCIPAL]]),0)</f>
        <v>5.4945054945054949E-3</v>
      </c>
      <c r="U2743" s="33">
        <f ca="1">IF(((TODAY()-Tabla2[[#This Row],[FECHA NACIMIENTO]])/365)&lt;18,"Corregir", IF(((TODAY()-Tabla2[[#This Row],[FECHA NACIMIENTO]])/365)&gt;80, "Corregir",ROUNDDOWN(((TODAY()-Tabla2[[#This Row],[FECHA NACIMIENTO]])/365),0)))</f>
        <v>33</v>
      </c>
      <c r="V274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743" s="34" t="str">
        <f ca="1">+IF(Tabla2[[#This Row],[Edad]]="Corregir","Corregir","Ok")</f>
        <v>Ok</v>
      </c>
      <c r="X2743" s="10" t="str">
        <f>+IFERROR(VLOOKUP(Tabla2[[#This Row],[DISTRITO SEGÚN DNI]],Hoja1!$A$2:$B$55,2,FALSE),"No")</f>
        <v>No</v>
      </c>
      <c r="Y2743" s="10" t="str">
        <f>IF(OR(LOWER(Tabla2[[#This Row],[GENERO]])="masculino", LOWER(Tabla2[[#This Row],[GENERO]])="femenino"),"OK","Corregir")</f>
        <v>OK</v>
      </c>
      <c r="Z2743" s="10" t="str">
        <f>+IF(Tabla2[[#This Row],[Nro. DNI / CE]]="","Corregir",IF(LEN(Tabla2[[#This Row],[Nro. DNI / CE]])&gt;=8,"OK","Corregir"))</f>
        <v>OK</v>
      </c>
      <c r="AA2743" s="10">
        <f>COUNTIF(Tabla2[APELLIDOS Y NOMBRES],Tabla2[[#This Row],[APELLIDOS Y NOMBRES]])</f>
        <v>1</v>
      </c>
      <c r="AB2743" t="str">
        <f ca="1">+IFERROR(IF(Tabla2[[#This Row],[FECHA CESE/BAJA]]="","No Aplica",IF(AND(MONTH(Tabla2[[#This Row],[FECHA CESE/BAJA]])=MONTH(TODAY()-30),YEAR(Tabla2[[#This Row],[FECHA CESE/BAJA]])=YEAR(TODAY())),MONTH(TODAY()-30)&amp;"-"&amp;YEAR(TODAY()),"Borrar")),"No aplica")</f>
        <v>No Aplica</v>
      </c>
      <c r="AC2743" t="str">
        <f ca="1">+IFERROR(IF(Tabla2[[#This Row],[FECHA INICIO DE LABORES EN OBRA]]="","No Aplica",IF(AND(MONTH(Tabla2[[#This Row],[FECHA INICIO DE LABORES EN OBRA]])=MONTH(TODAY()-30),YEAR(Tabla2[[#This Row],[FECHA INICIO DE LABORES EN OBRA]])=YEAR(TODAY())),MONTH(TODAY()-30)&amp;"-"&amp;YEAR(TODAY()),"No Aplica")),"No Aplica")</f>
        <v>No Aplica</v>
      </c>
    </row>
    <row r="2744" spans="1:29" x14ac:dyDescent="0.25">
      <c r="A2744" s="2" t="s">
        <v>3186</v>
      </c>
      <c r="B2744" s="3" t="s">
        <v>26</v>
      </c>
      <c r="C2744" s="3" t="s">
        <v>26</v>
      </c>
      <c r="D2744" s="3" t="s">
        <v>3338</v>
      </c>
      <c r="E2744" s="3" t="s">
        <v>9993</v>
      </c>
      <c r="F2744" s="36">
        <v>33664</v>
      </c>
      <c r="G2744" s="3">
        <v>1</v>
      </c>
      <c r="H2744" s="3" t="s">
        <v>3339</v>
      </c>
      <c r="I2744" s="3" t="s">
        <v>2396</v>
      </c>
      <c r="J2744" s="3" t="s">
        <v>3340</v>
      </c>
      <c r="K2744" s="3" t="s">
        <v>3341</v>
      </c>
      <c r="L2744" s="8" t="s">
        <v>9818</v>
      </c>
      <c r="M2744" s="5"/>
      <c r="N2744" s="13" t="s">
        <v>1043</v>
      </c>
      <c r="O2744" s="5">
        <v>44445</v>
      </c>
      <c r="P2744" s="8">
        <v>3</v>
      </c>
      <c r="Q2744" s="9">
        <v>1</v>
      </c>
      <c r="R2744" s="9" t="str">
        <f>IFERROR(VLOOKUP(Tabla2[[#This Row],[CONTRATISTA PRNCIPAL]],Hoja1!$L$5:$M$9,2,FALSE),"CJV")</f>
        <v>CJV</v>
      </c>
      <c r="S2744" s="9" t="str">
        <f>IF(Tabla2[[#This Row],[EMPRESA]]=Tabla2[[#This Row],[CONTRATISTA PRNCIPAL]],"Principal","Secundaria")</f>
        <v>Principal</v>
      </c>
      <c r="T2744" s="10">
        <f>IFERROR(1/COUNTIF(Tabla2[CONTRATISTA PRNCIPAL],Tabla2[[#This Row],[CONTRATISTA PRNCIPAL]]),0)</f>
        <v>5.4945054945054949E-3</v>
      </c>
      <c r="U2744" s="33">
        <f ca="1">IF(((TODAY()-Tabla2[[#This Row],[FECHA NACIMIENTO]])/365)&lt;18,"Corregir", IF(((TODAY()-Tabla2[[#This Row],[FECHA NACIMIENTO]])/365)&gt;80, "Corregir",ROUNDDOWN(((TODAY()-Tabla2[[#This Row],[FECHA NACIMIENTO]])/365),0)))</f>
        <v>31</v>
      </c>
      <c r="V274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744" s="34" t="str">
        <f ca="1">+IF(Tabla2[[#This Row],[Edad]]="Corregir","Corregir","Ok")</f>
        <v>Ok</v>
      </c>
      <c r="X2744" s="10" t="str">
        <f>+IFERROR(VLOOKUP(Tabla2[[#This Row],[DISTRITO SEGÚN DNI]],Hoja1!$A$2:$B$55,2,FALSE),"No")</f>
        <v>No</v>
      </c>
      <c r="Y2744" s="10" t="str">
        <f>IF(OR(LOWER(Tabla2[[#This Row],[GENERO]])="masculino", LOWER(Tabla2[[#This Row],[GENERO]])="femenino"),"OK","Corregir")</f>
        <v>OK</v>
      </c>
      <c r="Z2744" s="10" t="str">
        <f>+IF(Tabla2[[#This Row],[Nro. DNI / CE]]="","Corregir",IF(LEN(Tabla2[[#This Row],[Nro. DNI / CE]])&gt;=8,"OK","Corregir"))</f>
        <v>OK</v>
      </c>
      <c r="AA2744" s="10">
        <f>COUNTIF(Tabla2[APELLIDOS Y NOMBRES],Tabla2[[#This Row],[APELLIDOS Y NOMBRES]])</f>
        <v>1</v>
      </c>
      <c r="AB2744" t="str">
        <f ca="1">+IFERROR(IF(Tabla2[[#This Row],[FECHA CESE/BAJA]]="","No Aplica",IF(AND(MONTH(Tabla2[[#This Row],[FECHA CESE/BAJA]])=MONTH(TODAY()-30),YEAR(Tabla2[[#This Row],[FECHA CESE/BAJA]])=YEAR(TODAY())),MONTH(TODAY()-30)&amp;"-"&amp;YEAR(TODAY()),"Borrar")),"No aplica")</f>
        <v>No Aplica</v>
      </c>
      <c r="AC2744" t="str">
        <f ca="1">+IFERROR(IF(Tabla2[[#This Row],[FECHA INICIO DE LABORES EN OBRA]]="","No Aplica",IF(AND(MONTH(Tabla2[[#This Row],[FECHA INICIO DE LABORES EN OBRA]])=MONTH(TODAY()-30),YEAR(Tabla2[[#This Row],[FECHA INICIO DE LABORES EN OBRA]])=YEAR(TODAY())),MONTH(TODAY()-30)&amp;"-"&amp;YEAR(TODAY()),"No Aplica")),"No Aplica")</f>
        <v>No Aplica</v>
      </c>
    </row>
    <row r="2745" spans="1:29" x14ac:dyDescent="0.25">
      <c r="A2745" s="2" t="s">
        <v>3186</v>
      </c>
      <c r="B2745" s="3" t="s">
        <v>26</v>
      </c>
      <c r="C2745" s="3" t="s">
        <v>26</v>
      </c>
      <c r="D2745" s="3" t="s">
        <v>3342</v>
      </c>
      <c r="E2745" s="3" t="s">
        <v>9994</v>
      </c>
      <c r="F2745" s="36">
        <v>32843</v>
      </c>
      <c r="G2745" s="3">
        <v>3</v>
      </c>
      <c r="H2745" s="3" t="s">
        <v>3343</v>
      </c>
      <c r="I2745" s="3" t="s">
        <v>2396</v>
      </c>
      <c r="J2745" s="3" t="s">
        <v>3344</v>
      </c>
      <c r="K2745" s="3" t="s">
        <v>1063</v>
      </c>
      <c r="L2745" s="8" t="s">
        <v>9813</v>
      </c>
      <c r="M2745" s="5"/>
      <c r="N2745" s="13" t="s">
        <v>1043</v>
      </c>
      <c r="O2745" s="5">
        <v>44447</v>
      </c>
      <c r="P2745" s="8">
        <v>3</v>
      </c>
      <c r="Q2745" s="9">
        <v>1</v>
      </c>
      <c r="R2745" s="9" t="str">
        <f>IFERROR(VLOOKUP(Tabla2[[#This Row],[CONTRATISTA PRNCIPAL]],Hoja1!$L$5:$M$9,2,FALSE),"CJV")</f>
        <v>CJV</v>
      </c>
      <c r="S2745" s="9" t="str">
        <f>IF(Tabla2[[#This Row],[EMPRESA]]=Tabla2[[#This Row],[CONTRATISTA PRNCIPAL]],"Principal","Secundaria")</f>
        <v>Principal</v>
      </c>
      <c r="T2745" s="10">
        <f>IFERROR(1/COUNTIF(Tabla2[CONTRATISTA PRNCIPAL],Tabla2[[#This Row],[CONTRATISTA PRNCIPAL]]),0)</f>
        <v>5.4945054945054949E-3</v>
      </c>
      <c r="U2745" s="33">
        <f ca="1">IF(((TODAY()-Tabla2[[#This Row],[FECHA NACIMIENTO]])/365)&lt;18,"Corregir", IF(((TODAY()-Tabla2[[#This Row],[FECHA NACIMIENTO]])/365)&gt;80, "Corregir",ROUNDDOWN(((TODAY()-Tabla2[[#This Row],[FECHA NACIMIENTO]])/365),0)))</f>
        <v>33</v>
      </c>
      <c r="V274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745" s="34" t="str">
        <f ca="1">+IF(Tabla2[[#This Row],[Edad]]="Corregir","Corregir","Ok")</f>
        <v>Ok</v>
      </c>
      <c r="X2745" s="10" t="str">
        <f>+IFERROR(VLOOKUP(Tabla2[[#This Row],[DISTRITO SEGÚN DNI]],Hoja1!$A$2:$B$55,2,FALSE),"No")</f>
        <v>No</v>
      </c>
      <c r="Y2745" s="10" t="str">
        <f>IF(OR(LOWER(Tabla2[[#This Row],[GENERO]])="masculino", LOWER(Tabla2[[#This Row],[GENERO]])="femenino"),"OK","Corregir")</f>
        <v>OK</v>
      </c>
      <c r="Z2745" s="10" t="str">
        <f>+IF(Tabla2[[#This Row],[Nro. DNI / CE]]="","Corregir",IF(LEN(Tabla2[[#This Row],[Nro. DNI / CE]])&gt;=8,"OK","Corregir"))</f>
        <v>OK</v>
      </c>
      <c r="AA2745" s="10">
        <f>COUNTIF(Tabla2[APELLIDOS Y NOMBRES],Tabla2[[#This Row],[APELLIDOS Y NOMBRES]])</f>
        <v>1</v>
      </c>
      <c r="AB2745" t="str">
        <f ca="1">+IFERROR(IF(Tabla2[[#This Row],[FECHA CESE/BAJA]]="","No Aplica",IF(AND(MONTH(Tabla2[[#This Row],[FECHA CESE/BAJA]])=MONTH(TODAY()-30),YEAR(Tabla2[[#This Row],[FECHA CESE/BAJA]])=YEAR(TODAY())),MONTH(TODAY()-30)&amp;"-"&amp;YEAR(TODAY()),"Borrar")),"No aplica")</f>
        <v>No Aplica</v>
      </c>
      <c r="AC2745" t="str">
        <f ca="1">+IFERROR(IF(Tabla2[[#This Row],[FECHA INICIO DE LABORES EN OBRA]]="","No Aplica",IF(AND(MONTH(Tabla2[[#This Row],[FECHA INICIO DE LABORES EN OBRA]])=MONTH(TODAY()-30),YEAR(Tabla2[[#This Row],[FECHA INICIO DE LABORES EN OBRA]])=YEAR(TODAY())),MONTH(TODAY()-30)&amp;"-"&amp;YEAR(TODAY()),"No Aplica")),"No Aplica")</f>
        <v>No Aplica</v>
      </c>
    </row>
    <row r="2746" spans="1:29" x14ac:dyDescent="0.25">
      <c r="A2746" s="2" t="s">
        <v>3186</v>
      </c>
      <c r="B2746" s="3" t="s">
        <v>26</v>
      </c>
      <c r="C2746" s="3" t="s">
        <v>26</v>
      </c>
      <c r="D2746" s="3" t="s">
        <v>3345</v>
      </c>
      <c r="E2746" s="3" t="s">
        <v>3346</v>
      </c>
      <c r="F2746" s="36">
        <v>32952</v>
      </c>
      <c r="G2746" s="3">
        <v>3</v>
      </c>
      <c r="H2746" s="3" t="s">
        <v>1688</v>
      </c>
      <c r="I2746" s="3" t="s">
        <v>2396</v>
      </c>
      <c r="J2746" s="3" t="s">
        <v>3347</v>
      </c>
      <c r="K2746" s="3" t="s">
        <v>1042</v>
      </c>
      <c r="L2746" s="8" t="s">
        <v>9813</v>
      </c>
      <c r="M2746" s="5"/>
      <c r="N2746" s="13" t="s">
        <v>1043</v>
      </c>
      <c r="O2746" s="5">
        <v>44526</v>
      </c>
      <c r="P2746" s="8">
        <v>1</v>
      </c>
      <c r="Q2746" s="9">
        <v>1</v>
      </c>
      <c r="R2746" s="9" t="str">
        <f>IFERROR(VLOOKUP(Tabla2[[#This Row],[CONTRATISTA PRNCIPAL]],Hoja1!$L$5:$M$9,2,FALSE),"CJV")</f>
        <v>CJV</v>
      </c>
      <c r="S2746" s="9" t="str">
        <f>IF(Tabla2[[#This Row],[EMPRESA]]=Tabla2[[#This Row],[CONTRATISTA PRNCIPAL]],"Principal","Secundaria")</f>
        <v>Principal</v>
      </c>
      <c r="T2746" s="10">
        <f>IFERROR(1/COUNTIF(Tabla2[CONTRATISTA PRNCIPAL],Tabla2[[#This Row],[CONTRATISTA PRNCIPAL]]),0)</f>
        <v>5.4945054945054949E-3</v>
      </c>
      <c r="U2746" s="33">
        <f ca="1">IF(((TODAY()-Tabla2[[#This Row],[FECHA NACIMIENTO]])/365)&lt;18,"Corregir", IF(((TODAY()-Tabla2[[#This Row],[FECHA NACIMIENTO]])/365)&gt;80, "Corregir",ROUNDDOWN(((TODAY()-Tabla2[[#This Row],[FECHA NACIMIENTO]])/365),0)))</f>
        <v>33</v>
      </c>
      <c r="V274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746" s="34" t="str">
        <f ca="1">+IF(Tabla2[[#This Row],[Edad]]="Corregir","Corregir","Ok")</f>
        <v>Ok</v>
      </c>
      <c r="X2746" s="10" t="str">
        <f>+IFERROR(VLOOKUP(Tabla2[[#This Row],[DISTRITO SEGÚN DNI]],Hoja1!$A$2:$B$55,2,FALSE),"No")</f>
        <v>No</v>
      </c>
      <c r="Y2746" s="10" t="str">
        <f>IF(OR(LOWER(Tabla2[[#This Row],[GENERO]])="masculino", LOWER(Tabla2[[#This Row],[GENERO]])="femenino"),"OK","Corregir")</f>
        <v>OK</v>
      </c>
      <c r="Z2746" s="10" t="str">
        <f>+IF(Tabla2[[#This Row],[Nro. DNI / CE]]="","Corregir",IF(LEN(Tabla2[[#This Row],[Nro. DNI / CE]])&gt;=8,"OK","Corregir"))</f>
        <v>OK</v>
      </c>
      <c r="AA2746" s="10">
        <f>COUNTIF(Tabla2[APELLIDOS Y NOMBRES],Tabla2[[#This Row],[APELLIDOS Y NOMBRES]])</f>
        <v>1</v>
      </c>
      <c r="AB2746" t="str">
        <f ca="1">+IFERROR(IF(Tabla2[[#This Row],[FECHA CESE/BAJA]]="","No Aplica",IF(AND(MONTH(Tabla2[[#This Row],[FECHA CESE/BAJA]])=MONTH(TODAY()-30),YEAR(Tabla2[[#This Row],[FECHA CESE/BAJA]])=YEAR(TODAY())),MONTH(TODAY()-30)&amp;"-"&amp;YEAR(TODAY()),"Borrar")),"No aplica")</f>
        <v>No Aplica</v>
      </c>
      <c r="AC2746" t="str">
        <f ca="1">+IFERROR(IF(Tabla2[[#This Row],[FECHA INICIO DE LABORES EN OBRA]]="","No Aplica",IF(AND(MONTH(Tabla2[[#This Row],[FECHA INICIO DE LABORES EN OBRA]])=MONTH(TODAY()-30),YEAR(Tabla2[[#This Row],[FECHA INICIO DE LABORES EN OBRA]])=YEAR(TODAY())),MONTH(TODAY()-30)&amp;"-"&amp;YEAR(TODAY()),"No Aplica")),"No Aplica")</f>
        <v>No Aplica</v>
      </c>
    </row>
    <row r="2747" spans="1:29" x14ac:dyDescent="0.25">
      <c r="A2747" s="2" t="s">
        <v>3186</v>
      </c>
      <c r="B2747" s="3" t="s">
        <v>26</v>
      </c>
      <c r="C2747" s="3" t="s">
        <v>26</v>
      </c>
      <c r="D2747" s="3" t="s">
        <v>3348</v>
      </c>
      <c r="E2747" s="3" t="s">
        <v>3349</v>
      </c>
      <c r="F2747" s="36">
        <v>30655</v>
      </c>
      <c r="G2747" s="3">
        <v>1</v>
      </c>
      <c r="H2747" s="3" t="s">
        <v>3350</v>
      </c>
      <c r="I2747" s="3" t="s">
        <v>2396</v>
      </c>
      <c r="J2747" s="3" t="s">
        <v>3351</v>
      </c>
      <c r="K2747" s="3" t="s">
        <v>1161</v>
      </c>
      <c r="L2747" s="8" t="s">
        <v>9813</v>
      </c>
      <c r="M2747" s="5"/>
      <c r="N2747" s="13" t="s">
        <v>3352</v>
      </c>
      <c r="O2747" s="5">
        <v>44585</v>
      </c>
      <c r="P2747" s="8">
        <v>1</v>
      </c>
      <c r="Q2747" s="9">
        <v>1</v>
      </c>
      <c r="R2747" s="9" t="str">
        <f>IFERROR(VLOOKUP(Tabla2[[#This Row],[CONTRATISTA PRNCIPAL]],Hoja1!$L$5:$M$9,2,FALSE),"CJV")</f>
        <v>CJV</v>
      </c>
      <c r="S2747" s="9" t="str">
        <f>IF(Tabla2[[#This Row],[EMPRESA]]=Tabla2[[#This Row],[CONTRATISTA PRNCIPAL]],"Principal","Secundaria")</f>
        <v>Principal</v>
      </c>
      <c r="T2747" s="10">
        <f>IFERROR(1/COUNTIF(Tabla2[CONTRATISTA PRNCIPAL],Tabla2[[#This Row],[CONTRATISTA PRNCIPAL]]),0)</f>
        <v>5.4945054945054949E-3</v>
      </c>
      <c r="U2747" s="33">
        <f ca="1">IF(((TODAY()-Tabla2[[#This Row],[FECHA NACIMIENTO]])/365)&lt;18,"Corregir", IF(((TODAY()-Tabla2[[#This Row],[FECHA NACIMIENTO]])/365)&gt;80, "Corregir",ROUNDDOWN(((TODAY()-Tabla2[[#This Row],[FECHA NACIMIENTO]])/365),0)))</f>
        <v>39</v>
      </c>
      <c r="V274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747" s="34" t="str">
        <f ca="1">+IF(Tabla2[[#This Row],[Edad]]="Corregir","Corregir","Ok")</f>
        <v>Ok</v>
      </c>
      <c r="X2747" s="10" t="str">
        <f>+IFERROR(VLOOKUP(Tabla2[[#This Row],[DISTRITO SEGÚN DNI]],Hoja1!$A$2:$B$55,2,FALSE),"No")</f>
        <v>No</v>
      </c>
      <c r="Y2747" s="10" t="str">
        <f>IF(OR(LOWER(Tabla2[[#This Row],[GENERO]])="masculino", LOWER(Tabla2[[#This Row],[GENERO]])="femenino"),"OK","Corregir")</f>
        <v>OK</v>
      </c>
      <c r="Z2747" s="10" t="str">
        <f>+IF(Tabla2[[#This Row],[Nro. DNI / CE]]="","Corregir",IF(LEN(Tabla2[[#This Row],[Nro. DNI / CE]])&gt;=8,"OK","Corregir"))</f>
        <v>OK</v>
      </c>
      <c r="AA2747" s="10">
        <f>COUNTIF(Tabla2[APELLIDOS Y NOMBRES],Tabla2[[#This Row],[APELLIDOS Y NOMBRES]])</f>
        <v>1</v>
      </c>
      <c r="AB2747" t="str">
        <f ca="1">+IFERROR(IF(Tabla2[[#This Row],[FECHA CESE/BAJA]]="","No Aplica",IF(AND(MONTH(Tabla2[[#This Row],[FECHA CESE/BAJA]])=MONTH(TODAY()-30),YEAR(Tabla2[[#This Row],[FECHA CESE/BAJA]])=YEAR(TODAY())),MONTH(TODAY()-30)&amp;"-"&amp;YEAR(TODAY()),"Borrar")),"No aplica")</f>
        <v>No Aplica</v>
      </c>
      <c r="AC2747" t="str">
        <f ca="1">+IFERROR(IF(Tabla2[[#This Row],[FECHA INICIO DE LABORES EN OBRA]]="","No Aplica",IF(AND(MONTH(Tabla2[[#This Row],[FECHA INICIO DE LABORES EN OBRA]])=MONTH(TODAY()-30),YEAR(Tabla2[[#This Row],[FECHA INICIO DE LABORES EN OBRA]])=YEAR(TODAY())),MONTH(TODAY()-30)&amp;"-"&amp;YEAR(TODAY()),"No Aplica")),"No Aplica")</f>
        <v>No Aplica</v>
      </c>
    </row>
    <row r="2748" spans="1:29" x14ac:dyDescent="0.25">
      <c r="A2748" s="2" t="s">
        <v>3186</v>
      </c>
      <c r="B2748" s="3" t="s">
        <v>26</v>
      </c>
      <c r="C2748" s="3" t="s">
        <v>26</v>
      </c>
      <c r="D2748" s="3" t="s">
        <v>3353</v>
      </c>
      <c r="E2748" s="3" t="s">
        <v>3354</v>
      </c>
      <c r="F2748" s="36">
        <v>31826</v>
      </c>
      <c r="G2748" s="3">
        <v>3</v>
      </c>
      <c r="H2748" s="3" t="s">
        <v>3355</v>
      </c>
      <c r="I2748" s="3" t="s">
        <v>2396</v>
      </c>
      <c r="J2748" s="3" t="s">
        <v>3356</v>
      </c>
      <c r="K2748" s="3" t="s">
        <v>1463</v>
      </c>
      <c r="L2748" s="8" t="s">
        <v>9813</v>
      </c>
      <c r="M2748" s="5"/>
      <c r="N2748" s="13" t="s">
        <v>1043</v>
      </c>
      <c r="O2748" s="5">
        <v>44585</v>
      </c>
      <c r="P2748" s="8">
        <v>1</v>
      </c>
      <c r="Q2748" s="9">
        <v>1</v>
      </c>
      <c r="R2748" s="9" t="str">
        <f>IFERROR(VLOOKUP(Tabla2[[#This Row],[CONTRATISTA PRNCIPAL]],Hoja1!$L$5:$M$9,2,FALSE),"CJV")</f>
        <v>CJV</v>
      </c>
      <c r="S2748" s="9" t="str">
        <f>IF(Tabla2[[#This Row],[EMPRESA]]=Tabla2[[#This Row],[CONTRATISTA PRNCIPAL]],"Principal","Secundaria")</f>
        <v>Principal</v>
      </c>
      <c r="T2748" s="10">
        <f>IFERROR(1/COUNTIF(Tabla2[CONTRATISTA PRNCIPAL],Tabla2[[#This Row],[CONTRATISTA PRNCIPAL]]),0)</f>
        <v>5.4945054945054949E-3</v>
      </c>
      <c r="U2748" s="33">
        <f ca="1">IF(((TODAY()-Tabla2[[#This Row],[FECHA NACIMIENTO]])/365)&lt;18,"Corregir", IF(((TODAY()-Tabla2[[#This Row],[FECHA NACIMIENTO]])/365)&gt;80, "Corregir",ROUNDDOWN(((TODAY()-Tabla2[[#This Row],[FECHA NACIMIENTO]])/365),0)))</f>
        <v>36</v>
      </c>
      <c r="V274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748" s="34" t="str">
        <f ca="1">+IF(Tabla2[[#This Row],[Edad]]="Corregir","Corregir","Ok")</f>
        <v>Ok</v>
      </c>
      <c r="X2748" s="10" t="str">
        <f>+IFERROR(VLOOKUP(Tabla2[[#This Row],[DISTRITO SEGÚN DNI]],Hoja1!$A$2:$B$55,2,FALSE),"No")</f>
        <v>No</v>
      </c>
      <c r="Y2748" s="10" t="str">
        <f>IF(OR(LOWER(Tabla2[[#This Row],[GENERO]])="masculino", LOWER(Tabla2[[#This Row],[GENERO]])="femenino"),"OK","Corregir")</f>
        <v>OK</v>
      </c>
      <c r="Z2748" s="10" t="str">
        <f>+IF(Tabla2[[#This Row],[Nro. DNI / CE]]="","Corregir",IF(LEN(Tabla2[[#This Row],[Nro. DNI / CE]])&gt;=8,"OK","Corregir"))</f>
        <v>OK</v>
      </c>
      <c r="AA2748" s="10">
        <f>COUNTIF(Tabla2[APELLIDOS Y NOMBRES],Tabla2[[#This Row],[APELLIDOS Y NOMBRES]])</f>
        <v>1</v>
      </c>
      <c r="AB2748" t="str">
        <f ca="1">+IFERROR(IF(Tabla2[[#This Row],[FECHA CESE/BAJA]]="","No Aplica",IF(AND(MONTH(Tabla2[[#This Row],[FECHA CESE/BAJA]])=MONTH(TODAY()-30),YEAR(Tabla2[[#This Row],[FECHA CESE/BAJA]])=YEAR(TODAY())),MONTH(TODAY()-30)&amp;"-"&amp;YEAR(TODAY()),"Borrar")),"No aplica")</f>
        <v>No Aplica</v>
      </c>
      <c r="AC2748" t="str">
        <f ca="1">+IFERROR(IF(Tabla2[[#This Row],[FECHA INICIO DE LABORES EN OBRA]]="","No Aplica",IF(AND(MONTH(Tabla2[[#This Row],[FECHA INICIO DE LABORES EN OBRA]])=MONTH(TODAY()-30),YEAR(Tabla2[[#This Row],[FECHA INICIO DE LABORES EN OBRA]])=YEAR(TODAY())),MONTH(TODAY()-30)&amp;"-"&amp;YEAR(TODAY()),"No Aplica")),"No Aplica")</f>
        <v>No Aplica</v>
      </c>
    </row>
    <row r="2749" spans="1:29" x14ac:dyDescent="0.25">
      <c r="A2749" s="2" t="s">
        <v>3186</v>
      </c>
      <c r="B2749" s="3" t="s">
        <v>26</v>
      </c>
      <c r="C2749" s="3" t="s">
        <v>26</v>
      </c>
      <c r="D2749" s="3" t="s">
        <v>3357</v>
      </c>
      <c r="E2749" s="3" t="s">
        <v>3358</v>
      </c>
      <c r="F2749" s="36">
        <v>27871</v>
      </c>
      <c r="G2749" s="3">
        <v>1</v>
      </c>
      <c r="H2749" s="3" t="s">
        <v>2765</v>
      </c>
      <c r="I2749" s="3" t="s">
        <v>4484</v>
      </c>
      <c r="J2749" s="3" t="s">
        <v>3359</v>
      </c>
      <c r="K2749" s="3" t="s">
        <v>3360</v>
      </c>
      <c r="L2749" s="8" t="s">
        <v>9813</v>
      </c>
      <c r="M2749" s="5"/>
      <c r="N2749" s="13" t="s">
        <v>1043</v>
      </c>
      <c r="O2749" s="5">
        <v>44594</v>
      </c>
      <c r="P2749" s="8">
        <v>1</v>
      </c>
      <c r="Q2749" s="9">
        <v>1</v>
      </c>
      <c r="R2749" s="9" t="str">
        <f>IFERROR(VLOOKUP(Tabla2[[#This Row],[CONTRATISTA PRNCIPAL]],Hoja1!$L$5:$M$9,2,FALSE),"CJV")</f>
        <v>CJV</v>
      </c>
      <c r="S2749" s="9" t="str">
        <f>IF(Tabla2[[#This Row],[EMPRESA]]=Tabla2[[#This Row],[CONTRATISTA PRNCIPAL]],"Principal","Secundaria")</f>
        <v>Principal</v>
      </c>
      <c r="T2749" s="10">
        <f>IFERROR(1/COUNTIF(Tabla2[CONTRATISTA PRNCIPAL],Tabla2[[#This Row],[CONTRATISTA PRNCIPAL]]),0)</f>
        <v>5.4945054945054949E-3</v>
      </c>
      <c r="U2749" s="33">
        <f ca="1">IF(((TODAY()-Tabla2[[#This Row],[FECHA NACIMIENTO]])/365)&lt;18,"Corregir", IF(((TODAY()-Tabla2[[#This Row],[FECHA NACIMIENTO]])/365)&gt;80, "Corregir",ROUNDDOWN(((TODAY()-Tabla2[[#This Row],[FECHA NACIMIENTO]])/365),0)))</f>
        <v>47</v>
      </c>
      <c r="V274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749" s="34" t="str">
        <f ca="1">+IF(Tabla2[[#This Row],[Edad]]="Corregir","Corregir","Ok")</f>
        <v>Ok</v>
      </c>
      <c r="X2749" s="10" t="str">
        <f>+IFERROR(VLOOKUP(Tabla2[[#This Row],[DISTRITO SEGÚN DNI]],Hoja1!$A$2:$B$55,2,FALSE),"No")</f>
        <v>No</v>
      </c>
      <c r="Y2749" s="10" t="str">
        <f>IF(OR(LOWER(Tabla2[[#This Row],[GENERO]])="masculino", LOWER(Tabla2[[#This Row],[GENERO]])="femenino"),"OK","Corregir")</f>
        <v>OK</v>
      </c>
      <c r="Z2749" s="10" t="str">
        <f>+IF(Tabla2[[#This Row],[Nro. DNI / CE]]="","Corregir",IF(LEN(Tabla2[[#This Row],[Nro. DNI / CE]])&gt;=8,"OK","Corregir"))</f>
        <v>OK</v>
      </c>
      <c r="AA2749" s="10">
        <f>COUNTIF(Tabla2[APELLIDOS Y NOMBRES],Tabla2[[#This Row],[APELLIDOS Y NOMBRES]])</f>
        <v>1</v>
      </c>
      <c r="AB2749" t="str">
        <f ca="1">+IFERROR(IF(Tabla2[[#This Row],[FECHA CESE/BAJA]]="","No Aplica",IF(AND(MONTH(Tabla2[[#This Row],[FECHA CESE/BAJA]])=MONTH(TODAY()-30),YEAR(Tabla2[[#This Row],[FECHA CESE/BAJA]])=YEAR(TODAY())),MONTH(TODAY()-30)&amp;"-"&amp;YEAR(TODAY()),"Borrar")),"No aplica")</f>
        <v>No Aplica</v>
      </c>
      <c r="AC2749" t="str">
        <f ca="1">+IFERROR(IF(Tabla2[[#This Row],[FECHA INICIO DE LABORES EN OBRA]]="","No Aplica",IF(AND(MONTH(Tabla2[[#This Row],[FECHA INICIO DE LABORES EN OBRA]])=MONTH(TODAY()-30),YEAR(Tabla2[[#This Row],[FECHA INICIO DE LABORES EN OBRA]])=YEAR(TODAY())),MONTH(TODAY()-30)&amp;"-"&amp;YEAR(TODAY()),"No Aplica")),"No Aplica")</f>
        <v>No Aplica</v>
      </c>
    </row>
    <row r="2750" spans="1:29" x14ac:dyDescent="0.25">
      <c r="A2750" s="2" t="s">
        <v>3186</v>
      </c>
      <c r="B2750" s="3" t="s">
        <v>26</v>
      </c>
      <c r="C2750" s="3" t="s">
        <v>26</v>
      </c>
      <c r="D2750" s="3" t="s">
        <v>3361</v>
      </c>
      <c r="E2750" s="3" t="s">
        <v>3362</v>
      </c>
      <c r="F2750" s="36">
        <v>27931</v>
      </c>
      <c r="G2750" s="3">
        <v>1</v>
      </c>
      <c r="H2750" s="3" t="s">
        <v>2453</v>
      </c>
      <c r="I2750" s="3" t="s">
        <v>2396</v>
      </c>
      <c r="J2750" s="3" t="s">
        <v>3363</v>
      </c>
      <c r="K2750" s="3" t="s">
        <v>2467</v>
      </c>
      <c r="L2750" s="8" t="s">
        <v>9813</v>
      </c>
      <c r="M2750" s="5"/>
      <c r="N2750" s="13" t="s">
        <v>1043</v>
      </c>
      <c r="O2750" s="5">
        <v>44618</v>
      </c>
      <c r="P2750" s="8">
        <v>1</v>
      </c>
      <c r="Q2750" s="9">
        <v>1</v>
      </c>
      <c r="R2750" s="9" t="str">
        <f>IFERROR(VLOOKUP(Tabla2[[#This Row],[CONTRATISTA PRNCIPAL]],Hoja1!$L$5:$M$9,2,FALSE),"CJV")</f>
        <v>CJV</v>
      </c>
      <c r="S2750" s="9" t="str">
        <f>IF(Tabla2[[#This Row],[EMPRESA]]=Tabla2[[#This Row],[CONTRATISTA PRNCIPAL]],"Principal","Secundaria")</f>
        <v>Principal</v>
      </c>
      <c r="T2750" s="10">
        <f>IFERROR(1/COUNTIF(Tabla2[CONTRATISTA PRNCIPAL],Tabla2[[#This Row],[CONTRATISTA PRNCIPAL]]),0)</f>
        <v>5.4945054945054949E-3</v>
      </c>
      <c r="U2750" s="33">
        <f ca="1">IF(((TODAY()-Tabla2[[#This Row],[FECHA NACIMIENTO]])/365)&lt;18,"Corregir", IF(((TODAY()-Tabla2[[#This Row],[FECHA NACIMIENTO]])/365)&gt;80, "Corregir",ROUNDDOWN(((TODAY()-Tabla2[[#This Row],[FECHA NACIMIENTO]])/365),0)))</f>
        <v>47</v>
      </c>
      <c r="V275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750" s="34" t="str">
        <f ca="1">+IF(Tabla2[[#This Row],[Edad]]="Corregir","Corregir","Ok")</f>
        <v>Ok</v>
      </c>
      <c r="X2750" s="10" t="str">
        <f>+IFERROR(VLOOKUP(Tabla2[[#This Row],[DISTRITO SEGÚN DNI]],Hoja1!$A$2:$B$55,2,FALSE),"No")</f>
        <v>No</v>
      </c>
      <c r="Y2750" s="10" t="str">
        <f>IF(OR(LOWER(Tabla2[[#This Row],[GENERO]])="masculino", LOWER(Tabla2[[#This Row],[GENERO]])="femenino"),"OK","Corregir")</f>
        <v>OK</v>
      </c>
      <c r="Z2750" s="10" t="str">
        <f>+IF(Tabla2[[#This Row],[Nro. DNI / CE]]="","Corregir",IF(LEN(Tabla2[[#This Row],[Nro. DNI / CE]])&gt;=8,"OK","Corregir"))</f>
        <v>OK</v>
      </c>
      <c r="AA2750" s="10">
        <f>COUNTIF(Tabla2[APELLIDOS Y NOMBRES],Tabla2[[#This Row],[APELLIDOS Y NOMBRES]])</f>
        <v>1</v>
      </c>
      <c r="AB2750" t="str">
        <f ca="1">+IFERROR(IF(Tabla2[[#This Row],[FECHA CESE/BAJA]]="","No Aplica",IF(AND(MONTH(Tabla2[[#This Row],[FECHA CESE/BAJA]])=MONTH(TODAY()-30),YEAR(Tabla2[[#This Row],[FECHA CESE/BAJA]])=YEAR(TODAY())),MONTH(TODAY()-30)&amp;"-"&amp;YEAR(TODAY()),"Borrar")),"No aplica")</f>
        <v>No Aplica</v>
      </c>
      <c r="AC2750" t="str">
        <f ca="1">+IFERROR(IF(Tabla2[[#This Row],[FECHA INICIO DE LABORES EN OBRA]]="","No Aplica",IF(AND(MONTH(Tabla2[[#This Row],[FECHA INICIO DE LABORES EN OBRA]])=MONTH(TODAY()-30),YEAR(Tabla2[[#This Row],[FECHA INICIO DE LABORES EN OBRA]])=YEAR(TODAY())),MONTH(TODAY()-30)&amp;"-"&amp;YEAR(TODAY()),"No Aplica")),"No Aplica")</f>
        <v>No Aplica</v>
      </c>
    </row>
    <row r="2751" spans="1:29" x14ac:dyDescent="0.25">
      <c r="A2751" s="2" t="s">
        <v>3186</v>
      </c>
      <c r="B2751" s="3" t="s">
        <v>26</v>
      </c>
      <c r="C2751" s="3" t="s">
        <v>26</v>
      </c>
      <c r="D2751" s="3" t="s">
        <v>3364</v>
      </c>
      <c r="E2751" s="3" t="s">
        <v>893</v>
      </c>
      <c r="F2751" s="36">
        <v>29310</v>
      </c>
      <c r="G2751" s="3">
        <v>2</v>
      </c>
      <c r="H2751" s="3" t="s">
        <v>1453</v>
      </c>
      <c r="I2751" s="3" t="s">
        <v>4484</v>
      </c>
      <c r="J2751" s="3" t="s">
        <v>3365</v>
      </c>
      <c r="K2751" s="3" t="s">
        <v>1510</v>
      </c>
      <c r="L2751" s="8" t="s">
        <v>9813</v>
      </c>
      <c r="M2751" s="5"/>
      <c r="N2751" s="13" t="s">
        <v>1043</v>
      </c>
      <c r="O2751" s="5">
        <v>44618</v>
      </c>
      <c r="P2751" s="8">
        <v>2</v>
      </c>
      <c r="Q2751" s="9">
        <v>4</v>
      </c>
      <c r="R2751" s="9" t="str">
        <f>IFERROR(VLOOKUP(Tabla2[[#This Row],[CONTRATISTA PRNCIPAL]],Hoja1!$L$5:$M$9,2,FALSE),"CJV")</f>
        <v>CJV</v>
      </c>
      <c r="S2751" s="9" t="str">
        <f>IF(Tabla2[[#This Row],[EMPRESA]]=Tabla2[[#This Row],[CONTRATISTA PRNCIPAL]],"Principal","Secundaria")</f>
        <v>Principal</v>
      </c>
      <c r="T2751" s="10">
        <f>IFERROR(1/COUNTIF(Tabla2[CONTRATISTA PRNCIPAL],Tabla2[[#This Row],[CONTRATISTA PRNCIPAL]]),0)</f>
        <v>5.4945054945054949E-3</v>
      </c>
      <c r="U2751" s="33">
        <f ca="1">IF(((TODAY()-Tabla2[[#This Row],[FECHA NACIMIENTO]])/365)&lt;18,"Corregir", IF(((TODAY()-Tabla2[[#This Row],[FECHA NACIMIENTO]])/365)&gt;80, "Corregir",ROUNDDOWN(((TODAY()-Tabla2[[#This Row],[FECHA NACIMIENTO]])/365),0)))</f>
        <v>43</v>
      </c>
      <c r="V275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751" s="34" t="str">
        <f ca="1">+IF(Tabla2[[#This Row],[Edad]]="Corregir","Corregir","Ok")</f>
        <v>Ok</v>
      </c>
      <c r="X2751" s="10" t="str">
        <f>+IFERROR(VLOOKUP(Tabla2[[#This Row],[DISTRITO SEGÚN DNI]],Hoja1!$A$2:$B$55,2,FALSE),"No")</f>
        <v>CALLAO</v>
      </c>
      <c r="Y2751" s="10" t="str">
        <f>IF(OR(LOWER(Tabla2[[#This Row],[GENERO]])="masculino", LOWER(Tabla2[[#This Row],[GENERO]])="femenino"),"OK","Corregir")</f>
        <v>OK</v>
      </c>
      <c r="Z2751" s="10" t="str">
        <f>+IF(Tabla2[[#This Row],[Nro. DNI / CE]]="","Corregir",IF(LEN(Tabla2[[#This Row],[Nro. DNI / CE]])&gt;=8,"OK","Corregir"))</f>
        <v>OK</v>
      </c>
      <c r="AA2751" s="10">
        <f>COUNTIF(Tabla2[APELLIDOS Y NOMBRES],Tabla2[[#This Row],[APELLIDOS Y NOMBRES]])</f>
        <v>2</v>
      </c>
      <c r="AB2751" t="str">
        <f ca="1">+IFERROR(IF(Tabla2[[#This Row],[FECHA CESE/BAJA]]="","No Aplica",IF(AND(MONTH(Tabla2[[#This Row],[FECHA CESE/BAJA]])=MONTH(TODAY()-30),YEAR(Tabla2[[#This Row],[FECHA CESE/BAJA]])=YEAR(TODAY())),MONTH(TODAY()-30)&amp;"-"&amp;YEAR(TODAY()),"Borrar")),"No aplica")</f>
        <v>No Aplica</v>
      </c>
      <c r="AC2751" t="str">
        <f ca="1">+IFERROR(IF(Tabla2[[#This Row],[FECHA INICIO DE LABORES EN OBRA]]="","No Aplica",IF(AND(MONTH(Tabla2[[#This Row],[FECHA INICIO DE LABORES EN OBRA]])=MONTH(TODAY()-30),YEAR(Tabla2[[#This Row],[FECHA INICIO DE LABORES EN OBRA]])=YEAR(TODAY())),MONTH(TODAY()-30)&amp;"-"&amp;YEAR(TODAY()),"No Aplica")),"No Aplica")</f>
        <v>No Aplica</v>
      </c>
    </row>
    <row r="2752" spans="1:29" x14ac:dyDescent="0.25">
      <c r="A2752" s="2" t="s">
        <v>3186</v>
      </c>
      <c r="B2752" s="3" t="s">
        <v>26</v>
      </c>
      <c r="C2752" s="3" t="s">
        <v>26</v>
      </c>
      <c r="D2752" s="3" t="s">
        <v>3366</v>
      </c>
      <c r="E2752" s="3" t="s">
        <v>9995</v>
      </c>
      <c r="F2752" s="36">
        <v>30724</v>
      </c>
      <c r="G2752" s="3">
        <v>3</v>
      </c>
      <c r="H2752" s="3" t="s">
        <v>3214</v>
      </c>
      <c r="I2752" s="3" t="s">
        <v>2396</v>
      </c>
      <c r="J2752" s="3" t="s">
        <v>3367</v>
      </c>
      <c r="K2752" s="3" t="s">
        <v>35</v>
      </c>
      <c r="L2752" s="8" t="s">
        <v>9813</v>
      </c>
      <c r="M2752" s="5"/>
      <c r="N2752" s="13" t="s">
        <v>1043</v>
      </c>
      <c r="O2752" s="5">
        <v>44620</v>
      </c>
      <c r="P2752" s="8">
        <v>1</v>
      </c>
      <c r="Q2752" s="9">
        <v>1</v>
      </c>
      <c r="R2752" s="9" t="str">
        <f>IFERROR(VLOOKUP(Tabla2[[#This Row],[CONTRATISTA PRNCIPAL]],Hoja1!$L$5:$M$9,2,FALSE),"CJV")</f>
        <v>CJV</v>
      </c>
      <c r="S2752" s="9" t="str">
        <f>IF(Tabla2[[#This Row],[EMPRESA]]=Tabla2[[#This Row],[CONTRATISTA PRNCIPAL]],"Principal","Secundaria")</f>
        <v>Principal</v>
      </c>
      <c r="T2752" s="10">
        <f>IFERROR(1/COUNTIF(Tabla2[CONTRATISTA PRNCIPAL],Tabla2[[#This Row],[CONTRATISTA PRNCIPAL]]),0)</f>
        <v>5.4945054945054949E-3</v>
      </c>
      <c r="U2752" s="33">
        <f ca="1">IF(((TODAY()-Tabla2[[#This Row],[FECHA NACIMIENTO]])/365)&lt;18,"Corregir", IF(((TODAY()-Tabla2[[#This Row],[FECHA NACIMIENTO]])/365)&gt;80, "Corregir",ROUNDDOWN(((TODAY()-Tabla2[[#This Row],[FECHA NACIMIENTO]])/365),0)))</f>
        <v>39</v>
      </c>
      <c r="V275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752" s="34" t="str">
        <f ca="1">+IF(Tabla2[[#This Row],[Edad]]="Corregir","Corregir","Ok")</f>
        <v>Ok</v>
      </c>
      <c r="X2752" s="10" t="str">
        <f>+IFERROR(VLOOKUP(Tabla2[[#This Row],[DISTRITO SEGÚN DNI]],Hoja1!$A$2:$B$55,2,FALSE),"No")</f>
        <v>EL AGUSTINO</v>
      </c>
      <c r="Y2752" s="10" t="str">
        <f>IF(OR(LOWER(Tabla2[[#This Row],[GENERO]])="masculino", LOWER(Tabla2[[#This Row],[GENERO]])="femenino"),"OK","Corregir")</f>
        <v>OK</v>
      </c>
      <c r="Z2752" s="10" t="str">
        <f>+IF(Tabla2[[#This Row],[Nro. DNI / CE]]="","Corregir",IF(LEN(Tabla2[[#This Row],[Nro. DNI / CE]])&gt;=8,"OK","Corregir"))</f>
        <v>OK</v>
      </c>
      <c r="AA2752" s="10">
        <f>COUNTIF(Tabla2[APELLIDOS Y NOMBRES],Tabla2[[#This Row],[APELLIDOS Y NOMBRES]])</f>
        <v>1</v>
      </c>
      <c r="AB2752" t="str">
        <f ca="1">+IFERROR(IF(Tabla2[[#This Row],[FECHA CESE/BAJA]]="","No Aplica",IF(AND(MONTH(Tabla2[[#This Row],[FECHA CESE/BAJA]])=MONTH(TODAY()-30),YEAR(Tabla2[[#This Row],[FECHA CESE/BAJA]])=YEAR(TODAY())),MONTH(TODAY()-30)&amp;"-"&amp;YEAR(TODAY()),"Borrar")),"No aplica")</f>
        <v>No Aplica</v>
      </c>
      <c r="AC2752" t="str">
        <f ca="1">+IFERROR(IF(Tabla2[[#This Row],[FECHA INICIO DE LABORES EN OBRA]]="","No Aplica",IF(AND(MONTH(Tabla2[[#This Row],[FECHA INICIO DE LABORES EN OBRA]])=MONTH(TODAY()-30),YEAR(Tabla2[[#This Row],[FECHA INICIO DE LABORES EN OBRA]])=YEAR(TODAY())),MONTH(TODAY()-30)&amp;"-"&amp;YEAR(TODAY()),"No Aplica")),"No Aplica")</f>
        <v>No Aplica</v>
      </c>
    </row>
    <row r="2753" spans="1:29" x14ac:dyDescent="0.25">
      <c r="A2753" s="2" t="s">
        <v>3186</v>
      </c>
      <c r="B2753" s="3" t="s">
        <v>26</v>
      </c>
      <c r="C2753" s="3" t="s">
        <v>26</v>
      </c>
      <c r="D2753" s="3" t="s">
        <v>3368</v>
      </c>
      <c r="E2753" s="3" t="s">
        <v>3369</v>
      </c>
      <c r="F2753" s="36">
        <v>34797</v>
      </c>
      <c r="G2753" s="3">
        <v>1</v>
      </c>
      <c r="H2753" s="3" t="s">
        <v>1891</v>
      </c>
      <c r="I2753" s="3" t="s">
        <v>2396</v>
      </c>
      <c r="J2753" s="3" t="s">
        <v>3370</v>
      </c>
      <c r="K2753" s="3" t="s">
        <v>2800</v>
      </c>
      <c r="L2753" s="8" t="s">
        <v>9818</v>
      </c>
      <c r="M2753" s="5"/>
      <c r="N2753" s="13" t="s">
        <v>1043</v>
      </c>
      <c r="O2753" s="5">
        <v>44624</v>
      </c>
      <c r="P2753" s="8">
        <v>3</v>
      </c>
      <c r="Q2753" s="9">
        <v>1</v>
      </c>
      <c r="R2753" s="9" t="str">
        <f>IFERROR(VLOOKUP(Tabla2[[#This Row],[CONTRATISTA PRNCIPAL]],Hoja1!$L$5:$M$9,2,FALSE),"CJV")</f>
        <v>CJV</v>
      </c>
      <c r="S2753" s="9" t="str">
        <f>IF(Tabla2[[#This Row],[EMPRESA]]=Tabla2[[#This Row],[CONTRATISTA PRNCIPAL]],"Principal","Secundaria")</f>
        <v>Principal</v>
      </c>
      <c r="T2753" s="10">
        <f>IFERROR(1/COUNTIF(Tabla2[CONTRATISTA PRNCIPAL],Tabla2[[#This Row],[CONTRATISTA PRNCIPAL]]),0)</f>
        <v>5.4945054945054949E-3</v>
      </c>
      <c r="U2753" s="33">
        <f ca="1">IF(((TODAY()-Tabla2[[#This Row],[FECHA NACIMIENTO]])/365)&lt;18,"Corregir", IF(((TODAY()-Tabla2[[#This Row],[FECHA NACIMIENTO]])/365)&gt;80, "Corregir",ROUNDDOWN(((TODAY()-Tabla2[[#This Row],[FECHA NACIMIENTO]])/365),0)))</f>
        <v>28</v>
      </c>
      <c r="V275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753" s="34" t="str">
        <f ca="1">+IF(Tabla2[[#This Row],[Edad]]="Corregir","Corregir","Ok")</f>
        <v>Ok</v>
      </c>
      <c r="X2753" s="10" t="str">
        <f>+IFERROR(VLOOKUP(Tabla2[[#This Row],[DISTRITO SEGÚN DNI]],Hoja1!$A$2:$B$55,2,FALSE),"No")</f>
        <v>No</v>
      </c>
      <c r="Y2753" s="10" t="str">
        <f>IF(OR(LOWER(Tabla2[[#This Row],[GENERO]])="masculino", LOWER(Tabla2[[#This Row],[GENERO]])="femenino"),"OK","Corregir")</f>
        <v>OK</v>
      </c>
      <c r="Z2753" s="10" t="str">
        <f>+IF(Tabla2[[#This Row],[Nro. DNI / CE]]="","Corregir",IF(LEN(Tabla2[[#This Row],[Nro. DNI / CE]])&gt;=8,"OK","Corregir"))</f>
        <v>OK</v>
      </c>
      <c r="AA2753" s="10">
        <f>COUNTIF(Tabla2[APELLIDOS Y NOMBRES],Tabla2[[#This Row],[APELLIDOS Y NOMBRES]])</f>
        <v>1</v>
      </c>
      <c r="AB2753" t="str">
        <f ca="1">+IFERROR(IF(Tabla2[[#This Row],[FECHA CESE/BAJA]]="","No Aplica",IF(AND(MONTH(Tabla2[[#This Row],[FECHA CESE/BAJA]])=MONTH(TODAY()-30),YEAR(Tabla2[[#This Row],[FECHA CESE/BAJA]])=YEAR(TODAY())),MONTH(TODAY()-30)&amp;"-"&amp;YEAR(TODAY()),"Borrar")),"No aplica")</f>
        <v>No Aplica</v>
      </c>
      <c r="AC2753" t="str">
        <f ca="1">+IFERROR(IF(Tabla2[[#This Row],[FECHA INICIO DE LABORES EN OBRA]]="","No Aplica",IF(AND(MONTH(Tabla2[[#This Row],[FECHA INICIO DE LABORES EN OBRA]])=MONTH(TODAY()-30),YEAR(Tabla2[[#This Row],[FECHA INICIO DE LABORES EN OBRA]])=YEAR(TODAY())),MONTH(TODAY()-30)&amp;"-"&amp;YEAR(TODAY()),"No Aplica")),"No Aplica")</f>
        <v>No Aplica</v>
      </c>
    </row>
    <row r="2754" spans="1:29" x14ac:dyDescent="0.25">
      <c r="A2754" s="2" t="s">
        <v>3186</v>
      </c>
      <c r="B2754" s="3" t="s">
        <v>26</v>
      </c>
      <c r="C2754" s="3" t="s">
        <v>26</v>
      </c>
      <c r="D2754" s="3" t="s">
        <v>3371</v>
      </c>
      <c r="E2754" s="3" t="s">
        <v>3372</v>
      </c>
      <c r="F2754" s="36">
        <v>31242</v>
      </c>
      <c r="G2754" s="3">
        <v>3</v>
      </c>
      <c r="H2754" s="3" t="s">
        <v>3273</v>
      </c>
      <c r="I2754" s="3" t="s">
        <v>7342</v>
      </c>
      <c r="J2754" s="3" t="s">
        <v>3373</v>
      </c>
      <c r="K2754" s="3" t="s">
        <v>1219</v>
      </c>
      <c r="L2754" s="8" t="s">
        <v>9813</v>
      </c>
      <c r="M2754" s="5"/>
      <c r="N2754" s="13" t="s">
        <v>1043</v>
      </c>
      <c r="O2754" s="5">
        <v>44630</v>
      </c>
      <c r="P2754" s="8">
        <v>1</v>
      </c>
      <c r="Q2754" s="9">
        <v>1</v>
      </c>
      <c r="R2754" s="9" t="str">
        <f>IFERROR(VLOOKUP(Tabla2[[#This Row],[CONTRATISTA PRNCIPAL]],Hoja1!$L$5:$M$9,2,FALSE),"CJV")</f>
        <v>CJV</v>
      </c>
      <c r="S2754" s="9" t="str">
        <f>IF(Tabla2[[#This Row],[EMPRESA]]=Tabla2[[#This Row],[CONTRATISTA PRNCIPAL]],"Principal","Secundaria")</f>
        <v>Principal</v>
      </c>
      <c r="T2754" s="10">
        <f>IFERROR(1/COUNTIF(Tabla2[CONTRATISTA PRNCIPAL],Tabla2[[#This Row],[CONTRATISTA PRNCIPAL]]),0)</f>
        <v>5.4945054945054949E-3</v>
      </c>
      <c r="U2754" s="33">
        <f ca="1">IF(((TODAY()-Tabla2[[#This Row],[FECHA NACIMIENTO]])/365)&lt;18,"Corregir", IF(((TODAY()-Tabla2[[#This Row],[FECHA NACIMIENTO]])/365)&gt;80, "Corregir",ROUNDDOWN(((TODAY()-Tabla2[[#This Row],[FECHA NACIMIENTO]])/365),0)))</f>
        <v>38</v>
      </c>
      <c r="V275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754" s="34" t="str">
        <f ca="1">+IF(Tabla2[[#This Row],[Edad]]="Corregir","Corregir","Ok")</f>
        <v>Ok</v>
      </c>
      <c r="X2754" s="10" t="str">
        <f>+IFERROR(VLOOKUP(Tabla2[[#This Row],[DISTRITO SEGÚN DNI]],Hoja1!$A$2:$B$55,2,FALSE),"No")</f>
        <v>No</v>
      </c>
      <c r="Y2754" s="10" t="str">
        <f>IF(OR(LOWER(Tabla2[[#This Row],[GENERO]])="masculino", LOWER(Tabla2[[#This Row],[GENERO]])="femenino"),"OK","Corregir")</f>
        <v>OK</v>
      </c>
      <c r="Z2754" s="10" t="str">
        <f>+IF(Tabla2[[#This Row],[Nro. DNI / CE]]="","Corregir",IF(LEN(Tabla2[[#This Row],[Nro. DNI / CE]])&gt;=8,"OK","Corregir"))</f>
        <v>OK</v>
      </c>
      <c r="AA2754" s="10">
        <f>COUNTIF(Tabla2[APELLIDOS Y NOMBRES],Tabla2[[#This Row],[APELLIDOS Y NOMBRES]])</f>
        <v>1</v>
      </c>
      <c r="AB2754" t="str">
        <f ca="1">+IFERROR(IF(Tabla2[[#This Row],[FECHA CESE/BAJA]]="","No Aplica",IF(AND(MONTH(Tabla2[[#This Row],[FECHA CESE/BAJA]])=MONTH(TODAY()-30),YEAR(Tabla2[[#This Row],[FECHA CESE/BAJA]])=YEAR(TODAY())),MONTH(TODAY()-30)&amp;"-"&amp;YEAR(TODAY()),"Borrar")),"No aplica")</f>
        <v>No Aplica</v>
      </c>
      <c r="AC2754" t="str">
        <f ca="1">+IFERROR(IF(Tabla2[[#This Row],[FECHA INICIO DE LABORES EN OBRA]]="","No Aplica",IF(AND(MONTH(Tabla2[[#This Row],[FECHA INICIO DE LABORES EN OBRA]])=MONTH(TODAY()-30),YEAR(Tabla2[[#This Row],[FECHA INICIO DE LABORES EN OBRA]])=YEAR(TODAY())),MONTH(TODAY()-30)&amp;"-"&amp;YEAR(TODAY()),"No Aplica")),"No Aplica")</f>
        <v>No Aplica</v>
      </c>
    </row>
    <row r="2755" spans="1:29" x14ac:dyDescent="0.25">
      <c r="A2755" s="2" t="s">
        <v>3186</v>
      </c>
      <c r="B2755" s="3" t="s">
        <v>26</v>
      </c>
      <c r="C2755" s="3" t="s">
        <v>26</v>
      </c>
      <c r="D2755" s="3" t="s">
        <v>3374</v>
      </c>
      <c r="E2755" s="3" t="s">
        <v>3375</v>
      </c>
      <c r="F2755" s="36">
        <v>29173</v>
      </c>
      <c r="G2755" s="3">
        <v>3</v>
      </c>
      <c r="H2755" s="3" t="s">
        <v>3376</v>
      </c>
      <c r="I2755" s="3" t="s">
        <v>9988</v>
      </c>
      <c r="J2755" s="3" t="s">
        <v>3377</v>
      </c>
      <c r="K2755" s="3" t="s">
        <v>1219</v>
      </c>
      <c r="L2755" s="8" t="s">
        <v>9813</v>
      </c>
      <c r="M2755" s="5"/>
      <c r="N2755" s="13" t="s">
        <v>1043</v>
      </c>
      <c r="O2755" s="5">
        <v>44630</v>
      </c>
      <c r="P2755" s="8">
        <v>1</v>
      </c>
      <c r="Q2755" s="9">
        <v>1</v>
      </c>
      <c r="R2755" s="9" t="str">
        <f>IFERROR(VLOOKUP(Tabla2[[#This Row],[CONTRATISTA PRNCIPAL]],Hoja1!$L$5:$M$9,2,FALSE),"CJV")</f>
        <v>CJV</v>
      </c>
      <c r="S2755" s="9" t="str">
        <f>IF(Tabla2[[#This Row],[EMPRESA]]=Tabla2[[#This Row],[CONTRATISTA PRNCIPAL]],"Principal","Secundaria")</f>
        <v>Principal</v>
      </c>
      <c r="T2755" s="10">
        <f>IFERROR(1/COUNTIF(Tabla2[CONTRATISTA PRNCIPAL],Tabla2[[#This Row],[CONTRATISTA PRNCIPAL]]),0)</f>
        <v>5.4945054945054949E-3</v>
      </c>
      <c r="U2755" s="33">
        <f ca="1">IF(((TODAY()-Tabla2[[#This Row],[FECHA NACIMIENTO]])/365)&lt;18,"Corregir", IF(((TODAY()-Tabla2[[#This Row],[FECHA NACIMIENTO]])/365)&gt;80, "Corregir",ROUNDDOWN(((TODAY()-Tabla2[[#This Row],[FECHA NACIMIENTO]])/365),0)))</f>
        <v>43</v>
      </c>
      <c r="V275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755" s="34" t="str">
        <f ca="1">+IF(Tabla2[[#This Row],[Edad]]="Corregir","Corregir","Ok")</f>
        <v>Ok</v>
      </c>
      <c r="X2755" s="10" t="str">
        <f>+IFERROR(VLOOKUP(Tabla2[[#This Row],[DISTRITO SEGÚN DNI]],Hoja1!$A$2:$B$55,2,FALSE),"No")</f>
        <v>No</v>
      </c>
      <c r="Y2755" s="10" t="str">
        <f>IF(OR(LOWER(Tabla2[[#This Row],[GENERO]])="masculino", LOWER(Tabla2[[#This Row],[GENERO]])="femenino"),"OK","Corregir")</f>
        <v>OK</v>
      </c>
      <c r="Z2755" s="10" t="str">
        <f>+IF(Tabla2[[#This Row],[Nro. DNI / CE]]="","Corregir",IF(LEN(Tabla2[[#This Row],[Nro. DNI / CE]])&gt;=8,"OK","Corregir"))</f>
        <v>OK</v>
      </c>
      <c r="AA2755" s="10">
        <f>COUNTIF(Tabla2[APELLIDOS Y NOMBRES],Tabla2[[#This Row],[APELLIDOS Y NOMBRES]])</f>
        <v>1</v>
      </c>
      <c r="AB2755" t="str">
        <f ca="1">+IFERROR(IF(Tabla2[[#This Row],[FECHA CESE/BAJA]]="","No Aplica",IF(AND(MONTH(Tabla2[[#This Row],[FECHA CESE/BAJA]])=MONTH(TODAY()-30),YEAR(Tabla2[[#This Row],[FECHA CESE/BAJA]])=YEAR(TODAY())),MONTH(TODAY()-30)&amp;"-"&amp;YEAR(TODAY()),"Borrar")),"No aplica")</f>
        <v>No Aplica</v>
      </c>
      <c r="AC2755" t="str">
        <f ca="1">+IFERROR(IF(Tabla2[[#This Row],[FECHA INICIO DE LABORES EN OBRA]]="","No Aplica",IF(AND(MONTH(Tabla2[[#This Row],[FECHA INICIO DE LABORES EN OBRA]])=MONTH(TODAY()-30),YEAR(Tabla2[[#This Row],[FECHA INICIO DE LABORES EN OBRA]])=YEAR(TODAY())),MONTH(TODAY()-30)&amp;"-"&amp;YEAR(TODAY()),"No Aplica")),"No Aplica")</f>
        <v>No Aplica</v>
      </c>
    </row>
    <row r="2756" spans="1:29" x14ac:dyDescent="0.25">
      <c r="A2756" s="2" t="s">
        <v>3186</v>
      </c>
      <c r="B2756" s="3" t="s">
        <v>26</v>
      </c>
      <c r="C2756" s="3" t="s">
        <v>26</v>
      </c>
      <c r="D2756" s="3" t="s">
        <v>894</v>
      </c>
      <c r="E2756" s="3" t="s">
        <v>9996</v>
      </c>
      <c r="F2756" s="36">
        <v>32123</v>
      </c>
      <c r="G2756" s="3">
        <v>3</v>
      </c>
      <c r="H2756" s="3" t="s">
        <v>3378</v>
      </c>
      <c r="I2756" s="3" t="s">
        <v>2396</v>
      </c>
      <c r="J2756" s="3" t="s">
        <v>3379</v>
      </c>
      <c r="K2756" s="3" t="s">
        <v>93</v>
      </c>
      <c r="L2756" s="8" t="s">
        <v>9813</v>
      </c>
      <c r="M2756" s="5"/>
      <c r="N2756" s="13" t="s">
        <v>1043</v>
      </c>
      <c r="O2756" s="5">
        <v>44705</v>
      </c>
      <c r="P2756" s="8">
        <v>3</v>
      </c>
      <c r="Q2756" s="9">
        <v>1</v>
      </c>
      <c r="R2756" s="9" t="str">
        <f>IFERROR(VLOOKUP(Tabla2[[#This Row],[CONTRATISTA PRNCIPAL]],Hoja1!$L$5:$M$9,2,FALSE),"CJV")</f>
        <v>CJV</v>
      </c>
      <c r="S2756" s="9" t="str">
        <f>IF(Tabla2[[#This Row],[EMPRESA]]=Tabla2[[#This Row],[CONTRATISTA PRNCIPAL]],"Principal","Secundaria")</f>
        <v>Principal</v>
      </c>
      <c r="T2756" s="10">
        <f>IFERROR(1/COUNTIF(Tabla2[CONTRATISTA PRNCIPAL],Tabla2[[#This Row],[CONTRATISTA PRNCIPAL]]),0)</f>
        <v>5.4945054945054949E-3</v>
      </c>
      <c r="U2756" s="33">
        <f ca="1">IF(((TODAY()-Tabla2[[#This Row],[FECHA NACIMIENTO]])/365)&lt;18,"Corregir", IF(((TODAY()-Tabla2[[#This Row],[FECHA NACIMIENTO]])/365)&gt;80, "Corregir",ROUNDDOWN(((TODAY()-Tabla2[[#This Row],[FECHA NACIMIENTO]])/365),0)))</f>
        <v>35</v>
      </c>
      <c r="V275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756" s="34" t="str">
        <f ca="1">+IF(Tabla2[[#This Row],[Edad]]="Corregir","Corregir","Ok")</f>
        <v>Ok</v>
      </c>
      <c r="X2756" s="10" t="str">
        <f>+IFERROR(VLOOKUP(Tabla2[[#This Row],[DISTRITO SEGÚN DNI]],Hoja1!$A$2:$B$55,2,FALSE),"No")</f>
        <v>ATE</v>
      </c>
      <c r="Y2756" s="10" t="str">
        <f>IF(OR(LOWER(Tabla2[[#This Row],[GENERO]])="masculino", LOWER(Tabla2[[#This Row],[GENERO]])="femenino"),"OK","Corregir")</f>
        <v>OK</v>
      </c>
      <c r="Z2756" s="10" t="str">
        <f>+IF(Tabla2[[#This Row],[Nro. DNI / CE]]="","Corregir",IF(LEN(Tabla2[[#This Row],[Nro. DNI / CE]])&gt;=8,"OK","Corregir"))</f>
        <v>OK</v>
      </c>
      <c r="AA2756" s="10">
        <f>COUNTIF(Tabla2[APELLIDOS Y NOMBRES],Tabla2[[#This Row],[APELLIDOS Y NOMBRES]])</f>
        <v>1</v>
      </c>
      <c r="AB2756" t="str">
        <f ca="1">+IFERROR(IF(Tabla2[[#This Row],[FECHA CESE/BAJA]]="","No Aplica",IF(AND(MONTH(Tabla2[[#This Row],[FECHA CESE/BAJA]])=MONTH(TODAY()-30),YEAR(Tabla2[[#This Row],[FECHA CESE/BAJA]])=YEAR(TODAY())),MONTH(TODAY()-30)&amp;"-"&amp;YEAR(TODAY()),"Borrar")),"No aplica")</f>
        <v>No Aplica</v>
      </c>
      <c r="AC2756" t="str">
        <f ca="1">+IFERROR(IF(Tabla2[[#This Row],[FECHA INICIO DE LABORES EN OBRA]]="","No Aplica",IF(AND(MONTH(Tabla2[[#This Row],[FECHA INICIO DE LABORES EN OBRA]])=MONTH(TODAY()-30),YEAR(Tabla2[[#This Row],[FECHA INICIO DE LABORES EN OBRA]])=YEAR(TODAY())),MONTH(TODAY()-30)&amp;"-"&amp;YEAR(TODAY()),"No Aplica")),"No Aplica")</f>
        <v>No Aplica</v>
      </c>
    </row>
    <row r="2757" spans="1:29" x14ac:dyDescent="0.25">
      <c r="A2757" s="2" t="s">
        <v>3186</v>
      </c>
      <c r="B2757" s="3" t="s">
        <v>26</v>
      </c>
      <c r="C2757" s="3" t="s">
        <v>26</v>
      </c>
      <c r="D2757" s="3" t="s">
        <v>3380</v>
      </c>
      <c r="E2757" s="3" t="s">
        <v>9997</v>
      </c>
      <c r="F2757" s="36">
        <v>23291</v>
      </c>
      <c r="G2757" s="3">
        <v>3</v>
      </c>
      <c r="H2757" s="3" t="s">
        <v>3202</v>
      </c>
      <c r="I2757" s="3" t="s">
        <v>2396</v>
      </c>
      <c r="J2757" s="3" t="s">
        <v>3381</v>
      </c>
      <c r="K2757" s="3" t="s">
        <v>1158</v>
      </c>
      <c r="L2757" s="8" t="s">
        <v>9813</v>
      </c>
      <c r="M2757" s="5"/>
      <c r="N2757" s="13" t="s">
        <v>1043</v>
      </c>
      <c r="O2757" s="5">
        <v>44705</v>
      </c>
      <c r="P2757" s="8">
        <v>3</v>
      </c>
      <c r="Q2757" s="9">
        <v>1</v>
      </c>
      <c r="R2757" s="9" t="str">
        <f>IFERROR(VLOOKUP(Tabla2[[#This Row],[CONTRATISTA PRNCIPAL]],Hoja1!$L$5:$M$9,2,FALSE),"CJV")</f>
        <v>CJV</v>
      </c>
      <c r="S2757" s="9" t="str">
        <f>IF(Tabla2[[#This Row],[EMPRESA]]=Tabla2[[#This Row],[CONTRATISTA PRNCIPAL]],"Principal","Secundaria")</f>
        <v>Principal</v>
      </c>
      <c r="T2757" s="10">
        <f>IFERROR(1/COUNTIF(Tabla2[CONTRATISTA PRNCIPAL],Tabla2[[#This Row],[CONTRATISTA PRNCIPAL]]),0)</f>
        <v>5.4945054945054949E-3</v>
      </c>
      <c r="U2757" s="33">
        <f ca="1">IF(((TODAY()-Tabla2[[#This Row],[FECHA NACIMIENTO]])/365)&lt;18,"Corregir", IF(((TODAY()-Tabla2[[#This Row],[FECHA NACIMIENTO]])/365)&gt;80, "Corregir",ROUNDDOWN(((TODAY()-Tabla2[[#This Row],[FECHA NACIMIENTO]])/365),0)))</f>
        <v>59</v>
      </c>
      <c r="V275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2757" s="34" t="str">
        <f ca="1">+IF(Tabla2[[#This Row],[Edad]]="Corregir","Corregir","Ok")</f>
        <v>Ok</v>
      </c>
      <c r="X2757" s="10" t="str">
        <f>+IFERROR(VLOOKUP(Tabla2[[#This Row],[DISTRITO SEGÚN DNI]],Hoja1!$A$2:$B$55,2,FALSE),"No")</f>
        <v>No</v>
      </c>
      <c r="Y2757" s="10" t="str">
        <f>IF(OR(LOWER(Tabla2[[#This Row],[GENERO]])="masculino", LOWER(Tabla2[[#This Row],[GENERO]])="femenino"),"OK","Corregir")</f>
        <v>OK</v>
      </c>
      <c r="Z2757" s="10" t="str">
        <f>+IF(Tabla2[[#This Row],[Nro. DNI / CE]]="","Corregir",IF(LEN(Tabla2[[#This Row],[Nro. DNI / CE]])&gt;=8,"OK","Corregir"))</f>
        <v>OK</v>
      </c>
      <c r="AA2757" s="10">
        <f>COUNTIF(Tabla2[APELLIDOS Y NOMBRES],Tabla2[[#This Row],[APELLIDOS Y NOMBRES]])</f>
        <v>1</v>
      </c>
      <c r="AB2757" t="str">
        <f ca="1">+IFERROR(IF(Tabla2[[#This Row],[FECHA CESE/BAJA]]="","No Aplica",IF(AND(MONTH(Tabla2[[#This Row],[FECHA CESE/BAJA]])=MONTH(TODAY()-30),YEAR(Tabla2[[#This Row],[FECHA CESE/BAJA]])=YEAR(TODAY())),MONTH(TODAY()-30)&amp;"-"&amp;YEAR(TODAY()),"Borrar")),"No aplica")</f>
        <v>No Aplica</v>
      </c>
      <c r="AC2757" t="str">
        <f ca="1">+IFERROR(IF(Tabla2[[#This Row],[FECHA INICIO DE LABORES EN OBRA]]="","No Aplica",IF(AND(MONTH(Tabla2[[#This Row],[FECHA INICIO DE LABORES EN OBRA]])=MONTH(TODAY()-30),YEAR(Tabla2[[#This Row],[FECHA INICIO DE LABORES EN OBRA]])=YEAR(TODAY())),MONTH(TODAY()-30)&amp;"-"&amp;YEAR(TODAY()),"No Aplica")),"No Aplica")</f>
        <v>No Aplica</v>
      </c>
    </row>
    <row r="2758" spans="1:29" x14ac:dyDescent="0.25">
      <c r="A2758" s="2" t="s">
        <v>3186</v>
      </c>
      <c r="B2758" s="3" t="s">
        <v>26</v>
      </c>
      <c r="C2758" s="3" t="s">
        <v>26</v>
      </c>
      <c r="D2758" s="3" t="s">
        <v>3382</v>
      </c>
      <c r="E2758" s="3" t="s">
        <v>3383</v>
      </c>
      <c r="F2758" s="36">
        <v>33354</v>
      </c>
      <c r="G2758" s="3">
        <v>1</v>
      </c>
      <c r="H2758" s="3" t="s">
        <v>1542</v>
      </c>
      <c r="I2758" s="3" t="s">
        <v>2396</v>
      </c>
      <c r="J2758" s="3" t="s">
        <v>3384</v>
      </c>
      <c r="K2758" s="3" t="s">
        <v>3385</v>
      </c>
      <c r="L2758" s="8" t="s">
        <v>9818</v>
      </c>
      <c r="M2758" s="5"/>
      <c r="N2758" s="13" t="s">
        <v>1043</v>
      </c>
      <c r="O2758" s="5">
        <v>44715</v>
      </c>
      <c r="P2758" s="8">
        <v>1</v>
      </c>
      <c r="Q2758" s="9">
        <v>1</v>
      </c>
      <c r="R2758" s="9" t="str">
        <f>IFERROR(VLOOKUP(Tabla2[[#This Row],[CONTRATISTA PRNCIPAL]],Hoja1!$L$5:$M$9,2,FALSE),"CJV")</f>
        <v>CJV</v>
      </c>
      <c r="S2758" s="9" t="str">
        <f>IF(Tabla2[[#This Row],[EMPRESA]]=Tabla2[[#This Row],[CONTRATISTA PRNCIPAL]],"Principal","Secundaria")</f>
        <v>Principal</v>
      </c>
      <c r="T2758" s="10">
        <f>IFERROR(1/COUNTIF(Tabla2[CONTRATISTA PRNCIPAL],Tabla2[[#This Row],[CONTRATISTA PRNCIPAL]]),0)</f>
        <v>5.4945054945054949E-3</v>
      </c>
      <c r="U2758" s="33">
        <f ca="1">IF(((TODAY()-Tabla2[[#This Row],[FECHA NACIMIENTO]])/365)&lt;18,"Corregir", IF(((TODAY()-Tabla2[[#This Row],[FECHA NACIMIENTO]])/365)&gt;80, "Corregir",ROUNDDOWN(((TODAY()-Tabla2[[#This Row],[FECHA NACIMIENTO]])/365),0)))</f>
        <v>32</v>
      </c>
      <c r="V275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758" s="34" t="str">
        <f ca="1">+IF(Tabla2[[#This Row],[Edad]]="Corregir","Corregir","Ok")</f>
        <v>Ok</v>
      </c>
      <c r="X2758" s="10" t="str">
        <f>+IFERROR(VLOOKUP(Tabla2[[#This Row],[DISTRITO SEGÚN DNI]],Hoja1!$A$2:$B$55,2,FALSE),"No")</f>
        <v>No</v>
      </c>
      <c r="Y2758" s="10" t="str">
        <f>IF(OR(LOWER(Tabla2[[#This Row],[GENERO]])="masculino", LOWER(Tabla2[[#This Row],[GENERO]])="femenino"),"OK","Corregir")</f>
        <v>OK</v>
      </c>
      <c r="Z2758" s="10" t="str">
        <f>+IF(Tabla2[[#This Row],[Nro. DNI / CE]]="","Corregir",IF(LEN(Tabla2[[#This Row],[Nro. DNI / CE]])&gt;=8,"OK","Corregir"))</f>
        <v>OK</v>
      </c>
      <c r="AA2758" s="10">
        <f>COUNTIF(Tabla2[APELLIDOS Y NOMBRES],Tabla2[[#This Row],[APELLIDOS Y NOMBRES]])</f>
        <v>1</v>
      </c>
      <c r="AB2758" t="str">
        <f ca="1">+IFERROR(IF(Tabla2[[#This Row],[FECHA CESE/BAJA]]="","No Aplica",IF(AND(MONTH(Tabla2[[#This Row],[FECHA CESE/BAJA]])=MONTH(TODAY()-30),YEAR(Tabla2[[#This Row],[FECHA CESE/BAJA]])=YEAR(TODAY())),MONTH(TODAY()-30)&amp;"-"&amp;YEAR(TODAY()),"Borrar")),"No aplica")</f>
        <v>No Aplica</v>
      </c>
      <c r="AC2758" t="str">
        <f ca="1">+IFERROR(IF(Tabla2[[#This Row],[FECHA INICIO DE LABORES EN OBRA]]="","No Aplica",IF(AND(MONTH(Tabla2[[#This Row],[FECHA INICIO DE LABORES EN OBRA]])=MONTH(TODAY()-30),YEAR(Tabla2[[#This Row],[FECHA INICIO DE LABORES EN OBRA]])=YEAR(TODAY())),MONTH(TODAY()-30)&amp;"-"&amp;YEAR(TODAY()),"No Aplica")),"No Aplica")</f>
        <v>No Aplica</v>
      </c>
    </row>
    <row r="2759" spans="1:29" x14ac:dyDescent="0.25">
      <c r="A2759" s="2" t="s">
        <v>3186</v>
      </c>
      <c r="B2759" s="3" t="s">
        <v>26</v>
      </c>
      <c r="C2759" s="3" t="s">
        <v>26</v>
      </c>
      <c r="D2759" s="3" t="s">
        <v>3386</v>
      </c>
      <c r="E2759" s="3" t="s">
        <v>9998</v>
      </c>
      <c r="F2759" s="36">
        <v>31716</v>
      </c>
      <c r="G2759" s="3">
        <v>1</v>
      </c>
      <c r="H2759" s="3" t="s">
        <v>1468</v>
      </c>
      <c r="I2759" s="3" t="s">
        <v>2396</v>
      </c>
      <c r="J2759" s="3" t="s">
        <v>3387</v>
      </c>
      <c r="K2759" s="3" t="s">
        <v>3388</v>
      </c>
      <c r="L2759" s="8" t="s">
        <v>9813</v>
      </c>
      <c r="M2759" s="5"/>
      <c r="N2759" s="13" t="s">
        <v>1043</v>
      </c>
      <c r="O2759" s="5">
        <v>44715</v>
      </c>
      <c r="P2759" s="8">
        <v>1</v>
      </c>
      <c r="Q2759" s="9">
        <v>1</v>
      </c>
      <c r="R2759" s="9" t="str">
        <f>IFERROR(VLOOKUP(Tabla2[[#This Row],[CONTRATISTA PRNCIPAL]],Hoja1!$L$5:$M$9,2,FALSE),"CJV")</f>
        <v>CJV</v>
      </c>
      <c r="S2759" s="9" t="str">
        <f>IF(Tabla2[[#This Row],[EMPRESA]]=Tabla2[[#This Row],[CONTRATISTA PRNCIPAL]],"Principal","Secundaria")</f>
        <v>Principal</v>
      </c>
      <c r="T2759" s="10">
        <f>IFERROR(1/COUNTIF(Tabla2[CONTRATISTA PRNCIPAL],Tabla2[[#This Row],[CONTRATISTA PRNCIPAL]]),0)</f>
        <v>5.4945054945054949E-3</v>
      </c>
      <c r="U2759" s="33">
        <f ca="1">IF(((TODAY()-Tabla2[[#This Row],[FECHA NACIMIENTO]])/365)&lt;18,"Corregir", IF(((TODAY()-Tabla2[[#This Row],[FECHA NACIMIENTO]])/365)&gt;80, "Corregir",ROUNDDOWN(((TODAY()-Tabla2[[#This Row],[FECHA NACIMIENTO]])/365),0)))</f>
        <v>36</v>
      </c>
      <c r="V275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759" s="34" t="str">
        <f ca="1">+IF(Tabla2[[#This Row],[Edad]]="Corregir","Corregir","Ok")</f>
        <v>Ok</v>
      </c>
      <c r="X2759" s="10" t="str">
        <f>+IFERROR(VLOOKUP(Tabla2[[#This Row],[DISTRITO SEGÚN DNI]],Hoja1!$A$2:$B$55,2,FALSE),"No")</f>
        <v>No</v>
      </c>
      <c r="Y2759" s="10" t="str">
        <f>IF(OR(LOWER(Tabla2[[#This Row],[GENERO]])="masculino", LOWER(Tabla2[[#This Row],[GENERO]])="femenino"),"OK","Corregir")</f>
        <v>OK</v>
      </c>
      <c r="Z2759" s="10" t="str">
        <f>+IF(Tabla2[[#This Row],[Nro. DNI / CE]]="","Corregir",IF(LEN(Tabla2[[#This Row],[Nro. DNI / CE]])&gt;=8,"OK","Corregir"))</f>
        <v>OK</v>
      </c>
      <c r="AA2759" s="10">
        <f>COUNTIF(Tabla2[APELLIDOS Y NOMBRES],Tabla2[[#This Row],[APELLIDOS Y NOMBRES]])</f>
        <v>1</v>
      </c>
      <c r="AB2759" t="str">
        <f ca="1">+IFERROR(IF(Tabla2[[#This Row],[FECHA CESE/BAJA]]="","No Aplica",IF(AND(MONTH(Tabla2[[#This Row],[FECHA CESE/BAJA]])=MONTH(TODAY()-30),YEAR(Tabla2[[#This Row],[FECHA CESE/BAJA]])=YEAR(TODAY())),MONTH(TODAY()-30)&amp;"-"&amp;YEAR(TODAY()),"Borrar")),"No aplica")</f>
        <v>No Aplica</v>
      </c>
      <c r="AC2759" t="str">
        <f ca="1">+IFERROR(IF(Tabla2[[#This Row],[FECHA INICIO DE LABORES EN OBRA]]="","No Aplica",IF(AND(MONTH(Tabla2[[#This Row],[FECHA INICIO DE LABORES EN OBRA]])=MONTH(TODAY()-30),YEAR(Tabla2[[#This Row],[FECHA INICIO DE LABORES EN OBRA]])=YEAR(TODAY())),MONTH(TODAY()-30)&amp;"-"&amp;YEAR(TODAY()),"No Aplica")),"No Aplica")</f>
        <v>No Aplica</v>
      </c>
    </row>
    <row r="2760" spans="1:29" x14ac:dyDescent="0.25">
      <c r="A2760" s="2" t="s">
        <v>3186</v>
      </c>
      <c r="B2760" s="3" t="s">
        <v>26</v>
      </c>
      <c r="C2760" s="3" t="s">
        <v>26</v>
      </c>
      <c r="D2760" s="3" t="s">
        <v>3389</v>
      </c>
      <c r="E2760" s="3" t="s">
        <v>9999</v>
      </c>
      <c r="F2760" s="36">
        <v>32940</v>
      </c>
      <c r="G2760" s="3">
        <v>1</v>
      </c>
      <c r="H2760" s="3" t="s">
        <v>1891</v>
      </c>
      <c r="I2760" s="3" t="s">
        <v>2396</v>
      </c>
      <c r="J2760" s="3" t="s">
        <v>3390</v>
      </c>
      <c r="K2760" s="3" t="s">
        <v>1538</v>
      </c>
      <c r="L2760" s="8" t="s">
        <v>9818</v>
      </c>
      <c r="M2760" s="5"/>
      <c r="N2760" s="13" t="s">
        <v>1043</v>
      </c>
      <c r="O2760" s="5">
        <v>44715</v>
      </c>
      <c r="P2760" s="8">
        <v>3</v>
      </c>
      <c r="Q2760" s="9">
        <v>1</v>
      </c>
      <c r="R2760" s="9" t="str">
        <f>IFERROR(VLOOKUP(Tabla2[[#This Row],[CONTRATISTA PRNCIPAL]],Hoja1!$L$5:$M$9,2,FALSE),"CJV")</f>
        <v>CJV</v>
      </c>
      <c r="S2760" s="9" t="str">
        <f>IF(Tabla2[[#This Row],[EMPRESA]]=Tabla2[[#This Row],[CONTRATISTA PRNCIPAL]],"Principal","Secundaria")</f>
        <v>Principal</v>
      </c>
      <c r="T2760" s="10">
        <f>IFERROR(1/COUNTIF(Tabla2[CONTRATISTA PRNCIPAL],Tabla2[[#This Row],[CONTRATISTA PRNCIPAL]]),0)</f>
        <v>5.4945054945054949E-3</v>
      </c>
      <c r="U2760" s="33">
        <f ca="1">IF(((TODAY()-Tabla2[[#This Row],[FECHA NACIMIENTO]])/365)&lt;18,"Corregir", IF(((TODAY()-Tabla2[[#This Row],[FECHA NACIMIENTO]])/365)&gt;80, "Corregir",ROUNDDOWN(((TODAY()-Tabla2[[#This Row],[FECHA NACIMIENTO]])/365),0)))</f>
        <v>33</v>
      </c>
      <c r="V276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760" s="34" t="str">
        <f ca="1">+IF(Tabla2[[#This Row],[Edad]]="Corregir","Corregir","Ok")</f>
        <v>Ok</v>
      </c>
      <c r="X2760" s="10" t="str">
        <f>+IFERROR(VLOOKUP(Tabla2[[#This Row],[DISTRITO SEGÚN DNI]],Hoja1!$A$2:$B$55,2,FALSE),"No")</f>
        <v>No</v>
      </c>
      <c r="Y2760" s="10" t="str">
        <f>IF(OR(LOWER(Tabla2[[#This Row],[GENERO]])="masculino", LOWER(Tabla2[[#This Row],[GENERO]])="femenino"),"OK","Corregir")</f>
        <v>OK</v>
      </c>
      <c r="Z2760" s="10" t="str">
        <f>+IF(Tabla2[[#This Row],[Nro. DNI / CE]]="","Corregir",IF(LEN(Tabla2[[#This Row],[Nro. DNI / CE]])&gt;=8,"OK","Corregir"))</f>
        <v>OK</v>
      </c>
      <c r="AA2760" s="10">
        <f>COUNTIF(Tabla2[APELLIDOS Y NOMBRES],Tabla2[[#This Row],[APELLIDOS Y NOMBRES]])</f>
        <v>1</v>
      </c>
      <c r="AB2760" t="str">
        <f ca="1">+IFERROR(IF(Tabla2[[#This Row],[FECHA CESE/BAJA]]="","No Aplica",IF(AND(MONTH(Tabla2[[#This Row],[FECHA CESE/BAJA]])=MONTH(TODAY()-30),YEAR(Tabla2[[#This Row],[FECHA CESE/BAJA]])=YEAR(TODAY())),MONTH(TODAY()-30)&amp;"-"&amp;YEAR(TODAY()),"Borrar")),"No aplica")</f>
        <v>No Aplica</v>
      </c>
      <c r="AC2760" t="str">
        <f ca="1">+IFERROR(IF(Tabla2[[#This Row],[FECHA INICIO DE LABORES EN OBRA]]="","No Aplica",IF(AND(MONTH(Tabla2[[#This Row],[FECHA INICIO DE LABORES EN OBRA]])=MONTH(TODAY()-30),YEAR(Tabla2[[#This Row],[FECHA INICIO DE LABORES EN OBRA]])=YEAR(TODAY())),MONTH(TODAY()-30)&amp;"-"&amp;YEAR(TODAY()),"No Aplica")),"No Aplica")</f>
        <v>No Aplica</v>
      </c>
    </row>
    <row r="2761" spans="1:29" x14ac:dyDescent="0.25">
      <c r="A2761" s="2" t="s">
        <v>3186</v>
      </c>
      <c r="B2761" s="3" t="s">
        <v>26</v>
      </c>
      <c r="C2761" s="3" t="s">
        <v>26</v>
      </c>
      <c r="D2761" s="3" t="s">
        <v>3391</v>
      </c>
      <c r="E2761" s="3" t="s">
        <v>10000</v>
      </c>
      <c r="F2761" s="36">
        <v>33196</v>
      </c>
      <c r="G2761" s="3">
        <v>1</v>
      </c>
      <c r="H2761" s="3" t="s">
        <v>1625</v>
      </c>
      <c r="I2761" s="3" t="s">
        <v>2396</v>
      </c>
      <c r="J2761" s="3" t="s">
        <v>3351</v>
      </c>
      <c r="K2761" s="3" t="s">
        <v>1161</v>
      </c>
      <c r="L2761" s="8" t="s">
        <v>9813</v>
      </c>
      <c r="M2761" s="5"/>
      <c r="N2761" s="13" t="s">
        <v>3392</v>
      </c>
      <c r="O2761" s="5">
        <v>44717</v>
      </c>
      <c r="P2761" s="8">
        <v>3</v>
      </c>
      <c r="Q2761" s="9">
        <v>1</v>
      </c>
      <c r="R2761" s="9" t="str">
        <f>IFERROR(VLOOKUP(Tabla2[[#This Row],[CONTRATISTA PRNCIPAL]],Hoja1!$L$5:$M$9,2,FALSE),"CJV")</f>
        <v>CJV</v>
      </c>
      <c r="S2761" s="9" t="str">
        <f>IF(Tabla2[[#This Row],[EMPRESA]]=Tabla2[[#This Row],[CONTRATISTA PRNCIPAL]],"Principal","Secundaria")</f>
        <v>Principal</v>
      </c>
      <c r="T2761" s="10">
        <f>IFERROR(1/COUNTIF(Tabla2[CONTRATISTA PRNCIPAL],Tabla2[[#This Row],[CONTRATISTA PRNCIPAL]]),0)</f>
        <v>5.4945054945054949E-3</v>
      </c>
      <c r="U2761" s="33">
        <f ca="1">IF(((TODAY()-Tabla2[[#This Row],[FECHA NACIMIENTO]])/365)&lt;18,"Corregir", IF(((TODAY()-Tabla2[[#This Row],[FECHA NACIMIENTO]])/365)&gt;80, "Corregir",ROUNDDOWN(((TODAY()-Tabla2[[#This Row],[FECHA NACIMIENTO]])/365),0)))</f>
        <v>32</v>
      </c>
      <c r="V276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761" s="34" t="str">
        <f ca="1">+IF(Tabla2[[#This Row],[Edad]]="Corregir","Corregir","Ok")</f>
        <v>Ok</v>
      </c>
      <c r="X2761" s="10" t="str">
        <f>+IFERROR(VLOOKUP(Tabla2[[#This Row],[DISTRITO SEGÚN DNI]],Hoja1!$A$2:$B$55,2,FALSE),"No")</f>
        <v>No</v>
      </c>
      <c r="Y2761" s="10" t="str">
        <f>IF(OR(LOWER(Tabla2[[#This Row],[GENERO]])="masculino", LOWER(Tabla2[[#This Row],[GENERO]])="femenino"),"OK","Corregir")</f>
        <v>OK</v>
      </c>
      <c r="Z2761" s="10" t="str">
        <f>+IF(Tabla2[[#This Row],[Nro. DNI / CE]]="","Corregir",IF(LEN(Tabla2[[#This Row],[Nro. DNI / CE]])&gt;=8,"OK","Corregir"))</f>
        <v>OK</v>
      </c>
      <c r="AA2761" s="10">
        <f>COUNTIF(Tabla2[APELLIDOS Y NOMBRES],Tabla2[[#This Row],[APELLIDOS Y NOMBRES]])</f>
        <v>1</v>
      </c>
      <c r="AB2761" t="str">
        <f ca="1">+IFERROR(IF(Tabla2[[#This Row],[FECHA CESE/BAJA]]="","No Aplica",IF(AND(MONTH(Tabla2[[#This Row],[FECHA CESE/BAJA]])=MONTH(TODAY()-30),YEAR(Tabla2[[#This Row],[FECHA CESE/BAJA]])=YEAR(TODAY())),MONTH(TODAY()-30)&amp;"-"&amp;YEAR(TODAY()),"Borrar")),"No aplica")</f>
        <v>No Aplica</v>
      </c>
      <c r="AC2761" t="str">
        <f ca="1">+IFERROR(IF(Tabla2[[#This Row],[FECHA INICIO DE LABORES EN OBRA]]="","No Aplica",IF(AND(MONTH(Tabla2[[#This Row],[FECHA INICIO DE LABORES EN OBRA]])=MONTH(TODAY()-30),YEAR(Tabla2[[#This Row],[FECHA INICIO DE LABORES EN OBRA]])=YEAR(TODAY())),MONTH(TODAY()-30)&amp;"-"&amp;YEAR(TODAY()),"No Aplica")),"No Aplica")</f>
        <v>No Aplica</v>
      </c>
    </row>
    <row r="2762" spans="1:29" x14ac:dyDescent="0.25">
      <c r="A2762" s="2" t="s">
        <v>3186</v>
      </c>
      <c r="B2762" s="3" t="s">
        <v>26</v>
      </c>
      <c r="C2762" s="3" t="s">
        <v>26</v>
      </c>
      <c r="D2762" s="3" t="s">
        <v>895</v>
      </c>
      <c r="E2762" s="3" t="s">
        <v>10001</v>
      </c>
      <c r="F2762" s="36">
        <v>35276</v>
      </c>
      <c r="G2762" s="3">
        <v>1</v>
      </c>
      <c r="H2762" s="3" t="s">
        <v>1891</v>
      </c>
      <c r="I2762" s="3" t="s">
        <v>2396</v>
      </c>
      <c r="J2762" s="3" t="s">
        <v>3393</v>
      </c>
      <c r="K2762" s="3" t="s">
        <v>35</v>
      </c>
      <c r="L2762" s="8" t="s">
        <v>9813</v>
      </c>
      <c r="M2762" s="5"/>
      <c r="N2762" s="13" t="s">
        <v>1043</v>
      </c>
      <c r="O2762" s="5">
        <v>44717</v>
      </c>
      <c r="P2762" s="8">
        <v>3</v>
      </c>
      <c r="Q2762" s="9">
        <v>1</v>
      </c>
      <c r="R2762" s="9" t="str">
        <f>IFERROR(VLOOKUP(Tabla2[[#This Row],[CONTRATISTA PRNCIPAL]],Hoja1!$L$5:$M$9,2,FALSE),"CJV")</f>
        <v>CJV</v>
      </c>
      <c r="S2762" s="9" t="str">
        <f>IF(Tabla2[[#This Row],[EMPRESA]]=Tabla2[[#This Row],[CONTRATISTA PRNCIPAL]],"Principal","Secundaria")</f>
        <v>Principal</v>
      </c>
      <c r="T2762" s="10">
        <f>IFERROR(1/COUNTIF(Tabla2[CONTRATISTA PRNCIPAL],Tabla2[[#This Row],[CONTRATISTA PRNCIPAL]]),0)</f>
        <v>5.4945054945054949E-3</v>
      </c>
      <c r="U2762" s="33">
        <f ca="1">IF(((TODAY()-Tabla2[[#This Row],[FECHA NACIMIENTO]])/365)&lt;18,"Corregir", IF(((TODAY()-Tabla2[[#This Row],[FECHA NACIMIENTO]])/365)&gt;80, "Corregir",ROUNDDOWN(((TODAY()-Tabla2[[#This Row],[FECHA NACIMIENTO]])/365),0)))</f>
        <v>27</v>
      </c>
      <c r="V276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762" s="34" t="str">
        <f ca="1">+IF(Tabla2[[#This Row],[Edad]]="Corregir","Corregir","Ok")</f>
        <v>Ok</v>
      </c>
      <c r="X2762" s="10" t="str">
        <f>+IFERROR(VLOOKUP(Tabla2[[#This Row],[DISTRITO SEGÚN DNI]],Hoja1!$A$2:$B$55,2,FALSE),"No")</f>
        <v>EL AGUSTINO</v>
      </c>
      <c r="Y2762" s="10" t="str">
        <f>IF(OR(LOWER(Tabla2[[#This Row],[GENERO]])="masculino", LOWER(Tabla2[[#This Row],[GENERO]])="femenino"),"OK","Corregir")</f>
        <v>OK</v>
      </c>
      <c r="Z2762" s="10" t="str">
        <f>+IF(Tabla2[[#This Row],[Nro. DNI / CE]]="","Corregir",IF(LEN(Tabla2[[#This Row],[Nro. DNI / CE]])&gt;=8,"OK","Corregir"))</f>
        <v>OK</v>
      </c>
      <c r="AA2762" s="10">
        <f>COUNTIF(Tabla2[APELLIDOS Y NOMBRES],Tabla2[[#This Row],[APELLIDOS Y NOMBRES]])</f>
        <v>1</v>
      </c>
      <c r="AB2762" t="str">
        <f ca="1">+IFERROR(IF(Tabla2[[#This Row],[FECHA CESE/BAJA]]="","No Aplica",IF(AND(MONTH(Tabla2[[#This Row],[FECHA CESE/BAJA]])=MONTH(TODAY()-30),YEAR(Tabla2[[#This Row],[FECHA CESE/BAJA]])=YEAR(TODAY())),MONTH(TODAY()-30)&amp;"-"&amp;YEAR(TODAY()),"Borrar")),"No aplica")</f>
        <v>No Aplica</v>
      </c>
      <c r="AC2762" t="str">
        <f ca="1">+IFERROR(IF(Tabla2[[#This Row],[FECHA INICIO DE LABORES EN OBRA]]="","No Aplica",IF(AND(MONTH(Tabla2[[#This Row],[FECHA INICIO DE LABORES EN OBRA]])=MONTH(TODAY()-30),YEAR(Tabla2[[#This Row],[FECHA INICIO DE LABORES EN OBRA]])=YEAR(TODAY())),MONTH(TODAY()-30)&amp;"-"&amp;YEAR(TODAY()),"No Aplica")),"No Aplica")</f>
        <v>No Aplica</v>
      </c>
    </row>
    <row r="2763" spans="1:29" x14ac:dyDescent="0.25">
      <c r="A2763" s="2" t="s">
        <v>3186</v>
      </c>
      <c r="B2763" s="3" t="s">
        <v>26</v>
      </c>
      <c r="C2763" s="3" t="s">
        <v>26</v>
      </c>
      <c r="D2763" s="3" t="s">
        <v>3394</v>
      </c>
      <c r="E2763" s="3" t="s">
        <v>10002</v>
      </c>
      <c r="F2763" s="36">
        <v>34789</v>
      </c>
      <c r="G2763" s="3">
        <v>1</v>
      </c>
      <c r="H2763" s="3" t="s">
        <v>3395</v>
      </c>
      <c r="I2763" s="3" t="s">
        <v>2396</v>
      </c>
      <c r="J2763" s="3" t="s">
        <v>3396</v>
      </c>
      <c r="K2763" s="3" t="s">
        <v>3397</v>
      </c>
      <c r="L2763" s="8" t="s">
        <v>9813</v>
      </c>
      <c r="M2763" s="5"/>
      <c r="N2763" s="13" t="s">
        <v>1043</v>
      </c>
      <c r="O2763" s="5">
        <v>44722</v>
      </c>
      <c r="P2763" s="8">
        <v>3</v>
      </c>
      <c r="Q2763" s="9">
        <v>1</v>
      </c>
      <c r="R2763" s="9" t="str">
        <f>IFERROR(VLOOKUP(Tabla2[[#This Row],[CONTRATISTA PRNCIPAL]],Hoja1!$L$5:$M$9,2,FALSE),"CJV")</f>
        <v>CJV</v>
      </c>
      <c r="S2763" s="9" t="str">
        <f>IF(Tabla2[[#This Row],[EMPRESA]]=Tabla2[[#This Row],[CONTRATISTA PRNCIPAL]],"Principal","Secundaria")</f>
        <v>Principal</v>
      </c>
      <c r="T2763" s="10">
        <f>IFERROR(1/COUNTIF(Tabla2[CONTRATISTA PRNCIPAL],Tabla2[[#This Row],[CONTRATISTA PRNCIPAL]]),0)</f>
        <v>5.4945054945054949E-3</v>
      </c>
      <c r="U2763" s="33">
        <f ca="1">IF(((TODAY()-Tabla2[[#This Row],[FECHA NACIMIENTO]])/365)&lt;18,"Corregir", IF(((TODAY()-Tabla2[[#This Row],[FECHA NACIMIENTO]])/365)&gt;80, "Corregir",ROUNDDOWN(((TODAY()-Tabla2[[#This Row],[FECHA NACIMIENTO]])/365),0)))</f>
        <v>28</v>
      </c>
      <c r="V276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763" s="34" t="str">
        <f ca="1">+IF(Tabla2[[#This Row],[Edad]]="Corregir","Corregir","Ok")</f>
        <v>Ok</v>
      </c>
      <c r="X2763" s="10" t="str">
        <f>+IFERROR(VLOOKUP(Tabla2[[#This Row],[DISTRITO SEGÚN DNI]],Hoja1!$A$2:$B$55,2,FALSE),"No")</f>
        <v>No</v>
      </c>
      <c r="Y2763" s="10" t="str">
        <f>IF(OR(LOWER(Tabla2[[#This Row],[GENERO]])="masculino", LOWER(Tabla2[[#This Row],[GENERO]])="femenino"),"OK","Corregir")</f>
        <v>OK</v>
      </c>
      <c r="Z2763" s="10" t="str">
        <f>+IF(Tabla2[[#This Row],[Nro. DNI / CE]]="","Corregir",IF(LEN(Tabla2[[#This Row],[Nro. DNI / CE]])&gt;=8,"OK","Corregir"))</f>
        <v>OK</v>
      </c>
      <c r="AA2763" s="10">
        <f>COUNTIF(Tabla2[APELLIDOS Y NOMBRES],Tabla2[[#This Row],[APELLIDOS Y NOMBRES]])</f>
        <v>1</v>
      </c>
      <c r="AB2763" t="str">
        <f ca="1">+IFERROR(IF(Tabla2[[#This Row],[FECHA CESE/BAJA]]="","No Aplica",IF(AND(MONTH(Tabla2[[#This Row],[FECHA CESE/BAJA]])=MONTH(TODAY()-30),YEAR(Tabla2[[#This Row],[FECHA CESE/BAJA]])=YEAR(TODAY())),MONTH(TODAY()-30)&amp;"-"&amp;YEAR(TODAY()),"Borrar")),"No aplica")</f>
        <v>No Aplica</v>
      </c>
      <c r="AC2763" t="str">
        <f ca="1">+IFERROR(IF(Tabla2[[#This Row],[FECHA INICIO DE LABORES EN OBRA]]="","No Aplica",IF(AND(MONTH(Tabla2[[#This Row],[FECHA INICIO DE LABORES EN OBRA]])=MONTH(TODAY()-30),YEAR(Tabla2[[#This Row],[FECHA INICIO DE LABORES EN OBRA]])=YEAR(TODAY())),MONTH(TODAY()-30)&amp;"-"&amp;YEAR(TODAY()),"No Aplica")),"No Aplica")</f>
        <v>No Aplica</v>
      </c>
    </row>
    <row r="2764" spans="1:29" x14ac:dyDescent="0.25">
      <c r="A2764" s="2" t="s">
        <v>3186</v>
      </c>
      <c r="B2764" s="3" t="s">
        <v>26</v>
      </c>
      <c r="C2764" s="3" t="s">
        <v>26</v>
      </c>
      <c r="D2764" s="3" t="s">
        <v>3398</v>
      </c>
      <c r="E2764" s="3" t="s">
        <v>10003</v>
      </c>
      <c r="F2764" s="36">
        <v>29772</v>
      </c>
      <c r="G2764" s="3">
        <v>3</v>
      </c>
      <c r="H2764" s="3" t="s">
        <v>3343</v>
      </c>
      <c r="I2764" s="3" t="s">
        <v>2396</v>
      </c>
      <c r="J2764" s="3" t="s">
        <v>3399</v>
      </c>
      <c r="K2764" s="3" t="s">
        <v>3400</v>
      </c>
      <c r="L2764" s="8" t="s">
        <v>9813</v>
      </c>
      <c r="M2764" s="5"/>
      <c r="N2764" s="13" t="s">
        <v>1043</v>
      </c>
      <c r="O2764" s="5">
        <v>44729</v>
      </c>
      <c r="P2764" s="8">
        <v>3</v>
      </c>
      <c r="Q2764" s="9">
        <v>1</v>
      </c>
      <c r="R2764" s="9" t="str">
        <f>IFERROR(VLOOKUP(Tabla2[[#This Row],[CONTRATISTA PRNCIPAL]],Hoja1!$L$5:$M$9,2,FALSE),"CJV")</f>
        <v>CJV</v>
      </c>
      <c r="S2764" s="9" t="str">
        <f>IF(Tabla2[[#This Row],[EMPRESA]]=Tabla2[[#This Row],[CONTRATISTA PRNCIPAL]],"Principal","Secundaria")</f>
        <v>Principal</v>
      </c>
      <c r="T2764" s="10">
        <f>IFERROR(1/COUNTIF(Tabla2[CONTRATISTA PRNCIPAL],Tabla2[[#This Row],[CONTRATISTA PRNCIPAL]]),0)</f>
        <v>5.4945054945054949E-3</v>
      </c>
      <c r="U2764" s="33">
        <f ca="1">IF(((TODAY()-Tabla2[[#This Row],[FECHA NACIMIENTO]])/365)&lt;18,"Corregir", IF(((TODAY()-Tabla2[[#This Row],[FECHA NACIMIENTO]])/365)&gt;80, "Corregir",ROUNDDOWN(((TODAY()-Tabla2[[#This Row],[FECHA NACIMIENTO]])/365),0)))</f>
        <v>42</v>
      </c>
      <c r="V276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764" s="34" t="str">
        <f ca="1">+IF(Tabla2[[#This Row],[Edad]]="Corregir","Corregir","Ok")</f>
        <v>Ok</v>
      </c>
      <c r="X2764" s="10" t="str">
        <f>+IFERROR(VLOOKUP(Tabla2[[#This Row],[DISTRITO SEGÚN DNI]],Hoja1!$A$2:$B$55,2,FALSE),"No")</f>
        <v>No</v>
      </c>
      <c r="Y2764" s="10" t="str">
        <f>IF(OR(LOWER(Tabla2[[#This Row],[GENERO]])="masculino", LOWER(Tabla2[[#This Row],[GENERO]])="femenino"),"OK","Corregir")</f>
        <v>OK</v>
      </c>
      <c r="Z2764" s="10" t="str">
        <f>+IF(Tabla2[[#This Row],[Nro. DNI / CE]]="","Corregir",IF(LEN(Tabla2[[#This Row],[Nro. DNI / CE]])&gt;=8,"OK","Corregir"))</f>
        <v>OK</v>
      </c>
      <c r="AA2764" s="10">
        <f>COUNTIF(Tabla2[APELLIDOS Y NOMBRES],Tabla2[[#This Row],[APELLIDOS Y NOMBRES]])</f>
        <v>1</v>
      </c>
      <c r="AB2764" t="str">
        <f ca="1">+IFERROR(IF(Tabla2[[#This Row],[FECHA CESE/BAJA]]="","No Aplica",IF(AND(MONTH(Tabla2[[#This Row],[FECHA CESE/BAJA]])=MONTH(TODAY()-30),YEAR(Tabla2[[#This Row],[FECHA CESE/BAJA]])=YEAR(TODAY())),MONTH(TODAY()-30)&amp;"-"&amp;YEAR(TODAY()),"Borrar")),"No aplica")</f>
        <v>No Aplica</v>
      </c>
      <c r="AC2764" t="str">
        <f ca="1">+IFERROR(IF(Tabla2[[#This Row],[FECHA INICIO DE LABORES EN OBRA]]="","No Aplica",IF(AND(MONTH(Tabla2[[#This Row],[FECHA INICIO DE LABORES EN OBRA]])=MONTH(TODAY()-30),YEAR(Tabla2[[#This Row],[FECHA INICIO DE LABORES EN OBRA]])=YEAR(TODAY())),MONTH(TODAY()-30)&amp;"-"&amp;YEAR(TODAY()),"No Aplica")),"No Aplica")</f>
        <v>No Aplica</v>
      </c>
    </row>
    <row r="2765" spans="1:29" x14ac:dyDescent="0.25">
      <c r="A2765" s="2" t="s">
        <v>3186</v>
      </c>
      <c r="B2765" s="3" t="s">
        <v>26</v>
      </c>
      <c r="C2765" s="3" t="s">
        <v>26</v>
      </c>
      <c r="D2765" s="3" t="s">
        <v>3401</v>
      </c>
      <c r="E2765" s="3" t="s">
        <v>10004</v>
      </c>
      <c r="F2765" s="36">
        <v>32740</v>
      </c>
      <c r="G2765" s="3">
        <v>3</v>
      </c>
      <c r="H2765" s="3" t="s">
        <v>1688</v>
      </c>
      <c r="I2765" s="3" t="s">
        <v>2396</v>
      </c>
      <c r="J2765" s="3" t="s">
        <v>3402</v>
      </c>
      <c r="K2765" s="3" t="s">
        <v>1047</v>
      </c>
      <c r="L2765" s="8" t="s">
        <v>9813</v>
      </c>
      <c r="M2765" s="5"/>
      <c r="N2765" s="13" t="s">
        <v>1043</v>
      </c>
      <c r="O2765" s="5">
        <v>44729</v>
      </c>
      <c r="P2765" s="8">
        <v>3</v>
      </c>
      <c r="Q2765" s="9">
        <v>1</v>
      </c>
      <c r="R2765" s="9" t="str">
        <f>IFERROR(VLOOKUP(Tabla2[[#This Row],[CONTRATISTA PRNCIPAL]],Hoja1!$L$5:$M$9,2,FALSE),"CJV")</f>
        <v>CJV</v>
      </c>
      <c r="S2765" s="9" t="str">
        <f>IF(Tabla2[[#This Row],[EMPRESA]]=Tabla2[[#This Row],[CONTRATISTA PRNCIPAL]],"Principal","Secundaria")</f>
        <v>Principal</v>
      </c>
      <c r="T2765" s="10">
        <f>IFERROR(1/COUNTIF(Tabla2[CONTRATISTA PRNCIPAL],Tabla2[[#This Row],[CONTRATISTA PRNCIPAL]]),0)</f>
        <v>5.4945054945054949E-3</v>
      </c>
      <c r="U2765" s="33">
        <f ca="1">IF(((TODAY()-Tabla2[[#This Row],[FECHA NACIMIENTO]])/365)&lt;18,"Corregir", IF(((TODAY()-Tabla2[[#This Row],[FECHA NACIMIENTO]])/365)&gt;80, "Corregir",ROUNDDOWN(((TODAY()-Tabla2[[#This Row],[FECHA NACIMIENTO]])/365),0)))</f>
        <v>34</v>
      </c>
      <c r="V276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765" s="34" t="str">
        <f ca="1">+IF(Tabla2[[#This Row],[Edad]]="Corregir","Corregir","Ok")</f>
        <v>Ok</v>
      </c>
      <c r="X2765" s="10" t="str">
        <f>+IFERROR(VLOOKUP(Tabla2[[#This Row],[DISTRITO SEGÚN DNI]],Hoja1!$A$2:$B$55,2,FALSE),"No")</f>
        <v>No</v>
      </c>
      <c r="Y2765" s="10" t="str">
        <f>IF(OR(LOWER(Tabla2[[#This Row],[GENERO]])="masculino", LOWER(Tabla2[[#This Row],[GENERO]])="femenino"),"OK","Corregir")</f>
        <v>OK</v>
      </c>
      <c r="Z2765" s="10" t="str">
        <f>+IF(Tabla2[[#This Row],[Nro. DNI / CE]]="","Corregir",IF(LEN(Tabla2[[#This Row],[Nro. DNI / CE]])&gt;=8,"OK","Corregir"))</f>
        <v>OK</v>
      </c>
      <c r="AA2765" s="10">
        <f>COUNTIF(Tabla2[APELLIDOS Y NOMBRES],Tabla2[[#This Row],[APELLIDOS Y NOMBRES]])</f>
        <v>1</v>
      </c>
      <c r="AB2765" t="str">
        <f ca="1">+IFERROR(IF(Tabla2[[#This Row],[FECHA CESE/BAJA]]="","No Aplica",IF(AND(MONTH(Tabla2[[#This Row],[FECHA CESE/BAJA]])=MONTH(TODAY()-30),YEAR(Tabla2[[#This Row],[FECHA CESE/BAJA]])=YEAR(TODAY())),MONTH(TODAY()-30)&amp;"-"&amp;YEAR(TODAY()),"Borrar")),"No aplica")</f>
        <v>No Aplica</v>
      </c>
      <c r="AC2765" t="str">
        <f ca="1">+IFERROR(IF(Tabla2[[#This Row],[FECHA INICIO DE LABORES EN OBRA]]="","No Aplica",IF(AND(MONTH(Tabla2[[#This Row],[FECHA INICIO DE LABORES EN OBRA]])=MONTH(TODAY()-30),YEAR(Tabla2[[#This Row],[FECHA INICIO DE LABORES EN OBRA]])=YEAR(TODAY())),MONTH(TODAY()-30)&amp;"-"&amp;YEAR(TODAY()),"No Aplica")),"No Aplica")</f>
        <v>No Aplica</v>
      </c>
    </row>
    <row r="2766" spans="1:29" x14ac:dyDescent="0.25">
      <c r="A2766" s="2" t="s">
        <v>3186</v>
      </c>
      <c r="B2766" s="3" t="s">
        <v>26</v>
      </c>
      <c r="C2766" s="3" t="s">
        <v>26</v>
      </c>
      <c r="D2766" s="3" t="s">
        <v>3403</v>
      </c>
      <c r="E2766" s="3" t="s">
        <v>10005</v>
      </c>
      <c r="F2766" s="36">
        <v>31938</v>
      </c>
      <c r="G2766" s="3">
        <v>3</v>
      </c>
      <c r="H2766" s="3" t="s">
        <v>1452</v>
      </c>
      <c r="I2766" s="3" t="s">
        <v>2396</v>
      </c>
      <c r="J2766" s="3" t="s">
        <v>3404</v>
      </c>
      <c r="K2766" s="3" t="s">
        <v>1077</v>
      </c>
      <c r="L2766" s="8" t="s">
        <v>9818</v>
      </c>
      <c r="M2766" s="5"/>
      <c r="N2766" s="13" t="s">
        <v>1043</v>
      </c>
      <c r="O2766" s="5">
        <v>44748</v>
      </c>
      <c r="P2766" s="8">
        <v>1</v>
      </c>
      <c r="Q2766" s="9">
        <v>1</v>
      </c>
      <c r="R2766" s="9" t="str">
        <f>IFERROR(VLOOKUP(Tabla2[[#This Row],[CONTRATISTA PRNCIPAL]],Hoja1!$L$5:$M$9,2,FALSE),"CJV")</f>
        <v>CJV</v>
      </c>
      <c r="S2766" s="9" t="str">
        <f>IF(Tabla2[[#This Row],[EMPRESA]]=Tabla2[[#This Row],[CONTRATISTA PRNCIPAL]],"Principal","Secundaria")</f>
        <v>Principal</v>
      </c>
      <c r="T2766" s="10">
        <f>IFERROR(1/COUNTIF(Tabla2[CONTRATISTA PRNCIPAL],Tabla2[[#This Row],[CONTRATISTA PRNCIPAL]]),0)</f>
        <v>5.4945054945054949E-3</v>
      </c>
      <c r="U2766" s="33">
        <f ca="1">IF(((TODAY()-Tabla2[[#This Row],[FECHA NACIMIENTO]])/365)&lt;18,"Corregir", IF(((TODAY()-Tabla2[[#This Row],[FECHA NACIMIENTO]])/365)&gt;80, "Corregir",ROUNDDOWN(((TODAY()-Tabla2[[#This Row],[FECHA NACIMIENTO]])/365),0)))</f>
        <v>36</v>
      </c>
      <c r="V276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766" s="34" t="str">
        <f ca="1">+IF(Tabla2[[#This Row],[Edad]]="Corregir","Corregir","Ok")</f>
        <v>Ok</v>
      </c>
      <c r="X2766" s="10" t="str">
        <f>+IFERROR(VLOOKUP(Tabla2[[#This Row],[DISTRITO SEGÚN DNI]],Hoja1!$A$2:$B$55,2,FALSE),"No")</f>
        <v>No</v>
      </c>
      <c r="Y2766" s="10" t="str">
        <f>IF(OR(LOWER(Tabla2[[#This Row],[GENERO]])="masculino", LOWER(Tabla2[[#This Row],[GENERO]])="femenino"),"OK","Corregir")</f>
        <v>OK</v>
      </c>
      <c r="Z2766" s="10" t="str">
        <f>+IF(Tabla2[[#This Row],[Nro. DNI / CE]]="","Corregir",IF(LEN(Tabla2[[#This Row],[Nro. DNI / CE]])&gt;=8,"OK","Corregir"))</f>
        <v>OK</v>
      </c>
      <c r="AA2766" s="10">
        <f>COUNTIF(Tabla2[APELLIDOS Y NOMBRES],Tabla2[[#This Row],[APELLIDOS Y NOMBRES]])</f>
        <v>1</v>
      </c>
      <c r="AB2766" t="str">
        <f ca="1">+IFERROR(IF(Tabla2[[#This Row],[FECHA CESE/BAJA]]="","No Aplica",IF(AND(MONTH(Tabla2[[#This Row],[FECHA CESE/BAJA]])=MONTH(TODAY()-30),YEAR(Tabla2[[#This Row],[FECHA CESE/BAJA]])=YEAR(TODAY())),MONTH(TODAY()-30)&amp;"-"&amp;YEAR(TODAY()),"Borrar")),"No aplica")</f>
        <v>No Aplica</v>
      </c>
      <c r="AC2766" t="str">
        <f ca="1">+IFERROR(IF(Tabla2[[#This Row],[FECHA INICIO DE LABORES EN OBRA]]="","No Aplica",IF(AND(MONTH(Tabla2[[#This Row],[FECHA INICIO DE LABORES EN OBRA]])=MONTH(TODAY()-30),YEAR(Tabla2[[#This Row],[FECHA INICIO DE LABORES EN OBRA]])=YEAR(TODAY())),MONTH(TODAY()-30)&amp;"-"&amp;YEAR(TODAY()),"No Aplica")),"No Aplica")</f>
        <v>No Aplica</v>
      </c>
    </row>
    <row r="2767" spans="1:29" x14ac:dyDescent="0.25">
      <c r="A2767" s="2" t="s">
        <v>3186</v>
      </c>
      <c r="B2767" s="3" t="s">
        <v>26</v>
      </c>
      <c r="C2767" s="3" t="s">
        <v>26</v>
      </c>
      <c r="D2767" s="3" t="s">
        <v>10006</v>
      </c>
      <c r="E2767" s="3" t="s">
        <v>10007</v>
      </c>
      <c r="F2767" s="36">
        <v>29385</v>
      </c>
      <c r="G2767" s="3">
        <v>3</v>
      </c>
      <c r="H2767" s="3" t="s">
        <v>3332</v>
      </c>
      <c r="I2767" s="3" t="s">
        <v>9990</v>
      </c>
      <c r="J2767" s="3" t="s">
        <v>10008</v>
      </c>
      <c r="K2767" s="3" t="s">
        <v>1278</v>
      </c>
      <c r="L2767" s="8" t="s">
        <v>9813</v>
      </c>
      <c r="M2767" s="5"/>
      <c r="N2767" s="13" t="s">
        <v>1043</v>
      </c>
      <c r="O2767" s="5">
        <v>44752</v>
      </c>
      <c r="P2767" s="8">
        <v>1</v>
      </c>
      <c r="Q2767" s="9">
        <v>1</v>
      </c>
      <c r="R2767" s="9" t="str">
        <f>IFERROR(VLOOKUP(Tabla2[[#This Row],[CONTRATISTA PRNCIPAL]],Hoja1!$L$5:$M$9,2,FALSE),"CJV")</f>
        <v>CJV</v>
      </c>
      <c r="S2767" s="9" t="str">
        <f>IF(Tabla2[[#This Row],[EMPRESA]]=Tabla2[[#This Row],[CONTRATISTA PRNCIPAL]],"Principal","Secundaria")</f>
        <v>Principal</v>
      </c>
      <c r="T2767" s="10">
        <f>IFERROR(1/COUNTIF(Tabla2[CONTRATISTA PRNCIPAL],Tabla2[[#This Row],[CONTRATISTA PRNCIPAL]]),0)</f>
        <v>5.4945054945054949E-3</v>
      </c>
      <c r="U2767" s="33">
        <f ca="1">IF(((TODAY()-Tabla2[[#This Row],[FECHA NACIMIENTO]])/365)&lt;18,"Corregir", IF(((TODAY()-Tabla2[[#This Row],[FECHA NACIMIENTO]])/365)&gt;80, "Corregir",ROUNDDOWN(((TODAY()-Tabla2[[#This Row],[FECHA NACIMIENTO]])/365),0)))</f>
        <v>43</v>
      </c>
      <c r="V276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767" s="34" t="str">
        <f ca="1">+IF(Tabla2[[#This Row],[Edad]]="Corregir","Corregir","Ok")</f>
        <v>Ok</v>
      </c>
      <c r="X2767" s="10" t="str">
        <f>+IFERROR(VLOOKUP(Tabla2[[#This Row],[DISTRITO SEGÚN DNI]],Hoja1!$A$2:$B$55,2,FALSE),"No")</f>
        <v>No</v>
      </c>
      <c r="Y2767" s="10" t="str">
        <f>IF(OR(LOWER(Tabla2[[#This Row],[GENERO]])="masculino", LOWER(Tabla2[[#This Row],[GENERO]])="femenino"),"OK","Corregir")</f>
        <v>OK</v>
      </c>
      <c r="Z2767" s="10" t="str">
        <f>+IF(Tabla2[[#This Row],[Nro. DNI / CE]]="","Corregir",IF(LEN(Tabla2[[#This Row],[Nro. DNI / CE]])&gt;=8,"OK","Corregir"))</f>
        <v>OK</v>
      </c>
      <c r="AA2767" s="10">
        <f>COUNTIF(Tabla2[APELLIDOS Y NOMBRES],Tabla2[[#This Row],[APELLIDOS Y NOMBRES]])</f>
        <v>1</v>
      </c>
      <c r="AB2767" t="str">
        <f ca="1">+IFERROR(IF(Tabla2[[#This Row],[FECHA CESE/BAJA]]="","No Aplica",IF(AND(MONTH(Tabla2[[#This Row],[FECHA CESE/BAJA]])=MONTH(TODAY()-30),YEAR(Tabla2[[#This Row],[FECHA CESE/BAJA]])=YEAR(TODAY())),MONTH(TODAY()-30)&amp;"-"&amp;YEAR(TODAY()),"Borrar")),"No aplica")</f>
        <v>No Aplica</v>
      </c>
      <c r="AC2767" t="str">
        <f ca="1">+IFERROR(IF(Tabla2[[#This Row],[FECHA INICIO DE LABORES EN OBRA]]="","No Aplica",IF(AND(MONTH(Tabla2[[#This Row],[FECHA INICIO DE LABORES EN OBRA]])=MONTH(TODAY()-30),YEAR(Tabla2[[#This Row],[FECHA INICIO DE LABORES EN OBRA]])=YEAR(TODAY())),MONTH(TODAY()-30)&amp;"-"&amp;YEAR(TODAY()),"No Aplica")),"No Aplica")</f>
        <v>No Aplica</v>
      </c>
    </row>
    <row r="2768" spans="1:29" x14ac:dyDescent="0.25">
      <c r="A2768" s="2" t="s">
        <v>3186</v>
      </c>
      <c r="B2768" s="3" t="s">
        <v>26</v>
      </c>
      <c r="C2768" s="3" t="s">
        <v>26</v>
      </c>
      <c r="D2768" s="3" t="s">
        <v>3405</v>
      </c>
      <c r="E2768" s="3" t="s">
        <v>3406</v>
      </c>
      <c r="F2768" s="36">
        <v>25797</v>
      </c>
      <c r="G2768" s="3">
        <v>1</v>
      </c>
      <c r="H2768" s="3" t="s">
        <v>3407</v>
      </c>
      <c r="I2768" s="3" t="s">
        <v>2396</v>
      </c>
      <c r="J2768" s="3" t="s">
        <v>3408</v>
      </c>
      <c r="K2768" s="3" t="s">
        <v>1291</v>
      </c>
      <c r="L2768" s="8" t="s">
        <v>9813</v>
      </c>
      <c r="M2768" s="5"/>
      <c r="N2768" s="13" t="s">
        <v>1043</v>
      </c>
      <c r="O2768" s="5">
        <v>44753</v>
      </c>
      <c r="P2768" s="8">
        <v>3</v>
      </c>
      <c r="Q2768" s="9">
        <v>1</v>
      </c>
      <c r="R2768" s="9" t="str">
        <f>IFERROR(VLOOKUP(Tabla2[[#This Row],[CONTRATISTA PRNCIPAL]],Hoja1!$L$5:$M$9,2,FALSE),"CJV")</f>
        <v>CJV</v>
      </c>
      <c r="S2768" s="9" t="str">
        <f>IF(Tabla2[[#This Row],[EMPRESA]]=Tabla2[[#This Row],[CONTRATISTA PRNCIPAL]],"Principal","Secundaria")</f>
        <v>Principal</v>
      </c>
      <c r="T2768" s="10">
        <f>IFERROR(1/COUNTIF(Tabla2[CONTRATISTA PRNCIPAL],Tabla2[[#This Row],[CONTRATISTA PRNCIPAL]]),0)</f>
        <v>5.4945054945054949E-3</v>
      </c>
      <c r="U2768" s="33">
        <f ca="1">IF(((TODAY()-Tabla2[[#This Row],[FECHA NACIMIENTO]])/365)&lt;18,"Corregir", IF(((TODAY()-Tabla2[[#This Row],[FECHA NACIMIENTO]])/365)&gt;80, "Corregir",ROUNDDOWN(((TODAY()-Tabla2[[#This Row],[FECHA NACIMIENTO]])/365),0)))</f>
        <v>53</v>
      </c>
      <c r="V276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768" s="34" t="str">
        <f ca="1">+IF(Tabla2[[#This Row],[Edad]]="Corregir","Corregir","Ok")</f>
        <v>Ok</v>
      </c>
      <c r="X2768" s="10" t="str">
        <f>+IFERROR(VLOOKUP(Tabla2[[#This Row],[DISTRITO SEGÚN DNI]],Hoja1!$A$2:$B$55,2,FALSE),"No")</f>
        <v>No</v>
      </c>
      <c r="Y2768" s="10" t="str">
        <f>IF(OR(LOWER(Tabla2[[#This Row],[GENERO]])="masculino", LOWER(Tabla2[[#This Row],[GENERO]])="femenino"),"OK","Corregir")</f>
        <v>OK</v>
      </c>
      <c r="Z2768" s="10" t="str">
        <f>+IF(Tabla2[[#This Row],[Nro. DNI / CE]]="","Corregir",IF(LEN(Tabla2[[#This Row],[Nro. DNI / CE]])&gt;=8,"OK","Corregir"))</f>
        <v>OK</v>
      </c>
      <c r="AA2768" s="10">
        <f>COUNTIF(Tabla2[APELLIDOS Y NOMBRES],Tabla2[[#This Row],[APELLIDOS Y NOMBRES]])</f>
        <v>1</v>
      </c>
      <c r="AB2768" t="str">
        <f ca="1">+IFERROR(IF(Tabla2[[#This Row],[FECHA CESE/BAJA]]="","No Aplica",IF(AND(MONTH(Tabla2[[#This Row],[FECHA CESE/BAJA]])=MONTH(TODAY()-30),YEAR(Tabla2[[#This Row],[FECHA CESE/BAJA]])=YEAR(TODAY())),MONTH(TODAY()-30)&amp;"-"&amp;YEAR(TODAY()),"Borrar")),"No aplica")</f>
        <v>No Aplica</v>
      </c>
      <c r="AC2768" t="str">
        <f ca="1">+IFERROR(IF(Tabla2[[#This Row],[FECHA INICIO DE LABORES EN OBRA]]="","No Aplica",IF(AND(MONTH(Tabla2[[#This Row],[FECHA INICIO DE LABORES EN OBRA]])=MONTH(TODAY()-30),YEAR(Tabla2[[#This Row],[FECHA INICIO DE LABORES EN OBRA]])=YEAR(TODAY())),MONTH(TODAY()-30)&amp;"-"&amp;YEAR(TODAY()),"No Aplica")),"No Aplica")</f>
        <v>No Aplica</v>
      </c>
    </row>
    <row r="2769" spans="1:29" x14ac:dyDescent="0.25">
      <c r="A2769" s="2" t="s">
        <v>3186</v>
      </c>
      <c r="B2769" s="3" t="s">
        <v>26</v>
      </c>
      <c r="C2769" s="3" t="s">
        <v>26</v>
      </c>
      <c r="D2769" s="3" t="s">
        <v>3409</v>
      </c>
      <c r="E2769" s="3" t="s">
        <v>10009</v>
      </c>
      <c r="F2769" s="36">
        <v>34945</v>
      </c>
      <c r="G2769" s="3">
        <v>1</v>
      </c>
      <c r="H2769" s="3" t="s">
        <v>3410</v>
      </c>
      <c r="I2769" s="3" t="s">
        <v>2396</v>
      </c>
      <c r="J2769" s="3" t="s">
        <v>3411</v>
      </c>
      <c r="K2769" s="3" t="s">
        <v>3412</v>
      </c>
      <c r="L2769" s="8" t="s">
        <v>9813</v>
      </c>
      <c r="M2769" s="5"/>
      <c r="N2769" s="13" t="s">
        <v>1043</v>
      </c>
      <c r="O2769" s="5">
        <v>44756</v>
      </c>
      <c r="P2769" s="8">
        <v>3</v>
      </c>
      <c r="Q2769" s="9">
        <v>1</v>
      </c>
      <c r="R2769" s="9" t="str">
        <f>IFERROR(VLOOKUP(Tabla2[[#This Row],[CONTRATISTA PRNCIPAL]],Hoja1!$L$5:$M$9,2,FALSE),"CJV")</f>
        <v>CJV</v>
      </c>
      <c r="S2769" s="9" t="str">
        <f>IF(Tabla2[[#This Row],[EMPRESA]]=Tabla2[[#This Row],[CONTRATISTA PRNCIPAL]],"Principal","Secundaria")</f>
        <v>Principal</v>
      </c>
      <c r="T2769" s="10">
        <f>IFERROR(1/COUNTIF(Tabla2[CONTRATISTA PRNCIPAL],Tabla2[[#This Row],[CONTRATISTA PRNCIPAL]]),0)</f>
        <v>5.4945054945054949E-3</v>
      </c>
      <c r="U2769" s="33">
        <f ca="1">IF(((TODAY()-Tabla2[[#This Row],[FECHA NACIMIENTO]])/365)&lt;18,"Corregir", IF(((TODAY()-Tabla2[[#This Row],[FECHA NACIMIENTO]])/365)&gt;80, "Corregir",ROUNDDOWN(((TODAY()-Tabla2[[#This Row],[FECHA NACIMIENTO]])/365),0)))</f>
        <v>28</v>
      </c>
      <c r="V276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769" s="34" t="str">
        <f ca="1">+IF(Tabla2[[#This Row],[Edad]]="Corregir","Corregir","Ok")</f>
        <v>Ok</v>
      </c>
      <c r="X2769" s="10" t="str">
        <f>+IFERROR(VLOOKUP(Tabla2[[#This Row],[DISTRITO SEGÚN DNI]],Hoja1!$A$2:$B$55,2,FALSE),"No")</f>
        <v>No</v>
      </c>
      <c r="Y2769" s="10" t="str">
        <f>IF(OR(LOWER(Tabla2[[#This Row],[GENERO]])="masculino", LOWER(Tabla2[[#This Row],[GENERO]])="femenino"),"OK","Corregir")</f>
        <v>OK</v>
      </c>
      <c r="Z2769" s="10" t="str">
        <f>+IF(Tabla2[[#This Row],[Nro. DNI / CE]]="","Corregir",IF(LEN(Tabla2[[#This Row],[Nro. DNI / CE]])&gt;=8,"OK","Corregir"))</f>
        <v>OK</v>
      </c>
      <c r="AA2769" s="10">
        <f>COUNTIF(Tabla2[APELLIDOS Y NOMBRES],Tabla2[[#This Row],[APELLIDOS Y NOMBRES]])</f>
        <v>1</v>
      </c>
      <c r="AB2769" t="str">
        <f ca="1">+IFERROR(IF(Tabla2[[#This Row],[FECHA CESE/BAJA]]="","No Aplica",IF(AND(MONTH(Tabla2[[#This Row],[FECHA CESE/BAJA]])=MONTH(TODAY()-30),YEAR(Tabla2[[#This Row],[FECHA CESE/BAJA]])=YEAR(TODAY())),MONTH(TODAY()-30)&amp;"-"&amp;YEAR(TODAY()),"Borrar")),"No aplica")</f>
        <v>No Aplica</v>
      </c>
      <c r="AC2769" t="str">
        <f ca="1">+IFERROR(IF(Tabla2[[#This Row],[FECHA INICIO DE LABORES EN OBRA]]="","No Aplica",IF(AND(MONTH(Tabla2[[#This Row],[FECHA INICIO DE LABORES EN OBRA]])=MONTH(TODAY()-30),YEAR(Tabla2[[#This Row],[FECHA INICIO DE LABORES EN OBRA]])=YEAR(TODAY())),MONTH(TODAY()-30)&amp;"-"&amp;YEAR(TODAY()),"No Aplica")),"No Aplica")</f>
        <v>No Aplica</v>
      </c>
    </row>
    <row r="2770" spans="1:29" x14ac:dyDescent="0.25">
      <c r="A2770" s="2" t="s">
        <v>3186</v>
      </c>
      <c r="B2770" s="3" t="s">
        <v>26</v>
      </c>
      <c r="C2770" s="3" t="s">
        <v>26</v>
      </c>
      <c r="D2770" s="3" t="s">
        <v>896</v>
      </c>
      <c r="E2770" s="3" t="s">
        <v>10010</v>
      </c>
      <c r="F2770" s="36">
        <v>28392</v>
      </c>
      <c r="G2770" s="3">
        <v>1</v>
      </c>
      <c r="H2770" s="3" t="s">
        <v>1447</v>
      </c>
      <c r="I2770" s="3" t="s">
        <v>2396</v>
      </c>
      <c r="J2770" s="3" t="s">
        <v>3413</v>
      </c>
      <c r="K2770" s="3" t="s">
        <v>537</v>
      </c>
      <c r="L2770" s="8" t="s">
        <v>9813</v>
      </c>
      <c r="M2770" s="5"/>
      <c r="N2770" s="13" t="s">
        <v>1043</v>
      </c>
      <c r="O2770" s="5">
        <v>44756</v>
      </c>
      <c r="P2770" s="8">
        <v>3</v>
      </c>
      <c r="Q2770" s="9">
        <v>1</v>
      </c>
      <c r="R2770" s="9" t="str">
        <f>IFERROR(VLOOKUP(Tabla2[[#This Row],[CONTRATISTA PRNCIPAL]],Hoja1!$L$5:$M$9,2,FALSE),"CJV")</f>
        <v>CJV</v>
      </c>
      <c r="S2770" s="9" t="str">
        <f>IF(Tabla2[[#This Row],[EMPRESA]]=Tabla2[[#This Row],[CONTRATISTA PRNCIPAL]],"Principal","Secundaria")</f>
        <v>Principal</v>
      </c>
      <c r="T2770" s="10">
        <f>IFERROR(1/COUNTIF(Tabla2[CONTRATISTA PRNCIPAL],Tabla2[[#This Row],[CONTRATISTA PRNCIPAL]]),0)</f>
        <v>5.4945054945054949E-3</v>
      </c>
      <c r="U2770" s="33">
        <f ca="1">IF(((TODAY()-Tabla2[[#This Row],[FECHA NACIMIENTO]])/365)&lt;18,"Corregir", IF(((TODAY()-Tabla2[[#This Row],[FECHA NACIMIENTO]])/365)&gt;80, "Corregir",ROUNDDOWN(((TODAY()-Tabla2[[#This Row],[FECHA NACIMIENTO]])/365),0)))</f>
        <v>45</v>
      </c>
      <c r="V277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770" s="34" t="str">
        <f ca="1">+IF(Tabla2[[#This Row],[Edad]]="Corregir","Corregir","Ok")</f>
        <v>Ok</v>
      </c>
      <c r="X2770" s="10" t="str">
        <f>+IFERROR(VLOOKUP(Tabla2[[#This Row],[DISTRITO SEGÚN DNI]],Hoja1!$A$2:$B$55,2,FALSE),"No")</f>
        <v>SANTA ANITA</v>
      </c>
      <c r="Y2770" s="10" t="str">
        <f>IF(OR(LOWER(Tabla2[[#This Row],[GENERO]])="masculino", LOWER(Tabla2[[#This Row],[GENERO]])="femenino"),"OK","Corregir")</f>
        <v>OK</v>
      </c>
      <c r="Z2770" s="10" t="str">
        <f>+IF(Tabla2[[#This Row],[Nro. DNI / CE]]="","Corregir",IF(LEN(Tabla2[[#This Row],[Nro. DNI / CE]])&gt;=8,"OK","Corregir"))</f>
        <v>OK</v>
      </c>
      <c r="AA2770" s="10">
        <f>COUNTIF(Tabla2[APELLIDOS Y NOMBRES],Tabla2[[#This Row],[APELLIDOS Y NOMBRES]])</f>
        <v>1</v>
      </c>
      <c r="AB2770" t="str">
        <f ca="1">+IFERROR(IF(Tabla2[[#This Row],[FECHA CESE/BAJA]]="","No Aplica",IF(AND(MONTH(Tabla2[[#This Row],[FECHA CESE/BAJA]])=MONTH(TODAY()-30),YEAR(Tabla2[[#This Row],[FECHA CESE/BAJA]])=YEAR(TODAY())),MONTH(TODAY()-30)&amp;"-"&amp;YEAR(TODAY()),"Borrar")),"No aplica")</f>
        <v>No Aplica</v>
      </c>
      <c r="AC2770" t="str">
        <f ca="1">+IFERROR(IF(Tabla2[[#This Row],[FECHA INICIO DE LABORES EN OBRA]]="","No Aplica",IF(AND(MONTH(Tabla2[[#This Row],[FECHA INICIO DE LABORES EN OBRA]])=MONTH(TODAY()-30),YEAR(Tabla2[[#This Row],[FECHA INICIO DE LABORES EN OBRA]])=YEAR(TODAY())),MONTH(TODAY()-30)&amp;"-"&amp;YEAR(TODAY()),"No Aplica")),"No Aplica")</f>
        <v>No Aplica</v>
      </c>
    </row>
    <row r="2771" spans="1:29" x14ac:dyDescent="0.25">
      <c r="A2771" s="2" t="s">
        <v>3186</v>
      </c>
      <c r="B2771" s="3" t="s">
        <v>26</v>
      </c>
      <c r="C2771" s="3" t="s">
        <v>26</v>
      </c>
      <c r="D2771" s="3" t="s">
        <v>3414</v>
      </c>
      <c r="E2771" s="3" t="s">
        <v>10011</v>
      </c>
      <c r="F2771" s="36">
        <v>32871</v>
      </c>
      <c r="G2771" s="3">
        <v>3</v>
      </c>
      <c r="H2771" s="3" t="s">
        <v>3378</v>
      </c>
      <c r="I2771" s="3" t="s">
        <v>4484</v>
      </c>
      <c r="J2771" s="3" t="s">
        <v>3415</v>
      </c>
      <c r="K2771" s="3" t="s">
        <v>3415</v>
      </c>
      <c r="L2771" s="8" t="s">
        <v>9813</v>
      </c>
      <c r="M2771" s="5"/>
      <c r="N2771" s="13" t="s">
        <v>1043</v>
      </c>
      <c r="O2771" s="5">
        <v>44756</v>
      </c>
      <c r="P2771" s="8">
        <v>1</v>
      </c>
      <c r="Q2771" s="9">
        <v>1</v>
      </c>
      <c r="R2771" s="9" t="str">
        <f>IFERROR(VLOOKUP(Tabla2[[#This Row],[CONTRATISTA PRNCIPAL]],Hoja1!$L$5:$M$9,2,FALSE),"CJV")</f>
        <v>CJV</v>
      </c>
      <c r="S2771" s="9" t="str">
        <f>IF(Tabla2[[#This Row],[EMPRESA]]=Tabla2[[#This Row],[CONTRATISTA PRNCIPAL]],"Principal","Secundaria")</f>
        <v>Principal</v>
      </c>
      <c r="T2771" s="10">
        <f>IFERROR(1/COUNTIF(Tabla2[CONTRATISTA PRNCIPAL],Tabla2[[#This Row],[CONTRATISTA PRNCIPAL]]),0)</f>
        <v>5.4945054945054949E-3</v>
      </c>
      <c r="U2771" s="33">
        <f ca="1">IF(((TODAY()-Tabla2[[#This Row],[FECHA NACIMIENTO]])/365)&lt;18,"Corregir", IF(((TODAY()-Tabla2[[#This Row],[FECHA NACIMIENTO]])/365)&gt;80, "Corregir",ROUNDDOWN(((TODAY()-Tabla2[[#This Row],[FECHA NACIMIENTO]])/365),0)))</f>
        <v>33</v>
      </c>
      <c r="V277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771" s="34" t="str">
        <f ca="1">+IF(Tabla2[[#This Row],[Edad]]="Corregir","Corregir","Ok")</f>
        <v>Ok</v>
      </c>
      <c r="X2771" s="10" t="str">
        <f>+IFERROR(VLOOKUP(Tabla2[[#This Row],[DISTRITO SEGÚN DNI]],Hoja1!$A$2:$B$55,2,FALSE),"No")</f>
        <v>No</v>
      </c>
      <c r="Y2771" s="10" t="str">
        <f>IF(OR(LOWER(Tabla2[[#This Row],[GENERO]])="masculino", LOWER(Tabla2[[#This Row],[GENERO]])="femenino"),"OK","Corregir")</f>
        <v>OK</v>
      </c>
      <c r="Z2771" s="10" t="str">
        <f>+IF(Tabla2[[#This Row],[Nro. DNI / CE]]="","Corregir",IF(LEN(Tabla2[[#This Row],[Nro. DNI / CE]])&gt;=8,"OK","Corregir"))</f>
        <v>OK</v>
      </c>
      <c r="AA2771" s="10">
        <f>COUNTIF(Tabla2[APELLIDOS Y NOMBRES],Tabla2[[#This Row],[APELLIDOS Y NOMBRES]])</f>
        <v>1</v>
      </c>
      <c r="AB2771" t="str">
        <f ca="1">+IFERROR(IF(Tabla2[[#This Row],[FECHA CESE/BAJA]]="","No Aplica",IF(AND(MONTH(Tabla2[[#This Row],[FECHA CESE/BAJA]])=MONTH(TODAY()-30),YEAR(Tabla2[[#This Row],[FECHA CESE/BAJA]])=YEAR(TODAY())),MONTH(TODAY()-30)&amp;"-"&amp;YEAR(TODAY()),"Borrar")),"No aplica")</f>
        <v>No Aplica</v>
      </c>
      <c r="AC2771" t="str">
        <f ca="1">+IFERROR(IF(Tabla2[[#This Row],[FECHA INICIO DE LABORES EN OBRA]]="","No Aplica",IF(AND(MONTH(Tabla2[[#This Row],[FECHA INICIO DE LABORES EN OBRA]])=MONTH(TODAY()-30),YEAR(Tabla2[[#This Row],[FECHA INICIO DE LABORES EN OBRA]])=YEAR(TODAY())),MONTH(TODAY()-30)&amp;"-"&amp;YEAR(TODAY()),"No Aplica")),"No Aplica")</f>
        <v>No Aplica</v>
      </c>
    </row>
    <row r="2772" spans="1:29" x14ac:dyDescent="0.25">
      <c r="A2772" s="2" t="s">
        <v>3186</v>
      </c>
      <c r="B2772" s="3" t="s">
        <v>26</v>
      </c>
      <c r="C2772" s="3" t="s">
        <v>26</v>
      </c>
      <c r="D2772" s="3" t="s">
        <v>3416</v>
      </c>
      <c r="E2772" s="3" t="s">
        <v>3417</v>
      </c>
      <c r="F2772" s="36">
        <v>32245</v>
      </c>
      <c r="G2772" s="3">
        <v>3</v>
      </c>
      <c r="H2772" s="3" t="s">
        <v>3378</v>
      </c>
      <c r="I2772" s="3" t="s">
        <v>4484</v>
      </c>
      <c r="J2772" s="3" t="s">
        <v>3418</v>
      </c>
      <c r="K2772" s="3" t="s">
        <v>1044</v>
      </c>
      <c r="L2772" s="8" t="s">
        <v>9813</v>
      </c>
      <c r="M2772" s="5"/>
      <c r="N2772" s="13" t="s">
        <v>1043</v>
      </c>
      <c r="O2772" s="5">
        <v>44763</v>
      </c>
      <c r="P2772" s="8">
        <v>1</v>
      </c>
      <c r="Q2772" s="9">
        <v>1</v>
      </c>
      <c r="R2772" s="9" t="str">
        <f>IFERROR(VLOOKUP(Tabla2[[#This Row],[CONTRATISTA PRNCIPAL]],Hoja1!$L$5:$M$9,2,FALSE),"CJV")</f>
        <v>CJV</v>
      </c>
      <c r="S2772" s="9" t="str">
        <f>IF(Tabla2[[#This Row],[EMPRESA]]=Tabla2[[#This Row],[CONTRATISTA PRNCIPAL]],"Principal","Secundaria")</f>
        <v>Principal</v>
      </c>
      <c r="T2772" s="10">
        <f>IFERROR(1/COUNTIF(Tabla2[CONTRATISTA PRNCIPAL],Tabla2[[#This Row],[CONTRATISTA PRNCIPAL]]),0)</f>
        <v>5.4945054945054949E-3</v>
      </c>
      <c r="U2772" s="33">
        <f ca="1">IF(((TODAY()-Tabla2[[#This Row],[FECHA NACIMIENTO]])/365)&lt;18,"Corregir", IF(((TODAY()-Tabla2[[#This Row],[FECHA NACIMIENTO]])/365)&gt;80, "Corregir",ROUNDDOWN(((TODAY()-Tabla2[[#This Row],[FECHA NACIMIENTO]])/365),0)))</f>
        <v>35</v>
      </c>
      <c r="V277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772" s="34" t="str">
        <f ca="1">+IF(Tabla2[[#This Row],[Edad]]="Corregir","Corregir","Ok")</f>
        <v>Ok</v>
      </c>
      <c r="X2772" s="10" t="str">
        <f>+IFERROR(VLOOKUP(Tabla2[[#This Row],[DISTRITO SEGÚN DNI]],Hoja1!$A$2:$B$55,2,FALSE),"No")</f>
        <v>No</v>
      </c>
      <c r="Y2772" s="10" t="str">
        <f>IF(OR(LOWER(Tabla2[[#This Row],[GENERO]])="masculino", LOWER(Tabla2[[#This Row],[GENERO]])="femenino"),"OK","Corregir")</f>
        <v>OK</v>
      </c>
      <c r="Z2772" s="10" t="str">
        <f>+IF(Tabla2[[#This Row],[Nro. DNI / CE]]="","Corregir",IF(LEN(Tabla2[[#This Row],[Nro. DNI / CE]])&gt;=8,"OK","Corregir"))</f>
        <v>OK</v>
      </c>
      <c r="AA2772" s="10">
        <f>COUNTIF(Tabla2[APELLIDOS Y NOMBRES],Tabla2[[#This Row],[APELLIDOS Y NOMBRES]])</f>
        <v>1</v>
      </c>
      <c r="AB2772" t="str">
        <f ca="1">+IFERROR(IF(Tabla2[[#This Row],[FECHA CESE/BAJA]]="","No Aplica",IF(AND(MONTH(Tabla2[[#This Row],[FECHA CESE/BAJA]])=MONTH(TODAY()-30),YEAR(Tabla2[[#This Row],[FECHA CESE/BAJA]])=YEAR(TODAY())),MONTH(TODAY()-30)&amp;"-"&amp;YEAR(TODAY()),"Borrar")),"No aplica")</f>
        <v>No Aplica</v>
      </c>
      <c r="AC2772" t="str">
        <f ca="1">+IFERROR(IF(Tabla2[[#This Row],[FECHA INICIO DE LABORES EN OBRA]]="","No Aplica",IF(AND(MONTH(Tabla2[[#This Row],[FECHA INICIO DE LABORES EN OBRA]])=MONTH(TODAY()-30),YEAR(Tabla2[[#This Row],[FECHA INICIO DE LABORES EN OBRA]])=YEAR(TODAY())),MONTH(TODAY()-30)&amp;"-"&amp;YEAR(TODAY()),"No Aplica")),"No Aplica")</f>
        <v>No Aplica</v>
      </c>
    </row>
    <row r="2773" spans="1:29" x14ac:dyDescent="0.25">
      <c r="A2773" s="2" t="s">
        <v>3186</v>
      </c>
      <c r="B2773" s="3" t="s">
        <v>26</v>
      </c>
      <c r="C2773" s="3" t="s">
        <v>26</v>
      </c>
      <c r="D2773" s="3" t="s">
        <v>3419</v>
      </c>
      <c r="E2773" s="3" t="s">
        <v>3420</v>
      </c>
      <c r="F2773" s="36">
        <v>33846</v>
      </c>
      <c r="G2773" s="3">
        <v>1</v>
      </c>
      <c r="H2773" s="3" t="s">
        <v>3421</v>
      </c>
      <c r="I2773" s="3" t="s">
        <v>4484</v>
      </c>
      <c r="J2773" s="3" t="s">
        <v>3422</v>
      </c>
      <c r="K2773" s="3" t="s">
        <v>1044</v>
      </c>
      <c r="L2773" s="8" t="s">
        <v>9813</v>
      </c>
      <c r="M2773" s="5"/>
      <c r="N2773" s="13" t="s">
        <v>1043</v>
      </c>
      <c r="O2773" s="5">
        <v>44764</v>
      </c>
      <c r="P2773" s="8">
        <v>1</v>
      </c>
      <c r="Q2773" s="9">
        <v>1</v>
      </c>
      <c r="R2773" s="9" t="str">
        <f>IFERROR(VLOOKUP(Tabla2[[#This Row],[CONTRATISTA PRNCIPAL]],Hoja1!$L$5:$M$9,2,FALSE),"CJV")</f>
        <v>CJV</v>
      </c>
      <c r="S2773" s="9" t="str">
        <f>IF(Tabla2[[#This Row],[EMPRESA]]=Tabla2[[#This Row],[CONTRATISTA PRNCIPAL]],"Principal","Secundaria")</f>
        <v>Principal</v>
      </c>
      <c r="T2773" s="10">
        <f>IFERROR(1/COUNTIF(Tabla2[CONTRATISTA PRNCIPAL],Tabla2[[#This Row],[CONTRATISTA PRNCIPAL]]),0)</f>
        <v>5.4945054945054949E-3</v>
      </c>
      <c r="U2773" s="33">
        <f ca="1">IF(((TODAY()-Tabla2[[#This Row],[FECHA NACIMIENTO]])/365)&lt;18,"Corregir", IF(((TODAY()-Tabla2[[#This Row],[FECHA NACIMIENTO]])/365)&gt;80, "Corregir",ROUNDDOWN(((TODAY()-Tabla2[[#This Row],[FECHA NACIMIENTO]])/365),0)))</f>
        <v>31</v>
      </c>
      <c r="V277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773" s="34" t="str">
        <f ca="1">+IF(Tabla2[[#This Row],[Edad]]="Corregir","Corregir","Ok")</f>
        <v>Ok</v>
      </c>
      <c r="X2773" s="10" t="str">
        <f>+IFERROR(VLOOKUP(Tabla2[[#This Row],[DISTRITO SEGÚN DNI]],Hoja1!$A$2:$B$55,2,FALSE),"No")</f>
        <v>No</v>
      </c>
      <c r="Y2773" s="10" t="str">
        <f>IF(OR(LOWER(Tabla2[[#This Row],[GENERO]])="masculino", LOWER(Tabla2[[#This Row],[GENERO]])="femenino"),"OK","Corregir")</f>
        <v>OK</v>
      </c>
      <c r="Z2773" s="10" t="str">
        <f>+IF(Tabla2[[#This Row],[Nro. DNI / CE]]="","Corregir",IF(LEN(Tabla2[[#This Row],[Nro. DNI / CE]])&gt;=8,"OK","Corregir"))</f>
        <v>OK</v>
      </c>
      <c r="AA2773" s="10">
        <f>COUNTIF(Tabla2[APELLIDOS Y NOMBRES],Tabla2[[#This Row],[APELLIDOS Y NOMBRES]])</f>
        <v>1</v>
      </c>
      <c r="AB2773" t="str">
        <f ca="1">+IFERROR(IF(Tabla2[[#This Row],[FECHA CESE/BAJA]]="","No Aplica",IF(AND(MONTH(Tabla2[[#This Row],[FECHA CESE/BAJA]])=MONTH(TODAY()-30),YEAR(Tabla2[[#This Row],[FECHA CESE/BAJA]])=YEAR(TODAY())),MONTH(TODAY()-30)&amp;"-"&amp;YEAR(TODAY()),"Borrar")),"No aplica")</f>
        <v>No Aplica</v>
      </c>
      <c r="AC2773" t="str">
        <f ca="1">+IFERROR(IF(Tabla2[[#This Row],[FECHA INICIO DE LABORES EN OBRA]]="","No Aplica",IF(AND(MONTH(Tabla2[[#This Row],[FECHA INICIO DE LABORES EN OBRA]])=MONTH(TODAY()-30),YEAR(Tabla2[[#This Row],[FECHA INICIO DE LABORES EN OBRA]])=YEAR(TODAY())),MONTH(TODAY()-30)&amp;"-"&amp;YEAR(TODAY()),"No Aplica")),"No Aplica")</f>
        <v>No Aplica</v>
      </c>
    </row>
    <row r="2774" spans="1:29" x14ac:dyDescent="0.25">
      <c r="A2774" s="2" t="s">
        <v>3186</v>
      </c>
      <c r="B2774" s="3" t="s">
        <v>26</v>
      </c>
      <c r="C2774" s="3" t="s">
        <v>26</v>
      </c>
      <c r="D2774" s="3" t="s">
        <v>3423</v>
      </c>
      <c r="E2774" s="3" t="s">
        <v>10012</v>
      </c>
      <c r="F2774" s="36">
        <v>34906</v>
      </c>
      <c r="G2774" s="3">
        <v>1</v>
      </c>
      <c r="H2774" s="3" t="s">
        <v>3424</v>
      </c>
      <c r="I2774" s="3" t="s">
        <v>7342</v>
      </c>
      <c r="J2774" s="3" t="s">
        <v>3351</v>
      </c>
      <c r="K2774" s="3" t="s">
        <v>1161</v>
      </c>
      <c r="L2774" s="8" t="s">
        <v>9813</v>
      </c>
      <c r="M2774" s="5"/>
      <c r="N2774" s="13" t="s">
        <v>3301</v>
      </c>
      <c r="O2774" s="5">
        <v>44767</v>
      </c>
      <c r="P2774" s="8">
        <v>1</v>
      </c>
      <c r="Q2774" s="9">
        <v>1</v>
      </c>
      <c r="R2774" s="9" t="str">
        <f>IFERROR(VLOOKUP(Tabla2[[#This Row],[CONTRATISTA PRNCIPAL]],Hoja1!$L$5:$M$9,2,FALSE),"CJV")</f>
        <v>CJV</v>
      </c>
      <c r="S2774" s="9" t="str">
        <f>IF(Tabla2[[#This Row],[EMPRESA]]=Tabla2[[#This Row],[CONTRATISTA PRNCIPAL]],"Principal","Secundaria")</f>
        <v>Principal</v>
      </c>
      <c r="T2774" s="10">
        <f>IFERROR(1/COUNTIF(Tabla2[CONTRATISTA PRNCIPAL],Tabla2[[#This Row],[CONTRATISTA PRNCIPAL]]),0)</f>
        <v>5.4945054945054949E-3</v>
      </c>
      <c r="U2774" s="33">
        <f ca="1">IF(((TODAY()-Tabla2[[#This Row],[FECHA NACIMIENTO]])/365)&lt;18,"Corregir", IF(((TODAY()-Tabla2[[#This Row],[FECHA NACIMIENTO]])/365)&gt;80, "Corregir",ROUNDDOWN(((TODAY()-Tabla2[[#This Row],[FECHA NACIMIENTO]])/365),0)))</f>
        <v>28</v>
      </c>
      <c r="V277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774" s="34" t="str">
        <f ca="1">+IF(Tabla2[[#This Row],[Edad]]="Corregir","Corregir","Ok")</f>
        <v>Ok</v>
      </c>
      <c r="X2774" s="10" t="str">
        <f>+IFERROR(VLOOKUP(Tabla2[[#This Row],[DISTRITO SEGÚN DNI]],Hoja1!$A$2:$B$55,2,FALSE),"No")</f>
        <v>No</v>
      </c>
      <c r="Y2774" s="10" t="str">
        <f>IF(OR(LOWER(Tabla2[[#This Row],[GENERO]])="masculino", LOWER(Tabla2[[#This Row],[GENERO]])="femenino"),"OK","Corregir")</f>
        <v>OK</v>
      </c>
      <c r="Z2774" s="10" t="str">
        <f>+IF(Tabla2[[#This Row],[Nro. DNI / CE]]="","Corregir",IF(LEN(Tabla2[[#This Row],[Nro. DNI / CE]])&gt;=8,"OK","Corregir"))</f>
        <v>OK</v>
      </c>
      <c r="AA2774" s="10">
        <f>COUNTIF(Tabla2[APELLIDOS Y NOMBRES],Tabla2[[#This Row],[APELLIDOS Y NOMBRES]])</f>
        <v>1</v>
      </c>
      <c r="AB2774" t="str">
        <f ca="1">+IFERROR(IF(Tabla2[[#This Row],[FECHA CESE/BAJA]]="","No Aplica",IF(AND(MONTH(Tabla2[[#This Row],[FECHA CESE/BAJA]])=MONTH(TODAY()-30),YEAR(Tabla2[[#This Row],[FECHA CESE/BAJA]])=YEAR(TODAY())),MONTH(TODAY()-30)&amp;"-"&amp;YEAR(TODAY()),"Borrar")),"No aplica")</f>
        <v>No Aplica</v>
      </c>
      <c r="AC2774" t="str">
        <f ca="1">+IFERROR(IF(Tabla2[[#This Row],[FECHA INICIO DE LABORES EN OBRA]]="","No Aplica",IF(AND(MONTH(Tabla2[[#This Row],[FECHA INICIO DE LABORES EN OBRA]])=MONTH(TODAY()-30),YEAR(Tabla2[[#This Row],[FECHA INICIO DE LABORES EN OBRA]])=YEAR(TODAY())),MONTH(TODAY()-30)&amp;"-"&amp;YEAR(TODAY()),"No Aplica")),"No Aplica")</f>
        <v>No Aplica</v>
      </c>
    </row>
    <row r="2775" spans="1:29" x14ac:dyDescent="0.25">
      <c r="A2775" s="2" t="s">
        <v>3186</v>
      </c>
      <c r="B2775" s="3" t="s">
        <v>26</v>
      </c>
      <c r="C2775" s="3" t="s">
        <v>26</v>
      </c>
      <c r="D2775" s="3" t="s">
        <v>897</v>
      </c>
      <c r="E2775" s="3" t="s">
        <v>10013</v>
      </c>
      <c r="F2775" s="36">
        <v>31840</v>
      </c>
      <c r="G2775" s="3">
        <v>3</v>
      </c>
      <c r="H2775" s="3" t="s">
        <v>3198</v>
      </c>
      <c r="I2775" s="3" t="s">
        <v>2396</v>
      </c>
      <c r="J2775" s="3" t="s">
        <v>3425</v>
      </c>
      <c r="K2775" s="3" t="s">
        <v>537</v>
      </c>
      <c r="L2775" s="8" t="s">
        <v>9813</v>
      </c>
      <c r="M2775" s="5"/>
      <c r="N2775" s="13" t="s">
        <v>1043</v>
      </c>
      <c r="O2775" s="5">
        <v>44768</v>
      </c>
      <c r="P2775" s="8">
        <v>3</v>
      </c>
      <c r="Q2775" s="9">
        <v>1</v>
      </c>
      <c r="R2775" s="9" t="str">
        <f>IFERROR(VLOOKUP(Tabla2[[#This Row],[CONTRATISTA PRNCIPAL]],Hoja1!$L$5:$M$9,2,FALSE),"CJV")</f>
        <v>CJV</v>
      </c>
      <c r="S2775" s="9" t="str">
        <f>IF(Tabla2[[#This Row],[EMPRESA]]=Tabla2[[#This Row],[CONTRATISTA PRNCIPAL]],"Principal","Secundaria")</f>
        <v>Principal</v>
      </c>
      <c r="T2775" s="10">
        <f>IFERROR(1/COUNTIF(Tabla2[CONTRATISTA PRNCIPAL],Tabla2[[#This Row],[CONTRATISTA PRNCIPAL]]),0)</f>
        <v>5.4945054945054949E-3</v>
      </c>
      <c r="U2775" s="33">
        <f ca="1">IF(((TODAY()-Tabla2[[#This Row],[FECHA NACIMIENTO]])/365)&lt;18,"Corregir", IF(((TODAY()-Tabla2[[#This Row],[FECHA NACIMIENTO]])/365)&gt;80, "Corregir",ROUNDDOWN(((TODAY()-Tabla2[[#This Row],[FECHA NACIMIENTO]])/365),0)))</f>
        <v>36</v>
      </c>
      <c r="V277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775" s="34" t="str">
        <f ca="1">+IF(Tabla2[[#This Row],[Edad]]="Corregir","Corregir","Ok")</f>
        <v>Ok</v>
      </c>
      <c r="X2775" s="10" t="str">
        <f>+IFERROR(VLOOKUP(Tabla2[[#This Row],[DISTRITO SEGÚN DNI]],Hoja1!$A$2:$B$55,2,FALSE),"No")</f>
        <v>SANTA ANITA</v>
      </c>
      <c r="Y2775" s="10" t="str">
        <f>IF(OR(LOWER(Tabla2[[#This Row],[GENERO]])="masculino", LOWER(Tabla2[[#This Row],[GENERO]])="femenino"),"OK","Corregir")</f>
        <v>OK</v>
      </c>
      <c r="Z2775" s="10" t="str">
        <f>+IF(Tabla2[[#This Row],[Nro. DNI / CE]]="","Corregir",IF(LEN(Tabla2[[#This Row],[Nro. DNI / CE]])&gt;=8,"OK","Corregir"))</f>
        <v>OK</v>
      </c>
      <c r="AA2775" s="10">
        <f>COUNTIF(Tabla2[APELLIDOS Y NOMBRES],Tabla2[[#This Row],[APELLIDOS Y NOMBRES]])</f>
        <v>1</v>
      </c>
      <c r="AB2775" t="str">
        <f ca="1">+IFERROR(IF(Tabla2[[#This Row],[FECHA CESE/BAJA]]="","No Aplica",IF(AND(MONTH(Tabla2[[#This Row],[FECHA CESE/BAJA]])=MONTH(TODAY()-30),YEAR(Tabla2[[#This Row],[FECHA CESE/BAJA]])=YEAR(TODAY())),MONTH(TODAY()-30)&amp;"-"&amp;YEAR(TODAY()),"Borrar")),"No aplica")</f>
        <v>No Aplica</v>
      </c>
      <c r="AC2775" t="str">
        <f ca="1">+IFERROR(IF(Tabla2[[#This Row],[FECHA INICIO DE LABORES EN OBRA]]="","No Aplica",IF(AND(MONTH(Tabla2[[#This Row],[FECHA INICIO DE LABORES EN OBRA]])=MONTH(TODAY()-30),YEAR(Tabla2[[#This Row],[FECHA INICIO DE LABORES EN OBRA]])=YEAR(TODAY())),MONTH(TODAY()-30)&amp;"-"&amp;YEAR(TODAY()),"No Aplica")),"No Aplica")</f>
        <v>No Aplica</v>
      </c>
    </row>
    <row r="2776" spans="1:29" x14ac:dyDescent="0.25">
      <c r="A2776" s="2" t="s">
        <v>3186</v>
      </c>
      <c r="B2776" s="3" t="s">
        <v>26</v>
      </c>
      <c r="C2776" s="3" t="s">
        <v>26</v>
      </c>
      <c r="D2776" s="3" t="s">
        <v>898</v>
      </c>
      <c r="E2776" s="3" t="s">
        <v>10014</v>
      </c>
      <c r="F2776" s="36">
        <v>32473</v>
      </c>
      <c r="G2776" s="3">
        <v>3</v>
      </c>
      <c r="H2776" s="3" t="s">
        <v>3426</v>
      </c>
      <c r="I2776" s="3" t="s">
        <v>9988</v>
      </c>
      <c r="J2776" s="3" t="s">
        <v>3427</v>
      </c>
      <c r="K2776" s="3" t="s">
        <v>899</v>
      </c>
      <c r="L2776" s="8" t="s">
        <v>9813</v>
      </c>
      <c r="M2776" s="5"/>
      <c r="N2776" s="13" t="s">
        <v>1043</v>
      </c>
      <c r="O2776" s="5">
        <v>44768</v>
      </c>
      <c r="P2776" s="8">
        <v>1</v>
      </c>
      <c r="Q2776" s="9">
        <v>1</v>
      </c>
      <c r="R2776" s="9" t="str">
        <f>IFERROR(VLOOKUP(Tabla2[[#This Row],[CONTRATISTA PRNCIPAL]],Hoja1!$L$5:$M$9,2,FALSE),"CJV")</f>
        <v>CJV</v>
      </c>
      <c r="S2776" s="9" t="str">
        <f>IF(Tabla2[[#This Row],[EMPRESA]]=Tabla2[[#This Row],[CONTRATISTA PRNCIPAL]],"Principal","Secundaria")</f>
        <v>Principal</v>
      </c>
      <c r="T2776" s="10">
        <f>IFERROR(1/COUNTIF(Tabla2[CONTRATISTA PRNCIPAL],Tabla2[[#This Row],[CONTRATISTA PRNCIPAL]]),0)</f>
        <v>5.4945054945054949E-3</v>
      </c>
      <c r="U2776" s="33">
        <f ca="1">IF(((TODAY()-Tabla2[[#This Row],[FECHA NACIMIENTO]])/365)&lt;18,"Corregir", IF(((TODAY()-Tabla2[[#This Row],[FECHA NACIMIENTO]])/365)&gt;80, "Corregir",ROUNDDOWN(((TODAY()-Tabla2[[#This Row],[FECHA NACIMIENTO]])/365),0)))</f>
        <v>34</v>
      </c>
      <c r="V277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776" s="34" t="str">
        <f ca="1">+IF(Tabla2[[#This Row],[Edad]]="Corregir","Corregir","Ok")</f>
        <v>Ok</v>
      </c>
      <c r="X2776" s="10" t="str">
        <f>+IFERROR(VLOOKUP(Tabla2[[#This Row],[DISTRITO SEGÚN DNI]],Hoja1!$A$2:$B$55,2,FALSE),"No")</f>
        <v>CALLAO</v>
      </c>
      <c r="Y2776" s="10" t="str">
        <f>IF(OR(LOWER(Tabla2[[#This Row],[GENERO]])="masculino", LOWER(Tabla2[[#This Row],[GENERO]])="femenino"),"OK","Corregir")</f>
        <v>OK</v>
      </c>
      <c r="Z2776" s="10" t="str">
        <f>+IF(Tabla2[[#This Row],[Nro. DNI / CE]]="","Corregir",IF(LEN(Tabla2[[#This Row],[Nro. DNI / CE]])&gt;=8,"OK","Corregir"))</f>
        <v>OK</v>
      </c>
      <c r="AA2776" s="10">
        <f>COUNTIF(Tabla2[APELLIDOS Y NOMBRES],Tabla2[[#This Row],[APELLIDOS Y NOMBRES]])</f>
        <v>1</v>
      </c>
      <c r="AB2776" t="str">
        <f ca="1">+IFERROR(IF(Tabla2[[#This Row],[FECHA CESE/BAJA]]="","No Aplica",IF(AND(MONTH(Tabla2[[#This Row],[FECHA CESE/BAJA]])=MONTH(TODAY()-30),YEAR(Tabla2[[#This Row],[FECHA CESE/BAJA]])=YEAR(TODAY())),MONTH(TODAY()-30)&amp;"-"&amp;YEAR(TODAY()),"Borrar")),"No aplica")</f>
        <v>No Aplica</v>
      </c>
      <c r="AC2776" t="str">
        <f ca="1">+IFERROR(IF(Tabla2[[#This Row],[FECHA INICIO DE LABORES EN OBRA]]="","No Aplica",IF(AND(MONTH(Tabla2[[#This Row],[FECHA INICIO DE LABORES EN OBRA]])=MONTH(TODAY()-30),YEAR(Tabla2[[#This Row],[FECHA INICIO DE LABORES EN OBRA]])=YEAR(TODAY())),MONTH(TODAY()-30)&amp;"-"&amp;YEAR(TODAY()),"No Aplica")),"No Aplica")</f>
        <v>No Aplica</v>
      </c>
    </row>
    <row r="2777" spans="1:29" x14ac:dyDescent="0.25">
      <c r="A2777" s="2" t="s">
        <v>3186</v>
      </c>
      <c r="B2777" s="3" t="s">
        <v>26</v>
      </c>
      <c r="C2777" s="3" t="s">
        <v>26</v>
      </c>
      <c r="D2777" s="3" t="s">
        <v>3428</v>
      </c>
      <c r="E2777" s="3" t="s">
        <v>10015</v>
      </c>
      <c r="F2777" s="36">
        <v>36220</v>
      </c>
      <c r="G2777" s="3">
        <v>1</v>
      </c>
      <c r="H2777" s="3" t="s">
        <v>3429</v>
      </c>
      <c r="I2777" s="3" t="s">
        <v>9988</v>
      </c>
      <c r="J2777" s="3" t="s">
        <v>3430</v>
      </c>
      <c r="K2777" s="3" t="s">
        <v>3431</v>
      </c>
      <c r="L2777" s="8" t="s">
        <v>9818</v>
      </c>
      <c r="M2777" s="5"/>
      <c r="N2777" s="13" t="s">
        <v>1043</v>
      </c>
      <c r="O2777" s="5">
        <v>44775</v>
      </c>
      <c r="P2777" s="8">
        <v>1</v>
      </c>
      <c r="Q2777" s="9">
        <v>1</v>
      </c>
      <c r="R2777" s="9" t="str">
        <f>IFERROR(VLOOKUP(Tabla2[[#This Row],[CONTRATISTA PRNCIPAL]],Hoja1!$L$5:$M$9,2,FALSE),"CJV")</f>
        <v>CJV</v>
      </c>
      <c r="S2777" s="9" t="str">
        <f>IF(Tabla2[[#This Row],[EMPRESA]]=Tabla2[[#This Row],[CONTRATISTA PRNCIPAL]],"Principal","Secundaria")</f>
        <v>Principal</v>
      </c>
      <c r="T2777" s="10">
        <f>IFERROR(1/COUNTIF(Tabla2[CONTRATISTA PRNCIPAL],Tabla2[[#This Row],[CONTRATISTA PRNCIPAL]]),0)</f>
        <v>5.4945054945054949E-3</v>
      </c>
      <c r="U2777" s="33">
        <f ca="1">IF(((TODAY()-Tabla2[[#This Row],[FECHA NACIMIENTO]])/365)&lt;18,"Corregir", IF(((TODAY()-Tabla2[[#This Row],[FECHA NACIMIENTO]])/365)&gt;80, "Corregir",ROUNDDOWN(((TODAY()-Tabla2[[#This Row],[FECHA NACIMIENTO]])/365),0)))</f>
        <v>24</v>
      </c>
      <c r="V277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777" s="34" t="str">
        <f ca="1">+IF(Tabla2[[#This Row],[Edad]]="Corregir","Corregir","Ok")</f>
        <v>Ok</v>
      </c>
      <c r="X2777" s="10" t="str">
        <f>+IFERROR(VLOOKUP(Tabla2[[#This Row],[DISTRITO SEGÚN DNI]],Hoja1!$A$2:$B$55,2,FALSE),"No")</f>
        <v>No</v>
      </c>
      <c r="Y2777" s="10" t="str">
        <f>IF(OR(LOWER(Tabla2[[#This Row],[GENERO]])="masculino", LOWER(Tabla2[[#This Row],[GENERO]])="femenino"),"OK","Corregir")</f>
        <v>OK</v>
      </c>
      <c r="Z2777" s="10" t="str">
        <f>+IF(Tabla2[[#This Row],[Nro. DNI / CE]]="","Corregir",IF(LEN(Tabla2[[#This Row],[Nro. DNI / CE]])&gt;=8,"OK","Corregir"))</f>
        <v>OK</v>
      </c>
      <c r="AA2777" s="10">
        <f>COUNTIF(Tabla2[APELLIDOS Y NOMBRES],Tabla2[[#This Row],[APELLIDOS Y NOMBRES]])</f>
        <v>1</v>
      </c>
      <c r="AB2777" t="str">
        <f ca="1">+IFERROR(IF(Tabla2[[#This Row],[FECHA CESE/BAJA]]="","No Aplica",IF(AND(MONTH(Tabla2[[#This Row],[FECHA CESE/BAJA]])=MONTH(TODAY()-30),YEAR(Tabla2[[#This Row],[FECHA CESE/BAJA]])=YEAR(TODAY())),MONTH(TODAY()-30)&amp;"-"&amp;YEAR(TODAY()),"Borrar")),"No aplica")</f>
        <v>No Aplica</v>
      </c>
      <c r="AC2777" t="str">
        <f ca="1">+IFERROR(IF(Tabla2[[#This Row],[FECHA INICIO DE LABORES EN OBRA]]="","No Aplica",IF(AND(MONTH(Tabla2[[#This Row],[FECHA INICIO DE LABORES EN OBRA]])=MONTH(TODAY()-30),YEAR(Tabla2[[#This Row],[FECHA INICIO DE LABORES EN OBRA]])=YEAR(TODAY())),MONTH(TODAY()-30)&amp;"-"&amp;YEAR(TODAY()),"No Aplica")),"No Aplica")</f>
        <v>No Aplica</v>
      </c>
    </row>
    <row r="2778" spans="1:29" x14ac:dyDescent="0.25">
      <c r="A2778" s="2" t="s">
        <v>3186</v>
      </c>
      <c r="B2778" s="3" t="s">
        <v>26</v>
      </c>
      <c r="C2778" s="3" t="s">
        <v>26</v>
      </c>
      <c r="D2778" s="3" t="s">
        <v>3432</v>
      </c>
      <c r="E2778" s="3" t="s">
        <v>10016</v>
      </c>
      <c r="F2778" s="36">
        <v>29646</v>
      </c>
      <c r="G2778" s="3">
        <v>3</v>
      </c>
      <c r="H2778" s="3" t="s">
        <v>3378</v>
      </c>
      <c r="I2778" s="3" t="s">
        <v>4484</v>
      </c>
      <c r="J2778" s="3" t="s">
        <v>3433</v>
      </c>
      <c r="K2778" s="3" t="s">
        <v>1240</v>
      </c>
      <c r="L2778" s="8" t="s">
        <v>9813</v>
      </c>
      <c r="M2778" s="5"/>
      <c r="N2778" s="13" t="s">
        <v>1043</v>
      </c>
      <c r="O2778" s="5">
        <v>44784</v>
      </c>
      <c r="P2778" s="8">
        <v>1</v>
      </c>
      <c r="Q2778" s="9">
        <v>1</v>
      </c>
      <c r="R2778" s="9" t="str">
        <f>IFERROR(VLOOKUP(Tabla2[[#This Row],[CONTRATISTA PRNCIPAL]],Hoja1!$L$5:$M$9,2,FALSE),"CJV")</f>
        <v>CJV</v>
      </c>
      <c r="S2778" s="9" t="str">
        <f>IF(Tabla2[[#This Row],[EMPRESA]]=Tabla2[[#This Row],[CONTRATISTA PRNCIPAL]],"Principal","Secundaria")</f>
        <v>Principal</v>
      </c>
      <c r="T2778" s="10">
        <f>IFERROR(1/COUNTIF(Tabla2[CONTRATISTA PRNCIPAL],Tabla2[[#This Row],[CONTRATISTA PRNCIPAL]]),0)</f>
        <v>5.4945054945054949E-3</v>
      </c>
      <c r="U2778" s="33">
        <f ca="1">IF(((TODAY()-Tabla2[[#This Row],[FECHA NACIMIENTO]])/365)&lt;18,"Corregir", IF(((TODAY()-Tabla2[[#This Row],[FECHA NACIMIENTO]])/365)&gt;80, "Corregir",ROUNDDOWN(((TODAY()-Tabla2[[#This Row],[FECHA NACIMIENTO]])/365),0)))</f>
        <v>42</v>
      </c>
      <c r="V277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778" s="34" t="str">
        <f ca="1">+IF(Tabla2[[#This Row],[Edad]]="Corregir","Corregir","Ok")</f>
        <v>Ok</v>
      </c>
      <c r="X2778" s="10" t="str">
        <f>+IFERROR(VLOOKUP(Tabla2[[#This Row],[DISTRITO SEGÚN DNI]],Hoja1!$A$2:$B$55,2,FALSE),"No")</f>
        <v>No</v>
      </c>
      <c r="Y2778" s="10" t="str">
        <f>IF(OR(LOWER(Tabla2[[#This Row],[GENERO]])="masculino", LOWER(Tabla2[[#This Row],[GENERO]])="femenino"),"OK","Corregir")</f>
        <v>OK</v>
      </c>
      <c r="Z2778" s="10" t="str">
        <f>+IF(Tabla2[[#This Row],[Nro. DNI / CE]]="","Corregir",IF(LEN(Tabla2[[#This Row],[Nro. DNI / CE]])&gt;=8,"OK","Corregir"))</f>
        <v>OK</v>
      </c>
      <c r="AA2778" s="10">
        <f>COUNTIF(Tabla2[APELLIDOS Y NOMBRES],Tabla2[[#This Row],[APELLIDOS Y NOMBRES]])</f>
        <v>1</v>
      </c>
      <c r="AB2778" t="str">
        <f ca="1">+IFERROR(IF(Tabla2[[#This Row],[FECHA CESE/BAJA]]="","No Aplica",IF(AND(MONTH(Tabla2[[#This Row],[FECHA CESE/BAJA]])=MONTH(TODAY()-30),YEAR(Tabla2[[#This Row],[FECHA CESE/BAJA]])=YEAR(TODAY())),MONTH(TODAY()-30)&amp;"-"&amp;YEAR(TODAY()),"Borrar")),"No aplica")</f>
        <v>No Aplica</v>
      </c>
      <c r="AC2778" t="str">
        <f ca="1">+IFERROR(IF(Tabla2[[#This Row],[FECHA INICIO DE LABORES EN OBRA]]="","No Aplica",IF(AND(MONTH(Tabla2[[#This Row],[FECHA INICIO DE LABORES EN OBRA]])=MONTH(TODAY()-30),YEAR(Tabla2[[#This Row],[FECHA INICIO DE LABORES EN OBRA]])=YEAR(TODAY())),MONTH(TODAY()-30)&amp;"-"&amp;YEAR(TODAY()),"No Aplica")),"No Aplica")</f>
        <v>No Aplica</v>
      </c>
    </row>
    <row r="2779" spans="1:29" x14ac:dyDescent="0.25">
      <c r="A2779" s="2" t="s">
        <v>3186</v>
      </c>
      <c r="B2779" s="3" t="s">
        <v>26</v>
      </c>
      <c r="C2779" s="3" t="s">
        <v>26</v>
      </c>
      <c r="D2779" s="3" t="s">
        <v>3434</v>
      </c>
      <c r="E2779" s="3" t="s">
        <v>10017</v>
      </c>
      <c r="F2779" s="36">
        <v>29789</v>
      </c>
      <c r="G2779" s="3">
        <v>3</v>
      </c>
      <c r="H2779" s="3" t="s">
        <v>3280</v>
      </c>
      <c r="I2779" s="3" t="s">
        <v>2396</v>
      </c>
      <c r="J2779" s="3" t="s">
        <v>3435</v>
      </c>
      <c r="K2779" s="3" t="s">
        <v>3436</v>
      </c>
      <c r="L2779" s="8" t="s">
        <v>9813</v>
      </c>
      <c r="M2779" s="5"/>
      <c r="N2779" s="13" t="s">
        <v>1043</v>
      </c>
      <c r="O2779" s="5">
        <v>44802</v>
      </c>
      <c r="P2779" s="8">
        <v>1</v>
      </c>
      <c r="Q2779" s="9">
        <v>1</v>
      </c>
      <c r="R2779" s="9" t="str">
        <f>IFERROR(VLOOKUP(Tabla2[[#This Row],[CONTRATISTA PRNCIPAL]],Hoja1!$L$5:$M$9,2,FALSE),"CJV")</f>
        <v>CJV</v>
      </c>
      <c r="S2779" s="9" t="str">
        <f>IF(Tabla2[[#This Row],[EMPRESA]]=Tabla2[[#This Row],[CONTRATISTA PRNCIPAL]],"Principal","Secundaria")</f>
        <v>Principal</v>
      </c>
      <c r="T2779" s="10">
        <f>IFERROR(1/COUNTIF(Tabla2[CONTRATISTA PRNCIPAL],Tabla2[[#This Row],[CONTRATISTA PRNCIPAL]]),0)</f>
        <v>5.4945054945054949E-3</v>
      </c>
      <c r="U2779" s="33">
        <f ca="1">IF(((TODAY()-Tabla2[[#This Row],[FECHA NACIMIENTO]])/365)&lt;18,"Corregir", IF(((TODAY()-Tabla2[[#This Row],[FECHA NACIMIENTO]])/365)&gt;80, "Corregir",ROUNDDOWN(((TODAY()-Tabla2[[#This Row],[FECHA NACIMIENTO]])/365),0)))</f>
        <v>42</v>
      </c>
      <c r="V277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779" s="34" t="str">
        <f ca="1">+IF(Tabla2[[#This Row],[Edad]]="Corregir","Corregir","Ok")</f>
        <v>Ok</v>
      </c>
      <c r="X2779" s="10" t="str">
        <f>+IFERROR(VLOOKUP(Tabla2[[#This Row],[DISTRITO SEGÚN DNI]],Hoja1!$A$2:$B$55,2,FALSE),"No")</f>
        <v>No</v>
      </c>
      <c r="Y2779" s="10" t="str">
        <f>IF(OR(LOWER(Tabla2[[#This Row],[GENERO]])="masculino", LOWER(Tabla2[[#This Row],[GENERO]])="femenino"),"OK","Corregir")</f>
        <v>OK</v>
      </c>
      <c r="Z2779" s="10" t="str">
        <f>+IF(Tabla2[[#This Row],[Nro. DNI / CE]]="","Corregir",IF(LEN(Tabla2[[#This Row],[Nro. DNI / CE]])&gt;=8,"OK","Corregir"))</f>
        <v>OK</v>
      </c>
      <c r="AA2779" s="10">
        <f>COUNTIF(Tabla2[APELLIDOS Y NOMBRES],Tabla2[[#This Row],[APELLIDOS Y NOMBRES]])</f>
        <v>1</v>
      </c>
      <c r="AB2779" t="str">
        <f ca="1">+IFERROR(IF(Tabla2[[#This Row],[FECHA CESE/BAJA]]="","No Aplica",IF(AND(MONTH(Tabla2[[#This Row],[FECHA CESE/BAJA]])=MONTH(TODAY()-30),YEAR(Tabla2[[#This Row],[FECHA CESE/BAJA]])=YEAR(TODAY())),MONTH(TODAY()-30)&amp;"-"&amp;YEAR(TODAY()),"Borrar")),"No aplica")</f>
        <v>No Aplica</v>
      </c>
      <c r="AC2779" t="str">
        <f ca="1">+IFERROR(IF(Tabla2[[#This Row],[FECHA INICIO DE LABORES EN OBRA]]="","No Aplica",IF(AND(MONTH(Tabla2[[#This Row],[FECHA INICIO DE LABORES EN OBRA]])=MONTH(TODAY()-30),YEAR(Tabla2[[#This Row],[FECHA INICIO DE LABORES EN OBRA]])=YEAR(TODAY())),MONTH(TODAY()-30)&amp;"-"&amp;YEAR(TODAY()),"No Aplica")),"No Aplica")</f>
        <v>No Aplica</v>
      </c>
    </row>
    <row r="2780" spans="1:29" x14ac:dyDescent="0.25">
      <c r="A2780" s="2" t="s">
        <v>3186</v>
      </c>
      <c r="B2780" s="3" t="s">
        <v>26</v>
      </c>
      <c r="C2780" s="3" t="s">
        <v>26</v>
      </c>
      <c r="D2780" s="3" t="s">
        <v>3437</v>
      </c>
      <c r="E2780" s="3" t="s">
        <v>10018</v>
      </c>
      <c r="F2780" s="36">
        <v>35142</v>
      </c>
      <c r="G2780" s="3">
        <v>1</v>
      </c>
      <c r="H2780" s="3" t="s">
        <v>3438</v>
      </c>
      <c r="I2780" s="3" t="s">
        <v>7342</v>
      </c>
      <c r="J2780" s="3" t="s">
        <v>3439</v>
      </c>
      <c r="K2780" s="3" t="s">
        <v>2800</v>
      </c>
      <c r="L2780" s="8" t="s">
        <v>9813</v>
      </c>
      <c r="M2780" s="5"/>
      <c r="N2780" s="13" t="s">
        <v>1043</v>
      </c>
      <c r="O2780" s="5">
        <v>44805</v>
      </c>
      <c r="P2780" s="8">
        <v>1</v>
      </c>
      <c r="Q2780" s="9">
        <v>1</v>
      </c>
      <c r="R2780" s="9" t="str">
        <f>IFERROR(VLOOKUP(Tabla2[[#This Row],[CONTRATISTA PRNCIPAL]],Hoja1!$L$5:$M$9,2,FALSE),"CJV")</f>
        <v>CJV</v>
      </c>
      <c r="S2780" s="9" t="str">
        <f>IF(Tabla2[[#This Row],[EMPRESA]]=Tabla2[[#This Row],[CONTRATISTA PRNCIPAL]],"Principal","Secundaria")</f>
        <v>Principal</v>
      </c>
      <c r="T2780" s="10">
        <f>IFERROR(1/COUNTIF(Tabla2[CONTRATISTA PRNCIPAL],Tabla2[[#This Row],[CONTRATISTA PRNCIPAL]]),0)</f>
        <v>5.4945054945054949E-3</v>
      </c>
      <c r="U2780" s="33">
        <f ca="1">IF(((TODAY()-Tabla2[[#This Row],[FECHA NACIMIENTO]])/365)&lt;18,"Corregir", IF(((TODAY()-Tabla2[[#This Row],[FECHA NACIMIENTO]])/365)&gt;80, "Corregir",ROUNDDOWN(((TODAY()-Tabla2[[#This Row],[FECHA NACIMIENTO]])/365),0)))</f>
        <v>27</v>
      </c>
      <c r="V278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780" s="34" t="str">
        <f ca="1">+IF(Tabla2[[#This Row],[Edad]]="Corregir","Corregir","Ok")</f>
        <v>Ok</v>
      </c>
      <c r="X2780" s="10" t="str">
        <f>+IFERROR(VLOOKUP(Tabla2[[#This Row],[DISTRITO SEGÚN DNI]],Hoja1!$A$2:$B$55,2,FALSE),"No")</f>
        <v>No</v>
      </c>
      <c r="Y2780" s="10" t="str">
        <f>IF(OR(LOWER(Tabla2[[#This Row],[GENERO]])="masculino", LOWER(Tabla2[[#This Row],[GENERO]])="femenino"),"OK","Corregir")</f>
        <v>OK</v>
      </c>
      <c r="Z2780" s="10" t="str">
        <f>+IF(Tabla2[[#This Row],[Nro. DNI / CE]]="","Corregir",IF(LEN(Tabla2[[#This Row],[Nro. DNI / CE]])&gt;=8,"OK","Corregir"))</f>
        <v>OK</v>
      </c>
      <c r="AA2780" s="10">
        <f>COUNTIF(Tabla2[APELLIDOS Y NOMBRES],Tabla2[[#This Row],[APELLIDOS Y NOMBRES]])</f>
        <v>1</v>
      </c>
      <c r="AB2780" t="str">
        <f ca="1">+IFERROR(IF(Tabla2[[#This Row],[FECHA CESE/BAJA]]="","No Aplica",IF(AND(MONTH(Tabla2[[#This Row],[FECHA CESE/BAJA]])=MONTH(TODAY()-30),YEAR(Tabla2[[#This Row],[FECHA CESE/BAJA]])=YEAR(TODAY())),MONTH(TODAY()-30)&amp;"-"&amp;YEAR(TODAY()),"Borrar")),"No aplica")</f>
        <v>No Aplica</v>
      </c>
      <c r="AC2780" t="str">
        <f ca="1">+IFERROR(IF(Tabla2[[#This Row],[FECHA INICIO DE LABORES EN OBRA]]="","No Aplica",IF(AND(MONTH(Tabla2[[#This Row],[FECHA INICIO DE LABORES EN OBRA]])=MONTH(TODAY()-30),YEAR(Tabla2[[#This Row],[FECHA INICIO DE LABORES EN OBRA]])=YEAR(TODAY())),MONTH(TODAY()-30)&amp;"-"&amp;YEAR(TODAY()),"No Aplica")),"No Aplica")</f>
        <v>No Aplica</v>
      </c>
    </row>
    <row r="2781" spans="1:29" x14ac:dyDescent="0.25">
      <c r="A2781" s="2" t="s">
        <v>3186</v>
      </c>
      <c r="B2781" s="3" t="s">
        <v>26</v>
      </c>
      <c r="C2781" s="3" t="s">
        <v>26</v>
      </c>
      <c r="D2781" s="3" t="s">
        <v>3440</v>
      </c>
      <c r="E2781" s="3" t="s">
        <v>10019</v>
      </c>
      <c r="F2781" s="36">
        <v>35077</v>
      </c>
      <c r="G2781" s="3">
        <v>3</v>
      </c>
      <c r="H2781" s="3" t="s">
        <v>3280</v>
      </c>
      <c r="I2781" s="3" t="s">
        <v>2396</v>
      </c>
      <c r="J2781" s="3" t="s">
        <v>3441</v>
      </c>
      <c r="K2781" s="3" t="s">
        <v>1077</v>
      </c>
      <c r="L2781" s="8" t="s">
        <v>9813</v>
      </c>
      <c r="M2781" s="5"/>
      <c r="N2781" s="13" t="s">
        <v>1043</v>
      </c>
      <c r="O2781" s="5">
        <v>44809</v>
      </c>
      <c r="P2781" s="8">
        <v>3</v>
      </c>
      <c r="Q2781" s="9">
        <v>1</v>
      </c>
      <c r="R2781" s="9" t="str">
        <f>IFERROR(VLOOKUP(Tabla2[[#This Row],[CONTRATISTA PRNCIPAL]],Hoja1!$L$5:$M$9,2,FALSE),"CJV")</f>
        <v>CJV</v>
      </c>
      <c r="S2781" s="9" t="str">
        <f>IF(Tabla2[[#This Row],[EMPRESA]]=Tabla2[[#This Row],[CONTRATISTA PRNCIPAL]],"Principal","Secundaria")</f>
        <v>Principal</v>
      </c>
      <c r="T2781" s="10">
        <f>IFERROR(1/COUNTIF(Tabla2[CONTRATISTA PRNCIPAL],Tabla2[[#This Row],[CONTRATISTA PRNCIPAL]]),0)</f>
        <v>5.4945054945054949E-3</v>
      </c>
      <c r="U2781" s="33">
        <f ca="1">IF(((TODAY()-Tabla2[[#This Row],[FECHA NACIMIENTO]])/365)&lt;18,"Corregir", IF(((TODAY()-Tabla2[[#This Row],[FECHA NACIMIENTO]])/365)&gt;80, "Corregir",ROUNDDOWN(((TODAY()-Tabla2[[#This Row],[FECHA NACIMIENTO]])/365),0)))</f>
        <v>27</v>
      </c>
      <c r="V278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781" s="34" t="str">
        <f ca="1">+IF(Tabla2[[#This Row],[Edad]]="Corregir","Corregir","Ok")</f>
        <v>Ok</v>
      </c>
      <c r="X2781" s="10" t="str">
        <f>+IFERROR(VLOOKUP(Tabla2[[#This Row],[DISTRITO SEGÚN DNI]],Hoja1!$A$2:$B$55,2,FALSE),"No")</f>
        <v>No</v>
      </c>
      <c r="Y2781" s="10" t="str">
        <f>IF(OR(LOWER(Tabla2[[#This Row],[GENERO]])="masculino", LOWER(Tabla2[[#This Row],[GENERO]])="femenino"),"OK","Corregir")</f>
        <v>OK</v>
      </c>
      <c r="Z2781" s="10" t="str">
        <f>+IF(Tabla2[[#This Row],[Nro. DNI / CE]]="","Corregir",IF(LEN(Tabla2[[#This Row],[Nro. DNI / CE]])&gt;=8,"OK","Corregir"))</f>
        <v>OK</v>
      </c>
      <c r="AA2781" s="10">
        <f>COUNTIF(Tabla2[APELLIDOS Y NOMBRES],Tabla2[[#This Row],[APELLIDOS Y NOMBRES]])</f>
        <v>1</v>
      </c>
      <c r="AB2781" t="str">
        <f ca="1">+IFERROR(IF(Tabla2[[#This Row],[FECHA CESE/BAJA]]="","No Aplica",IF(AND(MONTH(Tabla2[[#This Row],[FECHA CESE/BAJA]])=MONTH(TODAY()-30),YEAR(Tabla2[[#This Row],[FECHA CESE/BAJA]])=YEAR(TODAY())),MONTH(TODAY()-30)&amp;"-"&amp;YEAR(TODAY()),"Borrar")),"No aplica")</f>
        <v>No Aplica</v>
      </c>
      <c r="AC2781" t="str">
        <f ca="1">+IFERROR(IF(Tabla2[[#This Row],[FECHA INICIO DE LABORES EN OBRA]]="","No Aplica",IF(AND(MONTH(Tabla2[[#This Row],[FECHA INICIO DE LABORES EN OBRA]])=MONTH(TODAY()-30),YEAR(Tabla2[[#This Row],[FECHA INICIO DE LABORES EN OBRA]])=YEAR(TODAY())),MONTH(TODAY()-30)&amp;"-"&amp;YEAR(TODAY()),"No Aplica")),"No Aplica")</f>
        <v>No Aplica</v>
      </c>
    </row>
    <row r="2782" spans="1:29" x14ac:dyDescent="0.25">
      <c r="A2782" s="2" t="s">
        <v>3186</v>
      </c>
      <c r="B2782" s="3" t="s">
        <v>26</v>
      </c>
      <c r="C2782" s="3" t="s">
        <v>26</v>
      </c>
      <c r="D2782" s="3" t="s">
        <v>3442</v>
      </c>
      <c r="E2782" s="3" t="s">
        <v>10020</v>
      </c>
      <c r="F2782" s="36">
        <v>34979</v>
      </c>
      <c r="G2782" s="3">
        <v>1</v>
      </c>
      <c r="H2782" s="3" t="s">
        <v>3410</v>
      </c>
      <c r="I2782" s="3" t="s">
        <v>2396</v>
      </c>
      <c r="J2782" s="3" t="s">
        <v>3443</v>
      </c>
      <c r="K2782" s="3" t="s">
        <v>3444</v>
      </c>
      <c r="L2782" s="8" t="s">
        <v>9813</v>
      </c>
      <c r="M2782" s="5"/>
      <c r="N2782" s="13" t="s">
        <v>1043</v>
      </c>
      <c r="O2782" s="5">
        <v>44810</v>
      </c>
      <c r="P2782" s="8">
        <v>3</v>
      </c>
      <c r="Q2782" s="9">
        <v>1</v>
      </c>
      <c r="R2782" s="9" t="str">
        <f>IFERROR(VLOOKUP(Tabla2[[#This Row],[CONTRATISTA PRNCIPAL]],Hoja1!$L$5:$M$9,2,FALSE),"CJV")</f>
        <v>CJV</v>
      </c>
      <c r="S2782" s="9" t="str">
        <f>IF(Tabla2[[#This Row],[EMPRESA]]=Tabla2[[#This Row],[CONTRATISTA PRNCIPAL]],"Principal","Secundaria")</f>
        <v>Principal</v>
      </c>
      <c r="T2782" s="10">
        <f>IFERROR(1/COUNTIF(Tabla2[CONTRATISTA PRNCIPAL],Tabla2[[#This Row],[CONTRATISTA PRNCIPAL]]),0)</f>
        <v>5.4945054945054949E-3</v>
      </c>
      <c r="U2782" s="33">
        <f ca="1">IF(((TODAY()-Tabla2[[#This Row],[FECHA NACIMIENTO]])/365)&lt;18,"Corregir", IF(((TODAY()-Tabla2[[#This Row],[FECHA NACIMIENTO]])/365)&gt;80, "Corregir",ROUNDDOWN(((TODAY()-Tabla2[[#This Row],[FECHA NACIMIENTO]])/365),0)))</f>
        <v>27</v>
      </c>
      <c r="V278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782" s="34" t="str">
        <f ca="1">+IF(Tabla2[[#This Row],[Edad]]="Corregir","Corregir","Ok")</f>
        <v>Ok</v>
      </c>
      <c r="X2782" s="10" t="str">
        <f>+IFERROR(VLOOKUP(Tabla2[[#This Row],[DISTRITO SEGÚN DNI]],Hoja1!$A$2:$B$55,2,FALSE),"No")</f>
        <v>No</v>
      </c>
      <c r="Y2782" s="10" t="str">
        <f>IF(OR(LOWER(Tabla2[[#This Row],[GENERO]])="masculino", LOWER(Tabla2[[#This Row],[GENERO]])="femenino"),"OK","Corregir")</f>
        <v>OK</v>
      </c>
      <c r="Z2782" s="10" t="str">
        <f>+IF(Tabla2[[#This Row],[Nro. DNI / CE]]="","Corregir",IF(LEN(Tabla2[[#This Row],[Nro. DNI / CE]])&gt;=8,"OK","Corregir"))</f>
        <v>OK</v>
      </c>
      <c r="AA2782" s="10">
        <f>COUNTIF(Tabla2[APELLIDOS Y NOMBRES],Tabla2[[#This Row],[APELLIDOS Y NOMBRES]])</f>
        <v>1</v>
      </c>
      <c r="AB2782" t="str">
        <f ca="1">+IFERROR(IF(Tabla2[[#This Row],[FECHA CESE/BAJA]]="","No Aplica",IF(AND(MONTH(Tabla2[[#This Row],[FECHA CESE/BAJA]])=MONTH(TODAY()-30),YEAR(Tabla2[[#This Row],[FECHA CESE/BAJA]])=YEAR(TODAY())),MONTH(TODAY()-30)&amp;"-"&amp;YEAR(TODAY()),"Borrar")),"No aplica")</f>
        <v>No Aplica</v>
      </c>
      <c r="AC2782" t="str">
        <f ca="1">+IFERROR(IF(Tabla2[[#This Row],[FECHA INICIO DE LABORES EN OBRA]]="","No Aplica",IF(AND(MONTH(Tabla2[[#This Row],[FECHA INICIO DE LABORES EN OBRA]])=MONTH(TODAY()-30),YEAR(Tabla2[[#This Row],[FECHA INICIO DE LABORES EN OBRA]])=YEAR(TODAY())),MONTH(TODAY()-30)&amp;"-"&amp;YEAR(TODAY()),"No Aplica")),"No Aplica")</f>
        <v>No Aplica</v>
      </c>
    </row>
    <row r="2783" spans="1:29" x14ac:dyDescent="0.25">
      <c r="A2783" s="2" t="s">
        <v>3186</v>
      </c>
      <c r="B2783" s="3" t="s">
        <v>26</v>
      </c>
      <c r="C2783" s="3" t="s">
        <v>26</v>
      </c>
      <c r="D2783" s="3" t="s">
        <v>3445</v>
      </c>
      <c r="E2783" s="3" t="s">
        <v>3446</v>
      </c>
      <c r="F2783" s="36">
        <v>23927</v>
      </c>
      <c r="G2783" s="3">
        <v>1</v>
      </c>
      <c r="H2783" s="3" t="s">
        <v>3447</v>
      </c>
      <c r="I2783" s="3" t="s">
        <v>2396</v>
      </c>
      <c r="J2783" s="3" t="s">
        <v>3448</v>
      </c>
      <c r="K2783" s="3" t="s">
        <v>1161</v>
      </c>
      <c r="L2783" s="8" t="s">
        <v>9813</v>
      </c>
      <c r="M2783" s="5"/>
      <c r="N2783" s="13" t="s">
        <v>3352</v>
      </c>
      <c r="O2783" s="5">
        <v>44810</v>
      </c>
      <c r="P2783" s="8">
        <v>1</v>
      </c>
      <c r="Q2783" s="9">
        <v>3</v>
      </c>
      <c r="R2783" s="9" t="str">
        <f>IFERROR(VLOOKUP(Tabla2[[#This Row],[CONTRATISTA PRNCIPAL]],Hoja1!$L$5:$M$9,2,FALSE),"CJV")</f>
        <v>CJV</v>
      </c>
      <c r="S2783" s="9" t="str">
        <f>IF(Tabla2[[#This Row],[EMPRESA]]=Tabla2[[#This Row],[CONTRATISTA PRNCIPAL]],"Principal","Secundaria")</f>
        <v>Principal</v>
      </c>
      <c r="T2783" s="10">
        <f>IFERROR(1/COUNTIF(Tabla2[CONTRATISTA PRNCIPAL],Tabla2[[#This Row],[CONTRATISTA PRNCIPAL]]),0)</f>
        <v>5.4945054945054949E-3</v>
      </c>
      <c r="U2783" s="33">
        <f ca="1">IF(((TODAY()-Tabla2[[#This Row],[FECHA NACIMIENTO]])/365)&lt;18,"Corregir", IF(((TODAY()-Tabla2[[#This Row],[FECHA NACIMIENTO]])/365)&gt;80, "Corregir",ROUNDDOWN(((TODAY()-Tabla2[[#This Row],[FECHA NACIMIENTO]])/365),0)))</f>
        <v>58</v>
      </c>
      <c r="V278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783" s="34" t="str">
        <f ca="1">+IF(Tabla2[[#This Row],[Edad]]="Corregir","Corregir","Ok")</f>
        <v>Ok</v>
      </c>
      <c r="X2783" s="10" t="str">
        <f>+IFERROR(VLOOKUP(Tabla2[[#This Row],[DISTRITO SEGÚN DNI]],Hoja1!$A$2:$B$55,2,FALSE),"No")</f>
        <v>No</v>
      </c>
      <c r="Y2783" s="10" t="str">
        <f>IF(OR(LOWER(Tabla2[[#This Row],[GENERO]])="masculino", LOWER(Tabla2[[#This Row],[GENERO]])="femenino"),"OK","Corregir")</f>
        <v>OK</v>
      </c>
      <c r="Z2783" s="10" t="str">
        <f>+IF(Tabla2[[#This Row],[Nro. DNI / CE]]="","Corregir",IF(LEN(Tabla2[[#This Row],[Nro. DNI / CE]])&gt;=8,"OK","Corregir"))</f>
        <v>OK</v>
      </c>
      <c r="AA2783" s="10">
        <f>COUNTIF(Tabla2[APELLIDOS Y NOMBRES],Tabla2[[#This Row],[APELLIDOS Y NOMBRES]])</f>
        <v>1</v>
      </c>
      <c r="AB2783" t="str">
        <f ca="1">+IFERROR(IF(Tabla2[[#This Row],[FECHA CESE/BAJA]]="","No Aplica",IF(AND(MONTH(Tabla2[[#This Row],[FECHA CESE/BAJA]])=MONTH(TODAY()-30),YEAR(Tabla2[[#This Row],[FECHA CESE/BAJA]])=YEAR(TODAY())),MONTH(TODAY()-30)&amp;"-"&amp;YEAR(TODAY()),"Borrar")),"No aplica")</f>
        <v>No Aplica</v>
      </c>
      <c r="AC2783" t="str">
        <f ca="1">+IFERROR(IF(Tabla2[[#This Row],[FECHA INICIO DE LABORES EN OBRA]]="","No Aplica",IF(AND(MONTH(Tabla2[[#This Row],[FECHA INICIO DE LABORES EN OBRA]])=MONTH(TODAY()-30),YEAR(Tabla2[[#This Row],[FECHA INICIO DE LABORES EN OBRA]])=YEAR(TODAY())),MONTH(TODAY()-30)&amp;"-"&amp;YEAR(TODAY()),"No Aplica")),"No Aplica")</f>
        <v>No Aplica</v>
      </c>
    </row>
    <row r="2784" spans="1:29" x14ac:dyDescent="0.25">
      <c r="A2784" s="2" t="s">
        <v>3186</v>
      </c>
      <c r="B2784" s="3" t="s">
        <v>26</v>
      </c>
      <c r="C2784" s="3" t="s">
        <v>26</v>
      </c>
      <c r="D2784" s="3" t="s">
        <v>3449</v>
      </c>
      <c r="E2784" s="3" t="s">
        <v>10021</v>
      </c>
      <c r="F2784" s="36">
        <v>32588</v>
      </c>
      <c r="G2784" s="3">
        <v>3</v>
      </c>
      <c r="H2784" s="3" t="s">
        <v>3343</v>
      </c>
      <c r="I2784" s="3" t="s">
        <v>7342</v>
      </c>
      <c r="J2784" s="3" t="s">
        <v>3450</v>
      </c>
      <c r="K2784" s="3" t="s">
        <v>3451</v>
      </c>
      <c r="L2784" s="8" t="s">
        <v>9813</v>
      </c>
      <c r="M2784" s="5"/>
      <c r="N2784" s="13" t="s">
        <v>1043</v>
      </c>
      <c r="O2784" s="5">
        <v>44812</v>
      </c>
      <c r="P2784" s="8">
        <v>1</v>
      </c>
      <c r="Q2784" s="9">
        <v>1</v>
      </c>
      <c r="R2784" s="9" t="str">
        <f>IFERROR(VLOOKUP(Tabla2[[#This Row],[CONTRATISTA PRNCIPAL]],Hoja1!$L$5:$M$9,2,FALSE),"CJV")</f>
        <v>CJV</v>
      </c>
      <c r="S2784" s="9" t="str">
        <f>IF(Tabla2[[#This Row],[EMPRESA]]=Tabla2[[#This Row],[CONTRATISTA PRNCIPAL]],"Principal","Secundaria")</f>
        <v>Principal</v>
      </c>
      <c r="T2784" s="10">
        <f>IFERROR(1/COUNTIF(Tabla2[CONTRATISTA PRNCIPAL],Tabla2[[#This Row],[CONTRATISTA PRNCIPAL]]),0)</f>
        <v>5.4945054945054949E-3</v>
      </c>
      <c r="U2784" s="33">
        <f ca="1">IF(((TODAY()-Tabla2[[#This Row],[FECHA NACIMIENTO]])/365)&lt;18,"Corregir", IF(((TODAY()-Tabla2[[#This Row],[FECHA NACIMIENTO]])/365)&gt;80, "Corregir",ROUNDDOWN(((TODAY()-Tabla2[[#This Row],[FECHA NACIMIENTO]])/365),0)))</f>
        <v>34</v>
      </c>
      <c r="V278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784" s="34" t="str">
        <f ca="1">+IF(Tabla2[[#This Row],[Edad]]="Corregir","Corregir","Ok")</f>
        <v>Ok</v>
      </c>
      <c r="X2784" s="10" t="str">
        <f>+IFERROR(VLOOKUP(Tabla2[[#This Row],[DISTRITO SEGÚN DNI]],Hoja1!$A$2:$B$55,2,FALSE),"No")</f>
        <v>No</v>
      </c>
      <c r="Y2784" s="10" t="str">
        <f>IF(OR(LOWER(Tabla2[[#This Row],[GENERO]])="masculino", LOWER(Tabla2[[#This Row],[GENERO]])="femenino"),"OK","Corregir")</f>
        <v>OK</v>
      </c>
      <c r="Z2784" s="10" t="str">
        <f>+IF(Tabla2[[#This Row],[Nro. DNI / CE]]="","Corregir",IF(LEN(Tabla2[[#This Row],[Nro. DNI / CE]])&gt;=8,"OK","Corregir"))</f>
        <v>OK</v>
      </c>
      <c r="AA2784" s="10">
        <f>COUNTIF(Tabla2[APELLIDOS Y NOMBRES],Tabla2[[#This Row],[APELLIDOS Y NOMBRES]])</f>
        <v>1</v>
      </c>
      <c r="AB2784" t="str">
        <f ca="1">+IFERROR(IF(Tabla2[[#This Row],[FECHA CESE/BAJA]]="","No Aplica",IF(AND(MONTH(Tabla2[[#This Row],[FECHA CESE/BAJA]])=MONTH(TODAY()-30),YEAR(Tabla2[[#This Row],[FECHA CESE/BAJA]])=YEAR(TODAY())),MONTH(TODAY()-30)&amp;"-"&amp;YEAR(TODAY()),"Borrar")),"No aplica")</f>
        <v>No Aplica</v>
      </c>
      <c r="AC2784" t="str">
        <f ca="1">+IFERROR(IF(Tabla2[[#This Row],[FECHA INICIO DE LABORES EN OBRA]]="","No Aplica",IF(AND(MONTH(Tabla2[[#This Row],[FECHA INICIO DE LABORES EN OBRA]])=MONTH(TODAY()-30),YEAR(Tabla2[[#This Row],[FECHA INICIO DE LABORES EN OBRA]])=YEAR(TODAY())),MONTH(TODAY()-30)&amp;"-"&amp;YEAR(TODAY()),"No Aplica")),"No Aplica")</f>
        <v>No Aplica</v>
      </c>
    </row>
    <row r="2785" spans="1:29" x14ac:dyDescent="0.25">
      <c r="A2785" s="2" t="s">
        <v>3186</v>
      </c>
      <c r="B2785" s="3" t="s">
        <v>26</v>
      </c>
      <c r="C2785" s="3" t="s">
        <v>26</v>
      </c>
      <c r="D2785" s="3" t="s">
        <v>3452</v>
      </c>
      <c r="E2785" s="3" t="s">
        <v>10022</v>
      </c>
      <c r="F2785" s="36">
        <v>30520</v>
      </c>
      <c r="G2785" s="3">
        <v>3</v>
      </c>
      <c r="H2785" s="3" t="s">
        <v>3376</v>
      </c>
      <c r="I2785" s="3" t="s">
        <v>2396</v>
      </c>
      <c r="J2785" s="3" t="s">
        <v>3453</v>
      </c>
      <c r="K2785" s="3" t="s">
        <v>3254</v>
      </c>
      <c r="L2785" s="8" t="s">
        <v>9813</v>
      </c>
      <c r="M2785" s="5"/>
      <c r="N2785" s="13" t="s">
        <v>1043</v>
      </c>
      <c r="O2785" s="5">
        <v>44817</v>
      </c>
      <c r="P2785" s="8">
        <v>1</v>
      </c>
      <c r="Q2785" s="9">
        <v>1</v>
      </c>
      <c r="R2785" s="9" t="str">
        <f>IFERROR(VLOOKUP(Tabla2[[#This Row],[CONTRATISTA PRNCIPAL]],Hoja1!$L$5:$M$9,2,FALSE),"CJV")</f>
        <v>CJV</v>
      </c>
      <c r="S2785" s="9" t="str">
        <f>IF(Tabla2[[#This Row],[EMPRESA]]=Tabla2[[#This Row],[CONTRATISTA PRNCIPAL]],"Principal","Secundaria")</f>
        <v>Principal</v>
      </c>
      <c r="T2785" s="10">
        <f>IFERROR(1/COUNTIF(Tabla2[CONTRATISTA PRNCIPAL],Tabla2[[#This Row],[CONTRATISTA PRNCIPAL]]),0)</f>
        <v>5.4945054945054949E-3</v>
      </c>
      <c r="U2785" s="33">
        <f ca="1">IF(((TODAY()-Tabla2[[#This Row],[FECHA NACIMIENTO]])/365)&lt;18,"Corregir", IF(((TODAY()-Tabla2[[#This Row],[FECHA NACIMIENTO]])/365)&gt;80, "Corregir",ROUNDDOWN(((TODAY()-Tabla2[[#This Row],[FECHA NACIMIENTO]])/365),0)))</f>
        <v>40</v>
      </c>
      <c r="V278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785" s="34" t="str">
        <f ca="1">+IF(Tabla2[[#This Row],[Edad]]="Corregir","Corregir","Ok")</f>
        <v>Ok</v>
      </c>
      <c r="X2785" s="10" t="str">
        <f>+IFERROR(VLOOKUP(Tabla2[[#This Row],[DISTRITO SEGÚN DNI]],Hoja1!$A$2:$B$55,2,FALSE),"No")</f>
        <v>No</v>
      </c>
      <c r="Y2785" s="10" t="str">
        <f>IF(OR(LOWER(Tabla2[[#This Row],[GENERO]])="masculino", LOWER(Tabla2[[#This Row],[GENERO]])="femenino"),"OK","Corregir")</f>
        <v>OK</v>
      </c>
      <c r="Z2785" s="10" t="str">
        <f>+IF(Tabla2[[#This Row],[Nro. DNI / CE]]="","Corregir",IF(LEN(Tabla2[[#This Row],[Nro. DNI / CE]])&gt;=8,"OK","Corregir"))</f>
        <v>OK</v>
      </c>
      <c r="AA2785" s="10">
        <f>COUNTIF(Tabla2[APELLIDOS Y NOMBRES],Tabla2[[#This Row],[APELLIDOS Y NOMBRES]])</f>
        <v>1</v>
      </c>
      <c r="AB2785" t="str">
        <f ca="1">+IFERROR(IF(Tabla2[[#This Row],[FECHA CESE/BAJA]]="","No Aplica",IF(AND(MONTH(Tabla2[[#This Row],[FECHA CESE/BAJA]])=MONTH(TODAY()-30),YEAR(Tabla2[[#This Row],[FECHA CESE/BAJA]])=YEAR(TODAY())),MONTH(TODAY()-30)&amp;"-"&amp;YEAR(TODAY()),"Borrar")),"No aplica")</f>
        <v>No Aplica</v>
      </c>
      <c r="AC2785" t="str">
        <f ca="1">+IFERROR(IF(Tabla2[[#This Row],[FECHA INICIO DE LABORES EN OBRA]]="","No Aplica",IF(AND(MONTH(Tabla2[[#This Row],[FECHA INICIO DE LABORES EN OBRA]])=MONTH(TODAY()-30),YEAR(Tabla2[[#This Row],[FECHA INICIO DE LABORES EN OBRA]])=YEAR(TODAY())),MONTH(TODAY()-30)&amp;"-"&amp;YEAR(TODAY()),"No Aplica")),"No Aplica")</f>
        <v>No Aplica</v>
      </c>
    </row>
    <row r="2786" spans="1:29" x14ac:dyDescent="0.25">
      <c r="A2786" s="2" t="s">
        <v>3186</v>
      </c>
      <c r="B2786" s="3" t="s">
        <v>26</v>
      </c>
      <c r="C2786" s="3" t="s">
        <v>26</v>
      </c>
      <c r="D2786" s="3" t="s">
        <v>900</v>
      </c>
      <c r="E2786" s="3" t="s">
        <v>10023</v>
      </c>
      <c r="F2786" s="36">
        <v>33008</v>
      </c>
      <c r="G2786" s="3">
        <v>3</v>
      </c>
      <c r="H2786" s="3" t="s">
        <v>3454</v>
      </c>
      <c r="I2786" s="3" t="s">
        <v>9988</v>
      </c>
      <c r="J2786" s="3" t="s">
        <v>3455</v>
      </c>
      <c r="K2786" s="3" t="s">
        <v>93</v>
      </c>
      <c r="L2786" s="8" t="s">
        <v>9813</v>
      </c>
      <c r="M2786" s="5"/>
      <c r="N2786" s="13" t="s">
        <v>1043</v>
      </c>
      <c r="O2786" s="5">
        <v>44817</v>
      </c>
      <c r="P2786" s="8">
        <v>1</v>
      </c>
      <c r="Q2786" s="9">
        <v>1</v>
      </c>
      <c r="R2786" s="9" t="str">
        <f>IFERROR(VLOOKUP(Tabla2[[#This Row],[CONTRATISTA PRNCIPAL]],Hoja1!$L$5:$M$9,2,FALSE),"CJV")</f>
        <v>CJV</v>
      </c>
      <c r="S2786" s="9" t="str">
        <f>IF(Tabla2[[#This Row],[EMPRESA]]=Tabla2[[#This Row],[CONTRATISTA PRNCIPAL]],"Principal","Secundaria")</f>
        <v>Principal</v>
      </c>
      <c r="T2786" s="10">
        <f>IFERROR(1/COUNTIF(Tabla2[CONTRATISTA PRNCIPAL],Tabla2[[#This Row],[CONTRATISTA PRNCIPAL]]),0)</f>
        <v>5.4945054945054949E-3</v>
      </c>
      <c r="U2786" s="33">
        <f ca="1">IF(((TODAY()-Tabla2[[#This Row],[FECHA NACIMIENTO]])/365)&lt;18,"Corregir", IF(((TODAY()-Tabla2[[#This Row],[FECHA NACIMIENTO]])/365)&gt;80, "Corregir",ROUNDDOWN(((TODAY()-Tabla2[[#This Row],[FECHA NACIMIENTO]])/365),0)))</f>
        <v>33</v>
      </c>
      <c r="V278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786" s="34" t="str">
        <f ca="1">+IF(Tabla2[[#This Row],[Edad]]="Corregir","Corregir","Ok")</f>
        <v>Ok</v>
      </c>
      <c r="X2786" s="10" t="str">
        <f>+IFERROR(VLOOKUP(Tabla2[[#This Row],[DISTRITO SEGÚN DNI]],Hoja1!$A$2:$B$55,2,FALSE),"No")</f>
        <v>ATE</v>
      </c>
      <c r="Y2786" s="10" t="str">
        <f>IF(OR(LOWER(Tabla2[[#This Row],[GENERO]])="masculino", LOWER(Tabla2[[#This Row],[GENERO]])="femenino"),"OK","Corregir")</f>
        <v>OK</v>
      </c>
      <c r="Z2786" s="10" t="str">
        <f>+IF(Tabla2[[#This Row],[Nro. DNI / CE]]="","Corregir",IF(LEN(Tabla2[[#This Row],[Nro. DNI / CE]])&gt;=8,"OK","Corregir"))</f>
        <v>OK</v>
      </c>
      <c r="AA2786" s="10">
        <f>COUNTIF(Tabla2[APELLIDOS Y NOMBRES],Tabla2[[#This Row],[APELLIDOS Y NOMBRES]])</f>
        <v>1</v>
      </c>
      <c r="AB2786" t="str">
        <f ca="1">+IFERROR(IF(Tabla2[[#This Row],[FECHA CESE/BAJA]]="","No Aplica",IF(AND(MONTH(Tabla2[[#This Row],[FECHA CESE/BAJA]])=MONTH(TODAY()-30),YEAR(Tabla2[[#This Row],[FECHA CESE/BAJA]])=YEAR(TODAY())),MONTH(TODAY()-30)&amp;"-"&amp;YEAR(TODAY()),"Borrar")),"No aplica")</f>
        <v>No Aplica</v>
      </c>
      <c r="AC2786" t="str">
        <f ca="1">+IFERROR(IF(Tabla2[[#This Row],[FECHA INICIO DE LABORES EN OBRA]]="","No Aplica",IF(AND(MONTH(Tabla2[[#This Row],[FECHA INICIO DE LABORES EN OBRA]])=MONTH(TODAY()-30),YEAR(Tabla2[[#This Row],[FECHA INICIO DE LABORES EN OBRA]])=YEAR(TODAY())),MONTH(TODAY()-30)&amp;"-"&amp;YEAR(TODAY()),"No Aplica")),"No Aplica")</f>
        <v>No Aplica</v>
      </c>
    </row>
    <row r="2787" spans="1:29" x14ac:dyDescent="0.25">
      <c r="A2787" s="2" t="s">
        <v>3186</v>
      </c>
      <c r="B2787" s="3" t="s">
        <v>26</v>
      </c>
      <c r="C2787" s="3" t="s">
        <v>26</v>
      </c>
      <c r="D2787" s="3" t="s">
        <v>3456</v>
      </c>
      <c r="E2787" s="3" t="s">
        <v>10024</v>
      </c>
      <c r="F2787" s="36">
        <v>35541</v>
      </c>
      <c r="G2787" s="3">
        <v>1</v>
      </c>
      <c r="H2787" s="3" t="s">
        <v>3410</v>
      </c>
      <c r="I2787" s="3" t="s">
        <v>2396</v>
      </c>
      <c r="J2787" s="3" t="s">
        <v>3457</v>
      </c>
      <c r="K2787" s="3" t="s">
        <v>1278</v>
      </c>
      <c r="L2787" s="8" t="s">
        <v>9813</v>
      </c>
      <c r="M2787" s="5"/>
      <c r="N2787" s="13" t="s">
        <v>1043</v>
      </c>
      <c r="O2787" s="5">
        <v>44839</v>
      </c>
      <c r="P2787" s="8">
        <v>1</v>
      </c>
      <c r="Q2787" s="9">
        <v>1</v>
      </c>
      <c r="R2787" s="9" t="str">
        <f>IFERROR(VLOOKUP(Tabla2[[#This Row],[CONTRATISTA PRNCIPAL]],Hoja1!$L$5:$M$9,2,FALSE),"CJV")</f>
        <v>CJV</v>
      </c>
      <c r="S2787" s="9" t="str">
        <f>IF(Tabla2[[#This Row],[EMPRESA]]=Tabla2[[#This Row],[CONTRATISTA PRNCIPAL]],"Principal","Secundaria")</f>
        <v>Principal</v>
      </c>
      <c r="T2787" s="10">
        <f>IFERROR(1/COUNTIF(Tabla2[CONTRATISTA PRNCIPAL],Tabla2[[#This Row],[CONTRATISTA PRNCIPAL]]),0)</f>
        <v>5.4945054945054949E-3</v>
      </c>
      <c r="U2787" s="33">
        <f ca="1">IF(((TODAY()-Tabla2[[#This Row],[FECHA NACIMIENTO]])/365)&lt;18,"Corregir", IF(((TODAY()-Tabla2[[#This Row],[FECHA NACIMIENTO]])/365)&gt;80, "Corregir",ROUNDDOWN(((TODAY()-Tabla2[[#This Row],[FECHA NACIMIENTO]])/365),0)))</f>
        <v>26</v>
      </c>
      <c r="V278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787" s="34" t="str">
        <f ca="1">+IF(Tabla2[[#This Row],[Edad]]="Corregir","Corregir","Ok")</f>
        <v>Ok</v>
      </c>
      <c r="X2787" s="10" t="str">
        <f>+IFERROR(VLOOKUP(Tabla2[[#This Row],[DISTRITO SEGÚN DNI]],Hoja1!$A$2:$B$55,2,FALSE),"No")</f>
        <v>No</v>
      </c>
      <c r="Y2787" s="10" t="str">
        <f>IF(OR(LOWER(Tabla2[[#This Row],[GENERO]])="masculino", LOWER(Tabla2[[#This Row],[GENERO]])="femenino"),"OK","Corregir")</f>
        <v>OK</v>
      </c>
      <c r="Z2787" s="10" t="str">
        <f>+IF(Tabla2[[#This Row],[Nro. DNI / CE]]="","Corregir",IF(LEN(Tabla2[[#This Row],[Nro. DNI / CE]])&gt;=8,"OK","Corregir"))</f>
        <v>OK</v>
      </c>
      <c r="AA2787" s="10">
        <f>COUNTIF(Tabla2[APELLIDOS Y NOMBRES],Tabla2[[#This Row],[APELLIDOS Y NOMBRES]])</f>
        <v>1</v>
      </c>
      <c r="AB2787" t="str">
        <f ca="1">+IFERROR(IF(Tabla2[[#This Row],[FECHA CESE/BAJA]]="","No Aplica",IF(AND(MONTH(Tabla2[[#This Row],[FECHA CESE/BAJA]])=MONTH(TODAY()-30),YEAR(Tabla2[[#This Row],[FECHA CESE/BAJA]])=YEAR(TODAY())),MONTH(TODAY()-30)&amp;"-"&amp;YEAR(TODAY()),"Borrar")),"No aplica")</f>
        <v>No Aplica</v>
      </c>
      <c r="AC2787" t="str">
        <f ca="1">+IFERROR(IF(Tabla2[[#This Row],[FECHA INICIO DE LABORES EN OBRA]]="","No Aplica",IF(AND(MONTH(Tabla2[[#This Row],[FECHA INICIO DE LABORES EN OBRA]])=MONTH(TODAY()-30),YEAR(Tabla2[[#This Row],[FECHA INICIO DE LABORES EN OBRA]])=YEAR(TODAY())),MONTH(TODAY()-30)&amp;"-"&amp;YEAR(TODAY()),"No Aplica")),"No Aplica")</f>
        <v>No Aplica</v>
      </c>
    </row>
    <row r="2788" spans="1:29" x14ac:dyDescent="0.25">
      <c r="A2788" s="2" t="s">
        <v>3186</v>
      </c>
      <c r="B2788" s="3" t="s">
        <v>26</v>
      </c>
      <c r="C2788" s="3" t="s">
        <v>26</v>
      </c>
      <c r="D2788" s="3" t="s">
        <v>3458</v>
      </c>
      <c r="E2788" s="3" t="s">
        <v>10025</v>
      </c>
      <c r="F2788" s="36">
        <v>31474</v>
      </c>
      <c r="G2788" s="3">
        <v>3</v>
      </c>
      <c r="H2788" s="3" t="s">
        <v>3198</v>
      </c>
      <c r="I2788" s="3" t="s">
        <v>2396</v>
      </c>
      <c r="J2788" s="3" t="s">
        <v>3459</v>
      </c>
      <c r="K2788" s="3" t="s">
        <v>1063</v>
      </c>
      <c r="L2788" s="8" t="s">
        <v>9813</v>
      </c>
      <c r="M2788" s="5"/>
      <c r="N2788" s="13" t="s">
        <v>1043</v>
      </c>
      <c r="O2788" s="5">
        <v>44848</v>
      </c>
      <c r="P2788" s="8">
        <v>1</v>
      </c>
      <c r="Q2788" s="9">
        <v>1</v>
      </c>
      <c r="R2788" s="9" t="str">
        <f>IFERROR(VLOOKUP(Tabla2[[#This Row],[CONTRATISTA PRNCIPAL]],Hoja1!$L$5:$M$9,2,FALSE),"CJV")</f>
        <v>CJV</v>
      </c>
      <c r="S2788" s="9" t="str">
        <f>IF(Tabla2[[#This Row],[EMPRESA]]=Tabla2[[#This Row],[CONTRATISTA PRNCIPAL]],"Principal","Secundaria")</f>
        <v>Principal</v>
      </c>
      <c r="T2788" s="10">
        <f>IFERROR(1/COUNTIF(Tabla2[CONTRATISTA PRNCIPAL],Tabla2[[#This Row],[CONTRATISTA PRNCIPAL]]),0)</f>
        <v>5.4945054945054949E-3</v>
      </c>
      <c r="U2788" s="33">
        <f ca="1">IF(((TODAY()-Tabla2[[#This Row],[FECHA NACIMIENTO]])/365)&lt;18,"Corregir", IF(((TODAY()-Tabla2[[#This Row],[FECHA NACIMIENTO]])/365)&gt;80, "Corregir",ROUNDDOWN(((TODAY()-Tabla2[[#This Row],[FECHA NACIMIENTO]])/365),0)))</f>
        <v>37</v>
      </c>
      <c r="V278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788" s="34" t="str">
        <f ca="1">+IF(Tabla2[[#This Row],[Edad]]="Corregir","Corregir","Ok")</f>
        <v>Ok</v>
      </c>
      <c r="X2788" s="10" t="str">
        <f>+IFERROR(VLOOKUP(Tabla2[[#This Row],[DISTRITO SEGÚN DNI]],Hoja1!$A$2:$B$55,2,FALSE),"No")</f>
        <v>No</v>
      </c>
      <c r="Y2788" s="10" t="str">
        <f>IF(OR(LOWER(Tabla2[[#This Row],[GENERO]])="masculino", LOWER(Tabla2[[#This Row],[GENERO]])="femenino"),"OK","Corregir")</f>
        <v>OK</v>
      </c>
      <c r="Z2788" s="10" t="str">
        <f>+IF(Tabla2[[#This Row],[Nro. DNI / CE]]="","Corregir",IF(LEN(Tabla2[[#This Row],[Nro. DNI / CE]])&gt;=8,"OK","Corregir"))</f>
        <v>OK</v>
      </c>
      <c r="AA2788" s="10">
        <f>COUNTIF(Tabla2[APELLIDOS Y NOMBRES],Tabla2[[#This Row],[APELLIDOS Y NOMBRES]])</f>
        <v>1</v>
      </c>
      <c r="AB2788" t="str">
        <f ca="1">+IFERROR(IF(Tabla2[[#This Row],[FECHA CESE/BAJA]]="","No Aplica",IF(AND(MONTH(Tabla2[[#This Row],[FECHA CESE/BAJA]])=MONTH(TODAY()-30),YEAR(Tabla2[[#This Row],[FECHA CESE/BAJA]])=YEAR(TODAY())),MONTH(TODAY()-30)&amp;"-"&amp;YEAR(TODAY()),"Borrar")),"No aplica")</f>
        <v>No Aplica</v>
      </c>
      <c r="AC2788" t="str">
        <f ca="1">+IFERROR(IF(Tabla2[[#This Row],[FECHA INICIO DE LABORES EN OBRA]]="","No Aplica",IF(AND(MONTH(Tabla2[[#This Row],[FECHA INICIO DE LABORES EN OBRA]])=MONTH(TODAY()-30),YEAR(Tabla2[[#This Row],[FECHA INICIO DE LABORES EN OBRA]])=YEAR(TODAY())),MONTH(TODAY()-30)&amp;"-"&amp;YEAR(TODAY()),"No Aplica")),"No Aplica")</f>
        <v>No Aplica</v>
      </c>
    </row>
    <row r="2789" spans="1:29" x14ac:dyDescent="0.25">
      <c r="A2789" s="2" t="s">
        <v>3186</v>
      </c>
      <c r="B2789" s="3" t="s">
        <v>26</v>
      </c>
      <c r="C2789" s="3" t="s">
        <v>26</v>
      </c>
      <c r="D2789" s="3" t="s">
        <v>3460</v>
      </c>
      <c r="E2789" s="3" t="s">
        <v>10026</v>
      </c>
      <c r="F2789" s="36">
        <v>29992</v>
      </c>
      <c r="G2789" s="3">
        <v>3</v>
      </c>
      <c r="H2789" s="3" t="s">
        <v>3280</v>
      </c>
      <c r="I2789" s="3" t="s">
        <v>9988</v>
      </c>
      <c r="J2789" s="3" t="s">
        <v>3461</v>
      </c>
      <c r="K2789" s="3" t="s">
        <v>1077</v>
      </c>
      <c r="L2789" s="8" t="s">
        <v>9813</v>
      </c>
      <c r="M2789" s="5"/>
      <c r="N2789" s="13" t="s">
        <v>1043</v>
      </c>
      <c r="O2789" s="5">
        <v>44852</v>
      </c>
      <c r="P2789" s="8">
        <v>1</v>
      </c>
      <c r="Q2789" s="9">
        <v>1</v>
      </c>
      <c r="R2789" s="9" t="str">
        <f>IFERROR(VLOOKUP(Tabla2[[#This Row],[CONTRATISTA PRNCIPAL]],Hoja1!$L$5:$M$9,2,FALSE),"CJV")</f>
        <v>CJV</v>
      </c>
      <c r="S2789" s="9" t="str">
        <f>IF(Tabla2[[#This Row],[EMPRESA]]=Tabla2[[#This Row],[CONTRATISTA PRNCIPAL]],"Principal","Secundaria")</f>
        <v>Principal</v>
      </c>
      <c r="T2789" s="10">
        <f>IFERROR(1/COUNTIF(Tabla2[CONTRATISTA PRNCIPAL],Tabla2[[#This Row],[CONTRATISTA PRNCIPAL]]),0)</f>
        <v>5.4945054945054949E-3</v>
      </c>
      <c r="U2789" s="33">
        <f ca="1">IF(((TODAY()-Tabla2[[#This Row],[FECHA NACIMIENTO]])/365)&lt;18,"Corregir", IF(((TODAY()-Tabla2[[#This Row],[FECHA NACIMIENTO]])/365)&gt;80, "Corregir",ROUNDDOWN(((TODAY()-Tabla2[[#This Row],[FECHA NACIMIENTO]])/365),0)))</f>
        <v>41</v>
      </c>
      <c r="V278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789" s="34" t="str">
        <f ca="1">+IF(Tabla2[[#This Row],[Edad]]="Corregir","Corregir","Ok")</f>
        <v>Ok</v>
      </c>
      <c r="X2789" s="10" t="str">
        <f>+IFERROR(VLOOKUP(Tabla2[[#This Row],[DISTRITO SEGÚN DNI]],Hoja1!$A$2:$B$55,2,FALSE),"No")</f>
        <v>No</v>
      </c>
      <c r="Y2789" s="10" t="str">
        <f>IF(OR(LOWER(Tabla2[[#This Row],[GENERO]])="masculino", LOWER(Tabla2[[#This Row],[GENERO]])="femenino"),"OK","Corregir")</f>
        <v>OK</v>
      </c>
      <c r="Z2789" s="10" t="str">
        <f>+IF(Tabla2[[#This Row],[Nro. DNI / CE]]="","Corregir",IF(LEN(Tabla2[[#This Row],[Nro. DNI / CE]])&gt;=8,"OK","Corregir"))</f>
        <v>OK</v>
      </c>
      <c r="AA2789" s="10">
        <f>COUNTIF(Tabla2[APELLIDOS Y NOMBRES],Tabla2[[#This Row],[APELLIDOS Y NOMBRES]])</f>
        <v>1</v>
      </c>
      <c r="AB2789" t="str">
        <f ca="1">+IFERROR(IF(Tabla2[[#This Row],[FECHA CESE/BAJA]]="","No Aplica",IF(AND(MONTH(Tabla2[[#This Row],[FECHA CESE/BAJA]])=MONTH(TODAY()-30),YEAR(Tabla2[[#This Row],[FECHA CESE/BAJA]])=YEAR(TODAY())),MONTH(TODAY()-30)&amp;"-"&amp;YEAR(TODAY()),"Borrar")),"No aplica")</f>
        <v>No Aplica</v>
      </c>
      <c r="AC2789" t="str">
        <f ca="1">+IFERROR(IF(Tabla2[[#This Row],[FECHA INICIO DE LABORES EN OBRA]]="","No Aplica",IF(AND(MONTH(Tabla2[[#This Row],[FECHA INICIO DE LABORES EN OBRA]])=MONTH(TODAY()-30),YEAR(Tabla2[[#This Row],[FECHA INICIO DE LABORES EN OBRA]])=YEAR(TODAY())),MONTH(TODAY()-30)&amp;"-"&amp;YEAR(TODAY()),"No Aplica")),"No Aplica")</f>
        <v>No Aplica</v>
      </c>
    </row>
    <row r="2790" spans="1:29" x14ac:dyDescent="0.25">
      <c r="A2790" s="2" t="s">
        <v>3186</v>
      </c>
      <c r="B2790" s="3" t="s">
        <v>26</v>
      </c>
      <c r="C2790" s="3" t="s">
        <v>26</v>
      </c>
      <c r="D2790" s="3" t="s">
        <v>3462</v>
      </c>
      <c r="E2790" s="3" t="s">
        <v>10027</v>
      </c>
      <c r="F2790" s="36">
        <v>32099</v>
      </c>
      <c r="G2790" s="3">
        <v>3</v>
      </c>
      <c r="H2790" s="3" t="s">
        <v>3280</v>
      </c>
      <c r="I2790" s="3" t="s">
        <v>2396</v>
      </c>
      <c r="J2790" s="3" t="s">
        <v>3463</v>
      </c>
      <c r="K2790" s="3" t="s">
        <v>1460</v>
      </c>
      <c r="L2790" s="8" t="s">
        <v>9813</v>
      </c>
      <c r="M2790" s="5"/>
      <c r="N2790" s="13" t="s">
        <v>1043</v>
      </c>
      <c r="O2790" s="5">
        <v>44853</v>
      </c>
      <c r="P2790" s="8">
        <v>3</v>
      </c>
      <c r="Q2790" s="9">
        <v>1</v>
      </c>
      <c r="R2790" s="9" t="str">
        <f>IFERROR(VLOOKUP(Tabla2[[#This Row],[CONTRATISTA PRNCIPAL]],Hoja1!$L$5:$M$9,2,FALSE),"CJV")</f>
        <v>CJV</v>
      </c>
      <c r="S2790" s="9" t="str">
        <f>IF(Tabla2[[#This Row],[EMPRESA]]=Tabla2[[#This Row],[CONTRATISTA PRNCIPAL]],"Principal","Secundaria")</f>
        <v>Principal</v>
      </c>
      <c r="T2790" s="10">
        <f>IFERROR(1/COUNTIF(Tabla2[CONTRATISTA PRNCIPAL],Tabla2[[#This Row],[CONTRATISTA PRNCIPAL]]),0)</f>
        <v>5.4945054945054949E-3</v>
      </c>
      <c r="U2790" s="33">
        <f ca="1">IF(((TODAY()-Tabla2[[#This Row],[FECHA NACIMIENTO]])/365)&lt;18,"Corregir", IF(((TODAY()-Tabla2[[#This Row],[FECHA NACIMIENTO]])/365)&gt;80, "Corregir",ROUNDDOWN(((TODAY()-Tabla2[[#This Row],[FECHA NACIMIENTO]])/365),0)))</f>
        <v>35</v>
      </c>
      <c r="V279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790" s="34" t="str">
        <f ca="1">+IF(Tabla2[[#This Row],[Edad]]="Corregir","Corregir","Ok")</f>
        <v>Ok</v>
      </c>
      <c r="X2790" s="10" t="str">
        <f>+IFERROR(VLOOKUP(Tabla2[[#This Row],[DISTRITO SEGÚN DNI]],Hoja1!$A$2:$B$55,2,FALSE),"No")</f>
        <v>No</v>
      </c>
      <c r="Y2790" s="10" t="str">
        <f>IF(OR(LOWER(Tabla2[[#This Row],[GENERO]])="masculino", LOWER(Tabla2[[#This Row],[GENERO]])="femenino"),"OK","Corregir")</f>
        <v>OK</v>
      </c>
      <c r="Z2790" s="10" t="str">
        <f>+IF(Tabla2[[#This Row],[Nro. DNI / CE]]="","Corregir",IF(LEN(Tabla2[[#This Row],[Nro. DNI / CE]])&gt;=8,"OK","Corregir"))</f>
        <v>OK</v>
      </c>
      <c r="AA2790" s="10">
        <f>COUNTIF(Tabla2[APELLIDOS Y NOMBRES],Tabla2[[#This Row],[APELLIDOS Y NOMBRES]])</f>
        <v>1</v>
      </c>
      <c r="AB2790" t="str">
        <f ca="1">+IFERROR(IF(Tabla2[[#This Row],[FECHA CESE/BAJA]]="","No Aplica",IF(AND(MONTH(Tabla2[[#This Row],[FECHA CESE/BAJA]])=MONTH(TODAY()-30),YEAR(Tabla2[[#This Row],[FECHA CESE/BAJA]])=YEAR(TODAY())),MONTH(TODAY()-30)&amp;"-"&amp;YEAR(TODAY()),"Borrar")),"No aplica")</f>
        <v>No Aplica</v>
      </c>
      <c r="AC2790" t="str">
        <f ca="1">+IFERROR(IF(Tabla2[[#This Row],[FECHA INICIO DE LABORES EN OBRA]]="","No Aplica",IF(AND(MONTH(Tabla2[[#This Row],[FECHA INICIO DE LABORES EN OBRA]])=MONTH(TODAY()-30),YEAR(Tabla2[[#This Row],[FECHA INICIO DE LABORES EN OBRA]])=YEAR(TODAY())),MONTH(TODAY()-30)&amp;"-"&amp;YEAR(TODAY()),"No Aplica")),"No Aplica")</f>
        <v>No Aplica</v>
      </c>
    </row>
    <row r="2791" spans="1:29" x14ac:dyDescent="0.25">
      <c r="A2791" s="2" t="s">
        <v>3186</v>
      </c>
      <c r="B2791" s="3" t="s">
        <v>26</v>
      </c>
      <c r="C2791" s="3" t="s">
        <v>26</v>
      </c>
      <c r="D2791" s="3" t="s">
        <v>3464</v>
      </c>
      <c r="E2791" s="3" t="s">
        <v>10028</v>
      </c>
      <c r="F2791" s="36">
        <v>30845</v>
      </c>
      <c r="G2791" s="3">
        <v>3</v>
      </c>
      <c r="H2791" s="3" t="s">
        <v>3280</v>
      </c>
      <c r="I2791" s="3" t="s">
        <v>2396</v>
      </c>
      <c r="J2791" s="3" t="s">
        <v>3465</v>
      </c>
      <c r="K2791" s="3" t="s">
        <v>1050</v>
      </c>
      <c r="L2791" s="8" t="s">
        <v>9813</v>
      </c>
      <c r="M2791" s="5"/>
      <c r="N2791" s="13" t="s">
        <v>1043</v>
      </c>
      <c r="O2791" s="5">
        <v>44853</v>
      </c>
      <c r="P2791" s="8">
        <v>1</v>
      </c>
      <c r="Q2791" s="9">
        <v>1</v>
      </c>
      <c r="R2791" s="9" t="str">
        <f>IFERROR(VLOOKUP(Tabla2[[#This Row],[CONTRATISTA PRNCIPAL]],Hoja1!$L$5:$M$9,2,FALSE),"CJV")</f>
        <v>CJV</v>
      </c>
      <c r="S2791" s="9" t="str">
        <f>IF(Tabla2[[#This Row],[EMPRESA]]=Tabla2[[#This Row],[CONTRATISTA PRNCIPAL]],"Principal","Secundaria")</f>
        <v>Principal</v>
      </c>
      <c r="T2791" s="10">
        <f>IFERROR(1/COUNTIF(Tabla2[CONTRATISTA PRNCIPAL],Tabla2[[#This Row],[CONTRATISTA PRNCIPAL]]),0)</f>
        <v>5.4945054945054949E-3</v>
      </c>
      <c r="U2791" s="33">
        <f ca="1">IF(((TODAY()-Tabla2[[#This Row],[FECHA NACIMIENTO]])/365)&lt;18,"Corregir", IF(((TODAY()-Tabla2[[#This Row],[FECHA NACIMIENTO]])/365)&gt;80, "Corregir",ROUNDDOWN(((TODAY()-Tabla2[[#This Row],[FECHA NACIMIENTO]])/365),0)))</f>
        <v>39</v>
      </c>
      <c r="V279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791" s="34" t="str">
        <f ca="1">+IF(Tabla2[[#This Row],[Edad]]="Corregir","Corregir","Ok")</f>
        <v>Ok</v>
      </c>
      <c r="X2791" s="10" t="str">
        <f>+IFERROR(VLOOKUP(Tabla2[[#This Row],[DISTRITO SEGÚN DNI]],Hoja1!$A$2:$B$55,2,FALSE),"No")</f>
        <v>No</v>
      </c>
      <c r="Y2791" s="10" t="str">
        <f>IF(OR(LOWER(Tabla2[[#This Row],[GENERO]])="masculino", LOWER(Tabla2[[#This Row],[GENERO]])="femenino"),"OK","Corregir")</f>
        <v>OK</v>
      </c>
      <c r="Z2791" s="10" t="str">
        <f>+IF(Tabla2[[#This Row],[Nro. DNI / CE]]="","Corregir",IF(LEN(Tabla2[[#This Row],[Nro. DNI / CE]])&gt;=8,"OK","Corregir"))</f>
        <v>OK</v>
      </c>
      <c r="AA2791" s="10">
        <f>COUNTIF(Tabla2[APELLIDOS Y NOMBRES],Tabla2[[#This Row],[APELLIDOS Y NOMBRES]])</f>
        <v>1</v>
      </c>
      <c r="AB2791" t="str">
        <f ca="1">+IFERROR(IF(Tabla2[[#This Row],[FECHA CESE/BAJA]]="","No Aplica",IF(AND(MONTH(Tabla2[[#This Row],[FECHA CESE/BAJA]])=MONTH(TODAY()-30),YEAR(Tabla2[[#This Row],[FECHA CESE/BAJA]])=YEAR(TODAY())),MONTH(TODAY()-30)&amp;"-"&amp;YEAR(TODAY()),"Borrar")),"No aplica")</f>
        <v>No Aplica</v>
      </c>
      <c r="AC2791" t="str">
        <f ca="1">+IFERROR(IF(Tabla2[[#This Row],[FECHA INICIO DE LABORES EN OBRA]]="","No Aplica",IF(AND(MONTH(Tabla2[[#This Row],[FECHA INICIO DE LABORES EN OBRA]])=MONTH(TODAY()-30),YEAR(Tabla2[[#This Row],[FECHA INICIO DE LABORES EN OBRA]])=YEAR(TODAY())),MONTH(TODAY()-30)&amp;"-"&amp;YEAR(TODAY()),"No Aplica")),"No Aplica")</f>
        <v>No Aplica</v>
      </c>
    </row>
    <row r="2792" spans="1:29" x14ac:dyDescent="0.25">
      <c r="A2792" s="2" t="s">
        <v>3186</v>
      </c>
      <c r="B2792" s="3" t="s">
        <v>26</v>
      </c>
      <c r="C2792" s="3" t="s">
        <v>26</v>
      </c>
      <c r="D2792" s="3" t="s">
        <v>3466</v>
      </c>
      <c r="E2792" s="3" t="s">
        <v>10029</v>
      </c>
      <c r="F2792" s="36">
        <v>28595</v>
      </c>
      <c r="G2792" s="3">
        <v>3</v>
      </c>
      <c r="H2792" s="3" t="s">
        <v>3202</v>
      </c>
      <c r="I2792" s="3" t="s">
        <v>9990</v>
      </c>
      <c r="J2792" s="3" t="s">
        <v>3300</v>
      </c>
      <c r="K2792" s="3" t="s">
        <v>1278</v>
      </c>
      <c r="L2792" s="8" t="s">
        <v>9813</v>
      </c>
      <c r="M2792" s="5"/>
      <c r="N2792" s="13" t="s">
        <v>3392</v>
      </c>
      <c r="O2792" s="5">
        <v>44874</v>
      </c>
      <c r="P2792" s="8">
        <v>1</v>
      </c>
      <c r="Q2792" s="9">
        <v>1</v>
      </c>
      <c r="R2792" s="9" t="str">
        <f>IFERROR(VLOOKUP(Tabla2[[#This Row],[CONTRATISTA PRNCIPAL]],Hoja1!$L$5:$M$9,2,FALSE),"CJV")</f>
        <v>CJV</v>
      </c>
      <c r="S2792" s="9" t="str">
        <f>IF(Tabla2[[#This Row],[EMPRESA]]=Tabla2[[#This Row],[CONTRATISTA PRNCIPAL]],"Principal","Secundaria")</f>
        <v>Principal</v>
      </c>
      <c r="T2792" s="10">
        <f>IFERROR(1/COUNTIF(Tabla2[CONTRATISTA PRNCIPAL],Tabla2[[#This Row],[CONTRATISTA PRNCIPAL]]),0)</f>
        <v>5.4945054945054949E-3</v>
      </c>
      <c r="U2792" s="33">
        <f ca="1">IF(((TODAY()-Tabla2[[#This Row],[FECHA NACIMIENTO]])/365)&lt;18,"Corregir", IF(((TODAY()-Tabla2[[#This Row],[FECHA NACIMIENTO]])/365)&gt;80, "Corregir",ROUNDDOWN(((TODAY()-Tabla2[[#This Row],[FECHA NACIMIENTO]])/365),0)))</f>
        <v>45</v>
      </c>
      <c r="V279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792" s="34" t="str">
        <f ca="1">+IF(Tabla2[[#This Row],[Edad]]="Corregir","Corregir","Ok")</f>
        <v>Ok</v>
      </c>
      <c r="X2792" s="10" t="str">
        <f>+IFERROR(VLOOKUP(Tabla2[[#This Row],[DISTRITO SEGÚN DNI]],Hoja1!$A$2:$B$55,2,FALSE),"No")</f>
        <v>No</v>
      </c>
      <c r="Y2792" s="10" t="str">
        <f>IF(OR(LOWER(Tabla2[[#This Row],[GENERO]])="masculino", LOWER(Tabla2[[#This Row],[GENERO]])="femenino"),"OK","Corregir")</f>
        <v>OK</v>
      </c>
      <c r="Z2792" s="10" t="str">
        <f>+IF(Tabla2[[#This Row],[Nro. DNI / CE]]="","Corregir",IF(LEN(Tabla2[[#This Row],[Nro. DNI / CE]])&gt;=8,"OK","Corregir"))</f>
        <v>OK</v>
      </c>
      <c r="AA2792" s="10">
        <f>COUNTIF(Tabla2[APELLIDOS Y NOMBRES],Tabla2[[#This Row],[APELLIDOS Y NOMBRES]])</f>
        <v>1</v>
      </c>
      <c r="AB2792" t="str">
        <f ca="1">+IFERROR(IF(Tabla2[[#This Row],[FECHA CESE/BAJA]]="","No Aplica",IF(AND(MONTH(Tabla2[[#This Row],[FECHA CESE/BAJA]])=MONTH(TODAY()-30),YEAR(Tabla2[[#This Row],[FECHA CESE/BAJA]])=YEAR(TODAY())),MONTH(TODAY()-30)&amp;"-"&amp;YEAR(TODAY()),"Borrar")),"No aplica")</f>
        <v>No Aplica</v>
      </c>
      <c r="AC2792" t="str">
        <f ca="1">+IFERROR(IF(Tabla2[[#This Row],[FECHA INICIO DE LABORES EN OBRA]]="","No Aplica",IF(AND(MONTH(Tabla2[[#This Row],[FECHA INICIO DE LABORES EN OBRA]])=MONTH(TODAY()-30),YEAR(Tabla2[[#This Row],[FECHA INICIO DE LABORES EN OBRA]])=YEAR(TODAY())),MONTH(TODAY()-30)&amp;"-"&amp;YEAR(TODAY()),"No Aplica")),"No Aplica")</f>
        <v>No Aplica</v>
      </c>
    </row>
    <row r="2793" spans="1:29" x14ac:dyDescent="0.25">
      <c r="A2793" s="2" t="s">
        <v>3186</v>
      </c>
      <c r="B2793" s="3" t="s">
        <v>26</v>
      </c>
      <c r="C2793" s="3" t="s">
        <v>26</v>
      </c>
      <c r="D2793" s="3" t="s">
        <v>3467</v>
      </c>
      <c r="E2793" s="3" t="s">
        <v>10030</v>
      </c>
      <c r="F2793" s="36">
        <v>29501</v>
      </c>
      <c r="G2793" s="3">
        <v>1</v>
      </c>
      <c r="H2793" s="3" t="s">
        <v>1891</v>
      </c>
      <c r="I2793" s="3" t="s">
        <v>2396</v>
      </c>
      <c r="J2793" s="3" t="s">
        <v>3468</v>
      </c>
      <c r="K2793" s="3" t="s">
        <v>1095</v>
      </c>
      <c r="L2793" s="8" t="s">
        <v>9813</v>
      </c>
      <c r="M2793" s="5"/>
      <c r="N2793" s="13" t="s">
        <v>1119</v>
      </c>
      <c r="O2793" s="5">
        <v>44886</v>
      </c>
      <c r="P2793" s="8">
        <v>1</v>
      </c>
      <c r="Q2793" s="9">
        <v>1</v>
      </c>
      <c r="R2793" s="9" t="str">
        <f>IFERROR(VLOOKUP(Tabla2[[#This Row],[CONTRATISTA PRNCIPAL]],Hoja1!$L$5:$M$9,2,FALSE),"CJV")</f>
        <v>CJV</v>
      </c>
      <c r="S2793" s="9" t="str">
        <f>IF(Tabla2[[#This Row],[EMPRESA]]=Tabla2[[#This Row],[CONTRATISTA PRNCIPAL]],"Principal","Secundaria")</f>
        <v>Principal</v>
      </c>
      <c r="T2793" s="10">
        <f>IFERROR(1/COUNTIF(Tabla2[CONTRATISTA PRNCIPAL],Tabla2[[#This Row],[CONTRATISTA PRNCIPAL]]),0)</f>
        <v>5.4945054945054949E-3</v>
      </c>
      <c r="U2793" s="33">
        <f ca="1">IF(((TODAY()-Tabla2[[#This Row],[FECHA NACIMIENTO]])/365)&lt;18,"Corregir", IF(((TODAY()-Tabla2[[#This Row],[FECHA NACIMIENTO]])/365)&gt;80, "Corregir",ROUNDDOWN(((TODAY()-Tabla2[[#This Row],[FECHA NACIMIENTO]])/365),0)))</f>
        <v>42</v>
      </c>
      <c r="V279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793" s="34" t="str">
        <f ca="1">+IF(Tabla2[[#This Row],[Edad]]="Corregir","Corregir","Ok")</f>
        <v>Ok</v>
      </c>
      <c r="X2793" s="10" t="str">
        <f>+IFERROR(VLOOKUP(Tabla2[[#This Row],[DISTRITO SEGÚN DNI]],Hoja1!$A$2:$B$55,2,FALSE),"No")</f>
        <v>No</v>
      </c>
      <c r="Y2793" s="10" t="str">
        <f>IF(OR(LOWER(Tabla2[[#This Row],[GENERO]])="masculino", LOWER(Tabla2[[#This Row],[GENERO]])="femenino"),"OK","Corregir")</f>
        <v>OK</v>
      </c>
      <c r="Z2793" s="10" t="str">
        <f>+IF(Tabla2[[#This Row],[Nro. DNI / CE]]="","Corregir",IF(LEN(Tabla2[[#This Row],[Nro. DNI / CE]])&gt;=8,"OK","Corregir"))</f>
        <v>OK</v>
      </c>
      <c r="AA2793" s="10">
        <f>COUNTIF(Tabla2[APELLIDOS Y NOMBRES],Tabla2[[#This Row],[APELLIDOS Y NOMBRES]])</f>
        <v>1</v>
      </c>
      <c r="AB2793" t="str">
        <f ca="1">+IFERROR(IF(Tabla2[[#This Row],[FECHA CESE/BAJA]]="","No Aplica",IF(AND(MONTH(Tabla2[[#This Row],[FECHA CESE/BAJA]])=MONTH(TODAY()-30),YEAR(Tabla2[[#This Row],[FECHA CESE/BAJA]])=YEAR(TODAY())),MONTH(TODAY()-30)&amp;"-"&amp;YEAR(TODAY()),"Borrar")),"No aplica")</f>
        <v>No Aplica</v>
      </c>
      <c r="AC2793" t="str">
        <f ca="1">+IFERROR(IF(Tabla2[[#This Row],[FECHA INICIO DE LABORES EN OBRA]]="","No Aplica",IF(AND(MONTH(Tabla2[[#This Row],[FECHA INICIO DE LABORES EN OBRA]])=MONTH(TODAY()-30),YEAR(Tabla2[[#This Row],[FECHA INICIO DE LABORES EN OBRA]])=YEAR(TODAY())),MONTH(TODAY()-30)&amp;"-"&amp;YEAR(TODAY()),"No Aplica")),"No Aplica")</f>
        <v>No Aplica</v>
      </c>
    </row>
    <row r="2794" spans="1:29" x14ac:dyDescent="0.25">
      <c r="A2794" s="2" t="s">
        <v>3186</v>
      </c>
      <c r="B2794" s="3" t="s">
        <v>26</v>
      </c>
      <c r="C2794" s="3" t="s">
        <v>26</v>
      </c>
      <c r="D2794" s="3" t="s">
        <v>3469</v>
      </c>
      <c r="E2794" s="3" t="s">
        <v>10031</v>
      </c>
      <c r="F2794" s="36">
        <v>26009</v>
      </c>
      <c r="G2794" s="3">
        <v>3</v>
      </c>
      <c r="H2794" s="3" t="s">
        <v>3470</v>
      </c>
      <c r="I2794" s="3" t="s">
        <v>2396</v>
      </c>
      <c r="J2794" s="3" t="s">
        <v>3351</v>
      </c>
      <c r="K2794" s="3" t="s">
        <v>1278</v>
      </c>
      <c r="L2794" s="8" t="s">
        <v>9813</v>
      </c>
      <c r="M2794" s="5"/>
      <c r="N2794" s="13" t="s">
        <v>1456</v>
      </c>
      <c r="O2794" s="5">
        <v>44887</v>
      </c>
      <c r="P2794" s="8">
        <v>3</v>
      </c>
      <c r="Q2794" s="9">
        <v>1</v>
      </c>
      <c r="R2794" s="9" t="str">
        <f>IFERROR(VLOOKUP(Tabla2[[#This Row],[CONTRATISTA PRNCIPAL]],Hoja1!$L$5:$M$9,2,FALSE),"CJV")</f>
        <v>CJV</v>
      </c>
      <c r="S2794" s="9" t="str">
        <f>IF(Tabla2[[#This Row],[EMPRESA]]=Tabla2[[#This Row],[CONTRATISTA PRNCIPAL]],"Principal","Secundaria")</f>
        <v>Principal</v>
      </c>
      <c r="T2794" s="10">
        <f>IFERROR(1/COUNTIF(Tabla2[CONTRATISTA PRNCIPAL],Tabla2[[#This Row],[CONTRATISTA PRNCIPAL]]),0)</f>
        <v>5.4945054945054949E-3</v>
      </c>
      <c r="U2794" s="33">
        <f ca="1">IF(((TODAY()-Tabla2[[#This Row],[FECHA NACIMIENTO]])/365)&lt;18,"Corregir", IF(((TODAY()-Tabla2[[#This Row],[FECHA NACIMIENTO]])/365)&gt;80, "Corregir",ROUNDDOWN(((TODAY()-Tabla2[[#This Row],[FECHA NACIMIENTO]])/365),0)))</f>
        <v>52</v>
      </c>
      <c r="V279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794" s="34" t="str">
        <f ca="1">+IF(Tabla2[[#This Row],[Edad]]="Corregir","Corregir","Ok")</f>
        <v>Ok</v>
      </c>
      <c r="X2794" s="10" t="str">
        <f>+IFERROR(VLOOKUP(Tabla2[[#This Row],[DISTRITO SEGÚN DNI]],Hoja1!$A$2:$B$55,2,FALSE),"No")</f>
        <v>No</v>
      </c>
      <c r="Y2794" s="10" t="str">
        <f>IF(OR(LOWER(Tabla2[[#This Row],[GENERO]])="masculino", LOWER(Tabla2[[#This Row],[GENERO]])="femenino"),"OK","Corregir")</f>
        <v>OK</v>
      </c>
      <c r="Z2794" s="10" t="str">
        <f>+IF(Tabla2[[#This Row],[Nro. DNI / CE]]="","Corregir",IF(LEN(Tabla2[[#This Row],[Nro. DNI / CE]])&gt;=8,"OK","Corregir"))</f>
        <v>OK</v>
      </c>
      <c r="AA2794" s="10">
        <f>COUNTIF(Tabla2[APELLIDOS Y NOMBRES],Tabla2[[#This Row],[APELLIDOS Y NOMBRES]])</f>
        <v>1</v>
      </c>
      <c r="AB2794" t="str">
        <f ca="1">+IFERROR(IF(Tabla2[[#This Row],[FECHA CESE/BAJA]]="","No Aplica",IF(AND(MONTH(Tabla2[[#This Row],[FECHA CESE/BAJA]])=MONTH(TODAY()-30),YEAR(Tabla2[[#This Row],[FECHA CESE/BAJA]])=YEAR(TODAY())),MONTH(TODAY()-30)&amp;"-"&amp;YEAR(TODAY()),"Borrar")),"No aplica")</f>
        <v>No Aplica</v>
      </c>
      <c r="AC2794" t="str">
        <f ca="1">+IFERROR(IF(Tabla2[[#This Row],[FECHA INICIO DE LABORES EN OBRA]]="","No Aplica",IF(AND(MONTH(Tabla2[[#This Row],[FECHA INICIO DE LABORES EN OBRA]])=MONTH(TODAY()-30),YEAR(Tabla2[[#This Row],[FECHA INICIO DE LABORES EN OBRA]])=YEAR(TODAY())),MONTH(TODAY()-30)&amp;"-"&amp;YEAR(TODAY()),"No Aplica")),"No Aplica")</f>
        <v>No Aplica</v>
      </c>
    </row>
    <row r="2795" spans="1:29" x14ac:dyDescent="0.25">
      <c r="A2795" s="2" t="s">
        <v>3186</v>
      </c>
      <c r="B2795" s="3" t="s">
        <v>26</v>
      </c>
      <c r="C2795" s="3" t="s">
        <v>26</v>
      </c>
      <c r="D2795" s="3" t="s">
        <v>3471</v>
      </c>
      <c r="E2795" s="3" t="s">
        <v>10032</v>
      </c>
      <c r="F2795" s="36">
        <v>34101</v>
      </c>
      <c r="G2795" s="3">
        <v>1</v>
      </c>
      <c r="H2795" s="3" t="s">
        <v>3472</v>
      </c>
      <c r="I2795" s="3" t="s">
        <v>2396</v>
      </c>
      <c r="J2795" s="3" t="s">
        <v>3473</v>
      </c>
      <c r="K2795" s="3" t="s">
        <v>1479</v>
      </c>
      <c r="L2795" s="8" t="s">
        <v>9813</v>
      </c>
      <c r="M2795" s="5"/>
      <c r="N2795" s="13" t="s">
        <v>1043</v>
      </c>
      <c r="O2795" s="5">
        <v>44894</v>
      </c>
      <c r="P2795" s="8">
        <v>1</v>
      </c>
      <c r="Q2795" s="9">
        <v>1</v>
      </c>
      <c r="R2795" s="9" t="str">
        <f>IFERROR(VLOOKUP(Tabla2[[#This Row],[CONTRATISTA PRNCIPAL]],Hoja1!$L$5:$M$9,2,FALSE),"CJV")</f>
        <v>CJV</v>
      </c>
      <c r="S2795" s="9" t="str">
        <f>IF(Tabla2[[#This Row],[EMPRESA]]=Tabla2[[#This Row],[CONTRATISTA PRNCIPAL]],"Principal","Secundaria")</f>
        <v>Principal</v>
      </c>
      <c r="T2795" s="10">
        <f>IFERROR(1/COUNTIF(Tabla2[CONTRATISTA PRNCIPAL],Tabla2[[#This Row],[CONTRATISTA PRNCIPAL]]),0)</f>
        <v>5.4945054945054949E-3</v>
      </c>
      <c r="U2795" s="33">
        <f ca="1">IF(((TODAY()-Tabla2[[#This Row],[FECHA NACIMIENTO]])/365)&lt;18,"Corregir", IF(((TODAY()-Tabla2[[#This Row],[FECHA NACIMIENTO]])/365)&gt;80, "Corregir",ROUNDDOWN(((TODAY()-Tabla2[[#This Row],[FECHA NACIMIENTO]])/365),0)))</f>
        <v>30</v>
      </c>
      <c r="V279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795" s="34" t="str">
        <f ca="1">+IF(Tabla2[[#This Row],[Edad]]="Corregir","Corregir","Ok")</f>
        <v>Ok</v>
      </c>
      <c r="X2795" s="10" t="str">
        <f>+IFERROR(VLOOKUP(Tabla2[[#This Row],[DISTRITO SEGÚN DNI]],Hoja1!$A$2:$B$55,2,FALSE),"No")</f>
        <v>LA VICTORIA</v>
      </c>
      <c r="Y2795" s="10" t="str">
        <f>IF(OR(LOWER(Tabla2[[#This Row],[GENERO]])="masculino", LOWER(Tabla2[[#This Row],[GENERO]])="femenino"),"OK","Corregir")</f>
        <v>OK</v>
      </c>
      <c r="Z2795" s="10" t="str">
        <f>+IF(Tabla2[[#This Row],[Nro. DNI / CE]]="","Corregir",IF(LEN(Tabla2[[#This Row],[Nro. DNI / CE]])&gt;=8,"OK","Corregir"))</f>
        <v>OK</v>
      </c>
      <c r="AA2795" s="10">
        <f>COUNTIF(Tabla2[APELLIDOS Y NOMBRES],Tabla2[[#This Row],[APELLIDOS Y NOMBRES]])</f>
        <v>1</v>
      </c>
      <c r="AB2795" t="str">
        <f ca="1">+IFERROR(IF(Tabla2[[#This Row],[FECHA CESE/BAJA]]="","No Aplica",IF(AND(MONTH(Tabla2[[#This Row],[FECHA CESE/BAJA]])=MONTH(TODAY()-30),YEAR(Tabla2[[#This Row],[FECHA CESE/BAJA]])=YEAR(TODAY())),MONTH(TODAY()-30)&amp;"-"&amp;YEAR(TODAY()),"Borrar")),"No aplica")</f>
        <v>No Aplica</v>
      </c>
      <c r="AC2795" t="str">
        <f ca="1">+IFERROR(IF(Tabla2[[#This Row],[FECHA INICIO DE LABORES EN OBRA]]="","No Aplica",IF(AND(MONTH(Tabla2[[#This Row],[FECHA INICIO DE LABORES EN OBRA]])=MONTH(TODAY()-30),YEAR(Tabla2[[#This Row],[FECHA INICIO DE LABORES EN OBRA]])=YEAR(TODAY())),MONTH(TODAY()-30)&amp;"-"&amp;YEAR(TODAY()),"No Aplica")),"No Aplica")</f>
        <v>No Aplica</v>
      </c>
    </row>
    <row r="2796" spans="1:29" x14ac:dyDescent="0.25">
      <c r="A2796" s="2" t="s">
        <v>3186</v>
      </c>
      <c r="B2796" s="3" t="s">
        <v>26</v>
      </c>
      <c r="C2796" s="3" t="s">
        <v>26</v>
      </c>
      <c r="D2796" s="3" t="s">
        <v>3474</v>
      </c>
      <c r="E2796" s="3" t="s">
        <v>10033</v>
      </c>
      <c r="F2796" s="36">
        <v>34016</v>
      </c>
      <c r="G2796" s="3">
        <v>3</v>
      </c>
      <c r="H2796" s="3" t="s">
        <v>3475</v>
      </c>
      <c r="I2796" s="3" t="s">
        <v>2396</v>
      </c>
      <c r="J2796" s="3" t="s">
        <v>3476</v>
      </c>
      <c r="K2796" s="3" t="s">
        <v>3431</v>
      </c>
      <c r="L2796" s="8" t="s">
        <v>9813</v>
      </c>
      <c r="M2796" s="5"/>
      <c r="N2796" s="13" t="s">
        <v>1043</v>
      </c>
      <c r="O2796" s="5">
        <v>44894</v>
      </c>
      <c r="P2796" s="8">
        <v>3</v>
      </c>
      <c r="Q2796" s="9">
        <v>1</v>
      </c>
      <c r="R2796" s="9" t="str">
        <f>IFERROR(VLOOKUP(Tabla2[[#This Row],[CONTRATISTA PRNCIPAL]],Hoja1!$L$5:$M$9,2,FALSE),"CJV")</f>
        <v>CJV</v>
      </c>
      <c r="S2796" s="9" t="str">
        <f>IF(Tabla2[[#This Row],[EMPRESA]]=Tabla2[[#This Row],[CONTRATISTA PRNCIPAL]],"Principal","Secundaria")</f>
        <v>Principal</v>
      </c>
      <c r="T2796" s="10">
        <f>IFERROR(1/COUNTIF(Tabla2[CONTRATISTA PRNCIPAL],Tabla2[[#This Row],[CONTRATISTA PRNCIPAL]]),0)</f>
        <v>5.4945054945054949E-3</v>
      </c>
      <c r="U2796" s="33">
        <f ca="1">IF(((TODAY()-Tabla2[[#This Row],[FECHA NACIMIENTO]])/365)&lt;18,"Corregir", IF(((TODAY()-Tabla2[[#This Row],[FECHA NACIMIENTO]])/365)&gt;80, "Corregir",ROUNDDOWN(((TODAY()-Tabla2[[#This Row],[FECHA NACIMIENTO]])/365),0)))</f>
        <v>30</v>
      </c>
      <c r="V279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796" s="34" t="str">
        <f ca="1">+IF(Tabla2[[#This Row],[Edad]]="Corregir","Corregir","Ok")</f>
        <v>Ok</v>
      </c>
      <c r="X2796" s="10" t="str">
        <f>+IFERROR(VLOOKUP(Tabla2[[#This Row],[DISTRITO SEGÚN DNI]],Hoja1!$A$2:$B$55,2,FALSE),"No")</f>
        <v>No</v>
      </c>
      <c r="Y2796" s="10" t="str">
        <f>IF(OR(LOWER(Tabla2[[#This Row],[GENERO]])="masculino", LOWER(Tabla2[[#This Row],[GENERO]])="femenino"),"OK","Corregir")</f>
        <v>OK</v>
      </c>
      <c r="Z2796" s="10" t="str">
        <f>+IF(Tabla2[[#This Row],[Nro. DNI / CE]]="","Corregir",IF(LEN(Tabla2[[#This Row],[Nro. DNI / CE]])&gt;=8,"OK","Corregir"))</f>
        <v>OK</v>
      </c>
      <c r="AA2796" s="10">
        <f>COUNTIF(Tabla2[APELLIDOS Y NOMBRES],Tabla2[[#This Row],[APELLIDOS Y NOMBRES]])</f>
        <v>1</v>
      </c>
      <c r="AB2796" t="str">
        <f ca="1">+IFERROR(IF(Tabla2[[#This Row],[FECHA CESE/BAJA]]="","No Aplica",IF(AND(MONTH(Tabla2[[#This Row],[FECHA CESE/BAJA]])=MONTH(TODAY()-30),YEAR(Tabla2[[#This Row],[FECHA CESE/BAJA]])=YEAR(TODAY())),MONTH(TODAY()-30)&amp;"-"&amp;YEAR(TODAY()),"Borrar")),"No aplica")</f>
        <v>No Aplica</v>
      </c>
      <c r="AC2796" t="str">
        <f ca="1">+IFERROR(IF(Tabla2[[#This Row],[FECHA INICIO DE LABORES EN OBRA]]="","No Aplica",IF(AND(MONTH(Tabla2[[#This Row],[FECHA INICIO DE LABORES EN OBRA]])=MONTH(TODAY()-30),YEAR(Tabla2[[#This Row],[FECHA INICIO DE LABORES EN OBRA]])=YEAR(TODAY())),MONTH(TODAY()-30)&amp;"-"&amp;YEAR(TODAY()),"No Aplica")),"No Aplica")</f>
        <v>No Aplica</v>
      </c>
    </row>
    <row r="2797" spans="1:29" x14ac:dyDescent="0.25">
      <c r="A2797" s="2" t="s">
        <v>3186</v>
      </c>
      <c r="B2797" s="3" t="s">
        <v>26</v>
      </c>
      <c r="C2797" s="3" t="s">
        <v>26</v>
      </c>
      <c r="D2797" s="3" t="s">
        <v>3477</v>
      </c>
      <c r="E2797" s="3" t="s">
        <v>10034</v>
      </c>
      <c r="F2797" s="36">
        <v>33487</v>
      </c>
      <c r="G2797" s="3">
        <v>3</v>
      </c>
      <c r="H2797" s="3" t="s">
        <v>3475</v>
      </c>
      <c r="I2797" s="3" t="s">
        <v>9990</v>
      </c>
      <c r="J2797" s="3" t="s">
        <v>3478</v>
      </c>
      <c r="K2797" s="3" t="s">
        <v>3479</v>
      </c>
      <c r="L2797" s="8" t="s">
        <v>9813</v>
      </c>
      <c r="M2797" s="5"/>
      <c r="N2797" s="13" t="s">
        <v>1043</v>
      </c>
      <c r="O2797" s="5">
        <v>44894</v>
      </c>
      <c r="P2797" s="8">
        <v>1</v>
      </c>
      <c r="Q2797" s="9">
        <v>1</v>
      </c>
      <c r="R2797" s="9" t="str">
        <f>IFERROR(VLOOKUP(Tabla2[[#This Row],[CONTRATISTA PRNCIPAL]],Hoja1!$L$5:$M$9,2,FALSE),"CJV")</f>
        <v>CJV</v>
      </c>
      <c r="S2797" s="9" t="str">
        <f>IF(Tabla2[[#This Row],[EMPRESA]]=Tabla2[[#This Row],[CONTRATISTA PRNCIPAL]],"Principal","Secundaria")</f>
        <v>Principal</v>
      </c>
      <c r="T2797" s="10">
        <f>IFERROR(1/COUNTIF(Tabla2[CONTRATISTA PRNCIPAL],Tabla2[[#This Row],[CONTRATISTA PRNCIPAL]]),0)</f>
        <v>5.4945054945054949E-3</v>
      </c>
      <c r="U2797" s="33">
        <f ca="1">IF(((TODAY()-Tabla2[[#This Row],[FECHA NACIMIENTO]])/365)&lt;18,"Corregir", IF(((TODAY()-Tabla2[[#This Row],[FECHA NACIMIENTO]])/365)&gt;80, "Corregir",ROUNDDOWN(((TODAY()-Tabla2[[#This Row],[FECHA NACIMIENTO]])/365),0)))</f>
        <v>32</v>
      </c>
      <c r="V279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797" s="34" t="str">
        <f ca="1">+IF(Tabla2[[#This Row],[Edad]]="Corregir","Corregir","Ok")</f>
        <v>Ok</v>
      </c>
      <c r="X2797" s="10" t="str">
        <f>+IFERROR(VLOOKUP(Tabla2[[#This Row],[DISTRITO SEGÚN DNI]],Hoja1!$A$2:$B$55,2,FALSE),"No")</f>
        <v>No</v>
      </c>
      <c r="Y2797" s="10" t="str">
        <f>IF(OR(LOWER(Tabla2[[#This Row],[GENERO]])="masculino", LOWER(Tabla2[[#This Row],[GENERO]])="femenino"),"OK","Corregir")</f>
        <v>OK</v>
      </c>
      <c r="Z2797" s="10" t="str">
        <f>+IF(Tabla2[[#This Row],[Nro. DNI / CE]]="","Corregir",IF(LEN(Tabla2[[#This Row],[Nro. DNI / CE]])&gt;=8,"OK","Corregir"))</f>
        <v>OK</v>
      </c>
      <c r="AA2797" s="10">
        <f>COUNTIF(Tabla2[APELLIDOS Y NOMBRES],Tabla2[[#This Row],[APELLIDOS Y NOMBRES]])</f>
        <v>1</v>
      </c>
      <c r="AB2797" t="str">
        <f ca="1">+IFERROR(IF(Tabla2[[#This Row],[FECHA CESE/BAJA]]="","No Aplica",IF(AND(MONTH(Tabla2[[#This Row],[FECHA CESE/BAJA]])=MONTH(TODAY()-30),YEAR(Tabla2[[#This Row],[FECHA CESE/BAJA]])=YEAR(TODAY())),MONTH(TODAY()-30)&amp;"-"&amp;YEAR(TODAY()),"Borrar")),"No aplica")</f>
        <v>No Aplica</v>
      </c>
      <c r="AC2797" t="str">
        <f ca="1">+IFERROR(IF(Tabla2[[#This Row],[FECHA INICIO DE LABORES EN OBRA]]="","No Aplica",IF(AND(MONTH(Tabla2[[#This Row],[FECHA INICIO DE LABORES EN OBRA]])=MONTH(TODAY()-30),YEAR(Tabla2[[#This Row],[FECHA INICIO DE LABORES EN OBRA]])=YEAR(TODAY())),MONTH(TODAY()-30)&amp;"-"&amp;YEAR(TODAY()),"No Aplica")),"No Aplica")</f>
        <v>No Aplica</v>
      </c>
    </row>
    <row r="2798" spans="1:29" x14ac:dyDescent="0.25">
      <c r="A2798" s="2" t="s">
        <v>3186</v>
      </c>
      <c r="B2798" s="3" t="s">
        <v>26</v>
      </c>
      <c r="C2798" s="3" t="s">
        <v>26</v>
      </c>
      <c r="D2798" s="3" t="s">
        <v>3480</v>
      </c>
      <c r="E2798" s="3" t="s">
        <v>10035</v>
      </c>
      <c r="F2798" s="36">
        <v>30189</v>
      </c>
      <c r="G2798" s="3">
        <v>3</v>
      </c>
      <c r="H2798" s="3" t="s">
        <v>3475</v>
      </c>
      <c r="I2798" s="3" t="s">
        <v>9988</v>
      </c>
      <c r="J2798" s="3" t="s">
        <v>3481</v>
      </c>
      <c r="K2798" s="3" t="s">
        <v>1465</v>
      </c>
      <c r="L2798" s="8" t="s">
        <v>9813</v>
      </c>
      <c r="M2798" s="5"/>
      <c r="N2798" s="13" t="s">
        <v>1043</v>
      </c>
      <c r="O2798" s="5">
        <v>44900</v>
      </c>
      <c r="P2798" s="8">
        <v>1</v>
      </c>
      <c r="Q2798" s="9">
        <v>1</v>
      </c>
      <c r="R2798" s="9" t="str">
        <f>IFERROR(VLOOKUP(Tabla2[[#This Row],[CONTRATISTA PRNCIPAL]],Hoja1!$L$5:$M$9,2,FALSE),"CJV")</f>
        <v>CJV</v>
      </c>
      <c r="S2798" s="9" t="str">
        <f>IF(Tabla2[[#This Row],[EMPRESA]]=Tabla2[[#This Row],[CONTRATISTA PRNCIPAL]],"Principal","Secundaria")</f>
        <v>Principal</v>
      </c>
      <c r="T2798" s="10">
        <f>IFERROR(1/COUNTIF(Tabla2[CONTRATISTA PRNCIPAL],Tabla2[[#This Row],[CONTRATISTA PRNCIPAL]]),0)</f>
        <v>5.4945054945054949E-3</v>
      </c>
      <c r="U2798" s="33">
        <f ca="1">IF(((TODAY()-Tabla2[[#This Row],[FECHA NACIMIENTO]])/365)&lt;18,"Corregir", IF(((TODAY()-Tabla2[[#This Row],[FECHA NACIMIENTO]])/365)&gt;80, "Corregir",ROUNDDOWN(((TODAY()-Tabla2[[#This Row],[FECHA NACIMIENTO]])/365),0)))</f>
        <v>41</v>
      </c>
      <c r="V279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798" s="34" t="str">
        <f ca="1">+IF(Tabla2[[#This Row],[Edad]]="Corregir","Corregir","Ok")</f>
        <v>Ok</v>
      </c>
      <c r="X2798" s="10" t="str">
        <f>+IFERROR(VLOOKUP(Tabla2[[#This Row],[DISTRITO SEGÚN DNI]],Hoja1!$A$2:$B$55,2,FALSE),"No")</f>
        <v>No</v>
      </c>
      <c r="Y2798" s="10" t="str">
        <f>IF(OR(LOWER(Tabla2[[#This Row],[GENERO]])="masculino", LOWER(Tabla2[[#This Row],[GENERO]])="femenino"),"OK","Corregir")</f>
        <v>OK</v>
      </c>
      <c r="Z2798" s="10" t="str">
        <f>+IF(Tabla2[[#This Row],[Nro. DNI / CE]]="","Corregir",IF(LEN(Tabla2[[#This Row],[Nro. DNI / CE]])&gt;=8,"OK","Corregir"))</f>
        <v>OK</v>
      </c>
      <c r="AA2798" s="10">
        <f>COUNTIF(Tabla2[APELLIDOS Y NOMBRES],Tabla2[[#This Row],[APELLIDOS Y NOMBRES]])</f>
        <v>1</v>
      </c>
      <c r="AB2798" t="str">
        <f ca="1">+IFERROR(IF(Tabla2[[#This Row],[FECHA CESE/BAJA]]="","No Aplica",IF(AND(MONTH(Tabla2[[#This Row],[FECHA CESE/BAJA]])=MONTH(TODAY()-30),YEAR(Tabla2[[#This Row],[FECHA CESE/BAJA]])=YEAR(TODAY())),MONTH(TODAY()-30)&amp;"-"&amp;YEAR(TODAY()),"Borrar")),"No aplica")</f>
        <v>No Aplica</v>
      </c>
      <c r="AC2798" t="str">
        <f ca="1">+IFERROR(IF(Tabla2[[#This Row],[FECHA INICIO DE LABORES EN OBRA]]="","No Aplica",IF(AND(MONTH(Tabla2[[#This Row],[FECHA INICIO DE LABORES EN OBRA]])=MONTH(TODAY()-30),YEAR(Tabla2[[#This Row],[FECHA INICIO DE LABORES EN OBRA]])=YEAR(TODAY())),MONTH(TODAY()-30)&amp;"-"&amp;YEAR(TODAY()),"No Aplica")),"No Aplica")</f>
        <v>No Aplica</v>
      </c>
    </row>
    <row r="2799" spans="1:29" x14ac:dyDescent="0.25">
      <c r="A2799" s="2" t="s">
        <v>3186</v>
      </c>
      <c r="B2799" s="3" t="s">
        <v>26</v>
      </c>
      <c r="C2799" s="3" t="s">
        <v>26</v>
      </c>
      <c r="D2799" s="3" t="s">
        <v>3482</v>
      </c>
      <c r="E2799" s="3" t="s">
        <v>10036</v>
      </c>
      <c r="F2799" s="36">
        <v>33331</v>
      </c>
      <c r="G2799" s="3">
        <v>3</v>
      </c>
      <c r="H2799" s="3" t="s">
        <v>3483</v>
      </c>
      <c r="I2799" s="3" t="s">
        <v>2396</v>
      </c>
      <c r="J2799" s="3" t="s">
        <v>3484</v>
      </c>
      <c r="K2799" s="3" t="s">
        <v>1063</v>
      </c>
      <c r="L2799" s="8" t="s">
        <v>9813</v>
      </c>
      <c r="M2799" s="5"/>
      <c r="N2799" s="13" t="s">
        <v>1043</v>
      </c>
      <c r="O2799" s="5">
        <v>44930</v>
      </c>
      <c r="P2799" s="8">
        <v>1</v>
      </c>
      <c r="Q2799" s="9">
        <v>1</v>
      </c>
      <c r="R2799" s="9" t="str">
        <f>IFERROR(VLOOKUP(Tabla2[[#This Row],[CONTRATISTA PRNCIPAL]],Hoja1!$L$5:$M$9,2,FALSE),"CJV")</f>
        <v>CJV</v>
      </c>
      <c r="S2799" s="9" t="str">
        <f>IF(Tabla2[[#This Row],[EMPRESA]]=Tabla2[[#This Row],[CONTRATISTA PRNCIPAL]],"Principal","Secundaria")</f>
        <v>Principal</v>
      </c>
      <c r="T2799" s="10">
        <f>IFERROR(1/COUNTIF(Tabla2[CONTRATISTA PRNCIPAL],Tabla2[[#This Row],[CONTRATISTA PRNCIPAL]]),0)</f>
        <v>5.4945054945054949E-3</v>
      </c>
      <c r="U2799" s="33">
        <f ca="1">IF(((TODAY()-Tabla2[[#This Row],[FECHA NACIMIENTO]])/365)&lt;18,"Corregir", IF(((TODAY()-Tabla2[[#This Row],[FECHA NACIMIENTO]])/365)&gt;80, "Corregir",ROUNDDOWN(((TODAY()-Tabla2[[#This Row],[FECHA NACIMIENTO]])/365),0)))</f>
        <v>32</v>
      </c>
      <c r="V279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799" s="34" t="str">
        <f ca="1">+IF(Tabla2[[#This Row],[Edad]]="Corregir","Corregir","Ok")</f>
        <v>Ok</v>
      </c>
      <c r="X2799" s="10" t="str">
        <f>+IFERROR(VLOOKUP(Tabla2[[#This Row],[DISTRITO SEGÚN DNI]],Hoja1!$A$2:$B$55,2,FALSE),"No")</f>
        <v>No</v>
      </c>
      <c r="Y2799" s="10" t="str">
        <f>IF(OR(LOWER(Tabla2[[#This Row],[GENERO]])="masculino", LOWER(Tabla2[[#This Row],[GENERO]])="femenino"),"OK","Corregir")</f>
        <v>OK</v>
      </c>
      <c r="Z2799" s="10" t="str">
        <f>+IF(Tabla2[[#This Row],[Nro. DNI / CE]]="","Corregir",IF(LEN(Tabla2[[#This Row],[Nro. DNI / CE]])&gt;=8,"OK","Corregir"))</f>
        <v>OK</v>
      </c>
      <c r="AA2799" s="10">
        <f>COUNTIF(Tabla2[APELLIDOS Y NOMBRES],Tabla2[[#This Row],[APELLIDOS Y NOMBRES]])</f>
        <v>1</v>
      </c>
      <c r="AB2799" t="str">
        <f ca="1">+IFERROR(IF(Tabla2[[#This Row],[FECHA CESE/BAJA]]="","No Aplica",IF(AND(MONTH(Tabla2[[#This Row],[FECHA CESE/BAJA]])=MONTH(TODAY()-30),YEAR(Tabla2[[#This Row],[FECHA CESE/BAJA]])=YEAR(TODAY())),MONTH(TODAY()-30)&amp;"-"&amp;YEAR(TODAY()),"Borrar")),"No aplica")</f>
        <v>No Aplica</v>
      </c>
      <c r="AC2799" t="str">
        <f ca="1">+IFERROR(IF(Tabla2[[#This Row],[FECHA INICIO DE LABORES EN OBRA]]="","No Aplica",IF(AND(MONTH(Tabla2[[#This Row],[FECHA INICIO DE LABORES EN OBRA]])=MONTH(TODAY()-30),YEAR(Tabla2[[#This Row],[FECHA INICIO DE LABORES EN OBRA]])=YEAR(TODAY())),MONTH(TODAY()-30)&amp;"-"&amp;YEAR(TODAY()),"No Aplica")),"No Aplica")</f>
        <v>No Aplica</v>
      </c>
    </row>
    <row r="2800" spans="1:29" x14ac:dyDescent="0.25">
      <c r="A2800" s="2" t="s">
        <v>3186</v>
      </c>
      <c r="B2800" s="3" t="s">
        <v>26</v>
      </c>
      <c r="C2800" s="3" t="s">
        <v>26</v>
      </c>
      <c r="D2800" s="3" t="s">
        <v>3485</v>
      </c>
      <c r="E2800" s="3" t="s">
        <v>10037</v>
      </c>
      <c r="F2800" s="36">
        <v>33619</v>
      </c>
      <c r="G2800" s="3">
        <v>3</v>
      </c>
      <c r="H2800" s="3" t="s">
        <v>3486</v>
      </c>
      <c r="I2800" s="3" t="s">
        <v>9988</v>
      </c>
      <c r="J2800" s="3" t="s">
        <v>3487</v>
      </c>
      <c r="K2800" s="3" t="s">
        <v>1125</v>
      </c>
      <c r="L2800" s="8" t="s">
        <v>9813</v>
      </c>
      <c r="M2800" s="5"/>
      <c r="N2800" s="13" t="s">
        <v>1043</v>
      </c>
      <c r="O2800" s="5">
        <v>44930</v>
      </c>
      <c r="P2800" s="8">
        <v>1</v>
      </c>
      <c r="Q2800" s="9">
        <v>1</v>
      </c>
      <c r="R2800" s="9" t="str">
        <f>IFERROR(VLOOKUP(Tabla2[[#This Row],[CONTRATISTA PRNCIPAL]],Hoja1!$L$5:$M$9,2,FALSE),"CJV")</f>
        <v>CJV</v>
      </c>
      <c r="S2800" s="9" t="str">
        <f>IF(Tabla2[[#This Row],[EMPRESA]]=Tabla2[[#This Row],[CONTRATISTA PRNCIPAL]],"Principal","Secundaria")</f>
        <v>Principal</v>
      </c>
      <c r="T2800" s="10">
        <f>IFERROR(1/COUNTIF(Tabla2[CONTRATISTA PRNCIPAL],Tabla2[[#This Row],[CONTRATISTA PRNCIPAL]]),0)</f>
        <v>5.4945054945054949E-3</v>
      </c>
      <c r="U2800" s="33">
        <f ca="1">IF(((TODAY()-Tabla2[[#This Row],[FECHA NACIMIENTO]])/365)&lt;18,"Corregir", IF(((TODAY()-Tabla2[[#This Row],[FECHA NACIMIENTO]])/365)&gt;80, "Corregir",ROUNDDOWN(((TODAY()-Tabla2[[#This Row],[FECHA NACIMIENTO]])/365),0)))</f>
        <v>31</v>
      </c>
      <c r="V280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800" s="34" t="str">
        <f ca="1">+IF(Tabla2[[#This Row],[Edad]]="Corregir","Corregir","Ok")</f>
        <v>Ok</v>
      </c>
      <c r="X2800" s="10" t="str">
        <f>+IFERROR(VLOOKUP(Tabla2[[#This Row],[DISTRITO SEGÚN DNI]],Hoja1!$A$2:$B$55,2,FALSE),"No")</f>
        <v>No</v>
      </c>
      <c r="Y2800" s="10" t="str">
        <f>IF(OR(LOWER(Tabla2[[#This Row],[GENERO]])="masculino", LOWER(Tabla2[[#This Row],[GENERO]])="femenino"),"OK","Corregir")</f>
        <v>OK</v>
      </c>
      <c r="Z2800" s="10" t="str">
        <f>+IF(Tabla2[[#This Row],[Nro. DNI / CE]]="","Corregir",IF(LEN(Tabla2[[#This Row],[Nro. DNI / CE]])&gt;=8,"OK","Corregir"))</f>
        <v>OK</v>
      </c>
      <c r="AA2800" s="10">
        <f>COUNTIF(Tabla2[APELLIDOS Y NOMBRES],Tabla2[[#This Row],[APELLIDOS Y NOMBRES]])</f>
        <v>1</v>
      </c>
      <c r="AB2800" t="str">
        <f ca="1">+IFERROR(IF(Tabla2[[#This Row],[FECHA CESE/BAJA]]="","No Aplica",IF(AND(MONTH(Tabla2[[#This Row],[FECHA CESE/BAJA]])=MONTH(TODAY()-30),YEAR(Tabla2[[#This Row],[FECHA CESE/BAJA]])=YEAR(TODAY())),MONTH(TODAY()-30)&amp;"-"&amp;YEAR(TODAY()),"Borrar")),"No aplica")</f>
        <v>No Aplica</v>
      </c>
      <c r="AC2800" t="str">
        <f ca="1">+IFERROR(IF(Tabla2[[#This Row],[FECHA INICIO DE LABORES EN OBRA]]="","No Aplica",IF(AND(MONTH(Tabla2[[#This Row],[FECHA INICIO DE LABORES EN OBRA]])=MONTH(TODAY()-30),YEAR(Tabla2[[#This Row],[FECHA INICIO DE LABORES EN OBRA]])=YEAR(TODAY())),MONTH(TODAY()-30)&amp;"-"&amp;YEAR(TODAY()),"No Aplica")),"No Aplica")</f>
        <v>No Aplica</v>
      </c>
    </row>
    <row r="2801" spans="1:29" x14ac:dyDescent="0.25">
      <c r="A2801" s="2" t="s">
        <v>3186</v>
      </c>
      <c r="B2801" s="3" t="s">
        <v>26</v>
      </c>
      <c r="C2801" s="3" t="s">
        <v>26</v>
      </c>
      <c r="D2801" s="3" t="s">
        <v>3488</v>
      </c>
      <c r="E2801" s="3" t="s">
        <v>3489</v>
      </c>
      <c r="F2801" s="36">
        <v>35592</v>
      </c>
      <c r="G2801" s="3">
        <v>1</v>
      </c>
      <c r="H2801" s="3" t="s">
        <v>3424</v>
      </c>
      <c r="I2801" s="3" t="s">
        <v>2396</v>
      </c>
      <c r="J2801" s="3" t="s">
        <v>3490</v>
      </c>
      <c r="K2801" s="3" t="s">
        <v>1278</v>
      </c>
      <c r="L2801" s="8" t="s">
        <v>9818</v>
      </c>
      <c r="M2801" s="5"/>
      <c r="N2801" s="13" t="s">
        <v>1043</v>
      </c>
      <c r="O2801" s="5">
        <v>45019</v>
      </c>
      <c r="P2801" s="8">
        <v>1</v>
      </c>
      <c r="Q2801" s="9">
        <v>1</v>
      </c>
      <c r="R2801" s="9" t="str">
        <f>IFERROR(VLOOKUP(Tabla2[[#This Row],[CONTRATISTA PRNCIPAL]],Hoja1!$L$5:$M$9,2,FALSE),"CJV")</f>
        <v>CJV</v>
      </c>
      <c r="S2801" s="9" t="str">
        <f>IF(Tabla2[[#This Row],[EMPRESA]]=Tabla2[[#This Row],[CONTRATISTA PRNCIPAL]],"Principal","Secundaria")</f>
        <v>Principal</v>
      </c>
      <c r="T2801" s="10">
        <f>IFERROR(1/COUNTIF(Tabla2[CONTRATISTA PRNCIPAL],Tabla2[[#This Row],[CONTRATISTA PRNCIPAL]]),0)</f>
        <v>5.4945054945054949E-3</v>
      </c>
      <c r="U2801" s="33">
        <f ca="1">IF(((TODAY()-Tabla2[[#This Row],[FECHA NACIMIENTO]])/365)&lt;18,"Corregir", IF(((TODAY()-Tabla2[[#This Row],[FECHA NACIMIENTO]])/365)&gt;80, "Corregir",ROUNDDOWN(((TODAY()-Tabla2[[#This Row],[FECHA NACIMIENTO]])/365),0)))</f>
        <v>26</v>
      </c>
      <c r="V280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801" s="34" t="str">
        <f ca="1">+IF(Tabla2[[#This Row],[Edad]]="Corregir","Corregir","Ok")</f>
        <v>Ok</v>
      </c>
      <c r="X2801" s="10" t="str">
        <f>+IFERROR(VLOOKUP(Tabla2[[#This Row],[DISTRITO SEGÚN DNI]],Hoja1!$A$2:$B$55,2,FALSE),"No")</f>
        <v>No</v>
      </c>
      <c r="Y2801" s="10" t="str">
        <f>IF(OR(LOWER(Tabla2[[#This Row],[GENERO]])="masculino", LOWER(Tabla2[[#This Row],[GENERO]])="femenino"),"OK","Corregir")</f>
        <v>OK</v>
      </c>
      <c r="Z2801" s="10" t="str">
        <f>+IF(Tabla2[[#This Row],[Nro. DNI / CE]]="","Corregir",IF(LEN(Tabla2[[#This Row],[Nro. DNI / CE]])&gt;=8,"OK","Corregir"))</f>
        <v>OK</v>
      </c>
      <c r="AA2801" s="10">
        <f>COUNTIF(Tabla2[APELLIDOS Y NOMBRES],Tabla2[[#This Row],[APELLIDOS Y NOMBRES]])</f>
        <v>1</v>
      </c>
      <c r="AB2801" t="str">
        <f ca="1">+IFERROR(IF(Tabla2[[#This Row],[FECHA CESE/BAJA]]="","No Aplica",IF(AND(MONTH(Tabla2[[#This Row],[FECHA CESE/BAJA]])=MONTH(TODAY()-30),YEAR(Tabla2[[#This Row],[FECHA CESE/BAJA]])=YEAR(TODAY())),MONTH(TODAY()-30)&amp;"-"&amp;YEAR(TODAY()),"Borrar")),"No aplica")</f>
        <v>No Aplica</v>
      </c>
      <c r="AC2801" t="str">
        <f ca="1">+IFERROR(IF(Tabla2[[#This Row],[FECHA INICIO DE LABORES EN OBRA]]="","No Aplica",IF(AND(MONTH(Tabla2[[#This Row],[FECHA INICIO DE LABORES EN OBRA]])=MONTH(TODAY()-30),YEAR(Tabla2[[#This Row],[FECHA INICIO DE LABORES EN OBRA]])=YEAR(TODAY())),MONTH(TODAY()-30)&amp;"-"&amp;YEAR(TODAY()),"No Aplica")),"No Aplica")</f>
        <v>No Aplica</v>
      </c>
    </row>
    <row r="2802" spans="1:29" x14ac:dyDescent="0.25">
      <c r="A2802" s="2" t="s">
        <v>3186</v>
      </c>
      <c r="B2802" s="3" t="s">
        <v>26</v>
      </c>
      <c r="C2802" s="3" t="s">
        <v>26</v>
      </c>
      <c r="D2802" s="3" t="s">
        <v>3491</v>
      </c>
      <c r="E2802" s="3" t="s">
        <v>3492</v>
      </c>
      <c r="F2802" s="36">
        <v>36284</v>
      </c>
      <c r="G2802" s="3">
        <v>1</v>
      </c>
      <c r="H2802" s="3" t="s">
        <v>1920</v>
      </c>
      <c r="I2802" s="3" t="s">
        <v>2396</v>
      </c>
      <c r="J2802" s="3" t="s">
        <v>3493</v>
      </c>
      <c r="K2802" s="3" t="s">
        <v>1949</v>
      </c>
      <c r="L2802" s="8" t="s">
        <v>9818</v>
      </c>
      <c r="M2802" s="5"/>
      <c r="N2802" s="13" t="s">
        <v>1043</v>
      </c>
      <c r="O2802" s="5">
        <v>45030</v>
      </c>
      <c r="P2802" s="8">
        <v>1</v>
      </c>
      <c r="Q2802" s="9">
        <v>1</v>
      </c>
      <c r="R2802" s="9" t="str">
        <f>IFERROR(VLOOKUP(Tabla2[[#This Row],[CONTRATISTA PRNCIPAL]],Hoja1!$L$5:$M$9,2,FALSE),"CJV")</f>
        <v>CJV</v>
      </c>
      <c r="S2802" s="9" t="str">
        <f>IF(Tabla2[[#This Row],[EMPRESA]]=Tabla2[[#This Row],[CONTRATISTA PRNCIPAL]],"Principal","Secundaria")</f>
        <v>Principal</v>
      </c>
      <c r="T2802" s="10">
        <f>IFERROR(1/COUNTIF(Tabla2[CONTRATISTA PRNCIPAL],Tabla2[[#This Row],[CONTRATISTA PRNCIPAL]]),0)</f>
        <v>5.4945054945054949E-3</v>
      </c>
      <c r="U2802" s="33">
        <f ca="1">IF(((TODAY()-Tabla2[[#This Row],[FECHA NACIMIENTO]])/365)&lt;18,"Corregir", IF(((TODAY()-Tabla2[[#This Row],[FECHA NACIMIENTO]])/365)&gt;80, "Corregir",ROUNDDOWN(((TODAY()-Tabla2[[#This Row],[FECHA NACIMIENTO]])/365),0)))</f>
        <v>24</v>
      </c>
      <c r="V280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802" s="34" t="str">
        <f ca="1">+IF(Tabla2[[#This Row],[Edad]]="Corregir","Corregir","Ok")</f>
        <v>Ok</v>
      </c>
      <c r="X2802" s="10" t="str">
        <f>+IFERROR(VLOOKUP(Tabla2[[#This Row],[DISTRITO SEGÚN DNI]],Hoja1!$A$2:$B$55,2,FALSE),"No")</f>
        <v>No</v>
      </c>
      <c r="Y2802" s="10" t="str">
        <f>IF(OR(LOWER(Tabla2[[#This Row],[GENERO]])="masculino", LOWER(Tabla2[[#This Row],[GENERO]])="femenino"),"OK","Corregir")</f>
        <v>OK</v>
      </c>
      <c r="Z2802" s="10" t="str">
        <f>+IF(Tabla2[[#This Row],[Nro. DNI / CE]]="","Corregir",IF(LEN(Tabla2[[#This Row],[Nro. DNI / CE]])&gt;=8,"OK","Corregir"))</f>
        <v>OK</v>
      </c>
      <c r="AA2802" s="10">
        <f>COUNTIF(Tabla2[APELLIDOS Y NOMBRES],Tabla2[[#This Row],[APELLIDOS Y NOMBRES]])</f>
        <v>1</v>
      </c>
      <c r="AB2802" t="str">
        <f ca="1">+IFERROR(IF(Tabla2[[#This Row],[FECHA CESE/BAJA]]="","No Aplica",IF(AND(MONTH(Tabla2[[#This Row],[FECHA CESE/BAJA]])=MONTH(TODAY()-30),YEAR(Tabla2[[#This Row],[FECHA CESE/BAJA]])=YEAR(TODAY())),MONTH(TODAY()-30)&amp;"-"&amp;YEAR(TODAY()),"Borrar")),"No aplica")</f>
        <v>No Aplica</v>
      </c>
      <c r="AC2802" t="str">
        <f ca="1">+IFERROR(IF(Tabla2[[#This Row],[FECHA INICIO DE LABORES EN OBRA]]="","No Aplica",IF(AND(MONTH(Tabla2[[#This Row],[FECHA INICIO DE LABORES EN OBRA]])=MONTH(TODAY()-30),YEAR(Tabla2[[#This Row],[FECHA INICIO DE LABORES EN OBRA]])=YEAR(TODAY())),MONTH(TODAY()-30)&amp;"-"&amp;YEAR(TODAY()),"No Aplica")),"No Aplica")</f>
        <v>No Aplica</v>
      </c>
    </row>
    <row r="2803" spans="1:29" x14ac:dyDescent="0.25">
      <c r="A2803" s="2" t="s">
        <v>3604</v>
      </c>
      <c r="B2803" s="3" t="s">
        <v>3494</v>
      </c>
      <c r="C2803" s="3" t="s">
        <v>26</v>
      </c>
      <c r="D2803" s="3" t="s">
        <v>3499</v>
      </c>
      <c r="E2803" s="3" t="s">
        <v>3500</v>
      </c>
      <c r="F2803" s="36">
        <v>37956</v>
      </c>
      <c r="G2803" s="3">
        <v>3</v>
      </c>
      <c r="H2803" s="3" t="s">
        <v>3497</v>
      </c>
      <c r="I2803" s="3" t="s">
        <v>2396</v>
      </c>
      <c r="J2803" s="3" t="s">
        <v>3501</v>
      </c>
      <c r="K2803" s="3" t="s">
        <v>1219</v>
      </c>
      <c r="L2803" s="8" t="s">
        <v>9813</v>
      </c>
      <c r="M2803" s="5"/>
      <c r="N2803" s="13" t="s">
        <v>1043</v>
      </c>
      <c r="O2803" s="5">
        <v>45037</v>
      </c>
      <c r="P2803" s="8">
        <v>1</v>
      </c>
      <c r="Q2803" s="9">
        <v>1</v>
      </c>
      <c r="R2803" s="9" t="str">
        <f>IFERROR(VLOOKUP(Tabla2[[#This Row],[CONTRATISTA PRNCIPAL]],Hoja1!$L$5:$M$9,2,FALSE),"CJV")</f>
        <v>CJV</v>
      </c>
      <c r="S2803" s="9" t="str">
        <f>IF(Tabla2[[#This Row],[EMPRESA]]=Tabla2[[#This Row],[CONTRATISTA PRNCIPAL]],"Principal","Secundaria")</f>
        <v>Secundaria</v>
      </c>
      <c r="T2803" s="10">
        <f>IFERROR(1/COUNTIF(Tabla2[CONTRATISTA PRNCIPAL],Tabla2[[#This Row],[CONTRATISTA PRNCIPAL]]),0)</f>
        <v>5.4945054945054949E-3</v>
      </c>
      <c r="U2803" s="33">
        <f ca="1">IF(((TODAY()-Tabla2[[#This Row],[FECHA NACIMIENTO]])/365)&lt;18,"Corregir", IF(((TODAY()-Tabla2[[#This Row],[FECHA NACIMIENTO]])/365)&gt;80, "Corregir",ROUNDDOWN(((TODAY()-Tabla2[[#This Row],[FECHA NACIMIENTO]])/365),0)))</f>
        <v>19</v>
      </c>
      <c r="V280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2803" s="34" t="str">
        <f ca="1">+IF(Tabla2[[#This Row],[Edad]]="Corregir","Corregir","Ok")</f>
        <v>Ok</v>
      </c>
      <c r="X2803" s="10" t="str">
        <f>+IFERROR(VLOOKUP(Tabla2[[#This Row],[DISTRITO SEGÚN DNI]],Hoja1!$A$2:$B$55,2,FALSE),"No")</f>
        <v>No</v>
      </c>
      <c r="Y2803" s="10" t="str">
        <f>IF(OR(LOWER(Tabla2[[#This Row],[GENERO]])="masculino", LOWER(Tabla2[[#This Row],[GENERO]])="femenino"),"OK","Corregir")</f>
        <v>OK</v>
      </c>
      <c r="Z2803" s="10" t="str">
        <f>+IF(Tabla2[[#This Row],[Nro. DNI / CE]]="","Corregir",IF(LEN(Tabla2[[#This Row],[Nro. DNI / CE]])&gt;=8,"OK","Corregir"))</f>
        <v>OK</v>
      </c>
      <c r="AA2803" s="10">
        <f>COUNTIF(Tabla2[APELLIDOS Y NOMBRES],Tabla2[[#This Row],[APELLIDOS Y NOMBRES]])</f>
        <v>1</v>
      </c>
      <c r="AB2803" t="str">
        <f ca="1">+IFERROR(IF(Tabla2[[#This Row],[FECHA CESE/BAJA]]="","No Aplica",IF(AND(MONTH(Tabla2[[#This Row],[FECHA CESE/BAJA]])=MONTH(TODAY()-30),YEAR(Tabla2[[#This Row],[FECHA CESE/BAJA]])=YEAR(TODAY())),MONTH(TODAY()-30)&amp;"-"&amp;YEAR(TODAY()),"Borrar")),"No aplica")</f>
        <v>No Aplica</v>
      </c>
      <c r="AC2803" t="str">
        <f ca="1">+IFERROR(IF(Tabla2[[#This Row],[FECHA INICIO DE LABORES EN OBRA]]="","No Aplica",IF(AND(MONTH(Tabla2[[#This Row],[FECHA INICIO DE LABORES EN OBRA]])=MONTH(TODAY()-30),YEAR(Tabla2[[#This Row],[FECHA INICIO DE LABORES EN OBRA]])=YEAR(TODAY())),MONTH(TODAY()-30)&amp;"-"&amp;YEAR(TODAY()),"No Aplica")),"No Aplica")</f>
        <v>No Aplica</v>
      </c>
    </row>
    <row r="2804" spans="1:29" x14ac:dyDescent="0.25">
      <c r="A2804" s="2" t="s">
        <v>3604</v>
      </c>
      <c r="B2804" s="3" t="s">
        <v>3494</v>
      </c>
      <c r="C2804" s="3" t="s">
        <v>26</v>
      </c>
      <c r="D2804" s="3" t="s">
        <v>3495</v>
      </c>
      <c r="E2804" s="3" t="s">
        <v>3496</v>
      </c>
      <c r="F2804" s="36">
        <v>21853</v>
      </c>
      <c r="G2804" s="3">
        <v>3</v>
      </c>
      <c r="H2804" s="3" t="s">
        <v>3497</v>
      </c>
      <c r="I2804" s="3" t="s">
        <v>7342</v>
      </c>
      <c r="J2804" s="3" t="s">
        <v>3498</v>
      </c>
      <c r="K2804" s="3" t="s">
        <v>1912</v>
      </c>
      <c r="L2804" s="8" t="s">
        <v>9813</v>
      </c>
      <c r="M2804" s="5"/>
      <c r="N2804" s="13" t="s">
        <v>1043</v>
      </c>
      <c r="O2804" s="5">
        <v>45042</v>
      </c>
      <c r="P2804" s="8">
        <v>1</v>
      </c>
      <c r="Q2804" s="9">
        <v>1</v>
      </c>
      <c r="R2804" s="9" t="str">
        <f>IFERROR(VLOOKUP(Tabla2[[#This Row],[CONTRATISTA PRNCIPAL]],Hoja1!$L$5:$M$9,2,FALSE),"CJV")</f>
        <v>CJV</v>
      </c>
      <c r="S2804" s="9" t="str">
        <f>IF(Tabla2[[#This Row],[EMPRESA]]=Tabla2[[#This Row],[CONTRATISTA PRNCIPAL]],"Principal","Secundaria")</f>
        <v>Secundaria</v>
      </c>
      <c r="T2804" s="10">
        <f>IFERROR(1/COUNTIF(Tabla2[CONTRATISTA PRNCIPAL],Tabla2[[#This Row],[CONTRATISTA PRNCIPAL]]),0)</f>
        <v>5.4945054945054949E-3</v>
      </c>
      <c r="U2804" s="33">
        <f ca="1">IF(((TODAY()-Tabla2[[#This Row],[FECHA NACIMIENTO]])/365)&lt;18,"Corregir", IF(((TODAY()-Tabla2[[#This Row],[FECHA NACIMIENTO]])/365)&gt;80, "Corregir",ROUNDDOWN(((TODAY()-Tabla2[[#This Row],[FECHA NACIMIENTO]])/365),0)))</f>
        <v>63</v>
      </c>
      <c r="V280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2804" s="34" t="str">
        <f ca="1">+IF(Tabla2[[#This Row],[Edad]]="Corregir","Corregir","Ok")</f>
        <v>Ok</v>
      </c>
      <c r="X2804" s="10" t="str">
        <f>+IFERROR(VLOOKUP(Tabla2[[#This Row],[DISTRITO SEGÚN DNI]],Hoja1!$A$2:$B$55,2,FALSE),"No")</f>
        <v>No</v>
      </c>
      <c r="Y2804" s="10" t="str">
        <f>IF(OR(LOWER(Tabla2[[#This Row],[GENERO]])="masculino", LOWER(Tabla2[[#This Row],[GENERO]])="femenino"),"OK","Corregir")</f>
        <v>OK</v>
      </c>
      <c r="Z2804" s="10" t="str">
        <f>+IF(Tabla2[[#This Row],[Nro. DNI / CE]]="","Corregir",IF(LEN(Tabla2[[#This Row],[Nro. DNI / CE]])&gt;=8,"OK","Corregir"))</f>
        <v>OK</v>
      </c>
      <c r="AA2804" s="10">
        <f>COUNTIF(Tabla2[APELLIDOS Y NOMBRES],Tabla2[[#This Row],[APELLIDOS Y NOMBRES]])</f>
        <v>1</v>
      </c>
      <c r="AB2804" t="str">
        <f ca="1">+IFERROR(IF(Tabla2[[#This Row],[FECHA CESE/BAJA]]="","No Aplica",IF(AND(MONTH(Tabla2[[#This Row],[FECHA CESE/BAJA]])=MONTH(TODAY()-30),YEAR(Tabla2[[#This Row],[FECHA CESE/BAJA]])=YEAR(TODAY())),MONTH(TODAY()-30)&amp;"-"&amp;YEAR(TODAY()),"Borrar")),"No aplica")</f>
        <v>No Aplica</v>
      </c>
      <c r="AC2804" t="str">
        <f ca="1">+IFERROR(IF(Tabla2[[#This Row],[FECHA INICIO DE LABORES EN OBRA]]="","No Aplica",IF(AND(MONTH(Tabla2[[#This Row],[FECHA INICIO DE LABORES EN OBRA]])=MONTH(TODAY()-30),YEAR(Tabla2[[#This Row],[FECHA INICIO DE LABORES EN OBRA]])=YEAR(TODAY())),MONTH(TODAY()-30)&amp;"-"&amp;YEAR(TODAY()),"No Aplica")),"No Aplica")</f>
        <v>No Aplica</v>
      </c>
    </row>
    <row r="2805" spans="1:29" x14ac:dyDescent="0.25">
      <c r="A2805" s="2" t="s">
        <v>3186</v>
      </c>
      <c r="B2805" s="3" t="s">
        <v>26</v>
      </c>
      <c r="C2805" s="3" t="s">
        <v>26</v>
      </c>
      <c r="D2805" s="3" t="s">
        <v>3514</v>
      </c>
      <c r="E2805" s="3" t="s">
        <v>10038</v>
      </c>
      <c r="F2805" s="36">
        <v>37012</v>
      </c>
      <c r="G2805" s="3">
        <v>1</v>
      </c>
      <c r="H2805" s="3" t="s">
        <v>1972</v>
      </c>
      <c r="I2805" s="3" t="s">
        <v>2396</v>
      </c>
      <c r="J2805" s="3" t="s">
        <v>3515</v>
      </c>
      <c r="K2805" s="3" t="s">
        <v>3516</v>
      </c>
      <c r="L2805" s="8" t="s">
        <v>9818</v>
      </c>
      <c r="M2805" s="5"/>
      <c r="N2805" s="13" t="s">
        <v>1043</v>
      </c>
      <c r="O2805" s="5">
        <v>45046</v>
      </c>
      <c r="P2805" s="8">
        <v>1</v>
      </c>
      <c r="Q2805" s="9">
        <v>1</v>
      </c>
      <c r="R2805" s="9" t="str">
        <f>IFERROR(VLOOKUP(Tabla2[[#This Row],[CONTRATISTA PRNCIPAL]],Hoja1!$L$5:$M$9,2,FALSE),"CJV")</f>
        <v>CJV</v>
      </c>
      <c r="S2805" s="9" t="str">
        <f>IF(Tabla2[[#This Row],[EMPRESA]]=Tabla2[[#This Row],[CONTRATISTA PRNCIPAL]],"Principal","Secundaria")</f>
        <v>Principal</v>
      </c>
      <c r="T2805" s="10">
        <f>IFERROR(1/COUNTIF(Tabla2[CONTRATISTA PRNCIPAL],Tabla2[[#This Row],[CONTRATISTA PRNCIPAL]]),0)</f>
        <v>5.4945054945054949E-3</v>
      </c>
      <c r="U2805" s="33">
        <f ca="1">IF(((TODAY()-Tabla2[[#This Row],[FECHA NACIMIENTO]])/365)&lt;18,"Corregir", IF(((TODAY()-Tabla2[[#This Row],[FECHA NACIMIENTO]])/365)&gt;80, "Corregir",ROUNDDOWN(((TODAY()-Tabla2[[#This Row],[FECHA NACIMIENTO]])/365),0)))</f>
        <v>22</v>
      </c>
      <c r="V280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2805" s="34" t="str">
        <f ca="1">+IF(Tabla2[[#This Row],[Edad]]="Corregir","Corregir","Ok")</f>
        <v>Ok</v>
      </c>
      <c r="X2805" s="10" t="str">
        <f>+IFERROR(VLOOKUP(Tabla2[[#This Row],[DISTRITO SEGÚN DNI]],Hoja1!$A$2:$B$55,2,FALSE),"No")</f>
        <v>No</v>
      </c>
      <c r="Y2805" s="10" t="str">
        <f>IF(OR(LOWER(Tabla2[[#This Row],[GENERO]])="masculino", LOWER(Tabla2[[#This Row],[GENERO]])="femenino"),"OK","Corregir")</f>
        <v>OK</v>
      </c>
      <c r="Z2805" s="10" t="str">
        <f>+IF(Tabla2[[#This Row],[Nro. DNI / CE]]="","Corregir",IF(LEN(Tabla2[[#This Row],[Nro. DNI / CE]])&gt;=8,"OK","Corregir"))</f>
        <v>OK</v>
      </c>
      <c r="AA2805" s="10">
        <f>COUNTIF(Tabla2[APELLIDOS Y NOMBRES],Tabla2[[#This Row],[APELLIDOS Y NOMBRES]])</f>
        <v>1</v>
      </c>
      <c r="AB2805" t="str">
        <f ca="1">+IFERROR(IF(Tabla2[[#This Row],[FECHA CESE/BAJA]]="","No Aplica",IF(AND(MONTH(Tabla2[[#This Row],[FECHA CESE/BAJA]])=MONTH(TODAY()-30),YEAR(Tabla2[[#This Row],[FECHA CESE/BAJA]])=YEAR(TODAY())),MONTH(TODAY()-30)&amp;"-"&amp;YEAR(TODAY()),"Borrar")),"No aplica")</f>
        <v>No Aplica</v>
      </c>
      <c r="AC2805" t="str">
        <f ca="1">+IFERROR(IF(Tabla2[[#This Row],[FECHA INICIO DE LABORES EN OBRA]]="","No Aplica",IF(AND(MONTH(Tabla2[[#This Row],[FECHA INICIO DE LABORES EN OBRA]])=MONTH(TODAY()-30),YEAR(Tabla2[[#This Row],[FECHA INICIO DE LABORES EN OBRA]])=YEAR(TODAY())),MONTH(TODAY()-30)&amp;"-"&amp;YEAR(TODAY()),"No Aplica")),"No Aplica")</f>
        <v>No Aplica</v>
      </c>
    </row>
    <row r="2806" spans="1:29" x14ac:dyDescent="0.25">
      <c r="A2806" s="2" t="s">
        <v>3186</v>
      </c>
      <c r="B2806" s="3" t="s">
        <v>26</v>
      </c>
      <c r="C2806" s="3" t="s">
        <v>26</v>
      </c>
      <c r="D2806" s="3" t="s">
        <v>4360</v>
      </c>
      <c r="E2806" s="3" t="s">
        <v>10039</v>
      </c>
      <c r="F2806" s="36">
        <v>34343</v>
      </c>
      <c r="G2806" s="3">
        <v>2</v>
      </c>
      <c r="H2806" s="3" t="s">
        <v>1453</v>
      </c>
      <c r="I2806" s="3" t="s">
        <v>2396</v>
      </c>
      <c r="J2806" s="3" t="s">
        <v>4361</v>
      </c>
      <c r="K2806" s="3" t="s">
        <v>1077</v>
      </c>
      <c r="L2806" s="8" t="s">
        <v>9813</v>
      </c>
      <c r="M2806" s="5"/>
      <c r="N2806" s="13" t="s">
        <v>1043</v>
      </c>
      <c r="O2806" s="5">
        <v>45112</v>
      </c>
      <c r="P2806" s="8">
        <v>1</v>
      </c>
      <c r="Q2806" s="9">
        <v>4</v>
      </c>
      <c r="R2806" s="9" t="str">
        <f>IFERROR(VLOOKUP(Tabla2[[#This Row],[CONTRATISTA PRNCIPAL]],Hoja1!$L$5:$M$9,2,FALSE),"CJV")</f>
        <v>CJV</v>
      </c>
      <c r="S2806" s="9" t="str">
        <f>IF(Tabla2[[#This Row],[EMPRESA]]=Tabla2[[#This Row],[CONTRATISTA PRNCIPAL]],"Principal","Secundaria")</f>
        <v>Principal</v>
      </c>
      <c r="T2806" s="10">
        <f>IFERROR(1/COUNTIF(Tabla2[CONTRATISTA PRNCIPAL],Tabla2[[#This Row],[CONTRATISTA PRNCIPAL]]),0)</f>
        <v>5.4945054945054949E-3</v>
      </c>
      <c r="U2806" s="33">
        <f ca="1">IF(((TODAY()-Tabla2[[#This Row],[FECHA NACIMIENTO]])/365)&lt;18,"Corregir", IF(((TODAY()-Tabla2[[#This Row],[FECHA NACIMIENTO]])/365)&gt;80, "Corregir",ROUNDDOWN(((TODAY()-Tabla2[[#This Row],[FECHA NACIMIENTO]])/365),0)))</f>
        <v>29</v>
      </c>
      <c r="V280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806" s="34" t="str">
        <f ca="1">+IF(Tabla2[[#This Row],[Edad]]="Corregir","Corregir","Ok")</f>
        <v>Ok</v>
      </c>
      <c r="X2806" s="10" t="str">
        <f>+IFERROR(VLOOKUP(Tabla2[[#This Row],[DISTRITO SEGÚN DNI]],Hoja1!$A$2:$B$55,2,FALSE),"No")</f>
        <v>No</v>
      </c>
      <c r="Y2806" s="10" t="str">
        <f>IF(OR(LOWER(Tabla2[[#This Row],[GENERO]])="masculino", LOWER(Tabla2[[#This Row],[GENERO]])="femenino"),"OK","Corregir")</f>
        <v>OK</v>
      </c>
      <c r="Z2806" s="10" t="str">
        <f>+IF(Tabla2[[#This Row],[Nro. DNI / CE]]="","Corregir",IF(LEN(Tabla2[[#This Row],[Nro. DNI / CE]])&gt;=8,"OK","Corregir"))</f>
        <v>OK</v>
      </c>
      <c r="AA2806" s="10">
        <f>COUNTIF(Tabla2[APELLIDOS Y NOMBRES],Tabla2[[#This Row],[APELLIDOS Y NOMBRES]])</f>
        <v>1</v>
      </c>
      <c r="AB2806" t="str">
        <f ca="1">+IFERROR(IF(Tabla2[[#This Row],[FECHA CESE/BAJA]]="","No Aplica",IF(AND(MONTH(Tabla2[[#This Row],[FECHA CESE/BAJA]])=MONTH(TODAY()-30),YEAR(Tabla2[[#This Row],[FECHA CESE/BAJA]])=YEAR(TODAY())),MONTH(TODAY()-30)&amp;"-"&amp;YEAR(TODAY()),"Borrar")),"No aplica")</f>
        <v>No Aplica</v>
      </c>
      <c r="AC2806" t="str">
        <f ca="1">+IFERROR(IF(Tabla2[[#This Row],[FECHA INICIO DE LABORES EN OBRA]]="","No Aplica",IF(AND(MONTH(Tabla2[[#This Row],[FECHA INICIO DE LABORES EN OBRA]])=MONTH(TODAY()-30),YEAR(Tabla2[[#This Row],[FECHA INICIO DE LABORES EN OBRA]])=YEAR(TODAY())),MONTH(TODAY()-30)&amp;"-"&amp;YEAR(TODAY()),"No Aplica")),"No Aplica")</f>
        <v>No Aplica</v>
      </c>
    </row>
    <row r="2807" spans="1:29" x14ac:dyDescent="0.25">
      <c r="A2807" s="2" t="s">
        <v>3186</v>
      </c>
      <c r="B2807" s="3" t="s">
        <v>26</v>
      </c>
      <c r="C2807" s="3" t="s">
        <v>26</v>
      </c>
      <c r="D2807" s="3" t="s">
        <v>3505</v>
      </c>
      <c r="E2807" s="3" t="s">
        <v>3506</v>
      </c>
      <c r="F2807" s="36">
        <v>32694</v>
      </c>
      <c r="G2807" s="3">
        <v>2</v>
      </c>
      <c r="H2807" s="3" t="s">
        <v>1453</v>
      </c>
      <c r="I2807" s="3" t="s">
        <v>2396</v>
      </c>
      <c r="J2807" s="3" t="s">
        <v>3507</v>
      </c>
      <c r="K2807" s="3" t="s">
        <v>1077</v>
      </c>
      <c r="L2807" s="8" t="s">
        <v>9813</v>
      </c>
      <c r="M2807" s="5"/>
      <c r="N2807" s="13" t="s">
        <v>1043</v>
      </c>
      <c r="O2807" s="5">
        <v>45058</v>
      </c>
      <c r="P2807" s="8">
        <v>1</v>
      </c>
      <c r="Q2807" s="9">
        <v>4</v>
      </c>
      <c r="R2807" s="9" t="str">
        <f>IFERROR(VLOOKUP(Tabla2[[#This Row],[CONTRATISTA PRNCIPAL]],Hoja1!$L$5:$M$9,2,FALSE),"CJV")</f>
        <v>CJV</v>
      </c>
      <c r="S2807" s="9" t="str">
        <f>IF(Tabla2[[#This Row],[EMPRESA]]=Tabla2[[#This Row],[CONTRATISTA PRNCIPAL]],"Principal","Secundaria")</f>
        <v>Principal</v>
      </c>
      <c r="T2807" s="10">
        <f>IFERROR(1/COUNTIF(Tabla2[CONTRATISTA PRNCIPAL],Tabla2[[#This Row],[CONTRATISTA PRNCIPAL]]),0)</f>
        <v>5.4945054945054949E-3</v>
      </c>
      <c r="U2807" s="33">
        <f ca="1">IF(((TODAY()-Tabla2[[#This Row],[FECHA NACIMIENTO]])/365)&lt;18,"Corregir", IF(((TODAY()-Tabla2[[#This Row],[FECHA NACIMIENTO]])/365)&gt;80, "Corregir",ROUNDDOWN(((TODAY()-Tabla2[[#This Row],[FECHA NACIMIENTO]])/365),0)))</f>
        <v>34</v>
      </c>
      <c r="V280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807" s="34" t="str">
        <f ca="1">+IF(Tabla2[[#This Row],[Edad]]="Corregir","Corregir","Ok")</f>
        <v>Ok</v>
      </c>
      <c r="X2807" s="10" t="str">
        <f>+IFERROR(VLOOKUP(Tabla2[[#This Row],[DISTRITO SEGÚN DNI]],Hoja1!$A$2:$B$55,2,FALSE),"No")</f>
        <v>No</v>
      </c>
      <c r="Y2807" s="10" t="str">
        <f>IF(OR(LOWER(Tabla2[[#This Row],[GENERO]])="masculino", LOWER(Tabla2[[#This Row],[GENERO]])="femenino"),"OK","Corregir")</f>
        <v>OK</v>
      </c>
      <c r="Z2807" s="10" t="str">
        <f>+IF(Tabla2[[#This Row],[Nro. DNI / CE]]="","Corregir",IF(LEN(Tabla2[[#This Row],[Nro. DNI / CE]])&gt;=8,"OK","Corregir"))</f>
        <v>OK</v>
      </c>
      <c r="AA2807" s="10">
        <f>COUNTIF(Tabla2[APELLIDOS Y NOMBRES],Tabla2[[#This Row],[APELLIDOS Y NOMBRES]])</f>
        <v>1</v>
      </c>
      <c r="AB2807" t="str">
        <f ca="1">+IFERROR(IF(Tabla2[[#This Row],[FECHA CESE/BAJA]]="","No Aplica",IF(AND(MONTH(Tabla2[[#This Row],[FECHA CESE/BAJA]])=MONTH(TODAY()-30),YEAR(Tabla2[[#This Row],[FECHA CESE/BAJA]])=YEAR(TODAY())),MONTH(TODAY()-30)&amp;"-"&amp;YEAR(TODAY()),"Borrar")),"No aplica")</f>
        <v>No Aplica</v>
      </c>
      <c r="AC2807" t="str">
        <f ca="1">+IFERROR(IF(Tabla2[[#This Row],[FECHA INICIO DE LABORES EN OBRA]]="","No Aplica",IF(AND(MONTH(Tabla2[[#This Row],[FECHA INICIO DE LABORES EN OBRA]])=MONTH(TODAY()-30),YEAR(Tabla2[[#This Row],[FECHA INICIO DE LABORES EN OBRA]])=YEAR(TODAY())),MONTH(TODAY()-30)&amp;"-"&amp;YEAR(TODAY()),"No Aplica")),"No Aplica")</f>
        <v>No Aplica</v>
      </c>
    </row>
    <row r="2808" spans="1:29" x14ac:dyDescent="0.25">
      <c r="A2808" s="2" t="s">
        <v>3186</v>
      </c>
      <c r="B2808" s="3" t="s">
        <v>26</v>
      </c>
      <c r="C2808" s="3" t="s">
        <v>26</v>
      </c>
      <c r="D2808" s="3" t="s">
        <v>3508</v>
      </c>
      <c r="E2808" s="3" t="s">
        <v>3509</v>
      </c>
      <c r="F2808" s="36">
        <v>37742</v>
      </c>
      <c r="G2808" s="3">
        <v>2</v>
      </c>
      <c r="H2808" s="3" t="s">
        <v>1453</v>
      </c>
      <c r="I2808" s="3" t="s">
        <v>2396</v>
      </c>
      <c r="J2808" s="3" t="s">
        <v>3510</v>
      </c>
      <c r="K2808" s="3" t="s">
        <v>1077</v>
      </c>
      <c r="L2808" s="8" t="s">
        <v>9813</v>
      </c>
      <c r="M2808" s="5"/>
      <c r="N2808" s="13" t="s">
        <v>1043</v>
      </c>
      <c r="O2808" s="5">
        <v>45058</v>
      </c>
      <c r="P2808" s="8">
        <v>1</v>
      </c>
      <c r="Q2808" s="9">
        <v>4</v>
      </c>
      <c r="R2808" s="9" t="str">
        <f>IFERROR(VLOOKUP(Tabla2[[#This Row],[CONTRATISTA PRNCIPAL]],Hoja1!$L$5:$M$9,2,FALSE),"CJV")</f>
        <v>CJV</v>
      </c>
      <c r="S2808" s="9" t="str">
        <f>IF(Tabla2[[#This Row],[EMPRESA]]=Tabla2[[#This Row],[CONTRATISTA PRNCIPAL]],"Principal","Secundaria")</f>
        <v>Principal</v>
      </c>
      <c r="T2808" s="10">
        <f>IFERROR(1/COUNTIF(Tabla2[CONTRATISTA PRNCIPAL],Tabla2[[#This Row],[CONTRATISTA PRNCIPAL]]),0)</f>
        <v>5.4945054945054949E-3</v>
      </c>
      <c r="U2808" s="33">
        <f ca="1">IF(((TODAY()-Tabla2[[#This Row],[FECHA NACIMIENTO]])/365)&lt;18,"Corregir", IF(((TODAY()-Tabla2[[#This Row],[FECHA NACIMIENTO]])/365)&gt;80, "Corregir",ROUNDDOWN(((TODAY()-Tabla2[[#This Row],[FECHA NACIMIENTO]])/365),0)))</f>
        <v>20</v>
      </c>
      <c r="V280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2808" s="34" t="str">
        <f ca="1">+IF(Tabla2[[#This Row],[Edad]]="Corregir","Corregir","Ok")</f>
        <v>Ok</v>
      </c>
      <c r="X2808" s="10" t="str">
        <f>+IFERROR(VLOOKUP(Tabla2[[#This Row],[DISTRITO SEGÚN DNI]],Hoja1!$A$2:$B$55,2,FALSE),"No")</f>
        <v>No</v>
      </c>
      <c r="Y2808" s="10" t="str">
        <f>IF(OR(LOWER(Tabla2[[#This Row],[GENERO]])="masculino", LOWER(Tabla2[[#This Row],[GENERO]])="femenino"),"OK","Corregir")</f>
        <v>OK</v>
      </c>
      <c r="Z2808" s="10" t="str">
        <f>+IF(Tabla2[[#This Row],[Nro. DNI / CE]]="","Corregir",IF(LEN(Tabla2[[#This Row],[Nro. DNI / CE]])&gt;=8,"OK","Corregir"))</f>
        <v>OK</v>
      </c>
      <c r="AA2808" s="10">
        <f>COUNTIF(Tabla2[APELLIDOS Y NOMBRES],Tabla2[[#This Row],[APELLIDOS Y NOMBRES]])</f>
        <v>1</v>
      </c>
      <c r="AB2808" t="str">
        <f ca="1">+IFERROR(IF(Tabla2[[#This Row],[FECHA CESE/BAJA]]="","No Aplica",IF(AND(MONTH(Tabla2[[#This Row],[FECHA CESE/BAJA]])=MONTH(TODAY()-30),YEAR(Tabla2[[#This Row],[FECHA CESE/BAJA]])=YEAR(TODAY())),MONTH(TODAY()-30)&amp;"-"&amp;YEAR(TODAY()),"Borrar")),"No aplica")</f>
        <v>No Aplica</v>
      </c>
      <c r="AC2808" t="str">
        <f ca="1">+IFERROR(IF(Tabla2[[#This Row],[FECHA INICIO DE LABORES EN OBRA]]="","No Aplica",IF(AND(MONTH(Tabla2[[#This Row],[FECHA INICIO DE LABORES EN OBRA]])=MONTH(TODAY()-30),YEAR(Tabla2[[#This Row],[FECHA INICIO DE LABORES EN OBRA]])=YEAR(TODAY())),MONTH(TODAY()-30)&amp;"-"&amp;YEAR(TODAY()),"No Aplica")),"No Aplica")</f>
        <v>No Aplica</v>
      </c>
    </row>
    <row r="2809" spans="1:29" x14ac:dyDescent="0.25">
      <c r="A2809" s="2" t="s">
        <v>3186</v>
      </c>
      <c r="B2809" s="3" t="s">
        <v>26</v>
      </c>
      <c r="C2809" s="3" t="s">
        <v>26</v>
      </c>
      <c r="D2809" s="3" t="s">
        <v>3502</v>
      </c>
      <c r="E2809" s="3" t="s">
        <v>901</v>
      </c>
      <c r="F2809" s="36">
        <v>32762</v>
      </c>
      <c r="G2809" s="3">
        <v>3</v>
      </c>
      <c r="H2809" s="3" t="s">
        <v>3503</v>
      </c>
      <c r="I2809" s="3" t="s">
        <v>2396</v>
      </c>
      <c r="J2809" s="3" t="s">
        <v>3504</v>
      </c>
      <c r="K2809" s="3" t="s">
        <v>93</v>
      </c>
      <c r="L2809" s="8" t="s">
        <v>9813</v>
      </c>
      <c r="M2809" s="5"/>
      <c r="N2809" s="13" t="s">
        <v>1043</v>
      </c>
      <c r="O2809" s="5">
        <v>45064</v>
      </c>
      <c r="P2809" s="8">
        <v>1</v>
      </c>
      <c r="Q2809" s="9">
        <v>1</v>
      </c>
      <c r="R2809" s="9" t="str">
        <f>IFERROR(VLOOKUP(Tabla2[[#This Row],[CONTRATISTA PRNCIPAL]],Hoja1!$L$5:$M$9,2,FALSE),"CJV")</f>
        <v>CJV</v>
      </c>
      <c r="S2809" s="9" t="str">
        <f>IF(Tabla2[[#This Row],[EMPRESA]]=Tabla2[[#This Row],[CONTRATISTA PRNCIPAL]],"Principal","Secundaria")</f>
        <v>Principal</v>
      </c>
      <c r="T2809" s="10">
        <f>IFERROR(1/COUNTIF(Tabla2[CONTRATISTA PRNCIPAL],Tabla2[[#This Row],[CONTRATISTA PRNCIPAL]]),0)</f>
        <v>5.4945054945054949E-3</v>
      </c>
      <c r="U2809" s="33">
        <f ca="1">IF(((TODAY()-Tabla2[[#This Row],[FECHA NACIMIENTO]])/365)&lt;18,"Corregir", IF(((TODAY()-Tabla2[[#This Row],[FECHA NACIMIENTO]])/365)&gt;80, "Corregir",ROUNDDOWN(((TODAY()-Tabla2[[#This Row],[FECHA NACIMIENTO]])/365),0)))</f>
        <v>34</v>
      </c>
      <c r="V280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809" s="34" t="str">
        <f ca="1">+IF(Tabla2[[#This Row],[Edad]]="Corregir","Corregir","Ok")</f>
        <v>Ok</v>
      </c>
      <c r="X2809" s="10" t="str">
        <f>+IFERROR(VLOOKUP(Tabla2[[#This Row],[DISTRITO SEGÚN DNI]],Hoja1!$A$2:$B$55,2,FALSE),"No")</f>
        <v>ATE</v>
      </c>
      <c r="Y2809" s="10" t="str">
        <f>IF(OR(LOWER(Tabla2[[#This Row],[GENERO]])="masculino", LOWER(Tabla2[[#This Row],[GENERO]])="femenino"),"OK","Corregir")</f>
        <v>OK</v>
      </c>
      <c r="Z2809" s="10" t="str">
        <f>+IF(Tabla2[[#This Row],[Nro. DNI / CE]]="","Corregir",IF(LEN(Tabla2[[#This Row],[Nro. DNI / CE]])&gt;=8,"OK","Corregir"))</f>
        <v>OK</v>
      </c>
      <c r="AA2809" s="10">
        <f>COUNTIF(Tabla2[APELLIDOS Y NOMBRES],Tabla2[[#This Row],[APELLIDOS Y NOMBRES]])</f>
        <v>1</v>
      </c>
      <c r="AB2809" t="str">
        <f ca="1">+IFERROR(IF(Tabla2[[#This Row],[FECHA CESE/BAJA]]="","No Aplica",IF(AND(MONTH(Tabla2[[#This Row],[FECHA CESE/BAJA]])=MONTH(TODAY()-30),YEAR(Tabla2[[#This Row],[FECHA CESE/BAJA]])=YEAR(TODAY())),MONTH(TODAY()-30)&amp;"-"&amp;YEAR(TODAY()),"Borrar")),"No aplica")</f>
        <v>No Aplica</v>
      </c>
      <c r="AC2809" t="str">
        <f ca="1">+IFERROR(IF(Tabla2[[#This Row],[FECHA INICIO DE LABORES EN OBRA]]="","No Aplica",IF(AND(MONTH(Tabla2[[#This Row],[FECHA INICIO DE LABORES EN OBRA]])=MONTH(TODAY()-30),YEAR(Tabla2[[#This Row],[FECHA INICIO DE LABORES EN OBRA]])=YEAR(TODAY())),MONTH(TODAY()-30)&amp;"-"&amp;YEAR(TODAY()),"No Aplica")),"No Aplica")</f>
        <v>No Aplica</v>
      </c>
    </row>
    <row r="2810" spans="1:29" x14ac:dyDescent="0.25">
      <c r="A2810" s="2" t="s">
        <v>3186</v>
      </c>
      <c r="B2810" s="3" t="s">
        <v>26</v>
      </c>
      <c r="C2810" s="3" t="s">
        <v>26</v>
      </c>
      <c r="D2810" s="3" t="s">
        <v>3534</v>
      </c>
      <c r="E2810" s="3" t="s">
        <v>3535</v>
      </c>
      <c r="F2810" s="36">
        <v>29510</v>
      </c>
      <c r="G2810" s="3">
        <v>3</v>
      </c>
      <c r="H2810" s="3" t="s">
        <v>3198</v>
      </c>
      <c r="I2810" s="3" t="s">
        <v>2396</v>
      </c>
      <c r="J2810" s="3" t="s">
        <v>3536</v>
      </c>
      <c r="K2810" s="3" t="s">
        <v>1363</v>
      </c>
      <c r="L2810" s="8" t="s">
        <v>9813</v>
      </c>
      <c r="M2810" s="5"/>
      <c r="N2810" s="13" t="s">
        <v>1043</v>
      </c>
      <c r="O2810" s="5">
        <v>45072</v>
      </c>
      <c r="P2810" s="8">
        <v>1</v>
      </c>
      <c r="Q2810" s="9">
        <v>1</v>
      </c>
      <c r="R2810" s="9" t="str">
        <f>IFERROR(VLOOKUP(Tabla2[[#This Row],[CONTRATISTA PRNCIPAL]],Hoja1!$L$5:$M$9,2,FALSE),"CJV")</f>
        <v>CJV</v>
      </c>
      <c r="S2810" s="9" t="str">
        <f>IF(Tabla2[[#This Row],[EMPRESA]]=Tabla2[[#This Row],[CONTRATISTA PRNCIPAL]],"Principal","Secundaria")</f>
        <v>Principal</v>
      </c>
      <c r="T2810" s="10">
        <f>IFERROR(1/COUNTIF(Tabla2[CONTRATISTA PRNCIPAL],Tabla2[[#This Row],[CONTRATISTA PRNCIPAL]]),0)</f>
        <v>5.4945054945054949E-3</v>
      </c>
      <c r="U2810" s="33">
        <f ca="1">IF(((TODAY()-Tabla2[[#This Row],[FECHA NACIMIENTO]])/365)&lt;18,"Corregir", IF(((TODAY()-Tabla2[[#This Row],[FECHA NACIMIENTO]])/365)&gt;80, "Corregir",ROUNDDOWN(((TODAY()-Tabla2[[#This Row],[FECHA NACIMIENTO]])/365),0)))</f>
        <v>42</v>
      </c>
      <c r="V281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810" s="34" t="str">
        <f ca="1">+IF(Tabla2[[#This Row],[Edad]]="Corregir","Corregir","Ok")</f>
        <v>Ok</v>
      </c>
      <c r="X2810" s="10" t="str">
        <f>+IFERROR(VLOOKUP(Tabla2[[#This Row],[DISTRITO SEGÚN DNI]],Hoja1!$A$2:$B$55,2,FALSE),"No")</f>
        <v>No</v>
      </c>
      <c r="Y2810" s="10" t="str">
        <f>IF(OR(LOWER(Tabla2[[#This Row],[GENERO]])="masculino", LOWER(Tabla2[[#This Row],[GENERO]])="femenino"),"OK","Corregir")</f>
        <v>OK</v>
      </c>
      <c r="Z2810" s="10" t="str">
        <f>+IF(Tabla2[[#This Row],[Nro. DNI / CE]]="","Corregir",IF(LEN(Tabla2[[#This Row],[Nro. DNI / CE]])&gt;=8,"OK","Corregir"))</f>
        <v>OK</v>
      </c>
      <c r="AA2810" s="10">
        <f>COUNTIF(Tabla2[APELLIDOS Y NOMBRES],Tabla2[[#This Row],[APELLIDOS Y NOMBRES]])</f>
        <v>1</v>
      </c>
      <c r="AB2810" t="str">
        <f ca="1">+IFERROR(IF(Tabla2[[#This Row],[FECHA CESE/BAJA]]="","No Aplica",IF(AND(MONTH(Tabla2[[#This Row],[FECHA CESE/BAJA]])=MONTH(TODAY()-30),YEAR(Tabla2[[#This Row],[FECHA CESE/BAJA]])=YEAR(TODAY())),MONTH(TODAY()-30)&amp;"-"&amp;YEAR(TODAY()),"Borrar")),"No aplica")</f>
        <v>No Aplica</v>
      </c>
      <c r="AC2810" t="str">
        <f ca="1">+IFERROR(IF(Tabla2[[#This Row],[FECHA INICIO DE LABORES EN OBRA]]="","No Aplica",IF(AND(MONTH(Tabla2[[#This Row],[FECHA INICIO DE LABORES EN OBRA]])=MONTH(TODAY()-30),YEAR(Tabla2[[#This Row],[FECHA INICIO DE LABORES EN OBRA]])=YEAR(TODAY())),MONTH(TODAY()-30)&amp;"-"&amp;YEAR(TODAY()),"No Aplica")),"No Aplica")</f>
        <v>No Aplica</v>
      </c>
    </row>
    <row r="2811" spans="1:29" x14ac:dyDescent="0.25">
      <c r="A2811" s="2" t="s">
        <v>3186</v>
      </c>
      <c r="B2811" s="3" t="s">
        <v>26</v>
      </c>
      <c r="C2811" s="3" t="s">
        <v>26</v>
      </c>
      <c r="D2811" s="3" t="s">
        <v>3548</v>
      </c>
      <c r="E2811" s="3" t="s">
        <v>3549</v>
      </c>
      <c r="F2811" s="36">
        <v>28703</v>
      </c>
      <c r="G2811" s="3">
        <v>3</v>
      </c>
      <c r="H2811" s="3" t="s">
        <v>3202</v>
      </c>
      <c r="I2811" s="3" t="s">
        <v>7342</v>
      </c>
      <c r="J2811" s="3" t="s">
        <v>3550</v>
      </c>
      <c r="K2811" s="3" t="s">
        <v>3551</v>
      </c>
      <c r="L2811" s="8" t="s">
        <v>9813</v>
      </c>
      <c r="M2811" s="5"/>
      <c r="N2811" s="13" t="s">
        <v>1043</v>
      </c>
      <c r="O2811" s="5">
        <v>45072</v>
      </c>
      <c r="P2811" s="8">
        <v>1</v>
      </c>
      <c r="Q2811" s="9">
        <v>1</v>
      </c>
      <c r="R2811" s="9" t="str">
        <f>IFERROR(VLOOKUP(Tabla2[[#This Row],[CONTRATISTA PRNCIPAL]],Hoja1!$L$5:$M$9,2,FALSE),"CJV")</f>
        <v>CJV</v>
      </c>
      <c r="S2811" s="9" t="str">
        <f>IF(Tabla2[[#This Row],[EMPRESA]]=Tabla2[[#This Row],[CONTRATISTA PRNCIPAL]],"Principal","Secundaria")</f>
        <v>Principal</v>
      </c>
      <c r="T2811" s="10">
        <f>IFERROR(1/COUNTIF(Tabla2[CONTRATISTA PRNCIPAL],Tabla2[[#This Row],[CONTRATISTA PRNCIPAL]]),0)</f>
        <v>5.4945054945054949E-3</v>
      </c>
      <c r="U2811" s="33">
        <f ca="1">IF(((TODAY()-Tabla2[[#This Row],[FECHA NACIMIENTO]])/365)&lt;18,"Corregir", IF(((TODAY()-Tabla2[[#This Row],[FECHA NACIMIENTO]])/365)&gt;80, "Corregir",ROUNDDOWN(((TODAY()-Tabla2[[#This Row],[FECHA NACIMIENTO]])/365),0)))</f>
        <v>45</v>
      </c>
      <c r="V281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811" s="34" t="str">
        <f ca="1">+IF(Tabla2[[#This Row],[Edad]]="Corregir","Corregir","Ok")</f>
        <v>Ok</v>
      </c>
      <c r="X2811" s="10" t="str">
        <f>+IFERROR(VLOOKUP(Tabla2[[#This Row],[DISTRITO SEGÚN DNI]],Hoja1!$A$2:$B$55,2,FALSE),"No")</f>
        <v>No</v>
      </c>
      <c r="Y2811" s="10" t="str">
        <f>IF(OR(LOWER(Tabla2[[#This Row],[GENERO]])="masculino", LOWER(Tabla2[[#This Row],[GENERO]])="femenino"),"OK","Corregir")</f>
        <v>OK</v>
      </c>
      <c r="Z2811" s="10" t="str">
        <f>+IF(Tabla2[[#This Row],[Nro. DNI / CE]]="","Corregir",IF(LEN(Tabla2[[#This Row],[Nro. DNI / CE]])&gt;=8,"OK","Corregir"))</f>
        <v>OK</v>
      </c>
      <c r="AA2811" s="10">
        <f>COUNTIF(Tabla2[APELLIDOS Y NOMBRES],Tabla2[[#This Row],[APELLIDOS Y NOMBRES]])</f>
        <v>1</v>
      </c>
      <c r="AB2811" t="str">
        <f ca="1">+IFERROR(IF(Tabla2[[#This Row],[FECHA CESE/BAJA]]="","No Aplica",IF(AND(MONTH(Tabla2[[#This Row],[FECHA CESE/BAJA]])=MONTH(TODAY()-30),YEAR(Tabla2[[#This Row],[FECHA CESE/BAJA]])=YEAR(TODAY())),MONTH(TODAY()-30)&amp;"-"&amp;YEAR(TODAY()),"Borrar")),"No aplica")</f>
        <v>No Aplica</v>
      </c>
      <c r="AC2811" t="str">
        <f ca="1">+IFERROR(IF(Tabla2[[#This Row],[FECHA INICIO DE LABORES EN OBRA]]="","No Aplica",IF(AND(MONTH(Tabla2[[#This Row],[FECHA INICIO DE LABORES EN OBRA]])=MONTH(TODAY()-30),YEAR(Tabla2[[#This Row],[FECHA INICIO DE LABORES EN OBRA]])=YEAR(TODAY())),MONTH(TODAY()-30)&amp;"-"&amp;YEAR(TODAY()),"No Aplica")),"No Aplica")</f>
        <v>No Aplica</v>
      </c>
    </row>
    <row r="2812" spans="1:29" x14ac:dyDescent="0.25">
      <c r="A2812" s="2" t="s">
        <v>3186</v>
      </c>
      <c r="B2812" s="3" t="s">
        <v>26</v>
      </c>
      <c r="C2812" s="3" t="s">
        <v>26</v>
      </c>
      <c r="D2812" s="3" t="s">
        <v>3511</v>
      </c>
      <c r="E2812" s="3" t="s">
        <v>3512</v>
      </c>
      <c r="F2812" s="36">
        <v>24851</v>
      </c>
      <c r="G2812" s="3">
        <v>3</v>
      </c>
      <c r="H2812" s="3" t="s">
        <v>3343</v>
      </c>
      <c r="I2812" s="3" t="s">
        <v>2396</v>
      </c>
      <c r="J2812" s="3" t="s">
        <v>3513</v>
      </c>
      <c r="K2812" s="3" t="s">
        <v>1200</v>
      </c>
      <c r="L2812" s="8" t="s">
        <v>9813</v>
      </c>
      <c r="M2812" s="5"/>
      <c r="N2812" s="13" t="s">
        <v>1043</v>
      </c>
      <c r="O2812" s="5">
        <v>45073</v>
      </c>
      <c r="P2812" s="8">
        <v>2</v>
      </c>
      <c r="Q2812" s="9">
        <v>1</v>
      </c>
      <c r="R2812" s="9" t="str">
        <f>IFERROR(VLOOKUP(Tabla2[[#This Row],[CONTRATISTA PRNCIPAL]],Hoja1!$L$5:$M$9,2,FALSE),"CJV")</f>
        <v>CJV</v>
      </c>
      <c r="S2812" s="9" t="str">
        <f>IF(Tabla2[[#This Row],[EMPRESA]]=Tabla2[[#This Row],[CONTRATISTA PRNCIPAL]],"Principal","Secundaria")</f>
        <v>Principal</v>
      </c>
      <c r="T2812" s="10">
        <f>IFERROR(1/COUNTIF(Tabla2[CONTRATISTA PRNCIPAL],Tabla2[[#This Row],[CONTRATISTA PRNCIPAL]]),0)</f>
        <v>5.4945054945054949E-3</v>
      </c>
      <c r="U2812" s="33">
        <f ca="1">IF(((TODAY()-Tabla2[[#This Row],[FECHA NACIMIENTO]])/365)&lt;18,"Corregir", IF(((TODAY()-Tabla2[[#This Row],[FECHA NACIMIENTO]])/365)&gt;80, "Corregir",ROUNDDOWN(((TODAY()-Tabla2[[#This Row],[FECHA NACIMIENTO]])/365),0)))</f>
        <v>55</v>
      </c>
      <c r="V281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812" s="34" t="str">
        <f ca="1">+IF(Tabla2[[#This Row],[Edad]]="Corregir","Corregir","Ok")</f>
        <v>Ok</v>
      </c>
      <c r="X2812" s="10" t="str">
        <f>+IFERROR(VLOOKUP(Tabla2[[#This Row],[DISTRITO SEGÚN DNI]],Hoja1!$A$2:$B$55,2,FALSE),"No")</f>
        <v>No</v>
      </c>
      <c r="Y2812" s="10" t="str">
        <f>IF(OR(LOWER(Tabla2[[#This Row],[GENERO]])="masculino", LOWER(Tabla2[[#This Row],[GENERO]])="femenino"),"OK","Corregir")</f>
        <v>OK</v>
      </c>
      <c r="Z2812" s="10" t="str">
        <f>+IF(Tabla2[[#This Row],[Nro. DNI / CE]]="","Corregir",IF(LEN(Tabla2[[#This Row],[Nro. DNI / CE]])&gt;=8,"OK","Corregir"))</f>
        <v>OK</v>
      </c>
      <c r="AA2812" s="10">
        <f>COUNTIF(Tabla2[APELLIDOS Y NOMBRES],Tabla2[[#This Row],[APELLIDOS Y NOMBRES]])</f>
        <v>1</v>
      </c>
      <c r="AB2812" t="str">
        <f ca="1">+IFERROR(IF(Tabla2[[#This Row],[FECHA CESE/BAJA]]="","No Aplica",IF(AND(MONTH(Tabla2[[#This Row],[FECHA CESE/BAJA]])=MONTH(TODAY()-30),YEAR(Tabla2[[#This Row],[FECHA CESE/BAJA]])=YEAR(TODAY())),MONTH(TODAY()-30)&amp;"-"&amp;YEAR(TODAY()),"Borrar")),"No aplica")</f>
        <v>No Aplica</v>
      </c>
      <c r="AC2812" t="str">
        <f ca="1">+IFERROR(IF(Tabla2[[#This Row],[FECHA INICIO DE LABORES EN OBRA]]="","No Aplica",IF(AND(MONTH(Tabla2[[#This Row],[FECHA INICIO DE LABORES EN OBRA]])=MONTH(TODAY()-30),YEAR(Tabla2[[#This Row],[FECHA INICIO DE LABORES EN OBRA]])=YEAR(TODAY())),MONTH(TODAY()-30)&amp;"-"&amp;YEAR(TODAY()),"No Aplica")),"No Aplica")</f>
        <v>No Aplica</v>
      </c>
    </row>
    <row r="2813" spans="1:29" x14ac:dyDescent="0.25">
      <c r="A2813" s="2" t="s">
        <v>3186</v>
      </c>
      <c r="B2813" s="3" t="s">
        <v>26</v>
      </c>
      <c r="C2813" s="3" t="s">
        <v>26</v>
      </c>
      <c r="D2813" s="3" t="s">
        <v>3544</v>
      </c>
      <c r="E2813" s="3" t="s">
        <v>3545</v>
      </c>
      <c r="F2813" s="36">
        <v>33614</v>
      </c>
      <c r="G2813" s="3">
        <v>3</v>
      </c>
      <c r="H2813" s="3" t="s">
        <v>3426</v>
      </c>
      <c r="I2813" s="3" t="s">
        <v>7342</v>
      </c>
      <c r="J2813" s="3" t="s">
        <v>3547</v>
      </c>
      <c r="K2813" s="3" t="s">
        <v>1063</v>
      </c>
      <c r="L2813" s="8" t="s">
        <v>9813</v>
      </c>
      <c r="M2813" s="5"/>
      <c r="N2813" s="13" t="s">
        <v>1043</v>
      </c>
      <c r="O2813" s="5">
        <v>45073</v>
      </c>
      <c r="P2813" s="8">
        <v>1</v>
      </c>
      <c r="Q2813" s="9">
        <v>1</v>
      </c>
      <c r="R2813" s="9" t="str">
        <f>IFERROR(VLOOKUP(Tabla2[[#This Row],[CONTRATISTA PRNCIPAL]],Hoja1!$L$5:$M$9,2,FALSE),"CJV")</f>
        <v>CJV</v>
      </c>
      <c r="S2813" s="9" t="str">
        <f>IF(Tabla2[[#This Row],[EMPRESA]]=Tabla2[[#This Row],[CONTRATISTA PRNCIPAL]],"Principal","Secundaria")</f>
        <v>Principal</v>
      </c>
      <c r="T2813" s="10">
        <f>IFERROR(1/COUNTIF(Tabla2[CONTRATISTA PRNCIPAL],Tabla2[[#This Row],[CONTRATISTA PRNCIPAL]]),0)</f>
        <v>5.4945054945054949E-3</v>
      </c>
      <c r="U2813" s="33">
        <f ca="1">IF(((TODAY()-Tabla2[[#This Row],[FECHA NACIMIENTO]])/365)&lt;18,"Corregir", IF(((TODAY()-Tabla2[[#This Row],[FECHA NACIMIENTO]])/365)&gt;80, "Corregir",ROUNDDOWN(((TODAY()-Tabla2[[#This Row],[FECHA NACIMIENTO]])/365),0)))</f>
        <v>31</v>
      </c>
      <c r="V281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813" s="34" t="str">
        <f ca="1">+IF(Tabla2[[#This Row],[Edad]]="Corregir","Corregir","Ok")</f>
        <v>Ok</v>
      </c>
      <c r="X2813" s="10" t="str">
        <f>+IFERROR(VLOOKUP(Tabla2[[#This Row],[DISTRITO SEGÚN DNI]],Hoja1!$A$2:$B$55,2,FALSE),"No")</f>
        <v>No</v>
      </c>
      <c r="Y2813" s="10" t="str">
        <f>IF(OR(LOWER(Tabla2[[#This Row],[GENERO]])="masculino", LOWER(Tabla2[[#This Row],[GENERO]])="femenino"),"OK","Corregir")</f>
        <v>OK</v>
      </c>
      <c r="Z2813" s="10" t="str">
        <f>+IF(Tabla2[[#This Row],[Nro. DNI / CE]]="","Corregir",IF(LEN(Tabla2[[#This Row],[Nro. DNI / CE]])&gt;=8,"OK","Corregir"))</f>
        <v>OK</v>
      </c>
      <c r="AA2813" s="10">
        <f>COUNTIF(Tabla2[APELLIDOS Y NOMBRES],Tabla2[[#This Row],[APELLIDOS Y NOMBRES]])</f>
        <v>1</v>
      </c>
      <c r="AB2813" t="str">
        <f ca="1">+IFERROR(IF(Tabla2[[#This Row],[FECHA CESE/BAJA]]="","No Aplica",IF(AND(MONTH(Tabla2[[#This Row],[FECHA CESE/BAJA]])=MONTH(TODAY()-30),YEAR(Tabla2[[#This Row],[FECHA CESE/BAJA]])=YEAR(TODAY())),MONTH(TODAY()-30)&amp;"-"&amp;YEAR(TODAY()),"Borrar")),"No aplica")</f>
        <v>No Aplica</v>
      </c>
      <c r="AC2813" t="str">
        <f ca="1">+IFERROR(IF(Tabla2[[#This Row],[FECHA INICIO DE LABORES EN OBRA]]="","No Aplica",IF(AND(MONTH(Tabla2[[#This Row],[FECHA INICIO DE LABORES EN OBRA]])=MONTH(TODAY()-30),YEAR(Tabla2[[#This Row],[FECHA INICIO DE LABORES EN OBRA]])=YEAR(TODAY())),MONTH(TODAY()-30)&amp;"-"&amp;YEAR(TODAY()),"No Aplica")),"No Aplica")</f>
        <v>No Aplica</v>
      </c>
    </row>
    <row r="2814" spans="1:29" x14ac:dyDescent="0.25">
      <c r="A2814" s="2" t="s">
        <v>3186</v>
      </c>
      <c r="B2814" s="3" t="s">
        <v>26</v>
      </c>
      <c r="C2814" s="3" t="s">
        <v>26</v>
      </c>
      <c r="D2814" s="3" t="s">
        <v>3537</v>
      </c>
      <c r="E2814" s="3" t="s">
        <v>3538</v>
      </c>
      <c r="F2814" s="36">
        <v>29408</v>
      </c>
      <c r="G2814" s="3">
        <v>4</v>
      </c>
      <c r="H2814" s="3" t="s">
        <v>3539</v>
      </c>
      <c r="I2814" s="3" t="s">
        <v>9990</v>
      </c>
      <c r="J2814" s="3" t="s">
        <v>3540</v>
      </c>
      <c r="K2814" s="3" t="s">
        <v>2838</v>
      </c>
      <c r="L2814" s="8" t="s">
        <v>9813</v>
      </c>
      <c r="M2814" s="5"/>
      <c r="N2814" s="13" t="s">
        <v>1043</v>
      </c>
      <c r="O2814" s="5">
        <v>45075</v>
      </c>
      <c r="P2814" s="8">
        <v>1</v>
      </c>
      <c r="Q2814" s="9">
        <v>1</v>
      </c>
      <c r="R2814" s="9" t="str">
        <f>IFERROR(VLOOKUP(Tabla2[[#This Row],[CONTRATISTA PRNCIPAL]],Hoja1!$L$5:$M$9,2,FALSE),"CJV")</f>
        <v>CJV</v>
      </c>
      <c r="S2814" s="9" t="str">
        <f>IF(Tabla2[[#This Row],[EMPRESA]]=Tabla2[[#This Row],[CONTRATISTA PRNCIPAL]],"Principal","Secundaria")</f>
        <v>Principal</v>
      </c>
      <c r="T2814" s="10">
        <f>IFERROR(1/COUNTIF(Tabla2[CONTRATISTA PRNCIPAL],Tabla2[[#This Row],[CONTRATISTA PRNCIPAL]]),0)</f>
        <v>5.4945054945054949E-3</v>
      </c>
      <c r="U2814" s="33">
        <f ca="1">IF(((TODAY()-Tabla2[[#This Row],[FECHA NACIMIENTO]])/365)&lt;18,"Corregir", IF(((TODAY()-Tabla2[[#This Row],[FECHA NACIMIENTO]])/365)&gt;80, "Corregir",ROUNDDOWN(((TODAY()-Tabla2[[#This Row],[FECHA NACIMIENTO]])/365),0)))</f>
        <v>43</v>
      </c>
      <c r="V281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814" s="34" t="str">
        <f ca="1">+IF(Tabla2[[#This Row],[Edad]]="Corregir","Corregir","Ok")</f>
        <v>Ok</v>
      </c>
      <c r="X2814" s="10" t="str">
        <f>+IFERROR(VLOOKUP(Tabla2[[#This Row],[DISTRITO SEGÚN DNI]],Hoja1!$A$2:$B$55,2,FALSE),"No")</f>
        <v>CALLAO</v>
      </c>
      <c r="Y2814" s="10" t="str">
        <f>IF(OR(LOWER(Tabla2[[#This Row],[GENERO]])="masculino", LOWER(Tabla2[[#This Row],[GENERO]])="femenino"),"OK","Corregir")</f>
        <v>OK</v>
      </c>
      <c r="Z2814" s="10" t="str">
        <f>+IF(Tabla2[[#This Row],[Nro. DNI / CE]]="","Corregir",IF(LEN(Tabla2[[#This Row],[Nro. DNI / CE]])&gt;=8,"OK","Corregir"))</f>
        <v>OK</v>
      </c>
      <c r="AA2814" s="10">
        <f>COUNTIF(Tabla2[APELLIDOS Y NOMBRES],Tabla2[[#This Row],[APELLIDOS Y NOMBRES]])</f>
        <v>1</v>
      </c>
      <c r="AB2814" t="str">
        <f ca="1">+IFERROR(IF(Tabla2[[#This Row],[FECHA CESE/BAJA]]="","No Aplica",IF(AND(MONTH(Tabla2[[#This Row],[FECHA CESE/BAJA]])=MONTH(TODAY()-30),YEAR(Tabla2[[#This Row],[FECHA CESE/BAJA]])=YEAR(TODAY())),MONTH(TODAY()-30)&amp;"-"&amp;YEAR(TODAY()),"Borrar")),"No aplica")</f>
        <v>No Aplica</v>
      </c>
      <c r="AC2814" t="str">
        <f ca="1">+IFERROR(IF(Tabla2[[#This Row],[FECHA INICIO DE LABORES EN OBRA]]="","No Aplica",IF(AND(MONTH(Tabla2[[#This Row],[FECHA INICIO DE LABORES EN OBRA]])=MONTH(TODAY()-30),YEAR(Tabla2[[#This Row],[FECHA INICIO DE LABORES EN OBRA]])=YEAR(TODAY())),MONTH(TODAY()-30)&amp;"-"&amp;YEAR(TODAY()),"No Aplica")),"No Aplica")</f>
        <v>No Aplica</v>
      </c>
    </row>
    <row r="2815" spans="1:29" x14ac:dyDescent="0.25">
      <c r="A2815" s="2" t="s">
        <v>3186</v>
      </c>
      <c r="B2815" s="3" t="s">
        <v>26</v>
      </c>
      <c r="C2815" s="3" t="s">
        <v>26</v>
      </c>
      <c r="D2815" s="3" t="s">
        <v>3541</v>
      </c>
      <c r="E2815" s="3" t="s">
        <v>3542</v>
      </c>
      <c r="F2815" s="36">
        <v>31968</v>
      </c>
      <c r="G2815" s="3">
        <v>3</v>
      </c>
      <c r="H2815" s="3" t="s">
        <v>3198</v>
      </c>
      <c r="I2815" s="3" t="s">
        <v>2396</v>
      </c>
      <c r="J2815" s="3" t="s">
        <v>3543</v>
      </c>
      <c r="K2815" s="3" t="s">
        <v>1219</v>
      </c>
      <c r="L2815" s="8" t="s">
        <v>9813</v>
      </c>
      <c r="M2815" s="5"/>
      <c r="N2815" s="13" t="s">
        <v>1043</v>
      </c>
      <c r="O2815" s="5">
        <v>45075</v>
      </c>
      <c r="P2815" s="8">
        <v>1</v>
      </c>
      <c r="Q2815" s="9">
        <v>1</v>
      </c>
      <c r="R2815" s="9" t="str">
        <f>IFERROR(VLOOKUP(Tabla2[[#This Row],[CONTRATISTA PRNCIPAL]],Hoja1!$L$5:$M$9,2,FALSE),"CJV")</f>
        <v>CJV</v>
      </c>
      <c r="S2815" s="9" t="str">
        <f>IF(Tabla2[[#This Row],[EMPRESA]]=Tabla2[[#This Row],[CONTRATISTA PRNCIPAL]],"Principal","Secundaria")</f>
        <v>Principal</v>
      </c>
      <c r="T2815" s="10">
        <f>IFERROR(1/COUNTIF(Tabla2[CONTRATISTA PRNCIPAL],Tabla2[[#This Row],[CONTRATISTA PRNCIPAL]]),0)</f>
        <v>5.4945054945054949E-3</v>
      </c>
      <c r="U2815" s="33">
        <f ca="1">IF(((TODAY()-Tabla2[[#This Row],[FECHA NACIMIENTO]])/365)&lt;18,"Corregir", IF(((TODAY()-Tabla2[[#This Row],[FECHA NACIMIENTO]])/365)&gt;80, "Corregir",ROUNDDOWN(((TODAY()-Tabla2[[#This Row],[FECHA NACIMIENTO]])/365),0)))</f>
        <v>36</v>
      </c>
      <c r="V281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815" s="34" t="str">
        <f ca="1">+IF(Tabla2[[#This Row],[Edad]]="Corregir","Corregir","Ok")</f>
        <v>Ok</v>
      </c>
      <c r="X2815" s="10" t="str">
        <f>+IFERROR(VLOOKUP(Tabla2[[#This Row],[DISTRITO SEGÚN DNI]],Hoja1!$A$2:$B$55,2,FALSE),"No")</f>
        <v>No</v>
      </c>
      <c r="Y2815" s="10" t="str">
        <f>IF(OR(LOWER(Tabla2[[#This Row],[GENERO]])="masculino", LOWER(Tabla2[[#This Row],[GENERO]])="femenino"),"OK","Corregir")</f>
        <v>OK</v>
      </c>
      <c r="Z2815" s="10" t="str">
        <f>+IF(Tabla2[[#This Row],[Nro. DNI / CE]]="","Corregir",IF(LEN(Tabla2[[#This Row],[Nro. DNI / CE]])&gt;=8,"OK","Corregir"))</f>
        <v>OK</v>
      </c>
      <c r="AA2815" s="10">
        <f>COUNTIF(Tabla2[APELLIDOS Y NOMBRES],Tabla2[[#This Row],[APELLIDOS Y NOMBRES]])</f>
        <v>1</v>
      </c>
      <c r="AB2815" t="str">
        <f ca="1">+IFERROR(IF(Tabla2[[#This Row],[FECHA CESE/BAJA]]="","No Aplica",IF(AND(MONTH(Tabla2[[#This Row],[FECHA CESE/BAJA]])=MONTH(TODAY()-30),YEAR(Tabla2[[#This Row],[FECHA CESE/BAJA]])=YEAR(TODAY())),MONTH(TODAY()-30)&amp;"-"&amp;YEAR(TODAY()),"Borrar")),"No aplica")</f>
        <v>No Aplica</v>
      </c>
      <c r="AC2815" t="str">
        <f ca="1">+IFERROR(IF(Tabla2[[#This Row],[FECHA INICIO DE LABORES EN OBRA]]="","No Aplica",IF(AND(MONTH(Tabla2[[#This Row],[FECHA INICIO DE LABORES EN OBRA]])=MONTH(TODAY()-30),YEAR(Tabla2[[#This Row],[FECHA INICIO DE LABORES EN OBRA]])=YEAR(TODAY())),MONTH(TODAY()-30)&amp;"-"&amp;YEAR(TODAY()),"No Aplica")),"No Aplica")</f>
        <v>No Aplica</v>
      </c>
    </row>
    <row r="2816" spans="1:29" x14ac:dyDescent="0.25">
      <c r="A2816" s="2" t="s">
        <v>3186</v>
      </c>
      <c r="B2816" s="3" t="s">
        <v>26</v>
      </c>
      <c r="C2816" s="3" t="s">
        <v>26</v>
      </c>
      <c r="D2816" s="3" t="s">
        <v>3530</v>
      </c>
      <c r="E2816" s="3" t="s">
        <v>3531</v>
      </c>
      <c r="F2816" s="36">
        <v>34913</v>
      </c>
      <c r="G2816" s="3">
        <v>1</v>
      </c>
      <c r="H2816" s="3" t="s">
        <v>3532</v>
      </c>
      <c r="I2816" s="3" t="s">
        <v>2396</v>
      </c>
      <c r="J2816" s="3" t="s">
        <v>3533</v>
      </c>
      <c r="K2816" s="3" t="s">
        <v>1042</v>
      </c>
      <c r="L2816" s="8" t="s">
        <v>9818</v>
      </c>
      <c r="M2816" s="5"/>
      <c r="N2816" s="13" t="s">
        <v>1043</v>
      </c>
      <c r="O2816" s="5">
        <v>45078</v>
      </c>
      <c r="P2816" s="8">
        <v>2</v>
      </c>
      <c r="Q2816" s="9">
        <v>1</v>
      </c>
      <c r="R2816" s="9" t="str">
        <f>IFERROR(VLOOKUP(Tabla2[[#This Row],[CONTRATISTA PRNCIPAL]],Hoja1!$L$5:$M$9,2,FALSE),"CJV")</f>
        <v>CJV</v>
      </c>
      <c r="S2816" s="9" t="str">
        <f>IF(Tabla2[[#This Row],[EMPRESA]]=Tabla2[[#This Row],[CONTRATISTA PRNCIPAL]],"Principal","Secundaria")</f>
        <v>Principal</v>
      </c>
      <c r="T2816" s="10">
        <f>IFERROR(1/COUNTIF(Tabla2[CONTRATISTA PRNCIPAL],Tabla2[[#This Row],[CONTRATISTA PRNCIPAL]]),0)</f>
        <v>5.4945054945054949E-3</v>
      </c>
      <c r="U2816" s="33">
        <f ca="1">IF(((TODAY()-Tabla2[[#This Row],[FECHA NACIMIENTO]])/365)&lt;18,"Corregir", IF(((TODAY()-Tabla2[[#This Row],[FECHA NACIMIENTO]])/365)&gt;80, "Corregir",ROUNDDOWN(((TODAY()-Tabla2[[#This Row],[FECHA NACIMIENTO]])/365),0)))</f>
        <v>28</v>
      </c>
      <c r="V281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816" s="34" t="str">
        <f ca="1">+IF(Tabla2[[#This Row],[Edad]]="Corregir","Corregir","Ok")</f>
        <v>Ok</v>
      </c>
      <c r="X2816" s="10" t="str">
        <f>+IFERROR(VLOOKUP(Tabla2[[#This Row],[DISTRITO SEGÚN DNI]],Hoja1!$A$2:$B$55,2,FALSE),"No")</f>
        <v>No</v>
      </c>
      <c r="Y2816" s="10" t="str">
        <f>IF(OR(LOWER(Tabla2[[#This Row],[GENERO]])="masculino", LOWER(Tabla2[[#This Row],[GENERO]])="femenino"),"OK","Corregir")</f>
        <v>OK</v>
      </c>
      <c r="Z2816" s="10" t="str">
        <f>+IF(Tabla2[[#This Row],[Nro. DNI / CE]]="","Corregir",IF(LEN(Tabla2[[#This Row],[Nro. DNI / CE]])&gt;=8,"OK","Corregir"))</f>
        <v>OK</v>
      </c>
      <c r="AA2816" s="10">
        <f>COUNTIF(Tabla2[APELLIDOS Y NOMBRES],Tabla2[[#This Row],[APELLIDOS Y NOMBRES]])</f>
        <v>1</v>
      </c>
      <c r="AB2816" t="str">
        <f ca="1">+IFERROR(IF(Tabla2[[#This Row],[FECHA CESE/BAJA]]="","No Aplica",IF(AND(MONTH(Tabla2[[#This Row],[FECHA CESE/BAJA]])=MONTH(TODAY()-30),YEAR(Tabla2[[#This Row],[FECHA CESE/BAJA]])=YEAR(TODAY())),MONTH(TODAY()-30)&amp;"-"&amp;YEAR(TODAY()),"Borrar")),"No aplica")</f>
        <v>No Aplica</v>
      </c>
      <c r="AC2816" t="str">
        <f ca="1">+IFERROR(IF(Tabla2[[#This Row],[FECHA INICIO DE LABORES EN OBRA]]="","No Aplica",IF(AND(MONTH(Tabla2[[#This Row],[FECHA INICIO DE LABORES EN OBRA]])=MONTH(TODAY()-30),YEAR(Tabla2[[#This Row],[FECHA INICIO DE LABORES EN OBRA]])=YEAR(TODAY())),MONTH(TODAY()-30)&amp;"-"&amp;YEAR(TODAY()),"No Aplica")),"No Aplica")</f>
        <v>No Aplica</v>
      </c>
    </row>
    <row r="2817" spans="1:29" x14ac:dyDescent="0.25">
      <c r="A2817" s="2" t="s">
        <v>3186</v>
      </c>
      <c r="B2817" s="3" t="s">
        <v>26</v>
      </c>
      <c r="C2817" s="3" t="s">
        <v>26</v>
      </c>
      <c r="D2817" s="3" t="s">
        <v>3552</v>
      </c>
      <c r="E2817" s="3" t="s">
        <v>3553</v>
      </c>
      <c r="F2817" s="36">
        <v>29398</v>
      </c>
      <c r="G2817" s="3">
        <v>1</v>
      </c>
      <c r="H2817" s="3" t="s">
        <v>3554</v>
      </c>
      <c r="I2817" s="3" t="s">
        <v>2396</v>
      </c>
      <c r="J2817" s="3" t="s">
        <v>3555</v>
      </c>
      <c r="K2817" s="3" t="s">
        <v>1095</v>
      </c>
      <c r="L2817" s="8" t="s">
        <v>9813</v>
      </c>
      <c r="M2817" s="5"/>
      <c r="N2817" s="13" t="s">
        <v>1043</v>
      </c>
      <c r="O2817" s="5">
        <v>45078</v>
      </c>
      <c r="P2817" s="8">
        <v>1</v>
      </c>
      <c r="Q2817" s="9">
        <v>1</v>
      </c>
      <c r="R2817" s="9" t="str">
        <f>IFERROR(VLOOKUP(Tabla2[[#This Row],[CONTRATISTA PRNCIPAL]],Hoja1!$L$5:$M$9,2,FALSE),"CJV")</f>
        <v>CJV</v>
      </c>
      <c r="S2817" s="9" t="str">
        <f>IF(Tabla2[[#This Row],[EMPRESA]]=Tabla2[[#This Row],[CONTRATISTA PRNCIPAL]],"Principal","Secundaria")</f>
        <v>Principal</v>
      </c>
      <c r="T2817" s="10">
        <f>IFERROR(1/COUNTIF(Tabla2[CONTRATISTA PRNCIPAL],Tabla2[[#This Row],[CONTRATISTA PRNCIPAL]]),0)</f>
        <v>5.4945054945054949E-3</v>
      </c>
      <c r="U2817" s="33">
        <f ca="1">IF(((TODAY()-Tabla2[[#This Row],[FECHA NACIMIENTO]])/365)&lt;18,"Corregir", IF(((TODAY()-Tabla2[[#This Row],[FECHA NACIMIENTO]])/365)&gt;80, "Corregir",ROUNDDOWN(((TODAY()-Tabla2[[#This Row],[FECHA NACIMIENTO]])/365),0)))</f>
        <v>43</v>
      </c>
      <c r="V281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817" s="34" t="str">
        <f ca="1">+IF(Tabla2[[#This Row],[Edad]]="Corregir","Corregir","Ok")</f>
        <v>Ok</v>
      </c>
      <c r="X2817" s="10" t="str">
        <f>+IFERROR(VLOOKUP(Tabla2[[#This Row],[DISTRITO SEGÚN DNI]],Hoja1!$A$2:$B$55,2,FALSE),"No")</f>
        <v>No</v>
      </c>
      <c r="Y2817" s="10" t="str">
        <f>IF(OR(LOWER(Tabla2[[#This Row],[GENERO]])="masculino", LOWER(Tabla2[[#This Row],[GENERO]])="femenino"),"OK","Corregir")</f>
        <v>OK</v>
      </c>
      <c r="Z2817" s="10" t="str">
        <f>+IF(Tabla2[[#This Row],[Nro. DNI / CE]]="","Corregir",IF(LEN(Tabla2[[#This Row],[Nro. DNI / CE]])&gt;=8,"OK","Corregir"))</f>
        <v>OK</v>
      </c>
      <c r="AA2817" s="10">
        <f>COUNTIF(Tabla2[APELLIDOS Y NOMBRES],Tabla2[[#This Row],[APELLIDOS Y NOMBRES]])</f>
        <v>1</v>
      </c>
      <c r="AB2817" t="str">
        <f ca="1">+IFERROR(IF(Tabla2[[#This Row],[FECHA CESE/BAJA]]="","No Aplica",IF(AND(MONTH(Tabla2[[#This Row],[FECHA CESE/BAJA]])=MONTH(TODAY()-30),YEAR(Tabla2[[#This Row],[FECHA CESE/BAJA]])=YEAR(TODAY())),MONTH(TODAY()-30)&amp;"-"&amp;YEAR(TODAY()),"Borrar")),"No aplica")</f>
        <v>No Aplica</v>
      </c>
      <c r="AC2817" t="str">
        <f ca="1">+IFERROR(IF(Tabla2[[#This Row],[FECHA INICIO DE LABORES EN OBRA]]="","No Aplica",IF(AND(MONTH(Tabla2[[#This Row],[FECHA INICIO DE LABORES EN OBRA]])=MONTH(TODAY()-30),YEAR(Tabla2[[#This Row],[FECHA INICIO DE LABORES EN OBRA]])=YEAR(TODAY())),MONTH(TODAY()-30)&amp;"-"&amp;YEAR(TODAY()),"No Aplica")),"No Aplica")</f>
        <v>No Aplica</v>
      </c>
    </row>
    <row r="2818" spans="1:29" x14ac:dyDescent="0.25">
      <c r="A2818" s="2" t="s">
        <v>3186</v>
      </c>
      <c r="B2818" s="3" t="s">
        <v>26</v>
      </c>
      <c r="C2818" s="3" t="s">
        <v>26</v>
      </c>
      <c r="D2818" s="3" t="s">
        <v>3567</v>
      </c>
      <c r="E2818" s="3" t="s">
        <v>3568</v>
      </c>
      <c r="F2818" s="36">
        <v>29961</v>
      </c>
      <c r="G2818" s="3">
        <v>3</v>
      </c>
      <c r="H2818" s="3" t="s">
        <v>3332</v>
      </c>
      <c r="I2818" s="3" t="s">
        <v>7342</v>
      </c>
      <c r="J2818" s="3" t="s">
        <v>3569</v>
      </c>
      <c r="K2818" s="3" t="s">
        <v>1063</v>
      </c>
      <c r="L2818" s="8" t="s">
        <v>9813</v>
      </c>
      <c r="M2818" s="5"/>
      <c r="N2818" s="13" t="s">
        <v>1043</v>
      </c>
      <c r="O2818" s="5">
        <v>45085</v>
      </c>
      <c r="P2818" s="8">
        <v>3</v>
      </c>
      <c r="Q2818" s="9">
        <v>1</v>
      </c>
      <c r="R2818" s="9" t="str">
        <f>IFERROR(VLOOKUP(Tabla2[[#This Row],[CONTRATISTA PRNCIPAL]],Hoja1!$L$5:$M$9,2,FALSE),"CJV")</f>
        <v>CJV</v>
      </c>
      <c r="S2818" s="9" t="str">
        <f>IF(Tabla2[[#This Row],[EMPRESA]]=Tabla2[[#This Row],[CONTRATISTA PRNCIPAL]],"Principal","Secundaria")</f>
        <v>Principal</v>
      </c>
      <c r="T2818" s="10">
        <f>IFERROR(1/COUNTIF(Tabla2[CONTRATISTA PRNCIPAL],Tabla2[[#This Row],[CONTRATISTA PRNCIPAL]]),0)</f>
        <v>5.4945054945054949E-3</v>
      </c>
      <c r="U2818" s="33">
        <f ca="1">IF(((TODAY()-Tabla2[[#This Row],[FECHA NACIMIENTO]])/365)&lt;18,"Corregir", IF(((TODAY()-Tabla2[[#This Row],[FECHA NACIMIENTO]])/365)&gt;80, "Corregir",ROUNDDOWN(((TODAY()-Tabla2[[#This Row],[FECHA NACIMIENTO]])/365),0)))</f>
        <v>41</v>
      </c>
      <c r="V281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818" s="34" t="str">
        <f ca="1">+IF(Tabla2[[#This Row],[Edad]]="Corregir","Corregir","Ok")</f>
        <v>Ok</v>
      </c>
      <c r="X2818" s="10" t="str">
        <f>+IFERROR(VLOOKUP(Tabla2[[#This Row],[DISTRITO SEGÚN DNI]],Hoja1!$A$2:$B$55,2,FALSE),"No")</f>
        <v>No</v>
      </c>
      <c r="Y2818" s="10" t="str">
        <f>IF(OR(LOWER(Tabla2[[#This Row],[GENERO]])="masculino", LOWER(Tabla2[[#This Row],[GENERO]])="femenino"),"OK","Corregir")</f>
        <v>OK</v>
      </c>
      <c r="Z2818" s="10" t="str">
        <f>+IF(Tabla2[[#This Row],[Nro. DNI / CE]]="","Corregir",IF(LEN(Tabla2[[#This Row],[Nro. DNI / CE]])&gt;=8,"OK","Corregir"))</f>
        <v>OK</v>
      </c>
      <c r="AA2818" s="10">
        <f>COUNTIF(Tabla2[APELLIDOS Y NOMBRES],Tabla2[[#This Row],[APELLIDOS Y NOMBRES]])</f>
        <v>1</v>
      </c>
      <c r="AB2818" t="str">
        <f ca="1">+IFERROR(IF(Tabla2[[#This Row],[FECHA CESE/BAJA]]="","No Aplica",IF(AND(MONTH(Tabla2[[#This Row],[FECHA CESE/BAJA]])=MONTH(TODAY()-30),YEAR(Tabla2[[#This Row],[FECHA CESE/BAJA]])=YEAR(TODAY())),MONTH(TODAY()-30)&amp;"-"&amp;YEAR(TODAY()),"Borrar")),"No aplica")</f>
        <v>No Aplica</v>
      </c>
      <c r="AC2818" t="str">
        <f ca="1">+IFERROR(IF(Tabla2[[#This Row],[FECHA INICIO DE LABORES EN OBRA]]="","No Aplica",IF(AND(MONTH(Tabla2[[#This Row],[FECHA INICIO DE LABORES EN OBRA]])=MONTH(TODAY()-30),YEAR(Tabla2[[#This Row],[FECHA INICIO DE LABORES EN OBRA]])=YEAR(TODAY())),MONTH(TODAY()-30)&amp;"-"&amp;YEAR(TODAY()),"No Aplica")),"No Aplica")</f>
        <v>No Aplica</v>
      </c>
    </row>
    <row r="2819" spans="1:29" x14ac:dyDescent="0.25">
      <c r="A2819" s="2" t="s">
        <v>3186</v>
      </c>
      <c r="B2819" s="3" t="s">
        <v>26</v>
      </c>
      <c r="C2819" s="3" t="s">
        <v>26</v>
      </c>
      <c r="D2819" s="3" t="s">
        <v>3582</v>
      </c>
      <c r="E2819" s="3" t="s">
        <v>3583</v>
      </c>
      <c r="F2819" s="36">
        <v>34163</v>
      </c>
      <c r="G2819" s="3">
        <v>3</v>
      </c>
      <c r="H2819" s="3" t="s">
        <v>1918</v>
      </c>
      <c r="I2819" s="3" t="s">
        <v>7342</v>
      </c>
      <c r="J2819" s="3" t="s">
        <v>3584</v>
      </c>
      <c r="K2819" s="3" t="s">
        <v>2838</v>
      </c>
      <c r="L2819" s="8" t="s">
        <v>9813</v>
      </c>
      <c r="M2819" s="5"/>
      <c r="N2819" s="13" t="s">
        <v>1043</v>
      </c>
      <c r="O2819" s="5">
        <v>45085</v>
      </c>
      <c r="P2819" s="8">
        <v>1</v>
      </c>
      <c r="Q2819" s="9">
        <v>1</v>
      </c>
      <c r="R2819" s="9" t="str">
        <f>IFERROR(VLOOKUP(Tabla2[[#This Row],[CONTRATISTA PRNCIPAL]],Hoja1!$L$5:$M$9,2,FALSE),"CJV")</f>
        <v>CJV</v>
      </c>
      <c r="S2819" s="9" t="str">
        <f>IF(Tabla2[[#This Row],[EMPRESA]]=Tabla2[[#This Row],[CONTRATISTA PRNCIPAL]],"Principal","Secundaria")</f>
        <v>Principal</v>
      </c>
      <c r="T2819" s="10">
        <f>IFERROR(1/COUNTIF(Tabla2[CONTRATISTA PRNCIPAL],Tabla2[[#This Row],[CONTRATISTA PRNCIPAL]]),0)</f>
        <v>5.4945054945054949E-3</v>
      </c>
      <c r="U2819" s="33">
        <f ca="1">IF(((TODAY()-Tabla2[[#This Row],[FECHA NACIMIENTO]])/365)&lt;18,"Corregir", IF(((TODAY()-Tabla2[[#This Row],[FECHA NACIMIENTO]])/365)&gt;80, "Corregir",ROUNDDOWN(((TODAY()-Tabla2[[#This Row],[FECHA NACIMIENTO]])/365),0)))</f>
        <v>30</v>
      </c>
      <c r="V281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819" s="34" t="str">
        <f ca="1">+IF(Tabla2[[#This Row],[Edad]]="Corregir","Corregir","Ok")</f>
        <v>Ok</v>
      </c>
      <c r="X2819" s="10" t="str">
        <f>+IFERROR(VLOOKUP(Tabla2[[#This Row],[DISTRITO SEGÚN DNI]],Hoja1!$A$2:$B$55,2,FALSE),"No")</f>
        <v>CALLAO</v>
      </c>
      <c r="Y2819" s="10" t="str">
        <f>IF(OR(LOWER(Tabla2[[#This Row],[GENERO]])="masculino", LOWER(Tabla2[[#This Row],[GENERO]])="femenino"),"OK","Corregir")</f>
        <v>OK</v>
      </c>
      <c r="Z2819" s="10" t="str">
        <f>+IF(Tabla2[[#This Row],[Nro. DNI / CE]]="","Corregir",IF(LEN(Tabla2[[#This Row],[Nro. DNI / CE]])&gt;=8,"OK","Corregir"))</f>
        <v>OK</v>
      </c>
      <c r="AA2819" s="10">
        <f>COUNTIF(Tabla2[APELLIDOS Y NOMBRES],Tabla2[[#This Row],[APELLIDOS Y NOMBRES]])</f>
        <v>1</v>
      </c>
      <c r="AB2819" t="str">
        <f ca="1">+IFERROR(IF(Tabla2[[#This Row],[FECHA CESE/BAJA]]="","No Aplica",IF(AND(MONTH(Tabla2[[#This Row],[FECHA CESE/BAJA]])=MONTH(TODAY()-30),YEAR(Tabla2[[#This Row],[FECHA CESE/BAJA]])=YEAR(TODAY())),MONTH(TODAY()-30)&amp;"-"&amp;YEAR(TODAY()),"Borrar")),"No aplica")</f>
        <v>No Aplica</v>
      </c>
      <c r="AC2819" t="str">
        <f ca="1">+IFERROR(IF(Tabla2[[#This Row],[FECHA INICIO DE LABORES EN OBRA]]="","No Aplica",IF(AND(MONTH(Tabla2[[#This Row],[FECHA INICIO DE LABORES EN OBRA]])=MONTH(TODAY()-30),YEAR(Tabla2[[#This Row],[FECHA INICIO DE LABORES EN OBRA]])=YEAR(TODAY())),MONTH(TODAY()-30)&amp;"-"&amp;YEAR(TODAY()),"No Aplica")),"No Aplica")</f>
        <v>No Aplica</v>
      </c>
    </row>
    <row r="2820" spans="1:29" x14ac:dyDescent="0.25">
      <c r="A2820" s="2" t="s">
        <v>3186</v>
      </c>
      <c r="B2820" s="3" t="s">
        <v>26</v>
      </c>
      <c r="C2820" s="3" t="s">
        <v>26</v>
      </c>
      <c r="D2820" s="3" t="s">
        <v>3517</v>
      </c>
      <c r="E2820" s="3" t="s">
        <v>3518</v>
      </c>
      <c r="F2820" s="36">
        <v>35286</v>
      </c>
      <c r="G2820" s="3">
        <v>3</v>
      </c>
      <c r="H2820" s="3" t="s">
        <v>1688</v>
      </c>
      <c r="I2820" s="3" t="s">
        <v>2396</v>
      </c>
      <c r="J2820" s="3" t="s">
        <v>3519</v>
      </c>
      <c r="K2820" s="3" t="s">
        <v>93</v>
      </c>
      <c r="L2820" s="8" t="s">
        <v>9813</v>
      </c>
      <c r="M2820" s="5"/>
      <c r="N2820" s="13" t="s">
        <v>1043</v>
      </c>
      <c r="O2820" s="5">
        <v>45086</v>
      </c>
      <c r="P2820" s="8">
        <v>1</v>
      </c>
      <c r="Q2820" s="9">
        <v>1</v>
      </c>
      <c r="R2820" s="9" t="str">
        <f>IFERROR(VLOOKUP(Tabla2[[#This Row],[CONTRATISTA PRNCIPAL]],Hoja1!$L$5:$M$9,2,FALSE),"CJV")</f>
        <v>CJV</v>
      </c>
      <c r="S2820" s="9" t="str">
        <f>IF(Tabla2[[#This Row],[EMPRESA]]=Tabla2[[#This Row],[CONTRATISTA PRNCIPAL]],"Principal","Secundaria")</f>
        <v>Principal</v>
      </c>
      <c r="T2820" s="10">
        <f>IFERROR(1/COUNTIF(Tabla2[CONTRATISTA PRNCIPAL],Tabla2[[#This Row],[CONTRATISTA PRNCIPAL]]),0)</f>
        <v>5.4945054945054949E-3</v>
      </c>
      <c r="U2820" s="33">
        <f ca="1">IF(((TODAY()-Tabla2[[#This Row],[FECHA NACIMIENTO]])/365)&lt;18,"Corregir", IF(((TODAY()-Tabla2[[#This Row],[FECHA NACIMIENTO]])/365)&gt;80, "Corregir",ROUNDDOWN(((TODAY()-Tabla2[[#This Row],[FECHA NACIMIENTO]])/365),0)))</f>
        <v>27</v>
      </c>
      <c r="V282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820" s="34" t="str">
        <f ca="1">+IF(Tabla2[[#This Row],[Edad]]="Corregir","Corregir","Ok")</f>
        <v>Ok</v>
      </c>
      <c r="X2820" s="10" t="str">
        <f>+IFERROR(VLOOKUP(Tabla2[[#This Row],[DISTRITO SEGÚN DNI]],Hoja1!$A$2:$B$55,2,FALSE),"No")</f>
        <v>ATE</v>
      </c>
      <c r="Y2820" s="10" t="str">
        <f>IF(OR(LOWER(Tabla2[[#This Row],[GENERO]])="masculino", LOWER(Tabla2[[#This Row],[GENERO]])="femenino"),"OK","Corregir")</f>
        <v>OK</v>
      </c>
      <c r="Z2820" s="10" t="str">
        <f>+IF(Tabla2[[#This Row],[Nro. DNI / CE]]="","Corregir",IF(LEN(Tabla2[[#This Row],[Nro. DNI / CE]])&gt;=8,"OK","Corregir"))</f>
        <v>OK</v>
      </c>
      <c r="AA2820" s="10">
        <f>COUNTIF(Tabla2[APELLIDOS Y NOMBRES],Tabla2[[#This Row],[APELLIDOS Y NOMBRES]])</f>
        <v>1</v>
      </c>
      <c r="AB2820" t="str">
        <f ca="1">+IFERROR(IF(Tabla2[[#This Row],[FECHA CESE/BAJA]]="","No Aplica",IF(AND(MONTH(Tabla2[[#This Row],[FECHA CESE/BAJA]])=MONTH(TODAY()-30),YEAR(Tabla2[[#This Row],[FECHA CESE/BAJA]])=YEAR(TODAY())),MONTH(TODAY()-30)&amp;"-"&amp;YEAR(TODAY()),"Borrar")),"No aplica")</f>
        <v>No Aplica</v>
      </c>
      <c r="AC2820" t="str">
        <f ca="1">+IFERROR(IF(Tabla2[[#This Row],[FECHA INICIO DE LABORES EN OBRA]]="","No Aplica",IF(AND(MONTH(Tabla2[[#This Row],[FECHA INICIO DE LABORES EN OBRA]])=MONTH(TODAY()-30),YEAR(Tabla2[[#This Row],[FECHA INICIO DE LABORES EN OBRA]])=YEAR(TODAY())),MONTH(TODAY()-30)&amp;"-"&amp;YEAR(TODAY()),"No Aplica")),"No Aplica")</f>
        <v>No Aplica</v>
      </c>
    </row>
    <row r="2821" spans="1:29" x14ac:dyDescent="0.25">
      <c r="A2821" s="2" t="s">
        <v>3186</v>
      </c>
      <c r="B2821" s="3" t="s">
        <v>26</v>
      </c>
      <c r="C2821" s="3" t="s">
        <v>26</v>
      </c>
      <c r="D2821" s="3" t="s">
        <v>3570</v>
      </c>
      <c r="E2821" s="3" t="s">
        <v>3571</v>
      </c>
      <c r="F2821" s="36">
        <v>31156</v>
      </c>
      <c r="G2821" s="3">
        <v>3</v>
      </c>
      <c r="H2821" s="3" t="s">
        <v>2961</v>
      </c>
      <c r="I2821" s="3" t="s">
        <v>2396</v>
      </c>
      <c r="J2821" s="3" t="s">
        <v>3572</v>
      </c>
      <c r="K2821" s="3" t="s">
        <v>1077</v>
      </c>
      <c r="L2821" s="8" t="s">
        <v>9813</v>
      </c>
      <c r="M2821" s="5"/>
      <c r="N2821" s="13" t="s">
        <v>1043</v>
      </c>
      <c r="O2821" s="5">
        <v>45086</v>
      </c>
      <c r="P2821" s="8">
        <v>1</v>
      </c>
      <c r="Q2821" s="9">
        <v>1</v>
      </c>
      <c r="R2821" s="9" t="str">
        <f>IFERROR(VLOOKUP(Tabla2[[#This Row],[CONTRATISTA PRNCIPAL]],Hoja1!$L$5:$M$9,2,FALSE),"CJV")</f>
        <v>CJV</v>
      </c>
      <c r="S2821" s="9" t="str">
        <f>IF(Tabla2[[#This Row],[EMPRESA]]=Tabla2[[#This Row],[CONTRATISTA PRNCIPAL]],"Principal","Secundaria")</f>
        <v>Principal</v>
      </c>
      <c r="T2821" s="10">
        <f>IFERROR(1/COUNTIF(Tabla2[CONTRATISTA PRNCIPAL],Tabla2[[#This Row],[CONTRATISTA PRNCIPAL]]),0)</f>
        <v>5.4945054945054949E-3</v>
      </c>
      <c r="U2821" s="33">
        <f ca="1">IF(((TODAY()-Tabla2[[#This Row],[FECHA NACIMIENTO]])/365)&lt;18,"Corregir", IF(((TODAY()-Tabla2[[#This Row],[FECHA NACIMIENTO]])/365)&gt;80, "Corregir",ROUNDDOWN(((TODAY()-Tabla2[[#This Row],[FECHA NACIMIENTO]])/365),0)))</f>
        <v>38</v>
      </c>
      <c r="V282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821" s="34" t="str">
        <f ca="1">+IF(Tabla2[[#This Row],[Edad]]="Corregir","Corregir","Ok")</f>
        <v>Ok</v>
      </c>
      <c r="X2821" s="10" t="str">
        <f>+IFERROR(VLOOKUP(Tabla2[[#This Row],[DISTRITO SEGÚN DNI]],Hoja1!$A$2:$B$55,2,FALSE),"No")</f>
        <v>No</v>
      </c>
      <c r="Y2821" s="10" t="str">
        <f>IF(OR(LOWER(Tabla2[[#This Row],[GENERO]])="masculino", LOWER(Tabla2[[#This Row],[GENERO]])="femenino"),"OK","Corregir")</f>
        <v>OK</v>
      </c>
      <c r="Z2821" s="10" t="str">
        <f>+IF(Tabla2[[#This Row],[Nro. DNI / CE]]="","Corregir",IF(LEN(Tabla2[[#This Row],[Nro. DNI / CE]])&gt;=8,"OK","Corregir"))</f>
        <v>OK</v>
      </c>
      <c r="AA2821" s="10">
        <f>COUNTIF(Tabla2[APELLIDOS Y NOMBRES],Tabla2[[#This Row],[APELLIDOS Y NOMBRES]])</f>
        <v>1</v>
      </c>
      <c r="AB2821" t="str">
        <f ca="1">+IFERROR(IF(Tabla2[[#This Row],[FECHA CESE/BAJA]]="","No Aplica",IF(AND(MONTH(Tabla2[[#This Row],[FECHA CESE/BAJA]])=MONTH(TODAY()-30),YEAR(Tabla2[[#This Row],[FECHA CESE/BAJA]])=YEAR(TODAY())),MONTH(TODAY()-30)&amp;"-"&amp;YEAR(TODAY()),"Borrar")),"No aplica")</f>
        <v>No Aplica</v>
      </c>
      <c r="AC2821" t="str">
        <f ca="1">+IFERROR(IF(Tabla2[[#This Row],[FECHA INICIO DE LABORES EN OBRA]]="","No Aplica",IF(AND(MONTH(Tabla2[[#This Row],[FECHA INICIO DE LABORES EN OBRA]])=MONTH(TODAY()-30),YEAR(Tabla2[[#This Row],[FECHA INICIO DE LABORES EN OBRA]])=YEAR(TODAY())),MONTH(TODAY()-30)&amp;"-"&amp;YEAR(TODAY()),"No Aplica")),"No Aplica")</f>
        <v>No Aplica</v>
      </c>
    </row>
    <row r="2822" spans="1:29" x14ac:dyDescent="0.25">
      <c r="A2822" s="2" t="s">
        <v>3186</v>
      </c>
      <c r="B2822" s="3" t="s">
        <v>26</v>
      </c>
      <c r="C2822" s="3" t="s">
        <v>26</v>
      </c>
      <c r="D2822" s="3" t="s">
        <v>3556</v>
      </c>
      <c r="E2822" s="3" t="s">
        <v>3557</v>
      </c>
      <c r="F2822" s="36">
        <v>32530</v>
      </c>
      <c r="G2822" s="3">
        <v>2</v>
      </c>
      <c r="H2822" s="3" t="s">
        <v>1453</v>
      </c>
      <c r="I2822" s="3" t="s">
        <v>2396</v>
      </c>
      <c r="J2822" s="3" t="s">
        <v>3558</v>
      </c>
      <c r="K2822" s="3" t="s">
        <v>1042</v>
      </c>
      <c r="L2822" s="8" t="s">
        <v>9813</v>
      </c>
      <c r="M2822" s="5"/>
      <c r="N2822" s="13" t="s">
        <v>1043</v>
      </c>
      <c r="O2822" s="5">
        <v>45089</v>
      </c>
      <c r="P2822" s="8">
        <v>2</v>
      </c>
      <c r="Q2822" s="9">
        <v>4</v>
      </c>
      <c r="R2822" s="9" t="str">
        <f>IFERROR(VLOOKUP(Tabla2[[#This Row],[CONTRATISTA PRNCIPAL]],Hoja1!$L$5:$M$9,2,FALSE),"CJV")</f>
        <v>CJV</v>
      </c>
      <c r="S2822" s="9" t="str">
        <f>IF(Tabla2[[#This Row],[EMPRESA]]=Tabla2[[#This Row],[CONTRATISTA PRNCIPAL]],"Principal","Secundaria")</f>
        <v>Principal</v>
      </c>
      <c r="T2822" s="10">
        <f>IFERROR(1/COUNTIF(Tabla2[CONTRATISTA PRNCIPAL],Tabla2[[#This Row],[CONTRATISTA PRNCIPAL]]),0)</f>
        <v>5.4945054945054949E-3</v>
      </c>
      <c r="U2822" s="33">
        <f ca="1">IF(((TODAY()-Tabla2[[#This Row],[FECHA NACIMIENTO]])/365)&lt;18,"Corregir", IF(((TODAY()-Tabla2[[#This Row],[FECHA NACIMIENTO]])/365)&gt;80, "Corregir",ROUNDDOWN(((TODAY()-Tabla2[[#This Row],[FECHA NACIMIENTO]])/365),0)))</f>
        <v>34</v>
      </c>
      <c r="V282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822" s="34" t="str">
        <f ca="1">+IF(Tabla2[[#This Row],[Edad]]="Corregir","Corregir","Ok")</f>
        <v>Ok</v>
      </c>
      <c r="X2822" s="10" t="str">
        <f>+IFERROR(VLOOKUP(Tabla2[[#This Row],[DISTRITO SEGÚN DNI]],Hoja1!$A$2:$B$55,2,FALSE),"No")</f>
        <v>No</v>
      </c>
      <c r="Y2822" s="10" t="str">
        <f>IF(OR(LOWER(Tabla2[[#This Row],[GENERO]])="masculino", LOWER(Tabla2[[#This Row],[GENERO]])="femenino"),"OK","Corregir")</f>
        <v>OK</v>
      </c>
      <c r="Z2822" s="10" t="str">
        <f>+IF(Tabla2[[#This Row],[Nro. DNI / CE]]="","Corregir",IF(LEN(Tabla2[[#This Row],[Nro. DNI / CE]])&gt;=8,"OK","Corregir"))</f>
        <v>OK</v>
      </c>
      <c r="AA2822" s="10">
        <f>COUNTIF(Tabla2[APELLIDOS Y NOMBRES],Tabla2[[#This Row],[APELLIDOS Y NOMBRES]])</f>
        <v>1</v>
      </c>
      <c r="AB2822" t="str">
        <f ca="1">+IFERROR(IF(Tabla2[[#This Row],[FECHA CESE/BAJA]]="","No Aplica",IF(AND(MONTH(Tabla2[[#This Row],[FECHA CESE/BAJA]])=MONTH(TODAY()-30),YEAR(Tabla2[[#This Row],[FECHA CESE/BAJA]])=YEAR(TODAY())),MONTH(TODAY()-30)&amp;"-"&amp;YEAR(TODAY()),"Borrar")),"No aplica")</f>
        <v>No Aplica</v>
      </c>
      <c r="AC2822" t="str">
        <f ca="1">+IFERROR(IF(Tabla2[[#This Row],[FECHA INICIO DE LABORES EN OBRA]]="","No Aplica",IF(AND(MONTH(Tabla2[[#This Row],[FECHA INICIO DE LABORES EN OBRA]])=MONTH(TODAY()-30),YEAR(Tabla2[[#This Row],[FECHA INICIO DE LABORES EN OBRA]])=YEAR(TODAY())),MONTH(TODAY()-30)&amp;"-"&amp;YEAR(TODAY()),"No Aplica")),"No Aplica")</f>
        <v>No Aplica</v>
      </c>
    </row>
    <row r="2823" spans="1:29" x14ac:dyDescent="0.25">
      <c r="A2823" s="2" t="s">
        <v>3186</v>
      </c>
      <c r="B2823" s="3" t="s">
        <v>26</v>
      </c>
      <c r="C2823" s="3" t="s">
        <v>26</v>
      </c>
      <c r="D2823" s="3" t="s">
        <v>3559</v>
      </c>
      <c r="E2823" s="3" t="s">
        <v>3560</v>
      </c>
      <c r="F2823" s="36">
        <v>34379</v>
      </c>
      <c r="G2823" s="3">
        <v>3</v>
      </c>
      <c r="H2823" s="3" t="s">
        <v>1452</v>
      </c>
      <c r="I2823" s="3" t="s">
        <v>9988</v>
      </c>
      <c r="J2823" s="3" t="s">
        <v>3561</v>
      </c>
      <c r="K2823" s="3" t="s">
        <v>34</v>
      </c>
      <c r="L2823" s="8" t="s">
        <v>9818</v>
      </c>
      <c r="M2823" s="5"/>
      <c r="N2823" s="13" t="s">
        <v>1043</v>
      </c>
      <c r="O2823" s="5">
        <v>45089</v>
      </c>
      <c r="P2823" s="8">
        <v>1</v>
      </c>
      <c r="Q2823" s="9">
        <v>1</v>
      </c>
      <c r="R2823" s="9" t="str">
        <f>IFERROR(VLOOKUP(Tabla2[[#This Row],[CONTRATISTA PRNCIPAL]],Hoja1!$L$5:$M$9,2,FALSE),"CJV")</f>
        <v>CJV</v>
      </c>
      <c r="S2823" s="9" t="str">
        <f>IF(Tabla2[[#This Row],[EMPRESA]]=Tabla2[[#This Row],[CONTRATISTA PRNCIPAL]],"Principal","Secundaria")</f>
        <v>Principal</v>
      </c>
      <c r="T2823" s="10">
        <f>IFERROR(1/COUNTIF(Tabla2[CONTRATISTA PRNCIPAL],Tabla2[[#This Row],[CONTRATISTA PRNCIPAL]]),0)</f>
        <v>5.4945054945054949E-3</v>
      </c>
      <c r="U2823" s="33">
        <f ca="1">IF(((TODAY()-Tabla2[[#This Row],[FECHA NACIMIENTO]])/365)&lt;18,"Corregir", IF(((TODAY()-Tabla2[[#This Row],[FECHA NACIMIENTO]])/365)&gt;80, "Corregir",ROUNDDOWN(((TODAY()-Tabla2[[#This Row],[FECHA NACIMIENTO]])/365),0)))</f>
        <v>29</v>
      </c>
      <c r="V282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823" s="34" t="str">
        <f ca="1">+IF(Tabla2[[#This Row],[Edad]]="Corregir","Corregir","Ok")</f>
        <v>Ok</v>
      </c>
      <c r="X2823" s="10" t="str">
        <f>+IFERROR(VLOOKUP(Tabla2[[#This Row],[DISTRITO SEGÚN DNI]],Hoja1!$A$2:$B$55,2,FALSE),"No")</f>
        <v>CALLAO</v>
      </c>
      <c r="Y2823" s="10" t="str">
        <f>IF(OR(LOWER(Tabla2[[#This Row],[GENERO]])="masculino", LOWER(Tabla2[[#This Row],[GENERO]])="femenino"),"OK","Corregir")</f>
        <v>OK</v>
      </c>
      <c r="Z2823" s="10" t="str">
        <f>+IF(Tabla2[[#This Row],[Nro. DNI / CE]]="","Corregir",IF(LEN(Tabla2[[#This Row],[Nro. DNI / CE]])&gt;=8,"OK","Corregir"))</f>
        <v>OK</v>
      </c>
      <c r="AA2823" s="10">
        <f>COUNTIF(Tabla2[APELLIDOS Y NOMBRES],Tabla2[[#This Row],[APELLIDOS Y NOMBRES]])</f>
        <v>1</v>
      </c>
      <c r="AB2823" t="str">
        <f ca="1">+IFERROR(IF(Tabla2[[#This Row],[FECHA CESE/BAJA]]="","No Aplica",IF(AND(MONTH(Tabla2[[#This Row],[FECHA CESE/BAJA]])=MONTH(TODAY()-30),YEAR(Tabla2[[#This Row],[FECHA CESE/BAJA]])=YEAR(TODAY())),MONTH(TODAY()-30)&amp;"-"&amp;YEAR(TODAY()),"Borrar")),"No aplica")</f>
        <v>No Aplica</v>
      </c>
      <c r="AC2823" t="str">
        <f ca="1">+IFERROR(IF(Tabla2[[#This Row],[FECHA INICIO DE LABORES EN OBRA]]="","No Aplica",IF(AND(MONTH(Tabla2[[#This Row],[FECHA INICIO DE LABORES EN OBRA]])=MONTH(TODAY()-30),YEAR(Tabla2[[#This Row],[FECHA INICIO DE LABORES EN OBRA]])=YEAR(TODAY())),MONTH(TODAY()-30)&amp;"-"&amp;YEAR(TODAY()),"No Aplica")),"No Aplica")</f>
        <v>No Aplica</v>
      </c>
    </row>
    <row r="2824" spans="1:29" x14ac:dyDescent="0.25">
      <c r="A2824" s="2" t="s">
        <v>3186</v>
      </c>
      <c r="B2824" s="3" t="s">
        <v>26</v>
      </c>
      <c r="C2824" s="3" t="s">
        <v>26</v>
      </c>
      <c r="D2824" s="3" t="s">
        <v>3562</v>
      </c>
      <c r="E2824" s="3" t="s">
        <v>3563</v>
      </c>
      <c r="F2824" s="36">
        <v>29245</v>
      </c>
      <c r="G2824" s="3">
        <v>3</v>
      </c>
      <c r="H2824" s="3" t="s">
        <v>3564</v>
      </c>
      <c r="I2824" s="3" t="s">
        <v>4484</v>
      </c>
      <c r="J2824" s="3" t="s">
        <v>3566</v>
      </c>
      <c r="K2824" s="3" t="s">
        <v>1063</v>
      </c>
      <c r="L2824" s="8" t="s">
        <v>9813</v>
      </c>
      <c r="M2824" s="5"/>
      <c r="N2824" s="13" t="s">
        <v>1043</v>
      </c>
      <c r="O2824" s="5">
        <v>45089</v>
      </c>
      <c r="P2824" s="8">
        <v>1</v>
      </c>
      <c r="Q2824" s="9">
        <v>1</v>
      </c>
      <c r="R2824" s="9" t="str">
        <f>IFERROR(VLOOKUP(Tabla2[[#This Row],[CONTRATISTA PRNCIPAL]],Hoja1!$L$5:$M$9,2,FALSE),"CJV")</f>
        <v>CJV</v>
      </c>
      <c r="S2824" s="9" t="str">
        <f>IF(Tabla2[[#This Row],[EMPRESA]]=Tabla2[[#This Row],[CONTRATISTA PRNCIPAL]],"Principal","Secundaria")</f>
        <v>Principal</v>
      </c>
      <c r="T2824" s="10">
        <f>IFERROR(1/COUNTIF(Tabla2[CONTRATISTA PRNCIPAL],Tabla2[[#This Row],[CONTRATISTA PRNCIPAL]]),0)</f>
        <v>5.4945054945054949E-3</v>
      </c>
      <c r="U2824" s="33">
        <f ca="1">IF(((TODAY()-Tabla2[[#This Row],[FECHA NACIMIENTO]])/365)&lt;18,"Corregir", IF(((TODAY()-Tabla2[[#This Row],[FECHA NACIMIENTO]])/365)&gt;80, "Corregir",ROUNDDOWN(((TODAY()-Tabla2[[#This Row],[FECHA NACIMIENTO]])/365),0)))</f>
        <v>43</v>
      </c>
      <c r="V282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824" s="34" t="str">
        <f ca="1">+IF(Tabla2[[#This Row],[Edad]]="Corregir","Corregir","Ok")</f>
        <v>Ok</v>
      </c>
      <c r="X2824" s="10" t="str">
        <f>+IFERROR(VLOOKUP(Tabla2[[#This Row],[DISTRITO SEGÚN DNI]],Hoja1!$A$2:$B$55,2,FALSE),"No")</f>
        <v>No</v>
      </c>
      <c r="Y2824" s="10" t="str">
        <f>IF(OR(LOWER(Tabla2[[#This Row],[GENERO]])="masculino", LOWER(Tabla2[[#This Row],[GENERO]])="femenino"),"OK","Corregir")</f>
        <v>OK</v>
      </c>
      <c r="Z2824" s="10" t="str">
        <f>+IF(Tabla2[[#This Row],[Nro. DNI / CE]]="","Corregir",IF(LEN(Tabla2[[#This Row],[Nro. DNI / CE]])&gt;=8,"OK","Corregir"))</f>
        <v>OK</v>
      </c>
      <c r="AA2824" s="10">
        <f>COUNTIF(Tabla2[APELLIDOS Y NOMBRES],Tabla2[[#This Row],[APELLIDOS Y NOMBRES]])</f>
        <v>1</v>
      </c>
      <c r="AB2824" t="str">
        <f ca="1">+IFERROR(IF(Tabla2[[#This Row],[FECHA CESE/BAJA]]="","No Aplica",IF(AND(MONTH(Tabla2[[#This Row],[FECHA CESE/BAJA]])=MONTH(TODAY()-30),YEAR(Tabla2[[#This Row],[FECHA CESE/BAJA]])=YEAR(TODAY())),MONTH(TODAY()-30)&amp;"-"&amp;YEAR(TODAY()),"Borrar")),"No aplica")</f>
        <v>No Aplica</v>
      </c>
      <c r="AC2824" t="str">
        <f ca="1">+IFERROR(IF(Tabla2[[#This Row],[FECHA INICIO DE LABORES EN OBRA]]="","No Aplica",IF(AND(MONTH(Tabla2[[#This Row],[FECHA INICIO DE LABORES EN OBRA]])=MONTH(TODAY()-30),YEAR(Tabla2[[#This Row],[FECHA INICIO DE LABORES EN OBRA]])=YEAR(TODAY())),MONTH(TODAY()-30)&amp;"-"&amp;YEAR(TODAY()),"No Aplica")),"No Aplica")</f>
        <v>No Aplica</v>
      </c>
    </row>
    <row r="2825" spans="1:29" x14ac:dyDescent="0.25">
      <c r="A2825" s="2" t="s">
        <v>3186</v>
      </c>
      <c r="B2825" s="3" t="s">
        <v>26</v>
      </c>
      <c r="C2825" s="3" t="s">
        <v>26</v>
      </c>
      <c r="D2825" s="3" t="s">
        <v>3523</v>
      </c>
      <c r="E2825" s="3" t="s">
        <v>3524</v>
      </c>
      <c r="F2825" s="36">
        <v>36015</v>
      </c>
      <c r="G2825" s="3">
        <v>2</v>
      </c>
      <c r="H2825" s="3" t="s">
        <v>1453</v>
      </c>
      <c r="I2825" s="3" t="s">
        <v>9988</v>
      </c>
      <c r="J2825" s="3" t="s">
        <v>3525</v>
      </c>
      <c r="K2825" s="3" t="s">
        <v>34</v>
      </c>
      <c r="L2825" s="8" t="s">
        <v>9813</v>
      </c>
      <c r="M2825" s="5"/>
      <c r="N2825" s="13" t="s">
        <v>1043</v>
      </c>
      <c r="O2825" s="5">
        <v>45090</v>
      </c>
      <c r="P2825" s="8">
        <v>1</v>
      </c>
      <c r="Q2825" s="9">
        <v>4</v>
      </c>
      <c r="R2825" s="9" t="str">
        <f>IFERROR(VLOOKUP(Tabla2[[#This Row],[CONTRATISTA PRNCIPAL]],Hoja1!$L$5:$M$9,2,FALSE),"CJV")</f>
        <v>CJV</v>
      </c>
      <c r="S2825" s="9" t="str">
        <f>IF(Tabla2[[#This Row],[EMPRESA]]=Tabla2[[#This Row],[CONTRATISTA PRNCIPAL]],"Principal","Secundaria")</f>
        <v>Principal</v>
      </c>
      <c r="T2825" s="10">
        <f>IFERROR(1/COUNTIF(Tabla2[CONTRATISTA PRNCIPAL],Tabla2[[#This Row],[CONTRATISTA PRNCIPAL]]),0)</f>
        <v>5.4945054945054949E-3</v>
      </c>
      <c r="U2825" s="33">
        <f ca="1">IF(((TODAY()-Tabla2[[#This Row],[FECHA NACIMIENTO]])/365)&lt;18,"Corregir", IF(((TODAY()-Tabla2[[#This Row],[FECHA NACIMIENTO]])/365)&gt;80, "Corregir",ROUNDDOWN(((TODAY()-Tabla2[[#This Row],[FECHA NACIMIENTO]])/365),0)))</f>
        <v>25</v>
      </c>
      <c r="V282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825" s="34" t="str">
        <f ca="1">+IF(Tabla2[[#This Row],[Edad]]="Corregir","Corregir","Ok")</f>
        <v>Ok</v>
      </c>
      <c r="X2825" s="10" t="str">
        <f>+IFERROR(VLOOKUP(Tabla2[[#This Row],[DISTRITO SEGÚN DNI]],Hoja1!$A$2:$B$55,2,FALSE),"No")</f>
        <v>CALLAO</v>
      </c>
      <c r="Y2825" s="10" t="str">
        <f>IF(OR(LOWER(Tabla2[[#This Row],[GENERO]])="masculino", LOWER(Tabla2[[#This Row],[GENERO]])="femenino"),"OK","Corregir")</f>
        <v>OK</v>
      </c>
      <c r="Z2825" s="10" t="str">
        <f>+IF(Tabla2[[#This Row],[Nro. DNI / CE]]="","Corregir",IF(LEN(Tabla2[[#This Row],[Nro. DNI / CE]])&gt;=8,"OK","Corregir"))</f>
        <v>OK</v>
      </c>
      <c r="AA2825" s="10">
        <f>COUNTIF(Tabla2[APELLIDOS Y NOMBRES],Tabla2[[#This Row],[APELLIDOS Y NOMBRES]])</f>
        <v>1</v>
      </c>
      <c r="AB2825" t="str">
        <f ca="1">+IFERROR(IF(Tabla2[[#This Row],[FECHA CESE/BAJA]]="","No Aplica",IF(AND(MONTH(Tabla2[[#This Row],[FECHA CESE/BAJA]])=MONTH(TODAY()-30),YEAR(Tabla2[[#This Row],[FECHA CESE/BAJA]])=YEAR(TODAY())),MONTH(TODAY()-30)&amp;"-"&amp;YEAR(TODAY()),"Borrar")),"No aplica")</f>
        <v>No Aplica</v>
      </c>
      <c r="AC2825" t="str">
        <f ca="1">+IFERROR(IF(Tabla2[[#This Row],[FECHA INICIO DE LABORES EN OBRA]]="","No Aplica",IF(AND(MONTH(Tabla2[[#This Row],[FECHA INICIO DE LABORES EN OBRA]])=MONTH(TODAY()-30),YEAR(Tabla2[[#This Row],[FECHA INICIO DE LABORES EN OBRA]])=YEAR(TODAY())),MONTH(TODAY()-30)&amp;"-"&amp;YEAR(TODAY()),"No Aplica")),"No Aplica")</f>
        <v>No Aplica</v>
      </c>
    </row>
    <row r="2826" spans="1:29" x14ac:dyDescent="0.25">
      <c r="A2826" s="2" t="s">
        <v>3186</v>
      </c>
      <c r="B2826" s="3" t="s">
        <v>26</v>
      </c>
      <c r="C2826" s="3" t="s">
        <v>26</v>
      </c>
      <c r="D2826" s="3" t="s">
        <v>3520</v>
      </c>
      <c r="E2826" s="3" t="s">
        <v>3521</v>
      </c>
      <c r="F2826" s="36">
        <v>34843</v>
      </c>
      <c r="G2826" s="3">
        <v>1</v>
      </c>
      <c r="H2826" s="3" t="s">
        <v>3522</v>
      </c>
      <c r="I2826" s="3" t="s">
        <v>2396</v>
      </c>
      <c r="J2826" s="3" t="s">
        <v>3351</v>
      </c>
      <c r="K2826" s="3" t="s">
        <v>1161</v>
      </c>
      <c r="L2826" s="8" t="s">
        <v>9813</v>
      </c>
      <c r="M2826" s="5"/>
      <c r="N2826" s="13" t="s">
        <v>3301</v>
      </c>
      <c r="O2826" s="5">
        <v>45091</v>
      </c>
      <c r="P2826" s="8">
        <v>1</v>
      </c>
      <c r="Q2826" s="9">
        <v>1</v>
      </c>
      <c r="R2826" s="9" t="str">
        <f>IFERROR(VLOOKUP(Tabla2[[#This Row],[CONTRATISTA PRNCIPAL]],Hoja1!$L$5:$M$9,2,FALSE),"CJV")</f>
        <v>CJV</v>
      </c>
      <c r="S2826" s="9" t="str">
        <f>IF(Tabla2[[#This Row],[EMPRESA]]=Tabla2[[#This Row],[CONTRATISTA PRNCIPAL]],"Principal","Secundaria")</f>
        <v>Principal</v>
      </c>
      <c r="T2826" s="10">
        <f>IFERROR(1/COUNTIF(Tabla2[CONTRATISTA PRNCIPAL],Tabla2[[#This Row],[CONTRATISTA PRNCIPAL]]),0)</f>
        <v>5.4945054945054949E-3</v>
      </c>
      <c r="U2826" s="33">
        <f ca="1">IF(((TODAY()-Tabla2[[#This Row],[FECHA NACIMIENTO]])/365)&lt;18,"Corregir", IF(((TODAY()-Tabla2[[#This Row],[FECHA NACIMIENTO]])/365)&gt;80, "Corregir",ROUNDDOWN(((TODAY()-Tabla2[[#This Row],[FECHA NACIMIENTO]])/365),0)))</f>
        <v>28</v>
      </c>
      <c r="V282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826" s="34" t="str">
        <f ca="1">+IF(Tabla2[[#This Row],[Edad]]="Corregir","Corregir","Ok")</f>
        <v>Ok</v>
      </c>
      <c r="X2826" s="10" t="str">
        <f>+IFERROR(VLOOKUP(Tabla2[[#This Row],[DISTRITO SEGÚN DNI]],Hoja1!$A$2:$B$55,2,FALSE),"No")</f>
        <v>No</v>
      </c>
      <c r="Y2826" s="10" t="str">
        <f>IF(OR(LOWER(Tabla2[[#This Row],[GENERO]])="masculino", LOWER(Tabla2[[#This Row],[GENERO]])="femenino"),"OK","Corregir")</f>
        <v>OK</v>
      </c>
      <c r="Z2826" s="10" t="str">
        <f>+IF(Tabla2[[#This Row],[Nro. DNI / CE]]="","Corregir",IF(LEN(Tabla2[[#This Row],[Nro. DNI / CE]])&gt;=8,"OK","Corregir"))</f>
        <v>OK</v>
      </c>
      <c r="AA2826" s="10">
        <f>COUNTIF(Tabla2[APELLIDOS Y NOMBRES],Tabla2[[#This Row],[APELLIDOS Y NOMBRES]])</f>
        <v>1</v>
      </c>
      <c r="AB2826" t="str">
        <f ca="1">+IFERROR(IF(Tabla2[[#This Row],[FECHA CESE/BAJA]]="","No Aplica",IF(AND(MONTH(Tabla2[[#This Row],[FECHA CESE/BAJA]])=MONTH(TODAY()-30),YEAR(Tabla2[[#This Row],[FECHA CESE/BAJA]])=YEAR(TODAY())),MONTH(TODAY()-30)&amp;"-"&amp;YEAR(TODAY()),"Borrar")),"No aplica")</f>
        <v>No Aplica</v>
      </c>
      <c r="AC2826" t="str">
        <f ca="1">+IFERROR(IF(Tabla2[[#This Row],[FECHA INICIO DE LABORES EN OBRA]]="","No Aplica",IF(AND(MONTH(Tabla2[[#This Row],[FECHA INICIO DE LABORES EN OBRA]])=MONTH(TODAY()-30),YEAR(Tabla2[[#This Row],[FECHA INICIO DE LABORES EN OBRA]])=YEAR(TODAY())),MONTH(TODAY()-30)&amp;"-"&amp;YEAR(TODAY()),"No Aplica")),"No Aplica")</f>
        <v>No Aplica</v>
      </c>
    </row>
    <row r="2827" spans="1:29" x14ac:dyDescent="0.25">
      <c r="A2827" s="2" t="s">
        <v>3186</v>
      </c>
      <c r="B2827" s="3" t="s">
        <v>26</v>
      </c>
      <c r="C2827" s="3" t="s">
        <v>26</v>
      </c>
      <c r="D2827" s="3" t="s">
        <v>3526</v>
      </c>
      <c r="E2827" s="3" t="s">
        <v>3527</v>
      </c>
      <c r="F2827" s="36">
        <v>36192</v>
      </c>
      <c r="G2827" s="3">
        <v>1</v>
      </c>
      <c r="H2827" s="3" t="s">
        <v>1891</v>
      </c>
      <c r="I2827" s="3" t="s">
        <v>2396</v>
      </c>
      <c r="J2827" s="3" t="s">
        <v>3528</v>
      </c>
      <c r="K2827" s="3" t="s">
        <v>3529</v>
      </c>
      <c r="L2827" s="8" t="s">
        <v>9818</v>
      </c>
      <c r="M2827" s="5"/>
      <c r="N2827" s="13" t="s">
        <v>1043</v>
      </c>
      <c r="O2827" s="5">
        <v>45092</v>
      </c>
      <c r="P2827" s="8">
        <v>1</v>
      </c>
      <c r="Q2827" s="9">
        <v>1</v>
      </c>
      <c r="R2827" s="9" t="str">
        <f>IFERROR(VLOOKUP(Tabla2[[#This Row],[CONTRATISTA PRNCIPAL]],Hoja1!$L$5:$M$9,2,FALSE),"CJV")</f>
        <v>CJV</v>
      </c>
      <c r="S2827" s="9" t="str">
        <f>IF(Tabla2[[#This Row],[EMPRESA]]=Tabla2[[#This Row],[CONTRATISTA PRNCIPAL]],"Principal","Secundaria")</f>
        <v>Principal</v>
      </c>
      <c r="T2827" s="10">
        <f>IFERROR(1/COUNTIF(Tabla2[CONTRATISTA PRNCIPAL],Tabla2[[#This Row],[CONTRATISTA PRNCIPAL]]),0)</f>
        <v>5.4945054945054949E-3</v>
      </c>
      <c r="U2827" s="33">
        <f ca="1">IF(((TODAY()-Tabla2[[#This Row],[FECHA NACIMIENTO]])/365)&lt;18,"Corregir", IF(((TODAY()-Tabla2[[#This Row],[FECHA NACIMIENTO]])/365)&gt;80, "Corregir",ROUNDDOWN(((TODAY()-Tabla2[[#This Row],[FECHA NACIMIENTO]])/365),0)))</f>
        <v>24</v>
      </c>
      <c r="V282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827" s="34" t="str">
        <f ca="1">+IF(Tabla2[[#This Row],[Edad]]="Corregir","Corregir","Ok")</f>
        <v>Ok</v>
      </c>
      <c r="X2827" s="10" t="str">
        <f>+IFERROR(VLOOKUP(Tabla2[[#This Row],[DISTRITO SEGÚN DNI]],Hoja1!$A$2:$B$55,2,FALSE),"No")</f>
        <v>No</v>
      </c>
      <c r="Y2827" s="10" t="str">
        <f>IF(OR(LOWER(Tabla2[[#This Row],[GENERO]])="masculino", LOWER(Tabla2[[#This Row],[GENERO]])="femenino"),"OK","Corregir")</f>
        <v>OK</v>
      </c>
      <c r="Z2827" s="10" t="str">
        <f>+IF(Tabla2[[#This Row],[Nro. DNI / CE]]="","Corregir",IF(LEN(Tabla2[[#This Row],[Nro. DNI / CE]])&gt;=8,"OK","Corregir"))</f>
        <v>OK</v>
      </c>
      <c r="AA2827" s="10">
        <f>COUNTIF(Tabla2[APELLIDOS Y NOMBRES],Tabla2[[#This Row],[APELLIDOS Y NOMBRES]])</f>
        <v>1</v>
      </c>
      <c r="AB2827" t="str">
        <f ca="1">+IFERROR(IF(Tabla2[[#This Row],[FECHA CESE/BAJA]]="","No Aplica",IF(AND(MONTH(Tabla2[[#This Row],[FECHA CESE/BAJA]])=MONTH(TODAY()-30),YEAR(Tabla2[[#This Row],[FECHA CESE/BAJA]])=YEAR(TODAY())),MONTH(TODAY()-30)&amp;"-"&amp;YEAR(TODAY()),"Borrar")),"No aplica")</f>
        <v>No Aplica</v>
      </c>
      <c r="AC2827" t="str">
        <f ca="1">+IFERROR(IF(Tabla2[[#This Row],[FECHA INICIO DE LABORES EN OBRA]]="","No Aplica",IF(AND(MONTH(Tabla2[[#This Row],[FECHA INICIO DE LABORES EN OBRA]])=MONTH(TODAY()-30),YEAR(Tabla2[[#This Row],[FECHA INICIO DE LABORES EN OBRA]])=YEAR(TODAY())),MONTH(TODAY()-30)&amp;"-"&amp;YEAR(TODAY()),"No Aplica")),"No Aplica")</f>
        <v>No Aplica</v>
      </c>
    </row>
    <row r="2828" spans="1:29" x14ac:dyDescent="0.25">
      <c r="A2828" s="2" t="s">
        <v>3186</v>
      </c>
      <c r="B2828" s="3" t="s">
        <v>26</v>
      </c>
      <c r="C2828" s="3" t="s">
        <v>26</v>
      </c>
      <c r="D2828" s="3" t="s">
        <v>3573</v>
      </c>
      <c r="E2828" s="3" t="s">
        <v>3574</v>
      </c>
      <c r="F2828" s="36">
        <v>32838</v>
      </c>
      <c r="G2828" s="3">
        <v>3</v>
      </c>
      <c r="H2828" s="3" t="s">
        <v>3564</v>
      </c>
      <c r="I2828" s="3" t="s">
        <v>4484</v>
      </c>
      <c r="J2828" s="3" t="s">
        <v>3575</v>
      </c>
      <c r="K2828" s="3" t="s">
        <v>1164</v>
      </c>
      <c r="L2828" s="8" t="s">
        <v>9813</v>
      </c>
      <c r="M2828" s="5"/>
      <c r="N2828" s="13" t="s">
        <v>1043</v>
      </c>
      <c r="O2828" s="5">
        <v>45092</v>
      </c>
      <c r="P2828" s="8">
        <v>1</v>
      </c>
      <c r="Q2828" s="9">
        <v>1</v>
      </c>
      <c r="R2828" s="9" t="str">
        <f>IFERROR(VLOOKUP(Tabla2[[#This Row],[CONTRATISTA PRNCIPAL]],Hoja1!$L$5:$M$9,2,FALSE),"CJV")</f>
        <v>CJV</v>
      </c>
      <c r="S2828" s="9" t="str">
        <f>IF(Tabla2[[#This Row],[EMPRESA]]=Tabla2[[#This Row],[CONTRATISTA PRNCIPAL]],"Principal","Secundaria")</f>
        <v>Principal</v>
      </c>
      <c r="T2828" s="10">
        <f>IFERROR(1/COUNTIF(Tabla2[CONTRATISTA PRNCIPAL],Tabla2[[#This Row],[CONTRATISTA PRNCIPAL]]),0)</f>
        <v>5.4945054945054949E-3</v>
      </c>
      <c r="U2828" s="33">
        <f ca="1">IF(((TODAY()-Tabla2[[#This Row],[FECHA NACIMIENTO]])/365)&lt;18,"Corregir", IF(((TODAY()-Tabla2[[#This Row],[FECHA NACIMIENTO]])/365)&gt;80, "Corregir",ROUNDDOWN(((TODAY()-Tabla2[[#This Row],[FECHA NACIMIENTO]])/365),0)))</f>
        <v>33</v>
      </c>
      <c r="V282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828" s="34" t="str">
        <f ca="1">+IF(Tabla2[[#This Row],[Edad]]="Corregir","Corregir","Ok")</f>
        <v>Ok</v>
      </c>
      <c r="X2828" s="10" t="str">
        <f>+IFERROR(VLOOKUP(Tabla2[[#This Row],[DISTRITO SEGÚN DNI]],Hoja1!$A$2:$B$55,2,FALSE),"No")</f>
        <v>No</v>
      </c>
      <c r="Y2828" s="10" t="str">
        <f>IF(OR(LOWER(Tabla2[[#This Row],[GENERO]])="masculino", LOWER(Tabla2[[#This Row],[GENERO]])="femenino"),"OK","Corregir")</f>
        <v>OK</v>
      </c>
      <c r="Z2828" s="10" t="str">
        <f>+IF(Tabla2[[#This Row],[Nro. DNI / CE]]="","Corregir",IF(LEN(Tabla2[[#This Row],[Nro. DNI / CE]])&gt;=8,"OK","Corregir"))</f>
        <v>OK</v>
      </c>
      <c r="AA2828" s="10">
        <f>COUNTIF(Tabla2[APELLIDOS Y NOMBRES],Tabla2[[#This Row],[APELLIDOS Y NOMBRES]])</f>
        <v>1</v>
      </c>
      <c r="AB2828" t="str">
        <f ca="1">+IFERROR(IF(Tabla2[[#This Row],[FECHA CESE/BAJA]]="","No Aplica",IF(AND(MONTH(Tabla2[[#This Row],[FECHA CESE/BAJA]])=MONTH(TODAY()-30),YEAR(Tabla2[[#This Row],[FECHA CESE/BAJA]])=YEAR(TODAY())),MONTH(TODAY()-30)&amp;"-"&amp;YEAR(TODAY()),"Borrar")),"No aplica")</f>
        <v>No Aplica</v>
      </c>
      <c r="AC2828" t="str">
        <f ca="1">+IFERROR(IF(Tabla2[[#This Row],[FECHA INICIO DE LABORES EN OBRA]]="","No Aplica",IF(AND(MONTH(Tabla2[[#This Row],[FECHA INICIO DE LABORES EN OBRA]])=MONTH(TODAY()-30),YEAR(Tabla2[[#This Row],[FECHA INICIO DE LABORES EN OBRA]])=YEAR(TODAY())),MONTH(TODAY()-30)&amp;"-"&amp;YEAR(TODAY()),"No Aplica")),"No Aplica")</f>
        <v>No Aplica</v>
      </c>
    </row>
    <row r="2829" spans="1:29" x14ac:dyDescent="0.25">
      <c r="A2829" s="2" t="s">
        <v>3186</v>
      </c>
      <c r="B2829" s="3" t="s">
        <v>26</v>
      </c>
      <c r="C2829" s="3" t="s">
        <v>26</v>
      </c>
      <c r="D2829" s="3" t="s">
        <v>3576</v>
      </c>
      <c r="E2829" s="3" t="s">
        <v>3577</v>
      </c>
      <c r="F2829" s="36">
        <v>33428</v>
      </c>
      <c r="G2829" s="3">
        <v>3</v>
      </c>
      <c r="H2829" s="3" t="s">
        <v>3198</v>
      </c>
      <c r="I2829" s="3" t="s">
        <v>9990</v>
      </c>
      <c r="J2829" s="3" t="s">
        <v>3578</v>
      </c>
      <c r="K2829" s="3" t="s">
        <v>2838</v>
      </c>
      <c r="L2829" s="8" t="s">
        <v>9813</v>
      </c>
      <c r="M2829" s="5"/>
      <c r="N2829" s="13" t="s">
        <v>1043</v>
      </c>
      <c r="O2829" s="5">
        <v>45092</v>
      </c>
      <c r="P2829" s="8">
        <v>1</v>
      </c>
      <c r="Q2829" s="9">
        <v>1</v>
      </c>
      <c r="R2829" s="9" t="str">
        <f>IFERROR(VLOOKUP(Tabla2[[#This Row],[CONTRATISTA PRNCIPAL]],Hoja1!$L$5:$M$9,2,FALSE),"CJV")</f>
        <v>CJV</v>
      </c>
      <c r="S2829" s="9" t="str">
        <f>IF(Tabla2[[#This Row],[EMPRESA]]=Tabla2[[#This Row],[CONTRATISTA PRNCIPAL]],"Principal","Secundaria")</f>
        <v>Principal</v>
      </c>
      <c r="T2829" s="10">
        <f>IFERROR(1/COUNTIF(Tabla2[CONTRATISTA PRNCIPAL],Tabla2[[#This Row],[CONTRATISTA PRNCIPAL]]),0)</f>
        <v>5.4945054945054949E-3</v>
      </c>
      <c r="U2829" s="33">
        <f ca="1">IF(((TODAY()-Tabla2[[#This Row],[FECHA NACIMIENTO]])/365)&lt;18,"Corregir", IF(((TODAY()-Tabla2[[#This Row],[FECHA NACIMIENTO]])/365)&gt;80, "Corregir",ROUNDDOWN(((TODAY()-Tabla2[[#This Row],[FECHA NACIMIENTO]])/365),0)))</f>
        <v>32</v>
      </c>
      <c r="V282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829" s="34" t="str">
        <f ca="1">+IF(Tabla2[[#This Row],[Edad]]="Corregir","Corregir","Ok")</f>
        <v>Ok</v>
      </c>
      <c r="X2829" s="10" t="str">
        <f>+IFERROR(VLOOKUP(Tabla2[[#This Row],[DISTRITO SEGÚN DNI]],Hoja1!$A$2:$B$55,2,FALSE),"No")</f>
        <v>CALLAO</v>
      </c>
      <c r="Y2829" s="10" t="str">
        <f>IF(OR(LOWER(Tabla2[[#This Row],[GENERO]])="masculino", LOWER(Tabla2[[#This Row],[GENERO]])="femenino"),"OK","Corregir")</f>
        <v>OK</v>
      </c>
      <c r="Z2829" s="10" t="str">
        <f>+IF(Tabla2[[#This Row],[Nro. DNI / CE]]="","Corregir",IF(LEN(Tabla2[[#This Row],[Nro. DNI / CE]])&gt;=8,"OK","Corregir"))</f>
        <v>OK</v>
      </c>
      <c r="AA2829" s="10">
        <f>COUNTIF(Tabla2[APELLIDOS Y NOMBRES],Tabla2[[#This Row],[APELLIDOS Y NOMBRES]])</f>
        <v>1</v>
      </c>
      <c r="AB2829" t="str">
        <f ca="1">+IFERROR(IF(Tabla2[[#This Row],[FECHA CESE/BAJA]]="","No Aplica",IF(AND(MONTH(Tabla2[[#This Row],[FECHA CESE/BAJA]])=MONTH(TODAY()-30),YEAR(Tabla2[[#This Row],[FECHA CESE/BAJA]])=YEAR(TODAY())),MONTH(TODAY()-30)&amp;"-"&amp;YEAR(TODAY()),"Borrar")),"No aplica")</f>
        <v>No Aplica</v>
      </c>
      <c r="AC2829" t="str">
        <f ca="1">+IFERROR(IF(Tabla2[[#This Row],[FECHA INICIO DE LABORES EN OBRA]]="","No Aplica",IF(AND(MONTH(Tabla2[[#This Row],[FECHA INICIO DE LABORES EN OBRA]])=MONTH(TODAY()-30),YEAR(Tabla2[[#This Row],[FECHA INICIO DE LABORES EN OBRA]])=YEAR(TODAY())),MONTH(TODAY()-30)&amp;"-"&amp;YEAR(TODAY()),"No Aplica")),"No Aplica")</f>
        <v>No Aplica</v>
      </c>
    </row>
    <row r="2830" spans="1:29" x14ac:dyDescent="0.25">
      <c r="A2830" s="2" t="s">
        <v>3186</v>
      </c>
      <c r="B2830" s="3" t="s">
        <v>26</v>
      </c>
      <c r="C2830" s="3" t="s">
        <v>26</v>
      </c>
      <c r="D2830" s="3" t="s">
        <v>3579</v>
      </c>
      <c r="E2830" s="3" t="s">
        <v>3580</v>
      </c>
      <c r="F2830" s="36">
        <v>30254</v>
      </c>
      <c r="G2830" s="3">
        <v>2</v>
      </c>
      <c r="H2830" s="3" t="s">
        <v>1453</v>
      </c>
      <c r="I2830" s="3" t="s">
        <v>9988</v>
      </c>
      <c r="J2830" s="3" t="s">
        <v>3581</v>
      </c>
      <c r="K2830" s="3" t="s">
        <v>34</v>
      </c>
      <c r="L2830" s="8" t="s">
        <v>9813</v>
      </c>
      <c r="M2830" s="5"/>
      <c r="N2830" s="13" t="s">
        <v>1043</v>
      </c>
      <c r="O2830" s="5">
        <v>45093</v>
      </c>
      <c r="P2830" s="8">
        <v>1</v>
      </c>
      <c r="Q2830" s="9">
        <v>4</v>
      </c>
      <c r="R2830" s="9" t="str">
        <f>IFERROR(VLOOKUP(Tabla2[[#This Row],[CONTRATISTA PRNCIPAL]],Hoja1!$L$5:$M$9,2,FALSE),"CJV")</f>
        <v>CJV</v>
      </c>
      <c r="S2830" s="9" t="str">
        <f>IF(Tabla2[[#This Row],[EMPRESA]]=Tabla2[[#This Row],[CONTRATISTA PRNCIPAL]],"Principal","Secundaria")</f>
        <v>Principal</v>
      </c>
      <c r="T2830" s="10">
        <f>IFERROR(1/COUNTIF(Tabla2[CONTRATISTA PRNCIPAL],Tabla2[[#This Row],[CONTRATISTA PRNCIPAL]]),0)</f>
        <v>5.4945054945054949E-3</v>
      </c>
      <c r="U2830" s="33">
        <f ca="1">IF(((TODAY()-Tabla2[[#This Row],[FECHA NACIMIENTO]])/365)&lt;18,"Corregir", IF(((TODAY()-Tabla2[[#This Row],[FECHA NACIMIENTO]])/365)&gt;80, "Corregir",ROUNDDOWN(((TODAY()-Tabla2[[#This Row],[FECHA NACIMIENTO]])/365),0)))</f>
        <v>40</v>
      </c>
      <c r="V283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830" s="34" t="str">
        <f ca="1">+IF(Tabla2[[#This Row],[Edad]]="Corregir","Corregir","Ok")</f>
        <v>Ok</v>
      </c>
      <c r="X2830" s="10" t="str">
        <f>+IFERROR(VLOOKUP(Tabla2[[#This Row],[DISTRITO SEGÚN DNI]],Hoja1!$A$2:$B$55,2,FALSE),"No")</f>
        <v>CALLAO</v>
      </c>
      <c r="Y2830" s="10" t="str">
        <f>IF(OR(LOWER(Tabla2[[#This Row],[GENERO]])="masculino", LOWER(Tabla2[[#This Row],[GENERO]])="femenino"),"OK","Corregir")</f>
        <v>OK</v>
      </c>
      <c r="Z2830" s="10" t="str">
        <f>+IF(Tabla2[[#This Row],[Nro. DNI / CE]]="","Corregir",IF(LEN(Tabla2[[#This Row],[Nro. DNI / CE]])&gt;=8,"OK","Corregir"))</f>
        <v>OK</v>
      </c>
      <c r="AA2830" s="10">
        <f>COUNTIF(Tabla2[APELLIDOS Y NOMBRES],Tabla2[[#This Row],[APELLIDOS Y NOMBRES]])</f>
        <v>1</v>
      </c>
      <c r="AB2830" t="str">
        <f ca="1">+IFERROR(IF(Tabla2[[#This Row],[FECHA CESE/BAJA]]="","No Aplica",IF(AND(MONTH(Tabla2[[#This Row],[FECHA CESE/BAJA]])=MONTH(TODAY()-30),YEAR(Tabla2[[#This Row],[FECHA CESE/BAJA]])=YEAR(TODAY())),MONTH(TODAY()-30)&amp;"-"&amp;YEAR(TODAY()),"Borrar")),"No aplica")</f>
        <v>No Aplica</v>
      </c>
      <c r="AC2830" t="str">
        <f ca="1">+IFERROR(IF(Tabla2[[#This Row],[FECHA INICIO DE LABORES EN OBRA]]="","No Aplica",IF(AND(MONTH(Tabla2[[#This Row],[FECHA INICIO DE LABORES EN OBRA]])=MONTH(TODAY()-30),YEAR(Tabla2[[#This Row],[FECHA INICIO DE LABORES EN OBRA]])=YEAR(TODAY())),MONTH(TODAY()-30)&amp;"-"&amp;YEAR(TODAY()),"No Aplica")),"No Aplica")</f>
        <v>No Aplica</v>
      </c>
    </row>
    <row r="2831" spans="1:29" x14ac:dyDescent="0.25">
      <c r="A2831" s="2" t="s">
        <v>3604</v>
      </c>
      <c r="B2831" s="3" t="s">
        <v>3494</v>
      </c>
      <c r="C2831" s="3" t="s">
        <v>26</v>
      </c>
      <c r="D2831" s="3" t="s">
        <v>10040</v>
      </c>
      <c r="E2831" s="3" t="s">
        <v>10041</v>
      </c>
      <c r="F2831" s="36">
        <v>36624</v>
      </c>
      <c r="G2831" s="3">
        <v>3</v>
      </c>
      <c r="H2831" s="3" t="s">
        <v>3497</v>
      </c>
      <c r="I2831" s="3" t="s">
        <v>2396</v>
      </c>
      <c r="J2831" s="3" t="s">
        <v>10042</v>
      </c>
      <c r="K2831" s="3" t="s">
        <v>1219</v>
      </c>
      <c r="L2831" s="8" t="s">
        <v>9813</v>
      </c>
      <c r="M2831" s="5"/>
      <c r="N2831" s="13" t="s">
        <v>1043</v>
      </c>
      <c r="O2831" s="5">
        <v>45093</v>
      </c>
      <c r="P2831" s="8">
        <v>1</v>
      </c>
      <c r="Q2831" s="9">
        <v>1</v>
      </c>
      <c r="R2831" s="9" t="str">
        <f>IFERROR(VLOOKUP(Tabla2[[#This Row],[CONTRATISTA PRNCIPAL]],Hoja1!$L$5:$M$9,2,FALSE),"CJV")</f>
        <v>CJV</v>
      </c>
      <c r="S2831" s="9" t="str">
        <f>IF(Tabla2[[#This Row],[EMPRESA]]=Tabla2[[#This Row],[CONTRATISTA PRNCIPAL]],"Principal","Secundaria")</f>
        <v>Secundaria</v>
      </c>
      <c r="T2831" s="10">
        <f>IFERROR(1/COUNTIF(Tabla2[CONTRATISTA PRNCIPAL],Tabla2[[#This Row],[CONTRATISTA PRNCIPAL]]),0)</f>
        <v>5.4945054945054949E-3</v>
      </c>
      <c r="U2831" s="33">
        <f ca="1">IF(((TODAY()-Tabla2[[#This Row],[FECHA NACIMIENTO]])/365)&lt;18,"Corregir", IF(((TODAY()-Tabla2[[#This Row],[FECHA NACIMIENTO]])/365)&gt;80, "Corregir",ROUNDDOWN(((TODAY()-Tabla2[[#This Row],[FECHA NACIMIENTO]])/365),0)))</f>
        <v>23</v>
      </c>
      <c r="V283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2831" s="34" t="str">
        <f ca="1">+IF(Tabla2[[#This Row],[Edad]]="Corregir","Corregir","Ok")</f>
        <v>Ok</v>
      </c>
      <c r="X2831" s="10" t="str">
        <f>+IFERROR(VLOOKUP(Tabla2[[#This Row],[DISTRITO SEGÚN DNI]],Hoja1!$A$2:$B$55,2,FALSE),"No")</f>
        <v>No</v>
      </c>
      <c r="Y2831" s="10" t="str">
        <f>IF(OR(LOWER(Tabla2[[#This Row],[GENERO]])="masculino", LOWER(Tabla2[[#This Row],[GENERO]])="femenino"),"OK","Corregir")</f>
        <v>OK</v>
      </c>
      <c r="Z2831" s="10" t="str">
        <f>+IF(Tabla2[[#This Row],[Nro. DNI / CE]]="","Corregir",IF(LEN(Tabla2[[#This Row],[Nro. DNI / CE]])&gt;=8,"OK","Corregir"))</f>
        <v>OK</v>
      </c>
      <c r="AA2831" s="10">
        <f>COUNTIF(Tabla2[APELLIDOS Y NOMBRES],Tabla2[[#This Row],[APELLIDOS Y NOMBRES]])</f>
        <v>1</v>
      </c>
      <c r="AB2831" t="str">
        <f ca="1">+IFERROR(IF(Tabla2[[#This Row],[FECHA CESE/BAJA]]="","No Aplica",IF(AND(MONTH(Tabla2[[#This Row],[FECHA CESE/BAJA]])=MONTH(TODAY()-30),YEAR(Tabla2[[#This Row],[FECHA CESE/BAJA]])=YEAR(TODAY())),MONTH(TODAY()-30)&amp;"-"&amp;YEAR(TODAY()),"Borrar")),"No aplica")</f>
        <v>No Aplica</v>
      </c>
      <c r="AC2831" t="str">
        <f ca="1">+IFERROR(IF(Tabla2[[#This Row],[FECHA INICIO DE LABORES EN OBRA]]="","No Aplica",IF(AND(MONTH(Tabla2[[#This Row],[FECHA INICIO DE LABORES EN OBRA]])=MONTH(TODAY()-30),YEAR(Tabla2[[#This Row],[FECHA INICIO DE LABORES EN OBRA]])=YEAR(TODAY())),MONTH(TODAY()-30)&amp;"-"&amp;YEAR(TODAY()),"No Aplica")),"No Aplica")</f>
        <v>No Aplica</v>
      </c>
    </row>
    <row r="2832" spans="1:29" x14ac:dyDescent="0.25">
      <c r="A2832" s="2" t="s">
        <v>3604</v>
      </c>
      <c r="B2832" s="3" t="s">
        <v>3494</v>
      </c>
      <c r="C2832" s="3" t="s">
        <v>26</v>
      </c>
      <c r="D2832" s="3" t="s">
        <v>3605</v>
      </c>
      <c r="E2832" s="3" t="s">
        <v>3606</v>
      </c>
      <c r="F2832" s="36">
        <v>26427</v>
      </c>
      <c r="G2832" s="3">
        <v>3</v>
      </c>
      <c r="H2832" s="3" t="s">
        <v>3497</v>
      </c>
      <c r="I2832" s="3" t="s">
        <v>2396</v>
      </c>
      <c r="J2832" s="3" t="s">
        <v>3607</v>
      </c>
      <c r="K2832" s="3" t="s">
        <v>1291</v>
      </c>
      <c r="L2832" s="8" t="s">
        <v>9813</v>
      </c>
      <c r="M2832" s="5"/>
      <c r="N2832" s="13" t="s">
        <v>1043</v>
      </c>
      <c r="O2832" s="5">
        <v>45093</v>
      </c>
      <c r="P2832" s="8">
        <v>1</v>
      </c>
      <c r="Q2832" s="9">
        <v>1</v>
      </c>
      <c r="R2832" s="9" t="str">
        <f>IFERROR(VLOOKUP(Tabla2[[#This Row],[CONTRATISTA PRNCIPAL]],Hoja1!$L$5:$M$9,2,FALSE),"CJV")</f>
        <v>CJV</v>
      </c>
      <c r="S2832" s="9" t="str">
        <f>IF(Tabla2[[#This Row],[EMPRESA]]=Tabla2[[#This Row],[CONTRATISTA PRNCIPAL]],"Principal","Secundaria")</f>
        <v>Secundaria</v>
      </c>
      <c r="T2832" s="10">
        <f>IFERROR(1/COUNTIF(Tabla2[CONTRATISTA PRNCIPAL],Tabla2[[#This Row],[CONTRATISTA PRNCIPAL]]),0)</f>
        <v>5.4945054945054949E-3</v>
      </c>
      <c r="U2832" s="33">
        <f ca="1">IF(((TODAY()-Tabla2[[#This Row],[FECHA NACIMIENTO]])/365)&lt;18,"Corregir", IF(((TODAY()-Tabla2[[#This Row],[FECHA NACIMIENTO]])/365)&gt;80, "Corregir",ROUNDDOWN(((TODAY()-Tabla2[[#This Row],[FECHA NACIMIENTO]])/365),0)))</f>
        <v>51</v>
      </c>
      <c r="V283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832" s="34" t="str">
        <f ca="1">+IF(Tabla2[[#This Row],[Edad]]="Corregir","Corregir","Ok")</f>
        <v>Ok</v>
      </c>
      <c r="X2832" s="10" t="str">
        <f>+IFERROR(VLOOKUP(Tabla2[[#This Row],[DISTRITO SEGÚN DNI]],Hoja1!$A$2:$B$55,2,FALSE),"No")</f>
        <v>No</v>
      </c>
      <c r="Y2832" s="10" t="str">
        <f>IF(OR(LOWER(Tabla2[[#This Row],[GENERO]])="masculino", LOWER(Tabla2[[#This Row],[GENERO]])="femenino"),"OK","Corregir")</f>
        <v>OK</v>
      </c>
      <c r="Z2832" s="10" t="str">
        <f>+IF(Tabla2[[#This Row],[Nro. DNI / CE]]="","Corregir",IF(LEN(Tabla2[[#This Row],[Nro. DNI / CE]])&gt;=8,"OK","Corregir"))</f>
        <v>OK</v>
      </c>
      <c r="AA2832" s="10">
        <f>COUNTIF(Tabla2[APELLIDOS Y NOMBRES],Tabla2[[#This Row],[APELLIDOS Y NOMBRES]])</f>
        <v>1</v>
      </c>
      <c r="AB2832" t="str">
        <f ca="1">+IFERROR(IF(Tabla2[[#This Row],[FECHA CESE/BAJA]]="","No Aplica",IF(AND(MONTH(Tabla2[[#This Row],[FECHA CESE/BAJA]])=MONTH(TODAY()-30),YEAR(Tabla2[[#This Row],[FECHA CESE/BAJA]])=YEAR(TODAY())),MONTH(TODAY()-30)&amp;"-"&amp;YEAR(TODAY()),"Borrar")),"No aplica")</f>
        <v>No Aplica</v>
      </c>
      <c r="AC2832" t="str">
        <f ca="1">+IFERROR(IF(Tabla2[[#This Row],[FECHA INICIO DE LABORES EN OBRA]]="","No Aplica",IF(AND(MONTH(Tabla2[[#This Row],[FECHA INICIO DE LABORES EN OBRA]])=MONTH(TODAY()-30),YEAR(Tabla2[[#This Row],[FECHA INICIO DE LABORES EN OBRA]])=YEAR(TODAY())),MONTH(TODAY()-30)&amp;"-"&amp;YEAR(TODAY()),"No Aplica")),"No Aplica")</f>
        <v>No Aplica</v>
      </c>
    </row>
    <row r="2833" spans="1:29" x14ac:dyDescent="0.25">
      <c r="A2833" s="2" t="s">
        <v>3186</v>
      </c>
      <c r="B2833" s="3" t="s">
        <v>26</v>
      </c>
      <c r="C2833" s="3" t="s">
        <v>26</v>
      </c>
      <c r="D2833" s="3" t="s">
        <v>3585</v>
      </c>
      <c r="E2833" s="3" t="s">
        <v>3586</v>
      </c>
      <c r="F2833" s="36">
        <v>28280</v>
      </c>
      <c r="G2833" s="3">
        <v>3</v>
      </c>
      <c r="H2833" s="3" t="s">
        <v>2961</v>
      </c>
      <c r="I2833" s="3" t="s">
        <v>7342</v>
      </c>
      <c r="J2833" s="3" t="s">
        <v>3587</v>
      </c>
      <c r="K2833" s="3" t="s">
        <v>1042</v>
      </c>
      <c r="L2833" s="8" t="s">
        <v>9813</v>
      </c>
      <c r="M2833" s="5"/>
      <c r="N2833" s="13" t="s">
        <v>1043</v>
      </c>
      <c r="O2833" s="5">
        <v>45094</v>
      </c>
      <c r="P2833" s="8">
        <v>1</v>
      </c>
      <c r="Q2833" s="9">
        <v>1</v>
      </c>
      <c r="R2833" s="9" t="str">
        <f>IFERROR(VLOOKUP(Tabla2[[#This Row],[CONTRATISTA PRNCIPAL]],Hoja1!$L$5:$M$9,2,FALSE),"CJV")</f>
        <v>CJV</v>
      </c>
      <c r="S2833" s="9" t="str">
        <f>IF(Tabla2[[#This Row],[EMPRESA]]=Tabla2[[#This Row],[CONTRATISTA PRNCIPAL]],"Principal","Secundaria")</f>
        <v>Principal</v>
      </c>
      <c r="T2833" s="10">
        <f>IFERROR(1/COUNTIF(Tabla2[CONTRATISTA PRNCIPAL],Tabla2[[#This Row],[CONTRATISTA PRNCIPAL]]),0)</f>
        <v>5.4945054945054949E-3</v>
      </c>
      <c r="U2833" s="33">
        <f ca="1">IF(((TODAY()-Tabla2[[#This Row],[FECHA NACIMIENTO]])/365)&lt;18,"Corregir", IF(((TODAY()-Tabla2[[#This Row],[FECHA NACIMIENTO]])/365)&gt;80, "Corregir",ROUNDDOWN(((TODAY()-Tabla2[[#This Row],[FECHA NACIMIENTO]])/365),0)))</f>
        <v>46</v>
      </c>
      <c r="V283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833" s="34" t="str">
        <f ca="1">+IF(Tabla2[[#This Row],[Edad]]="Corregir","Corregir","Ok")</f>
        <v>Ok</v>
      </c>
      <c r="X2833" s="10" t="str">
        <f>+IFERROR(VLOOKUP(Tabla2[[#This Row],[DISTRITO SEGÚN DNI]],Hoja1!$A$2:$B$55,2,FALSE),"No")</f>
        <v>No</v>
      </c>
      <c r="Y2833" s="10" t="str">
        <f>IF(OR(LOWER(Tabla2[[#This Row],[GENERO]])="masculino", LOWER(Tabla2[[#This Row],[GENERO]])="femenino"),"OK","Corregir")</f>
        <v>OK</v>
      </c>
      <c r="Z2833" s="10" t="str">
        <f>+IF(Tabla2[[#This Row],[Nro. DNI / CE]]="","Corregir",IF(LEN(Tabla2[[#This Row],[Nro. DNI / CE]])&gt;=8,"OK","Corregir"))</f>
        <v>OK</v>
      </c>
      <c r="AA2833" s="10">
        <f>COUNTIF(Tabla2[APELLIDOS Y NOMBRES],Tabla2[[#This Row],[APELLIDOS Y NOMBRES]])</f>
        <v>1</v>
      </c>
      <c r="AB2833" t="str">
        <f ca="1">+IFERROR(IF(Tabla2[[#This Row],[FECHA CESE/BAJA]]="","No Aplica",IF(AND(MONTH(Tabla2[[#This Row],[FECHA CESE/BAJA]])=MONTH(TODAY()-30),YEAR(Tabla2[[#This Row],[FECHA CESE/BAJA]])=YEAR(TODAY())),MONTH(TODAY()-30)&amp;"-"&amp;YEAR(TODAY()),"Borrar")),"No aplica")</f>
        <v>No Aplica</v>
      </c>
      <c r="AC2833" t="str">
        <f ca="1">+IFERROR(IF(Tabla2[[#This Row],[FECHA INICIO DE LABORES EN OBRA]]="","No Aplica",IF(AND(MONTH(Tabla2[[#This Row],[FECHA INICIO DE LABORES EN OBRA]])=MONTH(TODAY()-30),YEAR(Tabla2[[#This Row],[FECHA INICIO DE LABORES EN OBRA]])=YEAR(TODAY())),MONTH(TODAY()-30)&amp;"-"&amp;YEAR(TODAY()),"No Aplica")),"No Aplica")</f>
        <v>No Aplica</v>
      </c>
    </row>
    <row r="2834" spans="1:29" x14ac:dyDescent="0.25">
      <c r="A2834" s="2" t="s">
        <v>3186</v>
      </c>
      <c r="B2834" s="3" t="s">
        <v>26</v>
      </c>
      <c r="C2834" s="3" t="s">
        <v>26</v>
      </c>
      <c r="D2834" s="3" t="s">
        <v>3588</v>
      </c>
      <c r="E2834" s="3" t="s">
        <v>3589</v>
      </c>
      <c r="F2834" s="36">
        <v>29075</v>
      </c>
      <c r="G2834" s="3">
        <v>1</v>
      </c>
      <c r="H2834" s="3" t="s">
        <v>3590</v>
      </c>
      <c r="I2834" s="3" t="s">
        <v>2396</v>
      </c>
      <c r="J2834" s="3" t="s">
        <v>3591</v>
      </c>
      <c r="K2834" s="3" t="s">
        <v>1278</v>
      </c>
      <c r="L2834" s="8" t="s">
        <v>9818</v>
      </c>
      <c r="M2834" s="5"/>
      <c r="N2834" s="13" t="s">
        <v>1043</v>
      </c>
      <c r="O2834" s="5">
        <v>45097</v>
      </c>
      <c r="P2834" s="8">
        <v>1</v>
      </c>
      <c r="Q2834" s="9">
        <v>1</v>
      </c>
      <c r="R2834" s="9" t="str">
        <f>IFERROR(VLOOKUP(Tabla2[[#This Row],[CONTRATISTA PRNCIPAL]],Hoja1!$L$5:$M$9,2,FALSE),"CJV")</f>
        <v>CJV</v>
      </c>
      <c r="S2834" s="9" t="str">
        <f>IF(Tabla2[[#This Row],[EMPRESA]]=Tabla2[[#This Row],[CONTRATISTA PRNCIPAL]],"Principal","Secundaria")</f>
        <v>Principal</v>
      </c>
      <c r="T2834" s="10">
        <f>IFERROR(1/COUNTIF(Tabla2[CONTRATISTA PRNCIPAL],Tabla2[[#This Row],[CONTRATISTA PRNCIPAL]]),0)</f>
        <v>5.4945054945054949E-3</v>
      </c>
      <c r="U2834" s="33">
        <f ca="1">IF(((TODAY()-Tabla2[[#This Row],[FECHA NACIMIENTO]])/365)&lt;18,"Corregir", IF(((TODAY()-Tabla2[[#This Row],[FECHA NACIMIENTO]])/365)&gt;80, "Corregir",ROUNDDOWN(((TODAY()-Tabla2[[#This Row],[FECHA NACIMIENTO]])/365),0)))</f>
        <v>44</v>
      </c>
      <c r="V283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834" s="34" t="str">
        <f ca="1">+IF(Tabla2[[#This Row],[Edad]]="Corregir","Corregir","Ok")</f>
        <v>Ok</v>
      </c>
      <c r="X2834" s="10" t="str">
        <f>+IFERROR(VLOOKUP(Tabla2[[#This Row],[DISTRITO SEGÚN DNI]],Hoja1!$A$2:$B$55,2,FALSE),"No")</f>
        <v>No</v>
      </c>
      <c r="Y2834" s="10" t="str">
        <f>IF(OR(LOWER(Tabla2[[#This Row],[GENERO]])="masculino", LOWER(Tabla2[[#This Row],[GENERO]])="femenino"),"OK","Corregir")</f>
        <v>OK</v>
      </c>
      <c r="Z2834" s="10" t="str">
        <f>+IF(Tabla2[[#This Row],[Nro. DNI / CE]]="","Corregir",IF(LEN(Tabla2[[#This Row],[Nro. DNI / CE]])&gt;=8,"OK","Corregir"))</f>
        <v>OK</v>
      </c>
      <c r="AA2834" s="10">
        <f>COUNTIF(Tabla2[APELLIDOS Y NOMBRES],Tabla2[[#This Row],[APELLIDOS Y NOMBRES]])</f>
        <v>1</v>
      </c>
      <c r="AB2834" t="str">
        <f ca="1">+IFERROR(IF(Tabla2[[#This Row],[FECHA CESE/BAJA]]="","No Aplica",IF(AND(MONTH(Tabla2[[#This Row],[FECHA CESE/BAJA]])=MONTH(TODAY()-30),YEAR(Tabla2[[#This Row],[FECHA CESE/BAJA]])=YEAR(TODAY())),MONTH(TODAY()-30)&amp;"-"&amp;YEAR(TODAY()),"Borrar")),"No aplica")</f>
        <v>No Aplica</v>
      </c>
      <c r="AC2834" t="str">
        <f ca="1">+IFERROR(IF(Tabla2[[#This Row],[FECHA INICIO DE LABORES EN OBRA]]="","No Aplica",IF(AND(MONTH(Tabla2[[#This Row],[FECHA INICIO DE LABORES EN OBRA]])=MONTH(TODAY()-30),YEAR(Tabla2[[#This Row],[FECHA INICIO DE LABORES EN OBRA]])=YEAR(TODAY())),MONTH(TODAY()-30)&amp;"-"&amp;YEAR(TODAY()),"No Aplica")),"No Aplica")</f>
        <v>No Aplica</v>
      </c>
    </row>
    <row r="2835" spans="1:29" x14ac:dyDescent="0.25">
      <c r="A2835" s="2" t="s">
        <v>3186</v>
      </c>
      <c r="B2835" s="3" t="s">
        <v>26</v>
      </c>
      <c r="C2835" s="3" t="s">
        <v>26</v>
      </c>
      <c r="D2835" s="3" t="s">
        <v>3592</v>
      </c>
      <c r="E2835" s="3" t="s">
        <v>3593</v>
      </c>
      <c r="F2835" s="36">
        <v>34586</v>
      </c>
      <c r="G2835" s="3">
        <v>3</v>
      </c>
      <c r="H2835" s="3" t="s">
        <v>3539</v>
      </c>
      <c r="I2835" s="3" t="s">
        <v>9988</v>
      </c>
      <c r="J2835" s="3" t="s">
        <v>3594</v>
      </c>
      <c r="K2835" s="3" t="s">
        <v>1278</v>
      </c>
      <c r="L2835" s="8" t="s">
        <v>9813</v>
      </c>
      <c r="M2835" s="5"/>
      <c r="N2835" s="13" t="s">
        <v>1043</v>
      </c>
      <c r="O2835" s="5">
        <v>45097</v>
      </c>
      <c r="P2835" s="8">
        <v>1</v>
      </c>
      <c r="Q2835" s="9">
        <v>1</v>
      </c>
      <c r="R2835" s="9" t="str">
        <f>IFERROR(VLOOKUP(Tabla2[[#This Row],[CONTRATISTA PRNCIPAL]],Hoja1!$L$5:$M$9,2,FALSE),"CJV")</f>
        <v>CJV</v>
      </c>
      <c r="S2835" s="9" t="str">
        <f>IF(Tabla2[[#This Row],[EMPRESA]]=Tabla2[[#This Row],[CONTRATISTA PRNCIPAL]],"Principal","Secundaria")</f>
        <v>Principal</v>
      </c>
      <c r="T2835" s="10">
        <f>IFERROR(1/COUNTIF(Tabla2[CONTRATISTA PRNCIPAL],Tabla2[[#This Row],[CONTRATISTA PRNCIPAL]]),0)</f>
        <v>5.4945054945054949E-3</v>
      </c>
      <c r="U2835" s="33">
        <f ca="1">IF(((TODAY()-Tabla2[[#This Row],[FECHA NACIMIENTO]])/365)&lt;18,"Corregir", IF(((TODAY()-Tabla2[[#This Row],[FECHA NACIMIENTO]])/365)&gt;80, "Corregir",ROUNDDOWN(((TODAY()-Tabla2[[#This Row],[FECHA NACIMIENTO]])/365),0)))</f>
        <v>29</v>
      </c>
      <c r="V283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835" s="34" t="str">
        <f ca="1">+IF(Tabla2[[#This Row],[Edad]]="Corregir","Corregir","Ok")</f>
        <v>Ok</v>
      </c>
      <c r="X2835" s="10" t="str">
        <f>+IFERROR(VLOOKUP(Tabla2[[#This Row],[DISTRITO SEGÚN DNI]],Hoja1!$A$2:$B$55,2,FALSE),"No")</f>
        <v>No</v>
      </c>
      <c r="Y2835" s="10" t="str">
        <f>IF(OR(LOWER(Tabla2[[#This Row],[GENERO]])="masculino", LOWER(Tabla2[[#This Row],[GENERO]])="femenino"),"OK","Corregir")</f>
        <v>OK</v>
      </c>
      <c r="Z2835" s="10" t="str">
        <f>+IF(Tabla2[[#This Row],[Nro. DNI / CE]]="","Corregir",IF(LEN(Tabla2[[#This Row],[Nro. DNI / CE]])&gt;=8,"OK","Corregir"))</f>
        <v>OK</v>
      </c>
      <c r="AA2835" s="10">
        <f>COUNTIF(Tabla2[APELLIDOS Y NOMBRES],Tabla2[[#This Row],[APELLIDOS Y NOMBRES]])</f>
        <v>1</v>
      </c>
      <c r="AB2835" t="str">
        <f ca="1">+IFERROR(IF(Tabla2[[#This Row],[FECHA CESE/BAJA]]="","No Aplica",IF(AND(MONTH(Tabla2[[#This Row],[FECHA CESE/BAJA]])=MONTH(TODAY()-30),YEAR(Tabla2[[#This Row],[FECHA CESE/BAJA]])=YEAR(TODAY())),MONTH(TODAY()-30)&amp;"-"&amp;YEAR(TODAY()),"Borrar")),"No aplica")</f>
        <v>No Aplica</v>
      </c>
      <c r="AC2835" t="str">
        <f ca="1">+IFERROR(IF(Tabla2[[#This Row],[FECHA INICIO DE LABORES EN OBRA]]="","No Aplica",IF(AND(MONTH(Tabla2[[#This Row],[FECHA INICIO DE LABORES EN OBRA]])=MONTH(TODAY()-30),YEAR(Tabla2[[#This Row],[FECHA INICIO DE LABORES EN OBRA]])=YEAR(TODAY())),MONTH(TODAY()-30)&amp;"-"&amp;YEAR(TODAY()),"No Aplica")),"No Aplica")</f>
        <v>No Aplica</v>
      </c>
    </row>
    <row r="2836" spans="1:29" x14ac:dyDescent="0.25">
      <c r="A2836" s="2" t="s">
        <v>3186</v>
      </c>
      <c r="B2836" s="3" t="s">
        <v>26</v>
      </c>
      <c r="C2836" s="3" t="s">
        <v>26</v>
      </c>
      <c r="D2836" s="3" t="s">
        <v>10043</v>
      </c>
      <c r="E2836" s="3" t="s">
        <v>10044</v>
      </c>
      <c r="F2836" s="36">
        <v>31137</v>
      </c>
      <c r="G2836" s="3">
        <v>1</v>
      </c>
      <c r="H2836" s="3" t="s">
        <v>1471</v>
      </c>
      <c r="I2836" s="3" t="s">
        <v>9988</v>
      </c>
      <c r="J2836" s="3" t="s">
        <v>10045</v>
      </c>
      <c r="K2836" s="3" t="s">
        <v>78</v>
      </c>
      <c r="L2836" s="8" t="s">
        <v>9813</v>
      </c>
      <c r="M2836" s="5"/>
      <c r="N2836" s="13" t="s">
        <v>1043</v>
      </c>
      <c r="O2836" s="5">
        <v>45098</v>
      </c>
      <c r="P2836" s="8">
        <v>1</v>
      </c>
      <c r="Q2836" s="9">
        <v>1</v>
      </c>
      <c r="R2836" s="9" t="str">
        <f>IFERROR(VLOOKUP(Tabla2[[#This Row],[CONTRATISTA PRNCIPAL]],Hoja1!$L$5:$M$9,2,FALSE),"CJV")</f>
        <v>CJV</v>
      </c>
      <c r="S2836" s="9" t="str">
        <f>IF(Tabla2[[#This Row],[EMPRESA]]=Tabla2[[#This Row],[CONTRATISTA PRNCIPAL]],"Principal","Secundaria")</f>
        <v>Principal</v>
      </c>
      <c r="T2836" s="10">
        <f>IFERROR(1/COUNTIF(Tabla2[CONTRATISTA PRNCIPAL],Tabla2[[#This Row],[CONTRATISTA PRNCIPAL]]),0)</f>
        <v>5.4945054945054949E-3</v>
      </c>
      <c r="U2836" s="33">
        <f ca="1">IF(((TODAY()-Tabla2[[#This Row],[FECHA NACIMIENTO]])/365)&lt;18,"Corregir", IF(((TODAY()-Tabla2[[#This Row],[FECHA NACIMIENTO]])/365)&gt;80, "Corregir",ROUNDDOWN(((TODAY()-Tabla2[[#This Row],[FECHA NACIMIENTO]])/365),0)))</f>
        <v>38</v>
      </c>
      <c r="V283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836" s="34" t="str">
        <f ca="1">+IF(Tabla2[[#This Row],[Edad]]="Corregir","Corregir","Ok")</f>
        <v>Ok</v>
      </c>
      <c r="X2836" s="10" t="str">
        <f>+IFERROR(VLOOKUP(Tabla2[[#This Row],[DISTRITO SEGÚN DNI]],Hoja1!$A$2:$B$55,2,FALSE),"No")</f>
        <v xml:space="preserve">SAN LUIS </v>
      </c>
      <c r="Y2836" s="10" t="str">
        <f>IF(OR(LOWER(Tabla2[[#This Row],[GENERO]])="masculino", LOWER(Tabla2[[#This Row],[GENERO]])="femenino"),"OK","Corregir")</f>
        <v>OK</v>
      </c>
      <c r="Z2836" s="10" t="str">
        <f>+IF(Tabla2[[#This Row],[Nro. DNI / CE]]="","Corregir",IF(LEN(Tabla2[[#This Row],[Nro. DNI / CE]])&gt;=8,"OK","Corregir"))</f>
        <v>OK</v>
      </c>
      <c r="AA2836" s="10">
        <f>COUNTIF(Tabla2[APELLIDOS Y NOMBRES],Tabla2[[#This Row],[APELLIDOS Y NOMBRES]])</f>
        <v>1</v>
      </c>
      <c r="AB2836" t="str">
        <f ca="1">+IFERROR(IF(Tabla2[[#This Row],[FECHA CESE/BAJA]]="","No Aplica",IF(AND(MONTH(Tabla2[[#This Row],[FECHA CESE/BAJA]])=MONTH(TODAY()-30),YEAR(Tabla2[[#This Row],[FECHA CESE/BAJA]])=YEAR(TODAY())),MONTH(TODAY()-30)&amp;"-"&amp;YEAR(TODAY()),"Borrar")),"No aplica")</f>
        <v>No Aplica</v>
      </c>
      <c r="AC2836" t="str">
        <f ca="1">+IFERROR(IF(Tabla2[[#This Row],[FECHA INICIO DE LABORES EN OBRA]]="","No Aplica",IF(AND(MONTH(Tabla2[[#This Row],[FECHA INICIO DE LABORES EN OBRA]])=MONTH(TODAY()-30),YEAR(Tabla2[[#This Row],[FECHA INICIO DE LABORES EN OBRA]])=YEAR(TODAY())),MONTH(TODAY()-30)&amp;"-"&amp;YEAR(TODAY()),"No Aplica")),"No Aplica")</f>
        <v>No Aplica</v>
      </c>
    </row>
    <row r="2837" spans="1:29" x14ac:dyDescent="0.25">
      <c r="A2837" s="2" t="s">
        <v>3186</v>
      </c>
      <c r="B2837" s="3" t="s">
        <v>26</v>
      </c>
      <c r="C2837" s="3" t="s">
        <v>26</v>
      </c>
      <c r="D2837" s="3" t="s">
        <v>10046</v>
      </c>
      <c r="E2837" s="3" t="s">
        <v>10047</v>
      </c>
      <c r="F2837" s="36">
        <v>34154</v>
      </c>
      <c r="G2837" s="3">
        <v>1</v>
      </c>
      <c r="H2837" s="3" t="s">
        <v>1891</v>
      </c>
      <c r="I2837" s="3" t="s">
        <v>9990</v>
      </c>
      <c r="J2837" s="3" t="s">
        <v>10048</v>
      </c>
      <c r="K2837" s="3" t="s">
        <v>1086</v>
      </c>
      <c r="L2837" s="8" t="s">
        <v>9813</v>
      </c>
      <c r="M2837" s="5"/>
      <c r="N2837" s="13" t="s">
        <v>1043</v>
      </c>
      <c r="O2837" s="5">
        <v>45101</v>
      </c>
      <c r="P2837" s="8">
        <v>1</v>
      </c>
      <c r="Q2837" s="9">
        <v>1</v>
      </c>
      <c r="R2837" s="9" t="str">
        <f>IFERROR(VLOOKUP(Tabla2[[#This Row],[CONTRATISTA PRNCIPAL]],Hoja1!$L$5:$M$9,2,FALSE),"CJV")</f>
        <v>CJV</v>
      </c>
      <c r="S2837" s="9" t="str">
        <f>IF(Tabla2[[#This Row],[EMPRESA]]=Tabla2[[#This Row],[CONTRATISTA PRNCIPAL]],"Principal","Secundaria")</f>
        <v>Principal</v>
      </c>
      <c r="T2837" s="10">
        <f>IFERROR(1/COUNTIF(Tabla2[CONTRATISTA PRNCIPAL],Tabla2[[#This Row],[CONTRATISTA PRNCIPAL]]),0)</f>
        <v>5.4945054945054949E-3</v>
      </c>
      <c r="U2837" s="33">
        <f ca="1">IF(((TODAY()-Tabla2[[#This Row],[FECHA NACIMIENTO]])/365)&lt;18,"Corregir", IF(((TODAY()-Tabla2[[#This Row],[FECHA NACIMIENTO]])/365)&gt;80, "Corregir",ROUNDDOWN(((TODAY()-Tabla2[[#This Row],[FECHA NACIMIENTO]])/365),0)))</f>
        <v>30</v>
      </c>
      <c r="V283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837" s="34" t="str">
        <f ca="1">+IF(Tabla2[[#This Row],[Edad]]="Corregir","Corregir","Ok")</f>
        <v>Ok</v>
      </c>
      <c r="X2837" s="10" t="str">
        <f>+IFERROR(VLOOKUP(Tabla2[[#This Row],[DISTRITO SEGÚN DNI]],Hoja1!$A$2:$B$55,2,FALSE),"No")</f>
        <v>No</v>
      </c>
      <c r="Y2837" s="10" t="str">
        <f>IF(OR(LOWER(Tabla2[[#This Row],[GENERO]])="masculino", LOWER(Tabla2[[#This Row],[GENERO]])="femenino"),"OK","Corregir")</f>
        <v>OK</v>
      </c>
      <c r="Z2837" s="10" t="str">
        <f>+IF(Tabla2[[#This Row],[Nro. DNI / CE]]="","Corregir",IF(LEN(Tabla2[[#This Row],[Nro. DNI / CE]])&gt;=8,"OK","Corregir"))</f>
        <v>OK</v>
      </c>
      <c r="AA2837" s="10">
        <f>COUNTIF(Tabla2[APELLIDOS Y NOMBRES],Tabla2[[#This Row],[APELLIDOS Y NOMBRES]])</f>
        <v>1</v>
      </c>
      <c r="AB2837" t="str">
        <f ca="1">+IFERROR(IF(Tabla2[[#This Row],[FECHA CESE/BAJA]]="","No Aplica",IF(AND(MONTH(Tabla2[[#This Row],[FECHA CESE/BAJA]])=MONTH(TODAY()-30),YEAR(Tabla2[[#This Row],[FECHA CESE/BAJA]])=YEAR(TODAY())),MONTH(TODAY()-30)&amp;"-"&amp;YEAR(TODAY()),"Borrar")),"No aplica")</f>
        <v>No Aplica</v>
      </c>
      <c r="AC2837" t="str">
        <f ca="1">+IFERROR(IF(Tabla2[[#This Row],[FECHA INICIO DE LABORES EN OBRA]]="","No Aplica",IF(AND(MONTH(Tabla2[[#This Row],[FECHA INICIO DE LABORES EN OBRA]])=MONTH(TODAY()-30),YEAR(Tabla2[[#This Row],[FECHA INICIO DE LABORES EN OBRA]])=YEAR(TODAY())),MONTH(TODAY()-30)&amp;"-"&amp;YEAR(TODAY()),"No Aplica")),"No Aplica")</f>
        <v>No Aplica</v>
      </c>
    </row>
    <row r="2838" spans="1:29" x14ac:dyDescent="0.25">
      <c r="A2838" s="2" t="s">
        <v>3186</v>
      </c>
      <c r="B2838" s="3" t="s">
        <v>26</v>
      </c>
      <c r="C2838" s="3" t="s">
        <v>26</v>
      </c>
      <c r="D2838" s="3" t="s">
        <v>3595</v>
      </c>
      <c r="E2838" s="3" t="s">
        <v>3596</v>
      </c>
      <c r="F2838" s="36">
        <v>29028</v>
      </c>
      <c r="G2838" s="3">
        <v>3</v>
      </c>
      <c r="H2838" s="3" t="s">
        <v>2495</v>
      </c>
      <c r="I2838" s="3" t="s">
        <v>2396</v>
      </c>
      <c r="J2838" s="3" t="s">
        <v>3597</v>
      </c>
      <c r="K2838" s="3" t="s">
        <v>1047</v>
      </c>
      <c r="L2838" s="8" t="s">
        <v>9813</v>
      </c>
      <c r="M2838" s="5"/>
      <c r="N2838" s="13" t="s">
        <v>1043</v>
      </c>
      <c r="O2838" s="5">
        <v>45103</v>
      </c>
      <c r="P2838" s="8">
        <v>1</v>
      </c>
      <c r="Q2838" s="9">
        <v>1</v>
      </c>
      <c r="R2838" s="9" t="str">
        <f>IFERROR(VLOOKUP(Tabla2[[#This Row],[CONTRATISTA PRNCIPAL]],Hoja1!$L$5:$M$9,2,FALSE),"CJV")</f>
        <v>CJV</v>
      </c>
      <c r="S2838" s="9" t="str">
        <f>IF(Tabla2[[#This Row],[EMPRESA]]=Tabla2[[#This Row],[CONTRATISTA PRNCIPAL]],"Principal","Secundaria")</f>
        <v>Principal</v>
      </c>
      <c r="T2838" s="10">
        <f>IFERROR(1/COUNTIF(Tabla2[CONTRATISTA PRNCIPAL],Tabla2[[#This Row],[CONTRATISTA PRNCIPAL]]),0)</f>
        <v>5.4945054945054949E-3</v>
      </c>
      <c r="U2838" s="33">
        <f ca="1">IF(((TODAY()-Tabla2[[#This Row],[FECHA NACIMIENTO]])/365)&lt;18,"Corregir", IF(((TODAY()-Tabla2[[#This Row],[FECHA NACIMIENTO]])/365)&gt;80, "Corregir",ROUNDDOWN(((TODAY()-Tabla2[[#This Row],[FECHA NACIMIENTO]])/365),0)))</f>
        <v>44</v>
      </c>
      <c r="V283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838" s="34" t="str">
        <f ca="1">+IF(Tabla2[[#This Row],[Edad]]="Corregir","Corregir","Ok")</f>
        <v>Ok</v>
      </c>
      <c r="X2838" s="10" t="str">
        <f>+IFERROR(VLOOKUP(Tabla2[[#This Row],[DISTRITO SEGÚN DNI]],Hoja1!$A$2:$B$55,2,FALSE),"No")</f>
        <v>No</v>
      </c>
      <c r="Y2838" s="10" t="str">
        <f>IF(OR(LOWER(Tabla2[[#This Row],[GENERO]])="masculino", LOWER(Tabla2[[#This Row],[GENERO]])="femenino"),"OK","Corregir")</f>
        <v>OK</v>
      </c>
      <c r="Z2838" s="10" t="str">
        <f>+IF(Tabla2[[#This Row],[Nro. DNI / CE]]="","Corregir",IF(LEN(Tabla2[[#This Row],[Nro. DNI / CE]])&gt;=8,"OK","Corregir"))</f>
        <v>OK</v>
      </c>
      <c r="AA2838" s="10">
        <f>COUNTIF(Tabla2[APELLIDOS Y NOMBRES],Tabla2[[#This Row],[APELLIDOS Y NOMBRES]])</f>
        <v>1</v>
      </c>
      <c r="AB2838" t="str">
        <f ca="1">+IFERROR(IF(Tabla2[[#This Row],[FECHA CESE/BAJA]]="","No Aplica",IF(AND(MONTH(Tabla2[[#This Row],[FECHA CESE/BAJA]])=MONTH(TODAY()-30),YEAR(Tabla2[[#This Row],[FECHA CESE/BAJA]])=YEAR(TODAY())),MONTH(TODAY()-30)&amp;"-"&amp;YEAR(TODAY()),"Borrar")),"No aplica")</f>
        <v>No Aplica</v>
      </c>
      <c r="AC2838" t="str">
        <f ca="1">+IFERROR(IF(Tabla2[[#This Row],[FECHA INICIO DE LABORES EN OBRA]]="","No Aplica",IF(AND(MONTH(Tabla2[[#This Row],[FECHA INICIO DE LABORES EN OBRA]])=MONTH(TODAY()-30),YEAR(Tabla2[[#This Row],[FECHA INICIO DE LABORES EN OBRA]])=YEAR(TODAY())),MONTH(TODAY()-30)&amp;"-"&amp;YEAR(TODAY()),"No Aplica")),"No Aplica")</f>
        <v>No Aplica</v>
      </c>
    </row>
    <row r="2839" spans="1:29" x14ac:dyDescent="0.25">
      <c r="A2839" s="2" t="s">
        <v>3186</v>
      </c>
      <c r="B2839" s="3" t="s">
        <v>26</v>
      </c>
      <c r="C2839" s="3" t="s">
        <v>26</v>
      </c>
      <c r="D2839" s="3" t="s">
        <v>3598</v>
      </c>
      <c r="E2839" s="3" t="s">
        <v>3599</v>
      </c>
      <c r="F2839" s="36">
        <v>35205</v>
      </c>
      <c r="G2839" s="3">
        <v>3</v>
      </c>
      <c r="H2839" s="3" t="s">
        <v>1688</v>
      </c>
      <c r="I2839" s="3" t="s">
        <v>2396</v>
      </c>
      <c r="J2839" s="3" t="s">
        <v>3600</v>
      </c>
      <c r="K2839" s="3" t="s">
        <v>78</v>
      </c>
      <c r="L2839" s="8" t="s">
        <v>9813</v>
      </c>
      <c r="M2839" s="5"/>
      <c r="N2839" s="13" t="s">
        <v>1043</v>
      </c>
      <c r="O2839" s="5">
        <v>45103</v>
      </c>
      <c r="P2839" s="8">
        <v>3</v>
      </c>
      <c r="Q2839" s="9">
        <v>1</v>
      </c>
      <c r="R2839" s="9" t="str">
        <f>IFERROR(VLOOKUP(Tabla2[[#This Row],[CONTRATISTA PRNCIPAL]],Hoja1!$L$5:$M$9,2,FALSE),"CJV")</f>
        <v>CJV</v>
      </c>
      <c r="S2839" s="9" t="str">
        <f>IF(Tabla2[[#This Row],[EMPRESA]]=Tabla2[[#This Row],[CONTRATISTA PRNCIPAL]],"Principal","Secundaria")</f>
        <v>Principal</v>
      </c>
      <c r="T2839" s="10">
        <f>IFERROR(1/COUNTIF(Tabla2[CONTRATISTA PRNCIPAL],Tabla2[[#This Row],[CONTRATISTA PRNCIPAL]]),0)</f>
        <v>5.4945054945054949E-3</v>
      </c>
      <c r="U2839" s="33">
        <f ca="1">IF(((TODAY()-Tabla2[[#This Row],[FECHA NACIMIENTO]])/365)&lt;18,"Corregir", IF(((TODAY()-Tabla2[[#This Row],[FECHA NACIMIENTO]])/365)&gt;80, "Corregir",ROUNDDOWN(((TODAY()-Tabla2[[#This Row],[FECHA NACIMIENTO]])/365),0)))</f>
        <v>27</v>
      </c>
      <c r="V283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839" s="34" t="str">
        <f ca="1">+IF(Tabla2[[#This Row],[Edad]]="Corregir","Corregir","Ok")</f>
        <v>Ok</v>
      </c>
      <c r="X2839" s="10" t="str">
        <f>+IFERROR(VLOOKUP(Tabla2[[#This Row],[DISTRITO SEGÚN DNI]],Hoja1!$A$2:$B$55,2,FALSE),"No")</f>
        <v xml:space="preserve">SAN LUIS </v>
      </c>
      <c r="Y2839" s="10" t="str">
        <f>IF(OR(LOWER(Tabla2[[#This Row],[GENERO]])="masculino", LOWER(Tabla2[[#This Row],[GENERO]])="femenino"),"OK","Corregir")</f>
        <v>OK</v>
      </c>
      <c r="Z2839" s="10" t="str">
        <f>+IF(Tabla2[[#This Row],[Nro. DNI / CE]]="","Corregir",IF(LEN(Tabla2[[#This Row],[Nro. DNI / CE]])&gt;=8,"OK","Corregir"))</f>
        <v>OK</v>
      </c>
      <c r="AA2839" s="10">
        <f>COUNTIF(Tabla2[APELLIDOS Y NOMBRES],Tabla2[[#This Row],[APELLIDOS Y NOMBRES]])</f>
        <v>1</v>
      </c>
      <c r="AB2839" t="str">
        <f ca="1">+IFERROR(IF(Tabla2[[#This Row],[FECHA CESE/BAJA]]="","No Aplica",IF(AND(MONTH(Tabla2[[#This Row],[FECHA CESE/BAJA]])=MONTH(TODAY()-30),YEAR(Tabla2[[#This Row],[FECHA CESE/BAJA]])=YEAR(TODAY())),MONTH(TODAY()-30)&amp;"-"&amp;YEAR(TODAY()),"Borrar")),"No aplica")</f>
        <v>No Aplica</v>
      </c>
      <c r="AC2839" t="str">
        <f ca="1">+IFERROR(IF(Tabla2[[#This Row],[FECHA INICIO DE LABORES EN OBRA]]="","No Aplica",IF(AND(MONTH(Tabla2[[#This Row],[FECHA INICIO DE LABORES EN OBRA]])=MONTH(TODAY()-30),YEAR(Tabla2[[#This Row],[FECHA INICIO DE LABORES EN OBRA]])=YEAR(TODAY())),MONTH(TODAY()-30)&amp;"-"&amp;YEAR(TODAY()),"No Aplica")),"No Aplica")</f>
        <v>No Aplica</v>
      </c>
    </row>
    <row r="2840" spans="1:29" x14ac:dyDescent="0.25">
      <c r="A2840" s="2" t="s">
        <v>3186</v>
      </c>
      <c r="B2840" s="3" t="s">
        <v>26</v>
      </c>
      <c r="C2840" s="3" t="s">
        <v>26</v>
      </c>
      <c r="D2840" s="3" t="s">
        <v>3601</v>
      </c>
      <c r="E2840" s="3" t="s">
        <v>3602</v>
      </c>
      <c r="F2840" s="36">
        <v>32481</v>
      </c>
      <c r="G2840" s="3">
        <v>3</v>
      </c>
      <c r="H2840" s="3" t="s">
        <v>2495</v>
      </c>
      <c r="I2840" s="3" t="s">
        <v>9988</v>
      </c>
      <c r="J2840" s="3" t="s">
        <v>3603</v>
      </c>
      <c r="K2840" s="3" t="s">
        <v>1086</v>
      </c>
      <c r="L2840" s="8" t="s">
        <v>9813</v>
      </c>
      <c r="M2840" s="5"/>
      <c r="N2840" s="13" t="s">
        <v>1043</v>
      </c>
      <c r="O2840" s="5">
        <v>45103</v>
      </c>
      <c r="P2840" s="8">
        <v>1</v>
      </c>
      <c r="Q2840" s="9">
        <v>1</v>
      </c>
      <c r="R2840" s="9" t="str">
        <f>IFERROR(VLOOKUP(Tabla2[[#This Row],[CONTRATISTA PRNCIPAL]],Hoja1!$L$5:$M$9,2,FALSE),"CJV")</f>
        <v>CJV</v>
      </c>
      <c r="S2840" s="9" t="str">
        <f>IF(Tabla2[[#This Row],[EMPRESA]]=Tabla2[[#This Row],[CONTRATISTA PRNCIPAL]],"Principal","Secundaria")</f>
        <v>Principal</v>
      </c>
      <c r="T2840" s="10">
        <f>IFERROR(1/COUNTIF(Tabla2[CONTRATISTA PRNCIPAL],Tabla2[[#This Row],[CONTRATISTA PRNCIPAL]]),0)</f>
        <v>5.4945054945054949E-3</v>
      </c>
      <c r="U2840" s="33">
        <f ca="1">IF(((TODAY()-Tabla2[[#This Row],[FECHA NACIMIENTO]])/365)&lt;18,"Corregir", IF(((TODAY()-Tabla2[[#This Row],[FECHA NACIMIENTO]])/365)&gt;80, "Corregir",ROUNDDOWN(((TODAY()-Tabla2[[#This Row],[FECHA NACIMIENTO]])/365),0)))</f>
        <v>34</v>
      </c>
      <c r="V284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840" s="34" t="str">
        <f ca="1">+IF(Tabla2[[#This Row],[Edad]]="Corregir","Corregir","Ok")</f>
        <v>Ok</v>
      </c>
      <c r="X2840" s="10" t="str">
        <f>+IFERROR(VLOOKUP(Tabla2[[#This Row],[DISTRITO SEGÚN DNI]],Hoja1!$A$2:$B$55,2,FALSE),"No")</f>
        <v>No</v>
      </c>
      <c r="Y2840" s="10" t="str">
        <f>IF(OR(LOWER(Tabla2[[#This Row],[GENERO]])="masculino", LOWER(Tabla2[[#This Row],[GENERO]])="femenino"),"OK","Corregir")</f>
        <v>OK</v>
      </c>
      <c r="Z2840" s="10" t="str">
        <f>+IF(Tabla2[[#This Row],[Nro. DNI / CE]]="","Corregir",IF(LEN(Tabla2[[#This Row],[Nro. DNI / CE]])&gt;=8,"OK","Corregir"))</f>
        <v>OK</v>
      </c>
      <c r="AA2840" s="10">
        <f>COUNTIF(Tabla2[APELLIDOS Y NOMBRES],Tabla2[[#This Row],[APELLIDOS Y NOMBRES]])</f>
        <v>1</v>
      </c>
      <c r="AB2840" t="str">
        <f ca="1">+IFERROR(IF(Tabla2[[#This Row],[FECHA CESE/BAJA]]="","No Aplica",IF(AND(MONTH(Tabla2[[#This Row],[FECHA CESE/BAJA]])=MONTH(TODAY()-30),YEAR(Tabla2[[#This Row],[FECHA CESE/BAJA]])=YEAR(TODAY())),MONTH(TODAY()-30)&amp;"-"&amp;YEAR(TODAY()),"Borrar")),"No aplica")</f>
        <v>No Aplica</v>
      </c>
      <c r="AC2840" t="str">
        <f ca="1">+IFERROR(IF(Tabla2[[#This Row],[FECHA INICIO DE LABORES EN OBRA]]="","No Aplica",IF(AND(MONTH(Tabla2[[#This Row],[FECHA INICIO DE LABORES EN OBRA]])=MONTH(TODAY()-30),YEAR(Tabla2[[#This Row],[FECHA INICIO DE LABORES EN OBRA]])=YEAR(TODAY())),MONTH(TODAY()-30)&amp;"-"&amp;YEAR(TODAY()),"No Aplica")),"No Aplica")</f>
        <v>No Aplica</v>
      </c>
    </row>
    <row r="2841" spans="1:29" x14ac:dyDescent="0.25">
      <c r="A2841" s="2" t="s">
        <v>3186</v>
      </c>
      <c r="B2841" s="3" t="s">
        <v>26</v>
      </c>
      <c r="C2841" s="3" t="s">
        <v>26</v>
      </c>
      <c r="D2841" s="3" t="s">
        <v>10049</v>
      </c>
      <c r="E2841" s="3" t="s">
        <v>10050</v>
      </c>
      <c r="F2841" s="36">
        <v>34658</v>
      </c>
      <c r="G2841" s="3">
        <v>3</v>
      </c>
      <c r="H2841" s="3" t="s">
        <v>3198</v>
      </c>
      <c r="I2841" s="3" t="s">
        <v>9988</v>
      </c>
      <c r="J2841" s="3" t="s">
        <v>10051</v>
      </c>
      <c r="K2841" s="3" t="s">
        <v>1210</v>
      </c>
      <c r="L2841" s="8" t="s">
        <v>9813</v>
      </c>
      <c r="M2841" s="5"/>
      <c r="N2841" s="13" t="s">
        <v>1043</v>
      </c>
      <c r="O2841" s="5">
        <v>45103</v>
      </c>
      <c r="P2841" s="8">
        <v>1</v>
      </c>
      <c r="Q2841" s="9">
        <v>1</v>
      </c>
      <c r="R2841" s="9" t="str">
        <f>IFERROR(VLOOKUP(Tabla2[[#This Row],[CONTRATISTA PRNCIPAL]],Hoja1!$L$5:$M$9,2,FALSE),"CJV")</f>
        <v>CJV</v>
      </c>
      <c r="S2841" s="9" t="str">
        <f>IF(Tabla2[[#This Row],[EMPRESA]]=Tabla2[[#This Row],[CONTRATISTA PRNCIPAL]],"Principal","Secundaria")</f>
        <v>Principal</v>
      </c>
      <c r="T2841" s="10">
        <f>IFERROR(1/COUNTIF(Tabla2[CONTRATISTA PRNCIPAL],Tabla2[[#This Row],[CONTRATISTA PRNCIPAL]]),0)</f>
        <v>5.4945054945054949E-3</v>
      </c>
      <c r="U2841" s="33">
        <f ca="1">IF(((TODAY()-Tabla2[[#This Row],[FECHA NACIMIENTO]])/365)&lt;18,"Corregir", IF(((TODAY()-Tabla2[[#This Row],[FECHA NACIMIENTO]])/365)&gt;80, "Corregir",ROUNDDOWN(((TODAY()-Tabla2[[#This Row],[FECHA NACIMIENTO]])/365),0)))</f>
        <v>28</v>
      </c>
      <c r="V284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841" s="34" t="str">
        <f ca="1">+IF(Tabla2[[#This Row],[Edad]]="Corregir","Corregir","Ok")</f>
        <v>Ok</v>
      </c>
      <c r="X2841" s="10" t="str">
        <f>+IFERROR(VLOOKUP(Tabla2[[#This Row],[DISTRITO SEGÚN DNI]],Hoja1!$A$2:$B$55,2,FALSE),"No")</f>
        <v>No</v>
      </c>
      <c r="Y2841" s="10" t="str">
        <f>IF(OR(LOWER(Tabla2[[#This Row],[GENERO]])="masculino", LOWER(Tabla2[[#This Row],[GENERO]])="femenino"),"OK","Corregir")</f>
        <v>OK</v>
      </c>
      <c r="Z2841" s="10" t="str">
        <f>+IF(Tabla2[[#This Row],[Nro. DNI / CE]]="","Corregir",IF(LEN(Tabla2[[#This Row],[Nro. DNI / CE]])&gt;=8,"OK","Corregir"))</f>
        <v>OK</v>
      </c>
      <c r="AA2841" s="10">
        <f>COUNTIF(Tabla2[APELLIDOS Y NOMBRES],Tabla2[[#This Row],[APELLIDOS Y NOMBRES]])</f>
        <v>1</v>
      </c>
      <c r="AB2841" t="str">
        <f ca="1">+IFERROR(IF(Tabla2[[#This Row],[FECHA CESE/BAJA]]="","No Aplica",IF(AND(MONTH(Tabla2[[#This Row],[FECHA CESE/BAJA]])=MONTH(TODAY()-30),YEAR(Tabla2[[#This Row],[FECHA CESE/BAJA]])=YEAR(TODAY())),MONTH(TODAY()-30)&amp;"-"&amp;YEAR(TODAY()),"Borrar")),"No aplica")</f>
        <v>No Aplica</v>
      </c>
      <c r="AC2841" t="str">
        <f ca="1">+IFERROR(IF(Tabla2[[#This Row],[FECHA INICIO DE LABORES EN OBRA]]="","No Aplica",IF(AND(MONTH(Tabla2[[#This Row],[FECHA INICIO DE LABORES EN OBRA]])=MONTH(TODAY()-30),YEAR(Tabla2[[#This Row],[FECHA INICIO DE LABORES EN OBRA]])=YEAR(TODAY())),MONTH(TODAY()-30)&amp;"-"&amp;YEAR(TODAY()),"No Aplica")),"No Aplica")</f>
        <v>No Aplica</v>
      </c>
    </row>
    <row r="2842" spans="1:29" x14ac:dyDescent="0.25">
      <c r="A2842" s="2" t="s">
        <v>3604</v>
      </c>
      <c r="B2842" s="3" t="s">
        <v>3494</v>
      </c>
      <c r="C2842" s="3" t="s">
        <v>26</v>
      </c>
      <c r="D2842" s="3" t="s">
        <v>10052</v>
      </c>
      <c r="E2842" s="3" t="s">
        <v>10053</v>
      </c>
      <c r="F2842" s="36">
        <v>29862</v>
      </c>
      <c r="G2842" s="3">
        <v>3</v>
      </c>
      <c r="H2842" s="3" t="s">
        <v>3497</v>
      </c>
      <c r="I2842" s="3" t="s">
        <v>2396</v>
      </c>
      <c r="J2842" s="3" t="s">
        <v>10042</v>
      </c>
      <c r="K2842" s="3" t="s">
        <v>1219</v>
      </c>
      <c r="L2842" s="8" t="s">
        <v>9813</v>
      </c>
      <c r="M2842" s="5"/>
      <c r="N2842" s="13" t="s">
        <v>1043</v>
      </c>
      <c r="O2842" s="5">
        <v>45103</v>
      </c>
      <c r="P2842" s="8">
        <v>1</v>
      </c>
      <c r="Q2842" s="9">
        <v>1</v>
      </c>
      <c r="R2842" s="9" t="str">
        <f>IFERROR(VLOOKUP(Tabla2[[#This Row],[CONTRATISTA PRNCIPAL]],Hoja1!$L$5:$M$9,2,FALSE),"CJV")</f>
        <v>CJV</v>
      </c>
      <c r="S2842" s="9" t="str">
        <f>IF(Tabla2[[#This Row],[EMPRESA]]=Tabla2[[#This Row],[CONTRATISTA PRNCIPAL]],"Principal","Secundaria")</f>
        <v>Secundaria</v>
      </c>
      <c r="T2842" s="10">
        <f>IFERROR(1/COUNTIF(Tabla2[CONTRATISTA PRNCIPAL],Tabla2[[#This Row],[CONTRATISTA PRNCIPAL]]),0)</f>
        <v>5.4945054945054949E-3</v>
      </c>
      <c r="U2842" s="33">
        <f ca="1">IF(((TODAY()-Tabla2[[#This Row],[FECHA NACIMIENTO]])/365)&lt;18,"Corregir", IF(((TODAY()-Tabla2[[#This Row],[FECHA NACIMIENTO]])/365)&gt;80, "Corregir",ROUNDDOWN(((TODAY()-Tabla2[[#This Row],[FECHA NACIMIENTO]])/365),0)))</f>
        <v>41</v>
      </c>
      <c r="V284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842" s="34" t="str">
        <f ca="1">+IF(Tabla2[[#This Row],[Edad]]="Corregir","Corregir","Ok")</f>
        <v>Ok</v>
      </c>
      <c r="X2842" s="10" t="str">
        <f>+IFERROR(VLOOKUP(Tabla2[[#This Row],[DISTRITO SEGÚN DNI]],Hoja1!$A$2:$B$55,2,FALSE),"No")</f>
        <v>No</v>
      </c>
      <c r="Y2842" s="10" t="str">
        <f>IF(OR(LOWER(Tabla2[[#This Row],[GENERO]])="masculino", LOWER(Tabla2[[#This Row],[GENERO]])="femenino"),"OK","Corregir")</f>
        <v>OK</v>
      </c>
      <c r="Z2842" s="10" t="str">
        <f>+IF(Tabla2[[#This Row],[Nro. DNI / CE]]="","Corregir",IF(LEN(Tabla2[[#This Row],[Nro. DNI / CE]])&gt;=8,"OK","Corregir"))</f>
        <v>OK</v>
      </c>
      <c r="AA2842" s="10">
        <f>COUNTIF(Tabla2[APELLIDOS Y NOMBRES],Tabla2[[#This Row],[APELLIDOS Y NOMBRES]])</f>
        <v>1</v>
      </c>
      <c r="AB2842" t="str">
        <f ca="1">+IFERROR(IF(Tabla2[[#This Row],[FECHA CESE/BAJA]]="","No Aplica",IF(AND(MONTH(Tabla2[[#This Row],[FECHA CESE/BAJA]])=MONTH(TODAY()-30),YEAR(Tabla2[[#This Row],[FECHA CESE/BAJA]])=YEAR(TODAY())),MONTH(TODAY()-30)&amp;"-"&amp;YEAR(TODAY()),"Borrar")),"No aplica")</f>
        <v>No Aplica</v>
      </c>
      <c r="AC2842" t="str">
        <f ca="1">+IFERROR(IF(Tabla2[[#This Row],[FECHA INICIO DE LABORES EN OBRA]]="","No Aplica",IF(AND(MONTH(Tabla2[[#This Row],[FECHA INICIO DE LABORES EN OBRA]])=MONTH(TODAY()-30),YEAR(Tabla2[[#This Row],[FECHA INICIO DE LABORES EN OBRA]])=YEAR(TODAY())),MONTH(TODAY()-30)&amp;"-"&amp;YEAR(TODAY()),"No Aplica")),"No Aplica")</f>
        <v>No Aplica</v>
      </c>
    </row>
    <row r="2843" spans="1:29" x14ac:dyDescent="0.25">
      <c r="A2843" s="2" t="s">
        <v>3186</v>
      </c>
      <c r="B2843" s="3" t="s">
        <v>26</v>
      </c>
      <c r="C2843" s="3" t="s">
        <v>26</v>
      </c>
      <c r="D2843" s="3" t="s">
        <v>10054</v>
      </c>
      <c r="E2843" s="3" t="s">
        <v>10055</v>
      </c>
      <c r="F2843" s="36">
        <v>32423</v>
      </c>
      <c r="G2843" s="3">
        <v>1</v>
      </c>
      <c r="H2843" s="3" t="s">
        <v>1891</v>
      </c>
      <c r="I2843" s="3" t="s">
        <v>2396</v>
      </c>
      <c r="J2843" s="3" t="s">
        <v>10056</v>
      </c>
      <c r="K2843" s="3" t="s">
        <v>1047</v>
      </c>
      <c r="L2843" s="8" t="s">
        <v>9813</v>
      </c>
      <c r="M2843" s="5"/>
      <c r="N2843" s="13" t="s">
        <v>1043</v>
      </c>
      <c r="O2843" s="5">
        <v>45105</v>
      </c>
      <c r="P2843" s="8">
        <v>1</v>
      </c>
      <c r="Q2843" s="9">
        <v>1</v>
      </c>
      <c r="R2843" s="9" t="str">
        <f>IFERROR(VLOOKUP(Tabla2[[#This Row],[CONTRATISTA PRNCIPAL]],Hoja1!$L$5:$M$9,2,FALSE),"CJV")</f>
        <v>CJV</v>
      </c>
      <c r="S2843" s="9" t="str">
        <f>IF(Tabla2[[#This Row],[EMPRESA]]=Tabla2[[#This Row],[CONTRATISTA PRNCIPAL]],"Principal","Secundaria")</f>
        <v>Principal</v>
      </c>
      <c r="T2843" s="10">
        <f>IFERROR(1/COUNTIF(Tabla2[CONTRATISTA PRNCIPAL],Tabla2[[#This Row],[CONTRATISTA PRNCIPAL]]),0)</f>
        <v>5.4945054945054949E-3</v>
      </c>
      <c r="U2843" s="33">
        <f ca="1">IF(((TODAY()-Tabla2[[#This Row],[FECHA NACIMIENTO]])/365)&lt;18,"Corregir", IF(((TODAY()-Tabla2[[#This Row],[FECHA NACIMIENTO]])/365)&gt;80, "Corregir",ROUNDDOWN(((TODAY()-Tabla2[[#This Row],[FECHA NACIMIENTO]])/365),0)))</f>
        <v>34</v>
      </c>
      <c r="V284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843" s="34" t="str">
        <f ca="1">+IF(Tabla2[[#This Row],[Edad]]="Corregir","Corregir","Ok")</f>
        <v>Ok</v>
      </c>
      <c r="X2843" s="10" t="str">
        <f>+IFERROR(VLOOKUP(Tabla2[[#This Row],[DISTRITO SEGÚN DNI]],Hoja1!$A$2:$B$55,2,FALSE),"No")</f>
        <v>No</v>
      </c>
      <c r="Y2843" s="10" t="str">
        <f>IF(OR(LOWER(Tabla2[[#This Row],[GENERO]])="masculino", LOWER(Tabla2[[#This Row],[GENERO]])="femenino"),"OK","Corregir")</f>
        <v>OK</v>
      </c>
      <c r="Z2843" s="10" t="str">
        <f>+IF(Tabla2[[#This Row],[Nro. DNI / CE]]="","Corregir",IF(LEN(Tabla2[[#This Row],[Nro. DNI / CE]])&gt;=8,"OK","Corregir"))</f>
        <v>OK</v>
      </c>
      <c r="AA2843" s="10">
        <f>COUNTIF(Tabla2[APELLIDOS Y NOMBRES],Tabla2[[#This Row],[APELLIDOS Y NOMBRES]])</f>
        <v>1</v>
      </c>
      <c r="AB2843" t="str">
        <f ca="1">+IFERROR(IF(Tabla2[[#This Row],[FECHA CESE/BAJA]]="","No Aplica",IF(AND(MONTH(Tabla2[[#This Row],[FECHA CESE/BAJA]])=MONTH(TODAY()-30),YEAR(Tabla2[[#This Row],[FECHA CESE/BAJA]])=YEAR(TODAY())),MONTH(TODAY()-30)&amp;"-"&amp;YEAR(TODAY()),"Borrar")),"No aplica")</f>
        <v>No Aplica</v>
      </c>
      <c r="AC2843" t="str">
        <f ca="1">+IFERROR(IF(Tabla2[[#This Row],[FECHA INICIO DE LABORES EN OBRA]]="","No Aplica",IF(AND(MONTH(Tabla2[[#This Row],[FECHA INICIO DE LABORES EN OBRA]])=MONTH(TODAY()-30),YEAR(Tabla2[[#This Row],[FECHA INICIO DE LABORES EN OBRA]])=YEAR(TODAY())),MONTH(TODAY()-30)&amp;"-"&amp;YEAR(TODAY()),"No Aplica")),"No Aplica")</f>
        <v>No Aplica</v>
      </c>
    </row>
    <row r="2844" spans="1:29" x14ac:dyDescent="0.25">
      <c r="A2844" s="2" t="s">
        <v>3186</v>
      </c>
      <c r="B2844" s="3" t="s">
        <v>26</v>
      </c>
      <c r="C2844" s="3" t="s">
        <v>26</v>
      </c>
      <c r="D2844" s="3" t="s">
        <v>10057</v>
      </c>
      <c r="E2844" s="3" t="s">
        <v>10058</v>
      </c>
      <c r="F2844" s="36">
        <v>33661</v>
      </c>
      <c r="G2844" s="3">
        <v>3</v>
      </c>
      <c r="H2844" s="3" t="s">
        <v>3198</v>
      </c>
      <c r="I2844" s="3" t="s">
        <v>2396</v>
      </c>
      <c r="J2844" s="3" t="s">
        <v>10059</v>
      </c>
      <c r="K2844" s="3" t="s">
        <v>93</v>
      </c>
      <c r="L2844" s="8" t="s">
        <v>9813</v>
      </c>
      <c r="M2844" s="5"/>
      <c r="N2844" s="13" t="s">
        <v>1043</v>
      </c>
      <c r="O2844" s="5">
        <v>45105</v>
      </c>
      <c r="P2844" s="8">
        <v>1</v>
      </c>
      <c r="Q2844" s="9">
        <v>1</v>
      </c>
      <c r="R2844" s="9" t="str">
        <f>IFERROR(VLOOKUP(Tabla2[[#This Row],[CONTRATISTA PRNCIPAL]],Hoja1!$L$5:$M$9,2,FALSE),"CJV")</f>
        <v>CJV</v>
      </c>
      <c r="S2844" s="9" t="str">
        <f>IF(Tabla2[[#This Row],[EMPRESA]]=Tabla2[[#This Row],[CONTRATISTA PRNCIPAL]],"Principal","Secundaria")</f>
        <v>Principal</v>
      </c>
      <c r="T2844" s="10">
        <f>IFERROR(1/COUNTIF(Tabla2[CONTRATISTA PRNCIPAL],Tabla2[[#This Row],[CONTRATISTA PRNCIPAL]]),0)</f>
        <v>5.4945054945054949E-3</v>
      </c>
      <c r="U2844" s="33">
        <f ca="1">IF(((TODAY()-Tabla2[[#This Row],[FECHA NACIMIENTO]])/365)&lt;18,"Corregir", IF(((TODAY()-Tabla2[[#This Row],[FECHA NACIMIENTO]])/365)&gt;80, "Corregir",ROUNDDOWN(((TODAY()-Tabla2[[#This Row],[FECHA NACIMIENTO]])/365),0)))</f>
        <v>31</v>
      </c>
      <c r="V284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844" s="34" t="str">
        <f ca="1">+IF(Tabla2[[#This Row],[Edad]]="Corregir","Corregir","Ok")</f>
        <v>Ok</v>
      </c>
      <c r="X2844" s="10" t="str">
        <f>+IFERROR(VLOOKUP(Tabla2[[#This Row],[DISTRITO SEGÚN DNI]],Hoja1!$A$2:$B$55,2,FALSE),"No")</f>
        <v>ATE</v>
      </c>
      <c r="Y2844" s="10" t="str">
        <f>IF(OR(LOWER(Tabla2[[#This Row],[GENERO]])="masculino", LOWER(Tabla2[[#This Row],[GENERO]])="femenino"),"OK","Corregir")</f>
        <v>OK</v>
      </c>
      <c r="Z2844" s="10" t="str">
        <f>+IF(Tabla2[[#This Row],[Nro. DNI / CE]]="","Corregir",IF(LEN(Tabla2[[#This Row],[Nro. DNI / CE]])&gt;=8,"OK","Corregir"))</f>
        <v>OK</v>
      </c>
      <c r="AA2844" s="10">
        <f>COUNTIF(Tabla2[APELLIDOS Y NOMBRES],Tabla2[[#This Row],[APELLIDOS Y NOMBRES]])</f>
        <v>1</v>
      </c>
      <c r="AB2844" t="str">
        <f ca="1">+IFERROR(IF(Tabla2[[#This Row],[FECHA CESE/BAJA]]="","No Aplica",IF(AND(MONTH(Tabla2[[#This Row],[FECHA CESE/BAJA]])=MONTH(TODAY()-30),YEAR(Tabla2[[#This Row],[FECHA CESE/BAJA]])=YEAR(TODAY())),MONTH(TODAY()-30)&amp;"-"&amp;YEAR(TODAY()),"Borrar")),"No aplica")</f>
        <v>No Aplica</v>
      </c>
      <c r="AC2844" t="str">
        <f ca="1">+IFERROR(IF(Tabla2[[#This Row],[FECHA INICIO DE LABORES EN OBRA]]="","No Aplica",IF(AND(MONTH(Tabla2[[#This Row],[FECHA INICIO DE LABORES EN OBRA]])=MONTH(TODAY()-30),YEAR(Tabla2[[#This Row],[FECHA INICIO DE LABORES EN OBRA]])=YEAR(TODAY())),MONTH(TODAY()-30)&amp;"-"&amp;YEAR(TODAY()),"No Aplica")),"No Aplica")</f>
        <v>No Aplica</v>
      </c>
    </row>
    <row r="2845" spans="1:29" x14ac:dyDescent="0.25">
      <c r="A2845" s="2" t="s">
        <v>3186</v>
      </c>
      <c r="B2845" s="3" t="s">
        <v>26</v>
      </c>
      <c r="C2845" s="3" t="s">
        <v>26</v>
      </c>
      <c r="D2845" s="3" t="s">
        <v>10060</v>
      </c>
      <c r="E2845" s="3" t="s">
        <v>10061</v>
      </c>
      <c r="F2845" s="36">
        <v>26732</v>
      </c>
      <c r="G2845" s="3">
        <v>3</v>
      </c>
      <c r="H2845" s="3" t="s">
        <v>10062</v>
      </c>
      <c r="I2845" s="3" t="s">
        <v>9988</v>
      </c>
      <c r="J2845" s="3" t="s">
        <v>10063</v>
      </c>
      <c r="K2845" s="3" t="s">
        <v>10064</v>
      </c>
      <c r="L2845" s="8" t="s">
        <v>9813</v>
      </c>
      <c r="M2845" s="5"/>
      <c r="N2845" s="13" t="s">
        <v>1043</v>
      </c>
      <c r="O2845" s="5">
        <v>45105</v>
      </c>
      <c r="P2845" s="8">
        <v>2</v>
      </c>
      <c r="Q2845" s="9">
        <v>1</v>
      </c>
      <c r="R2845" s="9" t="str">
        <f>IFERROR(VLOOKUP(Tabla2[[#This Row],[CONTRATISTA PRNCIPAL]],Hoja1!$L$5:$M$9,2,FALSE),"CJV")</f>
        <v>CJV</v>
      </c>
      <c r="S2845" s="9" t="str">
        <f>IF(Tabla2[[#This Row],[EMPRESA]]=Tabla2[[#This Row],[CONTRATISTA PRNCIPAL]],"Principal","Secundaria")</f>
        <v>Principal</v>
      </c>
      <c r="T2845" s="10">
        <f>IFERROR(1/COUNTIF(Tabla2[CONTRATISTA PRNCIPAL],Tabla2[[#This Row],[CONTRATISTA PRNCIPAL]]),0)</f>
        <v>5.4945054945054949E-3</v>
      </c>
      <c r="U2845" s="33">
        <f ca="1">IF(((TODAY()-Tabla2[[#This Row],[FECHA NACIMIENTO]])/365)&lt;18,"Corregir", IF(((TODAY()-Tabla2[[#This Row],[FECHA NACIMIENTO]])/365)&gt;80, "Corregir",ROUNDDOWN(((TODAY()-Tabla2[[#This Row],[FECHA NACIMIENTO]])/365),0)))</f>
        <v>50</v>
      </c>
      <c r="V284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845" s="34" t="str">
        <f ca="1">+IF(Tabla2[[#This Row],[Edad]]="Corregir","Corregir","Ok")</f>
        <v>Ok</v>
      </c>
      <c r="X2845" s="10" t="str">
        <f>+IFERROR(VLOOKUP(Tabla2[[#This Row],[DISTRITO SEGÚN DNI]],Hoja1!$A$2:$B$55,2,FALSE),"No")</f>
        <v>No</v>
      </c>
      <c r="Y2845" s="10" t="str">
        <f>IF(OR(LOWER(Tabla2[[#This Row],[GENERO]])="masculino", LOWER(Tabla2[[#This Row],[GENERO]])="femenino"),"OK","Corregir")</f>
        <v>OK</v>
      </c>
      <c r="Z2845" s="10" t="str">
        <f>+IF(Tabla2[[#This Row],[Nro. DNI / CE]]="","Corregir",IF(LEN(Tabla2[[#This Row],[Nro. DNI / CE]])&gt;=8,"OK","Corregir"))</f>
        <v>OK</v>
      </c>
      <c r="AA2845" s="10">
        <f>COUNTIF(Tabla2[APELLIDOS Y NOMBRES],Tabla2[[#This Row],[APELLIDOS Y NOMBRES]])</f>
        <v>1</v>
      </c>
      <c r="AB2845" t="str">
        <f ca="1">+IFERROR(IF(Tabla2[[#This Row],[FECHA CESE/BAJA]]="","No Aplica",IF(AND(MONTH(Tabla2[[#This Row],[FECHA CESE/BAJA]])=MONTH(TODAY()-30),YEAR(Tabla2[[#This Row],[FECHA CESE/BAJA]])=YEAR(TODAY())),MONTH(TODAY()-30)&amp;"-"&amp;YEAR(TODAY()),"Borrar")),"No aplica")</f>
        <v>No Aplica</v>
      </c>
      <c r="AC2845" t="str">
        <f ca="1">+IFERROR(IF(Tabla2[[#This Row],[FECHA INICIO DE LABORES EN OBRA]]="","No Aplica",IF(AND(MONTH(Tabla2[[#This Row],[FECHA INICIO DE LABORES EN OBRA]])=MONTH(TODAY()-30),YEAR(Tabla2[[#This Row],[FECHA INICIO DE LABORES EN OBRA]])=YEAR(TODAY())),MONTH(TODAY()-30)&amp;"-"&amp;YEAR(TODAY()),"No Aplica")),"No Aplica")</f>
        <v>No Aplica</v>
      </c>
    </row>
    <row r="2846" spans="1:29" x14ac:dyDescent="0.25">
      <c r="A2846" s="2" t="s">
        <v>3186</v>
      </c>
      <c r="B2846" s="3" t="s">
        <v>26</v>
      </c>
      <c r="C2846" s="3" t="s">
        <v>26</v>
      </c>
      <c r="D2846" s="3" t="s">
        <v>10065</v>
      </c>
      <c r="E2846" s="3" t="s">
        <v>10066</v>
      </c>
      <c r="F2846" s="36">
        <v>36666</v>
      </c>
      <c r="G2846" s="3">
        <v>1</v>
      </c>
      <c r="H2846" s="3" t="s">
        <v>1972</v>
      </c>
      <c r="I2846" s="3" t="s">
        <v>9988</v>
      </c>
      <c r="J2846" s="3" t="s">
        <v>10067</v>
      </c>
      <c r="K2846" s="3" t="s">
        <v>131</v>
      </c>
      <c r="L2846" s="8" t="s">
        <v>9813</v>
      </c>
      <c r="M2846" s="5"/>
      <c r="N2846" s="13" t="s">
        <v>1043</v>
      </c>
      <c r="O2846" s="5">
        <v>45107</v>
      </c>
      <c r="P2846" s="8">
        <v>1</v>
      </c>
      <c r="Q2846" s="9">
        <v>1</v>
      </c>
      <c r="R2846" s="9" t="str">
        <f>IFERROR(VLOOKUP(Tabla2[[#This Row],[CONTRATISTA PRNCIPAL]],Hoja1!$L$5:$M$9,2,FALSE),"CJV")</f>
        <v>CJV</v>
      </c>
      <c r="S2846" s="9" t="str">
        <f>IF(Tabla2[[#This Row],[EMPRESA]]=Tabla2[[#This Row],[CONTRATISTA PRNCIPAL]],"Principal","Secundaria")</f>
        <v>Principal</v>
      </c>
      <c r="T2846" s="10">
        <f>IFERROR(1/COUNTIF(Tabla2[CONTRATISTA PRNCIPAL],Tabla2[[#This Row],[CONTRATISTA PRNCIPAL]]),0)</f>
        <v>5.4945054945054949E-3</v>
      </c>
      <c r="U2846" s="33">
        <f ca="1">IF(((TODAY()-Tabla2[[#This Row],[FECHA NACIMIENTO]])/365)&lt;18,"Corregir", IF(((TODAY()-Tabla2[[#This Row],[FECHA NACIMIENTO]])/365)&gt;80, "Corregir",ROUNDDOWN(((TODAY()-Tabla2[[#This Row],[FECHA NACIMIENTO]])/365),0)))</f>
        <v>23</v>
      </c>
      <c r="V284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2846" s="34" t="str">
        <f ca="1">+IF(Tabla2[[#This Row],[Edad]]="Corregir","Corregir","Ok")</f>
        <v>Ok</v>
      </c>
      <c r="X2846" s="10" t="str">
        <f>+IFERROR(VLOOKUP(Tabla2[[#This Row],[DISTRITO SEGÚN DNI]],Hoja1!$A$2:$B$55,2,FALSE),"No")</f>
        <v>BREÑA</v>
      </c>
      <c r="Y2846" s="10" t="str">
        <f>IF(OR(LOWER(Tabla2[[#This Row],[GENERO]])="masculino", LOWER(Tabla2[[#This Row],[GENERO]])="femenino"),"OK","Corregir")</f>
        <v>OK</v>
      </c>
      <c r="Z2846" s="10" t="str">
        <f>+IF(Tabla2[[#This Row],[Nro. DNI / CE]]="","Corregir",IF(LEN(Tabla2[[#This Row],[Nro. DNI / CE]])&gt;=8,"OK","Corregir"))</f>
        <v>OK</v>
      </c>
      <c r="AA2846" s="10">
        <f>COUNTIF(Tabla2[APELLIDOS Y NOMBRES],Tabla2[[#This Row],[APELLIDOS Y NOMBRES]])</f>
        <v>1</v>
      </c>
      <c r="AB2846" t="str">
        <f ca="1">+IFERROR(IF(Tabla2[[#This Row],[FECHA CESE/BAJA]]="","No Aplica",IF(AND(MONTH(Tabla2[[#This Row],[FECHA CESE/BAJA]])=MONTH(TODAY()-30),YEAR(Tabla2[[#This Row],[FECHA CESE/BAJA]])=YEAR(TODAY())),MONTH(TODAY()-30)&amp;"-"&amp;YEAR(TODAY()),"Borrar")),"No aplica")</f>
        <v>No Aplica</v>
      </c>
      <c r="AC2846" t="str">
        <f ca="1">+IFERROR(IF(Tabla2[[#This Row],[FECHA INICIO DE LABORES EN OBRA]]="","No Aplica",IF(AND(MONTH(Tabla2[[#This Row],[FECHA INICIO DE LABORES EN OBRA]])=MONTH(TODAY()-30),YEAR(Tabla2[[#This Row],[FECHA INICIO DE LABORES EN OBRA]])=YEAR(TODAY())),MONTH(TODAY()-30)&amp;"-"&amp;YEAR(TODAY()),"No Aplica")),"No Aplica")</f>
        <v>No Aplica</v>
      </c>
    </row>
    <row r="2847" spans="1:29" x14ac:dyDescent="0.25">
      <c r="A2847" s="2" t="s">
        <v>3186</v>
      </c>
      <c r="B2847" s="3" t="s">
        <v>26</v>
      </c>
      <c r="C2847" s="3" t="s">
        <v>26</v>
      </c>
      <c r="D2847" s="3" t="s">
        <v>10068</v>
      </c>
      <c r="E2847" s="3" t="s">
        <v>10069</v>
      </c>
      <c r="F2847" s="36">
        <v>33808</v>
      </c>
      <c r="G2847" s="3">
        <v>1</v>
      </c>
      <c r="H2847" s="3" t="s">
        <v>3590</v>
      </c>
      <c r="I2847" s="3" t="s">
        <v>9988</v>
      </c>
      <c r="J2847" s="3" t="s">
        <v>10070</v>
      </c>
      <c r="K2847" s="3" t="s">
        <v>10071</v>
      </c>
      <c r="L2847" s="8" t="s">
        <v>9818</v>
      </c>
      <c r="M2847" s="5"/>
      <c r="N2847" s="13" t="s">
        <v>1043</v>
      </c>
      <c r="O2847" s="5">
        <v>45112</v>
      </c>
      <c r="P2847" s="8">
        <v>1</v>
      </c>
      <c r="Q2847" s="9">
        <v>1</v>
      </c>
      <c r="R2847" s="9" t="str">
        <f>IFERROR(VLOOKUP(Tabla2[[#This Row],[CONTRATISTA PRNCIPAL]],Hoja1!$L$5:$M$9,2,FALSE),"CJV")</f>
        <v>CJV</v>
      </c>
      <c r="S2847" s="9" t="str">
        <f>IF(Tabla2[[#This Row],[EMPRESA]]=Tabla2[[#This Row],[CONTRATISTA PRNCIPAL]],"Principal","Secundaria")</f>
        <v>Principal</v>
      </c>
      <c r="T2847" s="10">
        <f>IFERROR(1/COUNTIF(Tabla2[CONTRATISTA PRNCIPAL],Tabla2[[#This Row],[CONTRATISTA PRNCIPAL]]),0)</f>
        <v>5.4945054945054949E-3</v>
      </c>
      <c r="U2847" s="33">
        <f ca="1">IF(((TODAY()-Tabla2[[#This Row],[FECHA NACIMIENTO]])/365)&lt;18,"Corregir", IF(((TODAY()-Tabla2[[#This Row],[FECHA NACIMIENTO]])/365)&gt;80, "Corregir",ROUNDDOWN(((TODAY()-Tabla2[[#This Row],[FECHA NACIMIENTO]])/365),0)))</f>
        <v>31</v>
      </c>
      <c r="V284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847" s="34" t="str">
        <f ca="1">+IF(Tabla2[[#This Row],[Edad]]="Corregir","Corregir","Ok")</f>
        <v>Ok</v>
      </c>
      <c r="X2847" s="10" t="str">
        <f>+IFERROR(VLOOKUP(Tabla2[[#This Row],[DISTRITO SEGÚN DNI]],Hoja1!$A$2:$B$55,2,FALSE),"No")</f>
        <v>No</v>
      </c>
      <c r="Y2847" s="10" t="str">
        <f>IF(OR(LOWER(Tabla2[[#This Row],[GENERO]])="masculino", LOWER(Tabla2[[#This Row],[GENERO]])="femenino"),"OK","Corregir")</f>
        <v>OK</v>
      </c>
      <c r="Z2847" s="10" t="str">
        <f>+IF(Tabla2[[#This Row],[Nro. DNI / CE]]="","Corregir",IF(LEN(Tabla2[[#This Row],[Nro. DNI / CE]])&gt;=8,"OK","Corregir"))</f>
        <v>OK</v>
      </c>
      <c r="AA2847" s="10">
        <f>COUNTIF(Tabla2[APELLIDOS Y NOMBRES],Tabla2[[#This Row],[APELLIDOS Y NOMBRES]])</f>
        <v>1</v>
      </c>
      <c r="AB2847" t="str">
        <f ca="1">+IFERROR(IF(Tabla2[[#This Row],[FECHA CESE/BAJA]]="","No Aplica",IF(AND(MONTH(Tabla2[[#This Row],[FECHA CESE/BAJA]])=MONTH(TODAY()-30),YEAR(Tabla2[[#This Row],[FECHA CESE/BAJA]])=YEAR(TODAY())),MONTH(TODAY()-30)&amp;"-"&amp;YEAR(TODAY()),"Borrar")),"No aplica")</f>
        <v>No Aplica</v>
      </c>
      <c r="AC2847" t="str">
        <f ca="1">+IFERROR(IF(Tabla2[[#This Row],[FECHA INICIO DE LABORES EN OBRA]]="","No Aplica",IF(AND(MONTH(Tabla2[[#This Row],[FECHA INICIO DE LABORES EN OBRA]])=MONTH(TODAY()-30),YEAR(Tabla2[[#This Row],[FECHA INICIO DE LABORES EN OBRA]])=YEAR(TODAY())),MONTH(TODAY()-30)&amp;"-"&amp;YEAR(TODAY()),"No Aplica")),"No Aplica")</f>
        <v>No Aplica</v>
      </c>
    </row>
    <row r="2848" spans="1:29" x14ac:dyDescent="0.25">
      <c r="A2848" s="2" t="s">
        <v>3604</v>
      </c>
      <c r="B2848" s="3" t="s">
        <v>3494</v>
      </c>
      <c r="C2848" s="3" t="s">
        <v>26</v>
      </c>
      <c r="D2848" s="3" t="s">
        <v>10072</v>
      </c>
      <c r="E2848" s="3" t="s">
        <v>10073</v>
      </c>
      <c r="F2848" s="36">
        <v>33708</v>
      </c>
      <c r="G2848" s="3">
        <v>3</v>
      </c>
      <c r="H2848" s="3" t="s">
        <v>3497</v>
      </c>
      <c r="I2848" s="3" t="s">
        <v>9988</v>
      </c>
      <c r="J2848" s="3" t="s">
        <v>10074</v>
      </c>
      <c r="K2848" s="3" t="s">
        <v>1479</v>
      </c>
      <c r="L2848" s="8" t="s">
        <v>9813</v>
      </c>
      <c r="M2848" s="5"/>
      <c r="N2848" s="13" t="s">
        <v>1043</v>
      </c>
      <c r="O2848" s="5">
        <v>45112</v>
      </c>
      <c r="P2848" s="8">
        <v>1</v>
      </c>
      <c r="Q2848" s="9">
        <v>1</v>
      </c>
      <c r="R2848" s="9" t="str">
        <f>IFERROR(VLOOKUP(Tabla2[[#This Row],[CONTRATISTA PRNCIPAL]],Hoja1!$L$5:$M$9,2,FALSE),"CJV")</f>
        <v>CJV</v>
      </c>
      <c r="S2848" s="9" t="str">
        <f>IF(Tabla2[[#This Row],[EMPRESA]]=Tabla2[[#This Row],[CONTRATISTA PRNCIPAL]],"Principal","Secundaria")</f>
        <v>Secundaria</v>
      </c>
      <c r="T2848" s="10">
        <f>IFERROR(1/COUNTIF(Tabla2[CONTRATISTA PRNCIPAL],Tabla2[[#This Row],[CONTRATISTA PRNCIPAL]]),0)</f>
        <v>5.4945054945054949E-3</v>
      </c>
      <c r="U2848" s="33">
        <f ca="1">IF(((TODAY()-Tabla2[[#This Row],[FECHA NACIMIENTO]])/365)&lt;18,"Corregir", IF(((TODAY()-Tabla2[[#This Row],[FECHA NACIMIENTO]])/365)&gt;80, "Corregir",ROUNDDOWN(((TODAY()-Tabla2[[#This Row],[FECHA NACIMIENTO]])/365),0)))</f>
        <v>31</v>
      </c>
      <c r="V284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848" s="34" t="str">
        <f ca="1">+IF(Tabla2[[#This Row],[Edad]]="Corregir","Corregir","Ok")</f>
        <v>Ok</v>
      </c>
      <c r="X2848" s="10" t="str">
        <f>+IFERROR(VLOOKUP(Tabla2[[#This Row],[DISTRITO SEGÚN DNI]],Hoja1!$A$2:$B$55,2,FALSE),"No")</f>
        <v>LA VICTORIA</v>
      </c>
      <c r="Y2848" s="10" t="str">
        <f>IF(OR(LOWER(Tabla2[[#This Row],[GENERO]])="masculino", LOWER(Tabla2[[#This Row],[GENERO]])="femenino"),"OK","Corregir")</f>
        <v>OK</v>
      </c>
      <c r="Z2848" s="10" t="str">
        <f>+IF(Tabla2[[#This Row],[Nro. DNI / CE]]="","Corregir",IF(LEN(Tabla2[[#This Row],[Nro. DNI / CE]])&gt;=8,"OK","Corregir"))</f>
        <v>OK</v>
      </c>
      <c r="AA2848" s="10">
        <f>COUNTIF(Tabla2[APELLIDOS Y NOMBRES],Tabla2[[#This Row],[APELLIDOS Y NOMBRES]])</f>
        <v>1</v>
      </c>
      <c r="AB2848" t="str">
        <f ca="1">+IFERROR(IF(Tabla2[[#This Row],[FECHA CESE/BAJA]]="","No Aplica",IF(AND(MONTH(Tabla2[[#This Row],[FECHA CESE/BAJA]])=MONTH(TODAY()-30),YEAR(Tabla2[[#This Row],[FECHA CESE/BAJA]])=YEAR(TODAY())),MONTH(TODAY()-30)&amp;"-"&amp;YEAR(TODAY()),"Borrar")),"No aplica")</f>
        <v>No Aplica</v>
      </c>
      <c r="AC2848" t="str">
        <f ca="1">+IFERROR(IF(Tabla2[[#This Row],[FECHA INICIO DE LABORES EN OBRA]]="","No Aplica",IF(AND(MONTH(Tabla2[[#This Row],[FECHA INICIO DE LABORES EN OBRA]])=MONTH(TODAY()-30),YEAR(Tabla2[[#This Row],[FECHA INICIO DE LABORES EN OBRA]])=YEAR(TODAY())),MONTH(TODAY()-30)&amp;"-"&amp;YEAR(TODAY()),"No Aplica")),"No Aplica")</f>
        <v>No Aplica</v>
      </c>
    </row>
    <row r="2849" spans="1:29" x14ac:dyDescent="0.25">
      <c r="A2849" s="2" t="s">
        <v>3186</v>
      </c>
      <c r="B2849" s="3" t="s">
        <v>26</v>
      </c>
      <c r="C2849" s="3" t="s">
        <v>26</v>
      </c>
      <c r="D2849" s="3" t="s">
        <v>718</v>
      </c>
      <c r="E2849" s="3" t="s">
        <v>719</v>
      </c>
      <c r="F2849" s="36">
        <v>29782</v>
      </c>
      <c r="G2849" s="3">
        <v>3</v>
      </c>
      <c r="H2849" s="3" t="s">
        <v>2490</v>
      </c>
      <c r="I2849" s="3" t="s">
        <v>9990</v>
      </c>
      <c r="J2849" s="3" t="s">
        <v>10075</v>
      </c>
      <c r="K2849" s="3" t="s">
        <v>34</v>
      </c>
      <c r="L2849" s="8" t="s">
        <v>9813</v>
      </c>
      <c r="M2849" s="5"/>
      <c r="N2849" s="13" t="s">
        <v>1043</v>
      </c>
      <c r="O2849" s="5">
        <v>45114</v>
      </c>
      <c r="P2849" s="8">
        <v>1</v>
      </c>
      <c r="Q2849" s="9">
        <v>1</v>
      </c>
      <c r="R2849" s="9" t="str">
        <f>IFERROR(VLOOKUP(Tabla2[[#This Row],[CONTRATISTA PRNCIPAL]],Hoja1!$L$5:$M$9,2,FALSE),"CJV")</f>
        <v>CJV</v>
      </c>
      <c r="S2849" s="9" t="str">
        <f>IF(Tabla2[[#This Row],[EMPRESA]]=Tabla2[[#This Row],[CONTRATISTA PRNCIPAL]],"Principal","Secundaria")</f>
        <v>Principal</v>
      </c>
      <c r="T2849" s="10">
        <f>IFERROR(1/COUNTIF(Tabla2[CONTRATISTA PRNCIPAL],Tabla2[[#This Row],[CONTRATISTA PRNCIPAL]]),0)</f>
        <v>5.4945054945054949E-3</v>
      </c>
      <c r="U2849" s="33">
        <f ca="1">IF(((TODAY()-Tabla2[[#This Row],[FECHA NACIMIENTO]])/365)&lt;18,"Corregir", IF(((TODAY()-Tabla2[[#This Row],[FECHA NACIMIENTO]])/365)&gt;80, "Corregir",ROUNDDOWN(((TODAY()-Tabla2[[#This Row],[FECHA NACIMIENTO]])/365),0)))</f>
        <v>42</v>
      </c>
      <c r="V284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849" s="34" t="str">
        <f ca="1">+IF(Tabla2[[#This Row],[Edad]]="Corregir","Corregir","Ok")</f>
        <v>Ok</v>
      </c>
      <c r="X2849" s="10" t="str">
        <f>+IFERROR(VLOOKUP(Tabla2[[#This Row],[DISTRITO SEGÚN DNI]],Hoja1!$A$2:$B$55,2,FALSE),"No")</f>
        <v>CALLAO</v>
      </c>
      <c r="Y2849" s="10" t="str">
        <f>IF(OR(LOWER(Tabla2[[#This Row],[GENERO]])="masculino", LOWER(Tabla2[[#This Row],[GENERO]])="femenino"),"OK","Corregir")</f>
        <v>OK</v>
      </c>
      <c r="Z2849" s="10" t="str">
        <f>+IF(Tabla2[[#This Row],[Nro. DNI / CE]]="","Corregir",IF(LEN(Tabla2[[#This Row],[Nro. DNI / CE]])&gt;=8,"OK","Corregir"))</f>
        <v>OK</v>
      </c>
      <c r="AA2849" s="10">
        <f>COUNTIF(Tabla2[APELLIDOS Y NOMBRES],Tabla2[[#This Row],[APELLIDOS Y NOMBRES]])</f>
        <v>1</v>
      </c>
      <c r="AB2849" t="str">
        <f ca="1">+IFERROR(IF(Tabla2[[#This Row],[FECHA CESE/BAJA]]="","No Aplica",IF(AND(MONTH(Tabla2[[#This Row],[FECHA CESE/BAJA]])=MONTH(TODAY()-30),YEAR(Tabla2[[#This Row],[FECHA CESE/BAJA]])=YEAR(TODAY())),MONTH(TODAY()-30)&amp;"-"&amp;YEAR(TODAY()),"Borrar")),"No aplica")</f>
        <v>No Aplica</v>
      </c>
      <c r="AC2849" t="str">
        <f ca="1">+IFERROR(IF(Tabla2[[#This Row],[FECHA INICIO DE LABORES EN OBRA]]="","No Aplica",IF(AND(MONTH(Tabla2[[#This Row],[FECHA INICIO DE LABORES EN OBRA]])=MONTH(TODAY()-30),YEAR(Tabla2[[#This Row],[FECHA INICIO DE LABORES EN OBRA]])=YEAR(TODAY())),MONTH(TODAY()-30)&amp;"-"&amp;YEAR(TODAY()),"No Aplica")),"No Aplica")</f>
        <v>No Aplica</v>
      </c>
    </row>
    <row r="2850" spans="1:29" x14ac:dyDescent="0.25">
      <c r="A2850" s="2" t="s">
        <v>3186</v>
      </c>
      <c r="B2850" s="3" t="s">
        <v>26</v>
      </c>
      <c r="C2850" s="3" t="s">
        <v>26</v>
      </c>
      <c r="D2850" s="3" t="s">
        <v>10076</v>
      </c>
      <c r="E2850" s="3" t="s">
        <v>10077</v>
      </c>
      <c r="F2850" s="36">
        <v>35206</v>
      </c>
      <c r="G2850" s="3">
        <v>2</v>
      </c>
      <c r="H2850" s="3" t="s">
        <v>1453</v>
      </c>
      <c r="I2850" s="3" t="s">
        <v>9988</v>
      </c>
      <c r="J2850" s="3" t="s">
        <v>10078</v>
      </c>
      <c r="K2850" s="3" t="s">
        <v>34</v>
      </c>
      <c r="L2850" s="8" t="s">
        <v>9813</v>
      </c>
      <c r="M2850" s="5"/>
      <c r="N2850" s="13" t="s">
        <v>1043</v>
      </c>
      <c r="O2850" s="5">
        <v>45114</v>
      </c>
      <c r="P2850" s="8">
        <v>1</v>
      </c>
      <c r="Q2850" s="9">
        <v>4</v>
      </c>
      <c r="R2850" s="9" t="str">
        <f>IFERROR(VLOOKUP(Tabla2[[#This Row],[CONTRATISTA PRNCIPAL]],Hoja1!$L$5:$M$9,2,FALSE),"CJV")</f>
        <v>CJV</v>
      </c>
      <c r="S2850" s="9" t="str">
        <f>IF(Tabla2[[#This Row],[EMPRESA]]=Tabla2[[#This Row],[CONTRATISTA PRNCIPAL]],"Principal","Secundaria")</f>
        <v>Principal</v>
      </c>
      <c r="T2850" s="10">
        <f>IFERROR(1/COUNTIF(Tabla2[CONTRATISTA PRNCIPAL],Tabla2[[#This Row],[CONTRATISTA PRNCIPAL]]),0)</f>
        <v>5.4945054945054949E-3</v>
      </c>
      <c r="U2850" s="33">
        <f ca="1">IF(((TODAY()-Tabla2[[#This Row],[FECHA NACIMIENTO]])/365)&lt;18,"Corregir", IF(((TODAY()-Tabla2[[#This Row],[FECHA NACIMIENTO]])/365)&gt;80, "Corregir",ROUNDDOWN(((TODAY()-Tabla2[[#This Row],[FECHA NACIMIENTO]])/365),0)))</f>
        <v>27</v>
      </c>
      <c r="V285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850" s="34" t="str">
        <f ca="1">+IF(Tabla2[[#This Row],[Edad]]="Corregir","Corregir","Ok")</f>
        <v>Ok</v>
      </c>
      <c r="X2850" s="10" t="str">
        <f>+IFERROR(VLOOKUP(Tabla2[[#This Row],[DISTRITO SEGÚN DNI]],Hoja1!$A$2:$B$55,2,FALSE),"No")</f>
        <v>CALLAO</v>
      </c>
      <c r="Y2850" s="10" t="str">
        <f>IF(OR(LOWER(Tabla2[[#This Row],[GENERO]])="masculino", LOWER(Tabla2[[#This Row],[GENERO]])="femenino"),"OK","Corregir")</f>
        <v>OK</v>
      </c>
      <c r="Z2850" s="10" t="str">
        <f>+IF(Tabla2[[#This Row],[Nro. DNI / CE]]="","Corregir",IF(LEN(Tabla2[[#This Row],[Nro. DNI / CE]])&gt;=8,"OK","Corregir"))</f>
        <v>OK</v>
      </c>
      <c r="AA2850" s="10">
        <f>COUNTIF(Tabla2[APELLIDOS Y NOMBRES],Tabla2[[#This Row],[APELLIDOS Y NOMBRES]])</f>
        <v>1</v>
      </c>
      <c r="AB2850" t="str">
        <f ca="1">+IFERROR(IF(Tabla2[[#This Row],[FECHA CESE/BAJA]]="","No Aplica",IF(AND(MONTH(Tabla2[[#This Row],[FECHA CESE/BAJA]])=MONTH(TODAY()-30),YEAR(Tabla2[[#This Row],[FECHA CESE/BAJA]])=YEAR(TODAY())),MONTH(TODAY()-30)&amp;"-"&amp;YEAR(TODAY()),"Borrar")),"No aplica")</f>
        <v>No Aplica</v>
      </c>
      <c r="AC2850" t="str">
        <f ca="1">+IFERROR(IF(Tabla2[[#This Row],[FECHA INICIO DE LABORES EN OBRA]]="","No Aplica",IF(AND(MONTH(Tabla2[[#This Row],[FECHA INICIO DE LABORES EN OBRA]])=MONTH(TODAY()-30),YEAR(Tabla2[[#This Row],[FECHA INICIO DE LABORES EN OBRA]])=YEAR(TODAY())),MONTH(TODAY()-30)&amp;"-"&amp;YEAR(TODAY()),"No Aplica")),"No Aplica")</f>
        <v>No Aplica</v>
      </c>
    </row>
    <row r="2851" spans="1:29" x14ac:dyDescent="0.25">
      <c r="A2851" s="2" t="s">
        <v>3186</v>
      </c>
      <c r="B2851" s="3" t="s">
        <v>26</v>
      </c>
      <c r="C2851" s="3" t="s">
        <v>26</v>
      </c>
      <c r="D2851" s="3" t="s">
        <v>10079</v>
      </c>
      <c r="E2851" s="3" t="s">
        <v>10080</v>
      </c>
      <c r="F2851" s="36">
        <v>32763</v>
      </c>
      <c r="G2851" s="3">
        <v>3</v>
      </c>
      <c r="H2851" s="3" t="s">
        <v>2495</v>
      </c>
      <c r="I2851" s="3" t="s">
        <v>9988</v>
      </c>
      <c r="J2851" s="3" t="s">
        <v>10081</v>
      </c>
      <c r="K2851" s="3" t="s">
        <v>34</v>
      </c>
      <c r="L2851" s="8" t="s">
        <v>9813</v>
      </c>
      <c r="M2851" s="5"/>
      <c r="N2851" s="13" t="s">
        <v>1043</v>
      </c>
      <c r="O2851" s="5">
        <v>45115</v>
      </c>
      <c r="P2851" s="8">
        <v>1</v>
      </c>
      <c r="Q2851" s="9">
        <v>1</v>
      </c>
      <c r="R2851" s="9" t="str">
        <f>IFERROR(VLOOKUP(Tabla2[[#This Row],[CONTRATISTA PRNCIPAL]],Hoja1!$L$5:$M$9,2,FALSE),"CJV")</f>
        <v>CJV</v>
      </c>
      <c r="S2851" s="9" t="str">
        <f>IF(Tabla2[[#This Row],[EMPRESA]]=Tabla2[[#This Row],[CONTRATISTA PRNCIPAL]],"Principal","Secundaria")</f>
        <v>Principal</v>
      </c>
      <c r="T2851" s="10">
        <f>IFERROR(1/COUNTIF(Tabla2[CONTRATISTA PRNCIPAL],Tabla2[[#This Row],[CONTRATISTA PRNCIPAL]]),0)</f>
        <v>5.4945054945054949E-3</v>
      </c>
      <c r="U2851" s="33">
        <f ca="1">IF(((TODAY()-Tabla2[[#This Row],[FECHA NACIMIENTO]])/365)&lt;18,"Corregir", IF(((TODAY()-Tabla2[[#This Row],[FECHA NACIMIENTO]])/365)&gt;80, "Corregir",ROUNDDOWN(((TODAY()-Tabla2[[#This Row],[FECHA NACIMIENTO]])/365),0)))</f>
        <v>34</v>
      </c>
      <c r="V285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851" s="34" t="str">
        <f ca="1">+IF(Tabla2[[#This Row],[Edad]]="Corregir","Corregir","Ok")</f>
        <v>Ok</v>
      </c>
      <c r="X2851" s="10" t="str">
        <f>+IFERROR(VLOOKUP(Tabla2[[#This Row],[DISTRITO SEGÚN DNI]],Hoja1!$A$2:$B$55,2,FALSE),"No")</f>
        <v>CALLAO</v>
      </c>
      <c r="Y2851" s="10" t="str">
        <f>IF(OR(LOWER(Tabla2[[#This Row],[GENERO]])="masculino", LOWER(Tabla2[[#This Row],[GENERO]])="femenino"),"OK","Corregir")</f>
        <v>OK</v>
      </c>
      <c r="Z2851" s="10" t="str">
        <f>+IF(Tabla2[[#This Row],[Nro. DNI / CE]]="","Corregir",IF(LEN(Tabla2[[#This Row],[Nro. DNI / CE]])&gt;=8,"OK","Corregir"))</f>
        <v>OK</v>
      </c>
      <c r="AA2851" s="10">
        <f>COUNTIF(Tabla2[APELLIDOS Y NOMBRES],Tabla2[[#This Row],[APELLIDOS Y NOMBRES]])</f>
        <v>1</v>
      </c>
      <c r="AB2851" t="str">
        <f ca="1">+IFERROR(IF(Tabla2[[#This Row],[FECHA CESE/BAJA]]="","No Aplica",IF(AND(MONTH(Tabla2[[#This Row],[FECHA CESE/BAJA]])=MONTH(TODAY()-30),YEAR(Tabla2[[#This Row],[FECHA CESE/BAJA]])=YEAR(TODAY())),MONTH(TODAY()-30)&amp;"-"&amp;YEAR(TODAY()),"Borrar")),"No aplica")</f>
        <v>No Aplica</v>
      </c>
      <c r="AC2851" t="str">
        <f ca="1">+IFERROR(IF(Tabla2[[#This Row],[FECHA INICIO DE LABORES EN OBRA]]="","No Aplica",IF(AND(MONTH(Tabla2[[#This Row],[FECHA INICIO DE LABORES EN OBRA]])=MONTH(TODAY()-30),YEAR(Tabla2[[#This Row],[FECHA INICIO DE LABORES EN OBRA]])=YEAR(TODAY())),MONTH(TODAY()-30)&amp;"-"&amp;YEAR(TODAY()),"No Aplica")),"No Aplica")</f>
        <v>No Aplica</v>
      </c>
    </row>
    <row r="2852" spans="1:29" x14ac:dyDescent="0.25">
      <c r="A2852" s="2" t="s">
        <v>3186</v>
      </c>
      <c r="B2852" s="3" t="s">
        <v>26</v>
      </c>
      <c r="C2852" s="3" t="s">
        <v>26</v>
      </c>
      <c r="D2852" s="3" t="s">
        <v>10082</v>
      </c>
      <c r="E2852" s="3" t="s">
        <v>10083</v>
      </c>
      <c r="F2852" s="36">
        <v>35027</v>
      </c>
      <c r="G2852" s="3">
        <v>3</v>
      </c>
      <c r="H2852" s="3" t="s">
        <v>3539</v>
      </c>
      <c r="I2852" s="3" t="s">
        <v>9988</v>
      </c>
      <c r="J2852" s="3" t="s">
        <v>10084</v>
      </c>
      <c r="K2852" s="3" t="s">
        <v>1077</v>
      </c>
      <c r="L2852" s="8" t="s">
        <v>9813</v>
      </c>
      <c r="M2852" s="5"/>
      <c r="N2852" s="13" t="s">
        <v>1043</v>
      </c>
      <c r="O2852" s="5">
        <v>45117</v>
      </c>
      <c r="P2852" s="8">
        <v>1</v>
      </c>
      <c r="Q2852" s="9">
        <v>1</v>
      </c>
      <c r="R2852" s="9" t="str">
        <f>IFERROR(VLOOKUP(Tabla2[[#This Row],[CONTRATISTA PRNCIPAL]],Hoja1!$L$5:$M$9,2,FALSE),"CJV")</f>
        <v>CJV</v>
      </c>
      <c r="S2852" s="9" t="str">
        <f>IF(Tabla2[[#This Row],[EMPRESA]]=Tabla2[[#This Row],[CONTRATISTA PRNCIPAL]],"Principal","Secundaria")</f>
        <v>Principal</v>
      </c>
      <c r="T2852" s="10">
        <f>IFERROR(1/COUNTIF(Tabla2[CONTRATISTA PRNCIPAL],Tabla2[[#This Row],[CONTRATISTA PRNCIPAL]]),0)</f>
        <v>5.4945054945054949E-3</v>
      </c>
      <c r="U2852" s="33">
        <f ca="1">IF(((TODAY()-Tabla2[[#This Row],[FECHA NACIMIENTO]])/365)&lt;18,"Corregir", IF(((TODAY()-Tabla2[[#This Row],[FECHA NACIMIENTO]])/365)&gt;80, "Corregir",ROUNDDOWN(((TODAY()-Tabla2[[#This Row],[FECHA NACIMIENTO]])/365),0)))</f>
        <v>27</v>
      </c>
      <c r="V285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852" s="34" t="str">
        <f ca="1">+IF(Tabla2[[#This Row],[Edad]]="Corregir","Corregir","Ok")</f>
        <v>Ok</v>
      </c>
      <c r="X2852" s="10" t="str">
        <f>+IFERROR(VLOOKUP(Tabla2[[#This Row],[DISTRITO SEGÚN DNI]],Hoja1!$A$2:$B$55,2,FALSE),"No")</f>
        <v>No</v>
      </c>
      <c r="Y2852" s="10" t="str">
        <f>IF(OR(LOWER(Tabla2[[#This Row],[GENERO]])="masculino", LOWER(Tabla2[[#This Row],[GENERO]])="femenino"),"OK","Corregir")</f>
        <v>OK</v>
      </c>
      <c r="Z2852" s="10" t="str">
        <f>+IF(Tabla2[[#This Row],[Nro. DNI / CE]]="","Corregir",IF(LEN(Tabla2[[#This Row],[Nro. DNI / CE]])&gt;=8,"OK","Corregir"))</f>
        <v>OK</v>
      </c>
      <c r="AA2852" s="10">
        <f>COUNTIF(Tabla2[APELLIDOS Y NOMBRES],Tabla2[[#This Row],[APELLIDOS Y NOMBRES]])</f>
        <v>1</v>
      </c>
      <c r="AB2852" t="str">
        <f ca="1">+IFERROR(IF(Tabla2[[#This Row],[FECHA CESE/BAJA]]="","No Aplica",IF(AND(MONTH(Tabla2[[#This Row],[FECHA CESE/BAJA]])=MONTH(TODAY()-30),YEAR(Tabla2[[#This Row],[FECHA CESE/BAJA]])=YEAR(TODAY())),MONTH(TODAY()-30)&amp;"-"&amp;YEAR(TODAY()),"Borrar")),"No aplica")</f>
        <v>No Aplica</v>
      </c>
      <c r="AC2852" t="str">
        <f ca="1">+IFERROR(IF(Tabla2[[#This Row],[FECHA INICIO DE LABORES EN OBRA]]="","No Aplica",IF(AND(MONTH(Tabla2[[#This Row],[FECHA INICIO DE LABORES EN OBRA]])=MONTH(TODAY()-30),YEAR(Tabla2[[#This Row],[FECHA INICIO DE LABORES EN OBRA]])=YEAR(TODAY())),MONTH(TODAY()-30)&amp;"-"&amp;YEAR(TODAY()),"No Aplica")),"No Aplica")</f>
        <v>No Aplica</v>
      </c>
    </row>
    <row r="2853" spans="1:29" x14ac:dyDescent="0.25">
      <c r="A2853" s="2" t="s">
        <v>3186</v>
      </c>
      <c r="B2853" s="3" t="s">
        <v>26</v>
      </c>
      <c r="C2853" s="3" t="s">
        <v>26</v>
      </c>
      <c r="D2853" s="3" t="s">
        <v>617</v>
      </c>
      <c r="E2853" s="3" t="s">
        <v>10085</v>
      </c>
      <c r="F2853" s="36">
        <v>33987</v>
      </c>
      <c r="G2853" s="3">
        <v>2</v>
      </c>
      <c r="H2853" s="3" t="s">
        <v>1453</v>
      </c>
      <c r="I2853" s="3" t="s">
        <v>9988</v>
      </c>
      <c r="J2853" s="3" t="s">
        <v>10086</v>
      </c>
      <c r="K2853" s="3" t="s">
        <v>32</v>
      </c>
      <c r="L2853" s="8" t="s">
        <v>9813</v>
      </c>
      <c r="M2853" s="5"/>
      <c r="N2853" s="13" t="s">
        <v>1043</v>
      </c>
      <c r="O2853" s="5">
        <v>45117</v>
      </c>
      <c r="P2853" s="8">
        <v>1</v>
      </c>
      <c r="Q2853" s="9">
        <v>4</v>
      </c>
      <c r="R2853" s="9" t="str">
        <f>IFERROR(VLOOKUP(Tabla2[[#This Row],[CONTRATISTA PRNCIPAL]],Hoja1!$L$5:$M$9,2,FALSE),"CJV")</f>
        <v>CJV</v>
      </c>
      <c r="S2853" s="9" t="str">
        <f>IF(Tabla2[[#This Row],[EMPRESA]]=Tabla2[[#This Row],[CONTRATISTA PRNCIPAL]],"Principal","Secundaria")</f>
        <v>Principal</v>
      </c>
      <c r="T2853" s="10">
        <f>IFERROR(1/COUNTIF(Tabla2[CONTRATISTA PRNCIPAL],Tabla2[[#This Row],[CONTRATISTA PRNCIPAL]]),0)</f>
        <v>5.4945054945054949E-3</v>
      </c>
      <c r="U2853" s="33">
        <f ca="1">IF(((TODAY()-Tabla2[[#This Row],[FECHA NACIMIENTO]])/365)&lt;18,"Corregir", IF(((TODAY()-Tabla2[[#This Row],[FECHA NACIMIENTO]])/365)&gt;80, "Corregir",ROUNDDOWN(((TODAY()-Tabla2[[#This Row],[FECHA NACIMIENTO]])/365),0)))</f>
        <v>30</v>
      </c>
      <c r="V285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853" s="34" t="str">
        <f ca="1">+IF(Tabla2[[#This Row],[Edad]]="Corregir","Corregir","Ok")</f>
        <v>Ok</v>
      </c>
      <c r="X2853" s="10" t="str">
        <f>+IFERROR(VLOOKUP(Tabla2[[#This Row],[DISTRITO SEGÚN DNI]],Hoja1!$A$2:$B$55,2,FALSE),"No")</f>
        <v>CALLAO</v>
      </c>
      <c r="Y2853" s="10" t="str">
        <f>IF(OR(LOWER(Tabla2[[#This Row],[GENERO]])="masculino", LOWER(Tabla2[[#This Row],[GENERO]])="femenino"),"OK","Corregir")</f>
        <v>OK</v>
      </c>
      <c r="Z2853" s="10" t="str">
        <f>+IF(Tabla2[[#This Row],[Nro. DNI / CE]]="","Corregir",IF(LEN(Tabla2[[#This Row],[Nro. DNI / CE]])&gt;=8,"OK","Corregir"))</f>
        <v>OK</v>
      </c>
      <c r="AA2853" s="10">
        <f>COUNTIF(Tabla2[APELLIDOS Y NOMBRES],Tabla2[[#This Row],[APELLIDOS Y NOMBRES]])</f>
        <v>1</v>
      </c>
      <c r="AB2853" t="str">
        <f ca="1">+IFERROR(IF(Tabla2[[#This Row],[FECHA CESE/BAJA]]="","No Aplica",IF(AND(MONTH(Tabla2[[#This Row],[FECHA CESE/BAJA]])=MONTH(TODAY()-30),YEAR(Tabla2[[#This Row],[FECHA CESE/BAJA]])=YEAR(TODAY())),MONTH(TODAY()-30)&amp;"-"&amp;YEAR(TODAY()),"Borrar")),"No aplica")</f>
        <v>No Aplica</v>
      </c>
      <c r="AC2853" t="str">
        <f ca="1">+IFERROR(IF(Tabla2[[#This Row],[FECHA INICIO DE LABORES EN OBRA]]="","No Aplica",IF(AND(MONTH(Tabla2[[#This Row],[FECHA INICIO DE LABORES EN OBRA]])=MONTH(TODAY()-30),YEAR(Tabla2[[#This Row],[FECHA INICIO DE LABORES EN OBRA]])=YEAR(TODAY())),MONTH(TODAY()-30)&amp;"-"&amp;YEAR(TODAY()),"No Aplica")),"No Aplica")</f>
        <v>No Aplica</v>
      </c>
    </row>
    <row r="2854" spans="1:29" x14ac:dyDescent="0.25">
      <c r="A2854" s="2" t="s">
        <v>3186</v>
      </c>
      <c r="B2854" s="3" t="s">
        <v>26</v>
      </c>
      <c r="C2854" s="3" t="s">
        <v>26</v>
      </c>
      <c r="D2854" s="3" t="s">
        <v>10087</v>
      </c>
      <c r="E2854" s="3" t="s">
        <v>10088</v>
      </c>
      <c r="F2854" s="36">
        <v>28874</v>
      </c>
      <c r="G2854" s="3">
        <v>3</v>
      </c>
      <c r="H2854" s="3" t="s">
        <v>3166</v>
      </c>
      <c r="I2854" s="3" t="s">
        <v>2396</v>
      </c>
      <c r="J2854" s="3" t="s">
        <v>10089</v>
      </c>
      <c r="K2854" s="3" t="s">
        <v>1042</v>
      </c>
      <c r="L2854" s="8" t="s">
        <v>9813</v>
      </c>
      <c r="M2854" s="5"/>
      <c r="N2854" s="13" t="s">
        <v>1043</v>
      </c>
      <c r="O2854" s="5">
        <v>45120</v>
      </c>
      <c r="P2854" s="8">
        <v>3</v>
      </c>
      <c r="Q2854" s="9">
        <v>1</v>
      </c>
      <c r="R2854" s="9" t="str">
        <f>IFERROR(VLOOKUP(Tabla2[[#This Row],[CONTRATISTA PRNCIPAL]],Hoja1!$L$5:$M$9,2,FALSE),"CJV")</f>
        <v>CJV</v>
      </c>
      <c r="S2854" s="9" t="str">
        <f>IF(Tabla2[[#This Row],[EMPRESA]]=Tabla2[[#This Row],[CONTRATISTA PRNCIPAL]],"Principal","Secundaria")</f>
        <v>Principal</v>
      </c>
      <c r="T2854" s="10">
        <f>IFERROR(1/COUNTIF(Tabla2[CONTRATISTA PRNCIPAL],Tabla2[[#This Row],[CONTRATISTA PRNCIPAL]]),0)</f>
        <v>5.4945054945054949E-3</v>
      </c>
      <c r="U2854" s="33">
        <f ca="1">IF(((TODAY()-Tabla2[[#This Row],[FECHA NACIMIENTO]])/365)&lt;18,"Corregir", IF(((TODAY()-Tabla2[[#This Row],[FECHA NACIMIENTO]])/365)&gt;80, "Corregir",ROUNDDOWN(((TODAY()-Tabla2[[#This Row],[FECHA NACIMIENTO]])/365),0)))</f>
        <v>44</v>
      </c>
      <c r="V285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854" s="34" t="str">
        <f ca="1">+IF(Tabla2[[#This Row],[Edad]]="Corregir","Corregir","Ok")</f>
        <v>Ok</v>
      </c>
      <c r="X2854" s="10" t="str">
        <f>+IFERROR(VLOOKUP(Tabla2[[#This Row],[DISTRITO SEGÚN DNI]],Hoja1!$A$2:$B$55,2,FALSE),"No")</f>
        <v>No</v>
      </c>
      <c r="Y2854" s="10" t="str">
        <f>IF(OR(LOWER(Tabla2[[#This Row],[GENERO]])="masculino", LOWER(Tabla2[[#This Row],[GENERO]])="femenino"),"OK","Corregir")</f>
        <v>OK</v>
      </c>
      <c r="Z2854" s="10" t="str">
        <f>+IF(Tabla2[[#This Row],[Nro. DNI / CE]]="","Corregir",IF(LEN(Tabla2[[#This Row],[Nro. DNI / CE]])&gt;=8,"OK","Corregir"))</f>
        <v>OK</v>
      </c>
      <c r="AA2854" s="10">
        <f>COUNTIF(Tabla2[APELLIDOS Y NOMBRES],Tabla2[[#This Row],[APELLIDOS Y NOMBRES]])</f>
        <v>1</v>
      </c>
      <c r="AB2854" t="str">
        <f ca="1">+IFERROR(IF(Tabla2[[#This Row],[FECHA CESE/BAJA]]="","No Aplica",IF(AND(MONTH(Tabla2[[#This Row],[FECHA CESE/BAJA]])=MONTH(TODAY()-30),YEAR(Tabla2[[#This Row],[FECHA CESE/BAJA]])=YEAR(TODAY())),MONTH(TODAY()-30)&amp;"-"&amp;YEAR(TODAY()),"Borrar")),"No aplica")</f>
        <v>No Aplica</v>
      </c>
      <c r="AC2854" t="str">
        <f ca="1">+IFERROR(IF(Tabla2[[#This Row],[FECHA INICIO DE LABORES EN OBRA]]="","No Aplica",IF(AND(MONTH(Tabla2[[#This Row],[FECHA INICIO DE LABORES EN OBRA]])=MONTH(TODAY()-30),YEAR(Tabla2[[#This Row],[FECHA INICIO DE LABORES EN OBRA]])=YEAR(TODAY())),MONTH(TODAY()-30)&amp;"-"&amp;YEAR(TODAY()),"No Aplica")),"No Aplica")</f>
        <v>No Aplica</v>
      </c>
    </row>
    <row r="2855" spans="1:29" x14ac:dyDescent="0.25">
      <c r="A2855" s="2" t="s">
        <v>3186</v>
      </c>
      <c r="B2855" s="3" t="s">
        <v>26</v>
      </c>
      <c r="C2855" s="3" t="s">
        <v>26</v>
      </c>
      <c r="D2855" s="3" t="s">
        <v>10090</v>
      </c>
      <c r="E2855" s="3" t="s">
        <v>10091</v>
      </c>
      <c r="F2855" s="36">
        <v>28288</v>
      </c>
      <c r="G2855" s="3">
        <v>3</v>
      </c>
      <c r="H2855" s="3" t="s">
        <v>3198</v>
      </c>
      <c r="I2855" s="3" t="s">
        <v>2396</v>
      </c>
      <c r="J2855" s="3" t="s">
        <v>10092</v>
      </c>
      <c r="K2855" s="3" t="s">
        <v>34</v>
      </c>
      <c r="L2855" s="8" t="s">
        <v>9813</v>
      </c>
      <c r="M2855" s="5"/>
      <c r="N2855" s="13" t="s">
        <v>1043</v>
      </c>
      <c r="O2855" s="5">
        <v>45121</v>
      </c>
      <c r="P2855" s="8">
        <v>1</v>
      </c>
      <c r="Q2855" s="9">
        <v>1</v>
      </c>
      <c r="R2855" s="9" t="str">
        <f>IFERROR(VLOOKUP(Tabla2[[#This Row],[CONTRATISTA PRNCIPAL]],Hoja1!$L$5:$M$9,2,FALSE),"CJV")</f>
        <v>CJV</v>
      </c>
      <c r="S2855" s="9" t="str">
        <f>IF(Tabla2[[#This Row],[EMPRESA]]=Tabla2[[#This Row],[CONTRATISTA PRNCIPAL]],"Principal","Secundaria")</f>
        <v>Principal</v>
      </c>
      <c r="T2855" s="10">
        <f>IFERROR(1/COUNTIF(Tabla2[CONTRATISTA PRNCIPAL],Tabla2[[#This Row],[CONTRATISTA PRNCIPAL]]),0)</f>
        <v>5.4945054945054949E-3</v>
      </c>
      <c r="U2855" s="33">
        <f ca="1">IF(((TODAY()-Tabla2[[#This Row],[FECHA NACIMIENTO]])/365)&lt;18,"Corregir", IF(((TODAY()-Tabla2[[#This Row],[FECHA NACIMIENTO]])/365)&gt;80, "Corregir",ROUNDDOWN(((TODAY()-Tabla2[[#This Row],[FECHA NACIMIENTO]])/365),0)))</f>
        <v>46</v>
      </c>
      <c r="V285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855" s="34" t="str">
        <f ca="1">+IF(Tabla2[[#This Row],[Edad]]="Corregir","Corregir","Ok")</f>
        <v>Ok</v>
      </c>
      <c r="X2855" s="10" t="str">
        <f>+IFERROR(VLOOKUP(Tabla2[[#This Row],[DISTRITO SEGÚN DNI]],Hoja1!$A$2:$B$55,2,FALSE),"No")</f>
        <v>CALLAO</v>
      </c>
      <c r="Y2855" s="10" t="str">
        <f>IF(OR(LOWER(Tabla2[[#This Row],[GENERO]])="masculino", LOWER(Tabla2[[#This Row],[GENERO]])="femenino"),"OK","Corregir")</f>
        <v>OK</v>
      </c>
      <c r="Z2855" s="10" t="str">
        <f>+IF(Tabla2[[#This Row],[Nro. DNI / CE]]="","Corregir",IF(LEN(Tabla2[[#This Row],[Nro. DNI / CE]])&gt;=8,"OK","Corregir"))</f>
        <v>OK</v>
      </c>
      <c r="AA2855" s="10">
        <f>COUNTIF(Tabla2[APELLIDOS Y NOMBRES],Tabla2[[#This Row],[APELLIDOS Y NOMBRES]])</f>
        <v>1</v>
      </c>
      <c r="AB2855" t="str">
        <f ca="1">+IFERROR(IF(Tabla2[[#This Row],[FECHA CESE/BAJA]]="","No Aplica",IF(AND(MONTH(Tabla2[[#This Row],[FECHA CESE/BAJA]])=MONTH(TODAY()-30),YEAR(Tabla2[[#This Row],[FECHA CESE/BAJA]])=YEAR(TODAY())),MONTH(TODAY()-30)&amp;"-"&amp;YEAR(TODAY()),"Borrar")),"No aplica")</f>
        <v>No Aplica</v>
      </c>
      <c r="AC2855" t="str">
        <f ca="1">+IFERROR(IF(Tabla2[[#This Row],[FECHA INICIO DE LABORES EN OBRA]]="","No Aplica",IF(AND(MONTH(Tabla2[[#This Row],[FECHA INICIO DE LABORES EN OBRA]])=MONTH(TODAY()-30),YEAR(Tabla2[[#This Row],[FECHA INICIO DE LABORES EN OBRA]])=YEAR(TODAY())),MONTH(TODAY()-30)&amp;"-"&amp;YEAR(TODAY()),"No Aplica")),"No Aplica")</f>
        <v>No Aplica</v>
      </c>
    </row>
    <row r="2856" spans="1:29" x14ac:dyDescent="0.25">
      <c r="A2856" s="2" t="s">
        <v>3186</v>
      </c>
      <c r="B2856" s="3" t="s">
        <v>26</v>
      </c>
      <c r="C2856" s="3" t="s">
        <v>26</v>
      </c>
      <c r="D2856" s="3" t="s">
        <v>703</v>
      </c>
      <c r="E2856" s="3" t="s">
        <v>704</v>
      </c>
      <c r="F2856" s="36">
        <v>30442</v>
      </c>
      <c r="G2856" s="3">
        <v>3</v>
      </c>
      <c r="H2856" s="3" t="s">
        <v>3198</v>
      </c>
      <c r="I2856" s="3" t="s">
        <v>2396</v>
      </c>
      <c r="J2856" s="3" t="s">
        <v>10093</v>
      </c>
      <c r="K2856" s="3" t="s">
        <v>1974</v>
      </c>
      <c r="L2856" s="8" t="s">
        <v>9813</v>
      </c>
      <c r="M2856" s="5"/>
      <c r="N2856" s="13" t="s">
        <v>1043</v>
      </c>
      <c r="O2856" s="5">
        <v>45121</v>
      </c>
      <c r="P2856" s="8">
        <v>1</v>
      </c>
      <c r="Q2856" s="9">
        <v>1</v>
      </c>
      <c r="R2856" s="9" t="str">
        <f>IFERROR(VLOOKUP(Tabla2[[#This Row],[CONTRATISTA PRNCIPAL]],Hoja1!$L$5:$M$9,2,FALSE),"CJV")</f>
        <v>CJV</v>
      </c>
      <c r="S2856" s="9" t="str">
        <f>IF(Tabla2[[#This Row],[EMPRESA]]=Tabla2[[#This Row],[CONTRATISTA PRNCIPAL]],"Principal","Secundaria")</f>
        <v>Principal</v>
      </c>
      <c r="T2856" s="10">
        <f>IFERROR(1/COUNTIF(Tabla2[CONTRATISTA PRNCIPAL],Tabla2[[#This Row],[CONTRATISTA PRNCIPAL]]),0)</f>
        <v>5.4945054945054949E-3</v>
      </c>
      <c r="U2856" s="33">
        <f ca="1">IF(((TODAY()-Tabla2[[#This Row],[FECHA NACIMIENTO]])/365)&lt;18,"Corregir", IF(((TODAY()-Tabla2[[#This Row],[FECHA NACIMIENTO]])/365)&gt;80, "Corregir",ROUNDDOWN(((TODAY()-Tabla2[[#This Row],[FECHA NACIMIENTO]])/365),0)))</f>
        <v>40</v>
      </c>
      <c r="V285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856" s="34" t="str">
        <f ca="1">+IF(Tabla2[[#This Row],[Edad]]="Corregir","Corregir","Ok")</f>
        <v>Ok</v>
      </c>
      <c r="X2856" s="10" t="str">
        <f>+IFERROR(VLOOKUP(Tabla2[[#This Row],[DISTRITO SEGÚN DNI]],Hoja1!$A$2:$B$55,2,FALSE),"No")</f>
        <v>No</v>
      </c>
      <c r="Y2856" s="10" t="str">
        <f>IF(OR(LOWER(Tabla2[[#This Row],[GENERO]])="masculino", LOWER(Tabla2[[#This Row],[GENERO]])="femenino"),"OK","Corregir")</f>
        <v>OK</v>
      </c>
      <c r="Z2856" s="10" t="str">
        <f>+IF(Tabla2[[#This Row],[Nro. DNI / CE]]="","Corregir",IF(LEN(Tabla2[[#This Row],[Nro. DNI / CE]])&gt;=8,"OK","Corregir"))</f>
        <v>OK</v>
      </c>
      <c r="AA2856" s="10">
        <f>COUNTIF(Tabla2[APELLIDOS Y NOMBRES],Tabla2[[#This Row],[APELLIDOS Y NOMBRES]])</f>
        <v>1</v>
      </c>
      <c r="AB2856" t="str">
        <f ca="1">+IFERROR(IF(Tabla2[[#This Row],[FECHA CESE/BAJA]]="","No Aplica",IF(AND(MONTH(Tabla2[[#This Row],[FECHA CESE/BAJA]])=MONTH(TODAY()-30),YEAR(Tabla2[[#This Row],[FECHA CESE/BAJA]])=YEAR(TODAY())),MONTH(TODAY()-30)&amp;"-"&amp;YEAR(TODAY()),"Borrar")),"No aplica")</f>
        <v>No Aplica</v>
      </c>
      <c r="AC2856" t="str">
        <f ca="1">+IFERROR(IF(Tabla2[[#This Row],[FECHA INICIO DE LABORES EN OBRA]]="","No Aplica",IF(AND(MONTH(Tabla2[[#This Row],[FECHA INICIO DE LABORES EN OBRA]])=MONTH(TODAY()-30),YEAR(Tabla2[[#This Row],[FECHA INICIO DE LABORES EN OBRA]])=YEAR(TODAY())),MONTH(TODAY()-30)&amp;"-"&amp;YEAR(TODAY()),"No Aplica")),"No Aplica")</f>
        <v>No Aplica</v>
      </c>
    </row>
    <row r="2857" spans="1:29" x14ac:dyDescent="0.25">
      <c r="A2857" s="2" t="s">
        <v>3186</v>
      </c>
      <c r="B2857" s="3" t="s">
        <v>26</v>
      </c>
      <c r="C2857" s="3" t="s">
        <v>26</v>
      </c>
      <c r="D2857" s="3" t="s">
        <v>10094</v>
      </c>
      <c r="E2857" s="3" t="s">
        <v>10095</v>
      </c>
      <c r="F2857" s="36">
        <v>36660</v>
      </c>
      <c r="G2857" s="3">
        <v>3</v>
      </c>
      <c r="H2857" s="3" t="s">
        <v>10096</v>
      </c>
      <c r="I2857" s="3" t="s">
        <v>2396</v>
      </c>
      <c r="J2857" s="3" t="s">
        <v>10097</v>
      </c>
      <c r="K2857" s="3" t="s">
        <v>1063</v>
      </c>
      <c r="L2857" s="8" t="s">
        <v>9813</v>
      </c>
      <c r="M2857" s="5"/>
      <c r="N2857" s="13" t="s">
        <v>1043</v>
      </c>
      <c r="O2857" s="5">
        <v>45121</v>
      </c>
      <c r="P2857" s="8">
        <v>1</v>
      </c>
      <c r="Q2857" s="9">
        <v>1</v>
      </c>
      <c r="R2857" s="9" t="str">
        <f>IFERROR(VLOOKUP(Tabla2[[#This Row],[CONTRATISTA PRNCIPAL]],Hoja1!$L$5:$M$9,2,FALSE),"CJV")</f>
        <v>CJV</v>
      </c>
      <c r="S2857" s="9" t="str">
        <f>IF(Tabla2[[#This Row],[EMPRESA]]=Tabla2[[#This Row],[CONTRATISTA PRNCIPAL]],"Principal","Secundaria")</f>
        <v>Principal</v>
      </c>
      <c r="T2857" s="10">
        <f>IFERROR(1/COUNTIF(Tabla2[CONTRATISTA PRNCIPAL],Tabla2[[#This Row],[CONTRATISTA PRNCIPAL]]),0)</f>
        <v>5.4945054945054949E-3</v>
      </c>
      <c r="U2857" s="33">
        <f ca="1">IF(((TODAY()-Tabla2[[#This Row],[FECHA NACIMIENTO]])/365)&lt;18,"Corregir", IF(((TODAY()-Tabla2[[#This Row],[FECHA NACIMIENTO]])/365)&gt;80, "Corregir",ROUNDDOWN(((TODAY()-Tabla2[[#This Row],[FECHA NACIMIENTO]])/365),0)))</f>
        <v>23</v>
      </c>
      <c r="V285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2857" s="34" t="str">
        <f ca="1">+IF(Tabla2[[#This Row],[Edad]]="Corregir","Corregir","Ok")</f>
        <v>Ok</v>
      </c>
      <c r="X2857" s="10" t="str">
        <f>+IFERROR(VLOOKUP(Tabla2[[#This Row],[DISTRITO SEGÚN DNI]],Hoja1!$A$2:$B$55,2,FALSE),"No")</f>
        <v>No</v>
      </c>
      <c r="Y2857" s="10" t="str">
        <f>IF(OR(LOWER(Tabla2[[#This Row],[GENERO]])="masculino", LOWER(Tabla2[[#This Row],[GENERO]])="femenino"),"OK","Corregir")</f>
        <v>OK</v>
      </c>
      <c r="Z2857" s="10" t="str">
        <f>+IF(Tabla2[[#This Row],[Nro. DNI / CE]]="","Corregir",IF(LEN(Tabla2[[#This Row],[Nro. DNI / CE]])&gt;=8,"OK","Corregir"))</f>
        <v>OK</v>
      </c>
      <c r="AA2857" s="10">
        <f>COUNTIF(Tabla2[APELLIDOS Y NOMBRES],Tabla2[[#This Row],[APELLIDOS Y NOMBRES]])</f>
        <v>1</v>
      </c>
      <c r="AB2857" t="str">
        <f ca="1">+IFERROR(IF(Tabla2[[#This Row],[FECHA CESE/BAJA]]="","No Aplica",IF(AND(MONTH(Tabla2[[#This Row],[FECHA CESE/BAJA]])=MONTH(TODAY()-30),YEAR(Tabla2[[#This Row],[FECHA CESE/BAJA]])=YEAR(TODAY())),MONTH(TODAY()-30)&amp;"-"&amp;YEAR(TODAY()),"Borrar")),"No aplica")</f>
        <v>No Aplica</v>
      </c>
      <c r="AC2857" t="str">
        <f ca="1">+IFERROR(IF(Tabla2[[#This Row],[FECHA INICIO DE LABORES EN OBRA]]="","No Aplica",IF(AND(MONTH(Tabla2[[#This Row],[FECHA INICIO DE LABORES EN OBRA]])=MONTH(TODAY()-30),YEAR(Tabla2[[#This Row],[FECHA INICIO DE LABORES EN OBRA]])=YEAR(TODAY())),MONTH(TODAY()-30)&amp;"-"&amp;YEAR(TODAY()),"No Aplica")),"No Aplica")</f>
        <v>No Aplica</v>
      </c>
    </row>
    <row r="2858" spans="1:29" x14ac:dyDescent="0.25">
      <c r="A2858" s="2" t="s">
        <v>3186</v>
      </c>
      <c r="B2858" s="3" t="s">
        <v>26</v>
      </c>
      <c r="C2858" s="3" t="s">
        <v>26</v>
      </c>
      <c r="D2858" s="3" t="s">
        <v>10098</v>
      </c>
      <c r="E2858" s="3" t="s">
        <v>10099</v>
      </c>
      <c r="F2858" s="36">
        <v>37950</v>
      </c>
      <c r="G2858" s="3">
        <v>2</v>
      </c>
      <c r="H2858" s="3" t="s">
        <v>1453</v>
      </c>
      <c r="I2858" s="3" t="s">
        <v>7342</v>
      </c>
      <c r="J2858" s="3" t="s">
        <v>10100</v>
      </c>
      <c r="K2858" s="3" t="s">
        <v>1136</v>
      </c>
      <c r="L2858" s="8" t="s">
        <v>9813</v>
      </c>
      <c r="M2858" s="5"/>
      <c r="N2858" s="13" t="s">
        <v>1043</v>
      </c>
      <c r="O2858" s="5">
        <v>45125</v>
      </c>
      <c r="P2858" s="8">
        <v>1</v>
      </c>
      <c r="Q2858" s="9">
        <v>4</v>
      </c>
      <c r="R2858" s="9" t="str">
        <f>IFERROR(VLOOKUP(Tabla2[[#This Row],[CONTRATISTA PRNCIPAL]],Hoja1!$L$5:$M$9,2,FALSE),"CJV")</f>
        <v>CJV</v>
      </c>
      <c r="S2858" s="9" t="str">
        <f>IF(Tabla2[[#This Row],[EMPRESA]]=Tabla2[[#This Row],[CONTRATISTA PRNCIPAL]],"Principal","Secundaria")</f>
        <v>Principal</v>
      </c>
      <c r="T2858" s="10">
        <f>IFERROR(1/COUNTIF(Tabla2[CONTRATISTA PRNCIPAL],Tabla2[[#This Row],[CONTRATISTA PRNCIPAL]]),0)</f>
        <v>5.4945054945054949E-3</v>
      </c>
      <c r="U2858" s="33">
        <f ca="1">IF(((TODAY()-Tabla2[[#This Row],[FECHA NACIMIENTO]])/365)&lt;18,"Corregir", IF(((TODAY()-Tabla2[[#This Row],[FECHA NACIMIENTO]])/365)&gt;80, "Corregir",ROUNDDOWN(((TODAY()-Tabla2[[#This Row],[FECHA NACIMIENTO]])/365),0)))</f>
        <v>19</v>
      </c>
      <c r="V285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2858" s="34" t="str">
        <f ca="1">+IF(Tabla2[[#This Row],[Edad]]="Corregir","Corregir","Ok")</f>
        <v>Ok</v>
      </c>
      <c r="X2858" s="10" t="str">
        <f>+IFERROR(VLOOKUP(Tabla2[[#This Row],[DISTRITO SEGÚN DNI]],Hoja1!$A$2:$B$55,2,FALSE),"No")</f>
        <v>No</v>
      </c>
      <c r="Y2858" s="10" t="str">
        <f>IF(OR(LOWER(Tabla2[[#This Row],[GENERO]])="masculino", LOWER(Tabla2[[#This Row],[GENERO]])="femenino"),"OK","Corregir")</f>
        <v>OK</v>
      </c>
      <c r="Z2858" s="10" t="str">
        <f>+IF(Tabla2[[#This Row],[Nro. DNI / CE]]="","Corregir",IF(LEN(Tabla2[[#This Row],[Nro. DNI / CE]])&gt;=8,"OK","Corregir"))</f>
        <v>OK</v>
      </c>
      <c r="AA2858" s="10">
        <f>COUNTIF(Tabla2[APELLIDOS Y NOMBRES],Tabla2[[#This Row],[APELLIDOS Y NOMBRES]])</f>
        <v>1</v>
      </c>
      <c r="AB2858" t="str">
        <f ca="1">+IFERROR(IF(Tabla2[[#This Row],[FECHA CESE/BAJA]]="","No Aplica",IF(AND(MONTH(Tabla2[[#This Row],[FECHA CESE/BAJA]])=MONTH(TODAY()-30),YEAR(Tabla2[[#This Row],[FECHA CESE/BAJA]])=YEAR(TODAY())),MONTH(TODAY()-30)&amp;"-"&amp;YEAR(TODAY()),"Borrar")),"No aplica")</f>
        <v>No Aplica</v>
      </c>
      <c r="AC2858" t="str">
        <f ca="1">+IFERROR(IF(Tabla2[[#This Row],[FECHA INICIO DE LABORES EN OBRA]]="","No Aplica",IF(AND(MONTH(Tabla2[[#This Row],[FECHA INICIO DE LABORES EN OBRA]])=MONTH(TODAY()-30),YEAR(Tabla2[[#This Row],[FECHA INICIO DE LABORES EN OBRA]])=YEAR(TODAY())),MONTH(TODAY()-30)&amp;"-"&amp;YEAR(TODAY()),"No Aplica")),"No Aplica")</f>
        <v>No Aplica</v>
      </c>
    </row>
    <row r="2859" spans="1:29" x14ac:dyDescent="0.25">
      <c r="A2859" s="2" t="s">
        <v>3186</v>
      </c>
      <c r="B2859" s="3" t="s">
        <v>26</v>
      </c>
      <c r="C2859" s="3" t="s">
        <v>26</v>
      </c>
      <c r="D2859" s="3" t="s">
        <v>10101</v>
      </c>
      <c r="E2859" s="3" t="s">
        <v>10102</v>
      </c>
      <c r="F2859" s="36">
        <v>32467</v>
      </c>
      <c r="G2859" s="3">
        <v>1</v>
      </c>
      <c r="H2859" s="3" t="s">
        <v>10103</v>
      </c>
      <c r="I2859" s="3" t="s">
        <v>2396</v>
      </c>
      <c r="J2859" s="3" t="s">
        <v>10104</v>
      </c>
      <c r="K2859" s="3" t="s">
        <v>1278</v>
      </c>
      <c r="L2859" s="8" t="s">
        <v>9818</v>
      </c>
      <c r="M2859" s="5"/>
      <c r="N2859" s="13" t="s">
        <v>1043</v>
      </c>
      <c r="O2859" s="5">
        <v>45127</v>
      </c>
      <c r="P2859" s="8">
        <v>1</v>
      </c>
      <c r="Q2859" s="9">
        <v>1</v>
      </c>
      <c r="R2859" s="9" t="str">
        <f>IFERROR(VLOOKUP(Tabla2[[#This Row],[CONTRATISTA PRNCIPAL]],Hoja1!$L$5:$M$9,2,FALSE),"CJV")</f>
        <v>CJV</v>
      </c>
      <c r="S2859" s="9" t="str">
        <f>IF(Tabla2[[#This Row],[EMPRESA]]=Tabla2[[#This Row],[CONTRATISTA PRNCIPAL]],"Principal","Secundaria")</f>
        <v>Principal</v>
      </c>
      <c r="T2859" s="10">
        <f>IFERROR(1/COUNTIF(Tabla2[CONTRATISTA PRNCIPAL],Tabla2[[#This Row],[CONTRATISTA PRNCIPAL]]),0)</f>
        <v>5.4945054945054949E-3</v>
      </c>
      <c r="U2859" s="33">
        <f ca="1">IF(((TODAY()-Tabla2[[#This Row],[FECHA NACIMIENTO]])/365)&lt;18,"Corregir", IF(((TODAY()-Tabla2[[#This Row],[FECHA NACIMIENTO]])/365)&gt;80, "Corregir",ROUNDDOWN(((TODAY()-Tabla2[[#This Row],[FECHA NACIMIENTO]])/365),0)))</f>
        <v>34</v>
      </c>
      <c r="V285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859" s="34" t="str">
        <f ca="1">+IF(Tabla2[[#This Row],[Edad]]="Corregir","Corregir","Ok")</f>
        <v>Ok</v>
      </c>
      <c r="X2859" s="10" t="str">
        <f>+IFERROR(VLOOKUP(Tabla2[[#This Row],[DISTRITO SEGÚN DNI]],Hoja1!$A$2:$B$55,2,FALSE),"No")</f>
        <v>No</v>
      </c>
      <c r="Y2859" s="10" t="str">
        <f>IF(OR(LOWER(Tabla2[[#This Row],[GENERO]])="masculino", LOWER(Tabla2[[#This Row],[GENERO]])="femenino"),"OK","Corregir")</f>
        <v>OK</v>
      </c>
      <c r="Z2859" s="10" t="str">
        <f>+IF(Tabla2[[#This Row],[Nro. DNI / CE]]="","Corregir",IF(LEN(Tabla2[[#This Row],[Nro. DNI / CE]])&gt;=8,"OK","Corregir"))</f>
        <v>OK</v>
      </c>
      <c r="AA2859" s="10">
        <f>COUNTIF(Tabla2[APELLIDOS Y NOMBRES],Tabla2[[#This Row],[APELLIDOS Y NOMBRES]])</f>
        <v>1</v>
      </c>
      <c r="AB2859" t="str">
        <f ca="1">+IFERROR(IF(Tabla2[[#This Row],[FECHA CESE/BAJA]]="","No Aplica",IF(AND(MONTH(Tabla2[[#This Row],[FECHA CESE/BAJA]])=MONTH(TODAY()-30),YEAR(Tabla2[[#This Row],[FECHA CESE/BAJA]])=YEAR(TODAY())),MONTH(TODAY()-30)&amp;"-"&amp;YEAR(TODAY()),"Borrar")),"No aplica")</f>
        <v>No Aplica</v>
      </c>
      <c r="AC2859" t="str">
        <f ca="1">+IFERROR(IF(Tabla2[[#This Row],[FECHA INICIO DE LABORES EN OBRA]]="","No Aplica",IF(AND(MONTH(Tabla2[[#This Row],[FECHA INICIO DE LABORES EN OBRA]])=MONTH(TODAY()-30),YEAR(Tabla2[[#This Row],[FECHA INICIO DE LABORES EN OBRA]])=YEAR(TODAY())),MONTH(TODAY()-30)&amp;"-"&amp;YEAR(TODAY()),"No Aplica")),"No Aplica")</f>
        <v>No Aplica</v>
      </c>
    </row>
    <row r="2860" spans="1:29" x14ac:dyDescent="0.25">
      <c r="A2860" s="2" t="s">
        <v>3186</v>
      </c>
      <c r="B2860" s="3" t="s">
        <v>26</v>
      </c>
      <c r="C2860" s="3" t="s">
        <v>26</v>
      </c>
      <c r="D2860" s="3" t="s">
        <v>10105</v>
      </c>
      <c r="E2860" s="3" t="s">
        <v>10106</v>
      </c>
      <c r="F2860" s="36">
        <v>35598</v>
      </c>
      <c r="G2860" s="3">
        <v>1</v>
      </c>
      <c r="H2860" s="3" t="s">
        <v>10107</v>
      </c>
      <c r="I2860" s="3" t="s">
        <v>2396</v>
      </c>
      <c r="J2860" s="3" t="s">
        <v>10108</v>
      </c>
      <c r="K2860" s="3" t="s">
        <v>1974</v>
      </c>
      <c r="L2860" s="8" t="s">
        <v>9818</v>
      </c>
      <c r="M2860" s="5"/>
      <c r="N2860" s="13" t="s">
        <v>1043</v>
      </c>
      <c r="O2860" s="5">
        <v>45127</v>
      </c>
      <c r="P2860" s="8">
        <v>1</v>
      </c>
      <c r="Q2860" s="9">
        <v>1</v>
      </c>
      <c r="R2860" s="9" t="str">
        <f>IFERROR(VLOOKUP(Tabla2[[#This Row],[CONTRATISTA PRNCIPAL]],Hoja1!$L$5:$M$9,2,FALSE),"CJV")</f>
        <v>CJV</v>
      </c>
      <c r="S2860" s="9" t="str">
        <f>IF(Tabla2[[#This Row],[EMPRESA]]=Tabla2[[#This Row],[CONTRATISTA PRNCIPAL]],"Principal","Secundaria")</f>
        <v>Principal</v>
      </c>
      <c r="T2860" s="10">
        <f>IFERROR(1/COUNTIF(Tabla2[CONTRATISTA PRNCIPAL],Tabla2[[#This Row],[CONTRATISTA PRNCIPAL]]),0)</f>
        <v>5.4945054945054949E-3</v>
      </c>
      <c r="U2860" s="33">
        <f ca="1">IF(((TODAY()-Tabla2[[#This Row],[FECHA NACIMIENTO]])/365)&lt;18,"Corregir", IF(((TODAY()-Tabla2[[#This Row],[FECHA NACIMIENTO]])/365)&gt;80, "Corregir",ROUNDDOWN(((TODAY()-Tabla2[[#This Row],[FECHA NACIMIENTO]])/365),0)))</f>
        <v>26</v>
      </c>
      <c r="V286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860" s="34" t="str">
        <f ca="1">+IF(Tabla2[[#This Row],[Edad]]="Corregir","Corregir","Ok")</f>
        <v>Ok</v>
      </c>
      <c r="X2860" s="10" t="str">
        <f>+IFERROR(VLOOKUP(Tabla2[[#This Row],[DISTRITO SEGÚN DNI]],Hoja1!$A$2:$B$55,2,FALSE),"No")</f>
        <v>No</v>
      </c>
      <c r="Y2860" s="10" t="str">
        <f>IF(OR(LOWER(Tabla2[[#This Row],[GENERO]])="masculino", LOWER(Tabla2[[#This Row],[GENERO]])="femenino"),"OK","Corregir")</f>
        <v>OK</v>
      </c>
      <c r="Z2860" s="10" t="str">
        <f>+IF(Tabla2[[#This Row],[Nro. DNI / CE]]="","Corregir",IF(LEN(Tabla2[[#This Row],[Nro. DNI / CE]])&gt;=8,"OK","Corregir"))</f>
        <v>OK</v>
      </c>
      <c r="AA2860" s="10">
        <f>COUNTIF(Tabla2[APELLIDOS Y NOMBRES],Tabla2[[#This Row],[APELLIDOS Y NOMBRES]])</f>
        <v>1</v>
      </c>
      <c r="AB2860" t="str">
        <f ca="1">+IFERROR(IF(Tabla2[[#This Row],[FECHA CESE/BAJA]]="","No Aplica",IF(AND(MONTH(Tabla2[[#This Row],[FECHA CESE/BAJA]])=MONTH(TODAY()-30),YEAR(Tabla2[[#This Row],[FECHA CESE/BAJA]])=YEAR(TODAY())),MONTH(TODAY()-30)&amp;"-"&amp;YEAR(TODAY()),"Borrar")),"No aplica")</f>
        <v>No Aplica</v>
      </c>
      <c r="AC2860" t="str">
        <f ca="1">+IFERROR(IF(Tabla2[[#This Row],[FECHA INICIO DE LABORES EN OBRA]]="","No Aplica",IF(AND(MONTH(Tabla2[[#This Row],[FECHA INICIO DE LABORES EN OBRA]])=MONTH(TODAY()-30),YEAR(Tabla2[[#This Row],[FECHA INICIO DE LABORES EN OBRA]])=YEAR(TODAY())),MONTH(TODAY()-30)&amp;"-"&amp;YEAR(TODAY()),"No Aplica")),"No Aplica")</f>
        <v>No Aplica</v>
      </c>
    </row>
    <row r="2861" spans="1:29" x14ac:dyDescent="0.25">
      <c r="A2861" s="2" t="s">
        <v>3186</v>
      </c>
      <c r="B2861" s="3" t="s">
        <v>26</v>
      </c>
      <c r="C2861" s="3" t="s">
        <v>26</v>
      </c>
      <c r="D2861" s="3" t="s">
        <v>10109</v>
      </c>
      <c r="E2861" s="3" t="s">
        <v>10110</v>
      </c>
      <c r="F2861" s="36">
        <v>34779</v>
      </c>
      <c r="G2861" s="3">
        <v>3</v>
      </c>
      <c r="H2861" s="3" t="s">
        <v>1918</v>
      </c>
      <c r="I2861" s="3" t="s">
        <v>2396</v>
      </c>
      <c r="J2861" s="3" t="s">
        <v>10111</v>
      </c>
      <c r="K2861" s="3" t="s">
        <v>1363</v>
      </c>
      <c r="L2861" s="8" t="s">
        <v>9813</v>
      </c>
      <c r="M2861" s="5"/>
      <c r="N2861" s="13" t="s">
        <v>1043</v>
      </c>
      <c r="O2861" s="5">
        <v>45127</v>
      </c>
      <c r="P2861" s="8">
        <v>1</v>
      </c>
      <c r="Q2861" s="9">
        <v>1</v>
      </c>
      <c r="R2861" s="9" t="str">
        <f>IFERROR(VLOOKUP(Tabla2[[#This Row],[CONTRATISTA PRNCIPAL]],Hoja1!$L$5:$M$9,2,FALSE),"CJV")</f>
        <v>CJV</v>
      </c>
      <c r="S2861" s="9" t="str">
        <f>IF(Tabla2[[#This Row],[EMPRESA]]=Tabla2[[#This Row],[CONTRATISTA PRNCIPAL]],"Principal","Secundaria")</f>
        <v>Principal</v>
      </c>
      <c r="T2861" s="10">
        <f>IFERROR(1/COUNTIF(Tabla2[CONTRATISTA PRNCIPAL],Tabla2[[#This Row],[CONTRATISTA PRNCIPAL]]),0)</f>
        <v>5.4945054945054949E-3</v>
      </c>
      <c r="U2861" s="33">
        <f ca="1">IF(((TODAY()-Tabla2[[#This Row],[FECHA NACIMIENTO]])/365)&lt;18,"Corregir", IF(((TODAY()-Tabla2[[#This Row],[FECHA NACIMIENTO]])/365)&gt;80, "Corregir",ROUNDDOWN(((TODAY()-Tabla2[[#This Row],[FECHA NACIMIENTO]])/365),0)))</f>
        <v>28</v>
      </c>
      <c r="V286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861" s="34" t="str">
        <f ca="1">+IF(Tabla2[[#This Row],[Edad]]="Corregir","Corregir","Ok")</f>
        <v>Ok</v>
      </c>
      <c r="X2861" s="10" t="str">
        <f>+IFERROR(VLOOKUP(Tabla2[[#This Row],[DISTRITO SEGÚN DNI]],Hoja1!$A$2:$B$55,2,FALSE),"No")</f>
        <v>No</v>
      </c>
      <c r="Y2861" s="10" t="str">
        <f>IF(OR(LOWER(Tabla2[[#This Row],[GENERO]])="masculino", LOWER(Tabla2[[#This Row],[GENERO]])="femenino"),"OK","Corregir")</f>
        <v>OK</v>
      </c>
      <c r="Z2861" s="10" t="str">
        <f>+IF(Tabla2[[#This Row],[Nro. DNI / CE]]="","Corregir",IF(LEN(Tabla2[[#This Row],[Nro. DNI / CE]])&gt;=8,"OK","Corregir"))</f>
        <v>OK</v>
      </c>
      <c r="AA2861" s="10">
        <f>COUNTIF(Tabla2[APELLIDOS Y NOMBRES],Tabla2[[#This Row],[APELLIDOS Y NOMBRES]])</f>
        <v>1</v>
      </c>
      <c r="AB2861" t="str">
        <f ca="1">+IFERROR(IF(Tabla2[[#This Row],[FECHA CESE/BAJA]]="","No Aplica",IF(AND(MONTH(Tabla2[[#This Row],[FECHA CESE/BAJA]])=MONTH(TODAY()-30),YEAR(Tabla2[[#This Row],[FECHA CESE/BAJA]])=YEAR(TODAY())),MONTH(TODAY()-30)&amp;"-"&amp;YEAR(TODAY()),"Borrar")),"No aplica")</f>
        <v>No Aplica</v>
      </c>
      <c r="AC2861" t="str">
        <f ca="1">+IFERROR(IF(Tabla2[[#This Row],[FECHA INICIO DE LABORES EN OBRA]]="","No Aplica",IF(AND(MONTH(Tabla2[[#This Row],[FECHA INICIO DE LABORES EN OBRA]])=MONTH(TODAY()-30),YEAR(Tabla2[[#This Row],[FECHA INICIO DE LABORES EN OBRA]])=YEAR(TODAY())),MONTH(TODAY()-30)&amp;"-"&amp;YEAR(TODAY()),"No Aplica")),"No Aplica")</f>
        <v>No Aplica</v>
      </c>
    </row>
    <row r="2862" spans="1:29" x14ac:dyDescent="0.25">
      <c r="A2862" s="2" t="s">
        <v>3186</v>
      </c>
      <c r="B2862" s="3" t="s">
        <v>26</v>
      </c>
      <c r="C2862" s="3" t="s">
        <v>26</v>
      </c>
      <c r="D2862" s="3" t="s">
        <v>10112</v>
      </c>
      <c r="E2862" s="3" t="s">
        <v>10113</v>
      </c>
      <c r="F2862" s="36">
        <v>30090</v>
      </c>
      <c r="G2862" s="3">
        <v>1</v>
      </c>
      <c r="H2862" s="3" t="s">
        <v>10114</v>
      </c>
      <c r="I2862" s="3" t="s">
        <v>2396</v>
      </c>
      <c r="J2862" s="3" t="s">
        <v>10115</v>
      </c>
      <c r="K2862" s="3" t="s">
        <v>1974</v>
      </c>
      <c r="L2862" s="8" t="s">
        <v>9813</v>
      </c>
      <c r="M2862" s="5"/>
      <c r="N2862" s="13" t="s">
        <v>1043</v>
      </c>
      <c r="O2862" s="5">
        <v>45128</v>
      </c>
      <c r="P2862" s="8">
        <v>1</v>
      </c>
      <c r="Q2862" s="9">
        <v>1</v>
      </c>
      <c r="R2862" s="9" t="str">
        <f>IFERROR(VLOOKUP(Tabla2[[#This Row],[CONTRATISTA PRNCIPAL]],Hoja1!$L$5:$M$9,2,FALSE),"CJV")</f>
        <v>CJV</v>
      </c>
      <c r="S2862" s="9" t="str">
        <f>IF(Tabla2[[#This Row],[EMPRESA]]=Tabla2[[#This Row],[CONTRATISTA PRNCIPAL]],"Principal","Secundaria")</f>
        <v>Principal</v>
      </c>
      <c r="T2862" s="10">
        <f>IFERROR(1/COUNTIF(Tabla2[CONTRATISTA PRNCIPAL],Tabla2[[#This Row],[CONTRATISTA PRNCIPAL]]),0)</f>
        <v>5.4945054945054949E-3</v>
      </c>
      <c r="U2862" s="33">
        <f ca="1">IF(((TODAY()-Tabla2[[#This Row],[FECHA NACIMIENTO]])/365)&lt;18,"Corregir", IF(((TODAY()-Tabla2[[#This Row],[FECHA NACIMIENTO]])/365)&gt;80, "Corregir",ROUNDDOWN(((TODAY()-Tabla2[[#This Row],[FECHA NACIMIENTO]])/365),0)))</f>
        <v>41</v>
      </c>
      <c r="V286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862" s="34" t="str">
        <f ca="1">+IF(Tabla2[[#This Row],[Edad]]="Corregir","Corregir","Ok")</f>
        <v>Ok</v>
      </c>
      <c r="X2862" s="10" t="str">
        <f>+IFERROR(VLOOKUP(Tabla2[[#This Row],[DISTRITO SEGÚN DNI]],Hoja1!$A$2:$B$55,2,FALSE),"No")</f>
        <v>No</v>
      </c>
      <c r="Y2862" s="10" t="str">
        <f>IF(OR(LOWER(Tabla2[[#This Row],[GENERO]])="masculino", LOWER(Tabla2[[#This Row],[GENERO]])="femenino"),"OK","Corregir")</f>
        <v>OK</v>
      </c>
      <c r="Z2862" s="10" t="str">
        <f>+IF(Tabla2[[#This Row],[Nro. DNI / CE]]="","Corregir",IF(LEN(Tabla2[[#This Row],[Nro. DNI / CE]])&gt;=8,"OK","Corregir"))</f>
        <v>OK</v>
      </c>
      <c r="AA2862" s="10">
        <f>COUNTIF(Tabla2[APELLIDOS Y NOMBRES],Tabla2[[#This Row],[APELLIDOS Y NOMBRES]])</f>
        <v>1</v>
      </c>
      <c r="AB2862" t="str">
        <f ca="1">+IFERROR(IF(Tabla2[[#This Row],[FECHA CESE/BAJA]]="","No Aplica",IF(AND(MONTH(Tabla2[[#This Row],[FECHA CESE/BAJA]])=MONTH(TODAY()-30),YEAR(Tabla2[[#This Row],[FECHA CESE/BAJA]])=YEAR(TODAY())),MONTH(TODAY()-30)&amp;"-"&amp;YEAR(TODAY()),"Borrar")),"No aplica")</f>
        <v>No Aplica</v>
      </c>
      <c r="AC2862" t="str">
        <f ca="1">+IFERROR(IF(Tabla2[[#This Row],[FECHA INICIO DE LABORES EN OBRA]]="","No Aplica",IF(AND(MONTH(Tabla2[[#This Row],[FECHA INICIO DE LABORES EN OBRA]])=MONTH(TODAY()-30),YEAR(Tabla2[[#This Row],[FECHA INICIO DE LABORES EN OBRA]])=YEAR(TODAY())),MONTH(TODAY()-30)&amp;"-"&amp;YEAR(TODAY()),"No Aplica")),"No Aplica")</f>
        <v>No Aplica</v>
      </c>
    </row>
    <row r="2863" spans="1:29" x14ac:dyDescent="0.25">
      <c r="A2863" s="2" t="s">
        <v>3186</v>
      </c>
      <c r="B2863" s="3" t="s">
        <v>26</v>
      </c>
      <c r="C2863" s="3" t="s">
        <v>26</v>
      </c>
      <c r="D2863" s="3" t="s">
        <v>10116</v>
      </c>
      <c r="E2863" s="3" t="s">
        <v>10117</v>
      </c>
      <c r="F2863" s="36">
        <v>27739</v>
      </c>
      <c r="G2863" s="3">
        <v>1</v>
      </c>
      <c r="H2863" s="3" t="s">
        <v>10118</v>
      </c>
      <c r="I2863" s="3" t="s">
        <v>2396</v>
      </c>
      <c r="J2863" s="3" t="s">
        <v>10119</v>
      </c>
      <c r="K2863" s="3" t="s">
        <v>1713</v>
      </c>
      <c r="L2863" s="8" t="s">
        <v>9813</v>
      </c>
      <c r="M2863" s="5"/>
      <c r="N2863" s="13" t="s">
        <v>1043</v>
      </c>
      <c r="O2863" s="5">
        <v>45128</v>
      </c>
      <c r="P2863" s="8">
        <v>1</v>
      </c>
      <c r="Q2863" s="9">
        <v>1</v>
      </c>
      <c r="R2863" s="9" t="str">
        <f>IFERROR(VLOOKUP(Tabla2[[#This Row],[CONTRATISTA PRNCIPAL]],Hoja1!$L$5:$M$9,2,FALSE),"CJV")</f>
        <v>CJV</v>
      </c>
      <c r="S2863" s="9" t="str">
        <f>IF(Tabla2[[#This Row],[EMPRESA]]=Tabla2[[#This Row],[CONTRATISTA PRNCIPAL]],"Principal","Secundaria")</f>
        <v>Principal</v>
      </c>
      <c r="T2863" s="10">
        <f>IFERROR(1/COUNTIF(Tabla2[CONTRATISTA PRNCIPAL],Tabla2[[#This Row],[CONTRATISTA PRNCIPAL]]),0)</f>
        <v>5.4945054945054949E-3</v>
      </c>
      <c r="U2863" s="33">
        <f ca="1">IF(((TODAY()-Tabla2[[#This Row],[FECHA NACIMIENTO]])/365)&lt;18,"Corregir", IF(((TODAY()-Tabla2[[#This Row],[FECHA NACIMIENTO]])/365)&gt;80, "Corregir",ROUNDDOWN(((TODAY()-Tabla2[[#This Row],[FECHA NACIMIENTO]])/365),0)))</f>
        <v>47</v>
      </c>
      <c r="V286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863" s="34" t="str">
        <f ca="1">+IF(Tabla2[[#This Row],[Edad]]="Corregir","Corregir","Ok")</f>
        <v>Ok</v>
      </c>
      <c r="X2863" s="10" t="str">
        <f>+IFERROR(VLOOKUP(Tabla2[[#This Row],[DISTRITO SEGÚN DNI]],Hoja1!$A$2:$B$55,2,FALSE),"No")</f>
        <v>No</v>
      </c>
      <c r="Y2863" s="10" t="str">
        <f>IF(OR(LOWER(Tabla2[[#This Row],[GENERO]])="masculino", LOWER(Tabla2[[#This Row],[GENERO]])="femenino"),"OK","Corregir")</f>
        <v>OK</v>
      </c>
      <c r="Z2863" s="10" t="str">
        <f>+IF(Tabla2[[#This Row],[Nro. DNI / CE]]="","Corregir",IF(LEN(Tabla2[[#This Row],[Nro. DNI / CE]])&gt;=8,"OK","Corregir"))</f>
        <v>OK</v>
      </c>
      <c r="AA2863" s="10">
        <f>COUNTIF(Tabla2[APELLIDOS Y NOMBRES],Tabla2[[#This Row],[APELLIDOS Y NOMBRES]])</f>
        <v>1</v>
      </c>
      <c r="AB2863" t="str">
        <f ca="1">+IFERROR(IF(Tabla2[[#This Row],[FECHA CESE/BAJA]]="","No Aplica",IF(AND(MONTH(Tabla2[[#This Row],[FECHA CESE/BAJA]])=MONTH(TODAY()-30),YEAR(Tabla2[[#This Row],[FECHA CESE/BAJA]])=YEAR(TODAY())),MONTH(TODAY()-30)&amp;"-"&amp;YEAR(TODAY()),"Borrar")),"No aplica")</f>
        <v>No Aplica</v>
      </c>
      <c r="AC2863" t="str">
        <f ca="1">+IFERROR(IF(Tabla2[[#This Row],[FECHA INICIO DE LABORES EN OBRA]]="","No Aplica",IF(AND(MONTH(Tabla2[[#This Row],[FECHA INICIO DE LABORES EN OBRA]])=MONTH(TODAY()-30),YEAR(Tabla2[[#This Row],[FECHA INICIO DE LABORES EN OBRA]])=YEAR(TODAY())),MONTH(TODAY()-30)&amp;"-"&amp;YEAR(TODAY()),"No Aplica")),"No Aplica")</f>
        <v>No Aplica</v>
      </c>
    </row>
    <row r="2864" spans="1:29" x14ac:dyDescent="0.25">
      <c r="A2864" s="2" t="s">
        <v>3186</v>
      </c>
      <c r="B2864" s="3" t="s">
        <v>26</v>
      </c>
      <c r="C2864" s="3" t="s">
        <v>26</v>
      </c>
      <c r="D2864" s="3" t="s">
        <v>10120</v>
      </c>
      <c r="E2864" s="3" t="s">
        <v>10121</v>
      </c>
      <c r="F2864" s="36">
        <v>34502</v>
      </c>
      <c r="G2864" s="3">
        <v>3</v>
      </c>
      <c r="H2864" s="3" t="s">
        <v>3198</v>
      </c>
      <c r="I2864" s="3" t="s">
        <v>9990</v>
      </c>
      <c r="J2864" s="3" t="s">
        <v>10122</v>
      </c>
      <c r="K2864" s="3" t="s">
        <v>93</v>
      </c>
      <c r="L2864" s="8" t="s">
        <v>9813</v>
      </c>
      <c r="M2864" s="5"/>
      <c r="N2864" s="13" t="s">
        <v>1043</v>
      </c>
      <c r="O2864" s="5">
        <v>45128</v>
      </c>
      <c r="P2864" s="8">
        <v>1</v>
      </c>
      <c r="Q2864" s="9">
        <v>1</v>
      </c>
      <c r="R2864" s="9" t="str">
        <f>IFERROR(VLOOKUP(Tabla2[[#This Row],[CONTRATISTA PRNCIPAL]],Hoja1!$L$5:$M$9,2,FALSE),"CJV")</f>
        <v>CJV</v>
      </c>
      <c r="S2864" s="9" t="str">
        <f>IF(Tabla2[[#This Row],[EMPRESA]]=Tabla2[[#This Row],[CONTRATISTA PRNCIPAL]],"Principal","Secundaria")</f>
        <v>Principal</v>
      </c>
      <c r="T2864" s="10">
        <f>IFERROR(1/COUNTIF(Tabla2[CONTRATISTA PRNCIPAL],Tabla2[[#This Row],[CONTRATISTA PRNCIPAL]]),0)</f>
        <v>5.4945054945054949E-3</v>
      </c>
      <c r="U2864" s="33">
        <f ca="1">IF(((TODAY()-Tabla2[[#This Row],[FECHA NACIMIENTO]])/365)&lt;18,"Corregir", IF(((TODAY()-Tabla2[[#This Row],[FECHA NACIMIENTO]])/365)&gt;80, "Corregir",ROUNDDOWN(((TODAY()-Tabla2[[#This Row],[FECHA NACIMIENTO]])/365),0)))</f>
        <v>29</v>
      </c>
      <c r="V286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864" s="34" t="str">
        <f ca="1">+IF(Tabla2[[#This Row],[Edad]]="Corregir","Corregir","Ok")</f>
        <v>Ok</v>
      </c>
      <c r="X2864" s="10" t="str">
        <f>+IFERROR(VLOOKUP(Tabla2[[#This Row],[DISTRITO SEGÚN DNI]],Hoja1!$A$2:$B$55,2,FALSE),"No")</f>
        <v>ATE</v>
      </c>
      <c r="Y2864" s="10" t="str">
        <f>IF(OR(LOWER(Tabla2[[#This Row],[GENERO]])="masculino", LOWER(Tabla2[[#This Row],[GENERO]])="femenino"),"OK","Corregir")</f>
        <v>OK</v>
      </c>
      <c r="Z2864" s="10" t="str">
        <f>+IF(Tabla2[[#This Row],[Nro. DNI / CE]]="","Corregir",IF(LEN(Tabla2[[#This Row],[Nro. DNI / CE]])&gt;=8,"OK","Corregir"))</f>
        <v>OK</v>
      </c>
      <c r="AA2864" s="10">
        <f>COUNTIF(Tabla2[APELLIDOS Y NOMBRES],Tabla2[[#This Row],[APELLIDOS Y NOMBRES]])</f>
        <v>1</v>
      </c>
      <c r="AB2864" t="str">
        <f ca="1">+IFERROR(IF(Tabla2[[#This Row],[FECHA CESE/BAJA]]="","No Aplica",IF(AND(MONTH(Tabla2[[#This Row],[FECHA CESE/BAJA]])=MONTH(TODAY()-30),YEAR(Tabla2[[#This Row],[FECHA CESE/BAJA]])=YEAR(TODAY())),MONTH(TODAY()-30)&amp;"-"&amp;YEAR(TODAY()),"Borrar")),"No aplica")</f>
        <v>No Aplica</v>
      </c>
      <c r="AC2864" t="str">
        <f ca="1">+IFERROR(IF(Tabla2[[#This Row],[FECHA INICIO DE LABORES EN OBRA]]="","No Aplica",IF(AND(MONTH(Tabla2[[#This Row],[FECHA INICIO DE LABORES EN OBRA]])=MONTH(TODAY()-30),YEAR(Tabla2[[#This Row],[FECHA INICIO DE LABORES EN OBRA]])=YEAR(TODAY())),MONTH(TODAY()-30)&amp;"-"&amp;YEAR(TODAY()),"No Aplica")),"No Aplica")</f>
        <v>No Aplica</v>
      </c>
    </row>
    <row r="2865" spans="1:29" x14ac:dyDescent="0.25">
      <c r="A2865" s="2" t="s">
        <v>3186</v>
      </c>
      <c r="B2865" s="3" t="s">
        <v>26</v>
      </c>
      <c r="C2865" s="3" t="s">
        <v>26</v>
      </c>
      <c r="D2865" s="3" t="s">
        <v>10123</v>
      </c>
      <c r="E2865" s="3" t="s">
        <v>10124</v>
      </c>
      <c r="F2865" s="36">
        <v>33693</v>
      </c>
      <c r="G2865" s="3">
        <v>3</v>
      </c>
      <c r="H2865" s="3" t="s">
        <v>10125</v>
      </c>
      <c r="I2865" s="3" t="s">
        <v>9990</v>
      </c>
      <c r="J2865" s="3" t="s">
        <v>10126</v>
      </c>
      <c r="K2865" s="3" t="s">
        <v>1044</v>
      </c>
      <c r="L2865" s="8" t="s">
        <v>9813</v>
      </c>
      <c r="M2865" s="5"/>
      <c r="N2865" s="13" t="s">
        <v>1043</v>
      </c>
      <c r="O2865" s="5">
        <v>45128</v>
      </c>
      <c r="P2865" s="8">
        <v>1</v>
      </c>
      <c r="Q2865" s="9">
        <v>1</v>
      </c>
      <c r="R2865" s="9" t="str">
        <f>IFERROR(VLOOKUP(Tabla2[[#This Row],[CONTRATISTA PRNCIPAL]],Hoja1!$L$5:$M$9,2,FALSE),"CJV")</f>
        <v>CJV</v>
      </c>
      <c r="S2865" s="9" t="str">
        <f>IF(Tabla2[[#This Row],[EMPRESA]]=Tabla2[[#This Row],[CONTRATISTA PRNCIPAL]],"Principal","Secundaria")</f>
        <v>Principal</v>
      </c>
      <c r="T2865" s="10">
        <f>IFERROR(1/COUNTIF(Tabla2[CONTRATISTA PRNCIPAL],Tabla2[[#This Row],[CONTRATISTA PRNCIPAL]]),0)</f>
        <v>5.4945054945054949E-3</v>
      </c>
      <c r="U2865" s="33">
        <f ca="1">IF(((TODAY()-Tabla2[[#This Row],[FECHA NACIMIENTO]])/365)&lt;18,"Corregir", IF(((TODAY()-Tabla2[[#This Row],[FECHA NACIMIENTO]])/365)&gt;80, "Corregir",ROUNDDOWN(((TODAY()-Tabla2[[#This Row],[FECHA NACIMIENTO]])/365),0)))</f>
        <v>31</v>
      </c>
      <c r="V286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865" s="34" t="str">
        <f ca="1">+IF(Tabla2[[#This Row],[Edad]]="Corregir","Corregir","Ok")</f>
        <v>Ok</v>
      </c>
      <c r="X2865" s="10" t="str">
        <f>+IFERROR(VLOOKUP(Tabla2[[#This Row],[DISTRITO SEGÚN DNI]],Hoja1!$A$2:$B$55,2,FALSE),"No")</f>
        <v>No</v>
      </c>
      <c r="Y2865" s="10" t="str">
        <f>IF(OR(LOWER(Tabla2[[#This Row],[GENERO]])="masculino", LOWER(Tabla2[[#This Row],[GENERO]])="femenino"),"OK","Corregir")</f>
        <v>OK</v>
      </c>
      <c r="Z2865" s="10" t="str">
        <f>+IF(Tabla2[[#This Row],[Nro. DNI / CE]]="","Corregir",IF(LEN(Tabla2[[#This Row],[Nro. DNI / CE]])&gt;=8,"OK","Corregir"))</f>
        <v>OK</v>
      </c>
      <c r="AA2865" s="10">
        <f>COUNTIF(Tabla2[APELLIDOS Y NOMBRES],Tabla2[[#This Row],[APELLIDOS Y NOMBRES]])</f>
        <v>1</v>
      </c>
      <c r="AB2865" t="str">
        <f ca="1">+IFERROR(IF(Tabla2[[#This Row],[FECHA CESE/BAJA]]="","No Aplica",IF(AND(MONTH(Tabla2[[#This Row],[FECHA CESE/BAJA]])=MONTH(TODAY()-30),YEAR(Tabla2[[#This Row],[FECHA CESE/BAJA]])=YEAR(TODAY())),MONTH(TODAY()-30)&amp;"-"&amp;YEAR(TODAY()),"Borrar")),"No aplica")</f>
        <v>No Aplica</v>
      </c>
      <c r="AC2865" t="str">
        <f ca="1">+IFERROR(IF(Tabla2[[#This Row],[FECHA INICIO DE LABORES EN OBRA]]="","No Aplica",IF(AND(MONTH(Tabla2[[#This Row],[FECHA INICIO DE LABORES EN OBRA]])=MONTH(TODAY()-30),YEAR(Tabla2[[#This Row],[FECHA INICIO DE LABORES EN OBRA]])=YEAR(TODAY())),MONTH(TODAY()-30)&amp;"-"&amp;YEAR(TODAY()),"No Aplica")),"No Aplica")</f>
        <v>No Aplica</v>
      </c>
    </row>
    <row r="2866" spans="1:29" x14ac:dyDescent="0.25">
      <c r="A2866" s="2" t="s">
        <v>3186</v>
      </c>
      <c r="B2866" s="3" t="s">
        <v>26</v>
      </c>
      <c r="C2866" s="3" t="s">
        <v>26</v>
      </c>
      <c r="D2866" s="3" t="s">
        <v>10127</v>
      </c>
      <c r="E2866" s="3" t="s">
        <v>10128</v>
      </c>
      <c r="F2866" s="36">
        <v>28685</v>
      </c>
      <c r="G2866" s="3">
        <v>1</v>
      </c>
      <c r="H2866" s="3" t="s">
        <v>2765</v>
      </c>
      <c r="I2866" s="3" t="s">
        <v>9990</v>
      </c>
      <c r="J2866" s="3" t="s">
        <v>10129</v>
      </c>
      <c r="K2866" s="3" t="s">
        <v>1219</v>
      </c>
      <c r="L2866" s="8" t="s">
        <v>9818</v>
      </c>
      <c r="M2866" s="5"/>
      <c r="N2866" s="13" t="s">
        <v>1043</v>
      </c>
      <c r="O2866" s="5">
        <v>45128</v>
      </c>
      <c r="P2866" s="8">
        <v>1</v>
      </c>
      <c r="Q2866" s="9">
        <v>1</v>
      </c>
      <c r="R2866" s="9" t="str">
        <f>IFERROR(VLOOKUP(Tabla2[[#This Row],[CONTRATISTA PRNCIPAL]],Hoja1!$L$5:$M$9,2,FALSE),"CJV")</f>
        <v>CJV</v>
      </c>
      <c r="S2866" s="9" t="str">
        <f>IF(Tabla2[[#This Row],[EMPRESA]]=Tabla2[[#This Row],[CONTRATISTA PRNCIPAL]],"Principal","Secundaria")</f>
        <v>Principal</v>
      </c>
      <c r="T2866" s="10">
        <f>IFERROR(1/COUNTIF(Tabla2[CONTRATISTA PRNCIPAL],Tabla2[[#This Row],[CONTRATISTA PRNCIPAL]]),0)</f>
        <v>5.4945054945054949E-3</v>
      </c>
      <c r="U2866" s="33">
        <f ca="1">IF(((TODAY()-Tabla2[[#This Row],[FECHA NACIMIENTO]])/365)&lt;18,"Corregir", IF(((TODAY()-Tabla2[[#This Row],[FECHA NACIMIENTO]])/365)&gt;80, "Corregir",ROUNDDOWN(((TODAY()-Tabla2[[#This Row],[FECHA NACIMIENTO]])/365),0)))</f>
        <v>45</v>
      </c>
      <c r="V286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866" s="34" t="str">
        <f ca="1">+IF(Tabla2[[#This Row],[Edad]]="Corregir","Corregir","Ok")</f>
        <v>Ok</v>
      </c>
      <c r="X2866" s="10" t="str">
        <f>+IFERROR(VLOOKUP(Tabla2[[#This Row],[DISTRITO SEGÚN DNI]],Hoja1!$A$2:$B$55,2,FALSE),"No")</f>
        <v>No</v>
      </c>
      <c r="Y2866" s="10" t="str">
        <f>IF(OR(LOWER(Tabla2[[#This Row],[GENERO]])="masculino", LOWER(Tabla2[[#This Row],[GENERO]])="femenino"),"OK","Corregir")</f>
        <v>OK</v>
      </c>
      <c r="Z2866" s="10" t="str">
        <f>+IF(Tabla2[[#This Row],[Nro. DNI / CE]]="","Corregir",IF(LEN(Tabla2[[#This Row],[Nro. DNI / CE]])&gt;=8,"OK","Corregir"))</f>
        <v>OK</v>
      </c>
      <c r="AA2866" s="10">
        <f>COUNTIF(Tabla2[APELLIDOS Y NOMBRES],Tabla2[[#This Row],[APELLIDOS Y NOMBRES]])</f>
        <v>1</v>
      </c>
      <c r="AB2866" t="str">
        <f ca="1">+IFERROR(IF(Tabla2[[#This Row],[FECHA CESE/BAJA]]="","No Aplica",IF(AND(MONTH(Tabla2[[#This Row],[FECHA CESE/BAJA]])=MONTH(TODAY()-30),YEAR(Tabla2[[#This Row],[FECHA CESE/BAJA]])=YEAR(TODAY())),MONTH(TODAY()-30)&amp;"-"&amp;YEAR(TODAY()),"Borrar")),"No aplica")</f>
        <v>No Aplica</v>
      </c>
      <c r="AC2866" t="str">
        <f ca="1">+IFERROR(IF(Tabla2[[#This Row],[FECHA INICIO DE LABORES EN OBRA]]="","No Aplica",IF(AND(MONTH(Tabla2[[#This Row],[FECHA INICIO DE LABORES EN OBRA]])=MONTH(TODAY()-30),YEAR(Tabla2[[#This Row],[FECHA INICIO DE LABORES EN OBRA]])=YEAR(TODAY())),MONTH(TODAY()-30)&amp;"-"&amp;YEAR(TODAY()),"No Aplica")),"No Aplica")</f>
        <v>No Aplica</v>
      </c>
    </row>
    <row r="2867" spans="1:29" x14ac:dyDescent="0.25">
      <c r="A2867" s="2" t="s">
        <v>3604</v>
      </c>
      <c r="B2867" s="3" t="s">
        <v>3494</v>
      </c>
      <c r="C2867" s="3" t="s">
        <v>26</v>
      </c>
      <c r="D2867" s="3" t="s">
        <v>10130</v>
      </c>
      <c r="E2867" s="3" t="s">
        <v>10131</v>
      </c>
      <c r="F2867" s="36">
        <v>36698</v>
      </c>
      <c r="G2867" s="3">
        <v>3</v>
      </c>
      <c r="H2867" s="3" t="s">
        <v>3497</v>
      </c>
      <c r="I2867" s="3" t="s">
        <v>7342</v>
      </c>
      <c r="J2867" s="3" t="s">
        <v>10132</v>
      </c>
      <c r="K2867" s="3" t="s">
        <v>32</v>
      </c>
      <c r="L2867" s="8" t="s">
        <v>9813</v>
      </c>
      <c r="M2867" s="5"/>
      <c r="N2867" s="13" t="s">
        <v>1043</v>
      </c>
      <c r="O2867" s="5">
        <v>45128</v>
      </c>
      <c r="P2867" s="8">
        <v>1</v>
      </c>
      <c r="Q2867" s="9">
        <v>1</v>
      </c>
      <c r="R2867" s="9" t="str">
        <f>IFERROR(VLOOKUP(Tabla2[[#This Row],[CONTRATISTA PRNCIPAL]],Hoja1!$L$5:$M$9,2,FALSE),"CJV")</f>
        <v>CJV</v>
      </c>
      <c r="S2867" s="9" t="str">
        <f>IF(Tabla2[[#This Row],[EMPRESA]]=Tabla2[[#This Row],[CONTRATISTA PRNCIPAL]],"Principal","Secundaria")</f>
        <v>Secundaria</v>
      </c>
      <c r="T2867" s="10">
        <f>IFERROR(1/COUNTIF(Tabla2[CONTRATISTA PRNCIPAL],Tabla2[[#This Row],[CONTRATISTA PRNCIPAL]]),0)</f>
        <v>5.4945054945054949E-3</v>
      </c>
      <c r="U2867" s="33">
        <f ca="1">IF(((TODAY()-Tabla2[[#This Row],[FECHA NACIMIENTO]])/365)&lt;18,"Corregir", IF(((TODAY()-Tabla2[[#This Row],[FECHA NACIMIENTO]])/365)&gt;80, "Corregir",ROUNDDOWN(((TODAY()-Tabla2[[#This Row],[FECHA NACIMIENTO]])/365),0)))</f>
        <v>23</v>
      </c>
      <c r="V286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2867" s="34" t="str">
        <f ca="1">+IF(Tabla2[[#This Row],[Edad]]="Corregir","Corregir","Ok")</f>
        <v>Ok</v>
      </c>
      <c r="X2867" s="10" t="str">
        <f>+IFERROR(VLOOKUP(Tabla2[[#This Row],[DISTRITO SEGÚN DNI]],Hoja1!$A$2:$B$55,2,FALSE),"No")</f>
        <v>CALLAO</v>
      </c>
      <c r="Y2867" s="10" t="str">
        <f>IF(OR(LOWER(Tabla2[[#This Row],[GENERO]])="masculino", LOWER(Tabla2[[#This Row],[GENERO]])="femenino"),"OK","Corregir")</f>
        <v>OK</v>
      </c>
      <c r="Z2867" s="10" t="str">
        <f>+IF(Tabla2[[#This Row],[Nro. DNI / CE]]="","Corregir",IF(LEN(Tabla2[[#This Row],[Nro. DNI / CE]])&gt;=8,"OK","Corregir"))</f>
        <v>OK</v>
      </c>
      <c r="AA2867" s="10">
        <f>COUNTIF(Tabla2[APELLIDOS Y NOMBRES],Tabla2[[#This Row],[APELLIDOS Y NOMBRES]])</f>
        <v>1</v>
      </c>
      <c r="AB2867" t="str">
        <f ca="1">+IFERROR(IF(Tabla2[[#This Row],[FECHA CESE/BAJA]]="","No Aplica",IF(AND(MONTH(Tabla2[[#This Row],[FECHA CESE/BAJA]])=MONTH(TODAY()-30),YEAR(Tabla2[[#This Row],[FECHA CESE/BAJA]])=YEAR(TODAY())),MONTH(TODAY()-30)&amp;"-"&amp;YEAR(TODAY()),"Borrar")),"No aplica")</f>
        <v>No Aplica</v>
      </c>
      <c r="AC2867" t="str">
        <f ca="1">+IFERROR(IF(Tabla2[[#This Row],[FECHA INICIO DE LABORES EN OBRA]]="","No Aplica",IF(AND(MONTH(Tabla2[[#This Row],[FECHA INICIO DE LABORES EN OBRA]])=MONTH(TODAY()-30),YEAR(Tabla2[[#This Row],[FECHA INICIO DE LABORES EN OBRA]])=YEAR(TODAY())),MONTH(TODAY()-30)&amp;"-"&amp;YEAR(TODAY()),"No Aplica")),"No Aplica")</f>
        <v>No Aplica</v>
      </c>
    </row>
    <row r="2868" spans="1:29" x14ac:dyDescent="0.25">
      <c r="A2868" s="2" t="s">
        <v>3186</v>
      </c>
      <c r="B2868" s="3" t="s">
        <v>26</v>
      </c>
      <c r="C2868" s="3" t="s">
        <v>26</v>
      </c>
      <c r="D2868" s="3" t="s">
        <v>10133</v>
      </c>
      <c r="E2868" s="3" t="s">
        <v>10134</v>
      </c>
      <c r="F2868" s="36">
        <v>26874</v>
      </c>
      <c r="G2868" s="3">
        <v>3</v>
      </c>
      <c r="H2868" s="3" t="s">
        <v>3198</v>
      </c>
      <c r="I2868" s="3" t="s">
        <v>9990</v>
      </c>
      <c r="J2868" s="3" t="s">
        <v>10135</v>
      </c>
      <c r="K2868" s="3" t="s">
        <v>1522</v>
      </c>
      <c r="L2868" s="8" t="s">
        <v>9813</v>
      </c>
      <c r="M2868" s="5"/>
      <c r="N2868" s="13" t="s">
        <v>1043</v>
      </c>
      <c r="O2868" s="5">
        <v>45131</v>
      </c>
      <c r="P2868" s="8">
        <v>1</v>
      </c>
      <c r="Q2868" s="9">
        <v>1</v>
      </c>
      <c r="R2868" s="9" t="str">
        <f>IFERROR(VLOOKUP(Tabla2[[#This Row],[CONTRATISTA PRNCIPAL]],Hoja1!$L$5:$M$9,2,FALSE),"CJV")</f>
        <v>CJV</v>
      </c>
      <c r="S2868" s="9" t="str">
        <f>IF(Tabla2[[#This Row],[EMPRESA]]=Tabla2[[#This Row],[CONTRATISTA PRNCIPAL]],"Principal","Secundaria")</f>
        <v>Principal</v>
      </c>
      <c r="T2868" s="10">
        <f>IFERROR(1/COUNTIF(Tabla2[CONTRATISTA PRNCIPAL],Tabla2[[#This Row],[CONTRATISTA PRNCIPAL]]),0)</f>
        <v>5.4945054945054949E-3</v>
      </c>
      <c r="U2868" s="33">
        <f ca="1">IF(((TODAY()-Tabla2[[#This Row],[FECHA NACIMIENTO]])/365)&lt;18,"Corregir", IF(((TODAY()-Tabla2[[#This Row],[FECHA NACIMIENTO]])/365)&gt;80, "Corregir",ROUNDDOWN(((TODAY()-Tabla2[[#This Row],[FECHA NACIMIENTO]])/365),0)))</f>
        <v>50</v>
      </c>
      <c r="V286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868" s="34" t="str">
        <f ca="1">+IF(Tabla2[[#This Row],[Edad]]="Corregir","Corregir","Ok")</f>
        <v>Ok</v>
      </c>
      <c r="X2868" s="10" t="str">
        <f>+IFERROR(VLOOKUP(Tabla2[[#This Row],[DISTRITO SEGÚN DNI]],Hoja1!$A$2:$B$55,2,FALSE),"No")</f>
        <v>No</v>
      </c>
      <c r="Y2868" s="10" t="str">
        <f>IF(OR(LOWER(Tabla2[[#This Row],[GENERO]])="masculino", LOWER(Tabla2[[#This Row],[GENERO]])="femenino"),"OK","Corregir")</f>
        <v>OK</v>
      </c>
      <c r="Z2868" s="10" t="str">
        <f>+IF(Tabla2[[#This Row],[Nro. DNI / CE]]="","Corregir",IF(LEN(Tabla2[[#This Row],[Nro. DNI / CE]])&gt;=8,"OK","Corregir"))</f>
        <v>OK</v>
      </c>
      <c r="AA2868" s="10">
        <f>COUNTIF(Tabla2[APELLIDOS Y NOMBRES],Tabla2[[#This Row],[APELLIDOS Y NOMBRES]])</f>
        <v>1</v>
      </c>
      <c r="AB2868" t="str">
        <f ca="1">+IFERROR(IF(Tabla2[[#This Row],[FECHA CESE/BAJA]]="","No Aplica",IF(AND(MONTH(Tabla2[[#This Row],[FECHA CESE/BAJA]])=MONTH(TODAY()-30),YEAR(Tabla2[[#This Row],[FECHA CESE/BAJA]])=YEAR(TODAY())),MONTH(TODAY()-30)&amp;"-"&amp;YEAR(TODAY()),"Borrar")),"No aplica")</f>
        <v>No Aplica</v>
      </c>
      <c r="AC2868" t="str">
        <f ca="1">+IFERROR(IF(Tabla2[[#This Row],[FECHA INICIO DE LABORES EN OBRA]]="","No Aplica",IF(AND(MONTH(Tabla2[[#This Row],[FECHA INICIO DE LABORES EN OBRA]])=MONTH(TODAY()-30),YEAR(Tabla2[[#This Row],[FECHA INICIO DE LABORES EN OBRA]])=YEAR(TODAY())),MONTH(TODAY()-30)&amp;"-"&amp;YEAR(TODAY()),"No Aplica")),"No Aplica")</f>
        <v>No Aplica</v>
      </c>
    </row>
    <row r="2869" spans="1:29" x14ac:dyDescent="0.25">
      <c r="A2869" s="2" t="s">
        <v>3186</v>
      </c>
      <c r="B2869" s="3" t="s">
        <v>26</v>
      </c>
      <c r="C2869" s="3" t="s">
        <v>26</v>
      </c>
      <c r="D2869" s="3" t="s">
        <v>10136</v>
      </c>
      <c r="E2869" s="3" t="s">
        <v>10137</v>
      </c>
      <c r="F2869" s="36">
        <v>25779</v>
      </c>
      <c r="G2869" s="3">
        <v>2</v>
      </c>
      <c r="H2869" s="3" t="s">
        <v>1453</v>
      </c>
      <c r="I2869" s="3" t="s">
        <v>9988</v>
      </c>
      <c r="J2869" s="3" t="s">
        <v>10138</v>
      </c>
      <c r="K2869" s="3" t="s">
        <v>34</v>
      </c>
      <c r="L2869" s="8" t="s">
        <v>9813</v>
      </c>
      <c r="M2869" s="5"/>
      <c r="N2869" s="13" t="s">
        <v>1043</v>
      </c>
      <c r="O2869" s="5">
        <v>45131</v>
      </c>
      <c r="P2869" s="8">
        <v>1</v>
      </c>
      <c r="Q2869" s="9">
        <v>4</v>
      </c>
      <c r="R2869" s="9" t="str">
        <f>IFERROR(VLOOKUP(Tabla2[[#This Row],[CONTRATISTA PRNCIPAL]],Hoja1!$L$5:$M$9,2,FALSE),"CJV")</f>
        <v>CJV</v>
      </c>
      <c r="S2869" s="9" t="str">
        <f>IF(Tabla2[[#This Row],[EMPRESA]]=Tabla2[[#This Row],[CONTRATISTA PRNCIPAL]],"Principal","Secundaria")</f>
        <v>Principal</v>
      </c>
      <c r="T2869" s="10">
        <f>IFERROR(1/COUNTIF(Tabla2[CONTRATISTA PRNCIPAL],Tabla2[[#This Row],[CONTRATISTA PRNCIPAL]]),0)</f>
        <v>5.4945054945054949E-3</v>
      </c>
      <c r="U2869" s="33">
        <f ca="1">IF(((TODAY()-Tabla2[[#This Row],[FECHA NACIMIENTO]])/365)&lt;18,"Corregir", IF(((TODAY()-Tabla2[[#This Row],[FECHA NACIMIENTO]])/365)&gt;80, "Corregir",ROUNDDOWN(((TODAY()-Tabla2[[#This Row],[FECHA NACIMIENTO]])/365),0)))</f>
        <v>53</v>
      </c>
      <c r="V286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869" s="34" t="str">
        <f ca="1">+IF(Tabla2[[#This Row],[Edad]]="Corregir","Corregir","Ok")</f>
        <v>Ok</v>
      </c>
      <c r="X2869" s="10" t="str">
        <f>+IFERROR(VLOOKUP(Tabla2[[#This Row],[DISTRITO SEGÚN DNI]],Hoja1!$A$2:$B$55,2,FALSE),"No")</f>
        <v>CALLAO</v>
      </c>
      <c r="Y2869" s="10" t="str">
        <f>IF(OR(LOWER(Tabla2[[#This Row],[GENERO]])="masculino", LOWER(Tabla2[[#This Row],[GENERO]])="femenino"),"OK","Corregir")</f>
        <v>OK</v>
      </c>
      <c r="Z2869" s="10" t="str">
        <f>+IF(Tabla2[[#This Row],[Nro. DNI / CE]]="","Corregir",IF(LEN(Tabla2[[#This Row],[Nro. DNI / CE]])&gt;=8,"OK","Corregir"))</f>
        <v>OK</v>
      </c>
      <c r="AA2869" s="10">
        <f>COUNTIF(Tabla2[APELLIDOS Y NOMBRES],Tabla2[[#This Row],[APELLIDOS Y NOMBRES]])</f>
        <v>1</v>
      </c>
      <c r="AB2869" t="str">
        <f ca="1">+IFERROR(IF(Tabla2[[#This Row],[FECHA CESE/BAJA]]="","No Aplica",IF(AND(MONTH(Tabla2[[#This Row],[FECHA CESE/BAJA]])=MONTH(TODAY()-30),YEAR(Tabla2[[#This Row],[FECHA CESE/BAJA]])=YEAR(TODAY())),MONTH(TODAY()-30)&amp;"-"&amp;YEAR(TODAY()),"Borrar")),"No aplica")</f>
        <v>No Aplica</v>
      </c>
      <c r="AC2869" t="str">
        <f ca="1">+IFERROR(IF(Tabla2[[#This Row],[FECHA INICIO DE LABORES EN OBRA]]="","No Aplica",IF(AND(MONTH(Tabla2[[#This Row],[FECHA INICIO DE LABORES EN OBRA]])=MONTH(TODAY()-30),YEAR(Tabla2[[#This Row],[FECHA INICIO DE LABORES EN OBRA]])=YEAR(TODAY())),MONTH(TODAY()-30)&amp;"-"&amp;YEAR(TODAY()),"No Aplica")),"No Aplica")</f>
        <v>No Aplica</v>
      </c>
    </row>
    <row r="2870" spans="1:29" x14ac:dyDescent="0.25">
      <c r="A2870" s="2" t="s">
        <v>3186</v>
      </c>
      <c r="B2870" s="3" t="s">
        <v>26</v>
      </c>
      <c r="C2870" s="3" t="s">
        <v>26</v>
      </c>
      <c r="D2870" s="3" t="s">
        <v>4641</v>
      </c>
      <c r="E2870" s="3" t="s">
        <v>10139</v>
      </c>
      <c r="F2870" s="36">
        <v>29436</v>
      </c>
      <c r="G2870" s="3">
        <v>3</v>
      </c>
      <c r="H2870" s="3" t="s">
        <v>2495</v>
      </c>
      <c r="I2870" s="3" t="s">
        <v>9990</v>
      </c>
      <c r="J2870" s="3" t="s">
        <v>10140</v>
      </c>
      <c r="K2870" s="3" t="s">
        <v>1042</v>
      </c>
      <c r="L2870" s="8" t="s">
        <v>9813</v>
      </c>
      <c r="M2870" s="5"/>
      <c r="N2870" s="13" t="s">
        <v>1119</v>
      </c>
      <c r="O2870" s="5">
        <v>45132</v>
      </c>
      <c r="P2870" s="8">
        <v>1</v>
      </c>
      <c r="Q2870" s="9">
        <v>1</v>
      </c>
      <c r="R2870" s="9" t="str">
        <f>IFERROR(VLOOKUP(Tabla2[[#This Row],[CONTRATISTA PRNCIPAL]],Hoja1!$L$5:$M$9,2,FALSE),"CJV")</f>
        <v>CJV</v>
      </c>
      <c r="S2870" s="9" t="str">
        <f>IF(Tabla2[[#This Row],[EMPRESA]]=Tabla2[[#This Row],[CONTRATISTA PRNCIPAL]],"Principal","Secundaria")</f>
        <v>Principal</v>
      </c>
      <c r="T2870" s="10">
        <f>IFERROR(1/COUNTIF(Tabla2[CONTRATISTA PRNCIPAL],Tabla2[[#This Row],[CONTRATISTA PRNCIPAL]]),0)</f>
        <v>5.4945054945054949E-3</v>
      </c>
      <c r="U2870" s="33">
        <f ca="1">IF(((TODAY()-Tabla2[[#This Row],[FECHA NACIMIENTO]])/365)&lt;18,"Corregir", IF(((TODAY()-Tabla2[[#This Row],[FECHA NACIMIENTO]])/365)&gt;80, "Corregir",ROUNDDOWN(((TODAY()-Tabla2[[#This Row],[FECHA NACIMIENTO]])/365),0)))</f>
        <v>43</v>
      </c>
      <c r="V287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870" s="34" t="str">
        <f ca="1">+IF(Tabla2[[#This Row],[Edad]]="Corregir","Corregir","Ok")</f>
        <v>Ok</v>
      </c>
      <c r="X2870" s="10" t="str">
        <f>+IFERROR(VLOOKUP(Tabla2[[#This Row],[DISTRITO SEGÚN DNI]],Hoja1!$A$2:$B$55,2,FALSE),"No")</f>
        <v>No</v>
      </c>
      <c r="Y2870" s="10" t="str">
        <f>IF(OR(LOWER(Tabla2[[#This Row],[GENERO]])="masculino", LOWER(Tabla2[[#This Row],[GENERO]])="femenino"),"OK","Corregir")</f>
        <v>OK</v>
      </c>
      <c r="Z2870" s="10" t="str">
        <f>+IF(Tabla2[[#This Row],[Nro. DNI / CE]]="","Corregir",IF(LEN(Tabla2[[#This Row],[Nro. DNI / CE]])&gt;=8,"OK","Corregir"))</f>
        <v>OK</v>
      </c>
      <c r="AA2870" s="10">
        <f>COUNTIF(Tabla2[APELLIDOS Y NOMBRES],Tabla2[[#This Row],[APELLIDOS Y NOMBRES]])</f>
        <v>1</v>
      </c>
      <c r="AB2870" t="str">
        <f ca="1">+IFERROR(IF(Tabla2[[#This Row],[FECHA CESE/BAJA]]="","No Aplica",IF(AND(MONTH(Tabla2[[#This Row],[FECHA CESE/BAJA]])=MONTH(TODAY()-30),YEAR(Tabla2[[#This Row],[FECHA CESE/BAJA]])=YEAR(TODAY())),MONTH(TODAY()-30)&amp;"-"&amp;YEAR(TODAY()),"Borrar")),"No aplica")</f>
        <v>No Aplica</v>
      </c>
      <c r="AC2870" t="str">
        <f ca="1">+IFERROR(IF(Tabla2[[#This Row],[FECHA INICIO DE LABORES EN OBRA]]="","No Aplica",IF(AND(MONTH(Tabla2[[#This Row],[FECHA INICIO DE LABORES EN OBRA]])=MONTH(TODAY()-30),YEAR(Tabla2[[#This Row],[FECHA INICIO DE LABORES EN OBRA]])=YEAR(TODAY())),MONTH(TODAY()-30)&amp;"-"&amp;YEAR(TODAY()),"No Aplica")),"No Aplica")</f>
        <v>No Aplica</v>
      </c>
    </row>
    <row r="2871" spans="1:29" x14ac:dyDescent="0.25">
      <c r="A2871" s="2" t="s">
        <v>3186</v>
      </c>
      <c r="B2871" s="3" t="s">
        <v>26</v>
      </c>
      <c r="C2871" s="3" t="s">
        <v>26</v>
      </c>
      <c r="D2871" s="3" t="s">
        <v>10141</v>
      </c>
      <c r="E2871" s="3" t="s">
        <v>10142</v>
      </c>
      <c r="F2871" s="36">
        <v>33620</v>
      </c>
      <c r="G2871" s="3">
        <v>3</v>
      </c>
      <c r="H2871" s="3" t="s">
        <v>10125</v>
      </c>
      <c r="I2871" s="3" t="s">
        <v>9990</v>
      </c>
      <c r="J2871" s="3" t="s">
        <v>10143</v>
      </c>
      <c r="K2871" s="3" t="s">
        <v>34</v>
      </c>
      <c r="L2871" s="8" t="s">
        <v>9813</v>
      </c>
      <c r="M2871" s="5"/>
      <c r="N2871" s="13" t="s">
        <v>1043</v>
      </c>
      <c r="O2871" s="5">
        <v>45132</v>
      </c>
      <c r="P2871" s="8">
        <v>1</v>
      </c>
      <c r="Q2871" s="9">
        <v>1</v>
      </c>
      <c r="R2871" s="9" t="str">
        <f>IFERROR(VLOOKUP(Tabla2[[#This Row],[CONTRATISTA PRNCIPAL]],Hoja1!$L$5:$M$9,2,FALSE),"CJV")</f>
        <v>CJV</v>
      </c>
      <c r="S2871" s="9" t="str">
        <f>IF(Tabla2[[#This Row],[EMPRESA]]=Tabla2[[#This Row],[CONTRATISTA PRNCIPAL]],"Principal","Secundaria")</f>
        <v>Principal</v>
      </c>
      <c r="T2871" s="10">
        <f>IFERROR(1/COUNTIF(Tabla2[CONTRATISTA PRNCIPAL],Tabla2[[#This Row],[CONTRATISTA PRNCIPAL]]),0)</f>
        <v>5.4945054945054949E-3</v>
      </c>
      <c r="U2871" s="33">
        <f ca="1">IF(((TODAY()-Tabla2[[#This Row],[FECHA NACIMIENTO]])/365)&lt;18,"Corregir", IF(((TODAY()-Tabla2[[#This Row],[FECHA NACIMIENTO]])/365)&gt;80, "Corregir",ROUNDDOWN(((TODAY()-Tabla2[[#This Row],[FECHA NACIMIENTO]])/365),0)))</f>
        <v>31</v>
      </c>
      <c r="V287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871" s="34" t="str">
        <f ca="1">+IF(Tabla2[[#This Row],[Edad]]="Corregir","Corregir","Ok")</f>
        <v>Ok</v>
      </c>
      <c r="X2871" s="10" t="str">
        <f>+IFERROR(VLOOKUP(Tabla2[[#This Row],[DISTRITO SEGÚN DNI]],Hoja1!$A$2:$B$55,2,FALSE),"No")</f>
        <v>CALLAO</v>
      </c>
      <c r="Y2871" s="10" t="str">
        <f>IF(OR(LOWER(Tabla2[[#This Row],[GENERO]])="masculino", LOWER(Tabla2[[#This Row],[GENERO]])="femenino"),"OK","Corregir")</f>
        <v>OK</v>
      </c>
      <c r="Z2871" s="10" t="str">
        <f>+IF(Tabla2[[#This Row],[Nro. DNI / CE]]="","Corregir",IF(LEN(Tabla2[[#This Row],[Nro. DNI / CE]])&gt;=8,"OK","Corregir"))</f>
        <v>OK</v>
      </c>
      <c r="AA2871" s="10">
        <f>COUNTIF(Tabla2[APELLIDOS Y NOMBRES],Tabla2[[#This Row],[APELLIDOS Y NOMBRES]])</f>
        <v>1</v>
      </c>
      <c r="AB2871" t="str">
        <f ca="1">+IFERROR(IF(Tabla2[[#This Row],[FECHA CESE/BAJA]]="","No Aplica",IF(AND(MONTH(Tabla2[[#This Row],[FECHA CESE/BAJA]])=MONTH(TODAY()-30),YEAR(Tabla2[[#This Row],[FECHA CESE/BAJA]])=YEAR(TODAY())),MONTH(TODAY()-30)&amp;"-"&amp;YEAR(TODAY()),"Borrar")),"No aplica")</f>
        <v>No Aplica</v>
      </c>
      <c r="AC2871" t="str">
        <f ca="1">+IFERROR(IF(Tabla2[[#This Row],[FECHA INICIO DE LABORES EN OBRA]]="","No Aplica",IF(AND(MONTH(Tabla2[[#This Row],[FECHA INICIO DE LABORES EN OBRA]])=MONTH(TODAY()-30),YEAR(Tabla2[[#This Row],[FECHA INICIO DE LABORES EN OBRA]])=YEAR(TODAY())),MONTH(TODAY()-30)&amp;"-"&amp;YEAR(TODAY()),"No Aplica")),"No Aplica")</f>
        <v>No Aplica</v>
      </c>
    </row>
    <row r="2872" spans="1:29" x14ac:dyDescent="0.25">
      <c r="A2872" s="2" t="s">
        <v>3186</v>
      </c>
      <c r="B2872" s="3" t="s">
        <v>26</v>
      </c>
      <c r="C2872" s="3" t="s">
        <v>26</v>
      </c>
      <c r="D2872" s="3" t="s">
        <v>4614</v>
      </c>
      <c r="E2872" s="3" t="s">
        <v>4615</v>
      </c>
      <c r="F2872" s="36">
        <v>32533</v>
      </c>
      <c r="G2872" s="3">
        <v>3</v>
      </c>
      <c r="H2872" s="3" t="s">
        <v>10125</v>
      </c>
      <c r="I2872" s="3" t="s">
        <v>9990</v>
      </c>
      <c r="J2872" s="3" t="s">
        <v>10144</v>
      </c>
      <c r="K2872" s="3" t="s">
        <v>1219</v>
      </c>
      <c r="L2872" s="8" t="s">
        <v>9813</v>
      </c>
      <c r="M2872" s="5"/>
      <c r="N2872" s="13" t="s">
        <v>1043</v>
      </c>
      <c r="O2872" s="5">
        <v>45132</v>
      </c>
      <c r="P2872" s="8">
        <v>1</v>
      </c>
      <c r="Q2872" s="9">
        <v>1</v>
      </c>
      <c r="R2872" s="9" t="str">
        <f>IFERROR(VLOOKUP(Tabla2[[#This Row],[CONTRATISTA PRNCIPAL]],Hoja1!$L$5:$M$9,2,FALSE),"CJV")</f>
        <v>CJV</v>
      </c>
      <c r="S2872" s="9" t="str">
        <f>IF(Tabla2[[#This Row],[EMPRESA]]=Tabla2[[#This Row],[CONTRATISTA PRNCIPAL]],"Principal","Secundaria")</f>
        <v>Principal</v>
      </c>
      <c r="T2872" s="10">
        <f>IFERROR(1/COUNTIF(Tabla2[CONTRATISTA PRNCIPAL],Tabla2[[#This Row],[CONTRATISTA PRNCIPAL]]),0)</f>
        <v>5.4945054945054949E-3</v>
      </c>
      <c r="U2872" s="33">
        <f ca="1">IF(((TODAY()-Tabla2[[#This Row],[FECHA NACIMIENTO]])/365)&lt;18,"Corregir", IF(((TODAY()-Tabla2[[#This Row],[FECHA NACIMIENTO]])/365)&gt;80, "Corregir",ROUNDDOWN(((TODAY()-Tabla2[[#This Row],[FECHA NACIMIENTO]])/365),0)))</f>
        <v>34</v>
      </c>
      <c r="V287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872" s="34" t="str">
        <f ca="1">+IF(Tabla2[[#This Row],[Edad]]="Corregir","Corregir","Ok")</f>
        <v>Ok</v>
      </c>
      <c r="X2872" s="10" t="str">
        <f>+IFERROR(VLOOKUP(Tabla2[[#This Row],[DISTRITO SEGÚN DNI]],Hoja1!$A$2:$B$55,2,FALSE),"No")</f>
        <v>No</v>
      </c>
      <c r="Y2872" s="10" t="str">
        <f>IF(OR(LOWER(Tabla2[[#This Row],[GENERO]])="masculino", LOWER(Tabla2[[#This Row],[GENERO]])="femenino"),"OK","Corregir")</f>
        <v>OK</v>
      </c>
      <c r="Z2872" s="10" t="str">
        <f>+IF(Tabla2[[#This Row],[Nro. DNI / CE]]="","Corregir",IF(LEN(Tabla2[[#This Row],[Nro. DNI / CE]])&gt;=8,"OK","Corregir"))</f>
        <v>OK</v>
      </c>
      <c r="AA2872" s="10">
        <f>COUNTIF(Tabla2[APELLIDOS Y NOMBRES],Tabla2[[#This Row],[APELLIDOS Y NOMBRES]])</f>
        <v>1</v>
      </c>
      <c r="AB2872" t="str">
        <f ca="1">+IFERROR(IF(Tabla2[[#This Row],[FECHA CESE/BAJA]]="","No Aplica",IF(AND(MONTH(Tabla2[[#This Row],[FECHA CESE/BAJA]])=MONTH(TODAY()-30),YEAR(Tabla2[[#This Row],[FECHA CESE/BAJA]])=YEAR(TODAY())),MONTH(TODAY()-30)&amp;"-"&amp;YEAR(TODAY()),"Borrar")),"No aplica")</f>
        <v>No Aplica</v>
      </c>
      <c r="AC2872" t="str">
        <f ca="1">+IFERROR(IF(Tabla2[[#This Row],[FECHA INICIO DE LABORES EN OBRA]]="","No Aplica",IF(AND(MONTH(Tabla2[[#This Row],[FECHA INICIO DE LABORES EN OBRA]])=MONTH(TODAY()-30),YEAR(Tabla2[[#This Row],[FECHA INICIO DE LABORES EN OBRA]])=YEAR(TODAY())),MONTH(TODAY()-30)&amp;"-"&amp;YEAR(TODAY()),"No Aplica")),"No Aplica")</f>
        <v>No Aplica</v>
      </c>
    </row>
    <row r="2873" spans="1:29" x14ac:dyDescent="0.25">
      <c r="A2873" s="2" t="s">
        <v>3186</v>
      </c>
      <c r="B2873" s="3" t="s">
        <v>26</v>
      </c>
      <c r="C2873" s="3" t="s">
        <v>26</v>
      </c>
      <c r="D2873" s="3">
        <v>45749027</v>
      </c>
      <c r="E2873" s="3" t="s">
        <v>12219</v>
      </c>
      <c r="F2873" s="36">
        <v>32667</v>
      </c>
      <c r="G2873" s="3">
        <v>3</v>
      </c>
      <c r="H2873" s="3" t="s">
        <v>1918</v>
      </c>
      <c r="I2873" s="3" t="s">
        <v>9988</v>
      </c>
      <c r="J2873" s="3" t="s">
        <v>12220</v>
      </c>
      <c r="K2873" s="3" t="s">
        <v>1063</v>
      </c>
      <c r="L2873" s="8" t="s">
        <v>9813</v>
      </c>
      <c r="M2873" s="5"/>
      <c r="N2873" s="13" t="s">
        <v>1043</v>
      </c>
      <c r="O2873" s="5">
        <v>45138</v>
      </c>
      <c r="P2873" s="8">
        <v>1</v>
      </c>
      <c r="Q2873" s="9">
        <v>1</v>
      </c>
      <c r="R2873" s="9" t="str">
        <f>IFERROR(VLOOKUP(Tabla2[[#This Row],[CONTRATISTA PRNCIPAL]],Hoja1!$L$5:$M$9,2,FALSE),"CJV")</f>
        <v>CJV</v>
      </c>
      <c r="S2873" s="9" t="str">
        <f>IF(Tabla2[[#This Row],[EMPRESA]]=Tabla2[[#This Row],[CONTRATISTA PRNCIPAL]],"Principal","Secundaria")</f>
        <v>Principal</v>
      </c>
      <c r="T2873" s="10">
        <f>IFERROR(1/COUNTIF(Tabla2[CONTRATISTA PRNCIPAL],Tabla2[[#This Row],[CONTRATISTA PRNCIPAL]]),0)</f>
        <v>5.4945054945054949E-3</v>
      </c>
      <c r="U2873" s="33">
        <f ca="1">IF(((TODAY()-Tabla2[[#This Row],[FECHA NACIMIENTO]])/365)&lt;18,"Corregir", IF(((TODAY()-Tabla2[[#This Row],[FECHA NACIMIENTO]])/365)&gt;80, "Corregir",ROUNDDOWN(((TODAY()-Tabla2[[#This Row],[FECHA NACIMIENTO]])/365),0)))</f>
        <v>34</v>
      </c>
      <c r="V287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873" s="34" t="str">
        <f ca="1">+IF(Tabla2[[#This Row],[Edad]]="Corregir","Corregir","Ok")</f>
        <v>Ok</v>
      </c>
      <c r="X2873" s="10" t="str">
        <f>+IFERROR(VLOOKUP(Tabla2[[#This Row],[DISTRITO SEGÚN DNI]],Hoja1!$A$2:$B$55,2,FALSE),"No")</f>
        <v>No</v>
      </c>
      <c r="Y2873" s="10" t="str">
        <f>IF(OR(LOWER(Tabla2[[#This Row],[GENERO]])="masculino", LOWER(Tabla2[[#This Row],[GENERO]])="femenino"),"OK","Corregir")</f>
        <v>OK</v>
      </c>
      <c r="Z2873" s="10" t="str">
        <f>+IF(Tabla2[[#This Row],[Nro. DNI / CE]]="","Corregir",IF(LEN(Tabla2[[#This Row],[Nro. DNI / CE]])&gt;=8,"OK","Corregir"))</f>
        <v>OK</v>
      </c>
      <c r="AA2873" s="10">
        <f>COUNTIF(Tabla2[APELLIDOS Y NOMBRES],Tabla2[[#This Row],[APELLIDOS Y NOMBRES]])</f>
        <v>1</v>
      </c>
      <c r="AB2873" t="str">
        <f ca="1">+IFERROR(IF(Tabla2[[#This Row],[FECHA CESE/BAJA]]="","No Aplica",IF(AND(MONTH(Tabla2[[#This Row],[FECHA CESE/BAJA]])=MONTH(TODAY()-30),YEAR(Tabla2[[#This Row],[FECHA CESE/BAJA]])=YEAR(TODAY())),MONTH(TODAY()-30)&amp;"-"&amp;YEAR(TODAY()),"Borrar")),"No aplica")</f>
        <v>No Aplica</v>
      </c>
      <c r="AC2873" t="str">
        <f ca="1">+IFERROR(IF(Tabla2[[#This Row],[FECHA INICIO DE LABORES EN OBRA]]="","No Aplica",IF(AND(MONTH(Tabla2[[#This Row],[FECHA INICIO DE LABORES EN OBRA]])=MONTH(TODAY()-30),YEAR(Tabla2[[#This Row],[FECHA INICIO DE LABORES EN OBRA]])=YEAR(TODAY())),MONTH(TODAY()-30)&amp;"-"&amp;YEAR(TODAY()),"No Aplica")),"No Aplica")</f>
        <v>No Aplica</v>
      </c>
    </row>
    <row r="2874" spans="1:29" x14ac:dyDescent="0.25">
      <c r="A2874" s="2" t="s">
        <v>3186</v>
      </c>
      <c r="B2874" s="3" t="s">
        <v>26</v>
      </c>
      <c r="C2874" s="3" t="s">
        <v>26</v>
      </c>
      <c r="D2874" s="3" t="s">
        <v>12221</v>
      </c>
      <c r="E2874" s="3" t="s">
        <v>12222</v>
      </c>
      <c r="F2874" s="36">
        <v>35625</v>
      </c>
      <c r="G2874" s="3">
        <v>2</v>
      </c>
      <c r="H2874" s="3" t="s">
        <v>1453</v>
      </c>
      <c r="I2874" s="3" t="s">
        <v>9988</v>
      </c>
      <c r="J2874" s="3" t="s">
        <v>12223</v>
      </c>
      <c r="K2874" s="3" t="s">
        <v>34</v>
      </c>
      <c r="L2874" s="8" t="s">
        <v>9813</v>
      </c>
      <c r="M2874" s="5"/>
      <c r="N2874" s="13" t="s">
        <v>1043</v>
      </c>
      <c r="O2874" s="5">
        <v>45139</v>
      </c>
      <c r="P2874" s="8">
        <v>1</v>
      </c>
      <c r="Q2874" s="9">
        <v>4</v>
      </c>
      <c r="R2874" s="9" t="str">
        <f>IFERROR(VLOOKUP(Tabla2[[#This Row],[CONTRATISTA PRNCIPAL]],Hoja1!$L$5:$M$9,2,FALSE),"CJV")</f>
        <v>CJV</v>
      </c>
      <c r="S2874" s="9" t="str">
        <f>IF(Tabla2[[#This Row],[EMPRESA]]=Tabla2[[#This Row],[CONTRATISTA PRNCIPAL]],"Principal","Secundaria")</f>
        <v>Principal</v>
      </c>
      <c r="T2874" s="10">
        <f>IFERROR(1/COUNTIF(Tabla2[CONTRATISTA PRNCIPAL],Tabla2[[#This Row],[CONTRATISTA PRNCIPAL]]),0)</f>
        <v>5.4945054945054949E-3</v>
      </c>
      <c r="U2874" s="33">
        <f ca="1">IF(((TODAY()-Tabla2[[#This Row],[FECHA NACIMIENTO]])/365)&lt;18,"Corregir", IF(((TODAY()-Tabla2[[#This Row],[FECHA NACIMIENTO]])/365)&gt;80, "Corregir",ROUNDDOWN(((TODAY()-Tabla2[[#This Row],[FECHA NACIMIENTO]])/365),0)))</f>
        <v>26</v>
      </c>
      <c r="V287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874" s="34" t="str">
        <f ca="1">+IF(Tabla2[[#This Row],[Edad]]="Corregir","Corregir","Ok")</f>
        <v>Ok</v>
      </c>
      <c r="X2874" s="10" t="str">
        <f>+IFERROR(VLOOKUP(Tabla2[[#This Row],[DISTRITO SEGÚN DNI]],Hoja1!$A$2:$B$55,2,FALSE),"No")</f>
        <v>CALLAO</v>
      </c>
      <c r="Y2874" s="10" t="str">
        <f>IF(OR(LOWER(Tabla2[[#This Row],[GENERO]])="masculino", LOWER(Tabla2[[#This Row],[GENERO]])="femenino"),"OK","Corregir")</f>
        <v>OK</v>
      </c>
      <c r="Z2874" s="10" t="str">
        <f>+IF(Tabla2[[#This Row],[Nro. DNI / CE]]="","Corregir",IF(LEN(Tabla2[[#This Row],[Nro. DNI / CE]])&gt;=8,"OK","Corregir"))</f>
        <v>OK</v>
      </c>
      <c r="AA2874" s="10">
        <f>COUNTIF(Tabla2[APELLIDOS Y NOMBRES],Tabla2[[#This Row],[APELLIDOS Y NOMBRES]])</f>
        <v>1</v>
      </c>
      <c r="AB2874" t="str">
        <f ca="1">+IFERROR(IF(Tabla2[[#This Row],[FECHA CESE/BAJA]]="","No Aplica",IF(AND(MONTH(Tabla2[[#This Row],[FECHA CESE/BAJA]])=MONTH(TODAY()-30),YEAR(Tabla2[[#This Row],[FECHA CESE/BAJA]])=YEAR(TODAY())),MONTH(TODAY()-30)&amp;"-"&amp;YEAR(TODAY()),"Borrar")),"No aplica")</f>
        <v>No Aplica</v>
      </c>
      <c r="AC2874" t="str">
        <f ca="1">+IFERROR(IF(Tabla2[[#This Row],[FECHA INICIO DE LABORES EN OBRA]]="","No Aplica",IF(AND(MONTH(Tabla2[[#This Row],[FECHA INICIO DE LABORES EN OBRA]])=MONTH(TODAY()-30),YEAR(Tabla2[[#This Row],[FECHA INICIO DE LABORES EN OBRA]])=YEAR(TODAY())),MONTH(TODAY()-30)&amp;"-"&amp;YEAR(TODAY()),"No Aplica")),"No Aplica")</f>
        <v>8-2023</v>
      </c>
    </row>
    <row r="2875" spans="1:29" x14ac:dyDescent="0.25">
      <c r="A2875" s="2" t="s">
        <v>3186</v>
      </c>
      <c r="B2875" s="3" t="s">
        <v>26</v>
      </c>
      <c r="C2875" s="3" t="s">
        <v>26</v>
      </c>
      <c r="D2875" s="3" t="s">
        <v>12224</v>
      </c>
      <c r="E2875" s="3" t="s">
        <v>12225</v>
      </c>
      <c r="F2875" s="36">
        <v>29812</v>
      </c>
      <c r="G2875" s="3">
        <v>3</v>
      </c>
      <c r="H2875" s="3" t="s">
        <v>3564</v>
      </c>
      <c r="I2875" s="3" t="s">
        <v>9990</v>
      </c>
      <c r="J2875" s="3" t="s">
        <v>12226</v>
      </c>
      <c r="K2875" s="3" t="s">
        <v>1219</v>
      </c>
      <c r="L2875" s="8" t="s">
        <v>9813</v>
      </c>
      <c r="M2875" s="5"/>
      <c r="N2875" s="13" t="s">
        <v>1119</v>
      </c>
      <c r="O2875" s="5">
        <v>45139</v>
      </c>
      <c r="P2875" s="8">
        <v>1</v>
      </c>
      <c r="Q2875" s="9">
        <v>1</v>
      </c>
      <c r="R2875" s="9" t="str">
        <f>IFERROR(VLOOKUP(Tabla2[[#This Row],[CONTRATISTA PRNCIPAL]],Hoja1!$L$5:$M$9,2,FALSE),"CJV")</f>
        <v>CJV</v>
      </c>
      <c r="S2875" s="9" t="str">
        <f>IF(Tabla2[[#This Row],[EMPRESA]]=Tabla2[[#This Row],[CONTRATISTA PRNCIPAL]],"Principal","Secundaria")</f>
        <v>Principal</v>
      </c>
      <c r="T2875" s="10">
        <f>IFERROR(1/COUNTIF(Tabla2[CONTRATISTA PRNCIPAL],Tabla2[[#This Row],[CONTRATISTA PRNCIPAL]]),0)</f>
        <v>5.4945054945054949E-3</v>
      </c>
      <c r="U2875" s="33">
        <f ca="1">IF(((TODAY()-Tabla2[[#This Row],[FECHA NACIMIENTO]])/365)&lt;18,"Corregir", IF(((TODAY()-Tabla2[[#This Row],[FECHA NACIMIENTO]])/365)&gt;80, "Corregir",ROUNDDOWN(((TODAY()-Tabla2[[#This Row],[FECHA NACIMIENTO]])/365),0)))</f>
        <v>42</v>
      </c>
      <c r="V287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875" s="34" t="str">
        <f ca="1">+IF(Tabla2[[#This Row],[Edad]]="Corregir","Corregir","Ok")</f>
        <v>Ok</v>
      </c>
      <c r="X2875" s="10" t="str">
        <f>+IFERROR(VLOOKUP(Tabla2[[#This Row],[DISTRITO SEGÚN DNI]],Hoja1!$A$2:$B$55,2,FALSE),"No")</f>
        <v>No</v>
      </c>
      <c r="Y2875" s="10" t="str">
        <f>IF(OR(LOWER(Tabla2[[#This Row],[GENERO]])="masculino", LOWER(Tabla2[[#This Row],[GENERO]])="femenino"),"OK","Corregir")</f>
        <v>OK</v>
      </c>
      <c r="Z2875" s="10" t="str">
        <f>+IF(Tabla2[[#This Row],[Nro. DNI / CE]]="","Corregir",IF(LEN(Tabla2[[#This Row],[Nro. DNI / CE]])&gt;=8,"OK","Corregir"))</f>
        <v>OK</v>
      </c>
      <c r="AA2875" s="10">
        <f>COUNTIF(Tabla2[APELLIDOS Y NOMBRES],Tabla2[[#This Row],[APELLIDOS Y NOMBRES]])</f>
        <v>1</v>
      </c>
      <c r="AB2875" t="str">
        <f ca="1">+IFERROR(IF(Tabla2[[#This Row],[FECHA CESE/BAJA]]="","No Aplica",IF(AND(MONTH(Tabla2[[#This Row],[FECHA CESE/BAJA]])=MONTH(TODAY()-30),YEAR(Tabla2[[#This Row],[FECHA CESE/BAJA]])=YEAR(TODAY())),MONTH(TODAY()-30)&amp;"-"&amp;YEAR(TODAY()),"Borrar")),"No aplica")</f>
        <v>No Aplica</v>
      </c>
      <c r="AC2875" t="str">
        <f ca="1">+IFERROR(IF(Tabla2[[#This Row],[FECHA INICIO DE LABORES EN OBRA]]="","No Aplica",IF(AND(MONTH(Tabla2[[#This Row],[FECHA INICIO DE LABORES EN OBRA]])=MONTH(TODAY()-30),YEAR(Tabla2[[#This Row],[FECHA INICIO DE LABORES EN OBRA]])=YEAR(TODAY())),MONTH(TODAY()-30)&amp;"-"&amp;YEAR(TODAY()),"No Aplica")),"No Aplica")</f>
        <v>8-2023</v>
      </c>
    </row>
    <row r="2876" spans="1:29" x14ac:dyDescent="0.25">
      <c r="A2876" s="2" t="s">
        <v>3186</v>
      </c>
      <c r="B2876" s="3" t="s">
        <v>26</v>
      </c>
      <c r="C2876" s="3" t="s">
        <v>26</v>
      </c>
      <c r="D2876" s="3">
        <v>40865585</v>
      </c>
      <c r="E2876" s="3" t="s">
        <v>12227</v>
      </c>
      <c r="F2876" s="36">
        <v>29617</v>
      </c>
      <c r="G2876" s="3">
        <v>3</v>
      </c>
      <c r="H2876" s="3" t="s">
        <v>10125</v>
      </c>
      <c r="I2876" s="3" t="s">
        <v>9990</v>
      </c>
      <c r="J2876" s="3" t="s">
        <v>12228</v>
      </c>
      <c r="K2876" s="3" t="s">
        <v>34</v>
      </c>
      <c r="L2876" s="8" t="s">
        <v>9813</v>
      </c>
      <c r="M2876" s="5"/>
      <c r="N2876" s="13" t="s">
        <v>1043</v>
      </c>
      <c r="O2876" s="5">
        <v>45139</v>
      </c>
      <c r="P2876" s="8">
        <v>1</v>
      </c>
      <c r="Q2876" s="9">
        <v>1</v>
      </c>
      <c r="R2876" s="9" t="str">
        <f>IFERROR(VLOOKUP(Tabla2[[#This Row],[CONTRATISTA PRNCIPAL]],Hoja1!$L$5:$M$9,2,FALSE),"CJV")</f>
        <v>CJV</v>
      </c>
      <c r="S2876" s="9" t="str">
        <f>IF(Tabla2[[#This Row],[EMPRESA]]=Tabla2[[#This Row],[CONTRATISTA PRNCIPAL]],"Principal","Secundaria")</f>
        <v>Principal</v>
      </c>
      <c r="T2876" s="10">
        <f>IFERROR(1/COUNTIF(Tabla2[CONTRATISTA PRNCIPAL],Tabla2[[#This Row],[CONTRATISTA PRNCIPAL]]),0)</f>
        <v>5.4945054945054949E-3</v>
      </c>
      <c r="U2876" s="33">
        <f ca="1">IF(((TODAY()-Tabla2[[#This Row],[FECHA NACIMIENTO]])/365)&lt;18,"Corregir", IF(((TODAY()-Tabla2[[#This Row],[FECHA NACIMIENTO]])/365)&gt;80, "Corregir",ROUNDDOWN(((TODAY()-Tabla2[[#This Row],[FECHA NACIMIENTO]])/365),0)))</f>
        <v>42</v>
      </c>
      <c r="V287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876" s="34" t="str">
        <f ca="1">+IF(Tabla2[[#This Row],[Edad]]="Corregir","Corregir","Ok")</f>
        <v>Ok</v>
      </c>
      <c r="X2876" s="10" t="str">
        <f>+IFERROR(VLOOKUP(Tabla2[[#This Row],[DISTRITO SEGÚN DNI]],Hoja1!$A$2:$B$55,2,FALSE),"No")</f>
        <v>CALLAO</v>
      </c>
      <c r="Y2876" s="10" t="str">
        <f>IF(OR(LOWER(Tabla2[[#This Row],[GENERO]])="masculino", LOWER(Tabla2[[#This Row],[GENERO]])="femenino"),"OK","Corregir")</f>
        <v>OK</v>
      </c>
      <c r="Z2876" s="10" t="str">
        <f>+IF(Tabla2[[#This Row],[Nro. DNI / CE]]="","Corregir",IF(LEN(Tabla2[[#This Row],[Nro. DNI / CE]])&gt;=8,"OK","Corregir"))</f>
        <v>OK</v>
      </c>
      <c r="AA2876" s="10">
        <f>COUNTIF(Tabla2[APELLIDOS Y NOMBRES],Tabla2[[#This Row],[APELLIDOS Y NOMBRES]])</f>
        <v>1</v>
      </c>
      <c r="AB2876" t="str">
        <f ca="1">+IFERROR(IF(Tabla2[[#This Row],[FECHA CESE/BAJA]]="","No Aplica",IF(AND(MONTH(Tabla2[[#This Row],[FECHA CESE/BAJA]])=MONTH(TODAY()-30),YEAR(Tabla2[[#This Row],[FECHA CESE/BAJA]])=YEAR(TODAY())),MONTH(TODAY()-30)&amp;"-"&amp;YEAR(TODAY()),"Borrar")),"No aplica")</f>
        <v>No Aplica</v>
      </c>
      <c r="AC2876" t="str">
        <f ca="1">+IFERROR(IF(Tabla2[[#This Row],[FECHA INICIO DE LABORES EN OBRA]]="","No Aplica",IF(AND(MONTH(Tabla2[[#This Row],[FECHA INICIO DE LABORES EN OBRA]])=MONTH(TODAY()-30),YEAR(Tabla2[[#This Row],[FECHA INICIO DE LABORES EN OBRA]])=YEAR(TODAY())),MONTH(TODAY()-30)&amp;"-"&amp;YEAR(TODAY()),"No Aplica")),"No Aplica")</f>
        <v>8-2023</v>
      </c>
    </row>
    <row r="2877" spans="1:29" x14ac:dyDescent="0.25">
      <c r="A2877" s="2" t="s">
        <v>3186</v>
      </c>
      <c r="B2877" s="3" t="s">
        <v>26</v>
      </c>
      <c r="C2877" s="3" t="s">
        <v>26</v>
      </c>
      <c r="D2877" s="3" t="s">
        <v>12229</v>
      </c>
      <c r="E2877" s="3" t="s">
        <v>12230</v>
      </c>
      <c r="F2877" s="36">
        <v>30400</v>
      </c>
      <c r="G2877" s="3">
        <v>3</v>
      </c>
      <c r="H2877" s="3" t="s">
        <v>12231</v>
      </c>
      <c r="I2877" s="3" t="s">
        <v>9990</v>
      </c>
      <c r="J2877" s="3" t="s">
        <v>12232</v>
      </c>
      <c r="K2877" s="3" t="s">
        <v>1095</v>
      </c>
      <c r="L2877" s="8" t="s">
        <v>9813</v>
      </c>
      <c r="M2877" s="5"/>
      <c r="N2877" s="13" t="s">
        <v>1119</v>
      </c>
      <c r="O2877" s="5">
        <v>45140</v>
      </c>
      <c r="P2877" s="8">
        <v>1</v>
      </c>
      <c r="Q2877" s="9">
        <v>1</v>
      </c>
      <c r="R2877" s="9" t="str">
        <f>IFERROR(VLOOKUP(Tabla2[[#This Row],[CONTRATISTA PRNCIPAL]],Hoja1!$L$5:$M$9,2,FALSE),"CJV")</f>
        <v>CJV</v>
      </c>
      <c r="S2877" s="9" t="str">
        <f>IF(Tabla2[[#This Row],[EMPRESA]]=Tabla2[[#This Row],[CONTRATISTA PRNCIPAL]],"Principal","Secundaria")</f>
        <v>Principal</v>
      </c>
      <c r="T2877" s="10">
        <f>IFERROR(1/COUNTIF(Tabla2[CONTRATISTA PRNCIPAL],Tabla2[[#This Row],[CONTRATISTA PRNCIPAL]]),0)</f>
        <v>5.4945054945054949E-3</v>
      </c>
      <c r="U2877" s="33">
        <f ca="1">IF(((TODAY()-Tabla2[[#This Row],[FECHA NACIMIENTO]])/365)&lt;18,"Corregir", IF(((TODAY()-Tabla2[[#This Row],[FECHA NACIMIENTO]])/365)&gt;80, "Corregir",ROUNDDOWN(((TODAY()-Tabla2[[#This Row],[FECHA NACIMIENTO]])/365),0)))</f>
        <v>40</v>
      </c>
      <c r="V287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877" s="34" t="str">
        <f ca="1">+IF(Tabla2[[#This Row],[Edad]]="Corregir","Corregir","Ok")</f>
        <v>Ok</v>
      </c>
      <c r="X2877" s="10" t="str">
        <f>+IFERROR(VLOOKUP(Tabla2[[#This Row],[DISTRITO SEGÚN DNI]],Hoja1!$A$2:$B$55,2,FALSE),"No")</f>
        <v>No</v>
      </c>
      <c r="Y2877" s="10" t="str">
        <f>IF(OR(LOWER(Tabla2[[#This Row],[GENERO]])="masculino", LOWER(Tabla2[[#This Row],[GENERO]])="femenino"),"OK","Corregir")</f>
        <v>OK</v>
      </c>
      <c r="Z2877" s="10" t="str">
        <f>+IF(Tabla2[[#This Row],[Nro. DNI / CE]]="","Corregir",IF(LEN(Tabla2[[#This Row],[Nro. DNI / CE]])&gt;=8,"OK","Corregir"))</f>
        <v>OK</v>
      </c>
      <c r="AA2877" s="10">
        <f>COUNTIF(Tabla2[APELLIDOS Y NOMBRES],Tabla2[[#This Row],[APELLIDOS Y NOMBRES]])</f>
        <v>1</v>
      </c>
      <c r="AB2877" t="str">
        <f ca="1">+IFERROR(IF(Tabla2[[#This Row],[FECHA CESE/BAJA]]="","No Aplica",IF(AND(MONTH(Tabla2[[#This Row],[FECHA CESE/BAJA]])=MONTH(TODAY()-30),YEAR(Tabla2[[#This Row],[FECHA CESE/BAJA]])=YEAR(TODAY())),MONTH(TODAY()-30)&amp;"-"&amp;YEAR(TODAY()),"Borrar")),"No aplica")</f>
        <v>No Aplica</v>
      </c>
      <c r="AC2877" t="str">
        <f ca="1">+IFERROR(IF(Tabla2[[#This Row],[FECHA INICIO DE LABORES EN OBRA]]="","No Aplica",IF(AND(MONTH(Tabla2[[#This Row],[FECHA INICIO DE LABORES EN OBRA]])=MONTH(TODAY()-30),YEAR(Tabla2[[#This Row],[FECHA INICIO DE LABORES EN OBRA]])=YEAR(TODAY())),MONTH(TODAY()-30)&amp;"-"&amp;YEAR(TODAY()),"No Aplica")),"No Aplica")</f>
        <v>8-2023</v>
      </c>
    </row>
    <row r="2878" spans="1:29" x14ac:dyDescent="0.25">
      <c r="A2878" s="2" t="s">
        <v>3186</v>
      </c>
      <c r="B2878" s="3" t="s">
        <v>26</v>
      </c>
      <c r="C2878" s="3" t="s">
        <v>26</v>
      </c>
      <c r="D2878" s="3">
        <v>71710417</v>
      </c>
      <c r="E2878" s="3" t="s">
        <v>12233</v>
      </c>
      <c r="F2878" s="36">
        <v>35594</v>
      </c>
      <c r="G2878" s="3">
        <v>3</v>
      </c>
      <c r="H2878" s="3" t="s">
        <v>1920</v>
      </c>
      <c r="I2878" s="3" t="s">
        <v>9990</v>
      </c>
      <c r="J2878" s="3" t="s">
        <v>12234</v>
      </c>
      <c r="K2878" s="3" t="s">
        <v>78</v>
      </c>
      <c r="L2878" s="8" t="s">
        <v>9813</v>
      </c>
      <c r="M2878" s="5"/>
      <c r="N2878" s="13" t="s">
        <v>1043</v>
      </c>
      <c r="O2878" s="5">
        <v>45140</v>
      </c>
      <c r="P2878" s="8">
        <v>1</v>
      </c>
      <c r="Q2878" s="9">
        <v>1</v>
      </c>
      <c r="R2878" s="9" t="str">
        <f>IFERROR(VLOOKUP(Tabla2[[#This Row],[CONTRATISTA PRNCIPAL]],Hoja1!$L$5:$M$9,2,FALSE),"CJV")</f>
        <v>CJV</v>
      </c>
      <c r="S2878" s="9" t="str">
        <f>IF(Tabla2[[#This Row],[EMPRESA]]=Tabla2[[#This Row],[CONTRATISTA PRNCIPAL]],"Principal","Secundaria")</f>
        <v>Principal</v>
      </c>
      <c r="T2878" s="10">
        <f>IFERROR(1/COUNTIF(Tabla2[CONTRATISTA PRNCIPAL],Tabla2[[#This Row],[CONTRATISTA PRNCIPAL]]),0)</f>
        <v>5.4945054945054949E-3</v>
      </c>
      <c r="U2878" s="33">
        <f ca="1">IF(((TODAY()-Tabla2[[#This Row],[FECHA NACIMIENTO]])/365)&lt;18,"Corregir", IF(((TODAY()-Tabla2[[#This Row],[FECHA NACIMIENTO]])/365)&gt;80, "Corregir",ROUNDDOWN(((TODAY()-Tabla2[[#This Row],[FECHA NACIMIENTO]])/365),0)))</f>
        <v>26</v>
      </c>
      <c r="V287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878" s="34" t="str">
        <f ca="1">+IF(Tabla2[[#This Row],[Edad]]="Corregir","Corregir","Ok")</f>
        <v>Ok</v>
      </c>
      <c r="X2878" s="10" t="str">
        <f>+IFERROR(VLOOKUP(Tabla2[[#This Row],[DISTRITO SEGÚN DNI]],Hoja1!$A$2:$B$55,2,FALSE),"No")</f>
        <v xml:space="preserve">SAN LUIS </v>
      </c>
      <c r="Y2878" s="10" t="str">
        <f>IF(OR(LOWER(Tabla2[[#This Row],[GENERO]])="masculino", LOWER(Tabla2[[#This Row],[GENERO]])="femenino"),"OK","Corregir")</f>
        <v>OK</v>
      </c>
      <c r="Z2878" s="10" t="str">
        <f>+IF(Tabla2[[#This Row],[Nro. DNI / CE]]="","Corregir",IF(LEN(Tabla2[[#This Row],[Nro. DNI / CE]])&gt;=8,"OK","Corregir"))</f>
        <v>OK</v>
      </c>
      <c r="AA2878" s="10">
        <f>COUNTIF(Tabla2[APELLIDOS Y NOMBRES],Tabla2[[#This Row],[APELLIDOS Y NOMBRES]])</f>
        <v>1</v>
      </c>
      <c r="AB2878" t="str">
        <f ca="1">+IFERROR(IF(Tabla2[[#This Row],[FECHA CESE/BAJA]]="","No Aplica",IF(AND(MONTH(Tabla2[[#This Row],[FECHA CESE/BAJA]])=MONTH(TODAY()-30),YEAR(Tabla2[[#This Row],[FECHA CESE/BAJA]])=YEAR(TODAY())),MONTH(TODAY()-30)&amp;"-"&amp;YEAR(TODAY()),"Borrar")),"No aplica")</f>
        <v>No Aplica</v>
      </c>
      <c r="AC2878" t="str">
        <f ca="1">+IFERROR(IF(Tabla2[[#This Row],[FECHA INICIO DE LABORES EN OBRA]]="","No Aplica",IF(AND(MONTH(Tabla2[[#This Row],[FECHA INICIO DE LABORES EN OBRA]])=MONTH(TODAY()-30),YEAR(Tabla2[[#This Row],[FECHA INICIO DE LABORES EN OBRA]])=YEAR(TODAY())),MONTH(TODAY()-30)&amp;"-"&amp;YEAR(TODAY()),"No Aplica")),"No Aplica")</f>
        <v>8-2023</v>
      </c>
    </row>
    <row r="2879" spans="1:29" x14ac:dyDescent="0.25">
      <c r="A2879" s="2" t="s">
        <v>3186</v>
      </c>
      <c r="B2879" s="3" t="s">
        <v>26</v>
      </c>
      <c r="C2879" s="3" t="s">
        <v>26</v>
      </c>
      <c r="D2879" s="3">
        <v>16626926</v>
      </c>
      <c r="E2879" s="3" t="s">
        <v>12235</v>
      </c>
      <c r="F2879" s="36">
        <v>27323</v>
      </c>
      <c r="G2879" s="3">
        <v>3</v>
      </c>
      <c r="H2879" s="3" t="s">
        <v>2490</v>
      </c>
      <c r="I2879" s="3" t="s">
        <v>9990</v>
      </c>
      <c r="J2879" s="3" t="s">
        <v>12236</v>
      </c>
      <c r="K2879" s="3" t="s">
        <v>1164</v>
      </c>
      <c r="L2879" s="8" t="s">
        <v>9813</v>
      </c>
      <c r="M2879" s="5"/>
      <c r="N2879" s="13" t="s">
        <v>1043</v>
      </c>
      <c r="O2879" s="5">
        <v>45141</v>
      </c>
      <c r="P2879" s="8">
        <v>2</v>
      </c>
      <c r="Q2879" s="9">
        <v>1</v>
      </c>
      <c r="R2879" s="9" t="str">
        <f>IFERROR(VLOOKUP(Tabla2[[#This Row],[CONTRATISTA PRNCIPAL]],Hoja1!$L$5:$M$9,2,FALSE),"CJV")</f>
        <v>CJV</v>
      </c>
      <c r="S2879" s="9" t="str">
        <f>IF(Tabla2[[#This Row],[EMPRESA]]=Tabla2[[#This Row],[CONTRATISTA PRNCIPAL]],"Principal","Secundaria")</f>
        <v>Principal</v>
      </c>
      <c r="T2879" s="10">
        <f>IFERROR(1/COUNTIF(Tabla2[CONTRATISTA PRNCIPAL],Tabla2[[#This Row],[CONTRATISTA PRNCIPAL]]),0)</f>
        <v>5.4945054945054949E-3</v>
      </c>
      <c r="U2879" s="33">
        <f ca="1">IF(((TODAY()-Tabla2[[#This Row],[FECHA NACIMIENTO]])/365)&lt;18,"Corregir", IF(((TODAY()-Tabla2[[#This Row],[FECHA NACIMIENTO]])/365)&gt;80, "Corregir",ROUNDDOWN(((TODAY()-Tabla2[[#This Row],[FECHA NACIMIENTO]])/365),0)))</f>
        <v>48</v>
      </c>
      <c r="V287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879" s="34" t="str">
        <f ca="1">+IF(Tabla2[[#This Row],[Edad]]="Corregir","Corregir","Ok")</f>
        <v>Ok</v>
      </c>
      <c r="X2879" s="10" t="str">
        <f>+IFERROR(VLOOKUP(Tabla2[[#This Row],[DISTRITO SEGÚN DNI]],Hoja1!$A$2:$B$55,2,FALSE),"No")</f>
        <v>No</v>
      </c>
      <c r="Y2879" s="10" t="str">
        <f>IF(OR(LOWER(Tabla2[[#This Row],[GENERO]])="masculino", LOWER(Tabla2[[#This Row],[GENERO]])="femenino"),"OK","Corregir")</f>
        <v>OK</v>
      </c>
      <c r="Z2879" s="10" t="str">
        <f>+IF(Tabla2[[#This Row],[Nro. DNI / CE]]="","Corregir",IF(LEN(Tabla2[[#This Row],[Nro. DNI / CE]])&gt;=8,"OK","Corregir"))</f>
        <v>OK</v>
      </c>
      <c r="AA2879" s="10">
        <f>COUNTIF(Tabla2[APELLIDOS Y NOMBRES],Tabla2[[#This Row],[APELLIDOS Y NOMBRES]])</f>
        <v>1</v>
      </c>
      <c r="AB2879" t="str">
        <f ca="1">+IFERROR(IF(Tabla2[[#This Row],[FECHA CESE/BAJA]]="","No Aplica",IF(AND(MONTH(Tabla2[[#This Row],[FECHA CESE/BAJA]])=MONTH(TODAY()-30),YEAR(Tabla2[[#This Row],[FECHA CESE/BAJA]])=YEAR(TODAY())),MONTH(TODAY()-30)&amp;"-"&amp;YEAR(TODAY()),"Borrar")),"No aplica")</f>
        <v>No Aplica</v>
      </c>
      <c r="AC2879" t="str">
        <f ca="1">+IFERROR(IF(Tabla2[[#This Row],[FECHA INICIO DE LABORES EN OBRA]]="","No Aplica",IF(AND(MONTH(Tabla2[[#This Row],[FECHA INICIO DE LABORES EN OBRA]])=MONTH(TODAY()-30),YEAR(Tabla2[[#This Row],[FECHA INICIO DE LABORES EN OBRA]])=YEAR(TODAY())),MONTH(TODAY()-30)&amp;"-"&amp;YEAR(TODAY()),"No Aplica")),"No Aplica")</f>
        <v>8-2023</v>
      </c>
    </row>
    <row r="2880" spans="1:29" x14ac:dyDescent="0.25">
      <c r="A2880" s="2" t="s">
        <v>3186</v>
      </c>
      <c r="B2880" s="3" t="s">
        <v>26</v>
      </c>
      <c r="C2880" s="3" t="s">
        <v>26</v>
      </c>
      <c r="D2880" s="3">
        <v>70490895</v>
      </c>
      <c r="E2880" s="3" t="s">
        <v>12237</v>
      </c>
      <c r="F2880" s="36">
        <v>34493</v>
      </c>
      <c r="G2880" s="3">
        <v>3</v>
      </c>
      <c r="H2880" s="3" t="s">
        <v>2765</v>
      </c>
      <c r="I2880" s="3" t="s">
        <v>7342</v>
      </c>
      <c r="J2880" s="3" t="s">
        <v>12238</v>
      </c>
      <c r="K2880" s="3" t="s">
        <v>1044</v>
      </c>
      <c r="L2880" s="8" t="s">
        <v>9813</v>
      </c>
      <c r="M2880" s="5"/>
      <c r="N2880" s="13" t="s">
        <v>1043</v>
      </c>
      <c r="O2880" s="5">
        <v>45145</v>
      </c>
      <c r="P2880" s="8">
        <v>1</v>
      </c>
      <c r="Q2880" s="9">
        <v>1</v>
      </c>
      <c r="R2880" s="9" t="str">
        <f>IFERROR(VLOOKUP(Tabla2[[#This Row],[CONTRATISTA PRNCIPAL]],Hoja1!$L$5:$M$9,2,FALSE),"CJV")</f>
        <v>CJV</v>
      </c>
      <c r="S2880" s="9" t="str">
        <f>IF(Tabla2[[#This Row],[EMPRESA]]=Tabla2[[#This Row],[CONTRATISTA PRNCIPAL]],"Principal","Secundaria")</f>
        <v>Principal</v>
      </c>
      <c r="T2880" s="10">
        <f>IFERROR(1/COUNTIF(Tabla2[CONTRATISTA PRNCIPAL],Tabla2[[#This Row],[CONTRATISTA PRNCIPAL]]),0)</f>
        <v>5.4945054945054949E-3</v>
      </c>
      <c r="U2880" s="33">
        <f ca="1">IF(((TODAY()-Tabla2[[#This Row],[FECHA NACIMIENTO]])/365)&lt;18,"Corregir", IF(((TODAY()-Tabla2[[#This Row],[FECHA NACIMIENTO]])/365)&gt;80, "Corregir",ROUNDDOWN(((TODAY()-Tabla2[[#This Row],[FECHA NACIMIENTO]])/365),0)))</f>
        <v>29</v>
      </c>
      <c r="V288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880" s="34" t="str">
        <f ca="1">+IF(Tabla2[[#This Row],[Edad]]="Corregir","Corregir","Ok")</f>
        <v>Ok</v>
      </c>
      <c r="X2880" s="10" t="str">
        <f>+IFERROR(VLOOKUP(Tabla2[[#This Row],[DISTRITO SEGÚN DNI]],Hoja1!$A$2:$B$55,2,FALSE),"No")</f>
        <v>No</v>
      </c>
      <c r="Y2880" s="10" t="str">
        <f>IF(OR(LOWER(Tabla2[[#This Row],[GENERO]])="masculino", LOWER(Tabla2[[#This Row],[GENERO]])="femenino"),"OK","Corregir")</f>
        <v>OK</v>
      </c>
      <c r="Z2880" s="10" t="str">
        <f>+IF(Tabla2[[#This Row],[Nro. DNI / CE]]="","Corregir",IF(LEN(Tabla2[[#This Row],[Nro. DNI / CE]])&gt;=8,"OK","Corregir"))</f>
        <v>OK</v>
      </c>
      <c r="AA2880" s="10">
        <f>COUNTIF(Tabla2[APELLIDOS Y NOMBRES],Tabla2[[#This Row],[APELLIDOS Y NOMBRES]])</f>
        <v>1</v>
      </c>
      <c r="AB2880" t="str">
        <f ca="1">+IFERROR(IF(Tabla2[[#This Row],[FECHA CESE/BAJA]]="","No Aplica",IF(AND(MONTH(Tabla2[[#This Row],[FECHA CESE/BAJA]])=MONTH(TODAY()-30),YEAR(Tabla2[[#This Row],[FECHA CESE/BAJA]])=YEAR(TODAY())),MONTH(TODAY()-30)&amp;"-"&amp;YEAR(TODAY()),"Borrar")),"No aplica")</f>
        <v>No Aplica</v>
      </c>
      <c r="AC2880" t="str">
        <f ca="1">+IFERROR(IF(Tabla2[[#This Row],[FECHA INICIO DE LABORES EN OBRA]]="","No Aplica",IF(AND(MONTH(Tabla2[[#This Row],[FECHA INICIO DE LABORES EN OBRA]])=MONTH(TODAY()-30),YEAR(Tabla2[[#This Row],[FECHA INICIO DE LABORES EN OBRA]])=YEAR(TODAY())),MONTH(TODAY()-30)&amp;"-"&amp;YEAR(TODAY()),"No Aplica")),"No Aplica")</f>
        <v>8-2023</v>
      </c>
    </row>
    <row r="2881" spans="1:29" x14ac:dyDescent="0.25">
      <c r="A2881" s="2" t="s">
        <v>3186</v>
      </c>
      <c r="B2881" s="3" t="s">
        <v>26</v>
      </c>
      <c r="C2881" s="3" t="s">
        <v>26</v>
      </c>
      <c r="D2881" s="3">
        <v>41557076</v>
      </c>
      <c r="E2881" s="3" t="s">
        <v>12239</v>
      </c>
      <c r="F2881" s="36">
        <v>30230</v>
      </c>
      <c r="G2881" s="3">
        <v>3</v>
      </c>
      <c r="H2881" s="3" t="s">
        <v>12240</v>
      </c>
      <c r="I2881" s="3" t="s">
        <v>9990</v>
      </c>
      <c r="J2881" s="3" t="s">
        <v>12241</v>
      </c>
      <c r="K2881" s="3" t="s">
        <v>1044</v>
      </c>
      <c r="L2881" s="8" t="s">
        <v>9813</v>
      </c>
      <c r="M2881" s="5"/>
      <c r="N2881" s="13" t="s">
        <v>1043</v>
      </c>
      <c r="O2881" s="5">
        <v>45139</v>
      </c>
      <c r="P2881" s="8">
        <v>1</v>
      </c>
      <c r="Q2881" s="9">
        <v>1</v>
      </c>
      <c r="R2881" s="9" t="str">
        <f>IFERROR(VLOOKUP(Tabla2[[#This Row],[CONTRATISTA PRNCIPAL]],Hoja1!$L$5:$M$9,2,FALSE),"CJV")</f>
        <v>CJV</v>
      </c>
      <c r="S2881" s="9" t="str">
        <f>IF(Tabla2[[#This Row],[EMPRESA]]=Tabla2[[#This Row],[CONTRATISTA PRNCIPAL]],"Principal","Secundaria")</f>
        <v>Principal</v>
      </c>
      <c r="T2881" s="10">
        <f>IFERROR(1/COUNTIF(Tabla2[CONTRATISTA PRNCIPAL],Tabla2[[#This Row],[CONTRATISTA PRNCIPAL]]),0)</f>
        <v>5.4945054945054949E-3</v>
      </c>
      <c r="U2881" s="33">
        <f ca="1">IF(((TODAY()-Tabla2[[#This Row],[FECHA NACIMIENTO]])/365)&lt;18,"Corregir", IF(((TODAY()-Tabla2[[#This Row],[FECHA NACIMIENTO]])/365)&gt;80, "Corregir",ROUNDDOWN(((TODAY()-Tabla2[[#This Row],[FECHA NACIMIENTO]])/365),0)))</f>
        <v>40</v>
      </c>
      <c r="V288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881" s="34" t="str">
        <f ca="1">+IF(Tabla2[[#This Row],[Edad]]="Corregir","Corregir","Ok")</f>
        <v>Ok</v>
      </c>
      <c r="X2881" s="10" t="str">
        <f>+IFERROR(VLOOKUP(Tabla2[[#This Row],[DISTRITO SEGÚN DNI]],Hoja1!$A$2:$B$55,2,FALSE),"No")</f>
        <v>No</v>
      </c>
      <c r="Y2881" s="10" t="str">
        <f>IF(OR(LOWER(Tabla2[[#This Row],[GENERO]])="masculino", LOWER(Tabla2[[#This Row],[GENERO]])="femenino"),"OK","Corregir")</f>
        <v>OK</v>
      </c>
      <c r="Z2881" s="10" t="str">
        <f>+IF(Tabla2[[#This Row],[Nro. DNI / CE]]="","Corregir",IF(LEN(Tabla2[[#This Row],[Nro. DNI / CE]])&gt;=8,"OK","Corregir"))</f>
        <v>OK</v>
      </c>
      <c r="AA2881" s="10">
        <f>COUNTIF(Tabla2[APELLIDOS Y NOMBRES],Tabla2[[#This Row],[APELLIDOS Y NOMBRES]])</f>
        <v>1</v>
      </c>
      <c r="AB2881" t="str">
        <f ca="1">+IFERROR(IF(Tabla2[[#This Row],[FECHA CESE/BAJA]]="","No Aplica",IF(AND(MONTH(Tabla2[[#This Row],[FECHA CESE/BAJA]])=MONTH(TODAY()-30),YEAR(Tabla2[[#This Row],[FECHA CESE/BAJA]])=YEAR(TODAY())),MONTH(TODAY()-30)&amp;"-"&amp;YEAR(TODAY()),"Borrar")),"No aplica")</f>
        <v>No Aplica</v>
      </c>
      <c r="AC2881" t="str">
        <f ca="1">+IFERROR(IF(Tabla2[[#This Row],[FECHA INICIO DE LABORES EN OBRA]]="","No Aplica",IF(AND(MONTH(Tabla2[[#This Row],[FECHA INICIO DE LABORES EN OBRA]])=MONTH(TODAY()-30),YEAR(Tabla2[[#This Row],[FECHA INICIO DE LABORES EN OBRA]])=YEAR(TODAY())),MONTH(TODAY()-30)&amp;"-"&amp;YEAR(TODAY()),"No Aplica")),"No Aplica")</f>
        <v>8-2023</v>
      </c>
    </row>
    <row r="2882" spans="1:29" x14ac:dyDescent="0.25">
      <c r="A2882" s="2">
        <v>20544336623</v>
      </c>
      <c r="B2882" s="3" t="s">
        <v>12242</v>
      </c>
      <c r="C2882" s="3" t="s">
        <v>12242</v>
      </c>
      <c r="D2882" s="3" t="s">
        <v>12243</v>
      </c>
      <c r="E2882" s="3" t="s">
        <v>12244</v>
      </c>
      <c r="F2882" s="36">
        <v>28346</v>
      </c>
      <c r="G2882" s="3">
        <v>1</v>
      </c>
      <c r="H2882" s="3" t="s">
        <v>12245</v>
      </c>
      <c r="I2882" s="3" t="s">
        <v>12246</v>
      </c>
      <c r="J2882" s="3" t="s">
        <v>12247</v>
      </c>
      <c r="K2882" s="3" t="s">
        <v>1500</v>
      </c>
      <c r="L2882" s="8" t="s">
        <v>9813</v>
      </c>
      <c r="M2882" s="5"/>
      <c r="N2882" s="13" t="s">
        <v>1489</v>
      </c>
      <c r="O2882" s="5">
        <v>44663</v>
      </c>
      <c r="P2882" s="8">
        <v>1</v>
      </c>
      <c r="Q2882" s="9">
        <v>2</v>
      </c>
      <c r="R2882" s="9" t="str">
        <f>IFERROR(VLOOKUP(Tabla2[[#This Row],[CONTRATISTA PRNCIPAL]],Hoja1!$L$5:$M$9,2,FALSE),"CJV")</f>
        <v>CJV</v>
      </c>
      <c r="S2882" s="9" t="str">
        <f>IF(Tabla2[[#This Row],[EMPRESA]]=Tabla2[[#This Row],[CONTRATISTA PRNCIPAL]],"Principal","Secundaria")</f>
        <v>Principal</v>
      </c>
      <c r="T2882" s="10">
        <f>IFERROR(1/COUNTIF(Tabla2[CONTRATISTA PRNCIPAL],Tabla2[[#This Row],[CONTRATISTA PRNCIPAL]]),0)</f>
        <v>1</v>
      </c>
      <c r="U2882" s="33">
        <f ca="1">IF(((TODAY()-Tabla2[[#This Row],[FECHA NACIMIENTO]])/365)&lt;18,"Corregir", IF(((TODAY()-Tabla2[[#This Row],[FECHA NACIMIENTO]])/365)&gt;80, "Corregir",ROUNDDOWN(((TODAY()-Tabla2[[#This Row],[FECHA NACIMIENTO]])/365),0)))</f>
        <v>46</v>
      </c>
      <c r="V288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882" s="34" t="str">
        <f ca="1">+IF(Tabla2[[#This Row],[Edad]]="Corregir","Corregir","Ok")</f>
        <v>Ok</v>
      </c>
      <c r="X2882" s="10" t="str">
        <f>+IFERROR(VLOOKUP(Tabla2[[#This Row],[DISTRITO SEGÚN DNI]],Hoja1!$A$2:$B$55,2,FALSE),"No")</f>
        <v>No</v>
      </c>
      <c r="Y2882" s="10" t="str">
        <f>IF(OR(LOWER(Tabla2[[#This Row],[GENERO]])="masculino", LOWER(Tabla2[[#This Row],[GENERO]])="femenino"),"OK","Corregir")</f>
        <v>OK</v>
      </c>
      <c r="Z2882" s="10" t="str">
        <f>+IF(Tabla2[[#This Row],[Nro. DNI / CE]]="","Corregir",IF(LEN(Tabla2[[#This Row],[Nro. DNI / CE]])&gt;=8,"OK","Corregir"))</f>
        <v>OK</v>
      </c>
      <c r="AA2882" s="10">
        <f>COUNTIF(Tabla2[APELLIDOS Y NOMBRES],Tabla2[[#This Row],[APELLIDOS Y NOMBRES]])</f>
        <v>1</v>
      </c>
      <c r="AB2882" t="str">
        <f ca="1">+IFERROR(IF(Tabla2[[#This Row],[FECHA CESE/BAJA]]="","No Aplica",IF(AND(MONTH(Tabla2[[#This Row],[FECHA CESE/BAJA]])=MONTH(TODAY()-30),YEAR(Tabla2[[#This Row],[FECHA CESE/BAJA]])=YEAR(TODAY())),MONTH(TODAY()-30)&amp;"-"&amp;YEAR(TODAY()),"Borrar")),"No aplica")</f>
        <v>No Aplica</v>
      </c>
      <c r="AC2882" t="str">
        <f ca="1">+IFERROR(IF(Tabla2[[#This Row],[FECHA INICIO DE LABORES EN OBRA]]="","No Aplica",IF(AND(MONTH(Tabla2[[#This Row],[FECHA INICIO DE LABORES EN OBRA]])=MONTH(TODAY()-30),YEAR(Tabla2[[#This Row],[FECHA INICIO DE LABORES EN OBRA]])=YEAR(TODAY())),MONTH(TODAY()-30)&amp;"-"&amp;YEAR(TODAY()),"No Aplica")),"No Aplica")</f>
        <v>No Aplica</v>
      </c>
    </row>
    <row r="2883" spans="1:29" x14ac:dyDescent="0.25">
      <c r="A2883" s="2">
        <v>20609301288</v>
      </c>
      <c r="B2883" s="3" t="s">
        <v>12248</v>
      </c>
      <c r="C2883" s="3" t="s">
        <v>12248</v>
      </c>
      <c r="D2883" s="3">
        <v>10432191</v>
      </c>
      <c r="E2883" s="3" t="s">
        <v>4581</v>
      </c>
      <c r="F2883" s="36">
        <v>24607</v>
      </c>
      <c r="G2883" s="3">
        <v>3</v>
      </c>
      <c r="H2883" s="3" t="s">
        <v>8660</v>
      </c>
      <c r="I2883" s="3" t="s">
        <v>12249</v>
      </c>
      <c r="J2883" s="3" t="s">
        <v>8657</v>
      </c>
      <c r="K2883" s="3" t="s">
        <v>1077</v>
      </c>
      <c r="L2883" s="8" t="s">
        <v>9813</v>
      </c>
      <c r="M2883" s="5"/>
      <c r="N2883" s="13" t="s">
        <v>2456</v>
      </c>
      <c r="O2883" s="5">
        <v>45159</v>
      </c>
      <c r="P2883" s="8">
        <v>1</v>
      </c>
      <c r="Q2883" s="9">
        <v>2</v>
      </c>
      <c r="R2883" s="9" t="str">
        <f>IFERROR(VLOOKUP(Tabla2[[#This Row],[CONTRATISTA PRNCIPAL]],Hoja1!$L$5:$M$9,2,FALSE),"CJV")</f>
        <v>CJV</v>
      </c>
      <c r="S2883" s="9" t="str">
        <f>IF(Tabla2[[#This Row],[EMPRESA]]=Tabla2[[#This Row],[CONTRATISTA PRNCIPAL]],"Principal","Secundaria")</f>
        <v>Principal</v>
      </c>
      <c r="T2883" s="10">
        <f>IFERROR(1/COUNTIF(Tabla2[CONTRATISTA PRNCIPAL],Tabla2[[#This Row],[CONTRATISTA PRNCIPAL]]),0)</f>
        <v>5.8823529411764705E-2</v>
      </c>
      <c r="U2883" s="33">
        <f ca="1">IF(((TODAY()-Tabla2[[#This Row],[FECHA NACIMIENTO]])/365)&lt;18,"Corregir", IF(((TODAY()-Tabla2[[#This Row],[FECHA NACIMIENTO]])/365)&gt;80, "Corregir",ROUNDDOWN(((TODAY()-Tabla2[[#This Row],[FECHA NACIMIENTO]])/365),0)))</f>
        <v>56</v>
      </c>
      <c r="V288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883" s="34" t="str">
        <f ca="1">+IF(Tabla2[[#This Row],[Edad]]="Corregir","Corregir","Ok")</f>
        <v>Ok</v>
      </c>
      <c r="X2883" s="10" t="str">
        <f>+IFERROR(VLOOKUP(Tabla2[[#This Row],[DISTRITO SEGÚN DNI]],Hoja1!$A$2:$B$55,2,FALSE),"No")</f>
        <v>No</v>
      </c>
      <c r="Y2883" s="10" t="str">
        <f>IF(OR(LOWER(Tabla2[[#This Row],[GENERO]])="masculino", LOWER(Tabla2[[#This Row],[GENERO]])="femenino"),"OK","Corregir")</f>
        <v>OK</v>
      </c>
      <c r="Z2883" s="10" t="str">
        <f>+IF(Tabla2[[#This Row],[Nro. DNI / CE]]="","Corregir",IF(LEN(Tabla2[[#This Row],[Nro. DNI / CE]])&gt;=8,"OK","Corregir"))</f>
        <v>OK</v>
      </c>
      <c r="AA2883" s="10">
        <f>COUNTIF(Tabla2[APELLIDOS Y NOMBRES],Tabla2[[#This Row],[APELLIDOS Y NOMBRES]])</f>
        <v>1</v>
      </c>
      <c r="AB2883" t="str">
        <f ca="1">+IFERROR(IF(Tabla2[[#This Row],[FECHA CESE/BAJA]]="","No Aplica",IF(AND(MONTH(Tabla2[[#This Row],[FECHA CESE/BAJA]])=MONTH(TODAY()-30),YEAR(Tabla2[[#This Row],[FECHA CESE/BAJA]])=YEAR(TODAY())),MONTH(TODAY()-30)&amp;"-"&amp;YEAR(TODAY()),"Borrar")),"No aplica")</f>
        <v>No Aplica</v>
      </c>
      <c r="AC2883" t="str">
        <f ca="1">+IFERROR(IF(Tabla2[[#This Row],[FECHA INICIO DE LABORES EN OBRA]]="","No Aplica",IF(AND(MONTH(Tabla2[[#This Row],[FECHA INICIO DE LABORES EN OBRA]])=MONTH(TODAY()-30),YEAR(Tabla2[[#This Row],[FECHA INICIO DE LABORES EN OBRA]])=YEAR(TODAY())),MONTH(TODAY()-30)&amp;"-"&amp;YEAR(TODAY()),"No Aplica")),"No Aplica")</f>
        <v>8-2023</v>
      </c>
    </row>
    <row r="2884" spans="1:29" x14ac:dyDescent="0.25">
      <c r="A2884" s="2">
        <v>20609301288</v>
      </c>
      <c r="B2884" s="3" t="s">
        <v>12248</v>
      </c>
      <c r="C2884" s="3" t="s">
        <v>12248</v>
      </c>
      <c r="D2884" s="3">
        <v>48024512</v>
      </c>
      <c r="E2884" s="3" t="s">
        <v>4566</v>
      </c>
      <c r="F2884" s="36">
        <v>34320</v>
      </c>
      <c r="G2884" s="3">
        <v>3</v>
      </c>
      <c r="H2884" s="3" t="s">
        <v>12250</v>
      </c>
      <c r="I2884" s="3" t="s">
        <v>12249</v>
      </c>
      <c r="J2884" s="3" t="s">
        <v>4567</v>
      </c>
      <c r="K2884" s="3" t="s">
        <v>1465</v>
      </c>
      <c r="L2884" s="8" t="s">
        <v>9813</v>
      </c>
      <c r="M2884" s="5"/>
      <c r="N2884" s="13" t="s">
        <v>2456</v>
      </c>
      <c r="O2884" s="5">
        <v>45159</v>
      </c>
      <c r="P2884" s="8">
        <v>1</v>
      </c>
      <c r="Q2884" s="9">
        <v>2</v>
      </c>
      <c r="R2884" s="9" t="str">
        <f>IFERROR(VLOOKUP(Tabla2[[#This Row],[CONTRATISTA PRNCIPAL]],Hoja1!$L$5:$M$9,2,FALSE),"CJV")</f>
        <v>CJV</v>
      </c>
      <c r="S2884" s="9" t="str">
        <f>IF(Tabla2[[#This Row],[EMPRESA]]=Tabla2[[#This Row],[CONTRATISTA PRNCIPAL]],"Principal","Secundaria")</f>
        <v>Principal</v>
      </c>
      <c r="T2884" s="10">
        <f>IFERROR(1/COUNTIF(Tabla2[CONTRATISTA PRNCIPAL],Tabla2[[#This Row],[CONTRATISTA PRNCIPAL]]),0)</f>
        <v>5.8823529411764705E-2</v>
      </c>
      <c r="U2884" s="33">
        <f ca="1">IF(((TODAY()-Tabla2[[#This Row],[FECHA NACIMIENTO]])/365)&lt;18,"Corregir", IF(((TODAY()-Tabla2[[#This Row],[FECHA NACIMIENTO]])/365)&gt;80, "Corregir",ROUNDDOWN(((TODAY()-Tabla2[[#This Row],[FECHA NACIMIENTO]])/365),0)))</f>
        <v>29</v>
      </c>
      <c r="V288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884" s="34" t="str">
        <f ca="1">+IF(Tabla2[[#This Row],[Edad]]="Corregir","Corregir","Ok")</f>
        <v>Ok</v>
      </c>
      <c r="X2884" s="10" t="str">
        <f>+IFERROR(VLOOKUP(Tabla2[[#This Row],[DISTRITO SEGÚN DNI]],Hoja1!$A$2:$B$55,2,FALSE),"No")</f>
        <v>No</v>
      </c>
      <c r="Y2884" s="10" t="str">
        <f>IF(OR(LOWER(Tabla2[[#This Row],[GENERO]])="masculino", LOWER(Tabla2[[#This Row],[GENERO]])="femenino"),"OK","Corregir")</f>
        <v>OK</v>
      </c>
      <c r="Z2884" s="10" t="str">
        <f>+IF(Tabla2[[#This Row],[Nro. DNI / CE]]="","Corregir",IF(LEN(Tabla2[[#This Row],[Nro. DNI / CE]])&gt;=8,"OK","Corregir"))</f>
        <v>OK</v>
      </c>
      <c r="AA2884" s="10">
        <f>COUNTIF(Tabla2[APELLIDOS Y NOMBRES],Tabla2[[#This Row],[APELLIDOS Y NOMBRES]])</f>
        <v>1</v>
      </c>
      <c r="AB2884" t="str">
        <f ca="1">+IFERROR(IF(Tabla2[[#This Row],[FECHA CESE/BAJA]]="","No Aplica",IF(AND(MONTH(Tabla2[[#This Row],[FECHA CESE/BAJA]])=MONTH(TODAY()-30),YEAR(Tabla2[[#This Row],[FECHA CESE/BAJA]])=YEAR(TODAY())),MONTH(TODAY()-30)&amp;"-"&amp;YEAR(TODAY()),"Borrar")),"No aplica")</f>
        <v>No Aplica</v>
      </c>
      <c r="AC2884" t="str">
        <f ca="1">+IFERROR(IF(Tabla2[[#This Row],[FECHA INICIO DE LABORES EN OBRA]]="","No Aplica",IF(AND(MONTH(Tabla2[[#This Row],[FECHA INICIO DE LABORES EN OBRA]])=MONTH(TODAY()-30),YEAR(Tabla2[[#This Row],[FECHA INICIO DE LABORES EN OBRA]])=YEAR(TODAY())),MONTH(TODAY()-30)&amp;"-"&amp;YEAR(TODAY()),"No Aplica")),"No Aplica")</f>
        <v>8-2023</v>
      </c>
    </row>
    <row r="2885" spans="1:29" x14ac:dyDescent="0.25">
      <c r="A2885" s="2">
        <v>20609301288</v>
      </c>
      <c r="B2885" s="3" t="s">
        <v>12248</v>
      </c>
      <c r="C2885" s="3" t="s">
        <v>12248</v>
      </c>
      <c r="D2885" s="3">
        <v>27747130</v>
      </c>
      <c r="E2885" s="3" t="s">
        <v>4572</v>
      </c>
      <c r="F2885" s="36">
        <v>26791</v>
      </c>
      <c r="G2885" s="3">
        <v>3</v>
      </c>
      <c r="H2885" s="3" t="s">
        <v>12250</v>
      </c>
      <c r="I2885" s="3" t="s">
        <v>12249</v>
      </c>
      <c r="J2885" s="3" t="s">
        <v>4573</v>
      </c>
      <c r="K2885" s="3" t="s">
        <v>32</v>
      </c>
      <c r="L2885" s="8" t="s">
        <v>9813</v>
      </c>
      <c r="M2885" s="5"/>
      <c r="N2885" s="13" t="s">
        <v>2456</v>
      </c>
      <c r="O2885" s="5">
        <v>45159</v>
      </c>
      <c r="P2885" s="8">
        <v>1</v>
      </c>
      <c r="Q2885" s="9">
        <v>2</v>
      </c>
      <c r="R2885" s="9" t="str">
        <f>IFERROR(VLOOKUP(Tabla2[[#This Row],[CONTRATISTA PRNCIPAL]],Hoja1!$L$5:$M$9,2,FALSE),"CJV")</f>
        <v>CJV</v>
      </c>
      <c r="S2885" s="9" t="str">
        <f>IF(Tabla2[[#This Row],[EMPRESA]]=Tabla2[[#This Row],[CONTRATISTA PRNCIPAL]],"Principal","Secundaria")</f>
        <v>Principal</v>
      </c>
      <c r="T2885" s="10">
        <f>IFERROR(1/COUNTIF(Tabla2[CONTRATISTA PRNCIPAL],Tabla2[[#This Row],[CONTRATISTA PRNCIPAL]]),0)</f>
        <v>5.8823529411764705E-2</v>
      </c>
      <c r="U2885" s="33">
        <f ca="1">IF(((TODAY()-Tabla2[[#This Row],[FECHA NACIMIENTO]])/365)&lt;18,"Corregir", IF(((TODAY()-Tabla2[[#This Row],[FECHA NACIMIENTO]])/365)&gt;80, "Corregir",ROUNDDOWN(((TODAY()-Tabla2[[#This Row],[FECHA NACIMIENTO]])/365),0)))</f>
        <v>50</v>
      </c>
      <c r="V288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885" s="34" t="str">
        <f ca="1">+IF(Tabla2[[#This Row],[Edad]]="Corregir","Corregir","Ok")</f>
        <v>Ok</v>
      </c>
      <c r="X2885" s="10" t="str">
        <f>+IFERROR(VLOOKUP(Tabla2[[#This Row],[DISTRITO SEGÚN DNI]],Hoja1!$A$2:$B$55,2,FALSE),"No")</f>
        <v>CALLAO</v>
      </c>
      <c r="Y2885" s="10" t="str">
        <f>IF(OR(LOWER(Tabla2[[#This Row],[GENERO]])="masculino", LOWER(Tabla2[[#This Row],[GENERO]])="femenino"),"OK","Corregir")</f>
        <v>OK</v>
      </c>
      <c r="Z2885" s="10" t="str">
        <f>+IF(Tabla2[[#This Row],[Nro. DNI / CE]]="","Corregir",IF(LEN(Tabla2[[#This Row],[Nro. DNI / CE]])&gt;=8,"OK","Corregir"))</f>
        <v>OK</v>
      </c>
      <c r="AA2885" s="10">
        <f>COUNTIF(Tabla2[APELLIDOS Y NOMBRES],Tabla2[[#This Row],[APELLIDOS Y NOMBRES]])</f>
        <v>1</v>
      </c>
      <c r="AB2885" t="str">
        <f ca="1">+IFERROR(IF(Tabla2[[#This Row],[FECHA CESE/BAJA]]="","No Aplica",IF(AND(MONTH(Tabla2[[#This Row],[FECHA CESE/BAJA]])=MONTH(TODAY()-30),YEAR(Tabla2[[#This Row],[FECHA CESE/BAJA]])=YEAR(TODAY())),MONTH(TODAY()-30)&amp;"-"&amp;YEAR(TODAY()),"Borrar")),"No aplica")</f>
        <v>No Aplica</v>
      </c>
      <c r="AC2885" t="str">
        <f ca="1">+IFERROR(IF(Tabla2[[#This Row],[FECHA INICIO DE LABORES EN OBRA]]="","No Aplica",IF(AND(MONTH(Tabla2[[#This Row],[FECHA INICIO DE LABORES EN OBRA]])=MONTH(TODAY()-30),YEAR(Tabla2[[#This Row],[FECHA INICIO DE LABORES EN OBRA]])=YEAR(TODAY())),MONTH(TODAY()-30)&amp;"-"&amp;YEAR(TODAY()),"No Aplica")),"No Aplica")</f>
        <v>8-2023</v>
      </c>
    </row>
    <row r="2886" spans="1:29" x14ac:dyDescent="0.25">
      <c r="A2886" s="2">
        <v>20609301288</v>
      </c>
      <c r="B2886" s="3" t="s">
        <v>12248</v>
      </c>
      <c r="C2886" s="3" t="s">
        <v>12248</v>
      </c>
      <c r="D2886" s="3">
        <v>42870921</v>
      </c>
      <c r="E2886" s="3" t="s">
        <v>12251</v>
      </c>
      <c r="F2886" s="36">
        <v>31108</v>
      </c>
      <c r="G2886" s="3">
        <v>1</v>
      </c>
      <c r="H2886" s="3" t="s">
        <v>1471</v>
      </c>
      <c r="I2886" s="3" t="s">
        <v>12249</v>
      </c>
      <c r="J2886" s="3" t="s">
        <v>8659</v>
      </c>
      <c r="K2886" s="3" t="s">
        <v>1178</v>
      </c>
      <c r="L2886" s="8" t="s">
        <v>9813</v>
      </c>
      <c r="M2886" s="5"/>
      <c r="N2886" s="13" t="s">
        <v>2456</v>
      </c>
      <c r="O2886" s="5">
        <v>45159</v>
      </c>
      <c r="P2886" s="8">
        <v>1</v>
      </c>
      <c r="Q2886" s="9">
        <v>1</v>
      </c>
      <c r="R2886" s="9" t="str">
        <f>IFERROR(VLOOKUP(Tabla2[[#This Row],[CONTRATISTA PRNCIPAL]],Hoja1!$L$5:$M$9,2,FALSE),"CJV")</f>
        <v>CJV</v>
      </c>
      <c r="S2886" s="9" t="str">
        <f>IF(Tabla2[[#This Row],[EMPRESA]]=Tabla2[[#This Row],[CONTRATISTA PRNCIPAL]],"Principal","Secundaria")</f>
        <v>Principal</v>
      </c>
      <c r="T2886" s="10">
        <f>IFERROR(1/COUNTIF(Tabla2[CONTRATISTA PRNCIPAL],Tabla2[[#This Row],[CONTRATISTA PRNCIPAL]]),0)</f>
        <v>5.8823529411764705E-2</v>
      </c>
      <c r="U2886" s="33">
        <f ca="1">IF(((TODAY()-Tabla2[[#This Row],[FECHA NACIMIENTO]])/365)&lt;18,"Corregir", IF(((TODAY()-Tabla2[[#This Row],[FECHA NACIMIENTO]])/365)&gt;80, "Corregir",ROUNDDOWN(((TODAY()-Tabla2[[#This Row],[FECHA NACIMIENTO]])/365),0)))</f>
        <v>38</v>
      </c>
      <c r="V288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886" s="34" t="str">
        <f ca="1">+IF(Tabla2[[#This Row],[Edad]]="Corregir","Corregir","Ok")</f>
        <v>Ok</v>
      </c>
      <c r="X2886" s="10" t="str">
        <f>+IFERROR(VLOOKUP(Tabla2[[#This Row],[DISTRITO SEGÚN DNI]],Hoja1!$A$2:$B$55,2,FALSE),"No")</f>
        <v>No</v>
      </c>
      <c r="Y2886" s="10" t="str">
        <f>IF(OR(LOWER(Tabla2[[#This Row],[GENERO]])="masculino", LOWER(Tabla2[[#This Row],[GENERO]])="femenino"),"OK","Corregir")</f>
        <v>OK</v>
      </c>
      <c r="Z2886" s="10" t="str">
        <f>+IF(Tabla2[[#This Row],[Nro. DNI / CE]]="","Corregir",IF(LEN(Tabla2[[#This Row],[Nro. DNI / CE]])&gt;=8,"OK","Corregir"))</f>
        <v>OK</v>
      </c>
      <c r="AA2886" s="10">
        <f>COUNTIF(Tabla2[APELLIDOS Y NOMBRES],Tabla2[[#This Row],[APELLIDOS Y NOMBRES]])</f>
        <v>1</v>
      </c>
      <c r="AB2886" t="str">
        <f ca="1">+IFERROR(IF(Tabla2[[#This Row],[FECHA CESE/BAJA]]="","No Aplica",IF(AND(MONTH(Tabla2[[#This Row],[FECHA CESE/BAJA]])=MONTH(TODAY()-30),YEAR(Tabla2[[#This Row],[FECHA CESE/BAJA]])=YEAR(TODAY())),MONTH(TODAY()-30)&amp;"-"&amp;YEAR(TODAY()),"Borrar")),"No aplica")</f>
        <v>No Aplica</v>
      </c>
      <c r="AC2886" t="str">
        <f ca="1">+IFERROR(IF(Tabla2[[#This Row],[FECHA INICIO DE LABORES EN OBRA]]="","No Aplica",IF(AND(MONTH(Tabla2[[#This Row],[FECHA INICIO DE LABORES EN OBRA]])=MONTH(TODAY()-30),YEAR(Tabla2[[#This Row],[FECHA INICIO DE LABORES EN OBRA]])=YEAR(TODAY())),MONTH(TODAY()-30)&amp;"-"&amp;YEAR(TODAY()),"No Aplica")),"No Aplica")</f>
        <v>8-2023</v>
      </c>
    </row>
    <row r="2887" spans="1:29" x14ac:dyDescent="0.25">
      <c r="A2887" s="2">
        <v>20609301288</v>
      </c>
      <c r="B2887" s="3" t="s">
        <v>12248</v>
      </c>
      <c r="C2887" s="3" t="s">
        <v>12248</v>
      </c>
      <c r="D2887" s="3">
        <v>80373840</v>
      </c>
      <c r="E2887" s="3" t="s">
        <v>4574</v>
      </c>
      <c r="F2887" s="36">
        <v>28493</v>
      </c>
      <c r="G2887" s="3">
        <v>3</v>
      </c>
      <c r="H2887" s="3" t="s">
        <v>8660</v>
      </c>
      <c r="I2887" s="3" t="s">
        <v>12249</v>
      </c>
      <c r="J2887" s="3" t="s">
        <v>8661</v>
      </c>
      <c r="K2887" s="3" t="s">
        <v>32</v>
      </c>
      <c r="L2887" s="8" t="s">
        <v>9813</v>
      </c>
      <c r="M2887" s="5"/>
      <c r="N2887" s="13" t="s">
        <v>2456</v>
      </c>
      <c r="O2887" s="5">
        <v>45159</v>
      </c>
      <c r="P2887" s="8">
        <v>1</v>
      </c>
      <c r="Q2887" s="9">
        <v>2</v>
      </c>
      <c r="R2887" s="9" t="str">
        <f>IFERROR(VLOOKUP(Tabla2[[#This Row],[CONTRATISTA PRNCIPAL]],Hoja1!$L$5:$M$9,2,FALSE),"CJV")</f>
        <v>CJV</v>
      </c>
      <c r="S2887" s="9" t="str">
        <f>IF(Tabla2[[#This Row],[EMPRESA]]=Tabla2[[#This Row],[CONTRATISTA PRNCIPAL]],"Principal","Secundaria")</f>
        <v>Principal</v>
      </c>
      <c r="T2887" s="10">
        <f>IFERROR(1/COUNTIF(Tabla2[CONTRATISTA PRNCIPAL],Tabla2[[#This Row],[CONTRATISTA PRNCIPAL]]),0)</f>
        <v>5.8823529411764705E-2</v>
      </c>
      <c r="U2887" s="33">
        <f ca="1">IF(((TODAY()-Tabla2[[#This Row],[FECHA NACIMIENTO]])/365)&lt;18,"Corregir", IF(((TODAY()-Tabla2[[#This Row],[FECHA NACIMIENTO]])/365)&gt;80, "Corregir",ROUNDDOWN(((TODAY()-Tabla2[[#This Row],[FECHA NACIMIENTO]])/365),0)))</f>
        <v>45</v>
      </c>
      <c r="V288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887" s="34" t="str">
        <f ca="1">+IF(Tabla2[[#This Row],[Edad]]="Corregir","Corregir","Ok")</f>
        <v>Ok</v>
      </c>
      <c r="X2887" s="10" t="str">
        <f>+IFERROR(VLOOKUP(Tabla2[[#This Row],[DISTRITO SEGÚN DNI]],Hoja1!$A$2:$B$55,2,FALSE),"No")</f>
        <v>CALLAO</v>
      </c>
      <c r="Y2887" s="10" t="str">
        <f>IF(OR(LOWER(Tabla2[[#This Row],[GENERO]])="masculino", LOWER(Tabla2[[#This Row],[GENERO]])="femenino"),"OK","Corregir")</f>
        <v>OK</v>
      </c>
      <c r="Z2887" s="10" t="str">
        <f>+IF(Tabla2[[#This Row],[Nro. DNI / CE]]="","Corregir",IF(LEN(Tabla2[[#This Row],[Nro. DNI / CE]])&gt;=8,"OK","Corregir"))</f>
        <v>OK</v>
      </c>
      <c r="AA2887" s="10">
        <f>COUNTIF(Tabla2[APELLIDOS Y NOMBRES],Tabla2[[#This Row],[APELLIDOS Y NOMBRES]])</f>
        <v>1</v>
      </c>
      <c r="AB2887" t="str">
        <f ca="1">+IFERROR(IF(Tabla2[[#This Row],[FECHA CESE/BAJA]]="","No Aplica",IF(AND(MONTH(Tabla2[[#This Row],[FECHA CESE/BAJA]])=MONTH(TODAY()-30),YEAR(Tabla2[[#This Row],[FECHA CESE/BAJA]])=YEAR(TODAY())),MONTH(TODAY()-30)&amp;"-"&amp;YEAR(TODAY()),"Borrar")),"No aplica")</f>
        <v>No Aplica</v>
      </c>
      <c r="AC2887" t="str">
        <f ca="1">+IFERROR(IF(Tabla2[[#This Row],[FECHA INICIO DE LABORES EN OBRA]]="","No Aplica",IF(AND(MONTH(Tabla2[[#This Row],[FECHA INICIO DE LABORES EN OBRA]])=MONTH(TODAY()-30),YEAR(Tabla2[[#This Row],[FECHA INICIO DE LABORES EN OBRA]])=YEAR(TODAY())),MONTH(TODAY()-30)&amp;"-"&amp;YEAR(TODAY()),"No Aplica")),"No Aplica")</f>
        <v>8-2023</v>
      </c>
    </row>
    <row r="2888" spans="1:29" x14ac:dyDescent="0.25">
      <c r="A2888" s="2">
        <v>20609301288</v>
      </c>
      <c r="B2888" s="3" t="s">
        <v>12248</v>
      </c>
      <c r="C2888" s="3" t="s">
        <v>12248</v>
      </c>
      <c r="D2888" s="3">
        <v>43755177</v>
      </c>
      <c r="E2888" s="3" t="s">
        <v>4575</v>
      </c>
      <c r="F2888" s="36">
        <v>31638</v>
      </c>
      <c r="G2888" s="3">
        <v>3</v>
      </c>
      <c r="H2888" s="3" t="s">
        <v>8660</v>
      </c>
      <c r="I2888" s="3" t="s">
        <v>12249</v>
      </c>
      <c r="J2888" s="3" t="s">
        <v>8662</v>
      </c>
      <c r="K2888" s="3" t="s">
        <v>32</v>
      </c>
      <c r="L2888" s="8" t="s">
        <v>9813</v>
      </c>
      <c r="M2888" s="5"/>
      <c r="N2888" s="13" t="s">
        <v>2456</v>
      </c>
      <c r="O2888" s="5">
        <v>45159</v>
      </c>
      <c r="P2888" s="8">
        <v>1</v>
      </c>
      <c r="Q2888" s="9">
        <v>2</v>
      </c>
      <c r="R2888" s="9" t="str">
        <f>IFERROR(VLOOKUP(Tabla2[[#This Row],[CONTRATISTA PRNCIPAL]],Hoja1!$L$5:$M$9,2,FALSE),"CJV")</f>
        <v>CJV</v>
      </c>
      <c r="S2888" s="9" t="str">
        <f>IF(Tabla2[[#This Row],[EMPRESA]]=Tabla2[[#This Row],[CONTRATISTA PRNCIPAL]],"Principal","Secundaria")</f>
        <v>Principal</v>
      </c>
      <c r="T2888" s="10">
        <f>IFERROR(1/COUNTIF(Tabla2[CONTRATISTA PRNCIPAL],Tabla2[[#This Row],[CONTRATISTA PRNCIPAL]]),0)</f>
        <v>5.8823529411764705E-2</v>
      </c>
      <c r="U2888" s="33">
        <f ca="1">IF(((TODAY()-Tabla2[[#This Row],[FECHA NACIMIENTO]])/365)&lt;18,"Corregir", IF(((TODAY()-Tabla2[[#This Row],[FECHA NACIMIENTO]])/365)&gt;80, "Corregir",ROUNDDOWN(((TODAY()-Tabla2[[#This Row],[FECHA NACIMIENTO]])/365),0)))</f>
        <v>37</v>
      </c>
      <c r="V288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888" s="34" t="str">
        <f ca="1">+IF(Tabla2[[#This Row],[Edad]]="Corregir","Corregir","Ok")</f>
        <v>Ok</v>
      </c>
      <c r="X2888" s="10" t="str">
        <f>+IFERROR(VLOOKUP(Tabla2[[#This Row],[DISTRITO SEGÚN DNI]],Hoja1!$A$2:$B$55,2,FALSE),"No")</f>
        <v>CALLAO</v>
      </c>
      <c r="Y2888" s="10" t="str">
        <f>IF(OR(LOWER(Tabla2[[#This Row],[GENERO]])="masculino", LOWER(Tabla2[[#This Row],[GENERO]])="femenino"),"OK","Corregir")</f>
        <v>OK</v>
      </c>
      <c r="Z2888" s="10" t="str">
        <f>+IF(Tabla2[[#This Row],[Nro. DNI / CE]]="","Corregir",IF(LEN(Tabla2[[#This Row],[Nro. DNI / CE]])&gt;=8,"OK","Corregir"))</f>
        <v>OK</v>
      </c>
      <c r="AA2888" s="10">
        <f>COUNTIF(Tabla2[APELLIDOS Y NOMBRES],Tabla2[[#This Row],[APELLIDOS Y NOMBRES]])</f>
        <v>1</v>
      </c>
      <c r="AB2888" t="str">
        <f ca="1">+IFERROR(IF(Tabla2[[#This Row],[FECHA CESE/BAJA]]="","No Aplica",IF(AND(MONTH(Tabla2[[#This Row],[FECHA CESE/BAJA]])=MONTH(TODAY()-30),YEAR(Tabla2[[#This Row],[FECHA CESE/BAJA]])=YEAR(TODAY())),MONTH(TODAY()-30)&amp;"-"&amp;YEAR(TODAY()),"Borrar")),"No aplica")</f>
        <v>No Aplica</v>
      </c>
      <c r="AC2888" t="str">
        <f ca="1">+IFERROR(IF(Tabla2[[#This Row],[FECHA INICIO DE LABORES EN OBRA]]="","No Aplica",IF(AND(MONTH(Tabla2[[#This Row],[FECHA INICIO DE LABORES EN OBRA]])=MONTH(TODAY()-30),YEAR(Tabla2[[#This Row],[FECHA INICIO DE LABORES EN OBRA]])=YEAR(TODAY())),MONTH(TODAY()-30)&amp;"-"&amp;YEAR(TODAY()),"No Aplica")),"No Aplica")</f>
        <v>8-2023</v>
      </c>
    </row>
    <row r="2889" spans="1:29" x14ac:dyDescent="0.25">
      <c r="A2889" s="2">
        <v>20609301288</v>
      </c>
      <c r="B2889" s="3" t="s">
        <v>12248</v>
      </c>
      <c r="C2889" s="3" t="s">
        <v>12248</v>
      </c>
      <c r="D2889" s="3">
        <v>75074322</v>
      </c>
      <c r="E2889" s="3" t="s">
        <v>916</v>
      </c>
      <c r="F2889" s="36">
        <v>35332</v>
      </c>
      <c r="G2889" s="3">
        <v>3</v>
      </c>
      <c r="H2889" s="3" t="s">
        <v>1453</v>
      </c>
      <c r="I2889" s="3" t="s">
        <v>12249</v>
      </c>
      <c r="J2889" s="3" t="s">
        <v>4576</v>
      </c>
      <c r="K2889" s="3" t="s">
        <v>32</v>
      </c>
      <c r="L2889" s="8" t="s">
        <v>9813</v>
      </c>
      <c r="M2889" s="5"/>
      <c r="N2889" s="13" t="s">
        <v>2456</v>
      </c>
      <c r="O2889" s="5">
        <v>45159</v>
      </c>
      <c r="P2889" s="8">
        <v>1</v>
      </c>
      <c r="Q2889" s="9">
        <v>2</v>
      </c>
      <c r="R2889" s="9" t="str">
        <f>IFERROR(VLOOKUP(Tabla2[[#This Row],[CONTRATISTA PRNCIPAL]],Hoja1!$L$5:$M$9,2,FALSE),"CJV")</f>
        <v>CJV</v>
      </c>
      <c r="S2889" s="9" t="str">
        <f>IF(Tabla2[[#This Row],[EMPRESA]]=Tabla2[[#This Row],[CONTRATISTA PRNCIPAL]],"Principal","Secundaria")</f>
        <v>Principal</v>
      </c>
      <c r="T2889" s="10">
        <f>IFERROR(1/COUNTIF(Tabla2[CONTRATISTA PRNCIPAL],Tabla2[[#This Row],[CONTRATISTA PRNCIPAL]]),0)</f>
        <v>5.8823529411764705E-2</v>
      </c>
      <c r="U2889" s="33">
        <f ca="1">IF(((TODAY()-Tabla2[[#This Row],[FECHA NACIMIENTO]])/365)&lt;18,"Corregir", IF(((TODAY()-Tabla2[[#This Row],[FECHA NACIMIENTO]])/365)&gt;80, "Corregir",ROUNDDOWN(((TODAY()-Tabla2[[#This Row],[FECHA NACIMIENTO]])/365),0)))</f>
        <v>26</v>
      </c>
      <c r="V288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889" s="34" t="str">
        <f ca="1">+IF(Tabla2[[#This Row],[Edad]]="Corregir","Corregir","Ok")</f>
        <v>Ok</v>
      </c>
      <c r="X2889" s="10" t="str">
        <f>+IFERROR(VLOOKUP(Tabla2[[#This Row],[DISTRITO SEGÚN DNI]],Hoja1!$A$2:$B$55,2,FALSE),"No")</f>
        <v>CALLAO</v>
      </c>
      <c r="Y2889" s="10" t="str">
        <f>IF(OR(LOWER(Tabla2[[#This Row],[GENERO]])="masculino", LOWER(Tabla2[[#This Row],[GENERO]])="femenino"),"OK","Corregir")</f>
        <v>OK</v>
      </c>
      <c r="Z2889" s="10" t="str">
        <f>+IF(Tabla2[[#This Row],[Nro. DNI / CE]]="","Corregir",IF(LEN(Tabla2[[#This Row],[Nro. DNI / CE]])&gt;=8,"OK","Corregir"))</f>
        <v>OK</v>
      </c>
      <c r="AA2889" s="10">
        <f>COUNTIF(Tabla2[APELLIDOS Y NOMBRES],Tabla2[[#This Row],[APELLIDOS Y NOMBRES]])</f>
        <v>1</v>
      </c>
      <c r="AB2889" t="str">
        <f ca="1">+IFERROR(IF(Tabla2[[#This Row],[FECHA CESE/BAJA]]="","No Aplica",IF(AND(MONTH(Tabla2[[#This Row],[FECHA CESE/BAJA]])=MONTH(TODAY()-30),YEAR(Tabla2[[#This Row],[FECHA CESE/BAJA]])=YEAR(TODAY())),MONTH(TODAY()-30)&amp;"-"&amp;YEAR(TODAY()),"Borrar")),"No aplica")</f>
        <v>No Aplica</v>
      </c>
      <c r="AC2889" t="str">
        <f ca="1">+IFERROR(IF(Tabla2[[#This Row],[FECHA INICIO DE LABORES EN OBRA]]="","No Aplica",IF(AND(MONTH(Tabla2[[#This Row],[FECHA INICIO DE LABORES EN OBRA]])=MONTH(TODAY()-30),YEAR(Tabla2[[#This Row],[FECHA INICIO DE LABORES EN OBRA]])=YEAR(TODAY())),MONTH(TODAY()-30)&amp;"-"&amp;YEAR(TODAY()),"No Aplica")),"No Aplica")</f>
        <v>8-2023</v>
      </c>
    </row>
    <row r="2890" spans="1:29" x14ac:dyDescent="0.25">
      <c r="A2890" s="2">
        <v>20609301288</v>
      </c>
      <c r="B2890" s="3" t="s">
        <v>12248</v>
      </c>
      <c r="C2890" s="3" t="s">
        <v>12248</v>
      </c>
      <c r="D2890" s="3">
        <v>71410835</v>
      </c>
      <c r="E2890" s="3" t="s">
        <v>919</v>
      </c>
      <c r="F2890" s="36">
        <v>34204</v>
      </c>
      <c r="G2890" s="3">
        <v>3</v>
      </c>
      <c r="H2890" s="3" t="s">
        <v>1453</v>
      </c>
      <c r="I2890" s="3" t="s">
        <v>12249</v>
      </c>
      <c r="J2890" s="3" t="s">
        <v>12252</v>
      </c>
      <c r="K2890" s="3" t="s">
        <v>128</v>
      </c>
      <c r="L2890" s="8" t="s">
        <v>9813</v>
      </c>
      <c r="M2890" s="5"/>
      <c r="N2890" s="13" t="s">
        <v>2456</v>
      </c>
      <c r="O2890" s="5">
        <v>45159</v>
      </c>
      <c r="P2890" s="8">
        <v>1</v>
      </c>
      <c r="Q2890" s="9">
        <v>1</v>
      </c>
      <c r="R2890" s="9" t="str">
        <f>IFERROR(VLOOKUP(Tabla2[[#This Row],[CONTRATISTA PRNCIPAL]],Hoja1!$L$5:$M$9,2,FALSE),"CJV")</f>
        <v>CJV</v>
      </c>
      <c r="S2890" s="9" t="str">
        <f>IF(Tabla2[[#This Row],[EMPRESA]]=Tabla2[[#This Row],[CONTRATISTA PRNCIPAL]],"Principal","Secundaria")</f>
        <v>Principal</v>
      </c>
      <c r="T2890" s="10">
        <f>IFERROR(1/COUNTIF(Tabla2[CONTRATISTA PRNCIPAL],Tabla2[[#This Row],[CONTRATISTA PRNCIPAL]]),0)</f>
        <v>5.8823529411764705E-2</v>
      </c>
      <c r="U2890" s="33">
        <f ca="1">IF(((TODAY()-Tabla2[[#This Row],[FECHA NACIMIENTO]])/365)&lt;18,"Corregir", IF(((TODAY()-Tabla2[[#This Row],[FECHA NACIMIENTO]])/365)&gt;80, "Corregir",ROUNDDOWN(((TODAY()-Tabla2[[#This Row],[FECHA NACIMIENTO]])/365),0)))</f>
        <v>30</v>
      </c>
      <c r="V289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890" s="34" t="str">
        <f ca="1">+IF(Tabla2[[#This Row],[Edad]]="Corregir","Corregir","Ok")</f>
        <v>Ok</v>
      </c>
      <c r="X2890" s="10" t="str">
        <f>+IFERROR(VLOOKUP(Tabla2[[#This Row],[DISTRITO SEGÚN DNI]],Hoja1!$A$2:$B$55,2,FALSE),"No")</f>
        <v>CALLAO</v>
      </c>
      <c r="Y2890" s="10" t="str">
        <f>IF(OR(LOWER(Tabla2[[#This Row],[GENERO]])="masculino", LOWER(Tabla2[[#This Row],[GENERO]])="femenino"),"OK","Corregir")</f>
        <v>OK</v>
      </c>
      <c r="Z2890" s="10" t="str">
        <f>+IF(Tabla2[[#This Row],[Nro. DNI / CE]]="","Corregir",IF(LEN(Tabla2[[#This Row],[Nro. DNI / CE]])&gt;=8,"OK","Corregir"))</f>
        <v>OK</v>
      </c>
      <c r="AA2890" s="10">
        <f>COUNTIF(Tabla2[APELLIDOS Y NOMBRES],Tabla2[[#This Row],[APELLIDOS Y NOMBRES]])</f>
        <v>1</v>
      </c>
      <c r="AB2890" t="str">
        <f ca="1">+IFERROR(IF(Tabla2[[#This Row],[FECHA CESE/BAJA]]="","No Aplica",IF(AND(MONTH(Tabla2[[#This Row],[FECHA CESE/BAJA]])=MONTH(TODAY()-30),YEAR(Tabla2[[#This Row],[FECHA CESE/BAJA]])=YEAR(TODAY())),MONTH(TODAY()-30)&amp;"-"&amp;YEAR(TODAY()),"Borrar")),"No aplica")</f>
        <v>No Aplica</v>
      </c>
      <c r="AC2890" t="str">
        <f ca="1">+IFERROR(IF(Tabla2[[#This Row],[FECHA INICIO DE LABORES EN OBRA]]="","No Aplica",IF(AND(MONTH(Tabla2[[#This Row],[FECHA INICIO DE LABORES EN OBRA]])=MONTH(TODAY()-30),YEAR(Tabla2[[#This Row],[FECHA INICIO DE LABORES EN OBRA]])=YEAR(TODAY())),MONTH(TODAY()-30)&amp;"-"&amp;YEAR(TODAY()),"No Aplica")),"No Aplica")</f>
        <v>8-2023</v>
      </c>
    </row>
    <row r="2891" spans="1:29" x14ac:dyDescent="0.25">
      <c r="A2891" s="2">
        <v>20609301288</v>
      </c>
      <c r="B2891" s="3" t="s">
        <v>12248</v>
      </c>
      <c r="C2891" s="3" t="s">
        <v>12248</v>
      </c>
      <c r="D2891" s="3">
        <v>80327125</v>
      </c>
      <c r="E2891" s="3" t="s">
        <v>4568</v>
      </c>
      <c r="F2891" s="36">
        <v>27512</v>
      </c>
      <c r="G2891" s="3">
        <v>3</v>
      </c>
      <c r="H2891" s="3" t="s">
        <v>4579</v>
      </c>
      <c r="I2891" s="3" t="s">
        <v>12249</v>
      </c>
      <c r="J2891" s="3" t="s">
        <v>4569</v>
      </c>
      <c r="K2891" s="3" t="s">
        <v>1054</v>
      </c>
      <c r="L2891" s="8" t="s">
        <v>9813</v>
      </c>
      <c r="M2891" s="5"/>
      <c r="N2891" s="13" t="s">
        <v>2456</v>
      </c>
      <c r="O2891" s="5">
        <v>45159</v>
      </c>
      <c r="P2891" s="8">
        <v>1</v>
      </c>
      <c r="Q2891" s="9">
        <v>2</v>
      </c>
      <c r="R2891" s="9" t="str">
        <f>IFERROR(VLOOKUP(Tabla2[[#This Row],[CONTRATISTA PRNCIPAL]],Hoja1!$L$5:$M$9,2,FALSE),"CJV")</f>
        <v>CJV</v>
      </c>
      <c r="S2891" s="9" t="str">
        <f>IF(Tabla2[[#This Row],[EMPRESA]]=Tabla2[[#This Row],[CONTRATISTA PRNCIPAL]],"Principal","Secundaria")</f>
        <v>Principal</v>
      </c>
      <c r="T2891" s="10">
        <f>IFERROR(1/COUNTIF(Tabla2[CONTRATISTA PRNCIPAL],Tabla2[[#This Row],[CONTRATISTA PRNCIPAL]]),0)</f>
        <v>5.8823529411764705E-2</v>
      </c>
      <c r="U2891" s="33">
        <f ca="1">IF(((TODAY()-Tabla2[[#This Row],[FECHA NACIMIENTO]])/365)&lt;18,"Corregir", IF(((TODAY()-Tabla2[[#This Row],[FECHA NACIMIENTO]])/365)&gt;80, "Corregir",ROUNDDOWN(((TODAY()-Tabla2[[#This Row],[FECHA NACIMIENTO]])/365),0)))</f>
        <v>48</v>
      </c>
      <c r="V289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891" s="34" t="str">
        <f ca="1">+IF(Tabla2[[#This Row],[Edad]]="Corregir","Corregir","Ok")</f>
        <v>Ok</v>
      </c>
      <c r="X2891" s="10" t="str">
        <f>+IFERROR(VLOOKUP(Tabla2[[#This Row],[DISTRITO SEGÚN DNI]],Hoja1!$A$2:$B$55,2,FALSE),"No")</f>
        <v>No</v>
      </c>
      <c r="Y2891" s="10" t="str">
        <f>IF(OR(LOWER(Tabla2[[#This Row],[GENERO]])="masculino", LOWER(Tabla2[[#This Row],[GENERO]])="femenino"),"OK","Corregir")</f>
        <v>OK</v>
      </c>
      <c r="Z2891" s="10" t="str">
        <f>+IF(Tabla2[[#This Row],[Nro. DNI / CE]]="","Corregir",IF(LEN(Tabla2[[#This Row],[Nro. DNI / CE]])&gt;=8,"OK","Corregir"))</f>
        <v>OK</v>
      </c>
      <c r="AA2891" s="10">
        <f>COUNTIF(Tabla2[APELLIDOS Y NOMBRES],Tabla2[[#This Row],[APELLIDOS Y NOMBRES]])</f>
        <v>1</v>
      </c>
      <c r="AB2891" t="str">
        <f ca="1">+IFERROR(IF(Tabla2[[#This Row],[FECHA CESE/BAJA]]="","No Aplica",IF(AND(MONTH(Tabla2[[#This Row],[FECHA CESE/BAJA]])=MONTH(TODAY()-30),YEAR(Tabla2[[#This Row],[FECHA CESE/BAJA]])=YEAR(TODAY())),MONTH(TODAY()-30)&amp;"-"&amp;YEAR(TODAY()),"Borrar")),"No aplica")</f>
        <v>No Aplica</v>
      </c>
      <c r="AC2891" t="str">
        <f ca="1">+IFERROR(IF(Tabla2[[#This Row],[FECHA INICIO DE LABORES EN OBRA]]="","No Aplica",IF(AND(MONTH(Tabla2[[#This Row],[FECHA INICIO DE LABORES EN OBRA]])=MONTH(TODAY()-30),YEAR(Tabla2[[#This Row],[FECHA INICIO DE LABORES EN OBRA]])=YEAR(TODAY())),MONTH(TODAY()-30)&amp;"-"&amp;YEAR(TODAY()),"No Aplica")),"No Aplica")</f>
        <v>8-2023</v>
      </c>
    </row>
    <row r="2892" spans="1:29" x14ac:dyDescent="0.25">
      <c r="A2892" s="2">
        <v>20609301288</v>
      </c>
      <c r="B2892" s="3" t="s">
        <v>12248</v>
      </c>
      <c r="C2892" s="3" t="s">
        <v>12248</v>
      </c>
      <c r="D2892" s="3" t="s">
        <v>12253</v>
      </c>
      <c r="E2892" s="3" t="s">
        <v>12254</v>
      </c>
      <c r="F2892" s="36">
        <v>33990</v>
      </c>
      <c r="G2892" s="3">
        <v>3</v>
      </c>
      <c r="H2892" s="3" t="s">
        <v>1453</v>
      </c>
      <c r="I2892" s="3" t="s">
        <v>12249</v>
      </c>
      <c r="J2892" s="3" t="s">
        <v>12255</v>
      </c>
      <c r="K2892" s="3" t="s">
        <v>35</v>
      </c>
      <c r="L2892" s="8" t="s">
        <v>9813</v>
      </c>
      <c r="M2892" s="5"/>
      <c r="N2892" s="13" t="s">
        <v>2456</v>
      </c>
      <c r="O2892" s="5">
        <v>45159</v>
      </c>
      <c r="P2892" s="8">
        <v>1</v>
      </c>
      <c r="Q2892" s="9">
        <v>1</v>
      </c>
      <c r="R2892" s="9" t="str">
        <f>IFERROR(VLOOKUP(Tabla2[[#This Row],[CONTRATISTA PRNCIPAL]],Hoja1!$L$5:$M$9,2,FALSE),"CJV")</f>
        <v>CJV</v>
      </c>
      <c r="S2892" s="9" t="str">
        <f>IF(Tabla2[[#This Row],[EMPRESA]]=Tabla2[[#This Row],[CONTRATISTA PRNCIPAL]],"Principal","Secundaria")</f>
        <v>Principal</v>
      </c>
      <c r="T2892" s="10">
        <f>IFERROR(1/COUNTIF(Tabla2[CONTRATISTA PRNCIPAL],Tabla2[[#This Row],[CONTRATISTA PRNCIPAL]]),0)</f>
        <v>5.8823529411764705E-2</v>
      </c>
      <c r="U2892" s="33">
        <f ca="1">IF(((TODAY()-Tabla2[[#This Row],[FECHA NACIMIENTO]])/365)&lt;18,"Corregir", IF(((TODAY()-Tabla2[[#This Row],[FECHA NACIMIENTO]])/365)&gt;80, "Corregir",ROUNDDOWN(((TODAY()-Tabla2[[#This Row],[FECHA NACIMIENTO]])/365),0)))</f>
        <v>30</v>
      </c>
      <c r="V289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892" s="34" t="str">
        <f ca="1">+IF(Tabla2[[#This Row],[Edad]]="Corregir","Corregir","Ok")</f>
        <v>Ok</v>
      </c>
      <c r="X2892" s="10" t="str">
        <f>+IFERROR(VLOOKUP(Tabla2[[#This Row],[DISTRITO SEGÚN DNI]],Hoja1!$A$2:$B$55,2,FALSE),"No")</f>
        <v>EL AGUSTINO</v>
      </c>
      <c r="Y2892" s="10" t="str">
        <f>IF(OR(LOWER(Tabla2[[#This Row],[GENERO]])="masculino", LOWER(Tabla2[[#This Row],[GENERO]])="femenino"),"OK","Corregir")</f>
        <v>OK</v>
      </c>
      <c r="Z2892" s="10" t="str">
        <f>+IF(Tabla2[[#This Row],[Nro. DNI / CE]]="","Corregir",IF(LEN(Tabla2[[#This Row],[Nro. DNI / CE]])&gt;=8,"OK","Corregir"))</f>
        <v>OK</v>
      </c>
      <c r="AA2892" s="10">
        <f>COUNTIF(Tabla2[APELLIDOS Y NOMBRES],Tabla2[[#This Row],[APELLIDOS Y NOMBRES]])</f>
        <v>1</v>
      </c>
      <c r="AB2892" t="str">
        <f ca="1">+IFERROR(IF(Tabla2[[#This Row],[FECHA CESE/BAJA]]="","No Aplica",IF(AND(MONTH(Tabla2[[#This Row],[FECHA CESE/BAJA]])=MONTH(TODAY()-30),YEAR(Tabla2[[#This Row],[FECHA CESE/BAJA]])=YEAR(TODAY())),MONTH(TODAY()-30)&amp;"-"&amp;YEAR(TODAY()),"Borrar")),"No aplica")</f>
        <v>No Aplica</v>
      </c>
      <c r="AC2892" t="str">
        <f ca="1">+IFERROR(IF(Tabla2[[#This Row],[FECHA INICIO DE LABORES EN OBRA]]="","No Aplica",IF(AND(MONTH(Tabla2[[#This Row],[FECHA INICIO DE LABORES EN OBRA]])=MONTH(TODAY()-30),YEAR(Tabla2[[#This Row],[FECHA INICIO DE LABORES EN OBRA]])=YEAR(TODAY())),MONTH(TODAY()-30)&amp;"-"&amp;YEAR(TODAY()),"No Aplica")),"No Aplica")</f>
        <v>8-2023</v>
      </c>
    </row>
    <row r="2893" spans="1:29" x14ac:dyDescent="0.25">
      <c r="A2893" s="2">
        <v>20609301288</v>
      </c>
      <c r="B2893" s="3" t="s">
        <v>12248</v>
      </c>
      <c r="C2893" s="3" t="s">
        <v>12248</v>
      </c>
      <c r="D2893" s="3">
        <v>25511877</v>
      </c>
      <c r="E2893" s="3" t="s">
        <v>4570</v>
      </c>
      <c r="F2893" s="36">
        <v>21845</v>
      </c>
      <c r="G2893" s="3">
        <v>3</v>
      </c>
      <c r="H2893" s="3" t="s">
        <v>1453</v>
      </c>
      <c r="I2893" s="3" t="s">
        <v>12249</v>
      </c>
      <c r="J2893" s="3" t="s">
        <v>4571</v>
      </c>
      <c r="K2893" s="3" t="s">
        <v>34</v>
      </c>
      <c r="L2893" s="8" t="s">
        <v>9813</v>
      </c>
      <c r="M2893" s="5"/>
      <c r="N2893" s="13" t="s">
        <v>2456</v>
      </c>
      <c r="O2893" s="5">
        <v>45159</v>
      </c>
      <c r="P2893" s="8">
        <v>1</v>
      </c>
      <c r="Q2893" s="9">
        <v>2</v>
      </c>
      <c r="R2893" s="9" t="str">
        <f>IFERROR(VLOOKUP(Tabla2[[#This Row],[CONTRATISTA PRNCIPAL]],Hoja1!$L$5:$M$9,2,FALSE),"CJV")</f>
        <v>CJV</v>
      </c>
      <c r="S2893" s="9" t="str">
        <f>IF(Tabla2[[#This Row],[EMPRESA]]=Tabla2[[#This Row],[CONTRATISTA PRNCIPAL]],"Principal","Secundaria")</f>
        <v>Principal</v>
      </c>
      <c r="T2893" s="10">
        <f>IFERROR(1/COUNTIF(Tabla2[CONTRATISTA PRNCIPAL],Tabla2[[#This Row],[CONTRATISTA PRNCIPAL]]),0)</f>
        <v>5.8823529411764705E-2</v>
      </c>
      <c r="U2893" s="33">
        <f ca="1">IF(((TODAY()-Tabla2[[#This Row],[FECHA NACIMIENTO]])/365)&lt;18,"Corregir", IF(((TODAY()-Tabla2[[#This Row],[FECHA NACIMIENTO]])/365)&gt;80, "Corregir",ROUNDDOWN(((TODAY()-Tabla2[[#This Row],[FECHA NACIMIENTO]])/365),0)))</f>
        <v>63</v>
      </c>
      <c r="V289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2893" s="34" t="str">
        <f ca="1">+IF(Tabla2[[#This Row],[Edad]]="Corregir","Corregir","Ok")</f>
        <v>Ok</v>
      </c>
      <c r="X2893" s="10" t="str">
        <f>+IFERROR(VLOOKUP(Tabla2[[#This Row],[DISTRITO SEGÚN DNI]],Hoja1!$A$2:$B$55,2,FALSE),"No")</f>
        <v>CALLAO</v>
      </c>
      <c r="Y2893" s="10" t="str">
        <f>IF(OR(LOWER(Tabla2[[#This Row],[GENERO]])="masculino", LOWER(Tabla2[[#This Row],[GENERO]])="femenino"),"OK","Corregir")</f>
        <v>OK</v>
      </c>
      <c r="Z2893" s="10" t="str">
        <f>+IF(Tabla2[[#This Row],[Nro. DNI / CE]]="","Corregir",IF(LEN(Tabla2[[#This Row],[Nro. DNI / CE]])&gt;=8,"OK","Corregir"))</f>
        <v>OK</v>
      </c>
      <c r="AA2893" s="10">
        <f>COUNTIF(Tabla2[APELLIDOS Y NOMBRES],Tabla2[[#This Row],[APELLIDOS Y NOMBRES]])</f>
        <v>1</v>
      </c>
      <c r="AB2893" t="str">
        <f ca="1">+IFERROR(IF(Tabla2[[#This Row],[FECHA CESE/BAJA]]="","No Aplica",IF(AND(MONTH(Tabla2[[#This Row],[FECHA CESE/BAJA]])=MONTH(TODAY()-30),YEAR(Tabla2[[#This Row],[FECHA CESE/BAJA]])=YEAR(TODAY())),MONTH(TODAY()-30)&amp;"-"&amp;YEAR(TODAY()),"Borrar")),"No aplica")</f>
        <v>No Aplica</v>
      </c>
      <c r="AC2893" t="str">
        <f ca="1">+IFERROR(IF(Tabla2[[#This Row],[FECHA INICIO DE LABORES EN OBRA]]="","No Aplica",IF(AND(MONTH(Tabla2[[#This Row],[FECHA INICIO DE LABORES EN OBRA]])=MONTH(TODAY()-30),YEAR(Tabla2[[#This Row],[FECHA INICIO DE LABORES EN OBRA]])=YEAR(TODAY())),MONTH(TODAY()-30)&amp;"-"&amp;YEAR(TODAY()),"No Aplica")),"No Aplica")</f>
        <v>8-2023</v>
      </c>
    </row>
    <row r="2894" spans="1:29" x14ac:dyDescent="0.25">
      <c r="A2894" s="2">
        <v>20609301288</v>
      </c>
      <c r="B2894" s="3" t="s">
        <v>12248</v>
      </c>
      <c r="C2894" s="3" t="s">
        <v>12248</v>
      </c>
      <c r="D2894" s="3">
        <v>71212565</v>
      </c>
      <c r="E2894" s="3" t="s">
        <v>8663</v>
      </c>
      <c r="F2894" s="36">
        <v>35252</v>
      </c>
      <c r="G2894" s="3">
        <v>1</v>
      </c>
      <c r="H2894" s="3" t="s">
        <v>3184</v>
      </c>
      <c r="I2894" s="3" t="s">
        <v>12249</v>
      </c>
      <c r="J2894" s="3" t="s">
        <v>4565</v>
      </c>
      <c r="K2894" s="3" t="s">
        <v>32</v>
      </c>
      <c r="L2894" s="8" t="s">
        <v>9813</v>
      </c>
      <c r="M2894" s="5"/>
      <c r="N2894" s="13" t="s">
        <v>2456</v>
      </c>
      <c r="O2894" s="5">
        <v>45159</v>
      </c>
      <c r="P2894" s="8">
        <v>1</v>
      </c>
      <c r="Q2894" s="9">
        <v>2</v>
      </c>
      <c r="R2894" s="9" t="str">
        <f>IFERROR(VLOOKUP(Tabla2[[#This Row],[CONTRATISTA PRNCIPAL]],Hoja1!$L$5:$M$9,2,FALSE),"CJV")</f>
        <v>CJV</v>
      </c>
      <c r="S2894" s="9" t="str">
        <f>IF(Tabla2[[#This Row],[EMPRESA]]=Tabla2[[#This Row],[CONTRATISTA PRNCIPAL]],"Principal","Secundaria")</f>
        <v>Principal</v>
      </c>
      <c r="T2894" s="10">
        <f>IFERROR(1/COUNTIF(Tabla2[CONTRATISTA PRNCIPAL],Tabla2[[#This Row],[CONTRATISTA PRNCIPAL]]),0)</f>
        <v>5.8823529411764705E-2</v>
      </c>
      <c r="U2894" s="33">
        <f ca="1">IF(((TODAY()-Tabla2[[#This Row],[FECHA NACIMIENTO]])/365)&lt;18,"Corregir", IF(((TODAY()-Tabla2[[#This Row],[FECHA NACIMIENTO]])/365)&gt;80, "Corregir",ROUNDDOWN(((TODAY()-Tabla2[[#This Row],[FECHA NACIMIENTO]])/365),0)))</f>
        <v>27</v>
      </c>
      <c r="V289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894" s="34" t="str">
        <f ca="1">+IF(Tabla2[[#This Row],[Edad]]="Corregir","Corregir","Ok")</f>
        <v>Ok</v>
      </c>
      <c r="X2894" s="10" t="str">
        <f>+IFERROR(VLOOKUP(Tabla2[[#This Row],[DISTRITO SEGÚN DNI]],Hoja1!$A$2:$B$55,2,FALSE),"No")</f>
        <v>CALLAO</v>
      </c>
      <c r="Y2894" s="10" t="str">
        <f>IF(OR(LOWER(Tabla2[[#This Row],[GENERO]])="masculino", LOWER(Tabla2[[#This Row],[GENERO]])="femenino"),"OK","Corregir")</f>
        <v>OK</v>
      </c>
      <c r="Z2894" s="10" t="str">
        <f>+IF(Tabla2[[#This Row],[Nro. DNI / CE]]="","Corregir",IF(LEN(Tabla2[[#This Row],[Nro. DNI / CE]])&gt;=8,"OK","Corregir"))</f>
        <v>OK</v>
      </c>
      <c r="AA2894" s="10">
        <f>COUNTIF(Tabla2[APELLIDOS Y NOMBRES],Tabla2[[#This Row],[APELLIDOS Y NOMBRES]])</f>
        <v>1</v>
      </c>
      <c r="AB2894" t="str">
        <f ca="1">+IFERROR(IF(Tabla2[[#This Row],[FECHA CESE/BAJA]]="","No Aplica",IF(AND(MONTH(Tabla2[[#This Row],[FECHA CESE/BAJA]])=MONTH(TODAY()-30),YEAR(Tabla2[[#This Row],[FECHA CESE/BAJA]])=YEAR(TODAY())),MONTH(TODAY()-30)&amp;"-"&amp;YEAR(TODAY()),"Borrar")),"No aplica")</f>
        <v>No Aplica</v>
      </c>
      <c r="AC2894" t="str">
        <f ca="1">+IFERROR(IF(Tabla2[[#This Row],[FECHA INICIO DE LABORES EN OBRA]]="","No Aplica",IF(AND(MONTH(Tabla2[[#This Row],[FECHA INICIO DE LABORES EN OBRA]])=MONTH(TODAY()-30),YEAR(Tabla2[[#This Row],[FECHA INICIO DE LABORES EN OBRA]])=YEAR(TODAY())),MONTH(TODAY()-30)&amp;"-"&amp;YEAR(TODAY()),"No Aplica")),"No Aplica")</f>
        <v>8-2023</v>
      </c>
    </row>
    <row r="2895" spans="1:29" x14ac:dyDescent="0.25">
      <c r="A2895" s="2">
        <v>20609301288</v>
      </c>
      <c r="B2895" s="3" t="s">
        <v>12248</v>
      </c>
      <c r="C2895" s="3" t="s">
        <v>12248</v>
      </c>
      <c r="D2895" s="3">
        <v>43511155</v>
      </c>
      <c r="E2895" s="3" t="s">
        <v>8664</v>
      </c>
      <c r="F2895" s="36">
        <v>31181</v>
      </c>
      <c r="G2895" s="3">
        <v>3</v>
      </c>
      <c r="H2895" s="3" t="s">
        <v>8660</v>
      </c>
      <c r="I2895" s="3" t="s">
        <v>12249</v>
      </c>
      <c r="J2895" s="3" t="s">
        <v>8665</v>
      </c>
      <c r="K2895" s="3" t="s">
        <v>32</v>
      </c>
      <c r="L2895" s="8" t="s">
        <v>9813</v>
      </c>
      <c r="M2895" s="5"/>
      <c r="N2895" s="13" t="s">
        <v>2456</v>
      </c>
      <c r="O2895" s="5">
        <v>45159</v>
      </c>
      <c r="P2895" s="8">
        <v>1</v>
      </c>
      <c r="Q2895" s="9">
        <v>2</v>
      </c>
      <c r="R2895" s="9" t="str">
        <f>IFERROR(VLOOKUP(Tabla2[[#This Row],[CONTRATISTA PRNCIPAL]],Hoja1!$L$5:$M$9,2,FALSE),"CJV")</f>
        <v>CJV</v>
      </c>
      <c r="S2895" s="9" t="str">
        <f>IF(Tabla2[[#This Row],[EMPRESA]]=Tabla2[[#This Row],[CONTRATISTA PRNCIPAL]],"Principal","Secundaria")</f>
        <v>Principal</v>
      </c>
      <c r="T2895" s="10">
        <f>IFERROR(1/COUNTIF(Tabla2[CONTRATISTA PRNCIPAL],Tabla2[[#This Row],[CONTRATISTA PRNCIPAL]]),0)</f>
        <v>5.8823529411764705E-2</v>
      </c>
      <c r="U2895" s="33">
        <f ca="1">IF(((TODAY()-Tabla2[[#This Row],[FECHA NACIMIENTO]])/365)&lt;18,"Corregir", IF(((TODAY()-Tabla2[[#This Row],[FECHA NACIMIENTO]])/365)&gt;80, "Corregir",ROUNDDOWN(((TODAY()-Tabla2[[#This Row],[FECHA NACIMIENTO]])/365),0)))</f>
        <v>38</v>
      </c>
      <c r="V289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895" s="34" t="str">
        <f ca="1">+IF(Tabla2[[#This Row],[Edad]]="Corregir","Corregir","Ok")</f>
        <v>Ok</v>
      </c>
      <c r="X2895" s="10" t="str">
        <f>+IFERROR(VLOOKUP(Tabla2[[#This Row],[DISTRITO SEGÚN DNI]],Hoja1!$A$2:$B$55,2,FALSE),"No")</f>
        <v>CALLAO</v>
      </c>
      <c r="Y2895" s="10" t="str">
        <f>IF(OR(LOWER(Tabla2[[#This Row],[GENERO]])="masculino", LOWER(Tabla2[[#This Row],[GENERO]])="femenino"),"OK","Corregir")</f>
        <v>OK</v>
      </c>
      <c r="Z2895" s="10" t="str">
        <f>+IF(Tabla2[[#This Row],[Nro. DNI / CE]]="","Corregir",IF(LEN(Tabla2[[#This Row],[Nro. DNI / CE]])&gt;=8,"OK","Corregir"))</f>
        <v>OK</v>
      </c>
      <c r="AA2895" s="10">
        <f>COUNTIF(Tabla2[APELLIDOS Y NOMBRES],Tabla2[[#This Row],[APELLIDOS Y NOMBRES]])</f>
        <v>1</v>
      </c>
      <c r="AB2895" t="str">
        <f ca="1">+IFERROR(IF(Tabla2[[#This Row],[FECHA CESE/BAJA]]="","No Aplica",IF(AND(MONTH(Tabla2[[#This Row],[FECHA CESE/BAJA]])=MONTH(TODAY()-30),YEAR(Tabla2[[#This Row],[FECHA CESE/BAJA]])=YEAR(TODAY())),MONTH(TODAY()-30)&amp;"-"&amp;YEAR(TODAY()),"Borrar")),"No aplica")</f>
        <v>No Aplica</v>
      </c>
      <c r="AC2895" t="str">
        <f ca="1">+IFERROR(IF(Tabla2[[#This Row],[FECHA INICIO DE LABORES EN OBRA]]="","No Aplica",IF(AND(MONTH(Tabla2[[#This Row],[FECHA INICIO DE LABORES EN OBRA]])=MONTH(TODAY()-30),YEAR(Tabla2[[#This Row],[FECHA INICIO DE LABORES EN OBRA]])=YEAR(TODAY())),MONTH(TODAY()-30)&amp;"-"&amp;YEAR(TODAY()),"No Aplica")),"No Aplica")</f>
        <v>8-2023</v>
      </c>
    </row>
    <row r="2896" spans="1:29" x14ac:dyDescent="0.25">
      <c r="A2896" s="2">
        <v>20609301288</v>
      </c>
      <c r="B2896" s="3" t="s">
        <v>12248</v>
      </c>
      <c r="C2896" s="3" t="s">
        <v>12248</v>
      </c>
      <c r="D2896" s="3">
        <v>73750567</v>
      </c>
      <c r="E2896" s="3" t="s">
        <v>4577</v>
      </c>
      <c r="F2896" s="36">
        <v>36786</v>
      </c>
      <c r="G2896" s="3">
        <v>3</v>
      </c>
      <c r="H2896" s="3" t="s">
        <v>1453</v>
      </c>
      <c r="I2896" s="3" t="s">
        <v>12249</v>
      </c>
      <c r="J2896" s="3" t="s">
        <v>4578</v>
      </c>
      <c r="K2896" s="3" t="s">
        <v>8666</v>
      </c>
      <c r="L2896" s="8" t="s">
        <v>9813</v>
      </c>
      <c r="M2896" s="5"/>
      <c r="N2896" s="13" t="s">
        <v>2456</v>
      </c>
      <c r="O2896" s="5">
        <v>45159</v>
      </c>
      <c r="P2896" s="8">
        <v>1</v>
      </c>
      <c r="Q2896" s="9">
        <v>2</v>
      </c>
      <c r="R2896" s="9" t="str">
        <f>IFERROR(VLOOKUP(Tabla2[[#This Row],[CONTRATISTA PRNCIPAL]],Hoja1!$L$5:$M$9,2,FALSE),"CJV")</f>
        <v>CJV</v>
      </c>
      <c r="S2896" s="9" t="str">
        <f>IF(Tabla2[[#This Row],[EMPRESA]]=Tabla2[[#This Row],[CONTRATISTA PRNCIPAL]],"Principal","Secundaria")</f>
        <v>Principal</v>
      </c>
      <c r="T2896" s="10">
        <f>IFERROR(1/COUNTIF(Tabla2[CONTRATISTA PRNCIPAL],Tabla2[[#This Row],[CONTRATISTA PRNCIPAL]]),0)</f>
        <v>5.8823529411764705E-2</v>
      </c>
      <c r="U2896" s="33">
        <f ca="1">IF(((TODAY()-Tabla2[[#This Row],[FECHA NACIMIENTO]])/365)&lt;18,"Corregir", IF(((TODAY()-Tabla2[[#This Row],[FECHA NACIMIENTO]])/365)&gt;80, "Corregir",ROUNDDOWN(((TODAY()-Tabla2[[#This Row],[FECHA NACIMIENTO]])/365),0)))</f>
        <v>22</v>
      </c>
      <c r="V289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2896" s="34" t="str">
        <f ca="1">+IF(Tabla2[[#This Row],[Edad]]="Corregir","Corregir","Ok")</f>
        <v>Ok</v>
      </c>
      <c r="X2896" s="10" t="str">
        <f>+IFERROR(VLOOKUP(Tabla2[[#This Row],[DISTRITO SEGÚN DNI]],Hoja1!$A$2:$B$55,2,FALSE),"No")</f>
        <v>No</v>
      </c>
      <c r="Y2896" s="10" t="str">
        <f>IF(OR(LOWER(Tabla2[[#This Row],[GENERO]])="masculino", LOWER(Tabla2[[#This Row],[GENERO]])="femenino"),"OK","Corregir")</f>
        <v>OK</v>
      </c>
      <c r="Z2896" s="10" t="str">
        <f>+IF(Tabla2[[#This Row],[Nro. DNI / CE]]="","Corregir",IF(LEN(Tabla2[[#This Row],[Nro. DNI / CE]])&gt;=8,"OK","Corregir"))</f>
        <v>OK</v>
      </c>
      <c r="AA2896" s="10">
        <f>COUNTIF(Tabla2[APELLIDOS Y NOMBRES],Tabla2[[#This Row],[APELLIDOS Y NOMBRES]])</f>
        <v>1</v>
      </c>
      <c r="AB2896" t="str">
        <f ca="1">+IFERROR(IF(Tabla2[[#This Row],[FECHA CESE/BAJA]]="","No Aplica",IF(AND(MONTH(Tabla2[[#This Row],[FECHA CESE/BAJA]])=MONTH(TODAY()-30),YEAR(Tabla2[[#This Row],[FECHA CESE/BAJA]])=YEAR(TODAY())),MONTH(TODAY()-30)&amp;"-"&amp;YEAR(TODAY()),"Borrar")),"No aplica")</f>
        <v>No Aplica</v>
      </c>
      <c r="AC2896" t="str">
        <f ca="1">+IFERROR(IF(Tabla2[[#This Row],[FECHA INICIO DE LABORES EN OBRA]]="","No Aplica",IF(AND(MONTH(Tabla2[[#This Row],[FECHA INICIO DE LABORES EN OBRA]])=MONTH(TODAY()-30),YEAR(Tabla2[[#This Row],[FECHA INICIO DE LABORES EN OBRA]])=YEAR(TODAY())),MONTH(TODAY()-30)&amp;"-"&amp;YEAR(TODAY()),"No Aplica")),"No Aplica")</f>
        <v>8-2023</v>
      </c>
    </row>
    <row r="2897" spans="1:29" x14ac:dyDescent="0.25">
      <c r="A2897" s="2">
        <v>20609301288</v>
      </c>
      <c r="B2897" s="3" t="s">
        <v>12248</v>
      </c>
      <c r="C2897" s="3" t="s">
        <v>12248</v>
      </c>
      <c r="D2897" s="3">
        <v>73266695</v>
      </c>
      <c r="E2897" s="3" t="s">
        <v>8667</v>
      </c>
      <c r="F2897" s="36">
        <v>37476</v>
      </c>
      <c r="G2897" s="3">
        <v>3</v>
      </c>
      <c r="H2897" s="3" t="s">
        <v>1453</v>
      </c>
      <c r="I2897" s="3" t="s">
        <v>12249</v>
      </c>
      <c r="J2897" s="3" t="s">
        <v>8668</v>
      </c>
      <c r="K2897" s="3" t="s">
        <v>32</v>
      </c>
      <c r="L2897" s="8" t="s">
        <v>9813</v>
      </c>
      <c r="M2897" s="5"/>
      <c r="N2897" s="13" t="s">
        <v>2456</v>
      </c>
      <c r="O2897" s="5">
        <v>45159</v>
      </c>
      <c r="P2897" s="8">
        <v>1</v>
      </c>
      <c r="Q2897" s="9">
        <v>2</v>
      </c>
      <c r="R2897" s="9" t="str">
        <f>IFERROR(VLOOKUP(Tabla2[[#This Row],[CONTRATISTA PRNCIPAL]],Hoja1!$L$5:$M$9,2,FALSE),"CJV")</f>
        <v>CJV</v>
      </c>
      <c r="S2897" s="9" t="str">
        <f>IF(Tabla2[[#This Row],[EMPRESA]]=Tabla2[[#This Row],[CONTRATISTA PRNCIPAL]],"Principal","Secundaria")</f>
        <v>Principal</v>
      </c>
      <c r="T2897" s="10">
        <f>IFERROR(1/COUNTIF(Tabla2[CONTRATISTA PRNCIPAL],Tabla2[[#This Row],[CONTRATISTA PRNCIPAL]]),0)</f>
        <v>5.8823529411764705E-2</v>
      </c>
      <c r="U2897" s="33">
        <f ca="1">IF(((TODAY()-Tabla2[[#This Row],[FECHA NACIMIENTO]])/365)&lt;18,"Corregir", IF(((TODAY()-Tabla2[[#This Row],[FECHA NACIMIENTO]])/365)&gt;80, "Corregir",ROUNDDOWN(((TODAY()-Tabla2[[#This Row],[FECHA NACIMIENTO]])/365),0)))</f>
        <v>21</v>
      </c>
      <c r="V289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2897" s="34" t="str">
        <f ca="1">+IF(Tabla2[[#This Row],[Edad]]="Corregir","Corregir","Ok")</f>
        <v>Ok</v>
      </c>
      <c r="X2897" s="10" t="str">
        <f>+IFERROR(VLOOKUP(Tabla2[[#This Row],[DISTRITO SEGÚN DNI]],Hoja1!$A$2:$B$55,2,FALSE),"No")</f>
        <v>CALLAO</v>
      </c>
      <c r="Y2897" s="10" t="str">
        <f>IF(OR(LOWER(Tabla2[[#This Row],[GENERO]])="masculino", LOWER(Tabla2[[#This Row],[GENERO]])="femenino"),"OK","Corregir")</f>
        <v>OK</v>
      </c>
      <c r="Z2897" s="10" t="str">
        <f>+IF(Tabla2[[#This Row],[Nro. DNI / CE]]="","Corregir",IF(LEN(Tabla2[[#This Row],[Nro. DNI / CE]])&gt;=8,"OK","Corregir"))</f>
        <v>OK</v>
      </c>
      <c r="AA2897" s="10">
        <f>COUNTIF(Tabla2[APELLIDOS Y NOMBRES],Tabla2[[#This Row],[APELLIDOS Y NOMBRES]])</f>
        <v>1</v>
      </c>
      <c r="AB2897" t="str">
        <f ca="1">+IFERROR(IF(Tabla2[[#This Row],[FECHA CESE/BAJA]]="","No Aplica",IF(AND(MONTH(Tabla2[[#This Row],[FECHA CESE/BAJA]])=MONTH(TODAY()-30),YEAR(Tabla2[[#This Row],[FECHA CESE/BAJA]])=YEAR(TODAY())),MONTH(TODAY()-30)&amp;"-"&amp;YEAR(TODAY()),"Borrar")),"No aplica")</f>
        <v>No Aplica</v>
      </c>
      <c r="AC2897" t="str">
        <f ca="1">+IFERROR(IF(Tabla2[[#This Row],[FECHA INICIO DE LABORES EN OBRA]]="","No Aplica",IF(AND(MONTH(Tabla2[[#This Row],[FECHA INICIO DE LABORES EN OBRA]])=MONTH(TODAY()-30),YEAR(Tabla2[[#This Row],[FECHA INICIO DE LABORES EN OBRA]])=YEAR(TODAY())),MONTH(TODAY()-30)&amp;"-"&amp;YEAR(TODAY()),"No Aplica")),"No Aplica")</f>
        <v>8-2023</v>
      </c>
    </row>
    <row r="2898" spans="1:29" x14ac:dyDescent="0.25">
      <c r="A2898" s="2">
        <v>20609301288</v>
      </c>
      <c r="B2898" s="3" t="s">
        <v>12248</v>
      </c>
      <c r="C2898" s="3" t="s">
        <v>12248</v>
      </c>
      <c r="D2898" s="3">
        <v>42160684</v>
      </c>
      <c r="E2898" s="3" t="s">
        <v>12256</v>
      </c>
      <c r="F2898" s="36">
        <v>30661</v>
      </c>
      <c r="G2898" s="3">
        <v>3</v>
      </c>
      <c r="H2898" s="3" t="s">
        <v>4582</v>
      </c>
      <c r="I2898" s="3" t="s">
        <v>12249</v>
      </c>
      <c r="J2898" s="3" t="s">
        <v>12257</v>
      </c>
      <c r="K2898" s="3" t="s">
        <v>1219</v>
      </c>
      <c r="L2898" s="8" t="s">
        <v>9813</v>
      </c>
      <c r="M2898" s="5"/>
      <c r="N2898" s="13" t="s">
        <v>2456</v>
      </c>
      <c r="O2898" s="5" t="s">
        <v>8658</v>
      </c>
      <c r="P2898" s="8">
        <v>1</v>
      </c>
      <c r="Q2898" s="9">
        <v>2</v>
      </c>
      <c r="R2898" s="9" t="str">
        <f>IFERROR(VLOOKUP(Tabla2[[#This Row],[CONTRATISTA PRNCIPAL]],Hoja1!$L$5:$M$9,2,FALSE),"CJV")</f>
        <v>CJV</v>
      </c>
      <c r="S2898" s="9" t="str">
        <f>IF(Tabla2[[#This Row],[EMPRESA]]=Tabla2[[#This Row],[CONTRATISTA PRNCIPAL]],"Principal","Secundaria")</f>
        <v>Principal</v>
      </c>
      <c r="T2898" s="10">
        <f>IFERROR(1/COUNTIF(Tabla2[CONTRATISTA PRNCIPAL],Tabla2[[#This Row],[CONTRATISTA PRNCIPAL]]),0)</f>
        <v>5.8823529411764705E-2</v>
      </c>
      <c r="U2898" s="33">
        <f ca="1">IF(((TODAY()-Tabla2[[#This Row],[FECHA NACIMIENTO]])/365)&lt;18,"Corregir", IF(((TODAY()-Tabla2[[#This Row],[FECHA NACIMIENTO]])/365)&gt;80, "Corregir",ROUNDDOWN(((TODAY()-Tabla2[[#This Row],[FECHA NACIMIENTO]])/365),0)))</f>
        <v>39</v>
      </c>
      <c r="V289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898" s="34" t="str">
        <f ca="1">+IF(Tabla2[[#This Row],[Edad]]="Corregir","Corregir","Ok")</f>
        <v>Ok</v>
      </c>
      <c r="X2898" s="10" t="str">
        <f>+IFERROR(VLOOKUP(Tabla2[[#This Row],[DISTRITO SEGÚN DNI]],Hoja1!$A$2:$B$55,2,FALSE),"No")</f>
        <v>No</v>
      </c>
      <c r="Y2898" s="10" t="str">
        <f>IF(OR(LOWER(Tabla2[[#This Row],[GENERO]])="masculino", LOWER(Tabla2[[#This Row],[GENERO]])="femenino"),"OK","Corregir")</f>
        <v>OK</v>
      </c>
      <c r="Z2898" s="10" t="str">
        <f>+IF(Tabla2[[#This Row],[Nro. DNI / CE]]="","Corregir",IF(LEN(Tabla2[[#This Row],[Nro. DNI / CE]])&gt;=8,"OK","Corregir"))</f>
        <v>OK</v>
      </c>
      <c r="AA2898" s="10">
        <f>COUNTIF(Tabla2[APELLIDOS Y NOMBRES],Tabla2[[#This Row],[APELLIDOS Y NOMBRES]])</f>
        <v>1</v>
      </c>
      <c r="AB2898" t="str">
        <f ca="1">+IFERROR(IF(Tabla2[[#This Row],[FECHA CESE/BAJA]]="","No Aplica",IF(AND(MONTH(Tabla2[[#This Row],[FECHA CESE/BAJA]])=MONTH(TODAY()-30),YEAR(Tabla2[[#This Row],[FECHA CESE/BAJA]])=YEAR(TODAY())),MONTH(TODAY()-30)&amp;"-"&amp;YEAR(TODAY()),"Borrar")),"No aplica")</f>
        <v>No Aplica</v>
      </c>
      <c r="AC2898" t="str">
        <f ca="1">+IFERROR(IF(Tabla2[[#This Row],[FECHA INICIO DE LABORES EN OBRA]]="","No Aplica",IF(AND(MONTH(Tabla2[[#This Row],[FECHA INICIO DE LABORES EN OBRA]])=MONTH(TODAY()-30),YEAR(Tabla2[[#This Row],[FECHA INICIO DE LABORES EN OBRA]])=YEAR(TODAY())),MONTH(TODAY()-30)&amp;"-"&amp;YEAR(TODAY()),"No Aplica")),"No Aplica")</f>
        <v>No Aplica</v>
      </c>
    </row>
    <row r="2899" spans="1:29" x14ac:dyDescent="0.25">
      <c r="A2899" s="2">
        <v>20609301288</v>
      </c>
      <c r="B2899" s="3" t="s">
        <v>12248</v>
      </c>
      <c r="C2899" s="3" t="s">
        <v>12248</v>
      </c>
      <c r="D2899" s="3">
        <v>43921879</v>
      </c>
      <c r="E2899" s="3" t="s">
        <v>917</v>
      </c>
      <c r="F2899" s="36">
        <v>31653</v>
      </c>
      <c r="G2899" s="3">
        <v>3</v>
      </c>
      <c r="H2899" s="3" t="s">
        <v>4579</v>
      </c>
      <c r="I2899" s="3" t="s">
        <v>12249</v>
      </c>
      <c r="J2899" s="3" t="s">
        <v>4580</v>
      </c>
      <c r="K2899" s="3" t="s">
        <v>32</v>
      </c>
      <c r="L2899" s="8" t="s">
        <v>9813</v>
      </c>
      <c r="M2899" s="5"/>
      <c r="N2899" s="13" t="s">
        <v>2456</v>
      </c>
      <c r="O2899" s="5">
        <v>45159</v>
      </c>
      <c r="P2899" s="8">
        <v>1</v>
      </c>
      <c r="Q2899" s="9">
        <v>2</v>
      </c>
      <c r="R2899" s="9" t="str">
        <f>IFERROR(VLOOKUP(Tabla2[[#This Row],[CONTRATISTA PRNCIPAL]],Hoja1!$L$5:$M$9,2,FALSE),"CJV")</f>
        <v>CJV</v>
      </c>
      <c r="S2899" s="9" t="str">
        <f>IF(Tabla2[[#This Row],[EMPRESA]]=Tabla2[[#This Row],[CONTRATISTA PRNCIPAL]],"Principal","Secundaria")</f>
        <v>Principal</v>
      </c>
      <c r="T2899" s="10">
        <f>IFERROR(1/COUNTIF(Tabla2[CONTRATISTA PRNCIPAL],Tabla2[[#This Row],[CONTRATISTA PRNCIPAL]]),0)</f>
        <v>5.8823529411764705E-2</v>
      </c>
      <c r="U2899" s="33">
        <f ca="1">IF(((TODAY()-Tabla2[[#This Row],[FECHA NACIMIENTO]])/365)&lt;18,"Corregir", IF(((TODAY()-Tabla2[[#This Row],[FECHA NACIMIENTO]])/365)&gt;80, "Corregir",ROUNDDOWN(((TODAY()-Tabla2[[#This Row],[FECHA NACIMIENTO]])/365),0)))</f>
        <v>37</v>
      </c>
      <c r="V289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899" s="34" t="str">
        <f ca="1">+IF(Tabla2[[#This Row],[Edad]]="Corregir","Corregir","Ok")</f>
        <v>Ok</v>
      </c>
      <c r="X2899" s="10" t="str">
        <f>+IFERROR(VLOOKUP(Tabla2[[#This Row],[DISTRITO SEGÚN DNI]],Hoja1!$A$2:$B$55,2,FALSE),"No")</f>
        <v>CALLAO</v>
      </c>
      <c r="Y2899" s="10" t="str">
        <f>IF(OR(LOWER(Tabla2[[#This Row],[GENERO]])="masculino", LOWER(Tabla2[[#This Row],[GENERO]])="femenino"),"OK","Corregir")</f>
        <v>OK</v>
      </c>
      <c r="Z2899" s="10" t="str">
        <f>+IF(Tabla2[[#This Row],[Nro. DNI / CE]]="","Corregir",IF(LEN(Tabla2[[#This Row],[Nro. DNI / CE]])&gt;=8,"OK","Corregir"))</f>
        <v>OK</v>
      </c>
      <c r="AA2899" s="10">
        <f>COUNTIF(Tabla2[APELLIDOS Y NOMBRES],Tabla2[[#This Row],[APELLIDOS Y NOMBRES]])</f>
        <v>1</v>
      </c>
      <c r="AB2899" t="str">
        <f ca="1">+IFERROR(IF(Tabla2[[#This Row],[FECHA CESE/BAJA]]="","No Aplica",IF(AND(MONTH(Tabla2[[#This Row],[FECHA CESE/BAJA]])=MONTH(TODAY()-30),YEAR(Tabla2[[#This Row],[FECHA CESE/BAJA]])=YEAR(TODAY())),MONTH(TODAY()-30)&amp;"-"&amp;YEAR(TODAY()),"Borrar")),"No aplica")</f>
        <v>No Aplica</v>
      </c>
      <c r="AC2899" t="str">
        <f ca="1">+IFERROR(IF(Tabla2[[#This Row],[FECHA INICIO DE LABORES EN OBRA]]="","No Aplica",IF(AND(MONTH(Tabla2[[#This Row],[FECHA INICIO DE LABORES EN OBRA]])=MONTH(TODAY()-30),YEAR(Tabla2[[#This Row],[FECHA INICIO DE LABORES EN OBRA]])=YEAR(TODAY())),MONTH(TODAY()-30)&amp;"-"&amp;YEAR(TODAY()),"No Aplica")),"No Aplica")</f>
        <v>8-2023</v>
      </c>
    </row>
    <row r="2900" spans="1:29" x14ac:dyDescent="0.25">
      <c r="A2900" s="2" t="s">
        <v>2488</v>
      </c>
      <c r="B2900" s="3" t="s">
        <v>2489</v>
      </c>
      <c r="C2900" s="3" t="s">
        <v>41</v>
      </c>
      <c r="D2900" s="3" t="s">
        <v>500</v>
      </c>
      <c r="E2900" s="3" t="s">
        <v>501</v>
      </c>
      <c r="F2900" s="36">
        <v>27864</v>
      </c>
      <c r="G2900" s="3">
        <v>2</v>
      </c>
      <c r="H2900" s="3" t="s">
        <v>2490</v>
      </c>
      <c r="I2900" s="3" t="s">
        <v>9349</v>
      </c>
      <c r="J2900" s="3" t="s">
        <v>2492</v>
      </c>
      <c r="K2900" s="3" t="s">
        <v>34</v>
      </c>
      <c r="L2900" s="8" t="s">
        <v>9813</v>
      </c>
      <c r="M2900" s="5"/>
      <c r="N2900" s="13" t="s">
        <v>1043</v>
      </c>
      <c r="O2900" s="5">
        <v>44999</v>
      </c>
      <c r="P2900" s="8">
        <v>1</v>
      </c>
      <c r="Q2900" s="9">
        <v>4</v>
      </c>
      <c r="R2900" s="9" t="str">
        <f>IFERROR(VLOOKUP(Tabla2[[#This Row],[CONTRATISTA PRNCIPAL]],Hoja1!$L$5:$M$9,2,FALSE),"CJV")</f>
        <v>CJV</v>
      </c>
      <c r="S2900" s="9" t="str">
        <f>IF(Tabla2[[#This Row],[EMPRESA]]=Tabla2[[#This Row],[CONTRATISTA PRNCIPAL]],"Principal","Secundaria")</f>
        <v>Secundaria</v>
      </c>
      <c r="T2900" s="10">
        <f>IFERROR(1/COUNTIF(Tabla2[CONTRATISTA PRNCIPAL],Tabla2[[#This Row],[CONTRATISTA PRNCIPAL]]),0)</f>
        <v>6.41025641025641E-3</v>
      </c>
      <c r="U2900" s="33">
        <f ca="1">IF(((TODAY()-Tabla2[[#This Row],[FECHA NACIMIENTO]])/365)&lt;18,"Corregir", IF(((TODAY()-Tabla2[[#This Row],[FECHA NACIMIENTO]])/365)&gt;80, "Corregir",ROUNDDOWN(((TODAY()-Tabla2[[#This Row],[FECHA NACIMIENTO]])/365),0)))</f>
        <v>47</v>
      </c>
      <c r="V290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900" s="34" t="str">
        <f ca="1">+IF(Tabla2[[#This Row],[Edad]]="Corregir","Corregir","Ok")</f>
        <v>Ok</v>
      </c>
      <c r="X2900" s="10" t="str">
        <f>+IFERROR(VLOOKUP(Tabla2[[#This Row],[DISTRITO SEGÚN DNI]],Hoja1!$A$2:$B$55,2,FALSE),"No")</f>
        <v>CALLAO</v>
      </c>
      <c r="Y2900" s="10" t="str">
        <f>IF(OR(LOWER(Tabla2[[#This Row],[GENERO]])="masculino", LOWER(Tabla2[[#This Row],[GENERO]])="femenino"),"OK","Corregir")</f>
        <v>OK</v>
      </c>
      <c r="Z2900" s="10" t="str">
        <f>+IF(Tabla2[[#This Row],[Nro. DNI / CE]]="","Corregir",IF(LEN(Tabla2[[#This Row],[Nro. DNI / CE]])&gt;=8,"OK","Corregir"))</f>
        <v>OK</v>
      </c>
      <c r="AA2900" s="10">
        <f>COUNTIF(Tabla2[APELLIDOS Y NOMBRES],Tabla2[[#This Row],[APELLIDOS Y NOMBRES]])</f>
        <v>1</v>
      </c>
      <c r="AB2900" t="str">
        <f ca="1">+IFERROR(IF(Tabla2[[#This Row],[FECHA CESE/BAJA]]="","No Aplica",IF(AND(MONTH(Tabla2[[#This Row],[FECHA CESE/BAJA]])=MONTH(TODAY()-30),YEAR(Tabla2[[#This Row],[FECHA CESE/BAJA]])=YEAR(TODAY())),MONTH(TODAY()-30)&amp;"-"&amp;YEAR(TODAY()),"Borrar")),"No aplica")</f>
        <v>No Aplica</v>
      </c>
      <c r="AC2900" t="str">
        <f ca="1">+IFERROR(IF(Tabla2[[#This Row],[FECHA INICIO DE LABORES EN OBRA]]="","No Aplica",IF(AND(MONTH(Tabla2[[#This Row],[FECHA INICIO DE LABORES EN OBRA]])=MONTH(TODAY()-30),YEAR(Tabla2[[#This Row],[FECHA INICIO DE LABORES EN OBRA]])=YEAR(TODAY())),MONTH(TODAY()-30)&amp;"-"&amp;YEAR(TODAY()),"No Aplica")),"No Aplica")</f>
        <v>No Aplica</v>
      </c>
    </row>
    <row r="2901" spans="1:29" x14ac:dyDescent="0.25">
      <c r="A2901" s="2" t="s">
        <v>2488</v>
      </c>
      <c r="B2901" s="3" t="s">
        <v>2489</v>
      </c>
      <c r="C2901" s="3" t="s">
        <v>41</v>
      </c>
      <c r="D2901" s="3" t="s">
        <v>2493</v>
      </c>
      <c r="E2901" s="3" t="s">
        <v>2494</v>
      </c>
      <c r="F2901" s="36">
        <v>30136</v>
      </c>
      <c r="G2901" s="3">
        <v>2</v>
      </c>
      <c r="H2901" s="3" t="s">
        <v>2495</v>
      </c>
      <c r="I2901" s="3" t="s">
        <v>9349</v>
      </c>
      <c r="J2901" s="3" t="s">
        <v>2496</v>
      </c>
      <c r="K2901" s="3" t="s">
        <v>2497</v>
      </c>
      <c r="L2901" s="8" t="s">
        <v>9813</v>
      </c>
      <c r="M2901" s="5"/>
      <c r="N2901" s="13" t="s">
        <v>1043</v>
      </c>
      <c r="O2901" s="5">
        <v>45009</v>
      </c>
      <c r="P2901" s="8">
        <v>1</v>
      </c>
      <c r="Q2901" s="9">
        <v>4</v>
      </c>
      <c r="R2901" s="9" t="str">
        <f>IFERROR(VLOOKUP(Tabla2[[#This Row],[CONTRATISTA PRNCIPAL]],Hoja1!$L$5:$M$9,2,FALSE),"CJV")</f>
        <v>CJV</v>
      </c>
      <c r="S2901" s="9" t="str">
        <f>IF(Tabla2[[#This Row],[EMPRESA]]=Tabla2[[#This Row],[CONTRATISTA PRNCIPAL]],"Principal","Secundaria")</f>
        <v>Secundaria</v>
      </c>
      <c r="T2901" s="10">
        <f>IFERROR(1/COUNTIF(Tabla2[CONTRATISTA PRNCIPAL],Tabla2[[#This Row],[CONTRATISTA PRNCIPAL]]),0)</f>
        <v>6.41025641025641E-3</v>
      </c>
      <c r="U2901" s="33">
        <f ca="1">IF(((TODAY()-Tabla2[[#This Row],[FECHA NACIMIENTO]])/365)&lt;18,"Corregir", IF(((TODAY()-Tabla2[[#This Row],[FECHA NACIMIENTO]])/365)&gt;80, "Corregir",ROUNDDOWN(((TODAY()-Tabla2[[#This Row],[FECHA NACIMIENTO]])/365),0)))</f>
        <v>41</v>
      </c>
      <c r="V290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901" s="34" t="str">
        <f ca="1">+IF(Tabla2[[#This Row],[Edad]]="Corregir","Corregir","Ok")</f>
        <v>Ok</v>
      </c>
      <c r="X2901" s="10" t="str">
        <f>+IFERROR(VLOOKUP(Tabla2[[#This Row],[DISTRITO SEGÚN DNI]],Hoja1!$A$2:$B$55,2,FALSE),"No")</f>
        <v>No</v>
      </c>
      <c r="Y2901" s="10" t="str">
        <f>IF(OR(LOWER(Tabla2[[#This Row],[GENERO]])="masculino", LOWER(Tabla2[[#This Row],[GENERO]])="femenino"),"OK","Corregir")</f>
        <v>OK</v>
      </c>
      <c r="Z2901" s="10" t="str">
        <f>+IF(Tabla2[[#This Row],[Nro. DNI / CE]]="","Corregir",IF(LEN(Tabla2[[#This Row],[Nro. DNI / CE]])&gt;=8,"OK","Corregir"))</f>
        <v>OK</v>
      </c>
      <c r="AA2901" s="10">
        <f>COUNTIF(Tabla2[APELLIDOS Y NOMBRES],Tabla2[[#This Row],[APELLIDOS Y NOMBRES]])</f>
        <v>1</v>
      </c>
      <c r="AB2901" t="str">
        <f ca="1">+IFERROR(IF(Tabla2[[#This Row],[FECHA CESE/BAJA]]="","No Aplica",IF(AND(MONTH(Tabla2[[#This Row],[FECHA CESE/BAJA]])=MONTH(TODAY()-30),YEAR(Tabla2[[#This Row],[FECHA CESE/BAJA]])=YEAR(TODAY())),MONTH(TODAY()-30)&amp;"-"&amp;YEAR(TODAY()),"Borrar")),"No aplica")</f>
        <v>No Aplica</v>
      </c>
      <c r="AC2901" t="str">
        <f ca="1">+IFERROR(IF(Tabla2[[#This Row],[FECHA INICIO DE LABORES EN OBRA]]="","No Aplica",IF(AND(MONTH(Tabla2[[#This Row],[FECHA INICIO DE LABORES EN OBRA]])=MONTH(TODAY()-30),YEAR(Tabla2[[#This Row],[FECHA INICIO DE LABORES EN OBRA]])=YEAR(TODAY())),MONTH(TODAY()-30)&amp;"-"&amp;YEAR(TODAY()),"No Aplica")),"No Aplica")</f>
        <v>No Aplica</v>
      </c>
    </row>
    <row r="2902" spans="1:29" x14ac:dyDescent="0.25">
      <c r="A2902" s="2" t="s">
        <v>2528</v>
      </c>
      <c r="B2902" s="3" t="s">
        <v>2529</v>
      </c>
      <c r="C2902" s="3" t="s">
        <v>41</v>
      </c>
      <c r="D2902" s="3" t="s">
        <v>2530</v>
      </c>
      <c r="E2902" s="3" t="s">
        <v>2531</v>
      </c>
      <c r="F2902" s="36">
        <v>23702</v>
      </c>
      <c r="G2902" s="3">
        <v>1</v>
      </c>
      <c r="H2902" s="3" t="s">
        <v>2532</v>
      </c>
      <c r="I2902" s="3" t="s">
        <v>2533</v>
      </c>
      <c r="J2902" s="3" t="s">
        <v>2534</v>
      </c>
      <c r="K2902" s="3" t="s">
        <v>1467</v>
      </c>
      <c r="L2902" s="8" t="s">
        <v>9813</v>
      </c>
      <c r="M2902" s="5"/>
      <c r="N2902" s="13" t="s">
        <v>1043</v>
      </c>
      <c r="O2902" s="5">
        <v>44835</v>
      </c>
      <c r="P2902" s="8">
        <v>1</v>
      </c>
      <c r="Q2902" s="9">
        <v>2</v>
      </c>
      <c r="R2902" s="9" t="str">
        <f>IFERROR(VLOOKUP(Tabla2[[#This Row],[CONTRATISTA PRNCIPAL]],Hoja1!$L$5:$M$9,2,FALSE),"CJV")</f>
        <v>CJV</v>
      </c>
      <c r="S2902" s="9" t="str">
        <f>IF(Tabla2[[#This Row],[EMPRESA]]=Tabla2[[#This Row],[CONTRATISTA PRNCIPAL]],"Principal","Secundaria")</f>
        <v>Secundaria</v>
      </c>
      <c r="T2902" s="10">
        <f>IFERROR(1/COUNTIF(Tabla2[CONTRATISTA PRNCIPAL],Tabla2[[#This Row],[CONTRATISTA PRNCIPAL]]),0)</f>
        <v>6.41025641025641E-3</v>
      </c>
      <c r="U2902" s="33">
        <f ca="1">IF(((TODAY()-Tabla2[[#This Row],[FECHA NACIMIENTO]])/365)&lt;18,"Corregir", IF(((TODAY()-Tabla2[[#This Row],[FECHA NACIMIENTO]])/365)&gt;80, "Corregir",ROUNDDOWN(((TODAY()-Tabla2[[#This Row],[FECHA NACIMIENTO]])/365),0)))</f>
        <v>58</v>
      </c>
      <c r="V290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902" s="34" t="str">
        <f ca="1">+IF(Tabla2[[#This Row],[Edad]]="Corregir","Corregir","Ok")</f>
        <v>Ok</v>
      </c>
      <c r="X2902" s="10" t="str">
        <f>+IFERROR(VLOOKUP(Tabla2[[#This Row],[DISTRITO SEGÚN DNI]],Hoja1!$A$2:$B$55,2,FALSE),"No")</f>
        <v>No</v>
      </c>
      <c r="Y2902" s="10" t="str">
        <f>IF(OR(LOWER(Tabla2[[#This Row],[GENERO]])="masculino", LOWER(Tabla2[[#This Row],[GENERO]])="femenino"),"OK","Corregir")</f>
        <v>OK</v>
      </c>
      <c r="Z2902" s="10" t="str">
        <f>+IF(Tabla2[[#This Row],[Nro. DNI / CE]]="","Corregir",IF(LEN(Tabla2[[#This Row],[Nro. DNI / CE]])&gt;=8,"OK","Corregir"))</f>
        <v>OK</v>
      </c>
      <c r="AA2902" s="10">
        <f>COUNTIF(Tabla2[APELLIDOS Y NOMBRES],Tabla2[[#This Row],[APELLIDOS Y NOMBRES]])</f>
        <v>1</v>
      </c>
      <c r="AB2902" t="str">
        <f ca="1">+IFERROR(IF(Tabla2[[#This Row],[FECHA CESE/BAJA]]="","No Aplica",IF(AND(MONTH(Tabla2[[#This Row],[FECHA CESE/BAJA]])=MONTH(TODAY()-30),YEAR(Tabla2[[#This Row],[FECHA CESE/BAJA]])=YEAR(TODAY())),MONTH(TODAY()-30)&amp;"-"&amp;YEAR(TODAY()),"Borrar")),"No aplica")</f>
        <v>No Aplica</v>
      </c>
      <c r="AC2902" t="str">
        <f ca="1">+IFERROR(IF(Tabla2[[#This Row],[FECHA INICIO DE LABORES EN OBRA]]="","No Aplica",IF(AND(MONTH(Tabla2[[#This Row],[FECHA INICIO DE LABORES EN OBRA]])=MONTH(TODAY()-30),YEAR(Tabla2[[#This Row],[FECHA INICIO DE LABORES EN OBRA]])=YEAR(TODAY())),MONTH(TODAY()-30)&amp;"-"&amp;YEAR(TODAY()),"No Aplica")),"No Aplica")</f>
        <v>No Aplica</v>
      </c>
    </row>
    <row r="2903" spans="1:29" x14ac:dyDescent="0.25">
      <c r="A2903" s="2" t="s">
        <v>2528</v>
      </c>
      <c r="B2903" s="3" t="s">
        <v>2529</v>
      </c>
      <c r="C2903" s="3" t="s">
        <v>41</v>
      </c>
      <c r="D2903" s="3" t="s">
        <v>2542</v>
      </c>
      <c r="E2903" s="3" t="s">
        <v>2543</v>
      </c>
      <c r="F2903" s="36" t="s">
        <v>9350</v>
      </c>
      <c r="G2903" s="3">
        <v>1</v>
      </c>
      <c r="H2903" s="3" t="s">
        <v>2544</v>
      </c>
      <c r="I2903" s="3" t="s">
        <v>9349</v>
      </c>
      <c r="J2903" s="3" t="s">
        <v>2545</v>
      </c>
      <c r="K2903" s="3" t="s">
        <v>2546</v>
      </c>
      <c r="L2903" s="8" t="s">
        <v>9813</v>
      </c>
      <c r="M2903" s="5"/>
      <c r="N2903" s="13" t="s">
        <v>1043</v>
      </c>
      <c r="O2903" s="5">
        <v>44895</v>
      </c>
      <c r="P2903" s="8">
        <v>1</v>
      </c>
      <c r="Q2903" s="9">
        <v>2</v>
      </c>
      <c r="R2903" s="9" t="str">
        <f>IFERROR(VLOOKUP(Tabla2[[#This Row],[CONTRATISTA PRNCIPAL]],Hoja1!$L$5:$M$9,2,FALSE),"CJV")</f>
        <v>CJV</v>
      </c>
      <c r="S2903" s="9" t="str">
        <f>IF(Tabla2[[#This Row],[EMPRESA]]=Tabla2[[#This Row],[CONTRATISTA PRNCIPAL]],"Principal","Secundaria")</f>
        <v>Secundaria</v>
      </c>
      <c r="T2903" s="10">
        <f>IFERROR(1/COUNTIF(Tabla2[CONTRATISTA PRNCIPAL],Tabla2[[#This Row],[CONTRATISTA PRNCIPAL]]),0)</f>
        <v>6.41025641025641E-3</v>
      </c>
      <c r="U2903" s="33">
        <f ca="1">IF(((TODAY()-Tabla2[[#This Row],[FECHA NACIMIENTO]])/365)&lt;18,"Corregir", IF(((TODAY()-Tabla2[[#This Row],[FECHA NACIMIENTO]])/365)&gt;80, "Corregir",ROUNDDOWN(((TODAY()-Tabla2[[#This Row],[FECHA NACIMIENTO]])/365),0)))</f>
        <v>23</v>
      </c>
      <c r="V290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2903" s="34" t="str">
        <f ca="1">+IF(Tabla2[[#This Row],[Edad]]="Corregir","Corregir","Ok")</f>
        <v>Ok</v>
      </c>
      <c r="X2903" s="10" t="str">
        <f>+IFERROR(VLOOKUP(Tabla2[[#This Row],[DISTRITO SEGÚN DNI]],Hoja1!$A$2:$B$55,2,FALSE),"No")</f>
        <v>No</v>
      </c>
      <c r="Y2903" s="10" t="str">
        <f>IF(OR(LOWER(Tabla2[[#This Row],[GENERO]])="masculino", LOWER(Tabla2[[#This Row],[GENERO]])="femenino"),"OK","Corregir")</f>
        <v>OK</v>
      </c>
      <c r="Z2903" s="10" t="str">
        <f>+IF(Tabla2[[#This Row],[Nro. DNI / CE]]="","Corregir",IF(LEN(Tabla2[[#This Row],[Nro. DNI / CE]])&gt;=8,"OK","Corregir"))</f>
        <v>OK</v>
      </c>
      <c r="AA2903" s="10">
        <f>COUNTIF(Tabla2[APELLIDOS Y NOMBRES],Tabla2[[#This Row],[APELLIDOS Y NOMBRES]])</f>
        <v>1</v>
      </c>
      <c r="AB2903" t="str">
        <f ca="1">+IFERROR(IF(Tabla2[[#This Row],[FECHA CESE/BAJA]]="","No Aplica",IF(AND(MONTH(Tabla2[[#This Row],[FECHA CESE/BAJA]])=MONTH(TODAY()-30),YEAR(Tabla2[[#This Row],[FECHA CESE/BAJA]])=YEAR(TODAY())),MONTH(TODAY()-30)&amp;"-"&amp;YEAR(TODAY()),"Borrar")),"No aplica")</f>
        <v>No Aplica</v>
      </c>
      <c r="AC2903" t="str">
        <f ca="1">+IFERROR(IF(Tabla2[[#This Row],[FECHA INICIO DE LABORES EN OBRA]]="","No Aplica",IF(AND(MONTH(Tabla2[[#This Row],[FECHA INICIO DE LABORES EN OBRA]])=MONTH(TODAY()-30),YEAR(Tabla2[[#This Row],[FECHA INICIO DE LABORES EN OBRA]])=YEAR(TODAY())),MONTH(TODAY()-30)&amp;"-"&amp;YEAR(TODAY()),"No Aplica")),"No Aplica")</f>
        <v>No Aplica</v>
      </c>
    </row>
    <row r="2904" spans="1:29" x14ac:dyDescent="0.25">
      <c r="A2904" s="2" t="s">
        <v>2528</v>
      </c>
      <c r="B2904" s="3" t="s">
        <v>2529</v>
      </c>
      <c r="C2904" s="3" t="s">
        <v>41</v>
      </c>
      <c r="D2904" s="3" t="s">
        <v>2547</v>
      </c>
      <c r="E2904" s="3" t="s">
        <v>2548</v>
      </c>
      <c r="F2904" s="36">
        <v>35648</v>
      </c>
      <c r="G2904" s="3">
        <v>1</v>
      </c>
      <c r="H2904" s="3" t="s">
        <v>1452</v>
      </c>
      <c r="I2904" s="3" t="s">
        <v>9349</v>
      </c>
      <c r="J2904" s="3" t="s">
        <v>2549</v>
      </c>
      <c r="K2904" s="3" t="s">
        <v>1463</v>
      </c>
      <c r="L2904" s="8" t="s">
        <v>9813</v>
      </c>
      <c r="M2904" s="5"/>
      <c r="N2904" s="13" t="s">
        <v>1043</v>
      </c>
      <c r="O2904" s="5">
        <v>44895</v>
      </c>
      <c r="P2904" s="8">
        <v>1</v>
      </c>
      <c r="Q2904" s="9">
        <v>2</v>
      </c>
      <c r="R2904" s="9" t="str">
        <f>IFERROR(VLOOKUP(Tabla2[[#This Row],[CONTRATISTA PRNCIPAL]],Hoja1!$L$5:$M$9,2,FALSE),"CJV")</f>
        <v>CJV</v>
      </c>
      <c r="S2904" s="9" t="str">
        <f>IF(Tabla2[[#This Row],[EMPRESA]]=Tabla2[[#This Row],[CONTRATISTA PRNCIPAL]],"Principal","Secundaria")</f>
        <v>Secundaria</v>
      </c>
      <c r="T2904" s="10">
        <f>IFERROR(1/COUNTIF(Tabla2[CONTRATISTA PRNCIPAL],Tabla2[[#This Row],[CONTRATISTA PRNCIPAL]]),0)</f>
        <v>6.41025641025641E-3</v>
      </c>
      <c r="U2904" s="33">
        <f ca="1">IF(((TODAY()-Tabla2[[#This Row],[FECHA NACIMIENTO]])/365)&lt;18,"Corregir", IF(((TODAY()-Tabla2[[#This Row],[FECHA NACIMIENTO]])/365)&gt;80, "Corregir",ROUNDDOWN(((TODAY()-Tabla2[[#This Row],[FECHA NACIMIENTO]])/365),0)))</f>
        <v>26</v>
      </c>
      <c r="V290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904" s="34" t="str">
        <f ca="1">+IF(Tabla2[[#This Row],[Edad]]="Corregir","Corregir","Ok")</f>
        <v>Ok</v>
      </c>
      <c r="X2904" s="10" t="str">
        <f>+IFERROR(VLOOKUP(Tabla2[[#This Row],[DISTRITO SEGÚN DNI]],Hoja1!$A$2:$B$55,2,FALSE),"No")</f>
        <v>No</v>
      </c>
      <c r="Y2904" s="10" t="str">
        <f>IF(OR(LOWER(Tabla2[[#This Row],[GENERO]])="masculino", LOWER(Tabla2[[#This Row],[GENERO]])="femenino"),"OK","Corregir")</f>
        <v>OK</v>
      </c>
      <c r="Z2904" s="10" t="str">
        <f>+IF(Tabla2[[#This Row],[Nro. DNI / CE]]="","Corregir",IF(LEN(Tabla2[[#This Row],[Nro. DNI / CE]])&gt;=8,"OK","Corregir"))</f>
        <v>OK</v>
      </c>
      <c r="AA2904" s="10">
        <f>COUNTIF(Tabla2[APELLIDOS Y NOMBRES],Tabla2[[#This Row],[APELLIDOS Y NOMBRES]])</f>
        <v>1</v>
      </c>
      <c r="AB2904" t="str">
        <f ca="1">+IFERROR(IF(Tabla2[[#This Row],[FECHA CESE/BAJA]]="","No Aplica",IF(AND(MONTH(Tabla2[[#This Row],[FECHA CESE/BAJA]])=MONTH(TODAY()-30),YEAR(Tabla2[[#This Row],[FECHA CESE/BAJA]])=YEAR(TODAY())),MONTH(TODAY()-30)&amp;"-"&amp;YEAR(TODAY()),"Borrar")),"No aplica")</f>
        <v>No Aplica</v>
      </c>
      <c r="AC2904" t="str">
        <f ca="1">+IFERROR(IF(Tabla2[[#This Row],[FECHA INICIO DE LABORES EN OBRA]]="","No Aplica",IF(AND(MONTH(Tabla2[[#This Row],[FECHA INICIO DE LABORES EN OBRA]])=MONTH(TODAY()-30),YEAR(Tabla2[[#This Row],[FECHA INICIO DE LABORES EN OBRA]])=YEAR(TODAY())),MONTH(TODAY()-30)&amp;"-"&amp;YEAR(TODAY()),"No Aplica")),"No Aplica")</f>
        <v>No Aplica</v>
      </c>
    </row>
    <row r="2905" spans="1:29" x14ac:dyDescent="0.25">
      <c r="A2905" s="2" t="s">
        <v>2528</v>
      </c>
      <c r="B2905" s="3" t="s">
        <v>2529</v>
      </c>
      <c r="C2905" s="3" t="s">
        <v>41</v>
      </c>
      <c r="D2905" s="3" t="s">
        <v>2558</v>
      </c>
      <c r="E2905" s="3" t="s">
        <v>2559</v>
      </c>
      <c r="F2905" s="36">
        <v>27816</v>
      </c>
      <c r="G2905" s="3">
        <v>1</v>
      </c>
      <c r="H2905" s="3" t="s">
        <v>2552</v>
      </c>
      <c r="I2905" s="3" t="s">
        <v>9349</v>
      </c>
      <c r="J2905" s="3" t="s">
        <v>2560</v>
      </c>
      <c r="K2905" s="3" t="s">
        <v>2561</v>
      </c>
      <c r="L2905" s="8" t="s">
        <v>9813</v>
      </c>
      <c r="M2905" s="5"/>
      <c r="N2905" s="13" t="s">
        <v>1043</v>
      </c>
      <c r="O2905" s="5">
        <v>45001</v>
      </c>
      <c r="P2905" s="8">
        <v>1</v>
      </c>
      <c r="Q2905" s="9">
        <v>2</v>
      </c>
      <c r="R2905" s="9" t="str">
        <f>IFERROR(VLOOKUP(Tabla2[[#This Row],[CONTRATISTA PRNCIPAL]],Hoja1!$L$5:$M$9,2,FALSE),"CJV")</f>
        <v>CJV</v>
      </c>
      <c r="S2905" s="9" t="str">
        <f>IF(Tabla2[[#This Row],[EMPRESA]]=Tabla2[[#This Row],[CONTRATISTA PRNCIPAL]],"Principal","Secundaria")</f>
        <v>Secundaria</v>
      </c>
      <c r="T2905" s="10">
        <f>IFERROR(1/COUNTIF(Tabla2[CONTRATISTA PRNCIPAL],Tabla2[[#This Row],[CONTRATISTA PRNCIPAL]]),0)</f>
        <v>6.41025641025641E-3</v>
      </c>
      <c r="U2905" s="33">
        <f ca="1">IF(((TODAY()-Tabla2[[#This Row],[FECHA NACIMIENTO]])/365)&lt;18,"Corregir", IF(((TODAY()-Tabla2[[#This Row],[FECHA NACIMIENTO]])/365)&gt;80, "Corregir",ROUNDDOWN(((TODAY()-Tabla2[[#This Row],[FECHA NACIMIENTO]])/365),0)))</f>
        <v>47</v>
      </c>
      <c r="V290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905" s="34" t="str">
        <f ca="1">+IF(Tabla2[[#This Row],[Edad]]="Corregir","Corregir","Ok")</f>
        <v>Ok</v>
      </c>
      <c r="X2905" s="10" t="str">
        <f>+IFERROR(VLOOKUP(Tabla2[[#This Row],[DISTRITO SEGÚN DNI]],Hoja1!$A$2:$B$55,2,FALSE),"No")</f>
        <v>No</v>
      </c>
      <c r="Y2905" s="10" t="str">
        <f>IF(OR(LOWER(Tabla2[[#This Row],[GENERO]])="masculino", LOWER(Tabla2[[#This Row],[GENERO]])="femenino"),"OK","Corregir")</f>
        <v>OK</v>
      </c>
      <c r="Z2905" s="10" t="str">
        <f>+IF(Tabla2[[#This Row],[Nro. DNI / CE]]="","Corregir",IF(LEN(Tabla2[[#This Row],[Nro. DNI / CE]])&gt;=8,"OK","Corregir"))</f>
        <v>OK</v>
      </c>
      <c r="AA2905" s="10">
        <f>COUNTIF(Tabla2[APELLIDOS Y NOMBRES],Tabla2[[#This Row],[APELLIDOS Y NOMBRES]])</f>
        <v>1</v>
      </c>
      <c r="AB2905" t="str">
        <f ca="1">+IFERROR(IF(Tabla2[[#This Row],[FECHA CESE/BAJA]]="","No Aplica",IF(AND(MONTH(Tabla2[[#This Row],[FECHA CESE/BAJA]])=MONTH(TODAY()-30),YEAR(Tabla2[[#This Row],[FECHA CESE/BAJA]])=YEAR(TODAY())),MONTH(TODAY()-30)&amp;"-"&amp;YEAR(TODAY()),"Borrar")),"No aplica")</f>
        <v>No Aplica</v>
      </c>
      <c r="AC2905" t="str">
        <f ca="1">+IFERROR(IF(Tabla2[[#This Row],[FECHA INICIO DE LABORES EN OBRA]]="","No Aplica",IF(AND(MONTH(Tabla2[[#This Row],[FECHA INICIO DE LABORES EN OBRA]])=MONTH(TODAY()-30),YEAR(Tabla2[[#This Row],[FECHA INICIO DE LABORES EN OBRA]])=YEAR(TODAY())),MONTH(TODAY()-30)&amp;"-"&amp;YEAR(TODAY()),"No Aplica")),"No Aplica")</f>
        <v>No Aplica</v>
      </c>
    </row>
    <row r="2906" spans="1:29" x14ac:dyDescent="0.25">
      <c r="A2906" s="2" t="s">
        <v>2528</v>
      </c>
      <c r="B2906" s="3" t="s">
        <v>2529</v>
      </c>
      <c r="C2906" s="3" t="s">
        <v>41</v>
      </c>
      <c r="D2906" s="3" t="s">
        <v>2550</v>
      </c>
      <c r="E2906" s="3" t="s">
        <v>2551</v>
      </c>
      <c r="F2906" s="36">
        <v>35120</v>
      </c>
      <c r="G2906" s="3">
        <v>1</v>
      </c>
      <c r="H2906" s="3" t="s">
        <v>2552</v>
      </c>
      <c r="I2906" s="3" t="s">
        <v>9349</v>
      </c>
      <c r="J2906" s="3" t="s">
        <v>2553</v>
      </c>
      <c r="K2906" s="3" t="s">
        <v>2546</v>
      </c>
      <c r="L2906" s="8" t="s">
        <v>9813</v>
      </c>
      <c r="M2906" s="5"/>
      <c r="N2906" s="13" t="s">
        <v>1043</v>
      </c>
      <c r="O2906" s="5">
        <v>44895</v>
      </c>
      <c r="P2906" s="8">
        <v>1</v>
      </c>
      <c r="Q2906" s="9">
        <v>2</v>
      </c>
      <c r="R2906" s="9" t="str">
        <f>IFERROR(VLOOKUP(Tabla2[[#This Row],[CONTRATISTA PRNCIPAL]],Hoja1!$L$5:$M$9,2,FALSE),"CJV")</f>
        <v>CJV</v>
      </c>
      <c r="S2906" s="9" t="str">
        <f>IF(Tabla2[[#This Row],[EMPRESA]]=Tabla2[[#This Row],[CONTRATISTA PRNCIPAL]],"Principal","Secundaria")</f>
        <v>Secundaria</v>
      </c>
      <c r="T2906" s="10">
        <f>IFERROR(1/COUNTIF(Tabla2[CONTRATISTA PRNCIPAL],Tabla2[[#This Row],[CONTRATISTA PRNCIPAL]]),0)</f>
        <v>6.41025641025641E-3</v>
      </c>
      <c r="U2906" s="33">
        <f ca="1">IF(((TODAY()-Tabla2[[#This Row],[FECHA NACIMIENTO]])/365)&lt;18,"Corregir", IF(((TODAY()-Tabla2[[#This Row],[FECHA NACIMIENTO]])/365)&gt;80, "Corregir",ROUNDDOWN(((TODAY()-Tabla2[[#This Row],[FECHA NACIMIENTO]])/365),0)))</f>
        <v>27</v>
      </c>
      <c r="V290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906" s="34" t="str">
        <f ca="1">+IF(Tabla2[[#This Row],[Edad]]="Corregir","Corregir","Ok")</f>
        <v>Ok</v>
      </c>
      <c r="X2906" s="10" t="str">
        <f>+IFERROR(VLOOKUP(Tabla2[[#This Row],[DISTRITO SEGÚN DNI]],Hoja1!$A$2:$B$55,2,FALSE),"No")</f>
        <v>No</v>
      </c>
      <c r="Y2906" s="10" t="str">
        <f>IF(OR(LOWER(Tabla2[[#This Row],[GENERO]])="masculino", LOWER(Tabla2[[#This Row],[GENERO]])="femenino"),"OK","Corregir")</f>
        <v>OK</v>
      </c>
      <c r="Z2906" s="10" t="str">
        <f>+IF(Tabla2[[#This Row],[Nro. DNI / CE]]="","Corregir",IF(LEN(Tabla2[[#This Row],[Nro. DNI / CE]])&gt;=8,"OK","Corregir"))</f>
        <v>OK</v>
      </c>
      <c r="AA2906" s="10">
        <f>COUNTIF(Tabla2[APELLIDOS Y NOMBRES],Tabla2[[#This Row],[APELLIDOS Y NOMBRES]])</f>
        <v>1</v>
      </c>
      <c r="AB2906" t="str">
        <f ca="1">+IFERROR(IF(Tabla2[[#This Row],[FECHA CESE/BAJA]]="","No Aplica",IF(AND(MONTH(Tabla2[[#This Row],[FECHA CESE/BAJA]])=MONTH(TODAY()-30),YEAR(Tabla2[[#This Row],[FECHA CESE/BAJA]])=YEAR(TODAY())),MONTH(TODAY()-30)&amp;"-"&amp;YEAR(TODAY()),"Borrar")),"No aplica")</f>
        <v>No Aplica</v>
      </c>
      <c r="AC2906" t="str">
        <f ca="1">+IFERROR(IF(Tabla2[[#This Row],[FECHA INICIO DE LABORES EN OBRA]]="","No Aplica",IF(AND(MONTH(Tabla2[[#This Row],[FECHA INICIO DE LABORES EN OBRA]])=MONTH(TODAY()-30),YEAR(Tabla2[[#This Row],[FECHA INICIO DE LABORES EN OBRA]])=YEAR(TODAY())),MONTH(TODAY()-30)&amp;"-"&amp;YEAR(TODAY()),"No Aplica")),"No Aplica")</f>
        <v>No Aplica</v>
      </c>
    </row>
    <row r="2907" spans="1:29" x14ac:dyDescent="0.25">
      <c r="A2907" s="2" t="s">
        <v>2528</v>
      </c>
      <c r="B2907" s="3" t="s">
        <v>2529</v>
      </c>
      <c r="C2907" s="3" t="s">
        <v>41</v>
      </c>
      <c r="D2907" s="3" t="s">
        <v>2554</v>
      </c>
      <c r="E2907" s="3" t="s">
        <v>2555</v>
      </c>
      <c r="F2907" s="36">
        <v>36121</v>
      </c>
      <c r="G2907" s="3">
        <v>1</v>
      </c>
      <c r="H2907" s="3" t="s">
        <v>2552</v>
      </c>
      <c r="I2907" s="3" t="s">
        <v>9349</v>
      </c>
      <c r="J2907" s="3" t="s">
        <v>2556</v>
      </c>
      <c r="K2907" s="3" t="s">
        <v>1463</v>
      </c>
      <c r="L2907" s="8" t="s">
        <v>9813</v>
      </c>
      <c r="M2907" s="5"/>
      <c r="N2907" s="13" t="s">
        <v>2557</v>
      </c>
      <c r="O2907" s="5">
        <v>44895</v>
      </c>
      <c r="P2907" s="8">
        <v>1</v>
      </c>
      <c r="Q2907" s="9">
        <v>2</v>
      </c>
      <c r="R2907" s="9" t="str">
        <f>IFERROR(VLOOKUP(Tabla2[[#This Row],[CONTRATISTA PRNCIPAL]],Hoja1!$L$5:$M$9,2,FALSE),"CJV")</f>
        <v>CJV</v>
      </c>
      <c r="S2907" s="9" t="str">
        <f>IF(Tabla2[[#This Row],[EMPRESA]]=Tabla2[[#This Row],[CONTRATISTA PRNCIPAL]],"Principal","Secundaria")</f>
        <v>Secundaria</v>
      </c>
      <c r="T2907" s="10">
        <f>IFERROR(1/COUNTIF(Tabla2[CONTRATISTA PRNCIPAL],Tabla2[[#This Row],[CONTRATISTA PRNCIPAL]]),0)</f>
        <v>6.41025641025641E-3</v>
      </c>
      <c r="U2907" s="33">
        <f ca="1">IF(((TODAY()-Tabla2[[#This Row],[FECHA NACIMIENTO]])/365)&lt;18,"Corregir", IF(((TODAY()-Tabla2[[#This Row],[FECHA NACIMIENTO]])/365)&gt;80, "Corregir",ROUNDDOWN(((TODAY()-Tabla2[[#This Row],[FECHA NACIMIENTO]])/365),0)))</f>
        <v>24</v>
      </c>
      <c r="V290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907" s="34" t="str">
        <f ca="1">+IF(Tabla2[[#This Row],[Edad]]="Corregir","Corregir","Ok")</f>
        <v>Ok</v>
      </c>
      <c r="X2907" s="10" t="str">
        <f>+IFERROR(VLOOKUP(Tabla2[[#This Row],[DISTRITO SEGÚN DNI]],Hoja1!$A$2:$B$55,2,FALSE),"No")</f>
        <v>No</v>
      </c>
      <c r="Y2907" s="10" t="str">
        <f>IF(OR(LOWER(Tabla2[[#This Row],[GENERO]])="masculino", LOWER(Tabla2[[#This Row],[GENERO]])="femenino"),"OK","Corregir")</f>
        <v>OK</v>
      </c>
      <c r="Z2907" s="10" t="str">
        <f>+IF(Tabla2[[#This Row],[Nro. DNI / CE]]="","Corregir",IF(LEN(Tabla2[[#This Row],[Nro. DNI / CE]])&gt;=8,"OK","Corregir"))</f>
        <v>OK</v>
      </c>
      <c r="AA2907" s="10">
        <f>COUNTIF(Tabla2[APELLIDOS Y NOMBRES],Tabla2[[#This Row],[APELLIDOS Y NOMBRES]])</f>
        <v>1</v>
      </c>
      <c r="AB2907" t="str">
        <f ca="1">+IFERROR(IF(Tabla2[[#This Row],[FECHA CESE/BAJA]]="","No Aplica",IF(AND(MONTH(Tabla2[[#This Row],[FECHA CESE/BAJA]])=MONTH(TODAY()-30),YEAR(Tabla2[[#This Row],[FECHA CESE/BAJA]])=YEAR(TODAY())),MONTH(TODAY()-30)&amp;"-"&amp;YEAR(TODAY()),"Borrar")),"No aplica")</f>
        <v>No Aplica</v>
      </c>
      <c r="AC2907" t="str">
        <f ca="1">+IFERROR(IF(Tabla2[[#This Row],[FECHA INICIO DE LABORES EN OBRA]]="","No Aplica",IF(AND(MONTH(Tabla2[[#This Row],[FECHA INICIO DE LABORES EN OBRA]])=MONTH(TODAY()-30),YEAR(Tabla2[[#This Row],[FECHA INICIO DE LABORES EN OBRA]])=YEAR(TODAY())),MONTH(TODAY()-30)&amp;"-"&amp;YEAR(TODAY()),"No Aplica")),"No Aplica")</f>
        <v>No Aplica</v>
      </c>
    </row>
    <row r="2908" spans="1:29" x14ac:dyDescent="0.25">
      <c r="A2908" s="2" t="s">
        <v>2528</v>
      </c>
      <c r="B2908" s="3" t="s">
        <v>2529</v>
      </c>
      <c r="C2908" s="3" t="s">
        <v>41</v>
      </c>
      <c r="D2908" s="3" t="s">
        <v>2538</v>
      </c>
      <c r="E2908" s="3" t="s">
        <v>2539</v>
      </c>
      <c r="F2908" s="36">
        <v>37939</v>
      </c>
      <c r="G2908" s="3">
        <v>1</v>
      </c>
      <c r="H2908" s="3" t="s">
        <v>1452</v>
      </c>
      <c r="I2908" s="3" t="s">
        <v>2533</v>
      </c>
      <c r="J2908" s="3" t="s">
        <v>2540</v>
      </c>
      <c r="K2908" s="3" t="s">
        <v>2541</v>
      </c>
      <c r="L2908" s="8" t="s">
        <v>9813</v>
      </c>
      <c r="M2908" s="5"/>
      <c r="N2908" s="13" t="s">
        <v>1043</v>
      </c>
      <c r="O2908" s="5">
        <v>44859</v>
      </c>
      <c r="P2908" s="8">
        <v>1</v>
      </c>
      <c r="Q2908" s="9">
        <v>2</v>
      </c>
      <c r="R2908" s="9" t="str">
        <f>IFERROR(VLOOKUP(Tabla2[[#This Row],[CONTRATISTA PRNCIPAL]],Hoja1!$L$5:$M$9,2,FALSE),"CJV")</f>
        <v>CJV</v>
      </c>
      <c r="S2908" s="9" t="str">
        <f>IF(Tabla2[[#This Row],[EMPRESA]]=Tabla2[[#This Row],[CONTRATISTA PRNCIPAL]],"Principal","Secundaria")</f>
        <v>Secundaria</v>
      </c>
      <c r="T2908" s="10">
        <f>IFERROR(1/COUNTIF(Tabla2[CONTRATISTA PRNCIPAL],Tabla2[[#This Row],[CONTRATISTA PRNCIPAL]]),0)</f>
        <v>6.41025641025641E-3</v>
      </c>
      <c r="U2908" s="33">
        <f ca="1">IF(((TODAY()-Tabla2[[#This Row],[FECHA NACIMIENTO]])/365)&lt;18,"Corregir", IF(((TODAY()-Tabla2[[#This Row],[FECHA NACIMIENTO]])/365)&gt;80, "Corregir",ROUNDDOWN(((TODAY()-Tabla2[[#This Row],[FECHA NACIMIENTO]])/365),0)))</f>
        <v>19</v>
      </c>
      <c r="V290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2908" s="34" t="str">
        <f ca="1">+IF(Tabla2[[#This Row],[Edad]]="Corregir","Corregir","Ok")</f>
        <v>Ok</v>
      </c>
      <c r="X2908" s="10" t="str">
        <f>+IFERROR(VLOOKUP(Tabla2[[#This Row],[DISTRITO SEGÚN DNI]],Hoja1!$A$2:$B$55,2,FALSE),"No")</f>
        <v>No</v>
      </c>
      <c r="Y2908" s="10" t="str">
        <f>IF(OR(LOWER(Tabla2[[#This Row],[GENERO]])="masculino", LOWER(Tabla2[[#This Row],[GENERO]])="femenino"),"OK","Corregir")</f>
        <v>OK</v>
      </c>
      <c r="Z2908" s="10" t="str">
        <f>+IF(Tabla2[[#This Row],[Nro. DNI / CE]]="","Corregir",IF(LEN(Tabla2[[#This Row],[Nro. DNI / CE]])&gt;=8,"OK","Corregir"))</f>
        <v>OK</v>
      </c>
      <c r="AA2908" s="10">
        <f>COUNTIF(Tabla2[APELLIDOS Y NOMBRES],Tabla2[[#This Row],[APELLIDOS Y NOMBRES]])</f>
        <v>1</v>
      </c>
      <c r="AB2908" t="str">
        <f ca="1">+IFERROR(IF(Tabla2[[#This Row],[FECHA CESE/BAJA]]="","No Aplica",IF(AND(MONTH(Tabla2[[#This Row],[FECHA CESE/BAJA]])=MONTH(TODAY()-30),YEAR(Tabla2[[#This Row],[FECHA CESE/BAJA]])=YEAR(TODAY())),MONTH(TODAY()-30)&amp;"-"&amp;YEAR(TODAY()),"Borrar")),"No aplica")</f>
        <v>No Aplica</v>
      </c>
      <c r="AC2908" t="str">
        <f ca="1">+IFERROR(IF(Tabla2[[#This Row],[FECHA INICIO DE LABORES EN OBRA]]="","No Aplica",IF(AND(MONTH(Tabla2[[#This Row],[FECHA INICIO DE LABORES EN OBRA]])=MONTH(TODAY()-30),YEAR(Tabla2[[#This Row],[FECHA INICIO DE LABORES EN OBRA]])=YEAR(TODAY())),MONTH(TODAY()-30)&amp;"-"&amp;YEAR(TODAY()),"No Aplica")),"No Aplica")</f>
        <v>No Aplica</v>
      </c>
    </row>
    <row r="2909" spans="1:29" x14ac:dyDescent="0.25">
      <c r="A2909" s="2" t="s">
        <v>2528</v>
      </c>
      <c r="B2909" s="3" t="s">
        <v>2529</v>
      </c>
      <c r="C2909" s="3" t="s">
        <v>41</v>
      </c>
      <c r="D2909" s="3" t="s">
        <v>2535</v>
      </c>
      <c r="E2909" s="3" t="s">
        <v>2536</v>
      </c>
      <c r="F2909" s="36">
        <v>36489</v>
      </c>
      <c r="G2909" s="3">
        <v>1</v>
      </c>
      <c r="H2909" s="3" t="s">
        <v>1452</v>
      </c>
      <c r="I2909" s="3" t="s">
        <v>2533</v>
      </c>
      <c r="J2909" s="3" t="s">
        <v>2537</v>
      </c>
      <c r="K2909" s="3" t="s">
        <v>2455</v>
      </c>
      <c r="L2909" s="8" t="s">
        <v>9813</v>
      </c>
      <c r="M2909" s="5"/>
      <c r="N2909" s="13" t="s">
        <v>1043</v>
      </c>
      <c r="O2909" s="5">
        <v>44835</v>
      </c>
      <c r="P2909" s="8">
        <v>1</v>
      </c>
      <c r="Q2909" s="9">
        <v>2</v>
      </c>
      <c r="R2909" s="9" t="str">
        <f>IFERROR(VLOOKUP(Tabla2[[#This Row],[CONTRATISTA PRNCIPAL]],Hoja1!$L$5:$M$9,2,FALSE),"CJV")</f>
        <v>CJV</v>
      </c>
      <c r="S2909" s="9" t="str">
        <f>IF(Tabla2[[#This Row],[EMPRESA]]=Tabla2[[#This Row],[CONTRATISTA PRNCIPAL]],"Principal","Secundaria")</f>
        <v>Secundaria</v>
      </c>
      <c r="T2909" s="10">
        <f>IFERROR(1/COUNTIF(Tabla2[CONTRATISTA PRNCIPAL],Tabla2[[#This Row],[CONTRATISTA PRNCIPAL]]),0)</f>
        <v>6.41025641025641E-3</v>
      </c>
      <c r="U2909" s="33">
        <f ca="1">IF(((TODAY()-Tabla2[[#This Row],[FECHA NACIMIENTO]])/365)&lt;18,"Corregir", IF(((TODAY()-Tabla2[[#This Row],[FECHA NACIMIENTO]])/365)&gt;80, "Corregir",ROUNDDOWN(((TODAY()-Tabla2[[#This Row],[FECHA NACIMIENTO]])/365),0)))</f>
        <v>23</v>
      </c>
      <c r="V290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2909" s="34" t="str">
        <f ca="1">+IF(Tabla2[[#This Row],[Edad]]="Corregir","Corregir","Ok")</f>
        <v>Ok</v>
      </c>
      <c r="X2909" s="10" t="str">
        <f>+IFERROR(VLOOKUP(Tabla2[[#This Row],[DISTRITO SEGÚN DNI]],Hoja1!$A$2:$B$55,2,FALSE),"No")</f>
        <v>No</v>
      </c>
      <c r="Y2909" s="10" t="str">
        <f>IF(OR(LOWER(Tabla2[[#This Row],[GENERO]])="masculino", LOWER(Tabla2[[#This Row],[GENERO]])="femenino"),"OK","Corregir")</f>
        <v>OK</v>
      </c>
      <c r="Z2909" s="10" t="str">
        <f>+IF(Tabla2[[#This Row],[Nro. DNI / CE]]="","Corregir",IF(LEN(Tabla2[[#This Row],[Nro. DNI / CE]])&gt;=8,"OK","Corregir"))</f>
        <v>OK</v>
      </c>
      <c r="AA2909" s="10">
        <f>COUNTIF(Tabla2[APELLIDOS Y NOMBRES],Tabla2[[#This Row],[APELLIDOS Y NOMBRES]])</f>
        <v>1</v>
      </c>
      <c r="AB2909" t="str">
        <f ca="1">+IFERROR(IF(Tabla2[[#This Row],[FECHA CESE/BAJA]]="","No Aplica",IF(AND(MONTH(Tabla2[[#This Row],[FECHA CESE/BAJA]])=MONTH(TODAY()-30),YEAR(Tabla2[[#This Row],[FECHA CESE/BAJA]])=YEAR(TODAY())),MONTH(TODAY()-30)&amp;"-"&amp;YEAR(TODAY()),"Borrar")),"No aplica")</f>
        <v>No Aplica</v>
      </c>
      <c r="AC2909" t="str">
        <f ca="1">+IFERROR(IF(Tabla2[[#This Row],[FECHA INICIO DE LABORES EN OBRA]]="","No Aplica",IF(AND(MONTH(Tabla2[[#This Row],[FECHA INICIO DE LABORES EN OBRA]])=MONTH(TODAY()-30),YEAR(Tabla2[[#This Row],[FECHA INICIO DE LABORES EN OBRA]])=YEAR(TODAY())),MONTH(TODAY()-30)&amp;"-"&amp;YEAR(TODAY()),"No Aplica")),"No Aplica")</f>
        <v>No Aplica</v>
      </c>
    </row>
    <row r="2910" spans="1:29" x14ac:dyDescent="0.25">
      <c r="A2910" s="2" t="s">
        <v>2506</v>
      </c>
      <c r="B2910" s="3" t="s">
        <v>41</v>
      </c>
      <c r="C2910" s="3" t="s">
        <v>41</v>
      </c>
      <c r="D2910" s="3" t="s">
        <v>467</v>
      </c>
      <c r="E2910" s="3" t="s">
        <v>468</v>
      </c>
      <c r="F2910" s="36">
        <v>26206</v>
      </c>
      <c r="G2910" s="3">
        <v>2</v>
      </c>
      <c r="H2910" s="3" t="s">
        <v>1444</v>
      </c>
      <c r="I2910" s="3" t="s">
        <v>2491</v>
      </c>
      <c r="J2910" s="3" t="s">
        <v>2844</v>
      </c>
      <c r="K2910" s="3" t="s">
        <v>34</v>
      </c>
      <c r="L2910" s="8" t="s">
        <v>9813</v>
      </c>
      <c r="M2910" s="5"/>
      <c r="N2910" s="13" t="s">
        <v>1043</v>
      </c>
      <c r="O2910" s="5">
        <v>45145</v>
      </c>
      <c r="P2910" s="8">
        <v>1</v>
      </c>
      <c r="Q2910" s="9">
        <v>4</v>
      </c>
      <c r="R2910" s="9" t="str">
        <f>IFERROR(VLOOKUP(Tabla2[[#This Row],[CONTRATISTA PRNCIPAL]],Hoja1!$L$5:$M$9,2,FALSE),"CJV")</f>
        <v>CJV</v>
      </c>
      <c r="S2910" s="9" t="str">
        <f>IF(Tabla2[[#This Row],[EMPRESA]]=Tabla2[[#This Row],[CONTRATISTA PRNCIPAL]],"Principal","Secundaria")</f>
        <v>Principal</v>
      </c>
      <c r="T2910" s="10">
        <f>IFERROR(1/COUNTIF(Tabla2[CONTRATISTA PRNCIPAL],Tabla2[[#This Row],[CONTRATISTA PRNCIPAL]]),0)</f>
        <v>6.41025641025641E-3</v>
      </c>
      <c r="U2910" s="33">
        <f ca="1">IF(((TODAY()-Tabla2[[#This Row],[FECHA NACIMIENTO]])/365)&lt;18,"Corregir", IF(((TODAY()-Tabla2[[#This Row],[FECHA NACIMIENTO]])/365)&gt;80, "Corregir",ROUNDDOWN(((TODAY()-Tabla2[[#This Row],[FECHA NACIMIENTO]])/365),0)))</f>
        <v>51</v>
      </c>
      <c r="V291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910" s="34" t="str">
        <f ca="1">+IF(Tabla2[[#This Row],[Edad]]="Corregir","Corregir","Ok")</f>
        <v>Ok</v>
      </c>
      <c r="X2910" s="10" t="str">
        <f>+IFERROR(VLOOKUP(Tabla2[[#This Row],[DISTRITO SEGÚN DNI]],Hoja1!$A$2:$B$55,2,FALSE),"No")</f>
        <v>CALLAO</v>
      </c>
      <c r="Y2910" s="10" t="str">
        <f>IF(OR(LOWER(Tabla2[[#This Row],[GENERO]])="masculino", LOWER(Tabla2[[#This Row],[GENERO]])="femenino"),"OK","Corregir")</f>
        <v>OK</v>
      </c>
      <c r="Z2910" s="10" t="str">
        <f>+IF(Tabla2[[#This Row],[Nro. DNI / CE]]="","Corregir",IF(LEN(Tabla2[[#This Row],[Nro. DNI / CE]])&gt;=8,"OK","Corregir"))</f>
        <v>OK</v>
      </c>
      <c r="AA2910" s="10">
        <f>COUNTIF(Tabla2[APELLIDOS Y NOMBRES],Tabla2[[#This Row],[APELLIDOS Y NOMBRES]])</f>
        <v>1</v>
      </c>
      <c r="AB2910" t="str">
        <f ca="1">+IFERROR(IF(Tabla2[[#This Row],[FECHA CESE/BAJA]]="","No Aplica",IF(AND(MONTH(Tabla2[[#This Row],[FECHA CESE/BAJA]])=MONTH(TODAY()-30),YEAR(Tabla2[[#This Row],[FECHA CESE/BAJA]])=YEAR(TODAY())),MONTH(TODAY()-30)&amp;"-"&amp;YEAR(TODAY()),"Borrar")),"No aplica")</f>
        <v>No Aplica</v>
      </c>
      <c r="AC2910" t="str">
        <f ca="1">+IFERROR(IF(Tabla2[[#This Row],[FECHA INICIO DE LABORES EN OBRA]]="","No Aplica",IF(AND(MONTH(Tabla2[[#This Row],[FECHA INICIO DE LABORES EN OBRA]])=MONTH(TODAY()-30),YEAR(Tabla2[[#This Row],[FECHA INICIO DE LABORES EN OBRA]])=YEAR(TODAY())),MONTH(TODAY()-30)&amp;"-"&amp;YEAR(TODAY()),"No Aplica")),"No Aplica")</f>
        <v>8-2023</v>
      </c>
    </row>
    <row r="2911" spans="1:29" x14ac:dyDescent="0.25">
      <c r="A2911" s="2" t="s">
        <v>2506</v>
      </c>
      <c r="B2911" s="3" t="s">
        <v>41</v>
      </c>
      <c r="C2911" s="3" t="s">
        <v>41</v>
      </c>
      <c r="D2911" s="3">
        <v>41696815</v>
      </c>
      <c r="E2911" s="3" t="s">
        <v>2845</v>
      </c>
      <c r="F2911" s="36" t="s">
        <v>9358</v>
      </c>
      <c r="G2911" s="3">
        <v>2</v>
      </c>
      <c r="H2911" s="3" t="s">
        <v>2668</v>
      </c>
      <c r="I2911" s="3" t="s">
        <v>2491</v>
      </c>
      <c r="J2911" s="3" t="s">
        <v>2846</v>
      </c>
      <c r="K2911" s="3" t="s">
        <v>1460</v>
      </c>
      <c r="L2911" s="8" t="s">
        <v>9813</v>
      </c>
      <c r="M2911" s="5"/>
      <c r="N2911" s="13" t="s">
        <v>1043</v>
      </c>
      <c r="O2911" s="5">
        <v>45077</v>
      </c>
      <c r="P2911" s="8">
        <v>1</v>
      </c>
      <c r="Q2911" s="9">
        <v>4</v>
      </c>
      <c r="R2911" s="9" t="str">
        <f>IFERROR(VLOOKUP(Tabla2[[#This Row],[CONTRATISTA PRNCIPAL]],Hoja1!$L$5:$M$9,2,FALSE),"CJV")</f>
        <v>CJV</v>
      </c>
      <c r="S2911" s="9" t="str">
        <f>IF(Tabla2[[#This Row],[EMPRESA]]=Tabla2[[#This Row],[CONTRATISTA PRNCIPAL]],"Principal","Secundaria")</f>
        <v>Principal</v>
      </c>
      <c r="T2911" s="10">
        <f>IFERROR(1/COUNTIF(Tabla2[CONTRATISTA PRNCIPAL],Tabla2[[#This Row],[CONTRATISTA PRNCIPAL]]),0)</f>
        <v>6.41025641025641E-3</v>
      </c>
      <c r="U2911" s="33">
        <f ca="1">IF(((TODAY()-Tabla2[[#This Row],[FECHA NACIMIENTO]])/365)&lt;18,"Corregir", IF(((TODAY()-Tabla2[[#This Row],[FECHA NACIMIENTO]])/365)&gt;80, "Corregir",ROUNDDOWN(((TODAY()-Tabla2[[#This Row],[FECHA NACIMIENTO]])/365),0)))</f>
        <v>42</v>
      </c>
      <c r="V291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911" s="34" t="str">
        <f ca="1">+IF(Tabla2[[#This Row],[Edad]]="Corregir","Corregir","Ok")</f>
        <v>Ok</v>
      </c>
      <c r="X2911" s="10" t="str">
        <f>+IFERROR(VLOOKUP(Tabla2[[#This Row],[DISTRITO SEGÚN DNI]],Hoja1!$A$2:$B$55,2,FALSE),"No")</f>
        <v>No</v>
      </c>
      <c r="Y2911" s="10" t="str">
        <f>IF(OR(LOWER(Tabla2[[#This Row],[GENERO]])="masculino", LOWER(Tabla2[[#This Row],[GENERO]])="femenino"),"OK","Corregir")</f>
        <v>OK</v>
      </c>
      <c r="Z2911" s="10" t="str">
        <f>+IF(Tabla2[[#This Row],[Nro. DNI / CE]]="","Corregir",IF(LEN(Tabla2[[#This Row],[Nro. DNI / CE]])&gt;=8,"OK","Corregir"))</f>
        <v>OK</v>
      </c>
      <c r="AA2911" s="10">
        <f>COUNTIF(Tabla2[APELLIDOS Y NOMBRES],Tabla2[[#This Row],[APELLIDOS Y NOMBRES]])</f>
        <v>1</v>
      </c>
      <c r="AB2911" t="str">
        <f ca="1">+IFERROR(IF(Tabla2[[#This Row],[FECHA CESE/BAJA]]="","No Aplica",IF(AND(MONTH(Tabla2[[#This Row],[FECHA CESE/BAJA]])=MONTH(TODAY()-30),YEAR(Tabla2[[#This Row],[FECHA CESE/BAJA]])=YEAR(TODAY())),MONTH(TODAY()-30)&amp;"-"&amp;YEAR(TODAY()),"Borrar")),"No aplica")</f>
        <v>No Aplica</v>
      </c>
      <c r="AC2911" t="str">
        <f ca="1">+IFERROR(IF(Tabla2[[#This Row],[FECHA INICIO DE LABORES EN OBRA]]="","No Aplica",IF(AND(MONTH(Tabla2[[#This Row],[FECHA INICIO DE LABORES EN OBRA]])=MONTH(TODAY()-30),YEAR(Tabla2[[#This Row],[FECHA INICIO DE LABORES EN OBRA]])=YEAR(TODAY())),MONTH(TODAY()-30)&amp;"-"&amp;YEAR(TODAY()),"No Aplica")),"No Aplica")</f>
        <v>No Aplica</v>
      </c>
    </row>
    <row r="2912" spans="1:29" x14ac:dyDescent="0.25">
      <c r="A2912" s="2" t="s">
        <v>2506</v>
      </c>
      <c r="B2912" s="3" t="s">
        <v>41</v>
      </c>
      <c r="C2912" s="3" t="s">
        <v>41</v>
      </c>
      <c r="D2912" s="3" t="s">
        <v>2848</v>
      </c>
      <c r="E2912" s="3" t="s">
        <v>2849</v>
      </c>
      <c r="F2912" s="36">
        <v>26632</v>
      </c>
      <c r="G2912" s="3">
        <v>2</v>
      </c>
      <c r="H2912" s="3" t="s">
        <v>2841</v>
      </c>
      <c r="I2912" s="3" t="s">
        <v>2491</v>
      </c>
      <c r="J2912" s="3" t="s">
        <v>2850</v>
      </c>
      <c r="K2912" s="3" t="s">
        <v>2455</v>
      </c>
      <c r="L2912" s="8" t="s">
        <v>9813</v>
      </c>
      <c r="M2912" s="5"/>
      <c r="N2912" s="13" t="s">
        <v>1043</v>
      </c>
      <c r="O2912" s="5">
        <v>45141</v>
      </c>
      <c r="P2912" s="8">
        <v>1</v>
      </c>
      <c r="Q2912" s="9">
        <v>4</v>
      </c>
      <c r="R2912" s="9" t="str">
        <f>IFERROR(VLOOKUP(Tabla2[[#This Row],[CONTRATISTA PRNCIPAL]],Hoja1!$L$5:$M$9,2,FALSE),"CJV")</f>
        <v>CJV</v>
      </c>
      <c r="S2912" s="9" t="str">
        <f>IF(Tabla2[[#This Row],[EMPRESA]]=Tabla2[[#This Row],[CONTRATISTA PRNCIPAL]],"Principal","Secundaria")</f>
        <v>Principal</v>
      </c>
      <c r="T2912" s="10">
        <f>IFERROR(1/COUNTIF(Tabla2[CONTRATISTA PRNCIPAL],Tabla2[[#This Row],[CONTRATISTA PRNCIPAL]]),0)</f>
        <v>6.41025641025641E-3</v>
      </c>
      <c r="U2912" s="33">
        <f ca="1">IF(((TODAY()-Tabla2[[#This Row],[FECHA NACIMIENTO]])/365)&lt;18,"Corregir", IF(((TODAY()-Tabla2[[#This Row],[FECHA NACIMIENTO]])/365)&gt;80, "Corregir",ROUNDDOWN(((TODAY()-Tabla2[[#This Row],[FECHA NACIMIENTO]])/365),0)))</f>
        <v>50</v>
      </c>
      <c r="V291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912" s="34" t="str">
        <f ca="1">+IF(Tabla2[[#This Row],[Edad]]="Corregir","Corregir","Ok")</f>
        <v>Ok</v>
      </c>
      <c r="X2912" s="10" t="str">
        <f>+IFERROR(VLOOKUP(Tabla2[[#This Row],[DISTRITO SEGÚN DNI]],Hoja1!$A$2:$B$55,2,FALSE),"No")</f>
        <v>No</v>
      </c>
      <c r="Y2912" s="10" t="str">
        <f>IF(OR(LOWER(Tabla2[[#This Row],[GENERO]])="masculino", LOWER(Tabla2[[#This Row],[GENERO]])="femenino"),"OK","Corregir")</f>
        <v>OK</v>
      </c>
      <c r="Z2912" s="10" t="str">
        <f>+IF(Tabla2[[#This Row],[Nro. DNI / CE]]="","Corregir",IF(LEN(Tabla2[[#This Row],[Nro. DNI / CE]])&gt;=8,"OK","Corregir"))</f>
        <v>OK</v>
      </c>
      <c r="AA2912" s="10">
        <f>COUNTIF(Tabla2[APELLIDOS Y NOMBRES],Tabla2[[#This Row],[APELLIDOS Y NOMBRES]])</f>
        <v>1</v>
      </c>
      <c r="AB2912" t="str">
        <f ca="1">+IFERROR(IF(Tabla2[[#This Row],[FECHA CESE/BAJA]]="","No Aplica",IF(AND(MONTH(Tabla2[[#This Row],[FECHA CESE/BAJA]])=MONTH(TODAY()-30),YEAR(Tabla2[[#This Row],[FECHA CESE/BAJA]])=YEAR(TODAY())),MONTH(TODAY()-30)&amp;"-"&amp;YEAR(TODAY()),"Borrar")),"No aplica")</f>
        <v>No Aplica</v>
      </c>
      <c r="AC2912" t="str">
        <f ca="1">+IFERROR(IF(Tabla2[[#This Row],[FECHA INICIO DE LABORES EN OBRA]]="","No Aplica",IF(AND(MONTH(Tabla2[[#This Row],[FECHA INICIO DE LABORES EN OBRA]])=MONTH(TODAY()-30),YEAR(Tabla2[[#This Row],[FECHA INICIO DE LABORES EN OBRA]])=YEAR(TODAY())),MONTH(TODAY()-30)&amp;"-"&amp;YEAR(TODAY()),"No Aplica")),"No Aplica")</f>
        <v>8-2023</v>
      </c>
    </row>
    <row r="2913" spans="1:29" x14ac:dyDescent="0.25">
      <c r="A2913" s="2" t="s">
        <v>2506</v>
      </c>
      <c r="B2913" s="3" t="s">
        <v>41</v>
      </c>
      <c r="C2913" s="3" t="s">
        <v>41</v>
      </c>
      <c r="D2913" s="3" t="s">
        <v>2608</v>
      </c>
      <c r="E2913" s="3" t="s">
        <v>2609</v>
      </c>
      <c r="F2913" s="36">
        <v>24225</v>
      </c>
      <c r="G2913" s="3">
        <v>2</v>
      </c>
      <c r="H2913" s="3" t="s">
        <v>2602</v>
      </c>
      <c r="I2913" s="3" t="s">
        <v>2578</v>
      </c>
      <c r="J2913" s="3" t="s">
        <v>2610</v>
      </c>
      <c r="K2913" s="3" t="s">
        <v>1054</v>
      </c>
      <c r="L2913" s="8" t="s">
        <v>9813</v>
      </c>
      <c r="M2913" s="5"/>
      <c r="N2913" s="13" t="s">
        <v>1043</v>
      </c>
      <c r="O2913" s="5">
        <v>43888</v>
      </c>
      <c r="P2913" s="8">
        <v>1</v>
      </c>
      <c r="Q2913" s="9">
        <v>4</v>
      </c>
      <c r="R2913" s="9" t="str">
        <f>IFERROR(VLOOKUP(Tabla2[[#This Row],[CONTRATISTA PRNCIPAL]],Hoja1!$L$5:$M$9,2,FALSE),"CJV")</f>
        <v>CJV</v>
      </c>
      <c r="S2913" s="9" t="str">
        <f>IF(Tabla2[[#This Row],[EMPRESA]]=Tabla2[[#This Row],[CONTRATISTA PRNCIPAL]],"Principal","Secundaria")</f>
        <v>Principal</v>
      </c>
      <c r="T2913" s="10">
        <f>IFERROR(1/COUNTIF(Tabla2[CONTRATISTA PRNCIPAL],Tabla2[[#This Row],[CONTRATISTA PRNCIPAL]]),0)</f>
        <v>6.41025641025641E-3</v>
      </c>
      <c r="U2913" s="33">
        <f ca="1">IF(((TODAY()-Tabla2[[#This Row],[FECHA NACIMIENTO]])/365)&lt;18,"Corregir", IF(((TODAY()-Tabla2[[#This Row],[FECHA NACIMIENTO]])/365)&gt;80, "Corregir",ROUNDDOWN(((TODAY()-Tabla2[[#This Row],[FECHA NACIMIENTO]])/365),0)))</f>
        <v>57</v>
      </c>
      <c r="V291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913" s="34" t="str">
        <f ca="1">+IF(Tabla2[[#This Row],[Edad]]="Corregir","Corregir","Ok")</f>
        <v>Ok</v>
      </c>
      <c r="X2913" s="10" t="str">
        <f>+IFERROR(VLOOKUP(Tabla2[[#This Row],[DISTRITO SEGÚN DNI]],Hoja1!$A$2:$B$55,2,FALSE),"No")</f>
        <v>No</v>
      </c>
      <c r="Y2913" s="10" t="str">
        <f>IF(OR(LOWER(Tabla2[[#This Row],[GENERO]])="masculino", LOWER(Tabla2[[#This Row],[GENERO]])="femenino"),"OK","Corregir")</f>
        <v>OK</v>
      </c>
      <c r="Z2913" s="10" t="str">
        <f>+IF(Tabla2[[#This Row],[Nro. DNI / CE]]="","Corregir",IF(LEN(Tabla2[[#This Row],[Nro. DNI / CE]])&gt;=8,"OK","Corregir"))</f>
        <v>OK</v>
      </c>
      <c r="AA2913" s="10">
        <f>COUNTIF(Tabla2[APELLIDOS Y NOMBRES],Tabla2[[#This Row],[APELLIDOS Y NOMBRES]])</f>
        <v>1</v>
      </c>
      <c r="AB2913" t="str">
        <f ca="1">+IFERROR(IF(Tabla2[[#This Row],[FECHA CESE/BAJA]]="","No Aplica",IF(AND(MONTH(Tabla2[[#This Row],[FECHA CESE/BAJA]])=MONTH(TODAY()-30),YEAR(Tabla2[[#This Row],[FECHA CESE/BAJA]])=YEAR(TODAY())),MONTH(TODAY()-30)&amp;"-"&amp;YEAR(TODAY()),"Borrar")),"No aplica")</f>
        <v>No Aplica</v>
      </c>
      <c r="AC2913" t="str">
        <f ca="1">+IFERROR(IF(Tabla2[[#This Row],[FECHA INICIO DE LABORES EN OBRA]]="","No Aplica",IF(AND(MONTH(Tabla2[[#This Row],[FECHA INICIO DE LABORES EN OBRA]])=MONTH(TODAY()-30),YEAR(Tabla2[[#This Row],[FECHA INICIO DE LABORES EN OBRA]])=YEAR(TODAY())),MONTH(TODAY()-30)&amp;"-"&amp;YEAR(TODAY()),"No Aplica")),"No Aplica")</f>
        <v>No Aplica</v>
      </c>
    </row>
    <row r="2914" spans="1:29" x14ac:dyDescent="0.25">
      <c r="A2914" s="2" t="s">
        <v>2506</v>
      </c>
      <c r="B2914" s="3" t="s">
        <v>41</v>
      </c>
      <c r="C2914" s="3" t="s">
        <v>41</v>
      </c>
      <c r="D2914" s="3" t="s">
        <v>2676</v>
      </c>
      <c r="E2914" s="3" t="s">
        <v>2677</v>
      </c>
      <c r="F2914" s="36">
        <v>35208</v>
      </c>
      <c r="G2914" s="3">
        <v>2</v>
      </c>
      <c r="H2914" s="3" t="s">
        <v>2678</v>
      </c>
      <c r="I2914" s="3" t="s">
        <v>2578</v>
      </c>
      <c r="J2914" s="3" t="s">
        <v>2679</v>
      </c>
      <c r="K2914" s="3" t="s">
        <v>2665</v>
      </c>
      <c r="L2914" s="8" t="s">
        <v>9813</v>
      </c>
      <c r="M2914" s="5"/>
      <c r="N2914" s="13" t="s">
        <v>1043</v>
      </c>
      <c r="O2914" s="5">
        <v>44238</v>
      </c>
      <c r="P2914" s="8">
        <v>1</v>
      </c>
      <c r="Q2914" s="9">
        <v>4</v>
      </c>
      <c r="R2914" s="9" t="str">
        <f>IFERROR(VLOOKUP(Tabla2[[#This Row],[CONTRATISTA PRNCIPAL]],Hoja1!$L$5:$M$9,2,FALSE),"CJV")</f>
        <v>CJV</v>
      </c>
      <c r="S2914" s="9" t="str">
        <f>IF(Tabla2[[#This Row],[EMPRESA]]=Tabla2[[#This Row],[CONTRATISTA PRNCIPAL]],"Principal","Secundaria")</f>
        <v>Principal</v>
      </c>
      <c r="T2914" s="10">
        <f>IFERROR(1/COUNTIF(Tabla2[CONTRATISTA PRNCIPAL],Tabla2[[#This Row],[CONTRATISTA PRNCIPAL]]),0)</f>
        <v>6.41025641025641E-3</v>
      </c>
      <c r="U2914" s="33">
        <f ca="1">IF(((TODAY()-Tabla2[[#This Row],[FECHA NACIMIENTO]])/365)&lt;18,"Corregir", IF(((TODAY()-Tabla2[[#This Row],[FECHA NACIMIENTO]])/365)&gt;80, "Corregir",ROUNDDOWN(((TODAY()-Tabla2[[#This Row],[FECHA NACIMIENTO]])/365),0)))</f>
        <v>27</v>
      </c>
      <c r="V291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914" s="34" t="str">
        <f ca="1">+IF(Tabla2[[#This Row],[Edad]]="Corregir","Corregir","Ok")</f>
        <v>Ok</v>
      </c>
      <c r="X2914" s="10" t="str">
        <f>+IFERROR(VLOOKUP(Tabla2[[#This Row],[DISTRITO SEGÚN DNI]],Hoja1!$A$2:$B$55,2,FALSE),"No")</f>
        <v>No</v>
      </c>
      <c r="Y2914" s="10" t="str">
        <f>IF(OR(LOWER(Tabla2[[#This Row],[GENERO]])="masculino", LOWER(Tabla2[[#This Row],[GENERO]])="femenino"),"OK","Corregir")</f>
        <v>OK</v>
      </c>
      <c r="Z2914" s="10" t="str">
        <f>+IF(Tabla2[[#This Row],[Nro. DNI / CE]]="","Corregir",IF(LEN(Tabla2[[#This Row],[Nro. DNI / CE]])&gt;=8,"OK","Corregir"))</f>
        <v>OK</v>
      </c>
      <c r="AA2914" s="10">
        <f>COUNTIF(Tabla2[APELLIDOS Y NOMBRES],Tabla2[[#This Row],[APELLIDOS Y NOMBRES]])</f>
        <v>1</v>
      </c>
      <c r="AB2914" t="str">
        <f ca="1">+IFERROR(IF(Tabla2[[#This Row],[FECHA CESE/BAJA]]="","No Aplica",IF(AND(MONTH(Tabla2[[#This Row],[FECHA CESE/BAJA]])=MONTH(TODAY()-30),YEAR(Tabla2[[#This Row],[FECHA CESE/BAJA]])=YEAR(TODAY())),MONTH(TODAY()-30)&amp;"-"&amp;YEAR(TODAY()),"Borrar")),"No aplica")</f>
        <v>No Aplica</v>
      </c>
      <c r="AC2914" t="str">
        <f ca="1">+IFERROR(IF(Tabla2[[#This Row],[FECHA INICIO DE LABORES EN OBRA]]="","No Aplica",IF(AND(MONTH(Tabla2[[#This Row],[FECHA INICIO DE LABORES EN OBRA]])=MONTH(TODAY()-30),YEAR(Tabla2[[#This Row],[FECHA INICIO DE LABORES EN OBRA]])=YEAR(TODAY())),MONTH(TODAY()-30)&amp;"-"&amp;YEAR(TODAY()),"No Aplica")),"No Aplica")</f>
        <v>No Aplica</v>
      </c>
    </row>
    <row r="2915" spans="1:29" x14ac:dyDescent="0.25">
      <c r="A2915" s="2" t="s">
        <v>2506</v>
      </c>
      <c r="B2915" s="3" t="s">
        <v>41</v>
      </c>
      <c r="C2915" s="3" t="s">
        <v>41</v>
      </c>
      <c r="D2915" s="3" t="s">
        <v>2860</v>
      </c>
      <c r="E2915" s="3" t="s">
        <v>2861</v>
      </c>
      <c r="F2915" s="36">
        <v>36354</v>
      </c>
      <c r="G2915" s="3">
        <v>2</v>
      </c>
      <c r="H2915" s="3" t="s">
        <v>2668</v>
      </c>
      <c r="I2915" s="3" t="s">
        <v>2491</v>
      </c>
      <c r="J2915" s="3" t="s">
        <v>2862</v>
      </c>
      <c r="K2915" s="3" t="s">
        <v>1460</v>
      </c>
      <c r="L2915" s="8" t="s">
        <v>9813</v>
      </c>
      <c r="M2915" s="5"/>
      <c r="N2915" s="13" t="s">
        <v>1043</v>
      </c>
      <c r="O2915" s="5">
        <v>45104</v>
      </c>
      <c r="P2915" s="8">
        <v>1</v>
      </c>
      <c r="Q2915" s="9">
        <v>4</v>
      </c>
      <c r="R2915" s="9" t="str">
        <f>IFERROR(VLOOKUP(Tabla2[[#This Row],[CONTRATISTA PRNCIPAL]],Hoja1!$L$5:$M$9,2,FALSE),"CJV")</f>
        <v>CJV</v>
      </c>
      <c r="S2915" s="9" t="str">
        <f>IF(Tabla2[[#This Row],[EMPRESA]]=Tabla2[[#This Row],[CONTRATISTA PRNCIPAL]],"Principal","Secundaria")</f>
        <v>Principal</v>
      </c>
      <c r="T2915" s="10">
        <f>IFERROR(1/COUNTIF(Tabla2[CONTRATISTA PRNCIPAL],Tabla2[[#This Row],[CONTRATISTA PRNCIPAL]]),0)</f>
        <v>6.41025641025641E-3</v>
      </c>
      <c r="U2915" s="33">
        <f ca="1">IF(((TODAY()-Tabla2[[#This Row],[FECHA NACIMIENTO]])/365)&lt;18,"Corregir", IF(((TODAY()-Tabla2[[#This Row],[FECHA NACIMIENTO]])/365)&gt;80, "Corregir",ROUNDDOWN(((TODAY()-Tabla2[[#This Row],[FECHA NACIMIENTO]])/365),0)))</f>
        <v>24</v>
      </c>
      <c r="V291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915" s="34" t="str">
        <f ca="1">+IF(Tabla2[[#This Row],[Edad]]="Corregir","Corregir","Ok")</f>
        <v>Ok</v>
      </c>
      <c r="X2915" s="10" t="str">
        <f>+IFERROR(VLOOKUP(Tabla2[[#This Row],[DISTRITO SEGÚN DNI]],Hoja1!$A$2:$B$55,2,FALSE),"No")</f>
        <v>No</v>
      </c>
      <c r="Y2915" s="10" t="str">
        <f>IF(OR(LOWER(Tabla2[[#This Row],[GENERO]])="masculino", LOWER(Tabla2[[#This Row],[GENERO]])="femenino"),"OK","Corregir")</f>
        <v>OK</v>
      </c>
      <c r="Z2915" s="10" t="str">
        <f>+IF(Tabla2[[#This Row],[Nro. DNI / CE]]="","Corregir",IF(LEN(Tabla2[[#This Row],[Nro. DNI / CE]])&gt;=8,"OK","Corregir"))</f>
        <v>OK</v>
      </c>
      <c r="AA2915" s="10">
        <f>COUNTIF(Tabla2[APELLIDOS Y NOMBRES],Tabla2[[#This Row],[APELLIDOS Y NOMBRES]])</f>
        <v>1</v>
      </c>
      <c r="AB2915" t="str">
        <f ca="1">+IFERROR(IF(Tabla2[[#This Row],[FECHA CESE/BAJA]]="","No Aplica",IF(AND(MONTH(Tabla2[[#This Row],[FECHA CESE/BAJA]])=MONTH(TODAY()-30),YEAR(Tabla2[[#This Row],[FECHA CESE/BAJA]])=YEAR(TODAY())),MONTH(TODAY()-30)&amp;"-"&amp;YEAR(TODAY()),"Borrar")),"No aplica")</f>
        <v>No Aplica</v>
      </c>
      <c r="AC2915" t="str">
        <f ca="1">+IFERROR(IF(Tabla2[[#This Row],[FECHA INICIO DE LABORES EN OBRA]]="","No Aplica",IF(AND(MONTH(Tabla2[[#This Row],[FECHA INICIO DE LABORES EN OBRA]])=MONTH(TODAY()-30),YEAR(Tabla2[[#This Row],[FECHA INICIO DE LABORES EN OBRA]])=YEAR(TODAY())),MONTH(TODAY()-30)&amp;"-"&amp;YEAR(TODAY()),"No Aplica")),"No Aplica")</f>
        <v>No Aplica</v>
      </c>
    </row>
    <row r="2916" spans="1:29" x14ac:dyDescent="0.25">
      <c r="A2916" s="2" t="s">
        <v>2506</v>
      </c>
      <c r="B2916" s="3" t="s">
        <v>41</v>
      </c>
      <c r="C2916" s="3" t="s">
        <v>41</v>
      </c>
      <c r="D2916" s="3" t="s">
        <v>2634</v>
      </c>
      <c r="E2916" s="3" t="s">
        <v>2635</v>
      </c>
      <c r="F2916" s="36">
        <v>31552</v>
      </c>
      <c r="G2916" s="3">
        <v>2</v>
      </c>
      <c r="H2916" s="3" t="s">
        <v>2636</v>
      </c>
      <c r="I2916" s="3" t="s">
        <v>2625</v>
      </c>
      <c r="J2916" s="3" t="s">
        <v>2637</v>
      </c>
      <c r="K2916" s="3" t="s">
        <v>2638</v>
      </c>
      <c r="L2916" s="8" t="s">
        <v>9813</v>
      </c>
      <c r="M2916" s="5"/>
      <c r="N2916" s="13" t="s">
        <v>1043</v>
      </c>
      <c r="O2916" s="5">
        <v>44123</v>
      </c>
      <c r="P2916" s="8">
        <v>1</v>
      </c>
      <c r="Q2916" s="9">
        <v>4</v>
      </c>
      <c r="R2916" s="9" t="str">
        <f>IFERROR(VLOOKUP(Tabla2[[#This Row],[CONTRATISTA PRNCIPAL]],Hoja1!$L$5:$M$9,2,FALSE),"CJV")</f>
        <v>CJV</v>
      </c>
      <c r="S2916" s="9" t="str">
        <f>IF(Tabla2[[#This Row],[EMPRESA]]=Tabla2[[#This Row],[CONTRATISTA PRNCIPAL]],"Principal","Secundaria")</f>
        <v>Principal</v>
      </c>
      <c r="T2916" s="10">
        <f>IFERROR(1/COUNTIF(Tabla2[CONTRATISTA PRNCIPAL],Tabla2[[#This Row],[CONTRATISTA PRNCIPAL]]),0)</f>
        <v>6.41025641025641E-3</v>
      </c>
      <c r="U2916" s="33">
        <f ca="1">IF(((TODAY()-Tabla2[[#This Row],[FECHA NACIMIENTO]])/365)&lt;18,"Corregir", IF(((TODAY()-Tabla2[[#This Row],[FECHA NACIMIENTO]])/365)&gt;80, "Corregir",ROUNDDOWN(((TODAY()-Tabla2[[#This Row],[FECHA NACIMIENTO]])/365),0)))</f>
        <v>37</v>
      </c>
      <c r="V291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916" s="34" t="str">
        <f ca="1">+IF(Tabla2[[#This Row],[Edad]]="Corregir","Corregir","Ok")</f>
        <v>Ok</v>
      </c>
      <c r="X2916" s="10" t="str">
        <f>+IFERROR(VLOOKUP(Tabla2[[#This Row],[DISTRITO SEGÚN DNI]],Hoja1!$A$2:$B$55,2,FALSE),"No")</f>
        <v>No</v>
      </c>
      <c r="Y2916" s="10" t="str">
        <f>IF(OR(LOWER(Tabla2[[#This Row],[GENERO]])="masculino", LOWER(Tabla2[[#This Row],[GENERO]])="femenino"),"OK","Corregir")</f>
        <v>OK</v>
      </c>
      <c r="Z2916" s="10" t="str">
        <f>+IF(Tabla2[[#This Row],[Nro. DNI / CE]]="","Corregir",IF(LEN(Tabla2[[#This Row],[Nro. DNI / CE]])&gt;=8,"OK","Corregir"))</f>
        <v>OK</v>
      </c>
      <c r="AA2916" s="10">
        <f>COUNTIF(Tabla2[APELLIDOS Y NOMBRES],Tabla2[[#This Row],[APELLIDOS Y NOMBRES]])</f>
        <v>1</v>
      </c>
      <c r="AB2916" t="str">
        <f ca="1">+IFERROR(IF(Tabla2[[#This Row],[FECHA CESE/BAJA]]="","No Aplica",IF(AND(MONTH(Tabla2[[#This Row],[FECHA CESE/BAJA]])=MONTH(TODAY()-30),YEAR(Tabla2[[#This Row],[FECHA CESE/BAJA]])=YEAR(TODAY())),MONTH(TODAY()-30)&amp;"-"&amp;YEAR(TODAY()),"Borrar")),"No aplica")</f>
        <v>No Aplica</v>
      </c>
      <c r="AC2916" t="str">
        <f ca="1">+IFERROR(IF(Tabla2[[#This Row],[FECHA INICIO DE LABORES EN OBRA]]="","No Aplica",IF(AND(MONTH(Tabla2[[#This Row],[FECHA INICIO DE LABORES EN OBRA]])=MONTH(TODAY()-30),YEAR(Tabla2[[#This Row],[FECHA INICIO DE LABORES EN OBRA]])=YEAR(TODAY())),MONTH(TODAY()-30)&amp;"-"&amp;YEAR(TODAY()),"No Aplica")),"No Aplica")</f>
        <v>No Aplica</v>
      </c>
    </row>
    <row r="2917" spans="1:29" x14ac:dyDescent="0.25">
      <c r="A2917" s="2" t="s">
        <v>2506</v>
      </c>
      <c r="B2917" s="3" t="s">
        <v>41</v>
      </c>
      <c r="C2917" s="3" t="s">
        <v>41</v>
      </c>
      <c r="D2917" s="3" t="s">
        <v>2851</v>
      </c>
      <c r="E2917" s="3" t="s">
        <v>2852</v>
      </c>
      <c r="F2917" s="36">
        <v>28880</v>
      </c>
      <c r="G2917" s="3">
        <v>2</v>
      </c>
      <c r="H2917" s="3" t="s">
        <v>1458</v>
      </c>
      <c r="I2917" s="3" t="s">
        <v>2491</v>
      </c>
      <c r="J2917" s="3" t="s">
        <v>2853</v>
      </c>
      <c r="K2917" s="3" t="s">
        <v>2458</v>
      </c>
      <c r="L2917" s="8" t="s">
        <v>9813</v>
      </c>
      <c r="M2917" s="5"/>
      <c r="N2917" s="13" t="s">
        <v>1043</v>
      </c>
      <c r="O2917" s="5">
        <v>45087</v>
      </c>
      <c r="P2917" s="8">
        <v>1</v>
      </c>
      <c r="Q2917" s="9">
        <v>4</v>
      </c>
      <c r="R2917" s="9" t="str">
        <f>IFERROR(VLOOKUP(Tabla2[[#This Row],[CONTRATISTA PRNCIPAL]],Hoja1!$L$5:$M$9,2,FALSE),"CJV")</f>
        <v>CJV</v>
      </c>
      <c r="S2917" s="9" t="str">
        <f>IF(Tabla2[[#This Row],[EMPRESA]]=Tabla2[[#This Row],[CONTRATISTA PRNCIPAL]],"Principal","Secundaria")</f>
        <v>Principal</v>
      </c>
      <c r="T2917" s="10">
        <f>IFERROR(1/COUNTIF(Tabla2[CONTRATISTA PRNCIPAL],Tabla2[[#This Row],[CONTRATISTA PRNCIPAL]]),0)</f>
        <v>6.41025641025641E-3</v>
      </c>
      <c r="U2917" s="33">
        <f ca="1">IF(((TODAY()-Tabla2[[#This Row],[FECHA NACIMIENTO]])/365)&lt;18,"Corregir", IF(((TODAY()-Tabla2[[#This Row],[FECHA NACIMIENTO]])/365)&gt;80, "Corregir",ROUNDDOWN(((TODAY()-Tabla2[[#This Row],[FECHA NACIMIENTO]])/365),0)))</f>
        <v>44</v>
      </c>
      <c r="V291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917" s="34" t="str">
        <f ca="1">+IF(Tabla2[[#This Row],[Edad]]="Corregir","Corregir","Ok")</f>
        <v>Ok</v>
      </c>
      <c r="X2917" s="10" t="str">
        <f>+IFERROR(VLOOKUP(Tabla2[[#This Row],[DISTRITO SEGÚN DNI]],Hoja1!$A$2:$B$55,2,FALSE),"No")</f>
        <v>No</v>
      </c>
      <c r="Y2917" s="10" t="str">
        <f>IF(OR(LOWER(Tabla2[[#This Row],[GENERO]])="masculino", LOWER(Tabla2[[#This Row],[GENERO]])="femenino"),"OK","Corregir")</f>
        <v>OK</v>
      </c>
      <c r="Z2917" s="10" t="str">
        <f>+IF(Tabla2[[#This Row],[Nro. DNI / CE]]="","Corregir",IF(LEN(Tabla2[[#This Row],[Nro. DNI / CE]])&gt;=8,"OK","Corregir"))</f>
        <v>OK</v>
      </c>
      <c r="AA2917" s="10">
        <f>COUNTIF(Tabla2[APELLIDOS Y NOMBRES],Tabla2[[#This Row],[APELLIDOS Y NOMBRES]])</f>
        <v>1</v>
      </c>
      <c r="AB2917" t="str">
        <f ca="1">+IFERROR(IF(Tabla2[[#This Row],[FECHA CESE/BAJA]]="","No Aplica",IF(AND(MONTH(Tabla2[[#This Row],[FECHA CESE/BAJA]])=MONTH(TODAY()-30),YEAR(Tabla2[[#This Row],[FECHA CESE/BAJA]])=YEAR(TODAY())),MONTH(TODAY()-30)&amp;"-"&amp;YEAR(TODAY()),"Borrar")),"No aplica")</f>
        <v>No Aplica</v>
      </c>
      <c r="AC2917" t="str">
        <f ca="1">+IFERROR(IF(Tabla2[[#This Row],[FECHA INICIO DE LABORES EN OBRA]]="","No Aplica",IF(AND(MONTH(Tabla2[[#This Row],[FECHA INICIO DE LABORES EN OBRA]])=MONTH(TODAY()-30),YEAR(Tabla2[[#This Row],[FECHA INICIO DE LABORES EN OBRA]])=YEAR(TODAY())),MONTH(TODAY()-30)&amp;"-"&amp;YEAR(TODAY()),"No Aplica")),"No Aplica")</f>
        <v>No Aplica</v>
      </c>
    </row>
    <row r="2918" spans="1:29" x14ac:dyDescent="0.25">
      <c r="A2918" s="2" t="s">
        <v>2506</v>
      </c>
      <c r="B2918" s="3" t="s">
        <v>41</v>
      </c>
      <c r="C2918" s="3" t="s">
        <v>41</v>
      </c>
      <c r="D2918" s="3" t="s">
        <v>2642</v>
      </c>
      <c r="E2918" s="3" t="s">
        <v>2643</v>
      </c>
      <c r="F2918" s="36">
        <v>26865</v>
      </c>
      <c r="G2918" s="3">
        <v>2</v>
      </c>
      <c r="H2918" s="3" t="s">
        <v>1442</v>
      </c>
      <c r="I2918" s="3" t="s">
        <v>2625</v>
      </c>
      <c r="J2918" s="3" t="s">
        <v>2644</v>
      </c>
      <c r="K2918" s="3" t="s">
        <v>1531</v>
      </c>
      <c r="L2918" s="8" t="s">
        <v>9813</v>
      </c>
      <c r="M2918" s="5"/>
      <c r="N2918" s="13" t="s">
        <v>1043</v>
      </c>
      <c r="O2918" s="5">
        <v>44130</v>
      </c>
      <c r="P2918" s="8">
        <v>1</v>
      </c>
      <c r="Q2918" s="9">
        <v>4</v>
      </c>
      <c r="R2918" s="9" t="str">
        <f>IFERROR(VLOOKUP(Tabla2[[#This Row],[CONTRATISTA PRNCIPAL]],Hoja1!$L$5:$M$9,2,FALSE),"CJV")</f>
        <v>CJV</v>
      </c>
      <c r="S2918" s="9" t="str">
        <f>IF(Tabla2[[#This Row],[EMPRESA]]=Tabla2[[#This Row],[CONTRATISTA PRNCIPAL]],"Principal","Secundaria")</f>
        <v>Principal</v>
      </c>
      <c r="T2918" s="10">
        <f>IFERROR(1/COUNTIF(Tabla2[CONTRATISTA PRNCIPAL],Tabla2[[#This Row],[CONTRATISTA PRNCIPAL]]),0)</f>
        <v>6.41025641025641E-3</v>
      </c>
      <c r="U2918" s="33">
        <f ca="1">IF(((TODAY()-Tabla2[[#This Row],[FECHA NACIMIENTO]])/365)&lt;18,"Corregir", IF(((TODAY()-Tabla2[[#This Row],[FECHA NACIMIENTO]])/365)&gt;80, "Corregir",ROUNDDOWN(((TODAY()-Tabla2[[#This Row],[FECHA NACIMIENTO]])/365),0)))</f>
        <v>50</v>
      </c>
      <c r="V291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918" s="34" t="str">
        <f ca="1">+IF(Tabla2[[#This Row],[Edad]]="Corregir","Corregir","Ok")</f>
        <v>Ok</v>
      </c>
      <c r="X2918" s="10" t="str">
        <f>+IFERROR(VLOOKUP(Tabla2[[#This Row],[DISTRITO SEGÚN DNI]],Hoja1!$A$2:$B$55,2,FALSE),"No")</f>
        <v>No</v>
      </c>
      <c r="Y2918" s="10" t="str">
        <f>IF(OR(LOWER(Tabla2[[#This Row],[GENERO]])="masculino", LOWER(Tabla2[[#This Row],[GENERO]])="femenino"),"OK","Corregir")</f>
        <v>OK</v>
      </c>
      <c r="Z2918" s="10" t="str">
        <f>+IF(Tabla2[[#This Row],[Nro. DNI / CE]]="","Corregir",IF(LEN(Tabla2[[#This Row],[Nro. DNI / CE]])&gt;=8,"OK","Corregir"))</f>
        <v>OK</v>
      </c>
      <c r="AA2918" s="10">
        <f>COUNTIF(Tabla2[APELLIDOS Y NOMBRES],Tabla2[[#This Row],[APELLIDOS Y NOMBRES]])</f>
        <v>1</v>
      </c>
      <c r="AB2918" t="str">
        <f ca="1">+IFERROR(IF(Tabla2[[#This Row],[FECHA CESE/BAJA]]="","No Aplica",IF(AND(MONTH(Tabla2[[#This Row],[FECHA CESE/BAJA]])=MONTH(TODAY()-30),YEAR(Tabla2[[#This Row],[FECHA CESE/BAJA]])=YEAR(TODAY())),MONTH(TODAY()-30)&amp;"-"&amp;YEAR(TODAY()),"Borrar")),"No aplica")</f>
        <v>No Aplica</v>
      </c>
      <c r="AC2918" t="str">
        <f ca="1">+IFERROR(IF(Tabla2[[#This Row],[FECHA INICIO DE LABORES EN OBRA]]="","No Aplica",IF(AND(MONTH(Tabla2[[#This Row],[FECHA INICIO DE LABORES EN OBRA]])=MONTH(TODAY()-30),YEAR(Tabla2[[#This Row],[FECHA INICIO DE LABORES EN OBRA]])=YEAR(TODAY())),MONTH(TODAY()-30)&amp;"-"&amp;YEAR(TODAY()),"No Aplica")),"No Aplica")</f>
        <v>No Aplica</v>
      </c>
    </row>
    <row r="2919" spans="1:29" x14ac:dyDescent="0.25">
      <c r="A2919" s="2" t="s">
        <v>2506</v>
      </c>
      <c r="B2919" s="3" t="s">
        <v>41</v>
      </c>
      <c r="C2919" s="3" t="s">
        <v>41</v>
      </c>
      <c r="D2919" s="3" t="s">
        <v>2627</v>
      </c>
      <c r="E2919" s="3" t="s">
        <v>2628</v>
      </c>
      <c r="F2919" s="36">
        <v>29887</v>
      </c>
      <c r="G2919" s="3">
        <v>2</v>
      </c>
      <c r="H2919" s="3" t="s">
        <v>1457</v>
      </c>
      <c r="I2919" s="3" t="s">
        <v>2625</v>
      </c>
      <c r="J2919" s="3" t="s">
        <v>2629</v>
      </c>
      <c r="K2919" s="3" t="s">
        <v>1136</v>
      </c>
      <c r="L2919" s="8" t="s">
        <v>9813</v>
      </c>
      <c r="M2919" s="5"/>
      <c r="N2919" s="13" t="s">
        <v>1043</v>
      </c>
      <c r="O2919" s="5">
        <v>44110</v>
      </c>
      <c r="P2919" s="8">
        <v>1</v>
      </c>
      <c r="Q2919" s="9">
        <v>4</v>
      </c>
      <c r="R2919" s="9" t="str">
        <f>IFERROR(VLOOKUP(Tabla2[[#This Row],[CONTRATISTA PRNCIPAL]],Hoja1!$L$5:$M$9,2,FALSE),"CJV")</f>
        <v>CJV</v>
      </c>
      <c r="S2919" s="9" t="str">
        <f>IF(Tabla2[[#This Row],[EMPRESA]]=Tabla2[[#This Row],[CONTRATISTA PRNCIPAL]],"Principal","Secundaria")</f>
        <v>Principal</v>
      </c>
      <c r="T2919" s="10">
        <f>IFERROR(1/COUNTIF(Tabla2[CONTRATISTA PRNCIPAL],Tabla2[[#This Row],[CONTRATISTA PRNCIPAL]]),0)</f>
        <v>6.41025641025641E-3</v>
      </c>
      <c r="U2919" s="33">
        <f ca="1">IF(((TODAY()-Tabla2[[#This Row],[FECHA NACIMIENTO]])/365)&lt;18,"Corregir", IF(((TODAY()-Tabla2[[#This Row],[FECHA NACIMIENTO]])/365)&gt;80, "Corregir",ROUNDDOWN(((TODAY()-Tabla2[[#This Row],[FECHA NACIMIENTO]])/365),0)))</f>
        <v>41</v>
      </c>
      <c r="V291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919" s="34" t="str">
        <f ca="1">+IF(Tabla2[[#This Row],[Edad]]="Corregir","Corregir","Ok")</f>
        <v>Ok</v>
      </c>
      <c r="X2919" s="10" t="str">
        <f>+IFERROR(VLOOKUP(Tabla2[[#This Row],[DISTRITO SEGÚN DNI]],Hoja1!$A$2:$B$55,2,FALSE),"No")</f>
        <v>No</v>
      </c>
      <c r="Y2919" s="10" t="str">
        <f>IF(OR(LOWER(Tabla2[[#This Row],[GENERO]])="masculino", LOWER(Tabla2[[#This Row],[GENERO]])="femenino"),"OK","Corregir")</f>
        <v>OK</v>
      </c>
      <c r="Z2919" s="10" t="str">
        <f>+IF(Tabla2[[#This Row],[Nro. DNI / CE]]="","Corregir",IF(LEN(Tabla2[[#This Row],[Nro. DNI / CE]])&gt;=8,"OK","Corregir"))</f>
        <v>OK</v>
      </c>
      <c r="AA2919" s="10">
        <f>COUNTIF(Tabla2[APELLIDOS Y NOMBRES],Tabla2[[#This Row],[APELLIDOS Y NOMBRES]])</f>
        <v>1</v>
      </c>
      <c r="AB2919" t="str">
        <f ca="1">+IFERROR(IF(Tabla2[[#This Row],[FECHA CESE/BAJA]]="","No Aplica",IF(AND(MONTH(Tabla2[[#This Row],[FECHA CESE/BAJA]])=MONTH(TODAY()-30),YEAR(Tabla2[[#This Row],[FECHA CESE/BAJA]])=YEAR(TODAY())),MONTH(TODAY()-30)&amp;"-"&amp;YEAR(TODAY()),"Borrar")),"No aplica")</f>
        <v>No Aplica</v>
      </c>
      <c r="AC2919" t="str">
        <f ca="1">+IFERROR(IF(Tabla2[[#This Row],[FECHA INICIO DE LABORES EN OBRA]]="","No Aplica",IF(AND(MONTH(Tabla2[[#This Row],[FECHA INICIO DE LABORES EN OBRA]])=MONTH(TODAY()-30),YEAR(Tabla2[[#This Row],[FECHA INICIO DE LABORES EN OBRA]])=YEAR(TODAY())),MONTH(TODAY()-30)&amp;"-"&amp;YEAR(TODAY()),"No Aplica")),"No Aplica")</f>
        <v>No Aplica</v>
      </c>
    </row>
    <row r="2920" spans="1:29" x14ac:dyDescent="0.25">
      <c r="A2920" s="2" t="s">
        <v>2506</v>
      </c>
      <c r="B2920" s="3" t="s">
        <v>41</v>
      </c>
      <c r="C2920" s="3" t="s">
        <v>41</v>
      </c>
      <c r="D2920" s="3" t="s">
        <v>10789</v>
      </c>
      <c r="E2920" s="3" t="s">
        <v>10790</v>
      </c>
      <c r="F2920" s="36">
        <v>28942</v>
      </c>
      <c r="G2920" s="3">
        <v>1</v>
      </c>
      <c r="H2920" s="3" t="s">
        <v>1838</v>
      </c>
      <c r="I2920" s="3" t="s">
        <v>2565</v>
      </c>
      <c r="J2920" s="3" t="s">
        <v>10791</v>
      </c>
      <c r="K2920" s="3" t="s">
        <v>1136</v>
      </c>
      <c r="L2920" s="8" t="s">
        <v>9813</v>
      </c>
      <c r="M2920" s="5"/>
      <c r="N2920" s="13" t="s">
        <v>1043</v>
      </c>
      <c r="O2920" s="5">
        <v>44223</v>
      </c>
      <c r="P2920" s="8">
        <v>1</v>
      </c>
      <c r="Q2920" s="9">
        <v>4</v>
      </c>
      <c r="R2920" s="9" t="str">
        <f>IFERROR(VLOOKUP(Tabla2[[#This Row],[CONTRATISTA PRNCIPAL]],Hoja1!$L$5:$M$9,2,FALSE),"CJV")</f>
        <v>CJV</v>
      </c>
      <c r="S2920" s="9" t="str">
        <f>IF(Tabla2[[#This Row],[EMPRESA]]=Tabla2[[#This Row],[CONTRATISTA PRNCIPAL]],"Principal","Secundaria")</f>
        <v>Principal</v>
      </c>
      <c r="T2920" s="10">
        <f>IFERROR(1/COUNTIF(Tabla2[CONTRATISTA PRNCIPAL],Tabla2[[#This Row],[CONTRATISTA PRNCIPAL]]),0)</f>
        <v>6.41025641025641E-3</v>
      </c>
      <c r="U2920" s="33">
        <f ca="1">IF(((TODAY()-Tabla2[[#This Row],[FECHA NACIMIENTO]])/365)&lt;18,"Corregir", IF(((TODAY()-Tabla2[[#This Row],[FECHA NACIMIENTO]])/365)&gt;80, "Corregir",ROUNDDOWN(((TODAY()-Tabla2[[#This Row],[FECHA NACIMIENTO]])/365),0)))</f>
        <v>44</v>
      </c>
      <c r="V292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920" s="34" t="str">
        <f ca="1">+IF(Tabla2[[#This Row],[Edad]]="Corregir","Corregir","Ok")</f>
        <v>Ok</v>
      </c>
      <c r="X2920" s="10" t="str">
        <f>+IFERROR(VLOOKUP(Tabla2[[#This Row],[DISTRITO SEGÚN DNI]],Hoja1!$A$2:$B$55,2,FALSE),"No")</f>
        <v>No</v>
      </c>
      <c r="Y2920" s="10" t="str">
        <f>IF(OR(LOWER(Tabla2[[#This Row],[GENERO]])="masculino", LOWER(Tabla2[[#This Row],[GENERO]])="femenino"),"OK","Corregir")</f>
        <v>OK</v>
      </c>
      <c r="Z2920" s="10" t="str">
        <f>+IF(Tabla2[[#This Row],[Nro. DNI / CE]]="","Corregir",IF(LEN(Tabla2[[#This Row],[Nro. DNI / CE]])&gt;=8,"OK","Corregir"))</f>
        <v>OK</v>
      </c>
      <c r="AA2920" s="10">
        <f>COUNTIF(Tabla2[APELLIDOS Y NOMBRES],Tabla2[[#This Row],[APELLIDOS Y NOMBRES]])</f>
        <v>1</v>
      </c>
      <c r="AB2920" t="str">
        <f ca="1">+IFERROR(IF(Tabla2[[#This Row],[FECHA CESE/BAJA]]="","No Aplica",IF(AND(MONTH(Tabla2[[#This Row],[FECHA CESE/BAJA]])=MONTH(TODAY()-30),YEAR(Tabla2[[#This Row],[FECHA CESE/BAJA]])=YEAR(TODAY())),MONTH(TODAY()-30)&amp;"-"&amp;YEAR(TODAY()),"Borrar")),"No aplica")</f>
        <v>No Aplica</v>
      </c>
      <c r="AC2920" t="str">
        <f ca="1">+IFERROR(IF(Tabla2[[#This Row],[FECHA INICIO DE LABORES EN OBRA]]="","No Aplica",IF(AND(MONTH(Tabla2[[#This Row],[FECHA INICIO DE LABORES EN OBRA]])=MONTH(TODAY()-30),YEAR(Tabla2[[#This Row],[FECHA INICIO DE LABORES EN OBRA]])=YEAR(TODAY())),MONTH(TODAY()-30)&amp;"-"&amp;YEAR(TODAY()),"No Aplica")),"No Aplica")</f>
        <v>No Aplica</v>
      </c>
    </row>
    <row r="2921" spans="1:29" x14ac:dyDescent="0.25">
      <c r="A2921" s="2" t="s">
        <v>2506</v>
      </c>
      <c r="B2921" s="3" t="s">
        <v>41</v>
      </c>
      <c r="C2921" s="3" t="s">
        <v>41</v>
      </c>
      <c r="D2921" s="3" t="s">
        <v>2722</v>
      </c>
      <c r="E2921" s="3" t="s">
        <v>2723</v>
      </c>
      <c r="F2921" s="36">
        <v>33878</v>
      </c>
      <c r="G2921" s="3">
        <v>1</v>
      </c>
      <c r="H2921" s="3" t="s">
        <v>1883</v>
      </c>
      <c r="I2921" s="3" t="s">
        <v>2491</v>
      </c>
      <c r="J2921" s="3" t="s">
        <v>2724</v>
      </c>
      <c r="K2921" s="3" t="s">
        <v>1949</v>
      </c>
      <c r="L2921" s="8" t="s">
        <v>9818</v>
      </c>
      <c r="M2921" s="5"/>
      <c r="N2921" s="13" t="s">
        <v>1043</v>
      </c>
      <c r="O2921" s="5">
        <v>44683</v>
      </c>
      <c r="P2921" s="8">
        <v>1</v>
      </c>
      <c r="Q2921" s="9">
        <v>2</v>
      </c>
      <c r="R2921" s="9" t="str">
        <f>IFERROR(VLOOKUP(Tabla2[[#This Row],[CONTRATISTA PRNCIPAL]],Hoja1!$L$5:$M$9,2,FALSE),"CJV")</f>
        <v>CJV</v>
      </c>
      <c r="S2921" s="9" t="str">
        <f>IF(Tabla2[[#This Row],[EMPRESA]]=Tabla2[[#This Row],[CONTRATISTA PRNCIPAL]],"Principal","Secundaria")</f>
        <v>Principal</v>
      </c>
      <c r="T2921" s="10">
        <f>IFERROR(1/COUNTIF(Tabla2[CONTRATISTA PRNCIPAL],Tabla2[[#This Row],[CONTRATISTA PRNCIPAL]]),0)</f>
        <v>6.41025641025641E-3</v>
      </c>
      <c r="U2921" s="33">
        <f ca="1">IF(((TODAY()-Tabla2[[#This Row],[FECHA NACIMIENTO]])/365)&lt;18,"Corregir", IF(((TODAY()-Tabla2[[#This Row],[FECHA NACIMIENTO]])/365)&gt;80, "Corregir",ROUNDDOWN(((TODAY()-Tabla2[[#This Row],[FECHA NACIMIENTO]])/365),0)))</f>
        <v>30</v>
      </c>
      <c r="V292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921" s="34" t="str">
        <f ca="1">+IF(Tabla2[[#This Row],[Edad]]="Corregir","Corregir","Ok")</f>
        <v>Ok</v>
      </c>
      <c r="X2921" s="10" t="str">
        <f>+IFERROR(VLOOKUP(Tabla2[[#This Row],[DISTRITO SEGÚN DNI]],Hoja1!$A$2:$B$55,2,FALSE),"No")</f>
        <v>No</v>
      </c>
      <c r="Y2921" s="10" t="str">
        <f>IF(OR(LOWER(Tabla2[[#This Row],[GENERO]])="masculino", LOWER(Tabla2[[#This Row],[GENERO]])="femenino"),"OK","Corregir")</f>
        <v>OK</v>
      </c>
      <c r="Z2921" s="10" t="str">
        <f>+IF(Tabla2[[#This Row],[Nro. DNI / CE]]="","Corregir",IF(LEN(Tabla2[[#This Row],[Nro. DNI / CE]])&gt;=8,"OK","Corregir"))</f>
        <v>OK</v>
      </c>
      <c r="AA2921" s="10">
        <f>COUNTIF(Tabla2[APELLIDOS Y NOMBRES],Tabla2[[#This Row],[APELLIDOS Y NOMBRES]])</f>
        <v>1</v>
      </c>
      <c r="AB2921" t="str">
        <f ca="1">+IFERROR(IF(Tabla2[[#This Row],[FECHA CESE/BAJA]]="","No Aplica",IF(AND(MONTH(Tabla2[[#This Row],[FECHA CESE/BAJA]])=MONTH(TODAY()-30),YEAR(Tabla2[[#This Row],[FECHA CESE/BAJA]])=YEAR(TODAY())),MONTH(TODAY()-30)&amp;"-"&amp;YEAR(TODAY()),"Borrar")),"No aplica")</f>
        <v>No Aplica</v>
      </c>
      <c r="AC2921" t="str">
        <f ca="1">+IFERROR(IF(Tabla2[[#This Row],[FECHA INICIO DE LABORES EN OBRA]]="","No Aplica",IF(AND(MONTH(Tabla2[[#This Row],[FECHA INICIO DE LABORES EN OBRA]])=MONTH(TODAY()-30),YEAR(Tabla2[[#This Row],[FECHA INICIO DE LABORES EN OBRA]])=YEAR(TODAY())),MONTH(TODAY()-30)&amp;"-"&amp;YEAR(TODAY()),"No Aplica")),"No Aplica")</f>
        <v>No Aplica</v>
      </c>
    </row>
    <row r="2922" spans="1:29" x14ac:dyDescent="0.25">
      <c r="A2922" s="2" t="s">
        <v>2506</v>
      </c>
      <c r="B2922" s="3" t="s">
        <v>41</v>
      </c>
      <c r="C2922" s="3" t="s">
        <v>41</v>
      </c>
      <c r="D2922" s="3" t="s">
        <v>2757</v>
      </c>
      <c r="E2922" s="3" t="s">
        <v>2758</v>
      </c>
      <c r="F2922" s="36">
        <v>36065</v>
      </c>
      <c r="G2922" s="3">
        <v>2</v>
      </c>
      <c r="H2922" s="3" t="s">
        <v>2668</v>
      </c>
      <c r="I2922" s="3" t="s">
        <v>2491</v>
      </c>
      <c r="J2922" s="3" t="s">
        <v>2759</v>
      </c>
      <c r="K2922" s="3" t="s">
        <v>1054</v>
      </c>
      <c r="L2922" s="8" t="s">
        <v>9813</v>
      </c>
      <c r="M2922" s="5"/>
      <c r="N2922" s="13" t="s">
        <v>1119</v>
      </c>
      <c r="O2922" s="5">
        <v>44751</v>
      </c>
      <c r="P2922" s="8">
        <v>1</v>
      </c>
      <c r="Q2922" s="9">
        <v>4</v>
      </c>
      <c r="R2922" s="9" t="str">
        <f>IFERROR(VLOOKUP(Tabla2[[#This Row],[CONTRATISTA PRNCIPAL]],Hoja1!$L$5:$M$9,2,FALSE),"CJV")</f>
        <v>CJV</v>
      </c>
      <c r="S2922" s="9" t="str">
        <f>IF(Tabla2[[#This Row],[EMPRESA]]=Tabla2[[#This Row],[CONTRATISTA PRNCIPAL]],"Principal","Secundaria")</f>
        <v>Principal</v>
      </c>
      <c r="T2922" s="10">
        <f>IFERROR(1/COUNTIF(Tabla2[CONTRATISTA PRNCIPAL],Tabla2[[#This Row],[CONTRATISTA PRNCIPAL]]),0)</f>
        <v>6.41025641025641E-3</v>
      </c>
      <c r="U2922" s="33">
        <f ca="1">IF(((TODAY()-Tabla2[[#This Row],[FECHA NACIMIENTO]])/365)&lt;18,"Corregir", IF(((TODAY()-Tabla2[[#This Row],[FECHA NACIMIENTO]])/365)&gt;80, "Corregir",ROUNDDOWN(((TODAY()-Tabla2[[#This Row],[FECHA NACIMIENTO]])/365),0)))</f>
        <v>24</v>
      </c>
      <c r="V292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922" s="34" t="str">
        <f ca="1">+IF(Tabla2[[#This Row],[Edad]]="Corregir","Corregir","Ok")</f>
        <v>Ok</v>
      </c>
      <c r="X2922" s="10" t="str">
        <f>+IFERROR(VLOOKUP(Tabla2[[#This Row],[DISTRITO SEGÚN DNI]],Hoja1!$A$2:$B$55,2,FALSE),"No")</f>
        <v>No</v>
      </c>
      <c r="Y2922" s="10" t="str">
        <f>IF(OR(LOWER(Tabla2[[#This Row],[GENERO]])="masculino", LOWER(Tabla2[[#This Row],[GENERO]])="femenino"),"OK","Corregir")</f>
        <v>OK</v>
      </c>
      <c r="Z2922" s="10" t="str">
        <f>+IF(Tabla2[[#This Row],[Nro. DNI / CE]]="","Corregir",IF(LEN(Tabla2[[#This Row],[Nro. DNI / CE]])&gt;=8,"OK","Corregir"))</f>
        <v>OK</v>
      </c>
      <c r="AA2922" s="10">
        <f>COUNTIF(Tabla2[APELLIDOS Y NOMBRES],Tabla2[[#This Row],[APELLIDOS Y NOMBRES]])</f>
        <v>1</v>
      </c>
      <c r="AB2922" t="str">
        <f ca="1">+IFERROR(IF(Tabla2[[#This Row],[FECHA CESE/BAJA]]="","No Aplica",IF(AND(MONTH(Tabla2[[#This Row],[FECHA CESE/BAJA]])=MONTH(TODAY()-30),YEAR(Tabla2[[#This Row],[FECHA CESE/BAJA]])=YEAR(TODAY())),MONTH(TODAY()-30)&amp;"-"&amp;YEAR(TODAY()),"Borrar")),"No aplica")</f>
        <v>No Aplica</v>
      </c>
      <c r="AC2922" t="str">
        <f ca="1">+IFERROR(IF(Tabla2[[#This Row],[FECHA INICIO DE LABORES EN OBRA]]="","No Aplica",IF(AND(MONTH(Tabla2[[#This Row],[FECHA INICIO DE LABORES EN OBRA]])=MONTH(TODAY()-30),YEAR(Tabla2[[#This Row],[FECHA INICIO DE LABORES EN OBRA]])=YEAR(TODAY())),MONTH(TODAY()-30)&amp;"-"&amp;YEAR(TODAY()),"No Aplica")),"No Aplica")</f>
        <v>No Aplica</v>
      </c>
    </row>
    <row r="2923" spans="1:29" x14ac:dyDescent="0.25">
      <c r="A2923" s="2" t="s">
        <v>2506</v>
      </c>
      <c r="B2923" s="3" t="s">
        <v>41</v>
      </c>
      <c r="C2923" s="3" t="s">
        <v>41</v>
      </c>
      <c r="D2923" s="3">
        <v>42075465</v>
      </c>
      <c r="E2923" s="3" t="s">
        <v>2616</v>
      </c>
      <c r="F2923" s="36">
        <v>30620</v>
      </c>
      <c r="G2923" s="3">
        <v>1</v>
      </c>
      <c r="H2923" s="3" t="s">
        <v>2582</v>
      </c>
      <c r="I2923" s="3" t="s">
        <v>2574</v>
      </c>
      <c r="J2923" s="3" t="s">
        <v>2617</v>
      </c>
      <c r="K2923" s="3" t="s">
        <v>1054</v>
      </c>
      <c r="L2923" s="8" t="s">
        <v>9813</v>
      </c>
      <c r="M2923" s="5"/>
      <c r="N2923" s="13" t="s">
        <v>1043</v>
      </c>
      <c r="O2923" s="5">
        <v>43895</v>
      </c>
      <c r="P2923" s="8">
        <v>1</v>
      </c>
      <c r="Q2923" s="9">
        <v>2</v>
      </c>
      <c r="R2923" s="9" t="str">
        <f>IFERROR(VLOOKUP(Tabla2[[#This Row],[CONTRATISTA PRNCIPAL]],Hoja1!$L$5:$M$9,2,FALSE),"CJV")</f>
        <v>CJV</v>
      </c>
      <c r="S2923" s="9" t="str">
        <f>IF(Tabla2[[#This Row],[EMPRESA]]=Tabla2[[#This Row],[CONTRATISTA PRNCIPAL]],"Principal","Secundaria")</f>
        <v>Principal</v>
      </c>
      <c r="T2923" s="10">
        <f>IFERROR(1/COUNTIF(Tabla2[CONTRATISTA PRNCIPAL],Tabla2[[#This Row],[CONTRATISTA PRNCIPAL]]),0)</f>
        <v>6.41025641025641E-3</v>
      </c>
      <c r="U2923" s="33">
        <f ca="1">IF(((TODAY()-Tabla2[[#This Row],[FECHA NACIMIENTO]])/365)&lt;18,"Corregir", IF(((TODAY()-Tabla2[[#This Row],[FECHA NACIMIENTO]])/365)&gt;80, "Corregir",ROUNDDOWN(((TODAY()-Tabla2[[#This Row],[FECHA NACIMIENTO]])/365),0)))</f>
        <v>39</v>
      </c>
      <c r="V292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923" s="34" t="str">
        <f ca="1">+IF(Tabla2[[#This Row],[Edad]]="Corregir","Corregir","Ok")</f>
        <v>Ok</v>
      </c>
      <c r="X2923" s="10" t="str">
        <f>+IFERROR(VLOOKUP(Tabla2[[#This Row],[DISTRITO SEGÚN DNI]],Hoja1!$A$2:$B$55,2,FALSE),"No")</f>
        <v>No</v>
      </c>
      <c r="Y2923" s="10" t="str">
        <f>IF(OR(LOWER(Tabla2[[#This Row],[GENERO]])="masculino", LOWER(Tabla2[[#This Row],[GENERO]])="femenino"),"OK","Corregir")</f>
        <v>OK</v>
      </c>
      <c r="Z2923" s="10" t="str">
        <f>+IF(Tabla2[[#This Row],[Nro. DNI / CE]]="","Corregir",IF(LEN(Tabla2[[#This Row],[Nro. DNI / CE]])&gt;=8,"OK","Corregir"))</f>
        <v>OK</v>
      </c>
      <c r="AA2923" s="10">
        <f>COUNTIF(Tabla2[APELLIDOS Y NOMBRES],Tabla2[[#This Row],[APELLIDOS Y NOMBRES]])</f>
        <v>1</v>
      </c>
      <c r="AB2923" t="str">
        <f ca="1">+IFERROR(IF(Tabla2[[#This Row],[FECHA CESE/BAJA]]="","No Aplica",IF(AND(MONTH(Tabla2[[#This Row],[FECHA CESE/BAJA]])=MONTH(TODAY()-30),YEAR(Tabla2[[#This Row],[FECHA CESE/BAJA]])=YEAR(TODAY())),MONTH(TODAY()-30)&amp;"-"&amp;YEAR(TODAY()),"Borrar")),"No aplica")</f>
        <v>No Aplica</v>
      </c>
      <c r="AC2923" t="str">
        <f ca="1">+IFERROR(IF(Tabla2[[#This Row],[FECHA INICIO DE LABORES EN OBRA]]="","No Aplica",IF(AND(MONTH(Tabla2[[#This Row],[FECHA INICIO DE LABORES EN OBRA]])=MONTH(TODAY()-30),YEAR(Tabla2[[#This Row],[FECHA INICIO DE LABORES EN OBRA]])=YEAR(TODAY())),MONTH(TODAY()-30)&amp;"-"&amp;YEAR(TODAY()),"No Aplica")),"No Aplica")</f>
        <v>No Aplica</v>
      </c>
    </row>
    <row r="2924" spans="1:29" x14ac:dyDescent="0.25">
      <c r="A2924" s="2" t="s">
        <v>2506</v>
      </c>
      <c r="B2924" s="3" t="s">
        <v>41</v>
      </c>
      <c r="C2924" s="3" t="s">
        <v>41</v>
      </c>
      <c r="D2924" s="3" t="s">
        <v>2645</v>
      </c>
      <c r="E2924" s="3" t="s">
        <v>2646</v>
      </c>
      <c r="F2924" s="36">
        <v>32438</v>
      </c>
      <c r="G2924" s="3">
        <v>2</v>
      </c>
      <c r="H2924" s="3" t="s">
        <v>1457</v>
      </c>
      <c r="I2924" s="3" t="s">
        <v>2625</v>
      </c>
      <c r="J2924" s="3" t="s">
        <v>2647</v>
      </c>
      <c r="K2924" s="3" t="s">
        <v>1054</v>
      </c>
      <c r="L2924" s="8" t="s">
        <v>9813</v>
      </c>
      <c r="M2924" s="5"/>
      <c r="N2924" s="13" t="s">
        <v>1043</v>
      </c>
      <c r="O2924" s="5">
        <v>44130</v>
      </c>
      <c r="P2924" s="8">
        <v>1</v>
      </c>
      <c r="Q2924" s="9">
        <v>4</v>
      </c>
      <c r="R2924" s="9" t="str">
        <f>IFERROR(VLOOKUP(Tabla2[[#This Row],[CONTRATISTA PRNCIPAL]],Hoja1!$L$5:$M$9,2,FALSE),"CJV")</f>
        <v>CJV</v>
      </c>
      <c r="S2924" s="9" t="str">
        <f>IF(Tabla2[[#This Row],[EMPRESA]]=Tabla2[[#This Row],[CONTRATISTA PRNCIPAL]],"Principal","Secundaria")</f>
        <v>Principal</v>
      </c>
      <c r="T2924" s="10">
        <f>IFERROR(1/COUNTIF(Tabla2[CONTRATISTA PRNCIPAL],Tabla2[[#This Row],[CONTRATISTA PRNCIPAL]]),0)</f>
        <v>6.41025641025641E-3</v>
      </c>
      <c r="U2924" s="33">
        <f ca="1">IF(((TODAY()-Tabla2[[#This Row],[FECHA NACIMIENTO]])/365)&lt;18,"Corregir", IF(((TODAY()-Tabla2[[#This Row],[FECHA NACIMIENTO]])/365)&gt;80, "Corregir",ROUNDDOWN(((TODAY()-Tabla2[[#This Row],[FECHA NACIMIENTO]])/365),0)))</f>
        <v>34</v>
      </c>
      <c r="V292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924" s="34" t="str">
        <f ca="1">+IF(Tabla2[[#This Row],[Edad]]="Corregir","Corregir","Ok")</f>
        <v>Ok</v>
      </c>
      <c r="X2924" s="10" t="str">
        <f>+IFERROR(VLOOKUP(Tabla2[[#This Row],[DISTRITO SEGÚN DNI]],Hoja1!$A$2:$B$55,2,FALSE),"No")</f>
        <v>No</v>
      </c>
      <c r="Y2924" s="10" t="str">
        <f>IF(OR(LOWER(Tabla2[[#This Row],[GENERO]])="masculino", LOWER(Tabla2[[#This Row],[GENERO]])="femenino"),"OK","Corregir")</f>
        <v>OK</v>
      </c>
      <c r="Z2924" s="10" t="str">
        <f>+IF(Tabla2[[#This Row],[Nro. DNI / CE]]="","Corregir",IF(LEN(Tabla2[[#This Row],[Nro. DNI / CE]])&gt;=8,"OK","Corregir"))</f>
        <v>OK</v>
      </c>
      <c r="AA2924" s="10">
        <f>COUNTIF(Tabla2[APELLIDOS Y NOMBRES],Tabla2[[#This Row],[APELLIDOS Y NOMBRES]])</f>
        <v>1</v>
      </c>
      <c r="AB2924" t="str">
        <f ca="1">+IFERROR(IF(Tabla2[[#This Row],[FECHA CESE/BAJA]]="","No Aplica",IF(AND(MONTH(Tabla2[[#This Row],[FECHA CESE/BAJA]])=MONTH(TODAY()-30),YEAR(Tabla2[[#This Row],[FECHA CESE/BAJA]])=YEAR(TODAY())),MONTH(TODAY()-30)&amp;"-"&amp;YEAR(TODAY()),"Borrar")),"No aplica")</f>
        <v>No Aplica</v>
      </c>
      <c r="AC2924" t="str">
        <f ca="1">+IFERROR(IF(Tabla2[[#This Row],[FECHA INICIO DE LABORES EN OBRA]]="","No Aplica",IF(AND(MONTH(Tabla2[[#This Row],[FECHA INICIO DE LABORES EN OBRA]])=MONTH(TODAY()-30),YEAR(Tabla2[[#This Row],[FECHA INICIO DE LABORES EN OBRA]])=YEAR(TODAY())),MONTH(TODAY()-30)&amp;"-"&amp;YEAR(TODAY()),"No Aplica")),"No Aplica")</f>
        <v>No Aplica</v>
      </c>
    </row>
    <row r="2925" spans="1:29" x14ac:dyDescent="0.25">
      <c r="A2925" s="2" t="s">
        <v>2506</v>
      </c>
      <c r="B2925" s="3" t="s">
        <v>41</v>
      </c>
      <c r="C2925" s="3" t="s">
        <v>41</v>
      </c>
      <c r="D2925" s="3" t="s">
        <v>475</v>
      </c>
      <c r="E2925" s="3" t="s">
        <v>476</v>
      </c>
      <c r="F2925" s="36">
        <v>34064</v>
      </c>
      <c r="G2925" s="3">
        <v>1</v>
      </c>
      <c r="H2925" s="3" t="s">
        <v>2731</v>
      </c>
      <c r="I2925" s="3" t="s">
        <v>2491</v>
      </c>
      <c r="J2925" s="3" t="s">
        <v>2732</v>
      </c>
      <c r="K2925" s="3" t="s">
        <v>36</v>
      </c>
      <c r="L2925" s="8" t="s">
        <v>9818</v>
      </c>
      <c r="M2925" s="5"/>
      <c r="N2925" s="13" t="s">
        <v>1119</v>
      </c>
      <c r="O2925" s="5">
        <v>44701</v>
      </c>
      <c r="P2925" s="8">
        <v>1</v>
      </c>
      <c r="Q2925" s="9">
        <v>3</v>
      </c>
      <c r="R2925" s="9" t="str">
        <f>IFERROR(VLOOKUP(Tabla2[[#This Row],[CONTRATISTA PRNCIPAL]],Hoja1!$L$5:$M$9,2,FALSE),"CJV")</f>
        <v>CJV</v>
      </c>
      <c r="S2925" s="9" t="str">
        <f>IF(Tabla2[[#This Row],[EMPRESA]]=Tabla2[[#This Row],[CONTRATISTA PRNCIPAL]],"Principal","Secundaria")</f>
        <v>Principal</v>
      </c>
      <c r="T2925" s="10">
        <f>IFERROR(1/COUNTIF(Tabla2[CONTRATISTA PRNCIPAL],Tabla2[[#This Row],[CONTRATISTA PRNCIPAL]]),0)</f>
        <v>6.41025641025641E-3</v>
      </c>
      <c r="U2925" s="33">
        <f ca="1">IF(((TODAY()-Tabla2[[#This Row],[FECHA NACIMIENTO]])/365)&lt;18,"Corregir", IF(((TODAY()-Tabla2[[#This Row],[FECHA NACIMIENTO]])/365)&gt;80, "Corregir",ROUNDDOWN(((TODAY()-Tabla2[[#This Row],[FECHA NACIMIENTO]])/365),0)))</f>
        <v>30</v>
      </c>
      <c r="V292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925" s="34" t="str">
        <f ca="1">+IF(Tabla2[[#This Row],[Edad]]="Corregir","Corregir","Ok")</f>
        <v>Ok</v>
      </c>
      <c r="X2925" s="10" t="str">
        <f>+IFERROR(VLOOKUP(Tabla2[[#This Row],[DISTRITO SEGÚN DNI]],Hoja1!$A$2:$B$55,2,FALSE),"No")</f>
        <v>SANTA ANITA</v>
      </c>
      <c r="Y2925" s="10" t="str">
        <f>IF(OR(LOWER(Tabla2[[#This Row],[GENERO]])="masculino", LOWER(Tabla2[[#This Row],[GENERO]])="femenino"),"OK","Corregir")</f>
        <v>OK</v>
      </c>
      <c r="Z2925" s="10" t="str">
        <f>+IF(Tabla2[[#This Row],[Nro. DNI / CE]]="","Corregir",IF(LEN(Tabla2[[#This Row],[Nro. DNI / CE]])&gt;=8,"OK","Corregir"))</f>
        <v>OK</v>
      </c>
      <c r="AA2925" s="10">
        <f>COUNTIF(Tabla2[APELLIDOS Y NOMBRES],Tabla2[[#This Row],[APELLIDOS Y NOMBRES]])</f>
        <v>1</v>
      </c>
      <c r="AB2925" t="str">
        <f ca="1">+IFERROR(IF(Tabla2[[#This Row],[FECHA CESE/BAJA]]="","No Aplica",IF(AND(MONTH(Tabla2[[#This Row],[FECHA CESE/BAJA]])=MONTH(TODAY()-30),YEAR(Tabla2[[#This Row],[FECHA CESE/BAJA]])=YEAR(TODAY())),MONTH(TODAY()-30)&amp;"-"&amp;YEAR(TODAY()),"Borrar")),"No aplica")</f>
        <v>No Aplica</v>
      </c>
      <c r="AC2925" t="str">
        <f ca="1">+IFERROR(IF(Tabla2[[#This Row],[FECHA INICIO DE LABORES EN OBRA]]="","No Aplica",IF(AND(MONTH(Tabla2[[#This Row],[FECHA INICIO DE LABORES EN OBRA]])=MONTH(TODAY()-30),YEAR(Tabla2[[#This Row],[FECHA INICIO DE LABORES EN OBRA]])=YEAR(TODAY())),MONTH(TODAY()-30)&amp;"-"&amp;YEAR(TODAY()),"No Aplica")),"No Aplica")</f>
        <v>No Aplica</v>
      </c>
    </row>
    <row r="2926" spans="1:29" x14ac:dyDescent="0.25">
      <c r="A2926" s="2" t="s">
        <v>2506</v>
      </c>
      <c r="B2926" s="3" t="s">
        <v>41</v>
      </c>
      <c r="C2926" s="3" t="s">
        <v>41</v>
      </c>
      <c r="D2926" s="3" t="s">
        <v>2639</v>
      </c>
      <c r="E2926" s="3" t="s">
        <v>2640</v>
      </c>
      <c r="F2926" s="36">
        <v>36351</v>
      </c>
      <c r="G2926" s="3">
        <v>2</v>
      </c>
      <c r="H2926" s="3" t="s">
        <v>1457</v>
      </c>
      <c r="I2926" s="3" t="s">
        <v>2491</v>
      </c>
      <c r="J2926" s="3" t="s">
        <v>2641</v>
      </c>
      <c r="K2926" s="3" t="s">
        <v>1054</v>
      </c>
      <c r="L2926" s="8" t="s">
        <v>9813</v>
      </c>
      <c r="M2926" s="5"/>
      <c r="N2926" s="13" t="s">
        <v>1043</v>
      </c>
      <c r="O2926" s="5">
        <v>44123</v>
      </c>
      <c r="P2926" s="8">
        <v>1</v>
      </c>
      <c r="Q2926" s="9">
        <v>4</v>
      </c>
      <c r="R2926" s="9" t="str">
        <f>IFERROR(VLOOKUP(Tabla2[[#This Row],[CONTRATISTA PRNCIPAL]],Hoja1!$L$5:$M$9,2,FALSE),"CJV")</f>
        <v>CJV</v>
      </c>
      <c r="S2926" s="9" t="str">
        <f>IF(Tabla2[[#This Row],[EMPRESA]]=Tabla2[[#This Row],[CONTRATISTA PRNCIPAL]],"Principal","Secundaria")</f>
        <v>Principal</v>
      </c>
      <c r="T2926" s="10">
        <f>IFERROR(1/COUNTIF(Tabla2[CONTRATISTA PRNCIPAL],Tabla2[[#This Row],[CONTRATISTA PRNCIPAL]]),0)</f>
        <v>6.41025641025641E-3</v>
      </c>
      <c r="U2926" s="33">
        <f ca="1">IF(((TODAY()-Tabla2[[#This Row],[FECHA NACIMIENTO]])/365)&lt;18,"Corregir", IF(((TODAY()-Tabla2[[#This Row],[FECHA NACIMIENTO]])/365)&gt;80, "Corregir",ROUNDDOWN(((TODAY()-Tabla2[[#This Row],[FECHA NACIMIENTO]])/365),0)))</f>
        <v>24</v>
      </c>
      <c r="V292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926" s="34" t="str">
        <f ca="1">+IF(Tabla2[[#This Row],[Edad]]="Corregir","Corregir","Ok")</f>
        <v>Ok</v>
      </c>
      <c r="X2926" s="10" t="str">
        <f>+IFERROR(VLOOKUP(Tabla2[[#This Row],[DISTRITO SEGÚN DNI]],Hoja1!$A$2:$B$55,2,FALSE),"No")</f>
        <v>No</v>
      </c>
      <c r="Y2926" s="10" t="str">
        <f>IF(OR(LOWER(Tabla2[[#This Row],[GENERO]])="masculino", LOWER(Tabla2[[#This Row],[GENERO]])="femenino"),"OK","Corregir")</f>
        <v>OK</v>
      </c>
      <c r="Z2926" s="10" t="str">
        <f>+IF(Tabla2[[#This Row],[Nro. DNI / CE]]="","Corregir",IF(LEN(Tabla2[[#This Row],[Nro. DNI / CE]])&gt;=8,"OK","Corregir"))</f>
        <v>OK</v>
      </c>
      <c r="AA2926" s="10">
        <f>COUNTIF(Tabla2[APELLIDOS Y NOMBRES],Tabla2[[#This Row],[APELLIDOS Y NOMBRES]])</f>
        <v>1</v>
      </c>
      <c r="AB2926" t="str">
        <f ca="1">+IFERROR(IF(Tabla2[[#This Row],[FECHA CESE/BAJA]]="","No Aplica",IF(AND(MONTH(Tabla2[[#This Row],[FECHA CESE/BAJA]])=MONTH(TODAY()-30),YEAR(Tabla2[[#This Row],[FECHA CESE/BAJA]])=YEAR(TODAY())),MONTH(TODAY()-30)&amp;"-"&amp;YEAR(TODAY()),"Borrar")),"No aplica")</f>
        <v>No Aplica</v>
      </c>
      <c r="AC2926" t="str">
        <f ca="1">+IFERROR(IF(Tabla2[[#This Row],[FECHA INICIO DE LABORES EN OBRA]]="","No Aplica",IF(AND(MONTH(Tabla2[[#This Row],[FECHA INICIO DE LABORES EN OBRA]])=MONTH(TODAY()-30),YEAR(Tabla2[[#This Row],[FECHA INICIO DE LABORES EN OBRA]])=YEAR(TODAY())),MONTH(TODAY()-30)&amp;"-"&amp;YEAR(TODAY()),"No Aplica")),"No Aplica")</f>
        <v>No Aplica</v>
      </c>
    </row>
    <row r="2927" spans="1:29" x14ac:dyDescent="0.25">
      <c r="A2927" s="2" t="s">
        <v>2506</v>
      </c>
      <c r="B2927" s="3" t="s">
        <v>41</v>
      </c>
      <c r="C2927" s="3" t="s">
        <v>41</v>
      </c>
      <c r="D2927" s="3" t="s">
        <v>10794</v>
      </c>
      <c r="E2927" s="3" t="s">
        <v>10795</v>
      </c>
      <c r="F2927" s="36">
        <v>33083</v>
      </c>
      <c r="G2927" s="3">
        <v>2</v>
      </c>
      <c r="H2927" s="3" t="s">
        <v>1790</v>
      </c>
      <c r="I2927" s="3" t="s">
        <v>2491</v>
      </c>
      <c r="J2927" s="3" t="s">
        <v>10796</v>
      </c>
      <c r="K2927" s="3" t="s">
        <v>93</v>
      </c>
      <c r="L2927" s="8" t="s">
        <v>9813</v>
      </c>
      <c r="M2927" s="5"/>
      <c r="N2927" s="13" t="s">
        <v>1043</v>
      </c>
      <c r="O2927" s="5">
        <v>45149</v>
      </c>
      <c r="P2927" s="8">
        <v>1</v>
      </c>
      <c r="Q2927" s="9">
        <v>4</v>
      </c>
      <c r="R2927" s="9" t="str">
        <f>IFERROR(VLOOKUP(Tabla2[[#This Row],[CONTRATISTA PRNCIPAL]],Hoja1!$L$5:$M$9,2,FALSE),"CJV")</f>
        <v>CJV</v>
      </c>
      <c r="S2927" s="9" t="str">
        <f>IF(Tabla2[[#This Row],[EMPRESA]]=Tabla2[[#This Row],[CONTRATISTA PRNCIPAL]],"Principal","Secundaria")</f>
        <v>Principal</v>
      </c>
      <c r="T2927" s="10">
        <f>IFERROR(1/COUNTIF(Tabla2[CONTRATISTA PRNCIPAL],Tabla2[[#This Row],[CONTRATISTA PRNCIPAL]]),0)</f>
        <v>6.41025641025641E-3</v>
      </c>
      <c r="U2927" s="33">
        <f ca="1">IF(((TODAY()-Tabla2[[#This Row],[FECHA NACIMIENTO]])/365)&lt;18,"Corregir", IF(((TODAY()-Tabla2[[#This Row],[FECHA NACIMIENTO]])/365)&gt;80, "Corregir",ROUNDDOWN(((TODAY()-Tabla2[[#This Row],[FECHA NACIMIENTO]])/365),0)))</f>
        <v>33</v>
      </c>
      <c r="V292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927" s="34" t="str">
        <f ca="1">+IF(Tabla2[[#This Row],[Edad]]="Corregir","Corregir","Ok")</f>
        <v>Ok</v>
      </c>
      <c r="X2927" s="10" t="str">
        <f>+IFERROR(VLOOKUP(Tabla2[[#This Row],[DISTRITO SEGÚN DNI]],Hoja1!$A$2:$B$55,2,FALSE),"No")</f>
        <v>ATE</v>
      </c>
      <c r="Y2927" s="10" t="str">
        <f>IF(OR(LOWER(Tabla2[[#This Row],[GENERO]])="masculino", LOWER(Tabla2[[#This Row],[GENERO]])="femenino"),"OK","Corregir")</f>
        <v>OK</v>
      </c>
      <c r="Z2927" s="10" t="str">
        <f>+IF(Tabla2[[#This Row],[Nro. DNI / CE]]="","Corregir",IF(LEN(Tabla2[[#This Row],[Nro. DNI / CE]])&gt;=8,"OK","Corregir"))</f>
        <v>OK</v>
      </c>
      <c r="AA2927" s="10">
        <f>COUNTIF(Tabla2[APELLIDOS Y NOMBRES],Tabla2[[#This Row],[APELLIDOS Y NOMBRES]])</f>
        <v>1</v>
      </c>
      <c r="AB2927" t="str">
        <f ca="1">+IFERROR(IF(Tabla2[[#This Row],[FECHA CESE/BAJA]]="","No Aplica",IF(AND(MONTH(Tabla2[[#This Row],[FECHA CESE/BAJA]])=MONTH(TODAY()-30),YEAR(Tabla2[[#This Row],[FECHA CESE/BAJA]])=YEAR(TODAY())),MONTH(TODAY()-30)&amp;"-"&amp;YEAR(TODAY()),"Borrar")),"No aplica")</f>
        <v>No Aplica</v>
      </c>
      <c r="AC2927" t="str">
        <f ca="1">+IFERROR(IF(Tabla2[[#This Row],[FECHA INICIO DE LABORES EN OBRA]]="","No Aplica",IF(AND(MONTH(Tabla2[[#This Row],[FECHA INICIO DE LABORES EN OBRA]])=MONTH(TODAY()-30),YEAR(Tabla2[[#This Row],[FECHA INICIO DE LABORES EN OBRA]])=YEAR(TODAY())),MONTH(TODAY()-30)&amp;"-"&amp;YEAR(TODAY()),"No Aplica")),"No Aplica")</f>
        <v>8-2023</v>
      </c>
    </row>
    <row r="2928" spans="1:29" x14ac:dyDescent="0.25">
      <c r="A2928" s="2" t="s">
        <v>2506</v>
      </c>
      <c r="B2928" s="3" t="s">
        <v>41</v>
      </c>
      <c r="C2928" s="3" t="s">
        <v>41</v>
      </c>
      <c r="D2928" s="3" t="s">
        <v>2797</v>
      </c>
      <c r="E2928" s="3" t="s">
        <v>2798</v>
      </c>
      <c r="F2928" s="36">
        <v>29374</v>
      </c>
      <c r="G2928" s="3">
        <v>2</v>
      </c>
      <c r="H2928" s="3" t="s">
        <v>1444</v>
      </c>
      <c r="I2928" s="3" t="s">
        <v>2491</v>
      </c>
      <c r="J2928" s="3" t="s">
        <v>2799</v>
      </c>
      <c r="K2928" s="3" t="s">
        <v>2800</v>
      </c>
      <c r="L2928" s="8" t="s">
        <v>9813</v>
      </c>
      <c r="M2928" s="5"/>
      <c r="N2928" s="13" t="s">
        <v>1043</v>
      </c>
      <c r="O2928" s="5">
        <v>44935</v>
      </c>
      <c r="P2928" s="8">
        <v>1</v>
      </c>
      <c r="Q2928" s="9">
        <v>4</v>
      </c>
      <c r="R2928" s="9" t="str">
        <f>IFERROR(VLOOKUP(Tabla2[[#This Row],[CONTRATISTA PRNCIPAL]],Hoja1!$L$5:$M$9,2,FALSE),"CJV")</f>
        <v>CJV</v>
      </c>
      <c r="S2928" s="9" t="str">
        <f>IF(Tabla2[[#This Row],[EMPRESA]]=Tabla2[[#This Row],[CONTRATISTA PRNCIPAL]],"Principal","Secundaria")</f>
        <v>Principal</v>
      </c>
      <c r="T2928" s="10">
        <f>IFERROR(1/COUNTIF(Tabla2[CONTRATISTA PRNCIPAL],Tabla2[[#This Row],[CONTRATISTA PRNCIPAL]]),0)</f>
        <v>6.41025641025641E-3</v>
      </c>
      <c r="U2928" s="33">
        <f ca="1">IF(((TODAY()-Tabla2[[#This Row],[FECHA NACIMIENTO]])/365)&lt;18,"Corregir", IF(((TODAY()-Tabla2[[#This Row],[FECHA NACIMIENTO]])/365)&gt;80, "Corregir",ROUNDDOWN(((TODAY()-Tabla2[[#This Row],[FECHA NACIMIENTO]])/365),0)))</f>
        <v>43</v>
      </c>
      <c r="V292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928" s="34" t="str">
        <f ca="1">+IF(Tabla2[[#This Row],[Edad]]="Corregir","Corregir","Ok")</f>
        <v>Ok</v>
      </c>
      <c r="X2928" s="10" t="str">
        <f>+IFERROR(VLOOKUP(Tabla2[[#This Row],[DISTRITO SEGÚN DNI]],Hoja1!$A$2:$B$55,2,FALSE),"No")</f>
        <v>No</v>
      </c>
      <c r="Y2928" s="10" t="str">
        <f>IF(OR(LOWER(Tabla2[[#This Row],[GENERO]])="masculino", LOWER(Tabla2[[#This Row],[GENERO]])="femenino"),"OK","Corregir")</f>
        <v>OK</v>
      </c>
      <c r="Z2928" s="10" t="str">
        <f>+IF(Tabla2[[#This Row],[Nro. DNI / CE]]="","Corregir",IF(LEN(Tabla2[[#This Row],[Nro. DNI / CE]])&gt;=8,"OK","Corregir"))</f>
        <v>OK</v>
      </c>
      <c r="AA2928" s="10">
        <f>COUNTIF(Tabla2[APELLIDOS Y NOMBRES],Tabla2[[#This Row],[APELLIDOS Y NOMBRES]])</f>
        <v>1</v>
      </c>
      <c r="AB2928" t="str">
        <f ca="1">+IFERROR(IF(Tabla2[[#This Row],[FECHA CESE/BAJA]]="","No Aplica",IF(AND(MONTH(Tabla2[[#This Row],[FECHA CESE/BAJA]])=MONTH(TODAY()-30),YEAR(Tabla2[[#This Row],[FECHA CESE/BAJA]])=YEAR(TODAY())),MONTH(TODAY()-30)&amp;"-"&amp;YEAR(TODAY()),"Borrar")),"No aplica")</f>
        <v>No Aplica</v>
      </c>
      <c r="AC2928" t="str">
        <f ca="1">+IFERROR(IF(Tabla2[[#This Row],[FECHA INICIO DE LABORES EN OBRA]]="","No Aplica",IF(AND(MONTH(Tabla2[[#This Row],[FECHA INICIO DE LABORES EN OBRA]])=MONTH(TODAY()-30),YEAR(Tabla2[[#This Row],[FECHA INICIO DE LABORES EN OBRA]])=YEAR(TODAY())),MONTH(TODAY()-30)&amp;"-"&amp;YEAR(TODAY()),"No Aplica")),"No Aplica")</f>
        <v>No Aplica</v>
      </c>
    </row>
    <row r="2929" spans="1:29" x14ac:dyDescent="0.25">
      <c r="A2929" s="2" t="s">
        <v>2506</v>
      </c>
      <c r="B2929" s="3" t="s">
        <v>41</v>
      </c>
      <c r="C2929" s="3" t="s">
        <v>41</v>
      </c>
      <c r="D2929" s="3" t="s">
        <v>9351</v>
      </c>
      <c r="E2929" s="3" t="s">
        <v>9352</v>
      </c>
      <c r="F2929" s="36">
        <v>27543</v>
      </c>
      <c r="G2929" s="3">
        <v>2</v>
      </c>
      <c r="H2929" s="3" t="s">
        <v>1457</v>
      </c>
      <c r="I2929" s="3" t="s">
        <v>2491</v>
      </c>
      <c r="J2929" s="3" t="s">
        <v>10797</v>
      </c>
      <c r="K2929" s="3" t="s">
        <v>2770</v>
      </c>
      <c r="L2929" s="8" t="s">
        <v>9813</v>
      </c>
      <c r="M2929" s="5"/>
      <c r="N2929" s="13" t="s">
        <v>1043</v>
      </c>
      <c r="O2929" s="5">
        <v>45149</v>
      </c>
      <c r="P2929" s="8">
        <v>1</v>
      </c>
      <c r="Q2929" s="9">
        <v>4</v>
      </c>
      <c r="R2929" s="9" t="str">
        <f>IFERROR(VLOOKUP(Tabla2[[#This Row],[CONTRATISTA PRNCIPAL]],Hoja1!$L$5:$M$9,2,FALSE),"CJV")</f>
        <v>CJV</v>
      </c>
      <c r="S2929" s="9" t="str">
        <f>IF(Tabla2[[#This Row],[EMPRESA]]=Tabla2[[#This Row],[CONTRATISTA PRNCIPAL]],"Principal","Secundaria")</f>
        <v>Principal</v>
      </c>
      <c r="T2929" s="10">
        <f>IFERROR(1/COUNTIF(Tabla2[CONTRATISTA PRNCIPAL],Tabla2[[#This Row],[CONTRATISTA PRNCIPAL]]),0)</f>
        <v>6.41025641025641E-3</v>
      </c>
      <c r="U2929" s="33">
        <f ca="1">IF(((TODAY()-Tabla2[[#This Row],[FECHA NACIMIENTO]])/365)&lt;18,"Corregir", IF(((TODAY()-Tabla2[[#This Row],[FECHA NACIMIENTO]])/365)&gt;80, "Corregir",ROUNDDOWN(((TODAY()-Tabla2[[#This Row],[FECHA NACIMIENTO]])/365),0)))</f>
        <v>48</v>
      </c>
      <c r="V292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929" s="34" t="str">
        <f ca="1">+IF(Tabla2[[#This Row],[Edad]]="Corregir","Corregir","Ok")</f>
        <v>Ok</v>
      </c>
      <c r="X2929" s="10" t="str">
        <f>+IFERROR(VLOOKUP(Tabla2[[#This Row],[DISTRITO SEGÚN DNI]],Hoja1!$A$2:$B$55,2,FALSE),"No")</f>
        <v>No</v>
      </c>
      <c r="Y2929" s="10" t="str">
        <f>IF(OR(LOWER(Tabla2[[#This Row],[GENERO]])="masculino", LOWER(Tabla2[[#This Row],[GENERO]])="femenino"),"OK","Corregir")</f>
        <v>OK</v>
      </c>
      <c r="Z2929" s="10" t="str">
        <f>+IF(Tabla2[[#This Row],[Nro. DNI / CE]]="","Corregir",IF(LEN(Tabla2[[#This Row],[Nro. DNI / CE]])&gt;=8,"OK","Corregir"))</f>
        <v>OK</v>
      </c>
      <c r="AA2929" s="10">
        <f>COUNTIF(Tabla2[APELLIDOS Y NOMBRES],Tabla2[[#This Row],[APELLIDOS Y NOMBRES]])</f>
        <v>1</v>
      </c>
      <c r="AB2929" t="str">
        <f ca="1">+IFERROR(IF(Tabla2[[#This Row],[FECHA CESE/BAJA]]="","No Aplica",IF(AND(MONTH(Tabla2[[#This Row],[FECHA CESE/BAJA]])=MONTH(TODAY()-30),YEAR(Tabla2[[#This Row],[FECHA CESE/BAJA]])=YEAR(TODAY())),MONTH(TODAY()-30)&amp;"-"&amp;YEAR(TODAY()),"Borrar")),"No aplica")</f>
        <v>No Aplica</v>
      </c>
      <c r="AC2929" t="str">
        <f ca="1">+IFERROR(IF(Tabla2[[#This Row],[FECHA INICIO DE LABORES EN OBRA]]="","No Aplica",IF(AND(MONTH(Tabla2[[#This Row],[FECHA INICIO DE LABORES EN OBRA]])=MONTH(TODAY()-30),YEAR(Tabla2[[#This Row],[FECHA INICIO DE LABORES EN OBRA]])=YEAR(TODAY())),MONTH(TODAY()-30)&amp;"-"&amp;YEAR(TODAY()),"No Aplica")),"No Aplica")</f>
        <v>8-2023</v>
      </c>
    </row>
    <row r="2930" spans="1:29" x14ac:dyDescent="0.25">
      <c r="A2930" s="2" t="s">
        <v>2506</v>
      </c>
      <c r="B2930" s="3" t="s">
        <v>41</v>
      </c>
      <c r="C2930" s="3" t="s">
        <v>41</v>
      </c>
      <c r="D2930" s="3">
        <v>10036139</v>
      </c>
      <c r="E2930" s="3" t="s">
        <v>2611</v>
      </c>
      <c r="F2930" s="36">
        <v>27279</v>
      </c>
      <c r="G2930" s="3">
        <v>2</v>
      </c>
      <c r="H2930" s="3" t="s">
        <v>2602</v>
      </c>
      <c r="I2930" s="3" t="s">
        <v>2565</v>
      </c>
      <c r="J2930" s="3" t="s">
        <v>2612</v>
      </c>
      <c r="K2930" s="3" t="s">
        <v>1136</v>
      </c>
      <c r="L2930" s="8" t="s">
        <v>9813</v>
      </c>
      <c r="M2930" s="5"/>
      <c r="N2930" s="13" t="s">
        <v>1043</v>
      </c>
      <c r="O2930" s="5">
        <v>43888</v>
      </c>
      <c r="P2930" s="8">
        <v>1</v>
      </c>
      <c r="Q2930" s="9">
        <v>4</v>
      </c>
      <c r="R2930" s="9" t="str">
        <f>IFERROR(VLOOKUP(Tabla2[[#This Row],[CONTRATISTA PRNCIPAL]],Hoja1!$L$5:$M$9,2,FALSE),"CJV")</f>
        <v>CJV</v>
      </c>
      <c r="S2930" s="9" t="str">
        <f>IF(Tabla2[[#This Row],[EMPRESA]]=Tabla2[[#This Row],[CONTRATISTA PRNCIPAL]],"Principal","Secundaria")</f>
        <v>Principal</v>
      </c>
      <c r="T2930" s="10">
        <f>IFERROR(1/COUNTIF(Tabla2[CONTRATISTA PRNCIPAL],Tabla2[[#This Row],[CONTRATISTA PRNCIPAL]]),0)</f>
        <v>6.41025641025641E-3</v>
      </c>
      <c r="U2930" s="33">
        <f ca="1">IF(((TODAY()-Tabla2[[#This Row],[FECHA NACIMIENTO]])/365)&lt;18,"Corregir", IF(((TODAY()-Tabla2[[#This Row],[FECHA NACIMIENTO]])/365)&gt;80, "Corregir",ROUNDDOWN(((TODAY()-Tabla2[[#This Row],[FECHA NACIMIENTO]])/365),0)))</f>
        <v>49</v>
      </c>
      <c r="V293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930" s="34" t="str">
        <f ca="1">+IF(Tabla2[[#This Row],[Edad]]="Corregir","Corregir","Ok")</f>
        <v>Ok</v>
      </c>
      <c r="X2930" s="10" t="str">
        <f>+IFERROR(VLOOKUP(Tabla2[[#This Row],[DISTRITO SEGÚN DNI]],Hoja1!$A$2:$B$55,2,FALSE),"No")</f>
        <v>No</v>
      </c>
      <c r="Y2930" s="10" t="str">
        <f>IF(OR(LOWER(Tabla2[[#This Row],[GENERO]])="masculino", LOWER(Tabla2[[#This Row],[GENERO]])="femenino"),"OK","Corregir")</f>
        <v>OK</v>
      </c>
      <c r="Z2930" s="10" t="str">
        <f>+IF(Tabla2[[#This Row],[Nro. DNI / CE]]="","Corregir",IF(LEN(Tabla2[[#This Row],[Nro. DNI / CE]])&gt;=8,"OK","Corregir"))</f>
        <v>OK</v>
      </c>
      <c r="AA2930" s="10">
        <f>COUNTIF(Tabla2[APELLIDOS Y NOMBRES],Tabla2[[#This Row],[APELLIDOS Y NOMBRES]])</f>
        <v>1</v>
      </c>
      <c r="AB2930" t="str">
        <f ca="1">+IFERROR(IF(Tabla2[[#This Row],[FECHA CESE/BAJA]]="","No Aplica",IF(AND(MONTH(Tabla2[[#This Row],[FECHA CESE/BAJA]])=MONTH(TODAY()-30),YEAR(Tabla2[[#This Row],[FECHA CESE/BAJA]])=YEAR(TODAY())),MONTH(TODAY()-30)&amp;"-"&amp;YEAR(TODAY()),"Borrar")),"No aplica")</f>
        <v>No Aplica</v>
      </c>
      <c r="AC2930" t="str">
        <f ca="1">+IFERROR(IF(Tabla2[[#This Row],[FECHA INICIO DE LABORES EN OBRA]]="","No Aplica",IF(AND(MONTH(Tabla2[[#This Row],[FECHA INICIO DE LABORES EN OBRA]])=MONTH(TODAY()-30),YEAR(Tabla2[[#This Row],[FECHA INICIO DE LABORES EN OBRA]])=YEAR(TODAY())),MONTH(TODAY()-30)&amp;"-"&amp;YEAR(TODAY()),"No Aplica")),"No Aplica")</f>
        <v>No Aplica</v>
      </c>
    </row>
    <row r="2931" spans="1:29" x14ac:dyDescent="0.25">
      <c r="A2931" s="2" t="s">
        <v>2506</v>
      </c>
      <c r="B2931" s="3" t="s">
        <v>41</v>
      </c>
      <c r="C2931" s="3" t="s">
        <v>41</v>
      </c>
      <c r="D2931" s="3" t="s">
        <v>2593</v>
      </c>
      <c r="E2931" s="3" t="s">
        <v>2594</v>
      </c>
      <c r="F2931" s="36">
        <v>23940</v>
      </c>
      <c r="G2931" s="3">
        <v>2</v>
      </c>
      <c r="H2931" s="3" t="s">
        <v>1457</v>
      </c>
      <c r="I2931" s="3" t="s">
        <v>2565</v>
      </c>
      <c r="J2931" s="3" t="s">
        <v>2595</v>
      </c>
      <c r="K2931" s="3" t="s">
        <v>1136</v>
      </c>
      <c r="L2931" s="8" t="s">
        <v>9813</v>
      </c>
      <c r="M2931" s="5"/>
      <c r="N2931" s="13" t="s">
        <v>1043</v>
      </c>
      <c r="O2931" s="5">
        <v>43871</v>
      </c>
      <c r="P2931" s="8">
        <v>1</v>
      </c>
      <c r="Q2931" s="9">
        <v>4</v>
      </c>
      <c r="R2931" s="9" t="str">
        <f>IFERROR(VLOOKUP(Tabla2[[#This Row],[CONTRATISTA PRNCIPAL]],Hoja1!$L$5:$M$9,2,FALSE),"CJV")</f>
        <v>CJV</v>
      </c>
      <c r="S2931" s="9" t="str">
        <f>IF(Tabla2[[#This Row],[EMPRESA]]=Tabla2[[#This Row],[CONTRATISTA PRNCIPAL]],"Principal","Secundaria")</f>
        <v>Principal</v>
      </c>
      <c r="T2931" s="10">
        <f>IFERROR(1/COUNTIF(Tabla2[CONTRATISTA PRNCIPAL],Tabla2[[#This Row],[CONTRATISTA PRNCIPAL]]),0)</f>
        <v>6.41025641025641E-3</v>
      </c>
      <c r="U2931" s="33">
        <f ca="1">IF(((TODAY()-Tabla2[[#This Row],[FECHA NACIMIENTO]])/365)&lt;18,"Corregir", IF(((TODAY()-Tabla2[[#This Row],[FECHA NACIMIENTO]])/365)&gt;80, "Corregir",ROUNDDOWN(((TODAY()-Tabla2[[#This Row],[FECHA NACIMIENTO]])/365),0)))</f>
        <v>58</v>
      </c>
      <c r="V293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931" s="34" t="str">
        <f ca="1">+IF(Tabla2[[#This Row],[Edad]]="Corregir","Corregir","Ok")</f>
        <v>Ok</v>
      </c>
      <c r="X2931" s="10" t="str">
        <f>+IFERROR(VLOOKUP(Tabla2[[#This Row],[DISTRITO SEGÚN DNI]],Hoja1!$A$2:$B$55,2,FALSE),"No")</f>
        <v>No</v>
      </c>
      <c r="Y2931" s="10" t="str">
        <f>IF(OR(LOWER(Tabla2[[#This Row],[GENERO]])="masculino", LOWER(Tabla2[[#This Row],[GENERO]])="femenino"),"OK","Corregir")</f>
        <v>OK</v>
      </c>
      <c r="Z2931" s="10" t="str">
        <f>+IF(Tabla2[[#This Row],[Nro. DNI / CE]]="","Corregir",IF(LEN(Tabla2[[#This Row],[Nro. DNI / CE]])&gt;=8,"OK","Corregir"))</f>
        <v>OK</v>
      </c>
      <c r="AA2931" s="10">
        <f>COUNTIF(Tabla2[APELLIDOS Y NOMBRES],Tabla2[[#This Row],[APELLIDOS Y NOMBRES]])</f>
        <v>1</v>
      </c>
      <c r="AB2931" t="str">
        <f ca="1">+IFERROR(IF(Tabla2[[#This Row],[FECHA CESE/BAJA]]="","No Aplica",IF(AND(MONTH(Tabla2[[#This Row],[FECHA CESE/BAJA]])=MONTH(TODAY()-30),YEAR(Tabla2[[#This Row],[FECHA CESE/BAJA]])=YEAR(TODAY())),MONTH(TODAY()-30)&amp;"-"&amp;YEAR(TODAY()),"Borrar")),"No aplica")</f>
        <v>No Aplica</v>
      </c>
      <c r="AC2931" t="str">
        <f ca="1">+IFERROR(IF(Tabla2[[#This Row],[FECHA INICIO DE LABORES EN OBRA]]="","No Aplica",IF(AND(MONTH(Tabla2[[#This Row],[FECHA INICIO DE LABORES EN OBRA]])=MONTH(TODAY()-30),YEAR(Tabla2[[#This Row],[FECHA INICIO DE LABORES EN OBRA]])=YEAR(TODAY())),MONTH(TODAY()-30)&amp;"-"&amp;YEAR(TODAY()),"No Aplica")),"No Aplica")</f>
        <v>No Aplica</v>
      </c>
    </row>
    <row r="2932" spans="1:29" x14ac:dyDescent="0.25">
      <c r="A2932" s="2" t="s">
        <v>2506</v>
      </c>
      <c r="B2932" s="3" t="s">
        <v>41</v>
      </c>
      <c r="C2932" s="3" t="s">
        <v>41</v>
      </c>
      <c r="D2932" s="3" t="s">
        <v>2725</v>
      </c>
      <c r="E2932" s="3" t="s">
        <v>2726</v>
      </c>
      <c r="F2932" s="36">
        <v>28434</v>
      </c>
      <c r="G2932" s="3">
        <v>2</v>
      </c>
      <c r="H2932" s="3" t="s">
        <v>1457</v>
      </c>
      <c r="I2932" s="3" t="s">
        <v>2625</v>
      </c>
      <c r="J2932" s="3" t="s">
        <v>2727</v>
      </c>
      <c r="K2932" s="3" t="s">
        <v>1054</v>
      </c>
      <c r="L2932" s="8" t="s">
        <v>9813</v>
      </c>
      <c r="M2932" s="5"/>
      <c r="N2932" s="13" t="s">
        <v>1043</v>
      </c>
      <c r="O2932" s="5">
        <v>44683</v>
      </c>
      <c r="P2932" s="8">
        <v>1</v>
      </c>
      <c r="Q2932" s="9">
        <v>4</v>
      </c>
      <c r="R2932" s="9" t="str">
        <f>IFERROR(VLOOKUP(Tabla2[[#This Row],[CONTRATISTA PRNCIPAL]],Hoja1!$L$5:$M$9,2,FALSE),"CJV")</f>
        <v>CJV</v>
      </c>
      <c r="S2932" s="9" t="str">
        <f>IF(Tabla2[[#This Row],[EMPRESA]]=Tabla2[[#This Row],[CONTRATISTA PRNCIPAL]],"Principal","Secundaria")</f>
        <v>Principal</v>
      </c>
      <c r="T2932" s="10">
        <f>IFERROR(1/COUNTIF(Tabla2[CONTRATISTA PRNCIPAL],Tabla2[[#This Row],[CONTRATISTA PRNCIPAL]]),0)</f>
        <v>6.41025641025641E-3</v>
      </c>
      <c r="U2932" s="33">
        <f ca="1">IF(((TODAY()-Tabla2[[#This Row],[FECHA NACIMIENTO]])/365)&lt;18,"Corregir", IF(((TODAY()-Tabla2[[#This Row],[FECHA NACIMIENTO]])/365)&gt;80, "Corregir",ROUNDDOWN(((TODAY()-Tabla2[[#This Row],[FECHA NACIMIENTO]])/365),0)))</f>
        <v>45</v>
      </c>
      <c r="V293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932" s="34" t="str">
        <f ca="1">+IF(Tabla2[[#This Row],[Edad]]="Corregir","Corregir","Ok")</f>
        <v>Ok</v>
      </c>
      <c r="X2932" s="10" t="str">
        <f>+IFERROR(VLOOKUP(Tabla2[[#This Row],[DISTRITO SEGÚN DNI]],Hoja1!$A$2:$B$55,2,FALSE),"No")</f>
        <v>No</v>
      </c>
      <c r="Y2932" s="10" t="str">
        <f>IF(OR(LOWER(Tabla2[[#This Row],[GENERO]])="masculino", LOWER(Tabla2[[#This Row],[GENERO]])="femenino"),"OK","Corregir")</f>
        <v>OK</v>
      </c>
      <c r="Z2932" s="10" t="str">
        <f>+IF(Tabla2[[#This Row],[Nro. DNI / CE]]="","Corregir",IF(LEN(Tabla2[[#This Row],[Nro. DNI / CE]])&gt;=8,"OK","Corregir"))</f>
        <v>OK</v>
      </c>
      <c r="AA2932" s="10">
        <f>COUNTIF(Tabla2[APELLIDOS Y NOMBRES],Tabla2[[#This Row],[APELLIDOS Y NOMBRES]])</f>
        <v>1</v>
      </c>
      <c r="AB2932" t="str">
        <f ca="1">+IFERROR(IF(Tabla2[[#This Row],[FECHA CESE/BAJA]]="","No Aplica",IF(AND(MONTH(Tabla2[[#This Row],[FECHA CESE/BAJA]])=MONTH(TODAY()-30),YEAR(Tabla2[[#This Row],[FECHA CESE/BAJA]])=YEAR(TODAY())),MONTH(TODAY()-30)&amp;"-"&amp;YEAR(TODAY()),"Borrar")),"No aplica")</f>
        <v>No Aplica</v>
      </c>
      <c r="AC2932" t="str">
        <f ca="1">+IFERROR(IF(Tabla2[[#This Row],[FECHA INICIO DE LABORES EN OBRA]]="","No Aplica",IF(AND(MONTH(Tabla2[[#This Row],[FECHA INICIO DE LABORES EN OBRA]])=MONTH(TODAY()-30),YEAR(Tabla2[[#This Row],[FECHA INICIO DE LABORES EN OBRA]])=YEAR(TODAY())),MONTH(TODAY()-30)&amp;"-"&amp;YEAR(TODAY()),"No Aplica")),"No Aplica")</f>
        <v>No Aplica</v>
      </c>
    </row>
    <row r="2933" spans="1:29" x14ac:dyDescent="0.25">
      <c r="A2933" s="2" t="s">
        <v>2506</v>
      </c>
      <c r="B2933" s="3" t="s">
        <v>41</v>
      </c>
      <c r="C2933" s="3" t="s">
        <v>41</v>
      </c>
      <c r="D2933" s="3" t="s">
        <v>2787</v>
      </c>
      <c r="E2933" s="3" t="s">
        <v>2788</v>
      </c>
      <c r="F2933" s="36">
        <v>29820</v>
      </c>
      <c r="G2933" s="3">
        <v>2</v>
      </c>
      <c r="H2933" s="3" t="s">
        <v>1458</v>
      </c>
      <c r="I2933" s="3" t="s">
        <v>2491</v>
      </c>
      <c r="J2933" s="3" t="s">
        <v>2789</v>
      </c>
      <c r="K2933" s="3" t="s">
        <v>1531</v>
      </c>
      <c r="L2933" s="8" t="s">
        <v>9813</v>
      </c>
      <c r="M2933" s="5"/>
      <c r="N2933" s="13" t="s">
        <v>1043</v>
      </c>
      <c r="O2933" s="5">
        <v>44933</v>
      </c>
      <c r="P2933" s="8">
        <v>1</v>
      </c>
      <c r="Q2933" s="9">
        <v>4</v>
      </c>
      <c r="R2933" s="9" t="str">
        <f>IFERROR(VLOOKUP(Tabla2[[#This Row],[CONTRATISTA PRNCIPAL]],Hoja1!$L$5:$M$9,2,FALSE),"CJV")</f>
        <v>CJV</v>
      </c>
      <c r="S2933" s="9" t="str">
        <f>IF(Tabla2[[#This Row],[EMPRESA]]=Tabla2[[#This Row],[CONTRATISTA PRNCIPAL]],"Principal","Secundaria")</f>
        <v>Principal</v>
      </c>
      <c r="T2933" s="10">
        <f>IFERROR(1/COUNTIF(Tabla2[CONTRATISTA PRNCIPAL],Tabla2[[#This Row],[CONTRATISTA PRNCIPAL]]),0)</f>
        <v>6.41025641025641E-3</v>
      </c>
      <c r="U2933" s="33">
        <f ca="1">IF(((TODAY()-Tabla2[[#This Row],[FECHA NACIMIENTO]])/365)&lt;18,"Corregir", IF(((TODAY()-Tabla2[[#This Row],[FECHA NACIMIENTO]])/365)&gt;80, "Corregir",ROUNDDOWN(((TODAY()-Tabla2[[#This Row],[FECHA NACIMIENTO]])/365),0)))</f>
        <v>42</v>
      </c>
      <c r="V293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933" s="34" t="str">
        <f ca="1">+IF(Tabla2[[#This Row],[Edad]]="Corregir","Corregir","Ok")</f>
        <v>Ok</v>
      </c>
      <c r="X2933" s="10" t="str">
        <f>+IFERROR(VLOOKUP(Tabla2[[#This Row],[DISTRITO SEGÚN DNI]],Hoja1!$A$2:$B$55,2,FALSE),"No")</f>
        <v>No</v>
      </c>
      <c r="Y2933" s="10" t="str">
        <f>IF(OR(LOWER(Tabla2[[#This Row],[GENERO]])="masculino", LOWER(Tabla2[[#This Row],[GENERO]])="femenino"),"OK","Corregir")</f>
        <v>OK</v>
      </c>
      <c r="Z2933" s="10" t="str">
        <f>+IF(Tabla2[[#This Row],[Nro. DNI / CE]]="","Corregir",IF(LEN(Tabla2[[#This Row],[Nro. DNI / CE]])&gt;=8,"OK","Corregir"))</f>
        <v>OK</v>
      </c>
      <c r="AA2933" s="10">
        <f>COUNTIF(Tabla2[APELLIDOS Y NOMBRES],Tabla2[[#This Row],[APELLIDOS Y NOMBRES]])</f>
        <v>1</v>
      </c>
      <c r="AB2933" t="str">
        <f ca="1">+IFERROR(IF(Tabla2[[#This Row],[FECHA CESE/BAJA]]="","No Aplica",IF(AND(MONTH(Tabla2[[#This Row],[FECHA CESE/BAJA]])=MONTH(TODAY()-30),YEAR(Tabla2[[#This Row],[FECHA CESE/BAJA]])=YEAR(TODAY())),MONTH(TODAY()-30)&amp;"-"&amp;YEAR(TODAY()),"Borrar")),"No aplica")</f>
        <v>No Aplica</v>
      </c>
      <c r="AC2933" t="str">
        <f ca="1">+IFERROR(IF(Tabla2[[#This Row],[FECHA INICIO DE LABORES EN OBRA]]="","No Aplica",IF(AND(MONTH(Tabla2[[#This Row],[FECHA INICIO DE LABORES EN OBRA]])=MONTH(TODAY()-30),YEAR(Tabla2[[#This Row],[FECHA INICIO DE LABORES EN OBRA]])=YEAR(TODAY())),MONTH(TODAY()-30)&amp;"-"&amp;YEAR(TODAY()),"No Aplica")),"No Aplica")</f>
        <v>No Aplica</v>
      </c>
    </row>
    <row r="2934" spans="1:29" x14ac:dyDescent="0.25">
      <c r="A2934" s="2" t="s">
        <v>2506</v>
      </c>
      <c r="B2934" s="3" t="s">
        <v>41</v>
      </c>
      <c r="C2934" s="3" t="s">
        <v>41</v>
      </c>
      <c r="D2934" s="3" t="s">
        <v>2562</v>
      </c>
      <c r="E2934" s="3" t="s">
        <v>2563</v>
      </c>
      <c r="F2934" s="36">
        <v>27529</v>
      </c>
      <c r="G2934" s="3">
        <v>1</v>
      </c>
      <c r="H2934" s="3" t="s">
        <v>2564</v>
      </c>
      <c r="I2934" s="3" t="s">
        <v>2565</v>
      </c>
      <c r="J2934" s="3" t="s">
        <v>2566</v>
      </c>
      <c r="K2934" s="3" t="s">
        <v>1054</v>
      </c>
      <c r="L2934" s="8" t="s">
        <v>9813</v>
      </c>
      <c r="M2934" s="5"/>
      <c r="N2934" s="13" t="s">
        <v>1043</v>
      </c>
      <c r="O2934" s="5">
        <v>43843</v>
      </c>
      <c r="P2934" s="8">
        <v>1</v>
      </c>
      <c r="Q2934" s="9">
        <v>2</v>
      </c>
      <c r="R2934" s="9" t="str">
        <f>IFERROR(VLOOKUP(Tabla2[[#This Row],[CONTRATISTA PRNCIPAL]],Hoja1!$L$5:$M$9,2,FALSE),"CJV")</f>
        <v>CJV</v>
      </c>
      <c r="S2934" s="9" t="str">
        <f>IF(Tabla2[[#This Row],[EMPRESA]]=Tabla2[[#This Row],[CONTRATISTA PRNCIPAL]],"Principal","Secundaria")</f>
        <v>Principal</v>
      </c>
      <c r="T2934" s="10">
        <f>IFERROR(1/COUNTIF(Tabla2[CONTRATISTA PRNCIPAL],Tabla2[[#This Row],[CONTRATISTA PRNCIPAL]]),0)</f>
        <v>6.41025641025641E-3</v>
      </c>
      <c r="U2934" s="33">
        <f ca="1">IF(((TODAY()-Tabla2[[#This Row],[FECHA NACIMIENTO]])/365)&lt;18,"Corregir", IF(((TODAY()-Tabla2[[#This Row],[FECHA NACIMIENTO]])/365)&gt;80, "Corregir",ROUNDDOWN(((TODAY()-Tabla2[[#This Row],[FECHA NACIMIENTO]])/365),0)))</f>
        <v>48</v>
      </c>
      <c r="V293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934" s="34" t="str">
        <f ca="1">+IF(Tabla2[[#This Row],[Edad]]="Corregir","Corregir","Ok")</f>
        <v>Ok</v>
      </c>
      <c r="X2934" s="10" t="str">
        <f>+IFERROR(VLOOKUP(Tabla2[[#This Row],[DISTRITO SEGÚN DNI]],Hoja1!$A$2:$B$55,2,FALSE),"No")</f>
        <v>No</v>
      </c>
      <c r="Y2934" s="10" t="str">
        <f>IF(OR(LOWER(Tabla2[[#This Row],[GENERO]])="masculino", LOWER(Tabla2[[#This Row],[GENERO]])="femenino"),"OK","Corregir")</f>
        <v>OK</v>
      </c>
      <c r="Z2934" s="10" t="str">
        <f>+IF(Tabla2[[#This Row],[Nro. DNI / CE]]="","Corregir",IF(LEN(Tabla2[[#This Row],[Nro. DNI / CE]])&gt;=8,"OK","Corregir"))</f>
        <v>OK</v>
      </c>
      <c r="AA2934" s="10">
        <f>COUNTIF(Tabla2[APELLIDOS Y NOMBRES],Tabla2[[#This Row],[APELLIDOS Y NOMBRES]])</f>
        <v>1</v>
      </c>
      <c r="AB2934" t="str">
        <f ca="1">+IFERROR(IF(Tabla2[[#This Row],[FECHA CESE/BAJA]]="","No Aplica",IF(AND(MONTH(Tabla2[[#This Row],[FECHA CESE/BAJA]])=MONTH(TODAY()-30),YEAR(Tabla2[[#This Row],[FECHA CESE/BAJA]])=YEAR(TODAY())),MONTH(TODAY()-30)&amp;"-"&amp;YEAR(TODAY()),"Borrar")),"No aplica")</f>
        <v>No Aplica</v>
      </c>
      <c r="AC2934" t="str">
        <f ca="1">+IFERROR(IF(Tabla2[[#This Row],[FECHA INICIO DE LABORES EN OBRA]]="","No Aplica",IF(AND(MONTH(Tabla2[[#This Row],[FECHA INICIO DE LABORES EN OBRA]])=MONTH(TODAY()-30),YEAR(Tabla2[[#This Row],[FECHA INICIO DE LABORES EN OBRA]])=YEAR(TODAY())),MONTH(TODAY()-30)&amp;"-"&amp;YEAR(TODAY()),"No Aplica")),"No Aplica")</f>
        <v>No Aplica</v>
      </c>
    </row>
    <row r="2935" spans="1:29" x14ac:dyDescent="0.25">
      <c r="A2935" s="2" t="s">
        <v>2506</v>
      </c>
      <c r="B2935" s="3" t="s">
        <v>41</v>
      </c>
      <c r="C2935" s="3" t="s">
        <v>41</v>
      </c>
      <c r="D2935" s="3" t="s">
        <v>2696</v>
      </c>
      <c r="E2935" s="3" t="s">
        <v>2697</v>
      </c>
      <c r="F2935" s="36">
        <v>26128</v>
      </c>
      <c r="G2935" s="3">
        <v>1</v>
      </c>
      <c r="H2935" s="3" t="s">
        <v>1838</v>
      </c>
      <c r="I2935" s="3" t="s">
        <v>2565</v>
      </c>
      <c r="J2935" s="3" t="s">
        <v>2698</v>
      </c>
      <c r="K2935" s="3" t="s">
        <v>1044</v>
      </c>
      <c r="L2935" s="8" t="s">
        <v>9813</v>
      </c>
      <c r="M2935" s="5"/>
      <c r="N2935" s="13" t="s">
        <v>1043</v>
      </c>
      <c r="O2935" s="5">
        <v>44356</v>
      </c>
      <c r="P2935" s="8">
        <v>1</v>
      </c>
      <c r="Q2935" s="9">
        <v>2</v>
      </c>
      <c r="R2935" s="9" t="str">
        <f>IFERROR(VLOOKUP(Tabla2[[#This Row],[CONTRATISTA PRNCIPAL]],Hoja1!$L$5:$M$9,2,FALSE),"CJV")</f>
        <v>CJV</v>
      </c>
      <c r="S2935" s="9" t="str">
        <f>IF(Tabla2[[#This Row],[EMPRESA]]=Tabla2[[#This Row],[CONTRATISTA PRNCIPAL]],"Principal","Secundaria")</f>
        <v>Principal</v>
      </c>
      <c r="T2935" s="10">
        <f>IFERROR(1/COUNTIF(Tabla2[CONTRATISTA PRNCIPAL],Tabla2[[#This Row],[CONTRATISTA PRNCIPAL]]),0)</f>
        <v>6.41025641025641E-3</v>
      </c>
      <c r="U2935" s="33">
        <f ca="1">IF(((TODAY()-Tabla2[[#This Row],[FECHA NACIMIENTO]])/365)&lt;18,"Corregir", IF(((TODAY()-Tabla2[[#This Row],[FECHA NACIMIENTO]])/365)&gt;80, "Corregir",ROUNDDOWN(((TODAY()-Tabla2[[#This Row],[FECHA NACIMIENTO]])/365),0)))</f>
        <v>52</v>
      </c>
      <c r="V293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935" s="34" t="str">
        <f ca="1">+IF(Tabla2[[#This Row],[Edad]]="Corregir","Corregir","Ok")</f>
        <v>Ok</v>
      </c>
      <c r="X2935" s="10" t="str">
        <f>+IFERROR(VLOOKUP(Tabla2[[#This Row],[DISTRITO SEGÚN DNI]],Hoja1!$A$2:$B$55,2,FALSE),"No")</f>
        <v>No</v>
      </c>
      <c r="Y2935" s="10" t="str">
        <f>IF(OR(LOWER(Tabla2[[#This Row],[GENERO]])="masculino", LOWER(Tabla2[[#This Row],[GENERO]])="femenino"),"OK","Corregir")</f>
        <v>OK</v>
      </c>
      <c r="Z2935" s="10" t="str">
        <f>+IF(Tabla2[[#This Row],[Nro. DNI / CE]]="","Corregir",IF(LEN(Tabla2[[#This Row],[Nro. DNI / CE]])&gt;=8,"OK","Corregir"))</f>
        <v>OK</v>
      </c>
      <c r="AA2935" s="10">
        <f>COUNTIF(Tabla2[APELLIDOS Y NOMBRES],Tabla2[[#This Row],[APELLIDOS Y NOMBRES]])</f>
        <v>1</v>
      </c>
      <c r="AB2935" t="str">
        <f ca="1">+IFERROR(IF(Tabla2[[#This Row],[FECHA CESE/BAJA]]="","No Aplica",IF(AND(MONTH(Tabla2[[#This Row],[FECHA CESE/BAJA]])=MONTH(TODAY()-30),YEAR(Tabla2[[#This Row],[FECHA CESE/BAJA]])=YEAR(TODAY())),MONTH(TODAY()-30)&amp;"-"&amp;YEAR(TODAY()),"Borrar")),"No aplica")</f>
        <v>No Aplica</v>
      </c>
      <c r="AC2935" t="str">
        <f ca="1">+IFERROR(IF(Tabla2[[#This Row],[FECHA INICIO DE LABORES EN OBRA]]="","No Aplica",IF(AND(MONTH(Tabla2[[#This Row],[FECHA INICIO DE LABORES EN OBRA]])=MONTH(TODAY()-30),YEAR(Tabla2[[#This Row],[FECHA INICIO DE LABORES EN OBRA]])=YEAR(TODAY())),MONTH(TODAY()-30)&amp;"-"&amp;YEAR(TODAY()),"No Aplica")),"No Aplica")</f>
        <v>No Aplica</v>
      </c>
    </row>
    <row r="2936" spans="1:29" x14ac:dyDescent="0.25">
      <c r="A2936" s="2" t="s">
        <v>2506</v>
      </c>
      <c r="B2936" s="3" t="s">
        <v>41</v>
      </c>
      <c r="C2936" s="3" t="s">
        <v>41</v>
      </c>
      <c r="D2936" s="3" t="s">
        <v>481</v>
      </c>
      <c r="E2936" s="3" t="s">
        <v>482</v>
      </c>
      <c r="F2936" s="36">
        <v>31824</v>
      </c>
      <c r="G2936" s="3">
        <v>2</v>
      </c>
      <c r="H2936" s="3" t="s">
        <v>1458</v>
      </c>
      <c r="I2936" s="3" t="s">
        <v>2491</v>
      </c>
      <c r="J2936" s="3" t="s">
        <v>2830</v>
      </c>
      <c r="K2936" s="3" t="s">
        <v>1945</v>
      </c>
      <c r="L2936" s="8" t="s">
        <v>9813</v>
      </c>
      <c r="M2936" s="5"/>
      <c r="N2936" s="13" t="s">
        <v>1043</v>
      </c>
      <c r="O2936" s="5">
        <v>45031</v>
      </c>
      <c r="P2936" s="8">
        <v>1</v>
      </c>
      <c r="Q2936" s="9">
        <v>4</v>
      </c>
      <c r="R2936" s="9" t="str">
        <f>IFERROR(VLOOKUP(Tabla2[[#This Row],[CONTRATISTA PRNCIPAL]],Hoja1!$L$5:$M$9,2,FALSE),"CJV")</f>
        <v>CJV</v>
      </c>
      <c r="S2936" s="9" t="str">
        <f>IF(Tabla2[[#This Row],[EMPRESA]]=Tabla2[[#This Row],[CONTRATISTA PRNCIPAL]],"Principal","Secundaria")</f>
        <v>Principal</v>
      </c>
      <c r="T2936" s="10">
        <f>IFERROR(1/COUNTIF(Tabla2[CONTRATISTA PRNCIPAL],Tabla2[[#This Row],[CONTRATISTA PRNCIPAL]]),0)</f>
        <v>6.41025641025641E-3</v>
      </c>
      <c r="U2936" s="33">
        <f ca="1">IF(((TODAY()-Tabla2[[#This Row],[FECHA NACIMIENTO]])/365)&lt;18,"Corregir", IF(((TODAY()-Tabla2[[#This Row],[FECHA NACIMIENTO]])/365)&gt;80, "Corregir",ROUNDDOWN(((TODAY()-Tabla2[[#This Row],[FECHA NACIMIENTO]])/365),0)))</f>
        <v>36</v>
      </c>
      <c r="V293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936" s="34" t="str">
        <f ca="1">+IF(Tabla2[[#This Row],[Edad]]="Corregir","Corregir","Ok")</f>
        <v>Ok</v>
      </c>
      <c r="X2936" s="10" t="str">
        <f>+IFERROR(VLOOKUP(Tabla2[[#This Row],[DISTRITO SEGÚN DNI]],Hoja1!$A$2:$B$55,2,FALSE),"No")</f>
        <v>CALLAO</v>
      </c>
      <c r="Y2936" s="10" t="str">
        <f>IF(OR(LOWER(Tabla2[[#This Row],[GENERO]])="masculino", LOWER(Tabla2[[#This Row],[GENERO]])="femenino"),"OK","Corregir")</f>
        <v>OK</v>
      </c>
      <c r="Z2936" s="10" t="str">
        <f>+IF(Tabla2[[#This Row],[Nro. DNI / CE]]="","Corregir",IF(LEN(Tabla2[[#This Row],[Nro. DNI / CE]])&gt;=8,"OK","Corregir"))</f>
        <v>OK</v>
      </c>
      <c r="AA2936" s="10">
        <f>COUNTIF(Tabla2[APELLIDOS Y NOMBRES],Tabla2[[#This Row],[APELLIDOS Y NOMBRES]])</f>
        <v>1</v>
      </c>
      <c r="AB2936" t="str">
        <f ca="1">+IFERROR(IF(Tabla2[[#This Row],[FECHA CESE/BAJA]]="","No Aplica",IF(AND(MONTH(Tabla2[[#This Row],[FECHA CESE/BAJA]])=MONTH(TODAY()-30),YEAR(Tabla2[[#This Row],[FECHA CESE/BAJA]])=YEAR(TODAY())),MONTH(TODAY()-30)&amp;"-"&amp;YEAR(TODAY()),"Borrar")),"No aplica")</f>
        <v>No Aplica</v>
      </c>
      <c r="AC2936" t="str">
        <f ca="1">+IFERROR(IF(Tabla2[[#This Row],[FECHA INICIO DE LABORES EN OBRA]]="","No Aplica",IF(AND(MONTH(Tabla2[[#This Row],[FECHA INICIO DE LABORES EN OBRA]])=MONTH(TODAY()-30),YEAR(Tabla2[[#This Row],[FECHA INICIO DE LABORES EN OBRA]])=YEAR(TODAY())),MONTH(TODAY()-30)&amp;"-"&amp;YEAR(TODAY()),"No Aplica")),"No Aplica")</f>
        <v>No Aplica</v>
      </c>
    </row>
    <row r="2937" spans="1:29" x14ac:dyDescent="0.25">
      <c r="A2937" s="2" t="s">
        <v>2506</v>
      </c>
      <c r="B2937" s="3" t="s">
        <v>41</v>
      </c>
      <c r="C2937" s="3" t="s">
        <v>41</v>
      </c>
      <c r="D2937" s="3" t="s">
        <v>2872</v>
      </c>
      <c r="E2937" s="3" t="s">
        <v>2873</v>
      </c>
      <c r="F2937" s="36">
        <v>28038</v>
      </c>
      <c r="G2937" s="3">
        <v>2</v>
      </c>
      <c r="H2937" s="3" t="s">
        <v>2841</v>
      </c>
      <c r="I2937" s="3" t="s">
        <v>2491</v>
      </c>
      <c r="J2937" s="3" t="s">
        <v>2874</v>
      </c>
      <c r="K2937" s="3" t="s">
        <v>2527</v>
      </c>
      <c r="L2937" s="8" t="s">
        <v>9813</v>
      </c>
      <c r="M2937" s="5"/>
      <c r="N2937" s="13" t="s">
        <v>1484</v>
      </c>
      <c r="O2937" s="5">
        <v>45105</v>
      </c>
      <c r="P2937" s="8">
        <v>1</v>
      </c>
      <c r="Q2937" s="9">
        <v>4</v>
      </c>
      <c r="R2937" s="9" t="str">
        <f>IFERROR(VLOOKUP(Tabla2[[#This Row],[CONTRATISTA PRNCIPAL]],Hoja1!$L$5:$M$9,2,FALSE),"CJV")</f>
        <v>CJV</v>
      </c>
      <c r="S2937" s="9" t="str">
        <f>IF(Tabla2[[#This Row],[EMPRESA]]=Tabla2[[#This Row],[CONTRATISTA PRNCIPAL]],"Principal","Secundaria")</f>
        <v>Principal</v>
      </c>
      <c r="T2937" s="10">
        <f>IFERROR(1/COUNTIF(Tabla2[CONTRATISTA PRNCIPAL],Tabla2[[#This Row],[CONTRATISTA PRNCIPAL]]),0)</f>
        <v>6.41025641025641E-3</v>
      </c>
      <c r="U2937" s="33">
        <f ca="1">IF(((TODAY()-Tabla2[[#This Row],[FECHA NACIMIENTO]])/365)&lt;18,"Corregir", IF(((TODAY()-Tabla2[[#This Row],[FECHA NACIMIENTO]])/365)&gt;80, "Corregir",ROUNDDOWN(((TODAY()-Tabla2[[#This Row],[FECHA NACIMIENTO]])/365),0)))</f>
        <v>46</v>
      </c>
      <c r="V293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937" s="34" t="str">
        <f ca="1">+IF(Tabla2[[#This Row],[Edad]]="Corregir","Corregir","Ok")</f>
        <v>Ok</v>
      </c>
      <c r="X2937" s="10" t="str">
        <f>+IFERROR(VLOOKUP(Tabla2[[#This Row],[DISTRITO SEGÚN DNI]],Hoja1!$A$2:$B$55,2,FALSE),"No")</f>
        <v>No</v>
      </c>
      <c r="Y2937" s="10" t="str">
        <f>IF(OR(LOWER(Tabla2[[#This Row],[GENERO]])="masculino", LOWER(Tabla2[[#This Row],[GENERO]])="femenino"),"OK","Corregir")</f>
        <v>OK</v>
      </c>
      <c r="Z2937" s="10" t="str">
        <f>+IF(Tabla2[[#This Row],[Nro. DNI / CE]]="","Corregir",IF(LEN(Tabla2[[#This Row],[Nro. DNI / CE]])&gt;=8,"OK","Corregir"))</f>
        <v>OK</v>
      </c>
      <c r="AA2937" s="10">
        <f>COUNTIF(Tabla2[APELLIDOS Y NOMBRES],Tabla2[[#This Row],[APELLIDOS Y NOMBRES]])</f>
        <v>1</v>
      </c>
      <c r="AB2937" t="str">
        <f ca="1">+IFERROR(IF(Tabla2[[#This Row],[FECHA CESE/BAJA]]="","No Aplica",IF(AND(MONTH(Tabla2[[#This Row],[FECHA CESE/BAJA]])=MONTH(TODAY()-30),YEAR(Tabla2[[#This Row],[FECHA CESE/BAJA]])=YEAR(TODAY())),MONTH(TODAY()-30)&amp;"-"&amp;YEAR(TODAY()),"Borrar")),"No aplica")</f>
        <v>No Aplica</v>
      </c>
      <c r="AC2937" t="str">
        <f ca="1">+IFERROR(IF(Tabla2[[#This Row],[FECHA INICIO DE LABORES EN OBRA]]="","No Aplica",IF(AND(MONTH(Tabla2[[#This Row],[FECHA INICIO DE LABORES EN OBRA]])=MONTH(TODAY()-30),YEAR(Tabla2[[#This Row],[FECHA INICIO DE LABORES EN OBRA]])=YEAR(TODAY())),MONTH(TODAY()-30)&amp;"-"&amp;YEAR(TODAY()),"No Aplica")),"No Aplica")</f>
        <v>No Aplica</v>
      </c>
    </row>
    <row r="2938" spans="1:29" x14ac:dyDescent="0.25">
      <c r="A2938" s="2" t="s">
        <v>2506</v>
      </c>
      <c r="B2938" s="3" t="s">
        <v>41</v>
      </c>
      <c r="C2938" s="3" t="s">
        <v>41</v>
      </c>
      <c r="D2938" s="3" t="s">
        <v>483</v>
      </c>
      <c r="E2938" s="3" t="s">
        <v>484</v>
      </c>
      <c r="F2938" s="36">
        <v>31755</v>
      </c>
      <c r="G2938" s="3">
        <v>2</v>
      </c>
      <c r="H2938" s="3" t="s">
        <v>2761</v>
      </c>
      <c r="I2938" s="3" t="s">
        <v>2491</v>
      </c>
      <c r="J2938" s="3" t="s">
        <v>2762</v>
      </c>
      <c r="K2938" s="3" t="s">
        <v>463</v>
      </c>
      <c r="L2938" s="8" t="s">
        <v>9813</v>
      </c>
      <c r="M2938" s="5"/>
      <c r="N2938" s="13" t="s">
        <v>1484</v>
      </c>
      <c r="O2938" s="5">
        <v>44774</v>
      </c>
      <c r="P2938" s="8">
        <v>1</v>
      </c>
      <c r="Q2938" s="9">
        <v>4</v>
      </c>
      <c r="R2938" s="9" t="str">
        <f>IFERROR(VLOOKUP(Tabla2[[#This Row],[CONTRATISTA PRNCIPAL]],Hoja1!$L$5:$M$9,2,FALSE),"CJV")</f>
        <v>CJV</v>
      </c>
      <c r="S2938" s="9" t="str">
        <f>IF(Tabla2[[#This Row],[EMPRESA]]=Tabla2[[#This Row],[CONTRATISTA PRNCIPAL]],"Principal","Secundaria")</f>
        <v>Principal</v>
      </c>
      <c r="T2938" s="10">
        <f>IFERROR(1/COUNTIF(Tabla2[CONTRATISTA PRNCIPAL],Tabla2[[#This Row],[CONTRATISTA PRNCIPAL]]),0)</f>
        <v>6.41025641025641E-3</v>
      </c>
      <c r="U2938" s="33">
        <f ca="1">IF(((TODAY()-Tabla2[[#This Row],[FECHA NACIMIENTO]])/365)&lt;18,"Corregir", IF(((TODAY()-Tabla2[[#This Row],[FECHA NACIMIENTO]])/365)&gt;80, "Corregir",ROUNDDOWN(((TODAY()-Tabla2[[#This Row],[FECHA NACIMIENTO]])/365),0)))</f>
        <v>36</v>
      </c>
      <c r="V293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938" s="34" t="str">
        <f ca="1">+IF(Tabla2[[#This Row],[Edad]]="Corregir","Corregir","Ok")</f>
        <v>Ok</v>
      </c>
      <c r="X2938" s="10" t="str">
        <f>+IFERROR(VLOOKUP(Tabla2[[#This Row],[DISTRITO SEGÚN DNI]],Hoja1!$A$2:$B$55,2,FALSE),"No")</f>
        <v>CALLAO</v>
      </c>
      <c r="Y2938" s="10" t="str">
        <f>IF(OR(LOWER(Tabla2[[#This Row],[GENERO]])="masculino", LOWER(Tabla2[[#This Row],[GENERO]])="femenino"),"OK","Corregir")</f>
        <v>OK</v>
      </c>
      <c r="Z2938" s="10" t="str">
        <f>+IF(Tabla2[[#This Row],[Nro. DNI / CE]]="","Corregir",IF(LEN(Tabla2[[#This Row],[Nro. DNI / CE]])&gt;=8,"OK","Corregir"))</f>
        <v>OK</v>
      </c>
      <c r="AA2938" s="10">
        <f>COUNTIF(Tabla2[APELLIDOS Y NOMBRES],Tabla2[[#This Row],[APELLIDOS Y NOMBRES]])</f>
        <v>1</v>
      </c>
      <c r="AB2938" t="str">
        <f ca="1">+IFERROR(IF(Tabla2[[#This Row],[FECHA CESE/BAJA]]="","No Aplica",IF(AND(MONTH(Tabla2[[#This Row],[FECHA CESE/BAJA]])=MONTH(TODAY()-30),YEAR(Tabla2[[#This Row],[FECHA CESE/BAJA]])=YEAR(TODAY())),MONTH(TODAY()-30)&amp;"-"&amp;YEAR(TODAY()),"Borrar")),"No aplica")</f>
        <v>No Aplica</v>
      </c>
      <c r="AC2938" t="str">
        <f ca="1">+IFERROR(IF(Tabla2[[#This Row],[FECHA INICIO DE LABORES EN OBRA]]="","No Aplica",IF(AND(MONTH(Tabla2[[#This Row],[FECHA INICIO DE LABORES EN OBRA]])=MONTH(TODAY()-30),YEAR(Tabla2[[#This Row],[FECHA INICIO DE LABORES EN OBRA]])=YEAR(TODAY())),MONTH(TODAY()-30)&amp;"-"&amp;YEAR(TODAY()),"No Aplica")),"No Aplica")</f>
        <v>No Aplica</v>
      </c>
    </row>
    <row r="2939" spans="1:29" x14ac:dyDescent="0.25">
      <c r="A2939" s="2" t="s">
        <v>2506</v>
      </c>
      <c r="B2939" s="3" t="s">
        <v>41</v>
      </c>
      <c r="C2939" s="3" t="s">
        <v>41</v>
      </c>
      <c r="D2939" s="3" t="s">
        <v>8476</v>
      </c>
      <c r="E2939" s="3" t="s">
        <v>2596</v>
      </c>
      <c r="F2939" s="36">
        <v>26632</v>
      </c>
      <c r="G2939" s="3">
        <v>1</v>
      </c>
      <c r="H2939" s="3" t="s">
        <v>2597</v>
      </c>
      <c r="I2939" s="3" t="s">
        <v>2565</v>
      </c>
      <c r="J2939" s="3" t="s">
        <v>2598</v>
      </c>
      <c r="K2939" s="3" t="s">
        <v>1136</v>
      </c>
      <c r="L2939" s="8" t="s">
        <v>9813</v>
      </c>
      <c r="M2939" s="5"/>
      <c r="N2939" s="13" t="s">
        <v>1043</v>
      </c>
      <c r="O2939" s="5">
        <v>43872</v>
      </c>
      <c r="P2939" s="8">
        <v>1</v>
      </c>
      <c r="Q2939" s="9">
        <v>2</v>
      </c>
      <c r="R2939" s="9" t="str">
        <f>IFERROR(VLOOKUP(Tabla2[[#This Row],[CONTRATISTA PRNCIPAL]],Hoja1!$L$5:$M$9,2,FALSE),"CJV")</f>
        <v>CJV</v>
      </c>
      <c r="S2939" s="9" t="str">
        <f>IF(Tabla2[[#This Row],[EMPRESA]]=Tabla2[[#This Row],[CONTRATISTA PRNCIPAL]],"Principal","Secundaria")</f>
        <v>Principal</v>
      </c>
      <c r="T2939" s="10">
        <f>IFERROR(1/COUNTIF(Tabla2[CONTRATISTA PRNCIPAL],Tabla2[[#This Row],[CONTRATISTA PRNCIPAL]]),0)</f>
        <v>6.41025641025641E-3</v>
      </c>
      <c r="U2939" s="33">
        <f ca="1">IF(((TODAY()-Tabla2[[#This Row],[FECHA NACIMIENTO]])/365)&lt;18,"Corregir", IF(((TODAY()-Tabla2[[#This Row],[FECHA NACIMIENTO]])/365)&gt;80, "Corregir",ROUNDDOWN(((TODAY()-Tabla2[[#This Row],[FECHA NACIMIENTO]])/365),0)))</f>
        <v>50</v>
      </c>
      <c r="V293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939" s="34" t="str">
        <f ca="1">+IF(Tabla2[[#This Row],[Edad]]="Corregir","Corregir","Ok")</f>
        <v>Ok</v>
      </c>
      <c r="X2939" s="10" t="str">
        <f>+IFERROR(VLOOKUP(Tabla2[[#This Row],[DISTRITO SEGÚN DNI]],Hoja1!$A$2:$B$55,2,FALSE),"No")</f>
        <v>No</v>
      </c>
      <c r="Y2939" s="10" t="str">
        <f>IF(OR(LOWER(Tabla2[[#This Row],[GENERO]])="masculino", LOWER(Tabla2[[#This Row],[GENERO]])="femenino"),"OK","Corregir")</f>
        <v>OK</v>
      </c>
      <c r="Z2939" s="10" t="str">
        <f>+IF(Tabla2[[#This Row],[Nro. DNI / CE]]="","Corregir",IF(LEN(Tabla2[[#This Row],[Nro. DNI / CE]])&gt;=8,"OK","Corregir"))</f>
        <v>OK</v>
      </c>
      <c r="AA2939" s="10">
        <f>COUNTIF(Tabla2[APELLIDOS Y NOMBRES],Tabla2[[#This Row],[APELLIDOS Y NOMBRES]])</f>
        <v>1</v>
      </c>
      <c r="AB2939" t="str">
        <f ca="1">+IFERROR(IF(Tabla2[[#This Row],[FECHA CESE/BAJA]]="","No Aplica",IF(AND(MONTH(Tabla2[[#This Row],[FECHA CESE/BAJA]])=MONTH(TODAY()-30),YEAR(Tabla2[[#This Row],[FECHA CESE/BAJA]])=YEAR(TODAY())),MONTH(TODAY()-30)&amp;"-"&amp;YEAR(TODAY()),"Borrar")),"No aplica")</f>
        <v>No Aplica</v>
      </c>
      <c r="AC2939" t="str">
        <f ca="1">+IFERROR(IF(Tabla2[[#This Row],[FECHA INICIO DE LABORES EN OBRA]]="","No Aplica",IF(AND(MONTH(Tabla2[[#This Row],[FECHA INICIO DE LABORES EN OBRA]])=MONTH(TODAY()-30),YEAR(Tabla2[[#This Row],[FECHA INICIO DE LABORES EN OBRA]])=YEAR(TODAY())),MONTH(TODAY()-30)&amp;"-"&amp;YEAR(TODAY()),"No Aplica")),"No Aplica")</f>
        <v>No Aplica</v>
      </c>
    </row>
    <row r="2940" spans="1:29" x14ac:dyDescent="0.25">
      <c r="A2940" s="2" t="s">
        <v>2506</v>
      </c>
      <c r="B2940" s="3" t="s">
        <v>41</v>
      </c>
      <c r="C2940" s="3" t="s">
        <v>41</v>
      </c>
      <c r="D2940" s="3" t="s">
        <v>485</v>
      </c>
      <c r="E2940" s="3" t="s">
        <v>486</v>
      </c>
      <c r="F2940" s="36">
        <v>34631</v>
      </c>
      <c r="G2940" s="3">
        <v>2</v>
      </c>
      <c r="H2940" s="3" t="s">
        <v>1444</v>
      </c>
      <c r="I2940" s="3" t="s">
        <v>2491</v>
      </c>
      <c r="J2940" s="3" t="s">
        <v>2744</v>
      </c>
      <c r="K2940" s="3" t="s">
        <v>487</v>
      </c>
      <c r="L2940" s="8" t="s">
        <v>9813</v>
      </c>
      <c r="M2940" s="5"/>
      <c r="N2940" s="13" t="s">
        <v>1043</v>
      </c>
      <c r="O2940" s="5">
        <v>44713</v>
      </c>
      <c r="P2940" s="8">
        <v>1</v>
      </c>
      <c r="Q2940" s="9">
        <v>4</v>
      </c>
      <c r="R2940" s="9" t="str">
        <f>IFERROR(VLOOKUP(Tabla2[[#This Row],[CONTRATISTA PRNCIPAL]],Hoja1!$L$5:$M$9,2,FALSE),"CJV")</f>
        <v>CJV</v>
      </c>
      <c r="S2940" s="9" t="str">
        <f>IF(Tabla2[[#This Row],[EMPRESA]]=Tabla2[[#This Row],[CONTRATISTA PRNCIPAL]],"Principal","Secundaria")</f>
        <v>Principal</v>
      </c>
      <c r="T2940" s="10">
        <f>IFERROR(1/COUNTIF(Tabla2[CONTRATISTA PRNCIPAL],Tabla2[[#This Row],[CONTRATISTA PRNCIPAL]]),0)</f>
        <v>6.41025641025641E-3</v>
      </c>
      <c r="U2940" s="33">
        <f ca="1">IF(((TODAY()-Tabla2[[#This Row],[FECHA NACIMIENTO]])/365)&lt;18,"Corregir", IF(((TODAY()-Tabla2[[#This Row],[FECHA NACIMIENTO]])/365)&gt;80, "Corregir",ROUNDDOWN(((TODAY()-Tabla2[[#This Row],[FECHA NACIMIENTO]])/365),0)))</f>
        <v>28</v>
      </c>
      <c r="V294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940" s="34" t="str">
        <f ca="1">+IF(Tabla2[[#This Row],[Edad]]="Corregir","Corregir","Ok")</f>
        <v>Ok</v>
      </c>
      <c r="X2940" s="10" t="str">
        <f>+IFERROR(VLOOKUP(Tabla2[[#This Row],[DISTRITO SEGÚN DNI]],Hoja1!$A$2:$B$55,2,FALSE),"No")</f>
        <v xml:space="preserve">SAN LUIS </v>
      </c>
      <c r="Y2940" s="10" t="str">
        <f>IF(OR(LOWER(Tabla2[[#This Row],[GENERO]])="masculino", LOWER(Tabla2[[#This Row],[GENERO]])="femenino"),"OK","Corregir")</f>
        <v>OK</v>
      </c>
      <c r="Z2940" s="10" t="str">
        <f>+IF(Tabla2[[#This Row],[Nro. DNI / CE]]="","Corregir",IF(LEN(Tabla2[[#This Row],[Nro. DNI / CE]])&gt;=8,"OK","Corregir"))</f>
        <v>OK</v>
      </c>
      <c r="AA2940" s="10">
        <f>COUNTIF(Tabla2[APELLIDOS Y NOMBRES],Tabla2[[#This Row],[APELLIDOS Y NOMBRES]])</f>
        <v>1</v>
      </c>
      <c r="AB2940" t="str">
        <f ca="1">+IFERROR(IF(Tabla2[[#This Row],[FECHA CESE/BAJA]]="","No Aplica",IF(AND(MONTH(Tabla2[[#This Row],[FECHA CESE/BAJA]])=MONTH(TODAY()-30),YEAR(Tabla2[[#This Row],[FECHA CESE/BAJA]])=YEAR(TODAY())),MONTH(TODAY()-30)&amp;"-"&amp;YEAR(TODAY()),"Borrar")),"No aplica")</f>
        <v>No Aplica</v>
      </c>
      <c r="AC2940" t="str">
        <f ca="1">+IFERROR(IF(Tabla2[[#This Row],[FECHA INICIO DE LABORES EN OBRA]]="","No Aplica",IF(AND(MONTH(Tabla2[[#This Row],[FECHA INICIO DE LABORES EN OBRA]])=MONTH(TODAY()-30),YEAR(Tabla2[[#This Row],[FECHA INICIO DE LABORES EN OBRA]])=YEAR(TODAY())),MONTH(TODAY()-30)&amp;"-"&amp;YEAR(TODAY()),"No Aplica")),"No Aplica")</f>
        <v>No Aplica</v>
      </c>
    </row>
    <row r="2941" spans="1:29" x14ac:dyDescent="0.25">
      <c r="A2941" s="2" t="s">
        <v>2506</v>
      </c>
      <c r="B2941" s="3" t="s">
        <v>41</v>
      </c>
      <c r="C2941" s="3" t="s">
        <v>41</v>
      </c>
      <c r="D2941" s="3" t="s">
        <v>488</v>
      </c>
      <c r="E2941" s="3" t="s">
        <v>489</v>
      </c>
      <c r="F2941" s="36">
        <v>28992</v>
      </c>
      <c r="G2941" s="3">
        <v>2</v>
      </c>
      <c r="H2941" s="3" t="s">
        <v>1453</v>
      </c>
      <c r="I2941" s="3" t="s">
        <v>2491</v>
      </c>
      <c r="J2941" s="3" t="s">
        <v>2805</v>
      </c>
      <c r="K2941" s="3" t="s">
        <v>463</v>
      </c>
      <c r="L2941" s="8" t="s">
        <v>9813</v>
      </c>
      <c r="M2941" s="5"/>
      <c r="N2941" s="13" t="s">
        <v>1043</v>
      </c>
      <c r="O2941" s="5">
        <v>44943</v>
      </c>
      <c r="P2941" s="8">
        <v>1</v>
      </c>
      <c r="Q2941" s="9">
        <v>4</v>
      </c>
      <c r="R2941" s="9" t="str">
        <f>IFERROR(VLOOKUP(Tabla2[[#This Row],[CONTRATISTA PRNCIPAL]],Hoja1!$L$5:$M$9,2,FALSE),"CJV")</f>
        <v>CJV</v>
      </c>
      <c r="S2941" s="9" t="str">
        <f>IF(Tabla2[[#This Row],[EMPRESA]]=Tabla2[[#This Row],[CONTRATISTA PRNCIPAL]],"Principal","Secundaria")</f>
        <v>Principal</v>
      </c>
      <c r="T2941" s="10">
        <f>IFERROR(1/COUNTIF(Tabla2[CONTRATISTA PRNCIPAL],Tabla2[[#This Row],[CONTRATISTA PRNCIPAL]]),0)</f>
        <v>6.41025641025641E-3</v>
      </c>
      <c r="U2941" s="33">
        <f ca="1">IF(((TODAY()-Tabla2[[#This Row],[FECHA NACIMIENTO]])/365)&lt;18,"Corregir", IF(((TODAY()-Tabla2[[#This Row],[FECHA NACIMIENTO]])/365)&gt;80, "Corregir",ROUNDDOWN(((TODAY()-Tabla2[[#This Row],[FECHA NACIMIENTO]])/365),0)))</f>
        <v>44</v>
      </c>
      <c r="V294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941" s="34" t="str">
        <f ca="1">+IF(Tabla2[[#This Row],[Edad]]="Corregir","Corregir","Ok")</f>
        <v>Ok</v>
      </c>
      <c r="X2941" s="10" t="str">
        <f>+IFERROR(VLOOKUP(Tabla2[[#This Row],[DISTRITO SEGÚN DNI]],Hoja1!$A$2:$B$55,2,FALSE),"No")</f>
        <v>CALLAO</v>
      </c>
      <c r="Y2941" s="10" t="str">
        <f>IF(OR(LOWER(Tabla2[[#This Row],[GENERO]])="masculino", LOWER(Tabla2[[#This Row],[GENERO]])="femenino"),"OK","Corregir")</f>
        <v>OK</v>
      </c>
      <c r="Z2941" s="10" t="str">
        <f>+IF(Tabla2[[#This Row],[Nro. DNI / CE]]="","Corregir",IF(LEN(Tabla2[[#This Row],[Nro. DNI / CE]])&gt;=8,"OK","Corregir"))</f>
        <v>OK</v>
      </c>
      <c r="AA2941" s="10">
        <f>COUNTIF(Tabla2[APELLIDOS Y NOMBRES],Tabla2[[#This Row],[APELLIDOS Y NOMBRES]])</f>
        <v>1</v>
      </c>
      <c r="AB2941" t="str">
        <f ca="1">+IFERROR(IF(Tabla2[[#This Row],[FECHA CESE/BAJA]]="","No Aplica",IF(AND(MONTH(Tabla2[[#This Row],[FECHA CESE/BAJA]])=MONTH(TODAY()-30),YEAR(Tabla2[[#This Row],[FECHA CESE/BAJA]])=YEAR(TODAY())),MONTH(TODAY()-30)&amp;"-"&amp;YEAR(TODAY()),"Borrar")),"No aplica")</f>
        <v>No Aplica</v>
      </c>
      <c r="AC2941" t="str">
        <f ca="1">+IFERROR(IF(Tabla2[[#This Row],[FECHA INICIO DE LABORES EN OBRA]]="","No Aplica",IF(AND(MONTH(Tabla2[[#This Row],[FECHA INICIO DE LABORES EN OBRA]])=MONTH(TODAY()-30),YEAR(Tabla2[[#This Row],[FECHA INICIO DE LABORES EN OBRA]])=YEAR(TODAY())),MONTH(TODAY()-30)&amp;"-"&amp;YEAR(TODAY()),"No Aplica")),"No Aplica")</f>
        <v>No Aplica</v>
      </c>
    </row>
    <row r="2942" spans="1:29" x14ac:dyDescent="0.25">
      <c r="A2942" s="2" t="s">
        <v>2506</v>
      </c>
      <c r="B2942" s="3" t="s">
        <v>41</v>
      </c>
      <c r="C2942" s="3" t="s">
        <v>41</v>
      </c>
      <c r="D2942" s="3" t="s">
        <v>2648</v>
      </c>
      <c r="E2942" s="3" t="s">
        <v>2649</v>
      </c>
      <c r="F2942" s="36">
        <v>28767</v>
      </c>
      <c r="G2942" s="3">
        <v>2</v>
      </c>
      <c r="H2942" s="3" t="s">
        <v>2650</v>
      </c>
      <c r="I2942" s="3" t="s">
        <v>2565</v>
      </c>
      <c r="J2942" s="3" t="s">
        <v>2651</v>
      </c>
      <c r="K2942" s="3" t="s">
        <v>1063</v>
      </c>
      <c r="L2942" s="8" t="s">
        <v>9813</v>
      </c>
      <c r="M2942" s="5"/>
      <c r="N2942" s="13" t="s">
        <v>1043</v>
      </c>
      <c r="O2942" s="5">
        <v>44139</v>
      </c>
      <c r="P2942" s="8">
        <v>1</v>
      </c>
      <c r="Q2942" s="9">
        <v>4</v>
      </c>
      <c r="R2942" s="9" t="str">
        <f>IFERROR(VLOOKUP(Tabla2[[#This Row],[CONTRATISTA PRNCIPAL]],Hoja1!$L$5:$M$9,2,FALSE),"CJV")</f>
        <v>CJV</v>
      </c>
      <c r="S2942" s="9" t="str">
        <f>IF(Tabla2[[#This Row],[EMPRESA]]=Tabla2[[#This Row],[CONTRATISTA PRNCIPAL]],"Principal","Secundaria")</f>
        <v>Principal</v>
      </c>
      <c r="T2942" s="10">
        <f>IFERROR(1/COUNTIF(Tabla2[CONTRATISTA PRNCIPAL],Tabla2[[#This Row],[CONTRATISTA PRNCIPAL]]),0)</f>
        <v>6.41025641025641E-3</v>
      </c>
      <c r="U2942" s="33">
        <f ca="1">IF(((TODAY()-Tabla2[[#This Row],[FECHA NACIMIENTO]])/365)&lt;18,"Corregir", IF(((TODAY()-Tabla2[[#This Row],[FECHA NACIMIENTO]])/365)&gt;80, "Corregir",ROUNDDOWN(((TODAY()-Tabla2[[#This Row],[FECHA NACIMIENTO]])/365),0)))</f>
        <v>44</v>
      </c>
      <c r="V294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942" s="34" t="str">
        <f ca="1">+IF(Tabla2[[#This Row],[Edad]]="Corregir","Corregir","Ok")</f>
        <v>Ok</v>
      </c>
      <c r="X2942" s="10" t="str">
        <f>+IFERROR(VLOOKUP(Tabla2[[#This Row],[DISTRITO SEGÚN DNI]],Hoja1!$A$2:$B$55,2,FALSE),"No")</f>
        <v>No</v>
      </c>
      <c r="Y2942" s="10" t="str">
        <f>IF(OR(LOWER(Tabla2[[#This Row],[GENERO]])="masculino", LOWER(Tabla2[[#This Row],[GENERO]])="femenino"),"OK","Corregir")</f>
        <v>OK</v>
      </c>
      <c r="Z2942" s="10" t="str">
        <f>+IF(Tabla2[[#This Row],[Nro. DNI / CE]]="","Corregir",IF(LEN(Tabla2[[#This Row],[Nro. DNI / CE]])&gt;=8,"OK","Corregir"))</f>
        <v>OK</v>
      </c>
      <c r="AA2942" s="10">
        <f>COUNTIF(Tabla2[APELLIDOS Y NOMBRES],Tabla2[[#This Row],[APELLIDOS Y NOMBRES]])</f>
        <v>1</v>
      </c>
      <c r="AB2942" t="str">
        <f ca="1">+IFERROR(IF(Tabla2[[#This Row],[FECHA CESE/BAJA]]="","No Aplica",IF(AND(MONTH(Tabla2[[#This Row],[FECHA CESE/BAJA]])=MONTH(TODAY()-30),YEAR(Tabla2[[#This Row],[FECHA CESE/BAJA]])=YEAR(TODAY())),MONTH(TODAY()-30)&amp;"-"&amp;YEAR(TODAY()),"Borrar")),"No aplica")</f>
        <v>No Aplica</v>
      </c>
      <c r="AC2942" t="str">
        <f ca="1">+IFERROR(IF(Tabla2[[#This Row],[FECHA INICIO DE LABORES EN OBRA]]="","No Aplica",IF(AND(MONTH(Tabla2[[#This Row],[FECHA INICIO DE LABORES EN OBRA]])=MONTH(TODAY()-30),YEAR(Tabla2[[#This Row],[FECHA INICIO DE LABORES EN OBRA]])=YEAR(TODAY())),MONTH(TODAY()-30)&amp;"-"&amp;YEAR(TODAY()),"No Aplica")),"No Aplica")</f>
        <v>No Aplica</v>
      </c>
    </row>
    <row r="2943" spans="1:29" x14ac:dyDescent="0.25">
      <c r="A2943" s="2" t="s">
        <v>2506</v>
      </c>
      <c r="B2943" s="3" t="s">
        <v>41</v>
      </c>
      <c r="C2943" s="3" t="s">
        <v>41</v>
      </c>
      <c r="D2943" s="3" t="s">
        <v>2813</v>
      </c>
      <c r="E2943" s="3" t="s">
        <v>2814</v>
      </c>
      <c r="F2943" s="36">
        <v>29979</v>
      </c>
      <c r="G2943" s="3">
        <v>2</v>
      </c>
      <c r="H2943" s="3" t="s">
        <v>1457</v>
      </c>
      <c r="I2943" s="3" t="s">
        <v>2491</v>
      </c>
      <c r="J2943" s="3" t="s">
        <v>2815</v>
      </c>
      <c r="K2943" s="3" t="s">
        <v>1313</v>
      </c>
      <c r="L2943" s="8" t="s">
        <v>9813</v>
      </c>
      <c r="M2943" s="5"/>
      <c r="N2943" s="13" t="s">
        <v>1043</v>
      </c>
      <c r="O2943" s="5">
        <v>44949</v>
      </c>
      <c r="P2943" s="8">
        <v>1</v>
      </c>
      <c r="Q2943" s="9">
        <v>4</v>
      </c>
      <c r="R2943" s="9" t="str">
        <f>IFERROR(VLOOKUP(Tabla2[[#This Row],[CONTRATISTA PRNCIPAL]],Hoja1!$L$5:$M$9,2,FALSE),"CJV")</f>
        <v>CJV</v>
      </c>
      <c r="S2943" s="9" t="str">
        <f>IF(Tabla2[[#This Row],[EMPRESA]]=Tabla2[[#This Row],[CONTRATISTA PRNCIPAL]],"Principal","Secundaria")</f>
        <v>Principal</v>
      </c>
      <c r="T2943" s="10">
        <f>IFERROR(1/COUNTIF(Tabla2[CONTRATISTA PRNCIPAL],Tabla2[[#This Row],[CONTRATISTA PRNCIPAL]]),0)</f>
        <v>6.41025641025641E-3</v>
      </c>
      <c r="U2943" s="33">
        <f ca="1">IF(((TODAY()-Tabla2[[#This Row],[FECHA NACIMIENTO]])/365)&lt;18,"Corregir", IF(((TODAY()-Tabla2[[#This Row],[FECHA NACIMIENTO]])/365)&gt;80, "Corregir",ROUNDDOWN(((TODAY()-Tabla2[[#This Row],[FECHA NACIMIENTO]])/365),0)))</f>
        <v>41</v>
      </c>
      <c r="V294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943" s="34" t="str">
        <f ca="1">+IF(Tabla2[[#This Row],[Edad]]="Corregir","Corregir","Ok")</f>
        <v>Ok</v>
      </c>
      <c r="X2943" s="10" t="str">
        <f>+IFERROR(VLOOKUP(Tabla2[[#This Row],[DISTRITO SEGÚN DNI]],Hoja1!$A$2:$B$55,2,FALSE),"No")</f>
        <v>No</v>
      </c>
      <c r="Y2943" s="10" t="str">
        <f>IF(OR(LOWER(Tabla2[[#This Row],[GENERO]])="masculino", LOWER(Tabla2[[#This Row],[GENERO]])="femenino"),"OK","Corregir")</f>
        <v>OK</v>
      </c>
      <c r="Z2943" s="10" t="str">
        <f>+IF(Tabla2[[#This Row],[Nro. DNI / CE]]="","Corregir",IF(LEN(Tabla2[[#This Row],[Nro. DNI / CE]])&gt;=8,"OK","Corregir"))</f>
        <v>OK</v>
      </c>
      <c r="AA2943" s="10">
        <f>COUNTIF(Tabla2[APELLIDOS Y NOMBRES],Tabla2[[#This Row],[APELLIDOS Y NOMBRES]])</f>
        <v>1</v>
      </c>
      <c r="AB2943" t="str">
        <f ca="1">+IFERROR(IF(Tabla2[[#This Row],[FECHA CESE/BAJA]]="","No Aplica",IF(AND(MONTH(Tabla2[[#This Row],[FECHA CESE/BAJA]])=MONTH(TODAY()-30),YEAR(Tabla2[[#This Row],[FECHA CESE/BAJA]])=YEAR(TODAY())),MONTH(TODAY()-30)&amp;"-"&amp;YEAR(TODAY()),"Borrar")),"No aplica")</f>
        <v>No Aplica</v>
      </c>
      <c r="AC2943" t="str">
        <f ca="1">+IFERROR(IF(Tabla2[[#This Row],[FECHA INICIO DE LABORES EN OBRA]]="","No Aplica",IF(AND(MONTH(Tabla2[[#This Row],[FECHA INICIO DE LABORES EN OBRA]])=MONTH(TODAY()-30),YEAR(Tabla2[[#This Row],[FECHA INICIO DE LABORES EN OBRA]])=YEAR(TODAY())),MONTH(TODAY()-30)&amp;"-"&amp;YEAR(TODAY()),"No Aplica")),"No Aplica")</f>
        <v>No Aplica</v>
      </c>
    </row>
    <row r="2944" spans="1:29" x14ac:dyDescent="0.25">
      <c r="A2944" s="2" t="s">
        <v>2506</v>
      </c>
      <c r="B2944" s="3" t="s">
        <v>41</v>
      </c>
      <c r="C2944" s="3" t="s">
        <v>41</v>
      </c>
      <c r="D2944" s="3" t="s">
        <v>2771</v>
      </c>
      <c r="E2944" s="3" t="s">
        <v>2772</v>
      </c>
      <c r="F2944" s="36">
        <v>35974</v>
      </c>
      <c r="G2944" s="3">
        <v>2</v>
      </c>
      <c r="H2944" s="3" t="s">
        <v>1458</v>
      </c>
      <c r="I2944" s="3" t="s">
        <v>2491</v>
      </c>
      <c r="J2944" s="3" t="s">
        <v>2773</v>
      </c>
      <c r="K2944" s="3" t="s">
        <v>1047</v>
      </c>
      <c r="L2944" s="8" t="s">
        <v>9813</v>
      </c>
      <c r="M2944" s="5"/>
      <c r="N2944" s="13" t="s">
        <v>1043</v>
      </c>
      <c r="O2944" s="5">
        <v>44819</v>
      </c>
      <c r="P2944" s="8">
        <v>1</v>
      </c>
      <c r="Q2944" s="9">
        <v>4</v>
      </c>
      <c r="R2944" s="9" t="str">
        <f>IFERROR(VLOOKUP(Tabla2[[#This Row],[CONTRATISTA PRNCIPAL]],Hoja1!$L$5:$M$9,2,FALSE),"CJV")</f>
        <v>CJV</v>
      </c>
      <c r="S2944" s="9" t="str">
        <f>IF(Tabla2[[#This Row],[EMPRESA]]=Tabla2[[#This Row],[CONTRATISTA PRNCIPAL]],"Principal","Secundaria")</f>
        <v>Principal</v>
      </c>
      <c r="T2944" s="10">
        <f>IFERROR(1/COUNTIF(Tabla2[CONTRATISTA PRNCIPAL],Tabla2[[#This Row],[CONTRATISTA PRNCIPAL]]),0)</f>
        <v>6.41025641025641E-3</v>
      </c>
      <c r="U2944" s="33">
        <f ca="1">IF(((TODAY()-Tabla2[[#This Row],[FECHA NACIMIENTO]])/365)&lt;18,"Corregir", IF(((TODAY()-Tabla2[[#This Row],[FECHA NACIMIENTO]])/365)&gt;80, "Corregir",ROUNDDOWN(((TODAY()-Tabla2[[#This Row],[FECHA NACIMIENTO]])/365),0)))</f>
        <v>25</v>
      </c>
      <c r="V294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944" s="34" t="str">
        <f ca="1">+IF(Tabla2[[#This Row],[Edad]]="Corregir","Corregir","Ok")</f>
        <v>Ok</v>
      </c>
      <c r="X2944" s="10" t="str">
        <f>+IFERROR(VLOOKUP(Tabla2[[#This Row],[DISTRITO SEGÚN DNI]],Hoja1!$A$2:$B$55,2,FALSE),"No")</f>
        <v>No</v>
      </c>
      <c r="Y2944" s="10" t="str">
        <f>IF(OR(LOWER(Tabla2[[#This Row],[GENERO]])="masculino", LOWER(Tabla2[[#This Row],[GENERO]])="femenino"),"OK","Corregir")</f>
        <v>OK</v>
      </c>
      <c r="Z2944" s="10" t="str">
        <f>+IF(Tabla2[[#This Row],[Nro. DNI / CE]]="","Corregir",IF(LEN(Tabla2[[#This Row],[Nro. DNI / CE]])&gt;=8,"OK","Corregir"))</f>
        <v>OK</v>
      </c>
      <c r="AA2944" s="10">
        <f>COUNTIF(Tabla2[APELLIDOS Y NOMBRES],Tabla2[[#This Row],[APELLIDOS Y NOMBRES]])</f>
        <v>1</v>
      </c>
      <c r="AB2944" t="str">
        <f ca="1">+IFERROR(IF(Tabla2[[#This Row],[FECHA CESE/BAJA]]="","No Aplica",IF(AND(MONTH(Tabla2[[#This Row],[FECHA CESE/BAJA]])=MONTH(TODAY()-30),YEAR(Tabla2[[#This Row],[FECHA CESE/BAJA]])=YEAR(TODAY())),MONTH(TODAY()-30)&amp;"-"&amp;YEAR(TODAY()),"Borrar")),"No aplica")</f>
        <v>No Aplica</v>
      </c>
      <c r="AC2944" t="str">
        <f ca="1">+IFERROR(IF(Tabla2[[#This Row],[FECHA INICIO DE LABORES EN OBRA]]="","No Aplica",IF(AND(MONTH(Tabla2[[#This Row],[FECHA INICIO DE LABORES EN OBRA]])=MONTH(TODAY()-30),YEAR(Tabla2[[#This Row],[FECHA INICIO DE LABORES EN OBRA]])=YEAR(TODAY())),MONTH(TODAY()-30)&amp;"-"&amp;YEAR(TODAY()),"No Aplica")),"No Aplica")</f>
        <v>No Aplica</v>
      </c>
    </row>
    <row r="2945" spans="1:29" x14ac:dyDescent="0.25">
      <c r="A2945" s="2" t="s">
        <v>2506</v>
      </c>
      <c r="B2945" s="3" t="s">
        <v>41</v>
      </c>
      <c r="C2945" s="3" t="s">
        <v>41</v>
      </c>
      <c r="D2945" s="3">
        <v>48437297</v>
      </c>
      <c r="E2945" s="3" t="s">
        <v>2567</v>
      </c>
      <c r="F2945" s="36">
        <v>34553</v>
      </c>
      <c r="G2945" s="3">
        <v>2</v>
      </c>
      <c r="H2945" s="3" t="s">
        <v>1457</v>
      </c>
      <c r="I2945" s="3" t="s">
        <v>2565</v>
      </c>
      <c r="J2945" s="3" t="s">
        <v>2568</v>
      </c>
      <c r="K2945" s="3" t="s">
        <v>1054</v>
      </c>
      <c r="L2945" s="8" t="s">
        <v>9813</v>
      </c>
      <c r="M2945" s="5"/>
      <c r="N2945" s="13" t="s">
        <v>1043</v>
      </c>
      <c r="O2945" s="5">
        <v>43843</v>
      </c>
      <c r="P2945" s="8">
        <v>1</v>
      </c>
      <c r="Q2945" s="9">
        <v>4</v>
      </c>
      <c r="R2945" s="9" t="str">
        <f>IFERROR(VLOOKUP(Tabla2[[#This Row],[CONTRATISTA PRNCIPAL]],Hoja1!$L$5:$M$9,2,FALSE),"CJV")</f>
        <v>CJV</v>
      </c>
      <c r="S2945" s="9" t="str">
        <f>IF(Tabla2[[#This Row],[EMPRESA]]=Tabla2[[#This Row],[CONTRATISTA PRNCIPAL]],"Principal","Secundaria")</f>
        <v>Principal</v>
      </c>
      <c r="T2945" s="10">
        <f>IFERROR(1/COUNTIF(Tabla2[CONTRATISTA PRNCIPAL],Tabla2[[#This Row],[CONTRATISTA PRNCIPAL]]),0)</f>
        <v>6.41025641025641E-3</v>
      </c>
      <c r="U2945" s="33">
        <f ca="1">IF(((TODAY()-Tabla2[[#This Row],[FECHA NACIMIENTO]])/365)&lt;18,"Corregir", IF(((TODAY()-Tabla2[[#This Row],[FECHA NACIMIENTO]])/365)&gt;80, "Corregir",ROUNDDOWN(((TODAY()-Tabla2[[#This Row],[FECHA NACIMIENTO]])/365),0)))</f>
        <v>29</v>
      </c>
      <c r="V294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945" s="34" t="str">
        <f ca="1">+IF(Tabla2[[#This Row],[Edad]]="Corregir","Corregir","Ok")</f>
        <v>Ok</v>
      </c>
      <c r="X2945" s="10" t="str">
        <f>+IFERROR(VLOOKUP(Tabla2[[#This Row],[DISTRITO SEGÚN DNI]],Hoja1!$A$2:$B$55,2,FALSE),"No")</f>
        <v>No</v>
      </c>
      <c r="Y2945" s="10" t="str">
        <f>IF(OR(LOWER(Tabla2[[#This Row],[GENERO]])="masculino", LOWER(Tabla2[[#This Row],[GENERO]])="femenino"),"OK","Corregir")</f>
        <v>OK</v>
      </c>
      <c r="Z2945" s="10" t="str">
        <f>+IF(Tabla2[[#This Row],[Nro. DNI / CE]]="","Corregir",IF(LEN(Tabla2[[#This Row],[Nro. DNI / CE]])&gt;=8,"OK","Corregir"))</f>
        <v>OK</v>
      </c>
      <c r="AA2945" s="10">
        <f>COUNTIF(Tabla2[APELLIDOS Y NOMBRES],Tabla2[[#This Row],[APELLIDOS Y NOMBRES]])</f>
        <v>1</v>
      </c>
      <c r="AB2945" t="str">
        <f ca="1">+IFERROR(IF(Tabla2[[#This Row],[FECHA CESE/BAJA]]="","No Aplica",IF(AND(MONTH(Tabla2[[#This Row],[FECHA CESE/BAJA]])=MONTH(TODAY()-30),YEAR(Tabla2[[#This Row],[FECHA CESE/BAJA]])=YEAR(TODAY())),MONTH(TODAY()-30)&amp;"-"&amp;YEAR(TODAY()),"Borrar")),"No aplica")</f>
        <v>No Aplica</v>
      </c>
      <c r="AC2945" t="str">
        <f ca="1">+IFERROR(IF(Tabla2[[#This Row],[FECHA INICIO DE LABORES EN OBRA]]="","No Aplica",IF(AND(MONTH(Tabla2[[#This Row],[FECHA INICIO DE LABORES EN OBRA]])=MONTH(TODAY()-30),YEAR(Tabla2[[#This Row],[FECHA INICIO DE LABORES EN OBRA]])=YEAR(TODAY())),MONTH(TODAY()-30)&amp;"-"&amp;YEAR(TODAY()),"No Aplica")),"No Aplica")</f>
        <v>No Aplica</v>
      </c>
    </row>
    <row r="2946" spans="1:29" x14ac:dyDescent="0.25">
      <c r="A2946" s="2" t="s">
        <v>2506</v>
      </c>
      <c r="B2946" s="3" t="s">
        <v>41</v>
      </c>
      <c r="C2946" s="3" t="s">
        <v>41</v>
      </c>
      <c r="D2946" s="3" t="s">
        <v>2834</v>
      </c>
      <c r="E2946" s="3" t="s">
        <v>2835</v>
      </c>
      <c r="F2946" s="36">
        <v>30455</v>
      </c>
      <c r="G2946" s="3">
        <v>2</v>
      </c>
      <c r="H2946" s="3" t="s">
        <v>2761</v>
      </c>
      <c r="I2946" s="3" t="s">
        <v>2491</v>
      </c>
      <c r="J2946" s="3" t="s">
        <v>2836</v>
      </c>
      <c r="K2946" s="3" t="s">
        <v>1044</v>
      </c>
      <c r="L2946" s="8" t="s">
        <v>9813</v>
      </c>
      <c r="M2946" s="5"/>
      <c r="N2946" s="13" t="s">
        <v>1043</v>
      </c>
      <c r="O2946" s="5">
        <v>45050</v>
      </c>
      <c r="P2946" s="8">
        <v>1</v>
      </c>
      <c r="Q2946" s="9">
        <v>4</v>
      </c>
      <c r="R2946" s="9" t="str">
        <f>IFERROR(VLOOKUP(Tabla2[[#This Row],[CONTRATISTA PRNCIPAL]],Hoja1!$L$5:$M$9,2,FALSE),"CJV")</f>
        <v>CJV</v>
      </c>
      <c r="S2946" s="9" t="str">
        <f>IF(Tabla2[[#This Row],[EMPRESA]]=Tabla2[[#This Row],[CONTRATISTA PRNCIPAL]],"Principal","Secundaria")</f>
        <v>Principal</v>
      </c>
      <c r="T2946" s="10">
        <f>IFERROR(1/COUNTIF(Tabla2[CONTRATISTA PRNCIPAL],Tabla2[[#This Row],[CONTRATISTA PRNCIPAL]]),0)</f>
        <v>6.41025641025641E-3</v>
      </c>
      <c r="U2946" s="33">
        <f ca="1">IF(((TODAY()-Tabla2[[#This Row],[FECHA NACIMIENTO]])/365)&lt;18,"Corregir", IF(((TODAY()-Tabla2[[#This Row],[FECHA NACIMIENTO]])/365)&gt;80, "Corregir",ROUNDDOWN(((TODAY()-Tabla2[[#This Row],[FECHA NACIMIENTO]])/365),0)))</f>
        <v>40</v>
      </c>
      <c r="V294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946" s="34" t="str">
        <f ca="1">+IF(Tabla2[[#This Row],[Edad]]="Corregir","Corregir","Ok")</f>
        <v>Ok</v>
      </c>
      <c r="X2946" s="10" t="str">
        <f>+IFERROR(VLOOKUP(Tabla2[[#This Row],[DISTRITO SEGÚN DNI]],Hoja1!$A$2:$B$55,2,FALSE),"No")</f>
        <v>No</v>
      </c>
      <c r="Y2946" s="10" t="str">
        <f>IF(OR(LOWER(Tabla2[[#This Row],[GENERO]])="masculino", LOWER(Tabla2[[#This Row],[GENERO]])="femenino"),"OK","Corregir")</f>
        <v>OK</v>
      </c>
      <c r="Z2946" s="10" t="str">
        <f>+IF(Tabla2[[#This Row],[Nro. DNI / CE]]="","Corregir",IF(LEN(Tabla2[[#This Row],[Nro. DNI / CE]])&gt;=8,"OK","Corregir"))</f>
        <v>OK</v>
      </c>
      <c r="AA2946" s="10">
        <f>COUNTIF(Tabla2[APELLIDOS Y NOMBRES],Tabla2[[#This Row],[APELLIDOS Y NOMBRES]])</f>
        <v>1</v>
      </c>
      <c r="AB2946" t="str">
        <f ca="1">+IFERROR(IF(Tabla2[[#This Row],[FECHA CESE/BAJA]]="","No Aplica",IF(AND(MONTH(Tabla2[[#This Row],[FECHA CESE/BAJA]])=MONTH(TODAY()-30),YEAR(Tabla2[[#This Row],[FECHA CESE/BAJA]])=YEAR(TODAY())),MONTH(TODAY()-30)&amp;"-"&amp;YEAR(TODAY()),"Borrar")),"No aplica")</f>
        <v>No Aplica</v>
      </c>
      <c r="AC2946" t="str">
        <f ca="1">+IFERROR(IF(Tabla2[[#This Row],[FECHA INICIO DE LABORES EN OBRA]]="","No Aplica",IF(AND(MONTH(Tabla2[[#This Row],[FECHA INICIO DE LABORES EN OBRA]])=MONTH(TODAY()-30),YEAR(Tabla2[[#This Row],[FECHA INICIO DE LABORES EN OBRA]])=YEAR(TODAY())),MONTH(TODAY()-30)&amp;"-"&amp;YEAR(TODAY()),"No Aplica")),"No Aplica")</f>
        <v>No Aplica</v>
      </c>
    </row>
    <row r="2947" spans="1:29" x14ac:dyDescent="0.25">
      <c r="A2947" s="2" t="s">
        <v>2506</v>
      </c>
      <c r="B2947" s="3" t="s">
        <v>41</v>
      </c>
      <c r="C2947" s="3" t="s">
        <v>41</v>
      </c>
      <c r="D2947" s="3" t="s">
        <v>2869</v>
      </c>
      <c r="E2947" s="3" t="s">
        <v>2870</v>
      </c>
      <c r="F2947" s="36">
        <v>31422</v>
      </c>
      <c r="G2947" s="3">
        <v>2</v>
      </c>
      <c r="H2947" s="3" t="s">
        <v>1444</v>
      </c>
      <c r="I2947" s="3" t="s">
        <v>2491</v>
      </c>
      <c r="J2947" s="3" t="s">
        <v>2871</v>
      </c>
      <c r="K2947" s="3" t="s">
        <v>2780</v>
      </c>
      <c r="L2947" s="8" t="s">
        <v>9813</v>
      </c>
      <c r="M2947" s="5"/>
      <c r="N2947" s="13" t="s">
        <v>1043</v>
      </c>
      <c r="O2947" s="5">
        <v>45105</v>
      </c>
      <c r="P2947" s="8">
        <v>1</v>
      </c>
      <c r="Q2947" s="9">
        <v>4</v>
      </c>
      <c r="R2947" s="9" t="str">
        <f>IFERROR(VLOOKUP(Tabla2[[#This Row],[CONTRATISTA PRNCIPAL]],Hoja1!$L$5:$M$9,2,FALSE),"CJV")</f>
        <v>CJV</v>
      </c>
      <c r="S2947" s="9" t="str">
        <f>IF(Tabla2[[#This Row],[EMPRESA]]=Tabla2[[#This Row],[CONTRATISTA PRNCIPAL]],"Principal","Secundaria")</f>
        <v>Principal</v>
      </c>
      <c r="T2947" s="10">
        <f>IFERROR(1/COUNTIF(Tabla2[CONTRATISTA PRNCIPAL],Tabla2[[#This Row],[CONTRATISTA PRNCIPAL]]),0)</f>
        <v>6.41025641025641E-3</v>
      </c>
      <c r="U2947" s="33">
        <f ca="1">IF(((TODAY()-Tabla2[[#This Row],[FECHA NACIMIENTO]])/365)&lt;18,"Corregir", IF(((TODAY()-Tabla2[[#This Row],[FECHA NACIMIENTO]])/365)&gt;80, "Corregir",ROUNDDOWN(((TODAY()-Tabla2[[#This Row],[FECHA NACIMIENTO]])/365),0)))</f>
        <v>37</v>
      </c>
      <c r="V294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947" s="34" t="str">
        <f ca="1">+IF(Tabla2[[#This Row],[Edad]]="Corregir","Corregir","Ok")</f>
        <v>Ok</v>
      </c>
      <c r="X2947" s="10" t="str">
        <f>+IFERROR(VLOOKUP(Tabla2[[#This Row],[DISTRITO SEGÚN DNI]],Hoja1!$A$2:$B$55,2,FALSE),"No")</f>
        <v>No</v>
      </c>
      <c r="Y2947" s="10" t="str">
        <f>IF(OR(LOWER(Tabla2[[#This Row],[GENERO]])="masculino", LOWER(Tabla2[[#This Row],[GENERO]])="femenino"),"OK","Corregir")</f>
        <v>OK</v>
      </c>
      <c r="Z2947" s="10" t="str">
        <f>+IF(Tabla2[[#This Row],[Nro. DNI / CE]]="","Corregir",IF(LEN(Tabla2[[#This Row],[Nro. DNI / CE]])&gt;=8,"OK","Corregir"))</f>
        <v>OK</v>
      </c>
      <c r="AA2947" s="10">
        <f>COUNTIF(Tabla2[APELLIDOS Y NOMBRES],Tabla2[[#This Row],[APELLIDOS Y NOMBRES]])</f>
        <v>1</v>
      </c>
      <c r="AB2947" t="str">
        <f ca="1">+IFERROR(IF(Tabla2[[#This Row],[FECHA CESE/BAJA]]="","No Aplica",IF(AND(MONTH(Tabla2[[#This Row],[FECHA CESE/BAJA]])=MONTH(TODAY()-30),YEAR(Tabla2[[#This Row],[FECHA CESE/BAJA]])=YEAR(TODAY())),MONTH(TODAY()-30)&amp;"-"&amp;YEAR(TODAY()),"Borrar")),"No aplica")</f>
        <v>No Aplica</v>
      </c>
      <c r="AC2947" t="str">
        <f ca="1">+IFERROR(IF(Tabla2[[#This Row],[FECHA INICIO DE LABORES EN OBRA]]="","No Aplica",IF(AND(MONTH(Tabla2[[#This Row],[FECHA INICIO DE LABORES EN OBRA]])=MONTH(TODAY()-30),YEAR(Tabla2[[#This Row],[FECHA INICIO DE LABORES EN OBRA]])=YEAR(TODAY())),MONTH(TODAY()-30)&amp;"-"&amp;YEAR(TODAY()),"No Aplica")),"No Aplica")</f>
        <v>No Aplica</v>
      </c>
    </row>
    <row r="2948" spans="1:29" x14ac:dyDescent="0.25">
      <c r="A2948" s="2" t="s">
        <v>2506</v>
      </c>
      <c r="B2948" s="3" t="s">
        <v>41</v>
      </c>
      <c r="C2948" s="3" t="s">
        <v>41</v>
      </c>
      <c r="D2948" s="3" t="s">
        <v>2733</v>
      </c>
      <c r="E2948" s="3" t="s">
        <v>2734</v>
      </c>
      <c r="F2948" s="36">
        <v>26878</v>
      </c>
      <c r="G2948" s="3">
        <v>2</v>
      </c>
      <c r="H2948" s="3" t="s">
        <v>1442</v>
      </c>
      <c r="I2948" s="3" t="s">
        <v>2491</v>
      </c>
      <c r="J2948" s="3" t="s">
        <v>2735</v>
      </c>
      <c r="K2948" s="3" t="s">
        <v>1063</v>
      </c>
      <c r="L2948" s="8" t="s">
        <v>9813</v>
      </c>
      <c r="M2948" s="5"/>
      <c r="N2948" s="13" t="s">
        <v>1043</v>
      </c>
      <c r="O2948" s="5">
        <v>44701</v>
      </c>
      <c r="P2948" s="8">
        <v>1</v>
      </c>
      <c r="Q2948" s="9">
        <v>4</v>
      </c>
      <c r="R2948" s="9" t="str">
        <f>IFERROR(VLOOKUP(Tabla2[[#This Row],[CONTRATISTA PRNCIPAL]],Hoja1!$L$5:$M$9,2,FALSE),"CJV")</f>
        <v>CJV</v>
      </c>
      <c r="S2948" s="9" t="str">
        <f>IF(Tabla2[[#This Row],[EMPRESA]]=Tabla2[[#This Row],[CONTRATISTA PRNCIPAL]],"Principal","Secundaria")</f>
        <v>Principal</v>
      </c>
      <c r="T2948" s="10">
        <f>IFERROR(1/COUNTIF(Tabla2[CONTRATISTA PRNCIPAL],Tabla2[[#This Row],[CONTRATISTA PRNCIPAL]]),0)</f>
        <v>6.41025641025641E-3</v>
      </c>
      <c r="U2948" s="33">
        <f ca="1">IF(((TODAY()-Tabla2[[#This Row],[FECHA NACIMIENTO]])/365)&lt;18,"Corregir", IF(((TODAY()-Tabla2[[#This Row],[FECHA NACIMIENTO]])/365)&gt;80, "Corregir",ROUNDDOWN(((TODAY()-Tabla2[[#This Row],[FECHA NACIMIENTO]])/365),0)))</f>
        <v>50</v>
      </c>
      <c r="V294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948" s="34" t="str">
        <f ca="1">+IF(Tabla2[[#This Row],[Edad]]="Corregir","Corregir","Ok")</f>
        <v>Ok</v>
      </c>
      <c r="X2948" s="10" t="str">
        <f>+IFERROR(VLOOKUP(Tabla2[[#This Row],[DISTRITO SEGÚN DNI]],Hoja1!$A$2:$B$55,2,FALSE),"No")</f>
        <v>No</v>
      </c>
      <c r="Y2948" s="10" t="str">
        <f>IF(OR(LOWER(Tabla2[[#This Row],[GENERO]])="masculino", LOWER(Tabla2[[#This Row],[GENERO]])="femenino"),"OK","Corregir")</f>
        <v>OK</v>
      </c>
      <c r="Z2948" s="10" t="str">
        <f>+IF(Tabla2[[#This Row],[Nro. DNI / CE]]="","Corregir",IF(LEN(Tabla2[[#This Row],[Nro. DNI / CE]])&gt;=8,"OK","Corregir"))</f>
        <v>OK</v>
      </c>
      <c r="AA2948" s="10">
        <f>COUNTIF(Tabla2[APELLIDOS Y NOMBRES],Tabla2[[#This Row],[APELLIDOS Y NOMBRES]])</f>
        <v>1</v>
      </c>
      <c r="AB2948" t="str">
        <f ca="1">+IFERROR(IF(Tabla2[[#This Row],[FECHA CESE/BAJA]]="","No Aplica",IF(AND(MONTH(Tabla2[[#This Row],[FECHA CESE/BAJA]])=MONTH(TODAY()-30),YEAR(Tabla2[[#This Row],[FECHA CESE/BAJA]])=YEAR(TODAY())),MONTH(TODAY()-30)&amp;"-"&amp;YEAR(TODAY()),"Borrar")),"No aplica")</f>
        <v>No Aplica</v>
      </c>
      <c r="AC2948" t="str">
        <f ca="1">+IFERROR(IF(Tabla2[[#This Row],[FECHA INICIO DE LABORES EN OBRA]]="","No Aplica",IF(AND(MONTH(Tabla2[[#This Row],[FECHA INICIO DE LABORES EN OBRA]])=MONTH(TODAY()-30),YEAR(Tabla2[[#This Row],[FECHA INICIO DE LABORES EN OBRA]])=YEAR(TODAY())),MONTH(TODAY()-30)&amp;"-"&amp;YEAR(TODAY()),"No Aplica")),"No Aplica")</f>
        <v>No Aplica</v>
      </c>
    </row>
    <row r="2949" spans="1:29" x14ac:dyDescent="0.25">
      <c r="A2949" s="2" t="s">
        <v>2506</v>
      </c>
      <c r="B2949" s="3" t="s">
        <v>41</v>
      </c>
      <c r="C2949" s="3" t="s">
        <v>41</v>
      </c>
      <c r="D2949" s="3" t="s">
        <v>490</v>
      </c>
      <c r="E2949" s="3" t="s">
        <v>491</v>
      </c>
      <c r="F2949" s="36">
        <v>30077</v>
      </c>
      <c r="G2949" s="3">
        <v>2</v>
      </c>
      <c r="H2949" s="3" t="s">
        <v>1790</v>
      </c>
      <c r="I2949" s="3" t="s">
        <v>2491</v>
      </c>
      <c r="J2949" s="3" t="s">
        <v>2743</v>
      </c>
      <c r="K2949" s="3" t="s">
        <v>487</v>
      </c>
      <c r="L2949" s="8" t="s">
        <v>9813</v>
      </c>
      <c r="M2949" s="5"/>
      <c r="N2949" s="13" t="s">
        <v>1043</v>
      </c>
      <c r="O2949" s="5">
        <v>44706</v>
      </c>
      <c r="P2949" s="8">
        <v>1</v>
      </c>
      <c r="Q2949" s="9">
        <v>4</v>
      </c>
      <c r="R2949" s="9" t="str">
        <f>IFERROR(VLOOKUP(Tabla2[[#This Row],[CONTRATISTA PRNCIPAL]],Hoja1!$L$5:$M$9,2,FALSE),"CJV")</f>
        <v>CJV</v>
      </c>
      <c r="S2949" s="9" t="str">
        <f>IF(Tabla2[[#This Row],[EMPRESA]]=Tabla2[[#This Row],[CONTRATISTA PRNCIPAL]],"Principal","Secundaria")</f>
        <v>Principal</v>
      </c>
      <c r="T2949" s="10">
        <f>IFERROR(1/COUNTIF(Tabla2[CONTRATISTA PRNCIPAL],Tabla2[[#This Row],[CONTRATISTA PRNCIPAL]]),0)</f>
        <v>6.41025641025641E-3</v>
      </c>
      <c r="U2949" s="33">
        <f ca="1">IF(((TODAY()-Tabla2[[#This Row],[FECHA NACIMIENTO]])/365)&lt;18,"Corregir", IF(((TODAY()-Tabla2[[#This Row],[FECHA NACIMIENTO]])/365)&gt;80, "Corregir",ROUNDDOWN(((TODAY()-Tabla2[[#This Row],[FECHA NACIMIENTO]])/365),0)))</f>
        <v>41</v>
      </c>
      <c r="V294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949" s="34" t="str">
        <f ca="1">+IF(Tabla2[[#This Row],[Edad]]="Corregir","Corregir","Ok")</f>
        <v>Ok</v>
      </c>
      <c r="X2949" s="10" t="str">
        <f>+IFERROR(VLOOKUP(Tabla2[[#This Row],[DISTRITO SEGÚN DNI]],Hoja1!$A$2:$B$55,2,FALSE),"No")</f>
        <v xml:space="preserve">SAN LUIS </v>
      </c>
      <c r="Y2949" s="10" t="str">
        <f>IF(OR(LOWER(Tabla2[[#This Row],[GENERO]])="masculino", LOWER(Tabla2[[#This Row],[GENERO]])="femenino"),"OK","Corregir")</f>
        <v>OK</v>
      </c>
      <c r="Z2949" s="10" t="str">
        <f>+IF(Tabla2[[#This Row],[Nro. DNI / CE]]="","Corregir",IF(LEN(Tabla2[[#This Row],[Nro. DNI / CE]])&gt;=8,"OK","Corregir"))</f>
        <v>OK</v>
      </c>
      <c r="AA2949" s="10">
        <f>COUNTIF(Tabla2[APELLIDOS Y NOMBRES],Tabla2[[#This Row],[APELLIDOS Y NOMBRES]])</f>
        <v>1</v>
      </c>
      <c r="AB2949" t="str">
        <f ca="1">+IFERROR(IF(Tabla2[[#This Row],[FECHA CESE/BAJA]]="","No Aplica",IF(AND(MONTH(Tabla2[[#This Row],[FECHA CESE/BAJA]])=MONTH(TODAY()-30),YEAR(Tabla2[[#This Row],[FECHA CESE/BAJA]])=YEAR(TODAY())),MONTH(TODAY()-30)&amp;"-"&amp;YEAR(TODAY()),"Borrar")),"No aplica")</f>
        <v>No Aplica</v>
      </c>
      <c r="AC2949" t="str">
        <f ca="1">+IFERROR(IF(Tabla2[[#This Row],[FECHA INICIO DE LABORES EN OBRA]]="","No Aplica",IF(AND(MONTH(Tabla2[[#This Row],[FECHA INICIO DE LABORES EN OBRA]])=MONTH(TODAY()-30),YEAR(Tabla2[[#This Row],[FECHA INICIO DE LABORES EN OBRA]])=YEAR(TODAY())),MONTH(TODAY()-30)&amp;"-"&amp;YEAR(TODAY()),"No Aplica")),"No Aplica")</f>
        <v>No Aplica</v>
      </c>
    </row>
    <row r="2950" spans="1:29" x14ac:dyDescent="0.25">
      <c r="A2950" s="2" t="s">
        <v>2506</v>
      </c>
      <c r="B2950" s="3" t="s">
        <v>41</v>
      </c>
      <c r="C2950" s="3" t="s">
        <v>41</v>
      </c>
      <c r="D2950" s="3" t="s">
        <v>2863</v>
      </c>
      <c r="E2950" s="3" t="s">
        <v>2864</v>
      </c>
      <c r="F2950" s="36">
        <v>34930</v>
      </c>
      <c r="G2950" s="3">
        <v>2</v>
      </c>
      <c r="H2950" s="3" t="s">
        <v>2841</v>
      </c>
      <c r="I2950" s="3" t="s">
        <v>2491</v>
      </c>
      <c r="J2950" s="3" t="s">
        <v>2865</v>
      </c>
      <c r="K2950" s="3" t="s">
        <v>2866</v>
      </c>
      <c r="L2950" s="8" t="s">
        <v>9813</v>
      </c>
      <c r="M2950" s="5"/>
      <c r="N2950" s="13" t="s">
        <v>1043</v>
      </c>
      <c r="O2950" s="5">
        <v>45104</v>
      </c>
      <c r="P2950" s="8">
        <v>1</v>
      </c>
      <c r="Q2950" s="9">
        <v>4</v>
      </c>
      <c r="R2950" s="9" t="str">
        <f>IFERROR(VLOOKUP(Tabla2[[#This Row],[CONTRATISTA PRNCIPAL]],Hoja1!$L$5:$M$9,2,FALSE),"CJV")</f>
        <v>CJV</v>
      </c>
      <c r="S2950" s="9" t="str">
        <f>IF(Tabla2[[#This Row],[EMPRESA]]=Tabla2[[#This Row],[CONTRATISTA PRNCIPAL]],"Principal","Secundaria")</f>
        <v>Principal</v>
      </c>
      <c r="T2950" s="10">
        <f>IFERROR(1/COUNTIF(Tabla2[CONTRATISTA PRNCIPAL],Tabla2[[#This Row],[CONTRATISTA PRNCIPAL]]),0)</f>
        <v>6.41025641025641E-3</v>
      </c>
      <c r="U2950" s="33">
        <f ca="1">IF(((TODAY()-Tabla2[[#This Row],[FECHA NACIMIENTO]])/365)&lt;18,"Corregir", IF(((TODAY()-Tabla2[[#This Row],[FECHA NACIMIENTO]])/365)&gt;80, "Corregir",ROUNDDOWN(((TODAY()-Tabla2[[#This Row],[FECHA NACIMIENTO]])/365),0)))</f>
        <v>28</v>
      </c>
      <c r="V295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950" s="34" t="str">
        <f ca="1">+IF(Tabla2[[#This Row],[Edad]]="Corregir","Corregir","Ok")</f>
        <v>Ok</v>
      </c>
      <c r="X2950" s="10" t="str">
        <f>+IFERROR(VLOOKUP(Tabla2[[#This Row],[DISTRITO SEGÚN DNI]],Hoja1!$A$2:$B$55,2,FALSE),"No")</f>
        <v>No</v>
      </c>
      <c r="Y2950" s="10" t="str">
        <f>IF(OR(LOWER(Tabla2[[#This Row],[GENERO]])="masculino", LOWER(Tabla2[[#This Row],[GENERO]])="femenino"),"OK","Corregir")</f>
        <v>OK</v>
      </c>
      <c r="Z2950" s="10" t="str">
        <f>+IF(Tabla2[[#This Row],[Nro. DNI / CE]]="","Corregir",IF(LEN(Tabla2[[#This Row],[Nro. DNI / CE]])&gt;=8,"OK","Corregir"))</f>
        <v>OK</v>
      </c>
      <c r="AA2950" s="10">
        <f>COUNTIF(Tabla2[APELLIDOS Y NOMBRES],Tabla2[[#This Row],[APELLIDOS Y NOMBRES]])</f>
        <v>1</v>
      </c>
      <c r="AB2950" t="str">
        <f ca="1">+IFERROR(IF(Tabla2[[#This Row],[FECHA CESE/BAJA]]="","No Aplica",IF(AND(MONTH(Tabla2[[#This Row],[FECHA CESE/BAJA]])=MONTH(TODAY()-30),YEAR(Tabla2[[#This Row],[FECHA CESE/BAJA]])=YEAR(TODAY())),MONTH(TODAY()-30)&amp;"-"&amp;YEAR(TODAY()),"Borrar")),"No aplica")</f>
        <v>No Aplica</v>
      </c>
      <c r="AC2950" t="str">
        <f ca="1">+IFERROR(IF(Tabla2[[#This Row],[FECHA INICIO DE LABORES EN OBRA]]="","No Aplica",IF(AND(MONTH(Tabla2[[#This Row],[FECHA INICIO DE LABORES EN OBRA]])=MONTH(TODAY()-30),YEAR(Tabla2[[#This Row],[FECHA INICIO DE LABORES EN OBRA]])=YEAR(TODAY())),MONTH(TODAY()-30)&amp;"-"&amp;YEAR(TODAY()),"No Aplica")),"No Aplica")</f>
        <v>No Aplica</v>
      </c>
    </row>
    <row r="2951" spans="1:29" x14ac:dyDescent="0.25">
      <c r="A2951" s="2" t="s">
        <v>2506</v>
      </c>
      <c r="B2951" s="3" t="s">
        <v>41</v>
      </c>
      <c r="C2951" s="3" t="s">
        <v>41</v>
      </c>
      <c r="D2951" s="3" t="s">
        <v>2713</v>
      </c>
      <c r="E2951" s="3" t="s">
        <v>2714</v>
      </c>
      <c r="F2951" s="36">
        <v>34441</v>
      </c>
      <c r="G2951" s="3">
        <v>2</v>
      </c>
      <c r="H2951" s="3" t="s">
        <v>1457</v>
      </c>
      <c r="I2951" s="3" t="s">
        <v>2625</v>
      </c>
      <c r="J2951" s="3" t="s">
        <v>2626</v>
      </c>
      <c r="K2951" s="3" t="s">
        <v>1042</v>
      </c>
      <c r="L2951" s="8" t="s">
        <v>9813</v>
      </c>
      <c r="M2951" s="5"/>
      <c r="N2951" s="13" t="s">
        <v>1043</v>
      </c>
      <c r="O2951" s="5">
        <v>44680</v>
      </c>
      <c r="P2951" s="8">
        <v>1</v>
      </c>
      <c r="Q2951" s="9">
        <v>4</v>
      </c>
      <c r="R2951" s="9" t="str">
        <f>IFERROR(VLOOKUP(Tabla2[[#This Row],[CONTRATISTA PRNCIPAL]],Hoja1!$L$5:$M$9,2,FALSE),"CJV")</f>
        <v>CJV</v>
      </c>
      <c r="S2951" s="9" t="str">
        <f>IF(Tabla2[[#This Row],[EMPRESA]]=Tabla2[[#This Row],[CONTRATISTA PRNCIPAL]],"Principal","Secundaria")</f>
        <v>Principal</v>
      </c>
      <c r="T2951" s="10">
        <f>IFERROR(1/COUNTIF(Tabla2[CONTRATISTA PRNCIPAL],Tabla2[[#This Row],[CONTRATISTA PRNCIPAL]]),0)</f>
        <v>6.41025641025641E-3</v>
      </c>
      <c r="U2951" s="33">
        <f ca="1">IF(((TODAY()-Tabla2[[#This Row],[FECHA NACIMIENTO]])/365)&lt;18,"Corregir", IF(((TODAY()-Tabla2[[#This Row],[FECHA NACIMIENTO]])/365)&gt;80, "Corregir",ROUNDDOWN(((TODAY()-Tabla2[[#This Row],[FECHA NACIMIENTO]])/365),0)))</f>
        <v>29</v>
      </c>
      <c r="V295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951" s="34" t="str">
        <f ca="1">+IF(Tabla2[[#This Row],[Edad]]="Corregir","Corregir","Ok")</f>
        <v>Ok</v>
      </c>
      <c r="X2951" s="10" t="str">
        <f>+IFERROR(VLOOKUP(Tabla2[[#This Row],[DISTRITO SEGÚN DNI]],Hoja1!$A$2:$B$55,2,FALSE),"No")</f>
        <v>No</v>
      </c>
      <c r="Y2951" s="10" t="str">
        <f>IF(OR(LOWER(Tabla2[[#This Row],[GENERO]])="masculino", LOWER(Tabla2[[#This Row],[GENERO]])="femenino"),"OK","Corregir")</f>
        <v>OK</v>
      </c>
      <c r="Z2951" s="10" t="str">
        <f>+IF(Tabla2[[#This Row],[Nro. DNI / CE]]="","Corregir",IF(LEN(Tabla2[[#This Row],[Nro. DNI / CE]])&gt;=8,"OK","Corregir"))</f>
        <v>OK</v>
      </c>
      <c r="AA2951" s="10">
        <f>COUNTIF(Tabla2[APELLIDOS Y NOMBRES],Tabla2[[#This Row],[APELLIDOS Y NOMBRES]])</f>
        <v>1</v>
      </c>
      <c r="AB2951" t="str">
        <f ca="1">+IFERROR(IF(Tabla2[[#This Row],[FECHA CESE/BAJA]]="","No Aplica",IF(AND(MONTH(Tabla2[[#This Row],[FECHA CESE/BAJA]])=MONTH(TODAY()-30),YEAR(Tabla2[[#This Row],[FECHA CESE/BAJA]])=YEAR(TODAY())),MONTH(TODAY()-30)&amp;"-"&amp;YEAR(TODAY()),"Borrar")),"No aplica")</f>
        <v>No Aplica</v>
      </c>
      <c r="AC2951" t="str">
        <f ca="1">+IFERROR(IF(Tabla2[[#This Row],[FECHA INICIO DE LABORES EN OBRA]]="","No Aplica",IF(AND(MONTH(Tabla2[[#This Row],[FECHA INICIO DE LABORES EN OBRA]])=MONTH(TODAY()-30),YEAR(Tabla2[[#This Row],[FECHA INICIO DE LABORES EN OBRA]])=YEAR(TODAY())),MONTH(TODAY()-30)&amp;"-"&amp;YEAR(TODAY()),"No Aplica")),"No Aplica")</f>
        <v>No Aplica</v>
      </c>
    </row>
    <row r="2952" spans="1:29" x14ac:dyDescent="0.25">
      <c r="A2952" s="2" t="s">
        <v>2506</v>
      </c>
      <c r="B2952" s="3" t="s">
        <v>41</v>
      </c>
      <c r="C2952" s="3" t="s">
        <v>41</v>
      </c>
      <c r="D2952" s="3">
        <v>43769231</v>
      </c>
      <c r="E2952" s="3" t="s">
        <v>2569</v>
      </c>
      <c r="F2952" s="36">
        <v>31687</v>
      </c>
      <c r="G2952" s="3">
        <v>2</v>
      </c>
      <c r="H2952" s="3" t="s">
        <v>1458</v>
      </c>
      <c r="I2952" s="3" t="s">
        <v>2565</v>
      </c>
      <c r="J2952" s="3" t="s">
        <v>2570</v>
      </c>
      <c r="K2952" s="3" t="s">
        <v>1054</v>
      </c>
      <c r="L2952" s="8" t="s">
        <v>9813</v>
      </c>
      <c r="M2952" s="5"/>
      <c r="N2952" s="13" t="s">
        <v>1043</v>
      </c>
      <c r="O2952" s="5">
        <v>43843</v>
      </c>
      <c r="P2952" s="8">
        <v>1</v>
      </c>
      <c r="Q2952" s="9">
        <v>4</v>
      </c>
      <c r="R2952" s="9" t="str">
        <f>IFERROR(VLOOKUP(Tabla2[[#This Row],[CONTRATISTA PRNCIPAL]],Hoja1!$L$5:$M$9,2,FALSE),"CJV")</f>
        <v>CJV</v>
      </c>
      <c r="S2952" s="9" t="str">
        <f>IF(Tabla2[[#This Row],[EMPRESA]]=Tabla2[[#This Row],[CONTRATISTA PRNCIPAL]],"Principal","Secundaria")</f>
        <v>Principal</v>
      </c>
      <c r="T2952" s="10">
        <f>IFERROR(1/COUNTIF(Tabla2[CONTRATISTA PRNCIPAL],Tabla2[[#This Row],[CONTRATISTA PRNCIPAL]]),0)</f>
        <v>6.41025641025641E-3</v>
      </c>
      <c r="U2952" s="33">
        <f ca="1">IF(((TODAY()-Tabla2[[#This Row],[FECHA NACIMIENTO]])/365)&lt;18,"Corregir", IF(((TODAY()-Tabla2[[#This Row],[FECHA NACIMIENTO]])/365)&gt;80, "Corregir",ROUNDDOWN(((TODAY()-Tabla2[[#This Row],[FECHA NACIMIENTO]])/365),0)))</f>
        <v>36</v>
      </c>
      <c r="V295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952" s="34" t="str">
        <f ca="1">+IF(Tabla2[[#This Row],[Edad]]="Corregir","Corregir","Ok")</f>
        <v>Ok</v>
      </c>
      <c r="X2952" s="10" t="str">
        <f>+IFERROR(VLOOKUP(Tabla2[[#This Row],[DISTRITO SEGÚN DNI]],Hoja1!$A$2:$B$55,2,FALSE),"No")</f>
        <v>No</v>
      </c>
      <c r="Y2952" s="10" t="str">
        <f>IF(OR(LOWER(Tabla2[[#This Row],[GENERO]])="masculino", LOWER(Tabla2[[#This Row],[GENERO]])="femenino"),"OK","Corregir")</f>
        <v>OK</v>
      </c>
      <c r="Z2952" s="10" t="str">
        <f>+IF(Tabla2[[#This Row],[Nro. DNI / CE]]="","Corregir",IF(LEN(Tabla2[[#This Row],[Nro. DNI / CE]])&gt;=8,"OK","Corregir"))</f>
        <v>OK</v>
      </c>
      <c r="AA2952" s="10">
        <f>COUNTIF(Tabla2[APELLIDOS Y NOMBRES],Tabla2[[#This Row],[APELLIDOS Y NOMBRES]])</f>
        <v>1</v>
      </c>
      <c r="AB2952" t="str">
        <f ca="1">+IFERROR(IF(Tabla2[[#This Row],[FECHA CESE/BAJA]]="","No Aplica",IF(AND(MONTH(Tabla2[[#This Row],[FECHA CESE/BAJA]])=MONTH(TODAY()-30),YEAR(Tabla2[[#This Row],[FECHA CESE/BAJA]])=YEAR(TODAY())),MONTH(TODAY()-30)&amp;"-"&amp;YEAR(TODAY()),"Borrar")),"No aplica")</f>
        <v>No Aplica</v>
      </c>
      <c r="AC2952" t="str">
        <f ca="1">+IFERROR(IF(Tabla2[[#This Row],[FECHA INICIO DE LABORES EN OBRA]]="","No Aplica",IF(AND(MONTH(Tabla2[[#This Row],[FECHA INICIO DE LABORES EN OBRA]])=MONTH(TODAY()-30),YEAR(Tabla2[[#This Row],[FECHA INICIO DE LABORES EN OBRA]])=YEAR(TODAY())),MONTH(TODAY()-30)&amp;"-"&amp;YEAR(TODAY()),"No Aplica")),"No Aplica")</f>
        <v>No Aplica</v>
      </c>
    </row>
    <row r="2953" spans="1:29" x14ac:dyDescent="0.25">
      <c r="A2953" s="2" t="s">
        <v>2506</v>
      </c>
      <c r="B2953" s="3" t="s">
        <v>41</v>
      </c>
      <c r="C2953" s="3" t="s">
        <v>41</v>
      </c>
      <c r="D2953" s="3" t="s">
        <v>2831</v>
      </c>
      <c r="E2953" s="3" t="s">
        <v>2832</v>
      </c>
      <c r="F2953" s="36">
        <v>22472</v>
      </c>
      <c r="G2953" s="3">
        <v>2</v>
      </c>
      <c r="H2953" s="3" t="s">
        <v>1458</v>
      </c>
      <c r="I2953" s="3" t="s">
        <v>2491</v>
      </c>
      <c r="J2953" s="3" t="s">
        <v>2833</v>
      </c>
      <c r="K2953" s="3" t="s">
        <v>2497</v>
      </c>
      <c r="L2953" s="8" t="s">
        <v>9813</v>
      </c>
      <c r="M2953" s="5"/>
      <c r="N2953" s="13" t="s">
        <v>1043</v>
      </c>
      <c r="O2953" s="5">
        <v>45041</v>
      </c>
      <c r="P2953" s="8">
        <v>1</v>
      </c>
      <c r="Q2953" s="9">
        <v>4</v>
      </c>
      <c r="R2953" s="9" t="str">
        <f>IFERROR(VLOOKUP(Tabla2[[#This Row],[CONTRATISTA PRNCIPAL]],Hoja1!$L$5:$M$9,2,FALSE),"CJV")</f>
        <v>CJV</v>
      </c>
      <c r="S2953" s="9" t="str">
        <f>IF(Tabla2[[#This Row],[EMPRESA]]=Tabla2[[#This Row],[CONTRATISTA PRNCIPAL]],"Principal","Secundaria")</f>
        <v>Principal</v>
      </c>
      <c r="T2953" s="10">
        <f>IFERROR(1/COUNTIF(Tabla2[CONTRATISTA PRNCIPAL],Tabla2[[#This Row],[CONTRATISTA PRNCIPAL]]),0)</f>
        <v>6.41025641025641E-3</v>
      </c>
      <c r="U2953" s="33">
        <f ca="1">IF(((TODAY()-Tabla2[[#This Row],[FECHA NACIMIENTO]])/365)&lt;18,"Corregir", IF(((TODAY()-Tabla2[[#This Row],[FECHA NACIMIENTO]])/365)&gt;80, "Corregir",ROUNDDOWN(((TODAY()-Tabla2[[#This Row],[FECHA NACIMIENTO]])/365),0)))</f>
        <v>62</v>
      </c>
      <c r="V295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2953" s="34" t="str">
        <f ca="1">+IF(Tabla2[[#This Row],[Edad]]="Corregir","Corregir","Ok")</f>
        <v>Ok</v>
      </c>
      <c r="X2953" s="10" t="str">
        <f>+IFERROR(VLOOKUP(Tabla2[[#This Row],[DISTRITO SEGÚN DNI]],Hoja1!$A$2:$B$55,2,FALSE),"No")</f>
        <v>No</v>
      </c>
      <c r="Y2953" s="10" t="str">
        <f>IF(OR(LOWER(Tabla2[[#This Row],[GENERO]])="masculino", LOWER(Tabla2[[#This Row],[GENERO]])="femenino"),"OK","Corregir")</f>
        <v>OK</v>
      </c>
      <c r="Z2953" s="10" t="str">
        <f>+IF(Tabla2[[#This Row],[Nro. DNI / CE]]="","Corregir",IF(LEN(Tabla2[[#This Row],[Nro. DNI / CE]])&gt;=8,"OK","Corregir"))</f>
        <v>OK</v>
      </c>
      <c r="AA2953" s="10">
        <f>COUNTIF(Tabla2[APELLIDOS Y NOMBRES],Tabla2[[#This Row],[APELLIDOS Y NOMBRES]])</f>
        <v>1</v>
      </c>
      <c r="AB2953" t="str">
        <f ca="1">+IFERROR(IF(Tabla2[[#This Row],[FECHA CESE/BAJA]]="","No Aplica",IF(AND(MONTH(Tabla2[[#This Row],[FECHA CESE/BAJA]])=MONTH(TODAY()-30),YEAR(Tabla2[[#This Row],[FECHA CESE/BAJA]])=YEAR(TODAY())),MONTH(TODAY()-30)&amp;"-"&amp;YEAR(TODAY()),"Borrar")),"No aplica")</f>
        <v>No Aplica</v>
      </c>
      <c r="AC2953" t="str">
        <f ca="1">+IFERROR(IF(Tabla2[[#This Row],[FECHA INICIO DE LABORES EN OBRA]]="","No Aplica",IF(AND(MONTH(Tabla2[[#This Row],[FECHA INICIO DE LABORES EN OBRA]])=MONTH(TODAY()-30),YEAR(Tabla2[[#This Row],[FECHA INICIO DE LABORES EN OBRA]])=YEAR(TODAY())),MONTH(TODAY()-30)&amp;"-"&amp;YEAR(TODAY()),"No Aplica")),"No Aplica")</f>
        <v>No Aplica</v>
      </c>
    </row>
    <row r="2954" spans="1:29" x14ac:dyDescent="0.25">
      <c r="A2954" s="2" t="s">
        <v>2506</v>
      </c>
      <c r="B2954" s="3" t="s">
        <v>41</v>
      </c>
      <c r="C2954" s="3" t="s">
        <v>41</v>
      </c>
      <c r="D2954" s="3" t="s">
        <v>2630</v>
      </c>
      <c r="E2954" s="3" t="s">
        <v>2631</v>
      </c>
      <c r="F2954" s="36">
        <v>28341</v>
      </c>
      <c r="G2954" s="3">
        <v>2</v>
      </c>
      <c r="H2954" s="3" t="s">
        <v>2632</v>
      </c>
      <c r="I2954" s="3" t="s">
        <v>2491</v>
      </c>
      <c r="J2954" s="3" t="s">
        <v>2633</v>
      </c>
      <c r="K2954" s="3" t="s">
        <v>1054</v>
      </c>
      <c r="L2954" s="8" t="s">
        <v>9813</v>
      </c>
      <c r="M2954" s="5"/>
      <c r="N2954" s="13" t="s">
        <v>1043</v>
      </c>
      <c r="O2954" s="5">
        <v>44113</v>
      </c>
      <c r="P2954" s="8">
        <v>1</v>
      </c>
      <c r="Q2954" s="9">
        <v>4</v>
      </c>
      <c r="R2954" s="9" t="str">
        <f>IFERROR(VLOOKUP(Tabla2[[#This Row],[CONTRATISTA PRNCIPAL]],Hoja1!$L$5:$M$9,2,FALSE),"CJV")</f>
        <v>CJV</v>
      </c>
      <c r="S2954" s="9" t="str">
        <f>IF(Tabla2[[#This Row],[EMPRESA]]=Tabla2[[#This Row],[CONTRATISTA PRNCIPAL]],"Principal","Secundaria")</f>
        <v>Principal</v>
      </c>
      <c r="T2954" s="10">
        <f>IFERROR(1/COUNTIF(Tabla2[CONTRATISTA PRNCIPAL],Tabla2[[#This Row],[CONTRATISTA PRNCIPAL]]),0)</f>
        <v>6.41025641025641E-3</v>
      </c>
      <c r="U2954" s="33">
        <f ca="1">IF(((TODAY()-Tabla2[[#This Row],[FECHA NACIMIENTO]])/365)&lt;18,"Corregir", IF(((TODAY()-Tabla2[[#This Row],[FECHA NACIMIENTO]])/365)&gt;80, "Corregir",ROUNDDOWN(((TODAY()-Tabla2[[#This Row],[FECHA NACIMIENTO]])/365),0)))</f>
        <v>46</v>
      </c>
      <c r="V295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954" s="34" t="str">
        <f ca="1">+IF(Tabla2[[#This Row],[Edad]]="Corregir","Corregir","Ok")</f>
        <v>Ok</v>
      </c>
      <c r="X2954" s="10" t="str">
        <f>+IFERROR(VLOOKUP(Tabla2[[#This Row],[DISTRITO SEGÚN DNI]],Hoja1!$A$2:$B$55,2,FALSE),"No")</f>
        <v>No</v>
      </c>
      <c r="Y2954" s="10" t="str">
        <f>IF(OR(LOWER(Tabla2[[#This Row],[GENERO]])="masculino", LOWER(Tabla2[[#This Row],[GENERO]])="femenino"),"OK","Corregir")</f>
        <v>OK</v>
      </c>
      <c r="Z2954" s="10" t="str">
        <f>+IF(Tabla2[[#This Row],[Nro. DNI / CE]]="","Corregir",IF(LEN(Tabla2[[#This Row],[Nro. DNI / CE]])&gt;=8,"OK","Corregir"))</f>
        <v>OK</v>
      </c>
      <c r="AA2954" s="10">
        <f>COUNTIF(Tabla2[APELLIDOS Y NOMBRES],Tabla2[[#This Row],[APELLIDOS Y NOMBRES]])</f>
        <v>1</v>
      </c>
      <c r="AB2954" t="str">
        <f ca="1">+IFERROR(IF(Tabla2[[#This Row],[FECHA CESE/BAJA]]="","No Aplica",IF(AND(MONTH(Tabla2[[#This Row],[FECHA CESE/BAJA]])=MONTH(TODAY()-30),YEAR(Tabla2[[#This Row],[FECHA CESE/BAJA]])=YEAR(TODAY())),MONTH(TODAY()-30)&amp;"-"&amp;YEAR(TODAY()),"Borrar")),"No aplica")</f>
        <v>No Aplica</v>
      </c>
      <c r="AC2954" t="str">
        <f ca="1">+IFERROR(IF(Tabla2[[#This Row],[FECHA INICIO DE LABORES EN OBRA]]="","No Aplica",IF(AND(MONTH(Tabla2[[#This Row],[FECHA INICIO DE LABORES EN OBRA]])=MONTH(TODAY()-30),YEAR(Tabla2[[#This Row],[FECHA INICIO DE LABORES EN OBRA]])=YEAR(TODAY())),MONTH(TODAY()-30)&amp;"-"&amp;YEAR(TODAY()),"No Aplica")),"No Aplica")</f>
        <v>No Aplica</v>
      </c>
    </row>
    <row r="2955" spans="1:29" x14ac:dyDescent="0.25">
      <c r="A2955" s="2" t="s">
        <v>2506</v>
      </c>
      <c r="B2955" s="3" t="s">
        <v>41</v>
      </c>
      <c r="C2955" s="3" t="s">
        <v>41</v>
      </c>
      <c r="D2955" s="3">
        <v>42900895</v>
      </c>
      <c r="E2955" s="3" t="s">
        <v>10808</v>
      </c>
      <c r="F2955" s="36">
        <v>31088</v>
      </c>
      <c r="G2955" s="3">
        <v>1</v>
      </c>
      <c r="H2955" s="3" t="s">
        <v>1883</v>
      </c>
      <c r="I2955" s="3" t="s">
        <v>2681</v>
      </c>
      <c r="J2955" s="3" t="s">
        <v>10809</v>
      </c>
      <c r="K2955" s="3" t="s">
        <v>1164</v>
      </c>
      <c r="L2955" s="8" t="s">
        <v>9813</v>
      </c>
      <c r="M2955" s="5"/>
      <c r="N2955" s="13" t="s">
        <v>1043</v>
      </c>
      <c r="O2955" s="5">
        <v>44219</v>
      </c>
      <c r="P2955" s="8">
        <v>1</v>
      </c>
      <c r="Q2955" s="9">
        <v>2</v>
      </c>
      <c r="R2955" s="9" t="str">
        <f>IFERROR(VLOOKUP(Tabla2[[#This Row],[CONTRATISTA PRNCIPAL]],Hoja1!$L$5:$M$9,2,FALSE),"CJV")</f>
        <v>CJV</v>
      </c>
      <c r="S2955" s="9" t="str">
        <f>IF(Tabla2[[#This Row],[EMPRESA]]=Tabla2[[#This Row],[CONTRATISTA PRNCIPAL]],"Principal","Secundaria")</f>
        <v>Principal</v>
      </c>
      <c r="T2955" s="10">
        <f>IFERROR(1/COUNTIF(Tabla2[CONTRATISTA PRNCIPAL],Tabla2[[#This Row],[CONTRATISTA PRNCIPAL]]),0)</f>
        <v>6.41025641025641E-3</v>
      </c>
      <c r="U2955" s="33">
        <f ca="1">IF(((TODAY()-Tabla2[[#This Row],[FECHA NACIMIENTO]])/365)&lt;18,"Corregir", IF(((TODAY()-Tabla2[[#This Row],[FECHA NACIMIENTO]])/365)&gt;80, "Corregir",ROUNDDOWN(((TODAY()-Tabla2[[#This Row],[FECHA NACIMIENTO]])/365),0)))</f>
        <v>38</v>
      </c>
      <c r="V295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955" s="34" t="str">
        <f ca="1">+IF(Tabla2[[#This Row],[Edad]]="Corregir","Corregir","Ok")</f>
        <v>Ok</v>
      </c>
      <c r="X2955" s="10" t="str">
        <f>+IFERROR(VLOOKUP(Tabla2[[#This Row],[DISTRITO SEGÚN DNI]],Hoja1!$A$2:$B$55,2,FALSE),"No")</f>
        <v>No</v>
      </c>
      <c r="Y2955" s="10" t="str">
        <f>IF(OR(LOWER(Tabla2[[#This Row],[GENERO]])="masculino", LOWER(Tabla2[[#This Row],[GENERO]])="femenino"),"OK","Corregir")</f>
        <v>OK</v>
      </c>
      <c r="Z2955" s="10" t="str">
        <f>+IF(Tabla2[[#This Row],[Nro. DNI / CE]]="","Corregir",IF(LEN(Tabla2[[#This Row],[Nro. DNI / CE]])&gt;=8,"OK","Corregir"))</f>
        <v>OK</v>
      </c>
      <c r="AA2955" s="10">
        <f>COUNTIF(Tabla2[APELLIDOS Y NOMBRES],Tabla2[[#This Row],[APELLIDOS Y NOMBRES]])</f>
        <v>1</v>
      </c>
      <c r="AB2955" t="str">
        <f ca="1">+IFERROR(IF(Tabla2[[#This Row],[FECHA CESE/BAJA]]="","No Aplica",IF(AND(MONTH(Tabla2[[#This Row],[FECHA CESE/BAJA]])=MONTH(TODAY()-30),YEAR(Tabla2[[#This Row],[FECHA CESE/BAJA]])=YEAR(TODAY())),MONTH(TODAY()-30)&amp;"-"&amp;YEAR(TODAY()),"Borrar")),"No aplica")</f>
        <v>No Aplica</v>
      </c>
      <c r="AC2955" t="str">
        <f ca="1">+IFERROR(IF(Tabla2[[#This Row],[FECHA INICIO DE LABORES EN OBRA]]="","No Aplica",IF(AND(MONTH(Tabla2[[#This Row],[FECHA INICIO DE LABORES EN OBRA]])=MONTH(TODAY()-30),YEAR(Tabla2[[#This Row],[FECHA INICIO DE LABORES EN OBRA]])=YEAR(TODAY())),MONTH(TODAY()-30)&amp;"-"&amp;YEAR(TODAY()),"No Aplica")),"No Aplica")</f>
        <v>No Aplica</v>
      </c>
    </row>
    <row r="2956" spans="1:29" x14ac:dyDescent="0.25">
      <c r="A2956" s="2" t="s">
        <v>2506</v>
      </c>
      <c r="B2956" s="3" t="s">
        <v>41</v>
      </c>
      <c r="C2956" s="3" t="s">
        <v>41</v>
      </c>
      <c r="D2956" s="3" t="s">
        <v>2715</v>
      </c>
      <c r="E2956" s="3" t="s">
        <v>2716</v>
      </c>
      <c r="F2956" s="36">
        <v>34852</v>
      </c>
      <c r="G2956" s="3">
        <v>2</v>
      </c>
      <c r="H2956" s="3" t="s">
        <v>2636</v>
      </c>
      <c r="I2956" s="3" t="s">
        <v>2491</v>
      </c>
      <c r="J2956" s="3" t="s">
        <v>2717</v>
      </c>
      <c r="K2956" s="3" t="s">
        <v>2718</v>
      </c>
      <c r="L2956" s="8" t="s">
        <v>9813</v>
      </c>
      <c r="M2956" s="5"/>
      <c r="N2956" s="13" t="s">
        <v>1484</v>
      </c>
      <c r="O2956" s="5">
        <v>44682</v>
      </c>
      <c r="P2956" s="8">
        <v>1</v>
      </c>
      <c r="Q2956" s="9">
        <v>4</v>
      </c>
      <c r="R2956" s="9" t="str">
        <f>IFERROR(VLOOKUP(Tabla2[[#This Row],[CONTRATISTA PRNCIPAL]],Hoja1!$L$5:$M$9,2,FALSE),"CJV")</f>
        <v>CJV</v>
      </c>
      <c r="S2956" s="9" t="str">
        <f>IF(Tabla2[[#This Row],[EMPRESA]]=Tabla2[[#This Row],[CONTRATISTA PRNCIPAL]],"Principal","Secundaria")</f>
        <v>Principal</v>
      </c>
      <c r="T2956" s="10">
        <f>IFERROR(1/COUNTIF(Tabla2[CONTRATISTA PRNCIPAL],Tabla2[[#This Row],[CONTRATISTA PRNCIPAL]]),0)</f>
        <v>6.41025641025641E-3</v>
      </c>
      <c r="U2956" s="33">
        <f ca="1">IF(((TODAY()-Tabla2[[#This Row],[FECHA NACIMIENTO]])/365)&lt;18,"Corregir", IF(((TODAY()-Tabla2[[#This Row],[FECHA NACIMIENTO]])/365)&gt;80, "Corregir",ROUNDDOWN(((TODAY()-Tabla2[[#This Row],[FECHA NACIMIENTO]])/365),0)))</f>
        <v>28</v>
      </c>
      <c r="V295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956" s="34" t="str">
        <f ca="1">+IF(Tabla2[[#This Row],[Edad]]="Corregir","Corregir","Ok")</f>
        <v>Ok</v>
      </c>
      <c r="X2956" s="10" t="str">
        <f>+IFERROR(VLOOKUP(Tabla2[[#This Row],[DISTRITO SEGÚN DNI]],Hoja1!$A$2:$B$55,2,FALSE),"No")</f>
        <v>No</v>
      </c>
      <c r="Y2956" s="10" t="str">
        <f>IF(OR(LOWER(Tabla2[[#This Row],[GENERO]])="masculino", LOWER(Tabla2[[#This Row],[GENERO]])="femenino"),"OK","Corregir")</f>
        <v>OK</v>
      </c>
      <c r="Z2956" s="10" t="str">
        <f>+IF(Tabla2[[#This Row],[Nro. DNI / CE]]="","Corregir",IF(LEN(Tabla2[[#This Row],[Nro. DNI / CE]])&gt;=8,"OK","Corregir"))</f>
        <v>OK</v>
      </c>
      <c r="AA2956" s="10">
        <f>COUNTIF(Tabla2[APELLIDOS Y NOMBRES],Tabla2[[#This Row],[APELLIDOS Y NOMBRES]])</f>
        <v>1</v>
      </c>
      <c r="AB2956" t="str">
        <f ca="1">+IFERROR(IF(Tabla2[[#This Row],[FECHA CESE/BAJA]]="","No Aplica",IF(AND(MONTH(Tabla2[[#This Row],[FECHA CESE/BAJA]])=MONTH(TODAY()-30),YEAR(Tabla2[[#This Row],[FECHA CESE/BAJA]])=YEAR(TODAY())),MONTH(TODAY()-30)&amp;"-"&amp;YEAR(TODAY()),"Borrar")),"No aplica")</f>
        <v>No Aplica</v>
      </c>
      <c r="AC2956" t="str">
        <f ca="1">+IFERROR(IF(Tabla2[[#This Row],[FECHA INICIO DE LABORES EN OBRA]]="","No Aplica",IF(AND(MONTH(Tabla2[[#This Row],[FECHA INICIO DE LABORES EN OBRA]])=MONTH(TODAY()-30),YEAR(Tabla2[[#This Row],[FECHA INICIO DE LABORES EN OBRA]])=YEAR(TODAY())),MONTH(TODAY()-30)&amp;"-"&amp;YEAR(TODAY()),"No Aplica")),"No Aplica")</f>
        <v>No Aplica</v>
      </c>
    </row>
    <row r="2957" spans="1:29" x14ac:dyDescent="0.25">
      <c r="A2957" s="2" t="s">
        <v>2506</v>
      </c>
      <c r="B2957" s="3" t="s">
        <v>41</v>
      </c>
      <c r="C2957" s="3" t="s">
        <v>41</v>
      </c>
      <c r="D2957" s="3" t="s">
        <v>2683</v>
      </c>
      <c r="E2957" s="3" t="s">
        <v>2684</v>
      </c>
      <c r="F2957" s="36">
        <v>29356</v>
      </c>
      <c r="G2957" s="3">
        <v>1</v>
      </c>
      <c r="H2957" s="3" t="s">
        <v>2657</v>
      </c>
      <c r="I2957" s="3" t="s">
        <v>2565</v>
      </c>
      <c r="J2957" s="3" t="s">
        <v>2685</v>
      </c>
      <c r="K2957" s="3" t="s">
        <v>1210</v>
      </c>
      <c r="L2957" s="8" t="s">
        <v>9813</v>
      </c>
      <c r="M2957" s="5"/>
      <c r="N2957" s="13" t="s">
        <v>1043</v>
      </c>
      <c r="O2957" s="5">
        <v>44247</v>
      </c>
      <c r="P2957" s="8">
        <v>1</v>
      </c>
      <c r="Q2957" s="9">
        <v>4</v>
      </c>
      <c r="R2957" s="9" t="str">
        <f>IFERROR(VLOOKUP(Tabla2[[#This Row],[CONTRATISTA PRNCIPAL]],Hoja1!$L$5:$M$9,2,FALSE),"CJV")</f>
        <v>CJV</v>
      </c>
      <c r="S2957" s="9" t="str">
        <f>IF(Tabla2[[#This Row],[EMPRESA]]=Tabla2[[#This Row],[CONTRATISTA PRNCIPAL]],"Principal","Secundaria")</f>
        <v>Principal</v>
      </c>
      <c r="T2957" s="10">
        <f>IFERROR(1/COUNTIF(Tabla2[CONTRATISTA PRNCIPAL],Tabla2[[#This Row],[CONTRATISTA PRNCIPAL]]),0)</f>
        <v>6.41025641025641E-3</v>
      </c>
      <c r="U2957" s="33">
        <f ca="1">IF(((TODAY()-Tabla2[[#This Row],[FECHA NACIMIENTO]])/365)&lt;18,"Corregir", IF(((TODAY()-Tabla2[[#This Row],[FECHA NACIMIENTO]])/365)&gt;80, "Corregir",ROUNDDOWN(((TODAY()-Tabla2[[#This Row],[FECHA NACIMIENTO]])/365),0)))</f>
        <v>43</v>
      </c>
      <c r="V295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957" s="34" t="str">
        <f ca="1">+IF(Tabla2[[#This Row],[Edad]]="Corregir","Corregir","Ok")</f>
        <v>Ok</v>
      </c>
      <c r="X2957" s="10" t="str">
        <f>+IFERROR(VLOOKUP(Tabla2[[#This Row],[DISTRITO SEGÚN DNI]],Hoja1!$A$2:$B$55,2,FALSE),"No")</f>
        <v>No</v>
      </c>
      <c r="Y2957" s="10" t="str">
        <f>IF(OR(LOWER(Tabla2[[#This Row],[GENERO]])="masculino", LOWER(Tabla2[[#This Row],[GENERO]])="femenino"),"OK","Corregir")</f>
        <v>OK</v>
      </c>
      <c r="Z2957" s="10" t="str">
        <f>+IF(Tabla2[[#This Row],[Nro. DNI / CE]]="","Corregir",IF(LEN(Tabla2[[#This Row],[Nro. DNI / CE]])&gt;=8,"OK","Corregir"))</f>
        <v>OK</v>
      </c>
      <c r="AA2957" s="10">
        <f>COUNTIF(Tabla2[APELLIDOS Y NOMBRES],Tabla2[[#This Row],[APELLIDOS Y NOMBRES]])</f>
        <v>1</v>
      </c>
      <c r="AB2957" t="str">
        <f ca="1">+IFERROR(IF(Tabla2[[#This Row],[FECHA CESE/BAJA]]="","No Aplica",IF(AND(MONTH(Tabla2[[#This Row],[FECHA CESE/BAJA]])=MONTH(TODAY()-30),YEAR(Tabla2[[#This Row],[FECHA CESE/BAJA]])=YEAR(TODAY())),MONTH(TODAY()-30)&amp;"-"&amp;YEAR(TODAY()),"Borrar")),"No aplica")</f>
        <v>No Aplica</v>
      </c>
      <c r="AC2957" t="str">
        <f ca="1">+IFERROR(IF(Tabla2[[#This Row],[FECHA INICIO DE LABORES EN OBRA]]="","No Aplica",IF(AND(MONTH(Tabla2[[#This Row],[FECHA INICIO DE LABORES EN OBRA]])=MONTH(TODAY()-30),YEAR(Tabla2[[#This Row],[FECHA INICIO DE LABORES EN OBRA]])=YEAR(TODAY())),MONTH(TODAY()-30)&amp;"-"&amp;YEAR(TODAY()),"No Aplica")),"No Aplica")</f>
        <v>No Aplica</v>
      </c>
    </row>
    <row r="2958" spans="1:29" x14ac:dyDescent="0.25">
      <c r="A2958" s="2" t="s">
        <v>2506</v>
      </c>
      <c r="B2958" s="3" t="s">
        <v>41</v>
      </c>
      <c r="C2958" s="3" t="s">
        <v>41</v>
      </c>
      <c r="D2958" s="3" t="s">
        <v>10810</v>
      </c>
      <c r="E2958" s="3" t="s">
        <v>10811</v>
      </c>
      <c r="F2958" s="36">
        <v>31930</v>
      </c>
      <c r="G2958" s="3">
        <v>2</v>
      </c>
      <c r="H2958" s="3" t="s">
        <v>1458</v>
      </c>
      <c r="I2958" s="3" t="s">
        <v>2491</v>
      </c>
      <c r="J2958" s="3" t="s">
        <v>10812</v>
      </c>
      <c r="K2958" s="3" t="s">
        <v>1077</v>
      </c>
      <c r="L2958" s="8" t="s">
        <v>9813</v>
      </c>
      <c r="M2958" s="5"/>
      <c r="N2958" s="13" t="s">
        <v>1043</v>
      </c>
      <c r="O2958" s="5">
        <v>45141</v>
      </c>
      <c r="P2958" s="8">
        <v>1</v>
      </c>
      <c r="Q2958" s="9">
        <v>4</v>
      </c>
      <c r="R2958" s="9" t="str">
        <f>IFERROR(VLOOKUP(Tabla2[[#This Row],[CONTRATISTA PRNCIPAL]],Hoja1!$L$5:$M$9,2,FALSE),"CJV")</f>
        <v>CJV</v>
      </c>
      <c r="S2958" s="9" t="str">
        <f>IF(Tabla2[[#This Row],[EMPRESA]]=Tabla2[[#This Row],[CONTRATISTA PRNCIPAL]],"Principal","Secundaria")</f>
        <v>Principal</v>
      </c>
      <c r="T2958" s="10">
        <f>IFERROR(1/COUNTIF(Tabla2[CONTRATISTA PRNCIPAL],Tabla2[[#This Row],[CONTRATISTA PRNCIPAL]]),0)</f>
        <v>6.41025641025641E-3</v>
      </c>
      <c r="U2958" s="33">
        <f ca="1">IF(((TODAY()-Tabla2[[#This Row],[FECHA NACIMIENTO]])/365)&lt;18,"Corregir", IF(((TODAY()-Tabla2[[#This Row],[FECHA NACIMIENTO]])/365)&gt;80, "Corregir",ROUNDDOWN(((TODAY()-Tabla2[[#This Row],[FECHA NACIMIENTO]])/365),0)))</f>
        <v>36</v>
      </c>
      <c r="V295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958" s="34" t="str">
        <f ca="1">+IF(Tabla2[[#This Row],[Edad]]="Corregir","Corregir","Ok")</f>
        <v>Ok</v>
      </c>
      <c r="X2958" s="10" t="str">
        <f>+IFERROR(VLOOKUP(Tabla2[[#This Row],[DISTRITO SEGÚN DNI]],Hoja1!$A$2:$B$55,2,FALSE),"No")</f>
        <v>No</v>
      </c>
      <c r="Y2958" s="10" t="str">
        <f>IF(OR(LOWER(Tabla2[[#This Row],[GENERO]])="masculino", LOWER(Tabla2[[#This Row],[GENERO]])="femenino"),"OK","Corregir")</f>
        <v>OK</v>
      </c>
      <c r="Z2958" s="10" t="str">
        <f>+IF(Tabla2[[#This Row],[Nro. DNI / CE]]="","Corregir",IF(LEN(Tabla2[[#This Row],[Nro. DNI / CE]])&gt;=8,"OK","Corregir"))</f>
        <v>OK</v>
      </c>
      <c r="AA2958" s="10">
        <f>COUNTIF(Tabla2[APELLIDOS Y NOMBRES],Tabla2[[#This Row],[APELLIDOS Y NOMBRES]])</f>
        <v>1</v>
      </c>
      <c r="AB2958" t="str">
        <f ca="1">+IFERROR(IF(Tabla2[[#This Row],[FECHA CESE/BAJA]]="","No Aplica",IF(AND(MONTH(Tabla2[[#This Row],[FECHA CESE/BAJA]])=MONTH(TODAY()-30),YEAR(Tabla2[[#This Row],[FECHA CESE/BAJA]])=YEAR(TODAY())),MONTH(TODAY()-30)&amp;"-"&amp;YEAR(TODAY()),"Borrar")),"No aplica")</f>
        <v>No Aplica</v>
      </c>
      <c r="AC2958" t="str">
        <f ca="1">+IFERROR(IF(Tabla2[[#This Row],[FECHA INICIO DE LABORES EN OBRA]]="","No Aplica",IF(AND(MONTH(Tabla2[[#This Row],[FECHA INICIO DE LABORES EN OBRA]])=MONTH(TODAY()-30),YEAR(Tabla2[[#This Row],[FECHA INICIO DE LABORES EN OBRA]])=YEAR(TODAY())),MONTH(TODAY()-30)&amp;"-"&amp;YEAR(TODAY()),"No Aplica")),"No Aplica")</f>
        <v>8-2023</v>
      </c>
    </row>
    <row r="2959" spans="1:29" x14ac:dyDescent="0.25">
      <c r="A2959" s="2" t="s">
        <v>2506</v>
      </c>
      <c r="B2959" s="3" t="s">
        <v>41</v>
      </c>
      <c r="C2959" s="3" t="s">
        <v>41</v>
      </c>
      <c r="D2959" s="3" t="s">
        <v>2801</v>
      </c>
      <c r="E2959" s="3" t="s">
        <v>2802</v>
      </c>
      <c r="F2959" s="36">
        <v>33706</v>
      </c>
      <c r="G2959" s="3">
        <v>2</v>
      </c>
      <c r="H2959" s="3" t="s">
        <v>1442</v>
      </c>
      <c r="I2959" s="3" t="s">
        <v>2491</v>
      </c>
      <c r="J2959" s="3" t="s">
        <v>2803</v>
      </c>
      <c r="K2959" s="3" t="s">
        <v>2804</v>
      </c>
      <c r="L2959" s="8" t="s">
        <v>9813</v>
      </c>
      <c r="M2959" s="5"/>
      <c r="N2959" s="13" t="s">
        <v>1043</v>
      </c>
      <c r="O2959" s="5">
        <v>44942</v>
      </c>
      <c r="P2959" s="8">
        <v>1</v>
      </c>
      <c r="Q2959" s="9">
        <v>4</v>
      </c>
      <c r="R2959" s="9" t="str">
        <f>IFERROR(VLOOKUP(Tabla2[[#This Row],[CONTRATISTA PRNCIPAL]],Hoja1!$L$5:$M$9,2,FALSE),"CJV")</f>
        <v>CJV</v>
      </c>
      <c r="S2959" s="9" t="str">
        <f>IF(Tabla2[[#This Row],[EMPRESA]]=Tabla2[[#This Row],[CONTRATISTA PRNCIPAL]],"Principal","Secundaria")</f>
        <v>Principal</v>
      </c>
      <c r="T2959" s="10">
        <f>IFERROR(1/COUNTIF(Tabla2[CONTRATISTA PRNCIPAL],Tabla2[[#This Row],[CONTRATISTA PRNCIPAL]]),0)</f>
        <v>6.41025641025641E-3</v>
      </c>
      <c r="U2959" s="33">
        <f ca="1">IF(((TODAY()-Tabla2[[#This Row],[FECHA NACIMIENTO]])/365)&lt;18,"Corregir", IF(((TODAY()-Tabla2[[#This Row],[FECHA NACIMIENTO]])/365)&gt;80, "Corregir",ROUNDDOWN(((TODAY()-Tabla2[[#This Row],[FECHA NACIMIENTO]])/365),0)))</f>
        <v>31</v>
      </c>
      <c r="V295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959" s="34" t="str">
        <f ca="1">+IF(Tabla2[[#This Row],[Edad]]="Corregir","Corregir","Ok")</f>
        <v>Ok</v>
      </c>
      <c r="X2959" s="10" t="str">
        <f>+IFERROR(VLOOKUP(Tabla2[[#This Row],[DISTRITO SEGÚN DNI]],Hoja1!$A$2:$B$55,2,FALSE),"No")</f>
        <v>No</v>
      </c>
      <c r="Y2959" s="10" t="str">
        <f>IF(OR(LOWER(Tabla2[[#This Row],[GENERO]])="masculino", LOWER(Tabla2[[#This Row],[GENERO]])="femenino"),"OK","Corregir")</f>
        <v>OK</v>
      </c>
      <c r="Z2959" s="10" t="str">
        <f>+IF(Tabla2[[#This Row],[Nro. DNI / CE]]="","Corregir",IF(LEN(Tabla2[[#This Row],[Nro. DNI / CE]])&gt;=8,"OK","Corregir"))</f>
        <v>OK</v>
      </c>
      <c r="AA2959" s="10">
        <f>COUNTIF(Tabla2[APELLIDOS Y NOMBRES],Tabla2[[#This Row],[APELLIDOS Y NOMBRES]])</f>
        <v>1</v>
      </c>
      <c r="AB2959" t="str">
        <f ca="1">+IFERROR(IF(Tabla2[[#This Row],[FECHA CESE/BAJA]]="","No Aplica",IF(AND(MONTH(Tabla2[[#This Row],[FECHA CESE/BAJA]])=MONTH(TODAY()-30),YEAR(Tabla2[[#This Row],[FECHA CESE/BAJA]])=YEAR(TODAY())),MONTH(TODAY()-30)&amp;"-"&amp;YEAR(TODAY()),"Borrar")),"No aplica")</f>
        <v>No Aplica</v>
      </c>
      <c r="AC2959" t="str">
        <f ca="1">+IFERROR(IF(Tabla2[[#This Row],[FECHA INICIO DE LABORES EN OBRA]]="","No Aplica",IF(AND(MONTH(Tabla2[[#This Row],[FECHA INICIO DE LABORES EN OBRA]])=MONTH(TODAY()-30),YEAR(Tabla2[[#This Row],[FECHA INICIO DE LABORES EN OBRA]])=YEAR(TODAY())),MONTH(TODAY()-30)&amp;"-"&amp;YEAR(TODAY()),"No Aplica")),"No Aplica")</f>
        <v>No Aplica</v>
      </c>
    </row>
    <row r="2960" spans="1:29" x14ac:dyDescent="0.25">
      <c r="A2960" s="2" t="s">
        <v>2506</v>
      </c>
      <c r="B2960" s="3" t="s">
        <v>41</v>
      </c>
      <c r="C2960" s="3" t="s">
        <v>41</v>
      </c>
      <c r="D2960" s="3" t="s">
        <v>494</v>
      </c>
      <c r="E2960" s="3" t="s">
        <v>495</v>
      </c>
      <c r="F2960" s="36">
        <v>34128</v>
      </c>
      <c r="G2960" s="3">
        <v>1</v>
      </c>
      <c r="H2960" s="3" t="s">
        <v>1452</v>
      </c>
      <c r="I2960" s="3" t="s">
        <v>2491</v>
      </c>
      <c r="J2960" s="3" t="s">
        <v>2750</v>
      </c>
      <c r="K2960" s="3" t="s">
        <v>463</v>
      </c>
      <c r="L2960" s="8" t="s">
        <v>9818</v>
      </c>
      <c r="M2960" s="5"/>
      <c r="N2960" s="13" t="s">
        <v>1043</v>
      </c>
      <c r="O2960" s="5">
        <v>44715</v>
      </c>
      <c r="P2960" s="8">
        <v>1</v>
      </c>
      <c r="Q2960" s="9">
        <v>2</v>
      </c>
      <c r="R2960" s="9" t="str">
        <f>IFERROR(VLOOKUP(Tabla2[[#This Row],[CONTRATISTA PRNCIPAL]],Hoja1!$L$5:$M$9,2,FALSE),"CJV")</f>
        <v>CJV</v>
      </c>
      <c r="S2960" s="9" t="str">
        <f>IF(Tabla2[[#This Row],[EMPRESA]]=Tabla2[[#This Row],[CONTRATISTA PRNCIPAL]],"Principal","Secundaria")</f>
        <v>Principal</v>
      </c>
      <c r="T2960" s="10">
        <f>IFERROR(1/COUNTIF(Tabla2[CONTRATISTA PRNCIPAL],Tabla2[[#This Row],[CONTRATISTA PRNCIPAL]]),0)</f>
        <v>6.41025641025641E-3</v>
      </c>
      <c r="U2960" s="33">
        <f ca="1">IF(((TODAY()-Tabla2[[#This Row],[FECHA NACIMIENTO]])/365)&lt;18,"Corregir", IF(((TODAY()-Tabla2[[#This Row],[FECHA NACIMIENTO]])/365)&gt;80, "Corregir",ROUNDDOWN(((TODAY()-Tabla2[[#This Row],[FECHA NACIMIENTO]])/365),0)))</f>
        <v>30</v>
      </c>
      <c r="V296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960" s="34" t="str">
        <f ca="1">+IF(Tabla2[[#This Row],[Edad]]="Corregir","Corregir","Ok")</f>
        <v>Ok</v>
      </c>
      <c r="X2960" s="10" t="str">
        <f>+IFERROR(VLOOKUP(Tabla2[[#This Row],[DISTRITO SEGÚN DNI]],Hoja1!$A$2:$B$55,2,FALSE),"No")</f>
        <v>CALLAO</v>
      </c>
      <c r="Y2960" s="10" t="str">
        <f>IF(OR(LOWER(Tabla2[[#This Row],[GENERO]])="masculino", LOWER(Tabla2[[#This Row],[GENERO]])="femenino"),"OK","Corregir")</f>
        <v>OK</v>
      </c>
      <c r="Z2960" s="10" t="str">
        <f>+IF(Tabla2[[#This Row],[Nro. DNI / CE]]="","Corregir",IF(LEN(Tabla2[[#This Row],[Nro. DNI / CE]])&gt;=8,"OK","Corregir"))</f>
        <v>OK</v>
      </c>
      <c r="AA2960" s="10">
        <f>COUNTIF(Tabla2[APELLIDOS Y NOMBRES],Tabla2[[#This Row],[APELLIDOS Y NOMBRES]])</f>
        <v>1</v>
      </c>
      <c r="AB2960" t="str">
        <f ca="1">+IFERROR(IF(Tabla2[[#This Row],[FECHA CESE/BAJA]]="","No Aplica",IF(AND(MONTH(Tabla2[[#This Row],[FECHA CESE/BAJA]])=MONTH(TODAY()-30),YEAR(Tabla2[[#This Row],[FECHA CESE/BAJA]])=YEAR(TODAY())),MONTH(TODAY()-30)&amp;"-"&amp;YEAR(TODAY()),"Borrar")),"No aplica")</f>
        <v>No Aplica</v>
      </c>
      <c r="AC2960" t="str">
        <f ca="1">+IFERROR(IF(Tabla2[[#This Row],[FECHA INICIO DE LABORES EN OBRA]]="","No Aplica",IF(AND(MONTH(Tabla2[[#This Row],[FECHA INICIO DE LABORES EN OBRA]])=MONTH(TODAY()-30),YEAR(Tabla2[[#This Row],[FECHA INICIO DE LABORES EN OBRA]])=YEAR(TODAY())),MONTH(TODAY()-30)&amp;"-"&amp;YEAR(TODAY()),"No Aplica")),"No Aplica")</f>
        <v>No Aplica</v>
      </c>
    </row>
    <row r="2961" spans="1:29" x14ac:dyDescent="0.25">
      <c r="A2961" s="2" t="s">
        <v>2506</v>
      </c>
      <c r="B2961" s="3" t="s">
        <v>41</v>
      </c>
      <c r="C2961" s="3" t="s">
        <v>41</v>
      </c>
      <c r="D2961" s="3" t="s">
        <v>2652</v>
      </c>
      <c r="E2961" s="3" t="s">
        <v>2653</v>
      </c>
      <c r="F2961" s="36">
        <v>32371</v>
      </c>
      <c r="G2961" s="3">
        <v>2</v>
      </c>
      <c r="H2961" s="3" t="s">
        <v>1457</v>
      </c>
      <c r="I2961" s="3" t="s">
        <v>2574</v>
      </c>
      <c r="J2961" s="3" t="s">
        <v>2654</v>
      </c>
      <c r="K2961" s="3" t="s">
        <v>1063</v>
      </c>
      <c r="L2961" s="8" t="s">
        <v>9813</v>
      </c>
      <c r="M2961" s="5"/>
      <c r="N2961" s="13" t="s">
        <v>1043</v>
      </c>
      <c r="O2961" s="5">
        <v>44139</v>
      </c>
      <c r="P2961" s="8">
        <v>1</v>
      </c>
      <c r="Q2961" s="9">
        <v>4</v>
      </c>
      <c r="R2961" s="9" t="str">
        <f>IFERROR(VLOOKUP(Tabla2[[#This Row],[CONTRATISTA PRNCIPAL]],Hoja1!$L$5:$M$9,2,FALSE),"CJV")</f>
        <v>CJV</v>
      </c>
      <c r="S2961" s="9" t="str">
        <f>IF(Tabla2[[#This Row],[EMPRESA]]=Tabla2[[#This Row],[CONTRATISTA PRNCIPAL]],"Principal","Secundaria")</f>
        <v>Principal</v>
      </c>
      <c r="T2961" s="10">
        <f>IFERROR(1/COUNTIF(Tabla2[CONTRATISTA PRNCIPAL],Tabla2[[#This Row],[CONTRATISTA PRNCIPAL]]),0)</f>
        <v>6.41025641025641E-3</v>
      </c>
      <c r="U2961" s="33">
        <f ca="1">IF(((TODAY()-Tabla2[[#This Row],[FECHA NACIMIENTO]])/365)&lt;18,"Corregir", IF(((TODAY()-Tabla2[[#This Row],[FECHA NACIMIENTO]])/365)&gt;80, "Corregir",ROUNDDOWN(((TODAY()-Tabla2[[#This Row],[FECHA NACIMIENTO]])/365),0)))</f>
        <v>35</v>
      </c>
      <c r="V296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961" s="34" t="str">
        <f ca="1">+IF(Tabla2[[#This Row],[Edad]]="Corregir","Corregir","Ok")</f>
        <v>Ok</v>
      </c>
      <c r="X2961" s="10" t="str">
        <f>+IFERROR(VLOOKUP(Tabla2[[#This Row],[DISTRITO SEGÚN DNI]],Hoja1!$A$2:$B$55,2,FALSE),"No")</f>
        <v>No</v>
      </c>
      <c r="Y2961" s="10" t="str">
        <f>IF(OR(LOWER(Tabla2[[#This Row],[GENERO]])="masculino", LOWER(Tabla2[[#This Row],[GENERO]])="femenino"),"OK","Corregir")</f>
        <v>OK</v>
      </c>
      <c r="Z2961" s="10" t="str">
        <f>+IF(Tabla2[[#This Row],[Nro. DNI / CE]]="","Corregir",IF(LEN(Tabla2[[#This Row],[Nro. DNI / CE]])&gt;=8,"OK","Corregir"))</f>
        <v>OK</v>
      </c>
      <c r="AA2961" s="10">
        <f>COUNTIF(Tabla2[APELLIDOS Y NOMBRES],Tabla2[[#This Row],[APELLIDOS Y NOMBRES]])</f>
        <v>1</v>
      </c>
      <c r="AB2961" t="str">
        <f ca="1">+IFERROR(IF(Tabla2[[#This Row],[FECHA CESE/BAJA]]="","No Aplica",IF(AND(MONTH(Tabla2[[#This Row],[FECHA CESE/BAJA]])=MONTH(TODAY()-30),YEAR(Tabla2[[#This Row],[FECHA CESE/BAJA]])=YEAR(TODAY())),MONTH(TODAY()-30)&amp;"-"&amp;YEAR(TODAY()),"Borrar")),"No aplica")</f>
        <v>No Aplica</v>
      </c>
      <c r="AC2961" t="str">
        <f ca="1">+IFERROR(IF(Tabla2[[#This Row],[FECHA INICIO DE LABORES EN OBRA]]="","No Aplica",IF(AND(MONTH(Tabla2[[#This Row],[FECHA INICIO DE LABORES EN OBRA]])=MONTH(TODAY()-30),YEAR(Tabla2[[#This Row],[FECHA INICIO DE LABORES EN OBRA]])=YEAR(TODAY())),MONTH(TODAY()-30)&amp;"-"&amp;YEAR(TODAY()),"No Aplica")),"No Aplica")</f>
        <v>No Aplica</v>
      </c>
    </row>
    <row r="2962" spans="1:29" x14ac:dyDescent="0.25">
      <c r="A2962" s="2" t="s">
        <v>2506</v>
      </c>
      <c r="B2962" s="3" t="s">
        <v>41</v>
      </c>
      <c r="C2962" s="3" t="s">
        <v>41</v>
      </c>
      <c r="D2962" s="3">
        <v>22890348</v>
      </c>
      <c r="E2962" s="3" t="s">
        <v>2601</v>
      </c>
      <c r="F2962" s="36">
        <v>26099</v>
      </c>
      <c r="G2962" s="3">
        <v>2</v>
      </c>
      <c r="H2962" s="3" t="s">
        <v>2602</v>
      </c>
      <c r="I2962" s="3" t="s">
        <v>2578</v>
      </c>
      <c r="J2962" s="3" t="s">
        <v>2603</v>
      </c>
      <c r="K2962" s="3" t="s">
        <v>2604</v>
      </c>
      <c r="L2962" s="8" t="s">
        <v>9813</v>
      </c>
      <c r="M2962" s="5"/>
      <c r="N2962" s="13" t="s">
        <v>1043</v>
      </c>
      <c r="O2962" s="5">
        <v>43878</v>
      </c>
      <c r="P2962" s="8">
        <v>1</v>
      </c>
      <c r="Q2962" s="9">
        <v>4</v>
      </c>
      <c r="R2962" s="9" t="str">
        <f>IFERROR(VLOOKUP(Tabla2[[#This Row],[CONTRATISTA PRNCIPAL]],Hoja1!$L$5:$M$9,2,FALSE),"CJV")</f>
        <v>CJV</v>
      </c>
      <c r="S2962" s="9" t="str">
        <f>IF(Tabla2[[#This Row],[EMPRESA]]=Tabla2[[#This Row],[CONTRATISTA PRNCIPAL]],"Principal","Secundaria")</f>
        <v>Principal</v>
      </c>
      <c r="T2962" s="10">
        <f>IFERROR(1/COUNTIF(Tabla2[CONTRATISTA PRNCIPAL],Tabla2[[#This Row],[CONTRATISTA PRNCIPAL]]),0)</f>
        <v>6.41025641025641E-3</v>
      </c>
      <c r="U2962" s="33">
        <f ca="1">IF(((TODAY()-Tabla2[[#This Row],[FECHA NACIMIENTO]])/365)&lt;18,"Corregir", IF(((TODAY()-Tabla2[[#This Row],[FECHA NACIMIENTO]])/365)&gt;80, "Corregir",ROUNDDOWN(((TODAY()-Tabla2[[#This Row],[FECHA NACIMIENTO]])/365),0)))</f>
        <v>52</v>
      </c>
      <c r="V296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962" s="34" t="str">
        <f ca="1">+IF(Tabla2[[#This Row],[Edad]]="Corregir","Corregir","Ok")</f>
        <v>Ok</v>
      </c>
      <c r="X2962" s="10" t="str">
        <f>+IFERROR(VLOOKUP(Tabla2[[#This Row],[DISTRITO SEGÚN DNI]],Hoja1!$A$2:$B$55,2,FALSE),"No")</f>
        <v>No</v>
      </c>
      <c r="Y2962" s="10" t="str">
        <f>IF(OR(LOWER(Tabla2[[#This Row],[GENERO]])="masculino", LOWER(Tabla2[[#This Row],[GENERO]])="femenino"),"OK","Corregir")</f>
        <v>OK</v>
      </c>
      <c r="Z2962" s="10" t="str">
        <f>+IF(Tabla2[[#This Row],[Nro. DNI / CE]]="","Corregir",IF(LEN(Tabla2[[#This Row],[Nro. DNI / CE]])&gt;=8,"OK","Corregir"))</f>
        <v>OK</v>
      </c>
      <c r="AA2962" s="10">
        <f>COUNTIF(Tabla2[APELLIDOS Y NOMBRES],Tabla2[[#This Row],[APELLIDOS Y NOMBRES]])</f>
        <v>1</v>
      </c>
      <c r="AB2962" t="str">
        <f ca="1">+IFERROR(IF(Tabla2[[#This Row],[FECHA CESE/BAJA]]="","No Aplica",IF(AND(MONTH(Tabla2[[#This Row],[FECHA CESE/BAJA]])=MONTH(TODAY()-30),YEAR(Tabla2[[#This Row],[FECHA CESE/BAJA]])=YEAR(TODAY())),MONTH(TODAY()-30)&amp;"-"&amp;YEAR(TODAY()),"Borrar")),"No aplica")</f>
        <v>No Aplica</v>
      </c>
      <c r="AC2962" t="str">
        <f ca="1">+IFERROR(IF(Tabla2[[#This Row],[FECHA INICIO DE LABORES EN OBRA]]="","No Aplica",IF(AND(MONTH(Tabla2[[#This Row],[FECHA INICIO DE LABORES EN OBRA]])=MONTH(TODAY()-30),YEAR(Tabla2[[#This Row],[FECHA INICIO DE LABORES EN OBRA]])=YEAR(TODAY())),MONTH(TODAY()-30)&amp;"-"&amp;YEAR(TODAY()),"No Aplica")),"No Aplica")</f>
        <v>No Aplica</v>
      </c>
    </row>
    <row r="2963" spans="1:29" x14ac:dyDescent="0.25">
      <c r="A2963" s="2" t="s">
        <v>2506</v>
      </c>
      <c r="B2963" s="3" t="s">
        <v>41</v>
      </c>
      <c r="C2963" s="3" t="s">
        <v>41</v>
      </c>
      <c r="D2963" s="3" t="s">
        <v>2666</v>
      </c>
      <c r="E2963" s="3" t="s">
        <v>2667</v>
      </c>
      <c r="F2963" s="36">
        <v>33437</v>
      </c>
      <c r="G2963" s="3">
        <v>2</v>
      </c>
      <c r="H2963" s="3" t="s">
        <v>2668</v>
      </c>
      <c r="I2963" s="3" t="s">
        <v>2625</v>
      </c>
      <c r="J2963" s="3" t="s">
        <v>2669</v>
      </c>
      <c r="K2963" s="3" t="s">
        <v>2670</v>
      </c>
      <c r="L2963" s="8" t="s">
        <v>9813</v>
      </c>
      <c r="M2963" s="5"/>
      <c r="N2963" s="13" t="s">
        <v>1043</v>
      </c>
      <c r="O2963" s="5">
        <v>44215</v>
      </c>
      <c r="P2963" s="8">
        <v>1</v>
      </c>
      <c r="Q2963" s="9">
        <v>4</v>
      </c>
      <c r="R2963" s="9" t="str">
        <f>IFERROR(VLOOKUP(Tabla2[[#This Row],[CONTRATISTA PRNCIPAL]],Hoja1!$L$5:$M$9,2,FALSE),"CJV")</f>
        <v>CJV</v>
      </c>
      <c r="S2963" s="9" t="str">
        <f>IF(Tabla2[[#This Row],[EMPRESA]]=Tabla2[[#This Row],[CONTRATISTA PRNCIPAL]],"Principal","Secundaria")</f>
        <v>Principal</v>
      </c>
      <c r="T2963" s="10">
        <f>IFERROR(1/COUNTIF(Tabla2[CONTRATISTA PRNCIPAL],Tabla2[[#This Row],[CONTRATISTA PRNCIPAL]]),0)</f>
        <v>6.41025641025641E-3</v>
      </c>
      <c r="U2963" s="33">
        <f ca="1">IF(((TODAY()-Tabla2[[#This Row],[FECHA NACIMIENTO]])/365)&lt;18,"Corregir", IF(((TODAY()-Tabla2[[#This Row],[FECHA NACIMIENTO]])/365)&gt;80, "Corregir",ROUNDDOWN(((TODAY()-Tabla2[[#This Row],[FECHA NACIMIENTO]])/365),0)))</f>
        <v>32</v>
      </c>
      <c r="V296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963" s="34" t="str">
        <f ca="1">+IF(Tabla2[[#This Row],[Edad]]="Corregir","Corregir","Ok")</f>
        <v>Ok</v>
      </c>
      <c r="X2963" s="10" t="str">
        <f>+IFERROR(VLOOKUP(Tabla2[[#This Row],[DISTRITO SEGÚN DNI]],Hoja1!$A$2:$B$55,2,FALSE),"No")</f>
        <v>No</v>
      </c>
      <c r="Y2963" s="10" t="str">
        <f>IF(OR(LOWER(Tabla2[[#This Row],[GENERO]])="masculino", LOWER(Tabla2[[#This Row],[GENERO]])="femenino"),"OK","Corregir")</f>
        <v>OK</v>
      </c>
      <c r="Z2963" s="10" t="str">
        <f>+IF(Tabla2[[#This Row],[Nro. DNI / CE]]="","Corregir",IF(LEN(Tabla2[[#This Row],[Nro. DNI / CE]])&gt;=8,"OK","Corregir"))</f>
        <v>OK</v>
      </c>
      <c r="AA2963" s="10">
        <f>COUNTIF(Tabla2[APELLIDOS Y NOMBRES],Tabla2[[#This Row],[APELLIDOS Y NOMBRES]])</f>
        <v>1</v>
      </c>
      <c r="AB2963" t="str">
        <f ca="1">+IFERROR(IF(Tabla2[[#This Row],[FECHA CESE/BAJA]]="","No Aplica",IF(AND(MONTH(Tabla2[[#This Row],[FECHA CESE/BAJA]])=MONTH(TODAY()-30),YEAR(Tabla2[[#This Row],[FECHA CESE/BAJA]])=YEAR(TODAY())),MONTH(TODAY()-30)&amp;"-"&amp;YEAR(TODAY()),"Borrar")),"No aplica")</f>
        <v>No Aplica</v>
      </c>
      <c r="AC2963" t="str">
        <f ca="1">+IFERROR(IF(Tabla2[[#This Row],[FECHA INICIO DE LABORES EN OBRA]]="","No Aplica",IF(AND(MONTH(Tabla2[[#This Row],[FECHA INICIO DE LABORES EN OBRA]])=MONTH(TODAY()-30),YEAR(Tabla2[[#This Row],[FECHA INICIO DE LABORES EN OBRA]])=YEAR(TODAY())),MONTH(TODAY()-30)&amp;"-"&amp;YEAR(TODAY()),"No Aplica")),"No Aplica")</f>
        <v>No Aplica</v>
      </c>
    </row>
    <row r="2964" spans="1:29" x14ac:dyDescent="0.25">
      <c r="A2964" s="2" t="s">
        <v>2506</v>
      </c>
      <c r="B2964" s="3" t="s">
        <v>41</v>
      </c>
      <c r="C2964" s="3" t="s">
        <v>41</v>
      </c>
      <c r="D2964" s="3" t="s">
        <v>2839</v>
      </c>
      <c r="E2964" s="3" t="s">
        <v>2840</v>
      </c>
      <c r="F2964" s="36">
        <v>30223</v>
      </c>
      <c r="G2964" s="3">
        <v>2</v>
      </c>
      <c r="H2964" s="3" t="s">
        <v>2841</v>
      </c>
      <c r="I2964" s="3" t="s">
        <v>2491</v>
      </c>
      <c r="J2964" s="3" t="s">
        <v>2842</v>
      </c>
      <c r="K2964" s="3" t="s">
        <v>2843</v>
      </c>
      <c r="L2964" s="8" t="s">
        <v>9813</v>
      </c>
      <c r="M2964" s="5"/>
      <c r="N2964" s="13" t="s">
        <v>1043</v>
      </c>
      <c r="O2964" s="5">
        <v>45148</v>
      </c>
      <c r="P2964" s="8">
        <v>1</v>
      </c>
      <c r="Q2964" s="9">
        <v>4</v>
      </c>
      <c r="R2964" s="9" t="str">
        <f>IFERROR(VLOOKUP(Tabla2[[#This Row],[CONTRATISTA PRNCIPAL]],Hoja1!$L$5:$M$9,2,FALSE),"CJV")</f>
        <v>CJV</v>
      </c>
      <c r="S2964" s="9" t="str">
        <f>IF(Tabla2[[#This Row],[EMPRESA]]=Tabla2[[#This Row],[CONTRATISTA PRNCIPAL]],"Principal","Secundaria")</f>
        <v>Principal</v>
      </c>
      <c r="T2964" s="10">
        <f>IFERROR(1/COUNTIF(Tabla2[CONTRATISTA PRNCIPAL],Tabla2[[#This Row],[CONTRATISTA PRNCIPAL]]),0)</f>
        <v>6.41025641025641E-3</v>
      </c>
      <c r="U2964" s="33">
        <f ca="1">IF(((TODAY()-Tabla2[[#This Row],[FECHA NACIMIENTO]])/365)&lt;18,"Corregir", IF(((TODAY()-Tabla2[[#This Row],[FECHA NACIMIENTO]])/365)&gt;80, "Corregir",ROUNDDOWN(((TODAY()-Tabla2[[#This Row],[FECHA NACIMIENTO]])/365),0)))</f>
        <v>40</v>
      </c>
      <c r="V296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964" s="34" t="str">
        <f ca="1">+IF(Tabla2[[#This Row],[Edad]]="Corregir","Corregir","Ok")</f>
        <v>Ok</v>
      </c>
      <c r="X2964" s="10" t="str">
        <f>+IFERROR(VLOOKUP(Tabla2[[#This Row],[DISTRITO SEGÚN DNI]],Hoja1!$A$2:$B$55,2,FALSE),"No")</f>
        <v>No</v>
      </c>
      <c r="Y2964" s="10" t="str">
        <f>IF(OR(LOWER(Tabla2[[#This Row],[GENERO]])="masculino", LOWER(Tabla2[[#This Row],[GENERO]])="femenino"),"OK","Corregir")</f>
        <v>OK</v>
      </c>
      <c r="Z2964" s="10" t="str">
        <f>+IF(Tabla2[[#This Row],[Nro. DNI / CE]]="","Corregir",IF(LEN(Tabla2[[#This Row],[Nro. DNI / CE]])&gt;=8,"OK","Corregir"))</f>
        <v>OK</v>
      </c>
      <c r="AA2964" s="10">
        <f>COUNTIF(Tabla2[APELLIDOS Y NOMBRES],Tabla2[[#This Row],[APELLIDOS Y NOMBRES]])</f>
        <v>1</v>
      </c>
      <c r="AB2964" t="str">
        <f ca="1">+IFERROR(IF(Tabla2[[#This Row],[FECHA CESE/BAJA]]="","No Aplica",IF(AND(MONTH(Tabla2[[#This Row],[FECHA CESE/BAJA]])=MONTH(TODAY()-30),YEAR(Tabla2[[#This Row],[FECHA CESE/BAJA]])=YEAR(TODAY())),MONTH(TODAY()-30)&amp;"-"&amp;YEAR(TODAY()),"Borrar")),"No aplica")</f>
        <v>No Aplica</v>
      </c>
      <c r="AC2964" t="str">
        <f ca="1">+IFERROR(IF(Tabla2[[#This Row],[FECHA INICIO DE LABORES EN OBRA]]="","No Aplica",IF(AND(MONTH(Tabla2[[#This Row],[FECHA INICIO DE LABORES EN OBRA]])=MONTH(TODAY()-30),YEAR(Tabla2[[#This Row],[FECHA INICIO DE LABORES EN OBRA]])=YEAR(TODAY())),MONTH(TODAY()-30)&amp;"-"&amp;YEAR(TODAY()),"No Aplica")),"No Aplica")</f>
        <v>8-2023</v>
      </c>
    </row>
    <row r="2965" spans="1:29" x14ac:dyDescent="0.25">
      <c r="A2965" s="2" t="s">
        <v>2506</v>
      </c>
      <c r="B2965" s="3" t="s">
        <v>41</v>
      </c>
      <c r="C2965" s="3" t="s">
        <v>41</v>
      </c>
      <c r="D2965" s="3" t="s">
        <v>8475</v>
      </c>
      <c r="E2965" s="3" t="s">
        <v>2571</v>
      </c>
      <c r="F2965" s="36">
        <v>26196</v>
      </c>
      <c r="G2965" s="3">
        <v>2</v>
      </c>
      <c r="H2965" s="3" t="s">
        <v>1442</v>
      </c>
      <c r="I2965" s="3" t="s">
        <v>2565</v>
      </c>
      <c r="J2965" s="3" t="s">
        <v>2572</v>
      </c>
      <c r="K2965" s="3" t="s">
        <v>1063</v>
      </c>
      <c r="L2965" s="8" t="s">
        <v>9813</v>
      </c>
      <c r="M2965" s="5"/>
      <c r="N2965" s="13" t="s">
        <v>1043</v>
      </c>
      <c r="O2965" s="5">
        <v>43843</v>
      </c>
      <c r="P2965" s="8">
        <v>1</v>
      </c>
      <c r="Q2965" s="9">
        <v>4</v>
      </c>
      <c r="R2965" s="9" t="str">
        <f>IFERROR(VLOOKUP(Tabla2[[#This Row],[CONTRATISTA PRNCIPAL]],Hoja1!$L$5:$M$9,2,FALSE),"CJV")</f>
        <v>CJV</v>
      </c>
      <c r="S2965" s="9" t="str">
        <f>IF(Tabla2[[#This Row],[EMPRESA]]=Tabla2[[#This Row],[CONTRATISTA PRNCIPAL]],"Principal","Secundaria")</f>
        <v>Principal</v>
      </c>
      <c r="T2965" s="10">
        <f>IFERROR(1/COUNTIF(Tabla2[CONTRATISTA PRNCIPAL],Tabla2[[#This Row],[CONTRATISTA PRNCIPAL]]),0)</f>
        <v>6.41025641025641E-3</v>
      </c>
      <c r="U2965" s="33">
        <f ca="1">IF(((TODAY()-Tabla2[[#This Row],[FECHA NACIMIENTO]])/365)&lt;18,"Corregir", IF(((TODAY()-Tabla2[[#This Row],[FECHA NACIMIENTO]])/365)&gt;80, "Corregir",ROUNDDOWN(((TODAY()-Tabla2[[#This Row],[FECHA NACIMIENTO]])/365),0)))</f>
        <v>52</v>
      </c>
      <c r="V296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965" s="34" t="str">
        <f ca="1">+IF(Tabla2[[#This Row],[Edad]]="Corregir","Corregir","Ok")</f>
        <v>Ok</v>
      </c>
      <c r="X2965" s="10" t="str">
        <f>+IFERROR(VLOOKUP(Tabla2[[#This Row],[DISTRITO SEGÚN DNI]],Hoja1!$A$2:$B$55,2,FALSE),"No")</f>
        <v>No</v>
      </c>
      <c r="Y2965" s="10" t="str">
        <f>IF(OR(LOWER(Tabla2[[#This Row],[GENERO]])="masculino", LOWER(Tabla2[[#This Row],[GENERO]])="femenino"),"OK","Corregir")</f>
        <v>OK</v>
      </c>
      <c r="Z2965" s="10" t="str">
        <f>+IF(Tabla2[[#This Row],[Nro. DNI / CE]]="","Corregir",IF(LEN(Tabla2[[#This Row],[Nro. DNI / CE]])&gt;=8,"OK","Corregir"))</f>
        <v>OK</v>
      </c>
      <c r="AA2965" s="10">
        <f>COUNTIF(Tabla2[APELLIDOS Y NOMBRES],Tabla2[[#This Row],[APELLIDOS Y NOMBRES]])</f>
        <v>1</v>
      </c>
      <c r="AB2965" t="str">
        <f ca="1">+IFERROR(IF(Tabla2[[#This Row],[FECHA CESE/BAJA]]="","No Aplica",IF(AND(MONTH(Tabla2[[#This Row],[FECHA CESE/BAJA]])=MONTH(TODAY()-30),YEAR(Tabla2[[#This Row],[FECHA CESE/BAJA]])=YEAR(TODAY())),MONTH(TODAY()-30)&amp;"-"&amp;YEAR(TODAY()),"Borrar")),"No aplica")</f>
        <v>No Aplica</v>
      </c>
      <c r="AC2965" t="str">
        <f ca="1">+IFERROR(IF(Tabla2[[#This Row],[FECHA INICIO DE LABORES EN OBRA]]="","No Aplica",IF(AND(MONTH(Tabla2[[#This Row],[FECHA INICIO DE LABORES EN OBRA]])=MONTH(TODAY()-30),YEAR(Tabla2[[#This Row],[FECHA INICIO DE LABORES EN OBRA]])=YEAR(TODAY())),MONTH(TODAY()-30)&amp;"-"&amp;YEAR(TODAY()),"No Aplica")),"No Aplica")</f>
        <v>No Aplica</v>
      </c>
    </row>
    <row r="2966" spans="1:29" x14ac:dyDescent="0.25">
      <c r="A2966" s="2" t="s">
        <v>2506</v>
      </c>
      <c r="B2966" s="3" t="s">
        <v>41</v>
      </c>
      <c r="C2966" s="3" t="s">
        <v>41</v>
      </c>
      <c r="D2966" s="3" t="s">
        <v>2745</v>
      </c>
      <c r="E2966" s="3" t="s">
        <v>2746</v>
      </c>
      <c r="F2966" s="36">
        <v>22876</v>
      </c>
      <c r="G2966" s="3">
        <v>1</v>
      </c>
      <c r="H2966" s="3" t="s">
        <v>2747</v>
      </c>
      <c r="I2966" s="3" t="s">
        <v>2491</v>
      </c>
      <c r="J2966" s="3" t="s">
        <v>2748</v>
      </c>
      <c r="K2966" s="3" t="s">
        <v>2749</v>
      </c>
      <c r="L2966" s="8" t="s">
        <v>9813</v>
      </c>
      <c r="M2966" s="5"/>
      <c r="N2966" s="13" t="s">
        <v>1043</v>
      </c>
      <c r="O2966" s="5">
        <v>44713</v>
      </c>
      <c r="P2966" s="8">
        <v>1</v>
      </c>
      <c r="Q2966" s="9">
        <v>2</v>
      </c>
      <c r="R2966" s="9" t="str">
        <f>IFERROR(VLOOKUP(Tabla2[[#This Row],[CONTRATISTA PRNCIPAL]],Hoja1!$L$5:$M$9,2,FALSE),"CJV")</f>
        <v>CJV</v>
      </c>
      <c r="S2966" s="9" t="str">
        <f>IF(Tabla2[[#This Row],[EMPRESA]]=Tabla2[[#This Row],[CONTRATISTA PRNCIPAL]],"Principal","Secundaria")</f>
        <v>Principal</v>
      </c>
      <c r="T2966" s="10">
        <f>IFERROR(1/COUNTIF(Tabla2[CONTRATISTA PRNCIPAL],Tabla2[[#This Row],[CONTRATISTA PRNCIPAL]]),0)</f>
        <v>6.41025641025641E-3</v>
      </c>
      <c r="U2966" s="33">
        <f ca="1">IF(((TODAY()-Tabla2[[#This Row],[FECHA NACIMIENTO]])/365)&lt;18,"Corregir", IF(((TODAY()-Tabla2[[#This Row],[FECHA NACIMIENTO]])/365)&gt;80, "Corregir",ROUNDDOWN(((TODAY()-Tabla2[[#This Row],[FECHA NACIMIENTO]])/365),0)))</f>
        <v>61</v>
      </c>
      <c r="V296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2966" s="34" t="str">
        <f ca="1">+IF(Tabla2[[#This Row],[Edad]]="Corregir","Corregir","Ok")</f>
        <v>Ok</v>
      </c>
      <c r="X2966" s="10" t="str">
        <f>+IFERROR(VLOOKUP(Tabla2[[#This Row],[DISTRITO SEGÚN DNI]],Hoja1!$A$2:$B$55,2,FALSE),"No")</f>
        <v>No</v>
      </c>
      <c r="Y2966" s="10" t="str">
        <f>IF(OR(LOWER(Tabla2[[#This Row],[GENERO]])="masculino", LOWER(Tabla2[[#This Row],[GENERO]])="femenino"),"OK","Corregir")</f>
        <v>OK</v>
      </c>
      <c r="Z2966" s="10" t="str">
        <f>+IF(Tabla2[[#This Row],[Nro. DNI / CE]]="","Corregir",IF(LEN(Tabla2[[#This Row],[Nro. DNI / CE]])&gt;=8,"OK","Corregir"))</f>
        <v>OK</v>
      </c>
      <c r="AA2966" s="10">
        <f>COUNTIF(Tabla2[APELLIDOS Y NOMBRES],Tabla2[[#This Row],[APELLIDOS Y NOMBRES]])</f>
        <v>1</v>
      </c>
      <c r="AB2966" t="str">
        <f ca="1">+IFERROR(IF(Tabla2[[#This Row],[FECHA CESE/BAJA]]="","No Aplica",IF(AND(MONTH(Tabla2[[#This Row],[FECHA CESE/BAJA]])=MONTH(TODAY()-30),YEAR(Tabla2[[#This Row],[FECHA CESE/BAJA]])=YEAR(TODAY())),MONTH(TODAY()-30)&amp;"-"&amp;YEAR(TODAY()),"Borrar")),"No aplica")</f>
        <v>No Aplica</v>
      </c>
      <c r="AC2966" t="str">
        <f ca="1">+IFERROR(IF(Tabla2[[#This Row],[FECHA INICIO DE LABORES EN OBRA]]="","No Aplica",IF(AND(MONTH(Tabla2[[#This Row],[FECHA INICIO DE LABORES EN OBRA]])=MONTH(TODAY()-30),YEAR(Tabla2[[#This Row],[FECHA INICIO DE LABORES EN OBRA]])=YEAR(TODAY())),MONTH(TODAY()-30)&amp;"-"&amp;YEAR(TODAY()),"No Aplica")),"No Aplica")</f>
        <v>No Aplica</v>
      </c>
    </row>
    <row r="2967" spans="1:29" x14ac:dyDescent="0.25">
      <c r="A2967" s="2" t="s">
        <v>2506</v>
      </c>
      <c r="B2967" s="3" t="s">
        <v>41</v>
      </c>
      <c r="C2967" s="3" t="s">
        <v>41</v>
      </c>
      <c r="D2967" s="3" t="s">
        <v>2699</v>
      </c>
      <c r="E2967" s="3" t="s">
        <v>2700</v>
      </c>
      <c r="F2967" s="36">
        <v>30379</v>
      </c>
      <c r="G2967" s="3">
        <v>2</v>
      </c>
      <c r="H2967" s="3" t="s">
        <v>1444</v>
      </c>
      <c r="I2967" s="3" t="s">
        <v>2491</v>
      </c>
      <c r="J2967" s="3" t="s">
        <v>2701</v>
      </c>
      <c r="K2967" s="3" t="s">
        <v>1044</v>
      </c>
      <c r="L2967" s="8" t="s">
        <v>9813</v>
      </c>
      <c r="M2967" s="5"/>
      <c r="N2967" s="13" t="s">
        <v>1043</v>
      </c>
      <c r="O2967" s="5">
        <v>44369</v>
      </c>
      <c r="P2967" s="8">
        <v>1</v>
      </c>
      <c r="Q2967" s="9">
        <v>4</v>
      </c>
      <c r="R2967" s="9" t="str">
        <f>IFERROR(VLOOKUP(Tabla2[[#This Row],[CONTRATISTA PRNCIPAL]],Hoja1!$L$5:$M$9,2,FALSE),"CJV")</f>
        <v>CJV</v>
      </c>
      <c r="S2967" s="9" t="str">
        <f>IF(Tabla2[[#This Row],[EMPRESA]]=Tabla2[[#This Row],[CONTRATISTA PRNCIPAL]],"Principal","Secundaria")</f>
        <v>Principal</v>
      </c>
      <c r="T2967" s="10">
        <f>IFERROR(1/COUNTIF(Tabla2[CONTRATISTA PRNCIPAL],Tabla2[[#This Row],[CONTRATISTA PRNCIPAL]]),0)</f>
        <v>6.41025641025641E-3</v>
      </c>
      <c r="U2967" s="33">
        <f ca="1">IF(((TODAY()-Tabla2[[#This Row],[FECHA NACIMIENTO]])/365)&lt;18,"Corregir", IF(((TODAY()-Tabla2[[#This Row],[FECHA NACIMIENTO]])/365)&gt;80, "Corregir",ROUNDDOWN(((TODAY()-Tabla2[[#This Row],[FECHA NACIMIENTO]])/365),0)))</f>
        <v>40</v>
      </c>
      <c r="V296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967" s="34" t="str">
        <f ca="1">+IF(Tabla2[[#This Row],[Edad]]="Corregir","Corregir","Ok")</f>
        <v>Ok</v>
      </c>
      <c r="X2967" s="10" t="str">
        <f>+IFERROR(VLOOKUP(Tabla2[[#This Row],[DISTRITO SEGÚN DNI]],Hoja1!$A$2:$B$55,2,FALSE),"No")</f>
        <v>No</v>
      </c>
      <c r="Y2967" s="10" t="str">
        <f>IF(OR(LOWER(Tabla2[[#This Row],[GENERO]])="masculino", LOWER(Tabla2[[#This Row],[GENERO]])="femenino"),"OK","Corregir")</f>
        <v>OK</v>
      </c>
      <c r="Z2967" s="10" t="str">
        <f>+IF(Tabla2[[#This Row],[Nro. DNI / CE]]="","Corregir",IF(LEN(Tabla2[[#This Row],[Nro. DNI / CE]])&gt;=8,"OK","Corregir"))</f>
        <v>OK</v>
      </c>
      <c r="AA2967" s="10">
        <f>COUNTIF(Tabla2[APELLIDOS Y NOMBRES],Tabla2[[#This Row],[APELLIDOS Y NOMBRES]])</f>
        <v>1</v>
      </c>
      <c r="AB2967" t="str">
        <f ca="1">+IFERROR(IF(Tabla2[[#This Row],[FECHA CESE/BAJA]]="","No Aplica",IF(AND(MONTH(Tabla2[[#This Row],[FECHA CESE/BAJA]])=MONTH(TODAY()-30),YEAR(Tabla2[[#This Row],[FECHA CESE/BAJA]])=YEAR(TODAY())),MONTH(TODAY()-30)&amp;"-"&amp;YEAR(TODAY()),"Borrar")),"No aplica")</f>
        <v>No Aplica</v>
      </c>
      <c r="AC2967" t="str">
        <f ca="1">+IFERROR(IF(Tabla2[[#This Row],[FECHA INICIO DE LABORES EN OBRA]]="","No Aplica",IF(AND(MONTH(Tabla2[[#This Row],[FECHA INICIO DE LABORES EN OBRA]])=MONTH(TODAY()-30),YEAR(Tabla2[[#This Row],[FECHA INICIO DE LABORES EN OBRA]])=YEAR(TODAY())),MONTH(TODAY()-30)&amp;"-"&amp;YEAR(TODAY()),"No Aplica")),"No Aplica")</f>
        <v>No Aplica</v>
      </c>
    </row>
    <row r="2968" spans="1:29" x14ac:dyDescent="0.25">
      <c r="A2968" s="2" t="s">
        <v>2506</v>
      </c>
      <c r="B2968" s="3" t="s">
        <v>41</v>
      </c>
      <c r="C2968" s="3" t="s">
        <v>41</v>
      </c>
      <c r="D2968" s="3">
        <v>10683286</v>
      </c>
      <c r="E2968" s="3" t="s">
        <v>2613</v>
      </c>
      <c r="F2968" s="36">
        <v>28292</v>
      </c>
      <c r="G2968" s="3">
        <v>2</v>
      </c>
      <c r="H2968" s="3" t="s">
        <v>2614</v>
      </c>
      <c r="I2968" s="3" t="s">
        <v>2565</v>
      </c>
      <c r="J2968" s="3" t="s">
        <v>2615</v>
      </c>
      <c r="K2968" s="3" t="s">
        <v>1136</v>
      </c>
      <c r="L2968" s="8" t="s">
        <v>9813</v>
      </c>
      <c r="M2968" s="5"/>
      <c r="N2968" s="13" t="s">
        <v>1043</v>
      </c>
      <c r="O2968" s="5">
        <v>43888</v>
      </c>
      <c r="P2968" s="8">
        <v>1</v>
      </c>
      <c r="Q2968" s="9">
        <v>4</v>
      </c>
      <c r="R2968" s="9" t="str">
        <f>IFERROR(VLOOKUP(Tabla2[[#This Row],[CONTRATISTA PRNCIPAL]],Hoja1!$L$5:$M$9,2,FALSE),"CJV")</f>
        <v>CJV</v>
      </c>
      <c r="S2968" s="9" t="str">
        <f>IF(Tabla2[[#This Row],[EMPRESA]]=Tabla2[[#This Row],[CONTRATISTA PRNCIPAL]],"Principal","Secundaria")</f>
        <v>Principal</v>
      </c>
      <c r="T2968" s="10">
        <f>IFERROR(1/COUNTIF(Tabla2[CONTRATISTA PRNCIPAL],Tabla2[[#This Row],[CONTRATISTA PRNCIPAL]]),0)</f>
        <v>6.41025641025641E-3</v>
      </c>
      <c r="U2968" s="33">
        <f ca="1">IF(((TODAY()-Tabla2[[#This Row],[FECHA NACIMIENTO]])/365)&lt;18,"Corregir", IF(((TODAY()-Tabla2[[#This Row],[FECHA NACIMIENTO]])/365)&gt;80, "Corregir",ROUNDDOWN(((TODAY()-Tabla2[[#This Row],[FECHA NACIMIENTO]])/365),0)))</f>
        <v>46</v>
      </c>
      <c r="V296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968" s="34" t="str">
        <f ca="1">+IF(Tabla2[[#This Row],[Edad]]="Corregir","Corregir","Ok")</f>
        <v>Ok</v>
      </c>
      <c r="X2968" s="10" t="str">
        <f>+IFERROR(VLOOKUP(Tabla2[[#This Row],[DISTRITO SEGÚN DNI]],Hoja1!$A$2:$B$55,2,FALSE),"No")</f>
        <v>No</v>
      </c>
      <c r="Y2968" s="10" t="str">
        <f>IF(OR(LOWER(Tabla2[[#This Row],[GENERO]])="masculino", LOWER(Tabla2[[#This Row],[GENERO]])="femenino"),"OK","Corregir")</f>
        <v>OK</v>
      </c>
      <c r="Z2968" s="10" t="str">
        <f>+IF(Tabla2[[#This Row],[Nro. DNI / CE]]="","Corregir",IF(LEN(Tabla2[[#This Row],[Nro. DNI / CE]])&gt;=8,"OK","Corregir"))</f>
        <v>OK</v>
      </c>
      <c r="AA2968" s="10">
        <f>COUNTIF(Tabla2[APELLIDOS Y NOMBRES],Tabla2[[#This Row],[APELLIDOS Y NOMBRES]])</f>
        <v>1</v>
      </c>
      <c r="AB2968" t="str">
        <f ca="1">+IFERROR(IF(Tabla2[[#This Row],[FECHA CESE/BAJA]]="","No Aplica",IF(AND(MONTH(Tabla2[[#This Row],[FECHA CESE/BAJA]])=MONTH(TODAY()-30),YEAR(Tabla2[[#This Row],[FECHA CESE/BAJA]])=YEAR(TODAY())),MONTH(TODAY()-30)&amp;"-"&amp;YEAR(TODAY()),"Borrar")),"No aplica")</f>
        <v>No Aplica</v>
      </c>
      <c r="AC2968" t="str">
        <f ca="1">+IFERROR(IF(Tabla2[[#This Row],[FECHA INICIO DE LABORES EN OBRA]]="","No Aplica",IF(AND(MONTH(Tabla2[[#This Row],[FECHA INICIO DE LABORES EN OBRA]])=MONTH(TODAY()-30),YEAR(Tabla2[[#This Row],[FECHA INICIO DE LABORES EN OBRA]])=YEAR(TODAY())),MONTH(TODAY()-30)&amp;"-"&amp;YEAR(TODAY()),"No Aplica")),"No Aplica")</f>
        <v>No Aplica</v>
      </c>
    </row>
    <row r="2969" spans="1:29" x14ac:dyDescent="0.25">
      <c r="A2969" s="2" t="s">
        <v>2506</v>
      </c>
      <c r="B2969" s="3" t="s">
        <v>41</v>
      </c>
      <c r="C2969" s="3" t="s">
        <v>41</v>
      </c>
      <c r="D2969" s="3">
        <v>80615148</v>
      </c>
      <c r="E2969" s="3" t="s">
        <v>496</v>
      </c>
      <c r="F2969" s="36">
        <v>28653</v>
      </c>
      <c r="G2969" s="3">
        <v>2</v>
      </c>
      <c r="H2969" s="3" t="s">
        <v>2707</v>
      </c>
      <c r="I2969" s="3" t="s">
        <v>2625</v>
      </c>
      <c r="J2969" s="3" t="s">
        <v>2708</v>
      </c>
      <c r="K2969" s="3" t="s">
        <v>99</v>
      </c>
      <c r="L2969" s="8" t="s">
        <v>9813</v>
      </c>
      <c r="M2969" s="5"/>
      <c r="N2969" s="13" t="s">
        <v>1484</v>
      </c>
      <c r="O2969" s="5">
        <v>44675</v>
      </c>
      <c r="P2969" s="8">
        <v>1</v>
      </c>
      <c r="Q2969" s="9">
        <v>4</v>
      </c>
      <c r="R2969" s="9" t="str">
        <f>IFERROR(VLOOKUP(Tabla2[[#This Row],[CONTRATISTA PRNCIPAL]],Hoja1!$L$5:$M$9,2,FALSE),"CJV")</f>
        <v>CJV</v>
      </c>
      <c r="S2969" s="9" t="str">
        <f>IF(Tabla2[[#This Row],[EMPRESA]]=Tabla2[[#This Row],[CONTRATISTA PRNCIPAL]],"Principal","Secundaria")</f>
        <v>Principal</v>
      </c>
      <c r="T2969" s="10">
        <f>IFERROR(1/COUNTIF(Tabla2[CONTRATISTA PRNCIPAL],Tabla2[[#This Row],[CONTRATISTA PRNCIPAL]]),0)</f>
        <v>6.41025641025641E-3</v>
      </c>
      <c r="U2969" s="33">
        <f ca="1">IF(((TODAY()-Tabla2[[#This Row],[FECHA NACIMIENTO]])/365)&lt;18,"Corregir", IF(((TODAY()-Tabla2[[#This Row],[FECHA NACIMIENTO]])/365)&gt;80, "Corregir",ROUNDDOWN(((TODAY()-Tabla2[[#This Row],[FECHA NACIMIENTO]])/365),0)))</f>
        <v>45</v>
      </c>
      <c r="V296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969" s="34" t="str">
        <f ca="1">+IF(Tabla2[[#This Row],[Edad]]="Corregir","Corregir","Ok")</f>
        <v>Ok</v>
      </c>
      <c r="X2969" s="10" t="str">
        <f>+IFERROR(VLOOKUP(Tabla2[[#This Row],[DISTRITO SEGÚN DNI]],Hoja1!$A$2:$B$55,2,FALSE),"No")</f>
        <v>LA VICTORIA</v>
      </c>
      <c r="Y2969" s="10" t="str">
        <f>IF(OR(LOWER(Tabla2[[#This Row],[GENERO]])="masculino", LOWER(Tabla2[[#This Row],[GENERO]])="femenino"),"OK","Corregir")</f>
        <v>OK</v>
      </c>
      <c r="Z2969" s="10" t="str">
        <f>+IF(Tabla2[[#This Row],[Nro. DNI / CE]]="","Corregir",IF(LEN(Tabla2[[#This Row],[Nro. DNI / CE]])&gt;=8,"OK","Corregir"))</f>
        <v>OK</v>
      </c>
      <c r="AA2969" s="10">
        <f>COUNTIF(Tabla2[APELLIDOS Y NOMBRES],Tabla2[[#This Row],[APELLIDOS Y NOMBRES]])</f>
        <v>1</v>
      </c>
      <c r="AB2969" t="str">
        <f ca="1">+IFERROR(IF(Tabla2[[#This Row],[FECHA CESE/BAJA]]="","No Aplica",IF(AND(MONTH(Tabla2[[#This Row],[FECHA CESE/BAJA]])=MONTH(TODAY()-30),YEAR(Tabla2[[#This Row],[FECHA CESE/BAJA]])=YEAR(TODAY())),MONTH(TODAY()-30)&amp;"-"&amp;YEAR(TODAY()),"Borrar")),"No aplica")</f>
        <v>No Aplica</v>
      </c>
      <c r="AC2969" t="str">
        <f ca="1">+IFERROR(IF(Tabla2[[#This Row],[FECHA INICIO DE LABORES EN OBRA]]="","No Aplica",IF(AND(MONTH(Tabla2[[#This Row],[FECHA INICIO DE LABORES EN OBRA]])=MONTH(TODAY()-30),YEAR(Tabla2[[#This Row],[FECHA INICIO DE LABORES EN OBRA]])=YEAR(TODAY())),MONTH(TODAY()-30)&amp;"-"&amp;YEAR(TODAY()),"No Aplica")),"No Aplica")</f>
        <v>No Aplica</v>
      </c>
    </row>
    <row r="2970" spans="1:29" x14ac:dyDescent="0.25">
      <c r="A2970" s="2" t="s">
        <v>2506</v>
      </c>
      <c r="B2970" s="3" t="s">
        <v>41</v>
      </c>
      <c r="C2970" s="3" t="s">
        <v>41</v>
      </c>
      <c r="D2970" s="3" t="s">
        <v>10823</v>
      </c>
      <c r="E2970" s="3" t="s">
        <v>10824</v>
      </c>
      <c r="F2970" s="36">
        <v>28023</v>
      </c>
      <c r="G2970" s="3">
        <v>2</v>
      </c>
      <c r="H2970" s="3" t="s">
        <v>1442</v>
      </c>
      <c r="I2970" s="3" t="s">
        <v>2491</v>
      </c>
      <c r="J2970" s="3" t="s">
        <v>10825</v>
      </c>
      <c r="K2970" s="3" t="s">
        <v>2458</v>
      </c>
      <c r="L2970" s="8" t="s">
        <v>9813</v>
      </c>
      <c r="M2970" s="5"/>
      <c r="N2970" s="13" t="s">
        <v>1043</v>
      </c>
      <c r="O2970" s="5">
        <v>45148</v>
      </c>
      <c r="P2970" s="8">
        <v>1</v>
      </c>
      <c r="Q2970" s="9">
        <v>4</v>
      </c>
      <c r="R2970" s="9" t="str">
        <f>IFERROR(VLOOKUP(Tabla2[[#This Row],[CONTRATISTA PRNCIPAL]],Hoja1!$L$5:$M$9,2,FALSE),"CJV")</f>
        <v>CJV</v>
      </c>
      <c r="S2970" s="9" t="str">
        <f>IF(Tabla2[[#This Row],[EMPRESA]]=Tabla2[[#This Row],[CONTRATISTA PRNCIPAL]],"Principal","Secundaria")</f>
        <v>Principal</v>
      </c>
      <c r="T2970" s="10">
        <f>IFERROR(1/COUNTIF(Tabla2[CONTRATISTA PRNCIPAL],Tabla2[[#This Row],[CONTRATISTA PRNCIPAL]]),0)</f>
        <v>6.41025641025641E-3</v>
      </c>
      <c r="U2970" s="33">
        <f ca="1">IF(((TODAY()-Tabla2[[#This Row],[FECHA NACIMIENTO]])/365)&lt;18,"Corregir", IF(((TODAY()-Tabla2[[#This Row],[FECHA NACIMIENTO]])/365)&gt;80, "Corregir",ROUNDDOWN(((TODAY()-Tabla2[[#This Row],[FECHA NACIMIENTO]])/365),0)))</f>
        <v>46</v>
      </c>
      <c r="V297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970" s="34" t="str">
        <f ca="1">+IF(Tabla2[[#This Row],[Edad]]="Corregir","Corregir","Ok")</f>
        <v>Ok</v>
      </c>
      <c r="X2970" s="10" t="str">
        <f>+IFERROR(VLOOKUP(Tabla2[[#This Row],[DISTRITO SEGÚN DNI]],Hoja1!$A$2:$B$55,2,FALSE),"No")</f>
        <v>No</v>
      </c>
      <c r="Y2970" s="10" t="str">
        <f>IF(OR(LOWER(Tabla2[[#This Row],[GENERO]])="masculino", LOWER(Tabla2[[#This Row],[GENERO]])="femenino"),"OK","Corregir")</f>
        <v>OK</v>
      </c>
      <c r="Z2970" s="10" t="str">
        <f>+IF(Tabla2[[#This Row],[Nro. DNI / CE]]="","Corregir",IF(LEN(Tabla2[[#This Row],[Nro. DNI / CE]])&gt;=8,"OK","Corregir"))</f>
        <v>OK</v>
      </c>
      <c r="AA2970" s="10">
        <f>COUNTIF(Tabla2[APELLIDOS Y NOMBRES],Tabla2[[#This Row],[APELLIDOS Y NOMBRES]])</f>
        <v>1</v>
      </c>
      <c r="AB2970" t="str">
        <f ca="1">+IFERROR(IF(Tabla2[[#This Row],[FECHA CESE/BAJA]]="","No Aplica",IF(AND(MONTH(Tabla2[[#This Row],[FECHA CESE/BAJA]])=MONTH(TODAY()-30),YEAR(Tabla2[[#This Row],[FECHA CESE/BAJA]])=YEAR(TODAY())),MONTH(TODAY()-30)&amp;"-"&amp;YEAR(TODAY()),"Borrar")),"No aplica")</f>
        <v>No Aplica</v>
      </c>
      <c r="AC2970" t="str">
        <f ca="1">+IFERROR(IF(Tabla2[[#This Row],[FECHA INICIO DE LABORES EN OBRA]]="","No Aplica",IF(AND(MONTH(Tabla2[[#This Row],[FECHA INICIO DE LABORES EN OBRA]])=MONTH(TODAY()-30),YEAR(Tabla2[[#This Row],[FECHA INICIO DE LABORES EN OBRA]])=YEAR(TODAY())),MONTH(TODAY()-30)&amp;"-"&amp;YEAR(TODAY()),"No Aplica")),"No Aplica")</f>
        <v>8-2023</v>
      </c>
    </row>
    <row r="2971" spans="1:29" x14ac:dyDescent="0.25">
      <c r="A2971" s="2" t="s">
        <v>2506</v>
      </c>
      <c r="B2971" s="3" t="s">
        <v>41</v>
      </c>
      <c r="C2971" s="3" t="s">
        <v>41</v>
      </c>
      <c r="D2971" s="3" t="s">
        <v>2671</v>
      </c>
      <c r="E2971" s="3" t="s">
        <v>2672</v>
      </c>
      <c r="F2971" s="36">
        <v>29784</v>
      </c>
      <c r="G2971" s="3">
        <v>2</v>
      </c>
      <c r="H2971" s="3" t="s">
        <v>2673</v>
      </c>
      <c r="I2971" s="3" t="s">
        <v>2565</v>
      </c>
      <c r="J2971" s="3" t="s">
        <v>2674</v>
      </c>
      <c r="K2971" s="3" t="s">
        <v>1136</v>
      </c>
      <c r="L2971" s="8" t="s">
        <v>9813</v>
      </c>
      <c r="M2971" s="5"/>
      <c r="N2971" s="13" t="s">
        <v>1043</v>
      </c>
      <c r="O2971" s="5">
        <v>44215</v>
      </c>
      <c r="P2971" s="8">
        <v>1</v>
      </c>
      <c r="Q2971" s="9">
        <v>4</v>
      </c>
      <c r="R2971" s="9" t="str">
        <f>IFERROR(VLOOKUP(Tabla2[[#This Row],[CONTRATISTA PRNCIPAL]],Hoja1!$L$5:$M$9,2,FALSE),"CJV")</f>
        <v>CJV</v>
      </c>
      <c r="S2971" s="9" t="str">
        <f>IF(Tabla2[[#This Row],[EMPRESA]]=Tabla2[[#This Row],[CONTRATISTA PRNCIPAL]],"Principal","Secundaria")</f>
        <v>Principal</v>
      </c>
      <c r="T2971" s="10">
        <f>IFERROR(1/COUNTIF(Tabla2[CONTRATISTA PRNCIPAL],Tabla2[[#This Row],[CONTRATISTA PRNCIPAL]]),0)</f>
        <v>6.41025641025641E-3</v>
      </c>
      <c r="U2971" s="33">
        <f ca="1">IF(((TODAY()-Tabla2[[#This Row],[FECHA NACIMIENTO]])/365)&lt;18,"Corregir", IF(((TODAY()-Tabla2[[#This Row],[FECHA NACIMIENTO]])/365)&gt;80, "Corregir",ROUNDDOWN(((TODAY()-Tabla2[[#This Row],[FECHA NACIMIENTO]])/365),0)))</f>
        <v>42</v>
      </c>
      <c r="V297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971" s="34" t="str">
        <f ca="1">+IF(Tabla2[[#This Row],[Edad]]="Corregir","Corregir","Ok")</f>
        <v>Ok</v>
      </c>
      <c r="X2971" s="10" t="str">
        <f>+IFERROR(VLOOKUP(Tabla2[[#This Row],[DISTRITO SEGÚN DNI]],Hoja1!$A$2:$B$55,2,FALSE),"No")</f>
        <v>No</v>
      </c>
      <c r="Y2971" s="10" t="str">
        <f>IF(OR(LOWER(Tabla2[[#This Row],[GENERO]])="masculino", LOWER(Tabla2[[#This Row],[GENERO]])="femenino"),"OK","Corregir")</f>
        <v>OK</v>
      </c>
      <c r="Z2971" s="10" t="str">
        <f>+IF(Tabla2[[#This Row],[Nro. DNI / CE]]="","Corregir",IF(LEN(Tabla2[[#This Row],[Nro. DNI / CE]])&gt;=8,"OK","Corregir"))</f>
        <v>OK</v>
      </c>
      <c r="AA2971" s="10">
        <f>COUNTIF(Tabla2[APELLIDOS Y NOMBRES],Tabla2[[#This Row],[APELLIDOS Y NOMBRES]])</f>
        <v>1</v>
      </c>
      <c r="AB2971" t="str">
        <f ca="1">+IFERROR(IF(Tabla2[[#This Row],[FECHA CESE/BAJA]]="","No Aplica",IF(AND(MONTH(Tabla2[[#This Row],[FECHA CESE/BAJA]])=MONTH(TODAY()-30),YEAR(Tabla2[[#This Row],[FECHA CESE/BAJA]])=YEAR(TODAY())),MONTH(TODAY()-30)&amp;"-"&amp;YEAR(TODAY()),"Borrar")),"No aplica")</f>
        <v>No Aplica</v>
      </c>
      <c r="AC2971" t="str">
        <f ca="1">+IFERROR(IF(Tabla2[[#This Row],[FECHA INICIO DE LABORES EN OBRA]]="","No Aplica",IF(AND(MONTH(Tabla2[[#This Row],[FECHA INICIO DE LABORES EN OBRA]])=MONTH(TODAY()-30),YEAR(Tabla2[[#This Row],[FECHA INICIO DE LABORES EN OBRA]])=YEAR(TODAY())),MONTH(TODAY()-30)&amp;"-"&amp;YEAR(TODAY()),"No Aplica")),"No Aplica")</f>
        <v>No Aplica</v>
      </c>
    </row>
    <row r="2972" spans="1:29" x14ac:dyDescent="0.25">
      <c r="A2972" s="2" t="s">
        <v>2506</v>
      </c>
      <c r="B2972" s="3" t="s">
        <v>41</v>
      </c>
      <c r="C2972" s="3" t="s">
        <v>41</v>
      </c>
      <c r="D2972" s="3" t="s">
        <v>2816</v>
      </c>
      <c r="E2972" s="3" t="s">
        <v>2817</v>
      </c>
      <c r="F2972" s="36">
        <v>27986</v>
      </c>
      <c r="G2972" s="3">
        <v>2</v>
      </c>
      <c r="H2972" s="3" t="s">
        <v>1442</v>
      </c>
      <c r="I2972" s="3" t="s">
        <v>2491</v>
      </c>
      <c r="J2972" s="3" t="s">
        <v>2818</v>
      </c>
      <c r="K2972" s="3" t="s">
        <v>2819</v>
      </c>
      <c r="L2972" s="8" t="s">
        <v>9813</v>
      </c>
      <c r="M2972" s="5"/>
      <c r="N2972" s="13" t="s">
        <v>1043</v>
      </c>
      <c r="O2972" s="5">
        <v>44949</v>
      </c>
      <c r="P2972" s="8">
        <v>1</v>
      </c>
      <c r="Q2972" s="9">
        <v>4</v>
      </c>
      <c r="R2972" s="9" t="str">
        <f>IFERROR(VLOOKUP(Tabla2[[#This Row],[CONTRATISTA PRNCIPAL]],Hoja1!$L$5:$M$9,2,FALSE),"CJV")</f>
        <v>CJV</v>
      </c>
      <c r="S2972" s="9" t="str">
        <f>IF(Tabla2[[#This Row],[EMPRESA]]=Tabla2[[#This Row],[CONTRATISTA PRNCIPAL]],"Principal","Secundaria")</f>
        <v>Principal</v>
      </c>
      <c r="T2972" s="10">
        <f>IFERROR(1/COUNTIF(Tabla2[CONTRATISTA PRNCIPAL],Tabla2[[#This Row],[CONTRATISTA PRNCIPAL]]),0)</f>
        <v>6.41025641025641E-3</v>
      </c>
      <c r="U2972" s="33">
        <f ca="1">IF(((TODAY()-Tabla2[[#This Row],[FECHA NACIMIENTO]])/365)&lt;18,"Corregir", IF(((TODAY()-Tabla2[[#This Row],[FECHA NACIMIENTO]])/365)&gt;80, "Corregir",ROUNDDOWN(((TODAY()-Tabla2[[#This Row],[FECHA NACIMIENTO]])/365),0)))</f>
        <v>47</v>
      </c>
      <c r="V297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972" s="34" t="str">
        <f ca="1">+IF(Tabla2[[#This Row],[Edad]]="Corregir","Corregir","Ok")</f>
        <v>Ok</v>
      </c>
      <c r="X2972" s="10" t="str">
        <f>+IFERROR(VLOOKUP(Tabla2[[#This Row],[DISTRITO SEGÚN DNI]],Hoja1!$A$2:$B$55,2,FALSE),"No")</f>
        <v>No</v>
      </c>
      <c r="Y2972" s="10" t="str">
        <f>IF(OR(LOWER(Tabla2[[#This Row],[GENERO]])="masculino", LOWER(Tabla2[[#This Row],[GENERO]])="femenino"),"OK","Corregir")</f>
        <v>OK</v>
      </c>
      <c r="Z2972" s="10" t="str">
        <f>+IF(Tabla2[[#This Row],[Nro. DNI / CE]]="","Corregir",IF(LEN(Tabla2[[#This Row],[Nro. DNI / CE]])&gt;=8,"OK","Corregir"))</f>
        <v>OK</v>
      </c>
      <c r="AA2972" s="10">
        <f>COUNTIF(Tabla2[APELLIDOS Y NOMBRES],Tabla2[[#This Row],[APELLIDOS Y NOMBRES]])</f>
        <v>1</v>
      </c>
      <c r="AB2972" t="str">
        <f ca="1">+IFERROR(IF(Tabla2[[#This Row],[FECHA CESE/BAJA]]="","No Aplica",IF(AND(MONTH(Tabla2[[#This Row],[FECHA CESE/BAJA]])=MONTH(TODAY()-30),YEAR(Tabla2[[#This Row],[FECHA CESE/BAJA]])=YEAR(TODAY())),MONTH(TODAY()-30)&amp;"-"&amp;YEAR(TODAY()),"Borrar")),"No aplica")</f>
        <v>No Aplica</v>
      </c>
      <c r="AC2972" t="str">
        <f ca="1">+IFERROR(IF(Tabla2[[#This Row],[FECHA INICIO DE LABORES EN OBRA]]="","No Aplica",IF(AND(MONTH(Tabla2[[#This Row],[FECHA INICIO DE LABORES EN OBRA]])=MONTH(TODAY()-30),YEAR(Tabla2[[#This Row],[FECHA INICIO DE LABORES EN OBRA]])=YEAR(TODAY())),MONTH(TODAY()-30)&amp;"-"&amp;YEAR(TODAY()),"No Aplica")),"No Aplica")</f>
        <v>No Aplica</v>
      </c>
    </row>
    <row r="2973" spans="1:29" x14ac:dyDescent="0.25">
      <c r="A2973" s="2" t="s">
        <v>2506</v>
      </c>
      <c r="B2973" s="3" t="s">
        <v>41</v>
      </c>
      <c r="C2973" s="3" t="s">
        <v>41</v>
      </c>
      <c r="D2973" s="3">
        <v>43597149</v>
      </c>
      <c r="E2973" s="3" t="s">
        <v>499</v>
      </c>
      <c r="F2973" s="36">
        <v>31579</v>
      </c>
      <c r="G2973" s="3">
        <v>1</v>
      </c>
      <c r="H2973" s="3" t="s">
        <v>2573</v>
      </c>
      <c r="I2973" s="3" t="s">
        <v>2574</v>
      </c>
      <c r="J2973" s="3" t="s">
        <v>2575</v>
      </c>
      <c r="K2973" s="3" t="s">
        <v>36</v>
      </c>
      <c r="L2973" s="8" t="s">
        <v>9813</v>
      </c>
      <c r="M2973" s="5"/>
      <c r="N2973" s="13" t="s">
        <v>1043</v>
      </c>
      <c r="O2973" s="5">
        <v>43843</v>
      </c>
      <c r="P2973" s="8">
        <v>1</v>
      </c>
      <c r="Q2973" s="9">
        <v>2</v>
      </c>
      <c r="R2973" s="9" t="str">
        <f>IFERROR(VLOOKUP(Tabla2[[#This Row],[CONTRATISTA PRNCIPAL]],Hoja1!$L$5:$M$9,2,FALSE),"CJV")</f>
        <v>CJV</v>
      </c>
      <c r="S2973" s="9" t="str">
        <f>IF(Tabla2[[#This Row],[EMPRESA]]=Tabla2[[#This Row],[CONTRATISTA PRNCIPAL]],"Principal","Secundaria")</f>
        <v>Principal</v>
      </c>
      <c r="T2973" s="10">
        <f>IFERROR(1/COUNTIF(Tabla2[CONTRATISTA PRNCIPAL],Tabla2[[#This Row],[CONTRATISTA PRNCIPAL]]),0)</f>
        <v>6.41025641025641E-3</v>
      </c>
      <c r="U2973" s="33">
        <f ca="1">IF(((TODAY()-Tabla2[[#This Row],[FECHA NACIMIENTO]])/365)&lt;18,"Corregir", IF(((TODAY()-Tabla2[[#This Row],[FECHA NACIMIENTO]])/365)&gt;80, "Corregir",ROUNDDOWN(((TODAY()-Tabla2[[#This Row],[FECHA NACIMIENTO]])/365),0)))</f>
        <v>37</v>
      </c>
      <c r="V297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973" s="34" t="str">
        <f ca="1">+IF(Tabla2[[#This Row],[Edad]]="Corregir","Corregir","Ok")</f>
        <v>Ok</v>
      </c>
      <c r="X2973" s="10" t="str">
        <f>+IFERROR(VLOOKUP(Tabla2[[#This Row],[DISTRITO SEGÚN DNI]],Hoja1!$A$2:$B$55,2,FALSE),"No")</f>
        <v>SANTA ANITA</v>
      </c>
      <c r="Y2973" s="10" t="str">
        <f>IF(OR(LOWER(Tabla2[[#This Row],[GENERO]])="masculino", LOWER(Tabla2[[#This Row],[GENERO]])="femenino"),"OK","Corregir")</f>
        <v>OK</v>
      </c>
      <c r="Z2973" s="10" t="str">
        <f>+IF(Tabla2[[#This Row],[Nro. DNI / CE]]="","Corregir",IF(LEN(Tabla2[[#This Row],[Nro. DNI / CE]])&gt;=8,"OK","Corregir"))</f>
        <v>OK</v>
      </c>
      <c r="AA2973" s="10">
        <f>COUNTIF(Tabla2[APELLIDOS Y NOMBRES],Tabla2[[#This Row],[APELLIDOS Y NOMBRES]])</f>
        <v>1</v>
      </c>
      <c r="AB2973" t="str">
        <f ca="1">+IFERROR(IF(Tabla2[[#This Row],[FECHA CESE/BAJA]]="","No Aplica",IF(AND(MONTH(Tabla2[[#This Row],[FECHA CESE/BAJA]])=MONTH(TODAY()-30),YEAR(Tabla2[[#This Row],[FECHA CESE/BAJA]])=YEAR(TODAY())),MONTH(TODAY()-30)&amp;"-"&amp;YEAR(TODAY()),"Borrar")),"No aplica")</f>
        <v>No Aplica</v>
      </c>
      <c r="AC2973" t="str">
        <f ca="1">+IFERROR(IF(Tabla2[[#This Row],[FECHA INICIO DE LABORES EN OBRA]]="","No Aplica",IF(AND(MONTH(Tabla2[[#This Row],[FECHA INICIO DE LABORES EN OBRA]])=MONTH(TODAY()-30),YEAR(Tabla2[[#This Row],[FECHA INICIO DE LABORES EN OBRA]])=YEAR(TODAY())),MONTH(TODAY()-30)&amp;"-"&amp;YEAR(TODAY()),"No Aplica")),"No Aplica")</f>
        <v>No Aplica</v>
      </c>
    </row>
    <row r="2974" spans="1:29" x14ac:dyDescent="0.25">
      <c r="A2974" s="2" t="s">
        <v>2506</v>
      </c>
      <c r="B2974" s="3" t="s">
        <v>41</v>
      </c>
      <c r="C2974" s="3" t="s">
        <v>41</v>
      </c>
      <c r="D2974" s="3" t="s">
        <v>10831</v>
      </c>
      <c r="E2974" s="3" t="s">
        <v>10832</v>
      </c>
      <c r="F2974" s="36">
        <v>30086</v>
      </c>
      <c r="G2974" s="3">
        <v>1</v>
      </c>
      <c r="H2974" s="3" t="s">
        <v>10833</v>
      </c>
      <c r="I2974" s="3" t="s">
        <v>2681</v>
      </c>
      <c r="J2974" s="3" t="s">
        <v>10834</v>
      </c>
      <c r="K2974" s="3" t="s">
        <v>10835</v>
      </c>
      <c r="L2974" s="8" t="s">
        <v>9813</v>
      </c>
      <c r="M2974" s="5"/>
      <c r="N2974" s="13" t="s">
        <v>10836</v>
      </c>
      <c r="O2974" s="5">
        <v>44232</v>
      </c>
      <c r="P2974" s="8">
        <v>1</v>
      </c>
      <c r="Q2974" s="9">
        <v>2</v>
      </c>
      <c r="R2974" s="9" t="str">
        <f>IFERROR(VLOOKUP(Tabla2[[#This Row],[CONTRATISTA PRNCIPAL]],Hoja1!$L$5:$M$9,2,FALSE),"CJV")</f>
        <v>CJV</v>
      </c>
      <c r="S2974" s="9" t="str">
        <f>IF(Tabla2[[#This Row],[EMPRESA]]=Tabla2[[#This Row],[CONTRATISTA PRNCIPAL]],"Principal","Secundaria")</f>
        <v>Principal</v>
      </c>
      <c r="T2974" s="10">
        <f>IFERROR(1/COUNTIF(Tabla2[CONTRATISTA PRNCIPAL],Tabla2[[#This Row],[CONTRATISTA PRNCIPAL]]),0)</f>
        <v>6.41025641025641E-3</v>
      </c>
      <c r="U2974" s="33">
        <f ca="1">IF(((TODAY()-Tabla2[[#This Row],[FECHA NACIMIENTO]])/365)&lt;18,"Corregir", IF(((TODAY()-Tabla2[[#This Row],[FECHA NACIMIENTO]])/365)&gt;80, "Corregir",ROUNDDOWN(((TODAY()-Tabla2[[#This Row],[FECHA NACIMIENTO]])/365),0)))</f>
        <v>41</v>
      </c>
      <c r="V297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974" s="34" t="str">
        <f ca="1">+IF(Tabla2[[#This Row],[Edad]]="Corregir","Corregir","Ok")</f>
        <v>Ok</v>
      </c>
      <c r="X2974" s="10" t="str">
        <f>+IFERROR(VLOOKUP(Tabla2[[#This Row],[DISTRITO SEGÚN DNI]],Hoja1!$A$2:$B$55,2,FALSE),"No")</f>
        <v>No</v>
      </c>
      <c r="Y2974" s="10" t="str">
        <f>IF(OR(LOWER(Tabla2[[#This Row],[GENERO]])="masculino", LOWER(Tabla2[[#This Row],[GENERO]])="femenino"),"OK","Corregir")</f>
        <v>OK</v>
      </c>
      <c r="Z2974" s="10" t="str">
        <f>+IF(Tabla2[[#This Row],[Nro. DNI / CE]]="","Corregir",IF(LEN(Tabla2[[#This Row],[Nro. DNI / CE]])&gt;=8,"OK","Corregir"))</f>
        <v>OK</v>
      </c>
      <c r="AA2974" s="10">
        <f>COUNTIF(Tabla2[APELLIDOS Y NOMBRES],Tabla2[[#This Row],[APELLIDOS Y NOMBRES]])</f>
        <v>1</v>
      </c>
      <c r="AB2974" t="str">
        <f ca="1">+IFERROR(IF(Tabla2[[#This Row],[FECHA CESE/BAJA]]="","No Aplica",IF(AND(MONTH(Tabla2[[#This Row],[FECHA CESE/BAJA]])=MONTH(TODAY()-30),YEAR(Tabla2[[#This Row],[FECHA CESE/BAJA]])=YEAR(TODAY())),MONTH(TODAY()-30)&amp;"-"&amp;YEAR(TODAY()),"Borrar")),"No aplica")</f>
        <v>No Aplica</v>
      </c>
      <c r="AC2974" t="str">
        <f ca="1">+IFERROR(IF(Tabla2[[#This Row],[FECHA INICIO DE LABORES EN OBRA]]="","No Aplica",IF(AND(MONTH(Tabla2[[#This Row],[FECHA INICIO DE LABORES EN OBRA]])=MONTH(TODAY()-30),YEAR(Tabla2[[#This Row],[FECHA INICIO DE LABORES EN OBRA]])=YEAR(TODAY())),MONTH(TODAY()-30)&amp;"-"&amp;YEAR(TODAY()),"No Aplica")),"No Aplica")</f>
        <v>No Aplica</v>
      </c>
    </row>
    <row r="2975" spans="1:29" x14ac:dyDescent="0.25">
      <c r="A2975" s="2" t="s">
        <v>2506</v>
      </c>
      <c r="B2975" s="3" t="s">
        <v>41</v>
      </c>
      <c r="C2975" s="3" t="s">
        <v>41</v>
      </c>
      <c r="D2975" s="3">
        <v>71269726</v>
      </c>
      <c r="E2975" s="3" t="s">
        <v>2576</v>
      </c>
      <c r="F2975" s="36">
        <v>34695</v>
      </c>
      <c r="G2975" s="3">
        <v>2</v>
      </c>
      <c r="H2975" s="3" t="s">
        <v>2577</v>
      </c>
      <c r="I2975" s="3" t="s">
        <v>2578</v>
      </c>
      <c r="J2975" s="3" t="s">
        <v>2579</v>
      </c>
      <c r="K2975" s="3" t="s">
        <v>1054</v>
      </c>
      <c r="L2975" s="8" t="s">
        <v>9813</v>
      </c>
      <c r="M2975" s="5"/>
      <c r="N2975" s="13" t="s">
        <v>1043</v>
      </c>
      <c r="O2975" s="5">
        <v>43843</v>
      </c>
      <c r="P2975" s="8">
        <v>1</v>
      </c>
      <c r="Q2975" s="9">
        <v>4</v>
      </c>
      <c r="R2975" s="9" t="str">
        <f>IFERROR(VLOOKUP(Tabla2[[#This Row],[CONTRATISTA PRNCIPAL]],Hoja1!$L$5:$M$9,2,FALSE),"CJV")</f>
        <v>CJV</v>
      </c>
      <c r="S2975" s="9" t="str">
        <f>IF(Tabla2[[#This Row],[EMPRESA]]=Tabla2[[#This Row],[CONTRATISTA PRNCIPAL]],"Principal","Secundaria")</f>
        <v>Principal</v>
      </c>
      <c r="T2975" s="10">
        <f>IFERROR(1/COUNTIF(Tabla2[CONTRATISTA PRNCIPAL],Tabla2[[#This Row],[CONTRATISTA PRNCIPAL]]),0)</f>
        <v>6.41025641025641E-3</v>
      </c>
      <c r="U2975" s="33">
        <f ca="1">IF(((TODAY()-Tabla2[[#This Row],[FECHA NACIMIENTO]])/365)&lt;18,"Corregir", IF(((TODAY()-Tabla2[[#This Row],[FECHA NACIMIENTO]])/365)&gt;80, "Corregir",ROUNDDOWN(((TODAY()-Tabla2[[#This Row],[FECHA NACIMIENTO]])/365),0)))</f>
        <v>28</v>
      </c>
      <c r="V297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975" s="34" t="str">
        <f ca="1">+IF(Tabla2[[#This Row],[Edad]]="Corregir","Corregir","Ok")</f>
        <v>Ok</v>
      </c>
      <c r="X2975" s="10" t="str">
        <f>+IFERROR(VLOOKUP(Tabla2[[#This Row],[DISTRITO SEGÚN DNI]],Hoja1!$A$2:$B$55,2,FALSE),"No")</f>
        <v>No</v>
      </c>
      <c r="Y2975" s="10" t="str">
        <f>IF(OR(LOWER(Tabla2[[#This Row],[GENERO]])="masculino", LOWER(Tabla2[[#This Row],[GENERO]])="femenino"),"OK","Corregir")</f>
        <v>OK</v>
      </c>
      <c r="Z2975" s="10" t="str">
        <f>+IF(Tabla2[[#This Row],[Nro. DNI / CE]]="","Corregir",IF(LEN(Tabla2[[#This Row],[Nro. DNI / CE]])&gt;=8,"OK","Corregir"))</f>
        <v>OK</v>
      </c>
      <c r="AA2975" s="10">
        <f>COUNTIF(Tabla2[APELLIDOS Y NOMBRES],Tabla2[[#This Row],[APELLIDOS Y NOMBRES]])</f>
        <v>1</v>
      </c>
      <c r="AB2975" t="str">
        <f ca="1">+IFERROR(IF(Tabla2[[#This Row],[FECHA CESE/BAJA]]="","No Aplica",IF(AND(MONTH(Tabla2[[#This Row],[FECHA CESE/BAJA]])=MONTH(TODAY()-30),YEAR(Tabla2[[#This Row],[FECHA CESE/BAJA]])=YEAR(TODAY())),MONTH(TODAY()-30)&amp;"-"&amp;YEAR(TODAY()),"Borrar")),"No aplica")</f>
        <v>No Aplica</v>
      </c>
      <c r="AC2975" t="str">
        <f ca="1">+IFERROR(IF(Tabla2[[#This Row],[FECHA INICIO DE LABORES EN OBRA]]="","No Aplica",IF(AND(MONTH(Tabla2[[#This Row],[FECHA INICIO DE LABORES EN OBRA]])=MONTH(TODAY()-30),YEAR(Tabla2[[#This Row],[FECHA INICIO DE LABORES EN OBRA]])=YEAR(TODAY())),MONTH(TODAY()-30)&amp;"-"&amp;YEAR(TODAY()),"No Aplica")),"No Aplica")</f>
        <v>No Aplica</v>
      </c>
    </row>
    <row r="2976" spans="1:29" x14ac:dyDescent="0.25">
      <c r="A2976" s="2" t="s">
        <v>2506</v>
      </c>
      <c r="B2976" s="3" t="s">
        <v>41</v>
      </c>
      <c r="C2976" s="3" t="s">
        <v>41</v>
      </c>
      <c r="D2976" s="3" t="s">
        <v>2763</v>
      </c>
      <c r="E2976" s="3" t="s">
        <v>2764</v>
      </c>
      <c r="F2976" s="36">
        <v>27049</v>
      </c>
      <c r="G2976" s="3">
        <v>1</v>
      </c>
      <c r="H2976" s="3" t="s">
        <v>2765</v>
      </c>
      <c r="I2976" s="3" t="s">
        <v>2491</v>
      </c>
      <c r="J2976" s="3" t="s">
        <v>2766</v>
      </c>
      <c r="K2976" s="3" t="s">
        <v>1164</v>
      </c>
      <c r="L2976" s="8" t="s">
        <v>9813</v>
      </c>
      <c r="M2976" s="5"/>
      <c r="N2976" s="13" t="s">
        <v>1043</v>
      </c>
      <c r="O2976" s="5">
        <v>44790</v>
      </c>
      <c r="P2976" s="8">
        <v>1</v>
      </c>
      <c r="Q2976" s="9">
        <v>2</v>
      </c>
      <c r="R2976" s="9" t="str">
        <f>IFERROR(VLOOKUP(Tabla2[[#This Row],[CONTRATISTA PRNCIPAL]],Hoja1!$L$5:$M$9,2,FALSE),"CJV")</f>
        <v>CJV</v>
      </c>
      <c r="S2976" s="9" t="str">
        <f>IF(Tabla2[[#This Row],[EMPRESA]]=Tabla2[[#This Row],[CONTRATISTA PRNCIPAL]],"Principal","Secundaria")</f>
        <v>Principal</v>
      </c>
      <c r="T2976" s="10">
        <f>IFERROR(1/COUNTIF(Tabla2[CONTRATISTA PRNCIPAL],Tabla2[[#This Row],[CONTRATISTA PRNCIPAL]]),0)</f>
        <v>6.41025641025641E-3</v>
      </c>
      <c r="U2976" s="33">
        <f ca="1">IF(((TODAY()-Tabla2[[#This Row],[FECHA NACIMIENTO]])/365)&lt;18,"Corregir", IF(((TODAY()-Tabla2[[#This Row],[FECHA NACIMIENTO]])/365)&gt;80, "Corregir",ROUNDDOWN(((TODAY()-Tabla2[[#This Row],[FECHA NACIMIENTO]])/365),0)))</f>
        <v>49</v>
      </c>
      <c r="V297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976" s="34" t="str">
        <f ca="1">+IF(Tabla2[[#This Row],[Edad]]="Corregir","Corregir","Ok")</f>
        <v>Ok</v>
      </c>
      <c r="X2976" s="10" t="str">
        <f>+IFERROR(VLOOKUP(Tabla2[[#This Row],[DISTRITO SEGÚN DNI]],Hoja1!$A$2:$B$55,2,FALSE),"No")</f>
        <v>No</v>
      </c>
      <c r="Y2976" s="10" t="str">
        <f>IF(OR(LOWER(Tabla2[[#This Row],[GENERO]])="masculino", LOWER(Tabla2[[#This Row],[GENERO]])="femenino"),"OK","Corregir")</f>
        <v>OK</v>
      </c>
      <c r="Z2976" s="10" t="str">
        <f>+IF(Tabla2[[#This Row],[Nro. DNI / CE]]="","Corregir",IF(LEN(Tabla2[[#This Row],[Nro. DNI / CE]])&gt;=8,"OK","Corregir"))</f>
        <v>OK</v>
      </c>
      <c r="AA2976" s="10">
        <f>COUNTIF(Tabla2[APELLIDOS Y NOMBRES],Tabla2[[#This Row],[APELLIDOS Y NOMBRES]])</f>
        <v>1</v>
      </c>
      <c r="AB2976" t="str">
        <f ca="1">+IFERROR(IF(Tabla2[[#This Row],[FECHA CESE/BAJA]]="","No Aplica",IF(AND(MONTH(Tabla2[[#This Row],[FECHA CESE/BAJA]])=MONTH(TODAY()-30),YEAR(Tabla2[[#This Row],[FECHA CESE/BAJA]])=YEAR(TODAY())),MONTH(TODAY()-30)&amp;"-"&amp;YEAR(TODAY()),"Borrar")),"No aplica")</f>
        <v>No Aplica</v>
      </c>
      <c r="AC2976" t="str">
        <f ca="1">+IFERROR(IF(Tabla2[[#This Row],[FECHA INICIO DE LABORES EN OBRA]]="","No Aplica",IF(AND(MONTH(Tabla2[[#This Row],[FECHA INICIO DE LABORES EN OBRA]])=MONTH(TODAY()-30),YEAR(Tabla2[[#This Row],[FECHA INICIO DE LABORES EN OBRA]])=YEAR(TODAY())),MONTH(TODAY()-30)&amp;"-"&amp;YEAR(TODAY()),"No Aplica")),"No Aplica")</f>
        <v>No Aplica</v>
      </c>
    </row>
    <row r="2977" spans="1:29" x14ac:dyDescent="0.25">
      <c r="A2977" s="2" t="s">
        <v>2506</v>
      </c>
      <c r="B2977" s="3" t="s">
        <v>41</v>
      </c>
      <c r="C2977" s="3" t="s">
        <v>41</v>
      </c>
      <c r="D2977" s="3">
        <v>80528432</v>
      </c>
      <c r="E2977" s="3" t="s">
        <v>2702</v>
      </c>
      <c r="F2977" s="36">
        <v>28996</v>
      </c>
      <c r="G2977" s="3">
        <v>2</v>
      </c>
      <c r="H2977" s="3" t="s">
        <v>1444</v>
      </c>
      <c r="I2977" s="3" t="s">
        <v>2565</v>
      </c>
      <c r="J2977" s="3" t="s">
        <v>2703</v>
      </c>
      <c r="K2977" s="3" t="s">
        <v>1178</v>
      </c>
      <c r="L2977" s="8" t="s">
        <v>9813</v>
      </c>
      <c r="M2977" s="5"/>
      <c r="N2977" s="13" t="s">
        <v>1043</v>
      </c>
      <c r="O2977" s="5">
        <v>44519</v>
      </c>
      <c r="P2977" s="8">
        <v>1</v>
      </c>
      <c r="Q2977" s="9">
        <v>4</v>
      </c>
      <c r="R2977" s="9" t="str">
        <f>IFERROR(VLOOKUP(Tabla2[[#This Row],[CONTRATISTA PRNCIPAL]],Hoja1!$L$5:$M$9,2,FALSE),"CJV")</f>
        <v>CJV</v>
      </c>
      <c r="S2977" s="9" t="str">
        <f>IF(Tabla2[[#This Row],[EMPRESA]]=Tabla2[[#This Row],[CONTRATISTA PRNCIPAL]],"Principal","Secundaria")</f>
        <v>Principal</v>
      </c>
      <c r="T2977" s="10">
        <f>IFERROR(1/COUNTIF(Tabla2[CONTRATISTA PRNCIPAL],Tabla2[[#This Row],[CONTRATISTA PRNCIPAL]]),0)</f>
        <v>6.41025641025641E-3</v>
      </c>
      <c r="U2977" s="33">
        <f ca="1">IF(((TODAY()-Tabla2[[#This Row],[FECHA NACIMIENTO]])/365)&lt;18,"Corregir", IF(((TODAY()-Tabla2[[#This Row],[FECHA NACIMIENTO]])/365)&gt;80, "Corregir",ROUNDDOWN(((TODAY()-Tabla2[[#This Row],[FECHA NACIMIENTO]])/365),0)))</f>
        <v>44</v>
      </c>
      <c r="V297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977" s="34" t="str">
        <f ca="1">+IF(Tabla2[[#This Row],[Edad]]="Corregir","Corregir","Ok")</f>
        <v>Ok</v>
      </c>
      <c r="X2977" s="10" t="str">
        <f>+IFERROR(VLOOKUP(Tabla2[[#This Row],[DISTRITO SEGÚN DNI]],Hoja1!$A$2:$B$55,2,FALSE),"No")</f>
        <v>No</v>
      </c>
      <c r="Y2977" s="10" t="str">
        <f>IF(OR(LOWER(Tabla2[[#This Row],[GENERO]])="masculino", LOWER(Tabla2[[#This Row],[GENERO]])="femenino"),"OK","Corregir")</f>
        <v>OK</v>
      </c>
      <c r="Z2977" s="10" t="str">
        <f>+IF(Tabla2[[#This Row],[Nro. DNI / CE]]="","Corregir",IF(LEN(Tabla2[[#This Row],[Nro. DNI / CE]])&gt;=8,"OK","Corregir"))</f>
        <v>OK</v>
      </c>
      <c r="AA2977" s="10">
        <f>COUNTIF(Tabla2[APELLIDOS Y NOMBRES],Tabla2[[#This Row],[APELLIDOS Y NOMBRES]])</f>
        <v>1</v>
      </c>
      <c r="AB2977" t="str">
        <f ca="1">+IFERROR(IF(Tabla2[[#This Row],[FECHA CESE/BAJA]]="","No Aplica",IF(AND(MONTH(Tabla2[[#This Row],[FECHA CESE/BAJA]])=MONTH(TODAY()-30),YEAR(Tabla2[[#This Row],[FECHA CESE/BAJA]])=YEAR(TODAY())),MONTH(TODAY()-30)&amp;"-"&amp;YEAR(TODAY()),"Borrar")),"No aplica")</f>
        <v>No Aplica</v>
      </c>
      <c r="AC2977" t="str">
        <f ca="1">+IFERROR(IF(Tabla2[[#This Row],[FECHA INICIO DE LABORES EN OBRA]]="","No Aplica",IF(AND(MONTH(Tabla2[[#This Row],[FECHA INICIO DE LABORES EN OBRA]])=MONTH(TODAY()-30),YEAR(Tabla2[[#This Row],[FECHA INICIO DE LABORES EN OBRA]])=YEAR(TODAY())),MONTH(TODAY()-30)&amp;"-"&amp;YEAR(TODAY()),"No Aplica")),"No Aplica")</f>
        <v>No Aplica</v>
      </c>
    </row>
    <row r="2978" spans="1:29" x14ac:dyDescent="0.25">
      <c r="A2978" s="2" t="s">
        <v>2506</v>
      </c>
      <c r="B2978" s="3" t="s">
        <v>41</v>
      </c>
      <c r="C2978" s="3" t="s">
        <v>41</v>
      </c>
      <c r="D2978" s="3" t="s">
        <v>2781</v>
      </c>
      <c r="E2978" s="3" t="s">
        <v>2782</v>
      </c>
      <c r="F2978" s="36">
        <v>26913</v>
      </c>
      <c r="G2978" s="3">
        <v>2</v>
      </c>
      <c r="H2978" s="3" t="s">
        <v>1790</v>
      </c>
      <c r="I2978" s="3" t="s">
        <v>2491</v>
      </c>
      <c r="J2978" s="3" t="s">
        <v>2783</v>
      </c>
      <c r="K2978" s="3" t="s">
        <v>1451</v>
      </c>
      <c r="L2978" s="8" t="s">
        <v>9813</v>
      </c>
      <c r="M2978" s="5"/>
      <c r="N2978" s="13" t="s">
        <v>2557</v>
      </c>
      <c r="O2978" s="5">
        <v>44891</v>
      </c>
      <c r="P2978" s="8">
        <v>1</v>
      </c>
      <c r="Q2978" s="9">
        <v>4</v>
      </c>
      <c r="R2978" s="9" t="str">
        <f>IFERROR(VLOOKUP(Tabla2[[#This Row],[CONTRATISTA PRNCIPAL]],Hoja1!$L$5:$M$9,2,FALSE),"CJV")</f>
        <v>CJV</v>
      </c>
      <c r="S2978" s="9" t="str">
        <f>IF(Tabla2[[#This Row],[EMPRESA]]=Tabla2[[#This Row],[CONTRATISTA PRNCIPAL]],"Principal","Secundaria")</f>
        <v>Principal</v>
      </c>
      <c r="T2978" s="10">
        <f>IFERROR(1/COUNTIF(Tabla2[CONTRATISTA PRNCIPAL],Tabla2[[#This Row],[CONTRATISTA PRNCIPAL]]),0)</f>
        <v>6.41025641025641E-3</v>
      </c>
      <c r="U2978" s="33">
        <f ca="1">IF(((TODAY()-Tabla2[[#This Row],[FECHA NACIMIENTO]])/365)&lt;18,"Corregir", IF(((TODAY()-Tabla2[[#This Row],[FECHA NACIMIENTO]])/365)&gt;80, "Corregir",ROUNDDOWN(((TODAY()-Tabla2[[#This Row],[FECHA NACIMIENTO]])/365),0)))</f>
        <v>50</v>
      </c>
      <c r="V297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978" s="34" t="str">
        <f ca="1">+IF(Tabla2[[#This Row],[Edad]]="Corregir","Corregir","Ok")</f>
        <v>Ok</v>
      </c>
      <c r="X2978" s="10" t="str">
        <f>+IFERROR(VLOOKUP(Tabla2[[#This Row],[DISTRITO SEGÚN DNI]],Hoja1!$A$2:$B$55,2,FALSE),"No")</f>
        <v>No</v>
      </c>
      <c r="Y2978" s="10" t="str">
        <f>IF(OR(LOWER(Tabla2[[#This Row],[GENERO]])="masculino", LOWER(Tabla2[[#This Row],[GENERO]])="femenino"),"OK","Corregir")</f>
        <v>OK</v>
      </c>
      <c r="Z2978" s="10" t="str">
        <f>+IF(Tabla2[[#This Row],[Nro. DNI / CE]]="","Corregir",IF(LEN(Tabla2[[#This Row],[Nro. DNI / CE]])&gt;=8,"OK","Corregir"))</f>
        <v>OK</v>
      </c>
      <c r="AA2978" s="10">
        <f>COUNTIF(Tabla2[APELLIDOS Y NOMBRES],Tabla2[[#This Row],[APELLIDOS Y NOMBRES]])</f>
        <v>1</v>
      </c>
      <c r="AB2978" t="str">
        <f ca="1">+IFERROR(IF(Tabla2[[#This Row],[FECHA CESE/BAJA]]="","No Aplica",IF(AND(MONTH(Tabla2[[#This Row],[FECHA CESE/BAJA]])=MONTH(TODAY()-30),YEAR(Tabla2[[#This Row],[FECHA CESE/BAJA]])=YEAR(TODAY())),MONTH(TODAY()-30)&amp;"-"&amp;YEAR(TODAY()),"Borrar")),"No aplica")</f>
        <v>No Aplica</v>
      </c>
      <c r="AC2978" t="str">
        <f ca="1">+IFERROR(IF(Tabla2[[#This Row],[FECHA INICIO DE LABORES EN OBRA]]="","No Aplica",IF(AND(MONTH(Tabla2[[#This Row],[FECHA INICIO DE LABORES EN OBRA]])=MONTH(TODAY()-30),YEAR(Tabla2[[#This Row],[FECHA INICIO DE LABORES EN OBRA]])=YEAR(TODAY())),MONTH(TODAY()-30)&amp;"-"&amp;YEAR(TODAY()),"No Aplica")),"No Aplica")</f>
        <v>No Aplica</v>
      </c>
    </row>
    <row r="2979" spans="1:29" x14ac:dyDescent="0.25">
      <c r="A2979" s="2" t="s">
        <v>2506</v>
      </c>
      <c r="B2979" s="3" t="s">
        <v>41</v>
      </c>
      <c r="C2979" s="3" t="s">
        <v>41</v>
      </c>
      <c r="D2979" s="3" t="s">
        <v>2728</v>
      </c>
      <c r="E2979" s="3" t="s">
        <v>2729</v>
      </c>
      <c r="F2979" s="36">
        <v>34439</v>
      </c>
      <c r="G2979" s="3">
        <v>2</v>
      </c>
      <c r="H2979" s="3" t="s">
        <v>1457</v>
      </c>
      <c r="I2979" s="3" t="s">
        <v>2491</v>
      </c>
      <c r="J2979" s="3" t="s">
        <v>2730</v>
      </c>
      <c r="K2979" s="3" t="s">
        <v>1054</v>
      </c>
      <c r="L2979" s="8" t="s">
        <v>9813</v>
      </c>
      <c r="M2979" s="5"/>
      <c r="N2979" s="13" t="s">
        <v>1484</v>
      </c>
      <c r="O2979" s="5">
        <v>44699</v>
      </c>
      <c r="P2979" s="8">
        <v>1</v>
      </c>
      <c r="Q2979" s="9">
        <v>4</v>
      </c>
      <c r="R2979" s="9" t="str">
        <f>IFERROR(VLOOKUP(Tabla2[[#This Row],[CONTRATISTA PRNCIPAL]],Hoja1!$L$5:$M$9,2,FALSE),"CJV")</f>
        <v>CJV</v>
      </c>
      <c r="S2979" s="9" t="str">
        <f>IF(Tabla2[[#This Row],[EMPRESA]]=Tabla2[[#This Row],[CONTRATISTA PRNCIPAL]],"Principal","Secundaria")</f>
        <v>Principal</v>
      </c>
      <c r="T2979" s="10">
        <f>IFERROR(1/COUNTIF(Tabla2[CONTRATISTA PRNCIPAL],Tabla2[[#This Row],[CONTRATISTA PRNCIPAL]]),0)</f>
        <v>6.41025641025641E-3</v>
      </c>
      <c r="U2979" s="33">
        <f ca="1">IF(((TODAY()-Tabla2[[#This Row],[FECHA NACIMIENTO]])/365)&lt;18,"Corregir", IF(((TODAY()-Tabla2[[#This Row],[FECHA NACIMIENTO]])/365)&gt;80, "Corregir",ROUNDDOWN(((TODAY()-Tabla2[[#This Row],[FECHA NACIMIENTO]])/365),0)))</f>
        <v>29</v>
      </c>
      <c r="V297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979" s="34" t="str">
        <f ca="1">+IF(Tabla2[[#This Row],[Edad]]="Corregir","Corregir","Ok")</f>
        <v>Ok</v>
      </c>
      <c r="X2979" s="10" t="str">
        <f>+IFERROR(VLOOKUP(Tabla2[[#This Row],[DISTRITO SEGÚN DNI]],Hoja1!$A$2:$B$55,2,FALSE),"No")</f>
        <v>No</v>
      </c>
      <c r="Y2979" s="10" t="str">
        <f>IF(OR(LOWER(Tabla2[[#This Row],[GENERO]])="masculino", LOWER(Tabla2[[#This Row],[GENERO]])="femenino"),"OK","Corregir")</f>
        <v>OK</v>
      </c>
      <c r="Z2979" s="10" t="str">
        <f>+IF(Tabla2[[#This Row],[Nro. DNI / CE]]="","Corregir",IF(LEN(Tabla2[[#This Row],[Nro. DNI / CE]])&gt;=8,"OK","Corregir"))</f>
        <v>OK</v>
      </c>
      <c r="AA2979" s="10">
        <f>COUNTIF(Tabla2[APELLIDOS Y NOMBRES],Tabla2[[#This Row],[APELLIDOS Y NOMBRES]])</f>
        <v>1</v>
      </c>
      <c r="AB2979" t="str">
        <f ca="1">+IFERROR(IF(Tabla2[[#This Row],[FECHA CESE/BAJA]]="","No Aplica",IF(AND(MONTH(Tabla2[[#This Row],[FECHA CESE/BAJA]])=MONTH(TODAY()-30),YEAR(Tabla2[[#This Row],[FECHA CESE/BAJA]])=YEAR(TODAY())),MONTH(TODAY()-30)&amp;"-"&amp;YEAR(TODAY()),"Borrar")),"No aplica")</f>
        <v>No Aplica</v>
      </c>
      <c r="AC2979" t="str">
        <f ca="1">+IFERROR(IF(Tabla2[[#This Row],[FECHA INICIO DE LABORES EN OBRA]]="","No Aplica",IF(AND(MONTH(Tabla2[[#This Row],[FECHA INICIO DE LABORES EN OBRA]])=MONTH(TODAY()-30),YEAR(Tabla2[[#This Row],[FECHA INICIO DE LABORES EN OBRA]])=YEAR(TODAY())),MONTH(TODAY()-30)&amp;"-"&amp;YEAR(TODAY()),"No Aplica")),"No Aplica")</f>
        <v>No Aplica</v>
      </c>
    </row>
    <row r="2980" spans="1:29" x14ac:dyDescent="0.25">
      <c r="A2980" s="2" t="s">
        <v>2506</v>
      </c>
      <c r="B2980" s="3" t="s">
        <v>41</v>
      </c>
      <c r="C2980" s="3" t="s">
        <v>41</v>
      </c>
      <c r="D2980" s="3" t="s">
        <v>2736</v>
      </c>
      <c r="E2980" s="3" t="s">
        <v>2737</v>
      </c>
      <c r="F2980" s="36" t="s">
        <v>9356</v>
      </c>
      <c r="G2980" s="3">
        <v>2</v>
      </c>
      <c r="H2980" s="3" t="s">
        <v>2668</v>
      </c>
      <c r="I2980" s="3" t="s">
        <v>2491</v>
      </c>
      <c r="J2980" s="3" t="s">
        <v>2738</v>
      </c>
      <c r="K2980" s="3" t="s">
        <v>1912</v>
      </c>
      <c r="L2980" s="8" t="s">
        <v>9813</v>
      </c>
      <c r="M2980" s="5"/>
      <c r="N2980" s="13" t="s">
        <v>1484</v>
      </c>
      <c r="O2980" s="5">
        <v>44701</v>
      </c>
      <c r="P2980" s="8">
        <v>1</v>
      </c>
      <c r="Q2980" s="9">
        <v>4</v>
      </c>
      <c r="R2980" s="9" t="str">
        <f>IFERROR(VLOOKUP(Tabla2[[#This Row],[CONTRATISTA PRNCIPAL]],Hoja1!$L$5:$M$9,2,FALSE),"CJV")</f>
        <v>CJV</v>
      </c>
      <c r="S2980" s="9" t="str">
        <f>IF(Tabla2[[#This Row],[EMPRESA]]=Tabla2[[#This Row],[CONTRATISTA PRNCIPAL]],"Principal","Secundaria")</f>
        <v>Principal</v>
      </c>
      <c r="T2980" s="10">
        <f>IFERROR(1/COUNTIF(Tabla2[CONTRATISTA PRNCIPAL],Tabla2[[#This Row],[CONTRATISTA PRNCIPAL]]),0)</f>
        <v>6.41025641025641E-3</v>
      </c>
      <c r="U2980" s="33">
        <f ca="1">IF(((TODAY()-Tabla2[[#This Row],[FECHA NACIMIENTO]])/365)&lt;18,"Corregir", IF(((TODAY()-Tabla2[[#This Row],[FECHA NACIMIENTO]])/365)&gt;80, "Corregir",ROUNDDOWN(((TODAY()-Tabla2[[#This Row],[FECHA NACIMIENTO]])/365),0)))</f>
        <v>42</v>
      </c>
      <c r="V298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980" s="34" t="str">
        <f ca="1">+IF(Tabla2[[#This Row],[Edad]]="Corregir","Corregir","Ok")</f>
        <v>Ok</v>
      </c>
      <c r="X2980" s="10" t="str">
        <f>+IFERROR(VLOOKUP(Tabla2[[#This Row],[DISTRITO SEGÚN DNI]],Hoja1!$A$2:$B$55,2,FALSE),"No")</f>
        <v>No</v>
      </c>
      <c r="Y2980" s="10" t="str">
        <f>IF(OR(LOWER(Tabla2[[#This Row],[GENERO]])="masculino", LOWER(Tabla2[[#This Row],[GENERO]])="femenino"),"OK","Corregir")</f>
        <v>OK</v>
      </c>
      <c r="Z2980" s="10" t="str">
        <f>+IF(Tabla2[[#This Row],[Nro. DNI / CE]]="","Corregir",IF(LEN(Tabla2[[#This Row],[Nro. DNI / CE]])&gt;=8,"OK","Corregir"))</f>
        <v>OK</v>
      </c>
      <c r="AA2980" s="10">
        <f>COUNTIF(Tabla2[APELLIDOS Y NOMBRES],Tabla2[[#This Row],[APELLIDOS Y NOMBRES]])</f>
        <v>1</v>
      </c>
      <c r="AB2980" t="str">
        <f ca="1">+IFERROR(IF(Tabla2[[#This Row],[FECHA CESE/BAJA]]="","No Aplica",IF(AND(MONTH(Tabla2[[#This Row],[FECHA CESE/BAJA]])=MONTH(TODAY()-30),YEAR(Tabla2[[#This Row],[FECHA CESE/BAJA]])=YEAR(TODAY())),MONTH(TODAY()-30)&amp;"-"&amp;YEAR(TODAY()),"Borrar")),"No aplica")</f>
        <v>No Aplica</v>
      </c>
      <c r="AC2980" t="str">
        <f ca="1">+IFERROR(IF(Tabla2[[#This Row],[FECHA INICIO DE LABORES EN OBRA]]="","No Aplica",IF(AND(MONTH(Tabla2[[#This Row],[FECHA INICIO DE LABORES EN OBRA]])=MONTH(TODAY()-30),YEAR(Tabla2[[#This Row],[FECHA INICIO DE LABORES EN OBRA]])=YEAR(TODAY())),MONTH(TODAY()-30)&amp;"-"&amp;YEAR(TODAY()),"No Aplica")),"No Aplica")</f>
        <v>No Aplica</v>
      </c>
    </row>
    <row r="2981" spans="1:29" x14ac:dyDescent="0.25">
      <c r="A2981" s="2" t="s">
        <v>2506</v>
      </c>
      <c r="B2981" s="3" t="s">
        <v>41</v>
      </c>
      <c r="C2981" s="3" t="s">
        <v>41</v>
      </c>
      <c r="D2981" s="3" t="s">
        <v>502</v>
      </c>
      <c r="E2981" s="3" t="s">
        <v>503</v>
      </c>
      <c r="F2981" s="36">
        <v>33726</v>
      </c>
      <c r="G2981" s="3">
        <v>2</v>
      </c>
      <c r="H2981" s="3" t="s">
        <v>1485</v>
      </c>
      <c r="I2981" s="3" t="s">
        <v>2578</v>
      </c>
      <c r="J2981" s="3" t="s">
        <v>2675</v>
      </c>
      <c r="K2981" s="3" t="s">
        <v>32</v>
      </c>
      <c r="L2981" s="8" t="s">
        <v>9813</v>
      </c>
      <c r="M2981" s="5"/>
      <c r="N2981" s="13" t="s">
        <v>1043</v>
      </c>
      <c r="O2981" s="5">
        <v>44232</v>
      </c>
      <c r="P2981" s="8">
        <v>1</v>
      </c>
      <c r="Q2981" s="9">
        <v>2</v>
      </c>
      <c r="R2981" s="9" t="str">
        <f>IFERROR(VLOOKUP(Tabla2[[#This Row],[CONTRATISTA PRNCIPAL]],Hoja1!$L$5:$M$9,2,FALSE),"CJV")</f>
        <v>CJV</v>
      </c>
      <c r="S2981" s="9" t="str">
        <f>IF(Tabla2[[#This Row],[EMPRESA]]=Tabla2[[#This Row],[CONTRATISTA PRNCIPAL]],"Principal","Secundaria")</f>
        <v>Principal</v>
      </c>
      <c r="T2981" s="10">
        <f>IFERROR(1/COUNTIF(Tabla2[CONTRATISTA PRNCIPAL],Tabla2[[#This Row],[CONTRATISTA PRNCIPAL]]),0)</f>
        <v>6.41025641025641E-3</v>
      </c>
      <c r="U2981" s="33">
        <f ca="1">IF(((TODAY()-Tabla2[[#This Row],[FECHA NACIMIENTO]])/365)&lt;18,"Corregir", IF(((TODAY()-Tabla2[[#This Row],[FECHA NACIMIENTO]])/365)&gt;80, "Corregir",ROUNDDOWN(((TODAY()-Tabla2[[#This Row],[FECHA NACIMIENTO]])/365),0)))</f>
        <v>31</v>
      </c>
      <c r="V298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981" s="34" t="str">
        <f ca="1">+IF(Tabla2[[#This Row],[Edad]]="Corregir","Corregir","Ok")</f>
        <v>Ok</v>
      </c>
      <c r="X2981" s="10" t="str">
        <f>+IFERROR(VLOOKUP(Tabla2[[#This Row],[DISTRITO SEGÚN DNI]],Hoja1!$A$2:$B$55,2,FALSE),"No")</f>
        <v>CALLAO</v>
      </c>
      <c r="Y2981" s="10" t="str">
        <f>IF(OR(LOWER(Tabla2[[#This Row],[GENERO]])="masculino", LOWER(Tabla2[[#This Row],[GENERO]])="femenino"),"OK","Corregir")</f>
        <v>OK</v>
      </c>
      <c r="Z2981" s="10" t="str">
        <f>+IF(Tabla2[[#This Row],[Nro. DNI / CE]]="","Corregir",IF(LEN(Tabla2[[#This Row],[Nro. DNI / CE]])&gt;=8,"OK","Corregir"))</f>
        <v>OK</v>
      </c>
      <c r="AA2981" s="10">
        <f>COUNTIF(Tabla2[APELLIDOS Y NOMBRES],Tabla2[[#This Row],[APELLIDOS Y NOMBRES]])</f>
        <v>1</v>
      </c>
      <c r="AB2981" t="str">
        <f ca="1">+IFERROR(IF(Tabla2[[#This Row],[FECHA CESE/BAJA]]="","No Aplica",IF(AND(MONTH(Tabla2[[#This Row],[FECHA CESE/BAJA]])=MONTH(TODAY()-30),YEAR(Tabla2[[#This Row],[FECHA CESE/BAJA]])=YEAR(TODAY())),MONTH(TODAY()-30)&amp;"-"&amp;YEAR(TODAY()),"Borrar")),"No aplica")</f>
        <v>No Aplica</v>
      </c>
      <c r="AC2981" t="str">
        <f ca="1">+IFERROR(IF(Tabla2[[#This Row],[FECHA INICIO DE LABORES EN OBRA]]="","No Aplica",IF(AND(MONTH(Tabla2[[#This Row],[FECHA INICIO DE LABORES EN OBRA]])=MONTH(TODAY()-30),YEAR(Tabla2[[#This Row],[FECHA INICIO DE LABORES EN OBRA]])=YEAR(TODAY())),MONTH(TODAY()-30)&amp;"-"&amp;YEAR(TODAY()),"No Aplica")),"No Aplica")</f>
        <v>No Aplica</v>
      </c>
    </row>
    <row r="2982" spans="1:29" x14ac:dyDescent="0.25">
      <c r="A2982" s="2" t="s">
        <v>2506</v>
      </c>
      <c r="B2982" s="3" t="s">
        <v>41</v>
      </c>
      <c r="C2982" s="3" t="s">
        <v>41</v>
      </c>
      <c r="D2982" s="3" t="s">
        <v>2774</v>
      </c>
      <c r="E2982" s="3" t="s">
        <v>2775</v>
      </c>
      <c r="F2982" s="36">
        <v>31000</v>
      </c>
      <c r="G2982" s="3">
        <v>2</v>
      </c>
      <c r="H2982" s="3" t="s">
        <v>1457</v>
      </c>
      <c r="I2982" s="3" t="s">
        <v>2491</v>
      </c>
      <c r="J2982" s="3" t="s">
        <v>2776</v>
      </c>
      <c r="K2982" s="3" t="s">
        <v>1633</v>
      </c>
      <c r="L2982" s="8" t="s">
        <v>9813</v>
      </c>
      <c r="M2982" s="5"/>
      <c r="N2982" s="13" t="s">
        <v>1043</v>
      </c>
      <c r="O2982" s="5">
        <v>44823</v>
      </c>
      <c r="P2982" s="8">
        <v>1</v>
      </c>
      <c r="Q2982" s="9">
        <v>4</v>
      </c>
      <c r="R2982" s="9" t="str">
        <f>IFERROR(VLOOKUP(Tabla2[[#This Row],[CONTRATISTA PRNCIPAL]],Hoja1!$L$5:$M$9,2,FALSE),"CJV")</f>
        <v>CJV</v>
      </c>
      <c r="S2982" s="9" t="str">
        <f>IF(Tabla2[[#This Row],[EMPRESA]]=Tabla2[[#This Row],[CONTRATISTA PRNCIPAL]],"Principal","Secundaria")</f>
        <v>Principal</v>
      </c>
      <c r="T2982" s="10">
        <f>IFERROR(1/COUNTIF(Tabla2[CONTRATISTA PRNCIPAL],Tabla2[[#This Row],[CONTRATISTA PRNCIPAL]]),0)</f>
        <v>6.41025641025641E-3</v>
      </c>
      <c r="U2982" s="33">
        <f ca="1">IF(((TODAY()-Tabla2[[#This Row],[FECHA NACIMIENTO]])/365)&lt;18,"Corregir", IF(((TODAY()-Tabla2[[#This Row],[FECHA NACIMIENTO]])/365)&gt;80, "Corregir",ROUNDDOWN(((TODAY()-Tabla2[[#This Row],[FECHA NACIMIENTO]])/365),0)))</f>
        <v>38</v>
      </c>
      <c r="V298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982" s="34" t="str">
        <f ca="1">+IF(Tabla2[[#This Row],[Edad]]="Corregir","Corregir","Ok")</f>
        <v>Ok</v>
      </c>
      <c r="X2982" s="10" t="str">
        <f>+IFERROR(VLOOKUP(Tabla2[[#This Row],[DISTRITO SEGÚN DNI]],Hoja1!$A$2:$B$55,2,FALSE),"No")</f>
        <v>No</v>
      </c>
      <c r="Y2982" s="10" t="str">
        <f>IF(OR(LOWER(Tabla2[[#This Row],[GENERO]])="masculino", LOWER(Tabla2[[#This Row],[GENERO]])="femenino"),"OK","Corregir")</f>
        <v>OK</v>
      </c>
      <c r="Z2982" s="10" t="str">
        <f>+IF(Tabla2[[#This Row],[Nro. DNI / CE]]="","Corregir",IF(LEN(Tabla2[[#This Row],[Nro. DNI / CE]])&gt;=8,"OK","Corregir"))</f>
        <v>OK</v>
      </c>
      <c r="AA2982" s="10">
        <f>COUNTIF(Tabla2[APELLIDOS Y NOMBRES],Tabla2[[#This Row],[APELLIDOS Y NOMBRES]])</f>
        <v>1</v>
      </c>
      <c r="AB2982" t="str">
        <f ca="1">+IFERROR(IF(Tabla2[[#This Row],[FECHA CESE/BAJA]]="","No Aplica",IF(AND(MONTH(Tabla2[[#This Row],[FECHA CESE/BAJA]])=MONTH(TODAY()-30),YEAR(Tabla2[[#This Row],[FECHA CESE/BAJA]])=YEAR(TODAY())),MONTH(TODAY()-30)&amp;"-"&amp;YEAR(TODAY()),"Borrar")),"No aplica")</f>
        <v>No Aplica</v>
      </c>
      <c r="AC2982" t="str">
        <f ca="1">+IFERROR(IF(Tabla2[[#This Row],[FECHA INICIO DE LABORES EN OBRA]]="","No Aplica",IF(AND(MONTH(Tabla2[[#This Row],[FECHA INICIO DE LABORES EN OBRA]])=MONTH(TODAY()-30),YEAR(Tabla2[[#This Row],[FECHA INICIO DE LABORES EN OBRA]])=YEAR(TODAY())),MONTH(TODAY()-30)&amp;"-"&amp;YEAR(TODAY()),"No Aplica")),"No Aplica")</f>
        <v>No Aplica</v>
      </c>
    </row>
    <row r="2983" spans="1:29" x14ac:dyDescent="0.25">
      <c r="A2983" s="2" t="s">
        <v>2506</v>
      </c>
      <c r="B2983" s="3" t="s">
        <v>41</v>
      </c>
      <c r="C2983" s="3" t="s">
        <v>41</v>
      </c>
      <c r="D2983" s="3">
        <v>40632473</v>
      </c>
      <c r="E2983" s="3" t="s">
        <v>2599</v>
      </c>
      <c r="F2983" s="36">
        <v>29610</v>
      </c>
      <c r="G2983" s="3">
        <v>2</v>
      </c>
      <c r="H2983" s="3" t="s">
        <v>1457</v>
      </c>
      <c r="I2983" s="3" t="s">
        <v>2578</v>
      </c>
      <c r="J2983" s="3" t="s">
        <v>2600</v>
      </c>
      <c r="K2983" s="3" t="s">
        <v>1363</v>
      </c>
      <c r="L2983" s="8" t="s">
        <v>9813</v>
      </c>
      <c r="M2983" s="5"/>
      <c r="N2983" s="13" t="s">
        <v>1043</v>
      </c>
      <c r="O2983" s="5">
        <v>43873</v>
      </c>
      <c r="P2983" s="8">
        <v>1</v>
      </c>
      <c r="Q2983" s="9">
        <v>4</v>
      </c>
      <c r="R2983" s="9" t="str">
        <f>IFERROR(VLOOKUP(Tabla2[[#This Row],[CONTRATISTA PRNCIPAL]],Hoja1!$L$5:$M$9,2,FALSE),"CJV")</f>
        <v>CJV</v>
      </c>
      <c r="S2983" s="9" t="str">
        <f>IF(Tabla2[[#This Row],[EMPRESA]]=Tabla2[[#This Row],[CONTRATISTA PRNCIPAL]],"Principal","Secundaria")</f>
        <v>Principal</v>
      </c>
      <c r="T2983" s="10">
        <f>IFERROR(1/COUNTIF(Tabla2[CONTRATISTA PRNCIPAL],Tabla2[[#This Row],[CONTRATISTA PRNCIPAL]]),0)</f>
        <v>6.41025641025641E-3</v>
      </c>
      <c r="U2983" s="33">
        <f ca="1">IF(((TODAY()-Tabla2[[#This Row],[FECHA NACIMIENTO]])/365)&lt;18,"Corregir", IF(((TODAY()-Tabla2[[#This Row],[FECHA NACIMIENTO]])/365)&gt;80, "Corregir",ROUNDDOWN(((TODAY()-Tabla2[[#This Row],[FECHA NACIMIENTO]])/365),0)))</f>
        <v>42</v>
      </c>
      <c r="V298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983" s="34" t="str">
        <f ca="1">+IF(Tabla2[[#This Row],[Edad]]="Corregir","Corregir","Ok")</f>
        <v>Ok</v>
      </c>
      <c r="X2983" s="10" t="str">
        <f>+IFERROR(VLOOKUP(Tabla2[[#This Row],[DISTRITO SEGÚN DNI]],Hoja1!$A$2:$B$55,2,FALSE),"No")</f>
        <v>No</v>
      </c>
      <c r="Y2983" s="10" t="str">
        <f>IF(OR(LOWER(Tabla2[[#This Row],[GENERO]])="masculino", LOWER(Tabla2[[#This Row],[GENERO]])="femenino"),"OK","Corregir")</f>
        <v>OK</v>
      </c>
      <c r="Z2983" s="10" t="str">
        <f>+IF(Tabla2[[#This Row],[Nro. DNI / CE]]="","Corregir",IF(LEN(Tabla2[[#This Row],[Nro. DNI / CE]])&gt;=8,"OK","Corregir"))</f>
        <v>OK</v>
      </c>
      <c r="AA2983" s="10">
        <f>COUNTIF(Tabla2[APELLIDOS Y NOMBRES],Tabla2[[#This Row],[APELLIDOS Y NOMBRES]])</f>
        <v>1</v>
      </c>
      <c r="AB2983" t="str">
        <f ca="1">+IFERROR(IF(Tabla2[[#This Row],[FECHA CESE/BAJA]]="","No Aplica",IF(AND(MONTH(Tabla2[[#This Row],[FECHA CESE/BAJA]])=MONTH(TODAY()-30),YEAR(Tabla2[[#This Row],[FECHA CESE/BAJA]])=YEAR(TODAY())),MONTH(TODAY()-30)&amp;"-"&amp;YEAR(TODAY()),"Borrar")),"No aplica")</f>
        <v>No Aplica</v>
      </c>
      <c r="AC2983" t="str">
        <f ca="1">+IFERROR(IF(Tabla2[[#This Row],[FECHA INICIO DE LABORES EN OBRA]]="","No Aplica",IF(AND(MONTH(Tabla2[[#This Row],[FECHA INICIO DE LABORES EN OBRA]])=MONTH(TODAY()-30),YEAR(Tabla2[[#This Row],[FECHA INICIO DE LABORES EN OBRA]])=YEAR(TODAY())),MONTH(TODAY()-30)&amp;"-"&amp;YEAR(TODAY()),"No Aplica")),"No Aplica")</f>
        <v>No Aplica</v>
      </c>
    </row>
    <row r="2984" spans="1:29" x14ac:dyDescent="0.25">
      <c r="A2984" s="2" t="s">
        <v>2506</v>
      </c>
      <c r="B2984" s="3" t="s">
        <v>41</v>
      </c>
      <c r="C2984" s="3" t="s">
        <v>41</v>
      </c>
      <c r="D2984" s="3" t="s">
        <v>2767</v>
      </c>
      <c r="E2984" s="3" t="s">
        <v>2768</v>
      </c>
      <c r="F2984" s="36">
        <v>35450</v>
      </c>
      <c r="G2984" s="3">
        <v>2</v>
      </c>
      <c r="H2984" s="3" t="s">
        <v>1790</v>
      </c>
      <c r="I2984" s="3" t="s">
        <v>2625</v>
      </c>
      <c r="J2984" s="3" t="s">
        <v>2769</v>
      </c>
      <c r="K2984" s="3" t="s">
        <v>2770</v>
      </c>
      <c r="L2984" s="8" t="s">
        <v>9813</v>
      </c>
      <c r="M2984" s="5"/>
      <c r="N2984" s="13" t="s">
        <v>1043</v>
      </c>
      <c r="O2984" s="5">
        <v>44801</v>
      </c>
      <c r="P2984" s="8">
        <v>1</v>
      </c>
      <c r="Q2984" s="9">
        <v>4</v>
      </c>
      <c r="R2984" s="9" t="str">
        <f>IFERROR(VLOOKUP(Tabla2[[#This Row],[CONTRATISTA PRNCIPAL]],Hoja1!$L$5:$M$9,2,FALSE),"CJV")</f>
        <v>CJV</v>
      </c>
      <c r="S2984" s="9" t="str">
        <f>IF(Tabla2[[#This Row],[EMPRESA]]=Tabla2[[#This Row],[CONTRATISTA PRNCIPAL]],"Principal","Secundaria")</f>
        <v>Principal</v>
      </c>
      <c r="T2984" s="10">
        <f>IFERROR(1/COUNTIF(Tabla2[CONTRATISTA PRNCIPAL],Tabla2[[#This Row],[CONTRATISTA PRNCIPAL]]),0)</f>
        <v>6.41025641025641E-3</v>
      </c>
      <c r="U2984" s="33">
        <f ca="1">IF(((TODAY()-Tabla2[[#This Row],[FECHA NACIMIENTO]])/365)&lt;18,"Corregir", IF(((TODAY()-Tabla2[[#This Row],[FECHA NACIMIENTO]])/365)&gt;80, "Corregir",ROUNDDOWN(((TODAY()-Tabla2[[#This Row],[FECHA NACIMIENTO]])/365),0)))</f>
        <v>26</v>
      </c>
      <c r="V298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984" s="34" t="str">
        <f ca="1">+IF(Tabla2[[#This Row],[Edad]]="Corregir","Corregir","Ok")</f>
        <v>Ok</v>
      </c>
      <c r="X2984" s="10" t="str">
        <f>+IFERROR(VLOOKUP(Tabla2[[#This Row],[DISTRITO SEGÚN DNI]],Hoja1!$A$2:$B$55,2,FALSE),"No")</f>
        <v>No</v>
      </c>
      <c r="Y2984" s="10" t="str">
        <f>IF(OR(LOWER(Tabla2[[#This Row],[GENERO]])="masculino", LOWER(Tabla2[[#This Row],[GENERO]])="femenino"),"OK","Corregir")</f>
        <v>OK</v>
      </c>
      <c r="Z2984" s="10" t="str">
        <f>+IF(Tabla2[[#This Row],[Nro. DNI / CE]]="","Corregir",IF(LEN(Tabla2[[#This Row],[Nro. DNI / CE]])&gt;=8,"OK","Corregir"))</f>
        <v>OK</v>
      </c>
      <c r="AA2984" s="10">
        <f>COUNTIF(Tabla2[APELLIDOS Y NOMBRES],Tabla2[[#This Row],[APELLIDOS Y NOMBRES]])</f>
        <v>1</v>
      </c>
      <c r="AB2984" t="str">
        <f ca="1">+IFERROR(IF(Tabla2[[#This Row],[FECHA CESE/BAJA]]="","No Aplica",IF(AND(MONTH(Tabla2[[#This Row],[FECHA CESE/BAJA]])=MONTH(TODAY()-30),YEAR(Tabla2[[#This Row],[FECHA CESE/BAJA]])=YEAR(TODAY())),MONTH(TODAY()-30)&amp;"-"&amp;YEAR(TODAY()),"Borrar")),"No aplica")</f>
        <v>No Aplica</v>
      </c>
      <c r="AC2984" t="str">
        <f ca="1">+IFERROR(IF(Tabla2[[#This Row],[FECHA INICIO DE LABORES EN OBRA]]="","No Aplica",IF(AND(MONTH(Tabla2[[#This Row],[FECHA INICIO DE LABORES EN OBRA]])=MONTH(TODAY()-30),YEAR(Tabla2[[#This Row],[FECHA INICIO DE LABORES EN OBRA]])=YEAR(TODAY())),MONTH(TODAY()-30)&amp;"-"&amp;YEAR(TODAY()),"No Aplica")),"No Aplica")</f>
        <v>No Aplica</v>
      </c>
    </row>
    <row r="2985" spans="1:29" x14ac:dyDescent="0.25">
      <c r="A2985" s="2" t="s">
        <v>2506</v>
      </c>
      <c r="B2985" s="3" t="s">
        <v>41</v>
      </c>
      <c r="C2985" s="3" t="s">
        <v>41</v>
      </c>
      <c r="D2985" s="3" t="s">
        <v>2790</v>
      </c>
      <c r="E2985" s="3" t="s">
        <v>2791</v>
      </c>
      <c r="F2985" s="36">
        <v>25217</v>
      </c>
      <c r="G2985" s="3">
        <v>2</v>
      </c>
      <c r="H2985" s="3" t="s">
        <v>1458</v>
      </c>
      <c r="I2985" s="3" t="s">
        <v>2491</v>
      </c>
      <c r="J2985" s="3" t="s">
        <v>2792</v>
      </c>
      <c r="K2985" s="3" t="s">
        <v>2793</v>
      </c>
      <c r="L2985" s="8" t="s">
        <v>9813</v>
      </c>
      <c r="M2985" s="5"/>
      <c r="N2985" s="13" t="s">
        <v>1043</v>
      </c>
      <c r="O2985" s="5">
        <v>44933</v>
      </c>
      <c r="P2985" s="8">
        <v>1</v>
      </c>
      <c r="Q2985" s="9">
        <v>4</v>
      </c>
      <c r="R2985" s="9" t="str">
        <f>IFERROR(VLOOKUP(Tabla2[[#This Row],[CONTRATISTA PRNCIPAL]],Hoja1!$L$5:$M$9,2,FALSE),"CJV")</f>
        <v>CJV</v>
      </c>
      <c r="S2985" s="9" t="str">
        <f>IF(Tabla2[[#This Row],[EMPRESA]]=Tabla2[[#This Row],[CONTRATISTA PRNCIPAL]],"Principal","Secundaria")</f>
        <v>Principal</v>
      </c>
      <c r="T2985" s="10">
        <f>IFERROR(1/COUNTIF(Tabla2[CONTRATISTA PRNCIPAL],Tabla2[[#This Row],[CONTRATISTA PRNCIPAL]]),0)</f>
        <v>6.41025641025641E-3</v>
      </c>
      <c r="U2985" s="33">
        <f ca="1">IF(((TODAY()-Tabla2[[#This Row],[FECHA NACIMIENTO]])/365)&lt;18,"Corregir", IF(((TODAY()-Tabla2[[#This Row],[FECHA NACIMIENTO]])/365)&gt;80, "Corregir",ROUNDDOWN(((TODAY()-Tabla2[[#This Row],[FECHA NACIMIENTO]])/365),0)))</f>
        <v>54</v>
      </c>
      <c r="V298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985" s="34" t="str">
        <f ca="1">+IF(Tabla2[[#This Row],[Edad]]="Corregir","Corregir","Ok")</f>
        <v>Ok</v>
      </c>
      <c r="X2985" s="10" t="str">
        <f>+IFERROR(VLOOKUP(Tabla2[[#This Row],[DISTRITO SEGÚN DNI]],Hoja1!$A$2:$B$55,2,FALSE),"No")</f>
        <v>No</v>
      </c>
      <c r="Y2985" s="10" t="str">
        <f>IF(OR(LOWER(Tabla2[[#This Row],[GENERO]])="masculino", LOWER(Tabla2[[#This Row],[GENERO]])="femenino"),"OK","Corregir")</f>
        <v>OK</v>
      </c>
      <c r="Z2985" s="10" t="str">
        <f>+IF(Tabla2[[#This Row],[Nro. DNI / CE]]="","Corregir",IF(LEN(Tabla2[[#This Row],[Nro. DNI / CE]])&gt;=8,"OK","Corregir"))</f>
        <v>OK</v>
      </c>
      <c r="AA2985" s="10">
        <f>COUNTIF(Tabla2[APELLIDOS Y NOMBRES],Tabla2[[#This Row],[APELLIDOS Y NOMBRES]])</f>
        <v>1</v>
      </c>
      <c r="AB2985" t="str">
        <f ca="1">+IFERROR(IF(Tabla2[[#This Row],[FECHA CESE/BAJA]]="","No Aplica",IF(AND(MONTH(Tabla2[[#This Row],[FECHA CESE/BAJA]])=MONTH(TODAY()-30),YEAR(Tabla2[[#This Row],[FECHA CESE/BAJA]])=YEAR(TODAY())),MONTH(TODAY()-30)&amp;"-"&amp;YEAR(TODAY()),"Borrar")),"No aplica")</f>
        <v>No Aplica</v>
      </c>
      <c r="AC2985" t="str">
        <f ca="1">+IFERROR(IF(Tabla2[[#This Row],[FECHA INICIO DE LABORES EN OBRA]]="","No Aplica",IF(AND(MONTH(Tabla2[[#This Row],[FECHA INICIO DE LABORES EN OBRA]])=MONTH(TODAY()-30),YEAR(Tabla2[[#This Row],[FECHA INICIO DE LABORES EN OBRA]])=YEAR(TODAY())),MONTH(TODAY()-30)&amp;"-"&amp;YEAR(TODAY()),"No Aplica")),"No Aplica")</f>
        <v>No Aplica</v>
      </c>
    </row>
    <row r="2986" spans="1:29" x14ac:dyDescent="0.25">
      <c r="A2986" s="2" t="s">
        <v>2506</v>
      </c>
      <c r="B2986" s="3" t="s">
        <v>41</v>
      </c>
      <c r="C2986" s="3" t="s">
        <v>41</v>
      </c>
      <c r="D2986" s="3" t="s">
        <v>2692</v>
      </c>
      <c r="E2986" s="3" t="s">
        <v>2693</v>
      </c>
      <c r="F2986" s="36">
        <v>22867</v>
      </c>
      <c r="G2986" s="3">
        <v>1</v>
      </c>
      <c r="H2986" s="3" t="s">
        <v>2694</v>
      </c>
      <c r="I2986" s="3" t="s">
        <v>2574</v>
      </c>
      <c r="J2986" s="3" t="s">
        <v>2695</v>
      </c>
      <c r="K2986" s="3" t="s">
        <v>1219</v>
      </c>
      <c r="L2986" s="8" t="s">
        <v>9813</v>
      </c>
      <c r="M2986" s="5"/>
      <c r="N2986" s="13" t="s">
        <v>1043</v>
      </c>
      <c r="O2986" s="5">
        <v>44319</v>
      </c>
      <c r="P2986" s="8">
        <v>1</v>
      </c>
      <c r="Q2986" s="9">
        <v>2</v>
      </c>
      <c r="R2986" s="9" t="str">
        <f>IFERROR(VLOOKUP(Tabla2[[#This Row],[CONTRATISTA PRNCIPAL]],Hoja1!$L$5:$M$9,2,FALSE),"CJV")</f>
        <v>CJV</v>
      </c>
      <c r="S2986" s="9" t="str">
        <f>IF(Tabla2[[#This Row],[EMPRESA]]=Tabla2[[#This Row],[CONTRATISTA PRNCIPAL]],"Principal","Secundaria")</f>
        <v>Principal</v>
      </c>
      <c r="T2986" s="10">
        <f>IFERROR(1/COUNTIF(Tabla2[CONTRATISTA PRNCIPAL],Tabla2[[#This Row],[CONTRATISTA PRNCIPAL]]),0)</f>
        <v>6.41025641025641E-3</v>
      </c>
      <c r="U2986" s="33">
        <f ca="1">IF(((TODAY()-Tabla2[[#This Row],[FECHA NACIMIENTO]])/365)&lt;18,"Corregir", IF(((TODAY()-Tabla2[[#This Row],[FECHA NACIMIENTO]])/365)&gt;80, "Corregir",ROUNDDOWN(((TODAY()-Tabla2[[#This Row],[FECHA NACIMIENTO]])/365),0)))</f>
        <v>61</v>
      </c>
      <c r="V298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2986" s="34" t="str">
        <f ca="1">+IF(Tabla2[[#This Row],[Edad]]="Corregir","Corregir","Ok")</f>
        <v>Ok</v>
      </c>
      <c r="X2986" s="10" t="str">
        <f>+IFERROR(VLOOKUP(Tabla2[[#This Row],[DISTRITO SEGÚN DNI]],Hoja1!$A$2:$B$55,2,FALSE),"No")</f>
        <v>No</v>
      </c>
      <c r="Y2986" s="10" t="str">
        <f>IF(OR(LOWER(Tabla2[[#This Row],[GENERO]])="masculino", LOWER(Tabla2[[#This Row],[GENERO]])="femenino"),"OK","Corregir")</f>
        <v>OK</v>
      </c>
      <c r="Z2986" s="10" t="str">
        <f>+IF(Tabla2[[#This Row],[Nro. DNI / CE]]="","Corregir",IF(LEN(Tabla2[[#This Row],[Nro. DNI / CE]])&gt;=8,"OK","Corregir"))</f>
        <v>OK</v>
      </c>
      <c r="AA2986" s="10">
        <f>COUNTIF(Tabla2[APELLIDOS Y NOMBRES],Tabla2[[#This Row],[APELLIDOS Y NOMBRES]])</f>
        <v>1</v>
      </c>
      <c r="AB2986" t="str">
        <f ca="1">+IFERROR(IF(Tabla2[[#This Row],[FECHA CESE/BAJA]]="","No Aplica",IF(AND(MONTH(Tabla2[[#This Row],[FECHA CESE/BAJA]])=MONTH(TODAY()-30),YEAR(Tabla2[[#This Row],[FECHA CESE/BAJA]])=YEAR(TODAY())),MONTH(TODAY()-30)&amp;"-"&amp;YEAR(TODAY()),"Borrar")),"No aplica")</f>
        <v>No Aplica</v>
      </c>
      <c r="AC2986" t="str">
        <f ca="1">+IFERROR(IF(Tabla2[[#This Row],[FECHA INICIO DE LABORES EN OBRA]]="","No Aplica",IF(AND(MONTH(Tabla2[[#This Row],[FECHA INICIO DE LABORES EN OBRA]])=MONTH(TODAY()-30),YEAR(Tabla2[[#This Row],[FECHA INICIO DE LABORES EN OBRA]])=YEAR(TODAY())),MONTH(TODAY()-30)&amp;"-"&amp;YEAR(TODAY()),"No Aplica")),"No Aplica")</f>
        <v>No Aplica</v>
      </c>
    </row>
    <row r="2987" spans="1:29" x14ac:dyDescent="0.25">
      <c r="A2987" s="2" t="s">
        <v>2506</v>
      </c>
      <c r="B2987" s="3" t="s">
        <v>41</v>
      </c>
      <c r="C2987" s="3" t="s">
        <v>41</v>
      </c>
      <c r="D2987" s="3" t="s">
        <v>2777</v>
      </c>
      <c r="E2987" s="3" t="s">
        <v>2778</v>
      </c>
      <c r="F2987" s="36">
        <v>29098</v>
      </c>
      <c r="G2987" s="3">
        <v>2</v>
      </c>
      <c r="H2987" s="3" t="s">
        <v>2707</v>
      </c>
      <c r="I2987" s="3" t="s">
        <v>2491</v>
      </c>
      <c r="J2987" s="3" t="s">
        <v>2779</v>
      </c>
      <c r="K2987" s="3" t="s">
        <v>2455</v>
      </c>
      <c r="L2987" s="8" t="s">
        <v>9813</v>
      </c>
      <c r="M2987" s="5"/>
      <c r="N2987" s="13" t="s">
        <v>1043</v>
      </c>
      <c r="O2987" s="5">
        <v>44880</v>
      </c>
      <c r="P2987" s="8">
        <v>1</v>
      </c>
      <c r="Q2987" s="9">
        <v>4</v>
      </c>
      <c r="R2987" s="9" t="str">
        <f>IFERROR(VLOOKUP(Tabla2[[#This Row],[CONTRATISTA PRNCIPAL]],Hoja1!$L$5:$M$9,2,FALSE),"CJV")</f>
        <v>CJV</v>
      </c>
      <c r="S2987" s="9" t="str">
        <f>IF(Tabla2[[#This Row],[EMPRESA]]=Tabla2[[#This Row],[CONTRATISTA PRNCIPAL]],"Principal","Secundaria")</f>
        <v>Principal</v>
      </c>
      <c r="T2987" s="10">
        <f>IFERROR(1/COUNTIF(Tabla2[CONTRATISTA PRNCIPAL],Tabla2[[#This Row],[CONTRATISTA PRNCIPAL]]),0)</f>
        <v>6.41025641025641E-3</v>
      </c>
      <c r="U2987" s="33">
        <f ca="1">IF(((TODAY()-Tabla2[[#This Row],[FECHA NACIMIENTO]])/365)&lt;18,"Corregir", IF(((TODAY()-Tabla2[[#This Row],[FECHA NACIMIENTO]])/365)&gt;80, "Corregir",ROUNDDOWN(((TODAY()-Tabla2[[#This Row],[FECHA NACIMIENTO]])/365),0)))</f>
        <v>44</v>
      </c>
      <c r="V298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987" s="34" t="str">
        <f ca="1">+IF(Tabla2[[#This Row],[Edad]]="Corregir","Corregir","Ok")</f>
        <v>Ok</v>
      </c>
      <c r="X2987" s="10" t="str">
        <f>+IFERROR(VLOOKUP(Tabla2[[#This Row],[DISTRITO SEGÚN DNI]],Hoja1!$A$2:$B$55,2,FALSE),"No")</f>
        <v>No</v>
      </c>
      <c r="Y2987" s="10" t="str">
        <f>IF(OR(LOWER(Tabla2[[#This Row],[GENERO]])="masculino", LOWER(Tabla2[[#This Row],[GENERO]])="femenino"),"OK","Corregir")</f>
        <v>OK</v>
      </c>
      <c r="Z2987" s="10" t="str">
        <f>+IF(Tabla2[[#This Row],[Nro. DNI / CE]]="","Corregir",IF(LEN(Tabla2[[#This Row],[Nro. DNI / CE]])&gt;=8,"OK","Corregir"))</f>
        <v>OK</v>
      </c>
      <c r="AA2987" s="10">
        <f>COUNTIF(Tabla2[APELLIDOS Y NOMBRES],Tabla2[[#This Row],[APELLIDOS Y NOMBRES]])</f>
        <v>1</v>
      </c>
      <c r="AB2987" t="str">
        <f ca="1">+IFERROR(IF(Tabla2[[#This Row],[FECHA CESE/BAJA]]="","No Aplica",IF(AND(MONTH(Tabla2[[#This Row],[FECHA CESE/BAJA]])=MONTH(TODAY()-30),YEAR(Tabla2[[#This Row],[FECHA CESE/BAJA]])=YEAR(TODAY())),MONTH(TODAY()-30)&amp;"-"&amp;YEAR(TODAY()),"Borrar")),"No aplica")</f>
        <v>No Aplica</v>
      </c>
      <c r="AC2987" t="str">
        <f ca="1">+IFERROR(IF(Tabla2[[#This Row],[FECHA INICIO DE LABORES EN OBRA]]="","No Aplica",IF(AND(MONTH(Tabla2[[#This Row],[FECHA INICIO DE LABORES EN OBRA]])=MONTH(TODAY()-30),YEAR(Tabla2[[#This Row],[FECHA INICIO DE LABORES EN OBRA]])=YEAR(TODAY())),MONTH(TODAY()-30)&amp;"-"&amp;YEAR(TODAY()),"No Aplica")),"No Aplica")</f>
        <v>No Aplica</v>
      </c>
    </row>
    <row r="2988" spans="1:29" x14ac:dyDescent="0.25">
      <c r="A2988" s="2" t="s">
        <v>2506</v>
      </c>
      <c r="B2988" s="3" t="s">
        <v>41</v>
      </c>
      <c r="C2988" s="3" t="s">
        <v>41</v>
      </c>
      <c r="D2988" s="3" t="s">
        <v>2655</v>
      </c>
      <c r="E2988" s="3" t="s">
        <v>2656</v>
      </c>
      <c r="F2988" s="36">
        <v>32960</v>
      </c>
      <c r="G2988" s="3">
        <v>1</v>
      </c>
      <c r="H2988" s="3" t="s">
        <v>2657</v>
      </c>
      <c r="I2988" s="3" t="s">
        <v>2565</v>
      </c>
      <c r="J2988" s="3" t="s">
        <v>2658</v>
      </c>
      <c r="K2988" s="3" t="s">
        <v>1063</v>
      </c>
      <c r="L2988" s="8" t="s">
        <v>9813</v>
      </c>
      <c r="M2988" s="5"/>
      <c r="N2988" s="13" t="s">
        <v>1043</v>
      </c>
      <c r="O2988" s="5">
        <v>44160</v>
      </c>
      <c r="P2988" s="8">
        <v>1</v>
      </c>
      <c r="Q2988" s="9">
        <v>2</v>
      </c>
      <c r="R2988" s="9" t="str">
        <f>IFERROR(VLOOKUP(Tabla2[[#This Row],[CONTRATISTA PRNCIPAL]],Hoja1!$L$5:$M$9,2,FALSE),"CJV")</f>
        <v>CJV</v>
      </c>
      <c r="S2988" s="9" t="str">
        <f>IF(Tabla2[[#This Row],[EMPRESA]]=Tabla2[[#This Row],[CONTRATISTA PRNCIPAL]],"Principal","Secundaria")</f>
        <v>Principal</v>
      </c>
      <c r="T2988" s="10">
        <f>IFERROR(1/COUNTIF(Tabla2[CONTRATISTA PRNCIPAL],Tabla2[[#This Row],[CONTRATISTA PRNCIPAL]]),0)</f>
        <v>6.41025641025641E-3</v>
      </c>
      <c r="U2988" s="33">
        <f ca="1">IF(((TODAY()-Tabla2[[#This Row],[FECHA NACIMIENTO]])/365)&lt;18,"Corregir", IF(((TODAY()-Tabla2[[#This Row],[FECHA NACIMIENTO]])/365)&gt;80, "Corregir",ROUNDDOWN(((TODAY()-Tabla2[[#This Row],[FECHA NACIMIENTO]])/365),0)))</f>
        <v>33</v>
      </c>
      <c r="V298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988" s="34" t="str">
        <f ca="1">+IF(Tabla2[[#This Row],[Edad]]="Corregir","Corregir","Ok")</f>
        <v>Ok</v>
      </c>
      <c r="X2988" s="10" t="str">
        <f>+IFERROR(VLOOKUP(Tabla2[[#This Row],[DISTRITO SEGÚN DNI]],Hoja1!$A$2:$B$55,2,FALSE),"No")</f>
        <v>No</v>
      </c>
      <c r="Y2988" s="10" t="str">
        <f>IF(OR(LOWER(Tabla2[[#This Row],[GENERO]])="masculino", LOWER(Tabla2[[#This Row],[GENERO]])="femenino"),"OK","Corregir")</f>
        <v>OK</v>
      </c>
      <c r="Z2988" s="10" t="str">
        <f>+IF(Tabla2[[#This Row],[Nro. DNI / CE]]="","Corregir",IF(LEN(Tabla2[[#This Row],[Nro. DNI / CE]])&gt;=8,"OK","Corregir"))</f>
        <v>OK</v>
      </c>
      <c r="AA2988" s="10">
        <f>COUNTIF(Tabla2[APELLIDOS Y NOMBRES],Tabla2[[#This Row],[APELLIDOS Y NOMBRES]])</f>
        <v>1</v>
      </c>
      <c r="AB2988" t="str">
        <f ca="1">+IFERROR(IF(Tabla2[[#This Row],[FECHA CESE/BAJA]]="","No Aplica",IF(AND(MONTH(Tabla2[[#This Row],[FECHA CESE/BAJA]])=MONTH(TODAY()-30),YEAR(Tabla2[[#This Row],[FECHA CESE/BAJA]])=YEAR(TODAY())),MONTH(TODAY()-30)&amp;"-"&amp;YEAR(TODAY()),"Borrar")),"No aplica")</f>
        <v>No Aplica</v>
      </c>
      <c r="AC2988" t="str">
        <f ca="1">+IFERROR(IF(Tabla2[[#This Row],[FECHA INICIO DE LABORES EN OBRA]]="","No Aplica",IF(AND(MONTH(Tabla2[[#This Row],[FECHA INICIO DE LABORES EN OBRA]])=MONTH(TODAY()-30),YEAR(Tabla2[[#This Row],[FECHA INICIO DE LABORES EN OBRA]])=YEAR(TODAY())),MONTH(TODAY()-30)&amp;"-"&amp;YEAR(TODAY()),"No Aplica")),"No Aplica")</f>
        <v>No Aplica</v>
      </c>
    </row>
    <row r="2989" spans="1:29" x14ac:dyDescent="0.25">
      <c r="A2989" s="2" t="s">
        <v>2506</v>
      </c>
      <c r="B2989" s="3" t="s">
        <v>41</v>
      </c>
      <c r="C2989" s="3" t="s">
        <v>41</v>
      </c>
      <c r="D2989" s="3" t="s">
        <v>2662</v>
      </c>
      <c r="E2989" s="3" t="s">
        <v>2663</v>
      </c>
      <c r="F2989" s="36">
        <v>30846</v>
      </c>
      <c r="G2989" s="3">
        <v>2</v>
      </c>
      <c r="H2989" s="3" t="s">
        <v>1457</v>
      </c>
      <c r="I2989" s="3" t="s">
        <v>2491</v>
      </c>
      <c r="J2989" s="3" t="s">
        <v>2664</v>
      </c>
      <c r="K2989" s="3" t="s">
        <v>2665</v>
      </c>
      <c r="L2989" s="8" t="s">
        <v>9813</v>
      </c>
      <c r="M2989" s="5"/>
      <c r="N2989" s="13" t="s">
        <v>1043</v>
      </c>
      <c r="O2989" s="5">
        <v>44207</v>
      </c>
      <c r="P2989" s="8">
        <v>1</v>
      </c>
      <c r="Q2989" s="9">
        <v>4</v>
      </c>
      <c r="R2989" s="9" t="str">
        <f>IFERROR(VLOOKUP(Tabla2[[#This Row],[CONTRATISTA PRNCIPAL]],Hoja1!$L$5:$M$9,2,FALSE),"CJV")</f>
        <v>CJV</v>
      </c>
      <c r="S2989" s="9" t="str">
        <f>IF(Tabla2[[#This Row],[EMPRESA]]=Tabla2[[#This Row],[CONTRATISTA PRNCIPAL]],"Principal","Secundaria")</f>
        <v>Principal</v>
      </c>
      <c r="T2989" s="10">
        <f>IFERROR(1/COUNTIF(Tabla2[CONTRATISTA PRNCIPAL],Tabla2[[#This Row],[CONTRATISTA PRNCIPAL]]),0)</f>
        <v>6.41025641025641E-3</v>
      </c>
      <c r="U2989" s="33">
        <f ca="1">IF(((TODAY()-Tabla2[[#This Row],[FECHA NACIMIENTO]])/365)&lt;18,"Corregir", IF(((TODAY()-Tabla2[[#This Row],[FECHA NACIMIENTO]])/365)&gt;80, "Corregir",ROUNDDOWN(((TODAY()-Tabla2[[#This Row],[FECHA NACIMIENTO]])/365),0)))</f>
        <v>39</v>
      </c>
      <c r="V298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989" s="34" t="str">
        <f ca="1">+IF(Tabla2[[#This Row],[Edad]]="Corregir","Corregir","Ok")</f>
        <v>Ok</v>
      </c>
      <c r="X2989" s="10" t="str">
        <f>+IFERROR(VLOOKUP(Tabla2[[#This Row],[DISTRITO SEGÚN DNI]],Hoja1!$A$2:$B$55,2,FALSE),"No")</f>
        <v>No</v>
      </c>
      <c r="Y2989" s="10" t="str">
        <f>IF(OR(LOWER(Tabla2[[#This Row],[GENERO]])="masculino", LOWER(Tabla2[[#This Row],[GENERO]])="femenino"),"OK","Corregir")</f>
        <v>OK</v>
      </c>
      <c r="Z2989" s="10" t="str">
        <f>+IF(Tabla2[[#This Row],[Nro. DNI / CE]]="","Corregir",IF(LEN(Tabla2[[#This Row],[Nro. DNI / CE]])&gt;=8,"OK","Corregir"))</f>
        <v>OK</v>
      </c>
      <c r="AA2989" s="10">
        <f>COUNTIF(Tabla2[APELLIDOS Y NOMBRES],Tabla2[[#This Row],[APELLIDOS Y NOMBRES]])</f>
        <v>1</v>
      </c>
      <c r="AB2989" t="str">
        <f ca="1">+IFERROR(IF(Tabla2[[#This Row],[FECHA CESE/BAJA]]="","No Aplica",IF(AND(MONTH(Tabla2[[#This Row],[FECHA CESE/BAJA]])=MONTH(TODAY()-30),YEAR(Tabla2[[#This Row],[FECHA CESE/BAJA]])=YEAR(TODAY())),MONTH(TODAY()-30)&amp;"-"&amp;YEAR(TODAY()),"Borrar")),"No aplica")</f>
        <v>No Aplica</v>
      </c>
      <c r="AC2989" t="str">
        <f ca="1">+IFERROR(IF(Tabla2[[#This Row],[FECHA INICIO DE LABORES EN OBRA]]="","No Aplica",IF(AND(MONTH(Tabla2[[#This Row],[FECHA INICIO DE LABORES EN OBRA]])=MONTH(TODAY()-30),YEAR(Tabla2[[#This Row],[FECHA INICIO DE LABORES EN OBRA]])=YEAR(TODAY())),MONTH(TODAY()-30)&amp;"-"&amp;YEAR(TODAY()),"No Aplica")),"No Aplica")</f>
        <v>No Aplica</v>
      </c>
    </row>
    <row r="2990" spans="1:29" x14ac:dyDescent="0.25">
      <c r="A2990" s="2" t="s">
        <v>2506</v>
      </c>
      <c r="B2990" s="3" t="s">
        <v>41</v>
      </c>
      <c r="C2990" s="3" t="s">
        <v>41</v>
      </c>
      <c r="D2990" s="3" t="s">
        <v>2709</v>
      </c>
      <c r="E2990" s="3" t="s">
        <v>2710</v>
      </c>
      <c r="F2990" s="36">
        <v>24797</v>
      </c>
      <c r="G2990" s="3">
        <v>2</v>
      </c>
      <c r="H2990" s="3" t="s">
        <v>1442</v>
      </c>
      <c r="I2990" s="3" t="s">
        <v>2491</v>
      </c>
      <c r="J2990" s="3" t="s">
        <v>2711</v>
      </c>
      <c r="K2990" s="3" t="s">
        <v>1063</v>
      </c>
      <c r="L2990" s="8" t="s">
        <v>9813</v>
      </c>
      <c r="M2990" s="5"/>
      <c r="N2990" s="13" t="s">
        <v>1043</v>
      </c>
      <c r="O2990" s="5">
        <v>44676</v>
      </c>
      <c r="P2990" s="8">
        <v>1</v>
      </c>
      <c r="Q2990" s="9">
        <v>4</v>
      </c>
      <c r="R2990" s="9" t="str">
        <f>IFERROR(VLOOKUP(Tabla2[[#This Row],[CONTRATISTA PRNCIPAL]],Hoja1!$L$5:$M$9,2,FALSE),"CJV")</f>
        <v>CJV</v>
      </c>
      <c r="S2990" s="9" t="str">
        <f>IF(Tabla2[[#This Row],[EMPRESA]]=Tabla2[[#This Row],[CONTRATISTA PRNCIPAL]],"Principal","Secundaria")</f>
        <v>Principal</v>
      </c>
      <c r="T2990" s="10">
        <f>IFERROR(1/COUNTIF(Tabla2[CONTRATISTA PRNCIPAL],Tabla2[[#This Row],[CONTRATISTA PRNCIPAL]]),0)</f>
        <v>6.41025641025641E-3</v>
      </c>
      <c r="U2990" s="33">
        <f ca="1">IF(((TODAY()-Tabla2[[#This Row],[FECHA NACIMIENTO]])/365)&lt;18,"Corregir", IF(((TODAY()-Tabla2[[#This Row],[FECHA NACIMIENTO]])/365)&gt;80, "Corregir",ROUNDDOWN(((TODAY()-Tabla2[[#This Row],[FECHA NACIMIENTO]])/365),0)))</f>
        <v>55</v>
      </c>
      <c r="V299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2990" s="34" t="str">
        <f ca="1">+IF(Tabla2[[#This Row],[Edad]]="Corregir","Corregir","Ok")</f>
        <v>Ok</v>
      </c>
      <c r="X2990" s="10" t="str">
        <f>+IFERROR(VLOOKUP(Tabla2[[#This Row],[DISTRITO SEGÚN DNI]],Hoja1!$A$2:$B$55,2,FALSE),"No")</f>
        <v>No</v>
      </c>
      <c r="Y2990" s="10" t="str">
        <f>IF(OR(LOWER(Tabla2[[#This Row],[GENERO]])="masculino", LOWER(Tabla2[[#This Row],[GENERO]])="femenino"),"OK","Corregir")</f>
        <v>OK</v>
      </c>
      <c r="Z2990" s="10" t="str">
        <f>+IF(Tabla2[[#This Row],[Nro. DNI / CE]]="","Corregir",IF(LEN(Tabla2[[#This Row],[Nro. DNI / CE]])&gt;=8,"OK","Corregir"))</f>
        <v>OK</v>
      </c>
      <c r="AA2990" s="10">
        <f>COUNTIF(Tabla2[APELLIDOS Y NOMBRES],Tabla2[[#This Row],[APELLIDOS Y NOMBRES]])</f>
        <v>1</v>
      </c>
      <c r="AB2990" t="str">
        <f ca="1">+IFERROR(IF(Tabla2[[#This Row],[FECHA CESE/BAJA]]="","No Aplica",IF(AND(MONTH(Tabla2[[#This Row],[FECHA CESE/BAJA]])=MONTH(TODAY()-30),YEAR(Tabla2[[#This Row],[FECHA CESE/BAJA]])=YEAR(TODAY())),MONTH(TODAY()-30)&amp;"-"&amp;YEAR(TODAY()),"Borrar")),"No aplica")</f>
        <v>No Aplica</v>
      </c>
      <c r="AC2990" t="str">
        <f ca="1">+IFERROR(IF(Tabla2[[#This Row],[FECHA INICIO DE LABORES EN OBRA]]="","No Aplica",IF(AND(MONTH(Tabla2[[#This Row],[FECHA INICIO DE LABORES EN OBRA]])=MONTH(TODAY()-30),YEAR(Tabla2[[#This Row],[FECHA INICIO DE LABORES EN OBRA]])=YEAR(TODAY())),MONTH(TODAY()-30)&amp;"-"&amp;YEAR(TODAY()),"No Aplica")),"No Aplica")</f>
        <v>No Aplica</v>
      </c>
    </row>
    <row r="2991" spans="1:29" x14ac:dyDescent="0.25">
      <c r="A2991" s="2" t="s">
        <v>2506</v>
      </c>
      <c r="B2991" s="3" t="s">
        <v>41</v>
      </c>
      <c r="C2991" s="3" t="s">
        <v>41</v>
      </c>
      <c r="D2991" s="3" t="s">
        <v>2618</v>
      </c>
      <c r="E2991" s="3" t="s">
        <v>2619</v>
      </c>
      <c r="F2991" s="36">
        <v>34079</v>
      </c>
      <c r="G2991" s="3">
        <v>2</v>
      </c>
      <c r="H2991" s="3" t="s">
        <v>1457</v>
      </c>
      <c r="I2991" s="3" t="s">
        <v>2565</v>
      </c>
      <c r="J2991" s="3" t="s">
        <v>2620</v>
      </c>
      <c r="K2991" s="3" t="s">
        <v>1063</v>
      </c>
      <c r="L2991" s="8" t="s">
        <v>9813</v>
      </c>
      <c r="M2991" s="5"/>
      <c r="N2991" s="13" t="s">
        <v>1043</v>
      </c>
      <c r="O2991" s="5">
        <v>44042</v>
      </c>
      <c r="P2991" s="8">
        <v>1</v>
      </c>
      <c r="Q2991" s="9">
        <v>4</v>
      </c>
      <c r="R2991" s="9" t="str">
        <f>IFERROR(VLOOKUP(Tabla2[[#This Row],[CONTRATISTA PRNCIPAL]],Hoja1!$L$5:$M$9,2,FALSE),"CJV")</f>
        <v>CJV</v>
      </c>
      <c r="S2991" s="9" t="str">
        <f>IF(Tabla2[[#This Row],[EMPRESA]]=Tabla2[[#This Row],[CONTRATISTA PRNCIPAL]],"Principal","Secundaria")</f>
        <v>Principal</v>
      </c>
      <c r="T2991" s="10">
        <f>IFERROR(1/COUNTIF(Tabla2[CONTRATISTA PRNCIPAL],Tabla2[[#This Row],[CONTRATISTA PRNCIPAL]]),0)</f>
        <v>6.41025641025641E-3</v>
      </c>
      <c r="U2991" s="33">
        <f ca="1">IF(((TODAY()-Tabla2[[#This Row],[FECHA NACIMIENTO]])/365)&lt;18,"Corregir", IF(((TODAY()-Tabla2[[#This Row],[FECHA NACIMIENTO]])/365)&gt;80, "Corregir",ROUNDDOWN(((TODAY()-Tabla2[[#This Row],[FECHA NACIMIENTO]])/365),0)))</f>
        <v>30</v>
      </c>
      <c r="V299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991" s="34" t="str">
        <f ca="1">+IF(Tabla2[[#This Row],[Edad]]="Corregir","Corregir","Ok")</f>
        <v>Ok</v>
      </c>
      <c r="X2991" s="10" t="str">
        <f>+IFERROR(VLOOKUP(Tabla2[[#This Row],[DISTRITO SEGÚN DNI]],Hoja1!$A$2:$B$55,2,FALSE),"No")</f>
        <v>No</v>
      </c>
      <c r="Y2991" s="10" t="str">
        <f>IF(OR(LOWER(Tabla2[[#This Row],[GENERO]])="masculino", LOWER(Tabla2[[#This Row],[GENERO]])="femenino"),"OK","Corregir")</f>
        <v>OK</v>
      </c>
      <c r="Z2991" s="10" t="str">
        <f>+IF(Tabla2[[#This Row],[Nro. DNI / CE]]="","Corregir",IF(LEN(Tabla2[[#This Row],[Nro. DNI / CE]])&gt;=8,"OK","Corregir"))</f>
        <v>OK</v>
      </c>
      <c r="AA2991" s="10">
        <f>COUNTIF(Tabla2[APELLIDOS Y NOMBRES],Tabla2[[#This Row],[APELLIDOS Y NOMBRES]])</f>
        <v>1</v>
      </c>
      <c r="AB2991" t="str">
        <f ca="1">+IFERROR(IF(Tabla2[[#This Row],[FECHA CESE/BAJA]]="","No Aplica",IF(AND(MONTH(Tabla2[[#This Row],[FECHA CESE/BAJA]])=MONTH(TODAY()-30),YEAR(Tabla2[[#This Row],[FECHA CESE/BAJA]])=YEAR(TODAY())),MONTH(TODAY()-30)&amp;"-"&amp;YEAR(TODAY()),"Borrar")),"No aplica")</f>
        <v>No Aplica</v>
      </c>
      <c r="AC2991" t="str">
        <f ca="1">+IFERROR(IF(Tabla2[[#This Row],[FECHA INICIO DE LABORES EN OBRA]]="","No Aplica",IF(AND(MONTH(Tabla2[[#This Row],[FECHA INICIO DE LABORES EN OBRA]])=MONTH(TODAY()-30),YEAR(Tabla2[[#This Row],[FECHA INICIO DE LABORES EN OBRA]])=YEAR(TODAY())),MONTH(TODAY()-30)&amp;"-"&amp;YEAR(TODAY()),"No Aplica")),"No Aplica")</f>
        <v>No Aplica</v>
      </c>
    </row>
    <row r="2992" spans="1:29" x14ac:dyDescent="0.25">
      <c r="A2992" s="2" t="s">
        <v>2506</v>
      </c>
      <c r="B2992" s="3" t="s">
        <v>41</v>
      </c>
      <c r="C2992" s="3" t="s">
        <v>41</v>
      </c>
      <c r="D2992" s="3" t="s">
        <v>2605</v>
      </c>
      <c r="E2992" s="3" t="s">
        <v>2606</v>
      </c>
      <c r="F2992" s="36">
        <v>32900</v>
      </c>
      <c r="G2992" s="3">
        <v>2</v>
      </c>
      <c r="H2992" s="3" t="s">
        <v>1457</v>
      </c>
      <c r="I2992" s="3" t="s">
        <v>2578</v>
      </c>
      <c r="J2992" s="3" t="s">
        <v>2607</v>
      </c>
      <c r="K2992" s="3" t="s">
        <v>1063</v>
      </c>
      <c r="L2992" s="8" t="s">
        <v>9813</v>
      </c>
      <c r="M2992" s="5"/>
      <c r="N2992" s="13" t="s">
        <v>1043</v>
      </c>
      <c r="O2992" s="5">
        <v>43878</v>
      </c>
      <c r="P2992" s="8">
        <v>1</v>
      </c>
      <c r="Q2992" s="9">
        <v>4</v>
      </c>
      <c r="R2992" s="9" t="str">
        <f>IFERROR(VLOOKUP(Tabla2[[#This Row],[CONTRATISTA PRNCIPAL]],Hoja1!$L$5:$M$9,2,FALSE),"CJV")</f>
        <v>CJV</v>
      </c>
      <c r="S2992" s="9" t="str">
        <f>IF(Tabla2[[#This Row],[EMPRESA]]=Tabla2[[#This Row],[CONTRATISTA PRNCIPAL]],"Principal","Secundaria")</f>
        <v>Principal</v>
      </c>
      <c r="T2992" s="10">
        <f>IFERROR(1/COUNTIF(Tabla2[CONTRATISTA PRNCIPAL],Tabla2[[#This Row],[CONTRATISTA PRNCIPAL]]),0)</f>
        <v>6.41025641025641E-3</v>
      </c>
      <c r="U2992" s="33">
        <f ca="1">IF(((TODAY()-Tabla2[[#This Row],[FECHA NACIMIENTO]])/365)&lt;18,"Corregir", IF(((TODAY()-Tabla2[[#This Row],[FECHA NACIMIENTO]])/365)&gt;80, "Corregir",ROUNDDOWN(((TODAY()-Tabla2[[#This Row],[FECHA NACIMIENTO]])/365),0)))</f>
        <v>33</v>
      </c>
      <c r="V299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992" s="34" t="str">
        <f ca="1">+IF(Tabla2[[#This Row],[Edad]]="Corregir","Corregir","Ok")</f>
        <v>Ok</v>
      </c>
      <c r="X2992" s="10" t="str">
        <f>+IFERROR(VLOOKUP(Tabla2[[#This Row],[DISTRITO SEGÚN DNI]],Hoja1!$A$2:$B$55,2,FALSE),"No")</f>
        <v>No</v>
      </c>
      <c r="Y2992" s="10" t="str">
        <f>IF(OR(LOWER(Tabla2[[#This Row],[GENERO]])="masculino", LOWER(Tabla2[[#This Row],[GENERO]])="femenino"),"OK","Corregir")</f>
        <v>OK</v>
      </c>
      <c r="Z2992" s="10" t="str">
        <f>+IF(Tabla2[[#This Row],[Nro. DNI / CE]]="","Corregir",IF(LEN(Tabla2[[#This Row],[Nro. DNI / CE]])&gt;=8,"OK","Corregir"))</f>
        <v>OK</v>
      </c>
      <c r="AA2992" s="10">
        <f>COUNTIF(Tabla2[APELLIDOS Y NOMBRES],Tabla2[[#This Row],[APELLIDOS Y NOMBRES]])</f>
        <v>1</v>
      </c>
      <c r="AB2992" t="str">
        <f ca="1">+IFERROR(IF(Tabla2[[#This Row],[FECHA CESE/BAJA]]="","No Aplica",IF(AND(MONTH(Tabla2[[#This Row],[FECHA CESE/BAJA]])=MONTH(TODAY()-30),YEAR(Tabla2[[#This Row],[FECHA CESE/BAJA]])=YEAR(TODAY())),MONTH(TODAY()-30)&amp;"-"&amp;YEAR(TODAY()),"Borrar")),"No aplica")</f>
        <v>No Aplica</v>
      </c>
      <c r="AC2992" t="str">
        <f ca="1">+IFERROR(IF(Tabla2[[#This Row],[FECHA INICIO DE LABORES EN OBRA]]="","No Aplica",IF(AND(MONTH(Tabla2[[#This Row],[FECHA INICIO DE LABORES EN OBRA]])=MONTH(TODAY()-30),YEAR(Tabla2[[#This Row],[FECHA INICIO DE LABORES EN OBRA]])=YEAR(TODAY())),MONTH(TODAY()-30)&amp;"-"&amp;YEAR(TODAY()),"No Aplica")),"No Aplica")</f>
        <v>No Aplica</v>
      </c>
    </row>
    <row r="2993" spans="1:29" x14ac:dyDescent="0.25">
      <c r="A2993" s="2" t="s">
        <v>2506</v>
      </c>
      <c r="B2993" s="3" t="s">
        <v>41</v>
      </c>
      <c r="C2993" s="3" t="s">
        <v>41</v>
      </c>
      <c r="D2993" s="3" t="s">
        <v>2739</v>
      </c>
      <c r="E2993" s="3" t="s">
        <v>2740</v>
      </c>
      <c r="F2993" s="36">
        <v>33095</v>
      </c>
      <c r="G2993" s="3">
        <v>2</v>
      </c>
      <c r="H2993" s="3" t="s">
        <v>2707</v>
      </c>
      <c r="I2993" s="3" t="s">
        <v>2491</v>
      </c>
      <c r="J2993" s="3" t="s">
        <v>2741</v>
      </c>
      <c r="K2993" s="3" t="s">
        <v>1633</v>
      </c>
      <c r="L2993" s="8" t="s">
        <v>9813</v>
      </c>
      <c r="M2993" s="5"/>
      <c r="N2993" s="13" t="s">
        <v>1484</v>
      </c>
      <c r="O2993" s="5">
        <v>44701</v>
      </c>
      <c r="P2993" s="8">
        <v>1</v>
      </c>
      <c r="Q2993" s="9">
        <v>4</v>
      </c>
      <c r="R2993" s="9" t="str">
        <f>IFERROR(VLOOKUP(Tabla2[[#This Row],[CONTRATISTA PRNCIPAL]],Hoja1!$L$5:$M$9,2,FALSE),"CJV")</f>
        <v>CJV</v>
      </c>
      <c r="S2993" s="9" t="str">
        <f>IF(Tabla2[[#This Row],[EMPRESA]]=Tabla2[[#This Row],[CONTRATISTA PRNCIPAL]],"Principal","Secundaria")</f>
        <v>Principal</v>
      </c>
      <c r="T2993" s="10">
        <f>IFERROR(1/COUNTIF(Tabla2[CONTRATISTA PRNCIPAL],Tabla2[[#This Row],[CONTRATISTA PRNCIPAL]]),0)</f>
        <v>6.41025641025641E-3</v>
      </c>
      <c r="U2993" s="33">
        <f ca="1">IF(((TODAY()-Tabla2[[#This Row],[FECHA NACIMIENTO]])/365)&lt;18,"Corregir", IF(((TODAY()-Tabla2[[#This Row],[FECHA NACIMIENTO]])/365)&gt;80, "Corregir",ROUNDDOWN(((TODAY()-Tabla2[[#This Row],[FECHA NACIMIENTO]])/365),0)))</f>
        <v>33</v>
      </c>
      <c r="V299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993" s="34" t="str">
        <f ca="1">+IF(Tabla2[[#This Row],[Edad]]="Corregir","Corregir","Ok")</f>
        <v>Ok</v>
      </c>
      <c r="X2993" s="10" t="str">
        <f>+IFERROR(VLOOKUP(Tabla2[[#This Row],[DISTRITO SEGÚN DNI]],Hoja1!$A$2:$B$55,2,FALSE),"No")</f>
        <v>No</v>
      </c>
      <c r="Y2993" s="10" t="str">
        <f>IF(OR(LOWER(Tabla2[[#This Row],[GENERO]])="masculino", LOWER(Tabla2[[#This Row],[GENERO]])="femenino"),"OK","Corregir")</f>
        <v>OK</v>
      </c>
      <c r="Z2993" s="10" t="str">
        <f>+IF(Tabla2[[#This Row],[Nro. DNI / CE]]="","Corregir",IF(LEN(Tabla2[[#This Row],[Nro. DNI / CE]])&gt;=8,"OK","Corregir"))</f>
        <v>OK</v>
      </c>
      <c r="AA2993" s="10">
        <f>COUNTIF(Tabla2[APELLIDOS Y NOMBRES],Tabla2[[#This Row],[APELLIDOS Y NOMBRES]])</f>
        <v>1</v>
      </c>
      <c r="AB2993" t="str">
        <f ca="1">+IFERROR(IF(Tabla2[[#This Row],[FECHA CESE/BAJA]]="","No Aplica",IF(AND(MONTH(Tabla2[[#This Row],[FECHA CESE/BAJA]])=MONTH(TODAY()-30),YEAR(Tabla2[[#This Row],[FECHA CESE/BAJA]])=YEAR(TODAY())),MONTH(TODAY()-30)&amp;"-"&amp;YEAR(TODAY()),"Borrar")),"No aplica")</f>
        <v>No Aplica</v>
      </c>
      <c r="AC2993" t="str">
        <f ca="1">+IFERROR(IF(Tabla2[[#This Row],[FECHA INICIO DE LABORES EN OBRA]]="","No Aplica",IF(AND(MONTH(Tabla2[[#This Row],[FECHA INICIO DE LABORES EN OBRA]])=MONTH(TODAY()-30),YEAR(Tabla2[[#This Row],[FECHA INICIO DE LABORES EN OBRA]])=YEAR(TODAY())),MONTH(TODAY()-30)&amp;"-"&amp;YEAR(TODAY()),"No Aplica")),"No Aplica")</f>
        <v>No Aplica</v>
      </c>
    </row>
    <row r="2994" spans="1:29" x14ac:dyDescent="0.25">
      <c r="A2994" s="2" t="s">
        <v>2506</v>
      </c>
      <c r="B2994" s="3" t="s">
        <v>41</v>
      </c>
      <c r="C2994" s="3" t="s">
        <v>41</v>
      </c>
      <c r="D2994" s="3" t="s">
        <v>2754</v>
      </c>
      <c r="E2994" s="3" t="s">
        <v>2755</v>
      </c>
      <c r="F2994" s="36">
        <v>31833</v>
      </c>
      <c r="G2994" s="3">
        <v>2</v>
      </c>
      <c r="H2994" s="3" t="s">
        <v>1458</v>
      </c>
      <c r="I2994" s="3" t="s">
        <v>2491</v>
      </c>
      <c r="J2994" s="3" t="s">
        <v>2756</v>
      </c>
      <c r="K2994" s="3" t="s">
        <v>1054</v>
      </c>
      <c r="L2994" s="8" t="s">
        <v>9813</v>
      </c>
      <c r="M2994" s="5"/>
      <c r="N2994" s="13" t="s">
        <v>1484</v>
      </c>
      <c r="O2994" s="5">
        <v>44727</v>
      </c>
      <c r="P2994" s="8">
        <v>1</v>
      </c>
      <c r="Q2994" s="9">
        <v>4</v>
      </c>
      <c r="R2994" s="9" t="str">
        <f>IFERROR(VLOOKUP(Tabla2[[#This Row],[CONTRATISTA PRNCIPAL]],Hoja1!$L$5:$M$9,2,FALSE),"CJV")</f>
        <v>CJV</v>
      </c>
      <c r="S2994" s="9" t="str">
        <f>IF(Tabla2[[#This Row],[EMPRESA]]=Tabla2[[#This Row],[CONTRATISTA PRNCIPAL]],"Principal","Secundaria")</f>
        <v>Principal</v>
      </c>
      <c r="T2994" s="10">
        <f>IFERROR(1/COUNTIF(Tabla2[CONTRATISTA PRNCIPAL],Tabla2[[#This Row],[CONTRATISTA PRNCIPAL]]),0)</f>
        <v>6.41025641025641E-3</v>
      </c>
      <c r="U2994" s="33">
        <f ca="1">IF(((TODAY()-Tabla2[[#This Row],[FECHA NACIMIENTO]])/365)&lt;18,"Corregir", IF(((TODAY()-Tabla2[[#This Row],[FECHA NACIMIENTO]])/365)&gt;80, "Corregir",ROUNDDOWN(((TODAY()-Tabla2[[#This Row],[FECHA NACIMIENTO]])/365),0)))</f>
        <v>36</v>
      </c>
      <c r="V299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994" s="34" t="str">
        <f ca="1">+IF(Tabla2[[#This Row],[Edad]]="Corregir","Corregir","Ok")</f>
        <v>Ok</v>
      </c>
      <c r="X2994" s="10" t="str">
        <f>+IFERROR(VLOOKUP(Tabla2[[#This Row],[DISTRITO SEGÚN DNI]],Hoja1!$A$2:$B$55,2,FALSE),"No")</f>
        <v>No</v>
      </c>
      <c r="Y2994" s="10" t="str">
        <f>IF(OR(LOWER(Tabla2[[#This Row],[GENERO]])="masculino", LOWER(Tabla2[[#This Row],[GENERO]])="femenino"),"OK","Corregir")</f>
        <v>OK</v>
      </c>
      <c r="Z2994" s="10" t="str">
        <f>+IF(Tabla2[[#This Row],[Nro. DNI / CE]]="","Corregir",IF(LEN(Tabla2[[#This Row],[Nro. DNI / CE]])&gt;=8,"OK","Corregir"))</f>
        <v>OK</v>
      </c>
      <c r="AA2994" s="10">
        <f>COUNTIF(Tabla2[APELLIDOS Y NOMBRES],Tabla2[[#This Row],[APELLIDOS Y NOMBRES]])</f>
        <v>1</v>
      </c>
      <c r="AB2994" t="str">
        <f ca="1">+IFERROR(IF(Tabla2[[#This Row],[FECHA CESE/BAJA]]="","No Aplica",IF(AND(MONTH(Tabla2[[#This Row],[FECHA CESE/BAJA]])=MONTH(TODAY()-30),YEAR(Tabla2[[#This Row],[FECHA CESE/BAJA]])=YEAR(TODAY())),MONTH(TODAY()-30)&amp;"-"&amp;YEAR(TODAY()),"Borrar")),"No aplica")</f>
        <v>No Aplica</v>
      </c>
      <c r="AC2994" t="str">
        <f ca="1">+IFERROR(IF(Tabla2[[#This Row],[FECHA INICIO DE LABORES EN OBRA]]="","No Aplica",IF(AND(MONTH(Tabla2[[#This Row],[FECHA INICIO DE LABORES EN OBRA]])=MONTH(TODAY()-30),YEAR(Tabla2[[#This Row],[FECHA INICIO DE LABORES EN OBRA]])=YEAR(TODAY())),MONTH(TODAY()-30)&amp;"-"&amp;YEAR(TODAY()),"No Aplica")),"No Aplica")</f>
        <v>No Aplica</v>
      </c>
    </row>
    <row r="2995" spans="1:29" x14ac:dyDescent="0.25">
      <c r="A2995" s="2" t="s">
        <v>2506</v>
      </c>
      <c r="B2995" s="3" t="s">
        <v>41</v>
      </c>
      <c r="C2995" s="3" t="s">
        <v>41</v>
      </c>
      <c r="D2995" s="3" t="s">
        <v>504</v>
      </c>
      <c r="E2995" s="3" t="s">
        <v>505</v>
      </c>
      <c r="F2995" s="36">
        <v>31285</v>
      </c>
      <c r="G2995" s="3">
        <v>2</v>
      </c>
      <c r="H2995" s="3" t="s">
        <v>1442</v>
      </c>
      <c r="I2995" s="3" t="s">
        <v>2491</v>
      </c>
      <c r="J2995" s="3" t="s">
        <v>2829</v>
      </c>
      <c r="K2995" s="3" t="s">
        <v>93</v>
      </c>
      <c r="L2995" s="8" t="s">
        <v>9813</v>
      </c>
      <c r="M2995" s="5"/>
      <c r="N2995" s="13" t="s">
        <v>1119</v>
      </c>
      <c r="O2995" s="5">
        <v>44984</v>
      </c>
      <c r="P2995" s="8">
        <v>1</v>
      </c>
      <c r="Q2995" s="9">
        <v>4</v>
      </c>
      <c r="R2995" s="9" t="str">
        <f>IFERROR(VLOOKUP(Tabla2[[#This Row],[CONTRATISTA PRNCIPAL]],Hoja1!$L$5:$M$9,2,FALSE),"CJV")</f>
        <v>CJV</v>
      </c>
      <c r="S2995" s="9" t="str">
        <f>IF(Tabla2[[#This Row],[EMPRESA]]=Tabla2[[#This Row],[CONTRATISTA PRNCIPAL]],"Principal","Secundaria")</f>
        <v>Principal</v>
      </c>
      <c r="T2995" s="10">
        <f>IFERROR(1/COUNTIF(Tabla2[CONTRATISTA PRNCIPAL],Tabla2[[#This Row],[CONTRATISTA PRNCIPAL]]),0)</f>
        <v>6.41025641025641E-3</v>
      </c>
      <c r="U2995" s="33">
        <f ca="1">IF(((TODAY()-Tabla2[[#This Row],[FECHA NACIMIENTO]])/365)&lt;18,"Corregir", IF(((TODAY()-Tabla2[[#This Row],[FECHA NACIMIENTO]])/365)&gt;80, "Corregir",ROUNDDOWN(((TODAY()-Tabla2[[#This Row],[FECHA NACIMIENTO]])/365),0)))</f>
        <v>38</v>
      </c>
      <c r="V299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2995" s="34" t="str">
        <f ca="1">+IF(Tabla2[[#This Row],[Edad]]="Corregir","Corregir","Ok")</f>
        <v>Ok</v>
      </c>
      <c r="X2995" s="10" t="str">
        <f>+IFERROR(VLOOKUP(Tabla2[[#This Row],[DISTRITO SEGÚN DNI]],Hoja1!$A$2:$B$55,2,FALSE),"No")</f>
        <v>ATE</v>
      </c>
      <c r="Y2995" s="10" t="str">
        <f>IF(OR(LOWER(Tabla2[[#This Row],[GENERO]])="masculino", LOWER(Tabla2[[#This Row],[GENERO]])="femenino"),"OK","Corregir")</f>
        <v>OK</v>
      </c>
      <c r="Z2995" s="10" t="str">
        <f>+IF(Tabla2[[#This Row],[Nro. DNI / CE]]="","Corregir",IF(LEN(Tabla2[[#This Row],[Nro. DNI / CE]])&gt;=8,"OK","Corregir"))</f>
        <v>OK</v>
      </c>
      <c r="AA2995" s="10">
        <f>COUNTIF(Tabla2[APELLIDOS Y NOMBRES],Tabla2[[#This Row],[APELLIDOS Y NOMBRES]])</f>
        <v>1</v>
      </c>
      <c r="AB2995" t="str">
        <f ca="1">+IFERROR(IF(Tabla2[[#This Row],[FECHA CESE/BAJA]]="","No Aplica",IF(AND(MONTH(Tabla2[[#This Row],[FECHA CESE/BAJA]])=MONTH(TODAY()-30),YEAR(Tabla2[[#This Row],[FECHA CESE/BAJA]])=YEAR(TODAY())),MONTH(TODAY()-30)&amp;"-"&amp;YEAR(TODAY()),"Borrar")),"No aplica")</f>
        <v>No Aplica</v>
      </c>
      <c r="AC2995" t="str">
        <f ca="1">+IFERROR(IF(Tabla2[[#This Row],[FECHA INICIO DE LABORES EN OBRA]]="","No Aplica",IF(AND(MONTH(Tabla2[[#This Row],[FECHA INICIO DE LABORES EN OBRA]])=MONTH(TODAY()-30),YEAR(Tabla2[[#This Row],[FECHA INICIO DE LABORES EN OBRA]])=YEAR(TODAY())),MONTH(TODAY()-30)&amp;"-"&amp;YEAR(TODAY()),"No Aplica")),"No Aplica")</f>
        <v>No Aplica</v>
      </c>
    </row>
    <row r="2996" spans="1:29" x14ac:dyDescent="0.25">
      <c r="A2996" s="2" t="s">
        <v>2506</v>
      </c>
      <c r="B2996" s="3" t="s">
        <v>41</v>
      </c>
      <c r="C2996" s="3" t="s">
        <v>41</v>
      </c>
      <c r="D2996" s="3">
        <v>10632709</v>
      </c>
      <c r="E2996" s="3" t="s">
        <v>2690</v>
      </c>
      <c r="F2996" s="36">
        <v>28239</v>
      </c>
      <c r="G2996" s="3">
        <v>1</v>
      </c>
      <c r="H2996" s="3" t="s">
        <v>2420</v>
      </c>
      <c r="I2996" s="3" t="s">
        <v>2574</v>
      </c>
      <c r="J2996" s="3" t="s">
        <v>2691</v>
      </c>
      <c r="K2996" s="3" t="s">
        <v>1047</v>
      </c>
      <c r="L2996" s="8" t="s">
        <v>9813</v>
      </c>
      <c r="M2996" s="5"/>
      <c r="N2996" s="13" t="s">
        <v>1043</v>
      </c>
      <c r="O2996" s="5">
        <v>44277</v>
      </c>
      <c r="P2996" s="8">
        <v>1</v>
      </c>
      <c r="Q2996" s="9">
        <v>2</v>
      </c>
      <c r="R2996" s="9" t="str">
        <f>IFERROR(VLOOKUP(Tabla2[[#This Row],[CONTRATISTA PRNCIPAL]],Hoja1!$L$5:$M$9,2,FALSE),"CJV")</f>
        <v>CJV</v>
      </c>
      <c r="S2996" s="9" t="str">
        <f>IF(Tabla2[[#This Row],[EMPRESA]]=Tabla2[[#This Row],[CONTRATISTA PRNCIPAL]],"Principal","Secundaria")</f>
        <v>Principal</v>
      </c>
      <c r="T2996" s="10">
        <f>IFERROR(1/COUNTIF(Tabla2[CONTRATISTA PRNCIPAL],Tabla2[[#This Row],[CONTRATISTA PRNCIPAL]]),0)</f>
        <v>6.41025641025641E-3</v>
      </c>
      <c r="U2996" s="33">
        <f ca="1">IF(((TODAY()-Tabla2[[#This Row],[FECHA NACIMIENTO]])/365)&lt;18,"Corregir", IF(((TODAY()-Tabla2[[#This Row],[FECHA NACIMIENTO]])/365)&gt;80, "Corregir",ROUNDDOWN(((TODAY()-Tabla2[[#This Row],[FECHA NACIMIENTO]])/365),0)))</f>
        <v>46</v>
      </c>
      <c r="V299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2996" s="34" t="str">
        <f ca="1">+IF(Tabla2[[#This Row],[Edad]]="Corregir","Corregir","Ok")</f>
        <v>Ok</v>
      </c>
      <c r="X2996" s="10" t="str">
        <f>+IFERROR(VLOOKUP(Tabla2[[#This Row],[DISTRITO SEGÚN DNI]],Hoja1!$A$2:$B$55,2,FALSE),"No")</f>
        <v>No</v>
      </c>
      <c r="Y2996" s="10" t="str">
        <f>IF(OR(LOWER(Tabla2[[#This Row],[GENERO]])="masculino", LOWER(Tabla2[[#This Row],[GENERO]])="femenino"),"OK","Corregir")</f>
        <v>OK</v>
      </c>
      <c r="Z2996" s="10" t="str">
        <f>+IF(Tabla2[[#This Row],[Nro. DNI / CE]]="","Corregir",IF(LEN(Tabla2[[#This Row],[Nro. DNI / CE]])&gt;=8,"OK","Corregir"))</f>
        <v>OK</v>
      </c>
      <c r="AA2996" s="10">
        <f>COUNTIF(Tabla2[APELLIDOS Y NOMBRES],Tabla2[[#This Row],[APELLIDOS Y NOMBRES]])</f>
        <v>1</v>
      </c>
      <c r="AB2996" t="str">
        <f ca="1">+IFERROR(IF(Tabla2[[#This Row],[FECHA CESE/BAJA]]="","No Aplica",IF(AND(MONTH(Tabla2[[#This Row],[FECHA CESE/BAJA]])=MONTH(TODAY()-30),YEAR(Tabla2[[#This Row],[FECHA CESE/BAJA]])=YEAR(TODAY())),MONTH(TODAY()-30)&amp;"-"&amp;YEAR(TODAY()),"Borrar")),"No aplica")</f>
        <v>No Aplica</v>
      </c>
      <c r="AC2996" t="str">
        <f ca="1">+IFERROR(IF(Tabla2[[#This Row],[FECHA INICIO DE LABORES EN OBRA]]="","No Aplica",IF(AND(MONTH(Tabla2[[#This Row],[FECHA INICIO DE LABORES EN OBRA]])=MONTH(TODAY()-30),YEAR(Tabla2[[#This Row],[FECHA INICIO DE LABORES EN OBRA]])=YEAR(TODAY())),MONTH(TODAY()-30)&amp;"-"&amp;YEAR(TODAY()),"No Aplica")),"No Aplica")</f>
        <v>No Aplica</v>
      </c>
    </row>
    <row r="2997" spans="1:29" x14ac:dyDescent="0.25">
      <c r="A2997" s="2" t="s">
        <v>2506</v>
      </c>
      <c r="B2997" s="3" t="s">
        <v>41</v>
      </c>
      <c r="C2997" s="3" t="s">
        <v>41</v>
      </c>
      <c r="D2997" s="3" t="s">
        <v>10840</v>
      </c>
      <c r="E2997" s="3" t="s">
        <v>10841</v>
      </c>
      <c r="F2997" s="36">
        <v>33920</v>
      </c>
      <c r="G2997" s="3">
        <v>2</v>
      </c>
      <c r="H2997" s="3" t="s">
        <v>1458</v>
      </c>
      <c r="I2997" s="3" t="s">
        <v>2491</v>
      </c>
      <c r="J2997" s="3" t="s">
        <v>10842</v>
      </c>
      <c r="K2997" s="3" t="s">
        <v>2458</v>
      </c>
      <c r="L2997" s="8" t="s">
        <v>9813</v>
      </c>
      <c r="M2997" s="5"/>
      <c r="N2997" s="13" t="s">
        <v>1043</v>
      </c>
      <c r="O2997" s="5">
        <v>45148</v>
      </c>
      <c r="P2997" s="8">
        <v>1</v>
      </c>
      <c r="Q2997" s="9">
        <v>4</v>
      </c>
      <c r="R2997" s="9" t="str">
        <f>IFERROR(VLOOKUP(Tabla2[[#This Row],[CONTRATISTA PRNCIPAL]],Hoja1!$L$5:$M$9,2,FALSE),"CJV")</f>
        <v>CJV</v>
      </c>
      <c r="S2997" s="9" t="str">
        <f>IF(Tabla2[[#This Row],[EMPRESA]]=Tabla2[[#This Row],[CONTRATISTA PRNCIPAL]],"Principal","Secundaria")</f>
        <v>Principal</v>
      </c>
      <c r="T2997" s="10">
        <f>IFERROR(1/COUNTIF(Tabla2[CONTRATISTA PRNCIPAL],Tabla2[[#This Row],[CONTRATISTA PRNCIPAL]]),0)</f>
        <v>6.41025641025641E-3</v>
      </c>
      <c r="U2997" s="33">
        <f ca="1">IF(((TODAY()-Tabla2[[#This Row],[FECHA NACIMIENTO]])/365)&lt;18,"Corregir", IF(((TODAY()-Tabla2[[#This Row],[FECHA NACIMIENTO]])/365)&gt;80, "Corregir",ROUNDDOWN(((TODAY()-Tabla2[[#This Row],[FECHA NACIMIENTO]])/365),0)))</f>
        <v>30</v>
      </c>
      <c r="V299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997" s="34" t="str">
        <f ca="1">+IF(Tabla2[[#This Row],[Edad]]="Corregir","Corregir","Ok")</f>
        <v>Ok</v>
      </c>
      <c r="X2997" s="10" t="str">
        <f>+IFERROR(VLOOKUP(Tabla2[[#This Row],[DISTRITO SEGÚN DNI]],Hoja1!$A$2:$B$55,2,FALSE),"No")</f>
        <v>No</v>
      </c>
      <c r="Y2997" s="10" t="str">
        <f>IF(OR(LOWER(Tabla2[[#This Row],[GENERO]])="masculino", LOWER(Tabla2[[#This Row],[GENERO]])="femenino"),"OK","Corregir")</f>
        <v>OK</v>
      </c>
      <c r="Z2997" s="10" t="str">
        <f>+IF(Tabla2[[#This Row],[Nro. DNI / CE]]="","Corregir",IF(LEN(Tabla2[[#This Row],[Nro. DNI / CE]])&gt;=8,"OK","Corregir"))</f>
        <v>OK</v>
      </c>
      <c r="AA2997" s="10">
        <f>COUNTIF(Tabla2[APELLIDOS Y NOMBRES],Tabla2[[#This Row],[APELLIDOS Y NOMBRES]])</f>
        <v>1</v>
      </c>
      <c r="AB2997" t="str">
        <f ca="1">+IFERROR(IF(Tabla2[[#This Row],[FECHA CESE/BAJA]]="","No Aplica",IF(AND(MONTH(Tabla2[[#This Row],[FECHA CESE/BAJA]])=MONTH(TODAY()-30),YEAR(Tabla2[[#This Row],[FECHA CESE/BAJA]])=YEAR(TODAY())),MONTH(TODAY()-30)&amp;"-"&amp;YEAR(TODAY()),"Borrar")),"No aplica")</f>
        <v>No Aplica</v>
      </c>
      <c r="AC2997" t="str">
        <f ca="1">+IFERROR(IF(Tabla2[[#This Row],[FECHA INICIO DE LABORES EN OBRA]]="","No Aplica",IF(AND(MONTH(Tabla2[[#This Row],[FECHA INICIO DE LABORES EN OBRA]])=MONTH(TODAY()-30),YEAR(Tabla2[[#This Row],[FECHA INICIO DE LABORES EN OBRA]])=YEAR(TODAY())),MONTH(TODAY()-30)&amp;"-"&amp;YEAR(TODAY()),"No Aplica")),"No Aplica")</f>
        <v>8-2023</v>
      </c>
    </row>
    <row r="2998" spans="1:29" x14ac:dyDescent="0.25">
      <c r="A2998" s="2" t="s">
        <v>2506</v>
      </c>
      <c r="B2998" s="3" t="s">
        <v>41</v>
      </c>
      <c r="C2998" s="3" t="s">
        <v>41</v>
      </c>
      <c r="D2998" s="3" t="s">
        <v>506</v>
      </c>
      <c r="E2998" s="3" t="s">
        <v>507</v>
      </c>
      <c r="F2998" s="36">
        <v>22432</v>
      </c>
      <c r="G2998" s="3">
        <v>1</v>
      </c>
      <c r="H2998" s="3" t="s">
        <v>2680</v>
      </c>
      <c r="I2998" s="3" t="s">
        <v>2681</v>
      </c>
      <c r="J2998" s="3" t="s">
        <v>2682</v>
      </c>
      <c r="K2998" s="3" t="s">
        <v>1945</v>
      </c>
      <c r="L2998" s="8" t="s">
        <v>9813</v>
      </c>
      <c r="M2998" s="5"/>
      <c r="N2998" s="13" t="s">
        <v>1043</v>
      </c>
      <c r="O2998" s="5">
        <v>44239</v>
      </c>
      <c r="P2998" s="8">
        <v>1</v>
      </c>
      <c r="Q2998" s="9">
        <v>2</v>
      </c>
      <c r="R2998" s="9" t="str">
        <f>IFERROR(VLOOKUP(Tabla2[[#This Row],[CONTRATISTA PRNCIPAL]],Hoja1!$L$5:$M$9,2,FALSE),"CJV")</f>
        <v>CJV</v>
      </c>
      <c r="S2998" s="9" t="str">
        <f>IF(Tabla2[[#This Row],[EMPRESA]]=Tabla2[[#This Row],[CONTRATISTA PRNCIPAL]],"Principal","Secundaria")</f>
        <v>Principal</v>
      </c>
      <c r="T2998" s="10">
        <f>IFERROR(1/COUNTIF(Tabla2[CONTRATISTA PRNCIPAL],Tabla2[[#This Row],[CONTRATISTA PRNCIPAL]]),0)</f>
        <v>6.41025641025641E-3</v>
      </c>
      <c r="U2998" s="33">
        <f ca="1">IF(((TODAY()-Tabla2[[#This Row],[FECHA NACIMIENTO]])/365)&lt;18,"Corregir", IF(((TODAY()-Tabla2[[#This Row],[FECHA NACIMIENTO]])/365)&gt;80, "Corregir",ROUNDDOWN(((TODAY()-Tabla2[[#This Row],[FECHA NACIMIENTO]])/365),0)))</f>
        <v>62</v>
      </c>
      <c r="V299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2998" s="34" t="str">
        <f ca="1">+IF(Tabla2[[#This Row],[Edad]]="Corregir","Corregir","Ok")</f>
        <v>Ok</v>
      </c>
      <c r="X2998" s="10" t="str">
        <f>+IFERROR(VLOOKUP(Tabla2[[#This Row],[DISTRITO SEGÚN DNI]],Hoja1!$A$2:$B$55,2,FALSE),"No")</f>
        <v>CALLAO</v>
      </c>
      <c r="Y2998" s="10" t="str">
        <f>IF(OR(LOWER(Tabla2[[#This Row],[GENERO]])="masculino", LOWER(Tabla2[[#This Row],[GENERO]])="femenino"),"OK","Corregir")</f>
        <v>OK</v>
      </c>
      <c r="Z2998" s="10" t="str">
        <f>+IF(Tabla2[[#This Row],[Nro. DNI / CE]]="","Corregir",IF(LEN(Tabla2[[#This Row],[Nro. DNI / CE]])&gt;=8,"OK","Corregir"))</f>
        <v>OK</v>
      </c>
      <c r="AA2998" s="10">
        <f>COUNTIF(Tabla2[APELLIDOS Y NOMBRES],Tabla2[[#This Row],[APELLIDOS Y NOMBRES]])</f>
        <v>1</v>
      </c>
      <c r="AB2998" t="str">
        <f ca="1">+IFERROR(IF(Tabla2[[#This Row],[FECHA CESE/BAJA]]="","No Aplica",IF(AND(MONTH(Tabla2[[#This Row],[FECHA CESE/BAJA]])=MONTH(TODAY()-30),YEAR(Tabla2[[#This Row],[FECHA CESE/BAJA]])=YEAR(TODAY())),MONTH(TODAY()-30)&amp;"-"&amp;YEAR(TODAY()),"Borrar")),"No aplica")</f>
        <v>No Aplica</v>
      </c>
      <c r="AC2998" t="str">
        <f ca="1">+IFERROR(IF(Tabla2[[#This Row],[FECHA INICIO DE LABORES EN OBRA]]="","No Aplica",IF(AND(MONTH(Tabla2[[#This Row],[FECHA INICIO DE LABORES EN OBRA]])=MONTH(TODAY()-30),YEAR(Tabla2[[#This Row],[FECHA INICIO DE LABORES EN OBRA]])=YEAR(TODAY())),MONTH(TODAY()-30)&amp;"-"&amp;YEAR(TODAY()),"No Aplica")),"No Aplica")</f>
        <v>No Aplica</v>
      </c>
    </row>
    <row r="2999" spans="1:29" x14ac:dyDescent="0.25">
      <c r="A2999" s="2" t="s">
        <v>2506</v>
      </c>
      <c r="B2999" s="3" t="s">
        <v>41</v>
      </c>
      <c r="C2999" s="3" t="s">
        <v>41</v>
      </c>
      <c r="D2999" s="3" t="s">
        <v>2867</v>
      </c>
      <c r="E2999" s="3" t="s">
        <v>2868</v>
      </c>
      <c r="F2999" s="36">
        <v>36354</v>
      </c>
      <c r="G2999" s="3">
        <v>2</v>
      </c>
      <c r="H2999" s="3" t="s">
        <v>2668</v>
      </c>
      <c r="I2999" s="3" t="s">
        <v>2491</v>
      </c>
      <c r="J2999" s="3" t="s">
        <v>2862</v>
      </c>
      <c r="K2999" s="3" t="s">
        <v>1460</v>
      </c>
      <c r="L2999" s="8" t="s">
        <v>9813</v>
      </c>
      <c r="M2999" s="5"/>
      <c r="N2999" s="13" t="s">
        <v>2557</v>
      </c>
      <c r="O2999" s="5">
        <v>45104</v>
      </c>
      <c r="P2999" s="8">
        <v>1</v>
      </c>
      <c r="Q2999" s="9">
        <v>4</v>
      </c>
      <c r="R2999" s="9" t="str">
        <f>IFERROR(VLOOKUP(Tabla2[[#This Row],[CONTRATISTA PRNCIPAL]],Hoja1!$L$5:$M$9,2,FALSE),"CJV")</f>
        <v>CJV</v>
      </c>
      <c r="S2999" s="9" t="str">
        <f>IF(Tabla2[[#This Row],[EMPRESA]]=Tabla2[[#This Row],[CONTRATISTA PRNCIPAL]],"Principal","Secundaria")</f>
        <v>Principal</v>
      </c>
      <c r="T2999" s="10">
        <f>IFERROR(1/COUNTIF(Tabla2[CONTRATISTA PRNCIPAL],Tabla2[[#This Row],[CONTRATISTA PRNCIPAL]]),0)</f>
        <v>6.41025641025641E-3</v>
      </c>
      <c r="U2999" s="33">
        <f ca="1">IF(((TODAY()-Tabla2[[#This Row],[FECHA NACIMIENTO]])/365)&lt;18,"Corregir", IF(((TODAY()-Tabla2[[#This Row],[FECHA NACIMIENTO]])/365)&gt;80, "Corregir",ROUNDDOWN(((TODAY()-Tabla2[[#This Row],[FECHA NACIMIENTO]])/365),0)))</f>
        <v>24</v>
      </c>
      <c r="V299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2999" s="34" t="str">
        <f ca="1">+IF(Tabla2[[#This Row],[Edad]]="Corregir","Corregir","Ok")</f>
        <v>Ok</v>
      </c>
      <c r="X2999" s="10" t="str">
        <f>+IFERROR(VLOOKUP(Tabla2[[#This Row],[DISTRITO SEGÚN DNI]],Hoja1!$A$2:$B$55,2,FALSE),"No")</f>
        <v>No</v>
      </c>
      <c r="Y2999" s="10" t="str">
        <f>IF(OR(LOWER(Tabla2[[#This Row],[GENERO]])="masculino", LOWER(Tabla2[[#This Row],[GENERO]])="femenino"),"OK","Corregir")</f>
        <v>OK</v>
      </c>
      <c r="Z2999" s="10" t="str">
        <f>+IF(Tabla2[[#This Row],[Nro. DNI / CE]]="","Corregir",IF(LEN(Tabla2[[#This Row],[Nro. DNI / CE]])&gt;=8,"OK","Corregir"))</f>
        <v>OK</v>
      </c>
      <c r="AA2999" s="10">
        <f>COUNTIF(Tabla2[APELLIDOS Y NOMBRES],Tabla2[[#This Row],[APELLIDOS Y NOMBRES]])</f>
        <v>1</v>
      </c>
      <c r="AB2999" t="str">
        <f ca="1">+IFERROR(IF(Tabla2[[#This Row],[FECHA CESE/BAJA]]="","No Aplica",IF(AND(MONTH(Tabla2[[#This Row],[FECHA CESE/BAJA]])=MONTH(TODAY()-30),YEAR(Tabla2[[#This Row],[FECHA CESE/BAJA]])=YEAR(TODAY())),MONTH(TODAY()-30)&amp;"-"&amp;YEAR(TODAY()),"Borrar")),"No aplica")</f>
        <v>No Aplica</v>
      </c>
      <c r="AC2999" t="str">
        <f ca="1">+IFERROR(IF(Tabla2[[#This Row],[FECHA INICIO DE LABORES EN OBRA]]="","No Aplica",IF(AND(MONTH(Tabla2[[#This Row],[FECHA INICIO DE LABORES EN OBRA]])=MONTH(TODAY()-30),YEAR(Tabla2[[#This Row],[FECHA INICIO DE LABORES EN OBRA]])=YEAR(TODAY())),MONTH(TODAY()-30)&amp;"-"&amp;YEAR(TODAY()),"No Aplica")),"No Aplica")</f>
        <v>No Aplica</v>
      </c>
    </row>
    <row r="3000" spans="1:29" x14ac:dyDescent="0.25">
      <c r="A3000" s="2" t="s">
        <v>2506</v>
      </c>
      <c r="B3000" s="3" t="s">
        <v>41</v>
      </c>
      <c r="C3000" s="3" t="s">
        <v>41</v>
      </c>
      <c r="D3000" s="3" t="s">
        <v>2621</v>
      </c>
      <c r="E3000" s="3" t="s">
        <v>2622</v>
      </c>
      <c r="F3000" s="36">
        <v>31277</v>
      </c>
      <c r="G3000" s="3">
        <v>2</v>
      </c>
      <c r="H3000" s="3" t="s">
        <v>2623</v>
      </c>
      <c r="I3000" s="3" t="s">
        <v>2565</v>
      </c>
      <c r="J3000" s="3" t="s">
        <v>2624</v>
      </c>
      <c r="K3000" s="3" t="s">
        <v>1054</v>
      </c>
      <c r="L3000" s="8" t="s">
        <v>9813</v>
      </c>
      <c r="M3000" s="5"/>
      <c r="N3000" s="13" t="s">
        <v>1043</v>
      </c>
      <c r="O3000" s="5">
        <v>44076</v>
      </c>
      <c r="P3000" s="8">
        <v>1</v>
      </c>
      <c r="Q3000" s="9">
        <v>4</v>
      </c>
      <c r="R3000" s="9" t="str">
        <f>IFERROR(VLOOKUP(Tabla2[[#This Row],[CONTRATISTA PRNCIPAL]],Hoja1!$L$5:$M$9,2,FALSE),"CJV")</f>
        <v>CJV</v>
      </c>
      <c r="S3000" s="9" t="str">
        <f>IF(Tabla2[[#This Row],[EMPRESA]]=Tabla2[[#This Row],[CONTRATISTA PRNCIPAL]],"Principal","Secundaria")</f>
        <v>Principal</v>
      </c>
      <c r="T3000" s="10">
        <f>IFERROR(1/COUNTIF(Tabla2[CONTRATISTA PRNCIPAL],Tabla2[[#This Row],[CONTRATISTA PRNCIPAL]]),0)</f>
        <v>6.41025641025641E-3</v>
      </c>
      <c r="U3000" s="33">
        <f ca="1">IF(((TODAY()-Tabla2[[#This Row],[FECHA NACIMIENTO]])/365)&lt;18,"Corregir", IF(((TODAY()-Tabla2[[#This Row],[FECHA NACIMIENTO]])/365)&gt;80, "Corregir",ROUNDDOWN(((TODAY()-Tabla2[[#This Row],[FECHA NACIMIENTO]])/365),0)))</f>
        <v>38</v>
      </c>
      <c r="V300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000" s="34" t="str">
        <f ca="1">+IF(Tabla2[[#This Row],[Edad]]="Corregir","Corregir","Ok")</f>
        <v>Ok</v>
      </c>
      <c r="X3000" s="10" t="str">
        <f>+IFERROR(VLOOKUP(Tabla2[[#This Row],[DISTRITO SEGÚN DNI]],Hoja1!$A$2:$B$55,2,FALSE),"No")</f>
        <v>No</v>
      </c>
      <c r="Y3000" s="10" t="str">
        <f>IF(OR(LOWER(Tabla2[[#This Row],[GENERO]])="masculino", LOWER(Tabla2[[#This Row],[GENERO]])="femenino"),"OK","Corregir")</f>
        <v>OK</v>
      </c>
      <c r="Z3000" s="10" t="str">
        <f>+IF(Tabla2[[#This Row],[Nro. DNI / CE]]="","Corregir",IF(LEN(Tabla2[[#This Row],[Nro. DNI / CE]])&gt;=8,"OK","Corregir"))</f>
        <v>OK</v>
      </c>
      <c r="AA3000" s="10">
        <f>COUNTIF(Tabla2[APELLIDOS Y NOMBRES],Tabla2[[#This Row],[APELLIDOS Y NOMBRES]])</f>
        <v>1</v>
      </c>
      <c r="AB3000" t="str">
        <f ca="1">+IFERROR(IF(Tabla2[[#This Row],[FECHA CESE/BAJA]]="","No Aplica",IF(AND(MONTH(Tabla2[[#This Row],[FECHA CESE/BAJA]])=MONTH(TODAY()-30),YEAR(Tabla2[[#This Row],[FECHA CESE/BAJA]])=YEAR(TODAY())),MONTH(TODAY()-30)&amp;"-"&amp;YEAR(TODAY()),"Borrar")),"No aplica")</f>
        <v>No Aplica</v>
      </c>
      <c r="AC3000" t="str">
        <f ca="1">+IFERROR(IF(Tabla2[[#This Row],[FECHA INICIO DE LABORES EN OBRA]]="","No Aplica",IF(AND(MONTH(Tabla2[[#This Row],[FECHA INICIO DE LABORES EN OBRA]])=MONTH(TODAY()-30),YEAR(Tabla2[[#This Row],[FECHA INICIO DE LABORES EN OBRA]])=YEAR(TODAY())),MONTH(TODAY()-30)&amp;"-"&amp;YEAR(TODAY()),"No Aplica")),"No Aplica")</f>
        <v>No Aplica</v>
      </c>
    </row>
    <row r="3001" spans="1:29" x14ac:dyDescent="0.25">
      <c r="A3001" s="2" t="s">
        <v>2506</v>
      </c>
      <c r="B3001" s="3" t="s">
        <v>41</v>
      </c>
      <c r="C3001" s="3" t="s">
        <v>41</v>
      </c>
      <c r="D3001" s="3" t="s">
        <v>2686</v>
      </c>
      <c r="E3001" s="3" t="s">
        <v>2687</v>
      </c>
      <c r="F3001" s="36">
        <v>36893</v>
      </c>
      <c r="G3001" s="3">
        <v>2</v>
      </c>
      <c r="H3001" s="3" t="s">
        <v>2688</v>
      </c>
      <c r="I3001" s="3" t="s">
        <v>2565</v>
      </c>
      <c r="J3001" s="3" t="s">
        <v>2689</v>
      </c>
      <c r="K3001" s="3" t="s">
        <v>2665</v>
      </c>
      <c r="L3001" s="8" t="s">
        <v>9813</v>
      </c>
      <c r="M3001" s="5"/>
      <c r="N3001" s="13" t="s">
        <v>1043</v>
      </c>
      <c r="O3001" s="5">
        <v>44250</v>
      </c>
      <c r="P3001" s="8">
        <v>1</v>
      </c>
      <c r="Q3001" s="9">
        <v>4</v>
      </c>
      <c r="R3001" s="9" t="str">
        <f>IFERROR(VLOOKUP(Tabla2[[#This Row],[CONTRATISTA PRNCIPAL]],Hoja1!$L$5:$M$9,2,FALSE),"CJV")</f>
        <v>CJV</v>
      </c>
      <c r="S3001" s="9" t="str">
        <f>IF(Tabla2[[#This Row],[EMPRESA]]=Tabla2[[#This Row],[CONTRATISTA PRNCIPAL]],"Principal","Secundaria")</f>
        <v>Principal</v>
      </c>
      <c r="T3001" s="10">
        <f>IFERROR(1/COUNTIF(Tabla2[CONTRATISTA PRNCIPAL],Tabla2[[#This Row],[CONTRATISTA PRNCIPAL]]),0)</f>
        <v>6.41025641025641E-3</v>
      </c>
      <c r="U3001" s="33">
        <f ca="1">IF(((TODAY()-Tabla2[[#This Row],[FECHA NACIMIENTO]])/365)&lt;18,"Corregir", IF(((TODAY()-Tabla2[[#This Row],[FECHA NACIMIENTO]])/365)&gt;80, "Corregir",ROUNDDOWN(((TODAY()-Tabla2[[#This Row],[FECHA NACIMIENTO]])/365),0)))</f>
        <v>22</v>
      </c>
      <c r="V300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3001" s="34" t="str">
        <f ca="1">+IF(Tabla2[[#This Row],[Edad]]="Corregir","Corregir","Ok")</f>
        <v>Ok</v>
      </c>
      <c r="X3001" s="10" t="str">
        <f>+IFERROR(VLOOKUP(Tabla2[[#This Row],[DISTRITO SEGÚN DNI]],Hoja1!$A$2:$B$55,2,FALSE),"No")</f>
        <v>No</v>
      </c>
      <c r="Y3001" s="10" t="str">
        <f>IF(OR(LOWER(Tabla2[[#This Row],[GENERO]])="masculino", LOWER(Tabla2[[#This Row],[GENERO]])="femenino"),"OK","Corregir")</f>
        <v>OK</v>
      </c>
      <c r="Z3001" s="10" t="str">
        <f>+IF(Tabla2[[#This Row],[Nro. DNI / CE]]="","Corregir",IF(LEN(Tabla2[[#This Row],[Nro. DNI / CE]])&gt;=8,"OK","Corregir"))</f>
        <v>OK</v>
      </c>
      <c r="AA3001" s="10">
        <f>COUNTIF(Tabla2[APELLIDOS Y NOMBRES],Tabla2[[#This Row],[APELLIDOS Y NOMBRES]])</f>
        <v>1</v>
      </c>
      <c r="AB3001" t="str">
        <f ca="1">+IFERROR(IF(Tabla2[[#This Row],[FECHA CESE/BAJA]]="","No Aplica",IF(AND(MONTH(Tabla2[[#This Row],[FECHA CESE/BAJA]])=MONTH(TODAY()-30),YEAR(Tabla2[[#This Row],[FECHA CESE/BAJA]])=YEAR(TODAY())),MONTH(TODAY()-30)&amp;"-"&amp;YEAR(TODAY()),"Borrar")),"No aplica")</f>
        <v>No Aplica</v>
      </c>
      <c r="AC3001" t="str">
        <f ca="1">+IFERROR(IF(Tabla2[[#This Row],[FECHA INICIO DE LABORES EN OBRA]]="","No Aplica",IF(AND(MONTH(Tabla2[[#This Row],[FECHA INICIO DE LABORES EN OBRA]])=MONTH(TODAY()-30),YEAR(Tabla2[[#This Row],[FECHA INICIO DE LABORES EN OBRA]])=YEAR(TODAY())),MONTH(TODAY()-30)&amp;"-"&amp;YEAR(TODAY()),"No Aplica")),"No Aplica")</f>
        <v>No Aplica</v>
      </c>
    </row>
    <row r="3002" spans="1:29" x14ac:dyDescent="0.25">
      <c r="A3002" s="2" t="s">
        <v>2506</v>
      </c>
      <c r="B3002" s="3" t="s">
        <v>41</v>
      </c>
      <c r="C3002" s="3" t="s">
        <v>41</v>
      </c>
      <c r="D3002" s="3" t="s">
        <v>2857</v>
      </c>
      <c r="E3002" s="3" t="s">
        <v>2858</v>
      </c>
      <c r="F3002" s="36">
        <v>29918</v>
      </c>
      <c r="G3002" s="3">
        <v>2</v>
      </c>
      <c r="H3002" s="3" t="s">
        <v>1469</v>
      </c>
      <c r="I3002" s="3" t="s">
        <v>2491</v>
      </c>
      <c r="J3002" s="3" t="s">
        <v>2859</v>
      </c>
      <c r="K3002" s="3" t="s">
        <v>93</v>
      </c>
      <c r="L3002" s="8" t="s">
        <v>9813</v>
      </c>
      <c r="M3002" s="5"/>
      <c r="N3002" s="13" t="s">
        <v>1043</v>
      </c>
      <c r="O3002" s="5">
        <v>45098</v>
      </c>
      <c r="P3002" s="8">
        <v>1</v>
      </c>
      <c r="Q3002" s="9">
        <v>4</v>
      </c>
      <c r="R3002" s="9" t="str">
        <f>IFERROR(VLOOKUP(Tabla2[[#This Row],[CONTRATISTA PRNCIPAL]],Hoja1!$L$5:$M$9,2,FALSE),"CJV")</f>
        <v>CJV</v>
      </c>
      <c r="S3002" s="9" t="str">
        <f>IF(Tabla2[[#This Row],[EMPRESA]]=Tabla2[[#This Row],[CONTRATISTA PRNCIPAL]],"Principal","Secundaria")</f>
        <v>Principal</v>
      </c>
      <c r="T3002" s="10">
        <f>IFERROR(1/COUNTIF(Tabla2[CONTRATISTA PRNCIPAL],Tabla2[[#This Row],[CONTRATISTA PRNCIPAL]]),0)</f>
        <v>6.41025641025641E-3</v>
      </c>
      <c r="U3002" s="33">
        <f ca="1">IF(((TODAY()-Tabla2[[#This Row],[FECHA NACIMIENTO]])/365)&lt;18,"Corregir", IF(((TODAY()-Tabla2[[#This Row],[FECHA NACIMIENTO]])/365)&gt;80, "Corregir",ROUNDDOWN(((TODAY()-Tabla2[[#This Row],[FECHA NACIMIENTO]])/365),0)))</f>
        <v>41</v>
      </c>
      <c r="V300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002" s="34" t="str">
        <f ca="1">+IF(Tabla2[[#This Row],[Edad]]="Corregir","Corregir","Ok")</f>
        <v>Ok</v>
      </c>
      <c r="X3002" s="10" t="str">
        <f>+IFERROR(VLOOKUP(Tabla2[[#This Row],[DISTRITO SEGÚN DNI]],Hoja1!$A$2:$B$55,2,FALSE),"No")</f>
        <v>ATE</v>
      </c>
      <c r="Y3002" s="10" t="str">
        <f>IF(OR(LOWER(Tabla2[[#This Row],[GENERO]])="masculino", LOWER(Tabla2[[#This Row],[GENERO]])="femenino"),"OK","Corregir")</f>
        <v>OK</v>
      </c>
      <c r="Z3002" s="10" t="str">
        <f>+IF(Tabla2[[#This Row],[Nro. DNI / CE]]="","Corregir",IF(LEN(Tabla2[[#This Row],[Nro. DNI / CE]])&gt;=8,"OK","Corregir"))</f>
        <v>OK</v>
      </c>
      <c r="AA3002" s="10">
        <f>COUNTIF(Tabla2[APELLIDOS Y NOMBRES],Tabla2[[#This Row],[APELLIDOS Y NOMBRES]])</f>
        <v>1</v>
      </c>
      <c r="AB3002" t="str">
        <f ca="1">+IFERROR(IF(Tabla2[[#This Row],[FECHA CESE/BAJA]]="","No Aplica",IF(AND(MONTH(Tabla2[[#This Row],[FECHA CESE/BAJA]])=MONTH(TODAY()-30),YEAR(Tabla2[[#This Row],[FECHA CESE/BAJA]])=YEAR(TODAY())),MONTH(TODAY()-30)&amp;"-"&amp;YEAR(TODAY()),"Borrar")),"No aplica")</f>
        <v>No Aplica</v>
      </c>
      <c r="AC3002" t="str">
        <f ca="1">+IFERROR(IF(Tabla2[[#This Row],[FECHA INICIO DE LABORES EN OBRA]]="","No Aplica",IF(AND(MONTH(Tabla2[[#This Row],[FECHA INICIO DE LABORES EN OBRA]])=MONTH(TODAY()-30),YEAR(Tabla2[[#This Row],[FECHA INICIO DE LABORES EN OBRA]])=YEAR(TODAY())),MONTH(TODAY()-30)&amp;"-"&amp;YEAR(TODAY()),"No Aplica")),"No Aplica")</f>
        <v>No Aplica</v>
      </c>
    </row>
    <row r="3003" spans="1:29" x14ac:dyDescent="0.25">
      <c r="A3003" s="2" t="s">
        <v>2506</v>
      </c>
      <c r="B3003" s="3" t="s">
        <v>41</v>
      </c>
      <c r="C3003" s="3" t="s">
        <v>41</v>
      </c>
      <c r="D3003" s="3" t="s">
        <v>508</v>
      </c>
      <c r="E3003" s="3" t="s">
        <v>509</v>
      </c>
      <c r="F3003" s="36">
        <v>32577</v>
      </c>
      <c r="G3003" s="3">
        <v>2</v>
      </c>
      <c r="H3003" s="3" t="s">
        <v>2704</v>
      </c>
      <c r="I3003" s="3" t="s">
        <v>2705</v>
      </c>
      <c r="J3003" s="3" t="s">
        <v>2706</v>
      </c>
      <c r="K3003" s="3" t="s">
        <v>34</v>
      </c>
      <c r="L3003" s="8" t="s">
        <v>9813</v>
      </c>
      <c r="M3003" s="5"/>
      <c r="N3003" s="13" t="s">
        <v>1043</v>
      </c>
      <c r="O3003" s="5">
        <v>44568</v>
      </c>
      <c r="P3003" s="8">
        <v>1</v>
      </c>
      <c r="Q3003" s="9">
        <v>2</v>
      </c>
      <c r="R3003" s="9" t="str">
        <f>IFERROR(VLOOKUP(Tabla2[[#This Row],[CONTRATISTA PRNCIPAL]],Hoja1!$L$5:$M$9,2,FALSE),"CJV")</f>
        <v>CJV</v>
      </c>
      <c r="S3003" s="9" t="str">
        <f>IF(Tabla2[[#This Row],[EMPRESA]]=Tabla2[[#This Row],[CONTRATISTA PRNCIPAL]],"Principal","Secundaria")</f>
        <v>Principal</v>
      </c>
      <c r="T3003" s="10">
        <f>IFERROR(1/COUNTIF(Tabla2[CONTRATISTA PRNCIPAL],Tabla2[[#This Row],[CONTRATISTA PRNCIPAL]]),0)</f>
        <v>6.41025641025641E-3</v>
      </c>
      <c r="U3003" s="33">
        <f ca="1">IF(((TODAY()-Tabla2[[#This Row],[FECHA NACIMIENTO]])/365)&lt;18,"Corregir", IF(((TODAY()-Tabla2[[#This Row],[FECHA NACIMIENTO]])/365)&gt;80, "Corregir",ROUNDDOWN(((TODAY()-Tabla2[[#This Row],[FECHA NACIMIENTO]])/365),0)))</f>
        <v>34</v>
      </c>
      <c r="V300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003" s="34" t="str">
        <f ca="1">+IF(Tabla2[[#This Row],[Edad]]="Corregir","Corregir","Ok")</f>
        <v>Ok</v>
      </c>
      <c r="X3003" s="10" t="str">
        <f>+IFERROR(VLOOKUP(Tabla2[[#This Row],[DISTRITO SEGÚN DNI]],Hoja1!$A$2:$B$55,2,FALSE),"No")</f>
        <v>CALLAO</v>
      </c>
      <c r="Y3003" s="10" t="str">
        <f>IF(OR(LOWER(Tabla2[[#This Row],[GENERO]])="masculino", LOWER(Tabla2[[#This Row],[GENERO]])="femenino"),"OK","Corregir")</f>
        <v>OK</v>
      </c>
      <c r="Z3003" s="10" t="str">
        <f>+IF(Tabla2[[#This Row],[Nro. DNI / CE]]="","Corregir",IF(LEN(Tabla2[[#This Row],[Nro. DNI / CE]])&gt;=8,"OK","Corregir"))</f>
        <v>OK</v>
      </c>
      <c r="AA3003" s="10">
        <f>COUNTIF(Tabla2[APELLIDOS Y NOMBRES],Tabla2[[#This Row],[APELLIDOS Y NOMBRES]])</f>
        <v>1</v>
      </c>
      <c r="AB3003" t="str">
        <f ca="1">+IFERROR(IF(Tabla2[[#This Row],[FECHA CESE/BAJA]]="","No Aplica",IF(AND(MONTH(Tabla2[[#This Row],[FECHA CESE/BAJA]])=MONTH(TODAY()-30),YEAR(Tabla2[[#This Row],[FECHA CESE/BAJA]])=YEAR(TODAY())),MONTH(TODAY()-30)&amp;"-"&amp;YEAR(TODAY()),"Borrar")),"No aplica")</f>
        <v>No Aplica</v>
      </c>
      <c r="AC3003" t="str">
        <f ca="1">+IFERROR(IF(Tabla2[[#This Row],[FECHA INICIO DE LABORES EN OBRA]]="","No Aplica",IF(AND(MONTH(Tabla2[[#This Row],[FECHA INICIO DE LABORES EN OBRA]])=MONTH(TODAY()-30),YEAR(Tabla2[[#This Row],[FECHA INICIO DE LABORES EN OBRA]])=YEAR(TODAY())),MONTH(TODAY()-30)&amp;"-"&amp;YEAR(TODAY()),"No Aplica")),"No Aplica")</f>
        <v>No Aplica</v>
      </c>
    </row>
    <row r="3004" spans="1:29" x14ac:dyDescent="0.25">
      <c r="A3004" s="2" t="s">
        <v>2506</v>
      </c>
      <c r="B3004" s="3" t="s">
        <v>41</v>
      </c>
      <c r="C3004" s="3" t="s">
        <v>41</v>
      </c>
      <c r="D3004" s="3">
        <v>76174821</v>
      </c>
      <c r="E3004" s="3" t="s">
        <v>2584</v>
      </c>
      <c r="F3004" s="36">
        <v>35405</v>
      </c>
      <c r="G3004" s="3">
        <v>2</v>
      </c>
      <c r="H3004" s="3" t="s">
        <v>1457</v>
      </c>
      <c r="I3004" s="3" t="s">
        <v>2565</v>
      </c>
      <c r="J3004" s="3" t="s">
        <v>2585</v>
      </c>
      <c r="K3004" s="3" t="s">
        <v>1054</v>
      </c>
      <c r="L3004" s="8" t="s">
        <v>9813</v>
      </c>
      <c r="M3004" s="5"/>
      <c r="N3004" s="13" t="s">
        <v>1043</v>
      </c>
      <c r="O3004" s="5">
        <v>43843</v>
      </c>
      <c r="P3004" s="8">
        <v>1</v>
      </c>
      <c r="Q3004" s="9">
        <v>4</v>
      </c>
      <c r="R3004" s="9" t="str">
        <f>IFERROR(VLOOKUP(Tabla2[[#This Row],[CONTRATISTA PRNCIPAL]],Hoja1!$L$5:$M$9,2,FALSE),"CJV")</f>
        <v>CJV</v>
      </c>
      <c r="S3004" s="9" t="str">
        <f>IF(Tabla2[[#This Row],[EMPRESA]]=Tabla2[[#This Row],[CONTRATISTA PRNCIPAL]],"Principal","Secundaria")</f>
        <v>Principal</v>
      </c>
      <c r="T3004" s="10">
        <f>IFERROR(1/COUNTIF(Tabla2[CONTRATISTA PRNCIPAL],Tabla2[[#This Row],[CONTRATISTA PRNCIPAL]]),0)</f>
        <v>6.41025641025641E-3</v>
      </c>
      <c r="U3004" s="33">
        <f ca="1">IF(((TODAY()-Tabla2[[#This Row],[FECHA NACIMIENTO]])/365)&lt;18,"Corregir", IF(((TODAY()-Tabla2[[#This Row],[FECHA NACIMIENTO]])/365)&gt;80, "Corregir",ROUNDDOWN(((TODAY()-Tabla2[[#This Row],[FECHA NACIMIENTO]])/365),0)))</f>
        <v>26</v>
      </c>
      <c r="V300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004" s="34" t="str">
        <f ca="1">+IF(Tabla2[[#This Row],[Edad]]="Corregir","Corregir","Ok")</f>
        <v>Ok</v>
      </c>
      <c r="X3004" s="10" t="str">
        <f>+IFERROR(VLOOKUP(Tabla2[[#This Row],[DISTRITO SEGÚN DNI]],Hoja1!$A$2:$B$55,2,FALSE),"No")</f>
        <v>No</v>
      </c>
      <c r="Y3004" s="10" t="str">
        <f>IF(OR(LOWER(Tabla2[[#This Row],[GENERO]])="masculino", LOWER(Tabla2[[#This Row],[GENERO]])="femenino"),"OK","Corregir")</f>
        <v>OK</v>
      </c>
      <c r="Z3004" s="10" t="str">
        <f>+IF(Tabla2[[#This Row],[Nro. DNI / CE]]="","Corregir",IF(LEN(Tabla2[[#This Row],[Nro. DNI / CE]])&gt;=8,"OK","Corregir"))</f>
        <v>OK</v>
      </c>
      <c r="AA3004" s="10">
        <f>COUNTIF(Tabla2[APELLIDOS Y NOMBRES],Tabla2[[#This Row],[APELLIDOS Y NOMBRES]])</f>
        <v>1</v>
      </c>
      <c r="AB3004" t="str">
        <f ca="1">+IFERROR(IF(Tabla2[[#This Row],[FECHA CESE/BAJA]]="","No Aplica",IF(AND(MONTH(Tabla2[[#This Row],[FECHA CESE/BAJA]])=MONTH(TODAY()-30),YEAR(Tabla2[[#This Row],[FECHA CESE/BAJA]])=YEAR(TODAY())),MONTH(TODAY()-30)&amp;"-"&amp;YEAR(TODAY()),"Borrar")),"No aplica")</f>
        <v>No Aplica</v>
      </c>
      <c r="AC3004" t="str">
        <f ca="1">+IFERROR(IF(Tabla2[[#This Row],[FECHA INICIO DE LABORES EN OBRA]]="","No Aplica",IF(AND(MONTH(Tabla2[[#This Row],[FECHA INICIO DE LABORES EN OBRA]])=MONTH(TODAY()-30),YEAR(Tabla2[[#This Row],[FECHA INICIO DE LABORES EN OBRA]])=YEAR(TODAY())),MONTH(TODAY()-30)&amp;"-"&amp;YEAR(TODAY()),"No Aplica")),"No Aplica")</f>
        <v>No Aplica</v>
      </c>
    </row>
    <row r="3005" spans="1:29" x14ac:dyDescent="0.25">
      <c r="A3005" s="2" t="s">
        <v>2506</v>
      </c>
      <c r="B3005" s="3" t="s">
        <v>41</v>
      </c>
      <c r="C3005" s="3" t="s">
        <v>41</v>
      </c>
      <c r="D3005" s="3" t="s">
        <v>2686</v>
      </c>
      <c r="E3005" s="3" t="s">
        <v>2712</v>
      </c>
      <c r="F3005" s="36">
        <v>36893</v>
      </c>
      <c r="G3005" s="3">
        <v>2</v>
      </c>
      <c r="H3005" s="3" t="s">
        <v>1790</v>
      </c>
      <c r="I3005" s="3" t="s">
        <v>2625</v>
      </c>
      <c r="J3005" s="3" t="s">
        <v>2585</v>
      </c>
      <c r="K3005" s="3" t="s">
        <v>1054</v>
      </c>
      <c r="L3005" s="8" t="s">
        <v>9813</v>
      </c>
      <c r="M3005" s="5"/>
      <c r="N3005" s="13" t="s">
        <v>1043</v>
      </c>
      <c r="O3005" s="5">
        <v>44676</v>
      </c>
      <c r="P3005" s="8">
        <v>1</v>
      </c>
      <c r="Q3005" s="9">
        <v>4</v>
      </c>
      <c r="R3005" s="9" t="str">
        <f>IFERROR(VLOOKUP(Tabla2[[#This Row],[CONTRATISTA PRNCIPAL]],Hoja1!$L$5:$M$9,2,FALSE),"CJV")</f>
        <v>CJV</v>
      </c>
      <c r="S3005" s="9" t="str">
        <f>IF(Tabla2[[#This Row],[EMPRESA]]=Tabla2[[#This Row],[CONTRATISTA PRNCIPAL]],"Principal","Secundaria")</f>
        <v>Principal</v>
      </c>
      <c r="T3005" s="10">
        <f>IFERROR(1/COUNTIF(Tabla2[CONTRATISTA PRNCIPAL],Tabla2[[#This Row],[CONTRATISTA PRNCIPAL]]),0)</f>
        <v>6.41025641025641E-3</v>
      </c>
      <c r="U3005" s="33">
        <f ca="1">IF(((TODAY()-Tabla2[[#This Row],[FECHA NACIMIENTO]])/365)&lt;18,"Corregir", IF(((TODAY()-Tabla2[[#This Row],[FECHA NACIMIENTO]])/365)&gt;80, "Corregir",ROUNDDOWN(((TODAY()-Tabla2[[#This Row],[FECHA NACIMIENTO]])/365),0)))</f>
        <v>22</v>
      </c>
      <c r="V300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3005" s="34" t="str">
        <f ca="1">+IF(Tabla2[[#This Row],[Edad]]="Corregir","Corregir","Ok")</f>
        <v>Ok</v>
      </c>
      <c r="X3005" s="10" t="str">
        <f>+IFERROR(VLOOKUP(Tabla2[[#This Row],[DISTRITO SEGÚN DNI]],Hoja1!$A$2:$B$55,2,FALSE),"No")</f>
        <v>No</v>
      </c>
      <c r="Y3005" s="10" t="str">
        <f>IF(OR(LOWER(Tabla2[[#This Row],[GENERO]])="masculino", LOWER(Tabla2[[#This Row],[GENERO]])="femenino"),"OK","Corregir")</f>
        <v>OK</v>
      </c>
      <c r="Z3005" s="10" t="str">
        <f>+IF(Tabla2[[#This Row],[Nro. DNI / CE]]="","Corregir",IF(LEN(Tabla2[[#This Row],[Nro. DNI / CE]])&gt;=8,"OK","Corregir"))</f>
        <v>OK</v>
      </c>
      <c r="AA3005" s="10">
        <f>COUNTIF(Tabla2[APELLIDOS Y NOMBRES],Tabla2[[#This Row],[APELLIDOS Y NOMBRES]])</f>
        <v>1</v>
      </c>
      <c r="AB3005" t="str">
        <f ca="1">+IFERROR(IF(Tabla2[[#This Row],[FECHA CESE/BAJA]]="","No Aplica",IF(AND(MONTH(Tabla2[[#This Row],[FECHA CESE/BAJA]])=MONTH(TODAY()-30),YEAR(Tabla2[[#This Row],[FECHA CESE/BAJA]])=YEAR(TODAY())),MONTH(TODAY()-30)&amp;"-"&amp;YEAR(TODAY()),"Borrar")),"No aplica")</f>
        <v>No Aplica</v>
      </c>
      <c r="AC3005" t="str">
        <f ca="1">+IFERROR(IF(Tabla2[[#This Row],[FECHA INICIO DE LABORES EN OBRA]]="","No Aplica",IF(AND(MONTH(Tabla2[[#This Row],[FECHA INICIO DE LABORES EN OBRA]])=MONTH(TODAY()-30),YEAR(Tabla2[[#This Row],[FECHA INICIO DE LABORES EN OBRA]])=YEAR(TODAY())),MONTH(TODAY()-30)&amp;"-"&amp;YEAR(TODAY()),"No Aplica")),"No Aplica")</f>
        <v>No Aplica</v>
      </c>
    </row>
    <row r="3006" spans="1:29" x14ac:dyDescent="0.25">
      <c r="A3006" s="2" t="s">
        <v>2506</v>
      </c>
      <c r="B3006" s="3" t="s">
        <v>41</v>
      </c>
      <c r="C3006" s="3" t="s">
        <v>41</v>
      </c>
      <c r="D3006" s="3" t="s">
        <v>2590</v>
      </c>
      <c r="E3006" s="3" t="s">
        <v>2591</v>
      </c>
      <c r="F3006" s="36">
        <v>34150</v>
      </c>
      <c r="G3006" s="3">
        <v>1</v>
      </c>
      <c r="H3006" s="3" t="s">
        <v>2592</v>
      </c>
      <c r="I3006" s="3" t="s">
        <v>2574</v>
      </c>
      <c r="J3006" s="3" t="s">
        <v>2585</v>
      </c>
      <c r="K3006" s="3" t="s">
        <v>1054</v>
      </c>
      <c r="L3006" s="8" t="s">
        <v>9813</v>
      </c>
      <c r="M3006" s="5"/>
      <c r="N3006" s="13" t="s">
        <v>1043</v>
      </c>
      <c r="O3006" s="5">
        <v>43868</v>
      </c>
      <c r="P3006" s="8">
        <v>1</v>
      </c>
      <c r="Q3006" s="9">
        <v>2</v>
      </c>
      <c r="R3006" s="9" t="str">
        <f>IFERROR(VLOOKUP(Tabla2[[#This Row],[CONTRATISTA PRNCIPAL]],Hoja1!$L$5:$M$9,2,FALSE),"CJV")</f>
        <v>CJV</v>
      </c>
      <c r="S3006" s="9" t="str">
        <f>IF(Tabla2[[#This Row],[EMPRESA]]=Tabla2[[#This Row],[CONTRATISTA PRNCIPAL]],"Principal","Secundaria")</f>
        <v>Principal</v>
      </c>
      <c r="T3006" s="10">
        <f>IFERROR(1/COUNTIF(Tabla2[CONTRATISTA PRNCIPAL],Tabla2[[#This Row],[CONTRATISTA PRNCIPAL]]),0)</f>
        <v>6.41025641025641E-3</v>
      </c>
      <c r="U3006" s="33">
        <f ca="1">IF(((TODAY()-Tabla2[[#This Row],[FECHA NACIMIENTO]])/365)&lt;18,"Corregir", IF(((TODAY()-Tabla2[[#This Row],[FECHA NACIMIENTO]])/365)&gt;80, "Corregir",ROUNDDOWN(((TODAY()-Tabla2[[#This Row],[FECHA NACIMIENTO]])/365),0)))</f>
        <v>30</v>
      </c>
      <c r="V300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006" s="34" t="str">
        <f ca="1">+IF(Tabla2[[#This Row],[Edad]]="Corregir","Corregir","Ok")</f>
        <v>Ok</v>
      </c>
      <c r="X3006" s="10" t="str">
        <f>+IFERROR(VLOOKUP(Tabla2[[#This Row],[DISTRITO SEGÚN DNI]],Hoja1!$A$2:$B$55,2,FALSE),"No")</f>
        <v>No</v>
      </c>
      <c r="Y3006" s="10" t="str">
        <f>IF(OR(LOWER(Tabla2[[#This Row],[GENERO]])="masculino", LOWER(Tabla2[[#This Row],[GENERO]])="femenino"),"OK","Corregir")</f>
        <v>OK</v>
      </c>
      <c r="Z3006" s="10" t="str">
        <f>+IF(Tabla2[[#This Row],[Nro. DNI / CE]]="","Corregir",IF(LEN(Tabla2[[#This Row],[Nro. DNI / CE]])&gt;=8,"OK","Corregir"))</f>
        <v>OK</v>
      </c>
      <c r="AA3006" s="10">
        <f>COUNTIF(Tabla2[APELLIDOS Y NOMBRES],Tabla2[[#This Row],[APELLIDOS Y NOMBRES]])</f>
        <v>1</v>
      </c>
      <c r="AB3006" t="str">
        <f ca="1">+IFERROR(IF(Tabla2[[#This Row],[FECHA CESE/BAJA]]="","No Aplica",IF(AND(MONTH(Tabla2[[#This Row],[FECHA CESE/BAJA]])=MONTH(TODAY()-30),YEAR(Tabla2[[#This Row],[FECHA CESE/BAJA]])=YEAR(TODAY())),MONTH(TODAY()-30)&amp;"-"&amp;YEAR(TODAY()),"Borrar")),"No aplica")</f>
        <v>No Aplica</v>
      </c>
      <c r="AC3006" t="str">
        <f ca="1">+IFERROR(IF(Tabla2[[#This Row],[FECHA INICIO DE LABORES EN OBRA]]="","No Aplica",IF(AND(MONTH(Tabla2[[#This Row],[FECHA INICIO DE LABORES EN OBRA]])=MONTH(TODAY()-30),YEAR(Tabla2[[#This Row],[FECHA INICIO DE LABORES EN OBRA]])=YEAR(TODAY())),MONTH(TODAY()-30)&amp;"-"&amp;YEAR(TODAY()),"No Aplica")),"No Aplica")</f>
        <v>No Aplica</v>
      </c>
    </row>
    <row r="3007" spans="1:29" x14ac:dyDescent="0.25">
      <c r="A3007" s="2" t="s">
        <v>2506</v>
      </c>
      <c r="B3007" s="3" t="s">
        <v>41</v>
      </c>
      <c r="C3007" s="3" t="s">
        <v>41</v>
      </c>
      <c r="D3007" s="3">
        <v>40205720</v>
      </c>
      <c r="E3007" s="3" t="s">
        <v>2586</v>
      </c>
      <c r="F3007" s="36">
        <v>28611</v>
      </c>
      <c r="G3007" s="3">
        <v>1</v>
      </c>
      <c r="H3007" s="3" t="s">
        <v>2564</v>
      </c>
      <c r="I3007" s="3" t="s">
        <v>2574</v>
      </c>
      <c r="J3007" s="3" t="s">
        <v>2587</v>
      </c>
      <c r="K3007" s="3" t="s">
        <v>1278</v>
      </c>
      <c r="L3007" s="8" t="s">
        <v>9813</v>
      </c>
      <c r="M3007" s="5"/>
      <c r="N3007" s="13" t="s">
        <v>1043</v>
      </c>
      <c r="O3007" s="5">
        <v>43843</v>
      </c>
      <c r="P3007" s="8">
        <v>1</v>
      </c>
      <c r="Q3007" s="9">
        <v>2</v>
      </c>
      <c r="R3007" s="9" t="str">
        <f>IFERROR(VLOOKUP(Tabla2[[#This Row],[CONTRATISTA PRNCIPAL]],Hoja1!$L$5:$M$9,2,FALSE),"CJV")</f>
        <v>CJV</v>
      </c>
      <c r="S3007" s="9" t="str">
        <f>IF(Tabla2[[#This Row],[EMPRESA]]=Tabla2[[#This Row],[CONTRATISTA PRNCIPAL]],"Principal","Secundaria")</f>
        <v>Principal</v>
      </c>
      <c r="T3007" s="10">
        <f>IFERROR(1/COUNTIF(Tabla2[CONTRATISTA PRNCIPAL],Tabla2[[#This Row],[CONTRATISTA PRNCIPAL]]),0)</f>
        <v>6.41025641025641E-3</v>
      </c>
      <c r="U3007" s="33">
        <f ca="1">IF(((TODAY()-Tabla2[[#This Row],[FECHA NACIMIENTO]])/365)&lt;18,"Corregir", IF(((TODAY()-Tabla2[[#This Row],[FECHA NACIMIENTO]])/365)&gt;80, "Corregir",ROUNDDOWN(((TODAY()-Tabla2[[#This Row],[FECHA NACIMIENTO]])/365),0)))</f>
        <v>45</v>
      </c>
      <c r="V300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007" s="34" t="str">
        <f ca="1">+IF(Tabla2[[#This Row],[Edad]]="Corregir","Corregir","Ok")</f>
        <v>Ok</v>
      </c>
      <c r="X3007" s="10" t="str">
        <f>+IFERROR(VLOOKUP(Tabla2[[#This Row],[DISTRITO SEGÚN DNI]],Hoja1!$A$2:$B$55,2,FALSE),"No")</f>
        <v>No</v>
      </c>
      <c r="Y3007" s="10" t="str">
        <f>IF(OR(LOWER(Tabla2[[#This Row],[GENERO]])="masculino", LOWER(Tabla2[[#This Row],[GENERO]])="femenino"),"OK","Corregir")</f>
        <v>OK</v>
      </c>
      <c r="Z3007" s="10" t="str">
        <f>+IF(Tabla2[[#This Row],[Nro. DNI / CE]]="","Corregir",IF(LEN(Tabla2[[#This Row],[Nro. DNI / CE]])&gt;=8,"OK","Corregir"))</f>
        <v>OK</v>
      </c>
      <c r="AA3007" s="10">
        <f>COUNTIF(Tabla2[APELLIDOS Y NOMBRES],Tabla2[[#This Row],[APELLIDOS Y NOMBRES]])</f>
        <v>1</v>
      </c>
      <c r="AB3007" t="str">
        <f ca="1">+IFERROR(IF(Tabla2[[#This Row],[FECHA CESE/BAJA]]="","No Aplica",IF(AND(MONTH(Tabla2[[#This Row],[FECHA CESE/BAJA]])=MONTH(TODAY()-30),YEAR(Tabla2[[#This Row],[FECHA CESE/BAJA]])=YEAR(TODAY())),MONTH(TODAY()-30)&amp;"-"&amp;YEAR(TODAY()),"Borrar")),"No aplica")</f>
        <v>No Aplica</v>
      </c>
      <c r="AC3007" t="str">
        <f ca="1">+IFERROR(IF(Tabla2[[#This Row],[FECHA INICIO DE LABORES EN OBRA]]="","No Aplica",IF(AND(MONTH(Tabla2[[#This Row],[FECHA INICIO DE LABORES EN OBRA]])=MONTH(TODAY()-30),YEAR(Tabla2[[#This Row],[FECHA INICIO DE LABORES EN OBRA]])=YEAR(TODAY())),MONTH(TODAY()-30)&amp;"-"&amp;YEAR(TODAY()),"No Aplica")),"No Aplica")</f>
        <v>No Aplica</v>
      </c>
    </row>
    <row r="3008" spans="1:29" x14ac:dyDescent="0.25">
      <c r="A3008" s="2" t="s">
        <v>2506</v>
      </c>
      <c r="B3008" s="3" t="s">
        <v>41</v>
      </c>
      <c r="C3008" s="3" t="s">
        <v>41</v>
      </c>
      <c r="D3008" s="3">
        <v>10089190</v>
      </c>
      <c r="E3008" s="3" t="s">
        <v>2588</v>
      </c>
      <c r="F3008" s="36">
        <v>26296</v>
      </c>
      <c r="G3008" s="3">
        <v>2</v>
      </c>
      <c r="H3008" s="3" t="s">
        <v>1442</v>
      </c>
      <c r="I3008" s="3" t="s">
        <v>2565</v>
      </c>
      <c r="J3008" s="3" t="s">
        <v>2589</v>
      </c>
      <c r="K3008" s="3" t="s">
        <v>1054</v>
      </c>
      <c r="L3008" s="8" t="s">
        <v>9813</v>
      </c>
      <c r="M3008" s="5"/>
      <c r="N3008" s="13" t="s">
        <v>1043</v>
      </c>
      <c r="O3008" s="5">
        <v>43843</v>
      </c>
      <c r="P3008" s="8">
        <v>1</v>
      </c>
      <c r="Q3008" s="9">
        <v>4</v>
      </c>
      <c r="R3008" s="9" t="str">
        <f>IFERROR(VLOOKUP(Tabla2[[#This Row],[CONTRATISTA PRNCIPAL]],Hoja1!$L$5:$M$9,2,FALSE),"CJV")</f>
        <v>CJV</v>
      </c>
      <c r="S3008" s="9" t="str">
        <f>IF(Tabla2[[#This Row],[EMPRESA]]=Tabla2[[#This Row],[CONTRATISTA PRNCIPAL]],"Principal","Secundaria")</f>
        <v>Principal</v>
      </c>
      <c r="T3008" s="10">
        <f>IFERROR(1/COUNTIF(Tabla2[CONTRATISTA PRNCIPAL],Tabla2[[#This Row],[CONTRATISTA PRNCIPAL]]),0)</f>
        <v>6.41025641025641E-3</v>
      </c>
      <c r="U3008" s="33">
        <f ca="1">IF(((TODAY()-Tabla2[[#This Row],[FECHA NACIMIENTO]])/365)&lt;18,"Corregir", IF(((TODAY()-Tabla2[[#This Row],[FECHA NACIMIENTO]])/365)&gt;80, "Corregir",ROUNDDOWN(((TODAY()-Tabla2[[#This Row],[FECHA NACIMIENTO]])/365),0)))</f>
        <v>51</v>
      </c>
      <c r="V300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008" s="34" t="str">
        <f ca="1">+IF(Tabla2[[#This Row],[Edad]]="Corregir","Corregir","Ok")</f>
        <v>Ok</v>
      </c>
      <c r="X3008" s="10" t="str">
        <f>+IFERROR(VLOOKUP(Tabla2[[#This Row],[DISTRITO SEGÚN DNI]],Hoja1!$A$2:$B$55,2,FALSE),"No")</f>
        <v>No</v>
      </c>
      <c r="Y3008" s="10" t="str">
        <f>IF(OR(LOWER(Tabla2[[#This Row],[GENERO]])="masculino", LOWER(Tabla2[[#This Row],[GENERO]])="femenino"),"OK","Corregir")</f>
        <v>OK</v>
      </c>
      <c r="Z3008" s="10" t="str">
        <f>+IF(Tabla2[[#This Row],[Nro. DNI / CE]]="","Corregir",IF(LEN(Tabla2[[#This Row],[Nro. DNI / CE]])&gt;=8,"OK","Corregir"))</f>
        <v>OK</v>
      </c>
      <c r="AA3008" s="10">
        <f>COUNTIF(Tabla2[APELLIDOS Y NOMBRES],Tabla2[[#This Row],[APELLIDOS Y NOMBRES]])</f>
        <v>1</v>
      </c>
      <c r="AB3008" t="str">
        <f ca="1">+IFERROR(IF(Tabla2[[#This Row],[FECHA CESE/BAJA]]="","No Aplica",IF(AND(MONTH(Tabla2[[#This Row],[FECHA CESE/BAJA]])=MONTH(TODAY()-30),YEAR(Tabla2[[#This Row],[FECHA CESE/BAJA]])=YEAR(TODAY())),MONTH(TODAY()-30)&amp;"-"&amp;YEAR(TODAY()),"Borrar")),"No aplica")</f>
        <v>No Aplica</v>
      </c>
      <c r="AC3008" t="str">
        <f ca="1">+IFERROR(IF(Tabla2[[#This Row],[FECHA INICIO DE LABORES EN OBRA]]="","No Aplica",IF(AND(MONTH(Tabla2[[#This Row],[FECHA INICIO DE LABORES EN OBRA]])=MONTH(TODAY()-30),YEAR(Tabla2[[#This Row],[FECHA INICIO DE LABORES EN OBRA]])=YEAR(TODAY())),MONTH(TODAY()-30)&amp;"-"&amp;YEAR(TODAY()),"No Aplica")),"No Aplica")</f>
        <v>No Aplica</v>
      </c>
    </row>
    <row r="3009" spans="1:29" x14ac:dyDescent="0.25">
      <c r="A3009" s="2" t="s">
        <v>2506</v>
      </c>
      <c r="B3009" s="3" t="s">
        <v>41</v>
      </c>
      <c r="C3009" s="3" t="s">
        <v>41</v>
      </c>
      <c r="D3009" s="3" t="s">
        <v>2820</v>
      </c>
      <c r="E3009" s="3" t="s">
        <v>2821</v>
      </c>
      <c r="F3009" s="36">
        <v>30915</v>
      </c>
      <c r="G3009" s="3">
        <v>2</v>
      </c>
      <c r="H3009" s="3" t="s">
        <v>1442</v>
      </c>
      <c r="I3009" s="3" t="s">
        <v>2491</v>
      </c>
      <c r="J3009" s="3" t="s">
        <v>2822</v>
      </c>
      <c r="K3009" s="3" t="s">
        <v>1479</v>
      </c>
      <c r="L3009" s="8" t="s">
        <v>9813</v>
      </c>
      <c r="M3009" s="5"/>
      <c r="N3009" s="13" t="s">
        <v>1043</v>
      </c>
      <c r="O3009" s="5">
        <v>44949</v>
      </c>
      <c r="P3009" s="8">
        <v>1</v>
      </c>
      <c r="Q3009" s="9">
        <v>4</v>
      </c>
      <c r="R3009" s="9" t="str">
        <f>IFERROR(VLOOKUP(Tabla2[[#This Row],[CONTRATISTA PRNCIPAL]],Hoja1!$L$5:$M$9,2,FALSE),"CJV")</f>
        <v>CJV</v>
      </c>
      <c r="S3009" s="9" t="str">
        <f>IF(Tabla2[[#This Row],[EMPRESA]]=Tabla2[[#This Row],[CONTRATISTA PRNCIPAL]],"Principal","Secundaria")</f>
        <v>Principal</v>
      </c>
      <c r="T3009" s="10">
        <f>IFERROR(1/COUNTIF(Tabla2[CONTRATISTA PRNCIPAL],Tabla2[[#This Row],[CONTRATISTA PRNCIPAL]]),0)</f>
        <v>6.41025641025641E-3</v>
      </c>
      <c r="U3009" s="33">
        <f ca="1">IF(((TODAY()-Tabla2[[#This Row],[FECHA NACIMIENTO]])/365)&lt;18,"Corregir", IF(((TODAY()-Tabla2[[#This Row],[FECHA NACIMIENTO]])/365)&gt;80, "Corregir",ROUNDDOWN(((TODAY()-Tabla2[[#This Row],[FECHA NACIMIENTO]])/365),0)))</f>
        <v>39</v>
      </c>
      <c r="V300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009" s="34" t="str">
        <f ca="1">+IF(Tabla2[[#This Row],[Edad]]="Corregir","Corregir","Ok")</f>
        <v>Ok</v>
      </c>
      <c r="X3009" s="10" t="str">
        <f>+IFERROR(VLOOKUP(Tabla2[[#This Row],[DISTRITO SEGÚN DNI]],Hoja1!$A$2:$B$55,2,FALSE),"No")</f>
        <v>LA VICTORIA</v>
      </c>
      <c r="Y3009" s="10" t="str">
        <f>IF(OR(LOWER(Tabla2[[#This Row],[GENERO]])="masculino", LOWER(Tabla2[[#This Row],[GENERO]])="femenino"),"OK","Corregir")</f>
        <v>OK</v>
      </c>
      <c r="Z3009" s="10" t="str">
        <f>+IF(Tabla2[[#This Row],[Nro. DNI / CE]]="","Corregir",IF(LEN(Tabla2[[#This Row],[Nro. DNI / CE]])&gt;=8,"OK","Corregir"))</f>
        <v>OK</v>
      </c>
      <c r="AA3009" s="10">
        <f>COUNTIF(Tabla2[APELLIDOS Y NOMBRES],Tabla2[[#This Row],[APELLIDOS Y NOMBRES]])</f>
        <v>1</v>
      </c>
      <c r="AB3009" t="str">
        <f ca="1">+IFERROR(IF(Tabla2[[#This Row],[FECHA CESE/BAJA]]="","No Aplica",IF(AND(MONTH(Tabla2[[#This Row],[FECHA CESE/BAJA]])=MONTH(TODAY()-30),YEAR(Tabla2[[#This Row],[FECHA CESE/BAJA]])=YEAR(TODAY())),MONTH(TODAY()-30)&amp;"-"&amp;YEAR(TODAY()),"Borrar")),"No aplica")</f>
        <v>No Aplica</v>
      </c>
      <c r="AC3009" t="str">
        <f ca="1">+IFERROR(IF(Tabla2[[#This Row],[FECHA INICIO DE LABORES EN OBRA]]="","No Aplica",IF(AND(MONTH(Tabla2[[#This Row],[FECHA INICIO DE LABORES EN OBRA]])=MONTH(TODAY()-30),YEAR(Tabla2[[#This Row],[FECHA INICIO DE LABORES EN OBRA]])=YEAR(TODAY())),MONTH(TODAY()-30)&amp;"-"&amp;YEAR(TODAY()),"No Aplica")),"No Aplica")</f>
        <v>No Aplica</v>
      </c>
    </row>
    <row r="3010" spans="1:29" x14ac:dyDescent="0.25">
      <c r="A3010" s="2" t="s">
        <v>2506</v>
      </c>
      <c r="B3010" s="3" t="s">
        <v>41</v>
      </c>
      <c r="C3010" s="3" t="s">
        <v>41</v>
      </c>
      <c r="D3010" s="3" t="s">
        <v>2854</v>
      </c>
      <c r="E3010" s="3" t="s">
        <v>2855</v>
      </c>
      <c r="F3010" s="36">
        <v>29276</v>
      </c>
      <c r="G3010" s="3">
        <v>2</v>
      </c>
      <c r="H3010" s="3" t="s">
        <v>2668</v>
      </c>
      <c r="I3010" s="3" t="s">
        <v>2491</v>
      </c>
      <c r="J3010" s="3" t="s">
        <v>2856</v>
      </c>
      <c r="K3010" s="3" t="s">
        <v>1313</v>
      </c>
      <c r="L3010" s="8" t="s">
        <v>9813</v>
      </c>
      <c r="M3010" s="5"/>
      <c r="N3010" s="13" t="s">
        <v>1043</v>
      </c>
      <c r="O3010" s="5">
        <v>45090</v>
      </c>
      <c r="P3010" s="8">
        <v>1</v>
      </c>
      <c r="Q3010" s="9">
        <v>4</v>
      </c>
      <c r="R3010" s="9" t="str">
        <f>IFERROR(VLOOKUP(Tabla2[[#This Row],[CONTRATISTA PRNCIPAL]],Hoja1!$L$5:$M$9,2,FALSE),"CJV")</f>
        <v>CJV</v>
      </c>
      <c r="S3010" s="9" t="str">
        <f>IF(Tabla2[[#This Row],[EMPRESA]]=Tabla2[[#This Row],[CONTRATISTA PRNCIPAL]],"Principal","Secundaria")</f>
        <v>Principal</v>
      </c>
      <c r="T3010" s="10">
        <f>IFERROR(1/COUNTIF(Tabla2[CONTRATISTA PRNCIPAL],Tabla2[[#This Row],[CONTRATISTA PRNCIPAL]]),0)</f>
        <v>6.41025641025641E-3</v>
      </c>
      <c r="U3010" s="33">
        <f ca="1">IF(((TODAY()-Tabla2[[#This Row],[FECHA NACIMIENTO]])/365)&lt;18,"Corregir", IF(((TODAY()-Tabla2[[#This Row],[FECHA NACIMIENTO]])/365)&gt;80, "Corregir",ROUNDDOWN(((TODAY()-Tabla2[[#This Row],[FECHA NACIMIENTO]])/365),0)))</f>
        <v>43</v>
      </c>
      <c r="V301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010" s="34" t="str">
        <f ca="1">+IF(Tabla2[[#This Row],[Edad]]="Corregir","Corregir","Ok")</f>
        <v>Ok</v>
      </c>
      <c r="X3010" s="10" t="str">
        <f>+IFERROR(VLOOKUP(Tabla2[[#This Row],[DISTRITO SEGÚN DNI]],Hoja1!$A$2:$B$55,2,FALSE),"No")</f>
        <v>No</v>
      </c>
      <c r="Y3010" s="10" t="str">
        <f>IF(OR(LOWER(Tabla2[[#This Row],[GENERO]])="masculino", LOWER(Tabla2[[#This Row],[GENERO]])="femenino"),"OK","Corregir")</f>
        <v>OK</v>
      </c>
      <c r="Z3010" s="10" t="str">
        <f>+IF(Tabla2[[#This Row],[Nro. DNI / CE]]="","Corregir",IF(LEN(Tabla2[[#This Row],[Nro. DNI / CE]])&gt;=8,"OK","Corregir"))</f>
        <v>OK</v>
      </c>
      <c r="AA3010" s="10">
        <f>COUNTIF(Tabla2[APELLIDOS Y NOMBRES],Tabla2[[#This Row],[APELLIDOS Y NOMBRES]])</f>
        <v>1</v>
      </c>
      <c r="AB3010" t="str">
        <f ca="1">+IFERROR(IF(Tabla2[[#This Row],[FECHA CESE/BAJA]]="","No Aplica",IF(AND(MONTH(Tabla2[[#This Row],[FECHA CESE/BAJA]])=MONTH(TODAY()-30),YEAR(Tabla2[[#This Row],[FECHA CESE/BAJA]])=YEAR(TODAY())),MONTH(TODAY()-30)&amp;"-"&amp;YEAR(TODAY()),"Borrar")),"No aplica")</f>
        <v>No Aplica</v>
      </c>
      <c r="AC3010" t="str">
        <f ca="1">+IFERROR(IF(Tabla2[[#This Row],[FECHA INICIO DE LABORES EN OBRA]]="","No Aplica",IF(AND(MONTH(Tabla2[[#This Row],[FECHA INICIO DE LABORES EN OBRA]])=MONTH(TODAY()-30),YEAR(Tabla2[[#This Row],[FECHA INICIO DE LABORES EN OBRA]])=YEAR(TODAY())),MONTH(TODAY()-30)&amp;"-"&amp;YEAR(TODAY()),"No Aplica")),"No Aplica")</f>
        <v>No Aplica</v>
      </c>
    </row>
    <row r="3011" spans="1:29" x14ac:dyDescent="0.25">
      <c r="A3011" s="2" t="s">
        <v>2506</v>
      </c>
      <c r="B3011" s="3" t="s">
        <v>41</v>
      </c>
      <c r="C3011" s="3" t="s">
        <v>41</v>
      </c>
      <c r="D3011" s="3" t="s">
        <v>2810</v>
      </c>
      <c r="E3011" s="3" t="s">
        <v>2811</v>
      </c>
      <c r="F3011" s="36">
        <v>26175</v>
      </c>
      <c r="G3011" s="3">
        <v>2</v>
      </c>
      <c r="H3011" s="3" t="s">
        <v>1790</v>
      </c>
      <c r="I3011" s="3" t="s">
        <v>2491</v>
      </c>
      <c r="J3011" s="3" t="s">
        <v>2812</v>
      </c>
      <c r="K3011" s="3" t="s">
        <v>2546</v>
      </c>
      <c r="L3011" s="8" t="s">
        <v>9813</v>
      </c>
      <c r="M3011" s="5"/>
      <c r="N3011" s="13" t="s">
        <v>1484</v>
      </c>
      <c r="O3011" s="5">
        <v>44945</v>
      </c>
      <c r="P3011" s="8">
        <v>1</v>
      </c>
      <c r="Q3011" s="9">
        <v>4</v>
      </c>
      <c r="R3011" s="9" t="str">
        <f>IFERROR(VLOOKUP(Tabla2[[#This Row],[CONTRATISTA PRNCIPAL]],Hoja1!$L$5:$M$9,2,FALSE),"CJV")</f>
        <v>CJV</v>
      </c>
      <c r="S3011" s="9" t="str">
        <f>IF(Tabla2[[#This Row],[EMPRESA]]=Tabla2[[#This Row],[CONTRATISTA PRNCIPAL]],"Principal","Secundaria")</f>
        <v>Principal</v>
      </c>
      <c r="T3011" s="10">
        <f>IFERROR(1/COUNTIF(Tabla2[CONTRATISTA PRNCIPAL],Tabla2[[#This Row],[CONTRATISTA PRNCIPAL]]),0)</f>
        <v>6.41025641025641E-3</v>
      </c>
      <c r="U3011" s="33">
        <f ca="1">IF(((TODAY()-Tabla2[[#This Row],[FECHA NACIMIENTO]])/365)&lt;18,"Corregir", IF(((TODAY()-Tabla2[[#This Row],[FECHA NACIMIENTO]])/365)&gt;80, "Corregir",ROUNDDOWN(((TODAY()-Tabla2[[#This Row],[FECHA NACIMIENTO]])/365),0)))</f>
        <v>52</v>
      </c>
      <c r="V301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011" s="34" t="str">
        <f ca="1">+IF(Tabla2[[#This Row],[Edad]]="Corregir","Corregir","Ok")</f>
        <v>Ok</v>
      </c>
      <c r="X3011" s="10" t="str">
        <f>+IFERROR(VLOOKUP(Tabla2[[#This Row],[DISTRITO SEGÚN DNI]],Hoja1!$A$2:$B$55,2,FALSE),"No")</f>
        <v>No</v>
      </c>
      <c r="Y3011" s="10" t="str">
        <f>IF(OR(LOWER(Tabla2[[#This Row],[GENERO]])="masculino", LOWER(Tabla2[[#This Row],[GENERO]])="femenino"),"OK","Corregir")</f>
        <v>OK</v>
      </c>
      <c r="Z3011" s="10" t="str">
        <f>+IF(Tabla2[[#This Row],[Nro. DNI / CE]]="","Corregir",IF(LEN(Tabla2[[#This Row],[Nro. DNI / CE]])&gt;=8,"OK","Corregir"))</f>
        <v>OK</v>
      </c>
      <c r="AA3011" s="10">
        <f>COUNTIF(Tabla2[APELLIDOS Y NOMBRES],Tabla2[[#This Row],[APELLIDOS Y NOMBRES]])</f>
        <v>1</v>
      </c>
      <c r="AB3011" t="str">
        <f ca="1">+IFERROR(IF(Tabla2[[#This Row],[FECHA CESE/BAJA]]="","No Aplica",IF(AND(MONTH(Tabla2[[#This Row],[FECHA CESE/BAJA]])=MONTH(TODAY()-30),YEAR(Tabla2[[#This Row],[FECHA CESE/BAJA]])=YEAR(TODAY())),MONTH(TODAY()-30)&amp;"-"&amp;YEAR(TODAY()),"Borrar")),"No aplica")</f>
        <v>No Aplica</v>
      </c>
      <c r="AC3011" t="str">
        <f ca="1">+IFERROR(IF(Tabla2[[#This Row],[FECHA INICIO DE LABORES EN OBRA]]="","No Aplica",IF(AND(MONTH(Tabla2[[#This Row],[FECHA INICIO DE LABORES EN OBRA]])=MONTH(TODAY()-30),YEAR(Tabla2[[#This Row],[FECHA INICIO DE LABORES EN OBRA]])=YEAR(TODAY())),MONTH(TODAY()-30)&amp;"-"&amp;YEAR(TODAY()),"No Aplica")),"No Aplica")</f>
        <v>No Aplica</v>
      </c>
    </row>
    <row r="3012" spans="1:29" x14ac:dyDescent="0.25">
      <c r="A3012" s="2" t="s">
        <v>2506</v>
      </c>
      <c r="B3012" s="3" t="s">
        <v>41</v>
      </c>
      <c r="C3012" s="3" t="s">
        <v>41</v>
      </c>
      <c r="D3012" s="3" t="s">
        <v>2794</v>
      </c>
      <c r="E3012" s="3" t="s">
        <v>2795</v>
      </c>
      <c r="F3012" s="36">
        <v>33347</v>
      </c>
      <c r="G3012" s="3">
        <v>2</v>
      </c>
      <c r="H3012" s="3" t="s">
        <v>1458</v>
      </c>
      <c r="I3012" s="3" t="s">
        <v>2491</v>
      </c>
      <c r="J3012" s="3" t="s">
        <v>2796</v>
      </c>
      <c r="K3012" s="3" t="s">
        <v>2527</v>
      </c>
      <c r="L3012" s="8" t="s">
        <v>9813</v>
      </c>
      <c r="M3012" s="5"/>
      <c r="N3012" s="13" t="s">
        <v>1484</v>
      </c>
      <c r="O3012" s="5">
        <v>44933</v>
      </c>
      <c r="P3012" s="8">
        <v>1</v>
      </c>
      <c r="Q3012" s="9">
        <v>4</v>
      </c>
      <c r="R3012" s="9" t="str">
        <f>IFERROR(VLOOKUP(Tabla2[[#This Row],[CONTRATISTA PRNCIPAL]],Hoja1!$L$5:$M$9,2,FALSE),"CJV")</f>
        <v>CJV</v>
      </c>
      <c r="S3012" s="9" t="str">
        <f>IF(Tabla2[[#This Row],[EMPRESA]]=Tabla2[[#This Row],[CONTRATISTA PRNCIPAL]],"Principal","Secundaria")</f>
        <v>Principal</v>
      </c>
      <c r="T3012" s="10">
        <f>IFERROR(1/COUNTIF(Tabla2[CONTRATISTA PRNCIPAL],Tabla2[[#This Row],[CONTRATISTA PRNCIPAL]]),0)</f>
        <v>6.41025641025641E-3</v>
      </c>
      <c r="U3012" s="33">
        <f ca="1">IF(((TODAY()-Tabla2[[#This Row],[FECHA NACIMIENTO]])/365)&lt;18,"Corregir", IF(((TODAY()-Tabla2[[#This Row],[FECHA NACIMIENTO]])/365)&gt;80, "Corregir",ROUNDDOWN(((TODAY()-Tabla2[[#This Row],[FECHA NACIMIENTO]])/365),0)))</f>
        <v>32</v>
      </c>
      <c r="V301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012" s="34" t="str">
        <f ca="1">+IF(Tabla2[[#This Row],[Edad]]="Corregir","Corregir","Ok")</f>
        <v>Ok</v>
      </c>
      <c r="X3012" s="10" t="str">
        <f>+IFERROR(VLOOKUP(Tabla2[[#This Row],[DISTRITO SEGÚN DNI]],Hoja1!$A$2:$B$55,2,FALSE),"No")</f>
        <v>No</v>
      </c>
      <c r="Y3012" s="10" t="str">
        <f>IF(OR(LOWER(Tabla2[[#This Row],[GENERO]])="masculino", LOWER(Tabla2[[#This Row],[GENERO]])="femenino"),"OK","Corregir")</f>
        <v>OK</v>
      </c>
      <c r="Z3012" s="10" t="str">
        <f>+IF(Tabla2[[#This Row],[Nro. DNI / CE]]="","Corregir",IF(LEN(Tabla2[[#This Row],[Nro. DNI / CE]])&gt;=8,"OK","Corregir"))</f>
        <v>OK</v>
      </c>
      <c r="AA3012" s="10">
        <f>COUNTIF(Tabla2[APELLIDOS Y NOMBRES],Tabla2[[#This Row],[APELLIDOS Y NOMBRES]])</f>
        <v>1</v>
      </c>
      <c r="AB3012" t="str">
        <f ca="1">+IFERROR(IF(Tabla2[[#This Row],[FECHA CESE/BAJA]]="","No Aplica",IF(AND(MONTH(Tabla2[[#This Row],[FECHA CESE/BAJA]])=MONTH(TODAY()-30),YEAR(Tabla2[[#This Row],[FECHA CESE/BAJA]])=YEAR(TODAY())),MONTH(TODAY()-30)&amp;"-"&amp;YEAR(TODAY()),"Borrar")),"No aplica")</f>
        <v>No Aplica</v>
      </c>
      <c r="AC3012" t="str">
        <f ca="1">+IFERROR(IF(Tabla2[[#This Row],[FECHA INICIO DE LABORES EN OBRA]]="","No Aplica",IF(AND(MONTH(Tabla2[[#This Row],[FECHA INICIO DE LABORES EN OBRA]])=MONTH(TODAY()-30),YEAR(Tabla2[[#This Row],[FECHA INICIO DE LABORES EN OBRA]])=YEAR(TODAY())),MONTH(TODAY()-30)&amp;"-"&amp;YEAR(TODAY()),"No Aplica")),"No Aplica")</f>
        <v>No Aplica</v>
      </c>
    </row>
    <row r="3013" spans="1:29" x14ac:dyDescent="0.25">
      <c r="A3013" s="2" t="s">
        <v>2506</v>
      </c>
      <c r="B3013" s="3" t="s">
        <v>41</v>
      </c>
      <c r="C3013" s="3" t="s">
        <v>41</v>
      </c>
      <c r="D3013" s="3" t="s">
        <v>10853</v>
      </c>
      <c r="E3013" s="3" t="s">
        <v>10854</v>
      </c>
      <c r="F3013" s="36">
        <v>29141</v>
      </c>
      <c r="G3013" s="3">
        <v>2</v>
      </c>
      <c r="H3013" s="3" t="s">
        <v>2841</v>
      </c>
      <c r="I3013" s="3" t="s">
        <v>2491</v>
      </c>
      <c r="J3013" s="3" t="s">
        <v>10855</v>
      </c>
      <c r="K3013" s="3" t="s">
        <v>2497</v>
      </c>
      <c r="L3013" s="8" t="s">
        <v>9813</v>
      </c>
      <c r="M3013" s="5"/>
      <c r="N3013" s="13" t="s">
        <v>1043</v>
      </c>
      <c r="O3013" s="5">
        <v>45153</v>
      </c>
      <c r="P3013" s="8">
        <v>1</v>
      </c>
      <c r="Q3013" s="9">
        <v>4</v>
      </c>
      <c r="R3013" s="9" t="str">
        <f>IFERROR(VLOOKUP(Tabla2[[#This Row],[CONTRATISTA PRNCIPAL]],Hoja1!$L$5:$M$9,2,FALSE),"CJV")</f>
        <v>CJV</v>
      </c>
      <c r="S3013" s="9" t="str">
        <f>IF(Tabla2[[#This Row],[EMPRESA]]=Tabla2[[#This Row],[CONTRATISTA PRNCIPAL]],"Principal","Secundaria")</f>
        <v>Principal</v>
      </c>
      <c r="T3013" s="10">
        <f>IFERROR(1/COUNTIF(Tabla2[CONTRATISTA PRNCIPAL],Tabla2[[#This Row],[CONTRATISTA PRNCIPAL]]),0)</f>
        <v>6.41025641025641E-3</v>
      </c>
      <c r="U3013" s="33">
        <f ca="1">IF(((TODAY()-Tabla2[[#This Row],[FECHA NACIMIENTO]])/365)&lt;18,"Corregir", IF(((TODAY()-Tabla2[[#This Row],[FECHA NACIMIENTO]])/365)&gt;80, "Corregir",ROUNDDOWN(((TODAY()-Tabla2[[#This Row],[FECHA NACIMIENTO]])/365),0)))</f>
        <v>43</v>
      </c>
      <c r="V301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013" s="34" t="str">
        <f ca="1">+IF(Tabla2[[#This Row],[Edad]]="Corregir","Corregir","Ok")</f>
        <v>Ok</v>
      </c>
      <c r="X3013" s="10" t="str">
        <f>+IFERROR(VLOOKUP(Tabla2[[#This Row],[DISTRITO SEGÚN DNI]],Hoja1!$A$2:$B$55,2,FALSE),"No")</f>
        <v>No</v>
      </c>
      <c r="Y3013" s="10" t="str">
        <f>IF(OR(LOWER(Tabla2[[#This Row],[GENERO]])="masculino", LOWER(Tabla2[[#This Row],[GENERO]])="femenino"),"OK","Corregir")</f>
        <v>OK</v>
      </c>
      <c r="Z3013" s="10" t="str">
        <f>+IF(Tabla2[[#This Row],[Nro. DNI / CE]]="","Corregir",IF(LEN(Tabla2[[#This Row],[Nro. DNI / CE]])&gt;=8,"OK","Corregir"))</f>
        <v>OK</v>
      </c>
      <c r="AA3013" s="10">
        <f>COUNTIF(Tabla2[APELLIDOS Y NOMBRES],Tabla2[[#This Row],[APELLIDOS Y NOMBRES]])</f>
        <v>1</v>
      </c>
      <c r="AB3013" t="str">
        <f ca="1">+IFERROR(IF(Tabla2[[#This Row],[FECHA CESE/BAJA]]="","No Aplica",IF(AND(MONTH(Tabla2[[#This Row],[FECHA CESE/BAJA]])=MONTH(TODAY()-30),YEAR(Tabla2[[#This Row],[FECHA CESE/BAJA]])=YEAR(TODAY())),MONTH(TODAY()-30)&amp;"-"&amp;YEAR(TODAY()),"Borrar")),"No aplica")</f>
        <v>No Aplica</v>
      </c>
      <c r="AC3013" t="str">
        <f ca="1">+IFERROR(IF(Tabla2[[#This Row],[FECHA INICIO DE LABORES EN OBRA]]="","No Aplica",IF(AND(MONTH(Tabla2[[#This Row],[FECHA INICIO DE LABORES EN OBRA]])=MONTH(TODAY()-30),YEAR(Tabla2[[#This Row],[FECHA INICIO DE LABORES EN OBRA]])=YEAR(TODAY())),MONTH(TODAY()-30)&amp;"-"&amp;YEAR(TODAY()),"No Aplica")),"No Aplica")</f>
        <v>8-2023</v>
      </c>
    </row>
    <row r="3014" spans="1:29" x14ac:dyDescent="0.25">
      <c r="A3014" s="2">
        <v>20609046105</v>
      </c>
      <c r="B3014" s="3" t="s">
        <v>2875</v>
      </c>
      <c r="C3014" s="3" t="s">
        <v>41</v>
      </c>
      <c r="D3014" s="3" t="s">
        <v>2892</v>
      </c>
      <c r="E3014" s="3" t="s">
        <v>2893</v>
      </c>
      <c r="F3014" s="36">
        <v>30000</v>
      </c>
      <c r="G3014" s="3">
        <v>2</v>
      </c>
      <c r="H3014" s="3" t="s">
        <v>2636</v>
      </c>
      <c r="I3014" s="3" t="s">
        <v>2491</v>
      </c>
      <c r="J3014" s="3" t="s">
        <v>2894</v>
      </c>
      <c r="K3014" s="3" t="s">
        <v>1044</v>
      </c>
      <c r="L3014" s="8" t="s">
        <v>9813</v>
      </c>
      <c r="M3014" s="5"/>
      <c r="N3014" s="13" t="s">
        <v>1043</v>
      </c>
      <c r="O3014" s="5">
        <v>44989</v>
      </c>
      <c r="P3014" s="8">
        <v>1</v>
      </c>
      <c r="Q3014" s="9">
        <v>4</v>
      </c>
      <c r="R3014" s="9" t="str">
        <f>IFERROR(VLOOKUP(Tabla2[[#This Row],[CONTRATISTA PRNCIPAL]],Hoja1!$L$5:$M$9,2,FALSE),"CJV")</f>
        <v>CJV</v>
      </c>
      <c r="S3014" s="9" t="str">
        <f>IF(Tabla2[[#This Row],[EMPRESA]]=Tabla2[[#This Row],[CONTRATISTA PRNCIPAL]],"Principal","Secundaria")</f>
        <v>Secundaria</v>
      </c>
      <c r="T3014" s="10">
        <f>IFERROR(1/COUNTIF(Tabla2[CONTRATISTA PRNCIPAL],Tabla2[[#This Row],[CONTRATISTA PRNCIPAL]]),0)</f>
        <v>6.41025641025641E-3</v>
      </c>
      <c r="U3014" s="33">
        <f ca="1">IF(((TODAY()-Tabla2[[#This Row],[FECHA NACIMIENTO]])/365)&lt;18,"Corregir", IF(((TODAY()-Tabla2[[#This Row],[FECHA NACIMIENTO]])/365)&gt;80, "Corregir",ROUNDDOWN(((TODAY()-Tabla2[[#This Row],[FECHA NACIMIENTO]])/365),0)))</f>
        <v>41</v>
      </c>
      <c r="V301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014" s="34" t="str">
        <f ca="1">+IF(Tabla2[[#This Row],[Edad]]="Corregir","Corregir","Ok")</f>
        <v>Ok</v>
      </c>
      <c r="X3014" s="10" t="str">
        <f>+IFERROR(VLOOKUP(Tabla2[[#This Row],[DISTRITO SEGÚN DNI]],Hoja1!$A$2:$B$55,2,FALSE),"No")</f>
        <v>No</v>
      </c>
      <c r="Y3014" s="10" t="str">
        <f>IF(OR(LOWER(Tabla2[[#This Row],[GENERO]])="masculino", LOWER(Tabla2[[#This Row],[GENERO]])="femenino"),"OK","Corregir")</f>
        <v>OK</v>
      </c>
      <c r="Z3014" s="10" t="str">
        <f>+IF(Tabla2[[#This Row],[Nro. DNI / CE]]="","Corregir",IF(LEN(Tabla2[[#This Row],[Nro. DNI / CE]])&gt;=8,"OK","Corregir"))</f>
        <v>OK</v>
      </c>
      <c r="AA3014" s="10">
        <f>COUNTIF(Tabla2[APELLIDOS Y NOMBRES],Tabla2[[#This Row],[APELLIDOS Y NOMBRES]])</f>
        <v>1</v>
      </c>
      <c r="AB3014" t="str">
        <f ca="1">+IFERROR(IF(Tabla2[[#This Row],[FECHA CESE/BAJA]]="","No Aplica",IF(AND(MONTH(Tabla2[[#This Row],[FECHA CESE/BAJA]])=MONTH(TODAY()-30),YEAR(Tabla2[[#This Row],[FECHA CESE/BAJA]])=YEAR(TODAY())),MONTH(TODAY()-30)&amp;"-"&amp;YEAR(TODAY()),"Borrar")),"No aplica")</f>
        <v>No Aplica</v>
      </c>
      <c r="AC3014" t="str">
        <f ca="1">+IFERROR(IF(Tabla2[[#This Row],[FECHA INICIO DE LABORES EN OBRA]]="","No Aplica",IF(AND(MONTH(Tabla2[[#This Row],[FECHA INICIO DE LABORES EN OBRA]])=MONTH(TODAY()-30),YEAR(Tabla2[[#This Row],[FECHA INICIO DE LABORES EN OBRA]])=YEAR(TODAY())),MONTH(TODAY()-30)&amp;"-"&amp;YEAR(TODAY()),"No Aplica")),"No Aplica")</f>
        <v>No Aplica</v>
      </c>
    </row>
    <row r="3015" spans="1:29" x14ac:dyDescent="0.25">
      <c r="A3015" s="2">
        <v>20609046105</v>
      </c>
      <c r="B3015" s="3" t="s">
        <v>2875</v>
      </c>
      <c r="C3015" s="3" t="s">
        <v>41</v>
      </c>
      <c r="D3015" s="3" t="s">
        <v>479</v>
      </c>
      <c r="E3015" s="3" t="s">
        <v>480</v>
      </c>
      <c r="F3015" s="36">
        <v>32551</v>
      </c>
      <c r="G3015" s="3">
        <v>2</v>
      </c>
      <c r="H3015" s="3" t="s">
        <v>1476</v>
      </c>
      <c r="I3015" s="3" t="s">
        <v>2491</v>
      </c>
      <c r="J3015" s="3" t="s">
        <v>2895</v>
      </c>
      <c r="K3015" s="3" t="s">
        <v>463</v>
      </c>
      <c r="L3015" s="8" t="s">
        <v>9813</v>
      </c>
      <c r="M3015" s="5"/>
      <c r="N3015" s="13" t="s">
        <v>1043</v>
      </c>
      <c r="O3015" s="5">
        <v>44989</v>
      </c>
      <c r="P3015" s="8">
        <v>1</v>
      </c>
      <c r="Q3015" s="9">
        <v>4</v>
      </c>
      <c r="R3015" s="9" t="str">
        <f>IFERROR(VLOOKUP(Tabla2[[#This Row],[CONTRATISTA PRNCIPAL]],Hoja1!$L$5:$M$9,2,FALSE),"CJV")</f>
        <v>CJV</v>
      </c>
      <c r="S3015" s="9" t="str">
        <f>IF(Tabla2[[#This Row],[EMPRESA]]=Tabla2[[#This Row],[CONTRATISTA PRNCIPAL]],"Principal","Secundaria")</f>
        <v>Secundaria</v>
      </c>
      <c r="T3015" s="10">
        <f>IFERROR(1/COUNTIF(Tabla2[CONTRATISTA PRNCIPAL],Tabla2[[#This Row],[CONTRATISTA PRNCIPAL]]),0)</f>
        <v>6.41025641025641E-3</v>
      </c>
      <c r="U3015" s="33">
        <f ca="1">IF(((TODAY()-Tabla2[[#This Row],[FECHA NACIMIENTO]])/365)&lt;18,"Corregir", IF(((TODAY()-Tabla2[[#This Row],[FECHA NACIMIENTO]])/365)&gt;80, "Corregir",ROUNDDOWN(((TODAY()-Tabla2[[#This Row],[FECHA NACIMIENTO]])/365),0)))</f>
        <v>34</v>
      </c>
      <c r="V301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015" s="34" t="str">
        <f ca="1">+IF(Tabla2[[#This Row],[Edad]]="Corregir","Corregir","Ok")</f>
        <v>Ok</v>
      </c>
      <c r="X3015" s="10" t="str">
        <f>+IFERROR(VLOOKUP(Tabla2[[#This Row],[DISTRITO SEGÚN DNI]],Hoja1!$A$2:$B$55,2,FALSE),"No")</f>
        <v>CALLAO</v>
      </c>
      <c r="Y3015" s="10" t="str">
        <f>IF(OR(LOWER(Tabla2[[#This Row],[GENERO]])="masculino", LOWER(Tabla2[[#This Row],[GENERO]])="femenino"),"OK","Corregir")</f>
        <v>OK</v>
      </c>
      <c r="Z3015" s="10" t="str">
        <f>+IF(Tabla2[[#This Row],[Nro. DNI / CE]]="","Corregir",IF(LEN(Tabla2[[#This Row],[Nro. DNI / CE]])&gt;=8,"OK","Corregir"))</f>
        <v>OK</v>
      </c>
      <c r="AA3015" s="10">
        <f>COUNTIF(Tabla2[APELLIDOS Y NOMBRES],Tabla2[[#This Row],[APELLIDOS Y NOMBRES]])</f>
        <v>1</v>
      </c>
      <c r="AB3015" t="str">
        <f ca="1">+IFERROR(IF(Tabla2[[#This Row],[FECHA CESE/BAJA]]="","No Aplica",IF(AND(MONTH(Tabla2[[#This Row],[FECHA CESE/BAJA]])=MONTH(TODAY()-30),YEAR(Tabla2[[#This Row],[FECHA CESE/BAJA]])=YEAR(TODAY())),MONTH(TODAY()-30)&amp;"-"&amp;YEAR(TODAY()),"Borrar")),"No aplica")</f>
        <v>No Aplica</v>
      </c>
      <c r="AC3015" t="str">
        <f ca="1">+IFERROR(IF(Tabla2[[#This Row],[FECHA INICIO DE LABORES EN OBRA]]="","No Aplica",IF(AND(MONTH(Tabla2[[#This Row],[FECHA INICIO DE LABORES EN OBRA]])=MONTH(TODAY()-30),YEAR(Tabla2[[#This Row],[FECHA INICIO DE LABORES EN OBRA]])=YEAR(TODAY())),MONTH(TODAY()-30)&amp;"-"&amp;YEAR(TODAY()),"No Aplica")),"No Aplica")</f>
        <v>No Aplica</v>
      </c>
    </row>
    <row r="3016" spans="1:29" x14ac:dyDescent="0.25">
      <c r="A3016" s="2" t="s">
        <v>2506</v>
      </c>
      <c r="B3016" s="3" t="s">
        <v>2875</v>
      </c>
      <c r="C3016" s="3" t="s">
        <v>41</v>
      </c>
      <c r="D3016" s="3" t="s">
        <v>9367</v>
      </c>
      <c r="E3016" s="3" t="s">
        <v>9368</v>
      </c>
      <c r="F3016" s="36">
        <v>32347</v>
      </c>
      <c r="G3016" s="3">
        <v>2</v>
      </c>
      <c r="H3016" s="3" t="s">
        <v>2636</v>
      </c>
      <c r="I3016" s="3" t="s">
        <v>2491</v>
      </c>
      <c r="J3016" s="3" t="s">
        <v>9369</v>
      </c>
      <c r="K3016" s="3" t="s">
        <v>1460</v>
      </c>
      <c r="L3016" s="8" t="s">
        <v>9813</v>
      </c>
      <c r="M3016" s="5"/>
      <c r="N3016" s="13" t="s">
        <v>1484</v>
      </c>
      <c r="O3016" s="5">
        <v>45126</v>
      </c>
      <c r="P3016" s="8">
        <v>1</v>
      </c>
      <c r="Q3016" s="9">
        <v>4</v>
      </c>
      <c r="R3016" s="9" t="str">
        <f>IFERROR(VLOOKUP(Tabla2[[#This Row],[CONTRATISTA PRNCIPAL]],Hoja1!$L$5:$M$9,2,FALSE),"CJV")</f>
        <v>CJV</v>
      </c>
      <c r="S3016" s="9" t="str">
        <f>IF(Tabla2[[#This Row],[EMPRESA]]=Tabla2[[#This Row],[CONTRATISTA PRNCIPAL]],"Principal","Secundaria")</f>
        <v>Secundaria</v>
      </c>
      <c r="T3016" s="10">
        <f>IFERROR(1/COUNTIF(Tabla2[CONTRATISTA PRNCIPAL],Tabla2[[#This Row],[CONTRATISTA PRNCIPAL]]),0)</f>
        <v>6.41025641025641E-3</v>
      </c>
      <c r="U3016" s="33">
        <f ca="1">IF(((TODAY()-Tabla2[[#This Row],[FECHA NACIMIENTO]])/365)&lt;18,"Corregir", IF(((TODAY()-Tabla2[[#This Row],[FECHA NACIMIENTO]])/365)&gt;80, "Corregir",ROUNDDOWN(((TODAY()-Tabla2[[#This Row],[FECHA NACIMIENTO]])/365),0)))</f>
        <v>35</v>
      </c>
      <c r="V301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016" s="34" t="str">
        <f ca="1">+IF(Tabla2[[#This Row],[Edad]]="Corregir","Corregir","Ok")</f>
        <v>Ok</v>
      </c>
      <c r="X3016" s="10" t="str">
        <f>+IFERROR(VLOOKUP(Tabla2[[#This Row],[DISTRITO SEGÚN DNI]],Hoja1!$A$2:$B$55,2,FALSE),"No")</f>
        <v>No</v>
      </c>
      <c r="Y3016" s="10" t="str">
        <f>IF(OR(LOWER(Tabla2[[#This Row],[GENERO]])="masculino", LOWER(Tabla2[[#This Row],[GENERO]])="femenino"),"OK","Corregir")</f>
        <v>OK</v>
      </c>
      <c r="Z3016" s="10" t="str">
        <f>+IF(Tabla2[[#This Row],[Nro. DNI / CE]]="","Corregir",IF(LEN(Tabla2[[#This Row],[Nro. DNI / CE]])&gt;=8,"OK","Corregir"))</f>
        <v>OK</v>
      </c>
      <c r="AA3016" s="10">
        <f>COUNTIF(Tabla2[APELLIDOS Y NOMBRES],Tabla2[[#This Row],[APELLIDOS Y NOMBRES]])</f>
        <v>1</v>
      </c>
      <c r="AB3016" t="str">
        <f ca="1">+IFERROR(IF(Tabla2[[#This Row],[FECHA CESE/BAJA]]="","No Aplica",IF(AND(MONTH(Tabla2[[#This Row],[FECHA CESE/BAJA]])=MONTH(TODAY()-30),YEAR(Tabla2[[#This Row],[FECHA CESE/BAJA]])=YEAR(TODAY())),MONTH(TODAY()-30)&amp;"-"&amp;YEAR(TODAY()),"Borrar")),"No aplica")</f>
        <v>No Aplica</v>
      </c>
      <c r="AC3016" t="str">
        <f ca="1">+IFERROR(IF(Tabla2[[#This Row],[FECHA INICIO DE LABORES EN OBRA]]="","No Aplica",IF(AND(MONTH(Tabla2[[#This Row],[FECHA INICIO DE LABORES EN OBRA]])=MONTH(TODAY()-30),YEAR(Tabla2[[#This Row],[FECHA INICIO DE LABORES EN OBRA]])=YEAR(TODAY())),MONTH(TODAY()-30)&amp;"-"&amp;YEAR(TODAY()),"No Aplica")),"No Aplica")</f>
        <v>No Aplica</v>
      </c>
    </row>
    <row r="3017" spans="1:29" x14ac:dyDescent="0.25">
      <c r="A3017" s="2" t="s">
        <v>2506</v>
      </c>
      <c r="B3017" s="3" t="s">
        <v>2875</v>
      </c>
      <c r="C3017" s="3" t="s">
        <v>41</v>
      </c>
      <c r="D3017" s="3" t="s">
        <v>10802</v>
      </c>
      <c r="E3017" s="3" t="s">
        <v>10803</v>
      </c>
      <c r="F3017" s="36">
        <v>31066</v>
      </c>
      <c r="G3017" s="3">
        <v>2</v>
      </c>
      <c r="H3017" s="3" t="s">
        <v>2636</v>
      </c>
      <c r="I3017" s="3" t="s">
        <v>2491</v>
      </c>
      <c r="J3017" s="3" t="s">
        <v>10804</v>
      </c>
      <c r="K3017" s="3" t="s">
        <v>463</v>
      </c>
      <c r="L3017" s="8" t="s">
        <v>9813</v>
      </c>
      <c r="M3017" s="5"/>
      <c r="N3017" s="13" t="s">
        <v>1043</v>
      </c>
      <c r="O3017" s="5">
        <v>45162</v>
      </c>
      <c r="P3017" s="8">
        <v>1</v>
      </c>
      <c r="Q3017" s="9">
        <v>4</v>
      </c>
      <c r="R3017" s="9" t="str">
        <f>IFERROR(VLOOKUP(Tabla2[[#This Row],[CONTRATISTA PRNCIPAL]],Hoja1!$L$5:$M$9,2,FALSE),"CJV")</f>
        <v>CJV</v>
      </c>
      <c r="S3017" s="9" t="str">
        <f>IF(Tabla2[[#This Row],[EMPRESA]]=Tabla2[[#This Row],[CONTRATISTA PRNCIPAL]],"Principal","Secundaria")</f>
        <v>Secundaria</v>
      </c>
      <c r="T3017" s="10">
        <f>IFERROR(1/COUNTIF(Tabla2[CONTRATISTA PRNCIPAL],Tabla2[[#This Row],[CONTRATISTA PRNCIPAL]]),0)</f>
        <v>6.41025641025641E-3</v>
      </c>
      <c r="U3017" s="33">
        <f ca="1">IF(((TODAY()-Tabla2[[#This Row],[FECHA NACIMIENTO]])/365)&lt;18,"Corregir", IF(((TODAY()-Tabla2[[#This Row],[FECHA NACIMIENTO]])/365)&gt;80, "Corregir",ROUNDDOWN(((TODAY()-Tabla2[[#This Row],[FECHA NACIMIENTO]])/365),0)))</f>
        <v>38</v>
      </c>
      <c r="V301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017" s="34" t="str">
        <f ca="1">+IF(Tabla2[[#This Row],[Edad]]="Corregir","Corregir","Ok")</f>
        <v>Ok</v>
      </c>
      <c r="X3017" s="10" t="str">
        <f>+IFERROR(VLOOKUP(Tabla2[[#This Row],[DISTRITO SEGÚN DNI]],Hoja1!$A$2:$B$55,2,FALSE),"No")</f>
        <v>CALLAO</v>
      </c>
      <c r="Y3017" s="10" t="str">
        <f>IF(OR(LOWER(Tabla2[[#This Row],[GENERO]])="masculino", LOWER(Tabla2[[#This Row],[GENERO]])="femenino"),"OK","Corregir")</f>
        <v>OK</v>
      </c>
      <c r="Z3017" s="10" t="str">
        <f>+IF(Tabla2[[#This Row],[Nro. DNI / CE]]="","Corregir",IF(LEN(Tabla2[[#This Row],[Nro. DNI / CE]])&gt;=8,"OK","Corregir"))</f>
        <v>OK</v>
      </c>
      <c r="AA3017" s="10">
        <f>COUNTIF(Tabla2[APELLIDOS Y NOMBRES],Tabla2[[#This Row],[APELLIDOS Y NOMBRES]])</f>
        <v>1</v>
      </c>
      <c r="AB3017" t="str">
        <f ca="1">+IFERROR(IF(Tabla2[[#This Row],[FECHA CESE/BAJA]]="","No Aplica",IF(AND(MONTH(Tabla2[[#This Row],[FECHA CESE/BAJA]])=MONTH(TODAY()-30),YEAR(Tabla2[[#This Row],[FECHA CESE/BAJA]])=YEAR(TODAY())),MONTH(TODAY()-30)&amp;"-"&amp;YEAR(TODAY()),"Borrar")),"No aplica")</f>
        <v>No Aplica</v>
      </c>
      <c r="AC3017" t="str">
        <f ca="1">+IFERROR(IF(Tabla2[[#This Row],[FECHA INICIO DE LABORES EN OBRA]]="","No Aplica",IF(AND(MONTH(Tabla2[[#This Row],[FECHA INICIO DE LABORES EN OBRA]])=MONTH(TODAY()-30),YEAR(Tabla2[[#This Row],[FECHA INICIO DE LABORES EN OBRA]])=YEAR(TODAY())),MONTH(TODAY()-30)&amp;"-"&amp;YEAR(TODAY()),"No Aplica")),"No Aplica")</f>
        <v>8-2023</v>
      </c>
    </row>
    <row r="3018" spans="1:29" x14ac:dyDescent="0.25">
      <c r="A3018" s="2">
        <v>20609046105</v>
      </c>
      <c r="B3018" s="3" t="s">
        <v>2875</v>
      </c>
      <c r="C3018" s="3" t="s">
        <v>41</v>
      </c>
      <c r="D3018" s="3" t="s">
        <v>492</v>
      </c>
      <c r="E3018" s="3" t="s">
        <v>493</v>
      </c>
      <c r="F3018" s="36">
        <v>25812</v>
      </c>
      <c r="G3018" s="3">
        <v>2</v>
      </c>
      <c r="H3018" s="3" t="s">
        <v>1476</v>
      </c>
      <c r="I3018" s="3" t="s">
        <v>2491</v>
      </c>
      <c r="J3018" s="3" t="s">
        <v>2884</v>
      </c>
      <c r="K3018" s="3" t="s">
        <v>463</v>
      </c>
      <c r="L3018" s="8" t="s">
        <v>9813</v>
      </c>
      <c r="M3018" s="5"/>
      <c r="N3018" s="13" t="s">
        <v>1043</v>
      </c>
      <c r="O3018" s="5">
        <v>44950</v>
      </c>
      <c r="P3018" s="8">
        <v>1</v>
      </c>
      <c r="Q3018" s="9">
        <v>4</v>
      </c>
      <c r="R3018" s="9" t="str">
        <f>IFERROR(VLOOKUP(Tabla2[[#This Row],[CONTRATISTA PRNCIPAL]],Hoja1!$L$5:$M$9,2,FALSE),"CJV")</f>
        <v>CJV</v>
      </c>
      <c r="S3018" s="9" t="str">
        <f>IF(Tabla2[[#This Row],[EMPRESA]]=Tabla2[[#This Row],[CONTRATISTA PRNCIPAL]],"Principal","Secundaria")</f>
        <v>Secundaria</v>
      </c>
      <c r="T3018" s="10">
        <f>IFERROR(1/COUNTIF(Tabla2[CONTRATISTA PRNCIPAL],Tabla2[[#This Row],[CONTRATISTA PRNCIPAL]]),0)</f>
        <v>6.41025641025641E-3</v>
      </c>
      <c r="U3018" s="33">
        <f ca="1">IF(((TODAY()-Tabla2[[#This Row],[FECHA NACIMIENTO]])/365)&lt;18,"Corregir", IF(((TODAY()-Tabla2[[#This Row],[FECHA NACIMIENTO]])/365)&gt;80, "Corregir",ROUNDDOWN(((TODAY()-Tabla2[[#This Row],[FECHA NACIMIENTO]])/365),0)))</f>
        <v>53</v>
      </c>
      <c r="V301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018" s="34" t="str">
        <f ca="1">+IF(Tabla2[[#This Row],[Edad]]="Corregir","Corregir","Ok")</f>
        <v>Ok</v>
      </c>
      <c r="X3018" s="10" t="str">
        <f>+IFERROR(VLOOKUP(Tabla2[[#This Row],[DISTRITO SEGÚN DNI]],Hoja1!$A$2:$B$55,2,FALSE),"No")</f>
        <v>CALLAO</v>
      </c>
      <c r="Y3018" s="10" t="str">
        <f>IF(OR(LOWER(Tabla2[[#This Row],[GENERO]])="masculino", LOWER(Tabla2[[#This Row],[GENERO]])="femenino"),"OK","Corregir")</f>
        <v>OK</v>
      </c>
      <c r="Z3018" s="10" t="str">
        <f>+IF(Tabla2[[#This Row],[Nro. DNI / CE]]="","Corregir",IF(LEN(Tabla2[[#This Row],[Nro. DNI / CE]])&gt;=8,"OK","Corregir"))</f>
        <v>OK</v>
      </c>
      <c r="AA3018" s="10">
        <f>COUNTIF(Tabla2[APELLIDOS Y NOMBRES],Tabla2[[#This Row],[APELLIDOS Y NOMBRES]])</f>
        <v>1</v>
      </c>
      <c r="AB3018" t="str">
        <f ca="1">+IFERROR(IF(Tabla2[[#This Row],[FECHA CESE/BAJA]]="","No Aplica",IF(AND(MONTH(Tabla2[[#This Row],[FECHA CESE/BAJA]])=MONTH(TODAY()-30),YEAR(Tabla2[[#This Row],[FECHA CESE/BAJA]])=YEAR(TODAY())),MONTH(TODAY()-30)&amp;"-"&amp;YEAR(TODAY()),"Borrar")),"No aplica")</f>
        <v>No Aplica</v>
      </c>
      <c r="AC3018" t="str">
        <f ca="1">+IFERROR(IF(Tabla2[[#This Row],[FECHA INICIO DE LABORES EN OBRA]]="","No Aplica",IF(AND(MONTH(Tabla2[[#This Row],[FECHA INICIO DE LABORES EN OBRA]])=MONTH(TODAY()-30),YEAR(Tabla2[[#This Row],[FECHA INICIO DE LABORES EN OBRA]])=YEAR(TODAY())),MONTH(TODAY()-30)&amp;"-"&amp;YEAR(TODAY()),"No Aplica")),"No Aplica")</f>
        <v>No Aplica</v>
      </c>
    </row>
    <row r="3019" spans="1:29" x14ac:dyDescent="0.25">
      <c r="A3019" s="2" t="s">
        <v>2506</v>
      </c>
      <c r="B3019" s="3" t="s">
        <v>2875</v>
      </c>
      <c r="C3019" s="3" t="s">
        <v>41</v>
      </c>
      <c r="D3019" s="3" t="s">
        <v>10813</v>
      </c>
      <c r="E3019" s="3" t="s">
        <v>10814</v>
      </c>
      <c r="F3019" s="36">
        <v>31849</v>
      </c>
      <c r="G3019" s="3">
        <v>2</v>
      </c>
      <c r="H3019" s="3" t="s">
        <v>2636</v>
      </c>
      <c r="I3019" s="3" t="s">
        <v>2491</v>
      </c>
      <c r="J3019" s="3" t="s">
        <v>10815</v>
      </c>
      <c r="K3019" s="3" t="s">
        <v>1460</v>
      </c>
      <c r="L3019" s="8" t="s">
        <v>9813</v>
      </c>
      <c r="M3019" s="5"/>
      <c r="N3019" s="13" t="s">
        <v>1043</v>
      </c>
      <c r="O3019" s="5">
        <v>45162</v>
      </c>
      <c r="P3019" s="8">
        <v>1</v>
      </c>
      <c r="Q3019" s="9">
        <v>4</v>
      </c>
      <c r="R3019" s="9" t="str">
        <f>IFERROR(VLOOKUP(Tabla2[[#This Row],[CONTRATISTA PRNCIPAL]],Hoja1!$L$5:$M$9,2,FALSE),"CJV")</f>
        <v>CJV</v>
      </c>
      <c r="S3019" s="9" t="str">
        <f>IF(Tabla2[[#This Row],[EMPRESA]]=Tabla2[[#This Row],[CONTRATISTA PRNCIPAL]],"Principal","Secundaria")</f>
        <v>Secundaria</v>
      </c>
      <c r="T3019" s="10">
        <f>IFERROR(1/COUNTIF(Tabla2[CONTRATISTA PRNCIPAL],Tabla2[[#This Row],[CONTRATISTA PRNCIPAL]]),0)</f>
        <v>6.41025641025641E-3</v>
      </c>
      <c r="U3019" s="33">
        <f ca="1">IF(((TODAY()-Tabla2[[#This Row],[FECHA NACIMIENTO]])/365)&lt;18,"Corregir", IF(((TODAY()-Tabla2[[#This Row],[FECHA NACIMIENTO]])/365)&gt;80, "Corregir",ROUNDDOWN(((TODAY()-Tabla2[[#This Row],[FECHA NACIMIENTO]])/365),0)))</f>
        <v>36</v>
      </c>
      <c r="V301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019" s="34" t="str">
        <f ca="1">+IF(Tabla2[[#This Row],[Edad]]="Corregir","Corregir","Ok")</f>
        <v>Ok</v>
      </c>
      <c r="X3019" s="10" t="str">
        <f>+IFERROR(VLOOKUP(Tabla2[[#This Row],[DISTRITO SEGÚN DNI]],Hoja1!$A$2:$B$55,2,FALSE),"No")</f>
        <v>No</v>
      </c>
      <c r="Y3019" s="10" t="str">
        <f>IF(OR(LOWER(Tabla2[[#This Row],[GENERO]])="masculino", LOWER(Tabla2[[#This Row],[GENERO]])="femenino"),"OK","Corregir")</f>
        <v>OK</v>
      </c>
      <c r="Z3019" s="10" t="str">
        <f>+IF(Tabla2[[#This Row],[Nro. DNI / CE]]="","Corregir",IF(LEN(Tabla2[[#This Row],[Nro. DNI / CE]])&gt;=8,"OK","Corregir"))</f>
        <v>OK</v>
      </c>
      <c r="AA3019" s="10">
        <f>COUNTIF(Tabla2[APELLIDOS Y NOMBRES],Tabla2[[#This Row],[APELLIDOS Y NOMBRES]])</f>
        <v>1</v>
      </c>
      <c r="AB3019" t="str">
        <f ca="1">+IFERROR(IF(Tabla2[[#This Row],[FECHA CESE/BAJA]]="","No Aplica",IF(AND(MONTH(Tabla2[[#This Row],[FECHA CESE/BAJA]])=MONTH(TODAY()-30),YEAR(Tabla2[[#This Row],[FECHA CESE/BAJA]])=YEAR(TODAY())),MONTH(TODAY()-30)&amp;"-"&amp;YEAR(TODAY()),"Borrar")),"No aplica")</f>
        <v>No Aplica</v>
      </c>
      <c r="AC3019" t="str">
        <f ca="1">+IFERROR(IF(Tabla2[[#This Row],[FECHA INICIO DE LABORES EN OBRA]]="","No Aplica",IF(AND(MONTH(Tabla2[[#This Row],[FECHA INICIO DE LABORES EN OBRA]])=MONTH(TODAY()-30),YEAR(Tabla2[[#This Row],[FECHA INICIO DE LABORES EN OBRA]])=YEAR(TODAY())),MONTH(TODAY()-30)&amp;"-"&amp;YEAR(TODAY()),"No Aplica")),"No Aplica")</f>
        <v>8-2023</v>
      </c>
    </row>
    <row r="3020" spans="1:29" x14ac:dyDescent="0.25">
      <c r="A3020" s="2">
        <v>20609046105</v>
      </c>
      <c r="B3020" s="3" t="s">
        <v>2875</v>
      </c>
      <c r="C3020" s="3" t="s">
        <v>41</v>
      </c>
      <c r="D3020" s="3" t="s">
        <v>2896</v>
      </c>
      <c r="E3020" s="3" t="s">
        <v>2897</v>
      </c>
      <c r="F3020" s="36">
        <v>33726</v>
      </c>
      <c r="G3020" s="3">
        <v>2</v>
      </c>
      <c r="H3020" s="3" t="s">
        <v>2898</v>
      </c>
      <c r="I3020" s="3" t="s">
        <v>2491</v>
      </c>
      <c r="J3020" s="3" t="s">
        <v>2899</v>
      </c>
      <c r="K3020" s="3" t="s">
        <v>1460</v>
      </c>
      <c r="L3020" s="8" t="s">
        <v>9813</v>
      </c>
      <c r="M3020" s="5"/>
      <c r="N3020" s="13" t="s">
        <v>1043</v>
      </c>
      <c r="O3020" s="5">
        <v>45068</v>
      </c>
      <c r="P3020" s="8">
        <v>1</v>
      </c>
      <c r="Q3020" s="9">
        <v>4</v>
      </c>
      <c r="R3020" s="9" t="str">
        <f>IFERROR(VLOOKUP(Tabla2[[#This Row],[CONTRATISTA PRNCIPAL]],Hoja1!$L$5:$M$9,2,FALSE),"CJV")</f>
        <v>CJV</v>
      </c>
      <c r="S3020" s="9" t="str">
        <f>IF(Tabla2[[#This Row],[EMPRESA]]=Tabla2[[#This Row],[CONTRATISTA PRNCIPAL]],"Principal","Secundaria")</f>
        <v>Secundaria</v>
      </c>
      <c r="T3020" s="10">
        <f>IFERROR(1/COUNTIF(Tabla2[CONTRATISTA PRNCIPAL],Tabla2[[#This Row],[CONTRATISTA PRNCIPAL]]),0)</f>
        <v>6.41025641025641E-3</v>
      </c>
      <c r="U3020" s="33">
        <f ca="1">IF(((TODAY()-Tabla2[[#This Row],[FECHA NACIMIENTO]])/365)&lt;18,"Corregir", IF(((TODAY()-Tabla2[[#This Row],[FECHA NACIMIENTO]])/365)&gt;80, "Corregir",ROUNDDOWN(((TODAY()-Tabla2[[#This Row],[FECHA NACIMIENTO]])/365),0)))</f>
        <v>31</v>
      </c>
      <c r="V302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020" s="34" t="str">
        <f ca="1">+IF(Tabla2[[#This Row],[Edad]]="Corregir","Corregir","Ok")</f>
        <v>Ok</v>
      </c>
      <c r="X3020" s="10" t="str">
        <f>+IFERROR(VLOOKUP(Tabla2[[#This Row],[DISTRITO SEGÚN DNI]],Hoja1!$A$2:$B$55,2,FALSE),"No")</f>
        <v>No</v>
      </c>
      <c r="Y3020" s="10" t="str">
        <f>IF(OR(LOWER(Tabla2[[#This Row],[GENERO]])="masculino", LOWER(Tabla2[[#This Row],[GENERO]])="femenino"),"OK","Corregir")</f>
        <v>OK</v>
      </c>
      <c r="Z3020" s="10" t="str">
        <f>+IF(Tabla2[[#This Row],[Nro. DNI / CE]]="","Corregir",IF(LEN(Tabla2[[#This Row],[Nro. DNI / CE]])&gt;=8,"OK","Corregir"))</f>
        <v>OK</v>
      </c>
      <c r="AA3020" s="10">
        <f>COUNTIF(Tabla2[APELLIDOS Y NOMBRES],Tabla2[[#This Row],[APELLIDOS Y NOMBRES]])</f>
        <v>1</v>
      </c>
      <c r="AB3020" t="str">
        <f ca="1">+IFERROR(IF(Tabla2[[#This Row],[FECHA CESE/BAJA]]="","No Aplica",IF(AND(MONTH(Tabla2[[#This Row],[FECHA CESE/BAJA]])=MONTH(TODAY()-30),YEAR(Tabla2[[#This Row],[FECHA CESE/BAJA]])=YEAR(TODAY())),MONTH(TODAY()-30)&amp;"-"&amp;YEAR(TODAY()),"Borrar")),"No aplica")</f>
        <v>No Aplica</v>
      </c>
      <c r="AC3020" t="str">
        <f ca="1">+IFERROR(IF(Tabla2[[#This Row],[FECHA INICIO DE LABORES EN OBRA]]="","No Aplica",IF(AND(MONTH(Tabla2[[#This Row],[FECHA INICIO DE LABORES EN OBRA]])=MONTH(TODAY()-30),YEAR(Tabla2[[#This Row],[FECHA INICIO DE LABORES EN OBRA]])=YEAR(TODAY())),MONTH(TODAY()-30)&amp;"-"&amp;YEAR(TODAY()),"No Aplica")),"No Aplica")</f>
        <v>No Aplica</v>
      </c>
    </row>
    <row r="3021" spans="1:29" x14ac:dyDescent="0.25">
      <c r="A3021" s="2">
        <v>20609046105</v>
      </c>
      <c r="B3021" s="3" t="s">
        <v>2875</v>
      </c>
      <c r="C3021" s="3" t="s">
        <v>41</v>
      </c>
      <c r="D3021" s="3" t="s">
        <v>2881</v>
      </c>
      <c r="E3021" s="3" t="s">
        <v>2882</v>
      </c>
      <c r="F3021" s="36">
        <v>34747</v>
      </c>
      <c r="G3021" s="3">
        <v>2</v>
      </c>
      <c r="H3021" s="3" t="s">
        <v>1630</v>
      </c>
      <c r="I3021" s="3" t="s">
        <v>2491</v>
      </c>
      <c r="J3021" s="3" t="s">
        <v>2883</v>
      </c>
      <c r="K3021" s="3" t="s">
        <v>1460</v>
      </c>
      <c r="L3021" s="8" t="s">
        <v>9813</v>
      </c>
      <c r="M3021" s="5"/>
      <c r="N3021" s="13" t="s">
        <v>1043</v>
      </c>
      <c r="O3021" s="5">
        <v>44937</v>
      </c>
      <c r="P3021" s="8">
        <v>1</v>
      </c>
      <c r="Q3021" s="9">
        <v>4</v>
      </c>
      <c r="R3021" s="9" t="str">
        <f>IFERROR(VLOOKUP(Tabla2[[#This Row],[CONTRATISTA PRNCIPAL]],Hoja1!$L$5:$M$9,2,FALSE),"CJV")</f>
        <v>CJV</v>
      </c>
      <c r="S3021" s="9" t="str">
        <f>IF(Tabla2[[#This Row],[EMPRESA]]=Tabla2[[#This Row],[CONTRATISTA PRNCIPAL]],"Principal","Secundaria")</f>
        <v>Secundaria</v>
      </c>
      <c r="T3021" s="10">
        <f>IFERROR(1/COUNTIF(Tabla2[CONTRATISTA PRNCIPAL],Tabla2[[#This Row],[CONTRATISTA PRNCIPAL]]),0)</f>
        <v>6.41025641025641E-3</v>
      </c>
      <c r="U3021" s="33">
        <f ca="1">IF(((TODAY()-Tabla2[[#This Row],[FECHA NACIMIENTO]])/365)&lt;18,"Corregir", IF(((TODAY()-Tabla2[[#This Row],[FECHA NACIMIENTO]])/365)&gt;80, "Corregir",ROUNDDOWN(((TODAY()-Tabla2[[#This Row],[FECHA NACIMIENTO]])/365),0)))</f>
        <v>28</v>
      </c>
      <c r="V302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021" s="34" t="str">
        <f ca="1">+IF(Tabla2[[#This Row],[Edad]]="Corregir","Corregir","Ok")</f>
        <v>Ok</v>
      </c>
      <c r="X3021" s="10" t="str">
        <f>+IFERROR(VLOOKUP(Tabla2[[#This Row],[DISTRITO SEGÚN DNI]],Hoja1!$A$2:$B$55,2,FALSE),"No")</f>
        <v>No</v>
      </c>
      <c r="Y3021" s="10" t="str">
        <f>IF(OR(LOWER(Tabla2[[#This Row],[GENERO]])="masculino", LOWER(Tabla2[[#This Row],[GENERO]])="femenino"),"OK","Corregir")</f>
        <v>OK</v>
      </c>
      <c r="Z3021" s="10" t="str">
        <f>+IF(Tabla2[[#This Row],[Nro. DNI / CE]]="","Corregir",IF(LEN(Tabla2[[#This Row],[Nro. DNI / CE]])&gt;=8,"OK","Corregir"))</f>
        <v>OK</v>
      </c>
      <c r="AA3021" s="10">
        <f>COUNTIF(Tabla2[APELLIDOS Y NOMBRES],Tabla2[[#This Row],[APELLIDOS Y NOMBRES]])</f>
        <v>1</v>
      </c>
      <c r="AB3021" t="str">
        <f ca="1">+IFERROR(IF(Tabla2[[#This Row],[FECHA CESE/BAJA]]="","No Aplica",IF(AND(MONTH(Tabla2[[#This Row],[FECHA CESE/BAJA]])=MONTH(TODAY()-30),YEAR(Tabla2[[#This Row],[FECHA CESE/BAJA]])=YEAR(TODAY())),MONTH(TODAY()-30)&amp;"-"&amp;YEAR(TODAY()),"Borrar")),"No aplica")</f>
        <v>No Aplica</v>
      </c>
      <c r="AC3021" t="str">
        <f ca="1">+IFERROR(IF(Tabla2[[#This Row],[FECHA INICIO DE LABORES EN OBRA]]="","No Aplica",IF(AND(MONTH(Tabla2[[#This Row],[FECHA INICIO DE LABORES EN OBRA]])=MONTH(TODAY()-30),YEAR(Tabla2[[#This Row],[FECHA INICIO DE LABORES EN OBRA]])=YEAR(TODAY())),MONTH(TODAY()-30)&amp;"-"&amp;YEAR(TODAY()),"No Aplica")),"No Aplica")</f>
        <v>No Aplica</v>
      </c>
    </row>
    <row r="3022" spans="1:29" x14ac:dyDescent="0.25">
      <c r="A3022" s="2" t="s">
        <v>2506</v>
      </c>
      <c r="B3022" s="3" t="s">
        <v>2875</v>
      </c>
      <c r="C3022" s="3" t="s">
        <v>41</v>
      </c>
      <c r="D3022" s="3" t="s">
        <v>10837</v>
      </c>
      <c r="E3022" s="3" t="s">
        <v>10838</v>
      </c>
      <c r="F3022" s="36">
        <v>32444</v>
      </c>
      <c r="G3022" s="3">
        <v>2</v>
      </c>
      <c r="H3022" s="3" t="s">
        <v>2636</v>
      </c>
      <c r="I3022" s="3" t="s">
        <v>2491</v>
      </c>
      <c r="J3022" s="3" t="s">
        <v>10839</v>
      </c>
      <c r="K3022" s="3" t="s">
        <v>36</v>
      </c>
      <c r="L3022" s="8" t="s">
        <v>9813</v>
      </c>
      <c r="M3022" s="5"/>
      <c r="N3022" s="13" t="s">
        <v>1043</v>
      </c>
      <c r="O3022" s="5">
        <v>45162</v>
      </c>
      <c r="P3022" s="8">
        <v>1</v>
      </c>
      <c r="Q3022" s="9">
        <v>4</v>
      </c>
      <c r="R3022" s="9" t="str">
        <f>IFERROR(VLOOKUP(Tabla2[[#This Row],[CONTRATISTA PRNCIPAL]],Hoja1!$L$5:$M$9,2,FALSE),"CJV")</f>
        <v>CJV</v>
      </c>
      <c r="S3022" s="9" t="str">
        <f>IF(Tabla2[[#This Row],[EMPRESA]]=Tabla2[[#This Row],[CONTRATISTA PRNCIPAL]],"Principal","Secundaria")</f>
        <v>Secundaria</v>
      </c>
      <c r="T3022" s="10">
        <f>IFERROR(1/COUNTIF(Tabla2[CONTRATISTA PRNCIPAL],Tabla2[[#This Row],[CONTRATISTA PRNCIPAL]]),0)</f>
        <v>6.41025641025641E-3</v>
      </c>
      <c r="U3022" s="33">
        <f ca="1">IF(((TODAY()-Tabla2[[#This Row],[FECHA NACIMIENTO]])/365)&lt;18,"Corregir", IF(((TODAY()-Tabla2[[#This Row],[FECHA NACIMIENTO]])/365)&gt;80, "Corregir",ROUNDDOWN(((TODAY()-Tabla2[[#This Row],[FECHA NACIMIENTO]])/365),0)))</f>
        <v>34</v>
      </c>
      <c r="V302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022" s="34" t="str">
        <f ca="1">+IF(Tabla2[[#This Row],[Edad]]="Corregir","Corregir","Ok")</f>
        <v>Ok</v>
      </c>
      <c r="X3022" s="10" t="str">
        <f>+IFERROR(VLOOKUP(Tabla2[[#This Row],[DISTRITO SEGÚN DNI]],Hoja1!$A$2:$B$55,2,FALSE),"No")</f>
        <v>SANTA ANITA</v>
      </c>
      <c r="Y3022" s="10" t="str">
        <f>IF(OR(LOWER(Tabla2[[#This Row],[GENERO]])="masculino", LOWER(Tabla2[[#This Row],[GENERO]])="femenino"),"OK","Corregir")</f>
        <v>OK</v>
      </c>
      <c r="Z3022" s="10" t="str">
        <f>+IF(Tabla2[[#This Row],[Nro. DNI / CE]]="","Corregir",IF(LEN(Tabla2[[#This Row],[Nro. DNI / CE]])&gt;=8,"OK","Corregir"))</f>
        <v>OK</v>
      </c>
      <c r="AA3022" s="10">
        <f>COUNTIF(Tabla2[APELLIDOS Y NOMBRES],Tabla2[[#This Row],[APELLIDOS Y NOMBRES]])</f>
        <v>1</v>
      </c>
      <c r="AB3022" t="str">
        <f ca="1">+IFERROR(IF(Tabla2[[#This Row],[FECHA CESE/BAJA]]="","No Aplica",IF(AND(MONTH(Tabla2[[#This Row],[FECHA CESE/BAJA]])=MONTH(TODAY()-30),YEAR(Tabla2[[#This Row],[FECHA CESE/BAJA]])=YEAR(TODAY())),MONTH(TODAY()-30)&amp;"-"&amp;YEAR(TODAY()),"Borrar")),"No aplica")</f>
        <v>No Aplica</v>
      </c>
      <c r="AC3022" t="str">
        <f ca="1">+IFERROR(IF(Tabla2[[#This Row],[FECHA INICIO DE LABORES EN OBRA]]="","No Aplica",IF(AND(MONTH(Tabla2[[#This Row],[FECHA INICIO DE LABORES EN OBRA]])=MONTH(TODAY()-30),YEAR(Tabla2[[#This Row],[FECHA INICIO DE LABORES EN OBRA]])=YEAR(TODAY())),MONTH(TODAY()-30)&amp;"-"&amp;YEAR(TODAY()),"No Aplica")),"No Aplica")</f>
        <v>8-2023</v>
      </c>
    </row>
    <row r="3023" spans="1:29" x14ac:dyDescent="0.25">
      <c r="A3023" s="2">
        <v>20609046105</v>
      </c>
      <c r="B3023" s="3" t="s">
        <v>2875</v>
      </c>
      <c r="C3023" s="3" t="s">
        <v>41</v>
      </c>
      <c r="D3023" s="3" t="s">
        <v>12258</v>
      </c>
      <c r="E3023" s="3" t="s">
        <v>12259</v>
      </c>
      <c r="F3023" s="36">
        <v>34341</v>
      </c>
      <c r="G3023" s="3">
        <v>1</v>
      </c>
      <c r="H3023" s="3" t="s">
        <v>5009</v>
      </c>
      <c r="I3023" s="3" t="s">
        <v>2491</v>
      </c>
      <c r="J3023" s="3" t="s">
        <v>12260</v>
      </c>
      <c r="K3023" s="3" t="s">
        <v>2458</v>
      </c>
      <c r="L3023" s="8" t="s">
        <v>9813</v>
      </c>
      <c r="M3023" s="5"/>
      <c r="N3023" s="13" t="s">
        <v>1043</v>
      </c>
      <c r="O3023" s="5">
        <v>45163</v>
      </c>
      <c r="P3023" s="8">
        <v>1</v>
      </c>
      <c r="Q3023" s="9">
        <v>2</v>
      </c>
      <c r="R3023" s="9" t="str">
        <f>IFERROR(VLOOKUP(Tabla2[[#This Row],[CONTRATISTA PRNCIPAL]],Hoja1!$L$5:$M$9,2,FALSE),"CJV")</f>
        <v>CJV</v>
      </c>
      <c r="S3023" s="9" t="str">
        <f>IF(Tabla2[[#This Row],[EMPRESA]]=Tabla2[[#This Row],[CONTRATISTA PRNCIPAL]],"Principal","Secundaria")</f>
        <v>Secundaria</v>
      </c>
      <c r="T3023" s="10">
        <f>IFERROR(1/COUNTIF(Tabla2[CONTRATISTA PRNCIPAL],Tabla2[[#This Row],[CONTRATISTA PRNCIPAL]]),0)</f>
        <v>6.41025641025641E-3</v>
      </c>
      <c r="U3023" s="33">
        <f ca="1">IF(((TODAY()-Tabla2[[#This Row],[FECHA NACIMIENTO]])/365)&lt;18,"Corregir", IF(((TODAY()-Tabla2[[#This Row],[FECHA NACIMIENTO]])/365)&gt;80, "Corregir",ROUNDDOWN(((TODAY()-Tabla2[[#This Row],[FECHA NACIMIENTO]])/365),0)))</f>
        <v>29</v>
      </c>
      <c r="V302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023" s="34" t="str">
        <f ca="1">+IF(Tabla2[[#This Row],[Edad]]="Corregir","Corregir","Ok")</f>
        <v>Ok</v>
      </c>
      <c r="X3023" s="10" t="str">
        <f>+IFERROR(VLOOKUP(Tabla2[[#This Row],[DISTRITO SEGÚN DNI]],Hoja1!$A$2:$B$55,2,FALSE),"No")</f>
        <v>No</v>
      </c>
      <c r="Y3023" s="10" t="str">
        <f>IF(OR(LOWER(Tabla2[[#This Row],[GENERO]])="masculino", LOWER(Tabla2[[#This Row],[GENERO]])="femenino"),"OK","Corregir")</f>
        <v>OK</v>
      </c>
      <c r="Z3023" s="10" t="str">
        <f>+IF(Tabla2[[#This Row],[Nro. DNI / CE]]="","Corregir",IF(LEN(Tabla2[[#This Row],[Nro. DNI / CE]])&gt;=8,"OK","Corregir"))</f>
        <v>OK</v>
      </c>
      <c r="AA3023" s="10">
        <f>COUNTIF(Tabla2[APELLIDOS Y NOMBRES],Tabla2[[#This Row],[APELLIDOS Y NOMBRES]])</f>
        <v>1</v>
      </c>
      <c r="AB3023" t="str">
        <f ca="1">+IFERROR(IF(Tabla2[[#This Row],[FECHA CESE/BAJA]]="","No Aplica",IF(AND(MONTH(Tabla2[[#This Row],[FECHA CESE/BAJA]])=MONTH(TODAY()-30),YEAR(Tabla2[[#This Row],[FECHA CESE/BAJA]])=YEAR(TODAY())),MONTH(TODAY()-30)&amp;"-"&amp;YEAR(TODAY()),"Borrar")),"No aplica")</f>
        <v>No Aplica</v>
      </c>
      <c r="AC3023" t="str">
        <f ca="1">+IFERROR(IF(Tabla2[[#This Row],[FECHA INICIO DE LABORES EN OBRA]]="","No Aplica",IF(AND(MONTH(Tabla2[[#This Row],[FECHA INICIO DE LABORES EN OBRA]])=MONTH(TODAY()-30),YEAR(Tabla2[[#This Row],[FECHA INICIO DE LABORES EN OBRA]])=YEAR(TODAY())),MONTH(TODAY()-30)&amp;"-"&amp;YEAR(TODAY()),"No Aplica")),"No Aplica")</f>
        <v>8-2023</v>
      </c>
    </row>
    <row r="3024" spans="1:29" x14ac:dyDescent="0.25">
      <c r="A3024" s="2" t="s">
        <v>2506</v>
      </c>
      <c r="B3024" s="3" t="s">
        <v>2875</v>
      </c>
      <c r="C3024" s="3" t="s">
        <v>41</v>
      </c>
      <c r="D3024" s="3" t="s">
        <v>10844</v>
      </c>
      <c r="E3024" s="3" t="s">
        <v>10845</v>
      </c>
      <c r="F3024" s="36">
        <v>36058</v>
      </c>
      <c r="G3024" s="3">
        <v>2</v>
      </c>
      <c r="H3024" s="3" t="s">
        <v>2636</v>
      </c>
      <c r="I3024" s="3" t="s">
        <v>2491</v>
      </c>
      <c r="J3024" s="3" t="s">
        <v>10846</v>
      </c>
      <c r="K3024" s="3" t="s">
        <v>2749</v>
      </c>
      <c r="L3024" s="8" t="s">
        <v>9813</v>
      </c>
      <c r="M3024" s="5"/>
      <c r="N3024" s="13" t="s">
        <v>1043</v>
      </c>
      <c r="O3024" s="5">
        <v>45162</v>
      </c>
      <c r="P3024" s="8">
        <v>1</v>
      </c>
      <c r="Q3024" s="9">
        <v>4</v>
      </c>
      <c r="R3024" s="9" t="str">
        <f>IFERROR(VLOOKUP(Tabla2[[#This Row],[CONTRATISTA PRNCIPAL]],Hoja1!$L$5:$M$9,2,FALSE),"CJV")</f>
        <v>CJV</v>
      </c>
      <c r="S3024" s="9" t="str">
        <f>IF(Tabla2[[#This Row],[EMPRESA]]=Tabla2[[#This Row],[CONTRATISTA PRNCIPAL]],"Principal","Secundaria")</f>
        <v>Secundaria</v>
      </c>
      <c r="T3024" s="10">
        <f>IFERROR(1/COUNTIF(Tabla2[CONTRATISTA PRNCIPAL],Tabla2[[#This Row],[CONTRATISTA PRNCIPAL]]),0)</f>
        <v>6.41025641025641E-3</v>
      </c>
      <c r="U3024" s="33">
        <f ca="1">IF(((TODAY()-Tabla2[[#This Row],[FECHA NACIMIENTO]])/365)&lt;18,"Corregir", IF(((TODAY()-Tabla2[[#This Row],[FECHA NACIMIENTO]])/365)&gt;80, "Corregir",ROUNDDOWN(((TODAY()-Tabla2[[#This Row],[FECHA NACIMIENTO]])/365),0)))</f>
        <v>24</v>
      </c>
      <c r="V302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024" s="34" t="str">
        <f ca="1">+IF(Tabla2[[#This Row],[Edad]]="Corregir","Corregir","Ok")</f>
        <v>Ok</v>
      </c>
      <c r="X3024" s="10" t="str">
        <f>+IFERROR(VLOOKUP(Tabla2[[#This Row],[DISTRITO SEGÚN DNI]],Hoja1!$A$2:$B$55,2,FALSE),"No")</f>
        <v>No</v>
      </c>
      <c r="Y3024" s="10" t="str">
        <f>IF(OR(LOWER(Tabla2[[#This Row],[GENERO]])="masculino", LOWER(Tabla2[[#This Row],[GENERO]])="femenino"),"OK","Corregir")</f>
        <v>OK</v>
      </c>
      <c r="Z3024" s="10" t="str">
        <f>+IF(Tabla2[[#This Row],[Nro. DNI / CE]]="","Corregir",IF(LEN(Tabla2[[#This Row],[Nro. DNI / CE]])&gt;=8,"OK","Corregir"))</f>
        <v>OK</v>
      </c>
      <c r="AA3024" s="10">
        <f>COUNTIF(Tabla2[APELLIDOS Y NOMBRES],Tabla2[[#This Row],[APELLIDOS Y NOMBRES]])</f>
        <v>1</v>
      </c>
      <c r="AB3024" t="str">
        <f ca="1">+IFERROR(IF(Tabla2[[#This Row],[FECHA CESE/BAJA]]="","No Aplica",IF(AND(MONTH(Tabla2[[#This Row],[FECHA CESE/BAJA]])=MONTH(TODAY()-30),YEAR(Tabla2[[#This Row],[FECHA CESE/BAJA]])=YEAR(TODAY())),MONTH(TODAY()-30)&amp;"-"&amp;YEAR(TODAY()),"Borrar")),"No aplica")</f>
        <v>No Aplica</v>
      </c>
      <c r="AC3024" t="str">
        <f ca="1">+IFERROR(IF(Tabla2[[#This Row],[FECHA INICIO DE LABORES EN OBRA]]="","No Aplica",IF(AND(MONTH(Tabla2[[#This Row],[FECHA INICIO DE LABORES EN OBRA]])=MONTH(TODAY()-30),YEAR(Tabla2[[#This Row],[FECHA INICIO DE LABORES EN OBRA]])=YEAR(TODAY())),MONTH(TODAY()-30)&amp;"-"&amp;YEAR(TODAY()),"No Aplica")),"No Aplica")</f>
        <v>8-2023</v>
      </c>
    </row>
    <row r="3025" spans="1:29" x14ac:dyDescent="0.25">
      <c r="A3025" s="2" t="s">
        <v>2506</v>
      </c>
      <c r="B3025" s="3" t="s">
        <v>2875</v>
      </c>
      <c r="C3025" s="3" t="s">
        <v>41</v>
      </c>
      <c r="D3025" s="3" t="s">
        <v>9359</v>
      </c>
      <c r="E3025" s="3" t="s">
        <v>9370</v>
      </c>
      <c r="F3025" s="36">
        <v>34452</v>
      </c>
      <c r="G3025" s="3">
        <v>2</v>
      </c>
      <c r="H3025" s="3" t="s">
        <v>2636</v>
      </c>
      <c r="I3025" s="3" t="s">
        <v>2491</v>
      </c>
      <c r="J3025" s="3" t="s">
        <v>9360</v>
      </c>
      <c r="K3025" s="3" t="s">
        <v>1044</v>
      </c>
      <c r="L3025" s="8" t="s">
        <v>9813</v>
      </c>
      <c r="M3025" s="5"/>
      <c r="N3025" s="13" t="s">
        <v>1043</v>
      </c>
      <c r="O3025" s="5">
        <v>45126</v>
      </c>
      <c r="P3025" s="8">
        <v>1</v>
      </c>
      <c r="Q3025" s="9">
        <v>4</v>
      </c>
      <c r="R3025" s="9" t="str">
        <f>IFERROR(VLOOKUP(Tabla2[[#This Row],[CONTRATISTA PRNCIPAL]],Hoja1!$L$5:$M$9,2,FALSE),"CJV")</f>
        <v>CJV</v>
      </c>
      <c r="S3025" s="9" t="str">
        <f>IF(Tabla2[[#This Row],[EMPRESA]]=Tabla2[[#This Row],[CONTRATISTA PRNCIPAL]],"Principal","Secundaria")</f>
        <v>Secundaria</v>
      </c>
      <c r="T3025" s="10">
        <f>IFERROR(1/COUNTIF(Tabla2[CONTRATISTA PRNCIPAL],Tabla2[[#This Row],[CONTRATISTA PRNCIPAL]]),0)</f>
        <v>6.41025641025641E-3</v>
      </c>
      <c r="U3025" s="33">
        <f ca="1">IF(((TODAY()-Tabla2[[#This Row],[FECHA NACIMIENTO]])/365)&lt;18,"Corregir", IF(((TODAY()-Tabla2[[#This Row],[FECHA NACIMIENTO]])/365)&gt;80, "Corregir",ROUNDDOWN(((TODAY()-Tabla2[[#This Row],[FECHA NACIMIENTO]])/365),0)))</f>
        <v>29</v>
      </c>
      <c r="V302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025" s="34" t="str">
        <f ca="1">+IF(Tabla2[[#This Row],[Edad]]="Corregir","Corregir","Ok")</f>
        <v>Ok</v>
      </c>
      <c r="X3025" s="10" t="str">
        <f>+IFERROR(VLOOKUP(Tabla2[[#This Row],[DISTRITO SEGÚN DNI]],Hoja1!$A$2:$B$55,2,FALSE),"No")</f>
        <v>No</v>
      </c>
      <c r="Y3025" s="10" t="str">
        <f>IF(OR(LOWER(Tabla2[[#This Row],[GENERO]])="masculino", LOWER(Tabla2[[#This Row],[GENERO]])="femenino"),"OK","Corregir")</f>
        <v>OK</v>
      </c>
      <c r="Z3025" s="10" t="str">
        <f>+IF(Tabla2[[#This Row],[Nro. DNI / CE]]="","Corregir",IF(LEN(Tabla2[[#This Row],[Nro. DNI / CE]])&gt;=8,"OK","Corregir"))</f>
        <v>OK</v>
      </c>
      <c r="AA3025" s="10">
        <f>COUNTIF(Tabla2[APELLIDOS Y NOMBRES],Tabla2[[#This Row],[APELLIDOS Y NOMBRES]])</f>
        <v>1</v>
      </c>
      <c r="AB3025" t="str">
        <f ca="1">+IFERROR(IF(Tabla2[[#This Row],[FECHA CESE/BAJA]]="","No Aplica",IF(AND(MONTH(Tabla2[[#This Row],[FECHA CESE/BAJA]])=MONTH(TODAY()-30),YEAR(Tabla2[[#This Row],[FECHA CESE/BAJA]])=YEAR(TODAY())),MONTH(TODAY()-30)&amp;"-"&amp;YEAR(TODAY()),"Borrar")),"No aplica")</f>
        <v>No Aplica</v>
      </c>
      <c r="AC3025" t="str">
        <f ca="1">+IFERROR(IF(Tabla2[[#This Row],[FECHA INICIO DE LABORES EN OBRA]]="","No Aplica",IF(AND(MONTH(Tabla2[[#This Row],[FECHA INICIO DE LABORES EN OBRA]])=MONTH(TODAY()-30),YEAR(Tabla2[[#This Row],[FECHA INICIO DE LABORES EN OBRA]])=YEAR(TODAY())),MONTH(TODAY()-30)&amp;"-"&amp;YEAR(TODAY()),"No Aplica")),"No Aplica")</f>
        <v>No Aplica</v>
      </c>
    </row>
    <row r="3026" spans="1:29" x14ac:dyDescent="0.25">
      <c r="A3026" s="2" t="s">
        <v>2506</v>
      </c>
      <c r="B3026" s="3" t="s">
        <v>2875</v>
      </c>
      <c r="C3026" s="3" t="s">
        <v>41</v>
      </c>
      <c r="D3026" s="3" t="s">
        <v>10848</v>
      </c>
      <c r="E3026" s="3" t="s">
        <v>10849</v>
      </c>
      <c r="F3026" s="36">
        <v>29520</v>
      </c>
      <c r="G3026" s="3">
        <v>2</v>
      </c>
      <c r="H3026" s="3" t="s">
        <v>2636</v>
      </c>
      <c r="I3026" s="3" t="s">
        <v>2491</v>
      </c>
      <c r="J3026" s="3" t="s">
        <v>10850</v>
      </c>
      <c r="K3026" s="3" t="s">
        <v>2838</v>
      </c>
      <c r="L3026" s="8" t="s">
        <v>9813</v>
      </c>
      <c r="M3026" s="5"/>
      <c r="N3026" s="13" t="s">
        <v>1043</v>
      </c>
      <c r="O3026" s="5">
        <v>45162</v>
      </c>
      <c r="P3026" s="8">
        <v>1</v>
      </c>
      <c r="Q3026" s="9">
        <v>4</v>
      </c>
      <c r="R3026" s="9" t="str">
        <f>IFERROR(VLOOKUP(Tabla2[[#This Row],[CONTRATISTA PRNCIPAL]],Hoja1!$L$5:$M$9,2,FALSE),"CJV")</f>
        <v>CJV</v>
      </c>
      <c r="S3026" s="9" t="str">
        <f>IF(Tabla2[[#This Row],[EMPRESA]]=Tabla2[[#This Row],[CONTRATISTA PRNCIPAL]],"Principal","Secundaria")</f>
        <v>Secundaria</v>
      </c>
      <c r="T3026" s="10">
        <f>IFERROR(1/COUNTIF(Tabla2[CONTRATISTA PRNCIPAL],Tabla2[[#This Row],[CONTRATISTA PRNCIPAL]]),0)</f>
        <v>6.41025641025641E-3</v>
      </c>
      <c r="U3026" s="33">
        <f ca="1">IF(((TODAY()-Tabla2[[#This Row],[FECHA NACIMIENTO]])/365)&lt;18,"Corregir", IF(((TODAY()-Tabla2[[#This Row],[FECHA NACIMIENTO]])/365)&gt;80, "Corregir",ROUNDDOWN(((TODAY()-Tabla2[[#This Row],[FECHA NACIMIENTO]])/365),0)))</f>
        <v>42</v>
      </c>
      <c r="V302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026" s="34" t="str">
        <f ca="1">+IF(Tabla2[[#This Row],[Edad]]="Corregir","Corregir","Ok")</f>
        <v>Ok</v>
      </c>
      <c r="X3026" s="10" t="str">
        <f>+IFERROR(VLOOKUP(Tabla2[[#This Row],[DISTRITO SEGÚN DNI]],Hoja1!$A$2:$B$55,2,FALSE),"No")</f>
        <v>CALLAO</v>
      </c>
      <c r="Y3026" s="10" t="str">
        <f>IF(OR(LOWER(Tabla2[[#This Row],[GENERO]])="masculino", LOWER(Tabla2[[#This Row],[GENERO]])="femenino"),"OK","Corregir")</f>
        <v>OK</v>
      </c>
      <c r="Z3026" s="10" t="str">
        <f>+IF(Tabla2[[#This Row],[Nro. DNI / CE]]="","Corregir",IF(LEN(Tabla2[[#This Row],[Nro. DNI / CE]])&gt;=8,"OK","Corregir"))</f>
        <v>OK</v>
      </c>
      <c r="AA3026" s="10">
        <f>COUNTIF(Tabla2[APELLIDOS Y NOMBRES],Tabla2[[#This Row],[APELLIDOS Y NOMBRES]])</f>
        <v>1</v>
      </c>
      <c r="AB3026" t="str">
        <f ca="1">+IFERROR(IF(Tabla2[[#This Row],[FECHA CESE/BAJA]]="","No Aplica",IF(AND(MONTH(Tabla2[[#This Row],[FECHA CESE/BAJA]])=MONTH(TODAY()-30),YEAR(Tabla2[[#This Row],[FECHA CESE/BAJA]])=YEAR(TODAY())),MONTH(TODAY()-30)&amp;"-"&amp;YEAR(TODAY()),"Borrar")),"No aplica")</f>
        <v>No Aplica</v>
      </c>
      <c r="AC3026" t="str">
        <f ca="1">+IFERROR(IF(Tabla2[[#This Row],[FECHA INICIO DE LABORES EN OBRA]]="","No Aplica",IF(AND(MONTH(Tabla2[[#This Row],[FECHA INICIO DE LABORES EN OBRA]])=MONTH(TODAY()-30),YEAR(Tabla2[[#This Row],[FECHA INICIO DE LABORES EN OBRA]])=YEAR(TODAY())),MONTH(TODAY()-30)&amp;"-"&amp;YEAR(TODAY()),"No Aplica")),"No Aplica")</f>
        <v>8-2023</v>
      </c>
    </row>
    <row r="3027" spans="1:29" x14ac:dyDescent="0.25">
      <c r="A3027" s="2">
        <v>20609046105</v>
      </c>
      <c r="B3027" s="3" t="s">
        <v>2875</v>
      </c>
      <c r="C3027" s="3" t="s">
        <v>41</v>
      </c>
      <c r="D3027" s="3" t="s">
        <v>2885</v>
      </c>
      <c r="E3027" s="3" t="s">
        <v>2886</v>
      </c>
      <c r="F3027" s="36">
        <v>32864</v>
      </c>
      <c r="G3027" s="3">
        <v>2</v>
      </c>
      <c r="H3027" s="3" t="s">
        <v>1476</v>
      </c>
      <c r="I3027" s="3" t="s">
        <v>2491</v>
      </c>
      <c r="J3027" s="3" t="s">
        <v>2887</v>
      </c>
      <c r="K3027" s="3" t="s">
        <v>2527</v>
      </c>
      <c r="L3027" s="8" t="s">
        <v>9813</v>
      </c>
      <c r="M3027" s="5"/>
      <c r="N3027" s="13" t="s">
        <v>1043</v>
      </c>
      <c r="O3027" s="5">
        <v>44960</v>
      </c>
      <c r="P3027" s="8">
        <v>1</v>
      </c>
      <c r="Q3027" s="9">
        <v>4</v>
      </c>
      <c r="R3027" s="9" t="str">
        <f>IFERROR(VLOOKUP(Tabla2[[#This Row],[CONTRATISTA PRNCIPAL]],Hoja1!$L$5:$M$9,2,FALSE),"CJV")</f>
        <v>CJV</v>
      </c>
      <c r="S3027" s="9" t="str">
        <f>IF(Tabla2[[#This Row],[EMPRESA]]=Tabla2[[#This Row],[CONTRATISTA PRNCIPAL]],"Principal","Secundaria")</f>
        <v>Secundaria</v>
      </c>
      <c r="T3027" s="10">
        <f>IFERROR(1/COUNTIF(Tabla2[CONTRATISTA PRNCIPAL],Tabla2[[#This Row],[CONTRATISTA PRNCIPAL]]),0)</f>
        <v>6.41025641025641E-3</v>
      </c>
      <c r="U3027" s="33">
        <f ca="1">IF(((TODAY()-Tabla2[[#This Row],[FECHA NACIMIENTO]])/365)&lt;18,"Corregir", IF(((TODAY()-Tabla2[[#This Row],[FECHA NACIMIENTO]])/365)&gt;80, "Corregir",ROUNDDOWN(((TODAY()-Tabla2[[#This Row],[FECHA NACIMIENTO]])/365),0)))</f>
        <v>33</v>
      </c>
      <c r="V302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027" s="34" t="str">
        <f ca="1">+IF(Tabla2[[#This Row],[Edad]]="Corregir","Corregir","Ok")</f>
        <v>Ok</v>
      </c>
      <c r="X3027" s="10" t="str">
        <f>+IFERROR(VLOOKUP(Tabla2[[#This Row],[DISTRITO SEGÚN DNI]],Hoja1!$A$2:$B$55,2,FALSE),"No")</f>
        <v>No</v>
      </c>
      <c r="Y3027" s="10" t="str">
        <f>IF(OR(LOWER(Tabla2[[#This Row],[GENERO]])="masculino", LOWER(Tabla2[[#This Row],[GENERO]])="femenino"),"OK","Corregir")</f>
        <v>OK</v>
      </c>
      <c r="Z3027" s="10" t="str">
        <f>+IF(Tabla2[[#This Row],[Nro. DNI / CE]]="","Corregir",IF(LEN(Tabla2[[#This Row],[Nro. DNI / CE]])&gt;=8,"OK","Corregir"))</f>
        <v>OK</v>
      </c>
      <c r="AA3027" s="10">
        <f>COUNTIF(Tabla2[APELLIDOS Y NOMBRES],Tabla2[[#This Row],[APELLIDOS Y NOMBRES]])</f>
        <v>1</v>
      </c>
      <c r="AB3027" t="str">
        <f ca="1">+IFERROR(IF(Tabla2[[#This Row],[FECHA CESE/BAJA]]="","No Aplica",IF(AND(MONTH(Tabla2[[#This Row],[FECHA CESE/BAJA]])=MONTH(TODAY()-30),YEAR(Tabla2[[#This Row],[FECHA CESE/BAJA]])=YEAR(TODAY())),MONTH(TODAY()-30)&amp;"-"&amp;YEAR(TODAY()),"Borrar")),"No aplica")</f>
        <v>No Aplica</v>
      </c>
      <c r="AC3027" t="str">
        <f ca="1">+IFERROR(IF(Tabla2[[#This Row],[FECHA INICIO DE LABORES EN OBRA]]="","No Aplica",IF(AND(MONTH(Tabla2[[#This Row],[FECHA INICIO DE LABORES EN OBRA]])=MONTH(TODAY()-30),YEAR(Tabla2[[#This Row],[FECHA INICIO DE LABORES EN OBRA]])=YEAR(TODAY())),MONTH(TODAY()-30)&amp;"-"&amp;YEAR(TODAY()),"No Aplica")),"No Aplica")</f>
        <v>No Aplica</v>
      </c>
    </row>
    <row r="3028" spans="1:29" x14ac:dyDescent="0.25">
      <c r="A3028" s="2">
        <v>20609046105</v>
      </c>
      <c r="B3028" s="3" t="s">
        <v>2875</v>
      </c>
      <c r="C3028" s="3" t="s">
        <v>41</v>
      </c>
      <c r="D3028" s="3" t="s">
        <v>2876</v>
      </c>
      <c r="E3028" s="3" t="s">
        <v>2877</v>
      </c>
      <c r="F3028" s="36">
        <v>33485</v>
      </c>
      <c r="G3028" s="3">
        <v>1</v>
      </c>
      <c r="H3028" s="3" t="s">
        <v>1447</v>
      </c>
      <c r="I3028" s="3" t="s">
        <v>2491</v>
      </c>
      <c r="J3028" s="3" t="s">
        <v>2878</v>
      </c>
      <c r="K3028" s="3" t="s">
        <v>2879</v>
      </c>
      <c r="L3028" s="8" t="s">
        <v>9813</v>
      </c>
      <c r="M3028" s="5"/>
      <c r="N3028" s="13" t="s">
        <v>1484</v>
      </c>
      <c r="O3028" s="5">
        <v>44921</v>
      </c>
      <c r="P3028" s="8">
        <v>1</v>
      </c>
      <c r="Q3028" s="9">
        <v>2</v>
      </c>
      <c r="R3028" s="9" t="str">
        <f>IFERROR(VLOOKUP(Tabla2[[#This Row],[CONTRATISTA PRNCIPAL]],Hoja1!$L$5:$M$9,2,FALSE),"CJV")</f>
        <v>CJV</v>
      </c>
      <c r="S3028" s="9" t="str">
        <f>IF(Tabla2[[#This Row],[EMPRESA]]=Tabla2[[#This Row],[CONTRATISTA PRNCIPAL]],"Principal","Secundaria")</f>
        <v>Secundaria</v>
      </c>
      <c r="T3028" s="10">
        <f>IFERROR(1/COUNTIF(Tabla2[CONTRATISTA PRNCIPAL],Tabla2[[#This Row],[CONTRATISTA PRNCIPAL]]),0)</f>
        <v>6.41025641025641E-3</v>
      </c>
      <c r="U3028" s="33">
        <f ca="1">IF(((TODAY()-Tabla2[[#This Row],[FECHA NACIMIENTO]])/365)&lt;18,"Corregir", IF(((TODAY()-Tabla2[[#This Row],[FECHA NACIMIENTO]])/365)&gt;80, "Corregir",ROUNDDOWN(((TODAY()-Tabla2[[#This Row],[FECHA NACIMIENTO]])/365),0)))</f>
        <v>32</v>
      </c>
      <c r="V302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028" s="34" t="str">
        <f ca="1">+IF(Tabla2[[#This Row],[Edad]]="Corregir","Corregir","Ok")</f>
        <v>Ok</v>
      </c>
      <c r="X3028" s="10" t="str">
        <f>+IFERROR(VLOOKUP(Tabla2[[#This Row],[DISTRITO SEGÚN DNI]],Hoja1!$A$2:$B$55,2,FALSE),"No")</f>
        <v>No</v>
      </c>
      <c r="Y3028" s="10" t="str">
        <f>IF(OR(LOWER(Tabla2[[#This Row],[GENERO]])="masculino", LOWER(Tabla2[[#This Row],[GENERO]])="femenino"),"OK","Corregir")</f>
        <v>OK</v>
      </c>
      <c r="Z3028" s="10" t="str">
        <f>+IF(Tabla2[[#This Row],[Nro. DNI / CE]]="","Corregir",IF(LEN(Tabla2[[#This Row],[Nro. DNI / CE]])&gt;=8,"OK","Corregir"))</f>
        <v>OK</v>
      </c>
      <c r="AA3028" s="10">
        <f>COUNTIF(Tabla2[APELLIDOS Y NOMBRES],Tabla2[[#This Row],[APELLIDOS Y NOMBRES]])</f>
        <v>1</v>
      </c>
      <c r="AB3028" t="str">
        <f ca="1">+IFERROR(IF(Tabla2[[#This Row],[FECHA CESE/BAJA]]="","No Aplica",IF(AND(MONTH(Tabla2[[#This Row],[FECHA CESE/BAJA]])=MONTH(TODAY()-30),YEAR(Tabla2[[#This Row],[FECHA CESE/BAJA]])=YEAR(TODAY())),MONTH(TODAY()-30)&amp;"-"&amp;YEAR(TODAY()),"Borrar")),"No aplica")</f>
        <v>No Aplica</v>
      </c>
      <c r="AC3028" t="str">
        <f ca="1">+IFERROR(IF(Tabla2[[#This Row],[FECHA INICIO DE LABORES EN OBRA]]="","No Aplica",IF(AND(MONTH(Tabla2[[#This Row],[FECHA INICIO DE LABORES EN OBRA]])=MONTH(TODAY()-30),YEAR(Tabla2[[#This Row],[FECHA INICIO DE LABORES EN OBRA]])=YEAR(TODAY())),MONTH(TODAY()-30)&amp;"-"&amp;YEAR(TODAY()),"No Aplica")),"No Aplica")</f>
        <v>No Aplica</v>
      </c>
    </row>
    <row r="3029" spans="1:29" ht="15" customHeight="1" x14ac:dyDescent="0.25">
      <c r="A3029" s="2">
        <v>20609046105</v>
      </c>
      <c r="B3029" s="3" t="s">
        <v>2875</v>
      </c>
      <c r="C3029" s="3" t="s">
        <v>41</v>
      </c>
      <c r="D3029" s="3" t="s">
        <v>2888</v>
      </c>
      <c r="E3029" s="3" t="s">
        <v>2889</v>
      </c>
      <c r="F3029" s="36">
        <v>35358</v>
      </c>
      <c r="G3029" s="3">
        <v>2</v>
      </c>
      <c r="H3029" s="3" t="s">
        <v>1476</v>
      </c>
      <c r="I3029" s="3" t="s">
        <v>2491</v>
      </c>
      <c r="J3029" s="3" t="s">
        <v>2890</v>
      </c>
      <c r="K3029" s="3" t="s">
        <v>2891</v>
      </c>
      <c r="L3029" s="8" t="s">
        <v>9813</v>
      </c>
      <c r="M3029" s="5"/>
      <c r="N3029" s="13" t="s">
        <v>1043</v>
      </c>
      <c r="O3029" s="5">
        <v>44972</v>
      </c>
      <c r="P3029" s="8">
        <v>1</v>
      </c>
      <c r="Q3029" s="9">
        <v>4</v>
      </c>
      <c r="R3029" s="9" t="str">
        <f>IFERROR(VLOOKUP(Tabla2[[#This Row],[CONTRATISTA PRNCIPAL]],Hoja1!$L$5:$M$9,2,FALSE),"CJV")</f>
        <v>CJV</v>
      </c>
      <c r="S3029" s="9" t="str">
        <f>IF(Tabla2[[#This Row],[EMPRESA]]=Tabla2[[#This Row],[CONTRATISTA PRNCIPAL]],"Principal","Secundaria")</f>
        <v>Secundaria</v>
      </c>
      <c r="T3029" s="10">
        <f>IFERROR(1/COUNTIF(Tabla2[CONTRATISTA PRNCIPAL],Tabla2[[#This Row],[CONTRATISTA PRNCIPAL]]),0)</f>
        <v>6.41025641025641E-3</v>
      </c>
      <c r="U3029" s="33">
        <f ca="1">IF(((TODAY()-Tabla2[[#This Row],[FECHA NACIMIENTO]])/365)&lt;18,"Corregir", IF(((TODAY()-Tabla2[[#This Row],[FECHA NACIMIENTO]])/365)&gt;80, "Corregir",ROUNDDOWN(((TODAY()-Tabla2[[#This Row],[FECHA NACIMIENTO]])/365),0)))</f>
        <v>26</v>
      </c>
      <c r="V302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029" s="34" t="str">
        <f ca="1">+IF(Tabla2[[#This Row],[Edad]]="Corregir","Corregir","Ok")</f>
        <v>Ok</v>
      </c>
      <c r="X3029" s="10" t="str">
        <f>+IFERROR(VLOOKUP(Tabla2[[#This Row],[DISTRITO SEGÚN DNI]],Hoja1!$A$2:$B$55,2,FALSE),"No")</f>
        <v>No</v>
      </c>
      <c r="Y3029" s="10" t="str">
        <f>IF(OR(LOWER(Tabla2[[#This Row],[GENERO]])="masculino", LOWER(Tabla2[[#This Row],[GENERO]])="femenino"),"OK","Corregir")</f>
        <v>OK</v>
      </c>
      <c r="Z3029" s="10" t="str">
        <f>+IF(Tabla2[[#This Row],[Nro. DNI / CE]]="","Corregir",IF(LEN(Tabla2[[#This Row],[Nro. DNI / CE]])&gt;=8,"OK","Corregir"))</f>
        <v>OK</v>
      </c>
      <c r="AA3029" s="10">
        <f>COUNTIF(Tabla2[APELLIDOS Y NOMBRES],Tabla2[[#This Row],[APELLIDOS Y NOMBRES]])</f>
        <v>1</v>
      </c>
      <c r="AB3029" t="str">
        <f ca="1">+IFERROR(IF(Tabla2[[#This Row],[FECHA CESE/BAJA]]="","No Aplica",IF(AND(MONTH(Tabla2[[#This Row],[FECHA CESE/BAJA]])=MONTH(TODAY()-30),YEAR(Tabla2[[#This Row],[FECHA CESE/BAJA]])=YEAR(TODAY())),MONTH(TODAY()-30)&amp;"-"&amp;YEAR(TODAY()),"Borrar")),"No aplica")</f>
        <v>No Aplica</v>
      </c>
      <c r="AC3029" t="str">
        <f ca="1">+IFERROR(IF(Tabla2[[#This Row],[FECHA INICIO DE LABORES EN OBRA]]="","No Aplica",IF(AND(MONTH(Tabla2[[#This Row],[FECHA INICIO DE LABORES EN OBRA]])=MONTH(TODAY()-30),YEAR(Tabla2[[#This Row],[FECHA INICIO DE LABORES EN OBRA]])=YEAR(TODAY())),MONTH(TODAY()-30)&amp;"-"&amp;YEAR(TODAY()),"No Aplica")),"No Aplica")</f>
        <v>No Aplica</v>
      </c>
    </row>
    <row r="3030" spans="1:29" ht="15" customHeight="1" x14ac:dyDescent="0.25">
      <c r="A3030" s="2" t="s">
        <v>2506</v>
      </c>
      <c r="B3030" s="3" t="s">
        <v>2875</v>
      </c>
      <c r="C3030" s="3" t="s">
        <v>41</v>
      </c>
      <c r="D3030" s="3" t="s">
        <v>9375</v>
      </c>
      <c r="E3030" s="3" t="s">
        <v>9376</v>
      </c>
      <c r="F3030" s="36">
        <v>33679</v>
      </c>
      <c r="G3030" s="3">
        <v>2</v>
      </c>
      <c r="H3030" s="3" t="s">
        <v>2636</v>
      </c>
      <c r="I3030" s="3" t="s">
        <v>2491</v>
      </c>
      <c r="J3030" s="3" t="s">
        <v>9377</v>
      </c>
      <c r="K3030" s="3" t="s">
        <v>3326</v>
      </c>
      <c r="L3030" s="8" t="s">
        <v>9813</v>
      </c>
      <c r="M3030" s="5"/>
      <c r="N3030" s="13" t="s">
        <v>1043</v>
      </c>
      <c r="O3030" s="5">
        <v>45126</v>
      </c>
      <c r="P3030" s="8">
        <v>1</v>
      </c>
      <c r="Q3030" s="9">
        <v>4</v>
      </c>
      <c r="R3030" s="9" t="str">
        <f>IFERROR(VLOOKUP(Tabla2[[#This Row],[CONTRATISTA PRNCIPAL]],Hoja1!$L$5:$M$9,2,FALSE),"CJV")</f>
        <v>CJV</v>
      </c>
      <c r="S3030" s="9" t="str">
        <f>IF(Tabla2[[#This Row],[EMPRESA]]=Tabla2[[#This Row],[CONTRATISTA PRNCIPAL]],"Principal","Secundaria")</f>
        <v>Secundaria</v>
      </c>
      <c r="T3030" s="10">
        <f>IFERROR(1/COUNTIF(Tabla2[CONTRATISTA PRNCIPAL],Tabla2[[#This Row],[CONTRATISTA PRNCIPAL]]),0)</f>
        <v>6.41025641025641E-3</v>
      </c>
      <c r="U3030" s="33">
        <f ca="1">IF(((TODAY()-Tabla2[[#This Row],[FECHA NACIMIENTO]])/365)&lt;18,"Corregir", IF(((TODAY()-Tabla2[[#This Row],[FECHA NACIMIENTO]])/365)&gt;80, "Corregir",ROUNDDOWN(((TODAY()-Tabla2[[#This Row],[FECHA NACIMIENTO]])/365),0)))</f>
        <v>31</v>
      </c>
      <c r="V303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030" s="34" t="str">
        <f ca="1">+IF(Tabla2[[#This Row],[Edad]]="Corregir","Corregir","Ok")</f>
        <v>Ok</v>
      </c>
      <c r="X3030" s="10" t="str">
        <f>+IFERROR(VLOOKUP(Tabla2[[#This Row],[DISTRITO SEGÚN DNI]],Hoja1!$A$2:$B$55,2,FALSE),"No")</f>
        <v>No</v>
      </c>
      <c r="Y3030" s="10" t="str">
        <f>IF(OR(LOWER(Tabla2[[#This Row],[GENERO]])="masculino", LOWER(Tabla2[[#This Row],[GENERO]])="femenino"),"OK","Corregir")</f>
        <v>OK</v>
      </c>
      <c r="Z3030" s="10" t="str">
        <f>+IF(Tabla2[[#This Row],[Nro. DNI / CE]]="","Corregir",IF(LEN(Tabla2[[#This Row],[Nro. DNI / CE]])&gt;=8,"OK","Corregir"))</f>
        <v>OK</v>
      </c>
      <c r="AA3030" s="10">
        <f>COUNTIF(Tabla2[APELLIDOS Y NOMBRES],Tabla2[[#This Row],[APELLIDOS Y NOMBRES]])</f>
        <v>1</v>
      </c>
      <c r="AB3030" t="str">
        <f ca="1">+IFERROR(IF(Tabla2[[#This Row],[FECHA CESE/BAJA]]="","No Aplica",IF(AND(MONTH(Tabla2[[#This Row],[FECHA CESE/BAJA]])=MONTH(TODAY()-30),YEAR(Tabla2[[#This Row],[FECHA CESE/BAJA]])=YEAR(TODAY())),MONTH(TODAY()-30)&amp;"-"&amp;YEAR(TODAY()),"Borrar")),"No aplica")</f>
        <v>No Aplica</v>
      </c>
      <c r="AC3030" t="str">
        <f ca="1">+IFERROR(IF(Tabla2[[#This Row],[FECHA INICIO DE LABORES EN OBRA]]="","No Aplica",IF(AND(MONTH(Tabla2[[#This Row],[FECHA INICIO DE LABORES EN OBRA]])=MONTH(TODAY()-30),YEAR(Tabla2[[#This Row],[FECHA INICIO DE LABORES EN OBRA]])=YEAR(TODAY())),MONTH(TODAY()-30)&amp;"-"&amp;YEAR(TODAY()),"No Aplica")),"No Aplica")</f>
        <v>No Aplica</v>
      </c>
    </row>
    <row r="3031" spans="1:29" ht="15" customHeight="1" x14ac:dyDescent="0.25">
      <c r="A3031" s="2">
        <v>20609046105</v>
      </c>
      <c r="B3031" s="3" t="s">
        <v>2875</v>
      </c>
      <c r="C3031" s="3" t="s">
        <v>41</v>
      </c>
      <c r="D3031" s="3" t="s">
        <v>511</v>
      </c>
      <c r="E3031" s="3" t="s">
        <v>512</v>
      </c>
      <c r="F3031" s="36">
        <v>31411</v>
      </c>
      <c r="G3031" s="3">
        <v>1</v>
      </c>
      <c r="H3031" s="3" t="s">
        <v>1585</v>
      </c>
      <c r="I3031" s="3" t="s">
        <v>2491</v>
      </c>
      <c r="J3031" s="3" t="s">
        <v>2880</v>
      </c>
      <c r="K3031" s="3" t="s">
        <v>99</v>
      </c>
      <c r="L3031" s="8" t="s">
        <v>9813</v>
      </c>
      <c r="M3031" s="5"/>
      <c r="N3031" s="13" t="s">
        <v>1043</v>
      </c>
      <c r="O3031" s="5">
        <v>44923</v>
      </c>
      <c r="P3031" s="8">
        <v>1</v>
      </c>
      <c r="Q3031" s="9">
        <v>2</v>
      </c>
      <c r="R3031" s="9" t="str">
        <f>IFERROR(VLOOKUP(Tabla2[[#This Row],[CONTRATISTA PRNCIPAL]],Hoja1!$L$5:$M$9,2,FALSE),"CJV")</f>
        <v>CJV</v>
      </c>
      <c r="S3031" s="9" t="str">
        <f>IF(Tabla2[[#This Row],[EMPRESA]]=Tabla2[[#This Row],[CONTRATISTA PRNCIPAL]],"Principal","Secundaria")</f>
        <v>Secundaria</v>
      </c>
      <c r="T3031" s="10">
        <f>IFERROR(1/COUNTIF(Tabla2[CONTRATISTA PRNCIPAL],Tabla2[[#This Row],[CONTRATISTA PRNCIPAL]]),0)</f>
        <v>6.41025641025641E-3</v>
      </c>
      <c r="U3031" s="33">
        <f ca="1">IF(((TODAY()-Tabla2[[#This Row],[FECHA NACIMIENTO]])/365)&lt;18,"Corregir", IF(((TODAY()-Tabla2[[#This Row],[FECHA NACIMIENTO]])/365)&gt;80, "Corregir",ROUNDDOWN(((TODAY()-Tabla2[[#This Row],[FECHA NACIMIENTO]])/365),0)))</f>
        <v>37</v>
      </c>
      <c r="V303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031" s="34" t="str">
        <f ca="1">+IF(Tabla2[[#This Row],[Edad]]="Corregir","Corregir","Ok")</f>
        <v>Ok</v>
      </c>
      <c r="X3031" s="10" t="str">
        <f>+IFERROR(VLOOKUP(Tabla2[[#This Row],[DISTRITO SEGÚN DNI]],Hoja1!$A$2:$B$55,2,FALSE),"No")</f>
        <v>LA VICTORIA</v>
      </c>
      <c r="Y3031" s="10" t="str">
        <f>IF(OR(LOWER(Tabla2[[#This Row],[GENERO]])="masculino", LOWER(Tabla2[[#This Row],[GENERO]])="femenino"),"OK","Corregir")</f>
        <v>OK</v>
      </c>
      <c r="Z3031" s="10" t="str">
        <f>+IF(Tabla2[[#This Row],[Nro. DNI / CE]]="","Corregir",IF(LEN(Tabla2[[#This Row],[Nro. DNI / CE]])&gt;=8,"OK","Corregir"))</f>
        <v>OK</v>
      </c>
      <c r="AA3031" s="10">
        <f>COUNTIF(Tabla2[APELLIDOS Y NOMBRES],Tabla2[[#This Row],[APELLIDOS Y NOMBRES]])</f>
        <v>1</v>
      </c>
      <c r="AB3031" t="str">
        <f ca="1">+IFERROR(IF(Tabla2[[#This Row],[FECHA CESE/BAJA]]="","No Aplica",IF(AND(MONTH(Tabla2[[#This Row],[FECHA CESE/BAJA]])=MONTH(TODAY()-30),YEAR(Tabla2[[#This Row],[FECHA CESE/BAJA]])=YEAR(TODAY())),MONTH(TODAY()-30)&amp;"-"&amp;YEAR(TODAY()),"Borrar")),"No aplica")</f>
        <v>No Aplica</v>
      </c>
      <c r="AC3031" t="str">
        <f ca="1">+IFERROR(IF(Tabla2[[#This Row],[FECHA INICIO DE LABORES EN OBRA]]="","No Aplica",IF(AND(MONTH(Tabla2[[#This Row],[FECHA INICIO DE LABORES EN OBRA]])=MONTH(TODAY()-30),YEAR(Tabla2[[#This Row],[FECHA INICIO DE LABORES EN OBRA]])=YEAR(TODAY())),MONTH(TODAY()-30)&amp;"-"&amp;YEAR(TODAY()),"No Aplica")),"No Aplica")</f>
        <v>No Aplica</v>
      </c>
    </row>
    <row r="3032" spans="1:29" ht="15" customHeight="1" x14ac:dyDescent="0.25">
      <c r="A3032" s="2" t="s">
        <v>2506</v>
      </c>
      <c r="B3032" s="3" t="s">
        <v>2875</v>
      </c>
      <c r="C3032" s="3" t="s">
        <v>41</v>
      </c>
      <c r="D3032" s="3" t="s">
        <v>9378</v>
      </c>
      <c r="E3032" s="3" t="s">
        <v>9379</v>
      </c>
      <c r="F3032" s="36">
        <v>28982</v>
      </c>
      <c r="G3032" s="3">
        <v>2</v>
      </c>
      <c r="H3032" s="3" t="s">
        <v>2636</v>
      </c>
      <c r="I3032" s="3" t="s">
        <v>2491</v>
      </c>
      <c r="J3032" s="3" t="s">
        <v>9380</v>
      </c>
      <c r="K3032" s="3" t="s">
        <v>2838</v>
      </c>
      <c r="L3032" s="8" t="s">
        <v>9813</v>
      </c>
      <c r="M3032" s="5"/>
      <c r="N3032" s="13" t="s">
        <v>1043</v>
      </c>
      <c r="O3032" s="5">
        <v>45126</v>
      </c>
      <c r="P3032" s="8">
        <v>1</v>
      </c>
      <c r="Q3032" s="9">
        <v>4</v>
      </c>
      <c r="R3032" s="9" t="str">
        <f>IFERROR(VLOOKUP(Tabla2[[#This Row],[CONTRATISTA PRNCIPAL]],Hoja1!$L$5:$M$9,2,FALSE),"CJV")</f>
        <v>CJV</v>
      </c>
      <c r="S3032" s="9" t="str">
        <f>IF(Tabla2[[#This Row],[EMPRESA]]=Tabla2[[#This Row],[CONTRATISTA PRNCIPAL]],"Principal","Secundaria")</f>
        <v>Secundaria</v>
      </c>
      <c r="T3032" s="10">
        <f>IFERROR(1/COUNTIF(Tabla2[CONTRATISTA PRNCIPAL],Tabla2[[#This Row],[CONTRATISTA PRNCIPAL]]),0)</f>
        <v>6.41025641025641E-3</v>
      </c>
      <c r="U3032" s="33">
        <f ca="1">IF(((TODAY()-Tabla2[[#This Row],[FECHA NACIMIENTO]])/365)&lt;18,"Corregir", IF(((TODAY()-Tabla2[[#This Row],[FECHA NACIMIENTO]])/365)&gt;80, "Corregir",ROUNDDOWN(((TODAY()-Tabla2[[#This Row],[FECHA NACIMIENTO]])/365),0)))</f>
        <v>44</v>
      </c>
      <c r="V303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032" s="34" t="str">
        <f ca="1">+IF(Tabla2[[#This Row],[Edad]]="Corregir","Corregir","Ok")</f>
        <v>Ok</v>
      </c>
      <c r="X3032" s="10" t="str">
        <f>+IFERROR(VLOOKUP(Tabla2[[#This Row],[DISTRITO SEGÚN DNI]],Hoja1!$A$2:$B$55,2,FALSE),"No")</f>
        <v>CALLAO</v>
      </c>
      <c r="Y3032" s="10" t="str">
        <f>IF(OR(LOWER(Tabla2[[#This Row],[GENERO]])="masculino", LOWER(Tabla2[[#This Row],[GENERO]])="femenino"),"OK","Corregir")</f>
        <v>OK</v>
      </c>
      <c r="Z3032" s="10" t="str">
        <f>+IF(Tabla2[[#This Row],[Nro. DNI / CE]]="","Corregir",IF(LEN(Tabla2[[#This Row],[Nro. DNI / CE]])&gt;=8,"OK","Corregir"))</f>
        <v>OK</v>
      </c>
      <c r="AA3032" s="10">
        <f>COUNTIF(Tabla2[APELLIDOS Y NOMBRES],Tabla2[[#This Row],[APELLIDOS Y NOMBRES]])</f>
        <v>1</v>
      </c>
      <c r="AB3032" t="str">
        <f ca="1">+IFERROR(IF(Tabla2[[#This Row],[FECHA CESE/BAJA]]="","No Aplica",IF(AND(MONTH(Tabla2[[#This Row],[FECHA CESE/BAJA]])=MONTH(TODAY()-30),YEAR(Tabla2[[#This Row],[FECHA CESE/BAJA]])=YEAR(TODAY())),MONTH(TODAY()-30)&amp;"-"&amp;YEAR(TODAY()),"Borrar")),"No aplica")</f>
        <v>No Aplica</v>
      </c>
      <c r="AC3032" t="str">
        <f ca="1">+IFERROR(IF(Tabla2[[#This Row],[FECHA INICIO DE LABORES EN OBRA]]="","No Aplica",IF(AND(MONTH(Tabla2[[#This Row],[FECHA INICIO DE LABORES EN OBRA]])=MONTH(TODAY()-30),YEAR(Tabla2[[#This Row],[FECHA INICIO DE LABORES EN OBRA]])=YEAR(TODAY())),MONTH(TODAY()-30)&amp;"-"&amp;YEAR(TODAY()),"No Aplica")),"No Aplica")</f>
        <v>No Aplica</v>
      </c>
    </row>
    <row r="3033" spans="1:29" x14ac:dyDescent="0.25">
      <c r="A3033" s="2" t="s">
        <v>9106</v>
      </c>
      <c r="B3033" s="3" t="s">
        <v>9107</v>
      </c>
      <c r="C3033" s="3" t="s">
        <v>9107</v>
      </c>
      <c r="D3033" s="3" t="s">
        <v>6890</v>
      </c>
      <c r="E3033" s="3" t="s">
        <v>9108</v>
      </c>
      <c r="F3033" s="36">
        <v>29854</v>
      </c>
      <c r="G3033" s="3">
        <v>1</v>
      </c>
      <c r="H3033" s="3" t="s">
        <v>5009</v>
      </c>
      <c r="I3033" s="3" t="s">
        <v>6891</v>
      </c>
      <c r="J3033" s="3" t="s">
        <v>6892</v>
      </c>
      <c r="K3033" s="3" t="s">
        <v>1204</v>
      </c>
      <c r="L3033" s="8" t="s">
        <v>9813</v>
      </c>
      <c r="M3033" s="5"/>
      <c r="N3033" s="13" t="s">
        <v>6893</v>
      </c>
      <c r="O3033" s="5">
        <v>44844</v>
      </c>
      <c r="P3033" s="8">
        <v>1</v>
      </c>
      <c r="Q3033" s="9">
        <v>2</v>
      </c>
      <c r="R3033" s="9" t="str">
        <f>IFERROR(VLOOKUP(Tabla2[[#This Row],[CONTRATISTA PRNCIPAL]],Hoja1!$L$5:$M$9,2,FALSE),"CJV")</f>
        <v>CJV</v>
      </c>
      <c r="S3033" s="9" t="str">
        <f>IF(Tabla2[[#This Row],[EMPRESA]]=Tabla2[[#This Row],[CONTRATISTA PRNCIPAL]],"Principal","Secundaria")</f>
        <v>Principal</v>
      </c>
      <c r="T3033" s="10">
        <f>IFERROR(1/COUNTIF(Tabla2[CONTRATISTA PRNCIPAL],Tabla2[[#This Row],[CONTRATISTA PRNCIPAL]]),0)</f>
        <v>8.8495575221238937E-3</v>
      </c>
      <c r="U3033" s="33">
        <f ca="1">IF(((TODAY()-Tabla2[[#This Row],[FECHA NACIMIENTO]])/365)&lt;18,"Corregir", IF(((TODAY()-Tabla2[[#This Row],[FECHA NACIMIENTO]])/365)&gt;80, "Corregir",ROUNDDOWN(((TODAY()-Tabla2[[#This Row],[FECHA NACIMIENTO]])/365),0)))</f>
        <v>41</v>
      </c>
      <c r="V303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033" s="34" t="str">
        <f ca="1">+IF(Tabla2[[#This Row],[Edad]]="Corregir","Corregir","Ok")</f>
        <v>Ok</v>
      </c>
      <c r="X3033" s="10" t="str">
        <f>+IFERROR(VLOOKUP(Tabla2[[#This Row],[DISTRITO SEGÚN DNI]],Hoja1!$A$2:$B$55,2,FALSE),"No")</f>
        <v>No</v>
      </c>
      <c r="Y3033" s="10" t="str">
        <f>IF(OR(LOWER(Tabla2[[#This Row],[GENERO]])="masculino", LOWER(Tabla2[[#This Row],[GENERO]])="femenino"),"OK","Corregir")</f>
        <v>OK</v>
      </c>
      <c r="Z3033" s="10" t="str">
        <f>+IF(Tabla2[[#This Row],[Nro. DNI / CE]]="","Corregir",IF(LEN(Tabla2[[#This Row],[Nro. DNI / CE]])&gt;=8,"OK","Corregir"))</f>
        <v>OK</v>
      </c>
      <c r="AA3033" s="10">
        <f>COUNTIF(Tabla2[APELLIDOS Y NOMBRES],Tabla2[[#This Row],[APELLIDOS Y NOMBRES]])</f>
        <v>1</v>
      </c>
      <c r="AB3033" t="str">
        <f ca="1">+IFERROR(IF(Tabla2[[#This Row],[FECHA CESE/BAJA]]="","No Aplica",IF(AND(MONTH(Tabla2[[#This Row],[FECHA CESE/BAJA]])=MONTH(TODAY()-30),YEAR(Tabla2[[#This Row],[FECHA CESE/BAJA]])=YEAR(TODAY())),MONTH(TODAY()-30)&amp;"-"&amp;YEAR(TODAY()),"Borrar")),"No aplica")</f>
        <v>No Aplica</v>
      </c>
      <c r="AC3033" t="str">
        <f ca="1">+IFERROR(IF(Tabla2[[#This Row],[FECHA INICIO DE LABORES EN OBRA]]="","No Aplica",IF(AND(MONTH(Tabla2[[#This Row],[FECHA INICIO DE LABORES EN OBRA]])=MONTH(TODAY()-30),YEAR(Tabla2[[#This Row],[FECHA INICIO DE LABORES EN OBRA]])=YEAR(TODAY())),MONTH(TODAY()-30)&amp;"-"&amp;YEAR(TODAY()),"No Aplica")),"No Aplica")</f>
        <v>No Aplica</v>
      </c>
    </row>
    <row r="3034" spans="1:29" x14ac:dyDescent="0.25">
      <c r="A3034" s="2" t="s">
        <v>9106</v>
      </c>
      <c r="B3034" s="3" t="s">
        <v>9107</v>
      </c>
      <c r="C3034" s="3" t="s">
        <v>9107</v>
      </c>
      <c r="D3034" s="3">
        <v>21289719</v>
      </c>
      <c r="E3034" s="3" t="s">
        <v>9109</v>
      </c>
      <c r="F3034" s="36">
        <v>28497</v>
      </c>
      <c r="G3034" s="3">
        <v>1</v>
      </c>
      <c r="H3034" s="3" t="s">
        <v>6894</v>
      </c>
      <c r="I3034" s="3" t="s">
        <v>6891</v>
      </c>
      <c r="J3034" s="3" t="s">
        <v>6895</v>
      </c>
      <c r="K3034" s="3" t="s">
        <v>93</v>
      </c>
      <c r="L3034" s="8" t="s">
        <v>9818</v>
      </c>
      <c r="M3034" s="5"/>
      <c r="N3034" s="13" t="s">
        <v>1043</v>
      </c>
      <c r="O3034" s="5">
        <v>44790</v>
      </c>
      <c r="P3034" s="8">
        <v>1</v>
      </c>
      <c r="Q3034" s="9">
        <v>2</v>
      </c>
      <c r="R3034" s="9" t="str">
        <f>IFERROR(VLOOKUP(Tabla2[[#This Row],[CONTRATISTA PRNCIPAL]],Hoja1!$L$5:$M$9,2,FALSE),"CJV")</f>
        <v>CJV</v>
      </c>
      <c r="S3034" s="9" t="str">
        <f>IF(Tabla2[[#This Row],[EMPRESA]]=Tabla2[[#This Row],[CONTRATISTA PRNCIPAL]],"Principal","Secundaria")</f>
        <v>Principal</v>
      </c>
      <c r="T3034" s="10">
        <f>IFERROR(1/COUNTIF(Tabla2[CONTRATISTA PRNCIPAL],Tabla2[[#This Row],[CONTRATISTA PRNCIPAL]]),0)</f>
        <v>8.8495575221238937E-3</v>
      </c>
      <c r="U3034" s="33">
        <f ca="1">IF(((TODAY()-Tabla2[[#This Row],[FECHA NACIMIENTO]])/365)&lt;18,"Corregir", IF(((TODAY()-Tabla2[[#This Row],[FECHA NACIMIENTO]])/365)&gt;80, "Corregir",ROUNDDOWN(((TODAY()-Tabla2[[#This Row],[FECHA NACIMIENTO]])/365),0)))</f>
        <v>45</v>
      </c>
      <c r="V303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034" s="34" t="str">
        <f ca="1">+IF(Tabla2[[#This Row],[Edad]]="Corregir","Corregir","Ok")</f>
        <v>Ok</v>
      </c>
      <c r="X3034" s="10" t="str">
        <f>+IFERROR(VLOOKUP(Tabla2[[#This Row],[DISTRITO SEGÚN DNI]],Hoja1!$A$2:$B$55,2,FALSE),"No")</f>
        <v>ATE</v>
      </c>
      <c r="Y3034" s="10" t="str">
        <f>IF(OR(LOWER(Tabla2[[#This Row],[GENERO]])="masculino", LOWER(Tabla2[[#This Row],[GENERO]])="femenino"),"OK","Corregir")</f>
        <v>OK</v>
      </c>
      <c r="Z3034" s="10" t="str">
        <f>+IF(Tabla2[[#This Row],[Nro. DNI / CE]]="","Corregir",IF(LEN(Tabla2[[#This Row],[Nro. DNI / CE]])&gt;=8,"OK","Corregir"))</f>
        <v>OK</v>
      </c>
      <c r="AA3034" s="10">
        <f>COUNTIF(Tabla2[APELLIDOS Y NOMBRES],Tabla2[[#This Row],[APELLIDOS Y NOMBRES]])</f>
        <v>1</v>
      </c>
      <c r="AB3034" t="str">
        <f ca="1">+IFERROR(IF(Tabla2[[#This Row],[FECHA CESE/BAJA]]="","No Aplica",IF(AND(MONTH(Tabla2[[#This Row],[FECHA CESE/BAJA]])=MONTH(TODAY()-30),YEAR(Tabla2[[#This Row],[FECHA CESE/BAJA]])=YEAR(TODAY())),MONTH(TODAY()-30)&amp;"-"&amp;YEAR(TODAY()),"Borrar")),"No aplica")</f>
        <v>No Aplica</v>
      </c>
      <c r="AC3034" t="str">
        <f ca="1">+IFERROR(IF(Tabla2[[#This Row],[FECHA INICIO DE LABORES EN OBRA]]="","No Aplica",IF(AND(MONTH(Tabla2[[#This Row],[FECHA INICIO DE LABORES EN OBRA]])=MONTH(TODAY()-30),YEAR(Tabla2[[#This Row],[FECHA INICIO DE LABORES EN OBRA]])=YEAR(TODAY())),MONTH(TODAY()-30)&amp;"-"&amp;YEAR(TODAY()),"No Aplica")),"No Aplica")</f>
        <v>No Aplica</v>
      </c>
    </row>
    <row r="3035" spans="1:29" x14ac:dyDescent="0.25">
      <c r="A3035" s="2" t="s">
        <v>9106</v>
      </c>
      <c r="B3035" s="3" t="s">
        <v>9107</v>
      </c>
      <c r="C3035" s="3" t="s">
        <v>9107</v>
      </c>
      <c r="D3035" s="3" t="s">
        <v>6896</v>
      </c>
      <c r="E3035" s="3" t="s">
        <v>9110</v>
      </c>
      <c r="F3035" s="36">
        <v>26812</v>
      </c>
      <c r="G3035" s="3">
        <v>1</v>
      </c>
      <c r="H3035" s="3" t="s">
        <v>6897</v>
      </c>
      <c r="I3035" s="3" t="s">
        <v>6891</v>
      </c>
      <c r="J3035" s="3" t="s">
        <v>6898</v>
      </c>
      <c r="K3035" s="3" t="s">
        <v>1539</v>
      </c>
      <c r="L3035" s="8" t="s">
        <v>9813</v>
      </c>
      <c r="M3035" s="5"/>
      <c r="N3035" s="13" t="s">
        <v>1043</v>
      </c>
      <c r="O3035" s="5">
        <v>44713</v>
      </c>
      <c r="P3035" s="8">
        <v>1</v>
      </c>
      <c r="Q3035" s="9">
        <v>2</v>
      </c>
      <c r="R3035" s="9" t="str">
        <f>IFERROR(VLOOKUP(Tabla2[[#This Row],[CONTRATISTA PRNCIPAL]],Hoja1!$L$5:$M$9,2,FALSE),"CJV")</f>
        <v>CJV</v>
      </c>
      <c r="S3035" s="9" t="str">
        <f>IF(Tabla2[[#This Row],[EMPRESA]]=Tabla2[[#This Row],[CONTRATISTA PRNCIPAL]],"Principal","Secundaria")</f>
        <v>Principal</v>
      </c>
      <c r="T3035" s="10">
        <f>IFERROR(1/COUNTIF(Tabla2[CONTRATISTA PRNCIPAL],Tabla2[[#This Row],[CONTRATISTA PRNCIPAL]]),0)</f>
        <v>8.8495575221238937E-3</v>
      </c>
      <c r="U3035" s="33">
        <f ca="1">IF(((TODAY()-Tabla2[[#This Row],[FECHA NACIMIENTO]])/365)&lt;18,"Corregir", IF(((TODAY()-Tabla2[[#This Row],[FECHA NACIMIENTO]])/365)&gt;80, "Corregir",ROUNDDOWN(((TODAY()-Tabla2[[#This Row],[FECHA NACIMIENTO]])/365),0)))</f>
        <v>50</v>
      </c>
      <c r="V303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035" s="34" t="str">
        <f ca="1">+IF(Tabla2[[#This Row],[Edad]]="Corregir","Corregir","Ok")</f>
        <v>Ok</v>
      </c>
      <c r="X3035" s="10" t="str">
        <f>+IFERROR(VLOOKUP(Tabla2[[#This Row],[DISTRITO SEGÚN DNI]],Hoja1!$A$2:$B$55,2,FALSE),"No")</f>
        <v>No</v>
      </c>
      <c r="Y3035" s="10" t="str">
        <f>IF(OR(LOWER(Tabla2[[#This Row],[GENERO]])="masculino", LOWER(Tabla2[[#This Row],[GENERO]])="femenino"),"OK","Corregir")</f>
        <v>OK</v>
      </c>
      <c r="Z3035" s="10" t="str">
        <f>+IF(Tabla2[[#This Row],[Nro. DNI / CE]]="","Corregir",IF(LEN(Tabla2[[#This Row],[Nro. DNI / CE]])&gt;=8,"OK","Corregir"))</f>
        <v>OK</v>
      </c>
      <c r="AA3035" s="10">
        <f>COUNTIF(Tabla2[APELLIDOS Y NOMBRES],Tabla2[[#This Row],[APELLIDOS Y NOMBRES]])</f>
        <v>1</v>
      </c>
      <c r="AB3035" t="str">
        <f ca="1">+IFERROR(IF(Tabla2[[#This Row],[FECHA CESE/BAJA]]="","No Aplica",IF(AND(MONTH(Tabla2[[#This Row],[FECHA CESE/BAJA]])=MONTH(TODAY()-30),YEAR(Tabla2[[#This Row],[FECHA CESE/BAJA]])=YEAR(TODAY())),MONTH(TODAY()-30)&amp;"-"&amp;YEAR(TODAY()),"Borrar")),"No aplica")</f>
        <v>No Aplica</v>
      </c>
      <c r="AC3035" t="str">
        <f ca="1">+IFERROR(IF(Tabla2[[#This Row],[FECHA INICIO DE LABORES EN OBRA]]="","No Aplica",IF(AND(MONTH(Tabla2[[#This Row],[FECHA INICIO DE LABORES EN OBRA]])=MONTH(TODAY()-30),YEAR(Tabla2[[#This Row],[FECHA INICIO DE LABORES EN OBRA]])=YEAR(TODAY())),MONTH(TODAY()-30)&amp;"-"&amp;YEAR(TODAY()),"No Aplica")),"No Aplica")</f>
        <v>No Aplica</v>
      </c>
    </row>
    <row r="3036" spans="1:29" x14ac:dyDescent="0.25">
      <c r="A3036" s="2" t="s">
        <v>9106</v>
      </c>
      <c r="B3036" s="3" t="s">
        <v>9107</v>
      </c>
      <c r="C3036" s="3" t="s">
        <v>9107</v>
      </c>
      <c r="D3036" s="3" t="s">
        <v>6899</v>
      </c>
      <c r="E3036" s="3" t="s">
        <v>9111</v>
      </c>
      <c r="F3036" s="36">
        <v>24757</v>
      </c>
      <c r="G3036" s="3">
        <v>1</v>
      </c>
      <c r="H3036" s="3" t="s">
        <v>3447</v>
      </c>
      <c r="I3036" s="3" t="s">
        <v>6891</v>
      </c>
      <c r="J3036" s="3" t="s">
        <v>6900</v>
      </c>
      <c r="K3036" s="3" t="s">
        <v>1050</v>
      </c>
      <c r="L3036" s="8" t="s">
        <v>9813</v>
      </c>
      <c r="M3036" s="5"/>
      <c r="N3036" s="13" t="s">
        <v>6893</v>
      </c>
      <c r="O3036" s="5">
        <v>44883</v>
      </c>
      <c r="P3036" s="8">
        <v>1</v>
      </c>
      <c r="Q3036" s="9">
        <v>2</v>
      </c>
      <c r="R3036" s="9" t="str">
        <f>IFERROR(VLOOKUP(Tabla2[[#This Row],[CONTRATISTA PRNCIPAL]],Hoja1!$L$5:$M$9,2,FALSE),"CJV")</f>
        <v>CJV</v>
      </c>
      <c r="S3036" s="9" t="str">
        <f>IF(Tabla2[[#This Row],[EMPRESA]]=Tabla2[[#This Row],[CONTRATISTA PRNCIPAL]],"Principal","Secundaria")</f>
        <v>Principal</v>
      </c>
      <c r="T3036" s="10">
        <f>IFERROR(1/COUNTIF(Tabla2[CONTRATISTA PRNCIPAL],Tabla2[[#This Row],[CONTRATISTA PRNCIPAL]]),0)</f>
        <v>8.8495575221238937E-3</v>
      </c>
      <c r="U3036" s="33">
        <f ca="1">IF(((TODAY()-Tabla2[[#This Row],[FECHA NACIMIENTO]])/365)&lt;18,"Corregir", IF(((TODAY()-Tabla2[[#This Row],[FECHA NACIMIENTO]])/365)&gt;80, "Corregir",ROUNDDOWN(((TODAY()-Tabla2[[#This Row],[FECHA NACIMIENTO]])/365),0)))</f>
        <v>55</v>
      </c>
      <c r="V303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036" s="34" t="str">
        <f ca="1">+IF(Tabla2[[#This Row],[Edad]]="Corregir","Corregir","Ok")</f>
        <v>Ok</v>
      </c>
      <c r="X3036" s="10" t="str">
        <f>+IFERROR(VLOOKUP(Tabla2[[#This Row],[DISTRITO SEGÚN DNI]],Hoja1!$A$2:$B$55,2,FALSE),"No")</f>
        <v>No</v>
      </c>
      <c r="Y3036" s="10" t="str">
        <f>IF(OR(LOWER(Tabla2[[#This Row],[GENERO]])="masculino", LOWER(Tabla2[[#This Row],[GENERO]])="femenino"),"OK","Corregir")</f>
        <v>OK</v>
      </c>
      <c r="Z3036" s="10" t="str">
        <f>+IF(Tabla2[[#This Row],[Nro. DNI / CE]]="","Corregir",IF(LEN(Tabla2[[#This Row],[Nro. DNI / CE]])&gt;=8,"OK","Corregir"))</f>
        <v>OK</v>
      </c>
      <c r="AA3036" s="10">
        <f>COUNTIF(Tabla2[APELLIDOS Y NOMBRES],Tabla2[[#This Row],[APELLIDOS Y NOMBRES]])</f>
        <v>1</v>
      </c>
      <c r="AB3036" t="str">
        <f ca="1">+IFERROR(IF(Tabla2[[#This Row],[FECHA CESE/BAJA]]="","No Aplica",IF(AND(MONTH(Tabla2[[#This Row],[FECHA CESE/BAJA]])=MONTH(TODAY()-30),YEAR(Tabla2[[#This Row],[FECHA CESE/BAJA]])=YEAR(TODAY())),MONTH(TODAY()-30)&amp;"-"&amp;YEAR(TODAY()),"Borrar")),"No aplica")</f>
        <v>No Aplica</v>
      </c>
      <c r="AC3036" t="str">
        <f ca="1">+IFERROR(IF(Tabla2[[#This Row],[FECHA INICIO DE LABORES EN OBRA]]="","No Aplica",IF(AND(MONTH(Tabla2[[#This Row],[FECHA INICIO DE LABORES EN OBRA]])=MONTH(TODAY()-30),YEAR(Tabla2[[#This Row],[FECHA INICIO DE LABORES EN OBRA]])=YEAR(TODAY())),MONTH(TODAY()-30)&amp;"-"&amp;YEAR(TODAY()),"No Aplica")),"No Aplica")</f>
        <v>No Aplica</v>
      </c>
    </row>
    <row r="3037" spans="1:29" x14ac:dyDescent="0.25">
      <c r="A3037" s="2" t="s">
        <v>9106</v>
      </c>
      <c r="B3037" s="3" t="s">
        <v>9107</v>
      </c>
      <c r="C3037" s="3" t="s">
        <v>9107</v>
      </c>
      <c r="D3037" s="3" t="s">
        <v>6901</v>
      </c>
      <c r="E3037" s="3" t="s">
        <v>9112</v>
      </c>
      <c r="F3037" s="36">
        <v>26997</v>
      </c>
      <c r="G3037" s="3">
        <v>2</v>
      </c>
      <c r="H3037" s="3" t="s">
        <v>1442</v>
      </c>
      <c r="I3037" s="3" t="s">
        <v>6891</v>
      </c>
      <c r="J3037" s="3" t="s">
        <v>6902</v>
      </c>
      <c r="K3037" s="3" t="s">
        <v>1063</v>
      </c>
      <c r="L3037" s="8" t="s">
        <v>9813</v>
      </c>
      <c r="M3037" s="5"/>
      <c r="N3037" s="13" t="s">
        <v>1043</v>
      </c>
      <c r="O3037" s="5">
        <v>44844</v>
      </c>
      <c r="P3037" s="8">
        <v>1</v>
      </c>
      <c r="Q3037" s="9">
        <v>4</v>
      </c>
      <c r="R3037" s="9" t="str">
        <f>IFERROR(VLOOKUP(Tabla2[[#This Row],[CONTRATISTA PRNCIPAL]],Hoja1!$L$5:$M$9,2,FALSE),"CJV")</f>
        <v>CJV</v>
      </c>
      <c r="S3037" s="9" t="str">
        <f>IF(Tabla2[[#This Row],[EMPRESA]]=Tabla2[[#This Row],[CONTRATISTA PRNCIPAL]],"Principal","Secundaria")</f>
        <v>Principal</v>
      </c>
      <c r="T3037" s="10">
        <f>IFERROR(1/COUNTIF(Tabla2[CONTRATISTA PRNCIPAL],Tabla2[[#This Row],[CONTRATISTA PRNCIPAL]]),0)</f>
        <v>8.8495575221238937E-3</v>
      </c>
      <c r="U3037" s="33">
        <f ca="1">IF(((TODAY()-Tabla2[[#This Row],[FECHA NACIMIENTO]])/365)&lt;18,"Corregir", IF(((TODAY()-Tabla2[[#This Row],[FECHA NACIMIENTO]])/365)&gt;80, "Corregir",ROUNDDOWN(((TODAY()-Tabla2[[#This Row],[FECHA NACIMIENTO]])/365),0)))</f>
        <v>49</v>
      </c>
      <c r="V303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037" s="34" t="str">
        <f ca="1">+IF(Tabla2[[#This Row],[Edad]]="Corregir","Corregir","Ok")</f>
        <v>Ok</v>
      </c>
      <c r="X3037" s="10" t="str">
        <f>+IFERROR(VLOOKUP(Tabla2[[#This Row],[DISTRITO SEGÚN DNI]],Hoja1!$A$2:$B$55,2,FALSE),"No")</f>
        <v>No</v>
      </c>
      <c r="Y3037" s="10" t="str">
        <f>IF(OR(LOWER(Tabla2[[#This Row],[GENERO]])="masculino", LOWER(Tabla2[[#This Row],[GENERO]])="femenino"),"OK","Corregir")</f>
        <v>OK</v>
      </c>
      <c r="Z3037" s="10" t="str">
        <f>+IF(Tabla2[[#This Row],[Nro. DNI / CE]]="","Corregir",IF(LEN(Tabla2[[#This Row],[Nro. DNI / CE]])&gt;=8,"OK","Corregir"))</f>
        <v>OK</v>
      </c>
      <c r="AA3037" s="10">
        <f>COUNTIF(Tabla2[APELLIDOS Y NOMBRES],Tabla2[[#This Row],[APELLIDOS Y NOMBRES]])</f>
        <v>1</v>
      </c>
      <c r="AB3037" t="str">
        <f ca="1">+IFERROR(IF(Tabla2[[#This Row],[FECHA CESE/BAJA]]="","No Aplica",IF(AND(MONTH(Tabla2[[#This Row],[FECHA CESE/BAJA]])=MONTH(TODAY()-30),YEAR(Tabla2[[#This Row],[FECHA CESE/BAJA]])=YEAR(TODAY())),MONTH(TODAY()-30)&amp;"-"&amp;YEAR(TODAY()),"Borrar")),"No aplica")</f>
        <v>No Aplica</v>
      </c>
      <c r="AC3037" t="str">
        <f ca="1">+IFERROR(IF(Tabla2[[#This Row],[FECHA INICIO DE LABORES EN OBRA]]="","No Aplica",IF(AND(MONTH(Tabla2[[#This Row],[FECHA INICIO DE LABORES EN OBRA]])=MONTH(TODAY()-30),YEAR(Tabla2[[#This Row],[FECHA INICIO DE LABORES EN OBRA]])=YEAR(TODAY())),MONTH(TODAY()-30)&amp;"-"&amp;YEAR(TODAY()),"No Aplica")),"No Aplica")</f>
        <v>No Aplica</v>
      </c>
    </row>
    <row r="3038" spans="1:29" x14ac:dyDescent="0.25">
      <c r="A3038" s="2" t="s">
        <v>9106</v>
      </c>
      <c r="B3038" s="3" t="s">
        <v>9107</v>
      </c>
      <c r="C3038" s="3" t="s">
        <v>9107</v>
      </c>
      <c r="D3038" s="3" t="s">
        <v>594</v>
      </c>
      <c r="E3038" s="3" t="s">
        <v>9113</v>
      </c>
      <c r="F3038" s="36">
        <v>28526</v>
      </c>
      <c r="G3038" s="3">
        <v>1</v>
      </c>
      <c r="H3038" s="3" t="s">
        <v>1542</v>
      </c>
      <c r="I3038" s="3" t="s">
        <v>9114</v>
      </c>
      <c r="J3038" s="3" t="s">
        <v>6905</v>
      </c>
      <c r="K3038" s="3" t="s">
        <v>131</v>
      </c>
      <c r="L3038" s="8" t="s">
        <v>9813</v>
      </c>
      <c r="M3038" s="5"/>
      <c r="N3038" s="13" t="s">
        <v>1043</v>
      </c>
      <c r="O3038" s="5">
        <v>44846</v>
      </c>
      <c r="P3038" s="8">
        <v>1</v>
      </c>
      <c r="Q3038" s="9">
        <v>1</v>
      </c>
      <c r="R3038" s="9" t="str">
        <f>IFERROR(VLOOKUP(Tabla2[[#This Row],[CONTRATISTA PRNCIPAL]],Hoja1!$L$5:$M$9,2,FALSE),"CJV")</f>
        <v>CJV</v>
      </c>
      <c r="S3038" s="9" t="str">
        <f>IF(Tabla2[[#This Row],[EMPRESA]]=Tabla2[[#This Row],[CONTRATISTA PRNCIPAL]],"Principal","Secundaria")</f>
        <v>Principal</v>
      </c>
      <c r="T3038" s="10">
        <f>IFERROR(1/COUNTIF(Tabla2[CONTRATISTA PRNCIPAL],Tabla2[[#This Row],[CONTRATISTA PRNCIPAL]]),0)</f>
        <v>8.8495575221238937E-3</v>
      </c>
      <c r="U3038" s="33">
        <f ca="1">IF(((TODAY()-Tabla2[[#This Row],[FECHA NACIMIENTO]])/365)&lt;18,"Corregir", IF(((TODAY()-Tabla2[[#This Row],[FECHA NACIMIENTO]])/365)&gt;80, "Corregir",ROUNDDOWN(((TODAY()-Tabla2[[#This Row],[FECHA NACIMIENTO]])/365),0)))</f>
        <v>45</v>
      </c>
      <c r="V303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038" s="34" t="str">
        <f ca="1">+IF(Tabla2[[#This Row],[Edad]]="Corregir","Corregir","Ok")</f>
        <v>Ok</v>
      </c>
      <c r="X3038" s="10" t="str">
        <f>+IFERROR(VLOOKUP(Tabla2[[#This Row],[DISTRITO SEGÚN DNI]],Hoja1!$A$2:$B$55,2,FALSE),"No")</f>
        <v>BREÑA</v>
      </c>
      <c r="Y3038" s="10" t="str">
        <f>IF(OR(LOWER(Tabla2[[#This Row],[GENERO]])="masculino", LOWER(Tabla2[[#This Row],[GENERO]])="femenino"),"OK","Corregir")</f>
        <v>OK</v>
      </c>
      <c r="Z3038" s="10" t="str">
        <f>+IF(Tabla2[[#This Row],[Nro. DNI / CE]]="","Corregir",IF(LEN(Tabla2[[#This Row],[Nro. DNI / CE]])&gt;=8,"OK","Corregir"))</f>
        <v>OK</v>
      </c>
      <c r="AA3038" s="10">
        <f>COUNTIF(Tabla2[APELLIDOS Y NOMBRES],Tabla2[[#This Row],[APELLIDOS Y NOMBRES]])</f>
        <v>1</v>
      </c>
      <c r="AB3038" t="str">
        <f ca="1">+IFERROR(IF(Tabla2[[#This Row],[FECHA CESE/BAJA]]="","No Aplica",IF(AND(MONTH(Tabla2[[#This Row],[FECHA CESE/BAJA]])=MONTH(TODAY()-30),YEAR(Tabla2[[#This Row],[FECHA CESE/BAJA]])=YEAR(TODAY())),MONTH(TODAY()-30)&amp;"-"&amp;YEAR(TODAY()),"Borrar")),"No aplica")</f>
        <v>No Aplica</v>
      </c>
      <c r="AC3038" t="str">
        <f ca="1">+IFERROR(IF(Tabla2[[#This Row],[FECHA INICIO DE LABORES EN OBRA]]="","No Aplica",IF(AND(MONTH(Tabla2[[#This Row],[FECHA INICIO DE LABORES EN OBRA]])=MONTH(TODAY()-30),YEAR(Tabla2[[#This Row],[FECHA INICIO DE LABORES EN OBRA]])=YEAR(TODAY())),MONTH(TODAY()-30)&amp;"-"&amp;YEAR(TODAY()),"No Aplica")),"No Aplica")</f>
        <v>No Aplica</v>
      </c>
    </row>
    <row r="3039" spans="1:29" x14ac:dyDescent="0.25">
      <c r="A3039" s="2" t="s">
        <v>9106</v>
      </c>
      <c r="B3039" s="3" t="s">
        <v>9107</v>
      </c>
      <c r="C3039" s="3" t="s">
        <v>9107</v>
      </c>
      <c r="D3039" s="3" t="s">
        <v>6906</v>
      </c>
      <c r="E3039" s="3" t="s">
        <v>9115</v>
      </c>
      <c r="F3039" s="36">
        <v>33091</v>
      </c>
      <c r="G3039" s="3">
        <v>1</v>
      </c>
      <c r="H3039" s="3" t="s">
        <v>1542</v>
      </c>
      <c r="I3039" s="3" t="s">
        <v>6891</v>
      </c>
      <c r="J3039" s="3" t="s">
        <v>6907</v>
      </c>
      <c r="K3039" s="3" t="s">
        <v>1912</v>
      </c>
      <c r="L3039" s="8" t="s">
        <v>9813</v>
      </c>
      <c r="M3039" s="5"/>
      <c r="N3039" s="13" t="s">
        <v>1043</v>
      </c>
      <c r="O3039" s="5">
        <v>44851</v>
      </c>
      <c r="P3039" s="8">
        <v>1</v>
      </c>
      <c r="Q3039" s="9">
        <v>1</v>
      </c>
      <c r="R3039" s="9" t="str">
        <f>IFERROR(VLOOKUP(Tabla2[[#This Row],[CONTRATISTA PRNCIPAL]],Hoja1!$L$5:$M$9,2,FALSE),"CJV")</f>
        <v>CJV</v>
      </c>
      <c r="S3039" s="9" t="str">
        <f>IF(Tabla2[[#This Row],[EMPRESA]]=Tabla2[[#This Row],[CONTRATISTA PRNCIPAL]],"Principal","Secundaria")</f>
        <v>Principal</v>
      </c>
      <c r="T3039" s="10">
        <f>IFERROR(1/COUNTIF(Tabla2[CONTRATISTA PRNCIPAL],Tabla2[[#This Row],[CONTRATISTA PRNCIPAL]]),0)</f>
        <v>8.8495575221238937E-3</v>
      </c>
      <c r="U3039" s="33">
        <f ca="1">IF(((TODAY()-Tabla2[[#This Row],[FECHA NACIMIENTO]])/365)&lt;18,"Corregir", IF(((TODAY()-Tabla2[[#This Row],[FECHA NACIMIENTO]])/365)&gt;80, "Corregir",ROUNDDOWN(((TODAY()-Tabla2[[#This Row],[FECHA NACIMIENTO]])/365),0)))</f>
        <v>33</v>
      </c>
      <c r="V303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039" s="34" t="str">
        <f ca="1">+IF(Tabla2[[#This Row],[Edad]]="Corregir","Corregir","Ok")</f>
        <v>Ok</v>
      </c>
      <c r="X3039" s="10" t="str">
        <f>+IFERROR(VLOOKUP(Tabla2[[#This Row],[DISTRITO SEGÚN DNI]],Hoja1!$A$2:$B$55,2,FALSE),"No")</f>
        <v>No</v>
      </c>
      <c r="Y3039" s="10" t="str">
        <f>IF(OR(LOWER(Tabla2[[#This Row],[GENERO]])="masculino", LOWER(Tabla2[[#This Row],[GENERO]])="femenino"),"OK","Corregir")</f>
        <v>OK</v>
      </c>
      <c r="Z3039" s="10" t="str">
        <f>+IF(Tabla2[[#This Row],[Nro. DNI / CE]]="","Corregir",IF(LEN(Tabla2[[#This Row],[Nro. DNI / CE]])&gt;=8,"OK","Corregir"))</f>
        <v>OK</v>
      </c>
      <c r="AA3039" s="10">
        <f>COUNTIF(Tabla2[APELLIDOS Y NOMBRES],Tabla2[[#This Row],[APELLIDOS Y NOMBRES]])</f>
        <v>1</v>
      </c>
      <c r="AB3039" t="str">
        <f ca="1">+IFERROR(IF(Tabla2[[#This Row],[FECHA CESE/BAJA]]="","No Aplica",IF(AND(MONTH(Tabla2[[#This Row],[FECHA CESE/BAJA]])=MONTH(TODAY()-30),YEAR(Tabla2[[#This Row],[FECHA CESE/BAJA]])=YEAR(TODAY())),MONTH(TODAY()-30)&amp;"-"&amp;YEAR(TODAY()),"Borrar")),"No aplica")</f>
        <v>No Aplica</v>
      </c>
      <c r="AC3039" t="str">
        <f ca="1">+IFERROR(IF(Tabla2[[#This Row],[FECHA INICIO DE LABORES EN OBRA]]="","No Aplica",IF(AND(MONTH(Tabla2[[#This Row],[FECHA INICIO DE LABORES EN OBRA]])=MONTH(TODAY()-30),YEAR(Tabla2[[#This Row],[FECHA INICIO DE LABORES EN OBRA]])=YEAR(TODAY())),MONTH(TODAY()-30)&amp;"-"&amp;YEAR(TODAY()),"No Aplica")),"No Aplica")</f>
        <v>No Aplica</v>
      </c>
    </row>
    <row r="3040" spans="1:29" x14ac:dyDescent="0.25">
      <c r="A3040" s="2" t="s">
        <v>9106</v>
      </c>
      <c r="B3040" s="3" t="s">
        <v>9107</v>
      </c>
      <c r="C3040" s="3" t="s">
        <v>9107</v>
      </c>
      <c r="D3040" s="3" t="s">
        <v>6908</v>
      </c>
      <c r="E3040" s="3" t="s">
        <v>9116</v>
      </c>
      <c r="F3040" s="36">
        <v>32768</v>
      </c>
      <c r="G3040" s="3">
        <v>2</v>
      </c>
      <c r="H3040" s="3" t="s">
        <v>9117</v>
      </c>
      <c r="I3040" s="3" t="s">
        <v>6891</v>
      </c>
      <c r="J3040" s="3" t="s">
        <v>9118</v>
      </c>
      <c r="K3040" s="3" t="s">
        <v>9119</v>
      </c>
      <c r="L3040" s="8" t="s">
        <v>9813</v>
      </c>
      <c r="M3040" s="5"/>
      <c r="N3040" s="13" t="s">
        <v>1043</v>
      </c>
      <c r="O3040" s="5">
        <v>44851</v>
      </c>
      <c r="P3040" s="8">
        <v>1</v>
      </c>
      <c r="Q3040" s="9">
        <v>4</v>
      </c>
      <c r="R3040" s="9" t="str">
        <f>IFERROR(VLOOKUP(Tabla2[[#This Row],[CONTRATISTA PRNCIPAL]],Hoja1!$L$5:$M$9,2,FALSE),"CJV")</f>
        <v>CJV</v>
      </c>
      <c r="S3040" s="9" t="str">
        <f>IF(Tabla2[[#This Row],[EMPRESA]]=Tabla2[[#This Row],[CONTRATISTA PRNCIPAL]],"Principal","Secundaria")</f>
        <v>Principal</v>
      </c>
      <c r="T3040" s="10">
        <f>IFERROR(1/COUNTIF(Tabla2[CONTRATISTA PRNCIPAL],Tabla2[[#This Row],[CONTRATISTA PRNCIPAL]]),0)</f>
        <v>8.8495575221238937E-3</v>
      </c>
      <c r="U3040" s="33">
        <f ca="1">IF(((TODAY()-Tabla2[[#This Row],[FECHA NACIMIENTO]])/365)&lt;18,"Corregir", IF(((TODAY()-Tabla2[[#This Row],[FECHA NACIMIENTO]])/365)&gt;80, "Corregir",ROUNDDOWN(((TODAY()-Tabla2[[#This Row],[FECHA NACIMIENTO]])/365),0)))</f>
        <v>33</v>
      </c>
      <c r="V304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040" s="34" t="str">
        <f ca="1">+IF(Tabla2[[#This Row],[Edad]]="Corregir","Corregir","Ok")</f>
        <v>Ok</v>
      </c>
      <c r="X3040" s="10" t="str">
        <f>+IFERROR(VLOOKUP(Tabla2[[#This Row],[DISTRITO SEGÚN DNI]],Hoja1!$A$2:$B$55,2,FALSE),"No")</f>
        <v>No</v>
      </c>
      <c r="Y3040" s="10" t="str">
        <f>IF(OR(LOWER(Tabla2[[#This Row],[GENERO]])="masculino", LOWER(Tabla2[[#This Row],[GENERO]])="femenino"),"OK","Corregir")</f>
        <v>OK</v>
      </c>
      <c r="Z3040" s="10" t="str">
        <f>+IF(Tabla2[[#This Row],[Nro. DNI / CE]]="","Corregir",IF(LEN(Tabla2[[#This Row],[Nro. DNI / CE]])&gt;=8,"OK","Corregir"))</f>
        <v>OK</v>
      </c>
      <c r="AA3040" s="10">
        <f>COUNTIF(Tabla2[APELLIDOS Y NOMBRES],Tabla2[[#This Row],[APELLIDOS Y NOMBRES]])</f>
        <v>1</v>
      </c>
      <c r="AB3040" t="str">
        <f ca="1">+IFERROR(IF(Tabla2[[#This Row],[FECHA CESE/BAJA]]="","No Aplica",IF(AND(MONTH(Tabla2[[#This Row],[FECHA CESE/BAJA]])=MONTH(TODAY()-30),YEAR(Tabla2[[#This Row],[FECHA CESE/BAJA]])=YEAR(TODAY())),MONTH(TODAY()-30)&amp;"-"&amp;YEAR(TODAY()),"Borrar")),"No aplica")</f>
        <v>No Aplica</v>
      </c>
      <c r="AC3040" t="str">
        <f ca="1">+IFERROR(IF(Tabla2[[#This Row],[FECHA INICIO DE LABORES EN OBRA]]="","No Aplica",IF(AND(MONTH(Tabla2[[#This Row],[FECHA INICIO DE LABORES EN OBRA]])=MONTH(TODAY()-30),YEAR(Tabla2[[#This Row],[FECHA INICIO DE LABORES EN OBRA]])=YEAR(TODAY())),MONTH(TODAY()-30)&amp;"-"&amp;YEAR(TODAY()),"No Aplica")),"No Aplica")</f>
        <v>No Aplica</v>
      </c>
    </row>
    <row r="3041" spans="1:29" x14ac:dyDescent="0.25">
      <c r="A3041" s="2" t="s">
        <v>9106</v>
      </c>
      <c r="B3041" s="3" t="s">
        <v>9107</v>
      </c>
      <c r="C3041" s="3" t="s">
        <v>9107</v>
      </c>
      <c r="D3041" s="3" t="s">
        <v>6909</v>
      </c>
      <c r="E3041" s="3" t="s">
        <v>9120</v>
      </c>
      <c r="F3041" s="36">
        <v>29193</v>
      </c>
      <c r="G3041" s="3">
        <v>2</v>
      </c>
      <c r="H3041" s="3" t="s">
        <v>3817</v>
      </c>
      <c r="I3041" s="3" t="s">
        <v>9114</v>
      </c>
      <c r="J3041" s="3" t="s">
        <v>6910</v>
      </c>
      <c r="K3041" s="3" t="s">
        <v>1044</v>
      </c>
      <c r="L3041" s="8" t="s">
        <v>9813</v>
      </c>
      <c r="M3041" s="5"/>
      <c r="N3041" s="13" t="s">
        <v>1043</v>
      </c>
      <c r="O3041" s="5">
        <v>44852</v>
      </c>
      <c r="P3041" s="8">
        <v>1</v>
      </c>
      <c r="Q3041" s="9">
        <v>4</v>
      </c>
      <c r="R3041" s="9" t="str">
        <f>IFERROR(VLOOKUP(Tabla2[[#This Row],[CONTRATISTA PRNCIPAL]],Hoja1!$L$5:$M$9,2,FALSE),"CJV")</f>
        <v>CJV</v>
      </c>
      <c r="S3041" s="9" t="str">
        <f>IF(Tabla2[[#This Row],[EMPRESA]]=Tabla2[[#This Row],[CONTRATISTA PRNCIPAL]],"Principal","Secundaria")</f>
        <v>Principal</v>
      </c>
      <c r="T3041" s="10">
        <f>IFERROR(1/COUNTIF(Tabla2[CONTRATISTA PRNCIPAL],Tabla2[[#This Row],[CONTRATISTA PRNCIPAL]]),0)</f>
        <v>8.8495575221238937E-3</v>
      </c>
      <c r="U3041" s="33">
        <f ca="1">IF(((TODAY()-Tabla2[[#This Row],[FECHA NACIMIENTO]])/365)&lt;18,"Corregir", IF(((TODAY()-Tabla2[[#This Row],[FECHA NACIMIENTO]])/365)&gt;80, "Corregir",ROUNDDOWN(((TODAY()-Tabla2[[#This Row],[FECHA NACIMIENTO]])/365),0)))</f>
        <v>43</v>
      </c>
      <c r="V304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041" s="34" t="str">
        <f ca="1">+IF(Tabla2[[#This Row],[Edad]]="Corregir","Corregir","Ok")</f>
        <v>Ok</v>
      </c>
      <c r="X3041" s="10" t="str">
        <f>+IFERROR(VLOOKUP(Tabla2[[#This Row],[DISTRITO SEGÚN DNI]],Hoja1!$A$2:$B$55,2,FALSE),"No")</f>
        <v>No</v>
      </c>
      <c r="Y3041" s="10" t="str">
        <f>IF(OR(LOWER(Tabla2[[#This Row],[GENERO]])="masculino", LOWER(Tabla2[[#This Row],[GENERO]])="femenino"),"OK","Corregir")</f>
        <v>OK</v>
      </c>
      <c r="Z3041" s="10" t="str">
        <f>+IF(Tabla2[[#This Row],[Nro. DNI / CE]]="","Corregir",IF(LEN(Tabla2[[#This Row],[Nro. DNI / CE]])&gt;=8,"OK","Corregir"))</f>
        <v>OK</v>
      </c>
      <c r="AA3041" s="10">
        <f>COUNTIF(Tabla2[APELLIDOS Y NOMBRES],Tabla2[[#This Row],[APELLIDOS Y NOMBRES]])</f>
        <v>1</v>
      </c>
      <c r="AB3041" t="str">
        <f ca="1">+IFERROR(IF(Tabla2[[#This Row],[FECHA CESE/BAJA]]="","No Aplica",IF(AND(MONTH(Tabla2[[#This Row],[FECHA CESE/BAJA]])=MONTH(TODAY()-30),YEAR(Tabla2[[#This Row],[FECHA CESE/BAJA]])=YEAR(TODAY())),MONTH(TODAY()-30)&amp;"-"&amp;YEAR(TODAY()),"Borrar")),"No aplica")</f>
        <v>No Aplica</v>
      </c>
      <c r="AC3041" t="str">
        <f ca="1">+IFERROR(IF(Tabla2[[#This Row],[FECHA INICIO DE LABORES EN OBRA]]="","No Aplica",IF(AND(MONTH(Tabla2[[#This Row],[FECHA INICIO DE LABORES EN OBRA]])=MONTH(TODAY()-30),YEAR(Tabla2[[#This Row],[FECHA INICIO DE LABORES EN OBRA]])=YEAR(TODAY())),MONTH(TODAY()-30)&amp;"-"&amp;YEAR(TODAY()),"No Aplica")),"No Aplica")</f>
        <v>No Aplica</v>
      </c>
    </row>
    <row r="3042" spans="1:29" x14ac:dyDescent="0.25">
      <c r="A3042" s="2" t="s">
        <v>9106</v>
      </c>
      <c r="B3042" s="3" t="s">
        <v>9107</v>
      </c>
      <c r="C3042" s="3" t="s">
        <v>9107</v>
      </c>
      <c r="D3042" s="3" t="s">
        <v>6911</v>
      </c>
      <c r="E3042" s="3" t="s">
        <v>9121</v>
      </c>
      <c r="F3042" s="36">
        <v>26378</v>
      </c>
      <c r="G3042" s="3">
        <v>1</v>
      </c>
      <c r="H3042" s="3" t="s">
        <v>1468</v>
      </c>
      <c r="I3042" s="3" t="s">
        <v>6891</v>
      </c>
      <c r="J3042" s="3" t="s">
        <v>9122</v>
      </c>
      <c r="K3042" s="3" t="s">
        <v>1050</v>
      </c>
      <c r="L3042" s="8" t="s">
        <v>9813</v>
      </c>
      <c r="M3042" s="5"/>
      <c r="N3042" s="13" t="s">
        <v>6893</v>
      </c>
      <c r="O3042" s="5">
        <v>44123</v>
      </c>
      <c r="P3042" s="8">
        <v>1</v>
      </c>
      <c r="Q3042" s="9">
        <v>2</v>
      </c>
      <c r="R3042" s="9" t="str">
        <f>IFERROR(VLOOKUP(Tabla2[[#This Row],[CONTRATISTA PRNCIPAL]],Hoja1!$L$5:$M$9,2,FALSE),"CJV")</f>
        <v>CJV</v>
      </c>
      <c r="S3042" s="9" t="str">
        <f>IF(Tabla2[[#This Row],[EMPRESA]]=Tabla2[[#This Row],[CONTRATISTA PRNCIPAL]],"Principal","Secundaria")</f>
        <v>Principal</v>
      </c>
      <c r="T3042" s="10">
        <f>IFERROR(1/COUNTIF(Tabla2[CONTRATISTA PRNCIPAL],Tabla2[[#This Row],[CONTRATISTA PRNCIPAL]]),0)</f>
        <v>8.8495575221238937E-3</v>
      </c>
      <c r="U3042" s="33">
        <f ca="1">IF(((TODAY()-Tabla2[[#This Row],[FECHA NACIMIENTO]])/365)&lt;18,"Corregir", IF(((TODAY()-Tabla2[[#This Row],[FECHA NACIMIENTO]])/365)&gt;80, "Corregir",ROUNDDOWN(((TODAY()-Tabla2[[#This Row],[FECHA NACIMIENTO]])/365),0)))</f>
        <v>51</v>
      </c>
      <c r="V304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042" s="34" t="str">
        <f ca="1">+IF(Tabla2[[#This Row],[Edad]]="Corregir","Corregir","Ok")</f>
        <v>Ok</v>
      </c>
      <c r="X3042" s="10" t="str">
        <f>+IFERROR(VLOOKUP(Tabla2[[#This Row],[DISTRITO SEGÚN DNI]],Hoja1!$A$2:$B$55,2,FALSE),"No")</f>
        <v>No</v>
      </c>
      <c r="Y3042" s="10" t="str">
        <f>IF(OR(LOWER(Tabla2[[#This Row],[GENERO]])="masculino", LOWER(Tabla2[[#This Row],[GENERO]])="femenino"),"OK","Corregir")</f>
        <v>OK</v>
      </c>
      <c r="Z3042" s="10" t="str">
        <f>+IF(Tabla2[[#This Row],[Nro. DNI / CE]]="","Corregir",IF(LEN(Tabla2[[#This Row],[Nro. DNI / CE]])&gt;=8,"OK","Corregir"))</f>
        <v>OK</v>
      </c>
      <c r="AA3042" s="10">
        <f>COUNTIF(Tabla2[APELLIDOS Y NOMBRES],Tabla2[[#This Row],[APELLIDOS Y NOMBRES]])</f>
        <v>1</v>
      </c>
      <c r="AB3042" t="str">
        <f ca="1">+IFERROR(IF(Tabla2[[#This Row],[FECHA CESE/BAJA]]="","No Aplica",IF(AND(MONTH(Tabla2[[#This Row],[FECHA CESE/BAJA]])=MONTH(TODAY()-30),YEAR(Tabla2[[#This Row],[FECHA CESE/BAJA]])=YEAR(TODAY())),MONTH(TODAY()-30)&amp;"-"&amp;YEAR(TODAY()),"Borrar")),"No aplica")</f>
        <v>No Aplica</v>
      </c>
      <c r="AC3042" t="str">
        <f ca="1">+IFERROR(IF(Tabla2[[#This Row],[FECHA INICIO DE LABORES EN OBRA]]="","No Aplica",IF(AND(MONTH(Tabla2[[#This Row],[FECHA INICIO DE LABORES EN OBRA]])=MONTH(TODAY()-30),YEAR(Tabla2[[#This Row],[FECHA INICIO DE LABORES EN OBRA]])=YEAR(TODAY())),MONTH(TODAY()-30)&amp;"-"&amp;YEAR(TODAY()),"No Aplica")),"No Aplica")</f>
        <v>No Aplica</v>
      </c>
    </row>
    <row r="3043" spans="1:29" x14ac:dyDescent="0.25">
      <c r="A3043" s="2" t="s">
        <v>9106</v>
      </c>
      <c r="B3043" s="3" t="s">
        <v>9107</v>
      </c>
      <c r="C3043" s="3" t="s">
        <v>9107</v>
      </c>
      <c r="D3043" s="3" t="s">
        <v>6912</v>
      </c>
      <c r="E3043" s="3" t="s">
        <v>9123</v>
      </c>
      <c r="F3043" s="36">
        <v>33267</v>
      </c>
      <c r="G3043" s="3">
        <v>1</v>
      </c>
      <c r="H3043" s="3" t="s">
        <v>6913</v>
      </c>
      <c r="I3043" s="3" t="s">
        <v>6891</v>
      </c>
      <c r="J3043" s="3" t="s">
        <v>6914</v>
      </c>
      <c r="K3043" s="3" t="s">
        <v>6915</v>
      </c>
      <c r="L3043" s="8" t="s">
        <v>9813</v>
      </c>
      <c r="M3043" s="5"/>
      <c r="N3043" s="13" t="s">
        <v>1043</v>
      </c>
      <c r="O3043" s="5">
        <v>44854</v>
      </c>
      <c r="P3043" s="8">
        <v>1</v>
      </c>
      <c r="Q3043" s="9">
        <v>2</v>
      </c>
      <c r="R3043" s="9" t="str">
        <f>IFERROR(VLOOKUP(Tabla2[[#This Row],[CONTRATISTA PRNCIPAL]],Hoja1!$L$5:$M$9,2,FALSE),"CJV")</f>
        <v>CJV</v>
      </c>
      <c r="S3043" s="9" t="str">
        <f>IF(Tabla2[[#This Row],[EMPRESA]]=Tabla2[[#This Row],[CONTRATISTA PRNCIPAL]],"Principal","Secundaria")</f>
        <v>Principal</v>
      </c>
      <c r="T3043" s="10">
        <f>IFERROR(1/COUNTIF(Tabla2[CONTRATISTA PRNCIPAL],Tabla2[[#This Row],[CONTRATISTA PRNCIPAL]]),0)</f>
        <v>8.8495575221238937E-3</v>
      </c>
      <c r="U3043" s="33">
        <f ca="1">IF(((TODAY()-Tabla2[[#This Row],[FECHA NACIMIENTO]])/365)&lt;18,"Corregir", IF(((TODAY()-Tabla2[[#This Row],[FECHA NACIMIENTO]])/365)&gt;80, "Corregir",ROUNDDOWN(((TODAY()-Tabla2[[#This Row],[FECHA NACIMIENTO]])/365),0)))</f>
        <v>32</v>
      </c>
      <c r="V304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043" s="34" t="str">
        <f ca="1">+IF(Tabla2[[#This Row],[Edad]]="Corregir","Corregir","Ok")</f>
        <v>Ok</v>
      </c>
      <c r="X3043" s="10" t="str">
        <f>+IFERROR(VLOOKUP(Tabla2[[#This Row],[DISTRITO SEGÚN DNI]],Hoja1!$A$2:$B$55,2,FALSE),"No")</f>
        <v>No</v>
      </c>
      <c r="Y3043" s="10" t="str">
        <f>IF(OR(LOWER(Tabla2[[#This Row],[GENERO]])="masculino", LOWER(Tabla2[[#This Row],[GENERO]])="femenino"),"OK","Corregir")</f>
        <v>OK</v>
      </c>
      <c r="Z3043" s="10" t="str">
        <f>+IF(Tabla2[[#This Row],[Nro. DNI / CE]]="","Corregir",IF(LEN(Tabla2[[#This Row],[Nro. DNI / CE]])&gt;=8,"OK","Corregir"))</f>
        <v>OK</v>
      </c>
      <c r="AA3043" s="10">
        <f>COUNTIF(Tabla2[APELLIDOS Y NOMBRES],Tabla2[[#This Row],[APELLIDOS Y NOMBRES]])</f>
        <v>1</v>
      </c>
      <c r="AB3043" t="str">
        <f ca="1">+IFERROR(IF(Tabla2[[#This Row],[FECHA CESE/BAJA]]="","No Aplica",IF(AND(MONTH(Tabla2[[#This Row],[FECHA CESE/BAJA]])=MONTH(TODAY()-30),YEAR(Tabla2[[#This Row],[FECHA CESE/BAJA]])=YEAR(TODAY())),MONTH(TODAY()-30)&amp;"-"&amp;YEAR(TODAY()),"Borrar")),"No aplica")</f>
        <v>No Aplica</v>
      </c>
      <c r="AC3043" t="str">
        <f ca="1">+IFERROR(IF(Tabla2[[#This Row],[FECHA INICIO DE LABORES EN OBRA]]="","No Aplica",IF(AND(MONTH(Tabla2[[#This Row],[FECHA INICIO DE LABORES EN OBRA]])=MONTH(TODAY()-30),YEAR(Tabla2[[#This Row],[FECHA INICIO DE LABORES EN OBRA]])=YEAR(TODAY())),MONTH(TODAY()-30)&amp;"-"&amp;YEAR(TODAY()),"No Aplica")),"No Aplica")</f>
        <v>No Aplica</v>
      </c>
    </row>
    <row r="3044" spans="1:29" x14ac:dyDescent="0.25">
      <c r="A3044" s="2" t="s">
        <v>9106</v>
      </c>
      <c r="B3044" s="3" t="s">
        <v>9107</v>
      </c>
      <c r="C3044" s="3" t="s">
        <v>9107</v>
      </c>
      <c r="D3044" s="3" t="s">
        <v>6916</v>
      </c>
      <c r="E3044" s="3" t="s">
        <v>9124</v>
      </c>
      <c r="F3044" s="36">
        <v>27565</v>
      </c>
      <c r="G3044" s="3">
        <v>2</v>
      </c>
      <c r="H3044" s="3" t="s">
        <v>9125</v>
      </c>
      <c r="I3044" s="3" t="s">
        <v>6891</v>
      </c>
      <c r="J3044" s="3" t="s">
        <v>6917</v>
      </c>
      <c r="K3044" s="3" t="s">
        <v>1063</v>
      </c>
      <c r="L3044" s="8" t="s">
        <v>9813</v>
      </c>
      <c r="M3044" s="5"/>
      <c r="N3044" s="13" t="s">
        <v>1043</v>
      </c>
      <c r="O3044" s="5">
        <v>44856</v>
      </c>
      <c r="P3044" s="8">
        <v>1</v>
      </c>
      <c r="Q3044" s="9">
        <v>4</v>
      </c>
      <c r="R3044" s="9" t="str">
        <f>IFERROR(VLOOKUP(Tabla2[[#This Row],[CONTRATISTA PRNCIPAL]],Hoja1!$L$5:$M$9,2,FALSE),"CJV")</f>
        <v>CJV</v>
      </c>
      <c r="S3044" s="9" t="str">
        <f>IF(Tabla2[[#This Row],[EMPRESA]]=Tabla2[[#This Row],[CONTRATISTA PRNCIPAL]],"Principal","Secundaria")</f>
        <v>Principal</v>
      </c>
      <c r="T3044" s="10">
        <f>IFERROR(1/COUNTIF(Tabla2[CONTRATISTA PRNCIPAL],Tabla2[[#This Row],[CONTRATISTA PRNCIPAL]]),0)</f>
        <v>8.8495575221238937E-3</v>
      </c>
      <c r="U3044" s="33">
        <f ca="1">IF(((TODAY()-Tabla2[[#This Row],[FECHA NACIMIENTO]])/365)&lt;18,"Corregir", IF(((TODAY()-Tabla2[[#This Row],[FECHA NACIMIENTO]])/365)&gt;80, "Corregir",ROUNDDOWN(((TODAY()-Tabla2[[#This Row],[FECHA NACIMIENTO]])/365),0)))</f>
        <v>48</v>
      </c>
      <c r="V304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044" s="34" t="str">
        <f ca="1">+IF(Tabla2[[#This Row],[Edad]]="Corregir","Corregir","Ok")</f>
        <v>Ok</v>
      </c>
      <c r="X3044" s="10" t="str">
        <f>+IFERROR(VLOOKUP(Tabla2[[#This Row],[DISTRITO SEGÚN DNI]],Hoja1!$A$2:$B$55,2,FALSE),"No")</f>
        <v>No</v>
      </c>
      <c r="Y3044" s="10" t="str">
        <f>IF(OR(LOWER(Tabla2[[#This Row],[GENERO]])="masculino", LOWER(Tabla2[[#This Row],[GENERO]])="femenino"),"OK","Corregir")</f>
        <v>OK</v>
      </c>
      <c r="Z3044" s="10" t="str">
        <f>+IF(Tabla2[[#This Row],[Nro. DNI / CE]]="","Corregir",IF(LEN(Tabla2[[#This Row],[Nro. DNI / CE]])&gt;=8,"OK","Corregir"))</f>
        <v>OK</v>
      </c>
      <c r="AA3044" s="10">
        <f>COUNTIF(Tabla2[APELLIDOS Y NOMBRES],Tabla2[[#This Row],[APELLIDOS Y NOMBRES]])</f>
        <v>1</v>
      </c>
      <c r="AB3044" t="str">
        <f ca="1">+IFERROR(IF(Tabla2[[#This Row],[FECHA CESE/BAJA]]="","No Aplica",IF(AND(MONTH(Tabla2[[#This Row],[FECHA CESE/BAJA]])=MONTH(TODAY()-30),YEAR(Tabla2[[#This Row],[FECHA CESE/BAJA]])=YEAR(TODAY())),MONTH(TODAY()-30)&amp;"-"&amp;YEAR(TODAY()),"Borrar")),"No aplica")</f>
        <v>No Aplica</v>
      </c>
      <c r="AC3044" t="str">
        <f ca="1">+IFERROR(IF(Tabla2[[#This Row],[FECHA INICIO DE LABORES EN OBRA]]="","No Aplica",IF(AND(MONTH(Tabla2[[#This Row],[FECHA INICIO DE LABORES EN OBRA]])=MONTH(TODAY()-30),YEAR(Tabla2[[#This Row],[FECHA INICIO DE LABORES EN OBRA]])=YEAR(TODAY())),MONTH(TODAY()-30)&amp;"-"&amp;YEAR(TODAY()),"No Aplica")),"No Aplica")</f>
        <v>No Aplica</v>
      </c>
    </row>
    <row r="3045" spans="1:29" x14ac:dyDescent="0.25">
      <c r="A3045" s="2" t="s">
        <v>9106</v>
      </c>
      <c r="B3045" s="3" t="s">
        <v>9107</v>
      </c>
      <c r="C3045" s="3" t="s">
        <v>9107</v>
      </c>
      <c r="D3045" s="3" t="s">
        <v>596</v>
      </c>
      <c r="E3045" s="3" t="s">
        <v>9126</v>
      </c>
      <c r="F3045" s="36">
        <v>29884</v>
      </c>
      <c r="G3045" s="3">
        <v>2</v>
      </c>
      <c r="H3045" s="3" t="s">
        <v>1453</v>
      </c>
      <c r="I3045" s="3" t="s">
        <v>6891</v>
      </c>
      <c r="J3045" s="3" t="s">
        <v>6918</v>
      </c>
      <c r="K3045" s="3" t="s">
        <v>34</v>
      </c>
      <c r="L3045" s="8" t="s">
        <v>9813</v>
      </c>
      <c r="M3045" s="5"/>
      <c r="N3045" s="13" t="s">
        <v>1043</v>
      </c>
      <c r="O3045" s="5">
        <v>44860</v>
      </c>
      <c r="P3045" s="8">
        <v>1</v>
      </c>
      <c r="Q3045" s="9">
        <v>4</v>
      </c>
      <c r="R3045" s="9" t="str">
        <f>IFERROR(VLOOKUP(Tabla2[[#This Row],[CONTRATISTA PRNCIPAL]],Hoja1!$L$5:$M$9,2,FALSE),"CJV")</f>
        <v>CJV</v>
      </c>
      <c r="S3045" s="9" t="str">
        <f>IF(Tabla2[[#This Row],[EMPRESA]]=Tabla2[[#This Row],[CONTRATISTA PRNCIPAL]],"Principal","Secundaria")</f>
        <v>Principal</v>
      </c>
      <c r="T3045" s="10">
        <f>IFERROR(1/COUNTIF(Tabla2[CONTRATISTA PRNCIPAL],Tabla2[[#This Row],[CONTRATISTA PRNCIPAL]]),0)</f>
        <v>8.8495575221238937E-3</v>
      </c>
      <c r="U3045" s="33">
        <f ca="1">IF(((TODAY()-Tabla2[[#This Row],[FECHA NACIMIENTO]])/365)&lt;18,"Corregir", IF(((TODAY()-Tabla2[[#This Row],[FECHA NACIMIENTO]])/365)&gt;80, "Corregir",ROUNDDOWN(((TODAY()-Tabla2[[#This Row],[FECHA NACIMIENTO]])/365),0)))</f>
        <v>41</v>
      </c>
      <c r="V304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045" s="34" t="str">
        <f ca="1">+IF(Tabla2[[#This Row],[Edad]]="Corregir","Corregir","Ok")</f>
        <v>Ok</v>
      </c>
      <c r="X3045" s="10" t="str">
        <f>+IFERROR(VLOOKUP(Tabla2[[#This Row],[DISTRITO SEGÚN DNI]],Hoja1!$A$2:$B$55,2,FALSE),"No")</f>
        <v>CALLAO</v>
      </c>
      <c r="Y3045" s="10" t="str">
        <f>IF(OR(LOWER(Tabla2[[#This Row],[GENERO]])="masculino", LOWER(Tabla2[[#This Row],[GENERO]])="femenino"),"OK","Corregir")</f>
        <v>OK</v>
      </c>
      <c r="Z3045" s="10" t="str">
        <f>+IF(Tabla2[[#This Row],[Nro. DNI / CE]]="","Corregir",IF(LEN(Tabla2[[#This Row],[Nro. DNI / CE]])&gt;=8,"OK","Corregir"))</f>
        <v>OK</v>
      </c>
      <c r="AA3045" s="10">
        <f>COUNTIF(Tabla2[APELLIDOS Y NOMBRES],Tabla2[[#This Row],[APELLIDOS Y NOMBRES]])</f>
        <v>1</v>
      </c>
      <c r="AB3045" t="str">
        <f ca="1">+IFERROR(IF(Tabla2[[#This Row],[FECHA CESE/BAJA]]="","No Aplica",IF(AND(MONTH(Tabla2[[#This Row],[FECHA CESE/BAJA]])=MONTH(TODAY()-30),YEAR(Tabla2[[#This Row],[FECHA CESE/BAJA]])=YEAR(TODAY())),MONTH(TODAY()-30)&amp;"-"&amp;YEAR(TODAY()),"Borrar")),"No aplica")</f>
        <v>No Aplica</v>
      </c>
      <c r="AC3045" t="str">
        <f ca="1">+IFERROR(IF(Tabla2[[#This Row],[FECHA INICIO DE LABORES EN OBRA]]="","No Aplica",IF(AND(MONTH(Tabla2[[#This Row],[FECHA INICIO DE LABORES EN OBRA]])=MONTH(TODAY()-30),YEAR(Tabla2[[#This Row],[FECHA INICIO DE LABORES EN OBRA]])=YEAR(TODAY())),MONTH(TODAY()-30)&amp;"-"&amp;YEAR(TODAY()),"No Aplica")),"No Aplica")</f>
        <v>No Aplica</v>
      </c>
    </row>
    <row r="3046" spans="1:29" x14ac:dyDescent="0.25">
      <c r="A3046" s="2" t="s">
        <v>9106</v>
      </c>
      <c r="B3046" s="3" t="s">
        <v>9107</v>
      </c>
      <c r="C3046" s="3" t="s">
        <v>9107</v>
      </c>
      <c r="D3046" s="3" t="s">
        <v>6919</v>
      </c>
      <c r="E3046" s="3" t="s">
        <v>9127</v>
      </c>
      <c r="F3046" s="36">
        <v>28892</v>
      </c>
      <c r="G3046" s="3">
        <v>2</v>
      </c>
      <c r="H3046" s="3" t="s">
        <v>1442</v>
      </c>
      <c r="I3046" s="3" t="s">
        <v>6891</v>
      </c>
      <c r="J3046" s="3" t="s">
        <v>6920</v>
      </c>
      <c r="K3046" s="3" t="s">
        <v>1363</v>
      </c>
      <c r="L3046" s="8" t="s">
        <v>9813</v>
      </c>
      <c r="M3046" s="5"/>
      <c r="N3046" s="13" t="s">
        <v>1043</v>
      </c>
      <c r="O3046" s="5">
        <v>44860</v>
      </c>
      <c r="P3046" s="8">
        <v>1</v>
      </c>
      <c r="Q3046" s="9">
        <v>4</v>
      </c>
      <c r="R3046" s="9" t="str">
        <f>IFERROR(VLOOKUP(Tabla2[[#This Row],[CONTRATISTA PRNCIPAL]],Hoja1!$L$5:$M$9,2,FALSE),"CJV")</f>
        <v>CJV</v>
      </c>
      <c r="S3046" s="9" t="str">
        <f>IF(Tabla2[[#This Row],[EMPRESA]]=Tabla2[[#This Row],[CONTRATISTA PRNCIPAL]],"Principal","Secundaria")</f>
        <v>Principal</v>
      </c>
      <c r="T3046" s="10">
        <f>IFERROR(1/COUNTIF(Tabla2[CONTRATISTA PRNCIPAL],Tabla2[[#This Row],[CONTRATISTA PRNCIPAL]]),0)</f>
        <v>8.8495575221238937E-3</v>
      </c>
      <c r="U3046" s="33">
        <f ca="1">IF(((TODAY()-Tabla2[[#This Row],[FECHA NACIMIENTO]])/365)&lt;18,"Corregir", IF(((TODAY()-Tabla2[[#This Row],[FECHA NACIMIENTO]])/365)&gt;80, "Corregir",ROUNDDOWN(((TODAY()-Tabla2[[#This Row],[FECHA NACIMIENTO]])/365),0)))</f>
        <v>44</v>
      </c>
      <c r="V304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046" s="34" t="str">
        <f ca="1">+IF(Tabla2[[#This Row],[Edad]]="Corregir","Corregir","Ok")</f>
        <v>Ok</v>
      </c>
      <c r="X3046" s="10" t="str">
        <f>+IFERROR(VLOOKUP(Tabla2[[#This Row],[DISTRITO SEGÚN DNI]],Hoja1!$A$2:$B$55,2,FALSE),"No")</f>
        <v>No</v>
      </c>
      <c r="Y3046" s="10" t="str">
        <f>IF(OR(LOWER(Tabla2[[#This Row],[GENERO]])="masculino", LOWER(Tabla2[[#This Row],[GENERO]])="femenino"),"OK","Corregir")</f>
        <v>OK</v>
      </c>
      <c r="Z3046" s="10" t="str">
        <f>+IF(Tabla2[[#This Row],[Nro. DNI / CE]]="","Corregir",IF(LEN(Tabla2[[#This Row],[Nro. DNI / CE]])&gt;=8,"OK","Corregir"))</f>
        <v>OK</v>
      </c>
      <c r="AA3046" s="10">
        <f>COUNTIF(Tabla2[APELLIDOS Y NOMBRES],Tabla2[[#This Row],[APELLIDOS Y NOMBRES]])</f>
        <v>1</v>
      </c>
      <c r="AB3046" t="str">
        <f ca="1">+IFERROR(IF(Tabla2[[#This Row],[FECHA CESE/BAJA]]="","No Aplica",IF(AND(MONTH(Tabla2[[#This Row],[FECHA CESE/BAJA]])=MONTH(TODAY()-30),YEAR(Tabla2[[#This Row],[FECHA CESE/BAJA]])=YEAR(TODAY())),MONTH(TODAY()-30)&amp;"-"&amp;YEAR(TODAY()),"Borrar")),"No aplica")</f>
        <v>No Aplica</v>
      </c>
      <c r="AC3046" t="str">
        <f ca="1">+IFERROR(IF(Tabla2[[#This Row],[FECHA INICIO DE LABORES EN OBRA]]="","No Aplica",IF(AND(MONTH(Tabla2[[#This Row],[FECHA INICIO DE LABORES EN OBRA]])=MONTH(TODAY()-30),YEAR(Tabla2[[#This Row],[FECHA INICIO DE LABORES EN OBRA]])=YEAR(TODAY())),MONTH(TODAY()-30)&amp;"-"&amp;YEAR(TODAY()),"No Aplica")),"No Aplica")</f>
        <v>No Aplica</v>
      </c>
    </row>
    <row r="3047" spans="1:29" x14ac:dyDescent="0.25">
      <c r="A3047" s="2" t="s">
        <v>9106</v>
      </c>
      <c r="B3047" s="3" t="s">
        <v>9107</v>
      </c>
      <c r="C3047" s="3" t="s">
        <v>9107</v>
      </c>
      <c r="D3047" s="3" t="s">
        <v>6921</v>
      </c>
      <c r="E3047" s="3" t="s">
        <v>9128</v>
      </c>
      <c r="F3047" s="36">
        <v>28725</v>
      </c>
      <c r="G3047" s="3">
        <v>2</v>
      </c>
      <c r="H3047" s="3" t="s">
        <v>1442</v>
      </c>
      <c r="I3047" s="3" t="s">
        <v>6891</v>
      </c>
      <c r="J3047" s="3" t="s">
        <v>6922</v>
      </c>
      <c r="K3047" s="3" t="s">
        <v>1054</v>
      </c>
      <c r="L3047" s="8" t="s">
        <v>9813</v>
      </c>
      <c r="M3047" s="5"/>
      <c r="N3047" s="13" t="s">
        <v>1043</v>
      </c>
      <c r="O3047" s="5">
        <v>44865</v>
      </c>
      <c r="P3047" s="8">
        <v>1</v>
      </c>
      <c r="Q3047" s="9">
        <v>4</v>
      </c>
      <c r="R3047" s="9" t="str">
        <f>IFERROR(VLOOKUP(Tabla2[[#This Row],[CONTRATISTA PRNCIPAL]],Hoja1!$L$5:$M$9,2,FALSE),"CJV")</f>
        <v>CJV</v>
      </c>
      <c r="S3047" s="9" t="str">
        <f>IF(Tabla2[[#This Row],[EMPRESA]]=Tabla2[[#This Row],[CONTRATISTA PRNCIPAL]],"Principal","Secundaria")</f>
        <v>Principal</v>
      </c>
      <c r="T3047" s="10">
        <f>IFERROR(1/COUNTIF(Tabla2[CONTRATISTA PRNCIPAL],Tabla2[[#This Row],[CONTRATISTA PRNCIPAL]]),0)</f>
        <v>8.8495575221238937E-3</v>
      </c>
      <c r="U3047" s="33">
        <f ca="1">IF(((TODAY()-Tabla2[[#This Row],[FECHA NACIMIENTO]])/365)&lt;18,"Corregir", IF(((TODAY()-Tabla2[[#This Row],[FECHA NACIMIENTO]])/365)&gt;80, "Corregir",ROUNDDOWN(((TODAY()-Tabla2[[#This Row],[FECHA NACIMIENTO]])/365),0)))</f>
        <v>45</v>
      </c>
      <c r="V304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047" s="34" t="str">
        <f ca="1">+IF(Tabla2[[#This Row],[Edad]]="Corregir","Corregir","Ok")</f>
        <v>Ok</v>
      </c>
      <c r="X3047" s="10" t="str">
        <f>+IFERROR(VLOOKUP(Tabla2[[#This Row],[DISTRITO SEGÚN DNI]],Hoja1!$A$2:$B$55,2,FALSE),"No")</f>
        <v>No</v>
      </c>
      <c r="Y3047" s="10" t="str">
        <f>IF(OR(LOWER(Tabla2[[#This Row],[GENERO]])="masculino", LOWER(Tabla2[[#This Row],[GENERO]])="femenino"),"OK","Corregir")</f>
        <v>OK</v>
      </c>
      <c r="Z3047" s="10" t="str">
        <f>+IF(Tabla2[[#This Row],[Nro. DNI / CE]]="","Corregir",IF(LEN(Tabla2[[#This Row],[Nro. DNI / CE]])&gt;=8,"OK","Corregir"))</f>
        <v>OK</v>
      </c>
      <c r="AA3047" s="10">
        <f>COUNTIF(Tabla2[APELLIDOS Y NOMBRES],Tabla2[[#This Row],[APELLIDOS Y NOMBRES]])</f>
        <v>1</v>
      </c>
      <c r="AB3047" t="str">
        <f ca="1">+IFERROR(IF(Tabla2[[#This Row],[FECHA CESE/BAJA]]="","No Aplica",IF(AND(MONTH(Tabla2[[#This Row],[FECHA CESE/BAJA]])=MONTH(TODAY()-30),YEAR(Tabla2[[#This Row],[FECHA CESE/BAJA]])=YEAR(TODAY())),MONTH(TODAY()-30)&amp;"-"&amp;YEAR(TODAY()),"Borrar")),"No aplica")</f>
        <v>No Aplica</v>
      </c>
      <c r="AC3047" t="str">
        <f ca="1">+IFERROR(IF(Tabla2[[#This Row],[FECHA INICIO DE LABORES EN OBRA]]="","No Aplica",IF(AND(MONTH(Tabla2[[#This Row],[FECHA INICIO DE LABORES EN OBRA]])=MONTH(TODAY()-30),YEAR(Tabla2[[#This Row],[FECHA INICIO DE LABORES EN OBRA]])=YEAR(TODAY())),MONTH(TODAY()-30)&amp;"-"&amp;YEAR(TODAY()),"No Aplica")),"No Aplica")</f>
        <v>No Aplica</v>
      </c>
    </row>
    <row r="3048" spans="1:29" x14ac:dyDescent="0.25">
      <c r="A3048" s="2" t="s">
        <v>9106</v>
      </c>
      <c r="B3048" s="3" t="s">
        <v>9107</v>
      </c>
      <c r="C3048" s="3" t="s">
        <v>9107</v>
      </c>
      <c r="D3048" s="3" t="s">
        <v>6923</v>
      </c>
      <c r="E3048" s="3" t="s">
        <v>9129</v>
      </c>
      <c r="F3048" s="36">
        <v>29021</v>
      </c>
      <c r="G3048" s="3">
        <v>2</v>
      </c>
      <c r="H3048" s="3" t="s">
        <v>1743</v>
      </c>
      <c r="I3048" s="3" t="s">
        <v>6891</v>
      </c>
      <c r="J3048" s="3" t="s">
        <v>6924</v>
      </c>
      <c r="K3048" s="3" t="s">
        <v>1063</v>
      </c>
      <c r="L3048" s="8" t="s">
        <v>9813</v>
      </c>
      <c r="M3048" s="5"/>
      <c r="N3048" s="13" t="s">
        <v>3814</v>
      </c>
      <c r="O3048" s="5">
        <v>44865</v>
      </c>
      <c r="P3048" s="8">
        <v>1</v>
      </c>
      <c r="Q3048" s="9">
        <v>4</v>
      </c>
      <c r="R3048" s="9" t="str">
        <f>IFERROR(VLOOKUP(Tabla2[[#This Row],[CONTRATISTA PRNCIPAL]],Hoja1!$L$5:$M$9,2,FALSE),"CJV")</f>
        <v>CJV</v>
      </c>
      <c r="S3048" s="9" t="str">
        <f>IF(Tabla2[[#This Row],[EMPRESA]]=Tabla2[[#This Row],[CONTRATISTA PRNCIPAL]],"Principal","Secundaria")</f>
        <v>Principal</v>
      </c>
      <c r="T3048" s="10">
        <f>IFERROR(1/COUNTIF(Tabla2[CONTRATISTA PRNCIPAL],Tabla2[[#This Row],[CONTRATISTA PRNCIPAL]]),0)</f>
        <v>8.8495575221238937E-3</v>
      </c>
      <c r="U3048" s="33">
        <f ca="1">IF(((TODAY()-Tabla2[[#This Row],[FECHA NACIMIENTO]])/365)&lt;18,"Corregir", IF(((TODAY()-Tabla2[[#This Row],[FECHA NACIMIENTO]])/365)&gt;80, "Corregir",ROUNDDOWN(((TODAY()-Tabla2[[#This Row],[FECHA NACIMIENTO]])/365),0)))</f>
        <v>44</v>
      </c>
      <c r="V304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048" s="34" t="str">
        <f ca="1">+IF(Tabla2[[#This Row],[Edad]]="Corregir","Corregir","Ok")</f>
        <v>Ok</v>
      </c>
      <c r="X3048" s="10" t="str">
        <f>+IFERROR(VLOOKUP(Tabla2[[#This Row],[DISTRITO SEGÚN DNI]],Hoja1!$A$2:$B$55,2,FALSE),"No")</f>
        <v>No</v>
      </c>
      <c r="Y3048" s="10" t="str">
        <f>IF(OR(LOWER(Tabla2[[#This Row],[GENERO]])="masculino", LOWER(Tabla2[[#This Row],[GENERO]])="femenino"),"OK","Corregir")</f>
        <v>OK</v>
      </c>
      <c r="Z3048" s="10" t="str">
        <f>+IF(Tabla2[[#This Row],[Nro. DNI / CE]]="","Corregir",IF(LEN(Tabla2[[#This Row],[Nro. DNI / CE]])&gt;=8,"OK","Corregir"))</f>
        <v>OK</v>
      </c>
      <c r="AA3048" s="10">
        <f>COUNTIF(Tabla2[APELLIDOS Y NOMBRES],Tabla2[[#This Row],[APELLIDOS Y NOMBRES]])</f>
        <v>1</v>
      </c>
      <c r="AB3048" t="str">
        <f ca="1">+IFERROR(IF(Tabla2[[#This Row],[FECHA CESE/BAJA]]="","No Aplica",IF(AND(MONTH(Tabla2[[#This Row],[FECHA CESE/BAJA]])=MONTH(TODAY()-30),YEAR(Tabla2[[#This Row],[FECHA CESE/BAJA]])=YEAR(TODAY())),MONTH(TODAY()-30)&amp;"-"&amp;YEAR(TODAY()),"Borrar")),"No aplica")</f>
        <v>No Aplica</v>
      </c>
      <c r="AC3048" t="str">
        <f ca="1">+IFERROR(IF(Tabla2[[#This Row],[FECHA INICIO DE LABORES EN OBRA]]="","No Aplica",IF(AND(MONTH(Tabla2[[#This Row],[FECHA INICIO DE LABORES EN OBRA]])=MONTH(TODAY()-30),YEAR(Tabla2[[#This Row],[FECHA INICIO DE LABORES EN OBRA]])=YEAR(TODAY())),MONTH(TODAY()-30)&amp;"-"&amp;YEAR(TODAY()),"No Aplica")),"No Aplica")</f>
        <v>No Aplica</v>
      </c>
    </row>
    <row r="3049" spans="1:29" x14ac:dyDescent="0.25">
      <c r="A3049" s="2" t="s">
        <v>9106</v>
      </c>
      <c r="B3049" s="3" t="s">
        <v>9107</v>
      </c>
      <c r="C3049" s="3" t="s">
        <v>9107</v>
      </c>
      <c r="D3049" s="3" t="s">
        <v>6927</v>
      </c>
      <c r="E3049" s="3" t="s">
        <v>9130</v>
      </c>
      <c r="F3049" s="36">
        <v>27685</v>
      </c>
      <c r="G3049" s="3">
        <v>1</v>
      </c>
      <c r="H3049" s="3" t="s">
        <v>1452</v>
      </c>
      <c r="I3049" s="3" t="s">
        <v>6891</v>
      </c>
      <c r="J3049" s="3" t="s">
        <v>6928</v>
      </c>
      <c r="K3049" s="3" t="s">
        <v>1063</v>
      </c>
      <c r="L3049" s="8" t="s">
        <v>9818</v>
      </c>
      <c r="M3049" s="5"/>
      <c r="N3049" s="13" t="s">
        <v>1043</v>
      </c>
      <c r="O3049" s="5">
        <v>44865</v>
      </c>
      <c r="P3049" s="8">
        <v>1</v>
      </c>
      <c r="Q3049" s="9">
        <v>4</v>
      </c>
      <c r="R3049" s="9" t="str">
        <f>IFERROR(VLOOKUP(Tabla2[[#This Row],[CONTRATISTA PRNCIPAL]],Hoja1!$L$5:$M$9,2,FALSE),"CJV")</f>
        <v>CJV</v>
      </c>
      <c r="S3049" s="9" t="str">
        <f>IF(Tabla2[[#This Row],[EMPRESA]]=Tabla2[[#This Row],[CONTRATISTA PRNCIPAL]],"Principal","Secundaria")</f>
        <v>Principal</v>
      </c>
      <c r="T3049" s="10">
        <f>IFERROR(1/COUNTIF(Tabla2[CONTRATISTA PRNCIPAL],Tabla2[[#This Row],[CONTRATISTA PRNCIPAL]]),0)</f>
        <v>8.8495575221238937E-3</v>
      </c>
      <c r="U3049" s="33">
        <f ca="1">IF(((TODAY()-Tabla2[[#This Row],[FECHA NACIMIENTO]])/365)&lt;18,"Corregir", IF(((TODAY()-Tabla2[[#This Row],[FECHA NACIMIENTO]])/365)&gt;80, "Corregir",ROUNDDOWN(((TODAY()-Tabla2[[#This Row],[FECHA NACIMIENTO]])/365),0)))</f>
        <v>47</v>
      </c>
      <c r="V304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049" s="34" t="str">
        <f ca="1">+IF(Tabla2[[#This Row],[Edad]]="Corregir","Corregir","Ok")</f>
        <v>Ok</v>
      </c>
      <c r="X3049" s="10" t="str">
        <f>+IFERROR(VLOOKUP(Tabla2[[#This Row],[DISTRITO SEGÚN DNI]],Hoja1!$A$2:$B$55,2,FALSE),"No")</f>
        <v>No</v>
      </c>
      <c r="Y3049" s="10" t="str">
        <f>IF(OR(LOWER(Tabla2[[#This Row],[GENERO]])="masculino", LOWER(Tabla2[[#This Row],[GENERO]])="femenino"),"OK","Corregir")</f>
        <v>OK</v>
      </c>
      <c r="Z3049" s="10" t="str">
        <f>+IF(Tabla2[[#This Row],[Nro. DNI / CE]]="","Corregir",IF(LEN(Tabla2[[#This Row],[Nro. DNI / CE]])&gt;=8,"OK","Corregir"))</f>
        <v>OK</v>
      </c>
      <c r="AA3049" s="10">
        <f>COUNTIF(Tabla2[APELLIDOS Y NOMBRES],Tabla2[[#This Row],[APELLIDOS Y NOMBRES]])</f>
        <v>1</v>
      </c>
      <c r="AB3049" t="str">
        <f ca="1">+IFERROR(IF(Tabla2[[#This Row],[FECHA CESE/BAJA]]="","No Aplica",IF(AND(MONTH(Tabla2[[#This Row],[FECHA CESE/BAJA]])=MONTH(TODAY()-30),YEAR(Tabla2[[#This Row],[FECHA CESE/BAJA]])=YEAR(TODAY())),MONTH(TODAY()-30)&amp;"-"&amp;YEAR(TODAY()),"Borrar")),"No aplica")</f>
        <v>No Aplica</v>
      </c>
      <c r="AC3049" t="str">
        <f ca="1">+IFERROR(IF(Tabla2[[#This Row],[FECHA INICIO DE LABORES EN OBRA]]="","No Aplica",IF(AND(MONTH(Tabla2[[#This Row],[FECHA INICIO DE LABORES EN OBRA]])=MONTH(TODAY()-30),YEAR(Tabla2[[#This Row],[FECHA INICIO DE LABORES EN OBRA]])=YEAR(TODAY())),MONTH(TODAY()-30)&amp;"-"&amp;YEAR(TODAY()),"No Aplica")),"No Aplica")</f>
        <v>No Aplica</v>
      </c>
    </row>
    <row r="3050" spans="1:29" x14ac:dyDescent="0.25">
      <c r="A3050" s="2" t="s">
        <v>9106</v>
      </c>
      <c r="B3050" s="3" t="s">
        <v>9107</v>
      </c>
      <c r="C3050" s="3" t="s">
        <v>9107</v>
      </c>
      <c r="D3050" s="3" t="s">
        <v>9131</v>
      </c>
      <c r="E3050" s="3" t="s">
        <v>9132</v>
      </c>
      <c r="F3050" s="36">
        <v>35555</v>
      </c>
      <c r="G3050" s="3">
        <v>1</v>
      </c>
      <c r="H3050" s="3" t="s">
        <v>6387</v>
      </c>
      <c r="I3050" s="3" t="s">
        <v>6891</v>
      </c>
      <c r="J3050" s="3" t="s">
        <v>9133</v>
      </c>
      <c r="K3050" s="3" t="s">
        <v>1050</v>
      </c>
      <c r="L3050" s="8" t="s">
        <v>9813</v>
      </c>
      <c r="M3050" s="5"/>
      <c r="N3050" s="13" t="s">
        <v>9134</v>
      </c>
      <c r="O3050" s="5">
        <v>44867</v>
      </c>
      <c r="P3050" s="8">
        <v>1</v>
      </c>
      <c r="Q3050" s="9">
        <v>3</v>
      </c>
      <c r="R3050" s="9" t="str">
        <f>IFERROR(VLOOKUP(Tabla2[[#This Row],[CONTRATISTA PRNCIPAL]],Hoja1!$L$5:$M$9,2,FALSE),"CJV")</f>
        <v>CJV</v>
      </c>
      <c r="S3050" s="9" t="str">
        <f>IF(Tabla2[[#This Row],[EMPRESA]]=Tabla2[[#This Row],[CONTRATISTA PRNCIPAL]],"Principal","Secundaria")</f>
        <v>Principal</v>
      </c>
      <c r="T3050" s="10">
        <f>IFERROR(1/COUNTIF(Tabla2[CONTRATISTA PRNCIPAL],Tabla2[[#This Row],[CONTRATISTA PRNCIPAL]]),0)</f>
        <v>8.8495575221238937E-3</v>
      </c>
      <c r="U3050" s="33">
        <f ca="1">IF(((TODAY()-Tabla2[[#This Row],[FECHA NACIMIENTO]])/365)&lt;18,"Corregir", IF(((TODAY()-Tabla2[[#This Row],[FECHA NACIMIENTO]])/365)&gt;80, "Corregir",ROUNDDOWN(((TODAY()-Tabla2[[#This Row],[FECHA NACIMIENTO]])/365),0)))</f>
        <v>26</v>
      </c>
      <c r="V305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050" s="34" t="str">
        <f ca="1">+IF(Tabla2[[#This Row],[Edad]]="Corregir","Corregir","Ok")</f>
        <v>Ok</v>
      </c>
      <c r="X3050" s="10" t="str">
        <f>+IFERROR(VLOOKUP(Tabla2[[#This Row],[DISTRITO SEGÚN DNI]],Hoja1!$A$2:$B$55,2,FALSE),"No")</f>
        <v>No</v>
      </c>
      <c r="Y3050" s="10" t="str">
        <f>IF(OR(LOWER(Tabla2[[#This Row],[GENERO]])="masculino", LOWER(Tabla2[[#This Row],[GENERO]])="femenino"),"OK","Corregir")</f>
        <v>OK</v>
      </c>
      <c r="Z3050" s="10" t="str">
        <f>+IF(Tabla2[[#This Row],[Nro. DNI / CE]]="","Corregir",IF(LEN(Tabla2[[#This Row],[Nro. DNI / CE]])&gt;=8,"OK","Corregir"))</f>
        <v>OK</v>
      </c>
      <c r="AA3050" s="10">
        <f>COUNTIF(Tabla2[APELLIDOS Y NOMBRES],Tabla2[[#This Row],[APELLIDOS Y NOMBRES]])</f>
        <v>1</v>
      </c>
      <c r="AB3050" t="str">
        <f ca="1">+IFERROR(IF(Tabla2[[#This Row],[FECHA CESE/BAJA]]="","No Aplica",IF(AND(MONTH(Tabla2[[#This Row],[FECHA CESE/BAJA]])=MONTH(TODAY()-30),YEAR(Tabla2[[#This Row],[FECHA CESE/BAJA]])=YEAR(TODAY())),MONTH(TODAY()-30)&amp;"-"&amp;YEAR(TODAY()),"Borrar")),"No aplica")</f>
        <v>No Aplica</v>
      </c>
      <c r="AC3050" t="str">
        <f ca="1">+IFERROR(IF(Tabla2[[#This Row],[FECHA INICIO DE LABORES EN OBRA]]="","No Aplica",IF(AND(MONTH(Tabla2[[#This Row],[FECHA INICIO DE LABORES EN OBRA]])=MONTH(TODAY()-30),YEAR(Tabla2[[#This Row],[FECHA INICIO DE LABORES EN OBRA]])=YEAR(TODAY())),MONTH(TODAY()-30)&amp;"-"&amp;YEAR(TODAY()),"No Aplica")),"No Aplica")</f>
        <v>No Aplica</v>
      </c>
    </row>
    <row r="3051" spans="1:29" x14ac:dyDescent="0.25">
      <c r="A3051" s="2" t="s">
        <v>9106</v>
      </c>
      <c r="B3051" s="3" t="s">
        <v>9107</v>
      </c>
      <c r="C3051" s="3" t="s">
        <v>9107</v>
      </c>
      <c r="D3051" s="3" t="s">
        <v>6929</v>
      </c>
      <c r="E3051" s="3" t="s">
        <v>9135</v>
      </c>
      <c r="F3051" s="36">
        <v>31910</v>
      </c>
      <c r="G3051" s="3">
        <v>1</v>
      </c>
      <c r="H3051" s="3" t="s">
        <v>6930</v>
      </c>
      <c r="I3051" s="3" t="s">
        <v>6891</v>
      </c>
      <c r="J3051" s="3" t="s">
        <v>6931</v>
      </c>
      <c r="K3051" s="3" t="s">
        <v>1539</v>
      </c>
      <c r="L3051" s="8" t="s">
        <v>9813</v>
      </c>
      <c r="M3051" s="5"/>
      <c r="N3051" s="13" t="s">
        <v>1043</v>
      </c>
      <c r="O3051" s="5">
        <v>44867</v>
      </c>
      <c r="P3051" s="8">
        <v>1</v>
      </c>
      <c r="Q3051" s="9">
        <v>1</v>
      </c>
      <c r="R3051" s="9" t="str">
        <f>IFERROR(VLOOKUP(Tabla2[[#This Row],[CONTRATISTA PRNCIPAL]],Hoja1!$L$5:$M$9,2,FALSE),"CJV")</f>
        <v>CJV</v>
      </c>
      <c r="S3051" s="9" t="str">
        <f>IF(Tabla2[[#This Row],[EMPRESA]]=Tabla2[[#This Row],[CONTRATISTA PRNCIPAL]],"Principal","Secundaria")</f>
        <v>Principal</v>
      </c>
      <c r="T3051" s="10">
        <f>IFERROR(1/COUNTIF(Tabla2[CONTRATISTA PRNCIPAL],Tabla2[[#This Row],[CONTRATISTA PRNCIPAL]]),0)</f>
        <v>8.8495575221238937E-3</v>
      </c>
      <c r="U3051" s="33">
        <f ca="1">IF(((TODAY()-Tabla2[[#This Row],[FECHA NACIMIENTO]])/365)&lt;18,"Corregir", IF(((TODAY()-Tabla2[[#This Row],[FECHA NACIMIENTO]])/365)&gt;80, "Corregir",ROUNDDOWN(((TODAY()-Tabla2[[#This Row],[FECHA NACIMIENTO]])/365),0)))</f>
        <v>36</v>
      </c>
      <c r="V305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051" s="34" t="str">
        <f ca="1">+IF(Tabla2[[#This Row],[Edad]]="Corregir","Corregir","Ok")</f>
        <v>Ok</v>
      </c>
      <c r="X3051" s="10" t="str">
        <f>+IFERROR(VLOOKUP(Tabla2[[#This Row],[DISTRITO SEGÚN DNI]],Hoja1!$A$2:$B$55,2,FALSE),"No")</f>
        <v>No</v>
      </c>
      <c r="Y3051" s="10" t="str">
        <f>IF(OR(LOWER(Tabla2[[#This Row],[GENERO]])="masculino", LOWER(Tabla2[[#This Row],[GENERO]])="femenino"),"OK","Corregir")</f>
        <v>OK</v>
      </c>
      <c r="Z3051" s="10" t="str">
        <f>+IF(Tabla2[[#This Row],[Nro. DNI / CE]]="","Corregir",IF(LEN(Tabla2[[#This Row],[Nro. DNI / CE]])&gt;=8,"OK","Corregir"))</f>
        <v>OK</v>
      </c>
      <c r="AA3051" s="10">
        <f>COUNTIF(Tabla2[APELLIDOS Y NOMBRES],Tabla2[[#This Row],[APELLIDOS Y NOMBRES]])</f>
        <v>1</v>
      </c>
      <c r="AB3051" t="str">
        <f ca="1">+IFERROR(IF(Tabla2[[#This Row],[FECHA CESE/BAJA]]="","No Aplica",IF(AND(MONTH(Tabla2[[#This Row],[FECHA CESE/BAJA]])=MONTH(TODAY()-30),YEAR(Tabla2[[#This Row],[FECHA CESE/BAJA]])=YEAR(TODAY())),MONTH(TODAY()-30)&amp;"-"&amp;YEAR(TODAY()),"Borrar")),"No aplica")</f>
        <v>No Aplica</v>
      </c>
      <c r="AC3051" t="str">
        <f ca="1">+IFERROR(IF(Tabla2[[#This Row],[FECHA INICIO DE LABORES EN OBRA]]="","No Aplica",IF(AND(MONTH(Tabla2[[#This Row],[FECHA INICIO DE LABORES EN OBRA]])=MONTH(TODAY()-30),YEAR(Tabla2[[#This Row],[FECHA INICIO DE LABORES EN OBRA]])=YEAR(TODAY())),MONTH(TODAY()-30)&amp;"-"&amp;YEAR(TODAY()),"No Aplica")),"No Aplica")</f>
        <v>No Aplica</v>
      </c>
    </row>
    <row r="3052" spans="1:29" x14ac:dyDescent="0.25">
      <c r="A3052" s="2" t="s">
        <v>9106</v>
      </c>
      <c r="B3052" s="3" t="s">
        <v>9107</v>
      </c>
      <c r="C3052" s="3" t="s">
        <v>9107</v>
      </c>
      <c r="D3052" s="3" t="s">
        <v>9136</v>
      </c>
      <c r="E3052" s="3" t="s">
        <v>9137</v>
      </c>
      <c r="F3052" s="36">
        <v>28527</v>
      </c>
      <c r="G3052" s="3">
        <v>2</v>
      </c>
      <c r="H3052" s="3" t="s">
        <v>1444</v>
      </c>
      <c r="I3052" s="3" t="s">
        <v>6891</v>
      </c>
      <c r="J3052" s="3" t="s">
        <v>6932</v>
      </c>
      <c r="K3052" s="3" t="s">
        <v>1054</v>
      </c>
      <c r="L3052" s="8" t="s">
        <v>9813</v>
      </c>
      <c r="M3052" s="5"/>
      <c r="N3052" s="13" t="s">
        <v>1043</v>
      </c>
      <c r="O3052" s="5">
        <v>44872</v>
      </c>
      <c r="P3052" s="8">
        <v>1</v>
      </c>
      <c r="Q3052" s="9">
        <v>4</v>
      </c>
      <c r="R3052" s="9" t="str">
        <f>IFERROR(VLOOKUP(Tabla2[[#This Row],[CONTRATISTA PRNCIPAL]],Hoja1!$L$5:$M$9,2,FALSE),"CJV")</f>
        <v>CJV</v>
      </c>
      <c r="S3052" s="9" t="str">
        <f>IF(Tabla2[[#This Row],[EMPRESA]]=Tabla2[[#This Row],[CONTRATISTA PRNCIPAL]],"Principal","Secundaria")</f>
        <v>Principal</v>
      </c>
      <c r="T3052" s="10">
        <f>IFERROR(1/COUNTIF(Tabla2[CONTRATISTA PRNCIPAL],Tabla2[[#This Row],[CONTRATISTA PRNCIPAL]]),0)</f>
        <v>8.8495575221238937E-3</v>
      </c>
      <c r="U3052" s="33">
        <f ca="1">IF(((TODAY()-Tabla2[[#This Row],[FECHA NACIMIENTO]])/365)&lt;18,"Corregir", IF(((TODAY()-Tabla2[[#This Row],[FECHA NACIMIENTO]])/365)&gt;80, "Corregir",ROUNDDOWN(((TODAY()-Tabla2[[#This Row],[FECHA NACIMIENTO]])/365),0)))</f>
        <v>45</v>
      </c>
      <c r="V305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052" s="34" t="str">
        <f ca="1">+IF(Tabla2[[#This Row],[Edad]]="Corregir","Corregir","Ok")</f>
        <v>Ok</v>
      </c>
      <c r="X3052" s="10" t="str">
        <f>+IFERROR(VLOOKUP(Tabla2[[#This Row],[DISTRITO SEGÚN DNI]],Hoja1!$A$2:$B$55,2,FALSE),"No")</f>
        <v>No</v>
      </c>
      <c r="Y3052" s="10" t="str">
        <f>IF(OR(LOWER(Tabla2[[#This Row],[GENERO]])="masculino", LOWER(Tabla2[[#This Row],[GENERO]])="femenino"),"OK","Corregir")</f>
        <v>OK</v>
      </c>
      <c r="Z3052" s="10" t="str">
        <f>+IF(Tabla2[[#This Row],[Nro. DNI / CE]]="","Corregir",IF(LEN(Tabla2[[#This Row],[Nro. DNI / CE]])&gt;=8,"OK","Corregir"))</f>
        <v>OK</v>
      </c>
      <c r="AA3052" s="10">
        <f>COUNTIF(Tabla2[APELLIDOS Y NOMBRES],Tabla2[[#This Row],[APELLIDOS Y NOMBRES]])</f>
        <v>1</v>
      </c>
      <c r="AB3052" t="str">
        <f ca="1">+IFERROR(IF(Tabla2[[#This Row],[FECHA CESE/BAJA]]="","No Aplica",IF(AND(MONTH(Tabla2[[#This Row],[FECHA CESE/BAJA]])=MONTH(TODAY()-30),YEAR(Tabla2[[#This Row],[FECHA CESE/BAJA]])=YEAR(TODAY())),MONTH(TODAY()-30)&amp;"-"&amp;YEAR(TODAY()),"Borrar")),"No aplica")</f>
        <v>No Aplica</v>
      </c>
      <c r="AC3052" t="str">
        <f ca="1">+IFERROR(IF(Tabla2[[#This Row],[FECHA INICIO DE LABORES EN OBRA]]="","No Aplica",IF(AND(MONTH(Tabla2[[#This Row],[FECHA INICIO DE LABORES EN OBRA]])=MONTH(TODAY()-30),YEAR(Tabla2[[#This Row],[FECHA INICIO DE LABORES EN OBRA]])=YEAR(TODAY())),MONTH(TODAY()-30)&amp;"-"&amp;YEAR(TODAY()),"No Aplica")),"No Aplica")</f>
        <v>No Aplica</v>
      </c>
    </row>
    <row r="3053" spans="1:29" x14ac:dyDescent="0.25">
      <c r="A3053" s="2" t="s">
        <v>9106</v>
      </c>
      <c r="B3053" s="3" t="s">
        <v>9107</v>
      </c>
      <c r="C3053" s="3" t="s">
        <v>9107</v>
      </c>
      <c r="D3053" s="3" t="s">
        <v>6933</v>
      </c>
      <c r="E3053" s="3" t="s">
        <v>9138</v>
      </c>
      <c r="F3053" s="36">
        <v>30147</v>
      </c>
      <c r="G3053" s="3">
        <v>2</v>
      </c>
      <c r="H3053" s="3" t="s">
        <v>1444</v>
      </c>
      <c r="I3053" s="3" t="s">
        <v>6891</v>
      </c>
      <c r="J3053" s="3" t="s">
        <v>6934</v>
      </c>
      <c r="K3053" s="3" t="s">
        <v>1254</v>
      </c>
      <c r="L3053" s="8" t="s">
        <v>9813</v>
      </c>
      <c r="M3053" s="5"/>
      <c r="N3053" s="13" t="s">
        <v>1043</v>
      </c>
      <c r="O3053" s="5">
        <v>44874</v>
      </c>
      <c r="P3053" s="8">
        <v>1</v>
      </c>
      <c r="Q3053" s="9">
        <v>4</v>
      </c>
      <c r="R3053" s="9" t="str">
        <f>IFERROR(VLOOKUP(Tabla2[[#This Row],[CONTRATISTA PRNCIPAL]],Hoja1!$L$5:$M$9,2,FALSE),"CJV")</f>
        <v>CJV</v>
      </c>
      <c r="S3053" s="9" t="str">
        <f>IF(Tabla2[[#This Row],[EMPRESA]]=Tabla2[[#This Row],[CONTRATISTA PRNCIPAL]],"Principal","Secundaria")</f>
        <v>Principal</v>
      </c>
      <c r="T3053" s="10">
        <f>IFERROR(1/COUNTIF(Tabla2[CONTRATISTA PRNCIPAL],Tabla2[[#This Row],[CONTRATISTA PRNCIPAL]]),0)</f>
        <v>8.8495575221238937E-3</v>
      </c>
      <c r="U3053" s="33">
        <f ca="1">IF(((TODAY()-Tabla2[[#This Row],[FECHA NACIMIENTO]])/365)&lt;18,"Corregir", IF(((TODAY()-Tabla2[[#This Row],[FECHA NACIMIENTO]])/365)&gt;80, "Corregir",ROUNDDOWN(((TODAY()-Tabla2[[#This Row],[FECHA NACIMIENTO]])/365),0)))</f>
        <v>41</v>
      </c>
      <c r="V305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053" s="34" t="str">
        <f ca="1">+IF(Tabla2[[#This Row],[Edad]]="Corregir","Corregir","Ok")</f>
        <v>Ok</v>
      </c>
      <c r="X3053" s="10" t="str">
        <f>+IFERROR(VLOOKUP(Tabla2[[#This Row],[DISTRITO SEGÚN DNI]],Hoja1!$A$2:$B$55,2,FALSE),"No")</f>
        <v>No</v>
      </c>
      <c r="Y3053" s="10" t="str">
        <f>IF(OR(LOWER(Tabla2[[#This Row],[GENERO]])="masculino", LOWER(Tabla2[[#This Row],[GENERO]])="femenino"),"OK","Corregir")</f>
        <v>OK</v>
      </c>
      <c r="Z3053" s="10" t="str">
        <f>+IF(Tabla2[[#This Row],[Nro. DNI / CE]]="","Corregir",IF(LEN(Tabla2[[#This Row],[Nro. DNI / CE]])&gt;=8,"OK","Corregir"))</f>
        <v>OK</v>
      </c>
      <c r="AA3053" s="10">
        <f>COUNTIF(Tabla2[APELLIDOS Y NOMBRES],Tabla2[[#This Row],[APELLIDOS Y NOMBRES]])</f>
        <v>1</v>
      </c>
      <c r="AB3053" t="str">
        <f ca="1">+IFERROR(IF(Tabla2[[#This Row],[FECHA CESE/BAJA]]="","No Aplica",IF(AND(MONTH(Tabla2[[#This Row],[FECHA CESE/BAJA]])=MONTH(TODAY()-30),YEAR(Tabla2[[#This Row],[FECHA CESE/BAJA]])=YEAR(TODAY())),MONTH(TODAY()-30)&amp;"-"&amp;YEAR(TODAY()),"Borrar")),"No aplica")</f>
        <v>No Aplica</v>
      </c>
      <c r="AC3053" t="str">
        <f ca="1">+IFERROR(IF(Tabla2[[#This Row],[FECHA INICIO DE LABORES EN OBRA]]="","No Aplica",IF(AND(MONTH(Tabla2[[#This Row],[FECHA INICIO DE LABORES EN OBRA]])=MONTH(TODAY()-30),YEAR(Tabla2[[#This Row],[FECHA INICIO DE LABORES EN OBRA]])=YEAR(TODAY())),MONTH(TODAY()-30)&amp;"-"&amp;YEAR(TODAY()),"No Aplica")),"No Aplica")</f>
        <v>No Aplica</v>
      </c>
    </row>
    <row r="3054" spans="1:29" x14ac:dyDescent="0.25">
      <c r="A3054" s="2" t="s">
        <v>9106</v>
      </c>
      <c r="B3054" s="3" t="s">
        <v>9107</v>
      </c>
      <c r="C3054" s="3" t="s">
        <v>9107</v>
      </c>
      <c r="D3054" s="3" t="s">
        <v>6935</v>
      </c>
      <c r="E3054" s="3" t="s">
        <v>9139</v>
      </c>
      <c r="F3054" s="36">
        <v>29530</v>
      </c>
      <c r="G3054" s="3">
        <v>2</v>
      </c>
      <c r="H3054" s="3" t="s">
        <v>1442</v>
      </c>
      <c r="I3054" s="3" t="s">
        <v>6891</v>
      </c>
      <c r="J3054" s="3" t="s">
        <v>6936</v>
      </c>
      <c r="K3054" s="3" t="s">
        <v>1200</v>
      </c>
      <c r="L3054" s="8" t="s">
        <v>9813</v>
      </c>
      <c r="M3054" s="5"/>
      <c r="N3054" s="13" t="s">
        <v>1043</v>
      </c>
      <c r="O3054" s="5">
        <v>44874</v>
      </c>
      <c r="P3054" s="8">
        <v>1</v>
      </c>
      <c r="Q3054" s="9">
        <v>4</v>
      </c>
      <c r="R3054" s="9" t="str">
        <f>IFERROR(VLOOKUP(Tabla2[[#This Row],[CONTRATISTA PRNCIPAL]],Hoja1!$L$5:$M$9,2,FALSE),"CJV")</f>
        <v>CJV</v>
      </c>
      <c r="S3054" s="9" t="str">
        <f>IF(Tabla2[[#This Row],[EMPRESA]]=Tabla2[[#This Row],[CONTRATISTA PRNCIPAL]],"Principal","Secundaria")</f>
        <v>Principal</v>
      </c>
      <c r="T3054" s="10">
        <f>IFERROR(1/COUNTIF(Tabla2[CONTRATISTA PRNCIPAL],Tabla2[[#This Row],[CONTRATISTA PRNCIPAL]]),0)</f>
        <v>8.8495575221238937E-3</v>
      </c>
      <c r="U3054" s="33">
        <f ca="1">IF(((TODAY()-Tabla2[[#This Row],[FECHA NACIMIENTO]])/365)&lt;18,"Corregir", IF(((TODAY()-Tabla2[[#This Row],[FECHA NACIMIENTO]])/365)&gt;80, "Corregir",ROUNDDOWN(((TODAY()-Tabla2[[#This Row],[FECHA NACIMIENTO]])/365),0)))</f>
        <v>42</v>
      </c>
      <c r="V305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054" s="34" t="str">
        <f ca="1">+IF(Tabla2[[#This Row],[Edad]]="Corregir","Corregir","Ok")</f>
        <v>Ok</v>
      </c>
      <c r="X3054" s="10" t="str">
        <f>+IFERROR(VLOOKUP(Tabla2[[#This Row],[DISTRITO SEGÚN DNI]],Hoja1!$A$2:$B$55,2,FALSE),"No")</f>
        <v>No</v>
      </c>
      <c r="Y3054" s="10" t="str">
        <f>IF(OR(LOWER(Tabla2[[#This Row],[GENERO]])="masculino", LOWER(Tabla2[[#This Row],[GENERO]])="femenino"),"OK","Corregir")</f>
        <v>OK</v>
      </c>
      <c r="Z3054" s="10" t="str">
        <f>+IF(Tabla2[[#This Row],[Nro. DNI / CE]]="","Corregir",IF(LEN(Tabla2[[#This Row],[Nro. DNI / CE]])&gt;=8,"OK","Corregir"))</f>
        <v>OK</v>
      </c>
      <c r="AA3054" s="10">
        <f>COUNTIF(Tabla2[APELLIDOS Y NOMBRES],Tabla2[[#This Row],[APELLIDOS Y NOMBRES]])</f>
        <v>1</v>
      </c>
      <c r="AB3054" t="str">
        <f ca="1">+IFERROR(IF(Tabla2[[#This Row],[FECHA CESE/BAJA]]="","No Aplica",IF(AND(MONTH(Tabla2[[#This Row],[FECHA CESE/BAJA]])=MONTH(TODAY()-30),YEAR(Tabla2[[#This Row],[FECHA CESE/BAJA]])=YEAR(TODAY())),MONTH(TODAY()-30)&amp;"-"&amp;YEAR(TODAY()),"Borrar")),"No aplica")</f>
        <v>No Aplica</v>
      </c>
      <c r="AC3054" t="str">
        <f ca="1">+IFERROR(IF(Tabla2[[#This Row],[FECHA INICIO DE LABORES EN OBRA]]="","No Aplica",IF(AND(MONTH(Tabla2[[#This Row],[FECHA INICIO DE LABORES EN OBRA]])=MONTH(TODAY()-30),YEAR(Tabla2[[#This Row],[FECHA INICIO DE LABORES EN OBRA]])=YEAR(TODAY())),MONTH(TODAY()-30)&amp;"-"&amp;YEAR(TODAY()),"No Aplica")),"No Aplica")</f>
        <v>No Aplica</v>
      </c>
    </row>
    <row r="3055" spans="1:29" x14ac:dyDescent="0.25">
      <c r="A3055" s="2" t="s">
        <v>9106</v>
      </c>
      <c r="B3055" s="3" t="s">
        <v>9107</v>
      </c>
      <c r="C3055" s="3" t="s">
        <v>9107</v>
      </c>
      <c r="D3055" s="3" t="s">
        <v>597</v>
      </c>
      <c r="E3055" s="3" t="s">
        <v>9140</v>
      </c>
      <c r="F3055" s="36">
        <v>26081</v>
      </c>
      <c r="G3055" s="3">
        <v>2</v>
      </c>
      <c r="H3055" s="3" t="s">
        <v>1444</v>
      </c>
      <c r="I3055" s="3" t="s">
        <v>6891</v>
      </c>
      <c r="J3055" s="3" t="s">
        <v>6937</v>
      </c>
      <c r="K3055" s="3" t="s">
        <v>93</v>
      </c>
      <c r="L3055" s="8" t="s">
        <v>9813</v>
      </c>
      <c r="M3055" s="5"/>
      <c r="N3055" s="13" t="s">
        <v>1043</v>
      </c>
      <c r="O3055" s="5">
        <v>44874</v>
      </c>
      <c r="P3055" s="8">
        <v>1</v>
      </c>
      <c r="Q3055" s="9">
        <v>4</v>
      </c>
      <c r="R3055" s="9" t="str">
        <f>IFERROR(VLOOKUP(Tabla2[[#This Row],[CONTRATISTA PRNCIPAL]],Hoja1!$L$5:$M$9,2,FALSE),"CJV")</f>
        <v>CJV</v>
      </c>
      <c r="S3055" s="9" t="str">
        <f>IF(Tabla2[[#This Row],[EMPRESA]]=Tabla2[[#This Row],[CONTRATISTA PRNCIPAL]],"Principal","Secundaria")</f>
        <v>Principal</v>
      </c>
      <c r="T3055" s="10">
        <f>IFERROR(1/COUNTIF(Tabla2[CONTRATISTA PRNCIPAL],Tabla2[[#This Row],[CONTRATISTA PRNCIPAL]]),0)</f>
        <v>8.8495575221238937E-3</v>
      </c>
      <c r="U3055" s="33">
        <f ca="1">IF(((TODAY()-Tabla2[[#This Row],[FECHA NACIMIENTO]])/365)&lt;18,"Corregir", IF(((TODAY()-Tabla2[[#This Row],[FECHA NACIMIENTO]])/365)&gt;80, "Corregir",ROUNDDOWN(((TODAY()-Tabla2[[#This Row],[FECHA NACIMIENTO]])/365),0)))</f>
        <v>52</v>
      </c>
      <c r="V305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055" s="34" t="str">
        <f ca="1">+IF(Tabla2[[#This Row],[Edad]]="Corregir","Corregir","Ok")</f>
        <v>Ok</v>
      </c>
      <c r="X3055" s="10" t="str">
        <f>+IFERROR(VLOOKUP(Tabla2[[#This Row],[DISTRITO SEGÚN DNI]],Hoja1!$A$2:$B$55,2,FALSE),"No")</f>
        <v>ATE</v>
      </c>
      <c r="Y3055" s="10" t="str">
        <f>IF(OR(LOWER(Tabla2[[#This Row],[GENERO]])="masculino", LOWER(Tabla2[[#This Row],[GENERO]])="femenino"),"OK","Corregir")</f>
        <v>OK</v>
      </c>
      <c r="Z3055" s="10" t="str">
        <f>+IF(Tabla2[[#This Row],[Nro. DNI / CE]]="","Corregir",IF(LEN(Tabla2[[#This Row],[Nro. DNI / CE]])&gt;=8,"OK","Corregir"))</f>
        <v>OK</v>
      </c>
      <c r="AA3055" s="10">
        <f>COUNTIF(Tabla2[APELLIDOS Y NOMBRES],Tabla2[[#This Row],[APELLIDOS Y NOMBRES]])</f>
        <v>1</v>
      </c>
      <c r="AB3055" t="str">
        <f ca="1">+IFERROR(IF(Tabla2[[#This Row],[FECHA CESE/BAJA]]="","No Aplica",IF(AND(MONTH(Tabla2[[#This Row],[FECHA CESE/BAJA]])=MONTH(TODAY()-30),YEAR(Tabla2[[#This Row],[FECHA CESE/BAJA]])=YEAR(TODAY())),MONTH(TODAY()-30)&amp;"-"&amp;YEAR(TODAY()),"Borrar")),"No aplica")</f>
        <v>No Aplica</v>
      </c>
      <c r="AC3055" t="str">
        <f ca="1">+IFERROR(IF(Tabla2[[#This Row],[FECHA INICIO DE LABORES EN OBRA]]="","No Aplica",IF(AND(MONTH(Tabla2[[#This Row],[FECHA INICIO DE LABORES EN OBRA]])=MONTH(TODAY()-30),YEAR(Tabla2[[#This Row],[FECHA INICIO DE LABORES EN OBRA]])=YEAR(TODAY())),MONTH(TODAY()-30)&amp;"-"&amp;YEAR(TODAY()),"No Aplica")),"No Aplica")</f>
        <v>No Aplica</v>
      </c>
    </row>
    <row r="3056" spans="1:29" x14ac:dyDescent="0.25">
      <c r="A3056" s="2" t="s">
        <v>9106</v>
      </c>
      <c r="B3056" s="3" t="s">
        <v>9107</v>
      </c>
      <c r="C3056" s="3" t="s">
        <v>9107</v>
      </c>
      <c r="D3056" s="3" t="s">
        <v>598</v>
      </c>
      <c r="E3056" s="3" t="s">
        <v>9141</v>
      </c>
      <c r="F3056" s="36">
        <v>29496</v>
      </c>
      <c r="G3056" s="3">
        <v>2</v>
      </c>
      <c r="H3056" s="3" t="s">
        <v>1442</v>
      </c>
      <c r="I3056" s="3" t="s">
        <v>6891</v>
      </c>
      <c r="J3056" s="3" t="s">
        <v>6938</v>
      </c>
      <c r="K3056" s="3" t="s">
        <v>93</v>
      </c>
      <c r="L3056" s="8" t="s">
        <v>9813</v>
      </c>
      <c r="M3056" s="5"/>
      <c r="N3056" s="13" t="s">
        <v>1043</v>
      </c>
      <c r="O3056" s="5">
        <v>44874</v>
      </c>
      <c r="P3056" s="8">
        <v>1</v>
      </c>
      <c r="Q3056" s="9">
        <v>4</v>
      </c>
      <c r="R3056" s="9" t="str">
        <f>IFERROR(VLOOKUP(Tabla2[[#This Row],[CONTRATISTA PRNCIPAL]],Hoja1!$L$5:$M$9,2,FALSE),"CJV")</f>
        <v>CJV</v>
      </c>
      <c r="S3056" s="9" t="str">
        <f>IF(Tabla2[[#This Row],[EMPRESA]]=Tabla2[[#This Row],[CONTRATISTA PRNCIPAL]],"Principal","Secundaria")</f>
        <v>Principal</v>
      </c>
      <c r="T3056" s="10">
        <f>IFERROR(1/COUNTIF(Tabla2[CONTRATISTA PRNCIPAL],Tabla2[[#This Row],[CONTRATISTA PRNCIPAL]]),0)</f>
        <v>8.8495575221238937E-3</v>
      </c>
      <c r="U3056" s="33">
        <f ca="1">IF(((TODAY()-Tabla2[[#This Row],[FECHA NACIMIENTO]])/365)&lt;18,"Corregir", IF(((TODAY()-Tabla2[[#This Row],[FECHA NACIMIENTO]])/365)&gt;80, "Corregir",ROUNDDOWN(((TODAY()-Tabla2[[#This Row],[FECHA NACIMIENTO]])/365),0)))</f>
        <v>42</v>
      </c>
      <c r="V305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056" s="34" t="str">
        <f ca="1">+IF(Tabla2[[#This Row],[Edad]]="Corregir","Corregir","Ok")</f>
        <v>Ok</v>
      </c>
      <c r="X3056" s="10" t="str">
        <f>+IFERROR(VLOOKUP(Tabla2[[#This Row],[DISTRITO SEGÚN DNI]],Hoja1!$A$2:$B$55,2,FALSE),"No")</f>
        <v>ATE</v>
      </c>
      <c r="Y3056" s="10" t="str">
        <f>IF(OR(LOWER(Tabla2[[#This Row],[GENERO]])="masculino", LOWER(Tabla2[[#This Row],[GENERO]])="femenino"),"OK","Corregir")</f>
        <v>OK</v>
      </c>
      <c r="Z3056" s="10" t="str">
        <f>+IF(Tabla2[[#This Row],[Nro. DNI / CE]]="","Corregir",IF(LEN(Tabla2[[#This Row],[Nro. DNI / CE]])&gt;=8,"OK","Corregir"))</f>
        <v>OK</v>
      </c>
      <c r="AA3056" s="10">
        <f>COUNTIF(Tabla2[APELLIDOS Y NOMBRES],Tabla2[[#This Row],[APELLIDOS Y NOMBRES]])</f>
        <v>1</v>
      </c>
      <c r="AB3056" t="str">
        <f ca="1">+IFERROR(IF(Tabla2[[#This Row],[FECHA CESE/BAJA]]="","No Aplica",IF(AND(MONTH(Tabla2[[#This Row],[FECHA CESE/BAJA]])=MONTH(TODAY()-30),YEAR(Tabla2[[#This Row],[FECHA CESE/BAJA]])=YEAR(TODAY())),MONTH(TODAY()-30)&amp;"-"&amp;YEAR(TODAY()),"Borrar")),"No aplica")</f>
        <v>No Aplica</v>
      </c>
      <c r="AC3056" t="str">
        <f ca="1">+IFERROR(IF(Tabla2[[#This Row],[FECHA INICIO DE LABORES EN OBRA]]="","No Aplica",IF(AND(MONTH(Tabla2[[#This Row],[FECHA INICIO DE LABORES EN OBRA]])=MONTH(TODAY()-30),YEAR(Tabla2[[#This Row],[FECHA INICIO DE LABORES EN OBRA]])=YEAR(TODAY())),MONTH(TODAY()-30)&amp;"-"&amp;YEAR(TODAY()),"No Aplica")),"No Aplica")</f>
        <v>No Aplica</v>
      </c>
    </row>
    <row r="3057" spans="1:29" x14ac:dyDescent="0.25">
      <c r="A3057" s="2" t="s">
        <v>9106</v>
      </c>
      <c r="B3057" s="3" t="s">
        <v>9107</v>
      </c>
      <c r="C3057" s="3" t="s">
        <v>9107</v>
      </c>
      <c r="D3057" s="3" t="s">
        <v>599</v>
      </c>
      <c r="E3057" s="3" t="s">
        <v>9142</v>
      </c>
      <c r="F3057" s="36">
        <v>30776</v>
      </c>
      <c r="G3057" s="3">
        <v>2</v>
      </c>
      <c r="H3057" s="3" t="s">
        <v>1743</v>
      </c>
      <c r="I3057" s="3" t="s">
        <v>6891</v>
      </c>
      <c r="J3057" s="3" t="s">
        <v>6939</v>
      </c>
      <c r="K3057" s="3" t="s">
        <v>93</v>
      </c>
      <c r="L3057" s="8" t="s">
        <v>9813</v>
      </c>
      <c r="M3057" s="5"/>
      <c r="N3057" s="13" t="s">
        <v>1043</v>
      </c>
      <c r="O3057" s="5">
        <v>44879</v>
      </c>
      <c r="P3057" s="8">
        <v>1</v>
      </c>
      <c r="Q3057" s="9">
        <v>4</v>
      </c>
      <c r="R3057" s="9" t="str">
        <f>IFERROR(VLOOKUP(Tabla2[[#This Row],[CONTRATISTA PRNCIPAL]],Hoja1!$L$5:$M$9,2,FALSE),"CJV")</f>
        <v>CJV</v>
      </c>
      <c r="S3057" s="9" t="str">
        <f>IF(Tabla2[[#This Row],[EMPRESA]]=Tabla2[[#This Row],[CONTRATISTA PRNCIPAL]],"Principal","Secundaria")</f>
        <v>Principal</v>
      </c>
      <c r="T3057" s="10">
        <f>IFERROR(1/COUNTIF(Tabla2[CONTRATISTA PRNCIPAL],Tabla2[[#This Row],[CONTRATISTA PRNCIPAL]]),0)</f>
        <v>8.8495575221238937E-3</v>
      </c>
      <c r="U3057" s="33">
        <f ca="1">IF(((TODAY()-Tabla2[[#This Row],[FECHA NACIMIENTO]])/365)&lt;18,"Corregir", IF(((TODAY()-Tabla2[[#This Row],[FECHA NACIMIENTO]])/365)&gt;80, "Corregir",ROUNDDOWN(((TODAY()-Tabla2[[#This Row],[FECHA NACIMIENTO]])/365),0)))</f>
        <v>39</v>
      </c>
      <c r="V305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057" s="34" t="str">
        <f ca="1">+IF(Tabla2[[#This Row],[Edad]]="Corregir","Corregir","Ok")</f>
        <v>Ok</v>
      </c>
      <c r="X3057" s="10" t="str">
        <f>+IFERROR(VLOOKUP(Tabla2[[#This Row],[DISTRITO SEGÚN DNI]],Hoja1!$A$2:$B$55,2,FALSE),"No")</f>
        <v>ATE</v>
      </c>
      <c r="Y3057" s="10" t="str">
        <f>IF(OR(LOWER(Tabla2[[#This Row],[GENERO]])="masculino", LOWER(Tabla2[[#This Row],[GENERO]])="femenino"),"OK","Corregir")</f>
        <v>OK</v>
      </c>
      <c r="Z3057" s="10" t="str">
        <f>+IF(Tabla2[[#This Row],[Nro. DNI / CE]]="","Corregir",IF(LEN(Tabla2[[#This Row],[Nro. DNI / CE]])&gt;=8,"OK","Corregir"))</f>
        <v>OK</v>
      </c>
      <c r="AA3057" s="10">
        <f>COUNTIF(Tabla2[APELLIDOS Y NOMBRES],Tabla2[[#This Row],[APELLIDOS Y NOMBRES]])</f>
        <v>1</v>
      </c>
      <c r="AB3057" t="str">
        <f ca="1">+IFERROR(IF(Tabla2[[#This Row],[FECHA CESE/BAJA]]="","No Aplica",IF(AND(MONTH(Tabla2[[#This Row],[FECHA CESE/BAJA]])=MONTH(TODAY()-30),YEAR(Tabla2[[#This Row],[FECHA CESE/BAJA]])=YEAR(TODAY())),MONTH(TODAY()-30)&amp;"-"&amp;YEAR(TODAY()),"Borrar")),"No aplica")</f>
        <v>No Aplica</v>
      </c>
      <c r="AC3057" t="str">
        <f ca="1">+IFERROR(IF(Tabla2[[#This Row],[FECHA INICIO DE LABORES EN OBRA]]="","No Aplica",IF(AND(MONTH(Tabla2[[#This Row],[FECHA INICIO DE LABORES EN OBRA]])=MONTH(TODAY()-30),YEAR(Tabla2[[#This Row],[FECHA INICIO DE LABORES EN OBRA]])=YEAR(TODAY())),MONTH(TODAY()-30)&amp;"-"&amp;YEAR(TODAY()),"No Aplica")),"No Aplica")</f>
        <v>No Aplica</v>
      </c>
    </row>
    <row r="3058" spans="1:29" x14ac:dyDescent="0.25">
      <c r="A3058" s="2" t="s">
        <v>9106</v>
      </c>
      <c r="B3058" s="3" t="s">
        <v>9107</v>
      </c>
      <c r="C3058" s="3" t="s">
        <v>9107</v>
      </c>
      <c r="D3058" s="3" t="s">
        <v>6940</v>
      </c>
      <c r="E3058" s="3" t="s">
        <v>9143</v>
      </c>
      <c r="F3058" s="36">
        <v>36361</v>
      </c>
      <c r="G3058" s="3">
        <v>2</v>
      </c>
      <c r="H3058" s="3" t="s">
        <v>1743</v>
      </c>
      <c r="I3058" s="3" t="s">
        <v>6891</v>
      </c>
      <c r="J3058" s="3" t="s">
        <v>6941</v>
      </c>
      <c r="K3058" s="3" t="s">
        <v>1200</v>
      </c>
      <c r="L3058" s="8" t="s">
        <v>9813</v>
      </c>
      <c r="M3058" s="5"/>
      <c r="N3058" s="13" t="s">
        <v>1043</v>
      </c>
      <c r="O3058" s="5">
        <v>44879</v>
      </c>
      <c r="P3058" s="8">
        <v>1</v>
      </c>
      <c r="Q3058" s="9">
        <v>4</v>
      </c>
      <c r="R3058" s="9" t="str">
        <f>IFERROR(VLOOKUP(Tabla2[[#This Row],[CONTRATISTA PRNCIPAL]],Hoja1!$L$5:$M$9,2,FALSE),"CJV")</f>
        <v>CJV</v>
      </c>
      <c r="S3058" s="9" t="str">
        <f>IF(Tabla2[[#This Row],[EMPRESA]]=Tabla2[[#This Row],[CONTRATISTA PRNCIPAL]],"Principal","Secundaria")</f>
        <v>Principal</v>
      </c>
      <c r="T3058" s="10">
        <f>IFERROR(1/COUNTIF(Tabla2[CONTRATISTA PRNCIPAL],Tabla2[[#This Row],[CONTRATISTA PRNCIPAL]]),0)</f>
        <v>8.8495575221238937E-3</v>
      </c>
      <c r="U3058" s="33">
        <f ca="1">IF(((TODAY()-Tabla2[[#This Row],[FECHA NACIMIENTO]])/365)&lt;18,"Corregir", IF(((TODAY()-Tabla2[[#This Row],[FECHA NACIMIENTO]])/365)&gt;80, "Corregir",ROUNDDOWN(((TODAY()-Tabla2[[#This Row],[FECHA NACIMIENTO]])/365),0)))</f>
        <v>24</v>
      </c>
      <c r="V305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058" s="34" t="str">
        <f ca="1">+IF(Tabla2[[#This Row],[Edad]]="Corregir","Corregir","Ok")</f>
        <v>Ok</v>
      </c>
      <c r="X3058" s="10" t="str">
        <f>+IFERROR(VLOOKUP(Tabla2[[#This Row],[DISTRITO SEGÚN DNI]],Hoja1!$A$2:$B$55,2,FALSE),"No")</f>
        <v>No</v>
      </c>
      <c r="Y3058" s="10" t="str">
        <f>IF(OR(LOWER(Tabla2[[#This Row],[GENERO]])="masculino", LOWER(Tabla2[[#This Row],[GENERO]])="femenino"),"OK","Corregir")</f>
        <v>OK</v>
      </c>
      <c r="Z3058" s="10" t="str">
        <f>+IF(Tabla2[[#This Row],[Nro. DNI / CE]]="","Corregir",IF(LEN(Tabla2[[#This Row],[Nro. DNI / CE]])&gt;=8,"OK","Corregir"))</f>
        <v>OK</v>
      </c>
      <c r="AA3058" s="10">
        <f>COUNTIF(Tabla2[APELLIDOS Y NOMBRES],Tabla2[[#This Row],[APELLIDOS Y NOMBRES]])</f>
        <v>1</v>
      </c>
      <c r="AB3058" t="str">
        <f ca="1">+IFERROR(IF(Tabla2[[#This Row],[FECHA CESE/BAJA]]="","No Aplica",IF(AND(MONTH(Tabla2[[#This Row],[FECHA CESE/BAJA]])=MONTH(TODAY()-30),YEAR(Tabla2[[#This Row],[FECHA CESE/BAJA]])=YEAR(TODAY())),MONTH(TODAY()-30)&amp;"-"&amp;YEAR(TODAY()),"Borrar")),"No aplica")</f>
        <v>No Aplica</v>
      </c>
      <c r="AC3058" t="str">
        <f ca="1">+IFERROR(IF(Tabla2[[#This Row],[FECHA INICIO DE LABORES EN OBRA]]="","No Aplica",IF(AND(MONTH(Tabla2[[#This Row],[FECHA INICIO DE LABORES EN OBRA]])=MONTH(TODAY()-30),YEAR(Tabla2[[#This Row],[FECHA INICIO DE LABORES EN OBRA]])=YEAR(TODAY())),MONTH(TODAY()-30)&amp;"-"&amp;YEAR(TODAY()),"No Aplica")),"No Aplica")</f>
        <v>No Aplica</v>
      </c>
    </row>
    <row r="3059" spans="1:29" x14ac:dyDescent="0.25">
      <c r="A3059" s="2" t="s">
        <v>9106</v>
      </c>
      <c r="B3059" s="3" t="s">
        <v>9107</v>
      </c>
      <c r="C3059" s="3" t="s">
        <v>9107</v>
      </c>
      <c r="D3059" s="3" t="s">
        <v>6942</v>
      </c>
      <c r="E3059" s="3" t="s">
        <v>9144</v>
      </c>
      <c r="F3059" s="36">
        <v>32168</v>
      </c>
      <c r="G3059" s="3">
        <v>2</v>
      </c>
      <c r="H3059" s="3" t="s">
        <v>1442</v>
      </c>
      <c r="I3059" s="3" t="s">
        <v>6891</v>
      </c>
      <c r="J3059" s="3" t="s">
        <v>6943</v>
      </c>
      <c r="K3059" s="3" t="s">
        <v>1219</v>
      </c>
      <c r="L3059" s="8" t="s">
        <v>9813</v>
      </c>
      <c r="M3059" s="5"/>
      <c r="N3059" s="13" t="s">
        <v>1043</v>
      </c>
      <c r="O3059" s="5">
        <v>44880</v>
      </c>
      <c r="P3059" s="8">
        <v>1</v>
      </c>
      <c r="Q3059" s="9">
        <v>4</v>
      </c>
      <c r="R3059" s="9" t="str">
        <f>IFERROR(VLOOKUP(Tabla2[[#This Row],[CONTRATISTA PRNCIPAL]],Hoja1!$L$5:$M$9,2,FALSE),"CJV")</f>
        <v>CJV</v>
      </c>
      <c r="S3059" s="9" t="str">
        <f>IF(Tabla2[[#This Row],[EMPRESA]]=Tabla2[[#This Row],[CONTRATISTA PRNCIPAL]],"Principal","Secundaria")</f>
        <v>Principal</v>
      </c>
      <c r="T3059" s="10">
        <f>IFERROR(1/COUNTIF(Tabla2[CONTRATISTA PRNCIPAL],Tabla2[[#This Row],[CONTRATISTA PRNCIPAL]]),0)</f>
        <v>8.8495575221238937E-3</v>
      </c>
      <c r="U3059" s="33">
        <f ca="1">IF(((TODAY()-Tabla2[[#This Row],[FECHA NACIMIENTO]])/365)&lt;18,"Corregir", IF(((TODAY()-Tabla2[[#This Row],[FECHA NACIMIENTO]])/365)&gt;80, "Corregir",ROUNDDOWN(((TODAY()-Tabla2[[#This Row],[FECHA NACIMIENTO]])/365),0)))</f>
        <v>35</v>
      </c>
      <c r="V305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059" s="34" t="str">
        <f ca="1">+IF(Tabla2[[#This Row],[Edad]]="Corregir","Corregir","Ok")</f>
        <v>Ok</v>
      </c>
      <c r="X3059" s="10" t="str">
        <f>+IFERROR(VLOOKUP(Tabla2[[#This Row],[DISTRITO SEGÚN DNI]],Hoja1!$A$2:$B$55,2,FALSE),"No")</f>
        <v>No</v>
      </c>
      <c r="Y3059" s="10" t="str">
        <f>IF(OR(LOWER(Tabla2[[#This Row],[GENERO]])="masculino", LOWER(Tabla2[[#This Row],[GENERO]])="femenino"),"OK","Corregir")</f>
        <v>OK</v>
      </c>
      <c r="Z3059" s="10" t="str">
        <f>+IF(Tabla2[[#This Row],[Nro. DNI / CE]]="","Corregir",IF(LEN(Tabla2[[#This Row],[Nro. DNI / CE]])&gt;=8,"OK","Corregir"))</f>
        <v>OK</v>
      </c>
      <c r="AA3059" s="10">
        <f>COUNTIF(Tabla2[APELLIDOS Y NOMBRES],Tabla2[[#This Row],[APELLIDOS Y NOMBRES]])</f>
        <v>1</v>
      </c>
      <c r="AB3059" t="str">
        <f ca="1">+IFERROR(IF(Tabla2[[#This Row],[FECHA CESE/BAJA]]="","No Aplica",IF(AND(MONTH(Tabla2[[#This Row],[FECHA CESE/BAJA]])=MONTH(TODAY()-30),YEAR(Tabla2[[#This Row],[FECHA CESE/BAJA]])=YEAR(TODAY())),MONTH(TODAY()-30)&amp;"-"&amp;YEAR(TODAY()),"Borrar")),"No aplica")</f>
        <v>No Aplica</v>
      </c>
      <c r="AC3059" t="str">
        <f ca="1">+IFERROR(IF(Tabla2[[#This Row],[FECHA INICIO DE LABORES EN OBRA]]="","No Aplica",IF(AND(MONTH(Tabla2[[#This Row],[FECHA INICIO DE LABORES EN OBRA]])=MONTH(TODAY()-30),YEAR(Tabla2[[#This Row],[FECHA INICIO DE LABORES EN OBRA]])=YEAR(TODAY())),MONTH(TODAY()-30)&amp;"-"&amp;YEAR(TODAY()),"No Aplica")),"No Aplica")</f>
        <v>No Aplica</v>
      </c>
    </row>
    <row r="3060" spans="1:29" x14ac:dyDescent="0.25">
      <c r="A3060" s="2" t="s">
        <v>9106</v>
      </c>
      <c r="B3060" s="3" t="s">
        <v>9107</v>
      </c>
      <c r="C3060" s="3" t="s">
        <v>9107</v>
      </c>
      <c r="D3060" s="3" t="s">
        <v>6944</v>
      </c>
      <c r="E3060" s="3" t="s">
        <v>9145</v>
      </c>
      <c r="F3060" s="36">
        <v>24466</v>
      </c>
      <c r="G3060" s="3">
        <v>2</v>
      </c>
      <c r="H3060" s="3" t="s">
        <v>1442</v>
      </c>
      <c r="I3060" s="3" t="s">
        <v>6891</v>
      </c>
      <c r="J3060" s="3" t="s">
        <v>6945</v>
      </c>
      <c r="K3060" s="3" t="s">
        <v>6946</v>
      </c>
      <c r="L3060" s="8" t="s">
        <v>9813</v>
      </c>
      <c r="M3060" s="5"/>
      <c r="N3060" s="13" t="s">
        <v>1043</v>
      </c>
      <c r="O3060" s="5">
        <v>44881</v>
      </c>
      <c r="P3060" s="8">
        <v>1</v>
      </c>
      <c r="Q3060" s="9">
        <v>4</v>
      </c>
      <c r="R3060" s="9" t="str">
        <f>IFERROR(VLOOKUP(Tabla2[[#This Row],[CONTRATISTA PRNCIPAL]],Hoja1!$L$5:$M$9,2,FALSE),"CJV")</f>
        <v>CJV</v>
      </c>
      <c r="S3060" s="9" t="str">
        <f>IF(Tabla2[[#This Row],[EMPRESA]]=Tabla2[[#This Row],[CONTRATISTA PRNCIPAL]],"Principal","Secundaria")</f>
        <v>Principal</v>
      </c>
      <c r="T3060" s="10">
        <f>IFERROR(1/COUNTIF(Tabla2[CONTRATISTA PRNCIPAL],Tabla2[[#This Row],[CONTRATISTA PRNCIPAL]]),0)</f>
        <v>8.8495575221238937E-3</v>
      </c>
      <c r="U3060" s="33">
        <f ca="1">IF(((TODAY()-Tabla2[[#This Row],[FECHA NACIMIENTO]])/365)&lt;18,"Corregir", IF(((TODAY()-Tabla2[[#This Row],[FECHA NACIMIENTO]])/365)&gt;80, "Corregir",ROUNDDOWN(((TODAY()-Tabla2[[#This Row],[FECHA NACIMIENTO]])/365),0)))</f>
        <v>56</v>
      </c>
      <c r="V306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060" s="34" t="str">
        <f ca="1">+IF(Tabla2[[#This Row],[Edad]]="Corregir","Corregir","Ok")</f>
        <v>Ok</v>
      </c>
      <c r="X3060" s="10" t="str">
        <f>+IFERROR(VLOOKUP(Tabla2[[#This Row],[DISTRITO SEGÚN DNI]],Hoja1!$A$2:$B$55,2,FALSE),"No")</f>
        <v>No</v>
      </c>
      <c r="Y3060" s="10" t="str">
        <f>IF(OR(LOWER(Tabla2[[#This Row],[GENERO]])="masculino", LOWER(Tabla2[[#This Row],[GENERO]])="femenino"),"OK","Corregir")</f>
        <v>OK</v>
      </c>
      <c r="Z3060" s="10" t="str">
        <f>+IF(Tabla2[[#This Row],[Nro. DNI / CE]]="","Corregir",IF(LEN(Tabla2[[#This Row],[Nro. DNI / CE]])&gt;=8,"OK","Corregir"))</f>
        <v>OK</v>
      </c>
      <c r="AA3060" s="10">
        <f>COUNTIF(Tabla2[APELLIDOS Y NOMBRES],Tabla2[[#This Row],[APELLIDOS Y NOMBRES]])</f>
        <v>1</v>
      </c>
      <c r="AB3060" t="str">
        <f ca="1">+IFERROR(IF(Tabla2[[#This Row],[FECHA CESE/BAJA]]="","No Aplica",IF(AND(MONTH(Tabla2[[#This Row],[FECHA CESE/BAJA]])=MONTH(TODAY()-30),YEAR(Tabla2[[#This Row],[FECHA CESE/BAJA]])=YEAR(TODAY())),MONTH(TODAY()-30)&amp;"-"&amp;YEAR(TODAY()),"Borrar")),"No aplica")</f>
        <v>No Aplica</v>
      </c>
      <c r="AC3060" t="str">
        <f ca="1">+IFERROR(IF(Tabla2[[#This Row],[FECHA INICIO DE LABORES EN OBRA]]="","No Aplica",IF(AND(MONTH(Tabla2[[#This Row],[FECHA INICIO DE LABORES EN OBRA]])=MONTH(TODAY()-30),YEAR(Tabla2[[#This Row],[FECHA INICIO DE LABORES EN OBRA]])=YEAR(TODAY())),MONTH(TODAY()-30)&amp;"-"&amp;YEAR(TODAY()),"No Aplica")),"No Aplica")</f>
        <v>No Aplica</v>
      </c>
    </row>
    <row r="3061" spans="1:29" x14ac:dyDescent="0.25">
      <c r="A3061" s="2" t="s">
        <v>9106</v>
      </c>
      <c r="B3061" s="3" t="s">
        <v>9107</v>
      </c>
      <c r="C3061" s="3" t="s">
        <v>9107</v>
      </c>
      <c r="D3061" s="3" t="s">
        <v>600</v>
      </c>
      <c r="E3061" s="3" t="s">
        <v>9146</v>
      </c>
      <c r="F3061" s="36">
        <v>34625</v>
      </c>
      <c r="G3061" s="3">
        <v>2</v>
      </c>
      <c r="H3061" s="3" t="s">
        <v>1444</v>
      </c>
      <c r="I3061" s="3" t="s">
        <v>6891</v>
      </c>
      <c r="J3061" s="3" t="s">
        <v>6947</v>
      </c>
      <c r="K3061" s="3" t="s">
        <v>93</v>
      </c>
      <c r="L3061" s="8" t="s">
        <v>9813</v>
      </c>
      <c r="M3061" s="5"/>
      <c r="N3061" s="13" t="s">
        <v>1043</v>
      </c>
      <c r="O3061" s="5">
        <v>44881</v>
      </c>
      <c r="P3061" s="8">
        <v>1</v>
      </c>
      <c r="Q3061" s="9">
        <v>4</v>
      </c>
      <c r="R3061" s="9" t="str">
        <f>IFERROR(VLOOKUP(Tabla2[[#This Row],[CONTRATISTA PRNCIPAL]],Hoja1!$L$5:$M$9,2,FALSE),"CJV")</f>
        <v>CJV</v>
      </c>
      <c r="S3061" s="9" t="str">
        <f>IF(Tabla2[[#This Row],[EMPRESA]]=Tabla2[[#This Row],[CONTRATISTA PRNCIPAL]],"Principal","Secundaria")</f>
        <v>Principal</v>
      </c>
      <c r="T3061" s="10">
        <f>IFERROR(1/COUNTIF(Tabla2[CONTRATISTA PRNCIPAL],Tabla2[[#This Row],[CONTRATISTA PRNCIPAL]]),0)</f>
        <v>8.8495575221238937E-3</v>
      </c>
      <c r="U3061" s="33">
        <f ca="1">IF(((TODAY()-Tabla2[[#This Row],[FECHA NACIMIENTO]])/365)&lt;18,"Corregir", IF(((TODAY()-Tabla2[[#This Row],[FECHA NACIMIENTO]])/365)&gt;80, "Corregir",ROUNDDOWN(((TODAY()-Tabla2[[#This Row],[FECHA NACIMIENTO]])/365),0)))</f>
        <v>28</v>
      </c>
      <c r="V306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061" s="34" t="str">
        <f ca="1">+IF(Tabla2[[#This Row],[Edad]]="Corregir","Corregir","Ok")</f>
        <v>Ok</v>
      </c>
      <c r="X3061" s="10" t="str">
        <f>+IFERROR(VLOOKUP(Tabla2[[#This Row],[DISTRITO SEGÚN DNI]],Hoja1!$A$2:$B$55,2,FALSE),"No")</f>
        <v>ATE</v>
      </c>
      <c r="Y3061" s="10" t="str">
        <f>IF(OR(LOWER(Tabla2[[#This Row],[GENERO]])="masculino", LOWER(Tabla2[[#This Row],[GENERO]])="femenino"),"OK","Corregir")</f>
        <v>OK</v>
      </c>
      <c r="Z3061" s="10" t="str">
        <f>+IF(Tabla2[[#This Row],[Nro. DNI / CE]]="","Corregir",IF(LEN(Tabla2[[#This Row],[Nro. DNI / CE]])&gt;=8,"OK","Corregir"))</f>
        <v>OK</v>
      </c>
      <c r="AA3061" s="10">
        <f>COUNTIF(Tabla2[APELLIDOS Y NOMBRES],Tabla2[[#This Row],[APELLIDOS Y NOMBRES]])</f>
        <v>1</v>
      </c>
      <c r="AB3061" t="str">
        <f ca="1">+IFERROR(IF(Tabla2[[#This Row],[FECHA CESE/BAJA]]="","No Aplica",IF(AND(MONTH(Tabla2[[#This Row],[FECHA CESE/BAJA]])=MONTH(TODAY()-30),YEAR(Tabla2[[#This Row],[FECHA CESE/BAJA]])=YEAR(TODAY())),MONTH(TODAY()-30)&amp;"-"&amp;YEAR(TODAY()),"Borrar")),"No aplica")</f>
        <v>No Aplica</v>
      </c>
      <c r="AC3061" t="str">
        <f ca="1">+IFERROR(IF(Tabla2[[#This Row],[FECHA INICIO DE LABORES EN OBRA]]="","No Aplica",IF(AND(MONTH(Tabla2[[#This Row],[FECHA INICIO DE LABORES EN OBRA]])=MONTH(TODAY()-30),YEAR(Tabla2[[#This Row],[FECHA INICIO DE LABORES EN OBRA]])=YEAR(TODAY())),MONTH(TODAY()-30)&amp;"-"&amp;YEAR(TODAY()),"No Aplica")),"No Aplica")</f>
        <v>No Aplica</v>
      </c>
    </row>
    <row r="3062" spans="1:29" x14ac:dyDescent="0.25">
      <c r="A3062" s="2" t="s">
        <v>9106</v>
      </c>
      <c r="B3062" s="3" t="s">
        <v>9107</v>
      </c>
      <c r="C3062" s="3" t="s">
        <v>9107</v>
      </c>
      <c r="D3062" s="3" t="s">
        <v>6948</v>
      </c>
      <c r="E3062" s="3" t="s">
        <v>9147</v>
      </c>
      <c r="F3062" s="36">
        <v>31765</v>
      </c>
      <c r="G3062" s="3">
        <v>2</v>
      </c>
      <c r="H3062" s="3" t="s">
        <v>9148</v>
      </c>
      <c r="I3062" s="3" t="s">
        <v>6891</v>
      </c>
      <c r="J3062" s="3" t="s">
        <v>6949</v>
      </c>
      <c r="K3062" s="3" t="s">
        <v>6950</v>
      </c>
      <c r="L3062" s="8" t="s">
        <v>9813</v>
      </c>
      <c r="M3062" s="5"/>
      <c r="N3062" s="13" t="s">
        <v>1043</v>
      </c>
      <c r="O3062" s="5">
        <v>44887</v>
      </c>
      <c r="P3062" s="8">
        <v>1</v>
      </c>
      <c r="Q3062" s="9">
        <v>4</v>
      </c>
      <c r="R3062" s="9" t="str">
        <f>IFERROR(VLOOKUP(Tabla2[[#This Row],[CONTRATISTA PRNCIPAL]],Hoja1!$L$5:$M$9,2,FALSE),"CJV")</f>
        <v>CJV</v>
      </c>
      <c r="S3062" s="9" t="str">
        <f>IF(Tabla2[[#This Row],[EMPRESA]]=Tabla2[[#This Row],[CONTRATISTA PRNCIPAL]],"Principal","Secundaria")</f>
        <v>Principal</v>
      </c>
      <c r="T3062" s="10">
        <f>IFERROR(1/COUNTIF(Tabla2[CONTRATISTA PRNCIPAL],Tabla2[[#This Row],[CONTRATISTA PRNCIPAL]]),0)</f>
        <v>8.8495575221238937E-3</v>
      </c>
      <c r="U3062" s="33">
        <f ca="1">IF(((TODAY()-Tabla2[[#This Row],[FECHA NACIMIENTO]])/365)&lt;18,"Corregir", IF(((TODAY()-Tabla2[[#This Row],[FECHA NACIMIENTO]])/365)&gt;80, "Corregir",ROUNDDOWN(((TODAY()-Tabla2[[#This Row],[FECHA NACIMIENTO]])/365),0)))</f>
        <v>36</v>
      </c>
      <c r="V306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062" s="34" t="str">
        <f ca="1">+IF(Tabla2[[#This Row],[Edad]]="Corregir","Corregir","Ok")</f>
        <v>Ok</v>
      </c>
      <c r="X3062" s="10" t="str">
        <f>+IFERROR(VLOOKUP(Tabla2[[#This Row],[DISTRITO SEGÚN DNI]],Hoja1!$A$2:$B$55,2,FALSE),"No")</f>
        <v>No</v>
      </c>
      <c r="Y3062" s="10" t="str">
        <f>IF(OR(LOWER(Tabla2[[#This Row],[GENERO]])="masculino", LOWER(Tabla2[[#This Row],[GENERO]])="femenino"),"OK","Corregir")</f>
        <v>OK</v>
      </c>
      <c r="Z3062" s="10" t="str">
        <f>+IF(Tabla2[[#This Row],[Nro. DNI / CE]]="","Corregir",IF(LEN(Tabla2[[#This Row],[Nro. DNI / CE]])&gt;=8,"OK","Corregir"))</f>
        <v>OK</v>
      </c>
      <c r="AA3062" s="10">
        <f>COUNTIF(Tabla2[APELLIDOS Y NOMBRES],Tabla2[[#This Row],[APELLIDOS Y NOMBRES]])</f>
        <v>1</v>
      </c>
      <c r="AB3062" t="str">
        <f ca="1">+IFERROR(IF(Tabla2[[#This Row],[FECHA CESE/BAJA]]="","No Aplica",IF(AND(MONTH(Tabla2[[#This Row],[FECHA CESE/BAJA]])=MONTH(TODAY()-30),YEAR(Tabla2[[#This Row],[FECHA CESE/BAJA]])=YEAR(TODAY())),MONTH(TODAY()-30)&amp;"-"&amp;YEAR(TODAY()),"Borrar")),"No aplica")</f>
        <v>No Aplica</v>
      </c>
      <c r="AC3062" t="str">
        <f ca="1">+IFERROR(IF(Tabla2[[#This Row],[FECHA INICIO DE LABORES EN OBRA]]="","No Aplica",IF(AND(MONTH(Tabla2[[#This Row],[FECHA INICIO DE LABORES EN OBRA]])=MONTH(TODAY()-30),YEAR(Tabla2[[#This Row],[FECHA INICIO DE LABORES EN OBRA]])=YEAR(TODAY())),MONTH(TODAY()-30)&amp;"-"&amp;YEAR(TODAY()),"No Aplica")),"No Aplica")</f>
        <v>No Aplica</v>
      </c>
    </row>
    <row r="3063" spans="1:29" x14ac:dyDescent="0.25">
      <c r="A3063" s="2" t="s">
        <v>9106</v>
      </c>
      <c r="B3063" s="3" t="s">
        <v>9107</v>
      </c>
      <c r="C3063" s="3" t="s">
        <v>9107</v>
      </c>
      <c r="D3063" s="3" t="s">
        <v>601</v>
      </c>
      <c r="E3063" s="3" t="s">
        <v>9149</v>
      </c>
      <c r="F3063" s="36">
        <v>21701</v>
      </c>
      <c r="G3063" s="3">
        <v>2</v>
      </c>
      <c r="H3063" s="3" t="s">
        <v>1453</v>
      </c>
      <c r="I3063" s="3" t="s">
        <v>6891</v>
      </c>
      <c r="J3063" s="3" t="s">
        <v>6951</v>
      </c>
      <c r="K3063" s="3" t="s">
        <v>34</v>
      </c>
      <c r="L3063" s="8" t="s">
        <v>9813</v>
      </c>
      <c r="M3063" s="5"/>
      <c r="N3063" s="13" t="s">
        <v>1043</v>
      </c>
      <c r="O3063" s="5">
        <v>44894</v>
      </c>
      <c r="P3063" s="8">
        <v>1</v>
      </c>
      <c r="Q3063" s="9">
        <v>4</v>
      </c>
      <c r="R3063" s="9" t="str">
        <f>IFERROR(VLOOKUP(Tabla2[[#This Row],[CONTRATISTA PRNCIPAL]],Hoja1!$L$5:$M$9,2,FALSE),"CJV")</f>
        <v>CJV</v>
      </c>
      <c r="S3063" s="9" t="str">
        <f>IF(Tabla2[[#This Row],[EMPRESA]]=Tabla2[[#This Row],[CONTRATISTA PRNCIPAL]],"Principal","Secundaria")</f>
        <v>Principal</v>
      </c>
      <c r="T3063" s="10">
        <f>IFERROR(1/COUNTIF(Tabla2[CONTRATISTA PRNCIPAL],Tabla2[[#This Row],[CONTRATISTA PRNCIPAL]]),0)</f>
        <v>8.8495575221238937E-3</v>
      </c>
      <c r="U3063" s="33">
        <f ca="1">IF(((TODAY()-Tabla2[[#This Row],[FECHA NACIMIENTO]])/365)&lt;18,"Corregir", IF(((TODAY()-Tabla2[[#This Row],[FECHA NACIMIENTO]])/365)&gt;80, "Corregir",ROUNDDOWN(((TODAY()-Tabla2[[#This Row],[FECHA NACIMIENTO]])/365),0)))</f>
        <v>64</v>
      </c>
      <c r="V306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3063" s="34" t="str">
        <f ca="1">+IF(Tabla2[[#This Row],[Edad]]="Corregir","Corregir","Ok")</f>
        <v>Ok</v>
      </c>
      <c r="X3063" s="10" t="str">
        <f>+IFERROR(VLOOKUP(Tabla2[[#This Row],[DISTRITO SEGÚN DNI]],Hoja1!$A$2:$B$55,2,FALSE),"No")</f>
        <v>CALLAO</v>
      </c>
      <c r="Y3063" s="10" t="str">
        <f>IF(OR(LOWER(Tabla2[[#This Row],[GENERO]])="masculino", LOWER(Tabla2[[#This Row],[GENERO]])="femenino"),"OK","Corregir")</f>
        <v>OK</v>
      </c>
      <c r="Z3063" s="10" t="str">
        <f>+IF(Tabla2[[#This Row],[Nro. DNI / CE]]="","Corregir",IF(LEN(Tabla2[[#This Row],[Nro. DNI / CE]])&gt;=8,"OK","Corregir"))</f>
        <v>OK</v>
      </c>
      <c r="AA3063" s="10">
        <f>COUNTIF(Tabla2[APELLIDOS Y NOMBRES],Tabla2[[#This Row],[APELLIDOS Y NOMBRES]])</f>
        <v>1</v>
      </c>
      <c r="AB3063" t="str">
        <f ca="1">+IFERROR(IF(Tabla2[[#This Row],[FECHA CESE/BAJA]]="","No Aplica",IF(AND(MONTH(Tabla2[[#This Row],[FECHA CESE/BAJA]])=MONTH(TODAY()-30),YEAR(Tabla2[[#This Row],[FECHA CESE/BAJA]])=YEAR(TODAY())),MONTH(TODAY()-30)&amp;"-"&amp;YEAR(TODAY()),"Borrar")),"No aplica")</f>
        <v>No Aplica</v>
      </c>
      <c r="AC3063" t="str">
        <f ca="1">+IFERROR(IF(Tabla2[[#This Row],[FECHA INICIO DE LABORES EN OBRA]]="","No Aplica",IF(AND(MONTH(Tabla2[[#This Row],[FECHA INICIO DE LABORES EN OBRA]])=MONTH(TODAY()-30),YEAR(Tabla2[[#This Row],[FECHA INICIO DE LABORES EN OBRA]])=YEAR(TODAY())),MONTH(TODAY()-30)&amp;"-"&amp;YEAR(TODAY()),"No Aplica")),"No Aplica")</f>
        <v>No Aplica</v>
      </c>
    </row>
    <row r="3064" spans="1:29" x14ac:dyDescent="0.25">
      <c r="A3064" s="2" t="s">
        <v>9106</v>
      </c>
      <c r="B3064" s="3" t="s">
        <v>9107</v>
      </c>
      <c r="C3064" s="3" t="s">
        <v>9107</v>
      </c>
      <c r="D3064" s="3" t="s">
        <v>602</v>
      </c>
      <c r="E3064" s="3" t="s">
        <v>9150</v>
      </c>
      <c r="F3064" s="36">
        <v>25556</v>
      </c>
      <c r="G3064" s="3">
        <v>2</v>
      </c>
      <c r="H3064" s="3" t="s">
        <v>1743</v>
      </c>
      <c r="I3064" s="3" t="s">
        <v>6891</v>
      </c>
      <c r="J3064" s="3" t="s">
        <v>6952</v>
      </c>
      <c r="K3064" s="3" t="s">
        <v>93</v>
      </c>
      <c r="L3064" s="8" t="s">
        <v>9813</v>
      </c>
      <c r="M3064" s="5"/>
      <c r="N3064" s="13" t="s">
        <v>1043</v>
      </c>
      <c r="O3064" s="5">
        <v>44894</v>
      </c>
      <c r="P3064" s="8">
        <v>1</v>
      </c>
      <c r="Q3064" s="9">
        <v>4</v>
      </c>
      <c r="R3064" s="9" t="str">
        <f>IFERROR(VLOOKUP(Tabla2[[#This Row],[CONTRATISTA PRNCIPAL]],Hoja1!$L$5:$M$9,2,FALSE),"CJV")</f>
        <v>CJV</v>
      </c>
      <c r="S3064" s="9" t="str">
        <f>IF(Tabla2[[#This Row],[EMPRESA]]=Tabla2[[#This Row],[CONTRATISTA PRNCIPAL]],"Principal","Secundaria")</f>
        <v>Principal</v>
      </c>
      <c r="T3064" s="10">
        <f>IFERROR(1/COUNTIF(Tabla2[CONTRATISTA PRNCIPAL],Tabla2[[#This Row],[CONTRATISTA PRNCIPAL]]),0)</f>
        <v>8.8495575221238937E-3</v>
      </c>
      <c r="U3064" s="33">
        <f ca="1">IF(((TODAY()-Tabla2[[#This Row],[FECHA NACIMIENTO]])/365)&lt;18,"Corregir", IF(((TODAY()-Tabla2[[#This Row],[FECHA NACIMIENTO]])/365)&gt;80, "Corregir",ROUNDDOWN(((TODAY()-Tabla2[[#This Row],[FECHA NACIMIENTO]])/365),0)))</f>
        <v>53</v>
      </c>
      <c r="V306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064" s="34" t="str">
        <f ca="1">+IF(Tabla2[[#This Row],[Edad]]="Corregir","Corregir","Ok")</f>
        <v>Ok</v>
      </c>
      <c r="X3064" s="10" t="str">
        <f>+IFERROR(VLOOKUP(Tabla2[[#This Row],[DISTRITO SEGÚN DNI]],Hoja1!$A$2:$B$55,2,FALSE),"No")</f>
        <v>ATE</v>
      </c>
      <c r="Y3064" s="10" t="str">
        <f>IF(OR(LOWER(Tabla2[[#This Row],[GENERO]])="masculino", LOWER(Tabla2[[#This Row],[GENERO]])="femenino"),"OK","Corregir")</f>
        <v>OK</v>
      </c>
      <c r="Z3064" s="10" t="str">
        <f>+IF(Tabla2[[#This Row],[Nro. DNI / CE]]="","Corregir",IF(LEN(Tabla2[[#This Row],[Nro. DNI / CE]])&gt;=8,"OK","Corregir"))</f>
        <v>OK</v>
      </c>
      <c r="AA3064" s="10">
        <f>COUNTIF(Tabla2[APELLIDOS Y NOMBRES],Tabla2[[#This Row],[APELLIDOS Y NOMBRES]])</f>
        <v>1</v>
      </c>
      <c r="AB3064" t="str">
        <f ca="1">+IFERROR(IF(Tabla2[[#This Row],[FECHA CESE/BAJA]]="","No Aplica",IF(AND(MONTH(Tabla2[[#This Row],[FECHA CESE/BAJA]])=MONTH(TODAY()-30),YEAR(Tabla2[[#This Row],[FECHA CESE/BAJA]])=YEAR(TODAY())),MONTH(TODAY()-30)&amp;"-"&amp;YEAR(TODAY()),"Borrar")),"No aplica")</f>
        <v>No Aplica</v>
      </c>
      <c r="AC3064" t="str">
        <f ca="1">+IFERROR(IF(Tabla2[[#This Row],[FECHA INICIO DE LABORES EN OBRA]]="","No Aplica",IF(AND(MONTH(Tabla2[[#This Row],[FECHA INICIO DE LABORES EN OBRA]])=MONTH(TODAY()-30),YEAR(Tabla2[[#This Row],[FECHA INICIO DE LABORES EN OBRA]])=YEAR(TODAY())),MONTH(TODAY()-30)&amp;"-"&amp;YEAR(TODAY()),"No Aplica")),"No Aplica")</f>
        <v>No Aplica</v>
      </c>
    </row>
    <row r="3065" spans="1:29" x14ac:dyDescent="0.25">
      <c r="A3065" s="2" t="s">
        <v>9106</v>
      </c>
      <c r="B3065" s="3" t="s">
        <v>9107</v>
      </c>
      <c r="C3065" s="3" t="s">
        <v>9107</v>
      </c>
      <c r="D3065" s="3" t="s">
        <v>6954</v>
      </c>
      <c r="E3065" s="3" t="s">
        <v>9151</v>
      </c>
      <c r="F3065" s="36">
        <v>30285</v>
      </c>
      <c r="G3065" s="3">
        <v>2</v>
      </c>
      <c r="H3065" s="3" t="s">
        <v>1743</v>
      </c>
      <c r="I3065" s="3" t="s">
        <v>6891</v>
      </c>
      <c r="J3065" s="3" t="s">
        <v>6955</v>
      </c>
      <c r="K3065" s="3" t="s">
        <v>1254</v>
      </c>
      <c r="L3065" s="8" t="s">
        <v>9813</v>
      </c>
      <c r="M3065" s="5"/>
      <c r="N3065" s="13" t="s">
        <v>1043</v>
      </c>
      <c r="O3065" s="5">
        <v>44895</v>
      </c>
      <c r="P3065" s="8">
        <v>1</v>
      </c>
      <c r="Q3065" s="9">
        <v>4</v>
      </c>
      <c r="R3065" s="9" t="str">
        <f>IFERROR(VLOOKUP(Tabla2[[#This Row],[CONTRATISTA PRNCIPAL]],Hoja1!$L$5:$M$9,2,FALSE),"CJV")</f>
        <v>CJV</v>
      </c>
      <c r="S3065" s="9" t="str">
        <f>IF(Tabla2[[#This Row],[EMPRESA]]=Tabla2[[#This Row],[CONTRATISTA PRNCIPAL]],"Principal","Secundaria")</f>
        <v>Principal</v>
      </c>
      <c r="T3065" s="10">
        <f>IFERROR(1/COUNTIF(Tabla2[CONTRATISTA PRNCIPAL],Tabla2[[#This Row],[CONTRATISTA PRNCIPAL]]),0)</f>
        <v>8.8495575221238937E-3</v>
      </c>
      <c r="U3065" s="33">
        <f ca="1">IF(((TODAY()-Tabla2[[#This Row],[FECHA NACIMIENTO]])/365)&lt;18,"Corregir", IF(((TODAY()-Tabla2[[#This Row],[FECHA NACIMIENTO]])/365)&gt;80, "Corregir",ROUNDDOWN(((TODAY()-Tabla2[[#This Row],[FECHA NACIMIENTO]])/365),0)))</f>
        <v>40</v>
      </c>
      <c r="V306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065" s="34" t="str">
        <f ca="1">+IF(Tabla2[[#This Row],[Edad]]="Corregir","Corregir","Ok")</f>
        <v>Ok</v>
      </c>
      <c r="X3065" s="10" t="str">
        <f>+IFERROR(VLOOKUP(Tabla2[[#This Row],[DISTRITO SEGÚN DNI]],Hoja1!$A$2:$B$55,2,FALSE),"No")</f>
        <v>No</v>
      </c>
      <c r="Y3065" s="10" t="str">
        <f>IF(OR(LOWER(Tabla2[[#This Row],[GENERO]])="masculino", LOWER(Tabla2[[#This Row],[GENERO]])="femenino"),"OK","Corregir")</f>
        <v>OK</v>
      </c>
      <c r="Z3065" s="10" t="str">
        <f>+IF(Tabla2[[#This Row],[Nro. DNI / CE]]="","Corregir",IF(LEN(Tabla2[[#This Row],[Nro. DNI / CE]])&gt;=8,"OK","Corregir"))</f>
        <v>OK</v>
      </c>
      <c r="AA3065" s="10">
        <f>COUNTIF(Tabla2[APELLIDOS Y NOMBRES],Tabla2[[#This Row],[APELLIDOS Y NOMBRES]])</f>
        <v>1</v>
      </c>
      <c r="AB3065" t="str">
        <f ca="1">+IFERROR(IF(Tabla2[[#This Row],[FECHA CESE/BAJA]]="","No Aplica",IF(AND(MONTH(Tabla2[[#This Row],[FECHA CESE/BAJA]])=MONTH(TODAY()-30),YEAR(Tabla2[[#This Row],[FECHA CESE/BAJA]])=YEAR(TODAY())),MONTH(TODAY()-30)&amp;"-"&amp;YEAR(TODAY()),"Borrar")),"No aplica")</f>
        <v>No Aplica</v>
      </c>
      <c r="AC3065" t="str">
        <f ca="1">+IFERROR(IF(Tabla2[[#This Row],[FECHA INICIO DE LABORES EN OBRA]]="","No Aplica",IF(AND(MONTH(Tabla2[[#This Row],[FECHA INICIO DE LABORES EN OBRA]])=MONTH(TODAY()-30),YEAR(Tabla2[[#This Row],[FECHA INICIO DE LABORES EN OBRA]])=YEAR(TODAY())),MONTH(TODAY()-30)&amp;"-"&amp;YEAR(TODAY()),"No Aplica")),"No Aplica")</f>
        <v>No Aplica</v>
      </c>
    </row>
    <row r="3066" spans="1:29" x14ac:dyDescent="0.25">
      <c r="A3066" s="2" t="s">
        <v>9106</v>
      </c>
      <c r="B3066" s="3" t="s">
        <v>9107</v>
      </c>
      <c r="C3066" s="3" t="s">
        <v>9107</v>
      </c>
      <c r="D3066" s="3" t="s">
        <v>604</v>
      </c>
      <c r="E3066" s="3" t="s">
        <v>9153</v>
      </c>
      <c r="F3066" s="36">
        <v>34825</v>
      </c>
      <c r="G3066" s="3">
        <v>1</v>
      </c>
      <c r="H3066" s="3" t="s">
        <v>6956</v>
      </c>
      <c r="I3066" s="3" t="s">
        <v>6891</v>
      </c>
      <c r="J3066" s="3" t="s">
        <v>6957</v>
      </c>
      <c r="K3066" s="3" t="s">
        <v>34</v>
      </c>
      <c r="L3066" s="8" t="s">
        <v>9813</v>
      </c>
      <c r="M3066" s="5"/>
      <c r="N3066" s="13" t="s">
        <v>1043</v>
      </c>
      <c r="O3066" s="5">
        <v>44907</v>
      </c>
      <c r="P3066" s="8">
        <v>1</v>
      </c>
      <c r="Q3066" s="9">
        <v>1</v>
      </c>
      <c r="R3066" s="9" t="str">
        <f>IFERROR(VLOOKUP(Tabla2[[#This Row],[CONTRATISTA PRNCIPAL]],Hoja1!$L$5:$M$9,2,FALSE),"CJV")</f>
        <v>CJV</v>
      </c>
      <c r="S3066" s="9" t="str">
        <f>IF(Tabla2[[#This Row],[EMPRESA]]=Tabla2[[#This Row],[CONTRATISTA PRNCIPAL]],"Principal","Secundaria")</f>
        <v>Principal</v>
      </c>
      <c r="T3066" s="10">
        <f>IFERROR(1/COUNTIF(Tabla2[CONTRATISTA PRNCIPAL],Tabla2[[#This Row],[CONTRATISTA PRNCIPAL]]),0)</f>
        <v>8.8495575221238937E-3</v>
      </c>
      <c r="U3066" s="33">
        <f ca="1">IF(((TODAY()-Tabla2[[#This Row],[FECHA NACIMIENTO]])/365)&lt;18,"Corregir", IF(((TODAY()-Tabla2[[#This Row],[FECHA NACIMIENTO]])/365)&gt;80, "Corregir",ROUNDDOWN(((TODAY()-Tabla2[[#This Row],[FECHA NACIMIENTO]])/365),0)))</f>
        <v>28</v>
      </c>
      <c r="V306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066" s="34" t="str">
        <f ca="1">+IF(Tabla2[[#This Row],[Edad]]="Corregir","Corregir","Ok")</f>
        <v>Ok</v>
      </c>
      <c r="X3066" s="10" t="str">
        <f>+IFERROR(VLOOKUP(Tabla2[[#This Row],[DISTRITO SEGÚN DNI]],Hoja1!$A$2:$B$55,2,FALSE),"No")</f>
        <v>CALLAO</v>
      </c>
      <c r="Y3066" s="10" t="str">
        <f>IF(OR(LOWER(Tabla2[[#This Row],[GENERO]])="masculino", LOWER(Tabla2[[#This Row],[GENERO]])="femenino"),"OK","Corregir")</f>
        <v>OK</v>
      </c>
      <c r="Z3066" s="10" t="str">
        <f>+IF(Tabla2[[#This Row],[Nro. DNI / CE]]="","Corregir",IF(LEN(Tabla2[[#This Row],[Nro. DNI / CE]])&gt;=8,"OK","Corregir"))</f>
        <v>OK</v>
      </c>
      <c r="AA3066" s="10">
        <f>COUNTIF(Tabla2[APELLIDOS Y NOMBRES],Tabla2[[#This Row],[APELLIDOS Y NOMBRES]])</f>
        <v>1</v>
      </c>
      <c r="AB3066" t="str">
        <f ca="1">+IFERROR(IF(Tabla2[[#This Row],[FECHA CESE/BAJA]]="","No Aplica",IF(AND(MONTH(Tabla2[[#This Row],[FECHA CESE/BAJA]])=MONTH(TODAY()-30),YEAR(Tabla2[[#This Row],[FECHA CESE/BAJA]])=YEAR(TODAY())),MONTH(TODAY()-30)&amp;"-"&amp;YEAR(TODAY()),"Borrar")),"No aplica")</f>
        <v>No Aplica</v>
      </c>
      <c r="AC3066" t="str">
        <f ca="1">+IFERROR(IF(Tabla2[[#This Row],[FECHA INICIO DE LABORES EN OBRA]]="","No Aplica",IF(AND(MONTH(Tabla2[[#This Row],[FECHA INICIO DE LABORES EN OBRA]])=MONTH(TODAY()-30),YEAR(Tabla2[[#This Row],[FECHA INICIO DE LABORES EN OBRA]])=YEAR(TODAY())),MONTH(TODAY()-30)&amp;"-"&amp;YEAR(TODAY()),"No Aplica")),"No Aplica")</f>
        <v>No Aplica</v>
      </c>
    </row>
    <row r="3067" spans="1:29" x14ac:dyDescent="0.25">
      <c r="A3067" s="2" t="s">
        <v>9106</v>
      </c>
      <c r="B3067" s="3" t="s">
        <v>9107</v>
      </c>
      <c r="C3067" s="3" t="s">
        <v>9107</v>
      </c>
      <c r="D3067" s="3" t="s">
        <v>6965</v>
      </c>
      <c r="E3067" s="3" t="s">
        <v>9154</v>
      </c>
      <c r="F3067" s="36">
        <v>26674</v>
      </c>
      <c r="G3067" s="3">
        <v>1</v>
      </c>
      <c r="H3067" s="3" t="s">
        <v>3447</v>
      </c>
      <c r="I3067" s="3" t="s">
        <v>6891</v>
      </c>
      <c r="J3067" s="3" t="s">
        <v>6966</v>
      </c>
      <c r="K3067" s="3" t="s">
        <v>1219</v>
      </c>
      <c r="L3067" s="8" t="s">
        <v>9813</v>
      </c>
      <c r="M3067" s="5"/>
      <c r="N3067" s="13" t="s">
        <v>1043</v>
      </c>
      <c r="O3067" s="5">
        <v>44908</v>
      </c>
      <c r="P3067" s="8">
        <v>1</v>
      </c>
      <c r="Q3067" s="9">
        <v>1</v>
      </c>
      <c r="R3067" s="9" t="str">
        <f>IFERROR(VLOOKUP(Tabla2[[#This Row],[CONTRATISTA PRNCIPAL]],Hoja1!$L$5:$M$9,2,FALSE),"CJV")</f>
        <v>CJV</v>
      </c>
      <c r="S3067" s="9" t="str">
        <f>IF(Tabla2[[#This Row],[EMPRESA]]=Tabla2[[#This Row],[CONTRATISTA PRNCIPAL]],"Principal","Secundaria")</f>
        <v>Principal</v>
      </c>
      <c r="T3067" s="10">
        <f>IFERROR(1/COUNTIF(Tabla2[CONTRATISTA PRNCIPAL],Tabla2[[#This Row],[CONTRATISTA PRNCIPAL]]),0)</f>
        <v>8.8495575221238937E-3</v>
      </c>
      <c r="U3067" s="33">
        <f ca="1">IF(((TODAY()-Tabla2[[#This Row],[FECHA NACIMIENTO]])/365)&lt;18,"Corregir", IF(((TODAY()-Tabla2[[#This Row],[FECHA NACIMIENTO]])/365)&gt;80, "Corregir",ROUNDDOWN(((TODAY()-Tabla2[[#This Row],[FECHA NACIMIENTO]])/365),0)))</f>
        <v>50</v>
      </c>
      <c r="V306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067" s="34" t="str">
        <f ca="1">+IF(Tabla2[[#This Row],[Edad]]="Corregir","Corregir","Ok")</f>
        <v>Ok</v>
      </c>
      <c r="X3067" s="10" t="str">
        <f>+IFERROR(VLOOKUP(Tabla2[[#This Row],[DISTRITO SEGÚN DNI]],Hoja1!$A$2:$B$55,2,FALSE),"No")</f>
        <v>No</v>
      </c>
      <c r="Y3067" s="10" t="str">
        <f>IF(OR(LOWER(Tabla2[[#This Row],[GENERO]])="masculino", LOWER(Tabla2[[#This Row],[GENERO]])="femenino"),"OK","Corregir")</f>
        <v>OK</v>
      </c>
      <c r="Z3067" s="10" t="str">
        <f>+IF(Tabla2[[#This Row],[Nro. DNI / CE]]="","Corregir",IF(LEN(Tabla2[[#This Row],[Nro. DNI / CE]])&gt;=8,"OK","Corregir"))</f>
        <v>OK</v>
      </c>
      <c r="AA3067" s="10">
        <f>COUNTIF(Tabla2[APELLIDOS Y NOMBRES],Tabla2[[#This Row],[APELLIDOS Y NOMBRES]])</f>
        <v>1</v>
      </c>
      <c r="AB3067" t="str">
        <f ca="1">+IFERROR(IF(Tabla2[[#This Row],[FECHA CESE/BAJA]]="","No Aplica",IF(AND(MONTH(Tabla2[[#This Row],[FECHA CESE/BAJA]])=MONTH(TODAY()-30),YEAR(Tabla2[[#This Row],[FECHA CESE/BAJA]])=YEAR(TODAY())),MONTH(TODAY()-30)&amp;"-"&amp;YEAR(TODAY()),"Borrar")),"No aplica")</f>
        <v>No Aplica</v>
      </c>
      <c r="AC3067" t="str">
        <f ca="1">+IFERROR(IF(Tabla2[[#This Row],[FECHA INICIO DE LABORES EN OBRA]]="","No Aplica",IF(AND(MONTH(Tabla2[[#This Row],[FECHA INICIO DE LABORES EN OBRA]])=MONTH(TODAY()-30),YEAR(Tabla2[[#This Row],[FECHA INICIO DE LABORES EN OBRA]])=YEAR(TODAY())),MONTH(TODAY()-30)&amp;"-"&amp;YEAR(TODAY()),"No Aplica")),"No Aplica")</f>
        <v>No Aplica</v>
      </c>
    </row>
    <row r="3068" spans="1:29" x14ac:dyDescent="0.25">
      <c r="A3068" s="2" t="s">
        <v>9106</v>
      </c>
      <c r="B3068" s="3" t="s">
        <v>9107</v>
      </c>
      <c r="C3068" s="3" t="s">
        <v>9107</v>
      </c>
      <c r="D3068" s="3" t="s">
        <v>606</v>
      </c>
      <c r="E3068" s="3" t="s">
        <v>9155</v>
      </c>
      <c r="F3068" s="36">
        <v>28558</v>
      </c>
      <c r="G3068" s="3">
        <v>2</v>
      </c>
      <c r="H3068" s="3" t="s">
        <v>1453</v>
      </c>
      <c r="I3068" s="3" t="s">
        <v>9114</v>
      </c>
      <c r="J3068" s="3" t="s">
        <v>6967</v>
      </c>
      <c r="K3068" s="3" t="s">
        <v>78</v>
      </c>
      <c r="L3068" s="8" t="s">
        <v>9813</v>
      </c>
      <c r="M3068" s="5"/>
      <c r="N3068" s="13" t="s">
        <v>1043</v>
      </c>
      <c r="O3068" s="5">
        <v>44916</v>
      </c>
      <c r="P3068" s="8">
        <v>1</v>
      </c>
      <c r="Q3068" s="9">
        <v>4</v>
      </c>
      <c r="R3068" s="9" t="str">
        <f>IFERROR(VLOOKUP(Tabla2[[#This Row],[CONTRATISTA PRNCIPAL]],Hoja1!$L$5:$M$9,2,FALSE),"CJV")</f>
        <v>CJV</v>
      </c>
      <c r="S3068" s="9" t="str">
        <f>IF(Tabla2[[#This Row],[EMPRESA]]=Tabla2[[#This Row],[CONTRATISTA PRNCIPAL]],"Principal","Secundaria")</f>
        <v>Principal</v>
      </c>
      <c r="T3068" s="10">
        <f>IFERROR(1/COUNTIF(Tabla2[CONTRATISTA PRNCIPAL],Tabla2[[#This Row],[CONTRATISTA PRNCIPAL]]),0)</f>
        <v>8.8495575221238937E-3</v>
      </c>
      <c r="U3068" s="33">
        <f ca="1">IF(((TODAY()-Tabla2[[#This Row],[FECHA NACIMIENTO]])/365)&lt;18,"Corregir", IF(((TODAY()-Tabla2[[#This Row],[FECHA NACIMIENTO]])/365)&gt;80, "Corregir",ROUNDDOWN(((TODAY()-Tabla2[[#This Row],[FECHA NACIMIENTO]])/365),0)))</f>
        <v>45</v>
      </c>
      <c r="V306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068" s="34" t="str">
        <f ca="1">+IF(Tabla2[[#This Row],[Edad]]="Corregir","Corregir","Ok")</f>
        <v>Ok</v>
      </c>
      <c r="X3068" s="10" t="str">
        <f>+IFERROR(VLOOKUP(Tabla2[[#This Row],[DISTRITO SEGÚN DNI]],Hoja1!$A$2:$B$55,2,FALSE),"No")</f>
        <v xml:space="preserve">SAN LUIS </v>
      </c>
      <c r="Y3068" s="10" t="str">
        <f>IF(OR(LOWER(Tabla2[[#This Row],[GENERO]])="masculino", LOWER(Tabla2[[#This Row],[GENERO]])="femenino"),"OK","Corregir")</f>
        <v>OK</v>
      </c>
      <c r="Z3068" s="10" t="str">
        <f>+IF(Tabla2[[#This Row],[Nro. DNI / CE]]="","Corregir",IF(LEN(Tabla2[[#This Row],[Nro. DNI / CE]])&gt;=8,"OK","Corregir"))</f>
        <v>OK</v>
      </c>
      <c r="AA3068" s="10">
        <f>COUNTIF(Tabla2[APELLIDOS Y NOMBRES],Tabla2[[#This Row],[APELLIDOS Y NOMBRES]])</f>
        <v>1</v>
      </c>
      <c r="AB3068" t="str">
        <f ca="1">+IFERROR(IF(Tabla2[[#This Row],[FECHA CESE/BAJA]]="","No Aplica",IF(AND(MONTH(Tabla2[[#This Row],[FECHA CESE/BAJA]])=MONTH(TODAY()-30),YEAR(Tabla2[[#This Row],[FECHA CESE/BAJA]])=YEAR(TODAY())),MONTH(TODAY()-30)&amp;"-"&amp;YEAR(TODAY()),"Borrar")),"No aplica")</f>
        <v>No Aplica</v>
      </c>
      <c r="AC3068" t="str">
        <f ca="1">+IFERROR(IF(Tabla2[[#This Row],[FECHA INICIO DE LABORES EN OBRA]]="","No Aplica",IF(AND(MONTH(Tabla2[[#This Row],[FECHA INICIO DE LABORES EN OBRA]])=MONTH(TODAY()-30),YEAR(Tabla2[[#This Row],[FECHA INICIO DE LABORES EN OBRA]])=YEAR(TODAY())),MONTH(TODAY()-30)&amp;"-"&amp;YEAR(TODAY()),"No Aplica")),"No Aplica")</f>
        <v>No Aplica</v>
      </c>
    </row>
    <row r="3069" spans="1:29" x14ac:dyDescent="0.25">
      <c r="A3069" s="2" t="s">
        <v>9106</v>
      </c>
      <c r="B3069" s="3" t="s">
        <v>9107</v>
      </c>
      <c r="C3069" s="3" t="s">
        <v>9107</v>
      </c>
      <c r="D3069" s="3" t="s">
        <v>605</v>
      </c>
      <c r="E3069" s="3" t="s">
        <v>9156</v>
      </c>
      <c r="F3069" s="36">
        <v>31783</v>
      </c>
      <c r="G3069" s="3">
        <v>2</v>
      </c>
      <c r="H3069" s="3" t="s">
        <v>1457</v>
      </c>
      <c r="I3069" s="3" t="s">
        <v>6891</v>
      </c>
      <c r="J3069" s="3" t="s">
        <v>6958</v>
      </c>
      <c r="K3069" s="3" t="s">
        <v>128</v>
      </c>
      <c r="L3069" s="8" t="s">
        <v>9813</v>
      </c>
      <c r="M3069" s="5"/>
      <c r="N3069" s="13" t="s">
        <v>1043</v>
      </c>
      <c r="O3069" s="5">
        <v>44921</v>
      </c>
      <c r="P3069" s="8">
        <v>1</v>
      </c>
      <c r="Q3069" s="9">
        <v>4</v>
      </c>
      <c r="R3069" s="9" t="str">
        <f>IFERROR(VLOOKUP(Tabla2[[#This Row],[CONTRATISTA PRNCIPAL]],Hoja1!$L$5:$M$9,2,FALSE),"CJV")</f>
        <v>CJV</v>
      </c>
      <c r="S3069" s="9" t="str">
        <f>IF(Tabla2[[#This Row],[EMPRESA]]=Tabla2[[#This Row],[CONTRATISTA PRNCIPAL]],"Principal","Secundaria")</f>
        <v>Principal</v>
      </c>
      <c r="T3069" s="10">
        <f>IFERROR(1/COUNTIF(Tabla2[CONTRATISTA PRNCIPAL],Tabla2[[#This Row],[CONTRATISTA PRNCIPAL]]),0)</f>
        <v>8.8495575221238937E-3</v>
      </c>
      <c r="U3069" s="33">
        <f ca="1">IF(((TODAY()-Tabla2[[#This Row],[FECHA NACIMIENTO]])/365)&lt;18,"Corregir", IF(((TODAY()-Tabla2[[#This Row],[FECHA NACIMIENTO]])/365)&gt;80, "Corregir",ROUNDDOWN(((TODAY()-Tabla2[[#This Row],[FECHA NACIMIENTO]])/365),0)))</f>
        <v>36</v>
      </c>
      <c r="V306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069" s="34" t="str">
        <f ca="1">+IF(Tabla2[[#This Row],[Edad]]="Corregir","Corregir","Ok")</f>
        <v>Ok</v>
      </c>
      <c r="X3069" s="10" t="str">
        <f>+IFERROR(VLOOKUP(Tabla2[[#This Row],[DISTRITO SEGÚN DNI]],Hoja1!$A$2:$B$55,2,FALSE),"No")</f>
        <v>CALLAO</v>
      </c>
      <c r="Y3069" s="10" t="str">
        <f>IF(OR(LOWER(Tabla2[[#This Row],[GENERO]])="masculino", LOWER(Tabla2[[#This Row],[GENERO]])="femenino"),"OK","Corregir")</f>
        <v>OK</v>
      </c>
      <c r="Z3069" s="10" t="str">
        <f>+IF(Tabla2[[#This Row],[Nro. DNI / CE]]="","Corregir",IF(LEN(Tabla2[[#This Row],[Nro. DNI / CE]])&gt;=8,"OK","Corregir"))</f>
        <v>OK</v>
      </c>
      <c r="AA3069" s="10">
        <f>COUNTIF(Tabla2[APELLIDOS Y NOMBRES],Tabla2[[#This Row],[APELLIDOS Y NOMBRES]])</f>
        <v>1</v>
      </c>
      <c r="AB3069" t="str">
        <f ca="1">+IFERROR(IF(Tabla2[[#This Row],[FECHA CESE/BAJA]]="","No Aplica",IF(AND(MONTH(Tabla2[[#This Row],[FECHA CESE/BAJA]])=MONTH(TODAY()-30),YEAR(Tabla2[[#This Row],[FECHA CESE/BAJA]])=YEAR(TODAY())),MONTH(TODAY()-30)&amp;"-"&amp;YEAR(TODAY()),"Borrar")),"No aplica")</f>
        <v>No Aplica</v>
      </c>
      <c r="AC3069" t="str">
        <f ca="1">+IFERROR(IF(Tabla2[[#This Row],[FECHA INICIO DE LABORES EN OBRA]]="","No Aplica",IF(AND(MONTH(Tabla2[[#This Row],[FECHA INICIO DE LABORES EN OBRA]])=MONTH(TODAY()-30),YEAR(Tabla2[[#This Row],[FECHA INICIO DE LABORES EN OBRA]])=YEAR(TODAY())),MONTH(TODAY()-30)&amp;"-"&amp;YEAR(TODAY()),"No Aplica")),"No Aplica")</f>
        <v>No Aplica</v>
      </c>
    </row>
    <row r="3070" spans="1:29" x14ac:dyDescent="0.25">
      <c r="A3070" s="2" t="s">
        <v>9106</v>
      </c>
      <c r="B3070" s="3" t="s">
        <v>9107</v>
      </c>
      <c r="C3070" s="3" t="s">
        <v>9107</v>
      </c>
      <c r="D3070" s="3" t="s">
        <v>6968</v>
      </c>
      <c r="E3070" s="3" t="s">
        <v>9157</v>
      </c>
      <c r="F3070" s="36">
        <v>33217</v>
      </c>
      <c r="G3070" s="3">
        <v>1</v>
      </c>
      <c r="H3070" s="3" t="s">
        <v>1478</v>
      </c>
      <c r="I3070" s="3" t="s">
        <v>6891</v>
      </c>
      <c r="J3070" s="3" t="s">
        <v>6969</v>
      </c>
      <c r="K3070" s="3" t="s">
        <v>1219</v>
      </c>
      <c r="L3070" s="8" t="s">
        <v>9813</v>
      </c>
      <c r="M3070" s="5"/>
      <c r="N3070" s="13" t="s">
        <v>1043</v>
      </c>
      <c r="O3070" s="5">
        <v>44928</v>
      </c>
      <c r="P3070" s="8">
        <v>1</v>
      </c>
      <c r="Q3070" s="9">
        <v>1</v>
      </c>
      <c r="R3070" s="9" t="str">
        <f>IFERROR(VLOOKUP(Tabla2[[#This Row],[CONTRATISTA PRNCIPAL]],Hoja1!$L$5:$M$9,2,FALSE),"CJV")</f>
        <v>CJV</v>
      </c>
      <c r="S3070" s="9" t="str">
        <f>IF(Tabla2[[#This Row],[EMPRESA]]=Tabla2[[#This Row],[CONTRATISTA PRNCIPAL]],"Principal","Secundaria")</f>
        <v>Principal</v>
      </c>
      <c r="T3070" s="10">
        <f>IFERROR(1/COUNTIF(Tabla2[CONTRATISTA PRNCIPAL],Tabla2[[#This Row],[CONTRATISTA PRNCIPAL]]),0)</f>
        <v>8.8495575221238937E-3</v>
      </c>
      <c r="U3070" s="33">
        <f ca="1">IF(((TODAY()-Tabla2[[#This Row],[FECHA NACIMIENTO]])/365)&lt;18,"Corregir", IF(((TODAY()-Tabla2[[#This Row],[FECHA NACIMIENTO]])/365)&gt;80, "Corregir",ROUNDDOWN(((TODAY()-Tabla2[[#This Row],[FECHA NACIMIENTO]])/365),0)))</f>
        <v>32</v>
      </c>
      <c r="V307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070" s="34" t="str">
        <f ca="1">+IF(Tabla2[[#This Row],[Edad]]="Corregir","Corregir","Ok")</f>
        <v>Ok</v>
      </c>
      <c r="X3070" s="10" t="str">
        <f>+IFERROR(VLOOKUP(Tabla2[[#This Row],[DISTRITO SEGÚN DNI]],Hoja1!$A$2:$B$55,2,FALSE),"No")</f>
        <v>No</v>
      </c>
      <c r="Y3070" s="10" t="str">
        <f>IF(OR(LOWER(Tabla2[[#This Row],[GENERO]])="masculino", LOWER(Tabla2[[#This Row],[GENERO]])="femenino"),"OK","Corregir")</f>
        <v>OK</v>
      </c>
      <c r="Z3070" s="10" t="str">
        <f>+IF(Tabla2[[#This Row],[Nro. DNI / CE]]="","Corregir",IF(LEN(Tabla2[[#This Row],[Nro. DNI / CE]])&gt;=8,"OK","Corregir"))</f>
        <v>OK</v>
      </c>
      <c r="AA3070" s="10">
        <f>COUNTIF(Tabla2[APELLIDOS Y NOMBRES],Tabla2[[#This Row],[APELLIDOS Y NOMBRES]])</f>
        <v>1</v>
      </c>
      <c r="AB3070" t="str">
        <f ca="1">+IFERROR(IF(Tabla2[[#This Row],[FECHA CESE/BAJA]]="","No Aplica",IF(AND(MONTH(Tabla2[[#This Row],[FECHA CESE/BAJA]])=MONTH(TODAY()-30),YEAR(Tabla2[[#This Row],[FECHA CESE/BAJA]])=YEAR(TODAY())),MONTH(TODAY()-30)&amp;"-"&amp;YEAR(TODAY()),"Borrar")),"No aplica")</f>
        <v>No Aplica</v>
      </c>
      <c r="AC3070" t="str">
        <f ca="1">+IFERROR(IF(Tabla2[[#This Row],[FECHA INICIO DE LABORES EN OBRA]]="","No Aplica",IF(AND(MONTH(Tabla2[[#This Row],[FECHA INICIO DE LABORES EN OBRA]])=MONTH(TODAY()-30),YEAR(Tabla2[[#This Row],[FECHA INICIO DE LABORES EN OBRA]])=YEAR(TODAY())),MONTH(TODAY()-30)&amp;"-"&amp;YEAR(TODAY()),"No Aplica")),"No Aplica")</f>
        <v>No Aplica</v>
      </c>
    </row>
    <row r="3071" spans="1:29" x14ac:dyDescent="0.25">
      <c r="A3071" s="2" t="s">
        <v>9106</v>
      </c>
      <c r="B3071" s="3" t="s">
        <v>9107</v>
      </c>
      <c r="C3071" s="3" t="s">
        <v>9107</v>
      </c>
      <c r="D3071" s="3" t="s">
        <v>6925</v>
      </c>
      <c r="E3071" s="3" t="s">
        <v>9158</v>
      </c>
      <c r="F3071" s="36">
        <v>26804</v>
      </c>
      <c r="G3071" s="3">
        <v>1</v>
      </c>
      <c r="H3071" s="3" t="s">
        <v>6926</v>
      </c>
      <c r="I3071" s="3" t="s">
        <v>6891</v>
      </c>
      <c r="J3071" s="3" t="s">
        <v>9159</v>
      </c>
      <c r="K3071" s="3" t="s">
        <v>1178</v>
      </c>
      <c r="L3071" s="8" t="s">
        <v>9813</v>
      </c>
      <c r="M3071" s="5"/>
      <c r="N3071" s="13" t="s">
        <v>6893</v>
      </c>
      <c r="O3071" s="5">
        <v>44930</v>
      </c>
      <c r="P3071" s="8">
        <v>1</v>
      </c>
      <c r="Q3071" s="9">
        <v>2</v>
      </c>
      <c r="R3071" s="9" t="str">
        <f>IFERROR(VLOOKUP(Tabla2[[#This Row],[CONTRATISTA PRNCIPAL]],Hoja1!$L$5:$M$9,2,FALSE),"CJV")</f>
        <v>CJV</v>
      </c>
      <c r="S3071" s="9" t="str">
        <f>IF(Tabla2[[#This Row],[EMPRESA]]=Tabla2[[#This Row],[CONTRATISTA PRNCIPAL]],"Principal","Secundaria")</f>
        <v>Principal</v>
      </c>
      <c r="T3071" s="10">
        <f>IFERROR(1/COUNTIF(Tabla2[CONTRATISTA PRNCIPAL],Tabla2[[#This Row],[CONTRATISTA PRNCIPAL]]),0)</f>
        <v>8.8495575221238937E-3</v>
      </c>
      <c r="U3071" s="33">
        <f ca="1">IF(((TODAY()-Tabla2[[#This Row],[FECHA NACIMIENTO]])/365)&lt;18,"Corregir", IF(((TODAY()-Tabla2[[#This Row],[FECHA NACIMIENTO]])/365)&gt;80, "Corregir",ROUNDDOWN(((TODAY()-Tabla2[[#This Row],[FECHA NACIMIENTO]])/365),0)))</f>
        <v>50</v>
      </c>
      <c r="V307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071" s="34" t="str">
        <f ca="1">+IF(Tabla2[[#This Row],[Edad]]="Corregir","Corregir","Ok")</f>
        <v>Ok</v>
      </c>
      <c r="X3071" s="10" t="str">
        <f>+IFERROR(VLOOKUP(Tabla2[[#This Row],[DISTRITO SEGÚN DNI]],Hoja1!$A$2:$B$55,2,FALSE),"No")</f>
        <v>No</v>
      </c>
      <c r="Y3071" s="10" t="str">
        <f>IF(OR(LOWER(Tabla2[[#This Row],[GENERO]])="masculino", LOWER(Tabla2[[#This Row],[GENERO]])="femenino"),"OK","Corregir")</f>
        <v>OK</v>
      </c>
      <c r="Z3071" s="10" t="str">
        <f>+IF(Tabla2[[#This Row],[Nro. DNI / CE]]="","Corregir",IF(LEN(Tabla2[[#This Row],[Nro. DNI / CE]])&gt;=8,"OK","Corregir"))</f>
        <v>OK</v>
      </c>
      <c r="AA3071" s="10">
        <f>COUNTIF(Tabla2[APELLIDOS Y NOMBRES],Tabla2[[#This Row],[APELLIDOS Y NOMBRES]])</f>
        <v>1</v>
      </c>
      <c r="AB3071" t="str">
        <f ca="1">+IFERROR(IF(Tabla2[[#This Row],[FECHA CESE/BAJA]]="","No Aplica",IF(AND(MONTH(Tabla2[[#This Row],[FECHA CESE/BAJA]])=MONTH(TODAY()-30),YEAR(Tabla2[[#This Row],[FECHA CESE/BAJA]])=YEAR(TODAY())),MONTH(TODAY()-30)&amp;"-"&amp;YEAR(TODAY()),"Borrar")),"No aplica")</f>
        <v>No Aplica</v>
      </c>
      <c r="AC3071" t="str">
        <f ca="1">+IFERROR(IF(Tabla2[[#This Row],[FECHA INICIO DE LABORES EN OBRA]]="","No Aplica",IF(AND(MONTH(Tabla2[[#This Row],[FECHA INICIO DE LABORES EN OBRA]])=MONTH(TODAY()-30),YEAR(Tabla2[[#This Row],[FECHA INICIO DE LABORES EN OBRA]])=YEAR(TODAY())),MONTH(TODAY()-30)&amp;"-"&amp;YEAR(TODAY()),"No Aplica")),"No Aplica")</f>
        <v>No Aplica</v>
      </c>
    </row>
    <row r="3072" spans="1:29" x14ac:dyDescent="0.25">
      <c r="A3072" s="2" t="s">
        <v>9106</v>
      </c>
      <c r="B3072" s="3" t="s">
        <v>9107</v>
      </c>
      <c r="C3072" s="3" t="s">
        <v>9107</v>
      </c>
      <c r="D3072" s="3" t="s">
        <v>6970</v>
      </c>
      <c r="E3072" s="3" t="s">
        <v>9160</v>
      </c>
      <c r="F3072" s="36">
        <v>30241</v>
      </c>
      <c r="G3072" s="3">
        <v>1</v>
      </c>
      <c r="H3072" s="3" t="s">
        <v>6149</v>
      </c>
      <c r="I3072" s="3" t="s">
        <v>6891</v>
      </c>
      <c r="J3072" s="3" t="s">
        <v>6971</v>
      </c>
      <c r="K3072" s="3" t="s">
        <v>1164</v>
      </c>
      <c r="L3072" s="8" t="s">
        <v>9813</v>
      </c>
      <c r="M3072" s="5"/>
      <c r="N3072" s="13" t="s">
        <v>1043</v>
      </c>
      <c r="O3072" s="5">
        <v>44930</v>
      </c>
      <c r="P3072" s="8">
        <v>1</v>
      </c>
      <c r="Q3072" s="9">
        <v>1</v>
      </c>
      <c r="R3072" s="9" t="str">
        <f>IFERROR(VLOOKUP(Tabla2[[#This Row],[CONTRATISTA PRNCIPAL]],Hoja1!$L$5:$M$9,2,FALSE),"CJV")</f>
        <v>CJV</v>
      </c>
      <c r="S3072" s="9" t="str">
        <f>IF(Tabla2[[#This Row],[EMPRESA]]=Tabla2[[#This Row],[CONTRATISTA PRNCIPAL]],"Principal","Secundaria")</f>
        <v>Principal</v>
      </c>
      <c r="T3072" s="10">
        <f>IFERROR(1/COUNTIF(Tabla2[CONTRATISTA PRNCIPAL],Tabla2[[#This Row],[CONTRATISTA PRNCIPAL]]),0)</f>
        <v>8.8495575221238937E-3</v>
      </c>
      <c r="U3072" s="33">
        <f ca="1">IF(((TODAY()-Tabla2[[#This Row],[FECHA NACIMIENTO]])/365)&lt;18,"Corregir", IF(((TODAY()-Tabla2[[#This Row],[FECHA NACIMIENTO]])/365)&gt;80, "Corregir",ROUNDDOWN(((TODAY()-Tabla2[[#This Row],[FECHA NACIMIENTO]])/365),0)))</f>
        <v>40</v>
      </c>
      <c r="V307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072" s="34" t="str">
        <f ca="1">+IF(Tabla2[[#This Row],[Edad]]="Corregir","Corregir","Ok")</f>
        <v>Ok</v>
      </c>
      <c r="X3072" s="10" t="str">
        <f>+IFERROR(VLOOKUP(Tabla2[[#This Row],[DISTRITO SEGÚN DNI]],Hoja1!$A$2:$B$55,2,FALSE),"No")</f>
        <v>No</v>
      </c>
      <c r="Y3072" s="10" t="str">
        <f>IF(OR(LOWER(Tabla2[[#This Row],[GENERO]])="masculino", LOWER(Tabla2[[#This Row],[GENERO]])="femenino"),"OK","Corregir")</f>
        <v>OK</v>
      </c>
      <c r="Z3072" s="10" t="str">
        <f>+IF(Tabla2[[#This Row],[Nro. DNI / CE]]="","Corregir",IF(LEN(Tabla2[[#This Row],[Nro. DNI / CE]])&gt;=8,"OK","Corregir"))</f>
        <v>OK</v>
      </c>
      <c r="AA3072" s="10">
        <f>COUNTIF(Tabla2[APELLIDOS Y NOMBRES],Tabla2[[#This Row],[APELLIDOS Y NOMBRES]])</f>
        <v>1</v>
      </c>
      <c r="AB3072" t="str">
        <f ca="1">+IFERROR(IF(Tabla2[[#This Row],[FECHA CESE/BAJA]]="","No Aplica",IF(AND(MONTH(Tabla2[[#This Row],[FECHA CESE/BAJA]])=MONTH(TODAY()-30),YEAR(Tabla2[[#This Row],[FECHA CESE/BAJA]])=YEAR(TODAY())),MONTH(TODAY()-30)&amp;"-"&amp;YEAR(TODAY()),"Borrar")),"No aplica")</f>
        <v>No Aplica</v>
      </c>
      <c r="AC3072" t="str">
        <f ca="1">+IFERROR(IF(Tabla2[[#This Row],[FECHA INICIO DE LABORES EN OBRA]]="","No Aplica",IF(AND(MONTH(Tabla2[[#This Row],[FECHA INICIO DE LABORES EN OBRA]])=MONTH(TODAY()-30),YEAR(Tabla2[[#This Row],[FECHA INICIO DE LABORES EN OBRA]])=YEAR(TODAY())),MONTH(TODAY()-30)&amp;"-"&amp;YEAR(TODAY()),"No Aplica")),"No Aplica")</f>
        <v>No Aplica</v>
      </c>
    </row>
    <row r="3073" spans="1:29" x14ac:dyDescent="0.25">
      <c r="A3073" s="2" t="s">
        <v>9106</v>
      </c>
      <c r="B3073" s="3" t="s">
        <v>9107</v>
      </c>
      <c r="C3073" s="3" t="s">
        <v>9107</v>
      </c>
      <c r="D3073" s="3" t="s">
        <v>608</v>
      </c>
      <c r="E3073" s="3" t="s">
        <v>9161</v>
      </c>
      <c r="F3073" s="36">
        <v>29787</v>
      </c>
      <c r="G3073" s="3">
        <v>2</v>
      </c>
      <c r="H3073" s="3" t="s">
        <v>9162</v>
      </c>
      <c r="I3073" s="3" t="s">
        <v>6891</v>
      </c>
      <c r="J3073" s="3" t="s">
        <v>6972</v>
      </c>
      <c r="K3073" s="3" t="s">
        <v>93</v>
      </c>
      <c r="L3073" s="8" t="s">
        <v>9813</v>
      </c>
      <c r="M3073" s="5"/>
      <c r="N3073" s="13" t="s">
        <v>1043</v>
      </c>
      <c r="O3073" s="5">
        <v>44939</v>
      </c>
      <c r="P3073" s="8">
        <v>1</v>
      </c>
      <c r="Q3073" s="9">
        <v>4</v>
      </c>
      <c r="R3073" s="9" t="str">
        <f>IFERROR(VLOOKUP(Tabla2[[#This Row],[CONTRATISTA PRNCIPAL]],Hoja1!$L$5:$M$9,2,FALSE),"CJV")</f>
        <v>CJV</v>
      </c>
      <c r="S3073" s="9" t="str">
        <f>IF(Tabla2[[#This Row],[EMPRESA]]=Tabla2[[#This Row],[CONTRATISTA PRNCIPAL]],"Principal","Secundaria")</f>
        <v>Principal</v>
      </c>
      <c r="T3073" s="10">
        <f>IFERROR(1/COUNTIF(Tabla2[CONTRATISTA PRNCIPAL],Tabla2[[#This Row],[CONTRATISTA PRNCIPAL]]),0)</f>
        <v>8.8495575221238937E-3</v>
      </c>
      <c r="U3073" s="33">
        <f ca="1">IF(((TODAY()-Tabla2[[#This Row],[FECHA NACIMIENTO]])/365)&lt;18,"Corregir", IF(((TODAY()-Tabla2[[#This Row],[FECHA NACIMIENTO]])/365)&gt;80, "Corregir",ROUNDDOWN(((TODAY()-Tabla2[[#This Row],[FECHA NACIMIENTO]])/365),0)))</f>
        <v>42</v>
      </c>
      <c r="V307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073" s="34" t="str">
        <f ca="1">+IF(Tabla2[[#This Row],[Edad]]="Corregir","Corregir","Ok")</f>
        <v>Ok</v>
      </c>
      <c r="X3073" s="10" t="str">
        <f>+IFERROR(VLOOKUP(Tabla2[[#This Row],[DISTRITO SEGÚN DNI]],Hoja1!$A$2:$B$55,2,FALSE),"No")</f>
        <v>ATE</v>
      </c>
      <c r="Y3073" s="10" t="str">
        <f>IF(OR(LOWER(Tabla2[[#This Row],[GENERO]])="masculino", LOWER(Tabla2[[#This Row],[GENERO]])="femenino"),"OK","Corregir")</f>
        <v>OK</v>
      </c>
      <c r="Z3073" s="10" t="str">
        <f>+IF(Tabla2[[#This Row],[Nro. DNI / CE]]="","Corregir",IF(LEN(Tabla2[[#This Row],[Nro. DNI / CE]])&gt;=8,"OK","Corregir"))</f>
        <v>OK</v>
      </c>
      <c r="AA3073" s="10">
        <f>COUNTIF(Tabla2[APELLIDOS Y NOMBRES],Tabla2[[#This Row],[APELLIDOS Y NOMBRES]])</f>
        <v>1</v>
      </c>
      <c r="AB3073" t="str">
        <f ca="1">+IFERROR(IF(Tabla2[[#This Row],[FECHA CESE/BAJA]]="","No Aplica",IF(AND(MONTH(Tabla2[[#This Row],[FECHA CESE/BAJA]])=MONTH(TODAY()-30),YEAR(Tabla2[[#This Row],[FECHA CESE/BAJA]])=YEAR(TODAY())),MONTH(TODAY()-30)&amp;"-"&amp;YEAR(TODAY()),"Borrar")),"No aplica")</f>
        <v>No Aplica</v>
      </c>
      <c r="AC3073" t="str">
        <f ca="1">+IFERROR(IF(Tabla2[[#This Row],[FECHA INICIO DE LABORES EN OBRA]]="","No Aplica",IF(AND(MONTH(Tabla2[[#This Row],[FECHA INICIO DE LABORES EN OBRA]])=MONTH(TODAY()-30),YEAR(Tabla2[[#This Row],[FECHA INICIO DE LABORES EN OBRA]])=YEAR(TODAY())),MONTH(TODAY()-30)&amp;"-"&amp;YEAR(TODAY()),"No Aplica")),"No Aplica")</f>
        <v>No Aplica</v>
      </c>
    </row>
    <row r="3074" spans="1:29" x14ac:dyDescent="0.25">
      <c r="A3074" s="2" t="s">
        <v>9106</v>
      </c>
      <c r="B3074" s="3" t="s">
        <v>9107</v>
      </c>
      <c r="C3074" s="3" t="s">
        <v>9107</v>
      </c>
      <c r="D3074" s="3" t="s">
        <v>6973</v>
      </c>
      <c r="E3074" s="3" t="s">
        <v>9163</v>
      </c>
      <c r="F3074" s="36">
        <v>28839</v>
      </c>
      <c r="G3074" s="3">
        <v>2</v>
      </c>
      <c r="H3074" s="3" t="s">
        <v>1476</v>
      </c>
      <c r="I3074" s="3" t="s">
        <v>6891</v>
      </c>
      <c r="J3074" s="3" t="s">
        <v>6974</v>
      </c>
      <c r="K3074" s="3" t="s">
        <v>1086</v>
      </c>
      <c r="L3074" s="8" t="s">
        <v>9813</v>
      </c>
      <c r="M3074" s="5"/>
      <c r="N3074" s="13" t="s">
        <v>1043</v>
      </c>
      <c r="O3074" s="5">
        <v>44945</v>
      </c>
      <c r="P3074" s="8">
        <v>1</v>
      </c>
      <c r="Q3074" s="9">
        <v>4</v>
      </c>
      <c r="R3074" s="9" t="str">
        <f>IFERROR(VLOOKUP(Tabla2[[#This Row],[CONTRATISTA PRNCIPAL]],Hoja1!$L$5:$M$9,2,FALSE),"CJV")</f>
        <v>CJV</v>
      </c>
      <c r="S3074" s="9" t="str">
        <f>IF(Tabla2[[#This Row],[EMPRESA]]=Tabla2[[#This Row],[CONTRATISTA PRNCIPAL]],"Principal","Secundaria")</f>
        <v>Principal</v>
      </c>
      <c r="T3074" s="10">
        <f>IFERROR(1/COUNTIF(Tabla2[CONTRATISTA PRNCIPAL],Tabla2[[#This Row],[CONTRATISTA PRNCIPAL]]),0)</f>
        <v>8.8495575221238937E-3</v>
      </c>
      <c r="U3074" s="33">
        <f ca="1">IF(((TODAY()-Tabla2[[#This Row],[FECHA NACIMIENTO]])/365)&lt;18,"Corregir", IF(((TODAY()-Tabla2[[#This Row],[FECHA NACIMIENTO]])/365)&gt;80, "Corregir",ROUNDDOWN(((TODAY()-Tabla2[[#This Row],[FECHA NACIMIENTO]])/365),0)))</f>
        <v>44</v>
      </c>
      <c r="V307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074" s="34" t="str">
        <f ca="1">+IF(Tabla2[[#This Row],[Edad]]="Corregir","Corregir","Ok")</f>
        <v>Ok</v>
      </c>
      <c r="X3074" s="10" t="str">
        <f>+IFERROR(VLOOKUP(Tabla2[[#This Row],[DISTRITO SEGÚN DNI]],Hoja1!$A$2:$B$55,2,FALSE),"No")</f>
        <v>No</v>
      </c>
      <c r="Y3074" s="10" t="str">
        <f>IF(OR(LOWER(Tabla2[[#This Row],[GENERO]])="masculino", LOWER(Tabla2[[#This Row],[GENERO]])="femenino"),"OK","Corregir")</f>
        <v>OK</v>
      </c>
      <c r="Z3074" s="10" t="str">
        <f>+IF(Tabla2[[#This Row],[Nro. DNI / CE]]="","Corregir",IF(LEN(Tabla2[[#This Row],[Nro. DNI / CE]])&gt;=8,"OK","Corregir"))</f>
        <v>OK</v>
      </c>
      <c r="AA3074" s="10">
        <f>COUNTIF(Tabla2[APELLIDOS Y NOMBRES],Tabla2[[#This Row],[APELLIDOS Y NOMBRES]])</f>
        <v>1</v>
      </c>
      <c r="AB3074" t="str">
        <f ca="1">+IFERROR(IF(Tabla2[[#This Row],[FECHA CESE/BAJA]]="","No Aplica",IF(AND(MONTH(Tabla2[[#This Row],[FECHA CESE/BAJA]])=MONTH(TODAY()-30),YEAR(Tabla2[[#This Row],[FECHA CESE/BAJA]])=YEAR(TODAY())),MONTH(TODAY()-30)&amp;"-"&amp;YEAR(TODAY()),"Borrar")),"No aplica")</f>
        <v>No Aplica</v>
      </c>
      <c r="AC3074" t="str">
        <f ca="1">+IFERROR(IF(Tabla2[[#This Row],[FECHA INICIO DE LABORES EN OBRA]]="","No Aplica",IF(AND(MONTH(Tabla2[[#This Row],[FECHA INICIO DE LABORES EN OBRA]])=MONTH(TODAY()-30),YEAR(Tabla2[[#This Row],[FECHA INICIO DE LABORES EN OBRA]])=YEAR(TODAY())),MONTH(TODAY()-30)&amp;"-"&amp;YEAR(TODAY()),"No Aplica")),"No Aplica")</f>
        <v>No Aplica</v>
      </c>
    </row>
    <row r="3075" spans="1:29" x14ac:dyDescent="0.25">
      <c r="A3075" s="2" t="s">
        <v>9106</v>
      </c>
      <c r="B3075" s="3" t="s">
        <v>9107</v>
      </c>
      <c r="C3075" s="3" t="s">
        <v>9107</v>
      </c>
      <c r="D3075" s="3" t="s">
        <v>6975</v>
      </c>
      <c r="E3075" s="3" t="s">
        <v>9164</v>
      </c>
      <c r="F3075" s="36">
        <v>29773</v>
      </c>
      <c r="G3075" s="3">
        <v>2</v>
      </c>
      <c r="H3075" s="3" t="s">
        <v>1623</v>
      </c>
      <c r="I3075" s="3" t="s">
        <v>6891</v>
      </c>
      <c r="J3075" s="3" t="s">
        <v>6976</v>
      </c>
      <c r="K3075" s="3" t="s">
        <v>6977</v>
      </c>
      <c r="L3075" s="8" t="s">
        <v>9813</v>
      </c>
      <c r="M3075" s="5"/>
      <c r="N3075" s="13" t="s">
        <v>1043</v>
      </c>
      <c r="O3075" s="5">
        <v>44945</v>
      </c>
      <c r="P3075" s="8">
        <v>1</v>
      </c>
      <c r="Q3075" s="9">
        <v>4</v>
      </c>
      <c r="R3075" s="9" t="str">
        <f>IFERROR(VLOOKUP(Tabla2[[#This Row],[CONTRATISTA PRNCIPAL]],Hoja1!$L$5:$M$9,2,FALSE),"CJV")</f>
        <v>CJV</v>
      </c>
      <c r="S3075" s="9" t="str">
        <f>IF(Tabla2[[#This Row],[EMPRESA]]=Tabla2[[#This Row],[CONTRATISTA PRNCIPAL]],"Principal","Secundaria")</f>
        <v>Principal</v>
      </c>
      <c r="T3075" s="10">
        <f>IFERROR(1/COUNTIF(Tabla2[CONTRATISTA PRNCIPAL],Tabla2[[#This Row],[CONTRATISTA PRNCIPAL]]),0)</f>
        <v>8.8495575221238937E-3</v>
      </c>
      <c r="U3075" s="33">
        <f ca="1">IF(((TODAY()-Tabla2[[#This Row],[FECHA NACIMIENTO]])/365)&lt;18,"Corregir", IF(((TODAY()-Tabla2[[#This Row],[FECHA NACIMIENTO]])/365)&gt;80, "Corregir",ROUNDDOWN(((TODAY()-Tabla2[[#This Row],[FECHA NACIMIENTO]])/365),0)))</f>
        <v>42</v>
      </c>
      <c r="V307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075" s="34" t="str">
        <f ca="1">+IF(Tabla2[[#This Row],[Edad]]="Corregir","Corregir","Ok")</f>
        <v>Ok</v>
      </c>
      <c r="X3075" s="10" t="str">
        <f>+IFERROR(VLOOKUP(Tabla2[[#This Row],[DISTRITO SEGÚN DNI]],Hoja1!$A$2:$B$55,2,FALSE),"No")</f>
        <v>No</v>
      </c>
      <c r="Y3075" s="10" t="str">
        <f>IF(OR(LOWER(Tabla2[[#This Row],[GENERO]])="masculino", LOWER(Tabla2[[#This Row],[GENERO]])="femenino"),"OK","Corregir")</f>
        <v>OK</v>
      </c>
      <c r="Z3075" s="10" t="str">
        <f>+IF(Tabla2[[#This Row],[Nro. DNI / CE]]="","Corregir",IF(LEN(Tabla2[[#This Row],[Nro. DNI / CE]])&gt;=8,"OK","Corregir"))</f>
        <v>OK</v>
      </c>
      <c r="AA3075" s="10">
        <f>COUNTIF(Tabla2[APELLIDOS Y NOMBRES],Tabla2[[#This Row],[APELLIDOS Y NOMBRES]])</f>
        <v>1</v>
      </c>
      <c r="AB3075" t="str">
        <f ca="1">+IFERROR(IF(Tabla2[[#This Row],[FECHA CESE/BAJA]]="","No Aplica",IF(AND(MONTH(Tabla2[[#This Row],[FECHA CESE/BAJA]])=MONTH(TODAY()-30),YEAR(Tabla2[[#This Row],[FECHA CESE/BAJA]])=YEAR(TODAY())),MONTH(TODAY()-30)&amp;"-"&amp;YEAR(TODAY()),"Borrar")),"No aplica")</f>
        <v>No Aplica</v>
      </c>
      <c r="AC3075" t="str">
        <f ca="1">+IFERROR(IF(Tabla2[[#This Row],[FECHA INICIO DE LABORES EN OBRA]]="","No Aplica",IF(AND(MONTH(Tabla2[[#This Row],[FECHA INICIO DE LABORES EN OBRA]])=MONTH(TODAY()-30),YEAR(Tabla2[[#This Row],[FECHA INICIO DE LABORES EN OBRA]])=YEAR(TODAY())),MONTH(TODAY()-30)&amp;"-"&amp;YEAR(TODAY()),"No Aplica")),"No Aplica")</f>
        <v>No Aplica</v>
      </c>
    </row>
    <row r="3076" spans="1:29" x14ac:dyDescent="0.25">
      <c r="A3076" s="2" t="s">
        <v>9106</v>
      </c>
      <c r="B3076" s="3" t="s">
        <v>9107</v>
      </c>
      <c r="C3076" s="3" t="s">
        <v>9107</v>
      </c>
      <c r="D3076" s="3" t="s">
        <v>609</v>
      </c>
      <c r="E3076" s="3" t="s">
        <v>9165</v>
      </c>
      <c r="F3076" s="36">
        <v>26899</v>
      </c>
      <c r="G3076" s="3">
        <v>2</v>
      </c>
      <c r="H3076" s="3" t="s">
        <v>6978</v>
      </c>
      <c r="I3076" s="3" t="s">
        <v>6891</v>
      </c>
      <c r="J3076" s="3" t="s">
        <v>6979</v>
      </c>
      <c r="K3076" s="3" t="s">
        <v>99</v>
      </c>
      <c r="L3076" s="8" t="s">
        <v>9813</v>
      </c>
      <c r="M3076" s="5"/>
      <c r="N3076" s="13" t="s">
        <v>1043</v>
      </c>
      <c r="O3076" s="5">
        <v>44949</v>
      </c>
      <c r="P3076" s="8">
        <v>1</v>
      </c>
      <c r="Q3076" s="9">
        <v>4</v>
      </c>
      <c r="R3076" s="9" t="str">
        <f>IFERROR(VLOOKUP(Tabla2[[#This Row],[CONTRATISTA PRNCIPAL]],Hoja1!$L$5:$M$9,2,FALSE),"CJV")</f>
        <v>CJV</v>
      </c>
      <c r="S3076" s="9" t="str">
        <f>IF(Tabla2[[#This Row],[EMPRESA]]=Tabla2[[#This Row],[CONTRATISTA PRNCIPAL]],"Principal","Secundaria")</f>
        <v>Principal</v>
      </c>
      <c r="T3076" s="10">
        <f>IFERROR(1/COUNTIF(Tabla2[CONTRATISTA PRNCIPAL],Tabla2[[#This Row],[CONTRATISTA PRNCIPAL]]),0)</f>
        <v>8.8495575221238937E-3</v>
      </c>
      <c r="U3076" s="33">
        <f ca="1">IF(((TODAY()-Tabla2[[#This Row],[FECHA NACIMIENTO]])/365)&lt;18,"Corregir", IF(((TODAY()-Tabla2[[#This Row],[FECHA NACIMIENTO]])/365)&gt;80, "Corregir",ROUNDDOWN(((TODAY()-Tabla2[[#This Row],[FECHA NACIMIENTO]])/365),0)))</f>
        <v>50</v>
      </c>
      <c r="V307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076" s="34" t="str">
        <f ca="1">+IF(Tabla2[[#This Row],[Edad]]="Corregir","Corregir","Ok")</f>
        <v>Ok</v>
      </c>
      <c r="X3076" s="10" t="str">
        <f>+IFERROR(VLOOKUP(Tabla2[[#This Row],[DISTRITO SEGÚN DNI]],Hoja1!$A$2:$B$55,2,FALSE),"No")</f>
        <v>LA VICTORIA</v>
      </c>
      <c r="Y3076" s="10" t="str">
        <f>IF(OR(LOWER(Tabla2[[#This Row],[GENERO]])="masculino", LOWER(Tabla2[[#This Row],[GENERO]])="femenino"),"OK","Corregir")</f>
        <v>OK</v>
      </c>
      <c r="Z3076" s="10" t="str">
        <f>+IF(Tabla2[[#This Row],[Nro. DNI / CE]]="","Corregir",IF(LEN(Tabla2[[#This Row],[Nro. DNI / CE]])&gt;=8,"OK","Corregir"))</f>
        <v>OK</v>
      </c>
      <c r="AA3076" s="10">
        <f>COUNTIF(Tabla2[APELLIDOS Y NOMBRES],Tabla2[[#This Row],[APELLIDOS Y NOMBRES]])</f>
        <v>1</v>
      </c>
      <c r="AB3076" t="str">
        <f ca="1">+IFERROR(IF(Tabla2[[#This Row],[FECHA CESE/BAJA]]="","No Aplica",IF(AND(MONTH(Tabla2[[#This Row],[FECHA CESE/BAJA]])=MONTH(TODAY()-30),YEAR(Tabla2[[#This Row],[FECHA CESE/BAJA]])=YEAR(TODAY())),MONTH(TODAY()-30)&amp;"-"&amp;YEAR(TODAY()),"Borrar")),"No aplica")</f>
        <v>No Aplica</v>
      </c>
      <c r="AC3076" t="str">
        <f ca="1">+IFERROR(IF(Tabla2[[#This Row],[FECHA INICIO DE LABORES EN OBRA]]="","No Aplica",IF(AND(MONTH(Tabla2[[#This Row],[FECHA INICIO DE LABORES EN OBRA]])=MONTH(TODAY()-30),YEAR(Tabla2[[#This Row],[FECHA INICIO DE LABORES EN OBRA]])=YEAR(TODAY())),MONTH(TODAY()-30)&amp;"-"&amp;YEAR(TODAY()),"No Aplica")),"No Aplica")</f>
        <v>No Aplica</v>
      </c>
    </row>
    <row r="3077" spans="1:29" x14ac:dyDescent="0.25">
      <c r="A3077" s="2" t="s">
        <v>9106</v>
      </c>
      <c r="B3077" s="3" t="s">
        <v>9107</v>
      </c>
      <c r="C3077" s="3" t="s">
        <v>9107</v>
      </c>
      <c r="D3077" s="3" t="s">
        <v>610</v>
      </c>
      <c r="E3077" s="3" t="s">
        <v>9166</v>
      </c>
      <c r="F3077" s="36">
        <v>25428</v>
      </c>
      <c r="G3077" s="3">
        <v>1</v>
      </c>
      <c r="H3077" s="3" t="s">
        <v>6149</v>
      </c>
      <c r="I3077" s="3" t="s">
        <v>6891</v>
      </c>
      <c r="J3077" s="3" t="s">
        <v>6980</v>
      </c>
      <c r="K3077" s="3" t="s">
        <v>128</v>
      </c>
      <c r="L3077" s="8" t="s">
        <v>9813</v>
      </c>
      <c r="M3077" s="5"/>
      <c r="N3077" s="13" t="s">
        <v>1043</v>
      </c>
      <c r="O3077" s="5">
        <v>44950</v>
      </c>
      <c r="P3077" s="8">
        <v>1</v>
      </c>
      <c r="Q3077" s="9">
        <v>1</v>
      </c>
      <c r="R3077" s="9" t="str">
        <f>IFERROR(VLOOKUP(Tabla2[[#This Row],[CONTRATISTA PRNCIPAL]],Hoja1!$L$5:$M$9,2,FALSE),"CJV")</f>
        <v>CJV</v>
      </c>
      <c r="S3077" s="9" t="str">
        <f>IF(Tabla2[[#This Row],[EMPRESA]]=Tabla2[[#This Row],[CONTRATISTA PRNCIPAL]],"Principal","Secundaria")</f>
        <v>Principal</v>
      </c>
      <c r="T3077" s="10">
        <f>IFERROR(1/COUNTIF(Tabla2[CONTRATISTA PRNCIPAL],Tabla2[[#This Row],[CONTRATISTA PRNCIPAL]]),0)</f>
        <v>8.8495575221238937E-3</v>
      </c>
      <c r="U3077" s="33">
        <f ca="1">IF(((TODAY()-Tabla2[[#This Row],[FECHA NACIMIENTO]])/365)&lt;18,"Corregir", IF(((TODAY()-Tabla2[[#This Row],[FECHA NACIMIENTO]])/365)&gt;80, "Corregir",ROUNDDOWN(((TODAY()-Tabla2[[#This Row],[FECHA NACIMIENTO]])/365),0)))</f>
        <v>54</v>
      </c>
      <c r="V307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077" s="34" t="str">
        <f ca="1">+IF(Tabla2[[#This Row],[Edad]]="Corregir","Corregir","Ok")</f>
        <v>Ok</v>
      </c>
      <c r="X3077" s="10" t="str">
        <f>+IFERROR(VLOOKUP(Tabla2[[#This Row],[DISTRITO SEGÚN DNI]],Hoja1!$A$2:$B$55,2,FALSE),"No")</f>
        <v>CALLAO</v>
      </c>
      <c r="Y3077" s="10" t="str">
        <f>IF(OR(LOWER(Tabla2[[#This Row],[GENERO]])="masculino", LOWER(Tabla2[[#This Row],[GENERO]])="femenino"),"OK","Corregir")</f>
        <v>OK</v>
      </c>
      <c r="Z3077" s="10" t="str">
        <f>+IF(Tabla2[[#This Row],[Nro. DNI / CE]]="","Corregir",IF(LEN(Tabla2[[#This Row],[Nro. DNI / CE]])&gt;=8,"OK","Corregir"))</f>
        <v>OK</v>
      </c>
      <c r="AA3077" s="10">
        <f>COUNTIF(Tabla2[APELLIDOS Y NOMBRES],Tabla2[[#This Row],[APELLIDOS Y NOMBRES]])</f>
        <v>1</v>
      </c>
      <c r="AB3077" t="str">
        <f ca="1">+IFERROR(IF(Tabla2[[#This Row],[FECHA CESE/BAJA]]="","No Aplica",IF(AND(MONTH(Tabla2[[#This Row],[FECHA CESE/BAJA]])=MONTH(TODAY()-30),YEAR(Tabla2[[#This Row],[FECHA CESE/BAJA]])=YEAR(TODAY())),MONTH(TODAY()-30)&amp;"-"&amp;YEAR(TODAY()),"Borrar")),"No aplica")</f>
        <v>No Aplica</v>
      </c>
      <c r="AC3077" t="str">
        <f ca="1">+IFERROR(IF(Tabla2[[#This Row],[FECHA INICIO DE LABORES EN OBRA]]="","No Aplica",IF(AND(MONTH(Tabla2[[#This Row],[FECHA INICIO DE LABORES EN OBRA]])=MONTH(TODAY()-30),YEAR(Tabla2[[#This Row],[FECHA INICIO DE LABORES EN OBRA]])=YEAR(TODAY())),MONTH(TODAY()-30)&amp;"-"&amp;YEAR(TODAY()),"No Aplica")),"No Aplica")</f>
        <v>No Aplica</v>
      </c>
    </row>
    <row r="3078" spans="1:29" x14ac:dyDescent="0.25">
      <c r="A3078" s="2" t="s">
        <v>9106</v>
      </c>
      <c r="B3078" s="3" t="s">
        <v>9107</v>
      </c>
      <c r="C3078" s="3" t="s">
        <v>9107</v>
      </c>
      <c r="D3078" s="3" t="s">
        <v>6981</v>
      </c>
      <c r="E3078" s="3" t="s">
        <v>9167</v>
      </c>
      <c r="F3078" s="36">
        <v>33824</v>
      </c>
      <c r="G3078" s="3">
        <v>2</v>
      </c>
      <c r="H3078" s="3" t="s">
        <v>6982</v>
      </c>
      <c r="I3078" s="3" t="s">
        <v>6891</v>
      </c>
      <c r="J3078" s="3" t="s">
        <v>6983</v>
      </c>
      <c r="K3078" s="3" t="s">
        <v>1210</v>
      </c>
      <c r="L3078" s="8" t="s">
        <v>9813</v>
      </c>
      <c r="M3078" s="5"/>
      <c r="N3078" s="13" t="s">
        <v>1043</v>
      </c>
      <c r="O3078" s="5">
        <v>44953</v>
      </c>
      <c r="P3078" s="8">
        <v>1</v>
      </c>
      <c r="Q3078" s="9">
        <v>4</v>
      </c>
      <c r="R3078" s="9" t="str">
        <f>IFERROR(VLOOKUP(Tabla2[[#This Row],[CONTRATISTA PRNCIPAL]],Hoja1!$L$5:$M$9,2,FALSE),"CJV")</f>
        <v>CJV</v>
      </c>
      <c r="S3078" s="9" t="str">
        <f>IF(Tabla2[[#This Row],[EMPRESA]]=Tabla2[[#This Row],[CONTRATISTA PRNCIPAL]],"Principal","Secundaria")</f>
        <v>Principal</v>
      </c>
      <c r="T3078" s="10">
        <f>IFERROR(1/COUNTIF(Tabla2[CONTRATISTA PRNCIPAL],Tabla2[[#This Row],[CONTRATISTA PRNCIPAL]]),0)</f>
        <v>8.8495575221238937E-3</v>
      </c>
      <c r="U3078" s="33">
        <f ca="1">IF(((TODAY()-Tabla2[[#This Row],[FECHA NACIMIENTO]])/365)&lt;18,"Corregir", IF(((TODAY()-Tabla2[[#This Row],[FECHA NACIMIENTO]])/365)&gt;80, "Corregir",ROUNDDOWN(((TODAY()-Tabla2[[#This Row],[FECHA NACIMIENTO]])/365),0)))</f>
        <v>31</v>
      </c>
      <c r="V307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078" s="34" t="str">
        <f ca="1">+IF(Tabla2[[#This Row],[Edad]]="Corregir","Corregir","Ok")</f>
        <v>Ok</v>
      </c>
      <c r="X3078" s="10" t="str">
        <f>+IFERROR(VLOOKUP(Tabla2[[#This Row],[DISTRITO SEGÚN DNI]],Hoja1!$A$2:$B$55,2,FALSE),"No")</f>
        <v>No</v>
      </c>
      <c r="Y3078" s="10" t="str">
        <f>IF(OR(LOWER(Tabla2[[#This Row],[GENERO]])="masculino", LOWER(Tabla2[[#This Row],[GENERO]])="femenino"),"OK","Corregir")</f>
        <v>OK</v>
      </c>
      <c r="Z3078" s="10" t="str">
        <f>+IF(Tabla2[[#This Row],[Nro. DNI / CE]]="","Corregir",IF(LEN(Tabla2[[#This Row],[Nro. DNI / CE]])&gt;=8,"OK","Corregir"))</f>
        <v>OK</v>
      </c>
      <c r="AA3078" s="10">
        <f>COUNTIF(Tabla2[APELLIDOS Y NOMBRES],Tabla2[[#This Row],[APELLIDOS Y NOMBRES]])</f>
        <v>1</v>
      </c>
      <c r="AB3078" t="str">
        <f ca="1">+IFERROR(IF(Tabla2[[#This Row],[FECHA CESE/BAJA]]="","No Aplica",IF(AND(MONTH(Tabla2[[#This Row],[FECHA CESE/BAJA]])=MONTH(TODAY()-30),YEAR(Tabla2[[#This Row],[FECHA CESE/BAJA]])=YEAR(TODAY())),MONTH(TODAY()-30)&amp;"-"&amp;YEAR(TODAY()),"Borrar")),"No aplica")</f>
        <v>No Aplica</v>
      </c>
      <c r="AC3078" t="str">
        <f ca="1">+IFERROR(IF(Tabla2[[#This Row],[FECHA INICIO DE LABORES EN OBRA]]="","No Aplica",IF(AND(MONTH(Tabla2[[#This Row],[FECHA INICIO DE LABORES EN OBRA]])=MONTH(TODAY()-30),YEAR(Tabla2[[#This Row],[FECHA INICIO DE LABORES EN OBRA]])=YEAR(TODAY())),MONTH(TODAY()-30)&amp;"-"&amp;YEAR(TODAY()),"No Aplica")),"No Aplica")</f>
        <v>No Aplica</v>
      </c>
    </row>
    <row r="3079" spans="1:29" x14ac:dyDescent="0.25">
      <c r="A3079" s="2" t="s">
        <v>9106</v>
      </c>
      <c r="B3079" s="3" t="s">
        <v>9107</v>
      </c>
      <c r="C3079" s="3" t="s">
        <v>9107</v>
      </c>
      <c r="D3079" s="3" t="s">
        <v>6984</v>
      </c>
      <c r="E3079" s="3" t="s">
        <v>9168</v>
      </c>
      <c r="F3079" s="36">
        <v>32267</v>
      </c>
      <c r="G3079" s="3">
        <v>2</v>
      </c>
      <c r="H3079" s="3" t="s">
        <v>9169</v>
      </c>
      <c r="I3079" s="3" t="s">
        <v>6891</v>
      </c>
      <c r="J3079" s="3" t="s">
        <v>6985</v>
      </c>
      <c r="K3079" s="3" t="s">
        <v>1054</v>
      </c>
      <c r="L3079" s="8" t="s">
        <v>9813</v>
      </c>
      <c r="M3079" s="5"/>
      <c r="N3079" s="13" t="s">
        <v>1043</v>
      </c>
      <c r="O3079" s="5">
        <v>44957</v>
      </c>
      <c r="P3079" s="8">
        <v>1</v>
      </c>
      <c r="Q3079" s="9">
        <v>4</v>
      </c>
      <c r="R3079" s="9" t="str">
        <f>IFERROR(VLOOKUP(Tabla2[[#This Row],[CONTRATISTA PRNCIPAL]],Hoja1!$L$5:$M$9,2,FALSE),"CJV")</f>
        <v>CJV</v>
      </c>
      <c r="S3079" s="9" t="str">
        <f>IF(Tabla2[[#This Row],[EMPRESA]]=Tabla2[[#This Row],[CONTRATISTA PRNCIPAL]],"Principal","Secundaria")</f>
        <v>Principal</v>
      </c>
      <c r="T3079" s="10">
        <f>IFERROR(1/COUNTIF(Tabla2[CONTRATISTA PRNCIPAL],Tabla2[[#This Row],[CONTRATISTA PRNCIPAL]]),0)</f>
        <v>8.8495575221238937E-3</v>
      </c>
      <c r="U3079" s="33">
        <f ca="1">IF(((TODAY()-Tabla2[[#This Row],[FECHA NACIMIENTO]])/365)&lt;18,"Corregir", IF(((TODAY()-Tabla2[[#This Row],[FECHA NACIMIENTO]])/365)&gt;80, "Corregir",ROUNDDOWN(((TODAY()-Tabla2[[#This Row],[FECHA NACIMIENTO]])/365),0)))</f>
        <v>35</v>
      </c>
      <c r="V307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079" s="34" t="str">
        <f ca="1">+IF(Tabla2[[#This Row],[Edad]]="Corregir","Corregir","Ok")</f>
        <v>Ok</v>
      </c>
      <c r="X3079" s="10" t="str">
        <f>+IFERROR(VLOOKUP(Tabla2[[#This Row],[DISTRITO SEGÚN DNI]],Hoja1!$A$2:$B$55,2,FALSE),"No")</f>
        <v>No</v>
      </c>
      <c r="Y3079" s="10" t="str">
        <f>IF(OR(LOWER(Tabla2[[#This Row],[GENERO]])="masculino", LOWER(Tabla2[[#This Row],[GENERO]])="femenino"),"OK","Corregir")</f>
        <v>OK</v>
      </c>
      <c r="Z3079" s="10" t="str">
        <f>+IF(Tabla2[[#This Row],[Nro. DNI / CE]]="","Corregir",IF(LEN(Tabla2[[#This Row],[Nro. DNI / CE]])&gt;=8,"OK","Corregir"))</f>
        <v>OK</v>
      </c>
      <c r="AA3079" s="10">
        <f>COUNTIF(Tabla2[APELLIDOS Y NOMBRES],Tabla2[[#This Row],[APELLIDOS Y NOMBRES]])</f>
        <v>1</v>
      </c>
      <c r="AB3079" t="str">
        <f ca="1">+IFERROR(IF(Tabla2[[#This Row],[FECHA CESE/BAJA]]="","No Aplica",IF(AND(MONTH(Tabla2[[#This Row],[FECHA CESE/BAJA]])=MONTH(TODAY()-30),YEAR(Tabla2[[#This Row],[FECHA CESE/BAJA]])=YEAR(TODAY())),MONTH(TODAY()-30)&amp;"-"&amp;YEAR(TODAY()),"Borrar")),"No aplica")</f>
        <v>No Aplica</v>
      </c>
      <c r="AC3079" t="str">
        <f ca="1">+IFERROR(IF(Tabla2[[#This Row],[FECHA INICIO DE LABORES EN OBRA]]="","No Aplica",IF(AND(MONTH(Tabla2[[#This Row],[FECHA INICIO DE LABORES EN OBRA]])=MONTH(TODAY()-30),YEAR(Tabla2[[#This Row],[FECHA INICIO DE LABORES EN OBRA]])=YEAR(TODAY())),MONTH(TODAY()-30)&amp;"-"&amp;YEAR(TODAY()),"No Aplica")),"No Aplica")</f>
        <v>No Aplica</v>
      </c>
    </row>
    <row r="3080" spans="1:29" x14ac:dyDescent="0.25">
      <c r="A3080" s="2" t="s">
        <v>9106</v>
      </c>
      <c r="B3080" s="3" t="s">
        <v>9107</v>
      </c>
      <c r="C3080" s="3" t="s">
        <v>9107</v>
      </c>
      <c r="D3080" s="3" t="s">
        <v>6986</v>
      </c>
      <c r="E3080" s="3" t="s">
        <v>9170</v>
      </c>
      <c r="F3080" s="36">
        <v>30825</v>
      </c>
      <c r="G3080" s="3">
        <v>2</v>
      </c>
      <c r="H3080" s="3" t="s">
        <v>1444</v>
      </c>
      <c r="I3080" s="3" t="s">
        <v>6891</v>
      </c>
      <c r="J3080" s="3" t="s">
        <v>6987</v>
      </c>
      <c r="K3080" s="3" t="s">
        <v>1063</v>
      </c>
      <c r="L3080" s="8" t="s">
        <v>9813</v>
      </c>
      <c r="M3080" s="5"/>
      <c r="N3080" s="13" t="s">
        <v>1043</v>
      </c>
      <c r="O3080" s="5">
        <v>44957</v>
      </c>
      <c r="P3080" s="8">
        <v>1</v>
      </c>
      <c r="Q3080" s="9">
        <v>4</v>
      </c>
      <c r="R3080" s="9" t="str">
        <f>IFERROR(VLOOKUP(Tabla2[[#This Row],[CONTRATISTA PRNCIPAL]],Hoja1!$L$5:$M$9,2,FALSE),"CJV")</f>
        <v>CJV</v>
      </c>
      <c r="S3080" s="9" t="str">
        <f>IF(Tabla2[[#This Row],[EMPRESA]]=Tabla2[[#This Row],[CONTRATISTA PRNCIPAL]],"Principal","Secundaria")</f>
        <v>Principal</v>
      </c>
      <c r="T3080" s="10">
        <f>IFERROR(1/COUNTIF(Tabla2[CONTRATISTA PRNCIPAL],Tabla2[[#This Row],[CONTRATISTA PRNCIPAL]]),0)</f>
        <v>8.8495575221238937E-3</v>
      </c>
      <c r="U3080" s="33">
        <f ca="1">IF(((TODAY()-Tabla2[[#This Row],[FECHA NACIMIENTO]])/365)&lt;18,"Corregir", IF(((TODAY()-Tabla2[[#This Row],[FECHA NACIMIENTO]])/365)&gt;80, "Corregir",ROUNDDOWN(((TODAY()-Tabla2[[#This Row],[FECHA NACIMIENTO]])/365),0)))</f>
        <v>39</v>
      </c>
      <c r="V308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080" s="34" t="str">
        <f ca="1">+IF(Tabla2[[#This Row],[Edad]]="Corregir","Corregir","Ok")</f>
        <v>Ok</v>
      </c>
      <c r="X3080" s="10" t="str">
        <f>+IFERROR(VLOOKUP(Tabla2[[#This Row],[DISTRITO SEGÚN DNI]],Hoja1!$A$2:$B$55,2,FALSE),"No")</f>
        <v>No</v>
      </c>
      <c r="Y3080" s="10" t="str">
        <f>IF(OR(LOWER(Tabla2[[#This Row],[GENERO]])="masculino", LOWER(Tabla2[[#This Row],[GENERO]])="femenino"),"OK","Corregir")</f>
        <v>OK</v>
      </c>
      <c r="Z3080" s="10" t="str">
        <f>+IF(Tabla2[[#This Row],[Nro. DNI / CE]]="","Corregir",IF(LEN(Tabla2[[#This Row],[Nro. DNI / CE]])&gt;=8,"OK","Corregir"))</f>
        <v>OK</v>
      </c>
      <c r="AA3080" s="10">
        <f>COUNTIF(Tabla2[APELLIDOS Y NOMBRES],Tabla2[[#This Row],[APELLIDOS Y NOMBRES]])</f>
        <v>1</v>
      </c>
      <c r="AB3080" t="str">
        <f ca="1">+IFERROR(IF(Tabla2[[#This Row],[FECHA CESE/BAJA]]="","No Aplica",IF(AND(MONTH(Tabla2[[#This Row],[FECHA CESE/BAJA]])=MONTH(TODAY()-30),YEAR(Tabla2[[#This Row],[FECHA CESE/BAJA]])=YEAR(TODAY())),MONTH(TODAY()-30)&amp;"-"&amp;YEAR(TODAY()),"Borrar")),"No aplica")</f>
        <v>No Aplica</v>
      </c>
      <c r="AC3080" t="str">
        <f ca="1">+IFERROR(IF(Tabla2[[#This Row],[FECHA INICIO DE LABORES EN OBRA]]="","No Aplica",IF(AND(MONTH(Tabla2[[#This Row],[FECHA INICIO DE LABORES EN OBRA]])=MONTH(TODAY()-30),YEAR(Tabla2[[#This Row],[FECHA INICIO DE LABORES EN OBRA]])=YEAR(TODAY())),MONTH(TODAY()-30)&amp;"-"&amp;YEAR(TODAY()),"No Aplica")),"No Aplica")</f>
        <v>No Aplica</v>
      </c>
    </row>
    <row r="3081" spans="1:29" x14ac:dyDescent="0.25">
      <c r="A3081" s="2" t="s">
        <v>9106</v>
      </c>
      <c r="B3081" s="3" t="s">
        <v>9107</v>
      </c>
      <c r="C3081" s="3" t="s">
        <v>9107</v>
      </c>
      <c r="D3081" s="3" t="s">
        <v>6988</v>
      </c>
      <c r="E3081" s="3" t="s">
        <v>9171</v>
      </c>
      <c r="F3081" s="36">
        <v>31185</v>
      </c>
      <c r="G3081" s="3">
        <v>2</v>
      </c>
      <c r="H3081" s="3" t="s">
        <v>6989</v>
      </c>
      <c r="I3081" s="3" t="s">
        <v>6891</v>
      </c>
      <c r="J3081" s="3" t="s">
        <v>6990</v>
      </c>
      <c r="K3081" s="3" t="s">
        <v>1063</v>
      </c>
      <c r="L3081" s="8" t="s">
        <v>9813</v>
      </c>
      <c r="M3081" s="5"/>
      <c r="N3081" s="13" t="s">
        <v>1043</v>
      </c>
      <c r="O3081" s="5">
        <v>44957</v>
      </c>
      <c r="P3081" s="8">
        <v>1</v>
      </c>
      <c r="Q3081" s="9">
        <v>4</v>
      </c>
      <c r="R3081" s="9" t="str">
        <f>IFERROR(VLOOKUP(Tabla2[[#This Row],[CONTRATISTA PRNCIPAL]],Hoja1!$L$5:$M$9,2,FALSE),"CJV")</f>
        <v>CJV</v>
      </c>
      <c r="S3081" s="9" t="str">
        <f>IF(Tabla2[[#This Row],[EMPRESA]]=Tabla2[[#This Row],[CONTRATISTA PRNCIPAL]],"Principal","Secundaria")</f>
        <v>Principal</v>
      </c>
      <c r="T3081" s="10">
        <f>IFERROR(1/COUNTIF(Tabla2[CONTRATISTA PRNCIPAL],Tabla2[[#This Row],[CONTRATISTA PRNCIPAL]]),0)</f>
        <v>8.8495575221238937E-3</v>
      </c>
      <c r="U3081" s="33">
        <f ca="1">IF(((TODAY()-Tabla2[[#This Row],[FECHA NACIMIENTO]])/365)&lt;18,"Corregir", IF(((TODAY()-Tabla2[[#This Row],[FECHA NACIMIENTO]])/365)&gt;80, "Corregir",ROUNDDOWN(((TODAY()-Tabla2[[#This Row],[FECHA NACIMIENTO]])/365),0)))</f>
        <v>38</v>
      </c>
      <c r="V308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081" s="34" t="str">
        <f ca="1">+IF(Tabla2[[#This Row],[Edad]]="Corregir","Corregir","Ok")</f>
        <v>Ok</v>
      </c>
      <c r="X3081" s="10" t="str">
        <f>+IFERROR(VLOOKUP(Tabla2[[#This Row],[DISTRITO SEGÚN DNI]],Hoja1!$A$2:$B$55,2,FALSE),"No")</f>
        <v>No</v>
      </c>
      <c r="Y3081" s="10" t="str">
        <f>IF(OR(LOWER(Tabla2[[#This Row],[GENERO]])="masculino", LOWER(Tabla2[[#This Row],[GENERO]])="femenino"),"OK","Corregir")</f>
        <v>OK</v>
      </c>
      <c r="Z3081" s="10" t="str">
        <f>+IF(Tabla2[[#This Row],[Nro. DNI / CE]]="","Corregir",IF(LEN(Tabla2[[#This Row],[Nro. DNI / CE]])&gt;=8,"OK","Corregir"))</f>
        <v>OK</v>
      </c>
      <c r="AA3081" s="10">
        <f>COUNTIF(Tabla2[APELLIDOS Y NOMBRES],Tabla2[[#This Row],[APELLIDOS Y NOMBRES]])</f>
        <v>1</v>
      </c>
      <c r="AB3081" t="str">
        <f ca="1">+IFERROR(IF(Tabla2[[#This Row],[FECHA CESE/BAJA]]="","No Aplica",IF(AND(MONTH(Tabla2[[#This Row],[FECHA CESE/BAJA]])=MONTH(TODAY()-30),YEAR(Tabla2[[#This Row],[FECHA CESE/BAJA]])=YEAR(TODAY())),MONTH(TODAY()-30)&amp;"-"&amp;YEAR(TODAY()),"Borrar")),"No aplica")</f>
        <v>No Aplica</v>
      </c>
      <c r="AC3081" t="str">
        <f ca="1">+IFERROR(IF(Tabla2[[#This Row],[FECHA INICIO DE LABORES EN OBRA]]="","No Aplica",IF(AND(MONTH(Tabla2[[#This Row],[FECHA INICIO DE LABORES EN OBRA]])=MONTH(TODAY()-30),YEAR(Tabla2[[#This Row],[FECHA INICIO DE LABORES EN OBRA]])=YEAR(TODAY())),MONTH(TODAY()-30)&amp;"-"&amp;YEAR(TODAY()),"No Aplica")),"No Aplica")</f>
        <v>No Aplica</v>
      </c>
    </row>
    <row r="3082" spans="1:29" x14ac:dyDescent="0.25">
      <c r="A3082" s="2" t="s">
        <v>9106</v>
      </c>
      <c r="B3082" s="3" t="s">
        <v>9107</v>
      </c>
      <c r="C3082" s="3" t="s">
        <v>9107</v>
      </c>
      <c r="D3082" s="3" t="s">
        <v>6991</v>
      </c>
      <c r="E3082" s="3" t="s">
        <v>9172</v>
      </c>
      <c r="F3082" s="36">
        <v>26079</v>
      </c>
      <c r="G3082" s="3">
        <v>2</v>
      </c>
      <c r="H3082" s="3" t="s">
        <v>6989</v>
      </c>
      <c r="I3082" s="3" t="s">
        <v>6891</v>
      </c>
      <c r="J3082" s="3" t="s">
        <v>6992</v>
      </c>
      <c r="K3082" s="3" t="s">
        <v>1095</v>
      </c>
      <c r="L3082" s="8" t="s">
        <v>9813</v>
      </c>
      <c r="M3082" s="5"/>
      <c r="N3082" s="13" t="s">
        <v>1043</v>
      </c>
      <c r="O3082" s="5">
        <v>44960</v>
      </c>
      <c r="P3082" s="8">
        <v>1</v>
      </c>
      <c r="Q3082" s="9">
        <v>4</v>
      </c>
      <c r="R3082" s="9" t="str">
        <f>IFERROR(VLOOKUP(Tabla2[[#This Row],[CONTRATISTA PRNCIPAL]],Hoja1!$L$5:$M$9,2,FALSE),"CJV")</f>
        <v>CJV</v>
      </c>
      <c r="S3082" s="9" t="str">
        <f>IF(Tabla2[[#This Row],[EMPRESA]]=Tabla2[[#This Row],[CONTRATISTA PRNCIPAL]],"Principal","Secundaria")</f>
        <v>Principal</v>
      </c>
      <c r="T3082" s="10">
        <f>IFERROR(1/COUNTIF(Tabla2[CONTRATISTA PRNCIPAL],Tabla2[[#This Row],[CONTRATISTA PRNCIPAL]]),0)</f>
        <v>8.8495575221238937E-3</v>
      </c>
      <c r="U3082" s="33">
        <f ca="1">IF(((TODAY()-Tabla2[[#This Row],[FECHA NACIMIENTO]])/365)&lt;18,"Corregir", IF(((TODAY()-Tabla2[[#This Row],[FECHA NACIMIENTO]])/365)&gt;80, "Corregir",ROUNDDOWN(((TODAY()-Tabla2[[#This Row],[FECHA NACIMIENTO]])/365),0)))</f>
        <v>52</v>
      </c>
      <c r="V308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082" s="34" t="str">
        <f ca="1">+IF(Tabla2[[#This Row],[Edad]]="Corregir","Corregir","Ok")</f>
        <v>Ok</v>
      </c>
      <c r="X3082" s="10" t="str">
        <f>+IFERROR(VLOOKUP(Tabla2[[#This Row],[DISTRITO SEGÚN DNI]],Hoja1!$A$2:$B$55,2,FALSE),"No")</f>
        <v>No</v>
      </c>
      <c r="Y3082" s="10" t="str">
        <f>IF(OR(LOWER(Tabla2[[#This Row],[GENERO]])="masculino", LOWER(Tabla2[[#This Row],[GENERO]])="femenino"),"OK","Corregir")</f>
        <v>OK</v>
      </c>
      <c r="Z3082" s="10" t="str">
        <f>+IF(Tabla2[[#This Row],[Nro. DNI / CE]]="","Corregir",IF(LEN(Tabla2[[#This Row],[Nro. DNI / CE]])&gt;=8,"OK","Corregir"))</f>
        <v>OK</v>
      </c>
      <c r="AA3082" s="10">
        <f>COUNTIF(Tabla2[APELLIDOS Y NOMBRES],Tabla2[[#This Row],[APELLIDOS Y NOMBRES]])</f>
        <v>1</v>
      </c>
      <c r="AB3082" t="str">
        <f ca="1">+IFERROR(IF(Tabla2[[#This Row],[FECHA CESE/BAJA]]="","No Aplica",IF(AND(MONTH(Tabla2[[#This Row],[FECHA CESE/BAJA]])=MONTH(TODAY()-30),YEAR(Tabla2[[#This Row],[FECHA CESE/BAJA]])=YEAR(TODAY())),MONTH(TODAY()-30)&amp;"-"&amp;YEAR(TODAY()),"Borrar")),"No aplica")</f>
        <v>No Aplica</v>
      </c>
      <c r="AC3082" t="str">
        <f ca="1">+IFERROR(IF(Tabla2[[#This Row],[FECHA INICIO DE LABORES EN OBRA]]="","No Aplica",IF(AND(MONTH(Tabla2[[#This Row],[FECHA INICIO DE LABORES EN OBRA]])=MONTH(TODAY()-30),YEAR(Tabla2[[#This Row],[FECHA INICIO DE LABORES EN OBRA]])=YEAR(TODAY())),MONTH(TODAY()-30)&amp;"-"&amp;YEAR(TODAY()),"No Aplica")),"No Aplica")</f>
        <v>No Aplica</v>
      </c>
    </row>
    <row r="3083" spans="1:29" x14ac:dyDescent="0.25">
      <c r="A3083" s="2" t="s">
        <v>9106</v>
      </c>
      <c r="B3083" s="3" t="s">
        <v>9107</v>
      </c>
      <c r="C3083" s="3" t="s">
        <v>9107</v>
      </c>
      <c r="D3083" s="3" t="s">
        <v>6993</v>
      </c>
      <c r="E3083" s="3" t="s">
        <v>9173</v>
      </c>
      <c r="F3083" s="36">
        <v>34447</v>
      </c>
      <c r="G3083" s="3">
        <v>1</v>
      </c>
      <c r="H3083" s="3" t="s">
        <v>6149</v>
      </c>
      <c r="I3083" s="3" t="s">
        <v>9114</v>
      </c>
      <c r="J3083" s="3" t="s">
        <v>6994</v>
      </c>
      <c r="K3083" s="3" t="s">
        <v>1095</v>
      </c>
      <c r="L3083" s="8" t="s">
        <v>9813</v>
      </c>
      <c r="M3083" s="5"/>
      <c r="N3083" s="13" t="s">
        <v>1043</v>
      </c>
      <c r="O3083" s="5">
        <v>44966</v>
      </c>
      <c r="P3083" s="8">
        <v>1</v>
      </c>
      <c r="Q3083" s="9">
        <v>1</v>
      </c>
      <c r="R3083" s="9" t="str">
        <f>IFERROR(VLOOKUP(Tabla2[[#This Row],[CONTRATISTA PRNCIPAL]],Hoja1!$L$5:$M$9,2,FALSE),"CJV")</f>
        <v>CJV</v>
      </c>
      <c r="S3083" s="9" t="str">
        <f>IF(Tabla2[[#This Row],[EMPRESA]]=Tabla2[[#This Row],[CONTRATISTA PRNCIPAL]],"Principal","Secundaria")</f>
        <v>Principal</v>
      </c>
      <c r="T3083" s="10">
        <f>IFERROR(1/COUNTIF(Tabla2[CONTRATISTA PRNCIPAL],Tabla2[[#This Row],[CONTRATISTA PRNCIPAL]]),0)</f>
        <v>8.8495575221238937E-3</v>
      </c>
      <c r="U3083" s="33">
        <f ca="1">IF(((TODAY()-Tabla2[[#This Row],[FECHA NACIMIENTO]])/365)&lt;18,"Corregir", IF(((TODAY()-Tabla2[[#This Row],[FECHA NACIMIENTO]])/365)&gt;80, "Corregir",ROUNDDOWN(((TODAY()-Tabla2[[#This Row],[FECHA NACIMIENTO]])/365),0)))</f>
        <v>29</v>
      </c>
      <c r="V308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083" s="34" t="str">
        <f ca="1">+IF(Tabla2[[#This Row],[Edad]]="Corregir","Corregir","Ok")</f>
        <v>Ok</v>
      </c>
      <c r="X3083" s="10" t="str">
        <f>+IFERROR(VLOOKUP(Tabla2[[#This Row],[DISTRITO SEGÚN DNI]],Hoja1!$A$2:$B$55,2,FALSE),"No")</f>
        <v>No</v>
      </c>
      <c r="Y3083" s="10" t="str">
        <f>IF(OR(LOWER(Tabla2[[#This Row],[GENERO]])="masculino", LOWER(Tabla2[[#This Row],[GENERO]])="femenino"),"OK","Corregir")</f>
        <v>OK</v>
      </c>
      <c r="Z3083" s="10" t="str">
        <f>+IF(Tabla2[[#This Row],[Nro. DNI / CE]]="","Corregir",IF(LEN(Tabla2[[#This Row],[Nro. DNI / CE]])&gt;=8,"OK","Corregir"))</f>
        <v>OK</v>
      </c>
      <c r="AA3083" s="10">
        <f>COUNTIF(Tabla2[APELLIDOS Y NOMBRES],Tabla2[[#This Row],[APELLIDOS Y NOMBRES]])</f>
        <v>1</v>
      </c>
      <c r="AB3083" t="str">
        <f ca="1">+IFERROR(IF(Tabla2[[#This Row],[FECHA CESE/BAJA]]="","No Aplica",IF(AND(MONTH(Tabla2[[#This Row],[FECHA CESE/BAJA]])=MONTH(TODAY()-30),YEAR(Tabla2[[#This Row],[FECHA CESE/BAJA]])=YEAR(TODAY())),MONTH(TODAY()-30)&amp;"-"&amp;YEAR(TODAY()),"Borrar")),"No aplica")</f>
        <v>No Aplica</v>
      </c>
      <c r="AC3083" t="str">
        <f ca="1">+IFERROR(IF(Tabla2[[#This Row],[FECHA INICIO DE LABORES EN OBRA]]="","No Aplica",IF(AND(MONTH(Tabla2[[#This Row],[FECHA INICIO DE LABORES EN OBRA]])=MONTH(TODAY()-30),YEAR(Tabla2[[#This Row],[FECHA INICIO DE LABORES EN OBRA]])=YEAR(TODAY())),MONTH(TODAY()-30)&amp;"-"&amp;YEAR(TODAY()),"No Aplica")),"No Aplica")</f>
        <v>No Aplica</v>
      </c>
    </row>
    <row r="3084" spans="1:29" x14ac:dyDescent="0.25">
      <c r="A3084" s="2" t="s">
        <v>9106</v>
      </c>
      <c r="B3084" s="3" t="s">
        <v>9107</v>
      </c>
      <c r="C3084" s="3" t="s">
        <v>9107</v>
      </c>
      <c r="D3084" s="3" t="s">
        <v>6995</v>
      </c>
      <c r="E3084" s="3" t="s">
        <v>9174</v>
      </c>
      <c r="F3084" s="36">
        <v>22699</v>
      </c>
      <c r="G3084" s="3">
        <v>2</v>
      </c>
      <c r="H3084" s="3" t="s">
        <v>1444</v>
      </c>
      <c r="I3084" s="3" t="s">
        <v>6891</v>
      </c>
      <c r="J3084" s="3" t="s">
        <v>6996</v>
      </c>
      <c r="K3084" s="3" t="s">
        <v>1136</v>
      </c>
      <c r="L3084" s="8" t="s">
        <v>9813</v>
      </c>
      <c r="M3084" s="5"/>
      <c r="N3084" s="13" t="s">
        <v>1043</v>
      </c>
      <c r="O3084" s="5">
        <v>44970</v>
      </c>
      <c r="P3084" s="8">
        <v>1</v>
      </c>
      <c r="Q3084" s="9">
        <v>4</v>
      </c>
      <c r="R3084" s="9" t="str">
        <f>IFERROR(VLOOKUP(Tabla2[[#This Row],[CONTRATISTA PRNCIPAL]],Hoja1!$L$5:$M$9,2,FALSE),"CJV")</f>
        <v>CJV</v>
      </c>
      <c r="S3084" s="9" t="str">
        <f>IF(Tabla2[[#This Row],[EMPRESA]]=Tabla2[[#This Row],[CONTRATISTA PRNCIPAL]],"Principal","Secundaria")</f>
        <v>Principal</v>
      </c>
      <c r="T3084" s="10">
        <f>IFERROR(1/COUNTIF(Tabla2[CONTRATISTA PRNCIPAL],Tabla2[[#This Row],[CONTRATISTA PRNCIPAL]]),0)</f>
        <v>8.8495575221238937E-3</v>
      </c>
      <c r="U3084" s="33">
        <f ca="1">IF(((TODAY()-Tabla2[[#This Row],[FECHA NACIMIENTO]])/365)&lt;18,"Corregir", IF(((TODAY()-Tabla2[[#This Row],[FECHA NACIMIENTO]])/365)&gt;80, "Corregir",ROUNDDOWN(((TODAY()-Tabla2[[#This Row],[FECHA NACIMIENTO]])/365),0)))</f>
        <v>61</v>
      </c>
      <c r="V308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3084" s="34" t="str">
        <f ca="1">+IF(Tabla2[[#This Row],[Edad]]="Corregir","Corregir","Ok")</f>
        <v>Ok</v>
      </c>
      <c r="X3084" s="10" t="str">
        <f>+IFERROR(VLOOKUP(Tabla2[[#This Row],[DISTRITO SEGÚN DNI]],Hoja1!$A$2:$B$55,2,FALSE),"No")</f>
        <v>No</v>
      </c>
      <c r="Y3084" s="10" t="str">
        <f>IF(OR(LOWER(Tabla2[[#This Row],[GENERO]])="masculino", LOWER(Tabla2[[#This Row],[GENERO]])="femenino"),"OK","Corregir")</f>
        <v>OK</v>
      </c>
      <c r="Z3084" s="10" t="str">
        <f>+IF(Tabla2[[#This Row],[Nro. DNI / CE]]="","Corregir",IF(LEN(Tabla2[[#This Row],[Nro. DNI / CE]])&gt;=8,"OK","Corregir"))</f>
        <v>OK</v>
      </c>
      <c r="AA3084" s="10">
        <f>COUNTIF(Tabla2[APELLIDOS Y NOMBRES],Tabla2[[#This Row],[APELLIDOS Y NOMBRES]])</f>
        <v>1</v>
      </c>
      <c r="AB3084" t="str">
        <f ca="1">+IFERROR(IF(Tabla2[[#This Row],[FECHA CESE/BAJA]]="","No Aplica",IF(AND(MONTH(Tabla2[[#This Row],[FECHA CESE/BAJA]])=MONTH(TODAY()-30),YEAR(Tabla2[[#This Row],[FECHA CESE/BAJA]])=YEAR(TODAY())),MONTH(TODAY()-30)&amp;"-"&amp;YEAR(TODAY()),"Borrar")),"No aplica")</f>
        <v>No Aplica</v>
      </c>
      <c r="AC3084" t="str">
        <f ca="1">+IFERROR(IF(Tabla2[[#This Row],[FECHA INICIO DE LABORES EN OBRA]]="","No Aplica",IF(AND(MONTH(Tabla2[[#This Row],[FECHA INICIO DE LABORES EN OBRA]])=MONTH(TODAY()-30),YEAR(Tabla2[[#This Row],[FECHA INICIO DE LABORES EN OBRA]])=YEAR(TODAY())),MONTH(TODAY()-30)&amp;"-"&amp;YEAR(TODAY()),"No Aplica")),"No Aplica")</f>
        <v>No Aplica</v>
      </c>
    </row>
    <row r="3085" spans="1:29" x14ac:dyDescent="0.25">
      <c r="A3085" s="2" t="s">
        <v>9106</v>
      </c>
      <c r="B3085" s="3" t="s">
        <v>9107</v>
      </c>
      <c r="C3085" s="3" t="s">
        <v>9107</v>
      </c>
      <c r="D3085" s="3" t="s">
        <v>6997</v>
      </c>
      <c r="E3085" s="3" t="s">
        <v>9175</v>
      </c>
      <c r="F3085" s="36">
        <v>30260</v>
      </c>
      <c r="G3085" s="3">
        <v>2</v>
      </c>
      <c r="H3085" s="3" t="s">
        <v>6982</v>
      </c>
      <c r="I3085" s="3" t="s">
        <v>6891</v>
      </c>
      <c r="J3085" s="3" t="s">
        <v>6998</v>
      </c>
      <c r="K3085" s="3" t="s">
        <v>1291</v>
      </c>
      <c r="L3085" s="8" t="s">
        <v>9813</v>
      </c>
      <c r="M3085" s="5"/>
      <c r="N3085" s="13" t="s">
        <v>1043</v>
      </c>
      <c r="O3085" s="5">
        <v>44970</v>
      </c>
      <c r="P3085" s="8">
        <v>1</v>
      </c>
      <c r="Q3085" s="9">
        <v>4</v>
      </c>
      <c r="R3085" s="9" t="str">
        <f>IFERROR(VLOOKUP(Tabla2[[#This Row],[CONTRATISTA PRNCIPAL]],Hoja1!$L$5:$M$9,2,FALSE),"CJV")</f>
        <v>CJV</v>
      </c>
      <c r="S3085" s="9" t="str">
        <f>IF(Tabla2[[#This Row],[EMPRESA]]=Tabla2[[#This Row],[CONTRATISTA PRNCIPAL]],"Principal","Secundaria")</f>
        <v>Principal</v>
      </c>
      <c r="T3085" s="10">
        <f>IFERROR(1/COUNTIF(Tabla2[CONTRATISTA PRNCIPAL],Tabla2[[#This Row],[CONTRATISTA PRNCIPAL]]),0)</f>
        <v>8.8495575221238937E-3</v>
      </c>
      <c r="U3085" s="33">
        <f ca="1">IF(((TODAY()-Tabla2[[#This Row],[FECHA NACIMIENTO]])/365)&lt;18,"Corregir", IF(((TODAY()-Tabla2[[#This Row],[FECHA NACIMIENTO]])/365)&gt;80, "Corregir",ROUNDDOWN(((TODAY()-Tabla2[[#This Row],[FECHA NACIMIENTO]])/365),0)))</f>
        <v>40</v>
      </c>
      <c r="V308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085" s="34" t="str">
        <f ca="1">+IF(Tabla2[[#This Row],[Edad]]="Corregir","Corregir","Ok")</f>
        <v>Ok</v>
      </c>
      <c r="X3085" s="10" t="str">
        <f>+IFERROR(VLOOKUP(Tabla2[[#This Row],[DISTRITO SEGÚN DNI]],Hoja1!$A$2:$B$55,2,FALSE),"No")</f>
        <v>No</v>
      </c>
      <c r="Y3085" s="10" t="str">
        <f>IF(OR(LOWER(Tabla2[[#This Row],[GENERO]])="masculino", LOWER(Tabla2[[#This Row],[GENERO]])="femenino"),"OK","Corregir")</f>
        <v>OK</v>
      </c>
      <c r="Z3085" s="10" t="str">
        <f>+IF(Tabla2[[#This Row],[Nro. DNI / CE]]="","Corregir",IF(LEN(Tabla2[[#This Row],[Nro. DNI / CE]])&gt;=8,"OK","Corregir"))</f>
        <v>OK</v>
      </c>
      <c r="AA3085" s="10">
        <f>COUNTIF(Tabla2[APELLIDOS Y NOMBRES],Tabla2[[#This Row],[APELLIDOS Y NOMBRES]])</f>
        <v>1</v>
      </c>
      <c r="AB3085" t="str">
        <f ca="1">+IFERROR(IF(Tabla2[[#This Row],[FECHA CESE/BAJA]]="","No Aplica",IF(AND(MONTH(Tabla2[[#This Row],[FECHA CESE/BAJA]])=MONTH(TODAY()-30),YEAR(Tabla2[[#This Row],[FECHA CESE/BAJA]])=YEAR(TODAY())),MONTH(TODAY()-30)&amp;"-"&amp;YEAR(TODAY()),"Borrar")),"No aplica")</f>
        <v>No Aplica</v>
      </c>
      <c r="AC3085" t="str">
        <f ca="1">+IFERROR(IF(Tabla2[[#This Row],[FECHA INICIO DE LABORES EN OBRA]]="","No Aplica",IF(AND(MONTH(Tabla2[[#This Row],[FECHA INICIO DE LABORES EN OBRA]])=MONTH(TODAY()-30),YEAR(Tabla2[[#This Row],[FECHA INICIO DE LABORES EN OBRA]])=YEAR(TODAY())),MONTH(TODAY()-30)&amp;"-"&amp;YEAR(TODAY()),"No Aplica")),"No Aplica")</f>
        <v>No Aplica</v>
      </c>
    </row>
    <row r="3086" spans="1:29" x14ac:dyDescent="0.25">
      <c r="A3086" s="2" t="s">
        <v>9106</v>
      </c>
      <c r="B3086" s="3" t="s">
        <v>9107</v>
      </c>
      <c r="C3086" s="3" t="s">
        <v>9107</v>
      </c>
      <c r="D3086" s="3" t="s">
        <v>611</v>
      </c>
      <c r="E3086" s="3" t="s">
        <v>9176</v>
      </c>
      <c r="F3086" s="36">
        <v>27228</v>
      </c>
      <c r="G3086" s="3">
        <v>2</v>
      </c>
      <c r="H3086" s="3" t="s">
        <v>1442</v>
      </c>
      <c r="I3086" s="3" t="s">
        <v>6891</v>
      </c>
      <c r="J3086" s="3" t="s">
        <v>7001</v>
      </c>
      <c r="K3086" s="3" t="s">
        <v>466</v>
      </c>
      <c r="L3086" s="8" t="s">
        <v>9813</v>
      </c>
      <c r="M3086" s="5"/>
      <c r="N3086" s="13" t="s">
        <v>1043</v>
      </c>
      <c r="O3086" s="5">
        <v>44974</v>
      </c>
      <c r="P3086" s="8">
        <v>1</v>
      </c>
      <c r="Q3086" s="9">
        <v>4</v>
      </c>
      <c r="R3086" s="9" t="str">
        <f>IFERROR(VLOOKUP(Tabla2[[#This Row],[CONTRATISTA PRNCIPAL]],Hoja1!$L$5:$M$9,2,FALSE),"CJV")</f>
        <v>CJV</v>
      </c>
      <c r="S3086" s="9" t="str">
        <f>IF(Tabla2[[#This Row],[EMPRESA]]=Tabla2[[#This Row],[CONTRATISTA PRNCIPAL]],"Principal","Secundaria")</f>
        <v>Principal</v>
      </c>
      <c r="T3086" s="10">
        <f>IFERROR(1/COUNTIF(Tabla2[CONTRATISTA PRNCIPAL],Tabla2[[#This Row],[CONTRATISTA PRNCIPAL]]),0)</f>
        <v>8.8495575221238937E-3</v>
      </c>
      <c r="U3086" s="33">
        <f ca="1">IF(((TODAY()-Tabla2[[#This Row],[FECHA NACIMIENTO]])/365)&lt;18,"Corregir", IF(((TODAY()-Tabla2[[#This Row],[FECHA NACIMIENTO]])/365)&gt;80, "Corregir",ROUNDDOWN(((TODAY()-Tabla2[[#This Row],[FECHA NACIMIENTO]])/365),0)))</f>
        <v>49</v>
      </c>
      <c r="V308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086" s="34" t="str">
        <f ca="1">+IF(Tabla2[[#This Row],[Edad]]="Corregir","Corregir","Ok")</f>
        <v>Ok</v>
      </c>
      <c r="X3086" s="10" t="str">
        <f>+IFERROR(VLOOKUP(Tabla2[[#This Row],[DISTRITO SEGÚN DNI]],Hoja1!$A$2:$B$55,2,FALSE),"No")</f>
        <v>CALLAO</v>
      </c>
      <c r="Y3086" s="10" t="str">
        <f>IF(OR(LOWER(Tabla2[[#This Row],[GENERO]])="masculino", LOWER(Tabla2[[#This Row],[GENERO]])="femenino"),"OK","Corregir")</f>
        <v>OK</v>
      </c>
      <c r="Z3086" s="10" t="str">
        <f>+IF(Tabla2[[#This Row],[Nro. DNI / CE]]="","Corregir",IF(LEN(Tabla2[[#This Row],[Nro. DNI / CE]])&gt;=8,"OK","Corregir"))</f>
        <v>OK</v>
      </c>
      <c r="AA3086" s="10">
        <f>COUNTIF(Tabla2[APELLIDOS Y NOMBRES],Tabla2[[#This Row],[APELLIDOS Y NOMBRES]])</f>
        <v>1</v>
      </c>
      <c r="AB3086" t="str">
        <f ca="1">+IFERROR(IF(Tabla2[[#This Row],[FECHA CESE/BAJA]]="","No Aplica",IF(AND(MONTH(Tabla2[[#This Row],[FECHA CESE/BAJA]])=MONTH(TODAY()-30),YEAR(Tabla2[[#This Row],[FECHA CESE/BAJA]])=YEAR(TODAY())),MONTH(TODAY()-30)&amp;"-"&amp;YEAR(TODAY()),"Borrar")),"No aplica")</f>
        <v>No Aplica</v>
      </c>
      <c r="AC3086" t="str">
        <f ca="1">+IFERROR(IF(Tabla2[[#This Row],[FECHA INICIO DE LABORES EN OBRA]]="","No Aplica",IF(AND(MONTH(Tabla2[[#This Row],[FECHA INICIO DE LABORES EN OBRA]])=MONTH(TODAY()-30),YEAR(Tabla2[[#This Row],[FECHA INICIO DE LABORES EN OBRA]])=YEAR(TODAY())),MONTH(TODAY()-30)&amp;"-"&amp;YEAR(TODAY()),"No Aplica")),"No Aplica")</f>
        <v>No Aplica</v>
      </c>
    </row>
    <row r="3087" spans="1:29" x14ac:dyDescent="0.25">
      <c r="A3087" s="2" t="s">
        <v>9106</v>
      </c>
      <c r="B3087" s="3" t="s">
        <v>9107</v>
      </c>
      <c r="C3087" s="3" t="s">
        <v>9107</v>
      </c>
      <c r="D3087" s="3" t="s">
        <v>10851</v>
      </c>
      <c r="E3087" s="3" t="s">
        <v>10852</v>
      </c>
      <c r="F3087" s="36">
        <v>26786</v>
      </c>
      <c r="G3087" s="3">
        <v>2</v>
      </c>
      <c r="H3087" s="3" t="s">
        <v>1444</v>
      </c>
      <c r="I3087" s="3" t="s">
        <v>6891</v>
      </c>
      <c r="J3087" s="3" t="s">
        <v>10872</v>
      </c>
      <c r="K3087" s="3" t="s">
        <v>1164</v>
      </c>
      <c r="L3087" s="8" t="s">
        <v>9813</v>
      </c>
      <c r="M3087" s="5"/>
      <c r="N3087" s="13" t="s">
        <v>1043</v>
      </c>
      <c r="O3087" s="5">
        <v>44974</v>
      </c>
      <c r="P3087" s="8">
        <v>1</v>
      </c>
      <c r="Q3087" s="9">
        <v>4</v>
      </c>
      <c r="R3087" s="9" t="str">
        <f>IFERROR(VLOOKUP(Tabla2[[#This Row],[CONTRATISTA PRNCIPAL]],Hoja1!$L$5:$M$9,2,FALSE),"CJV")</f>
        <v>CJV</v>
      </c>
      <c r="S3087" s="9" t="str">
        <f>IF(Tabla2[[#This Row],[EMPRESA]]=Tabla2[[#This Row],[CONTRATISTA PRNCIPAL]],"Principal","Secundaria")</f>
        <v>Principal</v>
      </c>
      <c r="T3087" s="10">
        <f>IFERROR(1/COUNTIF(Tabla2[CONTRATISTA PRNCIPAL],Tabla2[[#This Row],[CONTRATISTA PRNCIPAL]]),0)</f>
        <v>8.8495575221238937E-3</v>
      </c>
      <c r="U3087" s="33">
        <f ca="1">IF(((TODAY()-Tabla2[[#This Row],[FECHA NACIMIENTO]])/365)&lt;18,"Corregir", IF(((TODAY()-Tabla2[[#This Row],[FECHA NACIMIENTO]])/365)&gt;80, "Corregir",ROUNDDOWN(((TODAY()-Tabla2[[#This Row],[FECHA NACIMIENTO]])/365),0)))</f>
        <v>50</v>
      </c>
      <c r="V308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087" s="34" t="str">
        <f ca="1">+IF(Tabla2[[#This Row],[Edad]]="Corregir","Corregir","Ok")</f>
        <v>Ok</v>
      </c>
      <c r="X3087" s="10" t="str">
        <f>+IFERROR(VLOOKUP(Tabla2[[#This Row],[DISTRITO SEGÚN DNI]],Hoja1!$A$2:$B$55,2,FALSE),"No")</f>
        <v>No</v>
      </c>
      <c r="Y3087" s="10" t="str">
        <f>IF(OR(LOWER(Tabla2[[#This Row],[GENERO]])="masculino", LOWER(Tabla2[[#This Row],[GENERO]])="femenino"),"OK","Corregir")</f>
        <v>OK</v>
      </c>
      <c r="Z3087" s="10" t="str">
        <f>+IF(Tabla2[[#This Row],[Nro. DNI / CE]]="","Corregir",IF(LEN(Tabla2[[#This Row],[Nro. DNI / CE]])&gt;=8,"OK","Corregir"))</f>
        <v>OK</v>
      </c>
      <c r="AA3087" s="10">
        <f>COUNTIF(Tabla2[APELLIDOS Y NOMBRES],Tabla2[[#This Row],[APELLIDOS Y NOMBRES]])</f>
        <v>1</v>
      </c>
      <c r="AB3087" t="str">
        <f ca="1">+IFERROR(IF(Tabla2[[#This Row],[FECHA CESE/BAJA]]="","No Aplica",IF(AND(MONTH(Tabla2[[#This Row],[FECHA CESE/BAJA]])=MONTH(TODAY()-30),YEAR(Tabla2[[#This Row],[FECHA CESE/BAJA]])=YEAR(TODAY())),MONTH(TODAY()-30)&amp;"-"&amp;YEAR(TODAY()),"Borrar")),"No aplica")</f>
        <v>No Aplica</v>
      </c>
      <c r="AC3087" t="str">
        <f ca="1">+IFERROR(IF(Tabla2[[#This Row],[FECHA INICIO DE LABORES EN OBRA]]="","No Aplica",IF(AND(MONTH(Tabla2[[#This Row],[FECHA INICIO DE LABORES EN OBRA]])=MONTH(TODAY()-30),YEAR(Tabla2[[#This Row],[FECHA INICIO DE LABORES EN OBRA]])=YEAR(TODAY())),MONTH(TODAY()-30)&amp;"-"&amp;YEAR(TODAY()),"No Aplica")),"No Aplica")</f>
        <v>No Aplica</v>
      </c>
    </row>
    <row r="3088" spans="1:29" x14ac:dyDescent="0.25">
      <c r="A3088" s="2" t="s">
        <v>9106</v>
      </c>
      <c r="B3088" s="3" t="s">
        <v>9107</v>
      </c>
      <c r="C3088" s="3" t="s">
        <v>9107</v>
      </c>
      <c r="D3088" s="3" t="s">
        <v>7002</v>
      </c>
      <c r="E3088" s="3" t="s">
        <v>9177</v>
      </c>
      <c r="F3088" s="36">
        <v>27694</v>
      </c>
      <c r="G3088" s="3">
        <v>2</v>
      </c>
      <c r="H3088" s="3" t="s">
        <v>1442</v>
      </c>
      <c r="I3088" s="3" t="s">
        <v>6891</v>
      </c>
      <c r="J3088" s="3" t="s">
        <v>7003</v>
      </c>
      <c r="K3088" s="3" t="s">
        <v>1219</v>
      </c>
      <c r="L3088" s="8" t="s">
        <v>9813</v>
      </c>
      <c r="M3088" s="5"/>
      <c r="N3088" s="13" t="s">
        <v>1043</v>
      </c>
      <c r="O3088" s="5">
        <v>44977</v>
      </c>
      <c r="P3088" s="8">
        <v>1</v>
      </c>
      <c r="Q3088" s="9">
        <v>4</v>
      </c>
      <c r="R3088" s="9" t="str">
        <f>IFERROR(VLOOKUP(Tabla2[[#This Row],[CONTRATISTA PRNCIPAL]],Hoja1!$L$5:$M$9,2,FALSE),"CJV")</f>
        <v>CJV</v>
      </c>
      <c r="S3088" s="9" t="str">
        <f>IF(Tabla2[[#This Row],[EMPRESA]]=Tabla2[[#This Row],[CONTRATISTA PRNCIPAL]],"Principal","Secundaria")</f>
        <v>Principal</v>
      </c>
      <c r="T3088" s="10">
        <f>IFERROR(1/COUNTIF(Tabla2[CONTRATISTA PRNCIPAL],Tabla2[[#This Row],[CONTRATISTA PRNCIPAL]]),0)</f>
        <v>8.8495575221238937E-3</v>
      </c>
      <c r="U3088" s="33">
        <f ca="1">IF(((TODAY()-Tabla2[[#This Row],[FECHA NACIMIENTO]])/365)&lt;18,"Corregir", IF(((TODAY()-Tabla2[[#This Row],[FECHA NACIMIENTO]])/365)&gt;80, "Corregir",ROUNDDOWN(((TODAY()-Tabla2[[#This Row],[FECHA NACIMIENTO]])/365),0)))</f>
        <v>47</v>
      </c>
      <c r="V308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088" s="34" t="str">
        <f ca="1">+IF(Tabla2[[#This Row],[Edad]]="Corregir","Corregir","Ok")</f>
        <v>Ok</v>
      </c>
      <c r="X3088" s="10" t="str">
        <f>+IFERROR(VLOOKUP(Tabla2[[#This Row],[DISTRITO SEGÚN DNI]],Hoja1!$A$2:$B$55,2,FALSE),"No")</f>
        <v>No</v>
      </c>
      <c r="Y3088" s="10" t="str">
        <f>IF(OR(LOWER(Tabla2[[#This Row],[GENERO]])="masculino", LOWER(Tabla2[[#This Row],[GENERO]])="femenino"),"OK","Corregir")</f>
        <v>OK</v>
      </c>
      <c r="Z3088" s="10" t="str">
        <f>+IF(Tabla2[[#This Row],[Nro. DNI / CE]]="","Corregir",IF(LEN(Tabla2[[#This Row],[Nro. DNI / CE]])&gt;=8,"OK","Corregir"))</f>
        <v>OK</v>
      </c>
      <c r="AA3088" s="10">
        <f>COUNTIF(Tabla2[APELLIDOS Y NOMBRES],Tabla2[[#This Row],[APELLIDOS Y NOMBRES]])</f>
        <v>1</v>
      </c>
      <c r="AB3088" t="str">
        <f ca="1">+IFERROR(IF(Tabla2[[#This Row],[FECHA CESE/BAJA]]="","No Aplica",IF(AND(MONTH(Tabla2[[#This Row],[FECHA CESE/BAJA]])=MONTH(TODAY()-30),YEAR(Tabla2[[#This Row],[FECHA CESE/BAJA]])=YEAR(TODAY())),MONTH(TODAY()-30)&amp;"-"&amp;YEAR(TODAY()),"Borrar")),"No aplica")</f>
        <v>No Aplica</v>
      </c>
      <c r="AC3088" t="str">
        <f ca="1">+IFERROR(IF(Tabla2[[#This Row],[FECHA INICIO DE LABORES EN OBRA]]="","No Aplica",IF(AND(MONTH(Tabla2[[#This Row],[FECHA INICIO DE LABORES EN OBRA]])=MONTH(TODAY()-30),YEAR(Tabla2[[#This Row],[FECHA INICIO DE LABORES EN OBRA]])=YEAR(TODAY())),MONTH(TODAY()-30)&amp;"-"&amp;YEAR(TODAY()),"No Aplica")),"No Aplica")</f>
        <v>No Aplica</v>
      </c>
    </row>
    <row r="3089" spans="1:29" x14ac:dyDescent="0.25">
      <c r="A3089" s="2" t="s">
        <v>9106</v>
      </c>
      <c r="B3089" s="3" t="s">
        <v>9107</v>
      </c>
      <c r="C3089" s="3" t="s">
        <v>9107</v>
      </c>
      <c r="D3089" s="3" t="s">
        <v>7005</v>
      </c>
      <c r="E3089" s="3" t="s">
        <v>9178</v>
      </c>
      <c r="F3089" s="36">
        <v>24071</v>
      </c>
      <c r="G3089" s="3">
        <v>2</v>
      </c>
      <c r="H3089" s="3" t="s">
        <v>1444</v>
      </c>
      <c r="I3089" s="3" t="s">
        <v>6891</v>
      </c>
      <c r="J3089" s="3" t="s">
        <v>9179</v>
      </c>
      <c r="K3089" s="3" t="s">
        <v>1063</v>
      </c>
      <c r="L3089" s="8" t="s">
        <v>9813</v>
      </c>
      <c r="M3089" s="5"/>
      <c r="N3089" s="13" t="s">
        <v>1043</v>
      </c>
      <c r="O3089" s="5">
        <v>44977</v>
      </c>
      <c r="P3089" s="8">
        <v>1</v>
      </c>
      <c r="Q3089" s="9">
        <v>4</v>
      </c>
      <c r="R3089" s="9" t="str">
        <f>IFERROR(VLOOKUP(Tabla2[[#This Row],[CONTRATISTA PRNCIPAL]],Hoja1!$L$5:$M$9,2,FALSE),"CJV")</f>
        <v>CJV</v>
      </c>
      <c r="S3089" s="9" t="str">
        <f>IF(Tabla2[[#This Row],[EMPRESA]]=Tabla2[[#This Row],[CONTRATISTA PRNCIPAL]],"Principal","Secundaria")</f>
        <v>Principal</v>
      </c>
      <c r="T3089" s="10">
        <f>IFERROR(1/COUNTIF(Tabla2[CONTRATISTA PRNCIPAL],Tabla2[[#This Row],[CONTRATISTA PRNCIPAL]]),0)</f>
        <v>8.8495575221238937E-3</v>
      </c>
      <c r="U3089" s="33">
        <f ca="1">IF(((TODAY()-Tabla2[[#This Row],[FECHA NACIMIENTO]])/365)&lt;18,"Corregir", IF(((TODAY()-Tabla2[[#This Row],[FECHA NACIMIENTO]])/365)&gt;80, "Corregir",ROUNDDOWN(((TODAY()-Tabla2[[#This Row],[FECHA NACIMIENTO]])/365),0)))</f>
        <v>57</v>
      </c>
      <c r="V308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089" s="34" t="str">
        <f ca="1">+IF(Tabla2[[#This Row],[Edad]]="Corregir","Corregir","Ok")</f>
        <v>Ok</v>
      </c>
      <c r="X3089" s="10" t="str">
        <f>+IFERROR(VLOOKUP(Tabla2[[#This Row],[DISTRITO SEGÚN DNI]],Hoja1!$A$2:$B$55,2,FALSE),"No")</f>
        <v>No</v>
      </c>
      <c r="Y3089" s="10" t="str">
        <f>IF(OR(LOWER(Tabla2[[#This Row],[GENERO]])="masculino", LOWER(Tabla2[[#This Row],[GENERO]])="femenino"),"OK","Corregir")</f>
        <v>OK</v>
      </c>
      <c r="Z3089" s="10" t="str">
        <f>+IF(Tabla2[[#This Row],[Nro. DNI / CE]]="","Corregir",IF(LEN(Tabla2[[#This Row],[Nro. DNI / CE]])&gt;=8,"OK","Corregir"))</f>
        <v>OK</v>
      </c>
      <c r="AA3089" s="10">
        <f>COUNTIF(Tabla2[APELLIDOS Y NOMBRES],Tabla2[[#This Row],[APELLIDOS Y NOMBRES]])</f>
        <v>1</v>
      </c>
      <c r="AB3089" t="str">
        <f ca="1">+IFERROR(IF(Tabla2[[#This Row],[FECHA CESE/BAJA]]="","No Aplica",IF(AND(MONTH(Tabla2[[#This Row],[FECHA CESE/BAJA]])=MONTH(TODAY()-30),YEAR(Tabla2[[#This Row],[FECHA CESE/BAJA]])=YEAR(TODAY())),MONTH(TODAY()-30)&amp;"-"&amp;YEAR(TODAY()),"Borrar")),"No aplica")</f>
        <v>No Aplica</v>
      </c>
      <c r="AC3089" t="str">
        <f ca="1">+IFERROR(IF(Tabla2[[#This Row],[FECHA INICIO DE LABORES EN OBRA]]="","No Aplica",IF(AND(MONTH(Tabla2[[#This Row],[FECHA INICIO DE LABORES EN OBRA]])=MONTH(TODAY()-30),YEAR(Tabla2[[#This Row],[FECHA INICIO DE LABORES EN OBRA]])=YEAR(TODAY())),MONTH(TODAY()-30)&amp;"-"&amp;YEAR(TODAY()),"No Aplica")),"No Aplica")</f>
        <v>No Aplica</v>
      </c>
    </row>
    <row r="3090" spans="1:29" x14ac:dyDescent="0.25">
      <c r="A3090" s="2" t="s">
        <v>9106</v>
      </c>
      <c r="B3090" s="3" t="s">
        <v>9107</v>
      </c>
      <c r="C3090" s="3" t="s">
        <v>9107</v>
      </c>
      <c r="D3090" s="3" t="s">
        <v>612</v>
      </c>
      <c r="E3090" s="3" t="s">
        <v>9180</v>
      </c>
      <c r="F3090" s="36">
        <v>27487</v>
      </c>
      <c r="G3090" s="3">
        <v>2</v>
      </c>
      <c r="H3090" s="3" t="s">
        <v>1444</v>
      </c>
      <c r="I3090" s="3" t="s">
        <v>6891</v>
      </c>
      <c r="J3090" s="3" t="s">
        <v>7006</v>
      </c>
      <c r="K3090" s="3" t="s">
        <v>93</v>
      </c>
      <c r="L3090" s="8" t="s">
        <v>9813</v>
      </c>
      <c r="M3090" s="5"/>
      <c r="N3090" s="13" t="s">
        <v>1043</v>
      </c>
      <c r="O3090" s="5">
        <v>44977</v>
      </c>
      <c r="P3090" s="8">
        <v>1</v>
      </c>
      <c r="Q3090" s="9">
        <v>4</v>
      </c>
      <c r="R3090" s="9" t="str">
        <f>IFERROR(VLOOKUP(Tabla2[[#This Row],[CONTRATISTA PRNCIPAL]],Hoja1!$L$5:$M$9,2,FALSE),"CJV")</f>
        <v>CJV</v>
      </c>
      <c r="S3090" s="9" t="str">
        <f>IF(Tabla2[[#This Row],[EMPRESA]]=Tabla2[[#This Row],[CONTRATISTA PRNCIPAL]],"Principal","Secundaria")</f>
        <v>Principal</v>
      </c>
      <c r="T3090" s="10">
        <f>IFERROR(1/COUNTIF(Tabla2[CONTRATISTA PRNCIPAL],Tabla2[[#This Row],[CONTRATISTA PRNCIPAL]]),0)</f>
        <v>8.8495575221238937E-3</v>
      </c>
      <c r="U3090" s="33">
        <f ca="1">IF(((TODAY()-Tabla2[[#This Row],[FECHA NACIMIENTO]])/365)&lt;18,"Corregir", IF(((TODAY()-Tabla2[[#This Row],[FECHA NACIMIENTO]])/365)&gt;80, "Corregir",ROUNDDOWN(((TODAY()-Tabla2[[#This Row],[FECHA NACIMIENTO]])/365),0)))</f>
        <v>48</v>
      </c>
      <c r="V309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090" s="34" t="str">
        <f ca="1">+IF(Tabla2[[#This Row],[Edad]]="Corregir","Corregir","Ok")</f>
        <v>Ok</v>
      </c>
      <c r="X3090" s="10" t="str">
        <f>+IFERROR(VLOOKUP(Tabla2[[#This Row],[DISTRITO SEGÚN DNI]],Hoja1!$A$2:$B$55,2,FALSE),"No")</f>
        <v>ATE</v>
      </c>
      <c r="Y3090" s="10" t="str">
        <f>IF(OR(LOWER(Tabla2[[#This Row],[GENERO]])="masculino", LOWER(Tabla2[[#This Row],[GENERO]])="femenino"),"OK","Corregir")</f>
        <v>OK</v>
      </c>
      <c r="Z3090" s="10" t="str">
        <f>+IF(Tabla2[[#This Row],[Nro. DNI / CE]]="","Corregir",IF(LEN(Tabla2[[#This Row],[Nro. DNI / CE]])&gt;=8,"OK","Corregir"))</f>
        <v>OK</v>
      </c>
      <c r="AA3090" s="10">
        <f>COUNTIF(Tabla2[APELLIDOS Y NOMBRES],Tabla2[[#This Row],[APELLIDOS Y NOMBRES]])</f>
        <v>1</v>
      </c>
      <c r="AB3090" t="str">
        <f ca="1">+IFERROR(IF(Tabla2[[#This Row],[FECHA CESE/BAJA]]="","No Aplica",IF(AND(MONTH(Tabla2[[#This Row],[FECHA CESE/BAJA]])=MONTH(TODAY()-30),YEAR(Tabla2[[#This Row],[FECHA CESE/BAJA]])=YEAR(TODAY())),MONTH(TODAY()-30)&amp;"-"&amp;YEAR(TODAY()),"Borrar")),"No aplica")</f>
        <v>No Aplica</v>
      </c>
      <c r="AC3090" t="str">
        <f ca="1">+IFERROR(IF(Tabla2[[#This Row],[FECHA INICIO DE LABORES EN OBRA]]="","No Aplica",IF(AND(MONTH(Tabla2[[#This Row],[FECHA INICIO DE LABORES EN OBRA]])=MONTH(TODAY()-30),YEAR(Tabla2[[#This Row],[FECHA INICIO DE LABORES EN OBRA]])=YEAR(TODAY())),MONTH(TODAY()-30)&amp;"-"&amp;YEAR(TODAY()),"No Aplica")),"No Aplica")</f>
        <v>No Aplica</v>
      </c>
    </row>
    <row r="3091" spans="1:29" x14ac:dyDescent="0.25">
      <c r="A3091" s="2" t="s">
        <v>9106</v>
      </c>
      <c r="B3091" s="3" t="s">
        <v>9107</v>
      </c>
      <c r="C3091" s="3" t="s">
        <v>9107</v>
      </c>
      <c r="D3091" s="3" t="s">
        <v>7009</v>
      </c>
      <c r="E3091" s="3" t="s">
        <v>9181</v>
      </c>
      <c r="F3091" s="36">
        <v>35585</v>
      </c>
      <c r="G3091" s="3">
        <v>2</v>
      </c>
      <c r="H3091" s="3" t="s">
        <v>1453</v>
      </c>
      <c r="I3091" s="3" t="s">
        <v>9114</v>
      </c>
      <c r="J3091" s="3" t="s">
        <v>7010</v>
      </c>
      <c r="K3091" s="3" t="s">
        <v>5186</v>
      </c>
      <c r="L3091" s="8" t="s">
        <v>9813</v>
      </c>
      <c r="M3091" s="5"/>
      <c r="N3091" s="13" t="s">
        <v>1043</v>
      </c>
      <c r="O3091" s="5">
        <v>44977</v>
      </c>
      <c r="P3091" s="8">
        <v>1</v>
      </c>
      <c r="Q3091" s="9">
        <v>4</v>
      </c>
      <c r="R3091" s="9" t="str">
        <f>IFERROR(VLOOKUP(Tabla2[[#This Row],[CONTRATISTA PRNCIPAL]],Hoja1!$L$5:$M$9,2,FALSE),"CJV")</f>
        <v>CJV</v>
      </c>
      <c r="S3091" s="9" t="str">
        <f>IF(Tabla2[[#This Row],[EMPRESA]]=Tabla2[[#This Row],[CONTRATISTA PRNCIPAL]],"Principal","Secundaria")</f>
        <v>Principal</v>
      </c>
      <c r="T3091" s="10">
        <f>IFERROR(1/COUNTIF(Tabla2[CONTRATISTA PRNCIPAL],Tabla2[[#This Row],[CONTRATISTA PRNCIPAL]]),0)</f>
        <v>8.8495575221238937E-3</v>
      </c>
      <c r="U3091" s="33">
        <f ca="1">IF(((TODAY()-Tabla2[[#This Row],[FECHA NACIMIENTO]])/365)&lt;18,"Corregir", IF(((TODAY()-Tabla2[[#This Row],[FECHA NACIMIENTO]])/365)&gt;80, "Corregir",ROUNDDOWN(((TODAY()-Tabla2[[#This Row],[FECHA NACIMIENTO]])/365),0)))</f>
        <v>26</v>
      </c>
      <c r="V309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091" s="34" t="str">
        <f ca="1">+IF(Tabla2[[#This Row],[Edad]]="Corregir","Corregir","Ok")</f>
        <v>Ok</v>
      </c>
      <c r="X3091" s="10" t="str">
        <f>+IFERROR(VLOOKUP(Tabla2[[#This Row],[DISTRITO SEGÚN DNI]],Hoja1!$A$2:$B$55,2,FALSE),"No")</f>
        <v>No</v>
      </c>
      <c r="Y3091" s="10" t="str">
        <f>IF(OR(LOWER(Tabla2[[#This Row],[GENERO]])="masculino", LOWER(Tabla2[[#This Row],[GENERO]])="femenino"),"OK","Corregir")</f>
        <v>OK</v>
      </c>
      <c r="Z3091" s="10" t="str">
        <f>+IF(Tabla2[[#This Row],[Nro. DNI / CE]]="","Corregir",IF(LEN(Tabla2[[#This Row],[Nro. DNI / CE]])&gt;=8,"OK","Corregir"))</f>
        <v>OK</v>
      </c>
      <c r="AA3091" s="10">
        <f>COUNTIF(Tabla2[APELLIDOS Y NOMBRES],Tabla2[[#This Row],[APELLIDOS Y NOMBRES]])</f>
        <v>1</v>
      </c>
      <c r="AB3091" t="str">
        <f ca="1">+IFERROR(IF(Tabla2[[#This Row],[FECHA CESE/BAJA]]="","No Aplica",IF(AND(MONTH(Tabla2[[#This Row],[FECHA CESE/BAJA]])=MONTH(TODAY()-30),YEAR(Tabla2[[#This Row],[FECHA CESE/BAJA]])=YEAR(TODAY())),MONTH(TODAY()-30)&amp;"-"&amp;YEAR(TODAY()),"Borrar")),"No aplica")</f>
        <v>No Aplica</v>
      </c>
      <c r="AC3091" t="str">
        <f ca="1">+IFERROR(IF(Tabla2[[#This Row],[FECHA INICIO DE LABORES EN OBRA]]="","No Aplica",IF(AND(MONTH(Tabla2[[#This Row],[FECHA INICIO DE LABORES EN OBRA]])=MONTH(TODAY()-30),YEAR(Tabla2[[#This Row],[FECHA INICIO DE LABORES EN OBRA]])=YEAR(TODAY())),MONTH(TODAY()-30)&amp;"-"&amp;YEAR(TODAY()),"No Aplica")),"No Aplica")</f>
        <v>No Aplica</v>
      </c>
    </row>
    <row r="3092" spans="1:29" x14ac:dyDescent="0.25">
      <c r="A3092" s="2" t="s">
        <v>9106</v>
      </c>
      <c r="B3092" s="3" t="s">
        <v>9107</v>
      </c>
      <c r="C3092" s="3" t="s">
        <v>9107</v>
      </c>
      <c r="D3092" s="3" t="s">
        <v>7011</v>
      </c>
      <c r="E3092" s="3" t="s">
        <v>9182</v>
      </c>
      <c r="F3092" s="36">
        <v>26754</v>
      </c>
      <c r="G3092" s="3">
        <v>2</v>
      </c>
      <c r="H3092" s="3" t="s">
        <v>1442</v>
      </c>
      <c r="I3092" s="3" t="s">
        <v>6891</v>
      </c>
      <c r="J3092" s="3" t="s">
        <v>7012</v>
      </c>
      <c r="K3092" s="3" t="s">
        <v>1240</v>
      </c>
      <c r="L3092" s="8" t="s">
        <v>9813</v>
      </c>
      <c r="M3092" s="5"/>
      <c r="N3092" s="13" t="s">
        <v>1043</v>
      </c>
      <c r="O3092" s="5">
        <v>44977</v>
      </c>
      <c r="P3092" s="8">
        <v>1</v>
      </c>
      <c r="Q3092" s="9">
        <v>4</v>
      </c>
      <c r="R3092" s="9" t="str">
        <f>IFERROR(VLOOKUP(Tabla2[[#This Row],[CONTRATISTA PRNCIPAL]],Hoja1!$L$5:$M$9,2,FALSE),"CJV")</f>
        <v>CJV</v>
      </c>
      <c r="S3092" s="9" t="str">
        <f>IF(Tabla2[[#This Row],[EMPRESA]]=Tabla2[[#This Row],[CONTRATISTA PRNCIPAL]],"Principal","Secundaria")</f>
        <v>Principal</v>
      </c>
      <c r="T3092" s="10">
        <f>IFERROR(1/COUNTIF(Tabla2[CONTRATISTA PRNCIPAL],Tabla2[[#This Row],[CONTRATISTA PRNCIPAL]]),0)</f>
        <v>8.8495575221238937E-3</v>
      </c>
      <c r="U3092" s="33">
        <f ca="1">IF(((TODAY()-Tabla2[[#This Row],[FECHA NACIMIENTO]])/365)&lt;18,"Corregir", IF(((TODAY()-Tabla2[[#This Row],[FECHA NACIMIENTO]])/365)&gt;80, "Corregir",ROUNDDOWN(((TODAY()-Tabla2[[#This Row],[FECHA NACIMIENTO]])/365),0)))</f>
        <v>50</v>
      </c>
      <c r="V309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092" s="34" t="str">
        <f ca="1">+IF(Tabla2[[#This Row],[Edad]]="Corregir","Corregir","Ok")</f>
        <v>Ok</v>
      </c>
      <c r="X3092" s="10" t="str">
        <f>+IFERROR(VLOOKUP(Tabla2[[#This Row],[DISTRITO SEGÚN DNI]],Hoja1!$A$2:$B$55,2,FALSE),"No")</f>
        <v>No</v>
      </c>
      <c r="Y3092" s="10" t="str">
        <f>IF(OR(LOWER(Tabla2[[#This Row],[GENERO]])="masculino", LOWER(Tabla2[[#This Row],[GENERO]])="femenino"),"OK","Corregir")</f>
        <v>OK</v>
      </c>
      <c r="Z3092" s="10" t="str">
        <f>+IF(Tabla2[[#This Row],[Nro. DNI / CE]]="","Corregir",IF(LEN(Tabla2[[#This Row],[Nro. DNI / CE]])&gt;=8,"OK","Corregir"))</f>
        <v>OK</v>
      </c>
      <c r="AA3092" s="10">
        <f>COUNTIF(Tabla2[APELLIDOS Y NOMBRES],Tabla2[[#This Row],[APELLIDOS Y NOMBRES]])</f>
        <v>1</v>
      </c>
      <c r="AB3092" t="str">
        <f ca="1">+IFERROR(IF(Tabla2[[#This Row],[FECHA CESE/BAJA]]="","No Aplica",IF(AND(MONTH(Tabla2[[#This Row],[FECHA CESE/BAJA]])=MONTH(TODAY()-30),YEAR(Tabla2[[#This Row],[FECHA CESE/BAJA]])=YEAR(TODAY())),MONTH(TODAY()-30)&amp;"-"&amp;YEAR(TODAY()),"Borrar")),"No aplica")</f>
        <v>No Aplica</v>
      </c>
      <c r="AC3092" t="str">
        <f ca="1">+IFERROR(IF(Tabla2[[#This Row],[FECHA INICIO DE LABORES EN OBRA]]="","No Aplica",IF(AND(MONTH(Tabla2[[#This Row],[FECHA INICIO DE LABORES EN OBRA]])=MONTH(TODAY()-30),YEAR(Tabla2[[#This Row],[FECHA INICIO DE LABORES EN OBRA]])=YEAR(TODAY())),MONTH(TODAY()-30)&amp;"-"&amp;YEAR(TODAY()),"No Aplica")),"No Aplica")</f>
        <v>No Aplica</v>
      </c>
    </row>
    <row r="3093" spans="1:29" x14ac:dyDescent="0.25">
      <c r="A3093" s="2" t="s">
        <v>9106</v>
      </c>
      <c r="B3093" s="3" t="s">
        <v>9107</v>
      </c>
      <c r="C3093" s="3" t="s">
        <v>9107</v>
      </c>
      <c r="D3093" s="3" t="s">
        <v>7013</v>
      </c>
      <c r="E3093" s="3" t="s">
        <v>9183</v>
      </c>
      <c r="F3093" s="36">
        <v>29103</v>
      </c>
      <c r="G3093" s="3">
        <v>2</v>
      </c>
      <c r="H3093" s="3" t="s">
        <v>1442</v>
      </c>
      <c r="I3093" s="3" t="s">
        <v>6891</v>
      </c>
      <c r="J3093" s="3" t="s">
        <v>7014</v>
      </c>
      <c r="K3093" s="3" t="s">
        <v>1136</v>
      </c>
      <c r="L3093" s="8" t="s">
        <v>9813</v>
      </c>
      <c r="M3093" s="5"/>
      <c r="N3093" s="13" t="s">
        <v>1043</v>
      </c>
      <c r="O3093" s="5">
        <v>44977</v>
      </c>
      <c r="P3093" s="8">
        <v>1</v>
      </c>
      <c r="Q3093" s="9">
        <v>4</v>
      </c>
      <c r="R3093" s="9" t="str">
        <f>IFERROR(VLOOKUP(Tabla2[[#This Row],[CONTRATISTA PRNCIPAL]],Hoja1!$L$5:$M$9,2,FALSE),"CJV")</f>
        <v>CJV</v>
      </c>
      <c r="S3093" s="9" t="str">
        <f>IF(Tabla2[[#This Row],[EMPRESA]]=Tabla2[[#This Row],[CONTRATISTA PRNCIPAL]],"Principal","Secundaria")</f>
        <v>Principal</v>
      </c>
      <c r="T3093" s="10">
        <f>IFERROR(1/COUNTIF(Tabla2[CONTRATISTA PRNCIPAL],Tabla2[[#This Row],[CONTRATISTA PRNCIPAL]]),0)</f>
        <v>8.8495575221238937E-3</v>
      </c>
      <c r="U3093" s="33">
        <f ca="1">IF(((TODAY()-Tabla2[[#This Row],[FECHA NACIMIENTO]])/365)&lt;18,"Corregir", IF(((TODAY()-Tabla2[[#This Row],[FECHA NACIMIENTO]])/365)&gt;80, "Corregir",ROUNDDOWN(((TODAY()-Tabla2[[#This Row],[FECHA NACIMIENTO]])/365),0)))</f>
        <v>44</v>
      </c>
      <c r="V309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093" s="34" t="str">
        <f ca="1">+IF(Tabla2[[#This Row],[Edad]]="Corregir","Corregir","Ok")</f>
        <v>Ok</v>
      </c>
      <c r="X3093" s="10" t="str">
        <f>+IFERROR(VLOOKUP(Tabla2[[#This Row],[DISTRITO SEGÚN DNI]],Hoja1!$A$2:$B$55,2,FALSE),"No")</f>
        <v>No</v>
      </c>
      <c r="Y3093" s="10" t="str">
        <f>IF(OR(LOWER(Tabla2[[#This Row],[GENERO]])="masculino", LOWER(Tabla2[[#This Row],[GENERO]])="femenino"),"OK","Corregir")</f>
        <v>OK</v>
      </c>
      <c r="Z3093" s="10" t="str">
        <f>+IF(Tabla2[[#This Row],[Nro. DNI / CE]]="","Corregir",IF(LEN(Tabla2[[#This Row],[Nro. DNI / CE]])&gt;=8,"OK","Corregir"))</f>
        <v>OK</v>
      </c>
      <c r="AA3093" s="10">
        <f>COUNTIF(Tabla2[APELLIDOS Y NOMBRES],Tabla2[[#This Row],[APELLIDOS Y NOMBRES]])</f>
        <v>1</v>
      </c>
      <c r="AB3093" t="str">
        <f ca="1">+IFERROR(IF(Tabla2[[#This Row],[FECHA CESE/BAJA]]="","No Aplica",IF(AND(MONTH(Tabla2[[#This Row],[FECHA CESE/BAJA]])=MONTH(TODAY()-30),YEAR(Tabla2[[#This Row],[FECHA CESE/BAJA]])=YEAR(TODAY())),MONTH(TODAY()-30)&amp;"-"&amp;YEAR(TODAY()),"Borrar")),"No aplica")</f>
        <v>No Aplica</v>
      </c>
      <c r="AC3093" t="str">
        <f ca="1">+IFERROR(IF(Tabla2[[#This Row],[FECHA INICIO DE LABORES EN OBRA]]="","No Aplica",IF(AND(MONTH(Tabla2[[#This Row],[FECHA INICIO DE LABORES EN OBRA]])=MONTH(TODAY()-30),YEAR(Tabla2[[#This Row],[FECHA INICIO DE LABORES EN OBRA]])=YEAR(TODAY())),MONTH(TODAY()-30)&amp;"-"&amp;YEAR(TODAY()),"No Aplica")),"No Aplica")</f>
        <v>No Aplica</v>
      </c>
    </row>
    <row r="3094" spans="1:29" x14ac:dyDescent="0.25">
      <c r="A3094" s="2" t="s">
        <v>9106</v>
      </c>
      <c r="B3094" s="3" t="s">
        <v>9107</v>
      </c>
      <c r="C3094" s="3" t="s">
        <v>9107</v>
      </c>
      <c r="D3094" s="3" t="s">
        <v>613</v>
      </c>
      <c r="E3094" s="3" t="s">
        <v>9184</v>
      </c>
      <c r="F3094" s="36">
        <v>25192</v>
      </c>
      <c r="G3094" s="3">
        <v>2</v>
      </c>
      <c r="H3094" s="3" t="s">
        <v>1444</v>
      </c>
      <c r="I3094" s="3" t="s">
        <v>6891</v>
      </c>
      <c r="J3094" s="3" t="s">
        <v>7015</v>
      </c>
      <c r="K3094" s="3" t="s">
        <v>93</v>
      </c>
      <c r="L3094" s="8" t="s">
        <v>9813</v>
      </c>
      <c r="M3094" s="5"/>
      <c r="N3094" s="13" t="s">
        <v>1043</v>
      </c>
      <c r="O3094" s="5">
        <v>44980</v>
      </c>
      <c r="P3094" s="8">
        <v>1</v>
      </c>
      <c r="Q3094" s="9">
        <v>4</v>
      </c>
      <c r="R3094" s="9" t="str">
        <f>IFERROR(VLOOKUP(Tabla2[[#This Row],[CONTRATISTA PRNCIPAL]],Hoja1!$L$5:$M$9,2,FALSE),"CJV")</f>
        <v>CJV</v>
      </c>
      <c r="S3094" s="9" t="str">
        <f>IF(Tabla2[[#This Row],[EMPRESA]]=Tabla2[[#This Row],[CONTRATISTA PRNCIPAL]],"Principal","Secundaria")</f>
        <v>Principal</v>
      </c>
      <c r="T3094" s="10">
        <f>IFERROR(1/COUNTIF(Tabla2[CONTRATISTA PRNCIPAL],Tabla2[[#This Row],[CONTRATISTA PRNCIPAL]]),0)</f>
        <v>8.8495575221238937E-3</v>
      </c>
      <c r="U3094" s="33">
        <f ca="1">IF(((TODAY()-Tabla2[[#This Row],[FECHA NACIMIENTO]])/365)&lt;18,"Corregir", IF(((TODAY()-Tabla2[[#This Row],[FECHA NACIMIENTO]])/365)&gt;80, "Corregir",ROUNDDOWN(((TODAY()-Tabla2[[#This Row],[FECHA NACIMIENTO]])/365),0)))</f>
        <v>54</v>
      </c>
      <c r="V309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094" s="34" t="str">
        <f ca="1">+IF(Tabla2[[#This Row],[Edad]]="Corregir","Corregir","Ok")</f>
        <v>Ok</v>
      </c>
      <c r="X3094" s="10" t="str">
        <f>+IFERROR(VLOOKUP(Tabla2[[#This Row],[DISTRITO SEGÚN DNI]],Hoja1!$A$2:$B$55,2,FALSE),"No")</f>
        <v>ATE</v>
      </c>
      <c r="Y3094" s="10" t="str">
        <f>IF(OR(LOWER(Tabla2[[#This Row],[GENERO]])="masculino", LOWER(Tabla2[[#This Row],[GENERO]])="femenino"),"OK","Corregir")</f>
        <v>OK</v>
      </c>
      <c r="Z3094" s="10" t="str">
        <f>+IF(Tabla2[[#This Row],[Nro. DNI / CE]]="","Corregir",IF(LEN(Tabla2[[#This Row],[Nro. DNI / CE]])&gt;=8,"OK","Corregir"))</f>
        <v>OK</v>
      </c>
      <c r="AA3094" s="10">
        <f>COUNTIF(Tabla2[APELLIDOS Y NOMBRES],Tabla2[[#This Row],[APELLIDOS Y NOMBRES]])</f>
        <v>1</v>
      </c>
      <c r="AB3094" t="str">
        <f ca="1">+IFERROR(IF(Tabla2[[#This Row],[FECHA CESE/BAJA]]="","No Aplica",IF(AND(MONTH(Tabla2[[#This Row],[FECHA CESE/BAJA]])=MONTH(TODAY()-30),YEAR(Tabla2[[#This Row],[FECHA CESE/BAJA]])=YEAR(TODAY())),MONTH(TODAY()-30)&amp;"-"&amp;YEAR(TODAY()),"Borrar")),"No aplica")</f>
        <v>No Aplica</v>
      </c>
      <c r="AC3094" t="str">
        <f ca="1">+IFERROR(IF(Tabla2[[#This Row],[FECHA INICIO DE LABORES EN OBRA]]="","No Aplica",IF(AND(MONTH(Tabla2[[#This Row],[FECHA INICIO DE LABORES EN OBRA]])=MONTH(TODAY()-30),YEAR(Tabla2[[#This Row],[FECHA INICIO DE LABORES EN OBRA]])=YEAR(TODAY())),MONTH(TODAY()-30)&amp;"-"&amp;YEAR(TODAY()),"No Aplica")),"No Aplica")</f>
        <v>No Aplica</v>
      </c>
    </row>
    <row r="3095" spans="1:29" x14ac:dyDescent="0.25">
      <c r="A3095" s="2" t="s">
        <v>9106</v>
      </c>
      <c r="B3095" s="3" t="s">
        <v>9107</v>
      </c>
      <c r="C3095" s="3" t="s">
        <v>9107</v>
      </c>
      <c r="D3095" s="3" t="s">
        <v>7016</v>
      </c>
      <c r="E3095" s="3" t="s">
        <v>9185</v>
      </c>
      <c r="F3095" s="36">
        <v>28522</v>
      </c>
      <c r="G3095" s="3">
        <v>2</v>
      </c>
      <c r="H3095" s="3" t="s">
        <v>7017</v>
      </c>
      <c r="I3095" s="3" t="s">
        <v>6891</v>
      </c>
      <c r="J3095" s="3" t="s">
        <v>7018</v>
      </c>
      <c r="K3095" s="3" t="s">
        <v>1077</v>
      </c>
      <c r="L3095" s="8" t="s">
        <v>9813</v>
      </c>
      <c r="M3095" s="5"/>
      <c r="N3095" s="13" t="s">
        <v>1043</v>
      </c>
      <c r="O3095" s="5">
        <v>44980</v>
      </c>
      <c r="P3095" s="8">
        <v>1</v>
      </c>
      <c r="Q3095" s="9">
        <v>4</v>
      </c>
      <c r="R3095" s="9" t="str">
        <f>IFERROR(VLOOKUP(Tabla2[[#This Row],[CONTRATISTA PRNCIPAL]],Hoja1!$L$5:$M$9,2,FALSE),"CJV")</f>
        <v>CJV</v>
      </c>
      <c r="S3095" s="9" t="str">
        <f>IF(Tabla2[[#This Row],[EMPRESA]]=Tabla2[[#This Row],[CONTRATISTA PRNCIPAL]],"Principal","Secundaria")</f>
        <v>Principal</v>
      </c>
      <c r="T3095" s="10">
        <f>IFERROR(1/COUNTIF(Tabla2[CONTRATISTA PRNCIPAL],Tabla2[[#This Row],[CONTRATISTA PRNCIPAL]]),0)</f>
        <v>8.8495575221238937E-3</v>
      </c>
      <c r="U3095" s="33">
        <f ca="1">IF(((TODAY()-Tabla2[[#This Row],[FECHA NACIMIENTO]])/365)&lt;18,"Corregir", IF(((TODAY()-Tabla2[[#This Row],[FECHA NACIMIENTO]])/365)&gt;80, "Corregir",ROUNDDOWN(((TODAY()-Tabla2[[#This Row],[FECHA NACIMIENTO]])/365),0)))</f>
        <v>45</v>
      </c>
      <c r="V309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095" s="34" t="str">
        <f ca="1">+IF(Tabla2[[#This Row],[Edad]]="Corregir","Corregir","Ok")</f>
        <v>Ok</v>
      </c>
      <c r="X3095" s="10" t="str">
        <f>+IFERROR(VLOOKUP(Tabla2[[#This Row],[DISTRITO SEGÚN DNI]],Hoja1!$A$2:$B$55,2,FALSE),"No")</f>
        <v>No</v>
      </c>
      <c r="Y3095" s="10" t="str">
        <f>IF(OR(LOWER(Tabla2[[#This Row],[GENERO]])="masculino", LOWER(Tabla2[[#This Row],[GENERO]])="femenino"),"OK","Corregir")</f>
        <v>OK</v>
      </c>
      <c r="Z3095" s="10" t="str">
        <f>+IF(Tabla2[[#This Row],[Nro. DNI / CE]]="","Corregir",IF(LEN(Tabla2[[#This Row],[Nro. DNI / CE]])&gt;=8,"OK","Corregir"))</f>
        <v>OK</v>
      </c>
      <c r="AA3095" s="10">
        <f>COUNTIF(Tabla2[APELLIDOS Y NOMBRES],Tabla2[[#This Row],[APELLIDOS Y NOMBRES]])</f>
        <v>1</v>
      </c>
      <c r="AB3095" t="str">
        <f ca="1">+IFERROR(IF(Tabla2[[#This Row],[FECHA CESE/BAJA]]="","No Aplica",IF(AND(MONTH(Tabla2[[#This Row],[FECHA CESE/BAJA]])=MONTH(TODAY()-30),YEAR(Tabla2[[#This Row],[FECHA CESE/BAJA]])=YEAR(TODAY())),MONTH(TODAY()-30)&amp;"-"&amp;YEAR(TODAY()),"Borrar")),"No aplica")</f>
        <v>No Aplica</v>
      </c>
      <c r="AC3095" t="str">
        <f ca="1">+IFERROR(IF(Tabla2[[#This Row],[FECHA INICIO DE LABORES EN OBRA]]="","No Aplica",IF(AND(MONTH(Tabla2[[#This Row],[FECHA INICIO DE LABORES EN OBRA]])=MONTH(TODAY()-30),YEAR(Tabla2[[#This Row],[FECHA INICIO DE LABORES EN OBRA]])=YEAR(TODAY())),MONTH(TODAY()-30)&amp;"-"&amp;YEAR(TODAY()),"No Aplica")),"No Aplica")</f>
        <v>No Aplica</v>
      </c>
    </row>
    <row r="3096" spans="1:29" x14ac:dyDescent="0.25">
      <c r="A3096" s="2" t="s">
        <v>9106</v>
      </c>
      <c r="B3096" s="3" t="s">
        <v>9107</v>
      </c>
      <c r="C3096" s="3" t="s">
        <v>9107</v>
      </c>
      <c r="D3096" s="3" t="s">
        <v>7019</v>
      </c>
      <c r="E3096" s="3" t="s">
        <v>9186</v>
      </c>
      <c r="F3096" s="36">
        <v>31808</v>
      </c>
      <c r="G3096" s="3">
        <v>2</v>
      </c>
      <c r="H3096" s="3" t="s">
        <v>1444</v>
      </c>
      <c r="I3096" s="3" t="s">
        <v>6891</v>
      </c>
      <c r="J3096" s="3" t="s">
        <v>7020</v>
      </c>
      <c r="K3096" s="3" t="s">
        <v>1063</v>
      </c>
      <c r="L3096" s="8" t="s">
        <v>9813</v>
      </c>
      <c r="M3096" s="5"/>
      <c r="N3096" s="13" t="s">
        <v>1043</v>
      </c>
      <c r="O3096" s="5">
        <v>44984</v>
      </c>
      <c r="P3096" s="8">
        <v>1</v>
      </c>
      <c r="Q3096" s="9">
        <v>4</v>
      </c>
      <c r="R3096" s="9" t="str">
        <f>IFERROR(VLOOKUP(Tabla2[[#This Row],[CONTRATISTA PRNCIPAL]],Hoja1!$L$5:$M$9,2,FALSE),"CJV")</f>
        <v>CJV</v>
      </c>
      <c r="S3096" s="9" t="str">
        <f>IF(Tabla2[[#This Row],[EMPRESA]]=Tabla2[[#This Row],[CONTRATISTA PRNCIPAL]],"Principal","Secundaria")</f>
        <v>Principal</v>
      </c>
      <c r="T3096" s="10">
        <f>IFERROR(1/COUNTIF(Tabla2[CONTRATISTA PRNCIPAL],Tabla2[[#This Row],[CONTRATISTA PRNCIPAL]]),0)</f>
        <v>8.8495575221238937E-3</v>
      </c>
      <c r="U3096" s="33">
        <f ca="1">IF(((TODAY()-Tabla2[[#This Row],[FECHA NACIMIENTO]])/365)&lt;18,"Corregir", IF(((TODAY()-Tabla2[[#This Row],[FECHA NACIMIENTO]])/365)&gt;80, "Corregir",ROUNDDOWN(((TODAY()-Tabla2[[#This Row],[FECHA NACIMIENTO]])/365),0)))</f>
        <v>36</v>
      </c>
      <c r="V309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096" s="34" t="str">
        <f ca="1">+IF(Tabla2[[#This Row],[Edad]]="Corregir","Corregir","Ok")</f>
        <v>Ok</v>
      </c>
      <c r="X3096" s="10" t="str">
        <f>+IFERROR(VLOOKUP(Tabla2[[#This Row],[DISTRITO SEGÚN DNI]],Hoja1!$A$2:$B$55,2,FALSE),"No")</f>
        <v>No</v>
      </c>
      <c r="Y3096" s="10" t="str">
        <f>IF(OR(LOWER(Tabla2[[#This Row],[GENERO]])="masculino", LOWER(Tabla2[[#This Row],[GENERO]])="femenino"),"OK","Corregir")</f>
        <v>OK</v>
      </c>
      <c r="Z3096" s="10" t="str">
        <f>+IF(Tabla2[[#This Row],[Nro. DNI / CE]]="","Corregir",IF(LEN(Tabla2[[#This Row],[Nro. DNI / CE]])&gt;=8,"OK","Corregir"))</f>
        <v>OK</v>
      </c>
      <c r="AA3096" s="10">
        <f>COUNTIF(Tabla2[APELLIDOS Y NOMBRES],Tabla2[[#This Row],[APELLIDOS Y NOMBRES]])</f>
        <v>1</v>
      </c>
      <c r="AB3096" t="str">
        <f ca="1">+IFERROR(IF(Tabla2[[#This Row],[FECHA CESE/BAJA]]="","No Aplica",IF(AND(MONTH(Tabla2[[#This Row],[FECHA CESE/BAJA]])=MONTH(TODAY()-30),YEAR(Tabla2[[#This Row],[FECHA CESE/BAJA]])=YEAR(TODAY())),MONTH(TODAY()-30)&amp;"-"&amp;YEAR(TODAY()),"Borrar")),"No aplica")</f>
        <v>No Aplica</v>
      </c>
      <c r="AC3096" t="str">
        <f ca="1">+IFERROR(IF(Tabla2[[#This Row],[FECHA INICIO DE LABORES EN OBRA]]="","No Aplica",IF(AND(MONTH(Tabla2[[#This Row],[FECHA INICIO DE LABORES EN OBRA]])=MONTH(TODAY()-30),YEAR(Tabla2[[#This Row],[FECHA INICIO DE LABORES EN OBRA]])=YEAR(TODAY())),MONTH(TODAY()-30)&amp;"-"&amp;YEAR(TODAY()),"No Aplica")),"No Aplica")</f>
        <v>No Aplica</v>
      </c>
    </row>
    <row r="3097" spans="1:29" x14ac:dyDescent="0.25">
      <c r="A3097" s="2" t="s">
        <v>9106</v>
      </c>
      <c r="B3097" s="3" t="s">
        <v>9107</v>
      </c>
      <c r="C3097" s="3" t="s">
        <v>9107</v>
      </c>
      <c r="D3097" s="3" t="s">
        <v>7021</v>
      </c>
      <c r="E3097" s="3" t="s">
        <v>9187</v>
      </c>
      <c r="F3097" s="36">
        <v>33756</v>
      </c>
      <c r="G3097" s="3">
        <v>1</v>
      </c>
      <c r="H3097" s="3" t="s">
        <v>7022</v>
      </c>
      <c r="I3097" s="3" t="s">
        <v>6891</v>
      </c>
      <c r="J3097" s="3" t="s">
        <v>7023</v>
      </c>
      <c r="K3097" s="3" t="s">
        <v>5059</v>
      </c>
      <c r="L3097" s="8" t="s">
        <v>9813</v>
      </c>
      <c r="M3097" s="5"/>
      <c r="N3097" s="13" t="s">
        <v>1043</v>
      </c>
      <c r="O3097" s="5">
        <v>44991</v>
      </c>
      <c r="P3097" s="8">
        <v>1</v>
      </c>
      <c r="Q3097" s="9">
        <v>1</v>
      </c>
      <c r="R3097" s="9" t="str">
        <f>IFERROR(VLOOKUP(Tabla2[[#This Row],[CONTRATISTA PRNCIPAL]],Hoja1!$L$5:$M$9,2,FALSE),"CJV")</f>
        <v>CJV</v>
      </c>
      <c r="S3097" s="9" t="str">
        <f>IF(Tabla2[[#This Row],[EMPRESA]]=Tabla2[[#This Row],[CONTRATISTA PRNCIPAL]],"Principal","Secundaria")</f>
        <v>Principal</v>
      </c>
      <c r="T3097" s="10">
        <f>IFERROR(1/COUNTIF(Tabla2[CONTRATISTA PRNCIPAL],Tabla2[[#This Row],[CONTRATISTA PRNCIPAL]]),0)</f>
        <v>8.8495575221238937E-3</v>
      </c>
      <c r="U3097" s="33">
        <f ca="1">IF(((TODAY()-Tabla2[[#This Row],[FECHA NACIMIENTO]])/365)&lt;18,"Corregir", IF(((TODAY()-Tabla2[[#This Row],[FECHA NACIMIENTO]])/365)&gt;80, "Corregir",ROUNDDOWN(((TODAY()-Tabla2[[#This Row],[FECHA NACIMIENTO]])/365),0)))</f>
        <v>31</v>
      </c>
      <c r="V309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097" s="34" t="str">
        <f ca="1">+IF(Tabla2[[#This Row],[Edad]]="Corregir","Corregir","Ok")</f>
        <v>Ok</v>
      </c>
      <c r="X3097" s="10" t="str">
        <f>+IFERROR(VLOOKUP(Tabla2[[#This Row],[DISTRITO SEGÚN DNI]],Hoja1!$A$2:$B$55,2,FALSE),"No")</f>
        <v>No</v>
      </c>
      <c r="Y3097" s="10" t="str">
        <f>IF(OR(LOWER(Tabla2[[#This Row],[GENERO]])="masculino", LOWER(Tabla2[[#This Row],[GENERO]])="femenino"),"OK","Corregir")</f>
        <v>OK</v>
      </c>
      <c r="Z3097" s="10" t="str">
        <f>+IF(Tabla2[[#This Row],[Nro. DNI / CE]]="","Corregir",IF(LEN(Tabla2[[#This Row],[Nro. DNI / CE]])&gt;=8,"OK","Corregir"))</f>
        <v>OK</v>
      </c>
      <c r="AA3097" s="10">
        <f>COUNTIF(Tabla2[APELLIDOS Y NOMBRES],Tabla2[[#This Row],[APELLIDOS Y NOMBRES]])</f>
        <v>1</v>
      </c>
      <c r="AB3097" t="str">
        <f ca="1">+IFERROR(IF(Tabla2[[#This Row],[FECHA CESE/BAJA]]="","No Aplica",IF(AND(MONTH(Tabla2[[#This Row],[FECHA CESE/BAJA]])=MONTH(TODAY()-30),YEAR(Tabla2[[#This Row],[FECHA CESE/BAJA]])=YEAR(TODAY())),MONTH(TODAY()-30)&amp;"-"&amp;YEAR(TODAY()),"Borrar")),"No aplica")</f>
        <v>No Aplica</v>
      </c>
      <c r="AC3097" t="str">
        <f ca="1">+IFERROR(IF(Tabla2[[#This Row],[FECHA INICIO DE LABORES EN OBRA]]="","No Aplica",IF(AND(MONTH(Tabla2[[#This Row],[FECHA INICIO DE LABORES EN OBRA]])=MONTH(TODAY()-30),YEAR(Tabla2[[#This Row],[FECHA INICIO DE LABORES EN OBRA]])=YEAR(TODAY())),MONTH(TODAY()-30)&amp;"-"&amp;YEAR(TODAY()),"No Aplica")),"No Aplica")</f>
        <v>No Aplica</v>
      </c>
    </row>
    <row r="3098" spans="1:29" x14ac:dyDescent="0.25">
      <c r="A3098" s="2" t="s">
        <v>9106</v>
      </c>
      <c r="B3098" s="3" t="s">
        <v>9107</v>
      </c>
      <c r="C3098" s="3" t="s">
        <v>9107</v>
      </c>
      <c r="D3098" s="3" t="s">
        <v>7024</v>
      </c>
      <c r="E3098" s="3" t="s">
        <v>9188</v>
      </c>
      <c r="F3098" s="36">
        <v>37598</v>
      </c>
      <c r="G3098" s="3">
        <v>1</v>
      </c>
      <c r="H3098" s="3" t="s">
        <v>1452</v>
      </c>
      <c r="I3098" s="3" t="s">
        <v>6891</v>
      </c>
      <c r="J3098" s="3" t="s">
        <v>7025</v>
      </c>
      <c r="K3098" s="3" t="s">
        <v>7026</v>
      </c>
      <c r="L3098" s="8" t="s">
        <v>9813</v>
      </c>
      <c r="M3098" s="5"/>
      <c r="N3098" s="13" t="s">
        <v>1043</v>
      </c>
      <c r="O3098" s="5">
        <v>44999</v>
      </c>
      <c r="P3098" s="8">
        <v>1</v>
      </c>
      <c r="Q3098" s="9">
        <v>4</v>
      </c>
      <c r="R3098" s="9" t="str">
        <f>IFERROR(VLOOKUP(Tabla2[[#This Row],[CONTRATISTA PRNCIPAL]],Hoja1!$L$5:$M$9,2,FALSE),"CJV")</f>
        <v>CJV</v>
      </c>
      <c r="S3098" s="9" t="str">
        <f>IF(Tabla2[[#This Row],[EMPRESA]]=Tabla2[[#This Row],[CONTRATISTA PRNCIPAL]],"Principal","Secundaria")</f>
        <v>Principal</v>
      </c>
      <c r="T3098" s="10">
        <f>IFERROR(1/COUNTIF(Tabla2[CONTRATISTA PRNCIPAL],Tabla2[[#This Row],[CONTRATISTA PRNCIPAL]]),0)</f>
        <v>8.8495575221238937E-3</v>
      </c>
      <c r="U3098" s="33">
        <f ca="1">IF(((TODAY()-Tabla2[[#This Row],[FECHA NACIMIENTO]])/365)&lt;18,"Corregir", IF(((TODAY()-Tabla2[[#This Row],[FECHA NACIMIENTO]])/365)&gt;80, "Corregir",ROUNDDOWN(((TODAY()-Tabla2[[#This Row],[FECHA NACIMIENTO]])/365),0)))</f>
        <v>20</v>
      </c>
      <c r="V309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3098" s="34" t="str">
        <f ca="1">+IF(Tabla2[[#This Row],[Edad]]="Corregir","Corregir","Ok")</f>
        <v>Ok</v>
      </c>
      <c r="X3098" s="10" t="str">
        <f>+IFERROR(VLOOKUP(Tabla2[[#This Row],[DISTRITO SEGÚN DNI]],Hoja1!$A$2:$B$55,2,FALSE),"No")</f>
        <v>No</v>
      </c>
      <c r="Y3098" s="10" t="str">
        <f>IF(OR(LOWER(Tabla2[[#This Row],[GENERO]])="masculino", LOWER(Tabla2[[#This Row],[GENERO]])="femenino"),"OK","Corregir")</f>
        <v>OK</v>
      </c>
      <c r="Z3098" s="10" t="str">
        <f>+IF(Tabla2[[#This Row],[Nro. DNI / CE]]="","Corregir",IF(LEN(Tabla2[[#This Row],[Nro. DNI / CE]])&gt;=8,"OK","Corregir"))</f>
        <v>OK</v>
      </c>
      <c r="AA3098" s="10">
        <f>COUNTIF(Tabla2[APELLIDOS Y NOMBRES],Tabla2[[#This Row],[APELLIDOS Y NOMBRES]])</f>
        <v>1</v>
      </c>
      <c r="AB3098" t="str">
        <f ca="1">+IFERROR(IF(Tabla2[[#This Row],[FECHA CESE/BAJA]]="","No Aplica",IF(AND(MONTH(Tabla2[[#This Row],[FECHA CESE/BAJA]])=MONTH(TODAY()-30),YEAR(Tabla2[[#This Row],[FECHA CESE/BAJA]])=YEAR(TODAY())),MONTH(TODAY()-30)&amp;"-"&amp;YEAR(TODAY()),"Borrar")),"No aplica")</f>
        <v>No Aplica</v>
      </c>
      <c r="AC3098" t="str">
        <f ca="1">+IFERROR(IF(Tabla2[[#This Row],[FECHA INICIO DE LABORES EN OBRA]]="","No Aplica",IF(AND(MONTH(Tabla2[[#This Row],[FECHA INICIO DE LABORES EN OBRA]])=MONTH(TODAY()-30),YEAR(Tabla2[[#This Row],[FECHA INICIO DE LABORES EN OBRA]])=YEAR(TODAY())),MONTH(TODAY()-30)&amp;"-"&amp;YEAR(TODAY()),"No Aplica")),"No Aplica")</f>
        <v>No Aplica</v>
      </c>
    </row>
    <row r="3099" spans="1:29" x14ac:dyDescent="0.25">
      <c r="A3099" s="2" t="s">
        <v>9106</v>
      </c>
      <c r="B3099" s="3" t="s">
        <v>9107</v>
      </c>
      <c r="C3099" s="3" t="s">
        <v>9107</v>
      </c>
      <c r="D3099" s="3" t="s">
        <v>614</v>
      </c>
      <c r="E3099" s="3" t="s">
        <v>9189</v>
      </c>
      <c r="F3099" s="36">
        <v>33083</v>
      </c>
      <c r="G3099" s="3">
        <v>2</v>
      </c>
      <c r="H3099" s="3" t="s">
        <v>1453</v>
      </c>
      <c r="I3099" s="3" t="s">
        <v>6891</v>
      </c>
      <c r="J3099" s="3" t="s">
        <v>7027</v>
      </c>
      <c r="K3099" s="3" t="s">
        <v>34</v>
      </c>
      <c r="L3099" s="8" t="s">
        <v>9813</v>
      </c>
      <c r="M3099" s="5"/>
      <c r="N3099" s="13" t="s">
        <v>1043</v>
      </c>
      <c r="O3099" s="5">
        <v>45000</v>
      </c>
      <c r="P3099" s="8">
        <v>1</v>
      </c>
      <c r="Q3099" s="9">
        <v>4</v>
      </c>
      <c r="R3099" s="9" t="str">
        <f>IFERROR(VLOOKUP(Tabla2[[#This Row],[CONTRATISTA PRNCIPAL]],Hoja1!$L$5:$M$9,2,FALSE),"CJV")</f>
        <v>CJV</v>
      </c>
      <c r="S3099" s="9" t="str">
        <f>IF(Tabla2[[#This Row],[EMPRESA]]=Tabla2[[#This Row],[CONTRATISTA PRNCIPAL]],"Principal","Secundaria")</f>
        <v>Principal</v>
      </c>
      <c r="T3099" s="10">
        <f>IFERROR(1/COUNTIF(Tabla2[CONTRATISTA PRNCIPAL],Tabla2[[#This Row],[CONTRATISTA PRNCIPAL]]),0)</f>
        <v>8.8495575221238937E-3</v>
      </c>
      <c r="U3099" s="33">
        <f ca="1">IF(((TODAY()-Tabla2[[#This Row],[FECHA NACIMIENTO]])/365)&lt;18,"Corregir", IF(((TODAY()-Tabla2[[#This Row],[FECHA NACIMIENTO]])/365)&gt;80, "Corregir",ROUNDDOWN(((TODAY()-Tabla2[[#This Row],[FECHA NACIMIENTO]])/365),0)))</f>
        <v>33</v>
      </c>
      <c r="V309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099" s="34" t="str">
        <f ca="1">+IF(Tabla2[[#This Row],[Edad]]="Corregir","Corregir","Ok")</f>
        <v>Ok</v>
      </c>
      <c r="X3099" s="10" t="str">
        <f>+IFERROR(VLOOKUP(Tabla2[[#This Row],[DISTRITO SEGÚN DNI]],Hoja1!$A$2:$B$55,2,FALSE),"No")</f>
        <v>CALLAO</v>
      </c>
      <c r="Y3099" s="10" t="str">
        <f>IF(OR(LOWER(Tabla2[[#This Row],[GENERO]])="masculino", LOWER(Tabla2[[#This Row],[GENERO]])="femenino"),"OK","Corregir")</f>
        <v>OK</v>
      </c>
      <c r="Z3099" s="10" t="str">
        <f>+IF(Tabla2[[#This Row],[Nro. DNI / CE]]="","Corregir",IF(LEN(Tabla2[[#This Row],[Nro. DNI / CE]])&gt;=8,"OK","Corregir"))</f>
        <v>OK</v>
      </c>
      <c r="AA3099" s="10">
        <f>COUNTIF(Tabla2[APELLIDOS Y NOMBRES],Tabla2[[#This Row],[APELLIDOS Y NOMBRES]])</f>
        <v>1</v>
      </c>
      <c r="AB3099" t="str">
        <f ca="1">+IFERROR(IF(Tabla2[[#This Row],[FECHA CESE/BAJA]]="","No Aplica",IF(AND(MONTH(Tabla2[[#This Row],[FECHA CESE/BAJA]])=MONTH(TODAY()-30),YEAR(Tabla2[[#This Row],[FECHA CESE/BAJA]])=YEAR(TODAY())),MONTH(TODAY()-30)&amp;"-"&amp;YEAR(TODAY()),"Borrar")),"No aplica")</f>
        <v>No Aplica</v>
      </c>
      <c r="AC3099" t="str">
        <f ca="1">+IFERROR(IF(Tabla2[[#This Row],[FECHA INICIO DE LABORES EN OBRA]]="","No Aplica",IF(AND(MONTH(Tabla2[[#This Row],[FECHA INICIO DE LABORES EN OBRA]])=MONTH(TODAY()-30),YEAR(Tabla2[[#This Row],[FECHA INICIO DE LABORES EN OBRA]])=YEAR(TODAY())),MONTH(TODAY()-30)&amp;"-"&amp;YEAR(TODAY()),"No Aplica")),"No Aplica")</f>
        <v>No Aplica</v>
      </c>
    </row>
    <row r="3100" spans="1:29" x14ac:dyDescent="0.25">
      <c r="A3100" s="2" t="s">
        <v>9106</v>
      </c>
      <c r="B3100" s="3" t="s">
        <v>9107</v>
      </c>
      <c r="C3100" s="3" t="s">
        <v>9107</v>
      </c>
      <c r="D3100" s="3" t="s">
        <v>7028</v>
      </c>
      <c r="E3100" s="3" t="s">
        <v>9190</v>
      </c>
      <c r="F3100" s="36">
        <v>31257</v>
      </c>
      <c r="G3100" s="3">
        <v>2</v>
      </c>
      <c r="H3100" s="3" t="s">
        <v>1623</v>
      </c>
      <c r="I3100" s="3" t="s">
        <v>6891</v>
      </c>
      <c r="J3100" s="3" t="s">
        <v>7029</v>
      </c>
      <c r="K3100" s="3" t="s">
        <v>7030</v>
      </c>
      <c r="L3100" s="8" t="s">
        <v>9813</v>
      </c>
      <c r="M3100" s="5"/>
      <c r="N3100" s="13" t="s">
        <v>1043</v>
      </c>
      <c r="O3100" s="5">
        <v>45007</v>
      </c>
      <c r="P3100" s="8">
        <v>1</v>
      </c>
      <c r="Q3100" s="9">
        <v>4</v>
      </c>
      <c r="R3100" s="9" t="str">
        <f>IFERROR(VLOOKUP(Tabla2[[#This Row],[CONTRATISTA PRNCIPAL]],Hoja1!$L$5:$M$9,2,FALSE),"CJV")</f>
        <v>CJV</v>
      </c>
      <c r="S3100" s="9" t="str">
        <f>IF(Tabla2[[#This Row],[EMPRESA]]=Tabla2[[#This Row],[CONTRATISTA PRNCIPAL]],"Principal","Secundaria")</f>
        <v>Principal</v>
      </c>
      <c r="T3100" s="10">
        <f>IFERROR(1/COUNTIF(Tabla2[CONTRATISTA PRNCIPAL],Tabla2[[#This Row],[CONTRATISTA PRNCIPAL]]),0)</f>
        <v>8.8495575221238937E-3</v>
      </c>
      <c r="U3100" s="33">
        <f ca="1">IF(((TODAY()-Tabla2[[#This Row],[FECHA NACIMIENTO]])/365)&lt;18,"Corregir", IF(((TODAY()-Tabla2[[#This Row],[FECHA NACIMIENTO]])/365)&gt;80, "Corregir",ROUNDDOWN(((TODAY()-Tabla2[[#This Row],[FECHA NACIMIENTO]])/365),0)))</f>
        <v>38</v>
      </c>
      <c r="V310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100" s="34" t="str">
        <f ca="1">+IF(Tabla2[[#This Row],[Edad]]="Corregir","Corregir","Ok")</f>
        <v>Ok</v>
      </c>
      <c r="X3100" s="10" t="str">
        <f>+IFERROR(VLOOKUP(Tabla2[[#This Row],[DISTRITO SEGÚN DNI]],Hoja1!$A$2:$B$55,2,FALSE),"No")</f>
        <v>No</v>
      </c>
      <c r="Y3100" s="10" t="str">
        <f>IF(OR(LOWER(Tabla2[[#This Row],[GENERO]])="masculino", LOWER(Tabla2[[#This Row],[GENERO]])="femenino"),"OK","Corregir")</f>
        <v>OK</v>
      </c>
      <c r="Z3100" s="10" t="str">
        <f>+IF(Tabla2[[#This Row],[Nro. DNI / CE]]="","Corregir",IF(LEN(Tabla2[[#This Row],[Nro. DNI / CE]])&gt;=8,"OK","Corregir"))</f>
        <v>OK</v>
      </c>
      <c r="AA3100" s="10">
        <f>COUNTIF(Tabla2[APELLIDOS Y NOMBRES],Tabla2[[#This Row],[APELLIDOS Y NOMBRES]])</f>
        <v>1</v>
      </c>
      <c r="AB3100" t="str">
        <f ca="1">+IFERROR(IF(Tabla2[[#This Row],[FECHA CESE/BAJA]]="","No Aplica",IF(AND(MONTH(Tabla2[[#This Row],[FECHA CESE/BAJA]])=MONTH(TODAY()-30),YEAR(Tabla2[[#This Row],[FECHA CESE/BAJA]])=YEAR(TODAY())),MONTH(TODAY()-30)&amp;"-"&amp;YEAR(TODAY()),"Borrar")),"No aplica")</f>
        <v>No Aplica</v>
      </c>
      <c r="AC3100" t="str">
        <f ca="1">+IFERROR(IF(Tabla2[[#This Row],[FECHA INICIO DE LABORES EN OBRA]]="","No Aplica",IF(AND(MONTH(Tabla2[[#This Row],[FECHA INICIO DE LABORES EN OBRA]])=MONTH(TODAY()-30),YEAR(Tabla2[[#This Row],[FECHA INICIO DE LABORES EN OBRA]])=YEAR(TODAY())),MONTH(TODAY()-30)&amp;"-"&amp;YEAR(TODAY()),"No Aplica")),"No Aplica")</f>
        <v>No Aplica</v>
      </c>
    </row>
    <row r="3101" spans="1:29" x14ac:dyDescent="0.25">
      <c r="A3101" s="2" t="s">
        <v>9106</v>
      </c>
      <c r="B3101" s="3" t="s">
        <v>9107</v>
      </c>
      <c r="C3101" s="3" t="s">
        <v>9107</v>
      </c>
      <c r="D3101" s="3" t="s">
        <v>7031</v>
      </c>
      <c r="E3101" s="3" t="s">
        <v>9191</v>
      </c>
      <c r="F3101" s="36">
        <v>33986</v>
      </c>
      <c r="G3101" s="3">
        <v>1</v>
      </c>
      <c r="H3101" s="3" t="s">
        <v>1478</v>
      </c>
      <c r="I3101" s="3" t="s">
        <v>6891</v>
      </c>
      <c r="J3101" s="3" t="s">
        <v>7032</v>
      </c>
      <c r="K3101" s="3" t="s">
        <v>3195</v>
      </c>
      <c r="L3101" s="8" t="s">
        <v>9813</v>
      </c>
      <c r="M3101" s="5"/>
      <c r="N3101" s="13" t="s">
        <v>1043</v>
      </c>
      <c r="O3101" s="5">
        <v>45020</v>
      </c>
      <c r="P3101" s="8">
        <v>1</v>
      </c>
      <c r="Q3101" s="9">
        <v>1</v>
      </c>
      <c r="R3101" s="9" t="str">
        <f>IFERROR(VLOOKUP(Tabla2[[#This Row],[CONTRATISTA PRNCIPAL]],Hoja1!$L$5:$M$9,2,FALSE),"CJV")</f>
        <v>CJV</v>
      </c>
      <c r="S3101" s="9" t="str">
        <f>IF(Tabla2[[#This Row],[EMPRESA]]=Tabla2[[#This Row],[CONTRATISTA PRNCIPAL]],"Principal","Secundaria")</f>
        <v>Principal</v>
      </c>
      <c r="T3101" s="10">
        <f>IFERROR(1/COUNTIF(Tabla2[CONTRATISTA PRNCIPAL],Tabla2[[#This Row],[CONTRATISTA PRNCIPAL]]),0)</f>
        <v>8.8495575221238937E-3</v>
      </c>
      <c r="U3101" s="33">
        <f ca="1">IF(((TODAY()-Tabla2[[#This Row],[FECHA NACIMIENTO]])/365)&lt;18,"Corregir", IF(((TODAY()-Tabla2[[#This Row],[FECHA NACIMIENTO]])/365)&gt;80, "Corregir",ROUNDDOWN(((TODAY()-Tabla2[[#This Row],[FECHA NACIMIENTO]])/365),0)))</f>
        <v>30</v>
      </c>
      <c r="V310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101" s="34" t="str">
        <f ca="1">+IF(Tabla2[[#This Row],[Edad]]="Corregir","Corregir","Ok")</f>
        <v>Ok</v>
      </c>
      <c r="X3101" s="10" t="str">
        <f>+IFERROR(VLOOKUP(Tabla2[[#This Row],[DISTRITO SEGÚN DNI]],Hoja1!$A$2:$B$55,2,FALSE),"No")</f>
        <v>No</v>
      </c>
      <c r="Y3101" s="10" t="str">
        <f>IF(OR(LOWER(Tabla2[[#This Row],[GENERO]])="masculino", LOWER(Tabla2[[#This Row],[GENERO]])="femenino"),"OK","Corregir")</f>
        <v>OK</v>
      </c>
      <c r="Z3101" s="10" t="str">
        <f>+IF(Tabla2[[#This Row],[Nro. DNI / CE]]="","Corregir",IF(LEN(Tabla2[[#This Row],[Nro. DNI / CE]])&gt;=8,"OK","Corregir"))</f>
        <v>OK</v>
      </c>
      <c r="AA3101" s="10">
        <f>COUNTIF(Tabla2[APELLIDOS Y NOMBRES],Tabla2[[#This Row],[APELLIDOS Y NOMBRES]])</f>
        <v>1</v>
      </c>
      <c r="AB3101" t="str">
        <f ca="1">+IFERROR(IF(Tabla2[[#This Row],[FECHA CESE/BAJA]]="","No Aplica",IF(AND(MONTH(Tabla2[[#This Row],[FECHA CESE/BAJA]])=MONTH(TODAY()-30),YEAR(Tabla2[[#This Row],[FECHA CESE/BAJA]])=YEAR(TODAY())),MONTH(TODAY()-30)&amp;"-"&amp;YEAR(TODAY()),"Borrar")),"No aplica")</f>
        <v>No Aplica</v>
      </c>
      <c r="AC3101" t="str">
        <f ca="1">+IFERROR(IF(Tabla2[[#This Row],[FECHA INICIO DE LABORES EN OBRA]]="","No Aplica",IF(AND(MONTH(Tabla2[[#This Row],[FECHA INICIO DE LABORES EN OBRA]])=MONTH(TODAY()-30),YEAR(Tabla2[[#This Row],[FECHA INICIO DE LABORES EN OBRA]])=YEAR(TODAY())),MONTH(TODAY()-30)&amp;"-"&amp;YEAR(TODAY()),"No Aplica")),"No Aplica")</f>
        <v>No Aplica</v>
      </c>
    </row>
    <row r="3102" spans="1:29" x14ac:dyDescent="0.25">
      <c r="A3102" s="2" t="s">
        <v>9106</v>
      </c>
      <c r="B3102" s="3" t="s">
        <v>9107</v>
      </c>
      <c r="C3102" s="3" t="s">
        <v>9107</v>
      </c>
      <c r="D3102" s="3" t="s">
        <v>615</v>
      </c>
      <c r="E3102" s="3" t="s">
        <v>9192</v>
      </c>
      <c r="F3102" s="36">
        <v>32832</v>
      </c>
      <c r="G3102" s="3">
        <v>1</v>
      </c>
      <c r="H3102" s="3" t="s">
        <v>1612</v>
      </c>
      <c r="I3102" s="3" t="s">
        <v>6891</v>
      </c>
      <c r="J3102" s="3" t="s">
        <v>7033</v>
      </c>
      <c r="K3102" s="3" t="s">
        <v>99</v>
      </c>
      <c r="L3102" s="8" t="s">
        <v>9818</v>
      </c>
      <c r="M3102" s="5"/>
      <c r="N3102" s="13" t="s">
        <v>1043</v>
      </c>
      <c r="O3102" s="5">
        <v>45026</v>
      </c>
      <c r="P3102" s="8">
        <v>1</v>
      </c>
      <c r="Q3102" s="9">
        <v>4</v>
      </c>
      <c r="R3102" s="9" t="str">
        <f>IFERROR(VLOOKUP(Tabla2[[#This Row],[CONTRATISTA PRNCIPAL]],Hoja1!$L$5:$M$9,2,FALSE),"CJV")</f>
        <v>CJV</v>
      </c>
      <c r="S3102" s="9" t="str">
        <f>IF(Tabla2[[#This Row],[EMPRESA]]=Tabla2[[#This Row],[CONTRATISTA PRNCIPAL]],"Principal","Secundaria")</f>
        <v>Principal</v>
      </c>
      <c r="T3102" s="10">
        <f>IFERROR(1/COUNTIF(Tabla2[CONTRATISTA PRNCIPAL],Tabla2[[#This Row],[CONTRATISTA PRNCIPAL]]),0)</f>
        <v>8.8495575221238937E-3</v>
      </c>
      <c r="U3102" s="33">
        <f ca="1">IF(((TODAY()-Tabla2[[#This Row],[FECHA NACIMIENTO]])/365)&lt;18,"Corregir", IF(((TODAY()-Tabla2[[#This Row],[FECHA NACIMIENTO]])/365)&gt;80, "Corregir",ROUNDDOWN(((TODAY()-Tabla2[[#This Row],[FECHA NACIMIENTO]])/365),0)))</f>
        <v>33</v>
      </c>
      <c r="V310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102" s="34" t="str">
        <f ca="1">+IF(Tabla2[[#This Row],[Edad]]="Corregir","Corregir","Ok")</f>
        <v>Ok</v>
      </c>
      <c r="X3102" s="10" t="str">
        <f>+IFERROR(VLOOKUP(Tabla2[[#This Row],[DISTRITO SEGÚN DNI]],Hoja1!$A$2:$B$55,2,FALSE),"No")</f>
        <v>LA VICTORIA</v>
      </c>
      <c r="Y3102" s="10" t="str">
        <f>IF(OR(LOWER(Tabla2[[#This Row],[GENERO]])="masculino", LOWER(Tabla2[[#This Row],[GENERO]])="femenino"),"OK","Corregir")</f>
        <v>OK</v>
      </c>
      <c r="Z3102" s="10" t="str">
        <f>+IF(Tabla2[[#This Row],[Nro. DNI / CE]]="","Corregir",IF(LEN(Tabla2[[#This Row],[Nro. DNI / CE]])&gt;=8,"OK","Corregir"))</f>
        <v>OK</v>
      </c>
      <c r="AA3102" s="10">
        <f>COUNTIF(Tabla2[APELLIDOS Y NOMBRES],Tabla2[[#This Row],[APELLIDOS Y NOMBRES]])</f>
        <v>1</v>
      </c>
      <c r="AB3102" t="str">
        <f ca="1">+IFERROR(IF(Tabla2[[#This Row],[FECHA CESE/BAJA]]="","No Aplica",IF(AND(MONTH(Tabla2[[#This Row],[FECHA CESE/BAJA]])=MONTH(TODAY()-30),YEAR(Tabla2[[#This Row],[FECHA CESE/BAJA]])=YEAR(TODAY())),MONTH(TODAY()-30)&amp;"-"&amp;YEAR(TODAY()),"Borrar")),"No aplica")</f>
        <v>No Aplica</v>
      </c>
      <c r="AC3102" t="str">
        <f ca="1">+IFERROR(IF(Tabla2[[#This Row],[FECHA INICIO DE LABORES EN OBRA]]="","No Aplica",IF(AND(MONTH(Tabla2[[#This Row],[FECHA INICIO DE LABORES EN OBRA]])=MONTH(TODAY()-30),YEAR(Tabla2[[#This Row],[FECHA INICIO DE LABORES EN OBRA]])=YEAR(TODAY())),MONTH(TODAY()-30)&amp;"-"&amp;YEAR(TODAY()),"No Aplica")),"No Aplica")</f>
        <v>No Aplica</v>
      </c>
    </row>
    <row r="3103" spans="1:29" x14ac:dyDescent="0.25">
      <c r="A3103" s="2" t="s">
        <v>9106</v>
      </c>
      <c r="B3103" s="3" t="s">
        <v>9107</v>
      </c>
      <c r="C3103" s="3" t="s">
        <v>9107</v>
      </c>
      <c r="D3103" s="3" t="s">
        <v>616</v>
      </c>
      <c r="E3103" s="3" t="s">
        <v>9195</v>
      </c>
      <c r="F3103" s="36">
        <v>28176</v>
      </c>
      <c r="G3103" s="3">
        <v>1</v>
      </c>
      <c r="H3103" s="3" t="s">
        <v>6149</v>
      </c>
      <c r="I3103" s="3" t="s">
        <v>6891</v>
      </c>
      <c r="J3103" s="3" t="s">
        <v>7039</v>
      </c>
      <c r="K3103" s="3" t="s">
        <v>1095</v>
      </c>
      <c r="L3103" s="8" t="s">
        <v>9818</v>
      </c>
      <c r="M3103" s="5"/>
      <c r="N3103" s="13" t="s">
        <v>1043</v>
      </c>
      <c r="O3103" s="5">
        <v>45054</v>
      </c>
      <c r="P3103" s="8">
        <v>1</v>
      </c>
      <c r="Q3103" s="9">
        <v>1</v>
      </c>
      <c r="R3103" s="9" t="str">
        <f>IFERROR(VLOOKUP(Tabla2[[#This Row],[CONTRATISTA PRNCIPAL]],Hoja1!$L$5:$M$9,2,FALSE),"CJV")</f>
        <v>CJV</v>
      </c>
      <c r="S3103" s="9" t="str">
        <f>IF(Tabla2[[#This Row],[EMPRESA]]=Tabla2[[#This Row],[CONTRATISTA PRNCIPAL]],"Principal","Secundaria")</f>
        <v>Principal</v>
      </c>
      <c r="T3103" s="10">
        <f>IFERROR(1/COUNTIF(Tabla2[CONTRATISTA PRNCIPAL],Tabla2[[#This Row],[CONTRATISTA PRNCIPAL]]),0)</f>
        <v>8.8495575221238937E-3</v>
      </c>
      <c r="U3103" s="33">
        <f ca="1">IF(((TODAY()-Tabla2[[#This Row],[FECHA NACIMIENTO]])/365)&lt;18,"Corregir", IF(((TODAY()-Tabla2[[#This Row],[FECHA NACIMIENTO]])/365)&gt;80, "Corregir",ROUNDDOWN(((TODAY()-Tabla2[[#This Row],[FECHA NACIMIENTO]])/365),0)))</f>
        <v>46</v>
      </c>
      <c r="V310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103" s="34" t="str">
        <f ca="1">+IF(Tabla2[[#This Row],[Edad]]="Corregir","Corregir","Ok")</f>
        <v>Ok</v>
      </c>
      <c r="X3103" s="10" t="str">
        <f>+IFERROR(VLOOKUP(Tabla2[[#This Row],[DISTRITO SEGÚN DNI]],Hoja1!$A$2:$B$55,2,FALSE),"No")</f>
        <v>No</v>
      </c>
      <c r="Y3103" s="10" t="str">
        <f>IF(OR(LOWER(Tabla2[[#This Row],[GENERO]])="masculino", LOWER(Tabla2[[#This Row],[GENERO]])="femenino"),"OK","Corregir")</f>
        <v>OK</v>
      </c>
      <c r="Z3103" s="10" t="str">
        <f>+IF(Tabla2[[#This Row],[Nro. DNI / CE]]="","Corregir",IF(LEN(Tabla2[[#This Row],[Nro. DNI / CE]])&gt;=8,"OK","Corregir"))</f>
        <v>OK</v>
      </c>
      <c r="AA3103" s="10">
        <f>COUNTIF(Tabla2[APELLIDOS Y NOMBRES],Tabla2[[#This Row],[APELLIDOS Y NOMBRES]])</f>
        <v>1</v>
      </c>
      <c r="AB3103" t="str">
        <f ca="1">+IFERROR(IF(Tabla2[[#This Row],[FECHA CESE/BAJA]]="","No Aplica",IF(AND(MONTH(Tabla2[[#This Row],[FECHA CESE/BAJA]])=MONTH(TODAY()-30),YEAR(Tabla2[[#This Row],[FECHA CESE/BAJA]])=YEAR(TODAY())),MONTH(TODAY()-30)&amp;"-"&amp;YEAR(TODAY()),"Borrar")),"No aplica")</f>
        <v>No Aplica</v>
      </c>
      <c r="AC3103" t="str">
        <f ca="1">+IFERROR(IF(Tabla2[[#This Row],[FECHA INICIO DE LABORES EN OBRA]]="","No Aplica",IF(AND(MONTH(Tabla2[[#This Row],[FECHA INICIO DE LABORES EN OBRA]])=MONTH(TODAY()-30),YEAR(Tabla2[[#This Row],[FECHA INICIO DE LABORES EN OBRA]])=YEAR(TODAY())),MONTH(TODAY()-30)&amp;"-"&amp;YEAR(TODAY()),"No Aplica")),"No Aplica")</f>
        <v>No Aplica</v>
      </c>
    </row>
    <row r="3104" spans="1:29" x14ac:dyDescent="0.25">
      <c r="A3104" s="2" t="s">
        <v>9106</v>
      </c>
      <c r="B3104" s="3" t="s">
        <v>9107</v>
      </c>
      <c r="C3104" s="3" t="s">
        <v>9107</v>
      </c>
      <c r="D3104" s="3" t="s">
        <v>619</v>
      </c>
      <c r="E3104" s="3" t="s">
        <v>9197</v>
      </c>
      <c r="F3104" s="36">
        <v>30060</v>
      </c>
      <c r="G3104" s="3">
        <v>2</v>
      </c>
      <c r="H3104" s="3" t="s">
        <v>1476</v>
      </c>
      <c r="I3104" s="3" t="s">
        <v>6891</v>
      </c>
      <c r="J3104" s="3" t="s">
        <v>7042</v>
      </c>
      <c r="K3104" s="3" t="s">
        <v>34</v>
      </c>
      <c r="L3104" s="8" t="s">
        <v>9813</v>
      </c>
      <c r="M3104" s="5"/>
      <c r="N3104" s="13" t="s">
        <v>1043</v>
      </c>
      <c r="O3104" s="5">
        <v>45063</v>
      </c>
      <c r="P3104" s="8">
        <v>1</v>
      </c>
      <c r="Q3104" s="9">
        <v>4</v>
      </c>
      <c r="R3104" s="9" t="str">
        <f>IFERROR(VLOOKUP(Tabla2[[#This Row],[CONTRATISTA PRNCIPAL]],Hoja1!$L$5:$M$9,2,FALSE),"CJV")</f>
        <v>CJV</v>
      </c>
      <c r="S3104" s="9" t="str">
        <f>IF(Tabla2[[#This Row],[EMPRESA]]=Tabla2[[#This Row],[CONTRATISTA PRNCIPAL]],"Principal","Secundaria")</f>
        <v>Principal</v>
      </c>
      <c r="T3104" s="10">
        <f>IFERROR(1/COUNTIF(Tabla2[CONTRATISTA PRNCIPAL],Tabla2[[#This Row],[CONTRATISTA PRNCIPAL]]),0)</f>
        <v>8.8495575221238937E-3</v>
      </c>
      <c r="U3104" s="33">
        <f ca="1">IF(((TODAY()-Tabla2[[#This Row],[FECHA NACIMIENTO]])/365)&lt;18,"Corregir", IF(((TODAY()-Tabla2[[#This Row],[FECHA NACIMIENTO]])/365)&gt;80, "Corregir",ROUNDDOWN(((TODAY()-Tabla2[[#This Row],[FECHA NACIMIENTO]])/365),0)))</f>
        <v>41</v>
      </c>
      <c r="V310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104" s="34" t="str">
        <f ca="1">+IF(Tabla2[[#This Row],[Edad]]="Corregir","Corregir","Ok")</f>
        <v>Ok</v>
      </c>
      <c r="X3104" s="10" t="str">
        <f>+IFERROR(VLOOKUP(Tabla2[[#This Row],[DISTRITO SEGÚN DNI]],Hoja1!$A$2:$B$55,2,FALSE),"No")</f>
        <v>CALLAO</v>
      </c>
      <c r="Y3104" s="10" t="str">
        <f>IF(OR(LOWER(Tabla2[[#This Row],[GENERO]])="masculino", LOWER(Tabla2[[#This Row],[GENERO]])="femenino"),"OK","Corregir")</f>
        <v>OK</v>
      </c>
      <c r="Z3104" s="10" t="str">
        <f>+IF(Tabla2[[#This Row],[Nro. DNI / CE]]="","Corregir",IF(LEN(Tabla2[[#This Row],[Nro. DNI / CE]])&gt;=8,"OK","Corregir"))</f>
        <v>OK</v>
      </c>
      <c r="AA3104" s="10">
        <f>COUNTIF(Tabla2[APELLIDOS Y NOMBRES],Tabla2[[#This Row],[APELLIDOS Y NOMBRES]])</f>
        <v>1</v>
      </c>
      <c r="AB3104" t="str">
        <f ca="1">+IFERROR(IF(Tabla2[[#This Row],[FECHA CESE/BAJA]]="","No Aplica",IF(AND(MONTH(Tabla2[[#This Row],[FECHA CESE/BAJA]])=MONTH(TODAY()-30),YEAR(Tabla2[[#This Row],[FECHA CESE/BAJA]])=YEAR(TODAY())),MONTH(TODAY()-30)&amp;"-"&amp;YEAR(TODAY()),"Borrar")),"No aplica")</f>
        <v>No Aplica</v>
      </c>
      <c r="AC3104" t="str">
        <f ca="1">+IFERROR(IF(Tabla2[[#This Row],[FECHA INICIO DE LABORES EN OBRA]]="","No Aplica",IF(AND(MONTH(Tabla2[[#This Row],[FECHA INICIO DE LABORES EN OBRA]])=MONTH(TODAY()-30),YEAR(Tabla2[[#This Row],[FECHA INICIO DE LABORES EN OBRA]])=YEAR(TODAY())),MONTH(TODAY()-30)&amp;"-"&amp;YEAR(TODAY()),"No Aplica")),"No Aplica")</f>
        <v>No Aplica</v>
      </c>
    </row>
    <row r="3105" spans="1:29" x14ac:dyDescent="0.25">
      <c r="A3105" s="2" t="s">
        <v>9106</v>
      </c>
      <c r="B3105" s="3" t="s">
        <v>9107</v>
      </c>
      <c r="C3105" s="3" t="s">
        <v>9107</v>
      </c>
      <c r="D3105" s="3" t="s">
        <v>6903</v>
      </c>
      <c r="E3105" s="3" t="s">
        <v>9199</v>
      </c>
      <c r="F3105" s="36">
        <v>29006</v>
      </c>
      <c r="G3105" s="3">
        <v>1</v>
      </c>
      <c r="H3105" s="3" t="s">
        <v>1482</v>
      </c>
      <c r="I3105" s="3" t="s">
        <v>6891</v>
      </c>
      <c r="J3105" s="3" t="s">
        <v>6904</v>
      </c>
      <c r="K3105" s="3" t="s">
        <v>1095</v>
      </c>
      <c r="L3105" s="8" t="s">
        <v>9813</v>
      </c>
      <c r="M3105" s="5"/>
      <c r="N3105" s="13" t="s">
        <v>1043</v>
      </c>
      <c r="O3105" s="5">
        <v>45078</v>
      </c>
      <c r="P3105" s="8">
        <v>1</v>
      </c>
      <c r="Q3105" s="9">
        <v>1</v>
      </c>
      <c r="R3105" s="9" t="str">
        <f>IFERROR(VLOOKUP(Tabla2[[#This Row],[CONTRATISTA PRNCIPAL]],Hoja1!$L$5:$M$9,2,FALSE),"CJV")</f>
        <v>CJV</v>
      </c>
      <c r="S3105" s="9" t="str">
        <f>IF(Tabla2[[#This Row],[EMPRESA]]=Tabla2[[#This Row],[CONTRATISTA PRNCIPAL]],"Principal","Secundaria")</f>
        <v>Principal</v>
      </c>
      <c r="T3105" s="10">
        <f>IFERROR(1/COUNTIF(Tabla2[CONTRATISTA PRNCIPAL],Tabla2[[#This Row],[CONTRATISTA PRNCIPAL]]),0)</f>
        <v>8.8495575221238937E-3</v>
      </c>
      <c r="U3105" s="33">
        <f ca="1">IF(((TODAY()-Tabla2[[#This Row],[FECHA NACIMIENTO]])/365)&lt;18,"Corregir", IF(((TODAY()-Tabla2[[#This Row],[FECHA NACIMIENTO]])/365)&gt;80, "Corregir",ROUNDDOWN(((TODAY()-Tabla2[[#This Row],[FECHA NACIMIENTO]])/365),0)))</f>
        <v>44</v>
      </c>
      <c r="V310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105" s="34" t="str">
        <f ca="1">+IF(Tabla2[[#This Row],[Edad]]="Corregir","Corregir","Ok")</f>
        <v>Ok</v>
      </c>
      <c r="X3105" s="10" t="str">
        <f>+IFERROR(VLOOKUP(Tabla2[[#This Row],[DISTRITO SEGÚN DNI]],Hoja1!$A$2:$B$55,2,FALSE),"No")</f>
        <v>No</v>
      </c>
      <c r="Y3105" s="10" t="str">
        <f>IF(OR(LOWER(Tabla2[[#This Row],[GENERO]])="masculino", LOWER(Tabla2[[#This Row],[GENERO]])="femenino"),"OK","Corregir")</f>
        <v>OK</v>
      </c>
      <c r="Z3105" s="10" t="str">
        <f>+IF(Tabla2[[#This Row],[Nro. DNI / CE]]="","Corregir",IF(LEN(Tabla2[[#This Row],[Nro. DNI / CE]])&gt;=8,"OK","Corregir"))</f>
        <v>OK</v>
      </c>
      <c r="AA3105" s="10">
        <f>COUNTIF(Tabla2[APELLIDOS Y NOMBRES],Tabla2[[#This Row],[APELLIDOS Y NOMBRES]])</f>
        <v>1</v>
      </c>
      <c r="AB3105" t="str">
        <f ca="1">+IFERROR(IF(Tabla2[[#This Row],[FECHA CESE/BAJA]]="","No Aplica",IF(AND(MONTH(Tabla2[[#This Row],[FECHA CESE/BAJA]])=MONTH(TODAY()-30),YEAR(Tabla2[[#This Row],[FECHA CESE/BAJA]])=YEAR(TODAY())),MONTH(TODAY()-30)&amp;"-"&amp;YEAR(TODAY()),"Borrar")),"No aplica")</f>
        <v>No Aplica</v>
      </c>
      <c r="AC3105" t="str">
        <f ca="1">+IFERROR(IF(Tabla2[[#This Row],[FECHA INICIO DE LABORES EN OBRA]]="","No Aplica",IF(AND(MONTH(Tabla2[[#This Row],[FECHA INICIO DE LABORES EN OBRA]])=MONTH(TODAY()-30),YEAR(Tabla2[[#This Row],[FECHA INICIO DE LABORES EN OBRA]])=YEAR(TODAY())),MONTH(TODAY()-30)&amp;"-"&amp;YEAR(TODAY()),"No Aplica")),"No Aplica")</f>
        <v>No Aplica</v>
      </c>
    </row>
    <row r="3106" spans="1:29" x14ac:dyDescent="0.25">
      <c r="A3106" s="2" t="s">
        <v>9106</v>
      </c>
      <c r="B3106" s="3" t="s">
        <v>9107</v>
      </c>
      <c r="C3106" s="3" t="s">
        <v>9107</v>
      </c>
      <c r="D3106" s="3" t="s">
        <v>7043</v>
      </c>
      <c r="E3106" s="3" t="s">
        <v>9200</v>
      </c>
      <c r="F3106" s="36">
        <v>28606</v>
      </c>
      <c r="G3106" s="3">
        <v>2</v>
      </c>
      <c r="H3106" s="3" t="s">
        <v>1444</v>
      </c>
      <c r="I3106" s="3" t="s">
        <v>6891</v>
      </c>
      <c r="J3106" s="3" t="s">
        <v>7044</v>
      </c>
      <c r="K3106" s="3" t="s">
        <v>1044</v>
      </c>
      <c r="L3106" s="8" t="s">
        <v>9813</v>
      </c>
      <c r="M3106" s="5"/>
      <c r="N3106" s="13" t="s">
        <v>1043</v>
      </c>
      <c r="O3106" s="5">
        <v>45078</v>
      </c>
      <c r="P3106" s="8">
        <v>1</v>
      </c>
      <c r="Q3106" s="9">
        <v>4</v>
      </c>
      <c r="R3106" s="9" t="str">
        <f>IFERROR(VLOOKUP(Tabla2[[#This Row],[CONTRATISTA PRNCIPAL]],Hoja1!$L$5:$M$9,2,FALSE),"CJV")</f>
        <v>CJV</v>
      </c>
      <c r="S3106" s="9" t="str">
        <f>IF(Tabla2[[#This Row],[EMPRESA]]=Tabla2[[#This Row],[CONTRATISTA PRNCIPAL]],"Principal","Secundaria")</f>
        <v>Principal</v>
      </c>
      <c r="T3106" s="10">
        <f>IFERROR(1/COUNTIF(Tabla2[CONTRATISTA PRNCIPAL],Tabla2[[#This Row],[CONTRATISTA PRNCIPAL]]),0)</f>
        <v>8.8495575221238937E-3</v>
      </c>
      <c r="U3106" s="33">
        <f ca="1">IF(((TODAY()-Tabla2[[#This Row],[FECHA NACIMIENTO]])/365)&lt;18,"Corregir", IF(((TODAY()-Tabla2[[#This Row],[FECHA NACIMIENTO]])/365)&gt;80, "Corregir",ROUNDDOWN(((TODAY()-Tabla2[[#This Row],[FECHA NACIMIENTO]])/365),0)))</f>
        <v>45</v>
      </c>
      <c r="V310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106" s="34" t="str">
        <f ca="1">+IF(Tabla2[[#This Row],[Edad]]="Corregir","Corregir","Ok")</f>
        <v>Ok</v>
      </c>
      <c r="X3106" s="10" t="str">
        <f>+IFERROR(VLOOKUP(Tabla2[[#This Row],[DISTRITO SEGÚN DNI]],Hoja1!$A$2:$B$55,2,FALSE),"No")</f>
        <v>No</v>
      </c>
      <c r="Y3106" s="10" t="str">
        <f>IF(OR(LOWER(Tabla2[[#This Row],[GENERO]])="masculino", LOWER(Tabla2[[#This Row],[GENERO]])="femenino"),"OK","Corregir")</f>
        <v>OK</v>
      </c>
      <c r="Z3106" s="10" t="str">
        <f>+IF(Tabla2[[#This Row],[Nro. DNI / CE]]="","Corregir",IF(LEN(Tabla2[[#This Row],[Nro. DNI / CE]])&gt;=8,"OK","Corregir"))</f>
        <v>OK</v>
      </c>
      <c r="AA3106" s="10">
        <f>COUNTIF(Tabla2[APELLIDOS Y NOMBRES],Tabla2[[#This Row],[APELLIDOS Y NOMBRES]])</f>
        <v>1</v>
      </c>
      <c r="AB3106" t="str">
        <f ca="1">+IFERROR(IF(Tabla2[[#This Row],[FECHA CESE/BAJA]]="","No Aplica",IF(AND(MONTH(Tabla2[[#This Row],[FECHA CESE/BAJA]])=MONTH(TODAY()-30),YEAR(Tabla2[[#This Row],[FECHA CESE/BAJA]])=YEAR(TODAY())),MONTH(TODAY()-30)&amp;"-"&amp;YEAR(TODAY()),"Borrar")),"No aplica")</f>
        <v>No Aplica</v>
      </c>
      <c r="AC3106" t="str">
        <f ca="1">+IFERROR(IF(Tabla2[[#This Row],[FECHA INICIO DE LABORES EN OBRA]]="","No Aplica",IF(AND(MONTH(Tabla2[[#This Row],[FECHA INICIO DE LABORES EN OBRA]])=MONTH(TODAY()-30),YEAR(Tabla2[[#This Row],[FECHA INICIO DE LABORES EN OBRA]])=YEAR(TODAY())),MONTH(TODAY()-30)&amp;"-"&amp;YEAR(TODAY()),"No Aplica")),"No Aplica")</f>
        <v>No Aplica</v>
      </c>
    </row>
    <row r="3107" spans="1:29" x14ac:dyDescent="0.25">
      <c r="A3107" s="2" t="s">
        <v>9106</v>
      </c>
      <c r="B3107" s="3" t="s">
        <v>9107</v>
      </c>
      <c r="C3107" s="3" t="s">
        <v>9107</v>
      </c>
      <c r="D3107" s="3" t="s">
        <v>879</v>
      </c>
      <c r="E3107" s="3" t="s">
        <v>880</v>
      </c>
      <c r="F3107" s="36">
        <v>29507</v>
      </c>
      <c r="G3107" s="3">
        <v>2</v>
      </c>
      <c r="H3107" s="3" t="s">
        <v>9201</v>
      </c>
      <c r="I3107" s="3" t="s">
        <v>6891</v>
      </c>
      <c r="J3107" s="3" t="s">
        <v>7045</v>
      </c>
      <c r="K3107" s="3" t="s">
        <v>1945</v>
      </c>
      <c r="L3107" s="8" t="s">
        <v>9813</v>
      </c>
      <c r="M3107" s="5"/>
      <c r="N3107" s="13" t="s">
        <v>1043</v>
      </c>
      <c r="O3107" s="5">
        <v>45082</v>
      </c>
      <c r="P3107" s="8">
        <v>1</v>
      </c>
      <c r="Q3107" s="9">
        <v>4</v>
      </c>
      <c r="R3107" s="9" t="str">
        <f>IFERROR(VLOOKUP(Tabla2[[#This Row],[CONTRATISTA PRNCIPAL]],Hoja1!$L$5:$M$9,2,FALSE),"CJV")</f>
        <v>CJV</v>
      </c>
      <c r="S3107" s="9" t="str">
        <f>IF(Tabla2[[#This Row],[EMPRESA]]=Tabla2[[#This Row],[CONTRATISTA PRNCIPAL]],"Principal","Secundaria")</f>
        <v>Principal</v>
      </c>
      <c r="T3107" s="10">
        <f>IFERROR(1/COUNTIF(Tabla2[CONTRATISTA PRNCIPAL],Tabla2[[#This Row],[CONTRATISTA PRNCIPAL]]),0)</f>
        <v>8.8495575221238937E-3</v>
      </c>
      <c r="U3107" s="33">
        <f ca="1">IF(((TODAY()-Tabla2[[#This Row],[FECHA NACIMIENTO]])/365)&lt;18,"Corregir", IF(((TODAY()-Tabla2[[#This Row],[FECHA NACIMIENTO]])/365)&gt;80, "Corregir",ROUNDDOWN(((TODAY()-Tabla2[[#This Row],[FECHA NACIMIENTO]])/365),0)))</f>
        <v>42</v>
      </c>
      <c r="V310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107" s="34" t="str">
        <f ca="1">+IF(Tabla2[[#This Row],[Edad]]="Corregir","Corregir","Ok")</f>
        <v>Ok</v>
      </c>
      <c r="X3107" s="10" t="str">
        <f>+IFERROR(VLOOKUP(Tabla2[[#This Row],[DISTRITO SEGÚN DNI]],Hoja1!$A$2:$B$55,2,FALSE),"No")</f>
        <v>CALLAO</v>
      </c>
      <c r="Y3107" s="10" t="str">
        <f>IF(OR(LOWER(Tabla2[[#This Row],[GENERO]])="masculino", LOWER(Tabla2[[#This Row],[GENERO]])="femenino"),"OK","Corregir")</f>
        <v>OK</v>
      </c>
      <c r="Z3107" s="10" t="str">
        <f>+IF(Tabla2[[#This Row],[Nro. DNI / CE]]="","Corregir",IF(LEN(Tabla2[[#This Row],[Nro. DNI / CE]])&gt;=8,"OK","Corregir"))</f>
        <v>OK</v>
      </c>
      <c r="AA3107" s="10">
        <f>COUNTIF(Tabla2[APELLIDOS Y NOMBRES],Tabla2[[#This Row],[APELLIDOS Y NOMBRES]])</f>
        <v>1</v>
      </c>
      <c r="AB3107" t="str">
        <f ca="1">+IFERROR(IF(Tabla2[[#This Row],[FECHA CESE/BAJA]]="","No Aplica",IF(AND(MONTH(Tabla2[[#This Row],[FECHA CESE/BAJA]])=MONTH(TODAY()-30),YEAR(Tabla2[[#This Row],[FECHA CESE/BAJA]])=YEAR(TODAY())),MONTH(TODAY()-30)&amp;"-"&amp;YEAR(TODAY()),"Borrar")),"No aplica")</f>
        <v>No Aplica</v>
      </c>
      <c r="AC3107" t="str">
        <f ca="1">+IFERROR(IF(Tabla2[[#This Row],[FECHA INICIO DE LABORES EN OBRA]]="","No Aplica",IF(AND(MONTH(Tabla2[[#This Row],[FECHA INICIO DE LABORES EN OBRA]])=MONTH(TODAY()-30),YEAR(Tabla2[[#This Row],[FECHA INICIO DE LABORES EN OBRA]])=YEAR(TODAY())),MONTH(TODAY()-30)&amp;"-"&amp;YEAR(TODAY()),"No Aplica")),"No Aplica")</f>
        <v>No Aplica</v>
      </c>
    </row>
    <row r="3108" spans="1:29" x14ac:dyDescent="0.25">
      <c r="A3108" s="2" t="s">
        <v>9106</v>
      </c>
      <c r="B3108" s="3" t="s">
        <v>9107</v>
      </c>
      <c r="C3108" s="3" t="s">
        <v>9107</v>
      </c>
      <c r="D3108" s="3" t="s">
        <v>7046</v>
      </c>
      <c r="E3108" s="3" t="s">
        <v>9202</v>
      </c>
      <c r="F3108" s="36">
        <v>30486</v>
      </c>
      <c r="G3108" s="3">
        <v>2</v>
      </c>
      <c r="H3108" s="3" t="s">
        <v>1743</v>
      </c>
      <c r="I3108" s="3" t="s">
        <v>6891</v>
      </c>
      <c r="J3108" s="3" t="s">
        <v>7047</v>
      </c>
      <c r="K3108" s="3" t="s">
        <v>7048</v>
      </c>
      <c r="L3108" s="8" t="s">
        <v>9813</v>
      </c>
      <c r="M3108" s="5"/>
      <c r="N3108" s="13" t="s">
        <v>1043</v>
      </c>
      <c r="O3108" s="5">
        <v>45089</v>
      </c>
      <c r="P3108" s="8">
        <v>1</v>
      </c>
      <c r="Q3108" s="9">
        <v>4</v>
      </c>
      <c r="R3108" s="9" t="str">
        <f>IFERROR(VLOOKUP(Tabla2[[#This Row],[CONTRATISTA PRNCIPAL]],Hoja1!$L$5:$M$9,2,FALSE),"CJV")</f>
        <v>CJV</v>
      </c>
      <c r="S3108" s="9" t="str">
        <f>IF(Tabla2[[#This Row],[EMPRESA]]=Tabla2[[#This Row],[CONTRATISTA PRNCIPAL]],"Principal","Secundaria")</f>
        <v>Principal</v>
      </c>
      <c r="T3108" s="10">
        <f>IFERROR(1/COUNTIF(Tabla2[CONTRATISTA PRNCIPAL],Tabla2[[#This Row],[CONTRATISTA PRNCIPAL]]),0)</f>
        <v>8.8495575221238937E-3</v>
      </c>
      <c r="U3108" s="33">
        <f ca="1">IF(((TODAY()-Tabla2[[#This Row],[FECHA NACIMIENTO]])/365)&lt;18,"Corregir", IF(((TODAY()-Tabla2[[#This Row],[FECHA NACIMIENTO]])/365)&gt;80, "Corregir",ROUNDDOWN(((TODAY()-Tabla2[[#This Row],[FECHA NACIMIENTO]])/365),0)))</f>
        <v>40</v>
      </c>
      <c r="V310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108" s="34" t="str">
        <f ca="1">+IF(Tabla2[[#This Row],[Edad]]="Corregir","Corregir","Ok")</f>
        <v>Ok</v>
      </c>
      <c r="X3108" s="10" t="str">
        <f>+IFERROR(VLOOKUP(Tabla2[[#This Row],[DISTRITO SEGÚN DNI]],Hoja1!$A$2:$B$55,2,FALSE),"No")</f>
        <v>No</v>
      </c>
      <c r="Y3108" s="10" t="str">
        <f>IF(OR(LOWER(Tabla2[[#This Row],[GENERO]])="masculino", LOWER(Tabla2[[#This Row],[GENERO]])="femenino"),"OK","Corregir")</f>
        <v>OK</v>
      </c>
      <c r="Z3108" s="10" t="str">
        <f>+IF(Tabla2[[#This Row],[Nro. DNI / CE]]="","Corregir",IF(LEN(Tabla2[[#This Row],[Nro. DNI / CE]])&gt;=8,"OK","Corregir"))</f>
        <v>OK</v>
      </c>
      <c r="AA3108" s="10">
        <f>COUNTIF(Tabla2[APELLIDOS Y NOMBRES],Tabla2[[#This Row],[APELLIDOS Y NOMBRES]])</f>
        <v>1</v>
      </c>
      <c r="AB3108" t="str">
        <f ca="1">+IFERROR(IF(Tabla2[[#This Row],[FECHA CESE/BAJA]]="","No Aplica",IF(AND(MONTH(Tabla2[[#This Row],[FECHA CESE/BAJA]])=MONTH(TODAY()-30),YEAR(Tabla2[[#This Row],[FECHA CESE/BAJA]])=YEAR(TODAY())),MONTH(TODAY()-30)&amp;"-"&amp;YEAR(TODAY()),"Borrar")),"No aplica")</f>
        <v>No Aplica</v>
      </c>
      <c r="AC3108" t="str">
        <f ca="1">+IFERROR(IF(Tabla2[[#This Row],[FECHA INICIO DE LABORES EN OBRA]]="","No Aplica",IF(AND(MONTH(Tabla2[[#This Row],[FECHA INICIO DE LABORES EN OBRA]])=MONTH(TODAY()-30),YEAR(Tabla2[[#This Row],[FECHA INICIO DE LABORES EN OBRA]])=YEAR(TODAY())),MONTH(TODAY()-30)&amp;"-"&amp;YEAR(TODAY()),"No Aplica")),"No Aplica")</f>
        <v>No Aplica</v>
      </c>
    </row>
    <row r="3109" spans="1:29" x14ac:dyDescent="0.25">
      <c r="A3109" s="2" t="s">
        <v>9106</v>
      </c>
      <c r="B3109" s="3" t="s">
        <v>9107</v>
      </c>
      <c r="C3109" s="3" t="s">
        <v>9107</v>
      </c>
      <c r="D3109" s="3" t="s">
        <v>7049</v>
      </c>
      <c r="E3109" s="3" t="s">
        <v>9203</v>
      </c>
      <c r="F3109" s="36">
        <v>35764</v>
      </c>
      <c r="G3109" s="3">
        <v>2</v>
      </c>
      <c r="H3109" s="3" t="s">
        <v>1457</v>
      </c>
      <c r="I3109" s="3" t="s">
        <v>6891</v>
      </c>
      <c r="J3109" s="3" t="s">
        <v>7050</v>
      </c>
      <c r="K3109" s="3" t="s">
        <v>36</v>
      </c>
      <c r="L3109" s="8" t="s">
        <v>9813</v>
      </c>
      <c r="M3109" s="5"/>
      <c r="N3109" s="13" t="s">
        <v>1043</v>
      </c>
      <c r="O3109" s="5">
        <v>45098</v>
      </c>
      <c r="P3109" s="8">
        <v>1</v>
      </c>
      <c r="Q3109" s="9">
        <v>4</v>
      </c>
      <c r="R3109" s="9" t="str">
        <f>IFERROR(VLOOKUP(Tabla2[[#This Row],[CONTRATISTA PRNCIPAL]],Hoja1!$L$5:$M$9,2,FALSE),"CJV")</f>
        <v>CJV</v>
      </c>
      <c r="S3109" s="9" t="str">
        <f>IF(Tabla2[[#This Row],[EMPRESA]]=Tabla2[[#This Row],[CONTRATISTA PRNCIPAL]],"Principal","Secundaria")</f>
        <v>Principal</v>
      </c>
      <c r="T3109" s="10">
        <f>IFERROR(1/COUNTIF(Tabla2[CONTRATISTA PRNCIPAL],Tabla2[[#This Row],[CONTRATISTA PRNCIPAL]]),0)</f>
        <v>8.8495575221238937E-3</v>
      </c>
      <c r="U3109" s="33">
        <f ca="1">IF(((TODAY()-Tabla2[[#This Row],[FECHA NACIMIENTO]])/365)&lt;18,"Corregir", IF(((TODAY()-Tabla2[[#This Row],[FECHA NACIMIENTO]])/365)&gt;80, "Corregir",ROUNDDOWN(((TODAY()-Tabla2[[#This Row],[FECHA NACIMIENTO]])/365),0)))</f>
        <v>25</v>
      </c>
      <c r="V310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109" s="34" t="str">
        <f ca="1">+IF(Tabla2[[#This Row],[Edad]]="Corregir","Corregir","Ok")</f>
        <v>Ok</v>
      </c>
      <c r="X3109" s="10" t="str">
        <f>+IFERROR(VLOOKUP(Tabla2[[#This Row],[DISTRITO SEGÚN DNI]],Hoja1!$A$2:$B$55,2,FALSE),"No")</f>
        <v>SANTA ANITA</v>
      </c>
      <c r="Y3109" s="10" t="str">
        <f>IF(OR(LOWER(Tabla2[[#This Row],[GENERO]])="masculino", LOWER(Tabla2[[#This Row],[GENERO]])="femenino"),"OK","Corregir")</f>
        <v>OK</v>
      </c>
      <c r="Z3109" s="10" t="str">
        <f>+IF(Tabla2[[#This Row],[Nro. DNI / CE]]="","Corregir",IF(LEN(Tabla2[[#This Row],[Nro. DNI / CE]])&gt;=8,"OK","Corregir"))</f>
        <v>OK</v>
      </c>
      <c r="AA3109" s="10">
        <f>COUNTIF(Tabla2[APELLIDOS Y NOMBRES],Tabla2[[#This Row],[APELLIDOS Y NOMBRES]])</f>
        <v>1</v>
      </c>
      <c r="AB3109" t="str">
        <f ca="1">+IFERROR(IF(Tabla2[[#This Row],[FECHA CESE/BAJA]]="","No Aplica",IF(AND(MONTH(Tabla2[[#This Row],[FECHA CESE/BAJA]])=MONTH(TODAY()-30),YEAR(Tabla2[[#This Row],[FECHA CESE/BAJA]])=YEAR(TODAY())),MONTH(TODAY()-30)&amp;"-"&amp;YEAR(TODAY()),"Borrar")),"No aplica")</f>
        <v>No Aplica</v>
      </c>
      <c r="AC3109" t="str">
        <f ca="1">+IFERROR(IF(Tabla2[[#This Row],[FECHA INICIO DE LABORES EN OBRA]]="","No Aplica",IF(AND(MONTH(Tabla2[[#This Row],[FECHA INICIO DE LABORES EN OBRA]])=MONTH(TODAY()-30),YEAR(Tabla2[[#This Row],[FECHA INICIO DE LABORES EN OBRA]])=YEAR(TODAY())),MONTH(TODAY()-30)&amp;"-"&amp;YEAR(TODAY()),"No Aplica")),"No Aplica")</f>
        <v>No Aplica</v>
      </c>
    </row>
    <row r="3110" spans="1:29" x14ac:dyDescent="0.25">
      <c r="A3110" s="2" t="s">
        <v>9106</v>
      </c>
      <c r="B3110" s="3" t="s">
        <v>9107</v>
      </c>
      <c r="C3110" s="3" t="s">
        <v>9107</v>
      </c>
      <c r="D3110" s="3" t="s">
        <v>9205</v>
      </c>
      <c r="E3110" s="3" t="s">
        <v>9206</v>
      </c>
      <c r="F3110" s="36">
        <v>30939</v>
      </c>
      <c r="G3110" s="3">
        <v>2</v>
      </c>
      <c r="H3110" s="3" t="s">
        <v>1476</v>
      </c>
      <c r="I3110" s="3" t="s">
        <v>6891</v>
      </c>
      <c r="J3110" s="3" t="s">
        <v>9207</v>
      </c>
      <c r="K3110" s="3" t="s">
        <v>1054</v>
      </c>
      <c r="L3110" s="8" t="s">
        <v>9813</v>
      </c>
      <c r="M3110" s="5"/>
      <c r="N3110" s="13" t="s">
        <v>1043</v>
      </c>
      <c r="O3110" s="5">
        <v>45110</v>
      </c>
      <c r="P3110" s="8">
        <v>1</v>
      </c>
      <c r="Q3110" s="9">
        <v>4</v>
      </c>
      <c r="R3110" s="9" t="str">
        <f>IFERROR(VLOOKUP(Tabla2[[#This Row],[CONTRATISTA PRNCIPAL]],Hoja1!$L$5:$M$9,2,FALSE),"CJV")</f>
        <v>CJV</v>
      </c>
      <c r="S3110" s="9" t="str">
        <f>IF(Tabla2[[#This Row],[EMPRESA]]=Tabla2[[#This Row],[CONTRATISTA PRNCIPAL]],"Principal","Secundaria")</f>
        <v>Principal</v>
      </c>
      <c r="T3110" s="10">
        <f>IFERROR(1/COUNTIF(Tabla2[CONTRATISTA PRNCIPAL],Tabla2[[#This Row],[CONTRATISTA PRNCIPAL]]),0)</f>
        <v>8.8495575221238937E-3</v>
      </c>
      <c r="U3110" s="33">
        <f ca="1">IF(((TODAY()-Tabla2[[#This Row],[FECHA NACIMIENTO]])/365)&lt;18,"Corregir", IF(((TODAY()-Tabla2[[#This Row],[FECHA NACIMIENTO]])/365)&gt;80, "Corregir",ROUNDDOWN(((TODAY()-Tabla2[[#This Row],[FECHA NACIMIENTO]])/365),0)))</f>
        <v>39</v>
      </c>
      <c r="V311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110" s="34" t="str">
        <f ca="1">+IF(Tabla2[[#This Row],[Edad]]="Corregir","Corregir","Ok")</f>
        <v>Ok</v>
      </c>
      <c r="X3110" s="10" t="str">
        <f>+IFERROR(VLOOKUP(Tabla2[[#This Row],[DISTRITO SEGÚN DNI]],Hoja1!$A$2:$B$55,2,FALSE),"No")</f>
        <v>No</v>
      </c>
      <c r="Y3110" s="10" t="str">
        <f>IF(OR(LOWER(Tabla2[[#This Row],[GENERO]])="masculino", LOWER(Tabla2[[#This Row],[GENERO]])="femenino"),"OK","Corregir")</f>
        <v>OK</v>
      </c>
      <c r="Z3110" s="10" t="str">
        <f>+IF(Tabla2[[#This Row],[Nro. DNI / CE]]="","Corregir",IF(LEN(Tabla2[[#This Row],[Nro. DNI / CE]])&gt;=8,"OK","Corregir"))</f>
        <v>OK</v>
      </c>
      <c r="AA3110" s="10">
        <f>COUNTIF(Tabla2[APELLIDOS Y NOMBRES],Tabla2[[#This Row],[APELLIDOS Y NOMBRES]])</f>
        <v>1</v>
      </c>
      <c r="AB3110" t="str">
        <f ca="1">+IFERROR(IF(Tabla2[[#This Row],[FECHA CESE/BAJA]]="","No Aplica",IF(AND(MONTH(Tabla2[[#This Row],[FECHA CESE/BAJA]])=MONTH(TODAY()-30),YEAR(Tabla2[[#This Row],[FECHA CESE/BAJA]])=YEAR(TODAY())),MONTH(TODAY()-30)&amp;"-"&amp;YEAR(TODAY()),"Borrar")),"No aplica")</f>
        <v>No Aplica</v>
      </c>
      <c r="AC3110" t="str">
        <f ca="1">+IFERROR(IF(Tabla2[[#This Row],[FECHA INICIO DE LABORES EN OBRA]]="","No Aplica",IF(AND(MONTH(Tabla2[[#This Row],[FECHA INICIO DE LABORES EN OBRA]])=MONTH(TODAY()-30),YEAR(Tabla2[[#This Row],[FECHA INICIO DE LABORES EN OBRA]])=YEAR(TODAY())),MONTH(TODAY()-30)&amp;"-"&amp;YEAR(TODAY()),"No Aplica")),"No Aplica")</f>
        <v>No Aplica</v>
      </c>
    </row>
    <row r="3111" spans="1:29" x14ac:dyDescent="0.25">
      <c r="A3111" s="2" t="s">
        <v>9106</v>
      </c>
      <c r="B3111" s="3" t="s">
        <v>9107</v>
      </c>
      <c r="C3111" s="3" t="s">
        <v>9107</v>
      </c>
      <c r="D3111" s="3" t="s">
        <v>9208</v>
      </c>
      <c r="E3111" s="3" t="s">
        <v>9209</v>
      </c>
      <c r="F3111" s="36">
        <v>29814</v>
      </c>
      <c r="G3111" s="3">
        <v>2</v>
      </c>
      <c r="H3111" s="3" t="s">
        <v>1442</v>
      </c>
      <c r="I3111" s="3" t="s">
        <v>6891</v>
      </c>
      <c r="J3111" s="3" t="s">
        <v>9210</v>
      </c>
      <c r="K3111" s="3" t="s">
        <v>93</v>
      </c>
      <c r="L3111" s="8" t="s">
        <v>9813</v>
      </c>
      <c r="M3111" s="5"/>
      <c r="N3111" s="13" t="s">
        <v>1043</v>
      </c>
      <c r="O3111" s="5">
        <v>45112</v>
      </c>
      <c r="P3111" s="8">
        <v>1</v>
      </c>
      <c r="Q3111" s="9">
        <v>4</v>
      </c>
      <c r="R3111" s="9" t="str">
        <f>IFERROR(VLOOKUP(Tabla2[[#This Row],[CONTRATISTA PRNCIPAL]],Hoja1!$L$5:$M$9,2,FALSE),"CJV")</f>
        <v>CJV</v>
      </c>
      <c r="S3111" s="9" t="str">
        <f>IF(Tabla2[[#This Row],[EMPRESA]]=Tabla2[[#This Row],[CONTRATISTA PRNCIPAL]],"Principal","Secundaria")</f>
        <v>Principal</v>
      </c>
      <c r="T3111" s="10">
        <f>IFERROR(1/COUNTIF(Tabla2[CONTRATISTA PRNCIPAL],Tabla2[[#This Row],[CONTRATISTA PRNCIPAL]]),0)</f>
        <v>8.8495575221238937E-3</v>
      </c>
      <c r="U3111" s="33">
        <f ca="1">IF(((TODAY()-Tabla2[[#This Row],[FECHA NACIMIENTO]])/365)&lt;18,"Corregir", IF(((TODAY()-Tabla2[[#This Row],[FECHA NACIMIENTO]])/365)&gt;80, "Corregir",ROUNDDOWN(((TODAY()-Tabla2[[#This Row],[FECHA NACIMIENTO]])/365),0)))</f>
        <v>42</v>
      </c>
      <c r="V311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111" s="34" t="str">
        <f ca="1">+IF(Tabla2[[#This Row],[Edad]]="Corregir","Corregir","Ok")</f>
        <v>Ok</v>
      </c>
      <c r="X3111" s="10" t="str">
        <f>+IFERROR(VLOOKUP(Tabla2[[#This Row],[DISTRITO SEGÚN DNI]],Hoja1!$A$2:$B$55,2,FALSE),"No")</f>
        <v>ATE</v>
      </c>
      <c r="Y3111" s="10" t="str">
        <f>IF(OR(LOWER(Tabla2[[#This Row],[GENERO]])="masculino", LOWER(Tabla2[[#This Row],[GENERO]])="femenino"),"OK","Corregir")</f>
        <v>OK</v>
      </c>
      <c r="Z3111" s="10" t="str">
        <f>+IF(Tabla2[[#This Row],[Nro. DNI / CE]]="","Corregir",IF(LEN(Tabla2[[#This Row],[Nro. DNI / CE]])&gt;=8,"OK","Corregir"))</f>
        <v>OK</v>
      </c>
      <c r="AA3111" s="10">
        <f>COUNTIF(Tabla2[APELLIDOS Y NOMBRES],Tabla2[[#This Row],[APELLIDOS Y NOMBRES]])</f>
        <v>1</v>
      </c>
      <c r="AB3111" t="str">
        <f ca="1">+IFERROR(IF(Tabla2[[#This Row],[FECHA CESE/BAJA]]="","No Aplica",IF(AND(MONTH(Tabla2[[#This Row],[FECHA CESE/BAJA]])=MONTH(TODAY()-30),YEAR(Tabla2[[#This Row],[FECHA CESE/BAJA]])=YEAR(TODAY())),MONTH(TODAY()-30)&amp;"-"&amp;YEAR(TODAY()),"Borrar")),"No aplica")</f>
        <v>No Aplica</v>
      </c>
      <c r="AC3111" t="str">
        <f ca="1">+IFERROR(IF(Tabla2[[#This Row],[FECHA INICIO DE LABORES EN OBRA]]="","No Aplica",IF(AND(MONTH(Tabla2[[#This Row],[FECHA INICIO DE LABORES EN OBRA]])=MONTH(TODAY()-30),YEAR(Tabla2[[#This Row],[FECHA INICIO DE LABORES EN OBRA]])=YEAR(TODAY())),MONTH(TODAY()-30)&amp;"-"&amp;YEAR(TODAY()),"No Aplica")),"No Aplica")</f>
        <v>No Aplica</v>
      </c>
    </row>
    <row r="3112" spans="1:29" x14ac:dyDescent="0.25">
      <c r="A3112" s="2" t="s">
        <v>9106</v>
      </c>
      <c r="B3112" s="3" t="s">
        <v>9107</v>
      </c>
      <c r="C3112" s="3" t="s">
        <v>9107</v>
      </c>
      <c r="D3112" s="3" t="s">
        <v>9211</v>
      </c>
      <c r="E3112" s="3" t="s">
        <v>9212</v>
      </c>
      <c r="F3112" s="36">
        <v>31279</v>
      </c>
      <c r="G3112" s="3">
        <v>2</v>
      </c>
      <c r="H3112" s="3" t="s">
        <v>3817</v>
      </c>
      <c r="I3112" s="3" t="s">
        <v>6891</v>
      </c>
      <c r="J3112" s="3" t="s">
        <v>9213</v>
      </c>
      <c r="K3112" s="3" t="s">
        <v>35</v>
      </c>
      <c r="L3112" s="8" t="s">
        <v>9813</v>
      </c>
      <c r="M3112" s="5"/>
      <c r="N3112" s="13" t="s">
        <v>1043</v>
      </c>
      <c r="O3112" s="5">
        <v>45113</v>
      </c>
      <c r="P3112" s="8">
        <v>1</v>
      </c>
      <c r="Q3112" s="9">
        <v>4</v>
      </c>
      <c r="R3112" s="9" t="str">
        <f>IFERROR(VLOOKUP(Tabla2[[#This Row],[CONTRATISTA PRNCIPAL]],Hoja1!$L$5:$M$9,2,FALSE),"CJV")</f>
        <v>CJV</v>
      </c>
      <c r="S3112" s="9" t="str">
        <f>IF(Tabla2[[#This Row],[EMPRESA]]=Tabla2[[#This Row],[CONTRATISTA PRNCIPAL]],"Principal","Secundaria")</f>
        <v>Principal</v>
      </c>
      <c r="T3112" s="10">
        <f>IFERROR(1/COUNTIF(Tabla2[CONTRATISTA PRNCIPAL],Tabla2[[#This Row],[CONTRATISTA PRNCIPAL]]),0)</f>
        <v>8.8495575221238937E-3</v>
      </c>
      <c r="U3112" s="33">
        <f ca="1">IF(((TODAY()-Tabla2[[#This Row],[FECHA NACIMIENTO]])/365)&lt;18,"Corregir", IF(((TODAY()-Tabla2[[#This Row],[FECHA NACIMIENTO]])/365)&gt;80, "Corregir",ROUNDDOWN(((TODAY()-Tabla2[[#This Row],[FECHA NACIMIENTO]])/365),0)))</f>
        <v>38</v>
      </c>
      <c r="V311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112" s="34" t="str">
        <f ca="1">+IF(Tabla2[[#This Row],[Edad]]="Corregir","Corregir","Ok")</f>
        <v>Ok</v>
      </c>
      <c r="X3112" s="10" t="str">
        <f>+IFERROR(VLOOKUP(Tabla2[[#This Row],[DISTRITO SEGÚN DNI]],Hoja1!$A$2:$B$55,2,FALSE),"No")</f>
        <v>EL AGUSTINO</v>
      </c>
      <c r="Y3112" s="10" t="str">
        <f>IF(OR(LOWER(Tabla2[[#This Row],[GENERO]])="masculino", LOWER(Tabla2[[#This Row],[GENERO]])="femenino"),"OK","Corregir")</f>
        <v>OK</v>
      </c>
      <c r="Z3112" s="10" t="str">
        <f>+IF(Tabla2[[#This Row],[Nro. DNI / CE]]="","Corregir",IF(LEN(Tabla2[[#This Row],[Nro. DNI / CE]])&gt;=8,"OK","Corregir"))</f>
        <v>OK</v>
      </c>
      <c r="AA3112" s="10">
        <f>COUNTIF(Tabla2[APELLIDOS Y NOMBRES],Tabla2[[#This Row],[APELLIDOS Y NOMBRES]])</f>
        <v>1</v>
      </c>
      <c r="AB3112" t="str">
        <f ca="1">+IFERROR(IF(Tabla2[[#This Row],[FECHA CESE/BAJA]]="","No Aplica",IF(AND(MONTH(Tabla2[[#This Row],[FECHA CESE/BAJA]])=MONTH(TODAY()-30),YEAR(Tabla2[[#This Row],[FECHA CESE/BAJA]])=YEAR(TODAY())),MONTH(TODAY()-30)&amp;"-"&amp;YEAR(TODAY()),"Borrar")),"No aplica")</f>
        <v>No Aplica</v>
      </c>
      <c r="AC3112" t="str">
        <f ca="1">+IFERROR(IF(Tabla2[[#This Row],[FECHA INICIO DE LABORES EN OBRA]]="","No Aplica",IF(AND(MONTH(Tabla2[[#This Row],[FECHA INICIO DE LABORES EN OBRA]])=MONTH(TODAY()-30),YEAR(Tabla2[[#This Row],[FECHA INICIO DE LABORES EN OBRA]])=YEAR(TODAY())),MONTH(TODAY()-30)&amp;"-"&amp;YEAR(TODAY()),"No Aplica")),"No Aplica")</f>
        <v>No Aplica</v>
      </c>
    </row>
    <row r="3113" spans="1:29" x14ac:dyDescent="0.25">
      <c r="A3113" s="2" t="s">
        <v>9106</v>
      </c>
      <c r="B3113" s="3" t="s">
        <v>9107</v>
      </c>
      <c r="C3113" s="3" t="s">
        <v>9107</v>
      </c>
      <c r="D3113" s="3" t="s">
        <v>6999</v>
      </c>
      <c r="E3113" s="3" t="s">
        <v>9217</v>
      </c>
      <c r="F3113" s="36">
        <v>37505</v>
      </c>
      <c r="G3113" s="3">
        <v>2</v>
      </c>
      <c r="H3113" s="3" t="s">
        <v>5098</v>
      </c>
      <c r="I3113" s="3" t="s">
        <v>6891</v>
      </c>
      <c r="J3113" s="3" t="s">
        <v>7000</v>
      </c>
      <c r="K3113" s="3" t="s">
        <v>1539</v>
      </c>
      <c r="L3113" s="8" t="s">
        <v>9813</v>
      </c>
      <c r="M3113" s="5"/>
      <c r="N3113" s="13" t="s">
        <v>1043</v>
      </c>
      <c r="O3113" s="5">
        <v>45120</v>
      </c>
      <c r="P3113" s="8">
        <v>1</v>
      </c>
      <c r="Q3113" s="9">
        <v>4</v>
      </c>
      <c r="R3113" s="9" t="str">
        <f>IFERROR(VLOOKUP(Tabla2[[#This Row],[CONTRATISTA PRNCIPAL]],Hoja1!$L$5:$M$9,2,FALSE),"CJV")</f>
        <v>CJV</v>
      </c>
      <c r="S3113" s="9" t="str">
        <f>IF(Tabla2[[#This Row],[EMPRESA]]=Tabla2[[#This Row],[CONTRATISTA PRNCIPAL]],"Principal","Secundaria")</f>
        <v>Principal</v>
      </c>
      <c r="T3113" s="10">
        <f>IFERROR(1/COUNTIF(Tabla2[CONTRATISTA PRNCIPAL],Tabla2[[#This Row],[CONTRATISTA PRNCIPAL]]),0)</f>
        <v>8.8495575221238937E-3</v>
      </c>
      <c r="U3113" s="33">
        <f ca="1">IF(((TODAY()-Tabla2[[#This Row],[FECHA NACIMIENTO]])/365)&lt;18,"Corregir", IF(((TODAY()-Tabla2[[#This Row],[FECHA NACIMIENTO]])/365)&gt;80, "Corregir",ROUNDDOWN(((TODAY()-Tabla2[[#This Row],[FECHA NACIMIENTO]])/365),0)))</f>
        <v>21</v>
      </c>
      <c r="V311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3113" s="34" t="str">
        <f ca="1">+IF(Tabla2[[#This Row],[Edad]]="Corregir","Corregir","Ok")</f>
        <v>Ok</v>
      </c>
      <c r="X3113" s="10" t="str">
        <f>+IFERROR(VLOOKUP(Tabla2[[#This Row],[DISTRITO SEGÚN DNI]],Hoja1!$A$2:$B$55,2,FALSE),"No")</f>
        <v>No</v>
      </c>
      <c r="Y3113" s="10" t="str">
        <f>IF(OR(LOWER(Tabla2[[#This Row],[GENERO]])="masculino", LOWER(Tabla2[[#This Row],[GENERO]])="femenino"),"OK","Corregir")</f>
        <v>OK</v>
      </c>
      <c r="Z3113" s="10" t="str">
        <f>+IF(Tabla2[[#This Row],[Nro. DNI / CE]]="","Corregir",IF(LEN(Tabla2[[#This Row],[Nro. DNI / CE]])&gt;=8,"OK","Corregir"))</f>
        <v>OK</v>
      </c>
      <c r="AA3113" s="10">
        <f>COUNTIF(Tabla2[APELLIDOS Y NOMBRES],Tabla2[[#This Row],[APELLIDOS Y NOMBRES]])</f>
        <v>1</v>
      </c>
      <c r="AB3113" t="str">
        <f ca="1">+IFERROR(IF(Tabla2[[#This Row],[FECHA CESE/BAJA]]="","No Aplica",IF(AND(MONTH(Tabla2[[#This Row],[FECHA CESE/BAJA]])=MONTH(TODAY()-30),YEAR(Tabla2[[#This Row],[FECHA CESE/BAJA]])=YEAR(TODAY())),MONTH(TODAY()-30)&amp;"-"&amp;YEAR(TODAY()),"Borrar")),"No aplica")</f>
        <v>No Aplica</v>
      </c>
      <c r="AC3113" t="str">
        <f ca="1">+IFERROR(IF(Tabla2[[#This Row],[FECHA INICIO DE LABORES EN OBRA]]="","No Aplica",IF(AND(MONTH(Tabla2[[#This Row],[FECHA INICIO DE LABORES EN OBRA]])=MONTH(TODAY()-30),YEAR(Tabla2[[#This Row],[FECHA INICIO DE LABORES EN OBRA]])=YEAR(TODAY())),MONTH(TODAY()-30)&amp;"-"&amp;YEAR(TODAY()),"No Aplica")),"No Aplica")</f>
        <v>No Aplica</v>
      </c>
    </row>
    <row r="3114" spans="1:29" x14ac:dyDescent="0.25">
      <c r="A3114" s="2" t="s">
        <v>9106</v>
      </c>
      <c r="B3114" s="3" t="s">
        <v>9107</v>
      </c>
      <c r="C3114" s="3" t="s">
        <v>9107</v>
      </c>
      <c r="D3114" s="3" t="s">
        <v>7007</v>
      </c>
      <c r="E3114" s="3" t="s">
        <v>9218</v>
      </c>
      <c r="F3114" s="36">
        <v>36595</v>
      </c>
      <c r="G3114" s="3">
        <v>2</v>
      </c>
      <c r="H3114" s="3" t="s">
        <v>9219</v>
      </c>
      <c r="I3114" s="3" t="s">
        <v>6891</v>
      </c>
      <c r="J3114" s="3" t="s">
        <v>7008</v>
      </c>
      <c r="K3114" s="3" t="s">
        <v>1063</v>
      </c>
      <c r="L3114" s="8" t="s">
        <v>9813</v>
      </c>
      <c r="M3114" s="5"/>
      <c r="N3114" s="13" t="s">
        <v>1043</v>
      </c>
      <c r="O3114" s="5">
        <v>45127</v>
      </c>
      <c r="P3114" s="8">
        <v>1</v>
      </c>
      <c r="Q3114" s="9">
        <v>4</v>
      </c>
      <c r="R3114" s="9" t="str">
        <f>IFERROR(VLOOKUP(Tabla2[[#This Row],[CONTRATISTA PRNCIPAL]],Hoja1!$L$5:$M$9,2,FALSE),"CJV")</f>
        <v>CJV</v>
      </c>
      <c r="S3114" s="9" t="str">
        <f>IF(Tabla2[[#This Row],[EMPRESA]]=Tabla2[[#This Row],[CONTRATISTA PRNCIPAL]],"Principal","Secundaria")</f>
        <v>Principal</v>
      </c>
      <c r="T3114" s="10">
        <f>IFERROR(1/COUNTIF(Tabla2[CONTRATISTA PRNCIPAL],Tabla2[[#This Row],[CONTRATISTA PRNCIPAL]]),0)</f>
        <v>8.8495575221238937E-3</v>
      </c>
      <c r="U3114" s="33">
        <f ca="1">IF(((TODAY()-Tabla2[[#This Row],[FECHA NACIMIENTO]])/365)&lt;18,"Corregir", IF(((TODAY()-Tabla2[[#This Row],[FECHA NACIMIENTO]])/365)&gt;80, "Corregir",ROUNDDOWN(((TODAY()-Tabla2[[#This Row],[FECHA NACIMIENTO]])/365),0)))</f>
        <v>23</v>
      </c>
      <c r="V311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3114" s="34" t="str">
        <f ca="1">+IF(Tabla2[[#This Row],[Edad]]="Corregir","Corregir","Ok")</f>
        <v>Ok</v>
      </c>
      <c r="X3114" s="10" t="str">
        <f>+IFERROR(VLOOKUP(Tabla2[[#This Row],[DISTRITO SEGÚN DNI]],Hoja1!$A$2:$B$55,2,FALSE),"No")</f>
        <v>No</v>
      </c>
      <c r="Y3114" s="10" t="str">
        <f>IF(OR(LOWER(Tabla2[[#This Row],[GENERO]])="masculino", LOWER(Tabla2[[#This Row],[GENERO]])="femenino"),"OK","Corregir")</f>
        <v>OK</v>
      </c>
      <c r="Z3114" s="10" t="str">
        <f>+IF(Tabla2[[#This Row],[Nro. DNI / CE]]="","Corregir",IF(LEN(Tabla2[[#This Row],[Nro. DNI / CE]])&gt;=8,"OK","Corregir"))</f>
        <v>OK</v>
      </c>
      <c r="AA3114" s="10">
        <f>COUNTIF(Tabla2[APELLIDOS Y NOMBRES],Tabla2[[#This Row],[APELLIDOS Y NOMBRES]])</f>
        <v>1</v>
      </c>
      <c r="AB3114" t="str">
        <f ca="1">+IFERROR(IF(Tabla2[[#This Row],[FECHA CESE/BAJA]]="","No Aplica",IF(AND(MONTH(Tabla2[[#This Row],[FECHA CESE/BAJA]])=MONTH(TODAY()-30),YEAR(Tabla2[[#This Row],[FECHA CESE/BAJA]])=YEAR(TODAY())),MONTH(TODAY()-30)&amp;"-"&amp;YEAR(TODAY()),"Borrar")),"No aplica")</f>
        <v>No Aplica</v>
      </c>
      <c r="AC3114" t="str">
        <f ca="1">+IFERROR(IF(Tabla2[[#This Row],[FECHA INICIO DE LABORES EN OBRA]]="","No Aplica",IF(AND(MONTH(Tabla2[[#This Row],[FECHA INICIO DE LABORES EN OBRA]])=MONTH(TODAY()-30),YEAR(Tabla2[[#This Row],[FECHA INICIO DE LABORES EN OBRA]])=YEAR(TODAY())),MONTH(TODAY()-30)&amp;"-"&amp;YEAR(TODAY()),"No Aplica")),"No Aplica")</f>
        <v>No Aplica</v>
      </c>
    </row>
    <row r="3115" spans="1:29" x14ac:dyDescent="0.25">
      <c r="A3115" s="2" t="s">
        <v>9106</v>
      </c>
      <c r="B3115" s="3" t="s">
        <v>9107</v>
      </c>
      <c r="C3115" s="3" t="s">
        <v>9107</v>
      </c>
      <c r="D3115" s="3" t="s">
        <v>6963</v>
      </c>
      <c r="E3115" s="3" t="s">
        <v>9220</v>
      </c>
      <c r="F3115" s="36">
        <v>24697</v>
      </c>
      <c r="G3115" s="3">
        <v>1</v>
      </c>
      <c r="H3115" s="3" t="s">
        <v>6149</v>
      </c>
      <c r="I3115" s="3" t="s">
        <v>9114</v>
      </c>
      <c r="J3115" s="3" t="s">
        <v>6964</v>
      </c>
      <c r="K3115" s="3" t="s">
        <v>1139</v>
      </c>
      <c r="L3115" s="8" t="s">
        <v>9813</v>
      </c>
      <c r="M3115" s="5"/>
      <c r="N3115" s="13" t="s">
        <v>1043</v>
      </c>
      <c r="O3115" s="5">
        <v>45131</v>
      </c>
      <c r="P3115" s="8">
        <v>1</v>
      </c>
      <c r="Q3115" s="9">
        <v>1</v>
      </c>
      <c r="R3115" s="9" t="str">
        <f>IFERROR(VLOOKUP(Tabla2[[#This Row],[CONTRATISTA PRNCIPAL]],Hoja1!$L$5:$M$9,2,FALSE),"CJV")</f>
        <v>CJV</v>
      </c>
      <c r="S3115" s="9" t="str">
        <f>IF(Tabla2[[#This Row],[EMPRESA]]=Tabla2[[#This Row],[CONTRATISTA PRNCIPAL]],"Principal","Secundaria")</f>
        <v>Principal</v>
      </c>
      <c r="T3115" s="10">
        <f>IFERROR(1/COUNTIF(Tabla2[CONTRATISTA PRNCIPAL],Tabla2[[#This Row],[CONTRATISTA PRNCIPAL]]),0)</f>
        <v>8.8495575221238937E-3</v>
      </c>
      <c r="U3115" s="33">
        <f ca="1">IF(((TODAY()-Tabla2[[#This Row],[FECHA NACIMIENTO]])/365)&lt;18,"Corregir", IF(((TODAY()-Tabla2[[#This Row],[FECHA NACIMIENTO]])/365)&gt;80, "Corregir",ROUNDDOWN(((TODAY()-Tabla2[[#This Row],[FECHA NACIMIENTO]])/365),0)))</f>
        <v>56</v>
      </c>
      <c r="V311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115" s="34" t="str">
        <f ca="1">+IF(Tabla2[[#This Row],[Edad]]="Corregir","Corregir","Ok")</f>
        <v>Ok</v>
      </c>
      <c r="X3115" s="10" t="str">
        <f>+IFERROR(VLOOKUP(Tabla2[[#This Row],[DISTRITO SEGÚN DNI]],Hoja1!$A$2:$B$55,2,FALSE),"No")</f>
        <v>No</v>
      </c>
      <c r="Y3115" s="10" t="str">
        <f>IF(OR(LOWER(Tabla2[[#This Row],[GENERO]])="masculino", LOWER(Tabla2[[#This Row],[GENERO]])="femenino"),"OK","Corregir")</f>
        <v>OK</v>
      </c>
      <c r="Z3115" s="10" t="str">
        <f>+IF(Tabla2[[#This Row],[Nro. DNI / CE]]="","Corregir",IF(LEN(Tabla2[[#This Row],[Nro. DNI / CE]])&gt;=8,"OK","Corregir"))</f>
        <v>OK</v>
      </c>
      <c r="AA3115" s="10">
        <f>COUNTIF(Tabla2[APELLIDOS Y NOMBRES],Tabla2[[#This Row],[APELLIDOS Y NOMBRES]])</f>
        <v>1</v>
      </c>
      <c r="AB3115" t="str">
        <f ca="1">+IFERROR(IF(Tabla2[[#This Row],[FECHA CESE/BAJA]]="","No Aplica",IF(AND(MONTH(Tabla2[[#This Row],[FECHA CESE/BAJA]])=MONTH(TODAY()-30),YEAR(Tabla2[[#This Row],[FECHA CESE/BAJA]])=YEAR(TODAY())),MONTH(TODAY()-30)&amp;"-"&amp;YEAR(TODAY()),"Borrar")),"No aplica")</f>
        <v>No Aplica</v>
      </c>
      <c r="AC3115" t="str">
        <f ca="1">+IFERROR(IF(Tabla2[[#This Row],[FECHA INICIO DE LABORES EN OBRA]]="","No Aplica",IF(AND(MONTH(Tabla2[[#This Row],[FECHA INICIO DE LABORES EN OBRA]])=MONTH(TODAY()-30),YEAR(Tabla2[[#This Row],[FECHA INICIO DE LABORES EN OBRA]])=YEAR(TODAY())),MONTH(TODAY()-30)&amp;"-"&amp;YEAR(TODAY()),"No Aplica")),"No Aplica")</f>
        <v>No Aplica</v>
      </c>
    </row>
    <row r="3116" spans="1:29" x14ac:dyDescent="0.25">
      <c r="A3116" s="2" t="s">
        <v>9106</v>
      </c>
      <c r="B3116" s="3" t="s">
        <v>10873</v>
      </c>
      <c r="C3116" s="3" t="s">
        <v>9107</v>
      </c>
      <c r="D3116" s="3" t="s">
        <v>620</v>
      </c>
      <c r="E3116" s="3" t="s">
        <v>9221</v>
      </c>
      <c r="F3116" s="36">
        <v>34281</v>
      </c>
      <c r="G3116" s="3">
        <v>2</v>
      </c>
      <c r="H3116" s="3" t="s">
        <v>1458</v>
      </c>
      <c r="I3116" s="3" t="s">
        <v>9114</v>
      </c>
      <c r="J3116" s="3" t="s">
        <v>7052</v>
      </c>
      <c r="K3116" s="3" t="s">
        <v>32</v>
      </c>
      <c r="L3116" s="8" t="s">
        <v>9813</v>
      </c>
      <c r="M3116" s="5"/>
      <c r="N3116" s="13" t="s">
        <v>1043</v>
      </c>
      <c r="O3116" s="5">
        <v>44915</v>
      </c>
      <c r="P3116" s="8">
        <v>1</v>
      </c>
      <c r="Q3116" s="9">
        <v>4</v>
      </c>
      <c r="R3116" s="9" t="str">
        <f>IFERROR(VLOOKUP(Tabla2[[#This Row],[CONTRATISTA PRNCIPAL]],Hoja1!$L$5:$M$9,2,FALSE),"CJV")</f>
        <v>CJV</v>
      </c>
      <c r="S3116" s="9" t="str">
        <f>IF(Tabla2[[#This Row],[EMPRESA]]=Tabla2[[#This Row],[CONTRATISTA PRNCIPAL]],"Principal","Secundaria")</f>
        <v>Secundaria</v>
      </c>
      <c r="T3116" s="10">
        <f>IFERROR(1/COUNTIF(Tabla2[CONTRATISTA PRNCIPAL],Tabla2[[#This Row],[CONTRATISTA PRNCIPAL]]),0)</f>
        <v>8.8495575221238937E-3</v>
      </c>
      <c r="U3116" s="33">
        <f ca="1">IF(((TODAY()-Tabla2[[#This Row],[FECHA NACIMIENTO]])/365)&lt;18,"Corregir", IF(((TODAY()-Tabla2[[#This Row],[FECHA NACIMIENTO]])/365)&gt;80, "Corregir",ROUNDDOWN(((TODAY()-Tabla2[[#This Row],[FECHA NACIMIENTO]])/365),0)))</f>
        <v>29</v>
      </c>
      <c r="V311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116" s="34" t="str">
        <f ca="1">+IF(Tabla2[[#This Row],[Edad]]="Corregir","Corregir","Ok")</f>
        <v>Ok</v>
      </c>
      <c r="X3116" s="10" t="str">
        <f>+IFERROR(VLOOKUP(Tabla2[[#This Row],[DISTRITO SEGÚN DNI]],Hoja1!$A$2:$B$55,2,FALSE),"No")</f>
        <v>CALLAO</v>
      </c>
      <c r="Y3116" s="10" t="str">
        <f>IF(OR(LOWER(Tabla2[[#This Row],[GENERO]])="masculino", LOWER(Tabla2[[#This Row],[GENERO]])="femenino"),"OK","Corregir")</f>
        <v>OK</v>
      </c>
      <c r="Z3116" s="10" t="str">
        <f>+IF(Tabla2[[#This Row],[Nro. DNI / CE]]="","Corregir",IF(LEN(Tabla2[[#This Row],[Nro. DNI / CE]])&gt;=8,"OK","Corregir"))</f>
        <v>OK</v>
      </c>
      <c r="AA3116" s="10">
        <f>COUNTIF(Tabla2[APELLIDOS Y NOMBRES],Tabla2[[#This Row],[APELLIDOS Y NOMBRES]])</f>
        <v>1</v>
      </c>
      <c r="AB3116" t="str">
        <f ca="1">+IFERROR(IF(Tabla2[[#This Row],[FECHA CESE/BAJA]]="","No Aplica",IF(AND(MONTH(Tabla2[[#This Row],[FECHA CESE/BAJA]])=MONTH(TODAY()-30),YEAR(Tabla2[[#This Row],[FECHA CESE/BAJA]])=YEAR(TODAY())),MONTH(TODAY()-30)&amp;"-"&amp;YEAR(TODAY()),"Borrar")),"No aplica")</f>
        <v>No Aplica</v>
      </c>
      <c r="AC3116" t="str">
        <f ca="1">+IFERROR(IF(Tabla2[[#This Row],[FECHA INICIO DE LABORES EN OBRA]]="","No Aplica",IF(AND(MONTH(Tabla2[[#This Row],[FECHA INICIO DE LABORES EN OBRA]])=MONTH(TODAY()-30),YEAR(Tabla2[[#This Row],[FECHA INICIO DE LABORES EN OBRA]])=YEAR(TODAY())),MONTH(TODAY()-30)&amp;"-"&amp;YEAR(TODAY()),"No Aplica")),"No Aplica")</f>
        <v>No Aplica</v>
      </c>
    </row>
    <row r="3117" spans="1:29" x14ac:dyDescent="0.25">
      <c r="A3117" s="2" t="s">
        <v>9106</v>
      </c>
      <c r="B3117" s="3" t="s">
        <v>10873</v>
      </c>
      <c r="C3117" s="3" t="s">
        <v>9107</v>
      </c>
      <c r="D3117" s="3" t="s">
        <v>7053</v>
      </c>
      <c r="E3117" s="3" t="s">
        <v>9222</v>
      </c>
      <c r="F3117" s="36">
        <v>33079</v>
      </c>
      <c r="G3117" s="3">
        <v>2</v>
      </c>
      <c r="H3117" s="3" t="s">
        <v>1442</v>
      </c>
      <c r="I3117" s="3" t="s">
        <v>9114</v>
      </c>
      <c r="J3117" s="3" t="s">
        <v>7054</v>
      </c>
      <c r="K3117" s="3" t="s">
        <v>1136</v>
      </c>
      <c r="L3117" s="8" t="s">
        <v>9813</v>
      </c>
      <c r="M3117" s="5"/>
      <c r="N3117" s="13" t="s">
        <v>1043</v>
      </c>
      <c r="O3117" s="5">
        <v>44915</v>
      </c>
      <c r="P3117" s="8">
        <v>1</v>
      </c>
      <c r="Q3117" s="9">
        <v>4</v>
      </c>
      <c r="R3117" s="9" t="str">
        <f>IFERROR(VLOOKUP(Tabla2[[#This Row],[CONTRATISTA PRNCIPAL]],Hoja1!$L$5:$M$9,2,FALSE),"CJV")</f>
        <v>CJV</v>
      </c>
      <c r="S3117" s="9" t="str">
        <f>IF(Tabla2[[#This Row],[EMPRESA]]=Tabla2[[#This Row],[CONTRATISTA PRNCIPAL]],"Principal","Secundaria")</f>
        <v>Secundaria</v>
      </c>
      <c r="T3117" s="10">
        <f>IFERROR(1/COUNTIF(Tabla2[CONTRATISTA PRNCIPAL],Tabla2[[#This Row],[CONTRATISTA PRNCIPAL]]),0)</f>
        <v>8.8495575221238937E-3</v>
      </c>
      <c r="U3117" s="33">
        <f ca="1">IF(((TODAY()-Tabla2[[#This Row],[FECHA NACIMIENTO]])/365)&lt;18,"Corregir", IF(((TODAY()-Tabla2[[#This Row],[FECHA NACIMIENTO]])/365)&gt;80, "Corregir",ROUNDDOWN(((TODAY()-Tabla2[[#This Row],[FECHA NACIMIENTO]])/365),0)))</f>
        <v>33</v>
      </c>
      <c r="V311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117" s="34" t="str">
        <f ca="1">+IF(Tabla2[[#This Row],[Edad]]="Corregir","Corregir","Ok")</f>
        <v>Ok</v>
      </c>
      <c r="X3117" s="10" t="str">
        <f>+IFERROR(VLOOKUP(Tabla2[[#This Row],[DISTRITO SEGÚN DNI]],Hoja1!$A$2:$B$55,2,FALSE),"No")</f>
        <v>No</v>
      </c>
      <c r="Y3117" s="10" t="str">
        <f>IF(OR(LOWER(Tabla2[[#This Row],[GENERO]])="masculino", LOWER(Tabla2[[#This Row],[GENERO]])="femenino"),"OK","Corregir")</f>
        <v>OK</v>
      </c>
      <c r="Z3117" s="10" t="str">
        <f>+IF(Tabla2[[#This Row],[Nro. DNI / CE]]="","Corregir",IF(LEN(Tabla2[[#This Row],[Nro. DNI / CE]])&gt;=8,"OK","Corregir"))</f>
        <v>OK</v>
      </c>
      <c r="AA3117" s="10">
        <f>COUNTIF(Tabla2[APELLIDOS Y NOMBRES],Tabla2[[#This Row],[APELLIDOS Y NOMBRES]])</f>
        <v>1</v>
      </c>
      <c r="AB3117" t="str">
        <f ca="1">+IFERROR(IF(Tabla2[[#This Row],[FECHA CESE/BAJA]]="","No Aplica",IF(AND(MONTH(Tabla2[[#This Row],[FECHA CESE/BAJA]])=MONTH(TODAY()-30),YEAR(Tabla2[[#This Row],[FECHA CESE/BAJA]])=YEAR(TODAY())),MONTH(TODAY()-30)&amp;"-"&amp;YEAR(TODAY()),"Borrar")),"No aplica")</f>
        <v>No Aplica</v>
      </c>
      <c r="AC3117" t="str">
        <f ca="1">+IFERROR(IF(Tabla2[[#This Row],[FECHA INICIO DE LABORES EN OBRA]]="","No Aplica",IF(AND(MONTH(Tabla2[[#This Row],[FECHA INICIO DE LABORES EN OBRA]])=MONTH(TODAY()-30),YEAR(Tabla2[[#This Row],[FECHA INICIO DE LABORES EN OBRA]])=YEAR(TODAY())),MONTH(TODAY()-30)&amp;"-"&amp;YEAR(TODAY()),"No Aplica")),"No Aplica")</f>
        <v>No Aplica</v>
      </c>
    </row>
    <row r="3118" spans="1:29" x14ac:dyDescent="0.25">
      <c r="A3118" s="2" t="s">
        <v>9106</v>
      </c>
      <c r="B3118" s="3" t="s">
        <v>10873</v>
      </c>
      <c r="C3118" s="3" t="s">
        <v>9107</v>
      </c>
      <c r="D3118" s="3" t="s">
        <v>621</v>
      </c>
      <c r="E3118" s="3" t="s">
        <v>9223</v>
      </c>
      <c r="F3118" s="36">
        <v>31426</v>
      </c>
      <c r="G3118" s="3">
        <v>2</v>
      </c>
      <c r="H3118" s="3" t="s">
        <v>1442</v>
      </c>
      <c r="I3118" s="3" t="s">
        <v>9114</v>
      </c>
      <c r="J3118" s="3" t="s">
        <v>7055</v>
      </c>
      <c r="K3118" s="3" t="s">
        <v>93</v>
      </c>
      <c r="L3118" s="8" t="s">
        <v>9813</v>
      </c>
      <c r="M3118" s="5"/>
      <c r="N3118" s="13" t="s">
        <v>1043</v>
      </c>
      <c r="O3118" s="5">
        <v>44915</v>
      </c>
      <c r="P3118" s="8">
        <v>1</v>
      </c>
      <c r="Q3118" s="9">
        <v>4</v>
      </c>
      <c r="R3118" s="9" t="str">
        <f>IFERROR(VLOOKUP(Tabla2[[#This Row],[CONTRATISTA PRNCIPAL]],Hoja1!$L$5:$M$9,2,FALSE),"CJV")</f>
        <v>CJV</v>
      </c>
      <c r="S3118" s="9" t="str">
        <f>IF(Tabla2[[#This Row],[EMPRESA]]=Tabla2[[#This Row],[CONTRATISTA PRNCIPAL]],"Principal","Secundaria")</f>
        <v>Secundaria</v>
      </c>
      <c r="T3118" s="10">
        <f>IFERROR(1/COUNTIF(Tabla2[CONTRATISTA PRNCIPAL],Tabla2[[#This Row],[CONTRATISTA PRNCIPAL]]),0)</f>
        <v>8.8495575221238937E-3</v>
      </c>
      <c r="U3118" s="33">
        <f ca="1">IF(((TODAY()-Tabla2[[#This Row],[FECHA NACIMIENTO]])/365)&lt;18,"Corregir", IF(((TODAY()-Tabla2[[#This Row],[FECHA NACIMIENTO]])/365)&gt;80, "Corregir",ROUNDDOWN(((TODAY()-Tabla2[[#This Row],[FECHA NACIMIENTO]])/365),0)))</f>
        <v>37</v>
      </c>
      <c r="V311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118" s="34" t="str">
        <f ca="1">+IF(Tabla2[[#This Row],[Edad]]="Corregir","Corregir","Ok")</f>
        <v>Ok</v>
      </c>
      <c r="X3118" s="10" t="str">
        <f>+IFERROR(VLOOKUP(Tabla2[[#This Row],[DISTRITO SEGÚN DNI]],Hoja1!$A$2:$B$55,2,FALSE),"No")</f>
        <v>ATE</v>
      </c>
      <c r="Y3118" s="10" t="str">
        <f>IF(OR(LOWER(Tabla2[[#This Row],[GENERO]])="masculino", LOWER(Tabla2[[#This Row],[GENERO]])="femenino"),"OK","Corregir")</f>
        <v>OK</v>
      </c>
      <c r="Z3118" s="10" t="str">
        <f>+IF(Tabla2[[#This Row],[Nro. DNI / CE]]="","Corregir",IF(LEN(Tabla2[[#This Row],[Nro. DNI / CE]])&gt;=8,"OK","Corregir"))</f>
        <v>OK</v>
      </c>
      <c r="AA3118" s="10">
        <f>COUNTIF(Tabla2[APELLIDOS Y NOMBRES],Tabla2[[#This Row],[APELLIDOS Y NOMBRES]])</f>
        <v>1</v>
      </c>
      <c r="AB3118" t="str">
        <f ca="1">+IFERROR(IF(Tabla2[[#This Row],[FECHA CESE/BAJA]]="","No Aplica",IF(AND(MONTH(Tabla2[[#This Row],[FECHA CESE/BAJA]])=MONTH(TODAY()-30),YEAR(Tabla2[[#This Row],[FECHA CESE/BAJA]])=YEAR(TODAY())),MONTH(TODAY()-30)&amp;"-"&amp;YEAR(TODAY()),"Borrar")),"No aplica")</f>
        <v>No Aplica</v>
      </c>
      <c r="AC3118" t="str">
        <f ca="1">+IFERROR(IF(Tabla2[[#This Row],[FECHA INICIO DE LABORES EN OBRA]]="","No Aplica",IF(AND(MONTH(Tabla2[[#This Row],[FECHA INICIO DE LABORES EN OBRA]])=MONTH(TODAY()-30),YEAR(Tabla2[[#This Row],[FECHA INICIO DE LABORES EN OBRA]])=YEAR(TODAY())),MONTH(TODAY()-30)&amp;"-"&amp;YEAR(TODAY()),"No Aplica")),"No Aplica")</f>
        <v>No Aplica</v>
      </c>
    </row>
    <row r="3119" spans="1:29" x14ac:dyDescent="0.25">
      <c r="A3119" s="2" t="s">
        <v>9106</v>
      </c>
      <c r="B3119" s="3" t="s">
        <v>10873</v>
      </c>
      <c r="C3119" s="3" t="s">
        <v>9107</v>
      </c>
      <c r="D3119" s="3" t="s">
        <v>622</v>
      </c>
      <c r="E3119" s="3" t="s">
        <v>9224</v>
      </c>
      <c r="F3119" s="36">
        <v>31081</v>
      </c>
      <c r="G3119" s="3">
        <v>2</v>
      </c>
      <c r="H3119" s="3" t="s">
        <v>1442</v>
      </c>
      <c r="I3119" s="3" t="s">
        <v>9114</v>
      </c>
      <c r="J3119" s="3" t="s">
        <v>7056</v>
      </c>
      <c r="K3119" s="3" t="s">
        <v>93</v>
      </c>
      <c r="L3119" s="8" t="s">
        <v>9813</v>
      </c>
      <c r="M3119" s="5"/>
      <c r="N3119" s="13" t="s">
        <v>1043</v>
      </c>
      <c r="O3119" s="5">
        <v>44915</v>
      </c>
      <c r="P3119" s="8">
        <v>1</v>
      </c>
      <c r="Q3119" s="9">
        <v>4</v>
      </c>
      <c r="R3119" s="9" t="str">
        <f>IFERROR(VLOOKUP(Tabla2[[#This Row],[CONTRATISTA PRNCIPAL]],Hoja1!$L$5:$M$9,2,FALSE),"CJV")</f>
        <v>CJV</v>
      </c>
      <c r="S3119" s="9" t="str">
        <f>IF(Tabla2[[#This Row],[EMPRESA]]=Tabla2[[#This Row],[CONTRATISTA PRNCIPAL]],"Principal","Secundaria")</f>
        <v>Secundaria</v>
      </c>
      <c r="T3119" s="10">
        <f>IFERROR(1/COUNTIF(Tabla2[CONTRATISTA PRNCIPAL],Tabla2[[#This Row],[CONTRATISTA PRNCIPAL]]),0)</f>
        <v>8.8495575221238937E-3</v>
      </c>
      <c r="U3119" s="33">
        <f ca="1">IF(((TODAY()-Tabla2[[#This Row],[FECHA NACIMIENTO]])/365)&lt;18,"Corregir", IF(((TODAY()-Tabla2[[#This Row],[FECHA NACIMIENTO]])/365)&gt;80, "Corregir",ROUNDDOWN(((TODAY()-Tabla2[[#This Row],[FECHA NACIMIENTO]])/365),0)))</f>
        <v>38</v>
      </c>
      <c r="V311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119" s="34" t="str">
        <f ca="1">+IF(Tabla2[[#This Row],[Edad]]="Corregir","Corregir","Ok")</f>
        <v>Ok</v>
      </c>
      <c r="X3119" s="10" t="str">
        <f>+IFERROR(VLOOKUP(Tabla2[[#This Row],[DISTRITO SEGÚN DNI]],Hoja1!$A$2:$B$55,2,FALSE),"No")</f>
        <v>ATE</v>
      </c>
      <c r="Y3119" s="10" t="str">
        <f>IF(OR(LOWER(Tabla2[[#This Row],[GENERO]])="masculino", LOWER(Tabla2[[#This Row],[GENERO]])="femenino"),"OK","Corregir")</f>
        <v>OK</v>
      </c>
      <c r="Z3119" s="10" t="str">
        <f>+IF(Tabla2[[#This Row],[Nro. DNI / CE]]="","Corregir",IF(LEN(Tabla2[[#This Row],[Nro. DNI / CE]])&gt;=8,"OK","Corregir"))</f>
        <v>OK</v>
      </c>
      <c r="AA3119" s="10">
        <f>COUNTIF(Tabla2[APELLIDOS Y NOMBRES],Tabla2[[#This Row],[APELLIDOS Y NOMBRES]])</f>
        <v>1</v>
      </c>
      <c r="AB3119" t="str">
        <f ca="1">+IFERROR(IF(Tabla2[[#This Row],[FECHA CESE/BAJA]]="","No Aplica",IF(AND(MONTH(Tabla2[[#This Row],[FECHA CESE/BAJA]])=MONTH(TODAY()-30),YEAR(Tabla2[[#This Row],[FECHA CESE/BAJA]])=YEAR(TODAY())),MONTH(TODAY()-30)&amp;"-"&amp;YEAR(TODAY()),"Borrar")),"No aplica")</f>
        <v>No Aplica</v>
      </c>
      <c r="AC3119" t="str">
        <f ca="1">+IFERROR(IF(Tabla2[[#This Row],[FECHA INICIO DE LABORES EN OBRA]]="","No Aplica",IF(AND(MONTH(Tabla2[[#This Row],[FECHA INICIO DE LABORES EN OBRA]])=MONTH(TODAY()-30),YEAR(Tabla2[[#This Row],[FECHA INICIO DE LABORES EN OBRA]])=YEAR(TODAY())),MONTH(TODAY()-30)&amp;"-"&amp;YEAR(TODAY()),"No Aplica")),"No Aplica")</f>
        <v>No Aplica</v>
      </c>
    </row>
    <row r="3120" spans="1:29" x14ac:dyDescent="0.25">
      <c r="A3120" s="2" t="s">
        <v>9106</v>
      </c>
      <c r="B3120" s="3" t="s">
        <v>10873</v>
      </c>
      <c r="C3120" s="3" t="s">
        <v>9107</v>
      </c>
      <c r="D3120" s="3" t="s">
        <v>7057</v>
      </c>
      <c r="E3120" s="3" t="s">
        <v>9225</v>
      </c>
      <c r="F3120" s="36">
        <v>33907</v>
      </c>
      <c r="G3120" s="3">
        <v>2</v>
      </c>
      <c r="H3120" s="3" t="s">
        <v>1444</v>
      </c>
      <c r="I3120" s="3" t="s">
        <v>9114</v>
      </c>
      <c r="J3120" s="3" t="s">
        <v>7058</v>
      </c>
      <c r="K3120" s="3" t="s">
        <v>1063</v>
      </c>
      <c r="L3120" s="8" t="s">
        <v>9813</v>
      </c>
      <c r="M3120" s="5"/>
      <c r="N3120" s="13" t="s">
        <v>1043</v>
      </c>
      <c r="O3120" s="5">
        <v>44915</v>
      </c>
      <c r="P3120" s="8">
        <v>1</v>
      </c>
      <c r="Q3120" s="9">
        <v>4</v>
      </c>
      <c r="R3120" s="9" t="str">
        <f>IFERROR(VLOOKUP(Tabla2[[#This Row],[CONTRATISTA PRNCIPAL]],Hoja1!$L$5:$M$9,2,FALSE),"CJV")</f>
        <v>CJV</v>
      </c>
      <c r="S3120" s="9" t="str">
        <f>IF(Tabla2[[#This Row],[EMPRESA]]=Tabla2[[#This Row],[CONTRATISTA PRNCIPAL]],"Principal","Secundaria")</f>
        <v>Secundaria</v>
      </c>
      <c r="T3120" s="10">
        <f>IFERROR(1/COUNTIF(Tabla2[CONTRATISTA PRNCIPAL],Tabla2[[#This Row],[CONTRATISTA PRNCIPAL]]),0)</f>
        <v>8.8495575221238937E-3</v>
      </c>
      <c r="U3120" s="33">
        <f ca="1">IF(((TODAY()-Tabla2[[#This Row],[FECHA NACIMIENTO]])/365)&lt;18,"Corregir", IF(((TODAY()-Tabla2[[#This Row],[FECHA NACIMIENTO]])/365)&gt;80, "Corregir",ROUNDDOWN(((TODAY()-Tabla2[[#This Row],[FECHA NACIMIENTO]])/365),0)))</f>
        <v>30</v>
      </c>
      <c r="V312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120" s="34" t="str">
        <f ca="1">+IF(Tabla2[[#This Row],[Edad]]="Corregir","Corregir","Ok")</f>
        <v>Ok</v>
      </c>
      <c r="X3120" s="10" t="str">
        <f>+IFERROR(VLOOKUP(Tabla2[[#This Row],[DISTRITO SEGÚN DNI]],Hoja1!$A$2:$B$55,2,FALSE),"No")</f>
        <v>No</v>
      </c>
      <c r="Y3120" s="10" t="str">
        <f>IF(OR(LOWER(Tabla2[[#This Row],[GENERO]])="masculino", LOWER(Tabla2[[#This Row],[GENERO]])="femenino"),"OK","Corregir")</f>
        <v>OK</v>
      </c>
      <c r="Z3120" s="10" t="str">
        <f>+IF(Tabla2[[#This Row],[Nro. DNI / CE]]="","Corregir",IF(LEN(Tabla2[[#This Row],[Nro. DNI / CE]])&gt;=8,"OK","Corregir"))</f>
        <v>OK</v>
      </c>
      <c r="AA3120" s="10">
        <f>COUNTIF(Tabla2[APELLIDOS Y NOMBRES],Tabla2[[#This Row],[APELLIDOS Y NOMBRES]])</f>
        <v>1</v>
      </c>
      <c r="AB3120" t="str">
        <f ca="1">+IFERROR(IF(Tabla2[[#This Row],[FECHA CESE/BAJA]]="","No Aplica",IF(AND(MONTH(Tabla2[[#This Row],[FECHA CESE/BAJA]])=MONTH(TODAY()-30),YEAR(Tabla2[[#This Row],[FECHA CESE/BAJA]])=YEAR(TODAY())),MONTH(TODAY()-30)&amp;"-"&amp;YEAR(TODAY()),"Borrar")),"No aplica")</f>
        <v>No Aplica</v>
      </c>
      <c r="AC3120" t="str">
        <f ca="1">+IFERROR(IF(Tabla2[[#This Row],[FECHA INICIO DE LABORES EN OBRA]]="","No Aplica",IF(AND(MONTH(Tabla2[[#This Row],[FECHA INICIO DE LABORES EN OBRA]])=MONTH(TODAY()-30),YEAR(Tabla2[[#This Row],[FECHA INICIO DE LABORES EN OBRA]])=YEAR(TODAY())),MONTH(TODAY()-30)&amp;"-"&amp;YEAR(TODAY()),"No Aplica")),"No Aplica")</f>
        <v>No Aplica</v>
      </c>
    </row>
    <row r="3121" spans="1:29" x14ac:dyDescent="0.25">
      <c r="A3121" s="2" t="s">
        <v>9106</v>
      </c>
      <c r="B3121" s="3" t="s">
        <v>10873</v>
      </c>
      <c r="C3121" s="3" t="s">
        <v>9107</v>
      </c>
      <c r="D3121" s="3" t="s">
        <v>7059</v>
      </c>
      <c r="E3121" s="3" t="s">
        <v>9226</v>
      </c>
      <c r="F3121" s="36">
        <v>32411</v>
      </c>
      <c r="G3121" s="3">
        <v>2</v>
      </c>
      <c r="H3121" s="3" t="s">
        <v>1444</v>
      </c>
      <c r="I3121" s="3" t="s">
        <v>9114</v>
      </c>
      <c r="J3121" s="3" t="s">
        <v>7060</v>
      </c>
      <c r="K3121" s="3" t="s">
        <v>1054</v>
      </c>
      <c r="L3121" s="8" t="s">
        <v>9813</v>
      </c>
      <c r="M3121" s="5"/>
      <c r="N3121" s="13" t="s">
        <v>1043</v>
      </c>
      <c r="O3121" s="5">
        <v>44916</v>
      </c>
      <c r="P3121" s="8">
        <v>1</v>
      </c>
      <c r="Q3121" s="9">
        <v>4</v>
      </c>
      <c r="R3121" s="9" t="str">
        <f>IFERROR(VLOOKUP(Tabla2[[#This Row],[CONTRATISTA PRNCIPAL]],Hoja1!$L$5:$M$9,2,FALSE),"CJV")</f>
        <v>CJV</v>
      </c>
      <c r="S3121" s="9" t="str">
        <f>IF(Tabla2[[#This Row],[EMPRESA]]=Tabla2[[#This Row],[CONTRATISTA PRNCIPAL]],"Principal","Secundaria")</f>
        <v>Secundaria</v>
      </c>
      <c r="T3121" s="10">
        <f>IFERROR(1/COUNTIF(Tabla2[CONTRATISTA PRNCIPAL],Tabla2[[#This Row],[CONTRATISTA PRNCIPAL]]),0)</f>
        <v>8.8495575221238937E-3</v>
      </c>
      <c r="U3121" s="33">
        <f ca="1">IF(((TODAY()-Tabla2[[#This Row],[FECHA NACIMIENTO]])/365)&lt;18,"Corregir", IF(((TODAY()-Tabla2[[#This Row],[FECHA NACIMIENTO]])/365)&gt;80, "Corregir",ROUNDDOWN(((TODAY()-Tabla2[[#This Row],[FECHA NACIMIENTO]])/365),0)))</f>
        <v>34</v>
      </c>
      <c r="V312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121" s="34" t="str">
        <f ca="1">+IF(Tabla2[[#This Row],[Edad]]="Corregir","Corregir","Ok")</f>
        <v>Ok</v>
      </c>
      <c r="X3121" s="10" t="str">
        <f>+IFERROR(VLOOKUP(Tabla2[[#This Row],[DISTRITO SEGÚN DNI]],Hoja1!$A$2:$B$55,2,FALSE),"No")</f>
        <v>No</v>
      </c>
      <c r="Y3121" s="10" t="str">
        <f>IF(OR(LOWER(Tabla2[[#This Row],[GENERO]])="masculino", LOWER(Tabla2[[#This Row],[GENERO]])="femenino"),"OK","Corregir")</f>
        <v>OK</v>
      </c>
      <c r="Z3121" s="10" t="str">
        <f>+IF(Tabla2[[#This Row],[Nro. DNI / CE]]="","Corregir",IF(LEN(Tabla2[[#This Row],[Nro. DNI / CE]])&gt;=8,"OK","Corregir"))</f>
        <v>OK</v>
      </c>
      <c r="AA3121" s="10">
        <f>COUNTIF(Tabla2[APELLIDOS Y NOMBRES],Tabla2[[#This Row],[APELLIDOS Y NOMBRES]])</f>
        <v>1</v>
      </c>
      <c r="AB3121" t="str">
        <f ca="1">+IFERROR(IF(Tabla2[[#This Row],[FECHA CESE/BAJA]]="","No Aplica",IF(AND(MONTH(Tabla2[[#This Row],[FECHA CESE/BAJA]])=MONTH(TODAY()-30),YEAR(Tabla2[[#This Row],[FECHA CESE/BAJA]])=YEAR(TODAY())),MONTH(TODAY()-30)&amp;"-"&amp;YEAR(TODAY()),"Borrar")),"No aplica")</f>
        <v>No Aplica</v>
      </c>
      <c r="AC3121" t="str">
        <f ca="1">+IFERROR(IF(Tabla2[[#This Row],[FECHA INICIO DE LABORES EN OBRA]]="","No Aplica",IF(AND(MONTH(Tabla2[[#This Row],[FECHA INICIO DE LABORES EN OBRA]])=MONTH(TODAY()-30),YEAR(Tabla2[[#This Row],[FECHA INICIO DE LABORES EN OBRA]])=YEAR(TODAY())),MONTH(TODAY()-30)&amp;"-"&amp;YEAR(TODAY()),"No Aplica")),"No Aplica")</f>
        <v>No Aplica</v>
      </c>
    </row>
    <row r="3122" spans="1:29" x14ac:dyDescent="0.25">
      <c r="A3122" s="2" t="s">
        <v>9106</v>
      </c>
      <c r="B3122" s="3" t="s">
        <v>10873</v>
      </c>
      <c r="C3122" s="3" t="s">
        <v>9107</v>
      </c>
      <c r="D3122" s="3" t="s">
        <v>7061</v>
      </c>
      <c r="E3122" s="3" t="s">
        <v>9227</v>
      </c>
      <c r="F3122" s="36">
        <v>33238</v>
      </c>
      <c r="G3122" s="3">
        <v>2</v>
      </c>
      <c r="H3122" s="3" t="s">
        <v>1469</v>
      </c>
      <c r="I3122" s="3" t="s">
        <v>9114</v>
      </c>
      <c r="J3122" s="3" t="s">
        <v>7062</v>
      </c>
      <c r="K3122" s="3" t="s">
        <v>1363</v>
      </c>
      <c r="L3122" s="8" t="s">
        <v>9813</v>
      </c>
      <c r="M3122" s="5"/>
      <c r="N3122" s="13" t="s">
        <v>1043</v>
      </c>
      <c r="O3122" s="5">
        <v>44916</v>
      </c>
      <c r="P3122" s="8">
        <v>1</v>
      </c>
      <c r="Q3122" s="9">
        <v>4</v>
      </c>
      <c r="R3122" s="9" t="str">
        <f>IFERROR(VLOOKUP(Tabla2[[#This Row],[CONTRATISTA PRNCIPAL]],Hoja1!$L$5:$M$9,2,FALSE),"CJV")</f>
        <v>CJV</v>
      </c>
      <c r="S3122" s="9" t="str">
        <f>IF(Tabla2[[#This Row],[EMPRESA]]=Tabla2[[#This Row],[CONTRATISTA PRNCIPAL]],"Principal","Secundaria")</f>
        <v>Secundaria</v>
      </c>
      <c r="T3122" s="10">
        <f>IFERROR(1/COUNTIF(Tabla2[CONTRATISTA PRNCIPAL],Tabla2[[#This Row],[CONTRATISTA PRNCIPAL]]),0)</f>
        <v>8.8495575221238937E-3</v>
      </c>
      <c r="U3122" s="33">
        <f ca="1">IF(((TODAY()-Tabla2[[#This Row],[FECHA NACIMIENTO]])/365)&lt;18,"Corregir", IF(((TODAY()-Tabla2[[#This Row],[FECHA NACIMIENTO]])/365)&gt;80, "Corregir",ROUNDDOWN(((TODAY()-Tabla2[[#This Row],[FECHA NACIMIENTO]])/365),0)))</f>
        <v>32</v>
      </c>
      <c r="V312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122" s="34" t="str">
        <f ca="1">+IF(Tabla2[[#This Row],[Edad]]="Corregir","Corregir","Ok")</f>
        <v>Ok</v>
      </c>
      <c r="X3122" s="10" t="str">
        <f>+IFERROR(VLOOKUP(Tabla2[[#This Row],[DISTRITO SEGÚN DNI]],Hoja1!$A$2:$B$55,2,FALSE),"No")</f>
        <v>No</v>
      </c>
      <c r="Y3122" s="10" t="str">
        <f>IF(OR(LOWER(Tabla2[[#This Row],[GENERO]])="masculino", LOWER(Tabla2[[#This Row],[GENERO]])="femenino"),"OK","Corregir")</f>
        <v>OK</v>
      </c>
      <c r="Z3122" s="10" t="str">
        <f>+IF(Tabla2[[#This Row],[Nro. DNI / CE]]="","Corregir",IF(LEN(Tabla2[[#This Row],[Nro. DNI / CE]])&gt;=8,"OK","Corregir"))</f>
        <v>OK</v>
      </c>
      <c r="AA3122" s="10">
        <f>COUNTIF(Tabla2[APELLIDOS Y NOMBRES],Tabla2[[#This Row],[APELLIDOS Y NOMBRES]])</f>
        <v>1</v>
      </c>
      <c r="AB3122" t="str">
        <f ca="1">+IFERROR(IF(Tabla2[[#This Row],[FECHA CESE/BAJA]]="","No Aplica",IF(AND(MONTH(Tabla2[[#This Row],[FECHA CESE/BAJA]])=MONTH(TODAY()-30),YEAR(Tabla2[[#This Row],[FECHA CESE/BAJA]])=YEAR(TODAY())),MONTH(TODAY()-30)&amp;"-"&amp;YEAR(TODAY()),"Borrar")),"No aplica")</f>
        <v>No Aplica</v>
      </c>
      <c r="AC3122" t="str">
        <f ca="1">+IFERROR(IF(Tabla2[[#This Row],[FECHA INICIO DE LABORES EN OBRA]]="","No Aplica",IF(AND(MONTH(Tabla2[[#This Row],[FECHA INICIO DE LABORES EN OBRA]])=MONTH(TODAY()-30),YEAR(Tabla2[[#This Row],[FECHA INICIO DE LABORES EN OBRA]])=YEAR(TODAY())),MONTH(TODAY()-30)&amp;"-"&amp;YEAR(TODAY()),"No Aplica")),"No Aplica")</f>
        <v>No Aplica</v>
      </c>
    </row>
    <row r="3123" spans="1:29" x14ac:dyDescent="0.25">
      <c r="A3123" s="2" t="s">
        <v>9106</v>
      </c>
      <c r="B3123" s="3" t="s">
        <v>10873</v>
      </c>
      <c r="C3123" s="3" t="s">
        <v>9107</v>
      </c>
      <c r="D3123" s="3" t="s">
        <v>7063</v>
      </c>
      <c r="E3123" s="3" t="s">
        <v>9228</v>
      </c>
      <c r="F3123" s="36">
        <v>34301</v>
      </c>
      <c r="G3123" s="3">
        <v>2</v>
      </c>
      <c r="H3123" s="3" t="s">
        <v>1469</v>
      </c>
      <c r="I3123" s="3" t="s">
        <v>9114</v>
      </c>
      <c r="J3123" s="3" t="s">
        <v>7064</v>
      </c>
      <c r="K3123" s="3" t="s">
        <v>1054</v>
      </c>
      <c r="L3123" s="8" t="s">
        <v>9813</v>
      </c>
      <c r="M3123" s="5"/>
      <c r="N3123" s="13" t="s">
        <v>1043</v>
      </c>
      <c r="O3123" s="5">
        <v>44916</v>
      </c>
      <c r="P3123" s="8">
        <v>1</v>
      </c>
      <c r="Q3123" s="9">
        <v>4</v>
      </c>
      <c r="R3123" s="9" t="str">
        <f>IFERROR(VLOOKUP(Tabla2[[#This Row],[CONTRATISTA PRNCIPAL]],Hoja1!$L$5:$M$9,2,FALSE),"CJV")</f>
        <v>CJV</v>
      </c>
      <c r="S3123" s="9" t="str">
        <f>IF(Tabla2[[#This Row],[EMPRESA]]=Tabla2[[#This Row],[CONTRATISTA PRNCIPAL]],"Principal","Secundaria")</f>
        <v>Secundaria</v>
      </c>
      <c r="T3123" s="10">
        <f>IFERROR(1/COUNTIF(Tabla2[CONTRATISTA PRNCIPAL],Tabla2[[#This Row],[CONTRATISTA PRNCIPAL]]),0)</f>
        <v>8.8495575221238937E-3</v>
      </c>
      <c r="U3123" s="33">
        <f ca="1">IF(((TODAY()-Tabla2[[#This Row],[FECHA NACIMIENTO]])/365)&lt;18,"Corregir", IF(((TODAY()-Tabla2[[#This Row],[FECHA NACIMIENTO]])/365)&gt;80, "Corregir",ROUNDDOWN(((TODAY()-Tabla2[[#This Row],[FECHA NACIMIENTO]])/365),0)))</f>
        <v>29</v>
      </c>
      <c r="V312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123" s="34" t="str">
        <f ca="1">+IF(Tabla2[[#This Row],[Edad]]="Corregir","Corregir","Ok")</f>
        <v>Ok</v>
      </c>
      <c r="X3123" s="10" t="str">
        <f>+IFERROR(VLOOKUP(Tabla2[[#This Row],[DISTRITO SEGÚN DNI]],Hoja1!$A$2:$B$55,2,FALSE),"No")</f>
        <v>No</v>
      </c>
      <c r="Y3123" s="10" t="str">
        <f>IF(OR(LOWER(Tabla2[[#This Row],[GENERO]])="masculino", LOWER(Tabla2[[#This Row],[GENERO]])="femenino"),"OK","Corregir")</f>
        <v>OK</v>
      </c>
      <c r="Z3123" s="10" t="str">
        <f>+IF(Tabla2[[#This Row],[Nro. DNI / CE]]="","Corregir",IF(LEN(Tabla2[[#This Row],[Nro. DNI / CE]])&gt;=8,"OK","Corregir"))</f>
        <v>OK</v>
      </c>
      <c r="AA3123" s="10">
        <f>COUNTIF(Tabla2[APELLIDOS Y NOMBRES],Tabla2[[#This Row],[APELLIDOS Y NOMBRES]])</f>
        <v>1</v>
      </c>
      <c r="AB3123" t="str">
        <f ca="1">+IFERROR(IF(Tabla2[[#This Row],[FECHA CESE/BAJA]]="","No Aplica",IF(AND(MONTH(Tabla2[[#This Row],[FECHA CESE/BAJA]])=MONTH(TODAY()-30),YEAR(Tabla2[[#This Row],[FECHA CESE/BAJA]])=YEAR(TODAY())),MONTH(TODAY()-30)&amp;"-"&amp;YEAR(TODAY()),"Borrar")),"No aplica")</f>
        <v>No Aplica</v>
      </c>
      <c r="AC3123" t="str">
        <f ca="1">+IFERROR(IF(Tabla2[[#This Row],[FECHA INICIO DE LABORES EN OBRA]]="","No Aplica",IF(AND(MONTH(Tabla2[[#This Row],[FECHA INICIO DE LABORES EN OBRA]])=MONTH(TODAY()-30),YEAR(Tabla2[[#This Row],[FECHA INICIO DE LABORES EN OBRA]])=YEAR(TODAY())),MONTH(TODAY()-30)&amp;"-"&amp;YEAR(TODAY()),"No Aplica")),"No Aplica")</f>
        <v>No Aplica</v>
      </c>
    </row>
    <row r="3124" spans="1:29" x14ac:dyDescent="0.25">
      <c r="A3124" s="2" t="s">
        <v>9106</v>
      </c>
      <c r="B3124" s="3" t="s">
        <v>10873</v>
      </c>
      <c r="C3124" s="3" t="s">
        <v>9107</v>
      </c>
      <c r="D3124" s="3" t="s">
        <v>7065</v>
      </c>
      <c r="E3124" s="3" t="s">
        <v>9229</v>
      </c>
      <c r="F3124" s="36">
        <v>31832</v>
      </c>
      <c r="G3124" s="3">
        <v>2</v>
      </c>
      <c r="H3124" s="3" t="s">
        <v>1469</v>
      </c>
      <c r="I3124" s="3" t="s">
        <v>9114</v>
      </c>
      <c r="J3124" s="3" t="s">
        <v>7066</v>
      </c>
      <c r="K3124" s="3" t="s">
        <v>1200</v>
      </c>
      <c r="L3124" s="8" t="s">
        <v>9813</v>
      </c>
      <c r="M3124" s="5"/>
      <c r="N3124" s="13" t="s">
        <v>1043</v>
      </c>
      <c r="O3124" s="5">
        <v>44916</v>
      </c>
      <c r="P3124" s="8">
        <v>1</v>
      </c>
      <c r="Q3124" s="9">
        <v>4</v>
      </c>
      <c r="R3124" s="9" t="str">
        <f>IFERROR(VLOOKUP(Tabla2[[#This Row],[CONTRATISTA PRNCIPAL]],Hoja1!$L$5:$M$9,2,FALSE),"CJV")</f>
        <v>CJV</v>
      </c>
      <c r="S3124" s="9" t="str">
        <f>IF(Tabla2[[#This Row],[EMPRESA]]=Tabla2[[#This Row],[CONTRATISTA PRNCIPAL]],"Principal","Secundaria")</f>
        <v>Secundaria</v>
      </c>
      <c r="T3124" s="10">
        <f>IFERROR(1/COUNTIF(Tabla2[CONTRATISTA PRNCIPAL],Tabla2[[#This Row],[CONTRATISTA PRNCIPAL]]),0)</f>
        <v>8.8495575221238937E-3</v>
      </c>
      <c r="U3124" s="33">
        <f ca="1">IF(((TODAY()-Tabla2[[#This Row],[FECHA NACIMIENTO]])/365)&lt;18,"Corregir", IF(((TODAY()-Tabla2[[#This Row],[FECHA NACIMIENTO]])/365)&gt;80, "Corregir",ROUNDDOWN(((TODAY()-Tabla2[[#This Row],[FECHA NACIMIENTO]])/365),0)))</f>
        <v>36</v>
      </c>
      <c r="V312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124" s="34" t="str">
        <f ca="1">+IF(Tabla2[[#This Row],[Edad]]="Corregir","Corregir","Ok")</f>
        <v>Ok</v>
      </c>
      <c r="X3124" s="10" t="str">
        <f>+IFERROR(VLOOKUP(Tabla2[[#This Row],[DISTRITO SEGÚN DNI]],Hoja1!$A$2:$B$55,2,FALSE),"No")</f>
        <v>No</v>
      </c>
      <c r="Y3124" s="10" t="str">
        <f>IF(OR(LOWER(Tabla2[[#This Row],[GENERO]])="masculino", LOWER(Tabla2[[#This Row],[GENERO]])="femenino"),"OK","Corregir")</f>
        <v>OK</v>
      </c>
      <c r="Z3124" s="10" t="str">
        <f>+IF(Tabla2[[#This Row],[Nro. DNI / CE]]="","Corregir",IF(LEN(Tabla2[[#This Row],[Nro. DNI / CE]])&gt;=8,"OK","Corregir"))</f>
        <v>OK</v>
      </c>
      <c r="AA3124" s="10">
        <f>COUNTIF(Tabla2[APELLIDOS Y NOMBRES],Tabla2[[#This Row],[APELLIDOS Y NOMBRES]])</f>
        <v>1</v>
      </c>
      <c r="AB3124" t="str">
        <f ca="1">+IFERROR(IF(Tabla2[[#This Row],[FECHA CESE/BAJA]]="","No Aplica",IF(AND(MONTH(Tabla2[[#This Row],[FECHA CESE/BAJA]])=MONTH(TODAY()-30),YEAR(Tabla2[[#This Row],[FECHA CESE/BAJA]])=YEAR(TODAY())),MONTH(TODAY()-30)&amp;"-"&amp;YEAR(TODAY()),"Borrar")),"No aplica")</f>
        <v>No Aplica</v>
      </c>
      <c r="AC3124" t="str">
        <f ca="1">+IFERROR(IF(Tabla2[[#This Row],[FECHA INICIO DE LABORES EN OBRA]]="","No Aplica",IF(AND(MONTH(Tabla2[[#This Row],[FECHA INICIO DE LABORES EN OBRA]])=MONTH(TODAY()-30),YEAR(Tabla2[[#This Row],[FECHA INICIO DE LABORES EN OBRA]])=YEAR(TODAY())),MONTH(TODAY()-30)&amp;"-"&amp;YEAR(TODAY()),"No Aplica")),"No Aplica")</f>
        <v>No Aplica</v>
      </c>
    </row>
    <row r="3125" spans="1:29" x14ac:dyDescent="0.25">
      <c r="A3125" s="2" t="s">
        <v>9106</v>
      </c>
      <c r="B3125" s="3" t="s">
        <v>10873</v>
      </c>
      <c r="C3125" s="3" t="s">
        <v>9107</v>
      </c>
      <c r="D3125" s="3" t="s">
        <v>7067</v>
      </c>
      <c r="E3125" s="3" t="s">
        <v>9230</v>
      </c>
      <c r="F3125" s="36">
        <v>25281</v>
      </c>
      <c r="G3125" s="3">
        <v>1</v>
      </c>
      <c r="H3125" s="3" t="s">
        <v>3447</v>
      </c>
      <c r="I3125" s="3" t="s">
        <v>9114</v>
      </c>
      <c r="J3125" s="3" t="s">
        <v>7068</v>
      </c>
      <c r="K3125" s="3" t="s">
        <v>1136</v>
      </c>
      <c r="L3125" s="8" t="s">
        <v>9813</v>
      </c>
      <c r="M3125" s="5"/>
      <c r="N3125" s="13" t="s">
        <v>1043</v>
      </c>
      <c r="O3125" s="5">
        <v>44917</v>
      </c>
      <c r="P3125" s="8">
        <v>1</v>
      </c>
      <c r="Q3125" s="9">
        <v>1</v>
      </c>
      <c r="R3125" s="9" t="str">
        <f>IFERROR(VLOOKUP(Tabla2[[#This Row],[CONTRATISTA PRNCIPAL]],Hoja1!$L$5:$M$9,2,FALSE),"CJV")</f>
        <v>CJV</v>
      </c>
      <c r="S3125" s="9" t="str">
        <f>IF(Tabla2[[#This Row],[EMPRESA]]=Tabla2[[#This Row],[CONTRATISTA PRNCIPAL]],"Principal","Secundaria")</f>
        <v>Secundaria</v>
      </c>
      <c r="T3125" s="10">
        <f>IFERROR(1/COUNTIF(Tabla2[CONTRATISTA PRNCIPAL],Tabla2[[#This Row],[CONTRATISTA PRNCIPAL]]),0)</f>
        <v>8.8495575221238937E-3</v>
      </c>
      <c r="U3125" s="33">
        <f ca="1">IF(((TODAY()-Tabla2[[#This Row],[FECHA NACIMIENTO]])/365)&lt;18,"Corregir", IF(((TODAY()-Tabla2[[#This Row],[FECHA NACIMIENTO]])/365)&gt;80, "Corregir",ROUNDDOWN(((TODAY()-Tabla2[[#This Row],[FECHA NACIMIENTO]])/365),0)))</f>
        <v>54</v>
      </c>
      <c r="V312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125" s="34" t="str">
        <f ca="1">+IF(Tabla2[[#This Row],[Edad]]="Corregir","Corregir","Ok")</f>
        <v>Ok</v>
      </c>
      <c r="X3125" s="10" t="str">
        <f>+IFERROR(VLOOKUP(Tabla2[[#This Row],[DISTRITO SEGÚN DNI]],Hoja1!$A$2:$B$55,2,FALSE),"No")</f>
        <v>No</v>
      </c>
      <c r="Y3125" s="10" t="str">
        <f>IF(OR(LOWER(Tabla2[[#This Row],[GENERO]])="masculino", LOWER(Tabla2[[#This Row],[GENERO]])="femenino"),"OK","Corregir")</f>
        <v>OK</v>
      </c>
      <c r="Z3125" s="10" t="str">
        <f>+IF(Tabla2[[#This Row],[Nro. DNI / CE]]="","Corregir",IF(LEN(Tabla2[[#This Row],[Nro. DNI / CE]])&gt;=8,"OK","Corregir"))</f>
        <v>OK</v>
      </c>
      <c r="AA3125" s="10">
        <f>COUNTIF(Tabla2[APELLIDOS Y NOMBRES],Tabla2[[#This Row],[APELLIDOS Y NOMBRES]])</f>
        <v>1</v>
      </c>
      <c r="AB3125" t="str">
        <f ca="1">+IFERROR(IF(Tabla2[[#This Row],[FECHA CESE/BAJA]]="","No Aplica",IF(AND(MONTH(Tabla2[[#This Row],[FECHA CESE/BAJA]])=MONTH(TODAY()-30),YEAR(Tabla2[[#This Row],[FECHA CESE/BAJA]])=YEAR(TODAY())),MONTH(TODAY()-30)&amp;"-"&amp;YEAR(TODAY()),"Borrar")),"No aplica")</f>
        <v>No Aplica</v>
      </c>
      <c r="AC3125" t="str">
        <f ca="1">+IFERROR(IF(Tabla2[[#This Row],[FECHA INICIO DE LABORES EN OBRA]]="","No Aplica",IF(AND(MONTH(Tabla2[[#This Row],[FECHA INICIO DE LABORES EN OBRA]])=MONTH(TODAY()-30),YEAR(Tabla2[[#This Row],[FECHA INICIO DE LABORES EN OBRA]])=YEAR(TODAY())),MONTH(TODAY()-30)&amp;"-"&amp;YEAR(TODAY()),"No Aplica")),"No Aplica")</f>
        <v>No Aplica</v>
      </c>
    </row>
    <row r="3126" spans="1:29" x14ac:dyDescent="0.25">
      <c r="A3126" s="2" t="s">
        <v>9106</v>
      </c>
      <c r="B3126" s="3" t="s">
        <v>10873</v>
      </c>
      <c r="C3126" s="3" t="s">
        <v>9107</v>
      </c>
      <c r="D3126" s="3" t="s">
        <v>7069</v>
      </c>
      <c r="E3126" s="3" t="s">
        <v>9231</v>
      </c>
      <c r="F3126" s="36">
        <v>36892</v>
      </c>
      <c r="G3126" s="3">
        <v>2</v>
      </c>
      <c r="H3126" s="3" t="s">
        <v>1444</v>
      </c>
      <c r="I3126" s="3" t="s">
        <v>9114</v>
      </c>
      <c r="J3126" s="3" t="s">
        <v>7070</v>
      </c>
      <c r="K3126" s="3" t="s">
        <v>7071</v>
      </c>
      <c r="L3126" s="8" t="s">
        <v>9813</v>
      </c>
      <c r="M3126" s="5"/>
      <c r="N3126" s="13" t="s">
        <v>1043</v>
      </c>
      <c r="O3126" s="5">
        <v>44921</v>
      </c>
      <c r="P3126" s="8">
        <v>1</v>
      </c>
      <c r="Q3126" s="9">
        <v>4</v>
      </c>
      <c r="R3126" s="9" t="str">
        <f>IFERROR(VLOOKUP(Tabla2[[#This Row],[CONTRATISTA PRNCIPAL]],Hoja1!$L$5:$M$9,2,FALSE),"CJV")</f>
        <v>CJV</v>
      </c>
      <c r="S3126" s="9" t="str">
        <f>IF(Tabla2[[#This Row],[EMPRESA]]=Tabla2[[#This Row],[CONTRATISTA PRNCIPAL]],"Principal","Secundaria")</f>
        <v>Secundaria</v>
      </c>
      <c r="T3126" s="10">
        <f>IFERROR(1/COUNTIF(Tabla2[CONTRATISTA PRNCIPAL],Tabla2[[#This Row],[CONTRATISTA PRNCIPAL]]),0)</f>
        <v>8.8495575221238937E-3</v>
      </c>
      <c r="U3126" s="33">
        <f ca="1">IF(((TODAY()-Tabla2[[#This Row],[FECHA NACIMIENTO]])/365)&lt;18,"Corregir", IF(((TODAY()-Tabla2[[#This Row],[FECHA NACIMIENTO]])/365)&gt;80, "Corregir",ROUNDDOWN(((TODAY()-Tabla2[[#This Row],[FECHA NACIMIENTO]])/365),0)))</f>
        <v>22</v>
      </c>
      <c r="V312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3126" s="34" t="str">
        <f ca="1">+IF(Tabla2[[#This Row],[Edad]]="Corregir","Corregir","Ok")</f>
        <v>Ok</v>
      </c>
      <c r="X3126" s="10" t="str">
        <f>+IFERROR(VLOOKUP(Tabla2[[#This Row],[DISTRITO SEGÚN DNI]],Hoja1!$A$2:$B$55,2,FALSE),"No")</f>
        <v>No</v>
      </c>
      <c r="Y3126" s="10" t="str">
        <f>IF(OR(LOWER(Tabla2[[#This Row],[GENERO]])="masculino", LOWER(Tabla2[[#This Row],[GENERO]])="femenino"),"OK","Corregir")</f>
        <v>OK</v>
      </c>
      <c r="Z3126" s="10" t="str">
        <f>+IF(Tabla2[[#This Row],[Nro. DNI / CE]]="","Corregir",IF(LEN(Tabla2[[#This Row],[Nro. DNI / CE]])&gt;=8,"OK","Corregir"))</f>
        <v>OK</v>
      </c>
      <c r="AA3126" s="10">
        <f>COUNTIF(Tabla2[APELLIDOS Y NOMBRES],Tabla2[[#This Row],[APELLIDOS Y NOMBRES]])</f>
        <v>1</v>
      </c>
      <c r="AB3126" t="str">
        <f ca="1">+IFERROR(IF(Tabla2[[#This Row],[FECHA CESE/BAJA]]="","No Aplica",IF(AND(MONTH(Tabla2[[#This Row],[FECHA CESE/BAJA]])=MONTH(TODAY()-30),YEAR(Tabla2[[#This Row],[FECHA CESE/BAJA]])=YEAR(TODAY())),MONTH(TODAY()-30)&amp;"-"&amp;YEAR(TODAY()),"Borrar")),"No aplica")</f>
        <v>No Aplica</v>
      </c>
      <c r="AC3126" t="str">
        <f ca="1">+IFERROR(IF(Tabla2[[#This Row],[FECHA INICIO DE LABORES EN OBRA]]="","No Aplica",IF(AND(MONTH(Tabla2[[#This Row],[FECHA INICIO DE LABORES EN OBRA]])=MONTH(TODAY()-30),YEAR(Tabla2[[#This Row],[FECHA INICIO DE LABORES EN OBRA]])=YEAR(TODAY())),MONTH(TODAY()-30)&amp;"-"&amp;YEAR(TODAY()),"No Aplica")),"No Aplica")</f>
        <v>No Aplica</v>
      </c>
    </row>
    <row r="3127" spans="1:29" x14ac:dyDescent="0.25">
      <c r="A3127" s="2" t="s">
        <v>9106</v>
      </c>
      <c r="B3127" s="3" t="s">
        <v>10873</v>
      </c>
      <c r="C3127" s="3" t="s">
        <v>9107</v>
      </c>
      <c r="D3127" s="3" t="s">
        <v>7072</v>
      </c>
      <c r="E3127" s="3" t="s">
        <v>10874</v>
      </c>
      <c r="F3127" s="36">
        <v>29902</v>
      </c>
      <c r="G3127" s="3">
        <v>1</v>
      </c>
      <c r="H3127" s="3" t="s">
        <v>1442</v>
      </c>
      <c r="I3127" s="3" t="s">
        <v>9114</v>
      </c>
      <c r="J3127" s="3" t="s">
        <v>10875</v>
      </c>
      <c r="K3127" s="3" t="s">
        <v>1713</v>
      </c>
      <c r="L3127" s="8" t="s">
        <v>9813</v>
      </c>
      <c r="M3127" s="5"/>
      <c r="N3127" s="13" t="s">
        <v>1043</v>
      </c>
      <c r="O3127" s="5">
        <v>44921</v>
      </c>
      <c r="P3127" s="8">
        <v>1</v>
      </c>
      <c r="Q3127" s="9">
        <v>1</v>
      </c>
      <c r="R3127" s="9" t="str">
        <f>IFERROR(VLOOKUP(Tabla2[[#This Row],[CONTRATISTA PRNCIPAL]],Hoja1!$L$5:$M$9,2,FALSE),"CJV")</f>
        <v>CJV</v>
      </c>
      <c r="S3127" s="9" t="str">
        <f>IF(Tabla2[[#This Row],[EMPRESA]]=Tabla2[[#This Row],[CONTRATISTA PRNCIPAL]],"Principal","Secundaria")</f>
        <v>Secundaria</v>
      </c>
      <c r="T3127" s="10">
        <f>IFERROR(1/COUNTIF(Tabla2[CONTRATISTA PRNCIPAL],Tabla2[[#This Row],[CONTRATISTA PRNCIPAL]]),0)</f>
        <v>8.8495575221238937E-3</v>
      </c>
      <c r="U3127" s="33">
        <f ca="1">IF(((TODAY()-Tabla2[[#This Row],[FECHA NACIMIENTO]])/365)&lt;18,"Corregir", IF(((TODAY()-Tabla2[[#This Row],[FECHA NACIMIENTO]])/365)&gt;80, "Corregir",ROUNDDOWN(((TODAY()-Tabla2[[#This Row],[FECHA NACIMIENTO]])/365),0)))</f>
        <v>41</v>
      </c>
      <c r="V312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127" s="34" t="str">
        <f ca="1">+IF(Tabla2[[#This Row],[Edad]]="Corregir","Corregir","Ok")</f>
        <v>Ok</v>
      </c>
      <c r="X3127" s="10" t="str">
        <f>+IFERROR(VLOOKUP(Tabla2[[#This Row],[DISTRITO SEGÚN DNI]],Hoja1!$A$2:$B$55,2,FALSE),"No")</f>
        <v>No</v>
      </c>
      <c r="Y3127" s="10" t="str">
        <f>IF(OR(LOWER(Tabla2[[#This Row],[GENERO]])="masculino", LOWER(Tabla2[[#This Row],[GENERO]])="femenino"),"OK","Corregir")</f>
        <v>OK</v>
      </c>
      <c r="Z3127" s="10" t="str">
        <f>+IF(Tabla2[[#This Row],[Nro. DNI / CE]]="","Corregir",IF(LEN(Tabla2[[#This Row],[Nro. DNI / CE]])&gt;=8,"OK","Corregir"))</f>
        <v>OK</v>
      </c>
      <c r="AA3127" s="10">
        <f>COUNTIF(Tabla2[APELLIDOS Y NOMBRES],Tabla2[[#This Row],[APELLIDOS Y NOMBRES]])</f>
        <v>2</v>
      </c>
      <c r="AB3127" t="str">
        <f ca="1">+IFERROR(IF(Tabla2[[#This Row],[FECHA CESE/BAJA]]="","No Aplica",IF(AND(MONTH(Tabla2[[#This Row],[FECHA CESE/BAJA]])=MONTH(TODAY()-30),YEAR(Tabla2[[#This Row],[FECHA CESE/BAJA]])=YEAR(TODAY())),MONTH(TODAY()-30)&amp;"-"&amp;YEAR(TODAY()),"Borrar")),"No aplica")</f>
        <v>No Aplica</v>
      </c>
      <c r="AC3127" t="str">
        <f ca="1">+IFERROR(IF(Tabla2[[#This Row],[FECHA INICIO DE LABORES EN OBRA]]="","No Aplica",IF(AND(MONTH(Tabla2[[#This Row],[FECHA INICIO DE LABORES EN OBRA]])=MONTH(TODAY()-30),YEAR(Tabla2[[#This Row],[FECHA INICIO DE LABORES EN OBRA]])=YEAR(TODAY())),MONTH(TODAY()-30)&amp;"-"&amp;YEAR(TODAY()),"No Aplica")),"No Aplica")</f>
        <v>No Aplica</v>
      </c>
    </row>
    <row r="3128" spans="1:29" x14ac:dyDescent="0.25">
      <c r="A3128" s="2" t="s">
        <v>9106</v>
      </c>
      <c r="B3128" s="3" t="s">
        <v>10873</v>
      </c>
      <c r="C3128" s="3" t="s">
        <v>9107</v>
      </c>
      <c r="D3128" s="3" t="s">
        <v>7073</v>
      </c>
      <c r="E3128" s="3" t="s">
        <v>9232</v>
      </c>
      <c r="F3128" s="36">
        <v>27845</v>
      </c>
      <c r="G3128" s="3">
        <v>1</v>
      </c>
      <c r="H3128" s="3" t="s">
        <v>3447</v>
      </c>
      <c r="I3128" s="3" t="s">
        <v>9114</v>
      </c>
      <c r="J3128" s="3" t="s">
        <v>7074</v>
      </c>
      <c r="K3128" s="3" t="s">
        <v>1054</v>
      </c>
      <c r="L3128" s="8" t="s">
        <v>9813</v>
      </c>
      <c r="M3128" s="5"/>
      <c r="N3128" s="13" t="s">
        <v>1043</v>
      </c>
      <c r="O3128" s="5">
        <v>44921</v>
      </c>
      <c r="P3128" s="8">
        <v>1</v>
      </c>
      <c r="Q3128" s="9">
        <v>1</v>
      </c>
      <c r="R3128" s="9" t="str">
        <f>IFERROR(VLOOKUP(Tabla2[[#This Row],[CONTRATISTA PRNCIPAL]],Hoja1!$L$5:$M$9,2,FALSE),"CJV")</f>
        <v>CJV</v>
      </c>
      <c r="S3128" s="9" t="str">
        <f>IF(Tabla2[[#This Row],[EMPRESA]]=Tabla2[[#This Row],[CONTRATISTA PRNCIPAL]],"Principal","Secundaria")</f>
        <v>Secundaria</v>
      </c>
      <c r="T3128" s="10">
        <f>IFERROR(1/COUNTIF(Tabla2[CONTRATISTA PRNCIPAL],Tabla2[[#This Row],[CONTRATISTA PRNCIPAL]]),0)</f>
        <v>8.8495575221238937E-3</v>
      </c>
      <c r="U3128" s="33">
        <f ca="1">IF(((TODAY()-Tabla2[[#This Row],[FECHA NACIMIENTO]])/365)&lt;18,"Corregir", IF(((TODAY()-Tabla2[[#This Row],[FECHA NACIMIENTO]])/365)&gt;80, "Corregir",ROUNDDOWN(((TODAY()-Tabla2[[#This Row],[FECHA NACIMIENTO]])/365),0)))</f>
        <v>47</v>
      </c>
      <c r="V312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128" s="34" t="str">
        <f ca="1">+IF(Tabla2[[#This Row],[Edad]]="Corregir","Corregir","Ok")</f>
        <v>Ok</v>
      </c>
      <c r="X3128" s="10" t="str">
        <f>+IFERROR(VLOOKUP(Tabla2[[#This Row],[DISTRITO SEGÚN DNI]],Hoja1!$A$2:$B$55,2,FALSE),"No")</f>
        <v>No</v>
      </c>
      <c r="Y3128" s="10" t="str">
        <f>IF(OR(LOWER(Tabla2[[#This Row],[GENERO]])="masculino", LOWER(Tabla2[[#This Row],[GENERO]])="femenino"),"OK","Corregir")</f>
        <v>OK</v>
      </c>
      <c r="Z3128" s="10" t="str">
        <f>+IF(Tabla2[[#This Row],[Nro. DNI / CE]]="","Corregir",IF(LEN(Tabla2[[#This Row],[Nro. DNI / CE]])&gt;=8,"OK","Corregir"))</f>
        <v>OK</v>
      </c>
      <c r="AA3128" s="10">
        <f>COUNTIF(Tabla2[APELLIDOS Y NOMBRES],Tabla2[[#This Row],[APELLIDOS Y NOMBRES]])</f>
        <v>1</v>
      </c>
      <c r="AB3128" t="str">
        <f ca="1">+IFERROR(IF(Tabla2[[#This Row],[FECHA CESE/BAJA]]="","No Aplica",IF(AND(MONTH(Tabla2[[#This Row],[FECHA CESE/BAJA]])=MONTH(TODAY()-30),YEAR(Tabla2[[#This Row],[FECHA CESE/BAJA]])=YEAR(TODAY())),MONTH(TODAY()-30)&amp;"-"&amp;YEAR(TODAY()),"Borrar")),"No aplica")</f>
        <v>No Aplica</v>
      </c>
      <c r="AC3128" t="str">
        <f ca="1">+IFERROR(IF(Tabla2[[#This Row],[FECHA INICIO DE LABORES EN OBRA]]="","No Aplica",IF(AND(MONTH(Tabla2[[#This Row],[FECHA INICIO DE LABORES EN OBRA]])=MONTH(TODAY()-30),YEAR(Tabla2[[#This Row],[FECHA INICIO DE LABORES EN OBRA]])=YEAR(TODAY())),MONTH(TODAY()-30)&amp;"-"&amp;YEAR(TODAY()),"No Aplica")),"No Aplica")</f>
        <v>No Aplica</v>
      </c>
    </row>
    <row r="3129" spans="1:29" x14ac:dyDescent="0.25">
      <c r="A3129" s="2" t="s">
        <v>9106</v>
      </c>
      <c r="B3129" s="3" t="s">
        <v>10873</v>
      </c>
      <c r="C3129" s="3" t="s">
        <v>9107</v>
      </c>
      <c r="D3129" s="3" t="s">
        <v>7075</v>
      </c>
      <c r="E3129" s="3" t="s">
        <v>9233</v>
      </c>
      <c r="F3129" s="36">
        <v>29301</v>
      </c>
      <c r="G3129" s="3">
        <v>1</v>
      </c>
      <c r="H3129" s="3" t="s">
        <v>3447</v>
      </c>
      <c r="I3129" s="3" t="s">
        <v>9114</v>
      </c>
      <c r="J3129" s="3" t="s">
        <v>7076</v>
      </c>
      <c r="K3129" s="3" t="s">
        <v>1054</v>
      </c>
      <c r="L3129" s="8" t="s">
        <v>9813</v>
      </c>
      <c r="M3129" s="5"/>
      <c r="N3129" s="13" t="s">
        <v>1043</v>
      </c>
      <c r="O3129" s="5">
        <v>44921</v>
      </c>
      <c r="P3129" s="8">
        <v>1</v>
      </c>
      <c r="Q3129" s="9">
        <v>1</v>
      </c>
      <c r="R3129" s="9" t="str">
        <f>IFERROR(VLOOKUP(Tabla2[[#This Row],[CONTRATISTA PRNCIPAL]],Hoja1!$L$5:$M$9,2,FALSE),"CJV")</f>
        <v>CJV</v>
      </c>
      <c r="S3129" s="9" t="str">
        <f>IF(Tabla2[[#This Row],[EMPRESA]]=Tabla2[[#This Row],[CONTRATISTA PRNCIPAL]],"Principal","Secundaria")</f>
        <v>Secundaria</v>
      </c>
      <c r="T3129" s="10">
        <f>IFERROR(1/COUNTIF(Tabla2[CONTRATISTA PRNCIPAL],Tabla2[[#This Row],[CONTRATISTA PRNCIPAL]]),0)</f>
        <v>8.8495575221238937E-3</v>
      </c>
      <c r="U3129" s="33">
        <f ca="1">IF(((TODAY()-Tabla2[[#This Row],[FECHA NACIMIENTO]])/365)&lt;18,"Corregir", IF(((TODAY()-Tabla2[[#This Row],[FECHA NACIMIENTO]])/365)&gt;80, "Corregir",ROUNDDOWN(((TODAY()-Tabla2[[#This Row],[FECHA NACIMIENTO]])/365),0)))</f>
        <v>43</v>
      </c>
      <c r="V312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129" s="34" t="str">
        <f ca="1">+IF(Tabla2[[#This Row],[Edad]]="Corregir","Corregir","Ok")</f>
        <v>Ok</v>
      </c>
      <c r="X3129" s="10" t="str">
        <f>+IFERROR(VLOOKUP(Tabla2[[#This Row],[DISTRITO SEGÚN DNI]],Hoja1!$A$2:$B$55,2,FALSE),"No")</f>
        <v>No</v>
      </c>
      <c r="Y3129" s="10" t="str">
        <f>IF(OR(LOWER(Tabla2[[#This Row],[GENERO]])="masculino", LOWER(Tabla2[[#This Row],[GENERO]])="femenino"),"OK","Corregir")</f>
        <v>OK</v>
      </c>
      <c r="Z3129" s="10" t="str">
        <f>+IF(Tabla2[[#This Row],[Nro. DNI / CE]]="","Corregir",IF(LEN(Tabla2[[#This Row],[Nro. DNI / CE]])&gt;=8,"OK","Corregir"))</f>
        <v>OK</v>
      </c>
      <c r="AA3129" s="10">
        <f>COUNTIF(Tabla2[APELLIDOS Y NOMBRES],Tabla2[[#This Row],[APELLIDOS Y NOMBRES]])</f>
        <v>1</v>
      </c>
      <c r="AB3129" t="str">
        <f ca="1">+IFERROR(IF(Tabla2[[#This Row],[FECHA CESE/BAJA]]="","No Aplica",IF(AND(MONTH(Tabla2[[#This Row],[FECHA CESE/BAJA]])=MONTH(TODAY()-30),YEAR(Tabla2[[#This Row],[FECHA CESE/BAJA]])=YEAR(TODAY())),MONTH(TODAY()-30)&amp;"-"&amp;YEAR(TODAY()),"Borrar")),"No aplica")</f>
        <v>No Aplica</v>
      </c>
      <c r="AC3129" t="str">
        <f ca="1">+IFERROR(IF(Tabla2[[#This Row],[FECHA INICIO DE LABORES EN OBRA]]="","No Aplica",IF(AND(MONTH(Tabla2[[#This Row],[FECHA INICIO DE LABORES EN OBRA]])=MONTH(TODAY()-30),YEAR(Tabla2[[#This Row],[FECHA INICIO DE LABORES EN OBRA]])=YEAR(TODAY())),MONTH(TODAY()-30)&amp;"-"&amp;YEAR(TODAY()),"No Aplica")),"No Aplica")</f>
        <v>No Aplica</v>
      </c>
    </row>
    <row r="3130" spans="1:29" x14ac:dyDescent="0.25">
      <c r="A3130" s="2" t="s">
        <v>9106</v>
      </c>
      <c r="B3130" s="3" t="s">
        <v>10873</v>
      </c>
      <c r="C3130" s="3" t="s">
        <v>9107</v>
      </c>
      <c r="D3130" s="3" t="s">
        <v>623</v>
      </c>
      <c r="E3130" s="3" t="s">
        <v>10876</v>
      </c>
      <c r="F3130" s="36">
        <v>34941</v>
      </c>
      <c r="G3130" s="3">
        <v>2</v>
      </c>
      <c r="H3130" s="3" t="s">
        <v>1442</v>
      </c>
      <c r="I3130" s="3" t="s">
        <v>9114</v>
      </c>
      <c r="J3130" s="3" t="s">
        <v>10877</v>
      </c>
      <c r="K3130" s="3" t="s">
        <v>35</v>
      </c>
      <c r="L3130" s="8" t="s">
        <v>9813</v>
      </c>
      <c r="M3130" s="5"/>
      <c r="N3130" s="13" t="s">
        <v>1043</v>
      </c>
      <c r="O3130" s="5">
        <v>44929</v>
      </c>
      <c r="P3130" s="8">
        <v>1</v>
      </c>
      <c r="Q3130" s="9">
        <v>4</v>
      </c>
      <c r="R3130" s="9" t="str">
        <f>IFERROR(VLOOKUP(Tabla2[[#This Row],[CONTRATISTA PRNCIPAL]],Hoja1!$L$5:$M$9,2,FALSE),"CJV")</f>
        <v>CJV</v>
      </c>
      <c r="S3130" s="9" t="str">
        <f>IF(Tabla2[[#This Row],[EMPRESA]]=Tabla2[[#This Row],[CONTRATISTA PRNCIPAL]],"Principal","Secundaria")</f>
        <v>Secundaria</v>
      </c>
      <c r="T3130" s="10">
        <f>IFERROR(1/COUNTIF(Tabla2[CONTRATISTA PRNCIPAL],Tabla2[[#This Row],[CONTRATISTA PRNCIPAL]]),0)</f>
        <v>8.8495575221238937E-3</v>
      </c>
      <c r="U3130" s="33">
        <f ca="1">IF(((TODAY()-Tabla2[[#This Row],[FECHA NACIMIENTO]])/365)&lt;18,"Corregir", IF(((TODAY()-Tabla2[[#This Row],[FECHA NACIMIENTO]])/365)&gt;80, "Corregir",ROUNDDOWN(((TODAY()-Tabla2[[#This Row],[FECHA NACIMIENTO]])/365),0)))</f>
        <v>28</v>
      </c>
      <c r="V313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130" s="34" t="str">
        <f ca="1">+IF(Tabla2[[#This Row],[Edad]]="Corregir","Corregir","Ok")</f>
        <v>Ok</v>
      </c>
      <c r="X3130" s="10" t="str">
        <f>+IFERROR(VLOOKUP(Tabla2[[#This Row],[DISTRITO SEGÚN DNI]],Hoja1!$A$2:$B$55,2,FALSE),"No")</f>
        <v>EL AGUSTINO</v>
      </c>
      <c r="Y3130" s="10" t="str">
        <f>IF(OR(LOWER(Tabla2[[#This Row],[GENERO]])="masculino", LOWER(Tabla2[[#This Row],[GENERO]])="femenino"),"OK","Corregir")</f>
        <v>OK</v>
      </c>
      <c r="Z3130" s="10" t="str">
        <f>+IF(Tabla2[[#This Row],[Nro. DNI / CE]]="","Corregir",IF(LEN(Tabla2[[#This Row],[Nro. DNI / CE]])&gt;=8,"OK","Corregir"))</f>
        <v>OK</v>
      </c>
      <c r="AA3130" s="10">
        <f>COUNTIF(Tabla2[APELLIDOS Y NOMBRES],Tabla2[[#This Row],[APELLIDOS Y NOMBRES]])</f>
        <v>2</v>
      </c>
      <c r="AB3130" t="str">
        <f ca="1">+IFERROR(IF(Tabla2[[#This Row],[FECHA CESE/BAJA]]="","No Aplica",IF(AND(MONTH(Tabla2[[#This Row],[FECHA CESE/BAJA]])=MONTH(TODAY()-30),YEAR(Tabla2[[#This Row],[FECHA CESE/BAJA]])=YEAR(TODAY())),MONTH(TODAY()-30)&amp;"-"&amp;YEAR(TODAY()),"Borrar")),"No aplica")</f>
        <v>No Aplica</v>
      </c>
      <c r="AC3130" t="str">
        <f ca="1">+IFERROR(IF(Tabla2[[#This Row],[FECHA INICIO DE LABORES EN OBRA]]="","No Aplica",IF(AND(MONTH(Tabla2[[#This Row],[FECHA INICIO DE LABORES EN OBRA]])=MONTH(TODAY()-30),YEAR(Tabla2[[#This Row],[FECHA INICIO DE LABORES EN OBRA]])=YEAR(TODAY())),MONTH(TODAY()-30)&amp;"-"&amp;YEAR(TODAY()),"No Aplica")),"No Aplica")</f>
        <v>No Aplica</v>
      </c>
    </row>
    <row r="3131" spans="1:29" x14ac:dyDescent="0.25">
      <c r="A3131" s="2" t="s">
        <v>9106</v>
      </c>
      <c r="B3131" s="3" t="s">
        <v>10873</v>
      </c>
      <c r="C3131" s="3" t="s">
        <v>9107</v>
      </c>
      <c r="D3131" s="3" t="s">
        <v>10878</v>
      </c>
      <c r="E3131" s="3" t="s">
        <v>10879</v>
      </c>
      <c r="F3131" s="36">
        <v>33969</v>
      </c>
      <c r="G3131" s="3">
        <v>2</v>
      </c>
      <c r="H3131" s="3" t="s">
        <v>1469</v>
      </c>
      <c r="I3131" s="3" t="s">
        <v>9114</v>
      </c>
      <c r="J3131" s="3" t="s">
        <v>10880</v>
      </c>
      <c r="K3131" s="3" t="s">
        <v>2718</v>
      </c>
      <c r="L3131" s="8" t="s">
        <v>9813</v>
      </c>
      <c r="M3131" s="5"/>
      <c r="N3131" s="13" t="s">
        <v>1043</v>
      </c>
      <c r="O3131" s="5">
        <v>44949</v>
      </c>
      <c r="P3131" s="8">
        <v>1</v>
      </c>
      <c r="Q3131" s="9">
        <v>4</v>
      </c>
      <c r="R3131" s="9" t="str">
        <f>IFERROR(VLOOKUP(Tabla2[[#This Row],[CONTRATISTA PRNCIPAL]],Hoja1!$L$5:$M$9,2,FALSE),"CJV")</f>
        <v>CJV</v>
      </c>
      <c r="S3131" s="9" t="str">
        <f>IF(Tabla2[[#This Row],[EMPRESA]]=Tabla2[[#This Row],[CONTRATISTA PRNCIPAL]],"Principal","Secundaria")</f>
        <v>Secundaria</v>
      </c>
      <c r="T3131" s="10">
        <f>IFERROR(1/COUNTIF(Tabla2[CONTRATISTA PRNCIPAL],Tabla2[[#This Row],[CONTRATISTA PRNCIPAL]]),0)</f>
        <v>8.8495575221238937E-3</v>
      </c>
      <c r="U3131" s="33">
        <f ca="1">IF(((TODAY()-Tabla2[[#This Row],[FECHA NACIMIENTO]])/365)&lt;18,"Corregir", IF(((TODAY()-Tabla2[[#This Row],[FECHA NACIMIENTO]])/365)&gt;80, "Corregir",ROUNDDOWN(((TODAY()-Tabla2[[#This Row],[FECHA NACIMIENTO]])/365),0)))</f>
        <v>30</v>
      </c>
      <c r="V313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131" s="34" t="str">
        <f ca="1">+IF(Tabla2[[#This Row],[Edad]]="Corregir","Corregir","Ok")</f>
        <v>Ok</v>
      </c>
      <c r="X3131" s="10" t="str">
        <f>+IFERROR(VLOOKUP(Tabla2[[#This Row],[DISTRITO SEGÚN DNI]],Hoja1!$A$2:$B$55,2,FALSE),"No")</f>
        <v>No</v>
      </c>
      <c r="Y3131" s="10" t="str">
        <f>IF(OR(LOWER(Tabla2[[#This Row],[GENERO]])="masculino", LOWER(Tabla2[[#This Row],[GENERO]])="femenino"),"OK","Corregir")</f>
        <v>OK</v>
      </c>
      <c r="Z3131" s="10" t="str">
        <f>+IF(Tabla2[[#This Row],[Nro. DNI / CE]]="","Corregir",IF(LEN(Tabla2[[#This Row],[Nro. DNI / CE]])&gt;=8,"OK","Corregir"))</f>
        <v>OK</v>
      </c>
      <c r="AA3131" s="10">
        <f>COUNTIF(Tabla2[APELLIDOS Y NOMBRES],Tabla2[[#This Row],[APELLIDOS Y NOMBRES]])</f>
        <v>2</v>
      </c>
      <c r="AB3131" t="str">
        <f ca="1">+IFERROR(IF(Tabla2[[#This Row],[FECHA CESE/BAJA]]="","No Aplica",IF(AND(MONTH(Tabla2[[#This Row],[FECHA CESE/BAJA]])=MONTH(TODAY()-30),YEAR(Tabla2[[#This Row],[FECHA CESE/BAJA]])=YEAR(TODAY())),MONTH(TODAY()-30)&amp;"-"&amp;YEAR(TODAY()),"Borrar")),"No aplica")</f>
        <v>No Aplica</v>
      </c>
      <c r="AC3131" t="str">
        <f ca="1">+IFERROR(IF(Tabla2[[#This Row],[FECHA INICIO DE LABORES EN OBRA]]="","No Aplica",IF(AND(MONTH(Tabla2[[#This Row],[FECHA INICIO DE LABORES EN OBRA]])=MONTH(TODAY()-30),YEAR(Tabla2[[#This Row],[FECHA INICIO DE LABORES EN OBRA]])=YEAR(TODAY())),MONTH(TODAY()-30)&amp;"-"&amp;YEAR(TODAY()),"No Aplica")),"No Aplica")</f>
        <v>No Aplica</v>
      </c>
    </row>
    <row r="3132" spans="1:29" x14ac:dyDescent="0.25">
      <c r="A3132" s="2" t="s">
        <v>9106</v>
      </c>
      <c r="B3132" s="3" t="s">
        <v>10873</v>
      </c>
      <c r="C3132" s="3" t="s">
        <v>9107</v>
      </c>
      <c r="D3132" s="3" t="s">
        <v>624</v>
      </c>
      <c r="E3132" s="3" t="s">
        <v>9234</v>
      </c>
      <c r="F3132" s="36">
        <v>29510</v>
      </c>
      <c r="G3132" s="3">
        <v>2</v>
      </c>
      <c r="H3132" s="3" t="s">
        <v>1469</v>
      </c>
      <c r="I3132" s="3" t="s">
        <v>9114</v>
      </c>
      <c r="J3132" s="3" t="s">
        <v>7077</v>
      </c>
      <c r="K3132" s="3" t="s">
        <v>78</v>
      </c>
      <c r="L3132" s="8" t="s">
        <v>9813</v>
      </c>
      <c r="M3132" s="5"/>
      <c r="N3132" s="13" t="s">
        <v>1043</v>
      </c>
      <c r="O3132" s="5">
        <v>44951</v>
      </c>
      <c r="P3132" s="8">
        <v>1</v>
      </c>
      <c r="Q3132" s="9">
        <v>4</v>
      </c>
      <c r="R3132" s="9" t="str">
        <f>IFERROR(VLOOKUP(Tabla2[[#This Row],[CONTRATISTA PRNCIPAL]],Hoja1!$L$5:$M$9,2,FALSE),"CJV")</f>
        <v>CJV</v>
      </c>
      <c r="S3132" s="9" t="str">
        <f>IF(Tabla2[[#This Row],[EMPRESA]]=Tabla2[[#This Row],[CONTRATISTA PRNCIPAL]],"Principal","Secundaria")</f>
        <v>Secundaria</v>
      </c>
      <c r="T3132" s="10">
        <f>IFERROR(1/COUNTIF(Tabla2[CONTRATISTA PRNCIPAL],Tabla2[[#This Row],[CONTRATISTA PRNCIPAL]]),0)</f>
        <v>8.8495575221238937E-3</v>
      </c>
      <c r="U3132" s="33">
        <f ca="1">IF(((TODAY()-Tabla2[[#This Row],[FECHA NACIMIENTO]])/365)&lt;18,"Corregir", IF(((TODAY()-Tabla2[[#This Row],[FECHA NACIMIENTO]])/365)&gt;80, "Corregir",ROUNDDOWN(((TODAY()-Tabla2[[#This Row],[FECHA NACIMIENTO]])/365),0)))</f>
        <v>42</v>
      </c>
      <c r="V313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132" s="34" t="str">
        <f ca="1">+IF(Tabla2[[#This Row],[Edad]]="Corregir","Corregir","Ok")</f>
        <v>Ok</v>
      </c>
      <c r="X3132" s="10" t="str">
        <f>+IFERROR(VLOOKUP(Tabla2[[#This Row],[DISTRITO SEGÚN DNI]],Hoja1!$A$2:$B$55,2,FALSE),"No")</f>
        <v xml:space="preserve">SAN LUIS </v>
      </c>
      <c r="Y3132" s="10" t="str">
        <f>IF(OR(LOWER(Tabla2[[#This Row],[GENERO]])="masculino", LOWER(Tabla2[[#This Row],[GENERO]])="femenino"),"OK","Corregir")</f>
        <v>OK</v>
      </c>
      <c r="Z3132" s="10" t="str">
        <f>+IF(Tabla2[[#This Row],[Nro. DNI / CE]]="","Corregir",IF(LEN(Tabla2[[#This Row],[Nro. DNI / CE]])&gt;=8,"OK","Corregir"))</f>
        <v>OK</v>
      </c>
      <c r="AA3132" s="10">
        <f>COUNTIF(Tabla2[APELLIDOS Y NOMBRES],Tabla2[[#This Row],[APELLIDOS Y NOMBRES]])</f>
        <v>1</v>
      </c>
      <c r="AB3132" t="str">
        <f ca="1">+IFERROR(IF(Tabla2[[#This Row],[FECHA CESE/BAJA]]="","No Aplica",IF(AND(MONTH(Tabla2[[#This Row],[FECHA CESE/BAJA]])=MONTH(TODAY()-30),YEAR(Tabla2[[#This Row],[FECHA CESE/BAJA]])=YEAR(TODAY())),MONTH(TODAY()-30)&amp;"-"&amp;YEAR(TODAY()),"Borrar")),"No aplica")</f>
        <v>No Aplica</v>
      </c>
      <c r="AC3132" t="str">
        <f ca="1">+IFERROR(IF(Tabla2[[#This Row],[FECHA INICIO DE LABORES EN OBRA]]="","No Aplica",IF(AND(MONTH(Tabla2[[#This Row],[FECHA INICIO DE LABORES EN OBRA]])=MONTH(TODAY()-30),YEAR(Tabla2[[#This Row],[FECHA INICIO DE LABORES EN OBRA]])=YEAR(TODAY())),MONTH(TODAY()-30)&amp;"-"&amp;YEAR(TODAY()),"No Aplica")),"No Aplica")</f>
        <v>No Aplica</v>
      </c>
    </row>
    <row r="3133" spans="1:29" x14ac:dyDescent="0.25">
      <c r="A3133" s="2" t="s">
        <v>9106</v>
      </c>
      <c r="B3133" s="3" t="s">
        <v>10873</v>
      </c>
      <c r="C3133" s="3" t="s">
        <v>9107</v>
      </c>
      <c r="D3133" s="3" t="s">
        <v>7078</v>
      </c>
      <c r="E3133" s="3" t="s">
        <v>9235</v>
      </c>
      <c r="F3133" s="36">
        <v>27906</v>
      </c>
      <c r="G3133" s="3">
        <v>2</v>
      </c>
      <c r="H3133" s="3" t="s">
        <v>1469</v>
      </c>
      <c r="I3133" s="3" t="s">
        <v>9114</v>
      </c>
      <c r="J3133" s="3" t="s">
        <v>7079</v>
      </c>
      <c r="K3133" s="3" t="s">
        <v>1063</v>
      </c>
      <c r="L3133" s="8" t="s">
        <v>9813</v>
      </c>
      <c r="M3133" s="5"/>
      <c r="N3133" s="13" t="s">
        <v>1043</v>
      </c>
      <c r="O3133" s="5">
        <v>44957</v>
      </c>
      <c r="P3133" s="8">
        <v>1</v>
      </c>
      <c r="Q3133" s="9">
        <v>4</v>
      </c>
      <c r="R3133" s="9" t="str">
        <f>IFERROR(VLOOKUP(Tabla2[[#This Row],[CONTRATISTA PRNCIPAL]],Hoja1!$L$5:$M$9,2,FALSE),"CJV")</f>
        <v>CJV</v>
      </c>
      <c r="S3133" s="9" t="str">
        <f>IF(Tabla2[[#This Row],[EMPRESA]]=Tabla2[[#This Row],[CONTRATISTA PRNCIPAL]],"Principal","Secundaria")</f>
        <v>Secundaria</v>
      </c>
      <c r="T3133" s="10">
        <f>IFERROR(1/COUNTIF(Tabla2[CONTRATISTA PRNCIPAL],Tabla2[[#This Row],[CONTRATISTA PRNCIPAL]]),0)</f>
        <v>8.8495575221238937E-3</v>
      </c>
      <c r="U3133" s="33">
        <f ca="1">IF(((TODAY()-Tabla2[[#This Row],[FECHA NACIMIENTO]])/365)&lt;18,"Corregir", IF(((TODAY()-Tabla2[[#This Row],[FECHA NACIMIENTO]])/365)&gt;80, "Corregir",ROUNDDOWN(((TODAY()-Tabla2[[#This Row],[FECHA NACIMIENTO]])/365),0)))</f>
        <v>47</v>
      </c>
      <c r="V313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133" s="34" t="str">
        <f ca="1">+IF(Tabla2[[#This Row],[Edad]]="Corregir","Corregir","Ok")</f>
        <v>Ok</v>
      </c>
      <c r="X3133" s="10" t="str">
        <f>+IFERROR(VLOOKUP(Tabla2[[#This Row],[DISTRITO SEGÚN DNI]],Hoja1!$A$2:$B$55,2,FALSE),"No")</f>
        <v>No</v>
      </c>
      <c r="Y3133" s="10" t="str">
        <f>IF(OR(LOWER(Tabla2[[#This Row],[GENERO]])="masculino", LOWER(Tabla2[[#This Row],[GENERO]])="femenino"),"OK","Corregir")</f>
        <v>OK</v>
      </c>
      <c r="Z3133" s="10" t="str">
        <f>+IF(Tabla2[[#This Row],[Nro. DNI / CE]]="","Corregir",IF(LEN(Tabla2[[#This Row],[Nro. DNI / CE]])&gt;=8,"OK","Corregir"))</f>
        <v>OK</v>
      </c>
      <c r="AA3133" s="10">
        <f>COUNTIF(Tabla2[APELLIDOS Y NOMBRES],Tabla2[[#This Row],[APELLIDOS Y NOMBRES]])</f>
        <v>1</v>
      </c>
      <c r="AB3133" t="str">
        <f ca="1">+IFERROR(IF(Tabla2[[#This Row],[FECHA CESE/BAJA]]="","No Aplica",IF(AND(MONTH(Tabla2[[#This Row],[FECHA CESE/BAJA]])=MONTH(TODAY()-30),YEAR(Tabla2[[#This Row],[FECHA CESE/BAJA]])=YEAR(TODAY())),MONTH(TODAY()-30)&amp;"-"&amp;YEAR(TODAY()),"Borrar")),"No aplica")</f>
        <v>No Aplica</v>
      </c>
      <c r="AC3133" t="str">
        <f ca="1">+IFERROR(IF(Tabla2[[#This Row],[FECHA INICIO DE LABORES EN OBRA]]="","No Aplica",IF(AND(MONTH(Tabla2[[#This Row],[FECHA INICIO DE LABORES EN OBRA]])=MONTH(TODAY()-30),YEAR(Tabla2[[#This Row],[FECHA INICIO DE LABORES EN OBRA]])=YEAR(TODAY())),MONTH(TODAY()-30)&amp;"-"&amp;YEAR(TODAY()),"No Aplica")),"No Aplica")</f>
        <v>No Aplica</v>
      </c>
    </row>
    <row r="3134" spans="1:29" x14ac:dyDescent="0.25">
      <c r="A3134" s="2" t="s">
        <v>9106</v>
      </c>
      <c r="B3134" s="3" t="s">
        <v>10873</v>
      </c>
      <c r="C3134" s="3" t="s">
        <v>9107</v>
      </c>
      <c r="D3134" s="3" t="s">
        <v>625</v>
      </c>
      <c r="E3134" s="3" t="s">
        <v>9236</v>
      </c>
      <c r="F3134" s="36">
        <v>32671</v>
      </c>
      <c r="G3134" s="3">
        <v>2</v>
      </c>
      <c r="H3134" s="3" t="s">
        <v>1458</v>
      </c>
      <c r="I3134" s="3" t="s">
        <v>9114</v>
      </c>
      <c r="J3134" s="3" t="s">
        <v>7080</v>
      </c>
      <c r="K3134" s="3" t="s">
        <v>35</v>
      </c>
      <c r="L3134" s="8" t="s">
        <v>9813</v>
      </c>
      <c r="M3134" s="5"/>
      <c r="N3134" s="13" t="s">
        <v>1043</v>
      </c>
      <c r="O3134" s="5">
        <v>44957</v>
      </c>
      <c r="P3134" s="8">
        <v>1</v>
      </c>
      <c r="Q3134" s="9">
        <v>4</v>
      </c>
      <c r="R3134" s="9" t="str">
        <f>IFERROR(VLOOKUP(Tabla2[[#This Row],[CONTRATISTA PRNCIPAL]],Hoja1!$L$5:$M$9,2,FALSE),"CJV")</f>
        <v>CJV</v>
      </c>
      <c r="S3134" s="9" t="str">
        <f>IF(Tabla2[[#This Row],[EMPRESA]]=Tabla2[[#This Row],[CONTRATISTA PRNCIPAL]],"Principal","Secundaria")</f>
        <v>Secundaria</v>
      </c>
      <c r="T3134" s="10">
        <f>IFERROR(1/COUNTIF(Tabla2[CONTRATISTA PRNCIPAL],Tabla2[[#This Row],[CONTRATISTA PRNCIPAL]]),0)</f>
        <v>8.8495575221238937E-3</v>
      </c>
      <c r="U3134" s="33">
        <f ca="1">IF(((TODAY()-Tabla2[[#This Row],[FECHA NACIMIENTO]])/365)&lt;18,"Corregir", IF(((TODAY()-Tabla2[[#This Row],[FECHA NACIMIENTO]])/365)&gt;80, "Corregir",ROUNDDOWN(((TODAY()-Tabla2[[#This Row],[FECHA NACIMIENTO]])/365),0)))</f>
        <v>34</v>
      </c>
      <c r="V313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134" s="34" t="str">
        <f ca="1">+IF(Tabla2[[#This Row],[Edad]]="Corregir","Corregir","Ok")</f>
        <v>Ok</v>
      </c>
      <c r="X3134" s="10" t="str">
        <f>+IFERROR(VLOOKUP(Tabla2[[#This Row],[DISTRITO SEGÚN DNI]],Hoja1!$A$2:$B$55,2,FALSE),"No")</f>
        <v>EL AGUSTINO</v>
      </c>
      <c r="Y3134" s="10" t="str">
        <f>IF(OR(LOWER(Tabla2[[#This Row],[GENERO]])="masculino", LOWER(Tabla2[[#This Row],[GENERO]])="femenino"),"OK","Corregir")</f>
        <v>OK</v>
      </c>
      <c r="Z3134" s="10" t="str">
        <f>+IF(Tabla2[[#This Row],[Nro. DNI / CE]]="","Corregir",IF(LEN(Tabla2[[#This Row],[Nro. DNI / CE]])&gt;=8,"OK","Corregir"))</f>
        <v>OK</v>
      </c>
      <c r="AA3134" s="10">
        <f>COUNTIF(Tabla2[APELLIDOS Y NOMBRES],Tabla2[[#This Row],[APELLIDOS Y NOMBRES]])</f>
        <v>1</v>
      </c>
      <c r="AB3134" t="str">
        <f ca="1">+IFERROR(IF(Tabla2[[#This Row],[FECHA CESE/BAJA]]="","No Aplica",IF(AND(MONTH(Tabla2[[#This Row],[FECHA CESE/BAJA]])=MONTH(TODAY()-30),YEAR(Tabla2[[#This Row],[FECHA CESE/BAJA]])=YEAR(TODAY())),MONTH(TODAY()-30)&amp;"-"&amp;YEAR(TODAY()),"Borrar")),"No aplica")</f>
        <v>No Aplica</v>
      </c>
      <c r="AC3134" t="str">
        <f ca="1">+IFERROR(IF(Tabla2[[#This Row],[FECHA INICIO DE LABORES EN OBRA]]="","No Aplica",IF(AND(MONTH(Tabla2[[#This Row],[FECHA INICIO DE LABORES EN OBRA]])=MONTH(TODAY()-30),YEAR(Tabla2[[#This Row],[FECHA INICIO DE LABORES EN OBRA]])=YEAR(TODAY())),MONTH(TODAY()-30)&amp;"-"&amp;YEAR(TODAY()),"No Aplica")),"No Aplica")</f>
        <v>No Aplica</v>
      </c>
    </row>
    <row r="3135" spans="1:29" x14ac:dyDescent="0.25">
      <c r="A3135" s="2" t="s">
        <v>9106</v>
      </c>
      <c r="B3135" s="3" t="s">
        <v>10873</v>
      </c>
      <c r="C3135" s="3" t="s">
        <v>9107</v>
      </c>
      <c r="D3135" s="3" t="s">
        <v>9237</v>
      </c>
      <c r="E3135" s="3" t="s">
        <v>9238</v>
      </c>
      <c r="F3135" s="36">
        <v>30636</v>
      </c>
      <c r="G3135" s="3">
        <v>2</v>
      </c>
      <c r="H3135" s="3" t="s">
        <v>1458</v>
      </c>
      <c r="I3135" s="3" t="s">
        <v>9114</v>
      </c>
      <c r="J3135" s="3" t="s">
        <v>9239</v>
      </c>
      <c r="K3135" s="3" t="s">
        <v>35</v>
      </c>
      <c r="L3135" s="8" t="s">
        <v>9813</v>
      </c>
      <c r="M3135" s="5"/>
      <c r="N3135" s="13" t="s">
        <v>1043</v>
      </c>
      <c r="O3135" s="5">
        <v>45124</v>
      </c>
      <c r="P3135" s="8">
        <v>1</v>
      </c>
      <c r="Q3135" s="9">
        <v>4</v>
      </c>
      <c r="R3135" s="9" t="str">
        <f>IFERROR(VLOOKUP(Tabla2[[#This Row],[CONTRATISTA PRNCIPAL]],Hoja1!$L$5:$M$9,2,FALSE),"CJV")</f>
        <v>CJV</v>
      </c>
      <c r="S3135" s="9" t="str">
        <f>IF(Tabla2[[#This Row],[EMPRESA]]=Tabla2[[#This Row],[CONTRATISTA PRNCIPAL]],"Principal","Secundaria")</f>
        <v>Secundaria</v>
      </c>
      <c r="T3135" s="10">
        <f>IFERROR(1/COUNTIF(Tabla2[CONTRATISTA PRNCIPAL],Tabla2[[#This Row],[CONTRATISTA PRNCIPAL]]),0)</f>
        <v>8.8495575221238937E-3</v>
      </c>
      <c r="U3135" s="33">
        <f ca="1">IF(((TODAY()-Tabla2[[#This Row],[FECHA NACIMIENTO]])/365)&lt;18,"Corregir", IF(((TODAY()-Tabla2[[#This Row],[FECHA NACIMIENTO]])/365)&gt;80, "Corregir",ROUNDDOWN(((TODAY()-Tabla2[[#This Row],[FECHA NACIMIENTO]])/365),0)))</f>
        <v>39</v>
      </c>
      <c r="V313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135" s="34" t="str">
        <f ca="1">+IF(Tabla2[[#This Row],[Edad]]="Corregir","Corregir","Ok")</f>
        <v>Ok</v>
      </c>
      <c r="X3135" s="10" t="str">
        <f>+IFERROR(VLOOKUP(Tabla2[[#This Row],[DISTRITO SEGÚN DNI]],Hoja1!$A$2:$B$55,2,FALSE),"No")</f>
        <v>EL AGUSTINO</v>
      </c>
      <c r="Y3135" s="10" t="str">
        <f>IF(OR(LOWER(Tabla2[[#This Row],[GENERO]])="masculino", LOWER(Tabla2[[#This Row],[GENERO]])="femenino"),"OK","Corregir")</f>
        <v>OK</v>
      </c>
      <c r="Z3135" s="10" t="str">
        <f>+IF(Tabla2[[#This Row],[Nro. DNI / CE]]="","Corregir",IF(LEN(Tabla2[[#This Row],[Nro. DNI / CE]])&gt;=8,"OK","Corregir"))</f>
        <v>OK</v>
      </c>
      <c r="AA3135" s="10">
        <f>COUNTIF(Tabla2[APELLIDOS Y NOMBRES],Tabla2[[#This Row],[APELLIDOS Y NOMBRES]])</f>
        <v>1</v>
      </c>
      <c r="AB3135" t="str">
        <f ca="1">+IFERROR(IF(Tabla2[[#This Row],[FECHA CESE/BAJA]]="","No Aplica",IF(AND(MONTH(Tabla2[[#This Row],[FECHA CESE/BAJA]])=MONTH(TODAY()-30),YEAR(Tabla2[[#This Row],[FECHA CESE/BAJA]])=YEAR(TODAY())),MONTH(TODAY()-30)&amp;"-"&amp;YEAR(TODAY()),"Borrar")),"No aplica")</f>
        <v>No Aplica</v>
      </c>
      <c r="AC3135" t="str">
        <f ca="1">+IFERROR(IF(Tabla2[[#This Row],[FECHA INICIO DE LABORES EN OBRA]]="","No Aplica",IF(AND(MONTH(Tabla2[[#This Row],[FECHA INICIO DE LABORES EN OBRA]])=MONTH(TODAY()-30),YEAR(Tabla2[[#This Row],[FECHA INICIO DE LABORES EN OBRA]])=YEAR(TODAY())),MONTH(TODAY()-30)&amp;"-"&amp;YEAR(TODAY()),"No Aplica")),"No Aplica")</f>
        <v>No Aplica</v>
      </c>
    </row>
    <row r="3136" spans="1:29" x14ac:dyDescent="0.25">
      <c r="A3136" s="2" t="s">
        <v>9106</v>
      </c>
      <c r="B3136" s="3" t="s">
        <v>10873</v>
      </c>
      <c r="C3136" s="3" t="s">
        <v>9107</v>
      </c>
      <c r="D3136" s="3" t="s">
        <v>9240</v>
      </c>
      <c r="E3136" s="3" t="s">
        <v>9241</v>
      </c>
      <c r="F3136" s="36">
        <v>34485</v>
      </c>
      <c r="G3136" s="3">
        <v>2</v>
      </c>
      <c r="H3136" s="3" t="s">
        <v>1453</v>
      </c>
      <c r="I3136" s="3" t="s">
        <v>9114</v>
      </c>
      <c r="J3136" s="3" t="s">
        <v>9242</v>
      </c>
      <c r="K3136" s="3" t="s">
        <v>1063</v>
      </c>
      <c r="L3136" s="8" t="s">
        <v>9813</v>
      </c>
      <c r="M3136" s="5"/>
      <c r="N3136" s="13" t="s">
        <v>1043</v>
      </c>
      <c r="O3136" s="5">
        <v>45145</v>
      </c>
      <c r="P3136" s="8">
        <v>1</v>
      </c>
      <c r="Q3136" s="9">
        <v>4</v>
      </c>
      <c r="R3136" s="9" t="str">
        <f>IFERROR(VLOOKUP(Tabla2[[#This Row],[CONTRATISTA PRNCIPAL]],Hoja1!$L$5:$M$9,2,FALSE),"CJV")</f>
        <v>CJV</v>
      </c>
      <c r="S3136" s="9" t="str">
        <f>IF(Tabla2[[#This Row],[EMPRESA]]=Tabla2[[#This Row],[CONTRATISTA PRNCIPAL]],"Principal","Secundaria")</f>
        <v>Secundaria</v>
      </c>
      <c r="T3136" s="10">
        <f>IFERROR(1/COUNTIF(Tabla2[CONTRATISTA PRNCIPAL],Tabla2[[#This Row],[CONTRATISTA PRNCIPAL]]),0)</f>
        <v>8.8495575221238937E-3</v>
      </c>
      <c r="U3136" s="33">
        <f ca="1">IF(((TODAY()-Tabla2[[#This Row],[FECHA NACIMIENTO]])/365)&lt;18,"Corregir", IF(((TODAY()-Tabla2[[#This Row],[FECHA NACIMIENTO]])/365)&gt;80, "Corregir",ROUNDDOWN(((TODAY()-Tabla2[[#This Row],[FECHA NACIMIENTO]])/365),0)))</f>
        <v>29</v>
      </c>
      <c r="V313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136" s="34" t="str">
        <f ca="1">+IF(Tabla2[[#This Row],[Edad]]="Corregir","Corregir","Ok")</f>
        <v>Ok</v>
      </c>
      <c r="X3136" s="10" t="str">
        <f>+IFERROR(VLOOKUP(Tabla2[[#This Row],[DISTRITO SEGÚN DNI]],Hoja1!$A$2:$B$55,2,FALSE),"No")</f>
        <v>No</v>
      </c>
      <c r="Y3136" s="10" t="str">
        <f>IF(OR(LOWER(Tabla2[[#This Row],[GENERO]])="masculino", LOWER(Tabla2[[#This Row],[GENERO]])="femenino"),"OK","Corregir")</f>
        <v>OK</v>
      </c>
      <c r="Z3136" s="10" t="str">
        <f>+IF(Tabla2[[#This Row],[Nro. DNI / CE]]="","Corregir",IF(LEN(Tabla2[[#This Row],[Nro. DNI / CE]])&gt;=8,"OK","Corregir"))</f>
        <v>OK</v>
      </c>
      <c r="AA3136" s="10">
        <f>COUNTIF(Tabla2[APELLIDOS Y NOMBRES],Tabla2[[#This Row],[APELLIDOS Y NOMBRES]])</f>
        <v>1</v>
      </c>
      <c r="AB3136" t="str">
        <f ca="1">+IFERROR(IF(Tabla2[[#This Row],[FECHA CESE/BAJA]]="","No Aplica",IF(AND(MONTH(Tabla2[[#This Row],[FECHA CESE/BAJA]])=MONTH(TODAY()-30),YEAR(Tabla2[[#This Row],[FECHA CESE/BAJA]])=YEAR(TODAY())),MONTH(TODAY()-30)&amp;"-"&amp;YEAR(TODAY()),"Borrar")),"No aplica")</f>
        <v>No Aplica</v>
      </c>
      <c r="AC3136" t="str">
        <f ca="1">+IFERROR(IF(Tabla2[[#This Row],[FECHA INICIO DE LABORES EN OBRA]]="","No Aplica",IF(AND(MONTH(Tabla2[[#This Row],[FECHA INICIO DE LABORES EN OBRA]])=MONTH(TODAY()-30),YEAR(Tabla2[[#This Row],[FECHA INICIO DE LABORES EN OBRA]])=YEAR(TODAY())),MONTH(TODAY()-30)&amp;"-"&amp;YEAR(TODAY()),"No Aplica")),"No Aplica")</f>
        <v>8-2023</v>
      </c>
    </row>
    <row r="3137" spans="1:29" x14ac:dyDescent="0.25">
      <c r="A3137" s="2" t="s">
        <v>9106</v>
      </c>
      <c r="B3137" s="3" t="s">
        <v>7081</v>
      </c>
      <c r="C3137" s="3" t="s">
        <v>9107</v>
      </c>
      <c r="D3137" s="3" t="s">
        <v>626</v>
      </c>
      <c r="E3137" s="3" t="s">
        <v>9243</v>
      </c>
      <c r="F3137" s="36">
        <v>28771</v>
      </c>
      <c r="G3137" s="3">
        <v>2</v>
      </c>
      <c r="H3137" s="3" t="s">
        <v>6013</v>
      </c>
      <c r="I3137" s="3" t="s">
        <v>9114</v>
      </c>
      <c r="J3137" s="3" t="s">
        <v>7082</v>
      </c>
      <c r="K3137" s="3" t="s">
        <v>32</v>
      </c>
      <c r="L3137" s="8" t="s">
        <v>9813</v>
      </c>
      <c r="M3137" s="5"/>
      <c r="N3137" s="13" t="s">
        <v>1043</v>
      </c>
      <c r="O3137" s="5">
        <v>44928</v>
      </c>
      <c r="P3137" s="8">
        <v>1</v>
      </c>
      <c r="Q3137" s="9">
        <v>4</v>
      </c>
      <c r="R3137" s="9" t="str">
        <f>IFERROR(VLOOKUP(Tabla2[[#This Row],[CONTRATISTA PRNCIPAL]],Hoja1!$L$5:$M$9,2,FALSE),"CJV")</f>
        <v>CJV</v>
      </c>
      <c r="S3137" s="9" t="str">
        <f>IF(Tabla2[[#This Row],[EMPRESA]]=Tabla2[[#This Row],[CONTRATISTA PRNCIPAL]],"Principal","Secundaria")</f>
        <v>Secundaria</v>
      </c>
      <c r="T3137" s="10">
        <f>IFERROR(1/COUNTIF(Tabla2[CONTRATISTA PRNCIPAL],Tabla2[[#This Row],[CONTRATISTA PRNCIPAL]]),0)</f>
        <v>8.8495575221238937E-3</v>
      </c>
      <c r="U3137" s="33">
        <f ca="1">IF(((TODAY()-Tabla2[[#This Row],[FECHA NACIMIENTO]])/365)&lt;18,"Corregir", IF(((TODAY()-Tabla2[[#This Row],[FECHA NACIMIENTO]])/365)&gt;80, "Corregir",ROUNDDOWN(((TODAY()-Tabla2[[#This Row],[FECHA NACIMIENTO]])/365),0)))</f>
        <v>44</v>
      </c>
      <c r="V313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137" s="34" t="str">
        <f ca="1">+IF(Tabla2[[#This Row],[Edad]]="Corregir","Corregir","Ok")</f>
        <v>Ok</v>
      </c>
      <c r="X3137" s="10" t="str">
        <f>+IFERROR(VLOOKUP(Tabla2[[#This Row],[DISTRITO SEGÚN DNI]],Hoja1!$A$2:$B$55,2,FALSE),"No")</f>
        <v>CALLAO</v>
      </c>
      <c r="Y3137" s="10" t="str">
        <f>IF(OR(LOWER(Tabla2[[#This Row],[GENERO]])="masculino", LOWER(Tabla2[[#This Row],[GENERO]])="femenino"),"OK","Corregir")</f>
        <v>OK</v>
      </c>
      <c r="Z3137" s="10" t="str">
        <f>+IF(Tabla2[[#This Row],[Nro. DNI / CE]]="","Corregir",IF(LEN(Tabla2[[#This Row],[Nro. DNI / CE]])&gt;=8,"OK","Corregir"))</f>
        <v>OK</v>
      </c>
      <c r="AA3137" s="10">
        <f>COUNTIF(Tabla2[APELLIDOS Y NOMBRES],Tabla2[[#This Row],[APELLIDOS Y NOMBRES]])</f>
        <v>1</v>
      </c>
      <c r="AB3137" t="str">
        <f ca="1">+IFERROR(IF(Tabla2[[#This Row],[FECHA CESE/BAJA]]="","No Aplica",IF(AND(MONTH(Tabla2[[#This Row],[FECHA CESE/BAJA]])=MONTH(TODAY()-30),YEAR(Tabla2[[#This Row],[FECHA CESE/BAJA]])=YEAR(TODAY())),MONTH(TODAY()-30)&amp;"-"&amp;YEAR(TODAY()),"Borrar")),"No aplica")</f>
        <v>No Aplica</v>
      </c>
      <c r="AC3137" t="str">
        <f ca="1">+IFERROR(IF(Tabla2[[#This Row],[FECHA INICIO DE LABORES EN OBRA]]="","No Aplica",IF(AND(MONTH(Tabla2[[#This Row],[FECHA INICIO DE LABORES EN OBRA]])=MONTH(TODAY()-30),YEAR(Tabla2[[#This Row],[FECHA INICIO DE LABORES EN OBRA]])=YEAR(TODAY())),MONTH(TODAY()-30)&amp;"-"&amp;YEAR(TODAY()),"No Aplica")),"No Aplica")</f>
        <v>No Aplica</v>
      </c>
    </row>
    <row r="3138" spans="1:29" x14ac:dyDescent="0.25">
      <c r="A3138" s="2" t="s">
        <v>9106</v>
      </c>
      <c r="B3138" s="3" t="s">
        <v>7081</v>
      </c>
      <c r="C3138" s="3" t="s">
        <v>9107</v>
      </c>
      <c r="D3138" s="3" t="s">
        <v>7083</v>
      </c>
      <c r="E3138" s="3" t="s">
        <v>9244</v>
      </c>
      <c r="F3138" s="36">
        <v>31419</v>
      </c>
      <c r="G3138" s="3">
        <v>2</v>
      </c>
      <c r="H3138" s="3" t="s">
        <v>2495</v>
      </c>
      <c r="I3138" s="3" t="s">
        <v>9114</v>
      </c>
      <c r="J3138" s="3" t="s">
        <v>7084</v>
      </c>
      <c r="K3138" s="3" t="s">
        <v>1136</v>
      </c>
      <c r="L3138" s="8" t="s">
        <v>9813</v>
      </c>
      <c r="M3138" s="5"/>
      <c r="N3138" s="13" t="s">
        <v>1043</v>
      </c>
      <c r="O3138" s="5">
        <v>44928</v>
      </c>
      <c r="P3138" s="8">
        <v>1</v>
      </c>
      <c r="Q3138" s="9">
        <v>4</v>
      </c>
      <c r="R3138" s="9" t="str">
        <f>IFERROR(VLOOKUP(Tabla2[[#This Row],[CONTRATISTA PRNCIPAL]],Hoja1!$L$5:$M$9,2,FALSE),"CJV")</f>
        <v>CJV</v>
      </c>
      <c r="S3138" s="9" t="str">
        <f>IF(Tabla2[[#This Row],[EMPRESA]]=Tabla2[[#This Row],[CONTRATISTA PRNCIPAL]],"Principal","Secundaria")</f>
        <v>Secundaria</v>
      </c>
      <c r="T3138" s="10">
        <f>IFERROR(1/COUNTIF(Tabla2[CONTRATISTA PRNCIPAL],Tabla2[[#This Row],[CONTRATISTA PRNCIPAL]]),0)</f>
        <v>8.8495575221238937E-3</v>
      </c>
      <c r="U3138" s="33">
        <f ca="1">IF(((TODAY()-Tabla2[[#This Row],[FECHA NACIMIENTO]])/365)&lt;18,"Corregir", IF(((TODAY()-Tabla2[[#This Row],[FECHA NACIMIENTO]])/365)&gt;80, "Corregir",ROUNDDOWN(((TODAY()-Tabla2[[#This Row],[FECHA NACIMIENTO]])/365),0)))</f>
        <v>37</v>
      </c>
      <c r="V313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138" s="34" t="str">
        <f ca="1">+IF(Tabla2[[#This Row],[Edad]]="Corregir","Corregir","Ok")</f>
        <v>Ok</v>
      </c>
      <c r="X3138" s="10" t="str">
        <f>+IFERROR(VLOOKUP(Tabla2[[#This Row],[DISTRITO SEGÚN DNI]],Hoja1!$A$2:$B$55,2,FALSE),"No")</f>
        <v>No</v>
      </c>
      <c r="Y3138" s="10" t="str">
        <f>IF(OR(LOWER(Tabla2[[#This Row],[GENERO]])="masculino", LOWER(Tabla2[[#This Row],[GENERO]])="femenino"),"OK","Corregir")</f>
        <v>OK</v>
      </c>
      <c r="Z3138" s="10" t="str">
        <f>+IF(Tabla2[[#This Row],[Nro. DNI / CE]]="","Corregir",IF(LEN(Tabla2[[#This Row],[Nro. DNI / CE]])&gt;=8,"OK","Corregir"))</f>
        <v>OK</v>
      </c>
      <c r="AA3138" s="10">
        <f>COUNTIF(Tabla2[APELLIDOS Y NOMBRES],Tabla2[[#This Row],[APELLIDOS Y NOMBRES]])</f>
        <v>1</v>
      </c>
      <c r="AB3138" t="str">
        <f ca="1">+IFERROR(IF(Tabla2[[#This Row],[FECHA CESE/BAJA]]="","No Aplica",IF(AND(MONTH(Tabla2[[#This Row],[FECHA CESE/BAJA]])=MONTH(TODAY()-30),YEAR(Tabla2[[#This Row],[FECHA CESE/BAJA]])=YEAR(TODAY())),MONTH(TODAY()-30)&amp;"-"&amp;YEAR(TODAY()),"Borrar")),"No aplica")</f>
        <v>No Aplica</v>
      </c>
      <c r="AC3138" t="str">
        <f ca="1">+IFERROR(IF(Tabla2[[#This Row],[FECHA INICIO DE LABORES EN OBRA]]="","No Aplica",IF(AND(MONTH(Tabla2[[#This Row],[FECHA INICIO DE LABORES EN OBRA]])=MONTH(TODAY()-30),YEAR(Tabla2[[#This Row],[FECHA INICIO DE LABORES EN OBRA]])=YEAR(TODAY())),MONTH(TODAY()-30)&amp;"-"&amp;YEAR(TODAY()),"No Aplica")),"No Aplica")</f>
        <v>No Aplica</v>
      </c>
    </row>
    <row r="3139" spans="1:29" x14ac:dyDescent="0.25">
      <c r="A3139" s="2" t="s">
        <v>9106</v>
      </c>
      <c r="B3139" s="3" t="s">
        <v>7081</v>
      </c>
      <c r="C3139" s="3" t="s">
        <v>9107</v>
      </c>
      <c r="D3139" s="3" t="s">
        <v>9245</v>
      </c>
      <c r="E3139" s="3" t="s">
        <v>9246</v>
      </c>
      <c r="F3139" s="36">
        <v>29244</v>
      </c>
      <c r="G3139" s="3">
        <v>2</v>
      </c>
      <c r="H3139" s="3" t="s">
        <v>2495</v>
      </c>
      <c r="I3139" s="3" t="s">
        <v>9114</v>
      </c>
      <c r="J3139" s="3" t="s">
        <v>9247</v>
      </c>
      <c r="K3139" s="3" t="s">
        <v>1912</v>
      </c>
      <c r="L3139" s="8" t="s">
        <v>9813</v>
      </c>
      <c r="M3139" s="5"/>
      <c r="N3139" s="13" t="s">
        <v>1043</v>
      </c>
      <c r="O3139" s="5">
        <v>44935</v>
      </c>
      <c r="P3139" s="8">
        <v>1</v>
      </c>
      <c r="Q3139" s="9">
        <v>4</v>
      </c>
      <c r="R3139" s="9" t="str">
        <f>IFERROR(VLOOKUP(Tabla2[[#This Row],[CONTRATISTA PRNCIPAL]],Hoja1!$L$5:$M$9,2,FALSE),"CJV")</f>
        <v>CJV</v>
      </c>
      <c r="S3139" s="9" t="str">
        <f>IF(Tabla2[[#This Row],[EMPRESA]]=Tabla2[[#This Row],[CONTRATISTA PRNCIPAL]],"Principal","Secundaria")</f>
        <v>Secundaria</v>
      </c>
      <c r="T3139" s="10">
        <f>IFERROR(1/COUNTIF(Tabla2[CONTRATISTA PRNCIPAL],Tabla2[[#This Row],[CONTRATISTA PRNCIPAL]]),0)</f>
        <v>8.8495575221238937E-3</v>
      </c>
      <c r="U3139" s="33">
        <f ca="1">IF(((TODAY()-Tabla2[[#This Row],[FECHA NACIMIENTO]])/365)&lt;18,"Corregir", IF(((TODAY()-Tabla2[[#This Row],[FECHA NACIMIENTO]])/365)&gt;80, "Corregir",ROUNDDOWN(((TODAY()-Tabla2[[#This Row],[FECHA NACIMIENTO]])/365),0)))</f>
        <v>43</v>
      </c>
      <c r="V313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139" s="34" t="str">
        <f ca="1">+IF(Tabla2[[#This Row],[Edad]]="Corregir","Corregir","Ok")</f>
        <v>Ok</v>
      </c>
      <c r="X3139" s="10" t="str">
        <f>+IFERROR(VLOOKUP(Tabla2[[#This Row],[DISTRITO SEGÚN DNI]],Hoja1!$A$2:$B$55,2,FALSE),"No")</f>
        <v>No</v>
      </c>
      <c r="Y3139" s="10" t="str">
        <f>IF(OR(LOWER(Tabla2[[#This Row],[GENERO]])="masculino", LOWER(Tabla2[[#This Row],[GENERO]])="femenino"),"OK","Corregir")</f>
        <v>OK</v>
      </c>
      <c r="Z3139" s="10" t="str">
        <f>+IF(Tabla2[[#This Row],[Nro. DNI / CE]]="","Corregir",IF(LEN(Tabla2[[#This Row],[Nro. DNI / CE]])&gt;=8,"OK","Corregir"))</f>
        <v>OK</v>
      </c>
      <c r="AA3139" s="10">
        <f>COUNTIF(Tabla2[APELLIDOS Y NOMBRES],Tabla2[[#This Row],[APELLIDOS Y NOMBRES]])</f>
        <v>1</v>
      </c>
      <c r="AB3139" t="str">
        <f ca="1">+IFERROR(IF(Tabla2[[#This Row],[FECHA CESE/BAJA]]="","No Aplica",IF(AND(MONTH(Tabla2[[#This Row],[FECHA CESE/BAJA]])=MONTH(TODAY()-30),YEAR(Tabla2[[#This Row],[FECHA CESE/BAJA]])=YEAR(TODAY())),MONTH(TODAY()-30)&amp;"-"&amp;YEAR(TODAY()),"Borrar")),"No aplica")</f>
        <v>No Aplica</v>
      </c>
      <c r="AC3139" t="str">
        <f ca="1">+IFERROR(IF(Tabla2[[#This Row],[FECHA INICIO DE LABORES EN OBRA]]="","No Aplica",IF(AND(MONTH(Tabla2[[#This Row],[FECHA INICIO DE LABORES EN OBRA]])=MONTH(TODAY()-30),YEAR(Tabla2[[#This Row],[FECHA INICIO DE LABORES EN OBRA]])=YEAR(TODAY())),MONTH(TODAY()-30)&amp;"-"&amp;YEAR(TODAY()),"No Aplica")),"No Aplica")</f>
        <v>No Aplica</v>
      </c>
    </row>
    <row r="3140" spans="1:29" x14ac:dyDescent="0.25">
      <c r="A3140" s="2">
        <v>20251900842</v>
      </c>
      <c r="B3140" s="3"/>
      <c r="C3140" s="3" t="s">
        <v>8949</v>
      </c>
      <c r="D3140" s="3" t="s">
        <v>6293</v>
      </c>
      <c r="E3140" s="3" t="s">
        <v>6294</v>
      </c>
      <c r="F3140" s="36">
        <v>33759</v>
      </c>
      <c r="G3140" s="3">
        <v>1</v>
      </c>
      <c r="H3140" s="3" t="s">
        <v>6295</v>
      </c>
      <c r="I3140" s="3" t="s">
        <v>5239</v>
      </c>
      <c r="J3140" s="3" t="s">
        <v>6296</v>
      </c>
      <c r="K3140" s="3" t="s">
        <v>1492</v>
      </c>
      <c r="L3140" s="8" t="s">
        <v>9818</v>
      </c>
      <c r="M3140" s="5"/>
      <c r="N3140" s="13" t="s">
        <v>1489</v>
      </c>
      <c r="O3140" s="5">
        <v>44986</v>
      </c>
      <c r="P3140" s="8">
        <v>1</v>
      </c>
      <c r="Q3140" s="9">
        <v>1</v>
      </c>
      <c r="R3140" s="9" t="str">
        <f>IFERROR(VLOOKUP(Tabla2[[#This Row],[CONTRATISTA PRNCIPAL]],Hoja1!$L$5:$M$9,2,FALSE),"CJV")</f>
        <v>CJV</v>
      </c>
      <c r="S3140" s="9" t="str">
        <f>IF(Tabla2[[#This Row],[EMPRESA]]=Tabla2[[#This Row],[CONTRATISTA PRNCIPAL]],"Principal","Secundaria")</f>
        <v>Secundaria</v>
      </c>
      <c r="T3140" s="10">
        <f>IFERROR(1/COUNTIF(Tabla2[CONTRATISTA PRNCIPAL],Tabla2[[#This Row],[CONTRATISTA PRNCIPAL]]),0)</f>
        <v>5.5555555555555552E-2</v>
      </c>
      <c r="U3140" s="33">
        <f ca="1">IF(((TODAY()-Tabla2[[#This Row],[FECHA NACIMIENTO]])/365)&lt;18,"Corregir", IF(((TODAY()-Tabla2[[#This Row],[FECHA NACIMIENTO]])/365)&gt;80, "Corregir",ROUNDDOWN(((TODAY()-Tabla2[[#This Row],[FECHA NACIMIENTO]])/365),0)))</f>
        <v>31</v>
      </c>
      <c r="V314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140" s="34" t="str">
        <f ca="1">+IF(Tabla2[[#This Row],[Edad]]="Corregir","Corregir","Ok")</f>
        <v>Ok</v>
      </c>
      <c r="X3140" s="10" t="str">
        <f>+IFERROR(VLOOKUP(Tabla2[[#This Row],[DISTRITO SEGÚN DNI]],Hoja1!$A$2:$B$55,2,FALSE),"No")</f>
        <v>No</v>
      </c>
      <c r="Y3140" s="10" t="str">
        <f>IF(OR(LOWER(Tabla2[[#This Row],[GENERO]])="masculino", LOWER(Tabla2[[#This Row],[GENERO]])="femenino"),"OK","Corregir")</f>
        <v>OK</v>
      </c>
      <c r="Z3140" s="10" t="str">
        <f>+IF(Tabla2[[#This Row],[Nro. DNI / CE]]="","Corregir",IF(LEN(Tabla2[[#This Row],[Nro. DNI / CE]])&gt;=8,"OK","Corregir"))</f>
        <v>OK</v>
      </c>
      <c r="AA3140" s="10">
        <f>COUNTIF(Tabla2[APELLIDOS Y NOMBRES],Tabla2[[#This Row],[APELLIDOS Y NOMBRES]])</f>
        <v>1</v>
      </c>
      <c r="AB3140" t="str">
        <f ca="1">+IFERROR(IF(Tabla2[[#This Row],[FECHA CESE/BAJA]]="","No Aplica",IF(AND(MONTH(Tabla2[[#This Row],[FECHA CESE/BAJA]])=MONTH(TODAY()-30),YEAR(Tabla2[[#This Row],[FECHA CESE/BAJA]])=YEAR(TODAY())),MONTH(TODAY()-30)&amp;"-"&amp;YEAR(TODAY()),"Borrar")),"No aplica")</f>
        <v>No Aplica</v>
      </c>
      <c r="AC3140" t="str">
        <f ca="1">+IFERROR(IF(Tabla2[[#This Row],[FECHA INICIO DE LABORES EN OBRA]]="","No Aplica",IF(AND(MONTH(Tabla2[[#This Row],[FECHA INICIO DE LABORES EN OBRA]])=MONTH(TODAY()-30),YEAR(Tabla2[[#This Row],[FECHA INICIO DE LABORES EN OBRA]])=YEAR(TODAY())),MONTH(TODAY()-30)&amp;"-"&amp;YEAR(TODAY()),"No Aplica")),"No Aplica")</f>
        <v>No Aplica</v>
      </c>
    </row>
    <row r="3141" spans="1:29" x14ac:dyDescent="0.25">
      <c r="A3141" s="2">
        <v>20251900842</v>
      </c>
      <c r="B3141" s="3"/>
      <c r="C3141" s="3" t="s">
        <v>8949</v>
      </c>
      <c r="D3141" s="3" t="s">
        <v>6300</v>
      </c>
      <c r="E3141" s="3" t="s">
        <v>6301</v>
      </c>
      <c r="F3141" s="36">
        <v>35429</v>
      </c>
      <c r="G3141" s="3">
        <v>1</v>
      </c>
      <c r="H3141" s="3" t="s">
        <v>5078</v>
      </c>
      <c r="I3141" s="3" t="s">
        <v>5239</v>
      </c>
      <c r="J3141" s="3" t="s">
        <v>6302</v>
      </c>
      <c r="K3141" s="3" t="s">
        <v>1473</v>
      </c>
      <c r="L3141" s="8" t="s">
        <v>9813</v>
      </c>
      <c r="M3141" s="5"/>
      <c r="N3141" s="13" t="s">
        <v>1489</v>
      </c>
      <c r="O3141" s="5">
        <v>44986</v>
      </c>
      <c r="P3141" s="8">
        <v>1</v>
      </c>
      <c r="Q3141" s="9">
        <v>1</v>
      </c>
      <c r="R3141" s="9" t="str">
        <f>IFERROR(VLOOKUP(Tabla2[[#This Row],[CONTRATISTA PRNCIPAL]],Hoja1!$L$5:$M$9,2,FALSE),"CJV")</f>
        <v>CJV</v>
      </c>
      <c r="S3141" s="9" t="str">
        <f>IF(Tabla2[[#This Row],[EMPRESA]]=Tabla2[[#This Row],[CONTRATISTA PRNCIPAL]],"Principal","Secundaria")</f>
        <v>Secundaria</v>
      </c>
      <c r="T3141" s="10">
        <f>IFERROR(1/COUNTIF(Tabla2[CONTRATISTA PRNCIPAL],Tabla2[[#This Row],[CONTRATISTA PRNCIPAL]]),0)</f>
        <v>5.5555555555555552E-2</v>
      </c>
      <c r="U3141" s="33">
        <f ca="1">IF(((TODAY()-Tabla2[[#This Row],[FECHA NACIMIENTO]])/365)&lt;18,"Corregir", IF(((TODAY()-Tabla2[[#This Row],[FECHA NACIMIENTO]])/365)&gt;80, "Corregir",ROUNDDOWN(((TODAY()-Tabla2[[#This Row],[FECHA NACIMIENTO]])/365),0)))</f>
        <v>26</v>
      </c>
      <c r="V314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141" s="34" t="str">
        <f ca="1">+IF(Tabla2[[#This Row],[Edad]]="Corregir","Corregir","Ok")</f>
        <v>Ok</v>
      </c>
      <c r="X3141" s="10" t="str">
        <f>+IFERROR(VLOOKUP(Tabla2[[#This Row],[DISTRITO SEGÚN DNI]],Hoja1!$A$2:$B$55,2,FALSE),"No")</f>
        <v>No</v>
      </c>
      <c r="Y3141" s="10" t="str">
        <f>IF(OR(LOWER(Tabla2[[#This Row],[GENERO]])="masculino", LOWER(Tabla2[[#This Row],[GENERO]])="femenino"),"OK","Corregir")</f>
        <v>OK</v>
      </c>
      <c r="Z3141" s="10" t="str">
        <f>+IF(Tabla2[[#This Row],[Nro. DNI / CE]]="","Corregir",IF(LEN(Tabla2[[#This Row],[Nro. DNI / CE]])&gt;=8,"OK","Corregir"))</f>
        <v>OK</v>
      </c>
      <c r="AA3141" s="10">
        <f>COUNTIF(Tabla2[APELLIDOS Y NOMBRES],Tabla2[[#This Row],[APELLIDOS Y NOMBRES]])</f>
        <v>1</v>
      </c>
      <c r="AB3141" t="str">
        <f ca="1">+IFERROR(IF(Tabla2[[#This Row],[FECHA CESE/BAJA]]="","No Aplica",IF(AND(MONTH(Tabla2[[#This Row],[FECHA CESE/BAJA]])=MONTH(TODAY()-30),YEAR(Tabla2[[#This Row],[FECHA CESE/BAJA]])=YEAR(TODAY())),MONTH(TODAY()-30)&amp;"-"&amp;YEAR(TODAY()),"Borrar")),"No aplica")</f>
        <v>No Aplica</v>
      </c>
      <c r="AC3141" t="str">
        <f ca="1">+IFERROR(IF(Tabla2[[#This Row],[FECHA INICIO DE LABORES EN OBRA]]="","No Aplica",IF(AND(MONTH(Tabla2[[#This Row],[FECHA INICIO DE LABORES EN OBRA]])=MONTH(TODAY()-30),YEAR(Tabla2[[#This Row],[FECHA INICIO DE LABORES EN OBRA]])=YEAR(TODAY())),MONTH(TODAY()-30)&amp;"-"&amp;YEAR(TODAY()),"No Aplica")),"No Aplica")</f>
        <v>No Aplica</v>
      </c>
    </row>
    <row r="3142" spans="1:29" x14ac:dyDescent="0.25">
      <c r="A3142" s="2">
        <v>20251900842</v>
      </c>
      <c r="B3142" s="3"/>
      <c r="C3142" s="3" t="s">
        <v>8949</v>
      </c>
      <c r="D3142" s="3" t="s">
        <v>6303</v>
      </c>
      <c r="E3142" s="3" t="s">
        <v>6304</v>
      </c>
      <c r="F3142" s="36">
        <v>33062</v>
      </c>
      <c r="G3142" s="3">
        <v>1</v>
      </c>
      <c r="H3142" s="3" t="s">
        <v>6305</v>
      </c>
      <c r="I3142" s="3" t="s">
        <v>5239</v>
      </c>
      <c r="J3142" s="3" t="s">
        <v>6306</v>
      </c>
      <c r="K3142" s="3" t="s">
        <v>3174</v>
      </c>
      <c r="L3142" s="8" t="s">
        <v>9813</v>
      </c>
      <c r="M3142" s="5"/>
      <c r="N3142" s="13" t="s">
        <v>1489</v>
      </c>
      <c r="O3142" s="5">
        <v>44986</v>
      </c>
      <c r="P3142" s="8">
        <v>1</v>
      </c>
      <c r="Q3142" s="9">
        <v>2</v>
      </c>
      <c r="R3142" s="9" t="str">
        <f>IFERROR(VLOOKUP(Tabla2[[#This Row],[CONTRATISTA PRNCIPAL]],Hoja1!$L$5:$M$9,2,FALSE),"CJV")</f>
        <v>CJV</v>
      </c>
      <c r="S3142" s="9" t="str">
        <f>IF(Tabla2[[#This Row],[EMPRESA]]=Tabla2[[#This Row],[CONTRATISTA PRNCIPAL]],"Principal","Secundaria")</f>
        <v>Secundaria</v>
      </c>
      <c r="T3142" s="10">
        <f>IFERROR(1/COUNTIF(Tabla2[CONTRATISTA PRNCIPAL],Tabla2[[#This Row],[CONTRATISTA PRNCIPAL]]),0)</f>
        <v>5.5555555555555552E-2</v>
      </c>
      <c r="U3142" s="33">
        <f ca="1">IF(((TODAY()-Tabla2[[#This Row],[FECHA NACIMIENTO]])/365)&lt;18,"Corregir", IF(((TODAY()-Tabla2[[#This Row],[FECHA NACIMIENTO]])/365)&gt;80, "Corregir",ROUNDDOWN(((TODAY()-Tabla2[[#This Row],[FECHA NACIMIENTO]])/365),0)))</f>
        <v>33</v>
      </c>
      <c r="V314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142" s="34" t="str">
        <f ca="1">+IF(Tabla2[[#This Row],[Edad]]="Corregir","Corregir","Ok")</f>
        <v>Ok</v>
      </c>
      <c r="X3142" s="10" t="str">
        <f>+IFERROR(VLOOKUP(Tabla2[[#This Row],[DISTRITO SEGÚN DNI]],Hoja1!$A$2:$B$55,2,FALSE),"No")</f>
        <v>No</v>
      </c>
      <c r="Y3142" s="10" t="str">
        <f>IF(OR(LOWER(Tabla2[[#This Row],[GENERO]])="masculino", LOWER(Tabla2[[#This Row],[GENERO]])="femenino"),"OK","Corregir")</f>
        <v>OK</v>
      </c>
      <c r="Z3142" s="10" t="str">
        <f>+IF(Tabla2[[#This Row],[Nro. DNI / CE]]="","Corregir",IF(LEN(Tabla2[[#This Row],[Nro. DNI / CE]])&gt;=8,"OK","Corregir"))</f>
        <v>OK</v>
      </c>
      <c r="AA3142" s="10">
        <f>COUNTIF(Tabla2[APELLIDOS Y NOMBRES],Tabla2[[#This Row],[APELLIDOS Y NOMBRES]])</f>
        <v>1</v>
      </c>
      <c r="AB3142" t="str">
        <f ca="1">+IFERROR(IF(Tabla2[[#This Row],[FECHA CESE/BAJA]]="","No Aplica",IF(AND(MONTH(Tabla2[[#This Row],[FECHA CESE/BAJA]])=MONTH(TODAY()-30),YEAR(Tabla2[[#This Row],[FECHA CESE/BAJA]])=YEAR(TODAY())),MONTH(TODAY()-30)&amp;"-"&amp;YEAR(TODAY()),"Borrar")),"No aplica")</f>
        <v>No Aplica</v>
      </c>
      <c r="AC3142" t="str">
        <f ca="1">+IFERROR(IF(Tabla2[[#This Row],[FECHA INICIO DE LABORES EN OBRA]]="","No Aplica",IF(AND(MONTH(Tabla2[[#This Row],[FECHA INICIO DE LABORES EN OBRA]])=MONTH(TODAY()-30),YEAR(Tabla2[[#This Row],[FECHA INICIO DE LABORES EN OBRA]])=YEAR(TODAY())),MONTH(TODAY()-30)&amp;"-"&amp;YEAR(TODAY()),"No Aplica")),"No Aplica")</f>
        <v>No Aplica</v>
      </c>
    </row>
    <row r="3143" spans="1:29" x14ac:dyDescent="0.25">
      <c r="A3143" s="2">
        <v>20251900842</v>
      </c>
      <c r="B3143" s="3"/>
      <c r="C3143" s="3" t="s">
        <v>8949</v>
      </c>
      <c r="D3143" s="3" t="s">
        <v>164</v>
      </c>
      <c r="E3143" s="3" t="s">
        <v>165</v>
      </c>
      <c r="F3143" s="36">
        <v>29295</v>
      </c>
      <c r="G3143" s="3">
        <v>3</v>
      </c>
      <c r="H3143" s="3" t="s">
        <v>6307</v>
      </c>
      <c r="I3143" s="3" t="s">
        <v>5239</v>
      </c>
      <c r="J3143" s="3" t="s">
        <v>6308</v>
      </c>
      <c r="K3143" s="3" t="s">
        <v>3095</v>
      </c>
      <c r="L3143" s="8" t="s">
        <v>9813</v>
      </c>
      <c r="M3143" s="5"/>
      <c r="N3143" s="13" t="s">
        <v>1489</v>
      </c>
      <c r="O3143" s="5">
        <v>44986</v>
      </c>
      <c r="P3143" s="8">
        <v>1</v>
      </c>
      <c r="Q3143" s="9">
        <v>2</v>
      </c>
      <c r="R3143" s="9" t="str">
        <f>IFERROR(VLOOKUP(Tabla2[[#This Row],[CONTRATISTA PRNCIPAL]],Hoja1!$L$5:$M$9,2,FALSE),"CJV")</f>
        <v>CJV</v>
      </c>
      <c r="S3143" s="9" t="str">
        <f>IF(Tabla2[[#This Row],[EMPRESA]]=Tabla2[[#This Row],[CONTRATISTA PRNCIPAL]],"Principal","Secundaria")</f>
        <v>Secundaria</v>
      </c>
      <c r="T3143" s="10">
        <f>IFERROR(1/COUNTIF(Tabla2[CONTRATISTA PRNCIPAL],Tabla2[[#This Row],[CONTRATISTA PRNCIPAL]]),0)</f>
        <v>5.5555555555555552E-2</v>
      </c>
      <c r="U3143" s="33">
        <f ca="1">IF(((TODAY()-Tabla2[[#This Row],[FECHA NACIMIENTO]])/365)&lt;18,"Corregir", IF(((TODAY()-Tabla2[[#This Row],[FECHA NACIMIENTO]])/365)&gt;80, "Corregir",ROUNDDOWN(((TODAY()-Tabla2[[#This Row],[FECHA NACIMIENTO]])/365),0)))</f>
        <v>43</v>
      </c>
      <c r="V314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143" s="34" t="str">
        <f ca="1">+IF(Tabla2[[#This Row],[Edad]]="Corregir","Corregir","Ok")</f>
        <v>Ok</v>
      </c>
      <c r="X3143" s="10" t="str">
        <f>+IFERROR(VLOOKUP(Tabla2[[#This Row],[DISTRITO SEGÚN DNI]],Hoja1!$A$2:$B$55,2,FALSE),"No")</f>
        <v>CALLAO</v>
      </c>
      <c r="Y3143" s="10" t="str">
        <f>IF(OR(LOWER(Tabla2[[#This Row],[GENERO]])="masculino", LOWER(Tabla2[[#This Row],[GENERO]])="femenino"),"OK","Corregir")</f>
        <v>OK</v>
      </c>
      <c r="Z3143" s="10" t="str">
        <f>+IF(Tabla2[[#This Row],[Nro. DNI / CE]]="","Corregir",IF(LEN(Tabla2[[#This Row],[Nro. DNI / CE]])&gt;=8,"OK","Corregir"))</f>
        <v>OK</v>
      </c>
      <c r="AA3143" s="10">
        <f>COUNTIF(Tabla2[APELLIDOS Y NOMBRES],Tabla2[[#This Row],[APELLIDOS Y NOMBRES]])</f>
        <v>1</v>
      </c>
      <c r="AB3143" t="str">
        <f ca="1">+IFERROR(IF(Tabla2[[#This Row],[FECHA CESE/BAJA]]="","No Aplica",IF(AND(MONTH(Tabla2[[#This Row],[FECHA CESE/BAJA]])=MONTH(TODAY()-30),YEAR(Tabla2[[#This Row],[FECHA CESE/BAJA]])=YEAR(TODAY())),MONTH(TODAY()-30)&amp;"-"&amp;YEAR(TODAY()),"Borrar")),"No aplica")</f>
        <v>No Aplica</v>
      </c>
      <c r="AC3143" t="str">
        <f ca="1">+IFERROR(IF(Tabla2[[#This Row],[FECHA INICIO DE LABORES EN OBRA]]="","No Aplica",IF(AND(MONTH(Tabla2[[#This Row],[FECHA INICIO DE LABORES EN OBRA]])=MONTH(TODAY()-30),YEAR(Tabla2[[#This Row],[FECHA INICIO DE LABORES EN OBRA]])=YEAR(TODAY())),MONTH(TODAY()-30)&amp;"-"&amp;YEAR(TODAY()),"No Aplica")),"No Aplica")</f>
        <v>No Aplica</v>
      </c>
    </row>
    <row r="3144" spans="1:29" x14ac:dyDescent="0.25">
      <c r="A3144" s="2">
        <v>20251900842</v>
      </c>
      <c r="B3144" s="3"/>
      <c r="C3144" s="3" t="s">
        <v>8949</v>
      </c>
      <c r="D3144" s="3" t="s">
        <v>6309</v>
      </c>
      <c r="E3144" s="3" t="s">
        <v>6310</v>
      </c>
      <c r="F3144" s="36">
        <v>36036</v>
      </c>
      <c r="G3144" s="3">
        <v>1</v>
      </c>
      <c r="H3144" s="3" t="s">
        <v>5078</v>
      </c>
      <c r="I3144" s="3" t="s">
        <v>5239</v>
      </c>
      <c r="J3144" s="3" t="s">
        <v>6311</v>
      </c>
      <c r="K3144" s="3" t="s">
        <v>2483</v>
      </c>
      <c r="L3144" s="8" t="s">
        <v>9813</v>
      </c>
      <c r="M3144" s="5"/>
      <c r="N3144" s="13" t="s">
        <v>1489</v>
      </c>
      <c r="O3144" s="5">
        <v>44945</v>
      </c>
      <c r="P3144" s="8">
        <v>1</v>
      </c>
      <c r="Q3144" s="9">
        <v>1</v>
      </c>
      <c r="R3144" s="9" t="str">
        <f>IFERROR(VLOOKUP(Tabla2[[#This Row],[CONTRATISTA PRNCIPAL]],Hoja1!$L$5:$M$9,2,FALSE),"CJV")</f>
        <v>CJV</v>
      </c>
      <c r="S3144" s="9" t="str">
        <f>IF(Tabla2[[#This Row],[EMPRESA]]=Tabla2[[#This Row],[CONTRATISTA PRNCIPAL]],"Principal","Secundaria")</f>
        <v>Secundaria</v>
      </c>
      <c r="T3144" s="10">
        <f>IFERROR(1/COUNTIF(Tabla2[CONTRATISTA PRNCIPAL],Tabla2[[#This Row],[CONTRATISTA PRNCIPAL]]),0)</f>
        <v>5.5555555555555552E-2</v>
      </c>
      <c r="U3144" s="33">
        <f ca="1">IF(((TODAY()-Tabla2[[#This Row],[FECHA NACIMIENTO]])/365)&lt;18,"Corregir", IF(((TODAY()-Tabla2[[#This Row],[FECHA NACIMIENTO]])/365)&gt;80, "Corregir",ROUNDDOWN(((TODAY()-Tabla2[[#This Row],[FECHA NACIMIENTO]])/365),0)))</f>
        <v>25</v>
      </c>
      <c r="V314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144" s="34" t="str">
        <f ca="1">+IF(Tabla2[[#This Row],[Edad]]="Corregir","Corregir","Ok")</f>
        <v>Ok</v>
      </c>
      <c r="X3144" s="10" t="str">
        <f>+IFERROR(VLOOKUP(Tabla2[[#This Row],[DISTRITO SEGÚN DNI]],Hoja1!$A$2:$B$55,2,FALSE),"No")</f>
        <v>No</v>
      </c>
      <c r="Y3144" s="10" t="str">
        <f>IF(OR(LOWER(Tabla2[[#This Row],[GENERO]])="masculino", LOWER(Tabla2[[#This Row],[GENERO]])="femenino"),"OK","Corregir")</f>
        <v>OK</v>
      </c>
      <c r="Z3144" s="10" t="str">
        <f>+IF(Tabla2[[#This Row],[Nro. DNI / CE]]="","Corregir",IF(LEN(Tabla2[[#This Row],[Nro. DNI / CE]])&gt;=8,"OK","Corregir"))</f>
        <v>OK</v>
      </c>
      <c r="AA3144" s="10">
        <f>COUNTIF(Tabla2[APELLIDOS Y NOMBRES],Tabla2[[#This Row],[APELLIDOS Y NOMBRES]])</f>
        <v>1</v>
      </c>
      <c r="AB3144" t="str">
        <f ca="1">+IFERROR(IF(Tabla2[[#This Row],[FECHA CESE/BAJA]]="","No Aplica",IF(AND(MONTH(Tabla2[[#This Row],[FECHA CESE/BAJA]])=MONTH(TODAY()-30),YEAR(Tabla2[[#This Row],[FECHA CESE/BAJA]])=YEAR(TODAY())),MONTH(TODAY()-30)&amp;"-"&amp;YEAR(TODAY()),"Borrar")),"No aplica")</f>
        <v>No Aplica</v>
      </c>
      <c r="AC3144" t="str">
        <f ca="1">+IFERROR(IF(Tabla2[[#This Row],[FECHA INICIO DE LABORES EN OBRA]]="","No Aplica",IF(AND(MONTH(Tabla2[[#This Row],[FECHA INICIO DE LABORES EN OBRA]])=MONTH(TODAY()-30),YEAR(Tabla2[[#This Row],[FECHA INICIO DE LABORES EN OBRA]])=YEAR(TODAY())),MONTH(TODAY()-30)&amp;"-"&amp;YEAR(TODAY()),"No Aplica")),"No Aplica")</f>
        <v>No Aplica</v>
      </c>
    </row>
    <row r="3145" spans="1:29" x14ac:dyDescent="0.25">
      <c r="A3145" s="2">
        <v>20251900842</v>
      </c>
      <c r="B3145" s="3"/>
      <c r="C3145" s="3" t="s">
        <v>8949</v>
      </c>
      <c r="D3145" s="3" t="s">
        <v>6312</v>
      </c>
      <c r="E3145" s="3" t="s">
        <v>6313</v>
      </c>
      <c r="F3145" s="36">
        <v>32832</v>
      </c>
      <c r="G3145" s="3">
        <v>3</v>
      </c>
      <c r="H3145" s="3" t="s">
        <v>6307</v>
      </c>
      <c r="I3145" s="3" t="s">
        <v>5239</v>
      </c>
      <c r="J3145" s="3" t="s">
        <v>6314</v>
      </c>
      <c r="K3145" s="3" t="s">
        <v>1483</v>
      </c>
      <c r="L3145" s="8" t="s">
        <v>9813</v>
      </c>
      <c r="M3145" s="5"/>
      <c r="N3145" s="13" t="s">
        <v>1489</v>
      </c>
      <c r="O3145" s="5">
        <v>44986</v>
      </c>
      <c r="P3145" s="8">
        <v>1</v>
      </c>
      <c r="Q3145" s="9">
        <v>1</v>
      </c>
      <c r="R3145" s="9" t="str">
        <f>IFERROR(VLOOKUP(Tabla2[[#This Row],[CONTRATISTA PRNCIPAL]],Hoja1!$L$5:$M$9,2,FALSE),"CJV")</f>
        <v>CJV</v>
      </c>
      <c r="S3145" s="9" t="str">
        <f>IF(Tabla2[[#This Row],[EMPRESA]]=Tabla2[[#This Row],[CONTRATISTA PRNCIPAL]],"Principal","Secundaria")</f>
        <v>Secundaria</v>
      </c>
      <c r="T3145" s="10">
        <f>IFERROR(1/COUNTIF(Tabla2[CONTRATISTA PRNCIPAL],Tabla2[[#This Row],[CONTRATISTA PRNCIPAL]]),0)</f>
        <v>5.5555555555555552E-2</v>
      </c>
      <c r="U3145" s="33">
        <f ca="1">IF(((TODAY()-Tabla2[[#This Row],[FECHA NACIMIENTO]])/365)&lt;18,"Corregir", IF(((TODAY()-Tabla2[[#This Row],[FECHA NACIMIENTO]])/365)&gt;80, "Corregir",ROUNDDOWN(((TODAY()-Tabla2[[#This Row],[FECHA NACIMIENTO]])/365),0)))</f>
        <v>33</v>
      </c>
      <c r="V314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145" s="34" t="str">
        <f ca="1">+IF(Tabla2[[#This Row],[Edad]]="Corregir","Corregir","Ok")</f>
        <v>Ok</v>
      </c>
      <c r="X3145" s="10" t="str">
        <f>+IFERROR(VLOOKUP(Tabla2[[#This Row],[DISTRITO SEGÚN DNI]],Hoja1!$A$2:$B$55,2,FALSE),"No")</f>
        <v>No</v>
      </c>
      <c r="Y3145" s="10" t="str">
        <f>IF(OR(LOWER(Tabla2[[#This Row],[GENERO]])="masculino", LOWER(Tabla2[[#This Row],[GENERO]])="femenino"),"OK","Corregir")</f>
        <v>OK</v>
      </c>
      <c r="Z3145" s="10" t="str">
        <f>+IF(Tabla2[[#This Row],[Nro. DNI / CE]]="","Corregir",IF(LEN(Tabla2[[#This Row],[Nro. DNI / CE]])&gt;=8,"OK","Corregir"))</f>
        <v>OK</v>
      </c>
      <c r="AA3145" s="10">
        <f>COUNTIF(Tabla2[APELLIDOS Y NOMBRES],Tabla2[[#This Row],[APELLIDOS Y NOMBRES]])</f>
        <v>1</v>
      </c>
      <c r="AB3145" t="str">
        <f ca="1">+IFERROR(IF(Tabla2[[#This Row],[FECHA CESE/BAJA]]="","No Aplica",IF(AND(MONTH(Tabla2[[#This Row],[FECHA CESE/BAJA]])=MONTH(TODAY()-30),YEAR(Tabla2[[#This Row],[FECHA CESE/BAJA]])=YEAR(TODAY())),MONTH(TODAY()-30)&amp;"-"&amp;YEAR(TODAY()),"Borrar")),"No aplica")</f>
        <v>No Aplica</v>
      </c>
      <c r="AC3145" t="str">
        <f ca="1">+IFERROR(IF(Tabla2[[#This Row],[FECHA INICIO DE LABORES EN OBRA]]="","No Aplica",IF(AND(MONTH(Tabla2[[#This Row],[FECHA INICIO DE LABORES EN OBRA]])=MONTH(TODAY()-30),YEAR(Tabla2[[#This Row],[FECHA INICIO DE LABORES EN OBRA]])=YEAR(TODAY())),MONTH(TODAY()-30)&amp;"-"&amp;YEAR(TODAY()),"No Aplica")),"No Aplica")</f>
        <v>No Aplica</v>
      </c>
    </row>
    <row r="3146" spans="1:29" x14ac:dyDescent="0.25">
      <c r="A3146" s="2">
        <v>20251900842</v>
      </c>
      <c r="B3146" s="3"/>
      <c r="C3146" s="3" t="s">
        <v>8949</v>
      </c>
      <c r="D3146" s="3" t="s">
        <v>6315</v>
      </c>
      <c r="E3146" s="3" t="s">
        <v>6316</v>
      </c>
      <c r="F3146" s="36">
        <v>33309</v>
      </c>
      <c r="G3146" s="3">
        <v>1</v>
      </c>
      <c r="H3146" s="3" t="s">
        <v>5078</v>
      </c>
      <c r="I3146" s="3" t="s">
        <v>5239</v>
      </c>
      <c r="J3146" s="3" t="s">
        <v>6317</v>
      </c>
      <c r="K3146" s="3" t="s">
        <v>1483</v>
      </c>
      <c r="L3146" s="8" t="s">
        <v>9813</v>
      </c>
      <c r="M3146" s="5"/>
      <c r="N3146" s="13" t="s">
        <v>1489</v>
      </c>
      <c r="O3146" s="5">
        <v>44986</v>
      </c>
      <c r="P3146" s="8">
        <v>1</v>
      </c>
      <c r="Q3146" s="9">
        <v>1</v>
      </c>
      <c r="R3146" s="9" t="str">
        <f>IFERROR(VLOOKUP(Tabla2[[#This Row],[CONTRATISTA PRNCIPAL]],Hoja1!$L$5:$M$9,2,FALSE),"CJV")</f>
        <v>CJV</v>
      </c>
      <c r="S3146" s="9" t="str">
        <f>IF(Tabla2[[#This Row],[EMPRESA]]=Tabla2[[#This Row],[CONTRATISTA PRNCIPAL]],"Principal","Secundaria")</f>
        <v>Secundaria</v>
      </c>
      <c r="T3146" s="10">
        <f>IFERROR(1/COUNTIF(Tabla2[CONTRATISTA PRNCIPAL],Tabla2[[#This Row],[CONTRATISTA PRNCIPAL]]),0)</f>
        <v>5.5555555555555552E-2</v>
      </c>
      <c r="U3146" s="33">
        <f ca="1">IF(((TODAY()-Tabla2[[#This Row],[FECHA NACIMIENTO]])/365)&lt;18,"Corregir", IF(((TODAY()-Tabla2[[#This Row],[FECHA NACIMIENTO]])/365)&gt;80, "Corregir",ROUNDDOWN(((TODAY()-Tabla2[[#This Row],[FECHA NACIMIENTO]])/365),0)))</f>
        <v>32</v>
      </c>
      <c r="V314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146" s="34" t="str">
        <f ca="1">+IF(Tabla2[[#This Row],[Edad]]="Corregir","Corregir","Ok")</f>
        <v>Ok</v>
      </c>
      <c r="X3146" s="10" t="str">
        <f>+IFERROR(VLOOKUP(Tabla2[[#This Row],[DISTRITO SEGÚN DNI]],Hoja1!$A$2:$B$55,2,FALSE),"No")</f>
        <v>No</v>
      </c>
      <c r="Y3146" s="10" t="str">
        <f>IF(OR(LOWER(Tabla2[[#This Row],[GENERO]])="masculino", LOWER(Tabla2[[#This Row],[GENERO]])="femenino"),"OK","Corregir")</f>
        <v>OK</v>
      </c>
      <c r="Z3146" s="10" t="str">
        <f>+IF(Tabla2[[#This Row],[Nro. DNI / CE]]="","Corregir",IF(LEN(Tabla2[[#This Row],[Nro. DNI / CE]])&gt;=8,"OK","Corregir"))</f>
        <v>OK</v>
      </c>
      <c r="AA3146" s="10">
        <f>COUNTIF(Tabla2[APELLIDOS Y NOMBRES],Tabla2[[#This Row],[APELLIDOS Y NOMBRES]])</f>
        <v>1</v>
      </c>
      <c r="AB3146" t="str">
        <f ca="1">+IFERROR(IF(Tabla2[[#This Row],[FECHA CESE/BAJA]]="","No Aplica",IF(AND(MONTH(Tabla2[[#This Row],[FECHA CESE/BAJA]])=MONTH(TODAY()-30),YEAR(Tabla2[[#This Row],[FECHA CESE/BAJA]])=YEAR(TODAY())),MONTH(TODAY()-30)&amp;"-"&amp;YEAR(TODAY()),"Borrar")),"No aplica")</f>
        <v>No Aplica</v>
      </c>
      <c r="AC3146" t="str">
        <f ca="1">+IFERROR(IF(Tabla2[[#This Row],[FECHA INICIO DE LABORES EN OBRA]]="","No Aplica",IF(AND(MONTH(Tabla2[[#This Row],[FECHA INICIO DE LABORES EN OBRA]])=MONTH(TODAY()-30),YEAR(Tabla2[[#This Row],[FECHA INICIO DE LABORES EN OBRA]])=YEAR(TODAY())),MONTH(TODAY()-30)&amp;"-"&amp;YEAR(TODAY()),"No Aplica")),"No Aplica")</f>
        <v>No Aplica</v>
      </c>
    </row>
    <row r="3147" spans="1:29" x14ac:dyDescent="0.25">
      <c r="A3147" s="2">
        <v>20251900842</v>
      </c>
      <c r="B3147" s="3"/>
      <c r="C3147" s="3" t="s">
        <v>8949</v>
      </c>
      <c r="D3147" s="3" t="s">
        <v>6318</v>
      </c>
      <c r="E3147" s="3" t="s">
        <v>6319</v>
      </c>
      <c r="F3147" s="36">
        <v>36271</v>
      </c>
      <c r="G3147" s="3">
        <v>1</v>
      </c>
      <c r="H3147" s="3" t="s">
        <v>6320</v>
      </c>
      <c r="I3147" s="3" t="s">
        <v>5239</v>
      </c>
      <c r="J3147" s="3" t="s">
        <v>6321</v>
      </c>
      <c r="K3147" s="3" t="s">
        <v>1483</v>
      </c>
      <c r="L3147" s="8" t="s">
        <v>9818</v>
      </c>
      <c r="M3147" s="5"/>
      <c r="N3147" s="13" t="s">
        <v>1489</v>
      </c>
      <c r="O3147" s="5">
        <v>44986</v>
      </c>
      <c r="P3147" s="8">
        <v>1</v>
      </c>
      <c r="Q3147" s="9">
        <v>1</v>
      </c>
      <c r="R3147" s="9" t="str">
        <f>IFERROR(VLOOKUP(Tabla2[[#This Row],[CONTRATISTA PRNCIPAL]],Hoja1!$L$5:$M$9,2,FALSE),"CJV")</f>
        <v>CJV</v>
      </c>
      <c r="S3147" s="9" t="str">
        <f>IF(Tabla2[[#This Row],[EMPRESA]]=Tabla2[[#This Row],[CONTRATISTA PRNCIPAL]],"Principal","Secundaria")</f>
        <v>Secundaria</v>
      </c>
      <c r="T3147" s="10">
        <f>IFERROR(1/COUNTIF(Tabla2[CONTRATISTA PRNCIPAL],Tabla2[[#This Row],[CONTRATISTA PRNCIPAL]]),0)</f>
        <v>5.5555555555555552E-2</v>
      </c>
      <c r="U3147" s="33">
        <f ca="1">IF(((TODAY()-Tabla2[[#This Row],[FECHA NACIMIENTO]])/365)&lt;18,"Corregir", IF(((TODAY()-Tabla2[[#This Row],[FECHA NACIMIENTO]])/365)&gt;80, "Corregir",ROUNDDOWN(((TODAY()-Tabla2[[#This Row],[FECHA NACIMIENTO]])/365),0)))</f>
        <v>24</v>
      </c>
      <c r="V314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147" s="34" t="str">
        <f ca="1">+IF(Tabla2[[#This Row],[Edad]]="Corregir","Corregir","Ok")</f>
        <v>Ok</v>
      </c>
      <c r="X3147" s="10" t="str">
        <f>+IFERROR(VLOOKUP(Tabla2[[#This Row],[DISTRITO SEGÚN DNI]],Hoja1!$A$2:$B$55,2,FALSE),"No")</f>
        <v>No</v>
      </c>
      <c r="Y3147" s="10" t="str">
        <f>IF(OR(LOWER(Tabla2[[#This Row],[GENERO]])="masculino", LOWER(Tabla2[[#This Row],[GENERO]])="femenino"),"OK","Corregir")</f>
        <v>OK</v>
      </c>
      <c r="Z3147" s="10" t="str">
        <f>+IF(Tabla2[[#This Row],[Nro. DNI / CE]]="","Corregir",IF(LEN(Tabla2[[#This Row],[Nro. DNI / CE]])&gt;=8,"OK","Corregir"))</f>
        <v>OK</v>
      </c>
      <c r="AA3147" s="10">
        <f>COUNTIF(Tabla2[APELLIDOS Y NOMBRES],Tabla2[[#This Row],[APELLIDOS Y NOMBRES]])</f>
        <v>1</v>
      </c>
      <c r="AB3147" t="str">
        <f ca="1">+IFERROR(IF(Tabla2[[#This Row],[FECHA CESE/BAJA]]="","No Aplica",IF(AND(MONTH(Tabla2[[#This Row],[FECHA CESE/BAJA]])=MONTH(TODAY()-30),YEAR(Tabla2[[#This Row],[FECHA CESE/BAJA]])=YEAR(TODAY())),MONTH(TODAY()-30)&amp;"-"&amp;YEAR(TODAY()),"Borrar")),"No aplica")</f>
        <v>No Aplica</v>
      </c>
      <c r="AC3147" t="str">
        <f ca="1">+IFERROR(IF(Tabla2[[#This Row],[FECHA INICIO DE LABORES EN OBRA]]="","No Aplica",IF(AND(MONTH(Tabla2[[#This Row],[FECHA INICIO DE LABORES EN OBRA]])=MONTH(TODAY()-30),YEAR(Tabla2[[#This Row],[FECHA INICIO DE LABORES EN OBRA]])=YEAR(TODAY())),MONTH(TODAY()-30)&amp;"-"&amp;YEAR(TODAY()),"No Aplica")),"No Aplica")</f>
        <v>No Aplica</v>
      </c>
    </row>
    <row r="3148" spans="1:29" x14ac:dyDescent="0.25">
      <c r="A3148" s="2">
        <v>20251900842</v>
      </c>
      <c r="B3148" s="3"/>
      <c r="C3148" s="3" t="s">
        <v>8949</v>
      </c>
      <c r="D3148" s="3" t="s">
        <v>6322</v>
      </c>
      <c r="E3148" s="3" t="s">
        <v>6323</v>
      </c>
      <c r="F3148" s="36">
        <v>27555</v>
      </c>
      <c r="G3148" s="3">
        <v>1</v>
      </c>
      <c r="H3148" s="3" t="s">
        <v>6324</v>
      </c>
      <c r="I3148" s="3" t="s">
        <v>5239</v>
      </c>
      <c r="J3148" s="3" t="s">
        <v>6325</v>
      </c>
      <c r="K3148" s="3" t="s">
        <v>1492</v>
      </c>
      <c r="L3148" s="8" t="s">
        <v>9813</v>
      </c>
      <c r="M3148" s="5"/>
      <c r="N3148" s="13" t="s">
        <v>1489</v>
      </c>
      <c r="O3148" s="5">
        <v>45027</v>
      </c>
      <c r="P3148" s="8">
        <v>1</v>
      </c>
      <c r="Q3148" s="9">
        <v>1</v>
      </c>
      <c r="R3148" s="9" t="str">
        <f>IFERROR(VLOOKUP(Tabla2[[#This Row],[CONTRATISTA PRNCIPAL]],Hoja1!$L$5:$M$9,2,FALSE),"CJV")</f>
        <v>CJV</v>
      </c>
      <c r="S3148" s="9" t="str">
        <f>IF(Tabla2[[#This Row],[EMPRESA]]=Tabla2[[#This Row],[CONTRATISTA PRNCIPAL]],"Principal","Secundaria")</f>
        <v>Secundaria</v>
      </c>
      <c r="T3148" s="10">
        <f>IFERROR(1/COUNTIF(Tabla2[CONTRATISTA PRNCIPAL],Tabla2[[#This Row],[CONTRATISTA PRNCIPAL]]),0)</f>
        <v>5.5555555555555552E-2</v>
      </c>
      <c r="U3148" s="33">
        <f ca="1">IF(((TODAY()-Tabla2[[#This Row],[FECHA NACIMIENTO]])/365)&lt;18,"Corregir", IF(((TODAY()-Tabla2[[#This Row],[FECHA NACIMIENTO]])/365)&gt;80, "Corregir",ROUNDDOWN(((TODAY()-Tabla2[[#This Row],[FECHA NACIMIENTO]])/365),0)))</f>
        <v>48</v>
      </c>
      <c r="V314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148" s="34" t="str">
        <f ca="1">+IF(Tabla2[[#This Row],[Edad]]="Corregir","Corregir","Ok")</f>
        <v>Ok</v>
      </c>
      <c r="X3148" s="10" t="str">
        <f>+IFERROR(VLOOKUP(Tabla2[[#This Row],[DISTRITO SEGÚN DNI]],Hoja1!$A$2:$B$55,2,FALSE),"No")</f>
        <v>No</v>
      </c>
      <c r="Y3148" s="10" t="str">
        <f>IF(OR(LOWER(Tabla2[[#This Row],[GENERO]])="masculino", LOWER(Tabla2[[#This Row],[GENERO]])="femenino"),"OK","Corregir")</f>
        <v>OK</v>
      </c>
      <c r="Z3148" s="10" t="str">
        <f>+IF(Tabla2[[#This Row],[Nro. DNI / CE]]="","Corregir",IF(LEN(Tabla2[[#This Row],[Nro. DNI / CE]])&gt;=8,"OK","Corregir"))</f>
        <v>OK</v>
      </c>
      <c r="AA3148" s="10">
        <f>COUNTIF(Tabla2[APELLIDOS Y NOMBRES],Tabla2[[#This Row],[APELLIDOS Y NOMBRES]])</f>
        <v>1</v>
      </c>
      <c r="AB3148" t="str">
        <f ca="1">+IFERROR(IF(Tabla2[[#This Row],[FECHA CESE/BAJA]]="","No Aplica",IF(AND(MONTH(Tabla2[[#This Row],[FECHA CESE/BAJA]])=MONTH(TODAY()-30),YEAR(Tabla2[[#This Row],[FECHA CESE/BAJA]])=YEAR(TODAY())),MONTH(TODAY()-30)&amp;"-"&amp;YEAR(TODAY()),"Borrar")),"No aplica")</f>
        <v>No Aplica</v>
      </c>
      <c r="AC3148" t="str">
        <f ca="1">+IFERROR(IF(Tabla2[[#This Row],[FECHA INICIO DE LABORES EN OBRA]]="","No Aplica",IF(AND(MONTH(Tabla2[[#This Row],[FECHA INICIO DE LABORES EN OBRA]])=MONTH(TODAY()-30),YEAR(Tabla2[[#This Row],[FECHA INICIO DE LABORES EN OBRA]])=YEAR(TODAY())),MONTH(TODAY()-30)&amp;"-"&amp;YEAR(TODAY()),"No Aplica")),"No Aplica")</f>
        <v>No Aplica</v>
      </c>
    </row>
    <row r="3149" spans="1:29" x14ac:dyDescent="0.25">
      <c r="A3149" s="2">
        <v>20251900842</v>
      </c>
      <c r="B3149" s="3"/>
      <c r="C3149" s="3" t="s">
        <v>8949</v>
      </c>
      <c r="D3149" s="3">
        <v>74434126</v>
      </c>
      <c r="E3149" s="3" t="s">
        <v>6326</v>
      </c>
      <c r="F3149" s="36">
        <v>37800</v>
      </c>
      <c r="G3149" s="3">
        <v>3</v>
      </c>
      <c r="H3149" s="3" t="s">
        <v>6327</v>
      </c>
      <c r="I3149" s="3" t="s">
        <v>5239</v>
      </c>
      <c r="J3149" s="3" t="s">
        <v>6328</v>
      </c>
      <c r="K3149" s="3" t="s">
        <v>1473</v>
      </c>
      <c r="L3149" s="8" t="s">
        <v>9813</v>
      </c>
      <c r="M3149" s="5"/>
      <c r="N3149" s="13" t="s">
        <v>1489</v>
      </c>
      <c r="O3149" s="5">
        <v>45058</v>
      </c>
      <c r="P3149" s="8">
        <v>1</v>
      </c>
      <c r="Q3149" s="9">
        <v>1</v>
      </c>
      <c r="R3149" s="9" t="str">
        <f>IFERROR(VLOOKUP(Tabla2[[#This Row],[CONTRATISTA PRNCIPAL]],Hoja1!$L$5:$M$9,2,FALSE),"CJV")</f>
        <v>CJV</v>
      </c>
      <c r="S3149" s="9" t="str">
        <f>IF(Tabla2[[#This Row],[EMPRESA]]=Tabla2[[#This Row],[CONTRATISTA PRNCIPAL]],"Principal","Secundaria")</f>
        <v>Secundaria</v>
      </c>
      <c r="T3149" s="10">
        <f>IFERROR(1/COUNTIF(Tabla2[CONTRATISTA PRNCIPAL],Tabla2[[#This Row],[CONTRATISTA PRNCIPAL]]),0)</f>
        <v>5.5555555555555552E-2</v>
      </c>
      <c r="U3149" s="33">
        <f ca="1">IF(((TODAY()-Tabla2[[#This Row],[FECHA NACIMIENTO]])/365)&lt;18,"Corregir", IF(((TODAY()-Tabla2[[#This Row],[FECHA NACIMIENTO]])/365)&gt;80, "Corregir",ROUNDDOWN(((TODAY()-Tabla2[[#This Row],[FECHA NACIMIENTO]])/365),0)))</f>
        <v>20</v>
      </c>
      <c r="V314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3149" s="34" t="str">
        <f ca="1">+IF(Tabla2[[#This Row],[Edad]]="Corregir","Corregir","Ok")</f>
        <v>Ok</v>
      </c>
      <c r="X3149" s="10" t="str">
        <f>+IFERROR(VLOOKUP(Tabla2[[#This Row],[DISTRITO SEGÚN DNI]],Hoja1!$A$2:$B$55,2,FALSE),"No")</f>
        <v>No</v>
      </c>
      <c r="Y3149" s="10" t="str">
        <f>IF(OR(LOWER(Tabla2[[#This Row],[GENERO]])="masculino", LOWER(Tabla2[[#This Row],[GENERO]])="femenino"),"OK","Corregir")</f>
        <v>OK</v>
      </c>
      <c r="Z3149" s="10" t="str">
        <f>+IF(Tabla2[[#This Row],[Nro. DNI / CE]]="","Corregir",IF(LEN(Tabla2[[#This Row],[Nro. DNI / CE]])&gt;=8,"OK","Corregir"))</f>
        <v>OK</v>
      </c>
      <c r="AA3149" s="10">
        <f>COUNTIF(Tabla2[APELLIDOS Y NOMBRES],Tabla2[[#This Row],[APELLIDOS Y NOMBRES]])</f>
        <v>1</v>
      </c>
      <c r="AB3149" t="str">
        <f ca="1">+IFERROR(IF(Tabla2[[#This Row],[FECHA CESE/BAJA]]="","No Aplica",IF(AND(MONTH(Tabla2[[#This Row],[FECHA CESE/BAJA]])=MONTH(TODAY()-30),YEAR(Tabla2[[#This Row],[FECHA CESE/BAJA]])=YEAR(TODAY())),MONTH(TODAY()-30)&amp;"-"&amp;YEAR(TODAY()),"Borrar")),"No aplica")</f>
        <v>No Aplica</v>
      </c>
      <c r="AC3149" t="str">
        <f ca="1">+IFERROR(IF(Tabla2[[#This Row],[FECHA INICIO DE LABORES EN OBRA]]="","No Aplica",IF(AND(MONTH(Tabla2[[#This Row],[FECHA INICIO DE LABORES EN OBRA]])=MONTH(TODAY()-30),YEAR(Tabla2[[#This Row],[FECHA INICIO DE LABORES EN OBRA]])=YEAR(TODAY())),MONTH(TODAY()-30)&amp;"-"&amp;YEAR(TODAY()),"No Aplica")),"No Aplica")</f>
        <v>No Aplica</v>
      </c>
    </row>
    <row r="3150" spans="1:29" x14ac:dyDescent="0.25">
      <c r="A3150" s="2">
        <v>20251900842</v>
      </c>
      <c r="B3150" s="3"/>
      <c r="C3150" s="3" t="s">
        <v>8949</v>
      </c>
      <c r="D3150" s="3" t="s">
        <v>6329</v>
      </c>
      <c r="E3150" s="3" t="s">
        <v>6330</v>
      </c>
      <c r="F3150" s="36">
        <v>35387</v>
      </c>
      <c r="G3150" s="3">
        <v>1</v>
      </c>
      <c r="H3150" s="3" t="s">
        <v>5048</v>
      </c>
      <c r="I3150" s="3" t="s">
        <v>5239</v>
      </c>
      <c r="J3150" s="3" t="s">
        <v>6331</v>
      </c>
      <c r="K3150" s="3" t="s">
        <v>2450</v>
      </c>
      <c r="L3150" s="8" t="s">
        <v>9818</v>
      </c>
      <c r="M3150" s="5"/>
      <c r="N3150" s="13" t="s">
        <v>1489</v>
      </c>
      <c r="O3150" s="5">
        <v>45093</v>
      </c>
      <c r="P3150" s="8">
        <v>1</v>
      </c>
      <c r="Q3150" s="9">
        <v>1</v>
      </c>
      <c r="R3150" s="9" t="str">
        <f>IFERROR(VLOOKUP(Tabla2[[#This Row],[CONTRATISTA PRNCIPAL]],Hoja1!$L$5:$M$9,2,FALSE),"CJV")</f>
        <v>CJV</v>
      </c>
      <c r="S3150" s="9" t="str">
        <f>IF(Tabla2[[#This Row],[EMPRESA]]=Tabla2[[#This Row],[CONTRATISTA PRNCIPAL]],"Principal","Secundaria")</f>
        <v>Secundaria</v>
      </c>
      <c r="T3150" s="10">
        <f>IFERROR(1/COUNTIF(Tabla2[CONTRATISTA PRNCIPAL],Tabla2[[#This Row],[CONTRATISTA PRNCIPAL]]),0)</f>
        <v>5.5555555555555552E-2</v>
      </c>
      <c r="U3150" s="33">
        <f ca="1">IF(((TODAY()-Tabla2[[#This Row],[FECHA NACIMIENTO]])/365)&lt;18,"Corregir", IF(((TODAY()-Tabla2[[#This Row],[FECHA NACIMIENTO]])/365)&gt;80, "Corregir",ROUNDDOWN(((TODAY()-Tabla2[[#This Row],[FECHA NACIMIENTO]])/365),0)))</f>
        <v>26</v>
      </c>
      <c r="V315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150" s="34" t="str">
        <f ca="1">+IF(Tabla2[[#This Row],[Edad]]="Corregir","Corregir","Ok")</f>
        <v>Ok</v>
      </c>
      <c r="X3150" s="10" t="str">
        <f>+IFERROR(VLOOKUP(Tabla2[[#This Row],[DISTRITO SEGÚN DNI]],Hoja1!$A$2:$B$55,2,FALSE),"No")</f>
        <v>No</v>
      </c>
      <c r="Y3150" s="10" t="str">
        <f>IF(OR(LOWER(Tabla2[[#This Row],[GENERO]])="masculino", LOWER(Tabla2[[#This Row],[GENERO]])="femenino"),"OK","Corregir")</f>
        <v>OK</v>
      </c>
      <c r="Z3150" s="10" t="str">
        <f>+IF(Tabla2[[#This Row],[Nro. DNI / CE]]="","Corregir",IF(LEN(Tabla2[[#This Row],[Nro. DNI / CE]])&gt;=8,"OK","Corregir"))</f>
        <v>OK</v>
      </c>
      <c r="AA3150" s="10">
        <f>COUNTIF(Tabla2[APELLIDOS Y NOMBRES],Tabla2[[#This Row],[APELLIDOS Y NOMBRES]])</f>
        <v>1</v>
      </c>
      <c r="AB3150" t="str">
        <f ca="1">+IFERROR(IF(Tabla2[[#This Row],[FECHA CESE/BAJA]]="","No Aplica",IF(AND(MONTH(Tabla2[[#This Row],[FECHA CESE/BAJA]])=MONTH(TODAY()-30),YEAR(Tabla2[[#This Row],[FECHA CESE/BAJA]])=YEAR(TODAY())),MONTH(TODAY()-30)&amp;"-"&amp;YEAR(TODAY()),"Borrar")),"No aplica")</f>
        <v>No Aplica</v>
      </c>
      <c r="AC3150" t="str">
        <f ca="1">+IFERROR(IF(Tabla2[[#This Row],[FECHA INICIO DE LABORES EN OBRA]]="","No Aplica",IF(AND(MONTH(Tabla2[[#This Row],[FECHA INICIO DE LABORES EN OBRA]])=MONTH(TODAY()-30),YEAR(Tabla2[[#This Row],[FECHA INICIO DE LABORES EN OBRA]])=YEAR(TODAY())),MONTH(TODAY()-30)&amp;"-"&amp;YEAR(TODAY()),"No Aplica")),"No Aplica")</f>
        <v>No Aplica</v>
      </c>
    </row>
    <row r="3151" spans="1:29" x14ac:dyDescent="0.25">
      <c r="A3151" s="2">
        <v>20393935228</v>
      </c>
      <c r="B3151" s="3" t="s">
        <v>6332</v>
      </c>
      <c r="C3151" s="3" t="s">
        <v>8949</v>
      </c>
      <c r="D3151" s="3" t="s">
        <v>166</v>
      </c>
      <c r="E3151" s="3" t="s">
        <v>167</v>
      </c>
      <c r="F3151" s="36">
        <v>34359</v>
      </c>
      <c r="G3151" s="3">
        <v>3</v>
      </c>
      <c r="H3151" s="3" t="s">
        <v>6305</v>
      </c>
      <c r="I3151" s="3" t="s">
        <v>5239</v>
      </c>
      <c r="J3151" s="3" t="s">
        <v>6333</v>
      </c>
      <c r="K3151" s="3" t="s">
        <v>3095</v>
      </c>
      <c r="L3151" s="8" t="s">
        <v>9813</v>
      </c>
      <c r="M3151" s="5"/>
      <c r="N3151" s="13" t="s">
        <v>1489</v>
      </c>
      <c r="O3151" s="5">
        <v>44945</v>
      </c>
      <c r="P3151" s="8">
        <v>1</v>
      </c>
      <c r="Q3151" s="9">
        <v>1</v>
      </c>
      <c r="R3151" s="9" t="str">
        <f>IFERROR(VLOOKUP(Tabla2[[#This Row],[CONTRATISTA PRNCIPAL]],Hoja1!$L$5:$M$9,2,FALSE),"CJV")</f>
        <v>CJV</v>
      </c>
      <c r="S3151" s="9" t="str">
        <f>IF(Tabla2[[#This Row],[EMPRESA]]=Tabla2[[#This Row],[CONTRATISTA PRNCIPAL]],"Principal","Secundaria")</f>
        <v>Secundaria</v>
      </c>
      <c r="T3151" s="10">
        <f>IFERROR(1/COUNTIF(Tabla2[CONTRATISTA PRNCIPAL],Tabla2[[#This Row],[CONTRATISTA PRNCIPAL]]),0)</f>
        <v>5.5555555555555552E-2</v>
      </c>
      <c r="U3151" s="33">
        <f ca="1">IF(((TODAY()-Tabla2[[#This Row],[FECHA NACIMIENTO]])/365)&lt;18,"Corregir", IF(((TODAY()-Tabla2[[#This Row],[FECHA NACIMIENTO]])/365)&gt;80, "Corregir",ROUNDDOWN(((TODAY()-Tabla2[[#This Row],[FECHA NACIMIENTO]])/365),0)))</f>
        <v>29</v>
      </c>
      <c r="V315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151" s="34" t="str">
        <f ca="1">+IF(Tabla2[[#This Row],[Edad]]="Corregir","Corregir","Ok")</f>
        <v>Ok</v>
      </c>
      <c r="X3151" s="10" t="str">
        <f>+IFERROR(VLOOKUP(Tabla2[[#This Row],[DISTRITO SEGÚN DNI]],Hoja1!$A$2:$B$55,2,FALSE),"No")</f>
        <v>CALLAO</v>
      </c>
      <c r="Y3151" s="10" t="str">
        <f>IF(OR(LOWER(Tabla2[[#This Row],[GENERO]])="masculino", LOWER(Tabla2[[#This Row],[GENERO]])="femenino"),"OK","Corregir")</f>
        <v>OK</v>
      </c>
      <c r="Z3151" s="10" t="str">
        <f>+IF(Tabla2[[#This Row],[Nro. DNI / CE]]="","Corregir",IF(LEN(Tabla2[[#This Row],[Nro. DNI / CE]])&gt;=8,"OK","Corregir"))</f>
        <v>OK</v>
      </c>
      <c r="AA3151" s="10">
        <f>COUNTIF(Tabla2[APELLIDOS Y NOMBRES],Tabla2[[#This Row],[APELLIDOS Y NOMBRES]])</f>
        <v>1</v>
      </c>
      <c r="AB3151" t="str">
        <f ca="1">+IFERROR(IF(Tabla2[[#This Row],[FECHA CESE/BAJA]]="","No Aplica",IF(AND(MONTH(Tabla2[[#This Row],[FECHA CESE/BAJA]])=MONTH(TODAY()-30),YEAR(Tabla2[[#This Row],[FECHA CESE/BAJA]])=YEAR(TODAY())),MONTH(TODAY()-30)&amp;"-"&amp;YEAR(TODAY()),"Borrar")),"No aplica")</f>
        <v>No Aplica</v>
      </c>
      <c r="AC3151" t="str">
        <f ca="1">+IFERROR(IF(Tabla2[[#This Row],[FECHA INICIO DE LABORES EN OBRA]]="","No Aplica",IF(AND(MONTH(Tabla2[[#This Row],[FECHA INICIO DE LABORES EN OBRA]])=MONTH(TODAY()-30),YEAR(Tabla2[[#This Row],[FECHA INICIO DE LABORES EN OBRA]])=YEAR(TODAY())),MONTH(TODAY()-30)&amp;"-"&amp;YEAR(TODAY()),"No Aplica")),"No Aplica")</f>
        <v>No Aplica</v>
      </c>
    </row>
    <row r="3152" spans="1:29" x14ac:dyDescent="0.25">
      <c r="A3152" s="2">
        <v>20393935228</v>
      </c>
      <c r="B3152" s="3" t="s">
        <v>6332</v>
      </c>
      <c r="C3152" s="3" t="s">
        <v>8949</v>
      </c>
      <c r="D3152" s="3" t="s">
        <v>6334</v>
      </c>
      <c r="E3152" s="3" t="s">
        <v>6335</v>
      </c>
      <c r="F3152" s="36">
        <v>33249</v>
      </c>
      <c r="G3152" s="3">
        <v>1</v>
      </c>
      <c r="H3152" s="3" t="s">
        <v>6295</v>
      </c>
      <c r="I3152" s="3" t="s">
        <v>5239</v>
      </c>
      <c r="J3152" s="3" t="s">
        <v>6336</v>
      </c>
      <c r="K3152" s="3" t="s">
        <v>6337</v>
      </c>
      <c r="L3152" s="8" t="s">
        <v>9818</v>
      </c>
      <c r="M3152" s="5"/>
      <c r="N3152" s="13" t="s">
        <v>1489</v>
      </c>
      <c r="O3152" s="5">
        <v>44945</v>
      </c>
      <c r="P3152" s="8">
        <v>1</v>
      </c>
      <c r="Q3152" s="9">
        <v>1</v>
      </c>
      <c r="R3152" s="9" t="str">
        <f>IFERROR(VLOOKUP(Tabla2[[#This Row],[CONTRATISTA PRNCIPAL]],Hoja1!$L$5:$M$9,2,FALSE),"CJV")</f>
        <v>CJV</v>
      </c>
      <c r="S3152" s="9" t="str">
        <f>IF(Tabla2[[#This Row],[EMPRESA]]=Tabla2[[#This Row],[CONTRATISTA PRNCIPAL]],"Principal","Secundaria")</f>
        <v>Secundaria</v>
      </c>
      <c r="T3152" s="10">
        <f>IFERROR(1/COUNTIF(Tabla2[CONTRATISTA PRNCIPAL],Tabla2[[#This Row],[CONTRATISTA PRNCIPAL]]),0)</f>
        <v>5.5555555555555552E-2</v>
      </c>
      <c r="U3152" s="33">
        <f ca="1">IF(((TODAY()-Tabla2[[#This Row],[FECHA NACIMIENTO]])/365)&lt;18,"Corregir", IF(((TODAY()-Tabla2[[#This Row],[FECHA NACIMIENTO]])/365)&gt;80, "Corregir",ROUNDDOWN(((TODAY()-Tabla2[[#This Row],[FECHA NACIMIENTO]])/365),0)))</f>
        <v>32</v>
      </c>
      <c r="V315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152" s="34" t="str">
        <f ca="1">+IF(Tabla2[[#This Row],[Edad]]="Corregir","Corregir","Ok")</f>
        <v>Ok</v>
      </c>
      <c r="X3152" s="10" t="str">
        <f>+IFERROR(VLOOKUP(Tabla2[[#This Row],[DISTRITO SEGÚN DNI]],Hoja1!$A$2:$B$55,2,FALSE),"No")</f>
        <v>No</v>
      </c>
      <c r="Y3152" s="10" t="str">
        <f>IF(OR(LOWER(Tabla2[[#This Row],[GENERO]])="masculino", LOWER(Tabla2[[#This Row],[GENERO]])="femenino"),"OK","Corregir")</f>
        <v>OK</v>
      </c>
      <c r="Z3152" s="10" t="str">
        <f>+IF(Tabla2[[#This Row],[Nro. DNI / CE]]="","Corregir",IF(LEN(Tabla2[[#This Row],[Nro. DNI / CE]])&gt;=8,"OK","Corregir"))</f>
        <v>OK</v>
      </c>
      <c r="AA3152" s="10">
        <f>COUNTIF(Tabla2[APELLIDOS Y NOMBRES],Tabla2[[#This Row],[APELLIDOS Y NOMBRES]])</f>
        <v>1</v>
      </c>
      <c r="AB3152" t="str">
        <f ca="1">+IFERROR(IF(Tabla2[[#This Row],[FECHA CESE/BAJA]]="","No Aplica",IF(AND(MONTH(Tabla2[[#This Row],[FECHA CESE/BAJA]])=MONTH(TODAY()-30),YEAR(Tabla2[[#This Row],[FECHA CESE/BAJA]])=YEAR(TODAY())),MONTH(TODAY()-30)&amp;"-"&amp;YEAR(TODAY()),"Borrar")),"No aplica")</f>
        <v>No Aplica</v>
      </c>
      <c r="AC3152" t="str">
        <f ca="1">+IFERROR(IF(Tabla2[[#This Row],[FECHA INICIO DE LABORES EN OBRA]]="","No Aplica",IF(AND(MONTH(Tabla2[[#This Row],[FECHA INICIO DE LABORES EN OBRA]])=MONTH(TODAY()-30),YEAR(Tabla2[[#This Row],[FECHA INICIO DE LABORES EN OBRA]])=YEAR(TODAY())),MONTH(TODAY()-30)&amp;"-"&amp;YEAR(TODAY()),"No Aplica")),"No Aplica")</f>
        <v>No Aplica</v>
      </c>
    </row>
    <row r="3153" spans="1:29" x14ac:dyDescent="0.25">
      <c r="A3153" s="2">
        <v>20393935228</v>
      </c>
      <c r="B3153" s="3" t="s">
        <v>6332</v>
      </c>
      <c r="C3153" s="3" t="s">
        <v>8949</v>
      </c>
      <c r="D3153" s="3" t="s">
        <v>6338</v>
      </c>
      <c r="E3153" s="3" t="s">
        <v>6339</v>
      </c>
      <c r="F3153" s="36">
        <v>28039</v>
      </c>
      <c r="G3153" s="3">
        <v>3</v>
      </c>
      <c r="H3153" s="3" t="s">
        <v>6307</v>
      </c>
      <c r="I3153" s="3" t="s">
        <v>5239</v>
      </c>
      <c r="J3153" s="3" t="s">
        <v>6340</v>
      </c>
      <c r="K3153" s="3" t="s">
        <v>4972</v>
      </c>
      <c r="L3153" s="8" t="s">
        <v>9813</v>
      </c>
      <c r="M3153" s="5"/>
      <c r="N3153" s="13" t="s">
        <v>1489</v>
      </c>
      <c r="O3153" s="5">
        <v>44945</v>
      </c>
      <c r="P3153" s="8">
        <v>1</v>
      </c>
      <c r="Q3153" s="9">
        <v>1</v>
      </c>
      <c r="R3153" s="9" t="str">
        <f>IFERROR(VLOOKUP(Tabla2[[#This Row],[CONTRATISTA PRNCIPAL]],Hoja1!$L$5:$M$9,2,FALSE),"CJV")</f>
        <v>CJV</v>
      </c>
      <c r="S3153" s="9" t="str">
        <f>IF(Tabla2[[#This Row],[EMPRESA]]=Tabla2[[#This Row],[CONTRATISTA PRNCIPAL]],"Principal","Secundaria")</f>
        <v>Secundaria</v>
      </c>
      <c r="T3153" s="10">
        <f>IFERROR(1/COUNTIF(Tabla2[CONTRATISTA PRNCIPAL],Tabla2[[#This Row],[CONTRATISTA PRNCIPAL]]),0)</f>
        <v>5.5555555555555552E-2</v>
      </c>
      <c r="U3153" s="33">
        <f ca="1">IF(((TODAY()-Tabla2[[#This Row],[FECHA NACIMIENTO]])/365)&lt;18,"Corregir", IF(((TODAY()-Tabla2[[#This Row],[FECHA NACIMIENTO]])/365)&gt;80, "Corregir",ROUNDDOWN(((TODAY()-Tabla2[[#This Row],[FECHA NACIMIENTO]])/365),0)))</f>
        <v>46</v>
      </c>
      <c r="V315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153" s="34" t="str">
        <f ca="1">+IF(Tabla2[[#This Row],[Edad]]="Corregir","Corregir","Ok")</f>
        <v>Ok</v>
      </c>
      <c r="X3153" s="10" t="str">
        <f>+IFERROR(VLOOKUP(Tabla2[[#This Row],[DISTRITO SEGÚN DNI]],Hoja1!$A$2:$B$55,2,FALSE),"No")</f>
        <v>No</v>
      </c>
      <c r="Y3153" s="10" t="str">
        <f>IF(OR(LOWER(Tabla2[[#This Row],[GENERO]])="masculino", LOWER(Tabla2[[#This Row],[GENERO]])="femenino"),"OK","Corregir")</f>
        <v>OK</v>
      </c>
      <c r="Z3153" s="10" t="str">
        <f>+IF(Tabla2[[#This Row],[Nro. DNI / CE]]="","Corregir",IF(LEN(Tabla2[[#This Row],[Nro. DNI / CE]])&gt;=8,"OK","Corregir"))</f>
        <v>OK</v>
      </c>
      <c r="AA3153" s="10">
        <f>COUNTIF(Tabla2[APELLIDOS Y NOMBRES],Tabla2[[#This Row],[APELLIDOS Y NOMBRES]])</f>
        <v>1</v>
      </c>
      <c r="AB3153" t="str">
        <f ca="1">+IFERROR(IF(Tabla2[[#This Row],[FECHA CESE/BAJA]]="","No Aplica",IF(AND(MONTH(Tabla2[[#This Row],[FECHA CESE/BAJA]])=MONTH(TODAY()-30),YEAR(Tabla2[[#This Row],[FECHA CESE/BAJA]])=YEAR(TODAY())),MONTH(TODAY()-30)&amp;"-"&amp;YEAR(TODAY()),"Borrar")),"No aplica")</f>
        <v>No Aplica</v>
      </c>
      <c r="AC3153" t="str">
        <f ca="1">+IFERROR(IF(Tabla2[[#This Row],[FECHA INICIO DE LABORES EN OBRA]]="","No Aplica",IF(AND(MONTH(Tabla2[[#This Row],[FECHA INICIO DE LABORES EN OBRA]])=MONTH(TODAY()-30),YEAR(Tabla2[[#This Row],[FECHA INICIO DE LABORES EN OBRA]])=YEAR(TODAY())),MONTH(TODAY()-30)&amp;"-"&amp;YEAR(TODAY()),"No Aplica")),"No Aplica")</f>
        <v>No Aplica</v>
      </c>
    </row>
    <row r="3154" spans="1:29" x14ac:dyDescent="0.25">
      <c r="A3154" s="2">
        <v>20393935228</v>
      </c>
      <c r="B3154" s="3" t="s">
        <v>6332</v>
      </c>
      <c r="C3154" s="3" t="s">
        <v>8949</v>
      </c>
      <c r="D3154" s="3" t="s">
        <v>6341</v>
      </c>
      <c r="E3154" s="3" t="s">
        <v>6342</v>
      </c>
      <c r="F3154" s="36">
        <v>32915</v>
      </c>
      <c r="G3154" s="3">
        <v>1</v>
      </c>
      <c r="H3154" s="3" t="s">
        <v>3072</v>
      </c>
      <c r="I3154" s="3" t="s">
        <v>5239</v>
      </c>
      <c r="J3154" s="3" t="s">
        <v>6343</v>
      </c>
      <c r="K3154" s="3" t="s">
        <v>3174</v>
      </c>
      <c r="L3154" s="8" t="s">
        <v>9818</v>
      </c>
      <c r="M3154" s="5"/>
      <c r="N3154" s="13" t="s">
        <v>1489</v>
      </c>
      <c r="O3154" s="5">
        <v>44945</v>
      </c>
      <c r="P3154" s="8">
        <v>1</v>
      </c>
      <c r="Q3154" s="9">
        <v>2</v>
      </c>
      <c r="R3154" s="9" t="str">
        <f>IFERROR(VLOOKUP(Tabla2[[#This Row],[CONTRATISTA PRNCIPAL]],Hoja1!$L$5:$M$9,2,FALSE),"CJV")</f>
        <v>CJV</v>
      </c>
      <c r="S3154" s="9" t="str">
        <f>IF(Tabla2[[#This Row],[EMPRESA]]=Tabla2[[#This Row],[CONTRATISTA PRNCIPAL]],"Principal","Secundaria")</f>
        <v>Secundaria</v>
      </c>
      <c r="T3154" s="10">
        <f>IFERROR(1/COUNTIF(Tabla2[CONTRATISTA PRNCIPAL],Tabla2[[#This Row],[CONTRATISTA PRNCIPAL]]),0)</f>
        <v>5.5555555555555552E-2</v>
      </c>
      <c r="U3154" s="33">
        <f ca="1">IF(((TODAY()-Tabla2[[#This Row],[FECHA NACIMIENTO]])/365)&lt;18,"Corregir", IF(((TODAY()-Tabla2[[#This Row],[FECHA NACIMIENTO]])/365)&gt;80, "Corregir",ROUNDDOWN(((TODAY()-Tabla2[[#This Row],[FECHA NACIMIENTO]])/365),0)))</f>
        <v>33</v>
      </c>
      <c r="V315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154" s="34" t="str">
        <f ca="1">+IF(Tabla2[[#This Row],[Edad]]="Corregir","Corregir","Ok")</f>
        <v>Ok</v>
      </c>
      <c r="X3154" s="10" t="str">
        <f>+IFERROR(VLOOKUP(Tabla2[[#This Row],[DISTRITO SEGÚN DNI]],Hoja1!$A$2:$B$55,2,FALSE),"No")</f>
        <v>No</v>
      </c>
      <c r="Y3154" s="10" t="str">
        <f>IF(OR(LOWER(Tabla2[[#This Row],[GENERO]])="masculino", LOWER(Tabla2[[#This Row],[GENERO]])="femenino"),"OK","Corregir")</f>
        <v>OK</v>
      </c>
      <c r="Z3154" s="10" t="str">
        <f>+IF(Tabla2[[#This Row],[Nro. DNI / CE]]="","Corregir",IF(LEN(Tabla2[[#This Row],[Nro. DNI / CE]])&gt;=8,"OK","Corregir"))</f>
        <v>OK</v>
      </c>
      <c r="AA3154" s="10">
        <f>COUNTIF(Tabla2[APELLIDOS Y NOMBRES],Tabla2[[#This Row],[APELLIDOS Y NOMBRES]])</f>
        <v>1</v>
      </c>
      <c r="AB3154" t="str">
        <f ca="1">+IFERROR(IF(Tabla2[[#This Row],[FECHA CESE/BAJA]]="","No Aplica",IF(AND(MONTH(Tabla2[[#This Row],[FECHA CESE/BAJA]])=MONTH(TODAY()-30),YEAR(Tabla2[[#This Row],[FECHA CESE/BAJA]])=YEAR(TODAY())),MONTH(TODAY()-30)&amp;"-"&amp;YEAR(TODAY()),"Borrar")),"No aplica")</f>
        <v>No Aplica</v>
      </c>
      <c r="AC3154" t="str">
        <f ca="1">+IFERROR(IF(Tabla2[[#This Row],[FECHA INICIO DE LABORES EN OBRA]]="","No Aplica",IF(AND(MONTH(Tabla2[[#This Row],[FECHA INICIO DE LABORES EN OBRA]])=MONTH(TODAY()-30),YEAR(Tabla2[[#This Row],[FECHA INICIO DE LABORES EN OBRA]])=YEAR(TODAY())),MONTH(TODAY()-30)&amp;"-"&amp;YEAR(TODAY()),"No Aplica")),"No Aplica")</f>
        <v>No Aplica</v>
      </c>
    </row>
    <row r="3155" spans="1:29" x14ac:dyDescent="0.25">
      <c r="A3155" s="2">
        <v>20393935228</v>
      </c>
      <c r="B3155" s="3" t="s">
        <v>6332</v>
      </c>
      <c r="C3155" s="3" t="s">
        <v>8949</v>
      </c>
      <c r="D3155" s="3" t="s">
        <v>6347</v>
      </c>
      <c r="E3155" s="3" t="s">
        <v>6348</v>
      </c>
      <c r="F3155" s="36">
        <v>33924</v>
      </c>
      <c r="G3155" s="3">
        <v>3</v>
      </c>
      <c r="H3155" s="3" t="s">
        <v>6307</v>
      </c>
      <c r="I3155" s="3" t="s">
        <v>5239</v>
      </c>
      <c r="J3155" s="3" t="s">
        <v>6349</v>
      </c>
      <c r="K3155" s="3" t="s">
        <v>3174</v>
      </c>
      <c r="L3155" s="8" t="s">
        <v>9813</v>
      </c>
      <c r="M3155" s="5"/>
      <c r="N3155" s="13" t="s">
        <v>1489</v>
      </c>
      <c r="O3155" s="5">
        <v>45015</v>
      </c>
      <c r="P3155" s="8">
        <v>1</v>
      </c>
      <c r="Q3155" s="9">
        <v>1</v>
      </c>
      <c r="R3155" s="9" t="str">
        <f>IFERROR(VLOOKUP(Tabla2[[#This Row],[CONTRATISTA PRNCIPAL]],Hoja1!$L$5:$M$9,2,FALSE),"CJV")</f>
        <v>CJV</v>
      </c>
      <c r="S3155" s="9" t="str">
        <f>IF(Tabla2[[#This Row],[EMPRESA]]=Tabla2[[#This Row],[CONTRATISTA PRNCIPAL]],"Principal","Secundaria")</f>
        <v>Secundaria</v>
      </c>
      <c r="T3155" s="10">
        <f>IFERROR(1/COUNTIF(Tabla2[CONTRATISTA PRNCIPAL],Tabla2[[#This Row],[CONTRATISTA PRNCIPAL]]),0)</f>
        <v>5.5555555555555552E-2</v>
      </c>
      <c r="U3155" s="33">
        <f ca="1">IF(((TODAY()-Tabla2[[#This Row],[FECHA NACIMIENTO]])/365)&lt;18,"Corregir", IF(((TODAY()-Tabla2[[#This Row],[FECHA NACIMIENTO]])/365)&gt;80, "Corregir",ROUNDDOWN(((TODAY()-Tabla2[[#This Row],[FECHA NACIMIENTO]])/365),0)))</f>
        <v>30</v>
      </c>
      <c r="V315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155" s="34" t="str">
        <f ca="1">+IF(Tabla2[[#This Row],[Edad]]="Corregir","Corregir","Ok")</f>
        <v>Ok</v>
      </c>
      <c r="X3155" s="10" t="str">
        <f>+IFERROR(VLOOKUP(Tabla2[[#This Row],[DISTRITO SEGÚN DNI]],Hoja1!$A$2:$B$55,2,FALSE),"No")</f>
        <v>No</v>
      </c>
      <c r="Y3155" s="10" t="str">
        <f>IF(OR(LOWER(Tabla2[[#This Row],[GENERO]])="masculino", LOWER(Tabla2[[#This Row],[GENERO]])="femenino"),"OK","Corregir")</f>
        <v>OK</v>
      </c>
      <c r="Z3155" s="10" t="str">
        <f>+IF(Tabla2[[#This Row],[Nro. DNI / CE]]="","Corregir",IF(LEN(Tabla2[[#This Row],[Nro. DNI / CE]])&gt;=8,"OK","Corregir"))</f>
        <v>OK</v>
      </c>
      <c r="AA3155" s="10">
        <f>COUNTIF(Tabla2[APELLIDOS Y NOMBRES],Tabla2[[#This Row],[APELLIDOS Y NOMBRES]])</f>
        <v>1</v>
      </c>
      <c r="AB3155" t="str">
        <f ca="1">+IFERROR(IF(Tabla2[[#This Row],[FECHA CESE/BAJA]]="","No Aplica",IF(AND(MONTH(Tabla2[[#This Row],[FECHA CESE/BAJA]])=MONTH(TODAY()-30),YEAR(Tabla2[[#This Row],[FECHA CESE/BAJA]])=YEAR(TODAY())),MONTH(TODAY()-30)&amp;"-"&amp;YEAR(TODAY()),"Borrar")),"No aplica")</f>
        <v>No Aplica</v>
      </c>
      <c r="AC3155" t="str">
        <f ca="1">+IFERROR(IF(Tabla2[[#This Row],[FECHA INICIO DE LABORES EN OBRA]]="","No Aplica",IF(AND(MONTH(Tabla2[[#This Row],[FECHA INICIO DE LABORES EN OBRA]])=MONTH(TODAY()-30),YEAR(Tabla2[[#This Row],[FECHA INICIO DE LABORES EN OBRA]])=YEAR(TODAY())),MONTH(TODAY()-30)&amp;"-"&amp;YEAR(TODAY()),"No Aplica")),"No Aplica")</f>
        <v>No Aplica</v>
      </c>
    </row>
    <row r="3156" spans="1:29" x14ac:dyDescent="0.25">
      <c r="A3156" s="2">
        <v>20600234359</v>
      </c>
      <c r="B3156" s="3" t="s">
        <v>12311</v>
      </c>
      <c r="C3156" s="3" t="s">
        <v>12311</v>
      </c>
      <c r="D3156" s="3" t="s">
        <v>12312</v>
      </c>
      <c r="E3156" s="3" t="s">
        <v>12313</v>
      </c>
      <c r="F3156" s="36">
        <v>28578</v>
      </c>
      <c r="G3156" s="3">
        <v>1</v>
      </c>
      <c r="H3156" s="3" t="s">
        <v>12314</v>
      </c>
      <c r="I3156" s="3" t="s">
        <v>12315</v>
      </c>
      <c r="J3156" s="3" t="s">
        <v>12316</v>
      </c>
      <c r="K3156" s="3" t="s">
        <v>4951</v>
      </c>
      <c r="L3156" s="8" t="s">
        <v>9813</v>
      </c>
      <c r="M3156" s="5"/>
      <c r="N3156" s="13" t="s">
        <v>1489</v>
      </c>
      <c r="O3156" s="5">
        <v>44986</v>
      </c>
      <c r="P3156" s="8">
        <v>1</v>
      </c>
      <c r="Q3156" s="9">
        <v>1</v>
      </c>
      <c r="R3156" s="9" t="str">
        <f>IFERROR(VLOOKUP(Tabla2[[#This Row],[CONTRATISTA PRNCIPAL]],Hoja1!$L$5:$M$9,2,FALSE),"CJV")</f>
        <v>CJV</v>
      </c>
      <c r="S3156" s="9" t="str">
        <f>IF(Tabla2[[#This Row],[EMPRESA]]=Tabla2[[#This Row],[CONTRATISTA PRNCIPAL]],"Principal","Secundaria")</f>
        <v>Principal</v>
      </c>
      <c r="T3156" s="10">
        <f>IFERROR(1/COUNTIF(Tabla2[CONTRATISTA PRNCIPAL],Tabla2[[#This Row],[CONTRATISTA PRNCIPAL]]),0)</f>
        <v>0.33333333333333331</v>
      </c>
      <c r="U3156" s="33">
        <f ca="1">IF(((TODAY()-Tabla2[[#This Row],[FECHA NACIMIENTO]])/365)&lt;18,"Corregir", IF(((TODAY()-Tabla2[[#This Row],[FECHA NACIMIENTO]])/365)&gt;80, "Corregir",ROUNDDOWN(((TODAY()-Tabla2[[#This Row],[FECHA NACIMIENTO]])/365),0)))</f>
        <v>45</v>
      </c>
      <c r="V315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156" s="34" t="str">
        <f ca="1">+IF(Tabla2[[#This Row],[Edad]]="Corregir","Corregir","Ok")</f>
        <v>Ok</v>
      </c>
      <c r="X3156" s="10" t="str">
        <f>+IFERROR(VLOOKUP(Tabla2[[#This Row],[DISTRITO SEGÚN DNI]],Hoja1!$A$2:$B$55,2,FALSE),"No")</f>
        <v xml:space="preserve">SAN LUIS </v>
      </c>
      <c r="Y3156" s="10" t="str">
        <f>IF(OR(LOWER(Tabla2[[#This Row],[GENERO]])="masculino", LOWER(Tabla2[[#This Row],[GENERO]])="femenino"),"OK","Corregir")</f>
        <v>OK</v>
      </c>
      <c r="Z3156" s="10" t="str">
        <f>+IF(Tabla2[[#This Row],[Nro. DNI / CE]]="","Corregir",IF(LEN(Tabla2[[#This Row],[Nro. DNI / CE]])&gt;=8,"OK","Corregir"))</f>
        <v>OK</v>
      </c>
      <c r="AA3156" s="10">
        <f>COUNTIF(Tabla2[APELLIDOS Y NOMBRES],Tabla2[[#This Row],[APELLIDOS Y NOMBRES]])</f>
        <v>1</v>
      </c>
      <c r="AB3156" t="str">
        <f ca="1">+IFERROR(IF(Tabla2[[#This Row],[FECHA CESE/BAJA]]="","No Aplica",IF(AND(MONTH(Tabla2[[#This Row],[FECHA CESE/BAJA]])=MONTH(TODAY()-30),YEAR(Tabla2[[#This Row],[FECHA CESE/BAJA]])=YEAR(TODAY())),MONTH(TODAY()-30)&amp;"-"&amp;YEAR(TODAY()),"Borrar")),"No aplica")</f>
        <v>No Aplica</v>
      </c>
      <c r="AC3156" t="str">
        <f ca="1">+IFERROR(IF(Tabla2[[#This Row],[FECHA INICIO DE LABORES EN OBRA]]="","No Aplica",IF(AND(MONTH(Tabla2[[#This Row],[FECHA INICIO DE LABORES EN OBRA]])=MONTH(TODAY()-30),YEAR(Tabla2[[#This Row],[FECHA INICIO DE LABORES EN OBRA]])=YEAR(TODAY())),MONTH(TODAY()-30)&amp;"-"&amp;YEAR(TODAY()),"No Aplica")),"No Aplica")</f>
        <v>No Aplica</v>
      </c>
    </row>
    <row r="3157" spans="1:29" x14ac:dyDescent="0.25">
      <c r="A3157" s="2">
        <v>20600234359</v>
      </c>
      <c r="B3157" s="3" t="s">
        <v>12311</v>
      </c>
      <c r="C3157" s="3" t="s">
        <v>12311</v>
      </c>
      <c r="D3157" s="3" t="s">
        <v>12312</v>
      </c>
      <c r="E3157" s="3" t="s">
        <v>12317</v>
      </c>
      <c r="F3157" s="36">
        <v>28578</v>
      </c>
      <c r="G3157" s="3">
        <v>1</v>
      </c>
      <c r="H3157" s="3" t="s">
        <v>12318</v>
      </c>
      <c r="I3157" s="3" t="s">
        <v>12319</v>
      </c>
      <c r="J3157" s="3" t="s">
        <v>12316</v>
      </c>
      <c r="K3157" s="3" t="s">
        <v>4951</v>
      </c>
      <c r="L3157" s="8" t="s">
        <v>9813</v>
      </c>
      <c r="M3157" s="5"/>
      <c r="N3157" s="13" t="s">
        <v>1489</v>
      </c>
      <c r="O3157" s="5">
        <v>45146</v>
      </c>
      <c r="P3157" s="8">
        <v>1</v>
      </c>
      <c r="Q3157" s="9">
        <v>2</v>
      </c>
      <c r="R3157" s="9" t="str">
        <f>IFERROR(VLOOKUP(Tabla2[[#This Row],[CONTRATISTA PRNCIPAL]],Hoja1!$L$5:$M$9,2,FALSE),"CJV")</f>
        <v>CJV</v>
      </c>
      <c r="S3157" s="9" t="str">
        <f>IF(Tabla2[[#This Row],[EMPRESA]]=Tabla2[[#This Row],[CONTRATISTA PRNCIPAL]],"Principal","Secundaria")</f>
        <v>Principal</v>
      </c>
      <c r="T3157" s="10">
        <f>IFERROR(1/COUNTIF(Tabla2[CONTRATISTA PRNCIPAL],Tabla2[[#This Row],[CONTRATISTA PRNCIPAL]]),0)</f>
        <v>0.33333333333333331</v>
      </c>
      <c r="U3157" s="33">
        <f ca="1">IF(((TODAY()-Tabla2[[#This Row],[FECHA NACIMIENTO]])/365)&lt;18,"Corregir", IF(((TODAY()-Tabla2[[#This Row],[FECHA NACIMIENTO]])/365)&gt;80, "Corregir",ROUNDDOWN(((TODAY()-Tabla2[[#This Row],[FECHA NACIMIENTO]])/365),0)))</f>
        <v>45</v>
      </c>
      <c r="V315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157" s="34" t="str">
        <f ca="1">+IF(Tabla2[[#This Row],[Edad]]="Corregir","Corregir","Ok")</f>
        <v>Ok</v>
      </c>
      <c r="X3157" s="10" t="str">
        <f>+IFERROR(VLOOKUP(Tabla2[[#This Row],[DISTRITO SEGÚN DNI]],Hoja1!$A$2:$B$55,2,FALSE),"No")</f>
        <v xml:space="preserve">SAN LUIS </v>
      </c>
      <c r="Y3157" s="10" t="str">
        <f>IF(OR(LOWER(Tabla2[[#This Row],[GENERO]])="masculino", LOWER(Tabla2[[#This Row],[GENERO]])="femenino"),"OK","Corregir")</f>
        <v>OK</v>
      </c>
      <c r="Z3157" s="10" t="str">
        <f>+IF(Tabla2[[#This Row],[Nro. DNI / CE]]="","Corregir",IF(LEN(Tabla2[[#This Row],[Nro. DNI / CE]])&gt;=8,"OK","Corregir"))</f>
        <v>OK</v>
      </c>
      <c r="AA3157" s="10">
        <f>COUNTIF(Tabla2[APELLIDOS Y NOMBRES],Tabla2[[#This Row],[APELLIDOS Y NOMBRES]])</f>
        <v>1</v>
      </c>
      <c r="AB3157" t="str">
        <f ca="1">+IFERROR(IF(Tabla2[[#This Row],[FECHA CESE/BAJA]]="","No Aplica",IF(AND(MONTH(Tabla2[[#This Row],[FECHA CESE/BAJA]])=MONTH(TODAY()-30),YEAR(Tabla2[[#This Row],[FECHA CESE/BAJA]])=YEAR(TODAY())),MONTH(TODAY()-30)&amp;"-"&amp;YEAR(TODAY()),"Borrar")),"No aplica")</f>
        <v>No Aplica</v>
      </c>
      <c r="AC3157" t="str">
        <f ca="1">+IFERROR(IF(Tabla2[[#This Row],[FECHA INICIO DE LABORES EN OBRA]]="","No Aplica",IF(AND(MONTH(Tabla2[[#This Row],[FECHA INICIO DE LABORES EN OBRA]])=MONTH(TODAY()-30),YEAR(Tabla2[[#This Row],[FECHA INICIO DE LABORES EN OBRA]])=YEAR(TODAY())),MONTH(TODAY()-30)&amp;"-"&amp;YEAR(TODAY()),"No Aplica")),"No Aplica")</f>
        <v>8-2023</v>
      </c>
    </row>
    <row r="3158" spans="1:29" x14ac:dyDescent="0.25">
      <c r="A3158" s="2">
        <v>20600234359</v>
      </c>
      <c r="B3158" s="3" t="s">
        <v>12311</v>
      </c>
      <c r="C3158" s="3" t="s">
        <v>12311</v>
      </c>
      <c r="D3158" s="3" t="s">
        <v>12320</v>
      </c>
      <c r="E3158" s="3" t="s">
        <v>12321</v>
      </c>
      <c r="F3158" s="36">
        <v>24009</v>
      </c>
      <c r="G3158" s="3">
        <v>1</v>
      </c>
      <c r="H3158" s="3" t="s">
        <v>12322</v>
      </c>
      <c r="I3158" s="3" t="s">
        <v>12319</v>
      </c>
      <c r="J3158" s="3" t="s">
        <v>12323</v>
      </c>
      <c r="K3158" s="3" t="s">
        <v>1492</v>
      </c>
      <c r="L3158" s="8" t="s">
        <v>9813</v>
      </c>
      <c r="M3158" s="5"/>
      <c r="N3158" s="13" t="s">
        <v>1489</v>
      </c>
      <c r="O3158" s="5">
        <v>45146</v>
      </c>
      <c r="P3158" s="8">
        <v>1</v>
      </c>
      <c r="Q3158" s="9">
        <v>2</v>
      </c>
      <c r="R3158" s="9" t="str">
        <f>IFERROR(VLOOKUP(Tabla2[[#This Row],[CONTRATISTA PRNCIPAL]],Hoja1!$L$5:$M$9,2,FALSE),"CJV")</f>
        <v>CJV</v>
      </c>
      <c r="S3158" s="9" t="str">
        <f>IF(Tabla2[[#This Row],[EMPRESA]]=Tabla2[[#This Row],[CONTRATISTA PRNCIPAL]],"Principal","Secundaria")</f>
        <v>Principal</v>
      </c>
      <c r="T3158" s="10">
        <f>IFERROR(1/COUNTIF(Tabla2[CONTRATISTA PRNCIPAL],Tabla2[[#This Row],[CONTRATISTA PRNCIPAL]]),0)</f>
        <v>0.33333333333333331</v>
      </c>
      <c r="U3158" s="33">
        <f ca="1">IF(((TODAY()-Tabla2[[#This Row],[FECHA NACIMIENTO]])/365)&lt;18,"Corregir", IF(((TODAY()-Tabla2[[#This Row],[FECHA NACIMIENTO]])/365)&gt;80, "Corregir",ROUNDDOWN(((TODAY()-Tabla2[[#This Row],[FECHA NACIMIENTO]])/365),0)))</f>
        <v>57</v>
      </c>
      <c r="V315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158" s="34" t="str">
        <f ca="1">+IF(Tabla2[[#This Row],[Edad]]="Corregir","Corregir","Ok")</f>
        <v>Ok</v>
      </c>
      <c r="X3158" s="10" t="str">
        <f>+IFERROR(VLOOKUP(Tabla2[[#This Row],[DISTRITO SEGÚN DNI]],Hoja1!$A$2:$B$55,2,FALSE),"No")</f>
        <v>No</v>
      </c>
      <c r="Y3158" s="10" t="str">
        <f>IF(OR(LOWER(Tabla2[[#This Row],[GENERO]])="masculino", LOWER(Tabla2[[#This Row],[GENERO]])="femenino"),"OK","Corregir")</f>
        <v>OK</v>
      </c>
      <c r="Z3158" s="10" t="str">
        <f>+IF(Tabla2[[#This Row],[Nro. DNI / CE]]="","Corregir",IF(LEN(Tabla2[[#This Row],[Nro. DNI / CE]])&gt;=8,"OK","Corregir"))</f>
        <v>OK</v>
      </c>
      <c r="AA3158" s="10">
        <f>COUNTIF(Tabla2[APELLIDOS Y NOMBRES],Tabla2[[#This Row],[APELLIDOS Y NOMBRES]])</f>
        <v>1</v>
      </c>
      <c r="AB3158" t="str">
        <f ca="1">+IFERROR(IF(Tabla2[[#This Row],[FECHA CESE/BAJA]]="","No Aplica",IF(AND(MONTH(Tabla2[[#This Row],[FECHA CESE/BAJA]])=MONTH(TODAY()-30),YEAR(Tabla2[[#This Row],[FECHA CESE/BAJA]])=YEAR(TODAY())),MONTH(TODAY()-30)&amp;"-"&amp;YEAR(TODAY()),"Borrar")),"No aplica")</f>
        <v>No Aplica</v>
      </c>
      <c r="AC3158" t="str">
        <f ca="1">+IFERROR(IF(Tabla2[[#This Row],[FECHA INICIO DE LABORES EN OBRA]]="","No Aplica",IF(AND(MONTH(Tabla2[[#This Row],[FECHA INICIO DE LABORES EN OBRA]])=MONTH(TODAY()-30),YEAR(Tabla2[[#This Row],[FECHA INICIO DE LABORES EN OBRA]])=YEAR(TODAY())),MONTH(TODAY()-30)&amp;"-"&amp;YEAR(TODAY()),"No Aplica")),"No Aplica")</f>
        <v>8-2023</v>
      </c>
    </row>
    <row r="3159" spans="1:29" x14ac:dyDescent="0.25">
      <c r="A3159" s="2" t="s">
        <v>9248</v>
      </c>
      <c r="B3159" s="3" t="s">
        <v>67</v>
      </c>
      <c r="C3159" s="3" t="s">
        <v>67</v>
      </c>
      <c r="D3159" s="3" t="s">
        <v>7287</v>
      </c>
      <c r="E3159" s="3" t="s">
        <v>7288</v>
      </c>
      <c r="F3159" s="36">
        <v>31021</v>
      </c>
      <c r="G3159" s="3">
        <v>1</v>
      </c>
      <c r="H3159" s="3" t="s">
        <v>1625</v>
      </c>
      <c r="I3159" s="3" t="s">
        <v>4253</v>
      </c>
      <c r="J3159" s="3" t="s">
        <v>7289</v>
      </c>
      <c r="K3159" s="3" t="s">
        <v>1095</v>
      </c>
      <c r="L3159" s="8" t="s">
        <v>9813</v>
      </c>
      <c r="M3159" s="5"/>
      <c r="N3159" s="13" t="s">
        <v>1456</v>
      </c>
      <c r="O3159" s="5">
        <v>42104</v>
      </c>
      <c r="P3159" s="8">
        <v>1</v>
      </c>
      <c r="Q3159" s="9">
        <v>2</v>
      </c>
      <c r="R3159" s="9" t="str">
        <f>IFERROR(VLOOKUP(Tabla2[[#This Row],[CONTRATISTA PRNCIPAL]],Hoja1!$L$5:$M$9,2,FALSE),"CJV")</f>
        <v>CJV</v>
      </c>
      <c r="S3159" s="9" t="str">
        <f>IF(Tabla2[[#This Row],[EMPRESA]]=Tabla2[[#This Row],[CONTRATISTA PRNCIPAL]],"Principal","Secundaria")</f>
        <v>Principal</v>
      </c>
      <c r="T3159" s="10">
        <f>IFERROR(1/COUNTIF(Tabla2[CONTRATISTA PRNCIPAL],Tabla2[[#This Row],[CONTRATISTA PRNCIPAL]]),0)</f>
        <v>6.41025641025641E-3</v>
      </c>
      <c r="U3159" s="33">
        <f ca="1">IF(((TODAY()-Tabla2[[#This Row],[FECHA NACIMIENTO]])/365)&lt;18,"Corregir", IF(((TODAY()-Tabla2[[#This Row],[FECHA NACIMIENTO]])/365)&gt;80, "Corregir",ROUNDDOWN(((TODAY()-Tabla2[[#This Row],[FECHA NACIMIENTO]])/365),0)))</f>
        <v>38</v>
      </c>
      <c r="V315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159" s="34" t="str">
        <f ca="1">+IF(Tabla2[[#This Row],[Edad]]="Corregir","Corregir","Ok")</f>
        <v>Ok</v>
      </c>
      <c r="X3159" s="10" t="str">
        <f>+IFERROR(VLOOKUP(Tabla2[[#This Row],[DISTRITO SEGÚN DNI]],Hoja1!$A$2:$B$55,2,FALSE),"No")</f>
        <v>No</v>
      </c>
      <c r="Y3159" s="10" t="str">
        <f>IF(OR(LOWER(Tabla2[[#This Row],[GENERO]])="masculino", LOWER(Tabla2[[#This Row],[GENERO]])="femenino"),"OK","Corregir")</f>
        <v>OK</v>
      </c>
      <c r="Z3159" s="10" t="str">
        <f>+IF(Tabla2[[#This Row],[Nro. DNI / CE]]="","Corregir",IF(LEN(Tabla2[[#This Row],[Nro. DNI / CE]])&gt;=8,"OK","Corregir"))</f>
        <v>OK</v>
      </c>
      <c r="AA3159" s="10">
        <f>COUNTIF(Tabla2[APELLIDOS Y NOMBRES],Tabla2[[#This Row],[APELLIDOS Y NOMBRES]])</f>
        <v>1</v>
      </c>
      <c r="AB3159" t="str">
        <f ca="1">+IFERROR(IF(Tabla2[[#This Row],[FECHA CESE/BAJA]]="","No Aplica",IF(AND(MONTH(Tabla2[[#This Row],[FECHA CESE/BAJA]])=MONTH(TODAY()-30),YEAR(Tabla2[[#This Row],[FECHA CESE/BAJA]])=YEAR(TODAY())),MONTH(TODAY()-30)&amp;"-"&amp;YEAR(TODAY()),"Borrar")),"No aplica")</f>
        <v>No Aplica</v>
      </c>
      <c r="AC3159" t="str">
        <f ca="1">+IFERROR(IF(Tabla2[[#This Row],[FECHA INICIO DE LABORES EN OBRA]]="","No Aplica",IF(AND(MONTH(Tabla2[[#This Row],[FECHA INICIO DE LABORES EN OBRA]])=MONTH(TODAY()-30),YEAR(Tabla2[[#This Row],[FECHA INICIO DE LABORES EN OBRA]])=YEAR(TODAY())),MONTH(TODAY()-30)&amp;"-"&amp;YEAR(TODAY()),"No Aplica")),"No Aplica")</f>
        <v>No Aplica</v>
      </c>
    </row>
    <row r="3160" spans="1:29" x14ac:dyDescent="0.25">
      <c r="A3160" s="2" t="s">
        <v>9248</v>
      </c>
      <c r="B3160" s="3" t="s">
        <v>67</v>
      </c>
      <c r="C3160" s="3" t="s">
        <v>67</v>
      </c>
      <c r="D3160" s="3" t="s">
        <v>12324</v>
      </c>
      <c r="E3160" s="3" t="s">
        <v>12325</v>
      </c>
      <c r="F3160" s="36">
        <v>30768</v>
      </c>
      <c r="G3160" s="3">
        <v>1</v>
      </c>
      <c r="H3160" s="3" t="s">
        <v>3447</v>
      </c>
      <c r="I3160" s="3" t="s">
        <v>7342</v>
      </c>
      <c r="J3160" s="3" t="s">
        <v>12326</v>
      </c>
      <c r="K3160" s="3" t="s">
        <v>1103</v>
      </c>
      <c r="L3160" s="8" t="s">
        <v>9813</v>
      </c>
      <c r="M3160" s="5"/>
      <c r="N3160" s="13" t="s">
        <v>2456</v>
      </c>
      <c r="O3160" s="5">
        <v>43438</v>
      </c>
      <c r="P3160" s="8">
        <v>1</v>
      </c>
      <c r="Q3160" s="9">
        <v>2</v>
      </c>
      <c r="R3160" s="9" t="str">
        <f>IFERROR(VLOOKUP(Tabla2[[#This Row],[CONTRATISTA PRNCIPAL]],Hoja1!$L$5:$M$9,2,FALSE),"CJV")</f>
        <v>CJV</v>
      </c>
      <c r="S3160" s="9" t="str">
        <f>IF(Tabla2[[#This Row],[EMPRESA]]=Tabla2[[#This Row],[CONTRATISTA PRNCIPAL]],"Principal","Secundaria")</f>
        <v>Principal</v>
      </c>
      <c r="T3160" s="10">
        <f>IFERROR(1/COUNTIF(Tabla2[CONTRATISTA PRNCIPAL],Tabla2[[#This Row],[CONTRATISTA PRNCIPAL]]),0)</f>
        <v>6.41025641025641E-3</v>
      </c>
      <c r="U3160" s="33">
        <f ca="1">IF(((TODAY()-Tabla2[[#This Row],[FECHA NACIMIENTO]])/365)&lt;18,"Corregir", IF(((TODAY()-Tabla2[[#This Row],[FECHA NACIMIENTO]])/365)&gt;80, "Corregir",ROUNDDOWN(((TODAY()-Tabla2[[#This Row],[FECHA NACIMIENTO]])/365),0)))</f>
        <v>39</v>
      </c>
      <c r="V316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160" s="34" t="str">
        <f ca="1">+IF(Tabla2[[#This Row],[Edad]]="Corregir","Corregir","Ok")</f>
        <v>Ok</v>
      </c>
      <c r="X3160" s="10" t="str">
        <f>+IFERROR(VLOOKUP(Tabla2[[#This Row],[DISTRITO SEGÚN DNI]],Hoja1!$A$2:$B$55,2,FALSE),"No")</f>
        <v>ATE</v>
      </c>
      <c r="Y3160" s="10" t="str">
        <f>IF(OR(LOWER(Tabla2[[#This Row],[GENERO]])="masculino", LOWER(Tabla2[[#This Row],[GENERO]])="femenino"),"OK","Corregir")</f>
        <v>OK</v>
      </c>
      <c r="Z3160" s="10" t="str">
        <f>+IF(Tabla2[[#This Row],[Nro. DNI / CE]]="","Corregir",IF(LEN(Tabla2[[#This Row],[Nro. DNI / CE]])&gt;=8,"OK","Corregir"))</f>
        <v>OK</v>
      </c>
      <c r="AA3160" s="10">
        <f>COUNTIF(Tabla2[APELLIDOS Y NOMBRES],Tabla2[[#This Row],[APELLIDOS Y NOMBRES]])</f>
        <v>1</v>
      </c>
      <c r="AB3160" t="str">
        <f ca="1">+IFERROR(IF(Tabla2[[#This Row],[FECHA CESE/BAJA]]="","No Aplica",IF(AND(MONTH(Tabla2[[#This Row],[FECHA CESE/BAJA]])=MONTH(TODAY()-30),YEAR(Tabla2[[#This Row],[FECHA CESE/BAJA]])=YEAR(TODAY())),MONTH(TODAY()-30)&amp;"-"&amp;YEAR(TODAY()),"Borrar")),"No aplica")</f>
        <v>No Aplica</v>
      </c>
      <c r="AC3160" t="str">
        <f ca="1">+IFERROR(IF(Tabla2[[#This Row],[FECHA INICIO DE LABORES EN OBRA]]="","No Aplica",IF(AND(MONTH(Tabla2[[#This Row],[FECHA INICIO DE LABORES EN OBRA]])=MONTH(TODAY()-30),YEAR(Tabla2[[#This Row],[FECHA INICIO DE LABORES EN OBRA]])=YEAR(TODAY())),MONTH(TODAY()-30)&amp;"-"&amp;YEAR(TODAY()),"No Aplica")),"No Aplica")</f>
        <v>No Aplica</v>
      </c>
    </row>
    <row r="3161" spans="1:29" x14ac:dyDescent="0.25">
      <c r="A3161" s="2" t="s">
        <v>9248</v>
      </c>
      <c r="B3161" s="3" t="s">
        <v>67</v>
      </c>
      <c r="C3161" s="3" t="s">
        <v>67</v>
      </c>
      <c r="D3161" s="3" t="s">
        <v>7290</v>
      </c>
      <c r="E3161" s="3" t="s">
        <v>7291</v>
      </c>
      <c r="F3161" s="36">
        <v>32860</v>
      </c>
      <c r="G3161" s="3">
        <v>1</v>
      </c>
      <c r="H3161" s="3" t="s">
        <v>4721</v>
      </c>
      <c r="I3161" s="3" t="s">
        <v>6070</v>
      </c>
      <c r="J3161" s="3" t="s">
        <v>7292</v>
      </c>
      <c r="K3161" s="3" t="s">
        <v>1129</v>
      </c>
      <c r="L3161" s="8" t="s">
        <v>9818</v>
      </c>
      <c r="M3161" s="5"/>
      <c r="N3161" s="13" t="s">
        <v>2456</v>
      </c>
      <c r="O3161" s="5">
        <v>42633</v>
      </c>
      <c r="P3161" s="8">
        <v>1</v>
      </c>
      <c r="Q3161" s="9">
        <v>2</v>
      </c>
      <c r="R3161" s="9" t="str">
        <f>IFERROR(VLOOKUP(Tabla2[[#This Row],[CONTRATISTA PRNCIPAL]],Hoja1!$L$5:$M$9,2,FALSE),"CJV")</f>
        <v>CJV</v>
      </c>
      <c r="S3161" s="9" t="str">
        <f>IF(Tabla2[[#This Row],[EMPRESA]]=Tabla2[[#This Row],[CONTRATISTA PRNCIPAL]],"Principal","Secundaria")</f>
        <v>Principal</v>
      </c>
      <c r="T3161" s="10">
        <f>IFERROR(1/COUNTIF(Tabla2[CONTRATISTA PRNCIPAL],Tabla2[[#This Row],[CONTRATISTA PRNCIPAL]]),0)</f>
        <v>6.41025641025641E-3</v>
      </c>
      <c r="U3161" s="33">
        <f ca="1">IF(((TODAY()-Tabla2[[#This Row],[FECHA NACIMIENTO]])/365)&lt;18,"Corregir", IF(((TODAY()-Tabla2[[#This Row],[FECHA NACIMIENTO]])/365)&gt;80, "Corregir",ROUNDDOWN(((TODAY()-Tabla2[[#This Row],[FECHA NACIMIENTO]])/365),0)))</f>
        <v>33</v>
      </c>
      <c r="V316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161" s="34" t="str">
        <f ca="1">+IF(Tabla2[[#This Row],[Edad]]="Corregir","Corregir","Ok")</f>
        <v>Ok</v>
      </c>
      <c r="X3161" s="10" t="str">
        <f>+IFERROR(VLOOKUP(Tabla2[[#This Row],[DISTRITO SEGÚN DNI]],Hoja1!$A$2:$B$55,2,FALSE),"No")</f>
        <v>No</v>
      </c>
      <c r="Y3161" s="10" t="str">
        <f>IF(OR(LOWER(Tabla2[[#This Row],[GENERO]])="masculino", LOWER(Tabla2[[#This Row],[GENERO]])="femenino"),"OK","Corregir")</f>
        <v>OK</v>
      </c>
      <c r="Z3161" s="10" t="str">
        <f>+IF(Tabla2[[#This Row],[Nro. DNI / CE]]="","Corregir",IF(LEN(Tabla2[[#This Row],[Nro. DNI / CE]])&gt;=8,"OK","Corregir"))</f>
        <v>OK</v>
      </c>
      <c r="AA3161" s="10">
        <f>COUNTIF(Tabla2[APELLIDOS Y NOMBRES],Tabla2[[#This Row],[APELLIDOS Y NOMBRES]])</f>
        <v>1</v>
      </c>
      <c r="AB3161" t="str">
        <f ca="1">+IFERROR(IF(Tabla2[[#This Row],[FECHA CESE/BAJA]]="","No Aplica",IF(AND(MONTH(Tabla2[[#This Row],[FECHA CESE/BAJA]])=MONTH(TODAY()-30),YEAR(Tabla2[[#This Row],[FECHA CESE/BAJA]])=YEAR(TODAY())),MONTH(TODAY()-30)&amp;"-"&amp;YEAR(TODAY()),"Borrar")),"No aplica")</f>
        <v>No Aplica</v>
      </c>
      <c r="AC3161" t="str">
        <f ca="1">+IFERROR(IF(Tabla2[[#This Row],[FECHA INICIO DE LABORES EN OBRA]]="","No Aplica",IF(AND(MONTH(Tabla2[[#This Row],[FECHA INICIO DE LABORES EN OBRA]])=MONTH(TODAY()-30),YEAR(Tabla2[[#This Row],[FECHA INICIO DE LABORES EN OBRA]])=YEAR(TODAY())),MONTH(TODAY()-30)&amp;"-"&amp;YEAR(TODAY()),"No Aplica")),"No Aplica")</f>
        <v>No Aplica</v>
      </c>
    </row>
    <row r="3162" spans="1:29" x14ac:dyDescent="0.25">
      <c r="A3162" s="2" t="s">
        <v>9248</v>
      </c>
      <c r="B3162" s="3" t="s">
        <v>67</v>
      </c>
      <c r="C3162" s="3" t="s">
        <v>67</v>
      </c>
      <c r="D3162" s="3">
        <v>46392656</v>
      </c>
      <c r="E3162" s="3" t="s">
        <v>7293</v>
      </c>
      <c r="F3162" s="36">
        <v>33011</v>
      </c>
      <c r="G3162" s="3">
        <v>1</v>
      </c>
      <c r="H3162" s="3" t="s">
        <v>7102</v>
      </c>
      <c r="I3162" s="3" t="s">
        <v>6070</v>
      </c>
      <c r="J3162" s="3" t="s">
        <v>7305</v>
      </c>
      <c r="K3162" s="3" t="s">
        <v>1063</v>
      </c>
      <c r="L3162" s="8" t="s">
        <v>9813</v>
      </c>
      <c r="M3162" s="5"/>
      <c r="N3162" s="13" t="s">
        <v>2456</v>
      </c>
      <c r="O3162" s="5">
        <v>44150</v>
      </c>
      <c r="P3162" s="8">
        <v>1</v>
      </c>
      <c r="Q3162" s="9">
        <v>2</v>
      </c>
      <c r="R3162" s="9" t="str">
        <f>IFERROR(VLOOKUP(Tabla2[[#This Row],[CONTRATISTA PRNCIPAL]],Hoja1!$L$5:$M$9,2,FALSE),"CJV")</f>
        <v>CJV</v>
      </c>
      <c r="S3162" s="9" t="str">
        <f>IF(Tabla2[[#This Row],[EMPRESA]]=Tabla2[[#This Row],[CONTRATISTA PRNCIPAL]],"Principal","Secundaria")</f>
        <v>Principal</v>
      </c>
      <c r="T3162" s="10">
        <f>IFERROR(1/COUNTIF(Tabla2[CONTRATISTA PRNCIPAL],Tabla2[[#This Row],[CONTRATISTA PRNCIPAL]]),0)</f>
        <v>6.41025641025641E-3</v>
      </c>
      <c r="U3162" s="33">
        <f ca="1">IF(((TODAY()-Tabla2[[#This Row],[FECHA NACIMIENTO]])/365)&lt;18,"Corregir", IF(((TODAY()-Tabla2[[#This Row],[FECHA NACIMIENTO]])/365)&gt;80, "Corregir",ROUNDDOWN(((TODAY()-Tabla2[[#This Row],[FECHA NACIMIENTO]])/365),0)))</f>
        <v>33</v>
      </c>
      <c r="V316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162" s="34" t="str">
        <f ca="1">+IF(Tabla2[[#This Row],[Edad]]="Corregir","Corregir","Ok")</f>
        <v>Ok</v>
      </c>
      <c r="X3162" s="10" t="str">
        <f>+IFERROR(VLOOKUP(Tabla2[[#This Row],[DISTRITO SEGÚN DNI]],Hoja1!$A$2:$B$55,2,FALSE),"No")</f>
        <v>No</v>
      </c>
      <c r="Y3162" s="10" t="str">
        <f>IF(OR(LOWER(Tabla2[[#This Row],[GENERO]])="masculino", LOWER(Tabla2[[#This Row],[GENERO]])="femenino"),"OK","Corregir")</f>
        <v>OK</v>
      </c>
      <c r="Z3162" s="10" t="str">
        <f>+IF(Tabla2[[#This Row],[Nro. DNI / CE]]="","Corregir",IF(LEN(Tabla2[[#This Row],[Nro. DNI / CE]])&gt;=8,"OK","Corregir"))</f>
        <v>OK</v>
      </c>
      <c r="AA3162" s="10">
        <f>COUNTIF(Tabla2[APELLIDOS Y NOMBRES],Tabla2[[#This Row],[APELLIDOS Y NOMBRES]])</f>
        <v>1</v>
      </c>
      <c r="AB3162" t="str">
        <f ca="1">+IFERROR(IF(Tabla2[[#This Row],[FECHA CESE/BAJA]]="","No Aplica",IF(AND(MONTH(Tabla2[[#This Row],[FECHA CESE/BAJA]])=MONTH(TODAY()-30),YEAR(Tabla2[[#This Row],[FECHA CESE/BAJA]])=YEAR(TODAY())),MONTH(TODAY()-30)&amp;"-"&amp;YEAR(TODAY()),"Borrar")),"No aplica")</f>
        <v>No Aplica</v>
      </c>
      <c r="AC3162" t="str">
        <f ca="1">+IFERROR(IF(Tabla2[[#This Row],[FECHA INICIO DE LABORES EN OBRA]]="","No Aplica",IF(AND(MONTH(Tabla2[[#This Row],[FECHA INICIO DE LABORES EN OBRA]])=MONTH(TODAY()-30),YEAR(Tabla2[[#This Row],[FECHA INICIO DE LABORES EN OBRA]])=YEAR(TODAY())),MONTH(TODAY()-30)&amp;"-"&amp;YEAR(TODAY()),"No Aplica")),"No Aplica")</f>
        <v>No Aplica</v>
      </c>
    </row>
    <row r="3163" spans="1:29" x14ac:dyDescent="0.25">
      <c r="A3163" s="2" t="s">
        <v>9248</v>
      </c>
      <c r="B3163" s="3" t="s">
        <v>67</v>
      </c>
      <c r="C3163" s="3" t="s">
        <v>67</v>
      </c>
      <c r="D3163" s="3" t="s">
        <v>12327</v>
      </c>
      <c r="E3163" s="3" t="s">
        <v>12328</v>
      </c>
      <c r="F3163" s="36">
        <v>33220</v>
      </c>
      <c r="G3163" s="3">
        <v>1</v>
      </c>
      <c r="H3163" s="3" t="s">
        <v>7102</v>
      </c>
      <c r="I3163" s="3" t="s">
        <v>7343</v>
      </c>
      <c r="J3163" s="3" t="s">
        <v>12329</v>
      </c>
      <c r="K3163" s="3" t="s">
        <v>1139</v>
      </c>
      <c r="L3163" s="8" t="s">
        <v>9818</v>
      </c>
      <c r="M3163" s="5"/>
      <c r="N3163" s="13" t="s">
        <v>2456</v>
      </c>
      <c r="O3163" s="5">
        <v>44797</v>
      </c>
      <c r="P3163" s="8">
        <v>1</v>
      </c>
      <c r="Q3163" s="9">
        <v>2</v>
      </c>
      <c r="R3163" s="9" t="str">
        <f>IFERROR(VLOOKUP(Tabla2[[#This Row],[CONTRATISTA PRNCIPAL]],Hoja1!$L$5:$M$9,2,FALSE),"CJV")</f>
        <v>CJV</v>
      </c>
      <c r="S3163" s="9" t="str">
        <f>IF(Tabla2[[#This Row],[EMPRESA]]=Tabla2[[#This Row],[CONTRATISTA PRNCIPAL]],"Principal","Secundaria")</f>
        <v>Principal</v>
      </c>
      <c r="T3163" s="10">
        <f>IFERROR(1/COUNTIF(Tabla2[CONTRATISTA PRNCIPAL],Tabla2[[#This Row],[CONTRATISTA PRNCIPAL]]),0)</f>
        <v>6.41025641025641E-3</v>
      </c>
      <c r="U3163" s="33">
        <f ca="1">IF(((TODAY()-Tabla2[[#This Row],[FECHA NACIMIENTO]])/365)&lt;18,"Corregir", IF(((TODAY()-Tabla2[[#This Row],[FECHA NACIMIENTO]])/365)&gt;80, "Corregir",ROUNDDOWN(((TODAY()-Tabla2[[#This Row],[FECHA NACIMIENTO]])/365),0)))</f>
        <v>32</v>
      </c>
      <c r="V316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163" s="34" t="str">
        <f ca="1">+IF(Tabla2[[#This Row],[Edad]]="Corregir","Corregir","Ok")</f>
        <v>Ok</v>
      </c>
      <c r="X3163" s="10" t="str">
        <f>+IFERROR(VLOOKUP(Tabla2[[#This Row],[DISTRITO SEGÚN DNI]],Hoja1!$A$2:$B$55,2,FALSE),"No")</f>
        <v>No</v>
      </c>
      <c r="Y3163" s="10" t="str">
        <f>IF(OR(LOWER(Tabla2[[#This Row],[GENERO]])="masculino", LOWER(Tabla2[[#This Row],[GENERO]])="femenino"),"OK","Corregir")</f>
        <v>OK</v>
      </c>
      <c r="Z3163" s="10" t="str">
        <f>+IF(Tabla2[[#This Row],[Nro. DNI / CE]]="","Corregir",IF(LEN(Tabla2[[#This Row],[Nro. DNI / CE]])&gt;=8,"OK","Corregir"))</f>
        <v>OK</v>
      </c>
      <c r="AA3163" s="10">
        <f>COUNTIF(Tabla2[APELLIDOS Y NOMBRES],Tabla2[[#This Row],[APELLIDOS Y NOMBRES]])</f>
        <v>1</v>
      </c>
      <c r="AB3163" t="str">
        <f ca="1">+IFERROR(IF(Tabla2[[#This Row],[FECHA CESE/BAJA]]="","No Aplica",IF(AND(MONTH(Tabla2[[#This Row],[FECHA CESE/BAJA]])=MONTH(TODAY()-30),YEAR(Tabla2[[#This Row],[FECHA CESE/BAJA]])=YEAR(TODAY())),MONTH(TODAY()-30)&amp;"-"&amp;YEAR(TODAY()),"Borrar")),"No aplica")</f>
        <v>No Aplica</v>
      </c>
      <c r="AC3163" t="str">
        <f ca="1">+IFERROR(IF(Tabla2[[#This Row],[FECHA INICIO DE LABORES EN OBRA]]="","No Aplica",IF(AND(MONTH(Tabla2[[#This Row],[FECHA INICIO DE LABORES EN OBRA]])=MONTH(TODAY()-30),YEAR(Tabla2[[#This Row],[FECHA INICIO DE LABORES EN OBRA]])=YEAR(TODAY())),MONTH(TODAY()-30)&amp;"-"&amp;YEAR(TODAY()),"No Aplica")),"No Aplica")</f>
        <v>No Aplica</v>
      </c>
    </row>
    <row r="3164" spans="1:29" x14ac:dyDescent="0.25">
      <c r="A3164" s="2" t="s">
        <v>9248</v>
      </c>
      <c r="B3164" s="3" t="s">
        <v>67</v>
      </c>
      <c r="C3164" s="3" t="s">
        <v>67</v>
      </c>
      <c r="D3164" s="3" t="s">
        <v>12330</v>
      </c>
      <c r="E3164" s="3" t="s">
        <v>12331</v>
      </c>
      <c r="F3164" s="36">
        <v>25793</v>
      </c>
      <c r="G3164" s="3">
        <v>1</v>
      </c>
      <c r="H3164" s="3" t="s">
        <v>7102</v>
      </c>
      <c r="I3164" s="3" t="s">
        <v>4253</v>
      </c>
      <c r="J3164" s="3" t="s">
        <v>12332</v>
      </c>
      <c r="K3164" s="3" t="s">
        <v>1219</v>
      </c>
      <c r="L3164" s="8" t="s">
        <v>9813</v>
      </c>
      <c r="M3164" s="5"/>
      <c r="N3164" s="13" t="s">
        <v>3814</v>
      </c>
      <c r="O3164" s="5">
        <v>45092</v>
      </c>
      <c r="P3164" s="8">
        <v>1</v>
      </c>
      <c r="Q3164" s="9">
        <v>2</v>
      </c>
      <c r="R3164" s="9" t="str">
        <f>IFERROR(VLOOKUP(Tabla2[[#This Row],[CONTRATISTA PRNCIPAL]],Hoja1!$L$5:$M$9,2,FALSE),"CJV")</f>
        <v>CJV</v>
      </c>
      <c r="S3164" s="9" t="str">
        <f>IF(Tabla2[[#This Row],[EMPRESA]]=Tabla2[[#This Row],[CONTRATISTA PRNCIPAL]],"Principal","Secundaria")</f>
        <v>Principal</v>
      </c>
      <c r="T3164" s="10">
        <f>IFERROR(1/COUNTIF(Tabla2[CONTRATISTA PRNCIPAL],Tabla2[[#This Row],[CONTRATISTA PRNCIPAL]]),0)</f>
        <v>6.41025641025641E-3</v>
      </c>
      <c r="U3164" s="33">
        <f ca="1">IF(((TODAY()-Tabla2[[#This Row],[FECHA NACIMIENTO]])/365)&lt;18,"Corregir", IF(((TODAY()-Tabla2[[#This Row],[FECHA NACIMIENTO]])/365)&gt;80, "Corregir",ROUNDDOWN(((TODAY()-Tabla2[[#This Row],[FECHA NACIMIENTO]])/365),0)))</f>
        <v>53</v>
      </c>
      <c r="V316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164" s="34" t="str">
        <f ca="1">+IF(Tabla2[[#This Row],[Edad]]="Corregir","Corregir","Ok")</f>
        <v>Ok</v>
      </c>
      <c r="X3164" s="10" t="str">
        <f>+IFERROR(VLOOKUP(Tabla2[[#This Row],[DISTRITO SEGÚN DNI]],Hoja1!$A$2:$B$55,2,FALSE),"No")</f>
        <v>No</v>
      </c>
      <c r="Y3164" s="10" t="str">
        <f>IF(OR(LOWER(Tabla2[[#This Row],[GENERO]])="masculino", LOWER(Tabla2[[#This Row],[GENERO]])="femenino"),"OK","Corregir")</f>
        <v>OK</v>
      </c>
      <c r="Z3164" s="10" t="str">
        <f>+IF(Tabla2[[#This Row],[Nro. DNI / CE]]="","Corregir",IF(LEN(Tabla2[[#This Row],[Nro. DNI / CE]])&gt;=8,"OK","Corregir"))</f>
        <v>OK</v>
      </c>
      <c r="AA3164" s="10">
        <f>COUNTIF(Tabla2[APELLIDOS Y NOMBRES],Tabla2[[#This Row],[APELLIDOS Y NOMBRES]])</f>
        <v>1</v>
      </c>
      <c r="AB3164" t="str">
        <f ca="1">+IFERROR(IF(Tabla2[[#This Row],[FECHA CESE/BAJA]]="","No Aplica",IF(AND(MONTH(Tabla2[[#This Row],[FECHA CESE/BAJA]])=MONTH(TODAY()-30),YEAR(Tabla2[[#This Row],[FECHA CESE/BAJA]])=YEAR(TODAY())),MONTH(TODAY()-30)&amp;"-"&amp;YEAR(TODAY()),"Borrar")),"No aplica")</f>
        <v>No Aplica</v>
      </c>
      <c r="AC3164" t="str">
        <f ca="1">+IFERROR(IF(Tabla2[[#This Row],[FECHA INICIO DE LABORES EN OBRA]]="","No Aplica",IF(AND(MONTH(Tabla2[[#This Row],[FECHA INICIO DE LABORES EN OBRA]])=MONTH(TODAY()-30),YEAR(Tabla2[[#This Row],[FECHA INICIO DE LABORES EN OBRA]])=YEAR(TODAY())),MONTH(TODAY()-30)&amp;"-"&amp;YEAR(TODAY()),"No Aplica")),"No Aplica")</f>
        <v>No Aplica</v>
      </c>
    </row>
    <row r="3165" spans="1:29" x14ac:dyDescent="0.25">
      <c r="A3165" s="2" t="s">
        <v>9248</v>
      </c>
      <c r="B3165" s="3" t="s">
        <v>67</v>
      </c>
      <c r="C3165" s="3" t="s">
        <v>67</v>
      </c>
      <c r="D3165" s="3" t="s">
        <v>12333</v>
      </c>
      <c r="E3165" s="3" t="s">
        <v>12334</v>
      </c>
      <c r="F3165" s="36">
        <v>31580</v>
      </c>
      <c r="G3165" s="3">
        <v>1</v>
      </c>
      <c r="H3165" s="3" t="s">
        <v>1475</v>
      </c>
      <c r="I3165" s="3" t="s">
        <v>12335</v>
      </c>
      <c r="J3165" s="3" t="s">
        <v>12336</v>
      </c>
      <c r="K3165" s="3" t="s">
        <v>5135</v>
      </c>
      <c r="L3165" s="8" t="s">
        <v>9813</v>
      </c>
      <c r="M3165" s="5"/>
      <c r="N3165" s="13" t="s">
        <v>2456</v>
      </c>
      <c r="O3165" s="5">
        <v>45139</v>
      </c>
      <c r="P3165" s="8">
        <v>1</v>
      </c>
      <c r="Q3165" s="9">
        <v>2</v>
      </c>
      <c r="R3165" s="9" t="str">
        <f>IFERROR(VLOOKUP(Tabla2[[#This Row],[CONTRATISTA PRNCIPAL]],Hoja1!$L$5:$M$9,2,FALSE),"CJV")</f>
        <v>CJV</v>
      </c>
      <c r="S3165" s="9" t="str">
        <f>IF(Tabla2[[#This Row],[EMPRESA]]=Tabla2[[#This Row],[CONTRATISTA PRNCIPAL]],"Principal","Secundaria")</f>
        <v>Principal</v>
      </c>
      <c r="T3165" s="10">
        <f>IFERROR(1/COUNTIF(Tabla2[CONTRATISTA PRNCIPAL],Tabla2[[#This Row],[CONTRATISTA PRNCIPAL]]),0)</f>
        <v>6.41025641025641E-3</v>
      </c>
      <c r="U3165" s="33">
        <f ca="1">IF(((TODAY()-Tabla2[[#This Row],[FECHA NACIMIENTO]])/365)&lt;18,"Corregir", IF(((TODAY()-Tabla2[[#This Row],[FECHA NACIMIENTO]])/365)&gt;80, "Corregir",ROUNDDOWN(((TODAY()-Tabla2[[#This Row],[FECHA NACIMIENTO]])/365),0)))</f>
        <v>37</v>
      </c>
      <c r="V316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165" s="34" t="str">
        <f ca="1">+IF(Tabla2[[#This Row],[Edad]]="Corregir","Corregir","Ok")</f>
        <v>Ok</v>
      </c>
      <c r="X3165" s="10" t="str">
        <f>+IFERROR(VLOOKUP(Tabla2[[#This Row],[DISTRITO SEGÚN DNI]],Hoja1!$A$2:$B$55,2,FALSE),"No")</f>
        <v>No</v>
      </c>
      <c r="Y3165" s="10" t="str">
        <f>IF(OR(LOWER(Tabla2[[#This Row],[GENERO]])="masculino", LOWER(Tabla2[[#This Row],[GENERO]])="femenino"),"OK","Corregir")</f>
        <v>OK</v>
      </c>
      <c r="Z3165" s="10" t="str">
        <f>+IF(Tabla2[[#This Row],[Nro. DNI / CE]]="","Corregir",IF(LEN(Tabla2[[#This Row],[Nro. DNI / CE]])&gt;=8,"OK","Corregir"))</f>
        <v>OK</v>
      </c>
      <c r="AA3165" s="10">
        <f>COUNTIF(Tabla2[APELLIDOS Y NOMBRES],Tabla2[[#This Row],[APELLIDOS Y NOMBRES]])</f>
        <v>1</v>
      </c>
      <c r="AB3165" t="str">
        <f ca="1">+IFERROR(IF(Tabla2[[#This Row],[FECHA CESE/BAJA]]="","No Aplica",IF(AND(MONTH(Tabla2[[#This Row],[FECHA CESE/BAJA]])=MONTH(TODAY()-30),YEAR(Tabla2[[#This Row],[FECHA CESE/BAJA]])=YEAR(TODAY())),MONTH(TODAY()-30)&amp;"-"&amp;YEAR(TODAY()),"Borrar")),"No aplica")</f>
        <v>No Aplica</v>
      </c>
      <c r="AC3165" t="str">
        <f ca="1">+IFERROR(IF(Tabla2[[#This Row],[FECHA INICIO DE LABORES EN OBRA]]="","No Aplica",IF(AND(MONTH(Tabla2[[#This Row],[FECHA INICIO DE LABORES EN OBRA]])=MONTH(TODAY()-30),YEAR(Tabla2[[#This Row],[FECHA INICIO DE LABORES EN OBRA]])=YEAR(TODAY())),MONTH(TODAY()-30)&amp;"-"&amp;YEAR(TODAY()),"No Aplica")),"No Aplica")</f>
        <v>8-2023</v>
      </c>
    </row>
    <row r="3166" spans="1:29" x14ac:dyDescent="0.25">
      <c r="A3166" s="2" t="s">
        <v>9248</v>
      </c>
      <c r="B3166" s="3" t="s">
        <v>67</v>
      </c>
      <c r="C3166" s="3" t="s">
        <v>67</v>
      </c>
      <c r="D3166" s="3" t="s">
        <v>7294</v>
      </c>
      <c r="E3166" s="3" t="s">
        <v>7295</v>
      </c>
      <c r="F3166" s="36">
        <v>24390</v>
      </c>
      <c r="G3166" s="3">
        <v>1</v>
      </c>
      <c r="H3166" s="3" t="s">
        <v>3447</v>
      </c>
      <c r="I3166" s="3" t="s">
        <v>4504</v>
      </c>
      <c r="J3166" s="3" t="s">
        <v>7296</v>
      </c>
      <c r="K3166" s="3" t="s">
        <v>1054</v>
      </c>
      <c r="L3166" s="8" t="s">
        <v>9813</v>
      </c>
      <c r="M3166" s="5"/>
      <c r="N3166" s="13" t="s">
        <v>2456</v>
      </c>
      <c r="O3166" s="5">
        <v>42979</v>
      </c>
      <c r="P3166" s="8">
        <v>1</v>
      </c>
      <c r="Q3166" s="9">
        <v>2</v>
      </c>
      <c r="R3166" s="9" t="str">
        <f>IFERROR(VLOOKUP(Tabla2[[#This Row],[CONTRATISTA PRNCIPAL]],Hoja1!$L$5:$M$9,2,FALSE),"CJV")</f>
        <v>CJV</v>
      </c>
      <c r="S3166" s="9" t="str">
        <f>IF(Tabla2[[#This Row],[EMPRESA]]=Tabla2[[#This Row],[CONTRATISTA PRNCIPAL]],"Principal","Secundaria")</f>
        <v>Principal</v>
      </c>
      <c r="T3166" s="10">
        <f>IFERROR(1/COUNTIF(Tabla2[CONTRATISTA PRNCIPAL],Tabla2[[#This Row],[CONTRATISTA PRNCIPAL]]),0)</f>
        <v>6.41025641025641E-3</v>
      </c>
      <c r="U3166" s="33">
        <f ca="1">IF(((TODAY()-Tabla2[[#This Row],[FECHA NACIMIENTO]])/365)&lt;18,"Corregir", IF(((TODAY()-Tabla2[[#This Row],[FECHA NACIMIENTO]])/365)&gt;80, "Corregir",ROUNDDOWN(((TODAY()-Tabla2[[#This Row],[FECHA NACIMIENTO]])/365),0)))</f>
        <v>56</v>
      </c>
      <c r="V316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166" s="34" t="str">
        <f ca="1">+IF(Tabla2[[#This Row],[Edad]]="Corregir","Corregir","Ok")</f>
        <v>Ok</v>
      </c>
      <c r="X3166" s="10" t="str">
        <f>+IFERROR(VLOOKUP(Tabla2[[#This Row],[DISTRITO SEGÚN DNI]],Hoja1!$A$2:$B$55,2,FALSE),"No")</f>
        <v>No</v>
      </c>
      <c r="Y3166" s="10" t="str">
        <f>IF(OR(LOWER(Tabla2[[#This Row],[GENERO]])="masculino", LOWER(Tabla2[[#This Row],[GENERO]])="femenino"),"OK","Corregir")</f>
        <v>OK</v>
      </c>
      <c r="Z3166" s="10" t="str">
        <f>+IF(Tabla2[[#This Row],[Nro. DNI / CE]]="","Corregir",IF(LEN(Tabla2[[#This Row],[Nro. DNI / CE]])&gt;=8,"OK","Corregir"))</f>
        <v>OK</v>
      </c>
      <c r="AA3166" s="10">
        <f>COUNTIF(Tabla2[APELLIDOS Y NOMBRES],Tabla2[[#This Row],[APELLIDOS Y NOMBRES]])</f>
        <v>1</v>
      </c>
      <c r="AB3166" t="str">
        <f ca="1">+IFERROR(IF(Tabla2[[#This Row],[FECHA CESE/BAJA]]="","No Aplica",IF(AND(MONTH(Tabla2[[#This Row],[FECHA CESE/BAJA]])=MONTH(TODAY()-30),YEAR(Tabla2[[#This Row],[FECHA CESE/BAJA]])=YEAR(TODAY())),MONTH(TODAY()-30)&amp;"-"&amp;YEAR(TODAY()),"Borrar")),"No aplica")</f>
        <v>No Aplica</v>
      </c>
      <c r="AC3166" t="str">
        <f ca="1">+IFERROR(IF(Tabla2[[#This Row],[FECHA INICIO DE LABORES EN OBRA]]="","No Aplica",IF(AND(MONTH(Tabla2[[#This Row],[FECHA INICIO DE LABORES EN OBRA]])=MONTH(TODAY()-30),YEAR(Tabla2[[#This Row],[FECHA INICIO DE LABORES EN OBRA]])=YEAR(TODAY())),MONTH(TODAY()-30)&amp;"-"&amp;YEAR(TODAY()),"No Aplica")),"No Aplica")</f>
        <v>No Aplica</v>
      </c>
    </row>
    <row r="3167" spans="1:29" x14ac:dyDescent="0.25">
      <c r="A3167" s="2" t="s">
        <v>9248</v>
      </c>
      <c r="B3167" s="3" t="s">
        <v>67</v>
      </c>
      <c r="C3167" s="3" t="s">
        <v>67</v>
      </c>
      <c r="D3167" s="3">
        <v>47467562</v>
      </c>
      <c r="E3167" s="3" t="s">
        <v>762</v>
      </c>
      <c r="F3167" s="36">
        <v>33536</v>
      </c>
      <c r="G3167" s="3">
        <v>1</v>
      </c>
      <c r="H3167" s="3" t="s">
        <v>7102</v>
      </c>
      <c r="I3167" s="3" t="s">
        <v>6070</v>
      </c>
      <c r="J3167" s="3" t="s">
        <v>12337</v>
      </c>
      <c r="K3167" s="3" t="s">
        <v>12338</v>
      </c>
      <c r="L3167" s="8" t="s">
        <v>9813</v>
      </c>
      <c r="M3167" s="5"/>
      <c r="N3167" s="13" t="s">
        <v>2456</v>
      </c>
      <c r="O3167" s="5">
        <v>44105</v>
      </c>
      <c r="P3167" s="8">
        <v>1</v>
      </c>
      <c r="Q3167" s="9">
        <v>2</v>
      </c>
      <c r="R3167" s="9" t="str">
        <f>IFERROR(VLOOKUP(Tabla2[[#This Row],[CONTRATISTA PRNCIPAL]],Hoja1!$L$5:$M$9,2,FALSE),"CJV")</f>
        <v>CJV</v>
      </c>
      <c r="S3167" s="9" t="str">
        <f>IF(Tabla2[[#This Row],[EMPRESA]]=Tabla2[[#This Row],[CONTRATISTA PRNCIPAL]],"Principal","Secundaria")</f>
        <v>Principal</v>
      </c>
      <c r="T3167" s="10">
        <f>IFERROR(1/COUNTIF(Tabla2[CONTRATISTA PRNCIPAL],Tabla2[[#This Row],[CONTRATISTA PRNCIPAL]]),0)</f>
        <v>6.41025641025641E-3</v>
      </c>
      <c r="U3167" s="33">
        <f ca="1">IF(((TODAY()-Tabla2[[#This Row],[FECHA NACIMIENTO]])/365)&lt;18,"Corregir", IF(((TODAY()-Tabla2[[#This Row],[FECHA NACIMIENTO]])/365)&gt;80, "Corregir",ROUNDDOWN(((TODAY()-Tabla2[[#This Row],[FECHA NACIMIENTO]])/365),0)))</f>
        <v>31</v>
      </c>
      <c r="V316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167" s="34" t="str">
        <f ca="1">+IF(Tabla2[[#This Row],[Edad]]="Corregir","Corregir","Ok")</f>
        <v>Ok</v>
      </c>
      <c r="X3167" s="10" t="str">
        <f>+IFERROR(VLOOKUP(Tabla2[[#This Row],[DISTRITO SEGÚN DNI]],Hoja1!$A$2:$B$55,2,FALSE),"No")</f>
        <v>No</v>
      </c>
      <c r="Y3167" s="10" t="str">
        <f>IF(OR(LOWER(Tabla2[[#This Row],[GENERO]])="masculino", LOWER(Tabla2[[#This Row],[GENERO]])="femenino"),"OK","Corregir")</f>
        <v>OK</v>
      </c>
      <c r="Z3167" s="10" t="str">
        <f>+IF(Tabla2[[#This Row],[Nro. DNI / CE]]="","Corregir",IF(LEN(Tabla2[[#This Row],[Nro. DNI / CE]])&gt;=8,"OK","Corregir"))</f>
        <v>OK</v>
      </c>
      <c r="AA3167" s="10">
        <f>COUNTIF(Tabla2[APELLIDOS Y NOMBRES],Tabla2[[#This Row],[APELLIDOS Y NOMBRES]])</f>
        <v>1</v>
      </c>
      <c r="AB3167" t="str">
        <f ca="1">+IFERROR(IF(Tabla2[[#This Row],[FECHA CESE/BAJA]]="","No Aplica",IF(AND(MONTH(Tabla2[[#This Row],[FECHA CESE/BAJA]])=MONTH(TODAY()-30),YEAR(Tabla2[[#This Row],[FECHA CESE/BAJA]])=YEAR(TODAY())),MONTH(TODAY()-30)&amp;"-"&amp;YEAR(TODAY()),"Borrar")),"No aplica")</f>
        <v>No Aplica</v>
      </c>
      <c r="AC3167" t="str">
        <f ca="1">+IFERROR(IF(Tabla2[[#This Row],[FECHA INICIO DE LABORES EN OBRA]]="","No Aplica",IF(AND(MONTH(Tabla2[[#This Row],[FECHA INICIO DE LABORES EN OBRA]])=MONTH(TODAY()-30),YEAR(Tabla2[[#This Row],[FECHA INICIO DE LABORES EN OBRA]])=YEAR(TODAY())),MONTH(TODAY()-30)&amp;"-"&amp;YEAR(TODAY()),"No Aplica")),"No Aplica")</f>
        <v>No Aplica</v>
      </c>
    </row>
    <row r="3168" spans="1:29" x14ac:dyDescent="0.25">
      <c r="A3168" s="2" t="s">
        <v>9248</v>
      </c>
      <c r="B3168" s="3" t="s">
        <v>67</v>
      </c>
      <c r="C3168" s="3" t="s">
        <v>67</v>
      </c>
      <c r="D3168" s="3" t="s">
        <v>12339</v>
      </c>
      <c r="E3168" s="3" t="s">
        <v>12340</v>
      </c>
      <c r="F3168" s="36">
        <v>34585</v>
      </c>
      <c r="G3168" s="3">
        <v>1</v>
      </c>
      <c r="H3168" s="3" t="s">
        <v>1972</v>
      </c>
      <c r="I3168" s="3" t="s">
        <v>12335</v>
      </c>
      <c r="J3168" s="3" t="s">
        <v>12341</v>
      </c>
      <c r="K3168" s="3" t="s">
        <v>93</v>
      </c>
      <c r="L3168" s="8" t="s">
        <v>9813</v>
      </c>
      <c r="M3168" s="5"/>
      <c r="N3168" s="13" t="s">
        <v>2456</v>
      </c>
      <c r="O3168" s="5">
        <v>45049</v>
      </c>
      <c r="P3168" s="8">
        <v>1</v>
      </c>
      <c r="Q3168" s="9">
        <v>2</v>
      </c>
      <c r="R3168" s="9" t="str">
        <f>IFERROR(VLOOKUP(Tabla2[[#This Row],[CONTRATISTA PRNCIPAL]],Hoja1!$L$5:$M$9,2,FALSE),"CJV")</f>
        <v>CJV</v>
      </c>
      <c r="S3168" s="9" t="str">
        <f>IF(Tabla2[[#This Row],[EMPRESA]]=Tabla2[[#This Row],[CONTRATISTA PRNCIPAL]],"Principal","Secundaria")</f>
        <v>Principal</v>
      </c>
      <c r="T3168" s="10">
        <f>IFERROR(1/COUNTIF(Tabla2[CONTRATISTA PRNCIPAL],Tabla2[[#This Row],[CONTRATISTA PRNCIPAL]]),0)</f>
        <v>6.41025641025641E-3</v>
      </c>
      <c r="U3168" s="33">
        <f ca="1">IF(((TODAY()-Tabla2[[#This Row],[FECHA NACIMIENTO]])/365)&lt;18,"Corregir", IF(((TODAY()-Tabla2[[#This Row],[FECHA NACIMIENTO]])/365)&gt;80, "Corregir",ROUNDDOWN(((TODAY()-Tabla2[[#This Row],[FECHA NACIMIENTO]])/365),0)))</f>
        <v>29</v>
      </c>
      <c r="V316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168" s="34" t="str">
        <f ca="1">+IF(Tabla2[[#This Row],[Edad]]="Corregir","Corregir","Ok")</f>
        <v>Ok</v>
      </c>
      <c r="X3168" s="10" t="str">
        <f>+IFERROR(VLOOKUP(Tabla2[[#This Row],[DISTRITO SEGÚN DNI]],Hoja1!$A$2:$B$55,2,FALSE),"No")</f>
        <v>ATE</v>
      </c>
      <c r="Y3168" s="10" t="str">
        <f>IF(OR(LOWER(Tabla2[[#This Row],[GENERO]])="masculino", LOWER(Tabla2[[#This Row],[GENERO]])="femenino"),"OK","Corregir")</f>
        <v>OK</v>
      </c>
      <c r="Z3168" s="10" t="str">
        <f>+IF(Tabla2[[#This Row],[Nro. DNI / CE]]="","Corregir",IF(LEN(Tabla2[[#This Row],[Nro. DNI / CE]])&gt;=8,"OK","Corregir"))</f>
        <v>OK</v>
      </c>
      <c r="AA3168" s="10">
        <f>COUNTIF(Tabla2[APELLIDOS Y NOMBRES],Tabla2[[#This Row],[APELLIDOS Y NOMBRES]])</f>
        <v>1</v>
      </c>
      <c r="AB3168" t="str">
        <f ca="1">+IFERROR(IF(Tabla2[[#This Row],[FECHA CESE/BAJA]]="","No Aplica",IF(AND(MONTH(Tabla2[[#This Row],[FECHA CESE/BAJA]])=MONTH(TODAY()-30),YEAR(Tabla2[[#This Row],[FECHA CESE/BAJA]])=YEAR(TODAY())),MONTH(TODAY()-30)&amp;"-"&amp;YEAR(TODAY()),"Borrar")),"No aplica")</f>
        <v>No Aplica</v>
      </c>
      <c r="AC3168" t="str">
        <f ca="1">+IFERROR(IF(Tabla2[[#This Row],[FECHA INICIO DE LABORES EN OBRA]]="","No Aplica",IF(AND(MONTH(Tabla2[[#This Row],[FECHA INICIO DE LABORES EN OBRA]])=MONTH(TODAY()-30),YEAR(Tabla2[[#This Row],[FECHA INICIO DE LABORES EN OBRA]])=YEAR(TODAY())),MONTH(TODAY()-30)&amp;"-"&amp;YEAR(TODAY()),"No Aplica")),"No Aplica")</f>
        <v>No Aplica</v>
      </c>
    </row>
    <row r="3169" spans="1:29" x14ac:dyDescent="0.25">
      <c r="A3169" s="2" t="s">
        <v>9248</v>
      </c>
      <c r="B3169" s="3" t="s">
        <v>67</v>
      </c>
      <c r="C3169" s="3" t="s">
        <v>67</v>
      </c>
      <c r="D3169" s="3" t="s">
        <v>7297</v>
      </c>
      <c r="E3169" s="3" t="s">
        <v>7298</v>
      </c>
      <c r="F3169" s="36">
        <v>33199</v>
      </c>
      <c r="G3169" s="3">
        <v>1</v>
      </c>
      <c r="H3169" s="3" t="s">
        <v>7102</v>
      </c>
      <c r="I3169" s="3" t="s">
        <v>4253</v>
      </c>
      <c r="J3169" s="3" t="s">
        <v>7299</v>
      </c>
      <c r="K3169" s="3" t="s">
        <v>1912</v>
      </c>
      <c r="L3169" s="8" t="s">
        <v>9813</v>
      </c>
      <c r="M3169" s="5"/>
      <c r="N3169" s="13" t="s">
        <v>2456</v>
      </c>
      <c r="O3169" s="5">
        <v>43578</v>
      </c>
      <c r="P3169" s="8">
        <v>1</v>
      </c>
      <c r="Q3169" s="9">
        <v>2</v>
      </c>
      <c r="R3169" s="9" t="str">
        <f>IFERROR(VLOOKUP(Tabla2[[#This Row],[CONTRATISTA PRNCIPAL]],Hoja1!$L$5:$M$9,2,FALSE),"CJV")</f>
        <v>CJV</v>
      </c>
      <c r="S3169" s="9" t="str">
        <f>IF(Tabla2[[#This Row],[EMPRESA]]=Tabla2[[#This Row],[CONTRATISTA PRNCIPAL]],"Principal","Secundaria")</f>
        <v>Principal</v>
      </c>
      <c r="T3169" s="10">
        <f>IFERROR(1/COUNTIF(Tabla2[CONTRATISTA PRNCIPAL],Tabla2[[#This Row],[CONTRATISTA PRNCIPAL]]),0)</f>
        <v>6.41025641025641E-3</v>
      </c>
      <c r="U3169" s="33">
        <f ca="1">IF(((TODAY()-Tabla2[[#This Row],[FECHA NACIMIENTO]])/365)&lt;18,"Corregir", IF(((TODAY()-Tabla2[[#This Row],[FECHA NACIMIENTO]])/365)&gt;80, "Corregir",ROUNDDOWN(((TODAY()-Tabla2[[#This Row],[FECHA NACIMIENTO]])/365),0)))</f>
        <v>32</v>
      </c>
      <c r="V316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169" s="34" t="str">
        <f ca="1">+IF(Tabla2[[#This Row],[Edad]]="Corregir","Corregir","Ok")</f>
        <v>Ok</v>
      </c>
      <c r="X3169" s="10" t="str">
        <f>+IFERROR(VLOOKUP(Tabla2[[#This Row],[DISTRITO SEGÚN DNI]],Hoja1!$A$2:$B$55,2,FALSE),"No")</f>
        <v>No</v>
      </c>
      <c r="Y3169" s="10" t="str">
        <f>IF(OR(LOWER(Tabla2[[#This Row],[GENERO]])="masculino", LOWER(Tabla2[[#This Row],[GENERO]])="femenino"),"OK","Corregir")</f>
        <v>OK</v>
      </c>
      <c r="Z3169" s="10" t="str">
        <f>+IF(Tabla2[[#This Row],[Nro. DNI / CE]]="","Corregir",IF(LEN(Tabla2[[#This Row],[Nro. DNI / CE]])&gt;=8,"OK","Corregir"))</f>
        <v>OK</v>
      </c>
      <c r="AA3169" s="10">
        <f>COUNTIF(Tabla2[APELLIDOS Y NOMBRES],Tabla2[[#This Row],[APELLIDOS Y NOMBRES]])</f>
        <v>1</v>
      </c>
      <c r="AB3169" t="str">
        <f ca="1">+IFERROR(IF(Tabla2[[#This Row],[FECHA CESE/BAJA]]="","No Aplica",IF(AND(MONTH(Tabla2[[#This Row],[FECHA CESE/BAJA]])=MONTH(TODAY()-30),YEAR(Tabla2[[#This Row],[FECHA CESE/BAJA]])=YEAR(TODAY())),MONTH(TODAY()-30)&amp;"-"&amp;YEAR(TODAY()),"Borrar")),"No aplica")</f>
        <v>No Aplica</v>
      </c>
      <c r="AC3169" t="str">
        <f ca="1">+IFERROR(IF(Tabla2[[#This Row],[FECHA INICIO DE LABORES EN OBRA]]="","No Aplica",IF(AND(MONTH(Tabla2[[#This Row],[FECHA INICIO DE LABORES EN OBRA]])=MONTH(TODAY()-30),YEAR(Tabla2[[#This Row],[FECHA INICIO DE LABORES EN OBRA]])=YEAR(TODAY())),MONTH(TODAY()-30)&amp;"-"&amp;YEAR(TODAY()),"No Aplica")),"No Aplica")</f>
        <v>No Aplica</v>
      </c>
    </row>
    <row r="3170" spans="1:29" x14ac:dyDescent="0.25">
      <c r="A3170" s="2" t="s">
        <v>9248</v>
      </c>
      <c r="B3170" s="3" t="s">
        <v>67</v>
      </c>
      <c r="C3170" s="3" t="s">
        <v>67</v>
      </c>
      <c r="D3170" s="3" t="s">
        <v>7300</v>
      </c>
      <c r="E3170" s="3" t="s">
        <v>7301</v>
      </c>
      <c r="F3170" s="36">
        <v>31111</v>
      </c>
      <c r="G3170" s="3">
        <v>1</v>
      </c>
      <c r="H3170" s="3" t="s">
        <v>9249</v>
      </c>
      <c r="I3170" s="3" t="s">
        <v>6070</v>
      </c>
      <c r="J3170" s="3" t="s">
        <v>7302</v>
      </c>
      <c r="K3170" s="3" t="s">
        <v>7302</v>
      </c>
      <c r="L3170" s="8" t="s">
        <v>9813</v>
      </c>
      <c r="M3170" s="5"/>
      <c r="N3170" s="13" t="s">
        <v>2456</v>
      </c>
      <c r="O3170" s="5">
        <v>42156</v>
      </c>
      <c r="P3170" s="8">
        <v>1</v>
      </c>
      <c r="Q3170" s="9">
        <v>2</v>
      </c>
      <c r="R3170" s="9" t="str">
        <f>IFERROR(VLOOKUP(Tabla2[[#This Row],[CONTRATISTA PRNCIPAL]],Hoja1!$L$5:$M$9,2,FALSE),"CJV")</f>
        <v>CJV</v>
      </c>
      <c r="S3170" s="9" t="str">
        <f>IF(Tabla2[[#This Row],[EMPRESA]]=Tabla2[[#This Row],[CONTRATISTA PRNCIPAL]],"Principal","Secundaria")</f>
        <v>Principal</v>
      </c>
      <c r="T3170" s="10">
        <f>IFERROR(1/COUNTIF(Tabla2[CONTRATISTA PRNCIPAL],Tabla2[[#This Row],[CONTRATISTA PRNCIPAL]]),0)</f>
        <v>6.41025641025641E-3</v>
      </c>
      <c r="U3170" s="33">
        <f ca="1">IF(((TODAY()-Tabla2[[#This Row],[FECHA NACIMIENTO]])/365)&lt;18,"Corregir", IF(((TODAY()-Tabla2[[#This Row],[FECHA NACIMIENTO]])/365)&gt;80, "Corregir",ROUNDDOWN(((TODAY()-Tabla2[[#This Row],[FECHA NACIMIENTO]])/365),0)))</f>
        <v>38</v>
      </c>
      <c r="V317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170" s="34" t="str">
        <f ca="1">+IF(Tabla2[[#This Row],[Edad]]="Corregir","Corregir","Ok")</f>
        <v>Ok</v>
      </c>
      <c r="X3170" s="10" t="str">
        <f>+IFERROR(VLOOKUP(Tabla2[[#This Row],[DISTRITO SEGÚN DNI]],Hoja1!$A$2:$B$55,2,FALSE),"No")</f>
        <v>No</v>
      </c>
      <c r="Y3170" s="10" t="str">
        <f>IF(OR(LOWER(Tabla2[[#This Row],[GENERO]])="masculino", LOWER(Tabla2[[#This Row],[GENERO]])="femenino"),"OK","Corregir")</f>
        <v>OK</v>
      </c>
      <c r="Z3170" s="10" t="str">
        <f>+IF(Tabla2[[#This Row],[Nro. DNI / CE]]="","Corregir",IF(LEN(Tabla2[[#This Row],[Nro. DNI / CE]])&gt;=8,"OK","Corregir"))</f>
        <v>OK</v>
      </c>
      <c r="AA3170" s="10">
        <f>COUNTIF(Tabla2[APELLIDOS Y NOMBRES],Tabla2[[#This Row],[APELLIDOS Y NOMBRES]])</f>
        <v>1</v>
      </c>
      <c r="AB3170" t="str">
        <f ca="1">+IFERROR(IF(Tabla2[[#This Row],[FECHA CESE/BAJA]]="","No Aplica",IF(AND(MONTH(Tabla2[[#This Row],[FECHA CESE/BAJA]])=MONTH(TODAY()-30),YEAR(Tabla2[[#This Row],[FECHA CESE/BAJA]])=YEAR(TODAY())),MONTH(TODAY()-30)&amp;"-"&amp;YEAR(TODAY()),"Borrar")),"No aplica")</f>
        <v>No Aplica</v>
      </c>
      <c r="AC3170" t="str">
        <f ca="1">+IFERROR(IF(Tabla2[[#This Row],[FECHA INICIO DE LABORES EN OBRA]]="","No Aplica",IF(AND(MONTH(Tabla2[[#This Row],[FECHA INICIO DE LABORES EN OBRA]])=MONTH(TODAY()-30),YEAR(Tabla2[[#This Row],[FECHA INICIO DE LABORES EN OBRA]])=YEAR(TODAY())),MONTH(TODAY()-30)&amp;"-"&amp;YEAR(TODAY()),"No Aplica")),"No Aplica")</f>
        <v>No Aplica</v>
      </c>
    </row>
    <row r="3171" spans="1:29" x14ac:dyDescent="0.25">
      <c r="A3171" s="2" t="s">
        <v>9248</v>
      </c>
      <c r="B3171" s="3" t="s">
        <v>67</v>
      </c>
      <c r="C3171" s="3" t="s">
        <v>67</v>
      </c>
      <c r="D3171" s="3" t="s">
        <v>7303</v>
      </c>
      <c r="E3171" s="3" t="s">
        <v>7304</v>
      </c>
      <c r="F3171" s="36">
        <v>33727</v>
      </c>
      <c r="G3171" s="3">
        <v>1</v>
      </c>
      <c r="H3171" s="3" t="s">
        <v>4686</v>
      </c>
      <c r="I3171" s="3" t="s">
        <v>4504</v>
      </c>
      <c r="J3171" s="3" t="s">
        <v>7305</v>
      </c>
      <c r="K3171" s="3" t="s">
        <v>7305</v>
      </c>
      <c r="L3171" s="8" t="s">
        <v>9813</v>
      </c>
      <c r="M3171" s="5"/>
      <c r="N3171" s="13" t="s">
        <v>2456</v>
      </c>
      <c r="O3171" s="5">
        <v>42727</v>
      </c>
      <c r="P3171" s="8">
        <v>1</v>
      </c>
      <c r="Q3171" s="9">
        <v>2</v>
      </c>
      <c r="R3171" s="9" t="str">
        <f>IFERROR(VLOOKUP(Tabla2[[#This Row],[CONTRATISTA PRNCIPAL]],Hoja1!$L$5:$M$9,2,FALSE),"CJV")</f>
        <v>CJV</v>
      </c>
      <c r="S3171" s="9" t="str">
        <f>IF(Tabla2[[#This Row],[EMPRESA]]=Tabla2[[#This Row],[CONTRATISTA PRNCIPAL]],"Principal","Secundaria")</f>
        <v>Principal</v>
      </c>
      <c r="T3171" s="10">
        <f>IFERROR(1/COUNTIF(Tabla2[CONTRATISTA PRNCIPAL],Tabla2[[#This Row],[CONTRATISTA PRNCIPAL]]),0)</f>
        <v>6.41025641025641E-3</v>
      </c>
      <c r="U3171" s="33">
        <f ca="1">IF(((TODAY()-Tabla2[[#This Row],[FECHA NACIMIENTO]])/365)&lt;18,"Corregir", IF(((TODAY()-Tabla2[[#This Row],[FECHA NACIMIENTO]])/365)&gt;80, "Corregir",ROUNDDOWN(((TODAY()-Tabla2[[#This Row],[FECHA NACIMIENTO]])/365),0)))</f>
        <v>31</v>
      </c>
      <c r="V317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171" s="34" t="str">
        <f ca="1">+IF(Tabla2[[#This Row],[Edad]]="Corregir","Corregir","Ok")</f>
        <v>Ok</v>
      </c>
      <c r="X3171" s="10" t="str">
        <f>+IFERROR(VLOOKUP(Tabla2[[#This Row],[DISTRITO SEGÚN DNI]],Hoja1!$A$2:$B$55,2,FALSE),"No")</f>
        <v>No</v>
      </c>
      <c r="Y3171" s="10" t="str">
        <f>IF(OR(LOWER(Tabla2[[#This Row],[GENERO]])="masculino", LOWER(Tabla2[[#This Row],[GENERO]])="femenino"),"OK","Corregir")</f>
        <v>OK</v>
      </c>
      <c r="Z3171" s="10" t="str">
        <f>+IF(Tabla2[[#This Row],[Nro. DNI / CE]]="","Corregir",IF(LEN(Tabla2[[#This Row],[Nro. DNI / CE]])&gt;=8,"OK","Corregir"))</f>
        <v>OK</v>
      </c>
      <c r="AA3171" s="10">
        <f>COUNTIF(Tabla2[APELLIDOS Y NOMBRES],Tabla2[[#This Row],[APELLIDOS Y NOMBRES]])</f>
        <v>1</v>
      </c>
      <c r="AB3171" t="str">
        <f ca="1">+IFERROR(IF(Tabla2[[#This Row],[FECHA CESE/BAJA]]="","No Aplica",IF(AND(MONTH(Tabla2[[#This Row],[FECHA CESE/BAJA]])=MONTH(TODAY()-30),YEAR(Tabla2[[#This Row],[FECHA CESE/BAJA]])=YEAR(TODAY())),MONTH(TODAY()-30)&amp;"-"&amp;YEAR(TODAY()),"Borrar")),"No aplica")</f>
        <v>No Aplica</v>
      </c>
      <c r="AC3171" t="str">
        <f ca="1">+IFERROR(IF(Tabla2[[#This Row],[FECHA INICIO DE LABORES EN OBRA]]="","No Aplica",IF(AND(MONTH(Tabla2[[#This Row],[FECHA INICIO DE LABORES EN OBRA]])=MONTH(TODAY()-30),YEAR(Tabla2[[#This Row],[FECHA INICIO DE LABORES EN OBRA]])=YEAR(TODAY())),MONTH(TODAY()-30)&amp;"-"&amp;YEAR(TODAY()),"No Aplica")),"No Aplica")</f>
        <v>No Aplica</v>
      </c>
    </row>
    <row r="3172" spans="1:29" x14ac:dyDescent="0.25">
      <c r="A3172" s="2" t="s">
        <v>9248</v>
      </c>
      <c r="B3172" s="3" t="s">
        <v>67</v>
      </c>
      <c r="C3172" s="3" t="s">
        <v>67</v>
      </c>
      <c r="D3172" s="3" t="s">
        <v>12342</v>
      </c>
      <c r="E3172" s="3" t="s">
        <v>12343</v>
      </c>
      <c r="F3172" s="36">
        <v>32289</v>
      </c>
      <c r="G3172" s="3"/>
      <c r="H3172" s="3" t="s">
        <v>1453</v>
      </c>
      <c r="I3172" s="3" t="s">
        <v>7343</v>
      </c>
      <c r="J3172" s="3" t="s">
        <v>12344</v>
      </c>
      <c r="K3172" s="3" t="s">
        <v>34</v>
      </c>
      <c r="L3172" s="8" t="s">
        <v>9813</v>
      </c>
      <c r="M3172" s="5"/>
      <c r="N3172" s="13" t="s">
        <v>2456</v>
      </c>
      <c r="O3172" s="5">
        <v>44995</v>
      </c>
      <c r="P3172" s="8">
        <v>1</v>
      </c>
      <c r="Q3172" s="9">
        <v>4</v>
      </c>
      <c r="R3172" s="9" t="str">
        <f>IFERROR(VLOOKUP(Tabla2[[#This Row],[CONTRATISTA PRNCIPAL]],Hoja1!$L$5:$M$9,2,FALSE),"CJV")</f>
        <v>CJV</v>
      </c>
      <c r="S3172" s="9" t="str">
        <f>IF(Tabla2[[#This Row],[EMPRESA]]=Tabla2[[#This Row],[CONTRATISTA PRNCIPAL]],"Principal","Secundaria")</f>
        <v>Principal</v>
      </c>
      <c r="T3172" s="10">
        <f>IFERROR(1/COUNTIF(Tabla2[CONTRATISTA PRNCIPAL],Tabla2[[#This Row],[CONTRATISTA PRNCIPAL]]),0)</f>
        <v>6.41025641025641E-3</v>
      </c>
      <c r="U3172" s="33">
        <f ca="1">IF(((TODAY()-Tabla2[[#This Row],[FECHA NACIMIENTO]])/365)&lt;18,"Corregir", IF(((TODAY()-Tabla2[[#This Row],[FECHA NACIMIENTO]])/365)&gt;80, "Corregir",ROUNDDOWN(((TODAY()-Tabla2[[#This Row],[FECHA NACIMIENTO]])/365),0)))</f>
        <v>35</v>
      </c>
      <c r="V317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172" s="34" t="str">
        <f ca="1">+IF(Tabla2[[#This Row],[Edad]]="Corregir","Corregir","Ok")</f>
        <v>Ok</v>
      </c>
      <c r="X3172" s="10" t="str">
        <f>+IFERROR(VLOOKUP(Tabla2[[#This Row],[DISTRITO SEGÚN DNI]],Hoja1!$A$2:$B$55,2,FALSE),"No")</f>
        <v>CALLAO</v>
      </c>
      <c r="Y3172" s="10" t="str">
        <f>IF(OR(LOWER(Tabla2[[#This Row],[GENERO]])="masculino", LOWER(Tabla2[[#This Row],[GENERO]])="femenino"),"OK","Corregir")</f>
        <v>OK</v>
      </c>
      <c r="Z3172" s="10" t="str">
        <f>+IF(Tabla2[[#This Row],[Nro. DNI / CE]]="","Corregir",IF(LEN(Tabla2[[#This Row],[Nro. DNI / CE]])&gt;=8,"OK","Corregir"))</f>
        <v>OK</v>
      </c>
      <c r="AA3172" s="10">
        <f>COUNTIF(Tabla2[APELLIDOS Y NOMBRES],Tabla2[[#This Row],[APELLIDOS Y NOMBRES]])</f>
        <v>1</v>
      </c>
      <c r="AB3172" t="str">
        <f ca="1">+IFERROR(IF(Tabla2[[#This Row],[FECHA CESE/BAJA]]="","No Aplica",IF(AND(MONTH(Tabla2[[#This Row],[FECHA CESE/BAJA]])=MONTH(TODAY()-30),YEAR(Tabla2[[#This Row],[FECHA CESE/BAJA]])=YEAR(TODAY())),MONTH(TODAY()-30)&amp;"-"&amp;YEAR(TODAY()),"Borrar")),"No aplica")</f>
        <v>No Aplica</v>
      </c>
      <c r="AC3172" t="str">
        <f ca="1">+IFERROR(IF(Tabla2[[#This Row],[FECHA INICIO DE LABORES EN OBRA]]="","No Aplica",IF(AND(MONTH(Tabla2[[#This Row],[FECHA INICIO DE LABORES EN OBRA]])=MONTH(TODAY()-30),YEAR(Tabla2[[#This Row],[FECHA INICIO DE LABORES EN OBRA]])=YEAR(TODAY())),MONTH(TODAY()-30)&amp;"-"&amp;YEAR(TODAY()),"No Aplica")),"No Aplica")</f>
        <v>No Aplica</v>
      </c>
    </row>
    <row r="3173" spans="1:29" x14ac:dyDescent="0.25">
      <c r="A3173" s="2" t="s">
        <v>9248</v>
      </c>
      <c r="B3173" s="3" t="s">
        <v>67</v>
      </c>
      <c r="C3173" s="3" t="s">
        <v>67</v>
      </c>
      <c r="D3173" s="3" t="s">
        <v>7306</v>
      </c>
      <c r="E3173" s="3" t="s">
        <v>7307</v>
      </c>
      <c r="F3173" s="36">
        <v>25741</v>
      </c>
      <c r="G3173" s="3"/>
      <c r="H3173" s="3" t="s">
        <v>1469</v>
      </c>
      <c r="I3173" s="3" t="s">
        <v>4504</v>
      </c>
      <c r="J3173" s="3" t="s">
        <v>12345</v>
      </c>
      <c r="K3173" s="3" t="s">
        <v>1042</v>
      </c>
      <c r="L3173" s="8" t="s">
        <v>9813</v>
      </c>
      <c r="M3173" s="5"/>
      <c r="N3173" s="13" t="s">
        <v>2456</v>
      </c>
      <c r="O3173" s="5">
        <v>43460</v>
      </c>
      <c r="P3173" s="8">
        <v>1</v>
      </c>
      <c r="Q3173" s="9">
        <v>4</v>
      </c>
      <c r="R3173" s="9" t="str">
        <f>IFERROR(VLOOKUP(Tabla2[[#This Row],[CONTRATISTA PRNCIPAL]],Hoja1!$L$5:$M$9,2,FALSE),"CJV")</f>
        <v>CJV</v>
      </c>
      <c r="S3173" s="9" t="str">
        <f>IF(Tabla2[[#This Row],[EMPRESA]]=Tabla2[[#This Row],[CONTRATISTA PRNCIPAL]],"Principal","Secundaria")</f>
        <v>Principal</v>
      </c>
      <c r="T3173" s="10">
        <f>IFERROR(1/COUNTIF(Tabla2[CONTRATISTA PRNCIPAL],Tabla2[[#This Row],[CONTRATISTA PRNCIPAL]]),0)</f>
        <v>6.41025641025641E-3</v>
      </c>
      <c r="U3173" s="33">
        <f ca="1">IF(((TODAY()-Tabla2[[#This Row],[FECHA NACIMIENTO]])/365)&lt;18,"Corregir", IF(((TODAY()-Tabla2[[#This Row],[FECHA NACIMIENTO]])/365)&gt;80, "Corregir",ROUNDDOWN(((TODAY()-Tabla2[[#This Row],[FECHA NACIMIENTO]])/365),0)))</f>
        <v>53</v>
      </c>
      <c r="V317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173" s="34" t="str">
        <f ca="1">+IF(Tabla2[[#This Row],[Edad]]="Corregir","Corregir","Ok")</f>
        <v>Ok</v>
      </c>
      <c r="X3173" s="10" t="str">
        <f>+IFERROR(VLOOKUP(Tabla2[[#This Row],[DISTRITO SEGÚN DNI]],Hoja1!$A$2:$B$55,2,FALSE),"No")</f>
        <v>No</v>
      </c>
      <c r="Y3173" s="10" t="str">
        <f>IF(OR(LOWER(Tabla2[[#This Row],[GENERO]])="masculino", LOWER(Tabla2[[#This Row],[GENERO]])="femenino"),"OK","Corregir")</f>
        <v>OK</v>
      </c>
      <c r="Z3173" s="10" t="str">
        <f>+IF(Tabla2[[#This Row],[Nro. DNI / CE]]="","Corregir",IF(LEN(Tabla2[[#This Row],[Nro. DNI / CE]])&gt;=8,"OK","Corregir"))</f>
        <v>OK</v>
      </c>
      <c r="AA3173" s="10">
        <f>COUNTIF(Tabla2[APELLIDOS Y NOMBRES],Tabla2[[#This Row],[APELLIDOS Y NOMBRES]])</f>
        <v>1</v>
      </c>
      <c r="AB3173" t="str">
        <f ca="1">+IFERROR(IF(Tabla2[[#This Row],[FECHA CESE/BAJA]]="","No Aplica",IF(AND(MONTH(Tabla2[[#This Row],[FECHA CESE/BAJA]])=MONTH(TODAY()-30),YEAR(Tabla2[[#This Row],[FECHA CESE/BAJA]])=YEAR(TODAY())),MONTH(TODAY()-30)&amp;"-"&amp;YEAR(TODAY()),"Borrar")),"No aplica")</f>
        <v>No Aplica</v>
      </c>
      <c r="AC3173" t="str">
        <f ca="1">+IFERROR(IF(Tabla2[[#This Row],[FECHA INICIO DE LABORES EN OBRA]]="","No Aplica",IF(AND(MONTH(Tabla2[[#This Row],[FECHA INICIO DE LABORES EN OBRA]])=MONTH(TODAY()-30),YEAR(Tabla2[[#This Row],[FECHA INICIO DE LABORES EN OBRA]])=YEAR(TODAY())),MONTH(TODAY()-30)&amp;"-"&amp;YEAR(TODAY()),"No Aplica")),"No Aplica")</f>
        <v>No Aplica</v>
      </c>
    </row>
    <row r="3174" spans="1:29" x14ac:dyDescent="0.25">
      <c r="A3174" s="2" t="s">
        <v>9248</v>
      </c>
      <c r="B3174" s="3" t="s">
        <v>67</v>
      </c>
      <c r="C3174" s="3" t="s">
        <v>67</v>
      </c>
      <c r="D3174" s="3" t="s">
        <v>12346</v>
      </c>
      <c r="E3174" s="3" t="s">
        <v>12347</v>
      </c>
      <c r="F3174" s="36">
        <v>30859</v>
      </c>
      <c r="G3174" s="3"/>
      <c r="H3174" s="3" t="s">
        <v>1476</v>
      </c>
      <c r="I3174" s="3" t="s">
        <v>7343</v>
      </c>
      <c r="J3174" s="3" t="s">
        <v>12348</v>
      </c>
      <c r="K3174" s="3" t="s">
        <v>1210</v>
      </c>
      <c r="L3174" s="8" t="s">
        <v>9813</v>
      </c>
      <c r="M3174" s="5"/>
      <c r="N3174" s="13" t="s">
        <v>2456</v>
      </c>
      <c r="O3174" s="5">
        <v>44901</v>
      </c>
      <c r="P3174" s="8">
        <v>1</v>
      </c>
      <c r="Q3174" s="9">
        <v>4</v>
      </c>
      <c r="R3174" s="9" t="str">
        <f>IFERROR(VLOOKUP(Tabla2[[#This Row],[CONTRATISTA PRNCIPAL]],Hoja1!$L$5:$M$9,2,FALSE),"CJV")</f>
        <v>CJV</v>
      </c>
      <c r="S3174" s="9" t="str">
        <f>IF(Tabla2[[#This Row],[EMPRESA]]=Tabla2[[#This Row],[CONTRATISTA PRNCIPAL]],"Principal","Secundaria")</f>
        <v>Principal</v>
      </c>
      <c r="T3174" s="10">
        <f>IFERROR(1/COUNTIF(Tabla2[CONTRATISTA PRNCIPAL],Tabla2[[#This Row],[CONTRATISTA PRNCIPAL]]),0)</f>
        <v>6.41025641025641E-3</v>
      </c>
      <c r="U3174" s="33">
        <f ca="1">IF(((TODAY()-Tabla2[[#This Row],[FECHA NACIMIENTO]])/365)&lt;18,"Corregir", IF(((TODAY()-Tabla2[[#This Row],[FECHA NACIMIENTO]])/365)&gt;80, "Corregir",ROUNDDOWN(((TODAY()-Tabla2[[#This Row],[FECHA NACIMIENTO]])/365),0)))</f>
        <v>39</v>
      </c>
      <c r="V317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174" s="34" t="str">
        <f ca="1">+IF(Tabla2[[#This Row],[Edad]]="Corregir","Corregir","Ok")</f>
        <v>Ok</v>
      </c>
      <c r="X3174" s="10" t="str">
        <f>+IFERROR(VLOOKUP(Tabla2[[#This Row],[DISTRITO SEGÚN DNI]],Hoja1!$A$2:$B$55,2,FALSE),"No")</f>
        <v>No</v>
      </c>
      <c r="Y3174" s="10" t="str">
        <f>IF(OR(LOWER(Tabla2[[#This Row],[GENERO]])="masculino", LOWER(Tabla2[[#This Row],[GENERO]])="femenino"),"OK","Corregir")</f>
        <v>OK</v>
      </c>
      <c r="Z3174" s="10" t="str">
        <f>+IF(Tabla2[[#This Row],[Nro. DNI / CE]]="","Corregir",IF(LEN(Tabla2[[#This Row],[Nro. DNI / CE]])&gt;=8,"OK","Corregir"))</f>
        <v>OK</v>
      </c>
      <c r="AA3174" s="10">
        <f>COUNTIF(Tabla2[APELLIDOS Y NOMBRES],Tabla2[[#This Row],[APELLIDOS Y NOMBRES]])</f>
        <v>1</v>
      </c>
      <c r="AB3174" t="str">
        <f ca="1">+IFERROR(IF(Tabla2[[#This Row],[FECHA CESE/BAJA]]="","No Aplica",IF(AND(MONTH(Tabla2[[#This Row],[FECHA CESE/BAJA]])=MONTH(TODAY()-30),YEAR(Tabla2[[#This Row],[FECHA CESE/BAJA]])=YEAR(TODAY())),MONTH(TODAY()-30)&amp;"-"&amp;YEAR(TODAY()),"Borrar")),"No aplica")</f>
        <v>No Aplica</v>
      </c>
      <c r="AC3174" t="str">
        <f ca="1">+IFERROR(IF(Tabla2[[#This Row],[FECHA INICIO DE LABORES EN OBRA]]="","No Aplica",IF(AND(MONTH(Tabla2[[#This Row],[FECHA INICIO DE LABORES EN OBRA]])=MONTH(TODAY()-30),YEAR(Tabla2[[#This Row],[FECHA INICIO DE LABORES EN OBRA]])=YEAR(TODAY())),MONTH(TODAY()-30)&amp;"-"&amp;YEAR(TODAY()),"No Aplica")),"No Aplica")</f>
        <v>No Aplica</v>
      </c>
    </row>
    <row r="3175" spans="1:29" x14ac:dyDescent="0.25">
      <c r="A3175" s="2" t="s">
        <v>9248</v>
      </c>
      <c r="B3175" s="3" t="s">
        <v>67</v>
      </c>
      <c r="C3175" s="3" t="s">
        <v>67</v>
      </c>
      <c r="D3175" s="3" t="s">
        <v>12349</v>
      </c>
      <c r="E3175" s="3" t="s">
        <v>12350</v>
      </c>
      <c r="F3175" s="36">
        <v>31845</v>
      </c>
      <c r="G3175" s="3"/>
      <c r="H3175" s="3" t="s">
        <v>1469</v>
      </c>
      <c r="I3175" s="3" t="s">
        <v>4253</v>
      </c>
      <c r="J3175" s="3" t="s">
        <v>12351</v>
      </c>
      <c r="K3175" s="3" t="s">
        <v>5662</v>
      </c>
      <c r="L3175" s="8" t="s">
        <v>9813</v>
      </c>
      <c r="M3175" s="5"/>
      <c r="N3175" s="13" t="s">
        <v>2456</v>
      </c>
      <c r="O3175" s="5">
        <v>45016</v>
      </c>
      <c r="P3175" s="8">
        <v>1</v>
      </c>
      <c r="Q3175" s="9">
        <v>4</v>
      </c>
      <c r="R3175" s="9" t="str">
        <f>IFERROR(VLOOKUP(Tabla2[[#This Row],[CONTRATISTA PRNCIPAL]],Hoja1!$L$5:$M$9,2,FALSE),"CJV")</f>
        <v>CJV</v>
      </c>
      <c r="S3175" s="9" t="str">
        <f>IF(Tabla2[[#This Row],[EMPRESA]]=Tabla2[[#This Row],[CONTRATISTA PRNCIPAL]],"Principal","Secundaria")</f>
        <v>Principal</v>
      </c>
      <c r="T3175" s="10">
        <f>IFERROR(1/COUNTIF(Tabla2[CONTRATISTA PRNCIPAL],Tabla2[[#This Row],[CONTRATISTA PRNCIPAL]]),0)</f>
        <v>6.41025641025641E-3</v>
      </c>
      <c r="U3175" s="33">
        <f ca="1">IF(((TODAY()-Tabla2[[#This Row],[FECHA NACIMIENTO]])/365)&lt;18,"Corregir", IF(((TODAY()-Tabla2[[#This Row],[FECHA NACIMIENTO]])/365)&gt;80, "Corregir",ROUNDDOWN(((TODAY()-Tabla2[[#This Row],[FECHA NACIMIENTO]])/365),0)))</f>
        <v>36</v>
      </c>
      <c r="V317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175" s="34" t="str">
        <f ca="1">+IF(Tabla2[[#This Row],[Edad]]="Corregir","Corregir","Ok")</f>
        <v>Ok</v>
      </c>
      <c r="X3175" s="10" t="str">
        <f>+IFERROR(VLOOKUP(Tabla2[[#This Row],[DISTRITO SEGÚN DNI]],Hoja1!$A$2:$B$55,2,FALSE),"No")</f>
        <v>No</v>
      </c>
      <c r="Y3175" s="10" t="str">
        <f>IF(OR(LOWER(Tabla2[[#This Row],[GENERO]])="masculino", LOWER(Tabla2[[#This Row],[GENERO]])="femenino"),"OK","Corregir")</f>
        <v>OK</v>
      </c>
      <c r="Z3175" s="10" t="str">
        <f>+IF(Tabla2[[#This Row],[Nro. DNI / CE]]="","Corregir",IF(LEN(Tabla2[[#This Row],[Nro. DNI / CE]])&gt;=8,"OK","Corregir"))</f>
        <v>OK</v>
      </c>
      <c r="AA3175" s="10">
        <f>COUNTIF(Tabla2[APELLIDOS Y NOMBRES],Tabla2[[#This Row],[APELLIDOS Y NOMBRES]])</f>
        <v>1</v>
      </c>
      <c r="AB3175" t="str">
        <f ca="1">+IFERROR(IF(Tabla2[[#This Row],[FECHA CESE/BAJA]]="","No Aplica",IF(AND(MONTH(Tabla2[[#This Row],[FECHA CESE/BAJA]])=MONTH(TODAY()-30),YEAR(Tabla2[[#This Row],[FECHA CESE/BAJA]])=YEAR(TODAY())),MONTH(TODAY()-30)&amp;"-"&amp;YEAR(TODAY()),"Borrar")),"No aplica")</f>
        <v>No Aplica</v>
      </c>
      <c r="AC3175" t="str">
        <f ca="1">+IFERROR(IF(Tabla2[[#This Row],[FECHA INICIO DE LABORES EN OBRA]]="","No Aplica",IF(AND(MONTH(Tabla2[[#This Row],[FECHA INICIO DE LABORES EN OBRA]])=MONTH(TODAY()-30),YEAR(Tabla2[[#This Row],[FECHA INICIO DE LABORES EN OBRA]])=YEAR(TODAY())),MONTH(TODAY()-30)&amp;"-"&amp;YEAR(TODAY()),"No Aplica")),"No Aplica")</f>
        <v>No Aplica</v>
      </c>
    </row>
    <row r="3176" spans="1:29" x14ac:dyDescent="0.25">
      <c r="A3176" s="2" t="s">
        <v>9248</v>
      </c>
      <c r="B3176" s="3" t="s">
        <v>67</v>
      </c>
      <c r="C3176" s="3" t="s">
        <v>67</v>
      </c>
      <c r="D3176" s="3" t="s">
        <v>12352</v>
      </c>
      <c r="E3176" s="3" t="s">
        <v>12353</v>
      </c>
      <c r="F3176" s="36">
        <v>26720</v>
      </c>
      <c r="G3176" s="3"/>
      <c r="H3176" s="3" t="s">
        <v>1476</v>
      </c>
      <c r="I3176" s="3" t="s">
        <v>4253</v>
      </c>
      <c r="J3176" s="3" t="s">
        <v>12354</v>
      </c>
      <c r="K3176" s="3" t="s">
        <v>1077</v>
      </c>
      <c r="L3176" s="8" t="s">
        <v>9813</v>
      </c>
      <c r="M3176" s="5"/>
      <c r="N3176" s="13" t="s">
        <v>2456</v>
      </c>
      <c r="O3176" s="5">
        <v>45070</v>
      </c>
      <c r="P3176" s="8">
        <v>1</v>
      </c>
      <c r="Q3176" s="9">
        <v>4</v>
      </c>
      <c r="R3176" s="9" t="str">
        <f>IFERROR(VLOOKUP(Tabla2[[#This Row],[CONTRATISTA PRNCIPAL]],Hoja1!$L$5:$M$9,2,FALSE),"CJV")</f>
        <v>CJV</v>
      </c>
      <c r="S3176" s="9" t="str">
        <f>IF(Tabla2[[#This Row],[EMPRESA]]=Tabla2[[#This Row],[CONTRATISTA PRNCIPAL]],"Principal","Secundaria")</f>
        <v>Principal</v>
      </c>
      <c r="T3176" s="10">
        <f>IFERROR(1/COUNTIF(Tabla2[CONTRATISTA PRNCIPAL],Tabla2[[#This Row],[CONTRATISTA PRNCIPAL]]),0)</f>
        <v>6.41025641025641E-3</v>
      </c>
      <c r="U3176" s="33">
        <f ca="1">IF(((TODAY()-Tabla2[[#This Row],[FECHA NACIMIENTO]])/365)&lt;18,"Corregir", IF(((TODAY()-Tabla2[[#This Row],[FECHA NACIMIENTO]])/365)&gt;80, "Corregir",ROUNDDOWN(((TODAY()-Tabla2[[#This Row],[FECHA NACIMIENTO]])/365),0)))</f>
        <v>50</v>
      </c>
      <c r="V317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176" s="34" t="str">
        <f ca="1">+IF(Tabla2[[#This Row],[Edad]]="Corregir","Corregir","Ok")</f>
        <v>Ok</v>
      </c>
      <c r="X3176" s="10" t="str">
        <f>+IFERROR(VLOOKUP(Tabla2[[#This Row],[DISTRITO SEGÚN DNI]],Hoja1!$A$2:$B$55,2,FALSE),"No")</f>
        <v>No</v>
      </c>
      <c r="Y3176" s="10" t="str">
        <f>IF(OR(LOWER(Tabla2[[#This Row],[GENERO]])="masculino", LOWER(Tabla2[[#This Row],[GENERO]])="femenino"),"OK","Corregir")</f>
        <v>OK</v>
      </c>
      <c r="Z3176" s="10" t="str">
        <f>+IF(Tabla2[[#This Row],[Nro. DNI / CE]]="","Corregir",IF(LEN(Tabla2[[#This Row],[Nro. DNI / CE]])&gt;=8,"OK","Corregir"))</f>
        <v>OK</v>
      </c>
      <c r="AA3176" s="10">
        <f>COUNTIF(Tabla2[APELLIDOS Y NOMBRES],Tabla2[[#This Row],[APELLIDOS Y NOMBRES]])</f>
        <v>1</v>
      </c>
      <c r="AB3176" t="str">
        <f ca="1">+IFERROR(IF(Tabla2[[#This Row],[FECHA CESE/BAJA]]="","No Aplica",IF(AND(MONTH(Tabla2[[#This Row],[FECHA CESE/BAJA]])=MONTH(TODAY()-30),YEAR(Tabla2[[#This Row],[FECHA CESE/BAJA]])=YEAR(TODAY())),MONTH(TODAY()-30)&amp;"-"&amp;YEAR(TODAY()),"Borrar")),"No aplica")</f>
        <v>No Aplica</v>
      </c>
      <c r="AC3176" t="str">
        <f ca="1">+IFERROR(IF(Tabla2[[#This Row],[FECHA INICIO DE LABORES EN OBRA]]="","No Aplica",IF(AND(MONTH(Tabla2[[#This Row],[FECHA INICIO DE LABORES EN OBRA]])=MONTH(TODAY()-30),YEAR(Tabla2[[#This Row],[FECHA INICIO DE LABORES EN OBRA]])=YEAR(TODAY())),MONTH(TODAY()-30)&amp;"-"&amp;YEAR(TODAY()),"No Aplica")),"No Aplica")</f>
        <v>No Aplica</v>
      </c>
    </row>
    <row r="3177" spans="1:29" x14ac:dyDescent="0.25">
      <c r="A3177" s="2" t="s">
        <v>9248</v>
      </c>
      <c r="B3177" s="3" t="s">
        <v>67</v>
      </c>
      <c r="C3177" s="3" t="s">
        <v>67</v>
      </c>
      <c r="D3177" s="3" t="s">
        <v>12355</v>
      </c>
      <c r="E3177" s="3" t="s">
        <v>12356</v>
      </c>
      <c r="F3177" s="36">
        <v>27379</v>
      </c>
      <c r="G3177" s="3"/>
      <c r="H3177" s="3" t="s">
        <v>1469</v>
      </c>
      <c r="I3177" s="3" t="s">
        <v>7343</v>
      </c>
      <c r="J3177" s="3" t="s">
        <v>12357</v>
      </c>
      <c r="K3177" s="3" t="s">
        <v>537</v>
      </c>
      <c r="L3177" s="8" t="s">
        <v>9813</v>
      </c>
      <c r="M3177" s="5"/>
      <c r="N3177" s="13" t="s">
        <v>2456</v>
      </c>
      <c r="O3177" s="5">
        <v>44896</v>
      </c>
      <c r="P3177" s="8">
        <v>1</v>
      </c>
      <c r="Q3177" s="9">
        <v>4</v>
      </c>
      <c r="R3177" s="9" t="str">
        <f>IFERROR(VLOOKUP(Tabla2[[#This Row],[CONTRATISTA PRNCIPAL]],Hoja1!$L$5:$M$9,2,FALSE),"CJV")</f>
        <v>CJV</v>
      </c>
      <c r="S3177" s="9" t="str">
        <f>IF(Tabla2[[#This Row],[EMPRESA]]=Tabla2[[#This Row],[CONTRATISTA PRNCIPAL]],"Principal","Secundaria")</f>
        <v>Principal</v>
      </c>
      <c r="T3177" s="10">
        <f>IFERROR(1/COUNTIF(Tabla2[CONTRATISTA PRNCIPAL],Tabla2[[#This Row],[CONTRATISTA PRNCIPAL]]),0)</f>
        <v>6.41025641025641E-3</v>
      </c>
      <c r="U3177" s="33">
        <f ca="1">IF(((TODAY()-Tabla2[[#This Row],[FECHA NACIMIENTO]])/365)&lt;18,"Corregir", IF(((TODAY()-Tabla2[[#This Row],[FECHA NACIMIENTO]])/365)&gt;80, "Corregir",ROUNDDOWN(((TODAY()-Tabla2[[#This Row],[FECHA NACIMIENTO]])/365),0)))</f>
        <v>48</v>
      </c>
      <c r="V317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177" s="34" t="str">
        <f ca="1">+IF(Tabla2[[#This Row],[Edad]]="Corregir","Corregir","Ok")</f>
        <v>Ok</v>
      </c>
      <c r="X3177" s="10" t="str">
        <f>+IFERROR(VLOOKUP(Tabla2[[#This Row],[DISTRITO SEGÚN DNI]],Hoja1!$A$2:$B$55,2,FALSE),"No")</f>
        <v>SANTA ANITA</v>
      </c>
      <c r="Y3177" s="10" t="str">
        <f>IF(OR(LOWER(Tabla2[[#This Row],[GENERO]])="masculino", LOWER(Tabla2[[#This Row],[GENERO]])="femenino"),"OK","Corregir")</f>
        <v>OK</v>
      </c>
      <c r="Z3177" s="10" t="str">
        <f>+IF(Tabla2[[#This Row],[Nro. DNI / CE]]="","Corregir",IF(LEN(Tabla2[[#This Row],[Nro. DNI / CE]])&gt;=8,"OK","Corregir"))</f>
        <v>OK</v>
      </c>
      <c r="AA3177" s="10">
        <f>COUNTIF(Tabla2[APELLIDOS Y NOMBRES],Tabla2[[#This Row],[APELLIDOS Y NOMBRES]])</f>
        <v>1</v>
      </c>
      <c r="AB3177" t="str">
        <f ca="1">+IFERROR(IF(Tabla2[[#This Row],[FECHA CESE/BAJA]]="","No Aplica",IF(AND(MONTH(Tabla2[[#This Row],[FECHA CESE/BAJA]])=MONTH(TODAY()-30),YEAR(Tabla2[[#This Row],[FECHA CESE/BAJA]])=YEAR(TODAY())),MONTH(TODAY()-30)&amp;"-"&amp;YEAR(TODAY()),"Borrar")),"No aplica")</f>
        <v>No Aplica</v>
      </c>
      <c r="AC3177" t="str">
        <f ca="1">+IFERROR(IF(Tabla2[[#This Row],[FECHA INICIO DE LABORES EN OBRA]]="","No Aplica",IF(AND(MONTH(Tabla2[[#This Row],[FECHA INICIO DE LABORES EN OBRA]])=MONTH(TODAY()-30),YEAR(Tabla2[[#This Row],[FECHA INICIO DE LABORES EN OBRA]])=YEAR(TODAY())),MONTH(TODAY()-30)&amp;"-"&amp;YEAR(TODAY()),"No Aplica")),"No Aplica")</f>
        <v>No Aplica</v>
      </c>
    </row>
    <row r="3178" spans="1:29" x14ac:dyDescent="0.25">
      <c r="A3178" s="2" t="s">
        <v>9248</v>
      </c>
      <c r="B3178" s="3" t="s">
        <v>67</v>
      </c>
      <c r="C3178" s="3" t="s">
        <v>67</v>
      </c>
      <c r="D3178" s="3" t="s">
        <v>12358</v>
      </c>
      <c r="E3178" s="3" t="s">
        <v>12359</v>
      </c>
      <c r="F3178" s="36">
        <v>22934</v>
      </c>
      <c r="G3178" s="3"/>
      <c r="H3178" s="3" t="s">
        <v>1469</v>
      </c>
      <c r="I3178" s="3" t="s">
        <v>7343</v>
      </c>
      <c r="J3178" s="3" t="s">
        <v>12341</v>
      </c>
      <c r="K3178" s="3" t="s">
        <v>1538</v>
      </c>
      <c r="L3178" s="8" t="s">
        <v>9813</v>
      </c>
      <c r="M3178" s="5"/>
      <c r="N3178" s="13" t="s">
        <v>2456</v>
      </c>
      <c r="O3178" s="5">
        <v>44893</v>
      </c>
      <c r="P3178" s="8">
        <v>1</v>
      </c>
      <c r="Q3178" s="9">
        <v>4</v>
      </c>
      <c r="R3178" s="9" t="str">
        <f>IFERROR(VLOOKUP(Tabla2[[#This Row],[CONTRATISTA PRNCIPAL]],Hoja1!$L$5:$M$9,2,FALSE),"CJV")</f>
        <v>CJV</v>
      </c>
      <c r="S3178" s="9" t="str">
        <f>IF(Tabla2[[#This Row],[EMPRESA]]=Tabla2[[#This Row],[CONTRATISTA PRNCIPAL]],"Principal","Secundaria")</f>
        <v>Principal</v>
      </c>
      <c r="T3178" s="10">
        <f>IFERROR(1/COUNTIF(Tabla2[CONTRATISTA PRNCIPAL],Tabla2[[#This Row],[CONTRATISTA PRNCIPAL]]),0)</f>
        <v>6.41025641025641E-3</v>
      </c>
      <c r="U3178" s="33">
        <f ca="1">IF(((TODAY()-Tabla2[[#This Row],[FECHA NACIMIENTO]])/365)&lt;18,"Corregir", IF(((TODAY()-Tabla2[[#This Row],[FECHA NACIMIENTO]])/365)&gt;80, "Corregir",ROUNDDOWN(((TODAY()-Tabla2[[#This Row],[FECHA NACIMIENTO]])/365),0)))</f>
        <v>60</v>
      </c>
      <c r="V317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3178" s="34" t="str">
        <f ca="1">+IF(Tabla2[[#This Row],[Edad]]="Corregir","Corregir","Ok")</f>
        <v>Ok</v>
      </c>
      <c r="X3178" s="10" t="str">
        <f>+IFERROR(VLOOKUP(Tabla2[[#This Row],[DISTRITO SEGÚN DNI]],Hoja1!$A$2:$B$55,2,FALSE),"No")</f>
        <v>No</v>
      </c>
      <c r="Y3178" s="10" t="str">
        <f>IF(OR(LOWER(Tabla2[[#This Row],[GENERO]])="masculino", LOWER(Tabla2[[#This Row],[GENERO]])="femenino"),"OK","Corregir")</f>
        <v>OK</v>
      </c>
      <c r="Z3178" s="10" t="str">
        <f>+IF(Tabla2[[#This Row],[Nro. DNI / CE]]="","Corregir",IF(LEN(Tabla2[[#This Row],[Nro. DNI / CE]])&gt;=8,"OK","Corregir"))</f>
        <v>OK</v>
      </c>
      <c r="AA3178" s="10">
        <f>COUNTIF(Tabla2[APELLIDOS Y NOMBRES],Tabla2[[#This Row],[APELLIDOS Y NOMBRES]])</f>
        <v>1</v>
      </c>
      <c r="AB3178" t="str">
        <f ca="1">+IFERROR(IF(Tabla2[[#This Row],[FECHA CESE/BAJA]]="","No Aplica",IF(AND(MONTH(Tabla2[[#This Row],[FECHA CESE/BAJA]])=MONTH(TODAY()-30),YEAR(Tabla2[[#This Row],[FECHA CESE/BAJA]])=YEAR(TODAY())),MONTH(TODAY()-30)&amp;"-"&amp;YEAR(TODAY()),"Borrar")),"No aplica")</f>
        <v>No Aplica</v>
      </c>
      <c r="AC3178" t="str">
        <f ca="1">+IFERROR(IF(Tabla2[[#This Row],[FECHA INICIO DE LABORES EN OBRA]]="","No Aplica",IF(AND(MONTH(Tabla2[[#This Row],[FECHA INICIO DE LABORES EN OBRA]])=MONTH(TODAY()-30),YEAR(Tabla2[[#This Row],[FECHA INICIO DE LABORES EN OBRA]])=YEAR(TODAY())),MONTH(TODAY()-30)&amp;"-"&amp;YEAR(TODAY()),"No Aplica")),"No Aplica")</f>
        <v>No Aplica</v>
      </c>
    </row>
    <row r="3179" spans="1:29" x14ac:dyDescent="0.25">
      <c r="A3179" s="2" t="s">
        <v>9248</v>
      </c>
      <c r="B3179" s="3" t="s">
        <v>67</v>
      </c>
      <c r="C3179" s="3" t="s">
        <v>67</v>
      </c>
      <c r="D3179" s="3" t="s">
        <v>7308</v>
      </c>
      <c r="E3179" s="3" t="s">
        <v>7309</v>
      </c>
      <c r="F3179" s="36">
        <v>31459</v>
      </c>
      <c r="G3179" s="3"/>
      <c r="H3179" s="3" t="s">
        <v>1469</v>
      </c>
      <c r="I3179" s="3" t="s">
        <v>4253</v>
      </c>
      <c r="J3179" s="3" t="s">
        <v>12360</v>
      </c>
      <c r="K3179" s="3" t="s">
        <v>1063</v>
      </c>
      <c r="L3179" s="8" t="s">
        <v>9813</v>
      </c>
      <c r="M3179" s="5"/>
      <c r="N3179" s="13" t="s">
        <v>2456</v>
      </c>
      <c r="O3179" s="5">
        <v>43524</v>
      </c>
      <c r="P3179" s="8">
        <v>1</v>
      </c>
      <c r="Q3179" s="9">
        <v>4</v>
      </c>
      <c r="R3179" s="9" t="str">
        <f>IFERROR(VLOOKUP(Tabla2[[#This Row],[CONTRATISTA PRNCIPAL]],Hoja1!$L$5:$M$9,2,FALSE),"CJV")</f>
        <v>CJV</v>
      </c>
      <c r="S3179" s="9" t="str">
        <f>IF(Tabla2[[#This Row],[EMPRESA]]=Tabla2[[#This Row],[CONTRATISTA PRNCIPAL]],"Principal","Secundaria")</f>
        <v>Principal</v>
      </c>
      <c r="T3179" s="10">
        <f>IFERROR(1/COUNTIF(Tabla2[CONTRATISTA PRNCIPAL],Tabla2[[#This Row],[CONTRATISTA PRNCIPAL]]),0)</f>
        <v>6.41025641025641E-3</v>
      </c>
      <c r="U3179" s="33">
        <f ca="1">IF(((TODAY()-Tabla2[[#This Row],[FECHA NACIMIENTO]])/365)&lt;18,"Corregir", IF(((TODAY()-Tabla2[[#This Row],[FECHA NACIMIENTO]])/365)&gt;80, "Corregir",ROUNDDOWN(((TODAY()-Tabla2[[#This Row],[FECHA NACIMIENTO]])/365),0)))</f>
        <v>37</v>
      </c>
      <c r="V317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179" s="34" t="str">
        <f ca="1">+IF(Tabla2[[#This Row],[Edad]]="Corregir","Corregir","Ok")</f>
        <v>Ok</v>
      </c>
      <c r="X3179" s="10" t="str">
        <f>+IFERROR(VLOOKUP(Tabla2[[#This Row],[DISTRITO SEGÚN DNI]],Hoja1!$A$2:$B$55,2,FALSE),"No")</f>
        <v>No</v>
      </c>
      <c r="Y3179" s="10" t="str">
        <f>IF(OR(LOWER(Tabla2[[#This Row],[GENERO]])="masculino", LOWER(Tabla2[[#This Row],[GENERO]])="femenino"),"OK","Corregir")</f>
        <v>OK</v>
      </c>
      <c r="Z3179" s="10" t="str">
        <f>+IF(Tabla2[[#This Row],[Nro. DNI / CE]]="","Corregir",IF(LEN(Tabla2[[#This Row],[Nro. DNI / CE]])&gt;=8,"OK","Corregir"))</f>
        <v>OK</v>
      </c>
      <c r="AA3179" s="10">
        <f>COUNTIF(Tabla2[APELLIDOS Y NOMBRES],Tabla2[[#This Row],[APELLIDOS Y NOMBRES]])</f>
        <v>1</v>
      </c>
      <c r="AB3179" t="str">
        <f ca="1">+IFERROR(IF(Tabla2[[#This Row],[FECHA CESE/BAJA]]="","No Aplica",IF(AND(MONTH(Tabla2[[#This Row],[FECHA CESE/BAJA]])=MONTH(TODAY()-30),YEAR(Tabla2[[#This Row],[FECHA CESE/BAJA]])=YEAR(TODAY())),MONTH(TODAY()-30)&amp;"-"&amp;YEAR(TODAY()),"Borrar")),"No aplica")</f>
        <v>No Aplica</v>
      </c>
      <c r="AC3179" t="str">
        <f ca="1">+IFERROR(IF(Tabla2[[#This Row],[FECHA INICIO DE LABORES EN OBRA]]="","No Aplica",IF(AND(MONTH(Tabla2[[#This Row],[FECHA INICIO DE LABORES EN OBRA]])=MONTH(TODAY()-30),YEAR(Tabla2[[#This Row],[FECHA INICIO DE LABORES EN OBRA]])=YEAR(TODAY())),MONTH(TODAY()-30)&amp;"-"&amp;YEAR(TODAY()),"No Aplica")),"No Aplica")</f>
        <v>No Aplica</v>
      </c>
    </row>
    <row r="3180" spans="1:29" x14ac:dyDescent="0.25">
      <c r="A3180" s="2" t="s">
        <v>9248</v>
      </c>
      <c r="B3180" s="3" t="s">
        <v>67</v>
      </c>
      <c r="C3180" s="3" t="s">
        <v>67</v>
      </c>
      <c r="D3180" s="3" t="s">
        <v>763</v>
      </c>
      <c r="E3180" s="3" t="s">
        <v>764</v>
      </c>
      <c r="F3180" s="36">
        <v>35047</v>
      </c>
      <c r="G3180" s="3"/>
      <c r="H3180" s="3" t="s">
        <v>1469</v>
      </c>
      <c r="I3180" s="3" t="s">
        <v>6070</v>
      </c>
      <c r="J3180" s="3" t="s">
        <v>12361</v>
      </c>
      <c r="K3180" s="3" t="s">
        <v>36</v>
      </c>
      <c r="L3180" s="8" t="s">
        <v>9813</v>
      </c>
      <c r="M3180" s="5"/>
      <c r="N3180" s="13" t="s">
        <v>2456</v>
      </c>
      <c r="O3180" s="5">
        <v>43537</v>
      </c>
      <c r="P3180" s="8">
        <v>1</v>
      </c>
      <c r="Q3180" s="9">
        <v>4</v>
      </c>
      <c r="R3180" s="9" t="str">
        <f>IFERROR(VLOOKUP(Tabla2[[#This Row],[CONTRATISTA PRNCIPAL]],Hoja1!$L$5:$M$9,2,FALSE),"CJV")</f>
        <v>CJV</v>
      </c>
      <c r="S3180" s="9" t="str">
        <f>IF(Tabla2[[#This Row],[EMPRESA]]=Tabla2[[#This Row],[CONTRATISTA PRNCIPAL]],"Principal","Secundaria")</f>
        <v>Principal</v>
      </c>
      <c r="T3180" s="10">
        <f>IFERROR(1/COUNTIF(Tabla2[CONTRATISTA PRNCIPAL],Tabla2[[#This Row],[CONTRATISTA PRNCIPAL]]),0)</f>
        <v>6.41025641025641E-3</v>
      </c>
      <c r="U3180" s="33">
        <f ca="1">IF(((TODAY()-Tabla2[[#This Row],[FECHA NACIMIENTO]])/365)&lt;18,"Corregir", IF(((TODAY()-Tabla2[[#This Row],[FECHA NACIMIENTO]])/365)&gt;80, "Corregir",ROUNDDOWN(((TODAY()-Tabla2[[#This Row],[FECHA NACIMIENTO]])/365),0)))</f>
        <v>27</v>
      </c>
      <c r="V318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180" s="34" t="str">
        <f ca="1">+IF(Tabla2[[#This Row],[Edad]]="Corregir","Corregir","Ok")</f>
        <v>Ok</v>
      </c>
      <c r="X3180" s="10" t="str">
        <f>+IFERROR(VLOOKUP(Tabla2[[#This Row],[DISTRITO SEGÚN DNI]],Hoja1!$A$2:$B$55,2,FALSE),"No")</f>
        <v>SANTA ANITA</v>
      </c>
      <c r="Y3180" s="10" t="str">
        <f>IF(OR(LOWER(Tabla2[[#This Row],[GENERO]])="masculino", LOWER(Tabla2[[#This Row],[GENERO]])="femenino"),"OK","Corregir")</f>
        <v>OK</v>
      </c>
      <c r="Z3180" s="10" t="str">
        <f>+IF(Tabla2[[#This Row],[Nro. DNI / CE]]="","Corregir",IF(LEN(Tabla2[[#This Row],[Nro. DNI / CE]])&gt;=8,"OK","Corregir"))</f>
        <v>OK</v>
      </c>
      <c r="AA3180" s="10">
        <f>COUNTIF(Tabla2[APELLIDOS Y NOMBRES],Tabla2[[#This Row],[APELLIDOS Y NOMBRES]])</f>
        <v>1</v>
      </c>
      <c r="AB3180" t="str">
        <f ca="1">+IFERROR(IF(Tabla2[[#This Row],[FECHA CESE/BAJA]]="","No Aplica",IF(AND(MONTH(Tabla2[[#This Row],[FECHA CESE/BAJA]])=MONTH(TODAY()-30),YEAR(Tabla2[[#This Row],[FECHA CESE/BAJA]])=YEAR(TODAY())),MONTH(TODAY()-30)&amp;"-"&amp;YEAR(TODAY()),"Borrar")),"No aplica")</f>
        <v>No Aplica</v>
      </c>
      <c r="AC3180" t="str">
        <f ca="1">+IFERROR(IF(Tabla2[[#This Row],[FECHA INICIO DE LABORES EN OBRA]]="","No Aplica",IF(AND(MONTH(Tabla2[[#This Row],[FECHA INICIO DE LABORES EN OBRA]])=MONTH(TODAY()-30),YEAR(Tabla2[[#This Row],[FECHA INICIO DE LABORES EN OBRA]])=YEAR(TODAY())),MONTH(TODAY()-30)&amp;"-"&amp;YEAR(TODAY()),"No Aplica")),"No Aplica")</f>
        <v>No Aplica</v>
      </c>
    </row>
    <row r="3181" spans="1:29" x14ac:dyDescent="0.25">
      <c r="A3181" s="2" t="s">
        <v>9248</v>
      </c>
      <c r="B3181" s="3" t="s">
        <v>67</v>
      </c>
      <c r="C3181" s="3" t="s">
        <v>67</v>
      </c>
      <c r="D3181" s="3" t="s">
        <v>7310</v>
      </c>
      <c r="E3181" s="3" t="s">
        <v>12362</v>
      </c>
      <c r="F3181" s="36">
        <v>35788</v>
      </c>
      <c r="G3181" s="3"/>
      <c r="H3181" s="3" t="s">
        <v>1469</v>
      </c>
      <c r="I3181" s="3" t="s">
        <v>7351</v>
      </c>
      <c r="J3181" s="3" t="s">
        <v>12363</v>
      </c>
      <c r="K3181" s="3" t="s">
        <v>36</v>
      </c>
      <c r="L3181" s="8" t="s">
        <v>9813</v>
      </c>
      <c r="M3181" s="5"/>
      <c r="N3181" s="13" t="s">
        <v>2456</v>
      </c>
      <c r="O3181" s="5">
        <v>44294</v>
      </c>
      <c r="P3181" s="8">
        <v>1</v>
      </c>
      <c r="Q3181" s="9">
        <v>4</v>
      </c>
      <c r="R3181" s="9" t="str">
        <f>IFERROR(VLOOKUP(Tabla2[[#This Row],[CONTRATISTA PRNCIPAL]],Hoja1!$L$5:$M$9,2,FALSE),"CJV")</f>
        <v>CJV</v>
      </c>
      <c r="S3181" s="9" t="str">
        <f>IF(Tabla2[[#This Row],[EMPRESA]]=Tabla2[[#This Row],[CONTRATISTA PRNCIPAL]],"Principal","Secundaria")</f>
        <v>Principal</v>
      </c>
      <c r="T3181" s="10">
        <f>IFERROR(1/COUNTIF(Tabla2[CONTRATISTA PRNCIPAL],Tabla2[[#This Row],[CONTRATISTA PRNCIPAL]]),0)</f>
        <v>6.41025641025641E-3</v>
      </c>
      <c r="U3181" s="33">
        <f ca="1">IF(((TODAY()-Tabla2[[#This Row],[FECHA NACIMIENTO]])/365)&lt;18,"Corregir", IF(((TODAY()-Tabla2[[#This Row],[FECHA NACIMIENTO]])/365)&gt;80, "Corregir",ROUNDDOWN(((TODAY()-Tabla2[[#This Row],[FECHA NACIMIENTO]])/365),0)))</f>
        <v>25</v>
      </c>
      <c r="V318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181" s="34" t="str">
        <f ca="1">+IF(Tabla2[[#This Row],[Edad]]="Corregir","Corregir","Ok")</f>
        <v>Ok</v>
      </c>
      <c r="X3181" s="10" t="str">
        <f>+IFERROR(VLOOKUP(Tabla2[[#This Row],[DISTRITO SEGÚN DNI]],Hoja1!$A$2:$B$55,2,FALSE),"No")</f>
        <v>SANTA ANITA</v>
      </c>
      <c r="Y3181" s="10" t="str">
        <f>IF(OR(LOWER(Tabla2[[#This Row],[GENERO]])="masculino", LOWER(Tabla2[[#This Row],[GENERO]])="femenino"),"OK","Corregir")</f>
        <v>OK</v>
      </c>
      <c r="Z3181" s="10" t="str">
        <f>+IF(Tabla2[[#This Row],[Nro. DNI / CE]]="","Corregir",IF(LEN(Tabla2[[#This Row],[Nro. DNI / CE]])&gt;=8,"OK","Corregir"))</f>
        <v>OK</v>
      </c>
      <c r="AA3181" s="10">
        <f>COUNTIF(Tabla2[APELLIDOS Y NOMBRES],Tabla2[[#This Row],[APELLIDOS Y NOMBRES]])</f>
        <v>1</v>
      </c>
      <c r="AB3181" t="str">
        <f ca="1">+IFERROR(IF(Tabla2[[#This Row],[FECHA CESE/BAJA]]="","No Aplica",IF(AND(MONTH(Tabla2[[#This Row],[FECHA CESE/BAJA]])=MONTH(TODAY()-30),YEAR(Tabla2[[#This Row],[FECHA CESE/BAJA]])=YEAR(TODAY())),MONTH(TODAY()-30)&amp;"-"&amp;YEAR(TODAY()),"Borrar")),"No aplica")</f>
        <v>No Aplica</v>
      </c>
      <c r="AC3181" t="str">
        <f ca="1">+IFERROR(IF(Tabla2[[#This Row],[FECHA INICIO DE LABORES EN OBRA]]="","No Aplica",IF(AND(MONTH(Tabla2[[#This Row],[FECHA INICIO DE LABORES EN OBRA]])=MONTH(TODAY()-30),YEAR(Tabla2[[#This Row],[FECHA INICIO DE LABORES EN OBRA]])=YEAR(TODAY())),MONTH(TODAY()-30)&amp;"-"&amp;YEAR(TODAY()),"No Aplica")),"No Aplica")</f>
        <v>No Aplica</v>
      </c>
    </row>
    <row r="3182" spans="1:29" x14ac:dyDescent="0.25">
      <c r="A3182" s="2" t="s">
        <v>9248</v>
      </c>
      <c r="B3182" s="3" t="s">
        <v>67</v>
      </c>
      <c r="C3182" s="3" t="s">
        <v>67</v>
      </c>
      <c r="D3182" s="3" t="s">
        <v>12364</v>
      </c>
      <c r="E3182" s="3" t="s">
        <v>12365</v>
      </c>
      <c r="F3182" s="36">
        <v>35623</v>
      </c>
      <c r="G3182" s="3"/>
      <c r="H3182" s="3" t="s">
        <v>1469</v>
      </c>
      <c r="I3182" s="3" t="s">
        <v>6070</v>
      </c>
      <c r="J3182" s="3" t="s">
        <v>12337</v>
      </c>
      <c r="K3182" s="3" t="s">
        <v>12366</v>
      </c>
      <c r="L3182" s="8" t="s">
        <v>9813</v>
      </c>
      <c r="M3182" s="5"/>
      <c r="N3182" s="13" t="s">
        <v>2456</v>
      </c>
      <c r="O3182" s="5">
        <v>44456</v>
      </c>
      <c r="P3182" s="8">
        <v>1</v>
      </c>
      <c r="Q3182" s="9">
        <v>4</v>
      </c>
      <c r="R3182" s="9" t="str">
        <f>IFERROR(VLOOKUP(Tabla2[[#This Row],[CONTRATISTA PRNCIPAL]],Hoja1!$L$5:$M$9,2,FALSE),"CJV")</f>
        <v>CJV</v>
      </c>
      <c r="S3182" s="9" t="str">
        <f>IF(Tabla2[[#This Row],[EMPRESA]]=Tabla2[[#This Row],[CONTRATISTA PRNCIPAL]],"Principal","Secundaria")</f>
        <v>Principal</v>
      </c>
      <c r="T3182" s="10">
        <f>IFERROR(1/COUNTIF(Tabla2[CONTRATISTA PRNCIPAL],Tabla2[[#This Row],[CONTRATISTA PRNCIPAL]]),0)</f>
        <v>6.41025641025641E-3</v>
      </c>
      <c r="U3182" s="33">
        <f ca="1">IF(((TODAY()-Tabla2[[#This Row],[FECHA NACIMIENTO]])/365)&lt;18,"Corregir", IF(((TODAY()-Tabla2[[#This Row],[FECHA NACIMIENTO]])/365)&gt;80, "Corregir",ROUNDDOWN(((TODAY()-Tabla2[[#This Row],[FECHA NACIMIENTO]])/365),0)))</f>
        <v>26</v>
      </c>
      <c r="V318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182" s="34" t="str">
        <f ca="1">+IF(Tabla2[[#This Row],[Edad]]="Corregir","Corregir","Ok")</f>
        <v>Ok</v>
      </c>
      <c r="X3182" s="10" t="str">
        <f>+IFERROR(VLOOKUP(Tabla2[[#This Row],[DISTRITO SEGÚN DNI]],Hoja1!$A$2:$B$55,2,FALSE),"No")</f>
        <v>No</v>
      </c>
      <c r="Y3182" s="10" t="str">
        <f>IF(OR(LOWER(Tabla2[[#This Row],[GENERO]])="masculino", LOWER(Tabla2[[#This Row],[GENERO]])="femenino"),"OK","Corregir")</f>
        <v>OK</v>
      </c>
      <c r="Z3182" s="10" t="str">
        <f>+IF(Tabla2[[#This Row],[Nro. DNI / CE]]="","Corregir",IF(LEN(Tabla2[[#This Row],[Nro. DNI / CE]])&gt;=8,"OK","Corregir"))</f>
        <v>OK</v>
      </c>
      <c r="AA3182" s="10">
        <f>COUNTIF(Tabla2[APELLIDOS Y NOMBRES],Tabla2[[#This Row],[APELLIDOS Y NOMBRES]])</f>
        <v>1</v>
      </c>
      <c r="AB3182" t="str">
        <f ca="1">+IFERROR(IF(Tabla2[[#This Row],[FECHA CESE/BAJA]]="","No Aplica",IF(AND(MONTH(Tabla2[[#This Row],[FECHA CESE/BAJA]])=MONTH(TODAY()-30),YEAR(Tabla2[[#This Row],[FECHA CESE/BAJA]])=YEAR(TODAY())),MONTH(TODAY()-30)&amp;"-"&amp;YEAR(TODAY()),"Borrar")),"No aplica")</f>
        <v>No Aplica</v>
      </c>
      <c r="AC3182" t="str">
        <f ca="1">+IFERROR(IF(Tabla2[[#This Row],[FECHA INICIO DE LABORES EN OBRA]]="","No Aplica",IF(AND(MONTH(Tabla2[[#This Row],[FECHA INICIO DE LABORES EN OBRA]])=MONTH(TODAY()-30),YEAR(Tabla2[[#This Row],[FECHA INICIO DE LABORES EN OBRA]])=YEAR(TODAY())),MONTH(TODAY()-30)&amp;"-"&amp;YEAR(TODAY()),"No Aplica")),"No Aplica")</f>
        <v>No Aplica</v>
      </c>
    </row>
    <row r="3183" spans="1:29" x14ac:dyDescent="0.25">
      <c r="A3183" s="2" t="s">
        <v>9248</v>
      </c>
      <c r="B3183" s="3" t="s">
        <v>67</v>
      </c>
      <c r="C3183" s="3" t="s">
        <v>67</v>
      </c>
      <c r="D3183" s="3" t="s">
        <v>12367</v>
      </c>
      <c r="E3183" s="3" t="s">
        <v>12368</v>
      </c>
      <c r="F3183" s="36">
        <v>31522</v>
      </c>
      <c r="G3183" s="3"/>
      <c r="H3183" s="3" t="s">
        <v>1476</v>
      </c>
      <c r="I3183" s="3" t="s">
        <v>7343</v>
      </c>
      <c r="J3183" s="3" t="s">
        <v>12369</v>
      </c>
      <c r="K3183" s="3" t="s">
        <v>1219</v>
      </c>
      <c r="L3183" s="8" t="s">
        <v>9813</v>
      </c>
      <c r="M3183" s="5"/>
      <c r="N3183" s="13" t="s">
        <v>2456</v>
      </c>
      <c r="O3183" s="5">
        <v>44896</v>
      </c>
      <c r="P3183" s="8">
        <v>1</v>
      </c>
      <c r="Q3183" s="9">
        <v>4</v>
      </c>
      <c r="R3183" s="9" t="str">
        <f>IFERROR(VLOOKUP(Tabla2[[#This Row],[CONTRATISTA PRNCIPAL]],Hoja1!$L$5:$M$9,2,FALSE),"CJV")</f>
        <v>CJV</v>
      </c>
      <c r="S3183" s="9" t="str">
        <f>IF(Tabla2[[#This Row],[EMPRESA]]=Tabla2[[#This Row],[CONTRATISTA PRNCIPAL]],"Principal","Secundaria")</f>
        <v>Principal</v>
      </c>
      <c r="T3183" s="10">
        <f>IFERROR(1/COUNTIF(Tabla2[CONTRATISTA PRNCIPAL],Tabla2[[#This Row],[CONTRATISTA PRNCIPAL]]),0)</f>
        <v>6.41025641025641E-3</v>
      </c>
      <c r="U3183" s="33">
        <f ca="1">IF(((TODAY()-Tabla2[[#This Row],[FECHA NACIMIENTO]])/365)&lt;18,"Corregir", IF(((TODAY()-Tabla2[[#This Row],[FECHA NACIMIENTO]])/365)&gt;80, "Corregir",ROUNDDOWN(((TODAY()-Tabla2[[#This Row],[FECHA NACIMIENTO]])/365),0)))</f>
        <v>37</v>
      </c>
      <c r="V318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183" s="34" t="str">
        <f ca="1">+IF(Tabla2[[#This Row],[Edad]]="Corregir","Corregir","Ok")</f>
        <v>Ok</v>
      </c>
      <c r="X3183" s="10" t="str">
        <f>+IFERROR(VLOOKUP(Tabla2[[#This Row],[DISTRITO SEGÚN DNI]],Hoja1!$A$2:$B$55,2,FALSE),"No")</f>
        <v>No</v>
      </c>
      <c r="Y3183" s="10" t="str">
        <f>IF(OR(LOWER(Tabla2[[#This Row],[GENERO]])="masculino", LOWER(Tabla2[[#This Row],[GENERO]])="femenino"),"OK","Corregir")</f>
        <v>OK</v>
      </c>
      <c r="Z3183" s="10" t="str">
        <f>+IF(Tabla2[[#This Row],[Nro. DNI / CE]]="","Corregir",IF(LEN(Tabla2[[#This Row],[Nro. DNI / CE]])&gt;=8,"OK","Corregir"))</f>
        <v>OK</v>
      </c>
      <c r="AA3183" s="10">
        <f>COUNTIF(Tabla2[APELLIDOS Y NOMBRES],Tabla2[[#This Row],[APELLIDOS Y NOMBRES]])</f>
        <v>1</v>
      </c>
      <c r="AB3183" t="str">
        <f ca="1">+IFERROR(IF(Tabla2[[#This Row],[FECHA CESE/BAJA]]="","No Aplica",IF(AND(MONTH(Tabla2[[#This Row],[FECHA CESE/BAJA]])=MONTH(TODAY()-30),YEAR(Tabla2[[#This Row],[FECHA CESE/BAJA]])=YEAR(TODAY())),MONTH(TODAY()-30)&amp;"-"&amp;YEAR(TODAY()),"Borrar")),"No aplica")</f>
        <v>No Aplica</v>
      </c>
      <c r="AC3183" t="str">
        <f ca="1">+IFERROR(IF(Tabla2[[#This Row],[FECHA INICIO DE LABORES EN OBRA]]="","No Aplica",IF(AND(MONTH(Tabla2[[#This Row],[FECHA INICIO DE LABORES EN OBRA]])=MONTH(TODAY()-30),YEAR(Tabla2[[#This Row],[FECHA INICIO DE LABORES EN OBRA]])=YEAR(TODAY())),MONTH(TODAY()-30)&amp;"-"&amp;YEAR(TODAY()),"No Aplica")),"No Aplica")</f>
        <v>No Aplica</v>
      </c>
    </row>
    <row r="3184" spans="1:29" x14ac:dyDescent="0.25">
      <c r="A3184" s="2" t="s">
        <v>9248</v>
      </c>
      <c r="B3184" s="3" t="s">
        <v>67</v>
      </c>
      <c r="C3184" s="3" t="s">
        <v>67</v>
      </c>
      <c r="D3184" s="3" t="s">
        <v>12370</v>
      </c>
      <c r="E3184" s="3" t="s">
        <v>12371</v>
      </c>
      <c r="F3184" s="36">
        <v>30885</v>
      </c>
      <c r="G3184" s="3"/>
      <c r="H3184" s="3" t="s">
        <v>1469</v>
      </c>
      <c r="I3184" s="3" t="s">
        <v>4253</v>
      </c>
      <c r="J3184" s="3" t="s">
        <v>12372</v>
      </c>
      <c r="K3184" s="3" t="s">
        <v>32</v>
      </c>
      <c r="L3184" s="8" t="s">
        <v>9813</v>
      </c>
      <c r="M3184" s="5"/>
      <c r="N3184" s="13" t="s">
        <v>2456</v>
      </c>
      <c r="O3184" s="5">
        <v>45086</v>
      </c>
      <c r="P3184" s="8">
        <v>1</v>
      </c>
      <c r="Q3184" s="9">
        <v>4</v>
      </c>
      <c r="R3184" s="9" t="str">
        <f>IFERROR(VLOOKUP(Tabla2[[#This Row],[CONTRATISTA PRNCIPAL]],Hoja1!$L$5:$M$9,2,FALSE),"CJV")</f>
        <v>CJV</v>
      </c>
      <c r="S3184" s="9" t="str">
        <f>IF(Tabla2[[#This Row],[EMPRESA]]=Tabla2[[#This Row],[CONTRATISTA PRNCIPAL]],"Principal","Secundaria")</f>
        <v>Principal</v>
      </c>
      <c r="T3184" s="10">
        <f>IFERROR(1/COUNTIF(Tabla2[CONTRATISTA PRNCIPAL],Tabla2[[#This Row],[CONTRATISTA PRNCIPAL]]),0)</f>
        <v>6.41025641025641E-3</v>
      </c>
      <c r="U3184" s="33">
        <f ca="1">IF(((TODAY()-Tabla2[[#This Row],[FECHA NACIMIENTO]])/365)&lt;18,"Corregir", IF(((TODAY()-Tabla2[[#This Row],[FECHA NACIMIENTO]])/365)&gt;80, "Corregir",ROUNDDOWN(((TODAY()-Tabla2[[#This Row],[FECHA NACIMIENTO]])/365),0)))</f>
        <v>39</v>
      </c>
      <c r="V318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184" s="34" t="str">
        <f ca="1">+IF(Tabla2[[#This Row],[Edad]]="Corregir","Corregir","Ok")</f>
        <v>Ok</v>
      </c>
      <c r="X3184" s="10" t="str">
        <f>+IFERROR(VLOOKUP(Tabla2[[#This Row],[DISTRITO SEGÚN DNI]],Hoja1!$A$2:$B$55,2,FALSE),"No")</f>
        <v>CALLAO</v>
      </c>
      <c r="Y3184" s="10" t="str">
        <f>IF(OR(LOWER(Tabla2[[#This Row],[GENERO]])="masculino", LOWER(Tabla2[[#This Row],[GENERO]])="femenino"),"OK","Corregir")</f>
        <v>OK</v>
      </c>
      <c r="Z3184" s="10" t="str">
        <f>+IF(Tabla2[[#This Row],[Nro. DNI / CE]]="","Corregir",IF(LEN(Tabla2[[#This Row],[Nro. DNI / CE]])&gt;=8,"OK","Corregir"))</f>
        <v>OK</v>
      </c>
      <c r="AA3184" s="10">
        <f>COUNTIF(Tabla2[APELLIDOS Y NOMBRES],Tabla2[[#This Row],[APELLIDOS Y NOMBRES]])</f>
        <v>1</v>
      </c>
      <c r="AB3184" t="str">
        <f ca="1">+IFERROR(IF(Tabla2[[#This Row],[FECHA CESE/BAJA]]="","No Aplica",IF(AND(MONTH(Tabla2[[#This Row],[FECHA CESE/BAJA]])=MONTH(TODAY()-30),YEAR(Tabla2[[#This Row],[FECHA CESE/BAJA]])=YEAR(TODAY())),MONTH(TODAY()-30)&amp;"-"&amp;YEAR(TODAY()),"Borrar")),"No aplica")</f>
        <v>No Aplica</v>
      </c>
      <c r="AC3184" t="str">
        <f ca="1">+IFERROR(IF(Tabla2[[#This Row],[FECHA INICIO DE LABORES EN OBRA]]="","No Aplica",IF(AND(MONTH(Tabla2[[#This Row],[FECHA INICIO DE LABORES EN OBRA]])=MONTH(TODAY()-30),YEAR(Tabla2[[#This Row],[FECHA INICIO DE LABORES EN OBRA]])=YEAR(TODAY())),MONTH(TODAY()-30)&amp;"-"&amp;YEAR(TODAY()),"No Aplica")),"No Aplica")</f>
        <v>No Aplica</v>
      </c>
    </row>
    <row r="3185" spans="1:29" x14ac:dyDescent="0.25">
      <c r="A3185" s="2" t="s">
        <v>9248</v>
      </c>
      <c r="B3185" s="3" t="s">
        <v>67</v>
      </c>
      <c r="C3185" s="3" t="s">
        <v>67</v>
      </c>
      <c r="D3185" s="3" t="s">
        <v>7311</v>
      </c>
      <c r="E3185" s="3" t="s">
        <v>7312</v>
      </c>
      <c r="F3185" s="36">
        <v>31185</v>
      </c>
      <c r="G3185" s="3"/>
      <c r="H3185" s="3" t="s">
        <v>1469</v>
      </c>
      <c r="I3185" s="3" t="s">
        <v>6070</v>
      </c>
      <c r="J3185" s="3" t="s">
        <v>12373</v>
      </c>
      <c r="K3185" s="3" t="s">
        <v>12374</v>
      </c>
      <c r="L3185" s="8" t="s">
        <v>9813</v>
      </c>
      <c r="M3185" s="5"/>
      <c r="N3185" s="13" t="s">
        <v>2456</v>
      </c>
      <c r="O3185" s="5">
        <v>42784</v>
      </c>
      <c r="P3185" s="8">
        <v>1</v>
      </c>
      <c r="Q3185" s="9">
        <v>4</v>
      </c>
      <c r="R3185" s="9" t="str">
        <f>IFERROR(VLOOKUP(Tabla2[[#This Row],[CONTRATISTA PRNCIPAL]],Hoja1!$L$5:$M$9,2,FALSE),"CJV")</f>
        <v>CJV</v>
      </c>
      <c r="S3185" s="9" t="str">
        <f>IF(Tabla2[[#This Row],[EMPRESA]]=Tabla2[[#This Row],[CONTRATISTA PRNCIPAL]],"Principal","Secundaria")</f>
        <v>Principal</v>
      </c>
      <c r="T3185" s="10">
        <f>IFERROR(1/COUNTIF(Tabla2[CONTRATISTA PRNCIPAL],Tabla2[[#This Row],[CONTRATISTA PRNCIPAL]]),0)</f>
        <v>6.41025641025641E-3</v>
      </c>
      <c r="U3185" s="33">
        <f ca="1">IF(((TODAY()-Tabla2[[#This Row],[FECHA NACIMIENTO]])/365)&lt;18,"Corregir", IF(((TODAY()-Tabla2[[#This Row],[FECHA NACIMIENTO]])/365)&gt;80, "Corregir",ROUNDDOWN(((TODAY()-Tabla2[[#This Row],[FECHA NACIMIENTO]])/365),0)))</f>
        <v>38</v>
      </c>
      <c r="V318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185" s="34" t="str">
        <f ca="1">+IF(Tabla2[[#This Row],[Edad]]="Corregir","Corregir","Ok")</f>
        <v>Ok</v>
      </c>
      <c r="X3185" s="10" t="str">
        <f>+IFERROR(VLOOKUP(Tabla2[[#This Row],[DISTRITO SEGÚN DNI]],Hoja1!$A$2:$B$55,2,FALSE),"No")</f>
        <v>No</v>
      </c>
      <c r="Y3185" s="10" t="str">
        <f>IF(OR(LOWER(Tabla2[[#This Row],[GENERO]])="masculino", LOWER(Tabla2[[#This Row],[GENERO]])="femenino"),"OK","Corregir")</f>
        <v>OK</v>
      </c>
      <c r="Z3185" s="10" t="str">
        <f>+IF(Tabla2[[#This Row],[Nro. DNI / CE]]="","Corregir",IF(LEN(Tabla2[[#This Row],[Nro. DNI / CE]])&gt;=8,"OK","Corregir"))</f>
        <v>OK</v>
      </c>
      <c r="AA3185" s="10">
        <f>COUNTIF(Tabla2[APELLIDOS Y NOMBRES],Tabla2[[#This Row],[APELLIDOS Y NOMBRES]])</f>
        <v>1</v>
      </c>
      <c r="AB3185" t="str">
        <f ca="1">+IFERROR(IF(Tabla2[[#This Row],[FECHA CESE/BAJA]]="","No Aplica",IF(AND(MONTH(Tabla2[[#This Row],[FECHA CESE/BAJA]])=MONTH(TODAY()-30),YEAR(Tabla2[[#This Row],[FECHA CESE/BAJA]])=YEAR(TODAY())),MONTH(TODAY()-30)&amp;"-"&amp;YEAR(TODAY()),"Borrar")),"No aplica")</f>
        <v>No Aplica</v>
      </c>
      <c r="AC3185" t="str">
        <f ca="1">+IFERROR(IF(Tabla2[[#This Row],[FECHA INICIO DE LABORES EN OBRA]]="","No Aplica",IF(AND(MONTH(Tabla2[[#This Row],[FECHA INICIO DE LABORES EN OBRA]])=MONTH(TODAY()-30),YEAR(Tabla2[[#This Row],[FECHA INICIO DE LABORES EN OBRA]])=YEAR(TODAY())),MONTH(TODAY()-30)&amp;"-"&amp;YEAR(TODAY()),"No Aplica")),"No Aplica")</f>
        <v>No Aplica</v>
      </c>
    </row>
    <row r="3186" spans="1:29" x14ac:dyDescent="0.25">
      <c r="A3186" s="2" t="s">
        <v>9248</v>
      </c>
      <c r="B3186" s="3" t="s">
        <v>67</v>
      </c>
      <c r="C3186" s="3" t="s">
        <v>67</v>
      </c>
      <c r="D3186" s="3" t="s">
        <v>7313</v>
      </c>
      <c r="E3186" s="3" t="s">
        <v>7314</v>
      </c>
      <c r="F3186" s="36">
        <v>32085</v>
      </c>
      <c r="G3186" s="3"/>
      <c r="H3186" s="3" t="s">
        <v>1469</v>
      </c>
      <c r="I3186" s="3" t="s">
        <v>7342</v>
      </c>
      <c r="J3186" s="3" t="s">
        <v>12375</v>
      </c>
      <c r="K3186" s="3" t="s">
        <v>1713</v>
      </c>
      <c r="L3186" s="8" t="s">
        <v>9813</v>
      </c>
      <c r="M3186" s="5"/>
      <c r="N3186" s="13" t="s">
        <v>2456</v>
      </c>
      <c r="O3186" s="5">
        <v>43444</v>
      </c>
      <c r="P3186" s="8">
        <v>1</v>
      </c>
      <c r="Q3186" s="9">
        <v>4</v>
      </c>
      <c r="R3186" s="9" t="str">
        <f>IFERROR(VLOOKUP(Tabla2[[#This Row],[CONTRATISTA PRNCIPAL]],Hoja1!$L$5:$M$9,2,FALSE),"CJV")</f>
        <v>CJV</v>
      </c>
      <c r="S3186" s="9" t="str">
        <f>IF(Tabla2[[#This Row],[EMPRESA]]=Tabla2[[#This Row],[CONTRATISTA PRNCIPAL]],"Principal","Secundaria")</f>
        <v>Principal</v>
      </c>
      <c r="T3186" s="10">
        <f>IFERROR(1/COUNTIF(Tabla2[CONTRATISTA PRNCIPAL],Tabla2[[#This Row],[CONTRATISTA PRNCIPAL]]),0)</f>
        <v>6.41025641025641E-3</v>
      </c>
      <c r="U3186" s="33">
        <f ca="1">IF(((TODAY()-Tabla2[[#This Row],[FECHA NACIMIENTO]])/365)&lt;18,"Corregir", IF(((TODAY()-Tabla2[[#This Row],[FECHA NACIMIENTO]])/365)&gt;80, "Corregir",ROUNDDOWN(((TODAY()-Tabla2[[#This Row],[FECHA NACIMIENTO]])/365),0)))</f>
        <v>35</v>
      </c>
      <c r="V318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186" s="34" t="str">
        <f ca="1">+IF(Tabla2[[#This Row],[Edad]]="Corregir","Corregir","Ok")</f>
        <v>Ok</v>
      </c>
      <c r="X3186" s="10" t="str">
        <f>+IFERROR(VLOOKUP(Tabla2[[#This Row],[DISTRITO SEGÚN DNI]],Hoja1!$A$2:$B$55,2,FALSE),"No")</f>
        <v>No</v>
      </c>
      <c r="Y3186" s="10" t="str">
        <f>IF(OR(LOWER(Tabla2[[#This Row],[GENERO]])="masculino", LOWER(Tabla2[[#This Row],[GENERO]])="femenino"),"OK","Corregir")</f>
        <v>OK</v>
      </c>
      <c r="Z3186" s="10" t="str">
        <f>+IF(Tabla2[[#This Row],[Nro. DNI / CE]]="","Corregir",IF(LEN(Tabla2[[#This Row],[Nro. DNI / CE]])&gt;=8,"OK","Corregir"))</f>
        <v>OK</v>
      </c>
      <c r="AA3186" s="10">
        <f>COUNTIF(Tabla2[APELLIDOS Y NOMBRES],Tabla2[[#This Row],[APELLIDOS Y NOMBRES]])</f>
        <v>1</v>
      </c>
      <c r="AB3186" t="str">
        <f ca="1">+IFERROR(IF(Tabla2[[#This Row],[FECHA CESE/BAJA]]="","No Aplica",IF(AND(MONTH(Tabla2[[#This Row],[FECHA CESE/BAJA]])=MONTH(TODAY()-30),YEAR(Tabla2[[#This Row],[FECHA CESE/BAJA]])=YEAR(TODAY())),MONTH(TODAY()-30)&amp;"-"&amp;YEAR(TODAY()),"Borrar")),"No aplica")</f>
        <v>No Aplica</v>
      </c>
      <c r="AC3186" t="str">
        <f ca="1">+IFERROR(IF(Tabla2[[#This Row],[FECHA INICIO DE LABORES EN OBRA]]="","No Aplica",IF(AND(MONTH(Tabla2[[#This Row],[FECHA INICIO DE LABORES EN OBRA]])=MONTH(TODAY()-30),YEAR(Tabla2[[#This Row],[FECHA INICIO DE LABORES EN OBRA]])=YEAR(TODAY())),MONTH(TODAY()-30)&amp;"-"&amp;YEAR(TODAY()),"No Aplica")),"No Aplica")</f>
        <v>No Aplica</v>
      </c>
    </row>
    <row r="3187" spans="1:29" x14ac:dyDescent="0.25">
      <c r="A3187" s="2" t="s">
        <v>9248</v>
      </c>
      <c r="B3187" s="3" t="s">
        <v>67</v>
      </c>
      <c r="C3187" s="3" t="s">
        <v>67</v>
      </c>
      <c r="D3187" s="3" t="s">
        <v>12376</v>
      </c>
      <c r="E3187" s="3" t="s">
        <v>12377</v>
      </c>
      <c r="F3187" s="36">
        <v>26700</v>
      </c>
      <c r="G3187" s="3"/>
      <c r="H3187" s="3" t="s">
        <v>1469</v>
      </c>
      <c r="I3187" s="3" t="s">
        <v>7343</v>
      </c>
      <c r="J3187" s="3" t="s">
        <v>12378</v>
      </c>
      <c r="K3187" s="3" t="s">
        <v>463</v>
      </c>
      <c r="L3187" s="8" t="s">
        <v>9813</v>
      </c>
      <c r="M3187" s="5"/>
      <c r="N3187" s="13" t="s">
        <v>2456</v>
      </c>
      <c r="O3187" s="5">
        <v>44893</v>
      </c>
      <c r="P3187" s="8">
        <v>1</v>
      </c>
      <c r="Q3187" s="9">
        <v>4</v>
      </c>
      <c r="R3187" s="9" t="str">
        <f>IFERROR(VLOOKUP(Tabla2[[#This Row],[CONTRATISTA PRNCIPAL]],Hoja1!$L$5:$M$9,2,FALSE),"CJV")</f>
        <v>CJV</v>
      </c>
      <c r="S3187" s="9" t="str">
        <f>IF(Tabla2[[#This Row],[EMPRESA]]=Tabla2[[#This Row],[CONTRATISTA PRNCIPAL]],"Principal","Secundaria")</f>
        <v>Principal</v>
      </c>
      <c r="T3187" s="10">
        <f>IFERROR(1/COUNTIF(Tabla2[CONTRATISTA PRNCIPAL],Tabla2[[#This Row],[CONTRATISTA PRNCIPAL]]),0)</f>
        <v>6.41025641025641E-3</v>
      </c>
      <c r="U3187" s="33">
        <f ca="1">IF(((TODAY()-Tabla2[[#This Row],[FECHA NACIMIENTO]])/365)&lt;18,"Corregir", IF(((TODAY()-Tabla2[[#This Row],[FECHA NACIMIENTO]])/365)&gt;80, "Corregir",ROUNDDOWN(((TODAY()-Tabla2[[#This Row],[FECHA NACIMIENTO]])/365),0)))</f>
        <v>50</v>
      </c>
      <c r="V318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187" s="34" t="str">
        <f ca="1">+IF(Tabla2[[#This Row],[Edad]]="Corregir","Corregir","Ok")</f>
        <v>Ok</v>
      </c>
      <c r="X3187" s="10" t="str">
        <f>+IFERROR(VLOOKUP(Tabla2[[#This Row],[DISTRITO SEGÚN DNI]],Hoja1!$A$2:$B$55,2,FALSE),"No")</f>
        <v>CALLAO</v>
      </c>
      <c r="Y3187" s="10" t="str">
        <f>IF(OR(LOWER(Tabla2[[#This Row],[GENERO]])="masculino", LOWER(Tabla2[[#This Row],[GENERO]])="femenino"),"OK","Corregir")</f>
        <v>OK</v>
      </c>
      <c r="Z3187" s="10" t="str">
        <f>+IF(Tabla2[[#This Row],[Nro. DNI / CE]]="","Corregir",IF(LEN(Tabla2[[#This Row],[Nro. DNI / CE]])&gt;=8,"OK","Corregir"))</f>
        <v>OK</v>
      </c>
      <c r="AA3187" s="10">
        <f>COUNTIF(Tabla2[APELLIDOS Y NOMBRES],Tabla2[[#This Row],[APELLIDOS Y NOMBRES]])</f>
        <v>1</v>
      </c>
      <c r="AB3187" t="str">
        <f ca="1">+IFERROR(IF(Tabla2[[#This Row],[FECHA CESE/BAJA]]="","No Aplica",IF(AND(MONTH(Tabla2[[#This Row],[FECHA CESE/BAJA]])=MONTH(TODAY()-30),YEAR(Tabla2[[#This Row],[FECHA CESE/BAJA]])=YEAR(TODAY())),MONTH(TODAY()-30)&amp;"-"&amp;YEAR(TODAY()),"Borrar")),"No aplica")</f>
        <v>No Aplica</v>
      </c>
      <c r="AC3187" t="str">
        <f ca="1">+IFERROR(IF(Tabla2[[#This Row],[FECHA INICIO DE LABORES EN OBRA]]="","No Aplica",IF(AND(MONTH(Tabla2[[#This Row],[FECHA INICIO DE LABORES EN OBRA]])=MONTH(TODAY()-30),YEAR(Tabla2[[#This Row],[FECHA INICIO DE LABORES EN OBRA]])=YEAR(TODAY())),MONTH(TODAY()-30)&amp;"-"&amp;YEAR(TODAY()),"No Aplica")),"No Aplica")</f>
        <v>No Aplica</v>
      </c>
    </row>
    <row r="3188" spans="1:29" x14ac:dyDescent="0.25">
      <c r="A3188" s="2" t="s">
        <v>9248</v>
      </c>
      <c r="B3188" s="3" t="s">
        <v>67</v>
      </c>
      <c r="C3188" s="3" t="s">
        <v>67</v>
      </c>
      <c r="D3188" s="3" t="s">
        <v>12379</v>
      </c>
      <c r="E3188" s="3" t="s">
        <v>12380</v>
      </c>
      <c r="F3188" s="36">
        <v>28873</v>
      </c>
      <c r="G3188" s="3"/>
      <c r="H3188" s="3" t="s">
        <v>1469</v>
      </c>
      <c r="I3188" s="3" t="s">
        <v>7343</v>
      </c>
      <c r="J3188" s="3" t="s">
        <v>12381</v>
      </c>
      <c r="K3188" s="3" t="s">
        <v>1054</v>
      </c>
      <c r="L3188" s="8" t="s">
        <v>9813</v>
      </c>
      <c r="M3188" s="5"/>
      <c r="N3188" s="13" t="s">
        <v>2456</v>
      </c>
      <c r="O3188" s="5">
        <v>44896</v>
      </c>
      <c r="P3188" s="8">
        <v>1</v>
      </c>
      <c r="Q3188" s="9">
        <v>4</v>
      </c>
      <c r="R3188" s="9" t="str">
        <f>IFERROR(VLOOKUP(Tabla2[[#This Row],[CONTRATISTA PRNCIPAL]],Hoja1!$L$5:$M$9,2,FALSE),"CJV")</f>
        <v>CJV</v>
      </c>
      <c r="S3188" s="9" t="str">
        <f>IF(Tabla2[[#This Row],[EMPRESA]]=Tabla2[[#This Row],[CONTRATISTA PRNCIPAL]],"Principal","Secundaria")</f>
        <v>Principal</v>
      </c>
      <c r="T3188" s="10">
        <f>IFERROR(1/COUNTIF(Tabla2[CONTRATISTA PRNCIPAL],Tabla2[[#This Row],[CONTRATISTA PRNCIPAL]]),0)</f>
        <v>6.41025641025641E-3</v>
      </c>
      <c r="U3188" s="33">
        <f ca="1">IF(((TODAY()-Tabla2[[#This Row],[FECHA NACIMIENTO]])/365)&lt;18,"Corregir", IF(((TODAY()-Tabla2[[#This Row],[FECHA NACIMIENTO]])/365)&gt;80, "Corregir",ROUNDDOWN(((TODAY()-Tabla2[[#This Row],[FECHA NACIMIENTO]])/365),0)))</f>
        <v>44</v>
      </c>
      <c r="V318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188" s="34" t="str">
        <f ca="1">+IF(Tabla2[[#This Row],[Edad]]="Corregir","Corregir","Ok")</f>
        <v>Ok</v>
      </c>
      <c r="X3188" s="10" t="str">
        <f>+IFERROR(VLOOKUP(Tabla2[[#This Row],[DISTRITO SEGÚN DNI]],Hoja1!$A$2:$B$55,2,FALSE),"No")</f>
        <v>No</v>
      </c>
      <c r="Y3188" s="10" t="str">
        <f>IF(OR(LOWER(Tabla2[[#This Row],[GENERO]])="masculino", LOWER(Tabla2[[#This Row],[GENERO]])="femenino"),"OK","Corregir")</f>
        <v>OK</v>
      </c>
      <c r="Z3188" s="10" t="str">
        <f>+IF(Tabla2[[#This Row],[Nro. DNI / CE]]="","Corregir",IF(LEN(Tabla2[[#This Row],[Nro. DNI / CE]])&gt;=8,"OK","Corregir"))</f>
        <v>OK</v>
      </c>
      <c r="AA3188" s="10">
        <f>COUNTIF(Tabla2[APELLIDOS Y NOMBRES],Tabla2[[#This Row],[APELLIDOS Y NOMBRES]])</f>
        <v>1</v>
      </c>
      <c r="AB3188" t="str">
        <f ca="1">+IFERROR(IF(Tabla2[[#This Row],[FECHA CESE/BAJA]]="","No Aplica",IF(AND(MONTH(Tabla2[[#This Row],[FECHA CESE/BAJA]])=MONTH(TODAY()-30),YEAR(Tabla2[[#This Row],[FECHA CESE/BAJA]])=YEAR(TODAY())),MONTH(TODAY()-30)&amp;"-"&amp;YEAR(TODAY()),"Borrar")),"No aplica")</f>
        <v>No Aplica</v>
      </c>
      <c r="AC3188" t="str">
        <f ca="1">+IFERROR(IF(Tabla2[[#This Row],[FECHA INICIO DE LABORES EN OBRA]]="","No Aplica",IF(AND(MONTH(Tabla2[[#This Row],[FECHA INICIO DE LABORES EN OBRA]])=MONTH(TODAY()-30),YEAR(Tabla2[[#This Row],[FECHA INICIO DE LABORES EN OBRA]])=YEAR(TODAY())),MONTH(TODAY()-30)&amp;"-"&amp;YEAR(TODAY()),"No Aplica")),"No Aplica")</f>
        <v>No Aplica</v>
      </c>
    </row>
    <row r="3189" spans="1:29" x14ac:dyDescent="0.25">
      <c r="A3189" s="2" t="s">
        <v>9248</v>
      </c>
      <c r="B3189" s="3" t="s">
        <v>67</v>
      </c>
      <c r="C3189" s="3" t="s">
        <v>67</v>
      </c>
      <c r="D3189" s="3" t="s">
        <v>765</v>
      </c>
      <c r="E3189" s="3" t="s">
        <v>766</v>
      </c>
      <c r="F3189" s="36">
        <v>34478</v>
      </c>
      <c r="G3189" s="3"/>
      <c r="H3189" s="3" t="s">
        <v>2636</v>
      </c>
      <c r="I3189" s="3" t="s">
        <v>4504</v>
      </c>
      <c r="J3189" s="3" t="s">
        <v>12382</v>
      </c>
      <c r="K3189" s="3" t="s">
        <v>93</v>
      </c>
      <c r="L3189" s="8" t="s">
        <v>9813</v>
      </c>
      <c r="M3189" s="5"/>
      <c r="N3189" s="13" t="s">
        <v>2456</v>
      </c>
      <c r="O3189" s="5">
        <v>44204</v>
      </c>
      <c r="P3189" s="8">
        <v>1</v>
      </c>
      <c r="Q3189" s="9">
        <v>4</v>
      </c>
      <c r="R3189" s="9" t="str">
        <f>IFERROR(VLOOKUP(Tabla2[[#This Row],[CONTRATISTA PRNCIPAL]],Hoja1!$L$5:$M$9,2,FALSE),"CJV")</f>
        <v>CJV</v>
      </c>
      <c r="S3189" s="9" t="str">
        <f>IF(Tabla2[[#This Row],[EMPRESA]]=Tabla2[[#This Row],[CONTRATISTA PRNCIPAL]],"Principal","Secundaria")</f>
        <v>Principal</v>
      </c>
      <c r="T3189" s="10">
        <f>IFERROR(1/COUNTIF(Tabla2[CONTRATISTA PRNCIPAL],Tabla2[[#This Row],[CONTRATISTA PRNCIPAL]]),0)</f>
        <v>6.41025641025641E-3</v>
      </c>
      <c r="U3189" s="33">
        <f ca="1">IF(((TODAY()-Tabla2[[#This Row],[FECHA NACIMIENTO]])/365)&lt;18,"Corregir", IF(((TODAY()-Tabla2[[#This Row],[FECHA NACIMIENTO]])/365)&gt;80, "Corregir",ROUNDDOWN(((TODAY()-Tabla2[[#This Row],[FECHA NACIMIENTO]])/365),0)))</f>
        <v>29</v>
      </c>
      <c r="V318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189" s="34" t="str">
        <f ca="1">+IF(Tabla2[[#This Row],[Edad]]="Corregir","Corregir","Ok")</f>
        <v>Ok</v>
      </c>
      <c r="X3189" s="10" t="str">
        <f>+IFERROR(VLOOKUP(Tabla2[[#This Row],[DISTRITO SEGÚN DNI]],Hoja1!$A$2:$B$55,2,FALSE),"No")</f>
        <v>ATE</v>
      </c>
      <c r="Y3189" s="10" t="str">
        <f>IF(OR(LOWER(Tabla2[[#This Row],[GENERO]])="masculino", LOWER(Tabla2[[#This Row],[GENERO]])="femenino"),"OK","Corregir")</f>
        <v>OK</v>
      </c>
      <c r="Z3189" s="10" t="str">
        <f>+IF(Tabla2[[#This Row],[Nro. DNI / CE]]="","Corregir",IF(LEN(Tabla2[[#This Row],[Nro. DNI / CE]])&gt;=8,"OK","Corregir"))</f>
        <v>OK</v>
      </c>
      <c r="AA3189" s="10">
        <f>COUNTIF(Tabla2[APELLIDOS Y NOMBRES],Tabla2[[#This Row],[APELLIDOS Y NOMBRES]])</f>
        <v>1</v>
      </c>
      <c r="AB3189" t="str">
        <f ca="1">+IFERROR(IF(Tabla2[[#This Row],[FECHA CESE/BAJA]]="","No Aplica",IF(AND(MONTH(Tabla2[[#This Row],[FECHA CESE/BAJA]])=MONTH(TODAY()-30),YEAR(Tabla2[[#This Row],[FECHA CESE/BAJA]])=YEAR(TODAY())),MONTH(TODAY()-30)&amp;"-"&amp;YEAR(TODAY()),"Borrar")),"No aplica")</f>
        <v>No Aplica</v>
      </c>
      <c r="AC3189" t="str">
        <f ca="1">+IFERROR(IF(Tabla2[[#This Row],[FECHA INICIO DE LABORES EN OBRA]]="","No Aplica",IF(AND(MONTH(Tabla2[[#This Row],[FECHA INICIO DE LABORES EN OBRA]])=MONTH(TODAY()-30),YEAR(Tabla2[[#This Row],[FECHA INICIO DE LABORES EN OBRA]])=YEAR(TODAY())),MONTH(TODAY()-30)&amp;"-"&amp;YEAR(TODAY()),"No Aplica")),"No Aplica")</f>
        <v>No Aplica</v>
      </c>
    </row>
    <row r="3190" spans="1:29" x14ac:dyDescent="0.25">
      <c r="A3190" s="2" t="s">
        <v>9248</v>
      </c>
      <c r="B3190" s="3" t="s">
        <v>67</v>
      </c>
      <c r="C3190" s="3" t="s">
        <v>67</v>
      </c>
      <c r="D3190" s="3" t="s">
        <v>12383</v>
      </c>
      <c r="E3190" s="3" t="s">
        <v>12384</v>
      </c>
      <c r="F3190" s="36">
        <v>34125</v>
      </c>
      <c r="G3190" s="3"/>
      <c r="H3190" s="3" t="s">
        <v>1453</v>
      </c>
      <c r="I3190" s="3" t="s">
        <v>12335</v>
      </c>
      <c r="J3190" s="3" t="s">
        <v>12385</v>
      </c>
      <c r="K3190" s="3" t="s">
        <v>34</v>
      </c>
      <c r="L3190" s="8" t="s">
        <v>9813</v>
      </c>
      <c r="M3190" s="5"/>
      <c r="N3190" s="13" t="s">
        <v>2456</v>
      </c>
      <c r="O3190" s="5">
        <v>45037</v>
      </c>
      <c r="P3190" s="8">
        <v>1</v>
      </c>
      <c r="Q3190" s="9">
        <v>4</v>
      </c>
      <c r="R3190" s="9" t="str">
        <f>IFERROR(VLOOKUP(Tabla2[[#This Row],[CONTRATISTA PRNCIPAL]],Hoja1!$L$5:$M$9,2,FALSE),"CJV")</f>
        <v>CJV</v>
      </c>
      <c r="S3190" s="9" t="str">
        <f>IF(Tabla2[[#This Row],[EMPRESA]]=Tabla2[[#This Row],[CONTRATISTA PRNCIPAL]],"Principal","Secundaria")</f>
        <v>Principal</v>
      </c>
      <c r="T3190" s="10">
        <f>IFERROR(1/COUNTIF(Tabla2[CONTRATISTA PRNCIPAL],Tabla2[[#This Row],[CONTRATISTA PRNCIPAL]]),0)</f>
        <v>6.41025641025641E-3</v>
      </c>
      <c r="U3190" s="33">
        <f ca="1">IF(((TODAY()-Tabla2[[#This Row],[FECHA NACIMIENTO]])/365)&lt;18,"Corregir", IF(((TODAY()-Tabla2[[#This Row],[FECHA NACIMIENTO]])/365)&gt;80, "Corregir",ROUNDDOWN(((TODAY()-Tabla2[[#This Row],[FECHA NACIMIENTO]])/365),0)))</f>
        <v>30</v>
      </c>
      <c r="V319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190" s="34" t="str">
        <f ca="1">+IF(Tabla2[[#This Row],[Edad]]="Corregir","Corregir","Ok")</f>
        <v>Ok</v>
      </c>
      <c r="X3190" s="10" t="str">
        <f>+IFERROR(VLOOKUP(Tabla2[[#This Row],[DISTRITO SEGÚN DNI]],Hoja1!$A$2:$B$55,2,FALSE),"No")</f>
        <v>CALLAO</v>
      </c>
      <c r="Y3190" s="10" t="str">
        <f>IF(OR(LOWER(Tabla2[[#This Row],[GENERO]])="masculino", LOWER(Tabla2[[#This Row],[GENERO]])="femenino"),"OK","Corregir")</f>
        <v>OK</v>
      </c>
      <c r="Z3190" s="10" t="str">
        <f>+IF(Tabla2[[#This Row],[Nro. DNI / CE]]="","Corregir",IF(LEN(Tabla2[[#This Row],[Nro. DNI / CE]])&gt;=8,"OK","Corregir"))</f>
        <v>OK</v>
      </c>
      <c r="AA3190" s="10">
        <f>COUNTIF(Tabla2[APELLIDOS Y NOMBRES],Tabla2[[#This Row],[APELLIDOS Y NOMBRES]])</f>
        <v>1</v>
      </c>
      <c r="AB3190" t="str">
        <f ca="1">+IFERROR(IF(Tabla2[[#This Row],[FECHA CESE/BAJA]]="","No Aplica",IF(AND(MONTH(Tabla2[[#This Row],[FECHA CESE/BAJA]])=MONTH(TODAY()-30),YEAR(Tabla2[[#This Row],[FECHA CESE/BAJA]])=YEAR(TODAY())),MONTH(TODAY()-30)&amp;"-"&amp;YEAR(TODAY()),"Borrar")),"No aplica")</f>
        <v>No Aplica</v>
      </c>
      <c r="AC3190" t="str">
        <f ca="1">+IFERROR(IF(Tabla2[[#This Row],[FECHA INICIO DE LABORES EN OBRA]]="","No Aplica",IF(AND(MONTH(Tabla2[[#This Row],[FECHA INICIO DE LABORES EN OBRA]])=MONTH(TODAY()-30),YEAR(Tabla2[[#This Row],[FECHA INICIO DE LABORES EN OBRA]])=YEAR(TODAY())),MONTH(TODAY()-30)&amp;"-"&amp;YEAR(TODAY()),"No Aplica")),"No Aplica")</f>
        <v>No Aplica</v>
      </c>
    </row>
    <row r="3191" spans="1:29" x14ac:dyDescent="0.25">
      <c r="A3191" s="2" t="s">
        <v>9248</v>
      </c>
      <c r="B3191" s="3" t="s">
        <v>67</v>
      </c>
      <c r="C3191" s="3" t="s">
        <v>67</v>
      </c>
      <c r="D3191" s="3" t="s">
        <v>7315</v>
      </c>
      <c r="E3191" s="3" t="s">
        <v>7316</v>
      </c>
      <c r="F3191" s="36">
        <v>23411</v>
      </c>
      <c r="G3191" s="3"/>
      <c r="H3191" s="3" t="s">
        <v>1469</v>
      </c>
      <c r="I3191" s="3" t="s">
        <v>12386</v>
      </c>
      <c r="J3191" s="3" t="s">
        <v>12387</v>
      </c>
      <c r="K3191" s="3" t="s">
        <v>1054</v>
      </c>
      <c r="L3191" s="8" t="s">
        <v>9813</v>
      </c>
      <c r="M3191" s="5"/>
      <c r="N3191" s="13" t="s">
        <v>2456</v>
      </c>
      <c r="O3191" s="5">
        <v>43868</v>
      </c>
      <c r="P3191" s="8">
        <v>1</v>
      </c>
      <c r="Q3191" s="9">
        <v>4</v>
      </c>
      <c r="R3191" s="9" t="str">
        <f>IFERROR(VLOOKUP(Tabla2[[#This Row],[CONTRATISTA PRNCIPAL]],Hoja1!$L$5:$M$9,2,FALSE),"CJV")</f>
        <v>CJV</v>
      </c>
      <c r="S3191" s="9" t="str">
        <f>IF(Tabla2[[#This Row],[EMPRESA]]=Tabla2[[#This Row],[CONTRATISTA PRNCIPAL]],"Principal","Secundaria")</f>
        <v>Principal</v>
      </c>
      <c r="T3191" s="10">
        <f>IFERROR(1/COUNTIF(Tabla2[CONTRATISTA PRNCIPAL],Tabla2[[#This Row],[CONTRATISTA PRNCIPAL]]),0)</f>
        <v>6.41025641025641E-3</v>
      </c>
      <c r="U3191" s="33">
        <f ca="1">IF(((TODAY()-Tabla2[[#This Row],[FECHA NACIMIENTO]])/365)&lt;18,"Corregir", IF(((TODAY()-Tabla2[[#This Row],[FECHA NACIMIENTO]])/365)&gt;80, "Corregir",ROUNDDOWN(((TODAY()-Tabla2[[#This Row],[FECHA NACIMIENTO]])/365),0)))</f>
        <v>59</v>
      </c>
      <c r="V319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3191" s="34" t="str">
        <f ca="1">+IF(Tabla2[[#This Row],[Edad]]="Corregir","Corregir","Ok")</f>
        <v>Ok</v>
      </c>
      <c r="X3191" s="10" t="str">
        <f>+IFERROR(VLOOKUP(Tabla2[[#This Row],[DISTRITO SEGÚN DNI]],Hoja1!$A$2:$B$55,2,FALSE),"No")</f>
        <v>No</v>
      </c>
      <c r="Y3191" s="10" t="str">
        <f>IF(OR(LOWER(Tabla2[[#This Row],[GENERO]])="masculino", LOWER(Tabla2[[#This Row],[GENERO]])="femenino"),"OK","Corregir")</f>
        <v>OK</v>
      </c>
      <c r="Z3191" s="10" t="str">
        <f>+IF(Tabla2[[#This Row],[Nro. DNI / CE]]="","Corregir",IF(LEN(Tabla2[[#This Row],[Nro. DNI / CE]])&gt;=8,"OK","Corregir"))</f>
        <v>OK</v>
      </c>
      <c r="AA3191" s="10">
        <f>COUNTIF(Tabla2[APELLIDOS Y NOMBRES],Tabla2[[#This Row],[APELLIDOS Y NOMBRES]])</f>
        <v>1</v>
      </c>
      <c r="AB3191" t="str">
        <f ca="1">+IFERROR(IF(Tabla2[[#This Row],[FECHA CESE/BAJA]]="","No Aplica",IF(AND(MONTH(Tabla2[[#This Row],[FECHA CESE/BAJA]])=MONTH(TODAY()-30),YEAR(Tabla2[[#This Row],[FECHA CESE/BAJA]])=YEAR(TODAY())),MONTH(TODAY()-30)&amp;"-"&amp;YEAR(TODAY()),"Borrar")),"No aplica")</f>
        <v>No Aplica</v>
      </c>
      <c r="AC3191" t="str">
        <f ca="1">+IFERROR(IF(Tabla2[[#This Row],[FECHA INICIO DE LABORES EN OBRA]]="","No Aplica",IF(AND(MONTH(Tabla2[[#This Row],[FECHA INICIO DE LABORES EN OBRA]])=MONTH(TODAY()-30),YEAR(Tabla2[[#This Row],[FECHA INICIO DE LABORES EN OBRA]])=YEAR(TODAY())),MONTH(TODAY()-30)&amp;"-"&amp;YEAR(TODAY()),"No Aplica")),"No Aplica")</f>
        <v>No Aplica</v>
      </c>
    </row>
    <row r="3192" spans="1:29" x14ac:dyDescent="0.25">
      <c r="A3192" s="2" t="s">
        <v>9248</v>
      </c>
      <c r="B3192" s="3" t="s">
        <v>67</v>
      </c>
      <c r="C3192" s="3" t="s">
        <v>67</v>
      </c>
      <c r="D3192" s="3" t="s">
        <v>12388</v>
      </c>
      <c r="E3192" s="3" t="s">
        <v>12389</v>
      </c>
      <c r="F3192" s="36">
        <v>35461</v>
      </c>
      <c r="G3192" s="3"/>
      <c r="H3192" s="3" t="s">
        <v>1469</v>
      </c>
      <c r="I3192" s="3" t="s">
        <v>7343</v>
      </c>
      <c r="J3192" s="3" t="s">
        <v>12390</v>
      </c>
      <c r="K3192" s="3" t="s">
        <v>1054</v>
      </c>
      <c r="L3192" s="8" t="s">
        <v>9813</v>
      </c>
      <c r="M3192" s="5"/>
      <c r="N3192" s="13" t="s">
        <v>2456</v>
      </c>
      <c r="O3192" s="5">
        <v>44893</v>
      </c>
      <c r="P3192" s="8">
        <v>1</v>
      </c>
      <c r="Q3192" s="9">
        <v>4</v>
      </c>
      <c r="R3192" s="9" t="str">
        <f>IFERROR(VLOOKUP(Tabla2[[#This Row],[CONTRATISTA PRNCIPAL]],Hoja1!$L$5:$M$9,2,FALSE),"CJV")</f>
        <v>CJV</v>
      </c>
      <c r="S3192" s="9" t="str">
        <f>IF(Tabla2[[#This Row],[EMPRESA]]=Tabla2[[#This Row],[CONTRATISTA PRNCIPAL]],"Principal","Secundaria")</f>
        <v>Principal</v>
      </c>
      <c r="T3192" s="10">
        <f>IFERROR(1/COUNTIF(Tabla2[CONTRATISTA PRNCIPAL],Tabla2[[#This Row],[CONTRATISTA PRNCIPAL]]),0)</f>
        <v>6.41025641025641E-3</v>
      </c>
      <c r="U3192" s="33">
        <f ca="1">IF(((TODAY()-Tabla2[[#This Row],[FECHA NACIMIENTO]])/365)&lt;18,"Corregir", IF(((TODAY()-Tabla2[[#This Row],[FECHA NACIMIENTO]])/365)&gt;80, "Corregir",ROUNDDOWN(((TODAY()-Tabla2[[#This Row],[FECHA NACIMIENTO]])/365),0)))</f>
        <v>26</v>
      </c>
      <c r="V319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192" s="34" t="str">
        <f ca="1">+IF(Tabla2[[#This Row],[Edad]]="Corregir","Corregir","Ok")</f>
        <v>Ok</v>
      </c>
      <c r="X3192" s="10" t="str">
        <f>+IFERROR(VLOOKUP(Tabla2[[#This Row],[DISTRITO SEGÚN DNI]],Hoja1!$A$2:$B$55,2,FALSE),"No")</f>
        <v>No</v>
      </c>
      <c r="Y3192" s="10" t="str">
        <f>IF(OR(LOWER(Tabla2[[#This Row],[GENERO]])="masculino", LOWER(Tabla2[[#This Row],[GENERO]])="femenino"),"OK","Corregir")</f>
        <v>OK</v>
      </c>
      <c r="Z3192" s="10" t="str">
        <f>+IF(Tabla2[[#This Row],[Nro. DNI / CE]]="","Corregir",IF(LEN(Tabla2[[#This Row],[Nro. DNI / CE]])&gt;=8,"OK","Corregir"))</f>
        <v>OK</v>
      </c>
      <c r="AA3192" s="10">
        <f>COUNTIF(Tabla2[APELLIDOS Y NOMBRES],Tabla2[[#This Row],[APELLIDOS Y NOMBRES]])</f>
        <v>1</v>
      </c>
      <c r="AB3192" t="str">
        <f ca="1">+IFERROR(IF(Tabla2[[#This Row],[FECHA CESE/BAJA]]="","No Aplica",IF(AND(MONTH(Tabla2[[#This Row],[FECHA CESE/BAJA]])=MONTH(TODAY()-30),YEAR(Tabla2[[#This Row],[FECHA CESE/BAJA]])=YEAR(TODAY())),MONTH(TODAY()-30)&amp;"-"&amp;YEAR(TODAY()),"Borrar")),"No aplica")</f>
        <v>No Aplica</v>
      </c>
      <c r="AC3192" t="str">
        <f ca="1">+IFERROR(IF(Tabla2[[#This Row],[FECHA INICIO DE LABORES EN OBRA]]="","No Aplica",IF(AND(MONTH(Tabla2[[#This Row],[FECHA INICIO DE LABORES EN OBRA]])=MONTH(TODAY()-30),YEAR(Tabla2[[#This Row],[FECHA INICIO DE LABORES EN OBRA]])=YEAR(TODAY())),MONTH(TODAY()-30)&amp;"-"&amp;YEAR(TODAY()),"No Aplica")),"No Aplica")</f>
        <v>No Aplica</v>
      </c>
    </row>
    <row r="3193" spans="1:29" x14ac:dyDescent="0.25">
      <c r="A3193" s="2" t="s">
        <v>9248</v>
      </c>
      <c r="B3193" s="3" t="s">
        <v>67</v>
      </c>
      <c r="C3193" s="3" t="s">
        <v>67</v>
      </c>
      <c r="D3193" s="3" t="s">
        <v>12391</v>
      </c>
      <c r="E3193" s="3" t="s">
        <v>12392</v>
      </c>
      <c r="F3193" s="36">
        <v>30267</v>
      </c>
      <c r="G3193" s="3"/>
      <c r="H3193" s="3" t="s">
        <v>1469</v>
      </c>
      <c r="I3193" s="3" t="s">
        <v>4253</v>
      </c>
      <c r="J3193" s="3" t="s">
        <v>12393</v>
      </c>
      <c r="K3193" s="3" t="s">
        <v>12394</v>
      </c>
      <c r="L3193" s="8" t="s">
        <v>9813</v>
      </c>
      <c r="M3193" s="5"/>
      <c r="N3193" s="13" t="s">
        <v>2456</v>
      </c>
      <c r="O3193" s="5">
        <v>45086</v>
      </c>
      <c r="P3193" s="8">
        <v>1</v>
      </c>
      <c r="Q3193" s="9">
        <v>4</v>
      </c>
      <c r="R3193" s="9" t="str">
        <f>IFERROR(VLOOKUP(Tabla2[[#This Row],[CONTRATISTA PRNCIPAL]],Hoja1!$L$5:$M$9,2,FALSE),"CJV")</f>
        <v>CJV</v>
      </c>
      <c r="S3193" s="9" t="str">
        <f>IF(Tabla2[[#This Row],[EMPRESA]]=Tabla2[[#This Row],[CONTRATISTA PRNCIPAL]],"Principal","Secundaria")</f>
        <v>Principal</v>
      </c>
      <c r="T3193" s="10">
        <f>IFERROR(1/COUNTIF(Tabla2[CONTRATISTA PRNCIPAL],Tabla2[[#This Row],[CONTRATISTA PRNCIPAL]]),0)</f>
        <v>6.41025641025641E-3</v>
      </c>
      <c r="U3193" s="33">
        <f ca="1">IF(((TODAY()-Tabla2[[#This Row],[FECHA NACIMIENTO]])/365)&lt;18,"Corregir", IF(((TODAY()-Tabla2[[#This Row],[FECHA NACIMIENTO]])/365)&gt;80, "Corregir",ROUNDDOWN(((TODAY()-Tabla2[[#This Row],[FECHA NACIMIENTO]])/365),0)))</f>
        <v>40</v>
      </c>
      <c r="V319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193" s="34" t="str">
        <f ca="1">+IF(Tabla2[[#This Row],[Edad]]="Corregir","Corregir","Ok")</f>
        <v>Ok</v>
      </c>
      <c r="X3193" s="10" t="str">
        <f>+IFERROR(VLOOKUP(Tabla2[[#This Row],[DISTRITO SEGÚN DNI]],Hoja1!$A$2:$B$55,2,FALSE),"No")</f>
        <v>No</v>
      </c>
      <c r="Y3193" s="10" t="str">
        <f>IF(OR(LOWER(Tabla2[[#This Row],[GENERO]])="masculino", LOWER(Tabla2[[#This Row],[GENERO]])="femenino"),"OK","Corregir")</f>
        <v>OK</v>
      </c>
      <c r="Z3193" s="10" t="str">
        <f>+IF(Tabla2[[#This Row],[Nro. DNI / CE]]="","Corregir",IF(LEN(Tabla2[[#This Row],[Nro. DNI / CE]])&gt;=8,"OK","Corregir"))</f>
        <v>OK</v>
      </c>
      <c r="AA3193" s="10">
        <f>COUNTIF(Tabla2[APELLIDOS Y NOMBRES],Tabla2[[#This Row],[APELLIDOS Y NOMBRES]])</f>
        <v>1</v>
      </c>
      <c r="AB3193" t="str">
        <f ca="1">+IFERROR(IF(Tabla2[[#This Row],[FECHA CESE/BAJA]]="","No Aplica",IF(AND(MONTH(Tabla2[[#This Row],[FECHA CESE/BAJA]])=MONTH(TODAY()-30),YEAR(Tabla2[[#This Row],[FECHA CESE/BAJA]])=YEAR(TODAY())),MONTH(TODAY()-30)&amp;"-"&amp;YEAR(TODAY()),"Borrar")),"No aplica")</f>
        <v>No Aplica</v>
      </c>
      <c r="AC3193" t="str">
        <f ca="1">+IFERROR(IF(Tabla2[[#This Row],[FECHA INICIO DE LABORES EN OBRA]]="","No Aplica",IF(AND(MONTH(Tabla2[[#This Row],[FECHA INICIO DE LABORES EN OBRA]])=MONTH(TODAY()-30),YEAR(Tabla2[[#This Row],[FECHA INICIO DE LABORES EN OBRA]])=YEAR(TODAY())),MONTH(TODAY()-30)&amp;"-"&amp;YEAR(TODAY()),"No Aplica")),"No Aplica")</f>
        <v>No Aplica</v>
      </c>
    </row>
    <row r="3194" spans="1:29" x14ac:dyDescent="0.25">
      <c r="A3194" s="2" t="s">
        <v>9248</v>
      </c>
      <c r="B3194" s="3" t="s">
        <v>67</v>
      </c>
      <c r="C3194" s="3" t="s">
        <v>67</v>
      </c>
      <c r="D3194" s="3" t="s">
        <v>767</v>
      </c>
      <c r="E3194" s="3" t="s">
        <v>768</v>
      </c>
      <c r="F3194" s="36">
        <v>28950</v>
      </c>
      <c r="G3194" s="3"/>
      <c r="H3194" s="3" t="s">
        <v>1469</v>
      </c>
      <c r="I3194" s="3" t="s">
        <v>4253</v>
      </c>
      <c r="J3194" s="3" t="s">
        <v>12395</v>
      </c>
      <c r="K3194" s="3" t="s">
        <v>32</v>
      </c>
      <c r="L3194" s="8" t="s">
        <v>9813</v>
      </c>
      <c r="M3194" s="5"/>
      <c r="N3194" s="13" t="s">
        <v>2456</v>
      </c>
      <c r="O3194" s="5">
        <v>43525</v>
      </c>
      <c r="P3194" s="8">
        <v>1</v>
      </c>
      <c r="Q3194" s="9">
        <v>4</v>
      </c>
      <c r="R3194" s="9" t="str">
        <f>IFERROR(VLOOKUP(Tabla2[[#This Row],[CONTRATISTA PRNCIPAL]],Hoja1!$L$5:$M$9,2,FALSE),"CJV")</f>
        <v>CJV</v>
      </c>
      <c r="S3194" s="9" t="str">
        <f>IF(Tabla2[[#This Row],[EMPRESA]]=Tabla2[[#This Row],[CONTRATISTA PRNCIPAL]],"Principal","Secundaria")</f>
        <v>Principal</v>
      </c>
      <c r="T3194" s="10">
        <f>IFERROR(1/COUNTIF(Tabla2[CONTRATISTA PRNCIPAL],Tabla2[[#This Row],[CONTRATISTA PRNCIPAL]]),0)</f>
        <v>6.41025641025641E-3</v>
      </c>
      <c r="U3194" s="33">
        <f ca="1">IF(((TODAY()-Tabla2[[#This Row],[FECHA NACIMIENTO]])/365)&lt;18,"Corregir", IF(((TODAY()-Tabla2[[#This Row],[FECHA NACIMIENTO]])/365)&gt;80, "Corregir",ROUNDDOWN(((TODAY()-Tabla2[[#This Row],[FECHA NACIMIENTO]])/365),0)))</f>
        <v>44</v>
      </c>
      <c r="V319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194" s="34" t="str">
        <f ca="1">+IF(Tabla2[[#This Row],[Edad]]="Corregir","Corregir","Ok")</f>
        <v>Ok</v>
      </c>
      <c r="X3194" s="10" t="str">
        <f>+IFERROR(VLOOKUP(Tabla2[[#This Row],[DISTRITO SEGÚN DNI]],Hoja1!$A$2:$B$55,2,FALSE),"No")</f>
        <v>CALLAO</v>
      </c>
      <c r="Y3194" s="10" t="str">
        <f>IF(OR(LOWER(Tabla2[[#This Row],[GENERO]])="masculino", LOWER(Tabla2[[#This Row],[GENERO]])="femenino"),"OK","Corregir")</f>
        <v>OK</v>
      </c>
      <c r="Z3194" s="10" t="str">
        <f>+IF(Tabla2[[#This Row],[Nro. DNI / CE]]="","Corregir",IF(LEN(Tabla2[[#This Row],[Nro. DNI / CE]])&gt;=8,"OK","Corregir"))</f>
        <v>OK</v>
      </c>
      <c r="AA3194" s="10">
        <f>COUNTIF(Tabla2[APELLIDOS Y NOMBRES],Tabla2[[#This Row],[APELLIDOS Y NOMBRES]])</f>
        <v>1</v>
      </c>
      <c r="AB3194" t="str">
        <f ca="1">+IFERROR(IF(Tabla2[[#This Row],[FECHA CESE/BAJA]]="","No Aplica",IF(AND(MONTH(Tabla2[[#This Row],[FECHA CESE/BAJA]])=MONTH(TODAY()-30),YEAR(Tabla2[[#This Row],[FECHA CESE/BAJA]])=YEAR(TODAY())),MONTH(TODAY()-30)&amp;"-"&amp;YEAR(TODAY()),"Borrar")),"No aplica")</f>
        <v>No Aplica</v>
      </c>
      <c r="AC3194" t="str">
        <f ca="1">+IFERROR(IF(Tabla2[[#This Row],[FECHA INICIO DE LABORES EN OBRA]]="","No Aplica",IF(AND(MONTH(Tabla2[[#This Row],[FECHA INICIO DE LABORES EN OBRA]])=MONTH(TODAY()-30),YEAR(Tabla2[[#This Row],[FECHA INICIO DE LABORES EN OBRA]])=YEAR(TODAY())),MONTH(TODAY()-30)&amp;"-"&amp;YEAR(TODAY()),"No Aplica")),"No Aplica")</f>
        <v>No Aplica</v>
      </c>
    </row>
    <row r="3195" spans="1:29" x14ac:dyDescent="0.25">
      <c r="A3195" s="2" t="s">
        <v>9248</v>
      </c>
      <c r="B3195" s="3" t="s">
        <v>67</v>
      </c>
      <c r="C3195" s="3" t="s">
        <v>67</v>
      </c>
      <c r="D3195" s="3" t="s">
        <v>12396</v>
      </c>
      <c r="E3195" s="3" t="s">
        <v>12397</v>
      </c>
      <c r="F3195" s="36">
        <v>26999</v>
      </c>
      <c r="G3195" s="3"/>
      <c r="H3195" s="3" t="s">
        <v>1469</v>
      </c>
      <c r="I3195" s="3" t="s">
        <v>4253</v>
      </c>
      <c r="J3195" s="3" t="s">
        <v>12378</v>
      </c>
      <c r="K3195" s="3" t="s">
        <v>1095</v>
      </c>
      <c r="L3195" s="8" t="s">
        <v>9813</v>
      </c>
      <c r="M3195" s="5"/>
      <c r="N3195" s="13" t="s">
        <v>2456</v>
      </c>
      <c r="O3195" s="5">
        <v>45086</v>
      </c>
      <c r="P3195" s="8">
        <v>1</v>
      </c>
      <c r="Q3195" s="9">
        <v>4</v>
      </c>
      <c r="R3195" s="9" t="str">
        <f>IFERROR(VLOOKUP(Tabla2[[#This Row],[CONTRATISTA PRNCIPAL]],Hoja1!$L$5:$M$9,2,FALSE),"CJV")</f>
        <v>CJV</v>
      </c>
      <c r="S3195" s="9" t="str">
        <f>IF(Tabla2[[#This Row],[EMPRESA]]=Tabla2[[#This Row],[CONTRATISTA PRNCIPAL]],"Principal","Secundaria")</f>
        <v>Principal</v>
      </c>
      <c r="T3195" s="10">
        <f>IFERROR(1/COUNTIF(Tabla2[CONTRATISTA PRNCIPAL],Tabla2[[#This Row],[CONTRATISTA PRNCIPAL]]),0)</f>
        <v>6.41025641025641E-3</v>
      </c>
      <c r="U3195" s="33">
        <f ca="1">IF(((TODAY()-Tabla2[[#This Row],[FECHA NACIMIENTO]])/365)&lt;18,"Corregir", IF(((TODAY()-Tabla2[[#This Row],[FECHA NACIMIENTO]])/365)&gt;80, "Corregir",ROUNDDOWN(((TODAY()-Tabla2[[#This Row],[FECHA NACIMIENTO]])/365),0)))</f>
        <v>49</v>
      </c>
      <c r="V319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195" s="34" t="str">
        <f ca="1">+IF(Tabla2[[#This Row],[Edad]]="Corregir","Corregir","Ok")</f>
        <v>Ok</v>
      </c>
      <c r="X3195" s="10" t="str">
        <f>+IFERROR(VLOOKUP(Tabla2[[#This Row],[DISTRITO SEGÚN DNI]],Hoja1!$A$2:$B$55,2,FALSE),"No")</f>
        <v>No</v>
      </c>
      <c r="Y3195" s="10" t="str">
        <f>IF(OR(LOWER(Tabla2[[#This Row],[GENERO]])="masculino", LOWER(Tabla2[[#This Row],[GENERO]])="femenino"),"OK","Corregir")</f>
        <v>OK</v>
      </c>
      <c r="Z3195" s="10" t="str">
        <f>+IF(Tabla2[[#This Row],[Nro. DNI / CE]]="","Corregir",IF(LEN(Tabla2[[#This Row],[Nro. DNI / CE]])&gt;=8,"OK","Corregir"))</f>
        <v>OK</v>
      </c>
      <c r="AA3195" s="10">
        <f>COUNTIF(Tabla2[APELLIDOS Y NOMBRES],Tabla2[[#This Row],[APELLIDOS Y NOMBRES]])</f>
        <v>1</v>
      </c>
      <c r="AB3195" t="str">
        <f ca="1">+IFERROR(IF(Tabla2[[#This Row],[FECHA CESE/BAJA]]="","No Aplica",IF(AND(MONTH(Tabla2[[#This Row],[FECHA CESE/BAJA]])=MONTH(TODAY()-30),YEAR(Tabla2[[#This Row],[FECHA CESE/BAJA]])=YEAR(TODAY())),MONTH(TODAY()-30)&amp;"-"&amp;YEAR(TODAY()),"Borrar")),"No aplica")</f>
        <v>No Aplica</v>
      </c>
      <c r="AC3195" t="str">
        <f ca="1">+IFERROR(IF(Tabla2[[#This Row],[FECHA INICIO DE LABORES EN OBRA]]="","No Aplica",IF(AND(MONTH(Tabla2[[#This Row],[FECHA INICIO DE LABORES EN OBRA]])=MONTH(TODAY()-30),YEAR(Tabla2[[#This Row],[FECHA INICIO DE LABORES EN OBRA]])=YEAR(TODAY())),MONTH(TODAY()-30)&amp;"-"&amp;YEAR(TODAY()),"No Aplica")),"No Aplica")</f>
        <v>No Aplica</v>
      </c>
    </row>
    <row r="3196" spans="1:29" x14ac:dyDescent="0.25">
      <c r="A3196" s="2" t="s">
        <v>9248</v>
      </c>
      <c r="B3196" s="3" t="s">
        <v>67</v>
      </c>
      <c r="C3196" s="3" t="s">
        <v>67</v>
      </c>
      <c r="D3196" s="3" t="s">
        <v>12398</v>
      </c>
      <c r="E3196" s="3" t="s">
        <v>12399</v>
      </c>
      <c r="F3196" s="36">
        <v>35662</v>
      </c>
      <c r="G3196" s="3"/>
      <c r="H3196" s="3" t="s">
        <v>1469</v>
      </c>
      <c r="I3196" s="3" t="s">
        <v>7343</v>
      </c>
      <c r="J3196" s="3" t="s">
        <v>12400</v>
      </c>
      <c r="K3196" s="3" t="s">
        <v>1136</v>
      </c>
      <c r="L3196" s="8" t="s">
        <v>9813</v>
      </c>
      <c r="M3196" s="5"/>
      <c r="N3196" s="13" t="s">
        <v>2456</v>
      </c>
      <c r="O3196" s="5">
        <v>45001</v>
      </c>
      <c r="P3196" s="8">
        <v>1</v>
      </c>
      <c r="Q3196" s="9">
        <v>4</v>
      </c>
      <c r="R3196" s="9" t="str">
        <f>IFERROR(VLOOKUP(Tabla2[[#This Row],[CONTRATISTA PRNCIPAL]],Hoja1!$L$5:$M$9,2,FALSE),"CJV")</f>
        <v>CJV</v>
      </c>
      <c r="S3196" s="9" t="str">
        <f>IF(Tabla2[[#This Row],[EMPRESA]]=Tabla2[[#This Row],[CONTRATISTA PRNCIPAL]],"Principal","Secundaria")</f>
        <v>Principal</v>
      </c>
      <c r="T3196" s="10">
        <f>IFERROR(1/COUNTIF(Tabla2[CONTRATISTA PRNCIPAL],Tabla2[[#This Row],[CONTRATISTA PRNCIPAL]]),0)</f>
        <v>6.41025641025641E-3</v>
      </c>
      <c r="U3196" s="33">
        <f ca="1">IF(((TODAY()-Tabla2[[#This Row],[FECHA NACIMIENTO]])/365)&lt;18,"Corregir", IF(((TODAY()-Tabla2[[#This Row],[FECHA NACIMIENTO]])/365)&gt;80, "Corregir",ROUNDDOWN(((TODAY()-Tabla2[[#This Row],[FECHA NACIMIENTO]])/365),0)))</f>
        <v>26</v>
      </c>
      <c r="V319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196" s="34" t="str">
        <f ca="1">+IF(Tabla2[[#This Row],[Edad]]="Corregir","Corregir","Ok")</f>
        <v>Ok</v>
      </c>
      <c r="X3196" s="10" t="str">
        <f>+IFERROR(VLOOKUP(Tabla2[[#This Row],[DISTRITO SEGÚN DNI]],Hoja1!$A$2:$B$55,2,FALSE),"No")</f>
        <v>No</v>
      </c>
      <c r="Y3196" s="10" t="str">
        <f>IF(OR(LOWER(Tabla2[[#This Row],[GENERO]])="masculino", LOWER(Tabla2[[#This Row],[GENERO]])="femenino"),"OK","Corregir")</f>
        <v>OK</v>
      </c>
      <c r="Z3196" s="10" t="str">
        <f>+IF(Tabla2[[#This Row],[Nro. DNI / CE]]="","Corregir",IF(LEN(Tabla2[[#This Row],[Nro. DNI / CE]])&gt;=8,"OK","Corregir"))</f>
        <v>OK</v>
      </c>
      <c r="AA3196" s="10">
        <f>COUNTIF(Tabla2[APELLIDOS Y NOMBRES],Tabla2[[#This Row],[APELLIDOS Y NOMBRES]])</f>
        <v>1</v>
      </c>
      <c r="AB3196" t="str">
        <f ca="1">+IFERROR(IF(Tabla2[[#This Row],[FECHA CESE/BAJA]]="","No Aplica",IF(AND(MONTH(Tabla2[[#This Row],[FECHA CESE/BAJA]])=MONTH(TODAY()-30),YEAR(Tabla2[[#This Row],[FECHA CESE/BAJA]])=YEAR(TODAY())),MONTH(TODAY()-30)&amp;"-"&amp;YEAR(TODAY()),"Borrar")),"No aplica")</f>
        <v>No Aplica</v>
      </c>
      <c r="AC3196" t="str">
        <f ca="1">+IFERROR(IF(Tabla2[[#This Row],[FECHA INICIO DE LABORES EN OBRA]]="","No Aplica",IF(AND(MONTH(Tabla2[[#This Row],[FECHA INICIO DE LABORES EN OBRA]])=MONTH(TODAY()-30),YEAR(Tabla2[[#This Row],[FECHA INICIO DE LABORES EN OBRA]])=YEAR(TODAY())),MONTH(TODAY()-30)&amp;"-"&amp;YEAR(TODAY()),"No Aplica")),"No Aplica")</f>
        <v>No Aplica</v>
      </c>
    </row>
    <row r="3197" spans="1:29" x14ac:dyDescent="0.25">
      <c r="A3197" s="2" t="s">
        <v>9248</v>
      </c>
      <c r="B3197" s="3" t="s">
        <v>67</v>
      </c>
      <c r="C3197" s="3" t="s">
        <v>67</v>
      </c>
      <c r="D3197" s="3" t="s">
        <v>7317</v>
      </c>
      <c r="E3197" s="3" t="s">
        <v>7318</v>
      </c>
      <c r="F3197" s="36">
        <v>32699</v>
      </c>
      <c r="G3197" s="3"/>
      <c r="H3197" s="3" t="s">
        <v>1469</v>
      </c>
      <c r="I3197" s="3" t="s">
        <v>4253</v>
      </c>
      <c r="J3197" s="3" t="s">
        <v>12401</v>
      </c>
      <c r="K3197" s="3" t="s">
        <v>32</v>
      </c>
      <c r="L3197" s="8" t="s">
        <v>9813</v>
      </c>
      <c r="M3197" s="5"/>
      <c r="N3197" s="13" t="s">
        <v>2456</v>
      </c>
      <c r="O3197" s="5">
        <v>42590</v>
      </c>
      <c r="P3197" s="8">
        <v>1</v>
      </c>
      <c r="Q3197" s="9">
        <v>4</v>
      </c>
      <c r="R3197" s="9" t="str">
        <f>IFERROR(VLOOKUP(Tabla2[[#This Row],[CONTRATISTA PRNCIPAL]],Hoja1!$L$5:$M$9,2,FALSE),"CJV")</f>
        <v>CJV</v>
      </c>
      <c r="S3197" s="9" t="str">
        <f>IF(Tabla2[[#This Row],[EMPRESA]]=Tabla2[[#This Row],[CONTRATISTA PRNCIPAL]],"Principal","Secundaria")</f>
        <v>Principal</v>
      </c>
      <c r="T3197" s="10">
        <f>IFERROR(1/COUNTIF(Tabla2[CONTRATISTA PRNCIPAL],Tabla2[[#This Row],[CONTRATISTA PRNCIPAL]]),0)</f>
        <v>6.41025641025641E-3</v>
      </c>
      <c r="U3197" s="33">
        <f ca="1">IF(((TODAY()-Tabla2[[#This Row],[FECHA NACIMIENTO]])/365)&lt;18,"Corregir", IF(((TODAY()-Tabla2[[#This Row],[FECHA NACIMIENTO]])/365)&gt;80, "Corregir",ROUNDDOWN(((TODAY()-Tabla2[[#This Row],[FECHA NACIMIENTO]])/365),0)))</f>
        <v>34</v>
      </c>
      <c r="V319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197" s="34" t="str">
        <f ca="1">+IF(Tabla2[[#This Row],[Edad]]="Corregir","Corregir","Ok")</f>
        <v>Ok</v>
      </c>
      <c r="X3197" s="10" t="str">
        <f>+IFERROR(VLOOKUP(Tabla2[[#This Row],[DISTRITO SEGÚN DNI]],Hoja1!$A$2:$B$55,2,FALSE),"No")</f>
        <v>CALLAO</v>
      </c>
      <c r="Y3197" s="10" t="str">
        <f>IF(OR(LOWER(Tabla2[[#This Row],[GENERO]])="masculino", LOWER(Tabla2[[#This Row],[GENERO]])="femenino"),"OK","Corregir")</f>
        <v>OK</v>
      </c>
      <c r="Z3197" s="10" t="str">
        <f>+IF(Tabla2[[#This Row],[Nro. DNI / CE]]="","Corregir",IF(LEN(Tabla2[[#This Row],[Nro. DNI / CE]])&gt;=8,"OK","Corregir"))</f>
        <v>OK</v>
      </c>
      <c r="AA3197" s="10">
        <f>COUNTIF(Tabla2[APELLIDOS Y NOMBRES],Tabla2[[#This Row],[APELLIDOS Y NOMBRES]])</f>
        <v>1</v>
      </c>
      <c r="AB3197" t="str">
        <f ca="1">+IFERROR(IF(Tabla2[[#This Row],[FECHA CESE/BAJA]]="","No Aplica",IF(AND(MONTH(Tabla2[[#This Row],[FECHA CESE/BAJA]])=MONTH(TODAY()-30),YEAR(Tabla2[[#This Row],[FECHA CESE/BAJA]])=YEAR(TODAY())),MONTH(TODAY()-30)&amp;"-"&amp;YEAR(TODAY()),"Borrar")),"No aplica")</f>
        <v>No Aplica</v>
      </c>
      <c r="AC3197" t="str">
        <f ca="1">+IFERROR(IF(Tabla2[[#This Row],[FECHA INICIO DE LABORES EN OBRA]]="","No Aplica",IF(AND(MONTH(Tabla2[[#This Row],[FECHA INICIO DE LABORES EN OBRA]])=MONTH(TODAY()-30),YEAR(Tabla2[[#This Row],[FECHA INICIO DE LABORES EN OBRA]])=YEAR(TODAY())),MONTH(TODAY()-30)&amp;"-"&amp;YEAR(TODAY()),"No Aplica")),"No Aplica")</f>
        <v>No Aplica</v>
      </c>
    </row>
    <row r="3198" spans="1:29" x14ac:dyDescent="0.25">
      <c r="A3198" s="2" t="s">
        <v>9248</v>
      </c>
      <c r="B3198" s="3" t="s">
        <v>67</v>
      </c>
      <c r="C3198" s="3" t="s">
        <v>67</v>
      </c>
      <c r="D3198" s="3" t="s">
        <v>12402</v>
      </c>
      <c r="E3198" s="3" t="s">
        <v>12403</v>
      </c>
      <c r="F3198" s="36">
        <v>34159</v>
      </c>
      <c r="G3198" s="3"/>
      <c r="H3198" s="3" t="s">
        <v>1469</v>
      </c>
      <c r="I3198" s="3" t="s">
        <v>7343</v>
      </c>
      <c r="J3198" s="3" t="s">
        <v>12404</v>
      </c>
      <c r="K3198" s="3" t="s">
        <v>99</v>
      </c>
      <c r="L3198" s="8" t="s">
        <v>9813</v>
      </c>
      <c r="M3198" s="5"/>
      <c r="N3198" s="13" t="s">
        <v>2456</v>
      </c>
      <c r="O3198" s="5">
        <v>44893</v>
      </c>
      <c r="P3198" s="8">
        <v>1</v>
      </c>
      <c r="Q3198" s="9">
        <v>4</v>
      </c>
      <c r="R3198" s="9" t="str">
        <f>IFERROR(VLOOKUP(Tabla2[[#This Row],[CONTRATISTA PRNCIPAL]],Hoja1!$L$5:$M$9,2,FALSE),"CJV")</f>
        <v>CJV</v>
      </c>
      <c r="S3198" s="9" t="str">
        <f>IF(Tabla2[[#This Row],[EMPRESA]]=Tabla2[[#This Row],[CONTRATISTA PRNCIPAL]],"Principal","Secundaria")</f>
        <v>Principal</v>
      </c>
      <c r="T3198" s="10">
        <f>IFERROR(1/COUNTIF(Tabla2[CONTRATISTA PRNCIPAL],Tabla2[[#This Row],[CONTRATISTA PRNCIPAL]]),0)</f>
        <v>6.41025641025641E-3</v>
      </c>
      <c r="U3198" s="33">
        <f ca="1">IF(((TODAY()-Tabla2[[#This Row],[FECHA NACIMIENTO]])/365)&lt;18,"Corregir", IF(((TODAY()-Tabla2[[#This Row],[FECHA NACIMIENTO]])/365)&gt;80, "Corregir",ROUNDDOWN(((TODAY()-Tabla2[[#This Row],[FECHA NACIMIENTO]])/365),0)))</f>
        <v>30</v>
      </c>
      <c r="V319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198" s="34" t="str">
        <f ca="1">+IF(Tabla2[[#This Row],[Edad]]="Corregir","Corregir","Ok")</f>
        <v>Ok</v>
      </c>
      <c r="X3198" s="10" t="str">
        <f>+IFERROR(VLOOKUP(Tabla2[[#This Row],[DISTRITO SEGÚN DNI]],Hoja1!$A$2:$B$55,2,FALSE),"No")</f>
        <v>LA VICTORIA</v>
      </c>
      <c r="Y3198" s="10" t="str">
        <f>IF(OR(LOWER(Tabla2[[#This Row],[GENERO]])="masculino", LOWER(Tabla2[[#This Row],[GENERO]])="femenino"),"OK","Corregir")</f>
        <v>OK</v>
      </c>
      <c r="Z3198" s="10" t="str">
        <f>+IF(Tabla2[[#This Row],[Nro. DNI / CE]]="","Corregir",IF(LEN(Tabla2[[#This Row],[Nro. DNI / CE]])&gt;=8,"OK","Corregir"))</f>
        <v>OK</v>
      </c>
      <c r="AA3198" s="10">
        <f>COUNTIF(Tabla2[APELLIDOS Y NOMBRES],Tabla2[[#This Row],[APELLIDOS Y NOMBRES]])</f>
        <v>1</v>
      </c>
      <c r="AB3198" t="str">
        <f ca="1">+IFERROR(IF(Tabla2[[#This Row],[FECHA CESE/BAJA]]="","No Aplica",IF(AND(MONTH(Tabla2[[#This Row],[FECHA CESE/BAJA]])=MONTH(TODAY()-30),YEAR(Tabla2[[#This Row],[FECHA CESE/BAJA]])=YEAR(TODAY())),MONTH(TODAY()-30)&amp;"-"&amp;YEAR(TODAY()),"Borrar")),"No aplica")</f>
        <v>No Aplica</v>
      </c>
      <c r="AC3198" t="str">
        <f ca="1">+IFERROR(IF(Tabla2[[#This Row],[FECHA INICIO DE LABORES EN OBRA]]="","No Aplica",IF(AND(MONTH(Tabla2[[#This Row],[FECHA INICIO DE LABORES EN OBRA]])=MONTH(TODAY()-30),YEAR(Tabla2[[#This Row],[FECHA INICIO DE LABORES EN OBRA]])=YEAR(TODAY())),MONTH(TODAY()-30)&amp;"-"&amp;YEAR(TODAY()),"No Aplica")),"No Aplica")</f>
        <v>No Aplica</v>
      </c>
    </row>
    <row r="3199" spans="1:29" x14ac:dyDescent="0.25">
      <c r="A3199" s="2" t="s">
        <v>9248</v>
      </c>
      <c r="B3199" s="3" t="s">
        <v>67</v>
      </c>
      <c r="C3199" s="3" t="s">
        <v>67</v>
      </c>
      <c r="D3199" s="3" t="s">
        <v>12405</v>
      </c>
      <c r="E3199" s="3" t="s">
        <v>12406</v>
      </c>
      <c r="F3199" s="36">
        <v>35496</v>
      </c>
      <c r="G3199" s="3"/>
      <c r="H3199" s="3" t="s">
        <v>1469</v>
      </c>
      <c r="I3199" s="3" t="s">
        <v>7343</v>
      </c>
      <c r="J3199" s="3" t="s">
        <v>12407</v>
      </c>
      <c r="K3199" s="3" t="s">
        <v>1949</v>
      </c>
      <c r="L3199" s="8" t="s">
        <v>9813</v>
      </c>
      <c r="M3199" s="5"/>
      <c r="N3199" s="13" t="s">
        <v>2456</v>
      </c>
      <c r="O3199" s="5">
        <v>44893</v>
      </c>
      <c r="P3199" s="8">
        <v>1</v>
      </c>
      <c r="Q3199" s="9">
        <v>4</v>
      </c>
      <c r="R3199" s="9" t="str">
        <f>IFERROR(VLOOKUP(Tabla2[[#This Row],[CONTRATISTA PRNCIPAL]],Hoja1!$L$5:$M$9,2,FALSE),"CJV")</f>
        <v>CJV</v>
      </c>
      <c r="S3199" s="9" t="str">
        <f>IF(Tabla2[[#This Row],[EMPRESA]]=Tabla2[[#This Row],[CONTRATISTA PRNCIPAL]],"Principal","Secundaria")</f>
        <v>Principal</v>
      </c>
      <c r="T3199" s="10">
        <f>IFERROR(1/COUNTIF(Tabla2[CONTRATISTA PRNCIPAL],Tabla2[[#This Row],[CONTRATISTA PRNCIPAL]]),0)</f>
        <v>6.41025641025641E-3</v>
      </c>
      <c r="U3199" s="33">
        <f ca="1">IF(((TODAY()-Tabla2[[#This Row],[FECHA NACIMIENTO]])/365)&lt;18,"Corregir", IF(((TODAY()-Tabla2[[#This Row],[FECHA NACIMIENTO]])/365)&gt;80, "Corregir",ROUNDDOWN(((TODAY()-Tabla2[[#This Row],[FECHA NACIMIENTO]])/365),0)))</f>
        <v>26</v>
      </c>
      <c r="V319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199" s="34" t="str">
        <f ca="1">+IF(Tabla2[[#This Row],[Edad]]="Corregir","Corregir","Ok")</f>
        <v>Ok</v>
      </c>
      <c r="X3199" s="10" t="str">
        <f>+IFERROR(VLOOKUP(Tabla2[[#This Row],[DISTRITO SEGÚN DNI]],Hoja1!$A$2:$B$55,2,FALSE),"No")</f>
        <v>No</v>
      </c>
      <c r="Y3199" s="10" t="str">
        <f>IF(OR(LOWER(Tabla2[[#This Row],[GENERO]])="masculino", LOWER(Tabla2[[#This Row],[GENERO]])="femenino"),"OK","Corregir")</f>
        <v>OK</v>
      </c>
      <c r="Z3199" s="10" t="str">
        <f>+IF(Tabla2[[#This Row],[Nro. DNI / CE]]="","Corregir",IF(LEN(Tabla2[[#This Row],[Nro. DNI / CE]])&gt;=8,"OK","Corregir"))</f>
        <v>OK</v>
      </c>
      <c r="AA3199" s="10">
        <f>COUNTIF(Tabla2[APELLIDOS Y NOMBRES],Tabla2[[#This Row],[APELLIDOS Y NOMBRES]])</f>
        <v>1</v>
      </c>
      <c r="AB3199" t="str">
        <f ca="1">+IFERROR(IF(Tabla2[[#This Row],[FECHA CESE/BAJA]]="","No Aplica",IF(AND(MONTH(Tabla2[[#This Row],[FECHA CESE/BAJA]])=MONTH(TODAY()-30),YEAR(Tabla2[[#This Row],[FECHA CESE/BAJA]])=YEAR(TODAY())),MONTH(TODAY()-30)&amp;"-"&amp;YEAR(TODAY()),"Borrar")),"No aplica")</f>
        <v>No Aplica</v>
      </c>
      <c r="AC3199" t="str">
        <f ca="1">+IFERROR(IF(Tabla2[[#This Row],[FECHA INICIO DE LABORES EN OBRA]]="","No Aplica",IF(AND(MONTH(Tabla2[[#This Row],[FECHA INICIO DE LABORES EN OBRA]])=MONTH(TODAY()-30),YEAR(Tabla2[[#This Row],[FECHA INICIO DE LABORES EN OBRA]])=YEAR(TODAY())),MONTH(TODAY()-30)&amp;"-"&amp;YEAR(TODAY()),"No Aplica")),"No Aplica")</f>
        <v>No Aplica</v>
      </c>
    </row>
    <row r="3200" spans="1:29" x14ac:dyDescent="0.25">
      <c r="A3200" s="2" t="s">
        <v>9248</v>
      </c>
      <c r="B3200" s="3" t="s">
        <v>67</v>
      </c>
      <c r="C3200" s="3" t="s">
        <v>67</v>
      </c>
      <c r="D3200" s="3" t="s">
        <v>7319</v>
      </c>
      <c r="E3200" s="3" t="s">
        <v>7320</v>
      </c>
      <c r="F3200" s="36">
        <v>32544</v>
      </c>
      <c r="G3200" s="3"/>
      <c r="H3200" s="3" t="s">
        <v>1469</v>
      </c>
      <c r="I3200" s="3" t="s">
        <v>4253</v>
      </c>
      <c r="J3200" s="3" t="s">
        <v>12408</v>
      </c>
      <c r="K3200" s="3" t="s">
        <v>1219</v>
      </c>
      <c r="L3200" s="8" t="s">
        <v>9813</v>
      </c>
      <c r="M3200" s="5"/>
      <c r="N3200" s="13" t="s">
        <v>2456</v>
      </c>
      <c r="O3200" s="5">
        <v>43846</v>
      </c>
      <c r="P3200" s="8">
        <v>1</v>
      </c>
      <c r="Q3200" s="9">
        <v>4</v>
      </c>
      <c r="R3200" s="9" t="str">
        <f>IFERROR(VLOOKUP(Tabla2[[#This Row],[CONTRATISTA PRNCIPAL]],Hoja1!$L$5:$M$9,2,FALSE),"CJV")</f>
        <v>CJV</v>
      </c>
      <c r="S3200" s="9" t="str">
        <f>IF(Tabla2[[#This Row],[EMPRESA]]=Tabla2[[#This Row],[CONTRATISTA PRNCIPAL]],"Principal","Secundaria")</f>
        <v>Principal</v>
      </c>
      <c r="T3200" s="10">
        <f>IFERROR(1/COUNTIF(Tabla2[CONTRATISTA PRNCIPAL],Tabla2[[#This Row],[CONTRATISTA PRNCIPAL]]),0)</f>
        <v>6.41025641025641E-3</v>
      </c>
      <c r="U3200" s="33">
        <f ca="1">IF(((TODAY()-Tabla2[[#This Row],[FECHA NACIMIENTO]])/365)&lt;18,"Corregir", IF(((TODAY()-Tabla2[[#This Row],[FECHA NACIMIENTO]])/365)&gt;80, "Corregir",ROUNDDOWN(((TODAY()-Tabla2[[#This Row],[FECHA NACIMIENTO]])/365),0)))</f>
        <v>34</v>
      </c>
      <c r="V320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200" s="34" t="str">
        <f ca="1">+IF(Tabla2[[#This Row],[Edad]]="Corregir","Corregir","Ok")</f>
        <v>Ok</v>
      </c>
      <c r="X3200" s="10" t="str">
        <f>+IFERROR(VLOOKUP(Tabla2[[#This Row],[DISTRITO SEGÚN DNI]],Hoja1!$A$2:$B$55,2,FALSE),"No")</f>
        <v>No</v>
      </c>
      <c r="Y3200" s="10" t="str">
        <f>IF(OR(LOWER(Tabla2[[#This Row],[GENERO]])="masculino", LOWER(Tabla2[[#This Row],[GENERO]])="femenino"),"OK","Corregir")</f>
        <v>OK</v>
      </c>
      <c r="Z3200" s="10" t="str">
        <f>+IF(Tabla2[[#This Row],[Nro. DNI / CE]]="","Corregir",IF(LEN(Tabla2[[#This Row],[Nro. DNI / CE]])&gt;=8,"OK","Corregir"))</f>
        <v>OK</v>
      </c>
      <c r="AA3200" s="10">
        <f>COUNTIF(Tabla2[APELLIDOS Y NOMBRES],Tabla2[[#This Row],[APELLIDOS Y NOMBRES]])</f>
        <v>1</v>
      </c>
      <c r="AB3200" t="str">
        <f ca="1">+IFERROR(IF(Tabla2[[#This Row],[FECHA CESE/BAJA]]="","No Aplica",IF(AND(MONTH(Tabla2[[#This Row],[FECHA CESE/BAJA]])=MONTH(TODAY()-30),YEAR(Tabla2[[#This Row],[FECHA CESE/BAJA]])=YEAR(TODAY())),MONTH(TODAY()-30)&amp;"-"&amp;YEAR(TODAY()),"Borrar")),"No aplica")</f>
        <v>No Aplica</v>
      </c>
      <c r="AC3200" t="str">
        <f ca="1">+IFERROR(IF(Tabla2[[#This Row],[FECHA INICIO DE LABORES EN OBRA]]="","No Aplica",IF(AND(MONTH(Tabla2[[#This Row],[FECHA INICIO DE LABORES EN OBRA]])=MONTH(TODAY()-30),YEAR(Tabla2[[#This Row],[FECHA INICIO DE LABORES EN OBRA]])=YEAR(TODAY())),MONTH(TODAY()-30)&amp;"-"&amp;YEAR(TODAY()),"No Aplica")),"No Aplica")</f>
        <v>No Aplica</v>
      </c>
    </row>
    <row r="3201" spans="1:29" x14ac:dyDescent="0.25">
      <c r="A3201" s="2" t="s">
        <v>9248</v>
      </c>
      <c r="B3201" s="3" t="s">
        <v>67</v>
      </c>
      <c r="C3201" s="3" t="s">
        <v>67</v>
      </c>
      <c r="D3201" s="3" t="s">
        <v>12409</v>
      </c>
      <c r="E3201" s="3" t="s">
        <v>12410</v>
      </c>
      <c r="F3201" s="36">
        <v>32676</v>
      </c>
      <c r="G3201" s="3"/>
      <c r="H3201" s="3" t="s">
        <v>1469</v>
      </c>
      <c r="I3201" s="3" t="s">
        <v>7343</v>
      </c>
      <c r="J3201" s="3" t="s">
        <v>12411</v>
      </c>
      <c r="K3201" s="3" t="s">
        <v>1054</v>
      </c>
      <c r="L3201" s="8" t="s">
        <v>9813</v>
      </c>
      <c r="M3201" s="5"/>
      <c r="N3201" s="13" t="s">
        <v>2456</v>
      </c>
      <c r="O3201" s="5">
        <v>45007</v>
      </c>
      <c r="P3201" s="8">
        <v>1</v>
      </c>
      <c r="Q3201" s="9">
        <v>4</v>
      </c>
      <c r="R3201" s="9" t="str">
        <f>IFERROR(VLOOKUP(Tabla2[[#This Row],[CONTRATISTA PRNCIPAL]],Hoja1!$L$5:$M$9,2,FALSE),"CJV")</f>
        <v>CJV</v>
      </c>
      <c r="S3201" s="9" t="str">
        <f>IF(Tabla2[[#This Row],[EMPRESA]]=Tabla2[[#This Row],[CONTRATISTA PRNCIPAL]],"Principal","Secundaria")</f>
        <v>Principal</v>
      </c>
      <c r="T3201" s="10">
        <f>IFERROR(1/COUNTIF(Tabla2[CONTRATISTA PRNCIPAL],Tabla2[[#This Row],[CONTRATISTA PRNCIPAL]]),0)</f>
        <v>6.41025641025641E-3</v>
      </c>
      <c r="U3201" s="33">
        <f ca="1">IF(((TODAY()-Tabla2[[#This Row],[FECHA NACIMIENTO]])/365)&lt;18,"Corregir", IF(((TODAY()-Tabla2[[#This Row],[FECHA NACIMIENTO]])/365)&gt;80, "Corregir",ROUNDDOWN(((TODAY()-Tabla2[[#This Row],[FECHA NACIMIENTO]])/365),0)))</f>
        <v>34</v>
      </c>
      <c r="V320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201" s="34" t="str">
        <f ca="1">+IF(Tabla2[[#This Row],[Edad]]="Corregir","Corregir","Ok")</f>
        <v>Ok</v>
      </c>
      <c r="X3201" s="10" t="str">
        <f>+IFERROR(VLOOKUP(Tabla2[[#This Row],[DISTRITO SEGÚN DNI]],Hoja1!$A$2:$B$55,2,FALSE),"No")</f>
        <v>No</v>
      </c>
      <c r="Y3201" s="10" t="str">
        <f>IF(OR(LOWER(Tabla2[[#This Row],[GENERO]])="masculino", LOWER(Tabla2[[#This Row],[GENERO]])="femenino"),"OK","Corregir")</f>
        <v>OK</v>
      </c>
      <c r="Z3201" s="10" t="str">
        <f>+IF(Tabla2[[#This Row],[Nro. DNI / CE]]="","Corregir",IF(LEN(Tabla2[[#This Row],[Nro. DNI / CE]])&gt;=8,"OK","Corregir"))</f>
        <v>OK</v>
      </c>
      <c r="AA3201" s="10">
        <f>COUNTIF(Tabla2[APELLIDOS Y NOMBRES],Tabla2[[#This Row],[APELLIDOS Y NOMBRES]])</f>
        <v>1</v>
      </c>
      <c r="AB3201" t="str">
        <f ca="1">+IFERROR(IF(Tabla2[[#This Row],[FECHA CESE/BAJA]]="","No Aplica",IF(AND(MONTH(Tabla2[[#This Row],[FECHA CESE/BAJA]])=MONTH(TODAY()-30),YEAR(Tabla2[[#This Row],[FECHA CESE/BAJA]])=YEAR(TODAY())),MONTH(TODAY()-30)&amp;"-"&amp;YEAR(TODAY()),"Borrar")),"No aplica")</f>
        <v>No Aplica</v>
      </c>
      <c r="AC3201" t="str">
        <f ca="1">+IFERROR(IF(Tabla2[[#This Row],[FECHA INICIO DE LABORES EN OBRA]]="","No Aplica",IF(AND(MONTH(Tabla2[[#This Row],[FECHA INICIO DE LABORES EN OBRA]])=MONTH(TODAY()-30),YEAR(Tabla2[[#This Row],[FECHA INICIO DE LABORES EN OBRA]])=YEAR(TODAY())),MONTH(TODAY()-30)&amp;"-"&amp;YEAR(TODAY()),"No Aplica")),"No Aplica")</f>
        <v>No Aplica</v>
      </c>
    </row>
    <row r="3202" spans="1:29" x14ac:dyDescent="0.25">
      <c r="A3202" s="2" t="s">
        <v>9248</v>
      </c>
      <c r="B3202" s="3" t="s">
        <v>67</v>
      </c>
      <c r="C3202" s="3" t="s">
        <v>67</v>
      </c>
      <c r="D3202" s="3" t="s">
        <v>7321</v>
      </c>
      <c r="E3202" s="3" t="s">
        <v>7322</v>
      </c>
      <c r="F3202" s="36">
        <v>35164</v>
      </c>
      <c r="G3202" s="3"/>
      <c r="H3202" s="3" t="s">
        <v>1469</v>
      </c>
      <c r="I3202" s="3" t="s">
        <v>7342</v>
      </c>
      <c r="J3202" s="3" t="s">
        <v>12412</v>
      </c>
      <c r="K3202" s="3" t="s">
        <v>1063</v>
      </c>
      <c r="L3202" s="8" t="s">
        <v>9813</v>
      </c>
      <c r="M3202" s="5"/>
      <c r="N3202" s="13" t="s">
        <v>2456</v>
      </c>
      <c r="O3202" s="5">
        <v>44747</v>
      </c>
      <c r="P3202" s="8">
        <v>1</v>
      </c>
      <c r="Q3202" s="9">
        <v>4</v>
      </c>
      <c r="R3202" s="9" t="str">
        <f>IFERROR(VLOOKUP(Tabla2[[#This Row],[CONTRATISTA PRNCIPAL]],Hoja1!$L$5:$M$9,2,FALSE),"CJV")</f>
        <v>CJV</v>
      </c>
      <c r="S3202" s="9" t="str">
        <f>IF(Tabla2[[#This Row],[EMPRESA]]=Tabla2[[#This Row],[CONTRATISTA PRNCIPAL]],"Principal","Secundaria")</f>
        <v>Principal</v>
      </c>
      <c r="T3202" s="10">
        <f>IFERROR(1/COUNTIF(Tabla2[CONTRATISTA PRNCIPAL],Tabla2[[#This Row],[CONTRATISTA PRNCIPAL]]),0)</f>
        <v>6.41025641025641E-3</v>
      </c>
      <c r="U3202" s="33">
        <f ca="1">IF(((TODAY()-Tabla2[[#This Row],[FECHA NACIMIENTO]])/365)&lt;18,"Corregir", IF(((TODAY()-Tabla2[[#This Row],[FECHA NACIMIENTO]])/365)&gt;80, "Corregir",ROUNDDOWN(((TODAY()-Tabla2[[#This Row],[FECHA NACIMIENTO]])/365),0)))</f>
        <v>27</v>
      </c>
      <c r="V320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202" s="34" t="str">
        <f ca="1">+IF(Tabla2[[#This Row],[Edad]]="Corregir","Corregir","Ok")</f>
        <v>Ok</v>
      </c>
      <c r="X3202" s="10" t="str">
        <f>+IFERROR(VLOOKUP(Tabla2[[#This Row],[DISTRITO SEGÚN DNI]],Hoja1!$A$2:$B$55,2,FALSE),"No")</f>
        <v>No</v>
      </c>
      <c r="Y3202" s="10" t="str">
        <f>IF(OR(LOWER(Tabla2[[#This Row],[GENERO]])="masculino", LOWER(Tabla2[[#This Row],[GENERO]])="femenino"),"OK","Corregir")</f>
        <v>OK</v>
      </c>
      <c r="Z3202" s="10" t="str">
        <f>+IF(Tabla2[[#This Row],[Nro. DNI / CE]]="","Corregir",IF(LEN(Tabla2[[#This Row],[Nro. DNI / CE]])&gt;=8,"OK","Corregir"))</f>
        <v>OK</v>
      </c>
      <c r="AA3202" s="10">
        <f>COUNTIF(Tabla2[APELLIDOS Y NOMBRES],Tabla2[[#This Row],[APELLIDOS Y NOMBRES]])</f>
        <v>1</v>
      </c>
      <c r="AB3202" t="str">
        <f ca="1">+IFERROR(IF(Tabla2[[#This Row],[FECHA CESE/BAJA]]="","No Aplica",IF(AND(MONTH(Tabla2[[#This Row],[FECHA CESE/BAJA]])=MONTH(TODAY()-30),YEAR(Tabla2[[#This Row],[FECHA CESE/BAJA]])=YEAR(TODAY())),MONTH(TODAY()-30)&amp;"-"&amp;YEAR(TODAY()),"Borrar")),"No aplica")</f>
        <v>No Aplica</v>
      </c>
      <c r="AC3202" t="str">
        <f ca="1">+IFERROR(IF(Tabla2[[#This Row],[FECHA INICIO DE LABORES EN OBRA]]="","No Aplica",IF(AND(MONTH(Tabla2[[#This Row],[FECHA INICIO DE LABORES EN OBRA]])=MONTH(TODAY()-30),YEAR(Tabla2[[#This Row],[FECHA INICIO DE LABORES EN OBRA]])=YEAR(TODAY())),MONTH(TODAY()-30)&amp;"-"&amp;YEAR(TODAY()),"No Aplica")),"No Aplica")</f>
        <v>No Aplica</v>
      </c>
    </row>
    <row r="3203" spans="1:29" x14ac:dyDescent="0.25">
      <c r="A3203" s="2" t="s">
        <v>9248</v>
      </c>
      <c r="B3203" s="3" t="s">
        <v>67</v>
      </c>
      <c r="C3203" s="3" t="s">
        <v>67</v>
      </c>
      <c r="D3203" s="3" t="s">
        <v>769</v>
      </c>
      <c r="E3203" s="3" t="s">
        <v>12413</v>
      </c>
      <c r="F3203" s="36">
        <v>31374</v>
      </c>
      <c r="G3203" s="3"/>
      <c r="H3203" s="3" t="s">
        <v>1469</v>
      </c>
      <c r="I3203" s="3" t="s">
        <v>7343</v>
      </c>
      <c r="J3203" s="3" t="s">
        <v>12414</v>
      </c>
      <c r="K3203" s="3" t="s">
        <v>1086</v>
      </c>
      <c r="L3203" s="8" t="s">
        <v>9813</v>
      </c>
      <c r="M3203" s="5"/>
      <c r="N3203" s="13" t="s">
        <v>2456</v>
      </c>
      <c r="O3203" s="5">
        <v>44734</v>
      </c>
      <c r="P3203" s="8">
        <v>1</v>
      </c>
      <c r="Q3203" s="9">
        <v>4</v>
      </c>
      <c r="R3203" s="9" t="str">
        <f>IFERROR(VLOOKUP(Tabla2[[#This Row],[CONTRATISTA PRNCIPAL]],Hoja1!$L$5:$M$9,2,FALSE),"CJV")</f>
        <v>CJV</v>
      </c>
      <c r="S3203" s="9" t="str">
        <f>IF(Tabla2[[#This Row],[EMPRESA]]=Tabla2[[#This Row],[CONTRATISTA PRNCIPAL]],"Principal","Secundaria")</f>
        <v>Principal</v>
      </c>
      <c r="T3203" s="10">
        <f>IFERROR(1/COUNTIF(Tabla2[CONTRATISTA PRNCIPAL],Tabla2[[#This Row],[CONTRATISTA PRNCIPAL]]),0)</f>
        <v>6.41025641025641E-3</v>
      </c>
      <c r="U3203" s="33">
        <f ca="1">IF(((TODAY()-Tabla2[[#This Row],[FECHA NACIMIENTO]])/365)&lt;18,"Corregir", IF(((TODAY()-Tabla2[[#This Row],[FECHA NACIMIENTO]])/365)&gt;80, "Corregir",ROUNDDOWN(((TODAY()-Tabla2[[#This Row],[FECHA NACIMIENTO]])/365),0)))</f>
        <v>37</v>
      </c>
      <c r="V320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203" s="34" t="str">
        <f ca="1">+IF(Tabla2[[#This Row],[Edad]]="Corregir","Corregir","Ok")</f>
        <v>Ok</v>
      </c>
      <c r="X3203" s="10" t="str">
        <f>+IFERROR(VLOOKUP(Tabla2[[#This Row],[DISTRITO SEGÚN DNI]],Hoja1!$A$2:$B$55,2,FALSE),"No")</f>
        <v>No</v>
      </c>
      <c r="Y3203" s="10" t="str">
        <f>IF(OR(LOWER(Tabla2[[#This Row],[GENERO]])="masculino", LOWER(Tabla2[[#This Row],[GENERO]])="femenino"),"OK","Corregir")</f>
        <v>OK</v>
      </c>
      <c r="Z3203" s="10" t="str">
        <f>+IF(Tabla2[[#This Row],[Nro. DNI / CE]]="","Corregir",IF(LEN(Tabla2[[#This Row],[Nro. DNI / CE]])&gt;=8,"OK","Corregir"))</f>
        <v>OK</v>
      </c>
      <c r="AA3203" s="10">
        <f>COUNTIF(Tabla2[APELLIDOS Y NOMBRES],Tabla2[[#This Row],[APELLIDOS Y NOMBRES]])</f>
        <v>1</v>
      </c>
      <c r="AB3203" t="str">
        <f ca="1">+IFERROR(IF(Tabla2[[#This Row],[FECHA CESE/BAJA]]="","No Aplica",IF(AND(MONTH(Tabla2[[#This Row],[FECHA CESE/BAJA]])=MONTH(TODAY()-30),YEAR(Tabla2[[#This Row],[FECHA CESE/BAJA]])=YEAR(TODAY())),MONTH(TODAY()-30)&amp;"-"&amp;YEAR(TODAY()),"Borrar")),"No aplica")</f>
        <v>No Aplica</v>
      </c>
      <c r="AC3203" t="str">
        <f ca="1">+IFERROR(IF(Tabla2[[#This Row],[FECHA INICIO DE LABORES EN OBRA]]="","No Aplica",IF(AND(MONTH(Tabla2[[#This Row],[FECHA INICIO DE LABORES EN OBRA]])=MONTH(TODAY()-30),YEAR(Tabla2[[#This Row],[FECHA INICIO DE LABORES EN OBRA]])=YEAR(TODAY())),MONTH(TODAY()-30)&amp;"-"&amp;YEAR(TODAY()),"No Aplica")),"No Aplica")</f>
        <v>No Aplica</v>
      </c>
    </row>
    <row r="3204" spans="1:29" x14ac:dyDescent="0.25">
      <c r="A3204" s="2" t="s">
        <v>9248</v>
      </c>
      <c r="B3204" s="3" t="s">
        <v>67</v>
      </c>
      <c r="C3204" s="3" t="s">
        <v>67</v>
      </c>
      <c r="D3204" s="3" t="s">
        <v>7371</v>
      </c>
      <c r="E3204" s="3" t="s">
        <v>7372</v>
      </c>
      <c r="F3204" s="36">
        <v>34240</v>
      </c>
      <c r="G3204" s="3"/>
      <c r="H3204" s="3" t="s">
        <v>1469</v>
      </c>
      <c r="I3204" s="3" t="s">
        <v>4253</v>
      </c>
      <c r="J3204" s="3" t="s">
        <v>12415</v>
      </c>
      <c r="K3204" s="3" t="s">
        <v>1063</v>
      </c>
      <c r="L3204" s="8" t="s">
        <v>9813</v>
      </c>
      <c r="M3204" s="5"/>
      <c r="N3204" s="13" t="s">
        <v>2456</v>
      </c>
      <c r="O3204" s="5">
        <v>43396</v>
      </c>
      <c r="P3204" s="8">
        <v>1</v>
      </c>
      <c r="Q3204" s="9">
        <v>4</v>
      </c>
      <c r="R3204" s="9" t="str">
        <f>IFERROR(VLOOKUP(Tabla2[[#This Row],[CONTRATISTA PRNCIPAL]],Hoja1!$L$5:$M$9,2,FALSE),"CJV")</f>
        <v>CJV</v>
      </c>
      <c r="S3204" s="9" t="str">
        <f>IF(Tabla2[[#This Row],[EMPRESA]]=Tabla2[[#This Row],[CONTRATISTA PRNCIPAL]],"Principal","Secundaria")</f>
        <v>Principal</v>
      </c>
      <c r="T3204" s="10">
        <f>IFERROR(1/COUNTIF(Tabla2[CONTRATISTA PRNCIPAL],Tabla2[[#This Row],[CONTRATISTA PRNCIPAL]]),0)</f>
        <v>6.41025641025641E-3</v>
      </c>
      <c r="U3204" s="33">
        <f ca="1">IF(((TODAY()-Tabla2[[#This Row],[FECHA NACIMIENTO]])/365)&lt;18,"Corregir", IF(((TODAY()-Tabla2[[#This Row],[FECHA NACIMIENTO]])/365)&gt;80, "Corregir",ROUNDDOWN(((TODAY()-Tabla2[[#This Row],[FECHA NACIMIENTO]])/365),0)))</f>
        <v>29</v>
      </c>
      <c r="V320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204" s="34" t="str">
        <f ca="1">+IF(Tabla2[[#This Row],[Edad]]="Corregir","Corregir","Ok")</f>
        <v>Ok</v>
      </c>
      <c r="X3204" s="10" t="str">
        <f>+IFERROR(VLOOKUP(Tabla2[[#This Row],[DISTRITO SEGÚN DNI]],Hoja1!$A$2:$B$55,2,FALSE),"No")</f>
        <v>No</v>
      </c>
      <c r="Y3204" s="10" t="str">
        <f>IF(OR(LOWER(Tabla2[[#This Row],[GENERO]])="masculino", LOWER(Tabla2[[#This Row],[GENERO]])="femenino"),"OK","Corregir")</f>
        <v>OK</v>
      </c>
      <c r="Z3204" s="10" t="str">
        <f>+IF(Tabla2[[#This Row],[Nro. DNI / CE]]="","Corregir",IF(LEN(Tabla2[[#This Row],[Nro. DNI / CE]])&gt;=8,"OK","Corregir"))</f>
        <v>OK</v>
      </c>
      <c r="AA3204" s="10">
        <f>COUNTIF(Tabla2[APELLIDOS Y NOMBRES],Tabla2[[#This Row],[APELLIDOS Y NOMBRES]])</f>
        <v>1</v>
      </c>
      <c r="AB3204" t="str">
        <f ca="1">+IFERROR(IF(Tabla2[[#This Row],[FECHA CESE/BAJA]]="","No Aplica",IF(AND(MONTH(Tabla2[[#This Row],[FECHA CESE/BAJA]])=MONTH(TODAY()-30),YEAR(Tabla2[[#This Row],[FECHA CESE/BAJA]])=YEAR(TODAY())),MONTH(TODAY()-30)&amp;"-"&amp;YEAR(TODAY()),"Borrar")),"No aplica")</f>
        <v>No Aplica</v>
      </c>
      <c r="AC3204" t="str">
        <f ca="1">+IFERROR(IF(Tabla2[[#This Row],[FECHA INICIO DE LABORES EN OBRA]]="","No Aplica",IF(AND(MONTH(Tabla2[[#This Row],[FECHA INICIO DE LABORES EN OBRA]])=MONTH(TODAY()-30),YEAR(Tabla2[[#This Row],[FECHA INICIO DE LABORES EN OBRA]])=YEAR(TODAY())),MONTH(TODAY()-30)&amp;"-"&amp;YEAR(TODAY()),"No Aplica")),"No Aplica")</f>
        <v>No Aplica</v>
      </c>
    </row>
    <row r="3205" spans="1:29" x14ac:dyDescent="0.25">
      <c r="A3205" s="2" t="s">
        <v>9248</v>
      </c>
      <c r="B3205" s="3" t="s">
        <v>67</v>
      </c>
      <c r="C3205" s="3" t="s">
        <v>67</v>
      </c>
      <c r="D3205" s="3" t="s">
        <v>7323</v>
      </c>
      <c r="E3205" s="3" t="s">
        <v>7324</v>
      </c>
      <c r="F3205" s="36">
        <v>33934</v>
      </c>
      <c r="G3205" s="3"/>
      <c r="H3205" s="3" t="s">
        <v>2636</v>
      </c>
      <c r="I3205" s="3" t="s">
        <v>12386</v>
      </c>
      <c r="J3205" s="3" t="s">
        <v>12416</v>
      </c>
      <c r="K3205" s="3" t="s">
        <v>1063</v>
      </c>
      <c r="L3205" s="8" t="s">
        <v>9813</v>
      </c>
      <c r="M3205" s="5"/>
      <c r="N3205" s="13" t="s">
        <v>2456</v>
      </c>
      <c r="O3205" s="5">
        <v>43899</v>
      </c>
      <c r="P3205" s="8">
        <v>1</v>
      </c>
      <c r="Q3205" s="9">
        <v>4</v>
      </c>
      <c r="R3205" s="9" t="str">
        <f>IFERROR(VLOOKUP(Tabla2[[#This Row],[CONTRATISTA PRNCIPAL]],Hoja1!$L$5:$M$9,2,FALSE),"CJV")</f>
        <v>CJV</v>
      </c>
      <c r="S3205" s="9" t="str">
        <f>IF(Tabla2[[#This Row],[EMPRESA]]=Tabla2[[#This Row],[CONTRATISTA PRNCIPAL]],"Principal","Secundaria")</f>
        <v>Principal</v>
      </c>
      <c r="T3205" s="10">
        <f>IFERROR(1/COUNTIF(Tabla2[CONTRATISTA PRNCIPAL],Tabla2[[#This Row],[CONTRATISTA PRNCIPAL]]),0)</f>
        <v>6.41025641025641E-3</v>
      </c>
      <c r="U3205" s="33">
        <f ca="1">IF(((TODAY()-Tabla2[[#This Row],[FECHA NACIMIENTO]])/365)&lt;18,"Corregir", IF(((TODAY()-Tabla2[[#This Row],[FECHA NACIMIENTO]])/365)&gt;80, "Corregir",ROUNDDOWN(((TODAY()-Tabla2[[#This Row],[FECHA NACIMIENTO]])/365),0)))</f>
        <v>30</v>
      </c>
      <c r="V320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205" s="34" t="str">
        <f ca="1">+IF(Tabla2[[#This Row],[Edad]]="Corregir","Corregir","Ok")</f>
        <v>Ok</v>
      </c>
      <c r="X3205" s="10" t="str">
        <f>+IFERROR(VLOOKUP(Tabla2[[#This Row],[DISTRITO SEGÚN DNI]],Hoja1!$A$2:$B$55,2,FALSE),"No")</f>
        <v>No</v>
      </c>
      <c r="Y3205" s="10" t="str">
        <f>IF(OR(LOWER(Tabla2[[#This Row],[GENERO]])="masculino", LOWER(Tabla2[[#This Row],[GENERO]])="femenino"),"OK","Corregir")</f>
        <v>OK</v>
      </c>
      <c r="Z3205" s="10" t="str">
        <f>+IF(Tabla2[[#This Row],[Nro. DNI / CE]]="","Corregir",IF(LEN(Tabla2[[#This Row],[Nro. DNI / CE]])&gt;=8,"OK","Corregir"))</f>
        <v>OK</v>
      </c>
      <c r="AA3205" s="10">
        <f>COUNTIF(Tabla2[APELLIDOS Y NOMBRES],Tabla2[[#This Row],[APELLIDOS Y NOMBRES]])</f>
        <v>1</v>
      </c>
      <c r="AB3205" t="str">
        <f ca="1">+IFERROR(IF(Tabla2[[#This Row],[FECHA CESE/BAJA]]="","No Aplica",IF(AND(MONTH(Tabla2[[#This Row],[FECHA CESE/BAJA]])=MONTH(TODAY()-30),YEAR(Tabla2[[#This Row],[FECHA CESE/BAJA]])=YEAR(TODAY())),MONTH(TODAY()-30)&amp;"-"&amp;YEAR(TODAY()),"Borrar")),"No aplica")</f>
        <v>No Aplica</v>
      </c>
      <c r="AC3205" t="str">
        <f ca="1">+IFERROR(IF(Tabla2[[#This Row],[FECHA INICIO DE LABORES EN OBRA]]="","No Aplica",IF(AND(MONTH(Tabla2[[#This Row],[FECHA INICIO DE LABORES EN OBRA]])=MONTH(TODAY()-30),YEAR(Tabla2[[#This Row],[FECHA INICIO DE LABORES EN OBRA]])=YEAR(TODAY())),MONTH(TODAY()-30)&amp;"-"&amp;YEAR(TODAY()),"No Aplica")),"No Aplica")</f>
        <v>No Aplica</v>
      </c>
    </row>
    <row r="3206" spans="1:29" x14ac:dyDescent="0.25">
      <c r="A3206" s="2" t="s">
        <v>9248</v>
      </c>
      <c r="B3206" s="3" t="s">
        <v>67</v>
      </c>
      <c r="C3206" s="3" t="s">
        <v>67</v>
      </c>
      <c r="D3206" s="3" t="s">
        <v>7325</v>
      </c>
      <c r="E3206" s="3" t="s">
        <v>12417</v>
      </c>
      <c r="F3206" s="36">
        <v>35112</v>
      </c>
      <c r="G3206" s="3"/>
      <c r="H3206" s="3" t="s">
        <v>1469</v>
      </c>
      <c r="I3206" s="3" t="s">
        <v>7343</v>
      </c>
      <c r="J3206" s="3" t="s">
        <v>12418</v>
      </c>
      <c r="K3206" s="3" t="s">
        <v>1178</v>
      </c>
      <c r="L3206" s="8" t="s">
        <v>9813</v>
      </c>
      <c r="M3206" s="5"/>
      <c r="N3206" s="13" t="s">
        <v>2456</v>
      </c>
      <c r="O3206" s="5">
        <v>44740</v>
      </c>
      <c r="P3206" s="8">
        <v>1</v>
      </c>
      <c r="Q3206" s="9">
        <v>4</v>
      </c>
      <c r="R3206" s="9" t="str">
        <f>IFERROR(VLOOKUP(Tabla2[[#This Row],[CONTRATISTA PRNCIPAL]],Hoja1!$L$5:$M$9,2,FALSE),"CJV")</f>
        <v>CJV</v>
      </c>
      <c r="S3206" s="9" t="str">
        <f>IF(Tabla2[[#This Row],[EMPRESA]]=Tabla2[[#This Row],[CONTRATISTA PRNCIPAL]],"Principal","Secundaria")</f>
        <v>Principal</v>
      </c>
      <c r="T3206" s="10">
        <f>IFERROR(1/COUNTIF(Tabla2[CONTRATISTA PRNCIPAL],Tabla2[[#This Row],[CONTRATISTA PRNCIPAL]]),0)</f>
        <v>6.41025641025641E-3</v>
      </c>
      <c r="U3206" s="33">
        <f ca="1">IF(((TODAY()-Tabla2[[#This Row],[FECHA NACIMIENTO]])/365)&lt;18,"Corregir", IF(((TODAY()-Tabla2[[#This Row],[FECHA NACIMIENTO]])/365)&gt;80, "Corregir",ROUNDDOWN(((TODAY()-Tabla2[[#This Row],[FECHA NACIMIENTO]])/365),0)))</f>
        <v>27</v>
      </c>
      <c r="V320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206" s="34" t="str">
        <f ca="1">+IF(Tabla2[[#This Row],[Edad]]="Corregir","Corregir","Ok")</f>
        <v>Ok</v>
      </c>
      <c r="X3206" s="10" t="str">
        <f>+IFERROR(VLOOKUP(Tabla2[[#This Row],[DISTRITO SEGÚN DNI]],Hoja1!$A$2:$B$55,2,FALSE),"No")</f>
        <v>No</v>
      </c>
      <c r="Y3206" s="10" t="str">
        <f>IF(OR(LOWER(Tabla2[[#This Row],[GENERO]])="masculino", LOWER(Tabla2[[#This Row],[GENERO]])="femenino"),"OK","Corregir")</f>
        <v>OK</v>
      </c>
      <c r="Z3206" s="10" t="str">
        <f>+IF(Tabla2[[#This Row],[Nro. DNI / CE]]="","Corregir",IF(LEN(Tabla2[[#This Row],[Nro. DNI / CE]])&gt;=8,"OK","Corregir"))</f>
        <v>OK</v>
      </c>
      <c r="AA3206" s="10">
        <f>COUNTIF(Tabla2[APELLIDOS Y NOMBRES],Tabla2[[#This Row],[APELLIDOS Y NOMBRES]])</f>
        <v>1</v>
      </c>
      <c r="AB3206" t="str">
        <f ca="1">+IFERROR(IF(Tabla2[[#This Row],[FECHA CESE/BAJA]]="","No Aplica",IF(AND(MONTH(Tabla2[[#This Row],[FECHA CESE/BAJA]])=MONTH(TODAY()-30),YEAR(Tabla2[[#This Row],[FECHA CESE/BAJA]])=YEAR(TODAY())),MONTH(TODAY()-30)&amp;"-"&amp;YEAR(TODAY()),"Borrar")),"No aplica")</f>
        <v>No Aplica</v>
      </c>
      <c r="AC3206" t="str">
        <f ca="1">+IFERROR(IF(Tabla2[[#This Row],[FECHA INICIO DE LABORES EN OBRA]]="","No Aplica",IF(AND(MONTH(Tabla2[[#This Row],[FECHA INICIO DE LABORES EN OBRA]])=MONTH(TODAY()-30),YEAR(Tabla2[[#This Row],[FECHA INICIO DE LABORES EN OBRA]])=YEAR(TODAY())),MONTH(TODAY()-30)&amp;"-"&amp;YEAR(TODAY()),"No Aplica")),"No Aplica")</f>
        <v>No Aplica</v>
      </c>
    </row>
    <row r="3207" spans="1:29" x14ac:dyDescent="0.25">
      <c r="A3207" s="2" t="s">
        <v>9248</v>
      </c>
      <c r="B3207" s="3" t="s">
        <v>67</v>
      </c>
      <c r="C3207" s="3" t="s">
        <v>67</v>
      </c>
      <c r="D3207" s="3" t="s">
        <v>7326</v>
      </c>
      <c r="E3207" s="3" t="s">
        <v>12419</v>
      </c>
      <c r="F3207" s="36">
        <v>34579</v>
      </c>
      <c r="G3207" s="3"/>
      <c r="H3207" s="3" t="s">
        <v>2636</v>
      </c>
      <c r="I3207" s="3" t="s">
        <v>7343</v>
      </c>
      <c r="J3207" s="3" t="s">
        <v>12420</v>
      </c>
      <c r="K3207" s="3" t="s">
        <v>1178</v>
      </c>
      <c r="L3207" s="8" t="s">
        <v>9813</v>
      </c>
      <c r="M3207" s="5"/>
      <c r="N3207" s="13" t="s">
        <v>2456</v>
      </c>
      <c r="O3207" s="5">
        <v>44740</v>
      </c>
      <c r="P3207" s="8">
        <v>1</v>
      </c>
      <c r="Q3207" s="9">
        <v>4</v>
      </c>
      <c r="R3207" s="9" t="str">
        <f>IFERROR(VLOOKUP(Tabla2[[#This Row],[CONTRATISTA PRNCIPAL]],Hoja1!$L$5:$M$9,2,FALSE),"CJV")</f>
        <v>CJV</v>
      </c>
      <c r="S3207" s="9" t="str">
        <f>IF(Tabla2[[#This Row],[EMPRESA]]=Tabla2[[#This Row],[CONTRATISTA PRNCIPAL]],"Principal","Secundaria")</f>
        <v>Principal</v>
      </c>
      <c r="T3207" s="10">
        <f>IFERROR(1/COUNTIF(Tabla2[CONTRATISTA PRNCIPAL],Tabla2[[#This Row],[CONTRATISTA PRNCIPAL]]),0)</f>
        <v>6.41025641025641E-3</v>
      </c>
      <c r="U3207" s="33">
        <f ca="1">IF(((TODAY()-Tabla2[[#This Row],[FECHA NACIMIENTO]])/365)&lt;18,"Corregir", IF(((TODAY()-Tabla2[[#This Row],[FECHA NACIMIENTO]])/365)&gt;80, "Corregir",ROUNDDOWN(((TODAY()-Tabla2[[#This Row],[FECHA NACIMIENTO]])/365),0)))</f>
        <v>29</v>
      </c>
      <c r="V320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207" s="34" t="str">
        <f ca="1">+IF(Tabla2[[#This Row],[Edad]]="Corregir","Corregir","Ok")</f>
        <v>Ok</v>
      </c>
      <c r="X3207" s="10" t="str">
        <f>+IFERROR(VLOOKUP(Tabla2[[#This Row],[DISTRITO SEGÚN DNI]],Hoja1!$A$2:$B$55,2,FALSE),"No")</f>
        <v>No</v>
      </c>
      <c r="Y3207" s="10" t="str">
        <f>IF(OR(LOWER(Tabla2[[#This Row],[GENERO]])="masculino", LOWER(Tabla2[[#This Row],[GENERO]])="femenino"),"OK","Corregir")</f>
        <v>OK</v>
      </c>
      <c r="Z3207" s="10" t="str">
        <f>+IF(Tabla2[[#This Row],[Nro. DNI / CE]]="","Corregir",IF(LEN(Tabla2[[#This Row],[Nro. DNI / CE]])&gt;=8,"OK","Corregir"))</f>
        <v>OK</v>
      </c>
      <c r="AA3207" s="10">
        <f>COUNTIF(Tabla2[APELLIDOS Y NOMBRES],Tabla2[[#This Row],[APELLIDOS Y NOMBRES]])</f>
        <v>1</v>
      </c>
      <c r="AB3207" t="str">
        <f ca="1">+IFERROR(IF(Tabla2[[#This Row],[FECHA CESE/BAJA]]="","No Aplica",IF(AND(MONTH(Tabla2[[#This Row],[FECHA CESE/BAJA]])=MONTH(TODAY()-30),YEAR(Tabla2[[#This Row],[FECHA CESE/BAJA]])=YEAR(TODAY())),MONTH(TODAY()-30)&amp;"-"&amp;YEAR(TODAY()),"Borrar")),"No aplica")</f>
        <v>No Aplica</v>
      </c>
      <c r="AC3207" t="str">
        <f ca="1">+IFERROR(IF(Tabla2[[#This Row],[FECHA INICIO DE LABORES EN OBRA]]="","No Aplica",IF(AND(MONTH(Tabla2[[#This Row],[FECHA INICIO DE LABORES EN OBRA]])=MONTH(TODAY()-30),YEAR(Tabla2[[#This Row],[FECHA INICIO DE LABORES EN OBRA]])=YEAR(TODAY())),MONTH(TODAY()-30)&amp;"-"&amp;YEAR(TODAY()),"No Aplica")),"No Aplica")</f>
        <v>No Aplica</v>
      </c>
    </row>
    <row r="3208" spans="1:29" x14ac:dyDescent="0.25">
      <c r="A3208" s="2" t="s">
        <v>9248</v>
      </c>
      <c r="B3208" s="3" t="s">
        <v>67</v>
      </c>
      <c r="C3208" s="3" t="s">
        <v>67</v>
      </c>
      <c r="D3208" s="3" t="s">
        <v>12421</v>
      </c>
      <c r="E3208" s="3" t="s">
        <v>12422</v>
      </c>
      <c r="F3208" s="36">
        <v>33827</v>
      </c>
      <c r="G3208" s="3"/>
      <c r="H3208" s="3" t="s">
        <v>1469</v>
      </c>
      <c r="I3208" s="3" t="s">
        <v>7343</v>
      </c>
      <c r="J3208" s="3" t="s">
        <v>12423</v>
      </c>
      <c r="K3208" s="3" t="s">
        <v>1660</v>
      </c>
      <c r="L3208" s="8" t="s">
        <v>9813</v>
      </c>
      <c r="M3208" s="5"/>
      <c r="N3208" s="13" t="s">
        <v>2456</v>
      </c>
      <c r="O3208" s="5">
        <v>45001</v>
      </c>
      <c r="P3208" s="8">
        <v>1</v>
      </c>
      <c r="Q3208" s="9">
        <v>4</v>
      </c>
      <c r="R3208" s="9" t="str">
        <f>IFERROR(VLOOKUP(Tabla2[[#This Row],[CONTRATISTA PRNCIPAL]],Hoja1!$L$5:$M$9,2,FALSE),"CJV")</f>
        <v>CJV</v>
      </c>
      <c r="S3208" s="9" t="str">
        <f>IF(Tabla2[[#This Row],[EMPRESA]]=Tabla2[[#This Row],[CONTRATISTA PRNCIPAL]],"Principal","Secundaria")</f>
        <v>Principal</v>
      </c>
      <c r="T3208" s="10">
        <f>IFERROR(1/COUNTIF(Tabla2[CONTRATISTA PRNCIPAL],Tabla2[[#This Row],[CONTRATISTA PRNCIPAL]]),0)</f>
        <v>6.41025641025641E-3</v>
      </c>
      <c r="U3208" s="33">
        <f ca="1">IF(((TODAY()-Tabla2[[#This Row],[FECHA NACIMIENTO]])/365)&lt;18,"Corregir", IF(((TODAY()-Tabla2[[#This Row],[FECHA NACIMIENTO]])/365)&gt;80, "Corregir",ROUNDDOWN(((TODAY()-Tabla2[[#This Row],[FECHA NACIMIENTO]])/365),0)))</f>
        <v>31</v>
      </c>
      <c r="V320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208" s="34" t="str">
        <f ca="1">+IF(Tabla2[[#This Row],[Edad]]="Corregir","Corregir","Ok")</f>
        <v>Ok</v>
      </c>
      <c r="X3208" s="10" t="str">
        <f>+IFERROR(VLOOKUP(Tabla2[[#This Row],[DISTRITO SEGÚN DNI]],Hoja1!$A$2:$B$55,2,FALSE),"No")</f>
        <v>No</v>
      </c>
      <c r="Y3208" s="10" t="str">
        <f>IF(OR(LOWER(Tabla2[[#This Row],[GENERO]])="masculino", LOWER(Tabla2[[#This Row],[GENERO]])="femenino"),"OK","Corregir")</f>
        <v>OK</v>
      </c>
      <c r="Z3208" s="10" t="str">
        <f>+IF(Tabla2[[#This Row],[Nro. DNI / CE]]="","Corregir",IF(LEN(Tabla2[[#This Row],[Nro. DNI / CE]])&gt;=8,"OK","Corregir"))</f>
        <v>OK</v>
      </c>
      <c r="AA3208" s="10">
        <f>COUNTIF(Tabla2[APELLIDOS Y NOMBRES],Tabla2[[#This Row],[APELLIDOS Y NOMBRES]])</f>
        <v>1</v>
      </c>
      <c r="AB3208" t="str">
        <f ca="1">+IFERROR(IF(Tabla2[[#This Row],[FECHA CESE/BAJA]]="","No Aplica",IF(AND(MONTH(Tabla2[[#This Row],[FECHA CESE/BAJA]])=MONTH(TODAY()-30),YEAR(Tabla2[[#This Row],[FECHA CESE/BAJA]])=YEAR(TODAY())),MONTH(TODAY()-30)&amp;"-"&amp;YEAR(TODAY()),"Borrar")),"No aplica")</f>
        <v>No Aplica</v>
      </c>
      <c r="AC3208" t="str">
        <f ca="1">+IFERROR(IF(Tabla2[[#This Row],[FECHA INICIO DE LABORES EN OBRA]]="","No Aplica",IF(AND(MONTH(Tabla2[[#This Row],[FECHA INICIO DE LABORES EN OBRA]])=MONTH(TODAY()-30),YEAR(Tabla2[[#This Row],[FECHA INICIO DE LABORES EN OBRA]])=YEAR(TODAY())),MONTH(TODAY()-30)&amp;"-"&amp;YEAR(TODAY()),"No Aplica")),"No Aplica")</f>
        <v>No Aplica</v>
      </c>
    </row>
    <row r="3209" spans="1:29" x14ac:dyDescent="0.25">
      <c r="A3209" s="2" t="s">
        <v>9248</v>
      </c>
      <c r="B3209" s="3" t="s">
        <v>67</v>
      </c>
      <c r="C3209" s="3" t="s">
        <v>67</v>
      </c>
      <c r="D3209" s="3" t="s">
        <v>12424</v>
      </c>
      <c r="E3209" s="3" t="s">
        <v>12425</v>
      </c>
      <c r="F3209" s="36">
        <v>30410</v>
      </c>
      <c r="G3209" s="3"/>
      <c r="H3209" s="3" t="s">
        <v>1469</v>
      </c>
      <c r="I3209" s="3" t="s">
        <v>7343</v>
      </c>
      <c r="J3209" s="3" t="s">
        <v>12426</v>
      </c>
      <c r="K3209" s="3" t="s">
        <v>1063</v>
      </c>
      <c r="L3209" s="8" t="s">
        <v>9813</v>
      </c>
      <c r="M3209" s="5"/>
      <c r="N3209" s="13" t="s">
        <v>2456</v>
      </c>
      <c r="O3209" s="5">
        <v>45007</v>
      </c>
      <c r="P3209" s="8">
        <v>1</v>
      </c>
      <c r="Q3209" s="9">
        <v>4</v>
      </c>
      <c r="R3209" s="9" t="str">
        <f>IFERROR(VLOOKUP(Tabla2[[#This Row],[CONTRATISTA PRNCIPAL]],Hoja1!$L$5:$M$9,2,FALSE),"CJV")</f>
        <v>CJV</v>
      </c>
      <c r="S3209" s="9" t="str">
        <f>IF(Tabla2[[#This Row],[EMPRESA]]=Tabla2[[#This Row],[CONTRATISTA PRNCIPAL]],"Principal","Secundaria")</f>
        <v>Principal</v>
      </c>
      <c r="T3209" s="10">
        <f>IFERROR(1/COUNTIF(Tabla2[CONTRATISTA PRNCIPAL],Tabla2[[#This Row],[CONTRATISTA PRNCIPAL]]),0)</f>
        <v>6.41025641025641E-3</v>
      </c>
      <c r="U3209" s="33">
        <f ca="1">IF(((TODAY()-Tabla2[[#This Row],[FECHA NACIMIENTO]])/365)&lt;18,"Corregir", IF(((TODAY()-Tabla2[[#This Row],[FECHA NACIMIENTO]])/365)&gt;80, "Corregir",ROUNDDOWN(((TODAY()-Tabla2[[#This Row],[FECHA NACIMIENTO]])/365),0)))</f>
        <v>40</v>
      </c>
      <c r="V320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209" s="34" t="str">
        <f ca="1">+IF(Tabla2[[#This Row],[Edad]]="Corregir","Corregir","Ok")</f>
        <v>Ok</v>
      </c>
      <c r="X3209" s="10" t="str">
        <f>+IFERROR(VLOOKUP(Tabla2[[#This Row],[DISTRITO SEGÚN DNI]],Hoja1!$A$2:$B$55,2,FALSE),"No")</f>
        <v>No</v>
      </c>
      <c r="Y3209" s="10" t="str">
        <f>IF(OR(LOWER(Tabla2[[#This Row],[GENERO]])="masculino", LOWER(Tabla2[[#This Row],[GENERO]])="femenino"),"OK","Corregir")</f>
        <v>OK</v>
      </c>
      <c r="Z3209" s="10" t="str">
        <f>+IF(Tabla2[[#This Row],[Nro. DNI / CE]]="","Corregir",IF(LEN(Tabla2[[#This Row],[Nro. DNI / CE]])&gt;=8,"OK","Corregir"))</f>
        <v>OK</v>
      </c>
      <c r="AA3209" s="10">
        <f>COUNTIF(Tabla2[APELLIDOS Y NOMBRES],Tabla2[[#This Row],[APELLIDOS Y NOMBRES]])</f>
        <v>1</v>
      </c>
      <c r="AB3209" t="str">
        <f ca="1">+IFERROR(IF(Tabla2[[#This Row],[FECHA CESE/BAJA]]="","No Aplica",IF(AND(MONTH(Tabla2[[#This Row],[FECHA CESE/BAJA]])=MONTH(TODAY()-30),YEAR(Tabla2[[#This Row],[FECHA CESE/BAJA]])=YEAR(TODAY())),MONTH(TODAY()-30)&amp;"-"&amp;YEAR(TODAY()),"Borrar")),"No aplica")</f>
        <v>No Aplica</v>
      </c>
      <c r="AC3209" t="str">
        <f ca="1">+IFERROR(IF(Tabla2[[#This Row],[FECHA INICIO DE LABORES EN OBRA]]="","No Aplica",IF(AND(MONTH(Tabla2[[#This Row],[FECHA INICIO DE LABORES EN OBRA]])=MONTH(TODAY()-30),YEAR(Tabla2[[#This Row],[FECHA INICIO DE LABORES EN OBRA]])=YEAR(TODAY())),MONTH(TODAY()-30)&amp;"-"&amp;YEAR(TODAY()),"No Aplica")),"No Aplica")</f>
        <v>No Aplica</v>
      </c>
    </row>
    <row r="3210" spans="1:29" x14ac:dyDescent="0.25">
      <c r="A3210" s="2" t="s">
        <v>9248</v>
      </c>
      <c r="B3210" s="3" t="s">
        <v>67</v>
      </c>
      <c r="C3210" s="3" t="s">
        <v>67</v>
      </c>
      <c r="D3210" s="3" t="s">
        <v>12427</v>
      </c>
      <c r="E3210" s="3" t="s">
        <v>12428</v>
      </c>
      <c r="F3210" s="36">
        <v>28141</v>
      </c>
      <c r="G3210" s="3"/>
      <c r="H3210" s="3" t="s">
        <v>1469</v>
      </c>
      <c r="I3210" s="3" t="s">
        <v>4253</v>
      </c>
      <c r="J3210" s="3" t="s">
        <v>12429</v>
      </c>
      <c r="K3210" s="3" t="s">
        <v>34</v>
      </c>
      <c r="L3210" s="8" t="s">
        <v>9813</v>
      </c>
      <c r="M3210" s="5"/>
      <c r="N3210" s="13" t="s">
        <v>2456</v>
      </c>
      <c r="O3210" s="5">
        <v>45016</v>
      </c>
      <c r="P3210" s="8">
        <v>1</v>
      </c>
      <c r="Q3210" s="9">
        <v>4</v>
      </c>
      <c r="R3210" s="9" t="str">
        <f>IFERROR(VLOOKUP(Tabla2[[#This Row],[CONTRATISTA PRNCIPAL]],Hoja1!$L$5:$M$9,2,FALSE),"CJV")</f>
        <v>CJV</v>
      </c>
      <c r="S3210" s="9" t="str">
        <f>IF(Tabla2[[#This Row],[EMPRESA]]=Tabla2[[#This Row],[CONTRATISTA PRNCIPAL]],"Principal","Secundaria")</f>
        <v>Principal</v>
      </c>
      <c r="T3210" s="10">
        <f>IFERROR(1/COUNTIF(Tabla2[CONTRATISTA PRNCIPAL],Tabla2[[#This Row],[CONTRATISTA PRNCIPAL]]),0)</f>
        <v>6.41025641025641E-3</v>
      </c>
      <c r="U3210" s="33">
        <f ca="1">IF(((TODAY()-Tabla2[[#This Row],[FECHA NACIMIENTO]])/365)&lt;18,"Corregir", IF(((TODAY()-Tabla2[[#This Row],[FECHA NACIMIENTO]])/365)&gt;80, "Corregir",ROUNDDOWN(((TODAY()-Tabla2[[#This Row],[FECHA NACIMIENTO]])/365),0)))</f>
        <v>46</v>
      </c>
      <c r="V321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210" s="34" t="str">
        <f ca="1">+IF(Tabla2[[#This Row],[Edad]]="Corregir","Corregir","Ok")</f>
        <v>Ok</v>
      </c>
      <c r="X3210" s="10" t="str">
        <f>+IFERROR(VLOOKUP(Tabla2[[#This Row],[DISTRITO SEGÚN DNI]],Hoja1!$A$2:$B$55,2,FALSE),"No")</f>
        <v>CALLAO</v>
      </c>
      <c r="Y3210" s="10" t="str">
        <f>IF(OR(LOWER(Tabla2[[#This Row],[GENERO]])="masculino", LOWER(Tabla2[[#This Row],[GENERO]])="femenino"),"OK","Corregir")</f>
        <v>OK</v>
      </c>
      <c r="Z3210" s="10" t="str">
        <f>+IF(Tabla2[[#This Row],[Nro. DNI / CE]]="","Corregir",IF(LEN(Tabla2[[#This Row],[Nro. DNI / CE]])&gt;=8,"OK","Corregir"))</f>
        <v>OK</v>
      </c>
      <c r="AA3210" s="10">
        <f>COUNTIF(Tabla2[APELLIDOS Y NOMBRES],Tabla2[[#This Row],[APELLIDOS Y NOMBRES]])</f>
        <v>1</v>
      </c>
      <c r="AB3210" t="str">
        <f ca="1">+IFERROR(IF(Tabla2[[#This Row],[FECHA CESE/BAJA]]="","No Aplica",IF(AND(MONTH(Tabla2[[#This Row],[FECHA CESE/BAJA]])=MONTH(TODAY()-30),YEAR(Tabla2[[#This Row],[FECHA CESE/BAJA]])=YEAR(TODAY())),MONTH(TODAY()-30)&amp;"-"&amp;YEAR(TODAY()),"Borrar")),"No aplica")</f>
        <v>No Aplica</v>
      </c>
      <c r="AC3210" t="str">
        <f ca="1">+IFERROR(IF(Tabla2[[#This Row],[FECHA INICIO DE LABORES EN OBRA]]="","No Aplica",IF(AND(MONTH(Tabla2[[#This Row],[FECHA INICIO DE LABORES EN OBRA]])=MONTH(TODAY()-30),YEAR(Tabla2[[#This Row],[FECHA INICIO DE LABORES EN OBRA]])=YEAR(TODAY())),MONTH(TODAY()-30)&amp;"-"&amp;YEAR(TODAY()),"No Aplica")),"No Aplica")</f>
        <v>No Aplica</v>
      </c>
    </row>
    <row r="3211" spans="1:29" x14ac:dyDescent="0.25">
      <c r="A3211" s="2" t="s">
        <v>9248</v>
      </c>
      <c r="B3211" s="3" t="s">
        <v>67</v>
      </c>
      <c r="C3211" s="3" t="s">
        <v>67</v>
      </c>
      <c r="D3211" s="3" t="s">
        <v>12430</v>
      </c>
      <c r="E3211" s="3" t="s">
        <v>12431</v>
      </c>
      <c r="F3211" s="36">
        <v>32433</v>
      </c>
      <c r="G3211" s="3"/>
      <c r="H3211" s="3" t="s">
        <v>2636</v>
      </c>
      <c r="I3211" s="3" t="s">
        <v>7343</v>
      </c>
      <c r="J3211" s="3" t="s">
        <v>12432</v>
      </c>
      <c r="K3211" s="3" t="s">
        <v>1054</v>
      </c>
      <c r="L3211" s="8" t="s">
        <v>9813</v>
      </c>
      <c r="M3211" s="5"/>
      <c r="N3211" s="13" t="s">
        <v>2456</v>
      </c>
      <c r="O3211" s="5">
        <v>44893</v>
      </c>
      <c r="P3211" s="8">
        <v>1</v>
      </c>
      <c r="Q3211" s="9">
        <v>4</v>
      </c>
      <c r="R3211" s="9" t="str">
        <f>IFERROR(VLOOKUP(Tabla2[[#This Row],[CONTRATISTA PRNCIPAL]],Hoja1!$L$5:$M$9,2,FALSE),"CJV")</f>
        <v>CJV</v>
      </c>
      <c r="S3211" s="9" t="str">
        <f>IF(Tabla2[[#This Row],[EMPRESA]]=Tabla2[[#This Row],[CONTRATISTA PRNCIPAL]],"Principal","Secundaria")</f>
        <v>Principal</v>
      </c>
      <c r="T3211" s="10">
        <f>IFERROR(1/COUNTIF(Tabla2[CONTRATISTA PRNCIPAL],Tabla2[[#This Row],[CONTRATISTA PRNCIPAL]]),0)</f>
        <v>6.41025641025641E-3</v>
      </c>
      <c r="U3211" s="33">
        <f ca="1">IF(((TODAY()-Tabla2[[#This Row],[FECHA NACIMIENTO]])/365)&lt;18,"Corregir", IF(((TODAY()-Tabla2[[#This Row],[FECHA NACIMIENTO]])/365)&gt;80, "Corregir",ROUNDDOWN(((TODAY()-Tabla2[[#This Row],[FECHA NACIMIENTO]])/365),0)))</f>
        <v>34</v>
      </c>
      <c r="V321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211" s="34" t="str">
        <f ca="1">+IF(Tabla2[[#This Row],[Edad]]="Corregir","Corregir","Ok")</f>
        <v>Ok</v>
      </c>
      <c r="X3211" s="10" t="str">
        <f>+IFERROR(VLOOKUP(Tabla2[[#This Row],[DISTRITO SEGÚN DNI]],Hoja1!$A$2:$B$55,2,FALSE),"No")</f>
        <v>No</v>
      </c>
      <c r="Y3211" s="10" t="str">
        <f>IF(OR(LOWER(Tabla2[[#This Row],[GENERO]])="masculino", LOWER(Tabla2[[#This Row],[GENERO]])="femenino"),"OK","Corregir")</f>
        <v>OK</v>
      </c>
      <c r="Z3211" s="10" t="str">
        <f>+IF(Tabla2[[#This Row],[Nro. DNI / CE]]="","Corregir",IF(LEN(Tabla2[[#This Row],[Nro. DNI / CE]])&gt;=8,"OK","Corregir"))</f>
        <v>OK</v>
      </c>
      <c r="AA3211" s="10">
        <f>COUNTIF(Tabla2[APELLIDOS Y NOMBRES],Tabla2[[#This Row],[APELLIDOS Y NOMBRES]])</f>
        <v>1</v>
      </c>
      <c r="AB3211" t="str">
        <f ca="1">+IFERROR(IF(Tabla2[[#This Row],[FECHA CESE/BAJA]]="","No Aplica",IF(AND(MONTH(Tabla2[[#This Row],[FECHA CESE/BAJA]])=MONTH(TODAY()-30),YEAR(Tabla2[[#This Row],[FECHA CESE/BAJA]])=YEAR(TODAY())),MONTH(TODAY()-30)&amp;"-"&amp;YEAR(TODAY()),"Borrar")),"No aplica")</f>
        <v>No Aplica</v>
      </c>
      <c r="AC3211" t="str">
        <f ca="1">+IFERROR(IF(Tabla2[[#This Row],[FECHA INICIO DE LABORES EN OBRA]]="","No Aplica",IF(AND(MONTH(Tabla2[[#This Row],[FECHA INICIO DE LABORES EN OBRA]])=MONTH(TODAY()-30),YEAR(Tabla2[[#This Row],[FECHA INICIO DE LABORES EN OBRA]])=YEAR(TODAY())),MONTH(TODAY()-30)&amp;"-"&amp;YEAR(TODAY()),"No Aplica")),"No Aplica")</f>
        <v>No Aplica</v>
      </c>
    </row>
    <row r="3212" spans="1:29" x14ac:dyDescent="0.25">
      <c r="A3212" s="2" t="s">
        <v>9248</v>
      </c>
      <c r="B3212" s="3" t="s">
        <v>67</v>
      </c>
      <c r="C3212" s="3" t="s">
        <v>67</v>
      </c>
      <c r="D3212" s="3" t="s">
        <v>7327</v>
      </c>
      <c r="E3212" s="3" t="s">
        <v>7328</v>
      </c>
      <c r="F3212" s="36">
        <v>30948</v>
      </c>
      <c r="G3212" s="3"/>
      <c r="H3212" s="3" t="s">
        <v>1476</v>
      </c>
      <c r="I3212" s="3" t="s">
        <v>7342</v>
      </c>
      <c r="J3212" s="3" t="s">
        <v>12433</v>
      </c>
      <c r="K3212" s="3" t="s">
        <v>1204</v>
      </c>
      <c r="L3212" s="8" t="s">
        <v>9813</v>
      </c>
      <c r="M3212" s="5"/>
      <c r="N3212" s="13" t="s">
        <v>2456</v>
      </c>
      <c r="O3212" s="5">
        <v>43511</v>
      </c>
      <c r="P3212" s="8">
        <v>1</v>
      </c>
      <c r="Q3212" s="9">
        <v>4</v>
      </c>
      <c r="R3212" s="9" t="str">
        <f>IFERROR(VLOOKUP(Tabla2[[#This Row],[CONTRATISTA PRNCIPAL]],Hoja1!$L$5:$M$9,2,FALSE),"CJV")</f>
        <v>CJV</v>
      </c>
      <c r="S3212" s="9" t="str">
        <f>IF(Tabla2[[#This Row],[EMPRESA]]=Tabla2[[#This Row],[CONTRATISTA PRNCIPAL]],"Principal","Secundaria")</f>
        <v>Principal</v>
      </c>
      <c r="T3212" s="10">
        <f>IFERROR(1/COUNTIF(Tabla2[CONTRATISTA PRNCIPAL],Tabla2[[#This Row],[CONTRATISTA PRNCIPAL]]),0)</f>
        <v>6.41025641025641E-3</v>
      </c>
      <c r="U3212" s="33">
        <f ca="1">IF(((TODAY()-Tabla2[[#This Row],[FECHA NACIMIENTO]])/365)&lt;18,"Corregir", IF(((TODAY()-Tabla2[[#This Row],[FECHA NACIMIENTO]])/365)&gt;80, "Corregir",ROUNDDOWN(((TODAY()-Tabla2[[#This Row],[FECHA NACIMIENTO]])/365),0)))</f>
        <v>38</v>
      </c>
      <c r="V321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212" s="34" t="str">
        <f ca="1">+IF(Tabla2[[#This Row],[Edad]]="Corregir","Corregir","Ok")</f>
        <v>Ok</v>
      </c>
      <c r="X3212" s="10" t="str">
        <f>+IFERROR(VLOOKUP(Tabla2[[#This Row],[DISTRITO SEGÚN DNI]],Hoja1!$A$2:$B$55,2,FALSE),"No")</f>
        <v>No</v>
      </c>
      <c r="Y3212" s="10" t="str">
        <f>IF(OR(LOWER(Tabla2[[#This Row],[GENERO]])="masculino", LOWER(Tabla2[[#This Row],[GENERO]])="femenino"),"OK","Corregir")</f>
        <v>OK</v>
      </c>
      <c r="Z3212" s="10" t="str">
        <f>+IF(Tabla2[[#This Row],[Nro. DNI / CE]]="","Corregir",IF(LEN(Tabla2[[#This Row],[Nro. DNI / CE]])&gt;=8,"OK","Corregir"))</f>
        <v>OK</v>
      </c>
      <c r="AA3212" s="10">
        <f>COUNTIF(Tabla2[APELLIDOS Y NOMBRES],Tabla2[[#This Row],[APELLIDOS Y NOMBRES]])</f>
        <v>1</v>
      </c>
      <c r="AB3212" t="str">
        <f ca="1">+IFERROR(IF(Tabla2[[#This Row],[FECHA CESE/BAJA]]="","No Aplica",IF(AND(MONTH(Tabla2[[#This Row],[FECHA CESE/BAJA]])=MONTH(TODAY()-30),YEAR(Tabla2[[#This Row],[FECHA CESE/BAJA]])=YEAR(TODAY())),MONTH(TODAY()-30)&amp;"-"&amp;YEAR(TODAY()),"Borrar")),"No aplica")</f>
        <v>No Aplica</v>
      </c>
      <c r="AC3212" t="str">
        <f ca="1">+IFERROR(IF(Tabla2[[#This Row],[FECHA INICIO DE LABORES EN OBRA]]="","No Aplica",IF(AND(MONTH(Tabla2[[#This Row],[FECHA INICIO DE LABORES EN OBRA]])=MONTH(TODAY()-30),YEAR(Tabla2[[#This Row],[FECHA INICIO DE LABORES EN OBRA]])=YEAR(TODAY())),MONTH(TODAY()-30)&amp;"-"&amp;YEAR(TODAY()),"No Aplica")),"No Aplica")</f>
        <v>No Aplica</v>
      </c>
    </row>
    <row r="3213" spans="1:29" x14ac:dyDescent="0.25">
      <c r="A3213" s="2" t="s">
        <v>9248</v>
      </c>
      <c r="B3213" s="3" t="s">
        <v>67</v>
      </c>
      <c r="C3213" s="3" t="s">
        <v>67</v>
      </c>
      <c r="D3213" s="3" t="s">
        <v>7329</v>
      </c>
      <c r="E3213" s="3" t="s">
        <v>7330</v>
      </c>
      <c r="F3213" s="36">
        <v>31543</v>
      </c>
      <c r="G3213" s="3"/>
      <c r="H3213" s="3" t="s">
        <v>1469</v>
      </c>
      <c r="I3213" s="3" t="s">
        <v>7342</v>
      </c>
      <c r="J3213" s="3" t="s">
        <v>12434</v>
      </c>
      <c r="K3213" s="3" t="s">
        <v>1063</v>
      </c>
      <c r="L3213" s="8" t="s">
        <v>9813</v>
      </c>
      <c r="M3213" s="5"/>
      <c r="N3213" s="13" t="s">
        <v>2456</v>
      </c>
      <c r="O3213" s="5">
        <v>43530</v>
      </c>
      <c r="P3213" s="8">
        <v>1</v>
      </c>
      <c r="Q3213" s="9">
        <v>4</v>
      </c>
      <c r="R3213" s="9" t="str">
        <f>IFERROR(VLOOKUP(Tabla2[[#This Row],[CONTRATISTA PRNCIPAL]],Hoja1!$L$5:$M$9,2,FALSE),"CJV")</f>
        <v>CJV</v>
      </c>
      <c r="S3213" s="9" t="str">
        <f>IF(Tabla2[[#This Row],[EMPRESA]]=Tabla2[[#This Row],[CONTRATISTA PRNCIPAL]],"Principal","Secundaria")</f>
        <v>Principal</v>
      </c>
      <c r="T3213" s="10">
        <f>IFERROR(1/COUNTIF(Tabla2[CONTRATISTA PRNCIPAL],Tabla2[[#This Row],[CONTRATISTA PRNCIPAL]]),0)</f>
        <v>6.41025641025641E-3</v>
      </c>
      <c r="U3213" s="33">
        <f ca="1">IF(((TODAY()-Tabla2[[#This Row],[FECHA NACIMIENTO]])/365)&lt;18,"Corregir", IF(((TODAY()-Tabla2[[#This Row],[FECHA NACIMIENTO]])/365)&gt;80, "Corregir",ROUNDDOWN(((TODAY()-Tabla2[[#This Row],[FECHA NACIMIENTO]])/365),0)))</f>
        <v>37</v>
      </c>
      <c r="V321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213" s="34" t="str">
        <f ca="1">+IF(Tabla2[[#This Row],[Edad]]="Corregir","Corregir","Ok")</f>
        <v>Ok</v>
      </c>
      <c r="X3213" s="10" t="str">
        <f>+IFERROR(VLOOKUP(Tabla2[[#This Row],[DISTRITO SEGÚN DNI]],Hoja1!$A$2:$B$55,2,FALSE),"No")</f>
        <v>No</v>
      </c>
      <c r="Y3213" s="10" t="str">
        <f>IF(OR(LOWER(Tabla2[[#This Row],[GENERO]])="masculino", LOWER(Tabla2[[#This Row],[GENERO]])="femenino"),"OK","Corregir")</f>
        <v>OK</v>
      </c>
      <c r="Z3213" s="10" t="str">
        <f>+IF(Tabla2[[#This Row],[Nro. DNI / CE]]="","Corregir",IF(LEN(Tabla2[[#This Row],[Nro. DNI / CE]])&gt;=8,"OK","Corregir"))</f>
        <v>OK</v>
      </c>
      <c r="AA3213" s="10">
        <f>COUNTIF(Tabla2[APELLIDOS Y NOMBRES],Tabla2[[#This Row],[APELLIDOS Y NOMBRES]])</f>
        <v>1</v>
      </c>
      <c r="AB3213" t="str">
        <f ca="1">+IFERROR(IF(Tabla2[[#This Row],[FECHA CESE/BAJA]]="","No Aplica",IF(AND(MONTH(Tabla2[[#This Row],[FECHA CESE/BAJA]])=MONTH(TODAY()-30),YEAR(Tabla2[[#This Row],[FECHA CESE/BAJA]])=YEAR(TODAY())),MONTH(TODAY()-30)&amp;"-"&amp;YEAR(TODAY()),"Borrar")),"No aplica")</f>
        <v>No Aplica</v>
      </c>
      <c r="AC3213" t="str">
        <f ca="1">+IFERROR(IF(Tabla2[[#This Row],[FECHA INICIO DE LABORES EN OBRA]]="","No Aplica",IF(AND(MONTH(Tabla2[[#This Row],[FECHA INICIO DE LABORES EN OBRA]])=MONTH(TODAY()-30),YEAR(Tabla2[[#This Row],[FECHA INICIO DE LABORES EN OBRA]])=YEAR(TODAY())),MONTH(TODAY()-30)&amp;"-"&amp;YEAR(TODAY()),"No Aplica")),"No Aplica")</f>
        <v>No Aplica</v>
      </c>
    </row>
    <row r="3214" spans="1:29" x14ac:dyDescent="0.25">
      <c r="A3214" s="2" t="s">
        <v>9248</v>
      </c>
      <c r="B3214" s="3" t="s">
        <v>67</v>
      </c>
      <c r="C3214" s="3" t="s">
        <v>67</v>
      </c>
      <c r="D3214" s="3" t="s">
        <v>12435</v>
      </c>
      <c r="E3214" s="3" t="s">
        <v>12436</v>
      </c>
      <c r="F3214" s="36">
        <v>28837</v>
      </c>
      <c r="G3214" s="3"/>
      <c r="H3214" s="3" t="s">
        <v>1469</v>
      </c>
      <c r="I3214" s="3" t="s">
        <v>7343</v>
      </c>
      <c r="J3214" s="3" t="s">
        <v>12437</v>
      </c>
      <c r="K3214" s="3" t="s">
        <v>1063</v>
      </c>
      <c r="L3214" s="8" t="s">
        <v>9813</v>
      </c>
      <c r="M3214" s="5"/>
      <c r="N3214" s="13" t="s">
        <v>2456</v>
      </c>
      <c r="O3214" s="5">
        <v>44896</v>
      </c>
      <c r="P3214" s="8">
        <v>1</v>
      </c>
      <c r="Q3214" s="9">
        <v>4</v>
      </c>
      <c r="R3214" s="9" t="str">
        <f>IFERROR(VLOOKUP(Tabla2[[#This Row],[CONTRATISTA PRNCIPAL]],Hoja1!$L$5:$M$9,2,FALSE),"CJV")</f>
        <v>CJV</v>
      </c>
      <c r="S3214" s="9" t="str">
        <f>IF(Tabla2[[#This Row],[EMPRESA]]=Tabla2[[#This Row],[CONTRATISTA PRNCIPAL]],"Principal","Secundaria")</f>
        <v>Principal</v>
      </c>
      <c r="T3214" s="10">
        <f>IFERROR(1/COUNTIF(Tabla2[CONTRATISTA PRNCIPAL],Tabla2[[#This Row],[CONTRATISTA PRNCIPAL]]),0)</f>
        <v>6.41025641025641E-3</v>
      </c>
      <c r="U3214" s="33">
        <f ca="1">IF(((TODAY()-Tabla2[[#This Row],[FECHA NACIMIENTO]])/365)&lt;18,"Corregir", IF(((TODAY()-Tabla2[[#This Row],[FECHA NACIMIENTO]])/365)&gt;80, "Corregir",ROUNDDOWN(((TODAY()-Tabla2[[#This Row],[FECHA NACIMIENTO]])/365),0)))</f>
        <v>44</v>
      </c>
      <c r="V321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214" s="34" t="str">
        <f ca="1">+IF(Tabla2[[#This Row],[Edad]]="Corregir","Corregir","Ok")</f>
        <v>Ok</v>
      </c>
      <c r="X3214" s="10" t="str">
        <f>+IFERROR(VLOOKUP(Tabla2[[#This Row],[DISTRITO SEGÚN DNI]],Hoja1!$A$2:$B$55,2,FALSE),"No")</f>
        <v>No</v>
      </c>
      <c r="Y3214" s="10" t="str">
        <f>IF(OR(LOWER(Tabla2[[#This Row],[GENERO]])="masculino", LOWER(Tabla2[[#This Row],[GENERO]])="femenino"),"OK","Corregir")</f>
        <v>OK</v>
      </c>
      <c r="Z3214" s="10" t="str">
        <f>+IF(Tabla2[[#This Row],[Nro. DNI / CE]]="","Corregir",IF(LEN(Tabla2[[#This Row],[Nro. DNI / CE]])&gt;=8,"OK","Corregir"))</f>
        <v>OK</v>
      </c>
      <c r="AA3214" s="10">
        <f>COUNTIF(Tabla2[APELLIDOS Y NOMBRES],Tabla2[[#This Row],[APELLIDOS Y NOMBRES]])</f>
        <v>1</v>
      </c>
      <c r="AB3214" t="str">
        <f ca="1">+IFERROR(IF(Tabla2[[#This Row],[FECHA CESE/BAJA]]="","No Aplica",IF(AND(MONTH(Tabla2[[#This Row],[FECHA CESE/BAJA]])=MONTH(TODAY()-30),YEAR(Tabla2[[#This Row],[FECHA CESE/BAJA]])=YEAR(TODAY())),MONTH(TODAY()-30)&amp;"-"&amp;YEAR(TODAY()),"Borrar")),"No aplica")</f>
        <v>No Aplica</v>
      </c>
      <c r="AC3214" t="str">
        <f ca="1">+IFERROR(IF(Tabla2[[#This Row],[FECHA INICIO DE LABORES EN OBRA]]="","No Aplica",IF(AND(MONTH(Tabla2[[#This Row],[FECHA INICIO DE LABORES EN OBRA]])=MONTH(TODAY()-30),YEAR(Tabla2[[#This Row],[FECHA INICIO DE LABORES EN OBRA]])=YEAR(TODAY())),MONTH(TODAY()-30)&amp;"-"&amp;YEAR(TODAY()),"No Aplica")),"No Aplica")</f>
        <v>No Aplica</v>
      </c>
    </row>
    <row r="3215" spans="1:29" x14ac:dyDescent="0.25">
      <c r="A3215" s="2" t="s">
        <v>9248</v>
      </c>
      <c r="B3215" s="3" t="s">
        <v>67</v>
      </c>
      <c r="C3215" s="3" t="s">
        <v>67</v>
      </c>
      <c r="D3215" s="3" t="s">
        <v>12438</v>
      </c>
      <c r="E3215" s="3" t="s">
        <v>12439</v>
      </c>
      <c r="F3215" s="36">
        <v>34230</v>
      </c>
      <c r="G3215" s="3"/>
      <c r="H3215" s="3" t="s">
        <v>1469</v>
      </c>
      <c r="I3215" s="3" t="s">
        <v>7343</v>
      </c>
      <c r="J3215" s="3" t="s">
        <v>12348</v>
      </c>
      <c r="K3215" s="3" t="s">
        <v>1210</v>
      </c>
      <c r="L3215" s="8" t="s">
        <v>9813</v>
      </c>
      <c r="M3215" s="5"/>
      <c r="N3215" s="13" t="s">
        <v>2456</v>
      </c>
      <c r="O3215" s="5">
        <v>44896</v>
      </c>
      <c r="P3215" s="8">
        <v>1</v>
      </c>
      <c r="Q3215" s="9">
        <v>4</v>
      </c>
      <c r="R3215" s="9" t="str">
        <f>IFERROR(VLOOKUP(Tabla2[[#This Row],[CONTRATISTA PRNCIPAL]],Hoja1!$L$5:$M$9,2,FALSE),"CJV")</f>
        <v>CJV</v>
      </c>
      <c r="S3215" s="9" t="str">
        <f>IF(Tabla2[[#This Row],[EMPRESA]]=Tabla2[[#This Row],[CONTRATISTA PRNCIPAL]],"Principal","Secundaria")</f>
        <v>Principal</v>
      </c>
      <c r="T3215" s="10">
        <f>IFERROR(1/COUNTIF(Tabla2[CONTRATISTA PRNCIPAL],Tabla2[[#This Row],[CONTRATISTA PRNCIPAL]]),0)</f>
        <v>6.41025641025641E-3</v>
      </c>
      <c r="U3215" s="33">
        <f ca="1">IF(((TODAY()-Tabla2[[#This Row],[FECHA NACIMIENTO]])/365)&lt;18,"Corregir", IF(((TODAY()-Tabla2[[#This Row],[FECHA NACIMIENTO]])/365)&gt;80, "Corregir",ROUNDDOWN(((TODAY()-Tabla2[[#This Row],[FECHA NACIMIENTO]])/365),0)))</f>
        <v>29</v>
      </c>
      <c r="V321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215" s="34" t="str">
        <f ca="1">+IF(Tabla2[[#This Row],[Edad]]="Corregir","Corregir","Ok")</f>
        <v>Ok</v>
      </c>
      <c r="X3215" s="10" t="str">
        <f>+IFERROR(VLOOKUP(Tabla2[[#This Row],[DISTRITO SEGÚN DNI]],Hoja1!$A$2:$B$55,2,FALSE),"No")</f>
        <v>No</v>
      </c>
      <c r="Y3215" s="10" t="str">
        <f>IF(OR(LOWER(Tabla2[[#This Row],[GENERO]])="masculino", LOWER(Tabla2[[#This Row],[GENERO]])="femenino"),"OK","Corregir")</f>
        <v>OK</v>
      </c>
      <c r="Z3215" s="10" t="str">
        <f>+IF(Tabla2[[#This Row],[Nro. DNI / CE]]="","Corregir",IF(LEN(Tabla2[[#This Row],[Nro. DNI / CE]])&gt;=8,"OK","Corregir"))</f>
        <v>OK</v>
      </c>
      <c r="AA3215" s="10">
        <f>COUNTIF(Tabla2[APELLIDOS Y NOMBRES],Tabla2[[#This Row],[APELLIDOS Y NOMBRES]])</f>
        <v>1</v>
      </c>
      <c r="AB3215" t="str">
        <f ca="1">+IFERROR(IF(Tabla2[[#This Row],[FECHA CESE/BAJA]]="","No Aplica",IF(AND(MONTH(Tabla2[[#This Row],[FECHA CESE/BAJA]])=MONTH(TODAY()-30),YEAR(Tabla2[[#This Row],[FECHA CESE/BAJA]])=YEAR(TODAY())),MONTH(TODAY()-30)&amp;"-"&amp;YEAR(TODAY()),"Borrar")),"No aplica")</f>
        <v>No Aplica</v>
      </c>
      <c r="AC3215" t="str">
        <f ca="1">+IFERROR(IF(Tabla2[[#This Row],[FECHA INICIO DE LABORES EN OBRA]]="","No Aplica",IF(AND(MONTH(Tabla2[[#This Row],[FECHA INICIO DE LABORES EN OBRA]])=MONTH(TODAY()-30),YEAR(Tabla2[[#This Row],[FECHA INICIO DE LABORES EN OBRA]])=YEAR(TODAY())),MONTH(TODAY()-30)&amp;"-"&amp;YEAR(TODAY()),"No Aplica")),"No Aplica")</f>
        <v>No Aplica</v>
      </c>
    </row>
    <row r="3216" spans="1:29" x14ac:dyDescent="0.25">
      <c r="A3216" s="2" t="s">
        <v>9248</v>
      </c>
      <c r="B3216" s="3" t="s">
        <v>67</v>
      </c>
      <c r="C3216" s="3" t="s">
        <v>67</v>
      </c>
      <c r="D3216" s="3" t="s">
        <v>780</v>
      </c>
      <c r="E3216" s="3" t="s">
        <v>12440</v>
      </c>
      <c r="F3216" s="36">
        <v>34812</v>
      </c>
      <c r="G3216" s="3"/>
      <c r="H3216" s="3" t="s">
        <v>1453</v>
      </c>
      <c r="I3216" s="3" t="s">
        <v>7343</v>
      </c>
      <c r="J3216" s="3" t="s">
        <v>12441</v>
      </c>
      <c r="K3216" s="3" t="s">
        <v>32</v>
      </c>
      <c r="L3216" s="8" t="s">
        <v>9813</v>
      </c>
      <c r="M3216" s="5"/>
      <c r="N3216" s="13" t="s">
        <v>2456</v>
      </c>
      <c r="O3216" s="5">
        <v>44945</v>
      </c>
      <c r="P3216" s="8">
        <v>1</v>
      </c>
      <c r="Q3216" s="9">
        <v>4</v>
      </c>
      <c r="R3216" s="9" t="str">
        <f>IFERROR(VLOOKUP(Tabla2[[#This Row],[CONTRATISTA PRNCIPAL]],Hoja1!$L$5:$M$9,2,FALSE),"CJV")</f>
        <v>CJV</v>
      </c>
      <c r="S3216" s="9" t="str">
        <f>IF(Tabla2[[#This Row],[EMPRESA]]=Tabla2[[#This Row],[CONTRATISTA PRNCIPAL]],"Principal","Secundaria")</f>
        <v>Principal</v>
      </c>
      <c r="T3216" s="10">
        <f>IFERROR(1/COUNTIF(Tabla2[CONTRATISTA PRNCIPAL],Tabla2[[#This Row],[CONTRATISTA PRNCIPAL]]),0)</f>
        <v>6.41025641025641E-3</v>
      </c>
      <c r="U3216" s="33">
        <f ca="1">IF(((TODAY()-Tabla2[[#This Row],[FECHA NACIMIENTO]])/365)&lt;18,"Corregir", IF(((TODAY()-Tabla2[[#This Row],[FECHA NACIMIENTO]])/365)&gt;80, "Corregir",ROUNDDOWN(((TODAY()-Tabla2[[#This Row],[FECHA NACIMIENTO]])/365),0)))</f>
        <v>28</v>
      </c>
      <c r="V321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216" s="34" t="str">
        <f ca="1">+IF(Tabla2[[#This Row],[Edad]]="Corregir","Corregir","Ok")</f>
        <v>Ok</v>
      </c>
      <c r="X3216" s="10" t="str">
        <f>+IFERROR(VLOOKUP(Tabla2[[#This Row],[DISTRITO SEGÚN DNI]],Hoja1!$A$2:$B$55,2,FALSE),"No")</f>
        <v>CALLAO</v>
      </c>
      <c r="Y3216" s="10" t="str">
        <f>IF(OR(LOWER(Tabla2[[#This Row],[GENERO]])="masculino", LOWER(Tabla2[[#This Row],[GENERO]])="femenino"),"OK","Corregir")</f>
        <v>OK</v>
      </c>
      <c r="Z3216" s="10" t="str">
        <f>+IF(Tabla2[[#This Row],[Nro. DNI / CE]]="","Corregir",IF(LEN(Tabla2[[#This Row],[Nro. DNI / CE]])&gt;=8,"OK","Corregir"))</f>
        <v>OK</v>
      </c>
      <c r="AA3216" s="10">
        <f>COUNTIF(Tabla2[APELLIDOS Y NOMBRES],Tabla2[[#This Row],[APELLIDOS Y NOMBRES]])</f>
        <v>1</v>
      </c>
      <c r="AB3216" t="str">
        <f ca="1">+IFERROR(IF(Tabla2[[#This Row],[FECHA CESE/BAJA]]="","No Aplica",IF(AND(MONTH(Tabla2[[#This Row],[FECHA CESE/BAJA]])=MONTH(TODAY()-30),YEAR(Tabla2[[#This Row],[FECHA CESE/BAJA]])=YEAR(TODAY())),MONTH(TODAY()-30)&amp;"-"&amp;YEAR(TODAY()),"Borrar")),"No aplica")</f>
        <v>No Aplica</v>
      </c>
      <c r="AC3216" t="str">
        <f ca="1">+IFERROR(IF(Tabla2[[#This Row],[FECHA INICIO DE LABORES EN OBRA]]="","No Aplica",IF(AND(MONTH(Tabla2[[#This Row],[FECHA INICIO DE LABORES EN OBRA]])=MONTH(TODAY()-30),YEAR(Tabla2[[#This Row],[FECHA INICIO DE LABORES EN OBRA]])=YEAR(TODAY())),MONTH(TODAY()-30)&amp;"-"&amp;YEAR(TODAY()),"No Aplica")),"No Aplica")</f>
        <v>No Aplica</v>
      </c>
    </row>
    <row r="3217" spans="1:29" x14ac:dyDescent="0.25">
      <c r="A3217" s="2" t="s">
        <v>9248</v>
      </c>
      <c r="B3217" s="3" t="s">
        <v>67</v>
      </c>
      <c r="C3217" s="3" t="s">
        <v>67</v>
      </c>
      <c r="D3217" s="3" t="s">
        <v>12442</v>
      </c>
      <c r="E3217" s="3" t="s">
        <v>12443</v>
      </c>
      <c r="F3217" s="36">
        <v>34125</v>
      </c>
      <c r="G3217" s="3"/>
      <c r="H3217" s="3" t="s">
        <v>1469</v>
      </c>
      <c r="I3217" s="3" t="s">
        <v>12335</v>
      </c>
      <c r="J3217" s="3" t="s">
        <v>12385</v>
      </c>
      <c r="K3217" s="3" t="s">
        <v>34</v>
      </c>
      <c r="L3217" s="8" t="s">
        <v>9813</v>
      </c>
      <c r="M3217" s="5"/>
      <c r="N3217" s="13" t="s">
        <v>2456</v>
      </c>
      <c r="O3217" s="5">
        <v>45049</v>
      </c>
      <c r="P3217" s="8">
        <v>1</v>
      </c>
      <c r="Q3217" s="9">
        <v>4</v>
      </c>
      <c r="R3217" s="9" t="str">
        <f>IFERROR(VLOOKUP(Tabla2[[#This Row],[CONTRATISTA PRNCIPAL]],Hoja1!$L$5:$M$9,2,FALSE),"CJV")</f>
        <v>CJV</v>
      </c>
      <c r="S3217" s="9" t="str">
        <f>IF(Tabla2[[#This Row],[EMPRESA]]=Tabla2[[#This Row],[CONTRATISTA PRNCIPAL]],"Principal","Secundaria")</f>
        <v>Principal</v>
      </c>
      <c r="T3217" s="10">
        <f>IFERROR(1/COUNTIF(Tabla2[CONTRATISTA PRNCIPAL],Tabla2[[#This Row],[CONTRATISTA PRNCIPAL]]),0)</f>
        <v>6.41025641025641E-3</v>
      </c>
      <c r="U3217" s="33">
        <f ca="1">IF(((TODAY()-Tabla2[[#This Row],[FECHA NACIMIENTO]])/365)&lt;18,"Corregir", IF(((TODAY()-Tabla2[[#This Row],[FECHA NACIMIENTO]])/365)&gt;80, "Corregir",ROUNDDOWN(((TODAY()-Tabla2[[#This Row],[FECHA NACIMIENTO]])/365),0)))</f>
        <v>30</v>
      </c>
      <c r="V321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217" s="34" t="str">
        <f ca="1">+IF(Tabla2[[#This Row],[Edad]]="Corregir","Corregir","Ok")</f>
        <v>Ok</v>
      </c>
      <c r="X3217" s="10" t="str">
        <f>+IFERROR(VLOOKUP(Tabla2[[#This Row],[DISTRITO SEGÚN DNI]],Hoja1!$A$2:$B$55,2,FALSE),"No")</f>
        <v>CALLAO</v>
      </c>
      <c r="Y3217" s="10" t="str">
        <f>IF(OR(LOWER(Tabla2[[#This Row],[GENERO]])="masculino", LOWER(Tabla2[[#This Row],[GENERO]])="femenino"),"OK","Corregir")</f>
        <v>OK</v>
      </c>
      <c r="Z3217" s="10" t="str">
        <f>+IF(Tabla2[[#This Row],[Nro. DNI / CE]]="","Corregir",IF(LEN(Tabla2[[#This Row],[Nro. DNI / CE]])&gt;=8,"OK","Corregir"))</f>
        <v>OK</v>
      </c>
      <c r="AA3217" s="10">
        <f>COUNTIF(Tabla2[APELLIDOS Y NOMBRES],Tabla2[[#This Row],[APELLIDOS Y NOMBRES]])</f>
        <v>1</v>
      </c>
      <c r="AB3217" t="str">
        <f ca="1">+IFERROR(IF(Tabla2[[#This Row],[FECHA CESE/BAJA]]="","No Aplica",IF(AND(MONTH(Tabla2[[#This Row],[FECHA CESE/BAJA]])=MONTH(TODAY()-30),YEAR(Tabla2[[#This Row],[FECHA CESE/BAJA]])=YEAR(TODAY())),MONTH(TODAY()-30)&amp;"-"&amp;YEAR(TODAY()),"Borrar")),"No aplica")</f>
        <v>No Aplica</v>
      </c>
      <c r="AC3217" t="str">
        <f ca="1">+IFERROR(IF(Tabla2[[#This Row],[FECHA INICIO DE LABORES EN OBRA]]="","No Aplica",IF(AND(MONTH(Tabla2[[#This Row],[FECHA INICIO DE LABORES EN OBRA]])=MONTH(TODAY()-30),YEAR(Tabla2[[#This Row],[FECHA INICIO DE LABORES EN OBRA]])=YEAR(TODAY())),MONTH(TODAY()-30)&amp;"-"&amp;YEAR(TODAY()),"No Aplica")),"No Aplica")</f>
        <v>No Aplica</v>
      </c>
    </row>
    <row r="3218" spans="1:29" x14ac:dyDescent="0.25">
      <c r="A3218" s="2" t="s">
        <v>9248</v>
      </c>
      <c r="B3218" s="3" t="s">
        <v>67</v>
      </c>
      <c r="C3218" s="3" t="s">
        <v>67</v>
      </c>
      <c r="D3218" s="3" t="s">
        <v>7370</v>
      </c>
      <c r="E3218" s="3" t="s">
        <v>12444</v>
      </c>
      <c r="F3218" s="36">
        <v>32449</v>
      </c>
      <c r="G3218" s="3"/>
      <c r="H3218" s="3" t="s">
        <v>1476</v>
      </c>
      <c r="I3218" s="3" t="s">
        <v>7343</v>
      </c>
      <c r="J3218" s="3" t="s">
        <v>12445</v>
      </c>
      <c r="K3218" s="3" t="s">
        <v>1063</v>
      </c>
      <c r="L3218" s="8" t="s">
        <v>9813</v>
      </c>
      <c r="M3218" s="5"/>
      <c r="N3218" s="13" t="s">
        <v>2456</v>
      </c>
      <c r="O3218" s="5">
        <v>44945</v>
      </c>
      <c r="P3218" s="8">
        <v>1</v>
      </c>
      <c r="Q3218" s="9">
        <v>4</v>
      </c>
      <c r="R3218" s="9" t="str">
        <f>IFERROR(VLOOKUP(Tabla2[[#This Row],[CONTRATISTA PRNCIPAL]],Hoja1!$L$5:$M$9,2,FALSE),"CJV")</f>
        <v>CJV</v>
      </c>
      <c r="S3218" s="9" t="str">
        <f>IF(Tabla2[[#This Row],[EMPRESA]]=Tabla2[[#This Row],[CONTRATISTA PRNCIPAL]],"Principal","Secundaria")</f>
        <v>Principal</v>
      </c>
      <c r="T3218" s="10">
        <f>IFERROR(1/COUNTIF(Tabla2[CONTRATISTA PRNCIPAL],Tabla2[[#This Row],[CONTRATISTA PRNCIPAL]]),0)</f>
        <v>6.41025641025641E-3</v>
      </c>
      <c r="U3218" s="33">
        <f ca="1">IF(((TODAY()-Tabla2[[#This Row],[FECHA NACIMIENTO]])/365)&lt;18,"Corregir", IF(((TODAY()-Tabla2[[#This Row],[FECHA NACIMIENTO]])/365)&gt;80, "Corregir",ROUNDDOWN(((TODAY()-Tabla2[[#This Row],[FECHA NACIMIENTO]])/365),0)))</f>
        <v>34</v>
      </c>
      <c r="V321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218" s="34" t="str">
        <f ca="1">+IF(Tabla2[[#This Row],[Edad]]="Corregir","Corregir","Ok")</f>
        <v>Ok</v>
      </c>
      <c r="X3218" s="10" t="str">
        <f>+IFERROR(VLOOKUP(Tabla2[[#This Row],[DISTRITO SEGÚN DNI]],Hoja1!$A$2:$B$55,2,FALSE),"No")</f>
        <v>No</v>
      </c>
      <c r="Y3218" s="10" t="str">
        <f>IF(OR(LOWER(Tabla2[[#This Row],[GENERO]])="masculino", LOWER(Tabla2[[#This Row],[GENERO]])="femenino"),"OK","Corregir")</f>
        <v>OK</v>
      </c>
      <c r="Z3218" s="10" t="str">
        <f>+IF(Tabla2[[#This Row],[Nro. DNI / CE]]="","Corregir",IF(LEN(Tabla2[[#This Row],[Nro. DNI / CE]])&gt;=8,"OK","Corregir"))</f>
        <v>OK</v>
      </c>
      <c r="AA3218" s="10">
        <f>COUNTIF(Tabla2[APELLIDOS Y NOMBRES],Tabla2[[#This Row],[APELLIDOS Y NOMBRES]])</f>
        <v>1</v>
      </c>
      <c r="AB3218" t="str">
        <f ca="1">+IFERROR(IF(Tabla2[[#This Row],[FECHA CESE/BAJA]]="","No Aplica",IF(AND(MONTH(Tabla2[[#This Row],[FECHA CESE/BAJA]])=MONTH(TODAY()-30),YEAR(Tabla2[[#This Row],[FECHA CESE/BAJA]])=YEAR(TODAY())),MONTH(TODAY()-30)&amp;"-"&amp;YEAR(TODAY()),"Borrar")),"No aplica")</f>
        <v>No Aplica</v>
      </c>
      <c r="AC3218" t="str">
        <f ca="1">+IFERROR(IF(Tabla2[[#This Row],[FECHA INICIO DE LABORES EN OBRA]]="","No Aplica",IF(AND(MONTH(Tabla2[[#This Row],[FECHA INICIO DE LABORES EN OBRA]])=MONTH(TODAY()-30),YEAR(Tabla2[[#This Row],[FECHA INICIO DE LABORES EN OBRA]])=YEAR(TODAY())),MONTH(TODAY()-30)&amp;"-"&amp;YEAR(TODAY()),"No Aplica")),"No Aplica")</f>
        <v>No Aplica</v>
      </c>
    </row>
    <row r="3219" spans="1:29" x14ac:dyDescent="0.25">
      <c r="A3219" s="2" t="s">
        <v>9248</v>
      </c>
      <c r="B3219" s="3" t="s">
        <v>67</v>
      </c>
      <c r="C3219" s="3" t="s">
        <v>67</v>
      </c>
      <c r="D3219" s="3" t="s">
        <v>770</v>
      </c>
      <c r="E3219" s="3" t="s">
        <v>771</v>
      </c>
      <c r="F3219" s="36">
        <v>35161</v>
      </c>
      <c r="G3219" s="3"/>
      <c r="H3219" s="3" t="s">
        <v>1469</v>
      </c>
      <c r="I3219" s="3" t="s">
        <v>4253</v>
      </c>
      <c r="J3219" s="3" t="s">
        <v>12446</v>
      </c>
      <c r="K3219" s="3" t="s">
        <v>34</v>
      </c>
      <c r="L3219" s="8" t="s">
        <v>9813</v>
      </c>
      <c r="M3219" s="5"/>
      <c r="N3219" s="13" t="s">
        <v>2456</v>
      </c>
      <c r="O3219" s="5">
        <v>45086</v>
      </c>
      <c r="P3219" s="8">
        <v>1</v>
      </c>
      <c r="Q3219" s="9">
        <v>4</v>
      </c>
      <c r="R3219" s="9" t="str">
        <f>IFERROR(VLOOKUP(Tabla2[[#This Row],[CONTRATISTA PRNCIPAL]],Hoja1!$L$5:$M$9,2,FALSE),"CJV")</f>
        <v>CJV</v>
      </c>
      <c r="S3219" s="9" t="str">
        <f>IF(Tabla2[[#This Row],[EMPRESA]]=Tabla2[[#This Row],[CONTRATISTA PRNCIPAL]],"Principal","Secundaria")</f>
        <v>Principal</v>
      </c>
      <c r="T3219" s="10">
        <f>IFERROR(1/COUNTIF(Tabla2[CONTRATISTA PRNCIPAL],Tabla2[[#This Row],[CONTRATISTA PRNCIPAL]]),0)</f>
        <v>6.41025641025641E-3</v>
      </c>
      <c r="U3219" s="33">
        <f ca="1">IF(((TODAY()-Tabla2[[#This Row],[FECHA NACIMIENTO]])/365)&lt;18,"Corregir", IF(((TODAY()-Tabla2[[#This Row],[FECHA NACIMIENTO]])/365)&gt;80, "Corregir",ROUNDDOWN(((TODAY()-Tabla2[[#This Row],[FECHA NACIMIENTO]])/365),0)))</f>
        <v>27</v>
      </c>
      <c r="V321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219" s="34" t="str">
        <f ca="1">+IF(Tabla2[[#This Row],[Edad]]="Corregir","Corregir","Ok")</f>
        <v>Ok</v>
      </c>
      <c r="X3219" s="10" t="str">
        <f>+IFERROR(VLOOKUP(Tabla2[[#This Row],[DISTRITO SEGÚN DNI]],Hoja1!$A$2:$B$55,2,FALSE),"No")</f>
        <v>CALLAO</v>
      </c>
      <c r="Y3219" s="10" t="str">
        <f>IF(OR(LOWER(Tabla2[[#This Row],[GENERO]])="masculino", LOWER(Tabla2[[#This Row],[GENERO]])="femenino"),"OK","Corregir")</f>
        <v>OK</v>
      </c>
      <c r="Z3219" s="10" t="str">
        <f>+IF(Tabla2[[#This Row],[Nro. DNI / CE]]="","Corregir",IF(LEN(Tabla2[[#This Row],[Nro. DNI / CE]])&gt;=8,"OK","Corregir"))</f>
        <v>OK</v>
      </c>
      <c r="AA3219" s="10">
        <f>COUNTIF(Tabla2[APELLIDOS Y NOMBRES],Tabla2[[#This Row],[APELLIDOS Y NOMBRES]])</f>
        <v>1</v>
      </c>
      <c r="AB3219" t="str">
        <f ca="1">+IFERROR(IF(Tabla2[[#This Row],[FECHA CESE/BAJA]]="","No Aplica",IF(AND(MONTH(Tabla2[[#This Row],[FECHA CESE/BAJA]])=MONTH(TODAY()-30),YEAR(Tabla2[[#This Row],[FECHA CESE/BAJA]])=YEAR(TODAY())),MONTH(TODAY()-30)&amp;"-"&amp;YEAR(TODAY()),"Borrar")),"No aplica")</f>
        <v>No Aplica</v>
      </c>
      <c r="AC3219" t="str">
        <f ca="1">+IFERROR(IF(Tabla2[[#This Row],[FECHA INICIO DE LABORES EN OBRA]]="","No Aplica",IF(AND(MONTH(Tabla2[[#This Row],[FECHA INICIO DE LABORES EN OBRA]])=MONTH(TODAY()-30),YEAR(Tabla2[[#This Row],[FECHA INICIO DE LABORES EN OBRA]])=YEAR(TODAY())),MONTH(TODAY()-30)&amp;"-"&amp;YEAR(TODAY()),"No Aplica")),"No Aplica")</f>
        <v>No Aplica</v>
      </c>
    </row>
    <row r="3220" spans="1:29" x14ac:dyDescent="0.25">
      <c r="A3220" s="2" t="s">
        <v>9248</v>
      </c>
      <c r="B3220" s="3" t="s">
        <v>67</v>
      </c>
      <c r="C3220" s="3" t="s">
        <v>67</v>
      </c>
      <c r="D3220" s="3" t="s">
        <v>12447</v>
      </c>
      <c r="E3220" s="3" t="s">
        <v>12448</v>
      </c>
      <c r="F3220" s="36">
        <v>30381</v>
      </c>
      <c r="G3220" s="3"/>
      <c r="H3220" s="3" t="s">
        <v>1469</v>
      </c>
      <c r="I3220" s="3" t="s">
        <v>4253</v>
      </c>
      <c r="J3220" s="3" t="s">
        <v>12449</v>
      </c>
      <c r="K3220" s="3" t="s">
        <v>1077</v>
      </c>
      <c r="L3220" s="8" t="s">
        <v>9813</v>
      </c>
      <c r="M3220" s="5"/>
      <c r="N3220" s="13" t="s">
        <v>2456</v>
      </c>
      <c r="O3220" s="5">
        <v>45086</v>
      </c>
      <c r="P3220" s="8">
        <v>1</v>
      </c>
      <c r="Q3220" s="9">
        <v>4</v>
      </c>
      <c r="R3220" s="9" t="str">
        <f>IFERROR(VLOOKUP(Tabla2[[#This Row],[CONTRATISTA PRNCIPAL]],Hoja1!$L$5:$M$9,2,FALSE),"CJV")</f>
        <v>CJV</v>
      </c>
      <c r="S3220" s="9" t="str">
        <f>IF(Tabla2[[#This Row],[EMPRESA]]=Tabla2[[#This Row],[CONTRATISTA PRNCIPAL]],"Principal","Secundaria")</f>
        <v>Principal</v>
      </c>
      <c r="T3220" s="10">
        <f>IFERROR(1/COUNTIF(Tabla2[CONTRATISTA PRNCIPAL],Tabla2[[#This Row],[CONTRATISTA PRNCIPAL]]),0)</f>
        <v>6.41025641025641E-3</v>
      </c>
      <c r="U3220" s="33">
        <f ca="1">IF(((TODAY()-Tabla2[[#This Row],[FECHA NACIMIENTO]])/365)&lt;18,"Corregir", IF(((TODAY()-Tabla2[[#This Row],[FECHA NACIMIENTO]])/365)&gt;80, "Corregir",ROUNDDOWN(((TODAY()-Tabla2[[#This Row],[FECHA NACIMIENTO]])/365),0)))</f>
        <v>40</v>
      </c>
      <c r="V322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220" s="34" t="str">
        <f ca="1">+IF(Tabla2[[#This Row],[Edad]]="Corregir","Corregir","Ok")</f>
        <v>Ok</v>
      </c>
      <c r="X3220" s="10" t="str">
        <f>+IFERROR(VLOOKUP(Tabla2[[#This Row],[DISTRITO SEGÚN DNI]],Hoja1!$A$2:$B$55,2,FALSE),"No")</f>
        <v>No</v>
      </c>
      <c r="Y3220" s="10" t="str">
        <f>IF(OR(LOWER(Tabla2[[#This Row],[GENERO]])="masculino", LOWER(Tabla2[[#This Row],[GENERO]])="femenino"),"OK","Corregir")</f>
        <v>OK</v>
      </c>
      <c r="Z3220" s="10" t="str">
        <f>+IF(Tabla2[[#This Row],[Nro. DNI / CE]]="","Corregir",IF(LEN(Tabla2[[#This Row],[Nro. DNI / CE]])&gt;=8,"OK","Corregir"))</f>
        <v>OK</v>
      </c>
      <c r="AA3220" s="10">
        <f>COUNTIF(Tabla2[APELLIDOS Y NOMBRES],Tabla2[[#This Row],[APELLIDOS Y NOMBRES]])</f>
        <v>1</v>
      </c>
      <c r="AB3220" t="str">
        <f ca="1">+IFERROR(IF(Tabla2[[#This Row],[FECHA CESE/BAJA]]="","No Aplica",IF(AND(MONTH(Tabla2[[#This Row],[FECHA CESE/BAJA]])=MONTH(TODAY()-30),YEAR(Tabla2[[#This Row],[FECHA CESE/BAJA]])=YEAR(TODAY())),MONTH(TODAY()-30)&amp;"-"&amp;YEAR(TODAY()),"Borrar")),"No aplica")</f>
        <v>No Aplica</v>
      </c>
      <c r="AC3220" t="str">
        <f ca="1">+IFERROR(IF(Tabla2[[#This Row],[FECHA INICIO DE LABORES EN OBRA]]="","No Aplica",IF(AND(MONTH(Tabla2[[#This Row],[FECHA INICIO DE LABORES EN OBRA]])=MONTH(TODAY()-30),YEAR(Tabla2[[#This Row],[FECHA INICIO DE LABORES EN OBRA]])=YEAR(TODAY())),MONTH(TODAY()-30)&amp;"-"&amp;YEAR(TODAY()),"No Aplica")),"No Aplica")</f>
        <v>No Aplica</v>
      </c>
    </row>
    <row r="3221" spans="1:29" x14ac:dyDescent="0.25">
      <c r="A3221" s="2" t="s">
        <v>9248</v>
      </c>
      <c r="B3221" s="3" t="s">
        <v>67</v>
      </c>
      <c r="C3221" s="3" t="s">
        <v>67</v>
      </c>
      <c r="D3221" s="3">
        <v>42016041</v>
      </c>
      <c r="E3221" s="3" t="s">
        <v>12450</v>
      </c>
      <c r="F3221" s="36">
        <v>30501</v>
      </c>
      <c r="G3221" s="3"/>
      <c r="H3221" s="3" t="s">
        <v>1469</v>
      </c>
      <c r="I3221" s="3" t="s">
        <v>7343</v>
      </c>
      <c r="J3221" s="3" t="s">
        <v>12451</v>
      </c>
      <c r="K3221" s="3" t="s">
        <v>1054</v>
      </c>
      <c r="L3221" s="8" t="s">
        <v>9813</v>
      </c>
      <c r="M3221" s="5"/>
      <c r="N3221" s="13" t="s">
        <v>2456</v>
      </c>
      <c r="O3221" s="5">
        <v>45001</v>
      </c>
      <c r="P3221" s="8">
        <v>1</v>
      </c>
      <c r="Q3221" s="9">
        <v>4</v>
      </c>
      <c r="R3221" s="9" t="str">
        <f>IFERROR(VLOOKUP(Tabla2[[#This Row],[CONTRATISTA PRNCIPAL]],Hoja1!$L$5:$M$9,2,FALSE),"CJV")</f>
        <v>CJV</v>
      </c>
      <c r="S3221" s="9" t="str">
        <f>IF(Tabla2[[#This Row],[EMPRESA]]=Tabla2[[#This Row],[CONTRATISTA PRNCIPAL]],"Principal","Secundaria")</f>
        <v>Principal</v>
      </c>
      <c r="T3221" s="10">
        <f>IFERROR(1/COUNTIF(Tabla2[CONTRATISTA PRNCIPAL],Tabla2[[#This Row],[CONTRATISTA PRNCIPAL]]),0)</f>
        <v>6.41025641025641E-3</v>
      </c>
      <c r="U3221" s="33">
        <f ca="1">IF(((TODAY()-Tabla2[[#This Row],[FECHA NACIMIENTO]])/365)&lt;18,"Corregir", IF(((TODAY()-Tabla2[[#This Row],[FECHA NACIMIENTO]])/365)&gt;80, "Corregir",ROUNDDOWN(((TODAY()-Tabla2[[#This Row],[FECHA NACIMIENTO]])/365),0)))</f>
        <v>40</v>
      </c>
      <c r="V322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221" s="34" t="str">
        <f ca="1">+IF(Tabla2[[#This Row],[Edad]]="Corregir","Corregir","Ok")</f>
        <v>Ok</v>
      </c>
      <c r="X3221" s="10" t="str">
        <f>+IFERROR(VLOOKUP(Tabla2[[#This Row],[DISTRITO SEGÚN DNI]],Hoja1!$A$2:$B$55,2,FALSE),"No")</f>
        <v>No</v>
      </c>
      <c r="Y3221" s="10" t="str">
        <f>IF(OR(LOWER(Tabla2[[#This Row],[GENERO]])="masculino", LOWER(Tabla2[[#This Row],[GENERO]])="femenino"),"OK","Corregir")</f>
        <v>OK</v>
      </c>
      <c r="Z3221" s="10" t="str">
        <f>+IF(Tabla2[[#This Row],[Nro. DNI / CE]]="","Corregir",IF(LEN(Tabla2[[#This Row],[Nro. DNI / CE]])&gt;=8,"OK","Corregir"))</f>
        <v>OK</v>
      </c>
      <c r="AA3221" s="10">
        <f>COUNTIF(Tabla2[APELLIDOS Y NOMBRES],Tabla2[[#This Row],[APELLIDOS Y NOMBRES]])</f>
        <v>1</v>
      </c>
      <c r="AB3221" t="str">
        <f ca="1">+IFERROR(IF(Tabla2[[#This Row],[FECHA CESE/BAJA]]="","No Aplica",IF(AND(MONTH(Tabla2[[#This Row],[FECHA CESE/BAJA]])=MONTH(TODAY()-30),YEAR(Tabla2[[#This Row],[FECHA CESE/BAJA]])=YEAR(TODAY())),MONTH(TODAY()-30)&amp;"-"&amp;YEAR(TODAY()),"Borrar")),"No aplica")</f>
        <v>No Aplica</v>
      </c>
      <c r="AC3221" t="str">
        <f ca="1">+IFERROR(IF(Tabla2[[#This Row],[FECHA INICIO DE LABORES EN OBRA]]="","No Aplica",IF(AND(MONTH(Tabla2[[#This Row],[FECHA INICIO DE LABORES EN OBRA]])=MONTH(TODAY()-30),YEAR(Tabla2[[#This Row],[FECHA INICIO DE LABORES EN OBRA]])=YEAR(TODAY())),MONTH(TODAY()-30)&amp;"-"&amp;YEAR(TODAY()),"No Aplica")),"No Aplica")</f>
        <v>No Aplica</v>
      </c>
    </row>
    <row r="3222" spans="1:29" x14ac:dyDescent="0.25">
      <c r="A3222" s="2" t="s">
        <v>9248</v>
      </c>
      <c r="B3222" s="3" t="s">
        <v>67</v>
      </c>
      <c r="C3222" s="3" t="s">
        <v>67</v>
      </c>
      <c r="D3222" s="3" t="s">
        <v>12452</v>
      </c>
      <c r="E3222" s="3" t="s">
        <v>12453</v>
      </c>
      <c r="F3222" s="36">
        <v>30479</v>
      </c>
      <c r="G3222" s="3"/>
      <c r="H3222" s="3" t="s">
        <v>1469</v>
      </c>
      <c r="I3222" s="3" t="s">
        <v>4253</v>
      </c>
      <c r="J3222" s="3" t="s">
        <v>12454</v>
      </c>
      <c r="K3222" s="3" t="s">
        <v>1077</v>
      </c>
      <c r="L3222" s="8" t="s">
        <v>9813</v>
      </c>
      <c r="M3222" s="5"/>
      <c r="N3222" s="13" t="s">
        <v>2456</v>
      </c>
      <c r="O3222" s="5">
        <v>45078</v>
      </c>
      <c r="P3222" s="8">
        <v>1</v>
      </c>
      <c r="Q3222" s="9">
        <v>4</v>
      </c>
      <c r="R3222" s="9" t="str">
        <f>IFERROR(VLOOKUP(Tabla2[[#This Row],[CONTRATISTA PRNCIPAL]],Hoja1!$L$5:$M$9,2,FALSE),"CJV")</f>
        <v>CJV</v>
      </c>
      <c r="S3222" s="9" t="str">
        <f>IF(Tabla2[[#This Row],[EMPRESA]]=Tabla2[[#This Row],[CONTRATISTA PRNCIPAL]],"Principal","Secundaria")</f>
        <v>Principal</v>
      </c>
      <c r="T3222" s="10">
        <f>IFERROR(1/COUNTIF(Tabla2[CONTRATISTA PRNCIPAL],Tabla2[[#This Row],[CONTRATISTA PRNCIPAL]]),0)</f>
        <v>6.41025641025641E-3</v>
      </c>
      <c r="U3222" s="33">
        <f ca="1">IF(((TODAY()-Tabla2[[#This Row],[FECHA NACIMIENTO]])/365)&lt;18,"Corregir", IF(((TODAY()-Tabla2[[#This Row],[FECHA NACIMIENTO]])/365)&gt;80, "Corregir",ROUNDDOWN(((TODAY()-Tabla2[[#This Row],[FECHA NACIMIENTO]])/365),0)))</f>
        <v>40</v>
      </c>
      <c r="V322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222" s="34" t="str">
        <f ca="1">+IF(Tabla2[[#This Row],[Edad]]="Corregir","Corregir","Ok")</f>
        <v>Ok</v>
      </c>
      <c r="X3222" s="10" t="str">
        <f>+IFERROR(VLOOKUP(Tabla2[[#This Row],[DISTRITO SEGÚN DNI]],Hoja1!$A$2:$B$55,2,FALSE),"No")</f>
        <v>No</v>
      </c>
      <c r="Y3222" s="10" t="str">
        <f>IF(OR(LOWER(Tabla2[[#This Row],[GENERO]])="masculino", LOWER(Tabla2[[#This Row],[GENERO]])="femenino"),"OK","Corregir")</f>
        <v>OK</v>
      </c>
      <c r="Z3222" s="10" t="str">
        <f>+IF(Tabla2[[#This Row],[Nro. DNI / CE]]="","Corregir",IF(LEN(Tabla2[[#This Row],[Nro. DNI / CE]])&gt;=8,"OK","Corregir"))</f>
        <v>OK</v>
      </c>
      <c r="AA3222" s="10">
        <f>COUNTIF(Tabla2[APELLIDOS Y NOMBRES],Tabla2[[#This Row],[APELLIDOS Y NOMBRES]])</f>
        <v>1</v>
      </c>
      <c r="AB3222" t="str">
        <f ca="1">+IFERROR(IF(Tabla2[[#This Row],[FECHA CESE/BAJA]]="","No Aplica",IF(AND(MONTH(Tabla2[[#This Row],[FECHA CESE/BAJA]])=MONTH(TODAY()-30),YEAR(Tabla2[[#This Row],[FECHA CESE/BAJA]])=YEAR(TODAY())),MONTH(TODAY()-30)&amp;"-"&amp;YEAR(TODAY()),"Borrar")),"No aplica")</f>
        <v>No Aplica</v>
      </c>
      <c r="AC3222" t="str">
        <f ca="1">+IFERROR(IF(Tabla2[[#This Row],[FECHA INICIO DE LABORES EN OBRA]]="","No Aplica",IF(AND(MONTH(Tabla2[[#This Row],[FECHA INICIO DE LABORES EN OBRA]])=MONTH(TODAY()-30),YEAR(Tabla2[[#This Row],[FECHA INICIO DE LABORES EN OBRA]])=YEAR(TODAY())),MONTH(TODAY()-30)&amp;"-"&amp;YEAR(TODAY()),"No Aplica")),"No Aplica")</f>
        <v>No Aplica</v>
      </c>
    </row>
    <row r="3223" spans="1:29" x14ac:dyDescent="0.25">
      <c r="A3223" s="2" t="s">
        <v>9248</v>
      </c>
      <c r="B3223" s="3" t="s">
        <v>67</v>
      </c>
      <c r="C3223" s="3" t="s">
        <v>67</v>
      </c>
      <c r="D3223" s="3" t="s">
        <v>12455</v>
      </c>
      <c r="E3223" s="3" t="s">
        <v>12456</v>
      </c>
      <c r="F3223" s="36">
        <v>28812</v>
      </c>
      <c r="G3223" s="3"/>
      <c r="H3223" s="3" t="s">
        <v>1469</v>
      </c>
      <c r="I3223" s="3" t="s">
        <v>7343</v>
      </c>
      <c r="J3223" s="3" t="s">
        <v>12457</v>
      </c>
      <c r="K3223" s="3" t="s">
        <v>34</v>
      </c>
      <c r="L3223" s="8" t="s">
        <v>9813</v>
      </c>
      <c r="M3223" s="5"/>
      <c r="N3223" s="13" t="s">
        <v>2456</v>
      </c>
      <c r="O3223" s="5">
        <v>44896</v>
      </c>
      <c r="P3223" s="8">
        <v>1</v>
      </c>
      <c r="Q3223" s="9">
        <v>4</v>
      </c>
      <c r="R3223" s="9" t="str">
        <f>IFERROR(VLOOKUP(Tabla2[[#This Row],[CONTRATISTA PRNCIPAL]],Hoja1!$L$5:$M$9,2,FALSE),"CJV")</f>
        <v>CJV</v>
      </c>
      <c r="S3223" s="9" t="str">
        <f>IF(Tabla2[[#This Row],[EMPRESA]]=Tabla2[[#This Row],[CONTRATISTA PRNCIPAL]],"Principal","Secundaria")</f>
        <v>Principal</v>
      </c>
      <c r="T3223" s="10">
        <f>IFERROR(1/COUNTIF(Tabla2[CONTRATISTA PRNCIPAL],Tabla2[[#This Row],[CONTRATISTA PRNCIPAL]]),0)</f>
        <v>6.41025641025641E-3</v>
      </c>
      <c r="U3223" s="33">
        <f ca="1">IF(((TODAY()-Tabla2[[#This Row],[FECHA NACIMIENTO]])/365)&lt;18,"Corregir", IF(((TODAY()-Tabla2[[#This Row],[FECHA NACIMIENTO]])/365)&gt;80, "Corregir",ROUNDDOWN(((TODAY()-Tabla2[[#This Row],[FECHA NACIMIENTO]])/365),0)))</f>
        <v>44</v>
      </c>
      <c r="V322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223" s="34" t="str">
        <f ca="1">+IF(Tabla2[[#This Row],[Edad]]="Corregir","Corregir","Ok")</f>
        <v>Ok</v>
      </c>
      <c r="X3223" s="10" t="str">
        <f>+IFERROR(VLOOKUP(Tabla2[[#This Row],[DISTRITO SEGÚN DNI]],Hoja1!$A$2:$B$55,2,FALSE),"No")</f>
        <v>CALLAO</v>
      </c>
      <c r="Y3223" s="10" t="str">
        <f>IF(OR(LOWER(Tabla2[[#This Row],[GENERO]])="masculino", LOWER(Tabla2[[#This Row],[GENERO]])="femenino"),"OK","Corregir")</f>
        <v>OK</v>
      </c>
      <c r="Z3223" s="10" t="str">
        <f>+IF(Tabla2[[#This Row],[Nro. DNI / CE]]="","Corregir",IF(LEN(Tabla2[[#This Row],[Nro. DNI / CE]])&gt;=8,"OK","Corregir"))</f>
        <v>OK</v>
      </c>
      <c r="AA3223" s="10">
        <f>COUNTIF(Tabla2[APELLIDOS Y NOMBRES],Tabla2[[#This Row],[APELLIDOS Y NOMBRES]])</f>
        <v>1</v>
      </c>
      <c r="AB3223" t="str">
        <f ca="1">+IFERROR(IF(Tabla2[[#This Row],[FECHA CESE/BAJA]]="","No Aplica",IF(AND(MONTH(Tabla2[[#This Row],[FECHA CESE/BAJA]])=MONTH(TODAY()-30),YEAR(Tabla2[[#This Row],[FECHA CESE/BAJA]])=YEAR(TODAY())),MONTH(TODAY()-30)&amp;"-"&amp;YEAR(TODAY()),"Borrar")),"No aplica")</f>
        <v>No Aplica</v>
      </c>
      <c r="AC3223" t="str">
        <f ca="1">+IFERROR(IF(Tabla2[[#This Row],[FECHA INICIO DE LABORES EN OBRA]]="","No Aplica",IF(AND(MONTH(Tabla2[[#This Row],[FECHA INICIO DE LABORES EN OBRA]])=MONTH(TODAY()-30),YEAR(Tabla2[[#This Row],[FECHA INICIO DE LABORES EN OBRA]])=YEAR(TODAY())),MONTH(TODAY()-30)&amp;"-"&amp;YEAR(TODAY()),"No Aplica")),"No Aplica")</f>
        <v>No Aplica</v>
      </c>
    </row>
    <row r="3224" spans="1:29" x14ac:dyDescent="0.25">
      <c r="A3224" s="2" t="s">
        <v>9248</v>
      </c>
      <c r="B3224" s="3" t="s">
        <v>67</v>
      </c>
      <c r="C3224" s="3" t="s">
        <v>67</v>
      </c>
      <c r="D3224" s="3" t="s">
        <v>12458</v>
      </c>
      <c r="E3224" s="3" t="s">
        <v>12459</v>
      </c>
      <c r="F3224" s="36">
        <v>29989</v>
      </c>
      <c r="G3224" s="3"/>
      <c r="H3224" s="3" t="s">
        <v>1469</v>
      </c>
      <c r="I3224" s="3" t="s">
        <v>7343</v>
      </c>
      <c r="J3224" s="3" t="s">
        <v>12460</v>
      </c>
      <c r="K3224" s="3" t="s">
        <v>9763</v>
      </c>
      <c r="L3224" s="8" t="s">
        <v>9813</v>
      </c>
      <c r="M3224" s="5"/>
      <c r="N3224" s="13" t="s">
        <v>2456</v>
      </c>
      <c r="O3224" s="5">
        <v>44896</v>
      </c>
      <c r="P3224" s="8">
        <v>1</v>
      </c>
      <c r="Q3224" s="9">
        <v>4</v>
      </c>
      <c r="R3224" s="9" t="str">
        <f>IFERROR(VLOOKUP(Tabla2[[#This Row],[CONTRATISTA PRNCIPAL]],Hoja1!$L$5:$M$9,2,FALSE),"CJV")</f>
        <v>CJV</v>
      </c>
      <c r="S3224" s="9" t="str">
        <f>IF(Tabla2[[#This Row],[EMPRESA]]=Tabla2[[#This Row],[CONTRATISTA PRNCIPAL]],"Principal","Secundaria")</f>
        <v>Principal</v>
      </c>
      <c r="T3224" s="10">
        <f>IFERROR(1/COUNTIF(Tabla2[CONTRATISTA PRNCIPAL],Tabla2[[#This Row],[CONTRATISTA PRNCIPAL]]),0)</f>
        <v>6.41025641025641E-3</v>
      </c>
      <c r="U3224" s="33">
        <f ca="1">IF(((TODAY()-Tabla2[[#This Row],[FECHA NACIMIENTO]])/365)&lt;18,"Corregir", IF(((TODAY()-Tabla2[[#This Row],[FECHA NACIMIENTO]])/365)&gt;80, "Corregir",ROUNDDOWN(((TODAY()-Tabla2[[#This Row],[FECHA NACIMIENTO]])/365),0)))</f>
        <v>41</v>
      </c>
      <c r="V322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224" s="34" t="str">
        <f ca="1">+IF(Tabla2[[#This Row],[Edad]]="Corregir","Corregir","Ok")</f>
        <v>Ok</v>
      </c>
      <c r="X3224" s="10" t="str">
        <f>+IFERROR(VLOOKUP(Tabla2[[#This Row],[DISTRITO SEGÚN DNI]],Hoja1!$A$2:$B$55,2,FALSE),"No")</f>
        <v>No</v>
      </c>
      <c r="Y3224" s="10" t="str">
        <f>IF(OR(LOWER(Tabla2[[#This Row],[GENERO]])="masculino", LOWER(Tabla2[[#This Row],[GENERO]])="femenino"),"OK","Corregir")</f>
        <v>OK</v>
      </c>
      <c r="Z3224" s="10" t="str">
        <f>+IF(Tabla2[[#This Row],[Nro. DNI / CE]]="","Corregir",IF(LEN(Tabla2[[#This Row],[Nro. DNI / CE]])&gt;=8,"OK","Corregir"))</f>
        <v>OK</v>
      </c>
      <c r="AA3224" s="10">
        <f>COUNTIF(Tabla2[APELLIDOS Y NOMBRES],Tabla2[[#This Row],[APELLIDOS Y NOMBRES]])</f>
        <v>1</v>
      </c>
      <c r="AB3224" t="str">
        <f ca="1">+IFERROR(IF(Tabla2[[#This Row],[FECHA CESE/BAJA]]="","No Aplica",IF(AND(MONTH(Tabla2[[#This Row],[FECHA CESE/BAJA]])=MONTH(TODAY()-30),YEAR(Tabla2[[#This Row],[FECHA CESE/BAJA]])=YEAR(TODAY())),MONTH(TODAY()-30)&amp;"-"&amp;YEAR(TODAY()),"Borrar")),"No aplica")</f>
        <v>No Aplica</v>
      </c>
      <c r="AC3224" t="str">
        <f ca="1">+IFERROR(IF(Tabla2[[#This Row],[FECHA INICIO DE LABORES EN OBRA]]="","No Aplica",IF(AND(MONTH(Tabla2[[#This Row],[FECHA INICIO DE LABORES EN OBRA]])=MONTH(TODAY()-30),YEAR(Tabla2[[#This Row],[FECHA INICIO DE LABORES EN OBRA]])=YEAR(TODAY())),MONTH(TODAY()-30)&amp;"-"&amp;YEAR(TODAY()),"No Aplica")),"No Aplica")</f>
        <v>No Aplica</v>
      </c>
    </row>
    <row r="3225" spans="1:29" x14ac:dyDescent="0.25">
      <c r="A3225" s="2" t="s">
        <v>9248</v>
      </c>
      <c r="B3225" s="3" t="s">
        <v>67</v>
      </c>
      <c r="C3225" s="3" t="s">
        <v>67</v>
      </c>
      <c r="D3225" s="3" t="s">
        <v>12461</v>
      </c>
      <c r="E3225" s="3" t="s">
        <v>12462</v>
      </c>
      <c r="F3225" s="36">
        <v>28471</v>
      </c>
      <c r="G3225" s="3"/>
      <c r="H3225" s="3" t="s">
        <v>1469</v>
      </c>
      <c r="I3225" s="3" t="s">
        <v>4253</v>
      </c>
      <c r="J3225" s="3" t="s">
        <v>12429</v>
      </c>
      <c r="K3225" s="3" t="s">
        <v>34</v>
      </c>
      <c r="L3225" s="8" t="s">
        <v>9813</v>
      </c>
      <c r="M3225" s="5"/>
      <c r="N3225" s="13" t="s">
        <v>2456</v>
      </c>
      <c r="O3225" s="5">
        <v>45029</v>
      </c>
      <c r="P3225" s="8">
        <v>1</v>
      </c>
      <c r="Q3225" s="9">
        <v>4</v>
      </c>
      <c r="R3225" s="9" t="str">
        <f>IFERROR(VLOOKUP(Tabla2[[#This Row],[CONTRATISTA PRNCIPAL]],Hoja1!$L$5:$M$9,2,FALSE),"CJV")</f>
        <v>CJV</v>
      </c>
      <c r="S3225" s="9" t="str">
        <f>IF(Tabla2[[#This Row],[EMPRESA]]=Tabla2[[#This Row],[CONTRATISTA PRNCIPAL]],"Principal","Secundaria")</f>
        <v>Principal</v>
      </c>
      <c r="T3225" s="10">
        <f>IFERROR(1/COUNTIF(Tabla2[CONTRATISTA PRNCIPAL],Tabla2[[#This Row],[CONTRATISTA PRNCIPAL]]),0)</f>
        <v>6.41025641025641E-3</v>
      </c>
      <c r="U3225" s="33">
        <f ca="1">IF(((TODAY()-Tabla2[[#This Row],[FECHA NACIMIENTO]])/365)&lt;18,"Corregir", IF(((TODAY()-Tabla2[[#This Row],[FECHA NACIMIENTO]])/365)&gt;80, "Corregir",ROUNDDOWN(((TODAY()-Tabla2[[#This Row],[FECHA NACIMIENTO]])/365),0)))</f>
        <v>45</v>
      </c>
      <c r="V322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225" s="34" t="str">
        <f ca="1">+IF(Tabla2[[#This Row],[Edad]]="Corregir","Corregir","Ok")</f>
        <v>Ok</v>
      </c>
      <c r="X3225" s="10" t="str">
        <f>+IFERROR(VLOOKUP(Tabla2[[#This Row],[DISTRITO SEGÚN DNI]],Hoja1!$A$2:$B$55,2,FALSE),"No")</f>
        <v>CALLAO</v>
      </c>
      <c r="Y3225" s="10" t="str">
        <f>IF(OR(LOWER(Tabla2[[#This Row],[GENERO]])="masculino", LOWER(Tabla2[[#This Row],[GENERO]])="femenino"),"OK","Corregir")</f>
        <v>OK</v>
      </c>
      <c r="Z3225" s="10" t="str">
        <f>+IF(Tabla2[[#This Row],[Nro. DNI / CE]]="","Corregir",IF(LEN(Tabla2[[#This Row],[Nro. DNI / CE]])&gt;=8,"OK","Corregir"))</f>
        <v>OK</v>
      </c>
      <c r="AA3225" s="10">
        <f>COUNTIF(Tabla2[APELLIDOS Y NOMBRES],Tabla2[[#This Row],[APELLIDOS Y NOMBRES]])</f>
        <v>1</v>
      </c>
      <c r="AB3225" t="str">
        <f ca="1">+IFERROR(IF(Tabla2[[#This Row],[FECHA CESE/BAJA]]="","No Aplica",IF(AND(MONTH(Tabla2[[#This Row],[FECHA CESE/BAJA]])=MONTH(TODAY()-30),YEAR(Tabla2[[#This Row],[FECHA CESE/BAJA]])=YEAR(TODAY())),MONTH(TODAY()-30)&amp;"-"&amp;YEAR(TODAY()),"Borrar")),"No aplica")</f>
        <v>No Aplica</v>
      </c>
      <c r="AC3225" t="str">
        <f ca="1">+IFERROR(IF(Tabla2[[#This Row],[FECHA INICIO DE LABORES EN OBRA]]="","No Aplica",IF(AND(MONTH(Tabla2[[#This Row],[FECHA INICIO DE LABORES EN OBRA]])=MONTH(TODAY()-30),YEAR(Tabla2[[#This Row],[FECHA INICIO DE LABORES EN OBRA]])=YEAR(TODAY())),MONTH(TODAY()-30)&amp;"-"&amp;YEAR(TODAY()),"No Aplica")),"No Aplica")</f>
        <v>No Aplica</v>
      </c>
    </row>
    <row r="3226" spans="1:29" x14ac:dyDescent="0.25">
      <c r="A3226" s="2" t="s">
        <v>9248</v>
      </c>
      <c r="B3226" s="3" t="s">
        <v>67</v>
      </c>
      <c r="C3226" s="3" t="s">
        <v>67</v>
      </c>
      <c r="D3226" s="3" t="s">
        <v>7331</v>
      </c>
      <c r="E3226" s="3" t="s">
        <v>7332</v>
      </c>
      <c r="F3226" s="36">
        <v>31926</v>
      </c>
      <c r="G3226" s="3"/>
      <c r="H3226" s="3" t="s">
        <v>1469</v>
      </c>
      <c r="I3226" s="3" t="s">
        <v>12386</v>
      </c>
      <c r="J3226" s="3" t="s">
        <v>12463</v>
      </c>
      <c r="K3226" s="3" t="s">
        <v>1139</v>
      </c>
      <c r="L3226" s="8" t="s">
        <v>9813</v>
      </c>
      <c r="M3226" s="5"/>
      <c r="N3226" s="13" t="s">
        <v>2456</v>
      </c>
      <c r="O3226" s="5">
        <v>43396</v>
      </c>
      <c r="P3226" s="8">
        <v>1</v>
      </c>
      <c r="Q3226" s="9">
        <v>4</v>
      </c>
      <c r="R3226" s="9" t="str">
        <f>IFERROR(VLOOKUP(Tabla2[[#This Row],[CONTRATISTA PRNCIPAL]],Hoja1!$L$5:$M$9,2,FALSE),"CJV")</f>
        <v>CJV</v>
      </c>
      <c r="S3226" s="9" t="str">
        <f>IF(Tabla2[[#This Row],[EMPRESA]]=Tabla2[[#This Row],[CONTRATISTA PRNCIPAL]],"Principal","Secundaria")</f>
        <v>Principal</v>
      </c>
      <c r="T3226" s="10">
        <f>IFERROR(1/COUNTIF(Tabla2[CONTRATISTA PRNCIPAL],Tabla2[[#This Row],[CONTRATISTA PRNCIPAL]]),0)</f>
        <v>6.41025641025641E-3</v>
      </c>
      <c r="U3226" s="33">
        <f ca="1">IF(((TODAY()-Tabla2[[#This Row],[FECHA NACIMIENTO]])/365)&lt;18,"Corregir", IF(((TODAY()-Tabla2[[#This Row],[FECHA NACIMIENTO]])/365)&gt;80, "Corregir",ROUNDDOWN(((TODAY()-Tabla2[[#This Row],[FECHA NACIMIENTO]])/365),0)))</f>
        <v>36</v>
      </c>
      <c r="V322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226" s="34" t="str">
        <f ca="1">+IF(Tabla2[[#This Row],[Edad]]="Corregir","Corregir","Ok")</f>
        <v>Ok</v>
      </c>
      <c r="X3226" s="10" t="str">
        <f>+IFERROR(VLOOKUP(Tabla2[[#This Row],[DISTRITO SEGÚN DNI]],Hoja1!$A$2:$B$55,2,FALSE),"No")</f>
        <v>No</v>
      </c>
      <c r="Y3226" s="10" t="str">
        <f>IF(OR(LOWER(Tabla2[[#This Row],[GENERO]])="masculino", LOWER(Tabla2[[#This Row],[GENERO]])="femenino"),"OK","Corregir")</f>
        <v>OK</v>
      </c>
      <c r="Z3226" s="10" t="str">
        <f>+IF(Tabla2[[#This Row],[Nro. DNI / CE]]="","Corregir",IF(LEN(Tabla2[[#This Row],[Nro. DNI / CE]])&gt;=8,"OK","Corregir"))</f>
        <v>OK</v>
      </c>
      <c r="AA3226" s="10">
        <f>COUNTIF(Tabla2[APELLIDOS Y NOMBRES],Tabla2[[#This Row],[APELLIDOS Y NOMBRES]])</f>
        <v>1</v>
      </c>
      <c r="AB3226" t="str">
        <f ca="1">+IFERROR(IF(Tabla2[[#This Row],[FECHA CESE/BAJA]]="","No Aplica",IF(AND(MONTH(Tabla2[[#This Row],[FECHA CESE/BAJA]])=MONTH(TODAY()-30),YEAR(Tabla2[[#This Row],[FECHA CESE/BAJA]])=YEAR(TODAY())),MONTH(TODAY()-30)&amp;"-"&amp;YEAR(TODAY()),"Borrar")),"No aplica")</f>
        <v>No Aplica</v>
      </c>
      <c r="AC3226" t="str">
        <f ca="1">+IFERROR(IF(Tabla2[[#This Row],[FECHA INICIO DE LABORES EN OBRA]]="","No Aplica",IF(AND(MONTH(Tabla2[[#This Row],[FECHA INICIO DE LABORES EN OBRA]])=MONTH(TODAY()-30),YEAR(Tabla2[[#This Row],[FECHA INICIO DE LABORES EN OBRA]])=YEAR(TODAY())),MONTH(TODAY()-30)&amp;"-"&amp;YEAR(TODAY()),"No Aplica")),"No Aplica")</f>
        <v>No Aplica</v>
      </c>
    </row>
    <row r="3227" spans="1:29" x14ac:dyDescent="0.25">
      <c r="A3227" s="2" t="s">
        <v>9248</v>
      </c>
      <c r="B3227" s="3" t="s">
        <v>67</v>
      </c>
      <c r="C3227" s="3" t="s">
        <v>67</v>
      </c>
      <c r="D3227" s="3" t="s">
        <v>772</v>
      </c>
      <c r="E3227" s="3" t="s">
        <v>12464</v>
      </c>
      <c r="F3227" s="36">
        <v>32020</v>
      </c>
      <c r="G3227" s="3"/>
      <c r="H3227" s="3" t="s">
        <v>1469</v>
      </c>
      <c r="I3227" s="3" t="s">
        <v>7343</v>
      </c>
      <c r="J3227" s="3" t="s">
        <v>12465</v>
      </c>
      <c r="K3227" s="3" t="s">
        <v>93</v>
      </c>
      <c r="L3227" s="8" t="s">
        <v>9813</v>
      </c>
      <c r="M3227" s="5"/>
      <c r="N3227" s="13" t="s">
        <v>2456</v>
      </c>
      <c r="O3227" s="5">
        <v>44740</v>
      </c>
      <c r="P3227" s="8">
        <v>1</v>
      </c>
      <c r="Q3227" s="9">
        <v>4</v>
      </c>
      <c r="R3227" s="9" t="str">
        <f>IFERROR(VLOOKUP(Tabla2[[#This Row],[CONTRATISTA PRNCIPAL]],Hoja1!$L$5:$M$9,2,FALSE),"CJV")</f>
        <v>CJV</v>
      </c>
      <c r="S3227" s="9" t="str">
        <f>IF(Tabla2[[#This Row],[EMPRESA]]=Tabla2[[#This Row],[CONTRATISTA PRNCIPAL]],"Principal","Secundaria")</f>
        <v>Principal</v>
      </c>
      <c r="T3227" s="10">
        <f>IFERROR(1/COUNTIF(Tabla2[CONTRATISTA PRNCIPAL],Tabla2[[#This Row],[CONTRATISTA PRNCIPAL]]),0)</f>
        <v>6.41025641025641E-3</v>
      </c>
      <c r="U3227" s="33">
        <f ca="1">IF(((TODAY()-Tabla2[[#This Row],[FECHA NACIMIENTO]])/365)&lt;18,"Corregir", IF(((TODAY()-Tabla2[[#This Row],[FECHA NACIMIENTO]])/365)&gt;80, "Corregir",ROUNDDOWN(((TODAY()-Tabla2[[#This Row],[FECHA NACIMIENTO]])/365),0)))</f>
        <v>36</v>
      </c>
      <c r="V322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227" s="34" t="str">
        <f ca="1">+IF(Tabla2[[#This Row],[Edad]]="Corregir","Corregir","Ok")</f>
        <v>Ok</v>
      </c>
      <c r="X3227" s="10" t="str">
        <f>+IFERROR(VLOOKUP(Tabla2[[#This Row],[DISTRITO SEGÚN DNI]],Hoja1!$A$2:$B$55,2,FALSE),"No")</f>
        <v>ATE</v>
      </c>
      <c r="Y3227" s="10" t="str">
        <f>IF(OR(LOWER(Tabla2[[#This Row],[GENERO]])="masculino", LOWER(Tabla2[[#This Row],[GENERO]])="femenino"),"OK","Corregir")</f>
        <v>OK</v>
      </c>
      <c r="Z3227" s="10" t="str">
        <f>+IF(Tabla2[[#This Row],[Nro. DNI / CE]]="","Corregir",IF(LEN(Tabla2[[#This Row],[Nro. DNI / CE]])&gt;=8,"OK","Corregir"))</f>
        <v>OK</v>
      </c>
      <c r="AA3227" s="10">
        <f>COUNTIF(Tabla2[APELLIDOS Y NOMBRES],Tabla2[[#This Row],[APELLIDOS Y NOMBRES]])</f>
        <v>1</v>
      </c>
      <c r="AB3227" t="str">
        <f ca="1">+IFERROR(IF(Tabla2[[#This Row],[FECHA CESE/BAJA]]="","No Aplica",IF(AND(MONTH(Tabla2[[#This Row],[FECHA CESE/BAJA]])=MONTH(TODAY()-30),YEAR(Tabla2[[#This Row],[FECHA CESE/BAJA]])=YEAR(TODAY())),MONTH(TODAY()-30)&amp;"-"&amp;YEAR(TODAY()),"Borrar")),"No aplica")</f>
        <v>No Aplica</v>
      </c>
      <c r="AC3227" t="str">
        <f ca="1">+IFERROR(IF(Tabla2[[#This Row],[FECHA INICIO DE LABORES EN OBRA]]="","No Aplica",IF(AND(MONTH(Tabla2[[#This Row],[FECHA INICIO DE LABORES EN OBRA]])=MONTH(TODAY()-30),YEAR(Tabla2[[#This Row],[FECHA INICIO DE LABORES EN OBRA]])=YEAR(TODAY())),MONTH(TODAY()-30)&amp;"-"&amp;YEAR(TODAY()),"No Aplica")),"No Aplica")</f>
        <v>No Aplica</v>
      </c>
    </row>
    <row r="3228" spans="1:29" x14ac:dyDescent="0.25">
      <c r="A3228" s="2" t="s">
        <v>9248</v>
      </c>
      <c r="B3228" s="3" t="s">
        <v>67</v>
      </c>
      <c r="C3228" s="3" t="s">
        <v>67</v>
      </c>
      <c r="D3228" s="3" t="s">
        <v>7333</v>
      </c>
      <c r="E3228" s="3" t="s">
        <v>12466</v>
      </c>
      <c r="F3228" s="36">
        <v>31546</v>
      </c>
      <c r="G3228" s="3"/>
      <c r="H3228" s="3" t="s">
        <v>1469</v>
      </c>
      <c r="I3228" s="3" t="s">
        <v>7343</v>
      </c>
      <c r="J3228" s="3" t="s">
        <v>12467</v>
      </c>
      <c r="K3228" s="3" t="s">
        <v>1210</v>
      </c>
      <c r="L3228" s="8" t="s">
        <v>9813</v>
      </c>
      <c r="M3228" s="5"/>
      <c r="N3228" s="13" t="s">
        <v>2456</v>
      </c>
      <c r="O3228" s="5">
        <v>45013</v>
      </c>
      <c r="P3228" s="8">
        <v>1</v>
      </c>
      <c r="Q3228" s="9">
        <v>4</v>
      </c>
      <c r="R3228" s="9" t="str">
        <f>IFERROR(VLOOKUP(Tabla2[[#This Row],[CONTRATISTA PRNCIPAL]],Hoja1!$L$5:$M$9,2,FALSE),"CJV")</f>
        <v>CJV</v>
      </c>
      <c r="S3228" s="9" t="str">
        <f>IF(Tabla2[[#This Row],[EMPRESA]]=Tabla2[[#This Row],[CONTRATISTA PRNCIPAL]],"Principal","Secundaria")</f>
        <v>Principal</v>
      </c>
      <c r="T3228" s="10">
        <f>IFERROR(1/COUNTIF(Tabla2[CONTRATISTA PRNCIPAL],Tabla2[[#This Row],[CONTRATISTA PRNCIPAL]]),0)</f>
        <v>6.41025641025641E-3</v>
      </c>
      <c r="U3228" s="33">
        <f ca="1">IF(((TODAY()-Tabla2[[#This Row],[FECHA NACIMIENTO]])/365)&lt;18,"Corregir", IF(((TODAY()-Tabla2[[#This Row],[FECHA NACIMIENTO]])/365)&gt;80, "Corregir",ROUNDDOWN(((TODAY()-Tabla2[[#This Row],[FECHA NACIMIENTO]])/365),0)))</f>
        <v>37</v>
      </c>
      <c r="V322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228" s="34" t="str">
        <f ca="1">+IF(Tabla2[[#This Row],[Edad]]="Corregir","Corregir","Ok")</f>
        <v>Ok</v>
      </c>
      <c r="X3228" s="10" t="str">
        <f>+IFERROR(VLOOKUP(Tabla2[[#This Row],[DISTRITO SEGÚN DNI]],Hoja1!$A$2:$B$55,2,FALSE),"No")</f>
        <v>No</v>
      </c>
      <c r="Y3228" s="10" t="str">
        <f>IF(OR(LOWER(Tabla2[[#This Row],[GENERO]])="masculino", LOWER(Tabla2[[#This Row],[GENERO]])="femenino"),"OK","Corregir")</f>
        <v>OK</v>
      </c>
      <c r="Z3228" s="10" t="str">
        <f>+IF(Tabla2[[#This Row],[Nro. DNI / CE]]="","Corregir",IF(LEN(Tabla2[[#This Row],[Nro. DNI / CE]])&gt;=8,"OK","Corregir"))</f>
        <v>OK</v>
      </c>
      <c r="AA3228" s="10">
        <f>COUNTIF(Tabla2[APELLIDOS Y NOMBRES],Tabla2[[#This Row],[APELLIDOS Y NOMBRES]])</f>
        <v>1</v>
      </c>
      <c r="AB3228" t="str">
        <f ca="1">+IFERROR(IF(Tabla2[[#This Row],[FECHA CESE/BAJA]]="","No Aplica",IF(AND(MONTH(Tabla2[[#This Row],[FECHA CESE/BAJA]])=MONTH(TODAY()-30),YEAR(Tabla2[[#This Row],[FECHA CESE/BAJA]])=YEAR(TODAY())),MONTH(TODAY()-30)&amp;"-"&amp;YEAR(TODAY()),"Borrar")),"No aplica")</f>
        <v>No Aplica</v>
      </c>
      <c r="AC3228" t="str">
        <f ca="1">+IFERROR(IF(Tabla2[[#This Row],[FECHA INICIO DE LABORES EN OBRA]]="","No Aplica",IF(AND(MONTH(Tabla2[[#This Row],[FECHA INICIO DE LABORES EN OBRA]])=MONTH(TODAY()-30),YEAR(Tabla2[[#This Row],[FECHA INICIO DE LABORES EN OBRA]])=YEAR(TODAY())),MONTH(TODAY()-30)&amp;"-"&amp;YEAR(TODAY()),"No Aplica")),"No Aplica")</f>
        <v>No Aplica</v>
      </c>
    </row>
    <row r="3229" spans="1:29" x14ac:dyDescent="0.25">
      <c r="A3229" s="2" t="s">
        <v>9248</v>
      </c>
      <c r="B3229" s="3" t="s">
        <v>67</v>
      </c>
      <c r="C3229" s="3" t="s">
        <v>67</v>
      </c>
      <c r="D3229" s="3" t="s">
        <v>12468</v>
      </c>
      <c r="E3229" s="3" t="s">
        <v>12469</v>
      </c>
      <c r="F3229" s="36">
        <v>32703</v>
      </c>
      <c r="G3229" s="3"/>
      <c r="H3229" s="3" t="s">
        <v>1469</v>
      </c>
      <c r="I3229" s="3" t="s">
        <v>7343</v>
      </c>
      <c r="J3229" s="3" t="s">
        <v>12432</v>
      </c>
      <c r="K3229" s="3" t="s">
        <v>1054</v>
      </c>
      <c r="L3229" s="8" t="s">
        <v>9813</v>
      </c>
      <c r="M3229" s="5"/>
      <c r="N3229" s="13" t="s">
        <v>2456</v>
      </c>
      <c r="O3229" s="5">
        <v>44896</v>
      </c>
      <c r="P3229" s="8">
        <v>1</v>
      </c>
      <c r="Q3229" s="9">
        <v>4</v>
      </c>
      <c r="R3229" s="9" t="str">
        <f>IFERROR(VLOOKUP(Tabla2[[#This Row],[CONTRATISTA PRNCIPAL]],Hoja1!$L$5:$M$9,2,FALSE),"CJV")</f>
        <v>CJV</v>
      </c>
      <c r="S3229" s="9" t="str">
        <f>IF(Tabla2[[#This Row],[EMPRESA]]=Tabla2[[#This Row],[CONTRATISTA PRNCIPAL]],"Principal","Secundaria")</f>
        <v>Principal</v>
      </c>
      <c r="T3229" s="10">
        <f>IFERROR(1/COUNTIF(Tabla2[CONTRATISTA PRNCIPAL],Tabla2[[#This Row],[CONTRATISTA PRNCIPAL]]),0)</f>
        <v>6.41025641025641E-3</v>
      </c>
      <c r="U3229" s="33">
        <f ca="1">IF(((TODAY()-Tabla2[[#This Row],[FECHA NACIMIENTO]])/365)&lt;18,"Corregir", IF(((TODAY()-Tabla2[[#This Row],[FECHA NACIMIENTO]])/365)&gt;80, "Corregir",ROUNDDOWN(((TODAY()-Tabla2[[#This Row],[FECHA NACIMIENTO]])/365),0)))</f>
        <v>34</v>
      </c>
      <c r="V322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229" s="34" t="str">
        <f ca="1">+IF(Tabla2[[#This Row],[Edad]]="Corregir","Corregir","Ok")</f>
        <v>Ok</v>
      </c>
      <c r="X3229" s="10" t="str">
        <f>+IFERROR(VLOOKUP(Tabla2[[#This Row],[DISTRITO SEGÚN DNI]],Hoja1!$A$2:$B$55,2,FALSE),"No")</f>
        <v>No</v>
      </c>
      <c r="Y3229" s="10" t="str">
        <f>IF(OR(LOWER(Tabla2[[#This Row],[GENERO]])="masculino", LOWER(Tabla2[[#This Row],[GENERO]])="femenino"),"OK","Corregir")</f>
        <v>OK</v>
      </c>
      <c r="Z3229" s="10" t="str">
        <f>+IF(Tabla2[[#This Row],[Nro. DNI / CE]]="","Corregir",IF(LEN(Tabla2[[#This Row],[Nro. DNI / CE]])&gt;=8,"OK","Corregir"))</f>
        <v>OK</v>
      </c>
      <c r="AA3229" s="10">
        <f>COUNTIF(Tabla2[APELLIDOS Y NOMBRES],Tabla2[[#This Row],[APELLIDOS Y NOMBRES]])</f>
        <v>1</v>
      </c>
      <c r="AB3229" t="str">
        <f ca="1">+IFERROR(IF(Tabla2[[#This Row],[FECHA CESE/BAJA]]="","No Aplica",IF(AND(MONTH(Tabla2[[#This Row],[FECHA CESE/BAJA]])=MONTH(TODAY()-30),YEAR(Tabla2[[#This Row],[FECHA CESE/BAJA]])=YEAR(TODAY())),MONTH(TODAY()-30)&amp;"-"&amp;YEAR(TODAY()),"Borrar")),"No aplica")</f>
        <v>No Aplica</v>
      </c>
      <c r="AC3229" t="str">
        <f ca="1">+IFERROR(IF(Tabla2[[#This Row],[FECHA INICIO DE LABORES EN OBRA]]="","No Aplica",IF(AND(MONTH(Tabla2[[#This Row],[FECHA INICIO DE LABORES EN OBRA]])=MONTH(TODAY()-30),YEAR(Tabla2[[#This Row],[FECHA INICIO DE LABORES EN OBRA]])=YEAR(TODAY())),MONTH(TODAY()-30)&amp;"-"&amp;YEAR(TODAY()),"No Aplica")),"No Aplica")</f>
        <v>No Aplica</v>
      </c>
    </row>
    <row r="3230" spans="1:29" x14ac:dyDescent="0.25">
      <c r="A3230" s="2" t="s">
        <v>9248</v>
      </c>
      <c r="B3230" s="3" t="s">
        <v>67</v>
      </c>
      <c r="C3230" s="3" t="s">
        <v>67</v>
      </c>
      <c r="D3230" s="3" t="s">
        <v>12470</v>
      </c>
      <c r="E3230" s="3" t="s">
        <v>12471</v>
      </c>
      <c r="F3230" s="36">
        <v>31752</v>
      </c>
      <c r="G3230" s="3"/>
      <c r="H3230" s="3" t="s">
        <v>1469</v>
      </c>
      <c r="I3230" s="3" t="s">
        <v>4253</v>
      </c>
      <c r="J3230" s="3" t="s">
        <v>12449</v>
      </c>
      <c r="K3230" s="3" t="s">
        <v>78</v>
      </c>
      <c r="L3230" s="8" t="s">
        <v>9813</v>
      </c>
      <c r="M3230" s="5"/>
      <c r="N3230" s="13" t="s">
        <v>2456</v>
      </c>
      <c r="O3230" s="5">
        <v>45016</v>
      </c>
      <c r="P3230" s="8">
        <v>1</v>
      </c>
      <c r="Q3230" s="9">
        <v>4</v>
      </c>
      <c r="R3230" s="9" t="str">
        <f>IFERROR(VLOOKUP(Tabla2[[#This Row],[CONTRATISTA PRNCIPAL]],Hoja1!$L$5:$M$9,2,FALSE),"CJV")</f>
        <v>CJV</v>
      </c>
      <c r="S3230" s="9" t="str">
        <f>IF(Tabla2[[#This Row],[EMPRESA]]=Tabla2[[#This Row],[CONTRATISTA PRNCIPAL]],"Principal","Secundaria")</f>
        <v>Principal</v>
      </c>
      <c r="T3230" s="10">
        <f>IFERROR(1/COUNTIF(Tabla2[CONTRATISTA PRNCIPAL],Tabla2[[#This Row],[CONTRATISTA PRNCIPAL]]),0)</f>
        <v>6.41025641025641E-3</v>
      </c>
      <c r="U3230" s="33">
        <f ca="1">IF(((TODAY()-Tabla2[[#This Row],[FECHA NACIMIENTO]])/365)&lt;18,"Corregir", IF(((TODAY()-Tabla2[[#This Row],[FECHA NACIMIENTO]])/365)&gt;80, "Corregir",ROUNDDOWN(((TODAY()-Tabla2[[#This Row],[FECHA NACIMIENTO]])/365),0)))</f>
        <v>36</v>
      </c>
      <c r="V323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230" s="34" t="str">
        <f ca="1">+IF(Tabla2[[#This Row],[Edad]]="Corregir","Corregir","Ok")</f>
        <v>Ok</v>
      </c>
      <c r="X3230" s="10" t="str">
        <f>+IFERROR(VLOOKUP(Tabla2[[#This Row],[DISTRITO SEGÚN DNI]],Hoja1!$A$2:$B$55,2,FALSE),"No")</f>
        <v xml:space="preserve">SAN LUIS </v>
      </c>
      <c r="Y3230" s="10" t="str">
        <f>IF(OR(LOWER(Tabla2[[#This Row],[GENERO]])="masculino", LOWER(Tabla2[[#This Row],[GENERO]])="femenino"),"OK","Corregir")</f>
        <v>OK</v>
      </c>
      <c r="Z3230" s="10" t="str">
        <f>+IF(Tabla2[[#This Row],[Nro. DNI / CE]]="","Corregir",IF(LEN(Tabla2[[#This Row],[Nro. DNI / CE]])&gt;=8,"OK","Corregir"))</f>
        <v>OK</v>
      </c>
      <c r="AA3230" s="10">
        <f>COUNTIF(Tabla2[APELLIDOS Y NOMBRES],Tabla2[[#This Row],[APELLIDOS Y NOMBRES]])</f>
        <v>1</v>
      </c>
      <c r="AB3230" t="str">
        <f ca="1">+IFERROR(IF(Tabla2[[#This Row],[FECHA CESE/BAJA]]="","No Aplica",IF(AND(MONTH(Tabla2[[#This Row],[FECHA CESE/BAJA]])=MONTH(TODAY()-30),YEAR(Tabla2[[#This Row],[FECHA CESE/BAJA]])=YEAR(TODAY())),MONTH(TODAY()-30)&amp;"-"&amp;YEAR(TODAY()),"Borrar")),"No aplica")</f>
        <v>No Aplica</v>
      </c>
      <c r="AC3230" t="str">
        <f ca="1">+IFERROR(IF(Tabla2[[#This Row],[FECHA INICIO DE LABORES EN OBRA]]="","No Aplica",IF(AND(MONTH(Tabla2[[#This Row],[FECHA INICIO DE LABORES EN OBRA]])=MONTH(TODAY()-30),YEAR(Tabla2[[#This Row],[FECHA INICIO DE LABORES EN OBRA]])=YEAR(TODAY())),MONTH(TODAY()-30)&amp;"-"&amp;YEAR(TODAY()),"No Aplica")),"No Aplica")</f>
        <v>No Aplica</v>
      </c>
    </row>
    <row r="3231" spans="1:29" x14ac:dyDescent="0.25">
      <c r="A3231" s="2" t="s">
        <v>9248</v>
      </c>
      <c r="B3231" s="3" t="s">
        <v>67</v>
      </c>
      <c r="C3231" s="3" t="s">
        <v>67</v>
      </c>
      <c r="D3231" s="3" t="s">
        <v>12472</v>
      </c>
      <c r="E3231" s="3" t="s">
        <v>12473</v>
      </c>
      <c r="F3231" s="36">
        <v>32378</v>
      </c>
      <c r="G3231" s="3"/>
      <c r="H3231" s="3" t="s">
        <v>2636</v>
      </c>
      <c r="I3231" s="3" t="s">
        <v>4253</v>
      </c>
      <c r="J3231" s="3" t="s">
        <v>12407</v>
      </c>
      <c r="K3231" s="3" t="s">
        <v>1077</v>
      </c>
      <c r="L3231" s="8" t="s">
        <v>9813</v>
      </c>
      <c r="M3231" s="5"/>
      <c r="N3231" s="13" t="s">
        <v>2456</v>
      </c>
      <c r="O3231" s="5">
        <v>45086</v>
      </c>
      <c r="P3231" s="8">
        <v>1</v>
      </c>
      <c r="Q3231" s="9">
        <v>4</v>
      </c>
      <c r="R3231" s="9" t="str">
        <f>IFERROR(VLOOKUP(Tabla2[[#This Row],[CONTRATISTA PRNCIPAL]],Hoja1!$L$5:$M$9,2,FALSE),"CJV")</f>
        <v>CJV</v>
      </c>
      <c r="S3231" s="9" t="str">
        <f>IF(Tabla2[[#This Row],[EMPRESA]]=Tabla2[[#This Row],[CONTRATISTA PRNCIPAL]],"Principal","Secundaria")</f>
        <v>Principal</v>
      </c>
      <c r="T3231" s="10">
        <f>IFERROR(1/COUNTIF(Tabla2[CONTRATISTA PRNCIPAL],Tabla2[[#This Row],[CONTRATISTA PRNCIPAL]]),0)</f>
        <v>6.41025641025641E-3</v>
      </c>
      <c r="U3231" s="33">
        <f ca="1">IF(((TODAY()-Tabla2[[#This Row],[FECHA NACIMIENTO]])/365)&lt;18,"Corregir", IF(((TODAY()-Tabla2[[#This Row],[FECHA NACIMIENTO]])/365)&gt;80, "Corregir",ROUNDDOWN(((TODAY()-Tabla2[[#This Row],[FECHA NACIMIENTO]])/365),0)))</f>
        <v>35</v>
      </c>
      <c r="V323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231" s="34" t="str">
        <f ca="1">+IF(Tabla2[[#This Row],[Edad]]="Corregir","Corregir","Ok")</f>
        <v>Ok</v>
      </c>
      <c r="X3231" s="10" t="str">
        <f>+IFERROR(VLOOKUP(Tabla2[[#This Row],[DISTRITO SEGÚN DNI]],Hoja1!$A$2:$B$55,2,FALSE),"No")</f>
        <v>No</v>
      </c>
      <c r="Y3231" s="10" t="str">
        <f>IF(OR(LOWER(Tabla2[[#This Row],[GENERO]])="masculino", LOWER(Tabla2[[#This Row],[GENERO]])="femenino"),"OK","Corregir")</f>
        <v>OK</v>
      </c>
      <c r="Z3231" s="10" t="str">
        <f>+IF(Tabla2[[#This Row],[Nro. DNI / CE]]="","Corregir",IF(LEN(Tabla2[[#This Row],[Nro. DNI / CE]])&gt;=8,"OK","Corregir"))</f>
        <v>OK</v>
      </c>
      <c r="AA3231" s="10">
        <f>COUNTIF(Tabla2[APELLIDOS Y NOMBRES],Tabla2[[#This Row],[APELLIDOS Y NOMBRES]])</f>
        <v>1</v>
      </c>
      <c r="AB3231" t="str">
        <f ca="1">+IFERROR(IF(Tabla2[[#This Row],[FECHA CESE/BAJA]]="","No Aplica",IF(AND(MONTH(Tabla2[[#This Row],[FECHA CESE/BAJA]])=MONTH(TODAY()-30),YEAR(Tabla2[[#This Row],[FECHA CESE/BAJA]])=YEAR(TODAY())),MONTH(TODAY()-30)&amp;"-"&amp;YEAR(TODAY()),"Borrar")),"No aplica")</f>
        <v>No Aplica</v>
      </c>
      <c r="AC3231" t="str">
        <f ca="1">+IFERROR(IF(Tabla2[[#This Row],[FECHA INICIO DE LABORES EN OBRA]]="","No Aplica",IF(AND(MONTH(Tabla2[[#This Row],[FECHA INICIO DE LABORES EN OBRA]])=MONTH(TODAY()-30),YEAR(Tabla2[[#This Row],[FECHA INICIO DE LABORES EN OBRA]])=YEAR(TODAY())),MONTH(TODAY()-30)&amp;"-"&amp;YEAR(TODAY()),"No Aplica")),"No Aplica")</f>
        <v>No Aplica</v>
      </c>
    </row>
    <row r="3232" spans="1:29" x14ac:dyDescent="0.25">
      <c r="A3232" s="2" t="s">
        <v>9248</v>
      </c>
      <c r="B3232" s="3" t="s">
        <v>67</v>
      </c>
      <c r="C3232" s="3" t="s">
        <v>67</v>
      </c>
      <c r="D3232" s="3" t="s">
        <v>12474</v>
      </c>
      <c r="E3232" s="3" t="s">
        <v>12475</v>
      </c>
      <c r="F3232" s="36">
        <v>30502</v>
      </c>
      <c r="G3232" s="3"/>
      <c r="H3232" s="3" t="s">
        <v>1469</v>
      </c>
      <c r="I3232" s="3" t="s">
        <v>4253</v>
      </c>
      <c r="J3232" s="3" t="s">
        <v>12426</v>
      </c>
      <c r="K3232" s="3" t="s">
        <v>12394</v>
      </c>
      <c r="L3232" s="8" t="s">
        <v>9813</v>
      </c>
      <c r="M3232" s="5"/>
      <c r="N3232" s="13" t="s">
        <v>2456</v>
      </c>
      <c r="O3232" s="5">
        <v>45078</v>
      </c>
      <c r="P3232" s="8">
        <v>1</v>
      </c>
      <c r="Q3232" s="9">
        <v>4</v>
      </c>
      <c r="R3232" s="9" t="str">
        <f>IFERROR(VLOOKUP(Tabla2[[#This Row],[CONTRATISTA PRNCIPAL]],Hoja1!$L$5:$M$9,2,FALSE),"CJV")</f>
        <v>CJV</v>
      </c>
      <c r="S3232" s="9" t="str">
        <f>IF(Tabla2[[#This Row],[EMPRESA]]=Tabla2[[#This Row],[CONTRATISTA PRNCIPAL]],"Principal","Secundaria")</f>
        <v>Principal</v>
      </c>
      <c r="T3232" s="10">
        <f>IFERROR(1/COUNTIF(Tabla2[CONTRATISTA PRNCIPAL],Tabla2[[#This Row],[CONTRATISTA PRNCIPAL]]),0)</f>
        <v>6.41025641025641E-3</v>
      </c>
      <c r="U3232" s="33">
        <f ca="1">IF(((TODAY()-Tabla2[[#This Row],[FECHA NACIMIENTO]])/365)&lt;18,"Corregir", IF(((TODAY()-Tabla2[[#This Row],[FECHA NACIMIENTO]])/365)&gt;80, "Corregir",ROUNDDOWN(((TODAY()-Tabla2[[#This Row],[FECHA NACIMIENTO]])/365),0)))</f>
        <v>40</v>
      </c>
      <c r="V323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232" s="34" t="str">
        <f ca="1">+IF(Tabla2[[#This Row],[Edad]]="Corregir","Corregir","Ok")</f>
        <v>Ok</v>
      </c>
      <c r="X3232" s="10" t="str">
        <f>+IFERROR(VLOOKUP(Tabla2[[#This Row],[DISTRITO SEGÚN DNI]],Hoja1!$A$2:$B$55,2,FALSE),"No")</f>
        <v>No</v>
      </c>
      <c r="Y3232" s="10" t="str">
        <f>IF(OR(LOWER(Tabla2[[#This Row],[GENERO]])="masculino", LOWER(Tabla2[[#This Row],[GENERO]])="femenino"),"OK","Corregir")</f>
        <v>OK</v>
      </c>
      <c r="Z3232" s="10" t="str">
        <f>+IF(Tabla2[[#This Row],[Nro. DNI / CE]]="","Corregir",IF(LEN(Tabla2[[#This Row],[Nro. DNI / CE]])&gt;=8,"OK","Corregir"))</f>
        <v>OK</v>
      </c>
      <c r="AA3232" s="10">
        <f>COUNTIF(Tabla2[APELLIDOS Y NOMBRES],Tabla2[[#This Row],[APELLIDOS Y NOMBRES]])</f>
        <v>1</v>
      </c>
      <c r="AB3232" t="str">
        <f ca="1">+IFERROR(IF(Tabla2[[#This Row],[FECHA CESE/BAJA]]="","No Aplica",IF(AND(MONTH(Tabla2[[#This Row],[FECHA CESE/BAJA]])=MONTH(TODAY()-30),YEAR(Tabla2[[#This Row],[FECHA CESE/BAJA]])=YEAR(TODAY())),MONTH(TODAY()-30)&amp;"-"&amp;YEAR(TODAY()),"Borrar")),"No aplica")</f>
        <v>No Aplica</v>
      </c>
      <c r="AC3232" t="str">
        <f ca="1">+IFERROR(IF(Tabla2[[#This Row],[FECHA INICIO DE LABORES EN OBRA]]="","No Aplica",IF(AND(MONTH(Tabla2[[#This Row],[FECHA INICIO DE LABORES EN OBRA]])=MONTH(TODAY()-30),YEAR(Tabla2[[#This Row],[FECHA INICIO DE LABORES EN OBRA]])=YEAR(TODAY())),MONTH(TODAY()-30)&amp;"-"&amp;YEAR(TODAY()),"No Aplica")),"No Aplica")</f>
        <v>No Aplica</v>
      </c>
    </row>
    <row r="3233" spans="1:29" x14ac:dyDescent="0.25">
      <c r="A3233" s="2" t="s">
        <v>9248</v>
      </c>
      <c r="B3233" s="3" t="s">
        <v>67</v>
      </c>
      <c r="C3233" s="3" t="s">
        <v>67</v>
      </c>
      <c r="D3233" s="3" t="s">
        <v>7334</v>
      </c>
      <c r="E3233" s="3" t="s">
        <v>7335</v>
      </c>
      <c r="F3233" s="36">
        <v>33536</v>
      </c>
      <c r="G3233" s="3"/>
      <c r="H3233" s="3" t="s">
        <v>12476</v>
      </c>
      <c r="I3233" s="3" t="s">
        <v>12386</v>
      </c>
      <c r="J3233" s="3" t="s">
        <v>12477</v>
      </c>
      <c r="K3233" s="3" t="s">
        <v>1054</v>
      </c>
      <c r="L3233" s="8" t="s">
        <v>9813</v>
      </c>
      <c r="M3233" s="5"/>
      <c r="N3233" s="13" t="s">
        <v>2456</v>
      </c>
      <c r="O3233" s="5">
        <v>42697</v>
      </c>
      <c r="P3233" s="8">
        <v>1</v>
      </c>
      <c r="Q3233" s="9">
        <v>4</v>
      </c>
      <c r="R3233" s="9" t="str">
        <f>IFERROR(VLOOKUP(Tabla2[[#This Row],[CONTRATISTA PRNCIPAL]],Hoja1!$L$5:$M$9,2,FALSE),"CJV")</f>
        <v>CJV</v>
      </c>
      <c r="S3233" s="9" t="str">
        <f>IF(Tabla2[[#This Row],[EMPRESA]]=Tabla2[[#This Row],[CONTRATISTA PRNCIPAL]],"Principal","Secundaria")</f>
        <v>Principal</v>
      </c>
      <c r="T3233" s="10">
        <f>IFERROR(1/COUNTIF(Tabla2[CONTRATISTA PRNCIPAL],Tabla2[[#This Row],[CONTRATISTA PRNCIPAL]]),0)</f>
        <v>6.41025641025641E-3</v>
      </c>
      <c r="U3233" s="33">
        <f ca="1">IF(((TODAY()-Tabla2[[#This Row],[FECHA NACIMIENTO]])/365)&lt;18,"Corregir", IF(((TODAY()-Tabla2[[#This Row],[FECHA NACIMIENTO]])/365)&gt;80, "Corregir",ROUNDDOWN(((TODAY()-Tabla2[[#This Row],[FECHA NACIMIENTO]])/365),0)))</f>
        <v>31</v>
      </c>
      <c r="V323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233" s="34" t="str">
        <f ca="1">+IF(Tabla2[[#This Row],[Edad]]="Corregir","Corregir","Ok")</f>
        <v>Ok</v>
      </c>
      <c r="X3233" s="10" t="str">
        <f>+IFERROR(VLOOKUP(Tabla2[[#This Row],[DISTRITO SEGÚN DNI]],Hoja1!$A$2:$B$55,2,FALSE),"No")</f>
        <v>No</v>
      </c>
      <c r="Y3233" s="10" t="str">
        <f>IF(OR(LOWER(Tabla2[[#This Row],[GENERO]])="masculino", LOWER(Tabla2[[#This Row],[GENERO]])="femenino"),"OK","Corregir")</f>
        <v>OK</v>
      </c>
      <c r="Z3233" s="10" t="str">
        <f>+IF(Tabla2[[#This Row],[Nro. DNI / CE]]="","Corregir",IF(LEN(Tabla2[[#This Row],[Nro. DNI / CE]])&gt;=8,"OK","Corregir"))</f>
        <v>OK</v>
      </c>
      <c r="AA3233" s="10">
        <f>COUNTIF(Tabla2[APELLIDOS Y NOMBRES],Tabla2[[#This Row],[APELLIDOS Y NOMBRES]])</f>
        <v>1</v>
      </c>
      <c r="AB3233" t="str">
        <f ca="1">+IFERROR(IF(Tabla2[[#This Row],[FECHA CESE/BAJA]]="","No Aplica",IF(AND(MONTH(Tabla2[[#This Row],[FECHA CESE/BAJA]])=MONTH(TODAY()-30),YEAR(Tabla2[[#This Row],[FECHA CESE/BAJA]])=YEAR(TODAY())),MONTH(TODAY()-30)&amp;"-"&amp;YEAR(TODAY()),"Borrar")),"No aplica")</f>
        <v>No Aplica</v>
      </c>
      <c r="AC3233" t="str">
        <f ca="1">+IFERROR(IF(Tabla2[[#This Row],[FECHA INICIO DE LABORES EN OBRA]]="","No Aplica",IF(AND(MONTH(Tabla2[[#This Row],[FECHA INICIO DE LABORES EN OBRA]])=MONTH(TODAY()-30),YEAR(Tabla2[[#This Row],[FECHA INICIO DE LABORES EN OBRA]])=YEAR(TODAY())),MONTH(TODAY()-30)&amp;"-"&amp;YEAR(TODAY()),"No Aplica")),"No Aplica")</f>
        <v>No Aplica</v>
      </c>
    </row>
    <row r="3234" spans="1:29" x14ac:dyDescent="0.25">
      <c r="A3234" s="2" t="s">
        <v>9248</v>
      </c>
      <c r="B3234" s="3" t="s">
        <v>67</v>
      </c>
      <c r="C3234" s="3" t="s">
        <v>67</v>
      </c>
      <c r="D3234" s="3" t="s">
        <v>7336</v>
      </c>
      <c r="E3234" s="3" t="s">
        <v>7337</v>
      </c>
      <c r="F3234" s="36">
        <v>30921</v>
      </c>
      <c r="G3234" s="3"/>
      <c r="H3234" s="3" t="s">
        <v>1476</v>
      </c>
      <c r="I3234" s="3" t="s">
        <v>12386</v>
      </c>
      <c r="J3234" s="3" t="s">
        <v>12478</v>
      </c>
      <c r="K3234" s="3" t="s">
        <v>32</v>
      </c>
      <c r="L3234" s="8" t="s">
        <v>9813</v>
      </c>
      <c r="M3234" s="5"/>
      <c r="N3234" s="13" t="s">
        <v>2456</v>
      </c>
      <c r="O3234" s="5">
        <v>43535</v>
      </c>
      <c r="P3234" s="8">
        <v>1</v>
      </c>
      <c r="Q3234" s="9">
        <v>4</v>
      </c>
      <c r="R3234" s="9" t="str">
        <f>IFERROR(VLOOKUP(Tabla2[[#This Row],[CONTRATISTA PRNCIPAL]],Hoja1!$L$5:$M$9,2,FALSE),"CJV")</f>
        <v>CJV</v>
      </c>
      <c r="S3234" s="9" t="str">
        <f>IF(Tabla2[[#This Row],[EMPRESA]]=Tabla2[[#This Row],[CONTRATISTA PRNCIPAL]],"Principal","Secundaria")</f>
        <v>Principal</v>
      </c>
      <c r="T3234" s="10">
        <f>IFERROR(1/COUNTIF(Tabla2[CONTRATISTA PRNCIPAL],Tabla2[[#This Row],[CONTRATISTA PRNCIPAL]]),0)</f>
        <v>6.41025641025641E-3</v>
      </c>
      <c r="U3234" s="33">
        <f ca="1">IF(((TODAY()-Tabla2[[#This Row],[FECHA NACIMIENTO]])/365)&lt;18,"Corregir", IF(((TODAY()-Tabla2[[#This Row],[FECHA NACIMIENTO]])/365)&gt;80, "Corregir",ROUNDDOWN(((TODAY()-Tabla2[[#This Row],[FECHA NACIMIENTO]])/365),0)))</f>
        <v>39</v>
      </c>
      <c r="V323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234" s="34" t="str">
        <f ca="1">+IF(Tabla2[[#This Row],[Edad]]="Corregir","Corregir","Ok")</f>
        <v>Ok</v>
      </c>
      <c r="X3234" s="10" t="str">
        <f>+IFERROR(VLOOKUP(Tabla2[[#This Row],[DISTRITO SEGÚN DNI]],Hoja1!$A$2:$B$55,2,FALSE),"No")</f>
        <v>CALLAO</v>
      </c>
      <c r="Y3234" s="10" t="str">
        <f>IF(OR(LOWER(Tabla2[[#This Row],[GENERO]])="masculino", LOWER(Tabla2[[#This Row],[GENERO]])="femenino"),"OK","Corregir")</f>
        <v>OK</v>
      </c>
      <c r="Z3234" s="10" t="str">
        <f>+IF(Tabla2[[#This Row],[Nro. DNI / CE]]="","Corregir",IF(LEN(Tabla2[[#This Row],[Nro. DNI / CE]])&gt;=8,"OK","Corregir"))</f>
        <v>OK</v>
      </c>
      <c r="AA3234" s="10">
        <f>COUNTIF(Tabla2[APELLIDOS Y NOMBRES],Tabla2[[#This Row],[APELLIDOS Y NOMBRES]])</f>
        <v>1</v>
      </c>
      <c r="AB3234" t="str">
        <f ca="1">+IFERROR(IF(Tabla2[[#This Row],[FECHA CESE/BAJA]]="","No Aplica",IF(AND(MONTH(Tabla2[[#This Row],[FECHA CESE/BAJA]])=MONTH(TODAY()-30),YEAR(Tabla2[[#This Row],[FECHA CESE/BAJA]])=YEAR(TODAY())),MONTH(TODAY()-30)&amp;"-"&amp;YEAR(TODAY()),"Borrar")),"No aplica")</f>
        <v>No Aplica</v>
      </c>
      <c r="AC3234" t="str">
        <f ca="1">+IFERROR(IF(Tabla2[[#This Row],[FECHA INICIO DE LABORES EN OBRA]]="","No Aplica",IF(AND(MONTH(Tabla2[[#This Row],[FECHA INICIO DE LABORES EN OBRA]])=MONTH(TODAY()-30),YEAR(Tabla2[[#This Row],[FECHA INICIO DE LABORES EN OBRA]])=YEAR(TODAY())),MONTH(TODAY()-30)&amp;"-"&amp;YEAR(TODAY()),"No Aplica")),"No Aplica")</f>
        <v>No Aplica</v>
      </c>
    </row>
    <row r="3235" spans="1:29" x14ac:dyDescent="0.25">
      <c r="A3235" s="2" t="s">
        <v>9248</v>
      </c>
      <c r="B3235" s="3" t="s">
        <v>67</v>
      </c>
      <c r="C3235" s="3" t="s">
        <v>67</v>
      </c>
      <c r="D3235" s="3" t="s">
        <v>12479</v>
      </c>
      <c r="E3235" s="3" t="s">
        <v>12480</v>
      </c>
      <c r="F3235" s="36">
        <v>32759</v>
      </c>
      <c r="G3235" s="3"/>
      <c r="H3235" s="3" t="s">
        <v>1469</v>
      </c>
      <c r="I3235" s="3" t="s">
        <v>4253</v>
      </c>
      <c r="J3235" s="3" t="s">
        <v>12451</v>
      </c>
      <c r="K3235" s="3" t="s">
        <v>32</v>
      </c>
      <c r="L3235" s="8" t="s">
        <v>9813</v>
      </c>
      <c r="M3235" s="5"/>
      <c r="N3235" s="13" t="s">
        <v>2456</v>
      </c>
      <c r="O3235" s="5">
        <v>45078</v>
      </c>
      <c r="P3235" s="8">
        <v>1</v>
      </c>
      <c r="Q3235" s="9">
        <v>4</v>
      </c>
      <c r="R3235" s="9" t="str">
        <f>IFERROR(VLOOKUP(Tabla2[[#This Row],[CONTRATISTA PRNCIPAL]],Hoja1!$L$5:$M$9,2,FALSE),"CJV")</f>
        <v>CJV</v>
      </c>
      <c r="S3235" s="9" t="str">
        <f>IF(Tabla2[[#This Row],[EMPRESA]]=Tabla2[[#This Row],[CONTRATISTA PRNCIPAL]],"Principal","Secundaria")</f>
        <v>Principal</v>
      </c>
      <c r="T3235" s="10">
        <f>IFERROR(1/COUNTIF(Tabla2[CONTRATISTA PRNCIPAL],Tabla2[[#This Row],[CONTRATISTA PRNCIPAL]]),0)</f>
        <v>6.41025641025641E-3</v>
      </c>
      <c r="U3235" s="33">
        <f ca="1">IF(((TODAY()-Tabla2[[#This Row],[FECHA NACIMIENTO]])/365)&lt;18,"Corregir", IF(((TODAY()-Tabla2[[#This Row],[FECHA NACIMIENTO]])/365)&gt;80, "Corregir",ROUNDDOWN(((TODAY()-Tabla2[[#This Row],[FECHA NACIMIENTO]])/365),0)))</f>
        <v>34</v>
      </c>
      <c r="V323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235" s="34" t="str">
        <f ca="1">+IF(Tabla2[[#This Row],[Edad]]="Corregir","Corregir","Ok")</f>
        <v>Ok</v>
      </c>
      <c r="X3235" s="10" t="str">
        <f>+IFERROR(VLOOKUP(Tabla2[[#This Row],[DISTRITO SEGÚN DNI]],Hoja1!$A$2:$B$55,2,FALSE),"No")</f>
        <v>CALLAO</v>
      </c>
      <c r="Y3235" s="10" t="str">
        <f>IF(OR(LOWER(Tabla2[[#This Row],[GENERO]])="masculino", LOWER(Tabla2[[#This Row],[GENERO]])="femenino"),"OK","Corregir")</f>
        <v>OK</v>
      </c>
      <c r="Z3235" s="10" t="str">
        <f>+IF(Tabla2[[#This Row],[Nro. DNI / CE]]="","Corregir",IF(LEN(Tabla2[[#This Row],[Nro. DNI / CE]])&gt;=8,"OK","Corregir"))</f>
        <v>OK</v>
      </c>
      <c r="AA3235" s="10">
        <f>COUNTIF(Tabla2[APELLIDOS Y NOMBRES],Tabla2[[#This Row],[APELLIDOS Y NOMBRES]])</f>
        <v>1</v>
      </c>
      <c r="AB3235" t="str">
        <f ca="1">+IFERROR(IF(Tabla2[[#This Row],[FECHA CESE/BAJA]]="","No Aplica",IF(AND(MONTH(Tabla2[[#This Row],[FECHA CESE/BAJA]])=MONTH(TODAY()-30),YEAR(Tabla2[[#This Row],[FECHA CESE/BAJA]])=YEAR(TODAY())),MONTH(TODAY()-30)&amp;"-"&amp;YEAR(TODAY()),"Borrar")),"No aplica")</f>
        <v>No Aplica</v>
      </c>
      <c r="AC3235" t="str">
        <f ca="1">+IFERROR(IF(Tabla2[[#This Row],[FECHA INICIO DE LABORES EN OBRA]]="","No Aplica",IF(AND(MONTH(Tabla2[[#This Row],[FECHA INICIO DE LABORES EN OBRA]])=MONTH(TODAY()-30),YEAR(Tabla2[[#This Row],[FECHA INICIO DE LABORES EN OBRA]])=YEAR(TODAY())),MONTH(TODAY()-30)&amp;"-"&amp;YEAR(TODAY()),"No Aplica")),"No Aplica")</f>
        <v>No Aplica</v>
      </c>
    </row>
    <row r="3236" spans="1:29" x14ac:dyDescent="0.25">
      <c r="A3236" s="2" t="s">
        <v>9248</v>
      </c>
      <c r="B3236" s="3" t="s">
        <v>67</v>
      </c>
      <c r="C3236" s="3" t="s">
        <v>67</v>
      </c>
      <c r="D3236" s="3">
        <v>44351203</v>
      </c>
      <c r="E3236" s="3" t="s">
        <v>12481</v>
      </c>
      <c r="F3236" s="36">
        <v>32449</v>
      </c>
      <c r="G3236" s="3"/>
      <c r="H3236" s="3" t="s">
        <v>1469</v>
      </c>
      <c r="I3236" s="3" t="s">
        <v>4504</v>
      </c>
      <c r="J3236" s="3" t="s">
        <v>12482</v>
      </c>
      <c r="K3236" s="3" t="s">
        <v>1240</v>
      </c>
      <c r="L3236" s="8" t="s">
        <v>9813</v>
      </c>
      <c r="M3236" s="5"/>
      <c r="N3236" s="13" t="s">
        <v>2456</v>
      </c>
      <c r="O3236" s="5">
        <v>44951</v>
      </c>
      <c r="P3236" s="8">
        <v>1</v>
      </c>
      <c r="Q3236" s="9">
        <v>4</v>
      </c>
      <c r="R3236" s="9" t="str">
        <f>IFERROR(VLOOKUP(Tabla2[[#This Row],[CONTRATISTA PRNCIPAL]],Hoja1!$L$5:$M$9,2,FALSE),"CJV")</f>
        <v>CJV</v>
      </c>
      <c r="S3236" s="9" t="str">
        <f>IF(Tabla2[[#This Row],[EMPRESA]]=Tabla2[[#This Row],[CONTRATISTA PRNCIPAL]],"Principal","Secundaria")</f>
        <v>Principal</v>
      </c>
      <c r="T3236" s="10">
        <f>IFERROR(1/COUNTIF(Tabla2[CONTRATISTA PRNCIPAL],Tabla2[[#This Row],[CONTRATISTA PRNCIPAL]]),0)</f>
        <v>6.41025641025641E-3</v>
      </c>
      <c r="U3236" s="33">
        <f ca="1">IF(((TODAY()-Tabla2[[#This Row],[FECHA NACIMIENTO]])/365)&lt;18,"Corregir", IF(((TODAY()-Tabla2[[#This Row],[FECHA NACIMIENTO]])/365)&gt;80, "Corregir",ROUNDDOWN(((TODAY()-Tabla2[[#This Row],[FECHA NACIMIENTO]])/365),0)))</f>
        <v>34</v>
      </c>
      <c r="V323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236" s="34" t="str">
        <f ca="1">+IF(Tabla2[[#This Row],[Edad]]="Corregir","Corregir","Ok")</f>
        <v>Ok</v>
      </c>
      <c r="X3236" s="10" t="str">
        <f>+IFERROR(VLOOKUP(Tabla2[[#This Row],[DISTRITO SEGÚN DNI]],Hoja1!$A$2:$B$55,2,FALSE),"No")</f>
        <v>No</v>
      </c>
      <c r="Y3236" s="10" t="str">
        <f>IF(OR(LOWER(Tabla2[[#This Row],[GENERO]])="masculino", LOWER(Tabla2[[#This Row],[GENERO]])="femenino"),"OK","Corregir")</f>
        <v>OK</v>
      </c>
      <c r="Z3236" s="10" t="str">
        <f>+IF(Tabla2[[#This Row],[Nro. DNI / CE]]="","Corregir",IF(LEN(Tabla2[[#This Row],[Nro. DNI / CE]])&gt;=8,"OK","Corregir"))</f>
        <v>OK</v>
      </c>
      <c r="AA3236" s="10">
        <f>COUNTIF(Tabla2[APELLIDOS Y NOMBRES],Tabla2[[#This Row],[APELLIDOS Y NOMBRES]])</f>
        <v>1</v>
      </c>
      <c r="AB3236" t="str">
        <f ca="1">+IFERROR(IF(Tabla2[[#This Row],[FECHA CESE/BAJA]]="","No Aplica",IF(AND(MONTH(Tabla2[[#This Row],[FECHA CESE/BAJA]])=MONTH(TODAY()-30),YEAR(Tabla2[[#This Row],[FECHA CESE/BAJA]])=YEAR(TODAY())),MONTH(TODAY()-30)&amp;"-"&amp;YEAR(TODAY()),"Borrar")),"No aplica")</f>
        <v>No Aplica</v>
      </c>
      <c r="AC3236" t="str">
        <f ca="1">+IFERROR(IF(Tabla2[[#This Row],[FECHA INICIO DE LABORES EN OBRA]]="","No Aplica",IF(AND(MONTH(Tabla2[[#This Row],[FECHA INICIO DE LABORES EN OBRA]])=MONTH(TODAY()-30),YEAR(Tabla2[[#This Row],[FECHA INICIO DE LABORES EN OBRA]])=YEAR(TODAY())),MONTH(TODAY()-30)&amp;"-"&amp;YEAR(TODAY()),"No Aplica")),"No Aplica")</f>
        <v>No Aplica</v>
      </c>
    </row>
    <row r="3237" spans="1:29" x14ac:dyDescent="0.25">
      <c r="A3237" s="2" t="s">
        <v>9248</v>
      </c>
      <c r="B3237" s="3" t="s">
        <v>67</v>
      </c>
      <c r="C3237" s="3" t="s">
        <v>67</v>
      </c>
      <c r="D3237" s="3">
        <v>48476124</v>
      </c>
      <c r="E3237" s="3" t="s">
        <v>7338</v>
      </c>
      <c r="F3237" s="36">
        <v>34452</v>
      </c>
      <c r="G3237" s="3"/>
      <c r="H3237" s="3" t="s">
        <v>1469</v>
      </c>
      <c r="I3237" s="3" t="s">
        <v>4504</v>
      </c>
      <c r="J3237" s="3" t="s">
        <v>12483</v>
      </c>
      <c r="K3237" s="3" t="s">
        <v>1054</v>
      </c>
      <c r="L3237" s="8" t="s">
        <v>9813</v>
      </c>
      <c r="M3237" s="5"/>
      <c r="N3237" s="13" t="s">
        <v>2456</v>
      </c>
      <c r="O3237" s="5">
        <v>44883</v>
      </c>
      <c r="P3237" s="8">
        <v>1</v>
      </c>
      <c r="Q3237" s="9">
        <v>4</v>
      </c>
      <c r="R3237" s="9" t="str">
        <f>IFERROR(VLOOKUP(Tabla2[[#This Row],[CONTRATISTA PRNCIPAL]],Hoja1!$L$5:$M$9,2,FALSE),"CJV")</f>
        <v>CJV</v>
      </c>
      <c r="S3237" s="9" t="str">
        <f>IF(Tabla2[[#This Row],[EMPRESA]]=Tabla2[[#This Row],[CONTRATISTA PRNCIPAL]],"Principal","Secundaria")</f>
        <v>Principal</v>
      </c>
      <c r="T3237" s="10">
        <f>IFERROR(1/COUNTIF(Tabla2[CONTRATISTA PRNCIPAL],Tabla2[[#This Row],[CONTRATISTA PRNCIPAL]]),0)</f>
        <v>6.41025641025641E-3</v>
      </c>
      <c r="U3237" s="33">
        <f ca="1">IF(((TODAY()-Tabla2[[#This Row],[FECHA NACIMIENTO]])/365)&lt;18,"Corregir", IF(((TODAY()-Tabla2[[#This Row],[FECHA NACIMIENTO]])/365)&gt;80, "Corregir",ROUNDDOWN(((TODAY()-Tabla2[[#This Row],[FECHA NACIMIENTO]])/365),0)))</f>
        <v>29</v>
      </c>
      <c r="V323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237" s="34" t="str">
        <f ca="1">+IF(Tabla2[[#This Row],[Edad]]="Corregir","Corregir","Ok")</f>
        <v>Ok</v>
      </c>
      <c r="X3237" s="10" t="str">
        <f>+IFERROR(VLOOKUP(Tabla2[[#This Row],[DISTRITO SEGÚN DNI]],Hoja1!$A$2:$B$55,2,FALSE),"No")</f>
        <v>No</v>
      </c>
      <c r="Y3237" s="10" t="str">
        <f>IF(OR(LOWER(Tabla2[[#This Row],[GENERO]])="masculino", LOWER(Tabla2[[#This Row],[GENERO]])="femenino"),"OK","Corregir")</f>
        <v>OK</v>
      </c>
      <c r="Z3237" s="10" t="str">
        <f>+IF(Tabla2[[#This Row],[Nro. DNI / CE]]="","Corregir",IF(LEN(Tabla2[[#This Row],[Nro. DNI / CE]])&gt;=8,"OK","Corregir"))</f>
        <v>OK</v>
      </c>
      <c r="AA3237" s="10">
        <f>COUNTIF(Tabla2[APELLIDOS Y NOMBRES],Tabla2[[#This Row],[APELLIDOS Y NOMBRES]])</f>
        <v>1</v>
      </c>
      <c r="AB3237" t="str">
        <f ca="1">+IFERROR(IF(Tabla2[[#This Row],[FECHA CESE/BAJA]]="","No Aplica",IF(AND(MONTH(Tabla2[[#This Row],[FECHA CESE/BAJA]])=MONTH(TODAY()-30),YEAR(Tabla2[[#This Row],[FECHA CESE/BAJA]])=YEAR(TODAY())),MONTH(TODAY()-30)&amp;"-"&amp;YEAR(TODAY()),"Borrar")),"No aplica")</f>
        <v>No Aplica</v>
      </c>
      <c r="AC3237" t="str">
        <f ca="1">+IFERROR(IF(Tabla2[[#This Row],[FECHA INICIO DE LABORES EN OBRA]]="","No Aplica",IF(AND(MONTH(Tabla2[[#This Row],[FECHA INICIO DE LABORES EN OBRA]])=MONTH(TODAY()-30),YEAR(Tabla2[[#This Row],[FECHA INICIO DE LABORES EN OBRA]])=YEAR(TODAY())),MONTH(TODAY()-30)&amp;"-"&amp;YEAR(TODAY()),"No Aplica")),"No Aplica")</f>
        <v>No Aplica</v>
      </c>
    </row>
    <row r="3238" spans="1:29" x14ac:dyDescent="0.25">
      <c r="A3238" s="2" t="s">
        <v>9248</v>
      </c>
      <c r="B3238" s="3" t="s">
        <v>67</v>
      </c>
      <c r="C3238" s="3" t="s">
        <v>67</v>
      </c>
      <c r="D3238" s="3" t="s">
        <v>12484</v>
      </c>
      <c r="E3238" s="3" t="s">
        <v>12485</v>
      </c>
      <c r="F3238" s="36">
        <v>30809</v>
      </c>
      <c r="G3238" s="3"/>
      <c r="H3238" s="3" t="s">
        <v>12476</v>
      </c>
      <c r="I3238" s="3" t="s">
        <v>7342</v>
      </c>
      <c r="J3238" s="3" t="s">
        <v>12486</v>
      </c>
      <c r="K3238" s="3" t="s">
        <v>36</v>
      </c>
      <c r="L3238" s="8" t="s">
        <v>9813</v>
      </c>
      <c r="M3238" s="5"/>
      <c r="N3238" s="13" t="s">
        <v>2456</v>
      </c>
      <c r="O3238" s="5">
        <v>43752</v>
      </c>
      <c r="P3238" s="8">
        <v>1</v>
      </c>
      <c r="Q3238" s="9">
        <v>4</v>
      </c>
      <c r="R3238" s="9" t="str">
        <f>IFERROR(VLOOKUP(Tabla2[[#This Row],[CONTRATISTA PRNCIPAL]],Hoja1!$L$5:$M$9,2,FALSE),"CJV")</f>
        <v>CJV</v>
      </c>
      <c r="S3238" s="9" t="str">
        <f>IF(Tabla2[[#This Row],[EMPRESA]]=Tabla2[[#This Row],[CONTRATISTA PRNCIPAL]],"Principal","Secundaria")</f>
        <v>Principal</v>
      </c>
      <c r="T3238" s="10">
        <f>IFERROR(1/COUNTIF(Tabla2[CONTRATISTA PRNCIPAL],Tabla2[[#This Row],[CONTRATISTA PRNCIPAL]]),0)</f>
        <v>6.41025641025641E-3</v>
      </c>
      <c r="U3238" s="33">
        <f ca="1">IF(((TODAY()-Tabla2[[#This Row],[FECHA NACIMIENTO]])/365)&lt;18,"Corregir", IF(((TODAY()-Tabla2[[#This Row],[FECHA NACIMIENTO]])/365)&gt;80, "Corregir",ROUNDDOWN(((TODAY()-Tabla2[[#This Row],[FECHA NACIMIENTO]])/365),0)))</f>
        <v>39</v>
      </c>
      <c r="V323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238" s="34" t="str">
        <f ca="1">+IF(Tabla2[[#This Row],[Edad]]="Corregir","Corregir","Ok")</f>
        <v>Ok</v>
      </c>
      <c r="X3238" s="10" t="str">
        <f>+IFERROR(VLOOKUP(Tabla2[[#This Row],[DISTRITO SEGÚN DNI]],Hoja1!$A$2:$B$55,2,FALSE),"No")</f>
        <v>SANTA ANITA</v>
      </c>
      <c r="Y3238" s="10" t="str">
        <f>IF(OR(LOWER(Tabla2[[#This Row],[GENERO]])="masculino", LOWER(Tabla2[[#This Row],[GENERO]])="femenino"),"OK","Corregir")</f>
        <v>OK</v>
      </c>
      <c r="Z3238" s="10" t="str">
        <f>+IF(Tabla2[[#This Row],[Nro. DNI / CE]]="","Corregir",IF(LEN(Tabla2[[#This Row],[Nro. DNI / CE]])&gt;=8,"OK","Corregir"))</f>
        <v>OK</v>
      </c>
      <c r="AA3238" s="10">
        <f>COUNTIF(Tabla2[APELLIDOS Y NOMBRES],Tabla2[[#This Row],[APELLIDOS Y NOMBRES]])</f>
        <v>1</v>
      </c>
      <c r="AB3238" t="str">
        <f ca="1">+IFERROR(IF(Tabla2[[#This Row],[FECHA CESE/BAJA]]="","No Aplica",IF(AND(MONTH(Tabla2[[#This Row],[FECHA CESE/BAJA]])=MONTH(TODAY()-30),YEAR(Tabla2[[#This Row],[FECHA CESE/BAJA]])=YEAR(TODAY())),MONTH(TODAY()-30)&amp;"-"&amp;YEAR(TODAY()),"Borrar")),"No aplica")</f>
        <v>No Aplica</v>
      </c>
      <c r="AC3238" t="str">
        <f ca="1">+IFERROR(IF(Tabla2[[#This Row],[FECHA INICIO DE LABORES EN OBRA]]="","No Aplica",IF(AND(MONTH(Tabla2[[#This Row],[FECHA INICIO DE LABORES EN OBRA]])=MONTH(TODAY()-30),YEAR(Tabla2[[#This Row],[FECHA INICIO DE LABORES EN OBRA]])=YEAR(TODAY())),MONTH(TODAY()-30)&amp;"-"&amp;YEAR(TODAY()),"No Aplica")),"No Aplica")</f>
        <v>No Aplica</v>
      </c>
    </row>
    <row r="3239" spans="1:29" x14ac:dyDescent="0.25">
      <c r="A3239" s="2" t="s">
        <v>9248</v>
      </c>
      <c r="B3239" s="3" t="s">
        <v>67</v>
      </c>
      <c r="C3239" s="3" t="s">
        <v>67</v>
      </c>
      <c r="D3239" s="3" t="s">
        <v>12487</v>
      </c>
      <c r="E3239" s="3" t="s">
        <v>12488</v>
      </c>
      <c r="F3239" s="36">
        <v>31257</v>
      </c>
      <c r="G3239" s="3"/>
      <c r="H3239" s="3" t="s">
        <v>1469</v>
      </c>
      <c r="I3239" s="3" t="s">
        <v>7351</v>
      </c>
      <c r="J3239" s="3" t="s">
        <v>12489</v>
      </c>
      <c r="K3239" s="3" t="s">
        <v>93</v>
      </c>
      <c r="L3239" s="8" t="s">
        <v>9813</v>
      </c>
      <c r="M3239" s="5"/>
      <c r="N3239" s="13" t="s">
        <v>2456</v>
      </c>
      <c r="O3239" s="5">
        <v>44379</v>
      </c>
      <c r="P3239" s="8">
        <v>1</v>
      </c>
      <c r="Q3239" s="9">
        <v>4</v>
      </c>
      <c r="R3239" s="9" t="str">
        <f>IFERROR(VLOOKUP(Tabla2[[#This Row],[CONTRATISTA PRNCIPAL]],Hoja1!$L$5:$M$9,2,FALSE),"CJV")</f>
        <v>CJV</v>
      </c>
      <c r="S3239" s="9" t="str">
        <f>IF(Tabla2[[#This Row],[EMPRESA]]=Tabla2[[#This Row],[CONTRATISTA PRNCIPAL]],"Principal","Secundaria")</f>
        <v>Principal</v>
      </c>
      <c r="T3239" s="10">
        <f>IFERROR(1/COUNTIF(Tabla2[CONTRATISTA PRNCIPAL],Tabla2[[#This Row],[CONTRATISTA PRNCIPAL]]),0)</f>
        <v>6.41025641025641E-3</v>
      </c>
      <c r="U3239" s="33">
        <f ca="1">IF(((TODAY()-Tabla2[[#This Row],[FECHA NACIMIENTO]])/365)&lt;18,"Corregir", IF(((TODAY()-Tabla2[[#This Row],[FECHA NACIMIENTO]])/365)&gt;80, "Corregir",ROUNDDOWN(((TODAY()-Tabla2[[#This Row],[FECHA NACIMIENTO]])/365),0)))</f>
        <v>38</v>
      </c>
      <c r="V323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239" s="34" t="str">
        <f ca="1">+IF(Tabla2[[#This Row],[Edad]]="Corregir","Corregir","Ok")</f>
        <v>Ok</v>
      </c>
      <c r="X3239" s="10" t="str">
        <f>+IFERROR(VLOOKUP(Tabla2[[#This Row],[DISTRITO SEGÚN DNI]],Hoja1!$A$2:$B$55,2,FALSE),"No")</f>
        <v>ATE</v>
      </c>
      <c r="Y3239" s="10" t="str">
        <f>IF(OR(LOWER(Tabla2[[#This Row],[GENERO]])="masculino", LOWER(Tabla2[[#This Row],[GENERO]])="femenino"),"OK","Corregir")</f>
        <v>OK</v>
      </c>
      <c r="Z3239" s="10" t="str">
        <f>+IF(Tabla2[[#This Row],[Nro. DNI / CE]]="","Corregir",IF(LEN(Tabla2[[#This Row],[Nro. DNI / CE]])&gt;=8,"OK","Corregir"))</f>
        <v>OK</v>
      </c>
      <c r="AA3239" s="10">
        <f>COUNTIF(Tabla2[APELLIDOS Y NOMBRES],Tabla2[[#This Row],[APELLIDOS Y NOMBRES]])</f>
        <v>1</v>
      </c>
      <c r="AB3239" t="str">
        <f ca="1">+IFERROR(IF(Tabla2[[#This Row],[FECHA CESE/BAJA]]="","No Aplica",IF(AND(MONTH(Tabla2[[#This Row],[FECHA CESE/BAJA]])=MONTH(TODAY()-30),YEAR(Tabla2[[#This Row],[FECHA CESE/BAJA]])=YEAR(TODAY())),MONTH(TODAY()-30)&amp;"-"&amp;YEAR(TODAY()),"Borrar")),"No aplica")</f>
        <v>No Aplica</v>
      </c>
      <c r="AC3239" t="str">
        <f ca="1">+IFERROR(IF(Tabla2[[#This Row],[FECHA INICIO DE LABORES EN OBRA]]="","No Aplica",IF(AND(MONTH(Tabla2[[#This Row],[FECHA INICIO DE LABORES EN OBRA]])=MONTH(TODAY()-30),YEAR(Tabla2[[#This Row],[FECHA INICIO DE LABORES EN OBRA]])=YEAR(TODAY())),MONTH(TODAY()-30)&amp;"-"&amp;YEAR(TODAY()),"No Aplica")),"No Aplica")</f>
        <v>No Aplica</v>
      </c>
    </row>
    <row r="3240" spans="1:29" x14ac:dyDescent="0.25">
      <c r="A3240" s="2" t="s">
        <v>9248</v>
      </c>
      <c r="B3240" s="3" t="s">
        <v>67</v>
      </c>
      <c r="C3240" s="3" t="s">
        <v>67</v>
      </c>
      <c r="D3240" s="3" t="s">
        <v>12490</v>
      </c>
      <c r="E3240" s="3" t="s">
        <v>12491</v>
      </c>
      <c r="F3240" s="36">
        <v>29274</v>
      </c>
      <c r="G3240" s="3"/>
      <c r="H3240" s="3" t="s">
        <v>1469</v>
      </c>
      <c r="I3240" s="3" t="s">
        <v>7343</v>
      </c>
      <c r="J3240" s="3" t="s">
        <v>12492</v>
      </c>
      <c r="K3240" s="3" t="s">
        <v>34</v>
      </c>
      <c r="L3240" s="8" t="s">
        <v>9813</v>
      </c>
      <c r="M3240" s="5"/>
      <c r="N3240" s="13" t="s">
        <v>2456</v>
      </c>
      <c r="O3240" s="5">
        <v>45013</v>
      </c>
      <c r="P3240" s="8">
        <v>1</v>
      </c>
      <c r="Q3240" s="9">
        <v>4</v>
      </c>
      <c r="R3240" s="9" t="str">
        <f>IFERROR(VLOOKUP(Tabla2[[#This Row],[CONTRATISTA PRNCIPAL]],Hoja1!$L$5:$M$9,2,FALSE),"CJV")</f>
        <v>CJV</v>
      </c>
      <c r="S3240" s="9" t="str">
        <f>IF(Tabla2[[#This Row],[EMPRESA]]=Tabla2[[#This Row],[CONTRATISTA PRNCIPAL]],"Principal","Secundaria")</f>
        <v>Principal</v>
      </c>
      <c r="T3240" s="10">
        <f>IFERROR(1/COUNTIF(Tabla2[CONTRATISTA PRNCIPAL],Tabla2[[#This Row],[CONTRATISTA PRNCIPAL]]),0)</f>
        <v>6.41025641025641E-3</v>
      </c>
      <c r="U3240" s="33">
        <f ca="1">IF(((TODAY()-Tabla2[[#This Row],[FECHA NACIMIENTO]])/365)&lt;18,"Corregir", IF(((TODAY()-Tabla2[[#This Row],[FECHA NACIMIENTO]])/365)&gt;80, "Corregir",ROUNDDOWN(((TODAY()-Tabla2[[#This Row],[FECHA NACIMIENTO]])/365),0)))</f>
        <v>43</v>
      </c>
      <c r="V324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240" s="34" t="str">
        <f ca="1">+IF(Tabla2[[#This Row],[Edad]]="Corregir","Corregir","Ok")</f>
        <v>Ok</v>
      </c>
      <c r="X3240" s="10" t="str">
        <f>+IFERROR(VLOOKUP(Tabla2[[#This Row],[DISTRITO SEGÚN DNI]],Hoja1!$A$2:$B$55,2,FALSE),"No")</f>
        <v>CALLAO</v>
      </c>
      <c r="Y3240" s="10" t="str">
        <f>IF(OR(LOWER(Tabla2[[#This Row],[GENERO]])="masculino", LOWER(Tabla2[[#This Row],[GENERO]])="femenino"),"OK","Corregir")</f>
        <v>OK</v>
      </c>
      <c r="Z3240" s="10" t="str">
        <f>+IF(Tabla2[[#This Row],[Nro. DNI / CE]]="","Corregir",IF(LEN(Tabla2[[#This Row],[Nro. DNI / CE]])&gt;=8,"OK","Corregir"))</f>
        <v>OK</v>
      </c>
      <c r="AA3240" s="10">
        <f>COUNTIF(Tabla2[APELLIDOS Y NOMBRES],Tabla2[[#This Row],[APELLIDOS Y NOMBRES]])</f>
        <v>1</v>
      </c>
      <c r="AB3240" t="str">
        <f ca="1">+IFERROR(IF(Tabla2[[#This Row],[FECHA CESE/BAJA]]="","No Aplica",IF(AND(MONTH(Tabla2[[#This Row],[FECHA CESE/BAJA]])=MONTH(TODAY()-30),YEAR(Tabla2[[#This Row],[FECHA CESE/BAJA]])=YEAR(TODAY())),MONTH(TODAY()-30)&amp;"-"&amp;YEAR(TODAY()),"Borrar")),"No aplica")</f>
        <v>No Aplica</v>
      </c>
      <c r="AC3240" t="str">
        <f ca="1">+IFERROR(IF(Tabla2[[#This Row],[FECHA INICIO DE LABORES EN OBRA]]="","No Aplica",IF(AND(MONTH(Tabla2[[#This Row],[FECHA INICIO DE LABORES EN OBRA]])=MONTH(TODAY()-30),YEAR(Tabla2[[#This Row],[FECHA INICIO DE LABORES EN OBRA]])=YEAR(TODAY())),MONTH(TODAY()-30)&amp;"-"&amp;YEAR(TODAY()),"No Aplica")),"No Aplica")</f>
        <v>No Aplica</v>
      </c>
    </row>
    <row r="3241" spans="1:29" x14ac:dyDescent="0.25">
      <c r="A3241" s="2" t="s">
        <v>9248</v>
      </c>
      <c r="B3241" s="3" t="s">
        <v>67</v>
      </c>
      <c r="C3241" s="3" t="s">
        <v>67</v>
      </c>
      <c r="D3241" s="3">
        <v>44417973</v>
      </c>
      <c r="E3241" s="3" t="s">
        <v>7339</v>
      </c>
      <c r="F3241" s="36">
        <v>31861</v>
      </c>
      <c r="G3241" s="3"/>
      <c r="H3241" s="3" t="s">
        <v>1469</v>
      </c>
      <c r="I3241" s="3" t="s">
        <v>7343</v>
      </c>
      <c r="J3241" s="3" t="s">
        <v>12454</v>
      </c>
      <c r="K3241" s="3" t="s">
        <v>6029</v>
      </c>
      <c r="L3241" s="8" t="s">
        <v>9813</v>
      </c>
      <c r="M3241" s="5"/>
      <c r="N3241" s="13" t="s">
        <v>2456</v>
      </c>
      <c r="O3241" s="5">
        <v>45001</v>
      </c>
      <c r="P3241" s="8">
        <v>1</v>
      </c>
      <c r="Q3241" s="9">
        <v>4</v>
      </c>
      <c r="R3241" s="9" t="str">
        <f>IFERROR(VLOOKUP(Tabla2[[#This Row],[CONTRATISTA PRNCIPAL]],Hoja1!$L$5:$M$9,2,FALSE),"CJV")</f>
        <v>CJV</v>
      </c>
      <c r="S3241" s="9" t="str">
        <f>IF(Tabla2[[#This Row],[EMPRESA]]=Tabla2[[#This Row],[CONTRATISTA PRNCIPAL]],"Principal","Secundaria")</f>
        <v>Principal</v>
      </c>
      <c r="T3241" s="10">
        <f>IFERROR(1/COUNTIF(Tabla2[CONTRATISTA PRNCIPAL],Tabla2[[#This Row],[CONTRATISTA PRNCIPAL]]),0)</f>
        <v>6.41025641025641E-3</v>
      </c>
      <c r="U3241" s="33">
        <f ca="1">IF(((TODAY()-Tabla2[[#This Row],[FECHA NACIMIENTO]])/365)&lt;18,"Corregir", IF(((TODAY()-Tabla2[[#This Row],[FECHA NACIMIENTO]])/365)&gt;80, "Corregir",ROUNDDOWN(((TODAY()-Tabla2[[#This Row],[FECHA NACIMIENTO]])/365),0)))</f>
        <v>36</v>
      </c>
      <c r="V324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241" s="34" t="str">
        <f ca="1">+IF(Tabla2[[#This Row],[Edad]]="Corregir","Corregir","Ok")</f>
        <v>Ok</v>
      </c>
      <c r="X3241" s="10" t="str">
        <f>+IFERROR(VLOOKUP(Tabla2[[#This Row],[DISTRITO SEGÚN DNI]],Hoja1!$A$2:$B$55,2,FALSE),"No")</f>
        <v>No</v>
      </c>
      <c r="Y3241" s="10" t="str">
        <f>IF(OR(LOWER(Tabla2[[#This Row],[GENERO]])="masculino", LOWER(Tabla2[[#This Row],[GENERO]])="femenino"),"OK","Corregir")</f>
        <v>OK</v>
      </c>
      <c r="Z3241" s="10" t="str">
        <f>+IF(Tabla2[[#This Row],[Nro. DNI / CE]]="","Corregir",IF(LEN(Tabla2[[#This Row],[Nro. DNI / CE]])&gt;=8,"OK","Corregir"))</f>
        <v>OK</v>
      </c>
      <c r="AA3241" s="10">
        <f>COUNTIF(Tabla2[APELLIDOS Y NOMBRES],Tabla2[[#This Row],[APELLIDOS Y NOMBRES]])</f>
        <v>1</v>
      </c>
      <c r="AB3241" t="str">
        <f ca="1">+IFERROR(IF(Tabla2[[#This Row],[FECHA CESE/BAJA]]="","No Aplica",IF(AND(MONTH(Tabla2[[#This Row],[FECHA CESE/BAJA]])=MONTH(TODAY()-30),YEAR(Tabla2[[#This Row],[FECHA CESE/BAJA]])=YEAR(TODAY())),MONTH(TODAY()-30)&amp;"-"&amp;YEAR(TODAY()),"Borrar")),"No aplica")</f>
        <v>No Aplica</v>
      </c>
      <c r="AC3241" t="str">
        <f ca="1">+IFERROR(IF(Tabla2[[#This Row],[FECHA INICIO DE LABORES EN OBRA]]="","No Aplica",IF(AND(MONTH(Tabla2[[#This Row],[FECHA INICIO DE LABORES EN OBRA]])=MONTH(TODAY()-30),YEAR(Tabla2[[#This Row],[FECHA INICIO DE LABORES EN OBRA]])=YEAR(TODAY())),MONTH(TODAY()-30)&amp;"-"&amp;YEAR(TODAY()),"No Aplica")),"No Aplica")</f>
        <v>No Aplica</v>
      </c>
    </row>
    <row r="3242" spans="1:29" x14ac:dyDescent="0.25">
      <c r="A3242" s="2" t="s">
        <v>9248</v>
      </c>
      <c r="B3242" s="3" t="s">
        <v>67</v>
      </c>
      <c r="C3242" s="3" t="s">
        <v>67</v>
      </c>
      <c r="D3242" s="3" t="s">
        <v>7340</v>
      </c>
      <c r="E3242" s="3" t="s">
        <v>7341</v>
      </c>
      <c r="F3242" s="36">
        <v>30156</v>
      </c>
      <c r="G3242" s="3"/>
      <c r="H3242" s="3" t="s">
        <v>1469</v>
      </c>
      <c r="I3242" s="3" t="s">
        <v>7342</v>
      </c>
      <c r="J3242" s="3" t="s">
        <v>12493</v>
      </c>
      <c r="K3242" s="3" t="s">
        <v>1164</v>
      </c>
      <c r="L3242" s="8" t="s">
        <v>9813</v>
      </c>
      <c r="M3242" s="5"/>
      <c r="N3242" s="13" t="s">
        <v>2456</v>
      </c>
      <c r="O3242" s="5">
        <v>43549</v>
      </c>
      <c r="P3242" s="8">
        <v>1</v>
      </c>
      <c r="Q3242" s="9">
        <v>4</v>
      </c>
      <c r="R3242" s="9" t="str">
        <f>IFERROR(VLOOKUP(Tabla2[[#This Row],[CONTRATISTA PRNCIPAL]],Hoja1!$L$5:$M$9,2,FALSE),"CJV")</f>
        <v>CJV</v>
      </c>
      <c r="S3242" s="9" t="str">
        <f>IF(Tabla2[[#This Row],[EMPRESA]]=Tabla2[[#This Row],[CONTRATISTA PRNCIPAL]],"Principal","Secundaria")</f>
        <v>Principal</v>
      </c>
      <c r="T3242" s="10">
        <f>IFERROR(1/COUNTIF(Tabla2[CONTRATISTA PRNCIPAL],Tabla2[[#This Row],[CONTRATISTA PRNCIPAL]]),0)</f>
        <v>6.41025641025641E-3</v>
      </c>
      <c r="U3242" s="33">
        <f ca="1">IF(((TODAY()-Tabla2[[#This Row],[FECHA NACIMIENTO]])/365)&lt;18,"Corregir", IF(((TODAY()-Tabla2[[#This Row],[FECHA NACIMIENTO]])/365)&gt;80, "Corregir",ROUNDDOWN(((TODAY()-Tabla2[[#This Row],[FECHA NACIMIENTO]])/365),0)))</f>
        <v>41</v>
      </c>
      <c r="V324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242" s="34" t="str">
        <f ca="1">+IF(Tabla2[[#This Row],[Edad]]="Corregir","Corregir","Ok")</f>
        <v>Ok</v>
      </c>
      <c r="X3242" s="10" t="str">
        <f>+IFERROR(VLOOKUP(Tabla2[[#This Row],[DISTRITO SEGÚN DNI]],Hoja1!$A$2:$B$55,2,FALSE),"No")</f>
        <v>No</v>
      </c>
      <c r="Y3242" s="10" t="str">
        <f>IF(OR(LOWER(Tabla2[[#This Row],[GENERO]])="masculino", LOWER(Tabla2[[#This Row],[GENERO]])="femenino"),"OK","Corregir")</f>
        <v>OK</v>
      </c>
      <c r="Z3242" s="10" t="str">
        <f>+IF(Tabla2[[#This Row],[Nro. DNI / CE]]="","Corregir",IF(LEN(Tabla2[[#This Row],[Nro. DNI / CE]])&gt;=8,"OK","Corregir"))</f>
        <v>OK</v>
      </c>
      <c r="AA3242" s="10">
        <f>COUNTIF(Tabla2[APELLIDOS Y NOMBRES],Tabla2[[#This Row],[APELLIDOS Y NOMBRES]])</f>
        <v>1</v>
      </c>
      <c r="AB3242" t="str">
        <f ca="1">+IFERROR(IF(Tabla2[[#This Row],[FECHA CESE/BAJA]]="","No Aplica",IF(AND(MONTH(Tabla2[[#This Row],[FECHA CESE/BAJA]])=MONTH(TODAY()-30),YEAR(Tabla2[[#This Row],[FECHA CESE/BAJA]])=YEAR(TODAY())),MONTH(TODAY()-30)&amp;"-"&amp;YEAR(TODAY()),"Borrar")),"No aplica")</f>
        <v>No Aplica</v>
      </c>
      <c r="AC3242" t="str">
        <f ca="1">+IFERROR(IF(Tabla2[[#This Row],[FECHA INICIO DE LABORES EN OBRA]]="","No Aplica",IF(AND(MONTH(Tabla2[[#This Row],[FECHA INICIO DE LABORES EN OBRA]])=MONTH(TODAY()-30),YEAR(Tabla2[[#This Row],[FECHA INICIO DE LABORES EN OBRA]])=YEAR(TODAY())),MONTH(TODAY()-30)&amp;"-"&amp;YEAR(TODAY()),"No Aplica")),"No Aplica")</f>
        <v>No Aplica</v>
      </c>
    </row>
    <row r="3243" spans="1:29" x14ac:dyDescent="0.25">
      <c r="A3243" s="2" t="s">
        <v>9248</v>
      </c>
      <c r="B3243" s="3" t="s">
        <v>67</v>
      </c>
      <c r="C3243" s="3" t="s">
        <v>67</v>
      </c>
      <c r="D3243" s="3">
        <v>42855999</v>
      </c>
      <c r="E3243" s="3" t="s">
        <v>12494</v>
      </c>
      <c r="F3243" s="36">
        <v>30705</v>
      </c>
      <c r="G3243" s="3"/>
      <c r="H3243" s="3" t="s">
        <v>1469</v>
      </c>
      <c r="I3243" s="3" t="s">
        <v>7343</v>
      </c>
      <c r="J3243" s="3" t="s">
        <v>12495</v>
      </c>
      <c r="K3243" s="3" t="s">
        <v>35</v>
      </c>
      <c r="L3243" s="8" t="s">
        <v>9813</v>
      </c>
      <c r="M3243" s="5"/>
      <c r="N3243" s="13" t="s">
        <v>2456</v>
      </c>
      <c r="O3243" s="5">
        <v>45001</v>
      </c>
      <c r="P3243" s="8">
        <v>1</v>
      </c>
      <c r="Q3243" s="9">
        <v>4</v>
      </c>
      <c r="R3243" s="9" t="str">
        <f>IFERROR(VLOOKUP(Tabla2[[#This Row],[CONTRATISTA PRNCIPAL]],Hoja1!$L$5:$M$9,2,FALSE),"CJV")</f>
        <v>CJV</v>
      </c>
      <c r="S3243" s="9" t="str">
        <f>IF(Tabla2[[#This Row],[EMPRESA]]=Tabla2[[#This Row],[CONTRATISTA PRNCIPAL]],"Principal","Secundaria")</f>
        <v>Principal</v>
      </c>
      <c r="T3243" s="10">
        <f>IFERROR(1/COUNTIF(Tabla2[CONTRATISTA PRNCIPAL],Tabla2[[#This Row],[CONTRATISTA PRNCIPAL]]),0)</f>
        <v>6.41025641025641E-3</v>
      </c>
      <c r="U3243" s="33">
        <f ca="1">IF(((TODAY()-Tabla2[[#This Row],[FECHA NACIMIENTO]])/365)&lt;18,"Corregir", IF(((TODAY()-Tabla2[[#This Row],[FECHA NACIMIENTO]])/365)&gt;80, "Corregir",ROUNDDOWN(((TODAY()-Tabla2[[#This Row],[FECHA NACIMIENTO]])/365),0)))</f>
        <v>39</v>
      </c>
      <c r="V324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243" s="34" t="str">
        <f ca="1">+IF(Tabla2[[#This Row],[Edad]]="Corregir","Corregir","Ok")</f>
        <v>Ok</v>
      </c>
      <c r="X3243" s="10" t="str">
        <f>+IFERROR(VLOOKUP(Tabla2[[#This Row],[DISTRITO SEGÚN DNI]],Hoja1!$A$2:$B$55,2,FALSE),"No")</f>
        <v>EL AGUSTINO</v>
      </c>
      <c r="Y3243" s="10" t="str">
        <f>IF(OR(LOWER(Tabla2[[#This Row],[GENERO]])="masculino", LOWER(Tabla2[[#This Row],[GENERO]])="femenino"),"OK","Corregir")</f>
        <v>OK</v>
      </c>
      <c r="Z3243" s="10" t="str">
        <f>+IF(Tabla2[[#This Row],[Nro. DNI / CE]]="","Corregir",IF(LEN(Tabla2[[#This Row],[Nro. DNI / CE]])&gt;=8,"OK","Corregir"))</f>
        <v>OK</v>
      </c>
      <c r="AA3243" s="10">
        <f>COUNTIF(Tabla2[APELLIDOS Y NOMBRES],Tabla2[[#This Row],[APELLIDOS Y NOMBRES]])</f>
        <v>1</v>
      </c>
      <c r="AB3243" t="str">
        <f ca="1">+IFERROR(IF(Tabla2[[#This Row],[FECHA CESE/BAJA]]="","No Aplica",IF(AND(MONTH(Tabla2[[#This Row],[FECHA CESE/BAJA]])=MONTH(TODAY()-30),YEAR(Tabla2[[#This Row],[FECHA CESE/BAJA]])=YEAR(TODAY())),MONTH(TODAY()-30)&amp;"-"&amp;YEAR(TODAY()),"Borrar")),"No aplica")</f>
        <v>No Aplica</v>
      </c>
      <c r="AC3243" t="str">
        <f ca="1">+IFERROR(IF(Tabla2[[#This Row],[FECHA INICIO DE LABORES EN OBRA]]="","No Aplica",IF(AND(MONTH(Tabla2[[#This Row],[FECHA INICIO DE LABORES EN OBRA]])=MONTH(TODAY()-30),YEAR(Tabla2[[#This Row],[FECHA INICIO DE LABORES EN OBRA]])=YEAR(TODAY())),MONTH(TODAY()-30)&amp;"-"&amp;YEAR(TODAY()),"No Aplica")),"No Aplica")</f>
        <v>No Aplica</v>
      </c>
    </row>
    <row r="3244" spans="1:29" x14ac:dyDescent="0.25">
      <c r="A3244" s="2" t="s">
        <v>9248</v>
      </c>
      <c r="B3244" s="3" t="s">
        <v>67</v>
      </c>
      <c r="C3244" s="3" t="s">
        <v>67</v>
      </c>
      <c r="D3244" s="3" t="s">
        <v>12496</v>
      </c>
      <c r="E3244" s="3" t="s">
        <v>12497</v>
      </c>
      <c r="F3244" s="36">
        <v>30994</v>
      </c>
      <c r="G3244" s="3"/>
      <c r="H3244" s="3" t="s">
        <v>1469</v>
      </c>
      <c r="I3244" s="3" t="s">
        <v>7343</v>
      </c>
      <c r="J3244" s="3" t="s">
        <v>12390</v>
      </c>
      <c r="K3244" s="3" t="s">
        <v>1054</v>
      </c>
      <c r="L3244" s="8" t="s">
        <v>9813</v>
      </c>
      <c r="M3244" s="5"/>
      <c r="N3244" s="13" t="s">
        <v>2456</v>
      </c>
      <c r="O3244" s="5">
        <v>44896</v>
      </c>
      <c r="P3244" s="8">
        <v>1</v>
      </c>
      <c r="Q3244" s="9">
        <v>4</v>
      </c>
      <c r="R3244" s="9" t="str">
        <f>IFERROR(VLOOKUP(Tabla2[[#This Row],[CONTRATISTA PRNCIPAL]],Hoja1!$L$5:$M$9,2,FALSE),"CJV")</f>
        <v>CJV</v>
      </c>
      <c r="S3244" s="9" t="str">
        <f>IF(Tabla2[[#This Row],[EMPRESA]]=Tabla2[[#This Row],[CONTRATISTA PRNCIPAL]],"Principal","Secundaria")</f>
        <v>Principal</v>
      </c>
      <c r="T3244" s="10">
        <f>IFERROR(1/COUNTIF(Tabla2[CONTRATISTA PRNCIPAL],Tabla2[[#This Row],[CONTRATISTA PRNCIPAL]]),0)</f>
        <v>6.41025641025641E-3</v>
      </c>
      <c r="U3244" s="33">
        <f ca="1">IF(((TODAY()-Tabla2[[#This Row],[FECHA NACIMIENTO]])/365)&lt;18,"Corregir", IF(((TODAY()-Tabla2[[#This Row],[FECHA NACIMIENTO]])/365)&gt;80, "Corregir",ROUNDDOWN(((TODAY()-Tabla2[[#This Row],[FECHA NACIMIENTO]])/365),0)))</f>
        <v>38</v>
      </c>
      <c r="V324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244" s="34" t="str">
        <f ca="1">+IF(Tabla2[[#This Row],[Edad]]="Corregir","Corregir","Ok")</f>
        <v>Ok</v>
      </c>
      <c r="X3244" s="10" t="str">
        <f>+IFERROR(VLOOKUP(Tabla2[[#This Row],[DISTRITO SEGÚN DNI]],Hoja1!$A$2:$B$55,2,FALSE),"No")</f>
        <v>No</v>
      </c>
      <c r="Y3244" s="10" t="str">
        <f>IF(OR(LOWER(Tabla2[[#This Row],[GENERO]])="masculino", LOWER(Tabla2[[#This Row],[GENERO]])="femenino"),"OK","Corregir")</f>
        <v>OK</v>
      </c>
      <c r="Z3244" s="10" t="str">
        <f>+IF(Tabla2[[#This Row],[Nro. DNI / CE]]="","Corregir",IF(LEN(Tabla2[[#This Row],[Nro. DNI / CE]])&gt;=8,"OK","Corregir"))</f>
        <v>OK</v>
      </c>
      <c r="AA3244" s="10">
        <f>COUNTIF(Tabla2[APELLIDOS Y NOMBRES],Tabla2[[#This Row],[APELLIDOS Y NOMBRES]])</f>
        <v>1</v>
      </c>
      <c r="AB3244" t="str">
        <f ca="1">+IFERROR(IF(Tabla2[[#This Row],[FECHA CESE/BAJA]]="","No Aplica",IF(AND(MONTH(Tabla2[[#This Row],[FECHA CESE/BAJA]])=MONTH(TODAY()-30),YEAR(Tabla2[[#This Row],[FECHA CESE/BAJA]])=YEAR(TODAY())),MONTH(TODAY()-30)&amp;"-"&amp;YEAR(TODAY()),"Borrar")),"No aplica")</f>
        <v>No Aplica</v>
      </c>
      <c r="AC3244" t="str">
        <f ca="1">+IFERROR(IF(Tabla2[[#This Row],[FECHA INICIO DE LABORES EN OBRA]]="","No Aplica",IF(AND(MONTH(Tabla2[[#This Row],[FECHA INICIO DE LABORES EN OBRA]])=MONTH(TODAY()-30),YEAR(Tabla2[[#This Row],[FECHA INICIO DE LABORES EN OBRA]])=YEAR(TODAY())),MONTH(TODAY()-30)&amp;"-"&amp;YEAR(TODAY()),"No Aplica")),"No Aplica")</f>
        <v>No Aplica</v>
      </c>
    </row>
    <row r="3245" spans="1:29" x14ac:dyDescent="0.25">
      <c r="A3245" s="2" t="s">
        <v>9248</v>
      </c>
      <c r="B3245" s="3" t="s">
        <v>67</v>
      </c>
      <c r="C3245" s="3" t="s">
        <v>67</v>
      </c>
      <c r="D3245" s="3" t="s">
        <v>773</v>
      </c>
      <c r="E3245" s="3" t="s">
        <v>774</v>
      </c>
      <c r="F3245" s="36">
        <v>27307</v>
      </c>
      <c r="G3245" s="3"/>
      <c r="H3245" s="3" t="s">
        <v>2636</v>
      </c>
      <c r="I3245" s="3" t="s">
        <v>12386</v>
      </c>
      <c r="J3245" s="3" t="s">
        <v>12493</v>
      </c>
      <c r="K3245" s="3" t="s">
        <v>36</v>
      </c>
      <c r="L3245" s="8" t="s">
        <v>9813</v>
      </c>
      <c r="M3245" s="5"/>
      <c r="N3245" s="13" t="s">
        <v>2456</v>
      </c>
      <c r="O3245" s="5">
        <v>43613</v>
      </c>
      <c r="P3245" s="8">
        <v>1</v>
      </c>
      <c r="Q3245" s="9">
        <v>4</v>
      </c>
      <c r="R3245" s="9" t="str">
        <f>IFERROR(VLOOKUP(Tabla2[[#This Row],[CONTRATISTA PRNCIPAL]],Hoja1!$L$5:$M$9,2,FALSE),"CJV")</f>
        <v>CJV</v>
      </c>
      <c r="S3245" s="9" t="str">
        <f>IF(Tabla2[[#This Row],[EMPRESA]]=Tabla2[[#This Row],[CONTRATISTA PRNCIPAL]],"Principal","Secundaria")</f>
        <v>Principal</v>
      </c>
      <c r="T3245" s="10">
        <f>IFERROR(1/COUNTIF(Tabla2[CONTRATISTA PRNCIPAL],Tabla2[[#This Row],[CONTRATISTA PRNCIPAL]]),0)</f>
        <v>6.41025641025641E-3</v>
      </c>
      <c r="U3245" s="33">
        <f ca="1">IF(((TODAY()-Tabla2[[#This Row],[FECHA NACIMIENTO]])/365)&lt;18,"Corregir", IF(((TODAY()-Tabla2[[#This Row],[FECHA NACIMIENTO]])/365)&gt;80, "Corregir",ROUNDDOWN(((TODAY()-Tabla2[[#This Row],[FECHA NACIMIENTO]])/365),0)))</f>
        <v>48</v>
      </c>
      <c r="V324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245" s="34" t="str">
        <f ca="1">+IF(Tabla2[[#This Row],[Edad]]="Corregir","Corregir","Ok")</f>
        <v>Ok</v>
      </c>
      <c r="X3245" s="10" t="str">
        <f>+IFERROR(VLOOKUP(Tabla2[[#This Row],[DISTRITO SEGÚN DNI]],Hoja1!$A$2:$B$55,2,FALSE),"No")</f>
        <v>SANTA ANITA</v>
      </c>
      <c r="Y3245" s="10" t="str">
        <f>IF(OR(LOWER(Tabla2[[#This Row],[GENERO]])="masculino", LOWER(Tabla2[[#This Row],[GENERO]])="femenino"),"OK","Corregir")</f>
        <v>OK</v>
      </c>
      <c r="Z3245" s="10" t="str">
        <f>+IF(Tabla2[[#This Row],[Nro. DNI / CE]]="","Corregir",IF(LEN(Tabla2[[#This Row],[Nro. DNI / CE]])&gt;=8,"OK","Corregir"))</f>
        <v>OK</v>
      </c>
      <c r="AA3245" s="10">
        <f>COUNTIF(Tabla2[APELLIDOS Y NOMBRES],Tabla2[[#This Row],[APELLIDOS Y NOMBRES]])</f>
        <v>1</v>
      </c>
      <c r="AB3245" t="str">
        <f ca="1">+IFERROR(IF(Tabla2[[#This Row],[FECHA CESE/BAJA]]="","No Aplica",IF(AND(MONTH(Tabla2[[#This Row],[FECHA CESE/BAJA]])=MONTH(TODAY()-30),YEAR(Tabla2[[#This Row],[FECHA CESE/BAJA]])=YEAR(TODAY())),MONTH(TODAY()-30)&amp;"-"&amp;YEAR(TODAY()),"Borrar")),"No aplica")</f>
        <v>No Aplica</v>
      </c>
      <c r="AC3245" t="str">
        <f ca="1">+IFERROR(IF(Tabla2[[#This Row],[FECHA INICIO DE LABORES EN OBRA]]="","No Aplica",IF(AND(MONTH(Tabla2[[#This Row],[FECHA INICIO DE LABORES EN OBRA]])=MONTH(TODAY()-30),YEAR(Tabla2[[#This Row],[FECHA INICIO DE LABORES EN OBRA]])=YEAR(TODAY())),MONTH(TODAY()-30)&amp;"-"&amp;YEAR(TODAY()),"No Aplica")),"No Aplica")</f>
        <v>No Aplica</v>
      </c>
    </row>
    <row r="3246" spans="1:29" x14ac:dyDescent="0.25">
      <c r="A3246" s="2" t="s">
        <v>9248</v>
      </c>
      <c r="B3246" s="3" t="s">
        <v>67</v>
      </c>
      <c r="C3246" s="3" t="s">
        <v>67</v>
      </c>
      <c r="D3246" s="3" t="s">
        <v>12498</v>
      </c>
      <c r="E3246" s="3" t="s">
        <v>12499</v>
      </c>
      <c r="F3246" s="36">
        <v>31976</v>
      </c>
      <c r="G3246" s="3"/>
      <c r="H3246" s="3" t="s">
        <v>1469</v>
      </c>
      <c r="I3246" s="3" t="s">
        <v>12386</v>
      </c>
      <c r="J3246" s="3" t="s">
        <v>12500</v>
      </c>
      <c r="K3246" s="3" t="s">
        <v>36</v>
      </c>
      <c r="L3246" s="8" t="s">
        <v>9813</v>
      </c>
      <c r="M3246" s="5"/>
      <c r="N3246" s="13" t="s">
        <v>2456</v>
      </c>
      <c r="O3246" s="5">
        <v>43694</v>
      </c>
      <c r="P3246" s="8">
        <v>1</v>
      </c>
      <c r="Q3246" s="9">
        <v>4</v>
      </c>
      <c r="R3246" s="9" t="str">
        <f>IFERROR(VLOOKUP(Tabla2[[#This Row],[CONTRATISTA PRNCIPAL]],Hoja1!$L$5:$M$9,2,FALSE),"CJV")</f>
        <v>CJV</v>
      </c>
      <c r="S3246" s="9" t="str">
        <f>IF(Tabla2[[#This Row],[EMPRESA]]=Tabla2[[#This Row],[CONTRATISTA PRNCIPAL]],"Principal","Secundaria")</f>
        <v>Principal</v>
      </c>
      <c r="T3246" s="10">
        <f>IFERROR(1/COUNTIF(Tabla2[CONTRATISTA PRNCIPAL],Tabla2[[#This Row],[CONTRATISTA PRNCIPAL]]),0)</f>
        <v>6.41025641025641E-3</v>
      </c>
      <c r="U3246" s="33">
        <f ca="1">IF(((TODAY()-Tabla2[[#This Row],[FECHA NACIMIENTO]])/365)&lt;18,"Corregir", IF(((TODAY()-Tabla2[[#This Row],[FECHA NACIMIENTO]])/365)&gt;80, "Corregir",ROUNDDOWN(((TODAY()-Tabla2[[#This Row],[FECHA NACIMIENTO]])/365),0)))</f>
        <v>36</v>
      </c>
      <c r="V324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246" s="34" t="str">
        <f ca="1">+IF(Tabla2[[#This Row],[Edad]]="Corregir","Corregir","Ok")</f>
        <v>Ok</v>
      </c>
      <c r="X3246" s="10" t="str">
        <f>+IFERROR(VLOOKUP(Tabla2[[#This Row],[DISTRITO SEGÚN DNI]],Hoja1!$A$2:$B$55,2,FALSE),"No")</f>
        <v>SANTA ANITA</v>
      </c>
      <c r="Y3246" s="10" t="str">
        <f>IF(OR(LOWER(Tabla2[[#This Row],[GENERO]])="masculino", LOWER(Tabla2[[#This Row],[GENERO]])="femenino"),"OK","Corregir")</f>
        <v>OK</v>
      </c>
      <c r="Z3246" s="10" t="str">
        <f>+IF(Tabla2[[#This Row],[Nro. DNI / CE]]="","Corregir",IF(LEN(Tabla2[[#This Row],[Nro. DNI / CE]])&gt;=8,"OK","Corregir"))</f>
        <v>OK</v>
      </c>
      <c r="AA3246" s="10">
        <f>COUNTIF(Tabla2[APELLIDOS Y NOMBRES],Tabla2[[#This Row],[APELLIDOS Y NOMBRES]])</f>
        <v>1</v>
      </c>
      <c r="AB3246" t="str">
        <f ca="1">+IFERROR(IF(Tabla2[[#This Row],[FECHA CESE/BAJA]]="","No Aplica",IF(AND(MONTH(Tabla2[[#This Row],[FECHA CESE/BAJA]])=MONTH(TODAY()-30),YEAR(Tabla2[[#This Row],[FECHA CESE/BAJA]])=YEAR(TODAY())),MONTH(TODAY()-30)&amp;"-"&amp;YEAR(TODAY()),"Borrar")),"No aplica")</f>
        <v>No Aplica</v>
      </c>
      <c r="AC3246" t="str">
        <f ca="1">+IFERROR(IF(Tabla2[[#This Row],[FECHA INICIO DE LABORES EN OBRA]]="","No Aplica",IF(AND(MONTH(Tabla2[[#This Row],[FECHA INICIO DE LABORES EN OBRA]])=MONTH(TODAY()-30),YEAR(Tabla2[[#This Row],[FECHA INICIO DE LABORES EN OBRA]])=YEAR(TODAY())),MONTH(TODAY()-30)&amp;"-"&amp;YEAR(TODAY()),"No Aplica")),"No Aplica")</f>
        <v>No Aplica</v>
      </c>
    </row>
    <row r="3247" spans="1:29" x14ac:dyDescent="0.25">
      <c r="A3247" s="2" t="s">
        <v>9248</v>
      </c>
      <c r="B3247" s="3" t="s">
        <v>67</v>
      </c>
      <c r="C3247" s="3" t="s">
        <v>67</v>
      </c>
      <c r="D3247" s="3">
        <v>47197208</v>
      </c>
      <c r="E3247" s="3" t="s">
        <v>7344</v>
      </c>
      <c r="F3247" s="36">
        <v>33489</v>
      </c>
      <c r="G3247" s="3"/>
      <c r="H3247" s="3" t="s">
        <v>1469</v>
      </c>
      <c r="I3247" s="3" t="s">
        <v>7343</v>
      </c>
      <c r="J3247" s="3" t="s">
        <v>12501</v>
      </c>
      <c r="K3247" s="3" t="s">
        <v>1363</v>
      </c>
      <c r="L3247" s="8" t="s">
        <v>9813</v>
      </c>
      <c r="M3247" s="5"/>
      <c r="N3247" s="13" t="s">
        <v>2456</v>
      </c>
      <c r="O3247" s="5">
        <v>44740</v>
      </c>
      <c r="P3247" s="8">
        <v>1</v>
      </c>
      <c r="Q3247" s="9">
        <v>4</v>
      </c>
      <c r="R3247" s="9" t="str">
        <f>IFERROR(VLOOKUP(Tabla2[[#This Row],[CONTRATISTA PRNCIPAL]],Hoja1!$L$5:$M$9,2,FALSE),"CJV")</f>
        <v>CJV</v>
      </c>
      <c r="S3247" s="9" t="str">
        <f>IF(Tabla2[[#This Row],[EMPRESA]]=Tabla2[[#This Row],[CONTRATISTA PRNCIPAL]],"Principal","Secundaria")</f>
        <v>Principal</v>
      </c>
      <c r="T3247" s="10">
        <f>IFERROR(1/COUNTIF(Tabla2[CONTRATISTA PRNCIPAL],Tabla2[[#This Row],[CONTRATISTA PRNCIPAL]]),0)</f>
        <v>6.41025641025641E-3</v>
      </c>
      <c r="U3247" s="33">
        <f ca="1">IF(((TODAY()-Tabla2[[#This Row],[FECHA NACIMIENTO]])/365)&lt;18,"Corregir", IF(((TODAY()-Tabla2[[#This Row],[FECHA NACIMIENTO]])/365)&gt;80, "Corregir",ROUNDDOWN(((TODAY()-Tabla2[[#This Row],[FECHA NACIMIENTO]])/365),0)))</f>
        <v>32</v>
      </c>
      <c r="V324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247" s="34" t="str">
        <f ca="1">+IF(Tabla2[[#This Row],[Edad]]="Corregir","Corregir","Ok")</f>
        <v>Ok</v>
      </c>
      <c r="X3247" s="10" t="str">
        <f>+IFERROR(VLOOKUP(Tabla2[[#This Row],[DISTRITO SEGÚN DNI]],Hoja1!$A$2:$B$55,2,FALSE),"No")</f>
        <v>No</v>
      </c>
      <c r="Y3247" s="10" t="str">
        <f>IF(OR(LOWER(Tabla2[[#This Row],[GENERO]])="masculino", LOWER(Tabla2[[#This Row],[GENERO]])="femenino"),"OK","Corregir")</f>
        <v>OK</v>
      </c>
      <c r="Z3247" s="10" t="str">
        <f>+IF(Tabla2[[#This Row],[Nro. DNI / CE]]="","Corregir",IF(LEN(Tabla2[[#This Row],[Nro. DNI / CE]])&gt;=8,"OK","Corregir"))</f>
        <v>OK</v>
      </c>
      <c r="AA3247" s="10">
        <f>COUNTIF(Tabla2[APELLIDOS Y NOMBRES],Tabla2[[#This Row],[APELLIDOS Y NOMBRES]])</f>
        <v>1</v>
      </c>
      <c r="AB3247" t="str">
        <f ca="1">+IFERROR(IF(Tabla2[[#This Row],[FECHA CESE/BAJA]]="","No Aplica",IF(AND(MONTH(Tabla2[[#This Row],[FECHA CESE/BAJA]])=MONTH(TODAY()-30),YEAR(Tabla2[[#This Row],[FECHA CESE/BAJA]])=YEAR(TODAY())),MONTH(TODAY()-30)&amp;"-"&amp;YEAR(TODAY()),"Borrar")),"No aplica")</f>
        <v>No Aplica</v>
      </c>
      <c r="AC3247" t="str">
        <f ca="1">+IFERROR(IF(Tabla2[[#This Row],[FECHA INICIO DE LABORES EN OBRA]]="","No Aplica",IF(AND(MONTH(Tabla2[[#This Row],[FECHA INICIO DE LABORES EN OBRA]])=MONTH(TODAY()-30),YEAR(Tabla2[[#This Row],[FECHA INICIO DE LABORES EN OBRA]])=YEAR(TODAY())),MONTH(TODAY()-30)&amp;"-"&amp;YEAR(TODAY()),"No Aplica")),"No Aplica")</f>
        <v>No Aplica</v>
      </c>
    </row>
    <row r="3248" spans="1:29" x14ac:dyDescent="0.25">
      <c r="A3248" s="2" t="s">
        <v>9248</v>
      </c>
      <c r="B3248" s="3" t="s">
        <v>67</v>
      </c>
      <c r="C3248" s="3" t="s">
        <v>67</v>
      </c>
      <c r="D3248" s="3" t="s">
        <v>7345</v>
      </c>
      <c r="E3248" s="3" t="s">
        <v>7346</v>
      </c>
      <c r="F3248" s="36">
        <v>29846</v>
      </c>
      <c r="G3248" s="3"/>
      <c r="H3248" s="3" t="s">
        <v>1469</v>
      </c>
      <c r="I3248" s="3" t="s">
        <v>6070</v>
      </c>
      <c r="J3248" s="3" t="s">
        <v>12502</v>
      </c>
      <c r="K3248" s="3" t="s">
        <v>1467</v>
      </c>
      <c r="L3248" s="8" t="s">
        <v>9813</v>
      </c>
      <c r="M3248" s="5"/>
      <c r="N3248" s="13" t="s">
        <v>2456</v>
      </c>
      <c r="O3248" s="5">
        <v>43696</v>
      </c>
      <c r="P3248" s="8">
        <v>1</v>
      </c>
      <c r="Q3248" s="9">
        <v>4</v>
      </c>
      <c r="R3248" s="9" t="str">
        <f>IFERROR(VLOOKUP(Tabla2[[#This Row],[CONTRATISTA PRNCIPAL]],Hoja1!$L$5:$M$9,2,FALSE),"CJV")</f>
        <v>CJV</v>
      </c>
      <c r="S3248" s="9" t="str">
        <f>IF(Tabla2[[#This Row],[EMPRESA]]=Tabla2[[#This Row],[CONTRATISTA PRNCIPAL]],"Principal","Secundaria")</f>
        <v>Principal</v>
      </c>
      <c r="T3248" s="10">
        <f>IFERROR(1/COUNTIF(Tabla2[CONTRATISTA PRNCIPAL],Tabla2[[#This Row],[CONTRATISTA PRNCIPAL]]),0)</f>
        <v>6.41025641025641E-3</v>
      </c>
      <c r="U3248" s="33">
        <f ca="1">IF(((TODAY()-Tabla2[[#This Row],[FECHA NACIMIENTO]])/365)&lt;18,"Corregir", IF(((TODAY()-Tabla2[[#This Row],[FECHA NACIMIENTO]])/365)&gt;80, "Corregir",ROUNDDOWN(((TODAY()-Tabla2[[#This Row],[FECHA NACIMIENTO]])/365),0)))</f>
        <v>42</v>
      </c>
      <c r="V324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248" s="34" t="str">
        <f ca="1">+IF(Tabla2[[#This Row],[Edad]]="Corregir","Corregir","Ok")</f>
        <v>Ok</v>
      </c>
      <c r="X3248" s="10" t="str">
        <f>+IFERROR(VLOOKUP(Tabla2[[#This Row],[DISTRITO SEGÚN DNI]],Hoja1!$A$2:$B$55,2,FALSE),"No")</f>
        <v>No</v>
      </c>
      <c r="Y3248" s="10" t="str">
        <f>IF(OR(LOWER(Tabla2[[#This Row],[GENERO]])="masculino", LOWER(Tabla2[[#This Row],[GENERO]])="femenino"),"OK","Corregir")</f>
        <v>OK</v>
      </c>
      <c r="Z3248" s="10" t="str">
        <f>+IF(Tabla2[[#This Row],[Nro. DNI / CE]]="","Corregir",IF(LEN(Tabla2[[#This Row],[Nro. DNI / CE]])&gt;=8,"OK","Corregir"))</f>
        <v>OK</v>
      </c>
      <c r="AA3248" s="10">
        <f>COUNTIF(Tabla2[APELLIDOS Y NOMBRES],Tabla2[[#This Row],[APELLIDOS Y NOMBRES]])</f>
        <v>1</v>
      </c>
      <c r="AB3248" t="str">
        <f ca="1">+IFERROR(IF(Tabla2[[#This Row],[FECHA CESE/BAJA]]="","No Aplica",IF(AND(MONTH(Tabla2[[#This Row],[FECHA CESE/BAJA]])=MONTH(TODAY()-30),YEAR(Tabla2[[#This Row],[FECHA CESE/BAJA]])=YEAR(TODAY())),MONTH(TODAY()-30)&amp;"-"&amp;YEAR(TODAY()),"Borrar")),"No aplica")</f>
        <v>No Aplica</v>
      </c>
      <c r="AC3248" t="str">
        <f ca="1">+IFERROR(IF(Tabla2[[#This Row],[FECHA INICIO DE LABORES EN OBRA]]="","No Aplica",IF(AND(MONTH(Tabla2[[#This Row],[FECHA INICIO DE LABORES EN OBRA]])=MONTH(TODAY()-30),YEAR(Tabla2[[#This Row],[FECHA INICIO DE LABORES EN OBRA]])=YEAR(TODAY())),MONTH(TODAY()-30)&amp;"-"&amp;YEAR(TODAY()),"No Aplica")),"No Aplica")</f>
        <v>No Aplica</v>
      </c>
    </row>
    <row r="3249" spans="1:29" x14ac:dyDescent="0.25">
      <c r="A3249" s="2" t="s">
        <v>9248</v>
      </c>
      <c r="B3249" s="3" t="s">
        <v>67</v>
      </c>
      <c r="C3249" s="3" t="s">
        <v>67</v>
      </c>
      <c r="D3249" s="3" t="s">
        <v>7347</v>
      </c>
      <c r="E3249" s="3" t="s">
        <v>7348</v>
      </c>
      <c r="F3249" s="36">
        <v>33003</v>
      </c>
      <c r="G3249" s="3"/>
      <c r="H3249" s="3" t="s">
        <v>1469</v>
      </c>
      <c r="I3249" s="3" t="s">
        <v>4504</v>
      </c>
      <c r="J3249" s="3" t="s">
        <v>12503</v>
      </c>
      <c r="K3249" s="3" t="s">
        <v>1467</v>
      </c>
      <c r="L3249" s="8" t="s">
        <v>9813</v>
      </c>
      <c r="M3249" s="5"/>
      <c r="N3249" s="13" t="s">
        <v>2456</v>
      </c>
      <c r="O3249" s="5">
        <v>43524</v>
      </c>
      <c r="P3249" s="8">
        <v>1</v>
      </c>
      <c r="Q3249" s="9">
        <v>4</v>
      </c>
      <c r="R3249" s="9" t="str">
        <f>IFERROR(VLOOKUP(Tabla2[[#This Row],[CONTRATISTA PRNCIPAL]],Hoja1!$L$5:$M$9,2,FALSE),"CJV")</f>
        <v>CJV</v>
      </c>
      <c r="S3249" s="9" t="str">
        <f>IF(Tabla2[[#This Row],[EMPRESA]]=Tabla2[[#This Row],[CONTRATISTA PRNCIPAL]],"Principal","Secundaria")</f>
        <v>Principal</v>
      </c>
      <c r="T3249" s="10">
        <f>IFERROR(1/COUNTIF(Tabla2[CONTRATISTA PRNCIPAL],Tabla2[[#This Row],[CONTRATISTA PRNCIPAL]]),0)</f>
        <v>6.41025641025641E-3</v>
      </c>
      <c r="U3249" s="33">
        <f ca="1">IF(((TODAY()-Tabla2[[#This Row],[FECHA NACIMIENTO]])/365)&lt;18,"Corregir", IF(((TODAY()-Tabla2[[#This Row],[FECHA NACIMIENTO]])/365)&gt;80, "Corregir",ROUNDDOWN(((TODAY()-Tabla2[[#This Row],[FECHA NACIMIENTO]])/365),0)))</f>
        <v>33</v>
      </c>
      <c r="V324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249" s="34" t="str">
        <f ca="1">+IF(Tabla2[[#This Row],[Edad]]="Corregir","Corregir","Ok")</f>
        <v>Ok</v>
      </c>
      <c r="X3249" s="10" t="str">
        <f>+IFERROR(VLOOKUP(Tabla2[[#This Row],[DISTRITO SEGÚN DNI]],Hoja1!$A$2:$B$55,2,FALSE),"No")</f>
        <v>No</v>
      </c>
      <c r="Y3249" s="10" t="str">
        <f>IF(OR(LOWER(Tabla2[[#This Row],[GENERO]])="masculino", LOWER(Tabla2[[#This Row],[GENERO]])="femenino"),"OK","Corregir")</f>
        <v>OK</v>
      </c>
      <c r="Z3249" s="10" t="str">
        <f>+IF(Tabla2[[#This Row],[Nro. DNI / CE]]="","Corregir",IF(LEN(Tabla2[[#This Row],[Nro. DNI / CE]])&gt;=8,"OK","Corregir"))</f>
        <v>OK</v>
      </c>
      <c r="AA3249" s="10">
        <f>COUNTIF(Tabla2[APELLIDOS Y NOMBRES],Tabla2[[#This Row],[APELLIDOS Y NOMBRES]])</f>
        <v>1</v>
      </c>
      <c r="AB3249" t="str">
        <f ca="1">+IFERROR(IF(Tabla2[[#This Row],[FECHA CESE/BAJA]]="","No Aplica",IF(AND(MONTH(Tabla2[[#This Row],[FECHA CESE/BAJA]])=MONTH(TODAY()-30),YEAR(Tabla2[[#This Row],[FECHA CESE/BAJA]])=YEAR(TODAY())),MONTH(TODAY()-30)&amp;"-"&amp;YEAR(TODAY()),"Borrar")),"No aplica")</f>
        <v>No Aplica</v>
      </c>
      <c r="AC3249" t="str">
        <f ca="1">+IFERROR(IF(Tabla2[[#This Row],[FECHA INICIO DE LABORES EN OBRA]]="","No Aplica",IF(AND(MONTH(Tabla2[[#This Row],[FECHA INICIO DE LABORES EN OBRA]])=MONTH(TODAY()-30),YEAR(Tabla2[[#This Row],[FECHA INICIO DE LABORES EN OBRA]])=YEAR(TODAY())),MONTH(TODAY()-30)&amp;"-"&amp;YEAR(TODAY()),"No Aplica")),"No Aplica")</f>
        <v>No Aplica</v>
      </c>
    </row>
    <row r="3250" spans="1:29" x14ac:dyDescent="0.25">
      <c r="A3250" s="2" t="s">
        <v>9248</v>
      </c>
      <c r="B3250" s="3" t="s">
        <v>67</v>
      </c>
      <c r="C3250" s="3" t="s">
        <v>67</v>
      </c>
      <c r="D3250" s="3" t="s">
        <v>7349</v>
      </c>
      <c r="E3250" s="3" t="s">
        <v>7350</v>
      </c>
      <c r="F3250" s="36">
        <v>31474</v>
      </c>
      <c r="G3250" s="3"/>
      <c r="H3250" s="3" t="s">
        <v>1469</v>
      </c>
      <c r="I3250" s="3" t="s">
        <v>7342</v>
      </c>
      <c r="J3250" s="3" t="s">
        <v>12504</v>
      </c>
      <c r="K3250" s="3" t="s">
        <v>1467</v>
      </c>
      <c r="L3250" s="8" t="s">
        <v>9813</v>
      </c>
      <c r="M3250" s="5"/>
      <c r="N3250" s="13" t="s">
        <v>2456</v>
      </c>
      <c r="O3250" s="5">
        <v>44750</v>
      </c>
      <c r="P3250" s="8">
        <v>1</v>
      </c>
      <c r="Q3250" s="9">
        <v>4</v>
      </c>
      <c r="R3250" s="9" t="str">
        <f>IFERROR(VLOOKUP(Tabla2[[#This Row],[CONTRATISTA PRNCIPAL]],Hoja1!$L$5:$M$9,2,FALSE),"CJV")</f>
        <v>CJV</v>
      </c>
      <c r="S3250" s="9" t="str">
        <f>IF(Tabla2[[#This Row],[EMPRESA]]=Tabla2[[#This Row],[CONTRATISTA PRNCIPAL]],"Principal","Secundaria")</f>
        <v>Principal</v>
      </c>
      <c r="T3250" s="10">
        <f>IFERROR(1/COUNTIF(Tabla2[CONTRATISTA PRNCIPAL],Tabla2[[#This Row],[CONTRATISTA PRNCIPAL]]),0)</f>
        <v>6.41025641025641E-3</v>
      </c>
      <c r="U3250" s="33">
        <f ca="1">IF(((TODAY()-Tabla2[[#This Row],[FECHA NACIMIENTO]])/365)&lt;18,"Corregir", IF(((TODAY()-Tabla2[[#This Row],[FECHA NACIMIENTO]])/365)&gt;80, "Corregir",ROUNDDOWN(((TODAY()-Tabla2[[#This Row],[FECHA NACIMIENTO]])/365),0)))</f>
        <v>37</v>
      </c>
      <c r="V325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250" s="34" t="str">
        <f ca="1">+IF(Tabla2[[#This Row],[Edad]]="Corregir","Corregir","Ok")</f>
        <v>Ok</v>
      </c>
      <c r="X3250" s="10" t="str">
        <f>+IFERROR(VLOOKUP(Tabla2[[#This Row],[DISTRITO SEGÚN DNI]],Hoja1!$A$2:$B$55,2,FALSE),"No")</f>
        <v>No</v>
      </c>
      <c r="Y3250" s="10" t="str">
        <f>IF(OR(LOWER(Tabla2[[#This Row],[GENERO]])="masculino", LOWER(Tabla2[[#This Row],[GENERO]])="femenino"),"OK","Corregir")</f>
        <v>OK</v>
      </c>
      <c r="Z3250" s="10" t="str">
        <f>+IF(Tabla2[[#This Row],[Nro. DNI / CE]]="","Corregir",IF(LEN(Tabla2[[#This Row],[Nro. DNI / CE]])&gt;=8,"OK","Corregir"))</f>
        <v>OK</v>
      </c>
      <c r="AA3250" s="10">
        <f>COUNTIF(Tabla2[APELLIDOS Y NOMBRES],Tabla2[[#This Row],[APELLIDOS Y NOMBRES]])</f>
        <v>1</v>
      </c>
      <c r="AB3250" t="str">
        <f ca="1">+IFERROR(IF(Tabla2[[#This Row],[FECHA CESE/BAJA]]="","No Aplica",IF(AND(MONTH(Tabla2[[#This Row],[FECHA CESE/BAJA]])=MONTH(TODAY()-30),YEAR(Tabla2[[#This Row],[FECHA CESE/BAJA]])=YEAR(TODAY())),MONTH(TODAY()-30)&amp;"-"&amp;YEAR(TODAY()),"Borrar")),"No aplica")</f>
        <v>No Aplica</v>
      </c>
      <c r="AC3250" t="str">
        <f ca="1">+IFERROR(IF(Tabla2[[#This Row],[FECHA INICIO DE LABORES EN OBRA]]="","No Aplica",IF(AND(MONTH(Tabla2[[#This Row],[FECHA INICIO DE LABORES EN OBRA]])=MONTH(TODAY()-30),YEAR(Tabla2[[#This Row],[FECHA INICIO DE LABORES EN OBRA]])=YEAR(TODAY())),MONTH(TODAY()-30)&amp;"-"&amp;YEAR(TODAY()),"No Aplica")),"No Aplica")</f>
        <v>No Aplica</v>
      </c>
    </row>
    <row r="3251" spans="1:29" x14ac:dyDescent="0.25">
      <c r="A3251" s="2" t="s">
        <v>9248</v>
      </c>
      <c r="B3251" s="3" t="s">
        <v>67</v>
      </c>
      <c r="C3251" s="3" t="s">
        <v>67</v>
      </c>
      <c r="D3251" s="3" t="s">
        <v>12505</v>
      </c>
      <c r="E3251" s="3" t="s">
        <v>12506</v>
      </c>
      <c r="F3251" s="36">
        <v>34333</v>
      </c>
      <c r="G3251" s="3"/>
      <c r="H3251" s="3" t="s">
        <v>1469</v>
      </c>
      <c r="I3251" s="3" t="s">
        <v>7343</v>
      </c>
      <c r="J3251" s="3" t="s">
        <v>12507</v>
      </c>
      <c r="K3251" s="3" t="s">
        <v>1164</v>
      </c>
      <c r="L3251" s="8" t="s">
        <v>9813</v>
      </c>
      <c r="M3251" s="5"/>
      <c r="N3251" s="13" t="s">
        <v>2456</v>
      </c>
      <c r="O3251" s="5">
        <v>45013</v>
      </c>
      <c r="P3251" s="8">
        <v>1</v>
      </c>
      <c r="Q3251" s="9">
        <v>4</v>
      </c>
      <c r="R3251" s="9" t="str">
        <f>IFERROR(VLOOKUP(Tabla2[[#This Row],[CONTRATISTA PRNCIPAL]],Hoja1!$L$5:$M$9,2,FALSE),"CJV")</f>
        <v>CJV</v>
      </c>
      <c r="S3251" s="9" t="str">
        <f>IF(Tabla2[[#This Row],[EMPRESA]]=Tabla2[[#This Row],[CONTRATISTA PRNCIPAL]],"Principal","Secundaria")</f>
        <v>Principal</v>
      </c>
      <c r="T3251" s="10">
        <f>IFERROR(1/COUNTIF(Tabla2[CONTRATISTA PRNCIPAL],Tabla2[[#This Row],[CONTRATISTA PRNCIPAL]]),0)</f>
        <v>6.41025641025641E-3</v>
      </c>
      <c r="U3251" s="33">
        <f ca="1">IF(((TODAY()-Tabla2[[#This Row],[FECHA NACIMIENTO]])/365)&lt;18,"Corregir", IF(((TODAY()-Tabla2[[#This Row],[FECHA NACIMIENTO]])/365)&gt;80, "Corregir",ROUNDDOWN(((TODAY()-Tabla2[[#This Row],[FECHA NACIMIENTO]])/365),0)))</f>
        <v>29</v>
      </c>
      <c r="V325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251" s="34" t="str">
        <f ca="1">+IF(Tabla2[[#This Row],[Edad]]="Corregir","Corregir","Ok")</f>
        <v>Ok</v>
      </c>
      <c r="X3251" s="10" t="str">
        <f>+IFERROR(VLOOKUP(Tabla2[[#This Row],[DISTRITO SEGÚN DNI]],Hoja1!$A$2:$B$55,2,FALSE),"No")</f>
        <v>No</v>
      </c>
      <c r="Y3251" s="10" t="str">
        <f>IF(OR(LOWER(Tabla2[[#This Row],[GENERO]])="masculino", LOWER(Tabla2[[#This Row],[GENERO]])="femenino"),"OK","Corregir")</f>
        <v>OK</v>
      </c>
      <c r="Z3251" s="10" t="str">
        <f>+IF(Tabla2[[#This Row],[Nro. DNI / CE]]="","Corregir",IF(LEN(Tabla2[[#This Row],[Nro. DNI / CE]])&gt;=8,"OK","Corregir"))</f>
        <v>OK</v>
      </c>
      <c r="AA3251" s="10">
        <f>COUNTIF(Tabla2[APELLIDOS Y NOMBRES],Tabla2[[#This Row],[APELLIDOS Y NOMBRES]])</f>
        <v>1</v>
      </c>
      <c r="AB3251" t="str">
        <f ca="1">+IFERROR(IF(Tabla2[[#This Row],[FECHA CESE/BAJA]]="","No Aplica",IF(AND(MONTH(Tabla2[[#This Row],[FECHA CESE/BAJA]])=MONTH(TODAY()-30),YEAR(Tabla2[[#This Row],[FECHA CESE/BAJA]])=YEAR(TODAY())),MONTH(TODAY()-30)&amp;"-"&amp;YEAR(TODAY()),"Borrar")),"No aplica")</f>
        <v>No Aplica</v>
      </c>
      <c r="AC3251" t="str">
        <f ca="1">+IFERROR(IF(Tabla2[[#This Row],[FECHA INICIO DE LABORES EN OBRA]]="","No Aplica",IF(AND(MONTH(Tabla2[[#This Row],[FECHA INICIO DE LABORES EN OBRA]])=MONTH(TODAY()-30),YEAR(Tabla2[[#This Row],[FECHA INICIO DE LABORES EN OBRA]])=YEAR(TODAY())),MONTH(TODAY()-30)&amp;"-"&amp;YEAR(TODAY()),"No Aplica")),"No Aplica")</f>
        <v>No Aplica</v>
      </c>
    </row>
    <row r="3252" spans="1:29" x14ac:dyDescent="0.25">
      <c r="A3252" s="2" t="s">
        <v>9248</v>
      </c>
      <c r="B3252" s="3" t="s">
        <v>67</v>
      </c>
      <c r="C3252" s="3" t="s">
        <v>67</v>
      </c>
      <c r="D3252" s="3" t="s">
        <v>12508</v>
      </c>
      <c r="E3252" s="3" t="s">
        <v>12509</v>
      </c>
      <c r="F3252" s="36">
        <v>32310</v>
      </c>
      <c r="G3252" s="3"/>
      <c r="H3252" s="3" t="s">
        <v>1469</v>
      </c>
      <c r="I3252" s="3" t="s">
        <v>7343</v>
      </c>
      <c r="J3252" s="3" t="s">
        <v>12404</v>
      </c>
      <c r="K3252" s="3" t="s">
        <v>99</v>
      </c>
      <c r="L3252" s="8" t="s">
        <v>9813</v>
      </c>
      <c r="M3252" s="5"/>
      <c r="N3252" s="13" t="s">
        <v>2456</v>
      </c>
      <c r="O3252" s="5">
        <v>44896</v>
      </c>
      <c r="P3252" s="8">
        <v>1</v>
      </c>
      <c r="Q3252" s="9">
        <v>4</v>
      </c>
      <c r="R3252" s="9" t="str">
        <f>IFERROR(VLOOKUP(Tabla2[[#This Row],[CONTRATISTA PRNCIPAL]],Hoja1!$L$5:$M$9,2,FALSE),"CJV")</f>
        <v>CJV</v>
      </c>
      <c r="S3252" s="9" t="str">
        <f>IF(Tabla2[[#This Row],[EMPRESA]]=Tabla2[[#This Row],[CONTRATISTA PRNCIPAL]],"Principal","Secundaria")</f>
        <v>Principal</v>
      </c>
      <c r="T3252" s="10">
        <f>IFERROR(1/COUNTIF(Tabla2[CONTRATISTA PRNCIPAL],Tabla2[[#This Row],[CONTRATISTA PRNCIPAL]]),0)</f>
        <v>6.41025641025641E-3</v>
      </c>
      <c r="U3252" s="33">
        <f ca="1">IF(((TODAY()-Tabla2[[#This Row],[FECHA NACIMIENTO]])/365)&lt;18,"Corregir", IF(((TODAY()-Tabla2[[#This Row],[FECHA NACIMIENTO]])/365)&gt;80, "Corregir",ROUNDDOWN(((TODAY()-Tabla2[[#This Row],[FECHA NACIMIENTO]])/365),0)))</f>
        <v>35</v>
      </c>
      <c r="V325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252" s="34" t="str">
        <f ca="1">+IF(Tabla2[[#This Row],[Edad]]="Corregir","Corregir","Ok")</f>
        <v>Ok</v>
      </c>
      <c r="X3252" s="10" t="str">
        <f>+IFERROR(VLOOKUP(Tabla2[[#This Row],[DISTRITO SEGÚN DNI]],Hoja1!$A$2:$B$55,2,FALSE),"No")</f>
        <v>LA VICTORIA</v>
      </c>
      <c r="Y3252" s="10" t="str">
        <f>IF(OR(LOWER(Tabla2[[#This Row],[GENERO]])="masculino", LOWER(Tabla2[[#This Row],[GENERO]])="femenino"),"OK","Corregir")</f>
        <v>OK</v>
      </c>
      <c r="Z3252" s="10" t="str">
        <f>+IF(Tabla2[[#This Row],[Nro. DNI / CE]]="","Corregir",IF(LEN(Tabla2[[#This Row],[Nro. DNI / CE]])&gt;=8,"OK","Corregir"))</f>
        <v>OK</v>
      </c>
      <c r="AA3252" s="10">
        <f>COUNTIF(Tabla2[APELLIDOS Y NOMBRES],Tabla2[[#This Row],[APELLIDOS Y NOMBRES]])</f>
        <v>1</v>
      </c>
      <c r="AB3252" t="str">
        <f ca="1">+IFERROR(IF(Tabla2[[#This Row],[FECHA CESE/BAJA]]="","No Aplica",IF(AND(MONTH(Tabla2[[#This Row],[FECHA CESE/BAJA]])=MONTH(TODAY()-30),YEAR(Tabla2[[#This Row],[FECHA CESE/BAJA]])=YEAR(TODAY())),MONTH(TODAY()-30)&amp;"-"&amp;YEAR(TODAY()),"Borrar")),"No aplica")</f>
        <v>No Aplica</v>
      </c>
      <c r="AC3252" t="str">
        <f ca="1">+IFERROR(IF(Tabla2[[#This Row],[FECHA INICIO DE LABORES EN OBRA]]="","No Aplica",IF(AND(MONTH(Tabla2[[#This Row],[FECHA INICIO DE LABORES EN OBRA]])=MONTH(TODAY()-30),YEAR(Tabla2[[#This Row],[FECHA INICIO DE LABORES EN OBRA]])=YEAR(TODAY())),MONTH(TODAY()-30)&amp;"-"&amp;YEAR(TODAY()),"No Aplica")),"No Aplica")</f>
        <v>No Aplica</v>
      </c>
    </row>
    <row r="3253" spans="1:29" x14ac:dyDescent="0.25">
      <c r="A3253" s="2" t="s">
        <v>9248</v>
      </c>
      <c r="B3253" s="3" t="s">
        <v>67</v>
      </c>
      <c r="C3253" s="3" t="s">
        <v>67</v>
      </c>
      <c r="D3253" s="3" t="s">
        <v>7352</v>
      </c>
      <c r="E3253" s="3" t="s">
        <v>7353</v>
      </c>
      <c r="F3253" s="36">
        <v>34919</v>
      </c>
      <c r="G3253" s="3"/>
      <c r="H3253" s="3" t="s">
        <v>9250</v>
      </c>
      <c r="I3253" s="3" t="s">
        <v>4504</v>
      </c>
      <c r="J3253" s="3" t="s">
        <v>12510</v>
      </c>
      <c r="K3253" s="3" t="s">
        <v>1139</v>
      </c>
      <c r="L3253" s="8" t="s">
        <v>9813</v>
      </c>
      <c r="M3253" s="5"/>
      <c r="N3253" s="13" t="s">
        <v>2456</v>
      </c>
      <c r="O3253" s="5">
        <v>42590</v>
      </c>
      <c r="P3253" s="8">
        <v>1</v>
      </c>
      <c r="Q3253" s="9">
        <v>4</v>
      </c>
      <c r="R3253" s="9" t="str">
        <f>IFERROR(VLOOKUP(Tabla2[[#This Row],[CONTRATISTA PRNCIPAL]],Hoja1!$L$5:$M$9,2,FALSE),"CJV")</f>
        <v>CJV</v>
      </c>
      <c r="S3253" s="9" t="str">
        <f>IF(Tabla2[[#This Row],[EMPRESA]]=Tabla2[[#This Row],[CONTRATISTA PRNCIPAL]],"Principal","Secundaria")</f>
        <v>Principal</v>
      </c>
      <c r="T3253" s="10">
        <f>IFERROR(1/COUNTIF(Tabla2[CONTRATISTA PRNCIPAL],Tabla2[[#This Row],[CONTRATISTA PRNCIPAL]]),0)</f>
        <v>6.41025641025641E-3</v>
      </c>
      <c r="U3253" s="33">
        <f ca="1">IF(((TODAY()-Tabla2[[#This Row],[FECHA NACIMIENTO]])/365)&lt;18,"Corregir", IF(((TODAY()-Tabla2[[#This Row],[FECHA NACIMIENTO]])/365)&gt;80, "Corregir",ROUNDDOWN(((TODAY()-Tabla2[[#This Row],[FECHA NACIMIENTO]])/365),0)))</f>
        <v>28</v>
      </c>
      <c r="V325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253" s="34" t="str">
        <f ca="1">+IF(Tabla2[[#This Row],[Edad]]="Corregir","Corregir","Ok")</f>
        <v>Ok</v>
      </c>
      <c r="X3253" s="10" t="str">
        <f>+IFERROR(VLOOKUP(Tabla2[[#This Row],[DISTRITO SEGÚN DNI]],Hoja1!$A$2:$B$55,2,FALSE),"No")</f>
        <v>No</v>
      </c>
      <c r="Y3253" s="10" t="str">
        <f>IF(OR(LOWER(Tabla2[[#This Row],[GENERO]])="masculino", LOWER(Tabla2[[#This Row],[GENERO]])="femenino"),"OK","Corregir")</f>
        <v>OK</v>
      </c>
      <c r="Z3253" s="10" t="str">
        <f>+IF(Tabla2[[#This Row],[Nro. DNI / CE]]="","Corregir",IF(LEN(Tabla2[[#This Row],[Nro. DNI / CE]])&gt;=8,"OK","Corregir"))</f>
        <v>OK</v>
      </c>
      <c r="AA3253" s="10">
        <f>COUNTIF(Tabla2[APELLIDOS Y NOMBRES],Tabla2[[#This Row],[APELLIDOS Y NOMBRES]])</f>
        <v>1</v>
      </c>
      <c r="AB3253" t="str">
        <f ca="1">+IFERROR(IF(Tabla2[[#This Row],[FECHA CESE/BAJA]]="","No Aplica",IF(AND(MONTH(Tabla2[[#This Row],[FECHA CESE/BAJA]])=MONTH(TODAY()-30),YEAR(Tabla2[[#This Row],[FECHA CESE/BAJA]])=YEAR(TODAY())),MONTH(TODAY()-30)&amp;"-"&amp;YEAR(TODAY()),"Borrar")),"No aplica")</f>
        <v>No Aplica</v>
      </c>
      <c r="AC3253" t="str">
        <f ca="1">+IFERROR(IF(Tabla2[[#This Row],[FECHA INICIO DE LABORES EN OBRA]]="","No Aplica",IF(AND(MONTH(Tabla2[[#This Row],[FECHA INICIO DE LABORES EN OBRA]])=MONTH(TODAY()-30),YEAR(Tabla2[[#This Row],[FECHA INICIO DE LABORES EN OBRA]])=YEAR(TODAY())),MONTH(TODAY()-30)&amp;"-"&amp;YEAR(TODAY()),"No Aplica")),"No Aplica")</f>
        <v>No Aplica</v>
      </c>
    </row>
    <row r="3254" spans="1:29" x14ac:dyDescent="0.25">
      <c r="A3254" s="2" t="s">
        <v>9248</v>
      </c>
      <c r="B3254" s="3" t="s">
        <v>67</v>
      </c>
      <c r="C3254" s="3" t="s">
        <v>67</v>
      </c>
      <c r="D3254" s="3" t="s">
        <v>12511</v>
      </c>
      <c r="E3254" s="3" t="s">
        <v>12512</v>
      </c>
      <c r="F3254" s="36">
        <v>33229</v>
      </c>
      <c r="G3254" s="3"/>
      <c r="H3254" s="3" t="s">
        <v>1469</v>
      </c>
      <c r="I3254" s="3" t="s">
        <v>4253</v>
      </c>
      <c r="J3254" s="3" t="s">
        <v>12411</v>
      </c>
      <c r="K3254" s="3" t="s">
        <v>1063</v>
      </c>
      <c r="L3254" s="8" t="s">
        <v>9813</v>
      </c>
      <c r="M3254" s="5"/>
      <c r="N3254" s="13" t="s">
        <v>2456</v>
      </c>
      <c r="O3254" s="5">
        <v>45078</v>
      </c>
      <c r="P3254" s="8">
        <v>1</v>
      </c>
      <c r="Q3254" s="9">
        <v>4</v>
      </c>
      <c r="R3254" s="9" t="str">
        <f>IFERROR(VLOOKUP(Tabla2[[#This Row],[CONTRATISTA PRNCIPAL]],Hoja1!$L$5:$M$9,2,FALSE),"CJV")</f>
        <v>CJV</v>
      </c>
      <c r="S3254" s="9" t="str">
        <f>IF(Tabla2[[#This Row],[EMPRESA]]=Tabla2[[#This Row],[CONTRATISTA PRNCIPAL]],"Principal","Secundaria")</f>
        <v>Principal</v>
      </c>
      <c r="T3254" s="10">
        <f>IFERROR(1/COUNTIF(Tabla2[CONTRATISTA PRNCIPAL],Tabla2[[#This Row],[CONTRATISTA PRNCIPAL]]),0)</f>
        <v>6.41025641025641E-3</v>
      </c>
      <c r="U3254" s="33">
        <f ca="1">IF(((TODAY()-Tabla2[[#This Row],[FECHA NACIMIENTO]])/365)&lt;18,"Corregir", IF(((TODAY()-Tabla2[[#This Row],[FECHA NACIMIENTO]])/365)&gt;80, "Corregir",ROUNDDOWN(((TODAY()-Tabla2[[#This Row],[FECHA NACIMIENTO]])/365),0)))</f>
        <v>32</v>
      </c>
      <c r="V325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254" s="34" t="str">
        <f ca="1">+IF(Tabla2[[#This Row],[Edad]]="Corregir","Corregir","Ok")</f>
        <v>Ok</v>
      </c>
      <c r="X3254" s="10" t="str">
        <f>+IFERROR(VLOOKUP(Tabla2[[#This Row],[DISTRITO SEGÚN DNI]],Hoja1!$A$2:$B$55,2,FALSE),"No")</f>
        <v>No</v>
      </c>
      <c r="Y3254" s="10" t="str">
        <f>IF(OR(LOWER(Tabla2[[#This Row],[GENERO]])="masculino", LOWER(Tabla2[[#This Row],[GENERO]])="femenino"),"OK","Corregir")</f>
        <v>OK</v>
      </c>
      <c r="Z3254" s="10" t="str">
        <f>+IF(Tabla2[[#This Row],[Nro. DNI / CE]]="","Corregir",IF(LEN(Tabla2[[#This Row],[Nro. DNI / CE]])&gt;=8,"OK","Corregir"))</f>
        <v>OK</v>
      </c>
      <c r="AA3254" s="10">
        <f>COUNTIF(Tabla2[APELLIDOS Y NOMBRES],Tabla2[[#This Row],[APELLIDOS Y NOMBRES]])</f>
        <v>1</v>
      </c>
      <c r="AB3254" t="str">
        <f ca="1">+IFERROR(IF(Tabla2[[#This Row],[FECHA CESE/BAJA]]="","No Aplica",IF(AND(MONTH(Tabla2[[#This Row],[FECHA CESE/BAJA]])=MONTH(TODAY()-30),YEAR(Tabla2[[#This Row],[FECHA CESE/BAJA]])=YEAR(TODAY())),MONTH(TODAY()-30)&amp;"-"&amp;YEAR(TODAY()),"Borrar")),"No aplica")</f>
        <v>No Aplica</v>
      </c>
      <c r="AC3254" t="str">
        <f ca="1">+IFERROR(IF(Tabla2[[#This Row],[FECHA INICIO DE LABORES EN OBRA]]="","No Aplica",IF(AND(MONTH(Tabla2[[#This Row],[FECHA INICIO DE LABORES EN OBRA]])=MONTH(TODAY()-30),YEAR(Tabla2[[#This Row],[FECHA INICIO DE LABORES EN OBRA]])=YEAR(TODAY())),MONTH(TODAY()-30)&amp;"-"&amp;YEAR(TODAY()),"No Aplica")),"No Aplica")</f>
        <v>No Aplica</v>
      </c>
    </row>
    <row r="3255" spans="1:29" x14ac:dyDescent="0.25">
      <c r="A3255" s="2" t="s">
        <v>9248</v>
      </c>
      <c r="B3255" s="3" t="s">
        <v>67</v>
      </c>
      <c r="C3255" s="3" t="s">
        <v>67</v>
      </c>
      <c r="D3255" s="3" t="s">
        <v>12513</v>
      </c>
      <c r="E3255" s="3" t="s">
        <v>12514</v>
      </c>
      <c r="F3255" s="36">
        <v>27381</v>
      </c>
      <c r="G3255" s="3"/>
      <c r="H3255" s="3" t="s">
        <v>12476</v>
      </c>
      <c r="I3255" s="3" t="s">
        <v>7343</v>
      </c>
      <c r="J3255" s="3" t="s">
        <v>12515</v>
      </c>
      <c r="K3255" s="3" t="s">
        <v>34</v>
      </c>
      <c r="L3255" s="8" t="s">
        <v>9813</v>
      </c>
      <c r="M3255" s="5"/>
      <c r="N3255" s="13" t="s">
        <v>2456</v>
      </c>
      <c r="O3255" s="5">
        <v>45013</v>
      </c>
      <c r="P3255" s="8">
        <v>1</v>
      </c>
      <c r="Q3255" s="9">
        <v>4</v>
      </c>
      <c r="R3255" s="9" t="str">
        <f>IFERROR(VLOOKUP(Tabla2[[#This Row],[CONTRATISTA PRNCIPAL]],Hoja1!$L$5:$M$9,2,FALSE),"CJV")</f>
        <v>CJV</v>
      </c>
      <c r="S3255" s="9" t="str">
        <f>IF(Tabla2[[#This Row],[EMPRESA]]=Tabla2[[#This Row],[CONTRATISTA PRNCIPAL]],"Principal","Secundaria")</f>
        <v>Principal</v>
      </c>
      <c r="T3255" s="10">
        <f>IFERROR(1/COUNTIF(Tabla2[CONTRATISTA PRNCIPAL],Tabla2[[#This Row],[CONTRATISTA PRNCIPAL]]),0)</f>
        <v>6.41025641025641E-3</v>
      </c>
      <c r="U3255" s="33">
        <f ca="1">IF(((TODAY()-Tabla2[[#This Row],[FECHA NACIMIENTO]])/365)&lt;18,"Corregir", IF(((TODAY()-Tabla2[[#This Row],[FECHA NACIMIENTO]])/365)&gt;80, "Corregir",ROUNDDOWN(((TODAY()-Tabla2[[#This Row],[FECHA NACIMIENTO]])/365),0)))</f>
        <v>48</v>
      </c>
      <c r="V325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255" s="34" t="str">
        <f ca="1">+IF(Tabla2[[#This Row],[Edad]]="Corregir","Corregir","Ok")</f>
        <v>Ok</v>
      </c>
      <c r="X3255" s="10" t="str">
        <f>+IFERROR(VLOOKUP(Tabla2[[#This Row],[DISTRITO SEGÚN DNI]],Hoja1!$A$2:$B$55,2,FALSE),"No")</f>
        <v>CALLAO</v>
      </c>
      <c r="Y3255" s="10" t="str">
        <f>IF(OR(LOWER(Tabla2[[#This Row],[GENERO]])="masculino", LOWER(Tabla2[[#This Row],[GENERO]])="femenino"),"OK","Corregir")</f>
        <v>OK</v>
      </c>
      <c r="Z3255" s="10" t="str">
        <f>+IF(Tabla2[[#This Row],[Nro. DNI / CE]]="","Corregir",IF(LEN(Tabla2[[#This Row],[Nro. DNI / CE]])&gt;=8,"OK","Corregir"))</f>
        <v>OK</v>
      </c>
      <c r="AA3255" s="10">
        <f>COUNTIF(Tabla2[APELLIDOS Y NOMBRES],Tabla2[[#This Row],[APELLIDOS Y NOMBRES]])</f>
        <v>1</v>
      </c>
      <c r="AB3255" t="str">
        <f ca="1">+IFERROR(IF(Tabla2[[#This Row],[FECHA CESE/BAJA]]="","No Aplica",IF(AND(MONTH(Tabla2[[#This Row],[FECHA CESE/BAJA]])=MONTH(TODAY()-30),YEAR(Tabla2[[#This Row],[FECHA CESE/BAJA]])=YEAR(TODAY())),MONTH(TODAY()-30)&amp;"-"&amp;YEAR(TODAY()),"Borrar")),"No aplica")</f>
        <v>No Aplica</v>
      </c>
      <c r="AC3255" t="str">
        <f ca="1">+IFERROR(IF(Tabla2[[#This Row],[FECHA INICIO DE LABORES EN OBRA]]="","No Aplica",IF(AND(MONTH(Tabla2[[#This Row],[FECHA INICIO DE LABORES EN OBRA]])=MONTH(TODAY()-30),YEAR(Tabla2[[#This Row],[FECHA INICIO DE LABORES EN OBRA]])=YEAR(TODAY())),MONTH(TODAY()-30)&amp;"-"&amp;YEAR(TODAY()),"No Aplica")),"No Aplica")</f>
        <v>No Aplica</v>
      </c>
    </row>
    <row r="3256" spans="1:29" x14ac:dyDescent="0.25">
      <c r="A3256" s="2" t="s">
        <v>9248</v>
      </c>
      <c r="B3256" s="3" t="s">
        <v>67</v>
      </c>
      <c r="C3256" s="3" t="s">
        <v>67</v>
      </c>
      <c r="D3256" s="3" t="s">
        <v>7354</v>
      </c>
      <c r="E3256" s="3" t="s">
        <v>12516</v>
      </c>
      <c r="F3256" s="36">
        <v>33015</v>
      </c>
      <c r="G3256" s="3"/>
      <c r="H3256" s="3" t="s">
        <v>1469</v>
      </c>
      <c r="I3256" s="3" t="s">
        <v>4504</v>
      </c>
      <c r="J3256" s="3" t="s">
        <v>12517</v>
      </c>
      <c r="K3256" s="3" t="s">
        <v>1219</v>
      </c>
      <c r="L3256" s="8" t="s">
        <v>9813</v>
      </c>
      <c r="M3256" s="5"/>
      <c r="N3256" s="13" t="s">
        <v>2456</v>
      </c>
      <c r="O3256" s="5">
        <v>44883</v>
      </c>
      <c r="P3256" s="8">
        <v>1</v>
      </c>
      <c r="Q3256" s="9">
        <v>4</v>
      </c>
      <c r="R3256" s="9" t="str">
        <f>IFERROR(VLOOKUP(Tabla2[[#This Row],[CONTRATISTA PRNCIPAL]],Hoja1!$L$5:$M$9,2,FALSE),"CJV")</f>
        <v>CJV</v>
      </c>
      <c r="S3256" s="9" t="str">
        <f>IF(Tabla2[[#This Row],[EMPRESA]]=Tabla2[[#This Row],[CONTRATISTA PRNCIPAL]],"Principal","Secundaria")</f>
        <v>Principal</v>
      </c>
      <c r="T3256" s="10">
        <f>IFERROR(1/COUNTIF(Tabla2[CONTRATISTA PRNCIPAL],Tabla2[[#This Row],[CONTRATISTA PRNCIPAL]]),0)</f>
        <v>6.41025641025641E-3</v>
      </c>
      <c r="U3256" s="33">
        <f ca="1">IF(((TODAY()-Tabla2[[#This Row],[FECHA NACIMIENTO]])/365)&lt;18,"Corregir", IF(((TODAY()-Tabla2[[#This Row],[FECHA NACIMIENTO]])/365)&gt;80, "Corregir",ROUNDDOWN(((TODAY()-Tabla2[[#This Row],[FECHA NACIMIENTO]])/365),0)))</f>
        <v>33</v>
      </c>
      <c r="V325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256" s="34" t="str">
        <f ca="1">+IF(Tabla2[[#This Row],[Edad]]="Corregir","Corregir","Ok")</f>
        <v>Ok</v>
      </c>
      <c r="X3256" s="10" t="str">
        <f>+IFERROR(VLOOKUP(Tabla2[[#This Row],[DISTRITO SEGÚN DNI]],Hoja1!$A$2:$B$55,2,FALSE),"No")</f>
        <v>No</v>
      </c>
      <c r="Y3256" s="10" t="str">
        <f>IF(OR(LOWER(Tabla2[[#This Row],[GENERO]])="masculino", LOWER(Tabla2[[#This Row],[GENERO]])="femenino"),"OK","Corregir")</f>
        <v>OK</v>
      </c>
      <c r="Z3256" s="10" t="str">
        <f>+IF(Tabla2[[#This Row],[Nro. DNI / CE]]="","Corregir",IF(LEN(Tabla2[[#This Row],[Nro. DNI / CE]])&gt;=8,"OK","Corregir"))</f>
        <v>OK</v>
      </c>
      <c r="AA3256" s="10">
        <f>COUNTIF(Tabla2[APELLIDOS Y NOMBRES],Tabla2[[#This Row],[APELLIDOS Y NOMBRES]])</f>
        <v>1</v>
      </c>
      <c r="AB3256" t="str">
        <f ca="1">+IFERROR(IF(Tabla2[[#This Row],[FECHA CESE/BAJA]]="","No Aplica",IF(AND(MONTH(Tabla2[[#This Row],[FECHA CESE/BAJA]])=MONTH(TODAY()-30),YEAR(Tabla2[[#This Row],[FECHA CESE/BAJA]])=YEAR(TODAY())),MONTH(TODAY()-30)&amp;"-"&amp;YEAR(TODAY()),"Borrar")),"No aplica")</f>
        <v>No Aplica</v>
      </c>
      <c r="AC3256" t="str">
        <f ca="1">+IFERROR(IF(Tabla2[[#This Row],[FECHA INICIO DE LABORES EN OBRA]]="","No Aplica",IF(AND(MONTH(Tabla2[[#This Row],[FECHA INICIO DE LABORES EN OBRA]])=MONTH(TODAY()-30),YEAR(Tabla2[[#This Row],[FECHA INICIO DE LABORES EN OBRA]])=YEAR(TODAY())),MONTH(TODAY()-30)&amp;"-"&amp;YEAR(TODAY()),"No Aplica")),"No Aplica")</f>
        <v>No Aplica</v>
      </c>
    </row>
    <row r="3257" spans="1:29" x14ac:dyDescent="0.25">
      <c r="A3257" s="2" t="s">
        <v>9248</v>
      </c>
      <c r="B3257" s="3" t="s">
        <v>67</v>
      </c>
      <c r="C3257" s="3" t="s">
        <v>67</v>
      </c>
      <c r="D3257" s="3" t="s">
        <v>12518</v>
      </c>
      <c r="E3257" s="3" t="s">
        <v>12519</v>
      </c>
      <c r="F3257" s="36">
        <v>26249</v>
      </c>
      <c r="G3257" s="3"/>
      <c r="H3257" s="3" t="s">
        <v>1469</v>
      </c>
      <c r="I3257" s="3" t="s">
        <v>7343</v>
      </c>
      <c r="J3257" s="3" t="s">
        <v>12520</v>
      </c>
      <c r="K3257" s="3" t="s">
        <v>99</v>
      </c>
      <c r="L3257" s="8" t="s">
        <v>9813</v>
      </c>
      <c r="M3257" s="5"/>
      <c r="N3257" s="13" t="s">
        <v>2456</v>
      </c>
      <c r="O3257" s="5">
        <v>45013</v>
      </c>
      <c r="P3257" s="8">
        <v>1</v>
      </c>
      <c r="Q3257" s="9">
        <v>4</v>
      </c>
      <c r="R3257" s="9" t="str">
        <f>IFERROR(VLOOKUP(Tabla2[[#This Row],[CONTRATISTA PRNCIPAL]],Hoja1!$L$5:$M$9,2,FALSE),"CJV")</f>
        <v>CJV</v>
      </c>
      <c r="S3257" s="9" t="str">
        <f>IF(Tabla2[[#This Row],[EMPRESA]]=Tabla2[[#This Row],[CONTRATISTA PRNCIPAL]],"Principal","Secundaria")</f>
        <v>Principal</v>
      </c>
      <c r="T3257" s="10">
        <f>IFERROR(1/COUNTIF(Tabla2[CONTRATISTA PRNCIPAL],Tabla2[[#This Row],[CONTRATISTA PRNCIPAL]]),0)</f>
        <v>6.41025641025641E-3</v>
      </c>
      <c r="U3257" s="33">
        <f ca="1">IF(((TODAY()-Tabla2[[#This Row],[FECHA NACIMIENTO]])/365)&lt;18,"Corregir", IF(((TODAY()-Tabla2[[#This Row],[FECHA NACIMIENTO]])/365)&gt;80, "Corregir",ROUNDDOWN(((TODAY()-Tabla2[[#This Row],[FECHA NACIMIENTO]])/365),0)))</f>
        <v>51</v>
      </c>
      <c r="V325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257" s="34" t="str">
        <f ca="1">+IF(Tabla2[[#This Row],[Edad]]="Corregir","Corregir","Ok")</f>
        <v>Ok</v>
      </c>
      <c r="X3257" s="10" t="str">
        <f>+IFERROR(VLOOKUP(Tabla2[[#This Row],[DISTRITO SEGÚN DNI]],Hoja1!$A$2:$B$55,2,FALSE),"No")</f>
        <v>LA VICTORIA</v>
      </c>
      <c r="Y3257" s="10" t="str">
        <f>IF(OR(LOWER(Tabla2[[#This Row],[GENERO]])="masculino", LOWER(Tabla2[[#This Row],[GENERO]])="femenino"),"OK","Corregir")</f>
        <v>OK</v>
      </c>
      <c r="Z3257" s="10" t="str">
        <f>+IF(Tabla2[[#This Row],[Nro. DNI / CE]]="","Corregir",IF(LEN(Tabla2[[#This Row],[Nro. DNI / CE]])&gt;=8,"OK","Corregir"))</f>
        <v>OK</v>
      </c>
      <c r="AA3257" s="10">
        <f>COUNTIF(Tabla2[APELLIDOS Y NOMBRES],Tabla2[[#This Row],[APELLIDOS Y NOMBRES]])</f>
        <v>1</v>
      </c>
      <c r="AB3257" t="str">
        <f ca="1">+IFERROR(IF(Tabla2[[#This Row],[FECHA CESE/BAJA]]="","No Aplica",IF(AND(MONTH(Tabla2[[#This Row],[FECHA CESE/BAJA]])=MONTH(TODAY()-30),YEAR(Tabla2[[#This Row],[FECHA CESE/BAJA]])=YEAR(TODAY())),MONTH(TODAY()-30)&amp;"-"&amp;YEAR(TODAY()),"Borrar")),"No aplica")</f>
        <v>No Aplica</v>
      </c>
      <c r="AC3257" t="str">
        <f ca="1">+IFERROR(IF(Tabla2[[#This Row],[FECHA INICIO DE LABORES EN OBRA]]="","No Aplica",IF(AND(MONTH(Tabla2[[#This Row],[FECHA INICIO DE LABORES EN OBRA]])=MONTH(TODAY()-30),YEAR(Tabla2[[#This Row],[FECHA INICIO DE LABORES EN OBRA]])=YEAR(TODAY())),MONTH(TODAY()-30)&amp;"-"&amp;YEAR(TODAY()),"No Aplica")),"No Aplica")</f>
        <v>No Aplica</v>
      </c>
    </row>
    <row r="3258" spans="1:29" x14ac:dyDescent="0.25">
      <c r="A3258" s="2" t="s">
        <v>9248</v>
      </c>
      <c r="B3258" s="3" t="s">
        <v>67</v>
      </c>
      <c r="C3258" s="3" t="s">
        <v>67</v>
      </c>
      <c r="D3258" s="3" t="s">
        <v>7373</v>
      </c>
      <c r="E3258" s="3" t="s">
        <v>7374</v>
      </c>
      <c r="F3258" s="36">
        <v>30313</v>
      </c>
      <c r="G3258" s="3"/>
      <c r="H3258" s="3" t="s">
        <v>1476</v>
      </c>
      <c r="I3258" s="3" t="s">
        <v>7343</v>
      </c>
      <c r="J3258" s="3" t="s">
        <v>12407</v>
      </c>
      <c r="K3258" s="3" t="s">
        <v>1949</v>
      </c>
      <c r="L3258" s="8" t="s">
        <v>9813</v>
      </c>
      <c r="M3258" s="5"/>
      <c r="N3258" s="13" t="s">
        <v>2456</v>
      </c>
      <c r="O3258" s="5">
        <v>44901</v>
      </c>
      <c r="P3258" s="8">
        <v>1</v>
      </c>
      <c r="Q3258" s="9">
        <v>4</v>
      </c>
      <c r="R3258" s="9" t="str">
        <f>IFERROR(VLOOKUP(Tabla2[[#This Row],[CONTRATISTA PRNCIPAL]],Hoja1!$L$5:$M$9,2,FALSE),"CJV")</f>
        <v>CJV</v>
      </c>
      <c r="S3258" s="9" t="str">
        <f>IF(Tabla2[[#This Row],[EMPRESA]]=Tabla2[[#This Row],[CONTRATISTA PRNCIPAL]],"Principal","Secundaria")</f>
        <v>Principal</v>
      </c>
      <c r="T3258" s="10">
        <f>IFERROR(1/COUNTIF(Tabla2[CONTRATISTA PRNCIPAL],Tabla2[[#This Row],[CONTRATISTA PRNCIPAL]]),0)</f>
        <v>6.41025641025641E-3</v>
      </c>
      <c r="U3258" s="33">
        <f ca="1">IF(((TODAY()-Tabla2[[#This Row],[FECHA NACIMIENTO]])/365)&lt;18,"Corregir", IF(((TODAY()-Tabla2[[#This Row],[FECHA NACIMIENTO]])/365)&gt;80, "Corregir",ROUNDDOWN(((TODAY()-Tabla2[[#This Row],[FECHA NACIMIENTO]])/365),0)))</f>
        <v>40</v>
      </c>
      <c r="V325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258" s="34" t="str">
        <f ca="1">+IF(Tabla2[[#This Row],[Edad]]="Corregir","Corregir","Ok")</f>
        <v>Ok</v>
      </c>
      <c r="X3258" s="10" t="str">
        <f>+IFERROR(VLOOKUP(Tabla2[[#This Row],[DISTRITO SEGÚN DNI]],Hoja1!$A$2:$B$55,2,FALSE),"No")</f>
        <v>No</v>
      </c>
      <c r="Y3258" s="10" t="str">
        <f>IF(OR(LOWER(Tabla2[[#This Row],[GENERO]])="masculino", LOWER(Tabla2[[#This Row],[GENERO]])="femenino"),"OK","Corregir")</f>
        <v>OK</v>
      </c>
      <c r="Z3258" s="10" t="str">
        <f>+IF(Tabla2[[#This Row],[Nro. DNI / CE]]="","Corregir",IF(LEN(Tabla2[[#This Row],[Nro. DNI / CE]])&gt;=8,"OK","Corregir"))</f>
        <v>OK</v>
      </c>
      <c r="AA3258" s="10">
        <f>COUNTIF(Tabla2[APELLIDOS Y NOMBRES],Tabla2[[#This Row],[APELLIDOS Y NOMBRES]])</f>
        <v>1</v>
      </c>
      <c r="AB3258" t="str">
        <f ca="1">+IFERROR(IF(Tabla2[[#This Row],[FECHA CESE/BAJA]]="","No Aplica",IF(AND(MONTH(Tabla2[[#This Row],[FECHA CESE/BAJA]])=MONTH(TODAY()-30),YEAR(Tabla2[[#This Row],[FECHA CESE/BAJA]])=YEAR(TODAY())),MONTH(TODAY()-30)&amp;"-"&amp;YEAR(TODAY()),"Borrar")),"No aplica")</f>
        <v>No Aplica</v>
      </c>
      <c r="AC3258" t="str">
        <f ca="1">+IFERROR(IF(Tabla2[[#This Row],[FECHA INICIO DE LABORES EN OBRA]]="","No Aplica",IF(AND(MONTH(Tabla2[[#This Row],[FECHA INICIO DE LABORES EN OBRA]])=MONTH(TODAY()-30),YEAR(Tabla2[[#This Row],[FECHA INICIO DE LABORES EN OBRA]])=YEAR(TODAY())),MONTH(TODAY()-30)&amp;"-"&amp;YEAR(TODAY()),"No Aplica")),"No Aplica")</f>
        <v>No Aplica</v>
      </c>
    </row>
    <row r="3259" spans="1:29" x14ac:dyDescent="0.25">
      <c r="A3259" s="2" t="s">
        <v>9248</v>
      </c>
      <c r="B3259" s="3" t="s">
        <v>67</v>
      </c>
      <c r="C3259" s="3" t="s">
        <v>67</v>
      </c>
      <c r="D3259" s="3" t="s">
        <v>7355</v>
      </c>
      <c r="E3259" s="3" t="s">
        <v>7356</v>
      </c>
      <c r="F3259" s="36">
        <v>28527</v>
      </c>
      <c r="G3259" s="3"/>
      <c r="H3259" s="3" t="s">
        <v>1469</v>
      </c>
      <c r="I3259" s="3" t="s">
        <v>7343</v>
      </c>
      <c r="J3259" s="3" t="s">
        <v>12446</v>
      </c>
      <c r="K3259" s="3" t="s">
        <v>12521</v>
      </c>
      <c r="L3259" s="8" t="s">
        <v>9813</v>
      </c>
      <c r="M3259" s="5"/>
      <c r="N3259" s="13" t="s">
        <v>2456</v>
      </c>
      <c r="O3259" s="5">
        <v>44740</v>
      </c>
      <c r="P3259" s="8">
        <v>1</v>
      </c>
      <c r="Q3259" s="9">
        <v>4</v>
      </c>
      <c r="R3259" s="9" t="str">
        <f>IFERROR(VLOOKUP(Tabla2[[#This Row],[CONTRATISTA PRNCIPAL]],Hoja1!$L$5:$M$9,2,FALSE),"CJV")</f>
        <v>CJV</v>
      </c>
      <c r="S3259" s="9" t="str">
        <f>IF(Tabla2[[#This Row],[EMPRESA]]=Tabla2[[#This Row],[CONTRATISTA PRNCIPAL]],"Principal","Secundaria")</f>
        <v>Principal</v>
      </c>
      <c r="T3259" s="10">
        <f>IFERROR(1/COUNTIF(Tabla2[CONTRATISTA PRNCIPAL],Tabla2[[#This Row],[CONTRATISTA PRNCIPAL]]),0)</f>
        <v>6.41025641025641E-3</v>
      </c>
      <c r="U3259" s="33">
        <f ca="1">IF(((TODAY()-Tabla2[[#This Row],[FECHA NACIMIENTO]])/365)&lt;18,"Corregir", IF(((TODAY()-Tabla2[[#This Row],[FECHA NACIMIENTO]])/365)&gt;80, "Corregir",ROUNDDOWN(((TODAY()-Tabla2[[#This Row],[FECHA NACIMIENTO]])/365),0)))</f>
        <v>45</v>
      </c>
      <c r="V325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259" s="34" t="str">
        <f ca="1">+IF(Tabla2[[#This Row],[Edad]]="Corregir","Corregir","Ok")</f>
        <v>Ok</v>
      </c>
      <c r="X3259" s="10" t="str">
        <f>+IFERROR(VLOOKUP(Tabla2[[#This Row],[DISTRITO SEGÚN DNI]],Hoja1!$A$2:$B$55,2,FALSE),"No")</f>
        <v>No</v>
      </c>
      <c r="Y3259" s="10" t="str">
        <f>IF(OR(LOWER(Tabla2[[#This Row],[GENERO]])="masculino", LOWER(Tabla2[[#This Row],[GENERO]])="femenino"),"OK","Corregir")</f>
        <v>OK</v>
      </c>
      <c r="Z3259" s="10" t="str">
        <f>+IF(Tabla2[[#This Row],[Nro. DNI / CE]]="","Corregir",IF(LEN(Tabla2[[#This Row],[Nro. DNI / CE]])&gt;=8,"OK","Corregir"))</f>
        <v>OK</v>
      </c>
      <c r="AA3259" s="10">
        <f>COUNTIF(Tabla2[APELLIDOS Y NOMBRES],Tabla2[[#This Row],[APELLIDOS Y NOMBRES]])</f>
        <v>1</v>
      </c>
      <c r="AB3259" t="str">
        <f ca="1">+IFERROR(IF(Tabla2[[#This Row],[FECHA CESE/BAJA]]="","No Aplica",IF(AND(MONTH(Tabla2[[#This Row],[FECHA CESE/BAJA]])=MONTH(TODAY()-30),YEAR(Tabla2[[#This Row],[FECHA CESE/BAJA]])=YEAR(TODAY())),MONTH(TODAY()-30)&amp;"-"&amp;YEAR(TODAY()),"Borrar")),"No aplica")</f>
        <v>No Aplica</v>
      </c>
      <c r="AC3259" t="str">
        <f ca="1">+IFERROR(IF(Tabla2[[#This Row],[FECHA INICIO DE LABORES EN OBRA]]="","No Aplica",IF(AND(MONTH(Tabla2[[#This Row],[FECHA INICIO DE LABORES EN OBRA]])=MONTH(TODAY()-30),YEAR(Tabla2[[#This Row],[FECHA INICIO DE LABORES EN OBRA]])=YEAR(TODAY())),MONTH(TODAY()-30)&amp;"-"&amp;YEAR(TODAY()),"No Aplica")),"No Aplica")</f>
        <v>No Aplica</v>
      </c>
    </row>
    <row r="3260" spans="1:29" x14ac:dyDescent="0.25">
      <c r="A3260" s="2" t="s">
        <v>9248</v>
      </c>
      <c r="B3260" s="3" t="s">
        <v>67</v>
      </c>
      <c r="C3260" s="3" t="s">
        <v>67</v>
      </c>
      <c r="D3260" s="3" t="s">
        <v>12522</v>
      </c>
      <c r="E3260" s="3" t="s">
        <v>12523</v>
      </c>
      <c r="F3260" s="36">
        <v>34493</v>
      </c>
      <c r="G3260" s="3"/>
      <c r="H3260" s="3" t="s">
        <v>2636</v>
      </c>
      <c r="I3260" s="3" t="s">
        <v>7343</v>
      </c>
      <c r="J3260" s="3" t="s">
        <v>12524</v>
      </c>
      <c r="K3260" s="3" t="s">
        <v>12525</v>
      </c>
      <c r="L3260" s="8" t="s">
        <v>9813</v>
      </c>
      <c r="M3260" s="5"/>
      <c r="N3260" s="13" t="s">
        <v>2456</v>
      </c>
      <c r="O3260" s="5">
        <v>45008</v>
      </c>
      <c r="P3260" s="8">
        <v>1</v>
      </c>
      <c r="Q3260" s="9">
        <v>4</v>
      </c>
      <c r="R3260" s="9" t="str">
        <f>IFERROR(VLOOKUP(Tabla2[[#This Row],[CONTRATISTA PRNCIPAL]],Hoja1!$L$5:$M$9,2,FALSE),"CJV")</f>
        <v>CJV</v>
      </c>
      <c r="S3260" s="9" t="str">
        <f>IF(Tabla2[[#This Row],[EMPRESA]]=Tabla2[[#This Row],[CONTRATISTA PRNCIPAL]],"Principal","Secundaria")</f>
        <v>Principal</v>
      </c>
      <c r="T3260" s="10">
        <f>IFERROR(1/COUNTIF(Tabla2[CONTRATISTA PRNCIPAL],Tabla2[[#This Row],[CONTRATISTA PRNCIPAL]]),0)</f>
        <v>6.41025641025641E-3</v>
      </c>
      <c r="U3260" s="33">
        <f ca="1">IF(((TODAY()-Tabla2[[#This Row],[FECHA NACIMIENTO]])/365)&lt;18,"Corregir", IF(((TODAY()-Tabla2[[#This Row],[FECHA NACIMIENTO]])/365)&gt;80, "Corregir",ROUNDDOWN(((TODAY()-Tabla2[[#This Row],[FECHA NACIMIENTO]])/365),0)))</f>
        <v>29</v>
      </c>
      <c r="V326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260" s="34" t="str">
        <f ca="1">+IF(Tabla2[[#This Row],[Edad]]="Corregir","Corregir","Ok")</f>
        <v>Ok</v>
      </c>
      <c r="X3260" s="10" t="str">
        <f>+IFERROR(VLOOKUP(Tabla2[[#This Row],[DISTRITO SEGÚN DNI]],Hoja1!$A$2:$B$55,2,FALSE),"No")</f>
        <v>No</v>
      </c>
      <c r="Y3260" s="10" t="str">
        <f>IF(OR(LOWER(Tabla2[[#This Row],[GENERO]])="masculino", LOWER(Tabla2[[#This Row],[GENERO]])="femenino"),"OK","Corregir")</f>
        <v>OK</v>
      </c>
      <c r="Z3260" s="10" t="str">
        <f>+IF(Tabla2[[#This Row],[Nro. DNI / CE]]="","Corregir",IF(LEN(Tabla2[[#This Row],[Nro. DNI / CE]])&gt;=8,"OK","Corregir"))</f>
        <v>OK</v>
      </c>
      <c r="AA3260" s="10">
        <f>COUNTIF(Tabla2[APELLIDOS Y NOMBRES],Tabla2[[#This Row],[APELLIDOS Y NOMBRES]])</f>
        <v>1</v>
      </c>
      <c r="AB3260" t="str">
        <f ca="1">+IFERROR(IF(Tabla2[[#This Row],[FECHA CESE/BAJA]]="","No Aplica",IF(AND(MONTH(Tabla2[[#This Row],[FECHA CESE/BAJA]])=MONTH(TODAY()-30),YEAR(Tabla2[[#This Row],[FECHA CESE/BAJA]])=YEAR(TODAY())),MONTH(TODAY()-30)&amp;"-"&amp;YEAR(TODAY()),"Borrar")),"No aplica")</f>
        <v>No Aplica</v>
      </c>
      <c r="AC3260" t="str">
        <f ca="1">+IFERROR(IF(Tabla2[[#This Row],[FECHA INICIO DE LABORES EN OBRA]]="","No Aplica",IF(AND(MONTH(Tabla2[[#This Row],[FECHA INICIO DE LABORES EN OBRA]])=MONTH(TODAY()-30),YEAR(Tabla2[[#This Row],[FECHA INICIO DE LABORES EN OBRA]])=YEAR(TODAY())),MONTH(TODAY()-30)&amp;"-"&amp;YEAR(TODAY()),"No Aplica")),"No Aplica")</f>
        <v>No Aplica</v>
      </c>
    </row>
    <row r="3261" spans="1:29" x14ac:dyDescent="0.25">
      <c r="A3261" s="2" t="s">
        <v>9248</v>
      </c>
      <c r="B3261" s="3" t="s">
        <v>67</v>
      </c>
      <c r="C3261" s="3" t="s">
        <v>67</v>
      </c>
      <c r="D3261" s="3" t="s">
        <v>12526</v>
      </c>
      <c r="E3261" s="3" t="s">
        <v>12527</v>
      </c>
      <c r="F3261" s="36">
        <v>34859</v>
      </c>
      <c r="G3261" s="3"/>
      <c r="H3261" s="3" t="s">
        <v>1469</v>
      </c>
      <c r="I3261" s="3" t="s">
        <v>7343</v>
      </c>
      <c r="J3261" s="3" t="s">
        <v>12378</v>
      </c>
      <c r="K3261" s="3" t="s">
        <v>463</v>
      </c>
      <c r="L3261" s="8" t="s">
        <v>9813</v>
      </c>
      <c r="M3261" s="5"/>
      <c r="N3261" s="13" t="s">
        <v>2456</v>
      </c>
      <c r="O3261" s="5">
        <v>44896</v>
      </c>
      <c r="P3261" s="8">
        <v>1</v>
      </c>
      <c r="Q3261" s="9">
        <v>4</v>
      </c>
      <c r="R3261" s="9" t="str">
        <f>IFERROR(VLOOKUP(Tabla2[[#This Row],[CONTRATISTA PRNCIPAL]],Hoja1!$L$5:$M$9,2,FALSE),"CJV")</f>
        <v>CJV</v>
      </c>
      <c r="S3261" s="9" t="str">
        <f>IF(Tabla2[[#This Row],[EMPRESA]]=Tabla2[[#This Row],[CONTRATISTA PRNCIPAL]],"Principal","Secundaria")</f>
        <v>Principal</v>
      </c>
      <c r="T3261" s="10">
        <f>IFERROR(1/COUNTIF(Tabla2[CONTRATISTA PRNCIPAL],Tabla2[[#This Row],[CONTRATISTA PRNCIPAL]]),0)</f>
        <v>6.41025641025641E-3</v>
      </c>
      <c r="U3261" s="33">
        <f ca="1">IF(((TODAY()-Tabla2[[#This Row],[FECHA NACIMIENTO]])/365)&lt;18,"Corregir", IF(((TODAY()-Tabla2[[#This Row],[FECHA NACIMIENTO]])/365)&gt;80, "Corregir",ROUNDDOWN(((TODAY()-Tabla2[[#This Row],[FECHA NACIMIENTO]])/365),0)))</f>
        <v>28</v>
      </c>
      <c r="V326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261" s="34" t="str">
        <f ca="1">+IF(Tabla2[[#This Row],[Edad]]="Corregir","Corregir","Ok")</f>
        <v>Ok</v>
      </c>
      <c r="X3261" s="10" t="str">
        <f>+IFERROR(VLOOKUP(Tabla2[[#This Row],[DISTRITO SEGÚN DNI]],Hoja1!$A$2:$B$55,2,FALSE),"No")</f>
        <v>CALLAO</v>
      </c>
      <c r="Y3261" s="10" t="str">
        <f>IF(OR(LOWER(Tabla2[[#This Row],[GENERO]])="masculino", LOWER(Tabla2[[#This Row],[GENERO]])="femenino"),"OK","Corregir")</f>
        <v>OK</v>
      </c>
      <c r="Z3261" s="10" t="str">
        <f>+IF(Tabla2[[#This Row],[Nro. DNI / CE]]="","Corregir",IF(LEN(Tabla2[[#This Row],[Nro. DNI / CE]])&gt;=8,"OK","Corregir"))</f>
        <v>OK</v>
      </c>
      <c r="AA3261" s="10">
        <f>COUNTIF(Tabla2[APELLIDOS Y NOMBRES],Tabla2[[#This Row],[APELLIDOS Y NOMBRES]])</f>
        <v>1</v>
      </c>
      <c r="AB3261" t="str">
        <f ca="1">+IFERROR(IF(Tabla2[[#This Row],[FECHA CESE/BAJA]]="","No Aplica",IF(AND(MONTH(Tabla2[[#This Row],[FECHA CESE/BAJA]])=MONTH(TODAY()-30),YEAR(Tabla2[[#This Row],[FECHA CESE/BAJA]])=YEAR(TODAY())),MONTH(TODAY()-30)&amp;"-"&amp;YEAR(TODAY()),"Borrar")),"No aplica")</f>
        <v>No Aplica</v>
      </c>
      <c r="AC3261" t="str">
        <f ca="1">+IFERROR(IF(Tabla2[[#This Row],[FECHA INICIO DE LABORES EN OBRA]]="","No Aplica",IF(AND(MONTH(Tabla2[[#This Row],[FECHA INICIO DE LABORES EN OBRA]])=MONTH(TODAY()-30),YEAR(Tabla2[[#This Row],[FECHA INICIO DE LABORES EN OBRA]])=YEAR(TODAY())),MONTH(TODAY()-30)&amp;"-"&amp;YEAR(TODAY()),"No Aplica")),"No Aplica")</f>
        <v>No Aplica</v>
      </c>
    </row>
    <row r="3262" spans="1:29" x14ac:dyDescent="0.25">
      <c r="A3262" s="2" t="s">
        <v>9248</v>
      </c>
      <c r="B3262" s="3" t="s">
        <v>67</v>
      </c>
      <c r="C3262" s="3" t="s">
        <v>67</v>
      </c>
      <c r="D3262" s="3" t="s">
        <v>12528</v>
      </c>
      <c r="E3262" s="3" t="s">
        <v>12529</v>
      </c>
      <c r="F3262" s="36">
        <v>36078</v>
      </c>
      <c r="G3262" s="3"/>
      <c r="H3262" s="3" t="s">
        <v>1469</v>
      </c>
      <c r="I3262" s="3" t="s">
        <v>4253</v>
      </c>
      <c r="J3262" s="3" t="s">
        <v>12449</v>
      </c>
      <c r="K3262" s="3" t="s">
        <v>78</v>
      </c>
      <c r="L3262" s="8" t="s">
        <v>9813</v>
      </c>
      <c r="M3262" s="5"/>
      <c r="N3262" s="13" t="s">
        <v>2456</v>
      </c>
      <c r="O3262" s="5">
        <v>45029</v>
      </c>
      <c r="P3262" s="8">
        <v>1</v>
      </c>
      <c r="Q3262" s="9">
        <v>4</v>
      </c>
      <c r="R3262" s="9" t="str">
        <f>IFERROR(VLOOKUP(Tabla2[[#This Row],[CONTRATISTA PRNCIPAL]],Hoja1!$L$5:$M$9,2,FALSE),"CJV")</f>
        <v>CJV</v>
      </c>
      <c r="S3262" s="9" t="str">
        <f>IF(Tabla2[[#This Row],[EMPRESA]]=Tabla2[[#This Row],[CONTRATISTA PRNCIPAL]],"Principal","Secundaria")</f>
        <v>Principal</v>
      </c>
      <c r="T3262" s="10">
        <f>IFERROR(1/COUNTIF(Tabla2[CONTRATISTA PRNCIPAL],Tabla2[[#This Row],[CONTRATISTA PRNCIPAL]]),0)</f>
        <v>6.41025641025641E-3</v>
      </c>
      <c r="U3262" s="33">
        <f ca="1">IF(((TODAY()-Tabla2[[#This Row],[FECHA NACIMIENTO]])/365)&lt;18,"Corregir", IF(((TODAY()-Tabla2[[#This Row],[FECHA NACIMIENTO]])/365)&gt;80, "Corregir",ROUNDDOWN(((TODAY()-Tabla2[[#This Row],[FECHA NACIMIENTO]])/365),0)))</f>
        <v>24</v>
      </c>
      <c r="V326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262" s="34" t="str">
        <f ca="1">+IF(Tabla2[[#This Row],[Edad]]="Corregir","Corregir","Ok")</f>
        <v>Ok</v>
      </c>
      <c r="X3262" s="10" t="str">
        <f>+IFERROR(VLOOKUP(Tabla2[[#This Row],[DISTRITO SEGÚN DNI]],Hoja1!$A$2:$B$55,2,FALSE),"No")</f>
        <v xml:space="preserve">SAN LUIS </v>
      </c>
      <c r="Y3262" s="10" t="str">
        <f>IF(OR(LOWER(Tabla2[[#This Row],[GENERO]])="masculino", LOWER(Tabla2[[#This Row],[GENERO]])="femenino"),"OK","Corregir")</f>
        <v>OK</v>
      </c>
      <c r="Z3262" s="10" t="str">
        <f>+IF(Tabla2[[#This Row],[Nro. DNI / CE]]="","Corregir",IF(LEN(Tabla2[[#This Row],[Nro. DNI / CE]])&gt;=8,"OK","Corregir"))</f>
        <v>OK</v>
      </c>
      <c r="AA3262" s="10">
        <f>COUNTIF(Tabla2[APELLIDOS Y NOMBRES],Tabla2[[#This Row],[APELLIDOS Y NOMBRES]])</f>
        <v>1</v>
      </c>
      <c r="AB3262" t="str">
        <f ca="1">+IFERROR(IF(Tabla2[[#This Row],[FECHA CESE/BAJA]]="","No Aplica",IF(AND(MONTH(Tabla2[[#This Row],[FECHA CESE/BAJA]])=MONTH(TODAY()-30),YEAR(Tabla2[[#This Row],[FECHA CESE/BAJA]])=YEAR(TODAY())),MONTH(TODAY()-30)&amp;"-"&amp;YEAR(TODAY()),"Borrar")),"No aplica")</f>
        <v>No Aplica</v>
      </c>
      <c r="AC3262" t="str">
        <f ca="1">+IFERROR(IF(Tabla2[[#This Row],[FECHA INICIO DE LABORES EN OBRA]]="","No Aplica",IF(AND(MONTH(Tabla2[[#This Row],[FECHA INICIO DE LABORES EN OBRA]])=MONTH(TODAY()-30),YEAR(Tabla2[[#This Row],[FECHA INICIO DE LABORES EN OBRA]])=YEAR(TODAY())),MONTH(TODAY()-30)&amp;"-"&amp;YEAR(TODAY()),"No Aplica")),"No Aplica")</f>
        <v>No Aplica</v>
      </c>
    </row>
    <row r="3263" spans="1:29" x14ac:dyDescent="0.25">
      <c r="A3263" s="2" t="s">
        <v>9248</v>
      </c>
      <c r="B3263" s="3" t="s">
        <v>67</v>
      </c>
      <c r="C3263" s="3" t="s">
        <v>67</v>
      </c>
      <c r="D3263" s="3" t="s">
        <v>12530</v>
      </c>
      <c r="E3263" s="3" t="s">
        <v>12531</v>
      </c>
      <c r="F3263" s="36">
        <v>36812</v>
      </c>
      <c r="G3263" s="3"/>
      <c r="H3263" s="3" t="s">
        <v>2636</v>
      </c>
      <c r="I3263" s="3" t="s">
        <v>4253</v>
      </c>
      <c r="J3263" s="3" t="s">
        <v>12532</v>
      </c>
      <c r="K3263" s="3" t="s">
        <v>1077</v>
      </c>
      <c r="L3263" s="8" t="s">
        <v>9813</v>
      </c>
      <c r="M3263" s="5"/>
      <c r="N3263" s="13" t="s">
        <v>2456</v>
      </c>
      <c r="O3263" s="5">
        <v>45086</v>
      </c>
      <c r="P3263" s="8">
        <v>1</v>
      </c>
      <c r="Q3263" s="9">
        <v>4</v>
      </c>
      <c r="R3263" s="9" t="str">
        <f>IFERROR(VLOOKUP(Tabla2[[#This Row],[CONTRATISTA PRNCIPAL]],Hoja1!$L$5:$M$9,2,FALSE),"CJV")</f>
        <v>CJV</v>
      </c>
      <c r="S3263" s="9" t="str">
        <f>IF(Tabla2[[#This Row],[EMPRESA]]=Tabla2[[#This Row],[CONTRATISTA PRNCIPAL]],"Principal","Secundaria")</f>
        <v>Principal</v>
      </c>
      <c r="T3263" s="10">
        <f>IFERROR(1/COUNTIF(Tabla2[CONTRATISTA PRNCIPAL],Tabla2[[#This Row],[CONTRATISTA PRNCIPAL]]),0)</f>
        <v>6.41025641025641E-3</v>
      </c>
      <c r="U3263" s="33">
        <f ca="1">IF(((TODAY()-Tabla2[[#This Row],[FECHA NACIMIENTO]])/365)&lt;18,"Corregir", IF(((TODAY()-Tabla2[[#This Row],[FECHA NACIMIENTO]])/365)&gt;80, "Corregir",ROUNDDOWN(((TODAY()-Tabla2[[#This Row],[FECHA NACIMIENTO]])/365),0)))</f>
        <v>22</v>
      </c>
      <c r="V326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3263" s="34" t="str">
        <f ca="1">+IF(Tabla2[[#This Row],[Edad]]="Corregir","Corregir","Ok")</f>
        <v>Ok</v>
      </c>
      <c r="X3263" s="10" t="str">
        <f>+IFERROR(VLOOKUP(Tabla2[[#This Row],[DISTRITO SEGÚN DNI]],Hoja1!$A$2:$B$55,2,FALSE),"No")</f>
        <v>No</v>
      </c>
      <c r="Y3263" s="10" t="str">
        <f>IF(OR(LOWER(Tabla2[[#This Row],[GENERO]])="masculino", LOWER(Tabla2[[#This Row],[GENERO]])="femenino"),"OK","Corregir")</f>
        <v>OK</v>
      </c>
      <c r="Z3263" s="10" t="str">
        <f>+IF(Tabla2[[#This Row],[Nro. DNI / CE]]="","Corregir",IF(LEN(Tabla2[[#This Row],[Nro. DNI / CE]])&gt;=8,"OK","Corregir"))</f>
        <v>OK</v>
      </c>
      <c r="AA3263" s="10">
        <f>COUNTIF(Tabla2[APELLIDOS Y NOMBRES],Tabla2[[#This Row],[APELLIDOS Y NOMBRES]])</f>
        <v>1</v>
      </c>
      <c r="AB3263" t="str">
        <f ca="1">+IFERROR(IF(Tabla2[[#This Row],[FECHA CESE/BAJA]]="","No Aplica",IF(AND(MONTH(Tabla2[[#This Row],[FECHA CESE/BAJA]])=MONTH(TODAY()-30),YEAR(Tabla2[[#This Row],[FECHA CESE/BAJA]])=YEAR(TODAY())),MONTH(TODAY()-30)&amp;"-"&amp;YEAR(TODAY()),"Borrar")),"No aplica")</f>
        <v>No Aplica</v>
      </c>
      <c r="AC3263" t="str">
        <f ca="1">+IFERROR(IF(Tabla2[[#This Row],[FECHA INICIO DE LABORES EN OBRA]]="","No Aplica",IF(AND(MONTH(Tabla2[[#This Row],[FECHA INICIO DE LABORES EN OBRA]])=MONTH(TODAY()-30),YEAR(Tabla2[[#This Row],[FECHA INICIO DE LABORES EN OBRA]])=YEAR(TODAY())),MONTH(TODAY()-30)&amp;"-"&amp;YEAR(TODAY()),"No Aplica")),"No Aplica")</f>
        <v>No Aplica</v>
      </c>
    </row>
    <row r="3264" spans="1:29" x14ac:dyDescent="0.25">
      <c r="A3264" s="2" t="s">
        <v>9248</v>
      </c>
      <c r="B3264" s="3" t="s">
        <v>67</v>
      </c>
      <c r="C3264" s="3" t="s">
        <v>67</v>
      </c>
      <c r="D3264" s="3" t="s">
        <v>12533</v>
      </c>
      <c r="E3264" s="3" t="s">
        <v>12534</v>
      </c>
      <c r="F3264" s="36">
        <v>26928</v>
      </c>
      <c r="G3264" s="3"/>
      <c r="H3264" s="3" t="s">
        <v>12476</v>
      </c>
      <c r="I3264" s="3" t="s">
        <v>7343</v>
      </c>
      <c r="J3264" s="3" t="s">
        <v>12372</v>
      </c>
      <c r="K3264" s="3" t="s">
        <v>1042</v>
      </c>
      <c r="L3264" s="8" t="s">
        <v>9813</v>
      </c>
      <c r="M3264" s="5"/>
      <c r="N3264" s="13" t="s">
        <v>2456</v>
      </c>
      <c r="O3264" s="5">
        <v>45013</v>
      </c>
      <c r="P3264" s="8">
        <v>1</v>
      </c>
      <c r="Q3264" s="9">
        <v>4</v>
      </c>
      <c r="R3264" s="9" t="str">
        <f>IFERROR(VLOOKUP(Tabla2[[#This Row],[CONTRATISTA PRNCIPAL]],Hoja1!$L$5:$M$9,2,FALSE),"CJV")</f>
        <v>CJV</v>
      </c>
      <c r="S3264" s="9" t="str">
        <f>IF(Tabla2[[#This Row],[EMPRESA]]=Tabla2[[#This Row],[CONTRATISTA PRNCIPAL]],"Principal","Secundaria")</f>
        <v>Principal</v>
      </c>
      <c r="T3264" s="10">
        <f>IFERROR(1/COUNTIF(Tabla2[CONTRATISTA PRNCIPAL],Tabla2[[#This Row],[CONTRATISTA PRNCIPAL]]),0)</f>
        <v>6.41025641025641E-3</v>
      </c>
      <c r="U3264" s="33">
        <f ca="1">IF(((TODAY()-Tabla2[[#This Row],[FECHA NACIMIENTO]])/365)&lt;18,"Corregir", IF(((TODAY()-Tabla2[[#This Row],[FECHA NACIMIENTO]])/365)&gt;80, "Corregir",ROUNDDOWN(((TODAY()-Tabla2[[#This Row],[FECHA NACIMIENTO]])/365),0)))</f>
        <v>49</v>
      </c>
      <c r="V326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264" s="34" t="str">
        <f ca="1">+IF(Tabla2[[#This Row],[Edad]]="Corregir","Corregir","Ok")</f>
        <v>Ok</v>
      </c>
      <c r="X3264" s="10" t="str">
        <f>+IFERROR(VLOOKUP(Tabla2[[#This Row],[DISTRITO SEGÚN DNI]],Hoja1!$A$2:$B$55,2,FALSE),"No")</f>
        <v>No</v>
      </c>
      <c r="Y3264" s="10" t="str">
        <f>IF(OR(LOWER(Tabla2[[#This Row],[GENERO]])="masculino", LOWER(Tabla2[[#This Row],[GENERO]])="femenino"),"OK","Corregir")</f>
        <v>OK</v>
      </c>
      <c r="Z3264" s="10" t="str">
        <f>+IF(Tabla2[[#This Row],[Nro. DNI / CE]]="","Corregir",IF(LEN(Tabla2[[#This Row],[Nro. DNI / CE]])&gt;=8,"OK","Corregir"))</f>
        <v>OK</v>
      </c>
      <c r="AA3264" s="10">
        <f>COUNTIF(Tabla2[APELLIDOS Y NOMBRES],Tabla2[[#This Row],[APELLIDOS Y NOMBRES]])</f>
        <v>1</v>
      </c>
      <c r="AB3264" t="str">
        <f ca="1">+IFERROR(IF(Tabla2[[#This Row],[FECHA CESE/BAJA]]="","No Aplica",IF(AND(MONTH(Tabla2[[#This Row],[FECHA CESE/BAJA]])=MONTH(TODAY()-30),YEAR(Tabla2[[#This Row],[FECHA CESE/BAJA]])=YEAR(TODAY())),MONTH(TODAY()-30)&amp;"-"&amp;YEAR(TODAY()),"Borrar")),"No aplica")</f>
        <v>No Aplica</v>
      </c>
      <c r="AC3264" t="str">
        <f ca="1">+IFERROR(IF(Tabla2[[#This Row],[FECHA INICIO DE LABORES EN OBRA]]="","No Aplica",IF(AND(MONTH(Tabla2[[#This Row],[FECHA INICIO DE LABORES EN OBRA]])=MONTH(TODAY()-30),YEAR(Tabla2[[#This Row],[FECHA INICIO DE LABORES EN OBRA]])=YEAR(TODAY())),MONTH(TODAY()-30)&amp;"-"&amp;YEAR(TODAY()),"No Aplica")),"No Aplica")</f>
        <v>No Aplica</v>
      </c>
    </row>
    <row r="3265" spans="1:29" x14ac:dyDescent="0.25">
      <c r="A3265" s="2" t="s">
        <v>9248</v>
      </c>
      <c r="B3265" s="3" t="s">
        <v>67</v>
      </c>
      <c r="C3265" s="3" t="s">
        <v>67</v>
      </c>
      <c r="D3265" s="3" t="s">
        <v>775</v>
      </c>
      <c r="E3265" s="3" t="s">
        <v>776</v>
      </c>
      <c r="F3265" s="36">
        <v>32748</v>
      </c>
      <c r="G3265" s="3"/>
      <c r="H3265" s="3" t="s">
        <v>1469</v>
      </c>
      <c r="I3265" s="3" t="s">
        <v>7342</v>
      </c>
      <c r="J3265" s="3" t="s">
        <v>12393</v>
      </c>
      <c r="K3265" s="3" t="s">
        <v>1139</v>
      </c>
      <c r="L3265" s="8" t="s">
        <v>9813</v>
      </c>
      <c r="M3265" s="5"/>
      <c r="N3265" s="13" t="s">
        <v>2456</v>
      </c>
      <c r="O3265" s="5">
        <v>43038</v>
      </c>
      <c r="P3265" s="8">
        <v>1</v>
      </c>
      <c r="Q3265" s="9">
        <v>4</v>
      </c>
      <c r="R3265" s="9" t="str">
        <f>IFERROR(VLOOKUP(Tabla2[[#This Row],[CONTRATISTA PRNCIPAL]],Hoja1!$L$5:$M$9,2,FALSE),"CJV")</f>
        <v>CJV</v>
      </c>
      <c r="S3265" s="9" t="str">
        <f>IF(Tabla2[[#This Row],[EMPRESA]]=Tabla2[[#This Row],[CONTRATISTA PRNCIPAL]],"Principal","Secundaria")</f>
        <v>Principal</v>
      </c>
      <c r="T3265" s="10">
        <f>IFERROR(1/COUNTIF(Tabla2[CONTRATISTA PRNCIPAL],Tabla2[[#This Row],[CONTRATISTA PRNCIPAL]]),0)</f>
        <v>6.41025641025641E-3</v>
      </c>
      <c r="U3265" s="33">
        <f ca="1">IF(((TODAY()-Tabla2[[#This Row],[FECHA NACIMIENTO]])/365)&lt;18,"Corregir", IF(((TODAY()-Tabla2[[#This Row],[FECHA NACIMIENTO]])/365)&gt;80, "Corregir",ROUNDDOWN(((TODAY()-Tabla2[[#This Row],[FECHA NACIMIENTO]])/365),0)))</f>
        <v>34</v>
      </c>
      <c r="V326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265" s="34" t="str">
        <f ca="1">+IF(Tabla2[[#This Row],[Edad]]="Corregir","Corregir","Ok")</f>
        <v>Ok</v>
      </c>
      <c r="X3265" s="10" t="str">
        <f>+IFERROR(VLOOKUP(Tabla2[[#This Row],[DISTRITO SEGÚN DNI]],Hoja1!$A$2:$B$55,2,FALSE),"No")</f>
        <v>No</v>
      </c>
      <c r="Y3265" s="10" t="str">
        <f>IF(OR(LOWER(Tabla2[[#This Row],[GENERO]])="masculino", LOWER(Tabla2[[#This Row],[GENERO]])="femenino"),"OK","Corregir")</f>
        <v>OK</v>
      </c>
      <c r="Z3265" s="10" t="str">
        <f>+IF(Tabla2[[#This Row],[Nro. DNI / CE]]="","Corregir",IF(LEN(Tabla2[[#This Row],[Nro. DNI / CE]])&gt;=8,"OK","Corregir"))</f>
        <v>OK</v>
      </c>
      <c r="AA3265" s="10">
        <f>COUNTIF(Tabla2[APELLIDOS Y NOMBRES],Tabla2[[#This Row],[APELLIDOS Y NOMBRES]])</f>
        <v>1</v>
      </c>
      <c r="AB3265" t="str">
        <f ca="1">+IFERROR(IF(Tabla2[[#This Row],[FECHA CESE/BAJA]]="","No Aplica",IF(AND(MONTH(Tabla2[[#This Row],[FECHA CESE/BAJA]])=MONTH(TODAY()-30),YEAR(Tabla2[[#This Row],[FECHA CESE/BAJA]])=YEAR(TODAY())),MONTH(TODAY()-30)&amp;"-"&amp;YEAR(TODAY()),"Borrar")),"No aplica")</f>
        <v>No Aplica</v>
      </c>
      <c r="AC3265" t="str">
        <f ca="1">+IFERROR(IF(Tabla2[[#This Row],[FECHA INICIO DE LABORES EN OBRA]]="","No Aplica",IF(AND(MONTH(Tabla2[[#This Row],[FECHA INICIO DE LABORES EN OBRA]])=MONTH(TODAY()-30),YEAR(Tabla2[[#This Row],[FECHA INICIO DE LABORES EN OBRA]])=YEAR(TODAY())),MONTH(TODAY()-30)&amp;"-"&amp;YEAR(TODAY()),"No Aplica")),"No Aplica")</f>
        <v>No Aplica</v>
      </c>
    </row>
    <row r="3266" spans="1:29" x14ac:dyDescent="0.25">
      <c r="A3266" s="2" t="s">
        <v>9248</v>
      </c>
      <c r="B3266" s="3" t="s">
        <v>67</v>
      </c>
      <c r="C3266" s="3" t="s">
        <v>67</v>
      </c>
      <c r="D3266" s="3" t="s">
        <v>7357</v>
      </c>
      <c r="E3266" s="3" t="s">
        <v>7358</v>
      </c>
      <c r="F3266" s="36">
        <v>34605</v>
      </c>
      <c r="G3266" s="3"/>
      <c r="H3266" s="3" t="s">
        <v>12476</v>
      </c>
      <c r="I3266" s="3" t="s">
        <v>7342</v>
      </c>
      <c r="J3266" s="3" t="s">
        <v>12535</v>
      </c>
      <c r="K3266" s="3" t="s">
        <v>34</v>
      </c>
      <c r="L3266" s="8" t="s">
        <v>9813</v>
      </c>
      <c r="M3266" s="5"/>
      <c r="N3266" s="13" t="s">
        <v>2456</v>
      </c>
      <c r="O3266" s="5">
        <v>42787</v>
      </c>
      <c r="P3266" s="8">
        <v>1</v>
      </c>
      <c r="Q3266" s="9">
        <v>4</v>
      </c>
      <c r="R3266" s="9" t="str">
        <f>IFERROR(VLOOKUP(Tabla2[[#This Row],[CONTRATISTA PRNCIPAL]],Hoja1!$L$5:$M$9,2,FALSE),"CJV")</f>
        <v>CJV</v>
      </c>
      <c r="S3266" s="9" t="str">
        <f>IF(Tabla2[[#This Row],[EMPRESA]]=Tabla2[[#This Row],[CONTRATISTA PRNCIPAL]],"Principal","Secundaria")</f>
        <v>Principal</v>
      </c>
      <c r="T3266" s="10">
        <f>IFERROR(1/COUNTIF(Tabla2[CONTRATISTA PRNCIPAL],Tabla2[[#This Row],[CONTRATISTA PRNCIPAL]]),0)</f>
        <v>6.41025641025641E-3</v>
      </c>
      <c r="U3266" s="33">
        <f ca="1">IF(((TODAY()-Tabla2[[#This Row],[FECHA NACIMIENTO]])/365)&lt;18,"Corregir", IF(((TODAY()-Tabla2[[#This Row],[FECHA NACIMIENTO]])/365)&gt;80, "Corregir",ROUNDDOWN(((TODAY()-Tabla2[[#This Row],[FECHA NACIMIENTO]])/365),0)))</f>
        <v>28</v>
      </c>
      <c r="V326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266" s="34" t="str">
        <f ca="1">+IF(Tabla2[[#This Row],[Edad]]="Corregir","Corregir","Ok")</f>
        <v>Ok</v>
      </c>
      <c r="X3266" s="10" t="str">
        <f>+IFERROR(VLOOKUP(Tabla2[[#This Row],[DISTRITO SEGÚN DNI]],Hoja1!$A$2:$B$55,2,FALSE),"No")</f>
        <v>CALLAO</v>
      </c>
      <c r="Y3266" s="10" t="str">
        <f>IF(OR(LOWER(Tabla2[[#This Row],[GENERO]])="masculino", LOWER(Tabla2[[#This Row],[GENERO]])="femenino"),"OK","Corregir")</f>
        <v>OK</v>
      </c>
      <c r="Z3266" s="10" t="str">
        <f>+IF(Tabla2[[#This Row],[Nro. DNI / CE]]="","Corregir",IF(LEN(Tabla2[[#This Row],[Nro. DNI / CE]])&gt;=8,"OK","Corregir"))</f>
        <v>OK</v>
      </c>
      <c r="AA3266" s="10">
        <f>COUNTIF(Tabla2[APELLIDOS Y NOMBRES],Tabla2[[#This Row],[APELLIDOS Y NOMBRES]])</f>
        <v>1</v>
      </c>
      <c r="AB3266" t="str">
        <f ca="1">+IFERROR(IF(Tabla2[[#This Row],[FECHA CESE/BAJA]]="","No Aplica",IF(AND(MONTH(Tabla2[[#This Row],[FECHA CESE/BAJA]])=MONTH(TODAY()-30),YEAR(Tabla2[[#This Row],[FECHA CESE/BAJA]])=YEAR(TODAY())),MONTH(TODAY()-30)&amp;"-"&amp;YEAR(TODAY()),"Borrar")),"No aplica")</f>
        <v>No Aplica</v>
      </c>
      <c r="AC3266" t="str">
        <f ca="1">+IFERROR(IF(Tabla2[[#This Row],[FECHA INICIO DE LABORES EN OBRA]]="","No Aplica",IF(AND(MONTH(Tabla2[[#This Row],[FECHA INICIO DE LABORES EN OBRA]])=MONTH(TODAY()-30),YEAR(Tabla2[[#This Row],[FECHA INICIO DE LABORES EN OBRA]])=YEAR(TODAY())),MONTH(TODAY()-30)&amp;"-"&amp;YEAR(TODAY()),"No Aplica")),"No Aplica")</f>
        <v>No Aplica</v>
      </c>
    </row>
    <row r="3267" spans="1:29" x14ac:dyDescent="0.25">
      <c r="A3267" s="2" t="s">
        <v>9248</v>
      </c>
      <c r="B3267" s="3" t="s">
        <v>67</v>
      </c>
      <c r="C3267" s="3" t="s">
        <v>67</v>
      </c>
      <c r="D3267" s="3" t="s">
        <v>7359</v>
      </c>
      <c r="E3267" s="3" t="s">
        <v>7360</v>
      </c>
      <c r="F3267" s="36">
        <v>24367</v>
      </c>
      <c r="G3267" s="3"/>
      <c r="H3267" s="3" t="s">
        <v>1469</v>
      </c>
      <c r="I3267" s="3" t="s">
        <v>7342</v>
      </c>
      <c r="J3267" s="3" t="s">
        <v>12536</v>
      </c>
      <c r="K3267" s="3" t="s">
        <v>1210</v>
      </c>
      <c r="L3267" s="8" t="s">
        <v>9813</v>
      </c>
      <c r="M3267" s="5"/>
      <c r="N3267" s="13" t="s">
        <v>2456</v>
      </c>
      <c r="O3267" s="5">
        <v>43530</v>
      </c>
      <c r="P3267" s="8">
        <v>1</v>
      </c>
      <c r="Q3267" s="9">
        <v>4</v>
      </c>
      <c r="R3267" s="9" t="str">
        <f>IFERROR(VLOOKUP(Tabla2[[#This Row],[CONTRATISTA PRNCIPAL]],Hoja1!$L$5:$M$9,2,FALSE),"CJV")</f>
        <v>CJV</v>
      </c>
      <c r="S3267" s="9" t="str">
        <f>IF(Tabla2[[#This Row],[EMPRESA]]=Tabla2[[#This Row],[CONTRATISTA PRNCIPAL]],"Principal","Secundaria")</f>
        <v>Principal</v>
      </c>
      <c r="T3267" s="10">
        <f>IFERROR(1/COUNTIF(Tabla2[CONTRATISTA PRNCIPAL],Tabla2[[#This Row],[CONTRATISTA PRNCIPAL]]),0)</f>
        <v>6.41025641025641E-3</v>
      </c>
      <c r="U3267" s="33">
        <f ca="1">IF(((TODAY()-Tabla2[[#This Row],[FECHA NACIMIENTO]])/365)&lt;18,"Corregir", IF(((TODAY()-Tabla2[[#This Row],[FECHA NACIMIENTO]])/365)&gt;80, "Corregir",ROUNDDOWN(((TODAY()-Tabla2[[#This Row],[FECHA NACIMIENTO]])/365),0)))</f>
        <v>57</v>
      </c>
      <c r="V326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267" s="34" t="str">
        <f ca="1">+IF(Tabla2[[#This Row],[Edad]]="Corregir","Corregir","Ok")</f>
        <v>Ok</v>
      </c>
      <c r="X3267" s="10" t="str">
        <f>+IFERROR(VLOOKUP(Tabla2[[#This Row],[DISTRITO SEGÚN DNI]],Hoja1!$A$2:$B$55,2,FALSE),"No")</f>
        <v>No</v>
      </c>
      <c r="Y3267" s="10" t="str">
        <f>IF(OR(LOWER(Tabla2[[#This Row],[GENERO]])="masculino", LOWER(Tabla2[[#This Row],[GENERO]])="femenino"),"OK","Corregir")</f>
        <v>OK</v>
      </c>
      <c r="Z3267" s="10" t="str">
        <f>+IF(Tabla2[[#This Row],[Nro. DNI / CE]]="","Corregir",IF(LEN(Tabla2[[#This Row],[Nro. DNI / CE]])&gt;=8,"OK","Corregir"))</f>
        <v>OK</v>
      </c>
      <c r="AA3267" s="10">
        <f>COUNTIF(Tabla2[APELLIDOS Y NOMBRES],Tabla2[[#This Row],[APELLIDOS Y NOMBRES]])</f>
        <v>1</v>
      </c>
      <c r="AB3267" t="str">
        <f ca="1">+IFERROR(IF(Tabla2[[#This Row],[FECHA CESE/BAJA]]="","No Aplica",IF(AND(MONTH(Tabla2[[#This Row],[FECHA CESE/BAJA]])=MONTH(TODAY()-30),YEAR(Tabla2[[#This Row],[FECHA CESE/BAJA]])=YEAR(TODAY())),MONTH(TODAY()-30)&amp;"-"&amp;YEAR(TODAY()),"Borrar")),"No aplica")</f>
        <v>No Aplica</v>
      </c>
      <c r="AC3267" t="str">
        <f ca="1">+IFERROR(IF(Tabla2[[#This Row],[FECHA INICIO DE LABORES EN OBRA]]="","No Aplica",IF(AND(MONTH(Tabla2[[#This Row],[FECHA INICIO DE LABORES EN OBRA]])=MONTH(TODAY()-30),YEAR(Tabla2[[#This Row],[FECHA INICIO DE LABORES EN OBRA]])=YEAR(TODAY())),MONTH(TODAY()-30)&amp;"-"&amp;YEAR(TODAY()),"No Aplica")),"No Aplica")</f>
        <v>No Aplica</v>
      </c>
    </row>
    <row r="3268" spans="1:29" x14ac:dyDescent="0.25">
      <c r="A3268" s="2" t="s">
        <v>9248</v>
      </c>
      <c r="B3268" s="3" t="s">
        <v>67</v>
      </c>
      <c r="C3268" s="3" t="s">
        <v>67</v>
      </c>
      <c r="D3268" s="3" t="s">
        <v>12537</v>
      </c>
      <c r="E3268" s="3" t="s">
        <v>12538</v>
      </c>
      <c r="F3268" s="36">
        <v>28906</v>
      </c>
      <c r="G3268" s="3"/>
      <c r="H3268" s="3" t="s">
        <v>1469</v>
      </c>
      <c r="I3268" s="3" t="s">
        <v>7343</v>
      </c>
      <c r="J3268" s="3" t="s">
        <v>12539</v>
      </c>
      <c r="K3268" s="3" t="s">
        <v>463</v>
      </c>
      <c r="L3268" s="8" t="s">
        <v>9813</v>
      </c>
      <c r="M3268" s="5"/>
      <c r="N3268" s="13" t="s">
        <v>2456</v>
      </c>
      <c r="O3268" s="5">
        <v>44896</v>
      </c>
      <c r="P3268" s="8">
        <v>1</v>
      </c>
      <c r="Q3268" s="9">
        <v>4</v>
      </c>
      <c r="R3268" s="9" t="str">
        <f>IFERROR(VLOOKUP(Tabla2[[#This Row],[CONTRATISTA PRNCIPAL]],Hoja1!$L$5:$M$9,2,FALSE),"CJV")</f>
        <v>CJV</v>
      </c>
      <c r="S3268" s="9" t="str">
        <f>IF(Tabla2[[#This Row],[EMPRESA]]=Tabla2[[#This Row],[CONTRATISTA PRNCIPAL]],"Principal","Secundaria")</f>
        <v>Principal</v>
      </c>
      <c r="T3268" s="10">
        <f>IFERROR(1/COUNTIF(Tabla2[CONTRATISTA PRNCIPAL],Tabla2[[#This Row],[CONTRATISTA PRNCIPAL]]),0)</f>
        <v>6.41025641025641E-3</v>
      </c>
      <c r="U3268" s="33">
        <f ca="1">IF(((TODAY()-Tabla2[[#This Row],[FECHA NACIMIENTO]])/365)&lt;18,"Corregir", IF(((TODAY()-Tabla2[[#This Row],[FECHA NACIMIENTO]])/365)&gt;80, "Corregir",ROUNDDOWN(((TODAY()-Tabla2[[#This Row],[FECHA NACIMIENTO]])/365),0)))</f>
        <v>44</v>
      </c>
      <c r="V326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268" s="34" t="str">
        <f ca="1">+IF(Tabla2[[#This Row],[Edad]]="Corregir","Corregir","Ok")</f>
        <v>Ok</v>
      </c>
      <c r="X3268" s="10" t="str">
        <f>+IFERROR(VLOOKUP(Tabla2[[#This Row],[DISTRITO SEGÚN DNI]],Hoja1!$A$2:$B$55,2,FALSE),"No")</f>
        <v>CALLAO</v>
      </c>
      <c r="Y3268" s="10" t="str">
        <f>IF(OR(LOWER(Tabla2[[#This Row],[GENERO]])="masculino", LOWER(Tabla2[[#This Row],[GENERO]])="femenino"),"OK","Corregir")</f>
        <v>OK</v>
      </c>
      <c r="Z3268" s="10" t="str">
        <f>+IF(Tabla2[[#This Row],[Nro. DNI / CE]]="","Corregir",IF(LEN(Tabla2[[#This Row],[Nro. DNI / CE]])&gt;=8,"OK","Corregir"))</f>
        <v>OK</v>
      </c>
      <c r="AA3268" s="10">
        <f>COUNTIF(Tabla2[APELLIDOS Y NOMBRES],Tabla2[[#This Row],[APELLIDOS Y NOMBRES]])</f>
        <v>1</v>
      </c>
      <c r="AB3268" t="str">
        <f ca="1">+IFERROR(IF(Tabla2[[#This Row],[FECHA CESE/BAJA]]="","No Aplica",IF(AND(MONTH(Tabla2[[#This Row],[FECHA CESE/BAJA]])=MONTH(TODAY()-30),YEAR(Tabla2[[#This Row],[FECHA CESE/BAJA]])=YEAR(TODAY())),MONTH(TODAY()-30)&amp;"-"&amp;YEAR(TODAY()),"Borrar")),"No aplica")</f>
        <v>No Aplica</v>
      </c>
      <c r="AC3268" t="str">
        <f ca="1">+IFERROR(IF(Tabla2[[#This Row],[FECHA INICIO DE LABORES EN OBRA]]="","No Aplica",IF(AND(MONTH(Tabla2[[#This Row],[FECHA INICIO DE LABORES EN OBRA]])=MONTH(TODAY()-30),YEAR(Tabla2[[#This Row],[FECHA INICIO DE LABORES EN OBRA]])=YEAR(TODAY())),MONTH(TODAY()-30)&amp;"-"&amp;YEAR(TODAY()),"No Aplica")),"No Aplica")</f>
        <v>No Aplica</v>
      </c>
    </row>
    <row r="3269" spans="1:29" x14ac:dyDescent="0.25">
      <c r="A3269" s="2" t="s">
        <v>9248</v>
      </c>
      <c r="B3269" s="3" t="s">
        <v>67</v>
      </c>
      <c r="C3269" s="3" t="s">
        <v>67</v>
      </c>
      <c r="D3269" s="3" t="s">
        <v>777</v>
      </c>
      <c r="E3269" s="3" t="s">
        <v>778</v>
      </c>
      <c r="F3269" s="36">
        <v>31809</v>
      </c>
      <c r="G3269" s="3"/>
      <c r="H3269" s="3" t="s">
        <v>1469</v>
      </c>
      <c r="I3269" s="3" t="s">
        <v>7343</v>
      </c>
      <c r="J3269" s="3" t="s">
        <v>12540</v>
      </c>
      <c r="K3269" s="3" t="s">
        <v>93</v>
      </c>
      <c r="L3269" s="8" t="s">
        <v>9813</v>
      </c>
      <c r="M3269" s="5"/>
      <c r="N3269" s="13" t="s">
        <v>2456</v>
      </c>
      <c r="O3269" s="5">
        <v>44740</v>
      </c>
      <c r="P3269" s="8">
        <v>1</v>
      </c>
      <c r="Q3269" s="9">
        <v>4</v>
      </c>
      <c r="R3269" s="9" t="str">
        <f>IFERROR(VLOOKUP(Tabla2[[#This Row],[CONTRATISTA PRNCIPAL]],Hoja1!$L$5:$M$9,2,FALSE),"CJV")</f>
        <v>CJV</v>
      </c>
      <c r="S3269" s="9" t="str">
        <f>IF(Tabla2[[#This Row],[EMPRESA]]=Tabla2[[#This Row],[CONTRATISTA PRNCIPAL]],"Principal","Secundaria")</f>
        <v>Principal</v>
      </c>
      <c r="T3269" s="10">
        <f>IFERROR(1/COUNTIF(Tabla2[CONTRATISTA PRNCIPAL],Tabla2[[#This Row],[CONTRATISTA PRNCIPAL]]),0)</f>
        <v>6.41025641025641E-3</v>
      </c>
      <c r="U3269" s="33">
        <f ca="1">IF(((TODAY()-Tabla2[[#This Row],[FECHA NACIMIENTO]])/365)&lt;18,"Corregir", IF(((TODAY()-Tabla2[[#This Row],[FECHA NACIMIENTO]])/365)&gt;80, "Corregir",ROUNDDOWN(((TODAY()-Tabla2[[#This Row],[FECHA NACIMIENTO]])/365),0)))</f>
        <v>36</v>
      </c>
      <c r="V326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269" s="34" t="str">
        <f ca="1">+IF(Tabla2[[#This Row],[Edad]]="Corregir","Corregir","Ok")</f>
        <v>Ok</v>
      </c>
      <c r="X3269" s="10" t="str">
        <f>+IFERROR(VLOOKUP(Tabla2[[#This Row],[DISTRITO SEGÚN DNI]],Hoja1!$A$2:$B$55,2,FALSE),"No")</f>
        <v>ATE</v>
      </c>
      <c r="Y3269" s="10" t="str">
        <f>IF(OR(LOWER(Tabla2[[#This Row],[GENERO]])="masculino", LOWER(Tabla2[[#This Row],[GENERO]])="femenino"),"OK","Corregir")</f>
        <v>OK</v>
      </c>
      <c r="Z3269" s="10" t="str">
        <f>+IF(Tabla2[[#This Row],[Nro. DNI / CE]]="","Corregir",IF(LEN(Tabla2[[#This Row],[Nro. DNI / CE]])&gt;=8,"OK","Corregir"))</f>
        <v>OK</v>
      </c>
      <c r="AA3269" s="10">
        <f>COUNTIF(Tabla2[APELLIDOS Y NOMBRES],Tabla2[[#This Row],[APELLIDOS Y NOMBRES]])</f>
        <v>1</v>
      </c>
      <c r="AB3269" t="str">
        <f ca="1">+IFERROR(IF(Tabla2[[#This Row],[FECHA CESE/BAJA]]="","No Aplica",IF(AND(MONTH(Tabla2[[#This Row],[FECHA CESE/BAJA]])=MONTH(TODAY()-30),YEAR(Tabla2[[#This Row],[FECHA CESE/BAJA]])=YEAR(TODAY())),MONTH(TODAY()-30)&amp;"-"&amp;YEAR(TODAY()),"Borrar")),"No aplica")</f>
        <v>No Aplica</v>
      </c>
      <c r="AC3269" t="str">
        <f ca="1">+IFERROR(IF(Tabla2[[#This Row],[FECHA INICIO DE LABORES EN OBRA]]="","No Aplica",IF(AND(MONTH(Tabla2[[#This Row],[FECHA INICIO DE LABORES EN OBRA]])=MONTH(TODAY()-30),YEAR(Tabla2[[#This Row],[FECHA INICIO DE LABORES EN OBRA]])=YEAR(TODAY())),MONTH(TODAY()-30)&amp;"-"&amp;YEAR(TODAY()),"No Aplica")),"No Aplica")</f>
        <v>No Aplica</v>
      </c>
    </row>
    <row r="3270" spans="1:29" x14ac:dyDescent="0.25">
      <c r="A3270" s="2" t="s">
        <v>9248</v>
      </c>
      <c r="B3270" s="3" t="s">
        <v>67</v>
      </c>
      <c r="C3270" s="3" t="s">
        <v>67</v>
      </c>
      <c r="D3270" s="3" t="s">
        <v>12541</v>
      </c>
      <c r="E3270" s="3" t="s">
        <v>12542</v>
      </c>
      <c r="F3270" s="36">
        <v>31305</v>
      </c>
      <c r="G3270" s="3"/>
      <c r="H3270" s="3" t="s">
        <v>1469</v>
      </c>
      <c r="I3270" s="3" t="s">
        <v>7343</v>
      </c>
      <c r="J3270" s="3" t="s">
        <v>12507</v>
      </c>
      <c r="K3270" s="3" t="s">
        <v>1063</v>
      </c>
      <c r="L3270" s="8" t="s">
        <v>9813</v>
      </c>
      <c r="M3270" s="5"/>
      <c r="N3270" s="13" t="s">
        <v>2456</v>
      </c>
      <c r="O3270" s="5">
        <v>45008</v>
      </c>
      <c r="P3270" s="8">
        <v>1</v>
      </c>
      <c r="Q3270" s="9">
        <v>4</v>
      </c>
      <c r="R3270" s="9" t="str">
        <f>IFERROR(VLOOKUP(Tabla2[[#This Row],[CONTRATISTA PRNCIPAL]],Hoja1!$L$5:$M$9,2,FALSE),"CJV")</f>
        <v>CJV</v>
      </c>
      <c r="S3270" s="9" t="str">
        <f>IF(Tabla2[[#This Row],[EMPRESA]]=Tabla2[[#This Row],[CONTRATISTA PRNCIPAL]],"Principal","Secundaria")</f>
        <v>Principal</v>
      </c>
      <c r="T3270" s="10">
        <f>IFERROR(1/COUNTIF(Tabla2[CONTRATISTA PRNCIPAL],Tabla2[[#This Row],[CONTRATISTA PRNCIPAL]]),0)</f>
        <v>6.41025641025641E-3</v>
      </c>
      <c r="U3270" s="33">
        <f ca="1">IF(((TODAY()-Tabla2[[#This Row],[FECHA NACIMIENTO]])/365)&lt;18,"Corregir", IF(((TODAY()-Tabla2[[#This Row],[FECHA NACIMIENTO]])/365)&gt;80, "Corregir",ROUNDDOWN(((TODAY()-Tabla2[[#This Row],[FECHA NACIMIENTO]])/365),0)))</f>
        <v>38</v>
      </c>
      <c r="V327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270" s="34" t="str">
        <f ca="1">+IF(Tabla2[[#This Row],[Edad]]="Corregir","Corregir","Ok")</f>
        <v>Ok</v>
      </c>
      <c r="X3270" s="10" t="str">
        <f>+IFERROR(VLOOKUP(Tabla2[[#This Row],[DISTRITO SEGÚN DNI]],Hoja1!$A$2:$B$55,2,FALSE),"No")</f>
        <v>No</v>
      </c>
      <c r="Y3270" s="10" t="str">
        <f>IF(OR(LOWER(Tabla2[[#This Row],[GENERO]])="masculino", LOWER(Tabla2[[#This Row],[GENERO]])="femenino"),"OK","Corregir")</f>
        <v>OK</v>
      </c>
      <c r="Z3270" s="10" t="str">
        <f>+IF(Tabla2[[#This Row],[Nro. DNI / CE]]="","Corregir",IF(LEN(Tabla2[[#This Row],[Nro. DNI / CE]])&gt;=8,"OK","Corregir"))</f>
        <v>OK</v>
      </c>
      <c r="AA3270" s="10">
        <f>COUNTIF(Tabla2[APELLIDOS Y NOMBRES],Tabla2[[#This Row],[APELLIDOS Y NOMBRES]])</f>
        <v>1</v>
      </c>
      <c r="AB3270" t="str">
        <f ca="1">+IFERROR(IF(Tabla2[[#This Row],[FECHA CESE/BAJA]]="","No Aplica",IF(AND(MONTH(Tabla2[[#This Row],[FECHA CESE/BAJA]])=MONTH(TODAY()-30),YEAR(Tabla2[[#This Row],[FECHA CESE/BAJA]])=YEAR(TODAY())),MONTH(TODAY()-30)&amp;"-"&amp;YEAR(TODAY()),"Borrar")),"No aplica")</f>
        <v>No Aplica</v>
      </c>
      <c r="AC3270" t="str">
        <f ca="1">+IFERROR(IF(Tabla2[[#This Row],[FECHA INICIO DE LABORES EN OBRA]]="","No Aplica",IF(AND(MONTH(Tabla2[[#This Row],[FECHA INICIO DE LABORES EN OBRA]])=MONTH(TODAY()-30),YEAR(Tabla2[[#This Row],[FECHA INICIO DE LABORES EN OBRA]])=YEAR(TODAY())),MONTH(TODAY()-30)&amp;"-"&amp;YEAR(TODAY()),"No Aplica")),"No Aplica")</f>
        <v>No Aplica</v>
      </c>
    </row>
    <row r="3271" spans="1:29" x14ac:dyDescent="0.25">
      <c r="A3271" s="2" t="s">
        <v>9248</v>
      </c>
      <c r="B3271" s="3" t="s">
        <v>67</v>
      </c>
      <c r="C3271" s="3" t="s">
        <v>67</v>
      </c>
      <c r="D3271" s="3" t="s">
        <v>12543</v>
      </c>
      <c r="E3271" s="3" t="s">
        <v>12544</v>
      </c>
      <c r="F3271" s="36">
        <v>30858</v>
      </c>
      <c r="G3271" s="3"/>
      <c r="H3271" s="3" t="s">
        <v>1469</v>
      </c>
      <c r="I3271" s="3" t="s">
        <v>4253</v>
      </c>
      <c r="J3271" s="3" t="s">
        <v>12535</v>
      </c>
      <c r="K3271" s="3" t="s">
        <v>1063</v>
      </c>
      <c r="L3271" s="8" t="s">
        <v>9813</v>
      </c>
      <c r="M3271" s="5"/>
      <c r="N3271" s="13" t="s">
        <v>2456</v>
      </c>
      <c r="O3271" s="5">
        <v>45086</v>
      </c>
      <c r="P3271" s="8">
        <v>1</v>
      </c>
      <c r="Q3271" s="9">
        <v>4</v>
      </c>
      <c r="R3271" s="9" t="str">
        <f>IFERROR(VLOOKUP(Tabla2[[#This Row],[CONTRATISTA PRNCIPAL]],Hoja1!$L$5:$M$9,2,FALSE),"CJV")</f>
        <v>CJV</v>
      </c>
      <c r="S3271" s="9" t="str">
        <f>IF(Tabla2[[#This Row],[EMPRESA]]=Tabla2[[#This Row],[CONTRATISTA PRNCIPAL]],"Principal","Secundaria")</f>
        <v>Principal</v>
      </c>
      <c r="T3271" s="10">
        <f>IFERROR(1/COUNTIF(Tabla2[CONTRATISTA PRNCIPAL],Tabla2[[#This Row],[CONTRATISTA PRNCIPAL]]),0)</f>
        <v>6.41025641025641E-3</v>
      </c>
      <c r="U3271" s="33">
        <f ca="1">IF(((TODAY()-Tabla2[[#This Row],[FECHA NACIMIENTO]])/365)&lt;18,"Corregir", IF(((TODAY()-Tabla2[[#This Row],[FECHA NACIMIENTO]])/365)&gt;80, "Corregir",ROUNDDOWN(((TODAY()-Tabla2[[#This Row],[FECHA NACIMIENTO]])/365),0)))</f>
        <v>39</v>
      </c>
      <c r="V327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271" s="34" t="str">
        <f ca="1">+IF(Tabla2[[#This Row],[Edad]]="Corregir","Corregir","Ok")</f>
        <v>Ok</v>
      </c>
      <c r="X3271" s="10" t="str">
        <f>+IFERROR(VLOOKUP(Tabla2[[#This Row],[DISTRITO SEGÚN DNI]],Hoja1!$A$2:$B$55,2,FALSE),"No")</f>
        <v>No</v>
      </c>
      <c r="Y3271" s="10" t="str">
        <f>IF(OR(LOWER(Tabla2[[#This Row],[GENERO]])="masculino", LOWER(Tabla2[[#This Row],[GENERO]])="femenino"),"OK","Corregir")</f>
        <v>OK</v>
      </c>
      <c r="Z3271" s="10" t="str">
        <f>+IF(Tabla2[[#This Row],[Nro. DNI / CE]]="","Corregir",IF(LEN(Tabla2[[#This Row],[Nro. DNI / CE]])&gt;=8,"OK","Corregir"))</f>
        <v>OK</v>
      </c>
      <c r="AA3271" s="10">
        <f>COUNTIF(Tabla2[APELLIDOS Y NOMBRES],Tabla2[[#This Row],[APELLIDOS Y NOMBRES]])</f>
        <v>1</v>
      </c>
      <c r="AB3271" t="str">
        <f ca="1">+IFERROR(IF(Tabla2[[#This Row],[FECHA CESE/BAJA]]="","No Aplica",IF(AND(MONTH(Tabla2[[#This Row],[FECHA CESE/BAJA]])=MONTH(TODAY()-30),YEAR(Tabla2[[#This Row],[FECHA CESE/BAJA]])=YEAR(TODAY())),MONTH(TODAY()-30)&amp;"-"&amp;YEAR(TODAY()),"Borrar")),"No aplica")</f>
        <v>No Aplica</v>
      </c>
      <c r="AC3271" t="str">
        <f ca="1">+IFERROR(IF(Tabla2[[#This Row],[FECHA INICIO DE LABORES EN OBRA]]="","No Aplica",IF(AND(MONTH(Tabla2[[#This Row],[FECHA INICIO DE LABORES EN OBRA]])=MONTH(TODAY()-30),YEAR(Tabla2[[#This Row],[FECHA INICIO DE LABORES EN OBRA]])=YEAR(TODAY())),MONTH(TODAY()-30)&amp;"-"&amp;YEAR(TODAY()),"No Aplica")),"No Aplica")</f>
        <v>No Aplica</v>
      </c>
    </row>
    <row r="3272" spans="1:29" x14ac:dyDescent="0.25">
      <c r="A3272" s="2" t="s">
        <v>9248</v>
      </c>
      <c r="B3272" s="3" t="s">
        <v>67</v>
      </c>
      <c r="C3272" s="3" t="s">
        <v>67</v>
      </c>
      <c r="D3272" s="3" t="s">
        <v>12545</v>
      </c>
      <c r="E3272" s="3" t="s">
        <v>12546</v>
      </c>
      <c r="F3272" s="36">
        <v>33451</v>
      </c>
      <c r="G3272" s="3"/>
      <c r="H3272" s="3" t="s">
        <v>1453</v>
      </c>
      <c r="I3272" s="3" t="s">
        <v>4504</v>
      </c>
      <c r="J3272" s="3" t="s">
        <v>12432</v>
      </c>
      <c r="K3272" s="3" t="s">
        <v>1054</v>
      </c>
      <c r="L3272" s="8" t="s">
        <v>9813</v>
      </c>
      <c r="M3272" s="5"/>
      <c r="N3272" s="13" t="s">
        <v>2456</v>
      </c>
      <c r="O3272" s="5">
        <v>44923</v>
      </c>
      <c r="P3272" s="8">
        <v>1</v>
      </c>
      <c r="Q3272" s="9">
        <v>4</v>
      </c>
      <c r="R3272" s="9" t="str">
        <f>IFERROR(VLOOKUP(Tabla2[[#This Row],[CONTRATISTA PRNCIPAL]],Hoja1!$L$5:$M$9,2,FALSE),"CJV")</f>
        <v>CJV</v>
      </c>
      <c r="S3272" s="9" t="str">
        <f>IF(Tabla2[[#This Row],[EMPRESA]]=Tabla2[[#This Row],[CONTRATISTA PRNCIPAL]],"Principal","Secundaria")</f>
        <v>Principal</v>
      </c>
      <c r="T3272" s="10">
        <f>IFERROR(1/COUNTIF(Tabla2[CONTRATISTA PRNCIPAL],Tabla2[[#This Row],[CONTRATISTA PRNCIPAL]]),0)</f>
        <v>6.41025641025641E-3</v>
      </c>
      <c r="U3272" s="33">
        <f ca="1">IF(((TODAY()-Tabla2[[#This Row],[FECHA NACIMIENTO]])/365)&lt;18,"Corregir", IF(((TODAY()-Tabla2[[#This Row],[FECHA NACIMIENTO]])/365)&gt;80, "Corregir",ROUNDDOWN(((TODAY()-Tabla2[[#This Row],[FECHA NACIMIENTO]])/365),0)))</f>
        <v>32</v>
      </c>
      <c r="V327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272" s="34" t="str">
        <f ca="1">+IF(Tabla2[[#This Row],[Edad]]="Corregir","Corregir","Ok")</f>
        <v>Ok</v>
      </c>
      <c r="X3272" s="10" t="str">
        <f>+IFERROR(VLOOKUP(Tabla2[[#This Row],[DISTRITO SEGÚN DNI]],Hoja1!$A$2:$B$55,2,FALSE),"No")</f>
        <v>No</v>
      </c>
      <c r="Y3272" s="10" t="str">
        <f>IF(OR(LOWER(Tabla2[[#This Row],[GENERO]])="masculino", LOWER(Tabla2[[#This Row],[GENERO]])="femenino"),"OK","Corregir")</f>
        <v>OK</v>
      </c>
      <c r="Z3272" s="10" t="str">
        <f>+IF(Tabla2[[#This Row],[Nro. DNI / CE]]="","Corregir",IF(LEN(Tabla2[[#This Row],[Nro. DNI / CE]])&gt;=8,"OK","Corregir"))</f>
        <v>OK</v>
      </c>
      <c r="AA3272" s="10">
        <f>COUNTIF(Tabla2[APELLIDOS Y NOMBRES],Tabla2[[#This Row],[APELLIDOS Y NOMBRES]])</f>
        <v>1</v>
      </c>
      <c r="AB3272" t="str">
        <f ca="1">+IFERROR(IF(Tabla2[[#This Row],[FECHA CESE/BAJA]]="","No Aplica",IF(AND(MONTH(Tabla2[[#This Row],[FECHA CESE/BAJA]])=MONTH(TODAY()-30),YEAR(Tabla2[[#This Row],[FECHA CESE/BAJA]])=YEAR(TODAY())),MONTH(TODAY()-30)&amp;"-"&amp;YEAR(TODAY()),"Borrar")),"No aplica")</f>
        <v>No Aplica</v>
      </c>
      <c r="AC3272" t="str">
        <f ca="1">+IFERROR(IF(Tabla2[[#This Row],[FECHA INICIO DE LABORES EN OBRA]]="","No Aplica",IF(AND(MONTH(Tabla2[[#This Row],[FECHA INICIO DE LABORES EN OBRA]])=MONTH(TODAY()-30),YEAR(Tabla2[[#This Row],[FECHA INICIO DE LABORES EN OBRA]])=YEAR(TODAY())),MONTH(TODAY()-30)&amp;"-"&amp;YEAR(TODAY()),"No Aplica")),"No Aplica")</f>
        <v>No Aplica</v>
      </c>
    </row>
    <row r="3273" spans="1:29" x14ac:dyDescent="0.25">
      <c r="A3273" s="2" t="s">
        <v>9248</v>
      </c>
      <c r="B3273" s="3" t="s">
        <v>67</v>
      </c>
      <c r="C3273" s="3" t="s">
        <v>67</v>
      </c>
      <c r="D3273" s="3" t="s">
        <v>12547</v>
      </c>
      <c r="E3273" s="3" t="s">
        <v>12548</v>
      </c>
      <c r="F3273" s="36">
        <v>34275</v>
      </c>
      <c r="G3273" s="3"/>
      <c r="H3273" s="3" t="s">
        <v>1469</v>
      </c>
      <c r="I3273" s="3" t="s">
        <v>4253</v>
      </c>
      <c r="J3273" s="3" t="s">
        <v>12549</v>
      </c>
      <c r="K3273" s="3" t="s">
        <v>1095</v>
      </c>
      <c r="L3273" s="8" t="s">
        <v>9813</v>
      </c>
      <c r="M3273" s="5"/>
      <c r="N3273" s="13" t="s">
        <v>2456</v>
      </c>
      <c r="O3273" s="5">
        <v>45078</v>
      </c>
      <c r="P3273" s="8">
        <v>1</v>
      </c>
      <c r="Q3273" s="9">
        <v>4</v>
      </c>
      <c r="R3273" s="9" t="str">
        <f>IFERROR(VLOOKUP(Tabla2[[#This Row],[CONTRATISTA PRNCIPAL]],Hoja1!$L$5:$M$9,2,FALSE),"CJV")</f>
        <v>CJV</v>
      </c>
      <c r="S3273" s="9" t="str">
        <f>IF(Tabla2[[#This Row],[EMPRESA]]=Tabla2[[#This Row],[CONTRATISTA PRNCIPAL]],"Principal","Secundaria")</f>
        <v>Principal</v>
      </c>
      <c r="T3273" s="10">
        <f>IFERROR(1/COUNTIF(Tabla2[CONTRATISTA PRNCIPAL],Tabla2[[#This Row],[CONTRATISTA PRNCIPAL]]),0)</f>
        <v>6.41025641025641E-3</v>
      </c>
      <c r="U3273" s="33">
        <f ca="1">IF(((TODAY()-Tabla2[[#This Row],[FECHA NACIMIENTO]])/365)&lt;18,"Corregir", IF(((TODAY()-Tabla2[[#This Row],[FECHA NACIMIENTO]])/365)&gt;80, "Corregir",ROUNDDOWN(((TODAY()-Tabla2[[#This Row],[FECHA NACIMIENTO]])/365),0)))</f>
        <v>29</v>
      </c>
      <c r="V327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273" s="34" t="str">
        <f ca="1">+IF(Tabla2[[#This Row],[Edad]]="Corregir","Corregir","Ok")</f>
        <v>Ok</v>
      </c>
      <c r="X3273" s="10" t="str">
        <f>+IFERROR(VLOOKUP(Tabla2[[#This Row],[DISTRITO SEGÚN DNI]],Hoja1!$A$2:$B$55,2,FALSE),"No")</f>
        <v>No</v>
      </c>
      <c r="Y3273" s="10" t="str">
        <f>IF(OR(LOWER(Tabla2[[#This Row],[GENERO]])="masculino", LOWER(Tabla2[[#This Row],[GENERO]])="femenino"),"OK","Corregir")</f>
        <v>OK</v>
      </c>
      <c r="Z3273" s="10" t="str">
        <f>+IF(Tabla2[[#This Row],[Nro. DNI / CE]]="","Corregir",IF(LEN(Tabla2[[#This Row],[Nro. DNI / CE]])&gt;=8,"OK","Corregir"))</f>
        <v>OK</v>
      </c>
      <c r="AA3273" s="10">
        <f>COUNTIF(Tabla2[APELLIDOS Y NOMBRES],Tabla2[[#This Row],[APELLIDOS Y NOMBRES]])</f>
        <v>1</v>
      </c>
      <c r="AB3273" t="str">
        <f ca="1">+IFERROR(IF(Tabla2[[#This Row],[FECHA CESE/BAJA]]="","No Aplica",IF(AND(MONTH(Tabla2[[#This Row],[FECHA CESE/BAJA]])=MONTH(TODAY()-30),YEAR(Tabla2[[#This Row],[FECHA CESE/BAJA]])=YEAR(TODAY())),MONTH(TODAY()-30)&amp;"-"&amp;YEAR(TODAY()),"Borrar")),"No aplica")</f>
        <v>No Aplica</v>
      </c>
      <c r="AC3273" t="str">
        <f ca="1">+IFERROR(IF(Tabla2[[#This Row],[FECHA INICIO DE LABORES EN OBRA]]="","No Aplica",IF(AND(MONTH(Tabla2[[#This Row],[FECHA INICIO DE LABORES EN OBRA]])=MONTH(TODAY()-30),YEAR(Tabla2[[#This Row],[FECHA INICIO DE LABORES EN OBRA]])=YEAR(TODAY())),MONTH(TODAY()-30)&amp;"-"&amp;YEAR(TODAY()),"No Aplica")),"No Aplica")</f>
        <v>No Aplica</v>
      </c>
    </row>
    <row r="3274" spans="1:29" x14ac:dyDescent="0.25">
      <c r="A3274" s="2" t="s">
        <v>9248</v>
      </c>
      <c r="B3274" s="3" t="s">
        <v>67</v>
      </c>
      <c r="C3274" s="3" t="s">
        <v>67</v>
      </c>
      <c r="D3274" s="3" t="s">
        <v>12550</v>
      </c>
      <c r="E3274" s="3" t="s">
        <v>12551</v>
      </c>
      <c r="F3274" s="36">
        <v>33971</v>
      </c>
      <c r="G3274" s="3"/>
      <c r="H3274" s="3" t="s">
        <v>1469</v>
      </c>
      <c r="I3274" s="3" t="s">
        <v>7343</v>
      </c>
      <c r="J3274" s="3" t="s">
        <v>12539</v>
      </c>
      <c r="K3274" s="3" t="s">
        <v>463</v>
      </c>
      <c r="L3274" s="8" t="s">
        <v>9813</v>
      </c>
      <c r="M3274" s="5"/>
      <c r="N3274" s="13" t="s">
        <v>2456</v>
      </c>
      <c r="O3274" s="5">
        <v>44893</v>
      </c>
      <c r="P3274" s="8">
        <v>1</v>
      </c>
      <c r="Q3274" s="9">
        <v>4</v>
      </c>
      <c r="R3274" s="9" t="str">
        <f>IFERROR(VLOOKUP(Tabla2[[#This Row],[CONTRATISTA PRNCIPAL]],Hoja1!$L$5:$M$9,2,FALSE),"CJV")</f>
        <v>CJV</v>
      </c>
      <c r="S3274" s="9" t="str">
        <f>IF(Tabla2[[#This Row],[EMPRESA]]=Tabla2[[#This Row],[CONTRATISTA PRNCIPAL]],"Principal","Secundaria")</f>
        <v>Principal</v>
      </c>
      <c r="T3274" s="10">
        <f>IFERROR(1/COUNTIF(Tabla2[CONTRATISTA PRNCIPAL],Tabla2[[#This Row],[CONTRATISTA PRNCIPAL]]),0)</f>
        <v>6.41025641025641E-3</v>
      </c>
      <c r="U3274" s="33">
        <f ca="1">IF(((TODAY()-Tabla2[[#This Row],[FECHA NACIMIENTO]])/365)&lt;18,"Corregir", IF(((TODAY()-Tabla2[[#This Row],[FECHA NACIMIENTO]])/365)&gt;80, "Corregir",ROUNDDOWN(((TODAY()-Tabla2[[#This Row],[FECHA NACIMIENTO]])/365),0)))</f>
        <v>30</v>
      </c>
      <c r="V327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274" s="34" t="str">
        <f ca="1">+IF(Tabla2[[#This Row],[Edad]]="Corregir","Corregir","Ok")</f>
        <v>Ok</v>
      </c>
      <c r="X3274" s="10" t="str">
        <f>+IFERROR(VLOOKUP(Tabla2[[#This Row],[DISTRITO SEGÚN DNI]],Hoja1!$A$2:$B$55,2,FALSE),"No")</f>
        <v>CALLAO</v>
      </c>
      <c r="Y3274" s="10" t="str">
        <f>IF(OR(LOWER(Tabla2[[#This Row],[GENERO]])="masculino", LOWER(Tabla2[[#This Row],[GENERO]])="femenino"),"OK","Corregir")</f>
        <v>OK</v>
      </c>
      <c r="Z3274" s="10" t="str">
        <f>+IF(Tabla2[[#This Row],[Nro. DNI / CE]]="","Corregir",IF(LEN(Tabla2[[#This Row],[Nro. DNI / CE]])&gt;=8,"OK","Corregir"))</f>
        <v>OK</v>
      </c>
      <c r="AA3274" s="10">
        <f>COUNTIF(Tabla2[APELLIDOS Y NOMBRES],Tabla2[[#This Row],[APELLIDOS Y NOMBRES]])</f>
        <v>1</v>
      </c>
      <c r="AB3274" t="str">
        <f ca="1">+IFERROR(IF(Tabla2[[#This Row],[FECHA CESE/BAJA]]="","No Aplica",IF(AND(MONTH(Tabla2[[#This Row],[FECHA CESE/BAJA]])=MONTH(TODAY()-30),YEAR(Tabla2[[#This Row],[FECHA CESE/BAJA]])=YEAR(TODAY())),MONTH(TODAY()-30)&amp;"-"&amp;YEAR(TODAY()),"Borrar")),"No aplica")</f>
        <v>No Aplica</v>
      </c>
      <c r="AC3274" t="str">
        <f ca="1">+IFERROR(IF(Tabla2[[#This Row],[FECHA INICIO DE LABORES EN OBRA]]="","No Aplica",IF(AND(MONTH(Tabla2[[#This Row],[FECHA INICIO DE LABORES EN OBRA]])=MONTH(TODAY()-30),YEAR(Tabla2[[#This Row],[FECHA INICIO DE LABORES EN OBRA]])=YEAR(TODAY())),MONTH(TODAY()-30)&amp;"-"&amp;YEAR(TODAY()),"No Aplica")),"No Aplica")</f>
        <v>No Aplica</v>
      </c>
    </row>
    <row r="3275" spans="1:29" x14ac:dyDescent="0.25">
      <c r="A3275" s="2" t="s">
        <v>9248</v>
      </c>
      <c r="B3275" s="3" t="s">
        <v>67</v>
      </c>
      <c r="C3275" s="3" t="s">
        <v>67</v>
      </c>
      <c r="D3275" s="3" t="s">
        <v>779</v>
      </c>
      <c r="E3275" s="3" t="s">
        <v>12552</v>
      </c>
      <c r="F3275" s="36">
        <v>36477</v>
      </c>
      <c r="G3275" s="3"/>
      <c r="H3275" s="3" t="s">
        <v>2636</v>
      </c>
      <c r="I3275" s="3" t="s">
        <v>7343</v>
      </c>
      <c r="J3275" s="3" t="s">
        <v>12457</v>
      </c>
      <c r="K3275" s="3" t="s">
        <v>34</v>
      </c>
      <c r="L3275" s="8" t="s">
        <v>9813</v>
      </c>
      <c r="M3275" s="5"/>
      <c r="N3275" s="13" t="s">
        <v>2456</v>
      </c>
      <c r="O3275" s="5">
        <v>44734</v>
      </c>
      <c r="P3275" s="8">
        <v>1</v>
      </c>
      <c r="Q3275" s="9">
        <v>4</v>
      </c>
      <c r="R3275" s="9" t="str">
        <f>IFERROR(VLOOKUP(Tabla2[[#This Row],[CONTRATISTA PRNCIPAL]],Hoja1!$L$5:$M$9,2,FALSE),"CJV")</f>
        <v>CJV</v>
      </c>
      <c r="S3275" s="9" t="str">
        <f>IF(Tabla2[[#This Row],[EMPRESA]]=Tabla2[[#This Row],[CONTRATISTA PRNCIPAL]],"Principal","Secundaria")</f>
        <v>Principal</v>
      </c>
      <c r="T3275" s="10">
        <f>IFERROR(1/COUNTIF(Tabla2[CONTRATISTA PRNCIPAL],Tabla2[[#This Row],[CONTRATISTA PRNCIPAL]]),0)</f>
        <v>6.41025641025641E-3</v>
      </c>
      <c r="U3275" s="33">
        <f ca="1">IF(((TODAY()-Tabla2[[#This Row],[FECHA NACIMIENTO]])/365)&lt;18,"Corregir", IF(((TODAY()-Tabla2[[#This Row],[FECHA NACIMIENTO]])/365)&gt;80, "Corregir",ROUNDDOWN(((TODAY()-Tabla2[[#This Row],[FECHA NACIMIENTO]])/365),0)))</f>
        <v>23</v>
      </c>
      <c r="V327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3275" s="34" t="str">
        <f ca="1">+IF(Tabla2[[#This Row],[Edad]]="Corregir","Corregir","Ok")</f>
        <v>Ok</v>
      </c>
      <c r="X3275" s="10" t="str">
        <f>+IFERROR(VLOOKUP(Tabla2[[#This Row],[DISTRITO SEGÚN DNI]],Hoja1!$A$2:$B$55,2,FALSE),"No")</f>
        <v>CALLAO</v>
      </c>
      <c r="Y3275" s="10" t="str">
        <f>IF(OR(LOWER(Tabla2[[#This Row],[GENERO]])="masculino", LOWER(Tabla2[[#This Row],[GENERO]])="femenino"),"OK","Corregir")</f>
        <v>OK</v>
      </c>
      <c r="Z3275" s="10" t="str">
        <f>+IF(Tabla2[[#This Row],[Nro. DNI / CE]]="","Corregir",IF(LEN(Tabla2[[#This Row],[Nro. DNI / CE]])&gt;=8,"OK","Corregir"))</f>
        <v>OK</v>
      </c>
      <c r="AA3275" s="10">
        <f>COUNTIF(Tabla2[APELLIDOS Y NOMBRES],Tabla2[[#This Row],[APELLIDOS Y NOMBRES]])</f>
        <v>1</v>
      </c>
      <c r="AB3275" t="str">
        <f ca="1">+IFERROR(IF(Tabla2[[#This Row],[FECHA CESE/BAJA]]="","No Aplica",IF(AND(MONTH(Tabla2[[#This Row],[FECHA CESE/BAJA]])=MONTH(TODAY()-30),YEAR(Tabla2[[#This Row],[FECHA CESE/BAJA]])=YEAR(TODAY())),MONTH(TODAY()-30)&amp;"-"&amp;YEAR(TODAY()),"Borrar")),"No aplica")</f>
        <v>No Aplica</v>
      </c>
      <c r="AC3275" t="str">
        <f ca="1">+IFERROR(IF(Tabla2[[#This Row],[FECHA INICIO DE LABORES EN OBRA]]="","No Aplica",IF(AND(MONTH(Tabla2[[#This Row],[FECHA INICIO DE LABORES EN OBRA]])=MONTH(TODAY()-30),YEAR(Tabla2[[#This Row],[FECHA INICIO DE LABORES EN OBRA]])=YEAR(TODAY())),MONTH(TODAY()-30)&amp;"-"&amp;YEAR(TODAY()),"No Aplica")),"No Aplica")</f>
        <v>No Aplica</v>
      </c>
    </row>
    <row r="3276" spans="1:29" x14ac:dyDescent="0.25">
      <c r="A3276" s="2" t="s">
        <v>9248</v>
      </c>
      <c r="B3276" s="3" t="s">
        <v>67</v>
      </c>
      <c r="C3276" s="3" t="s">
        <v>67</v>
      </c>
      <c r="D3276" s="3" t="s">
        <v>12553</v>
      </c>
      <c r="E3276" s="3" t="s">
        <v>12554</v>
      </c>
      <c r="F3276" s="36">
        <v>30679</v>
      </c>
      <c r="G3276" s="3"/>
      <c r="H3276" s="3" t="s">
        <v>1469</v>
      </c>
      <c r="I3276" s="3" t="s">
        <v>7343</v>
      </c>
      <c r="J3276" s="3" t="s">
        <v>12555</v>
      </c>
      <c r="K3276" s="3" t="s">
        <v>1136</v>
      </c>
      <c r="L3276" s="8" t="s">
        <v>9813</v>
      </c>
      <c r="M3276" s="5"/>
      <c r="N3276" s="13" t="s">
        <v>2456</v>
      </c>
      <c r="O3276" s="5">
        <v>45008</v>
      </c>
      <c r="P3276" s="8">
        <v>1</v>
      </c>
      <c r="Q3276" s="9">
        <v>4</v>
      </c>
      <c r="R3276" s="9" t="str">
        <f>IFERROR(VLOOKUP(Tabla2[[#This Row],[CONTRATISTA PRNCIPAL]],Hoja1!$L$5:$M$9,2,FALSE),"CJV")</f>
        <v>CJV</v>
      </c>
      <c r="S3276" s="9" t="str">
        <f>IF(Tabla2[[#This Row],[EMPRESA]]=Tabla2[[#This Row],[CONTRATISTA PRNCIPAL]],"Principal","Secundaria")</f>
        <v>Principal</v>
      </c>
      <c r="T3276" s="10">
        <f>IFERROR(1/COUNTIF(Tabla2[CONTRATISTA PRNCIPAL],Tabla2[[#This Row],[CONTRATISTA PRNCIPAL]]),0)</f>
        <v>6.41025641025641E-3</v>
      </c>
      <c r="U3276" s="33">
        <f ca="1">IF(((TODAY()-Tabla2[[#This Row],[FECHA NACIMIENTO]])/365)&lt;18,"Corregir", IF(((TODAY()-Tabla2[[#This Row],[FECHA NACIMIENTO]])/365)&gt;80, "Corregir",ROUNDDOWN(((TODAY()-Tabla2[[#This Row],[FECHA NACIMIENTO]])/365),0)))</f>
        <v>39</v>
      </c>
      <c r="V327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276" s="34" t="str">
        <f ca="1">+IF(Tabla2[[#This Row],[Edad]]="Corregir","Corregir","Ok")</f>
        <v>Ok</v>
      </c>
      <c r="X3276" s="10" t="str">
        <f>+IFERROR(VLOOKUP(Tabla2[[#This Row],[DISTRITO SEGÚN DNI]],Hoja1!$A$2:$B$55,2,FALSE),"No")</f>
        <v>No</v>
      </c>
      <c r="Y3276" s="10" t="str">
        <f>IF(OR(LOWER(Tabla2[[#This Row],[GENERO]])="masculino", LOWER(Tabla2[[#This Row],[GENERO]])="femenino"),"OK","Corregir")</f>
        <v>OK</v>
      </c>
      <c r="Z3276" s="10" t="str">
        <f>+IF(Tabla2[[#This Row],[Nro. DNI / CE]]="","Corregir",IF(LEN(Tabla2[[#This Row],[Nro. DNI / CE]])&gt;=8,"OK","Corregir"))</f>
        <v>OK</v>
      </c>
      <c r="AA3276" s="10">
        <f>COUNTIF(Tabla2[APELLIDOS Y NOMBRES],Tabla2[[#This Row],[APELLIDOS Y NOMBRES]])</f>
        <v>1</v>
      </c>
      <c r="AB3276" t="str">
        <f ca="1">+IFERROR(IF(Tabla2[[#This Row],[FECHA CESE/BAJA]]="","No Aplica",IF(AND(MONTH(Tabla2[[#This Row],[FECHA CESE/BAJA]])=MONTH(TODAY()-30),YEAR(Tabla2[[#This Row],[FECHA CESE/BAJA]])=YEAR(TODAY())),MONTH(TODAY()-30)&amp;"-"&amp;YEAR(TODAY()),"Borrar")),"No aplica")</f>
        <v>No Aplica</v>
      </c>
      <c r="AC3276" t="str">
        <f ca="1">+IFERROR(IF(Tabla2[[#This Row],[FECHA INICIO DE LABORES EN OBRA]]="","No Aplica",IF(AND(MONTH(Tabla2[[#This Row],[FECHA INICIO DE LABORES EN OBRA]])=MONTH(TODAY()-30),YEAR(Tabla2[[#This Row],[FECHA INICIO DE LABORES EN OBRA]])=YEAR(TODAY())),MONTH(TODAY()-30)&amp;"-"&amp;YEAR(TODAY()),"No Aplica")),"No Aplica")</f>
        <v>No Aplica</v>
      </c>
    </row>
    <row r="3277" spans="1:29" x14ac:dyDescent="0.25">
      <c r="A3277" s="2" t="s">
        <v>9248</v>
      </c>
      <c r="B3277" s="3" t="s">
        <v>67</v>
      </c>
      <c r="C3277" s="3" t="s">
        <v>67</v>
      </c>
      <c r="D3277" s="3">
        <v>40242547</v>
      </c>
      <c r="E3277" s="3" t="s">
        <v>7361</v>
      </c>
      <c r="F3277" s="36">
        <v>28150</v>
      </c>
      <c r="G3277" s="3"/>
      <c r="H3277" s="3" t="s">
        <v>1469</v>
      </c>
      <c r="I3277" s="3" t="s">
        <v>4504</v>
      </c>
      <c r="J3277" s="3" t="s">
        <v>12556</v>
      </c>
      <c r="K3277" s="3" t="s">
        <v>1044</v>
      </c>
      <c r="L3277" s="8" t="s">
        <v>9813</v>
      </c>
      <c r="M3277" s="5"/>
      <c r="N3277" s="13" t="s">
        <v>2456</v>
      </c>
      <c r="O3277" s="5">
        <v>44880</v>
      </c>
      <c r="P3277" s="8">
        <v>1</v>
      </c>
      <c r="Q3277" s="9">
        <v>4</v>
      </c>
      <c r="R3277" s="9" t="str">
        <f>IFERROR(VLOOKUP(Tabla2[[#This Row],[CONTRATISTA PRNCIPAL]],Hoja1!$L$5:$M$9,2,FALSE),"CJV")</f>
        <v>CJV</v>
      </c>
      <c r="S3277" s="9" t="str">
        <f>IF(Tabla2[[#This Row],[EMPRESA]]=Tabla2[[#This Row],[CONTRATISTA PRNCIPAL]],"Principal","Secundaria")</f>
        <v>Principal</v>
      </c>
      <c r="T3277" s="10">
        <f>IFERROR(1/COUNTIF(Tabla2[CONTRATISTA PRNCIPAL],Tabla2[[#This Row],[CONTRATISTA PRNCIPAL]]),0)</f>
        <v>6.41025641025641E-3</v>
      </c>
      <c r="U3277" s="33">
        <f ca="1">IF(((TODAY()-Tabla2[[#This Row],[FECHA NACIMIENTO]])/365)&lt;18,"Corregir", IF(((TODAY()-Tabla2[[#This Row],[FECHA NACIMIENTO]])/365)&gt;80, "Corregir",ROUNDDOWN(((TODAY()-Tabla2[[#This Row],[FECHA NACIMIENTO]])/365),0)))</f>
        <v>46</v>
      </c>
      <c r="V327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277" s="34" t="str">
        <f ca="1">+IF(Tabla2[[#This Row],[Edad]]="Corregir","Corregir","Ok")</f>
        <v>Ok</v>
      </c>
      <c r="X3277" s="10" t="str">
        <f>+IFERROR(VLOOKUP(Tabla2[[#This Row],[DISTRITO SEGÚN DNI]],Hoja1!$A$2:$B$55,2,FALSE),"No")</f>
        <v>No</v>
      </c>
      <c r="Y3277" s="10" t="str">
        <f>IF(OR(LOWER(Tabla2[[#This Row],[GENERO]])="masculino", LOWER(Tabla2[[#This Row],[GENERO]])="femenino"),"OK","Corregir")</f>
        <v>OK</v>
      </c>
      <c r="Z3277" s="10" t="str">
        <f>+IF(Tabla2[[#This Row],[Nro. DNI / CE]]="","Corregir",IF(LEN(Tabla2[[#This Row],[Nro. DNI / CE]])&gt;=8,"OK","Corregir"))</f>
        <v>OK</v>
      </c>
      <c r="AA3277" s="10">
        <f>COUNTIF(Tabla2[APELLIDOS Y NOMBRES],Tabla2[[#This Row],[APELLIDOS Y NOMBRES]])</f>
        <v>1</v>
      </c>
      <c r="AB3277" t="str">
        <f ca="1">+IFERROR(IF(Tabla2[[#This Row],[FECHA CESE/BAJA]]="","No Aplica",IF(AND(MONTH(Tabla2[[#This Row],[FECHA CESE/BAJA]])=MONTH(TODAY()-30),YEAR(Tabla2[[#This Row],[FECHA CESE/BAJA]])=YEAR(TODAY())),MONTH(TODAY()-30)&amp;"-"&amp;YEAR(TODAY()),"Borrar")),"No aplica")</f>
        <v>No Aplica</v>
      </c>
      <c r="AC3277" t="str">
        <f ca="1">+IFERROR(IF(Tabla2[[#This Row],[FECHA INICIO DE LABORES EN OBRA]]="","No Aplica",IF(AND(MONTH(Tabla2[[#This Row],[FECHA INICIO DE LABORES EN OBRA]])=MONTH(TODAY()-30),YEAR(Tabla2[[#This Row],[FECHA INICIO DE LABORES EN OBRA]])=YEAR(TODAY())),MONTH(TODAY()-30)&amp;"-"&amp;YEAR(TODAY()),"No Aplica")),"No Aplica")</f>
        <v>No Aplica</v>
      </c>
    </row>
    <row r="3278" spans="1:29" x14ac:dyDescent="0.25">
      <c r="A3278" s="2" t="s">
        <v>9248</v>
      </c>
      <c r="B3278" s="3" t="s">
        <v>67</v>
      </c>
      <c r="C3278" s="3" t="s">
        <v>67</v>
      </c>
      <c r="D3278" s="3" t="s">
        <v>12557</v>
      </c>
      <c r="E3278" s="3" t="s">
        <v>12558</v>
      </c>
      <c r="F3278" s="36">
        <v>26618</v>
      </c>
      <c r="G3278" s="3"/>
      <c r="H3278" s="3" t="s">
        <v>1469</v>
      </c>
      <c r="I3278" s="3" t="s">
        <v>4253</v>
      </c>
      <c r="J3278" s="3" t="s">
        <v>12549</v>
      </c>
      <c r="K3278" s="3" t="s">
        <v>1077</v>
      </c>
      <c r="L3278" s="8" t="s">
        <v>9813</v>
      </c>
      <c r="M3278" s="5"/>
      <c r="N3278" s="13" t="s">
        <v>2456</v>
      </c>
      <c r="O3278" s="5">
        <v>45086</v>
      </c>
      <c r="P3278" s="8">
        <v>1</v>
      </c>
      <c r="Q3278" s="9">
        <v>4</v>
      </c>
      <c r="R3278" s="9" t="str">
        <f>IFERROR(VLOOKUP(Tabla2[[#This Row],[CONTRATISTA PRNCIPAL]],Hoja1!$L$5:$M$9,2,FALSE),"CJV")</f>
        <v>CJV</v>
      </c>
      <c r="S3278" s="9" t="str">
        <f>IF(Tabla2[[#This Row],[EMPRESA]]=Tabla2[[#This Row],[CONTRATISTA PRNCIPAL]],"Principal","Secundaria")</f>
        <v>Principal</v>
      </c>
      <c r="T3278" s="10">
        <f>IFERROR(1/COUNTIF(Tabla2[CONTRATISTA PRNCIPAL],Tabla2[[#This Row],[CONTRATISTA PRNCIPAL]]),0)</f>
        <v>6.41025641025641E-3</v>
      </c>
      <c r="U3278" s="33">
        <f ca="1">IF(((TODAY()-Tabla2[[#This Row],[FECHA NACIMIENTO]])/365)&lt;18,"Corregir", IF(((TODAY()-Tabla2[[#This Row],[FECHA NACIMIENTO]])/365)&gt;80, "Corregir",ROUNDDOWN(((TODAY()-Tabla2[[#This Row],[FECHA NACIMIENTO]])/365),0)))</f>
        <v>50</v>
      </c>
      <c r="V327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278" s="34" t="str">
        <f ca="1">+IF(Tabla2[[#This Row],[Edad]]="Corregir","Corregir","Ok")</f>
        <v>Ok</v>
      </c>
      <c r="X3278" s="10" t="str">
        <f>+IFERROR(VLOOKUP(Tabla2[[#This Row],[DISTRITO SEGÚN DNI]],Hoja1!$A$2:$B$55,2,FALSE),"No")</f>
        <v>No</v>
      </c>
      <c r="Y3278" s="10" t="str">
        <f>IF(OR(LOWER(Tabla2[[#This Row],[GENERO]])="masculino", LOWER(Tabla2[[#This Row],[GENERO]])="femenino"),"OK","Corregir")</f>
        <v>OK</v>
      </c>
      <c r="Z3278" s="10" t="str">
        <f>+IF(Tabla2[[#This Row],[Nro. DNI / CE]]="","Corregir",IF(LEN(Tabla2[[#This Row],[Nro. DNI / CE]])&gt;=8,"OK","Corregir"))</f>
        <v>OK</v>
      </c>
      <c r="AA3278" s="10">
        <f>COUNTIF(Tabla2[APELLIDOS Y NOMBRES],Tabla2[[#This Row],[APELLIDOS Y NOMBRES]])</f>
        <v>1</v>
      </c>
      <c r="AB3278" t="str">
        <f ca="1">+IFERROR(IF(Tabla2[[#This Row],[FECHA CESE/BAJA]]="","No Aplica",IF(AND(MONTH(Tabla2[[#This Row],[FECHA CESE/BAJA]])=MONTH(TODAY()-30),YEAR(Tabla2[[#This Row],[FECHA CESE/BAJA]])=YEAR(TODAY())),MONTH(TODAY()-30)&amp;"-"&amp;YEAR(TODAY()),"Borrar")),"No aplica")</f>
        <v>No Aplica</v>
      </c>
      <c r="AC3278" t="str">
        <f ca="1">+IFERROR(IF(Tabla2[[#This Row],[FECHA INICIO DE LABORES EN OBRA]]="","No Aplica",IF(AND(MONTH(Tabla2[[#This Row],[FECHA INICIO DE LABORES EN OBRA]])=MONTH(TODAY()-30),YEAR(Tabla2[[#This Row],[FECHA INICIO DE LABORES EN OBRA]])=YEAR(TODAY())),MONTH(TODAY()-30)&amp;"-"&amp;YEAR(TODAY()),"No Aplica")),"No Aplica")</f>
        <v>No Aplica</v>
      </c>
    </row>
    <row r="3279" spans="1:29" x14ac:dyDescent="0.25">
      <c r="A3279" s="2" t="s">
        <v>9248</v>
      </c>
      <c r="B3279" s="3" t="s">
        <v>67</v>
      </c>
      <c r="C3279" s="3" t="s">
        <v>67</v>
      </c>
      <c r="D3279" s="3">
        <v>41853373</v>
      </c>
      <c r="E3279" s="3" t="s">
        <v>12559</v>
      </c>
      <c r="F3279" s="36">
        <v>34478</v>
      </c>
      <c r="G3279" s="3"/>
      <c r="H3279" s="3" t="s">
        <v>1585</v>
      </c>
      <c r="I3279" s="3" t="s">
        <v>4504</v>
      </c>
      <c r="J3279" s="3" t="s">
        <v>12560</v>
      </c>
      <c r="K3279" s="3" t="s">
        <v>1044</v>
      </c>
      <c r="L3279" s="8" t="s">
        <v>9813</v>
      </c>
      <c r="M3279" s="5"/>
      <c r="N3279" s="13" t="s">
        <v>2456</v>
      </c>
      <c r="O3279" s="5">
        <v>44951</v>
      </c>
      <c r="P3279" s="8">
        <v>1</v>
      </c>
      <c r="Q3279" s="9">
        <v>4</v>
      </c>
      <c r="R3279" s="9" t="str">
        <f>IFERROR(VLOOKUP(Tabla2[[#This Row],[CONTRATISTA PRNCIPAL]],Hoja1!$L$5:$M$9,2,FALSE),"CJV")</f>
        <v>CJV</v>
      </c>
      <c r="S3279" s="9" t="str">
        <f>IF(Tabla2[[#This Row],[EMPRESA]]=Tabla2[[#This Row],[CONTRATISTA PRNCIPAL]],"Principal","Secundaria")</f>
        <v>Principal</v>
      </c>
      <c r="T3279" s="10">
        <f>IFERROR(1/COUNTIF(Tabla2[CONTRATISTA PRNCIPAL],Tabla2[[#This Row],[CONTRATISTA PRNCIPAL]]),0)</f>
        <v>6.41025641025641E-3</v>
      </c>
      <c r="U3279" s="33">
        <f ca="1">IF(((TODAY()-Tabla2[[#This Row],[FECHA NACIMIENTO]])/365)&lt;18,"Corregir", IF(((TODAY()-Tabla2[[#This Row],[FECHA NACIMIENTO]])/365)&gt;80, "Corregir",ROUNDDOWN(((TODAY()-Tabla2[[#This Row],[FECHA NACIMIENTO]])/365),0)))</f>
        <v>29</v>
      </c>
      <c r="V327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279" s="34" t="str">
        <f ca="1">+IF(Tabla2[[#This Row],[Edad]]="Corregir","Corregir","Ok")</f>
        <v>Ok</v>
      </c>
      <c r="X3279" s="10" t="str">
        <f>+IFERROR(VLOOKUP(Tabla2[[#This Row],[DISTRITO SEGÚN DNI]],Hoja1!$A$2:$B$55,2,FALSE),"No")</f>
        <v>No</v>
      </c>
      <c r="Y3279" s="10" t="str">
        <f>IF(OR(LOWER(Tabla2[[#This Row],[GENERO]])="masculino", LOWER(Tabla2[[#This Row],[GENERO]])="femenino"),"OK","Corregir")</f>
        <v>OK</v>
      </c>
      <c r="Z3279" s="10" t="str">
        <f>+IF(Tabla2[[#This Row],[Nro. DNI / CE]]="","Corregir",IF(LEN(Tabla2[[#This Row],[Nro. DNI / CE]])&gt;=8,"OK","Corregir"))</f>
        <v>OK</v>
      </c>
      <c r="AA3279" s="10">
        <f>COUNTIF(Tabla2[APELLIDOS Y NOMBRES],Tabla2[[#This Row],[APELLIDOS Y NOMBRES]])</f>
        <v>1</v>
      </c>
      <c r="AB3279" t="str">
        <f ca="1">+IFERROR(IF(Tabla2[[#This Row],[FECHA CESE/BAJA]]="","No Aplica",IF(AND(MONTH(Tabla2[[#This Row],[FECHA CESE/BAJA]])=MONTH(TODAY()-30),YEAR(Tabla2[[#This Row],[FECHA CESE/BAJA]])=YEAR(TODAY())),MONTH(TODAY()-30)&amp;"-"&amp;YEAR(TODAY()),"Borrar")),"No aplica")</f>
        <v>No Aplica</v>
      </c>
      <c r="AC3279" t="str">
        <f ca="1">+IFERROR(IF(Tabla2[[#This Row],[FECHA INICIO DE LABORES EN OBRA]]="","No Aplica",IF(AND(MONTH(Tabla2[[#This Row],[FECHA INICIO DE LABORES EN OBRA]])=MONTH(TODAY()-30),YEAR(Tabla2[[#This Row],[FECHA INICIO DE LABORES EN OBRA]])=YEAR(TODAY())),MONTH(TODAY()-30)&amp;"-"&amp;YEAR(TODAY()),"No Aplica")),"No Aplica")</f>
        <v>No Aplica</v>
      </c>
    </row>
    <row r="3280" spans="1:29" x14ac:dyDescent="0.25">
      <c r="A3280" s="2" t="s">
        <v>9248</v>
      </c>
      <c r="B3280" s="3" t="s">
        <v>67</v>
      </c>
      <c r="C3280" s="3" t="s">
        <v>67</v>
      </c>
      <c r="D3280" s="3" t="s">
        <v>7362</v>
      </c>
      <c r="E3280" s="3" t="s">
        <v>7363</v>
      </c>
      <c r="F3280" s="36">
        <v>27208</v>
      </c>
      <c r="G3280" s="3"/>
      <c r="H3280" s="3" t="s">
        <v>1469</v>
      </c>
      <c r="I3280" s="3" t="s">
        <v>4504</v>
      </c>
      <c r="J3280" s="3" t="s">
        <v>12561</v>
      </c>
      <c r="K3280" s="3" t="s">
        <v>1044</v>
      </c>
      <c r="L3280" s="8" t="s">
        <v>9813</v>
      </c>
      <c r="M3280" s="5"/>
      <c r="N3280" s="13" t="s">
        <v>2456</v>
      </c>
      <c r="O3280" s="5">
        <v>43613</v>
      </c>
      <c r="P3280" s="8">
        <v>1</v>
      </c>
      <c r="Q3280" s="9">
        <v>4</v>
      </c>
      <c r="R3280" s="9" t="str">
        <f>IFERROR(VLOOKUP(Tabla2[[#This Row],[CONTRATISTA PRNCIPAL]],Hoja1!$L$5:$M$9,2,FALSE),"CJV")</f>
        <v>CJV</v>
      </c>
      <c r="S3280" s="9" t="str">
        <f>IF(Tabla2[[#This Row],[EMPRESA]]=Tabla2[[#This Row],[CONTRATISTA PRNCIPAL]],"Principal","Secundaria")</f>
        <v>Principal</v>
      </c>
      <c r="T3280" s="10">
        <f>IFERROR(1/COUNTIF(Tabla2[CONTRATISTA PRNCIPAL],Tabla2[[#This Row],[CONTRATISTA PRNCIPAL]]),0)</f>
        <v>6.41025641025641E-3</v>
      </c>
      <c r="U3280" s="33">
        <f ca="1">IF(((TODAY()-Tabla2[[#This Row],[FECHA NACIMIENTO]])/365)&lt;18,"Corregir", IF(((TODAY()-Tabla2[[#This Row],[FECHA NACIMIENTO]])/365)&gt;80, "Corregir",ROUNDDOWN(((TODAY()-Tabla2[[#This Row],[FECHA NACIMIENTO]])/365),0)))</f>
        <v>49</v>
      </c>
      <c r="V328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280" s="34" t="str">
        <f ca="1">+IF(Tabla2[[#This Row],[Edad]]="Corregir","Corregir","Ok")</f>
        <v>Ok</v>
      </c>
      <c r="X3280" s="10" t="str">
        <f>+IFERROR(VLOOKUP(Tabla2[[#This Row],[DISTRITO SEGÚN DNI]],Hoja1!$A$2:$B$55,2,FALSE),"No")</f>
        <v>No</v>
      </c>
      <c r="Y3280" s="10" t="str">
        <f>IF(OR(LOWER(Tabla2[[#This Row],[GENERO]])="masculino", LOWER(Tabla2[[#This Row],[GENERO]])="femenino"),"OK","Corregir")</f>
        <v>OK</v>
      </c>
      <c r="Z3280" s="10" t="str">
        <f>+IF(Tabla2[[#This Row],[Nro. DNI / CE]]="","Corregir",IF(LEN(Tabla2[[#This Row],[Nro. DNI / CE]])&gt;=8,"OK","Corregir"))</f>
        <v>OK</v>
      </c>
      <c r="AA3280" s="10">
        <f>COUNTIF(Tabla2[APELLIDOS Y NOMBRES],Tabla2[[#This Row],[APELLIDOS Y NOMBRES]])</f>
        <v>1</v>
      </c>
      <c r="AB3280" t="str">
        <f ca="1">+IFERROR(IF(Tabla2[[#This Row],[FECHA CESE/BAJA]]="","No Aplica",IF(AND(MONTH(Tabla2[[#This Row],[FECHA CESE/BAJA]])=MONTH(TODAY()-30),YEAR(Tabla2[[#This Row],[FECHA CESE/BAJA]])=YEAR(TODAY())),MONTH(TODAY()-30)&amp;"-"&amp;YEAR(TODAY()),"Borrar")),"No aplica")</f>
        <v>No Aplica</v>
      </c>
      <c r="AC3280" t="str">
        <f ca="1">+IFERROR(IF(Tabla2[[#This Row],[FECHA INICIO DE LABORES EN OBRA]]="","No Aplica",IF(AND(MONTH(Tabla2[[#This Row],[FECHA INICIO DE LABORES EN OBRA]])=MONTH(TODAY()-30),YEAR(Tabla2[[#This Row],[FECHA INICIO DE LABORES EN OBRA]])=YEAR(TODAY())),MONTH(TODAY()-30)&amp;"-"&amp;YEAR(TODAY()),"No Aplica")),"No Aplica")</f>
        <v>No Aplica</v>
      </c>
    </row>
    <row r="3281" spans="1:29" x14ac:dyDescent="0.25">
      <c r="A3281" s="2" t="s">
        <v>9248</v>
      </c>
      <c r="B3281" s="3" t="s">
        <v>67</v>
      </c>
      <c r="C3281" s="3" t="s">
        <v>67</v>
      </c>
      <c r="D3281" s="3" t="s">
        <v>7364</v>
      </c>
      <c r="E3281" s="3" t="s">
        <v>7365</v>
      </c>
      <c r="F3281" s="36">
        <v>26368</v>
      </c>
      <c r="G3281" s="3"/>
      <c r="H3281" s="3" t="s">
        <v>12476</v>
      </c>
      <c r="I3281" s="3" t="s">
        <v>4504</v>
      </c>
      <c r="J3281" s="3" t="s">
        <v>12562</v>
      </c>
      <c r="K3281" s="3" t="s">
        <v>1044</v>
      </c>
      <c r="L3281" s="8" t="s">
        <v>9813</v>
      </c>
      <c r="M3281" s="5"/>
      <c r="N3281" s="13" t="s">
        <v>2456</v>
      </c>
      <c r="O3281" s="5">
        <v>43437</v>
      </c>
      <c r="P3281" s="8">
        <v>1</v>
      </c>
      <c r="Q3281" s="9">
        <v>4</v>
      </c>
      <c r="R3281" s="9" t="str">
        <f>IFERROR(VLOOKUP(Tabla2[[#This Row],[CONTRATISTA PRNCIPAL]],Hoja1!$L$5:$M$9,2,FALSE),"CJV")</f>
        <v>CJV</v>
      </c>
      <c r="S3281" s="9" t="str">
        <f>IF(Tabla2[[#This Row],[EMPRESA]]=Tabla2[[#This Row],[CONTRATISTA PRNCIPAL]],"Principal","Secundaria")</f>
        <v>Principal</v>
      </c>
      <c r="T3281" s="10">
        <f>IFERROR(1/COUNTIF(Tabla2[CONTRATISTA PRNCIPAL],Tabla2[[#This Row],[CONTRATISTA PRNCIPAL]]),0)</f>
        <v>6.41025641025641E-3</v>
      </c>
      <c r="U3281" s="33">
        <f ca="1">IF(((TODAY()-Tabla2[[#This Row],[FECHA NACIMIENTO]])/365)&lt;18,"Corregir", IF(((TODAY()-Tabla2[[#This Row],[FECHA NACIMIENTO]])/365)&gt;80, "Corregir",ROUNDDOWN(((TODAY()-Tabla2[[#This Row],[FECHA NACIMIENTO]])/365),0)))</f>
        <v>51</v>
      </c>
      <c r="V328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281" s="34" t="str">
        <f ca="1">+IF(Tabla2[[#This Row],[Edad]]="Corregir","Corregir","Ok")</f>
        <v>Ok</v>
      </c>
      <c r="X3281" s="10" t="str">
        <f>+IFERROR(VLOOKUP(Tabla2[[#This Row],[DISTRITO SEGÚN DNI]],Hoja1!$A$2:$B$55,2,FALSE),"No")</f>
        <v>No</v>
      </c>
      <c r="Y3281" s="10" t="str">
        <f>IF(OR(LOWER(Tabla2[[#This Row],[GENERO]])="masculino", LOWER(Tabla2[[#This Row],[GENERO]])="femenino"),"OK","Corregir")</f>
        <v>OK</v>
      </c>
      <c r="Z3281" s="10" t="str">
        <f>+IF(Tabla2[[#This Row],[Nro. DNI / CE]]="","Corregir",IF(LEN(Tabla2[[#This Row],[Nro. DNI / CE]])&gt;=8,"OK","Corregir"))</f>
        <v>OK</v>
      </c>
      <c r="AA3281" s="10">
        <f>COUNTIF(Tabla2[APELLIDOS Y NOMBRES],Tabla2[[#This Row],[APELLIDOS Y NOMBRES]])</f>
        <v>1</v>
      </c>
      <c r="AB3281" t="str">
        <f ca="1">+IFERROR(IF(Tabla2[[#This Row],[FECHA CESE/BAJA]]="","No Aplica",IF(AND(MONTH(Tabla2[[#This Row],[FECHA CESE/BAJA]])=MONTH(TODAY()-30),YEAR(Tabla2[[#This Row],[FECHA CESE/BAJA]])=YEAR(TODAY())),MONTH(TODAY()-30)&amp;"-"&amp;YEAR(TODAY()),"Borrar")),"No aplica")</f>
        <v>No Aplica</v>
      </c>
      <c r="AC3281" t="str">
        <f ca="1">+IFERROR(IF(Tabla2[[#This Row],[FECHA INICIO DE LABORES EN OBRA]]="","No Aplica",IF(AND(MONTH(Tabla2[[#This Row],[FECHA INICIO DE LABORES EN OBRA]])=MONTH(TODAY()-30),YEAR(Tabla2[[#This Row],[FECHA INICIO DE LABORES EN OBRA]])=YEAR(TODAY())),MONTH(TODAY()-30)&amp;"-"&amp;YEAR(TODAY()),"No Aplica")),"No Aplica")</f>
        <v>No Aplica</v>
      </c>
    </row>
    <row r="3282" spans="1:29" x14ac:dyDescent="0.25">
      <c r="A3282" s="2" t="s">
        <v>9248</v>
      </c>
      <c r="B3282" s="3" t="s">
        <v>67</v>
      </c>
      <c r="C3282" s="3" t="s">
        <v>67</v>
      </c>
      <c r="D3282" s="3" t="s">
        <v>12563</v>
      </c>
      <c r="E3282" s="3" t="s">
        <v>12564</v>
      </c>
      <c r="F3282" s="36">
        <v>25751</v>
      </c>
      <c r="G3282" s="3"/>
      <c r="H3282" s="3" t="s">
        <v>1469</v>
      </c>
      <c r="I3282" s="3" t="s">
        <v>7343</v>
      </c>
      <c r="J3282" s="3" t="s">
        <v>12565</v>
      </c>
      <c r="K3282" s="3" t="s">
        <v>1042</v>
      </c>
      <c r="L3282" s="8" t="s">
        <v>9813</v>
      </c>
      <c r="M3282" s="5"/>
      <c r="N3282" s="13" t="s">
        <v>2456</v>
      </c>
      <c r="O3282" s="5">
        <v>45013</v>
      </c>
      <c r="P3282" s="8">
        <v>1</v>
      </c>
      <c r="Q3282" s="9">
        <v>4</v>
      </c>
      <c r="R3282" s="9" t="str">
        <f>IFERROR(VLOOKUP(Tabla2[[#This Row],[CONTRATISTA PRNCIPAL]],Hoja1!$L$5:$M$9,2,FALSE),"CJV")</f>
        <v>CJV</v>
      </c>
      <c r="S3282" s="9" t="str">
        <f>IF(Tabla2[[#This Row],[EMPRESA]]=Tabla2[[#This Row],[CONTRATISTA PRNCIPAL]],"Principal","Secundaria")</f>
        <v>Principal</v>
      </c>
      <c r="T3282" s="10">
        <f>IFERROR(1/COUNTIF(Tabla2[CONTRATISTA PRNCIPAL],Tabla2[[#This Row],[CONTRATISTA PRNCIPAL]]),0)</f>
        <v>6.41025641025641E-3</v>
      </c>
      <c r="U3282" s="33">
        <f ca="1">IF(((TODAY()-Tabla2[[#This Row],[FECHA NACIMIENTO]])/365)&lt;18,"Corregir", IF(((TODAY()-Tabla2[[#This Row],[FECHA NACIMIENTO]])/365)&gt;80, "Corregir",ROUNDDOWN(((TODAY()-Tabla2[[#This Row],[FECHA NACIMIENTO]])/365),0)))</f>
        <v>53</v>
      </c>
      <c r="V328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282" s="34" t="str">
        <f ca="1">+IF(Tabla2[[#This Row],[Edad]]="Corregir","Corregir","Ok")</f>
        <v>Ok</v>
      </c>
      <c r="X3282" s="10" t="str">
        <f>+IFERROR(VLOOKUP(Tabla2[[#This Row],[DISTRITO SEGÚN DNI]],Hoja1!$A$2:$B$55,2,FALSE),"No")</f>
        <v>No</v>
      </c>
      <c r="Y3282" s="10" t="str">
        <f>IF(OR(LOWER(Tabla2[[#This Row],[GENERO]])="masculino", LOWER(Tabla2[[#This Row],[GENERO]])="femenino"),"OK","Corregir")</f>
        <v>OK</v>
      </c>
      <c r="Z3282" s="10" t="str">
        <f>+IF(Tabla2[[#This Row],[Nro. DNI / CE]]="","Corregir",IF(LEN(Tabla2[[#This Row],[Nro. DNI / CE]])&gt;=8,"OK","Corregir"))</f>
        <v>OK</v>
      </c>
      <c r="AA3282" s="10">
        <f>COUNTIF(Tabla2[APELLIDOS Y NOMBRES],Tabla2[[#This Row],[APELLIDOS Y NOMBRES]])</f>
        <v>1</v>
      </c>
      <c r="AB3282" t="str">
        <f ca="1">+IFERROR(IF(Tabla2[[#This Row],[FECHA CESE/BAJA]]="","No Aplica",IF(AND(MONTH(Tabla2[[#This Row],[FECHA CESE/BAJA]])=MONTH(TODAY()-30),YEAR(Tabla2[[#This Row],[FECHA CESE/BAJA]])=YEAR(TODAY())),MONTH(TODAY()-30)&amp;"-"&amp;YEAR(TODAY()),"Borrar")),"No aplica")</f>
        <v>No Aplica</v>
      </c>
      <c r="AC3282" t="str">
        <f ca="1">+IFERROR(IF(Tabla2[[#This Row],[FECHA INICIO DE LABORES EN OBRA]]="","No Aplica",IF(AND(MONTH(Tabla2[[#This Row],[FECHA INICIO DE LABORES EN OBRA]])=MONTH(TODAY()-30),YEAR(Tabla2[[#This Row],[FECHA INICIO DE LABORES EN OBRA]])=YEAR(TODAY())),MONTH(TODAY()-30)&amp;"-"&amp;YEAR(TODAY()),"No Aplica")),"No Aplica")</f>
        <v>No Aplica</v>
      </c>
    </row>
    <row r="3283" spans="1:29" x14ac:dyDescent="0.25">
      <c r="A3283" s="2" t="s">
        <v>9248</v>
      </c>
      <c r="B3283" s="3" t="s">
        <v>67</v>
      </c>
      <c r="C3283" s="3" t="s">
        <v>67</v>
      </c>
      <c r="D3283" s="3" t="s">
        <v>7366</v>
      </c>
      <c r="E3283" s="3" t="s">
        <v>7367</v>
      </c>
      <c r="F3283" s="36">
        <v>24302</v>
      </c>
      <c r="G3283" s="3"/>
      <c r="H3283" s="3" t="s">
        <v>1469</v>
      </c>
      <c r="I3283" s="3" t="s">
        <v>12386</v>
      </c>
      <c r="J3283" s="3" t="s">
        <v>12566</v>
      </c>
      <c r="K3283" s="3" t="s">
        <v>34</v>
      </c>
      <c r="L3283" s="8" t="s">
        <v>9813</v>
      </c>
      <c r="M3283" s="5"/>
      <c r="N3283" s="13" t="s">
        <v>2456</v>
      </c>
      <c r="O3283" s="5">
        <v>43532</v>
      </c>
      <c r="P3283" s="8">
        <v>1</v>
      </c>
      <c r="Q3283" s="9">
        <v>4</v>
      </c>
      <c r="R3283" s="9" t="str">
        <f>IFERROR(VLOOKUP(Tabla2[[#This Row],[CONTRATISTA PRNCIPAL]],Hoja1!$L$5:$M$9,2,FALSE),"CJV")</f>
        <v>CJV</v>
      </c>
      <c r="S3283" s="9" t="str">
        <f>IF(Tabla2[[#This Row],[EMPRESA]]=Tabla2[[#This Row],[CONTRATISTA PRNCIPAL]],"Principal","Secundaria")</f>
        <v>Principal</v>
      </c>
      <c r="T3283" s="10">
        <f>IFERROR(1/COUNTIF(Tabla2[CONTRATISTA PRNCIPAL],Tabla2[[#This Row],[CONTRATISTA PRNCIPAL]]),0)</f>
        <v>6.41025641025641E-3</v>
      </c>
      <c r="U3283" s="33">
        <f ca="1">IF(((TODAY()-Tabla2[[#This Row],[FECHA NACIMIENTO]])/365)&lt;18,"Corregir", IF(((TODAY()-Tabla2[[#This Row],[FECHA NACIMIENTO]])/365)&gt;80, "Corregir",ROUNDDOWN(((TODAY()-Tabla2[[#This Row],[FECHA NACIMIENTO]])/365),0)))</f>
        <v>57</v>
      </c>
      <c r="V328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283" s="34" t="str">
        <f ca="1">+IF(Tabla2[[#This Row],[Edad]]="Corregir","Corregir","Ok")</f>
        <v>Ok</v>
      </c>
      <c r="X3283" s="10" t="str">
        <f>+IFERROR(VLOOKUP(Tabla2[[#This Row],[DISTRITO SEGÚN DNI]],Hoja1!$A$2:$B$55,2,FALSE),"No")</f>
        <v>CALLAO</v>
      </c>
      <c r="Y3283" s="10" t="str">
        <f>IF(OR(LOWER(Tabla2[[#This Row],[GENERO]])="masculino", LOWER(Tabla2[[#This Row],[GENERO]])="femenino"),"OK","Corregir")</f>
        <v>OK</v>
      </c>
      <c r="Z3283" s="10" t="str">
        <f>+IF(Tabla2[[#This Row],[Nro. DNI / CE]]="","Corregir",IF(LEN(Tabla2[[#This Row],[Nro. DNI / CE]])&gt;=8,"OK","Corregir"))</f>
        <v>OK</v>
      </c>
      <c r="AA3283" s="10">
        <f>COUNTIF(Tabla2[APELLIDOS Y NOMBRES],Tabla2[[#This Row],[APELLIDOS Y NOMBRES]])</f>
        <v>1</v>
      </c>
      <c r="AB3283" t="str">
        <f ca="1">+IFERROR(IF(Tabla2[[#This Row],[FECHA CESE/BAJA]]="","No Aplica",IF(AND(MONTH(Tabla2[[#This Row],[FECHA CESE/BAJA]])=MONTH(TODAY()-30),YEAR(Tabla2[[#This Row],[FECHA CESE/BAJA]])=YEAR(TODAY())),MONTH(TODAY()-30)&amp;"-"&amp;YEAR(TODAY()),"Borrar")),"No aplica")</f>
        <v>No Aplica</v>
      </c>
      <c r="AC3283" t="str">
        <f ca="1">+IFERROR(IF(Tabla2[[#This Row],[FECHA INICIO DE LABORES EN OBRA]]="","No Aplica",IF(AND(MONTH(Tabla2[[#This Row],[FECHA INICIO DE LABORES EN OBRA]])=MONTH(TODAY()-30),YEAR(Tabla2[[#This Row],[FECHA INICIO DE LABORES EN OBRA]])=YEAR(TODAY())),MONTH(TODAY()-30)&amp;"-"&amp;YEAR(TODAY()),"No Aplica")),"No Aplica")</f>
        <v>No Aplica</v>
      </c>
    </row>
    <row r="3284" spans="1:29" x14ac:dyDescent="0.25">
      <c r="A3284" s="2" t="s">
        <v>9248</v>
      </c>
      <c r="B3284" s="3" t="s">
        <v>67</v>
      </c>
      <c r="C3284" s="3" t="s">
        <v>67</v>
      </c>
      <c r="D3284" s="3" t="s">
        <v>12567</v>
      </c>
      <c r="E3284" s="3" t="s">
        <v>12568</v>
      </c>
      <c r="F3284" s="36">
        <v>30400</v>
      </c>
      <c r="G3284" s="3"/>
      <c r="H3284" s="3" t="s">
        <v>1469</v>
      </c>
      <c r="I3284" s="3" t="s">
        <v>12335</v>
      </c>
      <c r="J3284" s="3" t="s">
        <v>12426</v>
      </c>
      <c r="K3284" s="3" t="s">
        <v>1063</v>
      </c>
      <c r="L3284" s="8" t="s">
        <v>9813</v>
      </c>
      <c r="M3284" s="5"/>
      <c r="N3284" s="13" t="s">
        <v>2456</v>
      </c>
      <c r="O3284" s="5">
        <v>45086</v>
      </c>
      <c r="P3284" s="8">
        <v>1</v>
      </c>
      <c r="Q3284" s="9">
        <v>4</v>
      </c>
      <c r="R3284" s="9" t="str">
        <f>IFERROR(VLOOKUP(Tabla2[[#This Row],[CONTRATISTA PRNCIPAL]],Hoja1!$L$5:$M$9,2,FALSE),"CJV")</f>
        <v>CJV</v>
      </c>
      <c r="S3284" s="9" t="str">
        <f>IF(Tabla2[[#This Row],[EMPRESA]]=Tabla2[[#This Row],[CONTRATISTA PRNCIPAL]],"Principal","Secundaria")</f>
        <v>Principal</v>
      </c>
      <c r="T3284" s="10">
        <f>IFERROR(1/COUNTIF(Tabla2[CONTRATISTA PRNCIPAL],Tabla2[[#This Row],[CONTRATISTA PRNCIPAL]]),0)</f>
        <v>6.41025641025641E-3</v>
      </c>
      <c r="U3284" s="33">
        <f ca="1">IF(((TODAY()-Tabla2[[#This Row],[FECHA NACIMIENTO]])/365)&lt;18,"Corregir", IF(((TODAY()-Tabla2[[#This Row],[FECHA NACIMIENTO]])/365)&gt;80, "Corregir",ROUNDDOWN(((TODAY()-Tabla2[[#This Row],[FECHA NACIMIENTO]])/365),0)))</f>
        <v>40</v>
      </c>
      <c r="V328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284" s="34" t="str">
        <f ca="1">+IF(Tabla2[[#This Row],[Edad]]="Corregir","Corregir","Ok")</f>
        <v>Ok</v>
      </c>
      <c r="X3284" s="10" t="str">
        <f>+IFERROR(VLOOKUP(Tabla2[[#This Row],[DISTRITO SEGÚN DNI]],Hoja1!$A$2:$B$55,2,FALSE),"No")</f>
        <v>No</v>
      </c>
      <c r="Y3284" s="10" t="str">
        <f>IF(OR(LOWER(Tabla2[[#This Row],[GENERO]])="masculino", LOWER(Tabla2[[#This Row],[GENERO]])="femenino"),"OK","Corregir")</f>
        <v>OK</v>
      </c>
      <c r="Z3284" s="10" t="str">
        <f>+IF(Tabla2[[#This Row],[Nro. DNI / CE]]="","Corregir",IF(LEN(Tabla2[[#This Row],[Nro. DNI / CE]])&gt;=8,"OK","Corregir"))</f>
        <v>OK</v>
      </c>
      <c r="AA3284" s="10">
        <f>COUNTIF(Tabla2[APELLIDOS Y NOMBRES],Tabla2[[#This Row],[APELLIDOS Y NOMBRES]])</f>
        <v>1</v>
      </c>
      <c r="AB3284" t="str">
        <f ca="1">+IFERROR(IF(Tabla2[[#This Row],[FECHA CESE/BAJA]]="","No Aplica",IF(AND(MONTH(Tabla2[[#This Row],[FECHA CESE/BAJA]])=MONTH(TODAY()-30),YEAR(Tabla2[[#This Row],[FECHA CESE/BAJA]])=YEAR(TODAY())),MONTH(TODAY()-30)&amp;"-"&amp;YEAR(TODAY()),"Borrar")),"No aplica")</f>
        <v>No Aplica</v>
      </c>
      <c r="AC3284" t="str">
        <f ca="1">+IFERROR(IF(Tabla2[[#This Row],[FECHA INICIO DE LABORES EN OBRA]]="","No Aplica",IF(AND(MONTH(Tabla2[[#This Row],[FECHA INICIO DE LABORES EN OBRA]])=MONTH(TODAY()-30),YEAR(Tabla2[[#This Row],[FECHA INICIO DE LABORES EN OBRA]])=YEAR(TODAY())),MONTH(TODAY()-30)&amp;"-"&amp;YEAR(TODAY()),"No Aplica")),"No Aplica")</f>
        <v>No Aplica</v>
      </c>
    </row>
    <row r="3285" spans="1:29" x14ac:dyDescent="0.25">
      <c r="A3285" s="2" t="s">
        <v>9248</v>
      </c>
      <c r="B3285" s="3" t="s">
        <v>67</v>
      </c>
      <c r="C3285" s="3" t="s">
        <v>67</v>
      </c>
      <c r="D3285" s="3" t="s">
        <v>12569</v>
      </c>
      <c r="E3285" s="3" t="s">
        <v>12570</v>
      </c>
      <c r="F3285" s="36">
        <v>28346</v>
      </c>
      <c r="G3285" s="3"/>
      <c r="H3285" s="3" t="s">
        <v>1476</v>
      </c>
      <c r="I3285" s="3" t="s">
        <v>7343</v>
      </c>
      <c r="J3285" s="3" t="s">
        <v>12571</v>
      </c>
      <c r="K3285" s="3" t="s">
        <v>1210</v>
      </c>
      <c r="L3285" s="8" t="s">
        <v>9813</v>
      </c>
      <c r="M3285" s="5"/>
      <c r="N3285" s="13" t="s">
        <v>2456</v>
      </c>
      <c r="O3285" s="5">
        <v>44896</v>
      </c>
      <c r="P3285" s="8">
        <v>1</v>
      </c>
      <c r="Q3285" s="9">
        <v>4</v>
      </c>
      <c r="R3285" s="9" t="str">
        <f>IFERROR(VLOOKUP(Tabla2[[#This Row],[CONTRATISTA PRNCIPAL]],Hoja1!$L$5:$M$9,2,FALSE),"CJV")</f>
        <v>CJV</v>
      </c>
      <c r="S3285" s="9" t="str">
        <f>IF(Tabla2[[#This Row],[EMPRESA]]=Tabla2[[#This Row],[CONTRATISTA PRNCIPAL]],"Principal","Secundaria")</f>
        <v>Principal</v>
      </c>
      <c r="T3285" s="10">
        <f>IFERROR(1/COUNTIF(Tabla2[CONTRATISTA PRNCIPAL],Tabla2[[#This Row],[CONTRATISTA PRNCIPAL]]),0)</f>
        <v>6.41025641025641E-3</v>
      </c>
      <c r="U3285" s="33">
        <f ca="1">IF(((TODAY()-Tabla2[[#This Row],[FECHA NACIMIENTO]])/365)&lt;18,"Corregir", IF(((TODAY()-Tabla2[[#This Row],[FECHA NACIMIENTO]])/365)&gt;80, "Corregir",ROUNDDOWN(((TODAY()-Tabla2[[#This Row],[FECHA NACIMIENTO]])/365),0)))</f>
        <v>46</v>
      </c>
      <c r="V328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285" s="34" t="str">
        <f ca="1">+IF(Tabla2[[#This Row],[Edad]]="Corregir","Corregir","Ok")</f>
        <v>Ok</v>
      </c>
      <c r="X3285" s="10" t="str">
        <f>+IFERROR(VLOOKUP(Tabla2[[#This Row],[DISTRITO SEGÚN DNI]],Hoja1!$A$2:$B$55,2,FALSE),"No")</f>
        <v>No</v>
      </c>
      <c r="Y3285" s="10" t="str">
        <f>IF(OR(LOWER(Tabla2[[#This Row],[GENERO]])="masculino", LOWER(Tabla2[[#This Row],[GENERO]])="femenino"),"OK","Corregir")</f>
        <v>OK</v>
      </c>
      <c r="Z3285" s="10" t="str">
        <f>+IF(Tabla2[[#This Row],[Nro. DNI / CE]]="","Corregir",IF(LEN(Tabla2[[#This Row],[Nro. DNI / CE]])&gt;=8,"OK","Corregir"))</f>
        <v>OK</v>
      </c>
      <c r="AA3285" s="10">
        <f>COUNTIF(Tabla2[APELLIDOS Y NOMBRES],Tabla2[[#This Row],[APELLIDOS Y NOMBRES]])</f>
        <v>1</v>
      </c>
      <c r="AB3285" t="str">
        <f ca="1">+IFERROR(IF(Tabla2[[#This Row],[FECHA CESE/BAJA]]="","No Aplica",IF(AND(MONTH(Tabla2[[#This Row],[FECHA CESE/BAJA]])=MONTH(TODAY()-30),YEAR(Tabla2[[#This Row],[FECHA CESE/BAJA]])=YEAR(TODAY())),MONTH(TODAY()-30)&amp;"-"&amp;YEAR(TODAY()),"Borrar")),"No aplica")</f>
        <v>No Aplica</v>
      </c>
      <c r="AC3285" t="str">
        <f ca="1">+IFERROR(IF(Tabla2[[#This Row],[FECHA INICIO DE LABORES EN OBRA]]="","No Aplica",IF(AND(MONTH(Tabla2[[#This Row],[FECHA INICIO DE LABORES EN OBRA]])=MONTH(TODAY()-30),YEAR(Tabla2[[#This Row],[FECHA INICIO DE LABORES EN OBRA]])=YEAR(TODAY())),MONTH(TODAY()-30)&amp;"-"&amp;YEAR(TODAY()),"No Aplica")),"No Aplica")</f>
        <v>No Aplica</v>
      </c>
    </row>
    <row r="3286" spans="1:29" x14ac:dyDescent="0.25">
      <c r="A3286" s="2" t="s">
        <v>9248</v>
      </c>
      <c r="B3286" s="3" t="s">
        <v>67</v>
      </c>
      <c r="C3286" s="3" t="s">
        <v>67</v>
      </c>
      <c r="D3286" s="3" t="s">
        <v>7368</v>
      </c>
      <c r="E3286" s="3" t="s">
        <v>7369</v>
      </c>
      <c r="F3286" s="36">
        <v>32154</v>
      </c>
      <c r="G3286" s="3"/>
      <c r="H3286" s="3" t="s">
        <v>1469</v>
      </c>
      <c r="I3286" s="3" t="s">
        <v>4253</v>
      </c>
      <c r="J3286" s="3" t="s">
        <v>12351</v>
      </c>
      <c r="K3286" s="3" t="s">
        <v>5662</v>
      </c>
      <c r="L3286" s="8" t="s">
        <v>9813</v>
      </c>
      <c r="M3286" s="5"/>
      <c r="N3286" s="13" t="s">
        <v>2456</v>
      </c>
      <c r="O3286" s="5">
        <v>45029</v>
      </c>
      <c r="P3286" s="8">
        <v>1</v>
      </c>
      <c r="Q3286" s="9">
        <v>4</v>
      </c>
      <c r="R3286" s="9" t="str">
        <f>IFERROR(VLOOKUP(Tabla2[[#This Row],[CONTRATISTA PRNCIPAL]],Hoja1!$L$5:$M$9,2,FALSE),"CJV")</f>
        <v>CJV</v>
      </c>
      <c r="S3286" s="9" t="str">
        <f>IF(Tabla2[[#This Row],[EMPRESA]]=Tabla2[[#This Row],[CONTRATISTA PRNCIPAL]],"Principal","Secundaria")</f>
        <v>Principal</v>
      </c>
      <c r="T3286" s="10">
        <f>IFERROR(1/COUNTIF(Tabla2[CONTRATISTA PRNCIPAL],Tabla2[[#This Row],[CONTRATISTA PRNCIPAL]]),0)</f>
        <v>6.41025641025641E-3</v>
      </c>
      <c r="U3286" s="33">
        <f ca="1">IF(((TODAY()-Tabla2[[#This Row],[FECHA NACIMIENTO]])/365)&lt;18,"Corregir", IF(((TODAY()-Tabla2[[#This Row],[FECHA NACIMIENTO]])/365)&gt;80, "Corregir",ROUNDDOWN(((TODAY()-Tabla2[[#This Row],[FECHA NACIMIENTO]])/365),0)))</f>
        <v>35</v>
      </c>
      <c r="V328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286" s="34" t="str">
        <f ca="1">+IF(Tabla2[[#This Row],[Edad]]="Corregir","Corregir","Ok")</f>
        <v>Ok</v>
      </c>
      <c r="X3286" s="10" t="str">
        <f>+IFERROR(VLOOKUP(Tabla2[[#This Row],[DISTRITO SEGÚN DNI]],Hoja1!$A$2:$B$55,2,FALSE),"No")</f>
        <v>No</v>
      </c>
      <c r="Y3286" s="10" t="str">
        <f>IF(OR(LOWER(Tabla2[[#This Row],[GENERO]])="masculino", LOWER(Tabla2[[#This Row],[GENERO]])="femenino"),"OK","Corregir")</f>
        <v>OK</v>
      </c>
      <c r="Z3286" s="10" t="str">
        <f>+IF(Tabla2[[#This Row],[Nro. DNI / CE]]="","Corregir",IF(LEN(Tabla2[[#This Row],[Nro. DNI / CE]])&gt;=8,"OK","Corregir"))</f>
        <v>OK</v>
      </c>
      <c r="AA3286" s="10">
        <f>COUNTIF(Tabla2[APELLIDOS Y NOMBRES],Tabla2[[#This Row],[APELLIDOS Y NOMBRES]])</f>
        <v>1</v>
      </c>
      <c r="AB3286" t="str">
        <f ca="1">+IFERROR(IF(Tabla2[[#This Row],[FECHA CESE/BAJA]]="","No Aplica",IF(AND(MONTH(Tabla2[[#This Row],[FECHA CESE/BAJA]])=MONTH(TODAY()-30),YEAR(Tabla2[[#This Row],[FECHA CESE/BAJA]])=YEAR(TODAY())),MONTH(TODAY()-30)&amp;"-"&amp;YEAR(TODAY()),"Borrar")),"No aplica")</f>
        <v>No Aplica</v>
      </c>
      <c r="AC3286" t="str">
        <f ca="1">+IFERROR(IF(Tabla2[[#This Row],[FECHA INICIO DE LABORES EN OBRA]]="","No Aplica",IF(AND(MONTH(Tabla2[[#This Row],[FECHA INICIO DE LABORES EN OBRA]])=MONTH(TODAY()-30),YEAR(Tabla2[[#This Row],[FECHA INICIO DE LABORES EN OBRA]])=YEAR(TODAY())),MONTH(TODAY()-30)&amp;"-"&amp;YEAR(TODAY()),"No Aplica")),"No Aplica")</f>
        <v>No Aplica</v>
      </c>
    </row>
    <row r="3287" spans="1:29" x14ac:dyDescent="0.25">
      <c r="A3287" s="2" t="s">
        <v>9248</v>
      </c>
      <c r="B3287" s="3" t="s">
        <v>67</v>
      </c>
      <c r="C3287" s="3" t="s">
        <v>67</v>
      </c>
      <c r="D3287" s="3" t="s">
        <v>12572</v>
      </c>
      <c r="E3287" s="3" t="s">
        <v>12573</v>
      </c>
      <c r="F3287" s="36">
        <v>33740</v>
      </c>
      <c r="G3287" s="3"/>
      <c r="H3287" s="3" t="s">
        <v>1469</v>
      </c>
      <c r="I3287" s="3" t="s">
        <v>4253</v>
      </c>
      <c r="J3287" s="3" t="s">
        <v>12400</v>
      </c>
      <c r="K3287" s="3" t="s">
        <v>2458</v>
      </c>
      <c r="L3287" s="8" t="s">
        <v>9813</v>
      </c>
      <c r="M3287" s="5"/>
      <c r="N3287" s="13" t="s">
        <v>2456</v>
      </c>
      <c r="O3287" s="5">
        <v>45086</v>
      </c>
      <c r="P3287" s="8">
        <v>1</v>
      </c>
      <c r="Q3287" s="9">
        <v>4</v>
      </c>
      <c r="R3287" s="9" t="str">
        <f>IFERROR(VLOOKUP(Tabla2[[#This Row],[CONTRATISTA PRNCIPAL]],Hoja1!$L$5:$M$9,2,FALSE),"CJV")</f>
        <v>CJV</v>
      </c>
      <c r="S3287" s="9" t="str">
        <f>IF(Tabla2[[#This Row],[EMPRESA]]=Tabla2[[#This Row],[CONTRATISTA PRNCIPAL]],"Principal","Secundaria")</f>
        <v>Principal</v>
      </c>
      <c r="T3287" s="10">
        <f>IFERROR(1/COUNTIF(Tabla2[CONTRATISTA PRNCIPAL],Tabla2[[#This Row],[CONTRATISTA PRNCIPAL]]),0)</f>
        <v>6.41025641025641E-3</v>
      </c>
      <c r="U3287" s="33">
        <f ca="1">IF(((TODAY()-Tabla2[[#This Row],[FECHA NACIMIENTO]])/365)&lt;18,"Corregir", IF(((TODAY()-Tabla2[[#This Row],[FECHA NACIMIENTO]])/365)&gt;80, "Corregir",ROUNDDOWN(((TODAY()-Tabla2[[#This Row],[FECHA NACIMIENTO]])/365),0)))</f>
        <v>31</v>
      </c>
      <c r="V328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287" s="34" t="str">
        <f ca="1">+IF(Tabla2[[#This Row],[Edad]]="Corregir","Corregir","Ok")</f>
        <v>Ok</v>
      </c>
      <c r="X3287" s="10" t="str">
        <f>+IFERROR(VLOOKUP(Tabla2[[#This Row],[DISTRITO SEGÚN DNI]],Hoja1!$A$2:$B$55,2,FALSE),"No")</f>
        <v>No</v>
      </c>
      <c r="Y3287" s="10" t="str">
        <f>IF(OR(LOWER(Tabla2[[#This Row],[GENERO]])="masculino", LOWER(Tabla2[[#This Row],[GENERO]])="femenino"),"OK","Corregir")</f>
        <v>OK</v>
      </c>
      <c r="Z3287" s="10" t="str">
        <f>+IF(Tabla2[[#This Row],[Nro. DNI / CE]]="","Corregir",IF(LEN(Tabla2[[#This Row],[Nro. DNI / CE]])&gt;=8,"OK","Corregir"))</f>
        <v>OK</v>
      </c>
      <c r="AA3287" s="10">
        <f>COUNTIF(Tabla2[APELLIDOS Y NOMBRES],Tabla2[[#This Row],[APELLIDOS Y NOMBRES]])</f>
        <v>1</v>
      </c>
      <c r="AB3287" t="str">
        <f ca="1">+IFERROR(IF(Tabla2[[#This Row],[FECHA CESE/BAJA]]="","No Aplica",IF(AND(MONTH(Tabla2[[#This Row],[FECHA CESE/BAJA]])=MONTH(TODAY()-30),YEAR(Tabla2[[#This Row],[FECHA CESE/BAJA]])=YEAR(TODAY())),MONTH(TODAY()-30)&amp;"-"&amp;YEAR(TODAY()),"Borrar")),"No aplica")</f>
        <v>No Aplica</v>
      </c>
      <c r="AC3287" t="str">
        <f ca="1">+IFERROR(IF(Tabla2[[#This Row],[FECHA INICIO DE LABORES EN OBRA]]="","No Aplica",IF(AND(MONTH(Tabla2[[#This Row],[FECHA INICIO DE LABORES EN OBRA]])=MONTH(TODAY()-30),YEAR(Tabla2[[#This Row],[FECHA INICIO DE LABORES EN OBRA]])=YEAR(TODAY())),MONTH(TODAY()-30)&amp;"-"&amp;YEAR(TODAY()),"No Aplica")),"No Aplica")</f>
        <v>No Aplica</v>
      </c>
    </row>
    <row r="3288" spans="1:29" x14ac:dyDescent="0.25">
      <c r="A3288" s="2" t="s">
        <v>9248</v>
      </c>
      <c r="B3288" s="3" t="s">
        <v>67</v>
      </c>
      <c r="C3288" s="3" t="s">
        <v>67</v>
      </c>
      <c r="D3288" s="3" t="s">
        <v>12574</v>
      </c>
      <c r="E3288" s="3" t="s">
        <v>12575</v>
      </c>
      <c r="F3288" s="36">
        <v>32487</v>
      </c>
      <c r="G3288" s="3"/>
      <c r="H3288" s="3" t="s">
        <v>1453</v>
      </c>
      <c r="I3288" s="3" t="s">
        <v>4253</v>
      </c>
      <c r="J3288" s="3" t="s">
        <v>12423</v>
      </c>
      <c r="K3288" s="3" t="s">
        <v>1077</v>
      </c>
      <c r="L3288" s="8" t="s">
        <v>9813</v>
      </c>
      <c r="M3288" s="5"/>
      <c r="N3288" s="13" t="s">
        <v>2456</v>
      </c>
      <c r="O3288" s="5">
        <v>45078</v>
      </c>
      <c r="P3288" s="8">
        <v>1</v>
      </c>
      <c r="Q3288" s="9">
        <v>4</v>
      </c>
      <c r="R3288" s="9" t="str">
        <f>IFERROR(VLOOKUP(Tabla2[[#This Row],[CONTRATISTA PRNCIPAL]],Hoja1!$L$5:$M$9,2,FALSE),"CJV")</f>
        <v>CJV</v>
      </c>
      <c r="S3288" s="9" t="str">
        <f>IF(Tabla2[[#This Row],[EMPRESA]]=Tabla2[[#This Row],[CONTRATISTA PRNCIPAL]],"Principal","Secundaria")</f>
        <v>Principal</v>
      </c>
      <c r="T3288" s="10">
        <f>IFERROR(1/COUNTIF(Tabla2[CONTRATISTA PRNCIPAL],Tabla2[[#This Row],[CONTRATISTA PRNCIPAL]]),0)</f>
        <v>6.41025641025641E-3</v>
      </c>
      <c r="U3288" s="33">
        <f ca="1">IF(((TODAY()-Tabla2[[#This Row],[FECHA NACIMIENTO]])/365)&lt;18,"Corregir", IF(((TODAY()-Tabla2[[#This Row],[FECHA NACIMIENTO]])/365)&gt;80, "Corregir",ROUNDDOWN(((TODAY()-Tabla2[[#This Row],[FECHA NACIMIENTO]])/365),0)))</f>
        <v>34</v>
      </c>
      <c r="V328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288" s="34" t="str">
        <f ca="1">+IF(Tabla2[[#This Row],[Edad]]="Corregir","Corregir","Ok")</f>
        <v>Ok</v>
      </c>
      <c r="X3288" s="10" t="str">
        <f>+IFERROR(VLOOKUP(Tabla2[[#This Row],[DISTRITO SEGÚN DNI]],Hoja1!$A$2:$B$55,2,FALSE),"No")</f>
        <v>No</v>
      </c>
      <c r="Y3288" s="10" t="str">
        <f>IF(OR(LOWER(Tabla2[[#This Row],[GENERO]])="masculino", LOWER(Tabla2[[#This Row],[GENERO]])="femenino"),"OK","Corregir")</f>
        <v>OK</v>
      </c>
      <c r="Z3288" s="10" t="str">
        <f>+IF(Tabla2[[#This Row],[Nro. DNI / CE]]="","Corregir",IF(LEN(Tabla2[[#This Row],[Nro. DNI / CE]])&gt;=8,"OK","Corregir"))</f>
        <v>OK</v>
      </c>
      <c r="AA3288" s="10">
        <f>COUNTIF(Tabla2[APELLIDOS Y NOMBRES],Tabla2[[#This Row],[APELLIDOS Y NOMBRES]])</f>
        <v>1</v>
      </c>
      <c r="AB3288" t="str">
        <f ca="1">+IFERROR(IF(Tabla2[[#This Row],[FECHA CESE/BAJA]]="","No Aplica",IF(AND(MONTH(Tabla2[[#This Row],[FECHA CESE/BAJA]])=MONTH(TODAY()-30),YEAR(Tabla2[[#This Row],[FECHA CESE/BAJA]])=YEAR(TODAY())),MONTH(TODAY()-30)&amp;"-"&amp;YEAR(TODAY()),"Borrar")),"No aplica")</f>
        <v>No Aplica</v>
      </c>
      <c r="AC3288" t="str">
        <f ca="1">+IFERROR(IF(Tabla2[[#This Row],[FECHA INICIO DE LABORES EN OBRA]]="","No Aplica",IF(AND(MONTH(Tabla2[[#This Row],[FECHA INICIO DE LABORES EN OBRA]])=MONTH(TODAY()-30),YEAR(Tabla2[[#This Row],[FECHA INICIO DE LABORES EN OBRA]])=YEAR(TODAY())),MONTH(TODAY()-30)&amp;"-"&amp;YEAR(TODAY()),"No Aplica")),"No Aplica")</f>
        <v>No Aplica</v>
      </c>
    </row>
    <row r="3289" spans="1:29" x14ac:dyDescent="0.25">
      <c r="A3289" s="2" t="s">
        <v>9248</v>
      </c>
      <c r="B3289" s="3" t="s">
        <v>67</v>
      </c>
      <c r="C3289" s="3" t="s">
        <v>67</v>
      </c>
      <c r="D3289" s="3" t="s">
        <v>12576</v>
      </c>
      <c r="E3289" s="3" t="s">
        <v>12577</v>
      </c>
      <c r="F3289" s="36">
        <v>32309</v>
      </c>
      <c r="G3289" s="3"/>
      <c r="H3289" s="3" t="s">
        <v>1469</v>
      </c>
      <c r="I3289" s="3" t="s">
        <v>4253</v>
      </c>
      <c r="J3289" s="3" t="s">
        <v>12400</v>
      </c>
      <c r="K3289" s="3" t="s">
        <v>34</v>
      </c>
      <c r="L3289" s="8" t="s">
        <v>9813</v>
      </c>
      <c r="M3289" s="5"/>
      <c r="N3289" s="13" t="s">
        <v>2456</v>
      </c>
      <c r="O3289" s="5">
        <v>45078</v>
      </c>
      <c r="P3289" s="8">
        <v>1</v>
      </c>
      <c r="Q3289" s="9">
        <v>4</v>
      </c>
      <c r="R3289" s="9" t="str">
        <f>IFERROR(VLOOKUP(Tabla2[[#This Row],[CONTRATISTA PRNCIPAL]],Hoja1!$L$5:$M$9,2,FALSE),"CJV")</f>
        <v>CJV</v>
      </c>
      <c r="S3289" s="9" t="str">
        <f>IF(Tabla2[[#This Row],[EMPRESA]]=Tabla2[[#This Row],[CONTRATISTA PRNCIPAL]],"Principal","Secundaria")</f>
        <v>Principal</v>
      </c>
      <c r="T3289" s="10">
        <f>IFERROR(1/COUNTIF(Tabla2[CONTRATISTA PRNCIPAL],Tabla2[[#This Row],[CONTRATISTA PRNCIPAL]]),0)</f>
        <v>6.41025641025641E-3</v>
      </c>
      <c r="U3289" s="33">
        <f ca="1">IF(((TODAY()-Tabla2[[#This Row],[FECHA NACIMIENTO]])/365)&lt;18,"Corregir", IF(((TODAY()-Tabla2[[#This Row],[FECHA NACIMIENTO]])/365)&gt;80, "Corregir",ROUNDDOWN(((TODAY()-Tabla2[[#This Row],[FECHA NACIMIENTO]])/365),0)))</f>
        <v>35</v>
      </c>
      <c r="V328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289" s="34" t="str">
        <f ca="1">+IF(Tabla2[[#This Row],[Edad]]="Corregir","Corregir","Ok")</f>
        <v>Ok</v>
      </c>
      <c r="X3289" s="10" t="str">
        <f>+IFERROR(VLOOKUP(Tabla2[[#This Row],[DISTRITO SEGÚN DNI]],Hoja1!$A$2:$B$55,2,FALSE),"No")</f>
        <v>CALLAO</v>
      </c>
      <c r="Y3289" s="10" t="str">
        <f>IF(OR(LOWER(Tabla2[[#This Row],[GENERO]])="masculino", LOWER(Tabla2[[#This Row],[GENERO]])="femenino"),"OK","Corregir")</f>
        <v>OK</v>
      </c>
      <c r="Z3289" s="10" t="str">
        <f>+IF(Tabla2[[#This Row],[Nro. DNI / CE]]="","Corregir",IF(LEN(Tabla2[[#This Row],[Nro. DNI / CE]])&gt;=8,"OK","Corregir"))</f>
        <v>OK</v>
      </c>
      <c r="AA3289" s="10">
        <f>COUNTIF(Tabla2[APELLIDOS Y NOMBRES],Tabla2[[#This Row],[APELLIDOS Y NOMBRES]])</f>
        <v>1</v>
      </c>
      <c r="AB3289" t="str">
        <f ca="1">+IFERROR(IF(Tabla2[[#This Row],[FECHA CESE/BAJA]]="","No Aplica",IF(AND(MONTH(Tabla2[[#This Row],[FECHA CESE/BAJA]])=MONTH(TODAY()-30),YEAR(Tabla2[[#This Row],[FECHA CESE/BAJA]])=YEAR(TODAY())),MONTH(TODAY()-30)&amp;"-"&amp;YEAR(TODAY()),"Borrar")),"No aplica")</f>
        <v>No Aplica</v>
      </c>
      <c r="AC3289" t="str">
        <f ca="1">+IFERROR(IF(Tabla2[[#This Row],[FECHA INICIO DE LABORES EN OBRA]]="","No Aplica",IF(AND(MONTH(Tabla2[[#This Row],[FECHA INICIO DE LABORES EN OBRA]])=MONTH(TODAY()-30),YEAR(Tabla2[[#This Row],[FECHA INICIO DE LABORES EN OBRA]])=YEAR(TODAY())),MONTH(TODAY()-30)&amp;"-"&amp;YEAR(TODAY()),"No Aplica")),"No Aplica")</f>
        <v>No Aplica</v>
      </c>
    </row>
    <row r="3290" spans="1:29" x14ac:dyDescent="0.25">
      <c r="A3290" s="2" t="s">
        <v>9248</v>
      </c>
      <c r="B3290" s="3" t="s">
        <v>67</v>
      </c>
      <c r="C3290" s="3" t="s">
        <v>67</v>
      </c>
      <c r="D3290" s="3" t="s">
        <v>12578</v>
      </c>
      <c r="E3290" s="3" t="s">
        <v>12579</v>
      </c>
      <c r="F3290" s="36">
        <v>31845</v>
      </c>
      <c r="G3290" s="3"/>
      <c r="H3290" s="3" t="s">
        <v>1469</v>
      </c>
      <c r="I3290" s="3" t="s">
        <v>7343</v>
      </c>
      <c r="J3290" s="3" t="s">
        <v>12407</v>
      </c>
      <c r="K3290" s="3" t="s">
        <v>1949</v>
      </c>
      <c r="L3290" s="8" t="s">
        <v>9813</v>
      </c>
      <c r="M3290" s="5"/>
      <c r="N3290" s="13" t="s">
        <v>2456</v>
      </c>
      <c r="O3290" s="5">
        <v>44896</v>
      </c>
      <c r="P3290" s="8">
        <v>1</v>
      </c>
      <c r="Q3290" s="9">
        <v>4</v>
      </c>
      <c r="R3290" s="9" t="str">
        <f>IFERROR(VLOOKUP(Tabla2[[#This Row],[CONTRATISTA PRNCIPAL]],Hoja1!$L$5:$M$9,2,FALSE),"CJV")</f>
        <v>CJV</v>
      </c>
      <c r="S3290" s="9" t="str">
        <f>IF(Tabla2[[#This Row],[EMPRESA]]=Tabla2[[#This Row],[CONTRATISTA PRNCIPAL]],"Principal","Secundaria")</f>
        <v>Principal</v>
      </c>
      <c r="T3290" s="10">
        <f>IFERROR(1/COUNTIF(Tabla2[CONTRATISTA PRNCIPAL],Tabla2[[#This Row],[CONTRATISTA PRNCIPAL]]),0)</f>
        <v>6.41025641025641E-3</v>
      </c>
      <c r="U3290" s="33">
        <f ca="1">IF(((TODAY()-Tabla2[[#This Row],[FECHA NACIMIENTO]])/365)&lt;18,"Corregir", IF(((TODAY()-Tabla2[[#This Row],[FECHA NACIMIENTO]])/365)&gt;80, "Corregir",ROUNDDOWN(((TODAY()-Tabla2[[#This Row],[FECHA NACIMIENTO]])/365),0)))</f>
        <v>36</v>
      </c>
      <c r="V329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290" s="34" t="str">
        <f ca="1">+IF(Tabla2[[#This Row],[Edad]]="Corregir","Corregir","Ok")</f>
        <v>Ok</v>
      </c>
      <c r="X3290" s="10" t="str">
        <f>+IFERROR(VLOOKUP(Tabla2[[#This Row],[DISTRITO SEGÚN DNI]],Hoja1!$A$2:$B$55,2,FALSE),"No")</f>
        <v>No</v>
      </c>
      <c r="Y3290" s="10" t="str">
        <f>IF(OR(LOWER(Tabla2[[#This Row],[GENERO]])="masculino", LOWER(Tabla2[[#This Row],[GENERO]])="femenino"),"OK","Corregir")</f>
        <v>OK</v>
      </c>
      <c r="Z3290" s="10" t="str">
        <f>+IF(Tabla2[[#This Row],[Nro. DNI / CE]]="","Corregir",IF(LEN(Tabla2[[#This Row],[Nro. DNI / CE]])&gt;=8,"OK","Corregir"))</f>
        <v>OK</v>
      </c>
      <c r="AA3290" s="10">
        <f>COUNTIF(Tabla2[APELLIDOS Y NOMBRES],Tabla2[[#This Row],[APELLIDOS Y NOMBRES]])</f>
        <v>1</v>
      </c>
      <c r="AB3290" t="str">
        <f ca="1">+IFERROR(IF(Tabla2[[#This Row],[FECHA CESE/BAJA]]="","No Aplica",IF(AND(MONTH(Tabla2[[#This Row],[FECHA CESE/BAJA]])=MONTH(TODAY()-30),YEAR(Tabla2[[#This Row],[FECHA CESE/BAJA]])=YEAR(TODAY())),MONTH(TODAY()-30)&amp;"-"&amp;YEAR(TODAY()),"Borrar")),"No aplica")</f>
        <v>No Aplica</v>
      </c>
      <c r="AC3290" t="str">
        <f ca="1">+IFERROR(IF(Tabla2[[#This Row],[FECHA INICIO DE LABORES EN OBRA]]="","No Aplica",IF(AND(MONTH(Tabla2[[#This Row],[FECHA INICIO DE LABORES EN OBRA]])=MONTH(TODAY()-30),YEAR(Tabla2[[#This Row],[FECHA INICIO DE LABORES EN OBRA]])=YEAR(TODAY())),MONTH(TODAY()-30)&amp;"-"&amp;YEAR(TODAY()),"No Aplica")),"No Aplica")</f>
        <v>No Aplica</v>
      </c>
    </row>
    <row r="3291" spans="1:29" x14ac:dyDescent="0.25">
      <c r="A3291" s="2" t="s">
        <v>9248</v>
      </c>
      <c r="B3291" s="3" t="s">
        <v>67</v>
      </c>
      <c r="C3291" s="3" t="s">
        <v>67</v>
      </c>
      <c r="D3291" s="3" t="s">
        <v>12580</v>
      </c>
      <c r="E3291" s="3" t="s">
        <v>12581</v>
      </c>
      <c r="F3291" s="36">
        <v>27211</v>
      </c>
      <c r="G3291" s="3"/>
      <c r="H3291" s="3" t="s">
        <v>1469</v>
      </c>
      <c r="I3291" s="3" t="s">
        <v>7343</v>
      </c>
      <c r="J3291" s="3" t="s">
        <v>12571</v>
      </c>
      <c r="K3291" s="3" t="s">
        <v>1210</v>
      </c>
      <c r="L3291" s="8" t="s">
        <v>9813</v>
      </c>
      <c r="M3291" s="5"/>
      <c r="N3291" s="13" t="s">
        <v>2456</v>
      </c>
      <c r="O3291" s="5">
        <v>45007</v>
      </c>
      <c r="P3291" s="8">
        <v>1</v>
      </c>
      <c r="Q3291" s="9">
        <v>4</v>
      </c>
      <c r="R3291" s="9" t="str">
        <f>IFERROR(VLOOKUP(Tabla2[[#This Row],[CONTRATISTA PRNCIPAL]],Hoja1!$L$5:$M$9,2,FALSE),"CJV")</f>
        <v>CJV</v>
      </c>
      <c r="S3291" s="9" t="str">
        <f>IF(Tabla2[[#This Row],[EMPRESA]]=Tabla2[[#This Row],[CONTRATISTA PRNCIPAL]],"Principal","Secundaria")</f>
        <v>Principal</v>
      </c>
      <c r="T3291" s="10">
        <f>IFERROR(1/COUNTIF(Tabla2[CONTRATISTA PRNCIPAL],Tabla2[[#This Row],[CONTRATISTA PRNCIPAL]]),0)</f>
        <v>6.41025641025641E-3</v>
      </c>
      <c r="U3291" s="33">
        <f ca="1">IF(((TODAY()-Tabla2[[#This Row],[FECHA NACIMIENTO]])/365)&lt;18,"Corregir", IF(((TODAY()-Tabla2[[#This Row],[FECHA NACIMIENTO]])/365)&gt;80, "Corregir",ROUNDDOWN(((TODAY()-Tabla2[[#This Row],[FECHA NACIMIENTO]])/365),0)))</f>
        <v>49</v>
      </c>
      <c r="V329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291" s="34" t="str">
        <f ca="1">+IF(Tabla2[[#This Row],[Edad]]="Corregir","Corregir","Ok")</f>
        <v>Ok</v>
      </c>
      <c r="X3291" s="10" t="str">
        <f>+IFERROR(VLOOKUP(Tabla2[[#This Row],[DISTRITO SEGÚN DNI]],Hoja1!$A$2:$B$55,2,FALSE),"No")</f>
        <v>No</v>
      </c>
      <c r="Y3291" s="10" t="str">
        <f>IF(OR(LOWER(Tabla2[[#This Row],[GENERO]])="masculino", LOWER(Tabla2[[#This Row],[GENERO]])="femenino"),"OK","Corregir")</f>
        <v>OK</v>
      </c>
      <c r="Z3291" s="10" t="str">
        <f>+IF(Tabla2[[#This Row],[Nro. DNI / CE]]="","Corregir",IF(LEN(Tabla2[[#This Row],[Nro. DNI / CE]])&gt;=8,"OK","Corregir"))</f>
        <v>OK</v>
      </c>
      <c r="AA3291" s="10">
        <f>COUNTIF(Tabla2[APELLIDOS Y NOMBRES],Tabla2[[#This Row],[APELLIDOS Y NOMBRES]])</f>
        <v>1</v>
      </c>
      <c r="AB3291" t="str">
        <f ca="1">+IFERROR(IF(Tabla2[[#This Row],[FECHA CESE/BAJA]]="","No Aplica",IF(AND(MONTH(Tabla2[[#This Row],[FECHA CESE/BAJA]])=MONTH(TODAY()-30),YEAR(Tabla2[[#This Row],[FECHA CESE/BAJA]])=YEAR(TODAY())),MONTH(TODAY()-30)&amp;"-"&amp;YEAR(TODAY()),"Borrar")),"No aplica")</f>
        <v>No Aplica</v>
      </c>
      <c r="AC3291" t="str">
        <f ca="1">+IFERROR(IF(Tabla2[[#This Row],[FECHA INICIO DE LABORES EN OBRA]]="","No Aplica",IF(AND(MONTH(Tabla2[[#This Row],[FECHA INICIO DE LABORES EN OBRA]])=MONTH(TODAY()-30),YEAR(Tabla2[[#This Row],[FECHA INICIO DE LABORES EN OBRA]])=YEAR(TODAY())),MONTH(TODAY()-30)&amp;"-"&amp;YEAR(TODAY()),"No Aplica")),"No Aplica")</f>
        <v>No Aplica</v>
      </c>
    </row>
    <row r="3292" spans="1:29" x14ac:dyDescent="0.25">
      <c r="A3292" s="2" t="s">
        <v>9248</v>
      </c>
      <c r="B3292" s="3" t="s">
        <v>67</v>
      </c>
      <c r="C3292" s="3" t="s">
        <v>67</v>
      </c>
      <c r="D3292" s="3" t="s">
        <v>12582</v>
      </c>
      <c r="E3292" s="3" t="s">
        <v>12583</v>
      </c>
      <c r="F3292" s="36">
        <v>29309</v>
      </c>
      <c r="G3292" s="3"/>
      <c r="H3292" s="3" t="s">
        <v>1469</v>
      </c>
      <c r="I3292" s="3" t="s">
        <v>7343</v>
      </c>
      <c r="J3292" s="3" t="s">
        <v>12584</v>
      </c>
      <c r="K3292" s="3" t="s">
        <v>1086</v>
      </c>
      <c r="L3292" s="8" t="s">
        <v>9813</v>
      </c>
      <c r="M3292" s="5"/>
      <c r="N3292" s="13" t="s">
        <v>2456</v>
      </c>
      <c r="O3292" s="5">
        <v>45092</v>
      </c>
      <c r="P3292" s="8">
        <v>1</v>
      </c>
      <c r="Q3292" s="9">
        <v>4</v>
      </c>
      <c r="R3292" s="9" t="str">
        <f>IFERROR(VLOOKUP(Tabla2[[#This Row],[CONTRATISTA PRNCIPAL]],Hoja1!$L$5:$M$9,2,FALSE),"CJV")</f>
        <v>CJV</v>
      </c>
      <c r="S3292" s="9" t="str">
        <f>IF(Tabla2[[#This Row],[EMPRESA]]=Tabla2[[#This Row],[CONTRATISTA PRNCIPAL]],"Principal","Secundaria")</f>
        <v>Principal</v>
      </c>
      <c r="T3292" s="10">
        <f>IFERROR(1/COUNTIF(Tabla2[CONTRATISTA PRNCIPAL],Tabla2[[#This Row],[CONTRATISTA PRNCIPAL]]),0)</f>
        <v>6.41025641025641E-3</v>
      </c>
      <c r="U3292" s="33">
        <f ca="1">IF(((TODAY()-Tabla2[[#This Row],[FECHA NACIMIENTO]])/365)&lt;18,"Corregir", IF(((TODAY()-Tabla2[[#This Row],[FECHA NACIMIENTO]])/365)&gt;80, "Corregir",ROUNDDOWN(((TODAY()-Tabla2[[#This Row],[FECHA NACIMIENTO]])/365),0)))</f>
        <v>43</v>
      </c>
      <c r="V329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292" s="34" t="str">
        <f ca="1">+IF(Tabla2[[#This Row],[Edad]]="Corregir","Corregir","Ok")</f>
        <v>Ok</v>
      </c>
      <c r="X3292" s="10" t="str">
        <f>+IFERROR(VLOOKUP(Tabla2[[#This Row],[DISTRITO SEGÚN DNI]],Hoja1!$A$2:$B$55,2,FALSE),"No")</f>
        <v>No</v>
      </c>
      <c r="Y3292" s="10" t="str">
        <f>IF(OR(LOWER(Tabla2[[#This Row],[GENERO]])="masculino", LOWER(Tabla2[[#This Row],[GENERO]])="femenino"),"OK","Corregir")</f>
        <v>OK</v>
      </c>
      <c r="Z3292" s="10" t="str">
        <f>+IF(Tabla2[[#This Row],[Nro. DNI / CE]]="","Corregir",IF(LEN(Tabla2[[#This Row],[Nro. DNI / CE]])&gt;=8,"OK","Corregir"))</f>
        <v>OK</v>
      </c>
      <c r="AA3292" s="10">
        <f>COUNTIF(Tabla2[APELLIDOS Y NOMBRES],Tabla2[[#This Row],[APELLIDOS Y NOMBRES]])</f>
        <v>1</v>
      </c>
      <c r="AB3292" t="str">
        <f ca="1">+IFERROR(IF(Tabla2[[#This Row],[FECHA CESE/BAJA]]="","No Aplica",IF(AND(MONTH(Tabla2[[#This Row],[FECHA CESE/BAJA]])=MONTH(TODAY()-30),YEAR(Tabla2[[#This Row],[FECHA CESE/BAJA]])=YEAR(TODAY())),MONTH(TODAY()-30)&amp;"-"&amp;YEAR(TODAY()),"Borrar")),"No aplica")</f>
        <v>No Aplica</v>
      </c>
      <c r="AC3292" t="str">
        <f ca="1">+IFERROR(IF(Tabla2[[#This Row],[FECHA INICIO DE LABORES EN OBRA]]="","No Aplica",IF(AND(MONTH(Tabla2[[#This Row],[FECHA INICIO DE LABORES EN OBRA]])=MONTH(TODAY()-30),YEAR(Tabla2[[#This Row],[FECHA INICIO DE LABORES EN OBRA]])=YEAR(TODAY())),MONTH(TODAY()-30)&amp;"-"&amp;YEAR(TODAY()),"No Aplica")),"No Aplica")</f>
        <v>No Aplica</v>
      </c>
    </row>
    <row r="3293" spans="1:29" x14ac:dyDescent="0.25">
      <c r="A3293" s="2" t="s">
        <v>9248</v>
      </c>
      <c r="B3293" s="3" t="s">
        <v>67</v>
      </c>
      <c r="C3293" s="3" t="s">
        <v>67</v>
      </c>
      <c r="D3293" s="3" t="s">
        <v>12585</v>
      </c>
      <c r="E3293" s="3" t="s">
        <v>12586</v>
      </c>
      <c r="F3293" s="36">
        <v>24912</v>
      </c>
      <c r="G3293" s="3"/>
      <c r="H3293" s="3" t="s">
        <v>1453</v>
      </c>
      <c r="I3293" s="3" t="s">
        <v>7343</v>
      </c>
      <c r="J3293" s="3" t="s">
        <v>12587</v>
      </c>
      <c r="K3293" s="3" t="s">
        <v>1077</v>
      </c>
      <c r="L3293" s="8" t="s">
        <v>9813</v>
      </c>
      <c r="M3293" s="5"/>
      <c r="N3293" s="13" t="s">
        <v>2456</v>
      </c>
      <c r="O3293" s="5">
        <v>45092</v>
      </c>
      <c r="P3293" s="8">
        <v>1</v>
      </c>
      <c r="Q3293" s="9">
        <v>4</v>
      </c>
      <c r="R3293" s="9" t="str">
        <f>IFERROR(VLOOKUP(Tabla2[[#This Row],[CONTRATISTA PRNCIPAL]],Hoja1!$L$5:$M$9,2,FALSE),"CJV")</f>
        <v>CJV</v>
      </c>
      <c r="S3293" s="9" t="str">
        <f>IF(Tabla2[[#This Row],[EMPRESA]]=Tabla2[[#This Row],[CONTRATISTA PRNCIPAL]],"Principal","Secundaria")</f>
        <v>Principal</v>
      </c>
      <c r="T3293" s="10">
        <f>IFERROR(1/COUNTIF(Tabla2[CONTRATISTA PRNCIPAL],Tabla2[[#This Row],[CONTRATISTA PRNCIPAL]]),0)</f>
        <v>6.41025641025641E-3</v>
      </c>
      <c r="U3293" s="33">
        <f ca="1">IF(((TODAY()-Tabla2[[#This Row],[FECHA NACIMIENTO]])/365)&lt;18,"Corregir", IF(((TODAY()-Tabla2[[#This Row],[FECHA NACIMIENTO]])/365)&gt;80, "Corregir",ROUNDDOWN(((TODAY()-Tabla2[[#This Row],[FECHA NACIMIENTO]])/365),0)))</f>
        <v>55</v>
      </c>
      <c r="V329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293" s="34" t="str">
        <f ca="1">+IF(Tabla2[[#This Row],[Edad]]="Corregir","Corregir","Ok")</f>
        <v>Ok</v>
      </c>
      <c r="X3293" s="10" t="str">
        <f>+IFERROR(VLOOKUP(Tabla2[[#This Row],[DISTRITO SEGÚN DNI]],Hoja1!$A$2:$B$55,2,FALSE),"No")</f>
        <v>No</v>
      </c>
      <c r="Y3293" s="10" t="str">
        <f>IF(OR(LOWER(Tabla2[[#This Row],[GENERO]])="masculino", LOWER(Tabla2[[#This Row],[GENERO]])="femenino"),"OK","Corregir")</f>
        <v>OK</v>
      </c>
      <c r="Z3293" s="10" t="str">
        <f>+IF(Tabla2[[#This Row],[Nro. DNI / CE]]="","Corregir",IF(LEN(Tabla2[[#This Row],[Nro. DNI / CE]])&gt;=8,"OK","Corregir"))</f>
        <v>OK</v>
      </c>
      <c r="AA3293" s="10">
        <f>COUNTIF(Tabla2[APELLIDOS Y NOMBRES],Tabla2[[#This Row],[APELLIDOS Y NOMBRES]])</f>
        <v>1</v>
      </c>
      <c r="AB3293" t="str">
        <f ca="1">+IFERROR(IF(Tabla2[[#This Row],[FECHA CESE/BAJA]]="","No Aplica",IF(AND(MONTH(Tabla2[[#This Row],[FECHA CESE/BAJA]])=MONTH(TODAY()-30),YEAR(Tabla2[[#This Row],[FECHA CESE/BAJA]])=YEAR(TODAY())),MONTH(TODAY()-30)&amp;"-"&amp;YEAR(TODAY()),"Borrar")),"No aplica")</f>
        <v>No Aplica</v>
      </c>
      <c r="AC3293" t="str">
        <f ca="1">+IFERROR(IF(Tabla2[[#This Row],[FECHA INICIO DE LABORES EN OBRA]]="","No Aplica",IF(AND(MONTH(Tabla2[[#This Row],[FECHA INICIO DE LABORES EN OBRA]])=MONTH(TODAY()-30),YEAR(Tabla2[[#This Row],[FECHA INICIO DE LABORES EN OBRA]])=YEAR(TODAY())),MONTH(TODAY()-30)&amp;"-"&amp;YEAR(TODAY()),"No Aplica")),"No Aplica")</f>
        <v>No Aplica</v>
      </c>
    </row>
    <row r="3294" spans="1:29" x14ac:dyDescent="0.25">
      <c r="A3294" s="2" t="s">
        <v>9248</v>
      </c>
      <c r="B3294" s="3" t="s">
        <v>67</v>
      </c>
      <c r="C3294" s="3" t="s">
        <v>67</v>
      </c>
      <c r="D3294" s="3" t="s">
        <v>12588</v>
      </c>
      <c r="E3294" s="3" t="s">
        <v>12589</v>
      </c>
      <c r="F3294" s="36">
        <v>30821</v>
      </c>
      <c r="G3294" s="3"/>
      <c r="H3294" s="3" t="s">
        <v>12590</v>
      </c>
      <c r="I3294" s="3" t="s">
        <v>12591</v>
      </c>
      <c r="J3294" s="3" t="s">
        <v>12592</v>
      </c>
      <c r="K3294" s="3" t="s">
        <v>12593</v>
      </c>
      <c r="L3294" s="8" t="s">
        <v>9813</v>
      </c>
      <c r="M3294" s="5"/>
      <c r="N3294" s="13" t="s">
        <v>2456</v>
      </c>
      <c r="O3294" s="5">
        <v>45103</v>
      </c>
      <c r="P3294" s="8">
        <v>1</v>
      </c>
      <c r="Q3294" s="9">
        <v>4</v>
      </c>
      <c r="R3294" s="9" t="str">
        <f>IFERROR(VLOOKUP(Tabla2[[#This Row],[CONTRATISTA PRNCIPAL]],Hoja1!$L$5:$M$9,2,FALSE),"CJV")</f>
        <v>CJV</v>
      </c>
      <c r="S3294" s="9" t="str">
        <f>IF(Tabla2[[#This Row],[EMPRESA]]=Tabla2[[#This Row],[CONTRATISTA PRNCIPAL]],"Principal","Secundaria")</f>
        <v>Principal</v>
      </c>
      <c r="T3294" s="10">
        <f>IFERROR(1/COUNTIF(Tabla2[CONTRATISTA PRNCIPAL],Tabla2[[#This Row],[CONTRATISTA PRNCIPAL]]),0)</f>
        <v>6.41025641025641E-3</v>
      </c>
      <c r="U3294" s="33">
        <f ca="1">IF(((TODAY()-Tabla2[[#This Row],[FECHA NACIMIENTO]])/365)&lt;18,"Corregir", IF(((TODAY()-Tabla2[[#This Row],[FECHA NACIMIENTO]])/365)&gt;80, "Corregir",ROUNDDOWN(((TODAY()-Tabla2[[#This Row],[FECHA NACIMIENTO]])/365),0)))</f>
        <v>39</v>
      </c>
      <c r="V329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294" s="34" t="str">
        <f ca="1">+IF(Tabla2[[#This Row],[Edad]]="Corregir","Corregir","Ok")</f>
        <v>Ok</v>
      </c>
      <c r="X3294" s="10" t="str">
        <f>+IFERROR(VLOOKUP(Tabla2[[#This Row],[DISTRITO SEGÚN DNI]],Hoja1!$A$2:$B$55,2,FALSE),"No")</f>
        <v>No</v>
      </c>
      <c r="Y3294" s="10" t="str">
        <f>IF(OR(LOWER(Tabla2[[#This Row],[GENERO]])="masculino", LOWER(Tabla2[[#This Row],[GENERO]])="femenino"),"OK","Corregir")</f>
        <v>OK</v>
      </c>
      <c r="Z3294" s="10" t="str">
        <f>+IF(Tabla2[[#This Row],[Nro. DNI / CE]]="","Corregir",IF(LEN(Tabla2[[#This Row],[Nro. DNI / CE]])&gt;=8,"OK","Corregir"))</f>
        <v>OK</v>
      </c>
      <c r="AA3294" s="10">
        <f>COUNTIF(Tabla2[APELLIDOS Y NOMBRES],Tabla2[[#This Row],[APELLIDOS Y NOMBRES]])</f>
        <v>1</v>
      </c>
      <c r="AB3294" t="str">
        <f ca="1">+IFERROR(IF(Tabla2[[#This Row],[FECHA CESE/BAJA]]="","No Aplica",IF(AND(MONTH(Tabla2[[#This Row],[FECHA CESE/BAJA]])=MONTH(TODAY()-30),YEAR(Tabla2[[#This Row],[FECHA CESE/BAJA]])=YEAR(TODAY())),MONTH(TODAY()-30)&amp;"-"&amp;YEAR(TODAY()),"Borrar")),"No aplica")</f>
        <v>No Aplica</v>
      </c>
      <c r="AC3294" t="str">
        <f ca="1">+IFERROR(IF(Tabla2[[#This Row],[FECHA INICIO DE LABORES EN OBRA]]="","No Aplica",IF(AND(MONTH(Tabla2[[#This Row],[FECHA INICIO DE LABORES EN OBRA]])=MONTH(TODAY()-30),YEAR(Tabla2[[#This Row],[FECHA INICIO DE LABORES EN OBRA]])=YEAR(TODAY())),MONTH(TODAY()-30)&amp;"-"&amp;YEAR(TODAY()),"No Aplica")),"No Aplica")</f>
        <v>No Aplica</v>
      </c>
    </row>
    <row r="3295" spans="1:29" x14ac:dyDescent="0.25">
      <c r="A3295" s="2" t="s">
        <v>9248</v>
      </c>
      <c r="B3295" s="3" t="s">
        <v>67</v>
      </c>
      <c r="C3295" s="3" t="s">
        <v>67</v>
      </c>
      <c r="D3295" s="3" t="s">
        <v>12594</v>
      </c>
      <c r="E3295" s="3" t="s">
        <v>12595</v>
      </c>
      <c r="F3295" s="36">
        <v>32547</v>
      </c>
      <c r="G3295" s="3"/>
      <c r="H3295" s="3" t="s">
        <v>1453</v>
      </c>
      <c r="I3295" s="3" t="s">
        <v>12591</v>
      </c>
      <c r="J3295" s="3" t="s">
        <v>12596</v>
      </c>
      <c r="K3295" s="3" t="s">
        <v>1042</v>
      </c>
      <c r="L3295" s="8" t="s">
        <v>9813</v>
      </c>
      <c r="M3295" s="5"/>
      <c r="N3295" s="13" t="s">
        <v>2456</v>
      </c>
      <c r="O3295" s="5">
        <v>45103</v>
      </c>
      <c r="P3295" s="8">
        <v>1</v>
      </c>
      <c r="Q3295" s="9">
        <v>4</v>
      </c>
      <c r="R3295" s="9" t="str">
        <f>IFERROR(VLOOKUP(Tabla2[[#This Row],[CONTRATISTA PRNCIPAL]],Hoja1!$L$5:$M$9,2,FALSE),"CJV")</f>
        <v>CJV</v>
      </c>
      <c r="S3295" s="9" t="str">
        <f>IF(Tabla2[[#This Row],[EMPRESA]]=Tabla2[[#This Row],[CONTRATISTA PRNCIPAL]],"Principal","Secundaria")</f>
        <v>Principal</v>
      </c>
      <c r="T3295" s="10">
        <f>IFERROR(1/COUNTIF(Tabla2[CONTRATISTA PRNCIPAL],Tabla2[[#This Row],[CONTRATISTA PRNCIPAL]]),0)</f>
        <v>6.41025641025641E-3</v>
      </c>
      <c r="U3295" s="33">
        <f ca="1">IF(((TODAY()-Tabla2[[#This Row],[FECHA NACIMIENTO]])/365)&lt;18,"Corregir", IF(((TODAY()-Tabla2[[#This Row],[FECHA NACIMIENTO]])/365)&gt;80, "Corregir",ROUNDDOWN(((TODAY()-Tabla2[[#This Row],[FECHA NACIMIENTO]])/365),0)))</f>
        <v>34</v>
      </c>
      <c r="V329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295" s="34" t="str">
        <f ca="1">+IF(Tabla2[[#This Row],[Edad]]="Corregir","Corregir","Ok")</f>
        <v>Ok</v>
      </c>
      <c r="X3295" s="10" t="str">
        <f>+IFERROR(VLOOKUP(Tabla2[[#This Row],[DISTRITO SEGÚN DNI]],Hoja1!$A$2:$B$55,2,FALSE),"No")</f>
        <v>No</v>
      </c>
      <c r="Y3295" s="10" t="str">
        <f>IF(OR(LOWER(Tabla2[[#This Row],[GENERO]])="masculino", LOWER(Tabla2[[#This Row],[GENERO]])="femenino"),"OK","Corregir")</f>
        <v>OK</v>
      </c>
      <c r="Z3295" s="10" t="str">
        <f>+IF(Tabla2[[#This Row],[Nro. DNI / CE]]="","Corregir",IF(LEN(Tabla2[[#This Row],[Nro. DNI / CE]])&gt;=8,"OK","Corregir"))</f>
        <v>OK</v>
      </c>
      <c r="AA3295" s="10">
        <f>COUNTIF(Tabla2[APELLIDOS Y NOMBRES],Tabla2[[#This Row],[APELLIDOS Y NOMBRES]])</f>
        <v>1</v>
      </c>
      <c r="AB3295" t="str">
        <f ca="1">+IFERROR(IF(Tabla2[[#This Row],[FECHA CESE/BAJA]]="","No Aplica",IF(AND(MONTH(Tabla2[[#This Row],[FECHA CESE/BAJA]])=MONTH(TODAY()-30),YEAR(Tabla2[[#This Row],[FECHA CESE/BAJA]])=YEAR(TODAY())),MONTH(TODAY()-30)&amp;"-"&amp;YEAR(TODAY()),"Borrar")),"No aplica")</f>
        <v>No Aplica</v>
      </c>
      <c r="AC3295" t="str">
        <f ca="1">+IFERROR(IF(Tabla2[[#This Row],[FECHA INICIO DE LABORES EN OBRA]]="","No Aplica",IF(AND(MONTH(Tabla2[[#This Row],[FECHA INICIO DE LABORES EN OBRA]])=MONTH(TODAY()-30),YEAR(Tabla2[[#This Row],[FECHA INICIO DE LABORES EN OBRA]])=YEAR(TODAY())),MONTH(TODAY()-30)&amp;"-"&amp;YEAR(TODAY()),"No Aplica")),"No Aplica")</f>
        <v>No Aplica</v>
      </c>
    </row>
    <row r="3296" spans="1:29" x14ac:dyDescent="0.25">
      <c r="A3296" s="2" t="s">
        <v>9248</v>
      </c>
      <c r="B3296" s="3" t="s">
        <v>67</v>
      </c>
      <c r="C3296" s="3" t="s">
        <v>67</v>
      </c>
      <c r="D3296" s="3" t="s">
        <v>12597</v>
      </c>
      <c r="E3296" s="3" t="s">
        <v>12598</v>
      </c>
      <c r="F3296" s="36">
        <v>26351</v>
      </c>
      <c r="G3296" s="3"/>
      <c r="H3296" s="3" t="s">
        <v>1453</v>
      </c>
      <c r="I3296" s="3" t="s">
        <v>12591</v>
      </c>
      <c r="J3296" s="3" t="s">
        <v>12599</v>
      </c>
      <c r="K3296" s="3" t="s">
        <v>34</v>
      </c>
      <c r="L3296" s="8" t="s">
        <v>9813</v>
      </c>
      <c r="M3296" s="5"/>
      <c r="N3296" s="13" t="s">
        <v>2456</v>
      </c>
      <c r="O3296" s="5">
        <v>45103</v>
      </c>
      <c r="P3296" s="8">
        <v>1</v>
      </c>
      <c r="Q3296" s="9">
        <v>4</v>
      </c>
      <c r="R3296" s="9" t="str">
        <f>IFERROR(VLOOKUP(Tabla2[[#This Row],[CONTRATISTA PRNCIPAL]],Hoja1!$L$5:$M$9,2,FALSE),"CJV")</f>
        <v>CJV</v>
      </c>
      <c r="S3296" s="9" t="str">
        <f>IF(Tabla2[[#This Row],[EMPRESA]]=Tabla2[[#This Row],[CONTRATISTA PRNCIPAL]],"Principal","Secundaria")</f>
        <v>Principal</v>
      </c>
      <c r="T3296" s="10">
        <f>IFERROR(1/COUNTIF(Tabla2[CONTRATISTA PRNCIPAL],Tabla2[[#This Row],[CONTRATISTA PRNCIPAL]]),0)</f>
        <v>6.41025641025641E-3</v>
      </c>
      <c r="U3296" s="33">
        <f ca="1">IF(((TODAY()-Tabla2[[#This Row],[FECHA NACIMIENTO]])/365)&lt;18,"Corregir", IF(((TODAY()-Tabla2[[#This Row],[FECHA NACIMIENTO]])/365)&gt;80, "Corregir",ROUNDDOWN(((TODAY()-Tabla2[[#This Row],[FECHA NACIMIENTO]])/365),0)))</f>
        <v>51</v>
      </c>
      <c r="V329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296" s="34" t="str">
        <f ca="1">+IF(Tabla2[[#This Row],[Edad]]="Corregir","Corregir","Ok")</f>
        <v>Ok</v>
      </c>
      <c r="X3296" s="10" t="str">
        <f>+IFERROR(VLOOKUP(Tabla2[[#This Row],[DISTRITO SEGÚN DNI]],Hoja1!$A$2:$B$55,2,FALSE),"No")</f>
        <v>CALLAO</v>
      </c>
      <c r="Y3296" s="10" t="str">
        <f>IF(OR(LOWER(Tabla2[[#This Row],[GENERO]])="masculino", LOWER(Tabla2[[#This Row],[GENERO]])="femenino"),"OK","Corregir")</f>
        <v>OK</v>
      </c>
      <c r="Z3296" s="10" t="str">
        <f>+IF(Tabla2[[#This Row],[Nro. DNI / CE]]="","Corregir",IF(LEN(Tabla2[[#This Row],[Nro. DNI / CE]])&gt;=8,"OK","Corregir"))</f>
        <v>OK</v>
      </c>
      <c r="AA3296" s="10">
        <f>COUNTIF(Tabla2[APELLIDOS Y NOMBRES],Tabla2[[#This Row],[APELLIDOS Y NOMBRES]])</f>
        <v>1</v>
      </c>
      <c r="AB3296" t="str">
        <f ca="1">+IFERROR(IF(Tabla2[[#This Row],[FECHA CESE/BAJA]]="","No Aplica",IF(AND(MONTH(Tabla2[[#This Row],[FECHA CESE/BAJA]])=MONTH(TODAY()-30),YEAR(Tabla2[[#This Row],[FECHA CESE/BAJA]])=YEAR(TODAY())),MONTH(TODAY()-30)&amp;"-"&amp;YEAR(TODAY()),"Borrar")),"No aplica")</f>
        <v>No Aplica</v>
      </c>
      <c r="AC3296" t="str">
        <f ca="1">+IFERROR(IF(Tabla2[[#This Row],[FECHA INICIO DE LABORES EN OBRA]]="","No Aplica",IF(AND(MONTH(Tabla2[[#This Row],[FECHA INICIO DE LABORES EN OBRA]])=MONTH(TODAY()-30),YEAR(Tabla2[[#This Row],[FECHA INICIO DE LABORES EN OBRA]])=YEAR(TODAY())),MONTH(TODAY()-30)&amp;"-"&amp;YEAR(TODAY()),"No Aplica")),"No Aplica")</f>
        <v>No Aplica</v>
      </c>
    </row>
    <row r="3297" spans="1:29" x14ac:dyDescent="0.25">
      <c r="A3297" s="2" t="s">
        <v>9248</v>
      </c>
      <c r="B3297" s="3" t="s">
        <v>67</v>
      </c>
      <c r="C3297" s="3" t="s">
        <v>67</v>
      </c>
      <c r="D3297" s="3" t="s">
        <v>12600</v>
      </c>
      <c r="E3297" s="3" t="s">
        <v>12601</v>
      </c>
      <c r="F3297" s="36">
        <v>26572</v>
      </c>
      <c r="G3297" s="3"/>
      <c r="H3297" s="3" t="s">
        <v>1453</v>
      </c>
      <c r="I3297" s="3" t="s">
        <v>12591</v>
      </c>
      <c r="J3297" s="3" t="s">
        <v>12602</v>
      </c>
      <c r="K3297" s="3" t="s">
        <v>34</v>
      </c>
      <c r="L3297" s="8" t="s">
        <v>9813</v>
      </c>
      <c r="M3297" s="5"/>
      <c r="N3297" s="13" t="s">
        <v>2456</v>
      </c>
      <c r="O3297" s="5">
        <v>45103</v>
      </c>
      <c r="P3297" s="8">
        <v>1</v>
      </c>
      <c r="Q3297" s="9">
        <v>4</v>
      </c>
      <c r="R3297" s="9" t="str">
        <f>IFERROR(VLOOKUP(Tabla2[[#This Row],[CONTRATISTA PRNCIPAL]],Hoja1!$L$5:$M$9,2,FALSE),"CJV")</f>
        <v>CJV</v>
      </c>
      <c r="S3297" s="9" t="str">
        <f>IF(Tabla2[[#This Row],[EMPRESA]]=Tabla2[[#This Row],[CONTRATISTA PRNCIPAL]],"Principal","Secundaria")</f>
        <v>Principal</v>
      </c>
      <c r="T3297" s="10">
        <f>IFERROR(1/COUNTIF(Tabla2[CONTRATISTA PRNCIPAL],Tabla2[[#This Row],[CONTRATISTA PRNCIPAL]]),0)</f>
        <v>6.41025641025641E-3</v>
      </c>
      <c r="U3297" s="33">
        <f ca="1">IF(((TODAY()-Tabla2[[#This Row],[FECHA NACIMIENTO]])/365)&lt;18,"Corregir", IF(((TODAY()-Tabla2[[#This Row],[FECHA NACIMIENTO]])/365)&gt;80, "Corregir",ROUNDDOWN(((TODAY()-Tabla2[[#This Row],[FECHA NACIMIENTO]])/365),0)))</f>
        <v>50</v>
      </c>
      <c r="V329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297" s="34" t="str">
        <f ca="1">+IF(Tabla2[[#This Row],[Edad]]="Corregir","Corregir","Ok")</f>
        <v>Ok</v>
      </c>
      <c r="X3297" s="10" t="str">
        <f>+IFERROR(VLOOKUP(Tabla2[[#This Row],[DISTRITO SEGÚN DNI]],Hoja1!$A$2:$B$55,2,FALSE),"No")</f>
        <v>CALLAO</v>
      </c>
      <c r="Y3297" s="10" t="str">
        <f>IF(OR(LOWER(Tabla2[[#This Row],[GENERO]])="masculino", LOWER(Tabla2[[#This Row],[GENERO]])="femenino"),"OK","Corregir")</f>
        <v>OK</v>
      </c>
      <c r="Z3297" s="10" t="str">
        <f>+IF(Tabla2[[#This Row],[Nro. DNI / CE]]="","Corregir",IF(LEN(Tabla2[[#This Row],[Nro. DNI / CE]])&gt;=8,"OK","Corregir"))</f>
        <v>OK</v>
      </c>
      <c r="AA3297" s="10">
        <f>COUNTIF(Tabla2[APELLIDOS Y NOMBRES],Tabla2[[#This Row],[APELLIDOS Y NOMBRES]])</f>
        <v>1</v>
      </c>
      <c r="AB3297" t="str">
        <f ca="1">+IFERROR(IF(Tabla2[[#This Row],[FECHA CESE/BAJA]]="","No Aplica",IF(AND(MONTH(Tabla2[[#This Row],[FECHA CESE/BAJA]])=MONTH(TODAY()-30),YEAR(Tabla2[[#This Row],[FECHA CESE/BAJA]])=YEAR(TODAY())),MONTH(TODAY()-30)&amp;"-"&amp;YEAR(TODAY()),"Borrar")),"No aplica")</f>
        <v>No Aplica</v>
      </c>
      <c r="AC3297" t="str">
        <f ca="1">+IFERROR(IF(Tabla2[[#This Row],[FECHA INICIO DE LABORES EN OBRA]]="","No Aplica",IF(AND(MONTH(Tabla2[[#This Row],[FECHA INICIO DE LABORES EN OBRA]])=MONTH(TODAY()-30),YEAR(Tabla2[[#This Row],[FECHA INICIO DE LABORES EN OBRA]])=YEAR(TODAY())),MONTH(TODAY()-30)&amp;"-"&amp;YEAR(TODAY()),"No Aplica")),"No Aplica")</f>
        <v>No Aplica</v>
      </c>
    </row>
    <row r="3298" spans="1:29" x14ac:dyDescent="0.25">
      <c r="A3298" s="2" t="s">
        <v>9248</v>
      </c>
      <c r="B3298" s="3" t="s">
        <v>67</v>
      </c>
      <c r="C3298" s="3" t="s">
        <v>67</v>
      </c>
      <c r="D3298" s="3" t="s">
        <v>12603</v>
      </c>
      <c r="E3298" s="3" t="s">
        <v>12604</v>
      </c>
      <c r="F3298" s="36">
        <v>33945</v>
      </c>
      <c r="G3298" s="3"/>
      <c r="H3298" s="3" t="s">
        <v>1453</v>
      </c>
      <c r="I3298" s="3" t="s">
        <v>4253</v>
      </c>
      <c r="J3298" s="3" t="s">
        <v>12605</v>
      </c>
      <c r="K3298" s="3" t="s">
        <v>34</v>
      </c>
      <c r="L3298" s="8" t="s">
        <v>9813</v>
      </c>
      <c r="M3298" s="5"/>
      <c r="N3298" s="13" t="s">
        <v>2456</v>
      </c>
      <c r="O3298" s="5">
        <v>45111</v>
      </c>
      <c r="P3298" s="8">
        <v>1</v>
      </c>
      <c r="Q3298" s="9">
        <v>4</v>
      </c>
      <c r="R3298" s="9" t="str">
        <f>IFERROR(VLOOKUP(Tabla2[[#This Row],[CONTRATISTA PRNCIPAL]],Hoja1!$L$5:$M$9,2,FALSE),"CJV")</f>
        <v>CJV</v>
      </c>
      <c r="S3298" s="9" t="str">
        <f>IF(Tabla2[[#This Row],[EMPRESA]]=Tabla2[[#This Row],[CONTRATISTA PRNCIPAL]],"Principal","Secundaria")</f>
        <v>Principal</v>
      </c>
      <c r="T3298" s="10">
        <f>IFERROR(1/COUNTIF(Tabla2[CONTRATISTA PRNCIPAL],Tabla2[[#This Row],[CONTRATISTA PRNCIPAL]]),0)</f>
        <v>6.41025641025641E-3</v>
      </c>
      <c r="U3298" s="33">
        <f ca="1">IF(((TODAY()-Tabla2[[#This Row],[FECHA NACIMIENTO]])/365)&lt;18,"Corregir", IF(((TODAY()-Tabla2[[#This Row],[FECHA NACIMIENTO]])/365)&gt;80, "Corregir",ROUNDDOWN(((TODAY()-Tabla2[[#This Row],[FECHA NACIMIENTO]])/365),0)))</f>
        <v>30</v>
      </c>
      <c r="V329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298" s="34" t="str">
        <f ca="1">+IF(Tabla2[[#This Row],[Edad]]="Corregir","Corregir","Ok")</f>
        <v>Ok</v>
      </c>
      <c r="X3298" s="10" t="str">
        <f>+IFERROR(VLOOKUP(Tabla2[[#This Row],[DISTRITO SEGÚN DNI]],Hoja1!$A$2:$B$55,2,FALSE),"No")</f>
        <v>CALLAO</v>
      </c>
      <c r="Y3298" s="10" t="str">
        <f>IF(OR(LOWER(Tabla2[[#This Row],[GENERO]])="masculino", LOWER(Tabla2[[#This Row],[GENERO]])="femenino"),"OK","Corregir")</f>
        <v>OK</v>
      </c>
      <c r="Z3298" s="10" t="str">
        <f>+IF(Tabla2[[#This Row],[Nro. DNI / CE]]="","Corregir",IF(LEN(Tabla2[[#This Row],[Nro. DNI / CE]])&gt;=8,"OK","Corregir"))</f>
        <v>OK</v>
      </c>
      <c r="AA3298" s="10">
        <f>COUNTIF(Tabla2[APELLIDOS Y NOMBRES],Tabla2[[#This Row],[APELLIDOS Y NOMBRES]])</f>
        <v>1</v>
      </c>
      <c r="AB3298" t="str">
        <f ca="1">+IFERROR(IF(Tabla2[[#This Row],[FECHA CESE/BAJA]]="","No Aplica",IF(AND(MONTH(Tabla2[[#This Row],[FECHA CESE/BAJA]])=MONTH(TODAY()-30),YEAR(Tabla2[[#This Row],[FECHA CESE/BAJA]])=YEAR(TODAY())),MONTH(TODAY()-30)&amp;"-"&amp;YEAR(TODAY()),"Borrar")),"No aplica")</f>
        <v>No Aplica</v>
      </c>
      <c r="AC3298" t="str">
        <f ca="1">+IFERROR(IF(Tabla2[[#This Row],[FECHA INICIO DE LABORES EN OBRA]]="","No Aplica",IF(AND(MONTH(Tabla2[[#This Row],[FECHA INICIO DE LABORES EN OBRA]])=MONTH(TODAY()-30),YEAR(Tabla2[[#This Row],[FECHA INICIO DE LABORES EN OBRA]])=YEAR(TODAY())),MONTH(TODAY()-30)&amp;"-"&amp;YEAR(TODAY()),"No Aplica")),"No Aplica")</f>
        <v>No Aplica</v>
      </c>
    </row>
    <row r="3299" spans="1:29" x14ac:dyDescent="0.25">
      <c r="A3299" s="2" t="s">
        <v>9248</v>
      </c>
      <c r="B3299" s="3" t="s">
        <v>67</v>
      </c>
      <c r="C3299" s="3" t="s">
        <v>67</v>
      </c>
      <c r="D3299" s="3" t="s">
        <v>12606</v>
      </c>
      <c r="E3299" s="3" t="s">
        <v>12607</v>
      </c>
      <c r="F3299" s="36">
        <v>34262</v>
      </c>
      <c r="G3299" s="3"/>
      <c r="H3299" s="3" t="s">
        <v>2636</v>
      </c>
      <c r="I3299" s="3" t="s">
        <v>4253</v>
      </c>
      <c r="J3299" s="3" t="s">
        <v>12608</v>
      </c>
      <c r="K3299" s="3" t="s">
        <v>8407</v>
      </c>
      <c r="L3299" s="8" t="s">
        <v>9813</v>
      </c>
      <c r="M3299" s="5"/>
      <c r="N3299" s="13" t="s">
        <v>2456</v>
      </c>
      <c r="O3299" s="5">
        <v>45114</v>
      </c>
      <c r="P3299" s="8">
        <v>1</v>
      </c>
      <c r="Q3299" s="9">
        <v>4</v>
      </c>
      <c r="R3299" s="9" t="str">
        <f>IFERROR(VLOOKUP(Tabla2[[#This Row],[CONTRATISTA PRNCIPAL]],Hoja1!$L$5:$M$9,2,FALSE),"CJV")</f>
        <v>CJV</v>
      </c>
      <c r="S3299" s="9" t="str">
        <f>IF(Tabla2[[#This Row],[EMPRESA]]=Tabla2[[#This Row],[CONTRATISTA PRNCIPAL]],"Principal","Secundaria")</f>
        <v>Principal</v>
      </c>
      <c r="T3299" s="10">
        <f>IFERROR(1/COUNTIF(Tabla2[CONTRATISTA PRNCIPAL],Tabla2[[#This Row],[CONTRATISTA PRNCIPAL]]),0)</f>
        <v>6.41025641025641E-3</v>
      </c>
      <c r="U3299" s="33">
        <f ca="1">IF(((TODAY()-Tabla2[[#This Row],[FECHA NACIMIENTO]])/365)&lt;18,"Corregir", IF(((TODAY()-Tabla2[[#This Row],[FECHA NACIMIENTO]])/365)&gt;80, "Corregir",ROUNDDOWN(((TODAY()-Tabla2[[#This Row],[FECHA NACIMIENTO]])/365),0)))</f>
        <v>29</v>
      </c>
      <c r="V329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299" s="34" t="str">
        <f ca="1">+IF(Tabla2[[#This Row],[Edad]]="Corregir","Corregir","Ok")</f>
        <v>Ok</v>
      </c>
      <c r="X3299" s="10" t="str">
        <f>+IFERROR(VLOOKUP(Tabla2[[#This Row],[DISTRITO SEGÚN DNI]],Hoja1!$A$2:$B$55,2,FALSE),"No")</f>
        <v>No</v>
      </c>
      <c r="Y3299" s="10" t="str">
        <f>IF(OR(LOWER(Tabla2[[#This Row],[GENERO]])="masculino", LOWER(Tabla2[[#This Row],[GENERO]])="femenino"),"OK","Corregir")</f>
        <v>OK</v>
      </c>
      <c r="Z3299" s="10" t="str">
        <f>+IF(Tabla2[[#This Row],[Nro. DNI / CE]]="","Corregir",IF(LEN(Tabla2[[#This Row],[Nro. DNI / CE]])&gt;=8,"OK","Corregir"))</f>
        <v>OK</v>
      </c>
      <c r="AA3299" s="10">
        <f>COUNTIF(Tabla2[APELLIDOS Y NOMBRES],Tabla2[[#This Row],[APELLIDOS Y NOMBRES]])</f>
        <v>1</v>
      </c>
      <c r="AB3299" t="str">
        <f ca="1">+IFERROR(IF(Tabla2[[#This Row],[FECHA CESE/BAJA]]="","No Aplica",IF(AND(MONTH(Tabla2[[#This Row],[FECHA CESE/BAJA]])=MONTH(TODAY()-30),YEAR(Tabla2[[#This Row],[FECHA CESE/BAJA]])=YEAR(TODAY())),MONTH(TODAY()-30)&amp;"-"&amp;YEAR(TODAY()),"Borrar")),"No aplica")</f>
        <v>No Aplica</v>
      </c>
      <c r="AC3299" t="str">
        <f ca="1">+IFERROR(IF(Tabla2[[#This Row],[FECHA INICIO DE LABORES EN OBRA]]="","No Aplica",IF(AND(MONTH(Tabla2[[#This Row],[FECHA INICIO DE LABORES EN OBRA]])=MONTH(TODAY()-30),YEAR(Tabla2[[#This Row],[FECHA INICIO DE LABORES EN OBRA]])=YEAR(TODAY())),MONTH(TODAY()-30)&amp;"-"&amp;YEAR(TODAY()),"No Aplica")),"No Aplica")</f>
        <v>No Aplica</v>
      </c>
    </row>
    <row r="3300" spans="1:29" x14ac:dyDescent="0.25">
      <c r="A3300" s="2" t="s">
        <v>9248</v>
      </c>
      <c r="B3300" s="3" t="s">
        <v>67</v>
      </c>
      <c r="C3300" s="3" t="s">
        <v>67</v>
      </c>
      <c r="D3300" s="3" t="s">
        <v>12609</v>
      </c>
      <c r="E3300" s="3" t="s">
        <v>12610</v>
      </c>
      <c r="F3300" s="36">
        <v>32129</v>
      </c>
      <c r="G3300" s="3"/>
      <c r="H3300" s="3" t="s">
        <v>1476</v>
      </c>
      <c r="I3300" s="3" t="s">
        <v>12591</v>
      </c>
      <c r="J3300" s="3" t="s">
        <v>12611</v>
      </c>
      <c r="K3300" s="3" t="s">
        <v>34</v>
      </c>
      <c r="L3300" s="8" t="s">
        <v>9813</v>
      </c>
      <c r="M3300" s="5"/>
      <c r="N3300" s="13" t="s">
        <v>2456</v>
      </c>
      <c r="O3300" s="5">
        <v>45120</v>
      </c>
      <c r="P3300" s="8">
        <v>1</v>
      </c>
      <c r="Q3300" s="9">
        <v>4</v>
      </c>
      <c r="R3300" s="9" t="str">
        <f>IFERROR(VLOOKUP(Tabla2[[#This Row],[CONTRATISTA PRNCIPAL]],Hoja1!$L$5:$M$9,2,FALSE),"CJV")</f>
        <v>CJV</v>
      </c>
      <c r="S3300" s="9" t="str">
        <f>IF(Tabla2[[#This Row],[EMPRESA]]=Tabla2[[#This Row],[CONTRATISTA PRNCIPAL]],"Principal","Secundaria")</f>
        <v>Principal</v>
      </c>
      <c r="T3300" s="10">
        <f>IFERROR(1/COUNTIF(Tabla2[CONTRATISTA PRNCIPAL],Tabla2[[#This Row],[CONTRATISTA PRNCIPAL]]),0)</f>
        <v>6.41025641025641E-3</v>
      </c>
      <c r="U3300" s="33">
        <f ca="1">IF(((TODAY()-Tabla2[[#This Row],[FECHA NACIMIENTO]])/365)&lt;18,"Corregir", IF(((TODAY()-Tabla2[[#This Row],[FECHA NACIMIENTO]])/365)&gt;80, "Corregir",ROUNDDOWN(((TODAY()-Tabla2[[#This Row],[FECHA NACIMIENTO]])/365),0)))</f>
        <v>35</v>
      </c>
      <c r="V330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300" s="34" t="str">
        <f ca="1">+IF(Tabla2[[#This Row],[Edad]]="Corregir","Corregir","Ok")</f>
        <v>Ok</v>
      </c>
      <c r="X3300" s="10" t="str">
        <f>+IFERROR(VLOOKUP(Tabla2[[#This Row],[DISTRITO SEGÚN DNI]],Hoja1!$A$2:$B$55,2,FALSE),"No")</f>
        <v>CALLAO</v>
      </c>
      <c r="Y3300" s="10" t="str">
        <f>IF(OR(LOWER(Tabla2[[#This Row],[GENERO]])="masculino", LOWER(Tabla2[[#This Row],[GENERO]])="femenino"),"OK","Corregir")</f>
        <v>OK</v>
      </c>
      <c r="Z3300" s="10" t="str">
        <f>+IF(Tabla2[[#This Row],[Nro. DNI / CE]]="","Corregir",IF(LEN(Tabla2[[#This Row],[Nro. DNI / CE]])&gt;=8,"OK","Corregir"))</f>
        <v>OK</v>
      </c>
      <c r="AA3300" s="10">
        <f>COUNTIF(Tabla2[APELLIDOS Y NOMBRES],Tabla2[[#This Row],[APELLIDOS Y NOMBRES]])</f>
        <v>1</v>
      </c>
      <c r="AB3300" t="str">
        <f ca="1">+IFERROR(IF(Tabla2[[#This Row],[FECHA CESE/BAJA]]="","No Aplica",IF(AND(MONTH(Tabla2[[#This Row],[FECHA CESE/BAJA]])=MONTH(TODAY()-30),YEAR(Tabla2[[#This Row],[FECHA CESE/BAJA]])=YEAR(TODAY())),MONTH(TODAY()-30)&amp;"-"&amp;YEAR(TODAY()),"Borrar")),"No aplica")</f>
        <v>No Aplica</v>
      </c>
      <c r="AC3300" t="str">
        <f ca="1">+IFERROR(IF(Tabla2[[#This Row],[FECHA INICIO DE LABORES EN OBRA]]="","No Aplica",IF(AND(MONTH(Tabla2[[#This Row],[FECHA INICIO DE LABORES EN OBRA]])=MONTH(TODAY()-30),YEAR(Tabla2[[#This Row],[FECHA INICIO DE LABORES EN OBRA]])=YEAR(TODAY())),MONTH(TODAY()-30)&amp;"-"&amp;YEAR(TODAY()),"No Aplica")),"No Aplica")</f>
        <v>No Aplica</v>
      </c>
    </row>
    <row r="3301" spans="1:29" x14ac:dyDescent="0.25">
      <c r="A3301" s="2" t="s">
        <v>9248</v>
      </c>
      <c r="B3301" s="3" t="s">
        <v>67</v>
      </c>
      <c r="C3301" s="3" t="s">
        <v>67</v>
      </c>
      <c r="D3301" s="3" t="s">
        <v>12612</v>
      </c>
      <c r="E3301" s="3" t="s">
        <v>12613</v>
      </c>
      <c r="F3301" s="36">
        <v>34620</v>
      </c>
      <c r="G3301" s="3"/>
      <c r="H3301" s="3" t="s">
        <v>1453</v>
      </c>
      <c r="I3301" s="3" t="s">
        <v>4253</v>
      </c>
      <c r="J3301" s="3" t="s">
        <v>12614</v>
      </c>
      <c r="K3301" s="3" t="s">
        <v>1077</v>
      </c>
      <c r="L3301" s="8" t="s">
        <v>9813</v>
      </c>
      <c r="M3301" s="5"/>
      <c r="N3301" s="13" t="s">
        <v>2456</v>
      </c>
      <c r="O3301" s="5">
        <v>45120</v>
      </c>
      <c r="P3301" s="8">
        <v>1</v>
      </c>
      <c r="Q3301" s="9">
        <v>4</v>
      </c>
      <c r="R3301" s="9" t="str">
        <f>IFERROR(VLOOKUP(Tabla2[[#This Row],[CONTRATISTA PRNCIPAL]],Hoja1!$L$5:$M$9,2,FALSE),"CJV")</f>
        <v>CJV</v>
      </c>
      <c r="S3301" s="9" t="str">
        <f>IF(Tabla2[[#This Row],[EMPRESA]]=Tabla2[[#This Row],[CONTRATISTA PRNCIPAL]],"Principal","Secundaria")</f>
        <v>Principal</v>
      </c>
      <c r="T3301" s="10">
        <f>IFERROR(1/COUNTIF(Tabla2[CONTRATISTA PRNCIPAL],Tabla2[[#This Row],[CONTRATISTA PRNCIPAL]]),0)</f>
        <v>6.41025641025641E-3</v>
      </c>
      <c r="U3301" s="33">
        <f ca="1">IF(((TODAY()-Tabla2[[#This Row],[FECHA NACIMIENTO]])/365)&lt;18,"Corregir", IF(((TODAY()-Tabla2[[#This Row],[FECHA NACIMIENTO]])/365)&gt;80, "Corregir",ROUNDDOWN(((TODAY()-Tabla2[[#This Row],[FECHA NACIMIENTO]])/365),0)))</f>
        <v>28</v>
      </c>
      <c r="V330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301" s="34" t="str">
        <f ca="1">+IF(Tabla2[[#This Row],[Edad]]="Corregir","Corregir","Ok")</f>
        <v>Ok</v>
      </c>
      <c r="X3301" s="10" t="str">
        <f>+IFERROR(VLOOKUP(Tabla2[[#This Row],[DISTRITO SEGÚN DNI]],Hoja1!$A$2:$B$55,2,FALSE),"No")</f>
        <v>No</v>
      </c>
      <c r="Y3301" s="10" t="str">
        <f>IF(OR(LOWER(Tabla2[[#This Row],[GENERO]])="masculino", LOWER(Tabla2[[#This Row],[GENERO]])="femenino"),"OK","Corregir")</f>
        <v>OK</v>
      </c>
      <c r="Z3301" s="10" t="str">
        <f>+IF(Tabla2[[#This Row],[Nro. DNI / CE]]="","Corregir",IF(LEN(Tabla2[[#This Row],[Nro. DNI / CE]])&gt;=8,"OK","Corregir"))</f>
        <v>OK</v>
      </c>
      <c r="AA3301" s="10">
        <f>COUNTIF(Tabla2[APELLIDOS Y NOMBRES],Tabla2[[#This Row],[APELLIDOS Y NOMBRES]])</f>
        <v>1</v>
      </c>
      <c r="AB3301" t="str">
        <f ca="1">+IFERROR(IF(Tabla2[[#This Row],[FECHA CESE/BAJA]]="","No Aplica",IF(AND(MONTH(Tabla2[[#This Row],[FECHA CESE/BAJA]])=MONTH(TODAY()-30),YEAR(Tabla2[[#This Row],[FECHA CESE/BAJA]])=YEAR(TODAY())),MONTH(TODAY()-30)&amp;"-"&amp;YEAR(TODAY()),"Borrar")),"No aplica")</f>
        <v>No Aplica</v>
      </c>
      <c r="AC3301" t="str">
        <f ca="1">+IFERROR(IF(Tabla2[[#This Row],[FECHA INICIO DE LABORES EN OBRA]]="","No Aplica",IF(AND(MONTH(Tabla2[[#This Row],[FECHA INICIO DE LABORES EN OBRA]])=MONTH(TODAY()-30),YEAR(Tabla2[[#This Row],[FECHA INICIO DE LABORES EN OBRA]])=YEAR(TODAY())),MONTH(TODAY()-30)&amp;"-"&amp;YEAR(TODAY()),"No Aplica")),"No Aplica")</f>
        <v>No Aplica</v>
      </c>
    </row>
    <row r="3302" spans="1:29" x14ac:dyDescent="0.25">
      <c r="A3302" s="2" t="s">
        <v>9248</v>
      </c>
      <c r="B3302" s="3" t="s">
        <v>67</v>
      </c>
      <c r="C3302" s="3" t="s">
        <v>67</v>
      </c>
      <c r="D3302" s="3" t="s">
        <v>12615</v>
      </c>
      <c r="E3302" s="3" t="s">
        <v>12616</v>
      </c>
      <c r="F3302" s="36">
        <v>38107</v>
      </c>
      <c r="G3302" s="3"/>
      <c r="H3302" s="3" t="s">
        <v>1453</v>
      </c>
      <c r="I3302" s="3" t="s">
        <v>12591</v>
      </c>
      <c r="J3302" s="3" t="s">
        <v>12617</v>
      </c>
      <c r="K3302" s="3" t="s">
        <v>93</v>
      </c>
      <c r="L3302" s="8" t="s">
        <v>9813</v>
      </c>
      <c r="M3302" s="5"/>
      <c r="N3302" s="13" t="s">
        <v>2456</v>
      </c>
      <c r="O3302" s="5">
        <v>45132</v>
      </c>
      <c r="P3302" s="8">
        <v>1</v>
      </c>
      <c r="Q3302" s="9">
        <v>4</v>
      </c>
      <c r="R3302" s="9" t="str">
        <f>IFERROR(VLOOKUP(Tabla2[[#This Row],[CONTRATISTA PRNCIPAL]],Hoja1!$L$5:$M$9,2,FALSE),"CJV")</f>
        <v>CJV</v>
      </c>
      <c r="S3302" s="9" t="str">
        <f>IF(Tabla2[[#This Row],[EMPRESA]]=Tabla2[[#This Row],[CONTRATISTA PRNCIPAL]],"Principal","Secundaria")</f>
        <v>Principal</v>
      </c>
      <c r="T3302" s="10">
        <f>IFERROR(1/COUNTIF(Tabla2[CONTRATISTA PRNCIPAL],Tabla2[[#This Row],[CONTRATISTA PRNCIPAL]]),0)</f>
        <v>6.41025641025641E-3</v>
      </c>
      <c r="U3302" s="33">
        <f ca="1">IF(((TODAY()-Tabla2[[#This Row],[FECHA NACIMIENTO]])/365)&lt;18,"Corregir", IF(((TODAY()-Tabla2[[#This Row],[FECHA NACIMIENTO]])/365)&gt;80, "Corregir",ROUNDDOWN(((TODAY()-Tabla2[[#This Row],[FECHA NACIMIENTO]])/365),0)))</f>
        <v>19</v>
      </c>
      <c r="V330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3302" s="34" t="str">
        <f ca="1">+IF(Tabla2[[#This Row],[Edad]]="Corregir","Corregir","Ok")</f>
        <v>Ok</v>
      </c>
      <c r="X3302" s="10" t="str">
        <f>+IFERROR(VLOOKUP(Tabla2[[#This Row],[DISTRITO SEGÚN DNI]],Hoja1!$A$2:$B$55,2,FALSE),"No")</f>
        <v>ATE</v>
      </c>
      <c r="Y3302" s="10" t="str">
        <f>IF(OR(LOWER(Tabla2[[#This Row],[GENERO]])="masculino", LOWER(Tabla2[[#This Row],[GENERO]])="femenino"),"OK","Corregir")</f>
        <v>OK</v>
      </c>
      <c r="Z3302" s="10" t="str">
        <f>+IF(Tabla2[[#This Row],[Nro. DNI / CE]]="","Corregir",IF(LEN(Tabla2[[#This Row],[Nro. DNI / CE]])&gt;=8,"OK","Corregir"))</f>
        <v>OK</v>
      </c>
      <c r="AA3302" s="10">
        <f>COUNTIF(Tabla2[APELLIDOS Y NOMBRES],Tabla2[[#This Row],[APELLIDOS Y NOMBRES]])</f>
        <v>1</v>
      </c>
      <c r="AB3302" t="str">
        <f ca="1">+IFERROR(IF(Tabla2[[#This Row],[FECHA CESE/BAJA]]="","No Aplica",IF(AND(MONTH(Tabla2[[#This Row],[FECHA CESE/BAJA]])=MONTH(TODAY()-30),YEAR(Tabla2[[#This Row],[FECHA CESE/BAJA]])=YEAR(TODAY())),MONTH(TODAY()-30)&amp;"-"&amp;YEAR(TODAY()),"Borrar")),"No aplica")</f>
        <v>No Aplica</v>
      </c>
      <c r="AC3302" t="str">
        <f ca="1">+IFERROR(IF(Tabla2[[#This Row],[FECHA INICIO DE LABORES EN OBRA]]="","No Aplica",IF(AND(MONTH(Tabla2[[#This Row],[FECHA INICIO DE LABORES EN OBRA]])=MONTH(TODAY()-30),YEAR(Tabla2[[#This Row],[FECHA INICIO DE LABORES EN OBRA]])=YEAR(TODAY())),MONTH(TODAY()-30)&amp;"-"&amp;YEAR(TODAY()),"No Aplica")),"No Aplica")</f>
        <v>No Aplica</v>
      </c>
    </row>
    <row r="3303" spans="1:29" x14ac:dyDescent="0.25">
      <c r="A3303" s="2" t="s">
        <v>9248</v>
      </c>
      <c r="B3303" s="3" t="s">
        <v>67</v>
      </c>
      <c r="C3303" s="3" t="s">
        <v>67</v>
      </c>
      <c r="D3303" s="3" t="s">
        <v>12618</v>
      </c>
      <c r="E3303" s="3" t="s">
        <v>12619</v>
      </c>
      <c r="F3303" s="36">
        <v>32204</v>
      </c>
      <c r="G3303" s="3"/>
      <c r="H3303" s="3" t="s">
        <v>1469</v>
      </c>
      <c r="I3303" s="3" t="s">
        <v>12591</v>
      </c>
      <c r="J3303" s="3" t="s">
        <v>12620</v>
      </c>
      <c r="K3303" s="3" t="s">
        <v>12621</v>
      </c>
      <c r="L3303" s="8" t="s">
        <v>9813</v>
      </c>
      <c r="M3303" s="5"/>
      <c r="N3303" s="13" t="s">
        <v>2456</v>
      </c>
      <c r="O3303" s="5">
        <v>45132</v>
      </c>
      <c r="P3303" s="8">
        <v>1</v>
      </c>
      <c r="Q3303" s="9">
        <v>4</v>
      </c>
      <c r="R3303" s="9" t="str">
        <f>IFERROR(VLOOKUP(Tabla2[[#This Row],[CONTRATISTA PRNCIPAL]],Hoja1!$L$5:$M$9,2,FALSE),"CJV")</f>
        <v>CJV</v>
      </c>
      <c r="S3303" s="9" t="str">
        <f>IF(Tabla2[[#This Row],[EMPRESA]]=Tabla2[[#This Row],[CONTRATISTA PRNCIPAL]],"Principal","Secundaria")</f>
        <v>Principal</v>
      </c>
      <c r="T3303" s="10">
        <f>IFERROR(1/COUNTIF(Tabla2[CONTRATISTA PRNCIPAL],Tabla2[[#This Row],[CONTRATISTA PRNCIPAL]]),0)</f>
        <v>6.41025641025641E-3</v>
      </c>
      <c r="U3303" s="33">
        <f ca="1">IF(((TODAY()-Tabla2[[#This Row],[FECHA NACIMIENTO]])/365)&lt;18,"Corregir", IF(((TODAY()-Tabla2[[#This Row],[FECHA NACIMIENTO]])/365)&gt;80, "Corregir",ROUNDDOWN(((TODAY()-Tabla2[[#This Row],[FECHA NACIMIENTO]])/365),0)))</f>
        <v>35</v>
      </c>
      <c r="V330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303" s="34" t="str">
        <f ca="1">+IF(Tabla2[[#This Row],[Edad]]="Corregir","Corregir","Ok")</f>
        <v>Ok</v>
      </c>
      <c r="X3303" s="10" t="str">
        <f>+IFERROR(VLOOKUP(Tabla2[[#This Row],[DISTRITO SEGÚN DNI]],Hoja1!$A$2:$B$55,2,FALSE),"No")</f>
        <v>No</v>
      </c>
      <c r="Y3303" s="10" t="str">
        <f>IF(OR(LOWER(Tabla2[[#This Row],[GENERO]])="masculino", LOWER(Tabla2[[#This Row],[GENERO]])="femenino"),"OK","Corregir")</f>
        <v>OK</v>
      </c>
      <c r="Z3303" s="10" t="str">
        <f>+IF(Tabla2[[#This Row],[Nro. DNI / CE]]="","Corregir",IF(LEN(Tabla2[[#This Row],[Nro. DNI / CE]])&gt;=8,"OK","Corregir"))</f>
        <v>OK</v>
      </c>
      <c r="AA3303" s="10">
        <f>COUNTIF(Tabla2[APELLIDOS Y NOMBRES],Tabla2[[#This Row],[APELLIDOS Y NOMBRES]])</f>
        <v>1</v>
      </c>
      <c r="AB3303" t="str">
        <f ca="1">+IFERROR(IF(Tabla2[[#This Row],[FECHA CESE/BAJA]]="","No Aplica",IF(AND(MONTH(Tabla2[[#This Row],[FECHA CESE/BAJA]])=MONTH(TODAY()-30),YEAR(Tabla2[[#This Row],[FECHA CESE/BAJA]])=YEAR(TODAY())),MONTH(TODAY()-30)&amp;"-"&amp;YEAR(TODAY()),"Borrar")),"No aplica")</f>
        <v>No Aplica</v>
      </c>
      <c r="AC3303" t="str">
        <f ca="1">+IFERROR(IF(Tabla2[[#This Row],[FECHA INICIO DE LABORES EN OBRA]]="","No Aplica",IF(AND(MONTH(Tabla2[[#This Row],[FECHA INICIO DE LABORES EN OBRA]])=MONTH(TODAY()-30),YEAR(Tabla2[[#This Row],[FECHA INICIO DE LABORES EN OBRA]])=YEAR(TODAY())),MONTH(TODAY()-30)&amp;"-"&amp;YEAR(TODAY()),"No Aplica")),"No Aplica")</f>
        <v>No Aplica</v>
      </c>
    </row>
    <row r="3304" spans="1:29" x14ac:dyDescent="0.25">
      <c r="A3304" s="2" t="s">
        <v>7375</v>
      </c>
      <c r="B3304" s="3" t="s">
        <v>7376</v>
      </c>
      <c r="C3304" s="3" t="s">
        <v>67</v>
      </c>
      <c r="D3304" s="3">
        <v>17448068</v>
      </c>
      <c r="E3304" s="3" t="s">
        <v>7378</v>
      </c>
      <c r="F3304" s="36">
        <v>27811</v>
      </c>
      <c r="G3304" s="3">
        <v>1</v>
      </c>
      <c r="H3304" s="3" t="s">
        <v>1469</v>
      </c>
      <c r="I3304" s="3" t="s">
        <v>12386</v>
      </c>
      <c r="J3304" s="3" t="s">
        <v>12622</v>
      </c>
      <c r="K3304" s="3" t="s">
        <v>34</v>
      </c>
      <c r="L3304" s="8" t="s">
        <v>9813</v>
      </c>
      <c r="M3304" s="5"/>
      <c r="N3304" s="13" t="s">
        <v>2456</v>
      </c>
      <c r="O3304" s="5">
        <v>45008</v>
      </c>
      <c r="P3304" s="8">
        <v>1</v>
      </c>
      <c r="Q3304" s="9">
        <v>4</v>
      </c>
      <c r="R3304" s="9" t="str">
        <f>IFERROR(VLOOKUP(Tabla2[[#This Row],[CONTRATISTA PRNCIPAL]],Hoja1!$L$5:$M$9,2,FALSE),"CJV")</f>
        <v>CJV</v>
      </c>
      <c r="S3304" s="9" t="str">
        <f>IF(Tabla2[[#This Row],[EMPRESA]]=Tabla2[[#This Row],[CONTRATISTA PRNCIPAL]],"Principal","Secundaria")</f>
        <v>Secundaria</v>
      </c>
      <c r="T3304" s="10">
        <f>IFERROR(1/COUNTIF(Tabla2[CONTRATISTA PRNCIPAL],Tabla2[[#This Row],[CONTRATISTA PRNCIPAL]]),0)</f>
        <v>6.41025641025641E-3</v>
      </c>
      <c r="U3304" s="33">
        <f ca="1">IF(((TODAY()-Tabla2[[#This Row],[FECHA NACIMIENTO]])/365)&lt;18,"Corregir", IF(((TODAY()-Tabla2[[#This Row],[FECHA NACIMIENTO]])/365)&gt;80, "Corregir",ROUNDDOWN(((TODAY()-Tabla2[[#This Row],[FECHA NACIMIENTO]])/365),0)))</f>
        <v>47</v>
      </c>
      <c r="V330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304" s="34" t="str">
        <f ca="1">+IF(Tabla2[[#This Row],[Edad]]="Corregir","Corregir","Ok")</f>
        <v>Ok</v>
      </c>
      <c r="X3304" s="10" t="str">
        <f>+IFERROR(VLOOKUP(Tabla2[[#This Row],[DISTRITO SEGÚN DNI]],Hoja1!$A$2:$B$55,2,FALSE),"No")</f>
        <v>CALLAO</v>
      </c>
      <c r="Y3304" s="10" t="str">
        <f>IF(OR(LOWER(Tabla2[[#This Row],[GENERO]])="masculino", LOWER(Tabla2[[#This Row],[GENERO]])="femenino"),"OK","Corregir")</f>
        <v>OK</v>
      </c>
      <c r="Z3304" s="10" t="str">
        <f>+IF(Tabla2[[#This Row],[Nro. DNI / CE]]="","Corregir",IF(LEN(Tabla2[[#This Row],[Nro. DNI / CE]])&gt;=8,"OK","Corregir"))</f>
        <v>OK</v>
      </c>
      <c r="AA3304" s="10">
        <f>COUNTIF(Tabla2[APELLIDOS Y NOMBRES],Tabla2[[#This Row],[APELLIDOS Y NOMBRES]])</f>
        <v>1</v>
      </c>
      <c r="AB3304" t="str">
        <f ca="1">+IFERROR(IF(Tabla2[[#This Row],[FECHA CESE/BAJA]]="","No Aplica",IF(AND(MONTH(Tabla2[[#This Row],[FECHA CESE/BAJA]])=MONTH(TODAY()-30),YEAR(Tabla2[[#This Row],[FECHA CESE/BAJA]])=YEAR(TODAY())),MONTH(TODAY()-30)&amp;"-"&amp;YEAR(TODAY()),"Borrar")),"No aplica")</f>
        <v>No Aplica</v>
      </c>
      <c r="AC3304" t="str">
        <f ca="1">+IFERROR(IF(Tabla2[[#This Row],[FECHA INICIO DE LABORES EN OBRA]]="","No Aplica",IF(AND(MONTH(Tabla2[[#This Row],[FECHA INICIO DE LABORES EN OBRA]])=MONTH(TODAY()-30),YEAR(Tabla2[[#This Row],[FECHA INICIO DE LABORES EN OBRA]])=YEAR(TODAY())),MONTH(TODAY()-30)&amp;"-"&amp;YEAR(TODAY()),"No Aplica")),"No Aplica")</f>
        <v>No Aplica</v>
      </c>
    </row>
    <row r="3305" spans="1:29" x14ac:dyDescent="0.25">
      <c r="A3305" s="2" t="s">
        <v>7375</v>
      </c>
      <c r="B3305" s="3" t="s">
        <v>7376</v>
      </c>
      <c r="C3305" s="3" t="s">
        <v>67</v>
      </c>
      <c r="D3305" s="3">
        <v>44422531</v>
      </c>
      <c r="E3305" s="3" t="s">
        <v>781</v>
      </c>
      <c r="F3305" s="36">
        <v>31984</v>
      </c>
      <c r="G3305" s="3">
        <v>1</v>
      </c>
      <c r="H3305" s="3" t="s">
        <v>2495</v>
      </c>
      <c r="I3305" s="3" t="s">
        <v>12386</v>
      </c>
      <c r="J3305" s="3" t="s">
        <v>12622</v>
      </c>
      <c r="K3305" s="3" t="s">
        <v>34</v>
      </c>
      <c r="L3305" s="8" t="s">
        <v>9813</v>
      </c>
      <c r="M3305" s="5"/>
      <c r="N3305" s="13" t="s">
        <v>2456</v>
      </c>
      <c r="O3305" s="5">
        <v>43221</v>
      </c>
      <c r="P3305" s="8">
        <v>1</v>
      </c>
      <c r="Q3305" s="9">
        <v>1</v>
      </c>
      <c r="R3305" s="9" t="str">
        <f>IFERROR(VLOOKUP(Tabla2[[#This Row],[CONTRATISTA PRNCIPAL]],Hoja1!$L$5:$M$9,2,FALSE),"CJV")</f>
        <v>CJV</v>
      </c>
      <c r="S3305" s="9" t="str">
        <f>IF(Tabla2[[#This Row],[EMPRESA]]=Tabla2[[#This Row],[CONTRATISTA PRNCIPAL]],"Principal","Secundaria")</f>
        <v>Secundaria</v>
      </c>
      <c r="T3305" s="10">
        <f>IFERROR(1/COUNTIF(Tabla2[CONTRATISTA PRNCIPAL],Tabla2[[#This Row],[CONTRATISTA PRNCIPAL]]),0)</f>
        <v>6.41025641025641E-3</v>
      </c>
      <c r="U3305" s="33">
        <f ca="1">IF(((TODAY()-Tabla2[[#This Row],[FECHA NACIMIENTO]])/365)&lt;18,"Corregir", IF(((TODAY()-Tabla2[[#This Row],[FECHA NACIMIENTO]])/365)&gt;80, "Corregir",ROUNDDOWN(((TODAY()-Tabla2[[#This Row],[FECHA NACIMIENTO]])/365),0)))</f>
        <v>36</v>
      </c>
      <c r="V330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305" s="34" t="str">
        <f ca="1">+IF(Tabla2[[#This Row],[Edad]]="Corregir","Corregir","Ok")</f>
        <v>Ok</v>
      </c>
      <c r="X3305" s="10" t="str">
        <f>+IFERROR(VLOOKUP(Tabla2[[#This Row],[DISTRITO SEGÚN DNI]],Hoja1!$A$2:$B$55,2,FALSE),"No")</f>
        <v>CALLAO</v>
      </c>
      <c r="Y3305" s="10" t="str">
        <f>IF(OR(LOWER(Tabla2[[#This Row],[GENERO]])="masculino", LOWER(Tabla2[[#This Row],[GENERO]])="femenino"),"OK","Corregir")</f>
        <v>OK</v>
      </c>
      <c r="Z3305" s="10" t="str">
        <f>+IF(Tabla2[[#This Row],[Nro. DNI / CE]]="","Corregir",IF(LEN(Tabla2[[#This Row],[Nro. DNI / CE]])&gt;=8,"OK","Corregir"))</f>
        <v>OK</v>
      </c>
      <c r="AA3305" s="10">
        <f>COUNTIF(Tabla2[APELLIDOS Y NOMBRES],Tabla2[[#This Row],[APELLIDOS Y NOMBRES]])</f>
        <v>1</v>
      </c>
      <c r="AB3305" t="str">
        <f ca="1">+IFERROR(IF(Tabla2[[#This Row],[FECHA CESE/BAJA]]="","No Aplica",IF(AND(MONTH(Tabla2[[#This Row],[FECHA CESE/BAJA]])=MONTH(TODAY()-30),YEAR(Tabla2[[#This Row],[FECHA CESE/BAJA]])=YEAR(TODAY())),MONTH(TODAY()-30)&amp;"-"&amp;YEAR(TODAY()),"Borrar")),"No aplica")</f>
        <v>No Aplica</v>
      </c>
      <c r="AC3305" t="str">
        <f ca="1">+IFERROR(IF(Tabla2[[#This Row],[FECHA INICIO DE LABORES EN OBRA]]="","No Aplica",IF(AND(MONTH(Tabla2[[#This Row],[FECHA INICIO DE LABORES EN OBRA]])=MONTH(TODAY()-30),YEAR(Tabla2[[#This Row],[FECHA INICIO DE LABORES EN OBRA]])=YEAR(TODAY())),MONTH(TODAY()-30)&amp;"-"&amp;YEAR(TODAY()),"No Aplica")),"No Aplica")</f>
        <v>No Aplica</v>
      </c>
    </row>
    <row r="3306" spans="1:29" x14ac:dyDescent="0.25">
      <c r="A3306" s="2" t="s">
        <v>7375</v>
      </c>
      <c r="B3306" s="3" t="s">
        <v>7376</v>
      </c>
      <c r="C3306" s="3" t="s">
        <v>67</v>
      </c>
      <c r="D3306" s="3" t="s">
        <v>12623</v>
      </c>
      <c r="E3306" s="3" t="s">
        <v>12624</v>
      </c>
      <c r="F3306" s="36">
        <v>32308</v>
      </c>
      <c r="G3306" s="3">
        <v>1</v>
      </c>
      <c r="H3306" s="3" t="s">
        <v>2420</v>
      </c>
      <c r="I3306" s="3" t="s">
        <v>7342</v>
      </c>
      <c r="J3306" s="3" t="s">
        <v>12625</v>
      </c>
      <c r="K3306" s="3" t="s">
        <v>1063</v>
      </c>
      <c r="L3306" s="8" t="s">
        <v>9813</v>
      </c>
      <c r="M3306" s="5"/>
      <c r="N3306" s="13" t="s">
        <v>2456</v>
      </c>
      <c r="O3306" s="5">
        <v>44516</v>
      </c>
      <c r="P3306" s="8">
        <v>1</v>
      </c>
      <c r="Q3306" s="9">
        <v>1</v>
      </c>
      <c r="R3306" s="9" t="str">
        <f>IFERROR(VLOOKUP(Tabla2[[#This Row],[CONTRATISTA PRNCIPAL]],Hoja1!$L$5:$M$9,2,FALSE),"CJV")</f>
        <v>CJV</v>
      </c>
      <c r="S3306" s="9" t="str">
        <f>IF(Tabla2[[#This Row],[EMPRESA]]=Tabla2[[#This Row],[CONTRATISTA PRNCIPAL]],"Principal","Secundaria")</f>
        <v>Secundaria</v>
      </c>
      <c r="T3306" s="10">
        <f>IFERROR(1/COUNTIF(Tabla2[CONTRATISTA PRNCIPAL],Tabla2[[#This Row],[CONTRATISTA PRNCIPAL]]),0)</f>
        <v>6.41025641025641E-3</v>
      </c>
      <c r="U3306" s="33">
        <f ca="1">IF(((TODAY()-Tabla2[[#This Row],[FECHA NACIMIENTO]])/365)&lt;18,"Corregir", IF(((TODAY()-Tabla2[[#This Row],[FECHA NACIMIENTO]])/365)&gt;80, "Corregir",ROUNDDOWN(((TODAY()-Tabla2[[#This Row],[FECHA NACIMIENTO]])/365),0)))</f>
        <v>35</v>
      </c>
      <c r="V330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306" s="34" t="str">
        <f ca="1">+IF(Tabla2[[#This Row],[Edad]]="Corregir","Corregir","Ok")</f>
        <v>Ok</v>
      </c>
      <c r="X3306" s="10" t="str">
        <f>+IFERROR(VLOOKUP(Tabla2[[#This Row],[DISTRITO SEGÚN DNI]],Hoja1!$A$2:$B$55,2,FALSE),"No")</f>
        <v>No</v>
      </c>
      <c r="Y3306" s="10" t="str">
        <f>IF(OR(LOWER(Tabla2[[#This Row],[GENERO]])="masculino", LOWER(Tabla2[[#This Row],[GENERO]])="femenino"),"OK","Corregir")</f>
        <v>OK</v>
      </c>
      <c r="Z3306" s="10" t="str">
        <f>+IF(Tabla2[[#This Row],[Nro. DNI / CE]]="","Corregir",IF(LEN(Tabla2[[#This Row],[Nro. DNI / CE]])&gt;=8,"OK","Corregir"))</f>
        <v>OK</v>
      </c>
      <c r="AA3306" s="10">
        <f>COUNTIF(Tabla2[APELLIDOS Y NOMBRES],Tabla2[[#This Row],[APELLIDOS Y NOMBRES]])</f>
        <v>1</v>
      </c>
      <c r="AB3306" t="str">
        <f ca="1">+IFERROR(IF(Tabla2[[#This Row],[FECHA CESE/BAJA]]="","No Aplica",IF(AND(MONTH(Tabla2[[#This Row],[FECHA CESE/BAJA]])=MONTH(TODAY()-30),YEAR(Tabla2[[#This Row],[FECHA CESE/BAJA]])=YEAR(TODAY())),MONTH(TODAY()-30)&amp;"-"&amp;YEAR(TODAY()),"Borrar")),"No aplica")</f>
        <v>No Aplica</v>
      </c>
      <c r="AC3306" t="str">
        <f ca="1">+IFERROR(IF(Tabla2[[#This Row],[FECHA INICIO DE LABORES EN OBRA]]="","No Aplica",IF(AND(MONTH(Tabla2[[#This Row],[FECHA INICIO DE LABORES EN OBRA]])=MONTH(TODAY()-30),YEAR(Tabla2[[#This Row],[FECHA INICIO DE LABORES EN OBRA]])=YEAR(TODAY())),MONTH(TODAY()-30)&amp;"-"&amp;YEAR(TODAY()),"No Aplica")),"No Aplica")</f>
        <v>No Aplica</v>
      </c>
    </row>
    <row r="3307" spans="1:29" x14ac:dyDescent="0.25">
      <c r="A3307" s="2" t="s">
        <v>7375</v>
      </c>
      <c r="B3307" s="3" t="s">
        <v>7376</v>
      </c>
      <c r="C3307" s="3" t="s">
        <v>67</v>
      </c>
      <c r="D3307" s="3" t="s">
        <v>12626</v>
      </c>
      <c r="E3307" s="3" t="s">
        <v>12627</v>
      </c>
      <c r="F3307" s="36">
        <v>33007</v>
      </c>
      <c r="G3307" s="3">
        <v>1</v>
      </c>
      <c r="H3307" s="3" t="s">
        <v>9269</v>
      </c>
      <c r="I3307" s="3" t="s">
        <v>12335</v>
      </c>
      <c r="J3307" s="3" t="s">
        <v>12628</v>
      </c>
      <c r="K3307" s="3" t="s">
        <v>12621</v>
      </c>
      <c r="L3307" s="8" t="s">
        <v>9813</v>
      </c>
      <c r="M3307" s="5"/>
      <c r="N3307" s="13" t="s">
        <v>2456</v>
      </c>
      <c r="O3307" s="5">
        <v>45037</v>
      </c>
      <c r="P3307" s="8">
        <v>1</v>
      </c>
      <c r="Q3307" s="9">
        <v>1</v>
      </c>
      <c r="R3307" s="9" t="str">
        <f>IFERROR(VLOOKUP(Tabla2[[#This Row],[CONTRATISTA PRNCIPAL]],Hoja1!$L$5:$M$9,2,FALSE),"CJV")</f>
        <v>CJV</v>
      </c>
      <c r="S3307" s="9" t="str">
        <f>IF(Tabla2[[#This Row],[EMPRESA]]=Tabla2[[#This Row],[CONTRATISTA PRNCIPAL]],"Principal","Secundaria")</f>
        <v>Secundaria</v>
      </c>
      <c r="T3307" s="10">
        <f>IFERROR(1/COUNTIF(Tabla2[CONTRATISTA PRNCIPAL],Tabla2[[#This Row],[CONTRATISTA PRNCIPAL]]),0)</f>
        <v>6.41025641025641E-3</v>
      </c>
      <c r="U3307" s="33">
        <f ca="1">IF(((TODAY()-Tabla2[[#This Row],[FECHA NACIMIENTO]])/365)&lt;18,"Corregir", IF(((TODAY()-Tabla2[[#This Row],[FECHA NACIMIENTO]])/365)&gt;80, "Corregir",ROUNDDOWN(((TODAY()-Tabla2[[#This Row],[FECHA NACIMIENTO]])/365),0)))</f>
        <v>33</v>
      </c>
      <c r="V330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307" s="34" t="str">
        <f ca="1">+IF(Tabla2[[#This Row],[Edad]]="Corregir","Corregir","Ok")</f>
        <v>Ok</v>
      </c>
      <c r="X3307" s="10" t="str">
        <f>+IFERROR(VLOOKUP(Tabla2[[#This Row],[DISTRITO SEGÚN DNI]],Hoja1!$A$2:$B$55,2,FALSE),"No")</f>
        <v>No</v>
      </c>
      <c r="Y3307" s="10" t="str">
        <f>IF(OR(LOWER(Tabla2[[#This Row],[GENERO]])="masculino", LOWER(Tabla2[[#This Row],[GENERO]])="femenino"),"OK","Corregir")</f>
        <v>OK</v>
      </c>
      <c r="Z3307" s="10" t="str">
        <f>+IF(Tabla2[[#This Row],[Nro. DNI / CE]]="","Corregir",IF(LEN(Tabla2[[#This Row],[Nro. DNI / CE]])&gt;=8,"OK","Corregir"))</f>
        <v>OK</v>
      </c>
      <c r="AA3307" s="10">
        <f>COUNTIF(Tabla2[APELLIDOS Y NOMBRES],Tabla2[[#This Row],[APELLIDOS Y NOMBRES]])</f>
        <v>1</v>
      </c>
      <c r="AB3307" t="str">
        <f ca="1">+IFERROR(IF(Tabla2[[#This Row],[FECHA CESE/BAJA]]="","No Aplica",IF(AND(MONTH(Tabla2[[#This Row],[FECHA CESE/BAJA]])=MONTH(TODAY()-30),YEAR(Tabla2[[#This Row],[FECHA CESE/BAJA]])=YEAR(TODAY())),MONTH(TODAY()-30)&amp;"-"&amp;YEAR(TODAY()),"Borrar")),"No aplica")</f>
        <v>No Aplica</v>
      </c>
      <c r="AC3307" t="str">
        <f ca="1">+IFERROR(IF(Tabla2[[#This Row],[FECHA INICIO DE LABORES EN OBRA]]="","No Aplica",IF(AND(MONTH(Tabla2[[#This Row],[FECHA INICIO DE LABORES EN OBRA]])=MONTH(TODAY()-30),YEAR(Tabla2[[#This Row],[FECHA INICIO DE LABORES EN OBRA]])=YEAR(TODAY())),MONTH(TODAY()-30)&amp;"-"&amp;YEAR(TODAY()),"No Aplica")),"No Aplica")</f>
        <v>No Aplica</v>
      </c>
    </row>
    <row r="3308" spans="1:29" x14ac:dyDescent="0.25">
      <c r="A3308" s="2" t="s">
        <v>7375</v>
      </c>
      <c r="B3308" s="3" t="s">
        <v>7376</v>
      </c>
      <c r="C3308" s="3" t="s">
        <v>67</v>
      </c>
      <c r="D3308" s="3" t="s">
        <v>7379</v>
      </c>
      <c r="E3308" s="3" t="s">
        <v>7380</v>
      </c>
      <c r="F3308" s="36">
        <v>34090</v>
      </c>
      <c r="G3308" s="3">
        <v>1</v>
      </c>
      <c r="H3308" s="3" t="s">
        <v>2420</v>
      </c>
      <c r="I3308" s="3" t="s">
        <v>10617</v>
      </c>
      <c r="J3308" s="3" t="s">
        <v>12629</v>
      </c>
      <c r="K3308" s="3" t="s">
        <v>12621</v>
      </c>
      <c r="L3308" s="8" t="s">
        <v>9813</v>
      </c>
      <c r="M3308" s="5"/>
      <c r="N3308" s="13" t="s">
        <v>2456</v>
      </c>
      <c r="O3308" s="5">
        <v>44964</v>
      </c>
      <c r="P3308" s="8">
        <v>1</v>
      </c>
      <c r="Q3308" s="9">
        <v>1</v>
      </c>
      <c r="R3308" s="9" t="str">
        <f>IFERROR(VLOOKUP(Tabla2[[#This Row],[CONTRATISTA PRNCIPAL]],Hoja1!$L$5:$M$9,2,FALSE),"CJV")</f>
        <v>CJV</v>
      </c>
      <c r="S3308" s="9" t="str">
        <f>IF(Tabla2[[#This Row],[EMPRESA]]=Tabla2[[#This Row],[CONTRATISTA PRNCIPAL]],"Principal","Secundaria")</f>
        <v>Secundaria</v>
      </c>
      <c r="T3308" s="10">
        <f>IFERROR(1/COUNTIF(Tabla2[CONTRATISTA PRNCIPAL],Tabla2[[#This Row],[CONTRATISTA PRNCIPAL]]),0)</f>
        <v>6.41025641025641E-3</v>
      </c>
      <c r="U3308" s="33">
        <f ca="1">IF(((TODAY()-Tabla2[[#This Row],[FECHA NACIMIENTO]])/365)&lt;18,"Corregir", IF(((TODAY()-Tabla2[[#This Row],[FECHA NACIMIENTO]])/365)&gt;80, "Corregir",ROUNDDOWN(((TODAY()-Tabla2[[#This Row],[FECHA NACIMIENTO]])/365),0)))</f>
        <v>30</v>
      </c>
      <c r="V330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308" s="34" t="str">
        <f ca="1">+IF(Tabla2[[#This Row],[Edad]]="Corregir","Corregir","Ok")</f>
        <v>Ok</v>
      </c>
      <c r="X3308" s="10" t="str">
        <f>+IFERROR(VLOOKUP(Tabla2[[#This Row],[DISTRITO SEGÚN DNI]],Hoja1!$A$2:$B$55,2,FALSE),"No")</f>
        <v>No</v>
      </c>
      <c r="Y3308" s="10" t="str">
        <f>IF(OR(LOWER(Tabla2[[#This Row],[GENERO]])="masculino", LOWER(Tabla2[[#This Row],[GENERO]])="femenino"),"OK","Corregir")</f>
        <v>OK</v>
      </c>
      <c r="Z3308" s="10" t="str">
        <f>+IF(Tabla2[[#This Row],[Nro. DNI / CE]]="","Corregir",IF(LEN(Tabla2[[#This Row],[Nro. DNI / CE]])&gt;=8,"OK","Corregir"))</f>
        <v>OK</v>
      </c>
      <c r="AA3308" s="10">
        <f>COUNTIF(Tabla2[APELLIDOS Y NOMBRES],Tabla2[[#This Row],[APELLIDOS Y NOMBRES]])</f>
        <v>1</v>
      </c>
      <c r="AB3308" t="str">
        <f ca="1">+IFERROR(IF(Tabla2[[#This Row],[FECHA CESE/BAJA]]="","No Aplica",IF(AND(MONTH(Tabla2[[#This Row],[FECHA CESE/BAJA]])=MONTH(TODAY()-30),YEAR(Tabla2[[#This Row],[FECHA CESE/BAJA]])=YEAR(TODAY())),MONTH(TODAY()-30)&amp;"-"&amp;YEAR(TODAY()),"Borrar")),"No aplica")</f>
        <v>No Aplica</v>
      </c>
      <c r="AC3308" t="str">
        <f ca="1">+IFERROR(IF(Tabla2[[#This Row],[FECHA INICIO DE LABORES EN OBRA]]="","No Aplica",IF(AND(MONTH(Tabla2[[#This Row],[FECHA INICIO DE LABORES EN OBRA]])=MONTH(TODAY()-30),YEAR(Tabla2[[#This Row],[FECHA INICIO DE LABORES EN OBRA]])=YEAR(TODAY())),MONTH(TODAY()-30)&amp;"-"&amp;YEAR(TODAY()),"No Aplica")),"No Aplica")</f>
        <v>No Aplica</v>
      </c>
    </row>
    <row r="3309" spans="1:29" x14ac:dyDescent="0.25">
      <c r="A3309" s="2" t="s">
        <v>7375</v>
      </c>
      <c r="B3309" s="3" t="s">
        <v>7376</v>
      </c>
      <c r="C3309" s="3" t="s">
        <v>67</v>
      </c>
      <c r="D3309" s="3" t="s">
        <v>7381</v>
      </c>
      <c r="E3309" s="3" t="s">
        <v>7382</v>
      </c>
      <c r="F3309" s="36">
        <v>32630</v>
      </c>
      <c r="G3309" s="3">
        <v>1</v>
      </c>
      <c r="H3309" s="3" t="s">
        <v>2495</v>
      </c>
      <c r="I3309" s="3" t="s">
        <v>4504</v>
      </c>
      <c r="J3309" s="3" t="s">
        <v>12630</v>
      </c>
      <c r="K3309" s="3" t="s">
        <v>12621</v>
      </c>
      <c r="L3309" s="8" t="s">
        <v>9813</v>
      </c>
      <c r="M3309" s="5"/>
      <c r="N3309" s="13" t="s">
        <v>2456</v>
      </c>
      <c r="O3309" s="5">
        <v>43200</v>
      </c>
      <c r="P3309" s="8">
        <v>1</v>
      </c>
      <c r="Q3309" s="9">
        <v>1</v>
      </c>
      <c r="R3309" s="9" t="str">
        <f>IFERROR(VLOOKUP(Tabla2[[#This Row],[CONTRATISTA PRNCIPAL]],Hoja1!$L$5:$M$9,2,FALSE),"CJV")</f>
        <v>CJV</v>
      </c>
      <c r="S3309" s="9" t="str">
        <f>IF(Tabla2[[#This Row],[EMPRESA]]=Tabla2[[#This Row],[CONTRATISTA PRNCIPAL]],"Principal","Secundaria")</f>
        <v>Secundaria</v>
      </c>
      <c r="T3309" s="10">
        <f>IFERROR(1/COUNTIF(Tabla2[CONTRATISTA PRNCIPAL],Tabla2[[#This Row],[CONTRATISTA PRNCIPAL]]),0)</f>
        <v>6.41025641025641E-3</v>
      </c>
      <c r="U3309" s="33">
        <f ca="1">IF(((TODAY()-Tabla2[[#This Row],[FECHA NACIMIENTO]])/365)&lt;18,"Corregir", IF(((TODAY()-Tabla2[[#This Row],[FECHA NACIMIENTO]])/365)&gt;80, "Corregir",ROUNDDOWN(((TODAY()-Tabla2[[#This Row],[FECHA NACIMIENTO]])/365),0)))</f>
        <v>34</v>
      </c>
      <c r="V330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309" s="34" t="str">
        <f ca="1">+IF(Tabla2[[#This Row],[Edad]]="Corregir","Corregir","Ok")</f>
        <v>Ok</v>
      </c>
      <c r="X3309" s="10" t="str">
        <f>+IFERROR(VLOOKUP(Tabla2[[#This Row],[DISTRITO SEGÚN DNI]],Hoja1!$A$2:$B$55,2,FALSE),"No")</f>
        <v>No</v>
      </c>
      <c r="Y3309" s="10" t="str">
        <f>IF(OR(LOWER(Tabla2[[#This Row],[GENERO]])="masculino", LOWER(Tabla2[[#This Row],[GENERO]])="femenino"),"OK","Corregir")</f>
        <v>OK</v>
      </c>
      <c r="Z3309" s="10" t="str">
        <f>+IF(Tabla2[[#This Row],[Nro. DNI / CE]]="","Corregir",IF(LEN(Tabla2[[#This Row],[Nro. DNI / CE]])&gt;=8,"OK","Corregir"))</f>
        <v>OK</v>
      </c>
      <c r="AA3309" s="10">
        <f>COUNTIF(Tabla2[APELLIDOS Y NOMBRES],Tabla2[[#This Row],[APELLIDOS Y NOMBRES]])</f>
        <v>1</v>
      </c>
      <c r="AB3309" t="str">
        <f ca="1">+IFERROR(IF(Tabla2[[#This Row],[FECHA CESE/BAJA]]="","No Aplica",IF(AND(MONTH(Tabla2[[#This Row],[FECHA CESE/BAJA]])=MONTH(TODAY()-30),YEAR(Tabla2[[#This Row],[FECHA CESE/BAJA]])=YEAR(TODAY())),MONTH(TODAY()-30)&amp;"-"&amp;YEAR(TODAY()),"Borrar")),"No aplica")</f>
        <v>No Aplica</v>
      </c>
      <c r="AC3309" t="str">
        <f ca="1">+IFERROR(IF(Tabla2[[#This Row],[FECHA INICIO DE LABORES EN OBRA]]="","No Aplica",IF(AND(MONTH(Tabla2[[#This Row],[FECHA INICIO DE LABORES EN OBRA]])=MONTH(TODAY()-30),YEAR(Tabla2[[#This Row],[FECHA INICIO DE LABORES EN OBRA]])=YEAR(TODAY())),MONTH(TODAY()-30)&amp;"-"&amp;YEAR(TODAY()),"No Aplica")),"No Aplica")</f>
        <v>No Aplica</v>
      </c>
    </row>
    <row r="3310" spans="1:29" x14ac:dyDescent="0.25">
      <c r="A3310" s="2" t="s">
        <v>7375</v>
      </c>
      <c r="B3310" s="3" t="s">
        <v>7376</v>
      </c>
      <c r="C3310" s="3" t="s">
        <v>67</v>
      </c>
      <c r="D3310" s="3" t="s">
        <v>7383</v>
      </c>
      <c r="E3310" s="3" t="s">
        <v>7384</v>
      </c>
      <c r="F3310" s="36">
        <v>25642</v>
      </c>
      <c r="G3310" s="3">
        <v>1</v>
      </c>
      <c r="H3310" s="3" t="s">
        <v>2495</v>
      </c>
      <c r="I3310" s="3" t="s">
        <v>4504</v>
      </c>
      <c r="J3310" s="3" t="s">
        <v>12631</v>
      </c>
      <c r="K3310" s="3" t="s">
        <v>1063</v>
      </c>
      <c r="L3310" s="8" t="s">
        <v>9813</v>
      </c>
      <c r="M3310" s="5"/>
      <c r="N3310" s="13" t="s">
        <v>2456</v>
      </c>
      <c r="O3310" s="5">
        <v>43200</v>
      </c>
      <c r="P3310" s="8">
        <v>1</v>
      </c>
      <c r="Q3310" s="9">
        <v>1</v>
      </c>
      <c r="R3310" s="9" t="str">
        <f>IFERROR(VLOOKUP(Tabla2[[#This Row],[CONTRATISTA PRNCIPAL]],Hoja1!$L$5:$M$9,2,FALSE),"CJV")</f>
        <v>CJV</v>
      </c>
      <c r="S3310" s="9" t="str">
        <f>IF(Tabla2[[#This Row],[EMPRESA]]=Tabla2[[#This Row],[CONTRATISTA PRNCIPAL]],"Principal","Secundaria")</f>
        <v>Secundaria</v>
      </c>
      <c r="T3310" s="10">
        <f>IFERROR(1/COUNTIF(Tabla2[CONTRATISTA PRNCIPAL],Tabla2[[#This Row],[CONTRATISTA PRNCIPAL]]),0)</f>
        <v>6.41025641025641E-3</v>
      </c>
      <c r="U3310" s="33">
        <f ca="1">IF(((TODAY()-Tabla2[[#This Row],[FECHA NACIMIENTO]])/365)&lt;18,"Corregir", IF(((TODAY()-Tabla2[[#This Row],[FECHA NACIMIENTO]])/365)&gt;80, "Corregir",ROUNDDOWN(((TODAY()-Tabla2[[#This Row],[FECHA NACIMIENTO]])/365),0)))</f>
        <v>53</v>
      </c>
      <c r="V331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310" s="34" t="str">
        <f ca="1">+IF(Tabla2[[#This Row],[Edad]]="Corregir","Corregir","Ok")</f>
        <v>Ok</v>
      </c>
      <c r="X3310" s="10" t="str">
        <f>+IFERROR(VLOOKUP(Tabla2[[#This Row],[DISTRITO SEGÚN DNI]],Hoja1!$A$2:$B$55,2,FALSE),"No")</f>
        <v>No</v>
      </c>
      <c r="Y3310" s="10" t="str">
        <f>IF(OR(LOWER(Tabla2[[#This Row],[GENERO]])="masculino", LOWER(Tabla2[[#This Row],[GENERO]])="femenino"),"OK","Corregir")</f>
        <v>OK</v>
      </c>
      <c r="Z3310" s="10" t="str">
        <f>+IF(Tabla2[[#This Row],[Nro. DNI / CE]]="","Corregir",IF(LEN(Tabla2[[#This Row],[Nro. DNI / CE]])&gt;=8,"OK","Corregir"))</f>
        <v>OK</v>
      </c>
      <c r="AA3310" s="10">
        <f>COUNTIF(Tabla2[APELLIDOS Y NOMBRES],Tabla2[[#This Row],[APELLIDOS Y NOMBRES]])</f>
        <v>1</v>
      </c>
      <c r="AB3310" t="str">
        <f ca="1">+IFERROR(IF(Tabla2[[#This Row],[FECHA CESE/BAJA]]="","No Aplica",IF(AND(MONTH(Tabla2[[#This Row],[FECHA CESE/BAJA]])=MONTH(TODAY()-30),YEAR(Tabla2[[#This Row],[FECHA CESE/BAJA]])=YEAR(TODAY())),MONTH(TODAY()-30)&amp;"-"&amp;YEAR(TODAY()),"Borrar")),"No aplica")</f>
        <v>No Aplica</v>
      </c>
      <c r="AC3310" t="str">
        <f ca="1">+IFERROR(IF(Tabla2[[#This Row],[FECHA INICIO DE LABORES EN OBRA]]="","No Aplica",IF(AND(MONTH(Tabla2[[#This Row],[FECHA INICIO DE LABORES EN OBRA]])=MONTH(TODAY()-30),YEAR(Tabla2[[#This Row],[FECHA INICIO DE LABORES EN OBRA]])=YEAR(TODAY())),MONTH(TODAY()-30)&amp;"-"&amp;YEAR(TODAY()),"No Aplica")),"No Aplica")</f>
        <v>No Aplica</v>
      </c>
    </row>
    <row r="3311" spans="1:29" x14ac:dyDescent="0.25">
      <c r="A3311" s="2" t="s">
        <v>7375</v>
      </c>
      <c r="B3311" s="3" t="s">
        <v>7376</v>
      </c>
      <c r="C3311" s="3" t="s">
        <v>67</v>
      </c>
      <c r="D3311" s="3" t="s">
        <v>7385</v>
      </c>
      <c r="E3311" s="3" t="s">
        <v>7386</v>
      </c>
      <c r="F3311" s="36">
        <v>33917</v>
      </c>
      <c r="G3311" s="3">
        <v>1</v>
      </c>
      <c r="H3311" s="3" t="s">
        <v>2420</v>
      </c>
      <c r="I3311" s="3" t="s">
        <v>4253</v>
      </c>
      <c r="J3311" s="3" t="s">
        <v>12632</v>
      </c>
      <c r="K3311" s="3" t="s">
        <v>1063</v>
      </c>
      <c r="L3311" s="8" t="s">
        <v>9813</v>
      </c>
      <c r="M3311" s="5"/>
      <c r="N3311" s="13" t="s">
        <v>2456</v>
      </c>
      <c r="O3311" s="5">
        <v>45082</v>
      </c>
      <c r="P3311" s="8">
        <v>1</v>
      </c>
      <c r="Q3311" s="9">
        <v>1</v>
      </c>
      <c r="R3311" s="9" t="str">
        <f>IFERROR(VLOOKUP(Tabla2[[#This Row],[CONTRATISTA PRNCIPAL]],Hoja1!$L$5:$M$9,2,FALSE),"CJV")</f>
        <v>CJV</v>
      </c>
      <c r="S3311" s="9" t="str">
        <f>IF(Tabla2[[#This Row],[EMPRESA]]=Tabla2[[#This Row],[CONTRATISTA PRNCIPAL]],"Principal","Secundaria")</f>
        <v>Secundaria</v>
      </c>
      <c r="T3311" s="10">
        <f>IFERROR(1/COUNTIF(Tabla2[CONTRATISTA PRNCIPAL],Tabla2[[#This Row],[CONTRATISTA PRNCIPAL]]),0)</f>
        <v>6.41025641025641E-3</v>
      </c>
      <c r="U3311" s="33">
        <f ca="1">IF(((TODAY()-Tabla2[[#This Row],[FECHA NACIMIENTO]])/365)&lt;18,"Corregir", IF(((TODAY()-Tabla2[[#This Row],[FECHA NACIMIENTO]])/365)&gt;80, "Corregir",ROUNDDOWN(((TODAY()-Tabla2[[#This Row],[FECHA NACIMIENTO]])/365),0)))</f>
        <v>30</v>
      </c>
      <c r="V331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311" s="34" t="str">
        <f ca="1">+IF(Tabla2[[#This Row],[Edad]]="Corregir","Corregir","Ok")</f>
        <v>Ok</v>
      </c>
      <c r="X3311" s="10" t="str">
        <f>+IFERROR(VLOOKUP(Tabla2[[#This Row],[DISTRITO SEGÚN DNI]],Hoja1!$A$2:$B$55,2,FALSE),"No")</f>
        <v>No</v>
      </c>
      <c r="Y3311" s="10" t="str">
        <f>IF(OR(LOWER(Tabla2[[#This Row],[GENERO]])="masculino", LOWER(Tabla2[[#This Row],[GENERO]])="femenino"),"OK","Corregir")</f>
        <v>OK</v>
      </c>
      <c r="Z3311" s="10" t="str">
        <f>+IF(Tabla2[[#This Row],[Nro. DNI / CE]]="","Corregir",IF(LEN(Tabla2[[#This Row],[Nro. DNI / CE]])&gt;=8,"OK","Corregir"))</f>
        <v>OK</v>
      </c>
      <c r="AA3311" s="10">
        <f>COUNTIF(Tabla2[APELLIDOS Y NOMBRES],Tabla2[[#This Row],[APELLIDOS Y NOMBRES]])</f>
        <v>1</v>
      </c>
      <c r="AB3311" t="str">
        <f ca="1">+IFERROR(IF(Tabla2[[#This Row],[FECHA CESE/BAJA]]="","No Aplica",IF(AND(MONTH(Tabla2[[#This Row],[FECHA CESE/BAJA]])=MONTH(TODAY()-30),YEAR(Tabla2[[#This Row],[FECHA CESE/BAJA]])=YEAR(TODAY())),MONTH(TODAY()-30)&amp;"-"&amp;YEAR(TODAY()),"Borrar")),"No aplica")</f>
        <v>No Aplica</v>
      </c>
      <c r="AC3311" t="str">
        <f ca="1">+IFERROR(IF(Tabla2[[#This Row],[FECHA INICIO DE LABORES EN OBRA]]="","No Aplica",IF(AND(MONTH(Tabla2[[#This Row],[FECHA INICIO DE LABORES EN OBRA]])=MONTH(TODAY()-30),YEAR(Tabla2[[#This Row],[FECHA INICIO DE LABORES EN OBRA]])=YEAR(TODAY())),MONTH(TODAY()-30)&amp;"-"&amp;YEAR(TODAY()),"No Aplica")),"No Aplica")</f>
        <v>No Aplica</v>
      </c>
    </row>
    <row r="3312" spans="1:29" x14ac:dyDescent="0.25">
      <c r="A3312" s="2" t="s">
        <v>7375</v>
      </c>
      <c r="B3312" s="3" t="s">
        <v>7376</v>
      </c>
      <c r="C3312" s="3" t="s">
        <v>67</v>
      </c>
      <c r="D3312" s="3" t="s">
        <v>7377</v>
      </c>
      <c r="E3312" s="3" t="s">
        <v>12633</v>
      </c>
      <c r="F3312" s="36">
        <v>27431</v>
      </c>
      <c r="G3312" s="3">
        <v>1</v>
      </c>
      <c r="H3312" s="3" t="s">
        <v>2495</v>
      </c>
      <c r="I3312" s="3" t="s">
        <v>12335</v>
      </c>
      <c r="J3312" s="3" t="s">
        <v>12429</v>
      </c>
      <c r="K3312" s="3" t="s">
        <v>34</v>
      </c>
      <c r="L3312" s="8" t="s">
        <v>9813</v>
      </c>
      <c r="M3312" s="5"/>
      <c r="N3312" s="13" t="s">
        <v>2456</v>
      </c>
      <c r="O3312" s="5">
        <v>45037</v>
      </c>
      <c r="P3312" s="8">
        <v>1</v>
      </c>
      <c r="Q3312" s="9">
        <v>1</v>
      </c>
      <c r="R3312" s="9" t="str">
        <f>IFERROR(VLOOKUP(Tabla2[[#This Row],[CONTRATISTA PRNCIPAL]],Hoja1!$L$5:$M$9,2,FALSE),"CJV")</f>
        <v>CJV</v>
      </c>
      <c r="S3312" s="9" t="str">
        <f>IF(Tabla2[[#This Row],[EMPRESA]]=Tabla2[[#This Row],[CONTRATISTA PRNCIPAL]],"Principal","Secundaria")</f>
        <v>Secundaria</v>
      </c>
      <c r="T3312" s="10">
        <f>IFERROR(1/COUNTIF(Tabla2[CONTRATISTA PRNCIPAL],Tabla2[[#This Row],[CONTRATISTA PRNCIPAL]]),0)</f>
        <v>6.41025641025641E-3</v>
      </c>
      <c r="U3312" s="33">
        <f ca="1">IF(((TODAY()-Tabla2[[#This Row],[FECHA NACIMIENTO]])/365)&lt;18,"Corregir", IF(((TODAY()-Tabla2[[#This Row],[FECHA NACIMIENTO]])/365)&gt;80, "Corregir",ROUNDDOWN(((TODAY()-Tabla2[[#This Row],[FECHA NACIMIENTO]])/365),0)))</f>
        <v>48</v>
      </c>
      <c r="V331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312" s="34" t="str">
        <f ca="1">+IF(Tabla2[[#This Row],[Edad]]="Corregir","Corregir","Ok")</f>
        <v>Ok</v>
      </c>
      <c r="X3312" s="10" t="str">
        <f>+IFERROR(VLOOKUP(Tabla2[[#This Row],[DISTRITO SEGÚN DNI]],Hoja1!$A$2:$B$55,2,FALSE),"No")</f>
        <v>CALLAO</v>
      </c>
      <c r="Y3312" s="10" t="str">
        <f>IF(OR(LOWER(Tabla2[[#This Row],[GENERO]])="masculino", LOWER(Tabla2[[#This Row],[GENERO]])="femenino"),"OK","Corregir")</f>
        <v>OK</v>
      </c>
      <c r="Z3312" s="10" t="str">
        <f>+IF(Tabla2[[#This Row],[Nro. DNI / CE]]="","Corregir",IF(LEN(Tabla2[[#This Row],[Nro. DNI / CE]])&gt;=8,"OK","Corregir"))</f>
        <v>OK</v>
      </c>
      <c r="AA3312" s="10">
        <f>COUNTIF(Tabla2[APELLIDOS Y NOMBRES],Tabla2[[#This Row],[APELLIDOS Y NOMBRES]])</f>
        <v>1</v>
      </c>
      <c r="AB3312" t="str">
        <f ca="1">+IFERROR(IF(Tabla2[[#This Row],[FECHA CESE/BAJA]]="","No Aplica",IF(AND(MONTH(Tabla2[[#This Row],[FECHA CESE/BAJA]])=MONTH(TODAY()-30),YEAR(Tabla2[[#This Row],[FECHA CESE/BAJA]])=YEAR(TODAY())),MONTH(TODAY()-30)&amp;"-"&amp;YEAR(TODAY()),"Borrar")),"No aplica")</f>
        <v>No Aplica</v>
      </c>
      <c r="AC3312" t="str">
        <f ca="1">+IFERROR(IF(Tabla2[[#This Row],[FECHA INICIO DE LABORES EN OBRA]]="","No Aplica",IF(AND(MONTH(Tabla2[[#This Row],[FECHA INICIO DE LABORES EN OBRA]])=MONTH(TODAY()-30),YEAR(Tabla2[[#This Row],[FECHA INICIO DE LABORES EN OBRA]])=YEAR(TODAY())),MONTH(TODAY()-30)&amp;"-"&amp;YEAR(TODAY()),"No Aplica")),"No Aplica")</f>
        <v>No Aplica</v>
      </c>
    </row>
    <row r="3313" spans="1:29" x14ac:dyDescent="0.25">
      <c r="A3313" s="2" t="s">
        <v>7375</v>
      </c>
      <c r="B3313" s="3" t="s">
        <v>7376</v>
      </c>
      <c r="C3313" s="3" t="s">
        <v>67</v>
      </c>
      <c r="D3313" s="3" t="s">
        <v>7387</v>
      </c>
      <c r="E3313" s="3" t="s">
        <v>7388</v>
      </c>
      <c r="F3313" s="36">
        <v>29907</v>
      </c>
      <c r="G3313" s="3">
        <v>1</v>
      </c>
      <c r="H3313" s="3" t="s">
        <v>2495</v>
      </c>
      <c r="I3313" s="3" t="s">
        <v>12335</v>
      </c>
      <c r="J3313" s="3" t="s">
        <v>12351</v>
      </c>
      <c r="K3313" s="3" t="s">
        <v>5662</v>
      </c>
      <c r="L3313" s="8" t="s">
        <v>9813</v>
      </c>
      <c r="M3313" s="5"/>
      <c r="N3313" s="13" t="s">
        <v>2456</v>
      </c>
      <c r="O3313" s="5">
        <v>45037</v>
      </c>
      <c r="P3313" s="8">
        <v>1</v>
      </c>
      <c r="Q3313" s="9">
        <v>1</v>
      </c>
      <c r="R3313" s="9" t="str">
        <f>IFERROR(VLOOKUP(Tabla2[[#This Row],[CONTRATISTA PRNCIPAL]],Hoja1!$L$5:$M$9,2,FALSE),"CJV")</f>
        <v>CJV</v>
      </c>
      <c r="S3313" s="9" t="str">
        <f>IF(Tabla2[[#This Row],[EMPRESA]]=Tabla2[[#This Row],[CONTRATISTA PRNCIPAL]],"Principal","Secundaria")</f>
        <v>Secundaria</v>
      </c>
      <c r="T3313" s="10">
        <f>IFERROR(1/COUNTIF(Tabla2[CONTRATISTA PRNCIPAL],Tabla2[[#This Row],[CONTRATISTA PRNCIPAL]]),0)</f>
        <v>6.41025641025641E-3</v>
      </c>
      <c r="U3313" s="33">
        <f ca="1">IF(((TODAY()-Tabla2[[#This Row],[FECHA NACIMIENTO]])/365)&lt;18,"Corregir", IF(((TODAY()-Tabla2[[#This Row],[FECHA NACIMIENTO]])/365)&gt;80, "Corregir",ROUNDDOWN(((TODAY()-Tabla2[[#This Row],[FECHA NACIMIENTO]])/365),0)))</f>
        <v>41</v>
      </c>
      <c r="V331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313" s="34" t="str">
        <f ca="1">+IF(Tabla2[[#This Row],[Edad]]="Corregir","Corregir","Ok")</f>
        <v>Ok</v>
      </c>
      <c r="X3313" s="10" t="str">
        <f>+IFERROR(VLOOKUP(Tabla2[[#This Row],[DISTRITO SEGÚN DNI]],Hoja1!$A$2:$B$55,2,FALSE),"No")</f>
        <v>No</v>
      </c>
      <c r="Y3313" s="10" t="str">
        <f>IF(OR(LOWER(Tabla2[[#This Row],[GENERO]])="masculino", LOWER(Tabla2[[#This Row],[GENERO]])="femenino"),"OK","Corregir")</f>
        <v>OK</v>
      </c>
      <c r="Z3313" s="10" t="str">
        <f>+IF(Tabla2[[#This Row],[Nro. DNI / CE]]="","Corregir",IF(LEN(Tabla2[[#This Row],[Nro. DNI / CE]])&gt;=8,"OK","Corregir"))</f>
        <v>OK</v>
      </c>
      <c r="AA3313" s="10">
        <f>COUNTIF(Tabla2[APELLIDOS Y NOMBRES],Tabla2[[#This Row],[APELLIDOS Y NOMBRES]])</f>
        <v>1</v>
      </c>
      <c r="AB3313" t="str">
        <f ca="1">+IFERROR(IF(Tabla2[[#This Row],[FECHA CESE/BAJA]]="","No Aplica",IF(AND(MONTH(Tabla2[[#This Row],[FECHA CESE/BAJA]])=MONTH(TODAY()-30),YEAR(Tabla2[[#This Row],[FECHA CESE/BAJA]])=YEAR(TODAY())),MONTH(TODAY()-30)&amp;"-"&amp;YEAR(TODAY()),"Borrar")),"No aplica")</f>
        <v>No Aplica</v>
      </c>
      <c r="AC3313" t="str">
        <f ca="1">+IFERROR(IF(Tabla2[[#This Row],[FECHA INICIO DE LABORES EN OBRA]]="","No Aplica",IF(AND(MONTH(Tabla2[[#This Row],[FECHA INICIO DE LABORES EN OBRA]])=MONTH(TODAY()-30),YEAR(Tabla2[[#This Row],[FECHA INICIO DE LABORES EN OBRA]])=YEAR(TODAY())),MONTH(TODAY()-30)&amp;"-"&amp;YEAR(TODAY()),"No Aplica")),"No Aplica")</f>
        <v>No Aplica</v>
      </c>
    </row>
    <row r="3314" spans="1:29" x14ac:dyDescent="0.25">
      <c r="A3314" s="2" t="s">
        <v>7375</v>
      </c>
      <c r="B3314" s="3" t="s">
        <v>7376</v>
      </c>
      <c r="C3314" s="3" t="s">
        <v>67</v>
      </c>
      <c r="D3314" s="3">
        <v>25426854</v>
      </c>
      <c r="E3314" s="3" t="s">
        <v>12634</v>
      </c>
      <c r="F3314" s="36">
        <v>29356</v>
      </c>
      <c r="G3314" s="3">
        <v>1</v>
      </c>
      <c r="H3314" s="3" t="s">
        <v>2420</v>
      </c>
      <c r="I3314" s="3" t="s">
        <v>7343</v>
      </c>
      <c r="J3314" s="3" t="s">
        <v>12429</v>
      </c>
      <c r="K3314" s="3" t="s">
        <v>1077</v>
      </c>
      <c r="L3314" s="8" t="s">
        <v>9813</v>
      </c>
      <c r="M3314" s="5"/>
      <c r="N3314" s="13" t="s">
        <v>2456</v>
      </c>
      <c r="O3314" s="5">
        <v>44951</v>
      </c>
      <c r="P3314" s="8">
        <v>1</v>
      </c>
      <c r="Q3314" s="9">
        <v>1</v>
      </c>
      <c r="R3314" s="9" t="str">
        <f>IFERROR(VLOOKUP(Tabla2[[#This Row],[CONTRATISTA PRNCIPAL]],Hoja1!$L$5:$M$9,2,FALSE),"CJV")</f>
        <v>CJV</v>
      </c>
      <c r="S3314" s="9" t="str">
        <f>IF(Tabla2[[#This Row],[EMPRESA]]=Tabla2[[#This Row],[CONTRATISTA PRNCIPAL]],"Principal","Secundaria")</f>
        <v>Secundaria</v>
      </c>
      <c r="T3314" s="10">
        <f>IFERROR(1/COUNTIF(Tabla2[CONTRATISTA PRNCIPAL],Tabla2[[#This Row],[CONTRATISTA PRNCIPAL]]),0)</f>
        <v>6.41025641025641E-3</v>
      </c>
      <c r="U3314" s="33">
        <f ca="1">IF(((TODAY()-Tabla2[[#This Row],[FECHA NACIMIENTO]])/365)&lt;18,"Corregir", IF(((TODAY()-Tabla2[[#This Row],[FECHA NACIMIENTO]])/365)&gt;80, "Corregir",ROUNDDOWN(((TODAY()-Tabla2[[#This Row],[FECHA NACIMIENTO]])/365),0)))</f>
        <v>43</v>
      </c>
      <c r="V331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314" s="34" t="str">
        <f ca="1">+IF(Tabla2[[#This Row],[Edad]]="Corregir","Corregir","Ok")</f>
        <v>Ok</v>
      </c>
      <c r="X3314" s="10" t="str">
        <f>+IFERROR(VLOOKUP(Tabla2[[#This Row],[DISTRITO SEGÚN DNI]],Hoja1!$A$2:$B$55,2,FALSE),"No")</f>
        <v>No</v>
      </c>
      <c r="Y3314" s="10" t="str">
        <f>IF(OR(LOWER(Tabla2[[#This Row],[GENERO]])="masculino", LOWER(Tabla2[[#This Row],[GENERO]])="femenino"),"OK","Corregir")</f>
        <v>OK</v>
      </c>
      <c r="Z3314" s="10" t="str">
        <f>+IF(Tabla2[[#This Row],[Nro. DNI / CE]]="","Corregir",IF(LEN(Tabla2[[#This Row],[Nro. DNI / CE]])&gt;=8,"OK","Corregir"))</f>
        <v>OK</v>
      </c>
      <c r="AA3314" s="10">
        <f>COUNTIF(Tabla2[APELLIDOS Y NOMBRES],Tabla2[[#This Row],[APELLIDOS Y NOMBRES]])</f>
        <v>1</v>
      </c>
      <c r="AB3314" t="str">
        <f ca="1">+IFERROR(IF(Tabla2[[#This Row],[FECHA CESE/BAJA]]="","No Aplica",IF(AND(MONTH(Tabla2[[#This Row],[FECHA CESE/BAJA]])=MONTH(TODAY()-30),YEAR(Tabla2[[#This Row],[FECHA CESE/BAJA]])=YEAR(TODAY())),MONTH(TODAY()-30)&amp;"-"&amp;YEAR(TODAY()),"Borrar")),"No aplica")</f>
        <v>No Aplica</v>
      </c>
      <c r="AC3314" t="str">
        <f ca="1">+IFERROR(IF(Tabla2[[#This Row],[FECHA INICIO DE LABORES EN OBRA]]="","No Aplica",IF(AND(MONTH(Tabla2[[#This Row],[FECHA INICIO DE LABORES EN OBRA]])=MONTH(TODAY()-30),YEAR(Tabla2[[#This Row],[FECHA INICIO DE LABORES EN OBRA]])=YEAR(TODAY())),MONTH(TODAY()-30)&amp;"-"&amp;YEAR(TODAY()),"No Aplica")),"No Aplica")</f>
        <v>No Aplica</v>
      </c>
    </row>
    <row r="3315" spans="1:29" x14ac:dyDescent="0.25">
      <c r="A3315" s="2">
        <v>20100568617</v>
      </c>
      <c r="B3315" s="3" t="s">
        <v>69</v>
      </c>
      <c r="C3315" s="3" t="s">
        <v>69</v>
      </c>
      <c r="D3315" s="3" t="s">
        <v>10330</v>
      </c>
      <c r="E3315" s="3" t="s">
        <v>10331</v>
      </c>
      <c r="F3315" s="36">
        <v>27845</v>
      </c>
      <c r="G3315" s="3">
        <v>1</v>
      </c>
      <c r="H3315" s="3" t="s">
        <v>2420</v>
      </c>
      <c r="I3315" s="3" t="s">
        <v>4610</v>
      </c>
      <c r="J3315" s="3" t="s">
        <v>10332</v>
      </c>
      <c r="K3315" s="3" t="s">
        <v>1054</v>
      </c>
      <c r="L3315" s="8" t="s">
        <v>9813</v>
      </c>
      <c r="M3315" s="5"/>
      <c r="N3315" s="13" t="s">
        <v>1043</v>
      </c>
      <c r="O3315" s="5">
        <v>44317</v>
      </c>
      <c r="P3315" s="8">
        <v>1</v>
      </c>
      <c r="Q3315" s="9">
        <v>1</v>
      </c>
      <c r="R3315" s="9" t="str">
        <f>IFERROR(VLOOKUP(Tabla2[[#This Row],[CONTRATISTA PRNCIPAL]],Hoja1!$L$5:$M$9,2,FALSE),"CJV")</f>
        <v>CJV</v>
      </c>
      <c r="S3315" s="9" t="str">
        <f>IF(Tabla2[[#This Row],[EMPRESA]]=Tabla2[[#This Row],[CONTRATISTA PRNCIPAL]],"Principal","Secundaria")</f>
        <v>Principal</v>
      </c>
      <c r="T3315" s="10">
        <f>IFERROR(1/COUNTIF(Tabla2[CONTRATISTA PRNCIPAL],Tabla2[[#This Row],[CONTRATISTA PRNCIPAL]]),0)</f>
        <v>0.16666666666666666</v>
      </c>
      <c r="U3315" s="33">
        <f ca="1">IF(((TODAY()-Tabla2[[#This Row],[FECHA NACIMIENTO]])/365)&lt;18,"Corregir", IF(((TODAY()-Tabla2[[#This Row],[FECHA NACIMIENTO]])/365)&gt;80, "Corregir",ROUNDDOWN(((TODAY()-Tabla2[[#This Row],[FECHA NACIMIENTO]])/365),0)))</f>
        <v>47</v>
      </c>
      <c r="V331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315" s="34" t="str">
        <f ca="1">+IF(Tabla2[[#This Row],[Edad]]="Corregir","Corregir","Ok")</f>
        <v>Ok</v>
      </c>
      <c r="X3315" s="10" t="str">
        <f>+IFERROR(VLOOKUP(Tabla2[[#This Row],[DISTRITO SEGÚN DNI]],Hoja1!$A$2:$B$55,2,FALSE),"No")</f>
        <v>No</v>
      </c>
      <c r="Y3315" s="10" t="str">
        <f>IF(OR(LOWER(Tabla2[[#This Row],[GENERO]])="masculino", LOWER(Tabla2[[#This Row],[GENERO]])="femenino"),"OK","Corregir")</f>
        <v>OK</v>
      </c>
      <c r="Z3315" s="10" t="str">
        <f>+IF(Tabla2[[#This Row],[Nro. DNI / CE]]="","Corregir",IF(LEN(Tabla2[[#This Row],[Nro. DNI / CE]])&gt;=8,"OK","Corregir"))</f>
        <v>OK</v>
      </c>
      <c r="AA3315" s="10">
        <f>COUNTIF(Tabla2[APELLIDOS Y NOMBRES],Tabla2[[#This Row],[APELLIDOS Y NOMBRES]])</f>
        <v>1</v>
      </c>
      <c r="AB3315" t="str">
        <f ca="1">+IFERROR(IF(Tabla2[[#This Row],[FECHA CESE/BAJA]]="","No Aplica",IF(AND(MONTH(Tabla2[[#This Row],[FECHA CESE/BAJA]])=MONTH(TODAY()-30),YEAR(Tabla2[[#This Row],[FECHA CESE/BAJA]])=YEAR(TODAY())),MONTH(TODAY()-30)&amp;"-"&amp;YEAR(TODAY()),"Borrar")),"No aplica")</f>
        <v>No Aplica</v>
      </c>
      <c r="AC3315" t="str">
        <f ca="1">+IFERROR(IF(Tabla2[[#This Row],[FECHA INICIO DE LABORES EN OBRA]]="","No Aplica",IF(AND(MONTH(Tabla2[[#This Row],[FECHA INICIO DE LABORES EN OBRA]])=MONTH(TODAY()-30),YEAR(Tabla2[[#This Row],[FECHA INICIO DE LABORES EN OBRA]])=YEAR(TODAY())),MONTH(TODAY()-30)&amp;"-"&amp;YEAR(TODAY()),"No Aplica")),"No Aplica")</f>
        <v>No Aplica</v>
      </c>
    </row>
    <row r="3316" spans="1:29" x14ac:dyDescent="0.25">
      <c r="A3316" s="2">
        <v>20100568617</v>
      </c>
      <c r="B3316" s="3" t="s">
        <v>69</v>
      </c>
      <c r="C3316" s="3" t="s">
        <v>69</v>
      </c>
      <c r="D3316" s="3" t="s">
        <v>4608</v>
      </c>
      <c r="E3316" s="3" t="s">
        <v>4609</v>
      </c>
      <c r="F3316" s="36">
        <v>29595</v>
      </c>
      <c r="G3316" s="3">
        <v>1</v>
      </c>
      <c r="H3316" s="3" t="s">
        <v>1045</v>
      </c>
      <c r="I3316" s="3" t="s">
        <v>4610</v>
      </c>
      <c r="J3316" s="3" t="s">
        <v>4611</v>
      </c>
      <c r="K3316" s="3" t="s">
        <v>1219</v>
      </c>
      <c r="L3316" s="8" t="s">
        <v>9813</v>
      </c>
      <c r="M3316" s="5"/>
      <c r="N3316" s="13" t="s">
        <v>1043</v>
      </c>
      <c r="O3316" s="5">
        <v>43201</v>
      </c>
      <c r="P3316" s="8">
        <v>1</v>
      </c>
      <c r="Q3316" s="9">
        <v>2</v>
      </c>
      <c r="R3316" s="9" t="str">
        <f>IFERROR(VLOOKUP(Tabla2[[#This Row],[CONTRATISTA PRNCIPAL]],Hoja1!$L$5:$M$9,2,FALSE),"CJV")</f>
        <v>CJV</v>
      </c>
      <c r="S3316" s="9" t="str">
        <f>IF(Tabla2[[#This Row],[EMPRESA]]=Tabla2[[#This Row],[CONTRATISTA PRNCIPAL]],"Principal","Secundaria")</f>
        <v>Principal</v>
      </c>
      <c r="T3316" s="10">
        <f>IFERROR(1/COUNTIF(Tabla2[CONTRATISTA PRNCIPAL],Tabla2[[#This Row],[CONTRATISTA PRNCIPAL]]),0)</f>
        <v>0.16666666666666666</v>
      </c>
      <c r="U3316" s="33">
        <f ca="1">IF(((TODAY()-Tabla2[[#This Row],[FECHA NACIMIENTO]])/365)&lt;18,"Corregir", IF(((TODAY()-Tabla2[[#This Row],[FECHA NACIMIENTO]])/365)&gt;80, "Corregir",ROUNDDOWN(((TODAY()-Tabla2[[#This Row],[FECHA NACIMIENTO]])/365),0)))</f>
        <v>42</v>
      </c>
      <c r="V331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316" s="34" t="str">
        <f ca="1">+IF(Tabla2[[#This Row],[Edad]]="Corregir","Corregir","Ok")</f>
        <v>Ok</v>
      </c>
      <c r="X3316" s="10" t="str">
        <f>+IFERROR(VLOOKUP(Tabla2[[#This Row],[DISTRITO SEGÚN DNI]],Hoja1!$A$2:$B$55,2,FALSE),"No")</f>
        <v>No</v>
      </c>
      <c r="Y3316" s="10" t="str">
        <f>IF(OR(LOWER(Tabla2[[#This Row],[GENERO]])="masculino", LOWER(Tabla2[[#This Row],[GENERO]])="femenino"),"OK","Corregir")</f>
        <v>OK</v>
      </c>
      <c r="Z3316" s="10" t="str">
        <f>+IF(Tabla2[[#This Row],[Nro. DNI / CE]]="","Corregir",IF(LEN(Tabla2[[#This Row],[Nro. DNI / CE]])&gt;=8,"OK","Corregir"))</f>
        <v>OK</v>
      </c>
      <c r="AA3316" s="10">
        <f>COUNTIF(Tabla2[APELLIDOS Y NOMBRES],Tabla2[[#This Row],[APELLIDOS Y NOMBRES]])</f>
        <v>1</v>
      </c>
      <c r="AB3316" t="str">
        <f ca="1">+IFERROR(IF(Tabla2[[#This Row],[FECHA CESE/BAJA]]="","No Aplica",IF(AND(MONTH(Tabla2[[#This Row],[FECHA CESE/BAJA]])=MONTH(TODAY()-30),YEAR(Tabla2[[#This Row],[FECHA CESE/BAJA]])=YEAR(TODAY())),MONTH(TODAY()-30)&amp;"-"&amp;YEAR(TODAY()),"Borrar")),"No aplica")</f>
        <v>No Aplica</v>
      </c>
      <c r="AC3316" t="str">
        <f ca="1">+IFERROR(IF(Tabla2[[#This Row],[FECHA INICIO DE LABORES EN OBRA]]="","No Aplica",IF(AND(MONTH(Tabla2[[#This Row],[FECHA INICIO DE LABORES EN OBRA]])=MONTH(TODAY()-30),YEAR(Tabla2[[#This Row],[FECHA INICIO DE LABORES EN OBRA]])=YEAR(TODAY())),MONTH(TODAY()-30)&amp;"-"&amp;YEAR(TODAY()),"No Aplica")),"No Aplica")</f>
        <v>No Aplica</v>
      </c>
    </row>
    <row r="3317" spans="1:29" x14ac:dyDescent="0.25">
      <c r="A3317" s="2">
        <v>20100568617</v>
      </c>
      <c r="B3317" s="3" t="s">
        <v>69</v>
      </c>
      <c r="C3317" s="3" t="s">
        <v>69</v>
      </c>
      <c r="D3317" s="3" t="s">
        <v>12635</v>
      </c>
      <c r="E3317" s="3" t="s">
        <v>12636</v>
      </c>
      <c r="F3317" s="36">
        <v>29308</v>
      </c>
      <c r="G3317" s="3">
        <v>1</v>
      </c>
      <c r="H3317" s="3" t="s">
        <v>2420</v>
      </c>
      <c r="I3317" s="3" t="s">
        <v>4610</v>
      </c>
      <c r="J3317" s="3" t="s">
        <v>12637</v>
      </c>
      <c r="K3317" s="3" t="s">
        <v>1164</v>
      </c>
      <c r="L3317" s="8" t="s">
        <v>9813</v>
      </c>
      <c r="M3317" s="5"/>
      <c r="N3317" s="13" t="s">
        <v>1043</v>
      </c>
      <c r="O3317" s="5">
        <v>45103</v>
      </c>
      <c r="P3317" s="8">
        <v>1</v>
      </c>
      <c r="Q3317" s="9">
        <v>1</v>
      </c>
      <c r="R3317" s="9" t="str">
        <f>IFERROR(VLOOKUP(Tabla2[[#This Row],[CONTRATISTA PRNCIPAL]],Hoja1!$L$5:$M$9,2,FALSE),"CJV")</f>
        <v>CJV</v>
      </c>
      <c r="S3317" s="9" t="str">
        <f>IF(Tabla2[[#This Row],[EMPRESA]]=Tabla2[[#This Row],[CONTRATISTA PRNCIPAL]],"Principal","Secundaria")</f>
        <v>Principal</v>
      </c>
      <c r="T3317" s="10">
        <f>IFERROR(1/COUNTIF(Tabla2[CONTRATISTA PRNCIPAL],Tabla2[[#This Row],[CONTRATISTA PRNCIPAL]]),0)</f>
        <v>0.16666666666666666</v>
      </c>
      <c r="U3317" s="33">
        <f ca="1">IF(((TODAY()-Tabla2[[#This Row],[FECHA NACIMIENTO]])/365)&lt;18,"Corregir", IF(((TODAY()-Tabla2[[#This Row],[FECHA NACIMIENTO]])/365)&gt;80, "Corregir",ROUNDDOWN(((TODAY()-Tabla2[[#This Row],[FECHA NACIMIENTO]])/365),0)))</f>
        <v>43</v>
      </c>
      <c r="V331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317" s="34" t="str">
        <f ca="1">+IF(Tabla2[[#This Row],[Edad]]="Corregir","Corregir","Ok")</f>
        <v>Ok</v>
      </c>
      <c r="X3317" s="10" t="str">
        <f>+IFERROR(VLOOKUP(Tabla2[[#This Row],[DISTRITO SEGÚN DNI]],Hoja1!$A$2:$B$55,2,FALSE),"No")</f>
        <v>No</v>
      </c>
      <c r="Y3317" s="10" t="str">
        <f>IF(OR(LOWER(Tabla2[[#This Row],[GENERO]])="masculino", LOWER(Tabla2[[#This Row],[GENERO]])="femenino"),"OK","Corregir")</f>
        <v>OK</v>
      </c>
      <c r="Z3317" s="10" t="str">
        <f>+IF(Tabla2[[#This Row],[Nro. DNI / CE]]="","Corregir",IF(LEN(Tabla2[[#This Row],[Nro. DNI / CE]])&gt;=8,"OK","Corregir"))</f>
        <v>OK</v>
      </c>
      <c r="AA3317" s="10">
        <f>COUNTIF(Tabla2[APELLIDOS Y NOMBRES],Tabla2[[#This Row],[APELLIDOS Y NOMBRES]])</f>
        <v>1</v>
      </c>
      <c r="AB3317" t="str">
        <f ca="1">+IFERROR(IF(Tabla2[[#This Row],[FECHA CESE/BAJA]]="","No Aplica",IF(AND(MONTH(Tabla2[[#This Row],[FECHA CESE/BAJA]])=MONTH(TODAY()-30),YEAR(Tabla2[[#This Row],[FECHA CESE/BAJA]])=YEAR(TODAY())),MONTH(TODAY()-30)&amp;"-"&amp;YEAR(TODAY()),"Borrar")),"No aplica")</f>
        <v>No Aplica</v>
      </c>
      <c r="AC3317" t="str">
        <f ca="1">+IFERROR(IF(Tabla2[[#This Row],[FECHA INICIO DE LABORES EN OBRA]]="","No Aplica",IF(AND(MONTH(Tabla2[[#This Row],[FECHA INICIO DE LABORES EN OBRA]])=MONTH(TODAY()-30),YEAR(Tabla2[[#This Row],[FECHA INICIO DE LABORES EN OBRA]])=YEAR(TODAY())),MONTH(TODAY()-30)&amp;"-"&amp;YEAR(TODAY()),"No Aplica")),"No Aplica")</f>
        <v>No Aplica</v>
      </c>
    </row>
    <row r="3318" spans="1:29" x14ac:dyDescent="0.25">
      <c r="A3318" s="2">
        <v>20100568617</v>
      </c>
      <c r="B3318" s="3" t="s">
        <v>69</v>
      </c>
      <c r="C3318" s="3" t="s">
        <v>69</v>
      </c>
      <c r="D3318" s="3" t="s">
        <v>464</v>
      </c>
      <c r="E3318" s="3" t="s">
        <v>465</v>
      </c>
      <c r="F3318" s="36">
        <v>35164</v>
      </c>
      <c r="G3318" s="3">
        <v>1</v>
      </c>
      <c r="H3318" s="3" t="s">
        <v>4612</v>
      </c>
      <c r="I3318" s="3" t="s">
        <v>4610</v>
      </c>
      <c r="J3318" s="3" t="s">
        <v>4613</v>
      </c>
      <c r="K3318" s="3" t="s">
        <v>466</v>
      </c>
      <c r="L3318" s="8" t="s">
        <v>9813</v>
      </c>
      <c r="M3318" s="5"/>
      <c r="N3318" s="13" t="s">
        <v>1043</v>
      </c>
      <c r="O3318" s="5">
        <v>44879</v>
      </c>
      <c r="P3318" s="8">
        <v>1</v>
      </c>
      <c r="Q3318" s="9">
        <v>1</v>
      </c>
      <c r="R3318" s="9" t="str">
        <f>IFERROR(VLOOKUP(Tabla2[[#This Row],[CONTRATISTA PRNCIPAL]],Hoja1!$L$5:$M$9,2,FALSE),"CJV")</f>
        <v>CJV</v>
      </c>
      <c r="S3318" s="9" t="str">
        <f>IF(Tabla2[[#This Row],[EMPRESA]]=Tabla2[[#This Row],[CONTRATISTA PRNCIPAL]],"Principal","Secundaria")</f>
        <v>Principal</v>
      </c>
      <c r="T3318" s="10">
        <f>IFERROR(1/COUNTIF(Tabla2[CONTRATISTA PRNCIPAL],Tabla2[[#This Row],[CONTRATISTA PRNCIPAL]]),0)</f>
        <v>0.16666666666666666</v>
      </c>
      <c r="U3318" s="33">
        <f ca="1">IF(((TODAY()-Tabla2[[#This Row],[FECHA NACIMIENTO]])/365)&lt;18,"Corregir", IF(((TODAY()-Tabla2[[#This Row],[FECHA NACIMIENTO]])/365)&gt;80, "Corregir",ROUNDDOWN(((TODAY()-Tabla2[[#This Row],[FECHA NACIMIENTO]])/365),0)))</f>
        <v>27</v>
      </c>
      <c r="V331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318" s="34" t="str">
        <f ca="1">+IF(Tabla2[[#This Row],[Edad]]="Corregir","Corregir","Ok")</f>
        <v>Ok</v>
      </c>
      <c r="X3318" s="10" t="str">
        <f>+IFERROR(VLOOKUP(Tabla2[[#This Row],[DISTRITO SEGÚN DNI]],Hoja1!$A$2:$B$55,2,FALSE),"No")</f>
        <v>CALLAO</v>
      </c>
      <c r="Y3318" s="10" t="str">
        <f>IF(OR(LOWER(Tabla2[[#This Row],[GENERO]])="masculino", LOWER(Tabla2[[#This Row],[GENERO]])="femenino"),"OK","Corregir")</f>
        <v>OK</v>
      </c>
      <c r="Z3318" s="10" t="str">
        <f>+IF(Tabla2[[#This Row],[Nro. DNI / CE]]="","Corregir",IF(LEN(Tabla2[[#This Row],[Nro. DNI / CE]])&gt;=8,"OK","Corregir"))</f>
        <v>OK</v>
      </c>
      <c r="AA3318" s="10">
        <f>COUNTIF(Tabla2[APELLIDOS Y NOMBRES],Tabla2[[#This Row],[APELLIDOS Y NOMBRES]])</f>
        <v>1</v>
      </c>
      <c r="AB3318" t="str">
        <f ca="1">+IFERROR(IF(Tabla2[[#This Row],[FECHA CESE/BAJA]]="","No Aplica",IF(AND(MONTH(Tabla2[[#This Row],[FECHA CESE/BAJA]])=MONTH(TODAY()-30),YEAR(Tabla2[[#This Row],[FECHA CESE/BAJA]])=YEAR(TODAY())),MONTH(TODAY()-30)&amp;"-"&amp;YEAR(TODAY()),"Borrar")),"No aplica")</f>
        <v>No Aplica</v>
      </c>
      <c r="AC3318" t="str">
        <f ca="1">+IFERROR(IF(Tabla2[[#This Row],[FECHA INICIO DE LABORES EN OBRA]]="","No Aplica",IF(AND(MONTH(Tabla2[[#This Row],[FECHA INICIO DE LABORES EN OBRA]])=MONTH(TODAY()-30),YEAR(Tabla2[[#This Row],[FECHA INICIO DE LABORES EN OBRA]])=YEAR(TODAY())),MONTH(TODAY()-30)&amp;"-"&amp;YEAR(TODAY()),"No Aplica")),"No Aplica")</f>
        <v>No Aplica</v>
      </c>
    </row>
    <row r="3319" spans="1:29" x14ac:dyDescent="0.25">
      <c r="A3319" s="2">
        <v>20100568617</v>
      </c>
      <c r="B3319" s="3" t="s">
        <v>69</v>
      </c>
      <c r="C3319" s="3" t="s">
        <v>69</v>
      </c>
      <c r="D3319" s="3" t="s">
        <v>10333</v>
      </c>
      <c r="E3319" s="3" t="s">
        <v>10334</v>
      </c>
      <c r="F3319" s="36">
        <v>30285</v>
      </c>
      <c r="G3319" s="3">
        <v>1</v>
      </c>
      <c r="H3319" s="3" t="s">
        <v>4612</v>
      </c>
      <c r="I3319" s="3" t="s">
        <v>4610</v>
      </c>
      <c r="J3319" s="3" t="s">
        <v>10335</v>
      </c>
      <c r="K3319" s="3" t="s">
        <v>1086</v>
      </c>
      <c r="L3319" s="8" t="s">
        <v>9813</v>
      </c>
      <c r="M3319" s="5"/>
      <c r="N3319" s="13" t="s">
        <v>1043</v>
      </c>
      <c r="O3319" s="5">
        <v>45034</v>
      </c>
      <c r="P3319" s="8">
        <v>1</v>
      </c>
      <c r="Q3319" s="9">
        <v>1</v>
      </c>
      <c r="R3319" s="9" t="str">
        <f>IFERROR(VLOOKUP(Tabla2[[#This Row],[CONTRATISTA PRNCIPAL]],Hoja1!$L$5:$M$9,2,FALSE),"CJV")</f>
        <v>CJV</v>
      </c>
      <c r="S3319" s="9" t="str">
        <f>IF(Tabla2[[#This Row],[EMPRESA]]=Tabla2[[#This Row],[CONTRATISTA PRNCIPAL]],"Principal","Secundaria")</f>
        <v>Principal</v>
      </c>
      <c r="T3319" s="10">
        <f>IFERROR(1/COUNTIF(Tabla2[CONTRATISTA PRNCIPAL],Tabla2[[#This Row],[CONTRATISTA PRNCIPAL]]),0)</f>
        <v>0.16666666666666666</v>
      </c>
      <c r="U3319" s="33">
        <f ca="1">IF(((TODAY()-Tabla2[[#This Row],[FECHA NACIMIENTO]])/365)&lt;18,"Corregir", IF(((TODAY()-Tabla2[[#This Row],[FECHA NACIMIENTO]])/365)&gt;80, "Corregir",ROUNDDOWN(((TODAY()-Tabla2[[#This Row],[FECHA NACIMIENTO]])/365),0)))</f>
        <v>40</v>
      </c>
      <c r="V331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319" s="34" t="str">
        <f ca="1">+IF(Tabla2[[#This Row],[Edad]]="Corregir","Corregir","Ok")</f>
        <v>Ok</v>
      </c>
      <c r="X3319" s="10" t="str">
        <f>+IFERROR(VLOOKUP(Tabla2[[#This Row],[DISTRITO SEGÚN DNI]],Hoja1!$A$2:$B$55,2,FALSE),"No")</f>
        <v>No</v>
      </c>
      <c r="Y3319" s="10" t="str">
        <f>IF(OR(LOWER(Tabla2[[#This Row],[GENERO]])="masculino", LOWER(Tabla2[[#This Row],[GENERO]])="femenino"),"OK","Corregir")</f>
        <v>OK</v>
      </c>
      <c r="Z3319" s="10" t="str">
        <f>+IF(Tabla2[[#This Row],[Nro. DNI / CE]]="","Corregir",IF(LEN(Tabla2[[#This Row],[Nro. DNI / CE]])&gt;=8,"OK","Corregir"))</f>
        <v>OK</v>
      </c>
      <c r="AA3319" s="10">
        <f>COUNTIF(Tabla2[APELLIDOS Y NOMBRES],Tabla2[[#This Row],[APELLIDOS Y NOMBRES]])</f>
        <v>1</v>
      </c>
      <c r="AB3319" t="str">
        <f ca="1">+IFERROR(IF(Tabla2[[#This Row],[FECHA CESE/BAJA]]="","No Aplica",IF(AND(MONTH(Tabla2[[#This Row],[FECHA CESE/BAJA]])=MONTH(TODAY()-30),YEAR(Tabla2[[#This Row],[FECHA CESE/BAJA]])=YEAR(TODAY())),MONTH(TODAY()-30)&amp;"-"&amp;YEAR(TODAY()),"Borrar")),"No aplica")</f>
        <v>No Aplica</v>
      </c>
      <c r="AC3319" t="str">
        <f ca="1">+IFERROR(IF(Tabla2[[#This Row],[FECHA INICIO DE LABORES EN OBRA]]="","No Aplica",IF(AND(MONTH(Tabla2[[#This Row],[FECHA INICIO DE LABORES EN OBRA]])=MONTH(TODAY()-30),YEAR(Tabla2[[#This Row],[FECHA INICIO DE LABORES EN OBRA]])=YEAR(TODAY())),MONTH(TODAY()-30)&amp;"-"&amp;YEAR(TODAY()),"No Aplica")),"No Aplica")</f>
        <v>No Aplica</v>
      </c>
    </row>
    <row r="3320" spans="1:29" x14ac:dyDescent="0.25">
      <c r="A3320" s="2">
        <v>20100568617</v>
      </c>
      <c r="B3320" s="3" t="s">
        <v>69</v>
      </c>
      <c r="C3320" s="3" t="s">
        <v>69</v>
      </c>
      <c r="D3320" s="3" t="s">
        <v>10336</v>
      </c>
      <c r="E3320" s="3" t="s">
        <v>10337</v>
      </c>
      <c r="F3320" s="36">
        <v>34140</v>
      </c>
      <c r="G3320" s="3">
        <v>1</v>
      </c>
      <c r="H3320" s="3" t="s">
        <v>4612</v>
      </c>
      <c r="I3320" s="3" t="s">
        <v>4610</v>
      </c>
      <c r="J3320" s="3" t="s">
        <v>10338</v>
      </c>
      <c r="K3320" s="3" t="s">
        <v>34</v>
      </c>
      <c r="L3320" s="8" t="s">
        <v>9813</v>
      </c>
      <c r="M3320" s="5"/>
      <c r="N3320" s="13" t="s">
        <v>1043</v>
      </c>
      <c r="O3320" s="5">
        <v>44830</v>
      </c>
      <c r="P3320" s="8">
        <v>1</v>
      </c>
      <c r="Q3320" s="9">
        <v>1</v>
      </c>
      <c r="R3320" s="9" t="str">
        <f>IFERROR(VLOOKUP(Tabla2[[#This Row],[CONTRATISTA PRNCIPAL]],Hoja1!$L$5:$M$9,2,FALSE),"CJV")</f>
        <v>CJV</v>
      </c>
      <c r="S3320" s="9" t="str">
        <f>IF(Tabla2[[#This Row],[EMPRESA]]=Tabla2[[#This Row],[CONTRATISTA PRNCIPAL]],"Principal","Secundaria")</f>
        <v>Principal</v>
      </c>
      <c r="T3320" s="10">
        <f>IFERROR(1/COUNTIF(Tabla2[CONTRATISTA PRNCIPAL],Tabla2[[#This Row],[CONTRATISTA PRNCIPAL]]),0)</f>
        <v>0.16666666666666666</v>
      </c>
      <c r="U3320" s="33">
        <f ca="1">IF(((TODAY()-Tabla2[[#This Row],[FECHA NACIMIENTO]])/365)&lt;18,"Corregir", IF(((TODAY()-Tabla2[[#This Row],[FECHA NACIMIENTO]])/365)&gt;80, "Corregir",ROUNDDOWN(((TODAY()-Tabla2[[#This Row],[FECHA NACIMIENTO]])/365),0)))</f>
        <v>30</v>
      </c>
      <c r="V332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320" s="34" t="str">
        <f ca="1">+IF(Tabla2[[#This Row],[Edad]]="Corregir","Corregir","Ok")</f>
        <v>Ok</v>
      </c>
      <c r="X3320" s="10" t="str">
        <f>+IFERROR(VLOOKUP(Tabla2[[#This Row],[DISTRITO SEGÚN DNI]],Hoja1!$A$2:$B$55,2,FALSE),"No")</f>
        <v>CALLAO</v>
      </c>
      <c r="Y3320" s="10" t="str">
        <f>IF(OR(LOWER(Tabla2[[#This Row],[GENERO]])="masculino", LOWER(Tabla2[[#This Row],[GENERO]])="femenino"),"OK","Corregir")</f>
        <v>OK</v>
      </c>
      <c r="Z3320" s="10" t="str">
        <f>+IF(Tabla2[[#This Row],[Nro. DNI / CE]]="","Corregir",IF(LEN(Tabla2[[#This Row],[Nro. DNI / CE]])&gt;=8,"OK","Corregir"))</f>
        <v>OK</v>
      </c>
      <c r="AA3320" s="10">
        <f>COUNTIF(Tabla2[APELLIDOS Y NOMBRES],Tabla2[[#This Row],[APELLIDOS Y NOMBRES]])</f>
        <v>1</v>
      </c>
      <c r="AB3320" t="str">
        <f ca="1">+IFERROR(IF(Tabla2[[#This Row],[FECHA CESE/BAJA]]="","No Aplica",IF(AND(MONTH(Tabla2[[#This Row],[FECHA CESE/BAJA]])=MONTH(TODAY()-30),YEAR(Tabla2[[#This Row],[FECHA CESE/BAJA]])=YEAR(TODAY())),MONTH(TODAY()-30)&amp;"-"&amp;YEAR(TODAY()),"Borrar")),"No aplica")</f>
        <v>No Aplica</v>
      </c>
      <c r="AC3320" t="str">
        <f ca="1">+IFERROR(IF(Tabla2[[#This Row],[FECHA INICIO DE LABORES EN OBRA]]="","No Aplica",IF(AND(MONTH(Tabla2[[#This Row],[FECHA INICIO DE LABORES EN OBRA]])=MONTH(TODAY()-30),YEAR(Tabla2[[#This Row],[FECHA INICIO DE LABORES EN OBRA]])=YEAR(TODAY())),MONTH(TODAY()-30)&amp;"-"&amp;YEAR(TODAY()),"No Aplica")),"No Aplica")</f>
        <v>No Aplica</v>
      </c>
    </row>
    <row r="3321" spans="1:29" x14ac:dyDescent="0.25">
      <c r="A3321" s="2">
        <v>20543770966</v>
      </c>
      <c r="B3321" s="3" t="s">
        <v>12638</v>
      </c>
      <c r="C3321" s="3" t="s">
        <v>12639</v>
      </c>
      <c r="D3321" s="3" t="s">
        <v>12640</v>
      </c>
      <c r="E3321" s="3" t="s">
        <v>12641</v>
      </c>
      <c r="F3321" s="36">
        <v>33293</v>
      </c>
      <c r="G3321" s="3">
        <v>1</v>
      </c>
      <c r="H3321" s="3" t="s">
        <v>1475</v>
      </c>
      <c r="I3321" s="3" t="s">
        <v>12642</v>
      </c>
      <c r="J3321" s="3" t="s">
        <v>12643</v>
      </c>
      <c r="K3321" s="3" t="s">
        <v>1481</v>
      </c>
      <c r="L3321" s="8" t="s">
        <v>9813</v>
      </c>
      <c r="M3321" s="5"/>
      <c r="N3321" s="13" t="s">
        <v>1043</v>
      </c>
      <c r="O3321" s="5">
        <v>45145</v>
      </c>
      <c r="P3321" s="8">
        <v>1</v>
      </c>
      <c r="Q3321" s="9">
        <v>1</v>
      </c>
      <c r="R3321" s="9" t="str">
        <f>IFERROR(VLOOKUP(Tabla2[[#This Row],[CONTRATISTA PRNCIPAL]],Hoja1!$L$5:$M$9,2,FALSE),"CJV")</f>
        <v>CJV</v>
      </c>
      <c r="S3321" s="9" t="str">
        <f>IF(Tabla2[[#This Row],[EMPRESA]]=Tabla2[[#This Row],[CONTRATISTA PRNCIPAL]],"Principal","Secundaria")</f>
        <v>Secundaria</v>
      </c>
      <c r="T3321" s="10">
        <f>IFERROR(1/COUNTIF(Tabla2[CONTRATISTA PRNCIPAL],Tabla2[[#This Row],[CONTRATISTA PRNCIPAL]]),0)</f>
        <v>0.125</v>
      </c>
      <c r="U3321" s="33">
        <f ca="1">IF(((TODAY()-Tabla2[[#This Row],[FECHA NACIMIENTO]])/365)&lt;18,"Corregir", IF(((TODAY()-Tabla2[[#This Row],[FECHA NACIMIENTO]])/365)&gt;80, "Corregir",ROUNDDOWN(((TODAY()-Tabla2[[#This Row],[FECHA NACIMIENTO]])/365),0)))</f>
        <v>32</v>
      </c>
      <c r="V332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321" s="34" t="str">
        <f ca="1">+IF(Tabla2[[#This Row],[Edad]]="Corregir","Corregir","Ok")</f>
        <v>Ok</v>
      </c>
      <c r="X3321" s="10" t="str">
        <f>+IFERROR(VLOOKUP(Tabla2[[#This Row],[DISTRITO SEGÚN DNI]],Hoja1!$A$2:$B$55,2,FALSE),"No")</f>
        <v>No</v>
      </c>
      <c r="Y3321" s="10" t="str">
        <f>IF(OR(LOWER(Tabla2[[#This Row],[GENERO]])="masculino", LOWER(Tabla2[[#This Row],[GENERO]])="femenino"),"OK","Corregir")</f>
        <v>OK</v>
      </c>
      <c r="Z3321" s="10" t="str">
        <f>+IF(Tabla2[[#This Row],[Nro. DNI / CE]]="","Corregir",IF(LEN(Tabla2[[#This Row],[Nro. DNI / CE]])&gt;=8,"OK","Corregir"))</f>
        <v>OK</v>
      </c>
      <c r="AA3321" s="10">
        <f>COUNTIF(Tabla2[APELLIDOS Y NOMBRES],Tabla2[[#This Row],[APELLIDOS Y NOMBRES]])</f>
        <v>1</v>
      </c>
      <c r="AB3321" t="str">
        <f ca="1">+IFERROR(IF(Tabla2[[#This Row],[FECHA CESE/BAJA]]="","No Aplica",IF(AND(MONTH(Tabla2[[#This Row],[FECHA CESE/BAJA]])=MONTH(TODAY()-30),YEAR(Tabla2[[#This Row],[FECHA CESE/BAJA]])=YEAR(TODAY())),MONTH(TODAY()-30)&amp;"-"&amp;YEAR(TODAY()),"Borrar")),"No aplica")</f>
        <v>No Aplica</v>
      </c>
      <c r="AC3321" t="str">
        <f ca="1">+IFERROR(IF(Tabla2[[#This Row],[FECHA INICIO DE LABORES EN OBRA]]="","No Aplica",IF(AND(MONTH(Tabla2[[#This Row],[FECHA INICIO DE LABORES EN OBRA]])=MONTH(TODAY()-30),YEAR(Tabla2[[#This Row],[FECHA INICIO DE LABORES EN OBRA]])=YEAR(TODAY())),MONTH(TODAY()-30)&amp;"-"&amp;YEAR(TODAY()),"No Aplica")),"No Aplica")</f>
        <v>8-2023</v>
      </c>
    </row>
    <row r="3322" spans="1:29" x14ac:dyDescent="0.25">
      <c r="A3322" s="2">
        <v>20543770966</v>
      </c>
      <c r="B3322" s="3" t="s">
        <v>12638</v>
      </c>
      <c r="C3322" s="3" t="s">
        <v>12639</v>
      </c>
      <c r="D3322" s="3" t="s">
        <v>12644</v>
      </c>
      <c r="E3322" s="3" t="s">
        <v>12645</v>
      </c>
      <c r="F3322" s="36">
        <v>33700</v>
      </c>
      <c r="G3322" s="3">
        <v>1</v>
      </c>
      <c r="H3322" s="3" t="s">
        <v>1485</v>
      </c>
      <c r="I3322" s="3" t="s">
        <v>12642</v>
      </c>
      <c r="J3322" s="3" t="s">
        <v>12646</v>
      </c>
      <c r="K3322" s="3" t="s">
        <v>1492</v>
      </c>
      <c r="L3322" s="8" t="s">
        <v>9813</v>
      </c>
      <c r="M3322" s="5"/>
      <c r="N3322" s="13" t="s">
        <v>1043</v>
      </c>
      <c r="O3322" s="5">
        <v>45145</v>
      </c>
      <c r="P3322" s="8">
        <v>1</v>
      </c>
      <c r="Q3322" s="9">
        <v>1</v>
      </c>
      <c r="R3322" s="9" t="str">
        <f>IFERROR(VLOOKUP(Tabla2[[#This Row],[CONTRATISTA PRNCIPAL]],Hoja1!$L$5:$M$9,2,FALSE),"CJV")</f>
        <v>CJV</v>
      </c>
      <c r="S3322" s="9" t="str">
        <f>IF(Tabla2[[#This Row],[EMPRESA]]=Tabla2[[#This Row],[CONTRATISTA PRNCIPAL]],"Principal","Secundaria")</f>
        <v>Secundaria</v>
      </c>
      <c r="T3322" s="10">
        <f>IFERROR(1/COUNTIF(Tabla2[CONTRATISTA PRNCIPAL],Tabla2[[#This Row],[CONTRATISTA PRNCIPAL]]),0)</f>
        <v>0.125</v>
      </c>
      <c r="U3322" s="33">
        <f ca="1">IF(((TODAY()-Tabla2[[#This Row],[FECHA NACIMIENTO]])/365)&lt;18,"Corregir", IF(((TODAY()-Tabla2[[#This Row],[FECHA NACIMIENTO]])/365)&gt;80, "Corregir",ROUNDDOWN(((TODAY()-Tabla2[[#This Row],[FECHA NACIMIENTO]])/365),0)))</f>
        <v>31</v>
      </c>
      <c r="V332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322" s="34" t="str">
        <f ca="1">+IF(Tabla2[[#This Row],[Edad]]="Corregir","Corregir","Ok")</f>
        <v>Ok</v>
      </c>
      <c r="X3322" s="10" t="str">
        <f>+IFERROR(VLOOKUP(Tabla2[[#This Row],[DISTRITO SEGÚN DNI]],Hoja1!$A$2:$B$55,2,FALSE),"No")</f>
        <v>No</v>
      </c>
      <c r="Y3322" s="10" t="str">
        <f>IF(OR(LOWER(Tabla2[[#This Row],[GENERO]])="masculino", LOWER(Tabla2[[#This Row],[GENERO]])="femenino"),"OK","Corregir")</f>
        <v>OK</v>
      </c>
      <c r="Z3322" s="10" t="str">
        <f>+IF(Tabla2[[#This Row],[Nro. DNI / CE]]="","Corregir",IF(LEN(Tabla2[[#This Row],[Nro. DNI / CE]])&gt;=8,"OK","Corregir"))</f>
        <v>OK</v>
      </c>
      <c r="AA3322" s="10">
        <f>COUNTIF(Tabla2[APELLIDOS Y NOMBRES],Tabla2[[#This Row],[APELLIDOS Y NOMBRES]])</f>
        <v>1</v>
      </c>
      <c r="AB3322" t="str">
        <f ca="1">+IFERROR(IF(Tabla2[[#This Row],[FECHA CESE/BAJA]]="","No Aplica",IF(AND(MONTH(Tabla2[[#This Row],[FECHA CESE/BAJA]])=MONTH(TODAY()-30),YEAR(Tabla2[[#This Row],[FECHA CESE/BAJA]])=YEAR(TODAY())),MONTH(TODAY()-30)&amp;"-"&amp;YEAR(TODAY()),"Borrar")),"No aplica")</f>
        <v>No Aplica</v>
      </c>
      <c r="AC3322" t="str">
        <f ca="1">+IFERROR(IF(Tabla2[[#This Row],[FECHA INICIO DE LABORES EN OBRA]]="","No Aplica",IF(AND(MONTH(Tabla2[[#This Row],[FECHA INICIO DE LABORES EN OBRA]])=MONTH(TODAY()-30),YEAR(Tabla2[[#This Row],[FECHA INICIO DE LABORES EN OBRA]])=YEAR(TODAY())),MONTH(TODAY()-30)&amp;"-"&amp;YEAR(TODAY()),"No Aplica")),"No Aplica")</f>
        <v>8-2023</v>
      </c>
    </row>
    <row r="3323" spans="1:29" x14ac:dyDescent="0.25">
      <c r="A3323" s="2">
        <v>20543770966</v>
      </c>
      <c r="B3323" s="3" t="s">
        <v>12638</v>
      </c>
      <c r="C3323" s="3" t="s">
        <v>12639</v>
      </c>
      <c r="D3323" s="3" t="s">
        <v>12647</v>
      </c>
      <c r="E3323" s="3" t="s">
        <v>12648</v>
      </c>
      <c r="F3323" s="36">
        <v>36050</v>
      </c>
      <c r="G3323" s="3">
        <v>1</v>
      </c>
      <c r="H3323" s="3" t="s">
        <v>12649</v>
      </c>
      <c r="I3323" s="3" t="s">
        <v>12642</v>
      </c>
      <c r="J3323" s="3" t="s">
        <v>12650</v>
      </c>
      <c r="K3323" s="3" t="s">
        <v>12651</v>
      </c>
      <c r="L3323" s="8" t="s">
        <v>9813</v>
      </c>
      <c r="M3323" s="5"/>
      <c r="N3323" s="13" t="s">
        <v>1043</v>
      </c>
      <c r="O3323" s="5">
        <v>45145</v>
      </c>
      <c r="P3323" s="8">
        <v>1</v>
      </c>
      <c r="Q3323" s="9">
        <v>1</v>
      </c>
      <c r="R3323" s="9" t="str">
        <f>IFERROR(VLOOKUP(Tabla2[[#This Row],[CONTRATISTA PRNCIPAL]],Hoja1!$L$5:$M$9,2,FALSE),"CJV")</f>
        <v>CJV</v>
      </c>
      <c r="S3323" s="9" t="str">
        <f>IF(Tabla2[[#This Row],[EMPRESA]]=Tabla2[[#This Row],[CONTRATISTA PRNCIPAL]],"Principal","Secundaria")</f>
        <v>Secundaria</v>
      </c>
      <c r="T3323" s="10">
        <f>IFERROR(1/COUNTIF(Tabla2[CONTRATISTA PRNCIPAL],Tabla2[[#This Row],[CONTRATISTA PRNCIPAL]]),0)</f>
        <v>0.125</v>
      </c>
      <c r="U3323" s="33">
        <f ca="1">IF(((TODAY()-Tabla2[[#This Row],[FECHA NACIMIENTO]])/365)&lt;18,"Corregir", IF(((TODAY()-Tabla2[[#This Row],[FECHA NACIMIENTO]])/365)&gt;80, "Corregir",ROUNDDOWN(((TODAY()-Tabla2[[#This Row],[FECHA NACIMIENTO]])/365),0)))</f>
        <v>25</v>
      </c>
      <c r="V332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323" s="34" t="str">
        <f ca="1">+IF(Tabla2[[#This Row],[Edad]]="Corregir","Corregir","Ok")</f>
        <v>Ok</v>
      </c>
      <c r="X3323" s="10" t="str">
        <f>+IFERROR(VLOOKUP(Tabla2[[#This Row],[DISTRITO SEGÚN DNI]],Hoja1!$A$2:$B$55,2,FALSE),"No")</f>
        <v>No</v>
      </c>
      <c r="Y3323" s="10" t="str">
        <f>IF(OR(LOWER(Tabla2[[#This Row],[GENERO]])="masculino", LOWER(Tabla2[[#This Row],[GENERO]])="femenino"),"OK","Corregir")</f>
        <v>OK</v>
      </c>
      <c r="Z3323" s="10" t="str">
        <f>+IF(Tabla2[[#This Row],[Nro. DNI / CE]]="","Corregir",IF(LEN(Tabla2[[#This Row],[Nro. DNI / CE]])&gt;=8,"OK","Corregir"))</f>
        <v>OK</v>
      </c>
      <c r="AA3323" s="10">
        <f>COUNTIF(Tabla2[APELLIDOS Y NOMBRES],Tabla2[[#This Row],[APELLIDOS Y NOMBRES]])</f>
        <v>1</v>
      </c>
      <c r="AB3323" t="str">
        <f ca="1">+IFERROR(IF(Tabla2[[#This Row],[FECHA CESE/BAJA]]="","No Aplica",IF(AND(MONTH(Tabla2[[#This Row],[FECHA CESE/BAJA]])=MONTH(TODAY()-30),YEAR(Tabla2[[#This Row],[FECHA CESE/BAJA]])=YEAR(TODAY())),MONTH(TODAY()-30)&amp;"-"&amp;YEAR(TODAY()),"Borrar")),"No aplica")</f>
        <v>No Aplica</v>
      </c>
      <c r="AC3323" t="str">
        <f ca="1">+IFERROR(IF(Tabla2[[#This Row],[FECHA INICIO DE LABORES EN OBRA]]="","No Aplica",IF(AND(MONTH(Tabla2[[#This Row],[FECHA INICIO DE LABORES EN OBRA]])=MONTH(TODAY()-30),YEAR(Tabla2[[#This Row],[FECHA INICIO DE LABORES EN OBRA]])=YEAR(TODAY())),MONTH(TODAY()-30)&amp;"-"&amp;YEAR(TODAY()),"No Aplica")),"No Aplica")</f>
        <v>8-2023</v>
      </c>
    </row>
    <row r="3324" spans="1:29" x14ac:dyDescent="0.25">
      <c r="A3324" s="2">
        <v>20543770966</v>
      </c>
      <c r="B3324" s="3" t="s">
        <v>12638</v>
      </c>
      <c r="C3324" s="3" t="s">
        <v>12639</v>
      </c>
      <c r="D3324" s="3" t="s">
        <v>12652</v>
      </c>
      <c r="E3324" s="3" t="s">
        <v>12653</v>
      </c>
      <c r="F3324" s="36">
        <v>34373</v>
      </c>
      <c r="G3324" s="3">
        <v>1</v>
      </c>
      <c r="H3324" s="3" t="s">
        <v>1485</v>
      </c>
      <c r="I3324" s="3" t="s">
        <v>12642</v>
      </c>
      <c r="J3324" s="3" t="s">
        <v>12654</v>
      </c>
      <c r="K3324" s="3" t="s">
        <v>3073</v>
      </c>
      <c r="L3324" s="8" t="s">
        <v>9813</v>
      </c>
      <c r="M3324" s="5"/>
      <c r="N3324" s="13" t="s">
        <v>1043</v>
      </c>
      <c r="O3324" s="5">
        <v>45145</v>
      </c>
      <c r="P3324" s="8">
        <v>1</v>
      </c>
      <c r="Q3324" s="9">
        <v>1</v>
      </c>
      <c r="R3324" s="9" t="str">
        <f>IFERROR(VLOOKUP(Tabla2[[#This Row],[CONTRATISTA PRNCIPAL]],Hoja1!$L$5:$M$9,2,FALSE),"CJV")</f>
        <v>CJV</v>
      </c>
      <c r="S3324" s="9" t="str">
        <f>IF(Tabla2[[#This Row],[EMPRESA]]=Tabla2[[#This Row],[CONTRATISTA PRNCIPAL]],"Principal","Secundaria")</f>
        <v>Secundaria</v>
      </c>
      <c r="T3324" s="10">
        <f>IFERROR(1/COUNTIF(Tabla2[CONTRATISTA PRNCIPAL],Tabla2[[#This Row],[CONTRATISTA PRNCIPAL]]),0)</f>
        <v>0.125</v>
      </c>
      <c r="U3324" s="33">
        <f ca="1">IF(((TODAY()-Tabla2[[#This Row],[FECHA NACIMIENTO]])/365)&lt;18,"Corregir", IF(((TODAY()-Tabla2[[#This Row],[FECHA NACIMIENTO]])/365)&gt;80, "Corregir",ROUNDDOWN(((TODAY()-Tabla2[[#This Row],[FECHA NACIMIENTO]])/365),0)))</f>
        <v>29</v>
      </c>
      <c r="V332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324" s="34" t="str">
        <f ca="1">+IF(Tabla2[[#This Row],[Edad]]="Corregir","Corregir","Ok")</f>
        <v>Ok</v>
      </c>
      <c r="X3324" s="10" t="str">
        <f>+IFERROR(VLOOKUP(Tabla2[[#This Row],[DISTRITO SEGÚN DNI]],Hoja1!$A$2:$B$55,2,FALSE),"No")</f>
        <v>No</v>
      </c>
      <c r="Y3324" s="10" t="str">
        <f>IF(OR(LOWER(Tabla2[[#This Row],[GENERO]])="masculino", LOWER(Tabla2[[#This Row],[GENERO]])="femenino"),"OK","Corregir")</f>
        <v>OK</v>
      </c>
      <c r="Z3324" s="10" t="str">
        <f>+IF(Tabla2[[#This Row],[Nro. DNI / CE]]="","Corregir",IF(LEN(Tabla2[[#This Row],[Nro. DNI / CE]])&gt;=8,"OK","Corregir"))</f>
        <v>OK</v>
      </c>
      <c r="AA3324" s="10">
        <f>COUNTIF(Tabla2[APELLIDOS Y NOMBRES],Tabla2[[#This Row],[APELLIDOS Y NOMBRES]])</f>
        <v>1</v>
      </c>
      <c r="AB3324" t="str">
        <f ca="1">+IFERROR(IF(Tabla2[[#This Row],[FECHA CESE/BAJA]]="","No Aplica",IF(AND(MONTH(Tabla2[[#This Row],[FECHA CESE/BAJA]])=MONTH(TODAY()-30),YEAR(Tabla2[[#This Row],[FECHA CESE/BAJA]])=YEAR(TODAY())),MONTH(TODAY()-30)&amp;"-"&amp;YEAR(TODAY()),"Borrar")),"No aplica")</f>
        <v>No Aplica</v>
      </c>
      <c r="AC3324" t="str">
        <f ca="1">+IFERROR(IF(Tabla2[[#This Row],[FECHA INICIO DE LABORES EN OBRA]]="","No Aplica",IF(AND(MONTH(Tabla2[[#This Row],[FECHA INICIO DE LABORES EN OBRA]])=MONTH(TODAY()-30),YEAR(Tabla2[[#This Row],[FECHA INICIO DE LABORES EN OBRA]])=YEAR(TODAY())),MONTH(TODAY()-30)&amp;"-"&amp;YEAR(TODAY()),"No Aplica")),"No Aplica")</f>
        <v>8-2023</v>
      </c>
    </row>
    <row r="3325" spans="1:29" x14ac:dyDescent="0.25">
      <c r="A3325" s="2">
        <v>20543770966</v>
      </c>
      <c r="B3325" s="3" t="s">
        <v>12638</v>
      </c>
      <c r="C3325" s="3" t="s">
        <v>12639</v>
      </c>
      <c r="D3325" s="3" t="s">
        <v>12655</v>
      </c>
      <c r="E3325" s="3" t="s">
        <v>12656</v>
      </c>
      <c r="F3325" s="36">
        <v>27099</v>
      </c>
      <c r="G3325" s="3">
        <v>3</v>
      </c>
      <c r="H3325" s="3" t="s">
        <v>1485</v>
      </c>
      <c r="I3325" s="3" t="s">
        <v>12642</v>
      </c>
      <c r="J3325" s="3" t="s">
        <v>12657</v>
      </c>
      <c r="K3325" s="3" t="s">
        <v>1492</v>
      </c>
      <c r="L3325" s="8" t="s">
        <v>9813</v>
      </c>
      <c r="M3325" s="5"/>
      <c r="N3325" s="13" t="s">
        <v>1043</v>
      </c>
      <c r="O3325" s="5">
        <v>45145</v>
      </c>
      <c r="P3325" s="8">
        <v>1</v>
      </c>
      <c r="Q3325" s="9">
        <v>1</v>
      </c>
      <c r="R3325" s="9" t="str">
        <f>IFERROR(VLOOKUP(Tabla2[[#This Row],[CONTRATISTA PRNCIPAL]],Hoja1!$L$5:$M$9,2,FALSE),"CJV")</f>
        <v>CJV</v>
      </c>
      <c r="S3325" s="9" t="str">
        <f>IF(Tabla2[[#This Row],[EMPRESA]]=Tabla2[[#This Row],[CONTRATISTA PRNCIPAL]],"Principal","Secundaria")</f>
        <v>Secundaria</v>
      </c>
      <c r="T3325" s="10">
        <f>IFERROR(1/COUNTIF(Tabla2[CONTRATISTA PRNCIPAL],Tabla2[[#This Row],[CONTRATISTA PRNCIPAL]]),0)</f>
        <v>0.125</v>
      </c>
      <c r="U3325" s="33">
        <f ca="1">IF(((TODAY()-Tabla2[[#This Row],[FECHA NACIMIENTO]])/365)&lt;18,"Corregir", IF(((TODAY()-Tabla2[[#This Row],[FECHA NACIMIENTO]])/365)&gt;80, "Corregir",ROUNDDOWN(((TODAY()-Tabla2[[#This Row],[FECHA NACIMIENTO]])/365),0)))</f>
        <v>49</v>
      </c>
      <c r="V332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325" s="34" t="str">
        <f ca="1">+IF(Tabla2[[#This Row],[Edad]]="Corregir","Corregir","Ok")</f>
        <v>Ok</v>
      </c>
      <c r="X3325" s="10" t="str">
        <f>+IFERROR(VLOOKUP(Tabla2[[#This Row],[DISTRITO SEGÚN DNI]],Hoja1!$A$2:$B$55,2,FALSE),"No")</f>
        <v>No</v>
      </c>
      <c r="Y3325" s="10" t="str">
        <f>IF(OR(LOWER(Tabla2[[#This Row],[GENERO]])="masculino", LOWER(Tabla2[[#This Row],[GENERO]])="femenino"),"OK","Corregir")</f>
        <v>OK</v>
      </c>
      <c r="Z3325" s="10" t="str">
        <f>+IF(Tabla2[[#This Row],[Nro. DNI / CE]]="","Corregir",IF(LEN(Tabla2[[#This Row],[Nro. DNI / CE]])&gt;=8,"OK","Corregir"))</f>
        <v>OK</v>
      </c>
      <c r="AA3325" s="10">
        <f>COUNTIF(Tabla2[APELLIDOS Y NOMBRES],Tabla2[[#This Row],[APELLIDOS Y NOMBRES]])</f>
        <v>1</v>
      </c>
      <c r="AB3325" t="str">
        <f ca="1">+IFERROR(IF(Tabla2[[#This Row],[FECHA CESE/BAJA]]="","No Aplica",IF(AND(MONTH(Tabla2[[#This Row],[FECHA CESE/BAJA]])=MONTH(TODAY()-30),YEAR(Tabla2[[#This Row],[FECHA CESE/BAJA]])=YEAR(TODAY())),MONTH(TODAY()-30)&amp;"-"&amp;YEAR(TODAY()),"Borrar")),"No aplica")</f>
        <v>No Aplica</v>
      </c>
      <c r="AC3325" t="str">
        <f ca="1">+IFERROR(IF(Tabla2[[#This Row],[FECHA INICIO DE LABORES EN OBRA]]="","No Aplica",IF(AND(MONTH(Tabla2[[#This Row],[FECHA INICIO DE LABORES EN OBRA]])=MONTH(TODAY()-30),YEAR(Tabla2[[#This Row],[FECHA INICIO DE LABORES EN OBRA]])=YEAR(TODAY())),MONTH(TODAY()-30)&amp;"-"&amp;YEAR(TODAY()),"No Aplica")),"No Aplica")</f>
        <v>8-2023</v>
      </c>
    </row>
    <row r="3326" spans="1:29" x14ac:dyDescent="0.25">
      <c r="A3326" s="2">
        <v>20543770966</v>
      </c>
      <c r="B3326" s="3" t="s">
        <v>12638</v>
      </c>
      <c r="C3326" s="3" t="s">
        <v>12639</v>
      </c>
      <c r="D3326" s="3" t="s">
        <v>12658</v>
      </c>
      <c r="E3326" s="3" t="s">
        <v>12659</v>
      </c>
      <c r="F3326" s="36">
        <v>32506</v>
      </c>
      <c r="G3326" s="3">
        <v>1</v>
      </c>
      <c r="H3326" s="3" t="s">
        <v>12649</v>
      </c>
      <c r="I3326" s="3" t="s">
        <v>12642</v>
      </c>
      <c r="J3326" s="3" t="s">
        <v>12660</v>
      </c>
      <c r="K3326" s="3" t="s">
        <v>1492</v>
      </c>
      <c r="L3326" s="8" t="s">
        <v>9813</v>
      </c>
      <c r="M3326" s="5"/>
      <c r="N3326" s="13" t="s">
        <v>1043</v>
      </c>
      <c r="O3326" s="5">
        <v>45145</v>
      </c>
      <c r="P3326" s="8">
        <v>1</v>
      </c>
      <c r="Q3326" s="9">
        <v>1</v>
      </c>
      <c r="R3326" s="9" t="str">
        <f>IFERROR(VLOOKUP(Tabla2[[#This Row],[CONTRATISTA PRNCIPAL]],Hoja1!$L$5:$M$9,2,FALSE),"CJV")</f>
        <v>CJV</v>
      </c>
      <c r="S3326" s="9" t="str">
        <f>IF(Tabla2[[#This Row],[EMPRESA]]=Tabla2[[#This Row],[CONTRATISTA PRNCIPAL]],"Principal","Secundaria")</f>
        <v>Secundaria</v>
      </c>
      <c r="T3326" s="10">
        <f>IFERROR(1/COUNTIF(Tabla2[CONTRATISTA PRNCIPAL],Tabla2[[#This Row],[CONTRATISTA PRNCIPAL]]),0)</f>
        <v>0.125</v>
      </c>
      <c r="U3326" s="33">
        <f ca="1">IF(((TODAY()-Tabla2[[#This Row],[FECHA NACIMIENTO]])/365)&lt;18,"Corregir", IF(((TODAY()-Tabla2[[#This Row],[FECHA NACIMIENTO]])/365)&gt;80, "Corregir",ROUNDDOWN(((TODAY()-Tabla2[[#This Row],[FECHA NACIMIENTO]])/365),0)))</f>
        <v>34</v>
      </c>
      <c r="V332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326" s="34" t="str">
        <f ca="1">+IF(Tabla2[[#This Row],[Edad]]="Corregir","Corregir","Ok")</f>
        <v>Ok</v>
      </c>
      <c r="X3326" s="10" t="str">
        <f>+IFERROR(VLOOKUP(Tabla2[[#This Row],[DISTRITO SEGÚN DNI]],Hoja1!$A$2:$B$55,2,FALSE),"No")</f>
        <v>No</v>
      </c>
      <c r="Y3326" s="10" t="str">
        <f>IF(OR(LOWER(Tabla2[[#This Row],[GENERO]])="masculino", LOWER(Tabla2[[#This Row],[GENERO]])="femenino"),"OK","Corregir")</f>
        <v>OK</v>
      </c>
      <c r="Z3326" s="10" t="str">
        <f>+IF(Tabla2[[#This Row],[Nro. DNI / CE]]="","Corregir",IF(LEN(Tabla2[[#This Row],[Nro. DNI / CE]])&gt;=8,"OK","Corregir"))</f>
        <v>OK</v>
      </c>
      <c r="AA3326" s="10">
        <f>COUNTIF(Tabla2[APELLIDOS Y NOMBRES],Tabla2[[#This Row],[APELLIDOS Y NOMBRES]])</f>
        <v>1</v>
      </c>
      <c r="AB3326" t="str">
        <f ca="1">+IFERROR(IF(Tabla2[[#This Row],[FECHA CESE/BAJA]]="","No Aplica",IF(AND(MONTH(Tabla2[[#This Row],[FECHA CESE/BAJA]])=MONTH(TODAY()-30),YEAR(Tabla2[[#This Row],[FECHA CESE/BAJA]])=YEAR(TODAY())),MONTH(TODAY()-30)&amp;"-"&amp;YEAR(TODAY()),"Borrar")),"No aplica")</f>
        <v>No Aplica</v>
      </c>
      <c r="AC3326" t="str">
        <f ca="1">+IFERROR(IF(Tabla2[[#This Row],[FECHA INICIO DE LABORES EN OBRA]]="","No Aplica",IF(AND(MONTH(Tabla2[[#This Row],[FECHA INICIO DE LABORES EN OBRA]])=MONTH(TODAY()-30),YEAR(Tabla2[[#This Row],[FECHA INICIO DE LABORES EN OBRA]])=YEAR(TODAY())),MONTH(TODAY()-30)&amp;"-"&amp;YEAR(TODAY()),"No Aplica")),"No Aplica")</f>
        <v>8-2023</v>
      </c>
    </row>
    <row r="3327" spans="1:29" x14ac:dyDescent="0.25">
      <c r="A3327" s="2">
        <v>20543770966</v>
      </c>
      <c r="B3327" s="3" t="s">
        <v>12638</v>
      </c>
      <c r="C3327" s="3" t="s">
        <v>12639</v>
      </c>
      <c r="D3327" s="3" t="s">
        <v>12661</v>
      </c>
      <c r="E3327" s="3" t="s">
        <v>12662</v>
      </c>
      <c r="F3327" s="36">
        <v>32167</v>
      </c>
      <c r="G3327" s="3">
        <v>3</v>
      </c>
      <c r="H3327" s="3" t="s">
        <v>1485</v>
      </c>
      <c r="I3327" s="3" t="s">
        <v>12642</v>
      </c>
      <c r="J3327" s="3" t="s">
        <v>12663</v>
      </c>
      <c r="K3327" s="3" t="s">
        <v>1481</v>
      </c>
      <c r="L3327" s="8" t="s">
        <v>9813</v>
      </c>
      <c r="M3327" s="5"/>
      <c r="N3327" s="13" t="s">
        <v>1043</v>
      </c>
      <c r="O3327" s="5">
        <v>45145</v>
      </c>
      <c r="P3327" s="8">
        <v>1</v>
      </c>
      <c r="Q3327" s="9">
        <v>1</v>
      </c>
      <c r="R3327" s="9" t="str">
        <f>IFERROR(VLOOKUP(Tabla2[[#This Row],[CONTRATISTA PRNCIPAL]],Hoja1!$L$5:$M$9,2,FALSE),"CJV")</f>
        <v>CJV</v>
      </c>
      <c r="S3327" s="9" t="str">
        <f>IF(Tabla2[[#This Row],[EMPRESA]]=Tabla2[[#This Row],[CONTRATISTA PRNCIPAL]],"Principal","Secundaria")</f>
        <v>Secundaria</v>
      </c>
      <c r="T3327" s="10">
        <f>IFERROR(1/COUNTIF(Tabla2[CONTRATISTA PRNCIPAL],Tabla2[[#This Row],[CONTRATISTA PRNCIPAL]]),0)</f>
        <v>0.125</v>
      </c>
      <c r="U3327" s="33">
        <f ca="1">IF(((TODAY()-Tabla2[[#This Row],[FECHA NACIMIENTO]])/365)&lt;18,"Corregir", IF(((TODAY()-Tabla2[[#This Row],[FECHA NACIMIENTO]])/365)&gt;80, "Corregir",ROUNDDOWN(((TODAY()-Tabla2[[#This Row],[FECHA NACIMIENTO]])/365),0)))</f>
        <v>35</v>
      </c>
      <c r="V332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327" s="34" t="str">
        <f ca="1">+IF(Tabla2[[#This Row],[Edad]]="Corregir","Corregir","Ok")</f>
        <v>Ok</v>
      </c>
      <c r="X3327" s="10" t="str">
        <f>+IFERROR(VLOOKUP(Tabla2[[#This Row],[DISTRITO SEGÚN DNI]],Hoja1!$A$2:$B$55,2,FALSE),"No")</f>
        <v>No</v>
      </c>
      <c r="Y3327" s="10" t="str">
        <f>IF(OR(LOWER(Tabla2[[#This Row],[GENERO]])="masculino", LOWER(Tabla2[[#This Row],[GENERO]])="femenino"),"OK","Corregir")</f>
        <v>OK</v>
      </c>
      <c r="Z3327" s="10" t="str">
        <f>+IF(Tabla2[[#This Row],[Nro. DNI / CE]]="","Corregir",IF(LEN(Tabla2[[#This Row],[Nro. DNI / CE]])&gt;=8,"OK","Corregir"))</f>
        <v>OK</v>
      </c>
      <c r="AA3327" s="10">
        <f>COUNTIF(Tabla2[APELLIDOS Y NOMBRES],Tabla2[[#This Row],[APELLIDOS Y NOMBRES]])</f>
        <v>1</v>
      </c>
      <c r="AB3327" t="str">
        <f ca="1">+IFERROR(IF(Tabla2[[#This Row],[FECHA CESE/BAJA]]="","No Aplica",IF(AND(MONTH(Tabla2[[#This Row],[FECHA CESE/BAJA]])=MONTH(TODAY()-30),YEAR(Tabla2[[#This Row],[FECHA CESE/BAJA]])=YEAR(TODAY())),MONTH(TODAY()-30)&amp;"-"&amp;YEAR(TODAY()),"Borrar")),"No aplica")</f>
        <v>No Aplica</v>
      </c>
      <c r="AC3327" t="str">
        <f ca="1">+IFERROR(IF(Tabla2[[#This Row],[FECHA INICIO DE LABORES EN OBRA]]="","No Aplica",IF(AND(MONTH(Tabla2[[#This Row],[FECHA INICIO DE LABORES EN OBRA]])=MONTH(TODAY()-30),YEAR(Tabla2[[#This Row],[FECHA INICIO DE LABORES EN OBRA]])=YEAR(TODAY())),MONTH(TODAY()-30)&amp;"-"&amp;YEAR(TODAY()),"No Aplica")),"No Aplica")</f>
        <v>8-2023</v>
      </c>
    </row>
    <row r="3328" spans="1:29" x14ac:dyDescent="0.25">
      <c r="A3328" s="2">
        <v>20543770966</v>
      </c>
      <c r="B3328" s="3" t="s">
        <v>12638</v>
      </c>
      <c r="C3328" s="3" t="s">
        <v>12639</v>
      </c>
      <c r="D3328" s="3" t="s">
        <v>12664</v>
      </c>
      <c r="E3328" s="3" t="s">
        <v>12665</v>
      </c>
      <c r="F3328" s="36">
        <v>36568</v>
      </c>
      <c r="G3328" s="3">
        <v>1</v>
      </c>
      <c r="H3328" s="3" t="s">
        <v>2704</v>
      </c>
      <c r="I3328" s="3" t="s">
        <v>12642</v>
      </c>
      <c r="J3328" s="3" t="s">
        <v>12666</v>
      </c>
      <c r="K3328" s="3" t="s">
        <v>12667</v>
      </c>
      <c r="L3328" s="8" t="s">
        <v>9818</v>
      </c>
      <c r="M3328" s="5"/>
      <c r="N3328" s="13" t="s">
        <v>1043</v>
      </c>
      <c r="O3328" s="5">
        <v>45145</v>
      </c>
      <c r="P3328" s="8">
        <v>1</v>
      </c>
      <c r="Q3328" s="9">
        <v>1</v>
      </c>
      <c r="R3328" s="9" t="str">
        <f>IFERROR(VLOOKUP(Tabla2[[#This Row],[CONTRATISTA PRNCIPAL]],Hoja1!$L$5:$M$9,2,FALSE),"CJV")</f>
        <v>CJV</v>
      </c>
      <c r="S3328" s="9" t="str">
        <f>IF(Tabla2[[#This Row],[EMPRESA]]=Tabla2[[#This Row],[CONTRATISTA PRNCIPAL]],"Principal","Secundaria")</f>
        <v>Secundaria</v>
      </c>
      <c r="T3328" s="10">
        <f>IFERROR(1/COUNTIF(Tabla2[CONTRATISTA PRNCIPAL],Tabla2[[#This Row],[CONTRATISTA PRNCIPAL]]),0)</f>
        <v>0.125</v>
      </c>
      <c r="U3328" s="33">
        <f ca="1">IF(((TODAY()-Tabla2[[#This Row],[FECHA NACIMIENTO]])/365)&lt;18,"Corregir", IF(((TODAY()-Tabla2[[#This Row],[FECHA NACIMIENTO]])/365)&gt;80, "Corregir",ROUNDDOWN(((TODAY()-Tabla2[[#This Row],[FECHA NACIMIENTO]])/365),0)))</f>
        <v>23</v>
      </c>
      <c r="V332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3328" s="34" t="str">
        <f ca="1">+IF(Tabla2[[#This Row],[Edad]]="Corregir","Corregir","Ok")</f>
        <v>Ok</v>
      </c>
      <c r="X3328" s="10" t="str">
        <f>+IFERROR(VLOOKUP(Tabla2[[#This Row],[DISTRITO SEGÚN DNI]],Hoja1!$A$2:$B$55,2,FALSE),"No")</f>
        <v>CALLAO</v>
      </c>
      <c r="Y3328" s="10" t="str">
        <f>IF(OR(LOWER(Tabla2[[#This Row],[GENERO]])="masculino", LOWER(Tabla2[[#This Row],[GENERO]])="femenino"),"OK","Corregir")</f>
        <v>OK</v>
      </c>
      <c r="Z3328" s="10" t="str">
        <f>+IF(Tabla2[[#This Row],[Nro. DNI / CE]]="","Corregir",IF(LEN(Tabla2[[#This Row],[Nro. DNI / CE]])&gt;=8,"OK","Corregir"))</f>
        <v>OK</v>
      </c>
      <c r="AA3328" s="10">
        <f>COUNTIF(Tabla2[APELLIDOS Y NOMBRES],Tabla2[[#This Row],[APELLIDOS Y NOMBRES]])</f>
        <v>1</v>
      </c>
      <c r="AB3328" t="str">
        <f ca="1">+IFERROR(IF(Tabla2[[#This Row],[FECHA CESE/BAJA]]="","No Aplica",IF(AND(MONTH(Tabla2[[#This Row],[FECHA CESE/BAJA]])=MONTH(TODAY()-30),YEAR(Tabla2[[#This Row],[FECHA CESE/BAJA]])=YEAR(TODAY())),MONTH(TODAY()-30)&amp;"-"&amp;YEAR(TODAY()),"Borrar")),"No aplica")</f>
        <v>No Aplica</v>
      </c>
      <c r="AC3328" t="str">
        <f ca="1">+IFERROR(IF(Tabla2[[#This Row],[FECHA INICIO DE LABORES EN OBRA]]="","No Aplica",IF(AND(MONTH(Tabla2[[#This Row],[FECHA INICIO DE LABORES EN OBRA]])=MONTH(TODAY()-30),YEAR(Tabla2[[#This Row],[FECHA INICIO DE LABORES EN OBRA]])=YEAR(TODAY())),MONTH(TODAY()-30)&amp;"-"&amp;YEAR(TODAY()),"No Aplica")),"No Aplica")</f>
        <v>8-2023</v>
      </c>
    </row>
    <row r="3329" spans="1:29" x14ac:dyDescent="0.25">
      <c r="A3329" s="2" t="s">
        <v>6124</v>
      </c>
      <c r="B3329" s="3" t="s">
        <v>52</v>
      </c>
      <c r="C3329" s="3" t="s">
        <v>52</v>
      </c>
      <c r="D3329" s="3" t="s">
        <v>53</v>
      </c>
      <c r="E3329" s="3" t="s">
        <v>12668</v>
      </c>
      <c r="F3329" s="36">
        <v>33878</v>
      </c>
      <c r="G3329" s="3">
        <v>1</v>
      </c>
      <c r="H3329" s="3" t="s">
        <v>6125</v>
      </c>
      <c r="I3329" s="3" t="s">
        <v>2301</v>
      </c>
      <c r="J3329" s="3" t="s">
        <v>6126</v>
      </c>
      <c r="K3329" s="3" t="s">
        <v>34</v>
      </c>
      <c r="L3329" s="8" t="s">
        <v>9813</v>
      </c>
      <c r="M3329" s="5"/>
      <c r="N3329" s="13" t="s">
        <v>1043</v>
      </c>
      <c r="O3329" s="5">
        <v>44004</v>
      </c>
      <c r="P3329" s="8">
        <v>1</v>
      </c>
      <c r="Q3329" s="9">
        <v>1</v>
      </c>
      <c r="R3329" s="9" t="str">
        <f>IFERROR(VLOOKUP(Tabla2[[#This Row],[CONTRATISTA PRNCIPAL]],Hoja1!$L$5:$M$9,2,FALSE),"CJV")</f>
        <v>CJV</v>
      </c>
      <c r="S3329" s="9" t="str">
        <f>IF(Tabla2[[#This Row],[EMPRESA]]=Tabla2[[#This Row],[CONTRATISTA PRNCIPAL]],"Principal","Secundaria")</f>
        <v>Principal</v>
      </c>
      <c r="T3329" s="10">
        <f>IFERROR(1/COUNTIF(Tabla2[CONTRATISTA PRNCIPAL],Tabla2[[#This Row],[CONTRATISTA PRNCIPAL]]),0)</f>
        <v>3.125E-2</v>
      </c>
      <c r="U3329" s="33">
        <f ca="1">IF(((TODAY()-Tabla2[[#This Row],[FECHA NACIMIENTO]])/365)&lt;18,"Corregir", IF(((TODAY()-Tabla2[[#This Row],[FECHA NACIMIENTO]])/365)&gt;80, "Corregir",ROUNDDOWN(((TODAY()-Tabla2[[#This Row],[FECHA NACIMIENTO]])/365),0)))</f>
        <v>30</v>
      </c>
      <c r="V332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329" s="34" t="str">
        <f ca="1">+IF(Tabla2[[#This Row],[Edad]]="Corregir","Corregir","Ok")</f>
        <v>Ok</v>
      </c>
      <c r="X3329" s="10" t="str">
        <f>+IFERROR(VLOOKUP(Tabla2[[#This Row],[DISTRITO SEGÚN DNI]],Hoja1!$A$2:$B$55,2,FALSE),"No")</f>
        <v>CALLAO</v>
      </c>
      <c r="Y3329" s="10" t="str">
        <f>IF(OR(LOWER(Tabla2[[#This Row],[GENERO]])="masculino", LOWER(Tabla2[[#This Row],[GENERO]])="femenino"),"OK","Corregir")</f>
        <v>OK</v>
      </c>
      <c r="Z3329" s="10" t="str">
        <f>+IF(Tabla2[[#This Row],[Nro. DNI / CE]]="","Corregir",IF(LEN(Tabla2[[#This Row],[Nro. DNI / CE]])&gt;=8,"OK","Corregir"))</f>
        <v>OK</v>
      </c>
      <c r="AA3329" s="10">
        <f>COUNTIF(Tabla2[APELLIDOS Y NOMBRES],Tabla2[[#This Row],[APELLIDOS Y NOMBRES]])</f>
        <v>1</v>
      </c>
      <c r="AB3329" t="str">
        <f ca="1">+IFERROR(IF(Tabla2[[#This Row],[FECHA CESE/BAJA]]="","No Aplica",IF(AND(MONTH(Tabla2[[#This Row],[FECHA CESE/BAJA]])=MONTH(TODAY()-30),YEAR(Tabla2[[#This Row],[FECHA CESE/BAJA]])=YEAR(TODAY())),MONTH(TODAY()-30)&amp;"-"&amp;YEAR(TODAY()),"Borrar")),"No aplica")</f>
        <v>No Aplica</v>
      </c>
      <c r="AC3329" t="str">
        <f ca="1">+IFERROR(IF(Tabla2[[#This Row],[FECHA INICIO DE LABORES EN OBRA]]="","No Aplica",IF(AND(MONTH(Tabla2[[#This Row],[FECHA INICIO DE LABORES EN OBRA]])=MONTH(TODAY()-30),YEAR(Tabla2[[#This Row],[FECHA INICIO DE LABORES EN OBRA]])=YEAR(TODAY())),MONTH(TODAY()-30)&amp;"-"&amp;YEAR(TODAY()),"No Aplica")),"No Aplica")</f>
        <v>No Aplica</v>
      </c>
    </row>
    <row r="3330" spans="1:29" x14ac:dyDescent="0.25">
      <c r="A3330" s="2" t="s">
        <v>6124</v>
      </c>
      <c r="B3330" s="3" t="s">
        <v>52</v>
      </c>
      <c r="C3330" s="3" t="s">
        <v>52</v>
      </c>
      <c r="D3330" s="3" t="s">
        <v>6127</v>
      </c>
      <c r="E3330" s="3" t="s">
        <v>12669</v>
      </c>
      <c r="F3330" s="36">
        <v>28889</v>
      </c>
      <c r="G3330" s="3">
        <v>1</v>
      </c>
      <c r="H3330" s="3" t="s">
        <v>6128</v>
      </c>
      <c r="I3330" s="3" t="s">
        <v>2301</v>
      </c>
      <c r="J3330" s="3" t="s">
        <v>6129</v>
      </c>
      <c r="K3330" s="3" t="s">
        <v>1531</v>
      </c>
      <c r="L3330" s="8" t="s">
        <v>9813</v>
      </c>
      <c r="M3330" s="5"/>
      <c r="N3330" s="13" t="s">
        <v>1043</v>
      </c>
      <c r="O3330" s="5">
        <v>43997</v>
      </c>
      <c r="P3330" s="8">
        <v>1</v>
      </c>
      <c r="Q3330" s="9">
        <v>1</v>
      </c>
      <c r="R3330" s="9" t="str">
        <f>IFERROR(VLOOKUP(Tabla2[[#This Row],[CONTRATISTA PRNCIPAL]],Hoja1!$L$5:$M$9,2,FALSE),"CJV")</f>
        <v>CJV</v>
      </c>
      <c r="S3330" s="9" t="str">
        <f>IF(Tabla2[[#This Row],[EMPRESA]]=Tabla2[[#This Row],[CONTRATISTA PRNCIPAL]],"Principal","Secundaria")</f>
        <v>Principal</v>
      </c>
      <c r="T3330" s="10">
        <f>IFERROR(1/COUNTIF(Tabla2[CONTRATISTA PRNCIPAL],Tabla2[[#This Row],[CONTRATISTA PRNCIPAL]]),0)</f>
        <v>3.125E-2</v>
      </c>
      <c r="U3330" s="33">
        <f ca="1">IF(((TODAY()-Tabla2[[#This Row],[FECHA NACIMIENTO]])/365)&lt;18,"Corregir", IF(((TODAY()-Tabla2[[#This Row],[FECHA NACIMIENTO]])/365)&gt;80, "Corregir",ROUNDDOWN(((TODAY()-Tabla2[[#This Row],[FECHA NACIMIENTO]])/365),0)))</f>
        <v>44</v>
      </c>
      <c r="V333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330" s="34" t="str">
        <f ca="1">+IF(Tabla2[[#This Row],[Edad]]="Corregir","Corregir","Ok")</f>
        <v>Ok</v>
      </c>
      <c r="X3330" s="10" t="str">
        <f>+IFERROR(VLOOKUP(Tabla2[[#This Row],[DISTRITO SEGÚN DNI]],Hoja1!$A$2:$B$55,2,FALSE),"No")</f>
        <v>No</v>
      </c>
      <c r="Y3330" s="10" t="str">
        <f>IF(OR(LOWER(Tabla2[[#This Row],[GENERO]])="masculino", LOWER(Tabla2[[#This Row],[GENERO]])="femenino"),"OK","Corregir")</f>
        <v>OK</v>
      </c>
      <c r="Z3330" s="10" t="str">
        <f>+IF(Tabla2[[#This Row],[Nro. DNI / CE]]="","Corregir",IF(LEN(Tabla2[[#This Row],[Nro. DNI / CE]])&gt;=8,"OK","Corregir"))</f>
        <v>OK</v>
      </c>
      <c r="AA3330" s="10">
        <f>COUNTIF(Tabla2[APELLIDOS Y NOMBRES],Tabla2[[#This Row],[APELLIDOS Y NOMBRES]])</f>
        <v>1</v>
      </c>
      <c r="AB3330" t="str">
        <f ca="1">+IFERROR(IF(Tabla2[[#This Row],[FECHA CESE/BAJA]]="","No Aplica",IF(AND(MONTH(Tabla2[[#This Row],[FECHA CESE/BAJA]])=MONTH(TODAY()-30),YEAR(Tabla2[[#This Row],[FECHA CESE/BAJA]])=YEAR(TODAY())),MONTH(TODAY()-30)&amp;"-"&amp;YEAR(TODAY()),"Borrar")),"No aplica")</f>
        <v>No Aplica</v>
      </c>
      <c r="AC3330" t="str">
        <f ca="1">+IFERROR(IF(Tabla2[[#This Row],[FECHA INICIO DE LABORES EN OBRA]]="","No Aplica",IF(AND(MONTH(Tabla2[[#This Row],[FECHA INICIO DE LABORES EN OBRA]])=MONTH(TODAY()-30),YEAR(Tabla2[[#This Row],[FECHA INICIO DE LABORES EN OBRA]])=YEAR(TODAY())),MONTH(TODAY()-30)&amp;"-"&amp;YEAR(TODAY()),"No Aplica")),"No Aplica")</f>
        <v>No Aplica</v>
      </c>
    </row>
    <row r="3331" spans="1:29" x14ac:dyDescent="0.25">
      <c r="A3331" s="2" t="s">
        <v>6124</v>
      </c>
      <c r="B3331" s="3" t="s">
        <v>52</v>
      </c>
      <c r="C3331" s="3" t="s">
        <v>52</v>
      </c>
      <c r="D3331" s="3" t="s">
        <v>6130</v>
      </c>
      <c r="E3331" s="3" t="s">
        <v>6131</v>
      </c>
      <c r="F3331" s="36">
        <v>21370</v>
      </c>
      <c r="G3331" s="3">
        <v>1</v>
      </c>
      <c r="H3331" s="3" t="s">
        <v>6132</v>
      </c>
      <c r="I3331" s="3" t="s">
        <v>2301</v>
      </c>
      <c r="J3331" s="3" t="s">
        <v>6133</v>
      </c>
      <c r="K3331" s="3" t="s">
        <v>1095</v>
      </c>
      <c r="L3331" s="8" t="s">
        <v>9818</v>
      </c>
      <c r="M3331" s="5"/>
      <c r="N3331" s="13" t="s">
        <v>1456</v>
      </c>
      <c r="O3331" s="5">
        <v>44014</v>
      </c>
      <c r="P3331" s="8">
        <v>1</v>
      </c>
      <c r="Q3331" s="9">
        <v>1</v>
      </c>
      <c r="R3331" s="9" t="str">
        <f>IFERROR(VLOOKUP(Tabla2[[#This Row],[CONTRATISTA PRNCIPAL]],Hoja1!$L$5:$M$9,2,FALSE),"CJV")</f>
        <v>CJV</v>
      </c>
      <c r="S3331" s="9" t="str">
        <f>IF(Tabla2[[#This Row],[EMPRESA]]=Tabla2[[#This Row],[CONTRATISTA PRNCIPAL]],"Principal","Secundaria")</f>
        <v>Principal</v>
      </c>
      <c r="T3331" s="10">
        <f>IFERROR(1/COUNTIF(Tabla2[CONTRATISTA PRNCIPAL],Tabla2[[#This Row],[CONTRATISTA PRNCIPAL]]),0)</f>
        <v>3.125E-2</v>
      </c>
      <c r="U3331" s="33">
        <f ca="1">IF(((TODAY()-Tabla2[[#This Row],[FECHA NACIMIENTO]])/365)&lt;18,"Corregir", IF(((TODAY()-Tabla2[[#This Row],[FECHA NACIMIENTO]])/365)&gt;80, "Corregir",ROUNDDOWN(((TODAY()-Tabla2[[#This Row],[FECHA NACIMIENTO]])/365),0)))</f>
        <v>65</v>
      </c>
      <c r="V333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3331" s="34" t="str">
        <f ca="1">+IF(Tabla2[[#This Row],[Edad]]="Corregir","Corregir","Ok")</f>
        <v>Ok</v>
      </c>
      <c r="X3331" s="10" t="str">
        <f>+IFERROR(VLOOKUP(Tabla2[[#This Row],[DISTRITO SEGÚN DNI]],Hoja1!$A$2:$B$55,2,FALSE),"No")</f>
        <v>No</v>
      </c>
      <c r="Y3331" s="10" t="str">
        <f>IF(OR(LOWER(Tabla2[[#This Row],[GENERO]])="masculino", LOWER(Tabla2[[#This Row],[GENERO]])="femenino"),"OK","Corregir")</f>
        <v>OK</v>
      </c>
      <c r="Z3331" s="10" t="str">
        <f>+IF(Tabla2[[#This Row],[Nro. DNI / CE]]="","Corregir",IF(LEN(Tabla2[[#This Row],[Nro. DNI / CE]])&gt;=8,"OK","Corregir"))</f>
        <v>OK</v>
      </c>
      <c r="AA3331" s="10">
        <f>COUNTIF(Tabla2[APELLIDOS Y NOMBRES],Tabla2[[#This Row],[APELLIDOS Y NOMBRES]])</f>
        <v>1</v>
      </c>
      <c r="AB3331" t="str">
        <f ca="1">+IFERROR(IF(Tabla2[[#This Row],[FECHA CESE/BAJA]]="","No Aplica",IF(AND(MONTH(Tabla2[[#This Row],[FECHA CESE/BAJA]])=MONTH(TODAY()-30),YEAR(Tabla2[[#This Row],[FECHA CESE/BAJA]])=YEAR(TODAY())),MONTH(TODAY()-30)&amp;"-"&amp;YEAR(TODAY()),"Borrar")),"No aplica")</f>
        <v>No Aplica</v>
      </c>
      <c r="AC3331" t="str">
        <f ca="1">+IFERROR(IF(Tabla2[[#This Row],[FECHA INICIO DE LABORES EN OBRA]]="","No Aplica",IF(AND(MONTH(Tabla2[[#This Row],[FECHA INICIO DE LABORES EN OBRA]])=MONTH(TODAY()-30),YEAR(Tabla2[[#This Row],[FECHA INICIO DE LABORES EN OBRA]])=YEAR(TODAY())),MONTH(TODAY()-30)&amp;"-"&amp;YEAR(TODAY()),"No Aplica")),"No Aplica")</f>
        <v>No Aplica</v>
      </c>
    </row>
    <row r="3332" spans="1:29" x14ac:dyDescent="0.25">
      <c r="A3332" s="2" t="s">
        <v>6124</v>
      </c>
      <c r="B3332" s="3" t="s">
        <v>52</v>
      </c>
      <c r="C3332" s="3" t="s">
        <v>52</v>
      </c>
      <c r="D3332" s="3" t="s">
        <v>54</v>
      </c>
      <c r="E3332" s="3" t="s">
        <v>12670</v>
      </c>
      <c r="F3332" s="36">
        <v>24260</v>
      </c>
      <c r="G3332" s="3">
        <v>1</v>
      </c>
      <c r="H3332" s="3" t="s">
        <v>6125</v>
      </c>
      <c r="I3332" s="3" t="s">
        <v>2301</v>
      </c>
      <c r="J3332" s="3" t="s">
        <v>6134</v>
      </c>
      <c r="K3332" s="3" t="s">
        <v>34</v>
      </c>
      <c r="L3332" s="8" t="s">
        <v>9813</v>
      </c>
      <c r="M3332" s="5"/>
      <c r="N3332" s="13" t="s">
        <v>1043</v>
      </c>
      <c r="O3332" s="5">
        <v>44069</v>
      </c>
      <c r="P3332" s="8">
        <v>1</v>
      </c>
      <c r="Q3332" s="9">
        <v>1</v>
      </c>
      <c r="R3332" s="9" t="str">
        <f>IFERROR(VLOOKUP(Tabla2[[#This Row],[CONTRATISTA PRNCIPAL]],Hoja1!$L$5:$M$9,2,FALSE),"CJV")</f>
        <v>CJV</v>
      </c>
      <c r="S3332" s="9" t="str">
        <f>IF(Tabla2[[#This Row],[EMPRESA]]=Tabla2[[#This Row],[CONTRATISTA PRNCIPAL]],"Principal","Secundaria")</f>
        <v>Principal</v>
      </c>
      <c r="T3332" s="10">
        <f>IFERROR(1/COUNTIF(Tabla2[CONTRATISTA PRNCIPAL],Tabla2[[#This Row],[CONTRATISTA PRNCIPAL]]),0)</f>
        <v>3.125E-2</v>
      </c>
      <c r="U3332" s="33">
        <f ca="1">IF(((TODAY()-Tabla2[[#This Row],[FECHA NACIMIENTO]])/365)&lt;18,"Corregir", IF(((TODAY()-Tabla2[[#This Row],[FECHA NACIMIENTO]])/365)&gt;80, "Corregir",ROUNDDOWN(((TODAY()-Tabla2[[#This Row],[FECHA NACIMIENTO]])/365),0)))</f>
        <v>57</v>
      </c>
      <c r="V333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332" s="34" t="str">
        <f ca="1">+IF(Tabla2[[#This Row],[Edad]]="Corregir","Corregir","Ok")</f>
        <v>Ok</v>
      </c>
      <c r="X3332" s="10" t="str">
        <f>+IFERROR(VLOOKUP(Tabla2[[#This Row],[DISTRITO SEGÚN DNI]],Hoja1!$A$2:$B$55,2,FALSE),"No")</f>
        <v>CALLAO</v>
      </c>
      <c r="Y3332" s="10" t="str">
        <f>IF(OR(LOWER(Tabla2[[#This Row],[GENERO]])="masculino", LOWER(Tabla2[[#This Row],[GENERO]])="femenino"),"OK","Corregir")</f>
        <v>OK</v>
      </c>
      <c r="Z3332" s="10" t="str">
        <f>+IF(Tabla2[[#This Row],[Nro. DNI / CE]]="","Corregir",IF(LEN(Tabla2[[#This Row],[Nro. DNI / CE]])&gt;=8,"OK","Corregir"))</f>
        <v>OK</v>
      </c>
      <c r="AA3332" s="10">
        <f>COUNTIF(Tabla2[APELLIDOS Y NOMBRES],Tabla2[[#This Row],[APELLIDOS Y NOMBRES]])</f>
        <v>1</v>
      </c>
      <c r="AB3332" t="str">
        <f ca="1">+IFERROR(IF(Tabla2[[#This Row],[FECHA CESE/BAJA]]="","No Aplica",IF(AND(MONTH(Tabla2[[#This Row],[FECHA CESE/BAJA]])=MONTH(TODAY()-30),YEAR(Tabla2[[#This Row],[FECHA CESE/BAJA]])=YEAR(TODAY())),MONTH(TODAY()-30)&amp;"-"&amp;YEAR(TODAY()),"Borrar")),"No aplica")</f>
        <v>No Aplica</v>
      </c>
      <c r="AC3332" t="str">
        <f ca="1">+IFERROR(IF(Tabla2[[#This Row],[FECHA INICIO DE LABORES EN OBRA]]="","No Aplica",IF(AND(MONTH(Tabla2[[#This Row],[FECHA INICIO DE LABORES EN OBRA]])=MONTH(TODAY()-30),YEAR(Tabla2[[#This Row],[FECHA INICIO DE LABORES EN OBRA]])=YEAR(TODAY())),MONTH(TODAY()-30)&amp;"-"&amp;YEAR(TODAY()),"No Aplica")),"No Aplica")</f>
        <v>No Aplica</v>
      </c>
    </row>
    <row r="3333" spans="1:29" x14ac:dyDescent="0.25">
      <c r="A3333" s="2" t="s">
        <v>6124</v>
      </c>
      <c r="B3333" s="3" t="s">
        <v>52</v>
      </c>
      <c r="C3333" s="3" t="s">
        <v>52</v>
      </c>
      <c r="D3333" s="3" t="s">
        <v>6135</v>
      </c>
      <c r="E3333" s="3" t="s">
        <v>12671</v>
      </c>
      <c r="F3333" s="36">
        <v>26243</v>
      </c>
      <c r="G3333" s="3">
        <v>1</v>
      </c>
      <c r="H3333" s="3" t="s">
        <v>6125</v>
      </c>
      <c r="I3333" s="3" t="s">
        <v>2301</v>
      </c>
      <c r="J3333" s="3" t="s">
        <v>6136</v>
      </c>
      <c r="K3333" s="3" t="s">
        <v>6137</v>
      </c>
      <c r="L3333" s="8" t="s">
        <v>9813</v>
      </c>
      <c r="M3333" s="5"/>
      <c r="N3333" s="13" t="s">
        <v>1043</v>
      </c>
      <c r="O3333" s="5">
        <v>44069</v>
      </c>
      <c r="P3333" s="8">
        <v>1</v>
      </c>
      <c r="Q3333" s="9">
        <v>1</v>
      </c>
      <c r="R3333" s="9" t="str">
        <f>IFERROR(VLOOKUP(Tabla2[[#This Row],[CONTRATISTA PRNCIPAL]],Hoja1!$L$5:$M$9,2,FALSE),"CJV")</f>
        <v>CJV</v>
      </c>
      <c r="S3333" s="9" t="str">
        <f>IF(Tabla2[[#This Row],[EMPRESA]]=Tabla2[[#This Row],[CONTRATISTA PRNCIPAL]],"Principal","Secundaria")</f>
        <v>Principal</v>
      </c>
      <c r="T3333" s="10">
        <f>IFERROR(1/COUNTIF(Tabla2[CONTRATISTA PRNCIPAL],Tabla2[[#This Row],[CONTRATISTA PRNCIPAL]]),0)</f>
        <v>3.125E-2</v>
      </c>
      <c r="U3333" s="33">
        <f ca="1">IF(((TODAY()-Tabla2[[#This Row],[FECHA NACIMIENTO]])/365)&lt;18,"Corregir", IF(((TODAY()-Tabla2[[#This Row],[FECHA NACIMIENTO]])/365)&gt;80, "Corregir",ROUNDDOWN(((TODAY()-Tabla2[[#This Row],[FECHA NACIMIENTO]])/365),0)))</f>
        <v>51</v>
      </c>
      <c r="V333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333" s="34" t="str">
        <f ca="1">+IF(Tabla2[[#This Row],[Edad]]="Corregir","Corregir","Ok")</f>
        <v>Ok</v>
      </c>
      <c r="X3333" s="10" t="str">
        <f>+IFERROR(VLOOKUP(Tabla2[[#This Row],[DISTRITO SEGÚN DNI]],Hoja1!$A$2:$B$55,2,FALSE),"No")</f>
        <v>No</v>
      </c>
      <c r="Y3333" s="10" t="str">
        <f>IF(OR(LOWER(Tabla2[[#This Row],[GENERO]])="masculino", LOWER(Tabla2[[#This Row],[GENERO]])="femenino"),"OK","Corregir")</f>
        <v>OK</v>
      </c>
      <c r="Z3333" s="10" t="str">
        <f>+IF(Tabla2[[#This Row],[Nro. DNI / CE]]="","Corregir",IF(LEN(Tabla2[[#This Row],[Nro. DNI / CE]])&gt;=8,"OK","Corregir"))</f>
        <v>OK</v>
      </c>
      <c r="AA3333" s="10">
        <f>COUNTIF(Tabla2[APELLIDOS Y NOMBRES],Tabla2[[#This Row],[APELLIDOS Y NOMBRES]])</f>
        <v>1</v>
      </c>
      <c r="AB3333" t="str">
        <f ca="1">+IFERROR(IF(Tabla2[[#This Row],[FECHA CESE/BAJA]]="","No Aplica",IF(AND(MONTH(Tabla2[[#This Row],[FECHA CESE/BAJA]])=MONTH(TODAY()-30),YEAR(Tabla2[[#This Row],[FECHA CESE/BAJA]])=YEAR(TODAY())),MONTH(TODAY()-30)&amp;"-"&amp;YEAR(TODAY()),"Borrar")),"No aplica")</f>
        <v>No Aplica</v>
      </c>
      <c r="AC3333" t="str">
        <f ca="1">+IFERROR(IF(Tabla2[[#This Row],[FECHA INICIO DE LABORES EN OBRA]]="","No Aplica",IF(AND(MONTH(Tabla2[[#This Row],[FECHA INICIO DE LABORES EN OBRA]])=MONTH(TODAY()-30),YEAR(Tabla2[[#This Row],[FECHA INICIO DE LABORES EN OBRA]])=YEAR(TODAY())),MONTH(TODAY()-30)&amp;"-"&amp;YEAR(TODAY()),"No Aplica")),"No Aplica")</f>
        <v>No Aplica</v>
      </c>
    </row>
    <row r="3334" spans="1:29" x14ac:dyDescent="0.25">
      <c r="A3334" s="2" t="s">
        <v>6124</v>
      </c>
      <c r="B3334" s="3" t="s">
        <v>52</v>
      </c>
      <c r="C3334" s="3" t="s">
        <v>52</v>
      </c>
      <c r="D3334" s="3" t="s">
        <v>6138</v>
      </c>
      <c r="E3334" s="3" t="s">
        <v>12672</v>
      </c>
      <c r="F3334" s="36">
        <v>36561</v>
      </c>
      <c r="G3334" s="3">
        <v>1</v>
      </c>
      <c r="H3334" s="3" t="s">
        <v>6125</v>
      </c>
      <c r="I3334" s="3" t="s">
        <v>2301</v>
      </c>
      <c r="J3334" s="3" t="s">
        <v>6139</v>
      </c>
      <c r="K3334" s="3" t="s">
        <v>6140</v>
      </c>
      <c r="L3334" s="8" t="s">
        <v>9813</v>
      </c>
      <c r="M3334" s="5"/>
      <c r="N3334" s="13" t="s">
        <v>1043</v>
      </c>
      <c r="O3334" s="5">
        <v>44142</v>
      </c>
      <c r="P3334" s="8">
        <v>1</v>
      </c>
      <c r="Q3334" s="9">
        <v>1</v>
      </c>
      <c r="R3334" s="9" t="str">
        <f>IFERROR(VLOOKUP(Tabla2[[#This Row],[CONTRATISTA PRNCIPAL]],Hoja1!$L$5:$M$9,2,FALSE),"CJV")</f>
        <v>CJV</v>
      </c>
      <c r="S3334" s="9" t="str">
        <f>IF(Tabla2[[#This Row],[EMPRESA]]=Tabla2[[#This Row],[CONTRATISTA PRNCIPAL]],"Principal","Secundaria")</f>
        <v>Principal</v>
      </c>
      <c r="T3334" s="10">
        <f>IFERROR(1/COUNTIF(Tabla2[CONTRATISTA PRNCIPAL],Tabla2[[#This Row],[CONTRATISTA PRNCIPAL]]),0)</f>
        <v>3.125E-2</v>
      </c>
      <c r="U3334" s="33">
        <f ca="1">IF(((TODAY()-Tabla2[[#This Row],[FECHA NACIMIENTO]])/365)&lt;18,"Corregir", IF(((TODAY()-Tabla2[[#This Row],[FECHA NACIMIENTO]])/365)&gt;80, "Corregir",ROUNDDOWN(((TODAY()-Tabla2[[#This Row],[FECHA NACIMIENTO]])/365),0)))</f>
        <v>23</v>
      </c>
      <c r="V333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3334" s="34" t="str">
        <f ca="1">+IF(Tabla2[[#This Row],[Edad]]="Corregir","Corregir","Ok")</f>
        <v>Ok</v>
      </c>
      <c r="X3334" s="10" t="str">
        <f>+IFERROR(VLOOKUP(Tabla2[[#This Row],[DISTRITO SEGÚN DNI]],Hoja1!$A$2:$B$55,2,FALSE),"No")</f>
        <v>No</v>
      </c>
      <c r="Y3334" s="10" t="str">
        <f>IF(OR(LOWER(Tabla2[[#This Row],[GENERO]])="masculino", LOWER(Tabla2[[#This Row],[GENERO]])="femenino"),"OK","Corregir")</f>
        <v>OK</v>
      </c>
      <c r="Z3334" s="10" t="str">
        <f>+IF(Tabla2[[#This Row],[Nro. DNI / CE]]="","Corregir",IF(LEN(Tabla2[[#This Row],[Nro. DNI / CE]])&gt;=8,"OK","Corregir"))</f>
        <v>OK</v>
      </c>
      <c r="AA3334" s="10">
        <f>COUNTIF(Tabla2[APELLIDOS Y NOMBRES],Tabla2[[#This Row],[APELLIDOS Y NOMBRES]])</f>
        <v>1</v>
      </c>
      <c r="AB3334" t="str">
        <f ca="1">+IFERROR(IF(Tabla2[[#This Row],[FECHA CESE/BAJA]]="","No Aplica",IF(AND(MONTH(Tabla2[[#This Row],[FECHA CESE/BAJA]])=MONTH(TODAY()-30),YEAR(Tabla2[[#This Row],[FECHA CESE/BAJA]])=YEAR(TODAY())),MONTH(TODAY()-30)&amp;"-"&amp;YEAR(TODAY()),"Borrar")),"No aplica")</f>
        <v>No Aplica</v>
      </c>
      <c r="AC3334" t="str">
        <f ca="1">+IFERROR(IF(Tabla2[[#This Row],[FECHA INICIO DE LABORES EN OBRA]]="","No Aplica",IF(AND(MONTH(Tabla2[[#This Row],[FECHA INICIO DE LABORES EN OBRA]])=MONTH(TODAY()-30),YEAR(Tabla2[[#This Row],[FECHA INICIO DE LABORES EN OBRA]])=YEAR(TODAY())),MONTH(TODAY()-30)&amp;"-"&amp;YEAR(TODAY()),"No Aplica")),"No Aplica")</f>
        <v>No Aplica</v>
      </c>
    </row>
    <row r="3335" spans="1:29" x14ac:dyDescent="0.25">
      <c r="A3335" s="2" t="s">
        <v>6124</v>
      </c>
      <c r="B3335" s="3" t="s">
        <v>52</v>
      </c>
      <c r="C3335" s="3" t="s">
        <v>52</v>
      </c>
      <c r="D3335" s="3" t="s">
        <v>6141</v>
      </c>
      <c r="E3335" s="3" t="s">
        <v>12673</v>
      </c>
      <c r="F3335" s="36">
        <v>33093</v>
      </c>
      <c r="G3335" s="3">
        <v>1</v>
      </c>
      <c r="H3335" s="3" t="s">
        <v>6142</v>
      </c>
      <c r="I3335" s="3" t="s">
        <v>2301</v>
      </c>
      <c r="J3335" s="3" t="s">
        <v>6143</v>
      </c>
      <c r="K3335" s="3" t="s">
        <v>1210</v>
      </c>
      <c r="L3335" s="8" t="s">
        <v>9813</v>
      </c>
      <c r="M3335" s="5"/>
      <c r="N3335" s="13" t="s">
        <v>1043</v>
      </c>
      <c r="O3335" s="5">
        <v>44274</v>
      </c>
      <c r="P3335" s="8">
        <v>1</v>
      </c>
      <c r="Q3335" s="9">
        <v>1</v>
      </c>
      <c r="R3335" s="9" t="str">
        <f>IFERROR(VLOOKUP(Tabla2[[#This Row],[CONTRATISTA PRNCIPAL]],Hoja1!$L$5:$M$9,2,FALSE),"CJV")</f>
        <v>CJV</v>
      </c>
      <c r="S3335" s="9" t="str">
        <f>IF(Tabla2[[#This Row],[EMPRESA]]=Tabla2[[#This Row],[CONTRATISTA PRNCIPAL]],"Principal","Secundaria")</f>
        <v>Principal</v>
      </c>
      <c r="T3335" s="10">
        <f>IFERROR(1/COUNTIF(Tabla2[CONTRATISTA PRNCIPAL],Tabla2[[#This Row],[CONTRATISTA PRNCIPAL]]),0)</f>
        <v>3.125E-2</v>
      </c>
      <c r="U3335" s="33">
        <f ca="1">IF(((TODAY()-Tabla2[[#This Row],[FECHA NACIMIENTO]])/365)&lt;18,"Corregir", IF(((TODAY()-Tabla2[[#This Row],[FECHA NACIMIENTO]])/365)&gt;80, "Corregir",ROUNDDOWN(((TODAY()-Tabla2[[#This Row],[FECHA NACIMIENTO]])/365),0)))</f>
        <v>33</v>
      </c>
      <c r="V333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335" s="34" t="str">
        <f ca="1">+IF(Tabla2[[#This Row],[Edad]]="Corregir","Corregir","Ok")</f>
        <v>Ok</v>
      </c>
      <c r="X3335" s="10" t="str">
        <f>+IFERROR(VLOOKUP(Tabla2[[#This Row],[DISTRITO SEGÚN DNI]],Hoja1!$A$2:$B$55,2,FALSE),"No")</f>
        <v>No</v>
      </c>
      <c r="Y3335" s="10" t="str">
        <f>IF(OR(LOWER(Tabla2[[#This Row],[GENERO]])="masculino", LOWER(Tabla2[[#This Row],[GENERO]])="femenino"),"OK","Corregir")</f>
        <v>OK</v>
      </c>
      <c r="Z3335" s="10" t="str">
        <f>+IF(Tabla2[[#This Row],[Nro. DNI / CE]]="","Corregir",IF(LEN(Tabla2[[#This Row],[Nro. DNI / CE]])&gt;=8,"OK","Corregir"))</f>
        <v>OK</v>
      </c>
      <c r="AA3335" s="10">
        <f>COUNTIF(Tabla2[APELLIDOS Y NOMBRES],Tabla2[[#This Row],[APELLIDOS Y NOMBRES]])</f>
        <v>1</v>
      </c>
      <c r="AB3335" t="str">
        <f ca="1">+IFERROR(IF(Tabla2[[#This Row],[FECHA CESE/BAJA]]="","No Aplica",IF(AND(MONTH(Tabla2[[#This Row],[FECHA CESE/BAJA]])=MONTH(TODAY()-30),YEAR(Tabla2[[#This Row],[FECHA CESE/BAJA]])=YEAR(TODAY())),MONTH(TODAY()-30)&amp;"-"&amp;YEAR(TODAY()),"Borrar")),"No aplica")</f>
        <v>No Aplica</v>
      </c>
      <c r="AC3335" t="str">
        <f ca="1">+IFERROR(IF(Tabla2[[#This Row],[FECHA INICIO DE LABORES EN OBRA]]="","No Aplica",IF(AND(MONTH(Tabla2[[#This Row],[FECHA INICIO DE LABORES EN OBRA]])=MONTH(TODAY()-30),YEAR(Tabla2[[#This Row],[FECHA INICIO DE LABORES EN OBRA]])=YEAR(TODAY())),MONTH(TODAY()-30)&amp;"-"&amp;YEAR(TODAY()),"No Aplica")),"No Aplica")</f>
        <v>No Aplica</v>
      </c>
    </row>
    <row r="3336" spans="1:29" x14ac:dyDescent="0.25">
      <c r="A3336" s="2" t="s">
        <v>6124</v>
      </c>
      <c r="B3336" s="3" t="s">
        <v>52</v>
      </c>
      <c r="C3336" s="3" t="s">
        <v>52</v>
      </c>
      <c r="D3336" s="3" t="s">
        <v>56</v>
      </c>
      <c r="E3336" s="3" t="s">
        <v>12674</v>
      </c>
      <c r="F3336" s="36">
        <v>33626</v>
      </c>
      <c r="G3336" s="3">
        <v>1</v>
      </c>
      <c r="H3336" s="3" t="s">
        <v>6125</v>
      </c>
      <c r="I3336" s="3" t="s">
        <v>2301</v>
      </c>
      <c r="J3336" s="3" t="s">
        <v>6144</v>
      </c>
      <c r="K3336" s="3" t="s">
        <v>1510</v>
      </c>
      <c r="L3336" s="8" t="s">
        <v>9813</v>
      </c>
      <c r="M3336" s="5"/>
      <c r="N3336" s="13" t="s">
        <v>1043</v>
      </c>
      <c r="O3336" s="5">
        <v>44260</v>
      </c>
      <c r="P3336" s="8">
        <v>1</v>
      </c>
      <c r="Q3336" s="9">
        <v>1</v>
      </c>
      <c r="R3336" s="9" t="str">
        <f>IFERROR(VLOOKUP(Tabla2[[#This Row],[CONTRATISTA PRNCIPAL]],Hoja1!$L$5:$M$9,2,FALSE),"CJV")</f>
        <v>CJV</v>
      </c>
      <c r="S3336" s="9" t="str">
        <f>IF(Tabla2[[#This Row],[EMPRESA]]=Tabla2[[#This Row],[CONTRATISTA PRNCIPAL]],"Principal","Secundaria")</f>
        <v>Principal</v>
      </c>
      <c r="T3336" s="10">
        <f>IFERROR(1/COUNTIF(Tabla2[CONTRATISTA PRNCIPAL],Tabla2[[#This Row],[CONTRATISTA PRNCIPAL]]),0)</f>
        <v>3.125E-2</v>
      </c>
      <c r="U3336" s="33">
        <f ca="1">IF(((TODAY()-Tabla2[[#This Row],[FECHA NACIMIENTO]])/365)&lt;18,"Corregir", IF(((TODAY()-Tabla2[[#This Row],[FECHA NACIMIENTO]])/365)&gt;80, "Corregir",ROUNDDOWN(((TODAY()-Tabla2[[#This Row],[FECHA NACIMIENTO]])/365),0)))</f>
        <v>31</v>
      </c>
      <c r="V333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336" s="34" t="str">
        <f ca="1">+IF(Tabla2[[#This Row],[Edad]]="Corregir","Corregir","Ok")</f>
        <v>Ok</v>
      </c>
      <c r="X3336" s="10" t="str">
        <f>+IFERROR(VLOOKUP(Tabla2[[#This Row],[DISTRITO SEGÚN DNI]],Hoja1!$A$2:$B$55,2,FALSE),"No")</f>
        <v>CALLAO</v>
      </c>
      <c r="Y3336" s="10" t="str">
        <f>IF(OR(LOWER(Tabla2[[#This Row],[GENERO]])="masculino", LOWER(Tabla2[[#This Row],[GENERO]])="femenino"),"OK","Corregir")</f>
        <v>OK</v>
      </c>
      <c r="Z3336" s="10" t="str">
        <f>+IF(Tabla2[[#This Row],[Nro. DNI / CE]]="","Corregir",IF(LEN(Tabla2[[#This Row],[Nro. DNI / CE]])&gt;=8,"OK","Corregir"))</f>
        <v>OK</v>
      </c>
      <c r="AA3336" s="10">
        <f>COUNTIF(Tabla2[APELLIDOS Y NOMBRES],Tabla2[[#This Row],[APELLIDOS Y NOMBRES]])</f>
        <v>1</v>
      </c>
      <c r="AB3336" t="str">
        <f ca="1">+IFERROR(IF(Tabla2[[#This Row],[FECHA CESE/BAJA]]="","No Aplica",IF(AND(MONTH(Tabla2[[#This Row],[FECHA CESE/BAJA]])=MONTH(TODAY()-30),YEAR(Tabla2[[#This Row],[FECHA CESE/BAJA]])=YEAR(TODAY())),MONTH(TODAY()-30)&amp;"-"&amp;YEAR(TODAY()),"Borrar")),"No aplica")</f>
        <v>No Aplica</v>
      </c>
      <c r="AC3336" t="str">
        <f ca="1">+IFERROR(IF(Tabla2[[#This Row],[FECHA INICIO DE LABORES EN OBRA]]="","No Aplica",IF(AND(MONTH(Tabla2[[#This Row],[FECHA INICIO DE LABORES EN OBRA]])=MONTH(TODAY()-30),YEAR(Tabla2[[#This Row],[FECHA INICIO DE LABORES EN OBRA]])=YEAR(TODAY())),MONTH(TODAY()-30)&amp;"-"&amp;YEAR(TODAY()),"No Aplica")),"No Aplica")</f>
        <v>No Aplica</v>
      </c>
    </row>
    <row r="3337" spans="1:29" x14ac:dyDescent="0.25">
      <c r="A3337" s="2" t="s">
        <v>6124</v>
      </c>
      <c r="B3337" s="3" t="s">
        <v>52</v>
      </c>
      <c r="C3337" s="3" t="s">
        <v>52</v>
      </c>
      <c r="D3337" s="3" t="s">
        <v>6145</v>
      </c>
      <c r="E3337" s="3" t="s">
        <v>12675</v>
      </c>
      <c r="F3337" s="36">
        <v>35867</v>
      </c>
      <c r="G3337" s="3">
        <v>1</v>
      </c>
      <c r="H3337" s="3" t="s">
        <v>6125</v>
      </c>
      <c r="I3337" s="3" t="s">
        <v>2301</v>
      </c>
      <c r="J3337" s="3" t="s">
        <v>6146</v>
      </c>
      <c r="K3337" s="3" t="s">
        <v>6147</v>
      </c>
      <c r="L3337" s="8" t="s">
        <v>9813</v>
      </c>
      <c r="M3337" s="5"/>
      <c r="N3337" s="13" t="s">
        <v>1043</v>
      </c>
      <c r="O3337" s="5">
        <v>44260</v>
      </c>
      <c r="P3337" s="8">
        <v>1</v>
      </c>
      <c r="Q3337" s="9">
        <v>1</v>
      </c>
      <c r="R3337" s="9" t="str">
        <f>IFERROR(VLOOKUP(Tabla2[[#This Row],[CONTRATISTA PRNCIPAL]],Hoja1!$L$5:$M$9,2,FALSE),"CJV")</f>
        <v>CJV</v>
      </c>
      <c r="S3337" s="9" t="str">
        <f>IF(Tabla2[[#This Row],[EMPRESA]]=Tabla2[[#This Row],[CONTRATISTA PRNCIPAL]],"Principal","Secundaria")</f>
        <v>Principal</v>
      </c>
      <c r="T3337" s="10">
        <f>IFERROR(1/COUNTIF(Tabla2[CONTRATISTA PRNCIPAL],Tabla2[[#This Row],[CONTRATISTA PRNCIPAL]]),0)</f>
        <v>3.125E-2</v>
      </c>
      <c r="U3337" s="33">
        <f ca="1">IF(((TODAY()-Tabla2[[#This Row],[FECHA NACIMIENTO]])/365)&lt;18,"Corregir", IF(((TODAY()-Tabla2[[#This Row],[FECHA NACIMIENTO]])/365)&gt;80, "Corregir",ROUNDDOWN(((TODAY()-Tabla2[[#This Row],[FECHA NACIMIENTO]])/365),0)))</f>
        <v>25</v>
      </c>
      <c r="V333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337" s="34" t="str">
        <f ca="1">+IF(Tabla2[[#This Row],[Edad]]="Corregir","Corregir","Ok")</f>
        <v>Ok</v>
      </c>
      <c r="X3337" s="10" t="str">
        <f>+IFERROR(VLOOKUP(Tabla2[[#This Row],[DISTRITO SEGÚN DNI]],Hoja1!$A$2:$B$55,2,FALSE),"No")</f>
        <v>No</v>
      </c>
      <c r="Y3337" s="10" t="str">
        <f>IF(OR(LOWER(Tabla2[[#This Row],[GENERO]])="masculino", LOWER(Tabla2[[#This Row],[GENERO]])="femenino"),"OK","Corregir")</f>
        <v>OK</v>
      </c>
      <c r="Z3337" s="10" t="str">
        <f>+IF(Tabla2[[#This Row],[Nro. DNI / CE]]="","Corregir",IF(LEN(Tabla2[[#This Row],[Nro. DNI / CE]])&gt;=8,"OK","Corregir"))</f>
        <v>OK</v>
      </c>
      <c r="AA3337" s="10">
        <f>COUNTIF(Tabla2[APELLIDOS Y NOMBRES],Tabla2[[#This Row],[APELLIDOS Y NOMBRES]])</f>
        <v>1</v>
      </c>
      <c r="AB3337" t="str">
        <f ca="1">+IFERROR(IF(Tabla2[[#This Row],[FECHA CESE/BAJA]]="","No Aplica",IF(AND(MONTH(Tabla2[[#This Row],[FECHA CESE/BAJA]])=MONTH(TODAY()-30),YEAR(Tabla2[[#This Row],[FECHA CESE/BAJA]])=YEAR(TODAY())),MONTH(TODAY()-30)&amp;"-"&amp;YEAR(TODAY()),"Borrar")),"No aplica")</f>
        <v>No Aplica</v>
      </c>
      <c r="AC3337" t="str">
        <f ca="1">+IFERROR(IF(Tabla2[[#This Row],[FECHA INICIO DE LABORES EN OBRA]]="","No Aplica",IF(AND(MONTH(Tabla2[[#This Row],[FECHA INICIO DE LABORES EN OBRA]])=MONTH(TODAY()-30),YEAR(Tabla2[[#This Row],[FECHA INICIO DE LABORES EN OBRA]])=YEAR(TODAY())),MONTH(TODAY()-30)&amp;"-"&amp;YEAR(TODAY()),"No Aplica")),"No Aplica")</f>
        <v>No Aplica</v>
      </c>
    </row>
    <row r="3338" spans="1:29" x14ac:dyDescent="0.25">
      <c r="A3338" s="2" t="s">
        <v>6124</v>
      </c>
      <c r="B3338" s="3" t="s">
        <v>52</v>
      </c>
      <c r="C3338" s="3" t="s">
        <v>52</v>
      </c>
      <c r="D3338" s="3" t="s">
        <v>6148</v>
      </c>
      <c r="E3338" s="3" t="s">
        <v>12676</v>
      </c>
      <c r="F3338" s="36">
        <v>32650</v>
      </c>
      <c r="G3338" s="3">
        <v>1</v>
      </c>
      <c r="H3338" s="3" t="s">
        <v>6149</v>
      </c>
      <c r="I3338" s="3" t="s">
        <v>2301</v>
      </c>
      <c r="J3338" s="3" t="s">
        <v>6150</v>
      </c>
      <c r="K3338" s="3" t="s">
        <v>1139</v>
      </c>
      <c r="L3338" s="8" t="s">
        <v>9818</v>
      </c>
      <c r="M3338" s="5"/>
      <c r="N3338" s="13" t="s">
        <v>1043</v>
      </c>
      <c r="O3338" s="5">
        <v>44426</v>
      </c>
      <c r="P3338" s="8">
        <v>1</v>
      </c>
      <c r="Q3338" s="9">
        <v>1</v>
      </c>
      <c r="R3338" s="9" t="str">
        <f>IFERROR(VLOOKUP(Tabla2[[#This Row],[CONTRATISTA PRNCIPAL]],Hoja1!$L$5:$M$9,2,FALSE),"CJV")</f>
        <v>CJV</v>
      </c>
      <c r="S3338" s="9" t="str">
        <f>IF(Tabla2[[#This Row],[EMPRESA]]=Tabla2[[#This Row],[CONTRATISTA PRNCIPAL]],"Principal","Secundaria")</f>
        <v>Principal</v>
      </c>
      <c r="T3338" s="10">
        <f>IFERROR(1/COUNTIF(Tabla2[CONTRATISTA PRNCIPAL],Tabla2[[#This Row],[CONTRATISTA PRNCIPAL]]),0)</f>
        <v>3.125E-2</v>
      </c>
      <c r="U3338" s="33">
        <f ca="1">IF(((TODAY()-Tabla2[[#This Row],[FECHA NACIMIENTO]])/365)&lt;18,"Corregir", IF(((TODAY()-Tabla2[[#This Row],[FECHA NACIMIENTO]])/365)&gt;80, "Corregir",ROUNDDOWN(((TODAY()-Tabla2[[#This Row],[FECHA NACIMIENTO]])/365),0)))</f>
        <v>34</v>
      </c>
      <c r="V333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338" s="34" t="str">
        <f ca="1">+IF(Tabla2[[#This Row],[Edad]]="Corregir","Corregir","Ok")</f>
        <v>Ok</v>
      </c>
      <c r="X3338" s="10" t="str">
        <f>+IFERROR(VLOOKUP(Tabla2[[#This Row],[DISTRITO SEGÚN DNI]],Hoja1!$A$2:$B$55,2,FALSE),"No")</f>
        <v>No</v>
      </c>
      <c r="Y3338" s="10" t="str">
        <f>IF(OR(LOWER(Tabla2[[#This Row],[GENERO]])="masculino", LOWER(Tabla2[[#This Row],[GENERO]])="femenino"),"OK","Corregir")</f>
        <v>OK</v>
      </c>
      <c r="Z3338" s="10" t="str">
        <f>+IF(Tabla2[[#This Row],[Nro. DNI / CE]]="","Corregir",IF(LEN(Tabla2[[#This Row],[Nro. DNI / CE]])&gt;=8,"OK","Corregir"))</f>
        <v>OK</v>
      </c>
      <c r="AA3338" s="10">
        <f>COUNTIF(Tabla2[APELLIDOS Y NOMBRES],Tabla2[[#This Row],[APELLIDOS Y NOMBRES]])</f>
        <v>1</v>
      </c>
      <c r="AB3338" t="str">
        <f ca="1">+IFERROR(IF(Tabla2[[#This Row],[FECHA CESE/BAJA]]="","No Aplica",IF(AND(MONTH(Tabla2[[#This Row],[FECHA CESE/BAJA]])=MONTH(TODAY()-30),YEAR(Tabla2[[#This Row],[FECHA CESE/BAJA]])=YEAR(TODAY())),MONTH(TODAY()-30)&amp;"-"&amp;YEAR(TODAY()),"Borrar")),"No aplica")</f>
        <v>No Aplica</v>
      </c>
      <c r="AC3338" t="str">
        <f ca="1">+IFERROR(IF(Tabla2[[#This Row],[FECHA INICIO DE LABORES EN OBRA]]="","No Aplica",IF(AND(MONTH(Tabla2[[#This Row],[FECHA INICIO DE LABORES EN OBRA]])=MONTH(TODAY()-30),YEAR(Tabla2[[#This Row],[FECHA INICIO DE LABORES EN OBRA]])=YEAR(TODAY())),MONTH(TODAY()-30)&amp;"-"&amp;YEAR(TODAY()),"No Aplica")),"No Aplica")</f>
        <v>No Aplica</v>
      </c>
    </row>
    <row r="3339" spans="1:29" x14ac:dyDescent="0.25">
      <c r="A3339" s="2" t="s">
        <v>6124</v>
      </c>
      <c r="B3339" s="3" t="s">
        <v>52</v>
      </c>
      <c r="C3339" s="3" t="s">
        <v>52</v>
      </c>
      <c r="D3339" s="3" t="s">
        <v>6151</v>
      </c>
      <c r="E3339" s="3" t="s">
        <v>6152</v>
      </c>
      <c r="F3339" s="36">
        <v>31835</v>
      </c>
      <c r="G3339" s="3">
        <v>1</v>
      </c>
      <c r="H3339" s="3" t="s">
        <v>6142</v>
      </c>
      <c r="I3339" s="3" t="s">
        <v>2301</v>
      </c>
      <c r="J3339" s="3" t="s">
        <v>6153</v>
      </c>
      <c r="K3339" s="3" t="s">
        <v>3613</v>
      </c>
      <c r="L3339" s="8" t="s">
        <v>9813</v>
      </c>
      <c r="M3339" s="5"/>
      <c r="N3339" s="13" t="s">
        <v>1043</v>
      </c>
      <c r="O3339" s="5">
        <v>44494</v>
      </c>
      <c r="P3339" s="8">
        <v>1</v>
      </c>
      <c r="Q3339" s="9">
        <v>1</v>
      </c>
      <c r="R3339" s="9" t="str">
        <f>IFERROR(VLOOKUP(Tabla2[[#This Row],[CONTRATISTA PRNCIPAL]],Hoja1!$L$5:$M$9,2,FALSE),"CJV")</f>
        <v>CJV</v>
      </c>
      <c r="S3339" s="9" t="str">
        <f>IF(Tabla2[[#This Row],[EMPRESA]]=Tabla2[[#This Row],[CONTRATISTA PRNCIPAL]],"Principal","Secundaria")</f>
        <v>Principal</v>
      </c>
      <c r="T3339" s="10">
        <f>IFERROR(1/COUNTIF(Tabla2[CONTRATISTA PRNCIPAL],Tabla2[[#This Row],[CONTRATISTA PRNCIPAL]]),0)</f>
        <v>3.125E-2</v>
      </c>
      <c r="U3339" s="33">
        <f ca="1">IF(((TODAY()-Tabla2[[#This Row],[FECHA NACIMIENTO]])/365)&lt;18,"Corregir", IF(((TODAY()-Tabla2[[#This Row],[FECHA NACIMIENTO]])/365)&gt;80, "Corregir",ROUNDDOWN(((TODAY()-Tabla2[[#This Row],[FECHA NACIMIENTO]])/365),0)))</f>
        <v>36</v>
      </c>
      <c r="V333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339" s="34" t="str">
        <f ca="1">+IF(Tabla2[[#This Row],[Edad]]="Corregir","Corregir","Ok")</f>
        <v>Ok</v>
      </c>
      <c r="X3339" s="10" t="str">
        <f>+IFERROR(VLOOKUP(Tabla2[[#This Row],[DISTRITO SEGÚN DNI]],Hoja1!$A$2:$B$55,2,FALSE),"No")</f>
        <v>No</v>
      </c>
      <c r="Y3339" s="10" t="str">
        <f>IF(OR(LOWER(Tabla2[[#This Row],[GENERO]])="masculino", LOWER(Tabla2[[#This Row],[GENERO]])="femenino"),"OK","Corregir")</f>
        <v>OK</v>
      </c>
      <c r="Z3339" s="10" t="str">
        <f>+IF(Tabla2[[#This Row],[Nro. DNI / CE]]="","Corregir",IF(LEN(Tabla2[[#This Row],[Nro. DNI / CE]])&gt;=8,"OK","Corregir"))</f>
        <v>OK</v>
      </c>
      <c r="AA3339" s="10">
        <f>COUNTIF(Tabla2[APELLIDOS Y NOMBRES],Tabla2[[#This Row],[APELLIDOS Y NOMBRES]])</f>
        <v>1</v>
      </c>
      <c r="AB3339" t="str">
        <f ca="1">+IFERROR(IF(Tabla2[[#This Row],[FECHA CESE/BAJA]]="","No Aplica",IF(AND(MONTH(Tabla2[[#This Row],[FECHA CESE/BAJA]])=MONTH(TODAY()-30),YEAR(Tabla2[[#This Row],[FECHA CESE/BAJA]])=YEAR(TODAY())),MONTH(TODAY()-30)&amp;"-"&amp;YEAR(TODAY()),"Borrar")),"No aplica")</f>
        <v>No Aplica</v>
      </c>
      <c r="AC3339" t="str">
        <f ca="1">+IFERROR(IF(Tabla2[[#This Row],[FECHA INICIO DE LABORES EN OBRA]]="","No Aplica",IF(AND(MONTH(Tabla2[[#This Row],[FECHA INICIO DE LABORES EN OBRA]])=MONTH(TODAY()-30),YEAR(Tabla2[[#This Row],[FECHA INICIO DE LABORES EN OBRA]])=YEAR(TODAY())),MONTH(TODAY()-30)&amp;"-"&amp;YEAR(TODAY()),"No Aplica")),"No Aplica")</f>
        <v>No Aplica</v>
      </c>
    </row>
    <row r="3340" spans="1:29" x14ac:dyDescent="0.25">
      <c r="A3340" s="2" t="s">
        <v>6124</v>
      </c>
      <c r="B3340" s="3" t="s">
        <v>52</v>
      </c>
      <c r="C3340" s="3" t="s">
        <v>52</v>
      </c>
      <c r="D3340" s="3" t="s">
        <v>6154</v>
      </c>
      <c r="E3340" s="3" t="s">
        <v>6155</v>
      </c>
      <c r="F3340" s="36" t="s">
        <v>9381</v>
      </c>
      <c r="G3340" s="3">
        <v>1</v>
      </c>
      <c r="H3340" s="3" t="s">
        <v>6125</v>
      </c>
      <c r="I3340" s="3" t="s">
        <v>2301</v>
      </c>
      <c r="J3340" s="3" t="s">
        <v>6156</v>
      </c>
      <c r="K3340" s="3" t="s">
        <v>1219</v>
      </c>
      <c r="L3340" s="8" t="s">
        <v>9818</v>
      </c>
      <c r="M3340" s="5"/>
      <c r="N3340" s="13" t="s">
        <v>1043</v>
      </c>
      <c r="O3340" s="5">
        <v>44645</v>
      </c>
      <c r="P3340" s="8">
        <v>1</v>
      </c>
      <c r="Q3340" s="9">
        <v>1</v>
      </c>
      <c r="R3340" s="9" t="str">
        <f>IFERROR(VLOOKUP(Tabla2[[#This Row],[CONTRATISTA PRNCIPAL]],Hoja1!$L$5:$M$9,2,FALSE),"CJV")</f>
        <v>CJV</v>
      </c>
      <c r="S3340" s="9" t="str">
        <f>IF(Tabla2[[#This Row],[EMPRESA]]=Tabla2[[#This Row],[CONTRATISTA PRNCIPAL]],"Principal","Secundaria")</f>
        <v>Principal</v>
      </c>
      <c r="T3340" s="10">
        <f>IFERROR(1/COUNTIF(Tabla2[CONTRATISTA PRNCIPAL],Tabla2[[#This Row],[CONTRATISTA PRNCIPAL]]),0)</f>
        <v>3.125E-2</v>
      </c>
      <c r="U3340" s="33">
        <f ca="1">IF(((TODAY()-Tabla2[[#This Row],[FECHA NACIMIENTO]])/365)&lt;18,"Corregir", IF(((TODAY()-Tabla2[[#This Row],[FECHA NACIMIENTO]])/365)&gt;80, "Corregir",ROUNDDOWN(((TODAY()-Tabla2[[#This Row],[FECHA NACIMIENTO]])/365),0)))</f>
        <v>31</v>
      </c>
      <c r="V334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340" s="34" t="str">
        <f ca="1">+IF(Tabla2[[#This Row],[Edad]]="Corregir","Corregir","Ok")</f>
        <v>Ok</v>
      </c>
      <c r="X3340" s="10" t="str">
        <f>+IFERROR(VLOOKUP(Tabla2[[#This Row],[DISTRITO SEGÚN DNI]],Hoja1!$A$2:$B$55,2,FALSE),"No")</f>
        <v>No</v>
      </c>
      <c r="Y3340" s="10" t="str">
        <f>IF(OR(LOWER(Tabla2[[#This Row],[GENERO]])="masculino", LOWER(Tabla2[[#This Row],[GENERO]])="femenino"),"OK","Corregir")</f>
        <v>OK</v>
      </c>
      <c r="Z3340" s="10" t="str">
        <f>+IF(Tabla2[[#This Row],[Nro. DNI / CE]]="","Corregir",IF(LEN(Tabla2[[#This Row],[Nro. DNI / CE]])&gt;=8,"OK","Corregir"))</f>
        <v>OK</v>
      </c>
      <c r="AA3340" s="10">
        <f>COUNTIF(Tabla2[APELLIDOS Y NOMBRES],Tabla2[[#This Row],[APELLIDOS Y NOMBRES]])</f>
        <v>1</v>
      </c>
      <c r="AB3340" t="str">
        <f ca="1">+IFERROR(IF(Tabla2[[#This Row],[FECHA CESE/BAJA]]="","No Aplica",IF(AND(MONTH(Tabla2[[#This Row],[FECHA CESE/BAJA]])=MONTH(TODAY()-30),YEAR(Tabla2[[#This Row],[FECHA CESE/BAJA]])=YEAR(TODAY())),MONTH(TODAY()-30)&amp;"-"&amp;YEAR(TODAY()),"Borrar")),"No aplica")</f>
        <v>No Aplica</v>
      </c>
      <c r="AC3340" t="str">
        <f ca="1">+IFERROR(IF(Tabla2[[#This Row],[FECHA INICIO DE LABORES EN OBRA]]="","No Aplica",IF(AND(MONTH(Tabla2[[#This Row],[FECHA INICIO DE LABORES EN OBRA]])=MONTH(TODAY()-30),YEAR(Tabla2[[#This Row],[FECHA INICIO DE LABORES EN OBRA]])=YEAR(TODAY())),MONTH(TODAY()-30)&amp;"-"&amp;YEAR(TODAY()),"No Aplica")),"No Aplica")</f>
        <v>No Aplica</v>
      </c>
    </row>
    <row r="3341" spans="1:29" x14ac:dyDescent="0.25">
      <c r="A3341" s="2" t="s">
        <v>6124</v>
      </c>
      <c r="B3341" s="3" t="s">
        <v>52</v>
      </c>
      <c r="C3341" s="3" t="s">
        <v>52</v>
      </c>
      <c r="D3341" s="3" t="s">
        <v>6157</v>
      </c>
      <c r="E3341" s="3" t="s">
        <v>6158</v>
      </c>
      <c r="F3341" s="36">
        <v>34512</v>
      </c>
      <c r="G3341" s="3">
        <v>1</v>
      </c>
      <c r="H3341" s="3" t="s">
        <v>6125</v>
      </c>
      <c r="I3341" s="3" t="s">
        <v>2301</v>
      </c>
      <c r="J3341" s="3" t="s">
        <v>6159</v>
      </c>
      <c r="K3341" s="3" t="s">
        <v>34</v>
      </c>
      <c r="L3341" s="8" t="s">
        <v>9813</v>
      </c>
      <c r="M3341" s="5"/>
      <c r="N3341" s="13" t="s">
        <v>1043</v>
      </c>
      <c r="O3341" s="5">
        <v>44705</v>
      </c>
      <c r="P3341" s="8">
        <v>1</v>
      </c>
      <c r="Q3341" s="9">
        <v>1</v>
      </c>
      <c r="R3341" s="9" t="str">
        <f>IFERROR(VLOOKUP(Tabla2[[#This Row],[CONTRATISTA PRNCIPAL]],Hoja1!$L$5:$M$9,2,FALSE),"CJV")</f>
        <v>CJV</v>
      </c>
      <c r="S3341" s="9" t="str">
        <f>IF(Tabla2[[#This Row],[EMPRESA]]=Tabla2[[#This Row],[CONTRATISTA PRNCIPAL]],"Principal","Secundaria")</f>
        <v>Principal</v>
      </c>
      <c r="T3341" s="10">
        <f>IFERROR(1/COUNTIF(Tabla2[CONTRATISTA PRNCIPAL],Tabla2[[#This Row],[CONTRATISTA PRNCIPAL]]),0)</f>
        <v>3.125E-2</v>
      </c>
      <c r="U3341" s="33">
        <f ca="1">IF(((TODAY()-Tabla2[[#This Row],[FECHA NACIMIENTO]])/365)&lt;18,"Corregir", IF(((TODAY()-Tabla2[[#This Row],[FECHA NACIMIENTO]])/365)&gt;80, "Corregir",ROUNDDOWN(((TODAY()-Tabla2[[#This Row],[FECHA NACIMIENTO]])/365),0)))</f>
        <v>29</v>
      </c>
      <c r="V334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341" s="34" t="str">
        <f ca="1">+IF(Tabla2[[#This Row],[Edad]]="Corregir","Corregir","Ok")</f>
        <v>Ok</v>
      </c>
      <c r="X3341" s="10" t="str">
        <f>+IFERROR(VLOOKUP(Tabla2[[#This Row],[DISTRITO SEGÚN DNI]],Hoja1!$A$2:$B$55,2,FALSE),"No")</f>
        <v>CALLAO</v>
      </c>
      <c r="Y3341" s="10" t="str">
        <f>IF(OR(LOWER(Tabla2[[#This Row],[GENERO]])="masculino", LOWER(Tabla2[[#This Row],[GENERO]])="femenino"),"OK","Corregir")</f>
        <v>OK</v>
      </c>
      <c r="Z3341" s="10" t="str">
        <f>+IF(Tabla2[[#This Row],[Nro. DNI / CE]]="","Corregir",IF(LEN(Tabla2[[#This Row],[Nro. DNI / CE]])&gt;=8,"OK","Corregir"))</f>
        <v>OK</v>
      </c>
      <c r="AA3341" s="10">
        <f>COUNTIF(Tabla2[APELLIDOS Y NOMBRES],Tabla2[[#This Row],[APELLIDOS Y NOMBRES]])</f>
        <v>1</v>
      </c>
      <c r="AB3341" t="str">
        <f ca="1">+IFERROR(IF(Tabla2[[#This Row],[FECHA CESE/BAJA]]="","No Aplica",IF(AND(MONTH(Tabla2[[#This Row],[FECHA CESE/BAJA]])=MONTH(TODAY()-30),YEAR(Tabla2[[#This Row],[FECHA CESE/BAJA]])=YEAR(TODAY())),MONTH(TODAY()-30)&amp;"-"&amp;YEAR(TODAY()),"Borrar")),"No aplica")</f>
        <v>No Aplica</v>
      </c>
      <c r="AC3341" t="str">
        <f ca="1">+IFERROR(IF(Tabla2[[#This Row],[FECHA INICIO DE LABORES EN OBRA]]="","No Aplica",IF(AND(MONTH(Tabla2[[#This Row],[FECHA INICIO DE LABORES EN OBRA]])=MONTH(TODAY()-30),YEAR(Tabla2[[#This Row],[FECHA INICIO DE LABORES EN OBRA]])=YEAR(TODAY())),MONTH(TODAY()-30)&amp;"-"&amp;YEAR(TODAY()),"No Aplica")),"No Aplica")</f>
        <v>No Aplica</v>
      </c>
    </row>
    <row r="3342" spans="1:29" x14ac:dyDescent="0.25">
      <c r="A3342" s="2" t="s">
        <v>6124</v>
      </c>
      <c r="B3342" s="3" t="s">
        <v>52</v>
      </c>
      <c r="C3342" s="3" t="s">
        <v>52</v>
      </c>
      <c r="D3342" s="3">
        <v>10626690</v>
      </c>
      <c r="E3342" s="3" t="s">
        <v>12677</v>
      </c>
      <c r="F3342" s="36">
        <v>28001</v>
      </c>
      <c r="G3342" s="3">
        <v>1</v>
      </c>
      <c r="H3342" s="3" t="s">
        <v>6125</v>
      </c>
      <c r="I3342" s="3" t="s">
        <v>2301</v>
      </c>
      <c r="J3342" s="3" t="s">
        <v>6160</v>
      </c>
      <c r="K3342" s="3" t="s">
        <v>34</v>
      </c>
      <c r="L3342" s="8" t="s">
        <v>9813</v>
      </c>
      <c r="M3342" s="5"/>
      <c r="N3342" s="13" t="s">
        <v>1043</v>
      </c>
      <c r="O3342" s="5">
        <v>44834</v>
      </c>
      <c r="P3342" s="8">
        <v>1</v>
      </c>
      <c r="Q3342" s="9">
        <v>1</v>
      </c>
      <c r="R3342" s="9" t="str">
        <f>IFERROR(VLOOKUP(Tabla2[[#This Row],[CONTRATISTA PRNCIPAL]],Hoja1!$L$5:$M$9,2,FALSE),"CJV")</f>
        <v>CJV</v>
      </c>
      <c r="S3342" s="9" t="str">
        <f>IF(Tabla2[[#This Row],[EMPRESA]]=Tabla2[[#This Row],[CONTRATISTA PRNCIPAL]],"Principal","Secundaria")</f>
        <v>Principal</v>
      </c>
      <c r="T3342" s="10">
        <f>IFERROR(1/COUNTIF(Tabla2[CONTRATISTA PRNCIPAL],Tabla2[[#This Row],[CONTRATISTA PRNCIPAL]]),0)</f>
        <v>3.125E-2</v>
      </c>
      <c r="U3342" s="33">
        <f ca="1">IF(((TODAY()-Tabla2[[#This Row],[FECHA NACIMIENTO]])/365)&lt;18,"Corregir", IF(((TODAY()-Tabla2[[#This Row],[FECHA NACIMIENTO]])/365)&gt;80, "Corregir",ROUNDDOWN(((TODAY()-Tabla2[[#This Row],[FECHA NACIMIENTO]])/365),0)))</f>
        <v>47</v>
      </c>
      <c r="V334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342" s="34" t="str">
        <f ca="1">+IF(Tabla2[[#This Row],[Edad]]="Corregir","Corregir","Ok")</f>
        <v>Ok</v>
      </c>
      <c r="X3342" s="10" t="str">
        <f>+IFERROR(VLOOKUP(Tabla2[[#This Row],[DISTRITO SEGÚN DNI]],Hoja1!$A$2:$B$55,2,FALSE),"No")</f>
        <v>CALLAO</v>
      </c>
      <c r="Y3342" s="10" t="str">
        <f>IF(OR(LOWER(Tabla2[[#This Row],[GENERO]])="masculino", LOWER(Tabla2[[#This Row],[GENERO]])="femenino"),"OK","Corregir")</f>
        <v>OK</v>
      </c>
      <c r="Z3342" s="10" t="str">
        <f>+IF(Tabla2[[#This Row],[Nro. DNI / CE]]="","Corregir",IF(LEN(Tabla2[[#This Row],[Nro. DNI / CE]])&gt;=8,"OK","Corregir"))</f>
        <v>OK</v>
      </c>
      <c r="AA3342" s="10">
        <f>COUNTIF(Tabla2[APELLIDOS Y NOMBRES],Tabla2[[#This Row],[APELLIDOS Y NOMBRES]])</f>
        <v>1</v>
      </c>
      <c r="AB3342" t="str">
        <f ca="1">+IFERROR(IF(Tabla2[[#This Row],[FECHA CESE/BAJA]]="","No Aplica",IF(AND(MONTH(Tabla2[[#This Row],[FECHA CESE/BAJA]])=MONTH(TODAY()-30),YEAR(Tabla2[[#This Row],[FECHA CESE/BAJA]])=YEAR(TODAY())),MONTH(TODAY()-30)&amp;"-"&amp;YEAR(TODAY()),"Borrar")),"No aplica")</f>
        <v>No Aplica</v>
      </c>
      <c r="AC3342" t="str">
        <f ca="1">+IFERROR(IF(Tabla2[[#This Row],[FECHA INICIO DE LABORES EN OBRA]]="","No Aplica",IF(AND(MONTH(Tabla2[[#This Row],[FECHA INICIO DE LABORES EN OBRA]])=MONTH(TODAY()-30),YEAR(Tabla2[[#This Row],[FECHA INICIO DE LABORES EN OBRA]])=YEAR(TODAY())),MONTH(TODAY()-30)&amp;"-"&amp;YEAR(TODAY()),"No Aplica")),"No Aplica")</f>
        <v>No Aplica</v>
      </c>
    </row>
    <row r="3343" spans="1:29" x14ac:dyDescent="0.25">
      <c r="A3343" s="2" t="s">
        <v>6124</v>
      </c>
      <c r="B3343" s="3" t="s">
        <v>52</v>
      </c>
      <c r="C3343" s="3" t="s">
        <v>52</v>
      </c>
      <c r="D3343" s="3">
        <v>70164692</v>
      </c>
      <c r="E3343" s="3" t="s">
        <v>6161</v>
      </c>
      <c r="F3343" s="36">
        <v>34078</v>
      </c>
      <c r="G3343" s="3">
        <v>1</v>
      </c>
      <c r="H3343" s="3" t="s">
        <v>6125</v>
      </c>
      <c r="I3343" s="3" t="s">
        <v>2301</v>
      </c>
      <c r="J3343" s="3" t="s">
        <v>6162</v>
      </c>
      <c r="K3343" s="3" t="s">
        <v>6163</v>
      </c>
      <c r="L3343" s="8" t="s">
        <v>9813</v>
      </c>
      <c r="M3343" s="5"/>
      <c r="N3343" s="13" t="s">
        <v>1043</v>
      </c>
      <c r="O3343" s="5">
        <v>44875</v>
      </c>
      <c r="P3343" s="8">
        <v>1</v>
      </c>
      <c r="Q3343" s="9">
        <v>1</v>
      </c>
      <c r="R3343" s="9" t="str">
        <f>IFERROR(VLOOKUP(Tabla2[[#This Row],[CONTRATISTA PRNCIPAL]],Hoja1!$L$5:$M$9,2,FALSE),"CJV")</f>
        <v>CJV</v>
      </c>
      <c r="S3343" s="9" t="str">
        <f>IF(Tabla2[[#This Row],[EMPRESA]]=Tabla2[[#This Row],[CONTRATISTA PRNCIPAL]],"Principal","Secundaria")</f>
        <v>Principal</v>
      </c>
      <c r="T3343" s="10">
        <f>IFERROR(1/COUNTIF(Tabla2[CONTRATISTA PRNCIPAL],Tabla2[[#This Row],[CONTRATISTA PRNCIPAL]]),0)</f>
        <v>3.125E-2</v>
      </c>
      <c r="U3343" s="33">
        <f ca="1">IF(((TODAY()-Tabla2[[#This Row],[FECHA NACIMIENTO]])/365)&lt;18,"Corregir", IF(((TODAY()-Tabla2[[#This Row],[FECHA NACIMIENTO]])/365)&gt;80, "Corregir",ROUNDDOWN(((TODAY()-Tabla2[[#This Row],[FECHA NACIMIENTO]])/365),0)))</f>
        <v>30</v>
      </c>
      <c r="V334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343" s="34" t="str">
        <f ca="1">+IF(Tabla2[[#This Row],[Edad]]="Corregir","Corregir","Ok")</f>
        <v>Ok</v>
      </c>
      <c r="X3343" s="10" t="str">
        <f>+IFERROR(VLOOKUP(Tabla2[[#This Row],[DISTRITO SEGÚN DNI]],Hoja1!$A$2:$B$55,2,FALSE),"No")</f>
        <v>No</v>
      </c>
      <c r="Y3343" s="10" t="str">
        <f>IF(OR(LOWER(Tabla2[[#This Row],[GENERO]])="masculino", LOWER(Tabla2[[#This Row],[GENERO]])="femenino"),"OK","Corregir")</f>
        <v>OK</v>
      </c>
      <c r="Z3343" s="10" t="str">
        <f>+IF(Tabla2[[#This Row],[Nro. DNI / CE]]="","Corregir",IF(LEN(Tabla2[[#This Row],[Nro. DNI / CE]])&gt;=8,"OK","Corregir"))</f>
        <v>OK</v>
      </c>
      <c r="AA3343" s="10">
        <f>COUNTIF(Tabla2[APELLIDOS Y NOMBRES],Tabla2[[#This Row],[APELLIDOS Y NOMBRES]])</f>
        <v>1</v>
      </c>
      <c r="AB3343" t="str">
        <f ca="1">+IFERROR(IF(Tabla2[[#This Row],[FECHA CESE/BAJA]]="","No Aplica",IF(AND(MONTH(Tabla2[[#This Row],[FECHA CESE/BAJA]])=MONTH(TODAY()-30),YEAR(Tabla2[[#This Row],[FECHA CESE/BAJA]])=YEAR(TODAY())),MONTH(TODAY()-30)&amp;"-"&amp;YEAR(TODAY()),"Borrar")),"No aplica")</f>
        <v>No Aplica</v>
      </c>
      <c r="AC3343" t="str">
        <f ca="1">+IFERROR(IF(Tabla2[[#This Row],[FECHA INICIO DE LABORES EN OBRA]]="","No Aplica",IF(AND(MONTH(Tabla2[[#This Row],[FECHA INICIO DE LABORES EN OBRA]])=MONTH(TODAY()-30),YEAR(Tabla2[[#This Row],[FECHA INICIO DE LABORES EN OBRA]])=YEAR(TODAY())),MONTH(TODAY()-30)&amp;"-"&amp;YEAR(TODAY()),"No Aplica")),"No Aplica")</f>
        <v>No Aplica</v>
      </c>
    </row>
    <row r="3344" spans="1:29" x14ac:dyDescent="0.25">
      <c r="A3344" s="2" t="s">
        <v>6124</v>
      </c>
      <c r="B3344" s="3" t="s">
        <v>52</v>
      </c>
      <c r="C3344" s="3" t="s">
        <v>52</v>
      </c>
      <c r="D3344" s="3">
        <v>76776433</v>
      </c>
      <c r="E3344" s="3" t="s">
        <v>6164</v>
      </c>
      <c r="F3344" s="36">
        <v>34649</v>
      </c>
      <c r="G3344" s="3">
        <v>1</v>
      </c>
      <c r="H3344" s="3" t="s">
        <v>6125</v>
      </c>
      <c r="I3344" s="3" t="s">
        <v>2301</v>
      </c>
      <c r="J3344" s="3" t="s">
        <v>6165</v>
      </c>
      <c r="K3344" s="3" t="s">
        <v>3613</v>
      </c>
      <c r="L3344" s="8" t="s">
        <v>9813</v>
      </c>
      <c r="M3344" s="5"/>
      <c r="N3344" s="13" t="s">
        <v>1043</v>
      </c>
      <c r="O3344" s="5">
        <v>44872</v>
      </c>
      <c r="P3344" s="8">
        <v>1</v>
      </c>
      <c r="Q3344" s="9">
        <v>1</v>
      </c>
      <c r="R3344" s="9" t="str">
        <f>IFERROR(VLOOKUP(Tabla2[[#This Row],[CONTRATISTA PRNCIPAL]],Hoja1!$L$5:$M$9,2,FALSE),"CJV")</f>
        <v>CJV</v>
      </c>
      <c r="S3344" s="9" t="str">
        <f>IF(Tabla2[[#This Row],[EMPRESA]]=Tabla2[[#This Row],[CONTRATISTA PRNCIPAL]],"Principal","Secundaria")</f>
        <v>Principal</v>
      </c>
      <c r="T3344" s="10">
        <f>IFERROR(1/COUNTIF(Tabla2[CONTRATISTA PRNCIPAL],Tabla2[[#This Row],[CONTRATISTA PRNCIPAL]]),0)</f>
        <v>3.125E-2</v>
      </c>
      <c r="U3344" s="33">
        <f ca="1">IF(((TODAY()-Tabla2[[#This Row],[FECHA NACIMIENTO]])/365)&lt;18,"Corregir", IF(((TODAY()-Tabla2[[#This Row],[FECHA NACIMIENTO]])/365)&gt;80, "Corregir",ROUNDDOWN(((TODAY()-Tabla2[[#This Row],[FECHA NACIMIENTO]])/365),0)))</f>
        <v>28</v>
      </c>
      <c r="V334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344" s="34" t="str">
        <f ca="1">+IF(Tabla2[[#This Row],[Edad]]="Corregir","Corregir","Ok")</f>
        <v>Ok</v>
      </c>
      <c r="X3344" s="10" t="str">
        <f>+IFERROR(VLOOKUP(Tabla2[[#This Row],[DISTRITO SEGÚN DNI]],Hoja1!$A$2:$B$55,2,FALSE),"No")</f>
        <v>No</v>
      </c>
      <c r="Y3344" s="10" t="str">
        <f>IF(OR(LOWER(Tabla2[[#This Row],[GENERO]])="masculino", LOWER(Tabla2[[#This Row],[GENERO]])="femenino"),"OK","Corregir")</f>
        <v>OK</v>
      </c>
      <c r="Z3344" s="10" t="str">
        <f>+IF(Tabla2[[#This Row],[Nro. DNI / CE]]="","Corregir",IF(LEN(Tabla2[[#This Row],[Nro. DNI / CE]])&gt;=8,"OK","Corregir"))</f>
        <v>OK</v>
      </c>
      <c r="AA3344" s="10">
        <f>COUNTIF(Tabla2[APELLIDOS Y NOMBRES],Tabla2[[#This Row],[APELLIDOS Y NOMBRES]])</f>
        <v>1</v>
      </c>
      <c r="AB3344" t="str">
        <f ca="1">+IFERROR(IF(Tabla2[[#This Row],[FECHA CESE/BAJA]]="","No Aplica",IF(AND(MONTH(Tabla2[[#This Row],[FECHA CESE/BAJA]])=MONTH(TODAY()-30),YEAR(Tabla2[[#This Row],[FECHA CESE/BAJA]])=YEAR(TODAY())),MONTH(TODAY()-30)&amp;"-"&amp;YEAR(TODAY()),"Borrar")),"No aplica")</f>
        <v>No Aplica</v>
      </c>
      <c r="AC3344" t="str">
        <f ca="1">+IFERROR(IF(Tabla2[[#This Row],[FECHA INICIO DE LABORES EN OBRA]]="","No Aplica",IF(AND(MONTH(Tabla2[[#This Row],[FECHA INICIO DE LABORES EN OBRA]])=MONTH(TODAY()-30),YEAR(Tabla2[[#This Row],[FECHA INICIO DE LABORES EN OBRA]])=YEAR(TODAY())),MONTH(TODAY()-30)&amp;"-"&amp;YEAR(TODAY()),"No Aplica")),"No Aplica")</f>
        <v>No Aplica</v>
      </c>
    </row>
    <row r="3345" spans="1:29" ht="15" customHeight="1" x14ac:dyDescent="0.25">
      <c r="A3345" s="2" t="s">
        <v>6124</v>
      </c>
      <c r="B3345" s="3" t="s">
        <v>52</v>
      </c>
      <c r="C3345" s="3" t="s">
        <v>52</v>
      </c>
      <c r="D3345" s="3">
        <v>72421415</v>
      </c>
      <c r="E3345" s="3" t="s">
        <v>57</v>
      </c>
      <c r="F3345" s="36">
        <v>36863</v>
      </c>
      <c r="G3345" s="3">
        <v>1</v>
      </c>
      <c r="H3345" s="3" t="s">
        <v>6125</v>
      </c>
      <c r="I3345" s="3" t="s">
        <v>2301</v>
      </c>
      <c r="J3345" s="3" t="s">
        <v>6166</v>
      </c>
      <c r="K3345" s="3" t="s">
        <v>32</v>
      </c>
      <c r="L3345" s="8" t="s">
        <v>9813</v>
      </c>
      <c r="M3345" s="5"/>
      <c r="N3345" s="13" t="s">
        <v>1043</v>
      </c>
      <c r="O3345" s="5">
        <v>44953</v>
      </c>
      <c r="P3345" s="8">
        <v>1</v>
      </c>
      <c r="Q3345" s="9">
        <v>1</v>
      </c>
      <c r="R3345" s="9" t="str">
        <f>IFERROR(VLOOKUP(Tabla2[[#This Row],[CONTRATISTA PRNCIPAL]],Hoja1!$L$5:$M$9,2,FALSE),"CJV")</f>
        <v>CJV</v>
      </c>
      <c r="S3345" s="9" t="str">
        <f>IF(Tabla2[[#This Row],[EMPRESA]]=Tabla2[[#This Row],[CONTRATISTA PRNCIPAL]],"Principal","Secundaria")</f>
        <v>Principal</v>
      </c>
      <c r="T3345" s="10">
        <f>IFERROR(1/COUNTIF(Tabla2[CONTRATISTA PRNCIPAL],Tabla2[[#This Row],[CONTRATISTA PRNCIPAL]]),0)</f>
        <v>3.125E-2</v>
      </c>
      <c r="U3345" s="33">
        <f ca="1">IF(((TODAY()-Tabla2[[#This Row],[FECHA NACIMIENTO]])/365)&lt;18,"Corregir", IF(((TODAY()-Tabla2[[#This Row],[FECHA NACIMIENTO]])/365)&gt;80, "Corregir",ROUNDDOWN(((TODAY()-Tabla2[[#This Row],[FECHA NACIMIENTO]])/365),0)))</f>
        <v>22</v>
      </c>
      <c r="V334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3345" s="34" t="str">
        <f ca="1">+IF(Tabla2[[#This Row],[Edad]]="Corregir","Corregir","Ok")</f>
        <v>Ok</v>
      </c>
      <c r="X3345" s="10" t="str">
        <f>+IFERROR(VLOOKUP(Tabla2[[#This Row],[DISTRITO SEGÚN DNI]],Hoja1!$A$2:$B$55,2,FALSE),"No")</f>
        <v>CALLAO</v>
      </c>
      <c r="Y3345" s="10" t="str">
        <f>IF(OR(LOWER(Tabla2[[#This Row],[GENERO]])="masculino", LOWER(Tabla2[[#This Row],[GENERO]])="femenino"),"OK","Corregir")</f>
        <v>OK</v>
      </c>
      <c r="Z3345" s="10" t="str">
        <f>+IF(Tabla2[[#This Row],[Nro. DNI / CE]]="","Corregir",IF(LEN(Tabla2[[#This Row],[Nro. DNI / CE]])&gt;=8,"OK","Corregir"))</f>
        <v>OK</v>
      </c>
      <c r="AA3345" s="10">
        <f>COUNTIF(Tabla2[APELLIDOS Y NOMBRES],Tabla2[[#This Row],[APELLIDOS Y NOMBRES]])</f>
        <v>1</v>
      </c>
      <c r="AB3345" t="str">
        <f ca="1">+IFERROR(IF(Tabla2[[#This Row],[FECHA CESE/BAJA]]="","No Aplica",IF(AND(MONTH(Tabla2[[#This Row],[FECHA CESE/BAJA]])=MONTH(TODAY()-30),YEAR(Tabla2[[#This Row],[FECHA CESE/BAJA]])=YEAR(TODAY())),MONTH(TODAY()-30)&amp;"-"&amp;YEAR(TODAY()),"Borrar")),"No aplica")</f>
        <v>No Aplica</v>
      </c>
      <c r="AC3345" t="str">
        <f ca="1">+IFERROR(IF(Tabla2[[#This Row],[FECHA INICIO DE LABORES EN OBRA]]="","No Aplica",IF(AND(MONTH(Tabla2[[#This Row],[FECHA INICIO DE LABORES EN OBRA]])=MONTH(TODAY()-30),YEAR(Tabla2[[#This Row],[FECHA INICIO DE LABORES EN OBRA]])=YEAR(TODAY())),MONTH(TODAY()-30)&amp;"-"&amp;YEAR(TODAY()),"No Aplica")),"No Aplica")</f>
        <v>No Aplica</v>
      </c>
    </row>
    <row r="3346" spans="1:29" x14ac:dyDescent="0.25">
      <c r="A3346" s="2" t="s">
        <v>6124</v>
      </c>
      <c r="B3346" s="3" t="s">
        <v>52</v>
      </c>
      <c r="C3346" s="3" t="s">
        <v>52</v>
      </c>
      <c r="D3346" s="3" t="s">
        <v>58</v>
      </c>
      <c r="E3346" s="3" t="s">
        <v>12678</v>
      </c>
      <c r="F3346" s="36">
        <v>35265</v>
      </c>
      <c r="G3346" s="3">
        <v>1</v>
      </c>
      <c r="H3346" s="3" t="s">
        <v>6125</v>
      </c>
      <c r="I3346" s="3" t="s">
        <v>2301</v>
      </c>
      <c r="J3346" s="3" t="s">
        <v>6167</v>
      </c>
      <c r="K3346" s="3" t="s">
        <v>34</v>
      </c>
      <c r="L3346" s="8" t="s">
        <v>9813</v>
      </c>
      <c r="M3346" s="5"/>
      <c r="N3346" s="13" t="s">
        <v>1043</v>
      </c>
      <c r="O3346" s="5">
        <v>44974</v>
      </c>
      <c r="P3346" s="8">
        <v>1</v>
      </c>
      <c r="Q3346" s="9">
        <v>1</v>
      </c>
      <c r="R3346" s="9" t="str">
        <f>IFERROR(VLOOKUP(Tabla2[[#This Row],[CONTRATISTA PRNCIPAL]],Hoja1!$L$5:$M$9,2,FALSE),"CJV")</f>
        <v>CJV</v>
      </c>
      <c r="S3346" s="9" t="str">
        <f>IF(Tabla2[[#This Row],[EMPRESA]]=Tabla2[[#This Row],[CONTRATISTA PRNCIPAL]],"Principal","Secundaria")</f>
        <v>Principal</v>
      </c>
      <c r="T3346" s="10">
        <f>IFERROR(1/COUNTIF(Tabla2[CONTRATISTA PRNCIPAL],Tabla2[[#This Row],[CONTRATISTA PRNCIPAL]]),0)</f>
        <v>3.125E-2</v>
      </c>
      <c r="U3346" s="33">
        <f ca="1">IF(((TODAY()-Tabla2[[#This Row],[FECHA NACIMIENTO]])/365)&lt;18,"Corregir", IF(((TODAY()-Tabla2[[#This Row],[FECHA NACIMIENTO]])/365)&gt;80, "Corregir",ROUNDDOWN(((TODAY()-Tabla2[[#This Row],[FECHA NACIMIENTO]])/365),0)))</f>
        <v>27</v>
      </c>
      <c r="V334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346" s="34" t="str">
        <f ca="1">+IF(Tabla2[[#This Row],[Edad]]="Corregir","Corregir","Ok")</f>
        <v>Ok</v>
      </c>
      <c r="X3346" s="10" t="str">
        <f>+IFERROR(VLOOKUP(Tabla2[[#This Row],[DISTRITO SEGÚN DNI]],Hoja1!$A$2:$B$55,2,FALSE),"No")</f>
        <v>CALLAO</v>
      </c>
      <c r="Y3346" s="10" t="str">
        <f>IF(OR(LOWER(Tabla2[[#This Row],[GENERO]])="masculino", LOWER(Tabla2[[#This Row],[GENERO]])="femenino"),"OK","Corregir")</f>
        <v>OK</v>
      </c>
      <c r="Z3346" s="10" t="str">
        <f>+IF(Tabla2[[#This Row],[Nro. DNI / CE]]="","Corregir",IF(LEN(Tabla2[[#This Row],[Nro. DNI / CE]])&gt;=8,"OK","Corregir"))</f>
        <v>OK</v>
      </c>
      <c r="AA3346" s="10">
        <f>COUNTIF(Tabla2[APELLIDOS Y NOMBRES],Tabla2[[#This Row],[APELLIDOS Y NOMBRES]])</f>
        <v>1</v>
      </c>
      <c r="AB3346" t="str">
        <f ca="1">+IFERROR(IF(Tabla2[[#This Row],[FECHA CESE/BAJA]]="","No Aplica",IF(AND(MONTH(Tabla2[[#This Row],[FECHA CESE/BAJA]])=MONTH(TODAY()-30),YEAR(Tabla2[[#This Row],[FECHA CESE/BAJA]])=YEAR(TODAY())),MONTH(TODAY()-30)&amp;"-"&amp;YEAR(TODAY()),"Borrar")),"No aplica")</f>
        <v>No Aplica</v>
      </c>
      <c r="AC3346" t="str">
        <f ca="1">+IFERROR(IF(Tabla2[[#This Row],[FECHA INICIO DE LABORES EN OBRA]]="","No Aplica",IF(AND(MONTH(Tabla2[[#This Row],[FECHA INICIO DE LABORES EN OBRA]])=MONTH(TODAY()-30),YEAR(Tabla2[[#This Row],[FECHA INICIO DE LABORES EN OBRA]])=YEAR(TODAY())),MONTH(TODAY()-30)&amp;"-"&amp;YEAR(TODAY()),"No Aplica")),"No Aplica")</f>
        <v>No Aplica</v>
      </c>
    </row>
    <row r="3347" spans="1:29" x14ac:dyDescent="0.25">
      <c r="A3347" s="2" t="s">
        <v>6124</v>
      </c>
      <c r="B3347" s="3" t="s">
        <v>52</v>
      </c>
      <c r="C3347" s="3" t="s">
        <v>52</v>
      </c>
      <c r="D3347" s="3">
        <v>10677240</v>
      </c>
      <c r="E3347" s="3" t="s">
        <v>12679</v>
      </c>
      <c r="F3347" s="36">
        <v>28575</v>
      </c>
      <c r="G3347" s="3">
        <v>1</v>
      </c>
      <c r="H3347" s="3" t="s">
        <v>6168</v>
      </c>
      <c r="I3347" s="3" t="s">
        <v>2301</v>
      </c>
      <c r="J3347" s="3" t="s">
        <v>6169</v>
      </c>
      <c r="K3347" s="3" t="s">
        <v>6170</v>
      </c>
      <c r="L3347" s="8" t="s">
        <v>9813</v>
      </c>
      <c r="M3347" s="5"/>
      <c r="N3347" s="13" t="s">
        <v>1043</v>
      </c>
      <c r="O3347" s="5">
        <v>44974</v>
      </c>
      <c r="P3347" s="8">
        <v>1</v>
      </c>
      <c r="Q3347" s="9">
        <v>1</v>
      </c>
      <c r="R3347" s="9" t="str">
        <f>IFERROR(VLOOKUP(Tabla2[[#This Row],[CONTRATISTA PRNCIPAL]],Hoja1!$L$5:$M$9,2,FALSE),"CJV")</f>
        <v>CJV</v>
      </c>
      <c r="S3347" s="9" t="str">
        <f>IF(Tabla2[[#This Row],[EMPRESA]]=Tabla2[[#This Row],[CONTRATISTA PRNCIPAL]],"Principal","Secundaria")</f>
        <v>Principal</v>
      </c>
      <c r="T3347" s="10">
        <f>IFERROR(1/COUNTIF(Tabla2[CONTRATISTA PRNCIPAL],Tabla2[[#This Row],[CONTRATISTA PRNCIPAL]]),0)</f>
        <v>3.125E-2</v>
      </c>
      <c r="U3347" s="33">
        <f ca="1">IF(((TODAY()-Tabla2[[#This Row],[FECHA NACIMIENTO]])/365)&lt;18,"Corregir", IF(((TODAY()-Tabla2[[#This Row],[FECHA NACIMIENTO]])/365)&gt;80, "Corregir",ROUNDDOWN(((TODAY()-Tabla2[[#This Row],[FECHA NACIMIENTO]])/365),0)))</f>
        <v>45</v>
      </c>
      <c r="V334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347" s="34" t="str">
        <f ca="1">+IF(Tabla2[[#This Row],[Edad]]="Corregir","Corregir","Ok")</f>
        <v>Ok</v>
      </c>
      <c r="X3347" s="10" t="str">
        <f>+IFERROR(VLOOKUP(Tabla2[[#This Row],[DISTRITO SEGÚN DNI]],Hoja1!$A$2:$B$55,2,FALSE),"No")</f>
        <v>No</v>
      </c>
      <c r="Y3347" s="10" t="str">
        <f>IF(OR(LOWER(Tabla2[[#This Row],[GENERO]])="masculino", LOWER(Tabla2[[#This Row],[GENERO]])="femenino"),"OK","Corregir")</f>
        <v>OK</v>
      </c>
      <c r="Z3347" s="10" t="str">
        <f>+IF(Tabla2[[#This Row],[Nro. DNI / CE]]="","Corregir",IF(LEN(Tabla2[[#This Row],[Nro. DNI / CE]])&gt;=8,"OK","Corregir"))</f>
        <v>OK</v>
      </c>
      <c r="AA3347" s="10">
        <f>COUNTIF(Tabla2[APELLIDOS Y NOMBRES],Tabla2[[#This Row],[APELLIDOS Y NOMBRES]])</f>
        <v>1</v>
      </c>
      <c r="AB3347" t="str">
        <f ca="1">+IFERROR(IF(Tabla2[[#This Row],[FECHA CESE/BAJA]]="","No Aplica",IF(AND(MONTH(Tabla2[[#This Row],[FECHA CESE/BAJA]])=MONTH(TODAY()-30),YEAR(Tabla2[[#This Row],[FECHA CESE/BAJA]])=YEAR(TODAY())),MONTH(TODAY()-30)&amp;"-"&amp;YEAR(TODAY()),"Borrar")),"No aplica")</f>
        <v>No Aplica</v>
      </c>
      <c r="AC3347" t="str">
        <f ca="1">+IFERROR(IF(Tabla2[[#This Row],[FECHA INICIO DE LABORES EN OBRA]]="","No Aplica",IF(AND(MONTH(Tabla2[[#This Row],[FECHA INICIO DE LABORES EN OBRA]])=MONTH(TODAY()-30),YEAR(Tabla2[[#This Row],[FECHA INICIO DE LABORES EN OBRA]])=YEAR(TODAY())),MONTH(TODAY()-30)&amp;"-"&amp;YEAR(TODAY()),"No Aplica")),"No Aplica")</f>
        <v>No Aplica</v>
      </c>
    </row>
    <row r="3348" spans="1:29" x14ac:dyDescent="0.25">
      <c r="A3348" s="2" t="s">
        <v>6124</v>
      </c>
      <c r="B3348" s="3" t="s">
        <v>52</v>
      </c>
      <c r="C3348" s="3" t="s">
        <v>52</v>
      </c>
      <c r="D3348" s="3">
        <v>71576125</v>
      </c>
      <c r="E3348" s="3" t="s">
        <v>6171</v>
      </c>
      <c r="F3348" s="36">
        <v>37485</v>
      </c>
      <c r="G3348" s="3">
        <v>1</v>
      </c>
      <c r="H3348" s="3" t="s">
        <v>6125</v>
      </c>
      <c r="I3348" s="3" t="s">
        <v>2301</v>
      </c>
      <c r="J3348" s="3" t="s">
        <v>6172</v>
      </c>
      <c r="K3348" s="3" t="s">
        <v>6173</v>
      </c>
      <c r="L3348" s="8" t="s">
        <v>9813</v>
      </c>
      <c r="M3348" s="5"/>
      <c r="N3348" s="13" t="s">
        <v>1043</v>
      </c>
      <c r="O3348" s="5">
        <v>44972</v>
      </c>
      <c r="P3348" s="8">
        <v>1</v>
      </c>
      <c r="Q3348" s="9">
        <v>1</v>
      </c>
      <c r="R3348" s="9" t="str">
        <f>IFERROR(VLOOKUP(Tabla2[[#This Row],[CONTRATISTA PRNCIPAL]],Hoja1!$L$5:$M$9,2,FALSE),"CJV")</f>
        <v>CJV</v>
      </c>
      <c r="S3348" s="9" t="str">
        <f>IF(Tabla2[[#This Row],[EMPRESA]]=Tabla2[[#This Row],[CONTRATISTA PRNCIPAL]],"Principal","Secundaria")</f>
        <v>Principal</v>
      </c>
      <c r="T3348" s="10">
        <f>IFERROR(1/COUNTIF(Tabla2[CONTRATISTA PRNCIPAL],Tabla2[[#This Row],[CONTRATISTA PRNCIPAL]]),0)</f>
        <v>3.125E-2</v>
      </c>
      <c r="U3348" s="33">
        <f ca="1">IF(((TODAY()-Tabla2[[#This Row],[FECHA NACIMIENTO]])/365)&lt;18,"Corregir", IF(((TODAY()-Tabla2[[#This Row],[FECHA NACIMIENTO]])/365)&gt;80, "Corregir",ROUNDDOWN(((TODAY()-Tabla2[[#This Row],[FECHA NACIMIENTO]])/365),0)))</f>
        <v>21</v>
      </c>
      <c r="V334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3348" s="34" t="str">
        <f ca="1">+IF(Tabla2[[#This Row],[Edad]]="Corregir","Corregir","Ok")</f>
        <v>Ok</v>
      </c>
      <c r="X3348" s="10" t="str">
        <f>+IFERROR(VLOOKUP(Tabla2[[#This Row],[DISTRITO SEGÚN DNI]],Hoja1!$A$2:$B$55,2,FALSE),"No")</f>
        <v>No</v>
      </c>
      <c r="Y3348" s="10" t="str">
        <f>IF(OR(LOWER(Tabla2[[#This Row],[GENERO]])="masculino", LOWER(Tabla2[[#This Row],[GENERO]])="femenino"),"OK","Corregir")</f>
        <v>OK</v>
      </c>
      <c r="Z3348" s="10" t="str">
        <f>+IF(Tabla2[[#This Row],[Nro. DNI / CE]]="","Corregir",IF(LEN(Tabla2[[#This Row],[Nro. DNI / CE]])&gt;=8,"OK","Corregir"))</f>
        <v>OK</v>
      </c>
      <c r="AA3348" s="10">
        <f>COUNTIF(Tabla2[APELLIDOS Y NOMBRES],Tabla2[[#This Row],[APELLIDOS Y NOMBRES]])</f>
        <v>1</v>
      </c>
      <c r="AB3348" t="str">
        <f ca="1">+IFERROR(IF(Tabla2[[#This Row],[FECHA CESE/BAJA]]="","No Aplica",IF(AND(MONTH(Tabla2[[#This Row],[FECHA CESE/BAJA]])=MONTH(TODAY()-30),YEAR(Tabla2[[#This Row],[FECHA CESE/BAJA]])=YEAR(TODAY())),MONTH(TODAY()-30)&amp;"-"&amp;YEAR(TODAY()),"Borrar")),"No aplica")</f>
        <v>No Aplica</v>
      </c>
      <c r="AC3348" t="str">
        <f ca="1">+IFERROR(IF(Tabla2[[#This Row],[FECHA INICIO DE LABORES EN OBRA]]="","No Aplica",IF(AND(MONTH(Tabla2[[#This Row],[FECHA INICIO DE LABORES EN OBRA]])=MONTH(TODAY()-30),YEAR(Tabla2[[#This Row],[FECHA INICIO DE LABORES EN OBRA]])=YEAR(TODAY())),MONTH(TODAY()-30)&amp;"-"&amp;YEAR(TODAY()),"No Aplica")),"No Aplica")</f>
        <v>No Aplica</v>
      </c>
    </row>
    <row r="3349" spans="1:29" x14ac:dyDescent="0.25">
      <c r="A3349" s="2" t="s">
        <v>6124</v>
      </c>
      <c r="B3349" s="3" t="s">
        <v>52</v>
      </c>
      <c r="C3349" s="3" t="s">
        <v>52</v>
      </c>
      <c r="D3349" s="3">
        <v>71576127</v>
      </c>
      <c r="E3349" s="3" t="s">
        <v>12680</v>
      </c>
      <c r="F3349" s="36">
        <v>37485</v>
      </c>
      <c r="G3349" s="3">
        <v>1</v>
      </c>
      <c r="H3349" s="3" t="s">
        <v>6125</v>
      </c>
      <c r="I3349" s="3" t="s">
        <v>2301</v>
      </c>
      <c r="J3349" s="3" t="s">
        <v>6174</v>
      </c>
      <c r="K3349" s="3" t="s">
        <v>6173</v>
      </c>
      <c r="L3349" s="8" t="s">
        <v>9813</v>
      </c>
      <c r="M3349" s="5"/>
      <c r="N3349" s="13" t="s">
        <v>1043</v>
      </c>
      <c r="O3349" s="5">
        <v>45020</v>
      </c>
      <c r="P3349" s="8">
        <v>1</v>
      </c>
      <c r="Q3349" s="9">
        <v>1</v>
      </c>
      <c r="R3349" s="9" t="str">
        <f>IFERROR(VLOOKUP(Tabla2[[#This Row],[CONTRATISTA PRNCIPAL]],Hoja1!$L$5:$M$9,2,FALSE),"CJV")</f>
        <v>CJV</v>
      </c>
      <c r="S3349" s="9" t="str">
        <f>IF(Tabla2[[#This Row],[EMPRESA]]=Tabla2[[#This Row],[CONTRATISTA PRNCIPAL]],"Principal","Secundaria")</f>
        <v>Principal</v>
      </c>
      <c r="T3349" s="10">
        <f>IFERROR(1/COUNTIF(Tabla2[CONTRATISTA PRNCIPAL],Tabla2[[#This Row],[CONTRATISTA PRNCIPAL]]),0)</f>
        <v>3.125E-2</v>
      </c>
      <c r="U3349" s="33">
        <f ca="1">IF(((TODAY()-Tabla2[[#This Row],[FECHA NACIMIENTO]])/365)&lt;18,"Corregir", IF(((TODAY()-Tabla2[[#This Row],[FECHA NACIMIENTO]])/365)&gt;80, "Corregir",ROUNDDOWN(((TODAY()-Tabla2[[#This Row],[FECHA NACIMIENTO]])/365),0)))</f>
        <v>21</v>
      </c>
      <c r="V334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3349" s="34" t="str">
        <f ca="1">+IF(Tabla2[[#This Row],[Edad]]="Corregir","Corregir","Ok")</f>
        <v>Ok</v>
      </c>
      <c r="X3349" s="10" t="str">
        <f>+IFERROR(VLOOKUP(Tabla2[[#This Row],[DISTRITO SEGÚN DNI]],Hoja1!$A$2:$B$55,2,FALSE),"No")</f>
        <v>No</v>
      </c>
      <c r="Y3349" s="10" t="str">
        <f>IF(OR(LOWER(Tabla2[[#This Row],[GENERO]])="masculino", LOWER(Tabla2[[#This Row],[GENERO]])="femenino"),"OK","Corregir")</f>
        <v>OK</v>
      </c>
      <c r="Z3349" s="10" t="str">
        <f>+IF(Tabla2[[#This Row],[Nro. DNI / CE]]="","Corregir",IF(LEN(Tabla2[[#This Row],[Nro. DNI / CE]])&gt;=8,"OK","Corregir"))</f>
        <v>OK</v>
      </c>
      <c r="AA3349" s="10">
        <f>COUNTIF(Tabla2[APELLIDOS Y NOMBRES],Tabla2[[#This Row],[APELLIDOS Y NOMBRES]])</f>
        <v>1</v>
      </c>
      <c r="AB3349" t="str">
        <f ca="1">+IFERROR(IF(Tabla2[[#This Row],[FECHA CESE/BAJA]]="","No Aplica",IF(AND(MONTH(Tabla2[[#This Row],[FECHA CESE/BAJA]])=MONTH(TODAY()-30),YEAR(Tabla2[[#This Row],[FECHA CESE/BAJA]])=YEAR(TODAY())),MONTH(TODAY()-30)&amp;"-"&amp;YEAR(TODAY()),"Borrar")),"No aplica")</f>
        <v>No Aplica</v>
      </c>
      <c r="AC3349" t="str">
        <f ca="1">+IFERROR(IF(Tabla2[[#This Row],[FECHA INICIO DE LABORES EN OBRA]]="","No Aplica",IF(AND(MONTH(Tabla2[[#This Row],[FECHA INICIO DE LABORES EN OBRA]])=MONTH(TODAY()-30),YEAR(Tabla2[[#This Row],[FECHA INICIO DE LABORES EN OBRA]])=YEAR(TODAY())),MONTH(TODAY()-30)&amp;"-"&amp;YEAR(TODAY()),"No Aplica")),"No Aplica")</f>
        <v>No Aplica</v>
      </c>
    </row>
    <row r="3350" spans="1:29" x14ac:dyDescent="0.25">
      <c r="A3350" s="2" t="s">
        <v>6124</v>
      </c>
      <c r="B3350" s="3" t="s">
        <v>52</v>
      </c>
      <c r="C3350" s="3" t="s">
        <v>52</v>
      </c>
      <c r="D3350" s="3">
        <v>71101987</v>
      </c>
      <c r="E3350" s="3" t="s">
        <v>12681</v>
      </c>
      <c r="F3350" s="36">
        <v>36075</v>
      </c>
      <c r="G3350" s="3">
        <v>1</v>
      </c>
      <c r="H3350" s="3" t="s">
        <v>6125</v>
      </c>
      <c r="I3350" s="3" t="s">
        <v>2301</v>
      </c>
      <c r="J3350" s="3" t="s">
        <v>6175</v>
      </c>
      <c r="K3350" s="3" t="s">
        <v>6173</v>
      </c>
      <c r="L3350" s="8" t="s">
        <v>9813</v>
      </c>
      <c r="M3350" s="5"/>
      <c r="N3350" s="13" t="s">
        <v>1043</v>
      </c>
      <c r="O3350" s="5">
        <v>45019</v>
      </c>
      <c r="P3350" s="8">
        <v>1</v>
      </c>
      <c r="Q3350" s="9">
        <v>1</v>
      </c>
      <c r="R3350" s="9" t="str">
        <f>IFERROR(VLOOKUP(Tabla2[[#This Row],[CONTRATISTA PRNCIPAL]],Hoja1!$L$5:$M$9,2,FALSE),"CJV")</f>
        <v>CJV</v>
      </c>
      <c r="S3350" s="9" t="str">
        <f>IF(Tabla2[[#This Row],[EMPRESA]]=Tabla2[[#This Row],[CONTRATISTA PRNCIPAL]],"Principal","Secundaria")</f>
        <v>Principal</v>
      </c>
      <c r="T3350" s="10">
        <f>IFERROR(1/COUNTIF(Tabla2[CONTRATISTA PRNCIPAL],Tabla2[[#This Row],[CONTRATISTA PRNCIPAL]]),0)</f>
        <v>3.125E-2</v>
      </c>
      <c r="U3350" s="33">
        <f ca="1">IF(((TODAY()-Tabla2[[#This Row],[FECHA NACIMIENTO]])/365)&lt;18,"Corregir", IF(((TODAY()-Tabla2[[#This Row],[FECHA NACIMIENTO]])/365)&gt;80, "Corregir",ROUNDDOWN(((TODAY()-Tabla2[[#This Row],[FECHA NACIMIENTO]])/365),0)))</f>
        <v>24</v>
      </c>
      <c r="V335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350" s="34" t="str">
        <f ca="1">+IF(Tabla2[[#This Row],[Edad]]="Corregir","Corregir","Ok")</f>
        <v>Ok</v>
      </c>
      <c r="X3350" s="10" t="str">
        <f>+IFERROR(VLOOKUP(Tabla2[[#This Row],[DISTRITO SEGÚN DNI]],Hoja1!$A$2:$B$55,2,FALSE),"No")</f>
        <v>No</v>
      </c>
      <c r="Y3350" s="10" t="str">
        <f>IF(OR(LOWER(Tabla2[[#This Row],[GENERO]])="masculino", LOWER(Tabla2[[#This Row],[GENERO]])="femenino"),"OK","Corregir")</f>
        <v>OK</v>
      </c>
      <c r="Z3350" s="10" t="str">
        <f>+IF(Tabla2[[#This Row],[Nro. DNI / CE]]="","Corregir",IF(LEN(Tabla2[[#This Row],[Nro. DNI / CE]])&gt;=8,"OK","Corregir"))</f>
        <v>OK</v>
      </c>
      <c r="AA3350" s="10">
        <f>COUNTIF(Tabla2[APELLIDOS Y NOMBRES],Tabla2[[#This Row],[APELLIDOS Y NOMBRES]])</f>
        <v>1</v>
      </c>
      <c r="AB3350" t="str">
        <f ca="1">+IFERROR(IF(Tabla2[[#This Row],[FECHA CESE/BAJA]]="","No Aplica",IF(AND(MONTH(Tabla2[[#This Row],[FECHA CESE/BAJA]])=MONTH(TODAY()-30),YEAR(Tabla2[[#This Row],[FECHA CESE/BAJA]])=YEAR(TODAY())),MONTH(TODAY()-30)&amp;"-"&amp;YEAR(TODAY()),"Borrar")),"No aplica")</f>
        <v>No Aplica</v>
      </c>
      <c r="AC3350" t="str">
        <f ca="1">+IFERROR(IF(Tabla2[[#This Row],[FECHA INICIO DE LABORES EN OBRA]]="","No Aplica",IF(AND(MONTH(Tabla2[[#This Row],[FECHA INICIO DE LABORES EN OBRA]])=MONTH(TODAY()-30),YEAR(Tabla2[[#This Row],[FECHA INICIO DE LABORES EN OBRA]])=YEAR(TODAY())),MONTH(TODAY()-30)&amp;"-"&amp;YEAR(TODAY()),"No Aplica")),"No Aplica")</f>
        <v>No Aplica</v>
      </c>
    </row>
    <row r="3351" spans="1:29" x14ac:dyDescent="0.25">
      <c r="A3351" s="2" t="s">
        <v>6124</v>
      </c>
      <c r="B3351" s="3" t="s">
        <v>52</v>
      </c>
      <c r="C3351" s="3" t="s">
        <v>52</v>
      </c>
      <c r="D3351" s="3">
        <v>70179040</v>
      </c>
      <c r="E3351" s="3" t="s">
        <v>12682</v>
      </c>
      <c r="F3351" s="36">
        <v>35304</v>
      </c>
      <c r="G3351" s="3">
        <v>1</v>
      </c>
      <c r="H3351" s="3" t="s">
        <v>6125</v>
      </c>
      <c r="I3351" s="3" t="s">
        <v>2301</v>
      </c>
      <c r="J3351" s="3" t="s">
        <v>6176</v>
      </c>
      <c r="K3351" s="3" t="s">
        <v>6173</v>
      </c>
      <c r="L3351" s="8" t="s">
        <v>9813</v>
      </c>
      <c r="M3351" s="5"/>
      <c r="N3351" s="13" t="s">
        <v>1043</v>
      </c>
      <c r="O3351" s="5">
        <v>45019</v>
      </c>
      <c r="P3351" s="8">
        <v>1</v>
      </c>
      <c r="Q3351" s="9">
        <v>1</v>
      </c>
      <c r="R3351" s="9" t="str">
        <f>IFERROR(VLOOKUP(Tabla2[[#This Row],[CONTRATISTA PRNCIPAL]],Hoja1!$L$5:$M$9,2,FALSE),"CJV")</f>
        <v>CJV</v>
      </c>
      <c r="S3351" s="9" t="str">
        <f>IF(Tabla2[[#This Row],[EMPRESA]]=Tabla2[[#This Row],[CONTRATISTA PRNCIPAL]],"Principal","Secundaria")</f>
        <v>Principal</v>
      </c>
      <c r="T3351" s="10">
        <f>IFERROR(1/COUNTIF(Tabla2[CONTRATISTA PRNCIPAL],Tabla2[[#This Row],[CONTRATISTA PRNCIPAL]]),0)</f>
        <v>3.125E-2</v>
      </c>
      <c r="U3351" s="33">
        <f ca="1">IF(((TODAY()-Tabla2[[#This Row],[FECHA NACIMIENTO]])/365)&lt;18,"Corregir", IF(((TODAY()-Tabla2[[#This Row],[FECHA NACIMIENTO]])/365)&gt;80, "Corregir",ROUNDDOWN(((TODAY()-Tabla2[[#This Row],[FECHA NACIMIENTO]])/365),0)))</f>
        <v>27</v>
      </c>
      <c r="V335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351" s="34" t="str">
        <f ca="1">+IF(Tabla2[[#This Row],[Edad]]="Corregir","Corregir","Ok")</f>
        <v>Ok</v>
      </c>
      <c r="X3351" s="10" t="str">
        <f>+IFERROR(VLOOKUP(Tabla2[[#This Row],[DISTRITO SEGÚN DNI]],Hoja1!$A$2:$B$55,2,FALSE),"No")</f>
        <v>No</v>
      </c>
      <c r="Y3351" s="10" t="str">
        <f>IF(OR(LOWER(Tabla2[[#This Row],[GENERO]])="masculino", LOWER(Tabla2[[#This Row],[GENERO]])="femenino"),"OK","Corregir")</f>
        <v>OK</v>
      </c>
      <c r="Z3351" s="10" t="str">
        <f>+IF(Tabla2[[#This Row],[Nro. DNI / CE]]="","Corregir",IF(LEN(Tabla2[[#This Row],[Nro. DNI / CE]])&gt;=8,"OK","Corregir"))</f>
        <v>OK</v>
      </c>
      <c r="AA3351" s="10">
        <f>COUNTIF(Tabla2[APELLIDOS Y NOMBRES],Tabla2[[#This Row],[APELLIDOS Y NOMBRES]])</f>
        <v>1</v>
      </c>
      <c r="AB3351" t="str">
        <f ca="1">+IFERROR(IF(Tabla2[[#This Row],[FECHA CESE/BAJA]]="","No Aplica",IF(AND(MONTH(Tabla2[[#This Row],[FECHA CESE/BAJA]])=MONTH(TODAY()-30),YEAR(Tabla2[[#This Row],[FECHA CESE/BAJA]])=YEAR(TODAY())),MONTH(TODAY()-30)&amp;"-"&amp;YEAR(TODAY()),"Borrar")),"No aplica")</f>
        <v>No Aplica</v>
      </c>
      <c r="AC3351" t="str">
        <f ca="1">+IFERROR(IF(Tabla2[[#This Row],[FECHA INICIO DE LABORES EN OBRA]]="","No Aplica",IF(AND(MONTH(Tabla2[[#This Row],[FECHA INICIO DE LABORES EN OBRA]])=MONTH(TODAY()-30),YEAR(Tabla2[[#This Row],[FECHA INICIO DE LABORES EN OBRA]])=YEAR(TODAY())),MONTH(TODAY()-30)&amp;"-"&amp;YEAR(TODAY()),"No Aplica")),"No Aplica")</f>
        <v>No Aplica</v>
      </c>
    </row>
    <row r="3352" spans="1:29" x14ac:dyDescent="0.25">
      <c r="A3352" s="2" t="s">
        <v>6124</v>
      </c>
      <c r="B3352" s="3" t="s">
        <v>52</v>
      </c>
      <c r="C3352" s="3" t="s">
        <v>52</v>
      </c>
      <c r="D3352" s="3" t="s">
        <v>6177</v>
      </c>
      <c r="E3352" s="3" t="s">
        <v>12683</v>
      </c>
      <c r="F3352" s="36">
        <v>28022</v>
      </c>
      <c r="G3352" s="3">
        <v>1</v>
      </c>
      <c r="H3352" s="3" t="s">
        <v>6125</v>
      </c>
      <c r="I3352" s="3" t="s">
        <v>2301</v>
      </c>
      <c r="J3352" s="3" t="s">
        <v>6178</v>
      </c>
      <c r="K3352" s="3" t="s">
        <v>1077</v>
      </c>
      <c r="L3352" s="8" t="s">
        <v>9813</v>
      </c>
      <c r="M3352" s="5"/>
      <c r="N3352" s="13" t="s">
        <v>1043</v>
      </c>
      <c r="O3352" s="5">
        <v>45029</v>
      </c>
      <c r="P3352" s="8">
        <v>1</v>
      </c>
      <c r="Q3352" s="9">
        <v>1</v>
      </c>
      <c r="R3352" s="9" t="str">
        <f>IFERROR(VLOOKUP(Tabla2[[#This Row],[CONTRATISTA PRNCIPAL]],Hoja1!$L$5:$M$9,2,FALSE),"CJV")</f>
        <v>CJV</v>
      </c>
      <c r="S3352" s="9" t="str">
        <f>IF(Tabla2[[#This Row],[EMPRESA]]=Tabla2[[#This Row],[CONTRATISTA PRNCIPAL]],"Principal","Secundaria")</f>
        <v>Principal</v>
      </c>
      <c r="T3352" s="10">
        <f>IFERROR(1/COUNTIF(Tabla2[CONTRATISTA PRNCIPAL],Tabla2[[#This Row],[CONTRATISTA PRNCIPAL]]),0)</f>
        <v>3.125E-2</v>
      </c>
      <c r="U3352" s="33">
        <f ca="1">IF(((TODAY()-Tabla2[[#This Row],[FECHA NACIMIENTO]])/365)&lt;18,"Corregir", IF(((TODAY()-Tabla2[[#This Row],[FECHA NACIMIENTO]])/365)&gt;80, "Corregir",ROUNDDOWN(((TODAY()-Tabla2[[#This Row],[FECHA NACIMIENTO]])/365),0)))</f>
        <v>46</v>
      </c>
      <c r="V335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352" s="34" t="str">
        <f ca="1">+IF(Tabla2[[#This Row],[Edad]]="Corregir","Corregir","Ok")</f>
        <v>Ok</v>
      </c>
      <c r="X3352" s="10" t="str">
        <f>+IFERROR(VLOOKUP(Tabla2[[#This Row],[DISTRITO SEGÚN DNI]],Hoja1!$A$2:$B$55,2,FALSE),"No")</f>
        <v>No</v>
      </c>
      <c r="Y3352" s="10" t="str">
        <f>IF(OR(LOWER(Tabla2[[#This Row],[GENERO]])="masculino", LOWER(Tabla2[[#This Row],[GENERO]])="femenino"),"OK","Corregir")</f>
        <v>OK</v>
      </c>
      <c r="Z3352" s="10" t="str">
        <f>+IF(Tabla2[[#This Row],[Nro. DNI / CE]]="","Corregir",IF(LEN(Tabla2[[#This Row],[Nro. DNI / CE]])&gt;=8,"OK","Corregir"))</f>
        <v>OK</v>
      </c>
      <c r="AA3352" s="10">
        <f>COUNTIF(Tabla2[APELLIDOS Y NOMBRES],Tabla2[[#This Row],[APELLIDOS Y NOMBRES]])</f>
        <v>1</v>
      </c>
      <c r="AB3352" t="str">
        <f ca="1">+IFERROR(IF(Tabla2[[#This Row],[FECHA CESE/BAJA]]="","No Aplica",IF(AND(MONTH(Tabla2[[#This Row],[FECHA CESE/BAJA]])=MONTH(TODAY()-30),YEAR(Tabla2[[#This Row],[FECHA CESE/BAJA]])=YEAR(TODAY())),MONTH(TODAY()-30)&amp;"-"&amp;YEAR(TODAY()),"Borrar")),"No aplica")</f>
        <v>No Aplica</v>
      </c>
      <c r="AC3352" t="str">
        <f ca="1">+IFERROR(IF(Tabla2[[#This Row],[FECHA INICIO DE LABORES EN OBRA]]="","No Aplica",IF(AND(MONTH(Tabla2[[#This Row],[FECHA INICIO DE LABORES EN OBRA]])=MONTH(TODAY()-30),YEAR(Tabla2[[#This Row],[FECHA INICIO DE LABORES EN OBRA]])=YEAR(TODAY())),MONTH(TODAY()-30)&amp;"-"&amp;YEAR(TODAY()),"No Aplica")),"No Aplica")</f>
        <v>No Aplica</v>
      </c>
    </row>
    <row r="3353" spans="1:29" x14ac:dyDescent="0.25">
      <c r="A3353" s="2" t="s">
        <v>6124</v>
      </c>
      <c r="B3353" s="3" t="s">
        <v>52</v>
      </c>
      <c r="C3353" s="3" t="s">
        <v>52</v>
      </c>
      <c r="D3353" s="3">
        <v>75764604</v>
      </c>
      <c r="E3353" s="3" t="s">
        <v>12684</v>
      </c>
      <c r="F3353" s="36">
        <v>35089</v>
      </c>
      <c r="G3353" s="3">
        <v>1</v>
      </c>
      <c r="H3353" s="3" t="s">
        <v>6125</v>
      </c>
      <c r="I3353" s="3" t="s">
        <v>2301</v>
      </c>
      <c r="J3353" s="3" t="s">
        <v>6179</v>
      </c>
      <c r="K3353" s="3" t="s">
        <v>6163</v>
      </c>
      <c r="L3353" s="8" t="s">
        <v>9813</v>
      </c>
      <c r="M3353" s="5"/>
      <c r="N3353" s="13" t="s">
        <v>1043</v>
      </c>
      <c r="O3353" s="5">
        <v>45033</v>
      </c>
      <c r="P3353" s="8">
        <v>1</v>
      </c>
      <c r="Q3353" s="9">
        <v>1</v>
      </c>
      <c r="R3353" s="9" t="str">
        <f>IFERROR(VLOOKUP(Tabla2[[#This Row],[CONTRATISTA PRNCIPAL]],Hoja1!$L$5:$M$9,2,FALSE),"CJV")</f>
        <v>CJV</v>
      </c>
      <c r="S3353" s="9" t="str">
        <f>IF(Tabla2[[#This Row],[EMPRESA]]=Tabla2[[#This Row],[CONTRATISTA PRNCIPAL]],"Principal","Secundaria")</f>
        <v>Principal</v>
      </c>
      <c r="T3353" s="10">
        <f>IFERROR(1/COUNTIF(Tabla2[CONTRATISTA PRNCIPAL],Tabla2[[#This Row],[CONTRATISTA PRNCIPAL]]),0)</f>
        <v>3.125E-2</v>
      </c>
      <c r="U3353" s="33">
        <f ca="1">IF(((TODAY()-Tabla2[[#This Row],[FECHA NACIMIENTO]])/365)&lt;18,"Corregir", IF(((TODAY()-Tabla2[[#This Row],[FECHA NACIMIENTO]])/365)&gt;80, "Corregir",ROUNDDOWN(((TODAY()-Tabla2[[#This Row],[FECHA NACIMIENTO]])/365),0)))</f>
        <v>27</v>
      </c>
      <c r="V335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353" s="34" t="str">
        <f ca="1">+IF(Tabla2[[#This Row],[Edad]]="Corregir","Corregir","Ok")</f>
        <v>Ok</v>
      </c>
      <c r="X3353" s="10" t="str">
        <f>+IFERROR(VLOOKUP(Tabla2[[#This Row],[DISTRITO SEGÚN DNI]],Hoja1!$A$2:$B$55,2,FALSE),"No")</f>
        <v>No</v>
      </c>
      <c r="Y3353" s="10" t="str">
        <f>IF(OR(LOWER(Tabla2[[#This Row],[GENERO]])="masculino", LOWER(Tabla2[[#This Row],[GENERO]])="femenino"),"OK","Corregir")</f>
        <v>OK</v>
      </c>
      <c r="Z3353" s="10" t="str">
        <f>+IF(Tabla2[[#This Row],[Nro. DNI / CE]]="","Corregir",IF(LEN(Tabla2[[#This Row],[Nro. DNI / CE]])&gt;=8,"OK","Corregir"))</f>
        <v>OK</v>
      </c>
      <c r="AA3353" s="10">
        <f>COUNTIF(Tabla2[APELLIDOS Y NOMBRES],Tabla2[[#This Row],[APELLIDOS Y NOMBRES]])</f>
        <v>1</v>
      </c>
      <c r="AB3353" t="str">
        <f ca="1">+IFERROR(IF(Tabla2[[#This Row],[FECHA CESE/BAJA]]="","No Aplica",IF(AND(MONTH(Tabla2[[#This Row],[FECHA CESE/BAJA]])=MONTH(TODAY()-30),YEAR(Tabla2[[#This Row],[FECHA CESE/BAJA]])=YEAR(TODAY())),MONTH(TODAY()-30)&amp;"-"&amp;YEAR(TODAY()),"Borrar")),"No aplica")</f>
        <v>No Aplica</v>
      </c>
      <c r="AC3353" t="str">
        <f ca="1">+IFERROR(IF(Tabla2[[#This Row],[FECHA INICIO DE LABORES EN OBRA]]="","No Aplica",IF(AND(MONTH(Tabla2[[#This Row],[FECHA INICIO DE LABORES EN OBRA]])=MONTH(TODAY()-30),YEAR(Tabla2[[#This Row],[FECHA INICIO DE LABORES EN OBRA]])=YEAR(TODAY())),MONTH(TODAY()-30)&amp;"-"&amp;YEAR(TODAY()),"No Aplica")),"No Aplica")</f>
        <v>No Aplica</v>
      </c>
    </row>
    <row r="3354" spans="1:29" x14ac:dyDescent="0.25">
      <c r="A3354" s="2" t="s">
        <v>6124</v>
      </c>
      <c r="B3354" s="3" t="s">
        <v>52</v>
      </c>
      <c r="C3354" s="3" t="s">
        <v>52</v>
      </c>
      <c r="D3354" s="3">
        <v>72174097</v>
      </c>
      <c r="E3354" s="3" t="s">
        <v>6180</v>
      </c>
      <c r="F3354" s="36">
        <v>34712</v>
      </c>
      <c r="G3354" s="3">
        <v>1</v>
      </c>
      <c r="H3354" s="3" t="s">
        <v>6125</v>
      </c>
      <c r="I3354" s="3" t="s">
        <v>2301</v>
      </c>
      <c r="J3354" s="3" t="s">
        <v>6181</v>
      </c>
      <c r="K3354" s="3" t="s">
        <v>3254</v>
      </c>
      <c r="L3354" s="8" t="s">
        <v>9813</v>
      </c>
      <c r="M3354" s="5"/>
      <c r="N3354" s="13" t="s">
        <v>1043</v>
      </c>
      <c r="O3354" s="5">
        <v>45048</v>
      </c>
      <c r="P3354" s="8">
        <v>1</v>
      </c>
      <c r="Q3354" s="9">
        <v>1</v>
      </c>
      <c r="R3354" s="9" t="str">
        <f>IFERROR(VLOOKUP(Tabla2[[#This Row],[CONTRATISTA PRNCIPAL]],Hoja1!$L$5:$M$9,2,FALSE),"CJV")</f>
        <v>CJV</v>
      </c>
      <c r="S3354" s="9" t="str">
        <f>IF(Tabla2[[#This Row],[EMPRESA]]=Tabla2[[#This Row],[CONTRATISTA PRNCIPAL]],"Principal","Secundaria")</f>
        <v>Principal</v>
      </c>
      <c r="T3354" s="10">
        <f>IFERROR(1/COUNTIF(Tabla2[CONTRATISTA PRNCIPAL],Tabla2[[#This Row],[CONTRATISTA PRNCIPAL]]),0)</f>
        <v>3.125E-2</v>
      </c>
      <c r="U3354" s="33">
        <f ca="1">IF(((TODAY()-Tabla2[[#This Row],[FECHA NACIMIENTO]])/365)&lt;18,"Corregir", IF(((TODAY()-Tabla2[[#This Row],[FECHA NACIMIENTO]])/365)&gt;80, "Corregir",ROUNDDOWN(((TODAY()-Tabla2[[#This Row],[FECHA NACIMIENTO]])/365),0)))</f>
        <v>28</v>
      </c>
      <c r="V335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354" s="34" t="str">
        <f ca="1">+IF(Tabla2[[#This Row],[Edad]]="Corregir","Corregir","Ok")</f>
        <v>Ok</v>
      </c>
      <c r="X3354" s="10" t="str">
        <f>+IFERROR(VLOOKUP(Tabla2[[#This Row],[DISTRITO SEGÚN DNI]],Hoja1!$A$2:$B$55,2,FALSE),"No")</f>
        <v>No</v>
      </c>
      <c r="Y3354" s="10" t="str">
        <f>IF(OR(LOWER(Tabla2[[#This Row],[GENERO]])="masculino", LOWER(Tabla2[[#This Row],[GENERO]])="femenino"),"OK","Corregir")</f>
        <v>OK</v>
      </c>
      <c r="Z3354" s="10" t="str">
        <f>+IF(Tabla2[[#This Row],[Nro. DNI / CE]]="","Corregir",IF(LEN(Tabla2[[#This Row],[Nro. DNI / CE]])&gt;=8,"OK","Corregir"))</f>
        <v>OK</v>
      </c>
      <c r="AA3354" s="10">
        <f>COUNTIF(Tabla2[APELLIDOS Y NOMBRES],Tabla2[[#This Row],[APELLIDOS Y NOMBRES]])</f>
        <v>1</v>
      </c>
      <c r="AB3354" t="str">
        <f ca="1">+IFERROR(IF(Tabla2[[#This Row],[FECHA CESE/BAJA]]="","No Aplica",IF(AND(MONTH(Tabla2[[#This Row],[FECHA CESE/BAJA]])=MONTH(TODAY()-30),YEAR(Tabla2[[#This Row],[FECHA CESE/BAJA]])=YEAR(TODAY())),MONTH(TODAY()-30)&amp;"-"&amp;YEAR(TODAY()),"Borrar")),"No aplica")</f>
        <v>No Aplica</v>
      </c>
      <c r="AC3354" t="str">
        <f ca="1">+IFERROR(IF(Tabla2[[#This Row],[FECHA INICIO DE LABORES EN OBRA]]="","No Aplica",IF(AND(MONTH(Tabla2[[#This Row],[FECHA INICIO DE LABORES EN OBRA]])=MONTH(TODAY()-30),YEAR(Tabla2[[#This Row],[FECHA INICIO DE LABORES EN OBRA]])=YEAR(TODAY())),MONTH(TODAY()-30)&amp;"-"&amp;YEAR(TODAY()),"No Aplica")),"No Aplica")</f>
        <v>No Aplica</v>
      </c>
    </row>
    <row r="3355" spans="1:29" x14ac:dyDescent="0.25">
      <c r="A3355" s="2" t="s">
        <v>6124</v>
      </c>
      <c r="B3355" s="3" t="s">
        <v>52</v>
      </c>
      <c r="C3355" s="3" t="s">
        <v>52</v>
      </c>
      <c r="D3355" s="3" t="s">
        <v>6182</v>
      </c>
      <c r="E3355" s="3" t="s">
        <v>12685</v>
      </c>
      <c r="F3355" s="36">
        <v>36096</v>
      </c>
      <c r="G3355" s="3">
        <v>1</v>
      </c>
      <c r="H3355" s="3" t="s">
        <v>6125</v>
      </c>
      <c r="I3355" s="3" t="s">
        <v>2301</v>
      </c>
      <c r="J3355" s="3" t="s">
        <v>6183</v>
      </c>
      <c r="K3355" s="3" t="s">
        <v>6170</v>
      </c>
      <c r="L3355" s="8" t="s">
        <v>9813</v>
      </c>
      <c r="M3355" s="5"/>
      <c r="N3355" s="13" t="s">
        <v>1043</v>
      </c>
      <c r="O3355" s="5">
        <v>45078</v>
      </c>
      <c r="P3355" s="8">
        <v>1</v>
      </c>
      <c r="Q3355" s="9">
        <v>1</v>
      </c>
      <c r="R3355" s="9" t="str">
        <f>IFERROR(VLOOKUP(Tabla2[[#This Row],[CONTRATISTA PRNCIPAL]],Hoja1!$L$5:$M$9,2,FALSE),"CJV")</f>
        <v>CJV</v>
      </c>
      <c r="S3355" s="9" t="str">
        <f>IF(Tabla2[[#This Row],[EMPRESA]]=Tabla2[[#This Row],[CONTRATISTA PRNCIPAL]],"Principal","Secundaria")</f>
        <v>Principal</v>
      </c>
      <c r="T3355" s="10">
        <f>IFERROR(1/COUNTIF(Tabla2[CONTRATISTA PRNCIPAL],Tabla2[[#This Row],[CONTRATISTA PRNCIPAL]]),0)</f>
        <v>3.125E-2</v>
      </c>
      <c r="U3355" s="33">
        <f ca="1">IF(((TODAY()-Tabla2[[#This Row],[FECHA NACIMIENTO]])/365)&lt;18,"Corregir", IF(((TODAY()-Tabla2[[#This Row],[FECHA NACIMIENTO]])/365)&gt;80, "Corregir",ROUNDDOWN(((TODAY()-Tabla2[[#This Row],[FECHA NACIMIENTO]])/365),0)))</f>
        <v>24</v>
      </c>
      <c r="V335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355" s="34" t="str">
        <f ca="1">+IF(Tabla2[[#This Row],[Edad]]="Corregir","Corregir","Ok")</f>
        <v>Ok</v>
      </c>
      <c r="X3355" s="10" t="str">
        <f>+IFERROR(VLOOKUP(Tabla2[[#This Row],[DISTRITO SEGÚN DNI]],Hoja1!$A$2:$B$55,2,FALSE),"No")</f>
        <v>No</v>
      </c>
      <c r="Y3355" s="10" t="str">
        <f>IF(OR(LOWER(Tabla2[[#This Row],[GENERO]])="masculino", LOWER(Tabla2[[#This Row],[GENERO]])="femenino"),"OK","Corregir")</f>
        <v>OK</v>
      </c>
      <c r="Z3355" s="10" t="str">
        <f>+IF(Tabla2[[#This Row],[Nro. DNI / CE]]="","Corregir",IF(LEN(Tabla2[[#This Row],[Nro. DNI / CE]])&gt;=8,"OK","Corregir"))</f>
        <v>OK</v>
      </c>
      <c r="AA3355" s="10">
        <f>COUNTIF(Tabla2[APELLIDOS Y NOMBRES],Tabla2[[#This Row],[APELLIDOS Y NOMBRES]])</f>
        <v>1</v>
      </c>
      <c r="AB3355" t="str">
        <f ca="1">+IFERROR(IF(Tabla2[[#This Row],[FECHA CESE/BAJA]]="","No Aplica",IF(AND(MONTH(Tabla2[[#This Row],[FECHA CESE/BAJA]])=MONTH(TODAY()-30),YEAR(Tabla2[[#This Row],[FECHA CESE/BAJA]])=YEAR(TODAY())),MONTH(TODAY()-30)&amp;"-"&amp;YEAR(TODAY()),"Borrar")),"No aplica")</f>
        <v>No Aplica</v>
      </c>
      <c r="AC3355" t="str">
        <f ca="1">+IFERROR(IF(Tabla2[[#This Row],[FECHA INICIO DE LABORES EN OBRA]]="","No Aplica",IF(AND(MONTH(Tabla2[[#This Row],[FECHA INICIO DE LABORES EN OBRA]])=MONTH(TODAY()-30),YEAR(Tabla2[[#This Row],[FECHA INICIO DE LABORES EN OBRA]])=YEAR(TODAY())),MONTH(TODAY()-30)&amp;"-"&amp;YEAR(TODAY()),"No Aplica")),"No Aplica")</f>
        <v>No Aplica</v>
      </c>
    </row>
    <row r="3356" spans="1:29" x14ac:dyDescent="0.25">
      <c r="A3356" s="2" t="s">
        <v>6124</v>
      </c>
      <c r="B3356" s="3" t="s">
        <v>52</v>
      </c>
      <c r="C3356" s="3" t="s">
        <v>52</v>
      </c>
      <c r="D3356" s="3" t="s">
        <v>6184</v>
      </c>
      <c r="E3356" s="3" t="s">
        <v>6185</v>
      </c>
      <c r="F3356" s="36">
        <v>37886</v>
      </c>
      <c r="G3356" s="3">
        <v>1</v>
      </c>
      <c r="H3356" s="3" t="s">
        <v>6125</v>
      </c>
      <c r="I3356" s="3" t="s">
        <v>2301</v>
      </c>
      <c r="J3356" s="3" t="s">
        <v>6186</v>
      </c>
      <c r="K3356" s="3" t="s">
        <v>1164</v>
      </c>
      <c r="L3356" s="8" t="s">
        <v>9813</v>
      </c>
      <c r="M3356" s="5"/>
      <c r="N3356" s="13" t="s">
        <v>1043</v>
      </c>
      <c r="O3356" s="5">
        <v>45078</v>
      </c>
      <c r="P3356" s="8">
        <v>1</v>
      </c>
      <c r="Q3356" s="9">
        <v>1</v>
      </c>
      <c r="R3356" s="9" t="str">
        <f>IFERROR(VLOOKUP(Tabla2[[#This Row],[CONTRATISTA PRNCIPAL]],Hoja1!$L$5:$M$9,2,FALSE),"CJV")</f>
        <v>CJV</v>
      </c>
      <c r="S3356" s="9" t="str">
        <f>IF(Tabla2[[#This Row],[EMPRESA]]=Tabla2[[#This Row],[CONTRATISTA PRNCIPAL]],"Principal","Secundaria")</f>
        <v>Principal</v>
      </c>
      <c r="T3356" s="10">
        <f>IFERROR(1/COUNTIF(Tabla2[CONTRATISTA PRNCIPAL],Tabla2[[#This Row],[CONTRATISTA PRNCIPAL]]),0)</f>
        <v>3.125E-2</v>
      </c>
      <c r="U3356" s="33">
        <f ca="1">IF(((TODAY()-Tabla2[[#This Row],[FECHA NACIMIENTO]])/365)&lt;18,"Corregir", IF(((TODAY()-Tabla2[[#This Row],[FECHA NACIMIENTO]])/365)&gt;80, "Corregir",ROUNDDOWN(((TODAY()-Tabla2[[#This Row],[FECHA NACIMIENTO]])/365),0)))</f>
        <v>19</v>
      </c>
      <c r="V335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3356" s="34" t="str">
        <f ca="1">+IF(Tabla2[[#This Row],[Edad]]="Corregir","Corregir","Ok")</f>
        <v>Ok</v>
      </c>
      <c r="X3356" s="10" t="str">
        <f>+IFERROR(VLOOKUP(Tabla2[[#This Row],[DISTRITO SEGÚN DNI]],Hoja1!$A$2:$B$55,2,FALSE),"No")</f>
        <v>No</v>
      </c>
      <c r="Y3356" s="10" t="str">
        <f>IF(OR(LOWER(Tabla2[[#This Row],[GENERO]])="masculino", LOWER(Tabla2[[#This Row],[GENERO]])="femenino"),"OK","Corregir")</f>
        <v>OK</v>
      </c>
      <c r="Z3356" s="10" t="str">
        <f>+IF(Tabla2[[#This Row],[Nro. DNI / CE]]="","Corregir",IF(LEN(Tabla2[[#This Row],[Nro. DNI / CE]])&gt;=8,"OK","Corregir"))</f>
        <v>OK</v>
      </c>
      <c r="AA3356" s="10">
        <f>COUNTIF(Tabla2[APELLIDOS Y NOMBRES],Tabla2[[#This Row],[APELLIDOS Y NOMBRES]])</f>
        <v>1</v>
      </c>
      <c r="AB3356" t="str">
        <f ca="1">+IFERROR(IF(Tabla2[[#This Row],[FECHA CESE/BAJA]]="","No Aplica",IF(AND(MONTH(Tabla2[[#This Row],[FECHA CESE/BAJA]])=MONTH(TODAY()-30),YEAR(Tabla2[[#This Row],[FECHA CESE/BAJA]])=YEAR(TODAY())),MONTH(TODAY()-30)&amp;"-"&amp;YEAR(TODAY()),"Borrar")),"No aplica")</f>
        <v>No Aplica</v>
      </c>
      <c r="AC3356" t="str">
        <f ca="1">+IFERROR(IF(Tabla2[[#This Row],[FECHA INICIO DE LABORES EN OBRA]]="","No Aplica",IF(AND(MONTH(Tabla2[[#This Row],[FECHA INICIO DE LABORES EN OBRA]])=MONTH(TODAY()-30),YEAR(Tabla2[[#This Row],[FECHA INICIO DE LABORES EN OBRA]])=YEAR(TODAY())),MONTH(TODAY()-30)&amp;"-"&amp;YEAR(TODAY()),"No Aplica")),"No Aplica")</f>
        <v>No Aplica</v>
      </c>
    </row>
    <row r="3357" spans="1:29" x14ac:dyDescent="0.25">
      <c r="A3357" s="2" t="s">
        <v>6124</v>
      </c>
      <c r="B3357" s="3" t="s">
        <v>52</v>
      </c>
      <c r="C3357" s="3" t="s">
        <v>52</v>
      </c>
      <c r="D3357" s="3" t="s">
        <v>6187</v>
      </c>
      <c r="E3357" s="3" t="s">
        <v>12686</v>
      </c>
      <c r="F3357" s="36">
        <v>33543</v>
      </c>
      <c r="G3357" s="3">
        <v>1</v>
      </c>
      <c r="H3357" s="3" t="s">
        <v>6125</v>
      </c>
      <c r="I3357" s="3" t="s">
        <v>2301</v>
      </c>
      <c r="J3357" s="3" t="s">
        <v>6188</v>
      </c>
      <c r="K3357" s="3" t="s">
        <v>3254</v>
      </c>
      <c r="L3357" s="8" t="s">
        <v>9813</v>
      </c>
      <c r="M3357" s="5"/>
      <c r="N3357" s="13" t="s">
        <v>1043</v>
      </c>
      <c r="O3357" s="5">
        <v>45078</v>
      </c>
      <c r="P3357" s="8">
        <v>1</v>
      </c>
      <c r="Q3357" s="9">
        <v>1</v>
      </c>
      <c r="R3357" s="9" t="str">
        <f>IFERROR(VLOOKUP(Tabla2[[#This Row],[CONTRATISTA PRNCIPAL]],Hoja1!$L$5:$M$9,2,FALSE),"CJV")</f>
        <v>CJV</v>
      </c>
      <c r="S3357" s="9" t="str">
        <f>IF(Tabla2[[#This Row],[EMPRESA]]=Tabla2[[#This Row],[CONTRATISTA PRNCIPAL]],"Principal","Secundaria")</f>
        <v>Principal</v>
      </c>
      <c r="T3357" s="10">
        <f>IFERROR(1/COUNTIF(Tabla2[CONTRATISTA PRNCIPAL],Tabla2[[#This Row],[CONTRATISTA PRNCIPAL]]),0)</f>
        <v>3.125E-2</v>
      </c>
      <c r="U3357" s="33">
        <f ca="1">IF(((TODAY()-Tabla2[[#This Row],[FECHA NACIMIENTO]])/365)&lt;18,"Corregir", IF(((TODAY()-Tabla2[[#This Row],[FECHA NACIMIENTO]])/365)&gt;80, "Corregir",ROUNDDOWN(((TODAY()-Tabla2[[#This Row],[FECHA NACIMIENTO]])/365),0)))</f>
        <v>31</v>
      </c>
      <c r="V335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357" s="34" t="str">
        <f ca="1">+IF(Tabla2[[#This Row],[Edad]]="Corregir","Corregir","Ok")</f>
        <v>Ok</v>
      </c>
      <c r="X3357" s="10" t="str">
        <f>+IFERROR(VLOOKUP(Tabla2[[#This Row],[DISTRITO SEGÚN DNI]],Hoja1!$A$2:$B$55,2,FALSE),"No")</f>
        <v>No</v>
      </c>
      <c r="Y3357" s="10" t="str">
        <f>IF(OR(LOWER(Tabla2[[#This Row],[GENERO]])="masculino", LOWER(Tabla2[[#This Row],[GENERO]])="femenino"),"OK","Corregir")</f>
        <v>OK</v>
      </c>
      <c r="Z3357" s="10" t="str">
        <f>+IF(Tabla2[[#This Row],[Nro. DNI / CE]]="","Corregir",IF(LEN(Tabla2[[#This Row],[Nro. DNI / CE]])&gt;=8,"OK","Corregir"))</f>
        <v>OK</v>
      </c>
      <c r="AA3357" s="10">
        <f>COUNTIF(Tabla2[APELLIDOS Y NOMBRES],Tabla2[[#This Row],[APELLIDOS Y NOMBRES]])</f>
        <v>1</v>
      </c>
      <c r="AB3357" t="str">
        <f ca="1">+IFERROR(IF(Tabla2[[#This Row],[FECHA CESE/BAJA]]="","No Aplica",IF(AND(MONTH(Tabla2[[#This Row],[FECHA CESE/BAJA]])=MONTH(TODAY()-30),YEAR(Tabla2[[#This Row],[FECHA CESE/BAJA]])=YEAR(TODAY())),MONTH(TODAY()-30)&amp;"-"&amp;YEAR(TODAY()),"Borrar")),"No aplica")</f>
        <v>No Aplica</v>
      </c>
      <c r="AC3357" t="str">
        <f ca="1">+IFERROR(IF(Tabla2[[#This Row],[FECHA INICIO DE LABORES EN OBRA]]="","No Aplica",IF(AND(MONTH(Tabla2[[#This Row],[FECHA INICIO DE LABORES EN OBRA]])=MONTH(TODAY()-30),YEAR(Tabla2[[#This Row],[FECHA INICIO DE LABORES EN OBRA]])=YEAR(TODAY())),MONTH(TODAY()-30)&amp;"-"&amp;YEAR(TODAY()),"No Aplica")),"No Aplica")</f>
        <v>No Aplica</v>
      </c>
    </row>
    <row r="3358" spans="1:29" x14ac:dyDescent="0.25">
      <c r="A3358" s="2" t="s">
        <v>6124</v>
      </c>
      <c r="B3358" s="3" t="s">
        <v>52</v>
      </c>
      <c r="C3358" s="3" t="s">
        <v>52</v>
      </c>
      <c r="D3358" s="3" t="s">
        <v>6189</v>
      </c>
      <c r="E3358" s="3" t="s">
        <v>12687</v>
      </c>
      <c r="F3358" s="36">
        <v>35839</v>
      </c>
      <c r="G3358" s="3">
        <v>1</v>
      </c>
      <c r="H3358" s="3" t="s">
        <v>6125</v>
      </c>
      <c r="I3358" s="3" t="s">
        <v>2301</v>
      </c>
      <c r="J3358" s="3" t="s">
        <v>6190</v>
      </c>
      <c r="K3358" s="3" t="s">
        <v>2891</v>
      </c>
      <c r="L3358" s="8" t="s">
        <v>9813</v>
      </c>
      <c r="M3358" s="5"/>
      <c r="N3358" s="13" t="s">
        <v>1043</v>
      </c>
      <c r="O3358" s="5">
        <v>45078</v>
      </c>
      <c r="P3358" s="8">
        <v>1</v>
      </c>
      <c r="Q3358" s="9">
        <v>1</v>
      </c>
      <c r="R3358" s="9" t="str">
        <f>IFERROR(VLOOKUP(Tabla2[[#This Row],[CONTRATISTA PRNCIPAL]],Hoja1!$L$5:$M$9,2,FALSE),"CJV")</f>
        <v>CJV</v>
      </c>
      <c r="S3358" s="9" t="str">
        <f>IF(Tabla2[[#This Row],[EMPRESA]]=Tabla2[[#This Row],[CONTRATISTA PRNCIPAL]],"Principal","Secundaria")</f>
        <v>Principal</v>
      </c>
      <c r="T3358" s="10">
        <f>IFERROR(1/COUNTIF(Tabla2[CONTRATISTA PRNCIPAL],Tabla2[[#This Row],[CONTRATISTA PRNCIPAL]]),0)</f>
        <v>3.125E-2</v>
      </c>
      <c r="U3358" s="33">
        <f ca="1">IF(((TODAY()-Tabla2[[#This Row],[FECHA NACIMIENTO]])/365)&lt;18,"Corregir", IF(((TODAY()-Tabla2[[#This Row],[FECHA NACIMIENTO]])/365)&gt;80, "Corregir",ROUNDDOWN(((TODAY()-Tabla2[[#This Row],[FECHA NACIMIENTO]])/365),0)))</f>
        <v>25</v>
      </c>
      <c r="V335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358" s="34" t="str">
        <f ca="1">+IF(Tabla2[[#This Row],[Edad]]="Corregir","Corregir","Ok")</f>
        <v>Ok</v>
      </c>
      <c r="X3358" s="10" t="str">
        <f>+IFERROR(VLOOKUP(Tabla2[[#This Row],[DISTRITO SEGÚN DNI]],Hoja1!$A$2:$B$55,2,FALSE),"No")</f>
        <v>No</v>
      </c>
      <c r="Y3358" s="10" t="str">
        <f>IF(OR(LOWER(Tabla2[[#This Row],[GENERO]])="masculino", LOWER(Tabla2[[#This Row],[GENERO]])="femenino"),"OK","Corregir")</f>
        <v>OK</v>
      </c>
      <c r="Z3358" s="10" t="str">
        <f>+IF(Tabla2[[#This Row],[Nro. DNI / CE]]="","Corregir",IF(LEN(Tabla2[[#This Row],[Nro. DNI / CE]])&gt;=8,"OK","Corregir"))</f>
        <v>OK</v>
      </c>
      <c r="AA3358" s="10">
        <f>COUNTIF(Tabla2[APELLIDOS Y NOMBRES],Tabla2[[#This Row],[APELLIDOS Y NOMBRES]])</f>
        <v>1</v>
      </c>
      <c r="AB3358" t="str">
        <f ca="1">+IFERROR(IF(Tabla2[[#This Row],[FECHA CESE/BAJA]]="","No Aplica",IF(AND(MONTH(Tabla2[[#This Row],[FECHA CESE/BAJA]])=MONTH(TODAY()-30),YEAR(Tabla2[[#This Row],[FECHA CESE/BAJA]])=YEAR(TODAY())),MONTH(TODAY()-30)&amp;"-"&amp;YEAR(TODAY()),"Borrar")),"No aplica")</f>
        <v>No Aplica</v>
      </c>
      <c r="AC3358" t="str">
        <f ca="1">+IFERROR(IF(Tabla2[[#This Row],[FECHA INICIO DE LABORES EN OBRA]]="","No Aplica",IF(AND(MONTH(Tabla2[[#This Row],[FECHA INICIO DE LABORES EN OBRA]])=MONTH(TODAY()-30),YEAR(Tabla2[[#This Row],[FECHA INICIO DE LABORES EN OBRA]])=YEAR(TODAY())),MONTH(TODAY()-30)&amp;"-"&amp;YEAR(TODAY()),"No Aplica")),"No Aplica")</f>
        <v>No Aplica</v>
      </c>
    </row>
    <row r="3359" spans="1:29" x14ac:dyDescent="0.25">
      <c r="A3359" s="2" t="s">
        <v>6124</v>
      </c>
      <c r="B3359" s="3" t="s">
        <v>52</v>
      </c>
      <c r="C3359" s="3" t="s">
        <v>52</v>
      </c>
      <c r="D3359" s="3" t="s">
        <v>9382</v>
      </c>
      <c r="E3359" s="3" t="s">
        <v>9383</v>
      </c>
      <c r="F3359" s="36">
        <v>37835</v>
      </c>
      <c r="G3359" s="3">
        <v>1</v>
      </c>
      <c r="H3359" s="3" t="s">
        <v>6125</v>
      </c>
      <c r="I3359" s="3" t="s">
        <v>2301</v>
      </c>
      <c r="J3359" s="3" t="s">
        <v>9384</v>
      </c>
      <c r="K3359" s="3" t="s">
        <v>1044</v>
      </c>
      <c r="L3359" s="8" t="s">
        <v>9813</v>
      </c>
      <c r="M3359" s="5"/>
      <c r="N3359" s="13" t="s">
        <v>1043</v>
      </c>
      <c r="O3359" s="5">
        <v>45117</v>
      </c>
      <c r="P3359" s="8">
        <v>1</v>
      </c>
      <c r="Q3359" s="9">
        <v>1</v>
      </c>
      <c r="R3359" s="9" t="str">
        <f>IFERROR(VLOOKUP(Tabla2[[#This Row],[CONTRATISTA PRNCIPAL]],Hoja1!$L$5:$M$9,2,FALSE),"CJV")</f>
        <v>CJV</v>
      </c>
      <c r="S3359" s="9" t="str">
        <f>IF(Tabla2[[#This Row],[EMPRESA]]=Tabla2[[#This Row],[CONTRATISTA PRNCIPAL]],"Principal","Secundaria")</f>
        <v>Principal</v>
      </c>
      <c r="T3359" s="10">
        <f>IFERROR(1/COUNTIF(Tabla2[CONTRATISTA PRNCIPAL],Tabla2[[#This Row],[CONTRATISTA PRNCIPAL]]),0)</f>
        <v>3.125E-2</v>
      </c>
      <c r="U3359" s="33">
        <f ca="1">IF(((TODAY()-Tabla2[[#This Row],[FECHA NACIMIENTO]])/365)&lt;18,"Corregir", IF(((TODAY()-Tabla2[[#This Row],[FECHA NACIMIENTO]])/365)&gt;80, "Corregir",ROUNDDOWN(((TODAY()-Tabla2[[#This Row],[FECHA NACIMIENTO]])/365),0)))</f>
        <v>20</v>
      </c>
      <c r="V335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3359" s="34" t="str">
        <f ca="1">+IF(Tabla2[[#This Row],[Edad]]="Corregir","Corregir","Ok")</f>
        <v>Ok</v>
      </c>
      <c r="X3359" s="10" t="str">
        <f>+IFERROR(VLOOKUP(Tabla2[[#This Row],[DISTRITO SEGÚN DNI]],Hoja1!$A$2:$B$55,2,FALSE),"No")</f>
        <v>No</v>
      </c>
      <c r="Y3359" s="10" t="str">
        <f>IF(OR(LOWER(Tabla2[[#This Row],[GENERO]])="masculino", LOWER(Tabla2[[#This Row],[GENERO]])="femenino"),"OK","Corregir")</f>
        <v>OK</v>
      </c>
      <c r="Z3359" s="10" t="str">
        <f>+IF(Tabla2[[#This Row],[Nro. DNI / CE]]="","Corregir",IF(LEN(Tabla2[[#This Row],[Nro. DNI / CE]])&gt;=8,"OK","Corregir"))</f>
        <v>OK</v>
      </c>
      <c r="AA3359" s="10">
        <f>COUNTIF(Tabla2[APELLIDOS Y NOMBRES],Tabla2[[#This Row],[APELLIDOS Y NOMBRES]])</f>
        <v>1</v>
      </c>
      <c r="AB3359" t="str">
        <f ca="1">+IFERROR(IF(Tabla2[[#This Row],[FECHA CESE/BAJA]]="","No Aplica",IF(AND(MONTH(Tabla2[[#This Row],[FECHA CESE/BAJA]])=MONTH(TODAY()-30),YEAR(Tabla2[[#This Row],[FECHA CESE/BAJA]])=YEAR(TODAY())),MONTH(TODAY()-30)&amp;"-"&amp;YEAR(TODAY()),"Borrar")),"No aplica")</f>
        <v>No Aplica</v>
      </c>
      <c r="AC3359" t="str">
        <f ca="1">+IFERROR(IF(Tabla2[[#This Row],[FECHA INICIO DE LABORES EN OBRA]]="","No Aplica",IF(AND(MONTH(Tabla2[[#This Row],[FECHA INICIO DE LABORES EN OBRA]])=MONTH(TODAY()-30),YEAR(Tabla2[[#This Row],[FECHA INICIO DE LABORES EN OBRA]])=YEAR(TODAY())),MONTH(TODAY()-30)&amp;"-"&amp;YEAR(TODAY()),"No Aplica")),"No Aplica")</f>
        <v>No Aplica</v>
      </c>
    </row>
    <row r="3360" spans="1:29" x14ac:dyDescent="0.25">
      <c r="A3360" s="2" t="s">
        <v>6124</v>
      </c>
      <c r="B3360" s="3" t="s">
        <v>52</v>
      </c>
      <c r="C3360" s="3" t="s">
        <v>52</v>
      </c>
      <c r="D3360" s="3" t="s">
        <v>9385</v>
      </c>
      <c r="E3360" s="3" t="s">
        <v>9386</v>
      </c>
      <c r="F3360" s="36">
        <v>36367</v>
      </c>
      <c r="G3360" s="3">
        <v>1</v>
      </c>
      <c r="H3360" s="3" t="s">
        <v>6125</v>
      </c>
      <c r="I3360" s="3" t="s">
        <v>2301</v>
      </c>
      <c r="J3360" s="3" t="s">
        <v>9387</v>
      </c>
      <c r="K3360" s="3" t="s">
        <v>1063</v>
      </c>
      <c r="L3360" s="8" t="s">
        <v>9813</v>
      </c>
      <c r="M3360" s="5"/>
      <c r="N3360" s="13" t="s">
        <v>1043</v>
      </c>
      <c r="O3360" s="5">
        <v>45117</v>
      </c>
      <c r="P3360" s="8">
        <v>1</v>
      </c>
      <c r="Q3360" s="9">
        <v>1</v>
      </c>
      <c r="R3360" s="9" t="str">
        <f>IFERROR(VLOOKUP(Tabla2[[#This Row],[CONTRATISTA PRNCIPAL]],Hoja1!$L$5:$M$9,2,FALSE),"CJV")</f>
        <v>CJV</v>
      </c>
      <c r="S3360" s="9" t="str">
        <f>IF(Tabla2[[#This Row],[EMPRESA]]=Tabla2[[#This Row],[CONTRATISTA PRNCIPAL]],"Principal","Secundaria")</f>
        <v>Principal</v>
      </c>
      <c r="T3360" s="10">
        <f>IFERROR(1/COUNTIF(Tabla2[CONTRATISTA PRNCIPAL],Tabla2[[#This Row],[CONTRATISTA PRNCIPAL]]),0)</f>
        <v>3.125E-2</v>
      </c>
      <c r="U3360" s="33">
        <f ca="1">IF(((TODAY()-Tabla2[[#This Row],[FECHA NACIMIENTO]])/365)&lt;18,"Corregir", IF(((TODAY()-Tabla2[[#This Row],[FECHA NACIMIENTO]])/365)&gt;80, "Corregir",ROUNDDOWN(((TODAY()-Tabla2[[#This Row],[FECHA NACIMIENTO]])/365),0)))</f>
        <v>24</v>
      </c>
      <c r="V336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360" s="34" t="str">
        <f ca="1">+IF(Tabla2[[#This Row],[Edad]]="Corregir","Corregir","Ok")</f>
        <v>Ok</v>
      </c>
      <c r="X3360" s="10" t="str">
        <f>+IFERROR(VLOOKUP(Tabla2[[#This Row],[DISTRITO SEGÚN DNI]],Hoja1!$A$2:$B$55,2,FALSE),"No")</f>
        <v>No</v>
      </c>
      <c r="Y3360" s="10" t="str">
        <f>IF(OR(LOWER(Tabla2[[#This Row],[GENERO]])="masculino", LOWER(Tabla2[[#This Row],[GENERO]])="femenino"),"OK","Corregir")</f>
        <v>OK</v>
      </c>
      <c r="Z3360" s="10" t="str">
        <f>+IF(Tabla2[[#This Row],[Nro. DNI / CE]]="","Corregir",IF(LEN(Tabla2[[#This Row],[Nro. DNI / CE]])&gt;=8,"OK","Corregir"))</f>
        <v>OK</v>
      </c>
      <c r="AA3360" s="10">
        <f>COUNTIF(Tabla2[APELLIDOS Y NOMBRES],Tabla2[[#This Row],[APELLIDOS Y NOMBRES]])</f>
        <v>1</v>
      </c>
      <c r="AB3360" t="str">
        <f ca="1">+IFERROR(IF(Tabla2[[#This Row],[FECHA CESE/BAJA]]="","No Aplica",IF(AND(MONTH(Tabla2[[#This Row],[FECHA CESE/BAJA]])=MONTH(TODAY()-30),YEAR(Tabla2[[#This Row],[FECHA CESE/BAJA]])=YEAR(TODAY())),MONTH(TODAY()-30)&amp;"-"&amp;YEAR(TODAY()),"Borrar")),"No aplica")</f>
        <v>No Aplica</v>
      </c>
      <c r="AC3360" t="str">
        <f ca="1">+IFERROR(IF(Tabla2[[#This Row],[FECHA INICIO DE LABORES EN OBRA]]="","No Aplica",IF(AND(MONTH(Tabla2[[#This Row],[FECHA INICIO DE LABORES EN OBRA]])=MONTH(TODAY()-30),YEAR(Tabla2[[#This Row],[FECHA INICIO DE LABORES EN OBRA]])=YEAR(TODAY())),MONTH(TODAY()-30)&amp;"-"&amp;YEAR(TODAY()),"No Aplica")),"No Aplica")</f>
        <v>No Aplica</v>
      </c>
    </row>
    <row r="3361" spans="1:29" x14ac:dyDescent="0.25">
      <c r="A3361" s="2">
        <v>20100901481</v>
      </c>
      <c r="B3361" s="3" t="s">
        <v>9480</v>
      </c>
      <c r="C3361" s="3" t="s">
        <v>9480</v>
      </c>
      <c r="D3361" s="3" t="s">
        <v>628</v>
      </c>
      <c r="E3361" s="3" t="s">
        <v>629</v>
      </c>
      <c r="F3361" s="36">
        <v>28330</v>
      </c>
      <c r="G3361" s="3">
        <v>2</v>
      </c>
      <c r="H3361" s="3" t="s">
        <v>2110</v>
      </c>
      <c r="I3361" s="3" t="s">
        <v>2111</v>
      </c>
      <c r="J3361" s="3" t="s">
        <v>2112</v>
      </c>
      <c r="K3361" s="3" t="s">
        <v>34</v>
      </c>
      <c r="L3361" s="8" t="s">
        <v>9813</v>
      </c>
      <c r="M3361" s="5"/>
      <c r="N3361" s="13" t="s">
        <v>1489</v>
      </c>
      <c r="O3361" s="5">
        <v>41004</v>
      </c>
      <c r="P3361" s="8">
        <v>1</v>
      </c>
      <c r="Q3361" s="9">
        <v>2</v>
      </c>
      <c r="R3361" s="9" t="str">
        <f>IFERROR(VLOOKUP(Tabla2[[#This Row],[CONTRATISTA PRNCIPAL]],Hoja1!$L$5:$M$9,2,FALSE),"CJV")</f>
        <v>CJV</v>
      </c>
      <c r="S3361" s="9" t="str">
        <f>IF(Tabla2[[#This Row],[EMPRESA]]=Tabla2[[#This Row],[CONTRATISTA PRNCIPAL]],"Principal","Secundaria")</f>
        <v>Principal</v>
      </c>
      <c r="T3361" s="10">
        <f>IFERROR(1/COUNTIF(Tabla2[CONTRATISTA PRNCIPAL],Tabla2[[#This Row],[CONTRATISTA PRNCIPAL]]),0)</f>
        <v>9.0090090090090089E-3</v>
      </c>
      <c r="U3361" s="33">
        <f ca="1">IF(((TODAY()-Tabla2[[#This Row],[FECHA NACIMIENTO]])/365)&lt;18,"Corregir", IF(((TODAY()-Tabla2[[#This Row],[FECHA NACIMIENTO]])/365)&gt;80, "Corregir",ROUNDDOWN(((TODAY()-Tabla2[[#This Row],[FECHA NACIMIENTO]])/365),0)))</f>
        <v>46</v>
      </c>
      <c r="V336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361" s="34" t="str">
        <f ca="1">+IF(Tabla2[[#This Row],[Edad]]="Corregir","Corregir","Ok")</f>
        <v>Ok</v>
      </c>
      <c r="X3361" s="10" t="str">
        <f>+IFERROR(VLOOKUP(Tabla2[[#This Row],[DISTRITO SEGÚN DNI]],Hoja1!$A$2:$B$55,2,FALSE),"No")</f>
        <v>CALLAO</v>
      </c>
      <c r="Y3361" s="10" t="str">
        <f>IF(OR(LOWER(Tabla2[[#This Row],[GENERO]])="masculino", LOWER(Tabla2[[#This Row],[GENERO]])="femenino"),"OK","Corregir")</f>
        <v>OK</v>
      </c>
      <c r="Z3361" s="10" t="str">
        <f>+IF(Tabla2[[#This Row],[Nro. DNI / CE]]="","Corregir",IF(LEN(Tabla2[[#This Row],[Nro. DNI / CE]])&gt;=8,"OK","Corregir"))</f>
        <v>OK</v>
      </c>
      <c r="AA3361" s="10">
        <f>COUNTIF(Tabla2[APELLIDOS Y NOMBRES],Tabla2[[#This Row],[APELLIDOS Y NOMBRES]])</f>
        <v>1</v>
      </c>
      <c r="AB3361" t="str">
        <f ca="1">+IFERROR(IF(Tabla2[[#This Row],[FECHA CESE/BAJA]]="","No Aplica",IF(AND(MONTH(Tabla2[[#This Row],[FECHA CESE/BAJA]])=MONTH(TODAY()-30),YEAR(Tabla2[[#This Row],[FECHA CESE/BAJA]])=YEAR(TODAY())),MONTH(TODAY()-30)&amp;"-"&amp;YEAR(TODAY()),"Borrar")),"No aplica")</f>
        <v>No Aplica</v>
      </c>
      <c r="AC3361" t="str">
        <f ca="1">+IFERROR(IF(Tabla2[[#This Row],[FECHA INICIO DE LABORES EN OBRA]]="","No Aplica",IF(AND(MONTH(Tabla2[[#This Row],[FECHA INICIO DE LABORES EN OBRA]])=MONTH(TODAY()-30),YEAR(Tabla2[[#This Row],[FECHA INICIO DE LABORES EN OBRA]])=YEAR(TODAY())),MONTH(TODAY()-30)&amp;"-"&amp;YEAR(TODAY()),"No Aplica")),"No Aplica")</f>
        <v>No Aplica</v>
      </c>
    </row>
    <row r="3362" spans="1:29" x14ac:dyDescent="0.25">
      <c r="A3362" s="2">
        <v>20100901481</v>
      </c>
      <c r="B3362" s="3" t="s">
        <v>9480</v>
      </c>
      <c r="C3362" s="3" t="s">
        <v>9480</v>
      </c>
      <c r="D3362" s="3" t="s">
        <v>2113</v>
      </c>
      <c r="E3362" s="3" t="s">
        <v>2114</v>
      </c>
      <c r="F3362" s="36">
        <v>31329</v>
      </c>
      <c r="G3362" s="3">
        <v>2</v>
      </c>
      <c r="H3362" s="3" t="s">
        <v>2110</v>
      </c>
      <c r="I3362" s="3" t="s">
        <v>2111</v>
      </c>
      <c r="J3362" s="3" t="s">
        <v>2115</v>
      </c>
      <c r="K3362" s="3" t="s">
        <v>1077</v>
      </c>
      <c r="L3362" s="8" t="s">
        <v>9813</v>
      </c>
      <c r="M3362" s="5"/>
      <c r="N3362" s="13" t="s">
        <v>1489</v>
      </c>
      <c r="O3362" s="5">
        <v>45045</v>
      </c>
      <c r="P3362" s="8">
        <v>1</v>
      </c>
      <c r="Q3362" s="9">
        <v>1</v>
      </c>
      <c r="R3362" s="9" t="str">
        <f>IFERROR(VLOOKUP(Tabla2[[#This Row],[CONTRATISTA PRNCIPAL]],Hoja1!$L$5:$M$9,2,FALSE),"CJV")</f>
        <v>CJV</v>
      </c>
      <c r="S3362" s="9" t="str">
        <f>IF(Tabla2[[#This Row],[EMPRESA]]=Tabla2[[#This Row],[CONTRATISTA PRNCIPAL]],"Principal","Secundaria")</f>
        <v>Principal</v>
      </c>
      <c r="T3362" s="10">
        <f>IFERROR(1/COUNTIF(Tabla2[CONTRATISTA PRNCIPAL],Tabla2[[#This Row],[CONTRATISTA PRNCIPAL]]),0)</f>
        <v>9.0090090090090089E-3</v>
      </c>
      <c r="U3362" s="33">
        <f ca="1">IF(((TODAY()-Tabla2[[#This Row],[FECHA NACIMIENTO]])/365)&lt;18,"Corregir", IF(((TODAY()-Tabla2[[#This Row],[FECHA NACIMIENTO]])/365)&gt;80, "Corregir",ROUNDDOWN(((TODAY()-Tabla2[[#This Row],[FECHA NACIMIENTO]])/365),0)))</f>
        <v>37</v>
      </c>
      <c r="V336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362" s="34" t="str">
        <f ca="1">+IF(Tabla2[[#This Row],[Edad]]="Corregir","Corregir","Ok")</f>
        <v>Ok</v>
      </c>
      <c r="X3362" s="10" t="str">
        <f>+IFERROR(VLOOKUP(Tabla2[[#This Row],[DISTRITO SEGÚN DNI]],Hoja1!$A$2:$B$55,2,FALSE),"No")</f>
        <v>No</v>
      </c>
      <c r="Y3362" s="10" t="str">
        <f>IF(OR(LOWER(Tabla2[[#This Row],[GENERO]])="masculino", LOWER(Tabla2[[#This Row],[GENERO]])="femenino"),"OK","Corregir")</f>
        <v>OK</v>
      </c>
      <c r="Z3362" s="10" t="str">
        <f>+IF(Tabla2[[#This Row],[Nro. DNI / CE]]="","Corregir",IF(LEN(Tabla2[[#This Row],[Nro. DNI / CE]])&gt;=8,"OK","Corregir"))</f>
        <v>OK</v>
      </c>
      <c r="AA3362" s="10">
        <f>COUNTIF(Tabla2[APELLIDOS Y NOMBRES],Tabla2[[#This Row],[APELLIDOS Y NOMBRES]])</f>
        <v>1</v>
      </c>
      <c r="AB3362" t="str">
        <f ca="1">+IFERROR(IF(Tabla2[[#This Row],[FECHA CESE/BAJA]]="","No Aplica",IF(AND(MONTH(Tabla2[[#This Row],[FECHA CESE/BAJA]])=MONTH(TODAY()-30),YEAR(Tabla2[[#This Row],[FECHA CESE/BAJA]])=YEAR(TODAY())),MONTH(TODAY()-30)&amp;"-"&amp;YEAR(TODAY()),"Borrar")),"No aplica")</f>
        <v>No Aplica</v>
      </c>
      <c r="AC3362" t="str">
        <f ca="1">+IFERROR(IF(Tabla2[[#This Row],[FECHA INICIO DE LABORES EN OBRA]]="","No Aplica",IF(AND(MONTH(Tabla2[[#This Row],[FECHA INICIO DE LABORES EN OBRA]])=MONTH(TODAY()-30),YEAR(Tabla2[[#This Row],[FECHA INICIO DE LABORES EN OBRA]])=YEAR(TODAY())),MONTH(TODAY()-30)&amp;"-"&amp;YEAR(TODAY()),"No Aplica")),"No Aplica")</f>
        <v>No Aplica</v>
      </c>
    </row>
    <row r="3363" spans="1:29" x14ac:dyDescent="0.25">
      <c r="A3363" s="2">
        <v>20100901481</v>
      </c>
      <c r="B3363" s="3" t="s">
        <v>9480</v>
      </c>
      <c r="C3363" s="3" t="s">
        <v>9480</v>
      </c>
      <c r="D3363" s="3" t="s">
        <v>630</v>
      </c>
      <c r="E3363" s="3" t="s">
        <v>631</v>
      </c>
      <c r="F3363" s="36">
        <v>28622</v>
      </c>
      <c r="G3363" s="3">
        <v>2</v>
      </c>
      <c r="H3363" s="3" t="s">
        <v>2110</v>
      </c>
      <c r="I3363" s="3" t="s">
        <v>2111</v>
      </c>
      <c r="J3363" s="3" t="s">
        <v>2116</v>
      </c>
      <c r="K3363" s="3" t="s">
        <v>34</v>
      </c>
      <c r="L3363" s="8" t="s">
        <v>9813</v>
      </c>
      <c r="M3363" s="5"/>
      <c r="N3363" s="13" t="s">
        <v>1489</v>
      </c>
      <c r="O3363" s="5">
        <v>41158</v>
      </c>
      <c r="P3363" s="8">
        <v>1</v>
      </c>
      <c r="Q3363" s="9">
        <v>2</v>
      </c>
      <c r="R3363" s="9" t="str">
        <f>IFERROR(VLOOKUP(Tabla2[[#This Row],[CONTRATISTA PRNCIPAL]],Hoja1!$L$5:$M$9,2,FALSE),"CJV")</f>
        <v>CJV</v>
      </c>
      <c r="S3363" s="9" t="str">
        <f>IF(Tabla2[[#This Row],[EMPRESA]]=Tabla2[[#This Row],[CONTRATISTA PRNCIPAL]],"Principal","Secundaria")</f>
        <v>Principal</v>
      </c>
      <c r="T3363" s="10">
        <f>IFERROR(1/COUNTIF(Tabla2[CONTRATISTA PRNCIPAL],Tabla2[[#This Row],[CONTRATISTA PRNCIPAL]]),0)</f>
        <v>9.0090090090090089E-3</v>
      </c>
      <c r="U3363" s="33">
        <f ca="1">IF(((TODAY()-Tabla2[[#This Row],[FECHA NACIMIENTO]])/365)&lt;18,"Corregir", IF(((TODAY()-Tabla2[[#This Row],[FECHA NACIMIENTO]])/365)&gt;80, "Corregir",ROUNDDOWN(((TODAY()-Tabla2[[#This Row],[FECHA NACIMIENTO]])/365),0)))</f>
        <v>45</v>
      </c>
      <c r="V336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363" s="34" t="str">
        <f ca="1">+IF(Tabla2[[#This Row],[Edad]]="Corregir","Corregir","Ok")</f>
        <v>Ok</v>
      </c>
      <c r="X3363" s="10" t="str">
        <f>+IFERROR(VLOOKUP(Tabla2[[#This Row],[DISTRITO SEGÚN DNI]],Hoja1!$A$2:$B$55,2,FALSE),"No")</f>
        <v>CALLAO</v>
      </c>
      <c r="Y3363" s="10" t="str">
        <f>IF(OR(LOWER(Tabla2[[#This Row],[GENERO]])="masculino", LOWER(Tabla2[[#This Row],[GENERO]])="femenino"),"OK","Corregir")</f>
        <v>OK</v>
      </c>
      <c r="Z3363" s="10" t="str">
        <f>+IF(Tabla2[[#This Row],[Nro. DNI / CE]]="","Corregir",IF(LEN(Tabla2[[#This Row],[Nro. DNI / CE]])&gt;=8,"OK","Corregir"))</f>
        <v>OK</v>
      </c>
      <c r="AA3363" s="10">
        <f>COUNTIF(Tabla2[APELLIDOS Y NOMBRES],Tabla2[[#This Row],[APELLIDOS Y NOMBRES]])</f>
        <v>1</v>
      </c>
      <c r="AB3363" t="str">
        <f ca="1">+IFERROR(IF(Tabla2[[#This Row],[FECHA CESE/BAJA]]="","No Aplica",IF(AND(MONTH(Tabla2[[#This Row],[FECHA CESE/BAJA]])=MONTH(TODAY()-30),YEAR(Tabla2[[#This Row],[FECHA CESE/BAJA]])=YEAR(TODAY())),MONTH(TODAY()-30)&amp;"-"&amp;YEAR(TODAY()),"Borrar")),"No aplica")</f>
        <v>No Aplica</v>
      </c>
      <c r="AC3363" t="str">
        <f ca="1">+IFERROR(IF(Tabla2[[#This Row],[FECHA INICIO DE LABORES EN OBRA]]="","No Aplica",IF(AND(MONTH(Tabla2[[#This Row],[FECHA INICIO DE LABORES EN OBRA]])=MONTH(TODAY()-30),YEAR(Tabla2[[#This Row],[FECHA INICIO DE LABORES EN OBRA]])=YEAR(TODAY())),MONTH(TODAY()-30)&amp;"-"&amp;YEAR(TODAY()),"No Aplica")),"No Aplica")</f>
        <v>No Aplica</v>
      </c>
    </row>
    <row r="3364" spans="1:29" x14ac:dyDescent="0.25">
      <c r="A3364" s="2">
        <v>20100901481</v>
      </c>
      <c r="B3364" s="3" t="s">
        <v>9480</v>
      </c>
      <c r="C3364" s="3" t="s">
        <v>9480</v>
      </c>
      <c r="D3364" s="3" t="s">
        <v>632</v>
      </c>
      <c r="E3364" s="3" t="s">
        <v>633</v>
      </c>
      <c r="F3364" s="36">
        <v>32978</v>
      </c>
      <c r="G3364" s="3">
        <v>2</v>
      </c>
      <c r="H3364" s="3" t="s">
        <v>2110</v>
      </c>
      <c r="I3364" s="3" t="s">
        <v>2111</v>
      </c>
      <c r="J3364" s="3" t="s">
        <v>2117</v>
      </c>
      <c r="K3364" s="3" t="s">
        <v>34</v>
      </c>
      <c r="L3364" s="8" t="s">
        <v>9813</v>
      </c>
      <c r="M3364" s="5"/>
      <c r="N3364" s="13" t="s">
        <v>1489</v>
      </c>
      <c r="O3364" s="5">
        <v>44317</v>
      </c>
      <c r="P3364" s="8">
        <v>1</v>
      </c>
      <c r="Q3364" s="9">
        <v>2</v>
      </c>
      <c r="R3364" s="9" t="str">
        <f>IFERROR(VLOOKUP(Tabla2[[#This Row],[CONTRATISTA PRNCIPAL]],Hoja1!$L$5:$M$9,2,FALSE),"CJV")</f>
        <v>CJV</v>
      </c>
      <c r="S3364" s="9" t="str">
        <f>IF(Tabla2[[#This Row],[EMPRESA]]=Tabla2[[#This Row],[CONTRATISTA PRNCIPAL]],"Principal","Secundaria")</f>
        <v>Principal</v>
      </c>
      <c r="T3364" s="10">
        <f>IFERROR(1/COUNTIF(Tabla2[CONTRATISTA PRNCIPAL],Tabla2[[#This Row],[CONTRATISTA PRNCIPAL]]),0)</f>
        <v>9.0090090090090089E-3</v>
      </c>
      <c r="U3364" s="33">
        <f ca="1">IF(((TODAY()-Tabla2[[#This Row],[FECHA NACIMIENTO]])/365)&lt;18,"Corregir", IF(((TODAY()-Tabla2[[#This Row],[FECHA NACIMIENTO]])/365)&gt;80, "Corregir",ROUNDDOWN(((TODAY()-Tabla2[[#This Row],[FECHA NACIMIENTO]])/365),0)))</f>
        <v>33</v>
      </c>
      <c r="V336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364" s="34" t="str">
        <f ca="1">+IF(Tabla2[[#This Row],[Edad]]="Corregir","Corregir","Ok")</f>
        <v>Ok</v>
      </c>
      <c r="X3364" s="10" t="str">
        <f>+IFERROR(VLOOKUP(Tabla2[[#This Row],[DISTRITO SEGÚN DNI]],Hoja1!$A$2:$B$55,2,FALSE),"No")</f>
        <v>CALLAO</v>
      </c>
      <c r="Y3364" s="10" t="str">
        <f>IF(OR(LOWER(Tabla2[[#This Row],[GENERO]])="masculino", LOWER(Tabla2[[#This Row],[GENERO]])="femenino"),"OK","Corregir")</f>
        <v>OK</v>
      </c>
      <c r="Z3364" s="10" t="str">
        <f>+IF(Tabla2[[#This Row],[Nro. DNI / CE]]="","Corregir",IF(LEN(Tabla2[[#This Row],[Nro. DNI / CE]])&gt;=8,"OK","Corregir"))</f>
        <v>OK</v>
      </c>
      <c r="AA3364" s="10">
        <f>COUNTIF(Tabla2[APELLIDOS Y NOMBRES],Tabla2[[#This Row],[APELLIDOS Y NOMBRES]])</f>
        <v>1</v>
      </c>
      <c r="AB3364" t="str">
        <f ca="1">+IFERROR(IF(Tabla2[[#This Row],[FECHA CESE/BAJA]]="","No Aplica",IF(AND(MONTH(Tabla2[[#This Row],[FECHA CESE/BAJA]])=MONTH(TODAY()-30),YEAR(Tabla2[[#This Row],[FECHA CESE/BAJA]])=YEAR(TODAY())),MONTH(TODAY()-30)&amp;"-"&amp;YEAR(TODAY()),"Borrar")),"No aplica")</f>
        <v>No Aplica</v>
      </c>
      <c r="AC3364" t="str">
        <f ca="1">+IFERROR(IF(Tabla2[[#This Row],[FECHA INICIO DE LABORES EN OBRA]]="","No Aplica",IF(AND(MONTH(Tabla2[[#This Row],[FECHA INICIO DE LABORES EN OBRA]])=MONTH(TODAY()-30),YEAR(Tabla2[[#This Row],[FECHA INICIO DE LABORES EN OBRA]])=YEAR(TODAY())),MONTH(TODAY()-30)&amp;"-"&amp;YEAR(TODAY()),"No Aplica")),"No Aplica")</f>
        <v>No Aplica</v>
      </c>
    </row>
    <row r="3365" spans="1:29" x14ac:dyDescent="0.25">
      <c r="A3365" s="2">
        <v>20100901481</v>
      </c>
      <c r="B3365" s="3" t="s">
        <v>9480</v>
      </c>
      <c r="C3365" s="3" t="s">
        <v>9480</v>
      </c>
      <c r="D3365" s="3" t="s">
        <v>634</v>
      </c>
      <c r="E3365" s="3" t="s">
        <v>635</v>
      </c>
      <c r="F3365" s="36">
        <v>32267</v>
      </c>
      <c r="G3365" s="3">
        <v>2</v>
      </c>
      <c r="H3365" s="3" t="s">
        <v>2110</v>
      </c>
      <c r="I3365" s="3" t="s">
        <v>2111</v>
      </c>
      <c r="J3365" s="3" t="s">
        <v>2118</v>
      </c>
      <c r="K3365" s="3" t="s">
        <v>1945</v>
      </c>
      <c r="L3365" s="8" t="s">
        <v>9813</v>
      </c>
      <c r="M3365" s="5"/>
      <c r="N3365" s="13" t="s">
        <v>1489</v>
      </c>
      <c r="O3365" s="5">
        <v>44638</v>
      </c>
      <c r="P3365" s="8">
        <v>1</v>
      </c>
      <c r="Q3365" s="9">
        <v>1</v>
      </c>
      <c r="R3365" s="9" t="str">
        <f>IFERROR(VLOOKUP(Tabla2[[#This Row],[CONTRATISTA PRNCIPAL]],Hoja1!$L$5:$M$9,2,FALSE),"CJV")</f>
        <v>CJV</v>
      </c>
      <c r="S3365" s="9" t="str">
        <f>IF(Tabla2[[#This Row],[EMPRESA]]=Tabla2[[#This Row],[CONTRATISTA PRNCIPAL]],"Principal","Secundaria")</f>
        <v>Principal</v>
      </c>
      <c r="T3365" s="10">
        <f>IFERROR(1/COUNTIF(Tabla2[CONTRATISTA PRNCIPAL],Tabla2[[#This Row],[CONTRATISTA PRNCIPAL]]),0)</f>
        <v>9.0090090090090089E-3</v>
      </c>
      <c r="U3365" s="33">
        <f ca="1">IF(((TODAY()-Tabla2[[#This Row],[FECHA NACIMIENTO]])/365)&lt;18,"Corregir", IF(((TODAY()-Tabla2[[#This Row],[FECHA NACIMIENTO]])/365)&gt;80, "Corregir",ROUNDDOWN(((TODAY()-Tabla2[[#This Row],[FECHA NACIMIENTO]])/365),0)))</f>
        <v>35</v>
      </c>
      <c r="V336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365" s="34" t="str">
        <f ca="1">+IF(Tabla2[[#This Row],[Edad]]="Corregir","Corregir","Ok")</f>
        <v>Ok</v>
      </c>
      <c r="X3365" s="10" t="str">
        <f>+IFERROR(VLOOKUP(Tabla2[[#This Row],[DISTRITO SEGÚN DNI]],Hoja1!$A$2:$B$55,2,FALSE),"No")</f>
        <v>CALLAO</v>
      </c>
      <c r="Y3365" s="10" t="str">
        <f>IF(OR(LOWER(Tabla2[[#This Row],[GENERO]])="masculino", LOWER(Tabla2[[#This Row],[GENERO]])="femenino"),"OK","Corregir")</f>
        <v>OK</v>
      </c>
      <c r="Z3365" s="10" t="str">
        <f>+IF(Tabla2[[#This Row],[Nro. DNI / CE]]="","Corregir",IF(LEN(Tabla2[[#This Row],[Nro. DNI / CE]])&gt;=8,"OK","Corregir"))</f>
        <v>OK</v>
      </c>
      <c r="AA3365" s="10">
        <f>COUNTIF(Tabla2[APELLIDOS Y NOMBRES],Tabla2[[#This Row],[APELLIDOS Y NOMBRES]])</f>
        <v>1</v>
      </c>
      <c r="AB3365" t="str">
        <f ca="1">+IFERROR(IF(Tabla2[[#This Row],[FECHA CESE/BAJA]]="","No Aplica",IF(AND(MONTH(Tabla2[[#This Row],[FECHA CESE/BAJA]])=MONTH(TODAY()-30),YEAR(Tabla2[[#This Row],[FECHA CESE/BAJA]])=YEAR(TODAY())),MONTH(TODAY()-30)&amp;"-"&amp;YEAR(TODAY()),"Borrar")),"No aplica")</f>
        <v>No Aplica</v>
      </c>
      <c r="AC3365" t="str">
        <f ca="1">+IFERROR(IF(Tabla2[[#This Row],[FECHA INICIO DE LABORES EN OBRA]]="","No Aplica",IF(AND(MONTH(Tabla2[[#This Row],[FECHA INICIO DE LABORES EN OBRA]])=MONTH(TODAY()-30),YEAR(Tabla2[[#This Row],[FECHA INICIO DE LABORES EN OBRA]])=YEAR(TODAY())),MONTH(TODAY()-30)&amp;"-"&amp;YEAR(TODAY()),"No Aplica")),"No Aplica")</f>
        <v>No Aplica</v>
      </c>
    </row>
    <row r="3366" spans="1:29" x14ac:dyDescent="0.25">
      <c r="A3366" s="2">
        <v>20100901481</v>
      </c>
      <c r="B3366" s="3" t="s">
        <v>9480</v>
      </c>
      <c r="C3366" s="3" t="s">
        <v>9480</v>
      </c>
      <c r="D3366" s="3" t="s">
        <v>2119</v>
      </c>
      <c r="E3366" s="3" t="s">
        <v>2120</v>
      </c>
      <c r="F3366" s="36">
        <v>35798</v>
      </c>
      <c r="G3366" s="3">
        <v>2</v>
      </c>
      <c r="H3366" s="3" t="s">
        <v>2110</v>
      </c>
      <c r="I3366" s="3" t="s">
        <v>2111</v>
      </c>
      <c r="J3366" s="3" t="s">
        <v>2121</v>
      </c>
      <c r="K3366" s="3" t="s">
        <v>1139</v>
      </c>
      <c r="L3366" s="8" t="s">
        <v>9813</v>
      </c>
      <c r="M3366" s="5"/>
      <c r="N3366" s="13" t="s">
        <v>1489</v>
      </c>
      <c r="O3366" s="5">
        <v>45036</v>
      </c>
      <c r="P3366" s="8">
        <v>1</v>
      </c>
      <c r="Q3366" s="9">
        <v>1</v>
      </c>
      <c r="R3366" s="9" t="str">
        <f>IFERROR(VLOOKUP(Tabla2[[#This Row],[CONTRATISTA PRNCIPAL]],Hoja1!$L$5:$M$9,2,FALSE),"CJV")</f>
        <v>CJV</v>
      </c>
      <c r="S3366" s="9" t="str">
        <f>IF(Tabla2[[#This Row],[EMPRESA]]=Tabla2[[#This Row],[CONTRATISTA PRNCIPAL]],"Principal","Secundaria")</f>
        <v>Principal</v>
      </c>
      <c r="T3366" s="10">
        <f>IFERROR(1/COUNTIF(Tabla2[CONTRATISTA PRNCIPAL],Tabla2[[#This Row],[CONTRATISTA PRNCIPAL]]),0)</f>
        <v>9.0090090090090089E-3</v>
      </c>
      <c r="U3366" s="33">
        <f ca="1">IF(((TODAY()-Tabla2[[#This Row],[FECHA NACIMIENTO]])/365)&lt;18,"Corregir", IF(((TODAY()-Tabla2[[#This Row],[FECHA NACIMIENTO]])/365)&gt;80, "Corregir",ROUNDDOWN(((TODAY()-Tabla2[[#This Row],[FECHA NACIMIENTO]])/365),0)))</f>
        <v>25</v>
      </c>
      <c r="V336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366" s="34" t="str">
        <f ca="1">+IF(Tabla2[[#This Row],[Edad]]="Corregir","Corregir","Ok")</f>
        <v>Ok</v>
      </c>
      <c r="X3366" s="10" t="str">
        <f>+IFERROR(VLOOKUP(Tabla2[[#This Row],[DISTRITO SEGÚN DNI]],Hoja1!$A$2:$B$55,2,FALSE),"No")</f>
        <v>No</v>
      </c>
      <c r="Y3366" s="10" t="str">
        <f>IF(OR(LOWER(Tabla2[[#This Row],[GENERO]])="masculino", LOWER(Tabla2[[#This Row],[GENERO]])="femenino"),"OK","Corregir")</f>
        <v>OK</v>
      </c>
      <c r="Z3366" s="10" t="str">
        <f>+IF(Tabla2[[#This Row],[Nro. DNI / CE]]="","Corregir",IF(LEN(Tabla2[[#This Row],[Nro. DNI / CE]])&gt;=8,"OK","Corregir"))</f>
        <v>OK</v>
      </c>
      <c r="AA3366" s="10">
        <f>COUNTIF(Tabla2[APELLIDOS Y NOMBRES],Tabla2[[#This Row],[APELLIDOS Y NOMBRES]])</f>
        <v>1</v>
      </c>
      <c r="AB3366" t="str">
        <f ca="1">+IFERROR(IF(Tabla2[[#This Row],[FECHA CESE/BAJA]]="","No Aplica",IF(AND(MONTH(Tabla2[[#This Row],[FECHA CESE/BAJA]])=MONTH(TODAY()-30),YEAR(Tabla2[[#This Row],[FECHA CESE/BAJA]])=YEAR(TODAY())),MONTH(TODAY()-30)&amp;"-"&amp;YEAR(TODAY()),"Borrar")),"No aplica")</f>
        <v>No Aplica</v>
      </c>
      <c r="AC3366" t="str">
        <f ca="1">+IFERROR(IF(Tabla2[[#This Row],[FECHA INICIO DE LABORES EN OBRA]]="","No Aplica",IF(AND(MONTH(Tabla2[[#This Row],[FECHA INICIO DE LABORES EN OBRA]])=MONTH(TODAY()-30),YEAR(Tabla2[[#This Row],[FECHA INICIO DE LABORES EN OBRA]])=YEAR(TODAY())),MONTH(TODAY()-30)&amp;"-"&amp;YEAR(TODAY()),"No Aplica")),"No Aplica")</f>
        <v>No Aplica</v>
      </c>
    </row>
    <row r="3367" spans="1:29" x14ac:dyDescent="0.25">
      <c r="A3367" s="2">
        <v>20100901481</v>
      </c>
      <c r="B3367" s="3" t="s">
        <v>9480</v>
      </c>
      <c r="C3367" s="3" t="s">
        <v>9480</v>
      </c>
      <c r="D3367" s="3" t="s">
        <v>636</v>
      </c>
      <c r="E3367" s="3" t="s">
        <v>637</v>
      </c>
      <c r="F3367" s="36">
        <v>22063</v>
      </c>
      <c r="G3367" s="3">
        <v>2</v>
      </c>
      <c r="H3367" s="3" t="s">
        <v>2110</v>
      </c>
      <c r="I3367" s="3" t="s">
        <v>2111</v>
      </c>
      <c r="J3367" s="3" t="s">
        <v>2122</v>
      </c>
      <c r="K3367" s="3" t="s">
        <v>128</v>
      </c>
      <c r="L3367" s="8" t="s">
        <v>9813</v>
      </c>
      <c r="M3367" s="5"/>
      <c r="N3367" s="13" t="s">
        <v>1489</v>
      </c>
      <c r="O3367" s="5">
        <v>38655</v>
      </c>
      <c r="P3367" s="8">
        <v>1</v>
      </c>
      <c r="Q3367" s="9">
        <v>2</v>
      </c>
      <c r="R3367" s="9" t="str">
        <f>IFERROR(VLOOKUP(Tabla2[[#This Row],[CONTRATISTA PRNCIPAL]],Hoja1!$L$5:$M$9,2,FALSE),"CJV")</f>
        <v>CJV</v>
      </c>
      <c r="S3367" s="9" t="str">
        <f>IF(Tabla2[[#This Row],[EMPRESA]]=Tabla2[[#This Row],[CONTRATISTA PRNCIPAL]],"Principal","Secundaria")</f>
        <v>Principal</v>
      </c>
      <c r="T3367" s="10">
        <f>IFERROR(1/COUNTIF(Tabla2[CONTRATISTA PRNCIPAL],Tabla2[[#This Row],[CONTRATISTA PRNCIPAL]]),0)</f>
        <v>9.0090090090090089E-3</v>
      </c>
      <c r="U3367" s="33">
        <f ca="1">IF(((TODAY()-Tabla2[[#This Row],[FECHA NACIMIENTO]])/365)&lt;18,"Corregir", IF(((TODAY()-Tabla2[[#This Row],[FECHA NACIMIENTO]])/365)&gt;80, "Corregir",ROUNDDOWN(((TODAY()-Tabla2[[#This Row],[FECHA NACIMIENTO]])/365),0)))</f>
        <v>63</v>
      </c>
      <c r="V336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3367" s="34" t="str">
        <f ca="1">+IF(Tabla2[[#This Row],[Edad]]="Corregir","Corregir","Ok")</f>
        <v>Ok</v>
      </c>
      <c r="X3367" s="10" t="str">
        <f>+IFERROR(VLOOKUP(Tabla2[[#This Row],[DISTRITO SEGÚN DNI]],Hoja1!$A$2:$B$55,2,FALSE),"No")</f>
        <v>CALLAO</v>
      </c>
      <c r="Y3367" s="10" t="str">
        <f>IF(OR(LOWER(Tabla2[[#This Row],[GENERO]])="masculino", LOWER(Tabla2[[#This Row],[GENERO]])="femenino"),"OK","Corregir")</f>
        <v>OK</v>
      </c>
      <c r="Z3367" s="10" t="str">
        <f>+IF(Tabla2[[#This Row],[Nro. DNI / CE]]="","Corregir",IF(LEN(Tabla2[[#This Row],[Nro. DNI / CE]])&gt;=8,"OK","Corregir"))</f>
        <v>OK</v>
      </c>
      <c r="AA3367" s="10">
        <f>COUNTIF(Tabla2[APELLIDOS Y NOMBRES],Tabla2[[#This Row],[APELLIDOS Y NOMBRES]])</f>
        <v>1</v>
      </c>
      <c r="AB3367" t="str">
        <f ca="1">+IFERROR(IF(Tabla2[[#This Row],[FECHA CESE/BAJA]]="","No Aplica",IF(AND(MONTH(Tabla2[[#This Row],[FECHA CESE/BAJA]])=MONTH(TODAY()-30),YEAR(Tabla2[[#This Row],[FECHA CESE/BAJA]])=YEAR(TODAY())),MONTH(TODAY()-30)&amp;"-"&amp;YEAR(TODAY()),"Borrar")),"No aplica")</f>
        <v>No Aplica</v>
      </c>
      <c r="AC3367" t="str">
        <f ca="1">+IFERROR(IF(Tabla2[[#This Row],[FECHA INICIO DE LABORES EN OBRA]]="","No Aplica",IF(AND(MONTH(Tabla2[[#This Row],[FECHA INICIO DE LABORES EN OBRA]])=MONTH(TODAY()-30),YEAR(Tabla2[[#This Row],[FECHA INICIO DE LABORES EN OBRA]])=YEAR(TODAY())),MONTH(TODAY()-30)&amp;"-"&amp;YEAR(TODAY()),"No Aplica")),"No Aplica")</f>
        <v>No Aplica</v>
      </c>
    </row>
    <row r="3368" spans="1:29" x14ac:dyDescent="0.25">
      <c r="A3368" s="2">
        <v>20100901481</v>
      </c>
      <c r="B3368" s="3" t="s">
        <v>9480</v>
      </c>
      <c r="C3368" s="3" t="s">
        <v>9480</v>
      </c>
      <c r="D3368" s="3" t="s">
        <v>2123</v>
      </c>
      <c r="E3368" s="3" t="s">
        <v>2124</v>
      </c>
      <c r="F3368" s="36">
        <v>34757</v>
      </c>
      <c r="G3368" s="3">
        <v>2</v>
      </c>
      <c r="H3368" s="3" t="s">
        <v>2110</v>
      </c>
      <c r="I3368" s="3" t="s">
        <v>2111</v>
      </c>
      <c r="J3368" s="3" t="s">
        <v>2125</v>
      </c>
      <c r="K3368" s="3" t="s">
        <v>1219</v>
      </c>
      <c r="L3368" s="8" t="s">
        <v>9813</v>
      </c>
      <c r="M3368" s="5"/>
      <c r="N3368" s="13" t="s">
        <v>1489</v>
      </c>
      <c r="O3368" s="5">
        <v>45005</v>
      </c>
      <c r="P3368" s="8">
        <v>1</v>
      </c>
      <c r="Q3368" s="9">
        <v>1</v>
      </c>
      <c r="R3368" s="9" t="str">
        <f>IFERROR(VLOOKUP(Tabla2[[#This Row],[CONTRATISTA PRNCIPAL]],Hoja1!$L$5:$M$9,2,FALSE),"CJV")</f>
        <v>CJV</v>
      </c>
      <c r="S3368" s="9" t="str">
        <f>IF(Tabla2[[#This Row],[EMPRESA]]=Tabla2[[#This Row],[CONTRATISTA PRNCIPAL]],"Principal","Secundaria")</f>
        <v>Principal</v>
      </c>
      <c r="T3368" s="10">
        <f>IFERROR(1/COUNTIF(Tabla2[CONTRATISTA PRNCIPAL],Tabla2[[#This Row],[CONTRATISTA PRNCIPAL]]),0)</f>
        <v>9.0090090090090089E-3</v>
      </c>
      <c r="U3368" s="33">
        <f ca="1">IF(((TODAY()-Tabla2[[#This Row],[FECHA NACIMIENTO]])/365)&lt;18,"Corregir", IF(((TODAY()-Tabla2[[#This Row],[FECHA NACIMIENTO]])/365)&gt;80, "Corregir",ROUNDDOWN(((TODAY()-Tabla2[[#This Row],[FECHA NACIMIENTO]])/365),0)))</f>
        <v>28</v>
      </c>
      <c r="V336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368" s="34" t="str">
        <f ca="1">+IF(Tabla2[[#This Row],[Edad]]="Corregir","Corregir","Ok")</f>
        <v>Ok</v>
      </c>
      <c r="X3368" s="10" t="str">
        <f>+IFERROR(VLOOKUP(Tabla2[[#This Row],[DISTRITO SEGÚN DNI]],Hoja1!$A$2:$B$55,2,FALSE),"No")</f>
        <v>No</v>
      </c>
      <c r="Y3368" s="10" t="str">
        <f>IF(OR(LOWER(Tabla2[[#This Row],[GENERO]])="masculino", LOWER(Tabla2[[#This Row],[GENERO]])="femenino"),"OK","Corregir")</f>
        <v>OK</v>
      </c>
      <c r="Z3368" s="10" t="str">
        <f>+IF(Tabla2[[#This Row],[Nro. DNI / CE]]="","Corregir",IF(LEN(Tabla2[[#This Row],[Nro. DNI / CE]])&gt;=8,"OK","Corregir"))</f>
        <v>OK</v>
      </c>
      <c r="AA3368" s="10">
        <f>COUNTIF(Tabla2[APELLIDOS Y NOMBRES],Tabla2[[#This Row],[APELLIDOS Y NOMBRES]])</f>
        <v>1</v>
      </c>
      <c r="AB3368" t="str">
        <f ca="1">+IFERROR(IF(Tabla2[[#This Row],[FECHA CESE/BAJA]]="","No Aplica",IF(AND(MONTH(Tabla2[[#This Row],[FECHA CESE/BAJA]])=MONTH(TODAY()-30),YEAR(Tabla2[[#This Row],[FECHA CESE/BAJA]])=YEAR(TODAY())),MONTH(TODAY()-30)&amp;"-"&amp;YEAR(TODAY()),"Borrar")),"No aplica")</f>
        <v>No Aplica</v>
      </c>
      <c r="AC3368" t="str">
        <f ca="1">+IFERROR(IF(Tabla2[[#This Row],[FECHA INICIO DE LABORES EN OBRA]]="","No Aplica",IF(AND(MONTH(Tabla2[[#This Row],[FECHA INICIO DE LABORES EN OBRA]])=MONTH(TODAY()-30),YEAR(Tabla2[[#This Row],[FECHA INICIO DE LABORES EN OBRA]])=YEAR(TODAY())),MONTH(TODAY()-30)&amp;"-"&amp;YEAR(TODAY()),"No Aplica")),"No Aplica")</f>
        <v>No Aplica</v>
      </c>
    </row>
    <row r="3369" spans="1:29" x14ac:dyDescent="0.25">
      <c r="A3369" s="2">
        <v>20100901481</v>
      </c>
      <c r="B3369" s="3" t="s">
        <v>9480</v>
      </c>
      <c r="C3369" s="3" t="s">
        <v>9480</v>
      </c>
      <c r="D3369" s="3" t="s">
        <v>638</v>
      </c>
      <c r="E3369" s="3" t="s">
        <v>639</v>
      </c>
      <c r="F3369" s="36">
        <v>24984</v>
      </c>
      <c r="G3369" s="3">
        <v>2</v>
      </c>
      <c r="H3369" s="3" t="s">
        <v>2110</v>
      </c>
      <c r="I3369" s="3" t="s">
        <v>2111</v>
      </c>
      <c r="J3369" s="3" t="s">
        <v>2126</v>
      </c>
      <c r="K3369" s="3" t="s">
        <v>34</v>
      </c>
      <c r="L3369" s="8" t="s">
        <v>9813</v>
      </c>
      <c r="M3369" s="5"/>
      <c r="N3369" s="13" t="s">
        <v>1489</v>
      </c>
      <c r="O3369" s="5">
        <v>42000</v>
      </c>
      <c r="P3369" s="8">
        <v>1</v>
      </c>
      <c r="Q3369" s="9">
        <v>2</v>
      </c>
      <c r="R3369" s="9" t="str">
        <f>IFERROR(VLOOKUP(Tabla2[[#This Row],[CONTRATISTA PRNCIPAL]],Hoja1!$L$5:$M$9,2,FALSE),"CJV")</f>
        <v>CJV</v>
      </c>
      <c r="S3369" s="9" t="str">
        <f>IF(Tabla2[[#This Row],[EMPRESA]]=Tabla2[[#This Row],[CONTRATISTA PRNCIPAL]],"Principal","Secundaria")</f>
        <v>Principal</v>
      </c>
      <c r="T3369" s="10">
        <f>IFERROR(1/COUNTIF(Tabla2[CONTRATISTA PRNCIPAL],Tabla2[[#This Row],[CONTRATISTA PRNCIPAL]]),0)</f>
        <v>9.0090090090090089E-3</v>
      </c>
      <c r="U3369" s="33">
        <f ca="1">IF(((TODAY()-Tabla2[[#This Row],[FECHA NACIMIENTO]])/365)&lt;18,"Corregir", IF(((TODAY()-Tabla2[[#This Row],[FECHA NACIMIENTO]])/365)&gt;80, "Corregir",ROUNDDOWN(((TODAY()-Tabla2[[#This Row],[FECHA NACIMIENTO]])/365),0)))</f>
        <v>55</v>
      </c>
      <c r="V336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369" s="34" t="str">
        <f ca="1">+IF(Tabla2[[#This Row],[Edad]]="Corregir","Corregir","Ok")</f>
        <v>Ok</v>
      </c>
      <c r="X3369" s="10" t="str">
        <f>+IFERROR(VLOOKUP(Tabla2[[#This Row],[DISTRITO SEGÚN DNI]],Hoja1!$A$2:$B$55,2,FALSE),"No")</f>
        <v>CALLAO</v>
      </c>
      <c r="Y3369" s="10" t="str">
        <f>IF(OR(LOWER(Tabla2[[#This Row],[GENERO]])="masculino", LOWER(Tabla2[[#This Row],[GENERO]])="femenino"),"OK","Corregir")</f>
        <v>OK</v>
      </c>
      <c r="Z3369" s="10" t="str">
        <f>+IF(Tabla2[[#This Row],[Nro. DNI / CE]]="","Corregir",IF(LEN(Tabla2[[#This Row],[Nro. DNI / CE]])&gt;=8,"OK","Corregir"))</f>
        <v>OK</v>
      </c>
      <c r="AA3369" s="10">
        <f>COUNTIF(Tabla2[APELLIDOS Y NOMBRES],Tabla2[[#This Row],[APELLIDOS Y NOMBRES]])</f>
        <v>1</v>
      </c>
      <c r="AB3369" t="str">
        <f ca="1">+IFERROR(IF(Tabla2[[#This Row],[FECHA CESE/BAJA]]="","No Aplica",IF(AND(MONTH(Tabla2[[#This Row],[FECHA CESE/BAJA]])=MONTH(TODAY()-30),YEAR(Tabla2[[#This Row],[FECHA CESE/BAJA]])=YEAR(TODAY())),MONTH(TODAY()-30)&amp;"-"&amp;YEAR(TODAY()),"Borrar")),"No aplica")</f>
        <v>No Aplica</v>
      </c>
      <c r="AC3369" t="str">
        <f ca="1">+IFERROR(IF(Tabla2[[#This Row],[FECHA INICIO DE LABORES EN OBRA]]="","No Aplica",IF(AND(MONTH(Tabla2[[#This Row],[FECHA INICIO DE LABORES EN OBRA]])=MONTH(TODAY()-30),YEAR(Tabla2[[#This Row],[FECHA INICIO DE LABORES EN OBRA]])=YEAR(TODAY())),MONTH(TODAY()-30)&amp;"-"&amp;YEAR(TODAY()),"No Aplica")),"No Aplica")</f>
        <v>No Aplica</v>
      </c>
    </row>
    <row r="3370" spans="1:29" x14ac:dyDescent="0.25">
      <c r="A3370" s="2">
        <v>20100901481</v>
      </c>
      <c r="B3370" s="3" t="s">
        <v>9480</v>
      </c>
      <c r="C3370" s="3" t="s">
        <v>9480</v>
      </c>
      <c r="D3370" s="3" t="s">
        <v>640</v>
      </c>
      <c r="E3370" s="3" t="s">
        <v>641</v>
      </c>
      <c r="F3370" s="36">
        <v>35867</v>
      </c>
      <c r="G3370" s="3">
        <v>2</v>
      </c>
      <c r="H3370" s="3" t="s">
        <v>2110</v>
      </c>
      <c r="I3370" s="3" t="s">
        <v>2111</v>
      </c>
      <c r="J3370" s="3" t="s">
        <v>2127</v>
      </c>
      <c r="K3370" s="3" t="s">
        <v>34</v>
      </c>
      <c r="L3370" s="8" t="s">
        <v>9813</v>
      </c>
      <c r="M3370" s="5"/>
      <c r="N3370" s="13" t="s">
        <v>1489</v>
      </c>
      <c r="O3370" s="5">
        <v>44641</v>
      </c>
      <c r="P3370" s="8">
        <v>1</v>
      </c>
      <c r="Q3370" s="9">
        <v>1</v>
      </c>
      <c r="R3370" s="9" t="str">
        <f>IFERROR(VLOOKUP(Tabla2[[#This Row],[CONTRATISTA PRNCIPAL]],Hoja1!$L$5:$M$9,2,FALSE),"CJV")</f>
        <v>CJV</v>
      </c>
      <c r="S3370" s="9" t="str">
        <f>IF(Tabla2[[#This Row],[EMPRESA]]=Tabla2[[#This Row],[CONTRATISTA PRNCIPAL]],"Principal","Secundaria")</f>
        <v>Principal</v>
      </c>
      <c r="T3370" s="10">
        <f>IFERROR(1/COUNTIF(Tabla2[CONTRATISTA PRNCIPAL],Tabla2[[#This Row],[CONTRATISTA PRNCIPAL]]),0)</f>
        <v>9.0090090090090089E-3</v>
      </c>
      <c r="U3370" s="33">
        <f ca="1">IF(((TODAY()-Tabla2[[#This Row],[FECHA NACIMIENTO]])/365)&lt;18,"Corregir", IF(((TODAY()-Tabla2[[#This Row],[FECHA NACIMIENTO]])/365)&gt;80, "Corregir",ROUNDDOWN(((TODAY()-Tabla2[[#This Row],[FECHA NACIMIENTO]])/365),0)))</f>
        <v>25</v>
      </c>
      <c r="V337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370" s="34" t="str">
        <f ca="1">+IF(Tabla2[[#This Row],[Edad]]="Corregir","Corregir","Ok")</f>
        <v>Ok</v>
      </c>
      <c r="X3370" s="10" t="str">
        <f>+IFERROR(VLOOKUP(Tabla2[[#This Row],[DISTRITO SEGÚN DNI]],Hoja1!$A$2:$B$55,2,FALSE),"No")</f>
        <v>CALLAO</v>
      </c>
      <c r="Y3370" s="10" t="str">
        <f>IF(OR(LOWER(Tabla2[[#This Row],[GENERO]])="masculino", LOWER(Tabla2[[#This Row],[GENERO]])="femenino"),"OK","Corregir")</f>
        <v>OK</v>
      </c>
      <c r="Z3370" s="10" t="str">
        <f>+IF(Tabla2[[#This Row],[Nro. DNI / CE]]="","Corregir",IF(LEN(Tabla2[[#This Row],[Nro. DNI / CE]])&gt;=8,"OK","Corregir"))</f>
        <v>OK</v>
      </c>
      <c r="AA3370" s="10">
        <f>COUNTIF(Tabla2[APELLIDOS Y NOMBRES],Tabla2[[#This Row],[APELLIDOS Y NOMBRES]])</f>
        <v>1</v>
      </c>
      <c r="AB3370" t="str">
        <f ca="1">+IFERROR(IF(Tabla2[[#This Row],[FECHA CESE/BAJA]]="","No Aplica",IF(AND(MONTH(Tabla2[[#This Row],[FECHA CESE/BAJA]])=MONTH(TODAY()-30),YEAR(Tabla2[[#This Row],[FECHA CESE/BAJA]])=YEAR(TODAY())),MONTH(TODAY()-30)&amp;"-"&amp;YEAR(TODAY()),"Borrar")),"No aplica")</f>
        <v>No Aplica</v>
      </c>
      <c r="AC3370" t="str">
        <f ca="1">+IFERROR(IF(Tabla2[[#This Row],[FECHA INICIO DE LABORES EN OBRA]]="","No Aplica",IF(AND(MONTH(Tabla2[[#This Row],[FECHA INICIO DE LABORES EN OBRA]])=MONTH(TODAY()-30),YEAR(Tabla2[[#This Row],[FECHA INICIO DE LABORES EN OBRA]])=YEAR(TODAY())),MONTH(TODAY()-30)&amp;"-"&amp;YEAR(TODAY()),"No Aplica")),"No Aplica")</f>
        <v>No Aplica</v>
      </c>
    </row>
    <row r="3371" spans="1:29" x14ac:dyDescent="0.25">
      <c r="A3371" s="2">
        <v>20100901481</v>
      </c>
      <c r="B3371" s="3" t="s">
        <v>9480</v>
      </c>
      <c r="C3371" s="3" t="s">
        <v>9480</v>
      </c>
      <c r="D3371" s="3" t="s">
        <v>642</v>
      </c>
      <c r="E3371" s="3" t="s">
        <v>643</v>
      </c>
      <c r="F3371" s="36">
        <v>36918</v>
      </c>
      <c r="G3371" s="3">
        <v>2</v>
      </c>
      <c r="H3371" s="3" t="s">
        <v>2110</v>
      </c>
      <c r="I3371" s="3" t="s">
        <v>2111</v>
      </c>
      <c r="J3371" s="3" t="s">
        <v>2128</v>
      </c>
      <c r="K3371" s="3" t="s">
        <v>34</v>
      </c>
      <c r="L3371" s="8" t="s">
        <v>9813</v>
      </c>
      <c r="M3371" s="5"/>
      <c r="N3371" s="13" t="s">
        <v>1489</v>
      </c>
      <c r="O3371" s="5">
        <v>44628</v>
      </c>
      <c r="P3371" s="8">
        <v>1</v>
      </c>
      <c r="Q3371" s="9">
        <v>1</v>
      </c>
      <c r="R3371" s="9" t="str">
        <f>IFERROR(VLOOKUP(Tabla2[[#This Row],[CONTRATISTA PRNCIPAL]],Hoja1!$L$5:$M$9,2,FALSE),"CJV")</f>
        <v>CJV</v>
      </c>
      <c r="S3371" s="9" t="str">
        <f>IF(Tabla2[[#This Row],[EMPRESA]]=Tabla2[[#This Row],[CONTRATISTA PRNCIPAL]],"Principal","Secundaria")</f>
        <v>Principal</v>
      </c>
      <c r="T3371" s="10">
        <f>IFERROR(1/COUNTIF(Tabla2[CONTRATISTA PRNCIPAL],Tabla2[[#This Row],[CONTRATISTA PRNCIPAL]]),0)</f>
        <v>9.0090090090090089E-3</v>
      </c>
      <c r="U3371" s="33">
        <f ca="1">IF(((TODAY()-Tabla2[[#This Row],[FECHA NACIMIENTO]])/365)&lt;18,"Corregir", IF(((TODAY()-Tabla2[[#This Row],[FECHA NACIMIENTO]])/365)&gt;80, "Corregir",ROUNDDOWN(((TODAY()-Tabla2[[#This Row],[FECHA NACIMIENTO]])/365),0)))</f>
        <v>22</v>
      </c>
      <c r="V337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3371" s="34" t="str">
        <f ca="1">+IF(Tabla2[[#This Row],[Edad]]="Corregir","Corregir","Ok")</f>
        <v>Ok</v>
      </c>
      <c r="X3371" s="10" t="str">
        <f>+IFERROR(VLOOKUP(Tabla2[[#This Row],[DISTRITO SEGÚN DNI]],Hoja1!$A$2:$B$55,2,FALSE),"No")</f>
        <v>CALLAO</v>
      </c>
      <c r="Y3371" s="10" t="str">
        <f>IF(OR(LOWER(Tabla2[[#This Row],[GENERO]])="masculino", LOWER(Tabla2[[#This Row],[GENERO]])="femenino"),"OK","Corregir")</f>
        <v>OK</v>
      </c>
      <c r="Z3371" s="10" t="str">
        <f>+IF(Tabla2[[#This Row],[Nro. DNI / CE]]="","Corregir",IF(LEN(Tabla2[[#This Row],[Nro. DNI / CE]])&gt;=8,"OK","Corregir"))</f>
        <v>OK</v>
      </c>
      <c r="AA3371" s="10">
        <f>COUNTIF(Tabla2[APELLIDOS Y NOMBRES],Tabla2[[#This Row],[APELLIDOS Y NOMBRES]])</f>
        <v>1</v>
      </c>
      <c r="AB3371" t="str">
        <f ca="1">+IFERROR(IF(Tabla2[[#This Row],[FECHA CESE/BAJA]]="","No Aplica",IF(AND(MONTH(Tabla2[[#This Row],[FECHA CESE/BAJA]])=MONTH(TODAY()-30),YEAR(Tabla2[[#This Row],[FECHA CESE/BAJA]])=YEAR(TODAY())),MONTH(TODAY()-30)&amp;"-"&amp;YEAR(TODAY()),"Borrar")),"No aplica")</f>
        <v>No Aplica</v>
      </c>
      <c r="AC3371" t="str">
        <f ca="1">+IFERROR(IF(Tabla2[[#This Row],[FECHA INICIO DE LABORES EN OBRA]]="","No Aplica",IF(AND(MONTH(Tabla2[[#This Row],[FECHA INICIO DE LABORES EN OBRA]])=MONTH(TODAY()-30),YEAR(Tabla2[[#This Row],[FECHA INICIO DE LABORES EN OBRA]])=YEAR(TODAY())),MONTH(TODAY()-30)&amp;"-"&amp;YEAR(TODAY()),"No Aplica")),"No Aplica")</f>
        <v>No Aplica</v>
      </c>
    </row>
    <row r="3372" spans="1:29" x14ac:dyDescent="0.25">
      <c r="A3372" s="2">
        <v>20100901481</v>
      </c>
      <c r="B3372" s="3" t="s">
        <v>9480</v>
      </c>
      <c r="C3372" s="3" t="s">
        <v>9480</v>
      </c>
      <c r="D3372" s="3" t="s">
        <v>644</v>
      </c>
      <c r="E3372" s="3" t="s">
        <v>645</v>
      </c>
      <c r="F3372" s="36">
        <v>25097</v>
      </c>
      <c r="G3372" s="3">
        <v>2</v>
      </c>
      <c r="H3372" s="3" t="s">
        <v>2110</v>
      </c>
      <c r="I3372" s="3" t="s">
        <v>2111</v>
      </c>
      <c r="J3372" s="3" t="s">
        <v>2129</v>
      </c>
      <c r="K3372" s="3" t="s">
        <v>34</v>
      </c>
      <c r="L3372" s="8" t="s">
        <v>9813</v>
      </c>
      <c r="M3372" s="5"/>
      <c r="N3372" s="13" t="s">
        <v>1489</v>
      </c>
      <c r="O3372" s="5">
        <v>38533</v>
      </c>
      <c r="P3372" s="8">
        <v>1</v>
      </c>
      <c r="Q3372" s="9">
        <v>2</v>
      </c>
      <c r="R3372" s="9" t="str">
        <f>IFERROR(VLOOKUP(Tabla2[[#This Row],[CONTRATISTA PRNCIPAL]],Hoja1!$L$5:$M$9,2,FALSE),"CJV")</f>
        <v>CJV</v>
      </c>
      <c r="S3372" s="9" t="str">
        <f>IF(Tabla2[[#This Row],[EMPRESA]]=Tabla2[[#This Row],[CONTRATISTA PRNCIPAL]],"Principal","Secundaria")</f>
        <v>Principal</v>
      </c>
      <c r="T3372" s="10">
        <f>IFERROR(1/COUNTIF(Tabla2[CONTRATISTA PRNCIPAL],Tabla2[[#This Row],[CONTRATISTA PRNCIPAL]]),0)</f>
        <v>9.0090090090090089E-3</v>
      </c>
      <c r="U3372" s="33">
        <f ca="1">IF(((TODAY()-Tabla2[[#This Row],[FECHA NACIMIENTO]])/365)&lt;18,"Corregir", IF(((TODAY()-Tabla2[[#This Row],[FECHA NACIMIENTO]])/365)&gt;80, "Corregir",ROUNDDOWN(((TODAY()-Tabla2[[#This Row],[FECHA NACIMIENTO]])/365),0)))</f>
        <v>55</v>
      </c>
      <c r="V337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372" s="34" t="str">
        <f ca="1">+IF(Tabla2[[#This Row],[Edad]]="Corregir","Corregir","Ok")</f>
        <v>Ok</v>
      </c>
      <c r="X3372" s="10" t="str">
        <f>+IFERROR(VLOOKUP(Tabla2[[#This Row],[DISTRITO SEGÚN DNI]],Hoja1!$A$2:$B$55,2,FALSE),"No")</f>
        <v>CALLAO</v>
      </c>
      <c r="Y3372" s="10" t="str">
        <f>IF(OR(LOWER(Tabla2[[#This Row],[GENERO]])="masculino", LOWER(Tabla2[[#This Row],[GENERO]])="femenino"),"OK","Corregir")</f>
        <v>OK</v>
      </c>
      <c r="Z3372" s="10" t="str">
        <f>+IF(Tabla2[[#This Row],[Nro. DNI / CE]]="","Corregir",IF(LEN(Tabla2[[#This Row],[Nro. DNI / CE]])&gt;=8,"OK","Corregir"))</f>
        <v>OK</v>
      </c>
      <c r="AA3372" s="10">
        <f>COUNTIF(Tabla2[APELLIDOS Y NOMBRES],Tabla2[[#This Row],[APELLIDOS Y NOMBRES]])</f>
        <v>1</v>
      </c>
      <c r="AB3372" t="str">
        <f ca="1">+IFERROR(IF(Tabla2[[#This Row],[FECHA CESE/BAJA]]="","No Aplica",IF(AND(MONTH(Tabla2[[#This Row],[FECHA CESE/BAJA]])=MONTH(TODAY()-30),YEAR(Tabla2[[#This Row],[FECHA CESE/BAJA]])=YEAR(TODAY())),MONTH(TODAY()-30)&amp;"-"&amp;YEAR(TODAY()),"Borrar")),"No aplica")</f>
        <v>No Aplica</v>
      </c>
      <c r="AC3372" t="str">
        <f ca="1">+IFERROR(IF(Tabla2[[#This Row],[FECHA INICIO DE LABORES EN OBRA]]="","No Aplica",IF(AND(MONTH(Tabla2[[#This Row],[FECHA INICIO DE LABORES EN OBRA]])=MONTH(TODAY()-30),YEAR(Tabla2[[#This Row],[FECHA INICIO DE LABORES EN OBRA]])=YEAR(TODAY())),MONTH(TODAY()-30)&amp;"-"&amp;YEAR(TODAY()),"No Aplica")),"No Aplica")</f>
        <v>No Aplica</v>
      </c>
    </row>
    <row r="3373" spans="1:29" x14ac:dyDescent="0.25">
      <c r="A3373" s="2">
        <v>20100901481</v>
      </c>
      <c r="B3373" s="3" t="s">
        <v>9480</v>
      </c>
      <c r="C3373" s="3" t="s">
        <v>9480</v>
      </c>
      <c r="D3373" s="3" t="s">
        <v>2130</v>
      </c>
      <c r="E3373" s="3" t="s">
        <v>2131</v>
      </c>
      <c r="F3373" s="36">
        <v>25858</v>
      </c>
      <c r="G3373" s="3">
        <v>2</v>
      </c>
      <c r="H3373" s="3" t="s">
        <v>2110</v>
      </c>
      <c r="I3373" s="3" t="s">
        <v>2111</v>
      </c>
      <c r="J3373" s="3" t="s">
        <v>2132</v>
      </c>
      <c r="K3373" s="3" t="s">
        <v>1219</v>
      </c>
      <c r="L3373" s="8" t="s">
        <v>9813</v>
      </c>
      <c r="M3373" s="5"/>
      <c r="N3373" s="13" t="s">
        <v>1489</v>
      </c>
      <c r="O3373" s="5">
        <v>44616</v>
      </c>
      <c r="P3373" s="8">
        <v>1</v>
      </c>
      <c r="Q3373" s="9">
        <v>1</v>
      </c>
      <c r="R3373" s="9" t="str">
        <f>IFERROR(VLOOKUP(Tabla2[[#This Row],[CONTRATISTA PRNCIPAL]],Hoja1!$L$5:$M$9,2,FALSE),"CJV")</f>
        <v>CJV</v>
      </c>
      <c r="S3373" s="9" t="str">
        <f>IF(Tabla2[[#This Row],[EMPRESA]]=Tabla2[[#This Row],[CONTRATISTA PRNCIPAL]],"Principal","Secundaria")</f>
        <v>Principal</v>
      </c>
      <c r="T3373" s="10">
        <f>IFERROR(1/COUNTIF(Tabla2[CONTRATISTA PRNCIPAL],Tabla2[[#This Row],[CONTRATISTA PRNCIPAL]]),0)</f>
        <v>9.0090090090090089E-3</v>
      </c>
      <c r="U3373" s="33">
        <f ca="1">IF(((TODAY()-Tabla2[[#This Row],[FECHA NACIMIENTO]])/365)&lt;18,"Corregir", IF(((TODAY()-Tabla2[[#This Row],[FECHA NACIMIENTO]])/365)&gt;80, "Corregir",ROUNDDOWN(((TODAY()-Tabla2[[#This Row],[FECHA NACIMIENTO]])/365),0)))</f>
        <v>52</v>
      </c>
      <c r="V337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373" s="34" t="str">
        <f ca="1">+IF(Tabla2[[#This Row],[Edad]]="Corregir","Corregir","Ok")</f>
        <v>Ok</v>
      </c>
      <c r="X3373" s="10" t="str">
        <f>+IFERROR(VLOOKUP(Tabla2[[#This Row],[DISTRITO SEGÚN DNI]],Hoja1!$A$2:$B$55,2,FALSE),"No")</f>
        <v>No</v>
      </c>
      <c r="Y3373" s="10" t="str">
        <f>IF(OR(LOWER(Tabla2[[#This Row],[GENERO]])="masculino", LOWER(Tabla2[[#This Row],[GENERO]])="femenino"),"OK","Corregir")</f>
        <v>OK</v>
      </c>
      <c r="Z3373" s="10" t="str">
        <f>+IF(Tabla2[[#This Row],[Nro. DNI / CE]]="","Corregir",IF(LEN(Tabla2[[#This Row],[Nro. DNI / CE]])&gt;=8,"OK","Corregir"))</f>
        <v>OK</v>
      </c>
      <c r="AA3373" s="10">
        <f>COUNTIF(Tabla2[APELLIDOS Y NOMBRES],Tabla2[[#This Row],[APELLIDOS Y NOMBRES]])</f>
        <v>1</v>
      </c>
      <c r="AB3373" t="str">
        <f ca="1">+IFERROR(IF(Tabla2[[#This Row],[FECHA CESE/BAJA]]="","No Aplica",IF(AND(MONTH(Tabla2[[#This Row],[FECHA CESE/BAJA]])=MONTH(TODAY()-30),YEAR(Tabla2[[#This Row],[FECHA CESE/BAJA]])=YEAR(TODAY())),MONTH(TODAY()-30)&amp;"-"&amp;YEAR(TODAY()),"Borrar")),"No aplica")</f>
        <v>No Aplica</v>
      </c>
      <c r="AC3373" t="str">
        <f ca="1">+IFERROR(IF(Tabla2[[#This Row],[FECHA INICIO DE LABORES EN OBRA]]="","No Aplica",IF(AND(MONTH(Tabla2[[#This Row],[FECHA INICIO DE LABORES EN OBRA]])=MONTH(TODAY()-30),YEAR(Tabla2[[#This Row],[FECHA INICIO DE LABORES EN OBRA]])=YEAR(TODAY())),MONTH(TODAY()-30)&amp;"-"&amp;YEAR(TODAY()),"No Aplica")),"No Aplica")</f>
        <v>No Aplica</v>
      </c>
    </row>
    <row r="3374" spans="1:29" x14ac:dyDescent="0.25">
      <c r="A3374" s="2">
        <v>20100901481</v>
      </c>
      <c r="B3374" s="3" t="s">
        <v>9480</v>
      </c>
      <c r="C3374" s="3" t="s">
        <v>9480</v>
      </c>
      <c r="D3374" s="3" t="s">
        <v>2136</v>
      </c>
      <c r="E3374" s="3" t="s">
        <v>2137</v>
      </c>
      <c r="F3374" s="36">
        <v>20913</v>
      </c>
      <c r="G3374" s="3">
        <v>2</v>
      </c>
      <c r="H3374" s="3" t="s">
        <v>2110</v>
      </c>
      <c r="I3374" s="3" t="s">
        <v>2111</v>
      </c>
      <c r="J3374" s="3" t="s">
        <v>2138</v>
      </c>
      <c r="K3374" s="3" t="s">
        <v>1219</v>
      </c>
      <c r="L3374" s="8" t="s">
        <v>9813</v>
      </c>
      <c r="M3374" s="5"/>
      <c r="N3374" s="13" t="s">
        <v>1489</v>
      </c>
      <c r="O3374" s="5">
        <v>40979</v>
      </c>
      <c r="P3374" s="8">
        <v>1</v>
      </c>
      <c r="Q3374" s="9">
        <v>2</v>
      </c>
      <c r="R3374" s="9" t="str">
        <f>IFERROR(VLOOKUP(Tabla2[[#This Row],[CONTRATISTA PRNCIPAL]],Hoja1!$L$5:$M$9,2,FALSE),"CJV")</f>
        <v>CJV</v>
      </c>
      <c r="S3374" s="9" t="str">
        <f>IF(Tabla2[[#This Row],[EMPRESA]]=Tabla2[[#This Row],[CONTRATISTA PRNCIPAL]],"Principal","Secundaria")</f>
        <v>Principal</v>
      </c>
      <c r="T3374" s="10">
        <f>IFERROR(1/COUNTIF(Tabla2[CONTRATISTA PRNCIPAL],Tabla2[[#This Row],[CONTRATISTA PRNCIPAL]]),0)</f>
        <v>9.0090090090090089E-3</v>
      </c>
      <c r="U3374" s="33">
        <f ca="1">IF(((TODAY()-Tabla2[[#This Row],[FECHA NACIMIENTO]])/365)&lt;18,"Corregir", IF(((TODAY()-Tabla2[[#This Row],[FECHA NACIMIENTO]])/365)&gt;80, "Corregir",ROUNDDOWN(((TODAY()-Tabla2[[#This Row],[FECHA NACIMIENTO]])/365),0)))</f>
        <v>66</v>
      </c>
      <c r="V337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3374" s="34" t="str">
        <f ca="1">+IF(Tabla2[[#This Row],[Edad]]="Corregir","Corregir","Ok")</f>
        <v>Ok</v>
      </c>
      <c r="X3374" s="10" t="str">
        <f>+IFERROR(VLOOKUP(Tabla2[[#This Row],[DISTRITO SEGÚN DNI]],Hoja1!$A$2:$B$55,2,FALSE),"No")</f>
        <v>No</v>
      </c>
      <c r="Y3374" s="10" t="str">
        <f>IF(OR(LOWER(Tabla2[[#This Row],[GENERO]])="masculino", LOWER(Tabla2[[#This Row],[GENERO]])="femenino"),"OK","Corregir")</f>
        <v>OK</v>
      </c>
      <c r="Z3374" s="10" t="str">
        <f>+IF(Tabla2[[#This Row],[Nro. DNI / CE]]="","Corregir",IF(LEN(Tabla2[[#This Row],[Nro. DNI / CE]])&gt;=8,"OK","Corregir"))</f>
        <v>OK</v>
      </c>
      <c r="AA3374" s="10">
        <f>COUNTIF(Tabla2[APELLIDOS Y NOMBRES],Tabla2[[#This Row],[APELLIDOS Y NOMBRES]])</f>
        <v>1</v>
      </c>
      <c r="AB3374" t="str">
        <f ca="1">+IFERROR(IF(Tabla2[[#This Row],[FECHA CESE/BAJA]]="","No Aplica",IF(AND(MONTH(Tabla2[[#This Row],[FECHA CESE/BAJA]])=MONTH(TODAY()-30),YEAR(Tabla2[[#This Row],[FECHA CESE/BAJA]])=YEAR(TODAY())),MONTH(TODAY()-30)&amp;"-"&amp;YEAR(TODAY()),"Borrar")),"No aplica")</f>
        <v>No Aplica</v>
      </c>
      <c r="AC3374" t="str">
        <f ca="1">+IFERROR(IF(Tabla2[[#This Row],[FECHA INICIO DE LABORES EN OBRA]]="","No Aplica",IF(AND(MONTH(Tabla2[[#This Row],[FECHA INICIO DE LABORES EN OBRA]])=MONTH(TODAY()-30),YEAR(Tabla2[[#This Row],[FECHA INICIO DE LABORES EN OBRA]])=YEAR(TODAY())),MONTH(TODAY()-30)&amp;"-"&amp;YEAR(TODAY()),"No Aplica")),"No Aplica")</f>
        <v>No Aplica</v>
      </c>
    </row>
    <row r="3375" spans="1:29" x14ac:dyDescent="0.25">
      <c r="A3375" s="2">
        <v>20100901481</v>
      </c>
      <c r="B3375" s="3" t="s">
        <v>9480</v>
      </c>
      <c r="C3375" s="3" t="s">
        <v>9480</v>
      </c>
      <c r="D3375" s="3" t="s">
        <v>2139</v>
      </c>
      <c r="E3375" s="3" t="s">
        <v>2140</v>
      </c>
      <c r="F3375" s="36">
        <v>28296</v>
      </c>
      <c r="G3375" s="3">
        <v>2</v>
      </c>
      <c r="H3375" s="3" t="s">
        <v>2110</v>
      </c>
      <c r="I3375" s="3" t="s">
        <v>2111</v>
      </c>
      <c r="J3375" s="3" t="s">
        <v>2141</v>
      </c>
      <c r="K3375" s="3" t="s">
        <v>1219</v>
      </c>
      <c r="L3375" s="8" t="s">
        <v>9813</v>
      </c>
      <c r="M3375" s="5"/>
      <c r="N3375" s="13" t="s">
        <v>1489</v>
      </c>
      <c r="O3375" s="5">
        <v>45036</v>
      </c>
      <c r="P3375" s="8">
        <v>1</v>
      </c>
      <c r="Q3375" s="9">
        <v>1</v>
      </c>
      <c r="R3375" s="9" t="str">
        <f>IFERROR(VLOOKUP(Tabla2[[#This Row],[CONTRATISTA PRNCIPAL]],Hoja1!$L$5:$M$9,2,FALSE),"CJV")</f>
        <v>CJV</v>
      </c>
      <c r="S3375" s="9" t="str">
        <f>IF(Tabla2[[#This Row],[EMPRESA]]=Tabla2[[#This Row],[CONTRATISTA PRNCIPAL]],"Principal","Secundaria")</f>
        <v>Principal</v>
      </c>
      <c r="T3375" s="10">
        <f>IFERROR(1/COUNTIF(Tabla2[CONTRATISTA PRNCIPAL],Tabla2[[#This Row],[CONTRATISTA PRNCIPAL]]),0)</f>
        <v>9.0090090090090089E-3</v>
      </c>
      <c r="U3375" s="33">
        <f ca="1">IF(((TODAY()-Tabla2[[#This Row],[FECHA NACIMIENTO]])/365)&lt;18,"Corregir", IF(((TODAY()-Tabla2[[#This Row],[FECHA NACIMIENTO]])/365)&gt;80, "Corregir",ROUNDDOWN(((TODAY()-Tabla2[[#This Row],[FECHA NACIMIENTO]])/365),0)))</f>
        <v>46</v>
      </c>
      <c r="V337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375" s="34" t="str">
        <f ca="1">+IF(Tabla2[[#This Row],[Edad]]="Corregir","Corregir","Ok")</f>
        <v>Ok</v>
      </c>
      <c r="X3375" s="10" t="str">
        <f>+IFERROR(VLOOKUP(Tabla2[[#This Row],[DISTRITO SEGÚN DNI]],Hoja1!$A$2:$B$55,2,FALSE),"No")</f>
        <v>No</v>
      </c>
      <c r="Y3375" s="10" t="str">
        <f>IF(OR(LOWER(Tabla2[[#This Row],[GENERO]])="masculino", LOWER(Tabla2[[#This Row],[GENERO]])="femenino"),"OK","Corregir")</f>
        <v>OK</v>
      </c>
      <c r="Z3375" s="10" t="str">
        <f>+IF(Tabla2[[#This Row],[Nro. DNI / CE]]="","Corregir",IF(LEN(Tabla2[[#This Row],[Nro. DNI / CE]])&gt;=8,"OK","Corregir"))</f>
        <v>OK</v>
      </c>
      <c r="AA3375" s="10">
        <f>COUNTIF(Tabla2[APELLIDOS Y NOMBRES],Tabla2[[#This Row],[APELLIDOS Y NOMBRES]])</f>
        <v>1</v>
      </c>
      <c r="AB3375" t="str">
        <f ca="1">+IFERROR(IF(Tabla2[[#This Row],[FECHA CESE/BAJA]]="","No Aplica",IF(AND(MONTH(Tabla2[[#This Row],[FECHA CESE/BAJA]])=MONTH(TODAY()-30),YEAR(Tabla2[[#This Row],[FECHA CESE/BAJA]])=YEAR(TODAY())),MONTH(TODAY()-30)&amp;"-"&amp;YEAR(TODAY()),"Borrar")),"No aplica")</f>
        <v>No Aplica</v>
      </c>
      <c r="AC3375" t="str">
        <f ca="1">+IFERROR(IF(Tabla2[[#This Row],[FECHA INICIO DE LABORES EN OBRA]]="","No Aplica",IF(AND(MONTH(Tabla2[[#This Row],[FECHA INICIO DE LABORES EN OBRA]])=MONTH(TODAY()-30),YEAR(Tabla2[[#This Row],[FECHA INICIO DE LABORES EN OBRA]])=YEAR(TODAY())),MONTH(TODAY()-30)&amp;"-"&amp;YEAR(TODAY()),"No Aplica")),"No Aplica")</f>
        <v>No Aplica</v>
      </c>
    </row>
    <row r="3376" spans="1:29" x14ac:dyDescent="0.25">
      <c r="A3376" s="2">
        <v>20100901481</v>
      </c>
      <c r="B3376" s="3" t="s">
        <v>9480</v>
      </c>
      <c r="C3376" s="3" t="s">
        <v>9480</v>
      </c>
      <c r="D3376" s="3" t="s">
        <v>2142</v>
      </c>
      <c r="E3376" s="3" t="s">
        <v>2143</v>
      </c>
      <c r="F3376" s="36">
        <v>34036</v>
      </c>
      <c r="G3376" s="3">
        <v>2</v>
      </c>
      <c r="H3376" s="3" t="s">
        <v>2110</v>
      </c>
      <c r="I3376" s="3" t="s">
        <v>2111</v>
      </c>
      <c r="J3376" s="3" t="s">
        <v>2144</v>
      </c>
      <c r="K3376" s="3" t="s">
        <v>1139</v>
      </c>
      <c r="L3376" s="8" t="s">
        <v>9813</v>
      </c>
      <c r="M3376" s="5"/>
      <c r="N3376" s="13" t="s">
        <v>1489</v>
      </c>
      <c r="O3376" s="5">
        <v>44314</v>
      </c>
      <c r="P3376" s="8">
        <v>1</v>
      </c>
      <c r="Q3376" s="9">
        <v>1</v>
      </c>
      <c r="R3376" s="9" t="str">
        <f>IFERROR(VLOOKUP(Tabla2[[#This Row],[CONTRATISTA PRNCIPAL]],Hoja1!$L$5:$M$9,2,FALSE),"CJV")</f>
        <v>CJV</v>
      </c>
      <c r="S3376" s="9" t="str">
        <f>IF(Tabla2[[#This Row],[EMPRESA]]=Tabla2[[#This Row],[CONTRATISTA PRNCIPAL]],"Principal","Secundaria")</f>
        <v>Principal</v>
      </c>
      <c r="T3376" s="10">
        <f>IFERROR(1/COUNTIF(Tabla2[CONTRATISTA PRNCIPAL],Tabla2[[#This Row],[CONTRATISTA PRNCIPAL]]),0)</f>
        <v>9.0090090090090089E-3</v>
      </c>
      <c r="U3376" s="33">
        <f ca="1">IF(((TODAY()-Tabla2[[#This Row],[FECHA NACIMIENTO]])/365)&lt;18,"Corregir", IF(((TODAY()-Tabla2[[#This Row],[FECHA NACIMIENTO]])/365)&gt;80, "Corregir",ROUNDDOWN(((TODAY()-Tabla2[[#This Row],[FECHA NACIMIENTO]])/365),0)))</f>
        <v>30</v>
      </c>
      <c r="V337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376" s="34" t="str">
        <f ca="1">+IF(Tabla2[[#This Row],[Edad]]="Corregir","Corregir","Ok")</f>
        <v>Ok</v>
      </c>
      <c r="X3376" s="10" t="str">
        <f>+IFERROR(VLOOKUP(Tabla2[[#This Row],[DISTRITO SEGÚN DNI]],Hoja1!$A$2:$B$55,2,FALSE),"No")</f>
        <v>No</v>
      </c>
      <c r="Y3376" s="10" t="str">
        <f>IF(OR(LOWER(Tabla2[[#This Row],[GENERO]])="masculino", LOWER(Tabla2[[#This Row],[GENERO]])="femenino"),"OK","Corregir")</f>
        <v>OK</v>
      </c>
      <c r="Z3376" s="10" t="str">
        <f>+IF(Tabla2[[#This Row],[Nro. DNI / CE]]="","Corregir",IF(LEN(Tabla2[[#This Row],[Nro. DNI / CE]])&gt;=8,"OK","Corregir"))</f>
        <v>OK</v>
      </c>
      <c r="AA3376" s="10">
        <f>COUNTIF(Tabla2[APELLIDOS Y NOMBRES],Tabla2[[#This Row],[APELLIDOS Y NOMBRES]])</f>
        <v>1</v>
      </c>
      <c r="AB3376" t="str">
        <f ca="1">+IFERROR(IF(Tabla2[[#This Row],[FECHA CESE/BAJA]]="","No Aplica",IF(AND(MONTH(Tabla2[[#This Row],[FECHA CESE/BAJA]])=MONTH(TODAY()-30),YEAR(Tabla2[[#This Row],[FECHA CESE/BAJA]])=YEAR(TODAY())),MONTH(TODAY()-30)&amp;"-"&amp;YEAR(TODAY()),"Borrar")),"No aplica")</f>
        <v>No Aplica</v>
      </c>
      <c r="AC3376" t="str">
        <f ca="1">+IFERROR(IF(Tabla2[[#This Row],[FECHA INICIO DE LABORES EN OBRA]]="","No Aplica",IF(AND(MONTH(Tabla2[[#This Row],[FECHA INICIO DE LABORES EN OBRA]])=MONTH(TODAY()-30),YEAR(Tabla2[[#This Row],[FECHA INICIO DE LABORES EN OBRA]])=YEAR(TODAY())),MONTH(TODAY()-30)&amp;"-"&amp;YEAR(TODAY()),"No Aplica")),"No Aplica")</f>
        <v>No Aplica</v>
      </c>
    </row>
    <row r="3377" spans="1:29" x14ac:dyDescent="0.25">
      <c r="A3377" s="2">
        <v>20100901481</v>
      </c>
      <c r="B3377" s="3" t="s">
        <v>9480</v>
      </c>
      <c r="C3377" s="3" t="s">
        <v>9480</v>
      </c>
      <c r="D3377" s="3" t="s">
        <v>2145</v>
      </c>
      <c r="E3377" s="3" t="s">
        <v>2146</v>
      </c>
      <c r="F3377" s="36">
        <v>24103</v>
      </c>
      <c r="G3377" s="3">
        <v>2</v>
      </c>
      <c r="H3377" s="3" t="s">
        <v>2110</v>
      </c>
      <c r="I3377" s="3" t="s">
        <v>2111</v>
      </c>
      <c r="J3377" s="3" t="s">
        <v>2147</v>
      </c>
      <c r="K3377" s="3" t="s">
        <v>1219</v>
      </c>
      <c r="L3377" s="8" t="s">
        <v>9813</v>
      </c>
      <c r="M3377" s="5"/>
      <c r="N3377" s="13" t="s">
        <v>1489</v>
      </c>
      <c r="O3377" s="5">
        <v>40684</v>
      </c>
      <c r="P3377" s="8">
        <v>1</v>
      </c>
      <c r="Q3377" s="9">
        <v>2</v>
      </c>
      <c r="R3377" s="9" t="str">
        <f>IFERROR(VLOOKUP(Tabla2[[#This Row],[CONTRATISTA PRNCIPAL]],Hoja1!$L$5:$M$9,2,FALSE),"CJV")</f>
        <v>CJV</v>
      </c>
      <c r="S3377" s="9" t="str">
        <f>IF(Tabla2[[#This Row],[EMPRESA]]=Tabla2[[#This Row],[CONTRATISTA PRNCIPAL]],"Principal","Secundaria")</f>
        <v>Principal</v>
      </c>
      <c r="T3377" s="10">
        <f>IFERROR(1/COUNTIF(Tabla2[CONTRATISTA PRNCIPAL],Tabla2[[#This Row],[CONTRATISTA PRNCIPAL]]),0)</f>
        <v>9.0090090090090089E-3</v>
      </c>
      <c r="U3377" s="33">
        <f ca="1">IF(((TODAY()-Tabla2[[#This Row],[FECHA NACIMIENTO]])/365)&lt;18,"Corregir", IF(((TODAY()-Tabla2[[#This Row],[FECHA NACIMIENTO]])/365)&gt;80, "Corregir",ROUNDDOWN(((TODAY()-Tabla2[[#This Row],[FECHA NACIMIENTO]])/365),0)))</f>
        <v>57</v>
      </c>
      <c r="V337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377" s="34" t="str">
        <f ca="1">+IF(Tabla2[[#This Row],[Edad]]="Corregir","Corregir","Ok")</f>
        <v>Ok</v>
      </c>
      <c r="X3377" s="10" t="str">
        <f>+IFERROR(VLOOKUP(Tabla2[[#This Row],[DISTRITO SEGÚN DNI]],Hoja1!$A$2:$B$55,2,FALSE),"No")</f>
        <v>No</v>
      </c>
      <c r="Y3377" s="10" t="str">
        <f>IF(OR(LOWER(Tabla2[[#This Row],[GENERO]])="masculino", LOWER(Tabla2[[#This Row],[GENERO]])="femenino"),"OK","Corregir")</f>
        <v>OK</v>
      </c>
      <c r="Z3377" s="10" t="str">
        <f>+IF(Tabla2[[#This Row],[Nro. DNI / CE]]="","Corregir",IF(LEN(Tabla2[[#This Row],[Nro. DNI / CE]])&gt;=8,"OK","Corregir"))</f>
        <v>OK</v>
      </c>
      <c r="AA3377" s="10">
        <f>COUNTIF(Tabla2[APELLIDOS Y NOMBRES],Tabla2[[#This Row],[APELLIDOS Y NOMBRES]])</f>
        <v>1</v>
      </c>
      <c r="AB3377" t="str">
        <f ca="1">+IFERROR(IF(Tabla2[[#This Row],[FECHA CESE/BAJA]]="","No Aplica",IF(AND(MONTH(Tabla2[[#This Row],[FECHA CESE/BAJA]])=MONTH(TODAY()-30),YEAR(Tabla2[[#This Row],[FECHA CESE/BAJA]])=YEAR(TODAY())),MONTH(TODAY()-30)&amp;"-"&amp;YEAR(TODAY()),"Borrar")),"No aplica")</f>
        <v>No Aplica</v>
      </c>
      <c r="AC3377" t="str">
        <f ca="1">+IFERROR(IF(Tabla2[[#This Row],[FECHA INICIO DE LABORES EN OBRA]]="","No Aplica",IF(AND(MONTH(Tabla2[[#This Row],[FECHA INICIO DE LABORES EN OBRA]])=MONTH(TODAY()-30),YEAR(Tabla2[[#This Row],[FECHA INICIO DE LABORES EN OBRA]])=YEAR(TODAY())),MONTH(TODAY()-30)&amp;"-"&amp;YEAR(TODAY()),"No Aplica")),"No Aplica")</f>
        <v>No Aplica</v>
      </c>
    </row>
    <row r="3378" spans="1:29" x14ac:dyDescent="0.25">
      <c r="A3378" s="2">
        <v>20100901481</v>
      </c>
      <c r="B3378" s="3" t="s">
        <v>9480</v>
      </c>
      <c r="C3378" s="3" t="s">
        <v>9480</v>
      </c>
      <c r="D3378" s="3" t="s">
        <v>2148</v>
      </c>
      <c r="E3378" s="3" t="s">
        <v>2149</v>
      </c>
      <c r="F3378" s="36">
        <v>32331</v>
      </c>
      <c r="G3378" s="3">
        <v>2</v>
      </c>
      <c r="H3378" s="3" t="s">
        <v>2110</v>
      </c>
      <c r="I3378" s="3" t="s">
        <v>2111</v>
      </c>
      <c r="J3378" s="3" t="s">
        <v>2150</v>
      </c>
      <c r="K3378" s="3" t="s">
        <v>1077</v>
      </c>
      <c r="L3378" s="8" t="s">
        <v>9813</v>
      </c>
      <c r="M3378" s="5"/>
      <c r="N3378" s="13" t="s">
        <v>1489</v>
      </c>
      <c r="O3378" s="5">
        <v>44704</v>
      </c>
      <c r="P3378" s="8">
        <v>1</v>
      </c>
      <c r="Q3378" s="9">
        <v>1</v>
      </c>
      <c r="R3378" s="9" t="str">
        <f>IFERROR(VLOOKUP(Tabla2[[#This Row],[CONTRATISTA PRNCIPAL]],Hoja1!$L$5:$M$9,2,FALSE),"CJV")</f>
        <v>CJV</v>
      </c>
      <c r="S3378" s="9" t="str">
        <f>IF(Tabla2[[#This Row],[EMPRESA]]=Tabla2[[#This Row],[CONTRATISTA PRNCIPAL]],"Principal","Secundaria")</f>
        <v>Principal</v>
      </c>
      <c r="T3378" s="10">
        <f>IFERROR(1/COUNTIF(Tabla2[CONTRATISTA PRNCIPAL],Tabla2[[#This Row],[CONTRATISTA PRNCIPAL]]),0)</f>
        <v>9.0090090090090089E-3</v>
      </c>
      <c r="U3378" s="33">
        <f ca="1">IF(((TODAY()-Tabla2[[#This Row],[FECHA NACIMIENTO]])/365)&lt;18,"Corregir", IF(((TODAY()-Tabla2[[#This Row],[FECHA NACIMIENTO]])/365)&gt;80, "Corregir",ROUNDDOWN(((TODAY()-Tabla2[[#This Row],[FECHA NACIMIENTO]])/365),0)))</f>
        <v>35</v>
      </c>
      <c r="V337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378" s="34" t="str">
        <f ca="1">+IF(Tabla2[[#This Row],[Edad]]="Corregir","Corregir","Ok")</f>
        <v>Ok</v>
      </c>
      <c r="X3378" s="10" t="str">
        <f>+IFERROR(VLOOKUP(Tabla2[[#This Row],[DISTRITO SEGÚN DNI]],Hoja1!$A$2:$B$55,2,FALSE),"No")</f>
        <v>No</v>
      </c>
      <c r="Y3378" s="10" t="str">
        <f>IF(OR(LOWER(Tabla2[[#This Row],[GENERO]])="masculino", LOWER(Tabla2[[#This Row],[GENERO]])="femenino"),"OK","Corregir")</f>
        <v>OK</v>
      </c>
      <c r="Z3378" s="10" t="str">
        <f>+IF(Tabla2[[#This Row],[Nro. DNI / CE]]="","Corregir",IF(LEN(Tabla2[[#This Row],[Nro. DNI / CE]])&gt;=8,"OK","Corregir"))</f>
        <v>OK</v>
      </c>
      <c r="AA3378" s="10">
        <f>COUNTIF(Tabla2[APELLIDOS Y NOMBRES],Tabla2[[#This Row],[APELLIDOS Y NOMBRES]])</f>
        <v>1</v>
      </c>
      <c r="AB3378" t="str">
        <f ca="1">+IFERROR(IF(Tabla2[[#This Row],[FECHA CESE/BAJA]]="","No Aplica",IF(AND(MONTH(Tabla2[[#This Row],[FECHA CESE/BAJA]])=MONTH(TODAY()-30),YEAR(Tabla2[[#This Row],[FECHA CESE/BAJA]])=YEAR(TODAY())),MONTH(TODAY()-30)&amp;"-"&amp;YEAR(TODAY()),"Borrar")),"No aplica")</f>
        <v>No Aplica</v>
      </c>
      <c r="AC3378" t="str">
        <f ca="1">+IFERROR(IF(Tabla2[[#This Row],[FECHA INICIO DE LABORES EN OBRA]]="","No Aplica",IF(AND(MONTH(Tabla2[[#This Row],[FECHA INICIO DE LABORES EN OBRA]])=MONTH(TODAY()-30),YEAR(Tabla2[[#This Row],[FECHA INICIO DE LABORES EN OBRA]])=YEAR(TODAY())),MONTH(TODAY()-30)&amp;"-"&amp;YEAR(TODAY()),"No Aplica")),"No Aplica")</f>
        <v>No Aplica</v>
      </c>
    </row>
    <row r="3379" spans="1:29" x14ac:dyDescent="0.25">
      <c r="A3379" s="2">
        <v>20100901481</v>
      </c>
      <c r="B3379" s="3" t="s">
        <v>9480</v>
      </c>
      <c r="C3379" s="3" t="s">
        <v>9480</v>
      </c>
      <c r="D3379" s="3" t="s">
        <v>2151</v>
      </c>
      <c r="E3379" s="3" t="s">
        <v>2152</v>
      </c>
      <c r="F3379" s="36">
        <v>35487</v>
      </c>
      <c r="G3379" s="3">
        <v>2</v>
      </c>
      <c r="H3379" s="3" t="s">
        <v>2110</v>
      </c>
      <c r="I3379" s="3" t="s">
        <v>2111</v>
      </c>
      <c r="J3379" s="3" t="s">
        <v>2153</v>
      </c>
      <c r="K3379" s="3" t="s">
        <v>1219</v>
      </c>
      <c r="L3379" s="8" t="s">
        <v>9813</v>
      </c>
      <c r="M3379" s="5"/>
      <c r="N3379" s="13" t="s">
        <v>1489</v>
      </c>
      <c r="O3379" s="5">
        <v>43222</v>
      </c>
      <c r="P3379" s="8">
        <v>1</v>
      </c>
      <c r="Q3379" s="9">
        <v>2</v>
      </c>
      <c r="R3379" s="9" t="str">
        <f>IFERROR(VLOOKUP(Tabla2[[#This Row],[CONTRATISTA PRNCIPAL]],Hoja1!$L$5:$M$9,2,FALSE),"CJV")</f>
        <v>CJV</v>
      </c>
      <c r="S3379" s="9" t="str">
        <f>IF(Tabla2[[#This Row],[EMPRESA]]=Tabla2[[#This Row],[CONTRATISTA PRNCIPAL]],"Principal","Secundaria")</f>
        <v>Principal</v>
      </c>
      <c r="T3379" s="10">
        <f>IFERROR(1/COUNTIF(Tabla2[CONTRATISTA PRNCIPAL],Tabla2[[#This Row],[CONTRATISTA PRNCIPAL]]),0)</f>
        <v>9.0090090090090089E-3</v>
      </c>
      <c r="U3379" s="33">
        <f ca="1">IF(((TODAY()-Tabla2[[#This Row],[FECHA NACIMIENTO]])/365)&lt;18,"Corregir", IF(((TODAY()-Tabla2[[#This Row],[FECHA NACIMIENTO]])/365)&gt;80, "Corregir",ROUNDDOWN(((TODAY()-Tabla2[[#This Row],[FECHA NACIMIENTO]])/365),0)))</f>
        <v>26</v>
      </c>
      <c r="V337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379" s="34" t="str">
        <f ca="1">+IF(Tabla2[[#This Row],[Edad]]="Corregir","Corregir","Ok")</f>
        <v>Ok</v>
      </c>
      <c r="X3379" s="10" t="str">
        <f>+IFERROR(VLOOKUP(Tabla2[[#This Row],[DISTRITO SEGÚN DNI]],Hoja1!$A$2:$B$55,2,FALSE),"No")</f>
        <v>No</v>
      </c>
      <c r="Y3379" s="10" t="str">
        <f>IF(OR(LOWER(Tabla2[[#This Row],[GENERO]])="masculino", LOWER(Tabla2[[#This Row],[GENERO]])="femenino"),"OK","Corregir")</f>
        <v>OK</v>
      </c>
      <c r="Z3379" s="10" t="str">
        <f>+IF(Tabla2[[#This Row],[Nro. DNI / CE]]="","Corregir",IF(LEN(Tabla2[[#This Row],[Nro. DNI / CE]])&gt;=8,"OK","Corregir"))</f>
        <v>OK</v>
      </c>
      <c r="AA3379" s="10">
        <f>COUNTIF(Tabla2[APELLIDOS Y NOMBRES],Tabla2[[#This Row],[APELLIDOS Y NOMBRES]])</f>
        <v>1</v>
      </c>
      <c r="AB3379" t="str">
        <f ca="1">+IFERROR(IF(Tabla2[[#This Row],[FECHA CESE/BAJA]]="","No Aplica",IF(AND(MONTH(Tabla2[[#This Row],[FECHA CESE/BAJA]])=MONTH(TODAY()-30),YEAR(Tabla2[[#This Row],[FECHA CESE/BAJA]])=YEAR(TODAY())),MONTH(TODAY()-30)&amp;"-"&amp;YEAR(TODAY()),"Borrar")),"No aplica")</f>
        <v>No Aplica</v>
      </c>
      <c r="AC3379" t="str">
        <f ca="1">+IFERROR(IF(Tabla2[[#This Row],[FECHA INICIO DE LABORES EN OBRA]]="","No Aplica",IF(AND(MONTH(Tabla2[[#This Row],[FECHA INICIO DE LABORES EN OBRA]])=MONTH(TODAY()-30),YEAR(Tabla2[[#This Row],[FECHA INICIO DE LABORES EN OBRA]])=YEAR(TODAY())),MONTH(TODAY()-30)&amp;"-"&amp;YEAR(TODAY()),"No Aplica")),"No Aplica")</f>
        <v>No Aplica</v>
      </c>
    </row>
    <row r="3380" spans="1:29" x14ac:dyDescent="0.25">
      <c r="A3380" s="2">
        <v>20100901481</v>
      </c>
      <c r="B3380" s="3" t="s">
        <v>9480</v>
      </c>
      <c r="C3380" s="3" t="s">
        <v>9480</v>
      </c>
      <c r="D3380" s="3" t="s">
        <v>646</v>
      </c>
      <c r="E3380" s="3" t="s">
        <v>647</v>
      </c>
      <c r="F3380" s="36">
        <v>30734</v>
      </c>
      <c r="G3380" s="3">
        <v>2</v>
      </c>
      <c r="H3380" s="3" t="s">
        <v>2110</v>
      </c>
      <c r="I3380" s="3" t="s">
        <v>2111</v>
      </c>
      <c r="J3380" s="3" t="s">
        <v>2154</v>
      </c>
      <c r="K3380" s="3" t="s">
        <v>34</v>
      </c>
      <c r="L3380" s="8" t="s">
        <v>9813</v>
      </c>
      <c r="M3380" s="5"/>
      <c r="N3380" s="13" t="s">
        <v>1489</v>
      </c>
      <c r="O3380" s="5">
        <v>44310</v>
      </c>
      <c r="P3380" s="8">
        <v>1</v>
      </c>
      <c r="Q3380" s="9">
        <v>1</v>
      </c>
      <c r="R3380" s="9" t="str">
        <f>IFERROR(VLOOKUP(Tabla2[[#This Row],[CONTRATISTA PRNCIPAL]],Hoja1!$L$5:$M$9,2,FALSE),"CJV")</f>
        <v>CJV</v>
      </c>
      <c r="S3380" s="9" t="str">
        <f>IF(Tabla2[[#This Row],[EMPRESA]]=Tabla2[[#This Row],[CONTRATISTA PRNCIPAL]],"Principal","Secundaria")</f>
        <v>Principal</v>
      </c>
      <c r="T3380" s="10">
        <f>IFERROR(1/COUNTIF(Tabla2[CONTRATISTA PRNCIPAL],Tabla2[[#This Row],[CONTRATISTA PRNCIPAL]]),0)</f>
        <v>9.0090090090090089E-3</v>
      </c>
      <c r="U3380" s="33">
        <f ca="1">IF(((TODAY()-Tabla2[[#This Row],[FECHA NACIMIENTO]])/365)&lt;18,"Corregir", IF(((TODAY()-Tabla2[[#This Row],[FECHA NACIMIENTO]])/365)&gt;80, "Corregir",ROUNDDOWN(((TODAY()-Tabla2[[#This Row],[FECHA NACIMIENTO]])/365),0)))</f>
        <v>39</v>
      </c>
      <c r="V338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380" s="34" t="str">
        <f ca="1">+IF(Tabla2[[#This Row],[Edad]]="Corregir","Corregir","Ok")</f>
        <v>Ok</v>
      </c>
      <c r="X3380" s="10" t="str">
        <f>+IFERROR(VLOOKUP(Tabla2[[#This Row],[DISTRITO SEGÚN DNI]],Hoja1!$A$2:$B$55,2,FALSE),"No")</f>
        <v>CALLAO</v>
      </c>
      <c r="Y3380" s="10" t="str">
        <f>IF(OR(LOWER(Tabla2[[#This Row],[GENERO]])="masculino", LOWER(Tabla2[[#This Row],[GENERO]])="femenino"),"OK","Corregir")</f>
        <v>OK</v>
      </c>
      <c r="Z3380" s="10" t="str">
        <f>+IF(Tabla2[[#This Row],[Nro. DNI / CE]]="","Corregir",IF(LEN(Tabla2[[#This Row],[Nro. DNI / CE]])&gt;=8,"OK","Corregir"))</f>
        <v>OK</v>
      </c>
      <c r="AA3380" s="10">
        <f>COUNTIF(Tabla2[APELLIDOS Y NOMBRES],Tabla2[[#This Row],[APELLIDOS Y NOMBRES]])</f>
        <v>1</v>
      </c>
      <c r="AB3380" t="str">
        <f ca="1">+IFERROR(IF(Tabla2[[#This Row],[FECHA CESE/BAJA]]="","No Aplica",IF(AND(MONTH(Tabla2[[#This Row],[FECHA CESE/BAJA]])=MONTH(TODAY()-30),YEAR(Tabla2[[#This Row],[FECHA CESE/BAJA]])=YEAR(TODAY())),MONTH(TODAY()-30)&amp;"-"&amp;YEAR(TODAY()),"Borrar")),"No aplica")</f>
        <v>No Aplica</v>
      </c>
      <c r="AC3380" t="str">
        <f ca="1">+IFERROR(IF(Tabla2[[#This Row],[FECHA INICIO DE LABORES EN OBRA]]="","No Aplica",IF(AND(MONTH(Tabla2[[#This Row],[FECHA INICIO DE LABORES EN OBRA]])=MONTH(TODAY()-30),YEAR(Tabla2[[#This Row],[FECHA INICIO DE LABORES EN OBRA]])=YEAR(TODAY())),MONTH(TODAY()-30)&amp;"-"&amp;YEAR(TODAY()),"No Aplica")),"No Aplica")</f>
        <v>No Aplica</v>
      </c>
    </row>
    <row r="3381" spans="1:29" x14ac:dyDescent="0.25">
      <c r="A3381" s="2">
        <v>20100901481</v>
      </c>
      <c r="B3381" s="3" t="s">
        <v>9480</v>
      </c>
      <c r="C3381" s="3" t="s">
        <v>9480</v>
      </c>
      <c r="D3381" s="3" t="s">
        <v>2157</v>
      </c>
      <c r="E3381" s="3" t="s">
        <v>2158</v>
      </c>
      <c r="F3381" s="36">
        <v>22538</v>
      </c>
      <c r="G3381" s="3">
        <v>2</v>
      </c>
      <c r="H3381" s="3" t="s">
        <v>2110</v>
      </c>
      <c r="I3381" s="3" t="s">
        <v>2111</v>
      </c>
      <c r="J3381" s="3" t="s">
        <v>2159</v>
      </c>
      <c r="K3381" s="3" t="s">
        <v>1240</v>
      </c>
      <c r="L3381" s="8" t="s">
        <v>9813</v>
      </c>
      <c r="M3381" s="5"/>
      <c r="N3381" s="13" t="s">
        <v>1489</v>
      </c>
      <c r="O3381" s="5">
        <v>37075</v>
      </c>
      <c r="P3381" s="8">
        <v>1</v>
      </c>
      <c r="Q3381" s="9">
        <v>2</v>
      </c>
      <c r="R3381" s="9" t="str">
        <f>IFERROR(VLOOKUP(Tabla2[[#This Row],[CONTRATISTA PRNCIPAL]],Hoja1!$L$5:$M$9,2,FALSE),"CJV")</f>
        <v>CJV</v>
      </c>
      <c r="S3381" s="9" t="str">
        <f>IF(Tabla2[[#This Row],[EMPRESA]]=Tabla2[[#This Row],[CONTRATISTA PRNCIPAL]],"Principal","Secundaria")</f>
        <v>Principal</v>
      </c>
      <c r="T3381" s="10">
        <f>IFERROR(1/COUNTIF(Tabla2[CONTRATISTA PRNCIPAL],Tabla2[[#This Row],[CONTRATISTA PRNCIPAL]]),0)</f>
        <v>9.0090090090090089E-3</v>
      </c>
      <c r="U3381" s="33">
        <f ca="1">IF(((TODAY()-Tabla2[[#This Row],[FECHA NACIMIENTO]])/365)&lt;18,"Corregir", IF(((TODAY()-Tabla2[[#This Row],[FECHA NACIMIENTO]])/365)&gt;80, "Corregir",ROUNDDOWN(((TODAY()-Tabla2[[#This Row],[FECHA NACIMIENTO]])/365),0)))</f>
        <v>62</v>
      </c>
      <c r="V338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3381" s="34" t="str">
        <f ca="1">+IF(Tabla2[[#This Row],[Edad]]="Corregir","Corregir","Ok")</f>
        <v>Ok</v>
      </c>
      <c r="X3381" s="10" t="str">
        <f>+IFERROR(VLOOKUP(Tabla2[[#This Row],[DISTRITO SEGÚN DNI]],Hoja1!$A$2:$B$55,2,FALSE),"No")</f>
        <v>No</v>
      </c>
      <c r="Y3381" s="10" t="str">
        <f>IF(OR(LOWER(Tabla2[[#This Row],[GENERO]])="masculino", LOWER(Tabla2[[#This Row],[GENERO]])="femenino"),"OK","Corregir")</f>
        <v>OK</v>
      </c>
      <c r="Z3381" s="10" t="str">
        <f>+IF(Tabla2[[#This Row],[Nro. DNI / CE]]="","Corregir",IF(LEN(Tabla2[[#This Row],[Nro. DNI / CE]])&gt;=8,"OK","Corregir"))</f>
        <v>OK</v>
      </c>
      <c r="AA3381" s="10">
        <f>COUNTIF(Tabla2[APELLIDOS Y NOMBRES],Tabla2[[#This Row],[APELLIDOS Y NOMBRES]])</f>
        <v>1</v>
      </c>
      <c r="AB3381" t="str">
        <f ca="1">+IFERROR(IF(Tabla2[[#This Row],[FECHA CESE/BAJA]]="","No Aplica",IF(AND(MONTH(Tabla2[[#This Row],[FECHA CESE/BAJA]])=MONTH(TODAY()-30),YEAR(Tabla2[[#This Row],[FECHA CESE/BAJA]])=YEAR(TODAY())),MONTH(TODAY()-30)&amp;"-"&amp;YEAR(TODAY()),"Borrar")),"No aplica")</f>
        <v>No Aplica</v>
      </c>
      <c r="AC3381" t="str">
        <f ca="1">+IFERROR(IF(Tabla2[[#This Row],[FECHA INICIO DE LABORES EN OBRA]]="","No Aplica",IF(AND(MONTH(Tabla2[[#This Row],[FECHA INICIO DE LABORES EN OBRA]])=MONTH(TODAY()-30),YEAR(Tabla2[[#This Row],[FECHA INICIO DE LABORES EN OBRA]])=YEAR(TODAY())),MONTH(TODAY()-30)&amp;"-"&amp;YEAR(TODAY()),"No Aplica")),"No Aplica")</f>
        <v>No Aplica</v>
      </c>
    </row>
    <row r="3382" spans="1:29" x14ac:dyDescent="0.25">
      <c r="A3382" s="2">
        <v>20100901481</v>
      </c>
      <c r="B3382" s="3" t="s">
        <v>9480</v>
      </c>
      <c r="C3382" s="3" t="s">
        <v>9480</v>
      </c>
      <c r="D3382" s="3" t="s">
        <v>652</v>
      </c>
      <c r="E3382" s="3" t="s">
        <v>653</v>
      </c>
      <c r="F3382" s="36">
        <v>26897</v>
      </c>
      <c r="G3382" s="3">
        <v>2</v>
      </c>
      <c r="H3382" s="3" t="s">
        <v>2110</v>
      </c>
      <c r="I3382" s="3" t="s">
        <v>2111</v>
      </c>
      <c r="J3382" s="3" t="s">
        <v>2160</v>
      </c>
      <c r="K3382" s="3" t="s">
        <v>654</v>
      </c>
      <c r="L3382" s="8" t="s">
        <v>9813</v>
      </c>
      <c r="M3382" s="5"/>
      <c r="N3382" s="13" t="s">
        <v>1489</v>
      </c>
      <c r="O3382" s="5">
        <v>42543</v>
      </c>
      <c r="P3382" s="8">
        <v>1</v>
      </c>
      <c r="Q3382" s="9">
        <v>2</v>
      </c>
      <c r="R3382" s="9" t="str">
        <f>IFERROR(VLOOKUP(Tabla2[[#This Row],[CONTRATISTA PRNCIPAL]],Hoja1!$L$5:$M$9,2,FALSE),"CJV")</f>
        <v>CJV</v>
      </c>
      <c r="S3382" s="9" t="str">
        <f>IF(Tabla2[[#This Row],[EMPRESA]]=Tabla2[[#This Row],[CONTRATISTA PRNCIPAL]],"Principal","Secundaria")</f>
        <v>Principal</v>
      </c>
      <c r="T3382" s="10">
        <f>IFERROR(1/COUNTIF(Tabla2[CONTRATISTA PRNCIPAL],Tabla2[[#This Row],[CONTRATISTA PRNCIPAL]]),0)</f>
        <v>9.0090090090090089E-3</v>
      </c>
      <c r="U3382" s="33">
        <f ca="1">IF(((TODAY()-Tabla2[[#This Row],[FECHA NACIMIENTO]])/365)&lt;18,"Corregir", IF(((TODAY()-Tabla2[[#This Row],[FECHA NACIMIENTO]])/365)&gt;80, "Corregir",ROUNDDOWN(((TODAY()-Tabla2[[#This Row],[FECHA NACIMIENTO]])/365),0)))</f>
        <v>50</v>
      </c>
      <c r="V338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382" s="34" t="str">
        <f ca="1">+IF(Tabla2[[#This Row],[Edad]]="Corregir","Corregir","Ok")</f>
        <v>Ok</v>
      </c>
      <c r="X3382" s="10" t="str">
        <f>+IFERROR(VLOOKUP(Tabla2[[#This Row],[DISTRITO SEGÚN DNI]],Hoja1!$A$2:$B$55,2,FALSE),"No")</f>
        <v>CALLAO</v>
      </c>
      <c r="Y3382" s="10" t="str">
        <f>IF(OR(LOWER(Tabla2[[#This Row],[GENERO]])="masculino", LOWER(Tabla2[[#This Row],[GENERO]])="femenino"),"OK","Corregir")</f>
        <v>OK</v>
      </c>
      <c r="Z3382" s="10" t="str">
        <f>+IF(Tabla2[[#This Row],[Nro. DNI / CE]]="","Corregir",IF(LEN(Tabla2[[#This Row],[Nro. DNI / CE]])&gt;=8,"OK","Corregir"))</f>
        <v>OK</v>
      </c>
      <c r="AA3382" s="10">
        <f>COUNTIF(Tabla2[APELLIDOS Y NOMBRES],Tabla2[[#This Row],[APELLIDOS Y NOMBRES]])</f>
        <v>1</v>
      </c>
      <c r="AB3382" t="str">
        <f ca="1">+IFERROR(IF(Tabla2[[#This Row],[FECHA CESE/BAJA]]="","No Aplica",IF(AND(MONTH(Tabla2[[#This Row],[FECHA CESE/BAJA]])=MONTH(TODAY()-30),YEAR(Tabla2[[#This Row],[FECHA CESE/BAJA]])=YEAR(TODAY())),MONTH(TODAY()-30)&amp;"-"&amp;YEAR(TODAY()),"Borrar")),"No aplica")</f>
        <v>No Aplica</v>
      </c>
      <c r="AC3382" t="str">
        <f ca="1">+IFERROR(IF(Tabla2[[#This Row],[FECHA INICIO DE LABORES EN OBRA]]="","No Aplica",IF(AND(MONTH(Tabla2[[#This Row],[FECHA INICIO DE LABORES EN OBRA]])=MONTH(TODAY()-30),YEAR(Tabla2[[#This Row],[FECHA INICIO DE LABORES EN OBRA]])=YEAR(TODAY())),MONTH(TODAY()-30)&amp;"-"&amp;YEAR(TODAY()),"No Aplica")),"No Aplica")</f>
        <v>No Aplica</v>
      </c>
    </row>
    <row r="3383" spans="1:29" x14ac:dyDescent="0.25">
      <c r="A3383" s="2">
        <v>20100901481</v>
      </c>
      <c r="B3383" s="3" t="s">
        <v>9480</v>
      </c>
      <c r="C3383" s="3" t="s">
        <v>9480</v>
      </c>
      <c r="D3383" s="3" t="s">
        <v>655</v>
      </c>
      <c r="E3383" s="3" t="s">
        <v>656</v>
      </c>
      <c r="F3383" s="36">
        <v>36490</v>
      </c>
      <c r="G3383" s="3">
        <v>2</v>
      </c>
      <c r="H3383" s="3" t="s">
        <v>2110</v>
      </c>
      <c r="I3383" s="3" t="s">
        <v>2111</v>
      </c>
      <c r="J3383" s="3" t="s">
        <v>2161</v>
      </c>
      <c r="K3383" s="3" t="s">
        <v>34</v>
      </c>
      <c r="L3383" s="8" t="s">
        <v>9813</v>
      </c>
      <c r="M3383" s="5"/>
      <c r="N3383" s="13" t="s">
        <v>1489</v>
      </c>
      <c r="O3383" s="5">
        <v>44425</v>
      </c>
      <c r="P3383" s="8">
        <v>1</v>
      </c>
      <c r="Q3383" s="9">
        <v>1</v>
      </c>
      <c r="R3383" s="9" t="str">
        <f>IFERROR(VLOOKUP(Tabla2[[#This Row],[CONTRATISTA PRNCIPAL]],Hoja1!$L$5:$M$9,2,FALSE),"CJV")</f>
        <v>CJV</v>
      </c>
      <c r="S3383" s="9" t="str">
        <f>IF(Tabla2[[#This Row],[EMPRESA]]=Tabla2[[#This Row],[CONTRATISTA PRNCIPAL]],"Principal","Secundaria")</f>
        <v>Principal</v>
      </c>
      <c r="T3383" s="10">
        <f>IFERROR(1/COUNTIF(Tabla2[CONTRATISTA PRNCIPAL],Tabla2[[#This Row],[CONTRATISTA PRNCIPAL]]),0)</f>
        <v>9.0090090090090089E-3</v>
      </c>
      <c r="U3383" s="33">
        <f ca="1">IF(((TODAY()-Tabla2[[#This Row],[FECHA NACIMIENTO]])/365)&lt;18,"Corregir", IF(((TODAY()-Tabla2[[#This Row],[FECHA NACIMIENTO]])/365)&gt;80, "Corregir",ROUNDDOWN(((TODAY()-Tabla2[[#This Row],[FECHA NACIMIENTO]])/365),0)))</f>
        <v>23</v>
      </c>
      <c r="V338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3383" s="34" t="str">
        <f ca="1">+IF(Tabla2[[#This Row],[Edad]]="Corregir","Corregir","Ok")</f>
        <v>Ok</v>
      </c>
      <c r="X3383" s="10" t="str">
        <f>+IFERROR(VLOOKUP(Tabla2[[#This Row],[DISTRITO SEGÚN DNI]],Hoja1!$A$2:$B$55,2,FALSE),"No")</f>
        <v>CALLAO</v>
      </c>
      <c r="Y3383" s="10" t="str">
        <f>IF(OR(LOWER(Tabla2[[#This Row],[GENERO]])="masculino", LOWER(Tabla2[[#This Row],[GENERO]])="femenino"),"OK","Corregir")</f>
        <v>OK</v>
      </c>
      <c r="Z3383" s="10" t="str">
        <f>+IF(Tabla2[[#This Row],[Nro. DNI / CE]]="","Corregir",IF(LEN(Tabla2[[#This Row],[Nro. DNI / CE]])&gt;=8,"OK","Corregir"))</f>
        <v>OK</v>
      </c>
      <c r="AA3383" s="10">
        <f>COUNTIF(Tabla2[APELLIDOS Y NOMBRES],Tabla2[[#This Row],[APELLIDOS Y NOMBRES]])</f>
        <v>1</v>
      </c>
      <c r="AB3383" t="str">
        <f ca="1">+IFERROR(IF(Tabla2[[#This Row],[FECHA CESE/BAJA]]="","No Aplica",IF(AND(MONTH(Tabla2[[#This Row],[FECHA CESE/BAJA]])=MONTH(TODAY()-30),YEAR(Tabla2[[#This Row],[FECHA CESE/BAJA]])=YEAR(TODAY())),MONTH(TODAY()-30)&amp;"-"&amp;YEAR(TODAY()),"Borrar")),"No aplica")</f>
        <v>No Aplica</v>
      </c>
      <c r="AC3383" t="str">
        <f ca="1">+IFERROR(IF(Tabla2[[#This Row],[FECHA INICIO DE LABORES EN OBRA]]="","No Aplica",IF(AND(MONTH(Tabla2[[#This Row],[FECHA INICIO DE LABORES EN OBRA]])=MONTH(TODAY()-30),YEAR(Tabla2[[#This Row],[FECHA INICIO DE LABORES EN OBRA]])=YEAR(TODAY())),MONTH(TODAY()-30)&amp;"-"&amp;YEAR(TODAY()),"No Aplica")),"No Aplica")</f>
        <v>No Aplica</v>
      </c>
    </row>
    <row r="3384" spans="1:29" x14ac:dyDescent="0.25">
      <c r="A3384" s="2">
        <v>20100901481</v>
      </c>
      <c r="B3384" s="3" t="s">
        <v>9480</v>
      </c>
      <c r="C3384" s="3" t="s">
        <v>9480</v>
      </c>
      <c r="D3384" s="3" t="s">
        <v>657</v>
      </c>
      <c r="E3384" s="3" t="s">
        <v>658</v>
      </c>
      <c r="F3384" s="36">
        <v>34648</v>
      </c>
      <c r="G3384" s="3">
        <v>2</v>
      </c>
      <c r="H3384" s="3" t="s">
        <v>2110</v>
      </c>
      <c r="I3384" s="3" t="s">
        <v>2111</v>
      </c>
      <c r="J3384" s="3" t="s">
        <v>2162</v>
      </c>
      <c r="K3384" s="3" t="s">
        <v>34</v>
      </c>
      <c r="L3384" s="8" t="s">
        <v>9813</v>
      </c>
      <c r="M3384" s="5"/>
      <c r="N3384" s="13" t="s">
        <v>1627</v>
      </c>
      <c r="O3384" s="5">
        <v>43609</v>
      </c>
      <c r="P3384" s="8">
        <v>1</v>
      </c>
      <c r="Q3384" s="9">
        <v>2</v>
      </c>
      <c r="R3384" s="9" t="str">
        <f>IFERROR(VLOOKUP(Tabla2[[#This Row],[CONTRATISTA PRNCIPAL]],Hoja1!$L$5:$M$9,2,FALSE),"CJV")</f>
        <v>CJV</v>
      </c>
      <c r="S3384" s="9" t="str">
        <f>IF(Tabla2[[#This Row],[EMPRESA]]=Tabla2[[#This Row],[CONTRATISTA PRNCIPAL]],"Principal","Secundaria")</f>
        <v>Principal</v>
      </c>
      <c r="T3384" s="10">
        <f>IFERROR(1/COUNTIF(Tabla2[CONTRATISTA PRNCIPAL],Tabla2[[#This Row],[CONTRATISTA PRNCIPAL]]),0)</f>
        <v>9.0090090090090089E-3</v>
      </c>
      <c r="U3384" s="33">
        <f ca="1">IF(((TODAY()-Tabla2[[#This Row],[FECHA NACIMIENTO]])/365)&lt;18,"Corregir", IF(((TODAY()-Tabla2[[#This Row],[FECHA NACIMIENTO]])/365)&gt;80, "Corregir",ROUNDDOWN(((TODAY()-Tabla2[[#This Row],[FECHA NACIMIENTO]])/365),0)))</f>
        <v>28</v>
      </c>
      <c r="V338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384" s="34" t="str">
        <f ca="1">+IF(Tabla2[[#This Row],[Edad]]="Corregir","Corregir","Ok")</f>
        <v>Ok</v>
      </c>
      <c r="X3384" s="10" t="str">
        <f>+IFERROR(VLOOKUP(Tabla2[[#This Row],[DISTRITO SEGÚN DNI]],Hoja1!$A$2:$B$55,2,FALSE),"No")</f>
        <v>CALLAO</v>
      </c>
      <c r="Y3384" s="10" t="str">
        <f>IF(OR(LOWER(Tabla2[[#This Row],[GENERO]])="masculino", LOWER(Tabla2[[#This Row],[GENERO]])="femenino"),"OK","Corregir")</f>
        <v>OK</v>
      </c>
      <c r="Z3384" s="10" t="str">
        <f>+IF(Tabla2[[#This Row],[Nro. DNI / CE]]="","Corregir",IF(LEN(Tabla2[[#This Row],[Nro. DNI / CE]])&gt;=8,"OK","Corregir"))</f>
        <v>OK</v>
      </c>
      <c r="AA3384" s="10">
        <f>COUNTIF(Tabla2[APELLIDOS Y NOMBRES],Tabla2[[#This Row],[APELLIDOS Y NOMBRES]])</f>
        <v>1</v>
      </c>
      <c r="AB3384" t="str">
        <f ca="1">+IFERROR(IF(Tabla2[[#This Row],[FECHA CESE/BAJA]]="","No Aplica",IF(AND(MONTH(Tabla2[[#This Row],[FECHA CESE/BAJA]])=MONTH(TODAY()-30),YEAR(Tabla2[[#This Row],[FECHA CESE/BAJA]])=YEAR(TODAY())),MONTH(TODAY()-30)&amp;"-"&amp;YEAR(TODAY()),"Borrar")),"No aplica")</f>
        <v>No Aplica</v>
      </c>
      <c r="AC3384" t="str">
        <f ca="1">+IFERROR(IF(Tabla2[[#This Row],[FECHA INICIO DE LABORES EN OBRA]]="","No Aplica",IF(AND(MONTH(Tabla2[[#This Row],[FECHA INICIO DE LABORES EN OBRA]])=MONTH(TODAY()-30),YEAR(Tabla2[[#This Row],[FECHA INICIO DE LABORES EN OBRA]])=YEAR(TODAY())),MONTH(TODAY()-30)&amp;"-"&amp;YEAR(TODAY()),"No Aplica")),"No Aplica")</f>
        <v>No Aplica</v>
      </c>
    </row>
    <row r="3385" spans="1:29" x14ac:dyDescent="0.25">
      <c r="A3385" s="2">
        <v>20100901481</v>
      </c>
      <c r="B3385" s="3" t="s">
        <v>9480</v>
      </c>
      <c r="C3385" s="3" t="s">
        <v>9480</v>
      </c>
      <c r="D3385" s="3" t="s">
        <v>659</v>
      </c>
      <c r="E3385" s="3" t="s">
        <v>660</v>
      </c>
      <c r="F3385" s="36">
        <v>35391</v>
      </c>
      <c r="G3385" s="3">
        <v>2</v>
      </c>
      <c r="H3385" s="3" t="s">
        <v>2110</v>
      </c>
      <c r="I3385" s="3" t="s">
        <v>2111</v>
      </c>
      <c r="J3385" s="3" t="s">
        <v>2163</v>
      </c>
      <c r="K3385" s="3" t="s">
        <v>34</v>
      </c>
      <c r="L3385" s="8" t="s">
        <v>9813</v>
      </c>
      <c r="M3385" s="5"/>
      <c r="N3385" s="13" t="s">
        <v>1627</v>
      </c>
      <c r="O3385" s="5">
        <v>44937</v>
      </c>
      <c r="P3385" s="8">
        <v>1</v>
      </c>
      <c r="Q3385" s="9">
        <v>3</v>
      </c>
      <c r="R3385" s="9" t="str">
        <f>IFERROR(VLOOKUP(Tabla2[[#This Row],[CONTRATISTA PRNCIPAL]],Hoja1!$L$5:$M$9,2,FALSE),"CJV")</f>
        <v>CJV</v>
      </c>
      <c r="S3385" s="9" t="str">
        <f>IF(Tabla2[[#This Row],[EMPRESA]]=Tabla2[[#This Row],[CONTRATISTA PRNCIPAL]],"Principal","Secundaria")</f>
        <v>Principal</v>
      </c>
      <c r="T3385" s="10">
        <f>IFERROR(1/COUNTIF(Tabla2[CONTRATISTA PRNCIPAL],Tabla2[[#This Row],[CONTRATISTA PRNCIPAL]]),0)</f>
        <v>9.0090090090090089E-3</v>
      </c>
      <c r="U3385" s="33">
        <f ca="1">IF(((TODAY()-Tabla2[[#This Row],[FECHA NACIMIENTO]])/365)&lt;18,"Corregir", IF(((TODAY()-Tabla2[[#This Row],[FECHA NACIMIENTO]])/365)&gt;80, "Corregir",ROUNDDOWN(((TODAY()-Tabla2[[#This Row],[FECHA NACIMIENTO]])/365),0)))</f>
        <v>26</v>
      </c>
      <c r="V338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385" s="34" t="str">
        <f ca="1">+IF(Tabla2[[#This Row],[Edad]]="Corregir","Corregir","Ok")</f>
        <v>Ok</v>
      </c>
      <c r="X3385" s="10" t="str">
        <f>+IFERROR(VLOOKUP(Tabla2[[#This Row],[DISTRITO SEGÚN DNI]],Hoja1!$A$2:$B$55,2,FALSE),"No")</f>
        <v>CALLAO</v>
      </c>
      <c r="Y3385" s="10" t="str">
        <f>IF(OR(LOWER(Tabla2[[#This Row],[GENERO]])="masculino", LOWER(Tabla2[[#This Row],[GENERO]])="femenino"),"OK","Corregir")</f>
        <v>OK</v>
      </c>
      <c r="Z3385" s="10" t="str">
        <f>+IF(Tabla2[[#This Row],[Nro. DNI / CE]]="","Corregir",IF(LEN(Tabla2[[#This Row],[Nro. DNI / CE]])&gt;=8,"OK","Corregir"))</f>
        <v>OK</v>
      </c>
      <c r="AA3385" s="10">
        <f>COUNTIF(Tabla2[APELLIDOS Y NOMBRES],Tabla2[[#This Row],[APELLIDOS Y NOMBRES]])</f>
        <v>1</v>
      </c>
      <c r="AB3385" t="str">
        <f ca="1">+IFERROR(IF(Tabla2[[#This Row],[FECHA CESE/BAJA]]="","No Aplica",IF(AND(MONTH(Tabla2[[#This Row],[FECHA CESE/BAJA]])=MONTH(TODAY()-30),YEAR(Tabla2[[#This Row],[FECHA CESE/BAJA]])=YEAR(TODAY())),MONTH(TODAY()-30)&amp;"-"&amp;YEAR(TODAY()),"Borrar")),"No aplica")</f>
        <v>No Aplica</v>
      </c>
      <c r="AC3385" t="str">
        <f ca="1">+IFERROR(IF(Tabla2[[#This Row],[FECHA INICIO DE LABORES EN OBRA]]="","No Aplica",IF(AND(MONTH(Tabla2[[#This Row],[FECHA INICIO DE LABORES EN OBRA]])=MONTH(TODAY()-30),YEAR(Tabla2[[#This Row],[FECHA INICIO DE LABORES EN OBRA]])=YEAR(TODAY())),MONTH(TODAY()-30)&amp;"-"&amp;YEAR(TODAY()),"No Aplica")),"No Aplica")</f>
        <v>No Aplica</v>
      </c>
    </row>
    <row r="3386" spans="1:29" x14ac:dyDescent="0.25">
      <c r="A3386" s="2">
        <v>20100901481</v>
      </c>
      <c r="B3386" s="3" t="s">
        <v>9480</v>
      </c>
      <c r="C3386" s="3" t="s">
        <v>9480</v>
      </c>
      <c r="D3386" s="3" t="s">
        <v>661</v>
      </c>
      <c r="E3386" s="3" t="s">
        <v>662</v>
      </c>
      <c r="F3386" s="36">
        <v>29300</v>
      </c>
      <c r="G3386" s="3">
        <v>2</v>
      </c>
      <c r="H3386" s="3" t="s">
        <v>2110</v>
      </c>
      <c r="I3386" s="3" t="s">
        <v>2111</v>
      </c>
      <c r="J3386" s="3" t="s">
        <v>2164</v>
      </c>
      <c r="K3386" s="3" t="s">
        <v>466</v>
      </c>
      <c r="L3386" s="8" t="s">
        <v>9813</v>
      </c>
      <c r="M3386" s="5"/>
      <c r="N3386" s="13" t="s">
        <v>1489</v>
      </c>
      <c r="O3386" s="5">
        <v>44233</v>
      </c>
      <c r="P3386" s="8">
        <v>1</v>
      </c>
      <c r="Q3386" s="9">
        <v>1</v>
      </c>
      <c r="R3386" s="9" t="str">
        <f>IFERROR(VLOOKUP(Tabla2[[#This Row],[CONTRATISTA PRNCIPAL]],Hoja1!$L$5:$M$9,2,FALSE),"CJV")</f>
        <v>CJV</v>
      </c>
      <c r="S3386" s="9" t="str">
        <f>IF(Tabla2[[#This Row],[EMPRESA]]=Tabla2[[#This Row],[CONTRATISTA PRNCIPAL]],"Principal","Secundaria")</f>
        <v>Principal</v>
      </c>
      <c r="T3386" s="10">
        <f>IFERROR(1/COUNTIF(Tabla2[CONTRATISTA PRNCIPAL],Tabla2[[#This Row],[CONTRATISTA PRNCIPAL]]),0)</f>
        <v>9.0090090090090089E-3</v>
      </c>
      <c r="U3386" s="33">
        <f ca="1">IF(((TODAY()-Tabla2[[#This Row],[FECHA NACIMIENTO]])/365)&lt;18,"Corregir", IF(((TODAY()-Tabla2[[#This Row],[FECHA NACIMIENTO]])/365)&gt;80, "Corregir",ROUNDDOWN(((TODAY()-Tabla2[[#This Row],[FECHA NACIMIENTO]])/365),0)))</f>
        <v>43</v>
      </c>
      <c r="V338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386" s="34" t="str">
        <f ca="1">+IF(Tabla2[[#This Row],[Edad]]="Corregir","Corregir","Ok")</f>
        <v>Ok</v>
      </c>
      <c r="X3386" s="10" t="str">
        <f>+IFERROR(VLOOKUP(Tabla2[[#This Row],[DISTRITO SEGÚN DNI]],Hoja1!$A$2:$B$55,2,FALSE),"No")</f>
        <v>CALLAO</v>
      </c>
      <c r="Y3386" s="10" t="str">
        <f>IF(OR(LOWER(Tabla2[[#This Row],[GENERO]])="masculino", LOWER(Tabla2[[#This Row],[GENERO]])="femenino"),"OK","Corregir")</f>
        <v>OK</v>
      </c>
      <c r="Z3386" s="10" t="str">
        <f>+IF(Tabla2[[#This Row],[Nro. DNI / CE]]="","Corregir",IF(LEN(Tabla2[[#This Row],[Nro. DNI / CE]])&gt;=8,"OK","Corregir"))</f>
        <v>OK</v>
      </c>
      <c r="AA3386" s="10">
        <f>COUNTIF(Tabla2[APELLIDOS Y NOMBRES],Tabla2[[#This Row],[APELLIDOS Y NOMBRES]])</f>
        <v>1</v>
      </c>
      <c r="AB3386" t="str">
        <f ca="1">+IFERROR(IF(Tabla2[[#This Row],[FECHA CESE/BAJA]]="","No Aplica",IF(AND(MONTH(Tabla2[[#This Row],[FECHA CESE/BAJA]])=MONTH(TODAY()-30),YEAR(Tabla2[[#This Row],[FECHA CESE/BAJA]])=YEAR(TODAY())),MONTH(TODAY()-30)&amp;"-"&amp;YEAR(TODAY()),"Borrar")),"No aplica")</f>
        <v>No Aplica</v>
      </c>
      <c r="AC3386" t="str">
        <f ca="1">+IFERROR(IF(Tabla2[[#This Row],[FECHA INICIO DE LABORES EN OBRA]]="","No Aplica",IF(AND(MONTH(Tabla2[[#This Row],[FECHA INICIO DE LABORES EN OBRA]])=MONTH(TODAY()-30),YEAR(Tabla2[[#This Row],[FECHA INICIO DE LABORES EN OBRA]])=YEAR(TODAY())),MONTH(TODAY()-30)&amp;"-"&amp;YEAR(TODAY()),"No Aplica")),"No Aplica")</f>
        <v>No Aplica</v>
      </c>
    </row>
    <row r="3387" spans="1:29" x14ac:dyDescent="0.25">
      <c r="A3387" s="2">
        <v>20100901481</v>
      </c>
      <c r="B3387" s="3" t="s">
        <v>9480</v>
      </c>
      <c r="C3387" s="3" t="s">
        <v>9480</v>
      </c>
      <c r="D3387" s="3" t="s">
        <v>2165</v>
      </c>
      <c r="E3387" s="3" t="s">
        <v>2166</v>
      </c>
      <c r="F3387" s="36">
        <v>21896</v>
      </c>
      <c r="G3387" s="3">
        <v>2</v>
      </c>
      <c r="H3387" s="3" t="s">
        <v>2110</v>
      </c>
      <c r="I3387" s="3" t="s">
        <v>2111</v>
      </c>
      <c r="J3387" s="3" t="s">
        <v>2167</v>
      </c>
      <c r="K3387" s="3" t="s">
        <v>1136</v>
      </c>
      <c r="L3387" s="8" t="s">
        <v>9813</v>
      </c>
      <c r="M3387" s="5"/>
      <c r="N3387" s="13" t="s">
        <v>1489</v>
      </c>
      <c r="O3387" s="5">
        <v>41379</v>
      </c>
      <c r="P3387" s="8">
        <v>1</v>
      </c>
      <c r="Q3387" s="9">
        <v>2</v>
      </c>
      <c r="R3387" s="9" t="str">
        <f>IFERROR(VLOOKUP(Tabla2[[#This Row],[CONTRATISTA PRNCIPAL]],Hoja1!$L$5:$M$9,2,FALSE),"CJV")</f>
        <v>CJV</v>
      </c>
      <c r="S3387" s="9" t="str">
        <f>IF(Tabla2[[#This Row],[EMPRESA]]=Tabla2[[#This Row],[CONTRATISTA PRNCIPAL]],"Principal","Secundaria")</f>
        <v>Principal</v>
      </c>
      <c r="T3387" s="10">
        <f>IFERROR(1/COUNTIF(Tabla2[CONTRATISTA PRNCIPAL],Tabla2[[#This Row],[CONTRATISTA PRNCIPAL]]),0)</f>
        <v>9.0090090090090089E-3</v>
      </c>
      <c r="U3387" s="33">
        <f ca="1">IF(((TODAY()-Tabla2[[#This Row],[FECHA NACIMIENTO]])/365)&lt;18,"Corregir", IF(((TODAY()-Tabla2[[#This Row],[FECHA NACIMIENTO]])/365)&gt;80, "Corregir",ROUNDDOWN(((TODAY()-Tabla2[[#This Row],[FECHA NACIMIENTO]])/365),0)))</f>
        <v>63</v>
      </c>
      <c r="V338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3387" s="34" t="str">
        <f ca="1">+IF(Tabla2[[#This Row],[Edad]]="Corregir","Corregir","Ok")</f>
        <v>Ok</v>
      </c>
      <c r="X3387" s="10" t="str">
        <f>+IFERROR(VLOOKUP(Tabla2[[#This Row],[DISTRITO SEGÚN DNI]],Hoja1!$A$2:$B$55,2,FALSE),"No")</f>
        <v>No</v>
      </c>
      <c r="Y3387" s="10" t="str">
        <f>IF(OR(LOWER(Tabla2[[#This Row],[GENERO]])="masculino", LOWER(Tabla2[[#This Row],[GENERO]])="femenino"),"OK","Corregir")</f>
        <v>OK</v>
      </c>
      <c r="Z3387" s="10" t="str">
        <f>+IF(Tabla2[[#This Row],[Nro. DNI / CE]]="","Corregir",IF(LEN(Tabla2[[#This Row],[Nro. DNI / CE]])&gt;=8,"OK","Corregir"))</f>
        <v>OK</v>
      </c>
      <c r="AA3387" s="10">
        <f>COUNTIF(Tabla2[APELLIDOS Y NOMBRES],Tabla2[[#This Row],[APELLIDOS Y NOMBRES]])</f>
        <v>1</v>
      </c>
      <c r="AB3387" t="str">
        <f ca="1">+IFERROR(IF(Tabla2[[#This Row],[FECHA CESE/BAJA]]="","No Aplica",IF(AND(MONTH(Tabla2[[#This Row],[FECHA CESE/BAJA]])=MONTH(TODAY()-30),YEAR(Tabla2[[#This Row],[FECHA CESE/BAJA]])=YEAR(TODAY())),MONTH(TODAY()-30)&amp;"-"&amp;YEAR(TODAY()),"Borrar")),"No aplica")</f>
        <v>No Aplica</v>
      </c>
      <c r="AC3387" t="str">
        <f ca="1">+IFERROR(IF(Tabla2[[#This Row],[FECHA INICIO DE LABORES EN OBRA]]="","No Aplica",IF(AND(MONTH(Tabla2[[#This Row],[FECHA INICIO DE LABORES EN OBRA]])=MONTH(TODAY()-30),YEAR(Tabla2[[#This Row],[FECHA INICIO DE LABORES EN OBRA]])=YEAR(TODAY())),MONTH(TODAY()-30)&amp;"-"&amp;YEAR(TODAY()),"No Aplica")),"No Aplica")</f>
        <v>No Aplica</v>
      </c>
    </row>
    <row r="3388" spans="1:29" x14ac:dyDescent="0.25">
      <c r="A3388" s="2">
        <v>20100901481</v>
      </c>
      <c r="B3388" s="3" t="s">
        <v>9480</v>
      </c>
      <c r="C3388" s="3" t="s">
        <v>9480</v>
      </c>
      <c r="D3388" s="3" t="s">
        <v>2171</v>
      </c>
      <c r="E3388" s="3" t="s">
        <v>2172</v>
      </c>
      <c r="F3388" s="36">
        <v>37002</v>
      </c>
      <c r="G3388" s="3">
        <v>2</v>
      </c>
      <c r="H3388" s="3" t="s">
        <v>2110</v>
      </c>
      <c r="I3388" s="3" t="s">
        <v>2111</v>
      </c>
      <c r="J3388" s="3" t="s">
        <v>2173</v>
      </c>
      <c r="K3388" s="3" t="s">
        <v>1219</v>
      </c>
      <c r="L3388" s="8" t="s">
        <v>9813</v>
      </c>
      <c r="M3388" s="5"/>
      <c r="N3388" s="13" t="s">
        <v>1489</v>
      </c>
      <c r="O3388" s="5">
        <v>44902</v>
      </c>
      <c r="P3388" s="8">
        <v>1</v>
      </c>
      <c r="Q3388" s="9">
        <v>1</v>
      </c>
      <c r="R3388" s="9" t="str">
        <f>IFERROR(VLOOKUP(Tabla2[[#This Row],[CONTRATISTA PRNCIPAL]],Hoja1!$L$5:$M$9,2,FALSE),"CJV")</f>
        <v>CJV</v>
      </c>
      <c r="S3388" s="9" t="str">
        <f>IF(Tabla2[[#This Row],[EMPRESA]]=Tabla2[[#This Row],[CONTRATISTA PRNCIPAL]],"Principal","Secundaria")</f>
        <v>Principal</v>
      </c>
      <c r="T3388" s="10">
        <f>IFERROR(1/COUNTIF(Tabla2[CONTRATISTA PRNCIPAL],Tabla2[[#This Row],[CONTRATISTA PRNCIPAL]]),0)</f>
        <v>9.0090090090090089E-3</v>
      </c>
      <c r="U3388" s="33">
        <f ca="1">IF(((TODAY()-Tabla2[[#This Row],[FECHA NACIMIENTO]])/365)&lt;18,"Corregir", IF(((TODAY()-Tabla2[[#This Row],[FECHA NACIMIENTO]])/365)&gt;80, "Corregir",ROUNDDOWN(((TODAY()-Tabla2[[#This Row],[FECHA NACIMIENTO]])/365),0)))</f>
        <v>22</v>
      </c>
      <c r="V338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3388" s="34" t="str">
        <f ca="1">+IF(Tabla2[[#This Row],[Edad]]="Corregir","Corregir","Ok")</f>
        <v>Ok</v>
      </c>
      <c r="X3388" s="10" t="str">
        <f>+IFERROR(VLOOKUP(Tabla2[[#This Row],[DISTRITO SEGÚN DNI]],Hoja1!$A$2:$B$55,2,FALSE),"No")</f>
        <v>No</v>
      </c>
      <c r="Y3388" s="10" t="str">
        <f>IF(OR(LOWER(Tabla2[[#This Row],[GENERO]])="masculino", LOWER(Tabla2[[#This Row],[GENERO]])="femenino"),"OK","Corregir")</f>
        <v>OK</v>
      </c>
      <c r="Z3388" s="10" t="str">
        <f>+IF(Tabla2[[#This Row],[Nro. DNI / CE]]="","Corregir",IF(LEN(Tabla2[[#This Row],[Nro. DNI / CE]])&gt;=8,"OK","Corregir"))</f>
        <v>OK</v>
      </c>
      <c r="AA3388" s="10">
        <f>COUNTIF(Tabla2[APELLIDOS Y NOMBRES],Tabla2[[#This Row],[APELLIDOS Y NOMBRES]])</f>
        <v>1</v>
      </c>
      <c r="AB3388" t="str">
        <f ca="1">+IFERROR(IF(Tabla2[[#This Row],[FECHA CESE/BAJA]]="","No Aplica",IF(AND(MONTH(Tabla2[[#This Row],[FECHA CESE/BAJA]])=MONTH(TODAY()-30),YEAR(Tabla2[[#This Row],[FECHA CESE/BAJA]])=YEAR(TODAY())),MONTH(TODAY()-30)&amp;"-"&amp;YEAR(TODAY()),"Borrar")),"No aplica")</f>
        <v>No Aplica</v>
      </c>
      <c r="AC3388" t="str">
        <f ca="1">+IFERROR(IF(Tabla2[[#This Row],[FECHA INICIO DE LABORES EN OBRA]]="","No Aplica",IF(AND(MONTH(Tabla2[[#This Row],[FECHA INICIO DE LABORES EN OBRA]])=MONTH(TODAY()-30),YEAR(Tabla2[[#This Row],[FECHA INICIO DE LABORES EN OBRA]])=YEAR(TODAY())),MONTH(TODAY()-30)&amp;"-"&amp;YEAR(TODAY()),"No Aplica")),"No Aplica")</f>
        <v>No Aplica</v>
      </c>
    </row>
    <row r="3389" spans="1:29" x14ac:dyDescent="0.25">
      <c r="A3389" s="2">
        <v>20100901481</v>
      </c>
      <c r="B3389" s="3" t="s">
        <v>9480</v>
      </c>
      <c r="C3389" s="3" t="s">
        <v>9480</v>
      </c>
      <c r="D3389" s="3" t="s">
        <v>663</v>
      </c>
      <c r="E3389" s="3" t="s">
        <v>664</v>
      </c>
      <c r="F3389" s="36">
        <v>23789</v>
      </c>
      <c r="G3389" s="3">
        <v>2</v>
      </c>
      <c r="H3389" s="3" t="s">
        <v>2110</v>
      </c>
      <c r="I3389" s="3" t="s">
        <v>2111</v>
      </c>
      <c r="J3389" s="3" t="s">
        <v>2174</v>
      </c>
      <c r="K3389" s="3" t="s">
        <v>34</v>
      </c>
      <c r="L3389" s="8" t="s">
        <v>9813</v>
      </c>
      <c r="M3389" s="5"/>
      <c r="N3389" s="13" t="s">
        <v>1489</v>
      </c>
      <c r="O3389" s="5">
        <v>42526</v>
      </c>
      <c r="P3389" s="8">
        <v>1</v>
      </c>
      <c r="Q3389" s="9">
        <v>2</v>
      </c>
      <c r="R3389" s="9" t="str">
        <f>IFERROR(VLOOKUP(Tabla2[[#This Row],[CONTRATISTA PRNCIPAL]],Hoja1!$L$5:$M$9,2,FALSE),"CJV")</f>
        <v>CJV</v>
      </c>
      <c r="S3389" s="9" t="str">
        <f>IF(Tabla2[[#This Row],[EMPRESA]]=Tabla2[[#This Row],[CONTRATISTA PRNCIPAL]],"Principal","Secundaria")</f>
        <v>Principal</v>
      </c>
      <c r="T3389" s="10">
        <f>IFERROR(1/COUNTIF(Tabla2[CONTRATISTA PRNCIPAL],Tabla2[[#This Row],[CONTRATISTA PRNCIPAL]]),0)</f>
        <v>9.0090090090090089E-3</v>
      </c>
      <c r="U3389" s="33">
        <f ca="1">IF(((TODAY()-Tabla2[[#This Row],[FECHA NACIMIENTO]])/365)&lt;18,"Corregir", IF(((TODAY()-Tabla2[[#This Row],[FECHA NACIMIENTO]])/365)&gt;80, "Corregir",ROUNDDOWN(((TODAY()-Tabla2[[#This Row],[FECHA NACIMIENTO]])/365),0)))</f>
        <v>58</v>
      </c>
      <c r="V338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389" s="34" t="str">
        <f ca="1">+IF(Tabla2[[#This Row],[Edad]]="Corregir","Corregir","Ok")</f>
        <v>Ok</v>
      </c>
      <c r="X3389" s="10" t="str">
        <f>+IFERROR(VLOOKUP(Tabla2[[#This Row],[DISTRITO SEGÚN DNI]],Hoja1!$A$2:$B$55,2,FALSE),"No")</f>
        <v>CALLAO</v>
      </c>
      <c r="Y3389" s="10" t="str">
        <f>IF(OR(LOWER(Tabla2[[#This Row],[GENERO]])="masculino", LOWER(Tabla2[[#This Row],[GENERO]])="femenino"),"OK","Corregir")</f>
        <v>OK</v>
      </c>
      <c r="Z3389" s="10" t="str">
        <f>+IF(Tabla2[[#This Row],[Nro. DNI / CE]]="","Corregir",IF(LEN(Tabla2[[#This Row],[Nro. DNI / CE]])&gt;=8,"OK","Corregir"))</f>
        <v>OK</v>
      </c>
      <c r="AA3389" s="10">
        <f>COUNTIF(Tabla2[APELLIDOS Y NOMBRES],Tabla2[[#This Row],[APELLIDOS Y NOMBRES]])</f>
        <v>1</v>
      </c>
      <c r="AB3389" t="str">
        <f ca="1">+IFERROR(IF(Tabla2[[#This Row],[FECHA CESE/BAJA]]="","No Aplica",IF(AND(MONTH(Tabla2[[#This Row],[FECHA CESE/BAJA]])=MONTH(TODAY()-30),YEAR(Tabla2[[#This Row],[FECHA CESE/BAJA]])=YEAR(TODAY())),MONTH(TODAY()-30)&amp;"-"&amp;YEAR(TODAY()),"Borrar")),"No aplica")</f>
        <v>No Aplica</v>
      </c>
      <c r="AC3389" t="str">
        <f ca="1">+IFERROR(IF(Tabla2[[#This Row],[FECHA INICIO DE LABORES EN OBRA]]="","No Aplica",IF(AND(MONTH(Tabla2[[#This Row],[FECHA INICIO DE LABORES EN OBRA]])=MONTH(TODAY()-30),YEAR(Tabla2[[#This Row],[FECHA INICIO DE LABORES EN OBRA]])=YEAR(TODAY())),MONTH(TODAY()-30)&amp;"-"&amp;YEAR(TODAY()),"No Aplica")),"No Aplica")</f>
        <v>No Aplica</v>
      </c>
    </row>
    <row r="3390" spans="1:29" x14ac:dyDescent="0.25">
      <c r="A3390" s="2">
        <v>20100901481</v>
      </c>
      <c r="B3390" s="3" t="s">
        <v>9480</v>
      </c>
      <c r="C3390" s="3" t="s">
        <v>9480</v>
      </c>
      <c r="D3390" s="3" t="s">
        <v>665</v>
      </c>
      <c r="E3390" s="3" t="s">
        <v>666</v>
      </c>
      <c r="F3390" s="36">
        <v>27715</v>
      </c>
      <c r="G3390" s="3">
        <v>2</v>
      </c>
      <c r="H3390" s="3" t="s">
        <v>2110</v>
      </c>
      <c r="I3390" s="3" t="s">
        <v>2111</v>
      </c>
      <c r="J3390" s="3" t="s">
        <v>2175</v>
      </c>
      <c r="K3390" s="3" t="s">
        <v>128</v>
      </c>
      <c r="L3390" s="8" t="s">
        <v>9813</v>
      </c>
      <c r="M3390" s="5"/>
      <c r="N3390" s="13" t="s">
        <v>1489</v>
      </c>
      <c r="O3390" s="5">
        <v>44632</v>
      </c>
      <c r="P3390" s="8">
        <v>1</v>
      </c>
      <c r="Q3390" s="9">
        <v>1</v>
      </c>
      <c r="R3390" s="9" t="str">
        <f>IFERROR(VLOOKUP(Tabla2[[#This Row],[CONTRATISTA PRNCIPAL]],Hoja1!$L$5:$M$9,2,FALSE),"CJV")</f>
        <v>CJV</v>
      </c>
      <c r="S3390" s="9" t="str">
        <f>IF(Tabla2[[#This Row],[EMPRESA]]=Tabla2[[#This Row],[CONTRATISTA PRNCIPAL]],"Principal","Secundaria")</f>
        <v>Principal</v>
      </c>
      <c r="T3390" s="10">
        <f>IFERROR(1/COUNTIF(Tabla2[CONTRATISTA PRNCIPAL],Tabla2[[#This Row],[CONTRATISTA PRNCIPAL]]),0)</f>
        <v>9.0090090090090089E-3</v>
      </c>
      <c r="U3390" s="33">
        <f ca="1">IF(((TODAY()-Tabla2[[#This Row],[FECHA NACIMIENTO]])/365)&lt;18,"Corregir", IF(((TODAY()-Tabla2[[#This Row],[FECHA NACIMIENTO]])/365)&gt;80, "Corregir",ROUNDDOWN(((TODAY()-Tabla2[[#This Row],[FECHA NACIMIENTO]])/365),0)))</f>
        <v>47</v>
      </c>
      <c r="V339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390" s="34" t="str">
        <f ca="1">+IF(Tabla2[[#This Row],[Edad]]="Corregir","Corregir","Ok")</f>
        <v>Ok</v>
      </c>
      <c r="X3390" s="10" t="str">
        <f>+IFERROR(VLOOKUP(Tabla2[[#This Row],[DISTRITO SEGÚN DNI]],Hoja1!$A$2:$B$55,2,FALSE),"No")</f>
        <v>CALLAO</v>
      </c>
      <c r="Y3390" s="10" t="str">
        <f>IF(OR(LOWER(Tabla2[[#This Row],[GENERO]])="masculino", LOWER(Tabla2[[#This Row],[GENERO]])="femenino"),"OK","Corregir")</f>
        <v>OK</v>
      </c>
      <c r="Z3390" s="10" t="str">
        <f>+IF(Tabla2[[#This Row],[Nro. DNI / CE]]="","Corregir",IF(LEN(Tabla2[[#This Row],[Nro. DNI / CE]])&gt;=8,"OK","Corregir"))</f>
        <v>OK</v>
      </c>
      <c r="AA3390" s="10">
        <f>COUNTIF(Tabla2[APELLIDOS Y NOMBRES],Tabla2[[#This Row],[APELLIDOS Y NOMBRES]])</f>
        <v>1</v>
      </c>
      <c r="AB3390" t="str">
        <f ca="1">+IFERROR(IF(Tabla2[[#This Row],[FECHA CESE/BAJA]]="","No Aplica",IF(AND(MONTH(Tabla2[[#This Row],[FECHA CESE/BAJA]])=MONTH(TODAY()-30),YEAR(Tabla2[[#This Row],[FECHA CESE/BAJA]])=YEAR(TODAY())),MONTH(TODAY()-30)&amp;"-"&amp;YEAR(TODAY()),"Borrar")),"No aplica")</f>
        <v>No Aplica</v>
      </c>
      <c r="AC3390" t="str">
        <f ca="1">+IFERROR(IF(Tabla2[[#This Row],[FECHA INICIO DE LABORES EN OBRA]]="","No Aplica",IF(AND(MONTH(Tabla2[[#This Row],[FECHA INICIO DE LABORES EN OBRA]])=MONTH(TODAY()-30),YEAR(Tabla2[[#This Row],[FECHA INICIO DE LABORES EN OBRA]])=YEAR(TODAY())),MONTH(TODAY()-30)&amp;"-"&amp;YEAR(TODAY()),"No Aplica")),"No Aplica")</f>
        <v>No Aplica</v>
      </c>
    </row>
    <row r="3391" spans="1:29" x14ac:dyDescent="0.25">
      <c r="A3391" s="2">
        <v>20100901481</v>
      </c>
      <c r="B3391" s="3" t="s">
        <v>9480</v>
      </c>
      <c r="C3391" s="3" t="s">
        <v>9480</v>
      </c>
      <c r="D3391" s="3" t="s">
        <v>2176</v>
      </c>
      <c r="E3391" s="3" t="s">
        <v>2177</v>
      </c>
      <c r="F3391" s="36">
        <v>24222</v>
      </c>
      <c r="G3391" s="3">
        <v>2</v>
      </c>
      <c r="H3391" s="3" t="s">
        <v>2110</v>
      </c>
      <c r="I3391" s="3" t="s">
        <v>2111</v>
      </c>
      <c r="J3391" s="3" t="s">
        <v>2178</v>
      </c>
      <c r="K3391" s="3" t="s">
        <v>1219</v>
      </c>
      <c r="L3391" s="8" t="s">
        <v>9813</v>
      </c>
      <c r="M3391" s="5"/>
      <c r="N3391" s="13" t="s">
        <v>1489</v>
      </c>
      <c r="O3391" s="5">
        <v>43438</v>
      </c>
      <c r="P3391" s="8">
        <v>1</v>
      </c>
      <c r="Q3391" s="9">
        <v>2</v>
      </c>
      <c r="R3391" s="9" t="str">
        <f>IFERROR(VLOOKUP(Tabla2[[#This Row],[CONTRATISTA PRNCIPAL]],Hoja1!$L$5:$M$9,2,FALSE),"CJV")</f>
        <v>CJV</v>
      </c>
      <c r="S3391" s="9" t="str">
        <f>IF(Tabla2[[#This Row],[EMPRESA]]=Tabla2[[#This Row],[CONTRATISTA PRNCIPAL]],"Principal","Secundaria")</f>
        <v>Principal</v>
      </c>
      <c r="T3391" s="10">
        <f>IFERROR(1/COUNTIF(Tabla2[CONTRATISTA PRNCIPAL],Tabla2[[#This Row],[CONTRATISTA PRNCIPAL]]),0)</f>
        <v>9.0090090090090089E-3</v>
      </c>
      <c r="U3391" s="33">
        <f ca="1">IF(((TODAY()-Tabla2[[#This Row],[FECHA NACIMIENTO]])/365)&lt;18,"Corregir", IF(((TODAY()-Tabla2[[#This Row],[FECHA NACIMIENTO]])/365)&gt;80, "Corregir",ROUNDDOWN(((TODAY()-Tabla2[[#This Row],[FECHA NACIMIENTO]])/365),0)))</f>
        <v>57</v>
      </c>
      <c r="V339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391" s="34" t="str">
        <f ca="1">+IF(Tabla2[[#This Row],[Edad]]="Corregir","Corregir","Ok")</f>
        <v>Ok</v>
      </c>
      <c r="X3391" s="10" t="str">
        <f>+IFERROR(VLOOKUP(Tabla2[[#This Row],[DISTRITO SEGÚN DNI]],Hoja1!$A$2:$B$55,2,FALSE),"No")</f>
        <v>No</v>
      </c>
      <c r="Y3391" s="10" t="str">
        <f>IF(OR(LOWER(Tabla2[[#This Row],[GENERO]])="masculino", LOWER(Tabla2[[#This Row],[GENERO]])="femenino"),"OK","Corregir")</f>
        <v>OK</v>
      </c>
      <c r="Z3391" s="10" t="str">
        <f>+IF(Tabla2[[#This Row],[Nro. DNI / CE]]="","Corregir",IF(LEN(Tabla2[[#This Row],[Nro. DNI / CE]])&gt;=8,"OK","Corregir"))</f>
        <v>OK</v>
      </c>
      <c r="AA3391" s="10">
        <f>COUNTIF(Tabla2[APELLIDOS Y NOMBRES],Tabla2[[#This Row],[APELLIDOS Y NOMBRES]])</f>
        <v>1</v>
      </c>
      <c r="AB3391" t="str">
        <f ca="1">+IFERROR(IF(Tabla2[[#This Row],[FECHA CESE/BAJA]]="","No Aplica",IF(AND(MONTH(Tabla2[[#This Row],[FECHA CESE/BAJA]])=MONTH(TODAY()-30),YEAR(Tabla2[[#This Row],[FECHA CESE/BAJA]])=YEAR(TODAY())),MONTH(TODAY()-30)&amp;"-"&amp;YEAR(TODAY()),"Borrar")),"No aplica")</f>
        <v>No Aplica</v>
      </c>
      <c r="AC3391" t="str">
        <f ca="1">+IFERROR(IF(Tabla2[[#This Row],[FECHA INICIO DE LABORES EN OBRA]]="","No Aplica",IF(AND(MONTH(Tabla2[[#This Row],[FECHA INICIO DE LABORES EN OBRA]])=MONTH(TODAY()-30),YEAR(Tabla2[[#This Row],[FECHA INICIO DE LABORES EN OBRA]])=YEAR(TODAY())),MONTH(TODAY()-30)&amp;"-"&amp;YEAR(TODAY()),"No Aplica")),"No Aplica")</f>
        <v>No Aplica</v>
      </c>
    </row>
    <row r="3392" spans="1:29" x14ac:dyDescent="0.25">
      <c r="A3392" s="2">
        <v>20100901481</v>
      </c>
      <c r="B3392" s="3" t="s">
        <v>9480</v>
      </c>
      <c r="C3392" s="3" t="s">
        <v>9480</v>
      </c>
      <c r="D3392" s="3" t="s">
        <v>2179</v>
      </c>
      <c r="E3392" s="3" t="s">
        <v>2180</v>
      </c>
      <c r="F3392" s="36">
        <v>35911</v>
      </c>
      <c r="G3392" s="3">
        <v>2</v>
      </c>
      <c r="H3392" s="3" t="s">
        <v>2110</v>
      </c>
      <c r="I3392" s="3" t="s">
        <v>2111</v>
      </c>
      <c r="J3392" s="3" t="s">
        <v>2181</v>
      </c>
      <c r="K3392" s="3" t="s">
        <v>1219</v>
      </c>
      <c r="L3392" s="8" t="s">
        <v>9813</v>
      </c>
      <c r="M3392" s="5"/>
      <c r="N3392" s="13" t="s">
        <v>1489</v>
      </c>
      <c r="O3392" s="5">
        <v>43890</v>
      </c>
      <c r="P3392" s="8">
        <v>1</v>
      </c>
      <c r="Q3392" s="9">
        <v>2</v>
      </c>
      <c r="R3392" s="9" t="str">
        <f>IFERROR(VLOOKUP(Tabla2[[#This Row],[CONTRATISTA PRNCIPAL]],Hoja1!$L$5:$M$9,2,FALSE),"CJV")</f>
        <v>CJV</v>
      </c>
      <c r="S3392" s="9" t="str">
        <f>IF(Tabla2[[#This Row],[EMPRESA]]=Tabla2[[#This Row],[CONTRATISTA PRNCIPAL]],"Principal","Secundaria")</f>
        <v>Principal</v>
      </c>
      <c r="T3392" s="10">
        <f>IFERROR(1/COUNTIF(Tabla2[CONTRATISTA PRNCIPAL],Tabla2[[#This Row],[CONTRATISTA PRNCIPAL]]),0)</f>
        <v>9.0090090090090089E-3</v>
      </c>
      <c r="U3392" s="33">
        <f ca="1">IF(((TODAY()-Tabla2[[#This Row],[FECHA NACIMIENTO]])/365)&lt;18,"Corregir", IF(((TODAY()-Tabla2[[#This Row],[FECHA NACIMIENTO]])/365)&gt;80, "Corregir",ROUNDDOWN(((TODAY()-Tabla2[[#This Row],[FECHA NACIMIENTO]])/365),0)))</f>
        <v>25</v>
      </c>
      <c r="V339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392" s="34" t="str">
        <f ca="1">+IF(Tabla2[[#This Row],[Edad]]="Corregir","Corregir","Ok")</f>
        <v>Ok</v>
      </c>
      <c r="X3392" s="10" t="str">
        <f>+IFERROR(VLOOKUP(Tabla2[[#This Row],[DISTRITO SEGÚN DNI]],Hoja1!$A$2:$B$55,2,FALSE),"No")</f>
        <v>No</v>
      </c>
      <c r="Y3392" s="10" t="str">
        <f>IF(OR(LOWER(Tabla2[[#This Row],[GENERO]])="masculino", LOWER(Tabla2[[#This Row],[GENERO]])="femenino"),"OK","Corregir")</f>
        <v>OK</v>
      </c>
      <c r="Z3392" s="10" t="str">
        <f>+IF(Tabla2[[#This Row],[Nro. DNI / CE]]="","Corregir",IF(LEN(Tabla2[[#This Row],[Nro. DNI / CE]])&gt;=8,"OK","Corregir"))</f>
        <v>OK</v>
      </c>
      <c r="AA3392" s="10">
        <f>COUNTIF(Tabla2[APELLIDOS Y NOMBRES],Tabla2[[#This Row],[APELLIDOS Y NOMBRES]])</f>
        <v>1</v>
      </c>
      <c r="AB3392" t="str">
        <f ca="1">+IFERROR(IF(Tabla2[[#This Row],[FECHA CESE/BAJA]]="","No Aplica",IF(AND(MONTH(Tabla2[[#This Row],[FECHA CESE/BAJA]])=MONTH(TODAY()-30),YEAR(Tabla2[[#This Row],[FECHA CESE/BAJA]])=YEAR(TODAY())),MONTH(TODAY()-30)&amp;"-"&amp;YEAR(TODAY()),"Borrar")),"No aplica")</f>
        <v>No Aplica</v>
      </c>
      <c r="AC3392" t="str">
        <f ca="1">+IFERROR(IF(Tabla2[[#This Row],[FECHA INICIO DE LABORES EN OBRA]]="","No Aplica",IF(AND(MONTH(Tabla2[[#This Row],[FECHA INICIO DE LABORES EN OBRA]])=MONTH(TODAY()-30),YEAR(Tabla2[[#This Row],[FECHA INICIO DE LABORES EN OBRA]])=YEAR(TODAY())),MONTH(TODAY()-30)&amp;"-"&amp;YEAR(TODAY()),"No Aplica")),"No Aplica")</f>
        <v>No Aplica</v>
      </c>
    </row>
    <row r="3393" spans="1:29" x14ac:dyDescent="0.25">
      <c r="A3393" s="2">
        <v>20100901481</v>
      </c>
      <c r="B3393" s="3" t="s">
        <v>9480</v>
      </c>
      <c r="C3393" s="3" t="s">
        <v>9480</v>
      </c>
      <c r="D3393" s="3" t="s">
        <v>2182</v>
      </c>
      <c r="E3393" s="3" t="s">
        <v>2183</v>
      </c>
      <c r="F3393" s="36">
        <v>22947</v>
      </c>
      <c r="G3393" s="3">
        <v>2</v>
      </c>
      <c r="H3393" s="3" t="s">
        <v>2110</v>
      </c>
      <c r="I3393" s="3" t="s">
        <v>2111</v>
      </c>
      <c r="J3393" s="3" t="s">
        <v>2184</v>
      </c>
      <c r="K3393" s="3" t="s">
        <v>1219</v>
      </c>
      <c r="L3393" s="8" t="s">
        <v>9813</v>
      </c>
      <c r="M3393" s="5"/>
      <c r="N3393" s="13" t="s">
        <v>1489</v>
      </c>
      <c r="O3393" s="5">
        <v>41160</v>
      </c>
      <c r="P3393" s="8">
        <v>1</v>
      </c>
      <c r="Q3393" s="9">
        <v>2</v>
      </c>
      <c r="R3393" s="9" t="str">
        <f>IFERROR(VLOOKUP(Tabla2[[#This Row],[CONTRATISTA PRNCIPAL]],Hoja1!$L$5:$M$9,2,FALSE),"CJV")</f>
        <v>CJV</v>
      </c>
      <c r="S3393" s="9" t="str">
        <f>IF(Tabla2[[#This Row],[EMPRESA]]=Tabla2[[#This Row],[CONTRATISTA PRNCIPAL]],"Principal","Secundaria")</f>
        <v>Principal</v>
      </c>
      <c r="T3393" s="10">
        <f>IFERROR(1/COUNTIF(Tabla2[CONTRATISTA PRNCIPAL],Tabla2[[#This Row],[CONTRATISTA PRNCIPAL]]),0)</f>
        <v>9.0090090090090089E-3</v>
      </c>
      <c r="U3393" s="33">
        <f ca="1">IF(((TODAY()-Tabla2[[#This Row],[FECHA NACIMIENTO]])/365)&lt;18,"Corregir", IF(((TODAY()-Tabla2[[#This Row],[FECHA NACIMIENTO]])/365)&gt;80, "Corregir",ROUNDDOWN(((TODAY()-Tabla2[[#This Row],[FECHA NACIMIENTO]])/365),0)))</f>
        <v>60</v>
      </c>
      <c r="V339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3393" s="34" t="str">
        <f ca="1">+IF(Tabla2[[#This Row],[Edad]]="Corregir","Corregir","Ok")</f>
        <v>Ok</v>
      </c>
      <c r="X3393" s="10" t="str">
        <f>+IFERROR(VLOOKUP(Tabla2[[#This Row],[DISTRITO SEGÚN DNI]],Hoja1!$A$2:$B$55,2,FALSE),"No")</f>
        <v>No</v>
      </c>
      <c r="Y3393" s="10" t="str">
        <f>IF(OR(LOWER(Tabla2[[#This Row],[GENERO]])="masculino", LOWER(Tabla2[[#This Row],[GENERO]])="femenino"),"OK","Corregir")</f>
        <v>OK</v>
      </c>
      <c r="Z3393" s="10" t="str">
        <f>+IF(Tabla2[[#This Row],[Nro. DNI / CE]]="","Corregir",IF(LEN(Tabla2[[#This Row],[Nro. DNI / CE]])&gt;=8,"OK","Corregir"))</f>
        <v>OK</v>
      </c>
      <c r="AA3393" s="10">
        <f>COUNTIF(Tabla2[APELLIDOS Y NOMBRES],Tabla2[[#This Row],[APELLIDOS Y NOMBRES]])</f>
        <v>1</v>
      </c>
      <c r="AB3393" t="str">
        <f ca="1">+IFERROR(IF(Tabla2[[#This Row],[FECHA CESE/BAJA]]="","No Aplica",IF(AND(MONTH(Tabla2[[#This Row],[FECHA CESE/BAJA]])=MONTH(TODAY()-30),YEAR(Tabla2[[#This Row],[FECHA CESE/BAJA]])=YEAR(TODAY())),MONTH(TODAY()-30)&amp;"-"&amp;YEAR(TODAY()),"Borrar")),"No aplica")</f>
        <v>No Aplica</v>
      </c>
      <c r="AC3393" t="str">
        <f ca="1">+IFERROR(IF(Tabla2[[#This Row],[FECHA INICIO DE LABORES EN OBRA]]="","No Aplica",IF(AND(MONTH(Tabla2[[#This Row],[FECHA INICIO DE LABORES EN OBRA]])=MONTH(TODAY()-30),YEAR(Tabla2[[#This Row],[FECHA INICIO DE LABORES EN OBRA]])=YEAR(TODAY())),MONTH(TODAY()-30)&amp;"-"&amp;YEAR(TODAY()),"No Aplica")),"No Aplica")</f>
        <v>No Aplica</v>
      </c>
    </row>
    <row r="3394" spans="1:29" x14ac:dyDescent="0.25">
      <c r="A3394" s="2">
        <v>20100901481</v>
      </c>
      <c r="B3394" s="3" t="s">
        <v>9480</v>
      </c>
      <c r="C3394" s="3" t="s">
        <v>9480</v>
      </c>
      <c r="D3394" s="3" t="s">
        <v>667</v>
      </c>
      <c r="E3394" s="3" t="s">
        <v>668</v>
      </c>
      <c r="F3394" s="36">
        <v>27011</v>
      </c>
      <c r="G3394" s="3">
        <v>2</v>
      </c>
      <c r="H3394" s="3" t="s">
        <v>2110</v>
      </c>
      <c r="I3394" s="3" t="s">
        <v>2111</v>
      </c>
      <c r="J3394" s="3" t="s">
        <v>2185</v>
      </c>
      <c r="K3394" s="3" t="s">
        <v>654</v>
      </c>
      <c r="L3394" s="8" t="s">
        <v>9813</v>
      </c>
      <c r="M3394" s="5"/>
      <c r="N3394" s="13" t="s">
        <v>1489</v>
      </c>
      <c r="O3394" s="5">
        <v>44639</v>
      </c>
      <c r="P3394" s="8">
        <v>1</v>
      </c>
      <c r="Q3394" s="9">
        <v>1</v>
      </c>
      <c r="R3394" s="9" t="str">
        <f>IFERROR(VLOOKUP(Tabla2[[#This Row],[CONTRATISTA PRNCIPAL]],Hoja1!$L$5:$M$9,2,FALSE),"CJV")</f>
        <v>CJV</v>
      </c>
      <c r="S3394" s="9" t="str">
        <f>IF(Tabla2[[#This Row],[EMPRESA]]=Tabla2[[#This Row],[CONTRATISTA PRNCIPAL]],"Principal","Secundaria")</f>
        <v>Principal</v>
      </c>
      <c r="T3394" s="10">
        <f>IFERROR(1/COUNTIF(Tabla2[CONTRATISTA PRNCIPAL],Tabla2[[#This Row],[CONTRATISTA PRNCIPAL]]),0)</f>
        <v>9.0090090090090089E-3</v>
      </c>
      <c r="U3394" s="33">
        <f ca="1">IF(((TODAY()-Tabla2[[#This Row],[FECHA NACIMIENTO]])/365)&lt;18,"Corregir", IF(((TODAY()-Tabla2[[#This Row],[FECHA NACIMIENTO]])/365)&gt;80, "Corregir",ROUNDDOWN(((TODAY()-Tabla2[[#This Row],[FECHA NACIMIENTO]])/365),0)))</f>
        <v>49</v>
      </c>
      <c r="V339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394" s="34" t="str">
        <f ca="1">+IF(Tabla2[[#This Row],[Edad]]="Corregir","Corregir","Ok")</f>
        <v>Ok</v>
      </c>
      <c r="X3394" s="10" t="str">
        <f>+IFERROR(VLOOKUP(Tabla2[[#This Row],[DISTRITO SEGÚN DNI]],Hoja1!$A$2:$B$55,2,FALSE),"No")</f>
        <v>CALLAO</v>
      </c>
      <c r="Y3394" s="10" t="str">
        <f>IF(OR(LOWER(Tabla2[[#This Row],[GENERO]])="masculino", LOWER(Tabla2[[#This Row],[GENERO]])="femenino"),"OK","Corregir")</f>
        <v>OK</v>
      </c>
      <c r="Z3394" s="10" t="str">
        <f>+IF(Tabla2[[#This Row],[Nro. DNI / CE]]="","Corregir",IF(LEN(Tabla2[[#This Row],[Nro. DNI / CE]])&gt;=8,"OK","Corregir"))</f>
        <v>OK</v>
      </c>
      <c r="AA3394" s="10">
        <f>COUNTIF(Tabla2[APELLIDOS Y NOMBRES],Tabla2[[#This Row],[APELLIDOS Y NOMBRES]])</f>
        <v>1</v>
      </c>
      <c r="AB3394" t="str">
        <f ca="1">+IFERROR(IF(Tabla2[[#This Row],[FECHA CESE/BAJA]]="","No Aplica",IF(AND(MONTH(Tabla2[[#This Row],[FECHA CESE/BAJA]])=MONTH(TODAY()-30),YEAR(Tabla2[[#This Row],[FECHA CESE/BAJA]])=YEAR(TODAY())),MONTH(TODAY()-30)&amp;"-"&amp;YEAR(TODAY()),"Borrar")),"No aplica")</f>
        <v>No Aplica</v>
      </c>
      <c r="AC3394" t="str">
        <f ca="1">+IFERROR(IF(Tabla2[[#This Row],[FECHA INICIO DE LABORES EN OBRA]]="","No Aplica",IF(AND(MONTH(Tabla2[[#This Row],[FECHA INICIO DE LABORES EN OBRA]])=MONTH(TODAY()-30),YEAR(Tabla2[[#This Row],[FECHA INICIO DE LABORES EN OBRA]])=YEAR(TODAY())),MONTH(TODAY()-30)&amp;"-"&amp;YEAR(TODAY()),"No Aplica")),"No Aplica")</f>
        <v>No Aplica</v>
      </c>
    </row>
    <row r="3395" spans="1:29" x14ac:dyDescent="0.25">
      <c r="A3395" s="2">
        <v>20100901481</v>
      </c>
      <c r="B3395" s="3" t="s">
        <v>9480</v>
      </c>
      <c r="C3395" s="3" t="s">
        <v>9480</v>
      </c>
      <c r="D3395" s="3" t="s">
        <v>669</v>
      </c>
      <c r="E3395" s="3" t="s">
        <v>670</v>
      </c>
      <c r="F3395" s="36">
        <v>31809</v>
      </c>
      <c r="G3395" s="3">
        <v>2</v>
      </c>
      <c r="H3395" s="3" t="s">
        <v>2110</v>
      </c>
      <c r="I3395" s="3" t="s">
        <v>2111</v>
      </c>
      <c r="J3395" s="3" t="s">
        <v>2186</v>
      </c>
      <c r="K3395" s="3" t="s">
        <v>34</v>
      </c>
      <c r="L3395" s="8" t="s">
        <v>9813</v>
      </c>
      <c r="M3395" s="5"/>
      <c r="N3395" s="13" t="s">
        <v>1489</v>
      </c>
      <c r="O3395" s="5">
        <v>44590</v>
      </c>
      <c r="P3395" s="8">
        <v>1</v>
      </c>
      <c r="Q3395" s="9">
        <v>1</v>
      </c>
      <c r="R3395" s="9" t="str">
        <f>IFERROR(VLOOKUP(Tabla2[[#This Row],[CONTRATISTA PRNCIPAL]],Hoja1!$L$5:$M$9,2,FALSE),"CJV")</f>
        <v>CJV</v>
      </c>
      <c r="S3395" s="9" t="str">
        <f>IF(Tabla2[[#This Row],[EMPRESA]]=Tabla2[[#This Row],[CONTRATISTA PRNCIPAL]],"Principal","Secundaria")</f>
        <v>Principal</v>
      </c>
      <c r="T3395" s="10">
        <f>IFERROR(1/COUNTIF(Tabla2[CONTRATISTA PRNCIPAL],Tabla2[[#This Row],[CONTRATISTA PRNCIPAL]]),0)</f>
        <v>9.0090090090090089E-3</v>
      </c>
      <c r="U3395" s="33">
        <f ca="1">IF(((TODAY()-Tabla2[[#This Row],[FECHA NACIMIENTO]])/365)&lt;18,"Corregir", IF(((TODAY()-Tabla2[[#This Row],[FECHA NACIMIENTO]])/365)&gt;80, "Corregir",ROUNDDOWN(((TODAY()-Tabla2[[#This Row],[FECHA NACIMIENTO]])/365),0)))</f>
        <v>36</v>
      </c>
      <c r="V339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395" s="34" t="str">
        <f ca="1">+IF(Tabla2[[#This Row],[Edad]]="Corregir","Corregir","Ok")</f>
        <v>Ok</v>
      </c>
      <c r="X3395" s="10" t="str">
        <f>+IFERROR(VLOOKUP(Tabla2[[#This Row],[DISTRITO SEGÚN DNI]],Hoja1!$A$2:$B$55,2,FALSE),"No")</f>
        <v>CALLAO</v>
      </c>
      <c r="Y3395" s="10" t="str">
        <f>IF(OR(LOWER(Tabla2[[#This Row],[GENERO]])="masculino", LOWER(Tabla2[[#This Row],[GENERO]])="femenino"),"OK","Corregir")</f>
        <v>OK</v>
      </c>
      <c r="Z3395" s="10" t="str">
        <f>+IF(Tabla2[[#This Row],[Nro. DNI / CE]]="","Corregir",IF(LEN(Tabla2[[#This Row],[Nro. DNI / CE]])&gt;=8,"OK","Corregir"))</f>
        <v>OK</v>
      </c>
      <c r="AA3395" s="10">
        <f>COUNTIF(Tabla2[APELLIDOS Y NOMBRES],Tabla2[[#This Row],[APELLIDOS Y NOMBRES]])</f>
        <v>1</v>
      </c>
      <c r="AB3395" t="str">
        <f ca="1">+IFERROR(IF(Tabla2[[#This Row],[FECHA CESE/BAJA]]="","No Aplica",IF(AND(MONTH(Tabla2[[#This Row],[FECHA CESE/BAJA]])=MONTH(TODAY()-30),YEAR(Tabla2[[#This Row],[FECHA CESE/BAJA]])=YEAR(TODAY())),MONTH(TODAY()-30)&amp;"-"&amp;YEAR(TODAY()),"Borrar")),"No aplica")</f>
        <v>No Aplica</v>
      </c>
      <c r="AC3395" t="str">
        <f ca="1">+IFERROR(IF(Tabla2[[#This Row],[FECHA INICIO DE LABORES EN OBRA]]="","No Aplica",IF(AND(MONTH(Tabla2[[#This Row],[FECHA INICIO DE LABORES EN OBRA]])=MONTH(TODAY()-30),YEAR(Tabla2[[#This Row],[FECHA INICIO DE LABORES EN OBRA]])=YEAR(TODAY())),MONTH(TODAY()-30)&amp;"-"&amp;YEAR(TODAY()),"No Aplica")),"No Aplica")</f>
        <v>No Aplica</v>
      </c>
    </row>
    <row r="3396" spans="1:29" x14ac:dyDescent="0.25">
      <c r="A3396" s="2">
        <v>20100901481</v>
      </c>
      <c r="B3396" s="3" t="s">
        <v>9480</v>
      </c>
      <c r="C3396" s="3" t="s">
        <v>9480</v>
      </c>
      <c r="D3396" s="3" t="s">
        <v>671</v>
      </c>
      <c r="E3396" s="3" t="s">
        <v>672</v>
      </c>
      <c r="F3396" s="36">
        <v>21258</v>
      </c>
      <c r="G3396" s="3">
        <v>2</v>
      </c>
      <c r="H3396" s="3" t="s">
        <v>2110</v>
      </c>
      <c r="I3396" s="3" t="s">
        <v>2111</v>
      </c>
      <c r="J3396" s="3" t="s">
        <v>2187</v>
      </c>
      <c r="K3396" s="3" t="s">
        <v>128</v>
      </c>
      <c r="L3396" s="8" t="s">
        <v>9813</v>
      </c>
      <c r="M3396" s="5"/>
      <c r="N3396" s="13" t="s">
        <v>1489</v>
      </c>
      <c r="O3396" s="5">
        <v>43832</v>
      </c>
      <c r="P3396" s="8">
        <v>1</v>
      </c>
      <c r="Q3396" s="9">
        <v>2</v>
      </c>
      <c r="R3396" s="9" t="str">
        <f>IFERROR(VLOOKUP(Tabla2[[#This Row],[CONTRATISTA PRNCIPAL]],Hoja1!$L$5:$M$9,2,FALSE),"CJV")</f>
        <v>CJV</v>
      </c>
      <c r="S3396" s="9" t="str">
        <f>IF(Tabla2[[#This Row],[EMPRESA]]=Tabla2[[#This Row],[CONTRATISTA PRNCIPAL]],"Principal","Secundaria")</f>
        <v>Principal</v>
      </c>
      <c r="T3396" s="10">
        <f>IFERROR(1/COUNTIF(Tabla2[CONTRATISTA PRNCIPAL],Tabla2[[#This Row],[CONTRATISTA PRNCIPAL]]),0)</f>
        <v>9.0090090090090089E-3</v>
      </c>
      <c r="U3396" s="33">
        <f ca="1">IF(((TODAY()-Tabla2[[#This Row],[FECHA NACIMIENTO]])/365)&lt;18,"Corregir", IF(((TODAY()-Tabla2[[#This Row],[FECHA NACIMIENTO]])/365)&gt;80, "Corregir",ROUNDDOWN(((TODAY()-Tabla2[[#This Row],[FECHA NACIMIENTO]])/365),0)))</f>
        <v>65</v>
      </c>
      <c r="V339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3396" s="34" t="str">
        <f ca="1">+IF(Tabla2[[#This Row],[Edad]]="Corregir","Corregir","Ok")</f>
        <v>Ok</v>
      </c>
      <c r="X3396" s="10" t="str">
        <f>+IFERROR(VLOOKUP(Tabla2[[#This Row],[DISTRITO SEGÚN DNI]],Hoja1!$A$2:$B$55,2,FALSE),"No")</f>
        <v>CALLAO</v>
      </c>
      <c r="Y3396" s="10" t="str">
        <f>IF(OR(LOWER(Tabla2[[#This Row],[GENERO]])="masculino", LOWER(Tabla2[[#This Row],[GENERO]])="femenino"),"OK","Corregir")</f>
        <v>OK</v>
      </c>
      <c r="Z3396" s="10" t="str">
        <f>+IF(Tabla2[[#This Row],[Nro. DNI / CE]]="","Corregir",IF(LEN(Tabla2[[#This Row],[Nro. DNI / CE]])&gt;=8,"OK","Corregir"))</f>
        <v>OK</v>
      </c>
      <c r="AA3396" s="10">
        <f>COUNTIF(Tabla2[APELLIDOS Y NOMBRES],Tabla2[[#This Row],[APELLIDOS Y NOMBRES]])</f>
        <v>1</v>
      </c>
      <c r="AB3396" t="str">
        <f ca="1">+IFERROR(IF(Tabla2[[#This Row],[FECHA CESE/BAJA]]="","No Aplica",IF(AND(MONTH(Tabla2[[#This Row],[FECHA CESE/BAJA]])=MONTH(TODAY()-30),YEAR(Tabla2[[#This Row],[FECHA CESE/BAJA]])=YEAR(TODAY())),MONTH(TODAY()-30)&amp;"-"&amp;YEAR(TODAY()),"Borrar")),"No aplica")</f>
        <v>No Aplica</v>
      </c>
      <c r="AC3396" t="str">
        <f ca="1">+IFERROR(IF(Tabla2[[#This Row],[FECHA INICIO DE LABORES EN OBRA]]="","No Aplica",IF(AND(MONTH(Tabla2[[#This Row],[FECHA INICIO DE LABORES EN OBRA]])=MONTH(TODAY()-30),YEAR(Tabla2[[#This Row],[FECHA INICIO DE LABORES EN OBRA]])=YEAR(TODAY())),MONTH(TODAY()-30)&amp;"-"&amp;YEAR(TODAY()),"No Aplica")),"No Aplica")</f>
        <v>No Aplica</v>
      </c>
    </row>
    <row r="3397" spans="1:29" x14ac:dyDescent="0.25">
      <c r="A3397" s="2">
        <v>20100901481</v>
      </c>
      <c r="B3397" s="3" t="s">
        <v>9480</v>
      </c>
      <c r="C3397" s="3" t="s">
        <v>9480</v>
      </c>
      <c r="D3397" s="3" t="s">
        <v>673</v>
      </c>
      <c r="E3397" s="3" t="s">
        <v>674</v>
      </c>
      <c r="F3397" s="36">
        <v>30328</v>
      </c>
      <c r="G3397" s="3">
        <v>2</v>
      </c>
      <c r="H3397" s="3" t="s">
        <v>2110</v>
      </c>
      <c r="I3397" s="3" t="s">
        <v>2111</v>
      </c>
      <c r="J3397" s="3" t="s">
        <v>2191</v>
      </c>
      <c r="K3397" s="3" t="s">
        <v>34</v>
      </c>
      <c r="L3397" s="8" t="s">
        <v>9813</v>
      </c>
      <c r="M3397" s="5"/>
      <c r="N3397" s="13" t="s">
        <v>1489</v>
      </c>
      <c r="O3397" s="5">
        <v>42760</v>
      </c>
      <c r="P3397" s="8">
        <v>1</v>
      </c>
      <c r="Q3397" s="9">
        <v>2</v>
      </c>
      <c r="R3397" s="9" t="str">
        <f>IFERROR(VLOOKUP(Tabla2[[#This Row],[CONTRATISTA PRNCIPAL]],Hoja1!$L$5:$M$9,2,FALSE),"CJV")</f>
        <v>CJV</v>
      </c>
      <c r="S3397" s="9" t="str">
        <f>IF(Tabla2[[#This Row],[EMPRESA]]=Tabla2[[#This Row],[CONTRATISTA PRNCIPAL]],"Principal","Secundaria")</f>
        <v>Principal</v>
      </c>
      <c r="T3397" s="10">
        <f>IFERROR(1/COUNTIF(Tabla2[CONTRATISTA PRNCIPAL],Tabla2[[#This Row],[CONTRATISTA PRNCIPAL]]),0)</f>
        <v>9.0090090090090089E-3</v>
      </c>
      <c r="U3397" s="33">
        <f ca="1">IF(((TODAY()-Tabla2[[#This Row],[FECHA NACIMIENTO]])/365)&lt;18,"Corregir", IF(((TODAY()-Tabla2[[#This Row],[FECHA NACIMIENTO]])/365)&gt;80, "Corregir",ROUNDDOWN(((TODAY()-Tabla2[[#This Row],[FECHA NACIMIENTO]])/365),0)))</f>
        <v>40</v>
      </c>
      <c r="V339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397" s="34" t="str">
        <f ca="1">+IF(Tabla2[[#This Row],[Edad]]="Corregir","Corregir","Ok")</f>
        <v>Ok</v>
      </c>
      <c r="X3397" s="10" t="str">
        <f>+IFERROR(VLOOKUP(Tabla2[[#This Row],[DISTRITO SEGÚN DNI]],Hoja1!$A$2:$B$55,2,FALSE),"No")</f>
        <v>CALLAO</v>
      </c>
      <c r="Y3397" s="10" t="str">
        <f>IF(OR(LOWER(Tabla2[[#This Row],[GENERO]])="masculino", LOWER(Tabla2[[#This Row],[GENERO]])="femenino"),"OK","Corregir")</f>
        <v>OK</v>
      </c>
      <c r="Z3397" s="10" t="str">
        <f>+IF(Tabla2[[#This Row],[Nro. DNI / CE]]="","Corregir",IF(LEN(Tabla2[[#This Row],[Nro. DNI / CE]])&gt;=8,"OK","Corregir"))</f>
        <v>OK</v>
      </c>
      <c r="AA3397" s="10">
        <f>COUNTIF(Tabla2[APELLIDOS Y NOMBRES],Tabla2[[#This Row],[APELLIDOS Y NOMBRES]])</f>
        <v>1</v>
      </c>
      <c r="AB3397" t="str">
        <f ca="1">+IFERROR(IF(Tabla2[[#This Row],[FECHA CESE/BAJA]]="","No Aplica",IF(AND(MONTH(Tabla2[[#This Row],[FECHA CESE/BAJA]])=MONTH(TODAY()-30),YEAR(Tabla2[[#This Row],[FECHA CESE/BAJA]])=YEAR(TODAY())),MONTH(TODAY()-30)&amp;"-"&amp;YEAR(TODAY()),"Borrar")),"No aplica")</f>
        <v>No Aplica</v>
      </c>
      <c r="AC3397" t="str">
        <f ca="1">+IFERROR(IF(Tabla2[[#This Row],[FECHA INICIO DE LABORES EN OBRA]]="","No Aplica",IF(AND(MONTH(Tabla2[[#This Row],[FECHA INICIO DE LABORES EN OBRA]])=MONTH(TODAY()-30),YEAR(Tabla2[[#This Row],[FECHA INICIO DE LABORES EN OBRA]])=YEAR(TODAY())),MONTH(TODAY()-30)&amp;"-"&amp;YEAR(TODAY()),"No Aplica")),"No Aplica")</f>
        <v>No Aplica</v>
      </c>
    </row>
    <row r="3398" spans="1:29" x14ac:dyDescent="0.25">
      <c r="A3398" s="2">
        <v>20100901481</v>
      </c>
      <c r="B3398" s="3" t="s">
        <v>9480</v>
      </c>
      <c r="C3398" s="3" t="s">
        <v>9480</v>
      </c>
      <c r="D3398" s="3" t="s">
        <v>2192</v>
      </c>
      <c r="E3398" s="3" t="s">
        <v>2193</v>
      </c>
      <c r="F3398" s="36">
        <v>36542</v>
      </c>
      <c r="G3398" s="3">
        <v>2</v>
      </c>
      <c r="H3398" s="3" t="s">
        <v>2110</v>
      </c>
      <c r="I3398" s="3" t="s">
        <v>2111</v>
      </c>
      <c r="J3398" s="3" t="s">
        <v>2194</v>
      </c>
      <c r="K3398" s="3" t="s">
        <v>1219</v>
      </c>
      <c r="L3398" s="8" t="s">
        <v>9813</v>
      </c>
      <c r="M3398" s="5"/>
      <c r="N3398" s="13" t="s">
        <v>1489</v>
      </c>
      <c r="O3398" s="5">
        <v>45017</v>
      </c>
      <c r="P3398" s="8">
        <v>1</v>
      </c>
      <c r="Q3398" s="9">
        <v>1</v>
      </c>
      <c r="R3398" s="9" t="str">
        <f>IFERROR(VLOOKUP(Tabla2[[#This Row],[CONTRATISTA PRNCIPAL]],Hoja1!$L$5:$M$9,2,FALSE),"CJV")</f>
        <v>CJV</v>
      </c>
      <c r="S3398" s="9" t="str">
        <f>IF(Tabla2[[#This Row],[EMPRESA]]=Tabla2[[#This Row],[CONTRATISTA PRNCIPAL]],"Principal","Secundaria")</f>
        <v>Principal</v>
      </c>
      <c r="T3398" s="10">
        <f>IFERROR(1/COUNTIF(Tabla2[CONTRATISTA PRNCIPAL],Tabla2[[#This Row],[CONTRATISTA PRNCIPAL]]),0)</f>
        <v>9.0090090090090089E-3</v>
      </c>
      <c r="U3398" s="33">
        <f ca="1">IF(((TODAY()-Tabla2[[#This Row],[FECHA NACIMIENTO]])/365)&lt;18,"Corregir", IF(((TODAY()-Tabla2[[#This Row],[FECHA NACIMIENTO]])/365)&gt;80, "Corregir",ROUNDDOWN(((TODAY()-Tabla2[[#This Row],[FECHA NACIMIENTO]])/365),0)))</f>
        <v>23</v>
      </c>
      <c r="V339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3398" s="34" t="str">
        <f ca="1">+IF(Tabla2[[#This Row],[Edad]]="Corregir","Corregir","Ok")</f>
        <v>Ok</v>
      </c>
      <c r="X3398" s="10" t="str">
        <f>+IFERROR(VLOOKUP(Tabla2[[#This Row],[DISTRITO SEGÚN DNI]],Hoja1!$A$2:$B$55,2,FALSE),"No")</f>
        <v>No</v>
      </c>
      <c r="Y3398" s="10" t="str">
        <f>IF(OR(LOWER(Tabla2[[#This Row],[GENERO]])="masculino", LOWER(Tabla2[[#This Row],[GENERO]])="femenino"),"OK","Corregir")</f>
        <v>OK</v>
      </c>
      <c r="Z3398" s="10" t="str">
        <f>+IF(Tabla2[[#This Row],[Nro. DNI / CE]]="","Corregir",IF(LEN(Tabla2[[#This Row],[Nro. DNI / CE]])&gt;=8,"OK","Corregir"))</f>
        <v>OK</v>
      </c>
      <c r="AA3398" s="10">
        <f>COUNTIF(Tabla2[APELLIDOS Y NOMBRES],Tabla2[[#This Row],[APELLIDOS Y NOMBRES]])</f>
        <v>1</v>
      </c>
      <c r="AB3398" t="str">
        <f ca="1">+IFERROR(IF(Tabla2[[#This Row],[FECHA CESE/BAJA]]="","No Aplica",IF(AND(MONTH(Tabla2[[#This Row],[FECHA CESE/BAJA]])=MONTH(TODAY()-30),YEAR(Tabla2[[#This Row],[FECHA CESE/BAJA]])=YEAR(TODAY())),MONTH(TODAY()-30)&amp;"-"&amp;YEAR(TODAY()),"Borrar")),"No aplica")</f>
        <v>No Aplica</v>
      </c>
      <c r="AC3398" t="str">
        <f ca="1">+IFERROR(IF(Tabla2[[#This Row],[FECHA INICIO DE LABORES EN OBRA]]="","No Aplica",IF(AND(MONTH(Tabla2[[#This Row],[FECHA INICIO DE LABORES EN OBRA]])=MONTH(TODAY()-30),YEAR(Tabla2[[#This Row],[FECHA INICIO DE LABORES EN OBRA]])=YEAR(TODAY())),MONTH(TODAY()-30)&amp;"-"&amp;YEAR(TODAY()),"No Aplica")),"No Aplica")</f>
        <v>No Aplica</v>
      </c>
    </row>
    <row r="3399" spans="1:29" x14ac:dyDescent="0.25">
      <c r="A3399" s="2">
        <v>20100901481</v>
      </c>
      <c r="B3399" s="3" t="s">
        <v>9480</v>
      </c>
      <c r="C3399" s="3" t="s">
        <v>9480</v>
      </c>
      <c r="D3399" s="3" t="s">
        <v>675</v>
      </c>
      <c r="E3399" s="3" t="s">
        <v>676</v>
      </c>
      <c r="F3399" s="36">
        <v>23842</v>
      </c>
      <c r="G3399" s="3">
        <v>2</v>
      </c>
      <c r="H3399" s="3" t="s">
        <v>2110</v>
      </c>
      <c r="I3399" s="3" t="s">
        <v>2111</v>
      </c>
      <c r="J3399" s="3" t="s">
        <v>2195</v>
      </c>
      <c r="K3399" s="3" t="s">
        <v>34</v>
      </c>
      <c r="L3399" s="8" t="s">
        <v>9813</v>
      </c>
      <c r="M3399" s="5"/>
      <c r="N3399" s="13" t="s">
        <v>1489</v>
      </c>
      <c r="O3399" s="5">
        <v>42514</v>
      </c>
      <c r="P3399" s="8">
        <v>1</v>
      </c>
      <c r="Q3399" s="9">
        <v>2</v>
      </c>
      <c r="R3399" s="9" t="str">
        <f>IFERROR(VLOOKUP(Tabla2[[#This Row],[CONTRATISTA PRNCIPAL]],Hoja1!$L$5:$M$9,2,FALSE),"CJV")</f>
        <v>CJV</v>
      </c>
      <c r="S3399" s="9" t="str">
        <f>IF(Tabla2[[#This Row],[EMPRESA]]=Tabla2[[#This Row],[CONTRATISTA PRNCIPAL]],"Principal","Secundaria")</f>
        <v>Principal</v>
      </c>
      <c r="T3399" s="10">
        <f>IFERROR(1/COUNTIF(Tabla2[CONTRATISTA PRNCIPAL],Tabla2[[#This Row],[CONTRATISTA PRNCIPAL]]),0)</f>
        <v>9.0090090090090089E-3</v>
      </c>
      <c r="U3399" s="33">
        <f ca="1">IF(((TODAY()-Tabla2[[#This Row],[FECHA NACIMIENTO]])/365)&lt;18,"Corregir", IF(((TODAY()-Tabla2[[#This Row],[FECHA NACIMIENTO]])/365)&gt;80, "Corregir",ROUNDDOWN(((TODAY()-Tabla2[[#This Row],[FECHA NACIMIENTO]])/365),0)))</f>
        <v>58</v>
      </c>
      <c r="V339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399" s="34" t="str">
        <f ca="1">+IF(Tabla2[[#This Row],[Edad]]="Corregir","Corregir","Ok")</f>
        <v>Ok</v>
      </c>
      <c r="X3399" s="10" t="str">
        <f>+IFERROR(VLOOKUP(Tabla2[[#This Row],[DISTRITO SEGÚN DNI]],Hoja1!$A$2:$B$55,2,FALSE),"No")</f>
        <v>CALLAO</v>
      </c>
      <c r="Y3399" s="10" t="str">
        <f>IF(OR(LOWER(Tabla2[[#This Row],[GENERO]])="masculino", LOWER(Tabla2[[#This Row],[GENERO]])="femenino"),"OK","Corregir")</f>
        <v>OK</v>
      </c>
      <c r="Z3399" s="10" t="str">
        <f>+IF(Tabla2[[#This Row],[Nro. DNI / CE]]="","Corregir",IF(LEN(Tabla2[[#This Row],[Nro. DNI / CE]])&gt;=8,"OK","Corregir"))</f>
        <v>OK</v>
      </c>
      <c r="AA3399" s="10">
        <f>COUNTIF(Tabla2[APELLIDOS Y NOMBRES],Tabla2[[#This Row],[APELLIDOS Y NOMBRES]])</f>
        <v>1</v>
      </c>
      <c r="AB3399" t="str">
        <f ca="1">+IFERROR(IF(Tabla2[[#This Row],[FECHA CESE/BAJA]]="","No Aplica",IF(AND(MONTH(Tabla2[[#This Row],[FECHA CESE/BAJA]])=MONTH(TODAY()-30),YEAR(Tabla2[[#This Row],[FECHA CESE/BAJA]])=YEAR(TODAY())),MONTH(TODAY()-30)&amp;"-"&amp;YEAR(TODAY()),"Borrar")),"No aplica")</f>
        <v>No Aplica</v>
      </c>
      <c r="AC3399" t="str">
        <f ca="1">+IFERROR(IF(Tabla2[[#This Row],[FECHA INICIO DE LABORES EN OBRA]]="","No Aplica",IF(AND(MONTH(Tabla2[[#This Row],[FECHA INICIO DE LABORES EN OBRA]])=MONTH(TODAY()-30),YEAR(Tabla2[[#This Row],[FECHA INICIO DE LABORES EN OBRA]])=YEAR(TODAY())),MONTH(TODAY()-30)&amp;"-"&amp;YEAR(TODAY()),"No Aplica")),"No Aplica")</f>
        <v>No Aplica</v>
      </c>
    </row>
    <row r="3400" spans="1:29" x14ac:dyDescent="0.25">
      <c r="A3400" s="2">
        <v>20100901481</v>
      </c>
      <c r="B3400" s="3" t="s">
        <v>9480</v>
      </c>
      <c r="C3400" s="3" t="s">
        <v>9480</v>
      </c>
      <c r="D3400" s="3" t="s">
        <v>2196</v>
      </c>
      <c r="E3400" s="3" t="s">
        <v>2197</v>
      </c>
      <c r="F3400" s="36">
        <v>27734</v>
      </c>
      <c r="G3400" s="3">
        <v>2</v>
      </c>
      <c r="H3400" s="3" t="s">
        <v>2110</v>
      </c>
      <c r="I3400" s="3" t="s">
        <v>2111</v>
      </c>
      <c r="J3400" s="3" t="s">
        <v>2198</v>
      </c>
      <c r="K3400" s="3" t="s">
        <v>2199</v>
      </c>
      <c r="L3400" s="8" t="s">
        <v>9813</v>
      </c>
      <c r="M3400" s="5"/>
      <c r="N3400" s="13" t="s">
        <v>1489</v>
      </c>
      <c r="O3400" s="5">
        <v>44611</v>
      </c>
      <c r="P3400" s="8">
        <v>1</v>
      </c>
      <c r="Q3400" s="9">
        <v>1</v>
      </c>
      <c r="R3400" s="9" t="str">
        <f>IFERROR(VLOOKUP(Tabla2[[#This Row],[CONTRATISTA PRNCIPAL]],Hoja1!$L$5:$M$9,2,FALSE),"CJV")</f>
        <v>CJV</v>
      </c>
      <c r="S3400" s="9" t="str">
        <f>IF(Tabla2[[#This Row],[EMPRESA]]=Tabla2[[#This Row],[CONTRATISTA PRNCIPAL]],"Principal","Secundaria")</f>
        <v>Principal</v>
      </c>
      <c r="T3400" s="10">
        <f>IFERROR(1/COUNTIF(Tabla2[CONTRATISTA PRNCIPAL],Tabla2[[#This Row],[CONTRATISTA PRNCIPAL]]),0)</f>
        <v>9.0090090090090089E-3</v>
      </c>
      <c r="U3400" s="33">
        <f ca="1">IF(((TODAY()-Tabla2[[#This Row],[FECHA NACIMIENTO]])/365)&lt;18,"Corregir", IF(((TODAY()-Tabla2[[#This Row],[FECHA NACIMIENTO]])/365)&gt;80, "Corregir",ROUNDDOWN(((TODAY()-Tabla2[[#This Row],[FECHA NACIMIENTO]])/365),0)))</f>
        <v>47</v>
      </c>
      <c r="V340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400" s="34" t="str">
        <f ca="1">+IF(Tabla2[[#This Row],[Edad]]="Corregir","Corregir","Ok")</f>
        <v>Ok</v>
      </c>
      <c r="X3400" s="10" t="str">
        <f>+IFERROR(VLOOKUP(Tabla2[[#This Row],[DISTRITO SEGÚN DNI]],Hoja1!$A$2:$B$55,2,FALSE),"No")</f>
        <v>No</v>
      </c>
      <c r="Y3400" s="10" t="str">
        <f>IF(OR(LOWER(Tabla2[[#This Row],[GENERO]])="masculino", LOWER(Tabla2[[#This Row],[GENERO]])="femenino"),"OK","Corregir")</f>
        <v>OK</v>
      </c>
      <c r="Z3400" s="10" t="str">
        <f>+IF(Tabla2[[#This Row],[Nro. DNI / CE]]="","Corregir",IF(LEN(Tabla2[[#This Row],[Nro. DNI / CE]])&gt;=8,"OK","Corregir"))</f>
        <v>OK</v>
      </c>
      <c r="AA3400" s="10">
        <f>COUNTIF(Tabla2[APELLIDOS Y NOMBRES],Tabla2[[#This Row],[APELLIDOS Y NOMBRES]])</f>
        <v>1</v>
      </c>
      <c r="AB3400" t="str">
        <f ca="1">+IFERROR(IF(Tabla2[[#This Row],[FECHA CESE/BAJA]]="","No Aplica",IF(AND(MONTH(Tabla2[[#This Row],[FECHA CESE/BAJA]])=MONTH(TODAY()-30),YEAR(Tabla2[[#This Row],[FECHA CESE/BAJA]])=YEAR(TODAY())),MONTH(TODAY()-30)&amp;"-"&amp;YEAR(TODAY()),"Borrar")),"No aplica")</f>
        <v>No Aplica</v>
      </c>
      <c r="AC3400" t="str">
        <f ca="1">+IFERROR(IF(Tabla2[[#This Row],[FECHA INICIO DE LABORES EN OBRA]]="","No Aplica",IF(AND(MONTH(Tabla2[[#This Row],[FECHA INICIO DE LABORES EN OBRA]])=MONTH(TODAY()-30),YEAR(Tabla2[[#This Row],[FECHA INICIO DE LABORES EN OBRA]])=YEAR(TODAY())),MONTH(TODAY()-30)&amp;"-"&amp;YEAR(TODAY()),"No Aplica")),"No Aplica")</f>
        <v>No Aplica</v>
      </c>
    </row>
    <row r="3401" spans="1:29" x14ac:dyDescent="0.25">
      <c r="A3401" s="2">
        <v>20100901481</v>
      </c>
      <c r="B3401" s="3" t="s">
        <v>9480</v>
      </c>
      <c r="C3401" s="3" t="s">
        <v>9480</v>
      </c>
      <c r="D3401" s="3" t="s">
        <v>677</v>
      </c>
      <c r="E3401" s="3" t="s">
        <v>678</v>
      </c>
      <c r="F3401" s="36">
        <v>26741</v>
      </c>
      <c r="G3401" s="3">
        <v>2</v>
      </c>
      <c r="H3401" s="3" t="s">
        <v>2110</v>
      </c>
      <c r="I3401" s="3" t="s">
        <v>2111</v>
      </c>
      <c r="J3401" s="3" t="s">
        <v>2200</v>
      </c>
      <c r="K3401" s="3" t="s">
        <v>32</v>
      </c>
      <c r="L3401" s="8" t="s">
        <v>9813</v>
      </c>
      <c r="M3401" s="5"/>
      <c r="N3401" s="13" t="s">
        <v>1489</v>
      </c>
      <c r="O3401" s="5">
        <v>44240</v>
      </c>
      <c r="P3401" s="8">
        <v>1</v>
      </c>
      <c r="Q3401" s="9">
        <v>1</v>
      </c>
      <c r="R3401" s="9" t="str">
        <f>IFERROR(VLOOKUP(Tabla2[[#This Row],[CONTRATISTA PRNCIPAL]],Hoja1!$L$5:$M$9,2,FALSE),"CJV")</f>
        <v>CJV</v>
      </c>
      <c r="S3401" s="9" t="str">
        <f>IF(Tabla2[[#This Row],[EMPRESA]]=Tabla2[[#This Row],[CONTRATISTA PRNCIPAL]],"Principal","Secundaria")</f>
        <v>Principal</v>
      </c>
      <c r="T3401" s="10">
        <f>IFERROR(1/COUNTIF(Tabla2[CONTRATISTA PRNCIPAL],Tabla2[[#This Row],[CONTRATISTA PRNCIPAL]]),0)</f>
        <v>9.0090090090090089E-3</v>
      </c>
      <c r="U3401" s="33">
        <f ca="1">IF(((TODAY()-Tabla2[[#This Row],[FECHA NACIMIENTO]])/365)&lt;18,"Corregir", IF(((TODAY()-Tabla2[[#This Row],[FECHA NACIMIENTO]])/365)&gt;80, "Corregir",ROUNDDOWN(((TODAY()-Tabla2[[#This Row],[FECHA NACIMIENTO]])/365),0)))</f>
        <v>50</v>
      </c>
      <c r="V340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401" s="34" t="str">
        <f ca="1">+IF(Tabla2[[#This Row],[Edad]]="Corregir","Corregir","Ok")</f>
        <v>Ok</v>
      </c>
      <c r="X3401" s="10" t="str">
        <f>+IFERROR(VLOOKUP(Tabla2[[#This Row],[DISTRITO SEGÚN DNI]],Hoja1!$A$2:$B$55,2,FALSE),"No")</f>
        <v>CALLAO</v>
      </c>
      <c r="Y3401" s="10" t="str">
        <f>IF(OR(LOWER(Tabla2[[#This Row],[GENERO]])="masculino", LOWER(Tabla2[[#This Row],[GENERO]])="femenino"),"OK","Corregir")</f>
        <v>OK</v>
      </c>
      <c r="Z3401" s="10" t="str">
        <f>+IF(Tabla2[[#This Row],[Nro. DNI / CE]]="","Corregir",IF(LEN(Tabla2[[#This Row],[Nro. DNI / CE]])&gt;=8,"OK","Corregir"))</f>
        <v>OK</v>
      </c>
      <c r="AA3401" s="10">
        <f>COUNTIF(Tabla2[APELLIDOS Y NOMBRES],Tabla2[[#This Row],[APELLIDOS Y NOMBRES]])</f>
        <v>1</v>
      </c>
      <c r="AB3401" t="str">
        <f ca="1">+IFERROR(IF(Tabla2[[#This Row],[FECHA CESE/BAJA]]="","No Aplica",IF(AND(MONTH(Tabla2[[#This Row],[FECHA CESE/BAJA]])=MONTH(TODAY()-30),YEAR(Tabla2[[#This Row],[FECHA CESE/BAJA]])=YEAR(TODAY())),MONTH(TODAY()-30)&amp;"-"&amp;YEAR(TODAY()),"Borrar")),"No aplica")</f>
        <v>No Aplica</v>
      </c>
      <c r="AC3401" t="str">
        <f ca="1">+IFERROR(IF(Tabla2[[#This Row],[FECHA INICIO DE LABORES EN OBRA]]="","No Aplica",IF(AND(MONTH(Tabla2[[#This Row],[FECHA INICIO DE LABORES EN OBRA]])=MONTH(TODAY()-30),YEAR(Tabla2[[#This Row],[FECHA INICIO DE LABORES EN OBRA]])=YEAR(TODAY())),MONTH(TODAY()-30)&amp;"-"&amp;YEAR(TODAY()),"No Aplica")),"No Aplica")</f>
        <v>No Aplica</v>
      </c>
    </row>
    <row r="3402" spans="1:29" x14ac:dyDescent="0.25">
      <c r="A3402" s="2">
        <v>20100901481</v>
      </c>
      <c r="B3402" s="3" t="s">
        <v>9480</v>
      </c>
      <c r="C3402" s="3" t="s">
        <v>9480</v>
      </c>
      <c r="D3402" s="3" t="s">
        <v>679</v>
      </c>
      <c r="E3402" s="3" t="s">
        <v>680</v>
      </c>
      <c r="F3402" s="36">
        <v>30971</v>
      </c>
      <c r="G3402" s="3">
        <v>2</v>
      </c>
      <c r="H3402" s="3" t="s">
        <v>2110</v>
      </c>
      <c r="I3402" s="3" t="s">
        <v>2111</v>
      </c>
      <c r="J3402" s="3" t="s">
        <v>2201</v>
      </c>
      <c r="K3402" s="3" t="s">
        <v>34</v>
      </c>
      <c r="L3402" s="8" t="s">
        <v>9813</v>
      </c>
      <c r="M3402" s="5"/>
      <c r="N3402" s="13" t="s">
        <v>1489</v>
      </c>
      <c r="O3402" s="5">
        <v>44668</v>
      </c>
      <c r="P3402" s="8">
        <v>1</v>
      </c>
      <c r="Q3402" s="9">
        <v>1</v>
      </c>
      <c r="R3402" s="9" t="str">
        <f>IFERROR(VLOOKUP(Tabla2[[#This Row],[CONTRATISTA PRNCIPAL]],Hoja1!$L$5:$M$9,2,FALSE),"CJV")</f>
        <v>CJV</v>
      </c>
      <c r="S3402" s="9" t="str">
        <f>IF(Tabla2[[#This Row],[EMPRESA]]=Tabla2[[#This Row],[CONTRATISTA PRNCIPAL]],"Principal","Secundaria")</f>
        <v>Principal</v>
      </c>
      <c r="T3402" s="10">
        <f>IFERROR(1/COUNTIF(Tabla2[CONTRATISTA PRNCIPAL],Tabla2[[#This Row],[CONTRATISTA PRNCIPAL]]),0)</f>
        <v>9.0090090090090089E-3</v>
      </c>
      <c r="U3402" s="33">
        <f ca="1">IF(((TODAY()-Tabla2[[#This Row],[FECHA NACIMIENTO]])/365)&lt;18,"Corregir", IF(((TODAY()-Tabla2[[#This Row],[FECHA NACIMIENTO]])/365)&gt;80, "Corregir",ROUNDDOWN(((TODAY()-Tabla2[[#This Row],[FECHA NACIMIENTO]])/365),0)))</f>
        <v>38</v>
      </c>
      <c r="V340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402" s="34" t="str">
        <f ca="1">+IF(Tabla2[[#This Row],[Edad]]="Corregir","Corregir","Ok")</f>
        <v>Ok</v>
      </c>
      <c r="X3402" s="10" t="str">
        <f>+IFERROR(VLOOKUP(Tabla2[[#This Row],[DISTRITO SEGÚN DNI]],Hoja1!$A$2:$B$55,2,FALSE),"No")</f>
        <v>CALLAO</v>
      </c>
      <c r="Y3402" s="10" t="str">
        <f>IF(OR(LOWER(Tabla2[[#This Row],[GENERO]])="masculino", LOWER(Tabla2[[#This Row],[GENERO]])="femenino"),"OK","Corregir")</f>
        <v>OK</v>
      </c>
      <c r="Z3402" s="10" t="str">
        <f>+IF(Tabla2[[#This Row],[Nro. DNI / CE]]="","Corregir",IF(LEN(Tabla2[[#This Row],[Nro. DNI / CE]])&gt;=8,"OK","Corregir"))</f>
        <v>OK</v>
      </c>
      <c r="AA3402" s="10">
        <f>COUNTIF(Tabla2[APELLIDOS Y NOMBRES],Tabla2[[#This Row],[APELLIDOS Y NOMBRES]])</f>
        <v>1</v>
      </c>
      <c r="AB3402" t="str">
        <f ca="1">+IFERROR(IF(Tabla2[[#This Row],[FECHA CESE/BAJA]]="","No Aplica",IF(AND(MONTH(Tabla2[[#This Row],[FECHA CESE/BAJA]])=MONTH(TODAY()-30),YEAR(Tabla2[[#This Row],[FECHA CESE/BAJA]])=YEAR(TODAY())),MONTH(TODAY()-30)&amp;"-"&amp;YEAR(TODAY()),"Borrar")),"No aplica")</f>
        <v>No Aplica</v>
      </c>
      <c r="AC3402" t="str">
        <f ca="1">+IFERROR(IF(Tabla2[[#This Row],[FECHA INICIO DE LABORES EN OBRA]]="","No Aplica",IF(AND(MONTH(Tabla2[[#This Row],[FECHA INICIO DE LABORES EN OBRA]])=MONTH(TODAY()-30),YEAR(Tabla2[[#This Row],[FECHA INICIO DE LABORES EN OBRA]])=YEAR(TODAY())),MONTH(TODAY()-30)&amp;"-"&amp;YEAR(TODAY()),"No Aplica")),"No Aplica")</f>
        <v>No Aplica</v>
      </c>
    </row>
    <row r="3403" spans="1:29" x14ac:dyDescent="0.25">
      <c r="A3403" s="2">
        <v>20100901481</v>
      </c>
      <c r="B3403" s="3" t="s">
        <v>9480</v>
      </c>
      <c r="C3403" s="3" t="s">
        <v>9480</v>
      </c>
      <c r="D3403" s="3" t="s">
        <v>2202</v>
      </c>
      <c r="E3403" s="3" t="s">
        <v>2203</v>
      </c>
      <c r="F3403" s="36">
        <v>22667</v>
      </c>
      <c r="G3403" s="3">
        <v>2</v>
      </c>
      <c r="H3403" s="3" t="s">
        <v>2110</v>
      </c>
      <c r="I3403" s="3" t="s">
        <v>2111</v>
      </c>
      <c r="J3403" s="3" t="s">
        <v>2204</v>
      </c>
      <c r="K3403" s="3" t="s">
        <v>1077</v>
      </c>
      <c r="L3403" s="8" t="s">
        <v>9813</v>
      </c>
      <c r="M3403" s="5"/>
      <c r="N3403" s="13" t="s">
        <v>1489</v>
      </c>
      <c r="O3403" s="5">
        <v>39149</v>
      </c>
      <c r="P3403" s="8">
        <v>1</v>
      </c>
      <c r="Q3403" s="9">
        <v>2</v>
      </c>
      <c r="R3403" s="9" t="str">
        <f>IFERROR(VLOOKUP(Tabla2[[#This Row],[CONTRATISTA PRNCIPAL]],Hoja1!$L$5:$M$9,2,FALSE),"CJV")</f>
        <v>CJV</v>
      </c>
      <c r="S3403" s="9" t="str">
        <f>IF(Tabla2[[#This Row],[EMPRESA]]=Tabla2[[#This Row],[CONTRATISTA PRNCIPAL]],"Principal","Secundaria")</f>
        <v>Principal</v>
      </c>
      <c r="T3403" s="10">
        <f>IFERROR(1/COUNTIF(Tabla2[CONTRATISTA PRNCIPAL],Tabla2[[#This Row],[CONTRATISTA PRNCIPAL]]),0)</f>
        <v>9.0090090090090089E-3</v>
      </c>
      <c r="U3403" s="33">
        <f ca="1">IF(((TODAY()-Tabla2[[#This Row],[FECHA NACIMIENTO]])/365)&lt;18,"Corregir", IF(((TODAY()-Tabla2[[#This Row],[FECHA NACIMIENTO]])/365)&gt;80, "Corregir",ROUNDDOWN(((TODAY()-Tabla2[[#This Row],[FECHA NACIMIENTO]])/365),0)))</f>
        <v>61</v>
      </c>
      <c r="V340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3403" s="34" t="str">
        <f ca="1">+IF(Tabla2[[#This Row],[Edad]]="Corregir","Corregir","Ok")</f>
        <v>Ok</v>
      </c>
      <c r="X3403" s="10" t="str">
        <f>+IFERROR(VLOOKUP(Tabla2[[#This Row],[DISTRITO SEGÚN DNI]],Hoja1!$A$2:$B$55,2,FALSE),"No")</f>
        <v>No</v>
      </c>
      <c r="Y3403" s="10" t="str">
        <f>IF(OR(LOWER(Tabla2[[#This Row],[GENERO]])="masculino", LOWER(Tabla2[[#This Row],[GENERO]])="femenino"),"OK","Corregir")</f>
        <v>OK</v>
      </c>
      <c r="Z3403" s="10" t="str">
        <f>+IF(Tabla2[[#This Row],[Nro. DNI / CE]]="","Corregir",IF(LEN(Tabla2[[#This Row],[Nro. DNI / CE]])&gt;=8,"OK","Corregir"))</f>
        <v>OK</v>
      </c>
      <c r="AA3403" s="10">
        <f>COUNTIF(Tabla2[APELLIDOS Y NOMBRES],Tabla2[[#This Row],[APELLIDOS Y NOMBRES]])</f>
        <v>1</v>
      </c>
      <c r="AB3403" t="str">
        <f ca="1">+IFERROR(IF(Tabla2[[#This Row],[FECHA CESE/BAJA]]="","No Aplica",IF(AND(MONTH(Tabla2[[#This Row],[FECHA CESE/BAJA]])=MONTH(TODAY()-30),YEAR(Tabla2[[#This Row],[FECHA CESE/BAJA]])=YEAR(TODAY())),MONTH(TODAY()-30)&amp;"-"&amp;YEAR(TODAY()),"Borrar")),"No aplica")</f>
        <v>No Aplica</v>
      </c>
      <c r="AC3403" t="str">
        <f ca="1">+IFERROR(IF(Tabla2[[#This Row],[FECHA INICIO DE LABORES EN OBRA]]="","No Aplica",IF(AND(MONTH(Tabla2[[#This Row],[FECHA INICIO DE LABORES EN OBRA]])=MONTH(TODAY()-30),YEAR(Tabla2[[#This Row],[FECHA INICIO DE LABORES EN OBRA]])=YEAR(TODAY())),MONTH(TODAY()-30)&amp;"-"&amp;YEAR(TODAY()),"No Aplica")),"No Aplica")</f>
        <v>No Aplica</v>
      </c>
    </row>
    <row r="3404" spans="1:29" x14ac:dyDescent="0.25">
      <c r="A3404" s="2">
        <v>20100901481</v>
      </c>
      <c r="B3404" s="3" t="s">
        <v>9480</v>
      </c>
      <c r="C3404" s="3" t="s">
        <v>9480</v>
      </c>
      <c r="D3404" s="3" t="s">
        <v>681</v>
      </c>
      <c r="E3404" s="3" t="s">
        <v>682</v>
      </c>
      <c r="F3404" s="36">
        <v>26730</v>
      </c>
      <c r="G3404" s="3">
        <v>2</v>
      </c>
      <c r="H3404" s="3" t="s">
        <v>2110</v>
      </c>
      <c r="I3404" s="3" t="s">
        <v>2111</v>
      </c>
      <c r="J3404" s="3" t="s">
        <v>2205</v>
      </c>
      <c r="K3404" s="3" t="s">
        <v>466</v>
      </c>
      <c r="L3404" s="8" t="s">
        <v>9813</v>
      </c>
      <c r="M3404" s="5"/>
      <c r="N3404" s="13" t="s">
        <v>1489</v>
      </c>
      <c r="O3404" s="5">
        <v>44233</v>
      </c>
      <c r="P3404" s="8">
        <v>1</v>
      </c>
      <c r="Q3404" s="9">
        <v>1</v>
      </c>
      <c r="R3404" s="9" t="str">
        <f>IFERROR(VLOOKUP(Tabla2[[#This Row],[CONTRATISTA PRNCIPAL]],Hoja1!$L$5:$M$9,2,FALSE),"CJV")</f>
        <v>CJV</v>
      </c>
      <c r="S3404" s="9" t="str">
        <f>IF(Tabla2[[#This Row],[EMPRESA]]=Tabla2[[#This Row],[CONTRATISTA PRNCIPAL]],"Principal","Secundaria")</f>
        <v>Principal</v>
      </c>
      <c r="T3404" s="10">
        <f>IFERROR(1/COUNTIF(Tabla2[CONTRATISTA PRNCIPAL],Tabla2[[#This Row],[CONTRATISTA PRNCIPAL]]),0)</f>
        <v>9.0090090090090089E-3</v>
      </c>
      <c r="U3404" s="33">
        <f ca="1">IF(((TODAY()-Tabla2[[#This Row],[FECHA NACIMIENTO]])/365)&lt;18,"Corregir", IF(((TODAY()-Tabla2[[#This Row],[FECHA NACIMIENTO]])/365)&gt;80, "Corregir",ROUNDDOWN(((TODAY()-Tabla2[[#This Row],[FECHA NACIMIENTO]])/365),0)))</f>
        <v>50</v>
      </c>
      <c r="V340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404" s="34" t="str">
        <f ca="1">+IF(Tabla2[[#This Row],[Edad]]="Corregir","Corregir","Ok")</f>
        <v>Ok</v>
      </c>
      <c r="X3404" s="10" t="str">
        <f>+IFERROR(VLOOKUP(Tabla2[[#This Row],[DISTRITO SEGÚN DNI]],Hoja1!$A$2:$B$55,2,FALSE),"No")</f>
        <v>CALLAO</v>
      </c>
      <c r="Y3404" s="10" t="str">
        <f>IF(OR(LOWER(Tabla2[[#This Row],[GENERO]])="masculino", LOWER(Tabla2[[#This Row],[GENERO]])="femenino"),"OK","Corregir")</f>
        <v>OK</v>
      </c>
      <c r="Z3404" s="10" t="str">
        <f>+IF(Tabla2[[#This Row],[Nro. DNI / CE]]="","Corregir",IF(LEN(Tabla2[[#This Row],[Nro. DNI / CE]])&gt;=8,"OK","Corregir"))</f>
        <v>OK</v>
      </c>
      <c r="AA3404" s="10">
        <f>COUNTIF(Tabla2[APELLIDOS Y NOMBRES],Tabla2[[#This Row],[APELLIDOS Y NOMBRES]])</f>
        <v>1</v>
      </c>
      <c r="AB3404" t="str">
        <f ca="1">+IFERROR(IF(Tabla2[[#This Row],[FECHA CESE/BAJA]]="","No Aplica",IF(AND(MONTH(Tabla2[[#This Row],[FECHA CESE/BAJA]])=MONTH(TODAY()-30),YEAR(Tabla2[[#This Row],[FECHA CESE/BAJA]])=YEAR(TODAY())),MONTH(TODAY()-30)&amp;"-"&amp;YEAR(TODAY()),"Borrar")),"No aplica")</f>
        <v>No Aplica</v>
      </c>
      <c r="AC3404" t="str">
        <f ca="1">+IFERROR(IF(Tabla2[[#This Row],[FECHA INICIO DE LABORES EN OBRA]]="","No Aplica",IF(AND(MONTH(Tabla2[[#This Row],[FECHA INICIO DE LABORES EN OBRA]])=MONTH(TODAY()-30),YEAR(Tabla2[[#This Row],[FECHA INICIO DE LABORES EN OBRA]])=YEAR(TODAY())),MONTH(TODAY()-30)&amp;"-"&amp;YEAR(TODAY()),"No Aplica")),"No Aplica")</f>
        <v>No Aplica</v>
      </c>
    </row>
    <row r="3405" spans="1:29" x14ac:dyDescent="0.25">
      <c r="A3405" s="2">
        <v>20100901481</v>
      </c>
      <c r="B3405" s="3" t="s">
        <v>9480</v>
      </c>
      <c r="C3405" s="3" t="s">
        <v>9480</v>
      </c>
      <c r="D3405" s="3" t="s">
        <v>683</v>
      </c>
      <c r="E3405" s="3" t="s">
        <v>684</v>
      </c>
      <c r="F3405" s="36">
        <v>20469</v>
      </c>
      <c r="G3405" s="3">
        <v>2</v>
      </c>
      <c r="H3405" s="3" t="s">
        <v>2110</v>
      </c>
      <c r="I3405" s="3" t="s">
        <v>2111</v>
      </c>
      <c r="J3405" s="3" t="s">
        <v>2206</v>
      </c>
      <c r="K3405" s="3" t="s">
        <v>34</v>
      </c>
      <c r="L3405" s="8" t="s">
        <v>9813</v>
      </c>
      <c r="M3405" s="5"/>
      <c r="N3405" s="13" t="s">
        <v>1489</v>
      </c>
      <c r="O3405" s="5">
        <v>40572</v>
      </c>
      <c r="P3405" s="8">
        <v>1</v>
      </c>
      <c r="Q3405" s="9">
        <v>2</v>
      </c>
      <c r="R3405" s="9" t="str">
        <f>IFERROR(VLOOKUP(Tabla2[[#This Row],[CONTRATISTA PRNCIPAL]],Hoja1!$L$5:$M$9,2,FALSE),"CJV")</f>
        <v>CJV</v>
      </c>
      <c r="S3405" s="9" t="str">
        <f>IF(Tabla2[[#This Row],[EMPRESA]]=Tabla2[[#This Row],[CONTRATISTA PRNCIPAL]],"Principal","Secundaria")</f>
        <v>Principal</v>
      </c>
      <c r="T3405" s="10">
        <f>IFERROR(1/COUNTIF(Tabla2[CONTRATISTA PRNCIPAL],Tabla2[[#This Row],[CONTRATISTA PRNCIPAL]]),0)</f>
        <v>9.0090090090090089E-3</v>
      </c>
      <c r="U3405" s="33">
        <f ca="1">IF(((TODAY()-Tabla2[[#This Row],[FECHA NACIMIENTO]])/365)&lt;18,"Corregir", IF(((TODAY()-Tabla2[[#This Row],[FECHA NACIMIENTO]])/365)&gt;80, "Corregir",ROUNDDOWN(((TODAY()-Tabla2[[#This Row],[FECHA NACIMIENTO]])/365),0)))</f>
        <v>67</v>
      </c>
      <c r="V340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3405" s="34" t="str">
        <f ca="1">+IF(Tabla2[[#This Row],[Edad]]="Corregir","Corregir","Ok")</f>
        <v>Ok</v>
      </c>
      <c r="X3405" s="10" t="str">
        <f>+IFERROR(VLOOKUP(Tabla2[[#This Row],[DISTRITO SEGÚN DNI]],Hoja1!$A$2:$B$55,2,FALSE),"No")</f>
        <v>CALLAO</v>
      </c>
      <c r="Y3405" s="10" t="str">
        <f>IF(OR(LOWER(Tabla2[[#This Row],[GENERO]])="masculino", LOWER(Tabla2[[#This Row],[GENERO]])="femenino"),"OK","Corregir")</f>
        <v>OK</v>
      </c>
      <c r="Z3405" s="10" t="str">
        <f>+IF(Tabla2[[#This Row],[Nro. DNI / CE]]="","Corregir",IF(LEN(Tabla2[[#This Row],[Nro. DNI / CE]])&gt;=8,"OK","Corregir"))</f>
        <v>OK</v>
      </c>
      <c r="AA3405" s="10">
        <f>COUNTIF(Tabla2[APELLIDOS Y NOMBRES],Tabla2[[#This Row],[APELLIDOS Y NOMBRES]])</f>
        <v>1</v>
      </c>
      <c r="AB3405" t="str">
        <f ca="1">+IFERROR(IF(Tabla2[[#This Row],[FECHA CESE/BAJA]]="","No Aplica",IF(AND(MONTH(Tabla2[[#This Row],[FECHA CESE/BAJA]])=MONTH(TODAY()-30),YEAR(Tabla2[[#This Row],[FECHA CESE/BAJA]])=YEAR(TODAY())),MONTH(TODAY()-30)&amp;"-"&amp;YEAR(TODAY()),"Borrar")),"No aplica")</f>
        <v>No Aplica</v>
      </c>
      <c r="AC3405" t="str">
        <f ca="1">+IFERROR(IF(Tabla2[[#This Row],[FECHA INICIO DE LABORES EN OBRA]]="","No Aplica",IF(AND(MONTH(Tabla2[[#This Row],[FECHA INICIO DE LABORES EN OBRA]])=MONTH(TODAY()-30),YEAR(Tabla2[[#This Row],[FECHA INICIO DE LABORES EN OBRA]])=YEAR(TODAY())),MONTH(TODAY()-30)&amp;"-"&amp;YEAR(TODAY()),"No Aplica")),"No Aplica")</f>
        <v>No Aplica</v>
      </c>
    </row>
    <row r="3406" spans="1:29" x14ac:dyDescent="0.25">
      <c r="A3406" s="2">
        <v>20100901481</v>
      </c>
      <c r="B3406" s="3" t="s">
        <v>9480</v>
      </c>
      <c r="C3406" s="3" t="s">
        <v>9480</v>
      </c>
      <c r="D3406" s="3" t="s">
        <v>2207</v>
      </c>
      <c r="E3406" s="3" t="s">
        <v>2208</v>
      </c>
      <c r="F3406" s="36">
        <v>32796</v>
      </c>
      <c r="G3406" s="3">
        <v>2</v>
      </c>
      <c r="H3406" s="3" t="s">
        <v>2110</v>
      </c>
      <c r="I3406" s="3" t="s">
        <v>2111</v>
      </c>
      <c r="J3406" s="3" t="s">
        <v>2209</v>
      </c>
      <c r="K3406" s="3" t="s">
        <v>2210</v>
      </c>
      <c r="L3406" s="8" t="s">
        <v>9813</v>
      </c>
      <c r="M3406" s="5"/>
      <c r="N3406" s="13" t="s">
        <v>1489</v>
      </c>
      <c r="O3406" s="5">
        <v>44632</v>
      </c>
      <c r="P3406" s="8">
        <v>1</v>
      </c>
      <c r="Q3406" s="9">
        <v>1</v>
      </c>
      <c r="R3406" s="9" t="str">
        <f>IFERROR(VLOOKUP(Tabla2[[#This Row],[CONTRATISTA PRNCIPAL]],Hoja1!$L$5:$M$9,2,FALSE),"CJV")</f>
        <v>CJV</v>
      </c>
      <c r="S3406" s="9" t="str">
        <f>IF(Tabla2[[#This Row],[EMPRESA]]=Tabla2[[#This Row],[CONTRATISTA PRNCIPAL]],"Principal","Secundaria")</f>
        <v>Principal</v>
      </c>
      <c r="T3406" s="10">
        <f>IFERROR(1/COUNTIF(Tabla2[CONTRATISTA PRNCIPAL],Tabla2[[#This Row],[CONTRATISTA PRNCIPAL]]),0)</f>
        <v>9.0090090090090089E-3</v>
      </c>
      <c r="U3406" s="33">
        <f ca="1">IF(((TODAY()-Tabla2[[#This Row],[FECHA NACIMIENTO]])/365)&lt;18,"Corregir", IF(((TODAY()-Tabla2[[#This Row],[FECHA NACIMIENTO]])/365)&gt;80, "Corregir",ROUNDDOWN(((TODAY()-Tabla2[[#This Row],[FECHA NACIMIENTO]])/365),0)))</f>
        <v>33</v>
      </c>
      <c r="V340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406" s="34" t="str">
        <f ca="1">+IF(Tabla2[[#This Row],[Edad]]="Corregir","Corregir","Ok")</f>
        <v>Ok</v>
      </c>
      <c r="X3406" s="10" t="str">
        <f>+IFERROR(VLOOKUP(Tabla2[[#This Row],[DISTRITO SEGÚN DNI]],Hoja1!$A$2:$B$55,2,FALSE),"No")</f>
        <v>No</v>
      </c>
      <c r="Y3406" s="10" t="str">
        <f>IF(OR(LOWER(Tabla2[[#This Row],[GENERO]])="masculino", LOWER(Tabla2[[#This Row],[GENERO]])="femenino"),"OK","Corregir")</f>
        <v>OK</v>
      </c>
      <c r="Z3406" s="10" t="str">
        <f>+IF(Tabla2[[#This Row],[Nro. DNI / CE]]="","Corregir",IF(LEN(Tabla2[[#This Row],[Nro. DNI / CE]])&gt;=8,"OK","Corregir"))</f>
        <v>OK</v>
      </c>
      <c r="AA3406" s="10">
        <f>COUNTIF(Tabla2[APELLIDOS Y NOMBRES],Tabla2[[#This Row],[APELLIDOS Y NOMBRES]])</f>
        <v>1</v>
      </c>
      <c r="AB3406" t="str">
        <f ca="1">+IFERROR(IF(Tabla2[[#This Row],[FECHA CESE/BAJA]]="","No Aplica",IF(AND(MONTH(Tabla2[[#This Row],[FECHA CESE/BAJA]])=MONTH(TODAY()-30),YEAR(Tabla2[[#This Row],[FECHA CESE/BAJA]])=YEAR(TODAY())),MONTH(TODAY()-30)&amp;"-"&amp;YEAR(TODAY()),"Borrar")),"No aplica")</f>
        <v>No Aplica</v>
      </c>
      <c r="AC3406" t="str">
        <f ca="1">+IFERROR(IF(Tabla2[[#This Row],[FECHA INICIO DE LABORES EN OBRA]]="","No Aplica",IF(AND(MONTH(Tabla2[[#This Row],[FECHA INICIO DE LABORES EN OBRA]])=MONTH(TODAY()-30),YEAR(Tabla2[[#This Row],[FECHA INICIO DE LABORES EN OBRA]])=YEAR(TODAY())),MONTH(TODAY()-30)&amp;"-"&amp;YEAR(TODAY()),"No Aplica")),"No Aplica")</f>
        <v>No Aplica</v>
      </c>
    </row>
    <row r="3407" spans="1:29" x14ac:dyDescent="0.25">
      <c r="A3407" s="2">
        <v>20100901481</v>
      </c>
      <c r="B3407" s="3" t="s">
        <v>9480</v>
      </c>
      <c r="C3407" s="3" t="s">
        <v>9480</v>
      </c>
      <c r="D3407" s="3" t="s">
        <v>685</v>
      </c>
      <c r="E3407" s="3" t="s">
        <v>686</v>
      </c>
      <c r="F3407" s="36">
        <v>26559</v>
      </c>
      <c r="G3407" s="3">
        <v>2</v>
      </c>
      <c r="H3407" s="3" t="s">
        <v>2110</v>
      </c>
      <c r="I3407" s="3" t="s">
        <v>2111</v>
      </c>
      <c r="J3407" s="3" t="s">
        <v>2211</v>
      </c>
      <c r="K3407" s="3" t="s">
        <v>34</v>
      </c>
      <c r="L3407" s="8" t="s">
        <v>9813</v>
      </c>
      <c r="M3407" s="5"/>
      <c r="N3407" s="13" t="s">
        <v>1489</v>
      </c>
      <c r="O3407" s="5">
        <v>36778</v>
      </c>
      <c r="P3407" s="8">
        <v>1</v>
      </c>
      <c r="Q3407" s="9">
        <v>2</v>
      </c>
      <c r="R3407" s="9" t="str">
        <f>IFERROR(VLOOKUP(Tabla2[[#This Row],[CONTRATISTA PRNCIPAL]],Hoja1!$L$5:$M$9,2,FALSE),"CJV")</f>
        <v>CJV</v>
      </c>
      <c r="S3407" s="9" t="str">
        <f>IF(Tabla2[[#This Row],[EMPRESA]]=Tabla2[[#This Row],[CONTRATISTA PRNCIPAL]],"Principal","Secundaria")</f>
        <v>Principal</v>
      </c>
      <c r="T3407" s="10">
        <f>IFERROR(1/COUNTIF(Tabla2[CONTRATISTA PRNCIPAL],Tabla2[[#This Row],[CONTRATISTA PRNCIPAL]]),0)</f>
        <v>9.0090090090090089E-3</v>
      </c>
      <c r="U3407" s="33">
        <f ca="1">IF(((TODAY()-Tabla2[[#This Row],[FECHA NACIMIENTO]])/365)&lt;18,"Corregir", IF(((TODAY()-Tabla2[[#This Row],[FECHA NACIMIENTO]])/365)&gt;80, "Corregir",ROUNDDOWN(((TODAY()-Tabla2[[#This Row],[FECHA NACIMIENTO]])/365),0)))</f>
        <v>51</v>
      </c>
      <c r="V340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407" s="34" t="str">
        <f ca="1">+IF(Tabla2[[#This Row],[Edad]]="Corregir","Corregir","Ok")</f>
        <v>Ok</v>
      </c>
      <c r="X3407" s="10" t="str">
        <f>+IFERROR(VLOOKUP(Tabla2[[#This Row],[DISTRITO SEGÚN DNI]],Hoja1!$A$2:$B$55,2,FALSE),"No")</f>
        <v>CALLAO</v>
      </c>
      <c r="Y3407" s="10" t="str">
        <f>IF(OR(LOWER(Tabla2[[#This Row],[GENERO]])="masculino", LOWER(Tabla2[[#This Row],[GENERO]])="femenino"),"OK","Corregir")</f>
        <v>OK</v>
      </c>
      <c r="Z3407" s="10" t="str">
        <f>+IF(Tabla2[[#This Row],[Nro. DNI / CE]]="","Corregir",IF(LEN(Tabla2[[#This Row],[Nro. DNI / CE]])&gt;=8,"OK","Corregir"))</f>
        <v>OK</v>
      </c>
      <c r="AA3407" s="10">
        <f>COUNTIF(Tabla2[APELLIDOS Y NOMBRES],Tabla2[[#This Row],[APELLIDOS Y NOMBRES]])</f>
        <v>1</v>
      </c>
      <c r="AB3407" t="str">
        <f ca="1">+IFERROR(IF(Tabla2[[#This Row],[FECHA CESE/BAJA]]="","No Aplica",IF(AND(MONTH(Tabla2[[#This Row],[FECHA CESE/BAJA]])=MONTH(TODAY()-30),YEAR(Tabla2[[#This Row],[FECHA CESE/BAJA]])=YEAR(TODAY())),MONTH(TODAY()-30)&amp;"-"&amp;YEAR(TODAY()),"Borrar")),"No aplica")</f>
        <v>No Aplica</v>
      </c>
      <c r="AC3407" t="str">
        <f ca="1">+IFERROR(IF(Tabla2[[#This Row],[FECHA INICIO DE LABORES EN OBRA]]="","No Aplica",IF(AND(MONTH(Tabla2[[#This Row],[FECHA INICIO DE LABORES EN OBRA]])=MONTH(TODAY()-30),YEAR(Tabla2[[#This Row],[FECHA INICIO DE LABORES EN OBRA]])=YEAR(TODAY())),MONTH(TODAY()-30)&amp;"-"&amp;YEAR(TODAY()),"No Aplica")),"No Aplica")</f>
        <v>No Aplica</v>
      </c>
    </row>
    <row r="3408" spans="1:29" x14ac:dyDescent="0.25">
      <c r="A3408" s="2">
        <v>20100901481</v>
      </c>
      <c r="B3408" s="3" t="s">
        <v>9480</v>
      </c>
      <c r="C3408" s="3" t="s">
        <v>9480</v>
      </c>
      <c r="D3408" s="3" t="s">
        <v>2212</v>
      </c>
      <c r="E3408" s="3" t="s">
        <v>2213</v>
      </c>
      <c r="F3408" s="36">
        <v>25395</v>
      </c>
      <c r="G3408" s="3">
        <v>2</v>
      </c>
      <c r="H3408" s="3" t="s">
        <v>2110</v>
      </c>
      <c r="I3408" s="3" t="s">
        <v>2111</v>
      </c>
      <c r="J3408" s="3" t="s">
        <v>2181</v>
      </c>
      <c r="K3408" s="3" t="s">
        <v>1219</v>
      </c>
      <c r="L3408" s="8" t="s">
        <v>9813</v>
      </c>
      <c r="M3408" s="5"/>
      <c r="N3408" s="13" t="s">
        <v>1489</v>
      </c>
      <c r="O3408" s="5">
        <v>41533</v>
      </c>
      <c r="P3408" s="8">
        <v>1</v>
      </c>
      <c r="Q3408" s="9">
        <v>2</v>
      </c>
      <c r="R3408" s="9" t="str">
        <f>IFERROR(VLOOKUP(Tabla2[[#This Row],[CONTRATISTA PRNCIPAL]],Hoja1!$L$5:$M$9,2,FALSE),"CJV")</f>
        <v>CJV</v>
      </c>
      <c r="S3408" s="9" t="str">
        <f>IF(Tabla2[[#This Row],[EMPRESA]]=Tabla2[[#This Row],[CONTRATISTA PRNCIPAL]],"Principal","Secundaria")</f>
        <v>Principal</v>
      </c>
      <c r="T3408" s="10">
        <f>IFERROR(1/COUNTIF(Tabla2[CONTRATISTA PRNCIPAL],Tabla2[[#This Row],[CONTRATISTA PRNCIPAL]]),0)</f>
        <v>9.0090090090090089E-3</v>
      </c>
      <c r="U3408" s="33">
        <f ca="1">IF(((TODAY()-Tabla2[[#This Row],[FECHA NACIMIENTO]])/365)&lt;18,"Corregir", IF(((TODAY()-Tabla2[[#This Row],[FECHA NACIMIENTO]])/365)&gt;80, "Corregir",ROUNDDOWN(((TODAY()-Tabla2[[#This Row],[FECHA NACIMIENTO]])/365),0)))</f>
        <v>54</v>
      </c>
      <c r="V340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408" s="34" t="str">
        <f ca="1">+IF(Tabla2[[#This Row],[Edad]]="Corregir","Corregir","Ok")</f>
        <v>Ok</v>
      </c>
      <c r="X3408" s="10" t="str">
        <f>+IFERROR(VLOOKUP(Tabla2[[#This Row],[DISTRITO SEGÚN DNI]],Hoja1!$A$2:$B$55,2,FALSE),"No")</f>
        <v>No</v>
      </c>
      <c r="Y3408" s="10" t="str">
        <f>IF(OR(LOWER(Tabla2[[#This Row],[GENERO]])="masculino", LOWER(Tabla2[[#This Row],[GENERO]])="femenino"),"OK","Corregir")</f>
        <v>OK</v>
      </c>
      <c r="Z3408" s="10" t="str">
        <f>+IF(Tabla2[[#This Row],[Nro. DNI / CE]]="","Corregir",IF(LEN(Tabla2[[#This Row],[Nro. DNI / CE]])&gt;=8,"OK","Corregir"))</f>
        <v>OK</v>
      </c>
      <c r="AA3408" s="10">
        <f>COUNTIF(Tabla2[APELLIDOS Y NOMBRES],Tabla2[[#This Row],[APELLIDOS Y NOMBRES]])</f>
        <v>1</v>
      </c>
      <c r="AB3408" t="str">
        <f ca="1">+IFERROR(IF(Tabla2[[#This Row],[FECHA CESE/BAJA]]="","No Aplica",IF(AND(MONTH(Tabla2[[#This Row],[FECHA CESE/BAJA]])=MONTH(TODAY()-30),YEAR(Tabla2[[#This Row],[FECHA CESE/BAJA]])=YEAR(TODAY())),MONTH(TODAY()-30)&amp;"-"&amp;YEAR(TODAY()),"Borrar")),"No aplica")</f>
        <v>No Aplica</v>
      </c>
      <c r="AC3408" t="str">
        <f ca="1">+IFERROR(IF(Tabla2[[#This Row],[FECHA INICIO DE LABORES EN OBRA]]="","No Aplica",IF(AND(MONTH(Tabla2[[#This Row],[FECHA INICIO DE LABORES EN OBRA]])=MONTH(TODAY()-30),YEAR(Tabla2[[#This Row],[FECHA INICIO DE LABORES EN OBRA]])=YEAR(TODAY())),MONTH(TODAY()-30)&amp;"-"&amp;YEAR(TODAY()),"No Aplica")),"No Aplica")</f>
        <v>No Aplica</v>
      </c>
    </row>
    <row r="3409" spans="1:29" x14ac:dyDescent="0.25">
      <c r="A3409" s="2">
        <v>20100901481</v>
      </c>
      <c r="B3409" s="3" t="s">
        <v>9480</v>
      </c>
      <c r="C3409" s="3" t="s">
        <v>9480</v>
      </c>
      <c r="D3409" s="3" t="s">
        <v>2214</v>
      </c>
      <c r="E3409" s="3" t="s">
        <v>2215</v>
      </c>
      <c r="F3409" s="36">
        <v>36446</v>
      </c>
      <c r="G3409" s="3">
        <v>2</v>
      </c>
      <c r="H3409" s="3" t="s">
        <v>2110</v>
      </c>
      <c r="I3409" s="3" t="s">
        <v>2111</v>
      </c>
      <c r="J3409" s="3" t="s">
        <v>2216</v>
      </c>
      <c r="K3409" s="3" t="s">
        <v>2217</v>
      </c>
      <c r="L3409" s="8" t="s">
        <v>9813</v>
      </c>
      <c r="M3409" s="5"/>
      <c r="N3409" s="13" t="s">
        <v>1489</v>
      </c>
      <c r="O3409" s="5">
        <v>44607</v>
      </c>
      <c r="P3409" s="8">
        <v>1</v>
      </c>
      <c r="Q3409" s="9">
        <v>1</v>
      </c>
      <c r="R3409" s="9" t="str">
        <f>IFERROR(VLOOKUP(Tabla2[[#This Row],[CONTRATISTA PRNCIPAL]],Hoja1!$L$5:$M$9,2,FALSE),"CJV")</f>
        <v>CJV</v>
      </c>
      <c r="S3409" s="9" t="str">
        <f>IF(Tabla2[[#This Row],[EMPRESA]]=Tabla2[[#This Row],[CONTRATISTA PRNCIPAL]],"Principal","Secundaria")</f>
        <v>Principal</v>
      </c>
      <c r="T3409" s="10">
        <f>IFERROR(1/COUNTIF(Tabla2[CONTRATISTA PRNCIPAL],Tabla2[[#This Row],[CONTRATISTA PRNCIPAL]]),0)</f>
        <v>9.0090090090090089E-3</v>
      </c>
      <c r="U3409" s="33">
        <f ca="1">IF(((TODAY()-Tabla2[[#This Row],[FECHA NACIMIENTO]])/365)&lt;18,"Corregir", IF(((TODAY()-Tabla2[[#This Row],[FECHA NACIMIENTO]])/365)&gt;80, "Corregir",ROUNDDOWN(((TODAY()-Tabla2[[#This Row],[FECHA NACIMIENTO]])/365),0)))</f>
        <v>23</v>
      </c>
      <c r="V340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3409" s="34" t="str">
        <f ca="1">+IF(Tabla2[[#This Row],[Edad]]="Corregir","Corregir","Ok")</f>
        <v>Ok</v>
      </c>
      <c r="X3409" s="10" t="str">
        <f>+IFERROR(VLOOKUP(Tabla2[[#This Row],[DISTRITO SEGÚN DNI]],Hoja1!$A$2:$B$55,2,FALSE),"No")</f>
        <v>No</v>
      </c>
      <c r="Y3409" s="10" t="str">
        <f>IF(OR(LOWER(Tabla2[[#This Row],[GENERO]])="masculino", LOWER(Tabla2[[#This Row],[GENERO]])="femenino"),"OK","Corregir")</f>
        <v>OK</v>
      </c>
      <c r="Z3409" s="10" t="str">
        <f>+IF(Tabla2[[#This Row],[Nro. DNI / CE]]="","Corregir",IF(LEN(Tabla2[[#This Row],[Nro. DNI / CE]])&gt;=8,"OK","Corregir"))</f>
        <v>OK</v>
      </c>
      <c r="AA3409" s="10">
        <f>COUNTIF(Tabla2[APELLIDOS Y NOMBRES],Tabla2[[#This Row],[APELLIDOS Y NOMBRES]])</f>
        <v>1</v>
      </c>
      <c r="AB3409" t="str">
        <f ca="1">+IFERROR(IF(Tabla2[[#This Row],[FECHA CESE/BAJA]]="","No Aplica",IF(AND(MONTH(Tabla2[[#This Row],[FECHA CESE/BAJA]])=MONTH(TODAY()-30),YEAR(Tabla2[[#This Row],[FECHA CESE/BAJA]])=YEAR(TODAY())),MONTH(TODAY()-30)&amp;"-"&amp;YEAR(TODAY()),"Borrar")),"No aplica")</f>
        <v>No Aplica</v>
      </c>
      <c r="AC3409" t="str">
        <f ca="1">+IFERROR(IF(Tabla2[[#This Row],[FECHA INICIO DE LABORES EN OBRA]]="","No Aplica",IF(AND(MONTH(Tabla2[[#This Row],[FECHA INICIO DE LABORES EN OBRA]])=MONTH(TODAY()-30),YEAR(Tabla2[[#This Row],[FECHA INICIO DE LABORES EN OBRA]])=YEAR(TODAY())),MONTH(TODAY()-30)&amp;"-"&amp;YEAR(TODAY()),"No Aplica")),"No Aplica")</f>
        <v>No Aplica</v>
      </c>
    </row>
    <row r="3410" spans="1:29" x14ac:dyDescent="0.25">
      <c r="A3410" s="2">
        <v>20100901481</v>
      </c>
      <c r="B3410" s="3" t="s">
        <v>9480</v>
      </c>
      <c r="C3410" s="3" t="s">
        <v>9480</v>
      </c>
      <c r="D3410" s="3" t="s">
        <v>2218</v>
      </c>
      <c r="E3410" s="3" t="s">
        <v>2219</v>
      </c>
      <c r="F3410" s="36">
        <v>32695</v>
      </c>
      <c r="G3410" s="3">
        <v>2</v>
      </c>
      <c r="H3410" s="3" t="s">
        <v>2110</v>
      </c>
      <c r="I3410" s="3" t="s">
        <v>2111</v>
      </c>
      <c r="J3410" s="3" t="s">
        <v>2220</v>
      </c>
      <c r="K3410" s="3" t="s">
        <v>1044</v>
      </c>
      <c r="L3410" s="8" t="s">
        <v>9813</v>
      </c>
      <c r="M3410" s="5"/>
      <c r="N3410" s="13" t="s">
        <v>1489</v>
      </c>
      <c r="O3410" s="5">
        <v>45017</v>
      </c>
      <c r="P3410" s="8">
        <v>1</v>
      </c>
      <c r="Q3410" s="9">
        <v>1</v>
      </c>
      <c r="R3410" s="9" t="str">
        <f>IFERROR(VLOOKUP(Tabla2[[#This Row],[CONTRATISTA PRNCIPAL]],Hoja1!$L$5:$M$9,2,FALSE),"CJV")</f>
        <v>CJV</v>
      </c>
      <c r="S3410" s="9" t="str">
        <f>IF(Tabla2[[#This Row],[EMPRESA]]=Tabla2[[#This Row],[CONTRATISTA PRNCIPAL]],"Principal","Secundaria")</f>
        <v>Principal</v>
      </c>
      <c r="T3410" s="10">
        <f>IFERROR(1/COUNTIF(Tabla2[CONTRATISTA PRNCIPAL],Tabla2[[#This Row],[CONTRATISTA PRNCIPAL]]),0)</f>
        <v>9.0090090090090089E-3</v>
      </c>
      <c r="U3410" s="33">
        <f ca="1">IF(((TODAY()-Tabla2[[#This Row],[FECHA NACIMIENTO]])/365)&lt;18,"Corregir", IF(((TODAY()-Tabla2[[#This Row],[FECHA NACIMIENTO]])/365)&gt;80, "Corregir",ROUNDDOWN(((TODAY()-Tabla2[[#This Row],[FECHA NACIMIENTO]])/365),0)))</f>
        <v>34</v>
      </c>
      <c r="V341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410" s="34" t="str">
        <f ca="1">+IF(Tabla2[[#This Row],[Edad]]="Corregir","Corregir","Ok")</f>
        <v>Ok</v>
      </c>
      <c r="X3410" s="10" t="str">
        <f>+IFERROR(VLOOKUP(Tabla2[[#This Row],[DISTRITO SEGÚN DNI]],Hoja1!$A$2:$B$55,2,FALSE),"No")</f>
        <v>No</v>
      </c>
      <c r="Y3410" s="10" t="str">
        <f>IF(OR(LOWER(Tabla2[[#This Row],[GENERO]])="masculino", LOWER(Tabla2[[#This Row],[GENERO]])="femenino"),"OK","Corregir")</f>
        <v>OK</v>
      </c>
      <c r="Z3410" s="10" t="str">
        <f>+IF(Tabla2[[#This Row],[Nro. DNI / CE]]="","Corregir",IF(LEN(Tabla2[[#This Row],[Nro. DNI / CE]])&gt;=8,"OK","Corregir"))</f>
        <v>OK</v>
      </c>
      <c r="AA3410" s="10">
        <f>COUNTIF(Tabla2[APELLIDOS Y NOMBRES],Tabla2[[#This Row],[APELLIDOS Y NOMBRES]])</f>
        <v>1</v>
      </c>
      <c r="AB3410" t="str">
        <f ca="1">+IFERROR(IF(Tabla2[[#This Row],[FECHA CESE/BAJA]]="","No Aplica",IF(AND(MONTH(Tabla2[[#This Row],[FECHA CESE/BAJA]])=MONTH(TODAY()-30),YEAR(Tabla2[[#This Row],[FECHA CESE/BAJA]])=YEAR(TODAY())),MONTH(TODAY()-30)&amp;"-"&amp;YEAR(TODAY()),"Borrar")),"No aplica")</f>
        <v>No Aplica</v>
      </c>
      <c r="AC3410" t="str">
        <f ca="1">+IFERROR(IF(Tabla2[[#This Row],[FECHA INICIO DE LABORES EN OBRA]]="","No Aplica",IF(AND(MONTH(Tabla2[[#This Row],[FECHA INICIO DE LABORES EN OBRA]])=MONTH(TODAY()-30),YEAR(Tabla2[[#This Row],[FECHA INICIO DE LABORES EN OBRA]])=YEAR(TODAY())),MONTH(TODAY()-30)&amp;"-"&amp;YEAR(TODAY()),"No Aplica")),"No Aplica")</f>
        <v>No Aplica</v>
      </c>
    </row>
    <row r="3411" spans="1:29" x14ac:dyDescent="0.25">
      <c r="A3411" s="2">
        <v>20100901481</v>
      </c>
      <c r="B3411" s="3" t="s">
        <v>9480</v>
      </c>
      <c r="C3411" s="3" t="s">
        <v>9480</v>
      </c>
      <c r="D3411" s="3" t="s">
        <v>687</v>
      </c>
      <c r="E3411" s="3" t="s">
        <v>688</v>
      </c>
      <c r="F3411" s="36">
        <v>23999</v>
      </c>
      <c r="G3411" s="3">
        <v>2</v>
      </c>
      <c r="H3411" s="3" t="s">
        <v>2110</v>
      </c>
      <c r="I3411" s="3" t="s">
        <v>2111</v>
      </c>
      <c r="J3411" s="3" t="s">
        <v>2221</v>
      </c>
      <c r="K3411" s="3" t="s">
        <v>34</v>
      </c>
      <c r="L3411" s="8" t="s">
        <v>9813</v>
      </c>
      <c r="M3411" s="5"/>
      <c r="N3411" s="13" t="s">
        <v>1489</v>
      </c>
      <c r="O3411" s="5">
        <v>43438</v>
      </c>
      <c r="P3411" s="8">
        <v>1</v>
      </c>
      <c r="Q3411" s="9">
        <v>2</v>
      </c>
      <c r="R3411" s="9" t="str">
        <f>IFERROR(VLOOKUP(Tabla2[[#This Row],[CONTRATISTA PRNCIPAL]],Hoja1!$L$5:$M$9,2,FALSE),"CJV")</f>
        <v>CJV</v>
      </c>
      <c r="S3411" s="9" t="str">
        <f>IF(Tabla2[[#This Row],[EMPRESA]]=Tabla2[[#This Row],[CONTRATISTA PRNCIPAL]],"Principal","Secundaria")</f>
        <v>Principal</v>
      </c>
      <c r="T3411" s="10">
        <f>IFERROR(1/COUNTIF(Tabla2[CONTRATISTA PRNCIPAL],Tabla2[[#This Row],[CONTRATISTA PRNCIPAL]]),0)</f>
        <v>9.0090090090090089E-3</v>
      </c>
      <c r="U3411" s="33">
        <f ca="1">IF(((TODAY()-Tabla2[[#This Row],[FECHA NACIMIENTO]])/365)&lt;18,"Corregir", IF(((TODAY()-Tabla2[[#This Row],[FECHA NACIMIENTO]])/365)&gt;80, "Corregir",ROUNDDOWN(((TODAY()-Tabla2[[#This Row],[FECHA NACIMIENTO]])/365),0)))</f>
        <v>58</v>
      </c>
      <c r="V341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411" s="34" t="str">
        <f ca="1">+IF(Tabla2[[#This Row],[Edad]]="Corregir","Corregir","Ok")</f>
        <v>Ok</v>
      </c>
      <c r="X3411" s="10" t="str">
        <f>+IFERROR(VLOOKUP(Tabla2[[#This Row],[DISTRITO SEGÚN DNI]],Hoja1!$A$2:$B$55,2,FALSE),"No")</f>
        <v>CALLAO</v>
      </c>
      <c r="Y3411" s="10" t="str">
        <f>IF(OR(LOWER(Tabla2[[#This Row],[GENERO]])="masculino", LOWER(Tabla2[[#This Row],[GENERO]])="femenino"),"OK","Corregir")</f>
        <v>OK</v>
      </c>
      <c r="Z3411" s="10" t="str">
        <f>+IF(Tabla2[[#This Row],[Nro. DNI / CE]]="","Corregir",IF(LEN(Tabla2[[#This Row],[Nro. DNI / CE]])&gt;=8,"OK","Corregir"))</f>
        <v>OK</v>
      </c>
      <c r="AA3411" s="10">
        <f>COUNTIF(Tabla2[APELLIDOS Y NOMBRES],Tabla2[[#This Row],[APELLIDOS Y NOMBRES]])</f>
        <v>1</v>
      </c>
      <c r="AB3411" t="str">
        <f ca="1">+IFERROR(IF(Tabla2[[#This Row],[FECHA CESE/BAJA]]="","No Aplica",IF(AND(MONTH(Tabla2[[#This Row],[FECHA CESE/BAJA]])=MONTH(TODAY()-30),YEAR(Tabla2[[#This Row],[FECHA CESE/BAJA]])=YEAR(TODAY())),MONTH(TODAY()-30)&amp;"-"&amp;YEAR(TODAY()),"Borrar")),"No aplica")</f>
        <v>No Aplica</v>
      </c>
      <c r="AC3411" t="str">
        <f ca="1">+IFERROR(IF(Tabla2[[#This Row],[FECHA INICIO DE LABORES EN OBRA]]="","No Aplica",IF(AND(MONTH(Tabla2[[#This Row],[FECHA INICIO DE LABORES EN OBRA]])=MONTH(TODAY()-30),YEAR(Tabla2[[#This Row],[FECHA INICIO DE LABORES EN OBRA]])=YEAR(TODAY())),MONTH(TODAY()-30)&amp;"-"&amp;YEAR(TODAY()),"No Aplica")),"No Aplica")</f>
        <v>No Aplica</v>
      </c>
    </row>
    <row r="3412" spans="1:29" x14ac:dyDescent="0.25">
      <c r="A3412" s="2">
        <v>20100901481</v>
      </c>
      <c r="B3412" s="3" t="s">
        <v>9480</v>
      </c>
      <c r="C3412" s="3" t="s">
        <v>9480</v>
      </c>
      <c r="D3412" s="3" t="s">
        <v>2222</v>
      </c>
      <c r="E3412" s="3" t="s">
        <v>2223</v>
      </c>
      <c r="F3412" s="36">
        <v>34015</v>
      </c>
      <c r="G3412" s="3">
        <v>2</v>
      </c>
      <c r="H3412" s="3" t="s">
        <v>2110</v>
      </c>
      <c r="I3412" s="3" t="s">
        <v>2111</v>
      </c>
      <c r="J3412" s="3" t="s">
        <v>2224</v>
      </c>
      <c r="K3412" s="3" t="s">
        <v>1086</v>
      </c>
      <c r="L3412" s="8" t="s">
        <v>9813</v>
      </c>
      <c r="M3412" s="5"/>
      <c r="N3412" s="13" t="s">
        <v>1489</v>
      </c>
      <c r="O3412" s="5">
        <v>43706</v>
      </c>
      <c r="P3412" s="8">
        <v>1</v>
      </c>
      <c r="Q3412" s="9">
        <v>2</v>
      </c>
      <c r="R3412" s="9" t="str">
        <f>IFERROR(VLOOKUP(Tabla2[[#This Row],[CONTRATISTA PRNCIPAL]],Hoja1!$L$5:$M$9,2,FALSE),"CJV")</f>
        <v>CJV</v>
      </c>
      <c r="S3412" s="9" t="str">
        <f>IF(Tabla2[[#This Row],[EMPRESA]]=Tabla2[[#This Row],[CONTRATISTA PRNCIPAL]],"Principal","Secundaria")</f>
        <v>Principal</v>
      </c>
      <c r="T3412" s="10">
        <f>IFERROR(1/COUNTIF(Tabla2[CONTRATISTA PRNCIPAL],Tabla2[[#This Row],[CONTRATISTA PRNCIPAL]]),0)</f>
        <v>9.0090090090090089E-3</v>
      </c>
      <c r="U3412" s="33">
        <f ca="1">IF(((TODAY()-Tabla2[[#This Row],[FECHA NACIMIENTO]])/365)&lt;18,"Corregir", IF(((TODAY()-Tabla2[[#This Row],[FECHA NACIMIENTO]])/365)&gt;80, "Corregir",ROUNDDOWN(((TODAY()-Tabla2[[#This Row],[FECHA NACIMIENTO]])/365),0)))</f>
        <v>30</v>
      </c>
      <c r="V341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412" s="34" t="str">
        <f ca="1">+IF(Tabla2[[#This Row],[Edad]]="Corregir","Corregir","Ok")</f>
        <v>Ok</v>
      </c>
      <c r="X3412" s="10" t="str">
        <f>+IFERROR(VLOOKUP(Tabla2[[#This Row],[DISTRITO SEGÚN DNI]],Hoja1!$A$2:$B$55,2,FALSE),"No")</f>
        <v>No</v>
      </c>
      <c r="Y3412" s="10" t="str">
        <f>IF(OR(LOWER(Tabla2[[#This Row],[GENERO]])="masculino", LOWER(Tabla2[[#This Row],[GENERO]])="femenino"),"OK","Corregir")</f>
        <v>OK</v>
      </c>
      <c r="Z3412" s="10" t="str">
        <f>+IF(Tabla2[[#This Row],[Nro. DNI / CE]]="","Corregir",IF(LEN(Tabla2[[#This Row],[Nro. DNI / CE]])&gt;=8,"OK","Corregir"))</f>
        <v>OK</v>
      </c>
      <c r="AA3412" s="10">
        <f>COUNTIF(Tabla2[APELLIDOS Y NOMBRES],Tabla2[[#This Row],[APELLIDOS Y NOMBRES]])</f>
        <v>1</v>
      </c>
      <c r="AB3412" t="str">
        <f ca="1">+IFERROR(IF(Tabla2[[#This Row],[FECHA CESE/BAJA]]="","No Aplica",IF(AND(MONTH(Tabla2[[#This Row],[FECHA CESE/BAJA]])=MONTH(TODAY()-30),YEAR(Tabla2[[#This Row],[FECHA CESE/BAJA]])=YEAR(TODAY())),MONTH(TODAY()-30)&amp;"-"&amp;YEAR(TODAY()),"Borrar")),"No aplica")</f>
        <v>No Aplica</v>
      </c>
      <c r="AC3412" t="str">
        <f ca="1">+IFERROR(IF(Tabla2[[#This Row],[FECHA INICIO DE LABORES EN OBRA]]="","No Aplica",IF(AND(MONTH(Tabla2[[#This Row],[FECHA INICIO DE LABORES EN OBRA]])=MONTH(TODAY()-30),YEAR(Tabla2[[#This Row],[FECHA INICIO DE LABORES EN OBRA]])=YEAR(TODAY())),MONTH(TODAY()-30)&amp;"-"&amp;YEAR(TODAY()),"No Aplica")),"No Aplica")</f>
        <v>No Aplica</v>
      </c>
    </row>
    <row r="3413" spans="1:29" x14ac:dyDescent="0.25">
      <c r="A3413" s="2">
        <v>20100901481</v>
      </c>
      <c r="B3413" s="3" t="s">
        <v>9480</v>
      </c>
      <c r="C3413" s="3" t="s">
        <v>9480</v>
      </c>
      <c r="D3413" s="3" t="s">
        <v>2225</v>
      </c>
      <c r="E3413" s="3" t="s">
        <v>2226</v>
      </c>
      <c r="F3413" s="36">
        <v>24758</v>
      </c>
      <c r="G3413" s="3">
        <v>2</v>
      </c>
      <c r="H3413" s="3" t="s">
        <v>2110</v>
      </c>
      <c r="I3413" s="3" t="s">
        <v>2111</v>
      </c>
      <c r="J3413" s="3" t="s">
        <v>2227</v>
      </c>
      <c r="K3413" s="3" t="s">
        <v>1219</v>
      </c>
      <c r="L3413" s="8" t="s">
        <v>9813</v>
      </c>
      <c r="M3413" s="5"/>
      <c r="N3413" s="13" t="s">
        <v>1489</v>
      </c>
      <c r="O3413" s="5">
        <v>44450</v>
      </c>
      <c r="P3413" s="8">
        <v>1</v>
      </c>
      <c r="Q3413" s="9">
        <v>1</v>
      </c>
      <c r="R3413" s="9" t="str">
        <f>IFERROR(VLOOKUP(Tabla2[[#This Row],[CONTRATISTA PRNCIPAL]],Hoja1!$L$5:$M$9,2,FALSE),"CJV")</f>
        <v>CJV</v>
      </c>
      <c r="S3413" s="9" t="str">
        <f>IF(Tabla2[[#This Row],[EMPRESA]]=Tabla2[[#This Row],[CONTRATISTA PRNCIPAL]],"Principal","Secundaria")</f>
        <v>Principal</v>
      </c>
      <c r="T3413" s="10">
        <f>IFERROR(1/COUNTIF(Tabla2[CONTRATISTA PRNCIPAL],Tabla2[[#This Row],[CONTRATISTA PRNCIPAL]]),0)</f>
        <v>9.0090090090090089E-3</v>
      </c>
      <c r="U3413" s="33">
        <f ca="1">IF(((TODAY()-Tabla2[[#This Row],[FECHA NACIMIENTO]])/365)&lt;18,"Corregir", IF(((TODAY()-Tabla2[[#This Row],[FECHA NACIMIENTO]])/365)&gt;80, "Corregir",ROUNDDOWN(((TODAY()-Tabla2[[#This Row],[FECHA NACIMIENTO]])/365),0)))</f>
        <v>55</v>
      </c>
      <c r="V341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413" s="34" t="str">
        <f ca="1">+IF(Tabla2[[#This Row],[Edad]]="Corregir","Corregir","Ok")</f>
        <v>Ok</v>
      </c>
      <c r="X3413" s="10" t="str">
        <f>+IFERROR(VLOOKUP(Tabla2[[#This Row],[DISTRITO SEGÚN DNI]],Hoja1!$A$2:$B$55,2,FALSE),"No")</f>
        <v>No</v>
      </c>
      <c r="Y3413" s="10" t="str">
        <f>IF(OR(LOWER(Tabla2[[#This Row],[GENERO]])="masculino", LOWER(Tabla2[[#This Row],[GENERO]])="femenino"),"OK","Corregir")</f>
        <v>OK</v>
      </c>
      <c r="Z3413" s="10" t="str">
        <f>+IF(Tabla2[[#This Row],[Nro. DNI / CE]]="","Corregir",IF(LEN(Tabla2[[#This Row],[Nro. DNI / CE]])&gt;=8,"OK","Corregir"))</f>
        <v>OK</v>
      </c>
      <c r="AA3413" s="10">
        <f>COUNTIF(Tabla2[APELLIDOS Y NOMBRES],Tabla2[[#This Row],[APELLIDOS Y NOMBRES]])</f>
        <v>1</v>
      </c>
      <c r="AB3413" t="str">
        <f ca="1">+IFERROR(IF(Tabla2[[#This Row],[FECHA CESE/BAJA]]="","No Aplica",IF(AND(MONTH(Tabla2[[#This Row],[FECHA CESE/BAJA]])=MONTH(TODAY()-30),YEAR(Tabla2[[#This Row],[FECHA CESE/BAJA]])=YEAR(TODAY())),MONTH(TODAY()-30)&amp;"-"&amp;YEAR(TODAY()),"Borrar")),"No aplica")</f>
        <v>No Aplica</v>
      </c>
      <c r="AC3413" t="str">
        <f ca="1">+IFERROR(IF(Tabla2[[#This Row],[FECHA INICIO DE LABORES EN OBRA]]="","No Aplica",IF(AND(MONTH(Tabla2[[#This Row],[FECHA INICIO DE LABORES EN OBRA]])=MONTH(TODAY()-30),YEAR(Tabla2[[#This Row],[FECHA INICIO DE LABORES EN OBRA]])=YEAR(TODAY())),MONTH(TODAY()-30)&amp;"-"&amp;YEAR(TODAY()),"No Aplica")),"No Aplica")</f>
        <v>No Aplica</v>
      </c>
    </row>
    <row r="3414" spans="1:29" x14ac:dyDescent="0.25">
      <c r="A3414" s="2">
        <v>20100901481</v>
      </c>
      <c r="B3414" s="3" t="s">
        <v>9480</v>
      </c>
      <c r="C3414" s="3" t="s">
        <v>9480</v>
      </c>
      <c r="D3414" s="3" t="s">
        <v>689</v>
      </c>
      <c r="E3414" s="3" t="s">
        <v>690</v>
      </c>
      <c r="F3414" s="36">
        <v>25709</v>
      </c>
      <c r="G3414" s="3">
        <v>2</v>
      </c>
      <c r="H3414" s="3" t="s">
        <v>2110</v>
      </c>
      <c r="I3414" s="3" t="s">
        <v>2111</v>
      </c>
      <c r="J3414" s="3" t="s">
        <v>2228</v>
      </c>
      <c r="K3414" s="3" t="s">
        <v>93</v>
      </c>
      <c r="L3414" s="8" t="s">
        <v>9813</v>
      </c>
      <c r="M3414" s="5"/>
      <c r="N3414" s="13" t="s">
        <v>1489</v>
      </c>
      <c r="O3414" s="5">
        <v>34090</v>
      </c>
      <c r="P3414" s="8">
        <v>1</v>
      </c>
      <c r="Q3414" s="9">
        <v>2</v>
      </c>
      <c r="R3414" s="9" t="str">
        <f>IFERROR(VLOOKUP(Tabla2[[#This Row],[CONTRATISTA PRNCIPAL]],Hoja1!$L$5:$M$9,2,FALSE),"CJV")</f>
        <v>CJV</v>
      </c>
      <c r="S3414" s="9" t="str">
        <f>IF(Tabla2[[#This Row],[EMPRESA]]=Tabla2[[#This Row],[CONTRATISTA PRNCIPAL]],"Principal","Secundaria")</f>
        <v>Principal</v>
      </c>
      <c r="T3414" s="10">
        <f>IFERROR(1/COUNTIF(Tabla2[CONTRATISTA PRNCIPAL],Tabla2[[#This Row],[CONTRATISTA PRNCIPAL]]),0)</f>
        <v>9.0090090090090089E-3</v>
      </c>
      <c r="U3414" s="33">
        <f ca="1">IF(((TODAY()-Tabla2[[#This Row],[FECHA NACIMIENTO]])/365)&lt;18,"Corregir", IF(((TODAY()-Tabla2[[#This Row],[FECHA NACIMIENTO]])/365)&gt;80, "Corregir",ROUNDDOWN(((TODAY()-Tabla2[[#This Row],[FECHA NACIMIENTO]])/365),0)))</f>
        <v>53</v>
      </c>
      <c r="V341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414" s="34" t="str">
        <f ca="1">+IF(Tabla2[[#This Row],[Edad]]="Corregir","Corregir","Ok")</f>
        <v>Ok</v>
      </c>
      <c r="X3414" s="10" t="str">
        <f>+IFERROR(VLOOKUP(Tabla2[[#This Row],[DISTRITO SEGÚN DNI]],Hoja1!$A$2:$B$55,2,FALSE),"No")</f>
        <v>ATE</v>
      </c>
      <c r="Y3414" s="10" t="str">
        <f>IF(OR(LOWER(Tabla2[[#This Row],[GENERO]])="masculino", LOWER(Tabla2[[#This Row],[GENERO]])="femenino"),"OK","Corregir")</f>
        <v>OK</v>
      </c>
      <c r="Z3414" s="10" t="str">
        <f>+IF(Tabla2[[#This Row],[Nro. DNI / CE]]="","Corregir",IF(LEN(Tabla2[[#This Row],[Nro. DNI / CE]])&gt;=8,"OK","Corregir"))</f>
        <v>OK</v>
      </c>
      <c r="AA3414" s="10">
        <f>COUNTIF(Tabla2[APELLIDOS Y NOMBRES],Tabla2[[#This Row],[APELLIDOS Y NOMBRES]])</f>
        <v>1</v>
      </c>
      <c r="AB3414" t="str">
        <f ca="1">+IFERROR(IF(Tabla2[[#This Row],[FECHA CESE/BAJA]]="","No Aplica",IF(AND(MONTH(Tabla2[[#This Row],[FECHA CESE/BAJA]])=MONTH(TODAY()-30),YEAR(Tabla2[[#This Row],[FECHA CESE/BAJA]])=YEAR(TODAY())),MONTH(TODAY()-30)&amp;"-"&amp;YEAR(TODAY()),"Borrar")),"No aplica")</f>
        <v>No Aplica</v>
      </c>
      <c r="AC3414" t="str">
        <f ca="1">+IFERROR(IF(Tabla2[[#This Row],[FECHA INICIO DE LABORES EN OBRA]]="","No Aplica",IF(AND(MONTH(Tabla2[[#This Row],[FECHA INICIO DE LABORES EN OBRA]])=MONTH(TODAY()-30),YEAR(Tabla2[[#This Row],[FECHA INICIO DE LABORES EN OBRA]])=YEAR(TODAY())),MONTH(TODAY()-30)&amp;"-"&amp;YEAR(TODAY()),"No Aplica")),"No Aplica")</f>
        <v>No Aplica</v>
      </c>
    </row>
    <row r="3415" spans="1:29" x14ac:dyDescent="0.25">
      <c r="A3415" s="2">
        <v>20100901481</v>
      </c>
      <c r="B3415" s="3" t="s">
        <v>9480</v>
      </c>
      <c r="C3415" s="3" t="s">
        <v>9480</v>
      </c>
      <c r="D3415" s="3" t="s">
        <v>2229</v>
      </c>
      <c r="E3415" s="3" t="s">
        <v>2230</v>
      </c>
      <c r="F3415" s="36">
        <v>21662</v>
      </c>
      <c r="G3415" s="3">
        <v>2</v>
      </c>
      <c r="H3415" s="3" t="s">
        <v>2110</v>
      </c>
      <c r="I3415" s="3" t="s">
        <v>2111</v>
      </c>
      <c r="J3415" s="3" t="s">
        <v>2231</v>
      </c>
      <c r="K3415" s="3" t="s">
        <v>1912</v>
      </c>
      <c r="L3415" s="8" t="s">
        <v>9813</v>
      </c>
      <c r="M3415" s="5"/>
      <c r="N3415" s="13" t="s">
        <v>1489</v>
      </c>
      <c r="O3415" s="5">
        <v>42415</v>
      </c>
      <c r="P3415" s="8">
        <v>1</v>
      </c>
      <c r="Q3415" s="9">
        <v>2</v>
      </c>
      <c r="R3415" s="9" t="str">
        <f>IFERROR(VLOOKUP(Tabla2[[#This Row],[CONTRATISTA PRNCIPAL]],Hoja1!$L$5:$M$9,2,FALSE),"CJV")</f>
        <v>CJV</v>
      </c>
      <c r="S3415" s="9" t="str">
        <f>IF(Tabla2[[#This Row],[EMPRESA]]=Tabla2[[#This Row],[CONTRATISTA PRNCIPAL]],"Principal","Secundaria")</f>
        <v>Principal</v>
      </c>
      <c r="T3415" s="10">
        <f>IFERROR(1/COUNTIF(Tabla2[CONTRATISTA PRNCIPAL],Tabla2[[#This Row],[CONTRATISTA PRNCIPAL]]),0)</f>
        <v>9.0090090090090089E-3</v>
      </c>
      <c r="U3415" s="33">
        <f ca="1">IF(((TODAY()-Tabla2[[#This Row],[FECHA NACIMIENTO]])/365)&lt;18,"Corregir", IF(((TODAY()-Tabla2[[#This Row],[FECHA NACIMIENTO]])/365)&gt;80, "Corregir",ROUNDDOWN(((TODAY()-Tabla2[[#This Row],[FECHA NACIMIENTO]])/365),0)))</f>
        <v>64</v>
      </c>
      <c r="V341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3415" s="34" t="str">
        <f ca="1">+IF(Tabla2[[#This Row],[Edad]]="Corregir","Corregir","Ok")</f>
        <v>Ok</v>
      </c>
      <c r="X3415" s="10" t="str">
        <f>+IFERROR(VLOOKUP(Tabla2[[#This Row],[DISTRITO SEGÚN DNI]],Hoja1!$A$2:$B$55,2,FALSE),"No")</f>
        <v>No</v>
      </c>
      <c r="Y3415" s="10" t="str">
        <f>IF(OR(LOWER(Tabla2[[#This Row],[GENERO]])="masculino", LOWER(Tabla2[[#This Row],[GENERO]])="femenino"),"OK","Corregir")</f>
        <v>OK</v>
      </c>
      <c r="Z3415" s="10" t="str">
        <f>+IF(Tabla2[[#This Row],[Nro. DNI / CE]]="","Corregir",IF(LEN(Tabla2[[#This Row],[Nro. DNI / CE]])&gt;=8,"OK","Corregir"))</f>
        <v>OK</v>
      </c>
      <c r="AA3415" s="10">
        <f>COUNTIF(Tabla2[APELLIDOS Y NOMBRES],Tabla2[[#This Row],[APELLIDOS Y NOMBRES]])</f>
        <v>1</v>
      </c>
      <c r="AB3415" t="str">
        <f ca="1">+IFERROR(IF(Tabla2[[#This Row],[FECHA CESE/BAJA]]="","No Aplica",IF(AND(MONTH(Tabla2[[#This Row],[FECHA CESE/BAJA]])=MONTH(TODAY()-30),YEAR(Tabla2[[#This Row],[FECHA CESE/BAJA]])=YEAR(TODAY())),MONTH(TODAY()-30)&amp;"-"&amp;YEAR(TODAY()),"Borrar")),"No aplica")</f>
        <v>No Aplica</v>
      </c>
      <c r="AC3415" t="str">
        <f ca="1">+IFERROR(IF(Tabla2[[#This Row],[FECHA INICIO DE LABORES EN OBRA]]="","No Aplica",IF(AND(MONTH(Tabla2[[#This Row],[FECHA INICIO DE LABORES EN OBRA]])=MONTH(TODAY()-30),YEAR(Tabla2[[#This Row],[FECHA INICIO DE LABORES EN OBRA]])=YEAR(TODAY())),MONTH(TODAY()-30)&amp;"-"&amp;YEAR(TODAY()),"No Aplica")),"No Aplica")</f>
        <v>No Aplica</v>
      </c>
    </row>
    <row r="3416" spans="1:29" x14ac:dyDescent="0.25">
      <c r="A3416" s="2">
        <v>20100901481</v>
      </c>
      <c r="B3416" s="3" t="s">
        <v>9480</v>
      </c>
      <c r="C3416" s="3" t="s">
        <v>9480</v>
      </c>
      <c r="D3416" s="3" t="s">
        <v>2232</v>
      </c>
      <c r="E3416" s="3" t="s">
        <v>2233</v>
      </c>
      <c r="F3416" s="36">
        <v>22941</v>
      </c>
      <c r="G3416" s="3">
        <v>2</v>
      </c>
      <c r="H3416" s="3" t="s">
        <v>2110</v>
      </c>
      <c r="I3416" s="3" t="s">
        <v>2111</v>
      </c>
      <c r="J3416" s="3" t="s">
        <v>2234</v>
      </c>
      <c r="K3416" s="3" t="s">
        <v>1139</v>
      </c>
      <c r="L3416" s="8" t="s">
        <v>9813</v>
      </c>
      <c r="M3416" s="5"/>
      <c r="N3416" s="13" t="s">
        <v>1489</v>
      </c>
      <c r="O3416" s="5">
        <v>40557</v>
      </c>
      <c r="P3416" s="8">
        <v>1</v>
      </c>
      <c r="Q3416" s="9">
        <v>2</v>
      </c>
      <c r="R3416" s="9" t="str">
        <f>IFERROR(VLOOKUP(Tabla2[[#This Row],[CONTRATISTA PRNCIPAL]],Hoja1!$L$5:$M$9,2,FALSE),"CJV")</f>
        <v>CJV</v>
      </c>
      <c r="S3416" s="9" t="str">
        <f>IF(Tabla2[[#This Row],[EMPRESA]]=Tabla2[[#This Row],[CONTRATISTA PRNCIPAL]],"Principal","Secundaria")</f>
        <v>Principal</v>
      </c>
      <c r="T3416" s="10">
        <f>IFERROR(1/COUNTIF(Tabla2[CONTRATISTA PRNCIPAL],Tabla2[[#This Row],[CONTRATISTA PRNCIPAL]]),0)</f>
        <v>9.0090090090090089E-3</v>
      </c>
      <c r="U3416" s="33">
        <f ca="1">IF(((TODAY()-Tabla2[[#This Row],[FECHA NACIMIENTO]])/365)&lt;18,"Corregir", IF(((TODAY()-Tabla2[[#This Row],[FECHA NACIMIENTO]])/365)&gt;80, "Corregir",ROUNDDOWN(((TODAY()-Tabla2[[#This Row],[FECHA NACIMIENTO]])/365),0)))</f>
        <v>60</v>
      </c>
      <c r="V341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3416" s="34" t="str">
        <f ca="1">+IF(Tabla2[[#This Row],[Edad]]="Corregir","Corregir","Ok")</f>
        <v>Ok</v>
      </c>
      <c r="X3416" s="10" t="str">
        <f>+IFERROR(VLOOKUP(Tabla2[[#This Row],[DISTRITO SEGÚN DNI]],Hoja1!$A$2:$B$55,2,FALSE),"No")</f>
        <v>No</v>
      </c>
      <c r="Y3416" s="10" t="str">
        <f>IF(OR(LOWER(Tabla2[[#This Row],[GENERO]])="masculino", LOWER(Tabla2[[#This Row],[GENERO]])="femenino"),"OK","Corregir")</f>
        <v>OK</v>
      </c>
      <c r="Z3416" s="10" t="str">
        <f>+IF(Tabla2[[#This Row],[Nro. DNI / CE]]="","Corregir",IF(LEN(Tabla2[[#This Row],[Nro. DNI / CE]])&gt;=8,"OK","Corregir"))</f>
        <v>OK</v>
      </c>
      <c r="AA3416" s="10">
        <f>COUNTIF(Tabla2[APELLIDOS Y NOMBRES],Tabla2[[#This Row],[APELLIDOS Y NOMBRES]])</f>
        <v>1</v>
      </c>
      <c r="AB3416" t="str">
        <f ca="1">+IFERROR(IF(Tabla2[[#This Row],[FECHA CESE/BAJA]]="","No Aplica",IF(AND(MONTH(Tabla2[[#This Row],[FECHA CESE/BAJA]])=MONTH(TODAY()-30),YEAR(Tabla2[[#This Row],[FECHA CESE/BAJA]])=YEAR(TODAY())),MONTH(TODAY()-30)&amp;"-"&amp;YEAR(TODAY()),"Borrar")),"No aplica")</f>
        <v>No Aplica</v>
      </c>
      <c r="AC3416" t="str">
        <f ca="1">+IFERROR(IF(Tabla2[[#This Row],[FECHA INICIO DE LABORES EN OBRA]]="","No Aplica",IF(AND(MONTH(Tabla2[[#This Row],[FECHA INICIO DE LABORES EN OBRA]])=MONTH(TODAY()-30),YEAR(Tabla2[[#This Row],[FECHA INICIO DE LABORES EN OBRA]])=YEAR(TODAY())),MONTH(TODAY()-30)&amp;"-"&amp;YEAR(TODAY()),"No Aplica")),"No Aplica")</f>
        <v>No Aplica</v>
      </c>
    </row>
    <row r="3417" spans="1:29" x14ac:dyDescent="0.25">
      <c r="A3417" s="2">
        <v>20100901481</v>
      </c>
      <c r="B3417" s="3" t="s">
        <v>9480</v>
      </c>
      <c r="C3417" s="3" t="s">
        <v>9480</v>
      </c>
      <c r="D3417" s="3" t="s">
        <v>2235</v>
      </c>
      <c r="E3417" s="3" t="s">
        <v>2236</v>
      </c>
      <c r="F3417" s="36">
        <v>22641</v>
      </c>
      <c r="G3417" s="3">
        <v>2</v>
      </c>
      <c r="H3417" s="3" t="s">
        <v>2110</v>
      </c>
      <c r="I3417" s="3" t="s">
        <v>2111</v>
      </c>
      <c r="J3417" s="3" t="s">
        <v>2237</v>
      </c>
      <c r="K3417" s="3" t="s">
        <v>1044</v>
      </c>
      <c r="L3417" s="8" t="s">
        <v>9813</v>
      </c>
      <c r="M3417" s="5"/>
      <c r="N3417" s="13" t="s">
        <v>1489</v>
      </c>
      <c r="O3417" s="5">
        <v>41655</v>
      </c>
      <c r="P3417" s="8">
        <v>1</v>
      </c>
      <c r="Q3417" s="9">
        <v>2</v>
      </c>
      <c r="R3417" s="9" t="str">
        <f>IFERROR(VLOOKUP(Tabla2[[#This Row],[CONTRATISTA PRNCIPAL]],Hoja1!$L$5:$M$9,2,FALSE),"CJV")</f>
        <v>CJV</v>
      </c>
      <c r="S3417" s="9" t="str">
        <f>IF(Tabla2[[#This Row],[EMPRESA]]=Tabla2[[#This Row],[CONTRATISTA PRNCIPAL]],"Principal","Secundaria")</f>
        <v>Principal</v>
      </c>
      <c r="T3417" s="10">
        <f>IFERROR(1/COUNTIF(Tabla2[CONTRATISTA PRNCIPAL],Tabla2[[#This Row],[CONTRATISTA PRNCIPAL]]),0)</f>
        <v>9.0090090090090089E-3</v>
      </c>
      <c r="U3417" s="33">
        <f ca="1">IF(((TODAY()-Tabla2[[#This Row],[FECHA NACIMIENTO]])/365)&lt;18,"Corregir", IF(((TODAY()-Tabla2[[#This Row],[FECHA NACIMIENTO]])/365)&gt;80, "Corregir",ROUNDDOWN(((TODAY()-Tabla2[[#This Row],[FECHA NACIMIENTO]])/365),0)))</f>
        <v>61</v>
      </c>
      <c r="V341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3417" s="34" t="str">
        <f ca="1">+IF(Tabla2[[#This Row],[Edad]]="Corregir","Corregir","Ok")</f>
        <v>Ok</v>
      </c>
      <c r="X3417" s="10" t="str">
        <f>+IFERROR(VLOOKUP(Tabla2[[#This Row],[DISTRITO SEGÚN DNI]],Hoja1!$A$2:$B$55,2,FALSE),"No")</f>
        <v>No</v>
      </c>
      <c r="Y3417" s="10" t="str">
        <f>IF(OR(LOWER(Tabla2[[#This Row],[GENERO]])="masculino", LOWER(Tabla2[[#This Row],[GENERO]])="femenino"),"OK","Corregir")</f>
        <v>OK</v>
      </c>
      <c r="Z3417" s="10" t="str">
        <f>+IF(Tabla2[[#This Row],[Nro. DNI / CE]]="","Corregir",IF(LEN(Tabla2[[#This Row],[Nro. DNI / CE]])&gt;=8,"OK","Corregir"))</f>
        <v>OK</v>
      </c>
      <c r="AA3417" s="10">
        <f>COUNTIF(Tabla2[APELLIDOS Y NOMBRES],Tabla2[[#This Row],[APELLIDOS Y NOMBRES]])</f>
        <v>1</v>
      </c>
      <c r="AB3417" t="str">
        <f ca="1">+IFERROR(IF(Tabla2[[#This Row],[FECHA CESE/BAJA]]="","No Aplica",IF(AND(MONTH(Tabla2[[#This Row],[FECHA CESE/BAJA]])=MONTH(TODAY()-30),YEAR(Tabla2[[#This Row],[FECHA CESE/BAJA]])=YEAR(TODAY())),MONTH(TODAY()-30)&amp;"-"&amp;YEAR(TODAY()),"Borrar")),"No aplica")</f>
        <v>No Aplica</v>
      </c>
      <c r="AC3417" t="str">
        <f ca="1">+IFERROR(IF(Tabla2[[#This Row],[FECHA INICIO DE LABORES EN OBRA]]="","No Aplica",IF(AND(MONTH(Tabla2[[#This Row],[FECHA INICIO DE LABORES EN OBRA]])=MONTH(TODAY()-30),YEAR(Tabla2[[#This Row],[FECHA INICIO DE LABORES EN OBRA]])=YEAR(TODAY())),MONTH(TODAY()-30)&amp;"-"&amp;YEAR(TODAY()),"No Aplica")),"No Aplica")</f>
        <v>No Aplica</v>
      </c>
    </row>
    <row r="3418" spans="1:29" x14ac:dyDescent="0.25">
      <c r="A3418" s="2">
        <v>20100901481</v>
      </c>
      <c r="B3418" s="3" t="s">
        <v>9480</v>
      </c>
      <c r="C3418" s="3" t="s">
        <v>9480</v>
      </c>
      <c r="D3418" s="3" t="s">
        <v>2238</v>
      </c>
      <c r="E3418" s="3" t="s">
        <v>2239</v>
      </c>
      <c r="F3418" s="36">
        <v>30185</v>
      </c>
      <c r="G3418" s="3">
        <v>2</v>
      </c>
      <c r="H3418" s="3" t="s">
        <v>2110</v>
      </c>
      <c r="I3418" s="3" t="s">
        <v>2111</v>
      </c>
      <c r="J3418" s="3" t="s">
        <v>2240</v>
      </c>
      <c r="K3418" s="3" t="s">
        <v>1063</v>
      </c>
      <c r="L3418" s="8" t="s">
        <v>9813</v>
      </c>
      <c r="M3418" s="5"/>
      <c r="N3418" s="13" t="s">
        <v>1489</v>
      </c>
      <c r="O3418" s="5">
        <v>43298</v>
      </c>
      <c r="P3418" s="8">
        <v>1</v>
      </c>
      <c r="Q3418" s="9">
        <v>2</v>
      </c>
      <c r="R3418" s="9" t="str">
        <f>IFERROR(VLOOKUP(Tabla2[[#This Row],[CONTRATISTA PRNCIPAL]],Hoja1!$L$5:$M$9,2,FALSE),"CJV")</f>
        <v>CJV</v>
      </c>
      <c r="S3418" s="9" t="str">
        <f>IF(Tabla2[[#This Row],[EMPRESA]]=Tabla2[[#This Row],[CONTRATISTA PRNCIPAL]],"Principal","Secundaria")</f>
        <v>Principal</v>
      </c>
      <c r="T3418" s="10">
        <f>IFERROR(1/COUNTIF(Tabla2[CONTRATISTA PRNCIPAL],Tabla2[[#This Row],[CONTRATISTA PRNCIPAL]]),0)</f>
        <v>9.0090090090090089E-3</v>
      </c>
      <c r="U3418" s="33">
        <f ca="1">IF(((TODAY()-Tabla2[[#This Row],[FECHA NACIMIENTO]])/365)&lt;18,"Corregir", IF(((TODAY()-Tabla2[[#This Row],[FECHA NACIMIENTO]])/365)&gt;80, "Corregir",ROUNDDOWN(((TODAY()-Tabla2[[#This Row],[FECHA NACIMIENTO]])/365),0)))</f>
        <v>41</v>
      </c>
      <c r="V341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418" s="34" t="str">
        <f ca="1">+IF(Tabla2[[#This Row],[Edad]]="Corregir","Corregir","Ok")</f>
        <v>Ok</v>
      </c>
      <c r="X3418" s="10" t="str">
        <f>+IFERROR(VLOOKUP(Tabla2[[#This Row],[DISTRITO SEGÚN DNI]],Hoja1!$A$2:$B$55,2,FALSE),"No")</f>
        <v>No</v>
      </c>
      <c r="Y3418" s="10" t="str">
        <f>IF(OR(LOWER(Tabla2[[#This Row],[GENERO]])="masculino", LOWER(Tabla2[[#This Row],[GENERO]])="femenino"),"OK","Corregir")</f>
        <v>OK</v>
      </c>
      <c r="Z3418" s="10" t="str">
        <f>+IF(Tabla2[[#This Row],[Nro. DNI / CE]]="","Corregir",IF(LEN(Tabla2[[#This Row],[Nro. DNI / CE]])&gt;=8,"OK","Corregir"))</f>
        <v>OK</v>
      </c>
      <c r="AA3418" s="10">
        <f>COUNTIF(Tabla2[APELLIDOS Y NOMBRES],Tabla2[[#This Row],[APELLIDOS Y NOMBRES]])</f>
        <v>1</v>
      </c>
      <c r="AB3418" t="str">
        <f ca="1">+IFERROR(IF(Tabla2[[#This Row],[FECHA CESE/BAJA]]="","No Aplica",IF(AND(MONTH(Tabla2[[#This Row],[FECHA CESE/BAJA]])=MONTH(TODAY()-30),YEAR(Tabla2[[#This Row],[FECHA CESE/BAJA]])=YEAR(TODAY())),MONTH(TODAY()-30)&amp;"-"&amp;YEAR(TODAY()),"Borrar")),"No aplica")</f>
        <v>No Aplica</v>
      </c>
      <c r="AC3418" t="str">
        <f ca="1">+IFERROR(IF(Tabla2[[#This Row],[FECHA INICIO DE LABORES EN OBRA]]="","No Aplica",IF(AND(MONTH(Tabla2[[#This Row],[FECHA INICIO DE LABORES EN OBRA]])=MONTH(TODAY()-30),YEAR(Tabla2[[#This Row],[FECHA INICIO DE LABORES EN OBRA]])=YEAR(TODAY())),MONTH(TODAY()-30)&amp;"-"&amp;YEAR(TODAY()),"No Aplica")),"No Aplica")</f>
        <v>No Aplica</v>
      </c>
    </row>
    <row r="3419" spans="1:29" x14ac:dyDescent="0.25">
      <c r="A3419" s="2">
        <v>20100901481</v>
      </c>
      <c r="B3419" s="3" t="s">
        <v>9480</v>
      </c>
      <c r="C3419" s="3" t="s">
        <v>9480</v>
      </c>
      <c r="D3419" s="3" t="s">
        <v>2241</v>
      </c>
      <c r="E3419" s="3" t="s">
        <v>2242</v>
      </c>
      <c r="F3419" s="36">
        <v>24697</v>
      </c>
      <c r="G3419" s="3">
        <v>2</v>
      </c>
      <c r="H3419" s="3" t="s">
        <v>2110</v>
      </c>
      <c r="I3419" s="3" t="s">
        <v>2111</v>
      </c>
      <c r="J3419" s="3" t="s">
        <v>2243</v>
      </c>
      <c r="K3419" s="3" t="s">
        <v>1219</v>
      </c>
      <c r="L3419" s="8" t="s">
        <v>9813</v>
      </c>
      <c r="M3419" s="5"/>
      <c r="N3419" s="13" t="s">
        <v>1489</v>
      </c>
      <c r="O3419" s="5">
        <v>42171</v>
      </c>
      <c r="P3419" s="8">
        <v>1</v>
      </c>
      <c r="Q3419" s="9">
        <v>2</v>
      </c>
      <c r="R3419" s="9" t="str">
        <f>IFERROR(VLOOKUP(Tabla2[[#This Row],[CONTRATISTA PRNCIPAL]],Hoja1!$L$5:$M$9,2,FALSE),"CJV")</f>
        <v>CJV</v>
      </c>
      <c r="S3419" s="9" t="str">
        <f>IF(Tabla2[[#This Row],[EMPRESA]]=Tabla2[[#This Row],[CONTRATISTA PRNCIPAL]],"Principal","Secundaria")</f>
        <v>Principal</v>
      </c>
      <c r="T3419" s="10">
        <f>IFERROR(1/COUNTIF(Tabla2[CONTRATISTA PRNCIPAL],Tabla2[[#This Row],[CONTRATISTA PRNCIPAL]]),0)</f>
        <v>9.0090090090090089E-3</v>
      </c>
      <c r="U3419" s="33">
        <f ca="1">IF(((TODAY()-Tabla2[[#This Row],[FECHA NACIMIENTO]])/365)&lt;18,"Corregir", IF(((TODAY()-Tabla2[[#This Row],[FECHA NACIMIENTO]])/365)&gt;80, "Corregir",ROUNDDOWN(((TODAY()-Tabla2[[#This Row],[FECHA NACIMIENTO]])/365),0)))</f>
        <v>56</v>
      </c>
      <c r="V341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419" s="34" t="str">
        <f ca="1">+IF(Tabla2[[#This Row],[Edad]]="Corregir","Corregir","Ok")</f>
        <v>Ok</v>
      </c>
      <c r="X3419" s="10" t="str">
        <f>+IFERROR(VLOOKUP(Tabla2[[#This Row],[DISTRITO SEGÚN DNI]],Hoja1!$A$2:$B$55,2,FALSE),"No")</f>
        <v>No</v>
      </c>
      <c r="Y3419" s="10" t="str">
        <f>IF(OR(LOWER(Tabla2[[#This Row],[GENERO]])="masculino", LOWER(Tabla2[[#This Row],[GENERO]])="femenino"),"OK","Corregir")</f>
        <v>OK</v>
      </c>
      <c r="Z3419" s="10" t="str">
        <f>+IF(Tabla2[[#This Row],[Nro. DNI / CE]]="","Corregir",IF(LEN(Tabla2[[#This Row],[Nro. DNI / CE]])&gt;=8,"OK","Corregir"))</f>
        <v>OK</v>
      </c>
      <c r="AA3419" s="10">
        <f>COUNTIF(Tabla2[APELLIDOS Y NOMBRES],Tabla2[[#This Row],[APELLIDOS Y NOMBRES]])</f>
        <v>1</v>
      </c>
      <c r="AB3419" t="str">
        <f ca="1">+IFERROR(IF(Tabla2[[#This Row],[FECHA CESE/BAJA]]="","No Aplica",IF(AND(MONTH(Tabla2[[#This Row],[FECHA CESE/BAJA]])=MONTH(TODAY()-30),YEAR(Tabla2[[#This Row],[FECHA CESE/BAJA]])=YEAR(TODAY())),MONTH(TODAY()-30)&amp;"-"&amp;YEAR(TODAY()),"Borrar")),"No aplica")</f>
        <v>No Aplica</v>
      </c>
      <c r="AC3419" t="str">
        <f ca="1">+IFERROR(IF(Tabla2[[#This Row],[FECHA INICIO DE LABORES EN OBRA]]="","No Aplica",IF(AND(MONTH(Tabla2[[#This Row],[FECHA INICIO DE LABORES EN OBRA]])=MONTH(TODAY()-30),YEAR(Tabla2[[#This Row],[FECHA INICIO DE LABORES EN OBRA]])=YEAR(TODAY())),MONTH(TODAY()-30)&amp;"-"&amp;YEAR(TODAY()),"No Aplica")),"No Aplica")</f>
        <v>No Aplica</v>
      </c>
    </row>
    <row r="3420" spans="1:29" x14ac:dyDescent="0.25">
      <c r="A3420" s="2">
        <v>20100901481</v>
      </c>
      <c r="B3420" s="3" t="s">
        <v>9480</v>
      </c>
      <c r="C3420" s="3" t="s">
        <v>9480</v>
      </c>
      <c r="D3420" s="3" t="s">
        <v>2244</v>
      </c>
      <c r="E3420" s="3" t="s">
        <v>2245</v>
      </c>
      <c r="F3420" s="36">
        <v>35715</v>
      </c>
      <c r="G3420" s="3">
        <v>2</v>
      </c>
      <c r="H3420" s="3" t="s">
        <v>2110</v>
      </c>
      <c r="I3420" s="3" t="s">
        <v>2111</v>
      </c>
      <c r="J3420" s="3" t="s">
        <v>2246</v>
      </c>
      <c r="K3420" s="3" t="s">
        <v>1240</v>
      </c>
      <c r="L3420" s="8" t="s">
        <v>9813</v>
      </c>
      <c r="M3420" s="5"/>
      <c r="N3420" s="13" t="s">
        <v>1489</v>
      </c>
      <c r="O3420" s="5">
        <v>44664</v>
      </c>
      <c r="P3420" s="8">
        <v>1</v>
      </c>
      <c r="Q3420" s="9">
        <v>1</v>
      </c>
      <c r="R3420" s="9" t="str">
        <f>IFERROR(VLOOKUP(Tabla2[[#This Row],[CONTRATISTA PRNCIPAL]],Hoja1!$L$5:$M$9,2,FALSE),"CJV")</f>
        <v>CJV</v>
      </c>
      <c r="S3420" s="9" t="str">
        <f>IF(Tabla2[[#This Row],[EMPRESA]]=Tabla2[[#This Row],[CONTRATISTA PRNCIPAL]],"Principal","Secundaria")</f>
        <v>Principal</v>
      </c>
      <c r="T3420" s="10">
        <f>IFERROR(1/COUNTIF(Tabla2[CONTRATISTA PRNCIPAL],Tabla2[[#This Row],[CONTRATISTA PRNCIPAL]]),0)</f>
        <v>9.0090090090090089E-3</v>
      </c>
      <c r="U3420" s="33">
        <f ca="1">IF(((TODAY()-Tabla2[[#This Row],[FECHA NACIMIENTO]])/365)&lt;18,"Corregir", IF(((TODAY()-Tabla2[[#This Row],[FECHA NACIMIENTO]])/365)&gt;80, "Corregir",ROUNDDOWN(((TODAY()-Tabla2[[#This Row],[FECHA NACIMIENTO]])/365),0)))</f>
        <v>25</v>
      </c>
      <c r="V342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420" s="34" t="str">
        <f ca="1">+IF(Tabla2[[#This Row],[Edad]]="Corregir","Corregir","Ok")</f>
        <v>Ok</v>
      </c>
      <c r="X3420" s="10" t="str">
        <f>+IFERROR(VLOOKUP(Tabla2[[#This Row],[DISTRITO SEGÚN DNI]],Hoja1!$A$2:$B$55,2,FALSE),"No")</f>
        <v>No</v>
      </c>
      <c r="Y3420" s="10" t="str">
        <f>IF(OR(LOWER(Tabla2[[#This Row],[GENERO]])="masculino", LOWER(Tabla2[[#This Row],[GENERO]])="femenino"),"OK","Corregir")</f>
        <v>OK</v>
      </c>
      <c r="Z3420" s="10" t="str">
        <f>+IF(Tabla2[[#This Row],[Nro. DNI / CE]]="","Corregir",IF(LEN(Tabla2[[#This Row],[Nro. DNI / CE]])&gt;=8,"OK","Corregir"))</f>
        <v>OK</v>
      </c>
      <c r="AA3420" s="10">
        <f>COUNTIF(Tabla2[APELLIDOS Y NOMBRES],Tabla2[[#This Row],[APELLIDOS Y NOMBRES]])</f>
        <v>1</v>
      </c>
      <c r="AB3420" t="str">
        <f ca="1">+IFERROR(IF(Tabla2[[#This Row],[FECHA CESE/BAJA]]="","No Aplica",IF(AND(MONTH(Tabla2[[#This Row],[FECHA CESE/BAJA]])=MONTH(TODAY()-30),YEAR(Tabla2[[#This Row],[FECHA CESE/BAJA]])=YEAR(TODAY())),MONTH(TODAY()-30)&amp;"-"&amp;YEAR(TODAY()),"Borrar")),"No aplica")</f>
        <v>No Aplica</v>
      </c>
      <c r="AC3420" t="str">
        <f ca="1">+IFERROR(IF(Tabla2[[#This Row],[FECHA INICIO DE LABORES EN OBRA]]="","No Aplica",IF(AND(MONTH(Tabla2[[#This Row],[FECHA INICIO DE LABORES EN OBRA]])=MONTH(TODAY()-30),YEAR(Tabla2[[#This Row],[FECHA INICIO DE LABORES EN OBRA]])=YEAR(TODAY())),MONTH(TODAY()-30)&amp;"-"&amp;YEAR(TODAY()),"No Aplica")),"No Aplica")</f>
        <v>No Aplica</v>
      </c>
    </row>
    <row r="3421" spans="1:29" x14ac:dyDescent="0.25">
      <c r="A3421" s="2">
        <v>20100901481</v>
      </c>
      <c r="B3421" s="3" t="s">
        <v>9480</v>
      </c>
      <c r="C3421" s="3" t="s">
        <v>9480</v>
      </c>
      <c r="D3421" s="3" t="s">
        <v>2247</v>
      </c>
      <c r="E3421" s="3" t="s">
        <v>2248</v>
      </c>
      <c r="F3421" s="36">
        <v>29557</v>
      </c>
      <c r="G3421" s="3">
        <v>2</v>
      </c>
      <c r="H3421" s="3" t="s">
        <v>2110</v>
      </c>
      <c r="I3421" s="3" t="s">
        <v>2111</v>
      </c>
      <c r="J3421" s="3" t="s">
        <v>2249</v>
      </c>
      <c r="K3421" s="3" t="s">
        <v>1219</v>
      </c>
      <c r="L3421" s="8" t="s">
        <v>9813</v>
      </c>
      <c r="M3421" s="5"/>
      <c r="N3421" s="13" t="s">
        <v>1489</v>
      </c>
      <c r="O3421" s="5">
        <v>44857</v>
      </c>
      <c r="P3421" s="8">
        <v>1</v>
      </c>
      <c r="Q3421" s="9">
        <v>1</v>
      </c>
      <c r="R3421" s="9" t="str">
        <f>IFERROR(VLOOKUP(Tabla2[[#This Row],[CONTRATISTA PRNCIPAL]],Hoja1!$L$5:$M$9,2,FALSE),"CJV")</f>
        <v>CJV</v>
      </c>
      <c r="S3421" s="9" t="str">
        <f>IF(Tabla2[[#This Row],[EMPRESA]]=Tabla2[[#This Row],[CONTRATISTA PRNCIPAL]],"Principal","Secundaria")</f>
        <v>Principal</v>
      </c>
      <c r="T3421" s="10">
        <f>IFERROR(1/COUNTIF(Tabla2[CONTRATISTA PRNCIPAL],Tabla2[[#This Row],[CONTRATISTA PRNCIPAL]]),0)</f>
        <v>9.0090090090090089E-3</v>
      </c>
      <c r="U3421" s="33">
        <f ca="1">IF(((TODAY()-Tabla2[[#This Row],[FECHA NACIMIENTO]])/365)&lt;18,"Corregir", IF(((TODAY()-Tabla2[[#This Row],[FECHA NACIMIENTO]])/365)&gt;80, "Corregir",ROUNDDOWN(((TODAY()-Tabla2[[#This Row],[FECHA NACIMIENTO]])/365),0)))</f>
        <v>42</v>
      </c>
      <c r="V342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421" s="34" t="str">
        <f ca="1">+IF(Tabla2[[#This Row],[Edad]]="Corregir","Corregir","Ok")</f>
        <v>Ok</v>
      </c>
      <c r="X3421" s="10" t="str">
        <f>+IFERROR(VLOOKUP(Tabla2[[#This Row],[DISTRITO SEGÚN DNI]],Hoja1!$A$2:$B$55,2,FALSE),"No")</f>
        <v>No</v>
      </c>
      <c r="Y3421" s="10" t="str">
        <f>IF(OR(LOWER(Tabla2[[#This Row],[GENERO]])="masculino", LOWER(Tabla2[[#This Row],[GENERO]])="femenino"),"OK","Corregir")</f>
        <v>OK</v>
      </c>
      <c r="Z3421" s="10" t="str">
        <f>+IF(Tabla2[[#This Row],[Nro. DNI / CE]]="","Corregir",IF(LEN(Tabla2[[#This Row],[Nro. DNI / CE]])&gt;=8,"OK","Corregir"))</f>
        <v>OK</v>
      </c>
      <c r="AA3421" s="10">
        <f>COUNTIF(Tabla2[APELLIDOS Y NOMBRES],Tabla2[[#This Row],[APELLIDOS Y NOMBRES]])</f>
        <v>1</v>
      </c>
      <c r="AB3421" t="str">
        <f ca="1">+IFERROR(IF(Tabla2[[#This Row],[FECHA CESE/BAJA]]="","No Aplica",IF(AND(MONTH(Tabla2[[#This Row],[FECHA CESE/BAJA]])=MONTH(TODAY()-30),YEAR(Tabla2[[#This Row],[FECHA CESE/BAJA]])=YEAR(TODAY())),MONTH(TODAY()-30)&amp;"-"&amp;YEAR(TODAY()),"Borrar")),"No aplica")</f>
        <v>No Aplica</v>
      </c>
      <c r="AC3421" t="str">
        <f ca="1">+IFERROR(IF(Tabla2[[#This Row],[FECHA INICIO DE LABORES EN OBRA]]="","No Aplica",IF(AND(MONTH(Tabla2[[#This Row],[FECHA INICIO DE LABORES EN OBRA]])=MONTH(TODAY()-30),YEAR(Tabla2[[#This Row],[FECHA INICIO DE LABORES EN OBRA]])=YEAR(TODAY())),MONTH(TODAY()-30)&amp;"-"&amp;YEAR(TODAY()),"No Aplica")),"No Aplica")</f>
        <v>No Aplica</v>
      </c>
    </row>
    <row r="3422" spans="1:29" x14ac:dyDescent="0.25">
      <c r="A3422" s="2">
        <v>20100901481</v>
      </c>
      <c r="B3422" s="3" t="s">
        <v>9480</v>
      </c>
      <c r="C3422" s="3" t="s">
        <v>9480</v>
      </c>
      <c r="D3422" s="3" t="s">
        <v>2250</v>
      </c>
      <c r="E3422" s="3" t="s">
        <v>2251</v>
      </c>
      <c r="F3422" s="36">
        <v>32451</v>
      </c>
      <c r="G3422" s="3">
        <v>2</v>
      </c>
      <c r="H3422" s="3" t="s">
        <v>2110</v>
      </c>
      <c r="I3422" s="3" t="s">
        <v>2111</v>
      </c>
      <c r="J3422" s="3" t="s">
        <v>2252</v>
      </c>
      <c r="K3422" s="3" t="s">
        <v>1219</v>
      </c>
      <c r="L3422" s="8" t="s">
        <v>9813</v>
      </c>
      <c r="M3422" s="5"/>
      <c r="N3422" s="13" t="s">
        <v>1489</v>
      </c>
      <c r="O3422" s="5">
        <v>43887</v>
      </c>
      <c r="P3422" s="8">
        <v>1</v>
      </c>
      <c r="Q3422" s="9">
        <v>2</v>
      </c>
      <c r="R3422" s="9" t="str">
        <f>IFERROR(VLOOKUP(Tabla2[[#This Row],[CONTRATISTA PRNCIPAL]],Hoja1!$L$5:$M$9,2,FALSE),"CJV")</f>
        <v>CJV</v>
      </c>
      <c r="S3422" s="9" t="str">
        <f>IF(Tabla2[[#This Row],[EMPRESA]]=Tabla2[[#This Row],[CONTRATISTA PRNCIPAL]],"Principal","Secundaria")</f>
        <v>Principal</v>
      </c>
      <c r="T3422" s="10">
        <f>IFERROR(1/COUNTIF(Tabla2[CONTRATISTA PRNCIPAL],Tabla2[[#This Row],[CONTRATISTA PRNCIPAL]]),0)</f>
        <v>9.0090090090090089E-3</v>
      </c>
      <c r="U3422" s="33">
        <f ca="1">IF(((TODAY()-Tabla2[[#This Row],[FECHA NACIMIENTO]])/365)&lt;18,"Corregir", IF(((TODAY()-Tabla2[[#This Row],[FECHA NACIMIENTO]])/365)&gt;80, "Corregir",ROUNDDOWN(((TODAY()-Tabla2[[#This Row],[FECHA NACIMIENTO]])/365),0)))</f>
        <v>34</v>
      </c>
      <c r="V342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422" s="34" t="str">
        <f ca="1">+IF(Tabla2[[#This Row],[Edad]]="Corregir","Corregir","Ok")</f>
        <v>Ok</v>
      </c>
      <c r="X3422" s="10" t="str">
        <f>+IFERROR(VLOOKUP(Tabla2[[#This Row],[DISTRITO SEGÚN DNI]],Hoja1!$A$2:$B$55,2,FALSE),"No")</f>
        <v>No</v>
      </c>
      <c r="Y3422" s="10" t="str">
        <f>IF(OR(LOWER(Tabla2[[#This Row],[GENERO]])="masculino", LOWER(Tabla2[[#This Row],[GENERO]])="femenino"),"OK","Corregir")</f>
        <v>OK</v>
      </c>
      <c r="Z3422" s="10" t="str">
        <f>+IF(Tabla2[[#This Row],[Nro. DNI / CE]]="","Corregir",IF(LEN(Tabla2[[#This Row],[Nro. DNI / CE]])&gt;=8,"OK","Corregir"))</f>
        <v>OK</v>
      </c>
      <c r="AA3422" s="10">
        <f>COUNTIF(Tabla2[APELLIDOS Y NOMBRES],Tabla2[[#This Row],[APELLIDOS Y NOMBRES]])</f>
        <v>1</v>
      </c>
      <c r="AB3422" t="str">
        <f ca="1">+IFERROR(IF(Tabla2[[#This Row],[FECHA CESE/BAJA]]="","No Aplica",IF(AND(MONTH(Tabla2[[#This Row],[FECHA CESE/BAJA]])=MONTH(TODAY()-30),YEAR(Tabla2[[#This Row],[FECHA CESE/BAJA]])=YEAR(TODAY())),MONTH(TODAY()-30)&amp;"-"&amp;YEAR(TODAY()),"Borrar")),"No aplica")</f>
        <v>No Aplica</v>
      </c>
      <c r="AC3422" t="str">
        <f ca="1">+IFERROR(IF(Tabla2[[#This Row],[FECHA INICIO DE LABORES EN OBRA]]="","No Aplica",IF(AND(MONTH(Tabla2[[#This Row],[FECHA INICIO DE LABORES EN OBRA]])=MONTH(TODAY()-30),YEAR(Tabla2[[#This Row],[FECHA INICIO DE LABORES EN OBRA]])=YEAR(TODAY())),MONTH(TODAY()-30)&amp;"-"&amp;YEAR(TODAY()),"No Aplica")),"No Aplica")</f>
        <v>No Aplica</v>
      </c>
    </row>
    <row r="3423" spans="1:29" x14ac:dyDescent="0.25">
      <c r="A3423" s="2">
        <v>20100901481</v>
      </c>
      <c r="B3423" s="3" t="s">
        <v>9480</v>
      </c>
      <c r="C3423" s="3" t="s">
        <v>9480</v>
      </c>
      <c r="D3423" s="3" t="s">
        <v>2253</v>
      </c>
      <c r="E3423" s="3" t="s">
        <v>2254</v>
      </c>
      <c r="F3423" s="36">
        <v>35179</v>
      </c>
      <c r="G3423" s="3">
        <v>2</v>
      </c>
      <c r="H3423" s="3" t="s">
        <v>2110</v>
      </c>
      <c r="I3423" s="3" t="s">
        <v>2111</v>
      </c>
      <c r="J3423" s="3" t="s">
        <v>2255</v>
      </c>
      <c r="K3423" s="3" t="s">
        <v>1219</v>
      </c>
      <c r="L3423" s="8" t="s">
        <v>9813</v>
      </c>
      <c r="M3423" s="5"/>
      <c r="N3423" s="13" t="s">
        <v>1489</v>
      </c>
      <c r="O3423" s="5">
        <v>45043</v>
      </c>
      <c r="P3423" s="8">
        <v>1</v>
      </c>
      <c r="Q3423" s="9">
        <v>2</v>
      </c>
      <c r="R3423" s="9" t="str">
        <f>IFERROR(VLOOKUP(Tabla2[[#This Row],[CONTRATISTA PRNCIPAL]],Hoja1!$L$5:$M$9,2,FALSE),"CJV")</f>
        <v>CJV</v>
      </c>
      <c r="S3423" s="9" t="str">
        <f>IF(Tabla2[[#This Row],[EMPRESA]]=Tabla2[[#This Row],[CONTRATISTA PRNCIPAL]],"Principal","Secundaria")</f>
        <v>Principal</v>
      </c>
      <c r="T3423" s="10">
        <f>IFERROR(1/COUNTIF(Tabla2[CONTRATISTA PRNCIPAL],Tabla2[[#This Row],[CONTRATISTA PRNCIPAL]]),0)</f>
        <v>9.0090090090090089E-3</v>
      </c>
      <c r="U3423" s="33">
        <f ca="1">IF(((TODAY()-Tabla2[[#This Row],[FECHA NACIMIENTO]])/365)&lt;18,"Corregir", IF(((TODAY()-Tabla2[[#This Row],[FECHA NACIMIENTO]])/365)&gt;80, "Corregir",ROUNDDOWN(((TODAY()-Tabla2[[#This Row],[FECHA NACIMIENTO]])/365),0)))</f>
        <v>27</v>
      </c>
      <c r="V342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423" s="34" t="str">
        <f ca="1">+IF(Tabla2[[#This Row],[Edad]]="Corregir","Corregir","Ok")</f>
        <v>Ok</v>
      </c>
      <c r="X3423" s="10" t="str">
        <f>+IFERROR(VLOOKUP(Tabla2[[#This Row],[DISTRITO SEGÚN DNI]],Hoja1!$A$2:$B$55,2,FALSE),"No")</f>
        <v>No</v>
      </c>
      <c r="Y3423" s="10" t="str">
        <f>IF(OR(LOWER(Tabla2[[#This Row],[GENERO]])="masculino", LOWER(Tabla2[[#This Row],[GENERO]])="femenino"),"OK","Corregir")</f>
        <v>OK</v>
      </c>
      <c r="Z3423" s="10" t="str">
        <f>+IF(Tabla2[[#This Row],[Nro. DNI / CE]]="","Corregir",IF(LEN(Tabla2[[#This Row],[Nro. DNI / CE]])&gt;=8,"OK","Corregir"))</f>
        <v>OK</v>
      </c>
      <c r="AA3423" s="10">
        <f>COUNTIF(Tabla2[APELLIDOS Y NOMBRES],Tabla2[[#This Row],[APELLIDOS Y NOMBRES]])</f>
        <v>1</v>
      </c>
      <c r="AB3423" t="str">
        <f ca="1">+IFERROR(IF(Tabla2[[#This Row],[FECHA CESE/BAJA]]="","No Aplica",IF(AND(MONTH(Tabla2[[#This Row],[FECHA CESE/BAJA]])=MONTH(TODAY()-30),YEAR(Tabla2[[#This Row],[FECHA CESE/BAJA]])=YEAR(TODAY())),MONTH(TODAY()-30)&amp;"-"&amp;YEAR(TODAY()),"Borrar")),"No aplica")</f>
        <v>No Aplica</v>
      </c>
      <c r="AC3423" t="str">
        <f ca="1">+IFERROR(IF(Tabla2[[#This Row],[FECHA INICIO DE LABORES EN OBRA]]="","No Aplica",IF(AND(MONTH(Tabla2[[#This Row],[FECHA INICIO DE LABORES EN OBRA]])=MONTH(TODAY()-30),YEAR(Tabla2[[#This Row],[FECHA INICIO DE LABORES EN OBRA]])=YEAR(TODAY())),MONTH(TODAY()-30)&amp;"-"&amp;YEAR(TODAY()),"No Aplica")),"No Aplica")</f>
        <v>No Aplica</v>
      </c>
    </row>
    <row r="3424" spans="1:29" x14ac:dyDescent="0.25">
      <c r="A3424" s="2">
        <v>20100901481</v>
      </c>
      <c r="B3424" s="3" t="s">
        <v>9480</v>
      </c>
      <c r="C3424" s="3" t="s">
        <v>9480</v>
      </c>
      <c r="D3424" s="3" t="s">
        <v>2257</v>
      </c>
      <c r="E3424" s="3" t="s">
        <v>2258</v>
      </c>
      <c r="F3424" s="36">
        <v>30531</v>
      </c>
      <c r="G3424" s="3">
        <v>2</v>
      </c>
      <c r="H3424" s="3" t="s">
        <v>2110</v>
      </c>
      <c r="I3424" s="3" t="s">
        <v>2111</v>
      </c>
      <c r="J3424" s="3" t="s">
        <v>2259</v>
      </c>
      <c r="K3424" s="3" t="s">
        <v>1164</v>
      </c>
      <c r="L3424" s="8" t="s">
        <v>9813</v>
      </c>
      <c r="M3424" s="5"/>
      <c r="N3424" s="13" t="s">
        <v>1489</v>
      </c>
      <c r="O3424" s="5">
        <v>42472</v>
      </c>
      <c r="P3424" s="8">
        <v>1</v>
      </c>
      <c r="Q3424" s="9">
        <v>2</v>
      </c>
      <c r="R3424" s="9" t="str">
        <f>IFERROR(VLOOKUP(Tabla2[[#This Row],[CONTRATISTA PRNCIPAL]],Hoja1!$L$5:$M$9,2,FALSE),"CJV")</f>
        <v>CJV</v>
      </c>
      <c r="S3424" s="9" t="str">
        <f>IF(Tabla2[[#This Row],[EMPRESA]]=Tabla2[[#This Row],[CONTRATISTA PRNCIPAL]],"Principal","Secundaria")</f>
        <v>Principal</v>
      </c>
      <c r="T3424" s="10">
        <f>IFERROR(1/COUNTIF(Tabla2[CONTRATISTA PRNCIPAL],Tabla2[[#This Row],[CONTRATISTA PRNCIPAL]]),0)</f>
        <v>9.0090090090090089E-3</v>
      </c>
      <c r="U3424" s="33">
        <f ca="1">IF(((TODAY()-Tabla2[[#This Row],[FECHA NACIMIENTO]])/365)&lt;18,"Corregir", IF(((TODAY()-Tabla2[[#This Row],[FECHA NACIMIENTO]])/365)&gt;80, "Corregir",ROUNDDOWN(((TODAY()-Tabla2[[#This Row],[FECHA NACIMIENTO]])/365),0)))</f>
        <v>40</v>
      </c>
      <c r="V342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424" s="34" t="str">
        <f ca="1">+IF(Tabla2[[#This Row],[Edad]]="Corregir","Corregir","Ok")</f>
        <v>Ok</v>
      </c>
      <c r="X3424" s="10" t="str">
        <f>+IFERROR(VLOOKUP(Tabla2[[#This Row],[DISTRITO SEGÚN DNI]],Hoja1!$A$2:$B$55,2,FALSE),"No")</f>
        <v>No</v>
      </c>
      <c r="Y3424" s="10" t="str">
        <f>IF(OR(LOWER(Tabla2[[#This Row],[GENERO]])="masculino", LOWER(Tabla2[[#This Row],[GENERO]])="femenino"),"OK","Corregir")</f>
        <v>OK</v>
      </c>
      <c r="Z3424" s="10" t="str">
        <f>+IF(Tabla2[[#This Row],[Nro. DNI / CE]]="","Corregir",IF(LEN(Tabla2[[#This Row],[Nro. DNI / CE]])&gt;=8,"OK","Corregir"))</f>
        <v>OK</v>
      </c>
      <c r="AA3424" s="10">
        <f>COUNTIF(Tabla2[APELLIDOS Y NOMBRES],Tabla2[[#This Row],[APELLIDOS Y NOMBRES]])</f>
        <v>1</v>
      </c>
      <c r="AB3424" t="str">
        <f ca="1">+IFERROR(IF(Tabla2[[#This Row],[FECHA CESE/BAJA]]="","No Aplica",IF(AND(MONTH(Tabla2[[#This Row],[FECHA CESE/BAJA]])=MONTH(TODAY()-30),YEAR(Tabla2[[#This Row],[FECHA CESE/BAJA]])=YEAR(TODAY())),MONTH(TODAY()-30)&amp;"-"&amp;YEAR(TODAY()),"Borrar")),"No aplica")</f>
        <v>No Aplica</v>
      </c>
      <c r="AC3424" t="str">
        <f ca="1">+IFERROR(IF(Tabla2[[#This Row],[FECHA INICIO DE LABORES EN OBRA]]="","No Aplica",IF(AND(MONTH(Tabla2[[#This Row],[FECHA INICIO DE LABORES EN OBRA]])=MONTH(TODAY()-30),YEAR(Tabla2[[#This Row],[FECHA INICIO DE LABORES EN OBRA]])=YEAR(TODAY())),MONTH(TODAY()-30)&amp;"-"&amp;YEAR(TODAY()),"No Aplica")),"No Aplica")</f>
        <v>No Aplica</v>
      </c>
    </row>
    <row r="3425" spans="1:29" x14ac:dyDescent="0.25">
      <c r="A3425" s="2">
        <v>20100901481</v>
      </c>
      <c r="B3425" s="3" t="s">
        <v>9480</v>
      </c>
      <c r="C3425" s="3" t="s">
        <v>9480</v>
      </c>
      <c r="D3425" s="3" t="s">
        <v>693</v>
      </c>
      <c r="E3425" s="3" t="s">
        <v>694</v>
      </c>
      <c r="F3425" s="36">
        <v>24803</v>
      </c>
      <c r="G3425" s="3">
        <v>2</v>
      </c>
      <c r="H3425" s="3" t="s">
        <v>2110</v>
      </c>
      <c r="I3425" s="3" t="s">
        <v>2111</v>
      </c>
      <c r="J3425" s="3" t="s">
        <v>2260</v>
      </c>
      <c r="K3425" s="3" t="s">
        <v>34</v>
      </c>
      <c r="L3425" s="8" t="s">
        <v>9813</v>
      </c>
      <c r="M3425" s="5"/>
      <c r="N3425" s="13" t="s">
        <v>1489</v>
      </c>
      <c r="O3425" s="5">
        <v>43137</v>
      </c>
      <c r="P3425" s="8">
        <v>1</v>
      </c>
      <c r="Q3425" s="9">
        <v>2</v>
      </c>
      <c r="R3425" s="9" t="str">
        <f>IFERROR(VLOOKUP(Tabla2[[#This Row],[CONTRATISTA PRNCIPAL]],Hoja1!$L$5:$M$9,2,FALSE),"CJV")</f>
        <v>CJV</v>
      </c>
      <c r="S3425" s="9" t="str">
        <f>IF(Tabla2[[#This Row],[EMPRESA]]=Tabla2[[#This Row],[CONTRATISTA PRNCIPAL]],"Principal","Secundaria")</f>
        <v>Principal</v>
      </c>
      <c r="T3425" s="10">
        <f>IFERROR(1/COUNTIF(Tabla2[CONTRATISTA PRNCIPAL],Tabla2[[#This Row],[CONTRATISTA PRNCIPAL]]),0)</f>
        <v>9.0090090090090089E-3</v>
      </c>
      <c r="U3425" s="33">
        <f ca="1">IF(((TODAY()-Tabla2[[#This Row],[FECHA NACIMIENTO]])/365)&lt;18,"Corregir", IF(((TODAY()-Tabla2[[#This Row],[FECHA NACIMIENTO]])/365)&gt;80, "Corregir",ROUNDDOWN(((TODAY()-Tabla2[[#This Row],[FECHA NACIMIENTO]])/365),0)))</f>
        <v>55</v>
      </c>
      <c r="V342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425" s="34" t="str">
        <f ca="1">+IF(Tabla2[[#This Row],[Edad]]="Corregir","Corregir","Ok")</f>
        <v>Ok</v>
      </c>
      <c r="X3425" s="10" t="str">
        <f>+IFERROR(VLOOKUP(Tabla2[[#This Row],[DISTRITO SEGÚN DNI]],Hoja1!$A$2:$B$55,2,FALSE),"No")</f>
        <v>CALLAO</v>
      </c>
      <c r="Y3425" s="10" t="str">
        <f>IF(OR(LOWER(Tabla2[[#This Row],[GENERO]])="masculino", LOWER(Tabla2[[#This Row],[GENERO]])="femenino"),"OK","Corregir")</f>
        <v>OK</v>
      </c>
      <c r="Z3425" s="10" t="str">
        <f>+IF(Tabla2[[#This Row],[Nro. DNI / CE]]="","Corregir",IF(LEN(Tabla2[[#This Row],[Nro. DNI / CE]])&gt;=8,"OK","Corregir"))</f>
        <v>OK</v>
      </c>
      <c r="AA3425" s="10">
        <f>COUNTIF(Tabla2[APELLIDOS Y NOMBRES],Tabla2[[#This Row],[APELLIDOS Y NOMBRES]])</f>
        <v>1</v>
      </c>
      <c r="AB3425" t="str">
        <f ca="1">+IFERROR(IF(Tabla2[[#This Row],[FECHA CESE/BAJA]]="","No Aplica",IF(AND(MONTH(Tabla2[[#This Row],[FECHA CESE/BAJA]])=MONTH(TODAY()-30),YEAR(Tabla2[[#This Row],[FECHA CESE/BAJA]])=YEAR(TODAY())),MONTH(TODAY()-30)&amp;"-"&amp;YEAR(TODAY()),"Borrar")),"No aplica")</f>
        <v>No Aplica</v>
      </c>
      <c r="AC3425" t="str">
        <f ca="1">+IFERROR(IF(Tabla2[[#This Row],[FECHA INICIO DE LABORES EN OBRA]]="","No Aplica",IF(AND(MONTH(Tabla2[[#This Row],[FECHA INICIO DE LABORES EN OBRA]])=MONTH(TODAY()-30),YEAR(Tabla2[[#This Row],[FECHA INICIO DE LABORES EN OBRA]])=YEAR(TODAY())),MONTH(TODAY()-30)&amp;"-"&amp;YEAR(TODAY()),"No Aplica")),"No Aplica")</f>
        <v>No Aplica</v>
      </c>
    </row>
    <row r="3426" spans="1:29" x14ac:dyDescent="0.25">
      <c r="A3426" s="2">
        <v>20100901481</v>
      </c>
      <c r="B3426" s="3" t="s">
        <v>9480</v>
      </c>
      <c r="C3426" s="3" t="s">
        <v>9480</v>
      </c>
      <c r="D3426" s="3" t="s">
        <v>695</v>
      </c>
      <c r="E3426" s="3" t="s">
        <v>696</v>
      </c>
      <c r="F3426" s="36">
        <v>25779</v>
      </c>
      <c r="G3426" s="3">
        <v>2</v>
      </c>
      <c r="H3426" s="3" t="s">
        <v>2110</v>
      </c>
      <c r="I3426" s="3" t="s">
        <v>2111</v>
      </c>
      <c r="J3426" s="3" t="s">
        <v>2261</v>
      </c>
      <c r="K3426" s="3" t="s">
        <v>128</v>
      </c>
      <c r="L3426" s="8" t="s">
        <v>9813</v>
      </c>
      <c r="M3426" s="5"/>
      <c r="N3426" s="13" t="s">
        <v>1489</v>
      </c>
      <c r="O3426" s="5">
        <v>42644</v>
      </c>
      <c r="P3426" s="8">
        <v>1</v>
      </c>
      <c r="Q3426" s="9">
        <v>2</v>
      </c>
      <c r="R3426" s="9" t="str">
        <f>IFERROR(VLOOKUP(Tabla2[[#This Row],[CONTRATISTA PRNCIPAL]],Hoja1!$L$5:$M$9,2,FALSE),"CJV")</f>
        <v>CJV</v>
      </c>
      <c r="S3426" s="9" t="str">
        <f>IF(Tabla2[[#This Row],[EMPRESA]]=Tabla2[[#This Row],[CONTRATISTA PRNCIPAL]],"Principal","Secundaria")</f>
        <v>Principal</v>
      </c>
      <c r="T3426" s="10">
        <f>IFERROR(1/COUNTIF(Tabla2[CONTRATISTA PRNCIPAL],Tabla2[[#This Row],[CONTRATISTA PRNCIPAL]]),0)</f>
        <v>9.0090090090090089E-3</v>
      </c>
      <c r="U3426" s="33">
        <f ca="1">IF(((TODAY()-Tabla2[[#This Row],[FECHA NACIMIENTO]])/365)&lt;18,"Corregir", IF(((TODAY()-Tabla2[[#This Row],[FECHA NACIMIENTO]])/365)&gt;80, "Corregir",ROUNDDOWN(((TODAY()-Tabla2[[#This Row],[FECHA NACIMIENTO]])/365),0)))</f>
        <v>53</v>
      </c>
      <c r="V342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426" s="34" t="str">
        <f ca="1">+IF(Tabla2[[#This Row],[Edad]]="Corregir","Corregir","Ok")</f>
        <v>Ok</v>
      </c>
      <c r="X3426" s="10" t="str">
        <f>+IFERROR(VLOOKUP(Tabla2[[#This Row],[DISTRITO SEGÚN DNI]],Hoja1!$A$2:$B$55,2,FALSE),"No")</f>
        <v>CALLAO</v>
      </c>
      <c r="Y3426" s="10" t="str">
        <f>IF(OR(LOWER(Tabla2[[#This Row],[GENERO]])="masculino", LOWER(Tabla2[[#This Row],[GENERO]])="femenino"),"OK","Corregir")</f>
        <v>OK</v>
      </c>
      <c r="Z3426" s="10" t="str">
        <f>+IF(Tabla2[[#This Row],[Nro. DNI / CE]]="","Corregir",IF(LEN(Tabla2[[#This Row],[Nro. DNI / CE]])&gt;=8,"OK","Corregir"))</f>
        <v>OK</v>
      </c>
      <c r="AA3426" s="10">
        <f>COUNTIF(Tabla2[APELLIDOS Y NOMBRES],Tabla2[[#This Row],[APELLIDOS Y NOMBRES]])</f>
        <v>1</v>
      </c>
      <c r="AB3426" t="str">
        <f ca="1">+IFERROR(IF(Tabla2[[#This Row],[FECHA CESE/BAJA]]="","No Aplica",IF(AND(MONTH(Tabla2[[#This Row],[FECHA CESE/BAJA]])=MONTH(TODAY()-30),YEAR(Tabla2[[#This Row],[FECHA CESE/BAJA]])=YEAR(TODAY())),MONTH(TODAY()-30)&amp;"-"&amp;YEAR(TODAY()),"Borrar")),"No aplica")</f>
        <v>No Aplica</v>
      </c>
      <c r="AC3426" t="str">
        <f ca="1">+IFERROR(IF(Tabla2[[#This Row],[FECHA INICIO DE LABORES EN OBRA]]="","No Aplica",IF(AND(MONTH(Tabla2[[#This Row],[FECHA INICIO DE LABORES EN OBRA]])=MONTH(TODAY()-30),YEAR(Tabla2[[#This Row],[FECHA INICIO DE LABORES EN OBRA]])=YEAR(TODAY())),MONTH(TODAY()-30)&amp;"-"&amp;YEAR(TODAY()),"No Aplica")),"No Aplica")</f>
        <v>No Aplica</v>
      </c>
    </row>
    <row r="3427" spans="1:29" x14ac:dyDescent="0.25">
      <c r="A3427" s="2">
        <v>20100901481</v>
      </c>
      <c r="B3427" s="3" t="s">
        <v>9480</v>
      </c>
      <c r="C3427" s="3" t="s">
        <v>9480</v>
      </c>
      <c r="D3427" s="3" t="s">
        <v>2262</v>
      </c>
      <c r="E3427" s="3" t="s">
        <v>2263</v>
      </c>
      <c r="F3427" s="36">
        <v>24465</v>
      </c>
      <c r="G3427" s="3">
        <v>2</v>
      </c>
      <c r="H3427" s="3" t="s">
        <v>2110</v>
      </c>
      <c r="I3427" s="3" t="s">
        <v>2111</v>
      </c>
      <c r="J3427" s="3" t="s">
        <v>2264</v>
      </c>
      <c r="K3427" s="3" t="s">
        <v>1219</v>
      </c>
      <c r="L3427" s="8" t="s">
        <v>9813</v>
      </c>
      <c r="M3427" s="5"/>
      <c r="N3427" s="13" t="s">
        <v>1489</v>
      </c>
      <c r="O3427" s="5">
        <v>38996</v>
      </c>
      <c r="P3427" s="8">
        <v>1</v>
      </c>
      <c r="Q3427" s="9">
        <v>2</v>
      </c>
      <c r="R3427" s="9" t="str">
        <f>IFERROR(VLOOKUP(Tabla2[[#This Row],[CONTRATISTA PRNCIPAL]],Hoja1!$L$5:$M$9,2,FALSE),"CJV")</f>
        <v>CJV</v>
      </c>
      <c r="S3427" s="9" t="str">
        <f>IF(Tabla2[[#This Row],[EMPRESA]]=Tabla2[[#This Row],[CONTRATISTA PRNCIPAL]],"Principal","Secundaria")</f>
        <v>Principal</v>
      </c>
      <c r="T3427" s="10">
        <f>IFERROR(1/COUNTIF(Tabla2[CONTRATISTA PRNCIPAL],Tabla2[[#This Row],[CONTRATISTA PRNCIPAL]]),0)</f>
        <v>9.0090090090090089E-3</v>
      </c>
      <c r="U3427" s="33">
        <f ca="1">IF(((TODAY()-Tabla2[[#This Row],[FECHA NACIMIENTO]])/365)&lt;18,"Corregir", IF(((TODAY()-Tabla2[[#This Row],[FECHA NACIMIENTO]])/365)&gt;80, "Corregir",ROUNDDOWN(((TODAY()-Tabla2[[#This Row],[FECHA NACIMIENTO]])/365),0)))</f>
        <v>56</v>
      </c>
      <c r="V342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427" s="34" t="str">
        <f ca="1">+IF(Tabla2[[#This Row],[Edad]]="Corregir","Corregir","Ok")</f>
        <v>Ok</v>
      </c>
      <c r="X3427" s="10" t="str">
        <f>+IFERROR(VLOOKUP(Tabla2[[#This Row],[DISTRITO SEGÚN DNI]],Hoja1!$A$2:$B$55,2,FALSE),"No")</f>
        <v>No</v>
      </c>
      <c r="Y3427" s="10" t="str">
        <f>IF(OR(LOWER(Tabla2[[#This Row],[GENERO]])="masculino", LOWER(Tabla2[[#This Row],[GENERO]])="femenino"),"OK","Corregir")</f>
        <v>OK</v>
      </c>
      <c r="Z3427" s="10" t="str">
        <f>+IF(Tabla2[[#This Row],[Nro. DNI / CE]]="","Corregir",IF(LEN(Tabla2[[#This Row],[Nro. DNI / CE]])&gt;=8,"OK","Corregir"))</f>
        <v>OK</v>
      </c>
      <c r="AA3427" s="10">
        <f>COUNTIF(Tabla2[APELLIDOS Y NOMBRES],Tabla2[[#This Row],[APELLIDOS Y NOMBRES]])</f>
        <v>1</v>
      </c>
      <c r="AB3427" t="str">
        <f ca="1">+IFERROR(IF(Tabla2[[#This Row],[FECHA CESE/BAJA]]="","No Aplica",IF(AND(MONTH(Tabla2[[#This Row],[FECHA CESE/BAJA]])=MONTH(TODAY()-30),YEAR(Tabla2[[#This Row],[FECHA CESE/BAJA]])=YEAR(TODAY())),MONTH(TODAY()-30)&amp;"-"&amp;YEAR(TODAY()),"Borrar")),"No aplica")</f>
        <v>No Aplica</v>
      </c>
      <c r="AC3427" t="str">
        <f ca="1">+IFERROR(IF(Tabla2[[#This Row],[FECHA INICIO DE LABORES EN OBRA]]="","No Aplica",IF(AND(MONTH(Tabla2[[#This Row],[FECHA INICIO DE LABORES EN OBRA]])=MONTH(TODAY()-30),YEAR(Tabla2[[#This Row],[FECHA INICIO DE LABORES EN OBRA]])=YEAR(TODAY())),MONTH(TODAY()-30)&amp;"-"&amp;YEAR(TODAY()),"No Aplica")),"No Aplica")</f>
        <v>No Aplica</v>
      </c>
    </row>
    <row r="3428" spans="1:29" x14ac:dyDescent="0.25">
      <c r="A3428" s="2">
        <v>20100901481</v>
      </c>
      <c r="B3428" s="3" t="s">
        <v>9480</v>
      </c>
      <c r="C3428" s="3" t="s">
        <v>9480</v>
      </c>
      <c r="D3428" s="3" t="s">
        <v>697</v>
      </c>
      <c r="E3428" s="3" t="s">
        <v>698</v>
      </c>
      <c r="F3428" s="36">
        <v>30100</v>
      </c>
      <c r="G3428" s="3">
        <v>2</v>
      </c>
      <c r="H3428" s="3" t="s">
        <v>2110</v>
      </c>
      <c r="I3428" s="3" t="s">
        <v>2111</v>
      </c>
      <c r="J3428" s="3" t="s">
        <v>2265</v>
      </c>
      <c r="K3428" s="3" t="s">
        <v>32</v>
      </c>
      <c r="L3428" s="8" t="s">
        <v>9813</v>
      </c>
      <c r="M3428" s="5"/>
      <c r="N3428" s="13" t="s">
        <v>1489</v>
      </c>
      <c r="O3428" s="5">
        <v>41046</v>
      </c>
      <c r="P3428" s="8">
        <v>1</v>
      </c>
      <c r="Q3428" s="9">
        <v>2</v>
      </c>
      <c r="R3428" s="9" t="str">
        <f>IFERROR(VLOOKUP(Tabla2[[#This Row],[CONTRATISTA PRNCIPAL]],Hoja1!$L$5:$M$9,2,FALSE),"CJV")</f>
        <v>CJV</v>
      </c>
      <c r="S3428" s="9" t="str">
        <f>IF(Tabla2[[#This Row],[EMPRESA]]=Tabla2[[#This Row],[CONTRATISTA PRNCIPAL]],"Principal","Secundaria")</f>
        <v>Principal</v>
      </c>
      <c r="T3428" s="10">
        <f>IFERROR(1/COUNTIF(Tabla2[CONTRATISTA PRNCIPAL],Tabla2[[#This Row],[CONTRATISTA PRNCIPAL]]),0)</f>
        <v>9.0090090090090089E-3</v>
      </c>
      <c r="U3428" s="33">
        <f ca="1">IF(((TODAY()-Tabla2[[#This Row],[FECHA NACIMIENTO]])/365)&lt;18,"Corregir", IF(((TODAY()-Tabla2[[#This Row],[FECHA NACIMIENTO]])/365)&gt;80, "Corregir",ROUNDDOWN(((TODAY()-Tabla2[[#This Row],[FECHA NACIMIENTO]])/365),0)))</f>
        <v>41</v>
      </c>
      <c r="V342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428" s="34" t="str">
        <f ca="1">+IF(Tabla2[[#This Row],[Edad]]="Corregir","Corregir","Ok")</f>
        <v>Ok</v>
      </c>
      <c r="X3428" s="10" t="str">
        <f>+IFERROR(VLOOKUP(Tabla2[[#This Row],[DISTRITO SEGÚN DNI]],Hoja1!$A$2:$B$55,2,FALSE),"No")</f>
        <v>CALLAO</v>
      </c>
      <c r="Y3428" s="10" t="str">
        <f>IF(OR(LOWER(Tabla2[[#This Row],[GENERO]])="masculino", LOWER(Tabla2[[#This Row],[GENERO]])="femenino"),"OK","Corregir")</f>
        <v>OK</v>
      </c>
      <c r="Z3428" s="10" t="str">
        <f>+IF(Tabla2[[#This Row],[Nro. DNI / CE]]="","Corregir",IF(LEN(Tabla2[[#This Row],[Nro. DNI / CE]])&gt;=8,"OK","Corregir"))</f>
        <v>OK</v>
      </c>
      <c r="AA3428" s="10">
        <f>COUNTIF(Tabla2[APELLIDOS Y NOMBRES],Tabla2[[#This Row],[APELLIDOS Y NOMBRES]])</f>
        <v>1</v>
      </c>
      <c r="AB3428" t="str">
        <f ca="1">+IFERROR(IF(Tabla2[[#This Row],[FECHA CESE/BAJA]]="","No Aplica",IF(AND(MONTH(Tabla2[[#This Row],[FECHA CESE/BAJA]])=MONTH(TODAY()-30),YEAR(Tabla2[[#This Row],[FECHA CESE/BAJA]])=YEAR(TODAY())),MONTH(TODAY()-30)&amp;"-"&amp;YEAR(TODAY()),"Borrar")),"No aplica")</f>
        <v>No Aplica</v>
      </c>
      <c r="AC3428" t="str">
        <f ca="1">+IFERROR(IF(Tabla2[[#This Row],[FECHA INICIO DE LABORES EN OBRA]]="","No Aplica",IF(AND(MONTH(Tabla2[[#This Row],[FECHA INICIO DE LABORES EN OBRA]])=MONTH(TODAY()-30),YEAR(Tabla2[[#This Row],[FECHA INICIO DE LABORES EN OBRA]])=YEAR(TODAY())),MONTH(TODAY()-30)&amp;"-"&amp;YEAR(TODAY()),"No Aplica")),"No Aplica")</f>
        <v>No Aplica</v>
      </c>
    </row>
    <row r="3429" spans="1:29" x14ac:dyDescent="0.25">
      <c r="A3429" s="2">
        <v>20100901481</v>
      </c>
      <c r="B3429" s="3" t="s">
        <v>9480</v>
      </c>
      <c r="C3429" s="3" t="s">
        <v>9480</v>
      </c>
      <c r="D3429" s="3" t="s">
        <v>2266</v>
      </c>
      <c r="E3429" s="3" t="s">
        <v>2267</v>
      </c>
      <c r="F3429" s="36">
        <v>23313</v>
      </c>
      <c r="G3429" s="3">
        <v>2</v>
      </c>
      <c r="H3429" s="3" t="s">
        <v>2110</v>
      </c>
      <c r="I3429" s="3" t="s">
        <v>2111</v>
      </c>
      <c r="J3429" s="3" t="s">
        <v>2268</v>
      </c>
      <c r="K3429" s="3" t="s">
        <v>1077</v>
      </c>
      <c r="L3429" s="8" t="s">
        <v>9813</v>
      </c>
      <c r="M3429" s="5"/>
      <c r="N3429" s="13" t="s">
        <v>1489</v>
      </c>
      <c r="O3429" s="5">
        <v>40918</v>
      </c>
      <c r="P3429" s="8">
        <v>1</v>
      </c>
      <c r="Q3429" s="9">
        <v>2</v>
      </c>
      <c r="R3429" s="9" t="str">
        <f>IFERROR(VLOOKUP(Tabla2[[#This Row],[CONTRATISTA PRNCIPAL]],Hoja1!$L$5:$M$9,2,FALSE),"CJV")</f>
        <v>CJV</v>
      </c>
      <c r="S3429" s="9" t="str">
        <f>IF(Tabla2[[#This Row],[EMPRESA]]=Tabla2[[#This Row],[CONTRATISTA PRNCIPAL]],"Principal","Secundaria")</f>
        <v>Principal</v>
      </c>
      <c r="T3429" s="10">
        <f>IFERROR(1/COUNTIF(Tabla2[CONTRATISTA PRNCIPAL],Tabla2[[#This Row],[CONTRATISTA PRNCIPAL]]),0)</f>
        <v>9.0090090090090089E-3</v>
      </c>
      <c r="U3429" s="33">
        <f ca="1">IF(((TODAY()-Tabla2[[#This Row],[FECHA NACIMIENTO]])/365)&lt;18,"Corregir", IF(((TODAY()-Tabla2[[#This Row],[FECHA NACIMIENTO]])/365)&gt;80, "Corregir",ROUNDDOWN(((TODAY()-Tabla2[[#This Row],[FECHA NACIMIENTO]])/365),0)))</f>
        <v>59</v>
      </c>
      <c r="V342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3429" s="34" t="str">
        <f ca="1">+IF(Tabla2[[#This Row],[Edad]]="Corregir","Corregir","Ok")</f>
        <v>Ok</v>
      </c>
      <c r="X3429" s="10" t="str">
        <f>+IFERROR(VLOOKUP(Tabla2[[#This Row],[DISTRITO SEGÚN DNI]],Hoja1!$A$2:$B$55,2,FALSE),"No")</f>
        <v>No</v>
      </c>
      <c r="Y3429" s="10" t="str">
        <f>IF(OR(LOWER(Tabla2[[#This Row],[GENERO]])="masculino", LOWER(Tabla2[[#This Row],[GENERO]])="femenino"),"OK","Corregir")</f>
        <v>OK</v>
      </c>
      <c r="Z3429" s="10" t="str">
        <f>+IF(Tabla2[[#This Row],[Nro. DNI / CE]]="","Corregir",IF(LEN(Tabla2[[#This Row],[Nro. DNI / CE]])&gt;=8,"OK","Corregir"))</f>
        <v>OK</v>
      </c>
      <c r="AA3429" s="10">
        <f>COUNTIF(Tabla2[APELLIDOS Y NOMBRES],Tabla2[[#This Row],[APELLIDOS Y NOMBRES]])</f>
        <v>1</v>
      </c>
      <c r="AB3429" t="str">
        <f ca="1">+IFERROR(IF(Tabla2[[#This Row],[FECHA CESE/BAJA]]="","No Aplica",IF(AND(MONTH(Tabla2[[#This Row],[FECHA CESE/BAJA]])=MONTH(TODAY()-30),YEAR(Tabla2[[#This Row],[FECHA CESE/BAJA]])=YEAR(TODAY())),MONTH(TODAY()-30)&amp;"-"&amp;YEAR(TODAY()),"Borrar")),"No aplica")</f>
        <v>No Aplica</v>
      </c>
      <c r="AC3429" t="str">
        <f ca="1">+IFERROR(IF(Tabla2[[#This Row],[FECHA INICIO DE LABORES EN OBRA]]="","No Aplica",IF(AND(MONTH(Tabla2[[#This Row],[FECHA INICIO DE LABORES EN OBRA]])=MONTH(TODAY()-30),YEAR(Tabla2[[#This Row],[FECHA INICIO DE LABORES EN OBRA]])=YEAR(TODAY())),MONTH(TODAY()-30)&amp;"-"&amp;YEAR(TODAY()),"No Aplica")),"No Aplica")</f>
        <v>No Aplica</v>
      </c>
    </row>
    <row r="3430" spans="1:29" x14ac:dyDescent="0.25">
      <c r="A3430" s="2">
        <v>20100901481</v>
      </c>
      <c r="B3430" s="3" t="s">
        <v>9480</v>
      </c>
      <c r="C3430" s="3" t="s">
        <v>9480</v>
      </c>
      <c r="D3430" s="3" t="s">
        <v>2272</v>
      </c>
      <c r="E3430" s="3" t="s">
        <v>2273</v>
      </c>
      <c r="F3430" s="36">
        <v>27600</v>
      </c>
      <c r="G3430" s="3">
        <v>2</v>
      </c>
      <c r="H3430" s="3" t="s">
        <v>2110</v>
      </c>
      <c r="I3430" s="3" t="s">
        <v>2111</v>
      </c>
      <c r="J3430" s="3" t="s">
        <v>2274</v>
      </c>
      <c r="K3430" s="3" t="s">
        <v>1219</v>
      </c>
      <c r="L3430" s="8" t="s">
        <v>9813</v>
      </c>
      <c r="M3430" s="5"/>
      <c r="N3430" s="13" t="s">
        <v>1489</v>
      </c>
      <c r="O3430" s="5">
        <v>44441</v>
      </c>
      <c r="P3430" s="8">
        <v>1</v>
      </c>
      <c r="Q3430" s="9">
        <v>1</v>
      </c>
      <c r="R3430" s="9" t="str">
        <f>IFERROR(VLOOKUP(Tabla2[[#This Row],[CONTRATISTA PRNCIPAL]],Hoja1!$L$5:$M$9,2,FALSE),"CJV")</f>
        <v>CJV</v>
      </c>
      <c r="S3430" s="9" t="str">
        <f>IF(Tabla2[[#This Row],[EMPRESA]]=Tabla2[[#This Row],[CONTRATISTA PRNCIPAL]],"Principal","Secundaria")</f>
        <v>Principal</v>
      </c>
      <c r="T3430" s="10">
        <f>IFERROR(1/COUNTIF(Tabla2[CONTRATISTA PRNCIPAL],Tabla2[[#This Row],[CONTRATISTA PRNCIPAL]]),0)</f>
        <v>9.0090090090090089E-3</v>
      </c>
      <c r="U3430" s="33">
        <f ca="1">IF(((TODAY()-Tabla2[[#This Row],[FECHA NACIMIENTO]])/365)&lt;18,"Corregir", IF(((TODAY()-Tabla2[[#This Row],[FECHA NACIMIENTO]])/365)&gt;80, "Corregir",ROUNDDOWN(((TODAY()-Tabla2[[#This Row],[FECHA NACIMIENTO]])/365),0)))</f>
        <v>48</v>
      </c>
      <c r="V343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430" s="34" t="str">
        <f ca="1">+IF(Tabla2[[#This Row],[Edad]]="Corregir","Corregir","Ok")</f>
        <v>Ok</v>
      </c>
      <c r="X3430" s="10" t="str">
        <f>+IFERROR(VLOOKUP(Tabla2[[#This Row],[DISTRITO SEGÚN DNI]],Hoja1!$A$2:$B$55,2,FALSE),"No")</f>
        <v>No</v>
      </c>
      <c r="Y3430" s="10" t="str">
        <f>IF(OR(LOWER(Tabla2[[#This Row],[GENERO]])="masculino", LOWER(Tabla2[[#This Row],[GENERO]])="femenino"),"OK","Corregir")</f>
        <v>OK</v>
      </c>
      <c r="Z3430" s="10" t="str">
        <f>+IF(Tabla2[[#This Row],[Nro. DNI / CE]]="","Corregir",IF(LEN(Tabla2[[#This Row],[Nro. DNI / CE]])&gt;=8,"OK","Corregir"))</f>
        <v>OK</v>
      </c>
      <c r="AA3430" s="10">
        <f>COUNTIF(Tabla2[APELLIDOS Y NOMBRES],Tabla2[[#This Row],[APELLIDOS Y NOMBRES]])</f>
        <v>1</v>
      </c>
      <c r="AB3430" t="str">
        <f ca="1">+IFERROR(IF(Tabla2[[#This Row],[FECHA CESE/BAJA]]="","No Aplica",IF(AND(MONTH(Tabla2[[#This Row],[FECHA CESE/BAJA]])=MONTH(TODAY()-30),YEAR(Tabla2[[#This Row],[FECHA CESE/BAJA]])=YEAR(TODAY())),MONTH(TODAY()-30)&amp;"-"&amp;YEAR(TODAY()),"Borrar")),"No aplica")</f>
        <v>No Aplica</v>
      </c>
      <c r="AC3430" t="str">
        <f ca="1">+IFERROR(IF(Tabla2[[#This Row],[FECHA INICIO DE LABORES EN OBRA]]="","No Aplica",IF(AND(MONTH(Tabla2[[#This Row],[FECHA INICIO DE LABORES EN OBRA]])=MONTH(TODAY()-30),YEAR(Tabla2[[#This Row],[FECHA INICIO DE LABORES EN OBRA]])=YEAR(TODAY())),MONTH(TODAY()-30)&amp;"-"&amp;YEAR(TODAY()),"No Aplica")),"No Aplica")</f>
        <v>No Aplica</v>
      </c>
    </row>
    <row r="3431" spans="1:29" x14ac:dyDescent="0.25">
      <c r="A3431" s="2">
        <v>20100901481</v>
      </c>
      <c r="B3431" s="3" t="s">
        <v>9480</v>
      </c>
      <c r="C3431" s="3" t="s">
        <v>9480</v>
      </c>
      <c r="D3431" s="3" t="s">
        <v>2275</v>
      </c>
      <c r="E3431" s="3" t="s">
        <v>2276</v>
      </c>
      <c r="F3431" s="36">
        <v>21876</v>
      </c>
      <c r="G3431" s="3">
        <v>2</v>
      </c>
      <c r="H3431" s="3" t="s">
        <v>2110</v>
      </c>
      <c r="I3431" s="3" t="s">
        <v>2111</v>
      </c>
      <c r="J3431" s="3" t="s">
        <v>2277</v>
      </c>
      <c r="K3431" s="3" t="s">
        <v>1219</v>
      </c>
      <c r="L3431" s="8" t="s">
        <v>9813</v>
      </c>
      <c r="M3431" s="5"/>
      <c r="N3431" s="13" t="s">
        <v>1489</v>
      </c>
      <c r="O3431" s="5">
        <v>41403</v>
      </c>
      <c r="P3431" s="8">
        <v>1</v>
      </c>
      <c r="Q3431" s="9">
        <v>2</v>
      </c>
      <c r="R3431" s="9" t="str">
        <f>IFERROR(VLOOKUP(Tabla2[[#This Row],[CONTRATISTA PRNCIPAL]],Hoja1!$L$5:$M$9,2,FALSE),"CJV")</f>
        <v>CJV</v>
      </c>
      <c r="S3431" s="9" t="str">
        <f>IF(Tabla2[[#This Row],[EMPRESA]]=Tabla2[[#This Row],[CONTRATISTA PRNCIPAL]],"Principal","Secundaria")</f>
        <v>Principal</v>
      </c>
      <c r="T3431" s="10">
        <f>IFERROR(1/COUNTIF(Tabla2[CONTRATISTA PRNCIPAL],Tabla2[[#This Row],[CONTRATISTA PRNCIPAL]]),0)</f>
        <v>9.0090090090090089E-3</v>
      </c>
      <c r="U3431" s="33">
        <f ca="1">IF(((TODAY()-Tabla2[[#This Row],[FECHA NACIMIENTO]])/365)&lt;18,"Corregir", IF(((TODAY()-Tabla2[[#This Row],[FECHA NACIMIENTO]])/365)&gt;80, "Corregir",ROUNDDOWN(((TODAY()-Tabla2[[#This Row],[FECHA NACIMIENTO]])/365),0)))</f>
        <v>63</v>
      </c>
      <c r="V343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3431" s="34" t="str">
        <f ca="1">+IF(Tabla2[[#This Row],[Edad]]="Corregir","Corregir","Ok")</f>
        <v>Ok</v>
      </c>
      <c r="X3431" s="10" t="str">
        <f>+IFERROR(VLOOKUP(Tabla2[[#This Row],[DISTRITO SEGÚN DNI]],Hoja1!$A$2:$B$55,2,FALSE),"No")</f>
        <v>No</v>
      </c>
      <c r="Y3431" s="10" t="str">
        <f>IF(OR(LOWER(Tabla2[[#This Row],[GENERO]])="masculino", LOWER(Tabla2[[#This Row],[GENERO]])="femenino"),"OK","Corregir")</f>
        <v>OK</v>
      </c>
      <c r="Z3431" s="10" t="str">
        <f>+IF(Tabla2[[#This Row],[Nro. DNI / CE]]="","Corregir",IF(LEN(Tabla2[[#This Row],[Nro. DNI / CE]])&gt;=8,"OK","Corregir"))</f>
        <v>OK</v>
      </c>
      <c r="AA3431" s="10">
        <f>COUNTIF(Tabla2[APELLIDOS Y NOMBRES],Tabla2[[#This Row],[APELLIDOS Y NOMBRES]])</f>
        <v>1</v>
      </c>
      <c r="AB3431" t="str">
        <f ca="1">+IFERROR(IF(Tabla2[[#This Row],[FECHA CESE/BAJA]]="","No Aplica",IF(AND(MONTH(Tabla2[[#This Row],[FECHA CESE/BAJA]])=MONTH(TODAY()-30),YEAR(Tabla2[[#This Row],[FECHA CESE/BAJA]])=YEAR(TODAY())),MONTH(TODAY()-30)&amp;"-"&amp;YEAR(TODAY()),"Borrar")),"No aplica")</f>
        <v>No Aplica</v>
      </c>
      <c r="AC3431" t="str">
        <f ca="1">+IFERROR(IF(Tabla2[[#This Row],[FECHA INICIO DE LABORES EN OBRA]]="","No Aplica",IF(AND(MONTH(Tabla2[[#This Row],[FECHA INICIO DE LABORES EN OBRA]])=MONTH(TODAY()-30),YEAR(Tabla2[[#This Row],[FECHA INICIO DE LABORES EN OBRA]])=YEAR(TODAY())),MONTH(TODAY()-30)&amp;"-"&amp;YEAR(TODAY()),"No Aplica")),"No Aplica")</f>
        <v>No Aplica</v>
      </c>
    </row>
    <row r="3432" spans="1:29" x14ac:dyDescent="0.25">
      <c r="A3432" s="2">
        <v>20100901481</v>
      </c>
      <c r="B3432" s="3" t="s">
        <v>9480</v>
      </c>
      <c r="C3432" s="3" t="s">
        <v>9480</v>
      </c>
      <c r="D3432" s="3" t="s">
        <v>2278</v>
      </c>
      <c r="E3432" s="3" t="s">
        <v>2279</v>
      </c>
      <c r="F3432" s="36">
        <v>30187</v>
      </c>
      <c r="G3432" s="3">
        <v>2</v>
      </c>
      <c r="H3432" s="3" t="s">
        <v>2110</v>
      </c>
      <c r="I3432" s="3" t="s">
        <v>2111</v>
      </c>
      <c r="J3432" s="3" t="s">
        <v>2280</v>
      </c>
      <c r="K3432" s="3" t="s">
        <v>1077</v>
      </c>
      <c r="L3432" s="8" t="s">
        <v>9813</v>
      </c>
      <c r="M3432" s="5"/>
      <c r="N3432" s="13" t="s">
        <v>1489</v>
      </c>
      <c r="O3432" s="5">
        <v>44940</v>
      </c>
      <c r="P3432" s="8">
        <v>1</v>
      </c>
      <c r="Q3432" s="9">
        <v>1</v>
      </c>
      <c r="R3432" s="9" t="str">
        <f>IFERROR(VLOOKUP(Tabla2[[#This Row],[CONTRATISTA PRNCIPAL]],Hoja1!$L$5:$M$9,2,FALSE),"CJV")</f>
        <v>CJV</v>
      </c>
      <c r="S3432" s="9" t="str">
        <f>IF(Tabla2[[#This Row],[EMPRESA]]=Tabla2[[#This Row],[CONTRATISTA PRNCIPAL]],"Principal","Secundaria")</f>
        <v>Principal</v>
      </c>
      <c r="T3432" s="10">
        <f>IFERROR(1/COUNTIF(Tabla2[CONTRATISTA PRNCIPAL],Tabla2[[#This Row],[CONTRATISTA PRNCIPAL]]),0)</f>
        <v>9.0090090090090089E-3</v>
      </c>
      <c r="U3432" s="33">
        <f ca="1">IF(((TODAY()-Tabla2[[#This Row],[FECHA NACIMIENTO]])/365)&lt;18,"Corregir", IF(((TODAY()-Tabla2[[#This Row],[FECHA NACIMIENTO]])/365)&gt;80, "Corregir",ROUNDDOWN(((TODAY()-Tabla2[[#This Row],[FECHA NACIMIENTO]])/365),0)))</f>
        <v>41</v>
      </c>
      <c r="V343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432" s="34" t="str">
        <f ca="1">+IF(Tabla2[[#This Row],[Edad]]="Corregir","Corregir","Ok")</f>
        <v>Ok</v>
      </c>
      <c r="X3432" s="10" t="str">
        <f>+IFERROR(VLOOKUP(Tabla2[[#This Row],[DISTRITO SEGÚN DNI]],Hoja1!$A$2:$B$55,2,FALSE),"No")</f>
        <v>No</v>
      </c>
      <c r="Y3432" s="10" t="str">
        <f>IF(OR(LOWER(Tabla2[[#This Row],[GENERO]])="masculino", LOWER(Tabla2[[#This Row],[GENERO]])="femenino"),"OK","Corregir")</f>
        <v>OK</v>
      </c>
      <c r="Z3432" s="10" t="str">
        <f>+IF(Tabla2[[#This Row],[Nro. DNI / CE]]="","Corregir",IF(LEN(Tabla2[[#This Row],[Nro. DNI / CE]])&gt;=8,"OK","Corregir"))</f>
        <v>OK</v>
      </c>
      <c r="AA3432" s="10">
        <f>COUNTIF(Tabla2[APELLIDOS Y NOMBRES],Tabla2[[#This Row],[APELLIDOS Y NOMBRES]])</f>
        <v>1</v>
      </c>
      <c r="AB3432" t="str">
        <f ca="1">+IFERROR(IF(Tabla2[[#This Row],[FECHA CESE/BAJA]]="","No Aplica",IF(AND(MONTH(Tabla2[[#This Row],[FECHA CESE/BAJA]])=MONTH(TODAY()-30),YEAR(Tabla2[[#This Row],[FECHA CESE/BAJA]])=YEAR(TODAY())),MONTH(TODAY()-30)&amp;"-"&amp;YEAR(TODAY()),"Borrar")),"No aplica")</f>
        <v>No Aplica</v>
      </c>
      <c r="AC3432" t="str">
        <f ca="1">+IFERROR(IF(Tabla2[[#This Row],[FECHA INICIO DE LABORES EN OBRA]]="","No Aplica",IF(AND(MONTH(Tabla2[[#This Row],[FECHA INICIO DE LABORES EN OBRA]])=MONTH(TODAY()-30),YEAR(Tabla2[[#This Row],[FECHA INICIO DE LABORES EN OBRA]])=YEAR(TODAY())),MONTH(TODAY()-30)&amp;"-"&amp;YEAR(TODAY()),"No Aplica")),"No Aplica")</f>
        <v>No Aplica</v>
      </c>
    </row>
    <row r="3433" spans="1:29" x14ac:dyDescent="0.25">
      <c r="A3433" s="2">
        <v>20100901481</v>
      </c>
      <c r="B3433" s="3" t="s">
        <v>9480</v>
      </c>
      <c r="C3433" s="3" t="s">
        <v>9480</v>
      </c>
      <c r="D3433" s="3" t="s">
        <v>2281</v>
      </c>
      <c r="E3433" s="3" t="s">
        <v>2282</v>
      </c>
      <c r="F3433" s="36">
        <v>25653</v>
      </c>
      <c r="G3433" s="3">
        <v>2</v>
      </c>
      <c r="H3433" s="3" t="s">
        <v>2110</v>
      </c>
      <c r="I3433" s="3" t="s">
        <v>2111</v>
      </c>
      <c r="J3433" s="3" t="s">
        <v>2283</v>
      </c>
      <c r="K3433" s="3" t="s">
        <v>1219</v>
      </c>
      <c r="L3433" s="8" t="s">
        <v>9813</v>
      </c>
      <c r="M3433" s="5"/>
      <c r="N3433" s="13" t="s">
        <v>1489</v>
      </c>
      <c r="O3433" s="5">
        <v>40110</v>
      </c>
      <c r="P3433" s="8">
        <v>1</v>
      </c>
      <c r="Q3433" s="9">
        <v>2</v>
      </c>
      <c r="R3433" s="9" t="str">
        <f>IFERROR(VLOOKUP(Tabla2[[#This Row],[CONTRATISTA PRNCIPAL]],Hoja1!$L$5:$M$9,2,FALSE),"CJV")</f>
        <v>CJV</v>
      </c>
      <c r="S3433" s="9" t="str">
        <f>IF(Tabla2[[#This Row],[EMPRESA]]=Tabla2[[#This Row],[CONTRATISTA PRNCIPAL]],"Principal","Secundaria")</f>
        <v>Principal</v>
      </c>
      <c r="T3433" s="10">
        <f>IFERROR(1/COUNTIF(Tabla2[CONTRATISTA PRNCIPAL],Tabla2[[#This Row],[CONTRATISTA PRNCIPAL]]),0)</f>
        <v>9.0090090090090089E-3</v>
      </c>
      <c r="U3433" s="33">
        <f ca="1">IF(((TODAY()-Tabla2[[#This Row],[FECHA NACIMIENTO]])/365)&lt;18,"Corregir", IF(((TODAY()-Tabla2[[#This Row],[FECHA NACIMIENTO]])/365)&gt;80, "Corregir",ROUNDDOWN(((TODAY()-Tabla2[[#This Row],[FECHA NACIMIENTO]])/365),0)))</f>
        <v>53</v>
      </c>
      <c r="V343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433" s="34" t="str">
        <f ca="1">+IF(Tabla2[[#This Row],[Edad]]="Corregir","Corregir","Ok")</f>
        <v>Ok</v>
      </c>
      <c r="X3433" s="10" t="str">
        <f>+IFERROR(VLOOKUP(Tabla2[[#This Row],[DISTRITO SEGÚN DNI]],Hoja1!$A$2:$B$55,2,FALSE),"No")</f>
        <v>No</v>
      </c>
      <c r="Y3433" s="10" t="str">
        <f>IF(OR(LOWER(Tabla2[[#This Row],[GENERO]])="masculino", LOWER(Tabla2[[#This Row],[GENERO]])="femenino"),"OK","Corregir")</f>
        <v>OK</v>
      </c>
      <c r="Z3433" s="10" t="str">
        <f>+IF(Tabla2[[#This Row],[Nro. DNI / CE]]="","Corregir",IF(LEN(Tabla2[[#This Row],[Nro. DNI / CE]])&gt;=8,"OK","Corregir"))</f>
        <v>OK</v>
      </c>
      <c r="AA3433" s="10">
        <f>COUNTIF(Tabla2[APELLIDOS Y NOMBRES],Tabla2[[#This Row],[APELLIDOS Y NOMBRES]])</f>
        <v>1</v>
      </c>
      <c r="AB3433" t="str">
        <f ca="1">+IFERROR(IF(Tabla2[[#This Row],[FECHA CESE/BAJA]]="","No Aplica",IF(AND(MONTH(Tabla2[[#This Row],[FECHA CESE/BAJA]])=MONTH(TODAY()-30),YEAR(Tabla2[[#This Row],[FECHA CESE/BAJA]])=YEAR(TODAY())),MONTH(TODAY()-30)&amp;"-"&amp;YEAR(TODAY()),"Borrar")),"No aplica")</f>
        <v>No Aplica</v>
      </c>
      <c r="AC3433" t="str">
        <f ca="1">+IFERROR(IF(Tabla2[[#This Row],[FECHA INICIO DE LABORES EN OBRA]]="","No Aplica",IF(AND(MONTH(Tabla2[[#This Row],[FECHA INICIO DE LABORES EN OBRA]])=MONTH(TODAY()-30),YEAR(Tabla2[[#This Row],[FECHA INICIO DE LABORES EN OBRA]])=YEAR(TODAY())),MONTH(TODAY()-30)&amp;"-"&amp;YEAR(TODAY()),"No Aplica")),"No Aplica")</f>
        <v>No Aplica</v>
      </c>
    </row>
    <row r="3434" spans="1:29" x14ac:dyDescent="0.25">
      <c r="A3434" s="2">
        <v>20100901481</v>
      </c>
      <c r="B3434" s="3" t="s">
        <v>9480</v>
      </c>
      <c r="C3434" s="3" t="s">
        <v>9480</v>
      </c>
      <c r="D3434" s="3" t="s">
        <v>2284</v>
      </c>
      <c r="E3434" s="3" t="s">
        <v>2285</v>
      </c>
      <c r="F3434" s="36">
        <v>31854</v>
      </c>
      <c r="G3434" s="3">
        <v>2</v>
      </c>
      <c r="H3434" s="3" t="s">
        <v>2110</v>
      </c>
      <c r="I3434" s="3" t="s">
        <v>2111</v>
      </c>
      <c r="J3434" s="3" t="s">
        <v>2286</v>
      </c>
      <c r="K3434" s="3" t="s">
        <v>1219</v>
      </c>
      <c r="L3434" s="8" t="s">
        <v>9813</v>
      </c>
      <c r="M3434" s="5"/>
      <c r="N3434" s="13" t="s">
        <v>1489</v>
      </c>
      <c r="O3434" s="5">
        <v>43610</v>
      </c>
      <c r="P3434" s="8">
        <v>1</v>
      </c>
      <c r="Q3434" s="9">
        <v>2</v>
      </c>
      <c r="R3434" s="9" t="str">
        <f>IFERROR(VLOOKUP(Tabla2[[#This Row],[CONTRATISTA PRNCIPAL]],Hoja1!$L$5:$M$9,2,FALSE),"CJV")</f>
        <v>CJV</v>
      </c>
      <c r="S3434" s="9" t="str">
        <f>IF(Tabla2[[#This Row],[EMPRESA]]=Tabla2[[#This Row],[CONTRATISTA PRNCIPAL]],"Principal","Secundaria")</f>
        <v>Principal</v>
      </c>
      <c r="T3434" s="10">
        <f>IFERROR(1/COUNTIF(Tabla2[CONTRATISTA PRNCIPAL],Tabla2[[#This Row],[CONTRATISTA PRNCIPAL]]),0)</f>
        <v>9.0090090090090089E-3</v>
      </c>
      <c r="U3434" s="33">
        <f ca="1">IF(((TODAY()-Tabla2[[#This Row],[FECHA NACIMIENTO]])/365)&lt;18,"Corregir", IF(((TODAY()-Tabla2[[#This Row],[FECHA NACIMIENTO]])/365)&gt;80, "Corregir",ROUNDDOWN(((TODAY()-Tabla2[[#This Row],[FECHA NACIMIENTO]])/365),0)))</f>
        <v>36</v>
      </c>
      <c r="V343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434" s="34" t="str">
        <f ca="1">+IF(Tabla2[[#This Row],[Edad]]="Corregir","Corregir","Ok")</f>
        <v>Ok</v>
      </c>
      <c r="X3434" s="10" t="str">
        <f>+IFERROR(VLOOKUP(Tabla2[[#This Row],[DISTRITO SEGÚN DNI]],Hoja1!$A$2:$B$55,2,FALSE),"No")</f>
        <v>No</v>
      </c>
      <c r="Y3434" s="10" t="str">
        <f>IF(OR(LOWER(Tabla2[[#This Row],[GENERO]])="masculino", LOWER(Tabla2[[#This Row],[GENERO]])="femenino"),"OK","Corregir")</f>
        <v>OK</v>
      </c>
      <c r="Z3434" s="10" t="str">
        <f>+IF(Tabla2[[#This Row],[Nro. DNI / CE]]="","Corregir",IF(LEN(Tabla2[[#This Row],[Nro. DNI / CE]])&gt;=8,"OK","Corregir"))</f>
        <v>OK</v>
      </c>
      <c r="AA3434" s="10">
        <f>COUNTIF(Tabla2[APELLIDOS Y NOMBRES],Tabla2[[#This Row],[APELLIDOS Y NOMBRES]])</f>
        <v>1</v>
      </c>
      <c r="AB3434" t="str">
        <f ca="1">+IFERROR(IF(Tabla2[[#This Row],[FECHA CESE/BAJA]]="","No Aplica",IF(AND(MONTH(Tabla2[[#This Row],[FECHA CESE/BAJA]])=MONTH(TODAY()-30),YEAR(Tabla2[[#This Row],[FECHA CESE/BAJA]])=YEAR(TODAY())),MONTH(TODAY()-30)&amp;"-"&amp;YEAR(TODAY()),"Borrar")),"No aplica")</f>
        <v>No Aplica</v>
      </c>
      <c r="AC3434" t="str">
        <f ca="1">+IFERROR(IF(Tabla2[[#This Row],[FECHA INICIO DE LABORES EN OBRA]]="","No Aplica",IF(AND(MONTH(Tabla2[[#This Row],[FECHA INICIO DE LABORES EN OBRA]])=MONTH(TODAY()-30),YEAR(Tabla2[[#This Row],[FECHA INICIO DE LABORES EN OBRA]])=YEAR(TODAY())),MONTH(TODAY()-30)&amp;"-"&amp;YEAR(TODAY()),"No Aplica")),"No Aplica")</f>
        <v>No Aplica</v>
      </c>
    </row>
    <row r="3435" spans="1:29" x14ac:dyDescent="0.25">
      <c r="A3435" s="2">
        <v>20100901481</v>
      </c>
      <c r="B3435" s="3" t="s">
        <v>9480</v>
      </c>
      <c r="C3435" s="3" t="s">
        <v>9480</v>
      </c>
      <c r="D3435" s="3" t="s">
        <v>2287</v>
      </c>
      <c r="E3435" s="3" t="s">
        <v>2288</v>
      </c>
      <c r="F3435" s="36">
        <v>29672</v>
      </c>
      <c r="G3435" s="3">
        <v>2</v>
      </c>
      <c r="H3435" s="3" t="s">
        <v>2110</v>
      </c>
      <c r="I3435" s="3" t="s">
        <v>2111</v>
      </c>
      <c r="J3435" s="3" t="s">
        <v>2289</v>
      </c>
      <c r="K3435" s="3" t="s">
        <v>1164</v>
      </c>
      <c r="L3435" s="8" t="s">
        <v>9813</v>
      </c>
      <c r="M3435" s="5"/>
      <c r="N3435" s="13" t="s">
        <v>1489</v>
      </c>
      <c r="O3435" s="5">
        <v>44628</v>
      </c>
      <c r="P3435" s="8">
        <v>1</v>
      </c>
      <c r="Q3435" s="9">
        <v>1</v>
      </c>
      <c r="R3435" s="9" t="str">
        <f>IFERROR(VLOOKUP(Tabla2[[#This Row],[CONTRATISTA PRNCIPAL]],Hoja1!$L$5:$M$9,2,FALSE),"CJV")</f>
        <v>CJV</v>
      </c>
      <c r="S3435" s="9" t="str">
        <f>IF(Tabla2[[#This Row],[EMPRESA]]=Tabla2[[#This Row],[CONTRATISTA PRNCIPAL]],"Principal","Secundaria")</f>
        <v>Principal</v>
      </c>
      <c r="T3435" s="10">
        <f>IFERROR(1/COUNTIF(Tabla2[CONTRATISTA PRNCIPAL],Tabla2[[#This Row],[CONTRATISTA PRNCIPAL]]),0)</f>
        <v>9.0090090090090089E-3</v>
      </c>
      <c r="U3435" s="33">
        <f ca="1">IF(((TODAY()-Tabla2[[#This Row],[FECHA NACIMIENTO]])/365)&lt;18,"Corregir", IF(((TODAY()-Tabla2[[#This Row],[FECHA NACIMIENTO]])/365)&gt;80, "Corregir",ROUNDDOWN(((TODAY()-Tabla2[[#This Row],[FECHA NACIMIENTO]])/365),0)))</f>
        <v>42</v>
      </c>
      <c r="V343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435" s="34" t="str">
        <f ca="1">+IF(Tabla2[[#This Row],[Edad]]="Corregir","Corregir","Ok")</f>
        <v>Ok</v>
      </c>
      <c r="X3435" s="10" t="str">
        <f>+IFERROR(VLOOKUP(Tabla2[[#This Row],[DISTRITO SEGÚN DNI]],Hoja1!$A$2:$B$55,2,FALSE),"No")</f>
        <v>No</v>
      </c>
      <c r="Y3435" s="10" t="str">
        <f>IF(OR(LOWER(Tabla2[[#This Row],[GENERO]])="masculino", LOWER(Tabla2[[#This Row],[GENERO]])="femenino"),"OK","Corregir")</f>
        <v>OK</v>
      </c>
      <c r="Z3435" s="10" t="str">
        <f>+IF(Tabla2[[#This Row],[Nro. DNI / CE]]="","Corregir",IF(LEN(Tabla2[[#This Row],[Nro. DNI / CE]])&gt;=8,"OK","Corregir"))</f>
        <v>OK</v>
      </c>
      <c r="AA3435" s="10">
        <f>COUNTIF(Tabla2[APELLIDOS Y NOMBRES],Tabla2[[#This Row],[APELLIDOS Y NOMBRES]])</f>
        <v>1</v>
      </c>
      <c r="AB3435" t="str">
        <f ca="1">+IFERROR(IF(Tabla2[[#This Row],[FECHA CESE/BAJA]]="","No Aplica",IF(AND(MONTH(Tabla2[[#This Row],[FECHA CESE/BAJA]])=MONTH(TODAY()-30),YEAR(Tabla2[[#This Row],[FECHA CESE/BAJA]])=YEAR(TODAY())),MONTH(TODAY()-30)&amp;"-"&amp;YEAR(TODAY()),"Borrar")),"No aplica")</f>
        <v>No Aplica</v>
      </c>
      <c r="AC3435" t="str">
        <f ca="1">+IFERROR(IF(Tabla2[[#This Row],[FECHA INICIO DE LABORES EN OBRA]]="","No Aplica",IF(AND(MONTH(Tabla2[[#This Row],[FECHA INICIO DE LABORES EN OBRA]])=MONTH(TODAY()-30),YEAR(Tabla2[[#This Row],[FECHA INICIO DE LABORES EN OBRA]])=YEAR(TODAY())),MONTH(TODAY()-30)&amp;"-"&amp;YEAR(TODAY()),"No Aplica")),"No Aplica")</f>
        <v>No Aplica</v>
      </c>
    </row>
    <row r="3436" spans="1:29" x14ac:dyDescent="0.25">
      <c r="A3436" s="2">
        <v>20100901481</v>
      </c>
      <c r="B3436" s="3" t="s">
        <v>9480</v>
      </c>
      <c r="C3436" s="3" t="s">
        <v>9480</v>
      </c>
      <c r="D3436" s="3" t="s">
        <v>2290</v>
      </c>
      <c r="E3436" s="3" t="s">
        <v>2291</v>
      </c>
      <c r="F3436" s="36">
        <v>27059</v>
      </c>
      <c r="G3436" s="3">
        <v>2</v>
      </c>
      <c r="H3436" s="3" t="s">
        <v>2110</v>
      </c>
      <c r="I3436" s="3" t="s">
        <v>2111</v>
      </c>
      <c r="J3436" s="3" t="s">
        <v>2292</v>
      </c>
      <c r="K3436" s="3" t="s">
        <v>34</v>
      </c>
      <c r="L3436" s="8" t="s">
        <v>9813</v>
      </c>
      <c r="M3436" s="5"/>
      <c r="N3436" s="13" t="s">
        <v>1489</v>
      </c>
      <c r="O3436" s="5">
        <v>44104</v>
      </c>
      <c r="P3436" s="8">
        <v>1</v>
      </c>
      <c r="Q3436" s="9">
        <v>1</v>
      </c>
      <c r="R3436" s="9" t="str">
        <f>IFERROR(VLOOKUP(Tabla2[[#This Row],[CONTRATISTA PRNCIPAL]],Hoja1!$L$5:$M$9,2,FALSE),"CJV")</f>
        <v>CJV</v>
      </c>
      <c r="S3436" s="9" t="str">
        <f>IF(Tabla2[[#This Row],[EMPRESA]]=Tabla2[[#This Row],[CONTRATISTA PRNCIPAL]],"Principal","Secundaria")</f>
        <v>Principal</v>
      </c>
      <c r="T3436" s="10">
        <f>IFERROR(1/COUNTIF(Tabla2[CONTRATISTA PRNCIPAL],Tabla2[[#This Row],[CONTRATISTA PRNCIPAL]]),0)</f>
        <v>9.0090090090090089E-3</v>
      </c>
      <c r="U3436" s="33">
        <f ca="1">IF(((TODAY()-Tabla2[[#This Row],[FECHA NACIMIENTO]])/365)&lt;18,"Corregir", IF(((TODAY()-Tabla2[[#This Row],[FECHA NACIMIENTO]])/365)&gt;80, "Corregir",ROUNDDOWN(((TODAY()-Tabla2[[#This Row],[FECHA NACIMIENTO]])/365),0)))</f>
        <v>49</v>
      </c>
      <c r="V343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436" s="34" t="str">
        <f ca="1">+IF(Tabla2[[#This Row],[Edad]]="Corregir","Corregir","Ok")</f>
        <v>Ok</v>
      </c>
      <c r="X3436" s="10" t="str">
        <f>+IFERROR(VLOOKUP(Tabla2[[#This Row],[DISTRITO SEGÚN DNI]],Hoja1!$A$2:$B$55,2,FALSE),"No")</f>
        <v>CALLAO</v>
      </c>
      <c r="Y3436" s="10" t="str">
        <f>IF(OR(LOWER(Tabla2[[#This Row],[GENERO]])="masculino", LOWER(Tabla2[[#This Row],[GENERO]])="femenino"),"OK","Corregir")</f>
        <v>OK</v>
      </c>
      <c r="Z3436" s="10" t="str">
        <f>+IF(Tabla2[[#This Row],[Nro. DNI / CE]]="","Corregir",IF(LEN(Tabla2[[#This Row],[Nro. DNI / CE]])&gt;=8,"OK","Corregir"))</f>
        <v>OK</v>
      </c>
      <c r="AA3436" s="10">
        <f>COUNTIF(Tabla2[APELLIDOS Y NOMBRES],Tabla2[[#This Row],[APELLIDOS Y NOMBRES]])</f>
        <v>1</v>
      </c>
      <c r="AB3436" t="str">
        <f ca="1">+IFERROR(IF(Tabla2[[#This Row],[FECHA CESE/BAJA]]="","No Aplica",IF(AND(MONTH(Tabla2[[#This Row],[FECHA CESE/BAJA]])=MONTH(TODAY()-30),YEAR(Tabla2[[#This Row],[FECHA CESE/BAJA]])=YEAR(TODAY())),MONTH(TODAY()-30)&amp;"-"&amp;YEAR(TODAY()),"Borrar")),"No aplica")</f>
        <v>No Aplica</v>
      </c>
      <c r="AC3436" t="str">
        <f ca="1">+IFERROR(IF(Tabla2[[#This Row],[FECHA INICIO DE LABORES EN OBRA]]="","No Aplica",IF(AND(MONTH(Tabla2[[#This Row],[FECHA INICIO DE LABORES EN OBRA]])=MONTH(TODAY()-30),YEAR(Tabla2[[#This Row],[FECHA INICIO DE LABORES EN OBRA]])=YEAR(TODAY())),MONTH(TODAY()-30)&amp;"-"&amp;YEAR(TODAY()),"No Aplica")),"No Aplica")</f>
        <v>No Aplica</v>
      </c>
    </row>
    <row r="3437" spans="1:29" x14ac:dyDescent="0.25">
      <c r="A3437" s="2">
        <v>20100901481</v>
      </c>
      <c r="B3437" s="3" t="s">
        <v>9480</v>
      </c>
      <c r="C3437" s="3" t="s">
        <v>9480</v>
      </c>
      <c r="D3437" s="3" t="s">
        <v>2295</v>
      </c>
      <c r="E3437" s="3" t="s">
        <v>2296</v>
      </c>
      <c r="F3437" s="36">
        <v>34965</v>
      </c>
      <c r="G3437" s="3">
        <v>2</v>
      </c>
      <c r="H3437" s="3" t="s">
        <v>2110</v>
      </c>
      <c r="I3437" s="3" t="s">
        <v>2111</v>
      </c>
      <c r="J3437" s="3" t="s">
        <v>2184</v>
      </c>
      <c r="K3437" s="3" t="s">
        <v>1219</v>
      </c>
      <c r="L3437" s="8" t="s">
        <v>9813</v>
      </c>
      <c r="M3437" s="5"/>
      <c r="N3437" s="13" t="s">
        <v>1489</v>
      </c>
      <c r="O3437" s="5">
        <v>45062</v>
      </c>
      <c r="P3437" s="8">
        <v>1</v>
      </c>
      <c r="Q3437" s="9">
        <v>1</v>
      </c>
      <c r="R3437" s="9" t="str">
        <f>IFERROR(VLOOKUP(Tabla2[[#This Row],[CONTRATISTA PRNCIPAL]],Hoja1!$L$5:$M$9,2,FALSE),"CJV")</f>
        <v>CJV</v>
      </c>
      <c r="S3437" s="9" t="str">
        <f>IF(Tabla2[[#This Row],[EMPRESA]]=Tabla2[[#This Row],[CONTRATISTA PRNCIPAL]],"Principal","Secundaria")</f>
        <v>Principal</v>
      </c>
      <c r="T3437" s="10">
        <f>IFERROR(1/COUNTIF(Tabla2[CONTRATISTA PRNCIPAL],Tabla2[[#This Row],[CONTRATISTA PRNCIPAL]]),0)</f>
        <v>9.0090090090090089E-3</v>
      </c>
      <c r="U3437" s="33">
        <f ca="1">IF(((TODAY()-Tabla2[[#This Row],[FECHA NACIMIENTO]])/365)&lt;18,"Corregir", IF(((TODAY()-Tabla2[[#This Row],[FECHA NACIMIENTO]])/365)&gt;80, "Corregir",ROUNDDOWN(((TODAY()-Tabla2[[#This Row],[FECHA NACIMIENTO]])/365),0)))</f>
        <v>27</v>
      </c>
      <c r="V343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437" s="34" t="str">
        <f ca="1">+IF(Tabla2[[#This Row],[Edad]]="Corregir","Corregir","Ok")</f>
        <v>Ok</v>
      </c>
      <c r="X3437" s="10" t="str">
        <f>+IFERROR(VLOOKUP(Tabla2[[#This Row],[DISTRITO SEGÚN DNI]],Hoja1!$A$2:$B$55,2,FALSE),"No")</f>
        <v>No</v>
      </c>
      <c r="Y3437" s="10" t="str">
        <f>IF(OR(LOWER(Tabla2[[#This Row],[GENERO]])="masculino", LOWER(Tabla2[[#This Row],[GENERO]])="femenino"),"OK","Corregir")</f>
        <v>OK</v>
      </c>
      <c r="Z3437" s="10" t="str">
        <f>+IF(Tabla2[[#This Row],[Nro. DNI / CE]]="","Corregir",IF(LEN(Tabla2[[#This Row],[Nro. DNI / CE]])&gt;=8,"OK","Corregir"))</f>
        <v>OK</v>
      </c>
      <c r="AA3437" s="10">
        <f>COUNTIF(Tabla2[APELLIDOS Y NOMBRES],Tabla2[[#This Row],[APELLIDOS Y NOMBRES]])</f>
        <v>1</v>
      </c>
      <c r="AB3437" t="str">
        <f ca="1">+IFERROR(IF(Tabla2[[#This Row],[FECHA CESE/BAJA]]="","No Aplica",IF(AND(MONTH(Tabla2[[#This Row],[FECHA CESE/BAJA]])=MONTH(TODAY()-30),YEAR(Tabla2[[#This Row],[FECHA CESE/BAJA]])=YEAR(TODAY())),MONTH(TODAY()-30)&amp;"-"&amp;YEAR(TODAY()),"Borrar")),"No aplica")</f>
        <v>No Aplica</v>
      </c>
      <c r="AC3437" t="str">
        <f ca="1">+IFERROR(IF(Tabla2[[#This Row],[FECHA INICIO DE LABORES EN OBRA]]="","No Aplica",IF(AND(MONTH(Tabla2[[#This Row],[FECHA INICIO DE LABORES EN OBRA]])=MONTH(TODAY()-30),YEAR(Tabla2[[#This Row],[FECHA INICIO DE LABORES EN OBRA]])=YEAR(TODAY())),MONTH(TODAY()-30)&amp;"-"&amp;YEAR(TODAY()),"No Aplica")),"No Aplica")</f>
        <v>No Aplica</v>
      </c>
    </row>
    <row r="3438" spans="1:29" x14ac:dyDescent="0.25">
      <c r="A3438" s="2">
        <v>20100901481</v>
      </c>
      <c r="B3438" s="3" t="s">
        <v>9480</v>
      </c>
      <c r="C3438" s="3" t="s">
        <v>9480</v>
      </c>
      <c r="D3438" s="3" t="s">
        <v>2297</v>
      </c>
      <c r="E3438" s="3" t="s">
        <v>2298</v>
      </c>
      <c r="F3438" s="36">
        <v>33648</v>
      </c>
      <c r="G3438" s="3">
        <v>2</v>
      </c>
      <c r="H3438" s="3" t="s">
        <v>2110</v>
      </c>
      <c r="I3438" s="3" t="s">
        <v>2111</v>
      </c>
      <c r="J3438" s="3" t="s">
        <v>2211</v>
      </c>
      <c r="K3438" s="3" t="s">
        <v>34</v>
      </c>
      <c r="L3438" s="8" t="s">
        <v>9813</v>
      </c>
      <c r="M3438" s="5"/>
      <c r="N3438" s="13" t="s">
        <v>1489</v>
      </c>
      <c r="O3438" s="5">
        <v>44985</v>
      </c>
      <c r="P3438" s="8">
        <v>1</v>
      </c>
      <c r="Q3438" s="9">
        <v>1</v>
      </c>
      <c r="R3438" s="9" t="str">
        <f>IFERROR(VLOOKUP(Tabla2[[#This Row],[CONTRATISTA PRNCIPAL]],Hoja1!$L$5:$M$9,2,FALSE),"CJV")</f>
        <v>CJV</v>
      </c>
      <c r="S3438" s="9" t="str">
        <f>IF(Tabla2[[#This Row],[EMPRESA]]=Tabla2[[#This Row],[CONTRATISTA PRNCIPAL]],"Principal","Secundaria")</f>
        <v>Principal</v>
      </c>
      <c r="T3438" s="10">
        <f>IFERROR(1/COUNTIF(Tabla2[CONTRATISTA PRNCIPAL],Tabla2[[#This Row],[CONTRATISTA PRNCIPAL]]),0)</f>
        <v>9.0090090090090089E-3</v>
      </c>
      <c r="U3438" s="33">
        <f ca="1">IF(((TODAY()-Tabla2[[#This Row],[FECHA NACIMIENTO]])/365)&lt;18,"Corregir", IF(((TODAY()-Tabla2[[#This Row],[FECHA NACIMIENTO]])/365)&gt;80, "Corregir",ROUNDDOWN(((TODAY()-Tabla2[[#This Row],[FECHA NACIMIENTO]])/365),0)))</f>
        <v>31</v>
      </c>
      <c r="V343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438" s="34" t="str">
        <f ca="1">+IF(Tabla2[[#This Row],[Edad]]="Corregir","Corregir","Ok")</f>
        <v>Ok</v>
      </c>
      <c r="X3438" s="10" t="str">
        <f>+IFERROR(VLOOKUP(Tabla2[[#This Row],[DISTRITO SEGÚN DNI]],Hoja1!$A$2:$B$55,2,FALSE),"No")</f>
        <v>CALLAO</v>
      </c>
      <c r="Y3438" s="10" t="str">
        <f>IF(OR(LOWER(Tabla2[[#This Row],[GENERO]])="masculino", LOWER(Tabla2[[#This Row],[GENERO]])="femenino"),"OK","Corregir")</f>
        <v>OK</v>
      </c>
      <c r="Z3438" s="10" t="str">
        <f>+IF(Tabla2[[#This Row],[Nro. DNI / CE]]="","Corregir",IF(LEN(Tabla2[[#This Row],[Nro. DNI / CE]])&gt;=8,"OK","Corregir"))</f>
        <v>OK</v>
      </c>
      <c r="AA3438" s="10">
        <f>COUNTIF(Tabla2[APELLIDOS Y NOMBRES],Tabla2[[#This Row],[APELLIDOS Y NOMBRES]])</f>
        <v>1</v>
      </c>
      <c r="AB3438" t="str">
        <f ca="1">+IFERROR(IF(Tabla2[[#This Row],[FECHA CESE/BAJA]]="","No Aplica",IF(AND(MONTH(Tabla2[[#This Row],[FECHA CESE/BAJA]])=MONTH(TODAY()-30),YEAR(Tabla2[[#This Row],[FECHA CESE/BAJA]])=YEAR(TODAY())),MONTH(TODAY()-30)&amp;"-"&amp;YEAR(TODAY()),"Borrar")),"No aplica")</f>
        <v>No Aplica</v>
      </c>
      <c r="AC3438" t="str">
        <f ca="1">+IFERROR(IF(Tabla2[[#This Row],[FECHA INICIO DE LABORES EN OBRA]]="","No Aplica",IF(AND(MONTH(Tabla2[[#This Row],[FECHA INICIO DE LABORES EN OBRA]])=MONTH(TODAY()-30),YEAR(Tabla2[[#This Row],[FECHA INICIO DE LABORES EN OBRA]])=YEAR(TODAY())),MONTH(TODAY()-30)&amp;"-"&amp;YEAR(TODAY()),"No Aplica")),"No Aplica")</f>
        <v>No Aplica</v>
      </c>
    </row>
    <row r="3439" spans="1:29" x14ac:dyDescent="0.25">
      <c r="A3439" s="2">
        <v>20100901481</v>
      </c>
      <c r="B3439" s="3" t="s">
        <v>9480</v>
      </c>
      <c r="C3439" s="3" t="s">
        <v>9480</v>
      </c>
      <c r="D3439" s="3" t="s">
        <v>2299</v>
      </c>
      <c r="E3439" s="3" t="s">
        <v>2300</v>
      </c>
      <c r="F3439" s="36">
        <v>29206</v>
      </c>
      <c r="G3439" s="3">
        <v>2</v>
      </c>
      <c r="H3439" s="3" t="s">
        <v>2110</v>
      </c>
      <c r="I3439" s="3" t="s">
        <v>2301</v>
      </c>
      <c r="J3439" s="3" t="s">
        <v>2302</v>
      </c>
      <c r="K3439" s="3" t="s">
        <v>1240</v>
      </c>
      <c r="L3439" s="8" t="s">
        <v>9813</v>
      </c>
      <c r="M3439" s="5"/>
      <c r="N3439" s="13" t="s">
        <v>1489</v>
      </c>
      <c r="O3439" s="5">
        <v>44567</v>
      </c>
      <c r="P3439" s="8">
        <v>1</v>
      </c>
      <c r="Q3439" s="9">
        <v>1</v>
      </c>
      <c r="R3439" s="9" t="str">
        <f>IFERROR(VLOOKUP(Tabla2[[#This Row],[CONTRATISTA PRNCIPAL]],Hoja1!$L$5:$M$9,2,FALSE),"CJV")</f>
        <v>CJV</v>
      </c>
      <c r="S3439" s="9" t="str">
        <f>IF(Tabla2[[#This Row],[EMPRESA]]=Tabla2[[#This Row],[CONTRATISTA PRNCIPAL]],"Principal","Secundaria")</f>
        <v>Principal</v>
      </c>
      <c r="T3439" s="10">
        <f>IFERROR(1/COUNTIF(Tabla2[CONTRATISTA PRNCIPAL],Tabla2[[#This Row],[CONTRATISTA PRNCIPAL]]),0)</f>
        <v>9.0090090090090089E-3</v>
      </c>
      <c r="U3439" s="33">
        <f ca="1">IF(((TODAY()-Tabla2[[#This Row],[FECHA NACIMIENTO]])/365)&lt;18,"Corregir", IF(((TODAY()-Tabla2[[#This Row],[FECHA NACIMIENTO]])/365)&gt;80, "Corregir",ROUNDDOWN(((TODAY()-Tabla2[[#This Row],[FECHA NACIMIENTO]])/365),0)))</f>
        <v>43</v>
      </c>
      <c r="V343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439" s="34" t="str">
        <f ca="1">+IF(Tabla2[[#This Row],[Edad]]="Corregir","Corregir","Ok")</f>
        <v>Ok</v>
      </c>
      <c r="X3439" s="10" t="str">
        <f>+IFERROR(VLOOKUP(Tabla2[[#This Row],[DISTRITO SEGÚN DNI]],Hoja1!$A$2:$B$55,2,FALSE),"No")</f>
        <v>No</v>
      </c>
      <c r="Y3439" s="10" t="str">
        <f>IF(OR(LOWER(Tabla2[[#This Row],[GENERO]])="masculino", LOWER(Tabla2[[#This Row],[GENERO]])="femenino"),"OK","Corregir")</f>
        <v>OK</v>
      </c>
      <c r="Z3439" s="10" t="str">
        <f>+IF(Tabla2[[#This Row],[Nro. DNI / CE]]="","Corregir",IF(LEN(Tabla2[[#This Row],[Nro. DNI / CE]])&gt;=8,"OK","Corregir"))</f>
        <v>OK</v>
      </c>
      <c r="AA3439" s="10">
        <f>COUNTIF(Tabla2[APELLIDOS Y NOMBRES],Tabla2[[#This Row],[APELLIDOS Y NOMBRES]])</f>
        <v>1</v>
      </c>
      <c r="AB3439" t="str">
        <f ca="1">+IFERROR(IF(Tabla2[[#This Row],[FECHA CESE/BAJA]]="","No Aplica",IF(AND(MONTH(Tabla2[[#This Row],[FECHA CESE/BAJA]])=MONTH(TODAY()-30),YEAR(Tabla2[[#This Row],[FECHA CESE/BAJA]])=YEAR(TODAY())),MONTH(TODAY()-30)&amp;"-"&amp;YEAR(TODAY()),"Borrar")),"No aplica")</f>
        <v>No Aplica</v>
      </c>
      <c r="AC3439" t="str">
        <f ca="1">+IFERROR(IF(Tabla2[[#This Row],[FECHA INICIO DE LABORES EN OBRA]]="","No Aplica",IF(AND(MONTH(Tabla2[[#This Row],[FECHA INICIO DE LABORES EN OBRA]])=MONTH(TODAY()-30),YEAR(Tabla2[[#This Row],[FECHA INICIO DE LABORES EN OBRA]])=YEAR(TODAY())),MONTH(TODAY()-30)&amp;"-"&amp;YEAR(TODAY()),"No Aplica")),"No Aplica")</f>
        <v>No Aplica</v>
      </c>
    </row>
    <row r="3440" spans="1:29" x14ac:dyDescent="0.25">
      <c r="A3440" s="2">
        <v>20100901481</v>
      </c>
      <c r="B3440" s="3" t="s">
        <v>9480</v>
      </c>
      <c r="C3440" s="3" t="s">
        <v>9480</v>
      </c>
      <c r="D3440" s="3" t="s">
        <v>2303</v>
      </c>
      <c r="E3440" s="3" t="s">
        <v>2304</v>
      </c>
      <c r="F3440" s="36">
        <v>27071</v>
      </c>
      <c r="G3440" s="3">
        <v>2</v>
      </c>
      <c r="H3440" s="3" t="s">
        <v>2110</v>
      </c>
      <c r="I3440" s="3" t="s">
        <v>2301</v>
      </c>
      <c r="J3440" s="3" t="s">
        <v>2305</v>
      </c>
      <c r="K3440" s="3" t="s">
        <v>1077</v>
      </c>
      <c r="L3440" s="8" t="s">
        <v>9813</v>
      </c>
      <c r="M3440" s="5"/>
      <c r="N3440" s="13" t="s">
        <v>1489</v>
      </c>
      <c r="O3440" s="5">
        <v>43187</v>
      </c>
      <c r="P3440" s="8">
        <v>1</v>
      </c>
      <c r="Q3440" s="9">
        <v>2</v>
      </c>
      <c r="R3440" s="9" t="str">
        <f>IFERROR(VLOOKUP(Tabla2[[#This Row],[CONTRATISTA PRNCIPAL]],Hoja1!$L$5:$M$9,2,FALSE),"CJV")</f>
        <v>CJV</v>
      </c>
      <c r="S3440" s="9" t="str">
        <f>IF(Tabla2[[#This Row],[EMPRESA]]=Tabla2[[#This Row],[CONTRATISTA PRNCIPAL]],"Principal","Secundaria")</f>
        <v>Principal</v>
      </c>
      <c r="T3440" s="10">
        <f>IFERROR(1/COUNTIF(Tabla2[CONTRATISTA PRNCIPAL],Tabla2[[#This Row],[CONTRATISTA PRNCIPAL]]),0)</f>
        <v>9.0090090090090089E-3</v>
      </c>
      <c r="U3440" s="33">
        <f ca="1">IF(((TODAY()-Tabla2[[#This Row],[FECHA NACIMIENTO]])/365)&lt;18,"Corregir", IF(((TODAY()-Tabla2[[#This Row],[FECHA NACIMIENTO]])/365)&gt;80, "Corregir",ROUNDDOWN(((TODAY()-Tabla2[[#This Row],[FECHA NACIMIENTO]])/365),0)))</f>
        <v>49</v>
      </c>
      <c r="V344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440" s="34" t="str">
        <f ca="1">+IF(Tabla2[[#This Row],[Edad]]="Corregir","Corregir","Ok")</f>
        <v>Ok</v>
      </c>
      <c r="X3440" s="10" t="str">
        <f>+IFERROR(VLOOKUP(Tabla2[[#This Row],[DISTRITO SEGÚN DNI]],Hoja1!$A$2:$B$55,2,FALSE),"No")</f>
        <v>No</v>
      </c>
      <c r="Y3440" s="10" t="str">
        <f>IF(OR(LOWER(Tabla2[[#This Row],[GENERO]])="masculino", LOWER(Tabla2[[#This Row],[GENERO]])="femenino"),"OK","Corregir")</f>
        <v>OK</v>
      </c>
      <c r="Z3440" s="10" t="str">
        <f>+IF(Tabla2[[#This Row],[Nro. DNI / CE]]="","Corregir",IF(LEN(Tabla2[[#This Row],[Nro. DNI / CE]])&gt;=8,"OK","Corregir"))</f>
        <v>OK</v>
      </c>
      <c r="AA3440" s="10">
        <f>COUNTIF(Tabla2[APELLIDOS Y NOMBRES],Tabla2[[#This Row],[APELLIDOS Y NOMBRES]])</f>
        <v>1</v>
      </c>
      <c r="AB3440" t="str">
        <f ca="1">+IFERROR(IF(Tabla2[[#This Row],[FECHA CESE/BAJA]]="","No Aplica",IF(AND(MONTH(Tabla2[[#This Row],[FECHA CESE/BAJA]])=MONTH(TODAY()-30),YEAR(Tabla2[[#This Row],[FECHA CESE/BAJA]])=YEAR(TODAY())),MONTH(TODAY()-30)&amp;"-"&amp;YEAR(TODAY()),"Borrar")),"No aplica")</f>
        <v>No Aplica</v>
      </c>
      <c r="AC3440" t="str">
        <f ca="1">+IFERROR(IF(Tabla2[[#This Row],[FECHA INICIO DE LABORES EN OBRA]]="","No Aplica",IF(AND(MONTH(Tabla2[[#This Row],[FECHA INICIO DE LABORES EN OBRA]])=MONTH(TODAY()-30),YEAR(Tabla2[[#This Row],[FECHA INICIO DE LABORES EN OBRA]])=YEAR(TODAY())),MONTH(TODAY()-30)&amp;"-"&amp;YEAR(TODAY()),"No Aplica")),"No Aplica")</f>
        <v>No Aplica</v>
      </c>
    </row>
    <row r="3441" spans="1:29" x14ac:dyDescent="0.25">
      <c r="A3441" s="2">
        <v>20100901481</v>
      </c>
      <c r="B3441" s="3" t="s">
        <v>9480</v>
      </c>
      <c r="C3441" s="3" t="s">
        <v>9480</v>
      </c>
      <c r="D3441" s="3" t="s">
        <v>2306</v>
      </c>
      <c r="E3441" s="3" t="s">
        <v>2307</v>
      </c>
      <c r="F3441" s="36">
        <v>32405</v>
      </c>
      <c r="G3441" s="3">
        <v>2</v>
      </c>
      <c r="H3441" s="3" t="s">
        <v>2110</v>
      </c>
      <c r="I3441" s="3" t="s">
        <v>2301</v>
      </c>
      <c r="J3441" s="3" t="s">
        <v>2308</v>
      </c>
      <c r="K3441" s="3" t="s">
        <v>1139</v>
      </c>
      <c r="L3441" s="8" t="s">
        <v>9813</v>
      </c>
      <c r="M3441" s="5"/>
      <c r="N3441" s="13" t="s">
        <v>1489</v>
      </c>
      <c r="O3441" s="5">
        <v>44396</v>
      </c>
      <c r="P3441" s="8">
        <v>1</v>
      </c>
      <c r="Q3441" s="9">
        <v>1</v>
      </c>
      <c r="R3441" s="9" t="str">
        <f>IFERROR(VLOOKUP(Tabla2[[#This Row],[CONTRATISTA PRNCIPAL]],Hoja1!$L$5:$M$9,2,FALSE),"CJV")</f>
        <v>CJV</v>
      </c>
      <c r="S3441" s="9" t="str">
        <f>IF(Tabla2[[#This Row],[EMPRESA]]=Tabla2[[#This Row],[CONTRATISTA PRNCIPAL]],"Principal","Secundaria")</f>
        <v>Principal</v>
      </c>
      <c r="T3441" s="10">
        <f>IFERROR(1/COUNTIF(Tabla2[CONTRATISTA PRNCIPAL],Tabla2[[#This Row],[CONTRATISTA PRNCIPAL]]),0)</f>
        <v>9.0090090090090089E-3</v>
      </c>
      <c r="U3441" s="33">
        <f ca="1">IF(((TODAY()-Tabla2[[#This Row],[FECHA NACIMIENTO]])/365)&lt;18,"Corregir", IF(((TODAY()-Tabla2[[#This Row],[FECHA NACIMIENTO]])/365)&gt;80, "Corregir",ROUNDDOWN(((TODAY()-Tabla2[[#This Row],[FECHA NACIMIENTO]])/365),0)))</f>
        <v>34</v>
      </c>
      <c r="V344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441" s="34" t="str">
        <f ca="1">+IF(Tabla2[[#This Row],[Edad]]="Corregir","Corregir","Ok")</f>
        <v>Ok</v>
      </c>
      <c r="X3441" s="10" t="str">
        <f>+IFERROR(VLOOKUP(Tabla2[[#This Row],[DISTRITO SEGÚN DNI]],Hoja1!$A$2:$B$55,2,FALSE),"No")</f>
        <v>No</v>
      </c>
      <c r="Y3441" s="10" t="str">
        <f>IF(OR(LOWER(Tabla2[[#This Row],[GENERO]])="masculino", LOWER(Tabla2[[#This Row],[GENERO]])="femenino"),"OK","Corregir")</f>
        <v>OK</v>
      </c>
      <c r="Z3441" s="10" t="str">
        <f>+IF(Tabla2[[#This Row],[Nro. DNI / CE]]="","Corregir",IF(LEN(Tabla2[[#This Row],[Nro. DNI / CE]])&gt;=8,"OK","Corregir"))</f>
        <v>OK</v>
      </c>
      <c r="AA3441" s="10">
        <f>COUNTIF(Tabla2[APELLIDOS Y NOMBRES],Tabla2[[#This Row],[APELLIDOS Y NOMBRES]])</f>
        <v>1</v>
      </c>
      <c r="AB3441" t="str">
        <f ca="1">+IFERROR(IF(Tabla2[[#This Row],[FECHA CESE/BAJA]]="","No Aplica",IF(AND(MONTH(Tabla2[[#This Row],[FECHA CESE/BAJA]])=MONTH(TODAY()-30),YEAR(Tabla2[[#This Row],[FECHA CESE/BAJA]])=YEAR(TODAY())),MONTH(TODAY()-30)&amp;"-"&amp;YEAR(TODAY()),"Borrar")),"No aplica")</f>
        <v>No Aplica</v>
      </c>
      <c r="AC3441" t="str">
        <f ca="1">+IFERROR(IF(Tabla2[[#This Row],[FECHA INICIO DE LABORES EN OBRA]]="","No Aplica",IF(AND(MONTH(Tabla2[[#This Row],[FECHA INICIO DE LABORES EN OBRA]])=MONTH(TODAY()-30),YEAR(Tabla2[[#This Row],[FECHA INICIO DE LABORES EN OBRA]])=YEAR(TODAY())),MONTH(TODAY()-30)&amp;"-"&amp;YEAR(TODAY()),"No Aplica")),"No Aplica")</f>
        <v>No Aplica</v>
      </c>
    </row>
    <row r="3442" spans="1:29" x14ac:dyDescent="0.25">
      <c r="A3442" s="2">
        <v>20100901481</v>
      </c>
      <c r="B3442" s="3" t="s">
        <v>9480</v>
      </c>
      <c r="C3442" s="3" t="s">
        <v>9480</v>
      </c>
      <c r="D3442" s="3" t="s">
        <v>2309</v>
      </c>
      <c r="E3442" s="3" t="s">
        <v>2310</v>
      </c>
      <c r="F3442" s="36">
        <v>32017</v>
      </c>
      <c r="G3442" s="3">
        <v>2</v>
      </c>
      <c r="H3442" s="3" t="s">
        <v>2110</v>
      </c>
      <c r="I3442" s="3" t="s">
        <v>2301</v>
      </c>
      <c r="J3442" s="3" t="s">
        <v>2311</v>
      </c>
      <c r="K3442" s="3" t="s">
        <v>1139</v>
      </c>
      <c r="L3442" s="8" t="s">
        <v>9813</v>
      </c>
      <c r="M3442" s="5"/>
      <c r="N3442" s="13" t="s">
        <v>1489</v>
      </c>
      <c r="O3442" s="5">
        <v>42621</v>
      </c>
      <c r="P3442" s="8">
        <v>1</v>
      </c>
      <c r="Q3442" s="9">
        <v>2</v>
      </c>
      <c r="R3442" s="9" t="str">
        <f>IFERROR(VLOOKUP(Tabla2[[#This Row],[CONTRATISTA PRNCIPAL]],Hoja1!$L$5:$M$9,2,FALSE),"CJV")</f>
        <v>CJV</v>
      </c>
      <c r="S3442" s="9" t="str">
        <f>IF(Tabla2[[#This Row],[EMPRESA]]=Tabla2[[#This Row],[CONTRATISTA PRNCIPAL]],"Principal","Secundaria")</f>
        <v>Principal</v>
      </c>
      <c r="T3442" s="10">
        <f>IFERROR(1/COUNTIF(Tabla2[CONTRATISTA PRNCIPAL],Tabla2[[#This Row],[CONTRATISTA PRNCIPAL]]),0)</f>
        <v>9.0090090090090089E-3</v>
      </c>
      <c r="U3442" s="33">
        <f ca="1">IF(((TODAY()-Tabla2[[#This Row],[FECHA NACIMIENTO]])/365)&lt;18,"Corregir", IF(((TODAY()-Tabla2[[#This Row],[FECHA NACIMIENTO]])/365)&gt;80, "Corregir",ROUNDDOWN(((TODAY()-Tabla2[[#This Row],[FECHA NACIMIENTO]])/365),0)))</f>
        <v>36</v>
      </c>
      <c r="V344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442" s="34" t="str">
        <f ca="1">+IF(Tabla2[[#This Row],[Edad]]="Corregir","Corregir","Ok")</f>
        <v>Ok</v>
      </c>
      <c r="X3442" s="10" t="str">
        <f>+IFERROR(VLOOKUP(Tabla2[[#This Row],[DISTRITO SEGÚN DNI]],Hoja1!$A$2:$B$55,2,FALSE),"No")</f>
        <v>No</v>
      </c>
      <c r="Y3442" s="10" t="str">
        <f>IF(OR(LOWER(Tabla2[[#This Row],[GENERO]])="masculino", LOWER(Tabla2[[#This Row],[GENERO]])="femenino"),"OK","Corregir")</f>
        <v>OK</v>
      </c>
      <c r="Z3442" s="10" t="str">
        <f>+IF(Tabla2[[#This Row],[Nro. DNI / CE]]="","Corregir",IF(LEN(Tabla2[[#This Row],[Nro. DNI / CE]])&gt;=8,"OK","Corregir"))</f>
        <v>OK</v>
      </c>
      <c r="AA3442" s="10">
        <f>COUNTIF(Tabla2[APELLIDOS Y NOMBRES],Tabla2[[#This Row],[APELLIDOS Y NOMBRES]])</f>
        <v>1</v>
      </c>
      <c r="AB3442" t="str">
        <f ca="1">+IFERROR(IF(Tabla2[[#This Row],[FECHA CESE/BAJA]]="","No Aplica",IF(AND(MONTH(Tabla2[[#This Row],[FECHA CESE/BAJA]])=MONTH(TODAY()-30),YEAR(Tabla2[[#This Row],[FECHA CESE/BAJA]])=YEAR(TODAY())),MONTH(TODAY()-30)&amp;"-"&amp;YEAR(TODAY()),"Borrar")),"No aplica")</f>
        <v>No Aplica</v>
      </c>
      <c r="AC3442" t="str">
        <f ca="1">+IFERROR(IF(Tabla2[[#This Row],[FECHA INICIO DE LABORES EN OBRA]]="","No Aplica",IF(AND(MONTH(Tabla2[[#This Row],[FECHA INICIO DE LABORES EN OBRA]])=MONTH(TODAY()-30),YEAR(Tabla2[[#This Row],[FECHA INICIO DE LABORES EN OBRA]])=YEAR(TODAY())),MONTH(TODAY()-30)&amp;"-"&amp;YEAR(TODAY()),"No Aplica")),"No Aplica")</f>
        <v>No Aplica</v>
      </c>
    </row>
    <row r="3443" spans="1:29" x14ac:dyDescent="0.25">
      <c r="A3443" s="2">
        <v>20100901481</v>
      </c>
      <c r="B3443" s="3" t="s">
        <v>9480</v>
      </c>
      <c r="C3443" s="3" t="s">
        <v>9480</v>
      </c>
      <c r="D3443" s="3" t="s">
        <v>2315</v>
      </c>
      <c r="E3443" s="3" t="s">
        <v>2316</v>
      </c>
      <c r="F3443" s="36">
        <v>30388</v>
      </c>
      <c r="G3443" s="3">
        <v>2</v>
      </c>
      <c r="H3443" s="3" t="s">
        <v>2110</v>
      </c>
      <c r="I3443" s="3" t="s">
        <v>2301</v>
      </c>
      <c r="J3443" s="3" t="s">
        <v>2317</v>
      </c>
      <c r="K3443" s="3" t="s">
        <v>1219</v>
      </c>
      <c r="L3443" s="8" t="s">
        <v>9813</v>
      </c>
      <c r="M3443" s="5"/>
      <c r="N3443" s="13" t="s">
        <v>1489</v>
      </c>
      <c r="O3443" s="5">
        <v>42800</v>
      </c>
      <c r="P3443" s="8">
        <v>1</v>
      </c>
      <c r="Q3443" s="9">
        <v>2</v>
      </c>
      <c r="R3443" s="9" t="str">
        <f>IFERROR(VLOOKUP(Tabla2[[#This Row],[CONTRATISTA PRNCIPAL]],Hoja1!$L$5:$M$9,2,FALSE),"CJV")</f>
        <v>CJV</v>
      </c>
      <c r="S3443" s="9" t="str">
        <f>IF(Tabla2[[#This Row],[EMPRESA]]=Tabla2[[#This Row],[CONTRATISTA PRNCIPAL]],"Principal","Secundaria")</f>
        <v>Principal</v>
      </c>
      <c r="T3443" s="10">
        <f>IFERROR(1/COUNTIF(Tabla2[CONTRATISTA PRNCIPAL],Tabla2[[#This Row],[CONTRATISTA PRNCIPAL]]),0)</f>
        <v>9.0090090090090089E-3</v>
      </c>
      <c r="U3443" s="33">
        <f ca="1">IF(((TODAY()-Tabla2[[#This Row],[FECHA NACIMIENTO]])/365)&lt;18,"Corregir", IF(((TODAY()-Tabla2[[#This Row],[FECHA NACIMIENTO]])/365)&gt;80, "Corregir",ROUNDDOWN(((TODAY()-Tabla2[[#This Row],[FECHA NACIMIENTO]])/365),0)))</f>
        <v>40</v>
      </c>
      <c r="V344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443" s="34" t="str">
        <f ca="1">+IF(Tabla2[[#This Row],[Edad]]="Corregir","Corregir","Ok")</f>
        <v>Ok</v>
      </c>
      <c r="X3443" s="10" t="str">
        <f>+IFERROR(VLOOKUP(Tabla2[[#This Row],[DISTRITO SEGÚN DNI]],Hoja1!$A$2:$B$55,2,FALSE),"No")</f>
        <v>No</v>
      </c>
      <c r="Y3443" s="10" t="str">
        <f>IF(OR(LOWER(Tabla2[[#This Row],[GENERO]])="masculino", LOWER(Tabla2[[#This Row],[GENERO]])="femenino"),"OK","Corregir")</f>
        <v>OK</v>
      </c>
      <c r="Z3443" s="10" t="str">
        <f>+IF(Tabla2[[#This Row],[Nro. DNI / CE]]="","Corregir",IF(LEN(Tabla2[[#This Row],[Nro. DNI / CE]])&gt;=8,"OK","Corregir"))</f>
        <v>OK</v>
      </c>
      <c r="AA3443" s="10">
        <f>COUNTIF(Tabla2[APELLIDOS Y NOMBRES],Tabla2[[#This Row],[APELLIDOS Y NOMBRES]])</f>
        <v>1</v>
      </c>
      <c r="AB3443" t="str">
        <f ca="1">+IFERROR(IF(Tabla2[[#This Row],[FECHA CESE/BAJA]]="","No Aplica",IF(AND(MONTH(Tabla2[[#This Row],[FECHA CESE/BAJA]])=MONTH(TODAY()-30),YEAR(Tabla2[[#This Row],[FECHA CESE/BAJA]])=YEAR(TODAY())),MONTH(TODAY()-30)&amp;"-"&amp;YEAR(TODAY()),"Borrar")),"No aplica")</f>
        <v>No Aplica</v>
      </c>
      <c r="AC3443" t="str">
        <f ca="1">+IFERROR(IF(Tabla2[[#This Row],[FECHA INICIO DE LABORES EN OBRA]]="","No Aplica",IF(AND(MONTH(Tabla2[[#This Row],[FECHA INICIO DE LABORES EN OBRA]])=MONTH(TODAY()-30),YEAR(Tabla2[[#This Row],[FECHA INICIO DE LABORES EN OBRA]])=YEAR(TODAY())),MONTH(TODAY()-30)&amp;"-"&amp;YEAR(TODAY()),"No Aplica")),"No Aplica")</f>
        <v>No Aplica</v>
      </c>
    </row>
    <row r="3444" spans="1:29" x14ac:dyDescent="0.25">
      <c r="A3444" s="2">
        <v>20100901481</v>
      </c>
      <c r="B3444" s="3" t="s">
        <v>9480</v>
      </c>
      <c r="C3444" s="3" t="s">
        <v>9480</v>
      </c>
      <c r="D3444" s="3" t="s">
        <v>2320</v>
      </c>
      <c r="E3444" s="3" t="s">
        <v>2321</v>
      </c>
      <c r="F3444" s="36">
        <v>35856</v>
      </c>
      <c r="G3444" s="3">
        <v>2</v>
      </c>
      <c r="H3444" s="3" t="s">
        <v>2110</v>
      </c>
      <c r="I3444" s="3" t="s">
        <v>2301</v>
      </c>
      <c r="J3444" s="3" t="s">
        <v>2322</v>
      </c>
      <c r="K3444" s="3" t="s">
        <v>1086</v>
      </c>
      <c r="L3444" s="8" t="s">
        <v>9818</v>
      </c>
      <c r="M3444" s="5"/>
      <c r="N3444" s="13" t="s">
        <v>1489</v>
      </c>
      <c r="O3444" s="5">
        <v>45066</v>
      </c>
      <c r="P3444" s="8">
        <v>1</v>
      </c>
      <c r="Q3444" s="9">
        <v>1</v>
      </c>
      <c r="R3444" s="9" t="str">
        <f>IFERROR(VLOOKUP(Tabla2[[#This Row],[CONTRATISTA PRNCIPAL]],Hoja1!$L$5:$M$9,2,FALSE),"CJV")</f>
        <v>CJV</v>
      </c>
      <c r="S3444" s="9" t="str">
        <f>IF(Tabla2[[#This Row],[EMPRESA]]=Tabla2[[#This Row],[CONTRATISTA PRNCIPAL]],"Principal","Secundaria")</f>
        <v>Principal</v>
      </c>
      <c r="T3444" s="10">
        <f>IFERROR(1/COUNTIF(Tabla2[CONTRATISTA PRNCIPAL],Tabla2[[#This Row],[CONTRATISTA PRNCIPAL]]),0)</f>
        <v>9.0090090090090089E-3</v>
      </c>
      <c r="U3444" s="33">
        <f ca="1">IF(((TODAY()-Tabla2[[#This Row],[FECHA NACIMIENTO]])/365)&lt;18,"Corregir", IF(((TODAY()-Tabla2[[#This Row],[FECHA NACIMIENTO]])/365)&gt;80, "Corregir",ROUNDDOWN(((TODAY()-Tabla2[[#This Row],[FECHA NACIMIENTO]])/365),0)))</f>
        <v>25</v>
      </c>
      <c r="V344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444" s="34" t="str">
        <f ca="1">+IF(Tabla2[[#This Row],[Edad]]="Corregir","Corregir","Ok")</f>
        <v>Ok</v>
      </c>
      <c r="X3444" s="10" t="str">
        <f>+IFERROR(VLOOKUP(Tabla2[[#This Row],[DISTRITO SEGÚN DNI]],Hoja1!$A$2:$B$55,2,FALSE),"No")</f>
        <v>No</v>
      </c>
      <c r="Y3444" s="10" t="str">
        <f>IF(OR(LOWER(Tabla2[[#This Row],[GENERO]])="masculino", LOWER(Tabla2[[#This Row],[GENERO]])="femenino"),"OK","Corregir")</f>
        <v>OK</v>
      </c>
      <c r="Z3444" s="10" t="str">
        <f>+IF(Tabla2[[#This Row],[Nro. DNI / CE]]="","Corregir",IF(LEN(Tabla2[[#This Row],[Nro. DNI / CE]])&gt;=8,"OK","Corregir"))</f>
        <v>OK</v>
      </c>
      <c r="AA3444" s="10">
        <f>COUNTIF(Tabla2[APELLIDOS Y NOMBRES],Tabla2[[#This Row],[APELLIDOS Y NOMBRES]])</f>
        <v>1</v>
      </c>
      <c r="AB3444" t="str">
        <f ca="1">+IFERROR(IF(Tabla2[[#This Row],[FECHA CESE/BAJA]]="","No Aplica",IF(AND(MONTH(Tabla2[[#This Row],[FECHA CESE/BAJA]])=MONTH(TODAY()-30),YEAR(Tabla2[[#This Row],[FECHA CESE/BAJA]])=YEAR(TODAY())),MONTH(TODAY()-30)&amp;"-"&amp;YEAR(TODAY()),"Borrar")),"No aplica")</f>
        <v>No Aplica</v>
      </c>
      <c r="AC3444" t="str">
        <f ca="1">+IFERROR(IF(Tabla2[[#This Row],[FECHA INICIO DE LABORES EN OBRA]]="","No Aplica",IF(AND(MONTH(Tabla2[[#This Row],[FECHA INICIO DE LABORES EN OBRA]])=MONTH(TODAY()-30),YEAR(Tabla2[[#This Row],[FECHA INICIO DE LABORES EN OBRA]])=YEAR(TODAY())),MONTH(TODAY()-30)&amp;"-"&amp;YEAR(TODAY()),"No Aplica")),"No Aplica")</f>
        <v>No Aplica</v>
      </c>
    </row>
    <row r="3445" spans="1:29" x14ac:dyDescent="0.25">
      <c r="A3445" s="2">
        <v>20100901481</v>
      </c>
      <c r="B3445" s="3" t="s">
        <v>9480</v>
      </c>
      <c r="C3445" s="3" t="s">
        <v>9480</v>
      </c>
      <c r="D3445" s="3" t="s">
        <v>2323</v>
      </c>
      <c r="E3445" s="3" t="s">
        <v>2324</v>
      </c>
      <c r="F3445" s="36">
        <v>27553</v>
      </c>
      <c r="G3445" s="3">
        <v>2</v>
      </c>
      <c r="H3445" s="3" t="s">
        <v>2110</v>
      </c>
      <c r="I3445" s="3" t="s">
        <v>2301</v>
      </c>
      <c r="J3445" s="3" t="s">
        <v>2325</v>
      </c>
      <c r="K3445" s="3" t="s">
        <v>34</v>
      </c>
      <c r="L3445" s="8" t="s">
        <v>9818</v>
      </c>
      <c r="M3445" s="5"/>
      <c r="N3445" s="13" t="s">
        <v>1489</v>
      </c>
      <c r="O3445" s="5">
        <v>45062</v>
      </c>
      <c r="P3445" s="8">
        <v>1</v>
      </c>
      <c r="Q3445" s="9">
        <v>1</v>
      </c>
      <c r="R3445" s="9" t="str">
        <f>IFERROR(VLOOKUP(Tabla2[[#This Row],[CONTRATISTA PRNCIPAL]],Hoja1!$L$5:$M$9,2,FALSE),"CJV")</f>
        <v>CJV</v>
      </c>
      <c r="S3445" s="9" t="str">
        <f>IF(Tabla2[[#This Row],[EMPRESA]]=Tabla2[[#This Row],[CONTRATISTA PRNCIPAL]],"Principal","Secundaria")</f>
        <v>Principal</v>
      </c>
      <c r="T3445" s="10">
        <f>IFERROR(1/COUNTIF(Tabla2[CONTRATISTA PRNCIPAL],Tabla2[[#This Row],[CONTRATISTA PRNCIPAL]]),0)</f>
        <v>9.0090090090090089E-3</v>
      </c>
      <c r="U3445" s="33">
        <f ca="1">IF(((TODAY()-Tabla2[[#This Row],[FECHA NACIMIENTO]])/365)&lt;18,"Corregir", IF(((TODAY()-Tabla2[[#This Row],[FECHA NACIMIENTO]])/365)&gt;80, "Corregir",ROUNDDOWN(((TODAY()-Tabla2[[#This Row],[FECHA NACIMIENTO]])/365),0)))</f>
        <v>48</v>
      </c>
      <c r="V344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445" s="34" t="str">
        <f ca="1">+IF(Tabla2[[#This Row],[Edad]]="Corregir","Corregir","Ok")</f>
        <v>Ok</v>
      </c>
      <c r="X3445" s="10" t="str">
        <f>+IFERROR(VLOOKUP(Tabla2[[#This Row],[DISTRITO SEGÚN DNI]],Hoja1!$A$2:$B$55,2,FALSE),"No")</f>
        <v>CALLAO</v>
      </c>
      <c r="Y3445" s="10" t="str">
        <f>IF(OR(LOWER(Tabla2[[#This Row],[GENERO]])="masculino", LOWER(Tabla2[[#This Row],[GENERO]])="femenino"),"OK","Corregir")</f>
        <v>OK</v>
      </c>
      <c r="Z3445" s="10" t="str">
        <f>+IF(Tabla2[[#This Row],[Nro. DNI / CE]]="","Corregir",IF(LEN(Tabla2[[#This Row],[Nro. DNI / CE]])&gt;=8,"OK","Corregir"))</f>
        <v>OK</v>
      </c>
      <c r="AA3445" s="10">
        <f>COUNTIF(Tabla2[APELLIDOS Y NOMBRES],Tabla2[[#This Row],[APELLIDOS Y NOMBRES]])</f>
        <v>1</v>
      </c>
      <c r="AB3445" t="str">
        <f ca="1">+IFERROR(IF(Tabla2[[#This Row],[FECHA CESE/BAJA]]="","No Aplica",IF(AND(MONTH(Tabla2[[#This Row],[FECHA CESE/BAJA]])=MONTH(TODAY()-30),YEAR(Tabla2[[#This Row],[FECHA CESE/BAJA]])=YEAR(TODAY())),MONTH(TODAY()-30)&amp;"-"&amp;YEAR(TODAY()),"Borrar")),"No aplica")</f>
        <v>No Aplica</v>
      </c>
      <c r="AC3445" t="str">
        <f ca="1">+IFERROR(IF(Tabla2[[#This Row],[FECHA INICIO DE LABORES EN OBRA]]="","No Aplica",IF(AND(MONTH(Tabla2[[#This Row],[FECHA INICIO DE LABORES EN OBRA]])=MONTH(TODAY()-30),YEAR(Tabla2[[#This Row],[FECHA INICIO DE LABORES EN OBRA]])=YEAR(TODAY())),MONTH(TODAY()-30)&amp;"-"&amp;YEAR(TODAY()),"No Aplica")),"No Aplica")</f>
        <v>No Aplica</v>
      </c>
    </row>
    <row r="3446" spans="1:29" x14ac:dyDescent="0.25">
      <c r="A3446" s="2">
        <v>20100901481</v>
      </c>
      <c r="B3446" s="3" t="s">
        <v>9480</v>
      </c>
      <c r="C3446" s="3" t="s">
        <v>9480</v>
      </c>
      <c r="D3446" s="3" t="s">
        <v>9481</v>
      </c>
      <c r="E3446" s="3" t="s">
        <v>9482</v>
      </c>
      <c r="F3446" s="36">
        <v>27756</v>
      </c>
      <c r="G3446" s="3">
        <v>2</v>
      </c>
      <c r="H3446" s="3" t="s">
        <v>2110</v>
      </c>
      <c r="I3446" s="3" t="s">
        <v>2111</v>
      </c>
      <c r="J3446" s="3" t="s">
        <v>9483</v>
      </c>
      <c r="K3446" s="3" t="s">
        <v>34</v>
      </c>
      <c r="L3446" s="8" t="s">
        <v>9813</v>
      </c>
      <c r="M3446" s="5"/>
      <c r="N3446" s="13" t="s">
        <v>1489</v>
      </c>
      <c r="O3446" s="5">
        <v>45043</v>
      </c>
      <c r="P3446" s="8">
        <v>1</v>
      </c>
      <c r="Q3446" s="9">
        <v>1</v>
      </c>
      <c r="R3446" s="9" t="str">
        <f>IFERROR(VLOOKUP(Tabla2[[#This Row],[CONTRATISTA PRNCIPAL]],Hoja1!$L$5:$M$9,2,FALSE),"CJV")</f>
        <v>CJV</v>
      </c>
      <c r="S3446" s="9" t="str">
        <f>IF(Tabla2[[#This Row],[EMPRESA]]=Tabla2[[#This Row],[CONTRATISTA PRNCIPAL]],"Principal","Secundaria")</f>
        <v>Principal</v>
      </c>
      <c r="T3446" s="10">
        <f>IFERROR(1/COUNTIF(Tabla2[CONTRATISTA PRNCIPAL],Tabla2[[#This Row],[CONTRATISTA PRNCIPAL]]),0)</f>
        <v>9.0090090090090089E-3</v>
      </c>
      <c r="U3446" s="33">
        <f ca="1">IF(((TODAY()-Tabla2[[#This Row],[FECHA NACIMIENTO]])/365)&lt;18,"Corregir", IF(((TODAY()-Tabla2[[#This Row],[FECHA NACIMIENTO]])/365)&gt;80, "Corregir",ROUNDDOWN(((TODAY()-Tabla2[[#This Row],[FECHA NACIMIENTO]])/365),0)))</f>
        <v>47</v>
      </c>
      <c r="V344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446" s="34" t="str">
        <f ca="1">+IF(Tabla2[[#This Row],[Edad]]="Corregir","Corregir","Ok")</f>
        <v>Ok</v>
      </c>
      <c r="X3446" s="10" t="str">
        <f>+IFERROR(VLOOKUP(Tabla2[[#This Row],[DISTRITO SEGÚN DNI]],Hoja1!$A$2:$B$55,2,FALSE),"No")</f>
        <v>CALLAO</v>
      </c>
      <c r="Y3446" s="10" t="str">
        <f>IF(OR(LOWER(Tabla2[[#This Row],[GENERO]])="masculino", LOWER(Tabla2[[#This Row],[GENERO]])="femenino"),"OK","Corregir")</f>
        <v>OK</v>
      </c>
      <c r="Z3446" s="10" t="str">
        <f>+IF(Tabla2[[#This Row],[Nro. DNI / CE]]="","Corregir",IF(LEN(Tabla2[[#This Row],[Nro. DNI / CE]])&gt;=8,"OK","Corregir"))</f>
        <v>OK</v>
      </c>
      <c r="AA3446" s="10">
        <f>COUNTIF(Tabla2[APELLIDOS Y NOMBRES],Tabla2[[#This Row],[APELLIDOS Y NOMBRES]])</f>
        <v>1</v>
      </c>
      <c r="AB3446" t="str">
        <f ca="1">+IFERROR(IF(Tabla2[[#This Row],[FECHA CESE/BAJA]]="","No Aplica",IF(AND(MONTH(Tabla2[[#This Row],[FECHA CESE/BAJA]])=MONTH(TODAY()-30),YEAR(Tabla2[[#This Row],[FECHA CESE/BAJA]])=YEAR(TODAY())),MONTH(TODAY()-30)&amp;"-"&amp;YEAR(TODAY()),"Borrar")),"No aplica")</f>
        <v>No Aplica</v>
      </c>
      <c r="AC3446" t="str">
        <f ca="1">+IFERROR(IF(Tabla2[[#This Row],[FECHA INICIO DE LABORES EN OBRA]]="","No Aplica",IF(AND(MONTH(Tabla2[[#This Row],[FECHA INICIO DE LABORES EN OBRA]])=MONTH(TODAY()-30),YEAR(Tabla2[[#This Row],[FECHA INICIO DE LABORES EN OBRA]])=YEAR(TODAY())),MONTH(TODAY()-30)&amp;"-"&amp;YEAR(TODAY()),"No Aplica")),"No Aplica")</f>
        <v>No Aplica</v>
      </c>
    </row>
    <row r="3447" spans="1:29" x14ac:dyDescent="0.25">
      <c r="A3447" s="2">
        <v>20100901481</v>
      </c>
      <c r="B3447" s="3" t="s">
        <v>9480</v>
      </c>
      <c r="C3447" s="3" t="s">
        <v>9480</v>
      </c>
      <c r="D3447" s="3" t="s">
        <v>9487</v>
      </c>
      <c r="E3447" s="3" t="s">
        <v>9488</v>
      </c>
      <c r="F3447" s="36">
        <v>32642</v>
      </c>
      <c r="G3447" s="3">
        <v>2</v>
      </c>
      <c r="H3447" s="3" t="s">
        <v>2110</v>
      </c>
      <c r="I3447" s="3" t="s">
        <v>2111</v>
      </c>
      <c r="J3447" s="3" t="s">
        <v>2264</v>
      </c>
      <c r="K3447" s="3" t="s">
        <v>1219</v>
      </c>
      <c r="L3447" s="8" t="s">
        <v>9813</v>
      </c>
      <c r="M3447" s="5"/>
      <c r="N3447" s="13" t="s">
        <v>1489</v>
      </c>
      <c r="O3447" s="5">
        <v>45078</v>
      </c>
      <c r="P3447" s="8">
        <v>1</v>
      </c>
      <c r="Q3447" s="9">
        <v>1</v>
      </c>
      <c r="R3447" s="9" t="str">
        <f>IFERROR(VLOOKUP(Tabla2[[#This Row],[CONTRATISTA PRNCIPAL]],Hoja1!$L$5:$M$9,2,FALSE),"CJV")</f>
        <v>CJV</v>
      </c>
      <c r="S3447" s="9" t="str">
        <f>IF(Tabla2[[#This Row],[EMPRESA]]=Tabla2[[#This Row],[CONTRATISTA PRNCIPAL]],"Principal","Secundaria")</f>
        <v>Principal</v>
      </c>
      <c r="T3447" s="10">
        <f>IFERROR(1/COUNTIF(Tabla2[CONTRATISTA PRNCIPAL],Tabla2[[#This Row],[CONTRATISTA PRNCIPAL]]),0)</f>
        <v>9.0090090090090089E-3</v>
      </c>
      <c r="U3447" s="33">
        <f ca="1">IF(((TODAY()-Tabla2[[#This Row],[FECHA NACIMIENTO]])/365)&lt;18,"Corregir", IF(((TODAY()-Tabla2[[#This Row],[FECHA NACIMIENTO]])/365)&gt;80, "Corregir",ROUNDDOWN(((TODAY()-Tabla2[[#This Row],[FECHA NACIMIENTO]])/365),0)))</f>
        <v>34</v>
      </c>
      <c r="V344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447" s="34" t="str">
        <f ca="1">+IF(Tabla2[[#This Row],[Edad]]="Corregir","Corregir","Ok")</f>
        <v>Ok</v>
      </c>
      <c r="X3447" s="10" t="str">
        <f>+IFERROR(VLOOKUP(Tabla2[[#This Row],[DISTRITO SEGÚN DNI]],Hoja1!$A$2:$B$55,2,FALSE),"No")</f>
        <v>No</v>
      </c>
      <c r="Y3447" s="10" t="str">
        <f>IF(OR(LOWER(Tabla2[[#This Row],[GENERO]])="masculino", LOWER(Tabla2[[#This Row],[GENERO]])="femenino"),"OK","Corregir")</f>
        <v>OK</v>
      </c>
      <c r="Z3447" s="10" t="str">
        <f>+IF(Tabla2[[#This Row],[Nro. DNI / CE]]="","Corregir",IF(LEN(Tabla2[[#This Row],[Nro. DNI / CE]])&gt;=8,"OK","Corregir"))</f>
        <v>OK</v>
      </c>
      <c r="AA3447" s="10">
        <f>COUNTIF(Tabla2[APELLIDOS Y NOMBRES],Tabla2[[#This Row],[APELLIDOS Y NOMBRES]])</f>
        <v>1</v>
      </c>
      <c r="AB3447" t="str">
        <f ca="1">+IFERROR(IF(Tabla2[[#This Row],[FECHA CESE/BAJA]]="","No Aplica",IF(AND(MONTH(Tabla2[[#This Row],[FECHA CESE/BAJA]])=MONTH(TODAY()-30),YEAR(Tabla2[[#This Row],[FECHA CESE/BAJA]])=YEAR(TODAY())),MONTH(TODAY()-30)&amp;"-"&amp;YEAR(TODAY()),"Borrar")),"No aplica")</f>
        <v>No Aplica</v>
      </c>
      <c r="AC3447" t="str">
        <f ca="1">+IFERROR(IF(Tabla2[[#This Row],[FECHA INICIO DE LABORES EN OBRA]]="","No Aplica",IF(AND(MONTH(Tabla2[[#This Row],[FECHA INICIO DE LABORES EN OBRA]])=MONTH(TODAY()-30),YEAR(Tabla2[[#This Row],[FECHA INICIO DE LABORES EN OBRA]])=YEAR(TODAY())),MONTH(TODAY()-30)&amp;"-"&amp;YEAR(TODAY()),"No Aplica")),"No Aplica")</f>
        <v>No Aplica</v>
      </c>
    </row>
    <row r="3448" spans="1:29" x14ac:dyDescent="0.25">
      <c r="A3448" s="2">
        <v>20100901481</v>
      </c>
      <c r="B3448" s="3" t="s">
        <v>9480</v>
      </c>
      <c r="C3448" s="3" t="s">
        <v>9480</v>
      </c>
      <c r="D3448" s="3" t="s">
        <v>9489</v>
      </c>
      <c r="E3448" s="3" t="s">
        <v>9490</v>
      </c>
      <c r="F3448" s="36">
        <v>22116</v>
      </c>
      <c r="G3448" s="3">
        <v>2</v>
      </c>
      <c r="H3448" s="3" t="s">
        <v>2110</v>
      </c>
      <c r="I3448" s="3" t="s">
        <v>2111</v>
      </c>
      <c r="J3448" s="3" t="s">
        <v>9491</v>
      </c>
      <c r="K3448" s="3" t="s">
        <v>34</v>
      </c>
      <c r="L3448" s="8" t="s">
        <v>9813</v>
      </c>
      <c r="M3448" s="5"/>
      <c r="N3448" s="13" t="s">
        <v>1489</v>
      </c>
      <c r="O3448" s="5">
        <v>42557</v>
      </c>
      <c r="P3448" s="8">
        <v>1</v>
      </c>
      <c r="Q3448" s="9">
        <v>2</v>
      </c>
      <c r="R3448" s="9" t="str">
        <f>IFERROR(VLOOKUP(Tabla2[[#This Row],[CONTRATISTA PRNCIPAL]],Hoja1!$L$5:$M$9,2,FALSE),"CJV")</f>
        <v>CJV</v>
      </c>
      <c r="S3448" s="9" t="str">
        <f>IF(Tabla2[[#This Row],[EMPRESA]]=Tabla2[[#This Row],[CONTRATISTA PRNCIPAL]],"Principal","Secundaria")</f>
        <v>Principal</v>
      </c>
      <c r="T3448" s="10">
        <f>IFERROR(1/COUNTIF(Tabla2[CONTRATISTA PRNCIPAL],Tabla2[[#This Row],[CONTRATISTA PRNCIPAL]]),0)</f>
        <v>9.0090090090090089E-3</v>
      </c>
      <c r="U3448" s="33">
        <f ca="1">IF(((TODAY()-Tabla2[[#This Row],[FECHA NACIMIENTO]])/365)&lt;18,"Corregir", IF(((TODAY()-Tabla2[[#This Row],[FECHA NACIMIENTO]])/365)&gt;80, "Corregir",ROUNDDOWN(((TODAY()-Tabla2[[#This Row],[FECHA NACIMIENTO]])/365),0)))</f>
        <v>63</v>
      </c>
      <c r="V344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3448" s="34" t="str">
        <f ca="1">+IF(Tabla2[[#This Row],[Edad]]="Corregir","Corregir","Ok")</f>
        <v>Ok</v>
      </c>
      <c r="X3448" s="10" t="str">
        <f>+IFERROR(VLOOKUP(Tabla2[[#This Row],[DISTRITO SEGÚN DNI]],Hoja1!$A$2:$B$55,2,FALSE),"No")</f>
        <v>CALLAO</v>
      </c>
      <c r="Y3448" s="10" t="str">
        <f>IF(OR(LOWER(Tabla2[[#This Row],[GENERO]])="masculino", LOWER(Tabla2[[#This Row],[GENERO]])="femenino"),"OK","Corregir")</f>
        <v>OK</v>
      </c>
      <c r="Z3448" s="10" t="str">
        <f>+IF(Tabla2[[#This Row],[Nro. DNI / CE]]="","Corregir",IF(LEN(Tabla2[[#This Row],[Nro. DNI / CE]])&gt;=8,"OK","Corregir"))</f>
        <v>OK</v>
      </c>
      <c r="AA3448" s="10">
        <f>COUNTIF(Tabla2[APELLIDOS Y NOMBRES],Tabla2[[#This Row],[APELLIDOS Y NOMBRES]])</f>
        <v>1</v>
      </c>
      <c r="AB3448" t="str">
        <f ca="1">+IFERROR(IF(Tabla2[[#This Row],[FECHA CESE/BAJA]]="","No Aplica",IF(AND(MONTH(Tabla2[[#This Row],[FECHA CESE/BAJA]])=MONTH(TODAY()-30),YEAR(Tabla2[[#This Row],[FECHA CESE/BAJA]])=YEAR(TODAY())),MONTH(TODAY()-30)&amp;"-"&amp;YEAR(TODAY()),"Borrar")),"No aplica")</f>
        <v>No Aplica</v>
      </c>
      <c r="AC3448" t="str">
        <f ca="1">+IFERROR(IF(Tabla2[[#This Row],[FECHA INICIO DE LABORES EN OBRA]]="","No Aplica",IF(AND(MONTH(Tabla2[[#This Row],[FECHA INICIO DE LABORES EN OBRA]])=MONTH(TODAY()-30),YEAR(Tabla2[[#This Row],[FECHA INICIO DE LABORES EN OBRA]])=YEAR(TODAY())),MONTH(TODAY()-30)&amp;"-"&amp;YEAR(TODAY()),"No Aplica")),"No Aplica")</f>
        <v>No Aplica</v>
      </c>
    </row>
    <row r="3449" spans="1:29" x14ac:dyDescent="0.25">
      <c r="A3449" s="2">
        <v>20100901481</v>
      </c>
      <c r="B3449" s="3" t="s">
        <v>9480</v>
      </c>
      <c r="C3449" s="3" t="s">
        <v>9480</v>
      </c>
      <c r="D3449" s="3" t="s">
        <v>9492</v>
      </c>
      <c r="E3449" s="3" t="s">
        <v>9493</v>
      </c>
      <c r="F3449" s="36">
        <v>35051</v>
      </c>
      <c r="G3449" s="3">
        <v>2</v>
      </c>
      <c r="H3449" s="3" t="s">
        <v>2110</v>
      </c>
      <c r="I3449" s="3" t="s">
        <v>2111</v>
      </c>
      <c r="J3449" s="3" t="s">
        <v>9494</v>
      </c>
      <c r="K3449" s="3" t="s">
        <v>34</v>
      </c>
      <c r="L3449" s="8" t="s">
        <v>9813</v>
      </c>
      <c r="M3449" s="5"/>
      <c r="N3449" s="13" t="s">
        <v>1489</v>
      </c>
      <c r="O3449" s="5">
        <v>44378</v>
      </c>
      <c r="P3449" s="8">
        <v>1</v>
      </c>
      <c r="Q3449" s="9">
        <v>1</v>
      </c>
      <c r="R3449" s="9" t="str">
        <f>IFERROR(VLOOKUP(Tabla2[[#This Row],[CONTRATISTA PRNCIPAL]],Hoja1!$L$5:$M$9,2,FALSE),"CJV")</f>
        <v>CJV</v>
      </c>
      <c r="S3449" s="9" t="str">
        <f>IF(Tabla2[[#This Row],[EMPRESA]]=Tabla2[[#This Row],[CONTRATISTA PRNCIPAL]],"Principal","Secundaria")</f>
        <v>Principal</v>
      </c>
      <c r="T3449" s="10">
        <f>IFERROR(1/COUNTIF(Tabla2[CONTRATISTA PRNCIPAL],Tabla2[[#This Row],[CONTRATISTA PRNCIPAL]]),0)</f>
        <v>9.0090090090090089E-3</v>
      </c>
      <c r="U3449" s="33">
        <f ca="1">IF(((TODAY()-Tabla2[[#This Row],[FECHA NACIMIENTO]])/365)&lt;18,"Corregir", IF(((TODAY()-Tabla2[[#This Row],[FECHA NACIMIENTO]])/365)&gt;80, "Corregir",ROUNDDOWN(((TODAY()-Tabla2[[#This Row],[FECHA NACIMIENTO]])/365),0)))</f>
        <v>27</v>
      </c>
      <c r="V344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449" s="34" t="str">
        <f ca="1">+IF(Tabla2[[#This Row],[Edad]]="Corregir","Corregir","Ok")</f>
        <v>Ok</v>
      </c>
      <c r="X3449" s="10" t="str">
        <f>+IFERROR(VLOOKUP(Tabla2[[#This Row],[DISTRITO SEGÚN DNI]],Hoja1!$A$2:$B$55,2,FALSE),"No")</f>
        <v>CALLAO</v>
      </c>
      <c r="Y3449" s="10" t="str">
        <f>IF(OR(LOWER(Tabla2[[#This Row],[GENERO]])="masculino", LOWER(Tabla2[[#This Row],[GENERO]])="femenino"),"OK","Corregir")</f>
        <v>OK</v>
      </c>
      <c r="Z3449" s="10" t="str">
        <f>+IF(Tabla2[[#This Row],[Nro. DNI / CE]]="","Corregir",IF(LEN(Tabla2[[#This Row],[Nro. DNI / CE]])&gt;=8,"OK","Corregir"))</f>
        <v>OK</v>
      </c>
      <c r="AA3449" s="10">
        <f>COUNTIF(Tabla2[APELLIDOS Y NOMBRES],Tabla2[[#This Row],[APELLIDOS Y NOMBRES]])</f>
        <v>1</v>
      </c>
      <c r="AB3449" t="str">
        <f ca="1">+IFERROR(IF(Tabla2[[#This Row],[FECHA CESE/BAJA]]="","No Aplica",IF(AND(MONTH(Tabla2[[#This Row],[FECHA CESE/BAJA]])=MONTH(TODAY()-30),YEAR(Tabla2[[#This Row],[FECHA CESE/BAJA]])=YEAR(TODAY())),MONTH(TODAY()-30)&amp;"-"&amp;YEAR(TODAY()),"Borrar")),"No aplica")</f>
        <v>No Aplica</v>
      </c>
      <c r="AC3449" t="str">
        <f ca="1">+IFERROR(IF(Tabla2[[#This Row],[FECHA INICIO DE LABORES EN OBRA]]="","No Aplica",IF(AND(MONTH(Tabla2[[#This Row],[FECHA INICIO DE LABORES EN OBRA]])=MONTH(TODAY()-30),YEAR(Tabla2[[#This Row],[FECHA INICIO DE LABORES EN OBRA]])=YEAR(TODAY())),MONTH(TODAY()-30)&amp;"-"&amp;YEAR(TODAY()),"No Aplica")),"No Aplica")</f>
        <v>No Aplica</v>
      </c>
    </row>
    <row r="3450" spans="1:29" x14ac:dyDescent="0.25">
      <c r="A3450" s="2">
        <v>20100901481</v>
      </c>
      <c r="B3450" s="3" t="s">
        <v>9480</v>
      </c>
      <c r="C3450" s="3" t="s">
        <v>9480</v>
      </c>
      <c r="D3450" s="3" t="s">
        <v>9495</v>
      </c>
      <c r="E3450" s="3" t="s">
        <v>9496</v>
      </c>
      <c r="F3450" s="36">
        <v>35701</v>
      </c>
      <c r="G3450" s="3">
        <v>2</v>
      </c>
      <c r="H3450" s="3" t="s">
        <v>2110</v>
      </c>
      <c r="I3450" s="3" t="s">
        <v>2111</v>
      </c>
      <c r="J3450" s="3" t="s">
        <v>9497</v>
      </c>
      <c r="K3450" s="3" t="s">
        <v>1461</v>
      </c>
      <c r="L3450" s="8" t="s">
        <v>9813</v>
      </c>
      <c r="M3450" s="5"/>
      <c r="N3450" s="13" t="s">
        <v>1489</v>
      </c>
      <c r="O3450" s="5">
        <v>45045</v>
      </c>
      <c r="P3450" s="8">
        <v>1</v>
      </c>
      <c r="Q3450" s="9">
        <v>1</v>
      </c>
      <c r="R3450" s="9" t="str">
        <f>IFERROR(VLOOKUP(Tabla2[[#This Row],[CONTRATISTA PRNCIPAL]],Hoja1!$L$5:$M$9,2,FALSE),"CJV")</f>
        <v>CJV</v>
      </c>
      <c r="S3450" s="9" t="str">
        <f>IF(Tabla2[[#This Row],[EMPRESA]]=Tabla2[[#This Row],[CONTRATISTA PRNCIPAL]],"Principal","Secundaria")</f>
        <v>Principal</v>
      </c>
      <c r="T3450" s="10">
        <f>IFERROR(1/COUNTIF(Tabla2[CONTRATISTA PRNCIPAL],Tabla2[[#This Row],[CONTRATISTA PRNCIPAL]]),0)</f>
        <v>9.0090090090090089E-3</v>
      </c>
      <c r="U3450" s="33">
        <f ca="1">IF(((TODAY()-Tabla2[[#This Row],[FECHA NACIMIENTO]])/365)&lt;18,"Corregir", IF(((TODAY()-Tabla2[[#This Row],[FECHA NACIMIENTO]])/365)&gt;80, "Corregir",ROUNDDOWN(((TODAY()-Tabla2[[#This Row],[FECHA NACIMIENTO]])/365),0)))</f>
        <v>25</v>
      </c>
      <c r="V345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450" s="34" t="str">
        <f ca="1">+IF(Tabla2[[#This Row],[Edad]]="Corregir","Corregir","Ok")</f>
        <v>Ok</v>
      </c>
      <c r="X3450" s="10" t="str">
        <f>+IFERROR(VLOOKUP(Tabla2[[#This Row],[DISTRITO SEGÚN DNI]],Hoja1!$A$2:$B$55,2,FALSE),"No")</f>
        <v>No</v>
      </c>
      <c r="Y3450" s="10" t="str">
        <f>IF(OR(LOWER(Tabla2[[#This Row],[GENERO]])="masculino", LOWER(Tabla2[[#This Row],[GENERO]])="femenino"),"OK","Corregir")</f>
        <v>OK</v>
      </c>
      <c r="Z3450" s="10" t="str">
        <f>+IF(Tabla2[[#This Row],[Nro. DNI / CE]]="","Corregir",IF(LEN(Tabla2[[#This Row],[Nro. DNI / CE]])&gt;=8,"OK","Corregir"))</f>
        <v>OK</v>
      </c>
      <c r="AA3450" s="10">
        <f>COUNTIF(Tabla2[APELLIDOS Y NOMBRES],Tabla2[[#This Row],[APELLIDOS Y NOMBRES]])</f>
        <v>1</v>
      </c>
      <c r="AB3450" t="str">
        <f ca="1">+IFERROR(IF(Tabla2[[#This Row],[FECHA CESE/BAJA]]="","No Aplica",IF(AND(MONTH(Tabla2[[#This Row],[FECHA CESE/BAJA]])=MONTH(TODAY()-30),YEAR(Tabla2[[#This Row],[FECHA CESE/BAJA]])=YEAR(TODAY())),MONTH(TODAY()-30)&amp;"-"&amp;YEAR(TODAY()),"Borrar")),"No aplica")</f>
        <v>No Aplica</v>
      </c>
      <c r="AC3450" t="str">
        <f ca="1">+IFERROR(IF(Tabla2[[#This Row],[FECHA INICIO DE LABORES EN OBRA]]="","No Aplica",IF(AND(MONTH(Tabla2[[#This Row],[FECHA INICIO DE LABORES EN OBRA]])=MONTH(TODAY()-30),YEAR(Tabla2[[#This Row],[FECHA INICIO DE LABORES EN OBRA]])=YEAR(TODAY())),MONTH(TODAY()-30)&amp;"-"&amp;YEAR(TODAY()),"No Aplica")),"No Aplica")</f>
        <v>No Aplica</v>
      </c>
    </row>
    <row r="3451" spans="1:29" x14ac:dyDescent="0.25">
      <c r="A3451" s="2">
        <v>20100901481</v>
      </c>
      <c r="B3451" s="3" t="s">
        <v>9480</v>
      </c>
      <c r="C3451" s="3" t="s">
        <v>9480</v>
      </c>
      <c r="D3451" s="3" t="s">
        <v>9498</v>
      </c>
      <c r="E3451" s="3" t="s">
        <v>9499</v>
      </c>
      <c r="F3451" s="36">
        <v>20409</v>
      </c>
      <c r="G3451" s="3">
        <v>2</v>
      </c>
      <c r="H3451" s="3" t="s">
        <v>2110</v>
      </c>
      <c r="I3451" s="3" t="s">
        <v>2111</v>
      </c>
      <c r="J3451" s="3" t="s">
        <v>9500</v>
      </c>
      <c r="K3451" s="3" t="s">
        <v>32</v>
      </c>
      <c r="L3451" s="8" t="s">
        <v>9813</v>
      </c>
      <c r="M3451" s="5"/>
      <c r="N3451" s="13" t="s">
        <v>1489</v>
      </c>
      <c r="O3451" s="5">
        <v>42773</v>
      </c>
      <c r="P3451" s="8">
        <v>1</v>
      </c>
      <c r="Q3451" s="9">
        <v>2</v>
      </c>
      <c r="R3451" s="9" t="str">
        <f>IFERROR(VLOOKUP(Tabla2[[#This Row],[CONTRATISTA PRNCIPAL]],Hoja1!$L$5:$M$9,2,FALSE),"CJV")</f>
        <v>CJV</v>
      </c>
      <c r="S3451" s="9" t="str">
        <f>IF(Tabla2[[#This Row],[EMPRESA]]=Tabla2[[#This Row],[CONTRATISTA PRNCIPAL]],"Principal","Secundaria")</f>
        <v>Principal</v>
      </c>
      <c r="T3451" s="10">
        <f>IFERROR(1/COUNTIF(Tabla2[CONTRATISTA PRNCIPAL],Tabla2[[#This Row],[CONTRATISTA PRNCIPAL]]),0)</f>
        <v>9.0090090090090089E-3</v>
      </c>
      <c r="U3451" s="33">
        <f ca="1">IF(((TODAY()-Tabla2[[#This Row],[FECHA NACIMIENTO]])/365)&lt;18,"Corregir", IF(((TODAY()-Tabla2[[#This Row],[FECHA NACIMIENTO]])/365)&gt;80, "Corregir",ROUNDDOWN(((TODAY()-Tabla2[[#This Row],[FECHA NACIMIENTO]])/365),0)))</f>
        <v>67</v>
      </c>
      <c r="V345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3451" s="34" t="str">
        <f ca="1">+IF(Tabla2[[#This Row],[Edad]]="Corregir","Corregir","Ok")</f>
        <v>Ok</v>
      </c>
      <c r="X3451" s="10" t="str">
        <f>+IFERROR(VLOOKUP(Tabla2[[#This Row],[DISTRITO SEGÚN DNI]],Hoja1!$A$2:$B$55,2,FALSE),"No")</f>
        <v>CALLAO</v>
      </c>
      <c r="Y3451" s="10" t="str">
        <f>IF(OR(LOWER(Tabla2[[#This Row],[GENERO]])="masculino", LOWER(Tabla2[[#This Row],[GENERO]])="femenino"),"OK","Corregir")</f>
        <v>OK</v>
      </c>
      <c r="Z3451" s="10" t="str">
        <f>+IF(Tabla2[[#This Row],[Nro. DNI / CE]]="","Corregir",IF(LEN(Tabla2[[#This Row],[Nro. DNI / CE]])&gt;=8,"OK","Corregir"))</f>
        <v>OK</v>
      </c>
      <c r="AA3451" s="10">
        <f>COUNTIF(Tabla2[APELLIDOS Y NOMBRES],Tabla2[[#This Row],[APELLIDOS Y NOMBRES]])</f>
        <v>1</v>
      </c>
      <c r="AB3451" t="str">
        <f ca="1">+IFERROR(IF(Tabla2[[#This Row],[FECHA CESE/BAJA]]="","No Aplica",IF(AND(MONTH(Tabla2[[#This Row],[FECHA CESE/BAJA]])=MONTH(TODAY()-30),YEAR(Tabla2[[#This Row],[FECHA CESE/BAJA]])=YEAR(TODAY())),MONTH(TODAY()-30)&amp;"-"&amp;YEAR(TODAY()),"Borrar")),"No aplica")</f>
        <v>No Aplica</v>
      </c>
      <c r="AC3451" t="str">
        <f ca="1">+IFERROR(IF(Tabla2[[#This Row],[FECHA INICIO DE LABORES EN OBRA]]="","No Aplica",IF(AND(MONTH(Tabla2[[#This Row],[FECHA INICIO DE LABORES EN OBRA]])=MONTH(TODAY()-30),YEAR(Tabla2[[#This Row],[FECHA INICIO DE LABORES EN OBRA]])=YEAR(TODAY())),MONTH(TODAY()-30)&amp;"-"&amp;YEAR(TODAY()),"No Aplica")),"No Aplica")</f>
        <v>No Aplica</v>
      </c>
    </row>
    <row r="3452" spans="1:29" x14ac:dyDescent="0.25">
      <c r="A3452" s="2">
        <v>20100901481</v>
      </c>
      <c r="B3452" s="3" t="s">
        <v>9480</v>
      </c>
      <c r="C3452" s="3" t="s">
        <v>9480</v>
      </c>
      <c r="D3452" s="3" t="s">
        <v>9501</v>
      </c>
      <c r="E3452" s="3" t="s">
        <v>9502</v>
      </c>
      <c r="F3452" s="36">
        <v>26077</v>
      </c>
      <c r="G3452" s="3">
        <v>2</v>
      </c>
      <c r="H3452" s="3" t="s">
        <v>2110</v>
      </c>
      <c r="I3452" s="3" t="s">
        <v>2111</v>
      </c>
      <c r="J3452" s="3" t="s">
        <v>9503</v>
      </c>
      <c r="K3452" s="3" t="s">
        <v>34</v>
      </c>
      <c r="L3452" s="8" t="s">
        <v>9813</v>
      </c>
      <c r="M3452" s="5"/>
      <c r="N3452" s="13" t="s">
        <v>1489</v>
      </c>
      <c r="O3452" s="5">
        <v>44912</v>
      </c>
      <c r="P3452" s="8">
        <v>1</v>
      </c>
      <c r="Q3452" s="9">
        <v>1</v>
      </c>
      <c r="R3452" s="9" t="str">
        <f>IFERROR(VLOOKUP(Tabla2[[#This Row],[CONTRATISTA PRNCIPAL]],Hoja1!$L$5:$M$9,2,FALSE),"CJV")</f>
        <v>CJV</v>
      </c>
      <c r="S3452" s="9" t="str">
        <f>IF(Tabla2[[#This Row],[EMPRESA]]=Tabla2[[#This Row],[CONTRATISTA PRNCIPAL]],"Principal","Secundaria")</f>
        <v>Principal</v>
      </c>
      <c r="T3452" s="10">
        <f>IFERROR(1/COUNTIF(Tabla2[CONTRATISTA PRNCIPAL],Tabla2[[#This Row],[CONTRATISTA PRNCIPAL]]),0)</f>
        <v>9.0090090090090089E-3</v>
      </c>
      <c r="U3452" s="33">
        <f ca="1">IF(((TODAY()-Tabla2[[#This Row],[FECHA NACIMIENTO]])/365)&lt;18,"Corregir", IF(((TODAY()-Tabla2[[#This Row],[FECHA NACIMIENTO]])/365)&gt;80, "Corregir",ROUNDDOWN(((TODAY()-Tabla2[[#This Row],[FECHA NACIMIENTO]])/365),0)))</f>
        <v>52</v>
      </c>
      <c r="V345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452" s="34" t="str">
        <f ca="1">+IF(Tabla2[[#This Row],[Edad]]="Corregir","Corregir","Ok")</f>
        <v>Ok</v>
      </c>
      <c r="X3452" s="10" t="str">
        <f>+IFERROR(VLOOKUP(Tabla2[[#This Row],[DISTRITO SEGÚN DNI]],Hoja1!$A$2:$B$55,2,FALSE),"No")</f>
        <v>CALLAO</v>
      </c>
      <c r="Y3452" s="10" t="str">
        <f>IF(OR(LOWER(Tabla2[[#This Row],[GENERO]])="masculino", LOWER(Tabla2[[#This Row],[GENERO]])="femenino"),"OK","Corregir")</f>
        <v>OK</v>
      </c>
      <c r="Z3452" s="10" t="str">
        <f>+IF(Tabla2[[#This Row],[Nro. DNI / CE]]="","Corregir",IF(LEN(Tabla2[[#This Row],[Nro. DNI / CE]])&gt;=8,"OK","Corregir"))</f>
        <v>OK</v>
      </c>
      <c r="AA3452" s="10">
        <f>COUNTIF(Tabla2[APELLIDOS Y NOMBRES],Tabla2[[#This Row],[APELLIDOS Y NOMBRES]])</f>
        <v>1</v>
      </c>
      <c r="AB3452" t="str">
        <f ca="1">+IFERROR(IF(Tabla2[[#This Row],[FECHA CESE/BAJA]]="","No Aplica",IF(AND(MONTH(Tabla2[[#This Row],[FECHA CESE/BAJA]])=MONTH(TODAY()-30),YEAR(Tabla2[[#This Row],[FECHA CESE/BAJA]])=YEAR(TODAY())),MONTH(TODAY()-30)&amp;"-"&amp;YEAR(TODAY()),"Borrar")),"No aplica")</f>
        <v>No Aplica</v>
      </c>
      <c r="AC3452" t="str">
        <f ca="1">+IFERROR(IF(Tabla2[[#This Row],[FECHA INICIO DE LABORES EN OBRA]]="","No Aplica",IF(AND(MONTH(Tabla2[[#This Row],[FECHA INICIO DE LABORES EN OBRA]])=MONTH(TODAY()-30),YEAR(Tabla2[[#This Row],[FECHA INICIO DE LABORES EN OBRA]])=YEAR(TODAY())),MONTH(TODAY()-30)&amp;"-"&amp;YEAR(TODAY()),"No Aplica")),"No Aplica")</f>
        <v>No Aplica</v>
      </c>
    </row>
    <row r="3453" spans="1:29" x14ac:dyDescent="0.25">
      <c r="A3453" s="2">
        <v>20100901481</v>
      </c>
      <c r="B3453" s="3" t="s">
        <v>9480</v>
      </c>
      <c r="C3453" s="3" t="s">
        <v>9480</v>
      </c>
      <c r="D3453" s="3" t="s">
        <v>9504</v>
      </c>
      <c r="E3453" s="3" t="s">
        <v>9505</v>
      </c>
      <c r="F3453" s="36">
        <v>36324</v>
      </c>
      <c r="G3453" s="3">
        <v>2</v>
      </c>
      <c r="H3453" s="3" t="s">
        <v>2110</v>
      </c>
      <c r="I3453" s="3" t="s">
        <v>2111</v>
      </c>
      <c r="J3453" s="3" t="s">
        <v>9506</v>
      </c>
      <c r="K3453" s="3" t="s">
        <v>32</v>
      </c>
      <c r="L3453" s="8" t="s">
        <v>9813</v>
      </c>
      <c r="M3453" s="5"/>
      <c r="N3453" s="13" t="s">
        <v>1489</v>
      </c>
      <c r="O3453" s="5">
        <v>45017</v>
      </c>
      <c r="P3453" s="8">
        <v>1</v>
      </c>
      <c r="Q3453" s="9">
        <v>1</v>
      </c>
      <c r="R3453" s="9" t="str">
        <f>IFERROR(VLOOKUP(Tabla2[[#This Row],[CONTRATISTA PRNCIPAL]],Hoja1!$L$5:$M$9,2,FALSE),"CJV")</f>
        <v>CJV</v>
      </c>
      <c r="S3453" s="9" t="str">
        <f>IF(Tabla2[[#This Row],[EMPRESA]]=Tabla2[[#This Row],[CONTRATISTA PRNCIPAL]],"Principal","Secundaria")</f>
        <v>Principal</v>
      </c>
      <c r="T3453" s="10">
        <f>IFERROR(1/COUNTIF(Tabla2[CONTRATISTA PRNCIPAL],Tabla2[[#This Row],[CONTRATISTA PRNCIPAL]]),0)</f>
        <v>9.0090090090090089E-3</v>
      </c>
      <c r="U3453" s="33">
        <f ca="1">IF(((TODAY()-Tabla2[[#This Row],[FECHA NACIMIENTO]])/365)&lt;18,"Corregir", IF(((TODAY()-Tabla2[[#This Row],[FECHA NACIMIENTO]])/365)&gt;80, "Corregir",ROUNDDOWN(((TODAY()-Tabla2[[#This Row],[FECHA NACIMIENTO]])/365),0)))</f>
        <v>24</v>
      </c>
      <c r="V345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453" s="34" t="str">
        <f ca="1">+IF(Tabla2[[#This Row],[Edad]]="Corregir","Corregir","Ok")</f>
        <v>Ok</v>
      </c>
      <c r="X3453" s="10" t="str">
        <f>+IFERROR(VLOOKUP(Tabla2[[#This Row],[DISTRITO SEGÚN DNI]],Hoja1!$A$2:$B$55,2,FALSE),"No")</f>
        <v>CALLAO</v>
      </c>
      <c r="Y3453" s="10" t="str">
        <f>IF(OR(LOWER(Tabla2[[#This Row],[GENERO]])="masculino", LOWER(Tabla2[[#This Row],[GENERO]])="femenino"),"OK","Corregir")</f>
        <v>OK</v>
      </c>
      <c r="Z3453" s="10" t="str">
        <f>+IF(Tabla2[[#This Row],[Nro. DNI / CE]]="","Corregir",IF(LEN(Tabla2[[#This Row],[Nro. DNI / CE]])&gt;=8,"OK","Corregir"))</f>
        <v>OK</v>
      </c>
      <c r="AA3453" s="10">
        <f>COUNTIF(Tabla2[APELLIDOS Y NOMBRES],Tabla2[[#This Row],[APELLIDOS Y NOMBRES]])</f>
        <v>1</v>
      </c>
      <c r="AB3453" t="str">
        <f ca="1">+IFERROR(IF(Tabla2[[#This Row],[FECHA CESE/BAJA]]="","No Aplica",IF(AND(MONTH(Tabla2[[#This Row],[FECHA CESE/BAJA]])=MONTH(TODAY()-30),YEAR(Tabla2[[#This Row],[FECHA CESE/BAJA]])=YEAR(TODAY())),MONTH(TODAY()-30)&amp;"-"&amp;YEAR(TODAY()),"Borrar")),"No aplica")</f>
        <v>No Aplica</v>
      </c>
      <c r="AC3453" t="str">
        <f ca="1">+IFERROR(IF(Tabla2[[#This Row],[FECHA INICIO DE LABORES EN OBRA]]="","No Aplica",IF(AND(MONTH(Tabla2[[#This Row],[FECHA INICIO DE LABORES EN OBRA]])=MONTH(TODAY()-30),YEAR(Tabla2[[#This Row],[FECHA INICIO DE LABORES EN OBRA]])=YEAR(TODAY())),MONTH(TODAY()-30)&amp;"-"&amp;YEAR(TODAY()),"No Aplica")),"No Aplica")</f>
        <v>No Aplica</v>
      </c>
    </row>
    <row r="3454" spans="1:29" x14ac:dyDescent="0.25">
      <c r="A3454" s="2">
        <v>20100901481</v>
      </c>
      <c r="B3454" s="3" t="s">
        <v>9480</v>
      </c>
      <c r="C3454" s="3" t="s">
        <v>9480</v>
      </c>
      <c r="D3454" s="3" t="s">
        <v>12688</v>
      </c>
      <c r="E3454" s="3" t="s">
        <v>12689</v>
      </c>
      <c r="F3454" s="36">
        <v>28966</v>
      </c>
      <c r="G3454" s="3">
        <v>2</v>
      </c>
      <c r="H3454" s="3" t="s">
        <v>3184</v>
      </c>
      <c r="I3454" s="3" t="s">
        <v>2301</v>
      </c>
      <c r="J3454" s="3" t="s">
        <v>12690</v>
      </c>
      <c r="K3454" s="3" t="s">
        <v>32</v>
      </c>
      <c r="L3454" s="8" t="s">
        <v>9813</v>
      </c>
      <c r="M3454" s="5"/>
      <c r="N3454" s="13" t="s">
        <v>1489</v>
      </c>
      <c r="O3454" s="5">
        <v>43617</v>
      </c>
      <c r="P3454" s="8">
        <v>1</v>
      </c>
      <c r="Q3454" s="9">
        <v>2</v>
      </c>
      <c r="R3454" s="9" t="str">
        <f>IFERROR(VLOOKUP(Tabla2[[#This Row],[CONTRATISTA PRNCIPAL]],Hoja1!$L$5:$M$9,2,FALSE),"CJV")</f>
        <v>CJV</v>
      </c>
      <c r="S3454" s="9" t="str">
        <f>IF(Tabla2[[#This Row],[EMPRESA]]=Tabla2[[#This Row],[CONTRATISTA PRNCIPAL]],"Principal","Secundaria")</f>
        <v>Principal</v>
      </c>
      <c r="T3454" s="10">
        <f>IFERROR(1/COUNTIF(Tabla2[CONTRATISTA PRNCIPAL],Tabla2[[#This Row],[CONTRATISTA PRNCIPAL]]),0)</f>
        <v>9.0090090090090089E-3</v>
      </c>
      <c r="U3454" s="33">
        <f ca="1">IF(((TODAY()-Tabla2[[#This Row],[FECHA NACIMIENTO]])/365)&lt;18,"Corregir", IF(((TODAY()-Tabla2[[#This Row],[FECHA NACIMIENTO]])/365)&gt;80, "Corregir",ROUNDDOWN(((TODAY()-Tabla2[[#This Row],[FECHA NACIMIENTO]])/365),0)))</f>
        <v>44</v>
      </c>
      <c r="V345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454" s="34" t="str">
        <f ca="1">+IF(Tabla2[[#This Row],[Edad]]="Corregir","Corregir","Ok")</f>
        <v>Ok</v>
      </c>
      <c r="X3454" s="10" t="str">
        <f>+IFERROR(VLOOKUP(Tabla2[[#This Row],[DISTRITO SEGÚN DNI]],Hoja1!$A$2:$B$55,2,FALSE),"No")</f>
        <v>CALLAO</v>
      </c>
      <c r="Y3454" s="10" t="str">
        <f>IF(OR(LOWER(Tabla2[[#This Row],[GENERO]])="masculino", LOWER(Tabla2[[#This Row],[GENERO]])="femenino"),"OK","Corregir")</f>
        <v>OK</v>
      </c>
      <c r="Z3454" s="10" t="str">
        <f>+IF(Tabla2[[#This Row],[Nro. DNI / CE]]="","Corregir",IF(LEN(Tabla2[[#This Row],[Nro. DNI / CE]])&gt;=8,"OK","Corregir"))</f>
        <v>OK</v>
      </c>
      <c r="AA3454" s="10">
        <f>COUNTIF(Tabla2[APELLIDOS Y NOMBRES],Tabla2[[#This Row],[APELLIDOS Y NOMBRES]])</f>
        <v>1</v>
      </c>
      <c r="AB3454" t="str">
        <f ca="1">+IFERROR(IF(Tabla2[[#This Row],[FECHA CESE/BAJA]]="","No Aplica",IF(AND(MONTH(Tabla2[[#This Row],[FECHA CESE/BAJA]])=MONTH(TODAY()-30),YEAR(Tabla2[[#This Row],[FECHA CESE/BAJA]])=YEAR(TODAY())),MONTH(TODAY()-30)&amp;"-"&amp;YEAR(TODAY()),"Borrar")),"No aplica")</f>
        <v>No Aplica</v>
      </c>
      <c r="AC3454" t="str">
        <f ca="1">+IFERROR(IF(Tabla2[[#This Row],[FECHA INICIO DE LABORES EN OBRA]]="","No Aplica",IF(AND(MONTH(Tabla2[[#This Row],[FECHA INICIO DE LABORES EN OBRA]])=MONTH(TODAY()-30),YEAR(Tabla2[[#This Row],[FECHA INICIO DE LABORES EN OBRA]])=YEAR(TODAY())),MONTH(TODAY()-30)&amp;"-"&amp;YEAR(TODAY()),"No Aplica")),"No Aplica")</f>
        <v>No Aplica</v>
      </c>
    </row>
    <row r="3455" spans="1:29" x14ac:dyDescent="0.25">
      <c r="A3455" s="2">
        <v>20100901481</v>
      </c>
      <c r="B3455" s="3" t="s">
        <v>9480</v>
      </c>
      <c r="C3455" s="3" t="s">
        <v>9480</v>
      </c>
      <c r="D3455" s="3" t="s">
        <v>12691</v>
      </c>
      <c r="E3455" s="3" t="s">
        <v>12692</v>
      </c>
      <c r="F3455" s="36">
        <v>34661</v>
      </c>
      <c r="G3455" s="3">
        <v>2</v>
      </c>
      <c r="H3455" s="3" t="s">
        <v>2110</v>
      </c>
      <c r="I3455" s="3" t="s">
        <v>2111</v>
      </c>
      <c r="J3455" s="3" t="s">
        <v>12693</v>
      </c>
      <c r="K3455" s="3" t="s">
        <v>5589</v>
      </c>
      <c r="L3455" s="8" t="s">
        <v>9813</v>
      </c>
      <c r="M3455" s="5"/>
      <c r="N3455" s="13" t="s">
        <v>1489</v>
      </c>
      <c r="O3455" s="5">
        <v>45121</v>
      </c>
      <c r="P3455" s="8">
        <v>1</v>
      </c>
      <c r="Q3455" s="9">
        <v>1</v>
      </c>
      <c r="R3455" s="9" t="str">
        <f>IFERROR(VLOOKUP(Tabla2[[#This Row],[CONTRATISTA PRNCIPAL]],Hoja1!$L$5:$M$9,2,FALSE),"CJV")</f>
        <v>CJV</v>
      </c>
      <c r="S3455" s="9" t="str">
        <f>IF(Tabla2[[#This Row],[EMPRESA]]=Tabla2[[#This Row],[CONTRATISTA PRNCIPAL]],"Principal","Secundaria")</f>
        <v>Principal</v>
      </c>
      <c r="T3455" s="10">
        <f>IFERROR(1/COUNTIF(Tabla2[CONTRATISTA PRNCIPAL],Tabla2[[#This Row],[CONTRATISTA PRNCIPAL]]),0)</f>
        <v>9.0090090090090089E-3</v>
      </c>
      <c r="U3455" s="33">
        <f ca="1">IF(((TODAY()-Tabla2[[#This Row],[FECHA NACIMIENTO]])/365)&lt;18,"Corregir", IF(((TODAY()-Tabla2[[#This Row],[FECHA NACIMIENTO]])/365)&gt;80, "Corregir",ROUNDDOWN(((TODAY()-Tabla2[[#This Row],[FECHA NACIMIENTO]])/365),0)))</f>
        <v>28</v>
      </c>
      <c r="V345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455" s="34" t="str">
        <f ca="1">+IF(Tabla2[[#This Row],[Edad]]="Corregir","Corregir","Ok")</f>
        <v>Ok</v>
      </c>
      <c r="X3455" s="10" t="str">
        <f>+IFERROR(VLOOKUP(Tabla2[[#This Row],[DISTRITO SEGÚN DNI]],Hoja1!$A$2:$B$55,2,FALSE),"No")</f>
        <v>No</v>
      </c>
      <c r="Y3455" s="10" t="str">
        <f>IF(OR(LOWER(Tabla2[[#This Row],[GENERO]])="masculino", LOWER(Tabla2[[#This Row],[GENERO]])="femenino"),"OK","Corregir")</f>
        <v>OK</v>
      </c>
      <c r="Z3455" s="10" t="str">
        <f>+IF(Tabla2[[#This Row],[Nro. DNI / CE]]="","Corregir",IF(LEN(Tabla2[[#This Row],[Nro. DNI / CE]])&gt;=8,"OK","Corregir"))</f>
        <v>OK</v>
      </c>
      <c r="AA3455" s="10">
        <f>COUNTIF(Tabla2[APELLIDOS Y NOMBRES],Tabla2[[#This Row],[APELLIDOS Y NOMBRES]])</f>
        <v>1</v>
      </c>
      <c r="AB3455" t="str">
        <f ca="1">+IFERROR(IF(Tabla2[[#This Row],[FECHA CESE/BAJA]]="","No Aplica",IF(AND(MONTH(Tabla2[[#This Row],[FECHA CESE/BAJA]])=MONTH(TODAY()-30),YEAR(Tabla2[[#This Row],[FECHA CESE/BAJA]])=YEAR(TODAY())),MONTH(TODAY()-30)&amp;"-"&amp;YEAR(TODAY()),"Borrar")),"No aplica")</f>
        <v>No Aplica</v>
      </c>
      <c r="AC3455" t="str">
        <f ca="1">+IFERROR(IF(Tabla2[[#This Row],[FECHA INICIO DE LABORES EN OBRA]]="","No Aplica",IF(AND(MONTH(Tabla2[[#This Row],[FECHA INICIO DE LABORES EN OBRA]])=MONTH(TODAY()-30),YEAR(Tabla2[[#This Row],[FECHA INICIO DE LABORES EN OBRA]])=YEAR(TODAY())),MONTH(TODAY()-30)&amp;"-"&amp;YEAR(TODAY()),"No Aplica")),"No Aplica")</f>
        <v>No Aplica</v>
      </c>
    </row>
    <row r="3456" spans="1:29" x14ac:dyDescent="0.25">
      <c r="A3456" s="2">
        <v>20100901481</v>
      </c>
      <c r="B3456" s="3" t="s">
        <v>9480</v>
      </c>
      <c r="C3456" s="3" t="s">
        <v>9480</v>
      </c>
      <c r="D3456" s="3" t="s">
        <v>12694</v>
      </c>
      <c r="E3456" s="3" t="s">
        <v>12695</v>
      </c>
      <c r="F3456" s="36">
        <v>31087</v>
      </c>
      <c r="G3456" s="3">
        <v>2</v>
      </c>
      <c r="H3456" s="3" t="s">
        <v>2110</v>
      </c>
      <c r="I3456" s="3" t="s">
        <v>2111</v>
      </c>
      <c r="J3456" s="3" t="s">
        <v>12696</v>
      </c>
      <c r="K3456" s="3" t="s">
        <v>1219</v>
      </c>
      <c r="L3456" s="8" t="s">
        <v>9813</v>
      </c>
      <c r="M3456" s="5"/>
      <c r="N3456" s="13" t="s">
        <v>1489</v>
      </c>
      <c r="O3456" s="5">
        <v>45138</v>
      </c>
      <c r="P3456" s="8">
        <v>1</v>
      </c>
      <c r="Q3456" s="9">
        <v>1</v>
      </c>
      <c r="R3456" s="9" t="str">
        <f>IFERROR(VLOOKUP(Tabla2[[#This Row],[CONTRATISTA PRNCIPAL]],Hoja1!$L$5:$M$9,2,FALSE),"CJV")</f>
        <v>CJV</v>
      </c>
      <c r="S3456" s="9" t="str">
        <f>IF(Tabla2[[#This Row],[EMPRESA]]=Tabla2[[#This Row],[CONTRATISTA PRNCIPAL]],"Principal","Secundaria")</f>
        <v>Principal</v>
      </c>
      <c r="T3456" s="10">
        <f>IFERROR(1/COUNTIF(Tabla2[CONTRATISTA PRNCIPAL],Tabla2[[#This Row],[CONTRATISTA PRNCIPAL]]),0)</f>
        <v>9.0090090090090089E-3</v>
      </c>
      <c r="U3456" s="33">
        <f ca="1">IF(((TODAY()-Tabla2[[#This Row],[FECHA NACIMIENTO]])/365)&lt;18,"Corregir", IF(((TODAY()-Tabla2[[#This Row],[FECHA NACIMIENTO]])/365)&gt;80, "Corregir",ROUNDDOWN(((TODAY()-Tabla2[[#This Row],[FECHA NACIMIENTO]])/365),0)))</f>
        <v>38</v>
      </c>
      <c r="V345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456" s="34" t="str">
        <f ca="1">+IF(Tabla2[[#This Row],[Edad]]="Corregir","Corregir","Ok")</f>
        <v>Ok</v>
      </c>
      <c r="X3456" s="10" t="str">
        <f>+IFERROR(VLOOKUP(Tabla2[[#This Row],[DISTRITO SEGÚN DNI]],Hoja1!$A$2:$B$55,2,FALSE),"No")</f>
        <v>No</v>
      </c>
      <c r="Y3456" s="10" t="str">
        <f>IF(OR(LOWER(Tabla2[[#This Row],[GENERO]])="masculino", LOWER(Tabla2[[#This Row],[GENERO]])="femenino"),"OK","Corregir")</f>
        <v>OK</v>
      </c>
      <c r="Z3456" s="10" t="str">
        <f>+IF(Tabla2[[#This Row],[Nro. DNI / CE]]="","Corregir",IF(LEN(Tabla2[[#This Row],[Nro. DNI / CE]])&gt;=8,"OK","Corregir"))</f>
        <v>OK</v>
      </c>
      <c r="AA3456" s="10">
        <f>COUNTIF(Tabla2[APELLIDOS Y NOMBRES],Tabla2[[#This Row],[APELLIDOS Y NOMBRES]])</f>
        <v>1</v>
      </c>
      <c r="AB3456" t="str">
        <f ca="1">+IFERROR(IF(Tabla2[[#This Row],[FECHA CESE/BAJA]]="","No Aplica",IF(AND(MONTH(Tabla2[[#This Row],[FECHA CESE/BAJA]])=MONTH(TODAY()-30),YEAR(Tabla2[[#This Row],[FECHA CESE/BAJA]])=YEAR(TODAY())),MONTH(TODAY()-30)&amp;"-"&amp;YEAR(TODAY()),"Borrar")),"No aplica")</f>
        <v>No Aplica</v>
      </c>
      <c r="AC3456" t="str">
        <f ca="1">+IFERROR(IF(Tabla2[[#This Row],[FECHA INICIO DE LABORES EN OBRA]]="","No Aplica",IF(AND(MONTH(Tabla2[[#This Row],[FECHA INICIO DE LABORES EN OBRA]])=MONTH(TODAY()-30),YEAR(Tabla2[[#This Row],[FECHA INICIO DE LABORES EN OBRA]])=YEAR(TODAY())),MONTH(TODAY()-30)&amp;"-"&amp;YEAR(TODAY()),"No Aplica")),"No Aplica")</f>
        <v>No Aplica</v>
      </c>
    </row>
    <row r="3457" spans="1:29" x14ac:dyDescent="0.25">
      <c r="A3457" s="2">
        <v>20100901481</v>
      </c>
      <c r="B3457" s="3" t="s">
        <v>9480</v>
      </c>
      <c r="C3457" s="3" t="s">
        <v>9480</v>
      </c>
      <c r="D3457" s="3" t="s">
        <v>12697</v>
      </c>
      <c r="E3457" s="3" t="s">
        <v>12698</v>
      </c>
      <c r="F3457" s="36">
        <v>26523</v>
      </c>
      <c r="G3457" s="3">
        <v>2</v>
      </c>
      <c r="H3457" s="3" t="s">
        <v>2110</v>
      </c>
      <c r="I3457" s="3" t="s">
        <v>2111</v>
      </c>
      <c r="J3457" s="3" t="s">
        <v>12699</v>
      </c>
      <c r="K3457" s="3" t="s">
        <v>12700</v>
      </c>
      <c r="L3457" s="8" t="s">
        <v>9813</v>
      </c>
      <c r="M3457" s="5"/>
      <c r="N3457" s="13" t="s">
        <v>1489</v>
      </c>
      <c r="O3457" s="5">
        <v>42458</v>
      </c>
      <c r="P3457" s="8">
        <v>1</v>
      </c>
      <c r="Q3457" s="9">
        <v>2</v>
      </c>
      <c r="R3457" s="9" t="str">
        <f>IFERROR(VLOOKUP(Tabla2[[#This Row],[CONTRATISTA PRNCIPAL]],Hoja1!$L$5:$M$9,2,FALSE),"CJV")</f>
        <v>CJV</v>
      </c>
      <c r="S3457" s="9" t="str">
        <f>IF(Tabla2[[#This Row],[EMPRESA]]=Tabla2[[#This Row],[CONTRATISTA PRNCIPAL]],"Principal","Secundaria")</f>
        <v>Principal</v>
      </c>
      <c r="T3457" s="10">
        <f>IFERROR(1/COUNTIF(Tabla2[CONTRATISTA PRNCIPAL],Tabla2[[#This Row],[CONTRATISTA PRNCIPAL]]),0)</f>
        <v>9.0090090090090089E-3</v>
      </c>
      <c r="U3457" s="33">
        <f ca="1">IF(((TODAY()-Tabla2[[#This Row],[FECHA NACIMIENTO]])/365)&lt;18,"Corregir", IF(((TODAY()-Tabla2[[#This Row],[FECHA NACIMIENTO]])/365)&gt;80, "Corregir",ROUNDDOWN(((TODAY()-Tabla2[[#This Row],[FECHA NACIMIENTO]])/365),0)))</f>
        <v>51</v>
      </c>
      <c r="V345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457" s="34" t="str">
        <f ca="1">+IF(Tabla2[[#This Row],[Edad]]="Corregir","Corregir","Ok")</f>
        <v>Ok</v>
      </c>
      <c r="X3457" s="10" t="str">
        <f>+IFERROR(VLOOKUP(Tabla2[[#This Row],[DISTRITO SEGÚN DNI]],Hoja1!$A$2:$B$55,2,FALSE),"No")</f>
        <v>CALLAO</v>
      </c>
      <c r="Y3457" s="10" t="str">
        <f>IF(OR(LOWER(Tabla2[[#This Row],[GENERO]])="masculino", LOWER(Tabla2[[#This Row],[GENERO]])="femenino"),"OK","Corregir")</f>
        <v>OK</v>
      </c>
      <c r="Z3457" s="10" t="str">
        <f>+IF(Tabla2[[#This Row],[Nro. DNI / CE]]="","Corregir",IF(LEN(Tabla2[[#This Row],[Nro. DNI / CE]])&gt;=8,"OK","Corregir"))</f>
        <v>OK</v>
      </c>
      <c r="AA3457" s="10">
        <f>COUNTIF(Tabla2[APELLIDOS Y NOMBRES],Tabla2[[#This Row],[APELLIDOS Y NOMBRES]])</f>
        <v>1</v>
      </c>
      <c r="AB3457" t="str">
        <f ca="1">+IFERROR(IF(Tabla2[[#This Row],[FECHA CESE/BAJA]]="","No Aplica",IF(AND(MONTH(Tabla2[[#This Row],[FECHA CESE/BAJA]])=MONTH(TODAY()-30),YEAR(Tabla2[[#This Row],[FECHA CESE/BAJA]])=YEAR(TODAY())),MONTH(TODAY()-30)&amp;"-"&amp;YEAR(TODAY()),"Borrar")),"No aplica")</f>
        <v>No Aplica</v>
      </c>
      <c r="AC3457" t="str">
        <f ca="1">+IFERROR(IF(Tabla2[[#This Row],[FECHA INICIO DE LABORES EN OBRA]]="","No Aplica",IF(AND(MONTH(Tabla2[[#This Row],[FECHA INICIO DE LABORES EN OBRA]])=MONTH(TODAY()-30),YEAR(Tabla2[[#This Row],[FECHA INICIO DE LABORES EN OBRA]])=YEAR(TODAY())),MONTH(TODAY()-30)&amp;"-"&amp;YEAR(TODAY()),"No Aplica")),"No Aplica")</f>
        <v>No Aplica</v>
      </c>
    </row>
    <row r="3458" spans="1:29" x14ac:dyDescent="0.25">
      <c r="A3458" s="2">
        <v>20100901481</v>
      </c>
      <c r="B3458" s="3" t="s">
        <v>9480</v>
      </c>
      <c r="C3458" s="3" t="s">
        <v>9480</v>
      </c>
      <c r="D3458" s="3" t="s">
        <v>12701</v>
      </c>
      <c r="E3458" s="3" t="s">
        <v>12702</v>
      </c>
      <c r="F3458" s="36">
        <v>35653</v>
      </c>
      <c r="G3458" s="3">
        <v>2</v>
      </c>
      <c r="H3458" s="3" t="s">
        <v>2110</v>
      </c>
      <c r="I3458" s="3" t="s">
        <v>2111</v>
      </c>
      <c r="J3458" s="3" t="s">
        <v>12703</v>
      </c>
      <c r="K3458" s="3" t="s">
        <v>1219</v>
      </c>
      <c r="L3458" s="8" t="s">
        <v>9813</v>
      </c>
      <c r="M3458" s="5"/>
      <c r="N3458" s="13" t="s">
        <v>1489</v>
      </c>
      <c r="O3458" s="5">
        <v>43627</v>
      </c>
      <c r="P3458" s="8">
        <v>1</v>
      </c>
      <c r="Q3458" s="9">
        <v>1</v>
      </c>
      <c r="R3458" s="9" t="str">
        <f>IFERROR(VLOOKUP(Tabla2[[#This Row],[CONTRATISTA PRNCIPAL]],Hoja1!$L$5:$M$9,2,FALSE),"CJV")</f>
        <v>CJV</v>
      </c>
      <c r="S3458" s="9" t="str">
        <f>IF(Tabla2[[#This Row],[EMPRESA]]=Tabla2[[#This Row],[CONTRATISTA PRNCIPAL]],"Principal","Secundaria")</f>
        <v>Principal</v>
      </c>
      <c r="T3458" s="10">
        <f>IFERROR(1/COUNTIF(Tabla2[CONTRATISTA PRNCIPAL],Tabla2[[#This Row],[CONTRATISTA PRNCIPAL]]),0)</f>
        <v>9.0090090090090089E-3</v>
      </c>
      <c r="U3458" s="33">
        <f ca="1">IF(((TODAY()-Tabla2[[#This Row],[FECHA NACIMIENTO]])/365)&lt;18,"Corregir", IF(((TODAY()-Tabla2[[#This Row],[FECHA NACIMIENTO]])/365)&gt;80, "Corregir",ROUNDDOWN(((TODAY()-Tabla2[[#This Row],[FECHA NACIMIENTO]])/365),0)))</f>
        <v>26</v>
      </c>
      <c r="V345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458" s="34" t="str">
        <f ca="1">+IF(Tabla2[[#This Row],[Edad]]="Corregir","Corregir","Ok")</f>
        <v>Ok</v>
      </c>
      <c r="X3458" s="10" t="str">
        <f>+IFERROR(VLOOKUP(Tabla2[[#This Row],[DISTRITO SEGÚN DNI]],Hoja1!$A$2:$B$55,2,FALSE),"No")</f>
        <v>No</v>
      </c>
      <c r="Y3458" s="10" t="str">
        <f>IF(OR(LOWER(Tabla2[[#This Row],[GENERO]])="masculino", LOWER(Tabla2[[#This Row],[GENERO]])="femenino"),"OK","Corregir")</f>
        <v>OK</v>
      </c>
      <c r="Z3458" s="10" t="str">
        <f>+IF(Tabla2[[#This Row],[Nro. DNI / CE]]="","Corregir",IF(LEN(Tabla2[[#This Row],[Nro. DNI / CE]])&gt;=8,"OK","Corregir"))</f>
        <v>OK</v>
      </c>
      <c r="AA3458" s="10">
        <f>COUNTIF(Tabla2[APELLIDOS Y NOMBRES],Tabla2[[#This Row],[APELLIDOS Y NOMBRES]])</f>
        <v>1</v>
      </c>
      <c r="AB3458" t="str">
        <f ca="1">+IFERROR(IF(Tabla2[[#This Row],[FECHA CESE/BAJA]]="","No Aplica",IF(AND(MONTH(Tabla2[[#This Row],[FECHA CESE/BAJA]])=MONTH(TODAY()-30),YEAR(Tabla2[[#This Row],[FECHA CESE/BAJA]])=YEAR(TODAY())),MONTH(TODAY()-30)&amp;"-"&amp;YEAR(TODAY()),"Borrar")),"No aplica")</f>
        <v>No Aplica</v>
      </c>
      <c r="AC3458" t="str">
        <f ca="1">+IFERROR(IF(Tabla2[[#This Row],[FECHA INICIO DE LABORES EN OBRA]]="","No Aplica",IF(AND(MONTH(Tabla2[[#This Row],[FECHA INICIO DE LABORES EN OBRA]])=MONTH(TODAY()-30),YEAR(Tabla2[[#This Row],[FECHA INICIO DE LABORES EN OBRA]])=YEAR(TODAY())),MONTH(TODAY()-30)&amp;"-"&amp;YEAR(TODAY()),"No Aplica")),"No Aplica")</f>
        <v>No Aplica</v>
      </c>
    </row>
    <row r="3459" spans="1:29" x14ac:dyDescent="0.25">
      <c r="A3459" s="2">
        <v>20100901481</v>
      </c>
      <c r="B3459" s="3" t="s">
        <v>9480</v>
      </c>
      <c r="C3459" s="3" t="s">
        <v>9480</v>
      </c>
      <c r="D3459" s="3" t="s">
        <v>12704</v>
      </c>
      <c r="E3459" s="3" t="s">
        <v>12705</v>
      </c>
      <c r="F3459" s="36">
        <v>37212</v>
      </c>
      <c r="G3459" s="3">
        <v>2</v>
      </c>
      <c r="H3459" s="3" t="s">
        <v>2110</v>
      </c>
      <c r="I3459" s="3" t="s">
        <v>2111</v>
      </c>
      <c r="J3459" s="3" t="s">
        <v>12706</v>
      </c>
      <c r="K3459" s="3" t="s">
        <v>3613</v>
      </c>
      <c r="L3459" s="8" t="s">
        <v>9813</v>
      </c>
      <c r="M3459" s="5"/>
      <c r="N3459" s="13" t="s">
        <v>1489</v>
      </c>
      <c r="O3459" s="5">
        <v>45113</v>
      </c>
      <c r="P3459" s="8">
        <v>1</v>
      </c>
      <c r="Q3459" s="9">
        <v>1</v>
      </c>
      <c r="R3459" s="9" t="str">
        <f>IFERROR(VLOOKUP(Tabla2[[#This Row],[CONTRATISTA PRNCIPAL]],Hoja1!$L$5:$M$9,2,FALSE),"CJV")</f>
        <v>CJV</v>
      </c>
      <c r="S3459" s="9" t="str">
        <f>IF(Tabla2[[#This Row],[EMPRESA]]=Tabla2[[#This Row],[CONTRATISTA PRNCIPAL]],"Principal","Secundaria")</f>
        <v>Principal</v>
      </c>
      <c r="T3459" s="10">
        <f>IFERROR(1/COUNTIF(Tabla2[CONTRATISTA PRNCIPAL],Tabla2[[#This Row],[CONTRATISTA PRNCIPAL]]),0)</f>
        <v>9.0090090090090089E-3</v>
      </c>
      <c r="U3459" s="33">
        <f ca="1">IF(((TODAY()-Tabla2[[#This Row],[FECHA NACIMIENTO]])/365)&lt;18,"Corregir", IF(((TODAY()-Tabla2[[#This Row],[FECHA NACIMIENTO]])/365)&gt;80, "Corregir",ROUNDDOWN(((TODAY()-Tabla2[[#This Row],[FECHA NACIMIENTO]])/365),0)))</f>
        <v>21</v>
      </c>
      <c r="V345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3459" s="34" t="str">
        <f ca="1">+IF(Tabla2[[#This Row],[Edad]]="Corregir","Corregir","Ok")</f>
        <v>Ok</v>
      </c>
      <c r="X3459" s="10" t="str">
        <f>+IFERROR(VLOOKUP(Tabla2[[#This Row],[DISTRITO SEGÚN DNI]],Hoja1!$A$2:$B$55,2,FALSE),"No")</f>
        <v>No</v>
      </c>
      <c r="Y3459" s="10" t="str">
        <f>IF(OR(LOWER(Tabla2[[#This Row],[GENERO]])="masculino", LOWER(Tabla2[[#This Row],[GENERO]])="femenino"),"OK","Corregir")</f>
        <v>OK</v>
      </c>
      <c r="Z3459" s="10" t="str">
        <f>+IF(Tabla2[[#This Row],[Nro. DNI / CE]]="","Corregir",IF(LEN(Tabla2[[#This Row],[Nro. DNI / CE]])&gt;=8,"OK","Corregir"))</f>
        <v>OK</v>
      </c>
      <c r="AA3459" s="10">
        <f>COUNTIF(Tabla2[APELLIDOS Y NOMBRES],Tabla2[[#This Row],[APELLIDOS Y NOMBRES]])</f>
        <v>1</v>
      </c>
      <c r="AB3459" t="str">
        <f ca="1">+IFERROR(IF(Tabla2[[#This Row],[FECHA CESE/BAJA]]="","No Aplica",IF(AND(MONTH(Tabla2[[#This Row],[FECHA CESE/BAJA]])=MONTH(TODAY()-30),YEAR(Tabla2[[#This Row],[FECHA CESE/BAJA]])=YEAR(TODAY())),MONTH(TODAY()-30)&amp;"-"&amp;YEAR(TODAY()),"Borrar")),"No aplica")</f>
        <v>No Aplica</v>
      </c>
      <c r="AC3459" t="str">
        <f ca="1">+IFERROR(IF(Tabla2[[#This Row],[FECHA INICIO DE LABORES EN OBRA]]="","No Aplica",IF(AND(MONTH(Tabla2[[#This Row],[FECHA INICIO DE LABORES EN OBRA]])=MONTH(TODAY()-30),YEAR(Tabla2[[#This Row],[FECHA INICIO DE LABORES EN OBRA]])=YEAR(TODAY())),MONTH(TODAY()-30)&amp;"-"&amp;YEAR(TODAY()),"No Aplica")),"No Aplica")</f>
        <v>No Aplica</v>
      </c>
    </row>
    <row r="3460" spans="1:29" x14ac:dyDescent="0.25">
      <c r="A3460" s="2">
        <v>20100901481</v>
      </c>
      <c r="B3460" s="3" t="s">
        <v>9480</v>
      </c>
      <c r="C3460" s="3" t="s">
        <v>9480</v>
      </c>
      <c r="D3460" s="3" t="s">
        <v>12707</v>
      </c>
      <c r="E3460" s="3" t="s">
        <v>12708</v>
      </c>
      <c r="F3460" s="36">
        <v>26631</v>
      </c>
      <c r="G3460" s="3">
        <v>2</v>
      </c>
      <c r="H3460" s="3" t="s">
        <v>2110</v>
      </c>
      <c r="I3460" s="3" t="s">
        <v>2111</v>
      </c>
      <c r="J3460" s="3" t="s">
        <v>12709</v>
      </c>
      <c r="K3460" s="3" t="s">
        <v>34</v>
      </c>
      <c r="L3460" s="8" t="s">
        <v>9813</v>
      </c>
      <c r="M3460" s="5"/>
      <c r="N3460" s="13" t="s">
        <v>1489</v>
      </c>
      <c r="O3460" s="5">
        <v>45117</v>
      </c>
      <c r="P3460" s="8">
        <v>1</v>
      </c>
      <c r="Q3460" s="9">
        <v>1</v>
      </c>
      <c r="R3460" s="9" t="str">
        <f>IFERROR(VLOOKUP(Tabla2[[#This Row],[CONTRATISTA PRNCIPAL]],Hoja1!$L$5:$M$9,2,FALSE),"CJV")</f>
        <v>CJV</v>
      </c>
      <c r="S3460" s="9" t="str">
        <f>IF(Tabla2[[#This Row],[EMPRESA]]=Tabla2[[#This Row],[CONTRATISTA PRNCIPAL]],"Principal","Secundaria")</f>
        <v>Principal</v>
      </c>
      <c r="T3460" s="10">
        <f>IFERROR(1/COUNTIF(Tabla2[CONTRATISTA PRNCIPAL],Tabla2[[#This Row],[CONTRATISTA PRNCIPAL]]),0)</f>
        <v>9.0090090090090089E-3</v>
      </c>
      <c r="U3460" s="33">
        <f ca="1">IF(((TODAY()-Tabla2[[#This Row],[FECHA NACIMIENTO]])/365)&lt;18,"Corregir", IF(((TODAY()-Tabla2[[#This Row],[FECHA NACIMIENTO]])/365)&gt;80, "Corregir",ROUNDDOWN(((TODAY()-Tabla2[[#This Row],[FECHA NACIMIENTO]])/365),0)))</f>
        <v>50</v>
      </c>
      <c r="V346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460" s="34" t="str">
        <f ca="1">+IF(Tabla2[[#This Row],[Edad]]="Corregir","Corregir","Ok")</f>
        <v>Ok</v>
      </c>
      <c r="X3460" s="10" t="str">
        <f>+IFERROR(VLOOKUP(Tabla2[[#This Row],[DISTRITO SEGÚN DNI]],Hoja1!$A$2:$B$55,2,FALSE),"No")</f>
        <v>CALLAO</v>
      </c>
      <c r="Y3460" s="10" t="str">
        <f>IF(OR(LOWER(Tabla2[[#This Row],[GENERO]])="masculino", LOWER(Tabla2[[#This Row],[GENERO]])="femenino"),"OK","Corregir")</f>
        <v>OK</v>
      </c>
      <c r="Z3460" s="10" t="str">
        <f>+IF(Tabla2[[#This Row],[Nro. DNI / CE]]="","Corregir",IF(LEN(Tabla2[[#This Row],[Nro. DNI / CE]])&gt;=8,"OK","Corregir"))</f>
        <v>OK</v>
      </c>
      <c r="AA3460" s="10">
        <f>COUNTIF(Tabla2[APELLIDOS Y NOMBRES],Tabla2[[#This Row],[APELLIDOS Y NOMBRES]])</f>
        <v>1</v>
      </c>
      <c r="AB3460" t="str">
        <f ca="1">+IFERROR(IF(Tabla2[[#This Row],[FECHA CESE/BAJA]]="","No Aplica",IF(AND(MONTH(Tabla2[[#This Row],[FECHA CESE/BAJA]])=MONTH(TODAY()-30),YEAR(Tabla2[[#This Row],[FECHA CESE/BAJA]])=YEAR(TODAY())),MONTH(TODAY()-30)&amp;"-"&amp;YEAR(TODAY()),"Borrar")),"No aplica")</f>
        <v>No Aplica</v>
      </c>
      <c r="AC3460" t="str">
        <f ca="1">+IFERROR(IF(Tabla2[[#This Row],[FECHA INICIO DE LABORES EN OBRA]]="","No Aplica",IF(AND(MONTH(Tabla2[[#This Row],[FECHA INICIO DE LABORES EN OBRA]])=MONTH(TODAY()-30),YEAR(Tabla2[[#This Row],[FECHA INICIO DE LABORES EN OBRA]])=YEAR(TODAY())),MONTH(TODAY()-30)&amp;"-"&amp;YEAR(TODAY()),"No Aplica")),"No Aplica")</f>
        <v>No Aplica</v>
      </c>
    </row>
    <row r="3461" spans="1:29" x14ac:dyDescent="0.25">
      <c r="A3461" s="2">
        <v>20523293533</v>
      </c>
      <c r="B3461" s="3" t="s">
        <v>10289</v>
      </c>
      <c r="C3461" s="3" t="s">
        <v>10289</v>
      </c>
      <c r="D3461" s="3">
        <v>43144955</v>
      </c>
      <c r="E3461" s="3" t="s">
        <v>2073</v>
      </c>
      <c r="F3461" s="36">
        <v>31277</v>
      </c>
      <c r="G3461" s="3">
        <v>1</v>
      </c>
      <c r="H3461" s="3" t="s">
        <v>2074</v>
      </c>
      <c r="I3461" s="3" t="s">
        <v>34</v>
      </c>
      <c r="J3461" s="3" t="s">
        <v>10290</v>
      </c>
      <c r="K3461" s="3" t="s">
        <v>34</v>
      </c>
      <c r="L3461" s="8" t="s">
        <v>9813</v>
      </c>
      <c r="M3461" s="5"/>
      <c r="N3461" s="13" t="s">
        <v>1043</v>
      </c>
      <c r="O3461" s="5">
        <v>44186</v>
      </c>
      <c r="P3461" s="8">
        <v>1</v>
      </c>
      <c r="Q3461" s="9">
        <v>1</v>
      </c>
      <c r="R3461" s="9" t="str">
        <f>IFERROR(VLOOKUP(Tabla2[[#This Row],[CONTRATISTA PRNCIPAL]],Hoja1!$L$5:$M$9,2,FALSE),"CJV")</f>
        <v>CJV</v>
      </c>
      <c r="S3461" s="9" t="str">
        <f>IF(Tabla2[[#This Row],[EMPRESA]]=Tabla2[[#This Row],[CONTRATISTA PRNCIPAL]],"Principal","Secundaria")</f>
        <v>Principal</v>
      </c>
      <c r="T3461" s="10">
        <f>IFERROR(1/COUNTIF(Tabla2[CONTRATISTA PRNCIPAL],Tabla2[[#This Row],[CONTRATISTA PRNCIPAL]]),0)</f>
        <v>5.2631578947368418E-2</v>
      </c>
      <c r="U3461" s="33">
        <f ca="1">IF(((TODAY()-Tabla2[[#This Row],[FECHA NACIMIENTO]])/365)&lt;18,"Corregir", IF(((TODAY()-Tabla2[[#This Row],[FECHA NACIMIENTO]])/365)&gt;80, "Corregir",ROUNDDOWN(((TODAY()-Tabla2[[#This Row],[FECHA NACIMIENTO]])/365),0)))</f>
        <v>38</v>
      </c>
      <c r="V346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461" s="34" t="str">
        <f ca="1">+IF(Tabla2[[#This Row],[Edad]]="Corregir","Corregir","Ok")</f>
        <v>Ok</v>
      </c>
      <c r="X3461" s="10" t="str">
        <f>+IFERROR(VLOOKUP(Tabla2[[#This Row],[DISTRITO SEGÚN DNI]],Hoja1!$A$2:$B$55,2,FALSE),"No")</f>
        <v>CALLAO</v>
      </c>
      <c r="Y3461" s="10" t="str">
        <f>IF(OR(LOWER(Tabla2[[#This Row],[GENERO]])="masculino", LOWER(Tabla2[[#This Row],[GENERO]])="femenino"),"OK","Corregir")</f>
        <v>OK</v>
      </c>
      <c r="Z3461" s="10" t="str">
        <f>+IF(Tabla2[[#This Row],[Nro. DNI / CE]]="","Corregir",IF(LEN(Tabla2[[#This Row],[Nro. DNI / CE]])&gt;=8,"OK","Corregir"))</f>
        <v>OK</v>
      </c>
      <c r="AA3461" s="10">
        <f>COUNTIF(Tabla2[APELLIDOS Y NOMBRES],Tabla2[[#This Row],[APELLIDOS Y NOMBRES]])</f>
        <v>1</v>
      </c>
      <c r="AB3461" t="str">
        <f ca="1">+IFERROR(IF(Tabla2[[#This Row],[FECHA CESE/BAJA]]="","No Aplica",IF(AND(MONTH(Tabla2[[#This Row],[FECHA CESE/BAJA]])=MONTH(TODAY()-30),YEAR(Tabla2[[#This Row],[FECHA CESE/BAJA]])=YEAR(TODAY())),MONTH(TODAY()-30)&amp;"-"&amp;YEAR(TODAY()),"Borrar")),"No aplica")</f>
        <v>No Aplica</v>
      </c>
      <c r="AC3461" t="str">
        <f ca="1">+IFERROR(IF(Tabla2[[#This Row],[FECHA INICIO DE LABORES EN OBRA]]="","No Aplica",IF(AND(MONTH(Tabla2[[#This Row],[FECHA INICIO DE LABORES EN OBRA]])=MONTH(TODAY()-30),YEAR(Tabla2[[#This Row],[FECHA INICIO DE LABORES EN OBRA]])=YEAR(TODAY())),MONTH(TODAY()-30)&amp;"-"&amp;YEAR(TODAY()),"No Aplica")),"No Aplica")</f>
        <v>No Aplica</v>
      </c>
    </row>
    <row r="3462" spans="1:29" x14ac:dyDescent="0.25">
      <c r="A3462" s="2">
        <v>20523293533</v>
      </c>
      <c r="B3462" s="3" t="s">
        <v>10289</v>
      </c>
      <c r="C3462" s="3" t="s">
        <v>10289</v>
      </c>
      <c r="D3462" s="3" t="s">
        <v>2076</v>
      </c>
      <c r="E3462" s="3" t="s">
        <v>2077</v>
      </c>
      <c r="F3462" s="36">
        <v>33826</v>
      </c>
      <c r="G3462" s="3">
        <v>1</v>
      </c>
      <c r="H3462" s="3" t="s">
        <v>2074</v>
      </c>
      <c r="I3462" s="3" t="s">
        <v>34</v>
      </c>
      <c r="J3462" s="3" t="s">
        <v>10291</v>
      </c>
      <c r="K3462" s="3" t="s">
        <v>1278</v>
      </c>
      <c r="L3462" s="8" t="s">
        <v>9813</v>
      </c>
      <c r="M3462" s="5"/>
      <c r="N3462" s="13" t="s">
        <v>1043</v>
      </c>
      <c r="O3462" s="5">
        <v>44242</v>
      </c>
      <c r="P3462" s="8">
        <v>1</v>
      </c>
      <c r="Q3462" s="9">
        <v>1</v>
      </c>
      <c r="R3462" s="9" t="str">
        <f>IFERROR(VLOOKUP(Tabla2[[#This Row],[CONTRATISTA PRNCIPAL]],Hoja1!$L$5:$M$9,2,FALSE),"CJV")</f>
        <v>CJV</v>
      </c>
      <c r="S3462" s="9" t="str">
        <f>IF(Tabla2[[#This Row],[EMPRESA]]=Tabla2[[#This Row],[CONTRATISTA PRNCIPAL]],"Principal","Secundaria")</f>
        <v>Principal</v>
      </c>
      <c r="T3462" s="10">
        <f>IFERROR(1/COUNTIF(Tabla2[CONTRATISTA PRNCIPAL],Tabla2[[#This Row],[CONTRATISTA PRNCIPAL]]),0)</f>
        <v>5.2631578947368418E-2</v>
      </c>
      <c r="U3462" s="33">
        <f ca="1">IF(((TODAY()-Tabla2[[#This Row],[FECHA NACIMIENTO]])/365)&lt;18,"Corregir", IF(((TODAY()-Tabla2[[#This Row],[FECHA NACIMIENTO]])/365)&gt;80, "Corregir",ROUNDDOWN(((TODAY()-Tabla2[[#This Row],[FECHA NACIMIENTO]])/365),0)))</f>
        <v>31</v>
      </c>
      <c r="V346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462" s="34" t="str">
        <f ca="1">+IF(Tabla2[[#This Row],[Edad]]="Corregir","Corregir","Ok")</f>
        <v>Ok</v>
      </c>
      <c r="X3462" s="10" t="str">
        <f>+IFERROR(VLOOKUP(Tabla2[[#This Row],[DISTRITO SEGÚN DNI]],Hoja1!$A$2:$B$55,2,FALSE),"No")</f>
        <v>No</v>
      </c>
      <c r="Y3462" s="10" t="str">
        <f>IF(OR(LOWER(Tabla2[[#This Row],[GENERO]])="masculino", LOWER(Tabla2[[#This Row],[GENERO]])="femenino"),"OK","Corregir")</f>
        <v>OK</v>
      </c>
      <c r="Z3462" s="10" t="str">
        <f>+IF(Tabla2[[#This Row],[Nro. DNI / CE]]="","Corregir",IF(LEN(Tabla2[[#This Row],[Nro. DNI / CE]])&gt;=8,"OK","Corregir"))</f>
        <v>OK</v>
      </c>
      <c r="AA3462" s="10">
        <f>COUNTIF(Tabla2[APELLIDOS Y NOMBRES],Tabla2[[#This Row],[APELLIDOS Y NOMBRES]])</f>
        <v>1</v>
      </c>
      <c r="AB3462" t="str">
        <f ca="1">+IFERROR(IF(Tabla2[[#This Row],[FECHA CESE/BAJA]]="","No Aplica",IF(AND(MONTH(Tabla2[[#This Row],[FECHA CESE/BAJA]])=MONTH(TODAY()-30),YEAR(Tabla2[[#This Row],[FECHA CESE/BAJA]])=YEAR(TODAY())),MONTH(TODAY()-30)&amp;"-"&amp;YEAR(TODAY()),"Borrar")),"No aplica")</f>
        <v>No Aplica</v>
      </c>
      <c r="AC3462" t="str">
        <f ca="1">+IFERROR(IF(Tabla2[[#This Row],[FECHA INICIO DE LABORES EN OBRA]]="","No Aplica",IF(AND(MONTH(Tabla2[[#This Row],[FECHA INICIO DE LABORES EN OBRA]])=MONTH(TODAY()-30),YEAR(Tabla2[[#This Row],[FECHA INICIO DE LABORES EN OBRA]])=YEAR(TODAY())),MONTH(TODAY()-30)&amp;"-"&amp;YEAR(TODAY()),"No Aplica")),"No Aplica")</f>
        <v>No Aplica</v>
      </c>
    </row>
    <row r="3463" spans="1:29" x14ac:dyDescent="0.25">
      <c r="A3463" s="2">
        <v>20523293533</v>
      </c>
      <c r="B3463" s="3" t="s">
        <v>10289</v>
      </c>
      <c r="C3463" s="3" t="s">
        <v>10289</v>
      </c>
      <c r="D3463" s="3" t="s">
        <v>1000</v>
      </c>
      <c r="E3463" s="3" t="s">
        <v>1001</v>
      </c>
      <c r="F3463" s="36">
        <v>33912</v>
      </c>
      <c r="G3463" s="3">
        <v>1</v>
      </c>
      <c r="H3463" s="3" t="s">
        <v>2074</v>
      </c>
      <c r="I3463" s="3" t="s">
        <v>4467</v>
      </c>
      <c r="J3463" s="3" t="s">
        <v>10292</v>
      </c>
      <c r="K3463" s="3" t="s">
        <v>93</v>
      </c>
      <c r="L3463" s="8" t="s">
        <v>9818</v>
      </c>
      <c r="M3463" s="5"/>
      <c r="N3463" s="13" t="s">
        <v>1043</v>
      </c>
      <c r="O3463" s="5">
        <v>44624</v>
      </c>
      <c r="P3463" s="8">
        <v>1</v>
      </c>
      <c r="Q3463" s="9">
        <v>1</v>
      </c>
      <c r="R3463" s="9" t="str">
        <f>IFERROR(VLOOKUP(Tabla2[[#This Row],[CONTRATISTA PRNCIPAL]],Hoja1!$L$5:$M$9,2,FALSE),"CJV")</f>
        <v>CJV</v>
      </c>
      <c r="S3463" s="9" t="str">
        <f>IF(Tabla2[[#This Row],[EMPRESA]]=Tabla2[[#This Row],[CONTRATISTA PRNCIPAL]],"Principal","Secundaria")</f>
        <v>Principal</v>
      </c>
      <c r="T3463" s="10">
        <f>IFERROR(1/COUNTIF(Tabla2[CONTRATISTA PRNCIPAL],Tabla2[[#This Row],[CONTRATISTA PRNCIPAL]]),0)</f>
        <v>5.2631578947368418E-2</v>
      </c>
      <c r="U3463" s="33">
        <f ca="1">IF(((TODAY()-Tabla2[[#This Row],[FECHA NACIMIENTO]])/365)&lt;18,"Corregir", IF(((TODAY()-Tabla2[[#This Row],[FECHA NACIMIENTO]])/365)&gt;80, "Corregir",ROUNDDOWN(((TODAY()-Tabla2[[#This Row],[FECHA NACIMIENTO]])/365),0)))</f>
        <v>30</v>
      </c>
      <c r="V346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463" s="34" t="str">
        <f ca="1">+IF(Tabla2[[#This Row],[Edad]]="Corregir","Corregir","Ok")</f>
        <v>Ok</v>
      </c>
      <c r="X3463" s="10" t="str">
        <f>+IFERROR(VLOOKUP(Tabla2[[#This Row],[DISTRITO SEGÚN DNI]],Hoja1!$A$2:$B$55,2,FALSE),"No")</f>
        <v>ATE</v>
      </c>
      <c r="Y3463" s="10" t="str">
        <f>IF(OR(LOWER(Tabla2[[#This Row],[GENERO]])="masculino", LOWER(Tabla2[[#This Row],[GENERO]])="femenino"),"OK","Corregir")</f>
        <v>OK</v>
      </c>
      <c r="Z3463" s="10" t="str">
        <f>+IF(Tabla2[[#This Row],[Nro. DNI / CE]]="","Corregir",IF(LEN(Tabla2[[#This Row],[Nro. DNI / CE]])&gt;=8,"OK","Corregir"))</f>
        <v>OK</v>
      </c>
      <c r="AA3463" s="10">
        <f>COUNTIF(Tabla2[APELLIDOS Y NOMBRES],Tabla2[[#This Row],[APELLIDOS Y NOMBRES]])</f>
        <v>1</v>
      </c>
      <c r="AB3463" t="str">
        <f ca="1">+IFERROR(IF(Tabla2[[#This Row],[FECHA CESE/BAJA]]="","No Aplica",IF(AND(MONTH(Tabla2[[#This Row],[FECHA CESE/BAJA]])=MONTH(TODAY()-30),YEAR(Tabla2[[#This Row],[FECHA CESE/BAJA]])=YEAR(TODAY())),MONTH(TODAY()-30)&amp;"-"&amp;YEAR(TODAY()),"Borrar")),"No aplica")</f>
        <v>No Aplica</v>
      </c>
      <c r="AC3463" t="str">
        <f ca="1">+IFERROR(IF(Tabla2[[#This Row],[FECHA INICIO DE LABORES EN OBRA]]="","No Aplica",IF(AND(MONTH(Tabla2[[#This Row],[FECHA INICIO DE LABORES EN OBRA]])=MONTH(TODAY()-30),YEAR(Tabla2[[#This Row],[FECHA INICIO DE LABORES EN OBRA]])=YEAR(TODAY())),MONTH(TODAY()-30)&amp;"-"&amp;YEAR(TODAY()),"No Aplica")),"No Aplica")</f>
        <v>No Aplica</v>
      </c>
    </row>
    <row r="3464" spans="1:29" x14ac:dyDescent="0.25">
      <c r="A3464" s="2">
        <v>20523293533</v>
      </c>
      <c r="B3464" s="3" t="s">
        <v>10289</v>
      </c>
      <c r="C3464" s="3" t="s">
        <v>10289</v>
      </c>
      <c r="D3464" s="3" t="s">
        <v>2079</v>
      </c>
      <c r="E3464" s="3" t="s">
        <v>2080</v>
      </c>
      <c r="F3464" s="36">
        <v>31736</v>
      </c>
      <c r="G3464" s="3">
        <v>1</v>
      </c>
      <c r="H3464" s="3" t="s">
        <v>2074</v>
      </c>
      <c r="I3464" s="3" t="s">
        <v>4467</v>
      </c>
      <c r="J3464" s="3" t="s">
        <v>10293</v>
      </c>
      <c r="K3464" s="3" t="s">
        <v>1219</v>
      </c>
      <c r="L3464" s="8" t="s">
        <v>9813</v>
      </c>
      <c r="M3464" s="5"/>
      <c r="N3464" s="13" t="s">
        <v>1119</v>
      </c>
      <c r="O3464" s="5">
        <v>44728</v>
      </c>
      <c r="P3464" s="8">
        <v>1</v>
      </c>
      <c r="Q3464" s="9">
        <v>1</v>
      </c>
      <c r="R3464" s="9" t="str">
        <f>IFERROR(VLOOKUP(Tabla2[[#This Row],[CONTRATISTA PRNCIPAL]],Hoja1!$L$5:$M$9,2,FALSE),"CJV")</f>
        <v>CJV</v>
      </c>
      <c r="S3464" s="9" t="str">
        <f>IF(Tabla2[[#This Row],[EMPRESA]]=Tabla2[[#This Row],[CONTRATISTA PRNCIPAL]],"Principal","Secundaria")</f>
        <v>Principal</v>
      </c>
      <c r="T3464" s="10">
        <f>IFERROR(1/COUNTIF(Tabla2[CONTRATISTA PRNCIPAL],Tabla2[[#This Row],[CONTRATISTA PRNCIPAL]]),0)</f>
        <v>5.2631578947368418E-2</v>
      </c>
      <c r="U3464" s="33">
        <f ca="1">IF(((TODAY()-Tabla2[[#This Row],[FECHA NACIMIENTO]])/365)&lt;18,"Corregir", IF(((TODAY()-Tabla2[[#This Row],[FECHA NACIMIENTO]])/365)&gt;80, "Corregir",ROUNDDOWN(((TODAY()-Tabla2[[#This Row],[FECHA NACIMIENTO]])/365),0)))</f>
        <v>36</v>
      </c>
      <c r="V346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464" s="34" t="str">
        <f ca="1">+IF(Tabla2[[#This Row],[Edad]]="Corregir","Corregir","Ok")</f>
        <v>Ok</v>
      </c>
      <c r="X3464" s="10" t="str">
        <f>+IFERROR(VLOOKUP(Tabla2[[#This Row],[DISTRITO SEGÚN DNI]],Hoja1!$A$2:$B$55,2,FALSE),"No")</f>
        <v>No</v>
      </c>
      <c r="Y3464" s="10" t="str">
        <f>IF(OR(LOWER(Tabla2[[#This Row],[GENERO]])="masculino", LOWER(Tabla2[[#This Row],[GENERO]])="femenino"),"OK","Corregir")</f>
        <v>OK</v>
      </c>
      <c r="Z3464" s="10" t="str">
        <f>+IF(Tabla2[[#This Row],[Nro. DNI / CE]]="","Corregir",IF(LEN(Tabla2[[#This Row],[Nro. DNI / CE]])&gt;=8,"OK","Corregir"))</f>
        <v>OK</v>
      </c>
      <c r="AA3464" s="10">
        <f>COUNTIF(Tabla2[APELLIDOS Y NOMBRES],Tabla2[[#This Row],[APELLIDOS Y NOMBRES]])</f>
        <v>1</v>
      </c>
      <c r="AB3464" t="str">
        <f ca="1">+IFERROR(IF(Tabla2[[#This Row],[FECHA CESE/BAJA]]="","No Aplica",IF(AND(MONTH(Tabla2[[#This Row],[FECHA CESE/BAJA]])=MONTH(TODAY()-30),YEAR(Tabla2[[#This Row],[FECHA CESE/BAJA]])=YEAR(TODAY())),MONTH(TODAY()-30)&amp;"-"&amp;YEAR(TODAY()),"Borrar")),"No aplica")</f>
        <v>No Aplica</v>
      </c>
      <c r="AC3464" t="str">
        <f ca="1">+IFERROR(IF(Tabla2[[#This Row],[FECHA INICIO DE LABORES EN OBRA]]="","No Aplica",IF(AND(MONTH(Tabla2[[#This Row],[FECHA INICIO DE LABORES EN OBRA]])=MONTH(TODAY()-30),YEAR(Tabla2[[#This Row],[FECHA INICIO DE LABORES EN OBRA]])=YEAR(TODAY())),MONTH(TODAY()-30)&amp;"-"&amp;YEAR(TODAY()),"No Aplica")),"No Aplica")</f>
        <v>No Aplica</v>
      </c>
    </row>
    <row r="3465" spans="1:29" x14ac:dyDescent="0.25">
      <c r="A3465" s="2">
        <v>20523293533</v>
      </c>
      <c r="B3465" s="3" t="s">
        <v>10289</v>
      </c>
      <c r="C3465" s="3" t="s">
        <v>10289</v>
      </c>
      <c r="D3465" s="3" t="s">
        <v>1002</v>
      </c>
      <c r="E3465" s="3" t="s">
        <v>1003</v>
      </c>
      <c r="F3465" s="36">
        <v>33854</v>
      </c>
      <c r="G3465" s="3">
        <v>1</v>
      </c>
      <c r="H3465" s="3" t="s">
        <v>2074</v>
      </c>
      <c r="I3465" s="3" t="s">
        <v>36</v>
      </c>
      <c r="J3465" s="3" t="s">
        <v>10294</v>
      </c>
      <c r="K3465" s="3" t="s">
        <v>93</v>
      </c>
      <c r="L3465" s="8" t="s">
        <v>9818</v>
      </c>
      <c r="M3465" s="5"/>
      <c r="N3465" s="13" t="s">
        <v>1119</v>
      </c>
      <c r="O3465" s="5">
        <v>44874</v>
      </c>
      <c r="P3465" s="8">
        <v>1</v>
      </c>
      <c r="Q3465" s="9">
        <v>1</v>
      </c>
      <c r="R3465" s="9" t="str">
        <f>IFERROR(VLOOKUP(Tabla2[[#This Row],[CONTRATISTA PRNCIPAL]],Hoja1!$L$5:$M$9,2,FALSE),"CJV")</f>
        <v>CJV</v>
      </c>
      <c r="S3465" s="9" t="str">
        <f>IF(Tabla2[[#This Row],[EMPRESA]]=Tabla2[[#This Row],[CONTRATISTA PRNCIPAL]],"Principal","Secundaria")</f>
        <v>Principal</v>
      </c>
      <c r="T3465" s="10">
        <f>IFERROR(1/COUNTIF(Tabla2[CONTRATISTA PRNCIPAL],Tabla2[[#This Row],[CONTRATISTA PRNCIPAL]]),0)</f>
        <v>5.2631578947368418E-2</v>
      </c>
      <c r="U3465" s="33">
        <f ca="1">IF(((TODAY()-Tabla2[[#This Row],[FECHA NACIMIENTO]])/365)&lt;18,"Corregir", IF(((TODAY()-Tabla2[[#This Row],[FECHA NACIMIENTO]])/365)&gt;80, "Corregir",ROUNDDOWN(((TODAY()-Tabla2[[#This Row],[FECHA NACIMIENTO]])/365),0)))</f>
        <v>31</v>
      </c>
      <c r="V346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465" s="34" t="str">
        <f ca="1">+IF(Tabla2[[#This Row],[Edad]]="Corregir","Corregir","Ok")</f>
        <v>Ok</v>
      </c>
      <c r="X3465" s="10" t="str">
        <f>+IFERROR(VLOOKUP(Tabla2[[#This Row],[DISTRITO SEGÚN DNI]],Hoja1!$A$2:$B$55,2,FALSE),"No")</f>
        <v>ATE</v>
      </c>
      <c r="Y3465" s="10" t="str">
        <f>IF(OR(LOWER(Tabla2[[#This Row],[GENERO]])="masculino", LOWER(Tabla2[[#This Row],[GENERO]])="femenino"),"OK","Corregir")</f>
        <v>OK</v>
      </c>
      <c r="Z3465" s="10" t="str">
        <f>+IF(Tabla2[[#This Row],[Nro. DNI / CE]]="","Corregir",IF(LEN(Tabla2[[#This Row],[Nro. DNI / CE]])&gt;=8,"OK","Corregir"))</f>
        <v>OK</v>
      </c>
      <c r="AA3465" s="10">
        <f>COUNTIF(Tabla2[APELLIDOS Y NOMBRES],Tabla2[[#This Row],[APELLIDOS Y NOMBRES]])</f>
        <v>1</v>
      </c>
      <c r="AB3465" t="str">
        <f ca="1">+IFERROR(IF(Tabla2[[#This Row],[FECHA CESE/BAJA]]="","No Aplica",IF(AND(MONTH(Tabla2[[#This Row],[FECHA CESE/BAJA]])=MONTH(TODAY()-30),YEAR(Tabla2[[#This Row],[FECHA CESE/BAJA]])=YEAR(TODAY())),MONTH(TODAY()-30)&amp;"-"&amp;YEAR(TODAY()),"Borrar")),"No aplica")</f>
        <v>No Aplica</v>
      </c>
      <c r="AC3465" t="str">
        <f ca="1">+IFERROR(IF(Tabla2[[#This Row],[FECHA INICIO DE LABORES EN OBRA]]="","No Aplica",IF(AND(MONTH(Tabla2[[#This Row],[FECHA INICIO DE LABORES EN OBRA]])=MONTH(TODAY()-30),YEAR(Tabla2[[#This Row],[FECHA INICIO DE LABORES EN OBRA]])=YEAR(TODAY())),MONTH(TODAY()-30)&amp;"-"&amp;YEAR(TODAY()),"No Aplica")),"No Aplica")</f>
        <v>No Aplica</v>
      </c>
    </row>
    <row r="3466" spans="1:29" x14ac:dyDescent="0.25">
      <c r="A3466" s="2">
        <v>20523293533</v>
      </c>
      <c r="B3466" s="3" t="s">
        <v>10289</v>
      </c>
      <c r="C3466" s="3" t="s">
        <v>10289</v>
      </c>
      <c r="D3466" s="3" t="s">
        <v>2082</v>
      </c>
      <c r="E3466" s="3" t="s">
        <v>2083</v>
      </c>
      <c r="F3466" s="36">
        <v>26752</v>
      </c>
      <c r="G3466" s="3">
        <v>1</v>
      </c>
      <c r="H3466" s="3" t="s">
        <v>2084</v>
      </c>
      <c r="I3466" s="3" t="s">
        <v>34</v>
      </c>
      <c r="J3466" s="3" t="s">
        <v>10295</v>
      </c>
      <c r="K3466" s="3" t="s">
        <v>34</v>
      </c>
      <c r="L3466" s="8" t="s">
        <v>9813</v>
      </c>
      <c r="M3466" s="5"/>
      <c r="N3466" s="13" t="s">
        <v>1043</v>
      </c>
      <c r="O3466" s="5">
        <v>44186</v>
      </c>
      <c r="P3466" s="8">
        <v>1</v>
      </c>
      <c r="Q3466" s="9">
        <v>1</v>
      </c>
      <c r="R3466" s="9" t="str">
        <f>IFERROR(VLOOKUP(Tabla2[[#This Row],[CONTRATISTA PRNCIPAL]],Hoja1!$L$5:$M$9,2,FALSE),"CJV")</f>
        <v>CJV</v>
      </c>
      <c r="S3466" s="9" t="str">
        <f>IF(Tabla2[[#This Row],[EMPRESA]]=Tabla2[[#This Row],[CONTRATISTA PRNCIPAL]],"Principal","Secundaria")</f>
        <v>Principal</v>
      </c>
      <c r="T3466" s="10">
        <f>IFERROR(1/COUNTIF(Tabla2[CONTRATISTA PRNCIPAL],Tabla2[[#This Row],[CONTRATISTA PRNCIPAL]]),0)</f>
        <v>5.2631578947368418E-2</v>
      </c>
      <c r="U3466" s="33">
        <f ca="1">IF(((TODAY()-Tabla2[[#This Row],[FECHA NACIMIENTO]])/365)&lt;18,"Corregir", IF(((TODAY()-Tabla2[[#This Row],[FECHA NACIMIENTO]])/365)&gt;80, "Corregir",ROUNDDOWN(((TODAY()-Tabla2[[#This Row],[FECHA NACIMIENTO]])/365),0)))</f>
        <v>50</v>
      </c>
      <c r="V346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466" s="34" t="str">
        <f ca="1">+IF(Tabla2[[#This Row],[Edad]]="Corregir","Corregir","Ok")</f>
        <v>Ok</v>
      </c>
      <c r="X3466" s="10" t="str">
        <f>+IFERROR(VLOOKUP(Tabla2[[#This Row],[DISTRITO SEGÚN DNI]],Hoja1!$A$2:$B$55,2,FALSE),"No")</f>
        <v>CALLAO</v>
      </c>
      <c r="Y3466" s="10" t="str">
        <f>IF(OR(LOWER(Tabla2[[#This Row],[GENERO]])="masculino", LOWER(Tabla2[[#This Row],[GENERO]])="femenino"),"OK","Corregir")</f>
        <v>OK</v>
      </c>
      <c r="Z3466" s="10" t="str">
        <f>+IF(Tabla2[[#This Row],[Nro. DNI / CE]]="","Corregir",IF(LEN(Tabla2[[#This Row],[Nro. DNI / CE]])&gt;=8,"OK","Corregir"))</f>
        <v>OK</v>
      </c>
      <c r="AA3466" s="10">
        <f>COUNTIF(Tabla2[APELLIDOS Y NOMBRES],Tabla2[[#This Row],[APELLIDOS Y NOMBRES]])</f>
        <v>1</v>
      </c>
      <c r="AB3466" t="str">
        <f ca="1">+IFERROR(IF(Tabla2[[#This Row],[FECHA CESE/BAJA]]="","No Aplica",IF(AND(MONTH(Tabla2[[#This Row],[FECHA CESE/BAJA]])=MONTH(TODAY()-30),YEAR(Tabla2[[#This Row],[FECHA CESE/BAJA]])=YEAR(TODAY())),MONTH(TODAY()-30)&amp;"-"&amp;YEAR(TODAY()),"Borrar")),"No aplica")</f>
        <v>No Aplica</v>
      </c>
      <c r="AC3466" t="str">
        <f ca="1">+IFERROR(IF(Tabla2[[#This Row],[FECHA INICIO DE LABORES EN OBRA]]="","No Aplica",IF(AND(MONTH(Tabla2[[#This Row],[FECHA INICIO DE LABORES EN OBRA]])=MONTH(TODAY()-30),YEAR(Tabla2[[#This Row],[FECHA INICIO DE LABORES EN OBRA]])=YEAR(TODAY())),MONTH(TODAY()-30)&amp;"-"&amp;YEAR(TODAY()),"No Aplica")),"No Aplica")</f>
        <v>No Aplica</v>
      </c>
    </row>
    <row r="3467" spans="1:29" x14ac:dyDescent="0.25">
      <c r="A3467" s="2">
        <v>20523293533</v>
      </c>
      <c r="B3467" s="3" t="s">
        <v>10289</v>
      </c>
      <c r="C3467" s="3" t="s">
        <v>10289</v>
      </c>
      <c r="D3467" s="3" t="s">
        <v>2085</v>
      </c>
      <c r="E3467" s="3" t="s">
        <v>2086</v>
      </c>
      <c r="F3467" s="36">
        <v>27135</v>
      </c>
      <c r="G3467" s="3">
        <v>1</v>
      </c>
      <c r="H3467" s="3" t="s">
        <v>2084</v>
      </c>
      <c r="I3467" s="3" t="s">
        <v>4467</v>
      </c>
      <c r="J3467" s="3" t="s">
        <v>10296</v>
      </c>
      <c r="K3467" s="3" t="s">
        <v>1219</v>
      </c>
      <c r="L3467" s="8" t="s">
        <v>9813</v>
      </c>
      <c r="M3467" s="5"/>
      <c r="N3467" s="13" t="s">
        <v>1043</v>
      </c>
      <c r="O3467" s="5">
        <v>44186</v>
      </c>
      <c r="P3467" s="8">
        <v>1</v>
      </c>
      <c r="Q3467" s="9">
        <v>1</v>
      </c>
      <c r="R3467" s="9" t="str">
        <f>IFERROR(VLOOKUP(Tabla2[[#This Row],[CONTRATISTA PRNCIPAL]],Hoja1!$L$5:$M$9,2,FALSE),"CJV")</f>
        <v>CJV</v>
      </c>
      <c r="S3467" s="9" t="str">
        <f>IF(Tabla2[[#This Row],[EMPRESA]]=Tabla2[[#This Row],[CONTRATISTA PRNCIPAL]],"Principal","Secundaria")</f>
        <v>Principal</v>
      </c>
      <c r="T3467" s="10">
        <f>IFERROR(1/COUNTIF(Tabla2[CONTRATISTA PRNCIPAL],Tabla2[[#This Row],[CONTRATISTA PRNCIPAL]]),0)</f>
        <v>5.2631578947368418E-2</v>
      </c>
      <c r="U3467" s="33">
        <f ca="1">IF(((TODAY()-Tabla2[[#This Row],[FECHA NACIMIENTO]])/365)&lt;18,"Corregir", IF(((TODAY()-Tabla2[[#This Row],[FECHA NACIMIENTO]])/365)&gt;80, "Corregir",ROUNDDOWN(((TODAY()-Tabla2[[#This Row],[FECHA NACIMIENTO]])/365),0)))</f>
        <v>49</v>
      </c>
      <c r="V346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467" s="34" t="str">
        <f ca="1">+IF(Tabla2[[#This Row],[Edad]]="Corregir","Corregir","Ok")</f>
        <v>Ok</v>
      </c>
      <c r="X3467" s="10" t="str">
        <f>+IFERROR(VLOOKUP(Tabla2[[#This Row],[DISTRITO SEGÚN DNI]],Hoja1!$A$2:$B$55,2,FALSE),"No")</f>
        <v>No</v>
      </c>
      <c r="Y3467" s="10" t="str">
        <f>IF(OR(LOWER(Tabla2[[#This Row],[GENERO]])="masculino", LOWER(Tabla2[[#This Row],[GENERO]])="femenino"),"OK","Corregir")</f>
        <v>OK</v>
      </c>
      <c r="Z3467" s="10" t="str">
        <f>+IF(Tabla2[[#This Row],[Nro. DNI / CE]]="","Corregir",IF(LEN(Tabla2[[#This Row],[Nro. DNI / CE]])&gt;=8,"OK","Corregir"))</f>
        <v>OK</v>
      </c>
      <c r="AA3467" s="10">
        <f>COUNTIF(Tabla2[APELLIDOS Y NOMBRES],Tabla2[[#This Row],[APELLIDOS Y NOMBRES]])</f>
        <v>1</v>
      </c>
      <c r="AB3467" t="str">
        <f ca="1">+IFERROR(IF(Tabla2[[#This Row],[FECHA CESE/BAJA]]="","No Aplica",IF(AND(MONTH(Tabla2[[#This Row],[FECHA CESE/BAJA]])=MONTH(TODAY()-30),YEAR(Tabla2[[#This Row],[FECHA CESE/BAJA]])=YEAR(TODAY())),MONTH(TODAY()-30)&amp;"-"&amp;YEAR(TODAY()),"Borrar")),"No aplica")</f>
        <v>No Aplica</v>
      </c>
      <c r="AC3467" t="str">
        <f ca="1">+IFERROR(IF(Tabla2[[#This Row],[FECHA INICIO DE LABORES EN OBRA]]="","No Aplica",IF(AND(MONTH(Tabla2[[#This Row],[FECHA INICIO DE LABORES EN OBRA]])=MONTH(TODAY()-30),YEAR(Tabla2[[#This Row],[FECHA INICIO DE LABORES EN OBRA]])=YEAR(TODAY())),MONTH(TODAY()-30)&amp;"-"&amp;YEAR(TODAY()),"No Aplica")),"No Aplica")</f>
        <v>No Aplica</v>
      </c>
    </row>
    <row r="3468" spans="1:29" x14ac:dyDescent="0.25">
      <c r="A3468" s="2">
        <v>20523293533</v>
      </c>
      <c r="B3468" s="3" t="s">
        <v>10289</v>
      </c>
      <c r="C3468" s="3" t="s">
        <v>10289</v>
      </c>
      <c r="D3468" s="3" t="s">
        <v>2087</v>
      </c>
      <c r="E3468" s="3" t="s">
        <v>2088</v>
      </c>
      <c r="F3468" s="36">
        <v>31046</v>
      </c>
      <c r="G3468" s="3">
        <v>1</v>
      </c>
      <c r="H3468" s="3" t="s">
        <v>2084</v>
      </c>
      <c r="I3468" s="3" t="s">
        <v>4467</v>
      </c>
      <c r="J3468" s="3" t="s">
        <v>10297</v>
      </c>
      <c r="K3468" s="3" t="s">
        <v>1210</v>
      </c>
      <c r="L3468" s="8" t="s">
        <v>9813</v>
      </c>
      <c r="M3468" s="5"/>
      <c r="N3468" s="13" t="s">
        <v>1043</v>
      </c>
      <c r="O3468" s="5">
        <v>44186</v>
      </c>
      <c r="P3468" s="8">
        <v>1</v>
      </c>
      <c r="Q3468" s="9">
        <v>1</v>
      </c>
      <c r="R3468" s="9" t="str">
        <f>IFERROR(VLOOKUP(Tabla2[[#This Row],[CONTRATISTA PRNCIPAL]],Hoja1!$L$5:$M$9,2,FALSE),"CJV")</f>
        <v>CJV</v>
      </c>
      <c r="S3468" s="9" t="str">
        <f>IF(Tabla2[[#This Row],[EMPRESA]]=Tabla2[[#This Row],[CONTRATISTA PRNCIPAL]],"Principal","Secundaria")</f>
        <v>Principal</v>
      </c>
      <c r="T3468" s="10">
        <f>IFERROR(1/COUNTIF(Tabla2[CONTRATISTA PRNCIPAL],Tabla2[[#This Row],[CONTRATISTA PRNCIPAL]]),0)</f>
        <v>5.2631578947368418E-2</v>
      </c>
      <c r="U3468" s="33">
        <f ca="1">IF(((TODAY()-Tabla2[[#This Row],[FECHA NACIMIENTO]])/365)&lt;18,"Corregir", IF(((TODAY()-Tabla2[[#This Row],[FECHA NACIMIENTO]])/365)&gt;80, "Corregir",ROUNDDOWN(((TODAY()-Tabla2[[#This Row],[FECHA NACIMIENTO]])/365),0)))</f>
        <v>38</v>
      </c>
      <c r="V346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468" s="34" t="str">
        <f ca="1">+IF(Tabla2[[#This Row],[Edad]]="Corregir","Corregir","Ok")</f>
        <v>Ok</v>
      </c>
      <c r="X3468" s="10" t="str">
        <f>+IFERROR(VLOOKUP(Tabla2[[#This Row],[DISTRITO SEGÚN DNI]],Hoja1!$A$2:$B$55,2,FALSE),"No")</f>
        <v>No</v>
      </c>
      <c r="Y3468" s="10" t="str">
        <f>IF(OR(LOWER(Tabla2[[#This Row],[GENERO]])="masculino", LOWER(Tabla2[[#This Row],[GENERO]])="femenino"),"OK","Corregir")</f>
        <v>OK</v>
      </c>
      <c r="Z3468" s="10" t="str">
        <f>+IF(Tabla2[[#This Row],[Nro. DNI / CE]]="","Corregir",IF(LEN(Tabla2[[#This Row],[Nro. DNI / CE]])&gt;=8,"OK","Corregir"))</f>
        <v>OK</v>
      </c>
      <c r="AA3468" s="10">
        <f>COUNTIF(Tabla2[APELLIDOS Y NOMBRES],Tabla2[[#This Row],[APELLIDOS Y NOMBRES]])</f>
        <v>1</v>
      </c>
      <c r="AB3468" t="str">
        <f ca="1">+IFERROR(IF(Tabla2[[#This Row],[FECHA CESE/BAJA]]="","No Aplica",IF(AND(MONTH(Tabla2[[#This Row],[FECHA CESE/BAJA]])=MONTH(TODAY()-30),YEAR(Tabla2[[#This Row],[FECHA CESE/BAJA]])=YEAR(TODAY())),MONTH(TODAY()-30)&amp;"-"&amp;YEAR(TODAY()),"Borrar")),"No aplica")</f>
        <v>No Aplica</v>
      </c>
      <c r="AC3468" t="str">
        <f ca="1">+IFERROR(IF(Tabla2[[#This Row],[FECHA INICIO DE LABORES EN OBRA]]="","No Aplica",IF(AND(MONTH(Tabla2[[#This Row],[FECHA INICIO DE LABORES EN OBRA]])=MONTH(TODAY()-30),YEAR(Tabla2[[#This Row],[FECHA INICIO DE LABORES EN OBRA]])=YEAR(TODAY())),MONTH(TODAY()-30)&amp;"-"&amp;YEAR(TODAY()),"No Aplica")),"No Aplica")</f>
        <v>No Aplica</v>
      </c>
    </row>
    <row r="3469" spans="1:29" x14ac:dyDescent="0.25">
      <c r="A3469" s="2">
        <v>20523293533</v>
      </c>
      <c r="B3469" s="3" t="s">
        <v>10289</v>
      </c>
      <c r="C3469" s="3" t="s">
        <v>10289</v>
      </c>
      <c r="D3469" s="3" t="s">
        <v>1004</v>
      </c>
      <c r="E3469" s="3" t="s">
        <v>1005</v>
      </c>
      <c r="F3469" s="36">
        <v>27820</v>
      </c>
      <c r="G3469" s="3">
        <v>1</v>
      </c>
      <c r="H3469" s="3" t="s">
        <v>2084</v>
      </c>
      <c r="I3469" s="3" t="s">
        <v>36</v>
      </c>
      <c r="J3469" s="3" t="s">
        <v>10298</v>
      </c>
      <c r="K3469" s="3" t="s">
        <v>93</v>
      </c>
      <c r="L3469" s="8" t="s">
        <v>9813</v>
      </c>
      <c r="M3469" s="5"/>
      <c r="N3469" s="13" t="s">
        <v>1043</v>
      </c>
      <c r="O3469" s="5">
        <v>44186</v>
      </c>
      <c r="P3469" s="8">
        <v>1</v>
      </c>
      <c r="Q3469" s="9">
        <v>1</v>
      </c>
      <c r="R3469" s="9" t="str">
        <f>IFERROR(VLOOKUP(Tabla2[[#This Row],[CONTRATISTA PRNCIPAL]],Hoja1!$L$5:$M$9,2,FALSE),"CJV")</f>
        <v>CJV</v>
      </c>
      <c r="S3469" s="9" t="str">
        <f>IF(Tabla2[[#This Row],[EMPRESA]]=Tabla2[[#This Row],[CONTRATISTA PRNCIPAL]],"Principal","Secundaria")</f>
        <v>Principal</v>
      </c>
      <c r="T3469" s="10">
        <f>IFERROR(1/COUNTIF(Tabla2[CONTRATISTA PRNCIPAL],Tabla2[[#This Row],[CONTRATISTA PRNCIPAL]]),0)</f>
        <v>5.2631578947368418E-2</v>
      </c>
      <c r="U3469" s="33">
        <f ca="1">IF(((TODAY()-Tabla2[[#This Row],[FECHA NACIMIENTO]])/365)&lt;18,"Corregir", IF(((TODAY()-Tabla2[[#This Row],[FECHA NACIMIENTO]])/365)&gt;80, "Corregir",ROUNDDOWN(((TODAY()-Tabla2[[#This Row],[FECHA NACIMIENTO]])/365),0)))</f>
        <v>47</v>
      </c>
      <c r="V346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469" s="34" t="str">
        <f ca="1">+IF(Tabla2[[#This Row],[Edad]]="Corregir","Corregir","Ok")</f>
        <v>Ok</v>
      </c>
      <c r="X3469" s="10" t="str">
        <f>+IFERROR(VLOOKUP(Tabla2[[#This Row],[DISTRITO SEGÚN DNI]],Hoja1!$A$2:$B$55,2,FALSE),"No")</f>
        <v>ATE</v>
      </c>
      <c r="Y3469" s="10" t="str">
        <f>IF(OR(LOWER(Tabla2[[#This Row],[GENERO]])="masculino", LOWER(Tabla2[[#This Row],[GENERO]])="femenino"),"OK","Corregir")</f>
        <v>OK</v>
      </c>
      <c r="Z3469" s="10" t="str">
        <f>+IF(Tabla2[[#This Row],[Nro. DNI / CE]]="","Corregir",IF(LEN(Tabla2[[#This Row],[Nro. DNI / CE]])&gt;=8,"OK","Corregir"))</f>
        <v>OK</v>
      </c>
      <c r="AA3469" s="10">
        <f>COUNTIF(Tabla2[APELLIDOS Y NOMBRES],Tabla2[[#This Row],[APELLIDOS Y NOMBRES]])</f>
        <v>1</v>
      </c>
      <c r="AB3469" t="str">
        <f ca="1">+IFERROR(IF(Tabla2[[#This Row],[FECHA CESE/BAJA]]="","No Aplica",IF(AND(MONTH(Tabla2[[#This Row],[FECHA CESE/BAJA]])=MONTH(TODAY()-30),YEAR(Tabla2[[#This Row],[FECHA CESE/BAJA]])=YEAR(TODAY())),MONTH(TODAY()-30)&amp;"-"&amp;YEAR(TODAY()),"Borrar")),"No aplica")</f>
        <v>No Aplica</v>
      </c>
      <c r="AC3469" t="str">
        <f ca="1">+IFERROR(IF(Tabla2[[#This Row],[FECHA INICIO DE LABORES EN OBRA]]="","No Aplica",IF(AND(MONTH(Tabla2[[#This Row],[FECHA INICIO DE LABORES EN OBRA]])=MONTH(TODAY()-30),YEAR(Tabla2[[#This Row],[FECHA INICIO DE LABORES EN OBRA]])=YEAR(TODAY())),MONTH(TODAY()-30)&amp;"-"&amp;YEAR(TODAY()),"No Aplica")),"No Aplica")</f>
        <v>No Aplica</v>
      </c>
    </row>
    <row r="3470" spans="1:29" x14ac:dyDescent="0.25">
      <c r="A3470" s="2">
        <v>20523293533</v>
      </c>
      <c r="B3470" s="3" t="s">
        <v>10289</v>
      </c>
      <c r="C3470" s="3" t="s">
        <v>10289</v>
      </c>
      <c r="D3470" s="3" t="s">
        <v>2090</v>
      </c>
      <c r="E3470" s="3" t="s">
        <v>2091</v>
      </c>
      <c r="F3470" s="36">
        <v>33250</v>
      </c>
      <c r="G3470" s="3">
        <v>1</v>
      </c>
      <c r="H3470" s="3" t="s">
        <v>2084</v>
      </c>
      <c r="I3470" s="3" t="s">
        <v>10299</v>
      </c>
      <c r="J3470" s="3" t="s">
        <v>10300</v>
      </c>
      <c r="K3470" s="3" t="s">
        <v>1278</v>
      </c>
      <c r="L3470" s="8" t="s">
        <v>9813</v>
      </c>
      <c r="M3470" s="5"/>
      <c r="N3470" s="13" t="s">
        <v>1043</v>
      </c>
      <c r="O3470" s="5">
        <v>44186</v>
      </c>
      <c r="P3470" s="8">
        <v>1</v>
      </c>
      <c r="Q3470" s="9">
        <v>1</v>
      </c>
      <c r="R3470" s="9" t="str">
        <f>IFERROR(VLOOKUP(Tabla2[[#This Row],[CONTRATISTA PRNCIPAL]],Hoja1!$L$5:$M$9,2,FALSE),"CJV")</f>
        <v>CJV</v>
      </c>
      <c r="S3470" s="9" t="str">
        <f>IF(Tabla2[[#This Row],[EMPRESA]]=Tabla2[[#This Row],[CONTRATISTA PRNCIPAL]],"Principal","Secundaria")</f>
        <v>Principal</v>
      </c>
      <c r="T3470" s="10">
        <f>IFERROR(1/COUNTIF(Tabla2[CONTRATISTA PRNCIPAL],Tabla2[[#This Row],[CONTRATISTA PRNCIPAL]]),0)</f>
        <v>5.2631578947368418E-2</v>
      </c>
      <c r="U3470" s="33">
        <f ca="1">IF(((TODAY()-Tabla2[[#This Row],[FECHA NACIMIENTO]])/365)&lt;18,"Corregir", IF(((TODAY()-Tabla2[[#This Row],[FECHA NACIMIENTO]])/365)&gt;80, "Corregir",ROUNDDOWN(((TODAY()-Tabla2[[#This Row],[FECHA NACIMIENTO]])/365),0)))</f>
        <v>32</v>
      </c>
      <c r="V347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470" s="34" t="str">
        <f ca="1">+IF(Tabla2[[#This Row],[Edad]]="Corregir","Corregir","Ok")</f>
        <v>Ok</v>
      </c>
      <c r="X3470" s="10" t="str">
        <f>+IFERROR(VLOOKUP(Tabla2[[#This Row],[DISTRITO SEGÚN DNI]],Hoja1!$A$2:$B$55,2,FALSE),"No")</f>
        <v>No</v>
      </c>
      <c r="Y3470" s="10" t="str">
        <f>IF(OR(LOWER(Tabla2[[#This Row],[GENERO]])="masculino", LOWER(Tabla2[[#This Row],[GENERO]])="femenino"),"OK","Corregir")</f>
        <v>OK</v>
      </c>
      <c r="Z3470" s="10" t="str">
        <f>+IF(Tabla2[[#This Row],[Nro. DNI / CE]]="","Corregir",IF(LEN(Tabla2[[#This Row],[Nro. DNI / CE]])&gt;=8,"OK","Corregir"))</f>
        <v>OK</v>
      </c>
      <c r="AA3470" s="10">
        <f>COUNTIF(Tabla2[APELLIDOS Y NOMBRES],Tabla2[[#This Row],[APELLIDOS Y NOMBRES]])</f>
        <v>1</v>
      </c>
      <c r="AB3470" t="str">
        <f ca="1">+IFERROR(IF(Tabla2[[#This Row],[FECHA CESE/BAJA]]="","No Aplica",IF(AND(MONTH(Tabla2[[#This Row],[FECHA CESE/BAJA]])=MONTH(TODAY()-30),YEAR(Tabla2[[#This Row],[FECHA CESE/BAJA]])=YEAR(TODAY())),MONTH(TODAY()-30)&amp;"-"&amp;YEAR(TODAY()),"Borrar")),"No aplica")</f>
        <v>No Aplica</v>
      </c>
      <c r="AC3470" t="str">
        <f ca="1">+IFERROR(IF(Tabla2[[#This Row],[FECHA INICIO DE LABORES EN OBRA]]="","No Aplica",IF(AND(MONTH(Tabla2[[#This Row],[FECHA INICIO DE LABORES EN OBRA]])=MONTH(TODAY()-30),YEAR(Tabla2[[#This Row],[FECHA INICIO DE LABORES EN OBRA]])=YEAR(TODAY())),MONTH(TODAY()-30)&amp;"-"&amp;YEAR(TODAY()),"No Aplica")),"No Aplica")</f>
        <v>No Aplica</v>
      </c>
    </row>
    <row r="3471" spans="1:29" x14ac:dyDescent="0.25">
      <c r="A3471" s="2">
        <v>20523293533</v>
      </c>
      <c r="B3471" s="3" t="s">
        <v>10289</v>
      </c>
      <c r="C3471" s="3" t="s">
        <v>10289</v>
      </c>
      <c r="D3471" s="3" t="s">
        <v>2092</v>
      </c>
      <c r="E3471" s="3" t="s">
        <v>2093</v>
      </c>
      <c r="F3471" s="36">
        <v>31319</v>
      </c>
      <c r="G3471" s="3">
        <v>1</v>
      </c>
      <c r="H3471" s="3" t="s">
        <v>2084</v>
      </c>
      <c r="I3471" s="3" t="s">
        <v>34</v>
      </c>
      <c r="J3471" s="3" t="s">
        <v>10301</v>
      </c>
      <c r="K3471" s="3" t="s">
        <v>1139</v>
      </c>
      <c r="L3471" s="8" t="s">
        <v>9813</v>
      </c>
      <c r="M3471" s="5"/>
      <c r="N3471" s="13" t="s">
        <v>1043</v>
      </c>
      <c r="O3471" s="5">
        <v>44186</v>
      </c>
      <c r="P3471" s="8">
        <v>1</v>
      </c>
      <c r="Q3471" s="9">
        <v>1</v>
      </c>
      <c r="R3471" s="9" t="str">
        <f>IFERROR(VLOOKUP(Tabla2[[#This Row],[CONTRATISTA PRNCIPAL]],Hoja1!$L$5:$M$9,2,FALSE),"CJV")</f>
        <v>CJV</v>
      </c>
      <c r="S3471" s="9" t="str">
        <f>IF(Tabla2[[#This Row],[EMPRESA]]=Tabla2[[#This Row],[CONTRATISTA PRNCIPAL]],"Principal","Secundaria")</f>
        <v>Principal</v>
      </c>
      <c r="T3471" s="10">
        <f>IFERROR(1/COUNTIF(Tabla2[CONTRATISTA PRNCIPAL],Tabla2[[#This Row],[CONTRATISTA PRNCIPAL]]),0)</f>
        <v>5.2631578947368418E-2</v>
      </c>
      <c r="U3471" s="33">
        <f ca="1">IF(((TODAY()-Tabla2[[#This Row],[FECHA NACIMIENTO]])/365)&lt;18,"Corregir", IF(((TODAY()-Tabla2[[#This Row],[FECHA NACIMIENTO]])/365)&gt;80, "Corregir",ROUNDDOWN(((TODAY()-Tabla2[[#This Row],[FECHA NACIMIENTO]])/365),0)))</f>
        <v>37</v>
      </c>
      <c r="V347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471" s="34" t="str">
        <f ca="1">+IF(Tabla2[[#This Row],[Edad]]="Corregir","Corregir","Ok")</f>
        <v>Ok</v>
      </c>
      <c r="X3471" s="10" t="str">
        <f>+IFERROR(VLOOKUP(Tabla2[[#This Row],[DISTRITO SEGÚN DNI]],Hoja1!$A$2:$B$55,2,FALSE),"No")</f>
        <v>No</v>
      </c>
      <c r="Y3471" s="10" t="str">
        <f>IF(OR(LOWER(Tabla2[[#This Row],[GENERO]])="masculino", LOWER(Tabla2[[#This Row],[GENERO]])="femenino"),"OK","Corregir")</f>
        <v>OK</v>
      </c>
      <c r="Z3471" s="10" t="str">
        <f>+IF(Tabla2[[#This Row],[Nro. DNI / CE]]="","Corregir",IF(LEN(Tabla2[[#This Row],[Nro. DNI / CE]])&gt;=8,"OK","Corregir"))</f>
        <v>OK</v>
      </c>
      <c r="AA3471" s="10">
        <f>COUNTIF(Tabla2[APELLIDOS Y NOMBRES],Tabla2[[#This Row],[APELLIDOS Y NOMBRES]])</f>
        <v>1</v>
      </c>
      <c r="AB3471" t="str">
        <f ca="1">+IFERROR(IF(Tabla2[[#This Row],[FECHA CESE/BAJA]]="","No Aplica",IF(AND(MONTH(Tabla2[[#This Row],[FECHA CESE/BAJA]])=MONTH(TODAY()-30),YEAR(Tabla2[[#This Row],[FECHA CESE/BAJA]])=YEAR(TODAY())),MONTH(TODAY()-30)&amp;"-"&amp;YEAR(TODAY()),"Borrar")),"No aplica")</f>
        <v>No Aplica</v>
      </c>
      <c r="AC3471" t="str">
        <f ca="1">+IFERROR(IF(Tabla2[[#This Row],[FECHA INICIO DE LABORES EN OBRA]]="","No Aplica",IF(AND(MONTH(Tabla2[[#This Row],[FECHA INICIO DE LABORES EN OBRA]])=MONTH(TODAY()-30),YEAR(Tabla2[[#This Row],[FECHA INICIO DE LABORES EN OBRA]])=YEAR(TODAY())),MONTH(TODAY()-30)&amp;"-"&amp;YEAR(TODAY()),"No Aplica")),"No Aplica")</f>
        <v>No Aplica</v>
      </c>
    </row>
    <row r="3472" spans="1:29" x14ac:dyDescent="0.25">
      <c r="A3472" s="2">
        <v>20523293533</v>
      </c>
      <c r="B3472" s="3" t="s">
        <v>10289</v>
      </c>
      <c r="C3472" s="3" t="s">
        <v>10289</v>
      </c>
      <c r="D3472" s="3" t="s">
        <v>2095</v>
      </c>
      <c r="E3472" s="3" t="s">
        <v>2096</v>
      </c>
      <c r="F3472" s="36">
        <v>27127</v>
      </c>
      <c r="G3472" s="3">
        <v>1</v>
      </c>
      <c r="H3472" s="3" t="s">
        <v>2084</v>
      </c>
      <c r="I3472" s="3" t="s">
        <v>4467</v>
      </c>
      <c r="J3472" s="3" t="s">
        <v>10302</v>
      </c>
      <c r="K3472" s="3" t="s">
        <v>1538</v>
      </c>
      <c r="L3472" s="8" t="s">
        <v>9813</v>
      </c>
      <c r="M3472" s="5"/>
      <c r="N3472" s="13" t="s">
        <v>1043</v>
      </c>
      <c r="O3472" s="5">
        <v>44963</v>
      </c>
      <c r="P3472" s="8">
        <v>1</v>
      </c>
      <c r="Q3472" s="9">
        <v>1</v>
      </c>
      <c r="R3472" s="9" t="str">
        <f>IFERROR(VLOOKUP(Tabla2[[#This Row],[CONTRATISTA PRNCIPAL]],Hoja1!$L$5:$M$9,2,FALSE),"CJV")</f>
        <v>CJV</v>
      </c>
      <c r="S3472" s="9" t="str">
        <f>IF(Tabla2[[#This Row],[EMPRESA]]=Tabla2[[#This Row],[CONTRATISTA PRNCIPAL]],"Principal","Secundaria")</f>
        <v>Principal</v>
      </c>
      <c r="T3472" s="10">
        <f>IFERROR(1/COUNTIF(Tabla2[CONTRATISTA PRNCIPAL],Tabla2[[#This Row],[CONTRATISTA PRNCIPAL]]),0)</f>
        <v>5.2631578947368418E-2</v>
      </c>
      <c r="U3472" s="33">
        <f ca="1">IF(((TODAY()-Tabla2[[#This Row],[FECHA NACIMIENTO]])/365)&lt;18,"Corregir", IF(((TODAY()-Tabla2[[#This Row],[FECHA NACIMIENTO]])/365)&gt;80, "Corregir",ROUNDDOWN(((TODAY()-Tabla2[[#This Row],[FECHA NACIMIENTO]])/365),0)))</f>
        <v>49</v>
      </c>
      <c r="V347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472" s="34" t="str">
        <f ca="1">+IF(Tabla2[[#This Row],[Edad]]="Corregir","Corregir","Ok")</f>
        <v>Ok</v>
      </c>
      <c r="X3472" s="10" t="str">
        <f>+IFERROR(VLOOKUP(Tabla2[[#This Row],[DISTRITO SEGÚN DNI]],Hoja1!$A$2:$B$55,2,FALSE),"No")</f>
        <v>No</v>
      </c>
      <c r="Y3472" s="10" t="str">
        <f>IF(OR(LOWER(Tabla2[[#This Row],[GENERO]])="masculino", LOWER(Tabla2[[#This Row],[GENERO]])="femenino"),"OK","Corregir")</f>
        <v>OK</v>
      </c>
      <c r="Z3472" s="10" t="str">
        <f>+IF(Tabla2[[#This Row],[Nro. DNI / CE]]="","Corregir",IF(LEN(Tabla2[[#This Row],[Nro. DNI / CE]])&gt;=8,"OK","Corregir"))</f>
        <v>OK</v>
      </c>
      <c r="AA3472" s="10">
        <f>COUNTIF(Tabla2[APELLIDOS Y NOMBRES],Tabla2[[#This Row],[APELLIDOS Y NOMBRES]])</f>
        <v>1</v>
      </c>
      <c r="AB3472" t="str">
        <f ca="1">+IFERROR(IF(Tabla2[[#This Row],[FECHA CESE/BAJA]]="","No Aplica",IF(AND(MONTH(Tabla2[[#This Row],[FECHA CESE/BAJA]])=MONTH(TODAY()-30),YEAR(Tabla2[[#This Row],[FECHA CESE/BAJA]])=YEAR(TODAY())),MONTH(TODAY()-30)&amp;"-"&amp;YEAR(TODAY()),"Borrar")),"No aplica")</f>
        <v>No Aplica</v>
      </c>
      <c r="AC3472" t="str">
        <f ca="1">+IFERROR(IF(Tabla2[[#This Row],[FECHA INICIO DE LABORES EN OBRA]]="","No Aplica",IF(AND(MONTH(Tabla2[[#This Row],[FECHA INICIO DE LABORES EN OBRA]])=MONTH(TODAY()-30),YEAR(Tabla2[[#This Row],[FECHA INICIO DE LABORES EN OBRA]])=YEAR(TODAY())),MONTH(TODAY()-30)&amp;"-"&amp;YEAR(TODAY()),"No Aplica")),"No Aplica")</f>
        <v>No Aplica</v>
      </c>
    </row>
    <row r="3473" spans="1:29" x14ac:dyDescent="0.25">
      <c r="A3473" s="2">
        <v>20523293533</v>
      </c>
      <c r="B3473" s="3" t="s">
        <v>10289</v>
      </c>
      <c r="C3473" s="3" t="s">
        <v>10289</v>
      </c>
      <c r="D3473" s="3" t="s">
        <v>2097</v>
      </c>
      <c r="E3473" s="3" t="s">
        <v>2098</v>
      </c>
      <c r="F3473" s="36">
        <v>35101</v>
      </c>
      <c r="G3473" s="3">
        <v>1</v>
      </c>
      <c r="H3473" s="3" t="s">
        <v>2099</v>
      </c>
      <c r="I3473" s="3" t="s">
        <v>34</v>
      </c>
      <c r="J3473" s="3" t="s">
        <v>10303</v>
      </c>
      <c r="K3473" s="3" t="s">
        <v>34</v>
      </c>
      <c r="L3473" s="8" t="s">
        <v>9818</v>
      </c>
      <c r="M3473" s="5"/>
      <c r="N3473" s="13" t="s">
        <v>1043</v>
      </c>
      <c r="O3473" s="5">
        <v>44186</v>
      </c>
      <c r="P3473" s="8">
        <v>1</v>
      </c>
      <c r="Q3473" s="9">
        <v>1</v>
      </c>
      <c r="R3473" s="9" t="str">
        <f>IFERROR(VLOOKUP(Tabla2[[#This Row],[CONTRATISTA PRNCIPAL]],Hoja1!$L$5:$M$9,2,FALSE),"CJV")</f>
        <v>CJV</v>
      </c>
      <c r="S3473" s="9" t="str">
        <f>IF(Tabla2[[#This Row],[EMPRESA]]=Tabla2[[#This Row],[CONTRATISTA PRNCIPAL]],"Principal","Secundaria")</f>
        <v>Principal</v>
      </c>
      <c r="T3473" s="10">
        <f>IFERROR(1/COUNTIF(Tabla2[CONTRATISTA PRNCIPAL],Tabla2[[#This Row],[CONTRATISTA PRNCIPAL]]),0)</f>
        <v>5.2631578947368418E-2</v>
      </c>
      <c r="U3473" s="33">
        <f ca="1">IF(((TODAY()-Tabla2[[#This Row],[FECHA NACIMIENTO]])/365)&lt;18,"Corregir", IF(((TODAY()-Tabla2[[#This Row],[FECHA NACIMIENTO]])/365)&gt;80, "Corregir",ROUNDDOWN(((TODAY()-Tabla2[[#This Row],[FECHA NACIMIENTO]])/365),0)))</f>
        <v>27</v>
      </c>
      <c r="V347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473" s="34" t="str">
        <f ca="1">+IF(Tabla2[[#This Row],[Edad]]="Corregir","Corregir","Ok")</f>
        <v>Ok</v>
      </c>
      <c r="X3473" s="10" t="str">
        <f>+IFERROR(VLOOKUP(Tabla2[[#This Row],[DISTRITO SEGÚN DNI]],Hoja1!$A$2:$B$55,2,FALSE),"No")</f>
        <v>CALLAO</v>
      </c>
      <c r="Y3473" s="10" t="str">
        <f>IF(OR(LOWER(Tabla2[[#This Row],[GENERO]])="masculino", LOWER(Tabla2[[#This Row],[GENERO]])="femenino"),"OK","Corregir")</f>
        <v>OK</v>
      </c>
      <c r="Z3473" s="10" t="str">
        <f>+IF(Tabla2[[#This Row],[Nro. DNI / CE]]="","Corregir",IF(LEN(Tabla2[[#This Row],[Nro. DNI / CE]])&gt;=8,"OK","Corregir"))</f>
        <v>OK</v>
      </c>
      <c r="AA3473" s="10">
        <f>COUNTIF(Tabla2[APELLIDOS Y NOMBRES],Tabla2[[#This Row],[APELLIDOS Y NOMBRES]])</f>
        <v>1</v>
      </c>
      <c r="AB3473" t="str">
        <f ca="1">+IFERROR(IF(Tabla2[[#This Row],[FECHA CESE/BAJA]]="","No Aplica",IF(AND(MONTH(Tabla2[[#This Row],[FECHA CESE/BAJA]])=MONTH(TODAY()-30),YEAR(Tabla2[[#This Row],[FECHA CESE/BAJA]])=YEAR(TODAY())),MONTH(TODAY()-30)&amp;"-"&amp;YEAR(TODAY()),"Borrar")),"No aplica")</f>
        <v>No Aplica</v>
      </c>
      <c r="AC3473" t="str">
        <f ca="1">+IFERROR(IF(Tabla2[[#This Row],[FECHA INICIO DE LABORES EN OBRA]]="","No Aplica",IF(AND(MONTH(Tabla2[[#This Row],[FECHA INICIO DE LABORES EN OBRA]])=MONTH(TODAY()-30),YEAR(Tabla2[[#This Row],[FECHA INICIO DE LABORES EN OBRA]])=YEAR(TODAY())),MONTH(TODAY()-30)&amp;"-"&amp;YEAR(TODAY()),"No Aplica")),"No Aplica")</f>
        <v>No Aplica</v>
      </c>
    </row>
    <row r="3474" spans="1:29" x14ac:dyDescent="0.25">
      <c r="A3474" s="2">
        <v>20523293533</v>
      </c>
      <c r="B3474" s="3" t="s">
        <v>10289</v>
      </c>
      <c r="C3474" s="3" t="s">
        <v>10289</v>
      </c>
      <c r="D3474" s="3">
        <v>71967353</v>
      </c>
      <c r="E3474" s="3" t="s">
        <v>2100</v>
      </c>
      <c r="F3474" s="36">
        <v>35360</v>
      </c>
      <c r="G3474" s="3">
        <v>1</v>
      </c>
      <c r="H3474" s="3" t="s">
        <v>2099</v>
      </c>
      <c r="I3474" s="3" t="s">
        <v>34</v>
      </c>
      <c r="J3474" s="3" t="s">
        <v>10304</v>
      </c>
      <c r="K3474" s="3" t="s">
        <v>34</v>
      </c>
      <c r="L3474" s="8" t="s">
        <v>9813</v>
      </c>
      <c r="M3474" s="5"/>
      <c r="N3474" s="13" t="s">
        <v>1043</v>
      </c>
      <c r="O3474" s="5">
        <v>44446</v>
      </c>
      <c r="P3474" s="8">
        <v>1</v>
      </c>
      <c r="Q3474" s="9">
        <v>1</v>
      </c>
      <c r="R3474" s="9" t="str">
        <f>IFERROR(VLOOKUP(Tabla2[[#This Row],[CONTRATISTA PRNCIPAL]],Hoja1!$L$5:$M$9,2,FALSE),"CJV")</f>
        <v>CJV</v>
      </c>
      <c r="S3474" s="9" t="str">
        <f>IF(Tabla2[[#This Row],[EMPRESA]]=Tabla2[[#This Row],[CONTRATISTA PRNCIPAL]],"Principal","Secundaria")</f>
        <v>Principal</v>
      </c>
      <c r="T3474" s="10">
        <f>IFERROR(1/COUNTIF(Tabla2[CONTRATISTA PRNCIPAL],Tabla2[[#This Row],[CONTRATISTA PRNCIPAL]]),0)</f>
        <v>5.2631578947368418E-2</v>
      </c>
      <c r="U3474" s="33">
        <f ca="1">IF(((TODAY()-Tabla2[[#This Row],[FECHA NACIMIENTO]])/365)&lt;18,"Corregir", IF(((TODAY()-Tabla2[[#This Row],[FECHA NACIMIENTO]])/365)&gt;80, "Corregir",ROUNDDOWN(((TODAY()-Tabla2[[#This Row],[FECHA NACIMIENTO]])/365),0)))</f>
        <v>26</v>
      </c>
      <c r="V347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474" s="34" t="str">
        <f ca="1">+IF(Tabla2[[#This Row],[Edad]]="Corregir","Corregir","Ok")</f>
        <v>Ok</v>
      </c>
      <c r="X3474" s="10" t="str">
        <f>+IFERROR(VLOOKUP(Tabla2[[#This Row],[DISTRITO SEGÚN DNI]],Hoja1!$A$2:$B$55,2,FALSE),"No")</f>
        <v>CALLAO</v>
      </c>
      <c r="Y3474" s="10" t="str">
        <f>IF(OR(LOWER(Tabla2[[#This Row],[GENERO]])="masculino", LOWER(Tabla2[[#This Row],[GENERO]])="femenino"),"OK","Corregir")</f>
        <v>OK</v>
      </c>
      <c r="Z3474" s="10" t="str">
        <f>+IF(Tabla2[[#This Row],[Nro. DNI / CE]]="","Corregir",IF(LEN(Tabla2[[#This Row],[Nro. DNI / CE]])&gt;=8,"OK","Corregir"))</f>
        <v>OK</v>
      </c>
      <c r="AA3474" s="10">
        <f>COUNTIF(Tabla2[APELLIDOS Y NOMBRES],Tabla2[[#This Row],[APELLIDOS Y NOMBRES]])</f>
        <v>1</v>
      </c>
      <c r="AB3474" t="str">
        <f ca="1">+IFERROR(IF(Tabla2[[#This Row],[FECHA CESE/BAJA]]="","No Aplica",IF(AND(MONTH(Tabla2[[#This Row],[FECHA CESE/BAJA]])=MONTH(TODAY()-30),YEAR(Tabla2[[#This Row],[FECHA CESE/BAJA]])=YEAR(TODAY())),MONTH(TODAY()-30)&amp;"-"&amp;YEAR(TODAY()),"Borrar")),"No aplica")</f>
        <v>No Aplica</v>
      </c>
      <c r="AC3474" t="str">
        <f ca="1">+IFERROR(IF(Tabla2[[#This Row],[FECHA INICIO DE LABORES EN OBRA]]="","No Aplica",IF(AND(MONTH(Tabla2[[#This Row],[FECHA INICIO DE LABORES EN OBRA]])=MONTH(TODAY()-30),YEAR(Tabla2[[#This Row],[FECHA INICIO DE LABORES EN OBRA]])=YEAR(TODAY())),MONTH(TODAY()-30)&amp;"-"&amp;YEAR(TODAY()),"No Aplica")),"No Aplica")</f>
        <v>No Aplica</v>
      </c>
    </row>
    <row r="3475" spans="1:29" x14ac:dyDescent="0.25">
      <c r="A3475" s="2">
        <v>20523293533</v>
      </c>
      <c r="B3475" s="3" t="s">
        <v>10289</v>
      </c>
      <c r="C3475" s="3" t="s">
        <v>10289</v>
      </c>
      <c r="D3475" s="3">
        <v>73323903</v>
      </c>
      <c r="E3475" s="3" t="s">
        <v>2101</v>
      </c>
      <c r="F3475" s="36">
        <v>35938</v>
      </c>
      <c r="G3475" s="3">
        <v>1</v>
      </c>
      <c r="H3475" s="3" t="s">
        <v>2099</v>
      </c>
      <c r="I3475" s="3" t="s">
        <v>4467</v>
      </c>
      <c r="J3475" s="3" t="s">
        <v>10305</v>
      </c>
      <c r="K3475" s="3" t="s">
        <v>1063</v>
      </c>
      <c r="L3475" s="8" t="s">
        <v>9813</v>
      </c>
      <c r="M3475" s="5"/>
      <c r="N3475" s="13" t="s">
        <v>1043</v>
      </c>
      <c r="O3475" s="5">
        <v>44625</v>
      </c>
      <c r="P3475" s="8">
        <v>1</v>
      </c>
      <c r="Q3475" s="9">
        <v>1</v>
      </c>
      <c r="R3475" s="9" t="str">
        <f>IFERROR(VLOOKUP(Tabla2[[#This Row],[CONTRATISTA PRNCIPAL]],Hoja1!$L$5:$M$9,2,FALSE),"CJV")</f>
        <v>CJV</v>
      </c>
      <c r="S3475" s="9" t="str">
        <f>IF(Tabla2[[#This Row],[EMPRESA]]=Tabla2[[#This Row],[CONTRATISTA PRNCIPAL]],"Principal","Secundaria")</f>
        <v>Principal</v>
      </c>
      <c r="T3475" s="10">
        <f>IFERROR(1/COUNTIF(Tabla2[CONTRATISTA PRNCIPAL],Tabla2[[#This Row],[CONTRATISTA PRNCIPAL]]),0)</f>
        <v>5.2631578947368418E-2</v>
      </c>
      <c r="U3475" s="33">
        <f ca="1">IF(((TODAY()-Tabla2[[#This Row],[FECHA NACIMIENTO]])/365)&lt;18,"Corregir", IF(((TODAY()-Tabla2[[#This Row],[FECHA NACIMIENTO]])/365)&gt;80, "Corregir",ROUNDDOWN(((TODAY()-Tabla2[[#This Row],[FECHA NACIMIENTO]])/365),0)))</f>
        <v>25</v>
      </c>
      <c r="V347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475" s="34" t="str">
        <f ca="1">+IF(Tabla2[[#This Row],[Edad]]="Corregir","Corregir","Ok")</f>
        <v>Ok</v>
      </c>
      <c r="X3475" s="10" t="str">
        <f>+IFERROR(VLOOKUP(Tabla2[[#This Row],[DISTRITO SEGÚN DNI]],Hoja1!$A$2:$B$55,2,FALSE),"No")</f>
        <v>No</v>
      </c>
      <c r="Y3475" s="10" t="str">
        <f>IF(OR(LOWER(Tabla2[[#This Row],[GENERO]])="masculino", LOWER(Tabla2[[#This Row],[GENERO]])="femenino"),"OK","Corregir")</f>
        <v>OK</v>
      </c>
      <c r="Z3475" s="10" t="str">
        <f>+IF(Tabla2[[#This Row],[Nro. DNI / CE]]="","Corregir",IF(LEN(Tabla2[[#This Row],[Nro. DNI / CE]])&gt;=8,"OK","Corregir"))</f>
        <v>OK</v>
      </c>
      <c r="AA3475" s="10">
        <f>COUNTIF(Tabla2[APELLIDOS Y NOMBRES],Tabla2[[#This Row],[APELLIDOS Y NOMBRES]])</f>
        <v>1</v>
      </c>
      <c r="AB3475" t="str">
        <f ca="1">+IFERROR(IF(Tabla2[[#This Row],[FECHA CESE/BAJA]]="","No Aplica",IF(AND(MONTH(Tabla2[[#This Row],[FECHA CESE/BAJA]])=MONTH(TODAY()-30),YEAR(Tabla2[[#This Row],[FECHA CESE/BAJA]])=YEAR(TODAY())),MONTH(TODAY()-30)&amp;"-"&amp;YEAR(TODAY()),"Borrar")),"No aplica")</f>
        <v>No Aplica</v>
      </c>
      <c r="AC3475" t="str">
        <f ca="1">+IFERROR(IF(Tabla2[[#This Row],[FECHA INICIO DE LABORES EN OBRA]]="","No Aplica",IF(AND(MONTH(Tabla2[[#This Row],[FECHA INICIO DE LABORES EN OBRA]])=MONTH(TODAY()-30),YEAR(Tabla2[[#This Row],[FECHA INICIO DE LABORES EN OBRA]])=YEAR(TODAY())),MONTH(TODAY()-30)&amp;"-"&amp;YEAR(TODAY()),"No Aplica")),"No Aplica")</f>
        <v>No Aplica</v>
      </c>
    </row>
    <row r="3476" spans="1:29" x14ac:dyDescent="0.25">
      <c r="A3476" s="2">
        <v>20523293533</v>
      </c>
      <c r="B3476" s="3" t="s">
        <v>10289</v>
      </c>
      <c r="C3476" s="3" t="s">
        <v>10289</v>
      </c>
      <c r="D3476" s="3" t="s">
        <v>2102</v>
      </c>
      <c r="E3476" s="3" t="s">
        <v>2103</v>
      </c>
      <c r="F3476" s="36">
        <v>26374</v>
      </c>
      <c r="G3476" s="3">
        <v>1</v>
      </c>
      <c r="H3476" s="3" t="s">
        <v>2099</v>
      </c>
      <c r="I3476" s="3" t="s">
        <v>34</v>
      </c>
      <c r="J3476" s="3" t="s">
        <v>2104</v>
      </c>
      <c r="K3476" s="3" t="s">
        <v>1139</v>
      </c>
      <c r="L3476" s="8" t="s">
        <v>9818</v>
      </c>
      <c r="M3476" s="5"/>
      <c r="N3476" s="13" t="s">
        <v>1119</v>
      </c>
      <c r="O3476" s="5">
        <v>44556</v>
      </c>
      <c r="P3476" s="8">
        <v>1</v>
      </c>
      <c r="Q3476" s="9">
        <v>1</v>
      </c>
      <c r="R3476" s="9" t="str">
        <f>IFERROR(VLOOKUP(Tabla2[[#This Row],[CONTRATISTA PRNCIPAL]],Hoja1!$L$5:$M$9,2,FALSE),"CJV")</f>
        <v>CJV</v>
      </c>
      <c r="S3476" s="9" t="str">
        <f>IF(Tabla2[[#This Row],[EMPRESA]]=Tabla2[[#This Row],[CONTRATISTA PRNCIPAL]],"Principal","Secundaria")</f>
        <v>Principal</v>
      </c>
      <c r="T3476" s="10">
        <f>IFERROR(1/COUNTIF(Tabla2[CONTRATISTA PRNCIPAL],Tabla2[[#This Row],[CONTRATISTA PRNCIPAL]]),0)</f>
        <v>5.2631578947368418E-2</v>
      </c>
      <c r="U3476" s="33">
        <f ca="1">IF(((TODAY()-Tabla2[[#This Row],[FECHA NACIMIENTO]])/365)&lt;18,"Corregir", IF(((TODAY()-Tabla2[[#This Row],[FECHA NACIMIENTO]])/365)&gt;80, "Corregir",ROUNDDOWN(((TODAY()-Tabla2[[#This Row],[FECHA NACIMIENTO]])/365),0)))</f>
        <v>51</v>
      </c>
      <c r="V347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476" s="34" t="str">
        <f ca="1">+IF(Tabla2[[#This Row],[Edad]]="Corregir","Corregir","Ok")</f>
        <v>Ok</v>
      </c>
      <c r="X3476" s="10" t="str">
        <f>+IFERROR(VLOOKUP(Tabla2[[#This Row],[DISTRITO SEGÚN DNI]],Hoja1!$A$2:$B$55,2,FALSE),"No")</f>
        <v>No</v>
      </c>
      <c r="Y3476" s="10" t="str">
        <f>IF(OR(LOWER(Tabla2[[#This Row],[GENERO]])="masculino", LOWER(Tabla2[[#This Row],[GENERO]])="femenino"),"OK","Corregir")</f>
        <v>OK</v>
      </c>
      <c r="Z3476" s="10" t="str">
        <f>+IF(Tabla2[[#This Row],[Nro. DNI / CE]]="","Corregir",IF(LEN(Tabla2[[#This Row],[Nro. DNI / CE]])&gt;=8,"OK","Corregir"))</f>
        <v>OK</v>
      </c>
      <c r="AA3476" s="10">
        <f>COUNTIF(Tabla2[APELLIDOS Y NOMBRES],Tabla2[[#This Row],[APELLIDOS Y NOMBRES]])</f>
        <v>1</v>
      </c>
      <c r="AB3476" t="str">
        <f ca="1">+IFERROR(IF(Tabla2[[#This Row],[FECHA CESE/BAJA]]="","No Aplica",IF(AND(MONTH(Tabla2[[#This Row],[FECHA CESE/BAJA]])=MONTH(TODAY()-30),YEAR(Tabla2[[#This Row],[FECHA CESE/BAJA]])=YEAR(TODAY())),MONTH(TODAY()-30)&amp;"-"&amp;YEAR(TODAY()),"Borrar")),"No aplica")</f>
        <v>No Aplica</v>
      </c>
      <c r="AC3476" t="str">
        <f ca="1">+IFERROR(IF(Tabla2[[#This Row],[FECHA INICIO DE LABORES EN OBRA]]="","No Aplica",IF(AND(MONTH(Tabla2[[#This Row],[FECHA INICIO DE LABORES EN OBRA]])=MONTH(TODAY()-30),YEAR(Tabla2[[#This Row],[FECHA INICIO DE LABORES EN OBRA]])=YEAR(TODAY())),MONTH(TODAY()-30)&amp;"-"&amp;YEAR(TODAY()),"No Aplica")),"No Aplica")</f>
        <v>No Aplica</v>
      </c>
    </row>
    <row r="3477" spans="1:29" x14ac:dyDescent="0.25">
      <c r="A3477" s="2">
        <v>20523293533</v>
      </c>
      <c r="B3477" s="3" t="s">
        <v>10289</v>
      </c>
      <c r="C3477" s="3" t="s">
        <v>10289</v>
      </c>
      <c r="D3477" s="3">
        <v>70294886</v>
      </c>
      <c r="E3477" s="3" t="s">
        <v>2105</v>
      </c>
      <c r="F3477" s="36">
        <v>35352</v>
      </c>
      <c r="G3477" s="3">
        <v>1</v>
      </c>
      <c r="H3477" s="3" t="s">
        <v>2099</v>
      </c>
      <c r="I3477" s="3" t="s">
        <v>4467</v>
      </c>
      <c r="J3477" s="3" t="s">
        <v>10306</v>
      </c>
      <c r="K3477" s="3" t="s">
        <v>1467</v>
      </c>
      <c r="L3477" s="8" t="s">
        <v>9813</v>
      </c>
      <c r="M3477" s="5"/>
      <c r="N3477" s="13" t="s">
        <v>1043</v>
      </c>
      <c r="O3477" s="5">
        <v>44980</v>
      </c>
      <c r="P3477" s="8">
        <v>1</v>
      </c>
      <c r="Q3477" s="9">
        <v>1</v>
      </c>
      <c r="R3477" s="9" t="str">
        <f>IFERROR(VLOOKUP(Tabla2[[#This Row],[CONTRATISTA PRNCIPAL]],Hoja1!$L$5:$M$9,2,FALSE),"CJV")</f>
        <v>CJV</v>
      </c>
      <c r="S3477" s="9" t="str">
        <f>IF(Tabla2[[#This Row],[EMPRESA]]=Tabla2[[#This Row],[CONTRATISTA PRNCIPAL]],"Principal","Secundaria")</f>
        <v>Principal</v>
      </c>
      <c r="T3477" s="10">
        <f>IFERROR(1/COUNTIF(Tabla2[CONTRATISTA PRNCIPAL],Tabla2[[#This Row],[CONTRATISTA PRNCIPAL]]),0)</f>
        <v>5.2631578947368418E-2</v>
      </c>
      <c r="U3477" s="33">
        <f ca="1">IF(((TODAY()-Tabla2[[#This Row],[FECHA NACIMIENTO]])/365)&lt;18,"Corregir", IF(((TODAY()-Tabla2[[#This Row],[FECHA NACIMIENTO]])/365)&gt;80, "Corregir",ROUNDDOWN(((TODAY()-Tabla2[[#This Row],[FECHA NACIMIENTO]])/365),0)))</f>
        <v>26</v>
      </c>
      <c r="V347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477" s="34" t="str">
        <f ca="1">+IF(Tabla2[[#This Row],[Edad]]="Corregir","Corregir","Ok")</f>
        <v>Ok</v>
      </c>
      <c r="X3477" s="10" t="str">
        <f>+IFERROR(VLOOKUP(Tabla2[[#This Row],[DISTRITO SEGÚN DNI]],Hoja1!$A$2:$B$55,2,FALSE),"No")</f>
        <v>No</v>
      </c>
      <c r="Y3477" s="10" t="str">
        <f>IF(OR(LOWER(Tabla2[[#This Row],[GENERO]])="masculino", LOWER(Tabla2[[#This Row],[GENERO]])="femenino"),"OK","Corregir")</f>
        <v>OK</v>
      </c>
      <c r="Z3477" s="10" t="str">
        <f>+IF(Tabla2[[#This Row],[Nro. DNI / CE]]="","Corregir",IF(LEN(Tabla2[[#This Row],[Nro. DNI / CE]])&gt;=8,"OK","Corregir"))</f>
        <v>OK</v>
      </c>
      <c r="AA3477" s="10">
        <f>COUNTIF(Tabla2[APELLIDOS Y NOMBRES],Tabla2[[#This Row],[APELLIDOS Y NOMBRES]])</f>
        <v>1</v>
      </c>
      <c r="AB3477" t="str">
        <f ca="1">+IFERROR(IF(Tabla2[[#This Row],[FECHA CESE/BAJA]]="","No Aplica",IF(AND(MONTH(Tabla2[[#This Row],[FECHA CESE/BAJA]])=MONTH(TODAY()-30),YEAR(Tabla2[[#This Row],[FECHA CESE/BAJA]])=YEAR(TODAY())),MONTH(TODAY()-30)&amp;"-"&amp;YEAR(TODAY()),"Borrar")),"No aplica")</f>
        <v>No Aplica</v>
      </c>
      <c r="AC3477" t="str">
        <f ca="1">+IFERROR(IF(Tabla2[[#This Row],[FECHA INICIO DE LABORES EN OBRA]]="","No Aplica",IF(AND(MONTH(Tabla2[[#This Row],[FECHA INICIO DE LABORES EN OBRA]])=MONTH(TODAY()-30),YEAR(Tabla2[[#This Row],[FECHA INICIO DE LABORES EN OBRA]])=YEAR(TODAY())),MONTH(TODAY()-30)&amp;"-"&amp;YEAR(TODAY()),"No Aplica")),"No Aplica")</f>
        <v>No Aplica</v>
      </c>
    </row>
    <row r="3478" spans="1:29" x14ac:dyDescent="0.25">
      <c r="A3478" s="2">
        <v>20523293533</v>
      </c>
      <c r="B3478" s="3" t="s">
        <v>10289</v>
      </c>
      <c r="C3478" s="3" t="s">
        <v>10289</v>
      </c>
      <c r="D3478" s="3" t="s">
        <v>2107</v>
      </c>
      <c r="E3478" s="3" t="s">
        <v>2108</v>
      </c>
      <c r="F3478" s="36">
        <v>31220</v>
      </c>
      <c r="G3478" s="3">
        <v>1</v>
      </c>
      <c r="H3478" s="3" t="s">
        <v>2099</v>
      </c>
      <c r="I3478" s="3" t="s">
        <v>36</v>
      </c>
      <c r="J3478" s="3" t="s">
        <v>10307</v>
      </c>
      <c r="K3478" s="3" t="s">
        <v>1360</v>
      </c>
      <c r="L3478" s="8" t="s">
        <v>9818</v>
      </c>
      <c r="M3478" s="5"/>
      <c r="N3478" s="13" t="s">
        <v>1043</v>
      </c>
      <c r="O3478" s="5">
        <v>45013</v>
      </c>
      <c r="P3478" s="8">
        <v>1</v>
      </c>
      <c r="Q3478" s="9">
        <v>1</v>
      </c>
      <c r="R3478" s="9" t="str">
        <f>IFERROR(VLOOKUP(Tabla2[[#This Row],[CONTRATISTA PRNCIPAL]],Hoja1!$L$5:$M$9,2,FALSE),"CJV")</f>
        <v>CJV</v>
      </c>
      <c r="S3478" s="9" t="str">
        <f>IF(Tabla2[[#This Row],[EMPRESA]]=Tabla2[[#This Row],[CONTRATISTA PRNCIPAL]],"Principal","Secundaria")</f>
        <v>Principal</v>
      </c>
      <c r="T3478" s="10">
        <f>IFERROR(1/COUNTIF(Tabla2[CONTRATISTA PRNCIPAL],Tabla2[[#This Row],[CONTRATISTA PRNCIPAL]]),0)</f>
        <v>5.2631578947368418E-2</v>
      </c>
      <c r="U3478" s="33">
        <f ca="1">IF(((TODAY()-Tabla2[[#This Row],[FECHA NACIMIENTO]])/365)&lt;18,"Corregir", IF(((TODAY()-Tabla2[[#This Row],[FECHA NACIMIENTO]])/365)&gt;80, "Corregir",ROUNDDOWN(((TODAY()-Tabla2[[#This Row],[FECHA NACIMIENTO]])/365),0)))</f>
        <v>38</v>
      </c>
      <c r="V347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478" s="34" t="str">
        <f ca="1">+IF(Tabla2[[#This Row],[Edad]]="Corregir","Corregir","Ok")</f>
        <v>Ok</v>
      </c>
      <c r="X3478" s="10" t="str">
        <f>+IFERROR(VLOOKUP(Tabla2[[#This Row],[DISTRITO SEGÚN DNI]],Hoja1!$A$2:$B$55,2,FALSE),"No")</f>
        <v>No</v>
      </c>
      <c r="Y3478" s="10" t="str">
        <f>IF(OR(LOWER(Tabla2[[#This Row],[GENERO]])="masculino", LOWER(Tabla2[[#This Row],[GENERO]])="femenino"),"OK","Corregir")</f>
        <v>OK</v>
      </c>
      <c r="Z3478" s="10" t="str">
        <f>+IF(Tabla2[[#This Row],[Nro. DNI / CE]]="","Corregir",IF(LEN(Tabla2[[#This Row],[Nro. DNI / CE]])&gt;=8,"OK","Corregir"))</f>
        <v>OK</v>
      </c>
      <c r="AA3478" s="10">
        <f>COUNTIF(Tabla2[APELLIDOS Y NOMBRES],Tabla2[[#This Row],[APELLIDOS Y NOMBRES]])</f>
        <v>1</v>
      </c>
      <c r="AB3478" t="str">
        <f ca="1">+IFERROR(IF(Tabla2[[#This Row],[FECHA CESE/BAJA]]="","No Aplica",IF(AND(MONTH(Tabla2[[#This Row],[FECHA CESE/BAJA]])=MONTH(TODAY()-30),YEAR(Tabla2[[#This Row],[FECHA CESE/BAJA]])=YEAR(TODAY())),MONTH(TODAY()-30)&amp;"-"&amp;YEAR(TODAY()),"Borrar")),"No aplica")</f>
        <v>No Aplica</v>
      </c>
      <c r="AC3478" t="str">
        <f ca="1">+IFERROR(IF(Tabla2[[#This Row],[FECHA INICIO DE LABORES EN OBRA]]="","No Aplica",IF(AND(MONTH(Tabla2[[#This Row],[FECHA INICIO DE LABORES EN OBRA]])=MONTH(TODAY()-30),YEAR(Tabla2[[#This Row],[FECHA INICIO DE LABORES EN OBRA]])=YEAR(TODAY())),MONTH(TODAY()-30)&amp;"-"&amp;YEAR(TODAY()),"No Aplica")),"No Aplica")</f>
        <v>No Aplica</v>
      </c>
    </row>
    <row r="3479" spans="1:29" x14ac:dyDescent="0.25">
      <c r="A3479" s="2">
        <v>20523293533</v>
      </c>
      <c r="B3479" s="3" t="s">
        <v>10289</v>
      </c>
      <c r="C3479" s="3" t="s">
        <v>10289</v>
      </c>
      <c r="D3479" s="3" t="s">
        <v>10308</v>
      </c>
      <c r="E3479" s="3" t="s">
        <v>10309</v>
      </c>
      <c r="F3479" s="36">
        <v>33682</v>
      </c>
      <c r="G3479" s="3">
        <v>1</v>
      </c>
      <c r="H3479" s="3" t="s">
        <v>2074</v>
      </c>
      <c r="I3479" s="3" t="s">
        <v>36</v>
      </c>
      <c r="J3479" s="3" t="s">
        <v>10310</v>
      </c>
      <c r="K3479" s="3" t="s">
        <v>1139</v>
      </c>
      <c r="L3479" s="8" t="s">
        <v>9818</v>
      </c>
      <c r="M3479" s="5"/>
      <c r="N3479" s="13" t="s">
        <v>1119</v>
      </c>
      <c r="O3479" s="5">
        <v>45108</v>
      </c>
      <c r="P3479" s="8">
        <v>1</v>
      </c>
      <c r="Q3479" s="9">
        <v>1</v>
      </c>
      <c r="R3479" s="9" t="str">
        <f>IFERROR(VLOOKUP(Tabla2[[#This Row],[CONTRATISTA PRNCIPAL]],Hoja1!$L$5:$M$9,2,FALSE),"CJV")</f>
        <v>CJV</v>
      </c>
      <c r="S3479" s="9" t="str">
        <f>IF(Tabla2[[#This Row],[EMPRESA]]=Tabla2[[#This Row],[CONTRATISTA PRNCIPAL]],"Principal","Secundaria")</f>
        <v>Principal</v>
      </c>
      <c r="T3479" s="10">
        <f>IFERROR(1/COUNTIF(Tabla2[CONTRATISTA PRNCIPAL],Tabla2[[#This Row],[CONTRATISTA PRNCIPAL]]),0)</f>
        <v>5.2631578947368418E-2</v>
      </c>
      <c r="U3479" s="33">
        <f ca="1">IF(((TODAY()-Tabla2[[#This Row],[FECHA NACIMIENTO]])/365)&lt;18,"Corregir", IF(((TODAY()-Tabla2[[#This Row],[FECHA NACIMIENTO]])/365)&gt;80, "Corregir",ROUNDDOWN(((TODAY()-Tabla2[[#This Row],[FECHA NACIMIENTO]])/365),0)))</f>
        <v>31</v>
      </c>
      <c r="V347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479" s="34" t="str">
        <f ca="1">+IF(Tabla2[[#This Row],[Edad]]="Corregir","Corregir","Ok")</f>
        <v>Ok</v>
      </c>
      <c r="X3479" s="10" t="str">
        <f>+IFERROR(VLOOKUP(Tabla2[[#This Row],[DISTRITO SEGÚN DNI]],Hoja1!$A$2:$B$55,2,FALSE),"No")</f>
        <v>No</v>
      </c>
      <c r="Y3479" s="10" t="str">
        <f>IF(OR(LOWER(Tabla2[[#This Row],[GENERO]])="masculino", LOWER(Tabla2[[#This Row],[GENERO]])="femenino"),"OK","Corregir")</f>
        <v>OK</v>
      </c>
      <c r="Z3479" s="10" t="str">
        <f>+IF(Tabla2[[#This Row],[Nro. DNI / CE]]="","Corregir",IF(LEN(Tabla2[[#This Row],[Nro. DNI / CE]])&gt;=8,"OK","Corregir"))</f>
        <v>OK</v>
      </c>
      <c r="AA3479" s="10">
        <f>COUNTIF(Tabla2[APELLIDOS Y NOMBRES],Tabla2[[#This Row],[APELLIDOS Y NOMBRES]])</f>
        <v>1</v>
      </c>
      <c r="AB3479" t="str">
        <f ca="1">+IFERROR(IF(Tabla2[[#This Row],[FECHA CESE/BAJA]]="","No Aplica",IF(AND(MONTH(Tabla2[[#This Row],[FECHA CESE/BAJA]])=MONTH(TODAY()-30),YEAR(Tabla2[[#This Row],[FECHA CESE/BAJA]])=YEAR(TODAY())),MONTH(TODAY()-30)&amp;"-"&amp;YEAR(TODAY()),"Borrar")),"No aplica")</f>
        <v>No Aplica</v>
      </c>
      <c r="AC3479" t="str">
        <f ca="1">+IFERROR(IF(Tabla2[[#This Row],[FECHA INICIO DE LABORES EN OBRA]]="","No Aplica",IF(AND(MONTH(Tabla2[[#This Row],[FECHA INICIO DE LABORES EN OBRA]])=MONTH(TODAY()-30),YEAR(Tabla2[[#This Row],[FECHA INICIO DE LABORES EN OBRA]])=YEAR(TODAY())),MONTH(TODAY()-30)&amp;"-"&amp;YEAR(TODAY()),"No Aplica")),"No Aplica")</f>
        <v>No Aplica</v>
      </c>
    </row>
    <row r="3480" spans="1:29" x14ac:dyDescent="0.25">
      <c r="A3480" s="2" t="s">
        <v>3165</v>
      </c>
      <c r="B3480" s="3" t="s">
        <v>42</v>
      </c>
      <c r="C3480" s="3" t="s">
        <v>9097</v>
      </c>
      <c r="D3480" s="3" t="s">
        <v>9098</v>
      </c>
      <c r="E3480" s="3" t="s">
        <v>9099</v>
      </c>
      <c r="F3480" s="36">
        <v>29495</v>
      </c>
      <c r="G3480" s="3">
        <v>1</v>
      </c>
      <c r="H3480" s="3" t="s">
        <v>9100</v>
      </c>
      <c r="I3480" s="3" t="s">
        <v>9101</v>
      </c>
      <c r="J3480" s="3" t="s">
        <v>9102</v>
      </c>
      <c r="K3480" s="3" t="s">
        <v>1047</v>
      </c>
      <c r="L3480" s="8" t="s">
        <v>9813</v>
      </c>
      <c r="M3480" s="5"/>
      <c r="N3480" s="13" t="s">
        <v>1043</v>
      </c>
      <c r="O3480" s="5">
        <v>44136</v>
      </c>
      <c r="P3480" s="8">
        <v>1</v>
      </c>
      <c r="Q3480" s="9">
        <v>1</v>
      </c>
      <c r="R3480" s="9" t="str">
        <f>IFERROR(VLOOKUP(Tabla2[[#This Row],[CONTRATISTA PRNCIPAL]],Hoja1!$L$5:$M$9,2,FALSE),"CJV")</f>
        <v>CJV</v>
      </c>
      <c r="S3480" s="9" t="str">
        <f>IF(Tabla2[[#This Row],[EMPRESA]]=Tabla2[[#This Row],[CONTRATISTA PRNCIPAL]],"Principal","Secundaria")</f>
        <v>Secundaria</v>
      </c>
      <c r="T3480" s="10">
        <f>IFERROR(1/COUNTIF(Tabla2[CONTRATISTA PRNCIPAL],Tabla2[[#This Row],[CONTRATISTA PRNCIPAL]]),0)</f>
        <v>0.5</v>
      </c>
      <c r="U3480" s="33">
        <f ca="1">IF(((TODAY()-Tabla2[[#This Row],[FECHA NACIMIENTO]])/365)&lt;18,"Corregir", IF(((TODAY()-Tabla2[[#This Row],[FECHA NACIMIENTO]])/365)&gt;80, "Corregir",ROUNDDOWN(((TODAY()-Tabla2[[#This Row],[FECHA NACIMIENTO]])/365),0)))</f>
        <v>42</v>
      </c>
      <c r="V348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480" s="34" t="str">
        <f ca="1">+IF(Tabla2[[#This Row],[Edad]]="Corregir","Corregir","Ok")</f>
        <v>Ok</v>
      </c>
      <c r="X3480" s="10" t="str">
        <f>+IFERROR(VLOOKUP(Tabla2[[#This Row],[DISTRITO SEGÚN DNI]],Hoja1!$A$2:$B$55,2,FALSE),"No")</f>
        <v>No</v>
      </c>
      <c r="Y3480" s="10" t="str">
        <f>IF(OR(LOWER(Tabla2[[#This Row],[GENERO]])="masculino", LOWER(Tabla2[[#This Row],[GENERO]])="femenino"),"OK","Corregir")</f>
        <v>OK</v>
      </c>
      <c r="Z3480" s="10" t="str">
        <f>+IF(Tabla2[[#This Row],[Nro. DNI / CE]]="","Corregir",IF(LEN(Tabla2[[#This Row],[Nro. DNI / CE]])&gt;=8,"OK","Corregir"))</f>
        <v>OK</v>
      </c>
      <c r="AA3480" s="10">
        <f>COUNTIF(Tabla2[APELLIDOS Y NOMBRES],Tabla2[[#This Row],[APELLIDOS Y NOMBRES]])</f>
        <v>1</v>
      </c>
      <c r="AB3480" t="str">
        <f ca="1">+IFERROR(IF(Tabla2[[#This Row],[FECHA CESE/BAJA]]="","No Aplica",IF(AND(MONTH(Tabla2[[#This Row],[FECHA CESE/BAJA]])=MONTH(TODAY()-30),YEAR(Tabla2[[#This Row],[FECHA CESE/BAJA]])=YEAR(TODAY())),MONTH(TODAY()-30)&amp;"-"&amp;YEAR(TODAY()),"Borrar")),"No aplica")</f>
        <v>No Aplica</v>
      </c>
      <c r="AC3480" t="str">
        <f ca="1">+IFERROR(IF(Tabla2[[#This Row],[FECHA INICIO DE LABORES EN OBRA]]="","No Aplica",IF(AND(MONTH(Tabla2[[#This Row],[FECHA INICIO DE LABORES EN OBRA]])=MONTH(TODAY()-30),YEAR(Tabla2[[#This Row],[FECHA INICIO DE LABORES EN OBRA]])=YEAR(TODAY())),MONTH(TODAY()-30)&amp;"-"&amp;YEAR(TODAY()),"No Aplica")),"No Aplica")</f>
        <v>No Aplica</v>
      </c>
    </row>
    <row r="3481" spans="1:29" x14ac:dyDescent="0.25">
      <c r="A3481" s="2" t="s">
        <v>3165</v>
      </c>
      <c r="B3481" s="3" t="s">
        <v>42</v>
      </c>
      <c r="C3481" s="3" t="s">
        <v>9097</v>
      </c>
      <c r="D3481" s="3" t="s">
        <v>9103</v>
      </c>
      <c r="E3481" s="3" t="s">
        <v>9104</v>
      </c>
      <c r="F3481" s="36">
        <v>33667</v>
      </c>
      <c r="G3481" s="3">
        <v>1</v>
      </c>
      <c r="H3481" s="3" t="s">
        <v>9100</v>
      </c>
      <c r="I3481" s="3" t="s">
        <v>9101</v>
      </c>
      <c r="J3481" s="3" t="s">
        <v>9105</v>
      </c>
      <c r="K3481" s="3" t="s">
        <v>1047</v>
      </c>
      <c r="L3481" s="8" t="s">
        <v>9813</v>
      </c>
      <c r="M3481" s="5"/>
      <c r="N3481" s="13" t="s">
        <v>1043</v>
      </c>
      <c r="O3481" s="5">
        <v>45126</v>
      </c>
      <c r="P3481" s="8">
        <v>1</v>
      </c>
      <c r="Q3481" s="9">
        <v>1</v>
      </c>
      <c r="R3481" s="9" t="str">
        <f>IFERROR(VLOOKUP(Tabla2[[#This Row],[CONTRATISTA PRNCIPAL]],Hoja1!$L$5:$M$9,2,FALSE),"CJV")</f>
        <v>CJV</v>
      </c>
      <c r="S3481" s="9" t="str">
        <f>IF(Tabla2[[#This Row],[EMPRESA]]=Tabla2[[#This Row],[CONTRATISTA PRNCIPAL]],"Principal","Secundaria")</f>
        <v>Secundaria</v>
      </c>
      <c r="T3481" s="10">
        <f>IFERROR(1/COUNTIF(Tabla2[CONTRATISTA PRNCIPAL],Tabla2[[#This Row],[CONTRATISTA PRNCIPAL]]),0)</f>
        <v>0.5</v>
      </c>
      <c r="U3481" s="33">
        <f ca="1">IF(((TODAY()-Tabla2[[#This Row],[FECHA NACIMIENTO]])/365)&lt;18,"Corregir", IF(((TODAY()-Tabla2[[#This Row],[FECHA NACIMIENTO]])/365)&gt;80, "Corregir",ROUNDDOWN(((TODAY()-Tabla2[[#This Row],[FECHA NACIMIENTO]])/365),0)))</f>
        <v>31</v>
      </c>
      <c r="V348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481" s="34" t="str">
        <f ca="1">+IF(Tabla2[[#This Row],[Edad]]="Corregir","Corregir","Ok")</f>
        <v>Ok</v>
      </c>
      <c r="X3481" s="10" t="str">
        <f>+IFERROR(VLOOKUP(Tabla2[[#This Row],[DISTRITO SEGÚN DNI]],Hoja1!$A$2:$B$55,2,FALSE),"No")</f>
        <v>No</v>
      </c>
      <c r="Y3481" s="10" t="str">
        <f>IF(OR(LOWER(Tabla2[[#This Row],[GENERO]])="masculino", LOWER(Tabla2[[#This Row],[GENERO]])="femenino"),"OK","Corregir")</f>
        <v>OK</v>
      </c>
      <c r="Z3481" s="10" t="str">
        <f>+IF(Tabla2[[#This Row],[Nro. DNI / CE]]="","Corregir",IF(LEN(Tabla2[[#This Row],[Nro. DNI / CE]])&gt;=8,"OK","Corregir"))</f>
        <v>OK</v>
      </c>
      <c r="AA3481" s="10">
        <f>COUNTIF(Tabla2[APELLIDOS Y NOMBRES],Tabla2[[#This Row],[APELLIDOS Y NOMBRES]])</f>
        <v>1</v>
      </c>
      <c r="AB3481" t="str">
        <f ca="1">+IFERROR(IF(Tabla2[[#This Row],[FECHA CESE/BAJA]]="","No Aplica",IF(AND(MONTH(Tabla2[[#This Row],[FECHA CESE/BAJA]])=MONTH(TODAY()-30),YEAR(Tabla2[[#This Row],[FECHA CESE/BAJA]])=YEAR(TODAY())),MONTH(TODAY()-30)&amp;"-"&amp;YEAR(TODAY()),"Borrar")),"No aplica")</f>
        <v>No Aplica</v>
      </c>
      <c r="AC3481" t="str">
        <f ca="1">+IFERROR(IF(Tabla2[[#This Row],[FECHA INICIO DE LABORES EN OBRA]]="","No Aplica",IF(AND(MONTH(Tabla2[[#This Row],[FECHA INICIO DE LABORES EN OBRA]])=MONTH(TODAY()-30),YEAR(Tabla2[[#This Row],[FECHA INICIO DE LABORES EN OBRA]])=YEAR(TODAY())),MONTH(TODAY()-30)&amp;"-"&amp;YEAR(TODAY()),"No Aplica")),"No Aplica")</f>
        <v>No Aplica</v>
      </c>
    </row>
    <row r="3482" spans="1:29" x14ac:dyDescent="0.25">
      <c r="A3482" s="2">
        <v>20100172543</v>
      </c>
      <c r="B3482" s="3" t="s">
        <v>9563</v>
      </c>
      <c r="C3482" s="3" t="s">
        <v>9563</v>
      </c>
      <c r="D3482" s="3" t="s">
        <v>8238</v>
      </c>
      <c r="E3482" s="3" t="s">
        <v>8239</v>
      </c>
      <c r="F3482" s="36">
        <v>25751</v>
      </c>
      <c r="G3482" s="3">
        <v>1</v>
      </c>
      <c r="H3482" s="3" t="s">
        <v>8240</v>
      </c>
      <c r="I3482" s="3" t="s">
        <v>8241</v>
      </c>
      <c r="J3482" s="3" t="s">
        <v>8242</v>
      </c>
      <c r="K3482" s="3" t="s">
        <v>1481</v>
      </c>
      <c r="L3482" s="8" t="s">
        <v>9813</v>
      </c>
      <c r="M3482" s="5"/>
      <c r="N3482" s="13" t="s">
        <v>1489</v>
      </c>
      <c r="O3482" s="5">
        <v>44348</v>
      </c>
      <c r="P3482" s="8">
        <v>1</v>
      </c>
      <c r="Q3482" s="9">
        <v>1</v>
      </c>
      <c r="R3482" s="9" t="str">
        <f>IFERROR(VLOOKUP(Tabla2[[#This Row],[CONTRATISTA PRNCIPAL]],Hoja1!$L$5:$M$9,2,FALSE),"CJV")</f>
        <v>CJV</v>
      </c>
      <c r="S3482" s="9" t="str">
        <f>IF(Tabla2[[#This Row],[EMPRESA]]=Tabla2[[#This Row],[CONTRATISTA PRNCIPAL]],"Principal","Secundaria")</f>
        <v>Principal</v>
      </c>
      <c r="T3482" s="10">
        <f>IFERROR(1/COUNTIF(Tabla2[CONTRATISTA PRNCIPAL],Tabla2[[#This Row],[CONTRATISTA PRNCIPAL]]),0)</f>
        <v>0.14285714285714285</v>
      </c>
      <c r="U3482" s="33">
        <f ca="1">IF(((TODAY()-Tabla2[[#This Row],[FECHA NACIMIENTO]])/365)&lt;18,"Corregir", IF(((TODAY()-Tabla2[[#This Row],[FECHA NACIMIENTO]])/365)&gt;80, "Corregir",ROUNDDOWN(((TODAY()-Tabla2[[#This Row],[FECHA NACIMIENTO]])/365),0)))</f>
        <v>53</v>
      </c>
      <c r="V348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482" s="34" t="str">
        <f ca="1">+IF(Tabla2[[#This Row],[Edad]]="Corregir","Corregir","Ok")</f>
        <v>Ok</v>
      </c>
      <c r="X3482" s="10" t="str">
        <f>+IFERROR(VLOOKUP(Tabla2[[#This Row],[DISTRITO SEGÚN DNI]],Hoja1!$A$2:$B$55,2,FALSE),"No")</f>
        <v>No</v>
      </c>
      <c r="Y3482" s="10" t="str">
        <f>IF(OR(LOWER(Tabla2[[#This Row],[GENERO]])="masculino", LOWER(Tabla2[[#This Row],[GENERO]])="femenino"),"OK","Corregir")</f>
        <v>OK</v>
      </c>
      <c r="Z3482" s="10" t="str">
        <f>+IF(Tabla2[[#This Row],[Nro. DNI / CE]]="","Corregir",IF(LEN(Tabla2[[#This Row],[Nro. DNI / CE]])&gt;=8,"OK","Corregir"))</f>
        <v>OK</v>
      </c>
      <c r="AA3482" s="10">
        <f>COUNTIF(Tabla2[APELLIDOS Y NOMBRES],Tabla2[[#This Row],[APELLIDOS Y NOMBRES]])</f>
        <v>1</v>
      </c>
      <c r="AB3482" t="str">
        <f ca="1">+IFERROR(IF(Tabla2[[#This Row],[FECHA CESE/BAJA]]="","No Aplica",IF(AND(MONTH(Tabla2[[#This Row],[FECHA CESE/BAJA]])=MONTH(TODAY()-30),YEAR(Tabla2[[#This Row],[FECHA CESE/BAJA]])=YEAR(TODAY())),MONTH(TODAY()-30)&amp;"-"&amp;YEAR(TODAY()),"Borrar")),"No aplica")</f>
        <v>No Aplica</v>
      </c>
      <c r="AC3482" t="str">
        <f ca="1">+IFERROR(IF(Tabla2[[#This Row],[FECHA INICIO DE LABORES EN OBRA]]="","No Aplica",IF(AND(MONTH(Tabla2[[#This Row],[FECHA INICIO DE LABORES EN OBRA]])=MONTH(TODAY()-30),YEAR(Tabla2[[#This Row],[FECHA INICIO DE LABORES EN OBRA]])=YEAR(TODAY())),MONTH(TODAY()-30)&amp;"-"&amp;YEAR(TODAY()),"No Aplica")),"No Aplica")</f>
        <v>No Aplica</v>
      </c>
    </row>
    <row r="3483" spans="1:29" x14ac:dyDescent="0.25">
      <c r="A3483" s="2">
        <v>20100172543</v>
      </c>
      <c r="B3483" s="3" t="s">
        <v>9563</v>
      </c>
      <c r="C3483" s="3" t="s">
        <v>9563</v>
      </c>
      <c r="D3483" s="3">
        <v>44255312</v>
      </c>
      <c r="E3483" s="3" t="s">
        <v>8243</v>
      </c>
      <c r="F3483" s="36">
        <v>30732</v>
      </c>
      <c r="G3483" s="3">
        <v>1</v>
      </c>
      <c r="H3483" s="3" t="s">
        <v>8240</v>
      </c>
      <c r="I3483" s="3" t="s">
        <v>8241</v>
      </c>
      <c r="J3483" s="3" t="s">
        <v>8244</v>
      </c>
      <c r="K3483" s="3" t="s">
        <v>1481</v>
      </c>
      <c r="L3483" s="8" t="s">
        <v>9813</v>
      </c>
      <c r="M3483" s="5"/>
      <c r="N3483" s="13" t="s">
        <v>1489</v>
      </c>
      <c r="O3483" s="5">
        <v>44378</v>
      </c>
      <c r="P3483" s="8">
        <v>3</v>
      </c>
      <c r="Q3483" s="9">
        <v>1</v>
      </c>
      <c r="R3483" s="9" t="str">
        <f>IFERROR(VLOOKUP(Tabla2[[#This Row],[CONTRATISTA PRNCIPAL]],Hoja1!$L$5:$M$9,2,FALSE),"CJV")</f>
        <v>CJV</v>
      </c>
      <c r="S3483" s="9" t="str">
        <f>IF(Tabla2[[#This Row],[EMPRESA]]=Tabla2[[#This Row],[CONTRATISTA PRNCIPAL]],"Principal","Secundaria")</f>
        <v>Principal</v>
      </c>
      <c r="T3483" s="10">
        <f>IFERROR(1/COUNTIF(Tabla2[CONTRATISTA PRNCIPAL],Tabla2[[#This Row],[CONTRATISTA PRNCIPAL]]),0)</f>
        <v>0.14285714285714285</v>
      </c>
      <c r="U3483" s="33">
        <f ca="1">IF(((TODAY()-Tabla2[[#This Row],[FECHA NACIMIENTO]])/365)&lt;18,"Corregir", IF(((TODAY()-Tabla2[[#This Row],[FECHA NACIMIENTO]])/365)&gt;80, "Corregir",ROUNDDOWN(((TODAY()-Tabla2[[#This Row],[FECHA NACIMIENTO]])/365),0)))</f>
        <v>39</v>
      </c>
      <c r="V348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483" s="34" t="str">
        <f ca="1">+IF(Tabla2[[#This Row],[Edad]]="Corregir","Corregir","Ok")</f>
        <v>Ok</v>
      </c>
      <c r="X3483" s="10" t="str">
        <f>+IFERROR(VLOOKUP(Tabla2[[#This Row],[DISTRITO SEGÚN DNI]],Hoja1!$A$2:$B$55,2,FALSE),"No")</f>
        <v>No</v>
      </c>
      <c r="Y3483" s="10" t="str">
        <f>IF(OR(LOWER(Tabla2[[#This Row],[GENERO]])="masculino", LOWER(Tabla2[[#This Row],[GENERO]])="femenino"),"OK","Corregir")</f>
        <v>OK</v>
      </c>
      <c r="Z3483" s="10" t="str">
        <f>+IF(Tabla2[[#This Row],[Nro. DNI / CE]]="","Corregir",IF(LEN(Tabla2[[#This Row],[Nro. DNI / CE]])&gt;=8,"OK","Corregir"))</f>
        <v>OK</v>
      </c>
      <c r="AA3483" s="10">
        <f>COUNTIF(Tabla2[APELLIDOS Y NOMBRES],Tabla2[[#This Row],[APELLIDOS Y NOMBRES]])</f>
        <v>1</v>
      </c>
      <c r="AB3483" t="str">
        <f ca="1">+IFERROR(IF(Tabla2[[#This Row],[FECHA CESE/BAJA]]="","No Aplica",IF(AND(MONTH(Tabla2[[#This Row],[FECHA CESE/BAJA]])=MONTH(TODAY()-30),YEAR(Tabla2[[#This Row],[FECHA CESE/BAJA]])=YEAR(TODAY())),MONTH(TODAY()-30)&amp;"-"&amp;YEAR(TODAY()),"Borrar")),"No aplica")</f>
        <v>No Aplica</v>
      </c>
      <c r="AC3483" t="str">
        <f ca="1">+IFERROR(IF(Tabla2[[#This Row],[FECHA INICIO DE LABORES EN OBRA]]="","No Aplica",IF(AND(MONTH(Tabla2[[#This Row],[FECHA INICIO DE LABORES EN OBRA]])=MONTH(TODAY()-30),YEAR(Tabla2[[#This Row],[FECHA INICIO DE LABORES EN OBRA]])=YEAR(TODAY())),MONTH(TODAY()-30)&amp;"-"&amp;YEAR(TODAY()),"No Aplica")),"No Aplica")</f>
        <v>No Aplica</v>
      </c>
    </row>
    <row r="3484" spans="1:29" x14ac:dyDescent="0.25">
      <c r="A3484" s="2">
        <v>20100172543</v>
      </c>
      <c r="B3484" s="3" t="s">
        <v>9563</v>
      </c>
      <c r="C3484" s="3" t="s">
        <v>9563</v>
      </c>
      <c r="D3484" s="3">
        <v>44447389</v>
      </c>
      <c r="E3484" s="3" t="s">
        <v>9564</v>
      </c>
      <c r="F3484" s="36">
        <v>31820</v>
      </c>
      <c r="G3484" s="3">
        <v>1</v>
      </c>
      <c r="H3484" s="3" t="s">
        <v>8240</v>
      </c>
      <c r="I3484" s="3" t="s">
        <v>8241</v>
      </c>
      <c r="J3484" s="3" t="s">
        <v>8245</v>
      </c>
      <c r="K3484" s="3" t="s">
        <v>1481</v>
      </c>
      <c r="L3484" s="8" t="s">
        <v>9813</v>
      </c>
      <c r="M3484" s="5"/>
      <c r="N3484" s="13" t="s">
        <v>1489</v>
      </c>
      <c r="O3484" s="5">
        <v>44378</v>
      </c>
      <c r="P3484" s="8">
        <v>1</v>
      </c>
      <c r="Q3484" s="9">
        <v>1</v>
      </c>
      <c r="R3484" s="9" t="str">
        <f>IFERROR(VLOOKUP(Tabla2[[#This Row],[CONTRATISTA PRNCIPAL]],Hoja1!$L$5:$M$9,2,FALSE),"CJV")</f>
        <v>CJV</v>
      </c>
      <c r="S3484" s="9" t="str">
        <f>IF(Tabla2[[#This Row],[EMPRESA]]=Tabla2[[#This Row],[CONTRATISTA PRNCIPAL]],"Principal","Secundaria")</f>
        <v>Principal</v>
      </c>
      <c r="T3484" s="10">
        <f>IFERROR(1/COUNTIF(Tabla2[CONTRATISTA PRNCIPAL],Tabla2[[#This Row],[CONTRATISTA PRNCIPAL]]),0)</f>
        <v>0.14285714285714285</v>
      </c>
      <c r="U3484" s="33">
        <f ca="1">IF(((TODAY()-Tabla2[[#This Row],[FECHA NACIMIENTO]])/365)&lt;18,"Corregir", IF(((TODAY()-Tabla2[[#This Row],[FECHA NACIMIENTO]])/365)&gt;80, "Corregir",ROUNDDOWN(((TODAY()-Tabla2[[#This Row],[FECHA NACIMIENTO]])/365),0)))</f>
        <v>36</v>
      </c>
      <c r="V348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484" s="34" t="str">
        <f ca="1">+IF(Tabla2[[#This Row],[Edad]]="Corregir","Corregir","Ok")</f>
        <v>Ok</v>
      </c>
      <c r="X3484" s="10" t="str">
        <f>+IFERROR(VLOOKUP(Tabla2[[#This Row],[DISTRITO SEGÚN DNI]],Hoja1!$A$2:$B$55,2,FALSE),"No")</f>
        <v>No</v>
      </c>
      <c r="Y3484" s="10" t="str">
        <f>IF(OR(LOWER(Tabla2[[#This Row],[GENERO]])="masculino", LOWER(Tabla2[[#This Row],[GENERO]])="femenino"),"OK","Corregir")</f>
        <v>OK</v>
      </c>
      <c r="Z3484" s="10" t="str">
        <f>+IF(Tabla2[[#This Row],[Nro. DNI / CE]]="","Corregir",IF(LEN(Tabla2[[#This Row],[Nro. DNI / CE]])&gt;=8,"OK","Corregir"))</f>
        <v>OK</v>
      </c>
      <c r="AA3484" s="10">
        <f>COUNTIF(Tabla2[APELLIDOS Y NOMBRES],Tabla2[[#This Row],[APELLIDOS Y NOMBRES]])</f>
        <v>1</v>
      </c>
      <c r="AB3484" t="str">
        <f ca="1">+IFERROR(IF(Tabla2[[#This Row],[FECHA CESE/BAJA]]="","No Aplica",IF(AND(MONTH(Tabla2[[#This Row],[FECHA CESE/BAJA]])=MONTH(TODAY()-30),YEAR(Tabla2[[#This Row],[FECHA CESE/BAJA]])=YEAR(TODAY())),MONTH(TODAY()-30)&amp;"-"&amp;YEAR(TODAY()),"Borrar")),"No aplica")</f>
        <v>No Aplica</v>
      </c>
      <c r="AC3484" t="str">
        <f ca="1">+IFERROR(IF(Tabla2[[#This Row],[FECHA INICIO DE LABORES EN OBRA]]="","No Aplica",IF(AND(MONTH(Tabla2[[#This Row],[FECHA INICIO DE LABORES EN OBRA]])=MONTH(TODAY()-30),YEAR(Tabla2[[#This Row],[FECHA INICIO DE LABORES EN OBRA]])=YEAR(TODAY())),MONTH(TODAY()-30)&amp;"-"&amp;YEAR(TODAY()),"No Aplica")),"No Aplica")</f>
        <v>No Aplica</v>
      </c>
    </row>
    <row r="3485" spans="1:29" x14ac:dyDescent="0.25">
      <c r="A3485" s="2">
        <v>20100172543</v>
      </c>
      <c r="B3485" s="3" t="s">
        <v>9563</v>
      </c>
      <c r="C3485" s="3" t="s">
        <v>9563</v>
      </c>
      <c r="D3485" s="3" t="s">
        <v>9565</v>
      </c>
      <c r="E3485" s="3" t="s">
        <v>8246</v>
      </c>
      <c r="F3485" s="36">
        <v>23023</v>
      </c>
      <c r="G3485" s="3">
        <v>1</v>
      </c>
      <c r="H3485" s="3" t="s">
        <v>8240</v>
      </c>
      <c r="I3485" s="3" t="s">
        <v>8241</v>
      </c>
      <c r="J3485" s="3" t="s">
        <v>8247</v>
      </c>
      <c r="K3485" s="3" t="s">
        <v>2106</v>
      </c>
      <c r="L3485" s="8" t="s">
        <v>9813</v>
      </c>
      <c r="M3485" s="5"/>
      <c r="N3485" s="13" t="s">
        <v>1489</v>
      </c>
      <c r="O3485" s="5">
        <v>44348</v>
      </c>
      <c r="P3485" s="8">
        <v>3</v>
      </c>
      <c r="Q3485" s="9">
        <v>1</v>
      </c>
      <c r="R3485" s="9" t="str">
        <f>IFERROR(VLOOKUP(Tabla2[[#This Row],[CONTRATISTA PRNCIPAL]],Hoja1!$L$5:$M$9,2,FALSE),"CJV")</f>
        <v>CJV</v>
      </c>
      <c r="S3485" s="9" t="str">
        <f>IF(Tabla2[[#This Row],[EMPRESA]]=Tabla2[[#This Row],[CONTRATISTA PRNCIPAL]],"Principal","Secundaria")</f>
        <v>Principal</v>
      </c>
      <c r="T3485" s="10">
        <f>IFERROR(1/COUNTIF(Tabla2[CONTRATISTA PRNCIPAL],Tabla2[[#This Row],[CONTRATISTA PRNCIPAL]]),0)</f>
        <v>0.14285714285714285</v>
      </c>
      <c r="U3485" s="33">
        <f ca="1">IF(((TODAY()-Tabla2[[#This Row],[FECHA NACIMIENTO]])/365)&lt;18,"Corregir", IF(((TODAY()-Tabla2[[#This Row],[FECHA NACIMIENTO]])/365)&gt;80, "Corregir",ROUNDDOWN(((TODAY()-Tabla2[[#This Row],[FECHA NACIMIENTO]])/365),0)))</f>
        <v>60</v>
      </c>
      <c r="V348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3485" s="34" t="str">
        <f ca="1">+IF(Tabla2[[#This Row],[Edad]]="Corregir","Corregir","Ok")</f>
        <v>Ok</v>
      </c>
      <c r="X3485" s="10" t="str">
        <f>+IFERROR(VLOOKUP(Tabla2[[#This Row],[DISTRITO SEGÚN DNI]],Hoja1!$A$2:$B$55,2,FALSE),"No")</f>
        <v>No</v>
      </c>
      <c r="Y3485" s="10" t="str">
        <f>IF(OR(LOWER(Tabla2[[#This Row],[GENERO]])="masculino", LOWER(Tabla2[[#This Row],[GENERO]])="femenino"),"OK","Corregir")</f>
        <v>OK</v>
      </c>
      <c r="Z3485" s="10" t="str">
        <f>+IF(Tabla2[[#This Row],[Nro. DNI / CE]]="","Corregir",IF(LEN(Tabla2[[#This Row],[Nro. DNI / CE]])&gt;=8,"OK","Corregir"))</f>
        <v>OK</v>
      </c>
      <c r="AA3485" s="10">
        <f>COUNTIF(Tabla2[APELLIDOS Y NOMBRES],Tabla2[[#This Row],[APELLIDOS Y NOMBRES]])</f>
        <v>1</v>
      </c>
      <c r="AB3485" t="str">
        <f ca="1">+IFERROR(IF(Tabla2[[#This Row],[FECHA CESE/BAJA]]="","No Aplica",IF(AND(MONTH(Tabla2[[#This Row],[FECHA CESE/BAJA]])=MONTH(TODAY()-30),YEAR(Tabla2[[#This Row],[FECHA CESE/BAJA]])=YEAR(TODAY())),MONTH(TODAY()-30)&amp;"-"&amp;YEAR(TODAY()),"Borrar")),"No aplica")</f>
        <v>No Aplica</v>
      </c>
      <c r="AC3485" t="str">
        <f ca="1">+IFERROR(IF(Tabla2[[#This Row],[FECHA INICIO DE LABORES EN OBRA]]="","No Aplica",IF(AND(MONTH(Tabla2[[#This Row],[FECHA INICIO DE LABORES EN OBRA]])=MONTH(TODAY()-30),YEAR(Tabla2[[#This Row],[FECHA INICIO DE LABORES EN OBRA]])=YEAR(TODAY())),MONTH(TODAY()-30)&amp;"-"&amp;YEAR(TODAY()),"No Aplica")),"No Aplica")</f>
        <v>No Aplica</v>
      </c>
    </row>
    <row r="3486" spans="1:29" x14ac:dyDescent="0.25">
      <c r="A3486" s="2">
        <v>20100172543</v>
      </c>
      <c r="B3486" s="3" t="s">
        <v>9563</v>
      </c>
      <c r="C3486" s="3" t="s">
        <v>9563</v>
      </c>
      <c r="D3486" s="3">
        <v>77667424</v>
      </c>
      <c r="E3486" s="3" t="s">
        <v>9566</v>
      </c>
      <c r="F3486" s="36">
        <v>35353</v>
      </c>
      <c r="G3486" s="3">
        <v>1</v>
      </c>
      <c r="H3486" s="3" t="s">
        <v>8240</v>
      </c>
      <c r="I3486" s="3" t="s">
        <v>8248</v>
      </c>
      <c r="J3486" s="3" t="s">
        <v>8249</v>
      </c>
      <c r="K3486" s="3" t="s">
        <v>1495</v>
      </c>
      <c r="L3486" s="8" t="s">
        <v>9813</v>
      </c>
      <c r="M3486" s="5"/>
      <c r="N3486" s="13" t="s">
        <v>1489</v>
      </c>
      <c r="O3486" s="5">
        <v>44869</v>
      </c>
      <c r="P3486" s="8">
        <v>2</v>
      </c>
      <c r="Q3486" s="9">
        <v>1</v>
      </c>
      <c r="R3486" s="9" t="str">
        <f>IFERROR(VLOOKUP(Tabla2[[#This Row],[CONTRATISTA PRNCIPAL]],Hoja1!$L$5:$M$9,2,FALSE),"CJV")</f>
        <v>CJV</v>
      </c>
      <c r="S3486" s="9" t="str">
        <f>IF(Tabla2[[#This Row],[EMPRESA]]=Tabla2[[#This Row],[CONTRATISTA PRNCIPAL]],"Principal","Secundaria")</f>
        <v>Principal</v>
      </c>
      <c r="T3486" s="10">
        <f>IFERROR(1/COUNTIF(Tabla2[CONTRATISTA PRNCIPAL],Tabla2[[#This Row],[CONTRATISTA PRNCIPAL]]),0)</f>
        <v>0.14285714285714285</v>
      </c>
      <c r="U3486" s="33">
        <f ca="1">IF(((TODAY()-Tabla2[[#This Row],[FECHA NACIMIENTO]])/365)&lt;18,"Corregir", IF(((TODAY()-Tabla2[[#This Row],[FECHA NACIMIENTO]])/365)&gt;80, "Corregir",ROUNDDOWN(((TODAY()-Tabla2[[#This Row],[FECHA NACIMIENTO]])/365),0)))</f>
        <v>26</v>
      </c>
      <c r="V348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486" s="34" t="str">
        <f ca="1">+IF(Tabla2[[#This Row],[Edad]]="Corregir","Corregir","Ok")</f>
        <v>Ok</v>
      </c>
      <c r="X3486" s="10" t="str">
        <f>+IFERROR(VLOOKUP(Tabla2[[#This Row],[DISTRITO SEGÚN DNI]],Hoja1!$A$2:$B$55,2,FALSE),"No")</f>
        <v>No</v>
      </c>
      <c r="Y3486" s="10" t="str">
        <f>IF(OR(LOWER(Tabla2[[#This Row],[GENERO]])="masculino", LOWER(Tabla2[[#This Row],[GENERO]])="femenino"),"OK","Corregir")</f>
        <v>OK</v>
      </c>
      <c r="Z3486" s="10" t="str">
        <f>+IF(Tabla2[[#This Row],[Nro. DNI / CE]]="","Corregir",IF(LEN(Tabla2[[#This Row],[Nro. DNI / CE]])&gt;=8,"OK","Corregir"))</f>
        <v>OK</v>
      </c>
      <c r="AA3486" s="10">
        <f>COUNTIF(Tabla2[APELLIDOS Y NOMBRES],Tabla2[[#This Row],[APELLIDOS Y NOMBRES]])</f>
        <v>1</v>
      </c>
      <c r="AB3486" t="str">
        <f ca="1">+IFERROR(IF(Tabla2[[#This Row],[FECHA CESE/BAJA]]="","No Aplica",IF(AND(MONTH(Tabla2[[#This Row],[FECHA CESE/BAJA]])=MONTH(TODAY()-30),YEAR(Tabla2[[#This Row],[FECHA CESE/BAJA]])=YEAR(TODAY())),MONTH(TODAY()-30)&amp;"-"&amp;YEAR(TODAY()),"Borrar")),"No aplica")</f>
        <v>No Aplica</v>
      </c>
      <c r="AC3486" t="str">
        <f ca="1">+IFERROR(IF(Tabla2[[#This Row],[FECHA INICIO DE LABORES EN OBRA]]="","No Aplica",IF(AND(MONTH(Tabla2[[#This Row],[FECHA INICIO DE LABORES EN OBRA]])=MONTH(TODAY()-30),YEAR(Tabla2[[#This Row],[FECHA INICIO DE LABORES EN OBRA]])=YEAR(TODAY())),MONTH(TODAY()-30)&amp;"-"&amp;YEAR(TODAY()),"No Aplica")),"No Aplica")</f>
        <v>No Aplica</v>
      </c>
    </row>
    <row r="3487" spans="1:29" x14ac:dyDescent="0.25">
      <c r="A3487" s="2">
        <v>20100172543</v>
      </c>
      <c r="B3487" s="3" t="s">
        <v>9563</v>
      </c>
      <c r="C3487" s="3" t="s">
        <v>9563</v>
      </c>
      <c r="D3487" s="3">
        <v>22090874</v>
      </c>
      <c r="E3487" s="3" t="s">
        <v>8250</v>
      </c>
      <c r="F3487" s="36">
        <v>24967</v>
      </c>
      <c r="G3487" s="3">
        <v>1</v>
      </c>
      <c r="H3487" s="3" t="s">
        <v>8240</v>
      </c>
      <c r="I3487" s="3" t="s">
        <v>8251</v>
      </c>
      <c r="J3487" s="3" t="s">
        <v>8252</v>
      </c>
      <c r="K3487" s="3" t="s">
        <v>1495</v>
      </c>
      <c r="L3487" s="8" t="s">
        <v>9813</v>
      </c>
      <c r="M3487" s="5"/>
      <c r="N3487" s="13" t="s">
        <v>1489</v>
      </c>
      <c r="O3487" s="5">
        <v>44348</v>
      </c>
      <c r="P3487" s="8">
        <v>3</v>
      </c>
      <c r="Q3487" s="9">
        <v>1</v>
      </c>
      <c r="R3487" s="9" t="str">
        <f>IFERROR(VLOOKUP(Tabla2[[#This Row],[CONTRATISTA PRNCIPAL]],Hoja1!$L$5:$M$9,2,FALSE),"CJV")</f>
        <v>CJV</v>
      </c>
      <c r="S3487" s="9" t="str">
        <f>IF(Tabla2[[#This Row],[EMPRESA]]=Tabla2[[#This Row],[CONTRATISTA PRNCIPAL]],"Principal","Secundaria")</f>
        <v>Principal</v>
      </c>
      <c r="T3487" s="10">
        <f>IFERROR(1/COUNTIF(Tabla2[CONTRATISTA PRNCIPAL],Tabla2[[#This Row],[CONTRATISTA PRNCIPAL]]),0)</f>
        <v>0.14285714285714285</v>
      </c>
      <c r="U3487" s="33">
        <f ca="1">IF(((TODAY()-Tabla2[[#This Row],[FECHA NACIMIENTO]])/365)&lt;18,"Corregir", IF(((TODAY()-Tabla2[[#This Row],[FECHA NACIMIENTO]])/365)&gt;80, "Corregir",ROUNDDOWN(((TODAY()-Tabla2[[#This Row],[FECHA NACIMIENTO]])/365),0)))</f>
        <v>55</v>
      </c>
      <c r="V348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487" s="34" t="str">
        <f ca="1">+IF(Tabla2[[#This Row],[Edad]]="Corregir","Corregir","Ok")</f>
        <v>Ok</v>
      </c>
      <c r="X3487" s="10" t="str">
        <f>+IFERROR(VLOOKUP(Tabla2[[#This Row],[DISTRITO SEGÚN DNI]],Hoja1!$A$2:$B$55,2,FALSE),"No")</f>
        <v>No</v>
      </c>
      <c r="Y3487" s="10" t="str">
        <f>IF(OR(LOWER(Tabla2[[#This Row],[GENERO]])="masculino", LOWER(Tabla2[[#This Row],[GENERO]])="femenino"),"OK","Corregir")</f>
        <v>OK</v>
      </c>
      <c r="Z3487" s="10" t="str">
        <f>+IF(Tabla2[[#This Row],[Nro. DNI / CE]]="","Corregir",IF(LEN(Tabla2[[#This Row],[Nro. DNI / CE]])&gt;=8,"OK","Corregir"))</f>
        <v>OK</v>
      </c>
      <c r="AA3487" s="10">
        <f>COUNTIF(Tabla2[APELLIDOS Y NOMBRES],Tabla2[[#This Row],[APELLIDOS Y NOMBRES]])</f>
        <v>1</v>
      </c>
      <c r="AB3487" t="str">
        <f ca="1">+IFERROR(IF(Tabla2[[#This Row],[FECHA CESE/BAJA]]="","No Aplica",IF(AND(MONTH(Tabla2[[#This Row],[FECHA CESE/BAJA]])=MONTH(TODAY()-30),YEAR(Tabla2[[#This Row],[FECHA CESE/BAJA]])=YEAR(TODAY())),MONTH(TODAY()-30)&amp;"-"&amp;YEAR(TODAY()),"Borrar")),"No aplica")</f>
        <v>No Aplica</v>
      </c>
      <c r="AC3487" t="str">
        <f ca="1">+IFERROR(IF(Tabla2[[#This Row],[FECHA INICIO DE LABORES EN OBRA]]="","No Aplica",IF(AND(MONTH(Tabla2[[#This Row],[FECHA INICIO DE LABORES EN OBRA]])=MONTH(TODAY()-30),YEAR(Tabla2[[#This Row],[FECHA INICIO DE LABORES EN OBRA]])=YEAR(TODAY())),MONTH(TODAY()-30)&amp;"-"&amp;YEAR(TODAY()),"No Aplica")),"No Aplica")</f>
        <v>No Aplica</v>
      </c>
    </row>
    <row r="3488" spans="1:29" x14ac:dyDescent="0.25">
      <c r="A3488" s="2">
        <v>20100172543</v>
      </c>
      <c r="B3488" s="3" t="s">
        <v>9563</v>
      </c>
      <c r="C3488" s="3" t="s">
        <v>9563</v>
      </c>
      <c r="D3488" s="3">
        <v>41526626</v>
      </c>
      <c r="E3488" s="3" t="s">
        <v>731</v>
      </c>
      <c r="F3488" s="36">
        <v>30165</v>
      </c>
      <c r="G3488" s="3">
        <v>1</v>
      </c>
      <c r="H3488" s="3" t="s">
        <v>8240</v>
      </c>
      <c r="I3488" s="3" t="s">
        <v>8253</v>
      </c>
      <c r="J3488" s="3" t="s">
        <v>8254</v>
      </c>
      <c r="K3488" s="3" t="s">
        <v>2078</v>
      </c>
      <c r="L3488" s="8" t="s">
        <v>9813</v>
      </c>
      <c r="M3488" s="5"/>
      <c r="N3488" s="13" t="s">
        <v>1489</v>
      </c>
      <c r="O3488" s="5">
        <v>45005</v>
      </c>
      <c r="P3488" s="8">
        <v>1</v>
      </c>
      <c r="Q3488" s="9">
        <v>1</v>
      </c>
      <c r="R3488" s="9" t="str">
        <f>IFERROR(VLOOKUP(Tabla2[[#This Row],[CONTRATISTA PRNCIPAL]],Hoja1!$L$5:$M$9,2,FALSE),"CJV")</f>
        <v>CJV</v>
      </c>
      <c r="S3488" s="9" t="str">
        <f>IF(Tabla2[[#This Row],[EMPRESA]]=Tabla2[[#This Row],[CONTRATISTA PRNCIPAL]],"Principal","Secundaria")</f>
        <v>Principal</v>
      </c>
      <c r="T3488" s="10">
        <f>IFERROR(1/COUNTIF(Tabla2[CONTRATISTA PRNCIPAL],Tabla2[[#This Row],[CONTRATISTA PRNCIPAL]]),0)</f>
        <v>0.14285714285714285</v>
      </c>
      <c r="U3488" s="33">
        <f ca="1">IF(((TODAY()-Tabla2[[#This Row],[FECHA NACIMIENTO]])/365)&lt;18,"Corregir", IF(((TODAY()-Tabla2[[#This Row],[FECHA NACIMIENTO]])/365)&gt;80, "Corregir",ROUNDDOWN(((TODAY()-Tabla2[[#This Row],[FECHA NACIMIENTO]])/365),0)))</f>
        <v>41</v>
      </c>
      <c r="V348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488" s="34" t="str">
        <f ca="1">+IF(Tabla2[[#This Row],[Edad]]="Corregir","Corregir","Ok")</f>
        <v>Ok</v>
      </c>
      <c r="X3488" s="10" t="str">
        <f>+IFERROR(VLOOKUP(Tabla2[[#This Row],[DISTRITO SEGÚN DNI]],Hoja1!$A$2:$B$55,2,FALSE),"No")</f>
        <v>ATE</v>
      </c>
      <c r="Y3488" s="10" t="str">
        <f>IF(OR(LOWER(Tabla2[[#This Row],[GENERO]])="masculino", LOWER(Tabla2[[#This Row],[GENERO]])="femenino"),"OK","Corregir")</f>
        <v>OK</v>
      </c>
      <c r="Z3488" s="10" t="str">
        <f>+IF(Tabla2[[#This Row],[Nro. DNI / CE]]="","Corregir",IF(LEN(Tabla2[[#This Row],[Nro. DNI / CE]])&gt;=8,"OK","Corregir"))</f>
        <v>OK</v>
      </c>
      <c r="AA3488" s="10">
        <f>COUNTIF(Tabla2[APELLIDOS Y NOMBRES],Tabla2[[#This Row],[APELLIDOS Y NOMBRES]])</f>
        <v>1</v>
      </c>
      <c r="AB3488" t="str">
        <f ca="1">+IFERROR(IF(Tabla2[[#This Row],[FECHA CESE/BAJA]]="","No Aplica",IF(AND(MONTH(Tabla2[[#This Row],[FECHA CESE/BAJA]])=MONTH(TODAY()-30),YEAR(Tabla2[[#This Row],[FECHA CESE/BAJA]])=YEAR(TODAY())),MONTH(TODAY()-30)&amp;"-"&amp;YEAR(TODAY()),"Borrar")),"No aplica")</f>
        <v>No Aplica</v>
      </c>
      <c r="AC3488" t="str">
        <f ca="1">+IFERROR(IF(Tabla2[[#This Row],[FECHA INICIO DE LABORES EN OBRA]]="","No Aplica",IF(AND(MONTH(Tabla2[[#This Row],[FECHA INICIO DE LABORES EN OBRA]])=MONTH(TODAY()-30),YEAR(Tabla2[[#This Row],[FECHA INICIO DE LABORES EN OBRA]])=YEAR(TODAY())),MONTH(TODAY()-30)&amp;"-"&amp;YEAR(TODAY()),"No Aplica")),"No Aplica")</f>
        <v>No Aplica</v>
      </c>
    </row>
    <row r="3489" spans="1:29" x14ac:dyDescent="0.25">
      <c r="A3489" s="2" t="s">
        <v>4499</v>
      </c>
      <c r="B3489" s="3" t="s">
        <v>46</v>
      </c>
      <c r="C3489" s="3" t="s">
        <v>46</v>
      </c>
      <c r="D3489" s="3" t="s">
        <v>3636</v>
      </c>
      <c r="E3489" s="3" t="s">
        <v>3637</v>
      </c>
      <c r="F3489" s="36">
        <v>29701</v>
      </c>
      <c r="G3489" s="3">
        <v>1</v>
      </c>
      <c r="H3489" s="3" t="s">
        <v>1045</v>
      </c>
      <c r="I3489" s="3" t="s">
        <v>3612</v>
      </c>
      <c r="J3489" s="3" t="s">
        <v>3640</v>
      </c>
      <c r="K3489" s="3" t="s">
        <v>3174</v>
      </c>
      <c r="L3489" s="8" t="s">
        <v>8527</v>
      </c>
      <c r="M3489" s="5"/>
      <c r="N3489" s="13" t="s">
        <v>1489</v>
      </c>
      <c r="O3489" s="5">
        <v>44929</v>
      </c>
      <c r="P3489" s="8">
        <v>1</v>
      </c>
      <c r="Q3489" s="9">
        <v>1</v>
      </c>
      <c r="R3489" s="9" t="str">
        <f>IFERROR(VLOOKUP(Tabla2[[#This Row],[CONTRATISTA PRNCIPAL]],Hoja1!$L$5:$M$9,2,FALSE),"CJV")</f>
        <v>CJV</v>
      </c>
      <c r="S3489" s="9" t="str">
        <f>IF(Tabla2[[#This Row],[EMPRESA]]=Tabla2[[#This Row],[CONTRATISTA PRNCIPAL]],"Principal","Secundaria")</f>
        <v>Principal</v>
      </c>
      <c r="T3489" s="10">
        <f>IFERROR(1/COUNTIF(Tabla2[CONTRATISTA PRNCIPAL],Tabla2[[#This Row],[CONTRATISTA PRNCIPAL]]),0)</f>
        <v>1.3513513513513514E-2</v>
      </c>
      <c r="U3489" s="33">
        <f ca="1">IF(((TODAY()-Tabla2[[#This Row],[FECHA NACIMIENTO]])/365)&lt;18,"Corregir", IF(((TODAY()-Tabla2[[#This Row],[FECHA NACIMIENTO]])/365)&gt;80, "Corregir",ROUNDDOWN(((TODAY()-Tabla2[[#This Row],[FECHA NACIMIENTO]])/365),0)))</f>
        <v>42</v>
      </c>
      <c r="V348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489" s="34" t="str">
        <f ca="1">+IF(Tabla2[[#This Row],[Edad]]="Corregir","Corregir","Ok")</f>
        <v>Ok</v>
      </c>
      <c r="X3489" s="10" t="str">
        <f>+IFERROR(VLOOKUP(Tabla2[[#This Row],[DISTRITO SEGÚN DNI]],Hoja1!$A$2:$B$55,2,FALSE),"No")</f>
        <v>No</v>
      </c>
      <c r="Y3489" s="10" t="str">
        <f>IF(OR(LOWER(Tabla2[[#This Row],[GENERO]])="masculino", LOWER(Tabla2[[#This Row],[GENERO]])="femenino"),"OK","Corregir")</f>
        <v>OK</v>
      </c>
      <c r="Z3489" s="10" t="str">
        <f>+IF(Tabla2[[#This Row],[Nro. DNI / CE]]="","Corregir",IF(LEN(Tabla2[[#This Row],[Nro. DNI / CE]])&gt;=8,"OK","Corregir"))</f>
        <v>OK</v>
      </c>
      <c r="AA3489" s="10">
        <f>COUNTIF(Tabla2[APELLIDOS Y NOMBRES],Tabla2[[#This Row],[APELLIDOS Y NOMBRES]])</f>
        <v>1</v>
      </c>
      <c r="AB3489" t="str">
        <f ca="1">+IFERROR(IF(Tabla2[[#This Row],[FECHA CESE/BAJA]]="","No Aplica",IF(AND(MONTH(Tabla2[[#This Row],[FECHA CESE/BAJA]])=MONTH(TODAY()-30),YEAR(Tabla2[[#This Row],[FECHA CESE/BAJA]])=YEAR(TODAY())),MONTH(TODAY()-30)&amp;"-"&amp;YEAR(TODAY()),"Borrar")),"No aplica")</f>
        <v>No Aplica</v>
      </c>
      <c r="AC3489" t="str">
        <f ca="1">+IFERROR(IF(Tabla2[[#This Row],[FECHA INICIO DE LABORES EN OBRA]]="","No Aplica",IF(AND(MONTH(Tabla2[[#This Row],[FECHA INICIO DE LABORES EN OBRA]])=MONTH(TODAY()-30),YEAR(Tabla2[[#This Row],[FECHA INICIO DE LABORES EN OBRA]])=YEAR(TODAY())),MONTH(TODAY()-30)&amp;"-"&amp;YEAR(TODAY()),"No Aplica")),"No Aplica")</f>
        <v>No Aplica</v>
      </c>
    </row>
    <row r="3490" spans="1:29" x14ac:dyDescent="0.25">
      <c r="A3490" s="2" t="s">
        <v>4499</v>
      </c>
      <c r="B3490" s="3" t="s">
        <v>46</v>
      </c>
      <c r="C3490" s="3" t="s">
        <v>46</v>
      </c>
      <c r="D3490" s="3" t="s">
        <v>3625</v>
      </c>
      <c r="E3490" s="3" t="s">
        <v>3626</v>
      </c>
      <c r="F3490" s="36">
        <v>28637</v>
      </c>
      <c r="G3490" s="3">
        <v>1</v>
      </c>
      <c r="H3490" s="3" t="s">
        <v>3184</v>
      </c>
      <c r="I3490" s="3" t="s">
        <v>3612</v>
      </c>
      <c r="J3490" s="3" t="s">
        <v>3631</v>
      </c>
      <c r="K3490" s="3" t="s">
        <v>3632</v>
      </c>
      <c r="L3490" s="8" t="s">
        <v>8527</v>
      </c>
      <c r="M3490" s="5"/>
      <c r="N3490" s="13" t="s">
        <v>1489</v>
      </c>
      <c r="O3490" s="5">
        <v>44978</v>
      </c>
      <c r="P3490" s="8">
        <v>1</v>
      </c>
      <c r="Q3490" s="9">
        <v>1</v>
      </c>
      <c r="R3490" s="9" t="str">
        <f>IFERROR(VLOOKUP(Tabla2[[#This Row],[CONTRATISTA PRNCIPAL]],Hoja1!$L$5:$M$9,2,FALSE),"CJV")</f>
        <v>CJV</v>
      </c>
      <c r="S3490" s="9" t="str">
        <f>IF(Tabla2[[#This Row],[EMPRESA]]=Tabla2[[#This Row],[CONTRATISTA PRNCIPAL]],"Principal","Secundaria")</f>
        <v>Principal</v>
      </c>
      <c r="T3490" s="10">
        <f>IFERROR(1/COUNTIF(Tabla2[CONTRATISTA PRNCIPAL],Tabla2[[#This Row],[CONTRATISTA PRNCIPAL]]),0)</f>
        <v>1.3513513513513514E-2</v>
      </c>
      <c r="U3490" s="33">
        <f ca="1">IF(((TODAY()-Tabla2[[#This Row],[FECHA NACIMIENTO]])/365)&lt;18,"Corregir", IF(((TODAY()-Tabla2[[#This Row],[FECHA NACIMIENTO]])/365)&gt;80, "Corregir",ROUNDDOWN(((TODAY()-Tabla2[[#This Row],[FECHA NACIMIENTO]])/365),0)))</f>
        <v>45</v>
      </c>
      <c r="V349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490" s="34" t="str">
        <f ca="1">+IF(Tabla2[[#This Row],[Edad]]="Corregir","Corregir","Ok")</f>
        <v>Ok</v>
      </c>
      <c r="X3490" s="10" t="str">
        <f>+IFERROR(VLOOKUP(Tabla2[[#This Row],[DISTRITO SEGÚN DNI]],Hoja1!$A$2:$B$55,2,FALSE),"No")</f>
        <v>No</v>
      </c>
      <c r="Y3490" s="10" t="str">
        <f>IF(OR(LOWER(Tabla2[[#This Row],[GENERO]])="masculino", LOWER(Tabla2[[#This Row],[GENERO]])="femenino"),"OK","Corregir")</f>
        <v>OK</v>
      </c>
      <c r="Z3490" s="10" t="str">
        <f>+IF(Tabla2[[#This Row],[Nro. DNI / CE]]="","Corregir",IF(LEN(Tabla2[[#This Row],[Nro. DNI / CE]])&gt;=8,"OK","Corregir"))</f>
        <v>OK</v>
      </c>
      <c r="AA3490" s="10">
        <f>COUNTIF(Tabla2[APELLIDOS Y NOMBRES],Tabla2[[#This Row],[APELLIDOS Y NOMBRES]])</f>
        <v>1</v>
      </c>
      <c r="AB3490" t="str">
        <f ca="1">+IFERROR(IF(Tabla2[[#This Row],[FECHA CESE/BAJA]]="","No Aplica",IF(AND(MONTH(Tabla2[[#This Row],[FECHA CESE/BAJA]])=MONTH(TODAY()-30),YEAR(Tabla2[[#This Row],[FECHA CESE/BAJA]])=YEAR(TODAY())),MONTH(TODAY()-30)&amp;"-"&amp;YEAR(TODAY()),"Borrar")),"No aplica")</f>
        <v>No Aplica</v>
      </c>
      <c r="AC3490" t="str">
        <f ca="1">+IFERROR(IF(Tabla2[[#This Row],[FECHA INICIO DE LABORES EN OBRA]]="","No Aplica",IF(AND(MONTH(Tabla2[[#This Row],[FECHA INICIO DE LABORES EN OBRA]])=MONTH(TODAY()-30),YEAR(Tabla2[[#This Row],[FECHA INICIO DE LABORES EN OBRA]])=YEAR(TODAY())),MONTH(TODAY()-30)&amp;"-"&amp;YEAR(TODAY()),"No Aplica")),"No Aplica")</f>
        <v>No Aplica</v>
      </c>
    </row>
    <row r="3491" spans="1:29" x14ac:dyDescent="0.25">
      <c r="A3491" s="2" t="s">
        <v>4499</v>
      </c>
      <c r="B3491" s="3" t="s">
        <v>46</v>
      </c>
      <c r="C3491" s="3" t="s">
        <v>46</v>
      </c>
      <c r="D3491" s="3" t="s">
        <v>12710</v>
      </c>
      <c r="E3491" s="3" t="s">
        <v>12711</v>
      </c>
      <c r="F3491" s="36">
        <v>34322</v>
      </c>
      <c r="G3491" s="3">
        <v>1</v>
      </c>
      <c r="H3491" s="3" t="s">
        <v>1475</v>
      </c>
      <c r="I3491" s="3" t="s">
        <v>3612</v>
      </c>
      <c r="J3491" s="3" t="s">
        <v>12712</v>
      </c>
      <c r="K3491" s="3" t="s">
        <v>12713</v>
      </c>
      <c r="L3491" s="8" t="s">
        <v>8527</v>
      </c>
      <c r="M3491" s="5"/>
      <c r="N3491" s="13" t="s">
        <v>1489</v>
      </c>
      <c r="O3491" s="5">
        <v>45148</v>
      </c>
      <c r="P3491" s="8">
        <v>1</v>
      </c>
      <c r="Q3491" s="9">
        <v>1</v>
      </c>
      <c r="R3491" s="9" t="str">
        <f>IFERROR(VLOOKUP(Tabla2[[#This Row],[CONTRATISTA PRNCIPAL]],Hoja1!$L$5:$M$9,2,FALSE),"CJV")</f>
        <v>CJV</v>
      </c>
      <c r="S3491" s="9" t="str">
        <f>IF(Tabla2[[#This Row],[EMPRESA]]=Tabla2[[#This Row],[CONTRATISTA PRNCIPAL]],"Principal","Secundaria")</f>
        <v>Principal</v>
      </c>
      <c r="T3491" s="10">
        <f>IFERROR(1/COUNTIF(Tabla2[CONTRATISTA PRNCIPAL],Tabla2[[#This Row],[CONTRATISTA PRNCIPAL]]),0)</f>
        <v>1.3513513513513514E-2</v>
      </c>
      <c r="U3491" s="33">
        <f ca="1">IF(((TODAY()-Tabla2[[#This Row],[FECHA NACIMIENTO]])/365)&lt;18,"Corregir", IF(((TODAY()-Tabla2[[#This Row],[FECHA NACIMIENTO]])/365)&gt;80, "Corregir",ROUNDDOWN(((TODAY()-Tabla2[[#This Row],[FECHA NACIMIENTO]])/365),0)))</f>
        <v>29</v>
      </c>
      <c r="V349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491" s="34" t="str">
        <f ca="1">+IF(Tabla2[[#This Row],[Edad]]="Corregir","Corregir","Ok")</f>
        <v>Ok</v>
      </c>
      <c r="X3491" s="10" t="str">
        <f>+IFERROR(VLOOKUP(Tabla2[[#This Row],[DISTRITO SEGÚN DNI]],Hoja1!$A$2:$B$55,2,FALSE),"No")</f>
        <v>No</v>
      </c>
      <c r="Y3491" s="10" t="str">
        <f>IF(OR(LOWER(Tabla2[[#This Row],[GENERO]])="masculino", LOWER(Tabla2[[#This Row],[GENERO]])="femenino"),"OK","Corregir")</f>
        <v>OK</v>
      </c>
      <c r="Z3491" s="10" t="str">
        <f>+IF(Tabla2[[#This Row],[Nro. DNI / CE]]="","Corregir",IF(LEN(Tabla2[[#This Row],[Nro. DNI / CE]])&gt;=8,"OK","Corregir"))</f>
        <v>OK</v>
      </c>
      <c r="AA3491" s="10">
        <f>COUNTIF(Tabla2[APELLIDOS Y NOMBRES],Tabla2[[#This Row],[APELLIDOS Y NOMBRES]])</f>
        <v>1</v>
      </c>
      <c r="AB3491" t="str">
        <f ca="1">+IFERROR(IF(Tabla2[[#This Row],[FECHA CESE/BAJA]]="","No Aplica",IF(AND(MONTH(Tabla2[[#This Row],[FECHA CESE/BAJA]])=MONTH(TODAY()-30),YEAR(Tabla2[[#This Row],[FECHA CESE/BAJA]])=YEAR(TODAY())),MONTH(TODAY()-30)&amp;"-"&amp;YEAR(TODAY()),"Borrar")),"No aplica")</f>
        <v>No Aplica</v>
      </c>
      <c r="AC3491" t="str">
        <f ca="1">+IFERROR(IF(Tabla2[[#This Row],[FECHA INICIO DE LABORES EN OBRA]]="","No Aplica",IF(AND(MONTH(Tabla2[[#This Row],[FECHA INICIO DE LABORES EN OBRA]])=MONTH(TODAY()-30),YEAR(Tabla2[[#This Row],[FECHA INICIO DE LABORES EN OBRA]])=YEAR(TODAY())),MONTH(TODAY()-30)&amp;"-"&amp;YEAR(TODAY()),"No Aplica")),"No Aplica")</f>
        <v>8-2023</v>
      </c>
    </row>
    <row r="3492" spans="1:29" x14ac:dyDescent="0.25">
      <c r="A3492" s="2" t="s">
        <v>4499</v>
      </c>
      <c r="B3492" s="3" t="s">
        <v>46</v>
      </c>
      <c r="C3492" s="3" t="s">
        <v>46</v>
      </c>
      <c r="D3492" s="3" t="s">
        <v>3623</v>
      </c>
      <c r="E3492" s="3" t="s">
        <v>3624</v>
      </c>
      <c r="F3492" s="36">
        <v>25381</v>
      </c>
      <c r="G3492" s="3">
        <v>1</v>
      </c>
      <c r="H3492" s="3" t="s">
        <v>3629</v>
      </c>
      <c r="I3492" s="3" t="s">
        <v>3612</v>
      </c>
      <c r="J3492" s="3" t="s">
        <v>3630</v>
      </c>
      <c r="K3492" s="3" t="s">
        <v>1139</v>
      </c>
      <c r="L3492" s="8" t="s">
        <v>8527</v>
      </c>
      <c r="M3492" s="5"/>
      <c r="N3492" s="13" t="s">
        <v>1489</v>
      </c>
      <c r="O3492" s="5">
        <v>44886</v>
      </c>
      <c r="P3492" s="8">
        <v>1</v>
      </c>
      <c r="Q3492" s="9">
        <v>1</v>
      </c>
      <c r="R3492" s="9" t="str">
        <f>IFERROR(VLOOKUP(Tabla2[[#This Row],[CONTRATISTA PRNCIPAL]],Hoja1!$L$5:$M$9,2,FALSE),"CJV")</f>
        <v>CJV</v>
      </c>
      <c r="S3492" s="9" t="str">
        <f>IF(Tabla2[[#This Row],[EMPRESA]]=Tabla2[[#This Row],[CONTRATISTA PRNCIPAL]],"Principal","Secundaria")</f>
        <v>Principal</v>
      </c>
      <c r="T3492" s="10">
        <f>IFERROR(1/COUNTIF(Tabla2[CONTRATISTA PRNCIPAL],Tabla2[[#This Row],[CONTRATISTA PRNCIPAL]]),0)</f>
        <v>1.3513513513513514E-2</v>
      </c>
      <c r="U3492" s="33">
        <f ca="1">IF(((TODAY()-Tabla2[[#This Row],[FECHA NACIMIENTO]])/365)&lt;18,"Corregir", IF(((TODAY()-Tabla2[[#This Row],[FECHA NACIMIENTO]])/365)&gt;80, "Corregir",ROUNDDOWN(((TODAY()-Tabla2[[#This Row],[FECHA NACIMIENTO]])/365),0)))</f>
        <v>54</v>
      </c>
      <c r="V349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492" s="34" t="str">
        <f ca="1">+IF(Tabla2[[#This Row],[Edad]]="Corregir","Corregir","Ok")</f>
        <v>Ok</v>
      </c>
      <c r="X3492" s="10" t="str">
        <f>+IFERROR(VLOOKUP(Tabla2[[#This Row],[DISTRITO SEGÚN DNI]],Hoja1!$A$2:$B$55,2,FALSE),"No")</f>
        <v>No</v>
      </c>
      <c r="Y3492" s="10" t="str">
        <f>IF(OR(LOWER(Tabla2[[#This Row],[GENERO]])="masculino", LOWER(Tabla2[[#This Row],[GENERO]])="femenino"),"OK","Corregir")</f>
        <v>OK</v>
      </c>
      <c r="Z3492" s="10" t="str">
        <f>+IF(Tabla2[[#This Row],[Nro. DNI / CE]]="","Corregir",IF(LEN(Tabla2[[#This Row],[Nro. DNI / CE]])&gt;=8,"OK","Corregir"))</f>
        <v>OK</v>
      </c>
      <c r="AA3492" s="10">
        <f>COUNTIF(Tabla2[APELLIDOS Y NOMBRES],Tabla2[[#This Row],[APELLIDOS Y NOMBRES]])</f>
        <v>1</v>
      </c>
      <c r="AB3492" t="str">
        <f ca="1">+IFERROR(IF(Tabla2[[#This Row],[FECHA CESE/BAJA]]="","No Aplica",IF(AND(MONTH(Tabla2[[#This Row],[FECHA CESE/BAJA]])=MONTH(TODAY()-30),YEAR(Tabla2[[#This Row],[FECHA CESE/BAJA]])=YEAR(TODAY())),MONTH(TODAY()-30)&amp;"-"&amp;YEAR(TODAY()),"Borrar")),"No aplica")</f>
        <v>No Aplica</v>
      </c>
      <c r="AC3492" t="str">
        <f ca="1">+IFERROR(IF(Tabla2[[#This Row],[FECHA INICIO DE LABORES EN OBRA]]="","No Aplica",IF(AND(MONTH(Tabla2[[#This Row],[FECHA INICIO DE LABORES EN OBRA]])=MONTH(TODAY()-30),YEAR(Tabla2[[#This Row],[FECHA INICIO DE LABORES EN OBRA]])=YEAR(TODAY())),MONTH(TODAY()-30)&amp;"-"&amp;YEAR(TODAY()),"No Aplica")),"No Aplica")</f>
        <v>No Aplica</v>
      </c>
    </row>
    <row r="3493" spans="1:29" x14ac:dyDescent="0.25">
      <c r="A3493" s="2" t="s">
        <v>4499</v>
      </c>
      <c r="B3493" s="3" t="s">
        <v>46</v>
      </c>
      <c r="C3493" s="3" t="s">
        <v>46</v>
      </c>
      <c r="D3493" s="3" t="s">
        <v>12714</v>
      </c>
      <c r="E3493" s="3" t="s">
        <v>12715</v>
      </c>
      <c r="F3493" s="36">
        <v>30535</v>
      </c>
      <c r="G3493" s="3">
        <v>1</v>
      </c>
      <c r="H3493" s="3" t="s">
        <v>12716</v>
      </c>
      <c r="I3493" s="3" t="s">
        <v>3612</v>
      </c>
      <c r="J3493" s="3" t="s">
        <v>12717</v>
      </c>
      <c r="K3493" s="3" t="s">
        <v>10826</v>
      </c>
      <c r="L3493" s="8" t="s">
        <v>8527</v>
      </c>
      <c r="M3493" s="5"/>
      <c r="N3493" s="13" t="s">
        <v>1489</v>
      </c>
      <c r="O3493" s="5">
        <v>45128</v>
      </c>
      <c r="P3493" s="8">
        <v>1</v>
      </c>
      <c r="Q3493" s="9">
        <v>1</v>
      </c>
      <c r="R3493" s="9" t="str">
        <f>IFERROR(VLOOKUP(Tabla2[[#This Row],[CONTRATISTA PRNCIPAL]],Hoja1!$L$5:$M$9,2,FALSE),"CJV")</f>
        <v>CJV</v>
      </c>
      <c r="S3493" s="9" t="str">
        <f>IF(Tabla2[[#This Row],[EMPRESA]]=Tabla2[[#This Row],[CONTRATISTA PRNCIPAL]],"Principal","Secundaria")</f>
        <v>Principal</v>
      </c>
      <c r="T3493" s="10">
        <f>IFERROR(1/COUNTIF(Tabla2[CONTRATISTA PRNCIPAL],Tabla2[[#This Row],[CONTRATISTA PRNCIPAL]]),0)</f>
        <v>1.3513513513513514E-2</v>
      </c>
      <c r="U3493" s="33">
        <f ca="1">IF(((TODAY()-Tabla2[[#This Row],[FECHA NACIMIENTO]])/365)&lt;18,"Corregir", IF(((TODAY()-Tabla2[[#This Row],[FECHA NACIMIENTO]])/365)&gt;80, "Corregir",ROUNDDOWN(((TODAY()-Tabla2[[#This Row],[FECHA NACIMIENTO]])/365),0)))</f>
        <v>40</v>
      </c>
      <c r="V349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493" s="34" t="str">
        <f ca="1">+IF(Tabla2[[#This Row],[Edad]]="Corregir","Corregir","Ok")</f>
        <v>Ok</v>
      </c>
      <c r="X3493" s="10" t="str">
        <f>+IFERROR(VLOOKUP(Tabla2[[#This Row],[DISTRITO SEGÚN DNI]],Hoja1!$A$2:$B$55,2,FALSE),"No")</f>
        <v>No</v>
      </c>
      <c r="Y3493" s="10" t="str">
        <f>IF(OR(LOWER(Tabla2[[#This Row],[GENERO]])="masculino", LOWER(Tabla2[[#This Row],[GENERO]])="femenino"),"OK","Corregir")</f>
        <v>OK</v>
      </c>
      <c r="Z3493" s="10" t="str">
        <f>+IF(Tabla2[[#This Row],[Nro. DNI / CE]]="","Corregir",IF(LEN(Tabla2[[#This Row],[Nro. DNI / CE]])&gt;=8,"OK","Corregir"))</f>
        <v>OK</v>
      </c>
      <c r="AA3493" s="10">
        <f>COUNTIF(Tabla2[APELLIDOS Y NOMBRES],Tabla2[[#This Row],[APELLIDOS Y NOMBRES]])</f>
        <v>1</v>
      </c>
      <c r="AB3493" t="str">
        <f ca="1">+IFERROR(IF(Tabla2[[#This Row],[FECHA CESE/BAJA]]="","No Aplica",IF(AND(MONTH(Tabla2[[#This Row],[FECHA CESE/BAJA]])=MONTH(TODAY()-30),YEAR(Tabla2[[#This Row],[FECHA CESE/BAJA]])=YEAR(TODAY())),MONTH(TODAY()-30)&amp;"-"&amp;YEAR(TODAY()),"Borrar")),"No aplica")</f>
        <v>No Aplica</v>
      </c>
      <c r="AC3493" t="str">
        <f ca="1">+IFERROR(IF(Tabla2[[#This Row],[FECHA INICIO DE LABORES EN OBRA]]="","No Aplica",IF(AND(MONTH(Tabla2[[#This Row],[FECHA INICIO DE LABORES EN OBRA]])=MONTH(TODAY()-30),YEAR(Tabla2[[#This Row],[FECHA INICIO DE LABORES EN OBRA]])=YEAR(TODAY())),MONTH(TODAY()-30)&amp;"-"&amp;YEAR(TODAY()),"No Aplica")),"No Aplica")</f>
        <v>No Aplica</v>
      </c>
    </row>
    <row r="3494" spans="1:29" x14ac:dyDescent="0.25">
      <c r="A3494" s="2" t="s">
        <v>4499</v>
      </c>
      <c r="B3494" s="3" t="s">
        <v>46</v>
      </c>
      <c r="C3494" s="3" t="s">
        <v>46</v>
      </c>
      <c r="D3494" s="3" t="s">
        <v>3649</v>
      </c>
      <c r="E3494" s="3" t="s">
        <v>3650</v>
      </c>
      <c r="F3494" s="36">
        <v>33895</v>
      </c>
      <c r="G3494" s="3">
        <v>1</v>
      </c>
      <c r="H3494" s="3" t="s">
        <v>2704</v>
      </c>
      <c r="I3494" s="3" t="s">
        <v>3616</v>
      </c>
      <c r="J3494" s="3" t="s">
        <v>3659</v>
      </c>
      <c r="K3494" s="3" t="s">
        <v>3174</v>
      </c>
      <c r="L3494" s="8" t="s">
        <v>8527</v>
      </c>
      <c r="M3494" s="5"/>
      <c r="N3494" s="13" t="s">
        <v>1489</v>
      </c>
      <c r="O3494" s="5">
        <v>45027</v>
      </c>
      <c r="P3494" s="8">
        <v>1</v>
      </c>
      <c r="Q3494" s="9">
        <v>1</v>
      </c>
      <c r="R3494" s="9" t="str">
        <f>IFERROR(VLOOKUP(Tabla2[[#This Row],[CONTRATISTA PRNCIPAL]],Hoja1!$L$5:$M$9,2,FALSE),"CJV")</f>
        <v>CJV</v>
      </c>
      <c r="S3494" s="9" t="str">
        <f>IF(Tabla2[[#This Row],[EMPRESA]]=Tabla2[[#This Row],[CONTRATISTA PRNCIPAL]],"Principal","Secundaria")</f>
        <v>Principal</v>
      </c>
      <c r="T3494" s="10">
        <f>IFERROR(1/COUNTIF(Tabla2[CONTRATISTA PRNCIPAL],Tabla2[[#This Row],[CONTRATISTA PRNCIPAL]]),0)</f>
        <v>1.3513513513513514E-2</v>
      </c>
      <c r="U3494" s="33">
        <f ca="1">IF(((TODAY()-Tabla2[[#This Row],[FECHA NACIMIENTO]])/365)&lt;18,"Corregir", IF(((TODAY()-Tabla2[[#This Row],[FECHA NACIMIENTO]])/365)&gt;80, "Corregir",ROUNDDOWN(((TODAY()-Tabla2[[#This Row],[FECHA NACIMIENTO]])/365),0)))</f>
        <v>30</v>
      </c>
      <c r="V349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494" s="34" t="str">
        <f ca="1">+IF(Tabla2[[#This Row],[Edad]]="Corregir","Corregir","Ok")</f>
        <v>Ok</v>
      </c>
      <c r="X3494" s="10" t="str">
        <f>+IFERROR(VLOOKUP(Tabla2[[#This Row],[DISTRITO SEGÚN DNI]],Hoja1!$A$2:$B$55,2,FALSE),"No")</f>
        <v>No</v>
      </c>
      <c r="Y3494" s="10" t="str">
        <f>IF(OR(LOWER(Tabla2[[#This Row],[GENERO]])="masculino", LOWER(Tabla2[[#This Row],[GENERO]])="femenino"),"OK","Corregir")</f>
        <v>OK</v>
      </c>
      <c r="Z3494" s="10" t="str">
        <f>+IF(Tabla2[[#This Row],[Nro. DNI / CE]]="","Corregir",IF(LEN(Tabla2[[#This Row],[Nro. DNI / CE]])&gt;=8,"OK","Corregir"))</f>
        <v>OK</v>
      </c>
      <c r="AA3494" s="10">
        <f>COUNTIF(Tabla2[APELLIDOS Y NOMBRES],Tabla2[[#This Row],[APELLIDOS Y NOMBRES]])</f>
        <v>1</v>
      </c>
      <c r="AB3494" t="str">
        <f ca="1">+IFERROR(IF(Tabla2[[#This Row],[FECHA CESE/BAJA]]="","No Aplica",IF(AND(MONTH(Tabla2[[#This Row],[FECHA CESE/BAJA]])=MONTH(TODAY()-30),YEAR(Tabla2[[#This Row],[FECHA CESE/BAJA]])=YEAR(TODAY())),MONTH(TODAY()-30)&amp;"-"&amp;YEAR(TODAY()),"Borrar")),"No aplica")</f>
        <v>No Aplica</v>
      </c>
      <c r="AC3494" t="str">
        <f ca="1">+IFERROR(IF(Tabla2[[#This Row],[FECHA INICIO DE LABORES EN OBRA]]="","No Aplica",IF(AND(MONTH(Tabla2[[#This Row],[FECHA INICIO DE LABORES EN OBRA]])=MONTH(TODAY()-30),YEAR(Tabla2[[#This Row],[FECHA INICIO DE LABORES EN OBRA]])=YEAR(TODAY())),MONTH(TODAY()-30)&amp;"-"&amp;YEAR(TODAY()),"No Aplica")),"No Aplica")</f>
        <v>No Aplica</v>
      </c>
    </row>
    <row r="3495" spans="1:29" x14ac:dyDescent="0.25">
      <c r="A3495" s="2" t="s">
        <v>4499</v>
      </c>
      <c r="B3495" s="3" t="s">
        <v>46</v>
      </c>
      <c r="C3495" s="3" t="s">
        <v>46</v>
      </c>
      <c r="D3495" s="3" t="s">
        <v>3614</v>
      </c>
      <c r="E3495" s="3" t="s">
        <v>3615</v>
      </c>
      <c r="F3495" s="36">
        <v>28791</v>
      </c>
      <c r="G3495" s="3">
        <v>1</v>
      </c>
      <c r="H3495" s="3" t="s">
        <v>3447</v>
      </c>
      <c r="I3495" s="3" t="s">
        <v>3616</v>
      </c>
      <c r="J3495" s="3" t="s">
        <v>3617</v>
      </c>
      <c r="K3495" s="3" t="s">
        <v>1278</v>
      </c>
      <c r="L3495" s="8" t="s">
        <v>8527</v>
      </c>
      <c r="M3495" s="5"/>
      <c r="N3495" s="13" t="s">
        <v>1489</v>
      </c>
      <c r="O3495" s="5">
        <v>44889</v>
      </c>
      <c r="P3495" s="8">
        <v>1</v>
      </c>
      <c r="Q3495" s="9">
        <v>1</v>
      </c>
      <c r="R3495" s="9" t="str">
        <f>IFERROR(VLOOKUP(Tabla2[[#This Row],[CONTRATISTA PRNCIPAL]],Hoja1!$L$5:$M$9,2,FALSE),"CJV")</f>
        <v>CJV</v>
      </c>
      <c r="S3495" s="9" t="str">
        <f>IF(Tabla2[[#This Row],[EMPRESA]]=Tabla2[[#This Row],[CONTRATISTA PRNCIPAL]],"Principal","Secundaria")</f>
        <v>Principal</v>
      </c>
      <c r="T3495" s="10">
        <f>IFERROR(1/COUNTIF(Tabla2[CONTRATISTA PRNCIPAL],Tabla2[[#This Row],[CONTRATISTA PRNCIPAL]]),0)</f>
        <v>1.3513513513513514E-2</v>
      </c>
      <c r="U3495" s="33">
        <f ca="1">IF(((TODAY()-Tabla2[[#This Row],[FECHA NACIMIENTO]])/365)&lt;18,"Corregir", IF(((TODAY()-Tabla2[[#This Row],[FECHA NACIMIENTO]])/365)&gt;80, "Corregir",ROUNDDOWN(((TODAY()-Tabla2[[#This Row],[FECHA NACIMIENTO]])/365),0)))</f>
        <v>44</v>
      </c>
      <c r="V349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495" s="34" t="str">
        <f ca="1">+IF(Tabla2[[#This Row],[Edad]]="Corregir","Corregir","Ok")</f>
        <v>Ok</v>
      </c>
      <c r="X3495" s="10" t="str">
        <f>+IFERROR(VLOOKUP(Tabla2[[#This Row],[DISTRITO SEGÚN DNI]],Hoja1!$A$2:$B$55,2,FALSE),"No")</f>
        <v>No</v>
      </c>
      <c r="Y3495" s="10" t="str">
        <f>IF(OR(LOWER(Tabla2[[#This Row],[GENERO]])="masculino", LOWER(Tabla2[[#This Row],[GENERO]])="femenino"),"OK","Corregir")</f>
        <v>OK</v>
      </c>
      <c r="Z3495" s="10" t="str">
        <f>+IF(Tabla2[[#This Row],[Nro. DNI / CE]]="","Corregir",IF(LEN(Tabla2[[#This Row],[Nro. DNI / CE]])&gt;=8,"OK","Corregir"))</f>
        <v>OK</v>
      </c>
      <c r="AA3495" s="10">
        <f>COUNTIF(Tabla2[APELLIDOS Y NOMBRES],Tabla2[[#This Row],[APELLIDOS Y NOMBRES]])</f>
        <v>1</v>
      </c>
      <c r="AB3495" t="str">
        <f ca="1">+IFERROR(IF(Tabla2[[#This Row],[FECHA CESE/BAJA]]="","No Aplica",IF(AND(MONTH(Tabla2[[#This Row],[FECHA CESE/BAJA]])=MONTH(TODAY()-30),YEAR(Tabla2[[#This Row],[FECHA CESE/BAJA]])=YEAR(TODAY())),MONTH(TODAY()-30)&amp;"-"&amp;YEAR(TODAY()),"Borrar")),"No aplica")</f>
        <v>No Aplica</v>
      </c>
      <c r="AC3495" t="str">
        <f ca="1">+IFERROR(IF(Tabla2[[#This Row],[FECHA INICIO DE LABORES EN OBRA]]="","No Aplica",IF(AND(MONTH(Tabla2[[#This Row],[FECHA INICIO DE LABORES EN OBRA]])=MONTH(TODAY()-30),YEAR(Tabla2[[#This Row],[FECHA INICIO DE LABORES EN OBRA]])=YEAR(TODAY())),MONTH(TODAY()-30)&amp;"-"&amp;YEAR(TODAY()),"No Aplica")),"No Aplica")</f>
        <v>No Aplica</v>
      </c>
    </row>
    <row r="3496" spans="1:29" x14ac:dyDescent="0.25">
      <c r="A3496" s="2" t="s">
        <v>4499</v>
      </c>
      <c r="B3496" s="3" t="s">
        <v>46</v>
      </c>
      <c r="C3496" s="3" t="s">
        <v>46</v>
      </c>
      <c r="D3496" s="3" t="s">
        <v>3655</v>
      </c>
      <c r="E3496" s="3" t="s">
        <v>3656</v>
      </c>
      <c r="F3496" s="36">
        <v>30216</v>
      </c>
      <c r="G3496" s="3">
        <v>1</v>
      </c>
      <c r="H3496" s="3" t="s">
        <v>1475</v>
      </c>
      <c r="I3496" s="3" t="s">
        <v>3612</v>
      </c>
      <c r="J3496" s="3" t="s">
        <v>4501</v>
      </c>
      <c r="K3496" s="3" t="s">
        <v>1044</v>
      </c>
      <c r="L3496" s="8" t="s">
        <v>8527</v>
      </c>
      <c r="M3496" s="5"/>
      <c r="N3496" s="13" t="s">
        <v>1489</v>
      </c>
      <c r="O3496" s="5">
        <v>45072</v>
      </c>
      <c r="P3496" s="8">
        <v>1</v>
      </c>
      <c r="Q3496" s="9">
        <v>1</v>
      </c>
      <c r="R3496" s="9" t="str">
        <f>IFERROR(VLOOKUP(Tabla2[[#This Row],[CONTRATISTA PRNCIPAL]],Hoja1!$L$5:$M$9,2,FALSE),"CJV")</f>
        <v>CJV</v>
      </c>
      <c r="S3496" s="9" t="str">
        <f>IF(Tabla2[[#This Row],[EMPRESA]]=Tabla2[[#This Row],[CONTRATISTA PRNCIPAL]],"Principal","Secundaria")</f>
        <v>Principal</v>
      </c>
      <c r="T3496" s="10">
        <f>IFERROR(1/COUNTIF(Tabla2[CONTRATISTA PRNCIPAL],Tabla2[[#This Row],[CONTRATISTA PRNCIPAL]]),0)</f>
        <v>1.3513513513513514E-2</v>
      </c>
      <c r="U3496" s="33">
        <f ca="1">IF(((TODAY()-Tabla2[[#This Row],[FECHA NACIMIENTO]])/365)&lt;18,"Corregir", IF(((TODAY()-Tabla2[[#This Row],[FECHA NACIMIENTO]])/365)&gt;80, "Corregir",ROUNDDOWN(((TODAY()-Tabla2[[#This Row],[FECHA NACIMIENTO]])/365),0)))</f>
        <v>40</v>
      </c>
      <c r="V349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496" s="34" t="str">
        <f ca="1">+IF(Tabla2[[#This Row],[Edad]]="Corregir","Corregir","Ok")</f>
        <v>Ok</v>
      </c>
      <c r="X3496" s="10" t="str">
        <f>+IFERROR(VLOOKUP(Tabla2[[#This Row],[DISTRITO SEGÚN DNI]],Hoja1!$A$2:$B$55,2,FALSE),"No")</f>
        <v>No</v>
      </c>
      <c r="Y3496" s="10" t="str">
        <f>IF(OR(LOWER(Tabla2[[#This Row],[GENERO]])="masculino", LOWER(Tabla2[[#This Row],[GENERO]])="femenino"),"OK","Corregir")</f>
        <v>OK</v>
      </c>
      <c r="Z3496" s="10" t="str">
        <f>+IF(Tabla2[[#This Row],[Nro. DNI / CE]]="","Corregir",IF(LEN(Tabla2[[#This Row],[Nro. DNI / CE]])&gt;=8,"OK","Corregir"))</f>
        <v>OK</v>
      </c>
      <c r="AA3496" s="10">
        <f>COUNTIF(Tabla2[APELLIDOS Y NOMBRES],Tabla2[[#This Row],[APELLIDOS Y NOMBRES]])</f>
        <v>1</v>
      </c>
      <c r="AB3496" t="str">
        <f ca="1">+IFERROR(IF(Tabla2[[#This Row],[FECHA CESE/BAJA]]="","No Aplica",IF(AND(MONTH(Tabla2[[#This Row],[FECHA CESE/BAJA]])=MONTH(TODAY()-30),YEAR(Tabla2[[#This Row],[FECHA CESE/BAJA]])=YEAR(TODAY())),MONTH(TODAY()-30)&amp;"-"&amp;YEAR(TODAY()),"Borrar")),"No aplica")</f>
        <v>No Aplica</v>
      </c>
      <c r="AC3496" t="str">
        <f ca="1">+IFERROR(IF(Tabla2[[#This Row],[FECHA INICIO DE LABORES EN OBRA]]="","No Aplica",IF(AND(MONTH(Tabla2[[#This Row],[FECHA INICIO DE LABORES EN OBRA]])=MONTH(TODAY()-30),YEAR(Tabla2[[#This Row],[FECHA INICIO DE LABORES EN OBRA]])=YEAR(TODAY())),MONTH(TODAY()-30)&amp;"-"&amp;YEAR(TODAY()),"No Aplica")),"No Aplica")</f>
        <v>No Aplica</v>
      </c>
    </row>
    <row r="3497" spans="1:29" x14ac:dyDescent="0.25">
      <c r="A3497" s="2" t="s">
        <v>4499</v>
      </c>
      <c r="B3497" s="3" t="s">
        <v>46</v>
      </c>
      <c r="C3497" s="3" t="s">
        <v>46</v>
      </c>
      <c r="D3497" s="3" t="s">
        <v>3618</v>
      </c>
      <c r="E3497" s="3" t="s">
        <v>3619</v>
      </c>
      <c r="F3497" s="36">
        <v>30639</v>
      </c>
      <c r="G3497" s="3">
        <v>1</v>
      </c>
      <c r="H3497" s="3" t="s">
        <v>3620</v>
      </c>
      <c r="I3497" s="3" t="s">
        <v>3612</v>
      </c>
      <c r="J3497" s="3" t="s">
        <v>3621</v>
      </c>
      <c r="K3497" s="3" t="s">
        <v>1063</v>
      </c>
      <c r="L3497" s="8" t="s">
        <v>8535</v>
      </c>
      <c r="M3497" s="5"/>
      <c r="N3497" s="13" t="s">
        <v>1489</v>
      </c>
      <c r="O3497" s="5">
        <v>44970</v>
      </c>
      <c r="P3497" s="8">
        <v>1</v>
      </c>
      <c r="Q3497" s="9">
        <v>1</v>
      </c>
      <c r="R3497" s="9" t="str">
        <f>IFERROR(VLOOKUP(Tabla2[[#This Row],[CONTRATISTA PRNCIPAL]],Hoja1!$L$5:$M$9,2,FALSE),"CJV")</f>
        <v>CJV</v>
      </c>
      <c r="S3497" s="9" t="str">
        <f>IF(Tabla2[[#This Row],[EMPRESA]]=Tabla2[[#This Row],[CONTRATISTA PRNCIPAL]],"Principal","Secundaria")</f>
        <v>Principal</v>
      </c>
      <c r="T3497" s="10">
        <f>IFERROR(1/COUNTIF(Tabla2[CONTRATISTA PRNCIPAL],Tabla2[[#This Row],[CONTRATISTA PRNCIPAL]]),0)</f>
        <v>1.3513513513513514E-2</v>
      </c>
      <c r="U3497" s="33">
        <f ca="1">IF(((TODAY()-Tabla2[[#This Row],[FECHA NACIMIENTO]])/365)&lt;18,"Corregir", IF(((TODAY()-Tabla2[[#This Row],[FECHA NACIMIENTO]])/365)&gt;80, "Corregir",ROUNDDOWN(((TODAY()-Tabla2[[#This Row],[FECHA NACIMIENTO]])/365),0)))</f>
        <v>39</v>
      </c>
      <c r="V349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497" s="34" t="str">
        <f ca="1">+IF(Tabla2[[#This Row],[Edad]]="Corregir","Corregir","Ok")</f>
        <v>Ok</v>
      </c>
      <c r="X3497" s="10" t="str">
        <f>+IFERROR(VLOOKUP(Tabla2[[#This Row],[DISTRITO SEGÚN DNI]],Hoja1!$A$2:$B$55,2,FALSE),"No")</f>
        <v>No</v>
      </c>
      <c r="Y3497" s="10" t="str">
        <f>IF(OR(LOWER(Tabla2[[#This Row],[GENERO]])="masculino", LOWER(Tabla2[[#This Row],[GENERO]])="femenino"),"OK","Corregir")</f>
        <v>OK</v>
      </c>
      <c r="Z3497" s="10" t="str">
        <f>+IF(Tabla2[[#This Row],[Nro. DNI / CE]]="","Corregir",IF(LEN(Tabla2[[#This Row],[Nro. DNI / CE]])&gt;=8,"OK","Corregir"))</f>
        <v>OK</v>
      </c>
      <c r="AA3497" s="10">
        <f>COUNTIF(Tabla2[APELLIDOS Y NOMBRES],Tabla2[[#This Row],[APELLIDOS Y NOMBRES]])</f>
        <v>1</v>
      </c>
      <c r="AB3497" t="str">
        <f ca="1">+IFERROR(IF(Tabla2[[#This Row],[FECHA CESE/BAJA]]="","No Aplica",IF(AND(MONTH(Tabla2[[#This Row],[FECHA CESE/BAJA]])=MONTH(TODAY()-30),YEAR(Tabla2[[#This Row],[FECHA CESE/BAJA]])=YEAR(TODAY())),MONTH(TODAY()-30)&amp;"-"&amp;YEAR(TODAY()),"Borrar")),"No aplica")</f>
        <v>No Aplica</v>
      </c>
      <c r="AC3497" t="str">
        <f ca="1">+IFERROR(IF(Tabla2[[#This Row],[FECHA INICIO DE LABORES EN OBRA]]="","No Aplica",IF(AND(MONTH(Tabla2[[#This Row],[FECHA INICIO DE LABORES EN OBRA]])=MONTH(TODAY()-30),YEAR(Tabla2[[#This Row],[FECHA INICIO DE LABORES EN OBRA]])=YEAR(TODAY())),MONTH(TODAY()-30)&amp;"-"&amp;YEAR(TODAY()),"No Aplica")),"No Aplica")</f>
        <v>No Aplica</v>
      </c>
    </row>
    <row r="3498" spans="1:29" x14ac:dyDescent="0.25">
      <c r="A3498" s="2" t="s">
        <v>4499</v>
      </c>
      <c r="B3498" s="3" t="s">
        <v>46</v>
      </c>
      <c r="C3498" s="3" t="s">
        <v>46</v>
      </c>
      <c r="D3498" s="3" t="s">
        <v>3638</v>
      </c>
      <c r="E3498" s="3" t="s">
        <v>3639</v>
      </c>
      <c r="F3498" s="36">
        <v>30998</v>
      </c>
      <c r="G3498" s="3">
        <v>1</v>
      </c>
      <c r="H3498" s="3" t="s">
        <v>3278</v>
      </c>
      <c r="I3498" s="3" t="s">
        <v>3612</v>
      </c>
      <c r="J3498" s="3" t="s">
        <v>3641</v>
      </c>
      <c r="K3498" s="3" t="s">
        <v>3642</v>
      </c>
      <c r="L3498" s="8" t="s">
        <v>8527</v>
      </c>
      <c r="M3498" s="5"/>
      <c r="N3498" s="13" t="s">
        <v>1489</v>
      </c>
      <c r="O3498" s="5">
        <v>44581</v>
      </c>
      <c r="P3498" s="8">
        <v>1</v>
      </c>
      <c r="Q3498" s="9">
        <v>1</v>
      </c>
      <c r="R3498" s="9" t="str">
        <f>IFERROR(VLOOKUP(Tabla2[[#This Row],[CONTRATISTA PRNCIPAL]],Hoja1!$L$5:$M$9,2,FALSE),"CJV")</f>
        <v>CJV</v>
      </c>
      <c r="S3498" s="9" t="str">
        <f>IF(Tabla2[[#This Row],[EMPRESA]]=Tabla2[[#This Row],[CONTRATISTA PRNCIPAL]],"Principal","Secundaria")</f>
        <v>Principal</v>
      </c>
      <c r="T3498" s="10">
        <f>IFERROR(1/COUNTIF(Tabla2[CONTRATISTA PRNCIPAL],Tabla2[[#This Row],[CONTRATISTA PRNCIPAL]]),0)</f>
        <v>1.3513513513513514E-2</v>
      </c>
      <c r="U3498" s="33">
        <f ca="1">IF(((TODAY()-Tabla2[[#This Row],[FECHA NACIMIENTO]])/365)&lt;18,"Corregir", IF(((TODAY()-Tabla2[[#This Row],[FECHA NACIMIENTO]])/365)&gt;80, "Corregir",ROUNDDOWN(((TODAY()-Tabla2[[#This Row],[FECHA NACIMIENTO]])/365),0)))</f>
        <v>38</v>
      </c>
      <c r="V349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498" s="34" t="str">
        <f ca="1">+IF(Tabla2[[#This Row],[Edad]]="Corregir","Corregir","Ok")</f>
        <v>Ok</v>
      </c>
      <c r="X3498" s="10" t="str">
        <f>+IFERROR(VLOOKUP(Tabla2[[#This Row],[DISTRITO SEGÚN DNI]],Hoja1!$A$2:$B$55,2,FALSE),"No")</f>
        <v>No</v>
      </c>
      <c r="Y3498" s="10" t="str">
        <f>IF(OR(LOWER(Tabla2[[#This Row],[GENERO]])="masculino", LOWER(Tabla2[[#This Row],[GENERO]])="femenino"),"OK","Corregir")</f>
        <v>OK</v>
      </c>
      <c r="Z3498" s="10" t="str">
        <f>+IF(Tabla2[[#This Row],[Nro. DNI / CE]]="","Corregir",IF(LEN(Tabla2[[#This Row],[Nro. DNI / CE]])&gt;=8,"OK","Corregir"))</f>
        <v>OK</v>
      </c>
      <c r="AA3498" s="10">
        <f>COUNTIF(Tabla2[APELLIDOS Y NOMBRES],Tabla2[[#This Row],[APELLIDOS Y NOMBRES]])</f>
        <v>1</v>
      </c>
      <c r="AB3498" t="str">
        <f ca="1">+IFERROR(IF(Tabla2[[#This Row],[FECHA CESE/BAJA]]="","No Aplica",IF(AND(MONTH(Tabla2[[#This Row],[FECHA CESE/BAJA]])=MONTH(TODAY()-30),YEAR(Tabla2[[#This Row],[FECHA CESE/BAJA]])=YEAR(TODAY())),MONTH(TODAY()-30)&amp;"-"&amp;YEAR(TODAY()),"Borrar")),"No aplica")</f>
        <v>No Aplica</v>
      </c>
      <c r="AC3498" t="str">
        <f ca="1">+IFERROR(IF(Tabla2[[#This Row],[FECHA INICIO DE LABORES EN OBRA]]="","No Aplica",IF(AND(MONTH(Tabla2[[#This Row],[FECHA INICIO DE LABORES EN OBRA]])=MONTH(TODAY()-30),YEAR(Tabla2[[#This Row],[FECHA INICIO DE LABORES EN OBRA]])=YEAR(TODAY())),MONTH(TODAY()-30)&amp;"-"&amp;YEAR(TODAY()),"No Aplica")),"No Aplica")</f>
        <v>No Aplica</v>
      </c>
    </row>
    <row r="3499" spans="1:29" x14ac:dyDescent="0.25">
      <c r="A3499" s="2" t="s">
        <v>4499</v>
      </c>
      <c r="B3499" s="3" t="s">
        <v>46</v>
      </c>
      <c r="C3499" s="3" t="s">
        <v>46</v>
      </c>
      <c r="D3499" s="3" t="s">
        <v>3651</v>
      </c>
      <c r="E3499" s="3" t="s">
        <v>3652</v>
      </c>
      <c r="F3499" s="36">
        <v>32292</v>
      </c>
      <c r="G3499" s="3">
        <v>1</v>
      </c>
      <c r="H3499" s="3" t="s">
        <v>2704</v>
      </c>
      <c r="I3499" s="3" t="s">
        <v>3635</v>
      </c>
      <c r="J3499" s="3" t="s">
        <v>3660</v>
      </c>
      <c r="K3499" s="3" t="s">
        <v>2423</v>
      </c>
      <c r="L3499" s="8" t="s">
        <v>8527</v>
      </c>
      <c r="M3499" s="5"/>
      <c r="N3499" s="13" t="s">
        <v>1489</v>
      </c>
      <c r="O3499" s="5">
        <v>45037</v>
      </c>
      <c r="P3499" s="8">
        <v>1</v>
      </c>
      <c r="Q3499" s="9">
        <v>1</v>
      </c>
      <c r="R3499" s="9" t="str">
        <f>IFERROR(VLOOKUP(Tabla2[[#This Row],[CONTRATISTA PRNCIPAL]],Hoja1!$L$5:$M$9,2,FALSE),"CJV")</f>
        <v>CJV</v>
      </c>
      <c r="S3499" s="9" t="str">
        <f>IF(Tabla2[[#This Row],[EMPRESA]]=Tabla2[[#This Row],[CONTRATISTA PRNCIPAL]],"Principal","Secundaria")</f>
        <v>Principal</v>
      </c>
      <c r="T3499" s="10">
        <f>IFERROR(1/COUNTIF(Tabla2[CONTRATISTA PRNCIPAL],Tabla2[[#This Row],[CONTRATISTA PRNCIPAL]]),0)</f>
        <v>1.3513513513513514E-2</v>
      </c>
      <c r="U3499" s="33">
        <f ca="1">IF(((TODAY()-Tabla2[[#This Row],[FECHA NACIMIENTO]])/365)&lt;18,"Corregir", IF(((TODAY()-Tabla2[[#This Row],[FECHA NACIMIENTO]])/365)&gt;80, "Corregir",ROUNDDOWN(((TODAY()-Tabla2[[#This Row],[FECHA NACIMIENTO]])/365),0)))</f>
        <v>35</v>
      </c>
      <c r="V349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499" s="34" t="str">
        <f ca="1">+IF(Tabla2[[#This Row],[Edad]]="Corregir","Corregir","Ok")</f>
        <v>Ok</v>
      </c>
      <c r="X3499" s="10" t="str">
        <f>+IFERROR(VLOOKUP(Tabla2[[#This Row],[DISTRITO SEGÚN DNI]],Hoja1!$A$2:$B$55,2,FALSE),"No")</f>
        <v>No</v>
      </c>
      <c r="Y3499" s="10" t="str">
        <f>IF(OR(LOWER(Tabla2[[#This Row],[GENERO]])="masculino", LOWER(Tabla2[[#This Row],[GENERO]])="femenino"),"OK","Corregir")</f>
        <v>OK</v>
      </c>
      <c r="Z3499" s="10" t="str">
        <f>+IF(Tabla2[[#This Row],[Nro. DNI / CE]]="","Corregir",IF(LEN(Tabla2[[#This Row],[Nro. DNI / CE]])&gt;=8,"OK","Corregir"))</f>
        <v>OK</v>
      </c>
      <c r="AA3499" s="10">
        <f>COUNTIF(Tabla2[APELLIDOS Y NOMBRES],Tabla2[[#This Row],[APELLIDOS Y NOMBRES]])</f>
        <v>1</v>
      </c>
      <c r="AB3499" t="str">
        <f ca="1">+IFERROR(IF(Tabla2[[#This Row],[FECHA CESE/BAJA]]="","No Aplica",IF(AND(MONTH(Tabla2[[#This Row],[FECHA CESE/BAJA]])=MONTH(TODAY()-30),YEAR(Tabla2[[#This Row],[FECHA CESE/BAJA]])=YEAR(TODAY())),MONTH(TODAY()-30)&amp;"-"&amp;YEAR(TODAY()),"Borrar")),"No aplica")</f>
        <v>No Aplica</v>
      </c>
      <c r="AC3499" t="str">
        <f ca="1">+IFERROR(IF(Tabla2[[#This Row],[FECHA INICIO DE LABORES EN OBRA]]="","No Aplica",IF(AND(MONTH(Tabla2[[#This Row],[FECHA INICIO DE LABORES EN OBRA]])=MONTH(TODAY()-30),YEAR(Tabla2[[#This Row],[FECHA INICIO DE LABORES EN OBRA]])=YEAR(TODAY())),MONTH(TODAY()-30)&amp;"-"&amp;YEAR(TODAY()),"No Aplica")),"No Aplica")</f>
        <v>No Aplica</v>
      </c>
    </row>
    <row r="3500" spans="1:29" x14ac:dyDescent="0.25">
      <c r="A3500" s="2" t="s">
        <v>4499</v>
      </c>
      <c r="B3500" s="3" t="s">
        <v>46</v>
      </c>
      <c r="C3500" s="3" t="s">
        <v>46</v>
      </c>
      <c r="D3500" s="3" t="s">
        <v>3647</v>
      </c>
      <c r="E3500" s="3" t="s">
        <v>3648</v>
      </c>
      <c r="F3500" s="36">
        <v>25062</v>
      </c>
      <c r="G3500" s="3">
        <v>1</v>
      </c>
      <c r="H3500" s="3" t="s">
        <v>3611</v>
      </c>
      <c r="I3500" s="3" t="s">
        <v>3612</v>
      </c>
      <c r="J3500" s="3" t="s">
        <v>3657</v>
      </c>
      <c r="K3500" s="3" t="s">
        <v>3658</v>
      </c>
      <c r="L3500" s="8" t="s">
        <v>8527</v>
      </c>
      <c r="M3500" s="5"/>
      <c r="N3500" s="13" t="s">
        <v>1489</v>
      </c>
      <c r="O3500" s="5">
        <v>44951</v>
      </c>
      <c r="P3500" s="8">
        <v>1</v>
      </c>
      <c r="Q3500" s="9">
        <v>1</v>
      </c>
      <c r="R3500" s="9" t="str">
        <f>IFERROR(VLOOKUP(Tabla2[[#This Row],[CONTRATISTA PRNCIPAL]],Hoja1!$L$5:$M$9,2,FALSE),"CJV")</f>
        <v>CJV</v>
      </c>
      <c r="S3500" s="9" t="str">
        <f>IF(Tabla2[[#This Row],[EMPRESA]]=Tabla2[[#This Row],[CONTRATISTA PRNCIPAL]],"Principal","Secundaria")</f>
        <v>Principal</v>
      </c>
      <c r="T3500" s="10">
        <f>IFERROR(1/COUNTIF(Tabla2[CONTRATISTA PRNCIPAL],Tabla2[[#This Row],[CONTRATISTA PRNCIPAL]]),0)</f>
        <v>1.3513513513513514E-2</v>
      </c>
      <c r="U3500" s="33">
        <f ca="1">IF(((TODAY()-Tabla2[[#This Row],[FECHA NACIMIENTO]])/365)&lt;18,"Corregir", IF(((TODAY()-Tabla2[[#This Row],[FECHA NACIMIENTO]])/365)&gt;80, "Corregir",ROUNDDOWN(((TODAY()-Tabla2[[#This Row],[FECHA NACIMIENTO]])/365),0)))</f>
        <v>55</v>
      </c>
      <c r="V350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500" s="34" t="str">
        <f ca="1">+IF(Tabla2[[#This Row],[Edad]]="Corregir","Corregir","Ok")</f>
        <v>Ok</v>
      </c>
      <c r="X3500" s="10" t="str">
        <f>+IFERROR(VLOOKUP(Tabla2[[#This Row],[DISTRITO SEGÚN DNI]],Hoja1!$A$2:$B$55,2,FALSE),"No")</f>
        <v>No</v>
      </c>
      <c r="Y3500" s="10" t="str">
        <f>IF(OR(LOWER(Tabla2[[#This Row],[GENERO]])="masculino", LOWER(Tabla2[[#This Row],[GENERO]])="femenino"),"OK","Corregir")</f>
        <v>OK</v>
      </c>
      <c r="Z3500" s="10" t="str">
        <f>+IF(Tabla2[[#This Row],[Nro. DNI / CE]]="","Corregir",IF(LEN(Tabla2[[#This Row],[Nro. DNI / CE]])&gt;=8,"OK","Corregir"))</f>
        <v>OK</v>
      </c>
      <c r="AA3500" s="10">
        <f>COUNTIF(Tabla2[APELLIDOS Y NOMBRES],Tabla2[[#This Row],[APELLIDOS Y NOMBRES]])</f>
        <v>1</v>
      </c>
      <c r="AB3500" t="str">
        <f ca="1">+IFERROR(IF(Tabla2[[#This Row],[FECHA CESE/BAJA]]="","No Aplica",IF(AND(MONTH(Tabla2[[#This Row],[FECHA CESE/BAJA]])=MONTH(TODAY()-30),YEAR(Tabla2[[#This Row],[FECHA CESE/BAJA]])=YEAR(TODAY())),MONTH(TODAY()-30)&amp;"-"&amp;YEAR(TODAY()),"Borrar")),"No aplica")</f>
        <v>No Aplica</v>
      </c>
      <c r="AC3500" t="str">
        <f ca="1">+IFERROR(IF(Tabla2[[#This Row],[FECHA INICIO DE LABORES EN OBRA]]="","No Aplica",IF(AND(MONTH(Tabla2[[#This Row],[FECHA INICIO DE LABORES EN OBRA]])=MONTH(TODAY()-30),YEAR(Tabla2[[#This Row],[FECHA INICIO DE LABORES EN OBRA]])=YEAR(TODAY())),MONTH(TODAY()-30)&amp;"-"&amp;YEAR(TODAY()),"No Aplica")),"No Aplica")</f>
        <v>No Aplica</v>
      </c>
    </row>
    <row r="3501" spans="1:29" x14ac:dyDescent="0.25">
      <c r="A3501" s="2" t="s">
        <v>4499</v>
      </c>
      <c r="B3501" s="3" t="s">
        <v>46</v>
      </c>
      <c r="C3501" s="3" t="s">
        <v>46</v>
      </c>
      <c r="D3501" s="3" t="s">
        <v>9853</v>
      </c>
      <c r="E3501" s="3" t="s">
        <v>9854</v>
      </c>
      <c r="F3501" s="36">
        <v>33417</v>
      </c>
      <c r="G3501" s="3">
        <v>1</v>
      </c>
      <c r="H3501" s="3" t="s">
        <v>3184</v>
      </c>
      <c r="I3501" s="3" t="s">
        <v>3612</v>
      </c>
      <c r="J3501" s="3" t="s">
        <v>9855</v>
      </c>
      <c r="K3501" s="3" t="s">
        <v>5120</v>
      </c>
      <c r="L3501" s="8" t="s">
        <v>8527</v>
      </c>
      <c r="M3501" s="5"/>
      <c r="N3501" s="13" t="s">
        <v>1489</v>
      </c>
      <c r="O3501" s="5">
        <v>45111</v>
      </c>
      <c r="P3501" s="8">
        <v>1</v>
      </c>
      <c r="Q3501" s="9">
        <v>1</v>
      </c>
      <c r="R3501" s="9" t="str">
        <f>IFERROR(VLOOKUP(Tabla2[[#This Row],[CONTRATISTA PRNCIPAL]],Hoja1!$L$5:$M$9,2,FALSE),"CJV")</f>
        <v>CJV</v>
      </c>
      <c r="S3501" s="9" t="str">
        <f>IF(Tabla2[[#This Row],[EMPRESA]]=Tabla2[[#This Row],[CONTRATISTA PRNCIPAL]],"Principal","Secundaria")</f>
        <v>Principal</v>
      </c>
      <c r="T3501" s="10">
        <f>IFERROR(1/COUNTIF(Tabla2[CONTRATISTA PRNCIPAL],Tabla2[[#This Row],[CONTRATISTA PRNCIPAL]]),0)</f>
        <v>1.3513513513513514E-2</v>
      </c>
      <c r="U3501" s="33">
        <f ca="1">IF(((TODAY()-Tabla2[[#This Row],[FECHA NACIMIENTO]])/365)&lt;18,"Corregir", IF(((TODAY()-Tabla2[[#This Row],[FECHA NACIMIENTO]])/365)&gt;80, "Corregir",ROUNDDOWN(((TODAY()-Tabla2[[#This Row],[FECHA NACIMIENTO]])/365),0)))</f>
        <v>32</v>
      </c>
      <c r="V350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501" s="34" t="str">
        <f ca="1">+IF(Tabla2[[#This Row],[Edad]]="Corregir","Corregir","Ok")</f>
        <v>Ok</v>
      </c>
      <c r="X3501" s="10" t="str">
        <f>+IFERROR(VLOOKUP(Tabla2[[#This Row],[DISTRITO SEGÚN DNI]],Hoja1!$A$2:$B$55,2,FALSE),"No")</f>
        <v>No</v>
      </c>
      <c r="Y3501" s="10" t="str">
        <f>IF(OR(LOWER(Tabla2[[#This Row],[GENERO]])="masculino", LOWER(Tabla2[[#This Row],[GENERO]])="femenino"),"OK","Corregir")</f>
        <v>OK</v>
      </c>
      <c r="Z3501" s="10" t="str">
        <f>+IF(Tabla2[[#This Row],[Nro. DNI / CE]]="","Corregir",IF(LEN(Tabla2[[#This Row],[Nro. DNI / CE]])&gt;=8,"OK","Corregir"))</f>
        <v>OK</v>
      </c>
      <c r="AA3501" s="10">
        <f>COUNTIF(Tabla2[APELLIDOS Y NOMBRES],Tabla2[[#This Row],[APELLIDOS Y NOMBRES]])</f>
        <v>1</v>
      </c>
      <c r="AB3501" t="str">
        <f ca="1">+IFERROR(IF(Tabla2[[#This Row],[FECHA CESE/BAJA]]="","No Aplica",IF(AND(MONTH(Tabla2[[#This Row],[FECHA CESE/BAJA]])=MONTH(TODAY()-30),YEAR(Tabla2[[#This Row],[FECHA CESE/BAJA]])=YEAR(TODAY())),MONTH(TODAY()-30)&amp;"-"&amp;YEAR(TODAY()),"Borrar")),"No aplica")</f>
        <v>No Aplica</v>
      </c>
      <c r="AC3501" t="str">
        <f ca="1">+IFERROR(IF(Tabla2[[#This Row],[FECHA INICIO DE LABORES EN OBRA]]="","No Aplica",IF(AND(MONTH(Tabla2[[#This Row],[FECHA INICIO DE LABORES EN OBRA]])=MONTH(TODAY()-30),YEAR(Tabla2[[#This Row],[FECHA INICIO DE LABORES EN OBRA]])=YEAR(TODAY())),MONTH(TODAY()-30)&amp;"-"&amp;YEAR(TODAY()),"No Aplica")),"No Aplica")</f>
        <v>No Aplica</v>
      </c>
    </row>
    <row r="3502" spans="1:29" x14ac:dyDescent="0.25">
      <c r="A3502" s="2" t="s">
        <v>4499</v>
      </c>
      <c r="B3502" s="3" t="s">
        <v>46</v>
      </c>
      <c r="C3502" s="3" t="s">
        <v>46</v>
      </c>
      <c r="D3502" s="3" t="s">
        <v>3627</v>
      </c>
      <c r="E3502" s="3" t="s">
        <v>3628</v>
      </c>
      <c r="F3502" s="36">
        <v>34987</v>
      </c>
      <c r="G3502" s="3">
        <v>1</v>
      </c>
      <c r="H3502" s="3" t="s">
        <v>1475</v>
      </c>
      <c r="I3502" s="3" t="s">
        <v>3616</v>
      </c>
      <c r="J3502" s="3" t="s">
        <v>3633</v>
      </c>
      <c r="K3502" s="3" t="s">
        <v>3634</v>
      </c>
      <c r="L3502" s="8" t="s">
        <v>8527</v>
      </c>
      <c r="M3502" s="5"/>
      <c r="N3502" s="13" t="s">
        <v>1489</v>
      </c>
      <c r="O3502" s="5">
        <v>44889</v>
      </c>
      <c r="P3502" s="8">
        <v>1</v>
      </c>
      <c r="Q3502" s="9">
        <v>1</v>
      </c>
      <c r="R3502" s="9" t="str">
        <f>IFERROR(VLOOKUP(Tabla2[[#This Row],[CONTRATISTA PRNCIPAL]],Hoja1!$L$5:$M$9,2,FALSE),"CJV")</f>
        <v>CJV</v>
      </c>
      <c r="S3502" s="9" t="str">
        <f>IF(Tabla2[[#This Row],[EMPRESA]]=Tabla2[[#This Row],[CONTRATISTA PRNCIPAL]],"Principal","Secundaria")</f>
        <v>Principal</v>
      </c>
      <c r="T3502" s="10">
        <f>IFERROR(1/COUNTIF(Tabla2[CONTRATISTA PRNCIPAL],Tabla2[[#This Row],[CONTRATISTA PRNCIPAL]]),0)</f>
        <v>1.3513513513513514E-2</v>
      </c>
      <c r="U3502" s="33">
        <f ca="1">IF(((TODAY()-Tabla2[[#This Row],[FECHA NACIMIENTO]])/365)&lt;18,"Corregir", IF(((TODAY()-Tabla2[[#This Row],[FECHA NACIMIENTO]])/365)&gt;80, "Corregir",ROUNDDOWN(((TODAY()-Tabla2[[#This Row],[FECHA NACIMIENTO]])/365),0)))</f>
        <v>27</v>
      </c>
      <c r="V350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502" s="34" t="str">
        <f ca="1">+IF(Tabla2[[#This Row],[Edad]]="Corregir","Corregir","Ok")</f>
        <v>Ok</v>
      </c>
      <c r="X3502" s="10" t="str">
        <f>+IFERROR(VLOOKUP(Tabla2[[#This Row],[DISTRITO SEGÚN DNI]],Hoja1!$A$2:$B$55,2,FALSE),"No")</f>
        <v>No</v>
      </c>
      <c r="Y3502" s="10" t="str">
        <f>IF(OR(LOWER(Tabla2[[#This Row],[GENERO]])="masculino", LOWER(Tabla2[[#This Row],[GENERO]])="femenino"),"OK","Corregir")</f>
        <v>OK</v>
      </c>
      <c r="Z3502" s="10" t="str">
        <f>+IF(Tabla2[[#This Row],[Nro. DNI / CE]]="","Corregir",IF(LEN(Tabla2[[#This Row],[Nro. DNI / CE]])&gt;=8,"OK","Corregir"))</f>
        <v>OK</v>
      </c>
      <c r="AA3502" s="10">
        <f>COUNTIF(Tabla2[APELLIDOS Y NOMBRES],Tabla2[[#This Row],[APELLIDOS Y NOMBRES]])</f>
        <v>1</v>
      </c>
      <c r="AB3502" t="str">
        <f ca="1">+IFERROR(IF(Tabla2[[#This Row],[FECHA CESE/BAJA]]="","No Aplica",IF(AND(MONTH(Tabla2[[#This Row],[FECHA CESE/BAJA]])=MONTH(TODAY()-30),YEAR(Tabla2[[#This Row],[FECHA CESE/BAJA]])=YEAR(TODAY())),MONTH(TODAY()-30)&amp;"-"&amp;YEAR(TODAY()),"Borrar")),"No aplica")</f>
        <v>No Aplica</v>
      </c>
      <c r="AC3502" t="str">
        <f ca="1">+IFERROR(IF(Tabla2[[#This Row],[FECHA INICIO DE LABORES EN OBRA]]="","No Aplica",IF(AND(MONTH(Tabla2[[#This Row],[FECHA INICIO DE LABORES EN OBRA]])=MONTH(TODAY()-30),YEAR(Tabla2[[#This Row],[FECHA INICIO DE LABORES EN OBRA]])=YEAR(TODAY())),MONTH(TODAY()-30)&amp;"-"&amp;YEAR(TODAY()),"No Aplica")),"No Aplica")</f>
        <v>No Aplica</v>
      </c>
    </row>
    <row r="3503" spans="1:29" x14ac:dyDescent="0.25">
      <c r="A3503" s="2" t="s">
        <v>4499</v>
      </c>
      <c r="B3503" s="3" t="s">
        <v>46</v>
      </c>
      <c r="C3503" s="3" t="s">
        <v>46</v>
      </c>
      <c r="D3503" s="3" t="s">
        <v>3653</v>
      </c>
      <c r="E3503" s="3" t="s">
        <v>3654</v>
      </c>
      <c r="F3503" s="36">
        <v>31994</v>
      </c>
      <c r="G3503" s="3">
        <v>1</v>
      </c>
      <c r="H3503" s="3" t="s">
        <v>3661</v>
      </c>
      <c r="I3503" s="3" t="s">
        <v>3612</v>
      </c>
      <c r="J3503" s="3" t="s">
        <v>3662</v>
      </c>
      <c r="K3503" s="3" t="s">
        <v>1278</v>
      </c>
      <c r="L3503" s="8" t="s">
        <v>8527</v>
      </c>
      <c r="M3503" s="5"/>
      <c r="N3503" s="13" t="s">
        <v>1489</v>
      </c>
      <c r="O3503" s="5">
        <v>45058</v>
      </c>
      <c r="P3503" s="8">
        <v>1</v>
      </c>
      <c r="Q3503" s="9">
        <v>1</v>
      </c>
      <c r="R3503" s="9" t="str">
        <f>IFERROR(VLOOKUP(Tabla2[[#This Row],[CONTRATISTA PRNCIPAL]],Hoja1!$L$5:$M$9,2,FALSE),"CJV")</f>
        <v>CJV</v>
      </c>
      <c r="S3503" s="9" t="str">
        <f>IF(Tabla2[[#This Row],[EMPRESA]]=Tabla2[[#This Row],[CONTRATISTA PRNCIPAL]],"Principal","Secundaria")</f>
        <v>Principal</v>
      </c>
      <c r="T3503" s="10">
        <f>IFERROR(1/COUNTIF(Tabla2[CONTRATISTA PRNCIPAL],Tabla2[[#This Row],[CONTRATISTA PRNCIPAL]]),0)</f>
        <v>1.3513513513513514E-2</v>
      </c>
      <c r="U3503" s="33">
        <f ca="1">IF(((TODAY()-Tabla2[[#This Row],[FECHA NACIMIENTO]])/365)&lt;18,"Corregir", IF(((TODAY()-Tabla2[[#This Row],[FECHA NACIMIENTO]])/365)&gt;80, "Corregir",ROUNDDOWN(((TODAY()-Tabla2[[#This Row],[FECHA NACIMIENTO]])/365),0)))</f>
        <v>36</v>
      </c>
      <c r="V350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503" s="34" t="str">
        <f ca="1">+IF(Tabla2[[#This Row],[Edad]]="Corregir","Corregir","Ok")</f>
        <v>Ok</v>
      </c>
      <c r="X3503" s="10" t="str">
        <f>+IFERROR(VLOOKUP(Tabla2[[#This Row],[DISTRITO SEGÚN DNI]],Hoja1!$A$2:$B$55,2,FALSE),"No")</f>
        <v>No</v>
      </c>
      <c r="Y3503" s="10" t="str">
        <f>IF(OR(LOWER(Tabla2[[#This Row],[GENERO]])="masculino", LOWER(Tabla2[[#This Row],[GENERO]])="femenino"),"OK","Corregir")</f>
        <v>OK</v>
      </c>
      <c r="Z3503" s="10" t="str">
        <f>+IF(Tabla2[[#This Row],[Nro. DNI / CE]]="","Corregir",IF(LEN(Tabla2[[#This Row],[Nro. DNI / CE]])&gt;=8,"OK","Corregir"))</f>
        <v>OK</v>
      </c>
      <c r="AA3503" s="10">
        <f>COUNTIF(Tabla2[APELLIDOS Y NOMBRES],Tabla2[[#This Row],[APELLIDOS Y NOMBRES]])</f>
        <v>1</v>
      </c>
      <c r="AB3503" t="str">
        <f ca="1">+IFERROR(IF(Tabla2[[#This Row],[FECHA CESE/BAJA]]="","No Aplica",IF(AND(MONTH(Tabla2[[#This Row],[FECHA CESE/BAJA]])=MONTH(TODAY()-30),YEAR(Tabla2[[#This Row],[FECHA CESE/BAJA]])=YEAR(TODAY())),MONTH(TODAY()-30)&amp;"-"&amp;YEAR(TODAY()),"Borrar")),"No aplica")</f>
        <v>No Aplica</v>
      </c>
      <c r="AC3503" t="str">
        <f ca="1">+IFERROR(IF(Tabla2[[#This Row],[FECHA INICIO DE LABORES EN OBRA]]="","No Aplica",IF(AND(MONTH(Tabla2[[#This Row],[FECHA INICIO DE LABORES EN OBRA]])=MONTH(TODAY()-30),YEAR(Tabla2[[#This Row],[FECHA INICIO DE LABORES EN OBRA]])=YEAR(TODAY())),MONTH(TODAY()-30)&amp;"-"&amp;YEAR(TODAY()),"No Aplica")),"No Aplica")</f>
        <v>No Aplica</v>
      </c>
    </row>
    <row r="3504" spans="1:29" x14ac:dyDescent="0.25">
      <c r="A3504" s="2" t="s">
        <v>4499</v>
      </c>
      <c r="B3504" s="3" t="s">
        <v>46</v>
      </c>
      <c r="C3504" s="3" t="s">
        <v>46</v>
      </c>
      <c r="D3504" s="3" t="s">
        <v>9856</v>
      </c>
      <c r="E3504" s="3" t="s">
        <v>9857</v>
      </c>
      <c r="F3504" s="36">
        <v>32381</v>
      </c>
      <c r="G3504" s="3">
        <v>1</v>
      </c>
      <c r="H3504" s="3" t="s">
        <v>1475</v>
      </c>
      <c r="I3504" s="3" t="s">
        <v>3612</v>
      </c>
      <c r="J3504" s="3" t="s">
        <v>9858</v>
      </c>
      <c r="K3504" s="3" t="s">
        <v>1979</v>
      </c>
      <c r="L3504" s="8" t="s">
        <v>8527</v>
      </c>
      <c r="M3504" s="5"/>
      <c r="N3504" s="13" t="s">
        <v>1489</v>
      </c>
      <c r="O3504" s="5">
        <v>45111</v>
      </c>
      <c r="P3504" s="8">
        <v>1</v>
      </c>
      <c r="Q3504" s="9">
        <v>1</v>
      </c>
      <c r="R3504" s="9" t="str">
        <f>IFERROR(VLOOKUP(Tabla2[[#This Row],[CONTRATISTA PRNCIPAL]],Hoja1!$L$5:$M$9,2,FALSE),"CJV")</f>
        <v>CJV</v>
      </c>
      <c r="S3504" s="9" t="str">
        <f>IF(Tabla2[[#This Row],[EMPRESA]]=Tabla2[[#This Row],[CONTRATISTA PRNCIPAL]],"Principal","Secundaria")</f>
        <v>Principal</v>
      </c>
      <c r="T3504" s="10">
        <f>IFERROR(1/COUNTIF(Tabla2[CONTRATISTA PRNCIPAL],Tabla2[[#This Row],[CONTRATISTA PRNCIPAL]]),0)</f>
        <v>1.3513513513513514E-2</v>
      </c>
      <c r="U3504" s="33">
        <f ca="1">IF(((TODAY()-Tabla2[[#This Row],[FECHA NACIMIENTO]])/365)&lt;18,"Corregir", IF(((TODAY()-Tabla2[[#This Row],[FECHA NACIMIENTO]])/365)&gt;80, "Corregir",ROUNDDOWN(((TODAY()-Tabla2[[#This Row],[FECHA NACIMIENTO]])/365),0)))</f>
        <v>35</v>
      </c>
      <c r="V350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504" s="34" t="str">
        <f ca="1">+IF(Tabla2[[#This Row],[Edad]]="Corregir","Corregir","Ok")</f>
        <v>Ok</v>
      </c>
      <c r="X3504" s="10" t="str">
        <f>+IFERROR(VLOOKUP(Tabla2[[#This Row],[DISTRITO SEGÚN DNI]],Hoja1!$A$2:$B$55,2,FALSE),"No")</f>
        <v>No</v>
      </c>
      <c r="Y3504" s="10" t="str">
        <f>IF(OR(LOWER(Tabla2[[#This Row],[GENERO]])="masculino", LOWER(Tabla2[[#This Row],[GENERO]])="femenino"),"OK","Corregir")</f>
        <v>OK</v>
      </c>
      <c r="Z3504" s="10" t="str">
        <f>+IF(Tabla2[[#This Row],[Nro. DNI / CE]]="","Corregir",IF(LEN(Tabla2[[#This Row],[Nro. DNI / CE]])&gt;=8,"OK","Corregir"))</f>
        <v>OK</v>
      </c>
      <c r="AA3504" s="10">
        <f>COUNTIF(Tabla2[APELLIDOS Y NOMBRES],Tabla2[[#This Row],[APELLIDOS Y NOMBRES]])</f>
        <v>1</v>
      </c>
      <c r="AB3504" t="str">
        <f ca="1">+IFERROR(IF(Tabla2[[#This Row],[FECHA CESE/BAJA]]="","No Aplica",IF(AND(MONTH(Tabla2[[#This Row],[FECHA CESE/BAJA]])=MONTH(TODAY()-30),YEAR(Tabla2[[#This Row],[FECHA CESE/BAJA]])=YEAR(TODAY())),MONTH(TODAY()-30)&amp;"-"&amp;YEAR(TODAY()),"Borrar")),"No aplica")</f>
        <v>No Aplica</v>
      </c>
      <c r="AC3504" t="str">
        <f ca="1">+IFERROR(IF(Tabla2[[#This Row],[FECHA INICIO DE LABORES EN OBRA]]="","No Aplica",IF(AND(MONTH(Tabla2[[#This Row],[FECHA INICIO DE LABORES EN OBRA]])=MONTH(TODAY()-30),YEAR(Tabla2[[#This Row],[FECHA INICIO DE LABORES EN OBRA]])=YEAR(TODAY())),MONTH(TODAY()-30)&amp;"-"&amp;YEAR(TODAY()),"No Aplica")),"No Aplica")</f>
        <v>No Aplica</v>
      </c>
    </row>
    <row r="3505" spans="1:29" x14ac:dyDescent="0.25">
      <c r="A3505" s="2" t="s">
        <v>4500</v>
      </c>
      <c r="B3505" s="3" t="s">
        <v>3643</v>
      </c>
      <c r="C3505" s="3" t="s">
        <v>46</v>
      </c>
      <c r="D3505" s="3" t="s">
        <v>3644</v>
      </c>
      <c r="E3505" s="3" t="s">
        <v>3645</v>
      </c>
      <c r="F3505" s="36">
        <v>32265</v>
      </c>
      <c r="G3505" s="3">
        <v>1</v>
      </c>
      <c r="H3505" s="3" t="s">
        <v>3278</v>
      </c>
      <c r="I3505" s="3" t="s">
        <v>3635</v>
      </c>
      <c r="J3505" s="3" t="s">
        <v>3646</v>
      </c>
      <c r="K3505" s="3" t="s">
        <v>2089</v>
      </c>
      <c r="L3505" s="8" t="s">
        <v>8527</v>
      </c>
      <c r="M3505" s="5"/>
      <c r="N3505" s="13" t="s">
        <v>1489</v>
      </c>
      <c r="O3505" s="5">
        <v>44888</v>
      </c>
      <c r="P3505" s="8">
        <v>1</v>
      </c>
      <c r="Q3505" s="9">
        <v>1</v>
      </c>
      <c r="R3505" s="9" t="str">
        <f>IFERROR(VLOOKUP(Tabla2[[#This Row],[CONTRATISTA PRNCIPAL]],Hoja1!$L$5:$M$9,2,FALSE),"CJV")</f>
        <v>CJV</v>
      </c>
      <c r="S3505" s="9" t="str">
        <f>IF(Tabla2[[#This Row],[EMPRESA]]=Tabla2[[#This Row],[CONTRATISTA PRNCIPAL]],"Principal","Secundaria")</f>
        <v>Secundaria</v>
      </c>
      <c r="T3505" s="10">
        <f>IFERROR(1/COUNTIF(Tabla2[CONTRATISTA PRNCIPAL],Tabla2[[#This Row],[CONTRATISTA PRNCIPAL]]),0)</f>
        <v>1.3513513513513514E-2</v>
      </c>
      <c r="U3505" s="33">
        <f ca="1">IF(((TODAY()-Tabla2[[#This Row],[FECHA NACIMIENTO]])/365)&lt;18,"Corregir", IF(((TODAY()-Tabla2[[#This Row],[FECHA NACIMIENTO]])/365)&gt;80, "Corregir",ROUNDDOWN(((TODAY()-Tabla2[[#This Row],[FECHA NACIMIENTO]])/365),0)))</f>
        <v>35</v>
      </c>
      <c r="V350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505" s="34" t="str">
        <f ca="1">+IF(Tabla2[[#This Row],[Edad]]="Corregir","Corregir","Ok")</f>
        <v>Ok</v>
      </c>
      <c r="X3505" s="10" t="str">
        <f>+IFERROR(VLOOKUP(Tabla2[[#This Row],[DISTRITO SEGÚN DNI]],Hoja1!$A$2:$B$55,2,FALSE),"No")</f>
        <v>No</v>
      </c>
      <c r="Y3505" s="10" t="str">
        <f>IF(OR(LOWER(Tabla2[[#This Row],[GENERO]])="masculino", LOWER(Tabla2[[#This Row],[GENERO]])="femenino"),"OK","Corregir")</f>
        <v>OK</v>
      </c>
      <c r="Z3505" s="10" t="str">
        <f>+IF(Tabla2[[#This Row],[Nro. DNI / CE]]="","Corregir",IF(LEN(Tabla2[[#This Row],[Nro. DNI / CE]])&gt;=8,"OK","Corregir"))</f>
        <v>OK</v>
      </c>
      <c r="AA3505" s="10">
        <f>COUNTIF(Tabla2[APELLIDOS Y NOMBRES],Tabla2[[#This Row],[APELLIDOS Y NOMBRES]])</f>
        <v>1</v>
      </c>
      <c r="AB3505" t="str">
        <f ca="1">+IFERROR(IF(Tabla2[[#This Row],[FECHA CESE/BAJA]]="","No Aplica",IF(AND(MONTH(Tabla2[[#This Row],[FECHA CESE/BAJA]])=MONTH(TODAY()-30),YEAR(Tabla2[[#This Row],[FECHA CESE/BAJA]])=YEAR(TODAY())),MONTH(TODAY()-30)&amp;"-"&amp;YEAR(TODAY()),"Borrar")),"No aplica")</f>
        <v>No Aplica</v>
      </c>
      <c r="AC3505" t="str">
        <f ca="1">+IFERROR(IF(Tabla2[[#This Row],[FECHA INICIO DE LABORES EN OBRA]]="","No Aplica",IF(AND(MONTH(Tabla2[[#This Row],[FECHA INICIO DE LABORES EN OBRA]])=MONTH(TODAY()-30),YEAR(Tabla2[[#This Row],[FECHA INICIO DE LABORES EN OBRA]])=YEAR(TODAY())),MONTH(TODAY()-30)&amp;"-"&amp;YEAR(TODAY()),"No Aplica")),"No Aplica")</f>
        <v>No Aplica</v>
      </c>
    </row>
    <row r="3506" spans="1:29" x14ac:dyDescent="0.25">
      <c r="A3506" s="2" t="s">
        <v>4500</v>
      </c>
      <c r="B3506" s="3" t="s">
        <v>3643</v>
      </c>
      <c r="C3506" s="3" t="s">
        <v>46</v>
      </c>
      <c r="D3506" s="3" t="s">
        <v>3663</v>
      </c>
      <c r="E3506" s="3" t="s">
        <v>3664</v>
      </c>
      <c r="F3506" s="36">
        <v>35058</v>
      </c>
      <c r="G3506" s="3">
        <v>2</v>
      </c>
      <c r="H3506" s="3" t="s">
        <v>3665</v>
      </c>
      <c r="I3506" s="3" t="s">
        <v>3635</v>
      </c>
      <c r="J3506" s="3" t="s">
        <v>3666</v>
      </c>
      <c r="K3506" s="3" t="s">
        <v>1086</v>
      </c>
      <c r="L3506" s="8" t="s">
        <v>8527</v>
      </c>
      <c r="M3506" s="5"/>
      <c r="N3506" s="13" t="s">
        <v>1489</v>
      </c>
      <c r="O3506" s="5">
        <v>44944</v>
      </c>
      <c r="P3506" s="8">
        <v>1</v>
      </c>
      <c r="Q3506" s="9">
        <v>4</v>
      </c>
      <c r="R3506" s="9" t="str">
        <f>IFERROR(VLOOKUP(Tabla2[[#This Row],[CONTRATISTA PRNCIPAL]],Hoja1!$L$5:$M$9,2,FALSE),"CJV")</f>
        <v>CJV</v>
      </c>
      <c r="S3506" s="9" t="str">
        <f>IF(Tabla2[[#This Row],[EMPRESA]]=Tabla2[[#This Row],[CONTRATISTA PRNCIPAL]],"Principal","Secundaria")</f>
        <v>Secundaria</v>
      </c>
      <c r="T3506" s="10">
        <f>IFERROR(1/COUNTIF(Tabla2[CONTRATISTA PRNCIPAL],Tabla2[[#This Row],[CONTRATISTA PRNCIPAL]]),0)</f>
        <v>1.3513513513513514E-2</v>
      </c>
      <c r="U3506" s="33">
        <f ca="1">IF(((TODAY()-Tabla2[[#This Row],[FECHA NACIMIENTO]])/365)&lt;18,"Corregir", IF(((TODAY()-Tabla2[[#This Row],[FECHA NACIMIENTO]])/365)&gt;80, "Corregir",ROUNDDOWN(((TODAY()-Tabla2[[#This Row],[FECHA NACIMIENTO]])/365),0)))</f>
        <v>27</v>
      </c>
      <c r="V350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506" s="34" t="str">
        <f ca="1">+IF(Tabla2[[#This Row],[Edad]]="Corregir","Corregir","Ok")</f>
        <v>Ok</v>
      </c>
      <c r="X3506" s="10" t="str">
        <f>+IFERROR(VLOOKUP(Tabla2[[#This Row],[DISTRITO SEGÚN DNI]],Hoja1!$A$2:$B$55,2,FALSE),"No")</f>
        <v>No</v>
      </c>
      <c r="Y3506" s="10" t="str">
        <f>IF(OR(LOWER(Tabla2[[#This Row],[GENERO]])="masculino", LOWER(Tabla2[[#This Row],[GENERO]])="femenino"),"OK","Corregir")</f>
        <v>OK</v>
      </c>
      <c r="Z3506" s="10" t="str">
        <f>+IF(Tabla2[[#This Row],[Nro. DNI / CE]]="","Corregir",IF(LEN(Tabla2[[#This Row],[Nro. DNI / CE]])&gt;=8,"OK","Corregir"))</f>
        <v>OK</v>
      </c>
      <c r="AA3506" s="10">
        <f>COUNTIF(Tabla2[APELLIDOS Y NOMBRES],Tabla2[[#This Row],[APELLIDOS Y NOMBRES]])</f>
        <v>1</v>
      </c>
      <c r="AB3506" t="str">
        <f ca="1">+IFERROR(IF(Tabla2[[#This Row],[FECHA CESE/BAJA]]="","No Aplica",IF(AND(MONTH(Tabla2[[#This Row],[FECHA CESE/BAJA]])=MONTH(TODAY()-30),YEAR(Tabla2[[#This Row],[FECHA CESE/BAJA]])=YEAR(TODAY())),MONTH(TODAY()-30)&amp;"-"&amp;YEAR(TODAY()),"Borrar")),"No aplica")</f>
        <v>No Aplica</v>
      </c>
      <c r="AC3506" t="str">
        <f ca="1">+IFERROR(IF(Tabla2[[#This Row],[FECHA INICIO DE LABORES EN OBRA]]="","No Aplica",IF(AND(MONTH(Tabla2[[#This Row],[FECHA INICIO DE LABORES EN OBRA]])=MONTH(TODAY()-30),YEAR(Tabla2[[#This Row],[FECHA INICIO DE LABORES EN OBRA]])=YEAR(TODAY())),MONTH(TODAY()-30)&amp;"-"&amp;YEAR(TODAY()),"No Aplica")),"No Aplica")</f>
        <v>No Aplica</v>
      </c>
    </row>
    <row r="3507" spans="1:29" x14ac:dyDescent="0.25">
      <c r="A3507" s="2" t="s">
        <v>4500</v>
      </c>
      <c r="B3507" s="3" t="s">
        <v>3643</v>
      </c>
      <c r="C3507" s="3" t="s">
        <v>46</v>
      </c>
      <c r="D3507" s="3" t="s">
        <v>3667</v>
      </c>
      <c r="E3507" s="3" t="s">
        <v>3668</v>
      </c>
      <c r="F3507" s="36">
        <v>31984</v>
      </c>
      <c r="G3507" s="3">
        <v>2</v>
      </c>
      <c r="H3507" s="3" t="s">
        <v>3673</v>
      </c>
      <c r="I3507" s="3" t="s">
        <v>3635</v>
      </c>
      <c r="J3507" s="3" t="s">
        <v>3674</v>
      </c>
      <c r="K3507" s="3" t="s">
        <v>1481</v>
      </c>
      <c r="L3507" s="8" t="s">
        <v>8527</v>
      </c>
      <c r="M3507" s="5"/>
      <c r="N3507" s="13" t="s">
        <v>1489</v>
      </c>
      <c r="O3507" s="5">
        <v>44914</v>
      </c>
      <c r="P3507" s="8">
        <v>1</v>
      </c>
      <c r="Q3507" s="9">
        <v>4</v>
      </c>
      <c r="R3507" s="9" t="str">
        <f>IFERROR(VLOOKUP(Tabla2[[#This Row],[CONTRATISTA PRNCIPAL]],Hoja1!$L$5:$M$9,2,FALSE),"CJV")</f>
        <v>CJV</v>
      </c>
      <c r="S3507" s="9" t="str">
        <f>IF(Tabla2[[#This Row],[EMPRESA]]=Tabla2[[#This Row],[CONTRATISTA PRNCIPAL]],"Principal","Secundaria")</f>
        <v>Secundaria</v>
      </c>
      <c r="T3507" s="10">
        <f>IFERROR(1/COUNTIF(Tabla2[CONTRATISTA PRNCIPAL],Tabla2[[#This Row],[CONTRATISTA PRNCIPAL]]),0)</f>
        <v>1.3513513513513514E-2</v>
      </c>
      <c r="U3507" s="33">
        <f ca="1">IF(((TODAY()-Tabla2[[#This Row],[FECHA NACIMIENTO]])/365)&lt;18,"Corregir", IF(((TODAY()-Tabla2[[#This Row],[FECHA NACIMIENTO]])/365)&gt;80, "Corregir",ROUNDDOWN(((TODAY()-Tabla2[[#This Row],[FECHA NACIMIENTO]])/365),0)))</f>
        <v>36</v>
      </c>
      <c r="V350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507" s="34" t="str">
        <f ca="1">+IF(Tabla2[[#This Row],[Edad]]="Corregir","Corregir","Ok")</f>
        <v>Ok</v>
      </c>
      <c r="X3507" s="10" t="str">
        <f>+IFERROR(VLOOKUP(Tabla2[[#This Row],[DISTRITO SEGÚN DNI]],Hoja1!$A$2:$B$55,2,FALSE),"No")</f>
        <v>No</v>
      </c>
      <c r="Y3507" s="10" t="str">
        <f>IF(OR(LOWER(Tabla2[[#This Row],[GENERO]])="masculino", LOWER(Tabla2[[#This Row],[GENERO]])="femenino"),"OK","Corregir")</f>
        <v>OK</v>
      </c>
      <c r="Z3507" s="10" t="str">
        <f>+IF(Tabla2[[#This Row],[Nro. DNI / CE]]="","Corregir",IF(LEN(Tabla2[[#This Row],[Nro. DNI / CE]])&gt;=8,"OK","Corregir"))</f>
        <v>OK</v>
      </c>
      <c r="AA3507" s="10">
        <f>COUNTIF(Tabla2[APELLIDOS Y NOMBRES],Tabla2[[#This Row],[APELLIDOS Y NOMBRES]])</f>
        <v>1</v>
      </c>
      <c r="AB3507" t="str">
        <f ca="1">+IFERROR(IF(Tabla2[[#This Row],[FECHA CESE/BAJA]]="","No Aplica",IF(AND(MONTH(Tabla2[[#This Row],[FECHA CESE/BAJA]])=MONTH(TODAY()-30),YEAR(Tabla2[[#This Row],[FECHA CESE/BAJA]])=YEAR(TODAY())),MONTH(TODAY()-30)&amp;"-"&amp;YEAR(TODAY()),"Borrar")),"No aplica")</f>
        <v>No Aplica</v>
      </c>
      <c r="AC3507" t="str">
        <f ca="1">+IFERROR(IF(Tabla2[[#This Row],[FECHA INICIO DE LABORES EN OBRA]]="","No Aplica",IF(AND(MONTH(Tabla2[[#This Row],[FECHA INICIO DE LABORES EN OBRA]])=MONTH(TODAY()-30),YEAR(Tabla2[[#This Row],[FECHA INICIO DE LABORES EN OBRA]])=YEAR(TODAY())),MONTH(TODAY()-30)&amp;"-"&amp;YEAR(TODAY()),"No Aplica")),"No Aplica")</f>
        <v>No Aplica</v>
      </c>
    </row>
    <row r="3508" spans="1:29" x14ac:dyDescent="0.25">
      <c r="A3508" s="2" t="s">
        <v>4500</v>
      </c>
      <c r="B3508" s="3" t="s">
        <v>3643</v>
      </c>
      <c r="C3508" s="3" t="s">
        <v>46</v>
      </c>
      <c r="D3508" s="3" t="s">
        <v>3669</v>
      </c>
      <c r="E3508" s="3" t="s">
        <v>3670</v>
      </c>
      <c r="F3508" s="36">
        <v>32085</v>
      </c>
      <c r="G3508" s="3">
        <v>2</v>
      </c>
      <c r="H3508" s="3" t="s">
        <v>3665</v>
      </c>
      <c r="I3508" s="3" t="s">
        <v>3616</v>
      </c>
      <c r="J3508" s="3" t="s">
        <v>3675</v>
      </c>
      <c r="K3508" s="3" t="s">
        <v>1063</v>
      </c>
      <c r="L3508" s="8" t="s">
        <v>8527</v>
      </c>
      <c r="M3508" s="5"/>
      <c r="N3508" s="13" t="s">
        <v>1489</v>
      </c>
      <c r="O3508" s="5">
        <v>44943</v>
      </c>
      <c r="P3508" s="8">
        <v>1</v>
      </c>
      <c r="Q3508" s="9">
        <v>4</v>
      </c>
      <c r="R3508" s="9" t="str">
        <f>IFERROR(VLOOKUP(Tabla2[[#This Row],[CONTRATISTA PRNCIPAL]],Hoja1!$L$5:$M$9,2,FALSE),"CJV")</f>
        <v>CJV</v>
      </c>
      <c r="S3508" s="9" t="str">
        <f>IF(Tabla2[[#This Row],[EMPRESA]]=Tabla2[[#This Row],[CONTRATISTA PRNCIPAL]],"Principal","Secundaria")</f>
        <v>Secundaria</v>
      </c>
      <c r="T3508" s="10">
        <f>IFERROR(1/COUNTIF(Tabla2[CONTRATISTA PRNCIPAL],Tabla2[[#This Row],[CONTRATISTA PRNCIPAL]]),0)</f>
        <v>1.3513513513513514E-2</v>
      </c>
      <c r="U3508" s="33">
        <f ca="1">IF(((TODAY()-Tabla2[[#This Row],[FECHA NACIMIENTO]])/365)&lt;18,"Corregir", IF(((TODAY()-Tabla2[[#This Row],[FECHA NACIMIENTO]])/365)&gt;80, "Corregir",ROUNDDOWN(((TODAY()-Tabla2[[#This Row],[FECHA NACIMIENTO]])/365),0)))</f>
        <v>35</v>
      </c>
      <c r="V350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508" s="34" t="str">
        <f ca="1">+IF(Tabla2[[#This Row],[Edad]]="Corregir","Corregir","Ok")</f>
        <v>Ok</v>
      </c>
      <c r="X3508" s="10" t="str">
        <f>+IFERROR(VLOOKUP(Tabla2[[#This Row],[DISTRITO SEGÚN DNI]],Hoja1!$A$2:$B$55,2,FALSE),"No")</f>
        <v>No</v>
      </c>
      <c r="Y3508" s="10" t="str">
        <f>IF(OR(LOWER(Tabla2[[#This Row],[GENERO]])="masculino", LOWER(Tabla2[[#This Row],[GENERO]])="femenino"),"OK","Corregir")</f>
        <v>OK</v>
      </c>
      <c r="Z3508" s="10" t="str">
        <f>+IF(Tabla2[[#This Row],[Nro. DNI / CE]]="","Corregir",IF(LEN(Tabla2[[#This Row],[Nro. DNI / CE]])&gt;=8,"OK","Corregir"))</f>
        <v>OK</v>
      </c>
      <c r="AA3508" s="10">
        <f>COUNTIF(Tabla2[APELLIDOS Y NOMBRES],Tabla2[[#This Row],[APELLIDOS Y NOMBRES]])</f>
        <v>1</v>
      </c>
      <c r="AB3508" t="str">
        <f ca="1">+IFERROR(IF(Tabla2[[#This Row],[FECHA CESE/BAJA]]="","No Aplica",IF(AND(MONTH(Tabla2[[#This Row],[FECHA CESE/BAJA]])=MONTH(TODAY()-30),YEAR(Tabla2[[#This Row],[FECHA CESE/BAJA]])=YEAR(TODAY())),MONTH(TODAY()-30)&amp;"-"&amp;YEAR(TODAY()),"Borrar")),"No aplica")</f>
        <v>No Aplica</v>
      </c>
      <c r="AC3508" t="str">
        <f ca="1">+IFERROR(IF(Tabla2[[#This Row],[FECHA INICIO DE LABORES EN OBRA]]="","No Aplica",IF(AND(MONTH(Tabla2[[#This Row],[FECHA INICIO DE LABORES EN OBRA]])=MONTH(TODAY()-30),YEAR(Tabla2[[#This Row],[FECHA INICIO DE LABORES EN OBRA]])=YEAR(TODAY())),MONTH(TODAY()-30)&amp;"-"&amp;YEAR(TODAY()),"No Aplica")),"No Aplica")</f>
        <v>No Aplica</v>
      </c>
    </row>
    <row r="3509" spans="1:29" x14ac:dyDescent="0.25">
      <c r="A3509" s="2" t="s">
        <v>4500</v>
      </c>
      <c r="B3509" s="3" t="s">
        <v>3643</v>
      </c>
      <c r="C3509" s="3" t="s">
        <v>46</v>
      </c>
      <c r="D3509" s="3" t="s">
        <v>3671</v>
      </c>
      <c r="E3509" s="3" t="s">
        <v>3672</v>
      </c>
      <c r="F3509" s="36">
        <v>33623</v>
      </c>
      <c r="G3509" s="3">
        <v>1</v>
      </c>
      <c r="H3509" s="3" t="s">
        <v>3676</v>
      </c>
      <c r="I3509" s="3" t="s">
        <v>3635</v>
      </c>
      <c r="J3509" s="3" t="s">
        <v>3677</v>
      </c>
      <c r="K3509" s="3" t="s">
        <v>1500</v>
      </c>
      <c r="L3509" s="8" t="s">
        <v>8535</v>
      </c>
      <c r="M3509" s="5"/>
      <c r="N3509" s="13" t="s">
        <v>1489</v>
      </c>
      <c r="O3509" s="5">
        <v>44888</v>
      </c>
      <c r="P3509" s="8">
        <v>1</v>
      </c>
      <c r="Q3509" s="9">
        <v>1</v>
      </c>
      <c r="R3509" s="9" t="str">
        <f>IFERROR(VLOOKUP(Tabla2[[#This Row],[CONTRATISTA PRNCIPAL]],Hoja1!$L$5:$M$9,2,FALSE),"CJV")</f>
        <v>CJV</v>
      </c>
      <c r="S3509" s="9" t="str">
        <f>IF(Tabla2[[#This Row],[EMPRESA]]=Tabla2[[#This Row],[CONTRATISTA PRNCIPAL]],"Principal","Secundaria")</f>
        <v>Secundaria</v>
      </c>
      <c r="T3509" s="10">
        <f>IFERROR(1/COUNTIF(Tabla2[CONTRATISTA PRNCIPAL],Tabla2[[#This Row],[CONTRATISTA PRNCIPAL]]),0)</f>
        <v>1.3513513513513514E-2</v>
      </c>
      <c r="U3509" s="33">
        <f ca="1">IF(((TODAY()-Tabla2[[#This Row],[FECHA NACIMIENTO]])/365)&lt;18,"Corregir", IF(((TODAY()-Tabla2[[#This Row],[FECHA NACIMIENTO]])/365)&gt;80, "Corregir",ROUNDDOWN(((TODAY()-Tabla2[[#This Row],[FECHA NACIMIENTO]])/365),0)))</f>
        <v>31</v>
      </c>
      <c r="V350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509" s="34" t="str">
        <f ca="1">+IF(Tabla2[[#This Row],[Edad]]="Corregir","Corregir","Ok")</f>
        <v>Ok</v>
      </c>
      <c r="X3509" s="10" t="str">
        <f>+IFERROR(VLOOKUP(Tabla2[[#This Row],[DISTRITO SEGÚN DNI]],Hoja1!$A$2:$B$55,2,FALSE),"No")</f>
        <v>No</v>
      </c>
      <c r="Y3509" s="10" t="str">
        <f>IF(OR(LOWER(Tabla2[[#This Row],[GENERO]])="masculino", LOWER(Tabla2[[#This Row],[GENERO]])="femenino"),"OK","Corregir")</f>
        <v>OK</v>
      </c>
      <c r="Z3509" s="10" t="str">
        <f>+IF(Tabla2[[#This Row],[Nro. DNI / CE]]="","Corregir",IF(LEN(Tabla2[[#This Row],[Nro. DNI / CE]])&gt;=8,"OK","Corregir"))</f>
        <v>OK</v>
      </c>
      <c r="AA3509" s="10">
        <f>COUNTIF(Tabla2[APELLIDOS Y NOMBRES],Tabla2[[#This Row],[APELLIDOS Y NOMBRES]])</f>
        <v>1</v>
      </c>
      <c r="AB3509" t="str">
        <f ca="1">+IFERROR(IF(Tabla2[[#This Row],[FECHA CESE/BAJA]]="","No Aplica",IF(AND(MONTH(Tabla2[[#This Row],[FECHA CESE/BAJA]])=MONTH(TODAY()-30),YEAR(Tabla2[[#This Row],[FECHA CESE/BAJA]])=YEAR(TODAY())),MONTH(TODAY()-30)&amp;"-"&amp;YEAR(TODAY()),"Borrar")),"No aplica")</f>
        <v>No Aplica</v>
      </c>
      <c r="AC3509" t="str">
        <f ca="1">+IFERROR(IF(Tabla2[[#This Row],[FECHA INICIO DE LABORES EN OBRA]]="","No Aplica",IF(AND(MONTH(Tabla2[[#This Row],[FECHA INICIO DE LABORES EN OBRA]])=MONTH(TODAY()-30),YEAR(Tabla2[[#This Row],[FECHA INICIO DE LABORES EN OBRA]])=YEAR(TODAY())),MONTH(TODAY()-30)&amp;"-"&amp;YEAR(TODAY()),"No Aplica")),"No Aplica")</f>
        <v>No Aplica</v>
      </c>
    </row>
    <row r="3510" spans="1:29" x14ac:dyDescent="0.25">
      <c r="A3510" s="2" t="s">
        <v>4500</v>
      </c>
      <c r="B3510" s="3" t="s">
        <v>3643</v>
      </c>
      <c r="C3510" s="3" t="s">
        <v>46</v>
      </c>
      <c r="D3510" s="3" t="s">
        <v>3678</v>
      </c>
      <c r="E3510" s="3" t="s">
        <v>3679</v>
      </c>
      <c r="F3510" s="36">
        <v>30992</v>
      </c>
      <c r="G3510" s="3">
        <v>2</v>
      </c>
      <c r="H3510" s="3" t="s">
        <v>3680</v>
      </c>
      <c r="I3510" s="3" t="s">
        <v>3616</v>
      </c>
      <c r="J3510" s="3" t="s">
        <v>3681</v>
      </c>
      <c r="K3510" s="3" t="s">
        <v>1481</v>
      </c>
      <c r="L3510" s="8" t="s">
        <v>8527</v>
      </c>
      <c r="M3510" s="5"/>
      <c r="N3510" s="13" t="s">
        <v>1489</v>
      </c>
      <c r="O3510" s="5">
        <v>44914</v>
      </c>
      <c r="P3510" s="8">
        <v>1</v>
      </c>
      <c r="Q3510" s="9">
        <v>4</v>
      </c>
      <c r="R3510" s="9" t="str">
        <f>IFERROR(VLOOKUP(Tabla2[[#This Row],[CONTRATISTA PRNCIPAL]],Hoja1!$L$5:$M$9,2,FALSE),"CJV")</f>
        <v>CJV</v>
      </c>
      <c r="S3510" s="9" t="str">
        <f>IF(Tabla2[[#This Row],[EMPRESA]]=Tabla2[[#This Row],[CONTRATISTA PRNCIPAL]],"Principal","Secundaria")</f>
        <v>Secundaria</v>
      </c>
      <c r="T3510" s="10">
        <f>IFERROR(1/COUNTIF(Tabla2[CONTRATISTA PRNCIPAL],Tabla2[[#This Row],[CONTRATISTA PRNCIPAL]]),0)</f>
        <v>1.3513513513513514E-2</v>
      </c>
      <c r="U3510" s="33">
        <f ca="1">IF(((TODAY()-Tabla2[[#This Row],[FECHA NACIMIENTO]])/365)&lt;18,"Corregir", IF(((TODAY()-Tabla2[[#This Row],[FECHA NACIMIENTO]])/365)&gt;80, "Corregir",ROUNDDOWN(((TODAY()-Tabla2[[#This Row],[FECHA NACIMIENTO]])/365),0)))</f>
        <v>38</v>
      </c>
      <c r="V351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510" s="34" t="str">
        <f ca="1">+IF(Tabla2[[#This Row],[Edad]]="Corregir","Corregir","Ok")</f>
        <v>Ok</v>
      </c>
      <c r="X3510" s="10" t="str">
        <f>+IFERROR(VLOOKUP(Tabla2[[#This Row],[DISTRITO SEGÚN DNI]],Hoja1!$A$2:$B$55,2,FALSE),"No")</f>
        <v>No</v>
      </c>
      <c r="Y3510" s="10" t="str">
        <f>IF(OR(LOWER(Tabla2[[#This Row],[GENERO]])="masculino", LOWER(Tabla2[[#This Row],[GENERO]])="femenino"),"OK","Corregir")</f>
        <v>OK</v>
      </c>
      <c r="Z3510" s="10" t="str">
        <f>+IF(Tabla2[[#This Row],[Nro. DNI / CE]]="","Corregir",IF(LEN(Tabla2[[#This Row],[Nro. DNI / CE]])&gt;=8,"OK","Corregir"))</f>
        <v>OK</v>
      </c>
      <c r="AA3510" s="10">
        <f>COUNTIF(Tabla2[APELLIDOS Y NOMBRES],Tabla2[[#This Row],[APELLIDOS Y NOMBRES]])</f>
        <v>1</v>
      </c>
      <c r="AB3510" t="str">
        <f ca="1">+IFERROR(IF(Tabla2[[#This Row],[FECHA CESE/BAJA]]="","No Aplica",IF(AND(MONTH(Tabla2[[#This Row],[FECHA CESE/BAJA]])=MONTH(TODAY()-30),YEAR(Tabla2[[#This Row],[FECHA CESE/BAJA]])=YEAR(TODAY())),MONTH(TODAY()-30)&amp;"-"&amp;YEAR(TODAY()),"Borrar")),"No aplica")</f>
        <v>No Aplica</v>
      </c>
      <c r="AC3510" t="str">
        <f ca="1">+IFERROR(IF(Tabla2[[#This Row],[FECHA INICIO DE LABORES EN OBRA]]="","No Aplica",IF(AND(MONTH(Tabla2[[#This Row],[FECHA INICIO DE LABORES EN OBRA]])=MONTH(TODAY()-30),YEAR(Tabla2[[#This Row],[FECHA INICIO DE LABORES EN OBRA]])=YEAR(TODAY())),MONTH(TODAY()-30)&amp;"-"&amp;YEAR(TODAY()),"No Aplica")),"No Aplica")</f>
        <v>No Aplica</v>
      </c>
    </row>
    <row r="3511" spans="1:29" x14ac:dyDescent="0.25">
      <c r="A3511" s="2" t="s">
        <v>4500</v>
      </c>
      <c r="B3511" s="3" t="s">
        <v>3643</v>
      </c>
      <c r="C3511" s="3" t="s">
        <v>46</v>
      </c>
      <c r="D3511" s="3" t="s">
        <v>170</v>
      </c>
      <c r="E3511" s="3" t="s">
        <v>171</v>
      </c>
      <c r="F3511" s="36">
        <v>31201</v>
      </c>
      <c r="G3511" s="3">
        <v>2</v>
      </c>
      <c r="H3511" s="3" t="s">
        <v>3665</v>
      </c>
      <c r="I3511" s="3" t="s">
        <v>3616</v>
      </c>
      <c r="J3511" s="3" t="s">
        <v>3682</v>
      </c>
      <c r="K3511" s="3" t="s">
        <v>3683</v>
      </c>
      <c r="L3511" s="8" t="s">
        <v>8527</v>
      </c>
      <c r="M3511" s="5"/>
      <c r="N3511" s="13" t="s">
        <v>1489</v>
      </c>
      <c r="O3511" s="5">
        <v>44945</v>
      </c>
      <c r="P3511" s="8">
        <v>1</v>
      </c>
      <c r="Q3511" s="9">
        <v>4</v>
      </c>
      <c r="R3511" s="9" t="str">
        <f>IFERROR(VLOOKUP(Tabla2[[#This Row],[CONTRATISTA PRNCIPAL]],Hoja1!$L$5:$M$9,2,FALSE),"CJV")</f>
        <v>CJV</v>
      </c>
      <c r="S3511" s="9" t="str">
        <f>IF(Tabla2[[#This Row],[EMPRESA]]=Tabla2[[#This Row],[CONTRATISTA PRNCIPAL]],"Principal","Secundaria")</f>
        <v>Secundaria</v>
      </c>
      <c r="T3511" s="10">
        <f>IFERROR(1/COUNTIF(Tabla2[CONTRATISTA PRNCIPAL],Tabla2[[#This Row],[CONTRATISTA PRNCIPAL]]),0)</f>
        <v>1.3513513513513514E-2</v>
      </c>
      <c r="U3511" s="33">
        <f ca="1">IF(((TODAY()-Tabla2[[#This Row],[FECHA NACIMIENTO]])/365)&lt;18,"Corregir", IF(((TODAY()-Tabla2[[#This Row],[FECHA NACIMIENTO]])/365)&gt;80, "Corregir",ROUNDDOWN(((TODAY()-Tabla2[[#This Row],[FECHA NACIMIENTO]])/365),0)))</f>
        <v>38</v>
      </c>
      <c r="V351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511" s="34" t="str">
        <f ca="1">+IF(Tabla2[[#This Row],[Edad]]="Corregir","Corregir","Ok")</f>
        <v>Ok</v>
      </c>
      <c r="X3511" s="10" t="str">
        <f>+IFERROR(VLOOKUP(Tabla2[[#This Row],[DISTRITO SEGÚN DNI]],Hoja1!$A$2:$B$55,2,FALSE),"No")</f>
        <v>LA VICTORIA</v>
      </c>
      <c r="Y3511" s="10" t="str">
        <f>IF(OR(LOWER(Tabla2[[#This Row],[GENERO]])="masculino", LOWER(Tabla2[[#This Row],[GENERO]])="femenino"),"OK","Corregir")</f>
        <v>OK</v>
      </c>
      <c r="Z3511" s="10" t="str">
        <f>+IF(Tabla2[[#This Row],[Nro. DNI / CE]]="","Corregir",IF(LEN(Tabla2[[#This Row],[Nro. DNI / CE]])&gt;=8,"OK","Corregir"))</f>
        <v>OK</v>
      </c>
      <c r="AA3511" s="10">
        <f>COUNTIF(Tabla2[APELLIDOS Y NOMBRES],Tabla2[[#This Row],[APELLIDOS Y NOMBRES]])</f>
        <v>1</v>
      </c>
      <c r="AB3511" t="str">
        <f ca="1">+IFERROR(IF(Tabla2[[#This Row],[FECHA CESE/BAJA]]="","No Aplica",IF(AND(MONTH(Tabla2[[#This Row],[FECHA CESE/BAJA]])=MONTH(TODAY()-30),YEAR(Tabla2[[#This Row],[FECHA CESE/BAJA]])=YEAR(TODAY())),MONTH(TODAY()-30)&amp;"-"&amp;YEAR(TODAY()),"Borrar")),"No aplica")</f>
        <v>No Aplica</v>
      </c>
      <c r="AC3511" t="str">
        <f ca="1">+IFERROR(IF(Tabla2[[#This Row],[FECHA INICIO DE LABORES EN OBRA]]="","No Aplica",IF(AND(MONTH(Tabla2[[#This Row],[FECHA INICIO DE LABORES EN OBRA]])=MONTH(TODAY()-30),YEAR(Tabla2[[#This Row],[FECHA INICIO DE LABORES EN OBRA]])=YEAR(TODAY())),MONTH(TODAY()-30)&amp;"-"&amp;YEAR(TODAY()),"No Aplica")),"No Aplica")</f>
        <v>No Aplica</v>
      </c>
    </row>
    <row r="3512" spans="1:29" x14ac:dyDescent="0.25">
      <c r="A3512" s="2" t="s">
        <v>4500</v>
      </c>
      <c r="B3512" s="3" t="s">
        <v>3643</v>
      </c>
      <c r="C3512" s="3" t="s">
        <v>46</v>
      </c>
      <c r="D3512" s="3" t="s">
        <v>172</v>
      </c>
      <c r="E3512" s="3" t="s">
        <v>173</v>
      </c>
      <c r="F3512" s="36">
        <v>36727</v>
      </c>
      <c r="G3512" s="3">
        <v>2</v>
      </c>
      <c r="H3512" s="3" t="s">
        <v>2961</v>
      </c>
      <c r="I3512" s="3" t="s">
        <v>3635</v>
      </c>
      <c r="J3512" s="3" t="s">
        <v>3684</v>
      </c>
      <c r="K3512" s="3" t="s">
        <v>93</v>
      </c>
      <c r="L3512" s="8" t="s">
        <v>8527</v>
      </c>
      <c r="M3512" s="5"/>
      <c r="N3512" s="13" t="s">
        <v>1489</v>
      </c>
      <c r="O3512" s="5">
        <v>44984</v>
      </c>
      <c r="P3512" s="8">
        <v>1</v>
      </c>
      <c r="Q3512" s="9">
        <v>4</v>
      </c>
      <c r="R3512" s="9" t="str">
        <f>IFERROR(VLOOKUP(Tabla2[[#This Row],[CONTRATISTA PRNCIPAL]],Hoja1!$L$5:$M$9,2,FALSE),"CJV")</f>
        <v>CJV</v>
      </c>
      <c r="S3512" s="9" t="str">
        <f>IF(Tabla2[[#This Row],[EMPRESA]]=Tabla2[[#This Row],[CONTRATISTA PRNCIPAL]],"Principal","Secundaria")</f>
        <v>Secundaria</v>
      </c>
      <c r="T3512" s="10">
        <f>IFERROR(1/COUNTIF(Tabla2[CONTRATISTA PRNCIPAL],Tabla2[[#This Row],[CONTRATISTA PRNCIPAL]]),0)</f>
        <v>1.3513513513513514E-2</v>
      </c>
      <c r="U3512" s="33">
        <f ca="1">IF(((TODAY()-Tabla2[[#This Row],[FECHA NACIMIENTO]])/365)&lt;18,"Corregir", IF(((TODAY()-Tabla2[[#This Row],[FECHA NACIMIENTO]])/365)&gt;80, "Corregir",ROUNDDOWN(((TODAY()-Tabla2[[#This Row],[FECHA NACIMIENTO]])/365),0)))</f>
        <v>23</v>
      </c>
      <c r="V351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3512" s="34" t="str">
        <f ca="1">+IF(Tabla2[[#This Row],[Edad]]="Corregir","Corregir","Ok")</f>
        <v>Ok</v>
      </c>
      <c r="X3512" s="10" t="str">
        <f>+IFERROR(VLOOKUP(Tabla2[[#This Row],[DISTRITO SEGÚN DNI]],Hoja1!$A$2:$B$55,2,FALSE),"No")</f>
        <v>ATE</v>
      </c>
      <c r="Y3512" s="10" t="str">
        <f>IF(OR(LOWER(Tabla2[[#This Row],[GENERO]])="masculino", LOWER(Tabla2[[#This Row],[GENERO]])="femenino"),"OK","Corregir")</f>
        <v>OK</v>
      </c>
      <c r="Z3512" s="10" t="str">
        <f>+IF(Tabla2[[#This Row],[Nro. DNI / CE]]="","Corregir",IF(LEN(Tabla2[[#This Row],[Nro. DNI / CE]])&gt;=8,"OK","Corregir"))</f>
        <v>OK</v>
      </c>
      <c r="AA3512" s="10">
        <f>COUNTIF(Tabla2[APELLIDOS Y NOMBRES],Tabla2[[#This Row],[APELLIDOS Y NOMBRES]])</f>
        <v>1</v>
      </c>
      <c r="AB3512" t="str">
        <f ca="1">+IFERROR(IF(Tabla2[[#This Row],[FECHA CESE/BAJA]]="","No Aplica",IF(AND(MONTH(Tabla2[[#This Row],[FECHA CESE/BAJA]])=MONTH(TODAY()-30),YEAR(Tabla2[[#This Row],[FECHA CESE/BAJA]])=YEAR(TODAY())),MONTH(TODAY()-30)&amp;"-"&amp;YEAR(TODAY()),"Borrar")),"No aplica")</f>
        <v>No Aplica</v>
      </c>
      <c r="AC3512" t="str">
        <f ca="1">+IFERROR(IF(Tabla2[[#This Row],[FECHA INICIO DE LABORES EN OBRA]]="","No Aplica",IF(AND(MONTH(Tabla2[[#This Row],[FECHA INICIO DE LABORES EN OBRA]])=MONTH(TODAY()-30),YEAR(Tabla2[[#This Row],[FECHA INICIO DE LABORES EN OBRA]])=YEAR(TODAY())),MONTH(TODAY()-30)&amp;"-"&amp;YEAR(TODAY()),"No Aplica")),"No Aplica")</f>
        <v>No Aplica</v>
      </c>
    </row>
    <row r="3513" spans="1:29" x14ac:dyDescent="0.25">
      <c r="A3513" s="2" t="s">
        <v>4500</v>
      </c>
      <c r="B3513" s="3" t="s">
        <v>3643</v>
      </c>
      <c r="C3513" s="3" t="s">
        <v>46</v>
      </c>
      <c r="D3513" s="3" t="s">
        <v>3685</v>
      </c>
      <c r="E3513" s="3" t="s">
        <v>3686</v>
      </c>
      <c r="F3513" s="36">
        <v>25132</v>
      </c>
      <c r="G3513" s="3">
        <v>2</v>
      </c>
      <c r="H3513" s="3" t="s">
        <v>3665</v>
      </c>
      <c r="I3513" s="3" t="s">
        <v>3616</v>
      </c>
      <c r="J3513" s="3" t="s">
        <v>3691</v>
      </c>
      <c r="K3513" s="3" t="s">
        <v>1044</v>
      </c>
      <c r="L3513" s="8" t="s">
        <v>8527</v>
      </c>
      <c r="M3513" s="5"/>
      <c r="N3513" s="13" t="s">
        <v>1489</v>
      </c>
      <c r="O3513" s="5">
        <v>44943</v>
      </c>
      <c r="P3513" s="8">
        <v>1</v>
      </c>
      <c r="Q3513" s="9">
        <v>4</v>
      </c>
      <c r="R3513" s="9" t="str">
        <f>IFERROR(VLOOKUP(Tabla2[[#This Row],[CONTRATISTA PRNCIPAL]],Hoja1!$L$5:$M$9,2,FALSE),"CJV")</f>
        <v>CJV</v>
      </c>
      <c r="S3513" s="9" t="str">
        <f>IF(Tabla2[[#This Row],[EMPRESA]]=Tabla2[[#This Row],[CONTRATISTA PRNCIPAL]],"Principal","Secundaria")</f>
        <v>Secundaria</v>
      </c>
      <c r="T3513" s="10">
        <f>IFERROR(1/COUNTIF(Tabla2[CONTRATISTA PRNCIPAL],Tabla2[[#This Row],[CONTRATISTA PRNCIPAL]]),0)</f>
        <v>1.3513513513513514E-2</v>
      </c>
      <c r="U3513" s="33">
        <f ca="1">IF(((TODAY()-Tabla2[[#This Row],[FECHA NACIMIENTO]])/365)&lt;18,"Corregir", IF(((TODAY()-Tabla2[[#This Row],[FECHA NACIMIENTO]])/365)&gt;80, "Corregir",ROUNDDOWN(((TODAY()-Tabla2[[#This Row],[FECHA NACIMIENTO]])/365),0)))</f>
        <v>54</v>
      </c>
      <c r="V351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513" s="34" t="str">
        <f ca="1">+IF(Tabla2[[#This Row],[Edad]]="Corregir","Corregir","Ok")</f>
        <v>Ok</v>
      </c>
      <c r="X3513" s="10" t="str">
        <f>+IFERROR(VLOOKUP(Tabla2[[#This Row],[DISTRITO SEGÚN DNI]],Hoja1!$A$2:$B$55,2,FALSE),"No")</f>
        <v>No</v>
      </c>
      <c r="Y3513" s="10" t="str">
        <f>IF(OR(LOWER(Tabla2[[#This Row],[GENERO]])="masculino", LOWER(Tabla2[[#This Row],[GENERO]])="femenino"),"OK","Corregir")</f>
        <v>OK</v>
      </c>
      <c r="Z3513" s="10" t="str">
        <f>+IF(Tabla2[[#This Row],[Nro. DNI / CE]]="","Corregir",IF(LEN(Tabla2[[#This Row],[Nro. DNI / CE]])&gt;=8,"OK","Corregir"))</f>
        <v>OK</v>
      </c>
      <c r="AA3513" s="10">
        <f>COUNTIF(Tabla2[APELLIDOS Y NOMBRES],Tabla2[[#This Row],[APELLIDOS Y NOMBRES]])</f>
        <v>1</v>
      </c>
      <c r="AB3513" t="str">
        <f ca="1">+IFERROR(IF(Tabla2[[#This Row],[FECHA CESE/BAJA]]="","No Aplica",IF(AND(MONTH(Tabla2[[#This Row],[FECHA CESE/BAJA]])=MONTH(TODAY()-30),YEAR(Tabla2[[#This Row],[FECHA CESE/BAJA]])=YEAR(TODAY())),MONTH(TODAY()-30)&amp;"-"&amp;YEAR(TODAY()),"Borrar")),"No aplica")</f>
        <v>No Aplica</v>
      </c>
      <c r="AC3513" t="str">
        <f ca="1">+IFERROR(IF(Tabla2[[#This Row],[FECHA INICIO DE LABORES EN OBRA]]="","No Aplica",IF(AND(MONTH(Tabla2[[#This Row],[FECHA INICIO DE LABORES EN OBRA]])=MONTH(TODAY()-30),YEAR(Tabla2[[#This Row],[FECHA INICIO DE LABORES EN OBRA]])=YEAR(TODAY())),MONTH(TODAY()-30)&amp;"-"&amp;YEAR(TODAY()),"No Aplica")),"No Aplica")</f>
        <v>No Aplica</v>
      </c>
    </row>
    <row r="3514" spans="1:29" x14ac:dyDescent="0.25">
      <c r="A3514" s="2" t="s">
        <v>4500</v>
      </c>
      <c r="B3514" s="3" t="s">
        <v>3643</v>
      </c>
      <c r="C3514" s="3" t="s">
        <v>46</v>
      </c>
      <c r="D3514" s="3" t="s">
        <v>3687</v>
      </c>
      <c r="E3514" s="3" t="s">
        <v>3688</v>
      </c>
      <c r="F3514" s="36">
        <v>33685</v>
      </c>
      <c r="G3514" s="3">
        <v>2</v>
      </c>
      <c r="H3514" s="3" t="s">
        <v>3503</v>
      </c>
      <c r="I3514" s="3" t="s">
        <v>3635</v>
      </c>
      <c r="J3514" s="3" t="s">
        <v>3692</v>
      </c>
      <c r="K3514" s="3" t="s">
        <v>3693</v>
      </c>
      <c r="L3514" s="8" t="s">
        <v>8527</v>
      </c>
      <c r="M3514" s="5"/>
      <c r="N3514" s="13" t="s">
        <v>1489</v>
      </c>
      <c r="O3514" s="5">
        <v>44914</v>
      </c>
      <c r="P3514" s="8">
        <v>1</v>
      </c>
      <c r="Q3514" s="9">
        <v>4</v>
      </c>
      <c r="R3514" s="9" t="str">
        <f>IFERROR(VLOOKUP(Tabla2[[#This Row],[CONTRATISTA PRNCIPAL]],Hoja1!$L$5:$M$9,2,FALSE),"CJV")</f>
        <v>CJV</v>
      </c>
      <c r="S3514" s="9" t="str">
        <f>IF(Tabla2[[#This Row],[EMPRESA]]=Tabla2[[#This Row],[CONTRATISTA PRNCIPAL]],"Principal","Secundaria")</f>
        <v>Secundaria</v>
      </c>
      <c r="T3514" s="10">
        <f>IFERROR(1/COUNTIF(Tabla2[CONTRATISTA PRNCIPAL],Tabla2[[#This Row],[CONTRATISTA PRNCIPAL]]),0)</f>
        <v>1.3513513513513514E-2</v>
      </c>
      <c r="U3514" s="33">
        <f ca="1">IF(((TODAY()-Tabla2[[#This Row],[FECHA NACIMIENTO]])/365)&lt;18,"Corregir", IF(((TODAY()-Tabla2[[#This Row],[FECHA NACIMIENTO]])/365)&gt;80, "Corregir",ROUNDDOWN(((TODAY()-Tabla2[[#This Row],[FECHA NACIMIENTO]])/365),0)))</f>
        <v>31</v>
      </c>
      <c r="V351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514" s="34" t="str">
        <f ca="1">+IF(Tabla2[[#This Row],[Edad]]="Corregir","Corregir","Ok")</f>
        <v>Ok</v>
      </c>
      <c r="X3514" s="10" t="str">
        <f>+IFERROR(VLOOKUP(Tabla2[[#This Row],[DISTRITO SEGÚN DNI]],Hoja1!$A$2:$B$55,2,FALSE),"No")</f>
        <v>No</v>
      </c>
      <c r="Y3514" s="10" t="str">
        <f>IF(OR(LOWER(Tabla2[[#This Row],[GENERO]])="masculino", LOWER(Tabla2[[#This Row],[GENERO]])="femenino"),"OK","Corregir")</f>
        <v>OK</v>
      </c>
      <c r="Z3514" s="10" t="str">
        <f>+IF(Tabla2[[#This Row],[Nro. DNI / CE]]="","Corregir",IF(LEN(Tabla2[[#This Row],[Nro. DNI / CE]])&gt;=8,"OK","Corregir"))</f>
        <v>OK</v>
      </c>
      <c r="AA3514" s="10">
        <f>COUNTIF(Tabla2[APELLIDOS Y NOMBRES],Tabla2[[#This Row],[APELLIDOS Y NOMBRES]])</f>
        <v>1</v>
      </c>
      <c r="AB3514" t="str">
        <f ca="1">+IFERROR(IF(Tabla2[[#This Row],[FECHA CESE/BAJA]]="","No Aplica",IF(AND(MONTH(Tabla2[[#This Row],[FECHA CESE/BAJA]])=MONTH(TODAY()-30),YEAR(Tabla2[[#This Row],[FECHA CESE/BAJA]])=YEAR(TODAY())),MONTH(TODAY()-30)&amp;"-"&amp;YEAR(TODAY()),"Borrar")),"No aplica")</f>
        <v>No Aplica</v>
      </c>
      <c r="AC3514" t="str">
        <f ca="1">+IFERROR(IF(Tabla2[[#This Row],[FECHA INICIO DE LABORES EN OBRA]]="","No Aplica",IF(AND(MONTH(Tabla2[[#This Row],[FECHA INICIO DE LABORES EN OBRA]])=MONTH(TODAY()-30),YEAR(Tabla2[[#This Row],[FECHA INICIO DE LABORES EN OBRA]])=YEAR(TODAY())),MONTH(TODAY()-30)&amp;"-"&amp;YEAR(TODAY()),"No Aplica")),"No Aplica")</f>
        <v>No Aplica</v>
      </c>
    </row>
    <row r="3515" spans="1:29" x14ac:dyDescent="0.25">
      <c r="A3515" s="2" t="s">
        <v>4500</v>
      </c>
      <c r="B3515" s="3" t="s">
        <v>3643</v>
      </c>
      <c r="C3515" s="3" t="s">
        <v>46</v>
      </c>
      <c r="D3515" s="3" t="s">
        <v>3689</v>
      </c>
      <c r="E3515" s="3" t="s">
        <v>3690</v>
      </c>
      <c r="F3515" s="36">
        <v>33256</v>
      </c>
      <c r="G3515" s="3">
        <v>2</v>
      </c>
      <c r="H3515" s="3" t="s">
        <v>3673</v>
      </c>
      <c r="I3515" s="3" t="s">
        <v>3635</v>
      </c>
      <c r="J3515" s="3" t="s">
        <v>3694</v>
      </c>
      <c r="K3515" s="3" t="s">
        <v>1063</v>
      </c>
      <c r="L3515" s="8" t="s">
        <v>8527</v>
      </c>
      <c r="M3515" s="5"/>
      <c r="N3515" s="13" t="s">
        <v>1489</v>
      </c>
      <c r="O3515" s="5">
        <v>44945</v>
      </c>
      <c r="P3515" s="8">
        <v>1</v>
      </c>
      <c r="Q3515" s="9">
        <v>4</v>
      </c>
      <c r="R3515" s="9" t="str">
        <f>IFERROR(VLOOKUP(Tabla2[[#This Row],[CONTRATISTA PRNCIPAL]],Hoja1!$L$5:$M$9,2,FALSE),"CJV")</f>
        <v>CJV</v>
      </c>
      <c r="S3515" s="9" t="str">
        <f>IF(Tabla2[[#This Row],[EMPRESA]]=Tabla2[[#This Row],[CONTRATISTA PRNCIPAL]],"Principal","Secundaria")</f>
        <v>Secundaria</v>
      </c>
      <c r="T3515" s="10">
        <f>IFERROR(1/COUNTIF(Tabla2[CONTRATISTA PRNCIPAL],Tabla2[[#This Row],[CONTRATISTA PRNCIPAL]]),0)</f>
        <v>1.3513513513513514E-2</v>
      </c>
      <c r="U3515" s="33">
        <f ca="1">IF(((TODAY()-Tabla2[[#This Row],[FECHA NACIMIENTO]])/365)&lt;18,"Corregir", IF(((TODAY()-Tabla2[[#This Row],[FECHA NACIMIENTO]])/365)&gt;80, "Corregir",ROUNDDOWN(((TODAY()-Tabla2[[#This Row],[FECHA NACIMIENTO]])/365),0)))</f>
        <v>32</v>
      </c>
      <c r="V351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515" s="34" t="str">
        <f ca="1">+IF(Tabla2[[#This Row],[Edad]]="Corregir","Corregir","Ok")</f>
        <v>Ok</v>
      </c>
      <c r="X3515" s="10" t="str">
        <f>+IFERROR(VLOOKUP(Tabla2[[#This Row],[DISTRITO SEGÚN DNI]],Hoja1!$A$2:$B$55,2,FALSE),"No")</f>
        <v>No</v>
      </c>
      <c r="Y3515" s="10" t="str">
        <f>IF(OR(LOWER(Tabla2[[#This Row],[GENERO]])="masculino", LOWER(Tabla2[[#This Row],[GENERO]])="femenino"),"OK","Corregir")</f>
        <v>OK</v>
      </c>
      <c r="Z3515" s="10" t="str">
        <f>+IF(Tabla2[[#This Row],[Nro. DNI / CE]]="","Corregir",IF(LEN(Tabla2[[#This Row],[Nro. DNI / CE]])&gt;=8,"OK","Corregir"))</f>
        <v>OK</v>
      </c>
      <c r="AA3515" s="10">
        <f>COUNTIF(Tabla2[APELLIDOS Y NOMBRES],Tabla2[[#This Row],[APELLIDOS Y NOMBRES]])</f>
        <v>1</v>
      </c>
      <c r="AB3515" t="str">
        <f ca="1">+IFERROR(IF(Tabla2[[#This Row],[FECHA CESE/BAJA]]="","No Aplica",IF(AND(MONTH(Tabla2[[#This Row],[FECHA CESE/BAJA]])=MONTH(TODAY()-30),YEAR(Tabla2[[#This Row],[FECHA CESE/BAJA]])=YEAR(TODAY())),MONTH(TODAY()-30)&amp;"-"&amp;YEAR(TODAY()),"Borrar")),"No aplica")</f>
        <v>No Aplica</v>
      </c>
      <c r="AC3515" t="str">
        <f ca="1">+IFERROR(IF(Tabla2[[#This Row],[FECHA INICIO DE LABORES EN OBRA]]="","No Aplica",IF(AND(MONTH(Tabla2[[#This Row],[FECHA INICIO DE LABORES EN OBRA]])=MONTH(TODAY()-30),YEAR(Tabla2[[#This Row],[FECHA INICIO DE LABORES EN OBRA]])=YEAR(TODAY())),MONTH(TODAY()-30)&amp;"-"&amp;YEAR(TODAY()),"No Aplica")),"No Aplica")</f>
        <v>No Aplica</v>
      </c>
    </row>
    <row r="3516" spans="1:29" x14ac:dyDescent="0.25">
      <c r="A3516" s="2" t="s">
        <v>4500</v>
      </c>
      <c r="B3516" s="3" t="s">
        <v>3643</v>
      </c>
      <c r="C3516" s="3" t="s">
        <v>46</v>
      </c>
      <c r="D3516" s="3">
        <v>40584047</v>
      </c>
      <c r="E3516" s="3" t="s">
        <v>3696</v>
      </c>
      <c r="F3516" s="36">
        <v>28851</v>
      </c>
      <c r="G3516" s="3">
        <v>2</v>
      </c>
      <c r="H3516" s="3" t="s">
        <v>3680</v>
      </c>
      <c r="I3516" s="3" t="s">
        <v>3635</v>
      </c>
      <c r="J3516" s="3" t="s">
        <v>3699</v>
      </c>
      <c r="K3516" s="3" t="s">
        <v>2423</v>
      </c>
      <c r="L3516" s="8" t="s">
        <v>8527</v>
      </c>
      <c r="M3516" s="5"/>
      <c r="N3516" s="13" t="s">
        <v>1489</v>
      </c>
      <c r="O3516" s="5">
        <v>44893</v>
      </c>
      <c r="P3516" s="8">
        <v>1</v>
      </c>
      <c r="Q3516" s="9">
        <v>4</v>
      </c>
      <c r="R3516" s="9" t="str">
        <f>IFERROR(VLOOKUP(Tabla2[[#This Row],[CONTRATISTA PRNCIPAL]],Hoja1!$L$5:$M$9,2,FALSE),"CJV")</f>
        <v>CJV</v>
      </c>
      <c r="S3516" s="9" t="str">
        <f>IF(Tabla2[[#This Row],[EMPRESA]]=Tabla2[[#This Row],[CONTRATISTA PRNCIPAL]],"Principal","Secundaria")</f>
        <v>Secundaria</v>
      </c>
      <c r="T3516" s="10">
        <f>IFERROR(1/COUNTIF(Tabla2[CONTRATISTA PRNCIPAL],Tabla2[[#This Row],[CONTRATISTA PRNCIPAL]]),0)</f>
        <v>1.3513513513513514E-2</v>
      </c>
      <c r="U3516" s="33">
        <f ca="1">IF(((TODAY()-Tabla2[[#This Row],[FECHA NACIMIENTO]])/365)&lt;18,"Corregir", IF(((TODAY()-Tabla2[[#This Row],[FECHA NACIMIENTO]])/365)&gt;80, "Corregir",ROUNDDOWN(((TODAY()-Tabla2[[#This Row],[FECHA NACIMIENTO]])/365),0)))</f>
        <v>44</v>
      </c>
      <c r="V351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516" s="34" t="str">
        <f ca="1">+IF(Tabla2[[#This Row],[Edad]]="Corregir","Corregir","Ok")</f>
        <v>Ok</v>
      </c>
      <c r="X3516" s="10" t="str">
        <f>+IFERROR(VLOOKUP(Tabla2[[#This Row],[DISTRITO SEGÚN DNI]],Hoja1!$A$2:$B$55,2,FALSE),"No")</f>
        <v>No</v>
      </c>
      <c r="Y3516" s="10" t="str">
        <f>IF(OR(LOWER(Tabla2[[#This Row],[GENERO]])="masculino", LOWER(Tabla2[[#This Row],[GENERO]])="femenino"),"OK","Corregir")</f>
        <v>OK</v>
      </c>
      <c r="Z3516" s="10" t="str">
        <f>+IF(Tabla2[[#This Row],[Nro. DNI / CE]]="","Corregir",IF(LEN(Tabla2[[#This Row],[Nro. DNI / CE]])&gt;=8,"OK","Corregir"))</f>
        <v>OK</v>
      </c>
      <c r="AA3516" s="10">
        <f>COUNTIF(Tabla2[APELLIDOS Y NOMBRES],Tabla2[[#This Row],[APELLIDOS Y NOMBRES]])</f>
        <v>1</v>
      </c>
      <c r="AB3516" t="str">
        <f ca="1">+IFERROR(IF(Tabla2[[#This Row],[FECHA CESE/BAJA]]="","No Aplica",IF(AND(MONTH(Tabla2[[#This Row],[FECHA CESE/BAJA]])=MONTH(TODAY()-30),YEAR(Tabla2[[#This Row],[FECHA CESE/BAJA]])=YEAR(TODAY())),MONTH(TODAY()-30)&amp;"-"&amp;YEAR(TODAY()),"Borrar")),"No aplica")</f>
        <v>No Aplica</v>
      </c>
      <c r="AC3516" t="str">
        <f ca="1">+IFERROR(IF(Tabla2[[#This Row],[FECHA INICIO DE LABORES EN OBRA]]="","No Aplica",IF(AND(MONTH(Tabla2[[#This Row],[FECHA INICIO DE LABORES EN OBRA]])=MONTH(TODAY()-30),YEAR(Tabla2[[#This Row],[FECHA INICIO DE LABORES EN OBRA]])=YEAR(TODAY())),MONTH(TODAY()-30)&amp;"-"&amp;YEAR(TODAY()),"No Aplica")),"No Aplica")</f>
        <v>No Aplica</v>
      </c>
    </row>
    <row r="3517" spans="1:29" x14ac:dyDescent="0.25">
      <c r="A3517" s="2" t="s">
        <v>4500</v>
      </c>
      <c r="B3517" s="3" t="s">
        <v>3643</v>
      </c>
      <c r="C3517" s="3" t="s">
        <v>46</v>
      </c>
      <c r="D3517" s="3" t="s">
        <v>3697</v>
      </c>
      <c r="E3517" s="3" t="s">
        <v>3698</v>
      </c>
      <c r="F3517" s="36">
        <v>30610</v>
      </c>
      <c r="G3517" s="3">
        <v>2</v>
      </c>
      <c r="H3517" s="3" t="s">
        <v>3673</v>
      </c>
      <c r="I3517" s="3" t="s">
        <v>3635</v>
      </c>
      <c r="J3517" s="3" t="s">
        <v>3700</v>
      </c>
      <c r="K3517" s="3" t="s">
        <v>3701</v>
      </c>
      <c r="L3517" s="8" t="s">
        <v>8527</v>
      </c>
      <c r="M3517" s="5"/>
      <c r="N3517" s="13" t="s">
        <v>1489</v>
      </c>
      <c r="O3517" s="5">
        <v>44928</v>
      </c>
      <c r="P3517" s="8">
        <v>1</v>
      </c>
      <c r="Q3517" s="9">
        <v>4</v>
      </c>
      <c r="R3517" s="9" t="str">
        <f>IFERROR(VLOOKUP(Tabla2[[#This Row],[CONTRATISTA PRNCIPAL]],Hoja1!$L$5:$M$9,2,FALSE),"CJV")</f>
        <v>CJV</v>
      </c>
      <c r="S3517" s="9" t="str">
        <f>IF(Tabla2[[#This Row],[EMPRESA]]=Tabla2[[#This Row],[CONTRATISTA PRNCIPAL]],"Principal","Secundaria")</f>
        <v>Secundaria</v>
      </c>
      <c r="T3517" s="10">
        <f>IFERROR(1/COUNTIF(Tabla2[CONTRATISTA PRNCIPAL],Tabla2[[#This Row],[CONTRATISTA PRNCIPAL]]),0)</f>
        <v>1.3513513513513514E-2</v>
      </c>
      <c r="U3517" s="33">
        <f ca="1">IF(((TODAY()-Tabla2[[#This Row],[FECHA NACIMIENTO]])/365)&lt;18,"Corregir", IF(((TODAY()-Tabla2[[#This Row],[FECHA NACIMIENTO]])/365)&gt;80, "Corregir",ROUNDDOWN(((TODAY()-Tabla2[[#This Row],[FECHA NACIMIENTO]])/365),0)))</f>
        <v>39</v>
      </c>
      <c r="V351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517" s="34" t="str">
        <f ca="1">+IF(Tabla2[[#This Row],[Edad]]="Corregir","Corregir","Ok")</f>
        <v>Ok</v>
      </c>
      <c r="X3517" s="10" t="str">
        <f>+IFERROR(VLOOKUP(Tabla2[[#This Row],[DISTRITO SEGÚN DNI]],Hoja1!$A$2:$B$55,2,FALSE),"No")</f>
        <v>No</v>
      </c>
      <c r="Y3517" s="10" t="str">
        <f>IF(OR(LOWER(Tabla2[[#This Row],[GENERO]])="masculino", LOWER(Tabla2[[#This Row],[GENERO]])="femenino"),"OK","Corregir")</f>
        <v>OK</v>
      </c>
      <c r="Z3517" s="10" t="str">
        <f>+IF(Tabla2[[#This Row],[Nro. DNI / CE]]="","Corregir",IF(LEN(Tabla2[[#This Row],[Nro. DNI / CE]])&gt;=8,"OK","Corregir"))</f>
        <v>OK</v>
      </c>
      <c r="AA3517" s="10">
        <f>COUNTIF(Tabla2[APELLIDOS Y NOMBRES],Tabla2[[#This Row],[APELLIDOS Y NOMBRES]])</f>
        <v>1</v>
      </c>
      <c r="AB3517" t="str">
        <f ca="1">+IFERROR(IF(Tabla2[[#This Row],[FECHA CESE/BAJA]]="","No Aplica",IF(AND(MONTH(Tabla2[[#This Row],[FECHA CESE/BAJA]])=MONTH(TODAY()-30),YEAR(Tabla2[[#This Row],[FECHA CESE/BAJA]])=YEAR(TODAY())),MONTH(TODAY()-30)&amp;"-"&amp;YEAR(TODAY()),"Borrar")),"No aplica")</f>
        <v>No Aplica</v>
      </c>
      <c r="AC3517" t="str">
        <f ca="1">+IFERROR(IF(Tabla2[[#This Row],[FECHA INICIO DE LABORES EN OBRA]]="","No Aplica",IF(AND(MONTH(Tabla2[[#This Row],[FECHA INICIO DE LABORES EN OBRA]])=MONTH(TODAY()-30),YEAR(Tabla2[[#This Row],[FECHA INICIO DE LABORES EN OBRA]])=YEAR(TODAY())),MONTH(TODAY()-30)&amp;"-"&amp;YEAR(TODAY()),"No Aplica")),"No Aplica")</f>
        <v>No Aplica</v>
      </c>
    </row>
    <row r="3518" spans="1:29" x14ac:dyDescent="0.25">
      <c r="A3518" s="2" t="s">
        <v>4500</v>
      </c>
      <c r="B3518" s="3" t="s">
        <v>3643</v>
      </c>
      <c r="C3518" s="3" t="s">
        <v>46</v>
      </c>
      <c r="D3518" s="3" t="s">
        <v>3702</v>
      </c>
      <c r="E3518" s="3" t="s">
        <v>3703</v>
      </c>
      <c r="F3518" s="36">
        <v>28653</v>
      </c>
      <c r="G3518" s="3">
        <v>2</v>
      </c>
      <c r="H3518" s="3" t="s">
        <v>3665</v>
      </c>
      <c r="I3518" s="3" t="s">
        <v>3616</v>
      </c>
      <c r="J3518" s="3" t="s">
        <v>3708</v>
      </c>
      <c r="K3518" s="3" t="s">
        <v>2438</v>
      </c>
      <c r="L3518" s="8" t="s">
        <v>8527</v>
      </c>
      <c r="M3518" s="5"/>
      <c r="N3518" s="13" t="s">
        <v>1489</v>
      </c>
      <c r="O3518" s="5">
        <v>44939</v>
      </c>
      <c r="P3518" s="8">
        <v>1</v>
      </c>
      <c r="Q3518" s="9">
        <v>4</v>
      </c>
      <c r="R3518" s="9" t="str">
        <f>IFERROR(VLOOKUP(Tabla2[[#This Row],[CONTRATISTA PRNCIPAL]],Hoja1!$L$5:$M$9,2,FALSE),"CJV")</f>
        <v>CJV</v>
      </c>
      <c r="S3518" s="9" t="str">
        <f>IF(Tabla2[[#This Row],[EMPRESA]]=Tabla2[[#This Row],[CONTRATISTA PRNCIPAL]],"Principal","Secundaria")</f>
        <v>Secundaria</v>
      </c>
      <c r="T3518" s="10">
        <f>IFERROR(1/COUNTIF(Tabla2[CONTRATISTA PRNCIPAL],Tabla2[[#This Row],[CONTRATISTA PRNCIPAL]]),0)</f>
        <v>1.3513513513513514E-2</v>
      </c>
      <c r="U3518" s="33">
        <f ca="1">IF(((TODAY()-Tabla2[[#This Row],[FECHA NACIMIENTO]])/365)&lt;18,"Corregir", IF(((TODAY()-Tabla2[[#This Row],[FECHA NACIMIENTO]])/365)&gt;80, "Corregir",ROUNDDOWN(((TODAY()-Tabla2[[#This Row],[FECHA NACIMIENTO]])/365),0)))</f>
        <v>45</v>
      </c>
      <c r="V351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518" s="34" t="str">
        <f ca="1">+IF(Tabla2[[#This Row],[Edad]]="Corregir","Corregir","Ok")</f>
        <v>Ok</v>
      </c>
      <c r="X3518" s="10" t="str">
        <f>+IFERROR(VLOOKUP(Tabla2[[#This Row],[DISTRITO SEGÚN DNI]],Hoja1!$A$2:$B$55,2,FALSE),"No")</f>
        <v>No</v>
      </c>
      <c r="Y3518" s="10" t="str">
        <f>IF(OR(LOWER(Tabla2[[#This Row],[GENERO]])="masculino", LOWER(Tabla2[[#This Row],[GENERO]])="femenino"),"OK","Corregir")</f>
        <v>OK</v>
      </c>
      <c r="Z3518" s="10" t="str">
        <f>+IF(Tabla2[[#This Row],[Nro. DNI / CE]]="","Corregir",IF(LEN(Tabla2[[#This Row],[Nro. DNI / CE]])&gt;=8,"OK","Corregir"))</f>
        <v>OK</v>
      </c>
      <c r="AA3518" s="10">
        <f>COUNTIF(Tabla2[APELLIDOS Y NOMBRES],Tabla2[[#This Row],[APELLIDOS Y NOMBRES]])</f>
        <v>1</v>
      </c>
      <c r="AB3518" t="str">
        <f ca="1">+IFERROR(IF(Tabla2[[#This Row],[FECHA CESE/BAJA]]="","No Aplica",IF(AND(MONTH(Tabla2[[#This Row],[FECHA CESE/BAJA]])=MONTH(TODAY()-30),YEAR(Tabla2[[#This Row],[FECHA CESE/BAJA]])=YEAR(TODAY())),MONTH(TODAY()-30)&amp;"-"&amp;YEAR(TODAY()),"Borrar")),"No aplica")</f>
        <v>No Aplica</v>
      </c>
      <c r="AC3518" t="str">
        <f ca="1">+IFERROR(IF(Tabla2[[#This Row],[FECHA INICIO DE LABORES EN OBRA]]="","No Aplica",IF(AND(MONTH(Tabla2[[#This Row],[FECHA INICIO DE LABORES EN OBRA]])=MONTH(TODAY()-30),YEAR(Tabla2[[#This Row],[FECHA INICIO DE LABORES EN OBRA]])=YEAR(TODAY())),MONTH(TODAY()-30)&amp;"-"&amp;YEAR(TODAY()),"No Aplica")),"No Aplica")</f>
        <v>No Aplica</v>
      </c>
    </row>
    <row r="3519" spans="1:29" x14ac:dyDescent="0.25">
      <c r="A3519" s="2" t="s">
        <v>4500</v>
      </c>
      <c r="B3519" s="3" t="s">
        <v>3643</v>
      </c>
      <c r="C3519" s="3" t="s">
        <v>46</v>
      </c>
      <c r="D3519" s="3" t="s">
        <v>3704</v>
      </c>
      <c r="E3519" s="3" t="s">
        <v>3705</v>
      </c>
      <c r="F3519" s="36">
        <v>29761</v>
      </c>
      <c r="G3519" s="3">
        <v>1</v>
      </c>
      <c r="H3519" s="3" t="s">
        <v>3709</v>
      </c>
      <c r="I3519" s="3" t="s">
        <v>3635</v>
      </c>
      <c r="J3519" s="3" t="s">
        <v>3710</v>
      </c>
      <c r="K3519" s="3" t="s">
        <v>2444</v>
      </c>
      <c r="L3519" s="8" t="s">
        <v>8527</v>
      </c>
      <c r="M3519" s="5"/>
      <c r="N3519" s="13" t="s">
        <v>1489</v>
      </c>
      <c r="O3519" s="5">
        <v>44910</v>
      </c>
      <c r="P3519" s="8">
        <v>1</v>
      </c>
      <c r="Q3519" s="9">
        <v>1</v>
      </c>
      <c r="R3519" s="9" t="str">
        <f>IFERROR(VLOOKUP(Tabla2[[#This Row],[CONTRATISTA PRNCIPAL]],Hoja1!$L$5:$M$9,2,FALSE),"CJV")</f>
        <v>CJV</v>
      </c>
      <c r="S3519" s="9" t="str">
        <f>IF(Tabla2[[#This Row],[EMPRESA]]=Tabla2[[#This Row],[CONTRATISTA PRNCIPAL]],"Principal","Secundaria")</f>
        <v>Secundaria</v>
      </c>
      <c r="T3519" s="10">
        <f>IFERROR(1/COUNTIF(Tabla2[CONTRATISTA PRNCIPAL],Tabla2[[#This Row],[CONTRATISTA PRNCIPAL]]),0)</f>
        <v>1.3513513513513514E-2</v>
      </c>
      <c r="U3519" s="33">
        <f ca="1">IF(((TODAY()-Tabla2[[#This Row],[FECHA NACIMIENTO]])/365)&lt;18,"Corregir", IF(((TODAY()-Tabla2[[#This Row],[FECHA NACIMIENTO]])/365)&gt;80, "Corregir",ROUNDDOWN(((TODAY()-Tabla2[[#This Row],[FECHA NACIMIENTO]])/365),0)))</f>
        <v>42</v>
      </c>
      <c r="V351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519" s="34" t="str">
        <f ca="1">+IF(Tabla2[[#This Row],[Edad]]="Corregir","Corregir","Ok")</f>
        <v>Ok</v>
      </c>
      <c r="X3519" s="10" t="str">
        <f>+IFERROR(VLOOKUP(Tabla2[[#This Row],[DISTRITO SEGÚN DNI]],Hoja1!$A$2:$B$55,2,FALSE),"No")</f>
        <v>No</v>
      </c>
      <c r="Y3519" s="10" t="str">
        <f>IF(OR(LOWER(Tabla2[[#This Row],[GENERO]])="masculino", LOWER(Tabla2[[#This Row],[GENERO]])="femenino"),"OK","Corregir")</f>
        <v>OK</v>
      </c>
      <c r="Z3519" s="10" t="str">
        <f>+IF(Tabla2[[#This Row],[Nro. DNI / CE]]="","Corregir",IF(LEN(Tabla2[[#This Row],[Nro. DNI / CE]])&gt;=8,"OK","Corregir"))</f>
        <v>OK</v>
      </c>
      <c r="AA3519" s="10">
        <f>COUNTIF(Tabla2[APELLIDOS Y NOMBRES],Tabla2[[#This Row],[APELLIDOS Y NOMBRES]])</f>
        <v>1</v>
      </c>
      <c r="AB3519" t="str">
        <f ca="1">+IFERROR(IF(Tabla2[[#This Row],[FECHA CESE/BAJA]]="","No Aplica",IF(AND(MONTH(Tabla2[[#This Row],[FECHA CESE/BAJA]])=MONTH(TODAY()-30),YEAR(Tabla2[[#This Row],[FECHA CESE/BAJA]])=YEAR(TODAY())),MONTH(TODAY()-30)&amp;"-"&amp;YEAR(TODAY()),"Borrar")),"No aplica")</f>
        <v>No Aplica</v>
      </c>
      <c r="AC3519" t="str">
        <f ca="1">+IFERROR(IF(Tabla2[[#This Row],[FECHA INICIO DE LABORES EN OBRA]]="","No Aplica",IF(AND(MONTH(Tabla2[[#This Row],[FECHA INICIO DE LABORES EN OBRA]])=MONTH(TODAY()-30),YEAR(Tabla2[[#This Row],[FECHA INICIO DE LABORES EN OBRA]])=YEAR(TODAY())),MONTH(TODAY()-30)&amp;"-"&amp;YEAR(TODAY()),"No Aplica")),"No Aplica")</f>
        <v>No Aplica</v>
      </c>
    </row>
    <row r="3520" spans="1:29" x14ac:dyDescent="0.25">
      <c r="A3520" s="2" t="s">
        <v>4500</v>
      </c>
      <c r="B3520" s="3" t="s">
        <v>3643</v>
      </c>
      <c r="C3520" s="3" t="s">
        <v>46</v>
      </c>
      <c r="D3520" s="3" t="s">
        <v>3706</v>
      </c>
      <c r="E3520" s="3" t="s">
        <v>3707</v>
      </c>
      <c r="F3520" s="36">
        <v>34647</v>
      </c>
      <c r="G3520" s="3">
        <v>1</v>
      </c>
      <c r="H3520" s="3" t="s">
        <v>3711</v>
      </c>
      <c r="I3520" s="3" t="s">
        <v>3622</v>
      </c>
      <c r="J3520" s="3" t="s">
        <v>3712</v>
      </c>
      <c r="K3520" s="3" t="s">
        <v>2106</v>
      </c>
      <c r="L3520" s="8" t="s">
        <v>8527</v>
      </c>
      <c r="M3520" s="5"/>
      <c r="N3520" s="13" t="s">
        <v>1489</v>
      </c>
      <c r="O3520" s="5">
        <v>44910</v>
      </c>
      <c r="P3520" s="8">
        <v>1</v>
      </c>
      <c r="Q3520" s="9">
        <v>1</v>
      </c>
      <c r="R3520" s="9" t="str">
        <f>IFERROR(VLOOKUP(Tabla2[[#This Row],[CONTRATISTA PRNCIPAL]],Hoja1!$L$5:$M$9,2,FALSE),"CJV")</f>
        <v>CJV</v>
      </c>
      <c r="S3520" s="9" t="str">
        <f>IF(Tabla2[[#This Row],[EMPRESA]]=Tabla2[[#This Row],[CONTRATISTA PRNCIPAL]],"Principal","Secundaria")</f>
        <v>Secundaria</v>
      </c>
      <c r="T3520" s="10">
        <f>IFERROR(1/COUNTIF(Tabla2[CONTRATISTA PRNCIPAL],Tabla2[[#This Row],[CONTRATISTA PRNCIPAL]]),0)</f>
        <v>1.3513513513513514E-2</v>
      </c>
      <c r="U3520" s="33">
        <f ca="1">IF(((TODAY()-Tabla2[[#This Row],[FECHA NACIMIENTO]])/365)&lt;18,"Corregir", IF(((TODAY()-Tabla2[[#This Row],[FECHA NACIMIENTO]])/365)&gt;80, "Corregir",ROUNDDOWN(((TODAY()-Tabla2[[#This Row],[FECHA NACIMIENTO]])/365),0)))</f>
        <v>28</v>
      </c>
      <c r="V352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520" s="34" t="str">
        <f ca="1">+IF(Tabla2[[#This Row],[Edad]]="Corregir","Corregir","Ok")</f>
        <v>Ok</v>
      </c>
      <c r="X3520" s="10" t="str">
        <f>+IFERROR(VLOOKUP(Tabla2[[#This Row],[DISTRITO SEGÚN DNI]],Hoja1!$A$2:$B$55,2,FALSE),"No")</f>
        <v>No</v>
      </c>
      <c r="Y3520" s="10" t="str">
        <f>IF(OR(LOWER(Tabla2[[#This Row],[GENERO]])="masculino", LOWER(Tabla2[[#This Row],[GENERO]])="femenino"),"OK","Corregir")</f>
        <v>OK</v>
      </c>
      <c r="Z3520" s="10" t="str">
        <f>+IF(Tabla2[[#This Row],[Nro. DNI / CE]]="","Corregir",IF(LEN(Tabla2[[#This Row],[Nro. DNI / CE]])&gt;=8,"OK","Corregir"))</f>
        <v>OK</v>
      </c>
      <c r="AA3520" s="10">
        <f>COUNTIF(Tabla2[APELLIDOS Y NOMBRES],Tabla2[[#This Row],[APELLIDOS Y NOMBRES]])</f>
        <v>1</v>
      </c>
      <c r="AB3520" t="str">
        <f ca="1">+IFERROR(IF(Tabla2[[#This Row],[FECHA CESE/BAJA]]="","No Aplica",IF(AND(MONTH(Tabla2[[#This Row],[FECHA CESE/BAJA]])=MONTH(TODAY()-30),YEAR(Tabla2[[#This Row],[FECHA CESE/BAJA]])=YEAR(TODAY())),MONTH(TODAY()-30)&amp;"-"&amp;YEAR(TODAY()),"Borrar")),"No aplica")</f>
        <v>No Aplica</v>
      </c>
      <c r="AC3520" t="str">
        <f ca="1">+IFERROR(IF(Tabla2[[#This Row],[FECHA INICIO DE LABORES EN OBRA]]="","No Aplica",IF(AND(MONTH(Tabla2[[#This Row],[FECHA INICIO DE LABORES EN OBRA]])=MONTH(TODAY()-30),YEAR(Tabla2[[#This Row],[FECHA INICIO DE LABORES EN OBRA]])=YEAR(TODAY())),MONTH(TODAY()-30)&amp;"-"&amp;YEAR(TODAY()),"No Aplica")),"No Aplica")</f>
        <v>No Aplica</v>
      </c>
    </row>
    <row r="3521" spans="1:29" x14ac:dyDescent="0.25">
      <c r="A3521" s="2" t="s">
        <v>4500</v>
      </c>
      <c r="B3521" s="3" t="s">
        <v>3643</v>
      </c>
      <c r="C3521" s="3" t="s">
        <v>46</v>
      </c>
      <c r="D3521" s="3" t="s">
        <v>3713</v>
      </c>
      <c r="E3521" s="3" t="s">
        <v>3714</v>
      </c>
      <c r="F3521" s="36">
        <v>32713</v>
      </c>
      <c r="G3521" s="3">
        <v>2</v>
      </c>
      <c r="H3521" s="3" t="s">
        <v>3665</v>
      </c>
      <c r="I3521" s="3" t="s">
        <v>3635</v>
      </c>
      <c r="J3521" s="3" t="s">
        <v>3715</v>
      </c>
      <c r="K3521" s="3" t="s">
        <v>1492</v>
      </c>
      <c r="L3521" s="8" t="s">
        <v>8527</v>
      </c>
      <c r="M3521" s="5"/>
      <c r="N3521" s="13" t="s">
        <v>1489</v>
      </c>
      <c r="O3521" s="5">
        <v>44928</v>
      </c>
      <c r="P3521" s="8">
        <v>1</v>
      </c>
      <c r="Q3521" s="9">
        <v>4</v>
      </c>
      <c r="R3521" s="9" t="str">
        <f>IFERROR(VLOOKUP(Tabla2[[#This Row],[CONTRATISTA PRNCIPAL]],Hoja1!$L$5:$M$9,2,FALSE),"CJV")</f>
        <v>CJV</v>
      </c>
      <c r="S3521" s="9" t="str">
        <f>IF(Tabla2[[#This Row],[EMPRESA]]=Tabla2[[#This Row],[CONTRATISTA PRNCIPAL]],"Principal","Secundaria")</f>
        <v>Secundaria</v>
      </c>
      <c r="T3521" s="10">
        <f>IFERROR(1/COUNTIF(Tabla2[CONTRATISTA PRNCIPAL],Tabla2[[#This Row],[CONTRATISTA PRNCIPAL]]),0)</f>
        <v>1.3513513513513514E-2</v>
      </c>
      <c r="U3521" s="33">
        <f ca="1">IF(((TODAY()-Tabla2[[#This Row],[FECHA NACIMIENTO]])/365)&lt;18,"Corregir", IF(((TODAY()-Tabla2[[#This Row],[FECHA NACIMIENTO]])/365)&gt;80, "Corregir",ROUNDDOWN(((TODAY()-Tabla2[[#This Row],[FECHA NACIMIENTO]])/365),0)))</f>
        <v>34</v>
      </c>
      <c r="V352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521" s="34" t="str">
        <f ca="1">+IF(Tabla2[[#This Row],[Edad]]="Corregir","Corregir","Ok")</f>
        <v>Ok</v>
      </c>
      <c r="X3521" s="10" t="str">
        <f>+IFERROR(VLOOKUP(Tabla2[[#This Row],[DISTRITO SEGÚN DNI]],Hoja1!$A$2:$B$55,2,FALSE),"No")</f>
        <v>No</v>
      </c>
      <c r="Y3521" s="10" t="str">
        <f>IF(OR(LOWER(Tabla2[[#This Row],[GENERO]])="masculino", LOWER(Tabla2[[#This Row],[GENERO]])="femenino"),"OK","Corregir")</f>
        <v>OK</v>
      </c>
      <c r="Z3521" s="10" t="str">
        <f>+IF(Tabla2[[#This Row],[Nro. DNI / CE]]="","Corregir",IF(LEN(Tabla2[[#This Row],[Nro. DNI / CE]])&gt;=8,"OK","Corregir"))</f>
        <v>OK</v>
      </c>
      <c r="AA3521" s="10">
        <f>COUNTIF(Tabla2[APELLIDOS Y NOMBRES],Tabla2[[#This Row],[APELLIDOS Y NOMBRES]])</f>
        <v>1</v>
      </c>
      <c r="AB3521" t="str">
        <f ca="1">+IFERROR(IF(Tabla2[[#This Row],[FECHA CESE/BAJA]]="","No Aplica",IF(AND(MONTH(Tabla2[[#This Row],[FECHA CESE/BAJA]])=MONTH(TODAY()-30),YEAR(Tabla2[[#This Row],[FECHA CESE/BAJA]])=YEAR(TODAY())),MONTH(TODAY()-30)&amp;"-"&amp;YEAR(TODAY()),"Borrar")),"No aplica")</f>
        <v>No Aplica</v>
      </c>
      <c r="AC3521" t="str">
        <f ca="1">+IFERROR(IF(Tabla2[[#This Row],[FECHA INICIO DE LABORES EN OBRA]]="","No Aplica",IF(AND(MONTH(Tabla2[[#This Row],[FECHA INICIO DE LABORES EN OBRA]])=MONTH(TODAY()-30),YEAR(Tabla2[[#This Row],[FECHA INICIO DE LABORES EN OBRA]])=YEAR(TODAY())),MONTH(TODAY()-30)&amp;"-"&amp;YEAR(TODAY()),"No Aplica")),"No Aplica")</f>
        <v>No Aplica</v>
      </c>
    </row>
    <row r="3522" spans="1:29" x14ac:dyDescent="0.25">
      <c r="A3522" s="2" t="s">
        <v>4500</v>
      </c>
      <c r="B3522" s="3" t="s">
        <v>3643</v>
      </c>
      <c r="C3522" s="3" t="s">
        <v>46</v>
      </c>
      <c r="D3522" s="3" t="s">
        <v>3716</v>
      </c>
      <c r="E3522" s="3" t="s">
        <v>3717</v>
      </c>
      <c r="F3522" s="36">
        <v>34323</v>
      </c>
      <c r="G3522" s="3">
        <v>2</v>
      </c>
      <c r="H3522" s="3" t="s">
        <v>3665</v>
      </c>
      <c r="I3522" s="3" t="s">
        <v>3616</v>
      </c>
      <c r="J3522" s="3" t="s">
        <v>3718</v>
      </c>
      <c r="K3522" s="3" t="s">
        <v>1139</v>
      </c>
      <c r="L3522" s="8" t="s">
        <v>8527</v>
      </c>
      <c r="M3522" s="5"/>
      <c r="N3522" s="13" t="s">
        <v>1489</v>
      </c>
      <c r="O3522" s="5">
        <v>44945</v>
      </c>
      <c r="P3522" s="8">
        <v>1</v>
      </c>
      <c r="Q3522" s="9">
        <v>4</v>
      </c>
      <c r="R3522" s="9" t="str">
        <f>IFERROR(VLOOKUP(Tabla2[[#This Row],[CONTRATISTA PRNCIPAL]],Hoja1!$L$5:$M$9,2,FALSE),"CJV")</f>
        <v>CJV</v>
      </c>
      <c r="S3522" s="9" t="str">
        <f>IF(Tabla2[[#This Row],[EMPRESA]]=Tabla2[[#This Row],[CONTRATISTA PRNCIPAL]],"Principal","Secundaria")</f>
        <v>Secundaria</v>
      </c>
      <c r="T3522" s="10">
        <f>IFERROR(1/COUNTIF(Tabla2[CONTRATISTA PRNCIPAL],Tabla2[[#This Row],[CONTRATISTA PRNCIPAL]]),0)</f>
        <v>1.3513513513513514E-2</v>
      </c>
      <c r="U3522" s="33">
        <f ca="1">IF(((TODAY()-Tabla2[[#This Row],[FECHA NACIMIENTO]])/365)&lt;18,"Corregir", IF(((TODAY()-Tabla2[[#This Row],[FECHA NACIMIENTO]])/365)&gt;80, "Corregir",ROUNDDOWN(((TODAY()-Tabla2[[#This Row],[FECHA NACIMIENTO]])/365),0)))</f>
        <v>29</v>
      </c>
      <c r="V352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522" s="34" t="str">
        <f ca="1">+IF(Tabla2[[#This Row],[Edad]]="Corregir","Corregir","Ok")</f>
        <v>Ok</v>
      </c>
      <c r="X3522" s="10" t="str">
        <f>+IFERROR(VLOOKUP(Tabla2[[#This Row],[DISTRITO SEGÚN DNI]],Hoja1!$A$2:$B$55,2,FALSE),"No")</f>
        <v>No</v>
      </c>
      <c r="Y3522" s="10" t="str">
        <f>IF(OR(LOWER(Tabla2[[#This Row],[GENERO]])="masculino", LOWER(Tabla2[[#This Row],[GENERO]])="femenino"),"OK","Corregir")</f>
        <v>OK</v>
      </c>
      <c r="Z3522" s="10" t="str">
        <f>+IF(Tabla2[[#This Row],[Nro. DNI / CE]]="","Corregir",IF(LEN(Tabla2[[#This Row],[Nro. DNI / CE]])&gt;=8,"OK","Corregir"))</f>
        <v>OK</v>
      </c>
      <c r="AA3522" s="10">
        <f>COUNTIF(Tabla2[APELLIDOS Y NOMBRES],Tabla2[[#This Row],[APELLIDOS Y NOMBRES]])</f>
        <v>1</v>
      </c>
      <c r="AB3522" t="str">
        <f ca="1">+IFERROR(IF(Tabla2[[#This Row],[FECHA CESE/BAJA]]="","No Aplica",IF(AND(MONTH(Tabla2[[#This Row],[FECHA CESE/BAJA]])=MONTH(TODAY()-30),YEAR(Tabla2[[#This Row],[FECHA CESE/BAJA]])=YEAR(TODAY())),MONTH(TODAY()-30)&amp;"-"&amp;YEAR(TODAY()),"Borrar")),"No aplica")</f>
        <v>No Aplica</v>
      </c>
      <c r="AC3522" t="str">
        <f ca="1">+IFERROR(IF(Tabla2[[#This Row],[FECHA INICIO DE LABORES EN OBRA]]="","No Aplica",IF(AND(MONTH(Tabla2[[#This Row],[FECHA INICIO DE LABORES EN OBRA]])=MONTH(TODAY()-30),YEAR(Tabla2[[#This Row],[FECHA INICIO DE LABORES EN OBRA]])=YEAR(TODAY())),MONTH(TODAY()-30)&amp;"-"&amp;YEAR(TODAY()),"No Aplica")),"No Aplica")</f>
        <v>No Aplica</v>
      </c>
    </row>
    <row r="3523" spans="1:29" x14ac:dyDescent="0.25">
      <c r="A3523" s="2" t="s">
        <v>4500</v>
      </c>
      <c r="B3523" s="3" t="s">
        <v>3643</v>
      </c>
      <c r="C3523" s="3" t="s">
        <v>46</v>
      </c>
      <c r="D3523" s="3" t="s">
        <v>3719</v>
      </c>
      <c r="E3523" s="3" t="s">
        <v>3720</v>
      </c>
      <c r="F3523" s="36">
        <v>30834</v>
      </c>
      <c r="G3523" s="3">
        <v>1</v>
      </c>
      <c r="H3523" s="3" t="s">
        <v>3725</v>
      </c>
      <c r="I3523" s="3" t="s">
        <v>3616</v>
      </c>
      <c r="J3523" s="3" t="s">
        <v>3726</v>
      </c>
      <c r="K3523" s="3" t="s">
        <v>3727</v>
      </c>
      <c r="L3523" s="8" t="s">
        <v>8527</v>
      </c>
      <c r="M3523" s="5"/>
      <c r="N3523" s="13" t="s">
        <v>1489</v>
      </c>
      <c r="O3523" s="5">
        <v>45059</v>
      </c>
      <c r="P3523" s="8">
        <v>1</v>
      </c>
      <c r="Q3523" s="9">
        <v>1</v>
      </c>
      <c r="R3523" s="9" t="str">
        <f>IFERROR(VLOOKUP(Tabla2[[#This Row],[CONTRATISTA PRNCIPAL]],Hoja1!$L$5:$M$9,2,FALSE),"CJV")</f>
        <v>CJV</v>
      </c>
      <c r="S3523" s="9" t="str">
        <f>IF(Tabla2[[#This Row],[EMPRESA]]=Tabla2[[#This Row],[CONTRATISTA PRNCIPAL]],"Principal","Secundaria")</f>
        <v>Secundaria</v>
      </c>
      <c r="T3523" s="10">
        <f>IFERROR(1/COUNTIF(Tabla2[CONTRATISTA PRNCIPAL],Tabla2[[#This Row],[CONTRATISTA PRNCIPAL]]),0)</f>
        <v>1.3513513513513514E-2</v>
      </c>
      <c r="U3523" s="33">
        <f ca="1">IF(((TODAY()-Tabla2[[#This Row],[FECHA NACIMIENTO]])/365)&lt;18,"Corregir", IF(((TODAY()-Tabla2[[#This Row],[FECHA NACIMIENTO]])/365)&gt;80, "Corregir",ROUNDDOWN(((TODAY()-Tabla2[[#This Row],[FECHA NACIMIENTO]])/365),0)))</f>
        <v>39</v>
      </c>
      <c r="V352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523" s="34" t="str">
        <f ca="1">+IF(Tabla2[[#This Row],[Edad]]="Corregir","Corregir","Ok")</f>
        <v>Ok</v>
      </c>
      <c r="X3523" s="10" t="str">
        <f>+IFERROR(VLOOKUP(Tabla2[[#This Row],[DISTRITO SEGÚN DNI]],Hoja1!$A$2:$B$55,2,FALSE),"No")</f>
        <v>No</v>
      </c>
      <c r="Y3523" s="10" t="str">
        <f>IF(OR(LOWER(Tabla2[[#This Row],[GENERO]])="masculino", LOWER(Tabla2[[#This Row],[GENERO]])="femenino"),"OK","Corregir")</f>
        <v>OK</v>
      </c>
      <c r="Z3523" s="10" t="str">
        <f>+IF(Tabla2[[#This Row],[Nro. DNI / CE]]="","Corregir",IF(LEN(Tabla2[[#This Row],[Nro. DNI / CE]])&gt;=8,"OK","Corregir"))</f>
        <v>OK</v>
      </c>
      <c r="AA3523" s="10">
        <f>COUNTIF(Tabla2[APELLIDOS Y NOMBRES],Tabla2[[#This Row],[APELLIDOS Y NOMBRES]])</f>
        <v>1</v>
      </c>
      <c r="AB3523" t="str">
        <f ca="1">+IFERROR(IF(Tabla2[[#This Row],[FECHA CESE/BAJA]]="","No Aplica",IF(AND(MONTH(Tabla2[[#This Row],[FECHA CESE/BAJA]])=MONTH(TODAY()-30),YEAR(Tabla2[[#This Row],[FECHA CESE/BAJA]])=YEAR(TODAY())),MONTH(TODAY()-30)&amp;"-"&amp;YEAR(TODAY()),"Borrar")),"No aplica")</f>
        <v>No Aplica</v>
      </c>
      <c r="AC3523" t="str">
        <f ca="1">+IFERROR(IF(Tabla2[[#This Row],[FECHA INICIO DE LABORES EN OBRA]]="","No Aplica",IF(AND(MONTH(Tabla2[[#This Row],[FECHA INICIO DE LABORES EN OBRA]])=MONTH(TODAY()-30),YEAR(Tabla2[[#This Row],[FECHA INICIO DE LABORES EN OBRA]])=YEAR(TODAY())),MONTH(TODAY()-30)&amp;"-"&amp;YEAR(TODAY()),"No Aplica")),"No Aplica")</f>
        <v>No Aplica</v>
      </c>
    </row>
    <row r="3524" spans="1:29" x14ac:dyDescent="0.25">
      <c r="A3524" s="2" t="s">
        <v>4500</v>
      </c>
      <c r="B3524" s="3" t="s">
        <v>3643</v>
      </c>
      <c r="C3524" s="3" t="s">
        <v>46</v>
      </c>
      <c r="D3524" s="3" t="s">
        <v>174</v>
      </c>
      <c r="E3524" s="3" t="s">
        <v>175</v>
      </c>
      <c r="F3524" s="36">
        <v>33386</v>
      </c>
      <c r="G3524" s="3">
        <v>2</v>
      </c>
      <c r="H3524" s="3" t="s">
        <v>1453</v>
      </c>
      <c r="I3524" s="3" t="s">
        <v>3616</v>
      </c>
      <c r="J3524" s="3" t="s">
        <v>3728</v>
      </c>
      <c r="K3524" s="3" t="s">
        <v>2078</v>
      </c>
      <c r="L3524" s="8" t="s">
        <v>8527</v>
      </c>
      <c r="M3524" s="5"/>
      <c r="N3524" s="13" t="s">
        <v>1489</v>
      </c>
      <c r="O3524" s="5">
        <v>44945</v>
      </c>
      <c r="P3524" s="8">
        <v>1</v>
      </c>
      <c r="Q3524" s="9">
        <v>4</v>
      </c>
      <c r="R3524" s="9" t="str">
        <f>IFERROR(VLOOKUP(Tabla2[[#This Row],[CONTRATISTA PRNCIPAL]],Hoja1!$L$5:$M$9,2,FALSE),"CJV")</f>
        <v>CJV</v>
      </c>
      <c r="S3524" s="9" t="str">
        <f>IF(Tabla2[[#This Row],[EMPRESA]]=Tabla2[[#This Row],[CONTRATISTA PRNCIPAL]],"Principal","Secundaria")</f>
        <v>Secundaria</v>
      </c>
      <c r="T3524" s="10">
        <f>IFERROR(1/COUNTIF(Tabla2[CONTRATISTA PRNCIPAL],Tabla2[[#This Row],[CONTRATISTA PRNCIPAL]]),0)</f>
        <v>1.3513513513513514E-2</v>
      </c>
      <c r="U3524" s="33">
        <f ca="1">IF(((TODAY()-Tabla2[[#This Row],[FECHA NACIMIENTO]])/365)&lt;18,"Corregir", IF(((TODAY()-Tabla2[[#This Row],[FECHA NACIMIENTO]])/365)&gt;80, "Corregir",ROUNDDOWN(((TODAY()-Tabla2[[#This Row],[FECHA NACIMIENTO]])/365),0)))</f>
        <v>32</v>
      </c>
      <c r="V352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524" s="34" t="str">
        <f ca="1">+IF(Tabla2[[#This Row],[Edad]]="Corregir","Corregir","Ok")</f>
        <v>Ok</v>
      </c>
      <c r="X3524" s="10" t="str">
        <f>+IFERROR(VLOOKUP(Tabla2[[#This Row],[DISTRITO SEGÚN DNI]],Hoja1!$A$2:$B$55,2,FALSE),"No")</f>
        <v>ATE</v>
      </c>
      <c r="Y3524" s="10" t="str">
        <f>IF(OR(LOWER(Tabla2[[#This Row],[GENERO]])="masculino", LOWER(Tabla2[[#This Row],[GENERO]])="femenino"),"OK","Corregir")</f>
        <v>OK</v>
      </c>
      <c r="Z3524" s="10" t="str">
        <f>+IF(Tabla2[[#This Row],[Nro. DNI / CE]]="","Corregir",IF(LEN(Tabla2[[#This Row],[Nro. DNI / CE]])&gt;=8,"OK","Corregir"))</f>
        <v>OK</v>
      </c>
      <c r="AA3524" s="10">
        <f>COUNTIF(Tabla2[APELLIDOS Y NOMBRES],Tabla2[[#This Row],[APELLIDOS Y NOMBRES]])</f>
        <v>1</v>
      </c>
      <c r="AB3524" t="str">
        <f ca="1">+IFERROR(IF(Tabla2[[#This Row],[FECHA CESE/BAJA]]="","No Aplica",IF(AND(MONTH(Tabla2[[#This Row],[FECHA CESE/BAJA]])=MONTH(TODAY()-30),YEAR(Tabla2[[#This Row],[FECHA CESE/BAJA]])=YEAR(TODAY())),MONTH(TODAY()-30)&amp;"-"&amp;YEAR(TODAY()),"Borrar")),"No aplica")</f>
        <v>No Aplica</v>
      </c>
      <c r="AC3524" t="str">
        <f ca="1">+IFERROR(IF(Tabla2[[#This Row],[FECHA INICIO DE LABORES EN OBRA]]="","No Aplica",IF(AND(MONTH(Tabla2[[#This Row],[FECHA INICIO DE LABORES EN OBRA]])=MONTH(TODAY()-30),YEAR(Tabla2[[#This Row],[FECHA INICIO DE LABORES EN OBRA]])=YEAR(TODAY())),MONTH(TODAY()-30)&amp;"-"&amp;YEAR(TODAY()),"No Aplica")),"No Aplica")</f>
        <v>No Aplica</v>
      </c>
    </row>
    <row r="3525" spans="1:29" x14ac:dyDescent="0.25">
      <c r="A3525" s="2" t="s">
        <v>4500</v>
      </c>
      <c r="B3525" s="3" t="s">
        <v>3643</v>
      </c>
      <c r="C3525" s="3" t="s">
        <v>46</v>
      </c>
      <c r="D3525" s="3" t="s">
        <v>3721</v>
      </c>
      <c r="E3525" s="3" t="s">
        <v>3722</v>
      </c>
      <c r="F3525" s="36">
        <v>31883</v>
      </c>
      <c r="G3525" s="3">
        <v>1</v>
      </c>
      <c r="H3525" s="3" t="s">
        <v>3709</v>
      </c>
      <c r="I3525" s="3" t="s">
        <v>3635</v>
      </c>
      <c r="J3525" s="3" t="s">
        <v>3729</v>
      </c>
      <c r="K3525" s="3" t="s">
        <v>3730</v>
      </c>
      <c r="L3525" s="8" t="s">
        <v>8527</v>
      </c>
      <c r="M3525" s="5"/>
      <c r="N3525" s="13" t="s">
        <v>1489</v>
      </c>
      <c r="O3525" s="5">
        <v>44912</v>
      </c>
      <c r="P3525" s="8">
        <v>1</v>
      </c>
      <c r="Q3525" s="9">
        <v>1</v>
      </c>
      <c r="R3525" s="9" t="str">
        <f>IFERROR(VLOOKUP(Tabla2[[#This Row],[CONTRATISTA PRNCIPAL]],Hoja1!$L$5:$M$9,2,FALSE),"CJV")</f>
        <v>CJV</v>
      </c>
      <c r="S3525" s="9" t="str">
        <f>IF(Tabla2[[#This Row],[EMPRESA]]=Tabla2[[#This Row],[CONTRATISTA PRNCIPAL]],"Principal","Secundaria")</f>
        <v>Secundaria</v>
      </c>
      <c r="T3525" s="10">
        <f>IFERROR(1/COUNTIF(Tabla2[CONTRATISTA PRNCIPAL],Tabla2[[#This Row],[CONTRATISTA PRNCIPAL]]),0)</f>
        <v>1.3513513513513514E-2</v>
      </c>
      <c r="U3525" s="33">
        <f ca="1">IF(((TODAY()-Tabla2[[#This Row],[FECHA NACIMIENTO]])/365)&lt;18,"Corregir", IF(((TODAY()-Tabla2[[#This Row],[FECHA NACIMIENTO]])/365)&gt;80, "Corregir",ROUNDDOWN(((TODAY()-Tabla2[[#This Row],[FECHA NACIMIENTO]])/365),0)))</f>
        <v>36</v>
      </c>
      <c r="V352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525" s="34" t="str">
        <f ca="1">+IF(Tabla2[[#This Row],[Edad]]="Corregir","Corregir","Ok")</f>
        <v>Ok</v>
      </c>
      <c r="X3525" s="10" t="str">
        <f>+IFERROR(VLOOKUP(Tabla2[[#This Row],[DISTRITO SEGÚN DNI]],Hoja1!$A$2:$B$55,2,FALSE),"No")</f>
        <v>No</v>
      </c>
      <c r="Y3525" s="10" t="str">
        <f>IF(OR(LOWER(Tabla2[[#This Row],[GENERO]])="masculino", LOWER(Tabla2[[#This Row],[GENERO]])="femenino"),"OK","Corregir")</f>
        <v>OK</v>
      </c>
      <c r="Z3525" s="10" t="str">
        <f>+IF(Tabla2[[#This Row],[Nro. DNI / CE]]="","Corregir",IF(LEN(Tabla2[[#This Row],[Nro. DNI / CE]])&gt;=8,"OK","Corregir"))</f>
        <v>OK</v>
      </c>
      <c r="AA3525" s="10">
        <f>COUNTIF(Tabla2[APELLIDOS Y NOMBRES],Tabla2[[#This Row],[APELLIDOS Y NOMBRES]])</f>
        <v>1</v>
      </c>
      <c r="AB3525" t="str">
        <f ca="1">+IFERROR(IF(Tabla2[[#This Row],[FECHA CESE/BAJA]]="","No Aplica",IF(AND(MONTH(Tabla2[[#This Row],[FECHA CESE/BAJA]])=MONTH(TODAY()-30),YEAR(Tabla2[[#This Row],[FECHA CESE/BAJA]])=YEAR(TODAY())),MONTH(TODAY()-30)&amp;"-"&amp;YEAR(TODAY()),"Borrar")),"No aplica")</f>
        <v>No Aplica</v>
      </c>
      <c r="AC3525" t="str">
        <f ca="1">+IFERROR(IF(Tabla2[[#This Row],[FECHA INICIO DE LABORES EN OBRA]]="","No Aplica",IF(AND(MONTH(Tabla2[[#This Row],[FECHA INICIO DE LABORES EN OBRA]])=MONTH(TODAY()-30),YEAR(Tabla2[[#This Row],[FECHA INICIO DE LABORES EN OBRA]])=YEAR(TODAY())),MONTH(TODAY()-30)&amp;"-"&amp;YEAR(TODAY()),"No Aplica")),"No Aplica")</f>
        <v>No Aplica</v>
      </c>
    </row>
    <row r="3526" spans="1:29" x14ac:dyDescent="0.25">
      <c r="A3526" s="2" t="s">
        <v>4500</v>
      </c>
      <c r="B3526" s="3" t="s">
        <v>3643</v>
      </c>
      <c r="C3526" s="3" t="s">
        <v>46</v>
      </c>
      <c r="D3526" s="3" t="s">
        <v>3723</v>
      </c>
      <c r="E3526" s="3" t="s">
        <v>3724</v>
      </c>
      <c r="F3526" s="36">
        <v>33841</v>
      </c>
      <c r="G3526" s="3">
        <v>2</v>
      </c>
      <c r="H3526" s="3" t="s">
        <v>3665</v>
      </c>
      <c r="I3526" s="3" t="s">
        <v>3622</v>
      </c>
      <c r="J3526" s="3" t="s">
        <v>3731</v>
      </c>
      <c r="K3526" s="3" t="s">
        <v>1481</v>
      </c>
      <c r="L3526" s="8" t="s">
        <v>8527</v>
      </c>
      <c r="M3526" s="5"/>
      <c r="N3526" s="13" t="s">
        <v>1489</v>
      </c>
      <c r="O3526" s="5">
        <v>44945</v>
      </c>
      <c r="P3526" s="8">
        <v>1</v>
      </c>
      <c r="Q3526" s="9">
        <v>4</v>
      </c>
      <c r="R3526" s="9" t="str">
        <f>IFERROR(VLOOKUP(Tabla2[[#This Row],[CONTRATISTA PRNCIPAL]],Hoja1!$L$5:$M$9,2,FALSE),"CJV")</f>
        <v>CJV</v>
      </c>
      <c r="S3526" s="9" t="str">
        <f>IF(Tabla2[[#This Row],[EMPRESA]]=Tabla2[[#This Row],[CONTRATISTA PRNCIPAL]],"Principal","Secundaria")</f>
        <v>Secundaria</v>
      </c>
      <c r="T3526" s="10">
        <f>IFERROR(1/COUNTIF(Tabla2[CONTRATISTA PRNCIPAL],Tabla2[[#This Row],[CONTRATISTA PRNCIPAL]]),0)</f>
        <v>1.3513513513513514E-2</v>
      </c>
      <c r="U3526" s="33">
        <f ca="1">IF(((TODAY()-Tabla2[[#This Row],[FECHA NACIMIENTO]])/365)&lt;18,"Corregir", IF(((TODAY()-Tabla2[[#This Row],[FECHA NACIMIENTO]])/365)&gt;80, "Corregir",ROUNDDOWN(((TODAY()-Tabla2[[#This Row],[FECHA NACIMIENTO]])/365),0)))</f>
        <v>31</v>
      </c>
      <c r="V352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526" s="34" t="str">
        <f ca="1">+IF(Tabla2[[#This Row],[Edad]]="Corregir","Corregir","Ok")</f>
        <v>Ok</v>
      </c>
      <c r="X3526" s="10" t="str">
        <f>+IFERROR(VLOOKUP(Tabla2[[#This Row],[DISTRITO SEGÚN DNI]],Hoja1!$A$2:$B$55,2,FALSE),"No")</f>
        <v>No</v>
      </c>
      <c r="Y3526" s="10" t="str">
        <f>IF(OR(LOWER(Tabla2[[#This Row],[GENERO]])="masculino", LOWER(Tabla2[[#This Row],[GENERO]])="femenino"),"OK","Corregir")</f>
        <v>OK</v>
      </c>
      <c r="Z3526" s="10" t="str">
        <f>+IF(Tabla2[[#This Row],[Nro. DNI / CE]]="","Corregir",IF(LEN(Tabla2[[#This Row],[Nro. DNI / CE]])&gt;=8,"OK","Corregir"))</f>
        <v>OK</v>
      </c>
      <c r="AA3526" s="10">
        <f>COUNTIF(Tabla2[APELLIDOS Y NOMBRES],Tabla2[[#This Row],[APELLIDOS Y NOMBRES]])</f>
        <v>1</v>
      </c>
      <c r="AB3526" t="str">
        <f ca="1">+IFERROR(IF(Tabla2[[#This Row],[FECHA CESE/BAJA]]="","No Aplica",IF(AND(MONTH(Tabla2[[#This Row],[FECHA CESE/BAJA]])=MONTH(TODAY()-30),YEAR(Tabla2[[#This Row],[FECHA CESE/BAJA]])=YEAR(TODAY())),MONTH(TODAY()-30)&amp;"-"&amp;YEAR(TODAY()),"Borrar")),"No aplica")</f>
        <v>No Aplica</v>
      </c>
      <c r="AC3526" t="str">
        <f ca="1">+IFERROR(IF(Tabla2[[#This Row],[FECHA INICIO DE LABORES EN OBRA]]="","No Aplica",IF(AND(MONTH(Tabla2[[#This Row],[FECHA INICIO DE LABORES EN OBRA]])=MONTH(TODAY()-30),YEAR(Tabla2[[#This Row],[FECHA INICIO DE LABORES EN OBRA]])=YEAR(TODAY())),MONTH(TODAY()-30)&amp;"-"&amp;YEAR(TODAY()),"No Aplica")),"No Aplica")</f>
        <v>No Aplica</v>
      </c>
    </row>
    <row r="3527" spans="1:29" x14ac:dyDescent="0.25">
      <c r="A3527" s="2" t="s">
        <v>4500</v>
      </c>
      <c r="B3527" s="3" t="s">
        <v>3643</v>
      </c>
      <c r="C3527" s="3" t="s">
        <v>46</v>
      </c>
      <c r="D3527" s="3" t="s">
        <v>176</v>
      </c>
      <c r="E3527" s="3" t="s">
        <v>177</v>
      </c>
      <c r="F3527" s="36">
        <v>33656</v>
      </c>
      <c r="G3527" s="3">
        <v>2</v>
      </c>
      <c r="H3527" s="3" t="s">
        <v>1645</v>
      </c>
      <c r="I3527" s="3" t="s">
        <v>3622</v>
      </c>
      <c r="J3527" s="3" t="s">
        <v>3732</v>
      </c>
      <c r="K3527" s="3" t="s">
        <v>3733</v>
      </c>
      <c r="L3527" s="8" t="s">
        <v>8527</v>
      </c>
      <c r="M3527" s="5"/>
      <c r="N3527" s="13" t="s">
        <v>1489</v>
      </c>
      <c r="O3527" s="5">
        <v>44979</v>
      </c>
      <c r="P3527" s="8">
        <v>1</v>
      </c>
      <c r="Q3527" s="9">
        <v>4</v>
      </c>
      <c r="R3527" s="9" t="str">
        <f>IFERROR(VLOOKUP(Tabla2[[#This Row],[CONTRATISTA PRNCIPAL]],Hoja1!$L$5:$M$9,2,FALSE),"CJV")</f>
        <v>CJV</v>
      </c>
      <c r="S3527" s="9" t="str">
        <f>IF(Tabla2[[#This Row],[EMPRESA]]=Tabla2[[#This Row],[CONTRATISTA PRNCIPAL]],"Principal","Secundaria")</f>
        <v>Secundaria</v>
      </c>
      <c r="T3527" s="10">
        <f>IFERROR(1/COUNTIF(Tabla2[CONTRATISTA PRNCIPAL],Tabla2[[#This Row],[CONTRATISTA PRNCIPAL]]),0)</f>
        <v>1.3513513513513514E-2</v>
      </c>
      <c r="U3527" s="33">
        <f ca="1">IF(((TODAY()-Tabla2[[#This Row],[FECHA NACIMIENTO]])/365)&lt;18,"Corregir", IF(((TODAY()-Tabla2[[#This Row],[FECHA NACIMIENTO]])/365)&gt;80, "Corregir",ROUNDDOWN(((TODAY()-Tabla2[[#This Row],[FECHA NACIMIENTO]])/365),0)))</f>
        <v>31</v>
      </c>
      <c r="V352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527" s="34" t="str">
        <f ca="1">+IF(Tabla2[[#This Row],[Edad]]="Corregir","Corregir","Ok")</f>
        <v>Ok</v>
      </c>
      <c r="X3527" s="10" t="str">
        <f>+IFERROR(VLOOKUP(Tabla2[[#This Row],[DISTRITO SEGÚN DNI]],Hoja1!$A$2:$B$55,2,FALSE),"No")</f>
        <v>No</v>
      </c>
      <c r="Y3527" s="10" t="str">
        <f>IF(OR(LOWER(Tabla2[[#This Row],[GENERO]])="masculino", LOWER(Tabla2[[#This Row],[GENERO]])="femenino"),"OK","Corregir")</f>
        <v>OK</v>
      </c>
      <c r="Z3527" s="10" t="str">
        <f>+IF(Tabla2[[#This Row],[Nro. DNI / CE]]="","Corregir",IF(LEN(Tabla2[[#This Row],[Nro. DNI / CE]])&gt;=8,"OK","Corregir"))</f>
        <v>OK</v>
      </c>
      <c r="AA3527" s="10">
        <f>COUNTIF(Tabla2[APELLIDOS Y NOMBRES],Tabla2[[#This Row],[APELLIDOS Y NOMBRES]])</f>
        <v>1</v>
      </c>
      <c r="AB3527" t="str">
        <f ca="1">+IFERROR(IF(Tabla2[[#This Row],[FECHA CESE/BAJA]]="","No Aplica",IF(AND(MONTH(Tabla2[[#This Row],[FECHA CESE/BAJA]])=MONTH(TODAY()-30),YEAR(Tabla2[[#This Row],[FECHA CESE/BAJA]])=YEAR(TODAY())),MONTH(TODAY()-30)&amp;"-"&amp;YEAR(TODAY()),"Borrar")),"No aplica")</f>
        <v>No Aplica</v>
      </c>
      <c r="AC3527" t="str">
        <f ca="1">+IFERROR(IF(Tabla2[[#This Row],[FECHA INICIO DE LABORES EN OBRA]]="","No Aplica",IF(AND(MONTH(Tabla2[[#This Row],[FECHA INICIO DE LABORES EN OBRA]])=MONTH(TODAY()-30),YEAR(Tabla2[[#This Row],[FECHA INICIO DE LABORES EN OBRA]])=YEAR(TODAY())),MONTH(TODAY()-30)&amp;"-"&amp;YEAR(TODAY()),"No Aplica")),"No Aplica")</f>
        <v>No Aplica</v>
      </c>
    </row>
    <row r="3528" spans="1:29" x14ac:dyDescent="0.25">
      <c r="A3528" s="2" t="s">
        <v>4502</v>
      </c>
      <c r="B3528" s="3" t="s">
        <v>3735</v>
      </c>
      <c r="C3528" s="3" t="s">
        <v>46</v>
      </c>
      <c r="D3528" s="3" t="s">
        <v>3736</v>
      </c>
      <c r="E3528" s="3" t="s">
        <v>3737</v>
      </c>
      <c r="F3528" s="36">
        <v>28330</v>
      </c>
      <c r="G3528" s="3">
        <v>1</v>
      </c>
      <c r="H3528" s="3" t="s">
        <v>3184</v>
      </c>
      <c r="I3528" s="3" t="s">
        <v>3612</v>
      </c>
      <c r="J3528" s="3" t="s">
        <v>3738</v>
      </c>
      <c r="K3528" s="3" t="s">
        <v>2450</v>
      </c>
      <c r="L3528" s="8" t="s">
        <v>8527</v>
      </c>
      <c r="M3528" s="5"/>
      <c r="N3528" s="13" t="s">
        <v>1489</v>
      </c>
      <c r="O3528" s="5">
        <v>44918</v>
      </c>
      <c r="P3528" s="8">
        <v>1</v>
      </c>
      <c r="Q3528" s="9">
        <v>1</v>
      </c>
      <c r="R3528" s="9" t="str">
        <f>IFERROR(VLOOKUP(Tabla2[[#This Row],[CONTRATISTA PRNCIPAL]],Hoja1!$L$5:$M$9,2,FALSE),"CJV")</f>
        <v>CJV</v>
      </c>
      <c r="S3528" s="9" t="str">
        <f>IF(Tabla2[[#This Row],[EMPRESA]]=Tabla2[[#This Row],[CONTRATISTA PRNCIPAL]],"Principal","Secundaria")</f>
        <v>Secundaria</v>
      </c>
      <c r="T3528" s="10">
        <f>IFERROR(1/COUNTIF(Tabla2[CONTRATISTA PRNCIPAL],Tabla2[[#This Row],[CONTRATISTA PRNCIPAL]]),0)</f>
        <v>1.3513513513513514E-2</v>
      </c>
      <c r="U3528" s="33">
        <f ca="1">IF(((TODAY()-Tabla2[[#This Row],[FECHA NACIMIENTO]])/365)&lt;18,"Corregir", IF(((TODAY()-Tabla2[[#This Row],[FECHA NACIMIENTO]])/365)&gt;80, "Corregir",ROUNDDOWN(((TODAY()-Tabla2[[#This Row],[FECHA NACIMIENTO]])/365),0)))</f>
        <v>46</v>
      </c>
      <c r="V352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528" s="34" t="str">
        <f ca="1">+IF(Tabla2[[#This Row],[Edad]]="Corregir","Corregir","Ok")</f>
        <v>Ok</v>
      </c>
      <c r="X3528" s="10" t="str">
        <f>+IFERROR(VLOOKUP(Tabla2[[#This Row],[DISTRITO SEGÚN DNI]],Hoja1!$A$2:$B$55,2,FALSE),"No")</f>
        <v>No</v>
      </c>
      <c r="Y3528" s="10" t="str">
        <f>IF(OR(LOWER(Tabla2[[#This Row],[GENERO]])="masculino", LOWER(Tabla2[[#This Row],[GENERO]])="femenino"),"OK","Corregir")</f>
        <v>OK</v>
      </c>
      <c r="Z3528" s="10" t="str">
        <f>+IF(Tabla2[[#This Row],[Nro. DNI / CE]]="","Corregir",IF(LEN(Tabla2[[#This Row],[Nro. DNI / CE]])&gt;=8,"OK","Corregir"))</f>
        <v>OK</v>
      </c>
      <c r="AA3528" s="10">
        <f>COUNTIF(Tabla2[APELLIDOS Y NOMBRES],Tabla2[[#This Row],[APELLIDOS Y NOMBRES]])</f>
        <v>1</v>
      </c>
      <c r="AB3528" t="str">
        <f ca="1">+IFERROR(IF(Tabla2[[#This Row],[FECHA CESE/BAJA]]="","No Aplica",IF(AND(MONTH(Tabla2[[#This Row],[FECHA CESE/BAJA]])=MONTH(TODAY()-30),YEAR(Tabla2[[#This Row],[FECHA CESE/BAJA]])=YEAR(TODAY())),MONTH(TODAY()-30)&amp;"-"&amp;YEAR(TODAY()),"Borrar")),"No aplica")</f>
        <v>No Aplica</v>
      </c>
      <c r="AC3528" t="str">
        <f ca="1">+IFERROR(IF(Tabla2[[#This Row],[FECHA INICIO DE LABORES EN OBRA]]="","No Aplica",IF(AND(MONTH(Tabla2[[#This Row],[FECHA INICIO DE LABORES EN OBRA]])=MONTH(TODAY()-30),YEAR(Tabla2[[#This Row],[FECHA INICIO DE LABORES EN OBRA]])=YEAR(TODAY())),MONTH(TODAY()-30)&amp;"-"&amp;YEAR(TODAY()),"No Aplica")),"No Aplica")</f>
        <v>No Aplica</v>
      </c>
    </row>
    <row r="3529" spans="1:29" x14ac:dyDescent="0.25">
      <c r="A3529" s="2" t="s">
        <v>4502</v>
      </c>
      <c r="B3529" s="3" t="s">
        <v>3735</v>
      </c>
      <c r="C3529" s="3" t="s">
        <v>46</v>
      </c>
      <c r="D3529" s="3" t="s">
        <v>3739</v>
      </c>
      <c r="E3529" s="3" t="s">
        <v>3740</v>
      </c>
      <c r="F3529" s="36">
        <v>27239</v>
      </c>
      <c r="G3529" s="3">
        <v>2</v>
      </c>
      <c r="H3529" s="3" t="s">
        <v>3741</v>
      </c>
      <c r="I3529" s="3" t="s">
        <v>3635</v>
      </c>
      <c r="J3529" s="3" t="s">
        <v>3742</v>
      </c>
      <c r="K3529" s="3" t="s">
        <v>3174</v>
      </c>
      <c r="L3529" s="8" t="s">
        <v>8527</v>
      </c>
      <c r="M3529" s="5"/>
      <c r="N3529" s="13" t="s">
        <v>1489</v>
      </c>
      <c r="O3529" s="5">
        <v>44921</v>
      </c>
      <c r="P3529" s="8">
        <v>1</v>
      </c>
      <c r="Q3529" s="9">
        <v>4</v>
      </c>
      <c r="R3529" s="9" t="str">
        <f>IFERROR(VLOOKUP(Tabla2[[#This Row],[CONTRATISTA PRNCIPAL]],Hoja1!$L$5:$M$9,2,FALSE),"CJV")</f>
        <v>CJV</v>
      </c>
      <c r="S3529" s="9" t="str">
        <f>IF(Tabla2[[#This Row],[EMPRESA]]=Tabla2[[#This Row],[CONTRATISTA PRNCIPAL]],"Principal","Secundaria")</f>
        <v>Secundaria</v>
      </c>
      <c r="T3529" s="10">
        <f>IFERROR(1/COUNTIF(Tabla2[CONTRATISTA PRNCIPAL],Tabla2[[#This Row],[CONTRATISTA PRNCIPAL]]),0)</f>
        <v>1.3513513513513514E-2</v>
      </c>
      <c r="U3529" s="33">
        <f ca="1">IF(((TODAY()-Tabla2[[#This Row],[FECHA NACIMIENTO]])/365)&lt;18,"Corregir", IF(((TODAY()-Tabla2[[#This Row],[FECHA NACIMIENTO]])/365)&gt;80, "Corregir",ROUNDDOWN(((TODAY()-Tabla2[[#This Row],[FECHA NACIMIENTO]])/365),0)))</f>
        <v>49</v>
      </c>
      <c r="V352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529" s="34" t="str">
        <f ca="1">+IF(Tabla2[[#This Row],[Edad]]="Corregir","Corregir","Ok")</f>
        <v>Ok</v>
      </c>
      <c r="X3529" s="10" t="str">
        <f>+IFERROR(VLOOKUP(Tabla2[[#This Row],[DISTRITO SEGÚN DNI]],Hoja1!$A$2:$B$55,2,FALSE),"No")</f>
        <v>No</v>
      </c>
      <c r="Y3529" s="10" t="str">
        <f>IF(OR(LOWER(Tabla2[[#This Row],[GENERO]])="masculino", LOWER(Tabla2[[#This Row],[GENERO]])="femenino"),"OK","Corregir")</f>
        <v>OK</v>
      </c>
      <c r="Z3529" s="10" t="str">
        <f>+IF(Tabla2[[#This Row],[Nro. DNI / CE]]="","Corregir",IF(LEN(Tabla2[[#This Row],[Nro. DNI / CE]])&gt;=8,"OK","Corregir"))</f>
        <v>OK</v>
      </c>
      <c r="AA3529" s="10">
        <f>COUNTIF(Tabla2[APELLIDOS Y NOMBRES],Tabla2[[#This Row],[APELLIDOS Y NOMBRES]])</f>
        <v>1</v>
      </c>
      <c r="AB3529" t="str">
        <f ca="1">+IFERROR(IF(Tabla2[[#This Row],[FECHA CESE/BAJA]]="","No Aplica",IF(AND(MONTH(Tabla2[[#This Row],[FECHA CESE/BAJA]])=MONTH(TODAY()-30),YEAR(Tabla2[[#This Row],[FECHA CESE/BAJA]])=YEAR(TODAY())),MONTH(TODAY()-30)&amp;"-"&amp;YEAR(TODAY()),"Borrar")),"No aplica")</f>
        <v>No Aplica</v>
      </c>
      <c r="AC3529" t="str">
        <f ca="1">+IFERROR(IF(Tabla2[[#This Row],[FECHA INICIO DE LABORES EN OBRA]]="","No Aplica",IF(AND(MONTH(Tabla2[[#This Row],[FECHA INICIO DE LABORES EN OBRA]])=MONTH(TODAY()-30),YEAR(Tabla2[[#This Row],[FECHA INICIO DE LABORES EN OBRA]])=YEAR(TODAY())),MONTH(TODAY()-30)&amp;"-"&amp;YEAR(TODAY()),"No Aplica")),"No Aplica")</f>
        <v>No Aplica</v>
      </c>
    </row>
    <row r="3530" spans="1:29" x14ac:dyDescent="0.25">
      <c r="A3530" s="2" t="s">
        <v>4502</v>
      </c>
      <c r="B3530" s="3" t="s">
        <v>3735</v>
      </c>
      <c r="C3530" s="3" t="s">
        <v>46</v>
      </c>
      <c r="D3530" s="3" t="s">
        <v>3743</v>
      </c>
      <c r="E3530" s="3" t="s">
        <v>3744</v>
      </c>
      <c r="F3530" s="36">
        <v>31953</v>
      </c>
      <c r="G3530" s="3">
        <v>1</v>
      </c>
      <c r="H3530" s="3" t="s">
        <v>3184</v>
      </c>
      <c r="I3530" s="3" t="s">
        <v>3612</v>
      </c>
      <c r="J3530" s="3" t="s">
        <v>3745</v>
      </c>
      <c r="K3530" s="3" t="s">
        <v>1483</v>
      </c>
      <c r="L3530" s="8" t="s">
        <v>8527</v>
      </c>
      <c r="M3530" s="5"/>
      <c r="N3530" s="13" t="s">
        <v>1489</v>
      </c>
      <c r="O3530" s="5">
        <v>44921</v>
      </c>
      <c r="P3530" s="8">
        <v>1</v>
      </c>
      <c r="Q3530" s="9">
        <v>1</v>
      </c>
      <c r="R3530" s="9" t="str">
        <f>IFERROR(VLOOKUP(Tabla2[[#This Row],[CONTRATISTA PRNCIPAL]],Hoja1!$L$5:$M$9,2,FALSE),"CJV")</f>
        <v>CJV</v>
      </c>
      <c r="S3530" s="9" t="str">
        <f>IF(Tabla2[[#This Row],[EMPRESA]]=Tabla2[[#This Row],[CONTRATISTA PRNCIPAL]],"Principal","Secundaria")</f>
        <v>Secundaria</v>
      </c>
      <c r="T3530" s="10">
        <f>IFERROR(1/COUNTIF(Tabla2[CONTRATISTA PRNCIPAL],Tabla2[[#This Row],[CONTRATISTA PRNCIPAL]]),0)</f>
        <v>1.3513513513513514E-2</v>
      </c>
      <c r="U3530" s="33">
        <f ca="1">IF(((TODAY()-Tabla2[[#This Row],[FECHA NACIMIENTO]])/365)&lt;18,"Corregir", IF(((TODAY()-Tabla2[[#This Row],[FECHA NACIMIENTO]])/365)&gt;80, "Corregir",ROUNDDOWN(((TODAY()-Tabla2[[#This Row],[FECHA NACIMIENTO]])/365),0)))</f>
        <v>36</v>
      </c>
      <c r="V353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530" s="34" t="str">
        <f ca="1">+IF(Tabla2[[#This Row],[Edad]]="Corregir","Corregir","Ok")</f>
        <v>Ok</v>
      </c>
      <c r="X3530" s="10" t="str">
        <f>+IFERROR(VLOOKUP(Tabla2[[#This Row],[DISTRITO SEGÚN DNI]],Hoja1!$A$2:$B$55,2,FALSE),"No")</f>
        <v>No</v>
      </c>
      <c r="Y3530" s="10" t="str">
        <f>IF(OR(LOWER(Tabla2[[#This Row],[GENERO]])="masculino", LOWER(Tabla2[[#This Row],[GENERO]])="femenino"),"OK","Corregir")</f>
        <v>OK</v>
      </c>
      <c r="Z3530" s="10" t="str">
        <f>+IF(Tabla2[[#This Row],[Nro. DNI / CE]]="","Corregir",IF(LEN(Tabla2[[#This Row],[Nro. DNI / CE]])&gt;=8,"OK","Corregir"))</f>
        <v>OK</v>
      </c>
      <c r="AA3530" s="10">
        <f>COUNTIF(Tabla2[APELLIDOS Y NOMBRES],Tabla2[[#This Row],[APELLIDOS Y NOMBRES]])</f>
        <v>1</v>
      </c>
      <c r="AB3530" t="str">
        <f ca="1">+IFERROR(IF(Tabla2[[#This Row],[FECHA CESE/BAJA]]="","No Aplica",IF(AND(MONTH(Tabla2[[#This Row],[FECHA CESE/BAJA]])=MONTH(TODAY()-30),YEAR(Tabla2[[#This Row],[FECHA CESE/BAJA]])=YEAR(TODAY())),MONTH(TODAY()-30)&amp;"-"&amp;YEAR(TODAY()),"Borrar")),"No aplica")</f>
        <v>No Aplica</v>
      </c>
      <c r="AC3530" t="str">
        <f ca="1">+IFERROR(IF(Tabla2[[#This Row],[FECHA INICIO DE LABORES EN OBRA]]="","No Aplica",IF(AND(MONTH(Tabla2[[#This Row],[FECHA INICIO DE LABORES EN OBRA]])=MONTH(TODAY()-30),YEAR(Tabla2[[#This Row],[FECHA INICIO DE LABORES EN OBRA]])=YEAR(TODAY())),MONTH(TODAY()-30)&amp;"-"&amp;YEAR(TODAY()),"No Aplica")),"No Aplica")</f>
        <v>No Aplica</v>
      </c>
    </row>
    <row r="3531" spans="1:29" x14ac:dyDescent="0.25">
      <c r="A3531" s="2" t="s">
        <v>4502</v>
      </c>
      <c r="B3531" s="3" t="s">
        <v>3735</v>
      </c>
      <c r="C3531" s="3" t="s">
        <v>46</v>
      </c>
      <c r="D3531" s="3" t="s">
        <v>3746</v>
      </c>
      <c r="E3531" s="3" t="s">
        <v>3747</v>
      </c>
      <c r="F3531" s="36">
        <v>29728</v>
      </c>
      <c r="G3531" s="3">
        <v>2</v>
      </c>
      <c r="H3531" s="3" t="s">
        <v>3752</v>
      </c>
      <c r="I3531" s="3" t="s">
        <v>3622</v>
      </c>
      <c r="J3531" s="3" t="s">
        <v>3753</v>
      </c>
      <c r="K3531" s="3" t="s">
        <v>1483</v>
      </c>
      <c r="L3531" s="8" t="s">
        <v>8527</v>
      </c>
      <c r="M3531" s="5"/>
      <c r="N3531" s="13" t="s">
        <v>1489</v>
      </c>
      <c r="O3531" s="5">
        <v>45090</v>
      </c>
      <c r="P3531" s="8">
        <v>1</v>
      </c>
      <c r="Q3531" s="9">
        <v>4</v>
      </c>
      <c r="R3531" s="9" t="str">
        <f>IFERROR(VLOOKUP(Tabla2[[#This Row],[CONTRATISTA PRNCIPAL]],Hoja1!$L$5:$M$9,2,FALSE),"CJV")</f>
        <v>CJV</v>
      </c>
      <c r="S3531" s="9" t="str">
        <f>IF(Tabla2[[#This Row],[EMPRESA]]=Tabla2[[#This Row],[CONTRATISTA PRNCIPAL]],"Principal","Secundaria")</f>
        <v>Secundaria</v>
      </c>
      <c r="T3531" s="10">
        <f>IFERROR(1/COUNTIF(Tabla2[CONTRATISTA PRNCIPAL],Tabla2[[#This Row],[CONTRATISTA PRNCIPAL]]),0)</f>
        <v>1.3513513513513514E-2</v>
      </c>
      <c r="U3531" s="33">
        <f ca="1">IF(((TODAY()-Tabla2[[#This Row],[FECHA NACIMIENTO]])/365)&lt;18,"Corregir", IF(((TODAY()-Tabla2[[#This Row],[FECHA NACIMIENTO]])/365)&gt;80, "Corregir",ROUNDDOWN(((TODAY()-Tabla2[[#This Row],[FECHA NACIMIENTO]])/365),0)))</f>
        <v>42</v>
      </c>
      <c r="V353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531" s="34" t="str">
        <f ca="1">+IF(Tabla2[[#This Row],[Edad]]="Corregir","Corregir","Ok")</f>
        <v>Ok</v>
      </c>
      <c r="X3531" s="10" t="str">
        <f>+IFERROR(VLOOKUP(Tabla2[[#This Row],[DISTRITO SEGÚN DNI]],Hoja1!$A$2:$B$55,2,FALSE),"No")</f>
        <v>No</v>
      </c>
      <c r="Y3531" s="10" t="str">
        <f>IF(OR(LOWER(Tabla2[[#This Row],[GENERO]])="masculino", LOWER(Tabla2[[#This Row],[GENERO]])="femenino"),"OK","Corregir")</f>
        <v>OK</v>
      </c>
      <c r="Z3531" s="10" t="str">
        <f>+IF(Tabla2[[#This Row],[Nro. DNI / CE]]="","Corregir",IF(LEN(Tabla2[[#This Row],[Nro. DNI / CE]])&gt;=8,"OK","Corregir"))</f>
        <v>OK</v>
      </c>
      <c r="AA3531" s="10">
        <f>COUNTIF(Tabla2[APELLIDOS Y NOMBRES],Tabla2[[#This Row],[APELLIDOS Y NOMBRES]])</f>
        <v>1</v>
      </c>
      <c r="AB3531" t="str">
        <f ca="1">+IFERROR(IF(Tabla2[[#This Row],[FECHA CESE/BAJA]]="","No Aplica",IF(AND(MONTH(Tabla2[[#This Row],[FECHA CESE/BAJA]])=MONTH(TODAY()-30),YEAR(Tabla2[[#This Row],[FECHA CESE/BAJA]])=YEAR(TODAY())),MONTH(TODAY()-30)&amp;"-"&amp;YEAR(TODAY()),"Borrar")),"No aplica")</f>
        <v>No Aplica</v>
      </c>
      <c r="AC3531" t="str">
        <f ca="1">+IFERROR(IF(Tabla2[[#This Row],[FECHA INICIO DE LABORES EN OBRA]]="","No Aplica",IF(AND(MONTH(Tabla2[[#This Row],[FECHA INICIO DE LABORES EN OBRA]])=MONTH(TODAY()-30),YEAR(Tabla2[[#This Row],[FECHA INICIO DE LABORES EN OBRA]])=YEAR(TODAY())),MONTH(TODAY()-30)&amp;"-"&amp;YEAR(TODAY()),"No Aplica")),"No Aplica")</f>
        <v>No Aplica</v>
      </c>
    </row>
    <row r="3532" spans="1:29" x14ac:dyDescent="0.25">
      <c r="A3532" s="2" t="s">
        <v>4502</v>
      </c>
      <c r="B3532" s="3" t="s">
        <v>3735</v>
      </c>
      <c r="C3532" s="3" t="s">
        <v>46</v>
      </c>
      <c r="D3532" s="3" t="s">
        <v>3748</v>
      </c>
      <c r="E3532" s="3" t="s">
        <v>3749</v>
      </c>
      <c r="F3532" s="36">
        <v>33244</v>
      </c>
      <c r="G3532" s="3">
        <v>2</v>
      </c>
      <c r="H3532" s="3" t="s">
        <v>3741</v>
      </c>
      <c r="I3532" s="3" t="s">
        <v>3622</v>
      </c>
      <c r="J3532" s="3" t="s">
        <v>3754</v>
      </c>
      <c r="K3532" s="3" t="s">
        <v>1473</v>
      </c>
      <c r="L3532" s="8" t="s">
        <v>8527</v>
      </c>
      <c r="M3532" s="5"/>
      <c r="N3532" s="13" t="s">
        <v>1489</v>
      </c>
      <c r="O3532" s="5">
        <v>44928</v>
      </c>
      <c r="P3532" s="8">
        <v>1</v>
      </c>
      <c r="Q3532" s="9">
        <v>4</v>
      </c>
      <c r="R3532" s="9" t="str">
        <f>IFERROR(VLOOKUP(Tabla2[[#This Row],[CONTRATISTA PRNCIPAL]],Hoja1!$L$5:$M$9,2,FALSE),"CJV")</f>
        <v>CJV</v>
      </c>
      <c r="S3532" s="9" t="str">
        <f>IF(Tabla2[[#This Row],[EMPRESA]]=Tabla2[[#This Row],[CONTRATISTA PRNCIPAL]],"Principal","Secundaria")</f>
        <v>Secundaria</v>
      </c>
      <c r="T3532" s="10">
        <f>IFERROR(1/COUNTIF(Tabla2[CONTRATISTA PRNCIPAL],Tabla2[[#This Row],[CONTRATISTA PRNCIPAL]]),0)</f>
        <v>1.3513513513513514E-2</v>
      </c>
      <c r="U3532" s="33">
        <f ca="1">IF(((TODAY()-Tabla2[[#This Row],[FECHA NACIMIENTO]])/365)&lt;18,"Corregir", IF(((TODAY()-Tabla2[[#This Row],[FECHA NACIMIENTO]])/365)&gt;80, "Corregir",ROUNDDOWN(((TODAY()-Tabla2[[#This Row],[FECHA NACIMIENTO]])/365),0)))</f>
        <v>32</v>
      </c>
      <c r="V353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532" s="34" t="str">
        <f ca="1">+IF(Tabla2[[#This Row],[Edad]]="Corregir","Corregir","Ok")</f>
        <v>Ok</v>
      </c>
      <c r="X3532" s="10" t="str">
        <f>+IFERROR(VLOOKUP(Tabla2[[#This Row],[DISTRITO SEGÚN DNI]],Hoja1!$A$2:$B$55,2,FALSE),"No")</f>
        <v>No</v>
      </c>
      <c r="Y3532" s="10" t="str">
        <f>IF(OR(LOWER(Tabla2[[#This Row],[GENERO]])="masculino", LOWER(Tabla2[[#This Row],[GENERO]])="femenino"),"OK","Corregir")</f>
        <v>OK</v>
      </c>
      <c r="Z3532" s="10" t="str">
        <f>+IF(Tabla2[[#This Row],[Nro. DNI / CE]]="","Corregir",IF(LEN(Tabla2[[#This Row],[Nro. DNI / CE]])&gt;=8,"OK","Corregir"))</f>
        <v>OK</v>
      </c>
      <c r="AA3532" s="10">
        <f>COUNTIF(Tabla2[APELLIDOS Y NOMBRES],Tabla2[[#This Row],[APELLIDOS Y NOMBRES]])</f>
        <v>1</v>
      </c>
      <c r="AB3532" t="str">
        <f ca="1">+IFERROR(IF(Tabla2[[#This Row],[FECHA CESE/BAJA]]="","No Aplica",IF(AND(MONTH(Tabla2[[#This Row],[FECHA CESE/BAJA]])=MONTH(TODAY()-30),YEAR(Tabla2[[#This Row],[FECHA CESE/BAJA]])=YEAR(TODAY())),MONTH(TODAY()-30)&amp;"-"&amp;YEAR(TODAY()),"Borrar")),"No aplica")</f>
        <v>No Aplica</v>
      </c>
      <c r="AC3532" t="str">
        <f ca="1">+IFERROR(IF(Tabla2[[#This Row],[FECHA INICIO DE LABORES EN OBRA]]="","No Aplica",IF(AND(MONTH(Tabla2[[#This Row],[FECHA INICIO DE LABORES EN OBRA]])=MONTH(TODAY()-30),YEAR(Tabla2[[#This Row],[FECHA INICIO DE LABORES EN OBRA]])=YEAR(TODAY())),MONTH(TODAY()-30)&amp;"-"&amp;YEAR(TODAY()),"No Aplica")),"No Aplica")</f>
        <v>No Aplica</v>
      </c>
    </row>
    <row r="3533" spans="1:29" x14ac:dyDescent="0.25">
      <c r="A3533" s="2" t="s">
        <v>4502</v>
      </c>
      <c r="B3533" s="3" t="s">
        <v>3735</v>
      </c>
      <c r="C3533" s="3" t="s">
        <v>46</v>
      </c>
      <c r="D3533" s="3" t="s">
        <v>3750</v>
      </c>
      <c r="E3533" s="3" t="s">
        <v>3751</v>
      </c>
      <c r="F3533" s="36">
        <v>31089</v>
      </c>
      <c r="G3533" s="3">
        <v>2</v>
      </c>
      <c r="H3533" s="3" t="s">
        <v>3741</v>
      </c>
      <c r="I3533" s="3" t="s">
        <v>3635</v>
      </c>
      <c r="J3533" s="3" t="s">
        <v>3755</v>
      </c>
      <c r="K3533" s="3" t="s">
        <v>1483</v>
      </c>
      <c r="L3533" s="8" t="s">
        <v>8527</v>
      </c>
      <c r="M3533" s="5"/>
      <c r="N3533" s="13" t="s">
        <v>1489</v>
      </c>
      <c r="O3533" s="5">
        <v>44928</v>
      </c>
      <c r="P3533" s="8">
        <v>1</v>
      </c>
      <c r="Q3533" s="9">
        <v>4</v>
      </c>
      <c r="R3533" s="9" t="str">
        <f>IFERROR(VLOOKUP(Tabla2[[#This Row],[CONTRATISTA PRNCIPAL]],Hoja1!$L$5:$M$9,2,FALSE),"CJV")</f>
        <v>CJV</v>
      </c>
      <c r="S3533" s="9" t="str">
        <f>IF(Tabla2[[#This Row],[EMPRESA]]=Tabla2[[#This Row],[CONTRATISTA PRNCIPAL]],"Principal","Secundaria")</f>
        <v>Secundaria</v>
      </c>
      <c r="T3533" s="10">
        <f>IFERROR(1/COUNTIF(Tabla2[CONTRATISTA PRNCIPAL],Tabla2[[#This Row],[CONTRATISTA PRNCIPAL]]),0)</f>
        <v>1.3513513513513514E-2</v>
      </c>
      <c r="U3533" s="33">
        <f ca="1">IF(((TODAY()-Tabla2[[#This Row],[FECHA NACIMIENTO]])/365)&lt;18,"Corregir", IF(((TODAY()-Tabla2[[#This Row],[FECHA NACIMIENTO]])/365)&gt;80, "Corregir",ROUNDDOWN(((TODAY()-Tabla2[[#This Row],[FECHA NACIMIENTO]])/365),0)))</f>
        <v>38</v>
      </c>
      <c r="V353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533" s="34" t="str">
        <f ca="1">+IF(Tabla2[[#This Row],[Edad]]="Corregir","Corregir","Ok")</f>
        <v>Ok</v>
      </c>
      <c r="X3533" s="10" t="str">
        <f>+IFERROR(VLOOKUP(Tabla2[[#This Row],[DISTRITO SEGÚN DNI]],Hoja1!$A$2:$B$55,2,FALSE),"No")</f>
        <v>No</v>
      </c>
      <c r="Y3533" s="10" t="str">
        <f>IF(OR(LOWER(Tabla2[[#This Row],[GENERO]])="masculino", LOWER(Tabla2[[#This Row],[GENERO]])="femenino"),"OK","Corregir")</f>
        <v>OK</v>
      </c>
      <c r="Z3533" s="10" t="str">
        <f>+IF(Tabla2[[#This Row],[Nro. DNI / CE]]="","Corregir",IF(LEN(Tabla2[[#This Row],[Nro. DNI / CE]])&gt;=8,"OK","Corregir"))</f>
        <v>OK</v>
      </c>
      <c r="AA3533" s="10">
        <f>COUNTIF(Tabla2[APELLIDOS Y NOMBRES],Tabla2[[#This Row],[APELLIDOS Y NOMBRES]])</f>
        <v>1</v>
      </c>
      <c r="AB3533" t="str">
        <f ca="1">+IFERROR(IF(Tabla2[[#This Row],[FECHA CESE/BAJA]]="","No Aplica",IF(AND(MONTH(Tabla2[[#This Row],[FECHA CESE/BAJA]])=MONTH(TODAY()-30),YEAR(Tabla2[[#This Row],[FECHA CESE/BAJA]])=YEAR(TODAY())),MONTH(TODAY()-30)&amp;"-"&amp;YEAR(TODAY()),"Borrar")),"No aplica")</f>
        <v>No Aplica</v>
      </c>
      <c r="AC3533" t="str">
        <f ca="1">+IFERROR(IF(Tabla2[[#This Row],[FECHA INICIO DE LABORES EN OBRA]]="","No Aplica",IF(AND(MONTH(Tabla2[[#This Row],[FECHA INICIO DE LABORES EN OBRA]])=MONTH(TODAY()-30),YEAR(Tabla2[[#This Row],[FECHA INICIO DE LABORES EN OBRA]])=YEAR(TODAY())),MONTH(TODAY()-30)&amp;"-"&amp;YEAR(TODAY()),"No Aplica")),"No Aplica")</f>
        <v>No Aplica</v>
      </c>
    </row>
    <row r="3534" spans="1:29" x14ac:dyDescent="0.25">
      <c r="A3534" s="2" t="s">
        <v>4502</v>
      </c>
      <c r="B3534" s="3" t="s">
        <v>3735</v>
      </c>
      <c r="C3534" s="3" t="s">
        <v>46</v>
      </c>
      <c r="D3534" s="3" t="s">
        <v>3756</v>
      </c>
      <c r="E3534" s="3" t="s">
        <v>3757</v>
      </c>
      <c r="F3534" s="36">
        <v>37453</v>
      </c>
      <c r="G3534" s="3">
        <v>2</v>
      </c>
      <c r="H3534" s="3" t="s">
        <v>1453</v>
      </c>
      <c r="I3534" s="3" t="s">
        <v>3622</v>
      </c>
      <c r="J3534" s="3" t="s">
        <v>3760</v>
      </c>
      <c r="K3534" s="3" t="s">
        <v>1473</v>
      </c>
      <c r="L3534" s="8" t="s">
        <v>8527</v>
      </c>
      <c r="M3534" s="5"/>
      <c r="N3534" s="13" t="s">
        <v>1489</v>
      </c>
      <c r="O3534" s="5">
        <v>44928</v>
      </c>
      <c r="P3534" s="8">
        <v>1</v>
      </c>
      <c r="Q3534" s="9">
        <v>4</v>
      </c>
      <c r="R3534" s="9" t="str">
        <f>IFERROR(VLOOKUP(Tabla2[[#This Row],[CONTRATISTA PRNCIPAL]],Hoja1!$L$5:$M$9,2,FALSE),"CJV")</f>
        <v>CJV</v>
      </c>
      <c r="S3534" s="9" t="str">
        <f>IF(Tabla2[[#This Row],[EMPRESA]]=Tabla2[[#This Row],[CONTRATISTA PRNCIPAL]],"Principal","Secundaria")</f>
        <v>Secundaria</v>
      </c>
      <c r="T3534" s="10">
        <f>IFERROR(1/COUNTIF(Tabla2[CONTRATISTA PRNCIPAL],Tabla2[[#This Row],[CONTRATISTA PRNCIPAL]]),0)</f>
        <v>1.3513513513513514E-2</v>
      </c>
      <c r="U3534" s="33">
        <f ca="1">IF(((TODAY()-Tabla2[[#This Row],[FECHA NACIMIENTO]])/365)&lt;18,"Corregir", IF(((TODAY()-Tabla2[[#This Row],[FECHA NACIMIENTO]])/365)&gt;80, "Corregir",ROUNDDOWN(((TODAY()-Tabla2[[#This Row],[FECHA NACIMIENTO]])/365),0)))</f>
        <v>21</v>
      </c>
      <c r="V353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3534" s="34" t="str">
        <f ca="1">+IF(Tabla2[[#This Row],[Edad]]="Corregir","Corregir","Ok")</f>
        <v>Ok</v>
      </c>
      <c r="X3534" s="10" t="str">
        <f>+IFERROR(VLOOKUP(Tabla2[[#This Row],[DISTRITO SEGÚN DNI]],Hoja1!$A$2:$B$55,2,FALSE),"No")</f>
        <v>No</v>
      </c>
      <c r="Y3534" s="10" t="str">
        <f>IF(OR(LOWER(Tabla2[[#This Row],[GENERO]])="masculino", LOWER(Tabla2[[#This Row],[GENERO]])="femenino"),"OK","Corregir")</f>
        <v>OK</v>
      </c>
      <c r="Z3534" s="10" t="str">
        <f>+IF(Tabla2[[#This Row],[Nro. DNI / CE]]="","Corregir",IF(LEN(Tabla2[[#This Row],[Nro. DNI / CE]])&gt;=8,"OK","Corregir"))</f>
        <v>OK</v>
      </c>
      <c r="AA3534" s="10">
        <f>COUNTIF(Tabla2[APELLIDOS Y NOMBRES],Tabla2[[#This Row],[APELLIDOS Y NOMBRES]])</f>
        <v>1</v>
      </c>
      <c r="AB3534" t="str">
        <f ca="1">+IFERROR(IF(Tabla2[[#This Row],[FECHA CESE/BAJA]]="","No Aplica",IF(AND(MONTH(Tabla2[[#This Row],[FECHA CESE/BAJA]])=MONTH(TODAY()-30),YEAR(Tabla2[[#This Row],[FECHA CESE/BAJA]])=YEAR(TODAY())),MONTH(TODAY()-30)&amp;"-"&amp;YEAR(TODAY()),"Borrar")),"No aplica")</f>
        <v>No Aplica</v>
      </c>
      <c r="AC3534" t="str">
        <f ca="1">+IFERROR(IF(Tabla2[[#This Row],[FECHA INICIO DE LABORES EN OBRA]]="","No Aplica",IF(AND(MONTH(Tabla2[[#This Row],[FECHA INICIO DE LABORES EN OBRA]])=MONTH(TODAY()-30),YEAR(Tabla2[[#This Row],[FECHA INICIO DE LABORES EN OBRA]])=YEAR(TODAY())),MONTH(TODAY()-30)&amp;"-"&amp;YEAR(TODAY()),"No Aplica")),"No Aplica")</f>
        <v>No Aplica</v>
      </c>
    </row>
    <row r="3535" spans="1:29" x14ac:dyDescent="0.25">
      <c r="A3535" s="2" t="s">
        <v>4502</v>
      </c>
      <c r="B3535" s="3" t="s">
        <v>3735</v>
      </c>
      <c r="C3535" s="3" t="s">
        <v>46</v>
      </c>
      <c r="D3535" s="3" t="s">
        <v>3758</v>
      </c>
      <c r="E3535" s="3" t="s">
        <v>3759</v>
      </c>
      <c r="F3535" s="36">
        <v>34733</v>
      </c>
      <c r="G3535" s="3">
        <v>2</v>
      </c>
      <c r="H3535" s="3" t="s">
        <v>3752</v>
      </c>
      <c r="I3535" s="3" t="s">
        <v>3616</v>
      </c>
      <c r="J3535" s="3" t="s">
        <v>3761</v>
      </c>
      <c r="K3535" s="3" t="s">
        <v>1481</v>
      </c>
      <c r="L3535" s="8" t="s">
        <v>8527</v>
      </c>
      <c r="M3535" s="5"/>
      <c r="N3535" s="13" t="s">
        <v>1489</v>
      </c>
      <c r="O3535" s="5">
        <v>45063</v>
      </c>
      <c r="P3535" s="8">
        <v>1</v>
      </c>
      <c r="Q3535" s="9">
        <v>4</v>
      </c>
      <c r="R3535" s="9" t="str">
        <f>IFERROR(VLOOKUP(Tabla2[[#This Row],[CONTRATISTA PRNCIPAL]],Hoja1!$L$5:$M$9,2,FALSE),"CJV")</f>
        <v>CJV</v>
      </c>
      <c r="S3535" s="9" t="str">
        <f>IF(Tabla2[[#This Row],[EMPRESA]]=Tabla2[[#This Row],[CONTRATISTA PRNCIPAL]],"Principal","Secundaria")</f>
        <v>Secundaria</v>
      </c>
      <c r="T3535" s="10">
        <f>IFERROR(1/COUNTIF(Tabla2[CONTRATISTA PRNCIPAL],Tabla2[[#This Row],[CONTRATISTA PRNCIPAL]]),0)</f>
        <v>1.3513513513513514E-2</v>
      </c>
      <c r="U3535" s="33">
        <f ca="1">IF(((TODAY()-Tabla2[[#This Row],[FECHA NACIMIENTO]])/365)&lt;18,"Corregir", IF(((TODAY()-Tabla2[[#This Row],[FECHA NACIMIENTO]])/365)&gt;80, "Corregir",ROUNDDOWN(((TODAY()-Tabla2[[#This Row],[FECHA NACIMIENTO]])/365),0)))</f>
        <v>28</v>
      </c>
      <c r="V353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535" s="34" t="str">
        <f ca="1">+IF(Tabla2[[#This Row],[Edad]]="Corregir","Corregir","Ok")</f>
        <v>Ok</v>
      </c>
      <c r="X3535" s="10" t="str">
        <f>+IFERROR(VLOOKUP(Tabla2[[#This Row],[DISTRITO SEGÚN DNI]],Hoja1!$A$2:$B$55,2,FALSE),"No")</f>
        <v>No</v>
      </c>
      <c r="Y3535" s="10" t="str">
        <f>IF(OR(LOWER(Tabla2[[#This Row],[GENERO]])="masculino", LOWER(Tabla2[[#This Row],[GENERO]])="femenino"),"OK","Corregir")</f>
        <v>OK</v>
      </c>
      <c r="Z3535" s="10" t="str">
        <f>+IF(Tabla2[[#This Row],[Nro. DNI / CE]]="","Corregir",IF(LEN(Tabla2[[#This Row],[Nro. DNI / CE]])&gt;=8,"OK","Corregir"))</f>
        <v>OK</v>
      </c>
      <c r="AA3535" s="10">
        <f>COUNTIF(Tabla2[APELLIDOS Y NOMBRES],Tabla2[[#This Row],[APELLIDOS Y NOMBRES]])</f>
        <v>1</v>
      </c>
      <c r="AB3535" t="str">
        <f ca="1">+IFERROR(IF(Tabla2[[#This Row],[FECHA CESE/BAJA]]="","No Aplica",IF(AND(MONTH(Tabla2[[#This Row],[FECHA CESE/BAJA]])=MONTH(TODAY()-30),YEAR(Tabla2[[#This Row],[FECHA CESE/BAJA]])=YEAR(TODAY())),MONTH(TODAY()-30)&amp;"-"&amp;YEAR(TODAY()),"Borrar")),"No aplica")</f>
        <v>No Aplica</v>
      </c>
      <c r="AC3535" t="str">
        <f ca="1">+IFERROR(IF(Tabla2[[#This Row],[FECHA INICIO DE LABORES EN OBRA]]="","No Aplica",IF(AND(MONTH(Tabla2[[#This Row],[FECHA INICIO DE LABORES EN OBRA]])=MONTH(TODAY()-30),YEAR(Tabla2[[#This Row],[FECHA INICIO DE LABORES EN OBRA]])=YEAR(TODAY())),MONTH(TODAY()-30)&amp;"-"&amp;YEAR(TODAY()),"No Aplica")),"No Aplica")</f>
        <v>No Aplica</v>
      </c>
    </row>
    <row r="3536" spans="1:29" x14ac:dyDescent="0.25">
      <c r="A3536" s="2" t="s">
        <v>4502</v>
      </c>
      <c r="B3536" s="3" t="s">
        <v>3735</v>
      </c>
      <c r="C3536" s="3" t="s">
        <v>46</v>
      </c>
      <c r="D3536" s="3" t="s">
        <v>3762</v>
      </c>
      <c r="E3536" s="3" t="s">
        <v>3763</v>
      </c>
      <c r="F3536" s="36">
        <v>30249</v>
      </c>
      <c r="G3536" s="3">
        <v>2</v>
      </c>
      <c r="H3536" s="3" t="s">
        <v>3752</v>
      </c>
      <c r="I3536" s="3" t="s">
        <v>3622</v>
      </c>
      <c r="J3536" s="3" t="s">
        <v>3764</v>
      </c>
      <c r="K3536" s="3" t="s">
        <v>3765</v>
      </c>
      <c r="L3536" s="8" t="s">
        <v>8527</v>
      </c>
      <c r="M3536" s="5"/>
      <c r="N3536" s="13" t="s">
        <v>1489</v>
      </c>
      <c r="O3536" s="5">
        <v>44935</v>
      </c>
      <c r="P3536" s="8">
        <v>3</v>
      </c>
      <c r="Q3536" s="9">
        <v>4</v>
      </c>
      <c r="R3536" s="9" t="str">
        <f>IFERROR(VLOOKUP(Tabla2[[#This Row],[CONTRATISTA PRNCIPAL]],Hoja1!$L$5:$M$9,2,FALSE),"CJV")</f>
        <v>CJV</v>
      </c>
      <c r="S3536" s="9" t="str">
        <f>IF(Tabla2[[#This Row],[EMPRESA]]=Tabla2[[#This Row],[CONTRATISTA PRNCIPAL]],"Principal","Secundaria")</f>
        <v>Secundaria</v>
      </c>
      <c r="T3536" s="10">
        <f>IFERROR(1/COUNTIF(Tabla2[CONTRATISTA PRNCIPAL],Tabla2[[#This Row],[CONTRATISTA PRNCIPAL]]),0)</f>
        <v>1.3513513513513514E-2</v>
      </c>
      <c r="U3536" s="33">
        <f ca="1">IF(((TODAY()-Tabla2[[#This Row],[FECHA NACIMIENTO]])/365)&lt;18,"Corregir", IF(((TODAY()-Tabla2[[#This Row],[FECHA NACIMIENTO]])/365)&gt;80, "Corregir",ROUNDDOWN(((TODAY()-Tabla2[[#This Row],[FECHA NACIMIENTO]])/365),0)))</f>
        <v>40</v>
      </c>
      <c r="V353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536" s="34" t="str">
        <f ca="1">+IF(Tabla2[[#This Row],[Edad]]="Corregir","Corregir","Ok")</f>
        <v>Ok</v>
      </c>
      <c r="X3536" s="10" t="str">
        <f>+IFERROR(VLOOKUP(Tabla2[[#This Row],[DISTRITO SEGÚN DNI]],Hoja1!$A$2:$B$55,2,FALSE),"No")</f>
        <v>No</v>
      </c>
      <c r="Y3536" s="10" t="str">
        <f>IF(OR(LOWER(Tabla2[[#This Row],[GENERO]])="masculino", LOWER(Tabla2[[#This Row],[GENERO]])="femenino"),"OK","Corregir")</f>
        <v>OK</v>
      </c>
      <c r="Z3536" s="10" t="str">
        <f>+IF(Tabla2[[#This Row],[Nro. DNI / CE]]="","Corregir",IF(LEN(Tabla2[[#This Row],[Nro. DNI / CE]])&gt;=8,"OK","Corregir"))</f>
        <v>OK</v>
      </c>
      <c r="AA3536" s="10">
        <f>COUNTIF(Tabla2[APELLIDOS Y NOMBRES],Tabla2[[#This Row],[APELLIDOS Y NOMBRES]])</f>
        <v>1</v>
      </c>
      <c r="AB3536" t="str">
        <f ca="1">+IFERROR(IF(Tabla2[[#This Row],[FECHA CESE/BAJA]]="","No Aplica",IF(AND(MONTH(Tabla2[[#This Row],[FECHA CESE/BAJA]])=MONTH(TODAY()-30),YEAR(Tabla2[[#This Row],[FECHA CESE/BAJA]])=YEAR(TODAY())),MONTH(TODAY()-30)&amp;"-"&amp;YEAR(TODAY()),"Borrar")),"No aplica")</f>
        <v>No Aplica</v>
      </c>
      <c r="AC3536" t="str">
        <f ca="1">+IFERROR(IF(Tabla2[[#This Row],[FECHA INICIO DE LABORES EN OBRA]]="","No Aplica",IF(AND(MONTH(Tabla2[[#This Row],[FECHA INICIO DE LABORES EN OBRA]])=MONTH(TODAY()-30),YEAR(Tabla2[[#This Row],[FECHA INICIO DE LABORES EN OBRA]])=YEAR(TODAY())),MONTH(TODAY()-30)&amp;"-"&amp;YEAR(TODAY()),"No Aplica")),"No Aplica")</f>
        <v>No Aplica</v>
      </c>
    </row>
    <row r="3537" spans="1:29" x14ac:dyDescent="0.25">
      <c r="A3537" s="2" t="s">
        <v>4502</v>
      </c>
      <c r="B3537" s="3" t="s">
        <v>3735</v>
      </c>
      <c r="C3537" s="3" t="s">
        <v>46</v>
      </c>
      <c r="D3537" s="3" t="s">
        <v>3766</v>
      </c>
      <c r="E3537" s="3" t="s">
        <v>3767</v>
      </c>
      <c r="F3537" s="36">
        <v>34470</v>
      </c>
      <c r="G3537" s="3">
        <v>2</v>
      </c>
      <c r="H3537" s="3" t="s">
        <v>3752</v>
      </c>
      <c r="I3537" s="3" t="s">
        <v>3616</v>
      </c>
      <c r="J3537" s="3" t="s">
        <v>3768</v>
      </c>
      <c r="K3537" s="3" t="s">
        <v>1473</v>
      </c>
      <c r="L3537" s="8" t="s">
        <v>8527</v>
      </c>
      <c r="M3537" s="5"/>
      <c r="N3537" s="13" t="s">
        <v>1489</v>
      </c>
      <c r="O3537" s="5">
        <v>44935</v>
      </c>
      <c r="P3537" s="8">
        <v>1</v>
      </c>
      <c r="Q3537" s="9">
        <v>4</v>
      </c>
      <c r="R3537" s="9" t="str">
        <f>IFERROR(VLOOKUP(Tabla2[[#This Row],[CONTRATISTA PRNCIPAL]],Hoja1!$L$5:$M$9,2,FALSE),"CJV")</f>
        <v>CJV</v>
      </c>
      <c r="S3537" s="9" t="str">
        <f>IF(Tabla2[[#This Row],[EMPRESA]]=Tabla2[[#This Row],[CONTRATISTA PRNCIPAL]],"Principal","Secundaria")</f>
        <v>Secundaria</v>
      </c>
      <c r="T3537" s="10">
        <f>IFERROR(1/COUNTIF(Tabla2[CONTRATISTA PRNCIPAL],Tabla2[[#This Row],[CONTRATISTA PRNCIPAL]]),0)</f>
        <v>1.3513513513513514E-2</v>
      </c>
      <c r="U3537" s="33">
        <f ca="1">IF(((TODAY()-Tabla2[[#This Row],[FECHA NACIMIENTO]])/365)&lt;18,"Corregir", IF(((TODAY()-Tabla2[[#This Row],[FECHA NACIMIENTO]])/365)&gt;80, "Corregir",ROUNDDOWN(((TODAY()-Tabla2[[#This Row],[FECHA NACIMIENTO]])/365),0)))</f>
        <v>29</v>
      </c>
      <c r="V353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537" s="34" t="str">
        <f ca="1">+IF(Tabla2[[#This Row],[Edad]]="Corregir","Corregir","Ok")</f>
        <v>Ok</v>
      </c>
      <c r="X3537" s="10" t="str">
        <f>+IFERROR(VLOOKUP(Tabla2[[#This Row],[DISTRITO SEGÚN DNI]],Hoja1!$A$2:$B$55,2,FALSE),"No")</f>
        <v>No</v>
      </c>
      <c r="Y3537" s="10" t="str">
        <f>IF(OR(LOWER(Tabla2[[#This Row],[GENERO]])="masculino", LOWER(Tabla2[[#This Row],[GENERO]])="femenino"),"OK","Corregir")</f>
        <v>OK</v>
      </c>
      <c r="Z3537" s="10" t="str">
        <f>+IF(Tabla2[[#This Row],[Nro. DNI / CE]]="","Corregir",IF(LEN(Tabla2[[#This Row],[Nro. DNI / CE]])&gt;=8,"OK","Corregir"))</f>
        <v>OK</v>
      </c>
      <c r="AA3537" s="10">
        <f>COUNTIF(Tabla2[APELLIDOS Y NOMBRES],Tabla2[[#This Row],[APELLIDOS Y NOMBRES]])</f>
        <v>1</v>
      </c>
      <c r="AB3537" t="str">
        <f ca="1">+IFERROR(IF(Tabla2[[#This Row],[FECHA CESE/BAJA]]="","No Aplica",IF(AND(MONTH(Tabla2[[#This Row],[FECHA CESE/BAJA]])=MONTH(TODAY()-30),YEAR(Tabla2[[#This Row],[FECHA CESE/BAJA]])=YEAR(TODAY())),MONTH(TODAY()-30)&amp;"-"&amp;YEAR(TODAY()),"Borrar")),"No aplica")</f>
        <v>No Aplica</v>
      </c>
      <c r="AC3537" t="str">
        <f ca="1">+IFERROR(IF(Tabla2[[#This Row],[FECHA INICIO DE LABORES EN OBRA]]="","No Aplica",IF(AND(MONTH(Tabla2[[#This Row],[FECHA INICIO DE LABORES EN OBRA]])=MONTH(TODAY()-30),YEAR(Tabla2[[#This Row],[FECHA INICIO DE LABORES EN OBRA]])=YEAR(TODAY())),MONTH(TODAY()-30)&amp;"-"&amp;YEAR(TODAY()),"No Aplica")),"No Aplica")</f>
        <v>No Aplica</v>
      </c>
    </row>
    <row r="3538" spans="1:29" x14ac:dyDescent="0.25">
      <c r="A3538" s="2" t="s">
        <v>4502</v>
      </c>
      <c r="B3538" s="3" t="s">
        <v>3735</v>
      </c>
      <c r="C3538" s="3" t="s">
        <v>46</v>
      </c>
      <c r="D3538" s="3" t="s">
        <v>3769</v>
      </c>
      <c r="E3538" s="3" t="s">
        <v>3770</v>
      </c>
      <c r="F3538" s="36">
        <v>34701</v>
      </c>
      <c r="G3538" s="3">
        <v>2</v>
      </c>
      <c r="H3538" s="3" t="s">
        <v>1453</v>
      </c>
      <c r="I3538" s="3" t="s">
        <v>3616</v>
      </c>
      <c r="J3538" s="3" t="s">
        <v>3755</v>
      </c>
      <c r="K3538" s="3" t="s">
        <v>1473</v>
      </c>
      <c r="L3538" s="8" t="s">
        <v>8527</v>
      </c>
      <c r="M3538" s="5"/>
      <c r="N3538" s="13" t="s">
        <v>1489</v>
      </c>
      <c r="O3538" s="5">
        <v>44942</v>
      </c>
      <c r="P3538" s="8">
        <v>1</v>
      </c>
      <c r="Q3538" s="9">
        <v>4</v>
      </c>
      <c r="R3538" s="9" t="str">
        <f>IFERROR(VLOOKUP(Tabla2[[#This Row],[CONTRATISTA PRNCIPAL]],Hoja1!$L$5:$M$9,2,FALSE),"CJV")</f>
        <v>CJV</v>
      </c>
      <c r="S3538" s="9" t="str">
        <f>IF(Tabla2[[#This Row],[EMPRESA]]=Tabla2[[#This Row],[CONTRATISTA PRNCIPAL]],"Principal","Secundaria")</f>
        <v>Secundaria</v>
      </c>
      <c r="T3538" s="10">
        <f>IFERROR(1/COUNTIF(Tabla2[CONTRATISTA PRNCIPAL],Tabla2[[#This Row],[CONTRATISTA PRNCIPAL]]),0)</f>
        <v>1.3513513513513514E-2</v>
      </c>
      <c r="U3538" s="33">
        <f ca="1">IF(((TODAY()-Tabla2[[#This Row],[FECHA NACIMIENTO]])/365)&lt;18,"Corregir", IF(((TODAY()-Tabla2[[#This Row],[FECHA NACIMIENTO]])/365)&gt;80, "Corregir",ROUNDDOWN(((TODAY()-Tabla2[[#This Row],[FECHA NACIMIENTO]])/365),0)))</f>
        <v>28</v>
      </c>
      <c r="V353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538" s="34" t="str">
        <f ca="1">+IF(Tabla2[[#This Row],[Edad]]="Corregir","Corregir","Ok")</f>
        <v>Ok</v>
      </c>
      <c r="X3538" s="10" t="str">
        <f>+IFERROR(VLOOKUP(Tabla2[[#This Row],[DISTRITO SEGÚN DNI]],Hoja1!$A$2:$B$55,2,FALSE),"No")</f>
        <v>No</v>
      </c>
      <c r="Y3538" s="10" t="str">
        <f>IF(OR(LOWER(Tabla2[[#This Row],[GENERO]])="masculino", LOWER(Tabla2[[#This Row],[GENERO]])="femenino"),"OK","Corregir")</f>
        <v>OK</v>
      </c>
      <c r="Z3538" s="10" t="str">
        <f>+IF(Tabla2[[#This Row],[Nro. DNI / CE]]="","Corregir",IF(LEN(Tabla2[[#This Row],[Nro. DNI / CE]])&gt;=8,"OK","Corregir"))</f>
        <v>OK</v>
      </c>
      <c r="AA3538" s="10">
        <f>COUNTIF(Tabla2[APELLIDOS Y NOMBRES],Tabla2[[#This Row],[APELLIDOS Y NOMBRES]])</f>
        <v>1</v>
      </c>
      <c r="AB3538" t="str">
        <f ca="1">+IFERROR(IF(Tabla2[[#This Row],[FECHA CESE/BAJA]]="","No Aplica",IF(AND(MONTH(Tabla2[[#This Row],[FECHA CESE/BAJA]])=MONTH(TODAY()-30),YEAR(Tabla2[[#This Row],[FECHA CESE/BAJA]])=YEAR(TODAY())),MONTH(TODAY()-30)&amp;"-"&amp;YEAR(TODAY()),"Borrar")),"No aplica")</f>
        <v>No Aplica</v>
      </c>
      <c r="AC3538" t="str">
        <f ca="1">+IFERROR(IF(Tabla2[[#This Row],[FECHA INICIO DE LABORES EN OBRA]]="","No Aplica",IF(AND(MONTH(Tabla2[[#This Row],[FECHA INICIO DE LABORES EN OBRA]])=MONTH(TODAY()-30),YEAR(Tabla2[[#This Row],[FECHA INICIO DE LABORES EN OBRA]])=YEAR(TODAY())),MONTH(TODAY()-30)&amp;"-"&amp;YEAR(TODAY()),"No Aplica")),"No Aplica")</f>
        <v>No Aplica</v>
      </c>
    </row>
    <row r="3539" spans="1:29" x14ac:dyDescent="0.25">
      <c r="A3539" s="2" t="s">
        <v>4502</v>
      </c>
      <c r="B3539" s="3" t="s">
        <v>3735</v>
      </c>
      <c r="C3539" s="3" t="s">
        <v>46</v>
      </c>
      <c r="D3539" s="3" t="s">
        <v>3771</v>
      </c>
      <c r="E3539" s="3" t="s">
        <v>3772</v>
      </c>
      <c r="F3539" s="36">
        <v>32439</v>
      </c>
      <c r="G3539" s="3">
        <v>2</v>
      </c>
      <c r="H3539" s="3" t="s">
        <v>3741</v>
      </c>
      <c r="I3539" s="3" t="s">
        <v>3616</v>
      </c>
      <c r="J3539" s="3" t="s">
        <v>3773</v>
      </c>
      <c r="K3539" s="3" t="s">
        <v>2438</v>
      </c>
      <c r="L3539" s="8" t="s">
        <v>8527</v>
      </c>
      <c r="M3539" s="5"/>
      <c r="N3539" s="13" t="s">
        <v>1489</v>
      </c>
      <c r="O3539" s="5">
        <v>44949</v>
      </c>
      <c r="P3539" s="8">
        <v>1</v>
      </c>
      <c r="Q3539" s="9">
        <v>4</v>
      </c>
      <c r="R3539" s="9" t="str">
        <f>IFERROR(VLOOKUP(Tabla2[[#This Row],[CONTRATISTA PRNCIPAL]],Hoja1!$L$5:$M$9,2,FALSE),"CJV")</f>
        <v>CJV</v>
      </c>
      <c r="S3539" s="9" t="str">
        <f>IF(Tabla2[[#This Row],[EMPRESA]]=Tabla2[[#This Row],[CONTRATISTA PRNCIPAL]],"Principal","Secundaria")</f>
        <v>Secundaria</v>
      </c>
      <c r="T3539" s="10">
        <f>IFERROR(1/COUNTIF(Tabla2[CONTRATISTA PRNCIPAL],Tabla2[[#This Row],[CONTRATISTA PRNCIPAL]]),0)</f>
        <v>1.3513513513513514E-2</v>
      </c>
      <c r="U3539" s="33">
        <f ca="1">IF(((TODAY()-Tabla2[[#This Row],[FECHA NACIMIENTO]])/365)&lt;18,"Corregir", IF(((TODAY()-Tabla2[[#This Row],[FECHA NACIMIENTO]])/365)&gt;80, "Corregir",ROUNDDOWN(((TODAY()-Tabla2[[#This Row],[FECHA NACIMIENTO]])/365),0)))</f>
        <v>34</v>
      </c>
      <c r="V353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539" s="34" t="str">
        <f ca="1">+IF(Tabla2[[#This Row],[Edad]]="Corregir","Corregir","Ok")</f>
        <v>Ok</v>
      </c>
      <c r="X3539" s="10" t="str">
        <f>+IFERROR(VLOOKUP(Tabla2[[#This Row],[DISTRITO SEGÚN DNI]],Hoja1!$A$2:$B$55,2,FALSE),"No")</f>
        <v>No</v>
      </c>
      <c r="Y3539" s="10" t="str">
        <f>IF(OR(LOWER(Tabla2[[#This Row],[GENERO]])="masculino", LOWER(Tabla2[[#This Row],[GENERO]])="femenino"),"OK","Corregir")</f>
        <v>OK</v>
      </c>
      <c r="Z3539" s="10" t="str">
        <f>+IF(Tabla2[[#This Row],[Nro. DNI / CE]]="","Corregir",IF(LEN(Tabla2[[#This Row],[Nro. DNI / CE]])&gt;=8,"OK","Corregir"))</f>
        <v>OK</v>
      </c>
      <c r="AA3539" s="10">
        <f>COUNTIF(Tabla2[APELLIDOS Y NOMBRES],Tabla2[[#This Row],[APELLIDOS Y NOMBRES]])</f>
        <v>1</v>
      </c>
      <c r="AB3539" t="str">
        <f ca="1">+IFERROR(IF(Tabla2[[#This Row],[FECHA CESE/BAJA]]="","No Aplica",IF(AND(MONTH(Tabla2[[#This Row],[FECHA CESE/BAJA]])=MONTH(TODAY()-30),YEAR(Tabla2[[#This Row],[FECHA CESE/BAJA]])=YEAR(TODAY())),MONTH(TODAY()-30)&amp;"-"&amp;YEAR(TODAY()),"Borrar")),"No aplica")</f>
        <v>No Aplica</v>
      </c>
      <c r="AC3539" t="str">
        <f ca="1">+IFERROR(IF(Tabla2[[#This Row],[FECHA INICIO DE LABORES EN OBRA]]="","No Aplica",IF(AND(MONTH(Tabla2[[#This Row],[FECHA INICIO DE LABORES EN OBRA]])=MONTH(TODAY()-30),YEAR(Tabla2[[#This Row],[FECHA INICIO DE LABORES EN OBRA]])=YEAR(TODAY())),MONTH(TODAY()-30)&amp;"-"&amp;YEAR(TODAY()),"No Aplica")),"No Aplica")</f>
        <v>No Aplica</v>
      </c>
    </row>
    <row r="3540" spans="1:29" x14ac:dyDescent="0.25">
      <c r="A3540" s="2" t="s">
        <v>4502</v>
      </c>
      <c r="B3540" s="3" t="s">
        <v>3735</v>
      </c>
      <c r="C3540" s="3" t="s">
        <v>46</v>
      </c>
      <c r="D3540" s="3" t="s">
        <v>178</v>
      </c>
      <c r="E3540" s="3" t="s">
        <v>179</v>
      </c>
      <c r="F3540" s="36">
        <v>32698</v>
      </c>
      <c r="G3540" s="3">
        <v>2</v>
      </c>
      <c r="H3540" s="3" t="s">
        <v>1453</v>
      </c>
      <c r="I3540" s="3" t="s">
        <v>3616</v>
      </c>
      <c r="J3540" s="3" t="s">
        <v>3774</v>
      </c>
      <c r="K3540" s="3" t="s">
        <v>2078</v>
      </c>
      <c r="L3540" s="8" t="s">
        <v>8527</v>
      </c>
      <c r="M3540" s="5"/>
      <c r="N3540" s="13" t="s">
        <v>1489</v>
      </c>
      <c r="O3540" s="5">
        <v>45061</v>
      </c>
      <c r="P3540" s="8">
        <v>1</v>
      </c>
      <c r="Q3540" s="9">
        <v>4</v>
      </c>
      <c r="R3540" s="9" t="str">
        <f>IFERROR(VLOOKUP(Tabla2[[#This Row],[CONTRATISTA PRNCIPAL]],Hoja1!$L$5:$M$9,2,FALSE),"CJV")</f>
        <v>CJV</v>
      </c>
      <c r="S3540" s="9" t="str">
        <f>IF(Tabla2[[#This Row],[EMPRESA]]=Tabla2[[#This Row],[CONTRATISTA PRNCIPAL]],"Principal","Secundaria")</f>
        <v>Secundaria</v>
      </c>
      <c r="T3540" s="10">
        <f>IFERROR(1/COUNTIF(Tabla2[CONTRATISTA PRNCIPAL],Tabla2[[#This Row],[CONTRATISTA PRNCIPAL]]),0)</f>
        <v>1.3513513513513514E-2</v>
      </c>
      <c r="U3540" s="33">
        <f ca="1">IF(((TODAY()-Tabla2[[#This Row],[FECHA NACIMIENTO]])/365)&lt;18,"Corregir", IF(((TODAY()-Tabla2[[#This Row],[FECHA NACIMIENTO]])/365)&gt;80, "Corregir",ROUNDDOWN(((TODAY()-Tabla2[[#This Row],[FECHA NACIMIENTO]])/365),0)))</f>
        <v>34</v>
      </c>
      <c r="V354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540" s="34" t="str">
        <f ca="1">+IF(Tabla2[[#This Row],[Edad]]="Corregir","Corregir","Ok")</f>
        <v>Ok</v>
      </c>
      <c r="X3540" s="10" t="str">
        <f>+IFERROR(VLOOKUP(Tabla2[[#This Row],[DISTRITO SEGÚN DNI]],Hoja1!$A$2:$B$55,2,FALSE),"No")</f>
        <v>ATE</v>
      </c>
      <c r="Y3540" s="10" t="str">
        <f>IF(OR(LOWER(Tabla2[[#This Row],[GENERO]])="masculino", LOWER(Tabla2[[#This Row],[GENERO]])="femenino"),"OK","Corregir")</f>
        <v>OK</v>
      </c>
      <c r="Z3540" s="10" t="str">
        <f>+IF(Tabla2[[#This Row],[Nro. DNI / CE]]="","Corregir",IF(LEN(Tabla2[[#This Row],[Nro. DNI / CE]])&gt;=8,"OK","Corregir"))</f>
        <v>OK</v>
      </c>
      <c r="AA3540" s="10">
        <f>COUNTIF(Tabla2[APELLIDOS Y NOMBRES],Tabla2[[#This Row],[APELLIDOS Y NOMBRES]])</f>
        <v>1</v>
      </c>
      <c r="AB3540" t="str">
        <f ca="1">+IFERROR(IF(Tabla2[[#This Row],[FECHA CESE/BAJA]]="","No Aplica",IF(AND(MONTH(Tabla2[[#This Row],[FECHA CESE/BAJA]])=MONTH(TODAY()-30),YEAR(Tabla2[[#This Row],[FECHA CESE/BAJA]])=YEAR(TODAY())),MONTH(TODAY()-30)&amp;"-"&amp;YEAR(TODAY()),"Borrar")),"No aplica")</f>
        <v>No Aplica</v>
      </c>
      <c r="AC3540" t="str">
        <f ca="1">+IFERROR(IF(Tabla2[[#This Row],[FECHA INICIO DE LABORES EN OBRA]]="","No Aplica",IF(AND(MONTH(Tabla2[[#This Row],[FECHA INICIO DE LABORES EN OBRA]])=MONTH(TODAY()-30),YEAR(Tabla2[[#This Row],[FECHA INICIO DE LABORES EN OBRA]])=YEAR(TODAY())),MONTH(TODAY()-30)&amp;"-"&amp;YEAR(TODAY()),"No Aplica")),"No Aplica")</f>
        <v>No Aplica</v>
      </c>
    </row>
    <row r="3541" spans="1:29" x14ac:dyDescent="0.25">
      <c r="A3541" s="2" t="s">
        <v>4502</v>
      </c>
      <c r="B3541" s="3" t="s">
        <v>3735</v>
      </c>
      <c r="C3541" s="3" t="s">
        <v>46</v>
      </c>
      <c r="D3541" s="3" t="s">
        <v>3775</v>
      </c>
      <c r="E3541" s="3" t="s">
        <v>3776</v>
      </c>
      <c r="F3541" s="36">
        <v>33012</v>
      </c>
      <c r="G3541" s="3">
        <v>2</v>
      </c>
      <c r="H3541" s="3" t="s">
        <v>3777</v>
      </c>
      <c r="I3541" s="3" t="s">
        <v>3622</v>
      </c>
      <c r="J3541" s="3" t="s">
        <v>3778</v>
      </c>
      <c r="K3541" s="3" t="s">
        <v>2438</v>
      </c>
      <c r="L3541" s="8" t="s">
        <v>8527</v>
      </c>
      <c r="M3541" s="5"/>
      <c r="N3541" s="13" t="s">
        <v>1489</v>
      </c>
      <c r="O3541" s="5">
        <v>44958</v>
      </c>
      <c r="P3541" s="8">
        <v>1</v>
      </c>
      <c r="Q3541" s="9">
        <v>4</v>
      </c>
      <c r="R3541" s="9" t="str">
        <f>IFERROR(VLOOKUP(Tabla2[[#This Row],[CONTRATISTA PRNCIPAL]],Hoja1!$L$5:$M$9,2,FALSE),"CJV")</f>
        <v>CJV</v>
      </c>
      <c r="S3541" s="9" t="str">
        <f>IF(Tabla2[[#This Row],[EMPRESA]]=Tabla2[[#This Row],[CONTRATISTA PRNCIPAL]],"Principal","Secundaria")</f>
        <v>Secundaria</v>
      </c>
      <c r="T3541" s="10">
        <f>IFERROR(1/COUNTIF(Tabla2[CONTRATISTA PRNCIPAL],Tabla2[[#This Row],[CONTRATISTA PRNCIPAL]]),0)</f>
        <v>1.3513513513513514E-2</v>
      </c>
      <c r="U3541" s="33">
        <f ca="1">IF(((TODAY()-Tabla2[[#This Row],[FECHA NACIMIENTO]])/365)&lt;18,"Corregir", IF(((TODAY()-Tabla2[[#This Row],[FECHA NACIMIENTO]])/365)&gt;80, "Corregir",ROUNDDOWN(((TODAY()-Tabla2[[#This Row],[FECHA NACIMIENTO]])/365),0)))</f>
        <v>33</v>
      </c>
      <c r="V354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541" s="34" t="str">
        <f ca="1">+IF(Tabla2[[#This Row],[Edad]]="Corregir","Corregir","Ok")</f>
        <v>Ok</v>
      </c>
      <c r="X3541" s="10" t="str">
        <f>+IFERROR(VLOOKUP(Tabla2[[#This Row],[DISTRITO SEGÚN DNI]],Hoja1!$A$2:$B$55,2,FALSE),"No")</f>
        <v>No</v>
      </c>
      <c r="Y3541" s="10" t="str">
        <f>IF(OR(LOWER(Tabla2[[#This Row],[GENERO]])="masculino", LOWER(Tabla2[[#This Row],[GENERO]])="femenino"),"OK","Corregir")</f>
        <v>OK</v>
      </c>
      <c r="Z3541" s="10" t="str">
        <f>+IF(Tabla2[[#This Row],[Nro. DNI / CE]]="","Corregir",IF(LEN(Tabla2[[#This Row],[Nro. DNI / CE]])&gt;=8,"OK","Corregir"))</f>
        <v>OK</v>
      </c>
      <c r="AA3541" s="10">
        <f>COUNTIF(Tabla2[APELLIDOS Y NOMBRES],Tabla2[[#This Row],[APELLIDOS Y NOMBRES]])</f>
        <v>1</v>
      </c>
      <c r="AB3541" t="str">
        <f ca="1">+IFERROR(IF(Tabla2[[#This Row],[FECHA CESE/BAJA]]="","No Aplica",IF(AND(MONTH(Tabla2[[#This Row],[FECHA CESE/BAJA]])=MONTH(TODAY()-30),YEAR(Tabla2[[#This Row],[FECHA CESE/BAJA]])=YEAR(TODAY())),MONTH(TODAY()-30)&amp;"-"&amp;YEAR(TODAY()),"Borrar")),"No aplica")</f>
        <v>No Aplica</v>
      </c>
      <c r="AC3541" t="str">
        <f ca="1">+IFERROR(IF(Tabla2[[#This Row],[FECHA INICIO DE LABORES EN OBRA]]="","No Aplica",IF(AND(MONTH(Tabla2[[#This Row],[FECHA INICIO DE LABORES EN OBRA]])=MONTH(TODAY()-30),YEAR(Tabla2[[#This Row],[FECHA INICIO DE LABORES EN OBRA]])=YEAR(TODAY())),MONTH(TODAY()-30)&amp;"-"&amp;YEAR(TODAY()),"No Aplica")),"No Aplica")</f>
        <v>No Aplica</v>
      </c>
    </row>
    <row r="3542" spans="1:29" x14ac:dyDescent="0.25">
      <c r="A3542" s="2">
        <v>20604695903</v>
      </c>
      <c r="B3542" s="3" t="s">
        <v>9859</v>
      </c>
      <c r="C3542" s="3" t="s">
        <v>46</v>
      </c>
      <c r="D3542" s="3">
        <v>42407070</v>
      </c>
      <c r="E3542" s="3" t="s">
        <v>12718</v>
      </c>
      <c r="F3542" s="36">
        <v>30829</v>
      </c>
      <c r="G3542" s="3">
        <v>2</v>
      </c>
      <c r="H3542" s="3" t="s">
        <v>3777</v>
      </c>
      <c r="I3542" s="3" t="s">
        <v>8431</v>
      </c>
      <c r="J3542" s="3" t="s">
        <v>12719</v>
      </c>
      <c r="K3542" s="3" t="s">
        <v>9860</v>
      </c>
      <c r="L3542" s="8" t="s">
        <v>8527</v>
      </c>
      <c r="M3542" s="5"/>
      <c r="N3542" s="13" t="s">
        <v>1489</v>
      </c>
      <c r="O3542" s="5">
        <v>45149</v>
      </c>
      <c r="P3542" s="8">
        <v>1</v>
      </c>
      <c r="Q3542" s="9">
        <v>4</v>
      </c>
      <c r="R3542" s="9" t="str">
        <f>IFERROR(VLOOKUP(Tabla2[[#This Row],[CONTRATISTA PRNCIPAL]],Hoja1!$L$5:$M$9,2,FALSE),"CJV")</f>
        <v>CJV</v>
      </c>
      <c r="S3542" s="9" t="str">
        <f>IF(Tabla2[[#This Row],[EMPRESA]]=Tabla2[[#This Row],[CONTRATISTA PRNCIPAL]],"Principal","Secundaria")</f>
        <v>Secundaria</v>
      </c>
      <c r="T3542" s="10">
        <f>IFERROR(1/COUNTIF(Tabla2[CONTRATISTA PRNCIPAL],Tabla2[[#This Row],[CONTRATISTA PRNCIPAL]]),0)</f>
        <v>1.3513513513513514E-2</v>
      </c>
      <c r="U3542" s="33">
        <f ca="1">IF(((TODAY()-Tabla2[[#This Row],[FECHA NACIMIENTO]])/365)&lt;18,"Corregir", IF(((TODAY()-Tabla2[[#This Row],[FECHA NACIMIENTO]])/365)&gt;80, "Corregir",ROUNDDOWN(((TODAY()-Tabla2[[#This Row],[FECHA NACIMIENTO]])/365),0)))</f>
        <v>39</v>
      </c>
      <c r="V354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542" s="34" t="str">
        <f ca="1">+IF(Tabla2[[#This Row],[Edad]]="Corregir","Corregir","Ok")</f>
        <v>Ok</v>
      </c>
      <c r="X3542" s="10" t="str">
        <f>+IFERROR(VLOOKUP(Tabla2[[#This Row],[DISTRITO SEGÚN DNI]],Hoja1!$A$2:$B$55,2,FALSE),"No")</f>
        <v>No</v>
      </c>
      <c r="Y3542" s="10" t="str">
        <f>IF(OR(LOWER(Tabla2[[#This Row],[GENERO]])="masculino", LOWER(Tabla2[[#This Row],[GENERO]])="femenino"),"OK","Corregir")</f>
        <v>OK</v>
      </c>
      <c r="Z3542" s="10" t="str">
        <f>+IF(Tabla2[[#This Row],[Nro. DNI / CE]]="","Corregir",IF(LEN(Tabla2[[#This Row],[Nro. DNI / CE]])&gt;=8,"OK","Corregir"))</f>
        <v>OK</v>
      </c>
      <c r="AA3542" s="10">
        <f>COUNTIF(Tabla2[APELLIDOS Y NOMBRES],Tabla2[[#This Row],[APELLIDOS Y NOMBRES]])</f>
        <v>1</v>
      </c>
      <c r="AB3542" t="str">
        <f ca="1">+IFERROR(IF(Tabla2[[#This Row],[FECHA CESE/BAJA]]="","No Aplica",IF(AND(MONTH(Tabla2[[#This Row],[FECHA CESE/BAJA]])=MONTH(TODAY()-30),YEAR(Tabla2[[#This Row],[FECHA CESE/BAJA]])=YEAR(TODAY())),MONTH(TODAY()-30)&amp;"-"&amp;YEAR(TODAY()),"Borrar")),"No aplica")</f>
        <v>No Aplica</v>
      </c>
      <c r="AC3542" t="str">
        <f ca="1">+IFERROR(IF(Tabla2[[#This Row],[FECHA INICIO DE LABORES EN OBRA]]="","No Aplica",IF(AND(MONTH(Tabla2[[#This Row],[FECHA INICIO DE LABORES EN OBRA]])=MONTH(TODAY()-30),YEAR(Tabla2[[#This Row],[FECHA INICIO DE LABORES EN OBRA]])=YEAR(TODAY())),MONTH(TODAY()-30)&amp;"-"&amp;YEAR(TODAY()),"No Aplica")),"No Aplica")</f>
        <v>8-2023</v>
      </c>
    </row>
    <row r="3543" spans="1:29" x14ac:dyDescent="0.25">
      <c r="A3543" s="2">
        <v>20604695903</v>
      </c>
      <c r="B3543" s="3" t="s">
        <v>9859</v>
      </c>
      <c r="C3543" s="3" t="s">
        <v>46</v>
      </c>
      <c r="D3543" s="3">
        <v>45036210</v>
      </c>
      <c r="E3543" s="3" t="s">
        <v>9861</v>
      </c>
      <c r="F3543" s="36">
        <v>32085</v>
      </c>
      <c r="G3543" s="3">
        <v>2</v>
      </c>
      <c r="H3543" s="3" t="s">
        <v>3777</v>
      </c>
      <c r="I3543" s="3" t="s">
        <v>8431</v>
      </c>
      <c r="J3543" s="3" t="s">
        <v>9862</v>
      </c>
      <c r="K3543" s="3" t="s">
        <v>9860</v>
      </c>
      <c r="L3543" s="8" t="s">
        <v>8527</v>
      </c>
      <c r="M3543" s="5"/>
      <c r="N3543" s="13" t="s">
        <v>1489</v>
      </c>
      <c r="O3543" s="5">
        <v>45126</v>
      </c>
      <c r="P3543" s="8">
        <v>1</v>
      </c>
      <c r="Q3543" s="9">
        <v>4</v>
      </c>
      <c r="R3543" s="9" t="str">
        <f>IFERROR(VLOOKUP(Tabla2[[#This Row],[CONTRATISTA PRNCIPAL]],Hoja1!$L$5:$M$9,2,FALSE),"CJV")</f>
        <v>CJV</v>
      </c>
      <c r="S3543" s="9" t="str">
        <f>IF(Tabla2[[#This Row],[EMPRESA]]=Tabla2[[#This Row],[CONTRATISTA PRNCIPAL]],"Principal","Secundaria")</f>
        <v>Secundaria</v>
      </c>
      <c r="T3543" s="10">
        <f>IFERROR(1/COUNTIF(Tabla2[CONTRATISTA PRNCIPAL],Tabla2[[#This Row],[CONTRATISTA PRNCIPAL]]),0)</f>
        <v>1.3513513513513514E-2</v>
      </c>
      <c r="U3543" s="33">
        <f ca="1">IF(((TODAY()-Tabla2[[#This Row],[FECHA NACIMIENTO]])/365)&lt;18,"Corregir", IF(((TODAY()-Tabla2[[#This Row],[FECHA NACIMIENTO]])/365)&gt;80, "Corregir",ROUNDDOWN(((TODAY()-Tabla2[[#This Row],[FECHA NACIMIENTO]])/365),0)))</f>
        <v>35</v>
      </c>
      <c r="V354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543" s="34" t="str">
        <f ca="1">+IF(Tabla2[[#This Row],[Edad]]="Corregir","Corregir","Ok")</f>
        <v>Ok</v>
      </c>
      <c r="X3543" s="10" t="str">
        <f>+IFERROR(VLOOKUP(Tabla2[[#This Row],[DISTRITO SEGÚN DNI]],Hoja1!$A$2:$B$55,2,FALSE),"No")</f>
        <v>No</v>
      </c>
      <c r="Y3543" s="10" t="str">
        <f>IF(OR(LOWER(Tabla2[[#This Row],[GENERO]])="masculino", LOWER(Tabla2[[#This Row],[GENERO]])="femenino"),"OK","Corregir")</f>
        <v>OK</v>
      </c>
      <c r="Z3543" s="10" t="str">
        <f>+IF(Tabla2[[#This Row],[Nro. DNI / CE]]="","Corregir",IF(LEN(Tabla2[[#This Row],[Nro. DNI / CE]])&gt;=8,"OK","Corregir"))</f>
        <v>OK</v>
      </c>
      <c r="AA3543" s="10">
        <f>COUNTIF(Tabla2[APELLIDOS Y NOMBRES],Tabla2[[#This Row],[APELLIDOS Y NOMBRES]])</f>
        <v>1</v>
      </c>
      <c r="AB3543" t="str">
        <f ca="1">+IFERROR(IF(Tabla2[[#This Row],[FECHA CESE/BAJA]]="","No Aplica",IF(AND(MONTH(Tabla2[[#This Row],[FECHA CESE/BAJA]])=MONTH(TODAY()-30),YEAR(Tabla2[[#This Row],[FECHA CESE/BAJA]])=YEAR(TODAY())),MONTH(TODAY()-30)&amp;"-"&amp;YEAR(TODAY()),"Borrar")),"No aplica")</f>
        <v>No Aplica</v>
      </c>
      <c r="AC3543" t="str">
        <f ca="1">+IFERROR(IF(Tabla2[[#This Row],[FECHA INICIO DE LABORES EN OBRA]]="","No Aplica",IF(AND(MONTH(Tabla2[[#This Row],[FECHA INICIO DE LABORES EN OBRA]])=MONTH(TODAY()-30),YEAR(Tabla2[[#This Row],[FECHA INICIO DE LABORES EN OBRA]])=YEAR(TODAY())),MONTH(TODAY()-30)&amp;"-"&amp;YEAR(TODAY()),"No Aplica")),"No Aplica")</f>
        <v>No Aplica</v>
      </c>
    </row>
    <row r="3544" spans="1:29" x14ac:dyDescent="0.25">
      <c r="A3544" s="2">
        <v>20604695903</v>
      </c>
      <c r="B3544" s="3" t="s">
        <v>9859</v>
      </c>
      <c r="C3544" s="3" t="s">
        <v>46</v>
      </c>
      <c r="D3544" s="3">
        <v>41335381</v>
      </c>
      <c r="E3544" s="3" t="s">
        <v>9863</v>
      </c>
      <c r="F3544" s="36">
        <v>28952</v>
      </c>
      <c r="G3544" s="3">
        <v>2</v>
      </c>
      <c r="H3544" s="3" t="s">
        <v>1645</v>
      </c>
      <c r="I3544" s="3" t="s">
        <v>8431</v>
      </c>
      <c r="J3544" s="3" t="s">
        <v>9864</v>
      </c>
      <c r="K3544" s="3" t="s">
        <v>3781</v>
      </c>
      <c r="L3544" s="8" t="s">
        <v>8527</v>
      </c>
      <c r="M3544" s="5"/>
      <c r="N3544" s="13" t="s">
        <v>1489</v>
      </c>
      <c r="O3544" s="5">
        <v>45126</v>
      </c>
      <c r="P3544" s="8">
        <v>1</v>
      </c>
      <c r="Q3544" s="9">
        <v>4</v>
      </c>
      <c r="R3544" s="9" t="str">
        <f>IFERROR(VLOOKUP(Tabla2[[#This Row],[CONTRATISTA PRNCIPAL]],Hoja1!$L$5:$M$9,2,FALSE),"CJV")</f>
        <v>CJV</v>
      </c>
      <c r="S3544" s="9" t="str">
        <f>IF(Tabla2[[#This Row],[EMPRESA]]=Tabla2[[#This Row],[CONTRATISTA PRNCIPAL]],"Principal","Secundaria")</f>
        <v>Secundaria</v>
      </c>
      <c r="T3544" s="10">
        <f>IFERROR(1/COUNTIF(Tabla2[CONTRATISTA PRNCIPAL],Tabla2[[#This Row],[CONTRATISTA PRNCIPAL]]),0)</f>
        <v>1.3513513513513514E-2</v>
      </c>
      <c r="U3544" s="33">
        <f ca="1">IF(((TODAY()-Tabla2[[#This Row],[FECHA NACIMIENTO]])/365)&lt;18,"Corregir", IF(((TODAY()-Tabla2[[#This Row],[FECHA NACIMIENTO]])/365)&gt;80, "Corregir",ROUNDDOWN(((TODAY()-Tabla2[[#This Row],[FECHA NACIMIENTO]])/365),0)))</f>
        <v>44</v>
      </c>
      <c r="V354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544" s="34" t="str">
        <f ca="1">+IF(Tabla2[[#This Row],[Edad]]="Corregir","Corregir","Ok")</f>
        <v>Ok</v>
      </c>
      <c r="X3544" s="10" t="str">
        <f>+IFERROR(VLOOKUP(Tabla2[[#This Row],[DISTRITO SEGÚN DNI]],Hoja1!$A$2:$B$55,2,FALSE),"No")</f>
        <v>No</v>
      </c>
      <c r="Y3544" s="10" t="str">
        <f>IF(OR(LOWER(Tabla2[[#This Row],[GENERO]])="masculino", LOWER(Tabla2[[#This Row],[GENERO]])="femenino"),"OK","Corregir")</f>
        <v>OK</v>
      </c>
      <c r="Z3544" s="10" t="str">
        <f>+IF(Tabla2[[#This Row],[Nro. DNI / CE]]="","Corregir",IF(LEN(Tabla2[[#This Row],[Nro. DNI / CE]])&gt;=8,"OK","Corregir"))</f>
        <v>OK</v>
      </c>
      <c r="AA3544" s="10">
        <f>COUNTIF(Tabla2[APELLIDOS Y NOMBRES],Tabla2[[#This Row],[APELLIDOS Y NOMBRES]])</f>
        <v>1</v>
      </c>
      <c r="AB3544" t="str">
        <f ca="1">+IFERROR(IF(Tabla2[[#This Row],[FECHA CESE/BAJA]]="","No Aplica",IF(AND(MONTH(Tabla2[[#This Row],[FECHA CESE/BAJA]])=MONTH(TODAY()-30),YEAR(Tabla2[[#This Row],[FECHA CESE/BAJA]])=YEAR(TODAY())),MONTH(TODAY()-30)&amp;"-"&amp;YEAR(TODAY()),"Borrar")),"No aplica")</f>
        <v>No Aplica</v>
      </c>
      <c r="AC3544" t="str">
        <f ca="1">+IFERROR(IF(Tabla2[[#This Row],[FECHA INICIO DE LABORES EN OBRA]]="","No Aplica",IF(AND(MONTH(Tabla2[[#This Row],[FECHA INICIO DE LABORES EN OBRA]])=MONTH(TODAY()-30),YEAR(Tabla2[[#This Row],[FECHA INICIO DE LABORES EN OBRA]])=YEAR(TODAY())),MONTH(TODAY()-30)&amp;"-"&amp;YEAR(TODAY()),"No Aplica")),"No Aplica")</f>
        <v>No Aplica</v>
      </c>
    </row>
    <row r="3545" spans="1:29" x14ac:dyDescent="0.25">
      <c r="A3545" s="2">
        <v>20604695903</v>
      </c>
      <c r="B3545" s="3" t="s">
        <v>9859</v>
      </c>
      <c r="C3545" s="3" t="s">
        <v>46</v>
      </c>
      <c r="D3545" s="3" t="s">
        <v>12720</v>
      </c>
      <c r="E3545" s="3" t="s">
        <v>12721</v>
      </c>
      <c r="F3545" s="36">
        <v>33357</v>
      </c>
      <c r="G3545" s="3">
        <v>2</v>
      </c>
      <c r="H3545" s="3" t="s">
        <v>1708</v>
      </c>
      <c r="I3545" s="3" t="s">
        <v>8431</v>
      </c>
      <c r="J3545" s="3" t="s">
        <v>12722</v>
      </c>
      <c r="K3545" s="3" t="s">
        <v>93</v>
      </c>
      <c r="L3545" s="8" t="s">
        <v>8527</v>
      </c>
      <c r="M3545" s="5"/>
      <c r="N3545" s="13" t="s">
        <v>1489</v>
      </c>
      <c r="O3545" s="5">
        <v>45149</v>
      </c>
      <c r="P3545" s="8">
        <v>1</v>
      </c>
      <c r="Q3545" s="9">
        <v>4</v>
      </c>
      <c r="R3545" s="9" t="str">
        <f>IFERROR(VLOOKUP(Tabla2[[#This Row],[CONTRATISTA PRNCIPAL]],Hoja1!$L$5:$M$9,2,FALSE),"CJV")</f>
        <v>CJV</v>
      </c>
      <c r="S3545" s="9" t="str">
        <f>IF(Tabla2[[#This Row],[EMPRESA]]=Tabla2[[#This Row],[CONTRATISTA PRNCIPAL]],"Principal","Secundaria")</f>
        <v>Secundaria</v>
      </c>
      <c r="T3545" s="10">
        <f>IFERROR(1/COUNTIF(Tabla2[CONTRATISTA PRNCIPAL],Tabla2[[#This Row],[CONTRATISTA PRNCIPAL]]),0)</f>
        <v>1.3513513513513514E-2</v>
      </c>
      <c r="U3545" s="33">
        <f ca="1">IF(((TODAY()-Tabla2[[#This Row],[FECHA NACIMIENTO]])/365)&lt;18,"Corregir", IF(((TODAY()-Tabla2[[#This Row],[FECHA NACIMIENTO]])/365)&gt;80, "Corregir",ROUNDDOWN(((TODAY()-Tabla2[[#This Row],[FECHA NACIMIENTO]])/365),0)))</f>
        <v>32</v>
      </c>
      <c r="V354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545" s="34" t="str">
        <f ca="1">+IF(Tabla2[[#This Row],[Edad]]="Corregir","Corregir","Ok")</f>
        <v>Ok</v>
      </c>
      <c r="X3545" s="10" t="str">
        <f>+IFERROR(VLOOKUP(Tabla2[[#This Row],[DISTRITO SEGÚN DNI]],Hoja1!$A$2:$B$55,2,FALSE),"No")</f>
        <v>ATE</v>
      </c>
      <c r="Y3545" s="10" t="str">
        <f>IF(OR(LOWER(Tabla2[[#This Row],[GENERO]])="masculino", LOWER(Tabla2[[#This Row],[GENERO]])="femenino"),"OK","Corregir")</f>
        <v>OK</v>
      </c>
      <c r="Z3545" s="10" t="str">
        <f>+IF(Tabla2[[#This Row],[Nro. DNI / CE]]="","Corregir",IF(LEN(Tabla2[[#This Row],[Nro. DNI / CE]])&gt;=8,"OK","Corregir"))</f>
        <v>OK</v>
      </c>
      <c r="AA3545" s="10">
        <f>COUNTIF(Tabla2[APELLIDOS Y NOMBRES],Tabla2[[#This Row],[APELLIDOS Y NOMBRES]])</f>
        <v>1</v>
      </c>
      <c r="AB3545" t="str">
        <f ca="1">+IFERROR(IF(Tabla2[[#This Row],[FECHA CESE/BAJA]]="","No Aplica",IF(AND(MONTH(Tabla2[[#This Row],[FECHA CESE/BAJA]])=MONTH(TODAY()-30),YEAR(Tabla2[[#This Row],[FECHA CESE/BAJA]])=YEAR(TODAY())),MONTH(TODAY()-30)&amp;"-"&amp;YEAR(TODAY()),"Borrar")),"No aplica")</f>
        <v>No Aplica</v>
      </c>
      <c r="AC3545" t="str">
        <f ca="1">+IFERROR(IF(Tabla2[[#This Row],[FECHA INICIO DE LABORES EN OBRA]]="","No Aplica",IF(AND(MONTH(Tabla2[[#This Row],[FECHA INICIO DE LABORES EN OBRA]])=MONTH(TODAY()-30),YEAR(Tabla2[[#This Row],[FECHA INICIO DE LABORES EN OBRA]])=YEAR(TODAY())),MONTH(TODAY()-30)&amp;"-"&amp;YEAR(TODAY()),"No Aplica")),"No Aplica")</f>
        <v>8-2023</v>
      </c>
    </row>
    <row r="3546" spans="1:29" x14ac:dyDescent="0.25">
      <c r="A3546" s="2">
        <v>20604695903</v>
      </c>
      <c r="B3546" s="3" t="s">
        <v>9859</v>
      </c>
      <c r="C3546" s="3" t="s">
        <v>46</v>
      </c>
      <c r="D3546" s="3">
        <v>76265365</v>
      </c>
      <c r="E3546" s="3" t="s">
        <v>12723</v>
      </c>
      <c r="F3546" s="36">
        <v>35721</v>
      </c>
      <c r="G3546" s="3">
        <v>2</v>
      </c>
      <c r="H3546" s="3" t="s">
        <v>5133</v>
      </c>
      <c r="I3546" s="3" t="s">
        <v>8431</v>
      </c>
      <c r="J3546" s="3" t="s">
        <v>12724</v>
      </c>
      <c r="K3546" s="3" t="s">
        <v>93</v>
      </c>
      <c r="L3546" s="8" t="s">
        <v>8527</v>
      </c>
      <c r="M3546" s="5"/>
      <c r="N3546" s="13" t="s">
        <v>1489</v>
      </c>
      <c r="O3546" s="5">
        <v>45149</v>
      </c>
      <c r="P3546" s="8">
        <v>1</v>
      </c>
      <c r="Q3546" s="9">
        <v>4</v>
      </c>
      <c r="R3546" s="9" t="str">
        <f>IFERROR(VLOOKUP(Tabla2[[#This Row],[CONTRATISTA PRNCIPAL]],Hoja1!$L$5:$M$9,2,FALSE),"CJV")</f>
        <v>CJV</v>
      </c>
      <c r="S3546" s="9" t="str">
        <f>IF(Tabla2[[#This Row],[EMPRESA]]=Tabla2[[#This Row],[CONTRATISTA PRNCIPAL]],"Principal","Secundaria")</f>
        <v>Secundaria</v>
      </c>
      <c r="T3546" s="10">
        <f>IFERROR(1/COUNTIF(Tabla2[CONTRATISTA PRNCIPAL],Tabla2[[#This Row],[CONTRATISTA PRNCIPAL]]),0)</f>
        <v>1.3513513513513514E-2</v>
      </c>
      <c r="U3546" s="33">
        <f ca="1">IF(((TODAY()-Tabla2[[#This Row],[FECHA NACIMIENTO]])/365)&lt;18,"Corregir", IF(((TODAY()-Tabla2[[#This Row],[FECHA NACIMIENTO]])/365)&gt;80, "Corregir",ROUNDDOWN(((TODAY()-Tabla2[[#This Row],[FECHA NACIMIENTO]])/365),0)))</f>
        <v>25</v>
      </c>
      <c r="V354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546" s="34" t="str">
        <f ca="1">+IF(Tabla2[[#This Row],[Edad]]="Corregir","Corregir","Ok")</f>
        <v>Ok</v>
      </c>
      <c r="X3546" s="10" t="str">
        <f>+IFERROR(VLOOKUP(Tabla2[[#This Row],[DISTRITO SEGÚN DNI]],Hoja1!$A$2:$B$55,2,FALSE),"No")</f>
        <v>ATE</v>
      </c>
      <c r="Y3546" s="10" t="str">
        <f>IF(OR(LOWER(Tabla2[[#This Row],[GENERO]])="masculino", LOWER(Tabla2[[#This Row],[GENERO]])="femenino"),"OK","Corregir")</f>
        <v>OK</v>
      </c>
      <c r="Z3546" s="10" t="str">
        <f>+IF(Tabla2[[#This Row],[Nro. DNI / CE]]="","Corregir",IF(LEN(Tabla2[[#This Row],[Nro. DNI / CE]])&gt;=8,"OK","Corregir"))</f>
        <v>OK</v>
      </c>
      <c r="AA3546" s="10">
        <f>COUNTIF(Tabla2[APELLIDOS Y NOMBRES],Tabla2[[#This Row],[APELLIDOS Y NOMBRES]])</f>
        <v>1</v>
      </c>
      <c r="AB3546" t="str">
        <f ca="1">+IFERROR(IF(Tabla2[[#This Row],[FECHA CESE/BAJA]]="","No Aplica",IF(AND(MONTH(Tabla2[[#This Row],[FECHA CESE/BAJA]])=MONTH(TODAY()-30),YEAR(Tabla2[[#This Row],[FECHA CESE/BAJA]])=YEAR(TODAY())),MONTH(TODAY()-30)&amp;"-"&amp;YEAR(TODAY()),"Borrar")),"No aplica")</f>
        <v>No Aplica</v>
      </c>
      <c r="AC3546" t="str">
        <f ca="1">+IFERROR(IF(Tabla2[[#This Row],[FECHA INICIO DE LABORES EN OBRA]]="","No Aplica",IF(AND(MONTH(Tabla2[[#This Row],[FECHA INICIO DE LABORES EN OBRA]])=MONTH(TODAY()-30),YEAR(Tabla2[[#This Row],[FECHA INICIO DE LABORES EN OBRA]])=YEAR(TODAY())),MONTH(TODAY()-30)&amp;"-"&amp;YEAR(TODAY()),"No Aplica")),"No Aplica")</f>
        <v>8-2023</v>
      </c>
    </row>
    <row r="3547" spans="1:29" x14ac:dyDescent="0.25">
      <c r="A3547" s="2">
        <v>20604695903</v>
      </c>
      <c r="B3547" s="3" t="s">
        <v>9859</v>
      </c>
      <c r="C3547" s="3" t="s">
        <v>46</v>
      </c>
      <c r="D3547" s="3">
        <v>76265365</v>
      </c>
      <c r="E3547" s="3" t="s">
        <v>12725</v>
      </c>
      <c r="F3547" s="36">
        <v>37449</v>
      </c>
      <c r="G3547" s="3">
        <v>2</v>
      </c>
      <c r="H3547" s="3" t="s">
        <v>5133</v>
      </c>
      <c r="I3547" s="3" t="s">
        <v>8431</v>
      </c>
      <c r="J3547" s="3" t="s">
        <v>12726</v>
      </c>
      <c r="K3547" s="3" t="s">
        <v>7689</v>
      </c>
      <c r="L3547" s="8" t="s">
        <v>8527</v>
      </c>
      <c r="M3547" s="5"/>
      <c r="N3547" s="13" t="s">
        <v>1489</v>
      </c>
      <c r="O3547" s="5">
        <v>45149</v>
      </c>
      <c r="P3547" s="8">
        <v>1</v>
      </c>
      <c r="Q3547" s="9">
        <v>4</v>
      </c>
      <c r="R3547" s="9" t="str">
        <f>IFERROR(VLOOKUP(Tabla2[[#This Row],[CONTRATISTA PRNCIPAL]],Hoja1!$L$5:$M$9,2,FALSE),"CJV")</f>
        <v>CJV</v>
      </c>
      <c r="S3547" s="9" t="str">
        <f>IF(Tabla2[[#This Row],[EMPRESA]]=Tabla2[[#This Row],[CONTRATISTA PRNCIPAL]],"Principal","Secundaria")</f>
        <v>Secundaria</v>
      </c>
      <c r="T3547" s="10">
        <f>IFERROR(1/COUNTIF(Tabla2[CONTRATISTA PRNCIPAL],Tabla2[[#This Row],[CONTRATISTA PRNCIPAL]]),0)</f>
        <v>1.3513513513513514E-2</v>
      </c>
      <c r="U3547" s="33">
        <f ca="1">IF(((TODAY()-Tabla2[[#This Row],[FECHA NACIMIENTO]])/365)&lt;18,"Corregir", IF(((TODAY()-Tabla2[[#This Row],[FECHA NACIMIENTO]])/365)&gt;80, "Corregir",ROUNDDOWN(((TODAY()-Tabla2[[#This Row],[FECHA NACIMIENTO]])/365),0)))</f>
        <v>21</v>
      </c>
      <c r="V354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3547" s="34" t="str">
        <f ca="1">+IF(Tabla2[[#This Row],[Edad]]="Corregir","Corregir","Ok")</f>
        <v>Ok</v>
      </c>
      <c r="X3547" s="10" t="str">
        <f>+IFERROR(VLOOKUP(Tabla2[[#This Row],[DISTRITO SEGÚN DNI]],Hoja1!$A$2:$B$55,2,FALSE),"No")</f>
        <v>No</v>
      </c>
      <c r="Y3547" s="10" t="str">
        <f>IF(OR(LOWER(Tabla2[[#This Row],[GENERO]])="masculino", LOWER(Tabla2[[#This Row],[GENERO]])="femenino"),"OK","Corregir")</f>
        <v>OK</v>
      </c>
      <c r="Z3547" s="10" t="str">
        <f>+IF(Tabla2[[#This Row],[Nro. DNI / CE]]="","Corregir",IF(LEN(Tabla2[[#This Row],[Nro. DNI / CE]])&gt;=8,"OK","Corregir"))</f>
        <v>OK</v>
      </c>
      <c r="AA3547" s="10">
        <f>COUNTIF(Tabla2[APELLIDOS Y NOMBRES],Tabla2[[#This Row],[APELLIDOS Y NOMBRES]])</f>
        <v>1</v>
      </c>
      <c r="AB3547" t="str">
        <f ca="1">+IFERROR(IF(Tabla2[[#This Row],[FECHA CESE/BAJA]]="","No Aplica",IF(AND(MONTH(Tabla2[[#This Row],[FECHA CESE/BAJA]])=MONTH(TODAY()-30),YEAR(Tabla2[[#This Row],[FECHA CESE/BAJA]])=YEAR(TODAY())),MONTH(TODAY()-30)&amp;"-"&amp;YEAR(TODAY()),"Borrar")),"No aplica")</f>
        <v>No Aplica</v>
      </c>
      <c r="AC3547" t="str">
        <f ca="1">+IFERROR(IF(Tabla2[[#This Row],[FECHA INICIO DE LABORES EN OBRA]]="","No Aplica",IF(AND(MONTH(Tabla2[[#This Row],[FECHA INICIO DE LABORES EN OBRA]])=MONTH(TODAY()-30),YEAR(Tabla2[[#This Row],[FECHA INICIO DE LABORES EN OBRA]])=YEAR(TODAY())),MONTH(TODAY()-30)&amp;"-"&amp;YEAR(TODAY()),"No Aplica")),"No Aplica")</f>
        <v>8-2023</v>
      </c>
    </row>
    <row r="3548" spans="1:29" x14ac:dyDescent="0.25">
      <c r="A3548" s="2">
        <v>20604695903</v>
      </c>
      <c r="B3548" s="3" t="s">
        <v>9859</v>
      </c>
      <c r="C3548" s="3" t="s">
        <v>46</v>
      </c>
      <c r="D3548" s="3">
        <v>48022378</v>
      </c>
      <c r="E3548" s="3" t="s">
        <v>12727</v>
      </c>
      <c r="F3548" s="36">
        <v>34274</v>
      </c>
      <c r="G3548" s="3">
        <v>2</v>
      </c>
      <c r="H3548" s="3" t="s">
        <v>1708</v>
      </c>
      <c r="I3548" s="3" t="s">
        <v>8431</v>
      </c>
      <c r="J3548" s="3" t="s">
        <v>12728</v>
      </c>
      <c r="K3548" s="3" t="s">
        <v>93</v>
      </c>
      <c r="L3548" s="8" t="s">
        <v>8527</v>
      </c>
      <c r="M3548" s="5"/>
      <c r="N3548" s="13" t="s">
        <v>1489</v>
      </c>
      <c r="O3548" s="5">
        <v>45149</v>
      </c>
      <c r="P3548" s="8">
        <v>1</v>
      </c>
      <c r="Q3548" s="9">
        <v>4</v>
      </c>
      <c r="R3548" s="9" t="str">
        <f>IFERROR(VLOOKUP(Tabla2[[#This Row],[CONTRATISTA PRNCIPAL]],Hoja1!$L$5:$M$9,2,FALSE),"CJV")</f>
        <v>CJV</v>
      </c>
      <c r="S3548" s="9" t="str">
        <f>IF(Tabla2[[#This Row],[EMPRESA]]=Tabla2[[#This Row],[CONTRATISTA PRNCIPAL]],"Principal","Secundaria")</f>
        <v>Secundaria</v>
      </c>
      <c r="T3548" s="10">
        <f>IFERROR(1/COUNTIF(Tabla2[CONTRATISTA PRNCIPAL],Tabla2[[#This Row],[CONTRATISTA PRNCIPAL]]),0)</f>
        <v>1.3513513513513514E-2</v>
      </c>
      <c r="U3548" s="33">
        <f ca="1">IF(((TODAY()-Tabla2[[#This Row],[FECHA NACIMIENTO]])/365)&lt;18,"Corregir", IF(((TODAY()-Tabla2[[#This Row],[FECHA NACIMIENTO]])/365)&gt;80, "Corregir",ROUNDDOWN(((TODAY()-Tabla2[[#This Row],[FECHA NACIMIENTO]])/365),0)))</f>
        <v>29</v>
      </c>
      <c r="V354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548" s="34" t="str">
        <f ca="1">+IF(Tabla2[[#This Row],[Edad]]="Corregir","Corregir","Ok")</f>
        <v>Ok</v>
      </c>
      <c r="X3548" s="10" t="str">
        <f>+IFERROR(VLOOKUP(Tabla2[[#This Row],[DISTRITO SEGÚN DNI]],Hoja1!$A$2:$B$55,2,FALSE),"No")</f>
        <v>ATE</v>
      </c>
      <c r="Y3548" s="10" t="str">
        <f>IF(OR(LOWER(Tabla2[[#This Row],[GENERO]])="masculino", LOWER(Tabla2[[#This Row],[GENERO]])="femenino"),"OK","Corregir")</f>
        <v>OK</v>
      </c>
      <c r="Z3548" s="10" t="str">
        <f>+IF(Tabla2[[#This Row],[Nro. DNI / CE]]="","Corregir",IF(LEN(Tabla2[[#This Row],[Nro. DNI / CE]])&gt;=8,"OK","Corregir"))</f>
        <v>OK</v>
      </c>
      <c r="AA3548" s="10">
        <f>COUNTIF(Tabla2[APELLIDOS Y NOMBRES],Tabla2[[#This Row],[APELLIDOS Y NOMBRES]])</f>
        <v>1</v>
      </c>
      <c r="AB3548" t="str">
        <f ca="1">+IFERROR(IF(Tabla2[[#This Row],[FECHA CESE/BAJA]]="","No Aplica",IF(AND(MONTH(Tabla2[[#This Row],[FECHA CESE/BAJA]])=MONTH(TODAY()-30),YEAR(Tabla2[[#This Row],[FECHA CESE/BAJA]])=YEAR(TODAY())),MONTH(TODAY()-30)&amp;"-"&amp;YEAR(TODAY()),"Borrar")),"No aplica")</f>
        <v>No Aplica</v>
      </c>
      <c r="AC3548" t="str">
        <f ca="1">+IFERROR(IF(Tabla2[[#This Row],[FECHA INICIO DE LABORES EN OBRA]]="","No Aplica",IF(AND(MONTH(Tabla2[[#This Row],[FECHA INICIO DE LABORES EN OBRA]])=MONTH(TODAY()-30),YEAR(Tabla2[[#This Row],[FECHA INICIO DE LABORES EN OBRA]])=YEAR(TODAY())),MONTH(TODAY()-30)&amp;"-"&amp;YEAR(TODAY()),"No Aplica")),"No Aplica")</f>
        <v>8-2023</v>
      </c>
    </row>
    <row r="3549" spans="1:29" x14ac:dyDescent="0.25">
      <c r="A3549" s="2">
        <v>20604695903</v>
      </c>
      <c r="B3549" s="3" t="s">
        <v>9859</v>
      </c>
      <c r="C3549" s="3" t="s">
        <v>46</v>
      </c>
      <c r="D3549" s="3">
        <v>47660540</v>
      </c>
      <c r="E3549" s="3" t="s">
        <v>12729</v>
      </c>
      <c r="F3549" s="36">
        <v>34032</v>
      </c>
      <c r="G3549" s="3">
        <v>2</v>
      </c>
      <c r="H3549" s="3" t="s">
        <v>3777</v>
      </c>
      <c r="I3549" s="3" t="s">
        <v>8431</v>
      </c>
      <c r="J3549" s="3" t="s">
        <v>12730</v>
      </c>
      <c r="K3549" s="3" t="s">
        <v>1492</v>
      </c>
      <c r="L3549" s="8" t="s">
        <v>8527</v>
      </c>
      <c r="M3549" s="5"/>
      <c r="N3549" s="13" t="s">
        <v>1489</v>
      </c>
      <c r="O3549" s="5">
        <v>45149</v>
      </c>
      <c r="P3549" s="8">
        <v>1</v>
      </c>
      <c r="Q3549" s="9">
        <v>1</v>
      </c>
      <c r="R3549" s="9" t="str">
        <f>IFERROR(VLOOKUP(Tabla2[[#This Row],[CONTRATISTA PRNCIPAL]],Hoja1!$L$5:$M$9,2,FALSE),"CJV")</f>
        <v>CJV</v>
      </c>
      <c r="S3549" s="9" t="str">
        <f>IF(Tabla2[[#This Row],[EMPRESA]]=Tabla2[[#This Row],[CONTRATISTA PRNCIPAL]],"Principal","Secundaria")</f>
        <v>Secundaria</v>
      </c>
      <c r="T3549" s="10">
        <f>IFERROR(1/COUNTIF(Tabla2[CONTRATISTA PRNCIPAL],Tabla2[[#This Row],[CONTRATISTA PRNCIPAL]]),0)</f>
        <v>1.3513513513513514E-2</v>
      </c>
      <c r="U3549" s="33">
        <f ca="1">IF(((TODAY()-Tabla2[[#This Row],[FECHA NACIMIENTO]])/365)&lt;18,"Corregir", IF(((TODAY()-Tabla2[[#This Row],[FECHA NACIMIENTO]])/365)&gt;80, "Corregir",ROUNDDOWN(((TODAY()-Tabla2[[#This Row],[FECHA NACIMIENTO]])/365),0)))</f>
        <v>30</v>
      </c>
      <c r="V354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549" s="34" t="str">
        <f ca="1">+IF(Tabla2[[#This Row],[Edad]]="Corregir","Corregir","Ok")</f>
        <v>Ok</v>
      </c>
      <c r="X3549" s="10" t="str">
        <f>+IFERROR(VLOOKUP(Tabla2[[#This Row],[DISTRITO SEGÚN DNI]],Hoja1!$A$2:$B$55,2,FALSE),"No")</f>
        <v>No</v>
      </c>
      <c r="Y3549" s="10" t="str">
        <f>IF(OR(LOWER(Tabla2[[#This Row],[GENERO]])="masculino", LOWER(Tabla2[[#This Row],[GENERO]])="femenino"),"OK","Corregir")</f>
        <v>OK</v>
      </c>
      <c r="Z3549" s="10" t="str">
        <f>+IF(Tabla2[[#This Row],[Nro. DNI / CE]]="","Corregir",IF(LEN(Tabla2[[#This Row],[Nro. DNI / CE]])&gt;=8,"OK","Corregir"))</f>
        <v>OK</v>
      </c>
      <c r="AA3549" s="10">
        <f>COUNTIF(Tabla2[APELLIDOS Y NOMBRES],Tabla2[[#This Row],[APELLIDOS Y NOMBRES]])</f>
        <v>1</v>
      </c>
      <c r="AB3549" t="str">
        <f ca="1">+IFERROR(IF(Tabla2[[#This Row],[FECHA CESE/BAJA]]="","No Aplica",IF(AND(MONTH(Tabla2[[#This Row],[FECHA CESE/BAJA]])=MONTH(TODAY()-30),YEAR(Tabla2[[#This Row],[FECHA CESE/BAJA]])=YEAR(TODAY())),MONTH(TODAY()-30)&amp;"-"&amp;YEAR(TODAY()),"Borrar")),"No aplica")</f>
        <v>No Aplica</v>
      </c>
      <c r="AC3549" t="str">
        <f ca="1">+IFERROR(IF(Tabla2[[#This Row],[FECHA INICIO DE LABORES EN OBRA]]="","No Aplica",IF(AND(MONTH(Tabla2[[#This Row],[FECHA INICIO DE LABORES EN OBRA]])=MONTH(TODAY()-30),YEAR(Tabla2[[#This Row],[FECHA INICIO DE LABORES EN OBRA]])=YEAR(TODAY())),MONTH(TODAY()-30)&amp;"-"&amp;YEAR(TODAY()),"No Aplica")),"No Aplica")</f>
        <v>8-2023</v>
      </c>
    </row>
    <row r="3550" spans="1:29" x14ac:dyDescent="0.25">
      <c r="A3550" s="2">
        <v>20604695903</v>
      </c>
      <c r="B3550" s="3" t="s">
        <v>9859</v>
      </c>
      <c r="C3550" s="3" t="s">
        <v>46</v>
      </c>
      <c r="D3550" s="3">
        <v>45949314</v>
      </c>
      <c r="E3550" s="3" t="s">
        <v>9865</v>
      </c>
      <c r="F3550" s="36">
        <v>32623</v>
      </c>
      <c r="G3550" s="3">
        <v>2</v>
      </c>
      <c r="H3550" s="3" t="s">
        <v>1708</v>
      </c>
      <c r="I3550" s="3" t="s">
        <v>8431</v>
      </c>
      <c r="J3550" s="3" t="s">
        <v>9866</v>
      </c>
      <c r="K3550" s="3" t="s">
        <v>1481</v>
      </c>
      <c r="L3550" s="8" t="s">
        <v>8527</v>
      </c>
      <c r="M3550" s="5"/>
      <c r="N3550" s="13" t="s">
        <v>1489</v>
      </c>
      <c r="O3550" s="5">
        <v>45126</v>
      </c>
      <c r="P3550" s="8">
        <v>1</v>
      </c>
      <c r="Q3550" s="9">
        <v>1</v>
      </c>
      <c r="R3550" s="9" t="str">
        <f>IFERROR(VLOOKUP(Tabla2[[#This Row],[CONTRATISTA PRNCIPAL]],Hoja1!$L$5:$M$9,2,FALSE),"CJV")</f>
        <v>CJV</v>
      </c>
      <c r="S3550" s="9" t="str">
        <f>IF(Tabla2[[#This Row],[EMPRESA]]=Tabla2[[#This Row],[CONTRATISTA PRNCIPAL]],"Principal","Secundaria")</f>
        <v>Secundaria</v>
      </c>
      <c r="T3550" s="10">
        <f>IFERROR(1/COUNTIF(Tabla2[CONTRATISTA PRNCIPAL],Tabla2[[#This Row],[CONTRATISTA PRNCIPAL]]),0)</f>
        <v>1.3513513513513514E-2</v>
      </c>
      <c r="U3550" s="33">
        <f ca="1">IF(((TODAY()-Tabla2[[#This Row],[FECHA NACIMIENTO]])/365)&lt;18,"Corregir", IF(((TODAY()-Tabla2[[#This Row],[FECHA NACIMIENTO]])/365)&gt;80, "Corregir",ROUNDDOWN(((TODAY()-Tabla2[[#This Row],[FECHA NACIMIENTO]])/365),0)))</f>
        <v>34</v>
      </c>
      <c r="V355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550" s="34" t="str">
        <f ca="1">+IF(Tabla2[[#This Row],[Edad]]="Corregir","Corregir","Ok")</f>
        <v>Ok</v>
      </c>
      <c r="X3550" s="10" t="str">
        <f>+IFERROR(VLOOKUP(Tabla2[[#This Row],[DISTRITO SEGÚN DNI]],Hoja1!$A$2:$B$55,2,FALSE),"No")</f>
        <v>No</v>
      </c>
      <c r="Y3550" s="10" t="str">
        <f>IF(OR(LOWER(Tabla2[[#This Row],[GENERO]])="masculino", LOWER(Tabla2[[#This Row],[GENERO]])="femenino"),"OK","Corregir")</f>
        <v>OK</v>
      </c>
      <c r="Z3550" s="10" t="str">
        <f>+IF(Tabla2[[#This Row],[Nro. DNI / CE]]="","Corregir",IF(LEN(Tabla2[[#This Row],[Nro. DNI / CE]])&gt;=8,"OK","Corregir"))</f>
        <v>OK</v>
      </c>
      <c r="AA3550" s="10">
        <f>COUNTIF(Tabla2[APELLIDOS Y NOMBRES],Tabla2[[#This Row],[APELLIDOS Y NOMBRES]])</f>
        <v>1</v>
      </c>
      <c r="AB3550" t="str">
        <f ca="1">+IFERROR(IF(Tabla2[[#This Row],[FECHA CESE/BAJA]]="","No Aplica",IF(AND(MONTH(Tabla2[[#This Row],[FECHA CESE/BAJA]])=MONTH(TODAY()-30),YEAR(Tabla2[[#This Row],[FECHA CESE/BAJA]])=YEAR(TODAY())),MONTH(TODAY()-30)&amp;"-"&amp;YEAR(TODAY()),"Borrar")),"No aplica")</f>
        <v>No Aplica</v>
      </c>
      <c r="AC3550" t="str">
        <f ca="1">+IFERROR(IF(Tabla2[[#This Row],[FECHA INICIO DE LABORES EN OBRA]]="","No Aplica",IF(AND(MONTH(Tabla2[[#This Row],[FECHA INICIO DE LABORES EN OBRA]])=MONTH(TODAY()-30),YEAR(Tabla2[[#This Row],[FECHA INICIO DE LABORES EN OBRA]])=YEAR(TODAY())),MONTH(TODAY()-30)&amp;"-"&amp;YEAR(TODAY()),"No Aplica")),"No Aplica")</f>
        <v>No Aplica</v>
      </c>
    </row>
    <row r="3551" spans="1:29" x14ac:dyDescent="0.25">
      <c r="A3551" s="2" t="s">
        <v>12731</v>
      </c>
      <c r="B3551" s="3" t="s">
        <v>12732</v>
      </c>
      <c r="C3551" s="3" t="s">
        <v>46</v>
      </c>
      <c r="D3551" s="3" t="s">
        <v>3779</v>
      </c>
      <c r="E3551" s="3" t="s">
        <v>12733</v>
      </c>
      <c r="F3551" s="36">
        <v>33605</v>
      </c>
      <c r="G3551" s="3">
        <v>2</v>
      </c>
      <c r="H3551" s="3" t="s">
        <v>2597</v>
      </c>
      <c r="I3551" s="3" t="s">
        <v>12734</v>
      </c>
      <c r="J3551" s="3" t="s">
        <v>12735</v>
      </c>
      <c r="K3551" s="3" t="s">
        <v>1492</v>
      </c>
      <c r="L3551" s="8" t="s">
        <v>8527</v>
      </c>
      <c r="M3551" s="5"/>
      <c r="N3551" s="13" t="s">
        <v>1489</v>
      </c>
      <c r="O3551" s="5">
        <v>45142</v>
      </c>
      <c r="P3551" s="8">
        <v>1</v>
      </c>
      <c r="Q3551" s="9">
        <v>1</v>
      </c>
      <c r="R3551" s="9" t="str">
        <f>IFERROR(VLOOKUP(Tabla2[[#This Row],[CONTRATISTA PRNCIPAL]],Hoja1!$L$5:$M$9,2,FALSE),"CJV")</f>
        <v>CJV</v>
      </c>
      <c r="S3551" s="9" t="str">
        <f>IF(Tabla2[[#This Row],[EMPRESA]]=Tabla2[[#This Row],[CONTRATISTA PRNCIPAL]],"Principal","Secundaria")</f>
        <v>Secundaria</v>
      </c>
      <c r="T3551" s="10">
        <f>IFERROR(1/COUNTIF(Tabla2[CONTRATISTA PRNCIPAL],Tabla2[[#This Row],[CONTRATISTA PRNCIPAL]]),0)</f>
        <v>1.3513513513513514E-2</v>
      </c>
      <c r="U3551" s="33">
        <f ca="1">IF(((TODAY()-Tabla2[[#This Row],[FECHA NACIMIENTO]])/365)&lt;18,"Corregir", IF(((TODAY()-Tabla2[[#This Row],[FECHA NACIMIENTO]])/365)&gt;80, "Corregir",ROUNDDOWN(((TODAY()-Tabla2[[#This Row],[FECHA NACIMIENTO]])/365),0)))</f>
        <v>31</v>
      </c>
      <c r="V355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551" s="34" t="str">
        <f ca="1">+IF(Tabla2[[#This Row],[Edad]]="Corregir","Corregir","Ok")</f>
        <v>Ok</v>
      </c>
      <c r="X3551" s="10" t="str">
        <f>+IFERROR(VLOOKUP(Tabla2[[#This Row],[DISTRITO SEGÚN DNI]],Hoja1!$A$2:$B$55,2,FALSE),"No")</f>
        <v>No</v>
      </c>
      <c r="Y3551" s="10" t="str">
        <f>IF(OR(LOWER(Tabla2[[#This Row],[GENERO]])="masculino", LOWER(Tabla2[[#This Row],[GENERO]])="femenino"),"OK","Corregir")</f>
        <v>OK</v>
      </c>
      <c r="Z3551" s="10" t="str">
        <f>+IF(Tabla2[[#This Row],[Nro. DNI / CE]]="","Corregir",IF(LEN(Tabla2[[#This Row],[Nro. DNI / CE]])&gt;=8,"OK","Corregir"))</f>
        <v>OK</v>
      </c>
      <c r="AA3551" s="10">
        <f>COUNTIF(Tabla2[APELLIDOS Y NOMBRES],Tabla2[[#This Row],[APELLIDOS Y NOMBRES]])</f>
        <v>1</v>
      </c>
      <c r="AB3551" t="str">
        <f ca="1">+IFERROR(IF(Tabla2[[#This Row],[FECHA CESE/BAJA]]="","No Aplica",IF(AND(MONTH(Tabla2[[#This Row],[FECHA CESE/BAJA]])=MONTH(TODAY()-30),YEAR(Tabla2[[#This Row],[FECHA CESE/BAJA]])=YEAR(TODAY())),MONTH(TODAY()-30)&amp;"-"&amp;YEAR(TODAY()),"Borrar")),"No aplica")</f>
        <v>No Aplica</v>
      </c>
      <c r="AC3551" t="str">
        <f ca="1">+IFERROR(IF(Tabla2[[#This Row],[FECHA INICIO DE LABORES EN OBRA]]="","No Aplica",IF(AND(MONTH(Tabla2[[#This Row],[FECHA INICIO DE LABORES EN OBRA]])=MONTH(TODAY()-30),YEAR(Tabla2[[#This Row],[FECHA INICIO DE LABORES EN OBRA]])=YEAR(TODAY())),MONTH(TODAY()-30)&amp;"-"&amp;YEAR(TODAY()),"No Aplica")),"No Aplica")</f>
        <v>8-2023</v>
      </c>
    </row>
    <row r="3552" spans="1:29" x14ac:dyDescent="0.25">
      <c r="A3552" s="2" t="s">
        <v>12731</v>
      </c>
      <c r="B3552" s="3" t="s">
        <v>12732</v>
      </c>
      <c r="C3552" s="3" t="s">
        <v>46</v>
      </c>
      <c r="D3552" s="3">
        <v>1592525</v>
      </c>
      <c r="E3552" s="3" t="s">
        <v>12736</v>
      </c>
      <c r="F3552" s="36">
        <v>35575</v>
      </c>
      <c r="G3552" s="3">
        <v>2</v>
      </c>
      <c r="H3552" s="3" t="s">
        <v>2597</v>
      </c>
      <c r="I3552" s="3" t="s">
        <v>12734</v>
      </c>
      <c r="J3552" s="3" t="s">
        <v>12737</v>
      </c>
      <c r="K3552" s="3" t="s">
        <v>5120</v>
      </c>
      <c r="L3552" s="8" t="s">
        <v>8527</v>
      </c>
      <c r="M3552" s="5"/>
      <c r="N3552" s="13" t="s">
        <v>1489</v>
      </c>
      <c r="O3552" s="5">
        <v>45142</v>
      </c>
      <c r="P3552" s="8">
        <v>1</v>
      </c>
      <c r="Q3552" s="9">
        <v>1</v>
      </c>
      <c r="R3552" s="9" t="str">
        <f>IFERROR(VLOOKUP(Tabla2[[#This Row],[CONTRATISTA PRNCIPAL]],Hoja1!$L$5:$M$9,2,FALSE),"CJV")</f>
        <v>CJV</v>
      </c>
      <c r="S3552" s="9" t="str">
        <f>IF(Tabla2[[#This Row],[EMPRESA]]=Tabla2[[#This Row],[CONTRATISTA PRNCIPAL]],"Principal","Secundaria")</f>
        <v>Secundaria</v>
      </c>
      <c r="T3552" s="10">
        <f>IFERROR(1/COUNTIF(Tabla2[CONTRATISTA PRNCIPAL],Tabla2[[#This Row],[CONTRATISTA PRNCIPAL]]),0)</f>
        <v>1.3513513513513514E-2</v>
      </c>
      <c r="U3552" s="33">
        <f ca="1">IF(((TODAY()-Tabla2[[#This Row],[FECHA NACIMIENTO]])/365)&lt;18,"Corregir", IF(((TODAY()-Tabla2[[#This Row],[FECHA NACIMIENTO]])/365)&gt;80, "Corregir",ROUNDDOWN(((TODAY()-Tabla2[[#This Row],[FECHA NACIMIENTO]])/365),0)))</f>
        <v>26</v>
      </c>
      <c r="V355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552" s="34" t="str">
        <f ca="1">+IF(Tabla2[[#This Row],[Edad]]="Corregir","Corregir","Ok")</f>
        <v>Ok</v>
      </c>
      <c r="X3552" s="10" t="str">
        <f>+IFERROR(VLOOKUP(Tabla2[[#This Row],[DISTRITO SEGÚN DNI]],Hoja1!$A$2:$B$55,2,FALSE),"No")</f>
        <v>No</v>
      </c>
      <c r="Y3552" s="10" t="str">
        <f>IF(OR(LOWER(Tabla2[[#This Row],[GENERO]])="masculino", LOWER(Tabla2[[#This Row],[GENERO]])="femenino"),"OK","Corregir")</f>
        <v>OK</v>
      </c>
      <c r="Z3552" s="10" t="str">
        <f>+IF(Tabla2[[#This Row],[Nro. DNI / CE]]="","Corregir",IF(LEN(Tabla2[[#This Row],[Nro. DNI / CE]])&gt;=8,"OK","Corregir"))</f>
        <v>Corregir</v>
      </c>
      <c r="AA3552" s="10">
        <f>COUNTIF(Tabla2[APELLIDOS Y NOMBRES],Tabla2[[#This Row],[APELLIDOS Y NOMBRES]])</f>
        <v>1</v>
      </c>
      <c r="AB3552" t="str">
        <f ca="1">+IFERROR(IF(Tabla2[[#This Row],[FECHA CESE/BAJA]]="","No Aplica",IF(AND(MONTH(Tabla2[[#This Row],[FECHA CESE/BAJA]])=MONTH(TODAY()-30),YEAR(Tabla2[[#This Row],[FECHA CESE/BAJA]])=YEAR(TODAY())),MONTH(TODAY()-30)&amp;"-"&amp;YEAR(TODAY()),"Borrar")),"No aplica")</f>
        <v>No Aplica</v>
      </c>
      <c r="AC3552" t="str">
        <f ca="1">+IFERROR(IF(Tabla2[[#This Row],[FECHA INICIO DE LABORES EN OBRA]]="","No Aplica",IF(AND(MONTH(Tabla2[[#This Row],[FECHA INICIO DE LABORES EN OBRA]])=MONTH(TODAY()-30),YEAR(Tabla2[[#This Row],[FECHA INICIO DE LABORES EN OBRA]])=YEAR(TODAY())),MONTH(TODAY()-30)&amp;"-"&amp;YEAR(TODAY()),"No Aplica")),"No Aplica")</f>
        <v>8-2023</v>
      </c>
    </row>
    <row r="3553" spans="1:29" x14ac:dyDescent="0.25">
      <c r="A3553" s="2" t="s">
        <v>12731</v>
      </c>
      <c r="B3553" s="3" t="s">
        <v>12732</v>
      </c>
      <c r="C3553" s="3" t="s">
        <v>46</v>
      </c>
      <c r="D3553" s="3">
        <v>43034841</v>
      </c>
      <c r="E3553" s="3" t="s">
        <v>12738</v>
      </c>
      <c r="F3553" s="36">
        <v>31192</v>
      </c>
      <c r="G3553" s="3">
        <v>2</v>
      </c>
      <c r="H3553" s="3" t="s">
        <v>1708</v>
      </c>
      <c r="I3553" s="3" t="s">
        <v>12734</v>
      </c>
      <c r="J3553" s="3" t="s">
        <v>12739</v>
      </c>
      <c r="K3553" s="3" t="s">
        <v>12740</v>
      </c>
      <c r="L3553" s="8" t="s">
        <v>8527</v>
      </c>
      <c r="M3553" s="5"/>
      <c r="N3553" s="13" t="s">
        <v>1489</v>
      </c>
      <c r="O3553" s="5">
        <v>45142</v>
      </c>
      <c r="P3553" s="8">
        <v>1</v>
      </c>
      <c r="Q3553" s="9">
        <v>1</v>
      </c>
      <c r="R3553" s="9" t="str">
        <f>IFERROR(VLOOKUP(Tabla2[[#This Row],[CONTRATISTA PRNCIPAL]],Hoja1!$L$5:$M$9,2,FALSE),"CJV")</f>
        <v>CJV</v>
      </c>
      <c r="S3553" s="9" t="str">
        <f>IF(Tabla2[[#This Row],[EMPRESA]]=Tabla2[[#This Row],[CONTRATISTA PRNCIPAL]],"Principal","Secundaria")</f>
        <v>Secundaria</v>
      </c>
      <c r="T3553" s="10">
        <f>IFERROR(1/COUNTIF(Tabla2[CONTRATISTA PRNCIPAL],Tabla2[[#This Row],[CONTRATISTA PRNCIPAL]]),0)</f>
        <v>1.3513513513513514E-2</v>
      </c>
      <c r="U3553" s="33">
        <f ca="1">IF(((TODAY()-Tabla2[[#This Row],[FECHA NACIMIENTO]])/365)&lt;18,"Corregir", IF(((TODAY()-Tabla2[[#This Row],[FECHA NACIMIENTO]])/365)&gt;80, "Corregir",ROUNDDOWN(((TODAY()-Tabla2[[#This Row],[FECHA NACIMIENTO]])/365),0)))</f>
        <v>38</v>
      </c>
      <c r="V355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553" s="34" t="str">
        <f ca="1">+IF(Tabla2[[#This Row],[Edad]]="Corregir","Corregir","Ok")</f>
        <v>Ok</v>
      </c>
      <c r="X3553" s="10" t="str">
        <f>+IFERROR(VLOOKUP(Tabla2[[#This Row],[DISTRITO SEGÚN DNI]],Hoja1!$A$2:$B$55,2,FALSE),"No")</f>
        <v>No</v>
      </c>
      <c r="Y3553" s="10" t="str">
        <f>IF(OR(LOWER(Tabla2[[#This Row],[GENERO]])="masculino", LOWER(Tabla2[[#This Row],[GENERO]])="femenino"),"OK","Corregir")</f>
        <v>OK</v>
      </c>
      <c r="Z3553" s="10" t="str">
        <f>+IF(Tabla2[[#This Row],[Nro. DNI / CE]]="","Corregir",IF(LEN(Tabla2[[#This Row],[Nro. DNI / CE]])&gt;=8,"OK","Corregir"))</f>
        <v>OK</v>
      </c>
      <c r="AA3553" s="10">
        <f>COUNTIF(Tabla2[APELLIDOS Y NOMBRES],Tabla2[[#This Row],[APELLIDOS Y NOMBRES]])</f>
        <v>1</v>
      </c>
      <c r="AB3553" t="str">
        <f ca="1">+IFERROR(IF(Tabla2[[#This Row],[FECHA CESE/BAJA]]="","No Aplica",IF(AND(MONTH(Tabla2[[#This Row],[FECHA CESE/BAJA]])=MONTH(TODAY()-30),YEAR(Tabla2[[#This Row],[FECHA CESE/BAJA]])=YEAR(TODAY())),MONTH(TODAY()-30)&amp;"-"&amp;YEAR(TODAY()),"Borrar")),"No aplica")</f>
        <v>No Aplica</v>
      </c>
      <c r="AC3553" t="str">
        <f ca="1">+IFERROR(IF(Tabla2[[#This Row],[FECHA INICIO DE LABORES EN OBRA]]="","No Aplica",IF(AND(MONTH(Tabla2[[#This Row],[FECHA INICIO DE LABORES EN OBRA]])=MONTH(TODAY()-30),YEAR(Tabla2[[#This Row],[FECHA INICIO DE LABORES EN OBRA]])=YEAR(TODAY())),MONTH(TODAY()-30)&amp;"-"&amp;YEAR(TODAY()),"No Aplica")),"No Aplica")</f>
        <v>8-2023</v>
      </c>
    </row>
    <row r="3554" spans="1:29" x14ac:dyDescent="0.25">
      <c r="A3554" s="2" t="s">
        <v>12731</v>
      </c>
      <c r="B3554" s="3" t="s">
        <v>12732</v>
      </c>
      <c r="C3554" s="3" t="s">
        <v>46</v>
      </c>
      <c r="D3554" s="3">
        <v>47287145</v>
      </c>
      <c r="E3554" s="3" t="s">
        <v>12741</v>
      </c>
      <c r="F3554" s="36">
        <v>33458</v>
      </c>
      <c r="G3554" s="3">
        <v>2</v>
      </c>
      <c r="H3554" s="3" t="s">
        <v>1708</v>
      </c>
      <c r="I3554" s="3" t="s">
        <v>12734</v>
      </c>
      <c r="J3554" s="3" t="s">
        <v>12742</v>
      </c>
      <c r="K3554" s="3" t="s">
        <v>1044</v>
      </c>
      <c r="L3554" s="8" t="s">
        <v>8527</v>
      </c>
      <c r="M3554" s="5"/>
      <c r="N3554" s="13" t="s">
        <v>1489</v>
      </c>
      <c r="O3554" s="5">
        <v>45142</v>
      </c>
      <c r="P3554" s="8">
        <v>1</v>
      </c>
      <c r="Q3554" s="9">
        <v>1</v>
      </c>
      <c r="R3554" s="9" t="str">
        <f>IFERROR(VLOOKUP(Tabla2[[#This Row],[CONTRATISTA PRNCIPAL]],Hoja1!$L$5:$M$9,2,FALSE),"CJV")</f>
        <v>CJV</v>
      </c>
      <c r="S3554" s="9" t="str">
        <f>IF(Tabla2[[#This Row],[EMPRESA]]=Tabla2[[#This Row],[CONTRATISTA PRNCIPAL]],"Principal","Secundaria")</f>
        <v>Secundaria</v>
      </c>
      <c r="T3554" s="10">
        <f>IFERROR(1/COUNTIF(Tabla2[CONTRATISTA PRNCIPAL],Tabla2[[#This Row],[CONTRATISTA PRNCIPAL]]),0)</f>
        <v>1.3513513513513514E-2</v>
      </c>
      <c r="U3554" s="33">
        <f ca="1">IF(((TODAY()-Tabla2[[#This Row],[FECHA NACIMIENTO]])/365)&lt;18,"Corregir", IF(((TODAY()-Tabla2[[#This Row],[FECHA NACIMIENTO]])/365)&gt;80, "Corregir",ROUNDDOWN(((TODAY()-Tabla2[[#This Row],[FECHA NACIMIENTO]])/365),0)))</f>
        <v>32</v>
      </c>
      <c r="V355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554" s="34" t="str">
        <f ca="1">+IF(Tabla2[[#This Row],[Edad]]="Corregir","Corregir","Ok")</f>
        <v>Ok</v>
      </c>
      <c r="X3554" s="10" t="str">
        <f>+IFERROR(VLOOKUP(Tabla2[[#This Row],[DISTRITO SEGÚN DNI]],Hoja1!$A$2:$B$55,2,FALSE),"No")</f>
        <v>No</v>
      </c>
      <c r="Y3554" s="10" t="str">
        <f>IF(OR(LOWER(Tabla2[[#This Row],[GENERO]])="masculino", LOWER(Tabla2[[#This Row],[GENERO]])="femenino"),"OK","Corregir")</f>
        <v>OK</v>
      </c>
      <c r="Z3554" s="10" t="str">
        <f>+IF(Tabla2[[#This Row],[Nro. DNI / CE]]="","Corregir",IF(LEN(Tabla2[[#This Row],[Nro. DNI / CE]])&gt;=8,"OK","Corregir"))</f>
        <v>OK</v>
      </c>
      <c r="AA3554" s="10">
        <f>COUNTIF(Tabla2[APELLIDOS Y NOMBRES],Tabla2[[#This Row],[APELLIDOS Y NOMBRES]])</f>
        <v>1</v>
      </c>
      <c r="AB3554" t="str">
        <f ca="1">+IFERROR(IF(Tabla2[[#This Row],[FECHA CESE/BAJA]]="","No Aplica",IF(AND(MONTH(Tabla2[[#This Row],[FECHA CESE/BAJA]])=MONTH(TODAY()-30),YEAR(Tabla2[[#This Row],[FECHA CESE/BAJA]])=YEAR(TODAY())),MONTH(TODAY()-30)&amp;"-"&amp;YEAR(TODAY()),"Borrar")),"No aplica")</f>
        <v>No Aplica</v>
      </c>
      <c r="AC3554" t="str">
        <f ca="1">+IFERROR(IF(Tabla2[[#This Row],[FECHA INICIO DE LABORES EN OBRA]]="","No Aplica",IF(AND(MONTH(Tabla2[[#This Row],[FECHA INICIO DE LABORES EN OBRA]])=MONTH(TODAY()-30),YEAR(Tabla2[[#This Row],[FECHA INICIO DE LABORES EN OBRA]])=YEAR(TODAY())),MONTH(TODAY()-30)&amp;"-"&amp;YEAR(TODAY()),"No Aplica")),"No Aplica")</f>
        <v>8-2023</v>
      </c>
    </row>
    <row r="3555" spans="1:29" x14ac:dyDescent="0.25">
      <c r="A3555" s="2" t="s">
        <v>12731</v>
      </c>
      <c r="B3555" s="3" t="s">
        <v>12732</v>
      </c>
      <c r="C3555" s="3" t="s">
        <v>46</v>
      </c>
      <c r="D3555" s="3">
        <v>44131567</v>
      </c>
      <c r="E3555" s="3" t="s">
        <v>12743</v>
      </c>
      <c r="F3555" s="36">
        <v>31832</v>
      </c>
      <c r="G3555" s="3">
        <v>2</v>
      </c>
      <c r="H3555" s="3" t="s">
        <v>12744</v>
      </c>
      <c r="I3555" s="3" t="s">
        <v>12734</v>
      </c>
      <c r="J3555" s="3" t="s">
        <v>12745</v>
      </c>
      <c r="K3555" s="3" t="s">
        <v>1095</v>
      </c>
      <c r="L3555" s="8" t="s">
        <v>8527</v>
      </c>
      <c r="M3555" s="5"/>
      <c r="N3555" s="13" t="s">
        <v>1489</v>
      </c>
      <c r="O3555" s="5">
        <v>45142</v>
      </c>
      <c r="P3555" s="8">
        <v>1</v>
      </c>
      <c r="Q3555" s="9">
        <v>1</v>
      </c>
      <c r="R3555" s="9" t="str">
        <f>IFERROR(VLOOKUP(Tabla2[[#This Row],[CONTRATISTA PRNCIPAL]],Hoja1!$L$5:$M$9,2,FALSE),"CJV")</f>
        <v>CJV</v>
      </c>
      <c r="S3555" s="9" t="str">
        <f>IF(Tabla2[[#This Row],[EMPRESA]]=Tabla2[[#This Row],[CONTRATISTA PRNCIPAL]],"Principal","Secundaria")</f>
        <v>Secundaria</v>
      </c>
      <c r="T3555" s="10">
        <f>IFERROR(1/COUNTIF(Tabla2[CONTRATISTA PRNCIPAL],Tabla2[[#This Row],[CONTRATISTA PRNCIPAL]]),0)</f>
        <v>1.3513513513513514E-2</v>
      </c>
      <c r="U3555" s="33">
        <f ca="1">IF(((TODAY()-Tabla2[[#This Row],[FECHA NACIMIENTO]])/365)&lt;18,"Corregir", IF(((TODAY()-Tabla2[[#This Row],[FECHA NACIMIENTO]])/365)&gt;80, "Corregir",ROUNDDOWN(((TODAY()-Tabla2[[#This Row],[FECHA NACIMIENTO]])/365),0)))</f>
        <v>36</v>
      </c>
      <c r="V355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555" s="34" t="str">
        <f ca="1">+IF(Tabla2[[#This Row],[Edad]]="Corregir","Corregir","Ok")</f>
        <v>Ok</v>
      </c>
      <c r="X3555" s="10" t="str">
        <f>+IFERROR(VLOOKUP(Tabla2[[#This Row],[DISTRITO SEGÚN DNI]],Hoja1!$A$2:$B$55,2,FALSE),"No")</f>
        <v>No</v>
      </c>
      <c r="Y3555" s="10" t="str">
        <f>IF(OR(LOWER(Tabla2[[#This Row],[GENERO]])="masculino", LOWER(Tabla2[[#This Row],[GENERO]])="femenino"),"OK","Corregir")</f>
        <v>OK</v>
      </c>
      <c r="Z3555" s="10" t="str">
        <f>+IF(Tabla2[[#This Row],[Nro. DNI / CE]]="","Corregir",IF(LEN(Tabla2[[#This Row],[Nro. DNI / CE]])&gt;=8,"OK","Corregir"))</f>
        <v>OK</v>
      </c>
      <c r="AA3555" s="10">
        <f>COUNTIF(Tabla2[APELLIDOS Y NOMBRES],Tabla2[[#This Row],[APELLIDOS Y NOMBRES]])</f>
        <v>1</v>
      </c>
      <c r="AB3555" t="str">
        <f ca="1">+IFERROR(IF(Tabla2[[#This Row],[FECHA CESE/BAJA]]="","No Aplica",IF(AND(MONTH(Tabla2[[#This Row],[FECHA CESE/BAJA]])=MONTH(TODAY()-30),YEAR(Tabla2[[#This Row],[FECHA CESE/BAJA]])=YEAR(TODAY())),MONTH(TODAY()-30)&amp;"-"&amp;YEAR(TODAY()),"Borrar")),"No aplica")</f>
        <v>No Aplica</v>
      </c>
      <c r="AC3555" t="str">
        <f ca="1">+IFERROR(IF(Tabla2[[#This Row],[FECHA INICIO DE LABORES EN OBRA]]="","No Aplica",IF(AND(MONTH(Tabla2[[#This Row],[FECHA INICIO DE LABORES EN OBRA]])=MONTH(TODAY()-30),YEAR(Tabla2[[#This Row],[FECHA INICIO DE LABORES EN OBRA]])=YEAR(TODAY())),MONTH(TODAY()-30)&amp;"-"&amp;YEAR(TODAY()),"No Aplica")),"No Aplica")</f>
        <v>8-2023</v>
      </c>
    </row>
    <row r="3556" spans="1:29" x14ac:dyDescent="0.25">
      <c r="A3556" s="2" t="s">
        <v>12731</v>
      </c>
      <c r="B3556" s="3" t="s">
        <v>12732</v>
      </c>
      <c r="C3556" s="3" t="s">
        <v>46</v>
      </c>
      <c r="D3556" s="3">
        <v>72569323</v>
      </c>
      <c r="E3556" s="3" t="s">
        <v>12746</v>
      </c>
      <c r="F3556" s="36">
        <v>37107</v>
      </c>
      <c r="G3556" s="3">
        <v>2</v>
      </c>
      <c r="H3556" s="3" t="s">
        <v>12747</v>
      </c>
      <c r="I3556" s="3" t="s">
        <v>12734</v>
      </c>
      <c r="J3556" s="3" t="s">
        <v>12748</v>
      </c>
      <c r="K3556" s="3" t="s">
        <v>34</v>
      </c>
      <c r="L3556" s="8" t="s">
        <v>8527</v>
      </c>
      <c r="M3556" s="5"/>
      <c r="N3556" s="13" t="s">
        <v>1489</v>
      </c>
      <c r="O3556" s="5">
        <v>45142</v>
      </c>
      <c r="P3556" s="8">
        <v>1</v>
      </c>
      <c r="Q3556" s="9">
        <v>1</v>
      </c>
      <c r="R3556" s="9" t="str">
        <f>IFERROR(VLOOKUP(Tabla2[[#This Row],[CONTRATISTA PRNCIPAL]],Hoja1!$L$5:$M$9,2,FALSE),"CJV")</f>
        <v>CJV</v>
      </c>
      <c r="S3556" s="9" t="str">
        <f>IF(Tabla2[[#This Row],[EMPRESA]]=Tabla2[[#This Row],[CONTRATISTA PRNCIPAL]],"Principal","Secundaria")</f>
        <v>Secundaria</v>
      </c>
      <c r="T3556" s="10">
        <f>IFERROR(1/COUNTIF(Tabla2[CONTRATISTA PRNCIPAL],Tabla2[[#This Row],[CONTRATISTA PRNCIPAL]]),0)</f>
        <v>1.3513513513513514E-2</v>
      </c>
      <c r="U3556" s="33">
        <f ca="1">IF(((TODAY()-Tabla2[[#This Row],[FECHA NACIMIENTO]])/365)&lt;18,"Corregir", IF(((TODAY()-Tabla2[[#This Row],[FECHA NACIMIENTO]])/365)&gt;80, "Corregir",ROUNDDOWN(((TODAY()-Tabla2[[#This Row],[FECHA NACIMIENTO]])/365),0)))</f>
        <v>22</v>
      </c>
      <c r="V355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3556" s="34" t="str">
        <f ca="1">+IF(Tabla2[[#This Row],[Edad]]="Corregir","Corregir","Ok")</f>
        <v>Ok</v>
      </c>
      <c r="X3556" s="10" t="str">
        <f>+IFERROR(VLOOKUP(Tabla2[[#This Row],[DISTRITO SEGÚN DNI]],Hoja1!$A$2:$B$55,2,FALSE),"No")</f>
        <v>CALLAO</v>
      </c>
      <c r="Y3556" s="10" t="str">
        <f>IF(OR(LOWER(Tabla2[[#This Row],[GENERO]])="masculino", LOWER(Tabla2[[#This Row],[GENERO]])="femenino"),"OK","Corregir")</f>
        <v>OK</v>
      </c>
      <c r="Z3556" s="10" t="str">
        <f>+IF(Tabla2[[#This Row],[Nro. DNI / CE]]="","Corregir",IF(LEN(Tabla2[[#This Row],[Nro. DNI / CE]])&gt;=8,"OK","Corregir"))</f>
        <v>OK</v>
      </c>
      <c r="AA3556" s="10">
        <f>COUNTIF(Tabla2[APELLIDOS Y NOMBRES],Tabla2[[#This Row],[APELLIDOS Y NOMBRES]])</f>
        <v>1</v>
      </c>
      <c r="AB3556" t="str">
        <f ca="1">+IFERROR(IF(Tabla2[[#This Row],[FECHA CESE/BAJA]]="","No Aplica",IF(AND(MONTH(Tabla2[[#This Row],[FECHA CESE/BAJA]])=MONTH(TODAY()-30),YEAR(Tabla2[[#This Row],[FECHA CESE/BAJA]])=YEAR(TODAY())),MONTH(TODAY()-30)&amp;"-"&amp;YEAR(TODAY()),"Borrar")),"No aplica")</f>
        <v>No Aplica</v>
      </c>
      <c r="AC3556" t="str">
        <f ca="1">+IFERROR(IF(Tabla2[[#This Row],[FECHA INICIO DE LABORES EN OBRA]]="","No Aplica",IF(AND(MONTH(Tabla2[[#This Row],[FECHA INICIO DE LABORES EN OBRA]])=MONTH(TODAY()-30),YEAR(Tabla2[[#This Row],[FECHA INICIO DE LABORES EN OBRA]])=YEAR(TODAY())),MONTH(TODAY()-30)&amp;"-"&amp;YEAR(TODAY()),"No Aplica")),"No Aplica")</f>
        <v>8-2023</v>
      </c>
    </row>
    <row r="3557" spans="1:29" x14ac:dyDescent="0.25">
      <c r="A3557" s="2" t="s">
        <v>12731</v>
      </c>
      <c r="B3557" s="3" t="s">
        <v>12732</v>
      </c>
      <c r="C3557" s="3" t="s">
        <v>46</v>
      </c>
      <c r="D3557" s="3">
        <v>77166554</v>
      </c>
      <c r="E3557" s="3" t="s">
        <v>12749</v>
      </c>
      <c r="F3557" s="36">
        <v>37719</v>
      </c>
      <c r="G3557" s="3">
        <v>2</v>
      </c>
      <c r="H3557" s="3" t="s">
        <v>1708</v>
      </c>
      <c r="I3557" s="3" t="s">
        <v>12734</v>
      </c>
      <c r="J3557" s="3" t="s">
        <v>12750</v>
      </c>
      <c r="K3557" s="3" t="s">
        <v>1713</v>
      </c>
      <c r="L3557" s="8" t="s">
        <v>8527</v>
      </c>
      <c r="M3557" s="5"/>
      <c r="N3557" s="13" t="s">
        <v>1489</v>
      </c>
      <c r="O3557" s="5">
        <v>45145</v>
      </c>
      <c r="P3557" s="8">
        <v>1</v>
      </c>
      <c r="Q3557" s="9">
        <v>1</v>
      </c>
      <c r="R3557" s="9" t="str">
        <f>IFERROR(VLOOKUP(Tabla2[[#This Row],[CONTRATISTA PRNCIPAL]],Hoja1!$L$5:$M$9,2,FALSE),"CJV")</f>
        <v>CJV</v>
      </c>
      <c r="S3557" s="9" t="str">
        <f>IF(Tabla2[[#This Row],[EMPRESA]]=Tabla2[[#This Row],[CONTRATISTA PRNCIPAL]],"Principal","Secundaria")</f>
        <v>Secundaria</v>
      </c>
      <c r="T3557" s="10">
        <f>IFERROR(1/COUNTIF(Tabla2[CONTRATISTA PRNCIPAL],Tabla2[[#This Row],[CONTRATISTA PRNCIPAL]]),0)</f>
        <v>1.3513513513513514E-2</v>
      </c>
      <c r="U3557" s="33">
        <f ca="1">IF(((TODAY()-Tabla2[[#This Row],[FECHA NACIMIENTO]])/365)&lt;18,"Corregir", IF(((TODAY()-Tabla2[[#This Row],[FECHA NACIMIENTO]])/365)&gt;80, "Corregir",ROUNDDOWN(((TODAY()-Tabla2[[#This Row],[FECHA NACIMIENTO]])/365),0)))</f>
        <v>20</v>
      </c>
      <c r="V355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3557" s="34" t="str">
        <f ca="1">+IF(Tabla2[[#This Row],[Edad]]="Corregir","Corregir","Ok")</f>
        <v>Ok</v>
      </c>
      <c r="X3557" s="10" t="str">
        <f>+IFERROR(VLOOKUP(Tabla2[[#This Row],[DISTRITO SEGÚN DNI]],Hoja1!$A$2:$B$55,2,FALSE),"No")</f>
        <v>No</v>
      </c>
      <c r="Y3557" s="10" t="str">
        <f>IF(OR(LOWER(Tabla2[[#This Row],[GENERO]])="masculino", LOWER(Tabla2[[#This Row],[GENERO]])="femenino"),"OK","Corregir")</f>
        <v>OK</v>
      </c>
      <c r="Z3557" s="10" t="str">
        <f>+IF(Tabla2[[#This Row],[Nro. DNI / CE]]="","Corregir",IF(LEN(Tabla2[[#This Row],[Nro. DNI / CE]])&gt;=8,"OK","Corregir"))</f>
        <v>OK</v>
      </c>
      <c r="AA3557" s="10">
        <f>COUNTIF(Tabla2[APELLIDOS Y NOMBRES],Tabla2[[#This Row],[APELLIDOS Y NOMBRES]])</f>
        <v>1</v>
      </c>
      <c r="AB3557" t="str">
        <f ca="1">+IFERROR(IF(Tabla2[[#This Row],[FECHA CESE/BAJA]]="","No Aplica",IF(AND(MONTH(Tabla2[[#This Row],[FECHA CESE/BAJA]])=MONTH(TODAY()-30),YEAR(Tabla2[[#This Row],[FECHA CESE/BAJA]])=YEAR(TODAY())),MONTH(TODAY()-30)&amp;"-"&amp;YEAR(TODAY()),"Borrar")),"No aplica")</f>
        <v>No Aplica</v>
      </c>
      <c r="AC3557" t="str">
        <f ca="1">+IFERROR(IF(Tabla2[[#This Row],[FECHA INICIO DE LABORES EN OBRA]]="","No Aplica",IF(AND(MONTH(Tabla2[[#This Row],[FECHA INICIO DE LABORES EN OBRA]])=MONTH(TODAY()-30),YEAR(Tabla2[[#This Row],[FECHA INICIO DE LABORES EN OBRA]])=YEAR(TODAY())),MONTH(TODAY()-30)&amp;"-"&amp;YEAR(TODAY()),"No Aplica")),"No Aplica")</f>
        <v>8-2023</v>
      </c>
    </row>
    <row r="3558" spans="1:29" x14ac:dyDescent="0.25">
      <c r="A3558" s="2" t="s">
        <v>12731</v>
      </c>
      <c r="B3558" s="3" t="s">
        <v>12732</v>
      </c>
      <c r="C3558" s="3" t="s">
        <v>46</v>
      </c>
      <c r="D3558" s="3" t="s">
        <v>12751</v>
      </c>
      <c r="E3558" s="3" t="s">
        <v>12752</v>
      </c>
      <c r="F3558" s="36">
        <v>28079</v>
      </c>
      <c r="G3558" s="3">
        <v>2</v>
      </c>
      <c r="H3558" s="3" t="s">
        <v>2411</v>
      </c>
      <c r="I3558" s="3" t="s">
        <v>12734</v>
      </c>
      <c r="J3558" s="3" t="s">
        <v>12753</v>
      </c>
      <c r="K3558" s="3" t="s">
        <v>899</v>
      </c>
      <c r="L3558" s="8" t="s">
        <v>8527</v>
      </c>
      <c r="M3558" s="5"/>
      <c r="N3558" s="13" t="s">
        <v>1489</v>
      </c>
      <c r="O3558" s="5">
        <v>45145</v>
      </c>
      <c r="P3558" s="8">
        <v>1</v>
      </c>
      <c r="Q3558" s="9">
        <v>1</v>
      </c>
      <c r="R3558" s="9" t="str">
        <f>IFERROR(VLOOKUP(Tabla2[[#This Row],[CONTRATISTA PRNCIPAL]],Hoja1!$L$5:$M$9,2,FALSE),"CJV")</f>
        <v>CJV</v>
      </c>
      <c r="S3558" s="9" t="str">
        <f>IF(Tabla2[[#This Row],[EMPRESA]]=Tabla2[[#This Row],[CONTRATISTA PRNCIPAL]],"Principal","Secundaria")</f>
        <v>Secundaria</v>
      </c>
      <c r="T3558" s="10">
        <f>IFERROR(1/COUNTIF(Tabla2[CONTRATISTA PRNCIPAL],Tabla2[[#This Row],[CONTRATISTA PRNCIPAL]]),0)</f>
        <v>1.3513513513513514E-2</v>
      </c>
      <c r="U3558" s="33">
        <f ca="1">IF(((TODAY()-Tabla2[[#This Row],[FECHA NACIMIENTO]])/365)&lt;18,"Corregir", IF(((TODAY()-Tabla2[[#This Row],[FECHA NACIMIENTO]])/365)&gt;80, "Corregir",ROUNDDOWN(((TODAY()-Tabla2[[#This Row],[FECHA NACIMIENTO]])/365),0)))</f>
        <v>46</v>
      </c>
      <c r="V355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558" s="34" t="str">
        <f ca="1">+IF(Tabla2[[#This Row],[Edad]]="Corregir","Corregir","Ok")</f>
        <v>Ok</v>
      </c>
      <c r="X3558" s="10" t="str">
        <f>+IFERROR(VLOOKUP(Tabla2[[#This Row],[DISTRITO SEGÚN DNI]],Hoja1!$A$2:$B$55,2,FALSE),"No")</f>
        <v>CALLAO</v>
      </c>
      <c r="Y3558" s="10" t="str">
        <f>IF(OR(LOWER(Tabla2[[#This Row],[GENERO]])="masculino", LOWER(Tabla2[[#This Row],[GENERO]])="femenino"),"OK","Corregir")</f>
        <v>OK</v>
      </c>
      <c r="Z3558" s="10" t="str">
        <f>+IF(Tabla2[[#This Row],[Nro. DNI / CE]]="","Corregir",IF(LEN(Tabla2[[#This Row],[Nro. DNI / CE]])&gt;=8,"OK","Corregir"))</f>
        <v>OK</v>
      </c>
      <c r="AA3558" s="10">
        <f>COUNTIF(Tabla2[APELLIDOS Y NOMBRES],Tabla2[[#This Row],[APELLIDOS Y NOMBRES]])</f>
        <v>1</v>
      </c>
      <c r="AB3558" t="str">
        <f ca="1">+IFERROR(IF(Tabla2[[#This Row],[FECHA CESE/BAJA]]="","No Aplica",IF(AND(MONTH(Tabla2[[#This Row],[FECHA CESE/BAJA]])=MONTH(TODAY()-30),YEAR(Tabla2[[#This Row],[FECHA CESE/BAJA]])=YEAR(TODAY())),MONTH(TODAY()-30)&amp;"-"&amp;YEAR(TODAY()),"Borrar")),"No aplica")</f>
        <v>No Aplica</v>
      </c>
      <c r="AC3558" t="str">
        <f ca="1">+IFERROR(IF(Tabla2[[#This Row],[FECHA INICIO DE LABORES EN OBRA]]="","No Aplica",IF(AND(MONTH(Tabla2[[#This Row],[FECHA INICIO DE LABORES EN OBRA]])=MONTH(TODAY()-30),YEAR(Tabla2[[#This Row],[FECHA INICIO DE LABORES EN OBRA]])=YEAR(TODAY())),MONTH(TODAY()-30)&amp;"-"&amp;YEAR(TODAY()),"No Aplica")),"No Aplica")</f>
        <v>8-2023</v>
      </c>
    </row>
    <row r="3559" spans="1:29" x14ac:dyDescent="0.25">
      <c r="A3559" s="2" t="s">
        <v>12731</v>
      </c>
      <c r="B3559" s="3" t="s">
        <v>12732</v>
      </c>
      <c r="C3559" s="3" t="s">
        <v>46</v>
      </c>
      <c r="D3559" s="3">
        <v>73033176</v>
      </c>
      <c r="E3559" s="3" t="s">
        <v>12754</v>
      </c>
      <c r="F3559" s="36">
        <v>37672</v>
      </c>
      <c r="G3559" s="3">
        <v>2</v>
      </c>
      <c r="H3559" s="3" t="s">
        <v>1476</v>
      </c>
      <c r="I3559" s="3" t="s">
        <v>12734</v>
      </c>
      <c r="J3559" s="3" t="s">
        <v>12755</v>
      </c>
      <c r="K3559" s="3" t="s">
        <v>34</v>
      </c>
      <c r="L3559" s="8" t="s">
        <v>8527</v>
      </c>
      <c r="M3559" s="5"/>
      <c r="N3559" s="13" t="s">
        <v>1489</v>
      </c>
      <c r="O3559" s="5">
        <v>45145</v>
      </c>
      <c r="P3559" s="8">
        <v>1</v>
      </c>
      <c r="Q3559" s="9">
        <v>1</v>
      </c>
      <c r="R3559" s="9" t="str">
        <f>IFERROR(VLOOKUP(Tabla2[[#This Row],[CONTRATISTA PRNCIPAL]],Hoja1!$L$5:$M$9,2,FALSE),"CJV")</f>
        <v>CJV</v>
      </c>
      <c r="S3559" s="9" t="str">
        <f>IF(Tabla2[[#This Row],[EMPRESA]]=Tabla2[[#This Row],[CONTRATISTA PRNCIPAL]],"Principal","Secundaria")</f>
        <v>Secundaria</v>
      </c>
      <c r="T3559" s="10">
        <f>IFERROR(1/COUNTIF(Tabla2[CONTRATISTA PRNCIPAL],Tabla2[[#This Row],[CONTRATISTA PRNCIPAL]]),0)</f>
        <v>1.3513513513513514E-2</v>
      </c>
      <c r="U3559" s="33">
        <f ca="1">IF(((TODAY()-Tabla2[[#This Row],[FECHA NACIMIENTO]])/365)&lt;18,"Corregir", IF(((TODAY()-Tabla2[[#This Row],[FECHA NACIMIENTO]])/365)&gt;80, "Corregir",ROUNDDOWN(((TODAY()-Tabla2[[#This Row],[FECHA NACIMIENTO]])/365),0)))</f>
        <v>20</v>
      </c>
      <c r="V355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3559" s="34" t="str">
        <f ca="1">+IF(Tabla2[[#This Row],[Edad]]="Corregir","Corregir","Ok")</f>
        <v>Ok</v>
      </c>
      <c r="X3559" s="10" t="str">
        <f>+IFERROR(VLOOKUP(Tabla2[[#This Row],[DISTRITO SEGÚN DNI]],Hoja1!$A$2:$B$55,2,FALSE),"No")</f>
        <v>CALLAO</v>
      </c>
      <c r="Y3559" s="10" t="str">
        <f>IF(OR(LOWER(Tabla2[[#This Row],[GENERO]])="masculino", LOWER(Tabla2[[#This Row],[GENERO]])="femenino"),"OK","Corregir")</f>
        <v>OK</v>
      </c>
      <c r="Z3559" s="10" t="str">
        <f>+IF(Tabla2[[#This Row],[Nro. DNI / CE]]="","Corregir",IF(LEN(Tabla2[[#This Row],[Nro. DNI / CE]])&gt;=8,"OK","Corregir"))</f>
        <v>OK</v>
      </c>
      <c r="AA3559" s="10">
        <f>COUNTIF(Tabla2[APELLIDOS Y NOMBRES],Tabla2[[#This Row],[APELLIDOS Y NOMBRES]])</f>
        <v>1</v>
      </c>
      <c r="AB3559" t="str">
        <f ca="1">+IFERROR(IF(Tabla2[[#This Row],[FECHA CESE/BAJA]]="","No Aplica",IF(AND(MONTH(Tabla2[[#This Row],[FECHA CESE/BAJA]])=MONTH(TODAY()-30),YEAR(Tabla2[[#This Row],[FECHA CESE/BAJA]])=YEAR(TODAY())),MONTH(TODAY()-30)&amp;"-"&amp;YEAR(TODAY()),"Borrar")),"No aplica")</f>
        <v>No Aplica</v>
      </c>
      <c r="AC3559" t="str">
        <f ca="1">+IFERROR(IF(Tabla2[[#This Row],[FECHA INICIO DE LABORES EN OBRA]]="","No Aplica",IF(AND(MONTH(Tabla2[[#This Row],[FECHA INICIO DE LABORES EN OBRA]])=MONTH(TODAY()-30),YEAR(Tabla2[[#This Row],[FECHA INICIO DE LABORES EN OBRA]])=YEAR(TODAY())),MONTH(TODAY()-30)&amp;"-"&amp;YEAR(TODAY()),"No Aplica")),"No Aplica")</f>
        <v>8-2023</v>
      </c>
    </row>
    <row r="3560" spans="1:29" x14ac:dyDescent="0.25">
      <c r="A3560" s="2" t="s">
        <v>12731</v>
      </c>
      <c r="B3560" s="3" t="s">
        <v>12732</v>
      </c>
      <c r="C3560" s="3" t="s">
        <v>46</v>
      </c>
      <c r="D3560" s="3">
        <v>75229154</v>
      </c>
      <c r="E3560" s="3" t="s">
        <v>12756</v>
      </c>
      <c r="F3560" s="36">
        <v>37118</v>
      </c>
      <c r="G3560" s="3">
        <v>2</v>
      </c>
      <c r="H3560" s="3" t="s">
        <v>1453</v>
      </c>
      <c r="I3560" s="3" t="s">
        <v>12734</v>
      </c>
      <c r="J3560" s="3" t="s">
        <v>12757</v>
      </c>
      <c r="K3560" s="3" t="s">
        <v>93</v>
      </c>
      <c r="L3560" s="8" t="s">
        <v>8527</v>
      </c>
      <c r="M3560" s="5"/>
      <c r="N3560" s="13" t="s">
        <v>1489</v>
      </c>
      <c r="O3560" s="5">
        <v>45149</v>
      </c>
      <c r="P3560" s="8">
        <v>1</v>
      </c>
      <c r="Q3560" s="9">
        <v>1</v>
      </c>
      <c r="R3560" s="9" t="str">
        <f>IFERROR(VLOOKUP(Tabla2[[#This Row],[CONTRATISTA PRNCIPAL]],Hoja1!$L$5:$M$9,2,FALSE),"CJV")</f>
        <v>CJV</v>
      </c>
      <c r="S3560" s="9" t="str">
        <f>IF(Tabla2[[#This Row],[EMPRESA]]=Tabla2[[#This Row],[CONTRATISTA PRNCIPAL]],"Principal","Secundaria")</f>
        <v>Secundaria</v>
      </c>
      <c r="T3560" s="10">
        <f>IFERROR(1/COUNTIF(Tabla2[CONTRATISTA PRNCIPAL],Tabla2[[#This Row],[CONTRATISTA PRNCIPAL]]),0)</f>
        <v>1.3513513513513514E-2</v>
      </c>
      <c r="U3560" s="33">
        <f ca="1">IF(((TODAY()-Tabla2[[#This Row],[FECHA NACIMIENTO]])/365)&lt;18,"Corregir", IF(((TODAY()-Tabla2[[#This Row],[FECHA NACIMIENTO]])/365)&gt;80, "Corregir",ROUNDDOWN(((TODAY()-Tabla2[[#This Row],[FECHA NACIMIENTO]])/365),0)))</f>
        <v>22</v>
      </c>
      <c r="V356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3560" s="34" t="str">
        <f ca="1">+IF(Tabla2[[#This Row],[Edad]]="Corregir","Corregir","Ok")</f>
        <v>Ok</v>
      </c>
      <c r="X3560" s="10" t="str">
        <f>+IFERROR(VLOOKUP(Tabla2[[#This Row],[DISTRITO SEGÚN DNI]],Hoja1!$A$2:$B$55,2,FALSE),"No")</f>
        <v>ATE</v>
      </c>
      <c r="Y3560" s="10" t="str">
        <f>IF(OR(LOWER(Tabla2[[#This Row],[GENERO]])="masculino", LOWER(Tabla2[[#This Row],[GENERO]])="femenino"),"OK","Corregir")</f>
        <v>OK</v>
      </c>
      <c r="Z3560" s="10" t="str">
        <f>+IF(Tabla2[[#This Row],[Nro. DNI / CE]]="","Corregir",IF(LEN(Tabla2[[#This Row],[Nro. DNI / CE]])&gt;=8,"OK","Corregir"))</f>
        <v>OK</v>
      </c>
      <c r="AA3560" s="10">
        <f>COUNTIF(Tabla2[APELLIDOS Y NOMBRES],Tabla2[[#This Row],[APELLIDOS Y NOMBRES]])</f>
        <v>1</v>
      </c>
      <c r="AB3560" t="str">
        <f ca="1">+IFERROR(IF(Tabla2[[#This Row],[FECHA CESE/BAJA]]="","No Aplica",IF(AND(MONTH(Tabla2[[#This Row],[FECHA CESE/BAJA]])=MONTH(TODAY()-30),YEAR(Tabla2[[#This Row],[FECHA CESE/BAJA]])=YEAR(TODAY())),MONTH(TODAY()-30)&amp;"-"&amp;YEAR(TODAY()),"Borrar")),"No aplica")</f>
        <v>No Aplica</v>
      </c>
      <c r="AC3560" t="str">
        <f ca="1">+IFERROR(IF(Tabla2[[#This Row],[FECHA INICIO DE LABORES EN OBRA]]="","No Aplica",IF(AND(MONTH(Tabla2[[#This Row],[FECHA INICIO DE LABORES EN OBRA]])=MONTH(TODAY()-30),YEAR(Tabla2[[#This Row],[FECHA INICIO DE LABORES EN OBRA]])=YEAR(TODAY())),MONTH(TODAY()-30)&amp;"-"&amp;YEAR(TODAY()),"No Aplica")),"No Aplica")</f>
        <v>8-2023</v>
      </c>
    </row>
    <row r="3561" spans="1:29" x14ac:dyDescent="0.25">
      <c r="A3561" s="2" t="s">
        <v>12731</v>
      </c>
      <c r="B3561" s="3" t="s">
        <v>12732</v>
      </c>
      <c r="C3561" s="3" t="s">
        <v>46</v>
      </c>
      <c r="D3561" s="3">
        <v>48298586</v>
      </c>
      <c r="E3561" s="3" t="s">
        <v>12758</v>
      </c>
      <c r="F3561" s="36">
        <v>34122</v>
      </c>
      <c r="G3561" s="3">
        <v>2</v>
      </c>
      <c r="H3561" s="3" t="s">
        <v>1453</v>
      </c>
      <c r="I3561" s="3" t="s">
        <v>12734</v>
      </c>
      <c r="J3561" s="3" t="s">
        <v>12759</v>
      </c>
      <c r="K3561" s="3" t="s">
        <v>93</v>
      </c>
      <c r="L3561" s="8" t="s">
        <v>8527</v>
      </c>
      <c r="M3561" s="5"/>
      <c r="N3561" s="13" t="s">
        <v>1489</v>
      </c>
      <c r="O3561" s="5">
        <v>45149</v>
      </c>
      <c r="P3561" s="8">
        <v>1</v>
      </c>
      <c r="Q3561" s="9">
        <v>1</v>
      </c>
      <c r="R3561" s="9" t="str">
        <f>IFERROR(VLOOKUP(Tabla2[[#This Row],[CONTRATISTA PRNCIPAL]],Hoja1!$L$5:$M$9,2,FALSE),"CJV")</f>
        <v>CJV</v>
      </c>
      <c r="S3561" s="9" t="str">
        <f>IF(Tabla2[[#This Row],[EMPRESA]]=Tabla2[[#This Row],[CONTRATISTA PRNCIPAL]],"Principal","Secundaria")</f>
        <v>Secundaria</v>
      </c>
      <c r="T3561" s="10">
        <f>IFERROR(1/COUNTIF(Tabla2[CONTRATISTA PRNCIPAL],Tabla2[[#This Row],[CONTRATISTA PRNCIPAL]]),0)</f>
        <v>1.3513513513513514E-2</v>
      </c>
      <c r="U3561" s="33">
        <f ca="1">IF(((TODAY()-Tabla2[[#This Row],[FECHA NACIMIENTO]])/365)&lt;18,"Corregir", IF(((TODAY()-Tabla2[[#This Row],[FECHA NACIMIENTO]])/365)&gt;80, "Corregir",ROUNDDOWN(((TODAY()-Tabla2[[#This Row],[FECHA NACIMIENTO]])/365),0)))</f>
        <v>30</v>
      </c>
      <c r="V356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561" s="34" t="str">
        <f ca="1">+IF(Tabla2[[#This Row],[Edad]]="Corregir","Corregir","Ok")</f>
        <v>Ok</v>
      </c>
      <c r="X3561" s="10" t="str">
        <f>+IFERROR(VLOOKUP(Tabla2[[#This Row],[DISTRITO SEGÚN DNI]],Hoja1!$A$2:$B$55,2,FALSE),"No")</f>
        <v>ATE</v>
      </c>
      <c r="Y3561" s="10" t="str">
        <f>IF(OR(LOWER(Tabla2[[#This Row],[GENERO]])="masculino", LOWER(Tabla2[[#This Row],[GENERO]])="femenino"),"OK","Corregir")</f>
        <v>OK</v>
      </c>
      <c r="Z3561" s="10" t="str">
        <f>+IF(Tabla2[[#This Row],[Nro. DNI / CE]]="","Corregir",IF(LEN(Tabla2[[#This Row],[Nro. DNI / CE]])&gt;=8,"OK","Corregir"))</f>
        <v>OK</v>
      </c>
      <c r="AA3561" s="10">
        <f>COUNTIF(Tabla2[APELLIDOS Y NOMBRES],Tabla2[[#This Row],[APELLIDOS Y NOMBRES]])</f>
        <v>1</v>
      </c>
      <c r="AB3561" t="str">
        <f ca="1">+IFERROR(IF(Tabla2[[#This Row],[FECHA CESE/BAJA]]="","No Aplica",IF(AND(MONTH(Tabla2[[#This Row],[FECHA CESE/BAJA]])=MONTH(TODAY()-30),YEAR(Tabla2[[#This Row],[FECHA CESE/BAJA]])=YEAR(TODAY())),MONTH(TODAY()-30)&amp;"-"&amp;YEAR(TODAY()),"Borrar")),"No aplica")</f>
        <v>No Aplica</v>
      </c>
      <c r="AC3561" t="str">
        <f ca="1">+IFERROR(IF(Tabla2[[#This Row],[FECHA INICIO DE LABORES EN OBRA]]="","No Aplica",IF(AND(MONTH(Tabla2[[#This Row],[FECHA INICIO DE LABORES EN OBRA]])=MONTH(TODAY()-30),YEAR(Tabla2[[#This Row],[FECHA INICIO DE LABORES EN OBRA]])=YEAR(TODAY())),MONTH(TODAY()-30)&amp;"-"&amp;YEAR(TODAY()),"No Aplica")),"No Aplica")</f>
        <v>8-2023</v>
      </c>
    </row>
    <row r="3562" spans="1:29" x14ac:dyDescent="0.25">
      <c r="A3562" s="2" t="s">
        <v>12731</v>
      </c>
      <c r="B3562" s="3" t="s">
        <v>12732</v>
      </c>
      <c r="C3562" s="3" t="s">
        <v>46</v>
      </c>
      <c r="D3562" s="3">
        <v>72569321</v>
      </c>
      <c r="E3562" s="3" t="s">
        <v>12760</v>
      </c>
      <c r="F3562" s="36">
        <v>37672</v>
      </c>
      <c r="G3562" s="3">
        <v>2</v>
      </c>
      <c r="H3562" s="3" t="s">
        <v>1476</v>
      </c>
      <c r="I3562" s="3" t="s">
        <v>12734</v>
      </c>
      <c r="J3562" s="3" t="s">
        <v>12755</v>
      </c>
      <c r="K3562" s="3" t="s">
        <v>34</v>
      </c>
      <c r="L3562" s="8" t="s">
        <v>8527</v>
      </c>
      <c r="M3562" s="5"/>
      <c r="N3562" s="13" t="s">
        <v>1489</v>
      </c>
      <c r="O3562" s="5">
        <v>45149</v>
      </c>
      <c r="P3562" s="8">
        <v>1</v>
      </c>
      <c r="Q3562" s="9">
        <v>1</v>
      </c>
      <c r="R3562" s="9" t="str">
        <f>IFERROR(VLOOKUP(Tabla2[[#This Row],[CONTRATISTA PRNCIPAL]],Hoja1!$L$5:$M$9,2,FALSE),"CJV")</f>
        <v>CJV</v>
      </c>
      <c r="S3562" s="9" t="str">
        <f>IF(Tabla2[[#This Row],[EMPRESA]]=Tabla2[[#This Row],[CONTRATISTA PRNCIPAL]],"Principal","Secundaria")</f>
        <v>Secundaria</v>
      </c>
      <c r="T3562" s="10">
        <f>IFERROR(1/COUNTIF(Tabla2[CONTRATISTA PRNCIPAL],Tabla2[[#This Row],[CONTRATISTA PRNCIPAL]]),0)</f>
        <v>1.3513513513513514E-2</v>
      </c>
      <c r="U3562" s="33">
        <f ca="1">IF(((TODAY()-Tabla2[[#This Row],[FECHA NACIMIENTO]])/365)&lt;18,"Corregir", IF(((TODAY()-Tabla2[[#This Row],[FECHA NACIMIENTO]])/365)&gt;80, "Corregir",ROUNDDOWN(((TODAY()-Tabla2[[#This Row],[FECHA NACIMIENTO]])/365),0)))</f>
        <v>20</v>
      </c>
      <c r="V356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3562" s="34" t="str">
        <f ca="1">+IF(Tabla2[[#This Row],[Edad]]="Corregir","Corregir","Ok")</f>
        <v>Ok</v>
      </c>
      <c r="X3562" s="10" t="str">
        <f>+IFERROR(VLOOKUP(Tabla2[[#This Row],[DISTRITO SEGÚN DNI]],Hoja1!$A$2:$B$55,2,FALSE),"No")</f>
        <v>CALLAO</v>
      </c>
      <c r="Y3562" s="10" t="str">
        <f>IF(OR(LOWER(Tabla2[[#This Row],[GENERO]])="masculino", LOWER(Tabla2[[#This Row],[GENERO]])="femenino"),"OK","Corregir")</f>
        <v>OK</v>
      </c>
      <c r="Z3562" s="10" t="str">
        <f>+IF(Tabla2[[#This Row],[Nro. DNI / CE]]="","Corregir",IF(LEN(Tabla2[[#This Row],[Nro. DNI / CE]])&gt;=8,"OK","Corregir"))</f>
        <v>OK</v>
      </c>
      <c r="AA3562" s="10">
        <f>COUNTIF(Tabla2[APELLIDOS Y NOMBRES],Tabla2[[#This Row],[APELLIDOS Y NOMBRES]])</f>
        <v>1</v>
      </c>
      <c r="AB3562" t="str">
        <f ca="1">+IFERROR(IF(Tabla2[[#This Row],[FECHA CESE/BAJA]]="","No Aplica",IF(AND(MONTH(Tabla2[[#This Row],[FECHA CESE/BAJA]])=MONTH(TODAY()-30),YEAR(Tabla2[[#This Row],[FECHA CESE/BAJA]])=YEAR(TODAY())),MONTH(TODAY()-30)&amp;"-"&amp;YEAR(TODAY()),"Borrar")),"No aplica")</f>
        <v>No Aplica</v>
      </c>
      <c r="AC3562" t="str">
        <f ca="1">+IFERROR(IF(Tabla2[[#This Row],[FECHA INICIO DE LABORES EN OBRA]]="","No Aplica",IF(AND(MONTH(Tabla2[[#This Row],[FECHA INICIO DE LABORES EN OBRA]])=MONTH(TODAY()-30),YEAR(Tabla2[[#This Row],[FECHA INICIO DE LABORES EN OBRA]])=YEAR(TODAY())),MONTH(TODAY()-30)&amp;"-"&amp;YEAR(TODAY()),"No Aplica")),"No Aplica")</f>
        <v>8-2023</v>
      </c>
    </row>
    <row r="3563" spans="1:29" x14ac:dyDescent="0.25">
      <c r="A3563" s="2" t="s">
        <v>7164</v>
      </c>
      <c r="B3563" s="3" t="s">
        <v>964</v>
      </c>
      <c r="C3563" s="3" t="s">
        <v>964</v>
      </c>
      <c r="D3563" s="3" t="s">
        <v>965</v>
      </c>
      <c r="E3563" s="3" t="s">
        <v>966</v>
      </c>
      <c r="F3563" s="36">
        <v>26547</v>
      </c>
      <c r="G3563" s="3">
        <v>1</v>
      </c>
      <c r="H3563" s="3" t="s">
        <v>7165</v>
      </c>
      <c r="I3563" s="3" t="s">
        <v>7166</v>
      </c>
      <c r="J3563" s="3" t="s">
        <v>7167</v>
      </c>
      <c r="K3563" s="3" t="s">
        <v>1474</v>
      </c>
      <c r="L3563" s="8" t="s">
        <v>9813</v>
      </c>
      <c r="M3563" s="5"/>
      <c r="N3563" s="13" t="s">
        <v>2456</v>
      </c>
      <c r="O3563" s="5">
        <v>44691</v>
      </c>
      <c r="P3563" s="8">
        <v>1</v>
      </c>
      <c r="Q3563" s="9">
        <v>1</v>
      </c>
      <c r="R3563" s="9" t="str">
        <f>IFERROR(VLOOKUP(Tabla2[[#This Row],[CONTRATISTA PRNCIPAL]],Hoja1!$L$5:$M$9,2,FALSE),"CJV")</f>
        <v>CJV</v>
      </c>
      <c r="S3563" s="9" t="str">
        <f>IF(Tabla2[[#This Row],[EMPRESA]]=Tabla2[[#This Row],[CONTRATISTA PRNCIPAL]],"Principal","Secundaria")</f>
        <v>Principal</v>
      </c>
      <c r="T3563" s="10">
        <f>IFERROR(1/COUNTIF(Tabla2[CONTRATISTA PRNCIPAL],Tabla2[[#This Row],[CONTRATISTA PRNCIPAL]]),0)</f>
        <v>1.4925373134328358E-2</v>
      </c>
      <c r="U3563" s="33">
        <f ca="1">IF(((TODAY()-Tabla2[[#This Row],[FECHA NACIMIENTO]])/365)&lt;18,"Corregir", IF(((TODAY()-Tabla2[[#This Row],[FECHA NACIMIENTO]])/365)&gt;80, "Corregir",ROUNDDOWN(((TODAY()-Tabla2[[#This Row],[FECHA NACIMIENTO]])/365),0)))</f>
        <v>51</v>
      </c>
      <c r="V356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563" s="34" t="str">
        <f ca="1">+IF(Tabla2[[#This Row],[Edad]]="Corregir","Corregir","Ok")</f>
        <v>Ok</v>
      </c>
      <c r="X3563" s="10" t="str">
        <f>+IFERROR(VLOOKUP(Tabla2[[#This Row],[DISTRITO SEGÚN DNI]],Hoja1!$A$2:$B$55,2,FALSE),"No")</f>
        <v>EL AGUSTINO</v>
      </c>
      <c r="Y3563" s="10" t="str">
        <f>IF(OR(LOWER(Tabla2[[#This Row],[GENERO]])="masculino", LOWER(Tabla2[[#This Row],[GENERO]])="femenino"),"OK","Corregir")</f>
        <v>OK</v>
      </c>
      <c r="Z3563" s="10" t="str">
        <f>+IF(Tabla2[[#This Row],[Nro. DNI / CE]]="","Corregir",IF(LEN(Tabla2[[#This Row],[Nro. DNI / CE]])&gt;=8,"OK","Corregir"))</f>
        <v>OK</v>
      </c>
      <c r="AA3563" s="10">
        <f>COUNTIF(Tabla2[APELLIDOS Y NOMBRES],Tabla2[[#This Row],[APELLIDOS Y NOMBRES]])</f>
        <v>1</v>
      </c>
      <c r="AB3563" t="str">
        <f ca="1">+IFERROR(IF(Tabla2[[#This Row],[FECHA CESE/BAJA]]="","No Aplica",IF(AND(MONTH(Tabla2[[#This Row],[FECHA CESE/BAJA]])=MONTH(TODAY()-30),YEAR(Tabla2[[#This Row],[FECHA CESE/BAJA]])=YEAR(TODAY())),MONTH(TODAY()-30)&amp;"-"&amp;YEAR(TODAY()),"Borrar")),"No aplica")</f>
        <v>No Aplica</v>
      </c>
      <c r="AC3563" t="str">
        <f ca="1">+IFERROR(IF(Tabla2[[#This Row],[FECHA INICIO DE LABORES EN OBRA]]="","No Aplica",IF(AND(MONTH(Tabla2[[#This Row],[FECHA INICIO DE LABORES EN OBRA]])=MONTH(TODAY()-30),YEAR(Tabla2[[#This Row],[FECHA INICIO DE LABORES EN OBRA]])=YEAR(TODAY())),MONTH(TODAY()-30)&amp;"-"&amp;YEAR(TODAY()),"No Aplica")),"No Aplica")</f>
        <v>No Aplica</v>
      </c>
    </row>
    <row r="3564" spans="1:29" x14ac:dyDescent="0.25">
      <c r="A3564" s="2" t="s">
        <v>7164</v>
      </c>
      <c r="B3564" s="3" t="s">
        <v>964</v>
      </c>
      <c r="C3564" s="3" t="s">
        <v>964</v>
      </c>
      <c r="D3564" s="3" t="s">
        <v>7168</v>
      </c>
      <c r="E3564" s="3" t="s">
        <v>7169</v>
      </c>
      <c r="F3564" s="36">
        <v>30482</v>
      </c>
      <c r="G3564" s="3">
        <v>1</v>
      </c>
      <c r="H3564" s="3" t="s">
        <v>1920</v>
      </c>
      <c r="I3564" s="3" t="s">
        <v>7166</v>
      </c>
      <c r="J3564" s="3" t="s">
        <v>7170</v>
      </c>
      <c r="K3564" s="3" t="s">
        <v>1495</v>
      </c>
      <c r="L3564" s="8" t="s">
        <v>9818</v>
      </c>
      <c r="M3564" s="5"/>
      <c r="N3564" s="13" t="s">
        <v>1043</v>
      </c>
      <c r="O3564" s="5">
        <v>44691</v>
      </c>
      <c r="P3564" s="8">
        <v>1</v>
      </c>
      <c r="Q3564" s="9">
        <v>1</v>
      </c>
      <c r="R3564" s="9" t="str">
        <f>IFERROR(VLOOKUP(Tabla2[[#This Row],[CONTRATISTA PRNCIPAL]],Hoja1!$L$5:$M$9,2,FALSE),"CJV")</f>
        <v>CJV</v>
      </c>
      <c r="S3564" s="9" t="str">
        <f>IF(Tabla2[[#This Row],[EMPRESA]]=Tabla2[[#This Row],[CONTRATISTA PRNCIPAL]],"Principal","Secundaria")</f>
        <v>Principal</v>
      </c>
      <c r="T3564" s="10">
        <f>IFERROR(1/COUNTIF(Tabla2[CONTRATISTA PRNCIPAL],Tabla2[[#This Row],[CONTRATISTA PRNCIPAL]]),0)</f>
        <v>1.4925373134328358E-2</v>
      </c>
      <c r="U3564" s="33">
        <f ca="1">IF(((TODAY()-Tabla2[[#This Row],[FECHA NACIMIENTO]])/365)&lt;18,"Corregir", IF(((TODAY()-Tabla2[[#This Row],[FECHA NACIMIENTO]])/365)&gt;80, "Corregir",ROUNDDOWN(((TODAY()-Tabla2[[#This Row],[FECHA NACIMIENTO]])/365),0)))</f>
        <v>40</v>
      </c>
      <c r="V356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564" s="34" t="str">
        <f ca="1">+IF(Tabla2[[#This Row],[Edad]]="Corregir","Corregir","Ok")</f>
        <v>Ok</v>
      </c>
      <c r="X3564" s="10" t="str">
        <f>+IFERROR(VLOOKUP(Tabla2[[#This Row],[DISTRITO SEGÚN DNI]],Hoja1!$A$2:$B$55,2,FALSE),"No")</f>
        <v>No</v>
      </c>
      <c r="Y3564" s="10" t="str">
        <f>IF(OR(LOWER(Tabla2[[#This Row],[GENERO]])="masculino", LOWER(Tabla2[[#This Row],[GENERO]])="femenino"),"OK","Corregir")</f>
        <v>OK</v>
      </c>
      <c r="Z3564" s="10" t="str">
        <f>+IF(Tabla2[[#This Row],[Nro. DNI / CE]]="","Corregir",IF(LEN(Tabla2[[#This Row],[Nro. DNI / CE]])&gt;=8,"OK","Corregir"))</f>
        <v>OK</v>
      </c>
      <c r="AA3564" s="10">
        <f>COUNTIF(Tabla2[APELLIDOS Y NOMBRES],Tabla2[[#This Row],[APELLIDOS Y NOMBRES]])</f>
        <v>1</v>
      </c>
      <c r="AB3564" t="str">
        <f ca="1">+IFERROR(IF(Tabla2[[#This Row],[FECHA CESE/BAJA]]="","No Aplica",IF(AND(MONTH(Tabla2[[#This Row],[FECHA CESE/BAJA]])=MONTH(TODAY()-30),YEAR(Tabla2[[#This Row],[FECHA CESE/BAJA]])=YEAR(TODAY())),MONTH(TODAY()-30)&amp;"-"&amp;YEAR(TODAY()),"Borrar")),"No aplica")</f>
        <v>No Aplica</v>
      </c>
      <c r="AC3564" t="str">
        <f ca="1">+IFERROR(IF(Tabla2[[#This Row],[FECHA INICIO DE LABORES EN OBRA]]="","No Aplica",IF(AND(MONTH(Tabla2[[#This Row],[FECHA INICIO DE LABORES EN OBRA]])=MONTH(TODAY()-30),YEAR(Tabla2[[#This Row],[FECHA INICIO DE LABORES EN OBRA]])=YEAR(TODAY())),MONTH(TODAY()-30)&amp;"-"&amp;YEAR(TODAY()),"No Aplica")),"No Aplica")</f>
        <v>No Aplica</v>
      </c>
    </row>
    <row r="3565" spans="1:29" x14ac:dyDescent="0.25">
      <c r="A3565" s="2" t="s">
        <v>7164</v>
      </c>
      <c r="B3565" s="3" t="s">
        <v>964</v>
      </c>
      <c r="C3565" s="3" t="s">
        <v>964</v>
      </c>
      <c r="D3565" s="3" t="s">
        <v>967</v>
      </c>
      <c r="E3565" s="3" t="s">
        <v>968</v>
      </c>
      <c r="F3565" s="36">
        <v>32005</v>
      </c>
      <c r="G3565" s="3">
        <v>1</v>
      </c>
      <c r="H3565" s="3" t="s">
        <v>1445</v>
      </c>
      <c r="I3565" s="3" t="s">
        <v>7166</v>
      </c>
      <c r="J3565" s="3" t="s">
        <v>7171</v>
      </c>
      <c r="K3565" s="3" t="s">
        <v>2078</v>
      </c>
      <c r="L3565" s="8" t="s">
        <v>9818</v>
      </c>
      <c r="M3565" s="5"/>
      <c r="N3565" s="13" t="s">
        <v>1043</v>
      </c>
      <c r="O3565" s="5">
        <v>44691</v>
      </c>
      <c r="P3565" s="8">
        <v>1</v>
      </c>
      <c r="Q3565" s="9">
        <v>1</v>
      </c>
      <c r="R3565" s="9" t="str">
        <f>IFERROR(VLOOKUP(Tabla2[[#This Row],[CONTRATISTA PRNCIPAL]],Hoja1!$L$5:$M$9,2,FALSE),"CJV")</f>
        <v>CJV</v>
      </c>
      <c r="S3565" s="9" t="str">
        <f>IF(Tabla2[[#This Row],[EMPRESA]]=Tabla2[[#This Row],[CONTRATISTA PRNCIPAL]],"Principal","Secundaria")</f>
        <v>Principal</v>
      </c>
      <c r="T3565" s="10">
        <f>IFERROR(1/COUNTIF(Tabla2[CONTRATISTA PRNCIPAL],Tabla2[[#This Row],[CONTRATISTA PRNCIPAL]]),0)</f>
        <v>1.4925373134328358E-2</v>
      </c>
      <c r="U3565" s="33">
        <f ca="1">IF(((TODAY()-Tabla2[[#This Row],[FECHA NACIMIENTO]])/365)&lt;18,"Corregir", IF(((TODAY()-Tabla2[[#This Row],[FECHA NACIMIENTO]])/365)&gt;80, "Corregir",ROUNDDOWN(((TODAY()-Tabla2[[#This Row],[FECHA NACIMIENTO]])/365),0)))</f>
        <v>36</v>
      </c>
      <c r="V356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565" s="34" t="str">
        <f ca="1">+IF(Tabla2[[#This Row],[Edad]]="Corregir","Corregir","Ok")</f>
        <v>Ok</v>
      </c>
      <c r="X3565" s="10" t="str">
        <f>+IFERROR(VLOOKUP(Tabla2[[#This Row],[DISTRITO SEGÚN DNI]],Hoja1!$A$2:$B$55,2,FALSE),"No")</f>
        <v>ATE</v>
      </c>
      <c r="Y3565" s="10" t="str">
        <f>IF(OR(LOWER(Tabla2[[#This Row],[GENERO]])="masculino", LOWER(Tabla2[[#This Row],[GENERO]])="femenino"),"OK","Corregir")</f>
        <v>OK</v>
      </c>
      <c r="Z3565" s="10" t="str">
        <f>+IF(Tabla2[[#This Row],[Nro. DNI / CE]]="","Corregir",IF(LEN(Tabla2[[#This Row],[Nro. DNI / CE]])&gt;=8,"OK","Corregir"))</f>
        <v>OK</v>
      </c>
      <c r="AA3565" s="10">
        <f>COUNTIF(Tabla2[APELLIDOS Y NOMBRES],Tabla2[[#This Row],[APELLIDOS Y NOMBRES]])</f>
        <v>1</v>
      </c>
      <c r="AB3565" t="str">
        <f ca="1">+IFERROR(IF(Tabla2[[#This Row],[FECHA CESE/BAJA]]="","No Aplica",IF(AND(MONTH(Tabla2[[#This Row],[FECHA CESE/BAJA]])=MONTH(TODAY()-30),YEAR(Tabla2[[#This Row],[FECHA CESE/BAJA]])=YEAR(TODAY())),MONTH(TODAY()-30)&amp;"-"&amp;YEAR(TODAY()),"Borrar")),"No aplica")</f>
        <v>No Aplica</v>
      </c>
      <c r="AC3565" t="str">
        <f ca="1">+IFERROR(IF(Tabla2[[#This Row],[FECHA INICIO DE LABORES EN OBRA]]="","No Aplica",IF(AND(MONTH(Tabla2[[#This Row],[FECHA INICIO DE LABORES EN OBRA]])=MONTH(TODAY()-30),YEAR(Tabla2[[#This Row],[FECHA INICIO DE LABORES EN OBRA]])=YEAR(TODAY())),MONTH(TODAY()-30)&amp;"-"&amp;YEAR(TODAY()),"No Aplica")),"No Aplica")</f>
        <v>No Aplica</v>
      </c>
    </row>
    <row r="3566" spans="1:29" x14ac:dyDescent="0.25">
      <c r="A3566" s="2" t="s">
        <v>7164</v>
      </c>
      <c r="B3566" s="3" t="s">
        <v>964</v>
      </c>
      <c r="C3566" s="3" t="s">
        <v>964</v>
      </c>
      <c r="D3566" s="3">
        <v>47107337</v>
      </c>
      <c r="E3566" s="3" t="s">
        <v>969</v>
      </c>
      <c r="F3566" s="36">
        <v>33331</v>
      </c>
      <c r="G3566" s="3">
        <v>1</v>
      </c>
      <c r="H3566" s="3" t="s">
        <v>1838</v>
      </c>
      <c r="I3566" s="3" t="s">
        <v>7166</v>
      </c>
      <c r="J3566" s="3" t="s">
        <v>7172</v>
      </c>
      <c r="K3566" s="3" t="s">
        <v>2078</v>
      </c>
      <c r="L3566" s="8" t="s">
        <v>9813</v>
      </c>
      <c r="M3566" s="5"/>
      <c r="N3566" s="13" t="s">
        <v>2456</v>
      </c>
      <c r="O3566" s="5">
        <v>45056</v>
      </c>
      <c r="P3566" s="8">
        <v>1</v>
      </c>
      <c r="Q3566" s="9">
        <v>1</v>
      </c>
      <c r="R3566" s="9" t="str">
        <f>IFERROR(VLOOKUP(Tabla2[[#This Row],[CONTRATISTA PRNCIPAL]],Hoja1!$L$5:$M$9,2,FALSE),"CJV")</f>
        <v>CJV</v>
      </c>
      <c r="S3566" s="9" t="str">
        <f>IF(Tabla2[[#This Row],[EMPRESA]]=Tabla2[[#This Row],[CONTRATISTA PRNCIPAL]],"Principal","Secundaria")</f>
        <v>Principal</v>
      </c>
      <c r="T3566" s="10">
        <f>IFERROR(1/COUNTIF(Tabla2[CONTRATISTA PRNCIPAL],Tabla2[[#This Row],[CONTRATISTA PRNCIPAL]]),0)</f>
        <v>1.4925373134328358E-2</v>
      </c>
      <c r="U3566" s="33">
        <f ca="1">IF(((TODAY()-Tabla2[[#This Row],[FECHA NACIMIENTO]])/365)&lt;18,"Corregir", IF(((TODAY()-Tabla2[[#This Row],[FECHA NACIMIENTO]])/365)&gt;80, "Corregir",ROUNDDOWN(((TODAY()-Tabla2[[#This Row],[FECHA NACIMIENTO]])/365),0)))</f>
        <v>32</v>
      </c>
      <c r="V356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566" s="34" t="str">
        <f ca="1">+IF(Tabla2[[#This Row],[Edad]]="Corregir","Corregir","Ok")</f>
        <v>Ok</v>
      </c>
      <c r="X3566" s="10" t="str">
        <f>+IFERROR(VLOOKUP(Tabla2[[#This Row],[DISTRITO SEGÚN DNI]],Hoja1!$A$2:$B$55,2,FALSE),"No")</f>
        <v>ATE</v>
      </c>
      <c r="Y3566" s="10" t="str">
        <f>IF(OR(LOWER(Tabla2[[#This Row],[GENERO]])="masculino", LOWER(Tabla2[[#This Row],[GENERO]])="femenino"),"OK","Corregir")</f>
        <v>OK</v>
      </c>
      <c r="Z3566" s="10" t="str">
        <f>+IF(Tabla2[[#This Row],[Nro. DNI / CE]]="","Corregir",IF(LEN(Tabla2[[#This Row],[Nro. DNI / CE]])&gt;=8,"OK","Corregir"))</f>
        <v>OK</v>
      </c>
      <c r="AA3566" s="10">
        <f>COUNTIF(Tabla2[APELLIDOS Y NOMBRES],Tabla2[[#This Row],[APELLIDOS Y NOMBRES]])</f>
        <v>1</v>
      </c>
      <c r="AB3566" t="str">
        <f ca="1">+IFERROR(IF(Tabla2[[#This Row],[FECHA CESE/BAJA]]="","No Aplica",IF(AND(MONTH(Tabla2[[#This Row],[FECHA CESE/BAJA]])=MONTH(TODAY()-30),YEAR(Tabla2[[#This Row],[FECHA CESE/BAJA]])=YEAR(TODAY())),MONTH(TODAY()-30)&amp;"-"&amp;YEAR(TODAY()),"Borrar")),"No aplica")</f>
        <v>No Aplica</v>
      </c>
      <c r="AC3566" t="str">
        <f ca="1">+IFERROR(IF(Tabla2[[#This Row],[FECHA INICIO DE LABORES EN OBRA]]="","No Aplica",IF(AND(MONTH(Tabla2[[#This Row],[FECHA INICIO DE LABORES EN OBRA]])=MONTH(TODAY()-30),YEAR(Tabla2[[#This Row],[FECHA INICIO DE LABORES EN OBRA]])=YEAR(TODAY())),MONTH(TODAY()-30)&amp;"-"&amp;YEAR(TODAY()),"No Aplica")),"No Aplica")</f>
        <v>No Aplica</v>
      </c>
    </row>
    <row r="3567" spans="1:29" x14ac:dyDescent="0.25">
      <c r="A3567" s="2" t="s">
        <v>7164</v>
      </c>
      <c r="B3567" s="3" t="s">
        <v>964</v>
      </c>
      <c r="C3567" s="3" t="s">
        <v>964</v>
      </c>
      <c r="D3567" s="3" t="s">
        <v>970</v>
      </c>
      <c r="E3567" s="3" t="s">
        <v>971</v>
      </c>
      <c r="F3567" s="36">
        <v>23597</v>
      </c>
      <c r="G3567" s="3">
        <v>1</v>
      </c>
      <c r="H3567" s="3" t="s">
        <v>7174</v>
      </c>
      <c r="I3567" s="3" t="s">
        <v>7166</v>
      </c>
      <c r="J3567" s="3" t="s">
        <v>7175</v>
      </c>
      <c r="K3567" s="3" t="s">
        <v>1474</v>
      </c>
      <c r="L3567" s="8" t="s">
        <v>9813</v>
      </c>
      <c r="M3567" s="5"/>
      <c r="N3567" s="13" t="s">
        <v>2456</v>
      </c>
      <c r="O3567" s="5">
        <v>45061</v>
      </c>
      <c r="P3567" s="8">
        <v>1</v>
      </c>
      <c r="Q3567" s="9">
        <v>1</v>
      </c>
      <c r="R3567" s="9" t="str">
        <f>IFERROR(VLOOKUP(Tabla2[[#This Row],[CONTRATISTA PRNCIPAL]],Hoja1!$L$5:$M$9,2,FALSE),"CJV")</f>
        <v>CJV</v>
      </c>
      <c r="S3567" s="9" t="str">
        <f>IF(Tabla2[[#This Row],[EMPRESA]]=Tabla2[[#This Row],[CONTRATISTA PRNCIPAL]],"Principal","Secundaria")</f>
        <v>Principal</v>
      </c>
      <c r="T3567" s="10">
        <f>IFERROR(1/COUNTIF(Tabla2[CONTRATISTA PRNCIPAL],Tabla2[[#This Row],[CONTRATISTA PRNCIPAL]]),0)</f>
        <v>1.4925373134328358E-2</v>
      </c>
      <c r="U3567" s="33">
        <f ca="1">IF(((TODAY()-Tabla2[[#This Row],[FECHA NACIMIENTO]])/365)&lt;18,"Corregir", IF(((TODAY()-Tabla2[[#This Row],[FECHA NACIMIENTO]])/365)&gt;80, "Corregir",ROUNDDOWN(((TODAY()-Tabla2[[#This Row],[FECHA NACIMIENTO]])/365),0)))</f>
        <v>59</v>
      </c>
      <c r="V356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3567" s="34" t="str">
        <f ca="1">+IF(Tabla2[[#This Row],[Edad]]="Corregir","Corregir","Ok")</f>
        <v>Ok</v>
      </c>
      <c r="X3567" s="10" t="str">
        <f>+IFERROR(VLOOKUP(Tabla2[[#This Row],[DISTRITO SEGÚN DNI]],Hoja1!$A$2:$B$55,2,FALSE),"No")</f>
        <v>EL AGUSTINO</v>
      </c>
      <c r="Y3567" s="10" t="str">
        <f>IF(OR(LOWER(Tabla2[[#This Row],[GENERO]])="masculino", LOWER(Tabla2[[#This Row],[GENERO]])="femenino"),"OK","Corregir")</f>
        <v>OK</v>
      </c>
      <c r="Z3567" s="10" t="str">
        <f>+IF(Tabla2[[#This Row],[Nro. DNI / CE]]="","Corregir",IF(LEN(Tabla2[[#This Row],[Nro. DNI / CE]])&gt;=8,"OK","Corregir"))</f>
        <v>OK</v>
      </c>
      <c r="AA3567" s="10">
        <f>COUNTIF(Tabla2[APELLIDOS Y NOMBRES],Tabla2[[#This Row],[APELLIDOS Y NOMBRES]])</f>
        <v>1</v>
      </c>
      <c r="AB3567" t="str">
        <f ca="1">+IFERROR(IF(Tabla2[[#This Row],[FECHA CESE/BAJA]]="","No Aplica",IF(AND(MONTH(Tabla2[[#This Row],[FECHA CESE/BAJA]])=MONTH(TODAY()-30),YEAR(Tabla2[[#This Row],[FECHA CESE/BAJA]])=YEAR(TODAY())),MONTH(TODAY()-30)&amp;"-"&amp;YEAR(TODAY()),"Borrar")),"No aplica")</f>
        <v>No Aplica</v>
      </c>
      <c r="AC3567" t="str">
        <f ca="1">+IFERROR(IF(Tabla2[[#This Row],[FECHA INICIO DE LABORES EN OBRA]]="","No Aplica",IF(AND(MONTH(Tabla2[[#This Row],[FECHA INICIO DE LABORES EN OBRA]])=MONTH(TODAY()-30),YEAR(Tabla2[[#This Row],[FECHA INICIO DE LABORES EN OBRA]])=YEAR(TODAY())),MONTH(TODAY()-30)&amp;"-"&amp;YEAR(TODAY()),"No Aplica")),"No Aplica")</f>
        <v>No Aplica</v>
      </c>
    </row>
    <row r="3568" spans="1:29" x14ac:dyDescent="0.25">
      <c r="A3568" s="2" t="s">
        <v>7164</v>
      </c>
      <c r="B3568" s="3" t="s">
        <v>964</v>
      </c>
      <c r="C3568" s="3" t="s">
        <v>964</v>
      </c>
      <c r="D3568" s="3">
        <v>46984493</v>
      </c>
      <c r="E3568" s="3" t="s">
        <v>973</v>
      </c>
      <c r="F3568" s="36">
        <v>33232</v>
      </c>
      <c r="G3568" s="3">
        <v>2</v>
      </c>
      <c r="H3568" s="3" t="s">
        <v>1444</v>
      </c>
      <c r="I3568" s="3" t="s">
        <v>7166</v>
      </c>
      <c r="J3568" s="3" t="s">
        <v>7182</v>
      </c>
      <c r="K3568" s="3" t="s">
        <v>2078</v>
      </c>
      <c r="L3568" s="8" t="s">
        <v>9813</v>
      </c>
      <c r="M3568" s="5"/>
      <c r="N3568" s="13" t="s">
        <v>2456</v>
      </c>
      <c r="O3568" s="5">
        <v>45061</v>
      </c>
      <c r="P3568" s="8">
        <v>1</v>
      </c>
      <c r="Q3568" s="9">
        <v>4</v>
      </c>
      <c r="R3568" s="9" t="str">
        <f>IFERROR(VLOOKUP(Tabla2[[#This Row],[CONTRATISTA PRNCIPAL]],Hoja1!$L$5:$M$9,2,FALSE),"CJV")</f>
        <v>CJV</v>
      </c>
      <c r="S3568" s="9" t="str">
        <f>IF(Tabla2[[#This Row],[EMPRESA]]=Tabla2[[#This Row],[CONTRATISTA PRNCIPAL]],"Principal","Secundaria")</f>
        <v>Principal</v>
      </c>
      <c r="T3568" s="10">
        <f>IFERROR(1/COUNTIF(Tabla2[CONTRATISTA PRNCIPAL],Tabla2[[#This Row],[CONTRATISTA PRNCIPAL]]),0)</f>
        <v>1.4925373134328358E-2</v>
      </c>
      <c r="U3568" s="33">
        <f ca="1">IF(((TODAY()-Tabla2[[#This Row],[FECHA NACIMIENTO]])/365)&lt;18,"Corregir", IF(((TODAY()-Tabla2[[#This Row],[FECHA NACIMIENTO]])/365)&gt;80, "Corregir",ROUNDDOWN(((TODAY()-Tabla2[[#This Row],[FECHA NACIMIENTO]])/365),0)))</f>
        <v>32</v>
      </c>
      <c r="V356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568" s="34" t="str">
        <f ca="1">+IF(Tabla2[[#This Row],[Edad]]="Corregir","Corregir","Ok")</f>
        <v>Ok</v>
      </c>
      <c r="X3568" s="10" t="str">
        <f>+IFERROR(VLOOKUP(Tabla2[[#This Row],[DISTRITO SEGÚN DNI]],Hoja1!$A$2:$B$55,2,FALSE),"No")</f>
        <v>ATE</v>
      </c>
      <c r="Y3568" s="10" t="str">
        <f>IF(OR(LOWER(Tabla2[[#This Row],[GENERO]])="masculino", LOWER(Tabla2[[#This Row],[GENERO]])="femenino"),"OK","Corregir")</f>
        <v>OK</v>
      </c>
      <c r="Z3568" s="10" t="str">
        <f>+IF(Tabla2[[#This Row],[Nro. DNI / CE]]="","Corregir",IF(LEN(Tabla2[[#This Row],[Nro. DNI / CE]])&gt;=8,"OK","Corregir"))</f>
        <v>OK</v>
      </c>
      <c r="AA3568" s="10">
        <f>COUNTIF(Tabla2[APELLIDOS Y NOMBRES],Tabla2[[#This Row],[APELLIDOS Y NOMBRES]])</f>
        <v>1</v>
      </c>
      <c r="AB3568" t="str">
        <f ca="1">+IFERROR(IF(Tabla2[[#This Row],[FECHA CESE/BAJA]]="","No Aplica",IF(AND(MONTH(Tabla2[[#This Row],[FECHA CESE/BAJA]])=MONTH(TODAY()-30),YEAR(Tabla2[[#This Row],[FECHA CESE/BAJA]])=YEAR(TODAY())),MONTH(TODAY()-30)&amp;"-"&amp;YEAR(TODAY()),"Borrar")),"No aplica")</f>
        <v>No Aplica</v>
      </c>
      <c r="AC3568" t="str">
        <f ca="1">+IFERROR(IF(Tabla2[[#This Row],[FECHA INICIO DE LABORES EN OBRA]]="","No Aplica",IF(AND(MONTH(Tabla2[[#This Row],[FECHA INICIO DE LABORES EN OBRA]])=MONTH(TODAY()-30),YEAR(Tabla2[[#This Row],[FECHA INICIO DE LABORES EN OBRA]])=YEAR(TODAY())),MONTH(TODAY()-30)&amp;"-"&amp;YEAR(TODAY()),"No Aplica")),"No Aplica")</f>
        <v>No Aplica</v>
      </c>
    </row>
    <row r="3569" spans="1:29" x14ac:dyDescent="0.25">
      <c r="A3569" s="2" t="s">
        <v>7164</v>
      </c>
      <c r="B3569" s="3" t="s">
        <v>964</v>
      </c>
      <c r="C3569" s="3" t="s">
        <v>964</v>
      </c>
      <c r="D3569" s="3">
        <v>982440291</v>
      </c>
      <c r="E3569" s="3" t="s">
        <v>974</v>
      </c>
      <c r="F3569" s="36">
        <v>30791</v>
      </c>
      <c r="G3569" s="3">
        <v>2</v>
      </c>
      <c r="H3569" s="3" t="s">
        <v>1444</v>
      </c>
      <c r="I3569" s="3" t="s">
        <v>7166</v>
      </c>
      <c r="J3569" s="3" t="s">
        <v>7183</v>
      </c>
      <c r="K3569" s="3" t="s">
        <v>2078</v>
      </c>
      <c r="L3569" s="8" t="s">
        <v>9813</v>
      </c>
      <c r="M3569" s="5"/>
      <c r="N3569" s="13" t="s">
        <v>2456</v>
      </c>
      <c r="O3569" s="5">
        <v>45061</v>
      </c>
      <c r="P3569" s="8">
        <v>1</v>
      </c>
      <c r="Q3569" s="9">
        <v>4</v>
      </c>
      <c r="R3569" s="9" t="str">
        <f>IFERROR(VLOOKUP(Tabla2[[#This Row],[CONTRATISTA PRNCIPAL]],Hoja1!$L$5:$M$9,2,FALSE),"CJV")</f>
        <v>CJV</v>
      </c>
      <c r="S3569" s="9" t="str">
        <f>IF(Tabla2[[#This Row],[EMPRESA]]=Tabla2[[#This Row],[CONTRATISTA PRNCIPAL]],"Principal","Secundaria")</f>
        <v>Principal</v>
      </c>
      <c r="T3569" s="10">
        <f>IFERROR(1/COUNTIF(Tabla2[CONTRATISTA PRNCIPAL],Tabla2[[#This Row],[CONTRATISTA PRNCIPAL]]),0)</f>
        <v>1.4925373134328358E-2</v>
      </c>
      <c r="U3569" s="33">
        <f ca="1">IF(((TODAY()-Tabla2[[#This Row],[FECHA NACIMIENTO]])/365)&lt;18,"Corregir", IF(((TODAY()-Tabla2[[#This Row],[FECHA NACIMIENTO]])/365)&gt;80, "Corregir",ROUNDDOWN(((TODAY()-Tabla2[[#This Row],[FECHA NACIMIENTO]])/365),0)))</f>
        <v>39</v>
      </c>
      <c r="V356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569" s="34" t="str">
        <f ca="1">+IF(Tabla2[[#This Row],[Edad]]="Corregir","Corregir","Ok")</f>
        <v>Ok</v>
      </c>
      <c r="X3569" s="10" t="str">
        <f>+IFERROR(VLOOKUP(Tabla2[[#This Row],[DISTRITO SEGÚN DNI]],Hoja1!$A$2:$B$55,2,FALSE),"No")</f>
        <v>ATE</v>
      </c>
      <c r="Y3569" s="10" t="str">
        <f>IF(OR(LOWER(Tabla2[[#This Row],[GENERO]])="masculino", LOWER(Tabla2[[#This Row],[GENERO]])="femenino"),"OK","Corregir")</f>
        <v>OK</v>
      </c>
      <c r="Z3569" s="10" t="str">
        <f>+IF(Tabla2[[#This Row],[Nro. DNI / CE]]="","Corregir",IF(LEN(Tabla2[[#This Row],[Nro. DNI / CE]])&gt;=8,"OK","Corregir"))</f>
        <v>OK</v>
      </c>
      <c r="AA3569" s="10">
        <f>COUNTIF(Tabla2[APELLIDOS Y NOMBRES],Tabla2[[#This Row],[APELLIDOS Y NOMBRES]])</f>
        <v>1</v>
      </c>
      <c r="AB3569" t="str">
        <f ca="1">+IFERROR(IF(Tabla2[[#This Row],[FECHA CESE/BAJA]]="","No Aplica",IF(AND(MONTH(Tabla2[[#This Row],[FECHA CESE/BAJA]])=MONTH(TODAY()-30),YEAR(Tabla2[[#This Row],[FECHA CESE/BAJA]])=YEAR(TODAY())),MONTH(TODAY()-30)&amp;"-"&amp;YEAR(TODAY()),"Borrar")),"No aplica")</f>
        <v>No Aplica</v>
      </c>
      <c r="AC3569" t="str">
        <f ca="1">+IFERROR(IF(Tabla2[[#This Row],[FECHA INICIO DE LABORES EN OBRA]]="","No Aplica",IF(AND(MONTH(Tabla2[[#This Row],[FECHA INICIO DE LABORES EN OBRA]])=MONTH(TODAY()-30),YEAR(Tabla2[[#This Row],[FECHA INICIO DE LABORES EN OBRA]])=YEAR(TODAY())),MONTH(TODAY()-30)&amp;"-"&amp;YEAR(TODAY()),"No Aplica")),"No Aplica")</f>
        <v>No Aplica</v>
      </c>
    </row>
    <row r="3570" spans="1:29" x14ac:dyDescent="0.25">
      <c r="A3570" s="2" t="s">
        <v>7164</v>
      </c>
      <c r="B3570" s="3" t="s">
        <v>964</v>
      </c>
      <c r="C3570" s="3" t="s">
        <v>964</v>
      </c>
      <c r="D3570" s="3">
        <v>44283259</v>
      </c>
      <c r="E3570" s="3" t="s">
        <v>975</v>
      </c>
      <c r="F3570" s="36">
        <v>31935</v>
      </c>
      <c r="G3570" s="3">
        <v>2</v>
      </c>
      <c r="H3570" s="3" t="s">
        <v>1458</v>
      </c>
      <c r="I3570" s="3" t="s">
        <v>7166</v>
      </c>
      <c r="J3570" s="3" t="s">
        <v>7186</v>
      </c>
      <c r="K3570" s="3" t="s">
        <v>1474</v>
      </c>
      <c r="L3570" s="8" t="s">
        <v>9813</v>
      </c>
      <c r="M3570" s="5"/>
      <c r="N3570" s="13" t="s">
        <v>2456</v>
      </c>
      <c r="O3570" s="5">
        <v>45061</v>
      </c>
      <c r="P3570" s="8">
        <v>1</v>
      </c>
      <c r="Q3570" s="9">
        <v>4</v>
      </c>
      <c r="R3570" s="9" t="str">
        <f>IFERROR(VLOOKUP(Tabla2[[#This Row],[CONTRATISTA PRNCIPAL]],Hoja1!$L$5:$M$9,2,FALSE),"CJV")</f>
        <v>CJV</v>
      </c>
      <c r="S3570" s="9" t="str">
        <f>IF(Tabla2[[#This Row],[EMPRESA]]=Tabla2[[#This Row],[CONTRATISTA PRNCIPAL]],"Principal","Secundaria")</f>
        <v>Principal</v>
      </c>
      <c r="T3570" s="10">
        <f>IFERROR(1/COUNTIF(Tabla2[CONTRATISTA PRNCIPAL],Tabla2[[#This Row],[CONTRATISTA PRNCIPAL]]),0)</f>
        <v>1.4925373134328358E-2</v>
      </c>
      <c r="U3570" s="33">
        <f ca="1">IF(((TODAY()-Tabla2[[#This Row],[FECHA NACIMIENTO]])/365)&lt;18,"Corregir", IF(((TODAY()-Tabla2[[#This Row],[FECHA NACIMIENTO]])/365)&gt;80, "Corregir",ROUNDDOWN(((TODAY()-Tabla2[[#This Row],[FECHA NACIMIENTO]])/365),0)))</f>
        <v>36</v>
      </c>
      <c r="V357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570" s="34" t="str">
        <f ca="1">+IF(Tabla2[[#This Row],[Edad]]="Corregir","Corregir","Ok")</f>
        <v>Ok</v>
      </c>
      <c r="X3570" s="10" t="str">
        <f>+IFERROR(VLOOKUP(Tabla2[[#This Row],[DISTRITO SEGÚN DNI]],Hoja1!$A$2:$B$55,2,FALSE),"No")</f>
        <v>EL AGUSTINO</v>
      </c>
      <c r="Y3570" s="10" t="str">
        <f>IF(OR(LOWER(Tabla2[[#This Row],[GENERO]])="masculino", LOWER(Tabla2[[#This Row],[GENERO]])="femenino"),"OK","Corregir")</f>
        <v>OK</v>
      </c>
      <c r="Z3570" s="10" t="str">
        <f>+IF(Tabla2[[#This Row],[Nro. DNI / CE]]="","Corregir",IF(LEN(Tabla2[[#This Row],[Nro. DNI / CE]])&gt;=8,"OK","Corregir"))</f>
        <v>OK</v>
      </c>
      <c r="AA3570" s="10">
        <f>COUNTIF(Tabla2[APELLIDOS Y NOMBRES],Tabla2[[#This Row],[APELLIDOS Y NOMBRES]])</f>
        <v>1</v>
      </c>
      <c r="AB3570" t="str">
        <f ca="1">+IFERROR(IF(Tabla2[[#This Row],[FECHA CESE/BAJA]]="","No Aplica",IF(AND(MONTH(Tabla2[[#This Row],[FECHA CESE/BAJA]])=MONTH(TODAY()-30),YEAR(Tabla2[[#This Row],[FECHA CESE/BAJA]])=YEAR(TODAY())),MONTH(TODAY()-30)&amp;"-"&amp;YEAR(TODAY()),"Borrar")),"No aplica")</f>
        <v>No Aplica</v>
      </c>
      <c r="AC3570" t="str">
        <f ca="1">+IFERROR(IF(Tabla2[[#This Row],[FECHA INICIO DE LABORES EN OBRA]]="","No Aplica",IF(AND(MONTH(Tabla2[[#This Row],[FECHA INICIO DE LABORES EN OBRA]])=MONTH(TODAY()-30),YEAR(Tabla2[[#This Row],[FECHA INICIO DE LABORES EN OBRA]])=YEAR(TODAY())),MONTH(TODAY()-30)&amp;"-"&amp;YEAR(TODAY()),"No Aplica")),"No Aplica")</f>
        <v>No Aplica</v>
      </c>
    </row>
    <row r="3571" spans="1:29" x14ac:dyDescent="0.25">
      <c r="A3571" s="2" t="s">
        <v>7164</v>
      </c>
      <c r="B3571" s="3" t="s">
        <v>964</v>
      </c>
      <c r="C3571" s="3" t="s">
        <v>964</v>
      </c>
      <c r="D3571" s="3" t="s">
        <v>976</v>
      </c>
      <c r="E3571" s="3" t="s">
        <v>977</v>
      </c>
      <c r="F3571" s="36">
        <v>29405</v>
      </c>
      <c r="G3571" s="3">
        <v>2</v>
      </c>
      <c r="H3571" s="3" t="s">
        <v>1458</v>
      </c>
      <c r="I3571" s="3" t="s">
        <v>7166</v>
      </c>
      <c r="J3571" s="3" t="s">
        <v>7187</v>
      </c>
      <c r="K3571" s="3" t="s">
        <v>2484</v>
      </c>
      <c r="L3571" s="8" t="s">
        <v>9813</v>
      </c>
      <c r="M3571" s="5"/>
      <c r="N3571" s="13" t="s">
        <v>3814</v>
      </c>
      <c r="O3571" s="5">
        <v>45061</v>
      </c>
      <c r="P3571" s="8">
        <v>1</v>
      </c>
      <c r="Q3571" s="9">
        <v>4</v>
      </c>
      <c r="R3571" s="9" t="str">
        <f>IFERROR(VLOOKUP(Tabla2[[#This Row],[CONTRATISTA PRNCIPAL]],Hoja1!$L$5:$M$9,2,FALSE),"CJV")</f>
        <v>CJV</v>
      </c>
      <c r="S3571" s="9" t="str">
        <f>IF(Tabla2[[#This Row],[EMPRESA]]=Tabla2[[#This Row],[CONTRATISTA PRNCIPAL]],"Principal","Secundaria")</f>
        <v>Principal</v>
      </c>
      <c r="T3571" s="10">
        <f>IFERROR(1/COUNTIF(Tabla2[CONTRATISTA PRNCIPAL],Tabla2[[#This Row],[CONTRATISTA PRNCIPAL]]),0)</f>
        <v>1.4925373134328358E-2</v>
      </c>
      <c r="U3571" s="33">
        <f ca="1">IF(((TODAY()-Tabla2[[#This Row],[FECHA NACIMIENTO]])/365)&lt;18,"Corregir", IF(((TODAY()-Tabla2[[#This Row],[FECHA NACIMIENTO]])/365)&gt;80, "Corregir",ROUNDDOWN(((TODAY()-Tabla2[[#This Row],[FECHA NACIMIENTO]])/365),0)))</f>
        <v>43</v>
      </c>
      <c r="V357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571" s="34" t="str">
        <f ca="1">+IF(Tabla2[[#This Row],[Edad]]="Corregir","Corregir","Ok")</f>
        <v>Ok</v>
      </c>
      <c r="X3571" s="10" t="str">
        <f>+IFERROR(VLOOKUP(Tabla2[[#This Row],[DISTRITO SEGÚN DNI]],Hoja1!$A$2:$B$55,2,FALSE),"No")</f>
        <v>SANTA ANITA</v>
      </c>
      <c r="Y3571" s="10" t="str">
        <f>IF(OR(LOWER(Tabla2[[#This Row],[GENERO]])="masculino", LOWER(Tabla2[[#This Row],[GENERO]])="femenino"),"OK","Corregir")</f>
        <v>OK</v>
      </c>
      <c r="Z3571" s="10" t="str">
        <f>+IF(Tabla2[[#This Row],[Nro. DNI / CE]]="","Corregir",IF(LEN(Tabla2[[#This Row],[Nro. DNI / CE]])&gt;=8,"OK","Corregir"))</f>
        <v>OK</v>
      </c>
      <c r="AA3571" s="10">
        <f>COUNTIF(Tabla2[APELLIDOS Y NOMBRES],Tabla2[[#This Row],[APELLIDOS Y NOMBRES]])</f>
        <v>1</v>
      </c>
      <c r="AB3571" t="str">
        <f ca="1">+IFERROR(IF(Tabla2[[#This Row],[FECHA CESE/BAJA]]="","No Aplica",IF(AND(MONTH(Tabla2[[#This Row],[FECHA CESE/BAJA]])=MONTH(TODAY()-30),YEAR(Tabla2[[#This Row],[FECHA CESE/BAJA]])=YEAR(TODAY())),MONTH(TODAY()-30)&amp;"-"&amp;YEAR(TODAY()),"Borrar")),"No aplica")</f>
        <v>No Aplica</v>
      </c>
      <c r="AC3571" t="str">
        <f ca="1">+IFERROR(IF(Tabla2[[#This Row],[FECHA INICIO DE LABORES EN OBRA]]="","No Aplica",IF(AND(MONTH(Tabla2[[#This Row],[FECHA INICIO DE LABORES EN OBRA]])=MONTH(TODAY()-30),YEAR(Tabla2[[#This Row],[FECHA INICIO DE LABORES EN OBRA]])=YEAR(TODAY())),MONTH(TODAY()-30)&amp;"-"&amp;YEAR(TODAY()),"No Aplica")),"No Aplica")</f>
        <v>No Aplica</v>
      </c>
    </row>
    <row r="3572" spans="1:29" x14ac:dyDescent="0.25">
      <c r="A3572" s="2" t="s">
        <v>7164</v>
      </c>
      <c r="B3572" s="3" t="s">
        <v>964</v>
      </c>
      <c r="C3572" s="3" t="s">
        <v>964</v>
      </c>
      <c r="D3572" s="3" t="s">
        <v>7189</v>
      </c>
      <c r="E3572" s="3" t="s">
        <v>7190</v>
      </c>
      <c r="F3572" s="36">
        <v>27679</v>
      </c>
      <c r="G3572" s="3">
        <v>2</v>
      </c>
      <c r="H3572" s="3" t="s">
        <v>1444</v>
      </c>
      <c r="I3572" s="3" t="s">
        <v>7166</v>
      </c>
      <c r="J3572" s="3" t="s">
        <v>7191</v>
      </c>
      <c r="K3572" s="3" t="s">
        <v>2094</v>
      </c>
      <c r="L3572" s="8" t="s">
        <v>9813</v>
      </c>
      <c r="M3572" s="5"/>
      <c r="N3572" s="13" t="s">
        <v>2456</v>
      </c>
      <c r="O3572" s="5">
        <v>45061</v>
      </c>
      <c r="P3572" s="8">
        <v>1</v>
      </c>
      <c r="Q3572" s="9">
        <v>4</v>
      </c>
      <c r="R3572" s="9" t="str">
        <f>IFERROR(VLOOKUP(Tabla2[[#This Row],[CONTRATISTA PRNCIPAL]],Hoja1!$L$5:$M$9,2,FALSE),"CJV")</f>
        <v>CJV</v>
      </c>
      <c r="S3572" s="9" t="str">
        <f>IF(Tabla2[[#This Row],[EMPRESA]]=Tabla2[[#This Row],[CONTRATISTA PRNCIPAL]],"Principal","Secundaria")</f>
        <v>Principal</v>
      </c>
      <c r="T3572" s="10">
        <f>IFERROR(1/COUNTIF(Tabla2[CONTRATISTA PRNCIPAL],Tabla2[[#This Row],[CONTRATISTA PRNCIPAL]]),0)</f>
        <v>1.4925373134328358E-2</v>
      </c>
      <c r="U3572" s="33">
        <f ca="1">IF(((TODAY()-Tabla2[[#This Row],[FECHA NACIMIENTO]])/365)&lt;18,"Corregir", IF(((TODAY()-Tabla2[[#This Row],[FECHA NACIMIENTO]])/365)&gt;80, "Corregir",ROUNDDOWN(((TODAY()-Tabla2[[#This Row],[FECHA NACIMIENTO]])/365),0)))</f>
        <v>47</v>
      </c>
      <c r="V357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572" s="34" t="str">
        <f ca="1">+IF(Tabla2[[#This Row],[Edad]]="Corregir","Corregir","Ok")</f>
        <v>Ok</v>
      </c>
      <c r="X3572" s="10" t="str">
        <f>+IFERROR(VLOOKUP(Tabla2[[#This Row],[DISTRITO SEGÚN DNI]],Hoja1!$A$2:$B$55,2,FALSE),"No")</f>
        <v>No</v>
      </c>
      <c r="Y3572" s="10" t="str">
        <f>IF(OR(LOWER(Tabla2[[#This Row],[GENERO]])="masculino", LOWER(Tabla2[[#This Row],[GENERO]])="femenino"),"OK","Corregir")</f>
        <v>OK</v>
      </c>
      <c r="Z3572" s="10" t="str">
        <f>+IF(Tabla2[[#This Row],[Nro. DNI / CE]]="","Corregir",IF(LEN(Tabla2[[#This Row],[Nro. DNI / CE]])&gt;=8,"OK","Corregir"))</f>
        <v>OK</v>
      </c>
      <c r="AA3572" s="10">
        <f>COUNTIF(Tabla2[APELLIDOS Y NOMBRES],Tabla2[[#This Row],[APELLIDOS Y NOMBRES]])</f>
        <v>1</v>
      </c>
      <c r="AB3572" t="str">
        <f ca="1">+IFERROR(IF(Tabla2[[#This Row],[FECHA CESE/BAJA]]="","No Aplica",IF(AND(MONTH(Tabla2[[#This Row],[FECHA CESE/BAJA]])=MONTH(TODAY()-30),YEAR(Tabla2[[#This Row],[FECHA CESE/BAJA]])=YEAR(TODAY())),MONTH(TODAY()-30)&amp;"-"&amp;YEAR(TODAY()),"Borrar")),"No aplica")</f>
        <v>No Aplica</v>
      </c>
      <c r="AC3572" t="str">
        <f ca="1">+IFERROR(IF(Tabla2[[#This Row],[FECHA INICIO DE LABORES EN OBRA]]="","No Aplica",IF(AND(MONTH(Tabla2[[#This Row],[FECHA INICIO DE LABORES EN OBRA]])=MONTH(TODAY()-30),YEAR(Tabla2[[#This Row],[FECHA INICIO DE LABORES EN OBRA]])=YEAR(TODAY())),MONTH(TODAY()-30)&amp;"-"&amp;YEAR(TODAY()),"No Aplica")),"No Aplica")</f>
        <v>No Aplica</v>
      </c>
    </row>
    <row r="3573" spans="1:29" x14ac:dyDescent="0.25">
      <c r="A3573" s="2" t="s">
        <v>7164</v>
      </c>
      <c r="B3573" s="3" t="s">
        <v>964</v>
      </c>
      <c r="C3573" s="3" t="s">
        <v>964</v>
      </c>
      <c r="D3573" s="3">
        <v>22483155</v>
      </c>
      <c r="E3573" s="3" t="s">
        <v>7192</v>
      </c>
      <c r="F3573" s="36">
        <v>27139</v>
      </c>
      <c r="G3573" s="3">
        <v>2</v>
      </c>
      <c r="H3573" s="3" t="s">
        <v>1444</v>
      </c>
      <c r="I3573" s="3" t="s">
        <v>7166</v>
      </c>
      <c r="J3573" s="3" t="s">
        <v>7193</v>
      </c>
      <c r="K3573" s="3" t="s">
        <v>4167</v>
      </c>
      <c r="L3573" s="8" t="s">
        <v>9813</v>
      </c>
      <c r="M3573" s="5"/>
      <c r="N3573" s="13" t="s">
        <v>2456</v>
      </c>
      <c r="O3573" s="5">
        <v>45062</v>
      </c>
      <c r="P3573" s="8">
        <v>1</v>
      </c>
      <c r="Q3573" s="9">
        <v>4</v>
      </c>
      <c r="R3573" s="9" t="str">
        <f>IFERROR(VLOOKUP(Tabla2[[#This Row],[CONTRATISTA PRNCIPAL]],Hoja1!$L$5:$M$9,2,FALSE),"CJV")</f>
        <v>CJV</v>
      </c>
      <c r="S3573" s="9" t="str">
        <f>IF(Tabla2[[#This Row],[EMPRESA]]=Tabla2[[#This Row],[CONTRATISTA PRNCIPAL]],"Principal","Secundaria")</f>
        <v>Principal</v>
      </c>
      <c r="T3573" s="10">
        <f>IFERROR(1/COUNTIF(Tabla2[CONTRATISTA PRNCIPAL],Tabla2[[#This Row],[CONTRATISTA PRNCIPAL]]),0)</f>
        <v>1.4925373134328358E-2</v>
      </c>
      <c r="U3573" s="33">
        <f ca="1">IF(((TODAY()-Tabla2[[#This Row],[FECHA NACIMIENTO]])/365)&lt;18,"Corregir", IF(((TODAY()-Tabla2[[#This Row],[FECHA NACIMIENTO]])/365)&gt;80, "Corregir",ROUNDDOWN(((TODAY()-Tabla2[[#This Row],[FECHA NACIMIENTO]])/365),0)))</f>
        <v>49</v>
      </c>
      <c r="V357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573" s="34" t="str">
        <f ca="1">+IF(Tabla2[[#This Row],[Edad]]="Corregir","Corregir","Ok")</f>
        <v>Ok</v>
      </c>
      <c r="X3573" s="10" t="str">
        <f>+IFERROR(VLOOKUP(Tabla2[[#This Row],[DISTRITO SEGÚN DNI]],Hoja1!$A$2:$B$55,2,FALSE),"No")</f>
        <v>No</v>
      </c>
      <c r="Y3573" s="10" t="str">
        <f>IF(OR(LOWER(Tabla2[[#This Row],[GENERO]])="masculino", LOWER(Tabla2[[#This Row],[GENERO]])="femenino"),"OK","Corregir")</f>
        <v>OK</v>
      </c>
      <c r="Z3573" s="10" t="str">
        <f>+IF(Tabla2[[#This Row],[Nro. DNI / CE]]="","Corregir",IF(LEN(Tabla2[[#This Row],[Nro. DNI / CE]])&gt;=8,"OK","Corregir"))</f>
        <v>OK</v>
      </c>
      <c r="AA3573" s="10">
        <f>COUNTIF(Tabla2[APELLIDOS Y NOMBRES],Tabla2[[#This Row],[APELLIDOS Y NOMBRES]])</f>
        <v>1</v>
      </c>
      <c r="AB3573" t="str">
        <f ca="1">+IFERROR(IF(Tabla2[[#This Row],[FECHA CESE/BAJA]]="","No Aplica",IF(AND(MONTH(Tabla2[[#This Row],[FECHA CESE/BAJA]])=MONTH(TODAY()-30),YEAR(Tabla2[[#This Row],[FECHA CESE/BAJA]])=YEAR(TODAY())),MONTH(TODAY()-30)&amp;"-"&amp;YEAR(TODAY()),"Borrar")),"No aplica")</f>
        <v>No Aplica</v>
      </c>
      <c r="AC3573" t="str">
        <f ca="1">+IFERROR(IF(Tabla2[[#This Row],[FECHA INICIO DE LABORES EN OBRA]]="","No Aplica",IF(AND(MONTH(Tabla2[[#This Row],[FECHA INICIO DE LABORES EN OBRA]])=MONTH(TODAY()-30),YEAR(Tabla2[[#This Row],[FECHA INICIO DE LABORES EN OBRA]])=YEAR(TODAY())),MONTH(TODAY()-30)&amp;"-"&amp;YEAR(TODAY()),"No Aplica")),"No Aplica")</f>
        <v>No Aplica</v>
      </c>
    </row>
    <row r="3574" spans="1:29" x14ac:dyDescent="0.25">
      <c r="A3574" s="2" t="s">
        <v>7164</v>
      </c>
      <c r="B3574" s="3" t="s">
        <v>964</v>
      </c>
      <c r="C3574" s="3" t="s">
        <v>964</v>
      </c>
      <c r="D3574" s="3" t="s">
        <v>979</v>
      </c>
      <c r="E3574" s="3" t="s">
        <v>980</v>
      </c>
      <c r="F3574" s="36">
        <v>25184</v>
      </c>
      <c r="G3574" s="3">
        <v>2</v>
      </c>
      <c r="H3574" s="3" t="s">
        <v>1444</v>
      </c>
      <c r="I3574" s="3" t="s">
        <v>7166</v>
      </c>
      <c r="J3574" s="3" t="s">
        <v>7196</v>
      </c>
      <c r="K3574" s="3" t="s">
        <v>2078</v>
      </c>
      <c r="L3574" s="8" t="s">
        <v>9813</v>
      </c>
      <c r="M3574" s="5"/>
      <c r="N3574" s="13" t="s">
        <v>2456</v>
      </c>
      <c r="O3574" s="5">
        <v>45062</v>
      </c>
      <c r="P3574" s="8">
        <v>1</v>
      </c>
      <c r="Q3574" s="9">
        <v>4</v>
      </c>
      <c r="R3574" s="9" t="str">
        <f>IFERROR(VLOOKUP(Tabla2[[#This Row],[CONTRATISTA PRNCIPAL]],Hoja1!$L$5:$M$9,2,FALSE),"CJV")</f>
        <v>CJV</v>
      </c>
      <c r="S3574" s="9" t="str">
        <f>IF(Tabla2[[#This Row],[EMPRESA]]=Tabla2[[#This Row],[CONTRATISTA PRNCIPAL]],"Principal","Secundaria")</f>
        <v>Principal</v>
      </c>
      <c r="T3574" s="10">
        <f>IFERROR(1/COUNTIF(Tabla2[CONTRATISTA PRNCIPAL],Tabla2[[#This Row],[CONTRATISTA PRNCIPAL]]),0)</f>
        <v>1.4925373134328358E-2</v>
      </c>
      <c r="U3574" s="33">
        <f ca="1">IF(((TODAY()-Tabla2[[#This Row],[FECHA NACIMIENTO]])/365)&lt;18,"Corregir", IF(((TODAY()-Tabla2[[#This Row],[FECHA NACIMIENTO]])/365)&gt;80, "Corregir",ROUNDDOWN(((TODAY()-Tabla2[[#This Row],[FECHA NACIMIENTO]])/365),0)))</f>
        <v>54</v>
      </c>
      <c r="V357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574" s="34" t="str">
        <f ca="1">+IF(Tabla2[[#This Row],[Edad]]="Corregir","Corregir","Ok")</f>
        <v>Ok</v>
      </c>
      <c r="X3574" s="10" t="str">
        <f>+IFERROR(VLOOKUP(Tabla2[[#This Row],[DISTRITO SEGÚN DNI]],Hoja1!$A$2:$B$55,2,FALSE),"No")</f>
        <v>ATE</v>
      </c>
      <c r="Y3574" s="10" t="str">
        <f>IF(OR(LOWER(Tabla2[[#This Row],[GENERO]])="masculino", LOWER(Tabla2[[#This Row],[GENERO]])="femenino"),"OK","Corregir")</f>
        <v>OK</v>
      </c>
      <c r="Z3574" s="10" t="str">
        <f>+IF(Tabla2[[#This Row],[Nro. DNI / CE]]="","Corregir",IF(LEN(Tabla2[[#This Row],[Nro. DNI / CE]])&gt;=8,"OK","Corregir"))</f>
        <v>OK</v>
      </c>
      <c r="AA3574" s="10">
        <f>COUNTIF(Tabla2[APELLIDOS Y NOMBRES],Tabla2[[#This Row],[APELLIDOS Y NOMBRES]])</f>
        <v>1</v>
      </c>
      <c r="AB3574" t="str">
        <f ca="1">+IFERROR(IF(Tabla2[[#This Row],[FECHA CESE/BAJA]]="","No Aplica",IF(AND(MONTH(Tabla2[[#This Row],[FECHA CESE/BAJA]])=MONTH(TODAY()-30),YEAR(Tabla2[[#This Row],[FECHA CESE/BAJA]])=YEAR(TODAY())),MONTH(TODAY()-30)&amp;"-"&amp;YEAR(TODAY()),"Borrar")),"No aplica")</f>
        <v>No Aplica</v>
      </c>
      <c r="AC3574" t="str">
        <f ca="1">+IFERROR(IF(Tabla2[[#This Row],[FECHA INICIO DE LABORES EN OBRA]]="","No Aplica",IF(AND(MONTH(Tabla2[[#This Row],[FECHA INICIO DE LABORES EN OBRA]])=MONTH(TODAY()-30),YEAR(Tabla2[[#This Row],[FECHA INICIO DE LABORES EN OBRA]])=YEAR(TODAY())),MONTH(TODAY()-30)&amp;"-"&amp;YEAR(TODAY()),"No Aplica")),"No Aplica")</f>
        <v>No Aplica</v>
      </c>
    </row>
    <row r="3575" spans="1:29" x14ac:dyDescent="0.25">
      <c r="A3575" s="2" t="s">
        <v>7164</v>
      </c>
      <c r="B3575" s="3" t="s">
        <v>964</v>
      </c>
      <c r="C3575" s="3" t="s">
        <v>964</v>
      </c>
      <c r="D3575" s="3">
        <v>48283746</v>
      </c>
      <c r="E3575" s="3" t="s">
        <v>981</v>
      </c>
      <c r="F3575" s="36">
        <v>33997</v>
      </c>
      <c r="G3575" s="3">
        <v>2</v>
      </c>
      <c r="H3575" s="3" t="s">
        <v>2761</v>
      </c>
      <c r="I3575" s="3" t="s">
        <v>7166</v>
      </c>
      <c r="J3575" s="3" t="s">
        <v>7197</v>
      </c>
      <c r="K3575" s="3" t="s">
        <v>1474</v>
      </c>
      <c r="L3575" s="8" t="s">
        <v>9813</v>
      </c>
      <c r="M3575" s="5"/>
      <c r="N3575" s="13" t="s">
        <v>2456</v>
      </c>
      <c r="O3575" s="5">
        <v>45064</v>
      </c>
      <c r="P3575" s="8">
        <v>1</v>
      </c>
      <c r="Q3575" s="9">
        <v>4</v>
      </c>
      <c r="R3575" s="9" t="str">
        <f>IFERROR(VLOOKUP(Tabla2[[#This Row],[CONTRATISTA PRNCIPAL]],Hoja1!$L$5:$M$9,2,FALSE),"CJV")</f>
        <v>CJV</v>
      </c>
      <c r="S3575" s="9" t="str">
        <f>IF(Tabla2[[#This Row],[EMPRESA]]=Tabla2[[#This Row],[CONTRATISTA PRNCIPAL]],"Principal","Secundaria")</f>
        <v>Principal</v>
      </c>
      <c r="T3575" s="10">
        <f>IFERROR(1/COUNTIF(Tabla2[CONTRATISTA PRNCIPAL],Tabla2[[#This Row],[CONTRATISTA PRNCIPAL]]),0)</f>
        <v>1.4925373134328358E-2</v>
      </c>
      <c r="U3575" s="33">
        <f ca="1">IF(((TODAY()-Tabla2[[#This Row],[FECHA NACIMIENTO]])/365)&lt;18,"Corregir", IF(((TODAY()-Tabla2[[#This Row],[FECHA NACIMIENTO]])/365)&gt;80, "Corregir",ROUNDDOWN(((TODAY()-Tabla2[[#This Row],[FECHA NACIMIENTO]])/365),0)))</f>
        <v>30</v>
      </c>
      <c r="V357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575" s="34" t="str">
        <f ca="1">+IF(Tabla2[[#This Row],[Edad]]="Corregir","Corregir","Ok")</f>
        <v>Ok</v>
      </c>
      <c r="X3575" s="10" t="str">
        <f>+IFERROR(VLOOKUP(Tabla2[[#This Row],[DISTRITO SEGÚN DNI]],Hoja1!$A$2:$B$55,2,FALSE),"No")</f>
        <v>EL AGUSTINO</v>
      </c>
      <c r="Y3575" s="10" t="str">
        <f>IF(OR(LOWER(Tabla2[[#This Row],[GENERO]])="masculino", LOWER(Tabla2[[#This Row],[GENERO]])="femenino"),"OK","Corregir")</f>
        <v>OK</v>
      </c>
      <c r="Z3575" s="10" t="str">
        <f>+IF(Tabla2[[#This Row],[Nro. DNI / CE]]="","Corregir",IF(LEN(Tabla2[[#This Row],[Nro. DNI / CE]])&gt;=8,"OK","Corregir"))</f>
        <v>OK</v>
      </c>
      <c r="AA3575" s="10">
        <f>COUNTIF(Tabla2[APELLIDOS Y NOMBRES],Tabla2[[#This Row],[APELLIDOS Y NOMBRES]])</f>
        <v>1</v>
      </c>
      <c r="AB3575" t="str">
        <f ca="1">+IFERROR(IF(Tabla2[[#This Row],[FECHA CESE/BAJA]]="","No Aplica",IF(AND(MONTH(Tabla2[[#This Row],[FECHA CESE/BAJA]])=MONTH(TODAY()-30),YEAR(Tabla2[[#This Row],[FECHA CESE/BAJA]])=YEAR(TODAY())),MONTH(TODAY()-30)&amp;"-"&amp;YEAR(TODAY()),"Borrar")),"No aplica")</f>
        <v>No Aplica</v>
      </c>
      <c r="AC3575" t="str">
        <f ca="1">+IFERROR(IF(Tabla2[[#This Row],[FECHA INICIO DE LABORES EN OBRA]]="","No Aplica",IF(AND(MONTH(Tabla2[[#This Row],[FECHA INICIO DE LABORES EN OBRA]])=MONTH(TODAY()-30),YEAR(Tabla2[[#This Row],[FECHA INICIO DE LABORES EN OBRA]])=YEAR(TODAY())),MONTH(TODAY()-30)&amp;"-"&amp;YEAR(TODAY()),"No Aplica")),"No Aplica")</f>
        <v>No Aplica</v>
      </c>
    </row>
    <row r="3576" spans="1:29" x14ac:dyDescent="0.25">
      <c r="A3576" s="2" t="s">
        <v>7164</v>
      </c>
      <c r="B3576" s="3" t="s">
        <v>964</v>
      </c>
      <c r="C3576" s="3" t="s">
        <v>964</v>
      </c>
      <c r="D3576" s="3" t="s">
        <v>982</v>
      </c>
      <c r="E3576" s="3" t="s">
        <v>983</v>
      </c>
      <c r="F3576" s="36">
        <v>23528</v>
      </c>
      <c r="G3576" s="3">
        <v>2</v>
      </c>
      <c r="H3576" s="3" t="s">
        <v>1453</v>
      </c>
      <c r="I3576" s="3" t="s">
        <v>7166</v>
      </c>
      <c r="J3576" s="3" t="s">
        <v>7198</v>
      </c>
      <c r="K3576" s="3" t="s">
        <v>3683</v>
      </c>
      <c r="L3576" s="8" t="s">
        <v>9813</v>
      </c>
      <c r="M3576" s="5"/>
      <c r="N3576" s="13" t="s">
        <v>2456</v>
      </c>
      <c r="O3576" s="5">
        <v>45066</v>
      </c>
      <c r="P3576" s="8">
        <v>1</v>
      </c>
      <c r="Q3576" s="9">
        <v>4</v>
      </c>
      <c r="R3576" s="9" t="str">
        <f>IFERROR(VLOOKUP(Tabla2[[#This Row],[CONTRATISTA PRNCIPAL]],Hoja1!$L$5:$M$9,2,FALSE),"CJV")</f>
        <v>CJV</v>
      </c>
      <c r="S3576" s="9" t="str">
        <f>IF(Tabla2[[#This Row],[EMPRESA]]=Tabla2[[#This Row],[CONTRATISTA PRNCIPAL]],"Principal","Secundaria")</f>
        <v>Principal</v>
      </c>
      <c r="T3576" s="10">
        <f>IFERROR(1/COUNTIF(Tabla2[CONTRATISTA PRNCIPAL],Tabla2[[#This Row],[CONTRATISTA PRNCIPAL]]),0)</f>
        <v>1.4925373134328358E-2</v>
      </c>
      <c r="U3576" s="33">
        <f ca="1">IF(((TODAY()-Tabla2[[#This Row],[FECHA NACIMIENTO]])/365)&lt;18,"Corregir", IF(((TODAY()-Tabla2[[#This Row],[FECHA NACIMIENTO]])/365)&gt;80, "Corregir",ROUNDDOWN(((TODAY()-Tabla2[[#This Row],[FECHA NACIMIENTO]])/365),0)))</f>
        <v>59</v>
      </c>
      <c r="V357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3576" s="34" t="str">
        <f ca="1">+IF(Tabla2[[#This Row],[Edad]]="Corregir","Corregir","Ok")</f>
        <v>Ok</v>
      </c>
      <c r="X3576" s="10" t="str">
        <f>+IFERROR(VLOOKUP(Tabla2[[#This Row],[DISTRITO SEGÚN DNI]],Hoja1!$A$2:$B$55,2,FALSE),"No")</f>
        <v>LA VICTORIA</v>
      </c>
      <c r="Y3576" s="10" t="str">
        <f>IF(OR(LOWER(Tabla2[[#This Row],[GENERO]])="masculino", LOWER(Tabla2[[#This Row],[GENERO]])="femenino"),"OK","Corregir")</f>
        <v>OK</v>
      </c>
      <c r="Z3576" s="10" t="str">
        <f>+IF(Tabla2[[#This Row],[Nro. DNI / CE]]="","Corregir",IF(LEN(Tabla2[[#This Row],[Nro. DNI / CE]])&gt;=8,"OK","Corregir"))</f>
        <v>OK</v>
      </c>
      <c r="AA3576" s="10">
        <f>COUNTIF(Tabla2[APELLIDOS Y NOMBRES],Tabla2[[#This Row],[APELLIDOS Y NOMBRES]])</f>
        <v>1</v>
      </c>
      <c r="AB3576" t="str">
        <f ca="1">+IFERROR(IF(Tabla2[[#This Row],[FECHA CESE/BAJA]]="","No Aplica",IF(AND(MONTH(Tabla2[[#This Row],[FECHA CESE/BAJA]])=MONTH(TODAY()-30),YEAR(Tabla2[[#This Row],[FECHA CESE/BAJA]])=YEAR(TODAY())),MONTH(TODAY()-30)&amp;"-"&amp;YEAR(TODAY()),"Borrar")),"No aplica")</f>
        <v>No Aplica</v>
      </c>
      <c r="AC3576" t="str">
        <f ca="1">+IFERROR(IF(Tabla2[[#This Row],[FECHA INICIO DE LABORES EN OBRA]]="","No Aplica",IF(AND(MONTH(Tabla2[[#This Row],[FECHA INICIO DE LABORES EN OBRA]])=MONTH(TODAY()-30),YEAR(Tabla2[[#This Row],[FECHA INICIO DE LABORES EN OBRA]])=YEAR(TODAY())),MONTH(TODAY()-30)&amp;"-"&amp;YEAR(TODAY()),"No Aplica")),"No Aplica")</f>
        <v>No Aplica</v>
      </c>
    </row>
    <row r="3577" spans="1:29" x14ac:dyDescent="0.25">
      <c r="A3577" s="2" t="s">
        <v>7164</v>
      </c>
      <c r="B3577" s="3" t="s">
        <v>964</v>
      </c>
      <c r="C3577" s="3" t="s">
        <v>964</v>
      </c>
      <c r="D3577" s="3">
        <v>43880455</v>
      </c>
      <c r="E3577" s="3" t="s">
        <v>985</v>
      </c>
      <c r="F3577" s="36">
        <v>31591</v>
      </c>
      <c r="G3577" s="3">
        <v>2</v>
      </c>
      <c r="H3577" s="3" t="s">
        <v>3817</v>
      </c>
      <c r="I3577" s="3" t="s">
        <v>7166</v>
      </c>
      <c r="J3577" s="3" t="s">
        <v>7200</v>
      </c>
      <c r="K3577" s="3" t="s">
        <v>2484</v>
      </c>
      <c r="L3577" s="8" t="s">
        <v>9813</v>
      </c>
      <c r="M3577" s="5"/>
      <c r="N3577" s="13" t="s">
        <v>2456</v>
      </c>
      <c r="O3577" s="5">
        <v>45061</v>
      </c>
      <c r="P3577" s="8">
        <v>1</v>
      </c>
      <c r="Q3577" s="9">
        <v>4</v>
      </c>
      <c r="R3577" s="9" t="str">
        <f>IFERROR(VLOOKUP(Tabla2[[#This Row],[CONTRATISTA PRNCIPAL]],Hoja1!$L$5:$M$9,2,FALSE),"CJV")</f>
        <v>CJV</v>
      </c>
      <c r="S3577" s="9" t="str">
        <f>IF(Tabla2[[#This Row],[EMPRESA]]=Tabla2[[#This Row],[CONTRATISTA PRNCIPAL]],"Principal","Secundaria")</f>
        <v>Principal</v>
      </c>
      <c r="T3577" s="10">
        <f>IFERROR(1/COUNTIF(Tabla2[CONTRATISTA PRNCIPAL],Tabla2[[#This Row],[CONTRATISTA PRNCIPAL]]),0)</f>
        <v>1.4925373134328358E-2</v>
      </c>
      <c r="U3577" s="33">
        <f ca="1">IF(((TODAY()-Tabla2[[#This Row],[FECHA NACIMIENTO]])/365)&lt;18,"Corregir", IF(((TODAY()-Tabla2[[#This Row],[FECHA NACIMIENTO]])/365)&gt;80, "Corregir",ROUNDDOWN(((TODAY()-Tabla2[[#This Row],[FECHA NACIMIENTO]])/365),0)))</f>
        <v>37</v>
      </c>
      <c r="V357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577" s="34" t="str">
        <f ca="1">+IF(Tabla2[[#This Row],[Edad]]="Corregir","Corregir","Ok")</f>
        <v>Ok</v>
      </c>
      <c r="X3577" s="10" t="str">
        <f>+IFERROR(VLOOKUP(Tabla2[[#This Row],[DISTRITO SEGÚN DNI]],Hoja1!$A$2:$B$55,2,FALSE),"No")</f>
        <v>SANTA ANITA</v>
      </c>
      <c r="Y3577" s="10" t="str">
        <f>IF(OR(LOWER(Tabla2[[#This Row],[GENERO]])="masculino", LOWER(Tabla2[[#This Row],[GENERO]])="femenino"),"OK","Corregir")</f>
        <v>OK</v>
      </c>
      <c r="Z3577" s="10" t="str">
        <f>+IF(Tabla2[[#This Row],[Nro. DNI / CE]]="","Corregir",IF(LEN(Tabla2[[#This Row],[Nro. DNI / CE]])&gt;=8,"OK","Corregir"))</f>
        <v>OK</v>
      </c>
      <c r="AA3577" s="10">
        <f>COUNTIF(Tabla2[APELLIDOS Y NOMBRES],Tabla2[[#This Row],[APELLIDOS Y NOMBRES]])</f>
        <v>1</v>
      </c>
      <c r="AB3577" t="str">
        <f ca="1">+IFERROR(IF(Tabla2[[#This Row],[FECHA CESE/BAJA]]="","No Aplica",IF(AND(MONTH(Tabla2[[#This Row],[FECHA CESE/BAJA]])=MONTH(TODAY()-30),YEAR(Tabla2[[#This Row],[FECHA CESE/BAJA]])=YEAR(TODAY())),MONTH(TODAY()-30)&amp;"-"&amp;YEAR(TODAY()),"Borrar")),"No aplica")</f>
        <v>No Aplica</v>
      </c>
      <c r="AC3577" t="str">
        <f ca="1">+IFERROR(IF(Tabla2[[#This Row],[FECHA INICIO DE LABORES EN OBRA]]="","No Aplica",IF(AND(MONTH(Tabla2[[#This Row],[FECHA INICIO DE LABORES EN OBRA]])=MONTH(TODAY()-30),YEAR(Tabla2[[#This Row],[FECHA INICIO DE LABORES EN OBRA]])=YEAR(TODAY())),MONTH(TODAY()-30)&amp;"-"&amp;YEAR(TODAY()),"No Aplica")),"No Aplica")</f>
        <v>No Aplica</v>
      </c>
    </row>
    <row r="3578" spans="1:29" x14ac:dyDescent="0.25">
      <c r="A3578" s="2" t="s">
        <v>7164</v>
      </c>
      <c r="B3578" s="3" t="s">
        <v>964</v>
      </c>
      <c r="C3578" s="3" t="s">
        <v>964</v>
      </c>
      <c r="D3578" s="3">
        <v>46972223</v>
      </c>
      <c r="E3578" s="3" t="s">
        <v>7201</v>
      </c>
      <c r="F3578" s="36">
        <v>32885</v>
      </c>
      <c r="G3578" s="3">
        <v>2</v>
      </c>
      <c r="H3578" s="3" t="s">
        <v>4311</v>
      </c>
      <c r="I3578" s="3" t="s">
        <v>7166</v>
      </c>
      <c r="J3578" s="3" t="s">
        <v>7202</v>
      </c>
      <c r="K3578" s="3" t="s">
        <v>1481</v>
      </c>
      <c r="L3578" s="8" t="s">
        <v>9813</v>
      </c>
      <c r="M3578" s="5"/>
      <c r="N3578" s="13" t="s">
        <v>2456</v>
      </c>
      <c r="O3578" s="5">
        <v>45061</v>
      </c>
      <c r="P3578" s="8">
        <v>1</v>
      </c>
      <c r="Q3578" s="9">
        <v>4</v>
      </c>
      <c r="R3578" s="9" t="str">
        <f>IFERROR(VLOOKUP(Tabla2[[#This Row],[CONTRATISTA PRNCIPAL]],Hoja1!$L$5:$M$9,2,FALSE),"CJV")</f>
        <v>CJV</v>
      </c>
      <c r="S3578" s="9" t="str">
        <f>IF(Tabla2[[#This Row],[EMPRESA]]=Tabla2[[#This Row],[CONTRATISTA PRNCIPAL]],"Principal","Secundaria")</f>
        <v>Principal</v>
      </c>
      <c r="T3578" s="10">
        <f>IFERROR(1/COUNTIF(Tabla2[CONTRATISTA PRNCIPAL],Tabla2[[#This Row],[CONTRATISTA PRNCIPAL]]),0)</f>
        <v>1.4925373134328358E-2</v>
      </c>
      <c r="U3578" s="33">
        <f ca="1">IF(((TODAY()-Tabla2[[#This Row],[FECHA NACIMIENTO]])/365)&lt;18,"Corregir", IF(((TODAY()-Tabla2[[#This Row],[FECHA NACIMIENTO]])/365)&gt;80, "Corregir",ROUNDDOWN(((TODAY()-Tabla2[[#This Row],[FECHA NACIMIENTO]])/365),0)))</f>
        <v>33</v>
      </c>
      <c r="V357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578" s="34" t="str">
        <f ca="1">+IF(Tabla2[[#This Row],[Edad]]="Corregir","Corregir","Ok")</f>
        <v>Ok</v>
      </c>
      <c r="X3578" s="10" t="str">
        <f>+IFERROR(VLOOKUP(Tabla2[[#This Row],[DISTRITO SEGÚN DNI]],Hoja1!$A$2:$B$55,2,FALSE),"No")</f>
        <v>No</v>
      </c>
      <c r="Y3578" s="10" t="str">
        <f>IF(OR(LOWER(Tabla2[[#This Row],[GENERO]])="masculino", LOWER(Tabla2[[#This Row],[GENERO]])="femenino"),"OK","Corregir")</f>
        <v>OK</v>
      </c>
      <c r="Z3578" s="10" t="str">
        <f>+IF(Tabla2[[#This Row],[Nro. DNI / CE]]="","Corregir",IF(LEN(Tabla2[[#This Row],[Nro. DNI / CE]])&gt;=8,"OK","Corregir"))</f>
        <v>OK</v>
      </c>
      <c r="AA3578" s="10">
        <f>COUNTIF(Tabla2[APELLIDOS Y NOMBRES],Tabla2[[#This Row],[APELLIDOS Y NOMBRES]])</f>
        <v>1</v>
      </c>
      <c r="AB3578" t="str">
        <f ca="1">+IFERROR(IF(Tabla2[[#This Row],[FECHA CESE/BAJA]]="","No Aplica",IF(AND(MONTH(Tabla2[[#This Row],[FECHA CESE/BAJA]])=MONTH(TODAY()-30),YEAR(Tabla2[[#This Row],[FECHA CESE/BAJA]])=YEAR(TODAY())),MONTH(TODAY()-30)&amp;"-"&amp;YEAR(TODAY()),"Borrar")),"No aplica")</f>
        <v>No Aplica</v>
      </c>
      <c r="AC3578" t="str">
        <f ca="1">+IFERROR(IF(Tabla2[[#This Row],[FECHA INICIO DE LABORES EN OBRA]]="","No Aplica",IF(AND(MONTH(Tabla2[[#This Row],[FECHA INICIO DE LABORES EN OBRA]])=MONTH(TODAY()-30),YEAR(Tabla2[[#This Row],[FECHA INICIO DE LABORES EN OBRA]])=YEAR(TODAY())),MONTH(TODAY()-30)&amp;"-"&amp;YEAR(TODAY()),"No Aplica")),"No Aplica")</f>
        <v>No Aplica</v>
      </c>
    </row>
    <row r="3579" spans="1:29" x14ac:dyDescent="0.25">
      <c r="A3579" s="2" t="s">
        <v>7164</v>
      </c>
      <c r="B3579" s="3" t="s">
        <v>964</v>
      </c>
      <c r="C3579" s="3" t="s">
        <v>964</v>
      </c>
      <c r="D3579" s="3">
        <v>40425650</v>
      </c>
      <c r="E3579" s="3" t="s">
        <v>7203</v>
      </c>
      <c r="F3579" s="36">
        <v>29000</v>
      </c>
      <c r="G3579" s="3">
        <v>2</v>
      </c>
      <c r="H3579" s="3" t="s">
        <v>1444</v>
      </c>
      <c r="I3579" s="3" t="s">
        <v>7166</v>
      </c>
      <c r="J3579" s="3" t="s">
        <v>7204</v>
      </c>
      <c r="K3579" s="3" t="s">
        <v>4167</v>
      </c>
      <c r="L3579" s="8" t="s">
        <v>9813</v>
      </c>
      <c r="M3579" s="5"/>
      <c r="N3579" s="13" t="s">
        <v>2456</v>
      </c>
      <c r="O3579" s="5">
        <v>45062</v>
      </c>
      <c r="P3579" s="8">
        <v>1</v>
      </c>
      <c r="Q3579" s="9">
        <v>4</v>
      </c>
      <c r="R3579" s="9" t="str">
        <f>IFERROR(VLOOKUP(Tabla2[[#This Row],[CONTRATISTA PRNCIPAL]],Hoja1!$L$5:$M$9,2,FALSE),"CJV")</f>
        <v>CJV</v>
      </c>
      <c r="S3579" s="9" t="str">
        <f>IF(Tabla2[[#This Row],[EMPRESA]]=Tabla2[[#This Row],[CONTRATISTA PRNCIPAL]],"Principal","Secundaria")</f>
        <v>Principal</v>
      </c>
      <c r="T3579" s="10">
        <f>IFERROR(1/COUNTIF(Tabla2[CONTRATISTA PRNCIPAL],Tabla2[[#This Row],[CONTRATISTA PRNCIPAL]]),0)</f>
        <v>1.4925373134328358E-2</v>
      </c>
      <c r="U3579" s="33">
        <f ca="1">IF(((TODAY()-Tabla2[[#This Row],[FECHA NACIMIENTO]])/365)&lt;18,"Corregir", IF(((TODAY()-Tabla2[[#This Row],[FECHA NACIMIENTO]])/365)&gt;80, "Corregir",ROUNDDOWN(((TODAY()-Tabla2[[#This Row],[FECHA NACIMIENTO]])/365),0)))</f>
        <v>44</v>
      </c>
      <c r="V357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579" s="34" t="str">
        <f ca="1">+IF(Tabla2[[#This Row],[Edad]]="Corregir","Corregir","Ok")</f>
        <v>Ok</v>
      </c>
      <c r="X3579" s="10" t="str">
        <f>+IFERROR(VLOOKUP(Tabla2[[#This Row],[DISTRITO SEGÚN DNI]],Hoja1!$A$2:$B$55,2,FALSE),"No")</f>
        <v>No</v>
      </c>
      <c r="Y3579" s="10" t="str">
        <f>IF(OR(LOWER(Tabla2[[#This Row],[GENERO]])="masculino", LOWER(Tabla2[[#This Row],[GENERO]])="femenino"),"OK","Corregir")</f>
        <v>OK</v>
      </c>
      <c r="Z3579" s="10" t="str">
        <f>+IF(Tabla2[[#This Row],[Nro. DNI / CE]]="","Corregir",IF(LEN(Tabla2[[#This Row],[Nro. DNI / CE]])&gt;=8,"OK","Corregir"))</f>
        <v>OK</v>
      </c>
      <c r="AA3579" s="10">
        <f>COUNTIF(Tabla2[APELLIDOS Y NOMBRES],Tabla2[[#This Row],[APELLIDOS Y NOMBRES]])</f>
        <v>1</v>
      </c>
      <c r="AB3579" t="str">
        <f ca="1">+IFERROR(IF(Tabla2[[#This Row],[FECHA CESE/BAJA]]="","No Aplica",IF(AND(MONTH(Tabla2[[#This Row],[FECHA CESE/BAJA]])=MONTH(TODAY()-30),YEAR(Tabla2[[#This Row],[FECHA CESE/BAJA]])=YEAR(TODAY())),MONTH(TODAY()-30)&amp;"-"&amp;YEAR(TODAY()),"Borrar")),"No aplica")</f>
        <v>No Aplica</v>
      </c>
      <c r="AC3579" t="str">
        <f ca="1">+IFERROR(IF(Tabla2[[#This Row],[FECHA INICIO DE LABORES EN OBRA]]="","No Aplica",IF(AND(MONTH(Tabla2[[#This Row],[FECHA INICIO DE LABORES EN OBRA]])=MONTH(TODAY()-30),YEAR(Tabla2[[#This Row],[FECHA INICIO DE LABORES EN OBRA]])=YEAR(TODAY())),MONTH(TODAY()-30)&amp;"-"&amp;YEAR(TODAY()),"No Aplica")),"No Aplica")</f>
        <v>No Aplica</v>
      </c>
    </row>
    <row r="3580" spans="1:29" x14ac:dyDescent="0.25">
      <c r="A3580" s="2" t="s">
        <v>7164</v>
      </c>
      <c r="B3580" s="3" t="s">
        <v>964</v>
      </c>
      <c r="C3580" s="3" t="s">
        <v>964</v>
      </c>
      <c r="D3580" s="3">
        <v>72740218</v>
      </c>
      <c r="E3580" s="3" t="s">
        <v>986</v>
      </c>
      <c r="F3580" s="36">
        <v>34487</v>
      </c>
      <c r="G3580" s="3">
        <v>2</v>
      </c>
      <c r="H3580" s="3" t="s">
        <v>1444</v>
      </c>
      <c r="I3580" s="3" t="s">
        <v>7166</v>
      </c>
      <c r="J3580" s="3" t="s">
        <v>7200</v>
      </c>
      <c r="K3580" s="3" t="s">
        <v>2484</v>
      </c>
      <c r="L3580" s="8" t="s">
        <v>9813</v>
      </c>
      <c r="M3580" s="5"/>
      <c r="N3580" s="13" t="s">
        <v>2456</v>
      </c>
      <c r="O3580" s="5">
        <v>45061</v>
      </c>
      <c r="P3580" s="8">
        <v>1</v>
      </c>
      <c r="Q3580" s="9">
        <v>4</v>
      </c>
      <c r="R3580" s="9" t="str">
        <f>IFERROR(VLOOKUP(Tabla2[[#This Row],[CONTRATISTA PRNCIPAL]],Hoja1!$L$5:$M$9,2,FALSE),"CJV")</f>
        <v>CJV</v>
      </c>
      <c r="S3580" s="9" t="str">
        <f>IF(Tabla2[[#This Row],[EMPRESA]]=Tabla2[[#This Row],[CONTRATISTA PRNCIPAL]],"Principal","Secundaria")</f>
        <v>Principal</v>
      </c>
      <c r="T3580" s="10">
        <f>IFERROR(1/COUNTIF(Tabla2[CONTRATISTA PRNCIPAL],Tabla2[[#This Row],[CONTRATISTA PRNCIPAL]]),0)</f>
        <v>1.4925373134328358E-2</v>
      </c>
      <c r="U3580" s="33">
        <f ca="1">IF(((TODAY()-Tabla2[[#This Row],[FECHA NACIMIENTO]])/365)&lt;18,"Corregir", IF(((TODAY()-Tabla2[[#This Row],[FECHA NACIMIENTO]])/365)&gt;80, "Corregir",ROUNDDOWN(((TODAY()-Tabla2[[#This Row],[FECHA NACIMIENTO]])/365),0)))</f>
        <v>29</v>
      </c>
      <c r="V358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580" s="34" t="str">
        <f ca="1">+IF(Tabla2[[#This Row],[Edad]]="Corregir","Corregir","Ok")</f>
        <v>Ok</v>
      </c>
      <c r="X3580" s="10" t="str">
        <f>+IFERROR(VLOOKUP(Tabla2[[#This Row],[DISTRITO SEGÚN DNI]],Hoja1!$A$2:$B$55,2,FALSE),"No")</f>
        <v>SANTA ANITA</v>
      </c>
      <c r="Y3580" s="10" t="str">
        <f>IF(OR(LOWER(Tabla2[[#This Row],[GENERO]])="masculino", LOWER(Tabla2[[#This Row],[GENERO]])="femenino"),"OK","Corregir")</f>
        <v>OK</v>
      </c>
      <c r="Z3580" s="10" t="str">
        <f>+IF(Tabla2[[#This Row],[Nro. DNI / CE]]="","Corregir",IF(LEN(Tabla2[[#This Row],[Nro. DNI / CE]])&gt;=8,"OK","Corregir"))</f>
        <v>OK</v>
      </c>
      <c r="AA3580" s="10">
        <f>COUNTIF(Tabla2[APELLIDOS Y NOMBRES],Tabla2[[#This Row],[APELLIDOS Y NOMBRES]])</f>
        <v>1</v>
      </c>
      <c r="AB3580" t="str">
        <f ca="1">+IFERROR(IF(Tabla2[[#This Row],[FECHA CESE/BAJA]]="","No Aplica",IF(AND(MONTH(Tabla2[[#This Row],[FECHA CESE/BAJA]])=MONTH(TODAY()-30),YEAR(Tabla2[[#This Row],[FECHA CESE/BAJA]])=YEAR(TODAY())),MONTH(TODAY()-30)&amp;"-"&amp;YEAR(TODAY()),"Borrar")),"No aplica")</f>
        <v>No Aplica</v>
      </c>
      <c r="AC3580" t="str">
        <f ca="1">+IFERROR(IF(Tabla2[[#This Row],[FECHA INICIO DE LABORES EN OBRA]]="","No Aplica",IF(AND(MONTH(Tabla2[[#This Row],[FECHA INICIO DE LABORES EN OBRA]])=MONTH(TODAY()-30),YEAR(Tabla2[[#This Row],[FECHA INICIO DE LABORES EN OBRA]])=YEAR(TODAY())),MONTH(TODAY()-30)&amp;"-"&amp;YEAR(TODAY()),"No Aplica")),"No Aplica")</f>
        <v>No Aplica</v>
      </c>
    </row>
    <row r="3581" spans="1:29" x14ac:dyDescent="0.25">
      <c r="A3581" s="2" t="s">
        <v>7164</v>
      </c>
      <c r="B3581" s="3" t="s">
        <v>964</v>
      </c>
      <c r="C3581" s="3" t="s">
        <v>964</v>
      </c>
      <c r="D3581" s="3">
        <v>44760351</v>
      </c>
      <c r="E3581" s="3" t="s">
        <v>7205</v>
      </c>
      <c r="F3581" s="36">
        <v>29194</v>
      </c>
      <c r="G3581" s="3">
        <v>2</v>
      </c>
      <c r="H3581" s="3" t="s">
        <v>1458</v>
      </c>
      <c r="I3581" s="3" t="s">
        <v>7166</v>
      </c>
      <c r="J3581" s="3" t="s">
        <v>7206</v>
      </c>
      <c r="K3581" s="3" t="s">
        <v>4105</v>
      </c>
      <c r="L3581" s="8" t="s">
        <v>9813</v>
      </c>
      <c r="M3581" s="5"/>
      <c r="N3581" s="13" t="s">
        <v>2456</v>
      </c>
      <c r="O3581" s="5">
        <v>45061</v>
      </c>
      <c r="P3581" s="8">
        <v>1</v>
      </c>
      <c r="Q3581" s="9">
        <v>4</v>
      </c>
      <c r="R3581" s="9" t="str">
        <f>IFERROR(VLOOKUP(Tabla2[[#This Row],[CONTRATISTA PRNCIPAL]],Hoja1!$L$5:$M$9,2,FALSE),"CJV")</f>
        <v>CJV</v>
      </c>
      <c r="S3581" s="9" t="str">
        <f>IF(Tabla2[[#This Row],[EMPRESA]]=Tabla2[[#This Row],[CONTRATISTA PRNCIPAL]],"Principal","Secundaria")</f>
        <v>Principal</v>
      </c>
      <c r="T3581" s="10">
        <f>IFERROR(1/COUNTIF(Tabla2[CONTRATISTA PRNCIPAL],Tabla2[[#This Row],[CONTRATISTA PRNCIPAL]]),0)</f>
        <v>1.4925373134328358E-2</v>
      </c>
      <c r="U3581" s="33">
        <f ca="1">IF(((TODAY()-Tabla2[[#This Row],[FECHA NACIMIENTO]])/365)&lt;18,"Corregir", IF(((TODAY()-Tabla2[[#This Row],[FECHA NACIMIENTO]])/365)&gt;80, "Corregir",ROUNDDOWN(((TODAY()-Tabla2[[#This Row],[FECHA NACIMIENTO]])/365),0)))</f>
        <v>43</v>
      </c>
      <c r="V358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581" s="34" t="str">
        <f ca="1">+IF(Tabla2[[#This Row],[Edad]]="Corregir","Corregir","Ok")</f>
        <v>Ok</v>
      </c>
      <c r="X3581" s="10" t="str">
        <f>+IFERROR(VLOOKUP(Tabla2[[#This Row],[DISTRITO SEGÚN DNI]],Hoja1!$A$2:$B$55,2,FALSE),"No")</f>
        <v>No</v>
      </c>
      <c r="Y3581" s="10" t="str">
        <f>IF(OR(LOWER(Tabla2[[#This Row],[GENERO]])="masculino", LOWER(Tabla2[[#This Row],[GENERO]])="femenino"),"OK","Corregir")</f>
        <v>OK</v>
      </c>
      <c r="Z3581" s="10" t="str">
        <f>+IF(Tabla2[[#This Row],[Nro. DNI / CE]]="","Corregir",IF(LEN(Tabla2[[#This Row],[Nro. DNI / CE]])&gt;=8,"OK","Corregir"))</f>
        <v>OK</v>
      </c>
      <c r="AA3581" s="10">
        <f>COUNTIF(Tabla2[APELLIDOS Y NOMBRES],Tabla2[[#This Row],[APELLIDOS Y NOMBRES]])</f>
        <v>1</v>
      </c>
      <c r="AB3581" t="str">
        <f ca="1">+IFERROR(IF(Tabla2[[#This Row],[FECHA CESE/BAJA]]="","No Aplica",IF(AND(MONTH(Tabla2[[#This Row],[FECHA CESE/BAJA]])=MONTH(TODAY()-30),YEAR(Tabla2[[#This Row],[FECHA CESE/BAJA]])=YEAR(TODAY())),MONTH(TODAY()-30)&amp;"-"&amp;YEAR(TODAY()),"Borrar")),"No aplica")</f>
        <v>No Aplica</v>
      </c>
      <c r="AC3581" t="str">
        <f ca="1">+IFERROR(IF(Tabla2[[#This Row],[FECHA INICIO DE LABORES EN OBRA]]="","No Aplica",IF(AND(MONTH(Tabla2[[#This Row],[FECHA INICIO DE LABORES EN OBRA]])=MONTH(TODAY()-30),YEAR(Tabla2[[#This Row],[FECHA INICIO DE LABORES EN OBRA]])=YEAR(TODAY())),MONTH(TODAY()-30)&amp;"-"&amp;YEAR(TODAY()),"No Aplica")),"No Aplica")</f>
        <v>No Aplica</v>
      </c>
    </row>
    <row r="3582" spans="1:29" x14ac:dyDescent="0.25">
      <c r="A3582" s="2" t="s">
        <v>7164</v>
      </c>
      <c r="B3582" s="3" t="s">
        <v>964</v>
      </c>
      <c r="C3582" s="3" t="s">
        <v>964</v>
      </c>
      <c r="D3582" s="3" t="s">
        <v>7207</v>
      </c>
      <c r="E3582" s="3" t="s">
        <v>7208</v>
      </c>
      <c r="F3582" s="36">
        <v>28854</v>
      </c>
      <c r="G3582" s="3">
        <v>2</v>
      </c>
      <c r="H3582" s="3" t="s">
        <v>1444</v>
      </c>
      <c r="I3582" s="3" t="s">
        <v>7166</v>
      </c>
      <c r="J3582" s="3" t="s">
        <v>7209</v>
      </c>
      <c r="K3582" s="3" t="s">
        <v>1481</v>
      </c>
      <c r="L3582" s="8" t="s">
        <v>9813</v>
      </c>
      <c r="M3582" s="5"/>
      <c r="N3582" s="13" t="s">
        <v>2456</v>
      </c>
      <c r="O3582" s="5">
        <v>45061</v>
      </c>
      <c r="P3582" s="8">
        <v>1</v>
      </c>
      <c r="Q3582" s="9">
        <v>4</v>
      </c>
      <c r="R3582" s="9" t="str">
        <f>IFERROR(VLOOKUP(Tabla2[[#This Row],[CONTRATISTA PRNCIPAL]],Hoja1!$L$5:$M$9,2,FALSE),"CJV")</f>
        <v>CJV</v>
      </c>
      <c r="S3582" s="9" t="str">
        <f>IF(Tabla2[[#This Row],[EMPRESA]]=Tabla2[[#This Row],[CONTRATISTA PRNCIPAL]],"Principal","Secundaria")</f>
        <v>Principal</v>
      </c>
      <c r="T3582" s="10">
        <f>IFERROR(1/COUNTIF(Tabla2[CONTRATISTA PRNCIPAL],Tabla2[[#This Row],[CONTRATISTA PRNCIPAL]]),0)</f>
        <v>1.4925373134328358E-2</v>
      </c>
      <c r="U3582" s="33">
        <f ca="1">IF(((TODAY()-Tabla2[[#This Row],[FECHA NACIMIENTO]])/365)&lt;18,"Corregir", IF(((TODAY()-Tabla2[[#This Row],[FECHA NACIMIENTO]])/365)&gt;80, "Corregir",ROUNDDOWN(((TODAY()-Tabla2[[#This Row],[FECHA NACIMIENTO]])/365),0)))</f>
        <v>44</v>
      </c>
      <c r="V358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582" s="34" t="str">
        <f ca="1">+IF(Tabla2[[#This Row],[Edad]]="Corregir","Corregir","Ok")</f>
        <v>Ok</v>
      </c>
      <c r="X3582" s="10" t="str">
        <f>+IFERROR(VLOOKUP(Tabla2[[#This Row],[DISTRITO SEGÚN DNI]],Hoja1!$A$2:$B$55,2,FALSE),"No")</f>
        <v>No</v>
      </c>
      <c r="Y3582" s="10" t="str">
        <f>IF(OR(LOWER(Tabla2[[#This Row],[GENERO]])="masculino", LOWER(Tabla2[[#This Row],[GENERO]])="femenino"),"OK","Corregir")</f>
        <v>OK</v>
      </c>
      <c r="Z3582" s="10" t="str">
        <f>+IF(Tabla2[[#This Row],[Nro. DNI / CE]]="","Corregir",IF(LEN(Tabla2[[#This Row],[Nro. DNI / CE]])&gt;=8,"OK","Corregir"))</f>
        <v>OK</v>
      </c>
      <c r="AA3582" s="10">
        <f>COUNTIF(Tabla2[APELLIDOS Y NOMBRES],Tabla2[[#This Row],[APELLIDOS Y NOMBRES]])</f>
        <v>1</v>
      </c>
      <c r="AB3582" t="str">
        <f ca="1">+IFERROR(IF(Tabla2[[#This Row],[FECHA CESE/BAJA]]="","No Aplica",IF(AND(MONTH(Tabla2[[#This Row],[FECHA CESE/BAJA]])=MONTH(TODAY()-30),YEAR(Tabla2[[#This Row],[FECHA CESE/BAJA]])=YEAR(TODAY())),MONTH(TODAY()-30)&amp;"-"&amp;YEAR(TODAY()),"Borrar")),"No aplica")</f>
        <v>No Aplica</v>
      </c>
      <c r="AC3582" t="str">
        <f ca="1">+IFERROR(IF(Tabla2[[#This Row],[FECHA INICIO DE LABORES EN OBRA]]="","No Aplica",IF(AND(MONTH(Tabla2[[#This Row],[FECHA INICIO DE LABORES EN OBRA]])=MONTH(TODAY()-30),YEAR(Tabla2[[#This Row],[FECHA INICIO DE LABORES EN OBRA]])=YEAR(TODAY())),MONTH(TODAY()-30)&amp;"-"&amp;YEAR(TODAY()),"No Aplica")),"No Aplica")</f>
        <v>No Aplica</v>
      </c>
    </row>
    <row r="3583" spans="1:29" x14ac:dyDescent="0.25">
      <c r="A3583" s="2" t="s">
        <v>7164</v>
      </c>
      <c r="B3583" s="3" t="s">
        <v>964</v>
      </c>
      <c r="C3583" s="3" t="s">
        <v>964</v>
      </c>
      <c r="D3583" s="3" t="s">
        <v>7214</v>
      </c>
      <c r="E3583" s="3" t="s">
        <v>7215</v>
      </c>
      <c r="F3583" s="36">
        <v>29210</v>
      </c>
      <c r="G3583" s="3">
        <v>2</v>
      </c>
      <c r="H3583" s="3" t="s">
        <v>1453</v>
      </c>
      <c r="I3583" s="3" t="s">
        <v>7166</v>
      </c>
      <c r="J3583" s="3" t="s">
        <v>7216</v>
      </c>
      <c r="K3583" s="3" t="s">
        <v>1492</v>
      </c>
      <c r="L3583" s="8" t="s">
        <v>9813</v>
      </c>
      <c r="M3583" s="5"/>
      <c r="N3583" s="13" t="s">
        <v>2456</v>
      </c>
      <c r="O3583" s="5">
        <v>45061</v>
      </c>
      <c r="P3583" s="8">
        <v>1</v>
      </c>
      <c r="Q3583" s="9">
        <v>4</v>
      </c>
      <c r="R3583" s="9" t="str">
        <f>IFERROR(VLOOKUP(Tabla2[[#This Row],[CONTRATISTA PRNCIPAL]],Hoja1!$L$5:$M$9,2,FALSE),"CJV")</f>
        <v>CJV</v>
      </c>
      <c r="S3583" s="9" t="str">
        <f>IF(Tabla2[[#This Row],[EMPRESA]]=Tabla2[[#This Row],[CONTRATISTA PRNCIPAL]],"Principal","Secundaria")</f>
        <v>Principal</v>
      </c>
      <c r="T3583" s="10">
        <f>IFERROR(1/COUNTIF(Tabla2[CONTRATISTA PRNCIPAL],Tabla2[[#This Row],[CONTRATISTA PRNCIPAL]]),0)</f>
        <v>1.4925373134328358E-2</v>
      </c>
      <c r="U3583" s="33">
        <f ca="1">IF(((TODAY()-Tabla2[[#This Row],[FECHA NACIMIENTO]])/365)&lt;18,"Corregir", IF(((TODAY()-Tabla2[[#This Row],[FECHA NACIMIENTO]])/365)&gt;80, "Corregir",ROUNDDOWN(((TODAY()-Tabla2[[#This Row],[FECHA NACIMIENTO]])/365),0)))</f>
        <v>43</v>
      </c>
      <c r="V358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583" s="34" t="str">
        <f ca="1">+IF(Tabla2[[#This Row],[Edad]]="Corregir","Corregir","Ok")</f>
        <v>Ok</v>
      </c>
      <c r="X3583" s="10" t="str">
        <f>+IFERROR(VLOOKUP(Tabla2[[#This Row],[DISTRITO SEGÚN DNI]],Hoja1!$A$2:$B$55,2,FALSE),"No")</f>
        <v>No</v>
      </c>
      <c r="Y3583" s="10" t="str">
        <f>IF(OR(LOWER(Tabla2[[#This Row],[GENERO]])="masculino", LOWER(Tabla2[[#This Row],[GENERO]])="femenino"),"OK","Corregir")</f>
        <v>OK</v>
      </c>
      <c r="Z3583" s="10" t="str">
        <f>+IF(Tabla2[[#This Row],[Nro. DNI / CE]]="","Corregir",IF(LEN(Tabla2[[#This Row],[Nro. DNI / CE]])&gt;=8,"OK","Corregir"))</f>
        <v>OK</v>
      </c>
      <c r="AA3583" s="10">
        <f>COUNTIF(Tabla2[APELLIDOS Y NOMBRES],Tabla2[[#This Row],[APELLIDOS Y NOMBRES]])</f>
        <v>1</v>
      </c>
      <c r="AB3583" t="str">
        <f ca="1">+IFERROR(IF(Tabla2[[#This Row],[FECHA CESE/BAJA]]="","No Aplica",IF(AND(MONTH(Tabla2[[#This Row],[FECHA CESE/BAJA]])=MONTH(TODAY()-30),YEAR(Tabla2[[#This Row],[FECHA CESE/BAJA]])=YEAR(TODAY())),MONTH(TODAY()-30)&amp;"-"&amp;YEAR(TODAY()),"Borrar")),"No aplica")</f>
        <v>No Aplica</v>
      </c>
      <c r="AC3583" t="str">
        <f ca="1">+IFERROR(IF(Tabla2[[#This Row],[FECHA INICIO DE LABORES EN OBRA]]="","No Aplica",IF(AND(MONTH(Tabla2[[#This Row],[FECHA INICIO DE LABORES EN OBRA]])=MONTH(TODAY()-30),YEAR(Tabla2[[#This Row],[FECHA INICIO DE LABORES EN OBRA]])=YEAR(TODAY())),MONTH(TODAY()-30)&amp;"-"&amp;YEAR(TODAY()),"No Aplica")),"No Aplica")</f>
        <v>No Aplica</v>
      </c>
    </row>
    <row r="3584" spans="1:29" x14ac:dyDescent="0.25">
      <c r="A3584" s="2" t="s">
        <v>7164</v>
      </c>
      <c r="B3584" s="3" t="s">
        <v>964</v>
      </c>
      <c r="C3584" s="3" t="s">
        <v>964</v>
      </c>
      <c r="D3584" s="3">
        <v>20899822</v>
      </c>
      <c r="E3584" s="3" t="s">
        <v>7217</v>
      </c>
      <c r="F3584" s="36">
        <v>25083</v>
      </c>
      <c r="G3584" s="3">
        <v>2</v>
      </c>
      <c r="H3584" s="3" t="s">
        <v>1442</v>
      </c>
      <c r="I3584" s="3" t="s">
        <v>7166</v>
      </c>
      <c r="J3584" s="3" t="s">
        <v>7218</v>
      </c>
      <c r="K3584" s="3" t="s">
        <v>1481</v>
      </c>
      <c r="L3584" s="8" t="s">
        <v>9813</v>
      </c>
      <c r="M3584" s="5"/>
      <c r="N3584" s="13" t="s">
        <v>2456</v>
      </c>
      <c r="O3584" s="5">
        <v>45062</v>
      </c>
      <c r="P3584" s="8">
        <v>1</v>
      </c>
      <c r="Q3584" s="9">
        <v>4</v>
      </c>
      <c r="R3584" s="9" t="str">
        <f>IFERROR(VLOOKUP(Tabla2[[#This Row],[CONTRATISTA PRNCIPAL]],Hoja1!$L$5:$M$9,2,FALSE),"CJV")</f>
        <v>CJV</v>
      </c>
      <c r="S3584" s="9" t="str">
        <f>IF(Tabla2[[#This Row],[EMPRESA]]=Tabla2[[#This Row],[CONTRATISTA PRNCIPAL]],"Principal","Secundaria")</f>
        <v>Principal</v>
      </c>
      <c r="T3584" s="10">
        <f>IFERROR(1/COUNTIF(Tabla2[CONTRATISTA PRNCIPAL],Tabla2[[#This Row],[CONTRATISTA PRNCIPAL]]),0)</f>
        <v>1.4925373134328358E-2</v>
      </c>
      <c r="U3584" s="33">
        <f ca="1">IF(((TODAY()-Tabla2[[#This Row],[FECHA NACIMIENTO]])/365)&lt;18,"Corregir", IF(((TODAY()-Tabla2[[#This Row],[FECHA NACIMIENTO]])/365)&gt;80, "Corregir",ROUNDDOWN(((TODAY()-Tabla2[[#This Row],[FECHA NACIMIENTO]])/365),0)))</f>
        <v>55</v>
      </c>
      <c r="V358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584" s="34" t="str">
        <f ca="1">+IF(Tabla2[[#This Row],[Edad]]="Corregir","Corregir","Ok")</f>
        <v>Ok</v>
      </c>
      <c r="X3584" s="10" t="str">
        <f>+IFERROR(VLOOKUP(Tabla2[[#This Row],[DISTRITO SEGÚN DNI]],Hoja1!$A$2:$B$55,2,FALSE),"No")</f>
        <v>No</v>
      </c>
      <c r="Y3584" s="10" t="str">
        <f>IF(OR(LOWER(Tabla2[[#This Row],[GENERO]])="masculino", LOWER(Tabla2[[#This Row],[GENERO]])="femenino"),"OK","Corregir")</f>
        <v>OK</v>
      </c>
      <c r="Z3584" s="10" t="str">
        <f>+IF(Tabla2[[#This Row],[Nro. DNI / CE]]="","Corregir",IF(LEN(Tabla2[[#This Row],[Nro. DNI / CE]])&gt;=8,"OK","Corregir"))</f>
        <v>OK</v>
      </c>
      <c r="AA3584" s="10">
        <f>COUNTIF(Tabla2[APELLIDOS Y NOMBRES],Tabla2[[#This Row],[APELLIDOS Y NOMBRES]])</f>
        <v>1</v>
      </c>
      <c r="AB3584" t="str">
        <f ca="1">+IFERROR(IF(Tabla2[[#This Row],[FECHA CESE/BAJA]]="","No Aplica",IF(AND(MONTH(Tabla2[[#This Row],[FECHA CESE/BAJA]])=MONTH(TODAY()-30),YEAR(Tabla2[[#This Row],[FECHA CESE/BAJA]])=YEAR(TODAY())),MONTH(TODAY()-30)&amp;"-"&amp;YEAR(TODAY()),"Borrar")),"No aplica")</f>
        <v>No Aplica</v>
      </c>
      <c r="AC3584" t="str">
        <f ca="1">+IFERROR(IF(Tabla2[[#This Row],[FECHA INICIO DE LABORES EN OBRA]]="","No Aplica",IF(AND(MONTH(Tabla2[[#This Row],[FECHA INICIO DE LABORES EN OBRA]])=MONTH(TODAY()-30),YEAR(Tabla2[[#This Row],[FECHA INICIO DE LABORES EN OBRA]])=YEAR(TODAY())),MONTH(TODAY()-30)&amp;"-"&amp;YEAR(TODAY()),"No Aplica")),"No Aplica")</f>
        <v>No Aplica</v>
      </c>
    </row>
    <row r="3585" spans="1:29" x14ac:dyDescent="0.25">
      <c r="A3585" s="2" t="s">
        <v>7164</v>
      </c>
      <c r="B3585" s="3" t="s">
        <v>964</v>
      </c>
      <c r="C3585" s="3" t="s">
        <v>964</v>
      </c>
      <c r="D3585" s="3">
        <v>72760714</v>
      </c>
      <c r="E3585" s="3" t="s">
        <v>987</v>
      </c>
      <c r="F3585" s="36">
        <v>35394</v>
      </c>
      <c r="G3585" s="3">
        <v>2</v>
      </c>
      <c r="H3585" s="3" t="s">
        <v>3817</v>
      </c>
      <c r="I3585" s="3" t="s">
        <v>7166</v>
      </c>
      <c r="J3585" s="3" t="s">
        <v>7200</v>
      </c>
      <c r="K3585" s="3" t="s">
        <v>2484</v>
      </c>
      <c r="L3585" s="8" t="s">
        <v>9813</v>
      </c>
      <c r="M3585" s="5"/>
      <c r="N3585" s="13" t="s">
        <v>2456</v>
      </c>
      <c r="O3585" s="5">
        <v>45075</v>
      </c>
      <c r="P3585" s="8">
        <v>1</v>
      </c>
      <c r="Q3585" s="9">
        <v>4</v>
      </c>
      <c r="R3585" s="9" t="str">
        <f>IFERROR(VLOOKUP(Tabla2[[#This Row],[CONTRATISTA PRNCIPAL]],Hoja1!$L$5:$M$9,2,FALSE),"CJV")</f>
        <v>CJV</v>
      </c>
      <c r="S3585" s="9" t="str">
        <f>IF(Tabla2[[#This Row],[EMPRESA]]=Tabla2[[#This Row],[CONTRATISTA PRNCIPAL]],"Principal","Secundaria")</f>
        <v>Principal</v>
      </c>
      <c r="T3585" s="10">
        <f>IFERROR(1/COUNTIF(Tabla2[CONTRATISTA PRNCIPAL],Tabla2[[#This Row],[CONTRATISTA PRNCIPAL]]),0)</f>
        <v>1.4925373134328358E-2</v>
      </c>
      <c r="U3585" s="33">
        <f ca="1">IF(((TODAY()-Tabla2[[#This Row],[FECHA NACIMIENTO]])/365)&lt;18,"Corregir", IF(((TODAY()-Tabla2[[#This Row],[FECHA NACIMIENTO]])/365)&gt;80, "Corregir",ROUNDDOWN(((TODAY()-Tabla2[[#This Row],[FECHA NACIMIENTO]])/365),0)))</f>
        <v>26</v>
      </c>
      <c r="V358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585" s="34" t="str">
        <f ca="1">+IF(Tabla2[[#This Row],[Edad]]="Corregir","Corregir","Ok")</f>
        <v>Ok</v>
      </c>
      <c r="X3585" s="10" t="str">
        <f>+IFERROR(VLOOKUP(Tabla2[[#This Row],[DISTRITO SEGÚN DNI]],Hoja1!$A$2:$B$55,2,FALSE),"No")</f>
        <v>SANTA ANITA</v>
      </c>
      <c r="Y3585" s="10" t="str">
        <f>IF(OR(LOWER(Tabla2[[#This Row],[GENERO]])="masculino", LOWER(Tabla2[[#This Row],[GENERO]])="femenino"),"OK","Corregir")</f>
        <v>OK</v>
      </c>
      <c r="Z3585" s="10" t="str">
        <f>+IF(Tabla2[[#This Row],[Nro. DNI / CE]]="","Corregir",IF(LEN(Tabla2[[#This Row],[Nro. DNI / CE]])&gt;=8,"OK","Corregir"))</f>
        <v>OK</v>
      </c>
      <c r="AA3585" s="10">
        <f>COUNTIF(Tabla2[APELLIDOS Y NOMBRES],Tabla2[[#This Row],[APELLIDOS Y NOMBRES]])</f>
        <v>1</v>
      </c>
      <c r="AB3585" t="str">
        <f ca="1">+IFERROR(IF(Tabla2[[#This Row],[FECHA CESE/BAJA]]="","No Aplica",IF(AND(MONTH(Tabla2[[#This Row],[FECHA CESE/BAJA]])=MONTH(TODAY()-30),YEAR(Tabla2[[#This Row],[FECHA CESE/BAJA]])=YEAR(TODAY())),MONTH(TODAY()-30)&amp;"-"&amp;YEAR(TODAY()),"Borrar")),"No aplica")</f>
        <v>No Aplica</v>
      </c>
      <c r="AC3585" t="str">
        <f ca="1">+IFERROR(IF(Tabla2[[#This Row],[FECHA INICIO DE LABORES EN OBRA]]="","No Aplica",IF(AND(MONTH(Tabla2[[#This Row],[FECHA INICIO DE LABORES EN OBRA]])=MONTH(TODAY()-30),YEAR(Tabla2[[#This Row],[FECHA INICIO DE LABORES EN OBRA]])=YEAR(TODAY())),MONTH(TODAY()-30)&amp;"-"&amp;YEAR(TODAY()),"No Aplica")),"No Aplica")</f>
        <v>No Aplica</v>
      </c>
    </row>
    <row r="3586" spans="1:29" x14ac:dyDescent="0.25">
      <c r="A3586" s="2" t="s">
        <v>7164</v>
      </c>
      <c r="B3586" s="3" t="s">
        <v>964</v>
      </c>
      <c r="C3586" s="3" t="s">
        <v>964</v>
      </c>
      <c r="D3586" s="3" t="s">
        <v>7219</v>
      </c>
      <c r="E3586" s="3" t="s">
        <v>7220</v>
      </c>
      <c r="F3586" s="36">
        <v>33397</v>
      </c>
      <c r="G3586" s="3">
        <v>1</v>
      </c>
      <c r="H3586" s="3" t="s">
        <v>1468</v>
      </c>
      <c r="I3586" s="3" t="s">
        <v>7221</v>
      </c>
      <c r="J3586" s="3" t="s">
        <v>7222</v>
      </c>
      <c r="K3586" s="3" t="s">
        <v>1443</v>
      </c>
      <c r="L3586" s="8" t="s">
        <v>9813</v>
      </c>
      <c r="M3586" s="5"/>
      <c r="N3586" s="13" t="s">
        <v>2456</v>
      </c>
      <c r="O3586" s="5">
        <v>45089</v>
      </c>
      <c r="P3586" s="8">
        <v>1</v>
      </c>
      <c r="Q3586" s="9">
        <v>1</v>
      </c>
      <c r="R3586" s="9" t="str">
        <f>IFERROR(VLOOKUP(Tabla2[[#This Row],[CONTRATISTA PRNCIPAL]],Hoja1!$L$5:$M$9,2,FALSE),"CJV")</f>
        <v>CJV</v>
      </c>
      <c r="S3586" s="9" t="str">
        <f>IF(Tabla2[[#This Row],[EMPRESA]]=Tabla2[[#This Row],[CONTRATISTA PRNCIPAL]],"Principal","Secundaria")</f>
        <v>Principal</v>
      </c>
      <c r="T3586" s="10">
        <f>IFERROR(1/COUNTIF(Tabla2[CONTRATISTA PRNCIPAL],Tabla2[[#This Row],[CONTRATISTA PRNCIPAL]]),0)</f>
        <v>1.4925373134328358E-2</v>
      </c>
      <c r="U3586" s="33">
        <f ca="1">IF(((TODAY()-Tabla2[[#This Row],[FECHA NACIMIENTO]])/365)&lt;18,"Corregir", IF(((TODAY()-Tabla2[[#This Row],[FECHA NACIMIENTO]])/365)&gt;80, "Corregir",ROUNDDOWN(((TODAY()-Tabla2[[#This Row],[FECHA NACIMIENTO]])/365),0)))</f>
        <v>32</v>
      </c>
      <c r="V358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586" s="34" t="str">
        <f ca="1">+IF(Tabla2[[#This Row],[Edad]]="Corregir","Corregir","Ok")</f>
        <v>Ok</v>
      </c>
      <c r="X3586" s="10" t="str">
        <f>+IFERROR(VLOOKUP(Tabla2[[#This Row],[DISTRITO SEGÚN DNI]],Hoja1!$A$2:$B$55,2,FALSE),"No")</f>
        <v>No</v>
      </c>
      <c r="Y3586" s="10" t="str">
        <f>IF(OR(LOWER(Tabla2[[#This Row],[GENERO]])="masculino", LOWER(Tabla2[[#This Row],[GENERO]])="femenino"),"OK","Corregir")</f>
        <v>OK</v>
      </c>
      <c r="Z3586" s="10" t="str">
        <f>+IF(Tabla2[[#This Row],[Nro. DNI / CE]]="","Corregir",IF(LEN(Tabla2[[#This Row],[Nro. DNI / CE]])&gt;=8,"OK","Corregir"))</f>
        <v>OK</v>
      </c>
      <c r="AA3586" s="10">
        <f>COUNTIF(Tabla2[APELLIDOS Y NOMBRES],Tabla2[[#This Row],[APELLIDOS Y NOMBRES]])</f>
        <v>1</v>
      </c>
      <c r="AB3586" t="str">
        <f ca="1">+IFERROR(IF(Tabla2[[#This Row],[FECHA CESE/BAJA]]="","No Aplica",IF(AND(MONTH(Tabla2[[#This Row],[FECHA CESE/BAJA]])=MONTH(TODAY()-30),YEAR(Tabla2[[#This Row],[FECHA CESE/BAJA]])=YEAR(TODAY())),MONTH(TODAY()-30)&amp;"-"&amp;YEAR(TODAY()),"Borrar")),"No aplica")</f>
        <v>No Aplica</v>
      </c>
      <c r="AC3586" t="str">
        <f ca="1">+IFERROR(IF(Tabla2[[#This Row],[FECHA INICIO DE LABORES EN OBRA]]="","No Aplica",IF(AND(MONTH(Tabla2[[#This Row],[FECHA INICIO DE LABORES EN OBRA]])=MONTH(TODAY()-30),YEAR(Tabla2[[#This Row],[FECHA INICIO DE LABORES EN OBRA]])=YEAR(TODAY())),MONTH(TODAY()-30)&amp;"-"&amp;YEAR(TODAY()),"No Aplica")),"No Aplica")</f>
        <v>No Aplica</v>
      </c>
    </row>
    <row r="3587" spans="1:29" x14ac:dyDescent="0.25">
      <c r="A3587" s="2" t="s">
        <v>7164</v>
      </c>
      <c r="B3587" s="3" t="s">
        <v>964</v>
      </c>
      <c r="C3587" s="3" t="s">
        <v>964</v>
      </c>
      <c r="D3587" s="3" t="s">
        <v>7223</v>
      </c>
      <c r="E3587" s="3" t="s">
        <v>7224</v>
      </c>
      <c r="F3587" s="36">
        <v>35369</v>
      </c>
      <c r="G3587" s="3">
        <v>1</v>
      </c>
      <c r="H3587" s="3" t="s">
        <v>7225</v>
      </c>
      <c r="I3587" s="3" t="s">
        <v>7166</v>
      </c>
      <c r="J3587" s="3" t="s">
        <v>7226</v>
      </c>
      <c r="K3587" s="3" t="s">
        <v>1492</v>
      </c>
      <c r="L3587" s="8" t="s">
        <v>9813</v>
      </c>
      <c r="M3587" s="5"/>
      <c r="N3587" s="13" t="s">
        <v>2456</v>
      </c>
      <c r="O3587" s="5">
        <v>45083</v>
      </c>
      <c r="P3587" s="8">
        <v>1</v>
      </c>
      <c r="Q3587" s="9">
        <v>1</v>
      </c>
      <c r="R3587" s="9" t="str">
        <f>IFERROR(VLOOKUP(Tabla2[[#This Row],[CONTRATISTA PRNCIPAL]],Hoja1!$L$5:$M$9,2,FALSE),"CJV")</f>
        <v>CJV</v>
      </c>
      <c r="S3587" s="9" t="str">
        <f>IF(Tabla2[[#This Row],[EMPRESA]]=Tabla2[[#This Row],[CONTRATISTA PRNCIPAL]],"Principal","Secundaria")</f>
        <v>Principal</v>
      </c>
      <c r="T3587" s="10">
        <f>IFERROR(1/COUNTIF(Tabla2[CONTRATISTA PRNCIPAL],Tabla2[[#This Row],[CONTRATISTA PRNCIPAL]]),0)</f>
        <v>1.4925373134328358E-2</v>
      </c>
      <c r="U3587" s="33">
        <f ca="1">IF(((TODAY()-Tabla2[[#This Row],[FECHA NACIMIENTO]])/365)&lt;18,"Corregir", IF(((TODAY()-Tabla2[[#This Row],[FECHA NACIMIENTO]])/365)&gt;80, "Corregir",ROUNDDOWN(((TODAY()-Tabla2[[#This Row],[FECHA NACIMIENTO]])/365),0)))</f>
        <v>26</v>
      </c>
      <c r="V358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587" s="34" t="str">
        <f ca="1">+IF(Tabla2[[#This Row],[Edad]]="Corregir","Corregir","Ok")</f>
        <v>Ok</v>
      </c>
      <c r="X3587" s="10" t="str">
        <f>+IFERROR(VLOOKUP(Tabla2[[#This Row],[DISTRITO SEGÚN DNI]],Hoja1!$A$2:$B$55,2,FALSE),"No")</f>
        <v>No</v>
      </c>
      <c r="Y3587" s="10" t="str">
        <f>IF(OR(LOWER(Tabla2[[#This Row],[GENERO]])="masculino", LOWER(Tabla2[[#This Row],[GENERO]])="femenino"),"OK","Corregir")</f>
        <v>OK</v>
      </c>
      <c r="Z3587" s="10" t="str">
        <f>+IF(Tabla2[[#This Row],[Nro. DNI / CE]]="","Corregir",IF(LEN(Tabla2[[#This Row],[Nro. DNI / CE]])&gt;=8,"OK","Corregir"))</f>
        <v>OK</v>
      </c>
      <c r="AA3587" s="10">
        <f>COUNTIF(Tabla2[APELLIDOS Y NOMBRES],Tabla2[[#This Row],[APELLIDOS Y NOMBRES]])</f>
        <v>1</v>
      </c>
      <c r="AB3587" t="str">
        <f ca="1">+IFERROR(IF(Tabla2[[#This Row],[FECHA CESE/BAJA]]="","No Aplica",IF(AND(MONTH(Tabla2[[#This Row],[FECHA CESE/BAJA]])=MONTH(TODAY()-30),YEAR(Tabla2[[#This Row],[FECHA CESE/BAJA]])=YEAR(TODAY())),MONTH(TODAY()-30)&amp;"-"&amp;YEAR(TODAY()),"Borrar")),"No aplica")</f>
        <v>No Aplica</v>
      </c>
      <c r="AC3587" t="str">
        <f ca="1">+IFERROR(IF(Tabla2[[#This Row],[FECHA INICIO DE LABORES EN OBRA]]="","No Aplica",IF(AND(MONTH(Tabla2[[#This Row],[FECHA INICIO DE LABORES EN OBRA]])=MONTH(TODAY()-30),YEAR(Tabla2[[#This Row],[FECHA INICIO DE LABORES EN OBRA]])=YEAR(TODAY())),MONTH(TODAY()-30)&amp;"-"&amp;YEAR(TODAY()),"No Aplica")),"No Aplica")</f>
        <v>No Aplica</v>
      </c>
    </row>
    <row r="3588" spans="1:29" x14ac:dyDescent="0.25">
      <c r="A3588" s="2" t="s">
        <v>7164</v>
      </c>
      <c r="B3588" s="3" t="s">
        <v>964</v>
      </c>
      <c r="C3588" s="3" t="s">
        <v>964</v>
      </c>
      <c r="D3588" s="3" t="s">
        <v>7230</v>
      </c>
      <c r="E3588" s="3" t="s">
        <v>7231</v>
      </c>
      <c r="F3588" s="36">
        <v>33555</v>
      </c>
      <c r="G3588" s="3">
        <v>1</v>
      </c>
      <c r="H3588" s="3" t="s">
        <v>1475</v>
      </c>
      <c r="I3588" s="3" t="s">
        <v>7166</v>
      </c>
      <c r="J3588" s="3" t="s">
        <v>7232</v>
      </c>
      <c r="K3588" s="3" t="s">
        <v>4951</v>
      </c>
      <c r="L3588" s="8" t="s">
        <v>9818</v>
      </c>
      <c r="M3588" s="5"/>
      <c r="N3588" s="13" t="s">
        <v>1043</v>
      </c>
      <c r="O3588" s="5">
        <v>45099</v>
      </c>
      <c r="P3588" s="8">
        <v>1</v>
      </c>
      <c r="Q3588" s="9">
        <v>1</v>
      </c>
      <c r="R3588" s="9" t="str">
        <f>IFERROR(VLOOKUP(Tabla2[[#This Row],[CONTRATISTA PRNCIPAL]],Hoja1!$L$5:$M$9,2,FALSE),"CJV")</f>
        <v>CJV</v>
      </c>
      <c r="S3588" s="9" t="str">
        <f>IF(Tabla2[[#This Row],[EMPRESA]]=Tabla2[[#This Row],[CONTRATISTA PRNCIPAL]],"Principal","Secundaria")</f>
        <v>Principal</v>
      </c>
      <c r="T3588" s="10">
        <f>IFERROR(1/COUNTIF(Tabla2[CONTRATISTA PRNCIPAL],Tabla2[[#This Row],[CONTRATISTA PRNCIPAL]]),0)</f>
        <v>1.4925373134328358E-2</v>
      </c>
      <c r="U3588" s="33">
        <f ca="1">IF(((TODAY()-Tabla2[[#This Row],[FECHA NACIMIENTO]])/365)&lt;18,"Corregir", IF(((TODAY()-Tabla2[[#This Row],[FECHA NACIMIENTO]])/365)&gt;80, "Corregir",ROUNDDOWN(((TODAY()-Tabla2[[#This Row],[FECHA NACIMIENTO]])/365),0)))</f>
        <v>31</v>
      </c>
      <c r="V358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588" s="34" t="str">
        <f ca="1">+IF(Tabla2[[#This Row],[Edad]]="Corregir","Corregir","Ok")</f>
        <v>Ok</v>
      </c>
      <c r="X3588" s="10" t="str">
        <f>+IFERROR(VLOOKUP(Tabla2[[#This Row],[DISTRITO SEGÚN DNI]],Hoja1!$A$2:$B$55,2,FALSE),"No")</f>
        <v xml:space="preserve">SAN LUIS </v>
      </c>
      <c r="Y3588" s="10" t="str">
        <f>IF(OR(LOWER(Tabla2[[#This Row],[GENERO]])="masculino", LOWER(Tabla2[[#This Row],[GENERO]])="femenino"),"OK","Corregir")</f>
        <v>OK</v>
      </c>
      <c r="Z3588" s="10" t="str">
        <f>+IF(Tabla2[[#This Row],[Nro. DNI / CE]]="","Corregir",IF(LEN(Tabla2[[#This Row],[Nro. DNI / CE]])&gt;=8,"OK","Corregir"))</f>
        <v>OK</v>
      </c>
      <c r="AA3588" s="10">
        <f>COUNTIF(Tabla2[APELLIDOS Y NOMBRES],Tabla2[[#This Row],[APELLIDOS Y NOMBRES]])</f>
        <v>1</v>
      </c>
      <c r="AB3588" t="str">
        <f ca="1">+IFERROR(IF(Tabla2[[#This Row],[FECHA CESE/BAJA]]="","No Aplica",IF(AND(MONTH(Tabla2[[#This Row],[FECHA CESE/BAJA]])=MONTH(TODAY()-30),YEAR(Tabla2[[#This Row],[FECHA CESE/BAJA]])=YEAR(TODAY())),MONTH(TODAY()-30)&amp;"-"&amp;YEAR(TODAY()),"Borrar")),"No aplica")</f>
        <v>No Aplica</v>
      </c>
      <c r="AC3588" t="str">
        <f ca="1">+IFERROR(IF(Tabla2[[#This Row],[FECHA INICIO DE LABORES EN OBRA]]="","No Aplica",IF(AND(MONTH(Tabla2[[#This Row],[FECHA INICIO DE LABORES EN OBRA]])=MONTH(TODAY()-30),YEAR(Tabla2[[#This Row],[FECHA INICIO DE LABORES EN OBRA]])=YEAR(TODAY())),MONTH(TODAY()-30)&amp;"-"&amp;YEAR(TODAY()),"No Aplica")),"No Aplica")</f>
        <v>No Aplica</v>
      </c>
    </row>
    <row r="3589" spans="1:29" x14ac:dyDescent="0.25">
      <c r="A3589" s="2" t="s">
        <v>7164</v>
      </c>
      <c r="B3589" s="3" t="s">
        <v>964</v>
      </c>
      <c r="C3589" s="3" t="s">
        <v>964</v>
      </c>
      <c r="D3589" s="3" t="s">
        <v>7233</v>
      </c>
      <c r="E3589" s="3" t="s">
        <v>7234</v>
      </c>
      <c r="F3589" s="36">
        <v>33796</v>
      </c>
      <c r="G3589" s="3">
        <v>1</v>
      </c>
      <c r="H3589" s="3" t="s">
        <v>4816</v>
      </c>
      <c r="I3589" s="3" t="s">
        <v>7166</v>
      </c>
      <c r="J3589" s="3" t="s">
        <v>7235</v>
      </c>
      <c r="K3589" s="3" t="s">
        <v>2078</v>
      </c>
      <c r="L3589" s="8" t="s">
        <v>9813</v>
      </c>
      <c r="M3589" s="5"/>
      <c r="N3589" s="13" t="s">
        <v>2456</v>
      </c>
      <c r="O3589" s="5">
        <v>45101</v>
      </c>
      <c r="P3589" s="8">
        <v>1</v>
      </c>
      <c r="Q3589" s="9">
        <v>1</v>
      </c>
      <c r="R3589" s="9" t="str">
        <f>IFERROR(VLOOKUP(Tabla2[[#This Row],[CONTRATISTA PRNCIPAL]],Hoja1!$L$5:$M$9,2,FALSE),"CJV")</f>
        <v>CJV</v>
      </c>
      <c r="S3589" s="9" t="str">
        <f>IF(Tabla2[[#This Row],[EMPRESA]]=Tabla2[[#This Row],[CONTRATISTA PRNCIPAL]],"Principal","Secundaria")</f>
        <v>Principal</v>
      </c>
      <c r="T3589" s="10">
        <f>IFERROR(1/COUNTIF(Tabla2[CONTRATISTA PRNCIPAL],Tabla2[[#This Row],[CONTRATISTA PRNCIPAL]]),0)</f>
        <v>1.4925373134328358E-2</v>
      </c>
      <c r="U3589" s="33">
        <f ca="1">IF(((TODAY()-Tabla2[[#This Row],[FECHA NACIMIENTO]])/365)&lt;18,"Corregir", IF(((TODAY()-Tabla2[[#This Row],[FECHA NACIMIENTO]])/365)&gt;80, "Corregir",ROUNDDOWN(((TODAY()-Tabla2[[#This Row],[FECHA NACIMIENTO]])/365),0)))</f>
        <v>31</v>
      </c>
      <c r="V358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589" s="34" t="str">
        <f ca="1">+IF(Tabla2[[#This Row],[Edad]]="Corregir","Corregir","Ok")</f>
        <v>Ok</v>
      </c>
      <c r="X3589" s="10" t="str">
        <f>+IFERROR(VLOOKUP(Tabla2[[#This Row],[DISTRITO SEGÚN DNI]],Hoja1!$A$2:$B$55,2,FALSE),"No")</f>
        <v>ATE</v>
      </c>
      <c r="Y3589" s="10" t="str">
        <f>IF(OR(LOWER(Tabla2[[#This Row],[GENERO]])="masculino", LOWER(Tabla2[[#This Row],[GENERO]])="femenino"),"OK","Corregir")</f>
        <v>OK</v>
      </c>
      <c r="Z3589" s="10" t="str">
        <f>+IF(Tabla2[[#This Row],[Nro. DNI / CE]]="","Corregir",IF(LEN(Tabla2[[#This Row],[Nro. DNI / CE]])&gt;=8,"OK","Corregir"))</f>
        <v>OK</v>
      </c>
      <c r="AA3589" s="10">
        <f>COUNTIF(Tabla2[APELLIDOS Y NOMBRES],Tabla2[[#This Row],[APELLIDOS Y NOMBRES]])</f>
        <v>1</v>
      </c>
      <c r="AB3589" t="str">
        <f ca="1">+IFERROR(IF(Tabla2[[#This Row],[FECHA CESE/BAJA]]="","No Aplica",IF(AND(MONTH(Tabla2[[#This Row],[FECHA CESE/BAJA]])=MONTH(TODAY()-30),YEAR(Tabla2[[#This Row],[FECHA CESE/BAJA]])=YEAR(TODAY())),MONTH(TODAY()-30)&amp;"-"&amp;YEAR(TODAY()),"Borrar")),"No aplica")</f>
        <v>No Aplica</v>
      </c>
      <c r="AC3589" t="str">
        <f ca="1">+IFERROR(IF(Tabla2[[#This Row],[FECHA INICIO DE LABORES EN OBRA]]="","No Aplica",IF(AND(MONTH(Tabla2[[#This Row],[FECHA INICIO DE LABORES EN OBRA]])=MONTH(TODAY()-30),YEAR(Tabla2[[#This Row],[FECHA INICIO DE LABORES EN OBRA]])=YEAR(TODAY())),MONTH(TODAY()-30)&amp;"-"&amp;YEAR(TODAY()),"No Aplica")),"No Aplica")</f>
        <v>No Aplica</v>
      </c>
    </row>
    <row r="3590" spans="1:29" x14ac:dyDescent="0.25">
      <c r="A3590" s="2" t="s">
        <v>7164</v>
      </c>
      <c r="B3590" s="3" t="s">
        <v>964</v>
      </c>
      <c r="C3590" s="3" t="s">
        <v>964</v>
      </c>
      <c r="D3590" s="3" t="s">
        <v>4937</v>
      </c>
      <c r="E3590" s="3" t="s">
        <v>7239</v>
      </c>
      <c r="F3590" s="36">
        <v>33728</v>
      </c>
      <c r="G3590" s="3">
        <v>1</v>
      </c>
      <c r="H3590" s="3" t="s">
        <v>7173</v>
      </c>
      <c r="I3590" s="3" t="s">
        <v>7166</v>
      </c>
      <c r="J3590" s="3" t="s">
        <v>7240</v>
      </c>
      <c r="K3590" s="3" t="s">
        <v>1483</v>
      </c>
      <c r="L3590" s="8" t="s">
        <v>9818</v>
      </c>
      <c r="M3590" s="5"/>
      <c r="N3590" s="13" t="s">
        <v>1043</v>
      </c>
      <c r="O3590" s="5">
        <v>45078</v>
      </c>
      <c r="P3590" s="8">
        <v>1</v>
      </c>
      <c r="Q3590" s="9">
        <v>4</v>
      </c>
      <c r="R3590" s="9" t="str">
        <f>IFERROR(VLOOKUP(Tabla2[[#This Row],[CONTRATISTA PRNCIPAL]],Hoja1!$L$5:$M$9,2,FALSE),"CJV")</f>
        <v>CJV</v>
      </c>
      <c r="S3590" s="9" t="str">
        <f>IF(Tabla2[[#This Row],[EMPRESA]]=Tabla2[[#This Row],[CONTRATISTA PRNCIPAL]],"Principal","Secundaria")</f>
        <v>Principal</v>
      </c>
      <c r="T3590" s="10">
        <f>IFERROR(1/COUNTIF(Tabla2[CONTRATISTA PRNCIPAL],Tabla2[[#This Row],[CONTRATISTA PRNCIPAL]]),0)</f>
        <v>1.4925373134328358E-2</v>
      </c>
      <c r="U3590" s="33">
        <f ca="1">IF(((TODAY()-Tabla2[[#This Row],[FECHA NACIMIENTO]])/365)&lt;18,"Corregir", IF(((TODAY()-Tabla2[[#This Row],[FECHA NACIMIENTO]])/365)&gt;80, "Corregir",ROUNDDOWN(((TODAY()-Tabla2[[#This Row],[FECHA NACIMIENTO]])/365),0)))</f>
        <v>31</v>
      </c>
      <c r="V359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590" s="34" t="str">
        <f ca="1">+IF(Tabla2[[#This Row],[Edad]]="Corregir","Corregir","Ok")</f>
        <v>Ok</v>
      </c>
      <c r="X3590" s="10" t="str">
        <f>+IFERROR(VLOOKUP(Tabla2[[#This Row],[DISTRITO SEGÚN DNI]],Hoja1!$A$2:$B$55,2,FALSE),"No")</f>
        <v>No</v>
      </c>
      <c r="Y3590" s="10" t="str">
        <f>IF(OR(LOWER(Tabla2[[#This Row],[GENERO]])="masculino", LOWER(Tabla2[[#This Row],[GENERO]])="femenino"),"OK","Corregir")</f>
        <v>OK</v>
      </c>
      <c r="Z3590" s="10" t="str">
        <f>+IF(Tabla2[[#This Row],[Nro. DNI / CE]]="","Corregir",IF(LEN(Tabla2[[#This Row],[Nro. DNI / CE]])&gt;=8,"OK","Corregir"))</f>
        <v>OK</v>
      </c>
      <c r="AA3590" s="10">
        <f>COUNTIF(Tabla2[APELLIDOS Y NOMBRES],Tabla2[[#This Row],[APELLIDOS Y NOMBRES]])</f>
        <v>1</v>
      </c>
      <c r="AB3590" t="str">
        <f ca="1">+IFERROR(IF(Tabla2[[#This Row],[FECHA CESE/BAJA]]="","No Aplica",IF(AND(MONTH(Tabla2[[#This Row],[FECHA CESE/BAJA]])=MONTH(TODAY()-30),YEAR(Tabla2[[#This Row],[FECHA CESE/BAJA]])=YEAR(TODAY())),MONTH(TODAY()-30)&amp;"-"&amp;YEAR(TODAY()),"Borrar")),"No aplica")</f>
        <v>No Aplica</v>
      </c>
      <c r="AC3590" t="str">
        <f ca="1">+IFERROR(IF(Tabla2[[#This Row],[FECHA INICIO DE LABORES EN OBRA]]="","No Aplica",IF(AND(MONTH(Tabla2[[#This Row],[FECHA INICIO DE LABORES EN OBRA]])=MONTH(TODAY()-30),YEAR(Tabla2[[#This Row],[FECHA INICIO DE LABORES EN OBRA]])=YEAR(TODAY())),MONTH(TODAY()-30)&amp;"-"&amp;YEAR(TODAY()),"No Aplica")),"No Aplica")</f>
        <v>No Aplica</v>
      </c>
    </row>
    <row r="3591" spans="1:29" x14ac:dyDescent="0.25">
      <c r="A3591" s="2" t="s">
        <v>7164</v>
      </c>
      <c r="B3591" s="3" t="s">
        <v>964</v>
      </c>
      <c r="C3591" s="3" t="s">
        <v>964</v>
      </c>
      <c r="D3591" s="3" t="s">
        <v>7244</v>
      </c>
      <c r="E3591" s="3" t="s">
        <v>7245</v>
      </c>
      <c r="F3591" s="36">
        <v>35297</v>
      </c>
      <c r="G3591" s="3">
        <v>2</v>
      </c>
      <c r="H3591" s="3" t="s">
        <v>1476</v>
      </c>
      <c r="I3591" s="3" t="s">
        <v>7166</v>
      </c>
      <c r="J3591" s="3" t="s">
        <v>7246</v>
      </c>
      <c r="K3591" s="3" t="s">
        <v>1473</v>
      </c>
      <c r="L3591" s="8" t="s">
        <v>9813</v>
      </c>
      <c r="M3591" s="5"/>
      <c r="N3591" s="13" t="s">
        <v>2456</v>
      </c>
      <c r="O3591" s="5">
        <v>45099</v>
      </c>
      <c r="P3591" s="8">
        <v>1</v>
      </c>
      <c r="Q3591" s="9">
        <v>4</v>
      </c>
      <c r="R3591" s="9" t="str">
        <f>IFERROR(VLOOKUP(Tabla2[[#This Row],[CONTRATISTA PRNCIPAL]],Hoja1!$L$5:$M$9,2,FALSE),"CJV")</f>
        <v>CJV</v>
      </c>
      <c r="S3591" s="9" t="str">
        <f>IF(Tabla2[[#This Row],[EMPRESA]]=Tabla2[[#This Row],[CONTRATISTA PRNCIPAL]],"Principal","Secundaria")</f>
        <v>Principal</v>
      </c>
      <c r="T3591" s="10">
        <f>IFERROR(1/COUNTIF(Tabla2[CONTRATISTA PRNCIPAL],Tabla2[[#This Row],[CONTRATISTA PRNCIPAL]]),0)</f>
        <v>1.4925373134328358E-2</v>
      </c>
      <c r="U3591" s="33">
        <f ca="1">IF(((TODAY()-Tabla2[[#This Row],[FECHA NACIMIENTO]])/365)&lt;18,"Corregir", IF(((TODAY()-Tabla2[[#This Row],[FECHA NACIMIENTO]])/365)&gt;80, "Corregir",ROUNDDOWN(((TODAY()-Tabla2[[#This Row],[FECHA NACIMIENTO]])/365),0)))</f>
        <v>27</v>
      </c>
      <c r="V359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591" s="34" t="str">
        <f ca="1">+IF(Tabla2[[#This Row],[Edad]]="Corregir","Corregir","Ok")</f>
        <v>Ok</v>
      </c>
      <c r="X3591" s="10" t="str">
        <f>+IFERROR(VLOOKUP(Tabla2[[#This Row],[DISTRITO SEGÚN DNI]],Hoja1!$A$2:$B$55,2,FALSE),"No")</f>
        <v>No</v>
      </c>
      <c r="Y3591" s="10" t="str">
        <f>IF(OR(LOWER(Tabla2[[#This Row],[GENERO]])="masculino", LOWER(Tabla2[[#This Row],[GENERO]])="femenino"),"OK","Corregir")</f>
        <v>OK</v>
      </c>
      <c r="Z3591" s="10" t="str">
        <f>+IF(Tabla2[[#This Row],[Nro. DNI / CE]]="","Corregir",IF(LEN(Tabla2[[#This Row],[Nro. DNI / CE]])&gt;=8,"OK","Corregir"))</f>
        <v>OK</v>
      </c>
      <c r="AA3591" s="10">
        <f>COUNTIF(Tabla2[APELLIDOS Y NOMBRES],Tabla2[[#This Row],[APELLIDOS Y NOMBRES]])</f>
        <v>1</v>
      </c>
      <c r="AB3591" t="str">
        <f ca="1">+IFERROR(IF(Tabla2[[#This Row],[FECHA CESE/BAJA]]="","No Aplica",IF(AND(MONTH(Tabla2[[#This Row],[FECHA CESE/BAJA]])=MONTH(TODAY()-30),YEAR(Tabla2[[#This Row],[FECHA CESE/BAJA]])=YEAR(TODAY())),MONTH(TODAY()-30)&amp;"-"&amp;YEAR(TODAY()),"Borrar")),"No aplica")</f>
        <v>No Aplica</v>
      </c>
      <c r="AC3591" t="str">
        <f ca="1">+IFERROR(IF(Tabla2[[#This Row],[FECHA INICIO DE LABORES EN OBRA]]="","No Aplica",IF(AND(MONTH(Tabla2[[#This Row],[FECHA INICIO DE LABORES EN OBRA]])=MONTH(TODAY()-30),YEAR(Tabla2[[#This Row],[FECHA INICIO DE LABORES EN OBRA]])=YEAR(TODAY())),MONTH(TODAY()-30)&amp;"-"&amp;YEAR(TODAY()),"No Aplica")),"No Aplica")</f>
        <v>No Aplica</v>
      </c>
    </row>
    <row r="3592" spans="1:29" x14ac:dyDescent="0.25">
      <c r="A3592" s="2" t="s">
        <v>7164</v>
      </c>
      <c r="B3592" s="3" t="s">
        <v>964</v>
      </c>
      <c r="C3592" s="3" t="s">
        <v>964</v>
      </c>
      <c r="D3592" s="3" t="s">
        <v>7247</v>
      </c>
      <c r="E3592" s="3" t="s">
        <v>7248</v>
      </c>
      <c r="F3592" s="36">
        <v>22260</v>
      </c>
      <c r="G3592" s="3">
        <v>2</v>
      </c>
      <c r="H3592" s="3" t="s">
        <v>1444</v>
      </c>
      <c r="I3592" s="3" t="s">
        <v>7166</v>
      </c>
      <c r="J3592" s="3" t="s">
        <v>7249</v>
      </c>
      <c r="K3592" s="3" t="s">
        <v>2444</v>
      </c>
      <c r="L3592" s="8" t="s">
        <v>9813</v>
      </c>
      <c r="M3592" s="5"/>
      <c r="N3592" s="13" t="s">
        <v>2456</v>
      </c>
      <c r="O3592" s="5">
        <v>45099</v>
      </c>
      <c r="P3592" s="8">
        <v>1</v>
      </c>
      <c r="Q3592" s="9">
        <v>4</v>
      </c>
      <c r="R3592" s="9" t="str">
        <f>IFERROR(VLOOKUP(Tabla2[[#This Row],[CONTRATISTA PRNCIPAL]],Hoja1!$L$5:$M$9,2,FALSE),"CJV")</f>
        <v>CJV</v>
      </c>
      <c r="S3592" s="9" t="str">
        <f>IF(Tabla2[[#This Row],[EMPRESA]]=Tabla2[[#This Row],[CONTRATISTA PRNCIPAL]],"Principal","Secundaria")</f>
        <v>Principal</v>
      </c>
      <c r="T3592" s="10">
        <f>IFERROR(1/COUNTIF(Tabla2[CONTRATISTA PRNCIPAL],Tabla2[[#This Row],[CONTRATISTA PRNCIPAL]]),0)</f>
        <v>1.4925373134328358E-2</v>
      </c>
      <c r="U3592" s="33">
        <f ca="1">IF(((TODAY()-Tabla2[[#This Row],[FECHA NACIMIENTO]])/365)&lt;18,"Corregir", IF(((TODAY()-Tabla2[[#This Row],[FECHA NACIMIENTO]])/365)&gt;80, "Corregir",ROUNDDOWN(((TODAY()-Tabla2[[#This Row],[FECHA NACIMIENTO]])/365),0)))</f>
        <v>62</v>
      </c>
      <c r="V359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3592" s="34" t="str">
        <f ca="1">+IF(Tabla2[[#This Row],[Edad]]="Corregir","Corregir","Ok")</f>
        <v>Ok</v>
      </c>
      <c r="X3592" s="10" t="str">
        <f>+IFERROR(VLOOKUP(Tabla2[[#This Row],[DISTRITO SEGÚN DNI]],Hoja1!$A$2:$B$55,2,FALSE),"No")</f>
        <v>No</v>
      </c>
      <c r="Y3592" s="10" t="str">
        <f>IF(OR(LOWER(Tabla2[[#This Row],[GENERO]])="masculino", LOWER(Tabla2[[#This Row],[GENERO]])="femenino"),"OK","Corregir")</f>
        <v>OK</v>
      </c>
      <c r="Z3592" s="10" t="str">
        <f>+IF(Tabla2[[#This Row],[Nro. DNI / CE]]="","Corregir",IF(LEN(Tabla2[[#This Row],[Nro. DNI / CE]])&gt;=8,"OK","Corregir"))</f>
        <v>OK</v>
      </c>
      <c r="AA3592" s="10">
        <f>COUNTIF(Tabla2[APELLIDOS Y NOMBRES],Tabla2[[#This Row],[APELLIDOS Y NOMBRES]])</f>
        <v>1</v>
      </c>
      <c r="AB3592" t="str">
        <f ca="1">+IFERROR(IF(Tabla2[[#This Row],[FECHA CESE/BAJA]]="","No Aplica",IF(AND(MONTH(Tabla2[[#This Row],[FECHA CESE/BAJA]])=MONTH(TODAY()-30),YEAR(Tabla2[[#This Row],[FECHA CESE/BAJA]])=YEAR(TODAY())),MONTH(TODAY()-30)&amp;"-"&amp;YEAR(TODAY()),"Borrar")),"No aplica")</f>
        <v>No Aplica</v>
      </c>
      <c r="AC3592" t="str">
        <f ca="1">+IFERROR(IF(Tabla2[[#This Row],[FECHA INICIO DE LABORES EN OBRA]]="","No Aplica",IF(AND(MONTH(Tabla2[[#This Row],[FECHA INICIO DE LABORES EN OBRA]])=MONTH(TODAY()-30),YEAR(Tabla2[[#This Row],[FECHA INICIO DE LABORES EN OBRA]])=YEAR(TODAY())),MONTH(TODAY()-30)&amp;"-"&amp;YEAR(TODAY()),"No Aplica")),"No Aplica")</f>
        <v>No Aplica</v>
      </c>
    </row>
    <row r="3593" spans="1:29" x14ac:dyDescent="0.25">
      <c r="A3593" s="2" t="s">
        <v>7164</v>
      </c>
      <c r="B3593" s="3" t="s">
        <v>964</v>
      </c>
      <c r="C3593" s="3" t="s">
        <v>964</v>
      </c>
      <c r="D3593" s="3" t="s">
        <v>7250</v>
      </c>
      <c r="E3593" s="3" t="s">
        <v>7251</v>
      </c>
      <c r="F3593" s="36">
        <v>29464</v>
      </c>
      <c r="G3593" s="3">
        <v>2</v>
      </c>
      <c r="H3593" s="3" t="s">
        <v>1444</v>
      </c>
      <c r="I3593" s="3" t="s">
        <v>7166</v>
      </c>
      <c r="J3593" s="3" t="s">
        <v>7252</v>
      </c>
      <c r="K3593" s="3" t="s">
        <v>2106</v>
      </c>
      <c r="L3593" s="8" t="s">
        <v>9813</v>
      </c>
      <c r="M3593" s="5"/>
      <c r="N3593" s="13" t="s">
        <v>2456</v>
      </c>
      <c r="O3593" s="5">
        <v>45099</v>
      </c>
      <c r="P3593" s="8">
        <v>1</v>
      </c>
      <c r="Q3593" s="9">
        <v>4</v>
      </c>
      <c r="R3593" s="9" t="str">
        <f>IFERROR(VLOOKUP(Tabla2[[#This Row],[CONTRATISTA PRNCIPAL]],Hoja1!$L$5:$M$9,2,FALSE),"CJV")</f>
        <v>CJV</v>
      </c>
      <c r="S3593" s="9" t="str">
        <f>IF(Tabla2[[#This Row],[EMPRESA]]=Tabla2[[#This Row],[CONTRATISTA PRNCIPAL]],"Principal","Secundaria")</f>
        <v>Principal</v>
      </c>
      <c r="T3593" s="10">
        <f>IFERROR(1/COUNTIF(Tabla2[CONTRATISTA PRNCIPAL],Tabla2[[#This Row],[CONTRATISTA PRNCIPAL]]),0)</f>
        <v>1.4925373134328358E-2</v>
      </c>
      <c r="U3593" s="33">
        <f ca="1">IF(((TODAY()-Tabla2[[#This Row],[FECHA NACIMIENTO]])/365)&lt;18,"Corregir", IF(((TODAY()-Tabla2[[#This Row],[FECHA NACIMIENTO]])/365)&gt;80, "Corregir",ROUNDDOWN(((TODAY()-Tabla2[[#This Row],[FECHA NACIMIENTO]])/365),0)))</f>
        <v>43</v>
      </c>
      <c r="V359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593" s="34" t="str">
        <f ca="1">+IF(Tabla2[[#This Row],[Edad]]="Corregir","Corregir","Ok")</f>
        <v>Ok</v>
      </c>
      <c r="X3593" s="10" t="str">
        <f>+IFERROR(VLOOKUP(Tabla2[[#This Row],[DISTRITO SEGÚN DNI]],Hoja1!$A$2:$B$55,2,FALSE),"No")</f>
        <v>No</v>
      </c>
      <c r="Y3593" s="10" t="str">
        <f>IF(OR(LOWER(Tabla2[[#This Row],[GENERO]])="masculino", LOWER(Tabla2[[#This Row],[GENERO]])="femenino"),"OK","Corregir")</f>
        <v>OK</v>
      </c>
      <c r="Z3593" s="10" t="str">
        <f>+IF(Tabla2[[#This Row],[Nro. DNI / CE]]="","Corregir",IF(LEN(Tabla2[[#This Row],[Nro. DNI / CE]])&gt;=8,"OK","Corregir"))</f>
        <v>OK</v>
      </c>
      <c r="AA3593" s="10">
        <f>COUNTIF(Tabla2[APELLIDOS Y NOMBRES],Tabla2[[#This Row],[APELLIDOS Y NOMBRES]])</f>
        <v>1</v>
      </c>
      <c r="AB3593" t="str">
        <f ca="1">+IFERROR(IF(Tabla2[[#This Row],[FECHA CESE/BAJA]]="","No Aplica",IF(AND(MONTH(Tabla2[[#This Row],[FECHA CESE/BAJA]])=MONTH(TODAY()-30),YEAR(Tabla2[[#This Row],[FECHA CESE/BAJA]])=YEAR(TODAY())),MONTH(TODAY()-30)&amp;"-"&amp;YEAR(TODAY()),"Borrar")),"No aplica")</f>
        <v>No Aplica</v>
      </c>
      <c r="AC3593" t="str">
        <f ca="1">+IFERROR(IF(Tabla2[[#This Row],[FECHA INICIO DE LABORES EN OBRA]]="","No Aplica",IF(AND(MONTH(Tabla2[[#This Row],[FECHA INICIO DE LABORES EN OBRA]])=MONTH(TODAY()-30),YEAR(Tabla2[[#This Row],[FECHA INICIO DE LABORES EN OBRA]])=YEAR(TODAY())),MONTH(TODAY()-30)&amp;"-"&amp;YEAR(TODAY()),"No Aplica")),"No Aplica")</f>
        <v>No Aplica</v>
      </c>
    </row>
    <row r="3594" spans="1:29" x14ac:dyDescent="0.25">
      <c r="A3594" s="2" t="s">
        <v>7164</v>
      </c>
      <c r="B3594" s="3" t="s">
        <v>964</v>
      </c>
      <c r="C3594" s="3" t="s">
        <v>964</v>
      </c>
      <c r="D3594" s="3" t="s">
        <v>7256</v>
      </c>
      <c r="E3594" s="3" t="s">
        <v>7257</v>
      </c>
      <c r="F3594" s="36">
        <v>30316</v>
      </c>
      <c r="G3594" s="3">
        <v>2</v>
      </c>
      <c r="H3594" s="3" t="s">
        <v>1453</v>
      </c>
      <c r="I3594" s="3" t="s">
        <v>7166</v>
      </c>
      <c r="J3594" s="3" t="s">
        <v>7258</v>
      </c>
      <c r="K3594" s="3" t="s">
        <v>2450</v>
      </c>
      <c r="L3594" s="8" t="s">
        <v>9813</v>
      </c>
      <c r="M3594" s="5"/>
      <c r="N3594" s="13" t="s">
        <v>2456</v>
      </c>
      <c r="O3594" s="5">
        <v>45107</v>
      </c>
      <c r="P3594" s="8">
        <v>1</v>
      </c>
      <c r="Q3594" s="9">
        <v>4</v>
      </c>
      <c r="R3594" s="9" t="str">
        <f>IFERROR(VLOOKUP(Tabla2[[#This Row],[CONTRATISTA PRNCIPAL]],Hoja1!$L$5:$M$9,2,FALSE),"CJV")</f>
        <v>CJV</v>
      </c>
      <c r="S3594" s="9" t="str">
        <f>IF(Tabla2[[#This Row],[EMPRESA]]=Tabla2[[#This Row],[CONTRATISTA PRNCIPAL]],"Principal","Secundaria")</f>
        <v>Principal</v>
      </c>
      <c r="T3594" s="10">
        <f>IFERROR(1/COUNTIF(Tabla2[CONTRATISTA PRNCIPAL],Tabla2[[#This Row],[CONTRATISTA PRNCIPAL]]),0)</f>
        <v>1.4925373134328358E-2</v>
      </c>
      <c r="U3594" s="33">
        <f ca="1">IF(((TODAY()-Tabla2[[#This Row],[FECHA NACIMIENTO]])/365)&lt;18,"Corregir", IF(((TODAY()-Tabla2[[#This Row],[FECHA NACIMIENTO]])/365)&gt;80, "Corregir",ROUNDDOWN(((TODAY()-Tabla2[[#This Row],[FECHA NACIMIENTO]])/365),0)))</f>
        <v>40</v>
      </c>
      <c r="V359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594" s="34" t="str">
        <f ca="1">+IF(Tabla2[[#This Row],[Edad]]="Corregir","Corregir","Ok")</f>
        <v>Ok</v>
      </c>
      <c r="X3594" s="10" t="str">
        <f>+IFERROR(VLOOKUP(Tabla2[[#This Row],[DISTRITO SEGÚN DNI]],Hoja1!$A$2:$B$55,2,FALSE),"No")</f>
        <v>No</v>
      </c>
      <c r="Y3594" s="10" t="str">
        <f>IF(OR(LOWER(Tabla2[[#This Row],[GENERO]])="masculino", LOWER(Tabla2[[#This Row],[GENERO]])="femenino"),"OK","Corregir")</f>
        <v>OK</v>
      </c>
      <c r="Z3594" s="10" t="str">
        <f>+IF(Tabla2[[#This Row],[Nro. DNI / CE]]="","Corregir",IF(LEN(Tabla2[[#This Row],[Nro. DNI / CE]])&gt;=8,"OK","Corregir"))</f>
        <v>OK</v>
      </c>
      <c r="AA3594" s="10">
        <f>COUNTIF(Tabla2[APELLIDOS Y NOMBRES],Tabla2[[#This Row],[APELLIDOS Y NOMBRES]])</f>
        <v>1</v>
      </c>
      <c r="AB3594" t="str">
        <f ca="1">+IFERROR(IF(Tabla2[[#This Row],[FECHA CESE/BAJA]]="","No Aplica",IF(AND(MONTH(Tabla2[[#This Row],[FECHA CESE/BAJA]])=MONTH(TODAY()-30),YEAR(Tabla2[[#This Row],[FECHA CESE/BAJA]])=YEAR(TODAY())),MONTH(TODAY()-30)&amp;"-"&amp;YEAR(TODAY()),"Borrar")),"No aplica")</f>
        <v>No Aplica</v>
      </c>
      <c r="AC3594" t="str">
        <f ca="1">+IFERROR(IF(Tabla2[[#This Row],[FECHA INICIO DE LABORES EN OBRA]]="","No Aplica",IF(AND(MONTH(Tabla2[[#This Row],[FECHA INICIO DE LABORES EN OBRA]])=MONTH(TODAY()-30),YEAR(Tabla2[[#This Row],[FECHA INICIO DE LABORES EN OBRA]])=YEAR(TODAY())),MONTH(TODAY()-30)&amp;"-"&amp;YEAR(TODAY()),"No Aplica")),"No Aplica")</f>
        <v>No Aplica</v>
      </c>
    </row>
    <row r="3595" spans="1:29" x14ac:dyDescent="0.25">
      <c r="A3595" s="2" t="s">
        <v>7164</v>
      </c>
      <c r="B3595" s="3" t="s">
        <v>964</v>
      </c>
      <c r="C3595" s="3" t="s">
        <v>964</v>
      </c>
      <c r="D3595" s="3" t="s">
        <v>7259</v>
      </c>
      <c r="E3595" s="3" t="s">
        <v>7260</v>
      </c>
      <c r="F3595" s="36">
        <v>28862</v>
      </c>
      <c r="G3595" s="3">
        <v>1</v>
      </c>
      <c r="H3595" s="3" t="s">
        <v>1475</v>
      </c>
      <c r="I3595" s="3" t="s">
        <v>7221</v>
      </c>
      <c r="J3595" s="3" t="s">
        <v>7261</v>
      </c>
      <c r="K3595" s="3" t="s">
        <v>2444</v>
      </c>
      <c r="L3595" s="8" t="s">
        <v>9813</v>
      </c>
      <c r="M3595" s="5"/>
      <c r="N3595" s="13" t="s">
        <v>2456</v>
      </c>
      <c r="O3595" s="5">
        <v>45078</v>
      </c>
      <c r="P3595" s="8">
        <v>1</v>
      </c>
      <c r="Q3595" s="9">
        <v>1</v>
      </c>
      <c r="R3595" s="9" t="str">
        <f>IFERROR(VLOOKUP(Tabla2[[#This Row],[CONTRATISTA PRNCIPAL]],Hoja1!$L$5:$M$9,2,FALSE),"CJV")</f>
        <v>CJV</v>
      </c>
      <c r="S3595" s="9" t="str">
        <f>IF(Tabla2[[#This Row],[EMPRESA]]=Tabla2[[#This Row],[CONTRATISTA PRNCIPAL]],"Principal","Secundaria")</f>
        <v>Principal</v>
      </c>
      <c r="T3595" s="10">
        <f>IFERROR(1/COUNTIF(Tabla2[CONTRATISTA PRNCIPAL],Tabla2[[#This Row],[CONTRATISTA PRNCIPAL]]),0)</f>
        <v>1.4925373134328358E-2</v>
      </c>
      <c r="U3595" s="33">
        <f ca="1">IF(((TODAY()-Tabla2[[#This Row],[FECHA NACIMIENTO]])/365)&lt;18,"Corregir", IF(((TODAY()-Tabla2[[#This Row],[FECHA NACIMIENTO]])/365)&gt;80, "Corregir",ROUNDDOWN(((TODAY()-Tabla2[[#This Row],[FECHA NACIMIENTO]])/365),0)))</f>
        <v>44</v>
      </c>
      <c r="V359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595" s="34" t="str">
        <f ca="1">+IF(Tabla2[[#This Row],[Edad]]="Corregir","Corregir","Ok")</f>
        <v>Ok</v>
      </c>
      <c r="X3595" s="10" t="str">
        <f>+IFERROR(VLOOKUP(Tabla2[[#This Row],[DISTRITO SEGÚN DNI]],Hoja1!$A$2:$B$55,2,FALSE),"No")</f>
        <v>No</v>
      </c>
      <c r="Y3595" s="10" t="str">
        <f>IF(OR(LOWER(Tabla2[[#This Row],[GENERO]])="masculino", LOWER(Tabla2[[#This Row],[GENERO]])="femenino"),"OK","Corregir")</f>
        <v>OK</v>
      </c>
      <c r="Z3595" s="10" t="str">
        <f>+IF(Tabla2[[#This Row],[Nro. DNI / CE]]="","Corregir",IF(LEN(Tabla2[[#This Row],[Nro. DNI / CE]])&gt;=8,"OK","Corregir"))</f>
        <v>OK</v>
      </c>
      <c r="AA3595" s="10">
        <f>COUNTIF(Tabla2[APELLIDOS Y NOMBRES],Tabla2[[#This Row],[APELLIDOS Y NOMBRES]])</f>
        <v>1</v>
      </c>
      <c r="AB3595" t="str">
        <f ca="1">+IFERROR(IF(Tabla2[[#This Row],[FECHA CESE/BAJA]]="","No Aplica",IF(AND(MONTH(Tabla2[[#This Row],[FECHA CESE/BAJA]])=MONTH(TODAY()-30),YEAR(Tabla2[[#This Row],[FECHA CESE/BAJA]])=YEAR(TODAY())),MONTH(TODAY()-30)&amp;"-"&amp;YEAR(TODAY()),"Borrar")),"No aplica")</f>
        <v>No Aplica</v>
      </c>
      <c r="AC3595" t="str">
        <f ca="1">+IFERROR(IF(Tabla2[[#This Row],[FECHA INICIO DE LABORES EN OBRA]]="","No Aplica",IF(AND(MONTH(Tabla2[[#This Row],[FECHA INICIO DE LABORES EN OBRA]])=MONTH(TODAY()-30),YEAR(Tabla2[[#This Row],[FECHA INICIO DE LABORES EN OBRA]])=YEAR(TODAY())),MONTH(TODAY()-30)&amp;"-"&amp;YEAR(TODAY()),"No Aplica")),"No Aplica")</f>
        <v>No Aplica</v>
      </c>
    </row>
    <row r="3596" spans="1:29" x14ac:dyDescent="0.25">
      <c r="A3596" s="2" t="s">
        <v>7164</v>
      </c>
      <c r="B3596" s="3" t="s">
        <v>964</v>
      </c>
      <c r="C3596" s="3" t="s">
        <v>964</v>
      </c>
      <c r="D3596" s="3" t="s">
        <v>7262</v>
      </c>
      <c r="E3596" s="3" t="s">
        <v>7263</v>
      </c>
      <c r="F3596" s="36">
        <v>30730</v>
      </c>
      <c r="G3596" s="3">
        <v>2</v>
      </c>
      <c r="H3596" s="3" t="s">
        <v>4311</v>
      </c>
      <c r="I3596" s="3" t="s">
        <v>7221</v>
      </c>
      <c r="J3596" s="3" t="s">
        <v>7264</v>
      </c>
      <c r="K3596" s="3" t="s">
        <v>7265</v>
      </c>
      <c r="L3596" s="8" t="s">
        <v>9813</v>
      </c>
      <c r="M3596" s="5"/>
      <c r="N3596" s="13" t="s">
        <v>2456</v>
      </c>
      <c r="O3596" s="5">
        <v>45097</v>
      </c>
      <c r="P3596" s="8">
        <v>1</v>
      </c>
      <c r="Q3596" s="9">
        <v>4</v>
      </c>
      <c r="R3596" s="9" t="str">
        <f>IFERROR(VLOOKUP(Tabla2[[#This Row],[CONTRATISTA PRNCIPAL]],Hoja1!$L$5:$M$9,2,FALSE),"CJV")</f>
        <v>CJV</v>
      </c>
      <c r="S3596" s="9" t="str">
        <f>IF(Tabla2[[#This Row],[EMPRESA]]=Tabla2[[#This Row],[CONTRATISTA PRNCIPAL]],"Principal","Secundaria")</f>
        <v>Principal</v>
      </c>
      <c r="T3596" s="10">
        <f>IFERROR(1/COUNTIF(Tabla2[CONTRATISTA PRNCIPAL],Tabla2[[#This Row],[CONTRATISTA PRNCIPAL]]),0)</f>
        <v>1.4925373134328358E-2</v>
      </c>
      <c r="U3596" s="33">
        <f ca="1">IF(((TODAY()-Tabla2[[#This Row],[FECHA NACIMIENTO]])/365)&lt;18,"Corregir", IF(((TODAY()-Tabla2[[#This Row],[FECHA NACIMIENTO]])/365)&gt;80, "Corregir",ROUNDDOWN(((TODAY()-Tabla2[[#This Row],[FECHA NACIMIENTO]])/365),0)))</f>
        <v>39</v>
      </c>
      <c r="V359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596" s="34" t="str">
        <f ca="1">+IF(Tabla2[[#This Row],[Edad]]="Corregir","Corregir","Ok")</f>
        <v>Ok</v>
      </c>
      <c r="X3596" s="10" t="str">
        <f>+IFERROR(VLOOKUP(Tabla2[[#This Row],[DISTRITO SEGÚN DNI]],Hoja1!$A$2:$B$55,2,FALSE),"No")</f>
        <v>No</v>
      </c>
      <c r="Y3596" s="10" t="str">
        <f>IF(OR(LOWER(Tabla2[[#This Row],[GENERO]])="masculino", LOWER(Tabla2[[#This Row],[GENERO]])="femenino"),"OK","Corregir")</f>
        <v>OK</v>
      </c>
      <c r="Z3596" s="10" t="str">
        <f>+IF(Tabla2[[#This Row],[Nro. DNI / CE]]="","Corregir",IF(LEN(Tabla2[[#This Row],[Nro. DNI / CE]])&gt;=8,"OK","Corregir"))</f>
        <v>OK</v>
      </c>
      <c r="AA3596" s="10">
        <f>COUNTIF(Tabla2[APELLIDOS Y NOMBRES],Tabla2[[#This Row],[APELLIDOS Y NOMBRES]])</f>
        <v>1</v>
      </c>
      <c r="AB3596" t="str">
        <f ca="1">+IFERROR(IF(Tabla2[[#This Row],[FECHA CESE/BAJA]]="","No Aplica",IF(AND(MONTH(Tabla2[[#This Row],[FECHA CESE/BAJA]])=MONTH(TODAY()-30),YEAR(Tabla2[[#This Row],[FECHA CESE/BAJA]])=YEAR(TODAY())),MONTH(TODAY()-30)&amp;"-"&amp;YEAR(TODAY()),"Borrar")),"No aplica")</f>
        <v>No Aplica</v>
      </c>
      <c r="AC3596" t="str">
        <f ca="1">+IFERROR(IF(Tabla2[[#This Row],[FECHA INICIO DE LABORES EN OBRA]]="","No Aplica",IF(AND(MONTH(Tabla2[[#This Row],[FECHA INICIO DE LABORES EN OBRA]])=MONTH(TODAY()-30),YEAR(Tabla2[[#This Row],[FECHA INICIO DE LABORES EN OBRA]])=YEAR(TODAY())),MONTH(TODAY()-30)&amp;"-"&amp;YEAR(TODAY()),"No Aplica")),"No Aplica")</f>
        <v>No Aplica</v>
      </c>
    </row>
    <row r="3597" spans="1:29" x14ac:dyDescent="0.25">
      <c r="A3597" s="2" t="s">
        <v>7164</v>
      </c>
      <c r="B3597" s="3" t="s">
        <v>964</v>
      </c>
      <c r="C3597" s="3" t="s">
        <v>964</v>
      </c>
      <c r="D3597" s="3" t="s">
        <v>7266</v>
      </c>
      <c r="E3597" s="3" t="s">
        <v>7267</v>
      </c>
      <c r="F3597" s="36">
        <v>22477</v>
      </c>
      <c r="G3597" s="3">
        <v>1</v>
      </c>
      <c r="H3597" s="3" t="s">
        <v>2704</v>
      </c>
      <c r="I3597" s="3" t="s">
        <v>7228</v>
      </c>
      <c r="J3597" s="3" t="s">
        <v>7268</v>
      </c>
      <c r="K3597" s="3" t="s">
        <v>2078</v>
      </c>
      <c r="L3597" s="8" t="s">
        <v>9813</v>
      </c>
      <c r="M3597" s="5"/>
      <c r="N3597" s="13" t="s">
        <v>2456</v>
      </c>
      <c r="O3597" s="5">
        <v>45089</v>
      </c>
      <c r="P3597" s="8">
        <v>1</v>
      </c>
      <c r="Q3597" s="9">
        <v>1</v>
      </c>
      <c r="R3597" s="9" t="str">
        <f>IFERROR(VLOOKUP(Tabla2[[#This Row],[CONTRATISTA PRNCIPAL]],Hoja1!$L$5:$M$9,2,FALSE),"CJV")</f>
        <v>CJV</v>
      </c>
      <c r="S3597" s="9" t="str">
        <f>IF(Tabla2[[#This Row],[EMPRESA]]=Tabla2[[#This Row],[CONTRATISTA PRNCIPAL]],"Principal","Secundaria")</f>
        <v>Principal</v>
      </c>
      <c r="T3597" s="10">
        <f>IFERROR(1/COUNTIF(Tabla2[CONTRATISTA PRNCIPAL],Tabla2[[#This Row],[CONTRATISTA PRNCIPAL]]),0)</f>
        <v>1.4925373134328358E-2</v>
      </c>
      <c r="U3597" s="33">
        <f ca="1">IF(((TODAY()-Tabla2[[#This Row],[FECHA NACIMIENTO]])/365)&lt;18,"Corregir", IF(((TODAY()-Tabla2[[#This Row],[FECHA NACIMIENTO]])/365)&gt;80, "Corregir",ROUNDDOWN(((TODAY()-Tabla2[[#This Row],[FECHA NACIMIENTO]])/365),0)))</f>
        <v>62</v>
      </c>
      <c r="V359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3597" s="34" t="str">
        <f ca="1">+IF(Tabla2[[#This Row],[Edad]]="Corregir","Corregir","Ok")</f>
        <v>Ok</v>
      </c>
      <c r="X3597" s="10" t="str">
        <f>+IFERROR(VLOOKUP(Tabla2[[#This Row],[DISTRITO SEGÚN DNI]],Hoja1!$A$2:$B$55,2,FALSE),"No")</f>
        <v>ATE</v>
      </c>
      <c r="Y3597" s="10" t="str">
        <f>IF(OR(LOWER(Tabla2[[#This Row],[GENERO]])="masculino", LOWER(Tabla2[[#This Row],[GENERO]])="femenino"),"OK","Corregir")</f>
        <v>OK</v>
      </c>
      <c r="Z3597" s="10" t="str">
        <f>+IF(Tabla2[[#This Row],[Nro. DNI / CE]]="","Corregir",IF(LEN(Tabla2[[#This Row],[Nro. DNI / CE]])&gt;=8,"OK","Corregir"))</f>
        <v>OK</v>
      </c>
      <c r="AA3597" s="10">
        <f>COUNTIF(Tabla2[APELLIDOS Y NOMBRES],Tabla2[[#This Row],[APELLIDOS Y NOMBRES]])</f>
        <v>1</v>
      </c>
      <c r="AB3597" t="str">
        <f ca="1">+IFERROR(IF(Tabla2[[#This Row],[FECHA CESE/BAJA]]="","No Aplica",IF(AND(MONTH(Tabla2[[#This Row],[FECHA CESE/BAJA]])=MONTH(TODAY()-30),YEAR(Tabla2[[#This Row],[FECHA CESE/BAJA]])=YEAR(TODAY())),MONTH(TODAY()-30)&amp;"-"&amp;YEAR(TODAY()),"Borrar")),"No aplica")</f>
        <v>No Aplica</v>
      </c>
      <c r="AC3597" t="str">
        <f ca="1">+IFERROR(IF(Tabla2[[#This Row],[FECHA INICIO DE LABORES EN OBRA]]="","No Aplica",IF(AND(MONTH(Tabla2[[#This Row],[FECHA INICIO DE LABORES EN OBRA]])=MONTH(TODAY()-30),YEAR(Tabla2[[#This Row],[FECHA INICIO DE LABORES EN OBRA]])=YEAR(TODAY())),MONTH(TODAY()-30)&amp;"-"&amp;YEAR(TODAY()),"No Aplica")),"No Aplica")</f>
        <v>No Aplica</v>
      </c>
    </row>
    <row r="3598" spans="1:29" x14ac:dyDescent="0.25">
      <c r="A3598" s="2" t="s">
        <v>7164</v>
      </c>
      <c r="B3598" s="3" t="s">
        <v>964</v>
      </c>
      <c r="C3598" s="3" t="s">
        <v>964</v>
      </c>
      <c r="D3598" s="3" t="s">
        <v>7269</v>
      </c>
      <c r="E3598" s="3" t="s">
        <v>7270</v>
      </c>
      <c r="F3598" s="36">
        <v>31768</v>
      </c>
      <c r="G3598" s="3">
        <v>2</v>
      </c>
      <c r="H3598" s="3" t="s">
        <v>5006</v>
      </c>
      <c r="I3598" s="3" t="s">
        <v>7228</v>
      </c>
      <c r="J3598" s="3" t="s">
        <v>7271</v>
      </c>
      <c r="K3598" s="3" t="s">
        <v>2438</v>
      </c>
      <c r="L3598" s="8" t="s">
        <v>9813</v>
      </c>
      <c r="M3598" s="5"/>
      <c r="N3598" s="13" t="s">
        <v>2456</v>
      </c>
      <c r="O3598" s="5">
        <v>45090</v>
      </c>
      <c r="P3598" s="8">
        <v>1</v>
      </c>
      <c r="Q3598" s="9">
        <v>4</v>
      </c>
      <c r="R3598" s="9" t="str">
        <f>IFERROR(VLOOKUP(Tabla2[[#This Row],[CONTRATISTA PRNCIPAL]],Hoja1!$L$5:$M$9,2,FALSE),"CJV")</f>
        <v>CJV</v>
      </c>
      <c r="S3598" s="9" t="str">
        <f>IF(Tabla2[[#This Row],[EMPRESA]]=Tabla2[[#This Row],[CONTRATISTA PRNCIPAL]],"Principal","Secundaria")</f>
        <v>Principal</v>
      </c>
      <c r="T3598" s="10">
        <f>IFERROR(1/COUNTIF(Tabla2[CONTRATISTA PRNCIPAL],Tabla2[[#This Row],[CONTRATISTA PRNCIPAL]]),0)</f>
        <v>1.4925373134328358E-2</v>
      </c>
      <c r="U3598" s="33">
        <f ca="1">IF(((TODAY()-Tabla2[[#This Row],[FECHA NACIMIENTO]])/365)&lt;18,"Corregir", IF(((TODAY()-Tabla2[[#This Row],[FECHA NACIMIENTO]])/365)&gt;80, "Corregir",ROUNDDOWN(((TODAY()-Tabla2[[#This Row],[FECHA NACIMIENTO]])/365),0)))</f>
        <v>36</v>
      </c>
      <c r="V359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598" s="34" t="str">
        <f ca="1">+IF(Tabla2[[#This Row],[Edad]]="Corregir","Corregir","Ok")</f>
        <v>Ok</v>
      </c>
      <c r="X3598" s="10" t="str">
        <f>+IFERROR(VLOOKUP(Tabla2[[#This Row],[DISTRITO SEGÚN DNI]],Hoja1!$A$2:$B$55,2,FALSE),"No")</f>
        <v>No</v>
      </c>
      <c r="Y3598" s="10" t="str">
        <f>IF(OR(LOWER(Tabla2[[#This Row],[GENERO]])="masculino", LOWER(Tabla2[[#This Row],[GENERO]])="femenino"),"OK","Corregir")</f>
        <v>OK</v>
      </c>
      <c r="Z3598" s="10" t="str">
        <f>+IF(Tabla2[[#This Row],[Nro. DNI / CE]]="","Corregir",IF(LEN(Tabla2[[#This Row],[Nro. DNI / CE]])&gt;=8,"OK","Corregir"))</f>
        <v>OK</v>
      </c>
      <c r="AA3598" s="10">
        <f>COUNTIF(Tabla2[APELLIDOS Y NOMBRES],Tabla2[[#This Row],[APELLIDOS Y NOMBRES]])</f>
        <v>1</v>
      </c>
      <c r="AB3598" t="str">
        <f ca="1">+IFERROR(IF(Tabla2[[#This Row],[FECHA CESE/BAJA]]="","No Aplica",IF(AND(MONTH(Tabla2[[#This Row],[FECHA CESE/BAJA]])=MONTH(TODAY()-30),YEAR(Tabla2[[#This Row],[FECHA CESE/BAJA]])=YEAR(TODAY())),MONTH(TODAY()-30)&amp;"-"&amp;YEAR(TODAY()),"Borrar")),"No aplica")</f>
        <v>No Aplica</v>
      </c>
      <c r="AC3598" t="str">
        <f ca="1">+IFERROR(IF(Tabla2[[#This Row],[FECHA INICIO DE LABORES EN OBRA]]="","No Aplica",IF(AND(MONTH(Tabla2[[#This Row],[FECHA INICIO DE LABORES EN OBRA]])=MONTH(TODAY()-30),YEAR(Tabla2[[#This Row],[FECHA INICIO DE LABORES EN OBRA]])=YEAR(TODAY())),MONTH(TODAY()-30)&amp;"-"&amp;YEAR(TODAY()),"No Aplica")),"No Aplica")</f>
        <v>No Aplica</v>
      </c>
    </row>
    <row r="3599" spans="1:29" x14ac:dyDescent="0.25">
      <c r="A3599" s="2" t="s">
        <v>7164</v>
      </c>
      <c r="B3599" s="3" t="s">
        <v>964</v>
      </c>
      <c r="C3599" s="3" t="s">
        <v>964</v>
      </c>
      <c r="D3599" s="3" t="s">
        <v>7272</v>
      </c>
      <c r="E3599" s="3" t="s">
        <v>7273</v>
      </c>
      <c r="F3599" s="36">
        <v>36311</v>
      </c>
      <c r="G3599" s="3">
        <v>2</v>
      </c>
      <c r="H3599" s="3" t="s">
        <v>5006</v>
      </c>
      <c r="I3599" s="3" t="s">
        <v>7228</v>
      </c>
      <c r="J3599" s="3" t="s">
        <v>7274</v>
      </c>
      <c r="K3599" s="3" t="s">
        <v>1500</v>
      </c>
      <c r="L3599" s="8" t="s">
        <v>9813</v>
      </c>
      <c r="M3599" s="5"/>
      <c r="N3599" s="13" t="s">
        <v>2456</v>
      </c>
      <c r="O3599" s="5">
        <v>45090</v>
      </c>
      <c r="P3599" s="8">
        <v>1</v>
      </c>
      <c r="Q3599" s="9">
        <v>4</v>
      </c>
      <c r="R3599" s="9" t="str">
        <f>IFERROR(VLOOKUP(Tabla2[[#This Row],[CONTRATISTA PRNCIPAL]],Hoja1!$L$5:$M$9,2,FALSE),"CJV")</f>
        <v>CJV</v>
      </c>
      <c r="S3599" s="9" t="str">
        <f>IF(Tabla2[[#This Row],[EMPRESA]]=Tabla2[[#This Row],[CONTRATISTA PRNCIPAL]],"Principal","Secundaria")</f>
        <v>Principal</v>
      </c>
      <c r="T3599" s="10">
        <f>IFERROR(1/COUNTIF(Tabla2[CONTRATISTA PRNCIPAL],Tabla2[[#This Row],[CONTRATISTA PRNCIPAL]]),0)</f>
        <v>1.4925373134328358E-2</v>
      </c>
      <c r="U3599" s="33">
        <f ca="1">IF(((TODAY()-Tabla2[[#This Row],[FECHA NACIMIENTO]])/365)&lt;18,"Corregir", IF(((TODAY()-Tabla2[[#This Row],[FECHA NACIMIENTO]])/365)&gt;80, "Corregir",ROUNDDOWN(((TODAY()-Tabla2[[#This Row],[FECHA NACIMIENTO]])/365),0)))</f>
        <v>24</v>
      </c>
      <c r="V359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599" s="34" t="str">
        <f ca="1">+IF(Tabla2[[#This Row],[Edad]]="Corregir","Corregir","Ok")</f>
        <v>Ok</v>
      </c>
      <c r="X3599" s="10" t="str">
        <f>+IFERROR(VLOOKUP(Tabla2[[#This Row],[DISTRITO SEGÚN DNI]],Hoja1!$A$2:$B$55,2,FALSE),"No")</f>
        <v>No</v>
      </c>
      <c r="Y3599" s="10" t="str">
        <f>IF(OR(LOWER(Tabla2[[#This Row],[GENERO]])="masculino", LOWER(Tabla2[[#This Row],[GENERO]])="femenino"),"OK","Corregir")</f>
        <v>OK</v>
      </c>
      <c r="Z3599" s="10" t="str">
        <f>+IF(Tabla2[[#This Row],[Nro. DNI / CE]]="","Corregir",IF(LEN(Tabla2[[#This Row],[Nro. DNI / CE]])&gt;=8,"OK","Corregir"))</f>
        <v>OK</v>
      </c>
      <c r="AA3599" s="10">
        <f>COUNTIF(Tabla2[APELLIDOS Y NOMBRES],Tabla2[[#This Row],[APELLIDOS Y NOMBRES]])</f>
        <v>1</v>
      </c>
      <c r="AB3599" t="str">
        <f ca="1">+IFERROR(IF(Tabla2[[#This Row],[FECHA CESE/BAJA]]="","No Aplica",IF(AND(MONTH(Tabla2[[#This Row],[FECHA CESE/BAJA]])=MONTH(TODAY()-30),YEAR(Tabla2[[#This Row],[FECHA CESE/BAJA]])=YEAR(TODAY())),MONTH(TODAY()-30)&amp;"-"&amp;YEAR(TODAY()),"Borrar")),"No aplica")</f>
        <v>No Aplica</v>
      </c>
      <c r="AC3599" t="str">
        <f ca="1">+IFERROR(IF(Tabla2[[#This Row],[FECHA INICIO DE LABORES EN OBRA]]="","No Aplica",IF(AND(MONTH(Tabla2[[#This Row],[FECHA INICIO DE LABORES EN OBRA]])=MONTH(TODAY()-30),YEAR(Tabla2[[#This Row],[FECHA INICIO DE LABORES EN OBRA]])=YEAR(TODAY())),MONTH(TODAY()-30)&amp;"-"&amp;YEAR(TODAY()),"No Aplica")),"No Aplica")</f>
        <v>No Aplica</v>
      </c>
    </row>
    <row r="3600" spans="1:29" x14ac:dyDescent="0.25">
      <c r="A3600" s="2" t="s">
        <v>7164</v>
      </c>
      <c r="B3600" s="3" t="s">
        <v>964</v>
      </c>
      <c r="C3600" s="3" t="s">
        <v>964</v>
      </c>
      <c r="D3600" s="3" t="s">
        <v>7275</v>
      </c>
      <c r="E3600" s="3" t="s">
        <v>7276</v>
      </c>
      <c r="F3600" s="36">
        <v>33531</v>
      </c>
      <c r="G3600" s="3">
        <v>2</v>
      </c>
      <c r="H3600" s="3" t="s">
        <v>5006</v>
      </c>
      <c r="I3600" s="3" t="s">
        <v>7228</v>
      </c>
      <c r="J3600" s="3" t="s">
        <v>7277</v>
      </c>
      <c r="K3600" s="3" t="s">
        <v>2438</v>
      </c>
      <c r="L3600" s="8" t="s">
        <v>9813</v>
      </c>
      <c r="M3600" s="5"/>
      <c r="N3600" s="13" t="s">
        <v>2456</v>
      </c>
      <c r="O3600" s="5">
        <v>45091</v>
      </c>
      <c r="P3600" s="8">
        <v>1</v>
      </c>
      <c r="Q3600" s="9">
        <v>4</v>
      </c>
      <c r="R3600" s="9" t="str">
        <f>IFERROR(VLOOKUP(Tabla2[[#This Row],[CONTRATISTA PRNCIPAL]],Hoja1!$L$5:$M$9,2,FALSE),"CJV")</f>
        <v>CJV</v>
      </c>
      <c r="S3600" s="9" t="str">
        <f>IF(Tabla2[[#This Row],[EMPRESA]]=Tabla2[[#This Row],[CONTRATISTA PRNCIPAL]],"Principal","Secundaria")</f>
        <v>Principal</v>
      </c>
      <c r="T3600" s="10">
        <f>IFERROR(1/COUNTIF(Tabla2[CONTRATISTA PRNCIPAL],Tabla2[[#This Row],[CONTRATISTA PRNCIPAL]]),0)</f>
        <v>1.4925373134328358E-2</v>
      </c>
      <c r="U3600" s="33">
        <f ca="1">IF(((TODAY()-Tabla2[[#This Row],[FECHA NACIMIENTO]])/365)&lt;18,"Corregir", IF(((TODAY()-Tabla2[[#This Row],[FECHA NACIMIENTO]])/365)&gt;80, "Corregir",ROUNDDOWN(((TODAY()-Tabla2[[#This Row],[FECHA NACIMIENTO]])/365),0)))</f>
        <v>31</v>
      </c>
      <c r="V360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600" s="34" t="str">
        <f ca="1">+IF(Tabla2[[#This Row],[Edad]]="Corregir","Corregir","Ok")</f>
        <v>Ok</v>
      </c>
      <c r="X3600" s="10" t="str">
        <f>+IFERROR(VLOOKUP(Tabla2[[#This Row],[DISTRITO SEGÚN DNI]],Hoja1!$A$2:$B$55,2,FALSE),"No")</f>
        <v>No</v>
      </c>
      <c r="Y3600" s="10" t="str">
        <f>IF(OR(LOWER(Tabla2[[#This Row],[GENERO]])="masculino", LOWER(Tabla2[[#This Row],[GENERO]])="femenino"),"OK","Corregir")</f>
        <v>OK</v>
      </c>
      <c r="Z3600" s="10" t="str">
        <f>+IF(Tabla2[[#This Row],[Nro. DNI / CE]]="","Corregir",IF(LEN(Tabla2[[#This Row],[Nro. DNI / CE]])&gt;=8,"OK","Corregir"))</f>
        <v>OK</v>
      </c>
      <c r="AA3600" s="10">
        <f>COUNTIF(Tabla2[APELLIDOS Y NOMBRES],Tabla2[[#This Row],[APELLIDOS Y NOMBRES]])</f>
        <v>1</v>
      </c>
      <c r="AB3600" t="str">
        <f ca="1">+IFERROR(IF(Tabla2[[#This Row],[FECHA CESE/BAJA]]="","No Aplica",IF(AND(MONTH(Tabla2[[#This Row],[FECHA CESE/BAJA]])=MONTH(TODAY()-30),YEAR(Tabla2[[#This Row],[FECHA CESE/BAJA]])=YEAR(TODAY())),MONTH(TODAY()-30)&amp;"-"&amp;YEAR(TODAY()),"Borrar")),"No aplica")</f>
        <v>No Aplica</v>
      </c>
      <c r="AC3600" t="str">
        <f ca="1">+IFERROR(IF(Tabla2[[#This Row],[FECHA INICIO DE LABORES EN OBRA]]="","No Aplica",IF(AND(MONTH(Tabla2[[#This Row],[FECHA INICIO DE LABORES EN OBRA]])=MONTH(TODAY()-30),YEAR(Tabla2[[#This Row],[FECHA INICIO DE LABORES EN OBRA]])=YEAR(TODAY())),MONTH(TODAY()-30)&amp;"-"&amp;YEAR(TODAY()),"No Aplica")),"No Aplica")</f>
        <v>No Aplica</v>
      </c>
    </row>
    <row r="3601" spans="1:29" x14ac:dyDescent="0.25">
      <c r="A3601" s="2" t="s">
        <v>7164</v>
      </c>
      <c r="B3601" s="3" t="s">
        <v>964</v>
      </c>
      <c r="C3601" s="3" t="s">
        <v>964</v>
      </c>
      <c r="D3601" s="3" t="s">
        <v>7278</v>
      </c>
      <c r="E3601" s="3" t="s">
        <v>7279</v>
      </c>
      <c r="F3601" s="36">
        <v>29831</v>
      </c>
      <c r="G3601" s="3">
        <v>2</v>
      </c>
      <c r="H3601" s="3" t="s">
        <v>5006</v>
      </c>
      <c r="I3601" s="3" t="s">
        <v>7228</v>
      </c>
      <c r="J3601" s="3" t="s">
        <v>7280</v>
      </c>
      <c r="K3601" s="3" t="s">
        <v>4167</v>
      </c>
      <c r="L3601" s="8" t="s">
        <v>9813</v>
      </c>
      <c r="M3601" s="5"/>
      <c r="N3601" s="13" t="s">
        <v>2456</v>
      </c>
      <c r="O3601" s="5">
        <v>45096</v>
      </c>
      <c r="P3601" s="8">
        <v>1</v>
      </c>
      <c r="Q3601" s="9">
        <v>4</v>
      </c>
      <c r="R3601" s="9" t="str">
        <f>IFERROR(VLOOKUP(Tabla2[[#This Row],[CONTRATISTA PRNCIPAL]],Hoja1!$L$5:$M$9,2,FALSE),"CJV")</f>
        <v>CJV</v>
      </c>
      <c r="S3601" s="9" t="str">
        <f>IF(Tabla2[[#This Row],[EMPRESA]]=Tabla2[[#This Row],[CONTRATISTA PRNCIPAL]],"Principal","Secundaria")</f>
        <v>Principal</v>
      </c>
      <c r="T3601" s="10">
        <f>IFERROR(1/COUNTIF(Tabla2[CONTRATISTA PRNCIPAL],Tabla2[[#This Row],[CONTRATISTA PRNCIPAL]]),0)</f>
        <v>1.4925373134328358E-2</v>
      </c>
      <c r="U3601" s="33">
        <f ca="1">IF(((TODAY()-Tabla2[[#This Row],[FECHA NACIMIENTO]])/365)&lt;18,"Corregir", IF(((TODAY()-Tabla2[[#This Row],[FECHA NACIMIENTO]])/365)&gt;80, "Corregir",ROUNDDOWN(((TODAY()-Tabla2[[#This Row],[FECHA NACIMIENTO]])/365),0)))</f>
        <v>42</v>
      </c>
      <c r="V360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601" s="34" t="str">
        <f ca="1">+IF(Tabla2[[#This Row],[Edad]]="Corregir","Corregir","Ok")</f>
        <v>Ok</v>
      </c>
      <c r="X3601" s="10" t="str">
        <f>+IFERROR(VLOOKUP(Tabla2[[#This Row],[DISTRITO SEGÚN DNI]],Hoja1!$A$2:$B$55,2,FALSE),"No")</f>
        <v>No</v>
      </c>
      <c r="Y3601" s="10" t="str">
        <f>IF(OR(LOWER(Tabla2[[#This Row],[GENERO]])="masculino", LOWER(Tabla2[[#This Row],[GENERO]])="femenino"),"OK","Corregir")</f>
        <v>OK</v>
      </c>
      <c r="Z3601" s="10" t="str">
        <f>+IF(Tabla2[[#This Row],[Nro. DNI / CE]]="","Corregir",IF(LEN(Tabla2[[#This Row],[Nro. DNI / CE]])&gt;=8,"OK","Corregir"))</f>
        <v>OK</v>
      </c>
      <c r="AA3601" s="10">
        <f>COUNTIF(Tabla2[APELLIDOS Y NOMBRES],Tabla2[[#This Row],[APELLIDOS Y NOMBRES]])</f>
        <v>1</v>
      </c>
      <c r="AB3601" t="str">
        <f ca="1">+IFERROR(IF(Tabla2[[#This Row],[FECHA CESE/BAJA]]="","No Aplica",IF(AND(MONTH(Tabla2[[#This Row],[FECHA CESE/BAJA]])=MONTH(TODAY()-30),YEAR(Tabla2[[#This Row],[FECHA CESE/BAJA]])=YEAR(TODAY())),MONTH(TODAY()-30)&amp;"-"&amp;YEAR(TODAY()),"Borrar")),"No aplica")</f>
        <v>No Aplica</v>
      </c>
      <c r="AC3601" t="str">
        <f ca="1">+IFERROR(IF(Tabla2[[#This Row],[FECHA INICIO DE LABORES EN OBRA]]="","No Aplica",IF(AND(MONTH(Tabla2[[#This Row],[FECHA INICIO DE LABORES EN OBRA]])=MONTH(TODAY()-30),YEAR(Tabla2[[#This Row],[FECHA INICIO DE LABORES EN OBRA]])=YEAR(TODAY())),MONTH(TODAY()-30)&amp;"-"&amp;YEAR(TODAY()),"No Aplica")),"No Aplica")</f>
        <v>No Aplica</v>
      </c>
    </row>
    <row r="3602" spans="1:29" x14ac:dyDescent="0.25">
      <c r="A3602" s="2" t="s">
        <v>7164</v>
      </c>
      <c r="B3602" s="3" t="s">
        <v>964</v>
      </c>
      <c r="C3602" s="3" t="s">
        <v>964</v>
      </c>
      <c r="D3602" s="3" t="s">
        <v>7284</v>
      </c>
      <c r="E3602" s="3" t="s">
        <v>7285</v>
      </c>
      <c r="F3602" s="36">
        <v>32020</v>
      </c>
      <c r="G3602" s="3">
        <v>2</v>
      </c>
      <c r="H3602" s="3" t="s">
        <v>5006</v>
      </c>
      <c r="I3602" s="3" t="s">
        <v>7228</v>
      </c>
      <c r="J3602" s="3" t="s">
        <v>7286</v>
      </c>
      <c r="K3602" s="3" t="s">
        <v>4167</v>
      </c>
      <c r="L3602" s="8" t="s">
        <v>9813</v>
      </c>
      <c r="M3602" s="5"/>
      <c r="N3602" s="13" t="s">
        <v>2456</v>
      </c>
      <c r="O3602" s="5">
        <v>45096</v>
      </c>
      <c r="P3602" s="8">
        <v>1</v>
      </c>
      <c r="Q3602" s="9">
        <v>4</v>
      </c>
      <c r="R3602" s="9" t="str">
        <f>IFERROR(VLOOKUP(Tabla2[[#This Row],[CONTRATISTA PRNCIPAL]],Hoja1!$L$5:$M$9,2,FALSE),"CJV")</f>
        <v>CJV</v>
      </c>
      <c r="S3602" s="9" t="str">
        <f>IF(Tabla2[[#This Row],[EMPRESA]]=Tabla2[[#This Row],[CONTRATISTA PRNCIPAL]],"Principal","Secundaria")</f>
        <v>Principal</v>
      </c>
      <c r="T3602" s="10">
        <f>IFERROR(1/COUNTIF(Tabla2[CONTRATISTA PRNCIPAL],Tabla2[[#This Row],[CONTRATISTA PRNCIPAL]]),0)</f>
        <v>1.4925373134328358E-2</v>
      </c>
      <c r="U3602" s="33">
        <f ca="1">IF(((TODAY()-Tabla2[[#This Row],[FECHA NACIMIENTO]])/365)&lt;18,"Corregir", IF(((TODAY()-Tabla2[[#This Row],[FECHA NACIMIENTO]])/365)&gt;80, "Corregir",ROUNDDOWN(((TODAY()-Tabla2[[#This Row],[FECHA NACIMIENTO]])/365),0)))</f>
        <v>36</v>
      </c>
      <c r="V360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602" s="34" t="str">
        <f ca="1">+IF(Tabla2[[#This Row],[Edad]]="Corregir","Corregir","Ok")</f>
        <v>Ok</v>
      </c>
      <c r="X3602" s="10" t="str">
        <f>+IFERROR(VLOOKUP(Tabla2[[#This Row],[DISTRITO SEGÚN DNI]],Hoja1!$A$2:$B$55,2,FALSE),"No")</f>
        <v>No</v>
      </c>
      <c r="Y3602" s="10" t="str">
        <f>IF(OR(LOWER(Tabla2[[#This Row],[GENERO]])="masculino", LOWER(Tabla2[[#This Row],[GENERO]])="femenino"),"OK","Corregir")</f>
        <v>OK</v>
      </c>
      <c r="Z3602" s="10" t="str">
        <f>+IF(Tabla2[[#This Row],[Nro. DNI / CE]]="","Corregir",IF(LEN(Tabla2[[#This Row],[Nro. DNI / CE]])&gt;=8,"OK","Corregir"))</f>
        <v>OK</v>
      </c>
      <c r="AA3602" s="10">
        <f>COUNTIF(Tabla2[APELLIDOS Y NOMBRES],Tabla2[[#This Row],[APELLIDOS Y NOMBRES]])</f>
        <v>1</v>
      </c>
      <c r="AB3602" t="str">
        <f ca="1">+IFERROR(IF(Tabla2[[#This Row],[FECHA CESE/BAJA]]="","No Aplica",IF(AND(MONTH(Tabla2[[#This Row],[FECHA CESE/BAJA]])=MONTH(TODAY()-30),YEAR(Tabla2[[#This Row],[FECHA CESE/BAJA]])=YEAR(TODAY())),MONTH(TODAY()-30)&amp;"-"&amp;YEAR(TODAY()),"Borrar")),"No aplica")</f>
        <v>No Aplica</v>
      </c>
      <c r="AC3602" t="str">
        <f ca="1">+IFERROR(IF(Tabla2[[#This Row],[FECHA INICIO DE LABORES EN OBRA]]="","No Aplica",IF(AND(MONTH(Tabla2[[#This Row],[FECHA INICIO DE LABORES EN OBRA]])=MONTH(TODAY()-30),YEAR(Tabla2[[#This Row],[FECHA INICIO DE LABORES EN OBRA]])=YEAR(TODAY())),MONTH(TODAY()-30)&amp;"-"&amp;YEAR(TODAY()),"No Aplica")),"No Aplica")</f>
        <v>No Aplica</v>
      </c>
    </row>
    <row r="3603" spans="1:29" x14ac:dyDescent="0.25">
      <c r="A3603" s="2" t="s">
        <v>7164</v>
      </c>
      <c r="B3603" s="3" t="s">
        <v>964</v>
      </c>
      <c r="C3603" s="3" t="s">
        <v>964</v>
      </c>
      <c r="D3603" s="3" t="s">
        <v>4937</v>
      </c>
      <c r="E3603" s="3" t="s">
        <v>12761</v>
      </c>
      <c r="F3603" s="36">
        <v>33728</v>
      </c>
      <c r="G3603" s="3">
        <v>1</v>
      </c>
      <c r="H3603" s="3" t="s">
        <v>7173</v>
      </c>
      <c r="I3603" s="3" t="s">
        <v>7166</v>
      </c>
      <c r="J3603" s="3" t="s">
        <v>7240</v>
      </c>
      <c r="K3603" s="3" t="s">
        <v>1044</v>
      </c>
      <c r="L3603" s="8" t="s">
        <v>9818</v>
      </c>
      <c r="M3603" s="5"/>
      <c r="N3603" s="13" t="s">
        <v>2456</v>
      </c>
      <c r="O3603" s="5">
        <v>45108</v>
      </c>
      <c r="P3603" s="8">
        <v>1</v>
      </c>
      <c r="Q3603" s="9">
        <v>1</v>
      </c>
      <c r="R3603" s="9" t="str">
        <f>IFERROR(VLOOKUP(Tabla2[[#This Row],[CONTRATISTA PRNCIPAL]],Hoja1!$L$5:$M$9,2,FALSE),"CJV")</f>
        <v>CJV</v>
      </c>
      <c r="S3603" s="9" t="str">
        <f>IF(Tabla2[[#This Row],[EMPRESA]]=Tabla2[[#This Row],[CONTRATISTA PRNCIPAL]],"Principal","Secundaria")</f>
        <v>Principal</v>
      </c>
      <c r="T3603" s="10">
        <f>IFERROR(1/COUNTIF(Tabla2[CONTRATISTA PRNCIPAL],Tabla2[[#This Row],[CONTRATISTA PRNCIPAL]]),0)</f>
        <v>1.4925373134328358E-2</v>
      </c>
      <c r="U3603" s="33">
        <f ca="1">IF(((TODAY()-Tabla2[[#This Row],[FECHA NACIMIENTO]])/365)&lt;18,"Corregir", IF(((TODAY()-Tabla2[[#This Row],[FECHA NACIMIENTO]])/365)&gt;80, "Corregir",ROUNDDOWN(((TODAY()-Tabla2[[#This Row],[FECHA NACIMIENTO]])/365),0)))</f>
        <v>31</v>
      </c>
      <c r="V360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603" s="34" t="str">
        <f ca="1">+IF(Tabla2[[#This Row],[Edad]]="Corregir","Corregir","Ok")</f>
        <v>Ok</v>
      </c>
      <c r="X3603" s="10" t="str">
        <f>+IFERROR(VLOOKUP(Tabla2[[#This Row],[DISTRITO SEGÚN DNI]],Hoja1!$A$2:$B$55,2,FALSE),"No")</f>
        <v>No</v>
      </c>
      <c r="Y3603" s="10" t="str">
        <f>IF(OR(LOWER(Tabla2[[#This Row],[GENERO]])="masculino", LOWER(Tabla2[[#This Row],[GENERO]])="femenino"),"OK","Corregir")</f>
        <v>OK</v>
      </c>
      <c r="Z3603" s="10" t="str">
        <f>+IF(Tabla2[[#This Row],[Nro. DNI / CE]]="","Corregir",IF(LEN(Tabla2[[#This Row],[Nro. DNI / CE]])&gt;=8,"OK","Corregir"))</f>
        <v>OK</v>
      </c>
      <c r="AA3603" s="10">
        <f>COUNTIF(Tabla2[APELLIDOS Y NOMBRES],Tabla2[[#This Row],[APELLIDOS Y NOMBRES]])</f>
        <v>1</v>
      </c>
      <c r="AB3603" t="str">
        <f ca="1">+IFERROR(IF(Tabla2[[#This Row],[FECHA CESE/BAJA]]="","No Aplica",IF(AND(MONTH(Tabla2[[#This Row],[FECHA CESE/BAJA]])=MONTH(TODAY()-30),YEAR(Tabla2[[#This Row],[FECHA CESE/BAJA]])=YEAR(TODAY())),MONTH(TODAY()-30)&amp;"-"&amp;YEAR(TODAY()),"Borrar")),"No aplica")</f>
        <v>No Aplica</v>
      </c>
      <c r="AC3603" t="str">
        <f ca="1">+IFERROR(IF(Tabla2[[#This Row],[FECHA INICIO DE LABORES EN OBRA]]="","No Aplica",IF(AND(MONTH(Tabla2[[#This Row],[FECHA INICIO DE LABORES EN OBRA]])=MONTH(TODAY()-30),YEAR(Tabla2[[#This Row],[FECHA INICIO DE LABORES EN OBRA]])=YEAR(TODAY())),MONTH(TODAY()-30)&amp;"-"&amp;YEAR(TODAY()),"No Aplica")),"No Aplica")</f>
        <v>No Aplica</v>
      </c>
    </row>
    <row r="3604" spans="1:29" x14ac:dyDescent="0.25">
      <c r="A3604" s="2" t="s">
        <v>7164</v>
      </c>
      <c r="B3604" s="3" t="s">
        <v>964</v>
      </c>
      <c r="C3604" s="3" t="s">
        <v>964</v>
      </c>
      <c r="D3604" s="3" t="s">
        <v>10311</v>
      </c>
      <c r="E3604" s="3" t="s">
        <v>10312</v>
      </c>
      <c r="F3604" s="36">
        <v>33177</v>
      </c>
      <c r="G3604" s="3">
        <v>2</v>
      </c>
      <c r="H3604" s="3" t="s">
        <v>1585</v>
      </c>
      <c r="I3604" s="3" t="s">
        <v>7166</v>
      </c>
      <c r="J3604" s="3" t="s">
        <v>10313</v>
      </c>
      <c r="K3604" s="3" t="s">
        <v>32</v>
      </c>
      <c r="L3604" s="8" t="s">
        <v>9813</v>
      </c>
      <c r="M3604" s="5"/>
      <c r="N3604" s="13" t="s">
        <v>2456</v>
      </c>
      <c r="O3604" s="5">
        <v>45120</v>
      </c>
      <c r="P3604" s="8">
        <v>1</v>
      </c>
      <c r="Q3604" s="9">
        <v>4</v>
      </c>
      <c r="R3604" s="9" t="str">
        <f>IFERROR(VLOOKUP(Tabla2[[#This Row],[CONTRATISTA PRNCIPAL]],Hoja1!$L$5:$M$9,2,FALSE),"CJV")</f>
        <v>CJV</v>
      </c>
      <c r="S3604" s="9" t="str">
        <f>IF(Tabla2[[#This Row],[EMPRESA]]=Tabla2[[#This Row],[CONTRATISTA PRNCIPAL]],"Principal","Secundaria")</f>
        <v>Principal</v>
      </c>
      <c r="T3604" s="10">
        <f>IFERROR(1/COUNTIF(Tabla2[CONTRATISTA PRNCIPAL],Tabla2[[#This Row],[CONTRATISTA PRNCIPAL]]),0)</f>
        <v>1.4925373134328358E-2</v>
      </c>
      <c r="U3604" s="33">
        <f ca="1">IF(((TODAY()-Tabla2[[#This Row],[FECHA NACIMIENTO]])/365)&lt;18,"Corregir", IF(((TODAY()-Tabla2[[#This Row],[FECHA NACIMIENTO]])/365)&gt;80, "Corregir",ROUNDDOWN(((TODAY()-Tabla2[[#This Row],[FECHA NACIMIENTO]])/365),0)))</f>
        <v>32</v>
      </c>
      <c r="V360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604" s="34" t="str">
        <f ca="1">+IF(Tabla2[[#This Row],[Edad]]="Corregir","Corregir","Ok")</f>
        <v>Ok</v>
      </c>
      <c r="X3604" s="10" t="str">
        <f>+IFERROR(VLOOKUP(Tabla2[[#This Row],[DISTRITO SEGÚN DNI]],Hoja1!$A$2:$B$55,2,FALSE),"No")</f>
        <v>CALLAO</v>
      </c>
      <c r="Y3604" s="10" t="str">
        <f>IF(OR(LOWER(Tabla2[[#This Row],[GENERO]])="masculino", LOWER(Tabla2[[#This Row],[GENERO]])="femenino"),"OK","Corregir")</f>
        <v>OK</v>
      </c>
      <c r="Z3604" s="10" t="str">
        <f>+IF(Tabla2[[#This Row],[Nro. DNI / CE]]="","Corregir",IF(LEN(Tabla2[[#This Row],[Nro. DNI / CE]])&gt;=8,"OK","Corregir"))</f>
        <v>OK</v>
      </c>
      <c r="AA3604" s="10">
        <f>COUNTIF(Tabla2[APELLIDOS Y NOMBRES],Tabla2[[#This Row],[APELLIDOS Y NOMBRES]])</f>
        <v>1</v>
      </c>
      <c r="AB3604" t="str">
        <f ca="1">+IFERROR(IF(Tabla2[[#This Row],[FECHA CESE/BAJA]]="","No Aplica",IF(AND(MONTH(Tabla2[[#This Row],[FECHA CESE/BAJA]])=MONTH(TODAY()-30),YEAR(Tabla2[[#This Row],[FECHA CESE/BAJA]])=YEAR(TODAY())),MONTH(TODAY()-30)&amp;"-"&amp;YEAR(TODAY()),"Borrar")),"No aplica")</f>
        <v>No Aplica</v>
      </c>
      <c r="AC3604" t="str">
        <f ca="1">+IFERROR(IF(Tabla2[[#This Row],[FECHA INICIO DE LABORES EN OBRA]]="","No Aplica",IF(AND(MONTH(Tabla2[[#This Row],[FECHA INICIO DE LABORES EN OBRA]])=MONTH(TODAY()-30),YEAR(Tabla2[[#This Row],[FECHA INICIO DE LABORES EN OBRA]])=YEAR(TODAY())),MONTH(TODAY()-30)&amp;"-"&amp;YEAR(TODAY()),"No Aplica")),"No Aplica")</f>
        <v>No Aplica</v>
      </c>
    </row>
    <row r="3605" spans="1:29" x14ac:dyDescent="0.25">
      <c r="A3605" s="2" t="s">
        <v>7164</v>
      </c>
      <c r="B3605" s="3" t="s">
        <v>964</v>
      </c>
      <c r="C3605" s="3" t="s">
        <v>964</v>
      </c>
      <c r="D3605" s="3" t="s">
        <v>10317</v>
      </c>
      <c r="E3605" s="3" t="s">
        <v>10318</v>
      </c>
      <c r="F3605" s="36">
        <v>34257</v>
      </c>
      <c r="G3605" s="3">
        <v>2</v>
      </c>
      <c r="H3605" s="3" t="s">
        <v>1458</v>
      </c>
      <c r="I3605" s="3" t="s">
        <v>7166</v>
      </c>
      <c r="J3605" s="3" t="s">
        <v>10319</v>
      </c>
      <c r="K3605" s="3" t="s">
        <v>32</v>
      </c>
      <c r="L3605" s="8" t="s">
        <v>9813</v>
      </c>
      <c r="M3605" s="5"/>
      <c r="N3605" s="13" t="s">
        <v>2456</v>
      </c>
      <c r="O3605" s="5">
        <v>45122</v>
      </c>
      <c r="P3605" s="8">
        <v>1</v>
      </c>
      <c r="Q3605" s="9">
        <v>4</v>
      </c>
      <c r="R3605" s="9" t="str">
        <f>IFERROR(VLOOKUP(Tabla2[[#This Row],[CONTRATISTA PRNCIPAL]],Hoja1!$L$5:$M$9,2,FALSE),"CJV")</f>
        <v>CJV</v>
      </c>
      <c r="S3605" s="9" t="str">
        <f>IF(Tabla2[[#This Row],[EMPRESA]]=Tabla2[[#This Row],[CONTRATISTA PRNCIPAL]],"Principal","Secundaria")</f>
        <v>Principal</v>
      </c>
      <c r="T3605" s="10">
        <f>IFERROR(1/COUNTIF(Tabla2[CONTRATISTA PRNCIPAL],Tabla2[[#This Row],[CONTRATISTA PRNCIPAL]]),0)</f>
        <v>1.4925373134328358E-2</v>
      </c>
      <c r="U3605" s="33">
        <f ca="1">IF(((TODAY()-Tabla2[[#This Row],[FECHA NACIMIENTO]])/365)&lt;18,"Corregir", IF(((TODAY()-Tabla2[[#This Row],[FECHA NACIMIENTO]])/365)&gt;80, "Corregir",ROUNDDOWN(((TODAY()-Tabla2[[#This Row],[FECHA NACIMIENTO]])/365),0)))</f>
        <v>29</v>
      </c>
      <c r="V360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605" s="34" t="str">
        <f ca="1">+IF(Tabla2[[#This Row],[Edad]]="Corregir","Corregir","Ok")</f>
        <v>Ok</v>
      </c>
      <c r="X3605" s="10" t="str">
        <f>+IFERROR(VLOOKUP(Tabla2[[#This Row],[DISTRITO SEGÚN DNI]],Hoja1!$A$2:$B$55,2,FALSE),"No")</f>
        <v>CALLAO</v>
      </c>
      <c r="Y3605" s="10" t="str">
        <f>IF(OR(LOWER(Tabla2[[#This Row],[GENERO]])="masculino", LOWER(Tabla2[[#This Row],[GENERO]])="femenino"),"OK","Corregir")</f>
        <v>OK</v>
      </c>
      <c r="Z3605" s="10" t="str">
        <f>+IF(Tabla2[[#This Row],[Nro. DNI / CE]]="","Corregir",IF(LEN(Tabla2[[#This Row],[Nro. DNI / CE]])&gt;=8,"OK","Corregir"))</f>
        <v>OK</v>
      </c>
      <c r="AA3605" s="10">
        <f>COUNTIF(Tabla2[APELLIDOS Y NOMBRES],Tabla2[[#This Row],[APELLIDOS Y NOMBRES]])</f>
        <v>1</v>
      </c>
      <c r="AB3605" t="str">
        <f ca="1">+IFERROR(IF(Tabla2[[#This Row],[FECHA CESE/BAJA]]="","No Aplica",IF(AND(MONTH(Tabla2[[#This Row],[FECHA CESE/BAJA]])=MONTH(TODAY()-30),YEAR(Tabla2[[#This Row],[FECHA CESE/BAJA]])=YEAR(TODAY())),MONTH(TODAY()-30)&amp;"-"&amp;YEAR(TODAY()),"Borrar")),"No aplica")</f>
        <v>No Aplica</v>
      </c>
      <c r="AC3605" t="str">
        <f ca="1">+IFERROR(IF(Tabla2[[#This Row],[FECHA INICIO DE LABORES EN OBRA]]="","No Aplica",IF(AND(MONTH(Tabla2[[#This Row],[FECHA INICIO DE LABORES EN OBRA]])=MONTH(TODAY()-30),YEAR(Tabla2[[#This Row],[FECHA INICIO DE LABORES EN OBRA]])=YEAR(TODAY())),MONTH(TODAY()-30)&amp;"-"&amp;YEAR(TODAY()),"No Aplica")),"No Aplica")</f>
        <v>No Aplica</v>
      </c>
    </row>
    <row r="3606" spans="1:29" x14ac:dyDescent="0.25">
      <c r="A3606" s="2" t="s">
        <v>7164</v>
      </c>
      <c r="B3606" s="3" t="s">
        <v>964</v>
      </c>
      <c r="C3606" s="3" t="s">
        <v>964</v>
      </c>
      <c r="D3606" s="3" t="s">
        <v>4971</v>
      </c>
      <c r="E3606" s="3" t="s">
        <v>10320</v>
      </c>
      <c r="F3606" s="36">
        <v>35165</v>
      </c>
      <c r="G3606" s="3">
        <v>2</v>
      </c>
      <c r="H3606" s="3" t="s">
        <v>1478</v>
      </c>
      <c r="I3606" s="3" t="s">
        <v>7166</v>
      </c>
      <c r="J3606" s="3" t="s">
        <v>10321</v>
      </c>
      <c r="K3606" s="3" t="s">
        <v>1136</v>
      </c>
      <c r="L3606" s="8" t="s">
        <v>9813</v>
      </c>
      <c r="M3606" s="5"/>
      <c r="N3606" s="13" t="s">
        <v>2456</v>
      </c>
      <c r="O3606" s="5">
        <v>45124</v>
      </c>
      <c r="P3606" s="8">
        <v>1</v>
      </c>
      <c r="Q3606" s="9">
        <v>4</v>
      </c>
      <c r="R3606" s="9" t="str">
        <f>IFERROR(VLOOKUP(Tabla2[[#This Row],[CONTRATISTA PRNCIPAL]],Hoja1!$L$5:$M$9,2,FALSE),"CJV")</f>
        <v>CJV</v>
      </c>
      <c r="S3606" s="9" t="str">
        <f>IF(Tabla2[[#This Row],[EMPRESA]]=Tabla2[[#This Row],[CONTRATISTA PRNCIPAL]],"Principal","Secundaria")</f>
        <v>Principal</v>
      </c>
      <c r="T3606" s="10">
        <f>IFERROR(1/COUNTIF(Tabla2[CONTRATISTA PRNCIPAL],Tabla2[[#This Row],[CONTRATISTA PRNCIPAL]]),0)</f>
        <v>1.4925373134328358E-2</v>
      </c>
      <c r="U3606" s="33">
        <f ca="1">IF(((TODAY()-Tabla2[[#This Row],[FECHA NACIMIENTO]])/365)&lt;18,"Corregir", IF(((TODAY()-Tabla2[[#This Row],[FECHA NACIMIENTO]])/365)&gt;80, "Corregir",ROUNDDOWN(((TODAY()-Tabla2[[#This Row],[FECHA NACIMIENTO]])/365),0)))</f>
        <v>27</v>
      </c>
      <c r="V360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606" s="34" t="str">
        <f ca="1">+IF(Tabla2[[#This Row],[Edad]]="Corregir","Corregir","Ok")</f>
        <v>Ok</v>
      </c>
      <c r="X3606" s="10" t="str">
        <f>+IFERROR(VLOOKUP(Tabla2[[#This Row],[DISTRITO SEGÚN DNI]],Hoja1!$A$2:$B$55,2,FALSE),"No")</f>
        <v>No</v>
      </c>
      <c r="Y3606" s="10" t="str">
        <f>IF(OR(LOWER(Tabla2[[#This Row],[GENERO]])="masculino", LOWER(Tabla2[[#This Row],[GENERO]])="femenino"),"OK","Corregir")</f>
        <v>OK</v>
      </c>
      <c r="Z3606" s="10" t="str">
        <f>+IF(Tabla2[[#This Row],[Nro. DNI / CE]]="","Corregir",IF(LEN(Tabla2[[#This Row],[Nro. DNI / CE]])&gt;=8,"OK","Corregir"))</f>
        <v>OK</v>
      </c>
      <c r="AA3606" s="10">
        <f>COUNTIF(Tabla2[APELLIDOS Y NOMBRES],Tabla2[[#This Row],[APELLIDOS Y NOMBRES]])</f>
        <v>1</v>
      </c>
      <c r="AB3606" t="str">
        <f ca="1">+IFERROR(IF(Tabla2[[#This Row],[FECHA CESE/BAJA]]="","No Aplica",IF(AND(MONTH(Tabla2[[#This Row],[FECHA CESE/BAJA]])=MONTH(TODAY()-30),YEAR(Tabla2[[#This Row],[FECHA CESE/BAJA]])=YEAR(TODAY())),MONTH(TODAY()-30)&amp;"-"&amp;YEAR(TODAY()),"Borrar")),"No aplica")</f>
        <v>No Aplica</v>
      </c>
      <c r="AC3606" t="str">
        <f ca="1">+IFERROR(IF(Tabla2[[#This Row],[FECHA INICIO DE LABORES EN OBRA]]="","No Aplica",IF(AND(MONTH(Tabla2[[#This Row],[FECHA INICIO DE LABORES EN OBRA]])=MONTH(TODAY()-30),YEAR(Tabla2[[#This Row],[FECHA INICIO DE LABORES EN OBRA]])=YEAR(TODAY())),MONTH(TODAY()-30)&amp;"-"&amp;YEAR(TODAY()),"No Aplica")),"No Aplica")</f>
        <v>No Aplica</v>
      </c>
    </row>
    <row r="3607" spans="1:29" x14ac:dyDescent="0.25">
      <c r="A3607" s="2" t="s">
        <v>7164</v>
      </c>
      <c r="B3607" s="3" t="s">
        <v>964</v>
      </c>
      <c r="C3607" s="3" t="s">
        <v>964</v>
      </c>
      <c r="D3607" s="3">
        <v>15438121</v>
      </c>
      <c r="E3607" s="3" t="s">
        <v>12762</v>
      </c>
      <c r="F3607" s="36">
        <v>27259</v>
      </c>
      <c r="G3607" s="3">
        <v>2</v>
      </c>
      <c r="H3607" s="3" t="s">
        <v>1442</v>
      </c>
      <c r="I3607" s="3" t="s">
        <v>7166</v>
      </c>
      <c r="J3607" s="3" t="s">
        <v>12763</v>
      </c>
      <c r="K3607" s="3" t="s">
        <v>12764</v>
      </c>
      <c r="L3607" s="8" t="s">
        <v>9813</v>
      </c>
      <c r="M3607" s="5"/>
      <c r="N3607" s="13" t="s">
        <v>2456</v>
      </c>
      <c r="O3607" s="5">
        <v>45121</v>
      </c>
      <c r="P3607" s="8">
        <v>1</v>
      </c>
      <c r="Q3607" s="9">
        <v>4</v>
      </c>
      <c r="R3607" s="9" t="str">
        <f>IFERROR(VLOOKUP(Tabla2[[#This Row],[CONTRATISTA PRNCIPAL]],Hoja1!$L$5:$M$9,2,FALSE),"CJV")</f>
        <v>CJV</v>
      </c>
      <c r="S3607" s="9" t="str">
        <f>IF(Tabla2[[#This Row],[EMPRESA]]=Tabla2[[#This Row],[CONTRATISTA PRNCIPAL]],"Principal","Secundaria")</f>
        <v>Principal</v>
      </c>
      <c r="T3607" s="10">
        <f>IFERROR(1/COUNTIF(Tabla2[CONTRATISTA PRNCIPAL],Tabla2[[#This Row],[CONTRATISTA PRNCIPAL]]),0)</f>
        <v>1.4925373134328358E-2</v>
      </c>
      <c r="U3607" s="33">
        <f ca="1">IF(((TODAY()-Tabla2[[#This Row],[FECHA NACIMIENTO]])/365)&lt;18,"Corregir", IF(((TODAY()-Tabla2[[#This Row],[FECHA NACIMIENTO]])/365)&gt;80, "Corregir",ROUNDDOWN(((TODAY()-Tabla2[[#This Row],[FECHA NACIMIENTO]])/365),0)))</f>
        <v>49</v>
      </c>
      <c r="V360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607" s="34" t="str">
        <f ca="1">+IF(Tabla2[[#This Row],[Edad]]="Corregir","Corregir","Ok")</f>
        <v>Ok</v>
      </c>
      <c r="X3607" s="10" t="str">
        <f>+IFERROR(VLOOKUP(Tabla2[[#This Row],[DISTRITO SEGÚN DNI]],Hoja1!$A$2:$B$55,2,FALSE),"No")</f>
        <v>No</v>
      </c>
      <c r="Y3607" s="10" t="str">
        <f>IF(OR(LOWER(Tabla2[[#This Row],[GENERO]])="masculino", LOWER(Tabla2[[#This Row],[GENERO]])="femenino"),"OK","Corregir")</f>
        <v>OK</v>
      </c>
      <c r="Z3607" s="10" t="str">
        <f>+IF(Tabla2[[#This Row],[Nro. DNI / CE]]="","Corregir",IF(LEN(Tabla2[[#This Row],[Nro. DNI / CE]])&gt;=8,"OK","Corregir"))</f>
        <v>OK</v>
      </c>
      <c r="AA3607" s="10">
        <f>COUNTIF(Tabla2[APELLIDOS Y NOMBRES],Tabla2[[#This Row],[APELLIDOS Y NOMBRES]])</f>
        <v>1</v>
      </c>
      <c r="AB3607" t="str">
        <f ca="1">+IFERROR(IF(Tabla2[[#This Row],[FECHA CESE/BAJA]]="","No Aplica",IF(AND(MONTH(Tabla2[[#This Row],[FECHA CESE/BAJA]])=MONTH(TODAY()-30),YEAR(Tabla2[[#This Row],[FECHA CESE/BAJA]])=YEAR(TODAY())),MONTH(TODAY()-30)&amp;"-"&amp;YEAR(TODAY()),"Borrar")),"No aplica")</f>
        <v>No Aplica</v>
      </c>
      <c r="AC3607" t="str">
        <f ca="1">+IFERROR(IF(Tabla2[[#This Row],[FECHA INICIO DE LABORES EN OBRA]]="","No Aplica",IF(AND(MONTH(Tabla2[[#This Row],[FECHA INICIO DE LABORES EN OBRA]])=MONTH(TODAY()-30),YEAR(Tabla2[[#This Row],[FECHA INICIO DE LABORES EN OBRA]])=YEAR(TODAY())),MONTH(TODAY()-30)&amp;"-"&amp;YEAR(TODAY()),"No Aplica")),"No Aplica")</f>
        <v>No Aplica</v>
      </c>
    </row>
    <row r="3608" spans="1:29" x14ac:dyDescent="0.25">
      <c r="A3608" s="2" t="s">
        <v>7164</v>
      </c>
      <c r="B3608" s="3" t="s">
        <v>964</v>
      </c>
      <c r="C3608" s="3" t="s">
        <v>964</v>
      </c>
      <c r="D3608" s="3" t="s">
        <v>12765</v>
      </c>
      <c r="E3608" s="3" t="s">
        <v>12766</v>
      </c>
      <c r="F3608" s="36">
        <v>34965</v>
      </c>
      <c r="G3608" s="3">
        <v>2</v>
      </c>
      <c r="H3608" s="3" t="s">
        <v>1442</v>
      </c>
      <c r="I3608" s="3" t="s">
        <v>7166</v>
      </c>
      <c r="J3608" s="3" t="s">
        <v>12767</v>
      </c>
      <c r="K3608" s="3" t="s">
        <v>32</v>
      </c>
      <c r="L3608" s="8" t="s">
        <v>9813</v>
      </c>
      <c r="M3608" s="5"/>
      <c r="N3608" s="13" t="s">
        <v>2456</v>
      </c>
      <c r="O3608" s="5">
        <v>45121</v>
      </c>
      <c r="P3608" s="8">
        <v>1</v>
      </c>
      <c r="Q3608" s="9">
        <v>4</v>
      </c>
      <c r="R3608" s="9" t="str">
        <f>IFERROR(VLOOKUP(Tabla2[[#This Row],[CONTRATISTA PRNCIPAL]],Hoja1!$L$5:$M$9,2,FALSE),"CJV")</f>
        <v>CJV</v>
      </c>
      <c r="S3608" s="9" t="str">
        <f>IF(Tabla2[[#This Row],[EMPRESA]]=Tabla2[[#This Row],[CONTRATISTA PRNCIPAL]],"Principal","Secundaria")</f>
        <v>Principal</v>
      </c>
      <c r="T3608" s="10">
        <f>IFERROR(1/COUNTIF(Tabla2[CONTRATISTA PRNCIPAL],Tabla2[[#This Row],[CONTRATISTA PRNCIPAL]]),0)</f>
        <v>1.4925373134328358E-2</v>
      </c>
      <c r="U3608" s="33">
        <f ca="1">IF(((TODAY()-Tabla2[[#This Row],[FECHA NACIMIENTO]])/365)&lt;18,"Corregir", IF(((TODAY()-Tabla2[[#This Row],[FECHA NACIMIENTO]])/365)&gt;80, "Corregir",ROUNDDOWN(((TODAY()-Tabla2[[#This Row],[FECHA NACIMIENTO]])/365),0)))</f>
        <v>27</v>
      </c>
      <c r="V360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608" s="34" t="str">
        <f ca="1">+IF(Tabla2[[#This Row],[Edad]]="Corregir","Corregir","Ok")</f>
        <v>Ok</v>
      </c>
      <c r="X3608" s="10" t="str">
        <f>+IFERROR(VLOOKUP(Tabla2[[#This Row],[DISTRITO SEGÚN DNI]],Hoja1!$A$2:$B$55,2,FALSE),"No")</f>
        <v>CALLAO</v>
      </c>
      <c r="Y3608" s="10" t="str">
        <f>IF(OR(LOWER(Tabla2[[#This Row],[GENERO]])="masculino", LOWER(Tabla2[[#This Row],[GENERO]])="femenino"),"OK","Corregir")</f>
        <v>OK</v>
      </c>
      <c r="Z3608" s="10" t="str">
        <f>+IF(Tabla2[[#This Row],[Nro. DNI / CE]]="","Corregir",IF(LEN(Tabla2[[#This Row],[Nro. DNI / CE]])&gt;=8,"OK","Corregir"))</f>
        <v>OK</v>
      </c>
      <c r="AA3608" s="10">
        <f>COUNTIF(Tabla2[APELLIDOS Y NOMBRES],Tabla2[[#This Row],[APELLIDOS Y NOMBRES]])</f>
        <v>1</v>
      </c>
      <c r="AB3608" t="str">
        <f ca="1">+IFERROR(IF(Tabla2[[#This Row],[FECHA CESE/BAJA]]="","No Aplica",IF(AND(MONTH(Tabla2[[#This Row],[FECHA CESE/BAJA]])=MONTH(TODAY()-30),YEAR(Tabla2[[#This Row],[FECHA CESE/BAJA]])=YEAR(TODAY())),MONTH(TODAY()-30)&amp;"-"&amp;YEAR(TODAY()),"Borrar")),"No aplica")</f>
        <v>No Aplica</v>
      </c>
      <c r="AC3608" t="str">
        <f ca="1">+IFERROR(IF(Tabla2[[#This Row],[FECHA INICIO DE LABORES EN OBRA]]="","No Aplica",IF(AND(MONTH(Tabla2[[#This Row],[FECHA INICIO DE LABORES EN OBRA]])=MONTH(TODAY()-30),YEAR(Tabla2[[#This Row],[FECHA INICIO DE LABORES EN OBRA]])=YEAR(TODAY())),MONTH(TODAY()-30)&amp;"-"&amp;YEAR(TODAY()),"No Aplica")),"No Aplica")</f>
        <v>No Aplica</v>
      </c>
    </row>
    <row r="3609" spans="1:29" x14ac:dyDescent="0.25">
      <c r="A3609" s="2" t="s">
        <v>7164</v>
      </c>
      <c r="B3609" s="3" t="s">
        <v>964</v>
      </c>
      <c r="C3609" s="3" t="s">
        <v>964</v>
      </c>
      <c r="D3609" s="3" t="s">
        <v>12768</v>
      </c>
      <c r="E3609" s="3" t="s">
        <v>12769</v>
      </c>
      <c r="F3609" s="36">
        <v>34819</v>
      </c>
      <c r="G3609" s="3">
        <v>2</v>
      </c>
      <c r="H3609" s="3" t="s">
        <v>1585</v>
      </c>
      <c r="I3609" s="3" t="s">
        <v>7228</v>
      </c>
      <c r="J3609" s="3" t="s">
        <v>12770</v>
      </c>
      <c r="K3609" s="3" t="s">
        <v>1063</v>
      </c>
      <c r="L3609" s="8" t="s">
        <v>9813</v>
      </c>
      <c r="M3609" s="5"/>
      <c r="N3609" s="13" t="s">
        <v>2456</v>
      </c>
      <c r="O3609" s="5">
        <v>45138</v>
      </c>
      <c r="P3609" s="8">
        <v>1</v>
      </c>
      <c r="Q3609" s="9">
        <v>4</v>
      </c>
      <c r="R3609" s="9" t="str">
        <f>IFERROR(VLOOKUP(Tabla2[[#This Row],[CONTRATISTA PRNCIPAL]],Hoja1!$L$5:$M$9,2,FALSE),"CJV")</f>
        <v>CJV</v>
      </c>
      <c r="S3609" s="9" t="str">
        <f>IF(Tabla2[[#This Row],[EMPRESA]]=Tabla2[[#This Row],[CONTRATISTA PRNCIPAL]],"Principal","Secundaria")</f>
        <v>Principal</v>
      </c>
      <c r="T3609" s="10">
        <f>IFERROR(1/COUNTIF(Tabla2[CONTRATISTA PRNCIPAL],Tabla2[[#This Row],[CONTRATISTA PRNCIPAL]]),0)</f>
        <v>1.4925373134328358E-2</v>
      </c>
      <c r="U3609" s="33">
        <f ca="1">IF(((TODAY()-Tabla2[[#This Row],[FECHA NACIMIENTO]])/365)&lt;18,"Corregir", IF(((TODAY()-Tabla2[[#This Row],[FECHA NACIMIENTO]])/365)&gt;80, "Corregir",ROUNDDOWN(((TODAY()-Tabla2[[#This Row],[FECHA NACIMIENTO]])/365),0)))</f>
        <v>28</v>
      </c>
      <c r="V360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609" s="34" t="str">
        <f ca="1">+IF(Tabla2[[#This Row],[Edad]]="Corregir","Corregir","Ok")</f>
        <v>Ok</v>
      </c>
      <c r="X3609" s="10" t="str">
        <f>+IFERROR(VLOOKUP(Tabla2[[#This Row],[DISTRITO SEGÚN DNI]],Hoja1!$A$2:$B$55,2,FALSE),"No")</f>
        <v>No</v>
      </c>
      <c r="Y3609" s="10" t="str">
        <f>IF(OR(LOWER(Tabla2[[#This Row],[GENERO]])="masculino", LOWER(Tabla2[[#This Row],[GENERO]])="femenino"),"OK","Corregir")</f>
        <v>OK</v>
      </c>
      <c r="Z3609" s="10" t="str">
        <f>+IF(Tabla2[[#This Row],[Nro. DNI / CE]]="","Corregir",IF(LEN(Tabla2[[#This Row],[Nro. DNI / CE]])&gt;=8,"OK","Corregir"))</f>
        <v>OK</v>
      </c>
      <c r="AA3609" s="10">
        <f>COUNTIF(Tabla2[APELLIDOS Y NOMBRES],Tabla2[[#This Row],[APELLIDOS Y NOMBRES]])</f>
        <v>1</v>
      </c>
      <c r="AB3609" t="str">
        <f ca="1">+IFERROR(IF(Tabla2[[#This Row],[FECHA CESE/BAJA]]="","No Aplica",IF(AND(MONTH(Tabla2[[#This Row],[FECHA CESE/BAJA]])=MONTH(TODAY()-30),YEAR(Tabla2[[#This Row],[FECHA CESE/BAJA]])=YEAR(TODAY())),MONTH(TODAY()-30)&amp;"-"&amp;YEAR(TODAY()),"Borrar")),"No aplica")</f>
        <v>No Aplica</v>
      </c>
      <c r="AC3609" t="str">
        <f ca="1">+IFERROR(IF(Tabla2[[#This Row],[FECHA INICIO DE LABORES EN OBRA]]="","No Aplica",IF(AND(MONTH(Tabla2[[#This Row],[FECHA INICIO DE LABORES EN OBRA]])=MONTH(TODAY()-30),YEAR(Tabla2[[#This Row],[FECHA INICIO DE LABORES EN OBRA]])=YEAR(TODAY())),MONTH(TODAY()-30)&amp;"-"&amp;YEAR(TODAY()),"No Aplica")),"No Aplica")</f>
        <v>No Aplica</v>
      </c>
    </row>
    <row r="3610" spans="1:29" x14ac:dyDescent="0.25">
      <c r="A3610" s="2" t="s">
        <v>7164</v>
      </c>
      <c r="B3610" s="3" t="s">
        <v>964</v>
      </c>
      <c r="C3610" s="3" t="s">
        <v>964</v>
      </c>
      <c r="D3610" s="3" t="s">
        <v>12771</v>
      </c>
      <c r="E3610" s="3" t="s">
        <v>12772</v>
      </c>
      <c r="F3610" s="36">
        <v>33523</v>
      </c>
      <c r="G3610" s="3">
        <v>2</v>
      </c>
      <c r="H3610" s="3" t="s">
        <v>1453</v>
      </c>
      <c r="I3610" s="3" t="s">
        <v>7228</v>
      </c>
      <c r="J3610" s="3" t="s">
        <v>12773</v>
      </c>
      <c r="K3610" s="3" t="s">
        <v>93</v>
      </c>
      <c r="L3610" s="8" t="s">
        <v>9813</v>
      </c>
      <c r="M3610" s="5"/>
      <c r="N3610" s="13" t="s">
        <v>2456</v>
      </c>
      <c r="O3610" s="5">
        <v>45143</v>
      </c>
      <c r="P3610" s="8">
        <v>1</v>
      </c>
      <c r="Q3610" s="9">
        <v>4</v>
      </c>
      <c r="R3610" s="9" t="str">
        <f>IFERROR(VLOOKUP(Tabla2[[#This Row],[CONTRATISTA PRNCIPAL]],Hoja1!$L$5:$M$9,2,FALSE),"CJV")</f>
        <v>CJV</v>
      </c>
      <c r="S3610" s="9" t="str">
        <f>IF(Tabla2[[#This Row],[EMPRESA]]=Tabla2[[#This Row],[CONTRATISTA PRNCIPAL]],"Principal","Secundaria")</f>
        <v>Principal</v>
      </c>
      <c r="T3610" s="10">
        <f>IFERROR(1/COUNTIF(Tabla2[CONTRATISTA PRNCIPAL],Tabla2[[#This Row],[CONTRATISTA PRNCIPAL]]),0)</f>
        <v>1.4925373134328358E-2</v>
      </c>
      <c r="U3610" s="33">
        <f ca="1">IF(((TODAY()-Tabla2[[#This Row],[FECHA NACIMIENTO]])/365)&lt;18,"Corregir", IF(((TODAY()-Tabla2[[#This Row],[FECHA NACIMIENTO]])/365)&gt;80, "Corregir",ROUNDDOWN(((TODAY()-Tabla2[[#This Row],[FECHA NACIMIENTO]])/365),0)))</f>
        <v>31</v>
      </c>
      <c r="V361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610" s="34" t="str">
        <f ca="1">+IF(Tabla2[[#This Row],[Edad]]="Corregir","Corregir","Ok")</f>
        <v>Ok</v>
      </c>
      <c r="X3610" s="10" t="str">
        <f>+IFERROR(VLOOKUP(Tabla2[[#This Row],[DISTRITO SEGÚN DNI]],Hoja1!$A$2:$B$55,2,FALSE),"No")</f>
        <v>ATE</v>
      </c>
      <c r="Y3610" s="10" t="str">
        <f>IF(OR(LOWER(Tabla2[[#This Row],[GENERO]])="masculino", LOWER(Tabla2[[#This Row],[GENERO]])="femenino"),"OK","Corregir")</f>
        <v>OK</v>
      </c>
      <c r="Z3610" s="10" t="str">
        <f>+IF(Tabla2[[#This Row],[Nro. DNI / CE]]="","Corregir",IF(LEN(Tabla2[[#This Row],[Nro. DNI / CE]])&gt;=8,"OK","Corregir"))</f>
        <v>OK</v>
      </c>
      <c r="AA3610" s="10">
        <f>COUNTIF(Tabla2[APELLIDOS Y NOMBRES],Tabla2[[#This Row],[APELLIDOS Y NOMBRES]])</f>
        <v>1</v>
      </c>
      <c r="AB3610" t="str">
        <f ca="1">+IFERROR(IF(Tabla2[[#This Row],[FECHA CESE/BAJA]]="","No Aplica",IF(AND(MONTH(Tabla2[[#This Row],[FECHA CESE/BAJA]])=MONTH(TODAY()-30),YEAR(Tabla2[[#This Row],[FECHA CESE/BAJA]])=YEAR(TODAY())),MONTH(TODAY()-30)&amp;"-"&amp;YEAR(TODAY()),"Borrar")),"No aplica")</f>
        <v>No Aplica</v>
      </c>
      <c r="AC3610" t="str">
        <f ca="1">+IFERROR(IF(Tabla2[[#This Row],[FECHA INICIO DE LABORES EN OBRA]]="","No Aplica",IF(AND(MONTH(Tabla2[[#This Row],[FECHA INICIO DE LABORES EN OBRA]])=MONTH(TODAY()-30),YEAR(Tabla2[[#This Row],[FECHA INICIO DE LABORES EN OBRA]])=YEAR(TODAY())),MONTH(TODAY()-30)&amp;"-"&amp;YEAR(TODAY()),"No Aplica")),"No Aplica")</f>
        <v>8-2023</v>
      </c>
    </row>
    <row r="3611" spans="1:29" x14ac:dyDescent="0.25">
      <c r="A3611" s="2" t="s">
        <v>7164</v>
      </c>
      <c r="B3611" s="3" t="s">
        <v>964</v>
      </c>
      <c r="C3611" s="3" t="s">
        <v>964</v>
      </c>
      <c r="D3611" s="3" t="s">
        <v>12774</v>
      </c>
      <c r="E3611" s="3" t="s">
        <v>12775</v>
      </c>
      <c r="F3611" s="36">
        <v>33675</v>
      </c>
      <c r="G3611" s="3">
        <v>2</v>
      </c>
      <c r="H3611" s="3" t="s">
        <v>12776</v>
      </c>
      <c r="I3611" s="3" t="s">
        <v>7228</v>
      </c>
      <c r="J3611" s="3" t="s">
        <v>12777</v>
      </c>
      <c r="K3611" s="3" t="s">
        <v>3102</v>
      </c>
      <c r="L3611" s="8" t="s">
        <v>9813</v>
      </c>
      <c r="M3611" s="5"/>
      <c r="N3611" s="13" t="s">
        <v>2456</v>
      </c>
      <c r="O3611" s="5">
        <v>45163</v>
      </c>
      <c r="P3611" s="8">
        <v>1</v>
      </c>
      <c r="Q3611" s="9">
        <v>4</v>
      </c>
      <c r="R3611" s="9" t="str">
        <f>IFERROR(VLOOKUP(Tabla2[[#This Row],[CONTRATISTA PRNCIPAL]],Hoja1!$L$5:$M$9,2,FALSE),"CJV")</f>
        <v>CJV</v>
      </c>
      <c r="S3611" s="9" t="str">
        <f>IF(Tabla2[[#This Row],[EMPRESA]]=Tabla2[[#This Row],[CONTRATISTA PRNCIPAL]],"Principal","Secundaria")</f>
        <v>Principal</v>
      </c>
      <c r="T3611" s="10">
        <f>IFERROR(1/COUNTIF(Tabla2[CONTRATISTA PRNCIPAL],Tabla2[[#This Row],[CONTRATISTA PRNCIPAL]]),0)</f>
        <v>1.4925373134328358E-2</v>
      </c>
      <c r="U3611" s="33">
        <f ca="1">IF(((TODAY()-Tabla2[[#This Row],[FECHA NACIMIENTO]])/365)&lt;18,"Corregir", IF(((TODAY()-Tabla2[[#This Row],[FECHA NACIMIENTO]])/365)&gt;80, "Corregir",ROUNDDOWN(((TODAY()-Tabla2[[#This Row],[FECHA NACIMIENTO]])/365),0)))</f>
        <v>31</v>
      </c>
      <c r="V361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611" s="34" t="str">
        <f ca="1">+IF(Tabla2[[#This Row],[Edad]]="Corregir","Corregir","Ok")</f>
        <v>Ok</v>
      </c>
      <c r="X3611" s="10" t="str">
        <f>+IFERROR(VLOOKUP(Tabla2[[#This Row],[DISTRITO SEGÚN DNI]],Hoja1!$A$2:$B$55,2,FALSE),"No")</f>
        <v>No</v>
      </c>
      <c r="Y3611" s="10" t="str">
        <f>IF(OR(LOWER(Tabla2[[#This Row],[GENERO]])="masculino", LOWER(Tabla2[[#This Row],[GENERO]])="femenino"),"OK","Corregir")</f>
        <v>OK</v>
      </c>
      <c r="Z3611" s="10" t="str">
        <f>+IF(Tabla2[[#This Row],[Nro. DNI / CE]]="","Corregir",IF(LEN(Tabla2[[#This Row],[Nro. DNI / CE]])&gt;=8,"OK","Corregir"))</f>
        <v>OK</v>
      </c>
      <c r="AA3611" s="10">
        <f>COUNTIF(Tabla2[APELLIDOS Y NOMBRES],Tabla2[[#This Row],[APELLIDOS Y NOMBRES]])</f>
        <v>1</v>
      </c>
      <c r="AB3611" t="str">
        <f ca="1">+IFERROR(IF(Tabla2[[#This Row],[FECHA CESE/BAJA]]="","No Aplica",IF(AND(MONTH(Tabla2[[#This Row],[FECHA CESE/BAJA]])=MONTH(TODAY()-30),YEAR(Tabla2[[#This Row],[FECHA CESE/BAJA]])=YEAR(TODAY())),MONTH(TODAY()-30)&amp;"-"&amp;YEAR(TODAY()),"Borrar")),"No aplica")</f>
        <v>No Aplica</v>
      </c>
      <c r="AC3611" t="str">
        <f ca="1">+IFERROR(IF(Tabla2[[#This Row],[FECHA INICIO DE LABORES EN OBRA]]="","No Aplica",IF(AND(MONTH(Tabla2[[#This Row],[FECHA INICIO DE LABORES EN OBRA]])=MONTH(TODAY()-30),YEAR(Tabla2[[#This Row],[FECHA INICIO DE LABORES EN OBRA]])=YEAR(TODAY())),MONTH(TODAY()-30)&amp;"-"&amp;YEAR(TODAY()),"No Aplica")),"No Aplica")</f>
        <v>8-2023</v>
      </c>
    </row>
    <row r="3612" spans="1:29" x14ac:dyDescent="0.25">
      <c r="A3612" s="2" t="s">
        <v>7164</v>
      </c>
      <c r="B3612" s="3" t="s">
        <v>964</v>
      </c>
      <c r="C3612" s="3" t="s">
        <v>964</v>
      </c>
      <c r="D3612" s="3" t="s">
        <v>12778</v>
      </c>
      <c r="E3612" s="3" t="s">
        <v>12779</v>
      </c>
      <c r="F3612" s="36">
        <v>33479</v>
      </c>
      <c r="G3612" s="3">
        <v>2</v>
      </c>
      <c r="H3612" s="3" t="s">
        <v>12776</v>
      </c>
      <c r="I3612" s="3" t="s">
        <v>7228</v>
      </c>
      <c r="J3612" s="3" t="s">
        <v>12780</v>
      </c>
      <c r="K3612" s="3" t="s">
        <v>3102</v>
      </c>
      <c r="L3612" s="8" t="s">
        <v>9813</v>
      </c>
      <c r="M3612" s="5"/>
      <c r="N3612" s="13" t="s">
        <v>2456</v>
      </c>
      <c r="O3612" s="5">
        <v>45163</v>
      </c>
      <c r="P3612" s="8">
        <v>1</v>
      </c>
      <c r="Q3612" s="9">
        <v>4</v>
      </c>
      <c r="R3612" s="9" t="str">
        <f>IFERROR(VLOOKUP(Tabla2[[#This Row],[CONTRATISTA PRNCIPAL]],Hoja1!$L$5:$M$9,2,FALSE),"CJV")</f>
        <v>CJV</v>
      </c>
      <c r="S3612" s="9" t="str">
        <f>IF(Tabla2[[#This Row],[EMPRESA]]=Tabla2[[#This Row],[CONTRATISTA PRNCIPAL]],"Principal","Secundaria")</f>
        <v>Principal</v>
      </c>
      <c r="T3612" s="10">
        <f>IFERROR(1/COUNTIF(Tabla2[CONTRATISTA PRNCIPAL],Tabla2[[#This Row],[CONTRATISTA PRNCIPAL]]),0)</f>
        <v>1.4925373134328358E-2</v>
      </c>
      <c r="U3612" s="33">
        <f ca="1">IF(((TODAY()-Tabla2[[#This Row],[FECHA NACIMIENTO]])/365)&lt;18,"Corregir", IF(((TODAY()-Tabla2[[#This Row],[FECHA NACIMIENTO]])/365)&gt;80, "Corregir",ROUNDDOWN(((TODAY()-Tabla2[[#This Row],[FECHA NACIMIENTO]])/365),0)))</f>
        <v>32</v>
      </c>
      <c r="V361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612" s="34" t="str">
        <f ca="1">+IF(Tabla2[[#This Row],[Edad]]="Corregir","Corregir","Ok")</f>
        <v>Ok</v>
      </c>
      <c r="X3612" s="10" t="str">
        <f>+IFERROR(VLOOKUP(Tabla2[[#This Row],[DISTRITO SEGÚN DNI]],Hoja1!$A$2:$B$55,2,FALSE),"No")</f>
        <v>No</v>
      </c>
      <c r="Y3612" s="10" t="str">
        <f>IF(OR(LOWER(Tabla2[[#This Row],[GENERO]])="masculino", LOWER(Tabla2[[#This Row],[GENERO]])="femenino"),"OK","Corregir")</f>
        <v>OK</v>
      </c>
      <c r="Z3612" s="10" t="str">
        <f>+IF(Tabla2[[#This Row],[Nro. DNI / CE]]="","Corregir",IF(LEN(Tabla2[[#This Row],[Nro. DNI / CE]])&gt;=8,"OK","Corregir"))</f>
        <v>OK</v>
      </c>
      <c r="AA3612" s="10">
        <f>COUNTIF(Tabla2[APELLIDOS Y NOMBRES],Tabla2[[#This Row],[APELLIDOS Y NOMBRES]])</f>
        <v>1</v>
      </c>
      <c r="AB3612" t="str">
        <f ca="1">+IFERROR(IF(Tabla2[[#This Row],[FECHA CESE/BAJA]]="","No Aplica",IF(AND(MONTH(Tabla2[[#This Row],[FECHA CESE/BAJA]])=MONTH(TODAY()-30),YEAR(Tabla2[[#This Row],[FECHA CESE/BAJA]])=YEAR(TODAY())),MONTH(TODAY()-30)&amp;"-"&amp;YEAR(TODAY()),"Borrar")),"No aplica")</f>
        <v>No Aplica</v>
      </c>
      <c r="AC3612" t="str">
        <f ca="1">+IFERROR(IF(Tabla2[[#This Row],[FECHA INICIO DE LABORES EN OBRA]]="","No Aplica",IF(AND(MONTH(Tabla2[[#This Row],[FECHA INICIO DE LABORES EN OBRA]])=MONTH(TODAY()-30),YEAR(Tabla2[[#This Row],[FECHA INICIO DE LABORES EN OBRA]])=YEAR(TODAY())),MONTH(TODAY()-30)&amp;"-"&amp;YEAR(TODAY()),"No Aplica")),"No Aplica")</f>
        <v>8-2023</v>
      </c>
    </row>
    <row r="3613" spans="1:29" x14ac:dyDescent="0.25">
      <c r="A3613" s="2" t="s">
        <v>7164</v>
      </c>
      <c r="B3613" s="3" t="s">
        <v>964</v>
      </c>
      <c r="C3613" s="3" t="s">
        <v>964</v>
      </c>
      <c r="D3613" s="3" t="s">
        <v>12781</v>
      </c>
      <c r="E3613" s="3" t="s">
        <v>12782</v>
      </c>
      <c r="F3613" s="36">
        <v>33081</v>
      </c>
      <c r="G3613" s="3">
        <v>2</v>
      </c>
      <c r="H3613" s="3" t="s">
        <v>12776</v>
      </c>
      <c r="I3613" s="3" t="s">
        <v>7228</v>
      </c>
      <c r="J3613" s="3" t="s">
        <v>12783</v>
      </c>
      <c r="K3613" s="3" t="s">
        <v>3102</v>
      </c>
      <c r="L3613" s="8" t="s">
        <v>9813</v>
      </c>
      <c r="M3613" s="5"/>
      <c r="N3613" s="13" t="s">
        <v>2456</v>
      </c>
      <c r="O3613" s="5">
        <v>45166</v>
      </c>
      <c r="P3613" s="8">
        <v>1</v>
      </c>
      <c r="Q3613" s="9">
        <v>4</v>
      </c>
      <c r="R3613" s="9" t="str">
        <f>IFERROR(VLOOKUP(Tabla2[[#This Row],[CONTRATISTA PRNCIPAL]],Hoja1!$L$5:$M$9,2,FALSE),"CJV")</f>
        <v>CJV</v>
      </c>
      <c r="S3613" s="9" t="str">
        <f>IF(Tabla2[[#This Row],[EMPRESA]]=Tabla2[[#This Row],[CONTRATISTA PRNCIPAL]],"Principal","Secundaria")</f>
        <v>Principal</v>
      </c>
      <c r="T3613" s="10">
        <f>IFERROR(1/COUNTIF(Tabla2[CONTRATISTA PRNCIPAL],Tabla2[[#This Row],[CONTRATISTA PRNCIPAL]]),0)</f>
        <v>1.4925373134328358E-2</v>
      </c>
      <c r="U3613" s="33">
        <f ca="1">IF(((TODAY()-Tabla2[[#This Row],[FECHA NACIMIENTO]])/365)&lt;18,"Corregir", IF(((TODAY()-Tabla2[[#This Row],[FECHA NACIMIENTO]])/365)&gt;80, "Corregir",ROUNDDOWN(((TODAY()-Tabla2[[#This Row],[FECHA NACIMIENTO]])/365),0)))</f>
        <v>33</v>
      </c>
      <c r="V361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613" s="34" t="str">
        <f ca="1">+IF(Tabla2[[#This Row],[Edad]]="Corregir","Corregir","Ok")</f>
        <v>Ok</v>
      </c>
      <c r="X3613" s="10" t="str">
        <f>+IFERROR(VLOOKUP(Tabla2[[#This Row],[DISTRITO SEGÚN DNI]],Hoja1!$A$2:$B$55,2,FALSE),"No")</f>
        <v>No</v>
      </c>
      <c r="Y3613" s="10" t="str">
        <f>IF(OR(LOWER(Tabla2[[#This Row],[GENERO]])="masculino", LOWER(Tabla2[[#This Row],[GENERO]])="femenino"),"OK","Corregir")</f>
        <v>OK</v>
      </c>
      <c r="Z3613" s="10" t="str">
        <f>+IF(Tabla2[[#This Row],[Nro. DNI / CE]]="","Corregir",IF(LEN(Tabla2[[#This Row],[Nro. DNI / CE]])&gt;=8,"OK","Corregir"))</f>
        <v>OK</v>
      </c>
      <c r="AA3613" s="10">
        <f>COUNTIF(Tabla2[APELLIDOS Y NOMBRES],Tabla2[[#This Row],[APELLIDOS Y NOMBRES]])</f>
        <v>1</v>
      </c>
      <c r="AB3613" t="str">
        <f ca="1">+IFERROR(IF(Tabla2[[#This Row],[FECHA CESE/BAJA]]="","No Aplica",IF(AND(MONTH(Tabla2[[#This Row],[FECHA CESE/BAJA]])=MONTH(TODAY()-30),YEAR(Tabla2[[#This Row],[FECHA CESE/BAJA]])=YEAR(TODAY())),MONTH(TODAY()-30)&amp;"-"&amp;YEAR(TODAY()),"Borrar")),"No aplica")</f>
        <v>No Aplica</v>
      </c>
      <c r="AC3613" t="str">
        <f ca="1">+IFERROR(IF(Tabla2[[#This Row],[FECHA INICIO DE LABORES EN OBRA]]="","No Aplica",IF(AND(MONTH(Tabla2[[#This Row],[FECHA INICIO DE LABORES EN OBRA]])=MONTH(TODAY()-30),YEAR(Tabla2[[#This Row],[FECHA INICIO DE LABORES EN OBRA]])=YEAR(TODAY())),MONTH(TODAY()-30)&amp;"-"&amp;YEAR(TODAY()),"No Aplica")),"No Aplica")</f>
        <v>8-2023</v>
      </c>
    </row>
    <row r="3614" spans="1:29" x14ac:dyDescent="0.25">
      <c r="A3614" s="2" t="s">
        <v>7164</v>
      </c>
      <c r="B3614" s="3" t="s">
        <v>964</v>
      </c>
      <c r="C3614" s="3" t="s">
        <v>964</v>
      </c>
      <c r="D3614" s="3">
        <v>18039228</v>
      </c>
      <c r="E3614" s="3" t="s">
        <v>12784</v>
      </c>
      <c r="F3614" s="36">
        <v>24215</v>
      </c>
      <c r="G3614" s="3">
        <v>2</v>
      </c>
      <c r="H3614" s="3" t="s">
        <v>12776</v>
      </c>
      <c r="I3614" s="3" t="s">
        <v>7228</v>
      </c>
      <c r="J3614" s="3" t="s">
        <v>12785</v>
      </c>
      <c r="K3614" s="3" t="s">
        <v>12786</v>
      </c>
      <c r="L3614" s="8" t="s">
        <v>9813</v>
      </c>
      <c r="M3614" s="5"/>
      <c r="N3614" s="13" t="s">
        <v>2456</v>
      </c>
      <c r="O3614" s="5">
        <v>45139</v>
      </c>
      <c r="P3614" s="8">
        <v>1</v>
      </c>
      <c r="Q3614" s="9">
        <v>4</v>
      </c>
      <c r="R3614" s="9" t="str">
        <f>IFERROR(VLOOKUP(Tabla2[[#This Row],[CONTRATISTA PRNCIPAL]],Hoja1!$L$5:$M$9,2,FALSE),"CJV")</f>
        <v>CJV</v>
      </c>
      <c r="S3614" s="9" t="str">
        <f>IF(Tabla2[[#This Row],[EMPRESA]]=Tabla2[[#This Row],[CONTRATISTA PRNCIPAL]],"Principal","Secundaria")</f>
        <v>Principal</v>
      </c>
      <c r="T3614" s="10">
        <f>IFERROR(1/COUNTIF(Tabla2[CONTRATISTA PRNCIPAL],Tabla2[[#This Row],[CONTRATISTA PRNCIPAL]]),0)</f>
        <v>1.4925373134328358E-2</v>
      </c>
      <c r="U3614" s="33">
        <f ca="1">IF(((TODAY()-Tabla2[[#This Row],[FECHA NACIMIENTO]])/365)&lt;18,"Corregir", IF(((TODAY()-Tabla2[[#This Row],[FECHA NACIMIENTO]])/365)&gt;80, "Corregir",ROUNDDOWN(((TODAY()-Tabla2[[#This Row],[FECHA NACIMIENTO]])/365),0)))</f>
        <v>57</v>
      </c>
      <c r="V361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614" s="34" t="str">
        <f ca="1">+IF(Tabla2[[#This Row],[Edad]]="Corregir","Corregir","Ok")</f>
        <v>Ok</v>
      </c>
      <c r="X3614" s="10" t="str">
        <f>+IFERROR(VLOOKUP(Tabla2[[#This Row],[DISTRITO SEGÚN DNI]],Hoja1!$A$2:$B$55,2,FALSE),"No")</f>
        <v>No</v>
      </c>
      <c r="Y3614" s="10" t="str">
        <f>IF(OR(LOWER(Tabla2[[#This Row],[GENERO]])="masculino", LOWER(Tabla2[[#This Row],[GENERO]])="femenino"),"OK","Corregir")</f>
        <v>OK</v>
      </c>
      <c r="Z3614" s="10" t="str">
        <f>+IF(Tabla2[[#This Row],[Nro. DNI / CE]]="","Corregir",IF(LEN(Tabla2[[#This Row],[Nro. DNI / CE]])&gt;=8,"OK","Corregir"))</f>
        <v>OK</v>
      </c>
      <c r="AA3614" s="10">
        <f>COUNTIF(Tabla2[APELLIDOS Y NOMBRES],Tabla2[[#This Row],[APELLIDOS Y NOMBRES]])</f>
        <v>1</v>
      </c>
      <c r="AB3614" t="str">
        <f ca="1">+IFERROR(IF(Tabla2[[#This Row],[FECHA CESE/BAJA]]="","No Aplica",IF(AND(MONTH(Tabla2[[#This Row],[FECHA CESE/BAJA]])=MONTH(TODAY()-30),YEAR(Tabla2[[#This Row],[FECHA CESE/BAJA]])=YEAR(TODAY())),MONTH(TODAY()-30)&amp;"-"&amp;YEAR(TODAY()),"Borrar")),"No aplica")</f>
        <v>No Aplica</v>
      </c>
      <c r="AC3614" t="str">
        <f ca="1">+IFERROR(IF(Tabla2[[#This Row],[FECHA INICIO DE LABORES EN OBRA]]="","No Aplica",IF(AND(MONTH(Tabla2[[#This Row],[FECHA INICIO DE LABORES EN OBRA]])=MONTH(TODAY()-30),YEAR(Tabla2[[#This Row],[FECHA INICIO DE LABORES EN OBRA]])=YEAR(TODAY())),MONTH(TODAY()-30)&amp;"-"&amp;YEAR(TODAY()),"No Aplica")),"No Aplica")</f>
        <v>8-2023</v>
      </c>
    </row>
    <row r="3615" spans="1:29" x14ac:dyDescent="0.25">
      <c r="A3615" s="2" t="s">
        <v>5355</v>
      </c>
      <c r="B3615" s="3" t="s">
        <v>5356</v>
      </c>
      <c r="C3615" s="3" t="s">
        <v>5356</v>
      </c>
      <c r="D3615" s="3">
        <v>41876311</v>
      </c>
      <c r="E3615" s="3" t="s">
        <v>8528</v>
      </c>
      <c r="F3615" s="36">
        <v>30357</v>
      </c>
      <c r="G3615" s="3">
        <v>1</v>
      </c>
      <c r="H3615" s="3" t="s">
        <v>5358</v>
      </c>
      <c r="I3615" s="3" t="s">
        <v>5357</v>
      </c>
      <c r="J3615" s="3" t="s">
        <v>5359</v>
      </c>
      <c r="K3615" s="3" t="s">
        <v>3701</v>
      </c>
      <c r="L3615" s="8" t="s">
        <v>9813</v>
      </c>
      <c r="M3615" s="5"/>
      <c r="N3615" s="13" t="s">
        <v>1043</v>
      </c>
      <c r="O3615" s="5">
        <v>43661</v>
      </c>
      <c r="P3615" s="8">
        <v>1</v>
      </c>
      <c r="Q3615" s="9">
        <v>1</v>
      </c>
      <c r="R3615" s="9" t="str">
        <f>IFERROR(VLOOKUP(Tabla2[[#This Row],[CONTRATISTA PRNCIPAL]],Hoja1!$L$5:$M$9,2,FALSE),"CJV")</f>
        <v>EPC</v>
      </c>
      <c r="S3615" s="9" t="str">
        <f>IF(Tabla2[[#This Row],[EMPRESA]]=Tabla2[[#This Row],[CONTRATISTA PRNCIPAL]],"Principal","Secundaria")</f>
        <v>Principal</v>
      </c>
      <c r="T3615" s="10">
        <f>IFERROR(1/COUNTIF(Tabla2[CONTRATISTA PRNCIPAL],Tabla2[[#This Row],[CONTRATISTA PRNCIPAL]]),0)</f>
        <v>6.6666666666666666E-2</v>
      </c>
      <c r="U3615" s="33">
        <f ca="1">IF(((TODAY()-Tabla2[[#This Row],[FECHA NACIMIENTO]])/365)&lt;18,"Corregir", IF(((TODAY()-Tabla2[[#This Row],[FECHA NACIMIENTO]])/365)&gt;80, "Corregir",ROUNDDOWN(((TODAY()-Tabla2[[#This Row],[FECHA NACIMIENTO]])/365),0)))</f>
        <v>40</v>
      </c>
      <c r="V361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615" s="34" t="str">
        <f ca="1">+IF(Tabla2[[#This Row],[Edad]]="Corregir","Corregir","Ok")</f>
        <v>Ok</v>
      </c>
      <c r="X3615" s="10" t="str">
        <f>+IFERROR(VLOOKUP(Tabla2[[#This Row],[DISTRITO SEGÚN DNI]],Hoja1!$A$2:$B$55,2,FALSE),"No")</f>
        <v>No</v>
      </c>
      <c r="Y3615" s="10" t="str">
        <f>IF(OR(LOWER(Tabla2[[#This Row],[GENERO]])="masculino", LOWER(Tabla2[[#This Row],[GENERO]])="femenino"),"OK","Corregir")</f>
        <v>OK</v>
      </c>
      <c r="Z3615" s="10" t="str">
        <f>+IF(Tabla2[[#This Row],[Nro. DNI / CE]]="","Corregir",IF(LEN(Tabla2[[#This Row],[Nro. DNI / CE]])&gt;=8,"OK","Corregir"))</f>
        <v>OK</v>
      </c>
      <c r="AA3615" s="10">
        <f>COUNTIF(Tabla2[APELLIDOS Y NOMBRES],Tabla2[[#This Row],[APELLIDOS Y NOMBRES]])</f>
        <v>1</v>
      </c>
      <c r="AB3615" t="str">
        <f ca="1">+IFERROR(IF(Tabla2[[#This Row],[FECHA CESE/BAJA]]="","No Aplica",IF(AND(MONTH(Tabla2[[#This Row],[FECHA CESE/BAJA]])=MONTH(TODAY()-30),YEAR(Tabla2[[#This Row],[FECHA CESE/BAJA]])=YEAR(TODAY())),MONTH(TODAY()-30)&amp;"-"&amp;YEAR(TODAY()),"Borrar")),"No aplica")</f>
        <v>No Aplica</v>
      </c>
      <c r="AC3615" t="str">
        <f ca="1">+IFERROR(IF(Tabla2[[#This Row],[FECHA INICIO DE LABORES EN OBRA]]="","No Aplica",IF(AND(MONTH(Tabla2[[#This Row],[FECHA INICIO DE LABORES EN OBRA]])=MONTH(TODAY()-30),YEAR(Tabla2[[#This Row],[FECHA INICIO DE LABORES EN OBRA]])=YEAR(TODAY())),MONTH(TODAY()-30)&amp;"-"&amp;YEAR(TODAY()),"No Aplica")),"No Aplica")</f>
        <v>No Aplica</v>
      </c>
    </row>
    <row r="3616" spans="1:29" x14ac:dyDescent="0.25">
      <c r="A3616" s="2" t="s">
        <v>5355</v>
      </c>
      <c r="B3616" s="3" t="s">
        <v>5356</v>
      </c>
      <c r="C3616" s="3" t="s">
        <v>5356</v>
      </c>
      <c r="D3616" s="3" t="s">
        <v>8529</v>
      </c>
      <c r="E3616" s="3" t="s">
        <v>8530</v>
      </c>
      <c r="F3616" s="36">
        <v>24429</v>
      </c>
      <c r="G3616" s="3">
        <v>1</v>
      </c>
      <c r="H3616" s="3" t="s">
        <v>5360</v>
      </c>
      <c r="I3616" s="3" t="s">
        <v>5357</v>
      </c>
      <c r="J3616" s="3" t="s">
        <v>5361</v>
      </c>
      <c r="K3616" s="3" t="s">
        <v>4765</v>
      </c>
      <c r="L3616" s="8" t="s">
        <v>9813</v>
      </c>
      <c r="M3616" s="5"/>
      <c r="N3616" s="13" t="s">
        <v>1043</v>
      </c>
      <c r="O3616" s="5">
        <v>43709</v>
      </c>
      <c r="P3616" s="8">
        <v>1</v>
      </c>
      <c r="Q3616" s="9">
        <v>1</v>
      </c>
      <c r="R3616" s="9" t="str">
        <f>IFERROR(VLOOKUP(Tabla2[[#This Row],[CONTRATISTA PRNCIPAL]],Hoja1!$L$5:$M$9,2,FALSE),"CJV")</f>
        <v>EPC</v>
      </c>
      <c r="S3616" s="9" t="str">
        <f>IF(Tabla2[[#This Row],[EMPRESA]]=Tabla2[[#This Row],[CONTRATISTA PRNCIPAL]],"Principal","Secundaria")</f>
        <v>Principal</v>
      </c>
      <c r="T3616" s="10">
        <f>IFERROR(1/COUNTIF(Tabla2[CONTRATISTA PRNCIPAL],Tabla2[[#This Row],[CONTRATISTA PRNCIPAL]]),0)</f>
        <v>6.6666666666666666E-2</v>
      </c>
      <c r="U3616" s="33">
        <f ca="1">IF(((TODAY()-Tabla2[[#This Row],[FECHA NACIMIENTO]])/365)&lt;18,"Corregir", IF(((TODAY()-Tabla2[[#This Row],[FECHA NACIMIENTO]])/365)&gt;80, "Corregir",ROUNDDOWN(((TODAY()-Tabla2[[#This Row],[FECHA NACIMIENTO]])/365),0)))</f>
        <v>56</v>
      </c>
      <c r="V361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616" s="34" t="str">
        <f ca="1">+IF(Tabla2[[#This Row],[Edad]]="Corregir","Corregir","Ok")</f>
        <v>Ok</v>
      </c>
      <c r="X3616" s="10" t="str">
        <f>+IFERROR(VLOOKUP(Tabla2[[#This Row],[DISTRITO SEGÚN DNI]],Hoja1!$A$2:$B$55,2,FALSE),"No")</f>
        <v>LA VICTORIA</v>
      </c>
      <c r="Y3616" s="10" t="str">
        <f>IF(OR(LOWER(Tabla2[[#This Row],[GENERO]])="masculino", LOWER(Tabla2[[#This Row],[GENERO]])="femenino"),"OK","Corregir")</f>
        <v>OK</v>
      </c>
      <c r="Z3616" s="10" t="str">
        <f>+IF(Tabla2[[#This Row],[Nro. DNI / CE]]="","Corregir",IF(LEN(Tabla2[[#This Row],[Nro. DNI / CE]])&gt;=8,"OK","Corregir"))</f>
        <v>OK</v>
      </c>
      <c r="AA3616" s="10">
        <f>COUNTIF(Tabla2[APELLIDOS Y NOMBRES],Tabla2[[#This Row],[APELLIDOS Y NOMBRES]])</f>
        <v>1</v>
      </c>
      <c r="AB3616" t="str">
        <f ca="1">+IFERROR(IF(Tabla2[[#This Row],[FECHA CESE/BAJA]]="","No Aplica",IF(AND(MONTH(Tabla2[[#This Row],[FECHA CESE/BAJA]])=MONTH(TODAY()-30),YEAR(Tabla2[[#This Row],[FECHA CESE/BAJA]])=YEAR(TODAY())),MONTH(TODAY()-30)&amp;"-"&amp;YEAR(TODAY()),"Borrar")),"No aplica")</f>
        <v>No Aplica</v>
      </c>
      <c r="AC3616" t="str">
        <f ca="1">+IFERROR(IF(Tabla2[[#This Row],[FECHA INICIO DE LABORES EN OBRA]]="","No Aplica",IF(AND(MONTH(Tabla2[[#This Row],[FECHA INICIO DE LABORES EN OBRA]])=MONTH(TODAY()-30),YEAR(Tabla2[[#This Row],[FECHA INICIO DE LABORES EN OBRA]])=YEAR(TODAY())),MONTH(TODAY()-30)&amp;"-"&amp;YEAR(TODAY()),"No Aplica")),"No Aplica")</f>
        <v>No Aplica</v>
      </c>
    </row>
    <row r="3617" spans="1:29" x14ac:dyDescent="0.25">
      <c r="A3617" s="2" t="s">
        <v>5355</v>
      </c>
      <c r="B3617" s="3" t="s">
        <v>5356</v>
      </c>
      <c r="C3617" s="3" t="s">
        <v>5356</v>
      </c>
      <c r="D3617" s="3">
        <v>44638411</v>
      </c>
      <c r="E3617" s="3" t="s">
        <v>8531</v>
      </c>
      <c r="F3617" s="36">
        <v>32078</v>
      </c>
      <c r="G3617" s="3">
        <v>1</v>
      </c>
      <c r="H3617" s="3" t="s">
        <v>5362</v>
      </c>
      <c r="I3617" s="3" t="s">
        <v>5357</v>
      </c>
      <c r="J3617" s="3" t="s">
        <v>5363</v>
      </c>
      <c r="K3617" s="3" t="s">
        <v>5364</v>
      </c>
      <c r="L3617" s="8" t="s">
        <v>9813</v>
      </c>
      <c r="M3617" s="5"/>
      <c r="N3617" s="13" t="s">
        <v>1043</v>
      </c>
      <c r="O3617" s="5">
        <v>43731</v>
      </c>
      <c r="P3617" s="8">
        <v>1</v>
      </c>
      <c r="Q3617" s="9">
        <v>1</v>
      </c>
      <c r="R3617" s="9" t="str">
        <f>IFERROR(VLOOKUP(Tabla2[[#This Row],[CONTRATISTA PRNCIPAL]],Hoja1!$L$5:$M$9,2,FALSE),"CJV")</f>
        <v>EPC</v>
      </c>
      <c r="S3617" s="9" t="str">
        <f>IF(Tabla2[[#This Row],[EMPRESA]]=Tabla2[[#This Row],[CONTRATISTA PRNCIPAL]],"Principal","Secundaria")</f>
        <v>Principal</v>
      </c>
      <c r="T3617" s="10">
        <f>IFERROR(1/COUNTIF(Tabla2[CONTRATISTA PRNCIPAL],Tabla2[[#This Row],[CONTRATISTA PRNCIPAL]]),0)</f>
        <v>6.6666666666666666E-2</v>
      </c>
      <c r="U3617" s="33">
        <f ca="1">IF(((TODAY()-Tabla2[[#This Row],[FECHA NACIMIENTO]])/365)&lt;18,"Corregir", IF(((TODAY()-Tabla2[[#This Row],[FECHA NACIMIENTO]])/365)&gt;80, "Corregir",ROUNDDOWN(((TODAY()-Tabla2[[#This Row],[FECHA NACIMIENTO]])/365),0)))</f>
        <v>35</v>
      </c>
      <c r="V361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617" s="34" t="str">
        <f ca="1">+IF(Tabla2[[#This Row],[Edad]]="Corregir","Corregir","Ok")</f>
        <v>Ok</v>
      </c>
      <c r="X3617" s="10" t="str">
        <f>+IFERROR(VLOOKUP(Tabla2[[#This Row],[DISTRITO SEGÚN DNI]],Hoja1!$A$2:$B$55,2,FALSE),"No")</f>
        <v>No</v>
      </c>
      <c r="Y3617" s="10" t="str">
        <f>IF(OR(LOWER(Tabla2[[#This Row],[GENERO]])="masculino", LOWER(Tabla2[[#This Row],[GENERO]])="femenino"),"OK","Corregir")</f>
        <v>OK</v>
      </c>
      <c r="Z3617" s="10" t="str">
        <f>+IF(Tabla2[[#This Row],[Nro. DNI / CE]]="","Corregir",IF(LEN(Tabla2[[#This Row],[Nro. DNI / CE]])&gt;=8,"OK","Corregir"))</f>
        <v>OK</v>
      </c>
      <c r="AA3617" s="10">
        <f>COUNTIF(Tabla2[APELLIDOS Y NOMBRES],Tabla2[[#This Row],[APELLIDOS Y NOMBRES]])</f>
        <v>1</v>
      </c>
      <c r="AB3617" t="str">
        <f ca="1">+IFERROR(IF(Tabla2[[#This Row],[FECHA CESE/BAJA]]="","No Aplica",IF(AND(MONTH(Tabla2[[#This Row],[FECHA CESE/BAJA]])=MONTH(TODAY()-30),YEAR(Tabla2[[#This Row],[FECHA CESE/BAJA]])=YEAR(TODAY())),MONTH(TODAY()-30)&amp;"-"&amp;YEAR(TODAY()),"Borrar")),"No aplica")</f>
        <v>No Aplica</v>
      </c>
      <c r="AC3617" t="str">
        <f ca="1">+IFERROR(IF(Tabla2[[#This Row],[FECHA INICIO DE LABORES EN OBRA]]="","No Aplica",IF(AND(MONTH(Tabla2[[#This Row],[FECHA INICIO DE LABORES EN OBRA]])=MONTH(TODAY()-30),YEAR(Tabla2[[#This Row],[FECHA INICIO DE LABORES EN OBRA]])=YEAR(TODAY())),MONTH(TODAY()-30)&amp;"-"&amp;YEAR(TODAY()),"No Aplica")),"No Aplica")</f>
        <v>No Aplica</v>
      </c>
    </row>
    <row r="3618" spans="1:29" x14ac:dyDescent="0.25">
      <c r="A3618" s="2" t="s">
        <v>5355</v>
      </c>
      <c r="B3618" s="3" t="s">
        <v>5356</v>
      </c>
      <c r="C3618" s="3" t="s">
        <v>5356</v>
      </c>
      <c r="D3618" s="3">
        <v>40236085</v>
      </c>
      <c r="E3618" s="3" t="s">
        <v>8532</v>
      </c>
      <c r="F3618" s="36">
        <v>29024</v>
      </c>
      <c r="G3618" s="3">
        <v>1</v>
      </c>
      <c r="H3618" s="3" t="s">
        <v>5360</v>
      </c>
      <c r="I3618" s="3" t="s">
        <v>5357</v>
      </c>
      <c r="J3618" s="3" t="s">
        <v>5365</v>
      </c>
      <c r="K3618" s="3" t="s">
        <v>3073</v>
      </c>
      <c r="L3618" s="8" t="s">
        <v>9813</v>
      </c>
      <c r="M3618" s="5"/>
      <c r="N3618" s="13" t="s">
        <v>1043</v>
      </c>
      <c r="O3618" s="5">
        <v>43731</v>
      </c>
      <c r="P3618" s="8">
        <v>1</v>
      </c>
      <c r="Q3618" s="9">
        <v>1</v>
      </c>
      <c r="R3618" s="9" t="str">
        <f>IFERROR(VLOOKUP(Tabla2[[#This Row],[CONTRATISTA PRNCIPAL]],Hoja1!$L$5:$M$9,2,FALSE),"CJV")</f>
        <v>EPC</v>
      </c>
      <c r="S3618" s="9" t="str">
        <f>IF(Tabla2[[#This Row],[EMPRESA]]=Tabla2[[#This Row],[CONTRATISTA PRNCIPAL]],"Principal","Secundaria")</f>
        <v>Principal</v>
      </c>
      <c r="T3618" s="10">
        <f>IFERROR(1/COUNTIF(Tabla2[CONTRATISTA PRNCIPAL],Tabla2[[#This Row],[CONTRATISTA PRNCIPAL]]),0)</f>
        <v>6.6666666666666666E-2</v>
      </c>
      <c r="U3618" s="33">
        <f ca="1">IF(((TODAY()-Tabla2[[#This Row],[FECHA NACIMIENTO]])/365)&lt;18,"Corregir", IF(((TODAY()-Tabla2[[#This Row],[FECHA NACIMIENTO]])/365)&gt;80, "Corregir",ROUNDDOWN(((TODAY()-Tabla2[[#This Row],[FECHA NACIMIENTO]])/365),0)))</f>
        <v>44</v>
      </c>
      <c r="V361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618" s="34" t="str">
        <f ca="1">+IF(Tabla2[[#This Row],[Edad]]="Corregir","Corregir","Ok")</f>
        <v>Ok</v>
      </c>
      <c r="X3618" s="10" t="str">
        <f>+IFERROR(VLOOKUP(Tabla2[[#This Row],[DISTRITO SEGÚN DNI]],Hoja1!$A$2:$B$55,2,FALSE),"No")</f>
        <v>No</v>
      </c>
      <c r="Y3618" s="10" t="str">
        <f>IF(OR(LOWER(Tabla2[[#This Row],[GENERO]])="masculino", LOWER(Tabla2[[#This Row],[GENERO]])="femenino"),"OK","Corregir")</f>
        <v>OK</v>
      </c>
      <c r="Z3618" s="10" t="str">
        <f>+IF(Tabla2[[#This Row],[Nro. DNI / CE]]="","Corregir",IF(LEN(Tabla2[[#This Row],[Nro. DNI / CE]])&gt;=8,"OK","Corregir"))</f>
        <v>OK</v>
      </c>
      <c r="AA3618" s="10">
        <f>COUNTIF(Tabla2[APELLIDOS Y NOMBRES],Tabla2[[#This Row],[APELLIDOS Y NOMBRES]])</f>
        <v>1</v>
      </c>
      <c r="AB3618" t="str">
        <f ca="1">+IFERROR(IF(Tabla2[[#This Row],[FECHA CESE/BAJA]]="","No Aplica",IF(AND(MONTH(Tabla2[[#This Row],[FECHA CESE/BAJA]])=MONTH(TODAY()-30),YEAR(Tabla2[[#This Row],[FECHA CESE/BAJA]])=YEAR(TODAY())),MONTH(TODAY()-30)&amp;"-"&amp;YEAR(TODAY()),"Borrar")),"No aplica")</f>
        <v>No Aplica</v>
      </c>
      <c r="AC3618" t="str">
        <f ca="1">+IFERROR(IF(Tabla2[[#This Row],[FECHA INICIO DE LABORES EN OBRA]]="","No Aplica",IF(AND(MONTH(Tabla2[[#This Row],[FECHA INICIO DE LABORES EN OBRA]])=MONTH(TODAY()-30),YEAR(Tabla2[[#This Row],[FECHA INICIO DE LABORES EN OBRA]])=YEAR(TODAY())),MONTH(TODAY()-30)&amp;"-"&amp;YEAR(TODAY()),"No Aplica")),"No Aplica")</f>
        <v>No Aplica</v>
      </c>
    </row>
    <row r="3619" spans="1:29" x14ac:dyDescent="0.25">
      <c r="A3619" s="2" t="s">
        <v>5355</v>
      </c>
      <c r="B3619" s="3" t="s">
        <v>5356</v>
      </c>
      <c r="C3619" s="3" t="s">
        <v>5356</v>
      </c>
      <c r="D3619" s="3" t="s">
        <v>8533</v>
      </c>
      <c r="E3619" s="3" t="s">
        <v>8534</v>
      </c>
      <c r="F3619" s="36">
        <v>30280</v>
      </c>
      <c r="G3619" s="3">
        <v>1</v>
      </c>
      <c r="H3619" s="3" t="s">
        <v>5366</v>
      </c>
      <c r="I3619" s="3" t="s">
        <v>5357</v>
      </c>
      <c r="J3619" s="3" t="s">
        <v>5367</v>
      </c>
      <c r="K3619" s="3" t="s">
        <v>1492</v>
      </c>
      <c r="L3619" s="8" t="s">
        <v>9818</v>
      </c>
      <c r="M3619" s="5"/>
      <c r="N3619" s="13" t="s">
        <v>1119</v>
      </c>
      <c r="O3619" s="5">
        <v>43801</v>
      </c>
      <c r="P3619" s="8">
        <v>1</v>
      </c>
      <c r="Q3619" s="9">
        <v>1</v>
      </c>
      <c r="R3619" s="9" t="str">
        <f>IFERROR(VLOOKUP(Tabla2[[#This Row],[CONTRATISTA PRNCIPAL]],Hoja1!$L$5:$M$9,2,FALSE),"CJV")</f>
        <v>EPC</v>
      </c>
      <c r="S3619" s="9" t="str">
        <f>IF(Tabla2[[#This Row],[EMPRESA]]=Tabla2[[#This Row],[CONTRATISTA PRNCIPAL]],"Principal","Secundaria")</f>
        <v>Principal</v>
      </c>
      <c r="T3619" s="10">
        <f>IFERROR(1/COUNTIF(Tabla2[CONTRATISTA PRNCIPAL],Tabla2[[#This Row],[CONTRATISTA PRNCIPAL]]),0)</f>
        <v>6.6666666666666666E-2</v>
      </c>
      <c r="U3619" s="33">
        <f ca="1">IF(((TODAY()-Tabla2[[#This Row],[FECHA NACIMIENTO]])/365)&lt;18,"Corregir", IF(((TODAY()-Tabla2[[#This Row],[FECHA NACIMIENTO]])/365)&gt;80, "Corregir",ROUNDDOWN(((TODAY()-Tabla2[[#This Row],[FECHA NACIMIENTO]])/365),0)))</f>
        <v>40</v>
      </c>
      <c r="V361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619" s="34" t="str">
        <f ca="1">+IF(Tabla2[[#This Row],[Edad]]="Corregir","Corregir","Ok")</f>
        <v>Ok</v>
      </c>
      <c r="X3619" s="10" t="str">
        <f>+IFERROR(VLOOKUP(Tabla2[[#This Row],[DISTRITO SEGÚN DNI]],Hoja1!$A$2:$B$55,2,FALSE),"No")</f>
        <v>No</v>
      </c>
      <c r="Y3619" s="10" t="str">
        <f>IF(OR(LOWER(Tabla2[[#This Row],[GENERO]])="masculino", LOWER(Tabla2[[#This Row],[GENERO]])="femenino"),"OK","Corregir")</f>
        <v>OK</v>
      </c>
      <c r="Z3619" s="10" t="str">
        <f>+IF(Tabla2[[#This Row],[Nro. DNI / CE]]="","Corregir",IF(LEN(Tabla2[[#This Row],[Nro. DNI / CE]])&gt;=8,"OK","Corregir"))</f>
        <v>OK</v>
      </c>
      <c r="AA3619" s="10">
        <f>COUNTIF(Tabla2[APELLIDOS Y NOMBRES],Tabla2[[#This Row],[APELLIDOS Y NOMBRES]])</f>
        <v>1</v>
      </c>
      <c r="AB3619" t="str">
        <f ca="1">+IFERROR(IF(Tabla2[[#This Row],[FECHA CESE/BAJA]]="","No Aplica",IF(AND(MONTH(Tabla2[[#This Row],[FECHA CESE/BAJA]])=MONTH(TODAY()-30),YEAR(Tabla2[[#This Row],[FECHA CESE/BAJA]])=YEAR(TODAY())),MONTH(TODAY()-30)&amp;"-"&amp;YEAR(TODAY()),"Borrar")),"No aplica")</f>
        <v>No Aplica</v>
      </c>
      <c r="AC3619" t="str">
        <f ca="1">+IFERROR(IF(Tabla2[[#This Row],[FECHA INICIO DE LABORES EN OBRA]]="","No Aplica",IF(AND(MONTH(Tabla2[[#This Row],[FECHA INICIO DE LABORES EN OBRA]])=MONTH(TODAY()-30),YEAR(Tabla2[[#This Row],[FECHA INICIO DE LABORES EN OBRA]])=YEAR(TODAY())),MONTH(TODAY()-30)&amp;"-"&amp;YEAR(TODAY()),"No Aplica")),"No Aplica")</f>
        <v>No Aplica</v>
      </c>
    </row>
    <row r="3620" spans="1:29" x14ac:dyDescent="0.25">
      <c r="A3620" s="2" t="s">
        <v>5355</v>
      </c>
      <c r="B3620" s="3" t="s">
        <v>5356</v>
      </c>
      <c r="C3620" s="3" t="s">
        <v>5356</v>
      </c>
      <c r="D3620" s="3" t="s">
        <v>5368</v>
      </c>
      <c r="E3620" s="3" t="s">
        <v>8536</v>
      </c>
      <c r="F3620" s="36">
        <v>27200</v>
      </c>
      <c r="G3620" s="3">
        <v>1</v>
      </c>
      <c r="H3620" s="3" t="s">
        <v>5369</v>
      </c>
      <c r="I3620" s="3" t="s">
        <v>5357</v>
      </c>
      <c r="J3620" s="3" t="s">
        <v>5370</v>
      </c>
      <c r="K3620" s="3" t="s">
        <v>2106</v>
      </c>
      <c r="L3620" s="8" t="s">
        <v>9813</v>
      </c>
      <c r="M3620" s="5"/>
      <c r="N3620" s="13" t="s">
        <v>1043</v>
      </c>
      <c r="O3620" s="5">
        <v>44049</v>
      </c>
      <c r="P3620" s="8">
        <v>1</v>
      </c>
      <c r="Q3620" s="9">
        <v>1</v>
      </c>
      <c r="R3620" s="9" t="str">
        <f>IFERROR(VLOOKUP(Tabla2[[#This Row],[CONTRATISTA PRNCIPAL]],Hoja1!$L$5:$M$9,2,FALSE),"CJV")</f>
        <v>EPC</v>
      </c>
      <c r="S3620" s="9" t="str">
        <f>IF(Tabla2[[#This Row],[EMPRESA]]=Tabla2[[#This Row],[CONTRATISTA PRNCIPAL]],"Principal","Secundaria")</f>
        <v>Principal</v>
      </c>
      <c r="T3620" s="10">
        <f>IFERROR(1/COUNTIF(Tabla2[CONTRATISTA PRNCIPAL],Tabla2[[#This Row],[CONTRATISTA PRNCIPAL]]),0)</f>
        <v>6.6666666666666666E-2</v>
      </c>
      <c r="U3620" s="33">
        <f ca="1">IF(((TODAY()-Tabla2[[#This Row],[FECHA NACIMIENTO]])/365)&lt;18,"Corregir", IF(((TODAY()-Tabla2[[#This Row],[FECHA NACIMIENTO]])/365)&gt;80, "Corregir",ROUNDDOWN(((TODAY()-Tabla2[[#This Row],[FECHA NACIMIENTO]])/365),0)))</f>
        <v>49</v>
      </c>
      <c r="V362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620" s="34" t="str">
        <f ca="1">+IF(Tabla2[[#This Row],[Edad]]="Corregir","Corregir","Ok")</f>
        <v>Ok</v>
      </c>
      <c r="X3620" s="10" t="str">
        <f>+IFERROR(VLOOKUP(Tabla2[[#This Row],[DISTRITO SEGÚN DNI]],Hoja1!$A$2:$B$55,2,FALSE),"No")</f>
        <v>No</v>
      </c>
      <c r="Y3620" s="10" t="str">
        <f>IF(OR(LOWER(Tabla2[[#This Row],[GENERO]])="masculino", LOWER(Tabla2[[#This Row],[GENERO]])="femenino"),"OK","Corregir")</f>
        <v>OK</v>
      </c>
      <c r="Z3620" s="10" t="str">
        <f>+IF(Tabla2[[#This Row],[Nro. DNI / CE]]="","Corregir",IF(LEN(Tabla2[[#This Row],[Nro. DNI / CE]])&gt;=8,"OK","Corregir"))</f>
        <v>OK</v>
      </c>
      <c r="AA3620" s="10">
        <f>COUNTIF(Tabla2[APELLIDOS Y NOMBRES],Tabla2[[#This Row],[APELLIDOS Y NOMBRES]])</f>
        <v>1</v>
      </c>
      <c r="AB3620" t="str">
        <f ca="1">+IFERROR(IF(Tabla2[[#This Row],[FECHA CESE/BAJA]]="","No Aplica",IF(AND(MONTH(Tabla2[[#This Row],[FECHA CESE/BAJA]])=MONTH(TODAY()-30),YEAR(Tabla2[[#This Row],[FECHA CESE/BAJA]])=YEAR(TODAY())),MONTH(TODAY()-30)&amp;"-"&amp;YEAR(TODAY()),"Borrar")),"No aplica")</f>
        <v>No Aplica</v>
      </c>
      <c r="AC3620" t="str">
        <f ca="1">+IFERROR(IF(Tabla2[[#This Row],[FECHA INICIO DE LABORES EN OBRA]]="","No Aplica",IF(AND(MONTH(Tabla2[[#This Row],[FECHA INICIO DE LABORES EN OBRA]])=MONTH(TODAY()-30),YEAR(Tabla2[[#This Row],[FECHA INICIO DE LABORES EN OBRA]])=YEAR(TODAY())),MONTH(TODAY()-30)&amp;"-"&amp;YEAR(TODAY()),"No Aplica")),"No Aplica")</f>
        <v>No Aplica</v>
      </c>
    </row>
    <row r="3621" spans="1:29" x14ac:dyDescent="0.25">
      <c r="A3621" s="2" t="s">
        <v>5371</v>
      </c>
      <c r="B3621" s="3" t="s">
        <v>5372</v>
      </c>
      <c r="C3621" s="3" t="s">
        <v>5356</v>
      </c>
      <c r="D3621" s="3" t="s">
        <v>5374</v>
      </c>
      <c r="E3621" s="3" t="s">
        <v>8537</v>
      </c>
      <c r="F3621" s="36" t="s">
        <v>8538</v>
      </c>
      <c r="G3621" s="3">
        <v>1</v>
      </c>
      <c r="H3621" s="3" t="s">
        <v>5373</v>
      </c>
      <c r="I3621" s="3" t="s">
        <v>5357</v>
      </c>
      <c r="J3621" s="3" t="s">
        <v>5375</v>
      </c>
      <c r="K3621" s="3" t="s">
        <v>1481</v>
      </c>
      <c r="L3621" s="8" t="s">
        <v>9813</v>
      </c>
      <c r="M3621" s="5"/>
      <c r="N3621" s="13" t="s">
        <v>1043</v>
      </c>
      <c r="O3621" s="5" t="s">
        <v>5376</v>
      </c>
      <c r="P3621" s="8">
        <v>1</v>
      </c>
      <c r="Q3621" s="9">
        <v>1</v>
      </c>
      <c r="R3621" s="9" t="str">
        <f>IFERROR(VLOOKUP(Tabla2[[#This Row],[CONTRATISTA PRNCIPAL]],Hoja1!$L$5:$M$9,2,FALSE),"CJV")</f>
        <v>EPC</v>
      </c>
      <c r="S3621" s="9" t="str">
        <f>IF(Tabla2[[#This Row],[EMPRESA]]=Tabla2[[#This Row],[CONTRATISTA PRNCIPAL]],"Principal","Secundaria")</f>
        <v>Secundaria</v>
      </c>
      <c r="T3621" s="10">
        <f>IFERROR(1/COUNTIF(Tabla2[CONTRATISTA PRNCIPAL],Tabla2[[#This Row],[CONTRATISTA PRNCIPAL]]),0)</f>
        <v>6.6666666666666666E-2</v>
      </c>
      <c r="U3621" s="33">
        <f ca="1">IF(((TODAY()-Tabla2[[#This Row],[FECHA NACIMIENTO]])/365)&lt;18,"Corregir", IF(((TODAY()-Tabla2[[#This Row],[FECHA NACIMIENTO]])/365)&gt;80, "Corregir",ROUNDDOWN(((TODAY()-Tabla2[[#This Row],[FECHA NACIMIENTO]])/365),0)))</f>
        <v>34</v>
      </c>
      <c r="V362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621" s="34" t="str">
        <f ca="1">+IF(Tabla2[[#This Row],[Edad]]="Corregir","Corregir","Ok")</f>
        <v>Ok</v>
      </c>
      <c r="X3621" s="10" t="str">
        <f>+IFERROR(VLOOKUP(Tabla2[[#This Row],[DISTRITO SEGÚN DNI]],Hoja1!$A$2:$B$55,2,FALSE),"No")</f>
        <v>No</v>
      </c>
      <c r="Y3621" s="10" t="str">
        <f>IF(OR(LOWER(Tabla2[[#This Row],[GENERO]])="masculino", LOWER(Tabla2[[#This Row],[GENERO]])="femenino"),"OK","Corregir")</f>
        <v>OK</v>
      </c>
      <c r="Z3621" s="10" t="str">
        <f>+IF(Tabla2[[#This Row],[Nro. DNI / CE]]="","Corregir",IF(LEN(Tabla2[[#This Row],[Nro. DNI / CE]])&gt;=8,"OK","Corregir"))</f>
        <v>OK</v>
      </c>
      <c r="AA3621" s="10">
        <f>COUNTIF(Tabla2[APELLIDOS Y NOMBRES],Tabla2[[#This Row],[APELLIDOS Y NOMBRES]])</f>
        <v>1</v>
      </c>
      <c r="AB3621" t="str">
        <f ca="1">+IFERROR(IF(Tabla2[[#This Row],[FECHA CESE/BAJA]]="","No Aplica",IF(AND(MONTH(Tabla2[[#This Row],[FECHA CESE/BAJA]])=MONTH(TODAY()-30),YEAR(Tabla2[[#This Row],[FECHA CESE/BAJA]])=YEAR(TODAY())),MONTH(TODAY()-30)&amp;"-"&amp;YEAR(TODAY()),"Borrar")),"No aplica")</f>
        <v>No Aplica</v>
      </c>
      <c r="AC3621" t="str">
        <f ca="1">+IFERROR(IF(Tabla2[[#This Row],[FECHA INICIO DE LABORES EN OBRA]]="","No Aplica",IF(AND(MONTH(Tabla2[[#This Row],[FECHA INICIO DE LABORES EN OBRA]])=MONTH(TODAY()-30),YEAR(Tabla2[[#This Row],[FECHA INICIO DE LABORES EN OBRA]])=YEAR(TODAY())),MONTH(TODAY()-30)&amp;"-"&amp;YEAR(TODAY()),"No Aplica")),"No Aplica")</f>
        <v>No Aplica</v>
      </c>
    </row>
    <row r="3622" spans="1:29" x14ac:dyDescent="0.25">
      <c r="A3622" s="2" t="s">
        <v>5371</v>
      </c>
      <c r="B3622" s="3" t="s">
        <v>5372</v>
      </c>
      <c r="C3622" s="3" t="s">
        <v>5356</v>
      </c>
      <c r="D3622" s="3" t="s">
        <v>5377</v>
      </c>
      <c r="E3622" s="3" t="s">
        <v>8539</v>
      </c>
      <c r="F3622" s="36" t="s">
        <v>8540</v>
      </c>
      <c r="G3622" s="3">
        <v>1</v>
      </c>
      <c r="H3622" s="3" t="s">
        <v>5373</v>
      </c>
      <c r="I3622" s="3" t="s">
        <v>5357</v>
      </c>
      <c r="J3622" s="3" t="s">
        <v>5378</v>
      </c>
      <c r="K3622" s="3" t="s">
        <v>1481</v>
      </c>
      <c r="L3622" s="8" t="s">
        <v>9813</v>
      </c>
      <c r="M3622" s="5"/>
      <c r="N3622" s="13" t="s">
        <v>1043</v>
      </c>
      <c r="O3622" s="5" t="s">
        <v>5379</v>
      </c>
      <c r="P3622" s="8">
        <v>1</v>
      </c>
      <c r="Q3622" s="9">
        <v>1</v>
      </c>
      <c r="R3622" s="9" t="str">
        <f>IFERROR(VLOOKUP(Tabla2[[#This Row],[CONTRATISTA PRNCIPAL]],Hoja1!$L$5:$M$9,2,FALSE),"CJV")</f>
        <v>EPC</v>
      </c>
      <c r="S3622" s="9" t="str">
        <f>IF(Tabla2[[#This Row],[EMPRESA]]=Tabla2[[#This Row],[CONTRATISTA PRNCIPAL]],"Principal","Secundaria")</f>
        <v>Secundaria</v>
      </c>
      <c r="T3622" s="10">
        <f>IFERROR(1/COUNTIF(Tabla2[CONTRATISTA PRNCIPAL],Tabla2[[#This Row],[CONTRATISTA PRNCIPAL]]),0)</f>
        <v>6.6666666666666666E-2</v>
      </c>
      <c r="U3622" s="33">
        <f ca="1">IF(((TODAY()-Tabla2[[#This Row],[FECHA NACIMIENTO]])/365)&lt;18,"Corregir", IF(((TODAY()-Tabla2[[#This Row],[FECHA NACIMIENTO]])/365)&gt;80, "Corregir",ROUNDDOWN(((TODAY()-Tabla2[[#This Row],[FECHA NACIMIENTO]])/365),0)))</f>
        <v>32</v>
      </c>
      <c r="V362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622" s="34" t="str">
        <f ca="1">+IF(Tabla2[[#This Row],[Edad]]="Corregir","Corregir","Ok")</f>
        <v>Ok</v>
      </c>
      <c r="X3622" s="10" t="str">
        <f>+IFERROR(VLOOKUP(Tabla2[[#This Row],[DISTRITO SEGÚN DNI]],Hoja1!$A$2:$B$55,2,FALSE),"No")</f>
        <v>No</v>
      </c>
      <c r="Y3622" s="10" t="str">
        <f>IF(OR(LOWER(Tabla2[[#This Row],[GENERO]])="masculino", LOWER(Tabla2[[#This Row],[GENERO]])="femenino"),"OK","Corregir")</f>
        <v>OK</v>
      </c>
      <c r="Z3622" s="10" t="str">
        <f>+IF(Tabla2[[#This Row],[Nro. DNI / CE]]="","Corregir",IF(LEN(Tabla2[[#This Row],[Nro. DNI / CE]])&gt;=8,"OK","Corregir"))</f>
        <v>OK</v>
      </c>
      <c r="AA3622" s="10">
        <f>COUNTIF(Tabla2[APELLIDOS Y NOMBRES],Tabla2[[#This Row],[APELLIDOS Y NOMBRES]])</f>
        <v>1</v>
      </c>
      <c r="AB3622" t="str">
        <f ca="1">+IFERROR(IF(Tabla2[[#This Row],[FECHA CESE/BAJA]]="","No Aplica",IF(AND(MONTH(Tabla2[[#This Row],[FECHA CESE/BAJA]])=MONTH(TODAY()-30),YEAR(Tabla2[[#This Row],[FECHA CESE/BAJA]])=YEAR(TODAY())),MONTH(TODAY()-30)&amp;"-"&amp;YEAR(TODAY()),"Borrar")),"No aplica")</f>
        <v>No Aplica</v>
      </c>
      <c r="AC3622" t="str">
        <f ca="1">+IFERROR(IF(Tabla2[[#This Row],[FECHA INICIO DE LABORES EN OBRA]]="","No Aplica",IF(AND(MONTH(Tabla2[[#This Row],[FECHA INICIO DE LABORES EN OBRA]])=MONTH(TODAY()-30),YEAR(Tabla2[[#This Row],[FECHA INICIO DE LABORES EN OBRA]])=YEAR(TODAY())),MONTH(TODAY()-30)&amp;"-"&amp;YEAR(TODAY()),"No Aplica")),"No Aplica")</f>
        <v>No Aplica</v>
      </c>
    </row>
    <row r="3623" spans="1:29" x14ac:dyDescent="0.25">
      <c r="A3623" s="2" t="s">
        <v>5371</v>
      </c>
      <c r="B3623" s="3" t="s">
        <v>5372</v>
      </c>
      <c r="C3623" s="3" t="s">
        <v>5356</v>
      </c>
      <c r="D3623" s="3" t="s">
        <v>5381</v>
      </c>
      <c r="E3623" s="3" t="s">
        <v>8541</v>
      </c>
      <c r="F3623" s="36" t="s">
        <v>8542</v>
      </c>
      <c r="G3623" s="3">
        <v>1</v>
      </c>
      <c r="H3623" s="3" t="s">
        <v>5382</v>
      </c>
      <c r="I3623" s="3" t="s">
        <v>5357</v>
      </c>
      <c r="J3623" s="3" t="s">
        <v>5383</v>
      </c>
      <c r="K3623" s="3" t="s">
        <v>2484</v>
      </c>
      <c r="L3623" s="8" t="s">
        <v>9813</v>
      </c>
      <c r="M3623" s="5"/>
      <c r="N3623" s="13" t="s">
        <v>1043</v>
      </c>
      <c r="O3623" s="5" t="s">
        <v>5384</v>
      </c>
      <c r="P3623" s="8">
        <v>1</v>
      </c>
      <c r="Q3623" s="9">
        <v>1</v>
      </c>
      <c r="R3623" s="9" t="str">
        <f>IFERROR(VLOOKUP(Tabla2[[#This Row],[CONTRATISTA PRNCIPAL]],Hoja1!$L$5:$M$9,2,FALSE),"CJV")</f>
        <v>EPC</v>
      </c>
      <c r="S3623" s="9" t="str">
        <f>IF(Tabla2[[#This Row],[EMPRESA]]=Tabla2[[#This Row],[CONTRATISTA PRNCIPAL]],"Principal","Secundaria")</f>
        <v>Secundaria</v>
      </c>
      <c r="T3623" s="10">
        <f>IFERROR(1/COUNTIF(Tabla2[CONTRATISTA PRNCIPAL],Tabla2[[#This Row],[CONTRATISTA PRNCIPAL]]),0)</f>
        <v>6.6666666666666666E-2</v>
      </c>
      <c r="U3623" s="33">
        <f ca="1">IF(((TODAY()-Tabla2[[#This Row],[FECHA NACIMIENTO]])/365)&lt;18,"Corregir", IF(((TODAY()-Tabla2[[#This Row],[FECHA NACIMIENTO]])/365)&gt;80, "Corregir",ROUNDDOWN(((TODAY()-Tabla2[[#This Row],[FECHA NACIMIENTO]])/365),0)))</f>
        <v>42</v>
      </c>
      <c r="V362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623" s="34" t="str">
        <f ca="1">+IF(Tabla2[[#This Row],[Edad]]="Corregir","Corregir","Ok")</f>
        <v>Ok</v>
      </c>
      <c r="X3623" s="10" t="str">
        <f>+IFERROR(VLOOKUP(Tabla2[[#This Row],[DISTRITO SEGÚN DNI]],Hoja1!$A$2:$B$55,2,FALSE),"No")</f>
        <v>SANTA ANITA</v>
      </c>
      <c r="Y3623" s="10" t="str">
        <f>IF(OR(LOWER(Tabla2[[#This Row],[GENERO]])="masculino", LOWER(Tabla2[[#This Row],[GENERO]])="femenino"),"OK","Corregir")</f>
        <v>OK</v>
      </c>
      <c r="Z3623" s="10" t="str">
        <f>+IF(Tabla2[[#This Row],[Nro. DNI / CE]]="","Corregir",IF(LEN(Tabla2[[#This Row],[Nro. DNI / CE]])&gt;=8,"OK","Corregir"))</f>
        <v>OK</v>
      </c>
      <c r="AA3623" s="10">
        <f>COUNTIF(Tabla2[APELLIDOS Y NOMBRES],Tabla2[[#This Row],[APELLIDOS Y NOMBRES]])</f>
        <v>1</v>
      </c>
      <c r="AB3623" t="str">
        <f ca="1">+IFERROR(IF(Tabla2[[#This Row],[FECHA CESE/BAJA]]="","No Aplica",IF(AND(MONTH(Tabla2[[#This Row],[FECHA CESE/BAJA]])=MONTH(TODAY()-30),YEAR(Tabla2[[#This Row],[FECHA CESE/BAJA]])=YEAR(TODAY())),MONTH(TODAY()-30)&amp;"-"&amp;YEAR(TODAY()),"Borrar")),"No aplica")</f>
        <v>No Aplica</v>
      </c>
      <c r="AC3623" t="str">
        <f ca="1">+IFERROR(IF(Tabla2[[#This Row],[FECHA INICIO DE LABORES EN OBRA]]="","No Aplica",IF(AND(MONTH(Tabla2[[#This Row],[FECHA INICIO DE LABORES EN OBRA]])=MONTH(TODAY()-30),YEAR(Tabla2[[#This Row],[FECHA INICIO DE LABORES EN OBRA]])=YEAR(TODAY())),MONTH(TODAY()-30)&amp;"-"&amp;YEAR(TODAY()),"No Aplica")),"No Aplica")</f>
        <v>No Aplica</v>
      </c>
    </row>
    <row r="3624" spans="1:29" x14ac:dyDescent="0.25">
      <c r="A3624" s="2" t="s">
        <v>5371</v>
      </c>
      <c r="B3624" s="3" t="s">
        <v>5372</v>
      </c>
      <c r="C3624" s="3" t="s">
        <v>5356</v>
      </c>
      <c r="D3624" s="3" t="s">
        <v>5385</v>
      </c>
      <c r="E3624" s="3" t="s">
        <v>8543</v>
      </c>
      <c r="F3624" s="36" t="s">
        <v>8544</v>
      </c>
      <c r="G3624" s="3">
        <v>1</v>
      </c>
      <c r="H3624" s="3" t="s">
        <v>5373</v>
      </c>
      <c r="I3624" s="3" t="s">
        <v>5357</v>
      </c>
      <c r="J3624" s="3" t="s">
        <v>5386</v>
      </c>
      <c r="K3624" s="3" t="s">
        <v>2438</v>
      </c>
      <c r="L3624" s="8" t="s">
        <v>9813</v>
      </c>
      <c r="M3624" s="5"/>
      <c r="N3624" s="13" t="s">
        <v>1043</v>
      </c>
      <c r="O3624" s="5" t="s">
        <v>5380</v>
      </c>
      <c r="P3624" s="8">
        <v>1</v>
      </c>
      <c r="Q3624" s="9">
        <v>1</v>
      </c>
      <c r="R3624" s="9" t="str">
        <f>IFERROR(VLOOKUP(Tabla2[[#This Row],[CONTRATISTA PRNCIPAL]],Hoja1!$L$5:$M$9,2,FALSE),"CJV")</f>
        <v>EPC</v>
      </c>
      <c r="S3624" s="9" t="str">
        <f>IF(Tabla2[[#This Row],[EMPRESA]]=Tabla2[[#This Row],[CONTRATISTA PRNCIPAL]],"Principal","Secundaria")</f>
        <v>Secundaria</v>
      </c>
      <c r="T3624" s="10">
        <f>IFERROR(1/COUNTIF(Tabla2[CONTRATISTA PRNCIPAL],Tabla2[[#This Row],[CONTRATISTA PRNCIPAL]]),0)</f>
        <v>6.6666666666666666E-2</v>
      </c>
      <c r="U3624" s="33">
        <f ca="1">IF(((TODAY()-Tabla2[[#This Row],[FECHA NACIMIENTO]])/365)&lt;18,"Corregir", IF(((TODAY()-Tabla2[[#This Row],[FECHA NACIMIENTO]])/365)&gt;80, "Corregir",ROUNDDOWN(((TODAY()-Tabla2[[#This Row],[FECHA NACIMIENTO]])/365),0)))</f>
        <v>34</v>
      </c>
      <c r="V362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624" s="34" t="str">
        <f ca="1">+IF(Tabla2[[#This Row],[Edad]]="Corregir","Corregir","Ok")</f>
        <v>Ok</v>
      </c>
      <c r="X3624" s="10" t="str">
        <f>+IFERROR(VLOOKUP(Tabla2[[#This Row],[DISTRITO SEGÚN DNI]],Hoja1!$A$2:$B$55,2,FALSE),"No")</f>
        <v>No</v>
      </c>
      <c r="Y3624" s="10" t="str">
        <f>IF(OR(LOWER(Tabla2[[#This Row],[GENERO]])="masculino", LOWER(Tabla2[[#This Row],[GENERO]])="femenino"),"OK","Corregir")</f>
        <v>OK</v>
      </c>
      <c r="Z3624" s="10" t="str">
        <f>+IF(Tabla2[[#This Row],[Nro. DNI / CE]]="","Corregir",IF(LEN(Tabla2[[#This Row],[Nro. DNI / CE]])&gt;=8,"OK","Corregir"))</f>
        <v>OK</v>
      </c>
      <c r="AA3624" s="10">
        <f>COUNTIF(Tabla2[APELLIDOS Y NOMBRES],Tabla2[[#This Row],[APELLIDOS Y NOMBRES]])</f>
        <v>1</v>
      </c>
      <c r="AB3624" t="str">
        <f ca="1">+IFERROR(IF(Tabla2[[#This Row],[FECHA CESE/BAJA]]="","No Aplica",IF(AND(MONTH(Tabla2[[#This Row],[FECHA CESE/BAJA]])=MONTH(TODAY()-30),YEAR(Tabla2[[#This Row],[FECHA CESE/BAJA]])=YEAR(TODAY())),MONTH(TODAY()-30)&amp;"-"&amp;YEAR(TODAY()),"Borrar")),"No aplica")</f>
        <v>No Aplica</v>
      </c>
      <c r="AC3624" t="str">
        <f ca="1">+IFERROR(IF(Tabla2[[#This Row],[FECHA INICIO DE LABORES EN OBRA]]="","No Aplica",IF(AND(MONTH(Tabla2[[#This Row],[FECHA INICIO DE LABORES EN OBRA]])=MONTH(TODAY()-30),YEAR(Tabla2[[#This Row],[FECHA INICIO DE LABORES EN OBRA]])=YEAR(TODAY())),MONTH(TODAY()-30)&amp;"-"&amp;YEAR(TODAY()),"No Aplica")),"No Aplica")</f>
        <v>No Aplica</v>
      </c>
    </row>
    <row r="3625" spans="1:29" x14ac:dyDescent="0.25">
      <c r="A3625" s="2" t="s">
        <v>5387</v>
      </c>
      <c r="B3625" s="3" t="s">
        <v>12787</v>
      </c>
      <c r="C3625" s="3" t="s">
        <v>5356</v>
      </c>
      <c r="D3625" s="3" t="s">
        <v>5388</v>
      </c>
      <c r="E3625" s="3" t="s">
        <v>5389</v>
      </c>
      <c r="F3625" s="36">
        <v>29167</v>
      </c>
      <c r="G3625" s="3">
        <v>1</v>
      </c>
      <c r="H3625" s="3" t="s">
        <v>5390</v>
      </c>
      <c r="I3625" s="3" t="s">
        <v>5357</v>
      </c>
      <c r="J3625" s="3" t="s">
        <v>5391</v>
      </c>
      <c r="K3625" s="3" t="s">
        <v>1463</v>
      </c>
      <c r="L3625" s="8" t="s">
        <v>9818</v>
      </c>
      <c r="M3625" s="5"/>
      <c r="N3625" s="13" t="s">
        <v>1119</v>
      </c>
      <c r="O3625" s="5">
        <v>43804</v>
      </c>
      <c r="P3625" s="8">
        <v>1</v>
      </c>
      <c r="Q3625" s="9">
        <v>1</v>
      </c>
      <c r="R3625" s="9" t="str">
        <f>IFERROR(VLOOKUP(Tabla2[[#This Row],[CONTRATISTA PRNCIPAL]],Hoja1!$L$5:$M$9,2,FALSE),"CJV")</f>
        <v>EPC</v>
      </c>
      <c r="S3625" s="9" t="str">
        <f>IF(Tabla2[[#This Row],[EMPRESA]]=Tabla2[[#This Row],[CONTRATISTA PRNCIPAL]],"Principal","Secundaria")</f>
        <v>Secundaria</v>
      </c>
      <c r="T3625" s="10">
        <f>IFERROR(1/COUNTIF(Tabla2[CONTRATISTA PRNCIPAL],Tabla2[[#This Row],[CONTRATISTA PRNCIPAL]]),0)</f>
        <v>6.6666666666666666E-2</v>
      </c>
      <c r="U3625" s="33">
        <f ca="1">IF(((TODAY()-Tabla2[[#This Row],[FECHA NACIMIENTO]])/365)&lt;18,"Corregir", IF(((TODAY()-Tabla2[[#This Row],[FECHA NACIMIENTO]])/365)&gt;80, "Corregir",ROUNDDOWN(((TODAY()-Tabla2[[#This Row],[FECHA NACIMIENTO]])/365),0)))</f>
        <v>43</v>
      </c>
      <c r="V362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625" s="34" t="str">
        <f ca="1">+IF(Tabla2[[#This Row],[Edad]]="Corregir","Corregir","Ok")</f>
        <v>Ok</v>
      </c>
      <c r="X3625" s="10" t="str">
        <f>+IFERROR(VLOOKUP(Tabla2[[#This Row],[DISTRITO SEGÚN DNI]],Hoja1!$A$2:$B$55,2,FALSE),"No")</f>
        <v>No</v>
      </c>
      <c r="Y3625" s="10" t="str">
        <f>IF(OR(LOWER(Tabla2[[#This Row],[GENERO]])="masculino", LOWER(Tabla2[[#This Row],[GENERO]])="femenino"),"OK","Corregir")</f>
        <v>OK</v>
      </c>
      <c r="Z3625" s="10" t="str">
        <f>+IF(Tabla2[[#This Row],[Nro. DNI / CE]]="","Corregir",IF(LEN(Tabla2[[#This Row],[Nro. DNI / CE]])&gt;=8,"OK","Corregir"))</f>
        <v>OK</v>
      </c>
      <c r="AA3625" s="10">
        <f>COUNTIF(Tabla2[APELLIDOS Y NOMBRES],Tabla2[[#This Row],[APELLIDOS Y NOMBRES]])</f>
        <v>1</v>
      </c>
      <c r="AB3625" t="str">
        <f ca="1">+IFERROR(IF(Tabla2[[#This Row],[FECHA CESE/BAJA]]="","No Aplica",IF(AND(MONTH(Tabla2[[#This Row],[FECHA CESE/BAJA]])=MONTH(TODAY()-30),YEAR(Tabla2[[#This Row],[FECHA CESE/BAJA]])=YEAR(TODAY())),MONTH(TODAY()-30)&amp;"-"&amp;YEAR(TODAY()),"Borrar")),"No aplica")</f>
        <v>No Aplica</v>
      </c>
      <c r="AC3625" t="str">
        <f ca="1">+IFERROR(IF(Tabla2[[#This Row],[FECHA INICIO DE LABORES EN OBRA]]="","No Aplica",IF(AND(MONTH(Tabla2[[#This Row],[FECHA INICIO DE LABORES EN OBRA]])=MONTH(TODAY()-30),YEAR(Tabla2[[#This Row],[FECHA INICIO DE LABORES EN OBRA]])=YEAR(TODAY())),MONTH(TODAY()-30)&amp;"-"&amp;YEAR(TODAY()),"No Aplica")),"No Aplica")</f>
        <v>No Aplica</v>
      </c>
    </row>
    <row r="3626" spans="1:29" x14ac:dyDescent="0.25">
      <c r="A3626" s="2" t="s">
        <v>5371</v>
      </c>
      <c r="B3626" s="3" t="s">
        <v>5372</v>
      </c>
      <c r="C3626" s="3" t="s">
        <v>5356</v>
      </c>
      <c r="D3626" s="3">
        <v>70874687</v>
      </c>
      <c r="E3626" s="3" t="s">
        <v>5392</v>
      </c>
      <c r="F3626" s="36">
        <v>34686</v>
      </c>
      <c r="G3626" s="3">
        <v>1</v>
      </c>
      <c r="H3626" s="3" t="s">
        <v>5373</v>
      </c>
      <c r="I3626" s="3" t="s">
        <v>5357</v>
      </c>
      <c r="J3626" s="3" t="s">
        <v>5393</v>
      </c>
      <c r="K3626" s="3" t="s">
        <v>5364</v>
      </c>
      <c r="L3626" s="8" t="s">
        <v>9813</v>
      </c>
      <c r="M3626" s="5"/>
      <c r="N3626" s="13" t="s">
        <v>1043</v>
      </c>
      <c r="O3626" s="5">
        <v>44137</v>
      </c>
      <c r="P3626" s="8">
        <v>1</v>
      </c>
      <c r="Q3626" s="9">
        <v>1</v>
      </c>
      <c r="R3626" s="9" t="str">
        <f>IFERROR(VLOOKUP(Tabla2[[#This Row],[CONTRATISTA PRNCIPAL]],Hoja1!$L$5:$M$9,2,FALSE),"CJV")</f>
        <v>EPC</v>
      </c>
      <c r="S3626" s="9" t="str">
        <f>IF(Tabla2[[#This Row],[EMPRESA]]=Tabla2[[#This Row],[CONTRATISTA PRNCIPAL]],"Principal","Secundaria")</f>
        <v>Secundaria</v>
      </c>
      <c r="T3626" s="10">
        <f>IFERROR(1/COUNTIF(Tabla2[CONTRATISTA PRNCIPAL],Tabla2[[#This Row],[CONTRATISTA PRNCIPAL]]),0)</f>
        <v>6.6666666666666666E-2</v>
      </c>
      <c r="U3626" s="33">
        <f ca="1">IF(((TODAY()-Tabla2[[#This Row],[FECHA NACIMIENTO]])/365)&lt;18,"Corregir", IF(((TODAY()-Tabla2[[#This Row],[FECHA NACIMIENTO]])/365)&gt;80, "Corregir",ROUNDDOWN(((TODAY()-Tabla2[[#This Row],[FECHA NACIMIENTO]])/365),0)))</f>
        <v>28</v>
      </c>
      <c r="V362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626" s="34" t="str">
        <f ca="1">+IF(Tabla2[[#This Row],[Edad]]="Corregir","Corregir","Ok")</f>
        <v>Ok</v>
      </c>
      <c r="X3626" s="10" t="str">
        <f>+IFERROR(VLOOKUP(Tabla2[[#This Row],[DISTRITO SEGÚN DNI]],Hoja1!$A$2:$B$55,2,FALSE),"No")</f>
        <v>No</v>
      </c>
      <c r="Y3626" s="10" t="str">
        <f>IF(OR(LOWER(Tabla2[[#This Row],[GENERO]])="masculino", LOWER(Tabla2[[#This Row],[GENERO]])="femenino"),"OK","Corregir")</f>
        <v>OK</v>
      </c>
      <c r="Z3626" s="10" t="str">
        <f>+IF(Tabla2[[#This Row],[Nro. DNI / CE]]="","Corregir",IF(LEN(Tabla2[[#This Row],[Nro. DNI / CE]])&gt;=8,"OK","Corregir"))</f>
        <v>OK</v>
      </c>
      <c r="AA3626" s="10">
        <f>COUNTIF(Tabla2[APELLIDOS Y NOMBRES],Tabla2[[#This Row],[APELLIDOS Y NOMBRES]])</f>
        <v>1</v>
      </c>
      <c r="AB3626" t="str">
        <f ca="1">+IFERROR(IF(Tabla2[[#This Row],[FECHA CESE/BAJA]]="","No Aplica",IF(AND(MONTH(Tabla2[[#This Row],[FECHA CESE/BAJA]])=MONTH(TODAY()-30),YEAR(Tabla2[[#This Row],[FECHA CESE/BAJA]])=YEAR(TODAY())),MONTH(TODAY()-30)&amp;"-"&amp;YEAR(TODAY()),"Borrar")),"No aplica")</f>
        <v>No Aplica</v>
      </c>
      <c r="AC3626" t="str">
        <f ca="1">+IFERROR(IF(Tabla2[[#This Row],[FECHA INICIO DE LABORES EN OBRA]]="","No Aplica",IF(AND(MONTH(Tabla2[[#This Row],[FECHA INICIO DE LABORES EN OBRA]])=MONTH(TODAY()-30),YEAR(Tabla2[[#This Row],[FECHA INICIO DE LABORES EN OBRA]])=YEAR(TODAY())),MONTH(TODAY()-30)&amp;"-"&amp;YEAR(TODAY()),"No Aplica")),"No Aplica")</f>
        <v>No Aplica</v>
      </c>
    </row>
    <row r="3627" spans="1:29" x14ac:dyDescent="0.25">
      <c r="A3627" s="2" t="s">
        <v>5371</v>
      </c>
      <c r="B3627" s="3" t="s">
        <v>5372</v>
      </c>
      <c r="C3627" s="3" t="s">
        <v>5356</v>
      </c>
      <c r="D3627" s="3" t="s">
        <v>5394</v>
      </c>
      <c r="E3627" s="3" t="s">
        <v>5395</v>
      </c>
      <c r="F3627" s="36">
        <v>27176</v>
      </c>
      <c r="G3627" s="3">
        <v>1</v>
      </c>
      <c r="H3627" s="3" t="s">
        <v>5373</v>
      </c>
      <c r="I3627" s="3" t="s">
        <v>5357</v>
      </c>
      <c r="J3627" s="3" t="s">
        <v>5396</v>
      </c>
      <c r="K3627" s="3" t="s">
        <v>2078</v>
      </c>
      <c r="L3627" s="8" t="s">
        <v>9813</v>
      </c>
      <c r="M3627" s="5"/>
      <c r="N3627" s="13" t="s">
        <v>1043</v>
      </c>
      <c r="O3627" s="5">
        <v>44137</v>
      </c>
      <c r="P3627" s="8">
        <v>1</v>
      </c>
      <c r="Q3627" s="9">
        <v>1</v>
      </c>
      <c r="R3627" s="9" t="str">
        <f>IFERROR(VLOOKUP(Tabla2[[#This Row],[CONTRATISTA PRNCIPAL]],Hoja1!$L$5:$M$9,2,FALSE),"CJV")</f>
        <v>EPC</v>
      </c>
      <c r="S3627" s="9" t="str">
        <f>IF(Tabla2[[#This Row],[EMPRESA]]=Tabla2[[#This Row],[CONTRATISTA PRNCIPAL]],"Principal","Secundaria")</f>
        <v>Secundaria</v>
      </c>
      <c r="T3627" s="10">
        <f>IFERROR(1/COUNTIF(Tabla2[CONTRATISTA PRNCIPAL],Tabla2[[#This Row],[CONTRATISTA PRNCIPAL]]),0)</f>
        <v>6.6666666666666666E-2</v>
      </c>
      <c r="U3627" s="33">
        <f ca="1">IF(((TODAY()-Tabla2[[#This Row],[FECHA NACIMIENTO]])/365)&lt;18,"Corregir", IF(((TODAY()-Tabla2[[#This Row],[FECHA NACIMIENTO]])/365)&gt;80, "Corregir",ROUNDDOWN(((TODAY()-Tabla2[[#This Row],[FECHA NACIMIENTO]])/365),0)))</f>
        <v>49</v>
      </c>
      <c r="V362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627" s="34" t="str">
        <f ca="1">+IF(Tabla2[[#This Row],[Edad]]="Corregir","Corregir","Ok")</f>
        <v>Ok</v>
      </c>
      <c r="X3627" s="10" t="str">
        <f>+IFERROR(VLOOKUP(Tabla2[[#This Row],[DISTRITO SEGÚN DNI]],Hoja1!$A$2:$B$55,2,FALSE),"No")</f>
        <v>ATE</v>
      </c>
      <c r="Y3627" s="10" t="str">
        <f>IF(OR(LOWER(Tabla2[[#This Row],[GENERO]])="masculino", LOWER(Tabla2[[#This Row],[GENERO]])="femenino"),"OK","Corregir")</f>
        <v>OK</v>
      </c>
      <c r="Z3627" s="10" t="str">
        <f>+IF(Tabla2[[#This Row],[Nro. DNI / CE]]="","Corregir",IF(LEN(Tabla2[[#This Row],[Nro. DNI / CE]])&gt;=8,"OK","Corregir"))</f>
        <v>OK</v>
      </c>
      <c r="AA3627" s="10">
        <f>COUNTIF(Tabla2[APELLIDOS Y NOMBRES],Tabla2[[#This Row],[APELLIDOS Y NOMBRES]])</f>
        <v>1</v>
      </c>
      <c r="AB3627" t="str">
        <f ca="1">+IFERROR(IF(Tabla2[[#This Row],[FECHA CESE/BAJA]]="","No Aplica",IF(AND(MONTH(Tabla2[[#This Row],[FECHA CESE/BAJA]])=MONTH(TODAY()-30),YEAR(Tabla2[[#This Row],[FECHA CESE/BAJA]])=YEAR(TODAY())),MONTH(TODAY()-30)&amp;"-"&amp;YEAR(TODAY()),"Borrar")),"No aplica")</f>
        <v>No Aplica</v>
      </c>
      <c r="AC3627" t="str">
        <f ca="1">+IFERROR(IF(Tabla2[[#This Row],[FECHA INICIO DE LABORES EN OBRA]]="","No Aplica",IF(AND(MONTH(Tabla2[[#This Row],[FECHA INICIO DE LABORES EN OBRA]])=MONTH(TODAY()-30),YEAR(Tabla2[[#This Row],[FECHA INICIO DE LABORES EN OBRA]])=YEAR(TODAY())),MONTH(TODAY()-30)&amp;"-"&amp;YEAR(TODAY()),"No Aplica")),"No Aplica")</f>
        <v>No Aplica</v>
      </c>
    </row>
    <row r="3628" spans="1:29" x14ac:dyDescent="0.25">
      <c r="A3628" s="2" t="s">
        <v>5371</v>
      </c>
      <c r="B3628" s="3" t="s">
        <v>5372</v>
      </c>
      <c r="C3628" s="3" t="s">
        <v>5356</v>
      </c>
      <c r="D3628" s="3" t="s">
        <v>5397</v>
      </c>
      <c r="E3628" s="3" t="s">
        <v>8545</v>
      </c>
      <c r="F3628" s="36">
        <v>35950</v>
      </c>
      <c r="G3628" s="3">
        <v>1</v>
      </c>
      <c r="H3628" s="3" t="s">
        <v>5373</v>
      </c>
      <c r="I3628" s="3" t="s">
        <v>5357</v>
      </c>
      <c r="J3628" s="3" t="s">
        <v>5398</v>
      </c>
      <c r="K3628" s="3" t="s">
        <v>2078</v>
      </c>
      <c r="L3628" s="8" t="s">
        <v>9813</v>
      </c>
      <c r="M3628" s="5"/>
      <c r="N3628" s="13" t="s">
        <v>1043</v>
      </c>
      <c r="O3628" s="5">
        <v>44232</v>
      </c>
      <c r="P3628" s="8">
        <v>1</v>
      </c>
      <c r="Q3628" s="9">
        <v>1</v>
      </c>
      <c r="R3628" s="9" t="str">
        <f>IFERROR(VLOOKUP(Tabla2[[#This Row],[CONTRATISTA PRNCIPAL]],Hoja1!$L$5:$M$9,2,FALSE),"CJV")</f>
        <v>EPC</v>
      </c>
      <c r="S3628" s="9" t="str">
        <f>IF(Tabla2[[#This Row],[EMPRESA]]=Tabla2[[#This Row],[CONTRATISTA PRNCIPAL]],"Principal","Secundaria")</f>
        <v>Secundaria</v>
      </c>
      <c r="T3628" s="10">
        <f>IFERROR(1/COUNTIF(Tabla2[CONTRATISTA PRNCIPAL],Tabla2[[#This Row],[CONTRATISTA PRNCIPAL]]),0)</f>
        <v>6.6666666666666666E-2</v>
      </c>
      <c r="U3628" s="33">
        <f ca="1">IF(((TODAY()-Tabla2[[#This Row],[FECHA NACIMIENTO]])/365)&lt;18,"Corregir", IF(((TODAY()-Tabla2[[#This Row],[FECHA NACIMIENTO]])/365)&gt;80, "Corregir",ROUNDDOWN(((TODAY()-Tabla2[[#This Row],[FECHA NACIMIENTO]])/365),0)))</f>
        <v>25</v>
      </c>
      <c r="V362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628" s="34" t="str">
        <f ca="1">+IF(Tabla2[[#This Row],[Edad]]="Corregir","Corregir","Ok")</f>
        <v>Ok</v>
      </c>
      <c r="X3628" s="10" t="str">
        <f>+IFERROR(VLOOKUP(Tabla2[[#This Row],[DISTRITO SEGÚN DNI]],Hoja1!$A$2:$B$55,2,FALSE),"No")</f>
        <v>ATE</v>
      </c>
      <c r="Y3628" s="10" t="str">
        <f>IF(OR(LOWER(Tabla2[[#This Row],[GENERO]])="masculino", LOWER(Tabla2[[#This Row],[GENERO]])="femenino"),"OK","Corregir")</f>
        <v>OK</v>
      </c>
      <c r="Z3628" s="10" t="str">
        <f>+IF(Tabla2[[#This Row],[Nro. DNI / CE]]="","Corregir",IF(LEN(Tabla2[[#This Row],[Nro. DNI / CE]])&gt;=8,"OK","Corregir"))</f>
        <v>OK</v>
      </c>
      <c r="AA3628" s="10">
        <f>COUNTIF(Tabla2[APELLIDOS Y NOMBRES],Tabla2[[#This Row],[APELLIDOS Y NOMBRES]])</f>
        <v>1</v>
      </c>
      <c r="AB3628" t="str">
        <f ca="1">+IFERROR(IF(Tabla2[[#This Row],[FECHA CESE/BAJA]]="","No Aplica",IF(AND(MONTH(Tabla2[[#This Row],[FECHA CESE/BAJA]])=MONTH(TODAY()-30),YEAR(Tabla2[[#This Row],[FECHA CESE/BAJA]])=YEAR(TODAY())),MONTH(TODAY()-30)&amp;"-"&amp;YEAR(TODAY()),"Borrar")),"No aplica")</f>
        <v>No Aplica</v>
      </c>
      <c r="AC3628" t="str">
        <f ca="1">+IFERROR(IF(Tabla2[[#This Row],[FECHA INICIO DE LABORES EN OBRA]]="","No Aplica",IF(AND(MONTH(Tabla2[[#This Row],[FECHA INICIO DE LABORES EN OBRA]])=MONTH(TODAY()-30),YEAR(Tabla2[[#This Row],[FECHA INICIO DE LABORES EN OBRA]])=YEAR(TODAY())),MONTH(TODAY()-30)&amp;"-"&amp;YEAR(TODAY()),"No Aplica")),"No Aplica")</f>
        <v>No Aplica</v>
      </c>
    </row>
    <row r="3629" spans="1:29" x14ac:dyDescent="0.25">
      <c r="A3629" s="2" t="s">
        <v>5371</v>
      </c>
      <c r="B3629" s="3" t="s">
        <v>5372</v>
      </c>
      <c r="C3629" s="3" t="s">
        <v>5356</v>
      </c>
      <c r="D3629" s="3">
        <v>48801475</v>
      </c>
      <c r="E3629" s="3" t="s">
        <v>8546</v>
      </c>
      <c r="F3629" s="36">
        <v>35303</v>
      </c>
      <c r="G3629" s="3">
        <v>1</v>
      </c>
      <c r="H3629" s="3" t="s">
        <v>5373</v>
      </c>
      <c r="I3629" s="3" t="s">
        <v>5357</v>
      </c>
      <c r="J3629" s="3" t="s">
        <v>5399</v>
      </c>
      <c r="K3629" s="3" t="s">
        <v>4692</v>
      </c>
      <c r="L3629" s="8" t="s">
        <v>9813</v>
      </c>
      <c r="M3629" s="5"/>
      <c r="N3629" s="13" t="s">
        <v>1043</v>
      </c>
      <c r="O3629" s="5">
        <v>44356</v>
      </c>
      <c r="P3629" s="8">
        <v>1</v>
      </c>
      <c r="Q3629" s="9">
        <v>1</v>
      </c>
      <c r="R3629" s="9" t="str">
        <f>IFERROR(VLOOKUP(Tabla2[[#This Row],[CONTRATISTA PRNCIPAL]],Hoja1!$L$5:$M$9,2,FALSE),"CJV")</f>
        <v>EPC</v>
      </c>
      <c r="S3629" s="9" t="str">
        <f>IF(Tabla2[[#This Row],[EMPRESA]]=Tabla2[[#This Row],[CONTRATISTA PRNCIPAL]],"Principal","Secundaria")</f>
        <v>Secundaria</v>
      </c>
      <c r="T3629" s="10">
        <f>IFERROR(1/COUNTIF(Tabla2[CONTRATISTA PRNCIPAL],Tabla2[[#This Row],[CONTRATISTA PRNCIPAL]]),0)</f>
        <v>6.6666666666666666E-2</v>
      </c>
      <c r="U3629" s="33">
        <f ca="1">IF(((TODAY()-Tabla2[[#This Row],[FECHA NACIMIENTO]])/365)&lt;18,"Corregir", IF(((TODAY()-Tabla2[[#This Row],[FECHA NACIMIENTO]])/365)&gt;80, "Corregir",ROUNDDOWN(((TODAY()-Tabla2[[#This Row],[FECHA NACIMIENTO]])/365),0)))</f>
        <v>27</v>
      </c>
      <c r="V362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629" s="34" t="str">
        <f ca="1">+IF(Tabla2[[#This Row],[Edad]]="Corregir","Corregir","Ok")</f>
        <v>Ok</v>
      </c>
      <c r="X3629" s="10" t="str">
        <f>+IFERROR(VLOOKUP(Tabla2[[#This Row],[DISTRITO SEGÚN DNI]],Hoja1!$A$2:$B$55,2,FALSE),"No")</f>
        <v>No</v>
      </c>
      <c r="Y3629" s="10" t="str">
        <f>IF(OR(LOWER(Tabla2[[#This Row],[GENERO]])="masculino", LOWER(Tabla2[[#This Row],[GENERO]])="femenino"),"OK","Corregir")</f>
        <v>OK</v>
      </c>
      <c r="Z3629" s="10" t="str">
        <f>+IF(Tabla2[[#This Row],[Nro. DNI / CE]]="","Corregir",IF(LEN(Tabla2[[#This Row],[Nro. DNI / CE]])&gt;=8,"OK","Corregir"))</f>
        <v>OK</v>
      </c>
      <c r="AA3629" s="10">
        <f>COUNTIF(Tabla2[APELLIDOS Y NOMBRES],Tabla2[[#This Row],[APELLIDOS Y NOMBRES]])</f>
        <v>1</v>
      </c>
      <c r="AB3629" t="str">
        <f ca="1">+IFERROR(IF(Tabla2[[#This Row],[FECHA CESE/BAJA]]="","No Aplica",IF(AND(MONTH(Tabla2[[#This Row],[FECHA CESE/BAJA]])=MONTH(TODAY()-30),YEAR(Tabla2[[#This Row],[FECHA CESE/BAJA]])=YEAR(TODAY())),MONTH(TODAY()-30)&amp;"-"&amp;YEAR(TODAY()),"Borrar")),"No aplica")</f>
        <v>No Aplica</v>
      </c>
      <c r="AC3629" t="str">
        <f ca="1">+IFERROR(IF(Tabla2[[#This Row],[FECHA INICIO DE LABORES EN OBRA]]="","No Aplica",IF(AND(MONTH(Tabla2[[#This Row],[FECHA INICIO DE LABORES EN OBRA]])=MONTH(TODAY()-30),YEAR(Tabla2[[#This Row],[FECHA INICIO DE LABORES EN OBRA]])=YEAR(TODAY())),MONTH(TODAY()-30)&amp;"-"&amp;YEAR(TODAY()),"No Aplica")),"No Aplica")</f>
        <v>No Aplica</v>
      </c>
    </row>
    <row r="3630" spans="1:29" x14ac:dyDescent="0.25">
      <c r="A3630" s="2">
        <v>20550163480</v>
      </c>
      <c r="B3630" s="3" t="s">
        <v>66</v>
      </c>
      <c r="C3630" s="3" t="s">
        <v>66</v>
      </c>
      <c r="D3630" s="3">
        <v>72107986</v>
      </c>
      <c r="E3630" s="3" t="s">
        <v>9421</v>
      </c>
      <c r="F3630" s="36">
        <v>37503</v>
      </c>
      <c r="G3630" s="3">
        <v>2</v>
      </c>
      <c r="H3630" s="3" t="s">
        <v>9422</v>
      </c>
      <c r="I3630" s="3" t="s">
        <v>12788</v>
      </c>
      <c r="J3630" s="3" t="s">
        <v>3173</v>
      </c>
      <c r="K3630" s="3" t="s">
        <v>9423</v>
      </c>
      <c r="L3630" s="8" t="s">
        <v>9813</v>
      </c>
      <c r="M3630" s="5"/>
      <c r="N3630" s="13" t="s">
        <v>1043</v>
      </c>
      <c r="O3630" s="5">
        <v>44869</v>
      </c>
      <c r="P3630" s="8">
        <v>1</v>
      </c>
      <c r="Q3630" s="9">
        <v>4</v>
      </c>
      <c r="R3630" s="9" t="str">
        <f>IFERROR(VLOOKUP(Tabla2[[#This Row],[CONTRATISTA PRNCIPAL]],Hoja1!$L$5:$M$9,2,FALSE),"CJV")</f>
        <v>CJV</v>
      </c>
      <c r="S3630" s="9" t="str">
        <f>IF(Tabla2[[#This Row],[EMPRESA]]=Tabla2[[#This Row],[CONTRATISTA PRNCIPAL]],"Principal","Secundaria")</f>
        <v>Principal</v>
      </c>
      <c r="T3630" s="10">
        <f>IFERROR(1/COUNTIF(Tabla2[CONTRATISTA PRNCIPAL],Tabla2[[#This Row],[CONTRATISTA PRNCIPAL]]),0)</f>
        <v>5.2631578947368418E-2</v>
      </c>
      <c r="U3630" s="33">
        <f ca="1">IF(((TODAY()-Tabla2[[#This Row],[FECHA NACIMIENTO]])/365)&lt;18,"Corregir", IF(((TODAY()-Tabla2[[#This Row],[FECHA NACIMIENTO]])/365)&gt;80, "Corregir",ROUNDDOWN(((TODAY()-Tabla2[[#This Row],[FECHA NACIMIENTO]])/365),0)))</f>
        <v>21</v>
      </c>
      <c r="V363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3630" s="34" t="str">
        <f ca="1">+IF(Tabla2[[#This Row],[Edad]]="Corregir","Corregir","Ok")</f>
        <v>Ok</v>
      </c>
      <c r="X3630" s="10" t="str">
        <f>+IFERROR(VLOOKUP(Tabla2[[#This Row],[DISTRITO SEGÚN DNI]],Hoja1!$A$2:$B$55,2,FALSE),"No")</f>
        <v>No</v>
      </c>
      <c r="Y3630" s="10" t="str">
        <f>IF(OR(LOWER(Tabla2[[#This Row],[GENERO]])="masculino", LOWER(Tabla2[[#This Row],[GENERO]])="femenino"),"OK","Corregir")</f>
        <v>OK</v>
      </c>
      <c r="Z3630" s="10" t="str">
        <f>+IF(Tabla2[[#This Row],[Nro. DNI / CE]]="","Corregir",IF(LEN(Tabla2[[#This Row],[Nro. DNI / CE]])&gt;=8,"OK","Corregir"))</f>
        <v>OK</v>
      </c>
      <c r="AA3630" s="10">
        <f>COUNTIF(Tabla2[APELLIDOS Y NOMBRES],Tabla2[[#This Row],[APELLIDOS Y NOMBRES]])</f>
        <v>1</v>
      </c>
      <c r="AB3630" t="str">
        <f ca="1">+IFERROR(IF(Tabla2[[#This Row],[FECHA CESE/BAJA]]="","No Aplica",IF(AND(MONTH(Tabla2[[#This Row],[FECHA CESE/BAJA]])=MONTH(TODAY()-30),YEAR(Tabla2[[#This Row],[FECHA CESE/BAJA]])=YEAR(TODAY())),MONTH(TODAY()-30)&amp;"-"&amp;YEAR(TODAY()),"Borrar")),"No aplica")</f>
        <v>No Aplica</v>
      </c>
      <c r="AC3630" t="str">
        <f ca="1">+IFERROR(IF(Tabla2[[#This Row],[FECHA INICIO DE LABORES EN OBRA]]="","No Aplica",IF(AND(MONTH(Tabla2[[#This Row],[FECHA INICIO DE LABORES EN OBRA]])=MONTH(TODAY()-30),YEAR(Tabla2[[#This Row],[FECHA INICIO DE LABORES EN OBRA]])=YEAR(TODAY())),MONTH(TODAY()-30)&amp;"-"&amp;YEAR(TODAY()),"No Aplica")),"No Aplica")</f>
        <v>No Aplica</v>
      </c>
    </row>
    <row r="3631" spans="1:29" x14ac:dyDescent="0.25">
      <c r="A3631" s="2">
        <v>20550163480</v>
      </c>
      <c r="B3631" s="3" t="s">
        <v>66</v>
      </c>
      <c r="C3631" s="3" t="s">
        <v>66</v>
      </c>
      <c r="D3631" s="3">
        <v>43013294</v>
      </c>
      <c r="E3631" s="3" t="s">
        <v>9424</v>
      </c>
      <c r="F3631" s="36">
        <v>30881</v>
      </c>
      <c r="G3631" s="3">
        <v>2</v>
      </c>
      <c r="H3631" s="3" t="s">
        <v>9422</v>
      </c>
      <c r="I3631" s="3" t="s">
        <v>12789</v>
      </c>
      <c r="J3631" s="3" t="s">
        <v>3170</v>
      </c>
      <c r="K3631" s="3" t="s">
        <v>34</v>
      </c>
      <c r="L3631" s="8" t="s">
        <v>9813</v>
      </c>
      <c r="M3631" s="5"/>
      <c r="N3631" s="13" t="s">
        <v>1043</v>
      </c>
      <c r="O3631" s="5">
        <v>43080</v>
      </c>
      <c r="P3631" s="8">
        <v>1</v>
      </c>
      <c r="Q3631" s="9">
        <v>4</v>
      </c>
      <c r="R3631" s="9" t="str">
        <f>IFERROR(VLOOKUP(Tabla2[[#This Row],[CONTRATISTA PRNCIPAL]],Hoja1!$L$5:$M$9,2,FALSE),"CJV")</f>
        <v>CJV</v>
      </c>
      <c r="S3631" s="9" t="str">
        <f>IF(Tabla2[[#This Row],[EMPRESA]]=Tabla2[[#This Row],[CONTRATISTA PRNCIPAL]],"Principal","Secundaria")</f>
        <v>Principal</v>
      </c>
      <c r="T3631" s="10">
        <f>IFERROR(1/COUNTIF(Tabla2[CONTRATISTA PRNCIPAL],Tabla2[[#This Row],[CONTRATISTA PRNCIPAL]]),0)</f>
        <v>5.2631578947368418E-2</v>
      </c>
      <c r="U3631" s="33">
        <f ca="1">IF(((TODAY()-Tabla2[[#This Row],[FECHA NACIMIENTO]])/365)&lt;18,"Corregir", IF(((TODAY()-Tabla2[[#This Row],[FECHA NACIMIENTO]])/365)&gt;80, "Corregir",ROUNDDOWN(((TODAY()-Tabla2[[#This Row],[FECHA NACIMIENTO]])/365),0)))</f>
        <v>39</v>
      </c>
      <c r="V363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631" s="34" t="str">
        <f ca="1">+IF(Tabla2[[#This Row],[Edad]]="Corregir","Corregir","Ok")</f>
        <v>Ok</v>
      </c>
      <c r="X3631" s="10" t="str">
        <f>+IFERROR(VLOOKUP(Tabla2[[#This Row],[DISTRITO SEGÚN DNI]],Hoja1!$A$2:$B$55,2,FALSE),"No")</f>
        <v>CALLAO</v>
      </c>
      <c r="Y3631" s="10" t="str">
        <f>IF(OR(LOWER(Tabla2[[#This Row],[GENERO]])="masculino", LOWER(Tabla2[[#This Row],[GENERO]])="femenino"),"OK","Corregir")</f>
        <v>OK</v>
      </c>
      <c r="Z3631" s="10" t="str">
        <f>+IF(Tabla2[[#This Row],[Nro. DNI / CE]]="","Corregir",IF(LEN(Tabla2[[#This Row],[Nro. DNI / CE]])&gt;=8,"OK","Corregir"))</f>
        <v>OK</v>
      </c>
      <c r="AA3631" s="10">
        <f>COUNTIF(Tabla2[APELLIDOS Y NOMBRES],Tabla2[[#This Row],[APELLIDOS Y NOMBRES]])</f>
        <v>1</v>
      </c>
      <c r="AB3631" t="str">
        <f ca="1">+IFERROR(IF(Tabla2[[#This Row],[FECHA CESE/BAJA]]="","No Aplica",IF(AND(MONTH(Tabla2[[#This Row],[FECHA CESE/BAJA]])=MONTH(TODAY()-30),YEAR(Tabla2[[#This Row],[FECHA CESE/BAJA]])=YEAR(TODAY())),MONTH(TODAY()-30)&amp;"-"&amp;YEAR(TODAY()),"Borrar")),"No aplica")</f>
        <v>No Aplica</v>
      </c>
      <c r="AC3631" t="str">
        <f ca="1">+IFERROR(IF(Tabla2[[#This Row],[FECHA INICIO DE LABORES EN OBRA]]="","No Aplica",IF(AND(MONTH(Tabla2[[#This Row],[FECHA INICIO DE LABORES EN OBRA]])=MONTH(TODAY()-30),YEAR(Tabla2[[#This Row],[FECHA INICIO DE LABORES EN OBRA]])=YEAR(TODAY())),MONTH(TODAY()-30)&amp;"-"&amp;YEAR(TODAY()),"No Aplica")),"No Aplica")</f>
        <v>No Aplica</v>
      </c>
    </row>
    <row r="3632" spans="1:29" x14ac:dyDescent="0.25">
      <c r="A3632" s="2">
        <v>20550163480</v>
      </c>
      <c r="B3632" s="3" t="s">
        <v>66</v>
      </c>
      <c r="C3632" s="3" t="s">
        <v>66</v>
      </c>
      <c r="D3632" s="3">
        <v>71666962</v>
      </c>
      <c r="E3632" s="3" t="s">
        <v>9425</v>
      </c>
      <c r="F3632" s="36">
        <v>34862</v>
      </c>
      <c r="G3632" s="3">
        <v>2</v>
      </c>
      <c r="H3632" s="3" t="s">
        <v>9422</v>
      </c>
      <c r="I3632" s="3" t="s">
        <v>12790</v>
      </c>
      <c r="J3632" s="3" t="s">
        <v>9426</v>
      </c>
      <c r="K3632" s="3" t="s">
        <v>9427</v>
      </c>
      <c r="L3632" s="8" t="s">
        <v>9813</v>
      </c>
      <c r="M3632" s="5"/>
      <c r="N3632" s="13" t="s">
        <v>1043</v>
      </c>
      <c r="O3632" s="5">
        <v>42991</v>
      </c>
      <c r="P3632" s="8">
        <v>1</v>
      </c>
      <c r="Q3632" s="9">
        <v>4</v>
      </c>
      <c r="R3632" s="9" t="str">
        <f>IFERROR(VLOOKUP(Tabla2[[#This Row],[CONTRATISTA PRNCIPAL]],Hoja1!$L$5:$M$9,2,FALSE),"CJV")</f>
        <v>CJV</v>
      </c>
      <c r="S3632" s="9" t="str">
        <f>IF(Tabla2[[#This Row],[EMPRESA]]=Tabla2[[#This Row],[CONTRATISTA PRNCIPAL]],"Principal","Secundaria")</f>
        <v>Principal</v>
      </c>
      <c r="T3632" s="10">
        <f>IFERROR(1/COUNTIF(Tabla2[CONTRATISTA PRNCIPAL],Tabla2[[#This Row],[CONTRATISTA PRNCIPAL]]),0)</f>
        <v>5.2631578947368418E-2</v>
      </c>
      <c r="U3632" s="33">
        <f ca="1">IF(((TODAY()-Tabla2[[#This Row],[FECHA NACIMIENTO]])/365)&lt;18,"Corregir", IF(((TODAY()-Tabla2[[#This Row],[FECHA NACIMIENTO]])/365)&gt;80, "Corregir",ROUNDDOWN(((TODAY()-Tabla2[[#This Row],[FECHA NACIMIENTO]])/365),0)))</f>
        <v>28</v>
      </c>
      <c r="V363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632" s="34" t="str">
        <f ca="1">+IF(Tabla2[[#This Row],[Edad]]="Corregir","Corregir","Ok")</f>
        <v>Ok</v>
      </c>
      <c r="X3632" s="10" t="str">
        <f>+IFERROR(VLOOKUP(Tabla2[[#This Row],[DISTRITO SEGÚN DNI]],Hoja1!$A$2:$B$55,2,FALSE),"No")</f>
        <v>No</v>
      </c>
      <c r="Y3632" s="10" t="str">
        <f>IF(OR(LOWER(Tabla2[[#This Row],[GENERO]])="masculino", LOWER(Tabla2[[#This Row],[GENERO]])="femenino"),"OK","Corregir")</f>
        <v>OK</v>
      </c>
      <c r="Z3632" s="10" t="str">
        <f>+IF(Tabla2[[#This Row],[Nro. DNI / CE]]="","Corregir",IF(LEN(Tabla2[[#This Row],[Nro. DNI / CE]])&gt;=8,"OK","Corregir"))</f>
        <v>OK</v>
      </c>
      <c r="AA3632" s="10">
        <f>COUNTIF(Tabla2[APELLIDOS Y NOMBRES],Tabla2[[#This Row],[APELLIDOS Y NOMBRES]])</f>
        <v>1</v>
      </c>
      <c r="AB3632" t="str">
        <f ca="1">+IFERROR(IF(Tabla2[[#This Row],[FECHA CESE/BAJA]]="","No Aplica",IF(AND(MONTH(Tabla2[[#This Row],[FECHA CESE/BAJA]])=MONTH(TODAY()-30),YEAR(Tabla2[[#This Row],[FECHA CESE/BAJA]])=YEAR(TODAY())),MONTH(TODAY()-30)&amp;"-"&amp;YEAR(TODAY()),"Borrar")),"No aplica")</f>
        <v>No Aplica</v>
      </c>
      <c r="AC3632" t="str">
        <f ca="1">+IFERROR(IF(Tabla2[[#This Row],[FECHA INICIO DE LABORES EN OBRA]]="","No Aplica",IF(AND(MONTH(Tabla2[[#This Row],[FECHA INICIO DE LABORES EN OBRA]])=MONTH(TODAY()-30),YEAR(Tabla2[[#This Row],[FECHA INICIO DE LABORES EN OBRA]])=YEAR(TODAY())),MONTH(TODAY()-30)&amp;"-"&amp;YEAR(TODAY()),"No Aplica")),"No Aplica")</f>
        <v>No Aplica</v>
      </c>
    </row>
    <row r="3633" spans="1:29" x14ac:dyDescent="0.25">
      <c r="A3633" s="2">
        <v>20550163480</v>
      </c>
      <c r="B3633" s="3" t="s">
        <v>66</v>
      </c>
      <c r="C3633" s="3" t="s">
        <v>66</v>
      </c>
      <c r="D3633" s="3">
        <v>74447614</v>
      </c>
      <c r="E3633" s="3" t="s">
        <v>9431</v>
      </c>
      <c r="F3633" s="36">
        <v>36185</v>
      </c>
      <c r="G3633" s="3">
        <v>2</v>
      </c>
      <c r="H3633" s="3" t="s">
        <v>9422</v>
      </c>
      <c r="I3633" s="3" t="s">
        <v>2396</v>
      </c>
      <c r="J3633" s="3" t="s">
        <v>9432</v>
      </c>
      <c r="K3633" s="3" t="s">
        <v>1313</v>
      </c>
      <c r="L3633" s="8" t="s">
        <v>9813</v>
      </c>
      <c r="M3633" s="5"/>
      <c r="N3633" s="13" t="s">
        <v>1043</v>
      </c>
      <c r="O3633" s="5">
        <v>44865</v>
      </c>
      <c r="P3633" s="8">
        <v>1</v>
      </c>
      <c r="Q3633" s="9">
        <v>4</v>
      </c>
      <c r="R3633" s="9" t="str">
        <f>IFERROR(VLOOKUP(Tabla2[[#This Row],[CONTRATISTA PRNCIPAL]],Hoja1!$L$5:$M$9,2,FALSE),"CJV")</f>
        <v>CJV</v>
      </c>
      <c r="S3633" s="9" t="str">
        <f>IF(Tabla2[[#This Row],[EMPRESA]]=Tabla2[[#This Row],[CONTRATISTA PRNCIPAL]],"Principal","Secundaria")</f>
        <v>Principal</v>
      </c>
      <c r="T3633" s="10">
        <f>IFERROR(1/COUNTIF(Tabla2[CONTRATISTA PRNCIPAL],Tabla2[[#This Row],[CONTRATISTA PRNCIPAL]]),0)</f>
        <v>5.2631578947368418E-2</v>
      </c>
      <c r="U3633" s="33">
        <f ca="1">IF(((TODAY()-Tabla2[[#This Row],[FECHA NACIMIENTO]])/365)&lt;18,"Corregir", IF(((TODAY()-Tabla2[[#This Row],[FECHA NACIMIENTO]])/365)&gt;80, "Corregir",ROUNDDOWN(((TODAY()-Tabla2[[#This Row],[FECHA NACIMIENTO]])/365),0)))</f>
        <v>24</v>
      </c>
      <c r="V363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633" s="34" t="str">
        <f ca="1">+IF(Tabla2[[#This Row],[Edad]]="Corregir","Corregir","Ok")</f>
        <v>Ok</v>
      </c>
      <c r="X3633" s="10" t="str">
        <f>+IFERROR(VLOOKUP(Tabla2[[#This Row],[DISTRITO SEGÚN DNI]],Hoja1!$A$2:$B$55,2,FALSE),"No")</f>
        <v>No</v>
      </c>
      <c r="Y3633" s="10" t="str">
        <f>IF(OR(LOWER(Tabla2[[#This Row],[GENERO]])="masculino", LOWER(Tabla2[[#This Row],[GENERO]])="femenino"),"OK","Corregir")</f>
        <v>OK</v>
      </c>
      <c r="Z3633" s="10" t="str">
        <f>+IF(Tabla2[[#This Row],[Nro. DNI / CE]]="","Corregir",IF(LEN(Tabla2[[#This Row],[Nro. DNI / CE]])&gt;=8,"OK","Corregir"))</f>
        <v>OK</v>
      </c>
      <c r="AA3633" s="10">
        <f>COUNTIF(Tabla2[APELLIDOS Y NOMBRES],Tabla2[[#This Row],[APELLIDOS Y NOMBRES]])</f>
        <v>1</v>
      </c>
      <c r="AB3633" t="str">
        <f ca="1">+IFERROR(IF(Tabla2[[#This Row],[FECHA CESE/BAJA]]="","No Aplica",IF(AND(MONTH(Tabla2[[#This Row],[FECHA CESE/BAJA]])=MONTH(TODAY()-30),YEAR(Tabla2[[#This Row],[FECHA CESE/BAJA]])=YEAR(TODAY())),MONTH(TODAY()-30)&amp;"-"&amp;YEAR(TODAY()),"Borrar")),"No aplica")</f>
        <v>No Aplica</v>
      </c>
      <c r="AC3633" t="str">
        <f ca="1">+IFERROR(IF(Tabla2[[#This Row],[FECHA INICIO DE LABORES EN OBRA]]="","No Aplica",IF(AND(MONTH(Tabla2[[#This Row],[FECHA INICIO DE LABORES EN OBRA]])=MONTH(TODAY()-30),YEAR(Tabla2[[#This Row],[FECHA INICIO DE LABORES EN OBRA]])=YEAR(TODAY())),MONTH(TODAY()-30)&amp;"-"&amp;YEAR(TODAY()),"No Aplica")),"No Aplica")</f>
        <v>No Aplica</v>
      </c>
    </row>
    <row r="3634" spans="1:29" x14ac:dyDescent="0.25">
      <c r="A3634" s="2">
        <v>20550163480</v>
      </c>
      <c r="B3634" s="3" t="s">
        <v>66</v>
      </c>
      <c r="C3634" s="3" t="s">
        <v>66</v>
      </c>
      <c r="D3634" s="3">
        <v>72970514</v>
      </c>
      <c r="E3634" s="3" t="s">
        <v>9433</v>
      </c>
      <c r="F3634" s="36">
        <v>34798</v>
      </c>
      <c r="G3634" s="3">
        <v>2</v>
      </c>
      <c r="H3634" s="3" t="s">
        <v>9422</v>
      </c>
      <c r="I3634" s="3" t="s">
        <v>12791</v>
      </c>
      <c r="J3634" s="3" t="s">
        <v>9434</v>
      </c>
      <c r="K3634" s="3" t="s">
        <v>93</v>
      </c>
      <c r="L3634" s="8" t="s">
        <v>9813</v>
      </c>
      <c r="M3634" s="5"/>
      <c r="N3634" s="13" t="s">
        <v>1043</v>
      </c>
      <c r="O3634" s="5">
        <v>44886</v>
      </c>
      <c r="P3634" s="8">
        <v>1</v>
      </c>
      <c r="Q3634" s="9">
        <v>4</v>
      </c>
      <c r="R3634" s="9" t="str">
        <f>IFERROR(VLOOKUP(Tabla2[[#This Row],[CONTRATISTA PRNCIPAL]],Hoja1!$L$5:$M$9,2,FALSE),"CJV")</f>
        <v>CJV</v>
      </c>
      <c r="S3634" s="9" t="str">
        <f>IF(Tabla2[[#This Row],[EMPRESA]]=Tabla2[[#This Row],[CONTRATISTA PRNCIPAL]],"Principal","Secundaria")</f>
        <v>Principal</v>
      </c>
      <c r="T3634" s="10">
        <f>IFERROR(1/COUNTIF(Tabla2[CONTRATISTA PRNCIPAL],Tabla2[[#This Row],[CONTRATISTA PRNCIPAL]]),0)</f>
        <v>5.2631578947368418E-2</v>
      </c>
      <c r="U3634" s="33">
        <f ca="1">IF(((TODAY()-Tabla2[[#This Row],[FECHA NACIMIENTO]])/365)&lt;18,"Corregir", IF(((TODAY()-Tabla2[[#This Row],[FECHA NACIMIENTO]])/365)&gt;80, "Corregir",ROUNDDOWN(((TODAY()-Tabla2[[#This Row],[FECHA NACIMIENTO]])/365),0)))</f>
        <v>28</v>
      </c>
      <c r="V363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634" s="34" t="str">
        <f ca="1">+IF(Tabla2[[#This Row],[Edad]]="Corregir","Corregir","Ok")</f>
        <v>Ok</v>
      </c>
      <c r="X3634" s="10" t="str">
        <f>+IFERROR(VLOOKUP(Tabla2[[#This Row],[DISTRITO SEGÚN DNI]],Hoja1!$A$2:$B$55,2,FALSE),"No")</f>
        <v>ATE</v>
      </c>
      <c r="Y3634" s="10" t="str">
        <f>IF(OR(LOWER(Tabla2[[#This Row],[GENERO]])="masculino", LOWER(Tabla2[[#This Row],[GENERO]])="femenino"),"OK","Corregir")</f>
        <v>OK</v>
      </c>
      <c r="Z3634" s="10" t="str">
        <f>+IF(Tabla2[[#This Row],[Nro. DNI / CE]]="","Corregir",IF(LEN(Tabla2[[#This Row],[Nro. DNI / CE]])&gt;=8,"OK","Corregir"))</f>
        <v>OK</v>
      </c>
      <c r="AA3634" s="10">
        <f>COUNTIF(Tabla2[APELLIDOS Y NOMBRES],Tabla2[[#This Row],[APELLIDOS Y NOMBRES]])</f>
        <v>1</v>
      </c>
      <c r="AB3634" t="str">
        <f ca="1">+IFERROR(IF(Tabla2[[#This Row],[FECHA CESE/BAJA]]="","No Aplica",IF(AND(MONTH(Tabla2[[#This Row],[FECHA CESE/BAJA]])=MONTH(TODAY()-30),YEAR(Tabla2[[#This Row],[FECHA CESE/BAJA]])=YEAR(TODAY())),MONTH(TODAY()-30)&amp;"-"&amp;YEAR(TODAY()),"Borrar")),"No aplica")</f>
        <v>No Aplica</v>
      </c>
      <c r="AC3634" t="str">
        <f ca="1">+IFERROR(IF(Tabla2[[#This Row],[FECHA INICIO DE LABORES EN OBRA]]="","No Aplica",IF(AND(MONTH(Tabla2[[#This Row],[FECHA INICIO DE LABORES EN OBRA]])=MONTH(TODAY()-30),YEAR(Tabla2[[#This Row],[FECHA INICIO DE LABORES EN OBRA]])=YEAR(TODAY())),MONTH(TODAY()-30)&amp;"-"&amp;YEAR(TODAY()),"No Aplica")),"No Aplica")</f>
        <v>No Aplica</v>
      </c>
    </row>
    <row r="3635" spans="1:29" x14ac:dyDescent="0.25">
      <c r="A3635" s="2">
        <v>20550163480</v>
      </c>
      <c r="B3635" s="3" t="s">
        <v>66</v>
      </c>
      <c r="C3635" s="3" t="s">
        <v>66</v>
      </c>
      <c r="D3635" s="3">
        <v>41429374</v>
      </c>
      <c r="E3635" s="3" t="s">
        <v>9435</v>
      </c>
      <c r="F3635" s="36">
        <v>30176</v>
      </c>
      <c r="G3635" s="3">
        <v>2</v>
      </c>
      <c r="H3635" s="3" t="s">
        <v>9422</v>
      </c>
      <c r="I3635" s="3" t="s">
        <v>12792</v>
      </c>
      <c r="J3635" s="3" t="s">
        <v>3169</v>
      </c>
      <c r="K3635" s="3" t="s">
        <v>93</v>
      </c>
      <c r="L3635" s="8" t="s">
        <v>9813</v>
      </c>
      <c r="M3635" s="5"/>
      <c r="N3635" s="13" t="s">
        <v>1043</v>
      </c>
      <c r="O3635" s="5">
        <v>44221</v>
      </c>
      <c r="P3635" s="8">
        <v>1</v>
      </c>
      <c r="Q3635" s="9">
        <v>4</v>
      </c>
      <c r="R3635" s="9" t="str">
        <f>IFERROR(VLOOKUP(Tabla2[[#This Row],[CONTRATISTA PRNCIPAL]],Hoja1!$L$5:$M$9,2,FALSE),"CJV")</f>
        <v>CJV</v>
      </c>
      <c r="S3635" s="9" t="str">
        <f>IF(Tabla2[[#This Row],[EMPRESA]]=Tabla2[[#This Row],[CONTRATISTA PRNCIPAL]],"Principal","Secundaria")</f>
        <v>Principal</v>
      </c>
      <c r="T3635" s="10">
        <f>IFERROR(1/COUNTIF(Tabla2[CONTRATISTA PRNCIPAL],Tabla2[[#This Row],[CONTRATISTA PRNCIPAL]]),0)</f>
        <v>5.2631578947368418E-2</v>
      </c>
      <c r="U3635" s="33">
        <f ca="1">IF(((TODAY()-Tabla2[[#This Row],[FECHA NACIMIENTO]])/365)&lt;18,"Corregir", IF(((TODAY()-Tabla2[[#This Row],[FECHA NACIMIENTO]])/365)&gt;80, "Corregir",ROUNDDOWN(((TODAY()-Tabla2[[#This Row],[FECHA NACIMIENTO]])/365),0)))</f>
        <v>41</v>
      </c>
      <c r="V363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635" s="34" t="str">
        <f ca="1">+IF(Tabla2[[#This Row],[Edad]]="Corregir","Corregir","Ok")</f>
        <v>Ok</v>
      </c>
      <c r="X3635" s="10" t="str">
        <f>+IFERROR(VLOOKUP(Tabla2[[#This Row],[DISTRITO SEGÚN DNI]],Hoja1!$A$2:$B$55,2,FALSE),"No")</f>
        <v>ATE</v>
      </c>
      <c r="Y3635" s="10" t="str">
        <f>IF(OR(LOWER(Tabla2[[#This Row],[GENERO]])="masculino", LOWER(Tabla2[[#This Row],[GENERO]])="femenino"),"OK","Corregir")</f>
        <v>OK</v>
      </c>
      <c r="Z3635" s="10" t="str">
        <f>+IF(Tabla2[[#This Row],[Nro. DNI / CE]]="","Corregir",IF(LEN(Tabla2[[#This Row],[Nro. DNI / CE]])&gt;=8,"OK","Corregir"))</f>
        <v>OK</v>
      </c>
      <c r="AA3635" s="10">
        <f>COUNTIF(Tabla2[APELLIDOS Y NOMBRES],Tabla2[[#This Row],[APELLIDOS Y NOMBRES]])</f>
        <v>1</v>
      </c>
      <c r="AB3635" t="str">
        <f ca="1">+IFERROR(IF(Tabla2[[#This Row],[FECHA CESE/BAJA]]="","No Aplica",IF(AND(MONTH(Tabla2[[#This Row],[FECHA CESE/BAJA]])=MONTH(TODAY()-30),YEAR(Tabla2[[#This Row],[FECHA CESE/BAJA]])=YEAR(TODAY())),MONTH(TODAY()-30)&amp;"-"&amp;YEAR(TODAY()),"Borrar")),"No aplica")</f>
        <v>No Aplica</v>
      </c>
      <c r="AC3635" t="str">
        <f ca="1">+IFERROR(IF(Tabla2[[#This Row],[FECHA INICIO DE LABORES EN OBRA]]="","No Aplica",IF(AND(MONTH(Tabla2[[#This Row],[FECHA INICIO DE LABORES EN OBRA]])=MONTH(TODAY()-30),YEAR(Tabla2[[#This Row],[FECHA INICIO DE LABORES EN OBRA]])=YEAR(TODAY())),MONTH(TODAY()-30)&amp;"-"&amp;YEAR(TODAY()),"No Aplica")),"No Aplica")</f>
        <v>No Aplica</v>
      </c>
    </row>
    <row r="3636" spans="1:29" x14ac:dyDescent="0.25">
      <c r="A3636" s="2">
        <v>20550163480</v>
      </c>
      <c r="B3636" s="3" t="s">
        <v>66</v>
      </c>
      <c r="C3636" s="3" t="s">
        <v>66</v>
      </c>
      <c r="D3636" s="3">
        <v>47759265</v>
      </c>
      <c r="E3636" s="3" t="s">
        <v>9438</v>
      </c>
      <c r="F3636" s="36">
        <v>34073</v>
      </c>
      <c r="G3636" s="3">
        <v>2</v>
      </c>
      <c r="H3636" s="3" t="s">
        <v>9422</v>
      </c>
      <c r="I3636" s="3" t="s">
        <v>12793</v>
      </c>
      <c r="J3636" s="3" t="s">
        <v>3172</v>
      </c>
      <c r="K3636" s="3" t="s">
        <v>1077</v>
      </c>
      <c r="L3636" s="8" t="s">
        <v>9813</v>
      </c>
      <c r="M3636" s="5"/>
      <c r="N3636" s="13" t="s">
        <v>1043</v>
      </c>
      <c r="O3636" s="5">
        <v>44272</v>
      </c>
      <c r="P3636" s="8">
        <v>1</v>
      </c>
      <c r="Q3636" s="9">
        <v>4</v>
      </c>
      <c r="R3636" s="9" t="str">
        <f>IFERROR(VLOOKUP(Tabla2[[#This Row],[CONTRATISTA PRNCIPAL]],Hoja1!$L$5:$M$9,2,FALSE),"CJV")</f>
        <v>CJV</v>
      </c>
      <c r="S3636" s="9" t="str">
        <f>IF(Tabla2[[#This Row],[EMPRESA]]=Tabla2[[#This Row],[CONTRATISTA PRNCIPAL]],"Principal","Secundaria")</f>
        <v>Principal</v>
      </c>
      <c r="T3636" s="10">
        <f>IFERROR(1/COUNTIF(Tabla2[CONTRATISTA PRNCIPAL],Tabla2[[#This Row],[CONTRATISTA PRNCIPAL]]),0)</f>
        <v>5.2631578947368418E-2</v>
      </c>
      <c r="U3636" s="33">
        <f ca="1">IF(((TODAY()-Tabla2[[#This Row],[FECHA NACIMIENTO]])/365)&lt;18,"Corregir", IF(((TODAY()-Tabla2[[#This Row],[FECHA NACIMIENTO]])/365)&gt;80, "Corregir",ROUNDDOWN(((TODAY()-Tabla2[[#This Row],[FECHA NACIMIENTO]])/365),0)))</f>
        <v>30</v>
      </c>
      <c r="V363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636" s="34" t="str">
        <f ca="1">+IF(Tabla2[[#This Row],[Edad]]="Corregir","Corregir","Ok")</f>
        <v>Ok</v>
      </c>
      <c r="X3636" s="10" t="str">
        <f>+IFERROR(VLOOKUP(Tabla2[[#This Row],[DISTRITO SEGÚN DNI]],Hoja1!$A$2:$B$55,2,FALSE),"No")</f>
        <v>No</v>
      </c>
      <c r="Y3636" s="10" t="str">
        <f>IF(OR(LOWER(Tabla2[[#This Row],[GENERO]])="masculino", LOWER(Tabla2[[#This Row],[GENERO]])="femenino"),"OK","Corregir")</f>
        <v>OK</v>
      </c>
      <c r="Z3636" s="10" t="str">
        <f>+IF(Tabla2[[#This Row],[Nro. DNI / CE]]="","Corregir",IF(LEN(Tabla2[[#This Row],[Nro. DNI / CE]])&gt;=8,"OK","Corregir"))</f>
        <v>OK</v>
      </c>
      <c r="AA3636" s="10">
        <f>COUNTIF(Tabla2[APELLIDOS Y NOMBRES],Tabla2[[#This Row],[APELLIDOS Y NOMBRES]])</f>
        <v>1</v>
      </c>
      <c r="AB3636" t="str">
        <f ca="1">+IFERROR(IF(Tabla2[[#This Row],[FECHA CESE/BAJA]]="","No Aplica",IF(AND(MONTH(Tabla2[[#This Row],[FECHA CESE/BAJA]])=MONTH(TODAY()-30),YEAR(Tabla2[[#This Row],[FECHA CESE/BAJA]])=YEAR(TODAY())),MONTH(TODAY()-30)&amp;"-"&amp;YEAR(TODAY()),"Borrar")),"No aplica")</f>
        <v>No Aplica</v>
      </c>
      <c r="AC3636" t="str">
        <f ca="1">+IFERROR(IF(Tabla2[[#This Row],[FECHA INICIO DE LABORES EN OBRA]]="","No Aplica",IF(AND(MONTH(Tabla2[[#This Row],[FECHA INICIO DE LABORES EN OBRA]])=MONTH(TODAY()-30),YEAR(Tabla2[[#This Row],[FECHA INICIO DE LABORES EN OBRA]])=YEAR(TODAY())),MONTH(TODAY()-30)&amp;"-"&amp;YEAR(TODAY()),"No Aplica")),"No Aplica")</f>
        <v>No Aplica</v>
      </c>
    </row>
    <row r="3637" spans="1:29" x14ac:dyDescent="0.25">
      <c r="A3637" s="2">
        <v>20550163480</v>
      </c>
      <c r="B3637" s="3" t="s">
        <v>66</v>
      </c>
      <c r="C3637" s="3" t="s">
        <v>66</v>
      </c>
      <c r="D3637" s="3">
        <v>70683469</v>
      </c>
      <c r="E3637" s="3" t="s">
        <v>9439</v>
      </c>
      <c r="F3637" s="36">
        <v>34929</v>
      </c>
      <c r="G3637" s="3">
        <v>2</v>
      </c>
      <c r="H3637" s="3" t="s">
        <v>9422</v>
      </c>
      <c r="I3637" s="3" t="s">
        <v>12794</v>
      </c>
      <c r="J3637" s="3" t="s">
        <v>9440</v>
      </c>
      <c r="K3637" s="3" t="s">
        <v>1313</v>
      </c>
      <c r="L3637" s="8" t="s">
        <v>9813</v>
      </c>
      <c r="M3637" s="5"/>
      <c r="N3637" s="13" t="s">
        <v>1043</v>
      </c>
      <c r="O3637" s="5">
        <v>44571</v>
      </c>
      <c r="P3637" s="8">
        <v>1</v>
      </c>
      <c r="Q3637" s="9">
        <v>4</v>
      </c>
      <c r="R3637" s="9" t="str">
        <f>IFERROR(VLOOKUP(Tabla2[[#This Row],[CONTRATISTA PRNCIPAL]],Hoja1!$L$5:$M$9,2,FALSE),"CJV")</f>
        <v>CJV</v>
      </c>
      <c r="S3637" s="9" t="str">
        <f>IF(Tabla2[[#This Row],[EMPRESA]]=Tabla2[[#This Row],[CONTRATISTA PRNCIPAL]],"Principal","Secundaria")</f>
        <v>Principal</v>
      </c>
      <c r="T3637" s="10">
        <f>IFERROR(1/COUNTIF(Tabla2[CONTRATISTA PRNCIPAL],Tabla2[[#This Row],[CONTRATISTA PRNCIPAL]]),0)</f>
        <v>5.2631578947368418E-2</v>
      </c>
      <c r="U3637" s="33">
        <f ca="1">IF(((TODAY()-Tabla2[[#This Row],[FECHA NACIMIENTO]])/365)&lt;18,"Corregir", IF(((TODAY()-Tabla2[[#This Row],[FECHA NACIMIENTO]])/365)&gt;80, "Corregir",ROUNDDOWN(((TODAY()-Tabla2[[#This Row],[FECHA NACIMIENTO]])/365),0)))</f>
        <v>28</v>
      </c>
      <c r="V363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637" s="34" t="str">
        <f ca="1">+IF(Tabla2[[#This Row],[Edad]]="Corregir","Corregir","Ok")</f>
        <v>Ok</v>
      </c>
      <c r="X3637" s="10" t="str">
        <f>+IFERROR(VLOOKUP(Tabla2[[#This Row],[DISTRITO SEGÚN DNI]],Hoja1!$A$2:$B$55,2,FALSE),"No")</f>
        <v>No</v>
      </c>
      <c r="Y3637" s="10" t="str">
        <f>IF(OR(LOWER(Tabla2[[#This Row],[GENERO]])="masculino", LOWER(Tabla2[[#This Row],[GENERO]])="femenino"),"OK","Corregir")</f>
        <v>OK</v>
      </c>
      <c r="Z3637" s="10" t="str">
        <f>+IF(Tabla2[[#This Row],[Nro. DNI / CE]]="","Corregir",IF(LEN(Tabla2[[#This Row],[Nro. DNI / CE]])&gt;=8,"OK","Corregir"))</f>
        <v>OK</v>
      </c>
      <c r="AA3637" s="10">
        <f>COUNTIF(Tabla2[APELLIDOS Y NOMBRES],Tabla2[[#This Row],[APELLIDOS Y NOMBRES]])</f>
        <v>1</v>
      </c>
      <c r="AB3637" t="str">
        <f ca="1">+IFERROR(IF(Tabla2[[#This Row],[FECHA CESE/BAJA]]="","No Aplica",IF(AND(MONTH(Tabla2[[#This Row],[FECHA CESE/BAJA]])=MONTH(TODAY()-30),YEAR(Tabla2[[#This Row],[FECHA CESE/BAJA]])=YEAR(TODAY())),MONTH(TODAY()-30)&amp;"-"&amp;YEAR(TODAY()),"Borrar")),"No aplica")</f>
        <v>No Aplica</v>
      </c>
      <c r="AC3637" t="str">
        <f ca="1">+IFERROR(IF(Tabla2[[#This Row],[FECHA INICIO DE LABORES EN OBRA]]="","No Aplica",IF(AND(MONTH(Tabla2[[#This Row],[FECHA INICIO DE LABORES EN OBRA]])=MONTH(TODAY()-30),YEAR(Tabla2[[#This Row],[FECHA INICIO DE LABORES EN OBRA]])=YEAR(TODAY())),MONTH(TODAY()-30)&amp;"-"&amp;YEAR(TODAY()),"No Aplica")),"No Aplica")</f>
        <v>No Aplica</v>
      </c>
    </row>
    <row r="3638" spans="1:29" x14ac:dyDescent="0.25">
      <c r="A3638" s="2">
        <v>20550163480</v>
      </c>
      <c r="B3638" s="3" t="s">
        <v>66</v>
      </c>
      <c r="C3638" s="3" t="s">
        <v>66</v>
      </c>
      <c r="D3638" s="3">
        <v>46510482</v>
      </c>
      <c r="E3638" s="3" t="s">
        <v>9441</v>
      </c>
      <c r="F3638" s="36">
        <v>32855</v>
      </c>
      <c r="G3638" s="3">
        <v>2</v>
      </c>
      <c r="H3638" s="3" t="s">
        <v>9422</v>
      </c>
      <c r="I3638" s="3" t="s">
        <v>12795</v>
      </c>
      <c r="J3638" s="3" t="s">
        <v>3171</v>
      </c>
      <c r="K3638" s="3" t="s">
        <v>1077</v>
      </c>
      <c r="L3638" s="8" t="s">
        <v>9813</v>
      </c>
      <c r="M3638" s="5"/>
      <c r="N3638" s="13" t="s">
        <v>1043</v>
      </c>
      <c r="O3638" s="5">
        <v>43661</v>
      </c>
      <c r="P3638" s="8">
        <v>1</v>
      </c>
      <c r="Q3638" s="9">
        <v>4</v>
      </c>
      <c r="R3638" s="9" t="str">
        <f>IFERROR(VLOOKUP(Tabla2[[#This Row],[CONTRATISTA PRNCIPAL]],Hoja1!$L$5:$M$9,2,FALSE),"CJV")</f>
        <v>CJV</v>
      </c>
      <c r="S3638" s="9" t="str">
        <f>IF(Tabla2[[#This Row],[EMPRESA]]=Tabla2[[#This Row],[CONTRATISTA PRNCIPAL]],"Principal","Secundaria")</f>
        <v>Principal</v>
      </c>
      <c r="T3638" s="10">
        <f>IFERROR(1/COUNTIF(Tabla2[CONTRATISTA PRNCIPAL],Tabla2[[#This Row],[CONTRATISTA PRNCIPAL]]),0)</f>
        <v>5.2631578947368418E-2</v>
      </c>
      <c r="U3638" s="33">
        <f ca="1">IF(((TODAY()-Tabla2[[#This Row],[FECHA NACIMIENTO]])/365)&lt;18,"Corregir", IF(((TODAY()-Tabla2[[#This Row],[FECHA NACIMIENTO]])/365)&gt;80, "Corregir",ROUNDDOWN(((TODAY()-Tabla2[[#This Row],[FECHA NACIMIENTO]])/365),0)))</f>
        <v>33</v>
      </c>
      <c r="V363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638" s="34" t="str">
        <f ca="1">+IF(Tabla2[[#This Row],[Edad]]="Corregir","Corregir","Ok")</f>
        <v>Ok</v>
      </c>
      <c r="X3638" s="10" t="str">
        <f>+IFERROR(VLOOKUP(Tabla2[[#This Row],[DISTRITO SEGÚN DNI]],Hoja1!$A$2:$B$55,2,FALSE),"No")</f>
        <v>No</v>
      </c>
      <c r="Y3638" s="10" t="str">
        <f>IF(OR(LOWER(Tabla2[[#This Row],[GENERO]])="masculino", LOWER(Tabla2[[#This Row],[GENERO]])="femenino"),"OK","Corregir")</f>
        <v>OK</v>
      </c>
      <c r="Z3638" s="10" t="str">
        <f>+IF(Tabla2[[#This Row],[Nro. DNI / CE]]="","Corregir",IF(LEN(Tabla2[[#This Row],[Nro. DNI / CE]])&gt;=8,"OK","Corregir"))</f>
        <v>OK</v>
      </c>
      <c r="AA3638" s="10">
        <f>COUNTIF(Tabla2[APELLIDOS Y NOMBRES],Tabla2[[#This Row],[APELLIDOS Y NOMBRES]])</f>
        <v>1</v>
      </c>
      <c r="AB3638" t="str">
        <f ca="1">+IFERROR(IF(Tabla2[[#This Row],[FECHA CESE/BAJA]]="","No Aplica",IF(AND(MONTH(Tabla2[[#This Row],[FECHA CESE/BAJA]])=MONTH(TODAY()-30),YEAR(Tabla2[[#This Row],[FECHA CESE/BAJA]])=YEAR(TODAY())),MONTH(TODAY()-30)&amp;"-"&amp;YEAR(TODAY()),"Borrar")),"No aplica")</f>
        <v>No Aplica</v>
      </c>
      <c r="AC3638" t="str">
        <f ca="1">+IFERROR(IF(Tabla2[[#This Row],[FECHA INICIO DE LABORES EN OBRA]]="","No Aplica",IF(AND(MONTH(Tabla2[[#This Row],[FECHA INICIO DE LABORES EN OBRA]])=MONTH(TODAY()-30),YEAR(Tabla2[[#This Row],[FECHA INICIO DE LABORES EN OBRA]])=YEAR(TODAY())),MONTH(TODAY()-30)&amp;"-"&amp;YEAR(TODAY()),"No Aplica")),"No Aplica")</f>
        <v>No Aplica</v>
      </c>
    </row>
    <row r="3639" spans="1:29" x14ac:dyDescent="0.25">
      <c r="A3639" s="2">
        <v>20550163480</v>
      </c>
      <c r="B3639" s="3" t="s">
        <v>66</v>
      </c>
      <c r="C3639" s="3" t="s">
        <v>66</v>
      </c>
      <c r="D3639" s="3">
        <v>44545503</v>
      </c>
      <c r="E3639" s="3" t="s">
        <v>9442</v>
      </c>
      <c r="F3639" s="36">
        <v>31921</v>
      </c>
      <c r="G3639" s="3">
        <v>2</v>
      </c>
      <c r="H3639" s="3" t="s">
        <v>9422</v>
      </c>
      <c r="I3639" s="3" t="s">
        <v>12796</v>
      </c>
      <c r="J3639" s="3" t="s">
        <v>9443</v>
      </c>
      <c r="K3639" s="3" t="s">
        <v>93</v>
      </c>
      <c r="L3639" s="8" t="s">
        <v>9813</v>
      </c>
      <c r="M3639" s="5"/>
      <c r="N3639" s="13" t="s">
        <v>1043</v>
      </c>
      <c r="O3639" s="5">
        <v>45077</v>
      </c>
      <c r="P3639" s="8">
        <v>1</v>
      </c>
      <c r="Q3639" s="9">
        <v>4</v>
      </c>
      <c r="R3639" s="9" t="str">
        <f>IFERROR(VLOOKUP(Tabla2[[#This Row],[CONTRATISTA PRNCIPAL]],Hoja1!$L$5:$M$9,2,FALSE),"CJV")</f>
        <v>CJV</v>
      </c>
      <c r="S3639" s="9" t="str">
        <f>IF(Tabla2[[#This Row],[EMPRESA]]=Tabla2[[#This Row],[CONTRATISTA PRNCIPAL]],"Principal","Secundaria")</f>
        <v>Principal</v>
      </c>
      <c r="T3639" s="10">
        <f>IFERROR(1/COUNTIF(Tabla2[CONTRATISTA PRNCIPAL],Tabla2[[#This Row],[CONTRATISTA PRNCIPAL]]),0)</f>
        <v>5.2631578947368418E-2</v>
      </c>
      <c r="U3639" s="33">
        <f ca="1">IF(((TODAY()-Tabla2[[#This Row],[FECHA NACIMIENTO]])/365)&lt;18,"Corregir", IF(((TODAY()-Tabla2[[#This Row],[FECHA NACIMIENTO]])/365)&gt;80, "Corregir",ROUNDDOWN(((TODAY()-Tabla2[[#This Row],[FECHA NACIMIENTO]])/365),0)))</f>
        <v>36</v>
      </c>
      <c r="V363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639" s="34" t="str">
        <f ca="1">+IF(Tabla2[[#This Row],[Edad]]="Corregir","Corregir","Ok")</f>
        <v>Ok</v>
      </c>
      <c r="X3639" s="10" t="str">
        <f>+IFERROR(VLOOKUP(Tabla2[[#This Row],[DISTRITO SEGÚN DNI]],Hoja1!$A$2:$B$55,2,FALSE),"No")</f>
        <v>ATE</v>
      </c>
      <c r="Y3639" s="10" t="str">
        <f>IF(OR(LOWER(Tabla2[[#This Row],[GENERO]])="masculino", LOWER(Tabla2[[#This Row],[GENERO]])="femenino"),"OK","Corregir")</f>
        <v>OK</v>
      </c>
      <c r="Z3639" s="10" t="str">
        <f>+IF(Tabla2[[#This Row],[Nro. DNI / CE]]="","Corregir",IF(LEN(Tabla2[[#This Row],[Nro. DNI / CE]])&gt;=8,"OK","Corregir"))</f>
        <v>OK</v>
      </c>
      <c r="AA3639" s="10">
        <f>COUNTIF(Tabla2[APELLIDOS Y NOMBRES],Tabla2[[#This Row],[APELLIDOS Y NOMBRES]])</f>
        <v>1</v>
      </c>
      <c r="AB3639" t="str">
        <f ca="1">+IFERROR(IF(Tabla2[[#This Row],[FECHA CESE/BAJA]]="","No Aplica",IF(AND(MONTH(Tabla2[[#This Row],[FECHA CESE/BAJA]])=MONTH(TODAY()-30),YEAR(Tabla2[[#This Row],[FECHA CESE/BAJA]])=YEAR(TODAY())),MONTH(TODAY()-30)&amp;"-"&amp;YEAR(TODAY()),"Borrar")),"No aplica")</f>
        <v>No Aplica</v>
      </c>
      <c r="AC3639" t="str">
        <f ca="1">+IFERROR(IF(Tabla2[[#This Row],[FECHA INICIO DE LABORES EN OBRA]]="","No Aplica",IF(AND(MONTH(Tabla2[[#This Row],[FECHA INICIO DE LABORES EN OBRA]])=MONTH(TODAY()-30),YEAR(Tabla2[[#This Row],[FECHA INICIO DE LABORES EN OBRA]])=YEAR(TODAY())),MONTH(TODAY()-30)&amp;"-"&amp;YEAR(TODAY()),"No Aplica")),"No Aplica")</f>
        <v>No Aplica</v>
      </c>
    </row>
    <row r="3640" spans="1:29" x14ac:dyDescent="0.25">
      <c r="A3640" s="2">
        <v>20550163480</v>
      </c>
      <c r="B3640" s="3" t="s">
        <v>66</v>
      </c>
      <c r="C3640" s="3" t="s">
        <v>66</v>
      </c>
      <c r="D3640" s="3">
        <v>25784561</v>
      </c>
      <c r="E3640" s="3" t="s">
        <v>9444</v>
      </c>
      <c r="F3640" s="36">
        <v>27248</v>
      </c>
      <c r="G3640" s="3">
        <v>1</v>
      </c>
      <c r="H3640" s="3" t="s">
        <v>9445</v>
      </c>
      <c r="I3640" s="3" t="s">
        <v>9446</v>
      </c>
      <c r="J3640" s="3" t="s">
        <v>9447</v>
      </c>
      <c r="K3640" s="3" t="s">
        <v>1178</v>
      </c>
      <c r="L3640" s="8" t="s">
        <v>9813</v>
      </c>
      <c r="M3640" s="5"/>
      <c r="N3640" s="13" t="s">
        <v>1456</v>
      </c>
      <c r="O3640" s="5">
        <v>42461</v>
      </c>
      <c r="P3640" s="8">
        <v>1</v>
      </c>
      <c r="Q3640" s="9">
        <v>1</v>
      </c>
      <c r="R3640" s="9" t="str">
        <f>IFERROR(VLOOKUP(Tabla2[[#This Row],[CONTRATISTA PRNCIPAL]],Hoja1!$L$5:$M$9,2,FALSE),"CJV")</f>
        <v>CJV</v>
      </c>
      <c r="S3640" s="9" t="str">
        <f>IF(Tabla2[[#This Row],[EMPRESA]]=Tabla2[[#This Row],[CONTRATISTA PRNCIPAL]],"Principal","Secundaria")</f>
        <v>Principal</v>
      </c>
      <c r="T3640" s="10">
        <f>IFERROR(1/COUNTIF(Tabla2[CONTRATISTA PRNCIPAL],Tabla2[[#This Row],[CONTRATISTA PRNCIPAL]]),0)</f>
        <v>5.2631578947368418E-2</v>
      </c>
      <c r="U3640" s="33">
        <f ca="1">IF(((TODAY()-Tabla2[[#This Row],[FECHA NACIMIENTO]])/365)&lt;18,"Corregir", IF(((TODAY()-Tabla2[[#This Row],[FECHA NACIMIENTO]])/365)&gt;80, "Corregir",ROUNDDOWN(((TODAY()-Tabla2[[#This Row],[FECHA NACIMIENTO]])/365),0)))</f>
        <v>49</v>
      </c>
      <c r="V364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640" s="34" t="str">
        <f ca="1">+IF(Tabla2[[#This Row],[Edad]]="Corregir","Corregir","Ok")</f>
        <v>Ok</v>
      </c>
      <c r="X3640" s="10" t="str">
        <f>+IFERROR(VLOOKUP(Tabla2[[#This Row],[DISTRITO SEGÚN DNI]],Hoja1!$A$2:$B$55,2,FALSE),"No")</f>
        <v>No</v>
      </c>
      <c r="Y3640" s="10" t="str">
        <f>IF(OR(LOWER(Tabla2[[#This Row],[GENERO]])="masculino", LOWER(Tabla2[[#This Row],[GENERO]])="femenino"),"OK","Corregir")</f>
        <v>OK</v>
      </c>
      <c r="Z3640" s="10" t="str">
        <f>+IF(Tabla2[[#This Row],[Nro. DNI / CE]]="","Corregir",IF(LEN(Tabla2[[#This Row],[Nro. DNI / CE]])&gt;=8,"OK","Corregir"))</f>
        <v>OK</v>
      </c>
      <c r="AA3640" s="10">
        <f>COUNTIF(Tabla2[APELLIDOS Y NOMBRES],Tabla2[[#This Row],[APELLIDOS Y NOMBRES]])</f>
        <v>1</v>
      </c>
      <c r="AB3640" t="str">
        <f ca="1">+IFERROR(IF(Tabla2[[#This Row],[FECHA CESE/BAJA]]="","No Aplica",IF(AND(MONTH(Tabla2[[#This Row],[FECHA CESE/BAJA]])=MONTH(TODAY()-30),YEAR(Tabla2[[#This Row],[FECHA CESE/BAJA]])=YEAR(TODAY())),MONTH(TODAY()-30)&amp;"-"&amp;YEAR(TODAY()),"Borrar")),"No aplica")</f>
        <v>No Aplica</v>
      </c>
      <c r="AC3640" t="str">
        <f ca="1">+IFERROR(IF(Tabla2[[#This Row],[FECHA INICIO DE LABORES EN OBRA]]="","No Aplica",IF(AND(MONTH(Tabla2[[#This Row],[FECHA INICIO DE LABORES EN OBRA]])=MONTH(TODAY()-30),YEAR(Tabla2[[#This Row],[FECHA INICIO DE LABORES EN OBRA]])=YEAR(TODAY())),MONTH(TODAY()-30)&amp;"-"&amp;YEAR(TODAY()),"No Aplica")),"No Aplica")</f>
        <v>No Aplica</v>
      </c>
    </row>
    <row r="3641" spans="1:29" x14ac:dyDescent="0.25">
      <c r="A3641" s="2">
        <v>20550163480</v>
      </c>
      <c r="B3641" s="3" t="s">
        <v>66</v>
      </c>
      <c r="C3641" s="3" t="s">
        <v>66</v>
      </c>
      <c r="D3641" s="3">
        <v>45763719</v>
      </c>
      <c r="E3641" s="3" t="s">
        <v>9448</v>
      </c>
      <c r="F3641" s="36">
        <v>32607</v>
      </c>
      <c r="G3641" s="3">
        <v>2</v>
      </c>
      <c r="H3641" s="3" t="s">
        <v>9422</v>
      </c>
      <c r="I3641" s="3" t="s">
        <v>9446</v>
      </c>
      <c r="J3641" s="3" t="s">
        <v>3168</v>
      </c>
      <c r="K3641" s="3" t="s">
        <v>93</v>
      </c>
      <c r="L3641" s="8" t="s">
        <v>9813</v>
      </c>
      <c r="M3641" s="5"/>
      <c r="N3641" s="13" t="s">
        <v>1043</v>
      </c>
      <c r="O3641" s="5">
        <v>42787</v>
      </c>
      <c r="P3641" s="8">
        <v>1</v>
      </c>
      <c r="Q3641" s="9">
        <v>4</v>
      </c>
      <c r="R3641" s="9" t="str">
        <f>IFERROR(VLOOKUP(Tabla2[[#This Row],[CONTRATISTA PRNCIPAL]],Hoja1!$L$5:$M$9,2,FALSE),"CJV")</f>
        <v>CJV</v>
      </c>
      <c r="S3641" s="9" t="str">
        <f>IF(Tabla2[[#This Row],[EMPRESA]]=Tabla2[[#This Row],[CONTRATISTA PRNCIPAL]],"Principal","Secundaria")</f>
        <v>Principal</v>
      </c>
      <c r="T3641" s="10">
        <f>IFERROR(1/COUNTIF(Tabla2[CONTRATISTA PRNCIPAL],Tabla2[[#This Row],[CONTRATISTA PRNCIPAL]]),0)</f>
        <v>5.2631578947368418E-2</v>
      </c>
      <c r="U3641" s="33">
        <f ca="1">IF(((TODAY()-Tabla2[[#This Row],[FECHA NACIMIENTO]])/365)&lt;18,"Corregir", IF(((TODAY()-Tabla2[[#This Row],[FECHA NACIMIENTO]])/365)&gt;80, "Corregir",ROUNDDOWN(((TODAY()-Tabla2[[#This Row],[FECHA NACIMIENTO]])/365),0)))</f>
        <v>34</v>
      </c>
      <c r="V364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641" s="34" t="str">
        <f ca="1">+IF(Tabla2[[#This Row],[Edad]]="Corregir","Corregir","Ok")</f>
        <v>Ok</v>
      </c>
      <c r="X3641" s="10" t="str">
        <f>+IFERROR(VLOOKUP(Tabla2[[#This Row],[DISTRITO SEGÚN DNI]],Hoja1!$A$2:$B$55,2,FALSE),"No")</f>
        <v>ATE</v>
      </c>
      <c r="Y3641" s="10" t="str">
        <f>IF(OR(LOWER(Tabla2[[#This Row],[GENERO]])="masculino", LOWER(Tabla2[[#This Row],[GENERO]])="femenino"),"OK","Corregir")</f>
        <v>OK</v>
      </c>
      <c r="Z3641" s="10" t="str">
        <f>+IF(Tabla2[[#This Row],[Nro. DNI / CE]]="","Corregir",IF(LEN(Tabla2[[#This Row],[Nro. DNI / CE]])&gt;=8,"OK","Corregir"))</f>
        <v>OK</v>
      </c>
      <c r="AA3641" s="10">
        <f>COUNTIF(Tabla2[APELLIDOS Y NOMBRES],Tabla2[[#This Row],[APELLIDOS Y NOMBRES]])</f>
        <v>1</v>
      </c>
      <c r="AB3641" t="str">
        <f ca="1">+IFERROR(IF(Tabla2[[#This Row],[FECHA CESE/BAJA]]="","No Aplica",IF(AND(MONTH(Tabla2[[#This Row],[FECHA CESE/BAJA]])=MONTH(TODAY()-30),YEAR(Tabla2[[#This Row],[FECHA CESE/BAJA]])=YEAR(TODAY())),MONTH(TODAY()-30)&amp;"-"&amp;YEAR(TODAY()),"Borrar")),"No aplica")</f>
        <v>No Aplica</v>
      </c>
      <c r="AC3641" t="str">
        <f ca="1">+IFERROR(IF(Tabla2[[#This Row],[FECHA INICIO DE LABORES EN OBRA]]="","No Aplica",IF(AND(MONTH(Tabla2[[#This Row],[FECHA INICIO DE LABORES EN OBRA]])=MONTH(TODAY()-30),YEAR(Tabla2[[#This Row],[FECHA INICIO DE LABORES EN OBRA]])=YEAR(TODAY())),MONTH(TODAY()-30)&amp;"-"&amp;YEAR(TODAY()),"No Aplica")),"No Aplica")</f>
        <v>No Aplica</v>
      </c>
    </row>
    <row r="3642" spans="1:29" x14ac:dyDescent="0.25">
      <c r="A3642" s="2">
        <v>20550163480</v>
      </c>
      <c r="B3642" s="3" t="s">
        <v>66</v>
      </c>
      <c r="C3642" s="3" t="s">
        <v>66</v>
      </c>
      <c r="D3642" s="3">
        <v>47961950</v>
      </c>
      <c r="E3642" s="3" t="s">
        <v>9449</v>
      </c>
      <c r="F3642" s="36">
        <v>34266</v>
      </c>
      <c r="G3642" s="3">
        <v>2</v>
      </c>
      <c r="H3642" s="3" t="s">
        <v>9422</v>
      </c>
      <c r="I3642" s="3" t="s">
        <v>12797</v>
      </c>
      <c r="J3642" s="3" t="s">
        <v>9450</v>
      </c>
      <c r="K3642" s="3" t="s">
        <v>1363</v>
      </c>
      <c r="L3642" s="8" t="s">
        <v>9813</v>
      </c>
      <c r="M3642" s="5"/>
      <c r="N3642" s="13" t="s">
        <v>1043</v>
      </c>
      <c r="O3642" s="5">
        <v>43703</v>
      </c>
      <c r="P3642" s="8">
        <v>1</v>
      </c>
      <c r="Q3642" s="9">
        <v>4</v>
      </c>
      <c r="R3642" s="9" t="str">
        <f>IFERROR(VLOOKUP(Tabla2[[#This Row],[CONTRATISTA PRNCIPAL]],Hoja1!$L$5:$M$9,2,FALSE),"CJV")</f>
        <v>CJV</v>
      </c>
      <c r="S3642" s="9" t="str">
        <f>IF(Tabla2[[#This Row],[EMPRESA]]=Tabla2[[#This Row],[CONTRATISTA PRNCIPAL]],"Principal","Secundaria")</f>
        <v>Principal</v>
      </c>
      <c r="T3642" s="10">
        <f>IFERROR(1/COUNTIF(Tabla2[CONTRATISTA PRNCIPAL],Tabla2[[#This Row],[CONTRATISTA PRNCIPAL]]),0)</f>
        <v>5.2631578947368418E-2</v>
      </c>
      <c r="U3642" s="33">
        <f ca="1">IF(((TODAY()-Tabla2[[#This Row],[FECHA NACIMIENTO]])/365)&lt;18,"Corregir", IF(((TODAY()-Tabla2[[#This Row],[FECHA NACIMIENTO]])/365)&gt;80, "Corregir",ROUNDDOWN(((TODAY()-Tabla2[[#This Row],[FECHA NACIMIENTO]])/365),0)))</f>
        <v>29</v>
      </c>
      <c r="V364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642" s="34" t="str">
        <f ca="1">+IF(Tabla2[[#This Row],[Edad]]="Corregir","Corregir","Ok")</f>
        <v>Ok</v>
      </c>
      <c r="X3642" s="10" t="str">
        <f>+IFERROR(VLOOKUP(Tabla2[[#This Row],[DISTRITO SEGÚN DNI]],Hoja1!$A$2:$B$55,2,FALSE),"No")</f>
        <v>No</v>
      </c>
      <c r="Y3642" s="10" t="str">
        <f>IF(OR(LOWER(Tabla2[[#This Row],[GENERO]])="masculino", LOWER(Tabla2[[#This Row],[GENERO]])="femenino"),"OK","Corregir")</f>
        <v>OK</v>
      </c>
      <c r="Z3642" s="10" t="str">
        <f>+IF(Tabla2[[#This Row],[Nro. DNI / CE]]="","Corregir",IF(LEN(Tabla2[[#This Row],[Nro. DNI / CE]])&gt;=8,"OK","Corregir"))</f>
        <v>OK</v>
      </c>
      <c r="AA3642" s="10">
        <f>COUNTIF(Tabla2[APELLIDOS Y NOMBRES],Tabla2[[#This Row],[APELLIDOS Y NOMBRES]])</f>
        <v>1</v>
      </c>
      <c r="AB3642" t="str">
        <f ca="1">+IFERROR(IF(Tabla2[[#This Row],[FECHA CESE/BAJA]]="","No Aplica",IF(AND(MONTH(Tabla2[[#This Row],[FECHA CESE/BAJA]])=MONTH(TODAY()-30),YEAR(Tabla2[[#This Row],[FECHA CESE/BAJA]])=YEAR(TODAY())),MONTH(TODAY()-30)&amp;"-"&amp;YEAR(TODAY()),"Borrar")),"No aplica")</f>
        <v>No Aplica</v>
      </c>
      <c r="AC3642" t="str">
        <f ca="1">+IFERROR(IF(Tabla2[[#This Row],[FECHA INICIO DE LABORES EN OBRA]]="","No Aplica",IF(AND(MONTH(Tabla2[[#This Row],[FECHA INICIO DE LABORES EN OBRA]])=MONTH(TODAY()-30),YEAR(Tabla2[[#This Row],[FECHA INICIO DE LABORES EN OBRA]])=YEAR(TODAY())),MONTH(TODAY()-30)&amp;"-"&amp;YEAR(TODAY()),"No Aplica")),"No Aplica")</f>
        <v>No Aplica</v>
      </c>
    </row>
    <row r="3643" spans="1:29" x14ac:dyDescent="0.25">
      <c r="A3643" s="2">
        <v>20550163480</v>
      </c>
      <c r="B3643" s="3" t="s">
        <v>66</v>
      </c>
      <c r="C3643" s="3" t="s">
        <v>66</v>
      </c>
      <c r="D3643" s="3">
        <v>74356214</v>
      </c>
      <c r="E3643" s="3" t="s">
        <v>9451</v>
      </c>
      <c r="F3643" s="36">
        <v>34765</v>
      </c>
      <c r="G3643" s="3">
        <v>2</v>
      </c>
      <c r="H3643" s="3" t="s">
        <v>9422</v>
      </c>
      <c r="I3643" s="3" t="s">
        <v>2396</v>
      </c>
      <c r="J3643" s="3" t="s">
        <v>9452</v>
      </c>
      <c r="K3643" s="3" t="s">
        <v>1313</v>
      </c>
      <c r="L3643" s="8" t="s">
        <v>9813</v>
      </c>
      <c r="M3643" s="5"/>
      <c r="N3643" s="13" t="s">
        <v>1043</v>
      </c>
      <c r="O3643" s="5">
        <v>43677</v>
      </c>
      <c r="P3643" s="8">
        <v>1</v>
      </c>
      <c r="Q3643" s="9">
        <v>4</v>
      </c>
      <c r="R3643" s="9" t="str">
        <f>IFERROR(VLOOKUP(Tabla2[[#This Row],[CONTRATISTA PRNCIPAL]],Hoja1!$L$5:$M$9,2,FALSE),"CJV")</f>
        <v>CJV</v>
      </c>
      <c r="S3643" s="9" t="str">
        <f>IF(Tabla2[[#This Row],[EMPRESA]]=Tabla2[[#This Row],[CONTRATISTA PRNCIPAL]],"Principal","Secundaria")</f>
        <v>Principal</v>
      </c>
      <c r="T3643" s="10">
        <f>IFERROR(1/COUNTIF(Tabla2[CONTRATISTA PRNCIPAL],Tabla2[[#This Row],[CONTRATISTA PRNCIPAL]]),0)</f>
        <v>5.2631578947368418E-2</v>
      </c>
      <c r="U3643" s="33">
        <f ca="1">IF(((TODAY()-Tabla2[[#This Row],[FECHA NACIMIENTO]])/365)&lt;18,"Corregir", IF(((TODAY()-Tabla2[[#This Row],[FECHA NACIMIENTO]])/365)&gt;80, "Corregir",ROUNDDOWN(((TODAY()-Tabla2[[#This Row],[FECHA NACIMIENTO]])/365),0)))</f>
        <v>28</v>
      </c>
      <c r="V364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643" s="34" t="str">
        <f ca="1">+IF(Tabla2[[#This Row],[Edad]]="Corregir","Corregir","Ok")</f>
        <v>Ok</v>
      </c>
      <c r="X3643" s="10" t="str">
        <f>+IFERROR(VLOOKUP(Tabla2[[#This Row],[DISTRITO SEGÚN DNI]],Hoja1!$A$2:$B$55,2,FALSE),"No")</f>
        <v>No</v>
      </c>
      <c r="Y3643" s="10" t="str">
        <f>IF(OR(LOWER(Tabla2[[#This Row],[GENERO]])="masculino", LOWER(Tabla2[[#This Row],[GENERO]])="femenino"),"OK","Corregir")</f>
        <v>OK</v>
      </c>
      <c r="Z3643" s="10" t="str">
        <f>+IF(Tabla2[[#This Row],[Nro. DNI / CE]]="","Corregir",IF(LEN(Tabla2[[#This Row],[Nro. DNI / CE]])&gt;=8,"OK","Corregir"))</f>
        <v>OK</v>
      </c>
      <c r="AA3643" s="10">
        <f>COUNTIF(Tabla2[APELLIDOS Y NOMBRES],Tabla2[[#This Row],[APELLIDOS Y NOMBRES]])</f>
        <v>1</v>
      </c>
      <c r="AB3643" t="str">
        <f ca="1">+IFERROR(IF(Tabla2[[#This Row],[FECHA CESE/BAJA]]="","No Aplica",IF(AND(MONTH(Tabla2[[#This Row],[FECHA CESE/BAJA]])=MONTH(TODAY()-30),YEAR(Tabla2[[#This Row],[FECHA CESE/BAJA]])=YEAR(TODAY())),MONTH(TODAY()-30)&amp;"-"&amp;YEAR(TODAY()),"Borrar")),"No aplica")</f>
        <v>No Aplica</v>
      </c>
      <c r="AC3643" t="str">
        <f ca="1">+IFERROR(IF(Tabla2[[#This Row],[FECHA INICIO DE LABORES EN OBRA]]="","No Aplica",IF(AND(MONTH(Tabla2[[#This Row],[FECHA INICIO DE LABORES EN OBRA]])=MONTH(TODAY()-30),YEAR(Tabla2[[#This Row],[FECHA INICIO DE LABORES EN OBRA]])=YEAR(TODAY())),MONTH(TODAY()-30)&amp;"-"&amp;YEAR(TODAY()),"No Aplica")),"No Aplica")</f>
        <v>No Aplica</v>
      </c>
    </row>
    <row r="3644" spans="1:29" x14ac:dyDescent="0.25">
      <c r="A3644" s="2">
        <v>20550163480</v>
      </c>
      <c r="B3644" s="3" t="s">
        <v>66</v>
      </c>
      <c r="C3644" s="3" t="s">
        <v>66</v>
      </c>
      <c r="D3644" s="3">
        <v>47589990</v>
      </c>
      <c r="E3644" s="3" t="s">
        <v>9453</v>
      </c>
      <c r="F3644" s="36">
        <v>30365</v>
      </c>
      <c r="G3644" s="3">
        <v>2</v>
      </c>
      <c r="H3644" s="3" t="s">
        <v>9422</v>
      </c>
      <c r="I3644" s="3" t="s">
        <v>12798</v>
      </c>
      <c r="J3644" s="3" t="s">
        <v>3167</v>
      </c>
      <c r="K3644" s="3" t="s">
        <v>9454</v>
      </c>
      <c r="L3644" s="8" t="s">
        <v>9813</v>
      </c>
      <c r="M3644" s="5"/>
      <c r="N3644" s="13" t="s">
        <v>1043</v>
      </c>
      <c r="O3644" s="5">
        <v>42564</v>
      </c>
      <c r="P3644" s="8">
        <v>1</v>
      </c>
      <c r="Q3644" s="9">
        <v>4</v>
      </c>
      <c r="R3644" s="9" t="str">
        <f>IFERROR(VLOOKUP(Tabla2[[#This Row],[CONTRATISTA PRNCIPAL]],Hoja1!$L$5:$M$9,2,FALSE),"CJV")</f>
        <v>CJV</v>
      </c>
      <c r="S3644" s="9" t="str">
        <f>IF(Tabla2[[#This Row],[EMPRESA]]=Tabla2[[#This Row],[CONTRATISTA PRNCIPAL]],"Principal","Secundaria")</f>
        <v>Principal</v>
      </c>
      <c r="T3644" s="10">
        <f>IFERROR(1/COUNTIF(Tabla2[CONTRATISTA PRNCIPAL],Tabla2[[#This Row],[CONTRATISTA PRNCIPAL]]),0)</f>
        <v>5.2631578947368418E-2</v>
      </c>
      <c r="U3644" s="33">
        <f ca="1">IF(((TODAY()-Tabla2[[#This Row],[FECHA NACIMIENTO]])/365)&lt;18,"Corregir", IF(((TODAY()-Tabla2[[#This Row],[FECHA NACIMIENTO]])/365)&gt;80, "Corregir",ROUNDDOWN(((TODAY()-Tabla2[[#This Row],[FECHA NACIMIENTO]])/365),0)))</f>
        <v>40</v>
      </c>
      <c r="V364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644" s="34" t="str">
        <f ca="1">+IF(Tabla2[[#This Row],[Edad]]="Corregir","Corregir","Ok")</f>
        <v>Ok</v>
      </c>
      <c r="X3644" s="10" t="str">
        <f>+IFERROR(VLOOKUP(Tabla2[[#This Row],[DISTRITO SEGÚN DNI]],Hoja1!$A$2:$B$55,2,FALSE),"No")</f>
        <v>No</v>
      </c>
      <c r="Y3644" s="10" t="str">
        <f>IF(OR(LOWER(Tabla2[[#This Row],[GENERO]])="masculino", LOWER(Tabla2[[#This Row],[GENERO]])="femenino"),"OK","Corregir")</f>
        <v>OK</v>
      </c>
      <c r="Z3644" s="10" t="str">
        <f>+IF(Tabla2[[#This Row],[Nro. DNI / CE]]="","Corregir",IF(LEN(Tabla2[[#This Row],[Nro. DNI / CE]])&gt;=8,"OK","Corregir"))</f>
        <v>OK</v>
      </c>
      <c r="AA3644" s="10">
        <f>COUNTIF(Tabla2[APELLIDOS Y NOMBRES],Tabla2[[#This Row],[APELLIDOS Y NOMBRES]])</f>
        <v>1</v>
      </c>
      <c r="AB3644" t="str">
        <f ca="1">+IFERROR(IF(Tabla2[[#This Row],[FECHA CESE/BAJA]]="","No Aplica",IF(AND(MONTH(Tabla2[[#This Row],[FECHA CESE/BAJA]])=MONTH(TODAY()-30),YEAR(Tabla2[[#This Row],[FECHA CESE/BAJA]])=YEAR(TODAY())),MONTH(TODAY()-30)&amp;"-"&amp;YEAR(TODAY()),"Borrar")),"No aplica")</f>
        <v>No Aplica</v>
      </c>
      <c r="AC3644" t="str">
        <f ca="1">+IFERROR(IF(Tabla2[[#This Row],[FECHA INICIO DE LABORES EN OBRA]]="","No Aplica",IF(AND(MONTH(Tabla2[[#This Row],[FECHA INICIO DE LABORES EN OBRA]])=MONTH(TODAY()-30),YEAR(Tabla2[[#This Row],[FECHA INICIO DE LABORES EN OBRA]])=YEAR(TODAY())),MONTH(TODAY()-30)&amp;"-"&amp;YEAR(TODAY()),"No Aplica")),"No Aplica")</f>
        <v>No Aplica</v>
      </c>
    </row>
    <row r="3645" spans="1:29" x14ac:dyDescent="0.25">
      <c r="A3645" s="2">
        <v>20550163480</v>
      </c>
      <c r="B3645" s="3" t="s">
        <v>66</v>
      </c>
      <c r="C3645" s="3" t="s">
        <v>66</v>
      </c>
      <c r="D3645" s="3">
        <v>42770032</v>
      </c>
      <c r="E3645" s="3" t="s">
        <v>9455</v>
      </c>
      <c r="F3645" s="36">
        <v>30355</v>
      </c>
      <c r="G3645" s="3">
        <v>2</v>
      </c>
      <c r="H3645" s="3" t="s">
        <v>9456</v>
      </c>
      <c r="I3645" s="3" t="s">
        <v>9446</v>
      </c>
      <c r="J3645" s="3" t="s">
        <v>9457</v>
      </c>
      <c r="K3645" s="3" t="s">
        <v>93</v>
      </c>
      <c r="L3645" s="8" t="s">
        <v>9813</v>
      </c>
      <c r="M3645" s="5"/>
      <c r="N3645" s="13" t="s">
        <v>1043</v>
      </c>
      <c r="O3645" s="5">
        <v>45079</v>
      </c>
      <c r="P3645" s="8">
        <v>1</v>
      </c>
      <c r="Q3645" s="9">
        <v>4</v>
      </c>
      <c r="R3645" s="9" t="str">
        <f>IFERROR(VLOOKUP(Tabla2[[#This Row],[CONTRATISTA PRNCIPAL]],Hoja1!$L$5:$M$9,2,FALSE),"CJV")</f>
        <v>CJV</v>
      </c>
      <c r="S3645" s="9" t="str">
        <f>IF(Tabla2[[#This Row],[EMPRESA]]=Tabla2[[#This Row],[CONTRATISTA PRNCIPAL]],"Principal","Secundaria")</f>
        <v>Principal</v>
      </c>
      <c r="T3645" s="10">
        <f>IFERROR(1/COUNTIF(Tabla2[CONTRATISTA PRNCIPAL],Tabla2[[#This Row],[CONTRATISTA PRNCIPAL]]),0)</f>
        <v>5.2631578947368418E-2</v>
      </c>
      <c r="U3645" s="33">
        <f ca="1">IF(((TODAY()-Tabla2[[#This Row],[FECHA NACIMIENTO]])/365)&lt;18,"Corregir", IF(((TODAY()-Tabla2[[#This Row],[FECHA NACIMIENTO]])/365)&gt;80, "Corregir",ROUNDDOWN(((TODAY()-Tabla2[[#This Row],[FECHA NACIMIENTO]])/365),0)))</f>
        <v>40</v>
      </c>
      <c r="V364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645" s="34" t="str">
        <f ca="1">+IF(Tabla2[[#This Row],[Edad]]="Corregir","Corregir","Ok")</f>
        <v>Ok</v>
      </c>
      <c r="X3645" s="10" t="str">
        <f>+IFERROR(VLOOKUP(Tabla2[[#This Row],[DISTRITO SEGÚN DNI]],Hoja1!$A$2:$B$55,2,FALSE),"No")</f>
        <v>ATE</v>
      </c>
      <c r="Y3645" s="10" t="str">
        <f>IF(OR(LOWER(Tabla2[[#This Row],[GENERO]])="masculino", LOWER(Tabla2[[#This Row],[GENERO]])="femenino"),"OK","Corregir")</f>
        <v>OK</v>
      </c>
      <c r="Z3645" s="10" t="str">
        <f>+IF(Tabla2[[#This Row],[Nro. DNI / CE]]="","Corregir",IF(LEN(Tabla2[[#This Row],[Nro. DNI / CE]])&gt;=8,"OK","Corregir"))</f>
        <v>OK</v>
      </c>
      <c r="AA3645" s="10">
        <f>COUNTIF(Tabla2[APELLIDOS Y NOMBRES],Tabla2[[#This Row],[APELLIDOS Y NOMBRES]])</f>
        <v>1</v>
      </c>
      <c r="AB3645" t="str">
        <f ca="1">+IFERROR(IF(Tabla2[[#This Row],[FECHA CESE/BAJA]]="","No Aplica",IF(AND(MONTH(Tabla2[[#This Row],[FECHA CESE/BAJA]])=MONTH(TODAY()-30),YEAR(Tabla2[[#This Row],[FECHA CESE/BAJA]])=YEAR(TODAY())),MONTH(TODAY()-30)&amp;"-"&amp;YEAR(TODAY()),"Borrar")),"No aplica")</f>
        <v>No Aplica</v>
      </c>
      <c r="AC3645" t="str">
        <f ca="1">+IFERROR(IF(Tabla2[[#This Row],[FECHA INICIO DE LABORES EN OBRA]]="","No Aplica",IF(AND(MONTH(Tabla2[[#This Row],[FECHA INICIO DE LABORES EN OBRA]])=MONTH(TODAY()-30),YEAR(Tabla2[[#This Row],[FECHA INICIO DE LABORES EN OBRA]])=YEAR(TODAY())),MONTH(TODAY()-30)&amp;"-"&amp;YEAR(TODAY()),"No Aplica")),"No Aplica")</f>
        <v>No Aplica</v>
      </c>
    </row>
    <row r="3646" spans="1:29" x14ac:dyDescent="0.25">
      <c r="A3646" s="2">
        <v>20550163480</v>
      </c>
      <c r="B3646" s="3" t="s">
        <v>66</v>
      </c>
      <c r="C3646" s="3" t="s">
        <v>66</v>
      </c>
      <c r="D3646" s="3">
        <v>46894108</v>
      </c>
      <c r="E3646" s="3" t="s">
        <v>9458</v>
      </c>
      <c r="F3646" s="36">
        <v>33251</v>
      </c>
      <c r="G3646" s="3">
        <v>2</v>
      </c>
      <c r="H3646" s="3" t="s">
        <v>2009</v>
      </c>
      <c r="I3646" s="3" t="s">
        <v>12799</v>
      </c>
      <c r="J3646" s="3"/>
      <c r="K3646" s="3" t="s">
        <v>9459</v>
      </c>
      <c r="L3646" s="8" t="s">
        <v>9813</v>
      </c>
      <c r="M3646" s="5"/>
      <c r="N3646" s="13" t="s">
        <v>1043</v>
      </c>
      <c r="O3646" s="5">
        <v>43515</v>
      </c>
      <c r="P3646" s="8">
        <v>1</v>
      </c>
      <c r="Q3646" s="9">
        <v>4</v>
      </c>
      <c r="R3646" s="9" t="str">
        <f>IFERROR(VLOOKUP(Tabla2[[#This Row],[CONTRATISTA PRNCIPAL]],Hoja1!$L$5:$M$9,2,FALSE),"CJV")</f>
        <v>CJV</v>
      </c>
      <c r="S3646" s="9" t="str">
        <f>IF(Tabla2[[#This Row],[EMPRESA]]=Tabla2[[#This Row],[CONTRATISTA PRNCIPAL]],"Principal","Secundaria")</f>
        <v>Principal</v>
      </c>
      <c r="T3646" s="10">
        <f>IFERROR(1/COUNTIF(Tabla2[CONTRATISTA PRNCIPAL],Tabla2[[#This Row],[CONTRATISTA PRNCIPAL]]),0)</f>
        <v>5.2631578947368418E-2</v>
      </c>
      <c r="U3646" s="33">
        <f ca="1">IF(((TODAY()-Tabla2[[#This Row],[FECHA NACIMIENTO]])/365)&lt;18,"Corregir", IF(((TODAY()-Tabla2[[#This Row],[FECHA NACIMIENTO]])/365)&gt;80, "Corregir",ROUNDDOWN(((TODAY()-Tabla2[[#This Row],[FECHA NACIMIENTO]])/365),0)))</f>
        <v>32</v>
      </c>
      <c r="V364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646" s="34" t="str">
        <f ca="1">+IF(Tabla2[[#This Row],[Edad]]="Corregir","Corregir","Ok")</f>
        <v>Ok</v>
      </c>
      <c r="X3646" s="10" t="str">
        <f>+IFERROR(VLOOKUP(Tabla2[[#This Row],[DISTRITO SEGÚN DNI]],Hoja1!$A$2:$B$55,2,FALSE),"No")</f>
        <v>No</v>
      </c>
      <c r="Y3646" s="10" t="str">
        <f>IF(OR(LOWER(Tabla2[[#This Row],[GENERO]])="masculino", LOWER(Tabla2[[#This Row],[GENERO]])="femenino"),"OK","Corregir")</f>
        <v>OK</v>
      </c>
      <c r="Z3646" s="10" t="str">
        <f>+IF(Tabla2[[#This Row],[Nro. DNI / CE]]="","Corregir",IF(LEN(Tabla2[[#This Row],[Nro. DNI / CE]])&gt;=8,"OK","Corregir"))</f>
        <v>OK</v>
      </c>
      <c r="AA3646" s="10">
        <f>COUNTIF(Tabla2[APELLIDOS Y NOMBRES],Tabla2[[#This Row],[APELLIDOS Y NOMBRES]])</f>
        <v>1</v>
      </c>
      <c r="AB3646" t="str">
        <f ca="1">+IFERROR(IF(Tabla2[[#This Row],[FECHA CESE/BAJA]]="","No Aplica",IF(AND(MONTH(Tabla2[[#This Row],[FECHA CESE/BAJA]])=MONTH(TODAY()-30),YEAR(Tabla2[[#This Row],[FECHA CESE/BAJA]])=YEAR(TODAY())),MONTH(TODAY()-30)&amp;"-"&amp;YEAR(TODAY()),"Borrar")),"No aplica")</f>
        <v>No Aplica</v>
      </c>
      <c r="AC3646" t="str">
        <f ca="1">+IFERROR(IF(Tabla2[[#This Row],[FECHA INICIO DE LABORES EN OBRA]]="","No Aplica",IF(AND(MONTH(Tabla2[[#This Row],[FECHA INICIO DE LABORES EN OBRA]])=MONTH(TODAY()-30),YEAR(Tabla2[[#This Row],[FECHA INICIO DE LABORES EN OBRA]])=YEAR(TODAY())),MONTH(TODAY()-30)&amp;"-"&amp;YEAR(TODAY()),"No Aplica")),"No Aplica")</f>
        <v>No Aplica</v>
      </c>
    </row>
    <row r="3647" spans="1:29" x14ac:dyDescent="0.25">
      <c r="A3647" s="2">
        <v>20551135137</v>
      </c>
      <c r="B3647" s="3" t="s">
        <v>70</v>
      </c>
      <c r="C3647" s="3" t="s">
        <v>70</v>
      </c>
      <c r="D3647" s="3" t="s">
        <v>7389</v>
      </c>
      <c r="E3647" s="3" t="s">
        <v>9460</v>
      </c>
      <c r="F3647" s="36">
        <v>29913</v>
      </c>
      <c r="G3647" s="3">
        <v>2</v>
      </c>
      <c r="H3647" s="3" t="s">
        <v>1585</v>
      </c>
      <c r="I3647" s="3" t="s">
        <v>7390</v>
      </c>
      <c r="J3647" s="3" t="s">
        <v>7391</v>
      </c>
      <c r="K3647" s="3" t="s">
        <v>1481</v>
      </c>
      <c r="L3647" s="8" t="s">
        <v>9813</v>
      </c>
      <c r="M3647" s="5"/>
      <c r="N3647" s="13" t="s">
        <v>1043</v>
      </c>
      <c r="O3647" s="5">
        <v>45014</v>
      </c>
      <c r="P3647" s="8">
        <v>1</v>
      </c>
      <c r="Q3647" s="9">
        <v>4</v>
      </c>
      <c r="R3647" s="9" t="str">
        <f>IFERROR(VLOOKUP(Tabla2[[#This Row],[CONTRATISTA PRNCIPAL]],Hoja1!$L$5:$M$9,2,FALSE),"CJV")</f>
        <v>CJV</v>
      </c>
      <c r="S3647" s="9" t="str">
        <f>IF(Tabla2[[#This Row],[EMPRESA]]=Tabla2[[#This Row],[CONTRATISTA PRNCIPAL]],"Principal","Secundaria")</f>
        <v>Principal</v>
      </c>
      <c r="T3647" s="10">
        <f>IFERROR(1/COUNTIF(Tabla2[CONTRATISTA PRNCIPAL],Tabla2[[#This Row],[CONTRATISTA PRNCIPAL]]),0)</f>
        <v>6.6666666666666666E-2</v>
      </c>
      <c r="U3647" s="33">
        <f ca="1">IF(((TODAY()-Tabla2[[#This Row],[FECHA NACIMIENTO]])/365)&lt;18,"Corregir", IF(((TODAY()-Tabla2[[#This Row],[FECHA NACIMIENTO]])/365)&gt;80, "Corregir",ROUNDDOWN(((TODAY()-Tabla2[[#This Row],[FECHA NACIMIENTO]])/365),0)))</f>
        <v>41</v>
      </c>
      <c r="V364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647" s="34" t="str">
        <f ca="1">+IF(Tabla2[[#This Row],[Edad]]="Corregir","Corregir","Ok")</f>
        <v>Ok</v>
      </c>
      <c r="X3647" s="10" t="str">
        <f>+IFERROR(VLOOKUP(Tabla2[[#This Row],[DISTRITO SEGÚN DNI]],Hoja1!$A$2:$B$55,2,FALSE),"No")</f>
        <v>No</v>
      </c>
      <c r="Y3647" s="10" t="str">
        <f>IF(OR(LOWER(Tabla2[[#This Row],[GENERO]])="masculino", LOWER(Tabla2[[#This Row],[GENERO]])="femenino"),"OK","Corregir")</f>
        <v>OK</v>
      </c>
      <c r="Z3647" s="10" t="str">
        <f>+IF(Tabla2[[#This Row],[Nro. DNI / CE]]="","Corregir",IF(LEN(Tabla2[[#This Row],[Nro. DNI / CE]])&gt;=8,"OK","Corregir"))</f>
        <v>OK</v>
      </c>
      <c r="AA3647" s="10">
        <f>COUNTIF(Tabla2[APELLIDOS Y NOMBRES],Tabla2[[#This Row],[APELLIDOS Y NOMBRES]])</f>
        <v>1</v>
      </c>
      <c r="AB3647" t="str">
        <f ca="1">+IFERROR(IF(Tabla2[[#This Row],[FECHA CESE/BAJA]]="","No Aplica",IF(AND(MONTH(Tabla2[[#This Row],[FECHA CESE/BAJA]])=MONTH(TODAY()-30),YEAR(Tabla2[[#This Row],[FECHA CESE/BAJA]])=YEAR(TODAY())),MONTH(TODAY()-30)&amp;"-"&amp;YEAR(TODAY()),"Borrar")),"No aplica")</f>
        <v>No Aplica</v>
      </c>
      <c r="AC3647" t="str">
        <f ca="1">+IFERROR(IF(Tabla2[[#This Row],[FECHA INICIO DE LABORES EN OBRA]]="","No Aplica",IF(AND(MONTH(Tabla2[[#This Row],[FECHA INICIO DE LABORES EN OBRA]])=MONTH(TODAY()-30),YEAR(Tabla2[[#This Row],[FECHA INICIO DE LABORES EN OBRA]])=YEAR(TODAY())),MONTH(TODAY()-30)&amp;"-"&amp;YEAR(TODAY()),"No Aplica")),"No Aplica")</f>
        <v>No Aplica</v>
      </c>
    </row>
    <row r="3648" spans="1:29" x14ac:dyDescent="0.25">
      <c r="A3648" s="2">
        <v>20551135137</v>
      </c>
      <c r="B3648" s="3" t="s">
        <v>70</v>
      </c>
      <c r="C3648" s="3" t="s">
        <v>70</v>
      </c>
      <c r="D3648" s="3" t="s">
        <v>1016</v>
      </c>
      <c r="E3648" s="3" t="s">
        <v>9461</v>
      </c>
      <c r="F3648" s="36">
        <v>34960</v>
      </c>
      <c r="G3648" s="3">
        <v>1</v>
      </c>
      <c r="H3648" s="3" t="s">
        <v>1471</v>
      </c>
      <c r="I3648" s="3" t="s">
        <v>7390</v>
      </c>
      <c r="J3648" s="3" t="s">
        <v>9462</v>
      </c>
      <c r="K3648" s="3" t="s">
        <v>2438</v>
      </c>
      <c r="L3648" s="8" t="s">
        <v>9818</v>
      </c>
      <c r="M3648" s="5"/>
      <c r="N3648" s="13" t="s">
        <v>1043</v>
      </c>
      <c r="O3648" s="5">
        <v>45014</v>
      </c>
      <c r="P3648" s="8">
        <v>1</v>
      </c>
      <c r="Q3648" s="9">
        <v>2</v>
      </c>
      <c r="R3648" s="9" t="str">
        <f>IFERROR(VLOOKUP(Tabla2[[#This Row],[CONTRATISTA PRNCIPAL]],Hoja1!$L$5:$M$9,2,FALSE),"CJV")</f>
        <v>CJV</v>
      </c>
      <c r="S3648" s="9" t="str">
        <f>IF(Tabla2[[#This Row],[EMPRESA]]=Tabla2[[#This Row],[CONTRATISTA PRNCIPAL]],"Principal","Secundaria")</f>
        <v>Principal</v>
      </c>
      <c r="T3648" s="10">
        <f>IFERROR(1/COUNTIF(Tabla2[CONTRATISTA PRNCIPAL],Tabla2[[#This Row],[CONTRATISTA PRNCIPAL]]),0)</f>
        <v>6.6666666666666666E-2</v>
      </c>
      <c r="U3648" s="33">
        <f ca="1">IF(((TODAY()-Tabla2[[#This Row],[FECHA NACIMIENTO]])/365)&lt;18,"Corregir", IF(((TODAY()-Tabla2[[#This Row],[FECHA NACIMIENTO]])/365)&gt;80, "Corregir",ROUNDDOWN(((TODAY()-Tabla2[[#This Row],[FECHA NACIMIENTO]])/365),0)))</f>
        <v>27</v>
      </c>
      <c r="V364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648" s="34" t="str">
        <f ca="1">+IF(Tabla2[[#This Row],[Edad]]="Corregir","Corregir","Ok")</f>
        <v>Ok</v>
      </c>
      <c r="X3648" s="10" t="str">
        <f>+IFERROR(VLOOKUP(Tabla2[[#This Row],[DISTRITO SEGÚN DNI]],Hoja1!$A$2:$B$55,2,FALSE),"No")</f>
        <v>No</v>
      </c>
      <c r="Y3648" s="10" t="str">
        <f>IF(OR(LOWER(Tabla2[[#This Row],[GENERO]])="masculino", LOWER(Tabla2[[#This Row],[GENERO]])="femenino"),"OK","Corregir")</f>
        <v>OK</v>
      </c>
      <c r="Z3648" s="10" t="str">
        <f>+IF(Tabla2[[#This Row],[Nro. DNI / CE]]="","Corregir",IF(LEN(Tabla2[[#This Row],[Nro. DNI / CE]])&gt;=8,"OK","Corregir"))</f>
        <v>OK</v>
      </c>
      <c r="AA3648" s="10">
        <f>COUNTIF(Tabla2[APELLIDOS Y NOMBRES],Tabla2[[#This Row],[APELLIDOS Y NOMBRES]])</f>
        <v>1</v>
      </c>
      <c r="AB3648" t="str">
        <f ca="1">+IFERROR(IF(Tabla2[[#This Row],[FECHA CESE/BAJA]]="","No Aplica",IF(AND(MONTH(Tabla2[[#This Row],[FECHA CESE/BAJA]])=MONTH(TODAY()-30),YEAR(Tabla2[[#This Row],[FECHA CESE/BAJA]])=YEAR(TODAY())),MONTH(TODAY()-30)&amp;"-"&amp;YEAR(TODAY()),"Borrar")),"No aplica")</f>
        <v>No Aplica</v>
      </c>
      <c r="AC3648" t="str">
        <f ca="1">+IFERROR(IF(Tabla2[[#This Row],[FECHA INICIO DE LABORES EN OBRA]]="","No Aplica",IF(AND(MONTH(Tabla2[[#This Row],[FECHA INICIO DE LABORES EN OBRA]])=MONTH(TODAY()-30),YEAR(Tabla2[[#This Row],[FECHA INICIO DE LABORES EN OBRA]])=YEAR(TODAY())),MONTH(TODAY()-30)&amp;"-"&amp;YEAR(TODAY()),"No Aplica")),"No Aplica")</f>
        <v>No Aplica</v>
      </c>
    </row>
    <row r="3649" spans="1:29" x14ac:dyDescent="0.25">
      <c r="A3649" s="2">
        <v>20551135137</v>
      </c>
      <c r="B3649" s="3" t="s">
        <v>70</v>
      </c>
      <c r="C3649" s="3" t="s">
        <v>70</v>
      </c>
      <c r="D3649" s="3" t="s">
        <v>7392</v>
      </c>
      <c r="E3649" s="3" t="s">
        <v>9463</v>
      </c>
      <c r="F3649" s="36">
        <v>33665</v>
      </c>
      <c r="G3649" s="3">
        <v>1</v>
      </c>
      <c r="H3649" s="3" t="s">
        <v>1482</v>
      </c>
      <c r="I3649" s="3" t="s">
        <v>7390</v>
      </c>
      <c r="J3649" s="3" t="s">
        <v>9464</v>
      </c>
      <c r="K3649" s="3" t="s">
        <v>2444</v>
      </c>
      <c r="L3649" s="8" t="s">
        <v>9813</v>
      </c>
      <c r="M3649" s="5"/>
      <c r="N3649" s="13" t="s">
        <v>1043</v>
      </c>
      <c r="O3649" s="5">
        <v>45014</v>
      </c>
      <c r="P3649" s="8">
        <v>1</v>
      </c>
      <c r="Q3649" s="9">
        <v>2</v>
      </c>
      <c r="R3649" s="9" t="str">
        <f>IFERROR(VLOOKUP(Tabla2[[#This Row],[CONTRATISTA PRNCIPAL]],Hoja1!$L$5:$M$9,2,FALSE),"CJV")</f>
        <v>CJV</v>
      </c>
      <c r="S3649" s="9" t="str">
        <f>IF(Tabla2[[#This Row],[EMPRESA]]=Tabla2[[#This Row],[CONTRATISTA PRNCIPAL]],"Principal","Secundaria")</f>
        <v>Principal</v>
      </c>
      <c r="T3649" s="10">
        <f>IFERROR(1/COUNTIF(Tabla2[CONTRATISTA PRNCIPAL],Tabla2[[#This Row],[CONTRATISTA PRNCIPAL]]),0)</f>
        <v>6.6666666666666666E-2</v>
      </c>
      <c r="U3649" s="33">
        <f ca="1">IF(((TODAY()-Tabla2[[#This Row],[FECHA NACIMIENTO]])/365)&lt;18,"Corregir", IF(((TODAY()-Tabla2[[#This Row],[FECHA NACIMIENTO]])/365)&gt;80, "Corregir",ROUNDDOWN(((TODAY()-Tabla2[[#This Row],[FECHA NACIMIENTO]])/365),0)))</f>
        <v>31</v>
      </c>
      <c r="V364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649" s="34" t="str">
        <f ca="1">+IF(Tabla2[[#This Row],[Edad]]="Corregir","Corregir","Ok")</f>
        <v>Ok</v>
      </c>
      <c r="X3649" s="10" t="str">
        <f>+IFERROR(VLOOKUP(Tabla2[[#This Row],[DISTRITO SEGÚN DNI]],Hoja1!$A$2:$B$55,2,FALSE),"No")</f>
        <v>No</v>
      </c>
      <c r="Y3649" s="10" t="str">
        <f>IF(OR(LOWER(Tabla2[[#This Row],[GENERO]])="masculino", LOWER(Tabla2[[#This Row],[GENERO]])="femenino"),"OK","Corregir")</f>
        <v>OK</v>
      </c>
      <c r="Z3649" s="10" t="str">
        <f>+IF(Tabla2[[#This Row],[Nro. DNI / CE]]="","Corregir",IF(LEN(Tabla2[[#This Row],[Nro. DNI / CE]])&gt;=8,"OK","Corregir"))</f>
        <v>OK</v>
      </c>
      <c r="AA3649" s="10">
        <f>COUNTIF(Tabla2[APELLIDOS Y NOMBRES],Tabla2[[#This Row],[APELLIDOS Y NOMBRES]])</f>
        <v>1</v>
      </c>
      <c r="AB3649" t="str">
        <f ca="1">+IFERROR(IF(Tabla2[[#This Row],[FECHA CESE/BAJA]]="","No Aplica",IF(AND(MONTH(Tabla2[[#This Row],[FECHA CESE/BAJA]])=MONTH(TODAY()-30),YEAR(Tabla2[[#This Row],[FECHA CESE/BAJA]])=YEAR(TODAY())),MONTH(TODAY()-30)&amp;"-"&amp;YEAR(TODAY()),"Borrar")),"No aplica")</f>
        <v>No Aplica</v>
      </c>
      <c r="AC3649" t="str">
        <f ca="1">+IFERROR(IF(Tabla2[[#This Row],[FECHA INICIO DE LABORES EN OBRA]]="","No Aplica",IF(AND(MONTH(Tabla2[[#This Row],[FECHA INICIO DE LABORES EN OBRA]])=MONTH(TODAY()-30),YEAR(Tabla2[[#This Row],[FECHA INICIO DE LABORES EN OBRA]])=YEAR(TODAY())),MONTH(TODAY()-30)&amp;"-"&amp;YEAR(TODAY()),"No Aplica")),"No Aplica")</f>
        <v>No Aplica</v>
      </c>
    </row>
    <row r="3650" spans="1:29" x14ac:dyDescent="0.25">
      <c r="A3650" s="2">
        <v>20551135137</v>
      </c>
      <c r="B3650" s="3" t="s">
        <v>70</v>
      </c>
      <c r="C3650" s="3" t="s">
        <v>70</v>
      </c>
      <c r="D3650" s="3" t="s">
        <v>7393</v>
      </c>
      <c r="E3650" s="3" t="s">
        <v>9465</v>
      </c>
      <c r="F3650" s="36">
        <v>31877</v>
      </c>
      <c r="G3650" s="3">
        <v>2</v>
      </c>
      <c r="H3650" s="3" t="s">
        <v>2930</v>
      </c>
      <c r="I3650" s="3" t="s">
        <v>7390</v>
      </c>
      <c r="J3650" s="3" t="s">
        <v>7394</v>
      </c>
      <c r="K3650" s="3" t="s">
        <v>1481</v>
      </c>
      <c r="L3650" s="8" t="s">
        <v>9813</v>
      </c>
      <c r="M3650" s="5"/>
      <c r="N3650" s="13" t="s">
        <v>1043</v>
      </c>
      <c r="O3650" s="5">
        <v>45014</v>
      </c>
      <c r="P3650" s="8">
        <v>1</v>
      </c>
      <c r="Q3650" s="9">
        <v>4</v>
      </c>
      <c r="R3650" s="9" t="str">
        <f>IFERROR(VLOOKUP(Tabla2[[#This Row],[CONTRATISTA PRNCIPAL]],Hoja1!$L$5:$M$9,2,FALSE),"CJV")</f>
        <v>CJV</v>
      </c>
      <c r="S3650" s="9" t="str">
        <f>IF(Tabla2[[#This Row],[EMPRESA]]=Tabla2[[#This Row],[CONTRATISTA PRNCIPAL]],"Principal","Secundaria")</f>
        <v>Principal</v>
      </c>
      <c r="T3650" s="10">
        <f>IFERROR(1/COUNTIF(Tabla2[CONTRATISTA PRNCIPAL],Tabla2[[#This Row],[CONTRATISTA PRNCIPAL]]),0)</f>
        <v>6.6666666666666666E-2</v>
      </c>
      <c r="U3650" s="33">
        <f ca="1">IF(((TODAY()-Tabla2[[#This Row],[FECHA NACIMIENTO]])/365)&lt;18,"Corregir", IF(((TODAY()-Tabla2[[#This Row],[FECHA NACIMIENTO]])/365)&gt;80, "Corregir",ROUNDDOWN(((TODAY()-Tabla2[[#This Row],[FECHA NACIMIENTO]])/365),0)))</f>
        <v>36</v>
      </c>
      <c r="V365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650" s="34" t="str">
        <f ca="1">+IF(Tabla2[[#This Row],[Edad]]="Corregir","Corregir","Ok")</f>
        <v>Ok</v>
      </c>
      <c r="X3650" s="10" t="str">
        <f>+IFERROR(VLOOKUP(Tabla2[[#This Row],[DISTRITO SEGÚN DNI]],Hoja1!$A$2:$B$55,2,FALSE),"No")</f>
        <v>No</v>
      </c>
      <c r="Y3650" s="10" t="str">
        <f>IF(OR(LOWER(Tabla2[[#This Row],[GENERO]])="masculino", LOWER(Tabla2[[#This Row],[GENERO]])="femenino"),"OK","Corregir")</f>
        <v>OK</v>
      </c>
      <c r="Z3650" s="10" t="str">
        <f>+IF(Tabla2[[#This Row],[Nro. DNI / CE]]="","Corregir",IF(LEN(Tabla2[[#This Row],[Nro. DNI / CE]])&gt;=8,"OK","Corregir"))</f>
        <v>OK</v>
      </c>
      <c r="AA3650" s="10">
        <f>COUNTIF(Tabla2[APELLIDOS Y NOMBRES],Tabla2[[#This Row],[APELLIDOS Y NOMBRES]])</f>
        <v>1</v>
      </c>
      <c r="AB3650" t="str">
        <f ca="1">+IFERROR(IF(Tabla2[[#This Row],[FECHA CESE/BAJA]]="","No Aplica",IF(AND(MONTH(Tabla2[[#This Row],[FECHA CESE/BAJA]])=MONTH(TODAY()-30),YEAR(Tabla2[[#This Row],[FECHA CESE/BAJA]])=YEAR(TODAY())),MONTH(TODAY()-30)&amp;"-"&amp;YEAR(TODAY()),"Borrar")),"No aplica")</f>
        <v>No Aplica</v>
      </c>
      <c r="AC3650" t="str">
        <f ca="1">+IFERROR(IF(Tabla2[[#This Row],[FECHA INICIO DE LABORES EN OBRA]]="","No Aplica",IF(AND(MONTH(Tabla2[[#This Row],[FECHA INICIO DE LABORES EN OBRA]])=MONTH(TODAY()-30),YEAR(Tabla2[[#This Row],[FECHA INICIO DE LABORES EN OBRA]])=YEAR(TODAY())),MONTH(TODAY()-30)&amp;"-"&amp;YEAR(TODAY()),"No Aplica")),"No Aplica")</f>
        <v>No Aplica</v>
      </c>
    </row>
    <row r="3651" spans="1:29" x14ac:dyDescent="0.25">
      <c r="A3651" s="2">
        <v>20551135137</v>
      </c>
      <c r="B3651" s="3" t="s">
        <v>70</v>
      </c>
      <c r="C3651" s="3" t="s">
        <v>70</v>
      </c>
      <c r="D3651" s="3" t="s">
        <v>7395</v>
      </c>
      <c r="E3651" s="3" t="s">
        <v>9466</v>
      </c>
      <c r="F3651" s="36">
        <v>33960</v>
      </c>
      <c r="G3651" s="3">
        <v>2</v>
      </c>
      <c r="H3651" s="3" t="s">
        <v>2930</v>
      </c>
      <c r="I3651" s="3" t="s">
        <v>7390</v>
      </c>
      <c r="J3651" s="3" t="s">
        <v>7396</v>
      </c>
      <c r="K3651" s="3" t="s">
        <v>3073</v>
      </c>
      <c r="L3651" s="8" t="s">
        <v>9813</v>
      </c>
      <c r="M3651" s="5"/>
      <c r="N3651" s="13" t="s">
        <v>1043</v>
      </c>
      <c r="O3651" s="5">
        <v>45014</v>
      </c>
      <c r="P3651" s="8">
        <v>1</v>
      </c>
      <c r="Q3651" s="9">
        <v>4</v>
      </c>
      <c r="R3651" s="9" t="str">
        <f>IFERROR(VLOOKUP(Tabla2[[#This Row],[CONTRATISTA PRNCIPAL]],Hoja1!$L$5:$M$9,2,FALSE),"CJV")</f>
        <v>CJV</v>
      </c>
      <c r="S3651" s="9" t="str">
        <f>IF(Tabla2[[#This Row],[EMPRESA]]=Tabla2[[#This Row],[CONTRATISTA PRNCIPAL]],"Principal","Secundaria")</f>
        <v>Principal</v>
      </c>
      <c r="T3651" s="10">
        <f>IFERROR(1/COUNTIF(Tabla2[CONTRATISTA PRNCIPAL],Tabla2[[#This Row],[CONTRATISTA PRNCIPAL]]),0)</f>
        <v>6.6666666666666666E-2</v>
      </c>
      <c r="U3651" s="33">
        <f ca="1">IF(((TODAY()-Tabla2[[#This Row],[FECHA NACIMIENTO]])/365)&lt;18,"Corregir", IF(((TODAY()-Tabla2[[#This Row],[FECHA NACIMIENTO]])/365)&gt;80, "Corregir",ROUNDDOWN(((TODAY()-Tabla2[[#This Row],[FECHA NACIMIENTO]])/365),0)))</f>
        <v>30</v>
      </c>
      <c r="V365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651" s="34" t="str">
        <f ca="1">+IF(Tabla2[[#This Row],[Edad]]="Corregir","Corregir","Ok")</f>
        <v>Ok</v>
      </c>
      <c r="X3651" s="10" t="str">
        <f>+IFERROR(VLOOKUP(Tabla2[[#This Row],[DISTRITO SEGÚN DNI]],Hoja1!$A$2:$B$55,2,FALSE),"No")</f>
        <v>No</v>
      </c>
      <c r="Y3651" s="10" t="str">
        <f>IF(OR(LOWER(Tabla2[[#This Row],[GENERO]])="masculino", LOWER(Tabla2[[#This Row],[GENERO]])="femenino"),"OK","Corregir")</f>
        <v>OK</v>
      </c>
      <c r="Z3651" s="10" t="str">
        <f>+IF(Tabla2[[#This Row],[Nro. DNI / CE]]="","Corregir",IF(LEN(Tabla2[[#This Row],[Nro. DNI / CE]])&gt;=8,"OK","Corregir"))</f>
        <v>OK</v>
      </c>
      <c r="AA3651" s="10">
        <f>COUNTIF(Tabla2[APELLIDOS Y NOMBRES],Tabla2[[#This Row],[APELLIDOS Y NOMBRES]])</f>
        <v>1</v>
      </c>
      <c r="AB3651" t="str">
        <f ca="1">+IFERROR(IF(Tabla2[[#This Row],[FECHA CESE/BAJA]]="","No Aplica",IF(AND(MONTH(Tabla2[[#This Row],[FECHA CESE/BAJA]])=MONTH(TODAY()-30),YEAR(Tabla2[[#This Row],[FECHA CESE/BAJA]])=YEAR(TODAY())),MONTH(TODAY()-30)&amp;"-"&amp;YEAR(TODAY()),"Borrar")),"No aplica")</f>
        <v>No Aplica</v>
      </c>
      <c r="AC3651" t="str">
        <f ca="1">+IFERROR(IF(Tabla2[[#This Row],[FECHA INICIO DE LABORES EN OBRA]]="","No Aplica",IF(AND(MONTH(Tabla2[[#This Row],[FECHA INICIO DE LABORES EN OBRA]])=MONTH(TODAY()-30),YEAR(Tabla2[[#This Row],[FECHA INICIO DE LABORES EN OBRA]])=YEAR(TODAY())),MONTH(TODAY()-30)&amp;"-"&amp;YEAR(TODAY()),"No Aplica")),"No Aplica")</f>
        <v>No Aplica</v>
      </c>
    </row>
    <row r="3652" spans="1:29" x14ac:dyDescent="0.25">
      <c r="A3652" s="2">
        <v>20551135137</v>
      </c>
      <c r="B3652" s="3" t="s">
        <v>70</v>
      </c>
      <c r="C3652" s="3" t="s">
        <v>70</v>
      </c>
      <c r="D3652" s="3" t="s">
        <v>7397</v>
      </c>
      <c r="E3652" s="3" t="s">
        <v>9467</v>
      </c>
      <c r="F3652" s="36">
        <v>35419</v>
      </c>
      <c r="G3652" s="3">
        <v>2</v>
      </c>
      <c r="H3652" s="3" t="s">
        <v>1645</v>
      </c>
      <c r="I3652" s="3" t="s">
        <v>7390</v>
      </c>
      <c r="J3652" s="3" t="s">
        <v>7398</v>
      </c>
      <c r="K3652" s="3" t="s">
        <v>3073</v>
      </c>
      <c r="L3652" s="8" t="s">
        <v>9813</v>
      </c>
      <c r="M3652" s="5"/>
      <c r="N3652" s="13" t="s">
        <v>1043</v>
      </c>
      <c r="O3652" s="5">
        <v>45014</v>
      </c>
      <c r="P3652" s="8">
        <v>1</v>
      </c>
      <c r="Q3652" s="9">
        <v>4</v>
      </c>
      <c r="R3652" s="9" t="str">
        <f>IFERROR(VLOOKUP(Tabla2[[#This Row],[CONTRATISTA PRNCIPAL]],Hoja1!$L$5:$M$9,2,FALSE),"CJV")</f>
        <v>CJV</v>
      </c>
      <c r="S3652" s="9" t="str">
        <f>IF(Tabla2[[#This Row],[EMPRESA]]=Tabla2[[#This Row],[CONTRATISTA PRNCIPAL]],"Principal","Secundaria")</f>
        <v>Principal</v>
      </c>
      <c r="T3652" s="10">
        <f>IFERROR(1/COUNTIF(Tabla2[CONTRATISTA PRNCIPAL],Tabla2[[#This Row],[CONTRATISTA PRNCIPAL]]),0)</f>
        <v>6.6666666666666666E-2</v>
      </c>
      <c r="U3652" s="33">
        <f ca="1">IF(((TODAY()-Tabla2[[#This Row],[FECHA NACIMIENTO]])/365)&lt;18,"Corregir", IF(((TODAY()-Tabla2[[#This Row],[FECHA NACIMIENTO]])/365)&gt;80, "Corregir",ROUNDDOWN(((TODAY()-Tabla2[[#This Row],[FECHA NACIMIENTO]])/365),0)))</f>
        <v>26</v>
      </c>
      <c r="V365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652" s="34" t="str">
        <f ca="1">+IF(Tabla2[[#This Row],[Edad]]="Corregir","Corregir","Ok")</f>
        <v>Ok</v>
      </c>
      <c r="X3652" s="10" t="str">
        <f>+IFERROR(VLOOKUP(Tabla2[[#This Row],[DISTRITO SEGÚN DNI]],Hoja1!$A$2:$B$55,2,FALSE),"No")</f>
        <v>No</v>
      </c>
      <c r="Y3652" s="10" t="str">
        <f>IF(OR(LOWER(Tabla2[[#This Row],[GENERO]])="masculino", LOWER(Tabla2[[#This Row],[GENERO]])="femenino"),"OK","Corregir")</f>
        <v>OK</v>
      </c>
      <c r="Z3652" s="10" t="str">
        <f>+IF(Tabla2[[#This Row],[Nro. DNI / CE]]="","Corregir",IF(LEN(Tabla2[[#This Row],[Nro. DNI / CE]])&gt;=8,"OK","Corregir"))</f>
        <v>OK</v>
      </c>
      <c r="AA3652" s="10">
        <f>COUNTIF(Tabla2[APELLIDOS Y NOMBRES],Tabla2[[#This Row],[APELLIDOS Y NOMBRES]])</f>
        <v>1</v>
      </c>
      <c r="AB3652" t="str">
        <f ca="1">+IFERROR(IF(Tabla2[[#This Row],[FECHA CESE/BAJA]]="","No Aplica",IF(AND(MONTH(Tabla2[[#This Row],[FECHA CESE/BAJA]])=MONTH(TODAY()-30),YEAR(Tabla2[[#This Row],[FECHA CESE/BAJA]])=YEAR(TODAY())),MONTH(TODAY()-30)&amp;"-"&amp;YEAR(TODAY()),"Borrar")),"No aplica")</f>
        <v>No Aplica</v>
      </c>
      <c r="AC3652" t="str">
        <f ca="1">+IFERROR(IF(Tabla2[[#This Row],[FECHA INICIO DE LABORES EN OBRA]]="","No Aplica",IF(AND(MONTH(Tabla2[[#This Row],[FECHA INICIO DE LABORES EN OBRA]])=MONTH(TODAY()-30),YEAR(Tabla2[[#This Row],[FECHA INICIO DE LABORES EN OBRA]])=YEAR(TODAY())),MONTH(TODAY()-30)&amp;"-"&amp;YEAR(TODAY()),"No Aplica")),"No Aplica")</f>
        <v>No Aplica</v>
      </c>
    </row>
    <row r="3653" spans="1:29" x14ac:dyDescent="0.25">
      <c r="A3653" s="2">
        <v>20551135137</v>
      </c>
      <c r="B3653" s="3" t="s">
        <v>70</v>
      </c>
      <c r="C3653" s="3" t="s">
        <v>70</v>
      </c>
      <c r="D3653" s="3" t="s">
        <v>9468</v>
      </c>
      <c r="E3653" s="3" t="s">
        <v>9469</v>
      </c>
      <c r="F3653" s="36">
        <v>36455</v>
      </c>
      <c r="G3653" s="3">
        <v>2</v>
      </c>
      <c r="H3653" s="3" t="s">
        <v>2930</v>
      </c>
      <c r="I3653" s="3" t="s">
        <v>7390</v>
      </c>
      <c r="J3653" s="3" t="s">
        <v>7398</v>
      </c>
      <c r="K3653" s="3" t="s">
        <v>3073</v>
      </c>
      <c r="L3653" s="8" t="s">
        <v>9813</v>
      </c>
      <c r="M3653" s="5"/>
      <c r="N3653" s="13" t="s">
        <v>1043</v>
      </c>
      <c r="O3653" s="5">
        <v>45014</v>
      </c>
      <c r="P3653" s="8">
        <v>1</v>
      </c>
      <c r="Q3653" s="9">
        <v>4</v>
      </c>
      <c r="R3653" s="9" t="str">
        <f>IFERROR(VLOOKUP(Tabla2[[#This Row],[CONTRATISTA PRNCIPAL]],Hoja1!$L$5:$M$9,2,FALSE),"CJV")</f>
        <v>CJV</v>
      </c>
      <c r="S3653" s="9" t="str">
        <f>IF(Tabla2[[#This Row],[EMPRESA]]=Tabla2[[#This Row],[CONTRATISTA PRNCIPAL]],"Principal","Secundaria")</f>
        <v>Principal</v>
      </c>
      <c r="T3653" s="10">
        <f>IFERROR(1/COUNTIF(Tabla2[CONTRATISTA PRNCIPAL],Tabla2[[#This Row],[CONTRATISTA PRNCIPAL]]),0)</f>
        <v>6.6666666666666666E-2</v>
      </c>
      <c r="U3653" s="33">
        <f ca="1">IF(((TODAY()-Tabla2[[#This Row],[FECHA NACIMIENTO]])/365)&lt;18,"Corregir", IF(((TODAY()-Tabla2[[#This Row],[FECHA NACIMIENTO]])/365)&gt;80, "Corregir",ROUNDDOWN(((TODAY()-Tabla2[[#This Row],[FECHA NACIMIENTO]])/365),0)))</f>
        <v>23</v>
      </c>
      <c r="V365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3653" s="34" t="str">
        <f ca="1">+IF(Tabla2[[#This Row],[Edad]]="Corregir","Corregir","Ok")</f>
        <v>Ok</v>
      </c>
      <c r="X3653" s="10" t="str">
        <f>+IFERROR(VLOOKUP(Tabla2[[#This Row],[DISTRITO SEGÚN DNI]],Hoja1!$A$2:$B$55,2,FALSE),"No")</f>
        <v>No</v>
      </c>
      <c r="Y3653" s="10" t="str">
        <f>IF(OR(LOWER(Tabla2[[#This Row],[GENERO]])="masculino", LOWER(Tabla2[[#This Row],[GENERO]])="femenino"),"OK","Corregir")</f>
        <v>OK</v>
      </c>
      <c r="Z3653" s="10" t="str">
        <f>+IF(Tabla2[[#This Row],[Nro. DNI / CE]]="","Corregir",IF(LEN(Tabla2[[#This Row],[Nro. DNI / CE]])&gt;=8,"OK","Corregir"))</f>
        <v>OK</v>
      </c>
      <c r="AA3653" s="10">
        <f>COUNTIF(Tabla2[APELLIDOS Y NOMBRES],Tabla2[[#This Row],[APELLIDOS Y NOMBRES]])</f>
        <v>1</v>
      </c>
      <c r="AB3653" t="str">
        <f ca="1">+IFERROR(IF(Tabla2[[#This Row],[FECHA CESE/BAJA]]="","No Aplica",IF(AND(MONTH(Tabla2[[#This Row],[FECHA CESE/BAJA]])=MONTH(TODAY()-30),YEAR(Tabla2[[#This Row],[FECHA CESE/BAJA]])=YEAR(TODAY())),MONTH(TODAY()-30)&amp;"-"&amp;YEAR(TODAY()),"Borrar")),"No aplica")</f>
        <v>No Aplica</v>
      </c>
      <c r="AC3653" t="str">
        <f ca="1">+IFERROR(IF(Tabla2[[#This Row],[FECHA INICIO DE LABORES EN OBRA]]="","No Aplica",IF(AND(MONTH(Tabla2[[#This Row],[FECHA INICIO DE LABORES EN OBRA]])=MONTH(TODAY()-30),YEAR(Tabla2[[#This Row],[FECHA INICIO DE LABORES EN OBRA]])=YEAR(TODAY())),MONTH(TODAY()-30)&amp;"-"&amp;YEAR(TODAY()),"No Aplica")),"No Aplica")</f>
        <v>No Aplica</v>
      </c>
    </row>
    <row r="3654" spans="1:29" x14ac:dyDescent="0.25">
      <c r="A3654" s="2">
        <v>20551135137</v>
      </c>
      <c r="B3654" s="3" t="s">
        <v>70</v>
      </c>
      <c r="C3654" s="3" t="s">
        <v>70</v>
      </c>
      <c r="D3654" s="3" t="s">
        <v>9470</v>
      </c>
      <c r="E3654" s="3" t="s">
        <v>9471</v>
      </c>
      <c r="F3654" s="36">
        <v>35175</v>
      </c>
      <c r="G3654" s="3">
        <v>2</v>
      </c>
      <c r="H3654" s="3" t="s">
        <v>2930</v>
      </c>
      <c r="I3654" s="3" t="s">
        <v>7390</v>
      </c>
      <c r="J3654" s="3" t="s">
        <v>7399</v>
      </c>
      <c r="K3654" s="3" t="s">
        <v>3073</v>
      </c>
      <c r="L3654" s="8" t="s">
        <v>9813</v>
      </c>
      <c r="M3654" s="5"/>
      <c r="N3654" s="13" t="s">
        <v>1043</v>
      </c>
      <c r="O3654" s="5">
        <v>45014</v>
      </c>
      <c r="P3654" s="8">
        <v>1</v>
      </c>
      <c r="Q3654" s="9">
        <v>4</v>
      </c>
      <c r="R3654" s="9" t="str">
        <f>IFERROR(VLOOKUP(Tabla2[[#This Row],[CONTRATISTA PRNCIPAL]],Hoja1!$L$5:$M$9,2,FALSE),"CJV")</f>
        <v>CJV</v>
      </c>
      <c r="S3654" s="9" t="str">
        <f>IF(Tabla2[[#This Row],[EMPRESA]]=Tabla2[[#This Row],[CONTRATISTA PRNCIPAL]],"Principal","Secundaria")</f>
        <v>Principal</v>
      </c>
      <c r="T3654" s="10">
        <f>IFERROR(1/COUNTIF(Tabla2[CONTRATISTA PRNCIPAL],Tabla2[[#This Row],[CONTRATISTA PRNCIPAL]]),0)</f>
        <v>6.6666666666666666E-2</v>
      </c>
      <c r="U3654" s="33">
        <f ca="1">IF(((TODAY()-Tabla2[[#This Row],[FECHA NACIMIENTO]])/365)&lt;18,"Corregir", IF(((TODAY()-Tabla2[[#This Row],[FECHA NACIMIENTO]])/365)&gt;80, "Corregir",ROUNDDOWN(((TODAY()-Tabla2[[#This Row],[FECHA NACIMIENTO]])/365),0)))</f>
        <v>27</v>
      </c>
      <c r="V365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654" s="34" t="str">
        <f ca="1">+IF(Tabla2[[#This Row],[Edad]]="Corregir","Corregir","Ok")</f>
        <v>Ok</v>
      </c>
      <c r="X3654" s="10" t="str">
        <f>+IFERROR(VLOOKUP(Tabla2[[#This Row],[DISTRITO SEGÚN DNI]],Hoja1!$A$2:$B$55,2,FALSE),"No")</f>
        <v>No</v>
      </c>
      <c r="Y3654" s="10" t="str">
        <f>IF(OR(LOWER(Tabla2[[#This Row],[GENERO]])="masculino", LOWER(Tabla2[[#This Row],[GENERO]])="femenino"),"OK","Corregir")</f>
        <v>OK</v>
      </c>
      <c r="Z3654" s="10" t="str">
        <f>+IF(Tabla2[[#This Row],[Nro. DNI / CE]]="","Corregir",IF(LEN(Tabla2[[#This Row],[Nro. DNI / CE]])&gt;=8,"OK","Corregir"))</f>
        <v>OK</v>
      </c>
      <c r="AA3654" s="10">
        <f>COUNTIF(Tabla2[APELLIDOS Y NOMBRES],Tabla2[[#This Row],[APELLIDOS Y NOMBRES]])</f>
        <v>1</v>
      </c>
      <c r="AB3654" t="str">
        <f ca="1">+IFERROR(IF(Tabla2[[#This Row],[FECHA CESE/BAJA]]="","No Aplica",IF(AND(MONTH(Tabla2[[#This Row],[FECHA CESE/BAJA]])=MONTH(TODAY()-30),YEAR(Tabla2[[#This Row],[FECHA CESE/BAJA]])=YEAR(TODAY())),MONTH(TODAY()-30)&amp;"-"&amp;YEAR(TODAY()),"Borrar")),"No aplica")</f>
        <v>No Aplica</v>
      </c>
      <c r="AC3654" t="str">
        <f ca="1">+IFERROR(IF(Tabla2[[#This Row],[FECHA INICIO DE LABORES EN OBRA]]="","No Aplica",IF(AND(MONTH(Tabla2[[#This Row],[FECHA INICIO DE LABORES EN OBRA]])=MONTH(TODAY()-30),YEAR(Tabla2[[#This Row],[FECHA INICIO DE LABORES EN OBRA]])=YEAR(TODAY())),MONTH(TODAY()-30)&amp;"-"&amp;YEAR(TODAY()),"No Aplica")),"No Aplica")</f>
        <v>No Aplica</v>
      </c>
    </row>
    <row r="3655" spans="1:29" x14ac:dyDescent="0.25">
      <c r="A3655" s="2">
        <v>20551135137</v>
      </c>
      <c r="B3655" s="3" t="s">
        <v>70</v>
      </c>
      <c r="C3655" s="3" t="s">
        <v>70</v>
      </c>
      <c r="D3655" s="3" t="s">
        <v>7401</v>
      </c>
      <c r="E3655" s="3" t="s">
        <v>9472</v>
      </c>
      <c r="F3655" s="36">
        <v>31680</v>
      </c>
      <c r="G3655" s="3">
        <v>1</v>
      </c>
      <c r="H3655" s="3" t="s">
        <v>2420</v>
      </c>
      <c r="I3655" s="3" t="s">
        <v>7390</v>
      </c>
      <c r="J3655" s="3" t="s">
        <v>7402</v>
      </c>
      <c r="K3655" s="3" t="s">
        <v>9473</v>
      </c>
      <c r="L3655" s="8" t="s">
        <v>9813</v>
      </c>
      <c r="M3655" s="5"/>
      <c r="N3655" s="13" t="s">
        <v>1043</v>
      </c>
      <c r="O3655" s="5">
        <v>45075</v>
      </c>
      <c r="P3655" s="8">
        <v>1</v>
      </c>
      <c r="Q3655" s="9">
        <v>2</v>
      </c>
      <c r="R3655" s="9" t="str">
        <f>IFERROR(VLOOKUP(Tabla2[[#This Row],[CONTRATISTA PRNCIPAL]],Hoja1!$L$5:$M$9,2,FALSE),"CJV")</f>
        <v>CJV</v>
      </c>
      <c r="S3655" s="9" t="str">
        <f>IF(Tabla2[[#This Row],[EMPRESA]]=Tabla2[[#This Row],[CONTRATISTA PRNCIPAL]],"Principal","Secundaria")</f>
        <v>Principal</v>
      </c>
      <c r="T3655" s="10">
        <f>IFERROR(1/COUNTIF(Tabla2[CONTRATISTA PRNCIPAL],Tabla2[[#This Row],[CONTRATISTA PRNCIPAL]]),0)</f>
        <v>6.6666666666666666E-2</v>
      </c>
      <c r="U3655" s="33">
        <f ca="1">IF(((TODAY()-Tabla2[[#This Row],[FECHA NACIMIENTO]])/365)&lt;18,"Corregir", IF(((TODAY()-Tabla2[[#This Row],[FECHA NACIMIENTO]])/365)&gt;80, "Corregir",ROUNDDOWN(((TODAY()-Tabla2[[#This Row],[FECHA NACIMIENTO]])/365),0)))</f>
        <v>36</v>
      </c>
      <c r="V365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655" s="34" t="str">
        <f ca="1">+IF(Tabla2[[#This Row],[Edad]]="Corregir","Corregir","Ok")</f>
        <v>Ok</v>
      </c>
      <c r="X3655" s="10" t="str">
        <f>+IFERROR(VLOOKUP(Tabla2[[#This Row],[DISTRITO SEGÚN DNI]],Hoja1!$A$2:$B$55,2,FALSE),"No")</f>
        <v>No</v>
      </c>
      <c r="Y3655" s="10" t="str">
        <f>IF(OR(LOWER(Tabla2[[#This Row],[GENERO]])="masculino", LOWER(Tabla2[[#This Row],[GENERO]])="femenino"),"OK","Corregir")</f>
        <v>OK</v>
      </c>
      <c r="Z3655" s="10" t="str">
        <f>+IF(Tabla2[[#This Row],[Nro. DNI / CE]]="","Corregir",IF(LEN(Tabla2[[#This Row],[Nro. DNI / CE]])&gt;=8,"OK","Corregir"))</f>
        <v>OK</v>
      </c>
      <c r="AA3655" s="10">
        <f>COUNTIF(Tabla2[APELLIDOS Y NOMBRES],Tabla2[[#This Row],[APELLIDOS Y NOMBRES]])</f>
        <v>1</v>
      </c>
      <c r="AB3655" t="str">
        <f ca="1">+IFERROR(IF(Tabla2[[#This Row],[FECHA CESE/BAJA]]="","No Aplica",IF(AND(MONTH(Tabla2[[#This Row],[FECHA CESE/BAJA]])=MONTH(TODAY()-30),YEAR(Tabla2[[#This Row],[FECHA CESE/BAJA]])=YEAR(TODAY())),MONTH(TODAY()-30)&amp;"-"&amp;YEAR(TODAY()),"Borrar")),"No aplica")</f>
        <v>No Aplica</v>
      </c>
      <c r="AC3655" t="str">
        <f ca="1">+IFERROR(IF(Tabla2[[#This Row],[FECHA INICIO DE LABORES EN OBRA]]="","No Aplica",IF(AND(MONTH(Tabla2[[#This Row],[FECHA INICIO DE LABORES EN OBRA]])=MONTH(TODAY()-30),YEAR(Tabla2[[#This Row],[FECHA INICIO DE LABORES EN OBRA]])=YEAR(TODAY())),MONTH(TODAY()-30)&amp;"-"&amp;YEAR(TODAY()),"No Aplica")),"No Aplica")</f>
        <v>No Aplica</v>
      </c>
    </row>
    <row r="3656" spans="1:29" x14ac:dyDescent="0.25">
      <c r="A3656" s="2">
        <v>20551135137</v>
      </c>
      <c r="B3656" s="3" t="s">
        <v>70</v>
      </c>
      <c r="C3656" s="3" t="s">
        <v>70</v>
      </c>
      <c r="D3656" s="3" t="s">
        <v>1018</v>
      </c>
      <c r="E3656" s="3" t="s">
        <v>9474</v>
      </c>
      <c r="F3656" s="36">
        <v>30075</v>
      </c>
      <c r="G3656" s="3">
        <v>2</v>
      </c>
      <c r="H3656" s="3" t="s">
        <v>1645</v>
      </c>
      <c r="I3656" s="3" t="s">
        <v>7390</v>
      </c>
      <c r="J3656" s="3" t="s">
        <v>7403</v>
      </c>
      <c r="K3656" s="3" t="s">
        <v>2078</v>
      </c>
      <c r="L3656" s="8" t="s">
        <v>9813</v>
      </c>
      <c r="M3656" s="5"/>
      <c r="N3656" s="13" t="s">
        <v>1043</v>
      </c>
      <c r="O3656" s="5">
        <v>45055</v>
      </c>
      <c r="P3656" s="8">
        <v>1</v>
      </c>
      <c r="Q3656" s="9">
        <v>4</v>
      </c>
      <c r="R3656" s="9" t="str">
        <f>IFERROR(VLOOKUP(Tabla2[[#This Row],[CONTRATISTA PRNCIPAL]],Hoja1!$L$5:$M$9,2,FALSE),"CJV")</f>
        <v>CJV</v>
      </c>
      <c r="S3656" s="9" t="str">
        <f>IF(Tabla2[[#This Row],[EMPRESA]]=Tabla2[[#This Row],[CONTRATISTA PRNCIPAL]],"Principal","Secundaria")</f>
        <v>Principal</v>
      </c>
      <c r="T3656" s="10">
        <f>IFERROR(1/COUNTIF(Tabla2[CONTRATISTA PRNCIPAL],Tabla2[[#This Row],[CONTRATISTA PRNCIPAL]]),0)</f>
        <v>6.6666666666666666E-2</v>
      </c>
      <c r="U3656" s="33">
        <f ca="1">IF(((TODAY()-Tabla2[[#This Row],[FECHA NACIMIENTO]])/365)&lt;18,"Corregir", IF(((TODAY()-Tabla2[[#This Row],[FECHA NACIMIENTO]])/365)&gt;80, "Corregir",ROUNDDOWN(((TODAY()-Tabla2[[#This Row],[FECHA NACIMIENTO]])/365),0)))</f>
        <v>41</v>
      </c>
      <c r="V365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656" s="34" t="str">
        <f ca="1">+IF(Tabla2[[#This Row],[Edad]]="Corregir","Corregir","Ok")</f>
        <v>Ok</v>
      </c>
      <c r="X3656" s="10" t="str">
        <f>+IFERROR(VLOOKUP(Tabla2[[#This Row],[DISTRITO SEGÚN DNI]],Hoja1!$A$2:$B$55,2,FALSE),"No")</f>
        <v>ATE</v>
      </c>
      <c r="Y3656" s="10" t="str">
        <f>IF(OR(LOWER(Tabla2[[#This Row],[GENERO]])="masculino", LOWER(Tabla2[[#This Row],[GENERO]])="femenino"),"OK","Corregir")</f>
        <v>OK</v>
      </c>
      <c r="Z3656" s="10" t="str">
        <f>+IF(Tabla2[[#This Row],[Nro. DNI / CE]]="","Corregir",IF(LEN(Tabla2[[#This Row],[Nro. DNI / CE]])&gt;=8,"OK","Corregir"))</f>
        <v>OK</v>
      </c>
      <c r="AA3656" s="10">
        <f>COUNTIF(Tabla2[APELLIDOS Y NOMBRES],Tabla2[[#This Row],[APELLIDOS Y NOMBRES]])</f>
        <v>1</v>
      </c>
      <c r="AB3656" t="str">
        <f ca="1">+IFERROR(IF(Tabla2[[#This Row],[FECHA CESE/BAJA]]="","No Aplica",IF(AND(MONTH(Tabla2[[#This Row],[FECHA CESE/BAJA]])=MONTH(TODAY()-30),YEAR(Tabla2[[#This Row],[FECHA CESE/BAJA]])=YEAR(TODAY())),MONTH(TODAY()-30)&amp;"-"&amp;YEAR(TODAY()),"Borrar")),"No aplica")</f>
        <v>No Aplica</v>
      </c>
      <c r="AC3656" t="str">
        <f ca="1">+IFERROR(IF(Tabla2[[#This Row],[FECHA INICIO DE LABORES EN OBRA]]="","No Aplica",IF(AND(MONTH(Tabla2[[#This Row],[FECHA INICIO DE LABORES EN OBRA]])=MONTH(TODAY()-30),YEAR(Tabla2[[#This Row],[FECHA INICIO DE LABORES EN OBRA]])=YEAR(TODAY())),MONTH(TODAY()-30)&amp;"-"&amp;YEAR(TODAY()),"No Aplica")),"No Aplica")</f>
        <v>No Aplica</v>
      </c>
    </row>
    <row r="3657" spans="1:29" x14ac:dyDescent="0.25">
      <c r="A3657" s="2">
        <v>20551135137</v>
      </c>
      <c r="B3657" s="3" t="s">
        <v>70</v>
      </c>
      <c r="C3657" s="3" t="s">
        <v>70</v>
      </c>
      <c r="D3657" s="3" t="s">
        <v>7404</v>
      </c>
      <c r="E3657" s="3" t="s">
        <v>9475</v>
      </c>
      <c r="F3657" s="36">
        <v>24605</v>
      </c>
      <c r="G3657" s="3">
        <v>2</v>
      </c>
      <c r="H3657" s="3" t="s">
        <v>2930</v>
      </c>
      <c r="I3657" s="3" t="s">
        <v>7390</v>
      </c>
      <c r="J3657" s="3" t="s">
        <v>7405</v>
      </c>
      <c r="K3657" s="3" t="s">
        <v>2444</v>
      </c>
      <c r="L3657" s="8" t="s">
        <v>9813</v>
      </c>
      <c r="M3657" s="5"/>
      <c r="N3657" s="13" t="s">
        <v>1043</v>
      </c>
      <c r="O3657" s="5">
        <v>45055</v>
      </c>
      <c r="P3657" s="8">
        <v>1</v>
      </c>
      <c r="Q3657" s="9">
        <v>4</v>
      </c>
      <c r="R3657" s="9" t="str">
        <f>IFERROR(VLOOKUP(Tabla2[[#This Row],[CONTRATISTA PRNCIPAL]],Hoja1!$L$5:$M$9,2,FALSE),"CJV")</f>
        <v>CJV</v>
      </c>
      <c r="S3657" s="9" t="str">
        <f>IF(Tabla2[[#This Row],[EMPRESA]]=Tabla2[[#This Row],[CONTRATISTA PRNCIPAL]],"Principal","Secundaria")</f>
        <v>Principal</v>
      </c>
      <c r="T3657" s="10">
        <f>IFERROR(1/COUNTIF(Tabla2[CONTRATISTA PRNCIPAL],Tabla2[[#This Row],[CONTRATISTA PRNCIPAL]]),0)</f>
        <v>6.6666666666666666E-2</v>
      </c>
      <c r="U3657" s="33">
        <f ca="1">IF(((TODAY()-Tabla2[[#This Row],[FECHA NACIMIENTO]])/365)&lt;18,"Corregir", IF(((TODAY()-Tabla2[[#This Row],[FECHA NACIMIENTO]])/365)&gt;80, "Corregir",ROUNDDOWN(((TODAY()-Tabla2[[#This Row],[FECHA NACIMIENTO]])/365),0)))</f>
        <v>56</v>
      </c>
      <c r="V365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657" s="34" t="str">
        <f ca="1">+IF(Tabla2[[#This Row],[Edad]]="Corregir","Corregir","Ok")</f>
        <v>Ok</v>
      </c>
      <c r="X3657" s="10" t="str">
        <f>+IFERROR(VLOOKUP(Tabla2[[#This Row],[DISTRITO SEGÚN DNI]],Hoja1!$A$2:$B$55,2,FALSE),"No")</f>
        <v>No</v>
      </c>
      <c r="Y3657" s="10" t="str">
        <f>IF(OR(LOWER(Tabla2[[#This Row],[GENERO]])="masculino", LOWER(Tabla2[[#This Row],[GENERO]])="femenino"),"OK","Corregir")</f>
        <v>OK</v>
      </c>
      <c r="Z3657" s="10" t="str">
        <f>+IF(Tabla2[[#This Row],[Nro. DNI / CE]]="","Corregir",IF(LEN(Tabla2[[#This Row],[Nro. DNI / CE]])&gt;=8,"OK","Corregir"))</f>
        <v>OK</v>
      </c>
      <c r="AA3657" s="10">
        <f>COUNTIF(Tabla2[APELLIDOS Y NOMBRES],Tabla2[[#This Row],[APELLIDOS Y NOMBRES]])</f>
        <v>1</v>
      </c>
      <c r="AB3657" t="str">
        <f ca="1">+IFERROR(IF(Tabla2[[#This Row],[FECHA CESE/BAJA]]="","No Aplica",IF(AND(MONTH(Tabla2[[#This Row],[FECHA CESE/BAJA]])=MONTH(TODAY()-30),YEAR(Tabla2[[#This Row],[FECHA CESE/BAJA]])=YEAR(TODAY())),MONTH(TODAY()-30)&amp;"-"&amp;YEAR(TODAY()),"Borrar")),"No aplica")</f>
        <v>No Aplica</v>
      </c>
      <c r="AC3657" t="str">
        <f ca="1">+IFERROR(IF(Tabla2[[#This Row],[FECHA INICIO DE LABORES EN OBRA]]="","No Aplica",IF(AND(MONTH(Tabla2[[#This Row],[FECHA INICIO DE LABORES EN OBRA]])=MONTH(TODAY()-30),YEAR(Tabla2[[#This Row],[FECHA INICIO DE LABORES EN OBRA]])=YEAR(TODAY())),MONTH(TODAY()-30)&amp;"-"&amp;YEAR(TODAY()),"No Aplica")),"No Aplica")</f>
        <v>No Aplica</v>
      </c>
    </row>
    <row r="3658" spans="1:29" x14ac:dyDescent="0.25">
      <c r="A3658" s="2">
        <v>20551135137</v>
      </c>
      <c r="B3658" s="3" t="s">
        <v>70</v>
      </c>
      <c r="C3658" s="3" t="s">
        <v>70</v>
      </c>
      <c r="D3658" s="3" t="s">
        <v>7406</v>
      </c>
      <c r="E3658" s="3" t="s">
        <v>9476</v>
      </c>
      <c r="F3658" s="36">
        <v>33161</v>
      </c>
      <c r="G3658" s="3">
        <v>2</v>
      </c>
      <c r="H3658" s="3" t="s">
        <v>2495</v>
      </c>
      <c r="I3658" s="3" t="s">
        <v>7390</v>
      </c>
      <c r="J3658" s="3" t="s">
        <v>7407</v>
      </c>
      <c r="K3658" s="3" t="s">
        <v>2106</v>
      </c>
      <c r="L3658" s="8" t="s">
        <v>9813</v>
      </c>
      <c r="M3658" s="5"/>
      <c r="N3658" s="13" t="s">
        <v>1043</v>
      </c>
      <c r="O3658" s="5">
        <v>45056</v>
      </c>
      <c r="P3658" s="8">
        <v>1</v>
      </c>
      <c r="Q3658" s="9">
        <v>4</v>
      </c>
      <c r="R3658" s="9" t="str">
        <f>IFERROR(VLOOKUP(Tabla2[[#This Row],[CONTRATISTA PRNCIPAL]],Hoja1!$L$5:$M$9,2,FALSE),"CJV")</f>
        <v>CJV</v>
      </c>
      <c r="S3658" s="9" t="str">
        <f>IF(Tabla2[[#This Row],[EMPRESA]]=Tabla2[[#This Row],[CONTRATISTA PRNCIPAL]],"Principal","Secundaria")</f>
        <v>Principal</v>
      </c>
      <c r="T3658" s="10">
        <f>IFERROR(1/COUNTIF(Tabla2[CONTRATISTA PRNCIPAL],Tabla2[[#This Row],[CONTRATISTA PRNCIPAL]]),0)</f>
        <v>6.6666666666666666E-2</v>
      </c>
      <c r="U3658" s="33">
        <f ca="1">IF(((TODAY()-Tabla2[[#This Row],[FECHA NACIMIENTO]])/365)&lt;18,"Corregir", IF(((TODAY()-Tabla2[[#This Row],[FECHA NACIMIENTO]])/365)&gt;80, "Corregir",ROUNDDOWN(((TODAY()-Tabla2[[#This Row],[FECHA NACIMIENTO]])/365),0)))</f>
        <v>32</v>
      </c>
      <c r="V365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658" s="34" t="str">
        <f ca="1">+IF(Tabla2[[#This Row],[Edad]]="Corregir","Corregir","Ok")</f>
        <v>Ok</v>
      </c>
      <c r="X3658" s="10" t="str">
        <f>+IFERROR(VLOOKUP(Tabla2[[#This Row],[DISTRITO SEGÚN DNI]],Hoja1!$A$2:$B$55,2,FALSE),"No")</f>
        <v>No</v>
      </c>
      <c r="Y3658" s="10" t="str">
        <f>IF(OR(LOWER(Tabla2[[#This Row],[GENERO]])="masculino", LOWER(Tabla2[[#This Row],[GENERO]])="femenino"),"OK","Corregir")</f>
        <v>OK</v>
      </c>
      <c r="Z3658" s="10" t="str">
        <f>+IF(Tabla2[[#This Row],[Nro. DNI / CE]]="","Corregir",IF(LEN(Tabla2[[#This Row],[Nro. DNI / CE]])&gt;=8,"OK","Corregir"))</f>
        <v>OK</v>
      </c>
      <c r="AA3658" s="10">
        <f>COUNTIF(Tabla2[APELLIDOS Y NOMBRES],Tabla2[[#This Row],[APELLIDOS Y NOMBRES]])</f>
        <v>1</v>
      </c>
      <c r="AB3658" t="str">
        <f ca="1">+IFERROR(IF(Tabla2[[#This Row],[FECHA CESE/BAJA]]="","No Aplica",IF(AND(MONTH(Tabla2[[#This Row],[FECHA CESE/BAJA]])=MONTH(TODAY()-30),YEAR(Tabla2[[#This Row],[FECHA CESE/BAJA]])=YEAR(TODAY())),MONTH(TODAY()-30)&amp;"-"&amp;YEAR(TODAY()),"Borrar")),"No aplica")</f>
        <v>No Aplica</v>
      </c>
      <c r="AC3658" t="str">
        <f ca="1">+IFERROR(IF(Tabla2[[#This Row],[FECHA INICIO DE LABORES EN OBRA]]="","No Aplica",IF(AND(MONTH(Tabla2[[#This Row],[FECHA INICIO DE LABORES EN OBRA]])=MONTH(TODAY()-30),YEAR(Tabla2[[#This Row],[FECHA INICIO DE LABORES EN OBRA]])=YEAR(TODAY())),MONTH(TODAY()-30)&amp;"-"&amp;YEAR(TODAY()),"No Aplica")),"No Aplica")</f>
        <v>No Aplica</v>
      </c>
    </row>
    <row r="3659" spans="1:29" x14ac:dyDescent="0.25">
      <c r="A3659" s="2">
        <v>20551135137</v>
      </c>
      <c r="B3659" s="3" t="s">
        <v>70</v>
      </c>
      <c r="C3659" s="3" t="s">
        <v>70</v>
      </c>
      <c r="D3659" s="3" t="s">
        <v>7408</v>
      </c>
      <c r="E3659" s="3" t="s">
        <v>9477</v>
      </c>
      <c r="F3659" s="36">
        <v>37669</v>
      </c>
      <c r="G3659" s="3">
        <v>2</v>
      </c>
      <c r="H3659" s="3" t="s">
        <v>1645</v>
      </c>
      <c r="I3659" s="3" t="s">
        <v>7390</v>
      </c>
      <c r="J3659" s="3" t="s">
        <v>7409</v>
      </c>
      <c r="K3659" s="3" t="s">
        <v>1481</v>
      </c>
      <c r="L3659" s="8" t="s">
        <v>9813</v>
      </c>
      <c r="M3659" s="5"/>
      <c r="N3659" s="13" t="s">
        <v>1043</v>
      </c>
      <c r="O3659" s="5">
        <v>45077</v>
      </c>
      <c r="P3659" s="8">
        <v>1</v>
      </c>
      <c r="Q3659" s="9">
        <v>4</v>
      </c>
      <c r="R3659" s="9" t="str">
        <f>IFERROR(VLOOKUP(Tabla2[[#This Row],[CONTRATISTA PRNCIPAL]],Hoja1!$L$5:$M$9,2,FALSE),"CJV")</f>
        <v>CJV</v>
      </c>
      <c r="S3659" s="9" t="str">
        <f>IF(Tabla2[[#This Row],[EMPRESA]]=Tabla2[[#This Row],[CONTRATISTA PRNCIPAL]],"Principal","Secundaria")</f>
        <v>Principal</v>
      </c>
      <c r="T3659" s="10">
        <f>IFERROR(1/COUNTIF(Tabla2[CONTRATISTA PRNCIPAL],Tabla2[[#This Row],[CONTRATISTA PRNCIPAL]]),0)</f>
        <v>6.6666666666666666E-2</v>
      </c>
      <c r="U3659" s="33">
        <f ca="1">IF(((TODAY()-Tabla2[[#This Row],[FECHA NACIMIENTO]])/365)&lt;18,"Corregir", IF(((TODAY()-Tabla2[[#This Row],[FECHA NACIMIENTO]])/365)&gt;80, "Corregir",ROUNDDOWN(((TODAY()-Tabla2[[#This Row],[FECHA NACIMIENTO]])/365),0)))</f>
        <v>20</v>
      </c>
      <c r="V365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3659" s="34" t="str">
        <f ca="1">+IF(Tabla2[[#This Row],[Edad]]="Corregir","Corregir","Ok")</f>
        <v>Ok</v>
      </c>
      <c r="X3659" s="10" t="str">
        <f>+IFERROR(VLOOKUP(Tabla2[[#This Row],[DISTRITO SEGÚN DNI]],Hoja1!$A$2:$B$55,2,FALSE),"No")</f>
        <v>No</v>
      </c>
      <c r="Y3659" s="10" t="str">
        <f>IF(OR(LOWER(Tabla2[[#This Row],[GENERO]])="masculino", LOWER(Tabla2[[#This Row],[GENERO]])="femenino"),"OK","Corregir")</f>
        <v>OK</v>
      </c>
      <c r="Z3659" s="10" t="str">
        <f>+IF(Tabla2[[#This Row],[Nro. DNI / CE]]="","Corregir",IF(LEN(Tabla2[[#This Row],[Nro. DNI / CE]])&gt;=8,"OK","Corregir"))</f>
        <v>OK</v>
      </c>
      <c r="AA3659" s="10">
        <f>COUNTIF(Tabla2[APELLIDOS Y NOMBRES],Tabla2[[#This Row],[APELLIDOS Y NOMBRES]])</f>
        <v>1</v>
      </c>
      <c r="AB3659" t="str">
        <f ca="1">+IFERROR(IF(Tabla2[[#This Row],[FECHA CESE/BAJA]]="","No Aplica",IF(AND(MONTH(Tabla2[[#This Row],[FECHA CESE/BAJA]])=MONTH(TODAY()-30),YEAR(Tabla2[[#This Row],[FECHA CESE/BAJA]])=YEAR(TODAY())),MONTH(TODAY()-30)&amp;"-"&amp;YEAR(TODAY()),"Borrar")),"No aplica")</f>
        <v>No Aplica</v>
      </c>
      <c r="AC3659" t="str">
        <f ca="1">+IFERROR(IF(Tabla2[[#This Row],[FECHA INICIO DE LABORES EN OBRA]]="","No Aplica",IF(AND(MONTH(Tabla2[[#This Row],[FECHA INICIO DE LABORES EN OBRA]])=MONTH(TODAY()-30),YEAR(Tabla2[[#This Row],[FECHA INICIO DE LABORES EN OBRA]])=YEAR(TODAY())),MONTH(TODAY()-30)&amp;"-"&amp;YEAR(TODAY()),"No Aplica")),"No Aplica")</f>
        <v>No Aplica</v>
      </c>
    </row>
    <row r="3660" spans="1:29" x14ac:dyDescent="0.25">
      <c r="A3660" s="2">
        <v>20551135137</v>
      </c>
      <c r="B3660" s="3" t="s">
        <v>70</v>
      </c>
      <c r="C3660" s="3" t="s">
        <v>70</v>
      </c>
      <c r="D3660" s="3" t="s">
        <v>7410</v>
      </c>
      <c r="E3660" s="3" t="s">
        <v>9478</v>
      </c>
      <c r="F3660" s="36">
        <v>27443</v>
      </c>
      <c r="G3660" s="3">
        <v>1</v>
      </c>
      <c r="H3660" s="3" t="s">
        <v>1482</v>
      </c>
      <c r="I3660" s="3" t="s">
        <v>7390</v>
      </c>
      <c r="J3660" s="3" t="s">
        <v>7411</v>
      </c>
      <c r="K3660" s="3" t="s">
        <v>4963</v>
      </c>
      <c r="L3660" s="8" t="s">
        <v>9813</v>
      </c>
      <c r="M3660" s="5"/>
      <c r="N3660" s="13" t="s">
        <v>1043</v>
      </c>
      <c r="O3660" s="5">
        <v>45078</v>
      </c>
      <c r="P3660" s="8">
        <v>1</v>
      </c>
      <c r="Q3660" s="9">
        <v>2</v>
      </c>
      <c r="R3660" s="9" t="str">
        <f>IFERROR(VLOOKUP(Tabla2[[#This Row],[CONTRATISTA PRNCIPAL]],Hoja1!$L$5:$M$9,2,FALSE),"CJV")</f>
        <v>CJV</v>
      </c>
      <c r="S3660" s="9" t="str">
        <f>IF(Tabla2[[#This Row],[EMPRESA]]=Tabla2[[#This Row],[CONTRATISTA PRNCIPAL]],"Principal","Secundaria")</f>
        <v>Principal</v>
      </c>
      <c r="T3660" s="10">
        <f>IFERROR(1/COUNTIF(Tabla2[CONTRATISTA PRNCIPAL],Tabla2[[#This Row],[CONTRATISTA PRNCIPAL]]),0)</f>
        <v>6.6666666666666666E-2</v>
      </c>
      <c r="U3660" s="33">
        <f ca="1">IF(((TODAY()-Tabla2[[#This Row],[FECHA NACIMIENTO]])/365)&lt;18,"Corregir", IF(((TODAY()-Tabla2[[#This Row],[FECHA NACIMIENTO]])/365)&gt;80, "Corregir",ROUNDDOWN(((TODAY()-Tabla2[[#This Row],[FECHA NACIMIENTO]])/365),0)))</f>
        <v>48</v>
      </c>
      <c r="V366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660" s="34" t="str">
        <f ca="1">+IF(Tabla2[[#This Row],[Edad]]="Corregir","Corregir","Ok")</f>
        <v>Ok</v>
      </c>
      <c r="X3660" s="10" t="str">
        <f>+IFERROR(VLOOKUP(Tabla2[[#This Row],[DISTRITO SEGÚN DNI]],Hoja1!$A$2:$B$55,2,FALSE),"No")</f>
        <v>No</v>
      </c>
      <c r="Y3660" s="10" t="str">
        <f>IF(OR(LOWER(Tabla2[[#This Row],[GENERO]])="masculino", LOWER(Tabla2[[#This Row],[GENERO]])="femenino"),"OK","Corregir")</f>
        <v>OK</v>
      </c>
      <c r="Z3660" s="10" t="str">
        <f>+IF(Tabla2[[#This Row],[Nro. DNI / CE]]="","Corregir",IF(LEN(Tabla2[[#This Row],[Nro. DNI / CE]])&gt;=8,"OK","Corregir"))</f>
        <v>OK</v>
      </c>
      <c r="AA3660" s="10">
        <f>COUNTIF(Tabla2[APELLIDOS Y NOMBRES],Tabla2[[#This Row],[APELLIDOS Y NOMBRES]])</f>
        <v>1</v>
      </c>
      <c r="AB3660" t="str">
        <f ca="1">+IFERROR(IF(Tabla2[[#This Row],[FECHA CESE/BAJA]]="","No Aplica",IF(AND(MONTH(Tabla2[[#This Row],[FECHA CESE/BAJA]])=MONTH(TODAY()-30),YEAR(Tabla2[[#This Row],[FECHA CESE/BAJA]])=YEAR(TODAY())),MONTH(TODAY()-30)&amp;"-"&amp;YEAR(TODAY()),"Borrar")),"No aplica")</f>
        <v>No Aplica</v>
      </c>
      <c r="AC3660" t="str">
        <f ca="1">+IFERROR(IF(Tabla2[[#This Row],[FECHA INICIO DE LABORES EN OBRA]]="","No Aplica",IF(AND(MONTH(Tabla2[[#This Row],[FECHA INICIO DE LABORES EN OBRA]])=MONTH(TODAY()-30),YEAR(Tabla2[[#This Row],[FECHA INICIO DE LABORES EN OBRA]])=YEAR(TODAY())),MONTH(TODAY()-30)&amp;"-"&amp;YEAR(TODAY()),"No Aplica")),"No Aplica")</f>
        <v>No Aplica</v>
      </c>
    </row>
    <row r="3661" spans="1:29" x14ac:dyDescent="0.25">
      <c r="A3661" s="2">
        <v>20551135137</v>
      </c>
      <c r="B3661" s="3" t="s">
        <v>70</v>
      </c>
      <c r="C3661" s="3" t="s">
        <v>70</v>
      </c>
      <c r="D3661" s="3" t="s">
        <v>1017</v>
      </c>
      <c r="E3661" s="3" t="s">
        <v>9479</v>
      </c>
      <c r="F3661" s="36">
        <v>30968</v>
      </c>
      <c r="G3661" s="3">
        <v>1</v>
      </c>
      <c r="H3661" s="3" t="s">
        <v>2420</v>
      </c>
      <c r="I3661" s="3" t="s">
        <v>7390</v>
      </c>
      <c r="J3661" s="3" t="s">
        <v>7400</v>
      </c>
      <c r="K3661" s="3" t="s">
        <v>1510</v>
      </c>
      <c r="L3661" s="8" t="s">
        <v>9813</v>
      </c>
      <c r="M3661" s="5"/>
      <c r="N3661" s="13" t="s">
        <v>1119</v>
      </c>
      <c r="O3661" s="5">
        <v>45014</v>
      </c>
      <c r="P3661" s="8">
        <v>1</v>
      </c>
      <c r="Q3661" s="9">
        <v>2</v>
      </c>
      <c r="R3661" s="9" t="str">
        <f>IFERROR(VLOOKUP(Tabla2[[#This Row],[CONTRATISTA PRNCIPAL]],Hoja1!$L$5:$M$9,2,FALSE),"CJV")</f>
        <v>CJV</v>
      </c>
      <c r="S3661" s="9" t="str">
        <f>IF(Tabla2[[#This Row],[EMPRESA]]=Tabla2[[#This Row],[CONTRATISTA PRNCIPAL]],"Principal","Secundaria")</f>
        <v>Principal</v>
      </c>
      <c r="T3661" s="10">
        <f>IFERROR(1/COUNTIF(Tabla2[CONTRATISTA PRNCIPAL],Tabla2[[#This Row],[CONTRATISTA PRNCIPAL]]),0)</f>
        <v>6.6666666666666666E-2</v>
      </c>
      <c r="U3661" s="33">
        <f ca="1">IF(((TODAY()-Tabla2[[#This Row],[FECHA NACIMIENTO]])/365)&lt;18,"Corregir", IF(((TODAY()-Tabla2[[#This Row],[FECHA NACIMIENTO]])/365)&gt;80, "Corregir",ROUNDDOWN(((TODAY()-Tabla2[[#This Row],[FECHA NACIMIENTO]])/365),0)))</f>
        <v>38</v>
      </c>
      <c r="V366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661" s="34" t="str">
        <f ca="1">+IF(Tabla2[[#This Row],[Edad]]="Corregir","Corregir","Ok")</f>
        <v>Ok</v>
      </c>
      <c r="X3661" s="10" t="str">
        <f>+IFERROR(VLOOKUP(Tabla2[[#This Row],[DISTRITO SEGÚN DNI]],Hoja1!$A$2:$B$55,2,FALSE),"No")</f>
        <v>CALLAO</v>
      </c>
      <c r="Y3661" s="10" t="str">
        <f>IF(OR(LOWER(Tabla2[[#This Row],[GENERO]])="masculino", LOWER(Tabla2[[#This Row],[GENERO]])="femenino"),"OK","Corregir")</f>
        <v>OK</v>
      </c>
      <c r="Z3661" s="10" t="str">
        <f>+IF(Tabla2[[#This Row],[Nro. DNI / CE]]="","Corregir",IF(LEN(Tabla2[[#This Row],[Nro. DNI / CE]])&gt;=8,"OK","Corregir"))</f>
        <v>OK</v>
      </c>
      <c r="AA3661" s="10">
        <f>COUNTIF(Tabla2[APELLIDOS Y NOMBRES],Tabla2[[#This Row],[APELLIDOS Y NOMBRES]])</f>
        <v>1</v>
      </c>
      <c r="AB3661" t="str">
        <f ca="1">+IFERROR(IF(Tabla2[[#This Row],[FECHA CESE/BAJA]]="","No Aplica",IF(AND(MONTH(Tabla2[[#This Row],[FECHA CESE/BAJA]])=MONTH(TODAY()-30),YEAR(Tabla2[[#This Row],[FECHA CESE/BAJA]])=YEAR(TODAY())),MONTH(TODAY()-30)&amp;"-"&amp;YEAR(TODAY()),"Borrar")),"No aplica")</f>
        <v>No Aplica</v>
      </c>
      <c r="AC3661" t="str">
        <f ca="1">+IFERROR(IF(Tabla2[[#This Row],[FECHA INICIO DE LABORES EN OBRA]]="","No Aplica",IF(AND(MONTH(Tabla2[[#This Row],[FECHA INICIO DE LABORES EN OBRA]])=MONTH(TODAY()-30),YEAR(Tabla2[[#This Row],[FECHA INICIO DE LABORES EN OBRA]])=YEAR(TODAY())),MONTH(TODAY()-30)&amp;"-"&amp;YEAR(TODAY()),"No Aplica")),"No Aplica")</f>
        <v>No Aplica</v>
      </c>
    </row>
    <row r="3662" spans="1:29" x14ac:dyDescent="0.25">
      <c r="A3662" s="2">
        <v>20518153278</v>
      </c>
      <c r="B3662" s="3" t="s">
        <v>12801</v>
      </c>
      <c r="C3662" s="3" t="s">
        <v>12801</v>
      </c>
      <c r="D3662" s="3">
        <v>45822026</v>
      </c>
      <c r="E3662" s="3" t="s">
        <v>13365</v>
      </c>
      <c r="F3662" s="36">
        <v>31711</v>
      </c>
      <c r="G3662" s="3">
        <v>1</v>
      </c>
      <c r="H3662" s="3" t="s">
        <v>13366</v>
      </c>
      <c r="I3662" s="3" t="s">
        <v>12806</v>
      </c>
      <c r="J3662" s="3" t="s">
        <v>13367</v>
      </c>
      <c r="K3662" s="3" t="s">
        <v>1063</v>
      </c>
      <c r="L3662" s="8" t="s">
        <v>9813</v>
      </c>
      <c r="M3662" s="5"/>
      <c r="N3662" s="13" t="s">
        <v>2456</v>
      </c>
      <c r="O3662" s="5">
        <v>45078</v>
      </c>
      <c r="P3662" s="8">
        <v>1</v>
      </c>
      <c r="Q3662" s="9">
        <v>1</v>
      </c>
      <c r="R3662" s="9" t="str">
        <f>IFERROR(VLOOKUP(Tabla2[[#This Row],[CONTRATISTA PRNCIPAL]],Hoja1!$L$5:$M$9,2,FALSE),"CJV")</f>
        <v>CJV</v>
      </c>
      <c r="S3662" s="9" t="str">
        <f>IF(Tabla2[[#This Row],[EMPRESA]]=Tabla2[[#This Row],[CONTRATISTA PRNCIPAL]],"Principal","Secundaria")</f>
        <v>Principal</v>
      </c>
      <c r="T3662" s="10">
        <f>IFERROR(1/COUNTIF(Tabla2[CONTRATISTA PRNCIPAL],Tabla2[[#This Row],[CONTRATISTA PRNCIPAL]]),0)</f>
        <v>9.0909090909090912E-2</v>
      </c>
      <c r="U3662" s="33">
        <f ca="1">IF(((TODAY()-Tabla2[[#This Row],[FECHA NACIMIENTO]])/365)&lt;18,"Corregir", IF(((TODAY()-Tabla2[[#This Row],[FECHA NACIMIENTO]])/365)&gt;80, "Corregir",ROUNDDOWN(((TODAY()-Tabla2[[#This Row],[FECHA NACIMIENTO]])/365),0)))</f>
        <v>36</v>
      </c>
      <c r="V366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662" s="34" t="str">
        <f ca="1">+IF(Tabla2[[#This Row],[Edad]]="Corregir","Corregir","Ok")</f>
        <v>Ok</v>
      </c>
      <c r="X3662" s="10" t="str">
        <f>+IFERROR(VLOOKUP(Tabla2[[#This Row],[DISTRITO SEGÚN DNI]],Hoja1!$A$2:$B$55,2,FALSE),"No")</f>
        <v>No</v>
      </c>
      <c r="Y3662" s="10" t="str">
        <f>IF(OR(LOWER(Tabla2[[#This Row],[GENERO]])="masculino", LOWER(Tabla2[[#This Row],[GENERO]])="femenino"),"OK","Corregir")</f>
        <v>OK</v>
      </c>
      <c r="Z3662" s="10" t="str">
        <f>+IF(Tabla2[[#This Row],[Nro. DNI / CE]]="","Corregir",IF(LEN(Tabla2[[#This Row],[Nro. DNI / CE]])&gt;=8,"OK","Corregir"))</f>
        <v>OK</v>
      </c>
      <c r="AA3662" s="10">
        <f>COUNTIF(Tabla2[APELLIDOS Y NOMBRES],Tabla2[[#This Row],[APELLIDOS Y NOMBRES]])</f>
        <v>1</v>
      </c>
      <c r="AB3662" t="str">
        <f ca="1">+IFERROR(IF(Tabla2[[#This Row],[FECHA CESE/BAJA]]="","No Aplica",IF(AND(MONTH(Tabla2[[#This Row],[FECHA CESE/BAJA]])=MONTH(TODAY()-30),YEAR(Tabla2[[#This Row],[FECHA CESE/BAJA]])=YEAR(TODAY())),MONTH(TODAY()-30)&amp;"-"&amp;YEAR(TODAY()),"Borrar")),"No aplica")</f>
        <v>No Aplica</v>
      </c>
      <c r="AC3662" t="str">
        <f ca="1">+IFERROR(IF(Tabla2[[#This Row],[FECHA INICIO DE LABORES EN OBRA]]="","No Aplica",IF(AND(MONTH(Tabla2[[#This Row],[FECHA INICIO DE LABORES EN OBRA]])=MONTH(TODAY()-30),YEAR(Tabla2[[#This Row],[FECHA INICIO DE LABORES EN OBRA]])=YEAR(TODAY())),MONTH(TODAY()-30)&amp;"-"&amp;YEAR(TODAY()),"No Aplica")),"No Aplica")</f>
        <v>No Aplica</v>
      </c>
    </row>
    <row r="3663" spans="1:29" x14ac:dyDescent="0.25">
      <c r="A3663" s="2">
        <v>20518153278</v>
      </c>
      <c r="B3663" s="3" t="s">
        <v>12801</v>
      </c>
      <c r="C3663" s="3" t="s">
        <v>12801</v>
      </c>
      <c r="D3663" s="3">
        <v>42087629</v>
      </c>
      <c r="E3663" s="3" t="s">
        <v>13368</v>
      </c>
      <c r="F3663" s="36">
        <v>30620</v>
      </c>
      <c r="G3663" s="3">
        <v>3</v>
      </c>
      <c r="H3663" s="3" t="s">
        <v>12805</v>
      </c>
      <c r="I3663" s="3" t="s">
        <v>5506</v>
      </c>
      <c r="J3663" s="3" t="s">
        <v>13369</v>
      </c>
      <c r="K3663" s="3" t="s">
        <v>1054</v>
      </c>
      <c r="L3663" s="8" t="s">
        <v>9813</v>
      </c>
      <c r="M3663" s="5"/>
      <c r="N3663" s="13" t="s">
        <v>2456</v>
      </c>
      <c r="O3663" s="5">
        <v>42675</v>
      </c>
      <c r="P3663" s="8">
        <v>1</v>
      </c>
      <c r="Q3663" s="9">
        <v>2</v>
      </c>
      <c r="R3663" s="9" t="str">
        <f>IFERROR(VLOOKUP(Tabla2[[#This Row],[CONTRATISTA PRNCIPAL]],Hoja1!$L$5:$M$9,2,FALSE),"CJV")</f>
        <v>CJV</v>
      </c>
      <c r="S3663" s="9" t="str">
        <f>IF(Tabla2[[#This Row],[EMPRESA]]=Tabla2[[#This Row],[CONTRATISTA PRNCIPAL]],"Principal","Secundaria")</f>
        <v>Principal</v>
      </c>
      <c r="T3663" s="10">
        <f>IFERROR(1/COUNTIF(Tabla2[CONTRATISTA PRNCIPAL],Tabla2[[#This Row],[CONTRATISTA PRNCIPAL]]),0)</f>
        <v>9.0909090909090912E-2</v>
      </c>
      <c r="U3663" s="33">
        <f ca="1">IF(((TODAY()-Tabla2[[#This Row],[FECHA NACIMIENTO]])/365)&lt;18,"Corregir", IF(((TODAY()-Tabla2[[#This Row],[FECHA NACIMIENTO]])/365)&gt;80, "Corregir",ROUNDDOWN(((TODAY()-Tabla2[[#This Row],[FECHA NACIMIENTO]])/365),0)))</f>
        <v>39</v>
      </c>
      <c r="V366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663" s="34" t="str">
        <f ca="1">+IF(Tabla2[[#This Row],[Edad]]="Corregir","Corregir","Ok")</f>
        <v>Ok</v>
      </c>
      <c r="X3663" s="10" t="str">
        <f>+IFERROR(VLOOKUP(Tabla2[[#This Row],[DISTRITO SEGÚN DNI]],Hoja1!$A$2:$B$55,2,FALSE),"No")</f>
        <v>No</v>
      </c>
      <c r="Y3663" s="10" t="str">
        <f>IF(OR(LOWER(Tabla2[[#This Row],[GENERO]])="masculino", LOWER(Tabla2[[#This Row],[GENERO]])="femenino"),"OK","Corregir")</f>
        <v>OK</v>
      </c>
      <c r="Z3663" s="10" t="str">
        <f>+IF(Tabla2[[#This Row],[Nro. DNI / CE]]="","Corregir",IF(LEN(Tabla2[[#This Row],[Nro. DNI / CE]])&gt;=8,"OK","Corregir"))</f>
        <v>OK</v>
      </c>
      <c r="AA3663" s="10">
        <f>COUNTIF(Tabla2[APELLIDOS Y NOMBRES],Tabla2[[#This Row],[APELLIDOS Y NOMBRES]])</f>
        <v>1</v>
      </c>
      <c r="AB3663" t="str">
        <f ca="1">+IFERROR(IF(Tabla2[[#This Row],[FECHA CESE/BAJA]]="","No Aplica",IF(AND(MONTH(Tabla2[[#This Row],[FECHA CESE/BAJA]])=MONTH(TODAY()-30),YEAR(Tabla2[[#This Row],[FECHA CESE/BAJA]])=YEAR(TODAY())),MONTH(TODAY()-30)&amp;"-"&amp;YEAR(TODAY()),"Borrar")),"No aplica")</f>
        <v>No Aplica</v>
      </c>
      <c r="AC3663" t="str">
        <f ca="1">+IFERROR(IF(Tabla2[[#This Row],[FECHA INICIO DE LABORES EN OBRA]]="","No Aplica",IF(AND(MONTH(Tabla2[[#This Row],[FECHA INICIO DE LABORES EN OBRA]])=MONTH(TODAY()-30),YEAR(Tabla2[[#This Row],[FECHA INICIO DE LABORES EN OBRA]])=YEAR(TODAY())),MONTH(TODAY()-30)&amp;"-"&amp;YEAR(TODAY()),"No Aplica")),"No Aplica")</f>
        <v>No Aplica</v>
      </c>
    </row>
    <row r="3664" spans="1:29" x14ac:dyDescent="0.25">
      <c r="A3664" s="2">
        <v>20518153278</v>
      </c>
      <c r="B3664" s="3" t="s">
        <v>12801</v>
      </c>
      <c r="C3664" s="3" t="s">
        <v>12801</v>
      </c>
      <c r="D3664" s="3" t="s">
        <v>13370</v>
      </c>
      <c r="E3664" s="3" t="s">
        <v>13371</v>
      </c>
      <c r="F3664" s="36">
        <v>31582</v>
      </c>
      <c r="G3664" s="3">
        <v>3</v>
      </c>
      <c r="H3664" s="3" t="s">
        <v>12805</v>
      </c>
      <c r="I3664" s="3" t="s">
        <v>5506</v>
      </c>
      <c r="J3664" s="3" t="s">
        <v>13372</v>
      </c>
      <c r="K3664" s="3" t="s">
        <v>1054</v>
      </c>
      <c r="L3664" s="8" t="s">
        <v>9813</v>
      </c>
      <c r="M3664" s="5"/>
      <c r="N3664" s="13" t="s">
        <v>2456</v>
      </c>
      <c r="O3664" s="5">
        <v>44774</v>
      </c>
      <c r="P3664" s="8">
        <v>1</v>
      </c>
      <c r="Q3664" s="9">
        <v>1</v>
      </c>
      <c r="R3664" s="9" t="str">
        <f>IFERROR(VLOOKUP(Tabla2[[#This Row],[CONTRATISTA PRNCIPAL]],Hoja1!$L$5:$M$9,2,FALSE),"CJV")</f>
        <v>CJV</v>
      </c>
      <c r="S3664" s="9" t="str">
        <f>IF(Tabla2[[#This Row],[EMPRESA]]=Tabla2[[#This Row],[CONTRATISTA PRNCIPAL]],"Principal","Secundaria")</f>
        <v>Principal</v>
      </c>
      <c r="T3664" s="10">
        <f>IFERROR(1/COUNTIF(Tabla2[CONTRATISTA PRNCIPAL],Tabla2[[#This Row],[CONTRATISTA PRNCIPAL]]),0)</f>
        <v>9.0909090909090912E-2</v>
      </c>
      <c r="U3664" s="33">
        <f ca="1">IF(((TODAY()-Tabla2[[#This Row],[FECHA NACIMIENTO]])/365)&lt;18,"Corregir", IF(((TODAY()-Tabla2[[#This Row],[FECHA NACIMIENTO]])/365)&gt;80, "Corregir",ROUNDDOWN(((TODAY()-Tabla2[[#This Row],[FECHA NACIMIENTO]])/365),0)))</f>
        <v>37</v>
      </c>
      <c r="V366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664" s="34" t="str">
        <f ca="1">+IF(Tabla2[[#This Row],[Edad]]="Corregir","Corregir","Ok")</f>
        <v>Ok</v>
      </c>
      <c r="X3664" s="10" t="str">
        <f>+IFERROR(VLOOKUP(Tabla2[[#This Row],[DISTRITO SEGÚN DNI]],Hoja1!$A$2:$B$55,2,FALSE),"No")</f>
        <v>No</v>
      </c>
      <c r="Y3664" s="10" t="str">
        <f>IF(OR(LOWER(Tabla2[[#This Row],[GENERO]])="masculino", LOWER(Tabla2[[#This Row],[GENERO]])="femenino"),"OK","Corregir")</f>
        <v>OK</v>
      </c>
      <c r="Z3664" s="10" t="str">
        <f>+IF(Tabla2[[#This Row],[Nro. DNI / CE]]="","Corregir",IF(LEN(Tabla2[[#This Row],[Nro. DNI / CE]])&gt;=8,"OK","Corregir"))</f>
        <v>OK</v>
      </c>
      <c r="AA3664" s="10">
        <f>COUNTIF(Tabla2[APELLIDOS Y NOMBRES],Tabla2[[#This Row],[APELLIDOS Y NOMBRES]])</f>
        <v>1</v>
      </c>
      <c r="AB3664" t="str">
        <f ca="1">+IFERROR(IF(Tabla2[[#This Row],[FECHA CESE/BAJA]]="","No Aplica",IF(AND(MONTH(Tabla2[[#This Row],[FECHA CESE/BAJA]])=MONTH(TODAY()-30),YEAR(Tabla2[[#This Row],[FECHA CESE/BAJA]])=YEAR(TODAY())),MONTH(TODAY()-30)&amp;"-"&amp;YEAR(TODAY()),"Borrar")),"No aplica")</f>
        <v>No Aplica</v>
      </c>
      <c r="AC3664" t="str">
        <f ca="1">+IFERROR(IF(Tabla2[[#This Row],[FECHA INICIO DE LABORES EN OBRA]]="","No Aplica",IF(AND(MONTH(Tabla2[[#This Row],[FECHA INICIO DE LABORES EN OBRA]])=MONTH(TODAY()-30),YEAR(Tabla2[[#This Row],[FECHA INICIO DE LABORES EN OBRA]])=YEAR(TODAY())),MONTH(TODAY()-30)&amp;"-"&amp;YEAR(TODAY()),"No Aplica")),"No Aplica")</f>
        <v>No Aplica</v>
      </c>
    </row>
    <row r="3665" spans="1:29" x14ac:dyDescent="0.25">
      <c r="A3665" s="2" t="s">
        <v>12800</v>
      </c>
      <c r="B3665" s="3" t="s">
        <v>12801</v>
      </c>
      <c r="C3665" s="3" t="s">
        <v>12801</v>
      </c>
      <c r="D3665" s="3">
        <v>47557300</v>
      </c>
      <c r="E3665" s="3" t="s">
        <v>12802</v>
      </c>
      <c r="F3665" s="36">
        <v>31894</v>
      </c>
      <c r="G3665" s="3">
        <v>1</v>
      </c>
      <c r="H3665" s="3" t="s">
        <v>2765</v>
      </c>
      <c r="I3665" s="3" t="s">
        <v>5506</v>
      </c>
      <c r="J3665" s="3" t="s">
        <v>12803</v>
      </c>
      <c r="K3665" s="3" t="s">
        <v>1178</v>
      </c>
      <c r="L3665" s="8" t="s">
        <v>9813</v>
      </c>
      <c r="M3665" s="5"/>
      <c r="N3665" s="13" t="s">
        <v>2456</v>
      </c>
      <c r="O3665" s="5">
        <v>43040</v>
      </c>
      <c r="P3665" s="8">
        <v>1</v>
      </c>
      <c r="Q3665" s="9">
        <v>2</v>
      </c>
      <c r="R3665" s="9" t="str">
        <f>IFERROR(VLOOKUP(Tabla2[[#This Row],[CONTRATISTA PRNCIPAL]],Hoja1!$L$5:$M$9,2,FALSE),"CJV")</f>
        <v>CJV</v>
      </c>
      <c r="S3665" s="9" t="str">
        <f>IF(Tabla2[[#This Row],[EMPRESA]]=Tabla2[[#This Row],[CONTRATISTA PRNCIPAL]],"Principal","Secundaria")</f>
        <v>Principal</v>
      </c>
      <c r="T3665" s="10">
        <f>IFERROR(1/COUNTIF(Tabla2[CONTRATISTA PRNCIPAL],Tabla2[[#This Row],[CONTRATISTA PRNCIPAL]]),0)</f>
        <v>9.0909090909090912E-2</v>
      </c>
      <c r="U3665" s="33">
        <f ca="1">IF(((TODAY()-Tabla2[[#This Row],[FECHA NACIMIENTO]])/365)&lt;18,"Corregir", IF(((TODAY()-Tabla2[[#This Row],[FECHA NACIMIENTO]])/365)&gt;80, "Corregir",ROUNDDOWN(((TODAY()-Tabla2[[#This Row],[FECHA NACIMIENTO]])/365),0)))</f>
        <v>36</v>
      </c>
      <c r="V366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665" s="34" t="str">
        <f ca="1">+IF(Tabla2[[#This Row],[Edad]]="Corregir","Corregir","Ok")</f>
        <v>Ok</v>
      </c>
      <c r="X3665" s="10" t="str">
        <f>+IFERROR(VLOOKUP(Tabla2[[#This Row],[DISTRITO SEGÚN DNI]],Hoja1!$A$2:$B$55,2,FALSE),"No")</f>
        <v>No</v>
      </c>
      <c r="Y3665" s="10" t="str">
        <f>IF(OR(LOWER(Tabla2[[#This Row],[GENERO]])="masculino", LOWER(Tabla2[[#This Row],[GENERO]])="femenino"),"OK","Corregir")</f>
        <v>OK</v>
      </c>
      <c r="Z3665" s="10" t="str">
        <f>+IF(Tabla2[[#This Row],[Nro. DNI / CE]]="","Corregir",IF(LEN(Tabla2[[#This Row],[Nro. DNI / CE]])&gt;=8,"OK","Corregir"))</f>
        <v>OK</v>
      </c>
      <c r="AA3665" s="10">
        <f>COUNTIF(Tabla2[APELLIDOS Y NOMBRES],Tabla2[[#This Row],[APELLIDOS Y NOMBRES]])</f>
        <v>1</v>
      </c>
      <c r="AB3665" t="str">
        <f ca="1">+IFERROR(IF(Tabla2[[#This Row],[FECHA CESE/BAJA]]="","No Aplica",IF(AND(MONTH(Tabla2[[#This Row],[FECHA CESE/BAJA]])=MONTH(TODAY()-30),YEAR(Tabla2[[#This Row],[FECHA CESE/BAJA]])=YEAR(TODAY())),MONTH(TODAY()-30)&amp;"-"&amp;YEAR(TODAY()),"Borrar")),"No aplica")</f>
        <v>No Aplica</v>
      </c>
      <c r="AC3665" t="str">
        <f ca="1">+IFERROR(IF(Tabla2[[#This Row],[FECHA INICIO DE LABORES EN OBRA]]="","No Aplica",IF(AND(MONTH(Tabla2[[#This Row],[FECHA INICIO DE LABORES EN OBRA]])=MONTH(TODAY()-30),YEAR(Tabla2[[#This Row],[FECHA INICIO DE LABORES EN OBRA]])=YEAR(TODAY())),MONTH(TODAY()-30)&amp;"-"&amp;YEAR(TODAY()),"No Aplica")),"No Aplica")</f>
        <v>No Aplica</v>
      </c>
    </row>
    <row r="3666" spans="1:29" x14ac:dyDescent="0.25">
      <c r="A3666" s="2">
        <v>20518153278</v>
      </c>
      <c r="B3666" s="3" t="s">
        <v>12801</v>
      </c>
      <c r="C3666" s="3" t="s">
        <v>12801</v>
      </c>
      <c r="D3666" s="3">
        <v>43627520</v>
      </c>
      <c r="E3666" s="3" t="s">
        <v>13373</v>
      </c>
      <c r="F3666" s="36">
        <v>30813</v>
      </c>
      <c r="G3666" s="3">
        <v>1</v>
      </c>
      <c r="H3666" s="3" t="s">
        <v>3447</v>
      </c>
      <c r="I3666" s="3" t="s">
        <v>12806</v>
      </c>
      <c r="J3666" s="3" t="s">
        <v>13374</v>
      </c>
      <c r="K3666" s="3" t="s">
        <v>1054</v>
      </c>
      <c r="L3666" s="8" t="s">
        <v>9813</v>
      </c>
      <c r="M3666" s="5"/>
      <c r="N3666" s="13" t="s">
        <v>2456</v>
      </c>
      <c r="O3666" s="5">
        <v>42675</v>
      </c>
      <c r="P3666" s="8">
        <v>1</v>
      </c>
      <c r="Q3666" s="9">
        <v>1</v>
      </c>
      <c r="R3666" s="9" t="str">
        <f>IFERROR(VLOOKUP(Tabla2[[#This Row],[CONTRATISTA PRNCIPAL]],Hoja1!$L$5:$M$9,2,FALSE),"CJV")</f>
        <v>CJV</v>
      </c>
      <c r="S3666" s="9" t="str">
        <f>IF(Tabla2[[#This Row],[EMPRESA]]=Tabla2[[#This Row],[CONTRATISTA PRNCIPAL]],"Principal","Secundaria")</f>
        <v>Principal</v>
      </c>
      <c r="T3666" s="10">
        <f>IFERROR(1/COUNTIF(Tabla2[CONTRATISTA PRNCIPAL],Tabla2[[#This Row],[CONTRATISTA PRNCIPAL]]),0)</f>
        <v>9.0909090909090912E-2</v>
      </c>
      <c r="U3666" s="33">
        <f ca="1">IF(((TODAY()-Tabla2[[#This Row],[FECHA NACIMIENTO]])/365)&lt;18,"Corregir", IF(((TODAY()-Tabla2[[#This Row],[FECHA NACIMIENTO]])/365)&gt;80, "Corregir",ROUNDDOWN(((TODAY()-Tabla2[[#This Row],[FECHA NACIMIENTO]])/365),0)))</f>
        <v>39</v>
      </c>
      <c r="V366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666" s="34" t="str">
        <f ca="1">+IF(Tabla2[[#This Row],[Edad]]="Corregir","Corregir","Ok")</f>
        <v>Ok</v>
      </c>
      <c r="X3666" s="10" t="str">
        <f>+IFERROR(VLOOKUP(Tabla2[[#This Row],[DISTRITO SEGÚN DNI]],Hoja1!$A$2:$B$55,2,FALSE),"No")</f>
        <v>No</v>
      </c>
      <c r="Y3666" s="10" t="str">
        <f>IF(OR(LOWER(Tabla2[[#This Row],[GENERO]])="masculino", LOWER(Tabla2[[#This Row],[GENERO]])="femenino"),"OK","Corregir")</f>
        <v>OK</v>
      </c>
      <c r="Z3666" s="10" t="str">
        <f>+IF(Tabla2[[#This Row],[Nro. DNI / CE]]="","Corregir",IF(LEN(Tabla2[[#This Row],[Nro. DNI / CE]])&gt;=8,"OK","Corregir"))</f>
        <v>OK</v>
      </c>
      <c r="AA3666" s="10">
        <f>COUNTIF(Tabla2[APELLIDOS Y NOMBRES],Tabla2[[#This Row],[APELLIDOS Y NOMBRES]])</f>
        <v>1</v>
      </c>
      <c r="AB3666" t="str">
        <f ca="1">+IFERROR(IF(Tabla2[[#This Row],[FECHA CESE/BAJA]]="","No Aplica",IF(AND(MONTH(Tabla2[[#This Row],[FECHA CESE/BAJA]])=MONTH(TODAY()-30),YEAR(Tabla2[[#This Row],[FECHA CESE/BAJA]])=YEAR(TODAY())),MONTH(TODAY()-30)&amp;"-"&amp;YEAR(TODAY()),"Borrar")),"No aplica")</f>
        <v>No Aplica</v>
      </c>
      <c r="AC3666" t="str">
        <f ca="1">+IFERROR(IF(Tabla2[[#This Row],[FECHA INICIO DE LABORES EN OBRA]]="","No Aplica",IF(AND(MONTH(Tabla2[[#This Row],[FECHA INICIO DE LABORES EN OBRA]])=MONTH(TODAY()-30),YEAR(Tabla2[[#This Row],[FECHA INICIO DE LABORES EN OBRA]])=YEAR(TODAY())),MONTH(TODAY()-30)&amp;"-"&amp;YEAR(TODAY()),"No Aplica")),"No Aplica")</f>
        <v>No Aplica</v>
      </c>
    </row>
    <row r="3667" spans="1:29" x14ac:dyDescent="0.25">
      <c r="A3667" s="2">
        <v>20518153278</v>
      </c>
      <c r="B3667" s="3" t="s">
        <v>12801</v>
      </c>
      <c r="C3667" s="3" t="s">
        <v>12801</v>
      </c>
      <c r="D3667" s="3">
        <v>10469755</v>
      </c>
      <c r="E3667" s="3" t="s">
        <v>13375</v>
      </c>
      <c r="F3667" s="36">
        <v>28378</v>
      </c>
      <c r="G3667" s="3">
        <v>1</v>
      </c>
      <c r="H3667" s="3" t="s">
        <v>2490</v>
      </c>
      <c r="I3667" s="3" t="s">
        <v>12806</v>
      </c>
      <c r="J3667" s="3" t="s">
        <v>13376</v>
      </c>
      <c r="K3667" s="3" t="s">
        <v>35</v>
      </c>
      <c r="L3667" s="8" t="s">
        <v>9813</v>
      </c>
      <c r="M3667" s="5"/>
      <c r="N3667" s="13" t="s">
        <v>2456</v>
      </c>
      <c r="O3667" s="5" t="s">
        <v>13377</v>
      </c>
      <c r="P3667" s="8">
        <v>1</v>
      </c>
      <c r="Q3667" s="9">
        <v>2</v>
      </c>
      <c r="R3667" s="9" t="str">
        <f>IFERROR(VLOOKUP(Tabla2[[#This Row],[CONTRATISTA PRNCIPAL]],Hoja1!$L$5:$M$9,2,FALSE),"CJV")</f>
        <v>CJV</v>
      </c>
      <c r="S3667" s="9" t="str">
        <f>IF(Tabla2[[#This Row],[EMPRESA]]=Tabla2[[#This Row],[CONTRATISTA PRNCIPAL]],"Principal","Secundaria")</f>
        <v>Principal</v>
      </c>
      <c r="T3667" s="10">
        <f>IFERROR(1/COUNTIF(Tabla2[CONTRATISTA PRNCIPAL],Tabla2[[#This Row],[CONTRATISTA PRNCIPAL]]),0)</f>
        <v>9.0909090909090912E-2</v>
      </c>
      <c r="U3667" s="33">
        <f ca="1">IF(((TODAY()-Tabla2[[#This Row],[FECHA NACIMIENTO]])/365)&lt;18,"Corregir", IF(((TODAY()-Tabla2[[#This Row],[FECHA NACIMIENTO]])/365)&gt;80, "Corregir",ROUNDDOWN(((TODAY()-Tabla2[[#This Row],[FECHA NACIMIENTO]])/365),0)))</f>
        <v>46</v>
      </c>
      <c r="V366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667" s="34" t="str">
        <f ca="1">+IF(Tabla2[[#This Row],[Edad]]="Corregir","Corregir","Ok")</f>
        <v>Ok</v>
      </c>
      <c r="X3667" s="10" t="str">
        <f>+IFERROR(VLOOKUP(Tabla2[[#This Row],[DISTRITO SEGÚN DNI]],Hoja1!$A$2:$B$55,2,FALSE),"No")</f>
        <v>EL AGUSTINO</v>
      </c>
      <c r="Y3667" s="10" t="str">
        <f>IF(OR(LOWER(Tabla2[[#This Row],[GENERO]])="masculino", LOWER(Tabla2[[#This Row],[GENERO]])="femenino"),"OK","Corregir")</f>
        <v>OK</v>
      </c>
      <c r="Z3667" s="10" t="str">
        <f>+IF(Tabla2[[#This Row],[Nro. DNI / CE]]="","Corregir",IF(LEN(Tabla2[[#This Row],[Nro. DNI / CE]])&gt;=8,"OK","Corregir"))</f>
        <v>OK</v>
      </c>
      <c r="AA3667" s="10">
        <f>COUNTIF(Tabla2[APELLIDOS Y NOMBRES],Tabla2[[#This Row],[APELLIDOS Y NOMBRES]])</f>
        <v>1</v>
      </c>
      <c r="AB3667" t="str">
        <f ca="1">+IFERROR(IF(Tabla2[[#This Row],[FECHA CESE/BAJA]]="","No Aplica",IF(AND(MONTH(Tabla2[[#This Row],[FECHA CESE/BAJA]])=MONTH(TODAY()-30),YEAR(Tabla2[[#This Row],[FECHA CESE/BAJA]])=YEAR(TODAY())),MONTH(TODAY()-30)&amp;"-"&amp;YEAR(TODAY()),"Borrar")),"No aplica")</f>
        <v>No Aplica</v>
      </c>
      <c r="AC3667" t="str">
        <f ca="1">+IFERROR(IF(Tabla2[[#This Row],[FECHA INICIO DE LABORES EN OBRA]]="","No Aplica",IF(AND(MONTH(Tabla2[[#This Row],[FECHA INICIO DE LABORES EN OBRA]])=MONTH(TODAY()-30),YEAR(Tabla2[[#This Row],[FECHA INICIO DE LABORES EN OBRA]])=YEAR(TODAY())),MONTH(TODAY()-30)&amp;"-"&amp;YEAR(TODAY()),"No Aplica")),"No Aplica")</f>
        <v>No Aplica</v>
      </c>
    </row>
    <row r="3668" spans="1:29" x14ac:dyDescent="0.25">
      <c r="A3668" s="2">
        <v>20518153278</v>
      </c>
      <c r="B3668" s="3" t="s">
        <v>12801</v>
      </c>
      <c r="C3668" s="3" t="s">
        <v>12801</v>
      </c>
      <c r="D3668" s="3">
        <v>43558594</v>
      </c>
      <c r="E3668" s="3" t="s">
        <v>13378</v>
      </c>
      <c r="F3668" s="36">
        <v>30343</v>
      </c>
      <c r="G3668" s="3">
        <v>1</v>
      </c>
      <c r="H3668" s="3" t="s">
        <v>2490</v>
      </c>
      <c r="I3668" s="3" t="s">
        <v>12806</v>
      </c>
      <c r="J3668" s="3" t="s">
        <v>13379</v>
      </c>
      <c r="K3668" s="3" t="s">
        <v>93</v>
      </c>
      <c r="L3668" s="8" t="s">
        <v>9813</v>
      </c>
      <c r="M3668" s="5"/>
      <c r="N3668" s="13" t="s">
        <v>2456</v>
      </c>
      <c r="O3668" s="5">
        <v>42675</v>
      </c>
      <c r="P3668" s="8">
        <v>1</v>
      </c>
      <c r="Q3668" s="9">
        <v>2</v>
      </c>
      <c r="R3668" s="9" t="str">
        <f>IFERROR(VLOOKUP(Tabla2[[#This Row],[CONTRATISTA PRNCIPAL]],Hoja1!$L$5:$M$9,2,FALSE),"CJV")</f>
        <v>CJV</v>
      </c>
      <c r="S3668" s="9" t="str">
        <f>IF(Tabla2[[#This Row],[EMPRESA]]=Tabla2[[#This Row],[CONTRATISTA PRNCIPAL]],"Principal","Secundaria")</f>
        <v>Principal</v>
      </c>
      <c r="T3668" s="10">
        <f>IFERROR(1/COUNTIF(Tabla2[CONTRATISTA PRNCIPAL],Tabla2[[#This Row],[CONTRATISTA PRNCIPAL]]),0)</f>
        <v>9.0909090909090912E-2</v>
      </c>
      <c r="U3668" s="33">
        <f ca="1">IF(((TODAY()-Tabla2[[#This Row],[FECHA NACIMIENTO]])/365)&lt;18,"Corregir", IF(((TODAY()-Tabla2[[#This Row],[FECHA NACIMIENTO]])/365)&gt;80, "Corregir",ROUNDDOWN(((TODAY()-Tabla2[[#This Row],[FECHA NACIMIENTO]])/365),0)))</f>
        <v>40</v>
      </c>
      <c r="V366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668" s="34" t="str">
        <f ca="1">+IF(Tabla2[[#This Row],[Edad]]="Corregir","Corregir","Ok")</f>
        <v>Ok</v>
      </c>
      <c r="X3668" s="10" t="str">
        <f>+IFERROR(VLOOKUP(Tabla2[[#This Row],[DISTRITO SEGÚN DNI]],Hoja1!$A$2:$B$55,2,FALSE),"No")</f>
        <v>ATE</v>
      </c>
      <c r="Y3668" s="10" t="str">
        <f>IF(OR(LOWER(Tabla2[[#This Row],[GENERO]])="masculino", LOWER(Tabla2[[#This Row],[GENERO]])="femenino"),"OK","Corregir")</f>
        <v>OK</v>
      </c>
      <c r="Z3668" s="10" t="str">
        <f>+IF(Tabla2[[#This Row],[Nro. DNI / CE]]="","Corregir",IF(LEN(Tabla2[[#This Row],[Nro. DNI / CE]])&gt;=8,"OK","Corregir"))</f>
        <v>OK</v>
      </c>
      <c r="AA3668" s="10">
        <f>COUNTIF(Tabla2[APELLIDOS Y NOMBRES],Tabla2[[#This Row],[APELLIDOS Y NOMBRES]])</f>
        <v>1</v>
      </c>
      <c r="AB3668" t="str">
        <f ca="1">+IFERROR(IF(Tabla2[[#This Row],[FECHA CESE/BAJA]]="","No Aplica",IF(AND(MONTH(Tabla2[[#This Row],[FECHA CESE/BAJA]])=MONTH(TODAY()-30),YEAR(Tabla2[[#This Row],[FECHA CESE/BAJA]])=YEAR(TODAY())),MONTH(TODAY()-30)&amp;"-"&amp;YEAR(TODAY()),"Borrar")),"No aplica")</f>
        <v>No Aplica</v>
      </c>
      <c r="AC3668" t="str">
        <f ca="1">+IFERROR(IF(Tabla2[[#This Row],[FECHA INICIO DE LABORES EN OBRA]]="","No Aplica",IF(AND(MONTH(Tabla2[[#This Row],[FECHA INICIO DE LABORES EN OBRA]])=MONTH(TODAY()-30),YEAR(Tabla2[[#This Row],[FECHA INICIO DE LABORES EN OBRA]])=YEAR(TODAY())),MONTH(TODAY()-30)&amp;"-"&amp;YEAR(TODAY()),"No Aplica")),"No Aplica")</f>
        <v>No Aplica</v>
      </c>
    </row>
    <row r="3669" spans="1:29" x14ac:dyDescent="0.25">
      <c r="A3669" s="2">
        <v>20518153278</v>
      </c>
      <c r="B3669" s="3" t="s">
        <v>12801</v>
      </c>
      <c r="C3669" s="3" t="s">
        <v>12801</v>
      </c>
      <c r="D3669" s="3">
        <v>41401357</v>
      </c>
      <c r="E3669" s="3" t="s">
        <v>12804</v>
      </c>
      <c r="F3669" s="36">
        <v>29808</v>
      </c>
      <c r="G3669" s="3">
        <v>3</v>
      </c>
      <c r="H3669" s="3" t="s">
        <v>12805</v>
      </c>
      <c r="I3669" s="3" t="s">
        <v>12806</v>
      </c>
      <c r="J3669" s="3" t="s">
        <v>12807</v>
      </c>
      <c r="K3669" s="3" t="s">
        <v>1042</v>
      </c>
      <c r="L3669" s="8" t="s">
        <v>9813</v>
      </c>
      <c r="M3669" s="5"/>
      <c r="N3669" s="13" t="s">
        <v>2456</v>
      </c>
      <c r="O3669" s="5">
        <v>42552</v>
      </c>
      <c r="P3669" s="8">
        <v>1</v>
      </c>
      <c r="Q3669" s="9">
        <v>2</v>
      </c>
      <c r="R3669" s="9" t="str">
        <f>IFERROR(VLOOKUP(Tabla2[[#This Row],[CONTRATISTA PRNCIPAL]],Hoja1!$L$5:$M$9,2,FALSE),"CJV")</f>
        <v>CJV</v>
      </c>
      <c r="S3669" s="9" t="str">
        <f>IF(Tabla2[[#This Row],[EMPRESA]]=Tabla2[[#This Row],[CONTRATISTA PRNCIPAL]],"Principal","Secundaria")</f>
        <v>Principal</v>
      </c>
      <c r="T3669" s="10">
        <f>IFERROR(1/COUNTIF(Tabla2[CONTRATISTA PRNCIPAL],Tabla2[[#This Row],[CONTRATISTA PRNCIPAL]]),0)</f>
        <v>9.0909090909090912E-2</v>
      </c>
      <c r="U3669" s="33">
        <f ca="1">IF(((TODAY()-Tabla2[[#This Row],[FECHA NACIMIENTO]])/365)&lt;18,"Corregir", IF(((TODAY()-Tabla2[[#This Row],[FECHA NACIMIENTO]])/365)&gt;80, "Corregir",ROUNDDOWN(((TODAY()-Tabla2[[#This Row],[FECHA NACIMIENTO]])/365),0)))</f>
        <v>42</v>
      </c>
      <c r="V366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669" s="34" t="str">
        <f ca="1">+IF(Tabla2[[#This Row],[Edad]]="Corregir","Corregir","Ok")</f>
        <v>Ok</v>
      </c>
      <c r="X3669" s="10" t="str">
        <f>+IFERROR(VLOOKUP(Tabla2[[#This Row],[DISTRITO SEGÚN DNI]],Hoja1!$A$2:$B$55,2,FALSE),"No")</f>
        <v>No</v>
      </c>
      <c r="Y3669" s="10" t="str">
        <f>IF(OR(LOWER(Tabla2[[#This Row],[GENERO]])="masculino", LOWER(Tabla2[[#This Row],[GENERO]])="femenino"),"OK","Corregir")</f>
        <v>OK</v>
      </c>
      <c r="Z3669" s="10" t="str">
        <f>+IF(Tabla2[[#This Row],[Nro. DNI / CE]]="","Corregir",IF(LEN(Tabla2[[#This Row],[Nro. DNI / CE]])&gt;=8,"OK","Corregir"))</f>
        <v>OK</v>
      </c>
      <c r="AA3669" s="10">
        <f>COUNTIF(Tabla2[APELLIDOS Y NOMBRES],Tabla2[[#This Row],[APELLIDOS Y NOMBRES]])</f>
        <v>1</v>
      </c>
      <c r="AB3669" t="str">
        <f ca="1">+IFERROR(IF(Tabla2[[#This Row],[FECHA CESE/BAJA]]="","No Aplica",IF(AND(MONTH(Tabla2[[#This Row],[FECHA CESE/BAJA]])=MONTH(TODAY()-30),YEAR(Tabla2[[#This Row],[FECHA CESE/BAJA]])=YEAR(TODAY())),MONTH(TODAY()-30)&amp;"-"&amp;YEAR(TODAY()),"Borrar")),"No aplica")</f>
        <v>No Aplica</v>
      </c>
      <c r="AC3669" t="str">
        <f ca="1">+IFERROR(IF(Tabla2[[#This Row],[FECHA INICIO DE LABORES EN OBRA]]="","No Aplica",IF(AND(MONTH(Tabla2[[#This Row],[FECHA INICIO DE LABORES EN OBRA]])=MONTH(TODAY()-30),YEAR(Tabla2[[#This Row],[FECHA INICIO DE LABORES EN OBRA]])=YEAR(TODAY())),MONTH(TODAY()-30)&amp;"-"&amp;YEAR(TODAY()),"No Aplica")),"No Aplica")</f>
        <v>No Aplica</v>
      </c>
    </row>
    <row r="3670" spans="1:29" x14ac:dyDescent="0.25">
      <c r="A3670" s="2">
        <v>20518153278</v>
      </c>
      <c r="B3670" s="3" t="s">
        <v>12801</v>
      </c>
      <c r="C3670" s="3" t="s">
        <v>12801</v>
      </c>
      <c r="D3670" s="3">
        <v>71667529</v>
      </c>
      <c r="E3670" s="3" t="s">
        <v>12808</v>
      </c>
      <c r="F3670" s="36">
        <v>33718</v>
      </c>
      <c r="G3670" s="3">
        <v>3</v>
      </c>
      <c r="H3670" s="3" t="s">
        <v>12805</v>
      </c>
      <c r="I3670" s="3" t="s">
        <v>12806</v>
      </c>
      <c r="J3670" s="3" t="s">
        <v>12809</v>
      </c>
      <c r="K3670" s="3" t="s">
        <v>1054</v>
      </c>
      <c r="L3670" s="8" t="s">
        <v>9813</v>
      </c>
      <c r="M3670" s="5"/>
      <c r="N3670" s="13" t="s">
        <v>2456</v>
      </c>
      <c r="O3670" s="5">
        <v>45139</v>
      </c>
      <c r="P3670" s="8">
        <v>1</v>
      </c>
      <c r="Q3670" s="9">
        <v>1</v>
      </c>
      <c r="R3670" s="9" t="str">
        <f>IFERROR(VLOOKUP(Tabla2[[#This Row],[CONTRATISTA PRNCIPAL]],Hoja1!$L$5:$M$9,2,FALSE),"CJV")</f>
        <v>CJV</v>
      </c>
      <c r="S3670" s="9" t="str">
        <f>IF(Tabla2[[#This Row],[EMPRESA]]=Tabla2[[#This Row],[CONTRATISTA PRNCIPAL]],"Principal","Secundaria")</f>
        <v>Principal</v>
      </c>
      <c r="T3670" s="10">
        <f>IFERROR(1/COUNTIF(Tabla2[CONTRATISTA PRNCIPAL],Tabla2[[#This Row],[CONTRATISTA PRNCIPAL]]),0)</f>
        <v>9.0909090909090912E-2</v>
      </c>
      <c r="U3670" s="33">
        <f ca="1">IF(((TODAY()-Tabla2[[#This Row],[FECHA NACIMIENTO]])/365)&lt;18,"Corregir", IF(((TODAY()-Tabla2[[#This Row],[FECHA NACIMIENTO]])/365)&gt;80, "Corregir",ROUNDDOWN(((TODAY()-Tabla2[[#This Row],[FECHA NACIMIENTO]])/365),0)))</f>
        <v>31</v>
      </c>
      <c r="V367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670" s="34" t="str">
        <f ca="1">+IF(Tabla2[[#This Row],[Edad]]="Corregir","Corregir","Ok")</f>
        <v>Ok</v>
      </c>
      <c r="X3670" s="10" t="str">
        <f>+IFERROR(VLOOKUP(Tabla2[[#This Row],[DISTRITO SEGÚN DNI]],Hoja1!$A$2:$B$55,2,FALSE),"No")</f>
        <v>No</v>
      </c>
      <c r="Y3670" s="10" t="str">
        <f>IF(OR(LOWER(Tabla2[[#This Row],[GENERO]])="masculino", LOWER(Tabla2[[#This Row],[GENERO]])="femenino"),"OK","Corregir")</f>
        <v>OK</v>
      </c>
      <c r="Z3670" s="10" t="str">
        <f>+IF(Tabla2[[#This Row],[Nro. DNI / CE]]="","Corregir",IF(LEN(Tabla2[[#This Row],[Nro. DNI / CE]])&gt;=8,"OK","Corregir"))</f>
        <v>OK</v>
      </c>
      <c r="AA3670" s="10">
        <f>COUNTIF(Tabla2[APELLIDOS Y NOMBRES],Tabla2[[#This Row],[APELLIDOS Y NOMBRES]])</f>
        <v>1</v>
      </c>
      <c r="AB3670" t="str">
        <f ca="1">+IFERROR(IF(Tabla2[[#This Row],[FECHA CESE/BAJA]]="","No Aplica",IF(AND(MONTH(Tabla2[[#This Row],[FECHA CESE/BAJA]])=MONTH(TODAY()-30),YEAR(Tabla2[[#This Row],[FECHA CESE/BAJA]])=YEAR(TODAY())),MONTH(TODAY()-30)&amp;"-"&amp;YEAR(TODAY()),"Borrar")),"No aplica")</f>
        <v>No Aplica</v>
      </c>
      <c r="AC3670" t="str">
        <f ca="1">+IFERROR(IF(Tabla2[[#This Row],[FECHA INICIO DE LABORES EN OBRA]]="","No Aplica",IF(AND(MONTH(Tabla2[[#This Row],[FECHA INICIO DE LABORES EN OBRA]])=MONTH(TODAY()-30),YEAR(Tabla2[[#This Row],[FECHA INICIO DE LABORES EN OBRA]])=YEAR(TODAY())),MONTH(TODAY()-30)&amp;"-"&amp;YEAR(TODAY()),"No Aplica")),"No Aplica")</f>
        <v>8-2023</v>
      </c>
    </row>
    <row r="3671" spans="1:29" x14ac:dyDescent="0.25">
      <c r="A3671" s="2">
        <v>20518153278</v>
      </c>
      <c r="B3671" s="3" t="s">
        <v>12801</v>
      </c>
      <c r="C3671" s="3" t="s">
        <v>12801</v>
      </c>
      <c r="D3671" s="3">
        <v>10524104</v>
      </c>
      <c r="E3671" s="3" t="s">
        <v>13380</v>
      </c>
      <c r="F3671" s="36">
        <v>27181</v>
      </c>
      <c r="G3671" s="3">
        <v>1</v>
      </c>
      <c r="H3671" s="3" t="s">
        <v>2490</v>
      </c>
      <c r="I3671" s="3" t="s">
        <v>12806</v>
      </c>
      <c r="J3671" s="3" t="s">
        <v>13381</v>
      </c>
      <c r="K3671" s="3" t="s">
        <v>1054</v>
      </c>
      <c r="L3671" s="8" t="s">
        <v>9813</v>
      </c>
      <c r="M3671" s="5"/>
      <c r="N3671" s="13" t="s">
        <v>2456</v>
      </c>
      <c r="O3671" s="5">
        <v>45139</v>
      </c>
      <c r="P3671" s="8">
        <v>1</v>
      </c>
      <c r="Q3671" s="9">
        <v>2</v>
      </c>
      <c r="R3671" s="9" t="str">
        <f>IFERROR(VLOOKUP(Tabla2[[#This Row],[CONTRATISTA PRNCIPAL]],Hoja1!$L$5:$M$9,2,FALSE),"CJV")</f>
        <v>CJV</v>
      </c>
      <c r="S3671" s="9" t="str">
        <f>IF(Tabla2[[#This Row],[EMPRESA]]=Tabla2[[#This Row],[CONTRATISTA PRNCIPAL]],"Principal","Secundaria")</f>
        <v>Principal</v>
      </c>
      <c r="T3671" s="10">
        <f>IFERROR(1/COUNTIF(Tabla2[CONTRATISTA PRNCIPAL],Tabla2[[#This Row],[CONTRATISTA PRNCIPAL]]),0)</f>
        <v>9.0909090909090912E-2</v>
      </c>
      <c r="U3671" s="33">
        <f ca="1">IF(((TODAY()-Tabla2[[#This Row],[FECHA NACIMIENTO]])/365)&lt;18,"Corregir", IF(((TODAY()-Tabla2[[#This Row],[FECHA NACIMIENTO]])/365)&gt;80, "Corregir",ROUNDDOWN(((TODAY()-Tabla2[[#This Row],[FECHA NACIMIENTO]])/365),0)))</f>
        <v>49</v>
      </c>
      <c r="V367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671" s="34" t="str">
        <f ca="1">+IF(Tabla2[[#This Row],[Edad]]="Corregir","Corregir","Ok")</f>
        <v>Ok</v>
      </c>
      <c r="X3671" s="10" t="str">
        <f>+IFERROR(VLOOKUP(Tabla2[[#This Row],[DISTRITO SEGÚN DNI]],Hoja1!$A$2:$B$55,2,FALSE),"No")</f>
        <v>No</v>
      </c>
      <c r="Y3671" s="10" t="str">
        <f>IF(OR(LOWER(Tabla2[[#This Row],[GENERO]])="masculino", LOWER(Tabla2[[#This Row],[GENERO]])="femenino"),"OK","Corregir")</f>
        <v>OK</v>
      </c>
      <c r="Z3671" s="10" t="str">
        <f>+IF(Tabla2[[#This Row],[Nro. DNI / CE]]="","Corregir",IF(LEN(Tabla2[[#This Row],[Nro. DNI / CE]])&gt;=8,"OK","Corregir"))</f>
        <v>OK</v>
      </c>
      <c r="AA3671" s="10">
        <f>COUNTIF(Tabla2[APELLIDOS Y NOMBRES],Tabla2[[#This Row],[APELLIDOS Y NOMBRES]])</f>
        <v>1</v>
      </c>
      <c r="AB3671" t="str">
        <f ca="1">+IFERROR(IF(Tabla2[[#This Row],[FECHA CESE/BAJA]]="","No Aplica",IF(AND(MONTH(Tabla2[[#This Row],[FECHA CESE/BAJA]])=MONTH(TODAY()-30),YEAR(Tabla2[[#This Row],[FECHA CESE/BAJA]])=YEAR(TODAY())),MONTH(TODAY()-30)&amp;"-"&amp;YEAR(TODAY()),"Borrar")),"No aplica")</f>
        <v>No Aplica</v>
      </c>
      <c r="AC3671" t="str">
        <f ca="1">+IFERROR(IF(Tabla2[[#This Row],[FECHA INICIO DE LABORES EN OBRA]]="","No Aplica",IF(AND(MONTH(Tabla2[[#This Row],[FECHA INICIO DE LABORES EN OBRA]])=MONTH(TODAY()-30),YEAR(Tabla2[[#This Row],[FECHA INICIO DE LABORES EN OBRA]])=YEAR(TODAY())),MONTH(TODAY()-30)&amp;"-"&amp;YEAR(TODAY()),"No Aplica")),"No Aplica")</f>
        <v>8-2023</v>
      </c>
    </row>
    <row r="3672" spans="1:29" x14ac:dyDescent="0.25">
      <c r="A3672" s="2" t="s">
        <v>12800</v>
      </c>
      <c r="B3672" s="3" t="s">
        <v>12801</v>
      </c>
      <c r="C3672" s="3" t="s">
        <v>12801</v>
      </c>
      <c r="D3672" s="3">
        <v>41603591</v>
      </c>
      <c r="E3672" s="3" t="s">
        <v>12810</v>
      </c>
      <c r="F3672" s="36">
        <v>29960</v>
      </c>
      <c r="G3672" s="3">
        <v>1</v>
      </c>
      <c r="H3672" s="3" t="s">
        <v>12811</v>
      </c>
      <c r="I3672" s="3" t="s">
        <v>5506</v>
      </c>
      <c r="J3672" s="3" t="s">
        <v>12812</v>
      </c>
      <c r="K3672" s="3" t="s">
        <v>1095</v>
      </c>
      <c r="L3672" s="8" t="s">
        <v>9813</v>
      </c>
      <c r="M3672" s="5"/>
      <c r="N3672" s="13" t="s">
        <v>2456</v>
      </c>
      <c r="O3672" s="5">
        <v>43101</v>
      </c>
      <c r="P3672" s="8">
        <v>1</v>
      </c>
      <c r="Q3672" s="9">
        <v>2</v>
      </c>
      <c r="R3672" s="9" t="str">
        <f>IFERROR(VLOOKUP(Tabla2[[#This Row],[CONTRATISTA PRNCIPAL]],Hoja1!$L$5:$M$9,2,FALSE),"CJV")</f>
        <v>CJV</v>
      </c>
      <c r="S3672" s="9" t="str">
        <f>IF(Tabla2[[#This Row],[EMPRESA]]=Tabla2[[#This Row],[CONTRATISTA PRNCIPAL]],"Principal","Secundaria")</f>
        <v>Principal</v>
      </c>
      <c r="T3672" s="10">
        <f>IFERROR(1/COUNTIF(Tabla2[CONTRATISTA PRNCIPAL],Tabla2[[#This Row],[CONTRATISTA PRNCIPAL]]),0)</f>
        <v>9.0909090909090912E-2</v>
      </c>
      <c r="U3672" s="33">
        <f ca="1">IF(((TODAY()-Tabla2[[#This Row],[FECHA NACIMIENTO]])/365)&lt;18,"Corregir", IF(((TODAY()-Tabla2[[#This Row],[FECHA NACIMIENTO]])/365)&gt;80, "Corregir",ROUNDDOWN(((TODAY()-Tabla2[[#This Row],[FECHA NACIMIENTO]])/365),0)))</f>
        <v>41</v>
      </c>
      <c r="V367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672" s="34" t="str">
        <f ca="1">+IF(Tabla2[[#This Row],[Edad]]="Corregir","Corregir","Ok")</f>
        <v>Ok</v>
      </c>
      <c r="X3672" s="10" t="str">
        <f>+IFERROR(VLOOKUP(Tabla2[[#This Row],[DISTRITO SEGÚN DNI]],Hoja1!$A$2:$B$55,2,FALSE),"No")</f>
        <v>No</v>
      </c>
      <c r="Y3672" s="10" t="str">
        <f>IF(OR(LOWER(Tabla2[[#This Row],[GENERO]])="masculino", LOWER(Tabla2[[#This Row],[GENERO]])="femenino"),"OK","Corregir")</f>
        <v>OK</v>
      </c>
      <c r="Z3672" s="10" t="str">
        <f>+IF(Tabla2[[#This Row],[Nro. DNI / CE]]="","Corregir",IF(LEN(Tabla2[[#This Row],[Nro. DNI / CE]])&gt;=8,"OK","Corregir"))</f>
        <v>OK</v>
      </c>
      <c r="AA3672" s="10">
        <f>COUNTIF(Tabla2[APELLIDOS Y NOMBRES],Tabla2[[#This Row],[APELLIDOS Y NOMBRES]])</f>
        <v>1</v>
      </c>
      <c r="AB3672" t="str">
        <f ca="1">+IFERROR(IF(Tabla2[[#This Row],[FECHA CESE/BAJA]]="","No Aplica",IF(AND(MONTH(Tabla2[[#This Row],[FECHA CESE/BAJA]])=MONTH(TODAY()-30),YEAR(Tabla2[[#This Row],[FECHA CESE/BAJA]])=YEAR(TODAY())),MONTH(TODAY()-30)&amp;"-"&amp;YEAR(TODAY()),"Borrar")),"No aplica")</f>
        <v>No Aplica</v>
      </c>
      <c r="AC3672" t="str">
        <f ca="1">+IFERROR(IF(Tabla2[[#This Row],[FECHA INICIO DE LABORES EN OBRA]]="","No Aplica",IF(AND(MONTH(Tabla2[[#This Row],[FECHA INICIO DE LABORES EN OBRA]])=MONTH(TODAY()-30),YEAR(Tabla2[[#This Row],[FECHA INICIO DE LABORES EN OBRA]])=YEAR(TODAY())),MONTH(TODAY()-30)&amp;"-"&amp;YEAR(TODAY()),"No Aplica")),"No Aplica")</f>
        <v>No Aplica</v>
      </c>
    </row>
    <row r="3673" spans="1:29" x14ac:dyDescent="0.25">
      <c r="A3673" s="2">
        <v>20508430681</v>
      </c>
      <c r="B3673" s="3" t="s">
        <v>4583</v>
      </c>
      <c r="C3673" s="3" t="s">
        <v>4583</v>
      </c>
      <c r="D3673" s="3">
        <v>43862367</v>
      </c>
      <c r="E3673" s="3" t="s">
        <v>4584</v>
      </c>
      <c r="F3673" s="36">
        <v>31740</v>
      </c>
      <c r="G3673" s="3">
        <v>2</v>
      </c>
      <c r="H3673" s="3" t="s">
        <v>5133</v>
      </c>
      <c r="I3673" s="3" t="s">
        <v>4586</v>
      </c>
      <c r="J3673" s="3" t="s">
        <v>9888</v>
      </c>
      <c r="K3673" s="3" t="s">
        <v>1164</v>
      </c>
      <c r="L3673" s="8" t="s">
        <v>9813</v>
      </c>
      <c r="M3673" s="5"/>
      <c r="N3673" s="13" t="s">
        <v>1043</v>
      </c>
      <c r="O3673" s="5">
        <v>45105</v>
      </c>
      <c r="P3673" s="8">
        <v>1</v>
      </c>
      <c r="Q3673" s="9">
        <v>4</v>
      </c>
      <c r="R3673" s="9" t="str">
        <f>IFERROR(VLOOKUP(Tabla2[[#This Row],[CONTRATISTA PRNCIPAL]],Hoja1!$L$5:$M$9,2,FALSE),"CJV")</f>
        <v>CJV</v>
      </c>
      <c r="S3673" s="9" t="str">
        <f>IF(Tabla2[[#This Row],[EMPRESA]]=Tabla2[[#This Row],[CONTRATISTA PRNCIPAL]],"Principal","Secundaria")</f>
        <v>Principal</v>
      </c>
      <c r="T3673" s="10">
        <f>IFERROR(1/COUNTIF(Tabla2[CONTRATISTA PRNCIPAL],Tabla2[[#This Row],[CONTRATISTA PRNCIPAL]]),0)</f>
        <v>2.7027027027027029E-2</v>
      </c>
      <c r="U3673" s="33">
        <f ca="1">IF(((TODAY()-Tabla2[[#This Row],[FECHA NACIMIENTO]])/365)&lt;18,"Corregir", IF(((TODAY()-Tabla2[[#This Row],[FECHA NACIMIENTO]])/365)&gt;80, "Corregir",ROUNDDOWN(((TODAY()-Tabla2[[#This Row],[FECHA NACIMIENTO]])/365),0)))</f>
        <v>36</v>
      </c>
      <c r="V367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673" s="34" t="str">
        <f ca="1">+IF(Tabla2[[#This Row],[Edad]]="Corregir","Corregir","Ok")</f>
        <v>Ok</v>
      </c>
      <c r="X3673" s="10" t="str">
        <f>+IFERROR(VLOOKUP(Tabla2[[#This Row],[DISTRITO SEGÚN DNI]],Hoja1!$A$2:$B$55,2,FALSE),"No")</f>
        <v>No</v>
      </c>
      <c r="Y3673" s="10" t="str">
        <f>IF(OR(LOWER(Tabla2[[#This Row],[GENERO]])="masculino", LOWER(Tabla2[[#This Row],[GENERO]])="femenino"),"OK","Corregir")</f>
        <v>OK</v>
      </c>
      <c r="Z3673" s="10" t="str">
        <f>+IF(Tabla2[[#This Row],[Nro. DNI / CE]]="","Corregir",IF(LEN(Tabla2[[#This Row],[Nro. DNI / CE]])&gt;=8,"OK","Corregir"))</f>
        <v>OK</v>
      </c>
      <c r="AA3673" s="10">
        <f>COUNTIF(Tabla2[APELLIDOS Y NOMBRES],Tabla2[[#This Row],[APELLIDOS Y NOMBRES]])</f>
        <v>1</v>
      </c>
      <c r="AB3673" t="str">
        <f ca="1">+IFERROR(IF(Tabla2[[#This Row],[FECHA CESE/BAJA]]="","No Aplica",IF(AND(MONTH(Tabla2[[#This Row],[FECHA CESE/BAJA]])=MONTH(TODAY()-30),YEAR(Tabla2[[#This Row],[FECHA CESE/BAJA]])=YEAR(TODAY())),MONTH(TODAY()-30)&amp;"-"&amp;YEAR(TODAY()),"Borrar")),"No aplica")</f>
        <v>No Aplica</v>
      </c>
      <c r="AC3673" t="str">
        <f ca="1">+IFERROR(IF(Tabla2[[#This Row],[FECHA INICIO DE LABORES EN OBRA]]="","No Aplica",IF(AND(MONTH(Tabla2[[#This Row],[FECHA INICIO DE LABORES EN OBRA]])=MONTH(TODAY()-30),YEAR(Tabla2[[#This Row],[FECHA INICIO DE LABORES EN OBRA]])=YEAR(TODAY())),MONTH(TODAY()-30)&amp;"-"&amp;YEAR(TODAY()),"No Aplica")),"No Aplica")</f>
        <v>No Aplica</v>
      </c>
    </row>
    <row r="3674" spans="1:29" x14ac:dyDescent="0.25">
      <c r="A3674" s="2">
        <v>20508430681</v>
      </c>
      <c r="B3674" s="3" t="s">
        <v>4583</v>
      </c>
      <c r="C3674" s="3" t="s">
        <v>4583</v>
      </c>
      <c r="D3674" s="3">
        <v>72318286</v>
      </c>
      <c r="E3674" s="3" t="s">
        <v>4587</v>
      </c>
      <c r="F3674" s="36">
        <v>36505</v>
      </c>
      <c r="G3674" s="3">
        <v>2</v>
      </c>
      <c r="H3674" s="3" t="s">
        <v>1453</v>
      </c>
      <c r="I3674" s="3" t="s">
        <v>4586</v>
      </c>
      <c r="J3674" s="3" t="s">
        <v>9889</v>
      </c>
      <c r="K3674" s="3" t="s">
        <v>93</v>
      </c>
      <c r="L3674" s="8" t="s">
        <v>9813</v>
      </c>
      <c r="M3674" s="5"/>
      <c r="N3674" s="13" t="s">
        <v>1043</v>
      </c>
      <c r="O3674" s="5">
        <v>45098</v>
      </c>
      <c r="P3674" s="8">
        <v>1</v>
      </c>
      <c r="Q3674" s="9">
        <v>4</v>
      </c>
      <c r="R3674" s="9" t="str">
        <f>IFERROR(VLOOKUP(Tabla2[[#This Row],[CONTRATISTA PRNCIPAL]],Hoja1!$L$5:$M$9,2,FALSE),"CJV")</f>
        <v>CJV</v>
      </c>
      <c r="S3674" s="9" t="str">
        <f>IF(Tabla2[[#This Row],[EMPRESA]]=Tabla2[[#This Row],[CONTRATISTA PRNCIPAL]],"Principal","Secundaria")</f>
        <v>Principal</v>
      </c>
      <c r="T3674" s="10">
        <f>IFERROR(1/COUNTIF(Tabla2[CONTRATISTA PRNCIPAL],Tabla2[[#This Row],[CONTRATISTA PRNCIPAL]]),0)</f>
        <v>2.7027027027027029E-2</v>
      </c>
      <c r="U3674" s="33">
        <f ca="1">IF(((TODAY()-Tabla2[[#This Row],[FECHA NACIMIENTO]])/365)&lt;18,"Corregir", IF(((TODAY()-Tabla2[[#This Row],[FECHA NACIMIENTO]])/365)&gt;80, "Corregir",ROUNDDOWN(((TODAY()-Tabla2[[#This Row],[FECHA NACIMIENTO]])/365),0)))</f>
        <v>23</v>
      </c>
      <c r="V367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3674" s="34" t="str">
        <f ca="1">+IF(Tabla2[[#This Row],[Edad]]="Corregir","Corregir","Ok")</f>
        <v>Ok</v>
      </c>
      <c r="X3674" s="10" t="str">
        <f>+IFERROR(VLOOKUP(Tabla2[[#This Row],[DISTRITO SEGÚN DNI]],Hoja1!$A$2:$B$55,2,FALSE),"No")</f>
        <v>ATE</v>
      </c>
      <c r="Y3674" s="10" t="str">
        <f>IF(OR(LOWER(Tabla2[[#This Row],[GENERO]])="masculino", LOWER(Tabla2[[#This Row],[GENERO]])="femenino"),"OK","Corregir")</f>
        <v>OK</v>
      </c>
      <c r="Z3674" s="10" t="str">
        <f>+IF(Tabla2[[#This Row],[Nro. DNI / CE]]="","Corregir",IF(LEN(Tabla2[[#This Row],[Nro. DNI / CE]])&gt;=8,"OK","Corregir"))</f>
        <v>OK</v>
      </c>
      <c r="AA3674" s="10">
        <f>COUNTIF(Tabla2[APELLIDOS Y NOMBRES],Tabla2[[#This Row],[APELLIDOS Y NOMBRES]])</f>
        <v>1</v>
      </c>
      <c r="AB3674" t="str">
        <f ca="1">+IFERROR(IF(Tabla2[[#This Row],[FECHA CESE/BAJA]]="","No Aplica",IF(AND(MONTH(Tabla2[[#This Row],[FECHA CESE/BAJA]])=MONTH(TODAY()-30),YEAR(Tabla2[[#This Row],[FECHA CESE/BAJA]])=YEAR(TODAY())),MONTH(TODAY()-30)&amp;"-"&amp;YEAR(TODAY()),"Borrar")),"No aplica")</f>
        <v>No Aplica</v>
      </c>
      <c r="AC3674" t="str">
        <f ca="1">+IFERROR(IF(Tabla2[[#This Row],[FECHA INICIO DE LABORES EN OBRA]]="","No Aplica",IF(AND(MONTH(Tabla2[[#This Row],[FECHA INICIO DE LABORES EN OBRA]])=MONTH(TODAY()-30),YEAR(Tabla2[[#This Row],[FECHA INICIO DE LABORES EN OBRA]])=YEAR(TODAY())),MONTH(TODAY()-30)&amp;"-"&amp;YEAR(TODAY()),"No Aplica")),"No Aplica")</f>
        <v>No Aplica</v>
      </c>
    </row>
    <row r="3675" spans="1:29" x14ac:dyDescent="0.25">
      <c r="A3675" s="2">
        <v>20508430681</v>
      </c>
      <c r="B3675" s="3" t="s">
        <v>4583</v>
      </c>
      <c r="C3675" s="3" t="s">
        <v>4583</v>
      </c>
      <c r="D3675" s="3">
        <v>44858973</v>
      </c>
      <c r="E3675" s="3" t="s">
        <v>4589</v>
      </c>
      <c r="F3675" s="36">
        <v>32065</v>
      </c>
      <c r="G3675" s="3">
        <v>1</v>
      </c>
      <c r="H3675" s="3" t="s">
        <v>1475</v>
      </c>
      <c r="I3675" s="3" t="s">
        <v>4586</v>
      </c>
      <c r="J3675" s="3" t="s">
        <v>9890</v>
      </c>
      <c r="K3675" s="3" t="s">
        <v>93</v>
      </c>
      <c r="L3675" s="8" t="s">
        <v>9813</v>
      </c>
      <c r="M3675" s="5"/>
      <c r="N3675" s="13" t="s">
        <v>1043</v>
      </c>
      <c r="O3675" s="5">
        <v>45096</v>
      </c>
      <c r="P3675" s="8">
        <v>1</v>
      </c>
      <c r="Q3675" s="9">
        <v>1</v>
      </c>
      <c r="R3675" s="9" t="str">
        <f>IFERROR(VLOOKUP(Tabla2[[#This Row],[CONTRATISTA PRNCIPAL]],Hoja1!$L$5:$M$9,2,FALSE),"CJV")</f>
        <v>CJV</v>
      </c>
      <c r="S3675" s="9" t="str">
        <f>IF(Tabla2[[#This Row],[EMPRESA]]=Tabla2[[#This Row],[CONTRATISTA PRNCIPAL]],"Principal","Secundaria")</f>
        <v>Principal</v>
      </c>
      <c r="T3675" s="10">
        <f>IFERROR(1/COUNTIF(Tabla2[CONTRATISTA PRNCIPAL],Tabla2[[#This Row],[CONTRATISTA PRNCIPAL]]),0)</f>
        <v>2.7027027027027029E-2</v>
      </c>
      <c r="U3675" s="33">
        <f ca="1">IF(((TODAY()-Tabla2[[#This Row],[FECHA NACIMIENTO]])/365)&lt;18,"Corregir", IF(((TODAY()-Tabla2[[#This Row],[FECHA NACIMIENTO]])/365)&gt;80, "Corregir",ROUNDDOWN(((TODAY()-Tabla2[[#This Row],[FECHA NACIMIENTO]])/365),0)))</f>
        <v>35</v>
      </c>
      <c r="V367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675" s="34" t="str">
        <f ca="1">+IF(Tabla2[[#This Row],[Edad]]="Corregir","Corregir","Ok")</f>
        <v>Ok</v>
      </c>
      <c r="X3675" s="10" t="str">
        <f>+IFERROR(VLOOKUP(Tabla2[[#This Row],[DISTRITO SEGÚN DNI]],Hoja1!$A$2:$B$55,2,FALSE),"No")</f>
        <v>ATE</v>
      </c>
      <c r="Y3675" s="10" t="str">
        <f>IF(OR(LOWER(Tabla2[[#This Row],[GENERO]])="masculino", LOWER(Tabla2[[#This Row],[GENERO]])="femenino"),"OK","Corregir")</f>
        <v>OK</v>
      </c>
      <c r="Z3675" s="10" t="str">
        <f>+IF(Tabla2[[#This Row],[Nro. DNI / CE]]="","Corregir",IF(LEN(Tabla2[[#This Row],[Nro. DNI / CE]])&gt;=8,"OK","Corregir"))</f>
        <v>OK</v>
      </c>
      <c r="AA3675" s="10">
        <f>COUNTIF(Tabla2[APELLIDOS Y NOMBRES],Tabla2[[#This Row],[APELLIDOS Y NOMBRES]])</f>
        <v>1</v>
      </c>
      <c r="AB3675" t="str">
        <f ca="1">+IFERROR(IF(Tabla2[[#This Row],[FECHA CESE/BAJA]]="","No Aplica",IF(AND(MONTH(Tabla2[[#This Row],[FECHA CESE/BAJA]])=MONTH(TODAY()-30),YEAR(Tabla2[[#This Row],[FECHA CESE/BAJA]])=YEAR(TODAY())),MONTH(TODAY()-30)&amp;"-"&amp;YEAR(TODAY()),"Borrar")),"No aplica")</f>
        <v>No Aplica</v>
      </c>
      <c r="AC3675" t="str">
        <f ca="1">+IFERROR(IF(Tabla2[[#This Row],[FECHA INICIO DE LABORES EN OBRA]]="","No Aplica",IF(AND(MONTH(Tabla2[[#This Row],[FECHA INICIO DE LABORES EN OBRA]])=MONTH(TODAY()-30),YEAR(Tabla2[[#This Row],[FECHA INICIO DE LABORES EN OBRA]])=YEAR(TODAY())),MONTH(TODAY()-30)&amp;"-"&amp;YEAR(TODAY()),"No Aplica")),"No Aplica")</f>
        <v>No Aplica</v>
      </c>
    </row>
    <row r="3676" spans="1:29" x14ac:dyDescent="0.25">
      <c r="A3676" s="2">
        <v>20508430681</v>
      </c>
      <c r="B3676" s="3" t="s">
        <v>4583</v>
      </c>
      <c r="C3676" s="3" t="s">
        <v>4583</v>
      </c>
      <c r="D3676" s="3">
        <v>25835545</v>
      </c>
      <c r="E3676" s="3" t="s">
        <v>4590</v>
      </c>
      <c r="F3676" s="36">
        <v>25944</v>
      </c>
      <c r="G3676" s="3">
        <v>2</v>
      </c>
      <c r="H3676" s="3" t="s">
        <v>5133</v>
      </c>
      <c r="I3676" s="3" t="s">
        <v>4586</v>
      </c>
      <c r="J3676" s="3" t="s">
        <v>9891</v>
      </c>
      <c r="K3676" s="3" t="s">
        <v>32</v>
      </c>
      <c r="L3676" s="8" t="s">
        <v>9813</v>
      </c>
      <c r="M3676" s="5"/>
      <c r="N3676" s="13" t="s">
        <v>1043</v>
      </c>
      <c r="O3676" s="5">
        <v>45096</v>
      </c>
      <c r="P3676" s="8">
        <v>1</v>
      </c>
      <c r="Q3676" s="9">
        <v>4</v>
      </c>
      <c r="R3676" s="9" t="str">
        <f>IFERROR(VLOOKUP(Tabla2[[#This Row],[CONTRATISTA PRNCIPAL]],Hoja1!$L$5:$M$9,2,FALSE),"CJV")</f>
        <v>CJV</v>
      </c>
      <c r="S3676" s="9" t="str">
        <f>IF(Tabla2[[#This Row],[EMPRESA]]=Tabla2[[#This Row],[CONTRATISTA PRNCIPAL]],"Principal","Secundaria")</f>
        <v>Principal</v>
      </c>
      <c r="T3676" s="10">
        <f>IFERROR(1/COUNTIF(Tabla2[CONTRATISTA PRNCIPAL],Tabla2[[#This Row],[CONTRATISTA PRNCIPAL]]),0)</f>
        <v>2.7027027027027029E-2</v>
      </c>
      <c r="U3676" s="33">
        <f ca="1">IF(((TODAY()-Tabla2[[#This Row],[FECHA NACIMIENTO]])/365)&lt;18,"Corregir", IF(((TODAY()-Tabla2[[#This Row],[FECHA NACIMIENTO]])/365)&gt;80, "Corregir",ROUNDDOWN(((TODAY()-Tabla2[[#This Row],[FECHA NACIMIENTO]])/365),0)))</f>
        <v>52</v>
      </c>
      <c r="V367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676" s="34" t="str">
        <f ca="1">+IF(Tabla2[[#This Row],[Edad]]="Corregir","Corregir","Ok")</f>
        <v>Ok</v>
      </c>
      <c r="X3676" s="10" t="str">
        <f>+IFERROR(VLOOKUP(Tabla2[[#This Row],[DISTRITO SEGÚN DNI]],Hoja1!$A$2:$B$55,2,FALSE),"No")</f>
        <v>CALLAO</v>
      </c>
      <c r="Y3676" s="10" t="str">
        <f>IF(OR(LOWER(Tabla2[[#This Row],[GENERO]])="masculino", LOWER(Tabla2[[#This Row],[GENERO]])="femenino"),"OK","Corregir")</f>
        <v>OK</v>
      </c>
      <c r="Z3676" s="10" t="str">
        <f>+IF(Tabla2[[#This Row],[Nro. DNI / CE]]="","Corregir",IF(LEN(Tabla2[[#This Row],[Nro. DNI / CE]])&gt;=8,"OK","Corregir"))</f>
        <v>OK</v>
      </c>
      <c r="AA3676" s="10">
        <f>COUNTIF(Tabla2[APELLIDOS Y NOMBRES],Tabla2[[#This Row],[APELLIDOS Y NOMBRES]])</f>
        <v>1</v>
      </c>
      <c r="AB3676" t="str">
        <f ca="1">+IFERROR(IF(Tabla2[[#This Row],[FECHA CESE/BAJA]]="","No Aplica",IF(AND(MONTH(Tabla2[[#This Row],[FECHA CESE/BAJA]])=MONTH(TODAY()-30),YEAR(Tabla2[[#This Row],[FECHA CESE/BAJA]])=YEAR(TODAY())),MONTH(TODAY()-30)&amp;"-"&amp;YEAR(TODAY()),"Borrar")),"No aplica")</f>
        <v>No Aplica</v>
      </c>
      <c r="AC3676" t="str">
        <f ca="1">+IFERROR(IF(Tabla2[[#This Row],[FECHA INICIO DE LABORES EN OBRA]]="","No Aplica",IF(AND(MONTH(Tabla2[[#This Row],[FECHA INICIO DE LABORES EN OBRA]])=MONTH(TODAY()-30),YEAR(Tabla2[[#This Row],[FECHA INICIO DE LABORES EN OBRA]])=YEAR(TODAY())),MONTH(TODAY()-30)&amp;"-"&amp;YEAR(TODAY()),"No Aplica")),"No Aplica")</f>
        <v>No Aplica</v>
      </c>
    </row>
    <row r="3677" spans="1:29" x14ac:dyDescent="0.25">
      <c r="A3677" s="2">
        <v>20508430681</v>
      </c>
      <c r="B3677" s="3" t="s">
        <v>4583</v>
      </c>
      <c r="C3677" s="3" t="s">
        <v>4583</v>
      </c>
      <c r="D3677" s="3">
        <v>41058435</v>
      </c>
      <c r="E3677" s="3" t="s">
        <v>4591</v>
      </c>
      <c r="F3677" s="36">
        <v>29614</v>
      </c>
      <c r="G3677" s="3">
        <v>1</v>
      </c>
      <c r="H3677" s="3" t="s">
        <v>1482</v>
      </c>
      <c r="I3677" s="3" t="s">
        <v>4586</v>
      </c>
      <c r="J3677" s="3" t="s">
        <v>9892</v>
      </c>
      <c r="K3677" s="3" t="s">
        <v>34</v>
      </c>
      <c r="L3677" s="8" t="s">
        <v>9813</v>
      </c>
      <c r="M3677" s="5"/>
      <c r="N3677" s="13" t="s">
        <v>1043</v>
      </c>
      <c r="O3677" s="5">
        <v>45096</v>
      </c>
      <c r="P3677" s="8">
        <v>1</v>
      </c>
      <c r="Q3677" s="9">
        <v>2</v>
      </c>
      <c r="R3677" s="9" t="str">
        <f>IFERROR(VLOOKUP(Tabla2[[#This Row],[CONTRATISTA PRNCIPAL]],Hoja1!$L$5:$M$9,2,FALSE),"CJV")</f>
        <v>CJV</v>
      </c>
      <c r="S3677" s="9" t="str">
        <f>IF(Tabla2[[#This Row],[EMPRESA]]=Tabla2[[#This Row],[CONTRATISTA PRNCIPAL]],"Principal","Secundaria")</f>
        <v>Principal</v>
      </c>
      <c r="T3677" s="10">
        <f>IFERROR(1/COUNTIF(Tabla2[CONTRATISTA PRNCIPAL],Tabla2[[#This Row],[CONTRATISTA PRNCIPAL]]),0)</f>
        <v>2.7027027027027029E-2</v>
      </c>
      <c r="U3677" s="33">
        <f ca="1">IF(((TODAY()-Tabla2[[#This Row],[FECHA NACIMIENTO]])/365)&lt;18,"Corregir", IF(((TODAY()-Tabla2[[#This Row],[FECHA NACIMIENTO]])/365)&gt;80, "Corregir",ROUNDDOWN(((TODAY()-Tabla2[[#This Row],[FECHA NACIMIENTO]])/365),0)))</f>
        <v>42</v>
      </c>
      <c r="V367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677" s="34" t="str">
        <f ca="1">+IF(Tabla2[[#This Row],[Edad]]="Corregir","Corregir","Ok")</f>
        <v>Ok</v>
      </c>
      <c r="X3677" s="10" t="str">
        <f>+IFERROR(VLOOKUP(Tabla2[[#This Row],[DISTRITO SEGÚN DNI]],Hoja1!$A$2:$B$55,2,FALSE),"No")</f>
        <v>CALLAO</v>
      </c>
      <c r="Y3677" s="10" t="str">
        <f>IF(OR(LOWER(Tabla2[[#This Row],[GENERO]])="masculino", LOWER(Tabla2[[#This Row],[GENERO]])="femenino"),"OK","Corregir")</f>
        <v>OK</v>
      </c>
      <c r="Z3677" s="10" t="str">
        <f>+IF(Tabla2[[#This Row],[Nro. DNI / CE]]="","Corregir",IF(LEN(Tabla2[[#This Row],[Nro. DNI / CE]])&gt;=8,"OK","Corregir"))</f>
        <v>OK</v>
      </c>
      <c r="AA3677" s="10">
        <f>COUNTIF(Tabla2[APELLIDOS Y NOMBRES],Tabla2[[#This Row],[APELLIDOS Y NOMBRES]])</f>
        <v>1</v>
      </c>
      <c r="AB3677" t="str">
        <f ca="1">+IFERROR(IF(Tabla2[[#This Row],[FECHA CESE/BAJA]]="","No Aplica",IF(AND(MONTH(Tabla2[[#This Row],[FECHA CESE/BAJA]])=MONTH(TODAY()-30),YEAR(Tabla2[[#This Row],[FECHA CESE/BAJA]])=YEAR(TODAY())),MONTH(TODAY()-30)&amp;"-"&amp;YEAR(TODAY()),"Borrar")),"No aplica")</f>
        <v>No Aplica</v>
      </c>
      <c r="AC3677" t="str">
        <f ca="1">+IFERROR(IF(Tabla2[[#This Row],[FECHA INICIO DE LABORES EN OBRA]]="","No Aplica",IF(AND(MONTH(Tabla2[[#This Row],[FECHA INICIO DE LABORES EN OBRA]])=MONTH(TODAY()-30),YEAR(Tabla2[[#This Row],[FECHA INICIO DE LABORES EN OBRA]])=YEAR(TODAY())),MONTH(TODAY()-30)&amp;"-"&amp;YEAR(TODAY()),"No Aplica")),"No Aplica")</f>
        <v>No Aplica</v>
      </c>
    </row>
    <row r="3678" spans="1:29" x14ac:dyDescent="0.25">
      <c r="A3678" s="2">
        <v>20508430681</v>
      </c>
      <c r="B3678" s="3" t="s">
        <v>4583</v>
      </c>
      <c r="C3678" s="3" t="s">
        <v>4583</v>
      </c>
      <c r="D3678" s="3">
        <v>70777695</v>
      </c>
      <c r="E3678" s="3" t="s">
        <v>4593</v>
      </c>
      <c r="F3678" s="36">
        <v>34847</v>
      </c>
      <c r="G3678" s="3">
        <v>1</v>
      </c>
      <c r="H3678" s="3" t="s">
        <v>9893</v>
      </c>
      <c r="I3678" s="3" t="s">
        <v>4586</v>
      </c>
      <c r="J3678" s="3" t="s">
        <v>4594</v>
      </c>
      <c r="K3678" s="3" t="s">
        <v>1617</v>
      </c>
      <c r="L3678" s="8" t="s">
        <v>9813</v>
      </c>
      <c r="M3678" s="5"/>
      <c r="N3678" s="13" t="s">
        <v>1043</v>
      </c>
      <c r="O3678" s="5">
        <v>45103</v>
      </c>
      <c r="P3678" s="8">
        <v>1</v>
      </c>
      <c r="Q3678" s="9">
        <v>1</v>
      </c>
      <c r="R3678" s="9" t="str">
        <f>IFERROR(VLOOKUP(Tabla2[[#This Row],[CONTRATISTA PRNCIPAL]],Hoja1!$L$5:$M$9,2,FALSE),"CJV")</f>
        <v>CJV</v>
      </c>
      <c r="S3678" s="9" t="str">
        <f>IF(Tabla2[[#This Row],[EMPRESA]]=Tabla2[[#This Row],[CONTRATISTA PRNCIPAL]],"Principal","Secundaria")</f>
        <v>Principal</v>
      </c>
      <c r="T3678" s="10">
        <f>IFERROR(1/COUNTIF(Tabla2[CONTRATISTA PRNCIPAL],Tabla2[[#This Row],[CONTRATISTA PRNCIPAL]]),0)</f>
        <v>2.7027027027027029E-2</v>
      </c>
      <c r="U3678" s="33">
        <f ca="1">IF(((TODAY()-Tabla2[[#This Row],[FECHA NACIMIENTO]])/365)&lt;18,"Corregir", IF(((TODAY()-Tabla2[[#This Row],[FECHA NACIMIENTO]])/365)&gt;80, "Corregir",ROUNDDOWN(((TODAY()-Tabla2[[#This Row],[FECHA NACIMIENTO]])/365),0)))</f>
        <v>28</v>
      </c>
      <c r="V367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678" s="34" t="str">
        <f ca="1">+IF(Tabla2[[#This Row],[Edad]]="Corregir","Corregir","Ok")</f>
        <v>Ok</v>
      </c>
      <c r="X3678" s="10" t="str">
        <f>+IFERROR(VLOOKUP(Tabla2[[#This Row],[DISTRITO SEGÚN DNI]],Hoja1!$A$2:$B$55,2,FALSE),"No")</f>
        <v>No</v>
      </c>
      <c r="Y3678" s="10" t="str">
        <f>IF(OR(LOWER(Tabla2[[#This Row],[GENERO]])="masculino", LOWER(Tabla2[[#This Row],[GENERO]])="femenino"),"OK","Corregir")</f>
        <v>OK</v>
      </c>
      <c r="Z3678" s="10" t="str">
        <f>+IF(Tabla2[[#This Row],[Nro. DNI / CE]]="","Corregir",IF(LEN(Tabla2[[#This Row],[Nro. DNI / CE]])&gt;=8,"OK","Corregir"))</f>
        <v>OK</v>
      </c>
      <c r="AA3678" s="10">
        <f>COUNTIF(Tabla2[APELLIDOS Y NOMBRES],Tabla2[[#This Row],[APELLIDOS Y NOMBRES]])</f>
        <v>1</v>
      </c>
      <c r="AB3678" t="str">
        <f ca="1">+IFERROR(IF(Tabla2[[#This Row],[FECHA CESE/BAJA]]="","No Aplica",IF(AND(MONTH(Tabla2[[#This Row],[FECHA CESE/BAJA]])=MONTH(TODAY()-30),YEAR(Tabla2[[#This Row],[FECHA CESE/BAJA]])=YEAR(TODAY())),MONTH(TODAY()-30)&amp;"-"&amp;YEAR(TODAY()),"Borrar")),"No aplica")</f>
        <v>No Aplica</v>
      </c>
      <c r="AC3678" t="str">
        <f ca="1">+IFERROR(IF(Tabla2[[#This Row],[FECHA INICIO DE LABORES EN OBRA]]="","No Aplica",IF(AND(MONTH(Tabla2[[#This Row],[FECHA INICIO DE LABORES EN OBRA]])=MONTH(TODAY()-30),YEAR(Tabla2[[#This Row],[FECHA INICIO DE LABORES EN OBRA]])=YEAR(TODAY())),MONTH(TODAY()-30)&amp;"-"&amp;YEAR(TODAY()),"No Aplica")),"No Aplica")</f>
        <v>No Aplica</v>
      </c>
    </row>
    <row r="3679" spans="1:29" x14ac:dyDescent="0.25">
      <c r="A3679" s="2">
        <v>20508430681</v>
      </c>
      <c r="B3679" s="3" t="s">
        <v>4583</v>
      </c>
      <c r="C3679" s="3" t="s">
        <v>4583</v>
      </c>
      <c r="D3679" s="3">
        <v>43462550</v>
      </c>
      <c r="E3679" s="3" t="s">
        <v>4595</v>
      </c>
      <c r="F3679" s="36">
        <v>31482</v>
      </c>
      <c r="G3679" s="3">
        <v>1</v>
      </c>
      <c r="H3679" s="3" t="s">
        <v>9894</v>
      </c>
      <c r="I3679" s="3" t="s">
        <v>4586</v>
      </c>
      <c r="J3679" s="3" t="s">
        <v>9895</v>
      </c>
      <c r="K3679" s="3" t="s">
        <v>1912</v>
      </c>
      <c r="L3679" s="8" t="s">
        <v>9813</v>
      </c>
      <c r="M3679" s="5"/>
      <c r="N3679" s="13" t="s">
        <v>1043</v>
      </c>
      <c r="O3679" s="5">
        <v>45096</v>
      </c>
      <c r="P3679" s="8">
        <v>1</v>
      </c>
      <c r="Q3679" s="9">
        <v>2</v>
      </c>
      <c r="R3679" s="9" t="str">
        <f>IFERROR(VLOOKUP(Tabla2[[#This Row],[CONTRATISTA PRNCIPAL]],Hoja1!$L$5:$M$9,2,FALSE),"CJV")</f>
        <v>CJV</v>
      </c>
      <c r="S3679" s="9" t="str">
        <f>IF(Tabla2[[#This Row],[EMPRESA]]=Tabla2[[#This Row],[CONTRATISTA PRNCIPAL]],"Principal","Secundaria")</f>
        <v>Principal</v>
      </c>
      <c r="T3679" s="10">
        <f>IFERROR(1/COUNTIF(Tabla2[CONTRATISTA PRNCIPAL],Tabla2[[#This Row],[CONTRATISTA PRNCIPAL]]),0)</f>
        <v>2.7027027027027029E-2</v>
      </c>
      <c r="U3679" s="33">
        <f ca="1">IF(((TODAY()-Tabla2[[#This Row],[FECHA NACIMIENTO]])/365)&lt;18,"Corregir", IF(((TODAY()-Tabla2[[#This Row],[FECHA NACIMIENTO]])/365)&gt;80, "Corregir",ROUNDDOWN(((TODAY()-Tabla2[[#This Row],[FECHA NACIMIENTO]])/365),0)))</f>
        <v>37</v>
      </c>
      <c r="V367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679" s="34" t="str">
        <f ca="1">+IF(Tabla2[[#This Row],[Edad]]="Corregir","Corregir","Ok")</f>
        <v>Ok</v>
      </c>
      <c r="X3679" s="10" t="str">
        <f>+IFERROR(VLOOKUP(Tabla2[[#This Row],[DISTRITO SEGÚN DNI]],Hoja1!$A$2:$B$55,2,FALSE),"No")</f>
        <v>No</v>
      </c>
      <c r="Y3679" s="10" t="str">
        <f>IF(OR(LOWER(Tabla2[[#This Row],[GENERO]])="masculino", LOWER(Tabla2[[#This Row],[GENERO]])="femenino"),"OK","Corregir")</f>
        <v>OK</v>
      </c>
      <c r="Z3679" s="10" t="str">
        <f>+IF(Tabla2[[#This Row],[Nro. DNI / CE]]="","Corregir",IF(LEN(Tabla2[[#This Row],[Nro. DNI / CE]])&gt;=8,"OK","Corregir"))</f>
        <v>OK</v>
      </c>
      <c r="AA3679" s="10">
        <f>COUNTIF(Tabla2[APELLIDOS Y NOMBRES],Tabla2[[#This Row],[APELLIDOS Y NOMBRES]])</f>
        <v>1</v>
      </c>
      <c r="AB3679" t="str">
        <f ca="1">+IFERROR(IF(Tabla2[[#This Row],[FECHA CESE/BAJA]]="","No Aplica",IF(AND(MONTH(Tabla2[[#This Row],[FECHA CESE/BAJA]])=MONTH(TODAY()-30),YEAR(Tabla2[[#This Row],[FECHA CESE/BAJA]])=YEAR(TODAY())),MONTH(TODAY()-30)&amp;"-"&amp;YEAR(TODAY()),"Borrar")),"No aplica")</f>
        <v>No Aplica</v>
      </c>
      <c r="AC3679" t="str">
        <f ca="1">+IFERROR(IF(Tabla2[[#This Row],[FECHA INICIO DE LABORES EN OBRA]]="","No Aplica",IF(AND(MONTH(Tabla2[[#This Row],[FECHA INICIO DE LABORES EN OBRA]])=MONTH(TODAY()-30),YEAR(Tabla2[[#This Row],[FECHA INICIO DE LABORES EN OBRA]])=YEAR(TODAY())),MONTH(TODAY()-30)&amp;"-"&amp;YEAR(TODAY()),"No Aplica")),"No Aplica")</f>
        <v>No Aplica</v>
      </c>
    </row>
    <row r="3680" spans="1:29" x14ac:dyDescent="0.25">
      <c r="A3680" s="2">
        <v>20508430681</v>
      </c>
      <c r="B3680" s="3" t="s">
        <v>4583</v>
      </c>
      <c r="C3680" s="3" t="s">
        <v>4583</v>
      </c>
      <c r="D3680" s="3" t="s">
        <v>4596</v>
      </c>
      <c r="E3680" s="3" t="s">
        <v>9896</v>
      </c>
      <c r="F3680" s="36">
        <v>33936</v>
      </c>
      <c r="G3680" s="3">
        <v>2</v>
      </c>
      <c r="H3680" s="3" t="s">
        <v>5098</v>
      </c>
      <c r="I3680" s="3" t="s">
        <v>4586</v>
      </c>
      <c r="J3680" s="3" t="s">
        <v>9897</v>
      </c>
      <c r="K3680" s="3" t="s">
        <v>93</v>
      </c>
      <c r="L3680" s="8" t="s">
        <v>9813</v>
      </c>
      <c r="M3680" s="5"/>
      <c r="N3680" s="13" t="s">
        <v>1043</v>
      </c>
      <c r="O3680" s="5">
        <v>45096</v>
      </c>
      <c r="P3680" s="8">
        <v>1</v>
      </c>
      <c r="Q3680" s="9">
        <v>4</v>
      </c>
      <c r="R3680" s="9" t="str">
        <f>IFERROR(VLOOKUP(Tabla2[[#This Row],[CONTRATISTA PRNCIPAL]],Hoja1!$L$5:$M$9,2,FALSE),"CJV")</f>
        <v>CJV</v>
      </c>
      <c r="S3680" s="9" t="str">
        <f>IF(Tabla2[[#This Row],[EMPRESA]]=Tabla2[[#This Row],[CONTRATISTA PRNCIPAL]],"Principal","Secundaria")</f>
        <v>Principal</v>
      </c>
      <c r="T3680" s="10">
        <f>IFERROR(1/COUNTIF(Tabla2[CONTRATISTA PRNCIPAL],Tabla2[[#This Row],[CONTRATISTA PRNCIPAL]]),0)</f>
        <v>2.7027027027027029E-2</v>
      </c>
      <c r="U3680" s="33">
        <f ca="1">IF(((TODAY()-Tabla2[[#This Row],[FECHA NACIMIENTO]])/365)&lt;18,"Corregir", IF(((TODAY()-Tabla2[[#This Row],[FECHA NACIMIENTO]])/365)&gt;80, "Corregir",ROUNDDOWN(((TODAY()-Tabla2[[#This Row],[FECHA NACIMIENTO]])/365),0)))</f>
        <v>30</v>
      </c>
      <c r="V368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680" s="34" t="str">
        <f ca="1">+IF(Tabla2[[#This Row],[Edad]]="Corregir","Corregir","Ok")</f>
        <v>Ok</v>
      </c>
      <c r="X3680" s="10" t="str">
        <f>+IFERROR(VLOOKUP(Tabla2[[#This Row],[DISTRITO SEGÚN DNI]],Hoja1!$A$2:$B$55,2,FALSE),"No")</f>
        <v>ATE</v>
      </c>
      <c r="Y3680" s="10" t="str">
        <f>IF(OR(LOWER(Tabla2[[#This Row],[GENERO]])="masculino", LOWER(Tabla2[[#This Row],[GENERO]])="femenino"),"OK","Corregir")</f>
        <v>OK</v>
      </c>
      <c r="Z3680" s="10" t="str">
        <f>+IF(Tabla2[[#This Row],[Nro. DNI / CE]]="","Corregir",IF(LEN(Tabla2[[#This Row],[Nro. DNI / CE]])&gt;=8,"OK","Corregir"))</f>
        <v>OK</v>
      </c>
      <c r="AA3680" s="10">
        <f>COUNTIF(Tabla2[APELLIDOS Y NOMBRES],Tabla2[[#This Row],[APELLIDOS Y NOMBRES]])</f>
        <v>1</v>
      </c>
      <c r="AB3680" t="str">
        <f ca="1">+IFERROR(IF(Tabla2[[#This Row],[FECHA CESE/BAJA]]="","No Aplica",IF(AND(MONTH(Tabla2[[#This Row],[FECHA CESE/BAJA]])=MONTH(TODAY()-30),YEAR(Tabla2[[#This Row],[FECHA CESE/BAJA]])=YEAR(TODAY())),MONTH(TODAY()-30)&amp;"-"&amp;YEAR(TODAY()),"Borrar")),"No aplica")</f>
        <v>No Aplica</v>
      </c>
      <c r="AC3680" t="str">
        <f ca="1">+IFERROR(IF(Tabla2[[#This Row],[FECHA INICIO DE LABORES EN OBRA]]="","No Aplica",IF(AND(MONTH(Tabla2[[#This Row],[FECHA INICIO DE LABORES EN OBRA]])=MONTH(TODAY()-30),YEAR(Tabla2[[#This Row],[FECHA INICIO DE LABORES EN OBRA]])=YEAR(TODAY())),MONTH(TODAY()-30)&amp;"-"&amp;YEAR(TODAY()),"No Aplica")),"No Aplica")</f>
        <v>No Aplica</v>
      </c>
    </row>
    <row r="3681" spans="1:29" x14ac:dyDescent="0.25">
      <c r="A3681" s="2">
        <v>20508430681</v>
      </c>
      <c r="B3681" s="3" t="s">
        <v>4583</v>
      </c>
      <c r="C3681" s="3" t="s">
        <v>4583</v>
      </c>
      <c r="D3681" s="3" t="s">
        <v>9898</v>
      </c>
      <c r="E3681" s="3" t="s">
        <v>4598</v>
      </c>
      <c r="F3681" s="36">
        <v>31257</v>
      </c>
      <c r="G3681" s="3">
        <v>2</v>
      </c>
      <c r="H3681" s="3" t="s">
        <v>5133</v>
      </c>
      <c r="I3681" s="3" t="s">
        <v>4586</v>
      </c>
      <c r="J3681" s="3" t="s">
        <v>9899</v>
      </c>
      <c r="K3681" s="3" t="s">
        <v>1086</v>
      </c>
      <c r="L3681" s="8" t="s">
        <v>9813</v>
      </c>
      <c r="M3681" s="5"/>
      <c r="N3681" s="13" t="s">
        <v>1043</v>
      </c>
      <c r="O3681" s="5">
        <v>45097</v>
      </c>
      <c r="P3681" s="8">
        <v>1</v>
      </c>
      <c r="Q3681" s="9">
        <v>4</v>
      </c>
      <c r="R3681" s="9" t="str">
        <f>IFERROR(VLOOKUP(Tabla2[[#This Row],[CONTRATISTA PRNCIPAL]],Hoja1!$L$5:$M$9,2,FALSE),"CJV")</f>
        <v>CJV</v>
      </c>
      <c r="S3681" s="9" t="str">
        <f>IF(Tabla2[[#This Row],[EMPRESA]]=Tabla2[[#This Row],[CONTRATISTA PRNCIPAL]],"Principal","Secundaria")</f>
        <v>Principal</v>
      </c>
      <c r="T3681" s="10">
        <f>IFERROR(1/COUNTIF(Tabla2[CONTRATISTA PRNCIPAL],Tabla2[[#This Row],[CONTRATISTA PRNCIPAL]]),0)</f>
        <v>2.7027027027027029E-2</v>
      </c>
      <c r="U3681" s="33">
        <f ca="1">IF(((TODAY()-Tabla2[[#This Row],[FECHA NACIMIENTO]])/365)&lt;18,"Corregir", IF(((TODAY()-Tabla2[[#This Row],[FECHA NACIMIENTO]])/365)&gt;80, "Corregir",ROUNDDOWN(((TODAY()-Tabla2[[#This Row],[FECHA NACIMIENTO]])/365),0)))</f>
        <v>38</v>
      </c>
      <c r="V368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681" s="34" t="str">
        <f ca="1">+IF(Tabla2[[#This Row],[Edad]]="Corregir","Corregir","Ok")</f>
        <v>Ok</v>
      </c>
      <c r="X3681" s="10" t="str">
        <f>+IFERROR(VLOOKUP(Tabla2[[#This Row],[DISTRITO SEGÚN DNI]],Hoja1!$A$2:$B$55,2,FALSE),"No")</f>
        <v>No</v>
      </c>
      <c r="Y3681" s="10" t="str">
        <f>IF(OR(LOWER(Tabla2[[#This Row],[GENERO]])="masculino", LOWER(Tabla2[[#This Row],[GENERO]])="femenino"),"OK","Corregir")</f>
        <v>OK</v>
      </c>
      <c r="Z3681" s="10" t="str">
        <f>+IF(Tabla2[[#This Row],[Nro. DNI / CE]]="","Corregir",IF(LEN(Tabla2[[#This Row],[Nro. DNI / CE]])&gt;=8,"OK","Corregir"))</f>
        <v>OK</v>
      </c>
      <c r="AA3681" s="10">
        <f>COUNTIF(Tabla2[APELLIDOS Y NOMBRES],Tabla2[[#This Row],[APELLIDOS Y NOMBRES]])</f>
        <v>1</v>
      </c>
      <c r="AB3681" t="str">
        <f ca="1">+IFERROR(IF(Tabla2[[#This Row],[FECHA CESE/BAJA]]="","No Aplica",IF(AND(MONTH(Tabla2[[#This Row],[FECHA CESE/BAJA]])=MONTH(TODAY()-30),YEAR(Tabla2[[#This Row],[FECHA CESE/BAJA]])=YEAR(TODAY())),MONTH(TODAY()-30)&amp;"-"&amp;YEAR(TODAY()),"Borrar")),"No aplica")</f>
        <v>No Aplica</v>
      </c>
      <c r="AC3681" t="str">
        <f ca="1">+IFERROR(IF(Tabla2[[#This Row],[FECHA INICIO DE LABORES EN OBRA]]="","No Aplica",IF(AND(MONTH(Tabla2[[#This Row],[FECHA INICIO DE LABORES EN OBRA]])=MONTH(TODAY()-30),YEAR(Tabla2[[#This Row],[FECHA INICIO DE LABORES EN OBRA]])=YEAR(TODAY())),MONTH(TODAY()-30)&amp;"-"&amp;YEAR(TODAY()),"No Aplica")),"No Aplica")</f>
        <v>No Aplica</v>
      </c>
    </row>
    <row r="3682" spans="1:29" x14ac:dyDescent="0.25">
      <c r="A3682" s="2">
        <v>20508430681</v>
      </c>
      <c r="B3682" s="3" t="s">
        <v>4583</v>
      </c>
      <c r="C3682" s="3" t="s">
        <v>4583</v>
      </c>
      <c r="D3682" s="3" t="s">
        <v>9900</v>
      </c>
      <c r="E3682" s="3" t="s">
        <v>4599</v>
      </c>
      <c r="F3682" s="36">
        <v>34876</v>
      </c>
      <c r="G3682" s="3">
        <v>2</v>
      </c>
      <c r="H3682" s="3" t="s">
        <v>5133</v>
      </c>
      <c r="I3682" s="3" t="s">
        <v>4586</v>
      </c>
      <c r="J3682" s="3" t="s">
        <v>9901</v>
      </c>
      <c r="K3682" s="3" t="s">
        <v>1219</v>
      </c>
      <c r="L3682" s="8" t="s">
        <v>9813</v>
      </c>
      <c r="M3682" s="5"/>
      <c r="N3682" s="13" t="s">
        <v>1043</v>
      </c>
      <c r="O3682" s="5">
        <v>45104</v>
      </c>
      <c r="P3682" s="8">
        <v>1</v>
      </c>
      <c r="Q3682" s="9">
        <v>4</v>
      </c>
      <c r="R3682" s="9" t="str">
        <f>IFERROR(VLOOKUP(Tabla2[[#This Row],[CONTRATISTA PRNCIPAL]],Hoja1!$L$5:$M$9,2,FALSE),"CJV")</f>
        <v>CJV</v>
      </c>
      <c r="S3682" s="9" t="str">
        <f>IF(Tabla2[[#This Row],[EMPRESA]]=Tabla2[[#This Row],[CONTRATISTA PRNCIPAL]],"Principal","Secundaria")</f>
        <v>Principal</v>
      </c>
      <c r="T3682" s="10">
        <f>IFERROR(1/COUNTIF(Tabla2[CONTRATISTA PRNCIPAL],Tabla2[[#This Row],[CONTRATISTA PRNCIPAL]]),0)</f>
        <v>2.7027027027027029E-2</v>
      </c>
      <c r="U3682" s="33">
        <f ca="1">IF(((TODAY()-Tabla2[[#This Row],[FECHA NACIMIENTO]])/365)&lt;18,"Corregir", IF(((TODAY()-Tabla2[[#This Row],[FECHA NACIMIENTO]])/365)&gt;80, "Corregir",ROUNDDOWN(((TODAY()-Tabla2[[#This Row],[FECHA NACIMIENTO]])/365),0)))</f>
        <v>28</v>
      </c>
      <c r="V368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682" s="34" t="str">
        <f ca="1">+IF(Tabla2[[#This Row],[Edad]]="Corregir","Corregir","Ok")</f>
        <v>Ok</v>
      </c>
      <c r="X3682" s="10" t="str">
        <f>+IFERROR(VLOOKUP(Tabla2[[#This Row],[DISTRITO SEGÚN DNI]],Hoja1!$A$2:$B$55,2,FALSE),"No")</f>
        <v>No</v>
      </c>
      <c r="Y3682" s="10" t="str">
        <f>IF(OR(LOWER(Tabla2[[#This Row],[GENERO]])="masculino", LOWER(Tabla2[[#This Row],[GENERO]])="femenino"),"OK","Corregir")</f>
        <v>OK</v>
      </c>
      <c r="Z3682" s="10" t="str">
        <f>+IF(Tabla2[[#This Row],[Nro. DNI / CE]]="","Corregir",IF(LEN(Tabla2[[#This Row],[Nro. DNI / CE]])&gt;=8,"OK","Corregir"))</f>
        <v>OK</v>
      </c>
      <c r="AA3682" s="10">
        <f>COUNTIF(Tabla2[APELLIDOS Y NOMBRES],Tabla2[[#This Row],[APELLIDOS Y NOMBRES]])</f>
        <v>1</v>
      </c>
      <c r="AB3682" t="str">
        <f ca="1">+IFERROR(IF(Tabla2[[#This Row],[FECHA CESE/BAJA]]="","No Aplica",IF(AND(MONTH(Tabla2[[#This Row],[FECHA CESE/BAJA]])=MONTH(TODAY()-30),YEAR(Tabla2[[#This Row],[FECHA CESE/BAJA]])=YEAR(TODAY())),MONTH(TODAY()-30)&amp;"-"&amp;YEAR(TODAY()),"Borrar")),"No aplica")</f>
        <v>No Aplica</v>
      </c>
      <c r="AC3682" t="str">
        <f ca="1">+IFERROR(IF(Tabla2[[#This Row],[FECHA INICIO DE LABORES EN OBRA]]="","No Aplica",IF(AND(MONTH(Tabla2[[#This Row],[FECHA INICIO DE LABORES EN OBRA]])=MONTH(TODAY()-30),YEAR(Tabla2[[#This Row],[FECHA INICIO DE LABORES EN OBRA]])=YEAR(TODAY())),MONTH(TODAY()-30)&amp;"-"&amp;YEAR(TODAY()),"No Aplica")),"No Aplica")</f>
        <v>No Aplica</v>
      </c>
    </row>
    <row r="3683" spans="1:29" x14ac:dyDescent="0.25">
      <c r="A3683" s="2">
        <v>20508430681</v>
      </c>
      <c r="B3683" s="3" t="s">
        <v>4583</v>
      </c>
      <c r="C3683" s="3" t="s">
        <v>4583</v>
      </c>
      <c r="D3683" s="3" t="s">
        <v>9902</v>
      </c>
      <c r="E3683" s="3" t="s">
        <v>4600</v>
      </c>
      <c r="F3683" s="36">
        <v>31086</v>
      </c>
      <c r="G3683" s="3">
        <v>2</v>
      </c>
      <c r="H3683" s="3" t="s">
        <v>1708</v>
      </c>
      <c r="I3683" s="3" t="s">
        <v>4586</v>
      </c>
      <c r="J3683" s="3" t="s">
        <v>9903</v>
      </c>
      <c r="K3683" s="3" t="s">
        <v>1063</v>
      </c>
      <c r="L3683" s="8" t="s">
        <v>9813</v>
      </c>
      <c r="M3683" s="5"/>
      <c r="N3683" s="13" t="s">
        <v>1043</v>
      </c>
      <c r="O3683" s="5">
        <v>45098</v>
      </c>
      <c r="P3683" s="8">
        <v>1</v>
      </c>
      <c r="Q3683" s="9">
        <v>4</v>
      </c>
      <c r="R3683" s="9" t="str">
        <f>IFERROR(VLOOKUP(Tabla2[[#This Row],[CONTRATISTA PRNCIPAL]],Hoja1!$L$5:$M$9,2,FALSE),"CJV")</f>
        <v>CJV</v>
      </c>
      <c r="S3683" s="9" t="str">
        <f>IF(Tabla2[[#This Row],[EMPRESA]]=Tabla2[[#This Row],[CONTRATISTA PRNCIPAL]],"Principal","Secundaria")</f>
        <v>Principal</v>
      </c>
      <c r="T3683" s="10">
        <f>IFERROR(1/COUNTIF(Tabla2[CONTRATISTA PRNCIPAL],Tabla2[[#This Row],[CONTRATISTA PRNCIPAL]]),0)</f>
        <v>2.7027027027027029E-2</v>
      </c>
      <c r="U3683" s="33">
        <f ca="1">IF(((TODAY()-Tabla2[[#This Row],[FECHA NACIMIENTO]])/365)&lt;18,"Corregir", IF(((TODAY()-Tabla2[[#This Row],[FECHA NACIMIENTO]])/365)&gt;80, "Corregir",ROUNDDOWN(((TODAY()-Tabla2[[#This Row],[FECHA NACIMIENTO]])/365),0)))</f>
        <v>38</v>
      </c>
      <c r="V368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683" s="34" t="str">
        <f ca="1">+IF(Tabla2[[#This Row],[Edad]]="Corregir","Corregir","Ok")</f>
        <v>Ok</v>
      </c>
      <c r="X3683" s="10" t="str">
        <f>+IFERROR(VLOOKUP(Tabla2[[#This Row],[DISTRITO SEGÚN DNI]],Hoja1!$A$2:$B$55,2,FALSE),"No")</f>
        <v>No</v>
      </c>
      <c r="Y3683" s="10" t="str">
        <f>IF(OR(LOWER(Tabla2[[#This Row],[GENERO]])="masculino", LOWER(Tabla2[[#This Row],[GENERO]])="femenino"),"OK","Corregir")</f>
        <v>OK</v>
      </c>
      <c r="Z3683" s="10" t="str">
        <f>+IF(Tabla2[[#This Row],[Nro. DNI / CE]]="","Corregir",IF(LEN(Tabla2[[#This Row],[Nro. DNI / CE]])&gt;=8,"OK","Corregir"))</f>
        <v>OK</v>
      </c>
      <c r="AA3683" s="10">
        <f>COUNTIF(Tabla2[APELLIDOS Y NOMBRES],Tabla2[[#This Row],[APELLIDOS Y NOMBRES]])</f>
        <v>1</v>
      </c>
      <c r="AB3683" t="str">
        <f ca="1">+IFERROR(IF(Tabla2[[#This Row],[FECHA CESE/BAJA]]="","No Aplica",IF(AND(MONTH(Tabla2[[#This Row],[FECHA CESE/BAJA]])=MONTH(TODAY()-30),YEAR(Tabla2[[#This Row],[FECHA CESE/BAJA]])=YEAR(TODAY())),MONTH(TODAY()-30)&amp;"-"&amp;YEAR(TODAY()),"Borrar")),"No aplica")</f>
        <v>No Aplica</v>
      </c>
      <c r="AC3683" t="str">
        <f ca="1">+IFERROR(IF(Tabla2[[#This Row],[FECHA INICIO DE LABORES EN OBRA]]="","No Aplica",IF(AND(MONTH(Tabla2[[#This Row],[FECHA INICIO DE LABORES EN OBRA]])=MONTH(TODAY()-30),YEAR(Tabla2[[#This Row],[FECHA INICIO DE LABORES EN OBRA]])=YEAR(TODAY())),MONTH(TODAY()-30)&amp;"-"&amp;YEAR(TODAY()),"No Aplica")),"No Aplica")</f>
        <v>No Aplica</v>
      </c>
    </row>
    <row r="3684" spans="1:29" x14ac:dyDescent="0.25">
      <c r="A3684" s="2">
        <v>20508430681</v>
      </c>
      <c r="B3684" s="3" t="s">
        <v>4583</v>
      </c>
      <c r="C3684" s="3" t="s">
        <v>4583</v>
      </c>
      <c r="D3684" s="3" t="s">
        <v>4602</v>
      </c>
      <c r="E3684" s="3" t="s">
        <v>4603</v>
      </c>
      <c r="F3684" s="36">
        <v>31668</v>
      </c>
      <c r="G3684" s="3">
        <v>2</v>
      </c>
      <c r="H3684" s="3" t="s">
        <v>5133</v>
      </c>
      <c r="I3684" s="3" t="s">
        <v>4586</v>
      </c>
      <c r="J3684" s="3" t="s">
        <v>9904</v>
      </c>
      <c r="K3684" s="3" t="s">
        <v>1219</v>
      </c>
      <c r="L3684" s="8" t="s">
        <v>9813</v>
      </c>
      <c r="M3684" s="5"/>
      <c r="N3684" s="13" t="s">
        <v>1043</v>
      </c>
      <c r="O3684" s="5">
        <v>45105</v>
      </c>
      <c r="P3684" s="8">
        <v>1</v>
      </c>
      <c r="Q3684" s="9">
        <v>4</v>
      </c>
      <c r="R3684" s="9" t="str">
        <f>IFERROR(VLOOKUP(Tabla2[[#This Row],[CONTRATISTA PRNCIPAL]],Hoja1!$L$5:$M$9,2,FALSE),"CJV")</f>
        <v>CJV</v>
      </c>
      <c r="S3684" s="9" t="str">
        <f>IF(Tabla2[[#This Row],[EMPRESA]]=Tabla2[[#This Row],[CONTRATISTA PRNCIPAL]],"Principal","Secundaria")</f>
        <v>Principal</v>
      </c>
      <c r="T3684" s="10">
        <f>IFERROR(1/COUNTIF(Tabla2[CONTRATISTA PRNCIPAL],Tabla2[[#This Row],[CONTRATISTA PRNCIPAL]]),0)</f>
        <v>2.7027027027027029E-2</v>
      </c>
      <c r="U3684" s="33">
        <f ca="1">IF(((TODAY()-Tabla2[[#This Row],[FECHA NACIMIENTO]])/365)&lt;18,"Corregir", IF(((TODAY()-Tabla2[[#This Row],[FECHA NACIMIENTO]])/365)&gt;80, "Corregir",ROUNDDOWN(((TODAY()-Tabla2[[#This Row],[FECHA NACIMIENTO]])/365),0)))</f>
        <v>37</v>
      </c>
      <c r="V368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684" s="34" t="str">
        <f ca="1">+IF(Tabla2[[#This Row],[Edad]]="Corregir","Corregir","Ok")</f>
        <v>Ok</v>
      </c>
      <c r="X3684" s="10" t="str">
        <f>+IFERROR(VLOOKUP(Tabla2[[#This Row],[DISTRITO SEGÚN DNI]],Hoja1!$A$2:$B$55,2,FALSE),"No")</f>
        <v>No</v>
      </c>
      <c r="Y3684" s="10" t="str">
        <f>IF(OR(LOWER(Tabla2[[#This Row],[GENERO]])="masculino", LOWER(Tabla2[[#This Row],[GENERO]])="femenino"),"OK","Corregir")</f>
        <v>OK</v>
      </c>
      <c r="Z3684" s="10" t="str">
        <f>+IF(Tabla2[[#This Row],[Nro. DNI / CE]]="","Corregir",IF(LEN(Tabla2[[#This Row],[Nro. DNI / CE]])&gt;=8,"OK","Corregir"))</f>
        <v>OK</v>
      </c>
      <c r="AA3684" s="10">
        <f>COUNTIF(Tabla2[APELLIDOS Y NOMBRES],Tabla2[[#This Row],[APELLIDOS Y NOMBRES]])</f>
        <v>1</v>
      </c>
      <c r="AB3684" t="str">
        <f ca="1">+IFERROR(IF(Tabla2[[#This Row],[FECHA CESE/BAJA]]="","No Aplica",IF(AND(MONTH(Tabla2[[#This Row],[FECHA CESE/BAJA]])=MONTH(TODAY()-30),YEAR(Tabla2[[#This Row],[FECHA CESE/BAJA]])=YEAR(TODAY())),MONTH(TODAY()-30)&amp;"-"&amp;YEAR(TODAY()),"Borrar")),"No aplica")</f>
        <v>No Aplica</v>
      </c>
      <c r="AC3684" t="str">
        <f ca="1">+IFERROR(IF(Tabla2[[#This Row],[FECHA INICIO DE LABORES EN OBRA]]="","No Aplica",IF(AND(MONTH(Tabla2[[#This Row],[FECHA INICIO DE LABORES EN OBRA]])=MONTH(TODAY()-30),YEAR(Tabla2[[#This Row],[FECHA INICIO DE LABORES EN OBRA]])=YEAR(TODAY())),MONTH(TODAY()-30)&amp;"-"&amp;YEAR(TODAY()),"No Aplica")),"No Aplica")</f>
        <v>No Aplica</v>
      </c>
    </row>
    <row r="3685" spans="1:29" x14ac:dyDescent="0.25">
      <c r="A3685" s="2">
        <v>20508430681</v>
      </c>
      <c r="B3685" s="3" t="s">
        <v>4583</v>
      </c>
      <c r="C3685" s="3" t="s">
        <v>4583</v>
      </c>
      <c r="D3685" s="3" t="s">
        <v>4604</v>
      </c>
      <c r="E3685" s="3" t="s">
        <v>4605</v>
      </c>
      <c r="F3685" s="36">
        <v>34797</v>
      </c>
      <c r="G3685" s="3">
        <v>2</v>
      </c>
      <c r="H3685" s="3" t="s">
        <v>5133</v>
      </c>
      <c r="I3685" s="3" t="s">
        <v>4586</v>
      </c>
      <c r="J3685" s="3" t="s">
        <v>9904</v>
      </c>
      <c r="K3685" s="3" t="s">
        <v>1219</v>
      </c>
      <c r="L3685" s="8" t="s">
        <v>9813</v>
      </c>
      <c r="M3685" s="5"/>
      <c r="N3685" s="13" t="s">
        <v>1043</v>
      </c>
      <c r="O3685" s="5">
        <v>45096</v>
      </c>
      <c r="P3685" s="8">
        <v>1</v>
      </c>
      <c r="Q3685" s="9">
        <v>4</v>
      </c>
      <c r="R3685" s="9" t="str">
        <f>IFERROR(VLOOKUP(Tabla2[[#This Row],[CONTRATISTA PRNCIPAL]],Hoja1!$L$5:$M$9,2,FALSE),"CJV")</f>
        <v>CJV</v>
      </c>
      <c r="S3685" s="9" t="str">
        <f>IF(Tabla2[[#This Row],[EMPRESA]]=Tabla2[[#This Row],[CONTRATISTA PRNCIPAL]],"Principal","Secundaria")</f>
        <v>Principal</v>
      </c>
      <c r="T3685" s="10">
        <f>IFERROR(1/COUNTIF(Tabla2[CONTRATISTA PRNCIPAL],Tabla2[[#This Row],[CONTRATISTA PRNCIPAL]]),0)</f>
        <v>2.7027027027027029E-2</v>
      </c>
      <c r="U3685" s="33">
        <f ca="1">IF(((TODAY()-Tabla2[[#This Row],[FECHA NACIMIENTO]])/365)&lt;18,"Corregir", IF(((TODAY()-Tabla2[[#This Row],[FECHA NACIMIENTO]])/365)&gt;80, "Corregir",ROUNDDOWN(((TODAY()-Tabla2[[#This Row],[FECHA NACIMIENTO]])/365),0)))</f>
        <v>28</v>
      </c>
      <c r="V368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685" s="34" t="str">
        <f ca="1">+IF(Tabla2[[#This Row],[Edad]]="Corregir","Corregir","Ok")</f>
        <v>Ok</v>
      </c>
      <c r="X3685" s="10" t="str">
        <f>+IFERROR(VLOOKUP(Tabla2[[#This Row],[DISTRITO SEGÚN DNI]],Hoja1!$A$2:$B$55,2,FALSE),"No")</f>
        <v>No</v>
      </c>
      <c r="Y3685" s="10" t="str">
        <f>IF(OR(LOWER(Tabla2[[#This Row],[GENERO]])="masculino", LOWER(Tabla2[[#This Row],[GENERO]])="femenino"),"OK","Corregir")</f>
        <v>OK</v>
      </c>
      <c r="Z3685" s="10" t="str">
        <f>+IF(Tabla2[[#This Row],[Nro. DNI / CE]]="","Corregir",IF(LEN(Tabla2[[#This Row],[Nro. DNI / CE]])&gt;=8,"OK","Corregir"))</f>
        <v>OK</v>
      </c>
      <c r="AA3685" s="10">
        <f>COUNTIF(Tabla2[APELLIDOS Y NOMBRES],Tabla2[[#This Row],[APELLIDOS Y NOMBRES]])</f>
        <v>1</v>
      </c>
      <c r="AB3685" t="str">
        <f ca="1">+IFERROR(IF(Tabla2[[#This Row],[FECHA CESE/BAJA]]="","No Aplica",IF(AND(MONTH(Tabla2[[#This Row],[FECHA CESE/BAJA]])=MONTH(TODAY()-30),YEAR(Tabla2[[#This Row],[FECHA CESE/BAJA]])=YEAR(TODAY())),MONTH(TODAY()-30)&amp;"-"&amp;YEAR(TODAY()),"Borrar")),"No aplica")</f>
        <v>No Aplica</v>
      </c>
      <c r="AC3685" t="str">
        <f ca="1">+IFERROR(IF(Tabla2[[#This Row],[FECHA INICIO DE LABORES EN OBRA]]="","No Aplica",IF(AND(MONTH(Tabla2[[#This Row],[FECHA INICIO DE LABORES EN OBRA]])=MONTH(TODAY()-30),YEAR(Tabla2[[#This Row],[FECHA INICIO DE LABORES EN OBRA]])=YEAR(TODAY())),MONTH(TODAY()-30)&amp;"-"&amp;YEAR(TODAY()),"No Aplica")),"No Aplica")</f>
        <v>No Aplica</v>
      </c>
    </row>
    <row r="3686" spans="1:29" x14ac:dyDescent="0.25">
      <c r="A3686" s="2">
        <v>20508430681</v>
      </c>
      <c r="B3686" s="3" t="s">
        <v>4583</v>
      </c>
      <c r="C3686" s="3" t="s">
        <v>4583</v>
      </c>
      <c r="D3686" s="3" t="s">
        <v>4606</v>
      </c>
      <c r="E3686" s="3" t="s">
        <v>4607</v>
      </c>
      <c r="F3686" s="36">
        <v>34852</v>
      </c>
      <c r="G3686" s="3">
        <v>2</v>
      </c>
      <c r="H3686" s="3" t="s">
        <v>5133</v>
      </c>
      <c r="I3686" s="3" t="s">
        <v>4586</v>
      </c>
      <c r="J3686" s="3" t="s">
        <v>9905</v>
      </c>
      <c r="K3686" s="3" t="s">
        <v>1042</v>
      </c>
      <c r="L3686" s="8" t="s">
        <v>9813</v>
      </c>
      <c r="M3686" s="5"/>
      <c r="N3686" s="13" t="s">
        <v>1043</v>
      </c>
      <c r="O3686" s="5">
        <v>45096</v>
      </c>
      <c r="P3686" s="8">
        <v>1</v>
      </c>
      <c r="Q3686" s="9">
        <v>4</v>
      </c>
      <c r="R3686" s="9" t="str">
        <f>IFERROR(VLOOKUP(Tabla2[[#This Row],[CONTRATISTA PRNCIPAL]],Hoja1!$L$5:$M$9,2,FALSE),"CJV")</f>
        <v>CJV</v>
      </c>
      <c r="S3686" s="9" t="str">
        <f>IF(Tabla2[[#This Row],[EMPRESA]]=Tabla2[[#This Row],[CONTRATISTA PRNCIPAL]],"Principal","Secundaria")</f>
        <v>Principal</v>
      </c>
      <c r="T3686" s="10">
        <f>IFERROR(1/COUNTIF(Tabla2[CONTRATISTA PRNCIPAL],Tabla2[[#This Row],[CONTRATISTA PRNCIPAL]]),0)</f>
        <v>2.7027027027027029E-2</v>
      </c>
      <c r="U3686" s="33">
        <f ca="1">IF(((TODAY()-Tabla2[[#This Row],[FECHA NACIMIENTO]])/365)&lt;18,"Corregir", IF(((TODAY()-Tabla2[[#This Row],[FECHA NACIMIENTO]])/365)&gt;80, "Corregir",ROUNDDOWN(((TODAY()-Tabla2[[#This Row],[FECHA NACIMIENTO]])/365),0)))</f>
        <v>28</v>
      </c>
      <c r="V368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686" s="34" t="str">
        <f ca="1">+IF(Tabla2[[#This Row],[Edad]]="Corregir","Corregir","Ok")</f>
        <v>Ok</v>
      </c>
      <c r="X3686" s="10" t="str">
        <f>+IFERROR(VLOOKUP(Tabla2[[#This Row],[DISTRITO SEGÚN DNI]],Hoja1!$A$2:$B$55,2,FALSE),"No")</f>
        <v>No</v>
      </c>
      <c r="Y3686" s="10" t="str">
        <f>IF(OR(LOWER(Tabla2[[#This Row],[GENERO]])="masculino", LOWER(Tabla2[[#This Row],[GENERO]])="femenino"),"OK","Corregir")</f>
        <v>OK</v>
      </c>
      <c r="Z3686" s="10" t="str">
        <f>+IF(Tabla2[[#This Row],[Nro. DNI / CE]]="","Corregir",IF(LEN(Tabla2[[#This Row],[Nro. DNI / CE]])&gt;=8,"OK","Corregir"))</f>
        <v>OK</v>
      </c>
      <c r="AA3686" s="10">
        <f>COUNTIF(Tabla2[APELLIDOS Y NOMBRES],Tabla2[[#This Row],[APELLIDOS Y NOMBRES]])</f>
        <v>1</v>
      </c>
      <c r="AB3686" t="str">
        <f ca="1">+IFERROR(IF(Tabla2[[#This Row],[FECHA CESE/BAJA]]="","No Aplica",IF(AND(MONTH(Tabla2[[#This Row],[FECHA CESE/BAJA]])=MONTH(TODAY()-30),YEAR(Tabla2[[#This Row],[FECHA CESE/BAJA]])=YEAR(TODAY())),MONTH(TODAY()-30)&amp;"-"&amp;YEAR(TODAY()),"Borrar")),"No aplica")</f>
        <v>No Aplica</v>
      </c>
      <c r="AC3686" t="str">
        <f ca="1">+IFERROR(IF(Tabla2[[#This Row],[FECHA INICIO DE LABORES EN OBRA]]="","No Aplica",IF(AND(MONTH(Tabla2[[#This Row],[FECHA INICIO DE LABORES EN OBRA]])=MONTH(TODAY()-30),YEAR(Tabla2[[#This Row],[FECHA INICIO DE LABORES EN OBRA]])=YEAR(TODAY())),MONTH(TODAY()-30)&amp;"-"&amp;YEAR(TODAY()),"No Aplica")),"No Aplica")</f>
        <v>No Aplica</v>
      </c>
    </row>
    <row r="3687" spans="1:29" x14ac:dyDescent="0.25">
      <c r="A3687" s="2">
        <v>20508430681</v>
      </c>
      <c r="B3687" s="3" t="s">
        <v>4583</v>
      </c>
      <c r="C3687" s="3" t="s">
        <v>4583</v>
      </c>
      <c r="D3687" s="3" t="s">
        <v>9906</v>
      </c>
      <c r="E3687" s="3" t="s">
        <v>9907</v>
      </c>
      <c r="F3687" s="36">
        <v>35424</v>
      </c>
      <c r="G3687" s="3">
        <v>2</v>
      </c>
      <c r="H3687" s="3" t="s">
        <v>5133</v>
      </c>
      <c r="I3687" s="3" t="s">
        <v>4586</v>
      </c>
      <c r="J3687" s="3" t="s">
        <v>9908</v>
      </c>
      <c r="K3687" s="3" t="s">
        <v>1240</v>
      </c>
      <c r="L3687" s="8" t="s">
        <v>9813</v>
      </c>
      <c r="M3687" s="5"/>
      <c r="N3687" s="13" t="s">
        <v>1043</v>
      </c>
      <c r="O3687" s="5">
        <v>45117</v>
      </c>
      <c r="P3687" s="8">
        <v>1</v>
      </c>
      <c r="Q3687" s="9">
        <v>4</v>
      </c>
      <c r="R3687" s="9" t="str">
        <f>IFERROR(VLOOKUP(Tabla2[[#This Row],[CONTRATISTA PRNCIPAL]],Hoja1!$L$5:$M$9,2,FALSE),"CJV")</f>
        <v>CJV</v>
      </c>
      <c r="S3687" s="9" t="str">
        <f>IF(Tabla2[[#This Row],[EMPRESA]]=Tabla2[[#This Row],[CONTRATISTA PRNCIPAL]],"Principal","Secundaria")</f>
        <v>Principal</v>
      </c>
      <c r="T3687" s="10">
        <f>IFERROR(1/COUNTIF(Tabla2[CONTRATISTA PRNCIPAL],Tabla2[[#This Row],[CONTRATISTA PRNCIPAL]]),0)</f>
        <v>2.7027027027027029E-2</v>
      </c>
      <c r="U3687" s="33">
        <f ca="1">IF(((TODAY()-Tabla2[[#This Row],[FECHA NACIMIENTO]])/365)&lt;18,"Corregir", IF(((TODAY()-Tabla2[[#This Row],[FECHA NACIMIENTO]])/365)&gt;80, "Corregir",ROUNDDOWN(((TODAY()-Tabla2[[#This Row],[FECHA NACIMIENTO]])/365),0)))</f>
        <v>26</v>
      </c>
      <c r="V368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687" s="34" t="str">
        <f ca="1">+IF(Tabla2[[#This Row],[Edad]]="Corregir","Corregir","Ok")</f>
        <v>Ok</v>
      </c>
      <c r="X3687" s="10" t="str">
        <f>+IFERROR(VLOOKUP(Tabla2[[#This Row],[DISTRITO SEGÚN DNI]],Hoja1!$A$2:$B$55,2,FALSE),"No")</f>
        <v>No</v>
      </c>
      <c r="Y3687" s="10" t="str">
        <f>IF(OR(LOWER(Tabla2[[#This Row],[GENERO]])="masculino", LOWER(Tabla2[[#This Row],[GENERO]])="femenino"),"OK","Corregir")</f>
        <v>OK</v>
      </c>
      <c r="Z3687" s="10" t="str">
        <f>+IF(Tabla2[[#This Row],[Nro. DNI / CE]]="","Corregir",IF(LEN(Tabla2[[#This Row],[Nro. DNI / CE]])&gt;=8,"OK","Corregir"))</f>
        <v>OK</v>
      </c>
      <c r="AA3687" s="10">
        <f>COUNTIF(Tabla2[APELLIDOS Y NOMBRES],Tabla2[[#This Row],[APELLIDOS Y NOMBRES]])</f>
        <v>1</v>
      </c>
      <c r="AB3687" t="str">
        <f ca="1">+IFERROR(IF(Tabla2[[#This Row],[FECHA CESE/BAJA]]="","No Aplica",IF(AND(MONTH(Tabla2[[#This Row],[FECHA CESE/BAJA]])=MONTH(TODAY()-30),YEAR(Tabla2[[#This Row],[FECHA CESE/BAJA]])=YEAR(TODAY())),MONTH(TODAY()-30)&amp;"-"&amp;YEAR(TODAY()),"Borrar")),"No aplica")</f>
        <v>No Aplica</v>
      </c>
      <c r="AC3687" t="str">
        <f ca="1">+IFERROR(IF(Tabla2[[#This Row],[FECHA INICIO DE LABORES EN OBRA]]="","No Aplica",IF(AND(MONTH(Tabla2[[#This Row],[FECHA INICIO DE LABORES EN OBRA]])=MONTH(TODAY()-30),YEAR(Tabla2[[#This Row],[FECHA INICIO DE LABORES EN OBRA]])=YEAR(TODAY())),MONTH(TODAY()-30)&amp;"-"&amp;YEAR(TODAY()),"No Aplica")),"No Aplica")</f>
        <v>No Aplica</v>
      </c>
    </row>
    <row r="3688" spans="1:29" x14ac:dyDescent="0.25">
      <c r="A3688" s="2">
        <v>20508430681</v>
      </c>
      <c r="B3688" s="3" t="s">
        <v>4583</v>
      </c>
      <c r="C3688" s="3" t="s">
        <v>4583</v>
      </c>
      <c r="D3688" s="3">
        <v>40600733</v>
      </c>
      <c r="E3688" s="3" t="s">
        <v>9909</v>
      </c>
      <c r="F3688" s="36">
        <v>28414</v>
      </c>
      <c r="G3688" s="3">
        <v>2</v>
      </c>
      <c r="H3688" s="3" t="s">
        <v>1453</v>
      </c>
      <c r="I3688" s="3" t="s">
        <v>4586</v>
      </c>
      <c r="J3688" s="3" t="s">
        <v>9910</v>
      </c>
      <c r="K3688" s="3" t="s">
        <v>1044</v>
      </c>
      <c r="L3688" s="8" t="s">
        <v>9813</v>
      </c>
      <c r="M3688" s="5"/>
      <c r="N3688" s="13" t="s">
        <v>1043</v>
      </c>
      <c r="O3688" s="5">
        <v>45118</v>
      </c>
      <c r="P3688" s="8">
        <v>1</v>
      </c>
      <c r="Q3688" s="9">
        <v>4</v>
      </c>
      <c r="R3688" s="9" t="str">
        <f>IFERROR(VLOOKUP(Tabla2[[#This Row],[CONTRATISTA PRNCIPAL]],Hoja1!$L$5:$M$9,2,FALSE),"CJV")</f>
        <v>CJV</v>
      </c>
      <c r="S3688" s="9" t="str">
        <f>IF(Tabla2[[#This Row],[EMPRESA]]=Tabla2[[#This Row],[CONTRATISTA PRNCIPAL]],"Principal","Secundaria")</f>
        <v>Principal</v>
      </c>
      <c r="T3688" s="10">
        <f>IFERROR(1/COUNTIF(Tabla2[CONTRATISTA PRNCIPAL],Tabla2[[#This Row],[CONTRATISTA PRNCIPAL]]),0)</f>
        <v>2.7027027027027029E-2</v>
      </c>
      <c r="U3688" s="33">
        <f ca="1">IF(((TODAY()-Tabla2[[#This Row],[FECHA NACIMIENTO]])/365)&lt;18,"Corregir", IF(((TODAY()-Tabla2[[#This Row],[FECHA NACIMIENTO]])/365)&gt;80, "Corregir",ROUNDDOWN(((TODAY()-Tabla2[[#This Row],[FECHA NACIMIENTO]])/365),0)))</f>
        <v>45</v>
      </c>
      <c r="V368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688" s="34" t="str">
        <f ca="1">+IF(Tabla2[[#This Row],[Edad]]="Corregir","Corregir","Ok")</f>
        <v>Ok</v>
      </c>
      <c r="X3688" s="10" t="str">
        <f>+IFERROR(VLOOKUP(Tabla2[[#This Row],[DISTRITO SEGÚN DNI]],Hoja1!$A$2:$B$55,2,FALSE),"No")</f>
        <v>No</v>
      </c>
      <c r="Y3688" s="10" t="str">
        <f>IF(OR(LOWER(Tabla2[[#This Row],[GENERO]])="masculino", LOWER(Tabla2[[#This Row],[GENERO]])="femenino"),"OK","Corregir")</f>
        <v>OK</v>
      </c>
      <c r="Z3688" s="10" t="str">
        <f>+IF(Tabla2[[#This Row],[Nro. DNI / CE]]="","Corregir",IF(LEN(Tabla2[[#This Row],[Nro. DNI / CE]])&gt;=8,"OK","Corregir"))</f>
        <v>OK</v>
      </c>
      <c r="AA3688" s="10">
        <f>COUNTIF(Tabla2[APELLIDOS Y NOMBRES],Tabla2[[#This Row],[APELLIDOS Y NOMBRES]])</f>
        <v>1</v>
      </c>
      <c r="AB3688" t="str">
        <f ca="1">+IFERROR(IF(Tabla2[[#This Row],[FECHA CESE/BAJA]]="","No Aplica",IF(AND(MONTH(Tabla2[[#This Row],[FECHA CESE/BAJA]])=MONTH(TODAY()-30),YEAR(Tabla2[[#This Row],[FECHA CESE/BAJA]])=YEAR(TODAY())),MONTH(TODAY()-30)&amp;"-"&amp;YEAR(TODAY()),"Borrar")),"No aplica")</f>
        <v>No Aplica</v>
      </c>
      <c r="AC3688" t="str">
        <f ca="1">+IFERROR(IF(Tabla2[[#This Row],[FECHA INICIO DE LABORES EN OBRA]]="","No Aplica",IF(AND(MONTH(Tabla2[[#This Row],[FECHA INICIO DE LABORES EN OBRA]])=MONTH(TODAY()-30),YEAR(Tabla2[[#This Row],[FECHA INICIO DE LABORES EN OBRA]])=YEAR(TODAY())),MONTH(TODAY()-30)&amp;"-"&amp;YEAR(TODAY()),"No Aplica")),"No Aplica")</f>
        <v>No Aplica</v>
      </c>
    </row>
    <row r="3689" spans="1:29" x14ac:dyDescent="0.25">
      <c r="A3689" s="2">
        <v>20508430681</v>
      </c>
      <c r="B3689" s="3" t="s">
        <v>4583</v>
      </c>
      <c r="C3689" s="3" t="s">
        <v>4583</v>
      </c>
      <c r="D3689" s="3">
        <v>73597173</v>
      </c>
      <c r="E3689" s="3" t="s">
        <v>9911</v>
      </c>
      <c r="F3689" s="36">
        <v>36429</v>
      </c>
      <c r="G3689" s="3">
        <v>2</v>
      </c>
      <c r="H3689" s="3" t="s">
        <v>5133</v>
      </c>
      <c r="I3689" s="3" t="s">
        <v>4586</v>
      </c>
      <c r="J3689" s="3" t="s">
        <v>9912</v>
      </c>
      <c r="K3689" s="3" t="s">
        <v>1063</v>
      </c>
      <c r="L3689" s="8" t="s">
        <v>9813</v>
      </c>
      <c r="M3689" s="5"/>
      <c r="N3689" s="13" t="s">
        <v>1043</v>
      </c>
      <c r="O3689" s="5">
        <v>45117</v>
      </c>
      <c r="P3689" s="8">
        <v>1</v>
      </c>
      <c r="Q3689" s="9">
        <v>4</v>
      </c>
      <c r="R3689" s="9" t="str">
        <f>IFERROR(VLOOKUP(Tabla2[[#This Row],[CONTRATISTA PRNCIPAL]],Hoja1!$L$5:$M$9,2,FALSE),"CJV")</f>
        <v>CJV</v>
      </c>
      <c r="S3689" s="9" t="str">
        <f>IF(Tabla2[[#This Row],[EMPRESA]]=Tabla2[[#This Row],[CONTRATISTA PRNCIPAL]],"Principal","Secundaria")</f>
        <v>Principal</v>
      </c>
      <c r="T3689" s="10">
        <f>IFERROR(1/COUNTIF(Tabla2[CONTRATISTA PRNCIPAL],Tabla2[[#This Row],[CONTRATISTA PRNCIPAL]]),0)</f>
        <v>2.7027027027027029E-2</v>
      </c>
      <c r="U3689" s="33">
        <f ca="1">IF(((TODAY()-Tabla2[[#This Row],[FECHA NACIMIENTO]])/365)&lt;18,"Corregir", IF(((TODAY()-Tabla2[[#This Row],[FECHA NACIMIENTO]])/365)&gt;80, "Corregir",ROUNDDOWN(((TODAY()-Tabla2[[#This Row],[FECHA NACIMIENTO]])/365),0)))</f>
        <v>23</v>
      </c>
      <c r="V368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3689" s="34" t="str">
        <f ca="1">+IF(Tabla2[[#This Row],[Edad]]="Corregir","Corregir","Ok")</f>
        <v>Ok</v>
      </c>
      <c r="X3689" s="10" t="str">
        <f>+IFERROR(VLOOKUP(Tabla2[[#This Row],[DISTRITO SEGÚN DNI]],Hoja1!$A$2:$B$55,2,FALSE),"No")</f>
        <v>No</v>
      </c>
      <c r="Y3689" s="10" t="str">
        <f>IF(OR(LOWER(Tabla2[[#This Row],[GENERO]])="masculino", LOWER(Tabla2[[#This Row],[GENERO]])="femenino"),"OK","Corregir")</f>
        <v>OK</v>
      </c>
      <c r="Z3689" s="10" t="str">
        <f>+IF(Tabla2[[#This Row],[Nro. DNI / CE]]="","Corregir",IF(LEN(Tabla2[[#This Row],[Nro. DNI / CE]])&gt;=8,"OK","Corregir"))</f>
        <v>OK</v>
      </c>
      <c r="AA3689" s="10">
        <f>COUNTIF(Tabla2[APELLIDOS Y NOMBRES],Tabla2[[#This Row],[APELLIDOS Y NOMBRES]])</f>
        <v>1</v>
      </c>
      <c r="AB3689" t="str">
        <f ca="1">+IFERROR(IF(Tabla2[[#This Row],[FECHA CESE/BAJA]]="","No Aplica",IF(AND(MONTH(Tabla2[[#This Row],[FECHA CESE/BAJA]])=MONTH(TODAY()-30),YEAR(Tabla2[[#This Row],[FECHA CESE/BAJA]])=YEAR(TODAY())),MONTH(TODAY()-30)&amp;"-"&amp;YEAR(TODAY()),"Borrar")),"No aplica")</f>
        <v>No Aplica</v>
      </c>
      <c r="AC3689" t="str">
        <f ca="1">+IFERROR(IF(Tabla2[[#This Row],[FECHA INICIO DE LABORES EN OBRA]]="","No Aplica",IF(AND(MONTH(Tabla2[[#This Row],[FECHA INICIO DE LABORES EN OBRA]])=MONTH(TODAY()-30),YEAR(Tabla2[[#This Row],[FECHA INICIO DE LABORES EN OBRA]])=YEAR(TODAY())),MONTH(TODAY()-30)&amp;"-"&amp;YEAR(TODAY()),"No Aplica")),"No Aplica")</f>
        <v>No Aplica</v>
      </c>
    </row>
    <row r="3690" spans="1:29" x14ac:dyDescent="0.25">
      <c r="A3690" s="2">
        <v>20508430681</v>
      </c>
      <c r="B3690" s="3" t="s">
        <v>4583</v>
      </c>
      <c r="C3690" s="3" t="s">
        <v>4583</v>
      </c>
      <c r="D3690" s="3">
        <v>46764698</v>
      </c>
      <c r="E3690" s="3" t="s">
        <v>9913</v>
      </c>
      <c r="F3690" s="36">
        <v>32919</v>
      </c>
      <c r="G3690" s="3">
        <v>2</v>
      </c>
      <c r="H3690" s="3" t="s">
        <v>5133</v>
      </c>
      <c r="I3690" s="3" t="s">
        <v>4586</v>
      </c>
      <c r="J3690" s="3" t="s">
        <v>9914</v>
      </c>
      <c r="K3690" s="3" t="s">
        <v>1467</v>
      </c>
      <c r="L3690" s="8" t="s">
        <v>9813</v>
      </c>
      <c r="M3690" s="5"/>
      <c r="N3690" s="13" t="s">
        <v>1043</v>
      </c>
      <c r="O3690" s="5">
        <v>45117</v>
      </c>
      <c r="P3690" s="8">
        <v>1</v>
      </c>
      <c r="Q3690" s="9">
        <v>4</v>
      </c>
      <c r="R3690" s="9" t="str">
        <f>IFERROR(VLOOKUP(Tabla2[[#This Row],[CONTRATISTA PRNCIPAL]],Hoja1!$L$5:$M$9,2,FALSE),"CJV")</f>
        <v>CJV</v>
      </c>
      <c r="S3690" s="9" t="str">
        <f>IF(Tabla2[[#This Row],[EMPRESA]]=Tabla2[[#This Row],[CONTRATISTA PRNCIPAL]],"Principal","Secundaria")</f>
        <v>Principal</v>
      </c>
      <c r="T3690" s="10">
        <f>IFERROR(1/COUNTIF(Tabla2[CONTRATISTA PRNCIPAL],Tabla2[[#This Row],[CONTRATISTA PRNCIPAL]]),0)</f>
        <v>2.7027027027027029E-2</v>
      </c>
      <c r="U3690" s="33">
        <f ca="1">IF(((TODAY()-Tabla2[[#This Row],[FECHA NACIMIENTO]])/365)&lt;18,"Corregir", IF(((TODAY()-Tabla2[[#This Row],[FECHA NACIMIENTO]])/365)&gt;80, "Corregir",ROUNDDOWN(((TODAY()-Tabla2[[#This Row],[FECHA NACIMIENTO]])/365),0)))</f>
        <v>33</v>
      </c>
      <c r="V369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690" s="34" t="str">
        <f ca="1">+IF(Tabla2[[#This Row],[Edad]]="Corregir","Corregir","Ok")</f>
        <v>Ok</v>
      </c>
      <c r="X3690" s="10" t="str">
        <f>+IFERROR(VLOOKUP(Tabla2[[#This Row],[DISTRITO SEGÚN DNI]],Hoja1!$A$2:$B$55,2,FALSE),"No")</f>
        <v>No</v>
      </c>
      <c r="Y3690" s="10" t="str">
        <f>IF(OR(LOWER(Tabla2[[#This Row],[GENERO]])="masculino", LOWER(Tabla2[[#This Row],[GENERO]])="femenino"),"OK","Corregir")</f>
        <v>OK</v>
      </c>
      <c r="Z3690" s="10" t="str">
        <f>+IF(Tabla2[[#This Row],[Nro. DNI / CE]]="","Corregir",IF(LEN(Tabla2[[#This Row],[Nro. DNI / CE]])&gt;=8,"OK","Corregir"))</f>
        <v>OK</v>
      </c>
      <c r="AA3690" s="10">
        <f>COUNTIF(Tabla2[APELLIDOS Y NOMBRES],Tabla2[[#This Row],[APELLIDOS Y NOMBRES]])</f>
        <v>1</v>
      </c>
      <c r="AB3690" t="str">
        <f ca="1">+IFERROR(IF(Tabla2[[#This Row],[FECHA CESE/BAJA]]="","No Aplica",IF(AND(MONTH(Tabla2[[#This Row],[FECHA CESE/BAJA]])=MONTH(TODAY()-30),YEAR(Tabla2[[#This Row],[FECHA CESE/BAJA]])=YEAR(TODAY())),MONTH(TODAY()-30)&amp;"-"&amp;YEAR(TODAY()),"Borrar")),"No aplica")</f>
        <v>No Aplica</v>
      </c>
      <c r="AC3690" t="str">
        <f ca="1">+IFERROR(IF(Tabla2[[#This Row],[FECHA INICIO DE LABORES EN OBRA]]="","No Aplica",IF(AND(MONTH(Tabla2[[#This Row],[FECHA INICIO DE LABORES EN OBRA]])=MONTH(TODAY()-30),YEAR(Tabla2[[#This Row],[FECHA INICIO DE LABORES EN OBRA]])=YEAR(TODAY())),MONTH(TODAY()-30)&amp;"-"&amp;YEAR(TODAY()),"No Aplica")),"No Aplica")</f>
        <v>No Aplica</v>
      </c>
    </row>
    <row r="3691" spans="1:29" x14ac:dyDescent="0.25">
      <c r="A3691" s="2">
        <v>20508430681</v>
      </c>
      <c r="B3691" s="3" t="s">
        <v>4583</v>
      </c>
      <c r="C3691" s="3" t="s">
        <v>4583</v>
      </c>
      <c r="D3691" s="3">
        <v>42836665</v>
      </c>
      <c r="E3691" s="3" t="s">
        <v>9915</v>
      </c>
      <c r="F3691" s="36">
        <v>30905</v>
      </c>
      <c r="G3691" s="3">
        <v>2</v>
      </c>
      <c r="H3691" s="3" t="s">
        <v>5133</v>
      </c>
      <c r="I3691" s="3" t="s">
        <v>4586</v>
      </c>
      <c r="J3691" s="3" t="s">
        <v>9916</v>
      </c>
      <c r="K3691" s="3" t="s">
        <v>36</v>
      </c>
      <c r="L3691" s="8" t="s">
        <v>9813</v>
      </c>
      <c r="M3691" s="5"/>
      <c r="N3691" s="13" t="s">
        <v>1043</v>
      </c>
      <c r="O3691" s="5">
        <v>45131</v>
      </c>
      <c r="P3691" s="8">
        <v>1</v>
      </c>
      <c r="Q3691" s="9">
        <v>4</v>
      </c>
      <c r="R3691" s="9" t="str">
        <f>IFERROR(VLOOKUP(Tabla2[[#This Row],[CONTRATISTA PRNCIPAL]],Hoja1!$L$5:$M$9,2,FALSE),"CJV")</f>
        <v>CJV</v>
      </c>
      <c r="S3691" s="9" t="str">
        <f>IF(Tabla2[[#This Row],[EMPRESA]]=Tabla2[[#This Row],[CONTRATISTA PRNCIPAL]],"Principal","Secundaria")</f>
        <v>Principal</v>
      </c>
      <c r="T3691" s="10">
        <f>IFERROR(1/COUNTIF(Tabla2[CONTRATISTA PRNCIPAL],Tabla2[[#This Row],[CONTRATISTA PRNCIPAL]]),0)</f>
        <v>2.7027027027027029E-2</v>
      </c>
      <c r="U3691" s="33">
        <f ca="1">IF(((TODAY()-Tabla2[[#This Row],[FECHA NACIMIENTO]])/365)&lt;18,"Corregir", IF(((TODAY()-Tabla2[[#This Row],[FECHA NACIMIENTO]])/365)&gt;80, "Corregir",ROUNDDOWN(((TODAY()-Tabla2[[#This Row],[FECHA NACIMIENTO]])/365),0)))</f>
        <v>39</v>
      </c>
      <c r="V369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691" s="34" t="str">
        <f ca="1">+IF(Tabla2[[#This Row],[Edad]]="Corregir","Corregir","Ok")</f>
        <v>Ok</v>
      </c>
      <c r="X3691" s="10" t="str">
        <f>+IFERROR(VLOOKUP(Tabla2[[#This Row],[DISTRITO SEGÚN DNI]],Hoja1!$A$2:$B$55,2,FALSE),"No")</f>
        <v>SANTA ANITA</v>
      </c>
      <c r="Y3691" s="10" t="str">
        <f>IF(OR(LOWER(Tabla2[[#This Row],[GENERO]])="masculino", LOWER(Tabla2[[#This Row],[GENERO]])="femenino"),"OK","Corregir")</f>
        <v>OK</v>
      </c>
      <c r="Z3691" s="10" t="str">
        <f>+IF(Tabla2[[#This Row],[Nro. DNI / CE]]="","Corregir",IF(LEN(Tabla2[[#This Row],[Nro. DNI / CE]])&gt;=8,"OK","Corregir"))</f>
        <v>OK</v>
      </c>
      <c r="AA3691" s="10">
        <f>COUNTIF(Tabla2[APELLIDOS Y NOMBRES],Tabla2[[#This Row],[APELLIDOS Y NOMBRES]])</f>
        <v>1</v>
      </c>
      <c r="AB3691" t="str">
        <f ca="1">+IFERROR(IF(Tabla2[[#This Row],[FECHA CESE/BAJA]]="","No Aplica",IF(AND(MONTH(Tabla2[[#This Row],[FECHA CESE/BAJA]])=MONTH(TODAY()-30),YEAR(Tabla2[[#This Row],[FECHA CESE/BAJA]])=YEAR(TODAY())),MONTH(TODAY()-30)&amp;"-"&amp;YEAR(TODAY()),"Borrar")),"No aplica")</f>
        <v>No Aplica</v>
      </c>
      <c r="AC3691" t="str">
        <f ca="1">+IFERROR(IF(Tabla2[[#This Row],[FECHA INICIO DE LABORES EN OBRA]]="","No Aplica",IF(AND(MONTH(Tabla2[[#This Row],[FECHA INICIO DE LABORES EN OBRA]])=MONTH(TODAY()-30),YEAR(Tabla2[[#This Row],[FECHA INICIO DE LABORES EN OBRA]])=YEAR(TODAY())),MONTH(TODAY()-30)&amp;"-"&amp;YEAR(TODAY()),"No Aplica")),"No Aplica")</f>
        <v>No Aplica</v>
      </c>
    </row>
    <row r="3692" spans="1:29" x14ac:dyDescent="0.25">
      <c r="A3692" s="2">
        <v>20508430681</v>
      </c>
      <c r="B3692" s="3" t="s">
        <v>4583</v>
      </c>
      <c r="C3692" s="3" t="s">
        <v>4583</v>
      </c>
      <c r="D3692" s="3">
        <v>42624301</v>
      </c>
      <c r="E3692" s="3" t="s">
        <v>9917</v>
      </c>
      <c r="F3692" s="36">
        <v>30940</v>
      </c>
      <c r="G3692" s="3">
        <v>2</v>
      </c>
      <c r="H3692" s="3" t="s">
        <v>5133</v>
      </c>
      <c r="I3692" s="3" t="s">
        <v>4586</v>
      </c>
      <c r="J3692" s="3" t="s">
        <v>9918</v>
      </c>
      <c r="K3692" s="3" t="s">
        <v>1164</v>
      </c>
      <c r="L3692" s="8" t="s">
        <v>9813</v>
      </c>
      <c r="M3692" s="5"/>
      <c r="N3692" s="13" t="s">
        <v>1043</v>
      </c>
      <c r="O3692" s="5">
        <v>45131</v>
      </c>
      <c r="P3692" s="8">
        <v>1</v>
      </c>
      <c r="Q3692" s="9">
        <v>4</v>
      </c>
      <c r="R3692" s="9" t="str">
        <f>IFERROR(VLOOKUP(Tabla2[[#This Row],[CONTRATISTA PRNCIPAL]],Hoja1!$L$5:$M$9,2,FALSE),"CJV")</f>
        <v>CJV</v>
      </c>
      <c r="S3692" s="9" t="str">
        <f>IF(Tabla2[[#This Row],[EMPRESA]]=Tabla2[[#This Row],[CONTRATISTA PRNCIPAL]],"Principal","Secundaria")</f>
        <v>Principal</v>
      </c>
      <c r="T3692" s="10">
        <f>IFERROR(1/COUNTIF(Tabla2[CONTRATISTA PRNCIPAL],Tabla2[[#This Row],[CONTRATISTA PRNCIPAL]]),0)</f>
        <v>2.7027027027027029E-2</v>
      </c>
      <c r="U3692" s="33">
        <f ca="1">IF(((TODAY()-Tabla2[[#This Row],[FECHA NACIMIENTO]])/365)&lt;18,"Corregir", IF(((TODAY()-Tabla2[[#This Row],[FECHA NACIMIENTO]])/365)&gt;80, "Corregir",ROUNDDOWN(((TODAY()-Tabla2[[#This Row],[FECHA NACIMIENTO]])/365),0)))</f>
        <v>39</v>
      </c>
      <c r="V369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692" s="34" t="str">
        <f ca="1">+IF(Tabla2[[#This Row],[Edad]]="Corregir","Corregir","Ok")</f>
        <v>Ok</v>
      </c>
      <c r="X3692" s="10" t="str">
        <f>+IFERROR(VLOOKUP(Tabla2[[#This Row],[DISTRITO SEGÚN DNI]],Hoja1!$A$2:$B$55,2,FALSE),"No")</f>
        <v>No</v>
      </c>
      <c r="Y3692" s="10" t="str">
        <f>IF(OR(LOWER(Tabla2[[#This Row],[GENERO]])="masculino", LOWER(Tabla2[[#This Row],[GENERO]])="femenino"),"OK","Corregir")</f>
        <v>OK</v>
      </c>
      <c r="Z3692" s="10" t="str">
        <f>+IF(Tabla2[[#This Row],[Nro. DNI / CE]]="","Corregir",IF(LEN(Tabla2[[#This Row],[Nro. DNI / CE]])&gt;=8,"OK","Corregir"))</f>
        <v>OK</v>
      </c>
      <c r="AA3692" s="10">
        <f>COUNTIF(Tabla2[APELLIDOS Y NOMBRES],Tabla2[[#This Row],[APELLIDOS Y NOMBRES]])</f>
        <v>1</v>
      </c>
      <c r="AB3692" t="str">
        <f ca="1">+IFERROR(IF(Tabla2[[#This Row],[FECHA CESE/BAJA]]="","No Aplica",IF(AND(MONTH(Tabla2[[#This Row],[FECHA CESE/BAJA]])=MONTH(TODAY()-30),YEAR(Tabla2[[#This Row],[FECHA CESE/BAJA]])=YEAR(TODAY())),MONTH(TODAY()-30)&amp;"-"&amp;YEAR(TODAY()),"Borrar")),"No aplica")</f>
        <v>No Aplica</v>
      </c>
      <c r="AC3692" t="str">
        <f ca="1">+IFERROR(IF(Tabla2[[#This Row],[FECHA INICIO DE LABORES EN OBRA]]="","No Aplica",IF(AND(MONTH(Tabla2[[#This Row],[FECHA INICIO DE LABORES EN OBRA]])=MONTH(TODAY()-30),YEAR(Tabla2[[#This Row],[FECHA INICIO DE LABORES EN OBRA]])=YEAR(TODAY())),MONTH(TODAY()-30)&amp;"-"&amp;YEAR(TODAY()),"No Aplica")),"No Aplica")</f>
        <v>No Aplica</v>
      </c>
    </row>
    <row r="3693" spans="1:29" x14ac:dyDescent="0.25">
      <c r="A3693" s="2">
        <v>20508430681</v>
      </c>
      <c r="B3693" s="3" t="s">
        <v>4583</v>
      </c>
      <c r="C3693" s="3" t="s">
        <v>4583</v>
      </c>
      <c r="D3693" s="3">
        <v>43067497</v>
      </c>
      <c r="E3693" s="3" t="s">
        <v>9919</v>
      </c>
      <c r="F3693" s="36">
        <v>29386</v>
      </c>
      <c r="G3693" s="3">
        <v>1</v>
      </c>
      <c r="H3693" s="3" t="s">
        <v>1475</v>
      </c>
      <c r="I3693" s="3" t="s">
        <v>4586</v>
      </c>
      <c r="J3693" s="3" t="s">
        <v>9920</v>
      </c>
      <c r="K3693" s="3" t="s">
        <v>1063</v>
      </c>
      <c r="L3693" s="8" t="s">
        <v>9813</v>
      </c>
      <c r="M3693" s="5"/>
      <c r="N3693" s="13" t="s">
        <v>1043</v>
      </c>
      <c r="O3693" s="5">
        <v>45117</v>
      </c>
      <c r="P3693" s="8">
        <v>1</v>
      </c>
      <c r="Q3693" s="9">
        <v>2</v>
      </c>
      <c r="R3693" s="9" t="str">
        <f>IFERROR(VLOOKUP(Tabla2[[#This Row],[CONTRATISTA PRNCIPAL]],Hoja1!$L$5:$M$9,2,FALSE),"CJV")</f>
        <v>CJV</v>
      </c>
      <c r="S3693" s="9" t="str">
        <f>IF(Tabla2[[#This Row],[EMPRESA]]=Tabla2[[#This Row],[CONTRATISTA PRNCIPAL]],"Principal","Secundaria")</f>
        <v>Principal</v>
      </c>
      <c r="T3693" s="10">
        <f>IFERROR(1/COUNTIF(Tabla2[CONTRATISTA PRNCIPAL],Tabla2[[#This Row],[CONTRATISTA PRNCIPAL]]),0)</f>
        <v>2.7027027027027029E-2</v>
      </c>
      <c r="U3693" s="33">
        <f ca="1">IF(((TODAY()-Tabla2[[#This Row],[FECHA NACIMIENTO]])/365)&lt;18,"Corregir", IF(((TODAY()-Tabla2[[#This Row],[FECHA NACIMIENTO]])/365)&gt;80, "Corregir",ROUNDDOWN(((TODAY()-Tabla2[[#This Row],[FECHA NACIMIENTO]])/365),0)))</f>
        <v>43</v>
      </c>
      <c r="V369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693" s="34" t="str">
        <f ca="1">+IF(Tabla2[[#This Row],[Edad]]="Corregir","Corregir","Ok")</f>
        <v>Ok</v>
      </c>
      <c r="X3693" s="10" t="str">
        <f>+IFERROR(VLOOKUP(Tabla2[[#This Row],[DISTRITO SEGÚN DNI]],Hoja1!$A$2:$B$55,2,FALSE),"No")</f>
        <v>No</v>
      </c>
      <c r="Y3693" s="10" t="str">
        <f>IF(OR(LOWER(Tabla2[[#This Row],[GENERO]])="masculino", LOWER(Tabla2[[#This Row],[GENERO]])="femenino"),"OK","Corregir")</f>
        <v>OK</v>
      </c>
      <c r="Z3693" s="10" t="str">
        <f>+IF(Tabla2[[#This Row],[Nro. DNI / CE]]="","Corregir",IF(LEN(Tabla2[[#This Row],[Nro. DNI / CE]])&gt;=8,"OK","Corregir"))</f>
        <v>OK</v>
      </c>
      <c r="AA3693" s="10">
        <f>COUNTIF(Tabla2[APELLIDOS Y NOMBRES],Tabla2[[#This Row],[APELLIDOS Y NOMBRES]])</f>
        <v>1</v>
      </c>
      <c r="AB3693" t="str">
        <f ca="1">+IFERROR(IF(Tabla2[[#This Row],[FECHA CESE/BAJA]]="","No Aplica",IF(AND(MONTH(Tabla2[[#This Row],[FECHA CESE/BAJA]])=MONTH(TODAY()-30),YEAR(Tabla2[[#This Row],[FECHA CESE/BAJA]])=YEAR(TODAY())),MONTH(TODAY()-30)&amp;"-"&amp;YEAR(TODAY()),"Borrar")),"No aplica")</f>
        <v>No Aplica</v>
      </c>
      <c r="AC3693" t="str">
        <f ca="1">+IFERROR(IF(Tabla2[[#This Row],[FECHA INICIO DE LABORES EN OBRA]]="","No Aplica",IF(AND(MONTH(Tabla2[[#This Row],[FECHA INICIO DE LABORES EN OBRA]])=MONTH(TODAY()-30),YEAR(Tabla2[[#This Row],[FECHA INICIO DE LABORES EN OBRA]])=YEAR(TODAY())),MONTH(TODAY()-30)&amp;"-"&amp;YEAR(TODAY()),"No Aplica")),"No Aplica")</f>
        <v>No Aplica</v>
      </c>
    </row>
    <row r="3694" spans="1:29" x14ac:dyDescent="0.25">
      <c r="A3694" s="2">
        <v>20508430681</v>
      </c>
      <c r="B3694" s="3" t="s">
        <v>4583</v>
      </c>
      <c r="C3694" s="3" t="s">
        <v>4583</v>
      </c>
      <c r="D3694" s="3">
        <v>70867403</v>
      </c>
      <c r="E3694" s="3" t="s">
        <v>9921</v>
      </c>
      <c r="F3694" s="36">
        <v>35472</v>
      </c>
      <c r="G3694" s="3">
        <v>1</v>
      </c>
      <c r="H3694" s="3" t="s">
        <v>9922</v>
      </c>
      <c r="I3694" s="3" t="s">
        <v>4586</v>
      </c>
      <c r="J3694" s="3" t="s">
        <v>9923</v>
      </c>
      <c r="K3694" s="3" t="s">
        <v>1240</v>
      </c>
      <c r="L3694" s="8" t="s">
        <v>9813</v>
      </c>
      <c r="M3694" s="5"/>
      <c r="N3694" s="13" t="s">
        <v>1043</v>
      </c>
      <c r="O3694" s="5">
        <v>45128</v>
      </c>
      <c r="P3694" s="8">
        <v>1</v>
      </c>
      <c r="Q3694" s="9">
        <v>2</v>
      </c>
      <c r="R3694" s="9" t="str">
        <f>IFERROR(VLOOKUP(Tabla2[[#This Row],[CONTRATISTA PRNCIPAL]],Hoja1!$L$5:$M$9,2,FALSE),"CJV")</f>
        <v>CJV</v>
      </c>
      <c r="S3694" s="9" t="str">
        <f>IF(Tabla2[[#This Row],[EMPRESA]]=Tabla2[[#This Row],[CONTRATISTA PRNCIPAL]],"Principal","Secundaria")</f>
        <v>Principal</v>
      </c>
      <c r="T3694" s="10">
        <f>IFERROR(1/COUNTIF(Tabla2[CONTRATISTA PRNCIPAL],Tabla2[[#This Row],[CONTRATISTA PRNCIPAL]]),0)</f>
        <v>2.7027027027027029E-2</v>
      </c>
      <c r="U3694" s="33">
        <f ca="1">IF(((TODAY()-Tabla2[[#This Row],[FECHA NACIMIENTO]])/365)&lt;18,"Corregir", IF(((TODAY()-Tabla2[[#This Row],[FECHA NACIMIENTO]])/365)&gt;80, "Corregir",ROUNDDOWN(((TODAY()-Tabla2[[#This Row],[FECHA NACIMIENTO]])/365),0)))</f>
        <v>26</v>
      </c>
      <c r="V369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694" s="34" t="str">
        <f ca="1">+IF(Tabla2[[#This Row],[Edad]]="Corregir","Corregir","Ok")</f>
        <v>Ok</v>
      </c>
      <c r="X3694" s="10" t="str">
        <f>+IFERROR(VLOOKUP(Tabla2[[#This Row],[DISTRITO SEGÚN DNI]],Hoja1!$A$2:$B$55,2,FALSE),"No")</f>
        <v>No</v>
      </c>
      <c r="Y3694" s="10" t="str">
        <f>IF(OR(LOWER(Tabla2[[#This Row],[GENERO]])="masculino", LOWER(Tabla2[[#This Row],[GENERO]])="femenino"),"OK","Corregir")</f>
        <v>OK</v>
      </c>
      <c r="Z3694" s="10" t="str">
        <f>+IF(Tabla2[[#This Row],[Nro. DNI / CE]]="","Corregir",IF(LEN(Tabla2[[#This Row],[Nro. DNI / CE]])&gt;=8,"OK","Corregir"))</f>
        <v>OK</v>
      </c>
      <c r="AA3694" s="10">
        <f>COUNTIF(Tabla2[APELLIDOS Y NOMBRES],Tabla2[[#This Row],[APELLIDOS Y NOMBRES]])</f>
        <v>1</v>
      </c>
      <c r="AB3694" t="str">
        <f ca="1">+IFERROR(IF(Tabla2[[#This Row],[FECHA CESE/BAJA]]="","No Aplica",IF(AND(MONTH(Tabla2[[#This Row],[FECHA CESE/BAJA]])=MONTH(TODAY()-30),YEAR(Tabla2[[#This Row],[FECHA CESE/BAJA]])=YEAR(TODAY())),MONTH(TODAY()-30)&amp;"-"&amp;YEAR(TODAY()),"Borrar")),"No aplica")</f>
        <v>No Aplica</v>
      </c>
      <c r="AC3694" t="str">
        <f ca="1">+IFERROR(IF(Tabla2[[#This Row],[FECHA INICIO DE LABORES EN OBRA]]="","No Aplica",IF(AND(MONTH(Tabla2[[#This Row],[FECHA INICIO DE LABORES EN OBRA]])=MONTH(TODAY()-30),YEAR(Tabla2[[#This Row],[FECHA INICIO DE LABORES EN OBRA]])=YEAR(TODAY())),MONTH(TODAY()-30)&amp;"-"&amp;YEAR(TODAY()),"No Aplica")),"No Aplica")</f>
        <v>No Aplica</v>
      </c>
    </row>
    <row r="3695" spans="1:29" x14ac:dyDescent="0.25">
      <c r="A3695" s="2">
        <v>20508430681</v>
      </c>
      <c r="B3695" s="3" t="s">
        <v>4583</v>
      </c>
      <c r="C3695" s="3" t="s">
        <v>4583</v>
      </c>
      <c r="D3695" s="3">
        <v>73268998</v>
      </c>
      <c r="E3695" s="3" t="s">
        <v>9924</v>
      </c>
      <c r="F3695" s="36">
        <v>36893</v>
      </c>
      <c r="G3695" s="3">
        <v>2</v>
      </c>
      <c r="H3695" s="3" t="s">
        <v>5133</v>
      </c>
      <c r="I3695" s="3" t="s">
        <v>4586</v>
      </c>
      <c r="J3695" s="3" t="s">
        <v>9925</v>
      </c>
      <c r="K3695" s="3" t="s">
        <v>1164</v>
      </c>
      <c r="L3695" s="8" t="s">
        <v>9813</v>
      </c>
      <c r="M3695" s="5"/>
      <c r="N3695" s="13" t="s">
        <v>1043</v>
      </c>
      <c r="O3695" s="5">
        <v>45131</v>
      </c>
      <c r="P3695" s="8">
        <v>1</v>
      </c>
      <c r="Q3695" s="9">
        <v>4</v>
      </c>
      <c r="R3695" s="9" t="str">
        <f>IFERROR(VLOOKUP(Tabla2[[#This Row],[CONTRATISTA PRNCIPAL]],Hoja1!$L$5:$M$9,2,FALSE),"CJV")</f>
        <v>CJV</v>
      </c>
      <c r="S3695" s="9" t="str">
        <f>IF(Tabla2[[#This Row],[EMPRESA]]=Tabla2[[#This Row],[CONTRATISTA PRNCIPAL]],"Principal","Secundaria")</f>
        <v>Principal</v>
      </c>
      <c r="T3695" s="10">
        <f>IFERROR(1/COUNTIF(Tabla2[CONTRATISTA PRNCIPAL],Tabla2[[#This Row],[CONTRATISTA PRNCIPAL]]),0)</f>
        <v>2.7027027027027029E-2</v>
      </c>
      <c r="U3695" s="33">
        <f ca="1">IF(((TODAY()-Tabla2[[#This Row],[FECHA NACIMIENTO]])/365)&lt;18,"Corregir", IF(((TODAY()-Tabla2[[#This Row],[FECHA NACIMIENTO]])/365)&gt;80, "Corregir",ROUNDDOWN(((TODAY()-Tabla2[[#This Row],[FECHA NACIMIENTO]])/365),0)))</f>
        <v>22</v>
      </c>
      <c r="V369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3695" s="34" t="str">
        <f ca="1">+IF(Tabla2[[#This Row],[Edad]]="Corregir","Corregir","Ok")</f>
        <v>Ok</v>
      </c>
      <c r="X3695" s="10" t="str">
        <f>+IFERROR(VLOOKUP(Tabla2[[#This Row],[DISTRITO SEGÚN DNI]],Hoja1!$A$2:$B$55,2,FALSE),"No")</f>
        <v>No</v>
      </c>
      <c r="Y3695" s="10" t="str">
        <f>IF(OR(LOWER(Tabla2[[#This Row],[GENERO]])="masculino", LOWER(Tabla2[[#This Row],[GENERO]])="femenino"),"OK","Corregir")</f>
        <v>OK</v>
      </c>
      <c r="Z3695" s="10" t="str">
        <f>+IF(Tabla2[[#This Row],[Nro. DNI / CE]]="","Corregir",IF(LEN(Tabla2[[#This Row],[Nro. DNI / CE]])&gt;=8,"OK","Corregir"))</f>
        <v>OK</v>
      </c>
      <c r="AA3695" s="10">
        <f>COUNTIF(Tabla2[APELLIDOS Y NOMBRES],Tabla2[[#This Row],[APELLIDOS Y NOMBRES]])</f>
        <v>1</v>
      </c>
      <c r="AB3695" t="str">
        <f ca="1">+IFERROR(IF(Tabla2[[#This Row],[FECHA CESE/BAJA]]="","No Aplica",IF(AND(MONTH(Tabla2[[#This Row],[FECHA CESE/BAJA]])=MONTH(TODAY()-30),YEAR(Tabla2[[#This Row],[FECHA CESE/BAJA]])=YEAR(TODAY())),MONTH(TODAY()-30)&amp;"-"&amp;YEAR(TODAY()),"Borrar")),"No aplica")</f>
        <v>No Aplica</v>
      </c>
      <c r="AC3695" t="str">
        <f ca="1">+IFERROR(IF(Tabla2[[#This Row],[FECHA INICIO DE LABORES EN OBRA]]="","No Aplica",IF(AND(MONTH(Tabla2[[#This Row],[FECHA INICIO DE LABORES EN OBRA]])=MONTH(TODAY()-30),YEAR(Tabla2[[#This Row],[FECHA INICIO DE LABORES EN OBRA]])=YEAR(TODAY())),MONTH(TODAY()-30)&amp;"-"&amp;YEAR(TODAY()),"No Aplica")),"No Aplica")</f>
        <v>No Aplica</v>
      </c>
    </row>
    <row r="3696" spans="1:29" x14ac:dyDescent="0.25">
      <c r="A3696" s="2">
        <v>20508430681</v>
      </c>
      <c r="B3696" s="3" t="s">
        <v>4583</v>
      </c>
      <c r="C3696" s="3" t="s">
        <v>4583</v>
      </c>
      <c r="D3696" s="3" t="s">
        <v>9926</v>
      </c>
      <c r="E3696" s="3" t="s">
        <v>9927</v>
      </c>
      <c r="F3696" s="36">
        <v>36120</v>
      </c>
      <c r="G3696" s="3">
        <v>2</v>
      </c>
      <c r="H3696" s="3" t="s">
        <v>5133</v>
      </c>
      <c r="I3696" s="3" t="s">
        <v>4586</v>
      </c>
      <c r="J3696" s="3" t="s">
        <v>9928</v>
      </c>
      <c r="K3696" s="3" t="s">
        <v>1219</v>
      </c>
      <c r="L3696" s="8" t="s">
        <v>9813</v>
      </c>
      <c r="M3696" s="5"/>
      <c r="N3696" s="13" t="s">
        <v>1043</v>
      </c>
      <c r="O3696" s="5">
        <v>45138</v>
      </c>
      <c r="P3696" s="8">
        <v>1</v>
      </c>
      <c r="Q3696" s="9">
        <v>4</v>
      </c>
      <c r="R3696" s="9" t="str">
        <f>IFERROR(VLOOKUP(Tabla2[[#This Row],[CONTRATISTA PRNCIPAL]],Hoja1!$L$5:$M$9,2,FALSE),"CJV")</f>
        <v>CJV</v>
      </c>
      <c r="S3696" s="9" t="str">
        <f>IF(Tabla2[[#This Row],[EMPRESA]]=Tabla2[[#This Row],[CONTRATISTA PRNCIPAL]],"Principal","Secundaria")</f>
        <v>Principal</v>
      </c>
      <c r="T3696" s="10">
        <f>IFERROR(1/COUNTIF(Tabla2[CONTRATISTA PRNCIPAL],Tabla2[[#This Row],[CONTRATISTA PRNCIPAL]]),0)</f>
        <v>2.7027027027027029E-2</v>
      </c>
      <c r="U3696" s="33">
        <f ca="1">IF(((TODAY()-Tabla2[[#This Row],[FECHA NACIMIENTO]])/365)&lt;18,"Corregir", IF(((TODAY()-Tabla2[[#This Row],[FECHA NACIMIENTO]])/365)&gt;80, "Corregir",ROUNDDOWN(((TODAY()-Tabla2[[#This Row],[FECHA NACIMIENTO]])/365),0)))</f>
        <v>24</v>
      </c>
      <c r="V369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696" s="34" t="str">
        <f ca="1">+IF(Tabla2[[#This Row],[Edad]]="Corregir","Corregir","Ok")</f>
        <v>Ok</v>
      </c>
      <c r="X3696" s="10" t="str">
        <f>+IFERROR(VLOOKUP(Tabla2[[#This Row],[DISTRITO SEGÚN DNI]],Hoja1!$A$2:$B$55,2,FALSE),"No")</f>
        <v>No</v>
      </c>
      <c r="Y3696" s="10" t="str">
        <f>IF(OR(LOWER(Tabla2[[#This Row],[GENERO]])="masculino", LOWER(Tabla2[[#This Row],[GENERO]])="femenino"),"OK","Corregir")</f>
        <v>OK</v>
      </c>
      <c r="Z3696" s="10" t="str">
        <f>+IF(Tabla2[[#This Row],[Nro. DNI / CE]]="","Corregir",IF(LEN(Tabla2[[#This Row],[Nro. DNI / CE]])&gt;=8,"OK","Corregir"))</f>
        <v>OK</v>
      </c>
      <c r="AA3696" s="10">
        <f>COUNTIF(Tabla2[APELLIDOS Y NOMBRES],Tabla2[[#This Row],[APELLIDOS Y NOMBRES]])</f>
        <v>1</v>
      </c>
      <c r="AB3696" t="str">
        <f ca="1">+IFERROR(IF(Tabla2[[#This Row],[FECHA CESE/BAJA]]="","No Aplica",IF(AND(MONTH(Tabla2[[#This Row],[FECHA CESE/BAJA]])=MONTH(TODAY()-30),YEAR(Tabla2[[#This Row],[FECHA CESE/BAJA]])=YEAR(TODAY())),MONTH(TODAY()-30)&amp;"-"&amp;YEAR(TODAY()),"Borrar")),"No aplica")</f>
        <v>No Aplica</v>
      </c>
      <c r="AC3696" t="str">
        <f ca="1">+IFERROR(IF(Tabla2[[#This Row],[FECHA INICIO DE LABORES EN OBRA]]="","No Aplica",IF(AND(MONTH(Tabla2[[#This Row],[FECHA INICIO DE LABORES EN OBRA]])=MONTH(TODAY()-30),YEAR(Tabla2[[#This Row],[FECHA INICIO DE LABORES EN OBRA]])=YEAR(TODAY())),MONTH(TODAY()-30)&amp;"-"&amp;YEAR(TODAY()),"No Aplica")),"No Aplica")</f>
        <v>No Aplica</v>
      </c>
    </row>
    <row r="3697" spans="1:29" x14ac:dyDescent="0.25">
      <c r="A3697" s="2">
        <v>20508430681</v>
      </c>
      <c r="B3697" s="3" t="s">
        <v>4583</v>
      </c>
      <c r="C3697" s="3" t="s">
        <v>4583</v>
      </c>
      <c r="D3697" s="3">
        <v>80672439</v>
      </c>
      <c r="E3697" s="3" t="s">
        <v>12816</v>
      </c>
      <c r="F3697" s="36">
        <v>28904</v>
      </c>
      <c r="G3697" s="3">
        <v>2</v>
      </c>
      <c r="H3697" s="3" t="s">
        <v>5133</v>
      </c>
      <c r="I3697" s="3" t="s">
        <v>4586</v>
      </c>
      <c r="J3697" s="3" t="s">
        <v>12817</v>
      </c>
      <c r="K3697" s="3" t="s">
        <v>1139</v>
      </c>
      <c r="L3697" s="8" t="s">
        <v>9813</v>
      </c>
      <c r="M3697" s="5"/>
      <c r="N3697" s="13" t="s">
        <v>1043</v>
      </c>
      <c r="O3697" s="5">
        <v>45139</v>
      </c>
      <c r="P3697" s="8">
        <v>1</v>
      </c>
      <c r="Q3697" s="9">
        <v>4</v>
      </c>
      <c r="R3697" s="9" t="str">
        <f>IFERROR(VLOOKUP(Tabla2[[#This Row],[CONTRATISTA PRNCIPAL]],Hoja1!$L$5:$M$9,2,FALSE),"CJV")</f>
        <v>CJV</v>
      </c>
      <c r="S3697" s="9" t="str">
        <f>IF(Tabla2[[#This Row],[EMPRESA]]=Tabla2[[#This Row],[CONTRATISTA PRNCIPAL]],"Principal","Secundaria")</f>
        <v>Principal</v>
      </c>
      <c r="T3697" s="10">
        <f>IFERROR(1/COUNTIF(Tabla2[CONTRATISTA PRNCIPAL],Tabla2[[#This Row],[CONTRATISTA PRNCIPAL]]),0)</f>
        <v>2.7027027027027029E-2</v>
      </c>
      <c r="U3697" s="33">
        <f ca="1">IF(((TODAY()-Tabla2[[#This Row],[FECHA NACIMIENTO]])/365)&lt;18,"Corregir", IF(((TODAY()-Tabla2[[#This Row],[FECHA NACIMIENTO]])/365)&gt;80, "Corregir",ROUNDDOWN(((TODAY()-Tabla2[[#This Row],[FECHA NACIMIENTO]])/365),0)))</f>
        <v>44</v>
      </c>
      <c r="V369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697" s="34" t="str">
        <f ca="1">+IF(Tabla2[[#This Row],[Edad]]="Corregir","Corregir","Ok")</f>
        <v>Ok</v>
      </c>
      <c r="X3697" s="10" t="str">
        <f>+IFERROR(VLOOKUP(Tabla2[[#This Row],[DISTRITO SEGÚN DNI]],Hoja1!$A$2:$B$55,2,FALSE),"No")</f>
        <v>No</v>
      </c>
      <c r="Y3697" s="10" t="str">
        <f>IF(OR(LOWER(Tabla2[[#This Row],[GENERO]])="masculino", LOWER(Tabla2[[#This Row],[GENERO]])="femenino"),"OK","Corregir")</f>
        <v>OK</v>
      </c>
      <c r="Z3697" s="10" t="str">
        <f>+IF(Tabla2[[#This Row],[Nro. DNI / CE]]="","Corregir",IF(LEN(Tabla2[[#This Row],[Nro. DNI / CE]])&gt;=8,"OK","Corregir"))</f>
        <v>OK</v>
      </c>
      <c r="AA3697" s="10">
        <f>COUNTIF(Tabla2[APELLIDOS Y NOMBRES],Tabla2[[#This Row],[APELLIDOS Y NOMBRES]])</f>
        <v>1</v>
      </c>
      <c r="AB3697" t="str">
        <f ca="1">+IFERROR(IF(Tabla2[[#This Row],[FECHA CESE/BAJA]]="","No Aplica",IF(AND(MONTH(Tabla2[[#This Row],[FECHA CESE/BAJA]])=MONTH(TODAY()-30),YEAR(Tabla2[[#This Row],[FECHA CESE/BAJA]])=YEAR(TODAY())),MONTH(TODAY()-30)&amp;"-"&amp;YEAR(TODAY()),"Borrar")),"No aplica")</f>
        <v>No Aplica</v>
      </c>
      <c r="AC3697" t="str">
        <f ca="1">+IFERROR(IF(Tabla2[[#This Row],[FECHA INICIO DE LABORES EN OBRA]]="","No Aplica",IF(AND(MONTH(Tabla2[[#This Row],[FECHA INICIO DE LABORES EN OBRA]])=MONTH(TODAY()-30),YEAR(Tabla2[[#This Row],[FECHA INICIO DE LABORES EN OBRA]])=YEAR(TODAY())),MONTH(TODAY()-30)&amp;"-"&amp;YEAR(TODAY()),"No Aplica")),"No Aplica")</f>
        <v>8-2023</v>
      </c>
    </row>
    <row r="3698" spans="1:29" x14ac:dyDescent="0.25">
      <c r="A3698" s="2">
        <v>20508430681</v>
      </c>
      <c r="B3698" s="3" t="s">
        <v>4583</v>
      </c>
      <c r="C3698" s="3" t="s">
        <v>4583</v>
      </c>
      <c r="D3698" s="3">
        <v>46802433</v>
      </c>
      <c r="E3698" s="3" t="s">
        <v>12818</v>
      </c>
      <c r="F3698" s="36">
        <v>32847</v>
      </c>
      <c r="G3698" s="3">
        <v>2</v>
      </c>
      <c r="H3698" s="3" t="s">
        <v>5133</v>
      </c>
      <c r="I3698" s="3" t="s">
        <v>4586</v>
      </c>
      <c r="J3698" s="3" t="s">
        <v>12819</v>
      </c>
      <c r="K3698" s="3" t="s">
        <v>1363</v>
      </c>
      <c r="L3698" s="8" t="s">
        <v>9813</v>
      </c>
      <c r="M3698" s="5"/>
      <c r="N3698" s="13" t="s">
        <v>1043</v>
      </c>
      <c r="O3698" s="5">
        <v>45139</v>
      </c>
      <c r="P3698" s="8">
        <v>1</v>
      </c>
      <c r="Q3698" s="9">
        <v>4</v>
      </c>
      <c r="R3698" s="9" t="str">
        <f>IFERROR(VLOOKUP(Tabla2[[#This Row],[CONTRATISTA PRNCIPAL]],Hoja1!$L$5:$M$9,2,FALSE),"CJV")</f>
        <v>CJV</v>
      </c>
      <c r="S3698" s="9" t="str">
        <f>IF(Tabla2[[#This Row],[EMPRESA]]=Tabla2[[#This Row],[CONTRATISTA PRNCIPAL]],"Principal","Secundaria")</f>
        <v>Principal</v>
      </c>
      <c r="T3698" s="10">
        <f>IFERROR(1/COUNTIF(Tabla2[CONTRATISTA PRNCIPAL],Tabla2[[#This Row],[CONTRATISTA PRNCIPAL]]),0)</f>
        <v>2.7027027027027029E-2</v>
      </c>
      <c r="U3698" s="33">
        <f ca="1">IF(((TODAY()-Tabla2[[#This Row],[FECHA NACIMIENTO]])/365)&lt;18,"Corregir", IF(((TODAY()-Tabla2[[#This Row],[FECHA NACIMIENTO]])/365)&gt;80, "Corregir",ROUNDDOWN(((TODAY()-Tabla2[[#This Row],[FECHA NACIMIENTO]])/365),0)))</f>
        <v>33</v>
      </c>
      <c r="V369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698" s="34" t="str">
        <f ca="1">+IF(Tabla2[[#This Row],[Edad]]="Corregir","Corregir","Ok")</f>
        <v>Ok</v>
      </c>
      <c r="X3698" s="10" t="str">
        <f>+IFERROR(VLOOKUP(Tabla2[[#This Row],[DISTRITO SEGÚN DNI]],Hoja1!$A$2:$B$55,2,FALSE),"No")</f>
        <v>No</v>
      </c>
      <c r="Y3698" s="10" t="str">
        <f>IF(OR(LOWER(Tabla2[[#This Row],[GENERO]])="masculino", LOWER(Tabla2[[#This Row],[GENERO]])="femenino"),"OK","Corregir")</f>
        <v>OK</v>
      </c>
      <c r="Z3698" s="10" t="str">
        <f>+IF(Tabla2[[#This Row],[Nro. DNI / CE]]="","Corregir",IF(LEN(Tabla2[[#This Row],[Nro. DNI / CE]])&gt;=8,"OK","Corregir"))</f>
        <v>OK</v>
      </c>
      <c r="AA3698" s="10">
        <f>COUNTIF(Tabla2[APELLIDOS Y NOMBRES],Tabla2[[#This Row],[APELLIDOS Y NOMBRES]])</f>
        <v>1</v>
      </c>
      <c r="AB3698" t="str">
        <f ca="1">+IFERROR(IF(Tabla2[[#This Row],[FECHA CESE/BAJA]]="","No Aplica",IF(AND(MONTH(Tabla2[[#This Row],[FECHA CESE/BAJA]])=MONTH(TODAY()-30),YEAR(Tabla2[[#This Row],[FECHA CESE/BAJA]])=YEAR(TODAY())),MONTH(TODAY()-30)&amp;"-"&amp;YEAR(TODAY()),"Borrar")),"No aplica")</f>
        <v>No Aplica</v>
      </c>
      <c r="AC3698" t="str">
        <f ca="1">+IFERROR(IF(Tabla2[[#This Row],[FECHA INICIO DE LABORES EN OBRA]]="","No Aplica",IF(AND(MONTH(Tabla2[[#This Row],[FECHA INICIO DE LABORES EN OBRA]])=MONTH(TODAY()-30),YEAR(Tabla2[[#This Row],[FECHA INICIO DE LABORES EN OBRA]])=YEAR(TODAY())),MONTH(TODAY()-30)&amp;"-"&amp;YEAR(TODAY()),"No Aplica")),"No Aplica")</f>
        <v>8-2023</v>
      </c>
    </row>
    <row r="3699" spans="1:29" x14ac:dyDescent="0.25">
      <c r="A3699" s="2">
        <v>20508430681</v>
      </c>
      <c r="B3699" s="3" t="s">
        <v>4583</v>
      </c>
      <c r="C3699" s="3" t="s">
        <v>4583</v>
      </c>
      <c r="D3699" s="3">
        <v>40466910</v>
      </c>
      <c r="E3699" s="3" t="s">
        <v>12820</v>
      </c>
      <c r="F3699" s="36">
        <v>29264</v>
      </c>
      <c r="G3699" s="3">
        <v>2</v>
      </c>
      <c r="H3699" s="3" t="s">
        <v>1708</v>
      </c>
      <c r="I3699" s="3" t="s">
        <v>4586</v>
      </c>
      <c r="J3699" s="3" t="s">
        <v>12821</v>
      </c>
      <c r="K3699" s="3" t="s">
        <v>1063</v>
      </c>
      <c r="L3699" s="8" t="s">
        <v>9813</v>
      </c>
      <c r="M3699" s="5"/>
      <c r="N3699" s="13" t="s">
        <v>1043</v>
      </c>
      <c r="O3699" s="5">
        <v>45140</v>
      </c>
      <c r="P3699" s="8">
        <v>1</v>
      </c>
      <c r="Q3699" s="9">
        <v>4</v>
      </c>
      <c r="R3699" s="9" t="str">
        <f>IFERROR(VLOOKUP(Tabla2[[#This Row],[CONTRATISTA PRNCIPAL]],Hoja1!$L$5:$M$9,2,FALSE),"CJV")</f>
        <v>CJV</v>
      </c>
      <c r="S3699" s="9" t="str">
        <f>IF(Tabla2[[#This Row],[EMPRESA]]=Tabla2[[#This Row],[CONTRATISTA PRNCIPAL]],"Principal","Secundaria")</f>
        <v>Principal</v>
      </c>
      <c r="T3699" s="10">
        <f>IFERROR(1/COUNTIF(Tabla2[CONTRATISTA PRNCIPAL],Tabla2[[#This Row],[CONTRATISTA PRNCIPAL]]),0)</f>
        <v>2.7027027027027029E-2</v>
      </c>
      <c r="U3699" s="33">
        <f ca="1">IF(((TODAY()-Tabla2[[#This Row],[FECHA NACIMIENTO]])/365)&lt;18,"Corregir", IF(((TODAY()-Tabla2[[#This Row],[FECHA NACIMIENTO]])/365)&gt;80, "Corregir",ROUNDDOWN(((TODAY()-Tabla2[[#This Row],[FECHA NACIMIENTO]])/365),0)))</f>
        <v>43</v>
      </c>
      <c r="V369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699" s="34" t="str">
        <f ca="1">+IF(Tabla2[[#This Row],[Edad]]="Corregir","Corregir","Ok")</f>
        <v>Ok</v>
      </c>
      <c r="X3699" s="10" t="str">
        <f>+IFERROR(VLOOKUP(Tabla2[[#This Row],[DISTRITO SEGÚN DNI]],Hoja1!$A$2:$B$55,2,FALSE),"No")</f>
        <v>No</v>
      </c>
      <c r="Y3699" s="10" t="str">
        <f>IF(OR(LOWER(Tabla2[[#This Row],[GENERO]])="masculino", LOWER(Tabla2[[#This Row],[GENERO]])="femenino"),"OK","Corregir")</f>
        <v>OK</v>
      </c>
      <c r="Z3699" s="10" t="str">
        <f>+IF(Tabla2[[#This Row],[Nro. DNI / CE]]="","Corregir",IF(LEN(Tabla2[[#This Row],[Nro. DNI / CE]])&gt;=8,"OK","Corregir"))</f>
        <v>OK</v>
      </c>
      <c r="AA3699" s="10">
        <f>COUNTIF(Tabla2[APELLIDOS Y NOMBRES],Tabla2[[#This Row],[APELLIDOS Y NOMBRES]])</f>
        <v>1</v>
      </c>
      <c r="AB3699" t="str">
        <f ca="1">+IFERROR(IF(Tabla2[[#This Row],[FECHA CESE/BAJA]]="","No Aplica",IF(AND(MONTH(Tabla2[[#This Row],[FECHA CESE/BAJA]])=MONTH(TODAY()-30),YEAR(Tabla2[[#This Row],[FECHA CESE/BAJA]])=YEAR(TODAY())),MONTH(TODAY()-30)&amp;"-"&amp;YEAR(TODAY()),"Borrar")),"No aplica")</f>
        <v>No Aplica</v>
      </c>
      <c r="AC3699" t="str">
        <f ca="1">+IFERROR(IF(Tabla2[[#This Row],[FECHA INICIO DE LABORES EN OBRA]]="","No Aplica",IF(AND(MONTH(Tabla2[[#This Row],[FECHA INICIO DE LABORES EN OBRA]])=MONTH(TODAY()-30),YEAR(Tabla2[[#This Row],[FECHA INICIO DE LABORES EN OBRA]])=YEAR(TODAY())),MONTH(TODAY()-30)&amp;"-"&amp;YEAR(TODAY()),"No Aplica")),"No Aplica")</f>
        <v>8-2023</v>
      </c>
    </row>
    <row r="3700" spans="1:29" x14ac:dyDescent="0.25">
      <c r="A3700" s="2">
        <v>20508430681</v>
      </c>
      <c r="B3700" s="3" t="s">
        <v>4583</v>
      </c>
      <c r="C3700" s="3" t="s">
        <v>4583</v>
      </c>
      <c r="D3700" s="3">
        <v>80150774</v>
      </c>
      <c r="E3700" s="3" t="s">
        <v>12822</v>
      </c>
      <c r="F3700" s="36">
        <v>28635</v>
      </c>
      <c r="G3700" s="3">
        <v>2</v>
      </c>
      <c r="H3700" s="3" t="s">
        <v>5133</v>
      </c>
      <c r="I3700" s="3" t="s">
        <v>4586</v>
      </c>
      <c r="J3700" s="3" t="s">
        <v>12823</v>
      </c>
      <c r="K3700" s="3" t="s">
        <v>32</v>
      </c>
      <c r="L3700" s="8" t="s">
        <v>9813</v>
      </c>
      <c r="M3700" s="5"/>
      <c r="N3700" s="13" t="s">
        <v>1043</v>
      </c>
      <c r="O3700" s="5">
        <v>45140</v>
      </c>
      <c r="P3700" s="8">
        <v>1</v>
      </c>
      <c r="Q3700" s="9">
        <v>4</v>
      </c>
      <c r="R3700" s="9" t="str">
        <f>IFERROR(VLOOKUP(Tabla2[[#This Row],[CONTRATISTA PRNCIPAL]],Hoja1!$L$5:$M$9,2,FALSE),"CJV")</f>
        <v>CJV</v>
      </c>
      <c r="S3700" s="9" t="str">
        <f>IF(Tabla2[[#This Row],[EMPRESA]]=Tabla2[[#This Row],[CONTRATISTA PRNCIPAL]],"Principal","Secundaria")</f>
        <v>Principal</v>
      </c>
      <c r="T3700" s="10">
        <f>IFERROR(1/COUNTIF(Tabla2[CONTRATISTA PRNCIPAL],Tabla2[[#This Row],[CONTRATISTA PRNCIPAL]]),0)</f>
        <v>2.7027027027027029E-2</v>
      </c>
      <c r="U3700" s="33">
        <f ca="1">IF(((TODAY()-Tabla2[[#This Row],[FECHA NACIMIENTO]])/365)&lt;18,"Corregir", IF(((TODAY()-Tabla2[[#This Row],[FECHA NACIMIENTO]])/365)&gt;80, "Corregir",ROUNDDOWN(((TODAY()-Tabla2[[#This Row],[FECHA NACIMIENTO]])/365),0)))</f>
        <v>45</v>
      </c>
      <c r="V370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700" s="34" t="str">
        <f ca="1">+IF(Tabla2[[#This Row],[Edad]]="Corregir","Corregir","Ok")</f>
        <v>Ok</v>
      </c>
      <c r="X3700" s="10" t="str">
        <f>+IFERROR(VLOOKUP(Tabla2[[#This Row],[DISTRITO SEGÚN DNI]],Hoja1!$A$2:$B$55,2,FALSE),"No")</f>
        <v>CALLAO</v>
      </c>
      <c r="Y3700" s="10" t="str">
        <f>IF(OR(LOWER(Tabla2[[#This Row],[GENERO]])="masculino", LOWER(Tabla2[[#This Row],[GENERO]])="femenino"),"OK","Corregir")</f>
        <v>OK</v>
      </c>
      <c r="Z3700" s="10" t="str">
        <f>+IF(Tabla2[[#This Row],[Nro. DNI / CE]]="","Corregir",IF(LEN(Tabla2[[#This Row],[Nro. DNI / CE]])&gt;=8,"OK","Corregir"))</f>
        <v>OK</v>
      </c>
      <c r="AA3700" s="10">
        <f>COUNTIF(Tabla2[APELLIDOS Y NOMBRES],Tabla2[[#This Row],[APELLIDOS Y NOMBRES]])</f>
        <v>1</v>
      </c>
      <c r="AB3700" t="str">
        <f ca="1">+IFERROR(IF(Tabla2[[#This Row],[FECHA CESE/BAJA]]="","No Aplica",IF(AND(MONTH(Tabla2[[#This Row],[FECHA CESE/BAJA]])=MONTH(TODAY()-30),YEAR(Tabla2[[#This Row],[FECHA CESE/BAJA]])=YEAR(TODAY())),MONTH(TODAY()-30)&amp;"-"&amp;YEAR(TODAY()),"Borrar")),"No aplica")</f>
        <v>No Aplica</v>
      </c>
      <c r="AC3700" t="str">
        <f ca="1">+IFERROR(IF(Tabla2[[#This Row],[FECHA INICIO DE LABORES EN OBRA]]="","No Aplica",IF(AND(MONTH(Tabla2[[#This Row],[FECHA INICIO DE LABORES EN OBRA]])=MONTH(TODAY()-30),YEAR(Tabla2[[#This Row],[FECHA INICIO DE LABORES EN OBRA]])=YEAR(TODAY())),MONTH(TODAY()-30)&amp;"-"&amp;YEAR(TODAY()),"No Aplica")),"No Aplica")</f>
        <v>8-2023</v>
      </c>
    </row>
    <row r="3701" spans="1:29" x14ac:dyDescent="0.25">
      <c r="A3701" s="2">
        <v>20508430681</v>
      </c>
      <c r="B3701" s="3" t="s">
        <v>4583</v>
      </c>
      <c r="C3701" s="3" t="s">
        <v>4583</v>
      </c>
      <c r="D3701" s="3">
        <v>72784882</v>
      </c>
      <c r="E3701" s="3" t="s">
        <v>12824</v>
      </c>
      <c r="F3701" s="36">
        <v>35345</v>
      </c>
      <c r="G3701" s="3">
        <v>2</v>
      </c>
      <c r="H3701" s="3" t="s">
        <v>1708</v>
      </c>
      <c r="I3701" s="3" t="s">
        <v>4586</v>
      </c>
      <c r="J3701" s="3" t="s">
        <v>12817</v>
      </c>
      <c r="K3701" s="3" t="s">
        <v>1139</v>
      </c>
      <c r="L3701" s="8" t="s">
        <v>9813</v>
      </c>
      <c r="M3701" s="5"/>
      <c r="N3701" s="13" t="s">
        <v>1043</v>
      </c>
      <c r="O3701" s="5">
        <v>45140</v>
      </c>
      <c r="P3701" s="8">
        <v>1</v>
      </c>
      <c r="Q3701" s="9">
        <v>4</v>
      </c>
      <c r="R3701" s="9" t="str">
        <f>IFERROR(VLOOKUP(Tabla2[[#This Row],[CONTRATISTA PRNCIPAL]],Hoja1!$L$5:$M$9,2,FALSE),"CJV")</f>
        <v>CJV</v>
      </c>
      <c r="S3701" s="9" t="str">
        <f>IF(Tabla2[[#This Row],[EMPRESA]]=Tabla2[[#This Row],[CONTRATISTA PRNCIPAL]],"Principal","Secundaria")</f>
        <v>Principal</v>
      </c>
      <c r="T3701" s="10">
        <f>IFERROR(1/COUNTIF(Tabla2[CONTRATISTA PRNCIPAL],Tabla2[[#This Row],[CONTRATISTA PRNCIPAL]]),0)</f>
        <v>2.7027027027027029E-2</v>
      </c>
      <c r="U3701" s="33">
        <f ca="1">IF(((TODAY()-Tabla2[[#This Row],[FECHA NACIMIENTO]])/365)&lt;18,"Corregir", IF(((TODAY()-Tabla2[[#This Row],[FECHA NACIMIENTO]])/365)&gt;80, "Corregir",ROUNDDOWN(((TODAY()-Tabla2[[#This Row],[FECHA NACIMIENTO]])/365),0)))</f>
        <v>26</v>
      </c>
      <c r="V370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701" s="34" t="str">
        <f ca="1">+IF(Tabla2[[#This Row],[Edad]]="Corregir","Corregir","Ok")</f>
        <v>Ok</v>
      </c>
      <c r="X3701" s="10" t="str">
        <f>+IFERROR(VLOOKUP(Tabla2[[#This Row],[DISTRITO SEGÚN DNI]],Hoja1!$A$2:$B$55,2,FALSE),"No")</f>
        <v>No</v>
      </c>
      <c r="Y3701" s="10" t="str">
        <f>IF(OR(LOWER(Tabla2[[#This Row],[GENERO]])="masculino", LOWER(Tabla2[[#This Row],[GENERO]])="femenino"),"OK","Corregir")</f>
        <v>OK</v>
      </c>
      <c r="Z3701" s="10" t="str">
        <f>+IF(Tabla2[[#This Row],[Nro. DNI / CE]]="","Corregir",IF(LEN(Tabla2[[#This Row],[Nro. DNI / CE]])&gt;=8,"OK","Corregir"))</f>
        <v>OK</v>
      </c>
      <c r="AA3701" s="10">
        <f>COUNTIF(Tabla2[APELLIDOS Y NOMBRES],Tabla2[[#This Row],[APELLIDOS Y NOMBRES]])</f>
        <v>1</v>
      </c>
      <c r="AB3701" t="str">
        <f ca="1">+IFERROR(IF(Tabla2[[#This Row],[FECHA CESE/BAJA]]="","No Aplica",IF(AND(MONTH(Tabla2[[#This Row],[FECHA CESE/BAJA]])=MONTH(TODAY()-30),YEAR(Tabla2[[#This Row],[FECHA CESE/BAJA]])=YEAR(TODAY())),MONTH(TODAY()-30)&amp;"-"&amp;YEAR(TODAY()),"Borrar")),"No aplica")</f>
        <v>No Aplica</v>
      </c>
      <c r="AC3701" t="str">
        <f ca="1">+IFERROR(IF(Tabla2[[#This Row],[FECHA INICIO DE LABORES EN OBRA]]="","No Aplica",IF(AND(MONTH(Tabla2[[#This Row],[FECHA INICIO DE LABORES EN OBRA]])=MONTH(TODAY()-30),YEAR(Tabla2[[#This Row],[FECHA INICIO DE LABORES EN OBRA]])=YEAR(TODAY())),MONTH(TODAY()-30)&amp;"-"&amp;YEAR(TODAY()),"No Aplica")),"No Aplica")</f>
        <v>8-2023</v>
      </c>
    </row>
    <row r="3702" spans="1:29" x14ac:dyDescent="0.25">
      <c r="A3702" s="2">
        <v>20508430681</v>
      </c>
      <c r="B3702" s="3" t="s">
        <v>4583</v>
      </c>
      <c r="C3702" s="3" t="s">
        <v>4583</v>
      </c>
      <c r="D3702" s="3" t="s">
        <v>12825</v>
      </c>
      <c r="E3702" s="3" t="s">
        <v>12826</v>
      </c>
      <c r="F3702" s="36">
        <v>29683</v>
      </c>
      <c r="G3702" s="3">
        <v>2</v>
      </c>
      <c r="H3702" s="3" t="s">
        <v>5133</v>
      </c>
      <c r="I3702" s="3" t="s">
        <v>4586</v>
      </c>
      <c r="J3702" s="3" t="s">
        <v>12827</v>
      </c>
      <c r="K3702" s="3" t="s">
        <v>36</v>
      </c>
      <c r="L3702" s="8" t="s">
        <v>9813</v>
      </c>
      <c r="M3702" s="5"/>
      <c r="N3702" s="13" t="s">
        <v>1043</v>
      </c>
      <c r="O3702" s="5">
        <v>45152</v>
      </c>
      <c r="P3702" s="8">
        <v>1</v>
      </c>
      <c r="Q3702" s="9">
        <v>4</v>
      </c>
      <c r="R3702" s="9" t="str">
        <f>IFERROR(VLOOKUP(Tabla2[[#This Row],[CONTRATISTA PRNCIPAL]],Hoja1!$L$5:$M$9,2,FALSE),"CJV")</f>
        <v>CJV</v>
      </c>
      <c r="S3702" s="9" t="str">
        <f>IF(Tabla2[[#This Row],[EMPRESA]]=Tabla2[[#This Row],[CONTRATISTA PRNCIPAL]],"Principal","Secundaria")</f>
        <v>Principal</v>
      </c>
      <c r="T3702" s="10">
        <f>IFERROR(1/COUNTIF(Tabla2[CONTRATISTA PRNCIPAL],Tabla2[[#This Row],[CONTRATISTA PRNCIPAL]]),0)</f>
        <v>2.7027027027027029E-2</v>
      </c>
      <c r="U3702" s="33">
        <f ca="1">IF(((TODAY()-Tabla2[[#This Row],[FECHA NACIMIENTO]])/365)&lt;18,"Corregir", IF(((TODAY()-Tabla2[[#This Row],[FECHA NACIMIENTO]])/365)&gt;80, "Corregir",ROUNDDOWN(((TODAY()-Tabla2[[#This Row],[FECHA NACIMIENTO]])/365),0)))</f>
        <v>42</v>
      </c>
      <c r="V370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702" s="34" t="str">
        <f ca="1">+IF(Tabla2[[#This Row],[Edad]]="Corregir","Corregir","Ok")</f>
        <v>Ok</v>
      </c>
      <c r="X3702" s="10" t="str">
        <f>+IFERROR(VLOOKUP(Tabla2[[#This Row],[DISTRITO SEGÚN DNI]],Hoja1!$A$2:$B$55,2,FALSE),"No")</f>
        <v>SANTA ANITA</v>
      </c>
      <c r="Y3702" s="10" t="str">
        <f>IF(OR(LOWER(Tabla2[[#This Row],[GENERO]])="masculino", LOWER(Tabla2[[#This Row],[GENERO]])="femenino"),"OK","Corregir")</f>
        <v>OK</v>
      </c>
      <c r="Z3702" s="10" t="str">
        <f>+IF(Tabla2[[#This Row],[Nro. DNI / CE]]="","Corregir",IF(LEN(Tabla2[[#This Row],[Nro. DNI / CE]])&gt;=8,"OK","Corregir"))</f>
        <v>OK</v>
      </c>
      <c r="AA3702" s="10">
        <f>COUNTIF(Tabla2[APELLIDOS Y NOMBRES],Tabla2[[#This Row],[APELLIDOS Y NOMBRES]])</f>
        <v>1</v>
      </c>
      <c r="AB3702" t="str">
        <f ca="1">+IFERROR(IF(Tabla2[[#This Row],[FECHA CESE/BAJA]]="","No Aplica",IF(AND(MONTH(Tabla2[[#This Row],[FECHA CESE/BAJA]])=MONTH(TODAY()-30),YEAR(Tabla2[[#This Row],[FECHA CESE/BAJA]])=YEAR(TODAY())),MONTH(TODAY()-30)&amp;"-"&amp;YEAR(TODAY()),"Borrar")),"No aplica")</f>
        <v>No Aplica</v>
      </c>
      <c r="AC3702" t="str">
        <f ca="1">+IFERROR(IF(Tabla2[[#This Row],[FECHA INICIO DE LABORES EN OBRA]]="","No Aplica",IF(AND(MONTH(Tabla2[[#This Row],[FECHA INICIO DE LABORES EN OBRA]])=MONTH(TODAY()-30),YEAR(Tabla2[[#This Row],[FECHA INICIO DE LABORES EN OBRA]])=YEAR(TODAY())),MONTH(TODAY()-30)&amp;"-"&amp;YEAR(TODAY()),"No Aplica")),"No Aplica")</f>
        <v>8-2023</v>
      </c>
    </row>
    <row r="3703" spans="1:29" x14ac:dyDescent="0.25">
      <c r="A3703" s="2">
        <v>20508430681</v>
      </c>
      <c r="B3703" s="3" t="s">
        <v>4583</v>
      </c>
      <c r="C3703" s="3" t="s">
        <v>4583</v>
      </c>
      <c r="D3703" s="3" t="s">
        <v>3364</v>
      </c>
      <c r="E3703" s="3" t="s">
        <v>893</v>
      </c>
      <c r="F3703" s="36">
        <v>29310</v>
      </c>
      <c r="G3703" s="3">
        <v>2</v>
      </c>
      <c r="H3703" s="3" t="s">
        <v>1453</v>
      </c>
      <c r="I3703" s="3" t="s">
        <v>4586</v>
      </c>
      <c r="J3703" s="3" t="s">
        <v>12828</v>
      </c>
      <c r="K3703" s="3" t="s">
        <v>34</v>
      </c>
      <c r="L3703" s="8" t="s">
        <v>9813</v>
      </c>
      <c r="M3703" s="5"/>
      <c r="N3703" s="13" t="s">
        <v>1043</v>
      </c>
      <c r="O3703" s="5">
        <v>45152</v>
      </c>
      <c r="P3703" s="8">
        <v>1</v>
      </c>
      <c r="Q3703" s="9">
        <v>4</v>
      </c>
      <c r="R3703" s="9" t="str">
        <f>IFERROR(VLOOKUP(Tabla2[[#This Row],[CONTRATISTA PRNCIPAL]],Hoja1!$L$5:$M$9,2,FALSE),"CJV")</f>
        <v>CJV</v>
      </c>
      <c r="S3703" s="9" t="str">
        <f>IF(Tabla2[[#This Row],[EMPRESA]]=Tabla2[[#This Row],[CONTRATISTA PRNCIPAL]],"Principal","Secundaria")</f>
        <v>Principal</v>
      </c>
      <c r="T3703" s="10">
        <f>IFERROR(1/COUNTIF(Tabla2[CONTRATISTA PRNCIPAL],Tabla2[[#This Row],[CONTRATISTA PRNCIPAL]]),0)</f>
        <v>2.7027027027027029E-2</v>
      </c>
      <c r="U3703" s="33">
        <f ca="1">IF(((TODAY()-Tabla2[[#This Row],[FECHA NACIMIENTO]])/365)&lt;18,"Corregir", IF(((TODAY()-Tabla2[[#This Row],[FECHA NACIMIENTO]])/365)&gt;80, "Corregir",ROUNDDOWN(((TODAY()-Tabla2[[#This Row],[FECHA NACIMIENTO]])/365),0)))</f>
        <v>43</v>
      </c>
      <c r="V370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703" s="34" t="str">
        <f ca="1">+IF(Tabla2[[#This Row],[Edad]]="Corregir","Corregir","Ok")</f>
        <v>Ok</v>
      </c>
      <c r="X3703" s="10" t="str">
        <f>+IFERROR(VLOOKUP(Tabla2[[#This Row],[DISTRITO SEGÚN DNI]],Hoja1!$A$2:$B$55,2,FALSE),"No")</f>
        <v>CALLAO</v>
      </c>
      <c r="Y3703" s="10" t="str">
        <f>IF(OR(LOWER(Tabla2[[#This Row],[GENERO]])="masculino", LOWER(Tabla2[[#This Row],[GENERO]])="femenino"),"OK","Corregir")</f>
        <v>OK</v>
      </c>
      <c r="Z3703" s="10" t="str">
        <f>+IF(Tabla2[[#This Row],[Nro. DNI / CE]]="","Corregir",IF(LEN(Tabla2[[#This Row],[Nro. DNI / CE]])&gt;=8,"OK","Corregir"))</f>
        <v>OK</v>
      </c>
      <c r="AA3703" s="10">
        <f>COUNTIF(Tabla2[APELLIDOS Y NOMBRES],Tabla2[[#This Row],[APELLIDOS Y NOMBRES]])</f>
        <v>2</v>
      </c>
      <c r="AB3703" t="str">
        <f ca="1">+IFERROR(IF(Tabla2[[#This Row],[FECHA CESE/BAJA]]="","No Aplica",IF(AND(MONTH(Tabla2[[#This Row],[FECHA CESE/BAJA]])=MONTH(TODAY()-30),YEAR(Tabla2[[#This Row],[FECHA CESE/BAJA]])=YEAR(TODAY())),MONTH(TODAY()-30)&amp;"-"&amp;YEAR(TODAY()),"Borrar")),"No aplica")</f>
        <v>No Aplica</v>
      </c>
      <c r="AC3703" t="str">
        <f ca="1">+IFERROR(IF(Tabla2[[#This Row],[FECHA INICIO DE LABORES EN OBRA]]="","No Aplica",IF(AND(MONTH(Tabla2[[#This Row],[FECHA INICIO DE LABORES EN OBRA]])=MONTH(TODAY()-30),YEAR(Tabla2[[#This Row],[FECHA INICIO DE LABORES EN OBRA]])=YEAR(TODAY())),MONTH(TODAY()-30)&amp;"-"&amp;YEAR(TODAY()),"No Aplica")),"No Aplica")</f>
        <v>8-2023</v>
      </c>
    </row>
    <row r="3704" spans="1:29" x14ac:dyDescent="0.25">
      <c r="A3704" s="2">
        <v>20508430681</v>
      </c>
      <c r="B3704" s="3" t="s">
        <v>4583</v>
      </c>
      <c r="C3704" s="3" t="s">
        <v>4583</v>
      </c>
      <c r="D3704" s="3">
        <v>42326423</v>
      </c>
      <c r="E3704" s="3" t="s">
        <v>12829</v>
      </c>
      <c r="F3704" s="36">
        <v>30713</v>
      </c>
      <c r="G3704" s="3">
        <v>1</v>
      </c>
      <c r="H3704" s="3" t="s">
        <v>1482</v>
      </c>
      <c r="I3704" s="3" t="s">
        <v>4586</v>
      </c>
      <c r="J3704" s="3" t="s">
        <v>12830</v>
      </c>
      <c r="K3704" s="3" t="s">
        <v>1086</v>
      </c>
      <c r="L3704" s="8" t="s">
        <v>9813</v>
      </c>
      <c r="M3704" s="5"/>
      <c r="N3704" s="13" t="s">
        <v>1043</v>
      </c>
      <c r="O3704" s="5">
        <v>45152</v>
      </c>
      <c r="P3704" s="8">
        <v>1</v>
      </c>
      <c r="Q3704" s="9">
        <v>2</v>
      </c>
      <c r="R3704" s="9" t="str">
        <f>IFERROR(VLOOKUP(Tabla2[[#This Row],[CONTRATISTA PRNCIPAL]],Hoja1!$L$5:$M$9,2,FALSE),"CJV")</f>
        <v>CJV</v>
      </c>
      <c r="S3704" s="9" t="str">
        <f>IF(Tabla2[[#This Row],[EMPRESA]]=Tabla2[[#This Row],[CONTRATISTA PRNCIPAL]],"Principal","Secundaria")</f>
        <v>Principal</v>
      </c>
      <c r="T3704" s="10">
        <f>IFERROR(1/COUNTIF(Tabla2[CONTRATISTA PRNCIPAL],Tabla2[[#This Row],[CONTRATISTA PRNCIPAL]]),0)</f>
        <v>2.7027027027027029E-2</v>
      </c>
      <c r="U3704" s="33">
        <f ca="1">IF(((TODAY()-Tabla2[[#This Row],[FECHA NACIMIENTO]])/365)&lt;18,"Corregir", IF(((TODAY()-Tabla2[[#This Row],[FECHA NACIMIENTO]])/365)&gt;80, "Corregir",ROUNDDOWN(((TODAY()-Tabla2[[#This Row],[FECHA NACIMIENTO]])/365),0)))</f>
        <v>39</v>
      </c>
      <c r="V370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704" s="34" t="str">
        <f ca="1">+IF(Tabla2[[#This Row],[Edad]]="Corregir","Corregir","Ok")</f>
        <v>Ok</v>
      </c>
      <c r="X3704" s="10" t="str">
        <f>+IFERROR(VLOOKUP(Tabla2[[#This Row],[DISTRITO SEGÚN DNI]],Hoja1!$A$2:$B$55,2,FALSE),"No")</f>
        <v>No</v>
      </c>
      <c r="Y3704" s="10" t="str">
        <f>IF(OR(LOWER(Tabla2[[#This Row],[GENERO]])="masculino", LOWER(Tabla2[[#This Row],[GENERO]])="femenino"),"OK","Corregir")</f>
        <v>OK</v>
      </c>
      <c r="Z3704" s="10" t="str">
        <f>+IF(Tabla2[[#This Row],[Nro. DNI / CE]]="","Corregir",IF(LEN(Tabla2[[#This Row],[Nro. DNI / CE]])&gt;=8,"OK","Corregir"))</f>
        <v>OK</v>
      </c>
      <c r="AA3704" s="10">
        <f>COUNTIF(Tabla2[APELLIDOS Y NOMBRES],Tabla2[[#This Row],[APELLIDOS Y NOMBRES]])</f>
        <v>1</v>
      </c>
      <c r="AB3704" t="str">
        <f ca="1">+IFERROR(IF(Tabla2[[#This Row],[FECHA CESE/BAJA]]="","No Aplica",IF(AND(MONTH(Tabla2[[#This Row],[FECHA CESE/BAJA]])=MONTH(TODAY()-30),YEAR(Tabla2[[#This Row],[FECHA CESE/BAJA]])=YEAR(TODAY())),MONTH(TODAY()-30)&amp;"-"&amp;YEAR(TODAY()),"Borrar")),"No aplica")</f>
        <v>No Aplica</v>
      </c>
      <c r="AC3704" t="str">
        <f ca="1">+IFERROR(IF(Tabla2[[#This Row],[FECHA INICIO DE LABORES EN OBRA]]="","No Aplica",IF(AND(MONTH(Tabla2[[#This Row],[FECHA INICIO DE LABORES EN OBRA]])=MONTH(TODAY()-30),YEAR(Tabla2[[#This Row],[FECHA INICIO DE LABORES EN OBRA]])=YEAR(TODAY())),MONTH(TODAY()-30)&amp;"-"&amp;YEAR(TODAY()),"No Aplica")),"No Aplica")</f>
        <v>8-2023</v>
      </c>
    </row>
    <row r="3705" spans="1:29" x14ac:dyDescent="0.25">
      <c r="A3705" s="2">
        <v>20508430681</v>
      </c>
      <c r="B3705" s="3" t="s">
        <v>4583</v>
      </c>
      <c r="C3705" s="3" t="s">
        <v>4583</v>
      </c>
      <c r="D3705" s="3" t="s">
        <v>12831</v>
      </c>
      <c r="E3705" s="3" t="s">
        <v>929</v>
      </c>
      <c r="F3705" s="36">
        <v>31917</v>
      </c>
      <c r="G3705" s="3">
        <v>2</v>
      </c>
      <c r="H3705" s="3" t="s">
        <v>1453</v>
      </c>
      <c r="I3705" s="3" t="s">
        <v>4586</v>
      </c>
      <c r="J3705" s="3" t="s">
        <v>4872</v>
      </c>
      <c r="K3705" s="3" t="s">
        <v>1945</v>
      </c>
      <c r="L3705" s="8" t="s">
        <v>9813</v>
      </c>
      <c r="M3705" s="5"/>
      <c r="N3705" s="13" t="s">
        <v>1043</v>
      </c>
      <c r="O3705" s="5">
        <v>45152</v>
      </c>
      <c r="P3705" s="8">
        <v>1</v>
      </c>
      <c r="Q3705" s="9">
        <v>4</v>
      </c>
      <c r="R3705" s="9" t="str">
        <f>IFERROR(VLOOKUP(Tabla2[[#This Row],[CONTRATISTA PRNCIPAL]],Hoja1!$L$5:$M$9,2,FALSE),"CJV")</f>
        <v>CJV</v>
      </c>
      <c r="S3705" s="9" t="str">
        <f>IF(Tabla2[[#This Row],[EMPRESA]]=Tabla2[[#This Row],[CONTRATISTA PRNCIPAL]],"Principal","Secundaria")</f>
        <v>Principal</v>
      </c>
      <c r="T3705" s="10">
        <f>IFERROR(1/COUNTIF(Tabla2[CONTRATISTA PRNCIPAL],Tabla2[[#This Row],[CONTRATISTA PRNCIPAL]]),0)</f>
        <v>2.7027027027027029E-2</v>
      </c>
      <c r="U3705" s="33">
        <f ca="1">IF(((TODAY()-Tabla2[[#This Row],[FECHA NACIMIENTO]])/365)&lt;18,"Corregir", IF(((TODAY()-Tabla2[[#This Row],[FECHA NACIMIENTO]])/365)&gt;80, "Corregir",ROUNDDOWN(((TODAY()-Tabla2[[#This Row],[FECHA NACIMIENTO]])/365),0)))</f>
        <v>36</v>
      </c>
      <c r="V370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705" s="34" t="str">
        <f ca="1">+IF(Tabla2[[#This Row],[Edad]]="Corregir","Corregir","Ok")</f>
        <v>Ok</v>
      </c>
      <c r="X3705" s="10" t="str">
        <f>+IFERROR(VLOOKUP(Tabla2[[#This Row],[DISTRITO SEGÚN DNI]],Hoja1!$A$2:$B$55,2,FALSE),"No")</f>
        <v>CALLAO</v>
      </c>
      <c r="Y3705" s="10" t="str">
        <f>IF(OR(LOWER(Tabla2[[#This Row],[GENERO]])="masculino", LOWER(Tabla2[[#This Row],[GENERO]])="femenino"),"OK","Corregir")</f>
        <v>OK</v>
      </c>
      <c r="Z3705" s="10" t="str">
        <f>+IF(Tabla2[[#This Row],[Nro. DNI / CE]]="","Corregir",IF(LEN(Tabla2[[#This Row],[Nro. DNI / CE]])&gt;=8,"OK","Corregir"))</f>
        <v>OK</v>
      </c>
      <c r="AA3705" s="10">
        <f>COUNTIF(Tabla2[APELLIDOS Y NOMBRES],Tabla2[[#This Row],[APELLIDOS Y NOMBRES]])</f>
        <v>2</v>
      </c>
      <c r="AB3705" t="str">
        <f ca="1">+IFERROR(IF(Tabla2[[#This Row],[FECHA CESE/BAJA]]="","No Aplica",IF(AND(MONTH(Tabla2[[#This Row],[FECHA CESE/BAJA]])=MONTH(TODAY()-30),YEAR(Tabla2[[#This Row],[FECHA CESE/BAJA]])=YEAR(TODAY())),MONTH(TODAY()-30)&amp;"-"&amp;YEAR(TODAY()),"Borrar")),"No aplica")</f>
        <v>No Aplica</v>
      </c>
      <c r="AC3705" t="str">
        <f ca="1">+IFERROR(IF(Tabla2[[#This Row],[FECHA INICIO DE LABORES EN OBRA]]="","No Aplica",IF(AND(MONTH(Tabla2[[#This Row],[FECHA INICIO DE LABORES EN OBRA]])=MONTH(TODAY()-30),YEAR(Tabla2[[#This Row],[FECHA INICIO DE LABORES EN OBRA]])=YEAR(TODAY())),MONTH(TODAY()-30)&amp;"-"&amp;YEAR(TODAY()),"No Aplica")),"No Aplica")</f>
        <v>8-2023</v>
      </c>
    </row>
    <row r="3706" spans="1:29" x14ac:dyDescent="0.25">
      <c r="A3706" s="2">
        <v>20508430681</v>
      </c>
      <c r="B3706" s="3" t="s">
        <v>4583</v>
      </c>
      <c r="C3706" s="3" t="s">
        <v>4583</v>
      </c>
      <c r="D3706" s="3" t="s">
        <v>12832</v>
      </c>
      <c r="E3706" s="3" t="s">
        <v>12833</v>
      </c>
      <c r="F3706" s="36">
        <v>32679</v>
      </c>
      <c r="G3706" s="3">
        <v>2</v>
      </c>
      <c r="H3706" s="3" t="s">
        <v>5133</v>
      </c>
      <c r="I3706" s="3" t="s">
        <v>4586</v>
      </c>
      <c r="J3706" s="3" t="s">
        <v>12834</v>
      </c>
      <c r="K3706" s="3" t="s">
        <v>1210</v>
      </c>
      <c r="L3706" s="8" t="s">
        <v>9813</v>
      </c>
      <c r="M3706" s="5"/>
      <c r="N3706" s="13" t="s">
        <v>1043</v>
      </c>
      <c r="O3706" s="5">
        <v>45159</v>
      </c>
      <c r="P3706" s="8">
        <v>1</v>
      </c>
      <c r="Q3706" s="9">
        <v>4</v>
      </c>
      <c r="R3706" s="9" t="str">
        <f>IFERROR(VLOOKUP(Tabla2[[#This Row],[CONTRATISTA PRNCIPAL]],Hoja1!$L$5:$M$9,2,FALSE),"CJV")</f>
        <v>CJV</v>
      </c>
      <c r="S3706" s="9" t="str">
        <f>IF(Tabla2[[#This Row],[EMPRESA]]=Tabla2[[#This Row],[CONTRATISTA PRNCIPAL]],"Principal","Secundaria")</f>
        <v>Principal</v>
      </c>
      <c r="T3706" s="10">
        <f>IFERROR(1/COUNTIF(Tabla2[CONTRATISTA PRNCIPAL],Tabla2[[#This Row],[CONTRATISTA PRNCIPAL]]),0)</f>
        <v>2.7027027027027029E-2</v>
      </c>
      <c r="U3706" s="33">
        <f ca="1">IF(((TODAY()-Tabla2[[#This Row],[FECHA NACIMIENTO]])/365)&lt;18,"Corregir", IF(((TODAY()-Tabla2[[#This Row],[FECHA NACIMIENTO]])/365)&gt;80, "Corregir",ROUNDDOWN(((TODAY()-Tabla2[[#This Row],[FECHA NACIMIENTO]])/365),0)))</f>
        <v>34</v>
      </c>
      <c r="V370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706" s="34" t="str">
        <f ca="1">+IF(Tabla2[[#This Row],[Edad]]="Corregir","Corregir","Ok")</f>
        <v>Ok</v>
      </c>
      <c r="X3706" s="10" t="str">
        <f>+IFERROR(VLOOKUP(Tabla2[[#This Row],[DISTRITO SEGÚN DNI]],Hoja1!$A$2:$B$55,2,FALSE),"No")</f>
        <v>No</v>
      </c>
      <c r="Y3706" s="10" t="str">
        <f>IF(OR(LOWER(Tabla2[[#This Row],[GENERO]])="masculino", LOWER(Tabla2[[#This Row],[GENERO]])="femenino"),"OK","Corregir")</f>
        <v>OK</v>
      </c>
      <c r="Z3706" s="10" t="str">
        <f>+IF(Tabla2[[#This Row],[Nro. DNI / CE]]="","Corregir",IF(LEN(Tabla2[[#This Row],[Nro. DNI / CE]])&gt;=8,"OK","Corregir"))</f>
        <v>OK</v>
      </c>
      <c r="AA3706" s="10">
        <f>COUNTIF(Tabla2[APELLIDOS Y NOMBRES],Tabla2[[#This Row],[APELLIDOS Y NOMBRES]])</f>
        <v>1</v>
      </c>
      <c r="AB3706" t="str">
        <f ca="1">+IFERROR(IF(Tabla2[[#This Row],[FECHA CESE/BAJA]]="","No Aplica",IF(AND(MONTH(Tabla2[[#This Row],[FECHA CESE/BAJA]])=MONTH(TODAY()-30),YEAR(Tabla2[[#This Row],[FECHA CESE/BAJA]])=YEAR(TODAY())),MONTH(TODAY()-30)&amp;"-"&amp;YEAR(TODAY()),"Borrar")),"No aplica")</f>
        <v>No Aplica</v>
      </c>
      <c r="AC3706" t="str">
        <f ca="1">+IFERROR(IF(Tabla2[[#This Row],[FECHA INICIO DE LABORES EN OBRA]]="","No Aplica",IF(AND(MONTH(Tabla2[[#This Row],[FECHA INICIO DE LABORES EN OBRA]])=MONTH(TODAY()-30),YEAR(Tabla2[[#This Row],[FECHA INICIO DE LABORES EN OBRA]])=YEAR(TODAY())),MONTH(TODAY()-30)&amp;"-"&amp;YEAR(TODAY()),"No Aplica")),"No Aplica")</f>
        <v>8-2023</v>
      </c>
    </row>
    <row r="3707" spans="1:29" x14ac:dyDescent="0.25">
      <c r="A3707" s="2">
        <v>20508430681</v>
      </c>
      <c r="B3707" s="3" t="s">
        <v>4583</v>
      </c>
      <c r="C3707" s="3" t="s">
        <v>4583</v>
      </c>
      <c r="D3707" s="3" t="s">
        <v>12835</v>
      </c>
      <c r="E3707" s="3" t="s">
        <v>12836</v>
      </c>
      <c r="F3707" s="36">
        <v>24286</v>
      </c>
      <c r="G3707" s="3">
        <v>2</v>
      </c>
      <c r="H3707" s="3" t="s">
        <v>1453</v>
      </c>
      <c r="I3707" s="3" t="s">
        <v>4586</v>
      </c>
      <c r="J3707" s="3" t="s">
        <v>12837</v>
      </c>
      <c r="K3707" s="3" t="s">
        <v>34</v>
      </c>
      <c r="L3707" s="8" t="s">
        <v>9813</v>
      </c>
      <c r="M3707" s="5"/>
      <c r="N3707" s="13" t="s">
        <v>1043</v>
      </c>
      <c r="O3707" s="5">
        <v>45159</v>
      </c>
      <c r="P3707" s="8">
        <v>1</v>
      </c>
      <c r="Q3707" s="9">
        <v>4</v>
      </c>
      <c r="R3707" s="9" t="str">
        <f>IFERROR(VLOOKUP(Tabla2[[#This Row],[CONTRATISTA PRNCIPAL]],Hoja1!$L$5:$M$9,2,FALSE),"CJV")</f>
        <v>CJV</v>
      </c>
      <c r="S3707" s="9" t="str">
        <f>IF(Tabla2[[#This Row],[EMPRESA]]=Tabla2[[#This Row],[CONTRATISTA PRNCIPAL]],"Principal","Secundaria")</f>
        <v>Principal</v>
      </c>
      <c r="T3707" s="10">
        <f>IFERROR(1/COUNTIF(Tabla2[CONTRATISTA PRNCIPAL],Tabla2[[#This Row],[CONTRATISTA PRNCIPAL]]),0)</f>
        <v>2.7027027027027029E-2</v>
      </c>
      <c r="U3707" s="33">
        <f ca="1">IF(((TODAY()-Tabla2[[#This Row],[FECHA NACIMIENTO]])/365)&lt;18,"Corregir", IF(((TODAY()-Tabla2[[#This Row],[FECHA NACIMIENTO]])/365)&gt;80, "Corregir",ROUNDDOWN(((TODAY()-Tabla2[[#This Row],[FECHA NACIMIENTO]])/365),0)))</f>
        <v>57</v>
      </c>
      <c r="V370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707" s="34" t="str">
        <f ca="1">+IF(Tabla2[[#This Row],[Edad]]="Corregir","Corregir","Ok")</f>
        <v>Ok</v>
      </c>
      <c r="X3707" s="10" t="str">
        <f>+IFERROR(VLOOKUP(Tabla2[[#This Row],[DISTRITO SEGÚN DNI]],Hoja1!$A$2:$B$55,2,FALSE),"No")</f>
        <v>CALLAO</v>
      </c>
      <c r="Y3707" s="10" t="str">
        <f>IF(OR(LOWER(Tabla2[[#This Row],[GENERO]])="masculino", LOWER(Tabla2[[#This Row],[GENERO]])="femenino"),"OK","Corregir")</f>
        <v>OK</v>
      </c>
      <c r="Z3707" s="10" t="str">
        <f>+IF(Tabla2[[#This Row],[Nro. DNI / CE]]="","Corregir",IF(LEN(Tabla2[[#This Row],[Nro. DNI / CE]])&gt;=8,"OK","Corregir"))</f>
        <v>OK</v>
      </c>
      <c r="AA3707" s="10">
        <f>COUNTIF(Tabla2[APELLIDOS Y NOMBRES],Tabla2[[#This Row],[APELLIDOS Y NOMBRES]])</f>
        <v>1</v>
      </c>
      <c r="AB3707" t="str">
        <f ca="1">+IFERROR(IF(Tabla2[[#This Row],[FECHA CESE/BAJA]]="","No Aplica",IF(AND(MONTH(Tabla2[[#This Row],[FECHA CESE/BAJA]])=MONTH(TODAY()-30),YEAR(Tabla2[[#This Row],[FECHA CESE/BAJA]])=YEAR(TODAY())),MONTH(TODAY()-30)&amp;"-"&amp;YEAR(TODAY()),"Borrar")),"No aplica")</f>
        <v>No Aplica</v>
      </c>
      <c r="AC3707" t="str">
        <f ca="1">+IFERROR(IF(Tabla2[[#This Row],[FECHA INICIO DE LABORES EN OBRA]]="","No Aplica",IF(AND(MONTH(Tabla2[[#This Row],[FECHA INICIO DE LABORES EN OBRA]])=MONTH(TODAY()-30),YEAR(Tabla2[[#This Row],[FECHA INICIO DE LABORES EN OBRA]])=YEAR(TODAY())),MONTH(TODAY()-30)&amp;"-"&amp;YEAR(TODAY()),"No Aplica")),"No Aplica")</f>
        <v>8-2023</v>
      </c>
    </row>
    <row r="3708" spans="1:29" x14ac:dyDescent="0.25">
      <c r="A3708" s="2">
        <v>20508430681</v>
      </c>
      <c r="B3708" s="3" t="s">
        <v>4583</v>
      </c>
      <c r="C3708" s="3" t="s">
        <v>4583</v>
      </c>
      <c r="D3708" s="3" t="s">
        <v>12838</v>
      </c>
      <c r="E3708" s="3" t="s">
        <v>12839</v>
      </c>
      <c r="F3708" s="36">
        <v>28639</v>
      </c>
      <c r="G3708" s="3">
        <v>2</v>
      </c>
      <c r="H3708" s="3" t="s">
        <v>5133</v>
      </c>
      <c r="I3708" s="3" t="s">
        <v>4586</v>
      </c>
      <c r="J3708" s="3" t="s">
        <v>12840</v>
      </c>
      <c r="K3708" s="3" t="s">
        <v>1054</v>
      </c>
      <c r="L3708" s="8" t="s">
        <v>9813</v>
      </c>
      <c r="M3708" s="5"/>
      <c r="N3708" s="13" t="s">
        <v>1043</v>
      </c>
      <c r="O3708" s="5">
        <v>45160</v>
      </c>
      <c r="P3708" s="8">
        <v>1</v>
      </c>
      <c r="Q3708" s="9">
        <v>4</v>
      </c>
      <c r="R3708" s="9" t="str">
        <f>IFERROR(VLOOKUP(Tabla2[[#This Row],[CONTRATISTA PRNCIPAL]],Hoja1!$L$5:$M$9,2,FALSE),"CJV")</f>
        <v>CJV</v>
      </c>
      <c r="S3708" s="9" t="str">
        <f>IF(Tabla2[[#This Row],[EMPRESA]]=Tabla2[[#This Row],[CONTRATISTA PRNCIPAL]],"Principal","Secundaria")</f>
        <v>Principal</v>
      </c>
      <c r="T3708" s="10">
        <f>IFERROR(1/COUNTIF(Tabla2[CONTRATISTA PRNCIPAL],Tabla2[[#This Row],[CONTRATISTA PRNCIPAL]]),0)</f>
        <v>2.7027027027027029E-2</v>
      </c>
      <c r="U3708" s="33">
        <f ca="1">IF(((TODAY()-Tabla2[[#This Row],[FECHA NACIMIENTO]])/365)&lt;18,"Corregir", IF(((TODAY()-Tabla2[[#This Row],[FECHA NACIMIENTO]])/365)&gt;80, "Corregir",ROUNDDOWN(((TODAY()-Tabla2[[#This Row],[FECHA NACIMIENTO]])/365),0)))</f>
        <v>45</v>
      </c>
      <c r="V370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708" s="34" t="str">
        <f ca="1">+IF(Tabla2[[#This Row],[Edad]]="Corregir","Corregir","Ok")</f>
        <v>Ok</v>
      </c>
      <c r="X3708" s="10" t="str">
        <f>+IFERROR(VLOOKUP(Tabla2[[#This Row],[DISTRITO SEGÚN DNI]],Hoja1!$A$2:$B$55,2,FALSE),"No")</f>
        <v>No</v>
      </c>
      <c r="Y3708" s="10" t="str">
        <f>IF(OR(LOWER(Tabla2[[#This Row],[GENERO]])="masculino", LOWER(Tabla2[[#This Row],[GENERO]])="femenino"),"OK","Corregir")</f>
        <v>OK</v>
      </c>
      <c r="Z3708" s="10" t="str">
        <f>+IF(Tabla2[[#This Row],[Nro. DNI / CE]]="","Corregir",IF(LEN(Tabla2[[#This Row],[Nro. DNI / CE]])&gt;=8,"OK","Corregir"))</f>
        <v>OK</v>
      </c>
      <c r="AA3708" s="10">
        <f>COUNTIF(Tabla2[APELLIDOS Y NOMBRES],Tabla2[[#This Row],[APELLIDOS Y NOMBRES]])</f>
        <v>1</v>
      </c>
      <c r="AB3708" t="str">
        <f ca="1">+IFERROR(IF(Tabla2[[#This Row],[FECHA CESE/BAJA]]="","No Aplica",IF(AND(MONTH(Tabla2[[#This Row],[FECHA CESE/BAJA]])=MONTH(TODAY()-30),YEAR(Tabla2[[#This Row],[FECHA CESE/BAJA]])=YEAR(TODAY())),MONTH(TODAY()-30)&amp;"-"&amp;YEAR(TODAY()),"Borrar")),"No aplica")</f>
        <v>No Aplica</v>
      </c>
      <c r="AC3708" t="str">
        <f ca="1">+IFERROR(IF(Tabla2[[#This Row],[FECHA INICIO DE LABORES EN OBRA]]="","No Aplica",IF(AND(MONTH(Tabla2[[#This Row],[FECHA INICIO DE LABORES EN OBRA]])=MONTH(TODAY()-30),YEAR(Tabla2[[#This Row],[FECHA INICIO DE LABORES EN OBRA]])=YEAR(TODAY())),MONTH(TODAY()-30)&amp;"-"&amp;YEAR(TODAY()),"No Aplica")),"No Aplica")</f>
        <v>8-2023</v>
      </c>
    </row>
    <row r="3709" spans="1:29" x14ac:dyDescent="0.25">
      <c r="A3709" s="2" t="s">
        <v>2900</v>
      </c>
      <c r="B3709" s="3" t="s">
        <v>2901</v>
      </c>
      <c r="C3709" s="3" t="s">
        <v>40</v>
      </c>
      <c r="D3709" s="3">
        <v>77083082</v>
      </c>
      <c r="E3709" s="3" t="s">
        <v>2902</v>
      </c>
      <c r="F3709" s="36">
        <v>34783</v>
      </c>
      <c r="G3709" s="3">
        <v>3</v>
      </c>
      <c r="H3709" s="3" t="s">
        <v>2903</v>
      </c>
      <c r="I3709" s="3" t="s">
        <v>2904</v>
      </c>
      <c r="J3709" s="3" t="s">
        <v>2905</v>
      </c>
      <c r="K3709" s="3" t="s">
        <v>1210</v>
      </c>
      <c r="L3709" s="8" t="s">
        <v>9813</v>
      </c>
      <c r="M3709" s="5"/>
      <c r="N3709" s="13" t="s">
        <v>1484</v>
      </c>
      <c r="O3709" s="5">
        <v>44868</v>
      </c>
      <c r="P3709" s="8">
        <v>1</v>
      </c>
      <c r="Q3709" s="9">
        <v>1</v>
      </c>
      <c r="R3709" s="9" t="str">
        <f>IFERROR(VLOOKUP(Tabla2[[#This Row],[CONTRATISTA PRNCIPAL]],Hoja1!$L$5:$M$9,2,FALSE),"CJV")</f>
        <v>CJV</v>
      </c>
      <c r="S3709" s="9" t="str">
        <f>IF(Tabla2[[#This Row],[EMPRESA]]=Tabla2[[#This Row],[CONTRATISTA PRNCIPAL]],"Principal","Secundaria")</f>
        <v>Secundaria</v>
      </c>
      <c r="T3709" s="10">
        <f>IFERROR(1/COUNTIF(Tabla2[CONTRATISTA PRNCIPAL],Tabla2[[#This Row],[CONTRATISTA PRNCIPAL]]),0)</f>
        <v>1.2500000000000001E-2</v>
      </c>
      <c r="U3709" s="33">
        <f ca="1">IF(((TODAY()-Tabla2[[#This Row],[FECHA NACIMIENTO]])/365)&lt;18,"Corregir", IF(((TODAY()-Tabla2[[#This Row],[FECHA NACIMIENTO]])/365)&gt;80, "Corregir",ROUNDDOWN(((TODAY()-Tabla2[[#This Row],[FECHA NACIMIENTO]])/365),0)))</f>
        <v>28</v>
      </c>
      <c r="V370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709" s="34" t="str">
        <f ca="1">+IF(Tabla2[[#This Row],[Edad]]="Corregir","Corregir","Ok")</f>
        <v>Ok</v>
      </c>
      <c r="X3709" s="10" t="str">
        <f>+IFERROR(VLOOKUP(Tabla2[[#This Row],[DISTRITO SEGÚN DNI]],Hoja1!$A$2:$B$55,2,FALSE),"No")</f>
        <v>No</v>
      </c>
      <c r="Y3709" s="10" t="str">
        <f>IF(OR(LOWER(Tabla2[[#This Row],[GENERO]])="masculino", LOWER(Tabla2[[#This Row],[GENERO]])="femenino"),"OK","Corregir")</f>
        <v>OK</v>
      </c>
      <c r="Z3709" s="10" t="str">
        <f>+IF(Tabla2[[#This Row],[Nro. DNI / CE]]="","Corregir",IF(LEN(Tabla2[[#This Row],[Nro. DNI / CE]])&gt;=8,"OK","Corregir"))</f>
        <v>OK</v>
      </c>
      <c r="AA3709" s="10">
        <f>COUNTIF(Tabla2[APELLIDOS Y NOMBRES],Tabla2[[#This Row],[APELLIDOS Y NOMBRES]])</f>
        <v>1</v>
      </c>
      <c r="AB3709" t="str">
        <f ca="1">+IFERROR(IF(Tabla2[[#This Row],[FECHA CESE/BAJA]]="","No Aplica",IF(AND(MONTH(Tabla2[[#This Row],[FECHA CESE/BAJA]])=MONTH(TODAY()-30),YEAR(Tabla2[[#This Row],[FECHA CESE/BAJA]])=YEAR(TODAY())),MONTH(TODAY()-30)&amp;"-"&amp;YEAR(TODAY()),"Borrar")),"No aplica")</f>
        <v>No Aplica</v>
      </c>
      <c r="AC3709" t="str">
        <f ca="1">+IFERROR(IF(Tabla2[[#This Row],[FECHA INICIO DE LABORES EN OBRA]]="","No Aplica",IF(AND(MONTH(Tabla2[[#This Row],[FECHA INICIO DE LABORES EN OBRA]])=MONTH(TODAY()-30),YEAR(Tabla2[[#This Row],[FECHA INICIO DE LABORES EN OBRA]])=YEAR(TODAY())),MONTH(TODAY()-30)&amp;"-"&amp;YEAR(TODAY()),"No Aplica")),"No Aplica")</f>
        <v>No Aplica</v>
      </c>
    </row>
    <row r="3710" spans="1:29" x14ac:dyDescent="0.25">
      <c r="A3710" s="2" t="s">
        <v>2900</v>
      </c>
      <c r="B3710" s="3" t="s">
        <v>2901</v>
      </c>
      <c r="C3710" s="3" t="s">
        <v>40</v>
      </c>
      <c r="D3710" s="3">
        <v>48879549</v>
      </c>
      <c r="E3710" s="3" t="s">
        <v>2906</v>
      </c>
      <c r="F3710" s="36">
        <v>32975</v>
      </c>
      <c r="G3710" s="3">
        <v>3</v>
      </c>
      <c r="H3710" s="3" t="s">
        <v>2903</v>
      </c>
      <c r="I3710" s="3" t="s">
        <v>2904</v>
      </c>
      <c r="J3710" s="3" t="s">
        <v>2907</v>
      </c>
      <c r="K3710" s="3" t="s">
        <v>2908</v>
      </c>
      <c r="L3710" s="8" t="s">
        <v>9813</v>
      </c>
      <c r="M3710" s="5"/>
      <c r="N3710" s="13" t="s">
        <v>1484</v>
      </c>
      <c r="O3710" s="5">
        <v>45005</v>
      </c>
      <c r="P3710" s="8">
        <v>1</v>
      </c>
      <c r="Q3710" s="9">
        <v>1</v>
      </c>
      <c r="R3710" s="9" t="str">
        <f>IFERROR(VLOOKUP(Tabla2[[#This Row],[CONTRATISTA PRNCIPAL]],Hoja1!$L$5:$M$9,2,FALSE),"CJV")</f>
        <v>CJV</v>
      </c>
      <c r="S3710" s="9" t="str">
        <f>IF(Tabla2[[#This Row],[EMPRESA]]=Tabla2[[#This Row],[CONTRATISTA PRNCIPAL]],"Principal","Secundaria")</f>
        <v>Secundaria</v>
      </c>
      <c r="T3710" s="10">
        <f>IFERROR(1/COUNTIF(Tabla2[CONTRATISTA PRNCIPAL],Tabla2[[#This Row],[CONTRATISTA PRNCIPAL]]),0)</f>
        <v>1.2500000000000001E-2</v>
      </c>
      <c r="U3710" s="33">
        <f ca="1">IF(((TODAY()-Tabla2[[#This Row],[FECHA NACIMIENTO]])/365)&lt;18,"Corregir", IF(((TODAY()-Tabla2[[#This Row],[FECHA NACIMIENTO]])/365)&gt;80, "Corregir",ROUNDDOWN(((TODAY()-Tabla2[[#This Row],[FECHA NACIMIENTO]])/365),0)))</f>
        <v>33</v>
      </c>
      <c r="V371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710" s="34" t="str">
        <f ca="1">+IF(Tabla2[[#This Row],[Edad]]="Corregir","Corregir","Ok")</f>
        <v>Ok</v>
      </c>
      <c r="X3710" s="10" t="str">
        <f>+IFERROR(VLOOKUP(Tabla2[[#This Row],[DISTRITO SEGÚN DNI]],Hoja1!$A$2:$B$55,2,FALSE),"No")</f>
        <v>No</v>
      </c>
      <c r="Y3710" s="10" t="str">
        <f>IF(OR(LOWER(Tabla2[[#This Row],[GENERO]])="masculino", LOWER(Tabla2[[#This Row],[GENERO]])="femenino"),"OK","Corregir")</f>
        <v>OK</v>
      </c>
      <c r="Z3710" s="10" t="str">
        <f>+IF(Tabla2[[#This Row],[Nro. DNI / CE]]="","Corregir",IF(LEN(Tabla2[[#This Row],[Nro. DNI / CE]])&gt;=8,"OK","Corregir"))</f>
        <v>OK</v>
      </c>
      <c r="AA3710" s="10">
        <f>COUNTIF(Tabla2[APELLIDOS Y NOMBRES],Tabla2[[#This Row],[APELLIDOS Y NOMBRES]])</f>
        <v>1</v>
      </c>
      <c r="AB3710" t="str">
        <f ca="1">+IFERROR(IF(Tabla2[[#This Row],[FECHA CESE/BAJA]]="","No Aplica",IF(AND(MONTH(Tabla2[[#This Row],[FECHA CESE/BAJA]])=MONTH(TODAY()-30),YEAR(Tabla2[[#This Row],[FECHA CESE/BAJA]])=YEAR(TODAY())),MONTH(TODAY()-30)&amp;"-"&amp;YEAR(TODAY()),"Borrar")),"No aplica")</f>
        <v>No Aplica</v>
      </c>
      <c r="AC3710" t="str">
        <f ca="1">+IFERROR(IF(Tabla2[[#This Row],[FECHA INICIO DE LABORES EN OBRA]]="","No Aplica",IF(AND(MONTH(Tabla2[[#This Row],[FECHA INICIO DE LABORES EN OBRA]])=MONTH(TODAY()-30),YEAR(Tabla2[[#This Row],[FECHA INICIO DE LABORES EN OBRA]])=YEAR(TODAY())),MONTH(TODAY()-30)&amp;"-"&amp;YEAR(TODAY()),"No Aplica")),"No Aplica")</f>
        <v>No Aplica</v>
      </c>
    </row>
    <row r="3711" spans="1:29" x14ac:dyDescent="0.25">
      <c r="A3711" s="2" t="s">
        <v>2900</v>
      </c>
      <c r="B3711" s="3" t="s">
        <v>2901</v>
      </c>
      <c r="C3711" s="3" t="s">
        <v>40</v>
      </c>
      <c r="D3711" s="3">
        <v>76612225</v>
      </c>
      <c r="E3711" s="3" t="s">
        <v>2912</v>
      </c>
      <c r="F3711" s="36">
        <v>36501</v>
      </c>
      <c r="G3711" s="3">
        <v>3</v>
      </c>
      <c r="H3711" s="3" t="s">
        <v>2903</v>
      </c>
      <c r="I3711" s="3" t="s">
        <v>2904</v>
      </c>
      <c r="J3711" s="3" t="s">
        <v>2913</v>
      </c>
      <c r="K3711" s="3" t="s">
        <v>1063</v>
      </c>
      <c r="L3711" s="8" t="s">
        <v>9813</v>
      </c>
      <c r="M3711" s="5"/>
      <c r="N3711" s="13" t="s">
        <v>1484</v>
      </c>
      <c r="O3711" s="5" t="s">
        <v>2911</v>
      </c>
      <c r="P3711" s="8">
        <v>1</v>
      </c>
      <c r="Q3711" s="9">
        <v>1</v>
      </c>
      <c r="R3711" s="9" t="str">
        <f>IFERROR(VLOOKUP(Tabla2[[#This Row],[CONTRATISTA PRNCIPAL]],Hoja1!$L$5:$M$9,2,FALSE),"CJV")</f>
        <v>CJV</v>
      </c>
      <c r="S3711" s="9" t="str">
        <f>IF(Tabla2[[#This Row],[EMPRESA]]=Tabla2[[#This Row],[CONTRATISTA PRNCIPAL]],"Principal","Secundaria")</f>
        <v>Secundaria</v>
      </c>
      <c r="T3711" s="10">
        <f>IFERROR(1/COUNTIF(Tabla2[CONTRATISTA PRNCIPAL],Tabla2[[#This Row],[CONTRATISTA PRNCIPAL]]),0)</f>
        <v>1.2500000000000001E-2</v>
      </c>
      <c r="U3711" s="33">
        <f ca="1">IF(((TODAY()-Tabla2[[#This Row],[FECHA NACIMIENTO]])/365)&lt;18,"Corregir", IF(((TODAY()-Tabla2[[#This Row],[FECHA NACIMIENTO]])/365)&gt;80, "Corregir",ROUNDDOWN(((TODAY()-Tabla2[[#This Row],[FECHA NACIMIENTO]])/365),0)))</f>
        <v>23</v>
      </c>
      <c r="V371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3711" s="34" t="str">
        <f ca="1">+IF(Tabla2[[#This Row],[Edad]]="Corregir","Corregir","Ok")</f>
        <v>Ok</v>
      </c>
      <c r="X3711" s="10" t="str">
        <f>+IFERROR(VLOOKUP(Tabla2[[#This Row],[DISTRITO SEGÚN DNI]],Hoja1!$A$2:$B$55,2,FALSE),"No")</f>
        <v>No</v>
      </c>
      <c r="Y3711" s="10" t="str">
        <f>IF(OR(LOWER(Tabla2[[#This Row],[GENERO]])="masculino", LOWER(Tabla2[[#This Row],[GENERO]])="femenino"),"OK","Corregir")</f>
        <v>OK</v>
      </c>
      <c r="Z3711" s="10" t="str">
        <f>+IF(Tabla2[[#This Row],[Nro. DNI / CE]]="","Corregir",IF(LEN(Tabla2[[#This Row],[Nro. DNI / CE]])&gt;=8,"OK","Corregir"))</f>
        <v>OK</v>
      </c>
      <c r="AA3711" s="10">
        <f>COUNTIF(Tabla2[APELLIDOS Y NOMBRES],Tabla2[[#This Row],[APELLIDOS Y NOMBRES]])</f>
        <v>1</v>
      </c>
      <c r="AB3711" t="str">
        <f ca="1">+IFERROR(IF(Tabla2[[#This Row],[FECHA CESE/BAJA]]="","No Aplica",IF(AND(MONTH(Tabla2[[#This Row],[FECHA CESE/BAJA]])=MONTH(TODAY()-30),YEAR(Tabla2[[#This Row],[FECHA CESE/BAJA]])=YEAR(TODAY())),MONTH(TODAY()-30)&amp;"-"&amp;YEAR(TODAY()),"Borrar")),"No aplica")</f>
        <v>No Aplica</v>
      </c>
      <c r="AC3711" t="str">
        <f ca="1">+IFERROR(IF(Tabla2[[#This Row],[FECHA INICIO DE LABORES EN OBRA]]="","No Aplica",IF(AND(MONTH(Tabla2[[#This Row],[FECHA INICIO DE LABORES EN OBRA]])=MONTH(TODAY()-30),YEAR(Tabla2[[#This Row],[FECHA INICIO DE LABORES EN OBRA]])=YEAR(TODAY())),MONTH(TODAY()-30)&amp;"-"&amp;YEAR(TODAY()),"No Aplica")),"No Aplica")</f>
        <v>No Aplica</v>
      </c>
    </row>
    <row r="3712" spans="1:29" x14ac:dyDescent="0.25">
      <c r="A3712" s="2" t="s">
        <v>2900</v>
      </c>
      <c r="B3712" s="3" t="s">
        <v>2901</v>
      </c>
      <c r="C3712" s="3" t="s">
        <v>40</v>
      </c>
      <c r="D3712" s="3">
        <v>43369023</v>
      </c>
      <c r="E3712" s="3" t="s">
        <v>2914</v>
      </c>
      <c r="F3712" s="36">
        <v>31437</v>
      </c>
      <c r="G3712" s="3">
        <v>3</v>
      </c>
      <c r="H3712" s="3" t="s">
        <v>2915</v>
      </c>
      <c r="I3712" s="3" t="s">
        <v>2904</v>
      </c>
      <c r="J3712" s="3" t="s">
        <v>2916</v>
      </c>
      <c r="K3712" s="3" t="s">
        <v>1063</v>
      </c>
      <c r="L3712" s="8" t="s">
        <v>9813</v>
      </c>
      <c r="M3712" s="5"/>
      <c r="N3712" s="13" t="s">
        <v>1484</v>
      </c>
      <c r="O3712" s="5">
        <v>45028</v>
      </c>
      <c r="P3712" s="8">
        <v>1</v>
      </c>
      <c r="Q3712" s="9">
        <v>1</v>
      </c>
      <c r="R3712" s="9" t="str">
        <f>IFERROR(VLOOKUP(Tabla2[[#This Row],[CONTRATISTA PRNCIPAL]],Hoja1!$L$5:$M$9,2,FALSE),"CJV")</f>
        <v>CJV</v>
      </c>
      <c r="S3712" s="9" t="str">
        <f>IF(Tabla2[[#This Row],[EMPRESA]]=Tabla2[[#This Row],[CONTRATISTA PRNCIPAL]],"Principal","Secundaria")</f>
        <v>Secundaria</v>
      </c>
      <c r="T3712" s="10">
        <f>IFERROR(1/COUNTIF(Tabla2[CONTRATISTA PRNCIPAL],Tabla2[[#This Row],[CONTRATISTA PRNCIPAL]]),0)</f>
        <v>1.2500000000000001E-2</v>
      </c>
      <c r="U3712" s="33">
        <f ca="1">IF(((TODAY()-Tabla2[[#This Row],[FECHA NACIMIENTO]])/365)&lt;18,"Corregir", IF(((TODAY()-Tabla2[[#This Row],[FECHA NACIMIENTO]])/365)&gt;80, "Corregir",ROUNDDOWN(((TODAY()-Tabla2[[#This Row],[FECHA NACIMIENTO]])/365),0)))</f>
        <v>37</v>
      </c>
      <c r="V371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712" s="34" t="str">
        <f ca="1">+IF(Tabla2[[#This Row],[Edad]]="Corregir","Corregir","Ok")</f>
        <v>Ok</v>
      </c>
      <c r="X3712" s="10" t="str">
        <f>+IFERROR(VLOOKUP(Tabla2[[#This Row],[DISTRITO SEGÚN DNI]],Hoja1!$A$2:$B$55,2,FALSE),"No")</f>
        <v>No</v>
      </c>
      <c r="Y3712" s="10" t="str">
        <f>IF(OR(LOWER(Tabla2[[#This Row],[GENERO]])="masculino", LOWER(Tabla2[[#This Row],[GENERO]])="femenino"),"OK","Corregir")</f>
        <v>OK</v>
      </c>
      <c r="Z3712" s="10" t="str">
        <f>+IF(Tabla2[[#This Row],[Nro. DNI / CE]]="","Corregir",IF(LEN(Tabla2[[#This Row],[Nro. DNI / CE]])&gt;=8,"OK","Corregir"))</f>
        <v>OK</v>
      </c>
      <c r="AA3712" s="10">
        <f>COUNTIF(Tabla2[APELLIDOS Y NOMBRES],Tabla2[[#This Row],[APELLIDOS Y NOMBRES]])</f>
        <v>1</v>
      </c>
      <c r="AB3712" t="str">
        <f ca="1">+IFERROR(IF(Tabla2[[#This Row],[FECHA CESE/BAJA]]="","No Aplica",IF(AND(MONTH(Tabla2[[#This Row],[FECHA CESE/BAJA]])=MONTH(TODAY()-30),YEAR(Tabla2[[#This Row],[FECHA CESE/BAJA]])=YEAR(TODAY())),MONTH(TODAY()-30)&amp;"-"&amp;YEAR(TODAY()),"Borrar")),"No aplica")</f>
        <v>No Aplica</v>
      </c>
      <c r="AC3712" t="str">
        <f ca="1">+IFERROR(IF(Tabla2[[#This Row],[FECHA INICIO DE LABORES EN OBRA]]="","No Aplica",IF(AND(MONTH(Tabla2[[#This Row],[FECHA INICIO DE LABORES EN OBRA]])=MONTH(TODAY()-30),YEAR(Tabla2[[#This Row],[FECHA INICIO DE LABORES EN OBRA]])=YEAR(TODAY())),MONTH(TODAY()-30)&amp;"-"&amp;YEAR(TODAY()),"No Aplica")),"No Aplica")</f>
        <v>No Aplica</v>
      </c>
    </row>
    <row r="3713" spans="1:29" x14ac:dyDescent="0.25">
      <c r="A3713" s="2" t="s">
        <v>2919</v>
      </c>
      <c r="B3713" s="3" t="s">
        <v>2920</v>
      </c>
      <c r="C3713" s="3" t="s">
        <v>40</v>
      </c>
      <c r="D3713" s="3">
        <v>47343199</v>
      </c>
      <c r="E3713" s="3" t="s">
        <v>2921</v>
      </c>
      <c r="F3713" s="36">
        <v>33794</v>
      </c>
      <c r="G3713" s="3">
        <v>1</v>
      </c>
      <c r="H3713" s="3" t="s">
        <v>1838</v>
      </c>
      <c r="I3713" s="3" t="s">
        <v>2922</v>
      </c>
      <c r="J3713" s="3" t="s">
        <v>2923</v>
      </c>
      <c r="K3713" s="3" t="s">
        <v>1139</v>
      </c>
      <c r="L3713" s="8" t="s">
        <v>9813</v>
      </c>
      <c r="M3713" s="5"/>
      <c r="N3713" s="13" t="s">
        <v>1043</v>
      </c>
      <c r="O3713" s="5">
        <v>44833</v>
      </c>
      <c r="P3713" s="8">
        <v>1</v>
      </c>
      <c r="Q3713" s="9">
        <v>1</v>
      </c>
      <c r="R3713" s="9" t="str">
        <f>IFERROR(VLOOKUP(Tabla2[[#This Row],[CONTRATISTA PRNCIPAL]],Hoja1!$L$5:$M$9,2,FALSE),"CJV")</f>
        <v>CJV</v>
      </c>
      <c r="S3713" s="9" t="str">
        <f>IF(Tabla2[[#This Row],[EMPRESA]]=Tabla2[[#This Row],[CONTRATISTA PRNCIPAL]],"Principal","Secundaria")</f>
        <v>Secundaria</v>
      </c>
      <c r="T3713" s="10">
        <f>IFERROR(1/COUNTIF(Tabla2[CONTRATISTA PRNCIPAL],Tabla2[[#This Row],[CONTRATISTA PRNCIPAL]]),0)</f>
        <v>1.2500000000000001E-2</v>
      </c>
      <c r="U3713" s="33">
        <f ca="1">IF(((TODAY()-Tabla2[[#This Row],[FECHA NACIMIENTO]])/365)&lt;18,"Corregir", IF(((TODAY()-Tabla2[[#This Row],[FECHA NACIMIENTO]])/365)&gt;80, "Corregir",ROUNDDOWN(((TODAY()-Tabla2[[#This Row],[FECHA NACIMIENTO]])/365),0)))</f>
        <v>31</v>
      </c>
      <c r="V371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713" s="34" t="str">
        <f ca="1">+IF(Tabla2[[#This Row],[Edad]]="Corregir","Corregir","Ok")</f>
        <v>Ok</v>
      </c>
      <c r="X3713" s="10" t="str">
        <f>+IFERROR(VLOOKUP(Tabla2[[#This Row],[DISTRITO SEGÚN DNI]],Hoja1!$A$2:$B$55,2,FALSE),"No")</f>
        <v>No</v>
      </c>
      <c r="Y3713" s="10" t="str">
        <f>IF(OR(LOWER(Tabla2[[#This Row],[GENERO]])="masculino", LOWER(Tabla2[[#This Row],[GENERO]])="femenino"),"OK","Corregir")</f>
        <v>OK</v>
      </c>
      <c r="Z3713" s="10" t="str">
        <f>+IF(Tabla2[[#This Row],[Nro. DNI / CE]]="","Corregir",IF(LEN(Tabla2[[#This Row],[Nro. DNI / CE]])&gt;=8,"OK","Corregir"))</f>
        <v>OK</v>
      </c>
      <c r="AA3713" s="10">
        <f>COUNTIF(Tabla2[APELLIDOS Y NOMBRES],Tabla2[[#This Row],[APELLIDOS Y NOMBRES]])</f>
        <v>1</v>
      </c>
      <c r="AB3713" t="str">
        <f ca="1">+IFERROR(IF(Tabla2[[#This Row],[FECHA CESE/BAJA]]="","No Aplica",IF(AND(MONTH(Tabla2[[#This Row],[FECHA CESE/BAJA]])=MONTH(TODAY()-30),YEAR(Tabla2[[#This Row],[FECHA CESE/BAJA]])=YEAR(TODAY())),MONTH(TODAY()-30)&amp;"-"&amp;YEAR(TODAY()),"Borrar")),"No aplica")</f>
        <v>No Aplica</v>
      </c>
      <c r="AC3713" t="str">
        <f ca="1">+IFERROR(IF(Tabla2[[#This Row],[FECHA INICIO DE LABORES EN OBRA]]="","No Aplica",IF(AND(MONTH(Tabla2[[#This Row],[FECHA INICIO DE LABORES EN OBRA]])=MONTH(TODAY()-30),YEAR(Tabla2[[#This Row],[FECHA INICIO DE LABORES EN OBRA]])=YEAR(TODAY())),MONTH(TODAY()-30)&amp;"-"&amp;YEAR(TODAY()),"No Aplica")),"No Aplica")</f>
        <v>No Aplica</v>
      </c>
    </row>
    <row r="3714" spans="1:29" x14ac:dyDescent="0.25">
      <c r="A3714" s="2" t="s">
        <v>2919</v>
      </c>
      <c r="B3714" s="3" t="s">
        <v>2920</v>
      </c>
      <c r="C3714" s="3" t="s">
        <v>40</v>
      </c>
      <c r="D3714" s="3">
        <v>40137651</v>
      </c>
      <c r="E3714" s="3" t="s">
        <v>2924</v>
      </c>
      <c r="F3714" s="36">
        <v>28912</v>
      </c>
      <c r="G3714" s="3">
        <v>1</v>
      </c>
      <c r="H3714" s="3" t="s">
        <v>1677</v>
      </c>
      <c r="I3714" s="3" t="s">
        <v>2922</v>
      </c>
      <c r="J3714" s="3" t="s">
        <v>2925</v>
      </c>
      <c r="K3714" s="3" t="s">
        <v>1095</v>
      </c>
      <c r="L3714" s="8" t="s">
        <v>9813</v>
      </c>
      <c r="M3714" s="5"/>
      <c r="N3714" s="13" t="s">
        <v>1043</v>
      </c>
      <c r="O3714" s="5">
        <v>44872</v>
      </c>
      <c r="P3714" s="8">
        <v>1</v>
      </c>
      <c r="Q3714" s="9">
        <v>1</v>
      </c>
      <c r="R3714" s="9" t="str">
        <f>IFERROR(VLOOKUP(Tabla2[[#This Row],[CONTRATISTA PRNCIPAL]],Hoja1!$L$5:$M$9,2,FALSE),"CJV")</f>
        <v>CJV</v>
      </c>
      <c r="S3714" s="9" t="str">
        <f>IF(Tabla2[[#This Row],[EMPRESA]]=Tabla2[[#This Row],[CONTRATISTA PRNCIPAL]],"Principal","Secundaria")</f>
        <v>Secundaria</v>
      </c>
      <c r="T3714" s="10">
        <f>IFERROR(1/COUNTIF(Tabla2[CONTRATISTA PRNCIPAL],Tabla2[[#This Row],[CONTRATISTA PRNCIPAL]]),0)</f>
        <v>1.2500000000000001E-2</v>
      </c>
      <c r="U3714" s="33">
        <f ca="1">IF(((TODAY()-Tabla2[[#This Row],[FECHA NACIMIENTO]])/365)&lt;18,"Corregir", IF(((TODAY()-Tabla2[[#This Row],[FECHA NACIMIENTO]])/365)&gt;80, "Corregir",ROUNDDOWN(((TODAY()-Tabla2[[#This Row],[FECHA NACIMIENTO]])/365),0)))</f>
        <v>44</v>
      </c>
      <c r="V371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714" s="34" t="str">
        <f ca="1">+IF(Tabla2[[#This Row],[Edad]]="Corregir","Corregir","Ok")</f>
        <v>Ok</v>
      </c>
      <c r="X3714" s="10" t="str">
        <f>+IFERROR(VLOOKUP(Tabla2[[#This Row],[DISTRITO SEGÚN DNI]],Hoja1!$A$2:$B$55,2,FALSE),"No")</f>
        <v>No</v>
      </c>
      <c r="Y3714" s="10" t="str">
        <f>IF(OR(LOWER(Tabla2[[#This Row],[GENERO]])="masculino", LOWER(Tabla2[[#This Row],[GENERO]])="femenino"),"OK","Corregir")</f>
        <v>OK</v>
      </c>
      <c r="Z3714" s="10" t="str">
        <f>+IF(Tabla2[[#This Row],[Nro. DNI / CE]]="","Corregir",IF(LEN(Tabla2[[#This Row],[Nro. DNI / CE]])&gt;=8,"OK","Corregir"))</f>
        <v>OK</v>
      </c>
      <c r="AA3714" s="10">
        <f>COUNTIF(Tabla2[APELLIDOS Y NOMBRES],Tabla2[[#This Row],[APELLIDOS Y NOMBRES]])</f>
        <v>1</v>
      </c>
      <c r="AB3714" t="str">
        <f ca="1">+IFERROR(IF(Tabla2[[#This Row],[FECHA CESE/BAJA]]="","No Aplica",IF(AND(MONTH(Tabla2[[#This Row],[FECHA CESE/BAJA]])=MONTH(TODAY()-30),YEAR(Tabla2[[#This Row],[FECHA CESE/BAJA]])=YEAR(TODAY())),MONTH(TODAY()-30)&amp;"-"&amp;YEAR(TODAY()),"Borrar")),"No aplica")</f>
        <v>No Aplica</v>
      </c>
      <c r="AC3714" t="str">
        <f ca="1">+IFERROR(IF(Tabla2[[#This Row],[FECHA INICIO DE LABORES EN OBRA]]="","No Aplica",IF(AND(MONTH(Tabla2[[#This Row],[FECHA INICIO DE LABORES EN OBRA]])=MONTH(TODAY()-30),YEAR(Tabla2[[#This Row],[FECHA INICIO DE LABORES EN OBRA]])=YEAR(TODAY())),MONTH(TODAY()-30)&amp;"-"&amp;YEAR(TODAY()),"No Aplica")),"No Aplica")</f>
        <v>No Aplica</v>
      </c>
    </row>
    <row r="3715" spans="1:29" x14ac:dyDescent="0.25">
      <c r="A3715" s="2" t="s">
        <v>2919</v>
      </c>
      <c r="B3715" s="3" t="s">
        <v>2920</v>
      </c>
      <c r="C3715" s="3" t="s">
        <v>40</v>
      </c>
      <c r="D3715" s="3">
        <v>40275710</v>
      </c>
      <c r="E3715" s="3" t="s">
        <v>2926</v>
      </c>
      <c r="F3715" s="36">
        <v>29070</v>
      </c>
      <c r="G3715" s="3">
        <v>1</v>
      </c>
      <c r="H3715" s="3" t="s">
        <v>2927</v>
      </c>
      <c r="I3715" s="3" t="s">
        <v>2904</v>
      </c>
      <c r="J3715" s="3" t="s">
        <v>2928</v>
      </c>
      <c r="K3715" s="3" t="s">
        <v>1063</v>
      </c>
      <c r="L3715" s="8" t="s">
        <v>9813</v>
      </c>
      <c r="M3715" s="5"/>
      <c r="N3715" s="13" t="s">
        <v>1043</v>
      </c>
      <c r="O3715" s="5">
        <v>44799</v>
      </c>
      <c r="P3715" s="8">
        <v>1</v>
      </c>
      <c r="Q3715" s="9">
        <v>1</v>
      </c>
      <c r="R3715" s="9" t="str">
        <f>IFERROR(VLOOKUP(Tabla2[[#This Row],[CONTRATISTA PRNCIPAL]],Hoja1!$L$5:$M$9,2,FALSE),"CJV")</f>
        <v>CJV</v>
      </c>
      <c r="S3715" s="9" t="str">
        <f>IF(Tabla2[[#This Row],[EMPRESA]]=Tabla2[[#This Row],[CONTRATISTA PRNCIPAL]],"Principal","Secundaria")</f>
        <v>Secundaria</v>
      </c>
      <c r="T3715" s="10">
        <f>IFERROR(1/COUNTIF(Tabla2[CONTRATISTA PRNCIPAL],Tabla2[[#This Row],[CONTRATISTA PRNCIPAL]]),0)</f>
        <v>1.2500000000000001E-2</v>
      </c>
      <c r="U3715" s="33">
        <f ca="1">IF(((TODAY()-Tabla2[[#This Row],[FECHA NACIMIENTO]])/365)&lt;18,"Corregir", IF(((TODAY()-Tabla2[[#This Row],[FECHA NACIMIENTO]])/365)&gt;80, "Corregir",ROUNDDOWN(((TODAY()-Tabla2[[#This Row],[FECHA NACIMIENTO]])/365),0)))</f>
        <v>44</v>
      </c>
      <c r="V371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715" s="34" t="str">
        <f ca="1">+IF(Tabla2[[#This Row],[Edad]]="Corregir","Corregir","Ok")</f>
        <v>Ok</v>
      </c>
      <c r="X3715" s="10" t="str">
        <f>+IFERROR(VLOOKUP(Tabla2[[#This Row],[DISTRITO SEGÚN DNI]],Hoja1!$A$2:$B$55,2,FALSE),"No")</f>
        <v>No</v>
      </c>
      <c r="Y3715" s="10" t="str">
        <f>IF(OR(LOWER(Tabla2[[#This Row],[GENERO]])="masculino", LOWER(Tabla2[[#This Row],[GENERO]])="femenino"),"OK","Corregir")</f>
        <v>OK</v>
      </c>
      <c r="Z3715" s="10" t="str">
        <f>+IF(Tabla2[[#This Row],[Nro. DNI / CE]]="","Corregir",IF(LEN(Tabla2[[#This Row],[Nro. DNI / CE]])&gt;=8,"OK","Corregir"))</f>
        <v>OK</v>
      </c>
      <c r="AA3715" s="10">
        <f>COUNTIF(Tabla2[APELLIDOS Y NOMBRES],Tabla2[[#This Row],[APELLIDOS Y NOMBRES]])</f>
        <v>1</v>
      </c>
      <c r="AB3715" t="str">
        <f ca="1">+IFERROR(IF(Tabla2[[#This Row],[FECHA CESE/BAJA]]="","No Aplica",IF(AND(MONTH(Tabla2[[#This Row],[FECHA CESE/BAJA]])=MONTH(TODAY()-30),YEAR(Tabla2[[#This Row],[FECHA CESE/BAJA]])=YEAR(TODAY())),MONTH(TODAY()-30)&amp;"-"&amp;YEAR(TODAY()),"Borrar")),"No aplica")</f>
        <v>No Aplica</v>
      </c>
      <c r="AC3715" t="str">
        <f ca="1">+IFERROR(IF(Tabla2[[#This Row],[FECHA INICIO DE LABORES EN OBRA]]="","No Aplica",IF(AND(MONTH(Tabla2[[#This Row],[FECHA INICIO DE LABORES EN OBRA]])=MONTH(TODAY()-30),YEAR(Tabla2[[#This Row],[FECHA INICIO DE LABORES EN OBRA]])=YEAR(TODAY())),MONTH(TODAY()-30)&amp;"-"&amp;YEAR(TODAY()),"No Aplica")),"No Aplica")</f>
        <v>No Aplica</v>
      </c>
    </row>
    <row r="3716" spans="1:29" x14ac:dyDescent="0.25">
      <c r="A3716" s="2" t="s">
        <v>2919</v>
      </c>
      <c r="B3716" s="3" t="s">
        <v>2920</v>
      </c>
      <c r="C3716" s="3" t="s">
        <v>40</v>
      </c>
      <c r="D3716" s="3">
        <v>47146515</v>
      </c>
      <c r="E3716" s="3" t="s">
        <v>2929</v>
      </c>
      <c r="F3716" s="36">
        <v>33594</v>
      </c>
      <c r="G3716" s="3">
        <v>1</v>
      </c>
      <c r="H3716" s="3" t="s">
        <v>2930</v>
      </c>
      <c r="I3716" s="3" t="s">
        <v>2931</v>
      </c>
      <c r="J3716" s="3" t="s">
        <v>2932</v>
      </c>
      <c r="K3716" s="3" t="s">
        <v>1219</v>
      </c>
      <c r="L3716" s="8" t="s">
        <v>9813</v>
      </c>
      <c r="M3716" s="5"/>
      <c r="N3716" s="13" t="s">
        <v>1043</v>
      </c>
      <c r="O3716" s="5">
        <v>44935</v>
      </c>
      <c r="P3716" s="8">
        <v>1</v>
      </c>
      <c r="Q3716" s="9">
        <v>1</v>
      </c>
      <c r="R3716" s="9" t="str">
        <f>IFERROR(VLOOKUP(Tabla2[[#This Row],[CONTRATISTA PRNCIPAL]],Hoja1!$L$5:$M$9,2,FALSE),"CJV")</f>
        <v>CJV</v>
      </c>
      <c r="S3716" s="9" t="str">
        <f>IF(Tabla2[[#This Row],[EMPRESA]]=Tabla2[[#This Row],[CONTRATISTA PRNCIPAL]],"Principal","Secundaria")</f>
        <v>Secundaria</v>
      </c>
      <c r="T3716" s="10">
        <f>IFERROR(1/COUNTIF(Tabla2[CONTRATISTA PRNCIPAL],Tabla2[[#This Row],[CONTRATISTA PRNCIPAL]]),0)</f>
        <v>1.2500000000000001E-2</v>
      </c>
      <c r="U3716" s="33">
        <f ca="1">IF(((TODAY()-Tabla2[[#This Row],[FECHA NACIMIENTO]])/365)&lt;18,"Corregir", IF(((TODAY()-Tabla2[[#This Row],[FECHA NACIMIENTO]])/365)&gt;80, "Corregir",ROUNDDOWN(((TODAY()-Tabla2[[#This Row],[FECHA NACIMIENTO]])/365),0)))</f>
        <v>31</v>
      </c>
      <c r="V371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716" s="34" t="str">
        <f ca="1">+IF(Tabla2[[#This Row],[Edad]]="Corregir","Corregir","Ok")</f>
        <v>Ok</v>
      </c>
      <c r="X3716" s="10" t="str">
        <f>+IFERROR(VLOOKUP(Tabla2[[#This Row],[DISTRITO SEGÚN DNI]],Hoja1!$A$2:$B$55,2,FALSE),"No")</f>
        <v>No</v>
      </c>
      <c r="Y3716" s="10" t="str">
        <f>IF(OR(LOWER(Tabla2[[#This Row],[GENERO]])="masculino", LOWER(Tabla2[[#This Row],[GENERO]])="femenino"),"OK","Corregir")</f>
        <v>OK</v>
      </c>
      <c r="Z3716" s="10" t="str">
        <f>+IF(Tabla2[[#This Row],[Nro. DNI / CE]]="","Corregir",IF(LEN(Tabla2[[#This Row],[Nro. DNI / CE]])&gt;=8,"OK","Corregir"))</f>
        <v>OK</v>
      </c>
      <c r="AA3716" s="10">
        <f>COUNTIF(Tabla2[APELLIDOS Y NOMBRES],Tabla2[[#This Row],[APELLIDOS Y NOMBRES]])</f>
        <v>1</v>
      </c>
      <c r="AB3716" t="str">
        <f ca="1">+IFERROR(IF(Tabla2[[#This Row],[FECHA CESE/BAJA]]="","No Aplica",IF(AND(MONTH(Tabla2[[#This Row],[FECHA CESE/BAJA]])=MONTH(TODAY()-30),YEAR(Tabla2[[#This Row],[FECHA CESE/BAJA]])=YEAR(TODAY())),MONTH(TODAY()-30)&amp;"-"&amp;YEAR(TODAY()),"Borrar")),"No aplica")</f>
        <v>No Aplica</v>
      </c>
      <c r="AC3716" t="str">
        <f ca="1">+IFERROR(IF(Tabla2[[#This Row],[FECHA INICIO DE LABORES EN OBRA]]="","No Aplica",IF(AND(MONTH(Tabla2[[#This Row],[FECHA INICIO DE LABORES EN OBRA]])=MONTH(TODAY()-30),YEAR(Tabla2[[#This Row],[FECHA INICIO DE LABORES EN OBRA]])=YEAR(TODAY())),MONTH(TODAY()-30)&amp;"-"&amp;YEAR(TODAY()),"No Aplica")),"No Aplica")</f>
        <v>No Aplica</v>
      </c>
    </row>
    <row r="3717" spans="1:29" x14ac:dyDescent="0.25">
      <c r="A3717" s="2" t="s">
        <v>2919</v>
      </c>
      <c r="B3717" s="3" t="s">
        <v>2920</v>
      </c>
      <c r="C3717" s="3" t="s">
        <v>40</v>
      </c>
      <c r="D3717" s="3">
        <v>45359478</v>
      </c>
      <c r="E3717" s="3" t="s">
        <v>2933</v>
      </c>
      <c r="F3717" s="36">
        <v>32025</v>
      </c>
      <c r="G3717" s="3">
        <v>1</v>
      </c>
      <c r="H3717" s="3" t="s">
        <v>1838</v>
      </c>
      <c r="I3717" s="3" t="s">
        <v>2904</v>
      </c>
      <c r="J3717" s="3" t="s">
        <v>2934</v>
      </c>
      <c r="K3717" s="3" t="s">
        <v>1200</v>
      </c>
      <c r="L3717" s="8" t="s">
        <v>9813</v>
      </c>
      <c r="M3717" s="5"/>
      <c r="N3717" s="13" t="s">
        <v>1043</v>
      </c>
      <c r="O3717" s="5">
        <v>44908</v>
      </c>
      <c r="P3717" s="8">
        <v>1</v>
      </c>
      <c r="Q3717" s="9">
        <v>1</v>
      </c>
      <c r="R3717" s="9" t="str">
        <f>IFERROR(VLOOKUP(Tabla2[[#This Row],[CONTRATISTA PRNCIPAL]],Hoja1!$L$5:$M$9,2,FALSE),"CJV")</f>
        <v>CJV</v>
      </c>
      <c r="S3717" s="9" t="str">
        <f>IF(Tabla2[[#This Row],[EMPRESA]]=Tabla2[[#This Row],[CONTRATISTA PRNCIPAL]],"Principal","Secundaria")</f>
        <v>Secundaria</v>
      </c>
      <c r="T3717" s="10">
        <f>IFERROR(1/COUNTIF(Tabla2[CONTRATISTA PRNCIPAL],Tabla2[[#This Row],[CONTRATISTA PRNCIPAL]]),0)</f>
        <v>1.2500000000000001E-2</v>
      </c>
      <c r="U3717" s="33">
        <f ca="1">IF(((TODAY()-Tabla2[[#This Row],[FECHA NACIMIENTO]])/365)&lt;18,"Corregir", IF(((TODAY()-Tabla2[[#This Row],[FECHA NACIMIENTO]])/365)&gt;80, "Corregir",ROUNDDOWN(((TODAY()-Tabla2[[#This Row],[FECHA NACIMIENTO]])/365),0)))</f>
        <v>36</v>
      </c>
      <c r="V371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717" s="34" t="str">
        <f ca="1">+IF(Tabla2[[#This Row],[Edad]]="Corregir","Corregir","Ok")</f>
        <v>Ok</v>
      </c>
      <c r="X3717" s="10" t="str">
        <f>+IFERROR(VLOOKUP(Tabla2[[#This Row],[DISTRITO SEGÚN DNI]],Hoja1!$A$2:$B$55,2,FALSE),"No")</f>
        <v>No</v>
      </c>
      <c r="Y3717" s="10" t="str">
        <f>IF(OR(LOWER(Tabla2[[#This Row],[GENERO]])="masculino", LOWER(Tabla2[[#This Row],[GENERO]])="femenino"),"OK","Corregir")</f>
        <v>OK</v>
      </c>
      <c r="Z3717" s="10" t="str">
        <f>+IF(Tabla2[[#This Row],[Nro. DNI / CE]]="","Corregir",IF(LEN(Tabla2[[#This Row],[Nro. DNI / CE]])&gt;=8,"OK","Corregir"))</f>
        <v>OK</v>
      </c>
      <c r="AA3717" s="10">
        <f>COUNTIF(Tabla2[APELLIDOS Y NOMBRES],Tabla2[[#This Row],[APELLIDOS Y NOMBRES]])</f>
        <v>1</v>
      </c>
      <c r="AB3717" t="str">
        <f ca="1">+IFERROR(IF(Tabla2[[#This Row],[FECHA CESE/BAJA]]="","No Aplica",IF(AND(MONTH(Tabla2[[#This Row],[FECHA CESE/BAJA]])=MONTH(TODAY()-30),YEAR(Tabla2[[#This Row],[FECHA CESE/BAJA]])=YEAR(TODAY())),MONTH(TODAY()-30)&amp;"-"&amp;YEAR(TODAY()),"Borrar")),"No aplica")</f>
        <v>No Aplica</v>
      </c>
      <c r="AC3717" t="str">
        <f ca="1">+IFERROR(IF(Tabla2[[#This Row],[FECHA INICIO DE LABORES EN OBRA]]="","No Aplica",IF(AND(MONTH(Tabla2[[#This Row],[FECHA INICIO DE LABORES EN OBRA]])=MONTH(TODAY()-30),YEAR(Tabla2[[#This Row],[FECHA INICIO DE LABORES EN OBRA]])=YEAR(TODAY())),MONTH(TODAY()-30)&amp;"-"&amp;YEAR(TODAY()),"No Aplica")),"No Aplica")</f>
        <v>No Aplica</v>
      </c>
    </row>
    <row r="3718" spans="1:29" x14ac:dyDescent="0.25">
      <c r="A3718" s="2" t="s">
        <v>2919</v>
      </c>
      <c r="B3718" s="3" t="s">
        <v>2920</v>
      </c>
      <c r="C3718" s="3" t="s">
        <v>40</v>
      </c>
      <c r="D3718" s="3">
        <v>46557750</v>
      </c>
      <c r="E3718" s="3" t="s">
        <v>2935</v>
      </c>
      <c r="F3718" s="36">
        <v>32595</v>
      </c>
      <c r="G3718" s="3">
        <v>1</v>
      </c>
      <c r="H3718" s="3" t="s">
        <v>2936</v>
      </c>
      <c r="I3718" s="3" t="s">
        <v>2922</v>
      </c>
      <c r="J3718" s="3" t="s">
        <v>2937</v>
      </c>
      <c r="K3718" s="3" t="s">
        <v>1086</v>
      </c>
      <c r="L3718" s="8" t="s">
        <v>9813</v>
      </c>
      <c r="M3718" s="5"/>
      <c r="N3718" s="13" t="s">
        <v>1043</v>
      </c>
      <c r="O3718" s="5">
        <v>44959</v>
      </c>
      <c r="P3718" s="8">
        <v>1</v>
      </c>
      <c r="Q3718" s="9">
        <v>1</v>
      </c>
      <c r="R3718" s="9" t="str">
        <f>IFERROR(VLOOKUP(Tabla2[[#This Row],[CONTRATISTA PRNCIPAL]],Hoja1!$L$5:$M$9,2,FALSE),"CJV")</f>
        <v>CJV</v>
      </c>
      <c r="S3718" s="9" t="str">
        <f>IF(Tabla2[[#This Row],[EMPRESA]]=Tabla2[[#This Row],[CONTRATISTA PRNCIPAL]],"Principal","Secundaria")</f>
        <v>Secundaria</v>
      </c>
      <c r="T3718" s="10">
        <f>IFERROR(1/COUNTIF(Tabla2[CONTRATISTA PRNCIPAL],Tabla2[[#This Row],[CONTRATISTA PRNCIPAL]]),0)</f>
        <v>1.2500000000000001E-2</v>
      </c>
      <c r="U3718" s="33">
        <f ca="1">IF(((TODAY()-Tabla2[[#This Row],[FECHA NACIMIENTO]])/365)&lt;18,"Corregir", IF(((TODAY()-Tabla2[[#This Row],[FECHA NACIMIENTO]])/365)&gt;80, "Corregir",ROUNDDOWN(((TODAY()-Tabla2[[#This Row],[FECHA NACIMIENTO]])/365),0)))</f>
        <v>34</v>
      </c>
      <c r="V371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718" s="34" t="str">
        <f ca="1">+IF(Tabla2[[#This Row],[Edad]]="Corregir","Corregir","Ok")</f>
        <v>Ok</v>
      </c>
      <c r="X3718" s="10" t="str">
        <f>+IFERROR(VLOOKUP(Tabla2[[#This Row],[DISTRITO SEGÚN DNI]],Hoja1!$A$2:$B$55,2,FALSE),"No")</f>
        <v>No</v>
      </c>
      <c r="Y3718" s="10" t="str">
        <f>IF(OR(LOWER(Tabla2[[#This Row],[GENERO]])="masculino", LOWER(Tabla2[[#This Row],[GENERO]])="femenino"),"OK","Corregir")</f>
        <v>OK</v>
      </c>
      <c r="Z3718" s="10" t="str">
        <f>+IF(Tabla2[[#This Row],[Nro. DNI / CE]]="","Corregir",IF(LEN(Tabla2[[#This Row],[Nro. DNI / CE]])&gt;=8,"OK","Corregir"))</f>
        <v>OK</v>
      </c>
      <c r="AA3718" s="10">
        <f>COUNTIF(Tabla2[APELLIDOS Y NOMBRES],Tabla2[[#This Row],[APELLIDOS Y NOMBRES]])</f>
        <v>1</v>
      </c>
      <c r="AB3718" t="str">
        <f ca="1">+IFERROR(IF(Tabla2[[#This Row],[FECHA CESE/BAJA]]="","No Aplica",IF(AND(MONTH(Tabla2[[#This Row],[FECHA CESE/BAJA]])=MONTH(TODAY()-30),YEAR(Tabla2[[#This Row],[FECHA CESE/BAJA]])=YEAR(TODAY())),MONTH(TODAY()-30)&amp;"-"&amp;YEAR(TODAY()),"Borrar")),"No aplica")</f>
        <v>No Aplica</v>
      </c>
      <c r="AC3718" t="str">
        <f ca="1">+IFERROR(IF(Tabla2[[#This Row],[FECHA INICIO DE LABORES EN OBRA]]="","No Aplica",IF(AND(MONTH(Tabla2[[#This Row],[FECHA INICIO DE LABORES EN OBRA]])=MONTH(TODAY()-30),YEAR(Tabla2[[#This Row],[FECHA INICIO DE LABORES EN OBRA]])=YEAR(TODAY())),MONTH(TODAY()-30)&amp;"-"&amp;YEAR(TODAY()),"No Aplica")),"No Aplica")</f>
        <v>No Aplica</v>
      </c>
    </row>
    <row r="3719" spans="1:29" x14ac:dyDescent="0.25">
      <c r="A3719" s="2" t="s">
        <v>2919</v>
      </c>
      <c r="B3719" s="3" t="s">
        <v>2920</v>
      </c>
      <c r="C3719" s="3" t="s">
        <v>40</v>
      </c>
      <c r="D3719" s="3">
        <v>42057214</v>
      </c>
      <c r="E3719" s="3" t="s">
        <v>2938</v>
      </c>
      <c r="F3719" s="36">
        <v>30597</v>
      </c>
      <c r="G3719" s="3">
        <v>1</v>
      </c>
      <c r="H3719" s="3" t="s">
        <v>2441</v>
      </c>
      <c r="I3719" s="3" t="s">
        <v>2922</v>
      </c>
      <c r="J3719" s="3" t="s">
        <v>2939</v>
      </c>
      <c r="K3719" s="3" t="s">
        <v>1054</v>
      </c>
      <c r="L3719" s="8" t="s">
        <v>9813</v>
      </c>
      <c r="M3719" s="5"/>
      <c r="N3719" s="13" t="s">
        <v>1043</v>
      </c>
      <c r="O3719" s="5">
        <v>44916</v>
      </c>
      <c r="P3719" s="8">
        <v>1</v>
      </c>
      <c r="Q3719" s="9">
        <v>1</v>
      </c>
      <c r="R3719" s="9" t="str">
        <f>IFERROR(VLOOKUP(Tabla2[[#This Row],[CONTRATISTA PRNCIPAL]],Hoja1!$L$5:$M$9,2,FALSE),"CJV")</f>
        <v>CJV</v>
      </c>
      <c r="S3719" s="9" t="str">
        <f>IF(Tabla2[[#This Row],[EMPRESA]]=Tabla2[[#This Row],[CONTRATISTA PRNCIPAL]],"Principal","Secundaria")</f>
        <v>Secundaria</v>
      </c>
      <c r="T3719" s="10">
        <f>IFERROR(1/COUNTIF(Tabla2[CONTRATISTA PRNCIPAL],Tabla2[[#This Row],[CONTRATISTA PRNCIPAL]]),0)</f>
        <v>1.2500000000000001E-2</v>
      </c>
      <c r="U3719" s="33">
        <f ca="1">IF(((TODAY()-Tabla2[[#This Row],[FECHA NACIMIENTO]])/365)&lt;18,"Corregir", IF(((TODAY()-Tabla2[[#This Row],[FECHA NACIMIENTO]])/365)&gt;80, "Corregir",ROUNDDOWN(((TODAY()-Tabla2[[#This Row],[FECHA NACIMIENTO]])/365),0)))</f>
        <v>39</v>
      </c>
      <c r="V371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719" s="34" t="str">
        <f ca="1">+IF(Tabla2[[#This Row],[Edad]]="Corregir","Corregir","Ok")</f>
        <v>Ok</v>
      </c>
      <c r="X3719" s="10" t="str">
        <f>+IFERROR(VLOOKUP(Tabla2[[#This Row],[DISTRITO SEGÚN DNI]],Hoja1!$A$2:$B$55,2,FALSE),"No")</f>
        <v>No</v>
      </c>
      <c r="Y3719" s="10" t="str">
        <f>IF(OR(LOWER(Tabla2[[#This Row],[GENERO]])="masculino", LOWER(Tabla2[[#This Row],[GENERO]])="femenino"),"OK","Corregir")</f>
        <v>OK</v>
      </c>
      <c r="Z3719" s="10" t="str">
        <f>+IF(Tabla2[[#This Row],[Nro. DNI / CE]]="","Corregir",IF(LEN(Tabla2[[#This Row],[Nro. DNI / CE]])&gt;=8,"OK","Corregir"))</f>
        <v>OK</v>
      </c>
      <c r="AA3719" s="10">
        <f>COUNTIF(Tabla2[APELLIDOS Y NOMBRES],Tabla2[[#This Row],[APELLIDOS Y NOMBRES]])</f>
        <v>1</v>
      </c>
      <c r="AB3719" t="str">
        <f ca="1">+IFERROR(IF(Tabla2[[#This Row],[FECHA CESE/BAJA]]="","No Aplica",IF(AND(MONTH(Tabla2[[#This Row],[FECHA CESE/BAJA]])=MONTH(TODAY()-30),YEAR(Tabla2[[#This Row],[FECHA CESE/BAJA]])=YEAR(TODAY())),MONTH(TODAY()-30)&amp;"-"&amp;YEAR(TODAY()),"Borrar")),"No aplica")</f>
        <v>No Aplica</v>
      </c>
      <c r="AC3719" t="str">
        <f ca="1">+IFERROR(IF(Tabla2[[#This Row],[FECHA INICIO DE LABORES EN OBRA]]="","No Aplica",IF(AND(MONTH(Tabla2[[#This Row],[FECHA INICIO DE LABORES EN OBRA]])=MONTH(TODAY()-30),YEAR(Tabla2[[#This Row],[FECHA INICIO DE LABORES EN OBRA]])=YEAR(TODAY())),MONTH(TODAY()-30)&amp;"-"&amp;YEAR(TODAY()),"No Aplica")),"No Aplica")</f>
        <v>No Aplica</v>
      </c>
    </row>
    <row r="3720" spans="1:29" x14ac:dyDescent="0.25">
      <c r="A3720" s="2" t="s">
        <v>2919</v>
      </c>
      <c r="B3720" s="3" t="s">
        <v>2920</v>
      </c>
      <c r="C3720" s="3" t="s">
        <v>40</v>
      </c>
      <c r="D3720" s="3">
        <v>15659856</v>
      </c>
      <c r="E3720" s="3" t="s">
        <v>2940</v>
      </c>
      <c r="F3720" s="36">
        <v>23546</v>
      </c>
      <c r="G3720" s="3">
        <v>1</v>
      </c>
      <c r="H3720" s="3" t="s">
        <v>2930</v>
      </c>
      <c r="I3720" s="3" t="s">
        <v>2922</v>
      </c>
      <c r="J3720" s="3" t="s">
        <v>2941</v>
      </c>
      <c r="K3720" s="3" t="s">
        <v>1063</v>
      </c>
      <c r="L3720" s="8" t="s">
        <v>9813</v>
      </c>
      <c r="M3720" s="5"/>
      <c r="N3720" s="13" t="s">
        <v>1043</v>
      </c>
      <c r="O3720" s="5">
        <v>44918</v>
      </c>
      <c r="P3720" s="8">
        <v>1</v>
      </c>
      <c r="Q3720" s="9">
        <v>1</v>
      </c>
      <c r="R3720" s="9" t="str">
        <f>IFERROR(VLOOKUP(Tabla2[[#This Row],[CONTRATISTA PRNCIPAL]],Hoja1!$L$5:$M$9,2,FALSE),"CJV")</f>
        <v>CJV</v>
      </c>
      <c r="S3720" s="9" t="str">
        <f>IF(Tabla2[[#This Row],[EMPRESA]]=Tabla2[[#This Row],[CONTRATISTA PRNCIPAL]],"Principal","Secundaria")</f>
        <v>Secundaria</v>
      </c>
      <c r="T3720" s="10">
        <f>IFERROR(1/COUNTIF(Tabla2[CONTRATISTA PRNCIPAL],Tabla2[[#This Row],[CONTRATISTA PRNCIPAL]]),0)</f>
        <v>1.2500000000000001E-2</v>
      </c>
      <c r="U3720" s="33">
        <f ca="1">IF(((TODAY()-Tabla2[[#This Row],[FECHA NACIMIENTO]])/365)&lt;18,"Corregir", IF(((TODAY()-Tabla2[[#This Row],[FECHA NACIMIENTO]])/365)&gt;80, "Corregir",ROUNDDOWN(((TODAY()-Tabla2[[#This Row],[FECHA NACIMIENTO]])/365),0)))</f>
        <v>59</v>
      </c>
      <c r="V372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3720" s="34" t="str">
        <f ca="1">+IF(Tabla2[[#This Row],[Edad]]="Corregir","Corregir","Ok")</f>
        <v>Ok</v>
      </c>
      <c r="X3720" s="10" t="str">
        <f>+IFERROR(VLOOKUP(Tabla2[[#This Row],[DISTRITO SEGÚN DNI]],Hoja1!$A$2:$B$55,2,FALSE),"No")</f>
        <v>No</v>
      </c>
      <c r="Y3720" s="10" t="str">
        <f>IF(OR(LOWER(Tabla2[[#This Row],[GENERO]])="masculino", LOWER(Tabla2[[#This Row],[GENERO]])="femenino"),"OK","Corregir")</f>
        <v>OK</v>
      </c>
      <c r="Z3720" s="10" t="str">
        <f>+IF(Tabla2[[#This Row],[Nro. DNI / CE]]="","Corregir",IF(LEN(Tabla2[[#This Row],[Nro. DNI / CE]])&gt;=8,"OK","Corregir"))</f>
        <v>OK</v>
      </c>
      <c r="AA3720" s="10">
        <f>COUNTIF(Tabla2[APELLIDOS Y NOMBRES],Tabla2[[#This Row],[APELLIDOS Y NOMBRES]])</f>
        <v>1</v>
      </c>
      <c r="AB3720" t="str">
        <f ca="1">+IFERROR(IF(Tabla2[[#This Row],[FECHA CESE/BAJA]]="","No Aplica",IF(AND(MONTH(Tabla2[[#This Row],[FECHA CESE/BAJA]])=MONTH(TODAY()-30),YEAR(Tabla2[[#This Row],[FECHA CESE/BAJA]])=YEAR(TODAY())),MONTH(TODAY()-30)&amp;"-"&amp;YEAR(TODAY()),"Borrar")),"No aplica")</f>
        <v>No Aplica</v>
      </c>
      <c r="AC3720" t="str">
        <f ca="1">+IFERROR(IF(Tabla2[[#This Row],[FECHA INICIO DE LABORES EN OBRA]]="","No Aplica",IF(AND(MONTH(Tabla2[[#This Row],[FECHA INICIO DE LABORES EN OBRA]])=MONTH(TODAY()-30),YEAR(Tabla2[[#This Row],[FECHA INICIO DE LABORES EN OBRA]])=YEAR(TODAY())),MONTH(TODAY()-30)&amp;"-"&amp;YEAR(TODAY()),"No Aplica")),"No Aplica")</f>
        <v>No Aplica</v>
      </c>
    </row>
    <row r="3721" spans="1:29" x14ac:dyDescent="0.25">
      <c r="A3721" s="2" t="s">
        <v>2919</v>
      </c>
      <c r="B3721" s="3" t="s">
        <v>2920</v>
      </c>
      <c r="C3721" s="3" t="s">
        <v>40</v>
      </c>
      <c r="D3721" s="3">
        <v>46717960</v>
      </c>
      <c r="E3721" s="3" t="s">
        <v>554</v>
      </c>
      <c r="F3721" s="36">
        <v>33264</v>
      </c>
      <c r="G3721" s="3">
        <v>1</v>
      </c>
      <c r="H3721" s="3" t="s">
        <v>2930</v>
      </c>
      <c r="I3721" s="3" t="s">
        <v>2904</v>
      </c>
      <c r="J3721" s="3" t="s">
        <v>2944</v>
      </c>
      <c r="K3721" s="3" t="s">
        <v>93</v>
      </c>
      <c r="L3721" s="8" t="s">
        <v>9813</v>
      </c>
      <c r="M3721" s="5"/>
      <c r="N3721" s="13" t="s">
        <v>1043</v>
      </c>
      <c r="O3721" s="5" t="s">
        <v>2945</v>
      </c>
      <c r="P3721" s="8">
        <v>1</v>
      </c>
      <c r="Q3721" s="9">
        <v>1</v>
      </c>
      <c r="R3721" s="9" t="str">
        <f>IFERROR(VLOOKUP(Tabla2[[#This Row],[CONTRATISTA PRNCIPAL]],Hoja1!$L$5:$M$9,2,FALSE),"CJV")</f>
        <v>CJV</v>
      </c>
      <c r="S3721" s="9" t="str">
        <f>IF(Tabla2[[#This Row],[EMPRESA]]=Tabla2[[#This Row],[CONTRATISTA PRNCIPAL]],"Principal","Secundaria")</f>
        <v>Secundaria</v>
      </c>
      <c r="T3721" s="10">
        <f>IFERROR(1/COUNTIF(Tabla2[CONTRATISTA PRNCIPAL],Tabla2[[#This Row],[CONTRATISTA PRNCIPAL]]),0)</f>
        <v>1.2500000000000001E-2</v>
      </c>
      <c r="U3721" s="33">
        <f ca="1">IF(((TODAY()-Tabla2[[#This Row],[FECHA NACIMIENTO]])/365)&lt;18,"Corregir", IF(((TODAY()-Tabla2[[#This Row],[FECHA NACIMIENTO]])/365)&gt;80, "Corregir",ROUNDDOWN(((TODAY()-Tabla2[[#This Row],[FECHA NACIMIENTO]])/365),0)))</f>
        <v>32</v>
      </c>
      <c r="V372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721" s="34" t="str">
        <f ca="1">+IF(Tabla2[[#This Row],[Edad]]="Corregir","Corregir","Ok")</f>
        <v>Ok</v>
      </c>
      <c r="X3721" s="10" t="str">
        <f>+IFERROR(VLOOKUP(Tabla2[[#This Row],[DISTRITO SEGÚN DNI]],Hoja1!$A$2:$B$55,2,FALSE),"No")</f>
        <v>ATE</v>
      </c>
      <c r="Y3721" s="10" t="str">
        <f>IF(OR(LOWER(Tabla2[[#This Row],[GENERO]])="masculino", LOWER(Tabla2[[#This Row],[GENERO]])="femenino"),"OK","Corregir")</f>
        <v>OK</v>
      </c>
      <c r="Z3721" s="10" t="str">
        <f>+IF(Tabla2[[#This Row],[Nro. DNI / CE]]="","Corregir",IF(LEN(Tabla2[[#This Row],[Nro. DNI / CE]])&gt;=8,"OK","Corregir"))</f>
        <v>OK</v>
      </c>
      <c r="AA3721" s="10">
        <f>COUNTIF(Tabla2[APELLIDOS Y NOMBRES],Tabla2[[#This Row],[APELLIDOS Y NOMBRES]])</f>
        <v>1</v>
      </c>
      <c r="AB3721" t="str">
        <f ca="1">+IFERROR(IF(Tabla2[[#This Row],[FECHA CESE/BAJA]]="","No Aplica",IF(AND(MONTH(Tabla2[[#This Row],[FECHA CESE/BAJA]])=MONTH(TODAY()-30),YEAR(Tabla2[[#This Row],[FECHA CESE/BAJA]])=YEAR(TODAY())),MONTH(TODAY()-30)&amp;"-"&amp;YEAR(TODAY()),"Borrar")),"No aplica")</f>
        <v>No Aplica</v>
      </c>
      <c r="AC3721" t="str">
        <f ca="1">+IFERROR(IF(Tabla2[[#This Row],[FECHA INICIO DE LABORES EN OBRA]]="","No Aplica",IF(AND(MONTH(Tabla2[[#This Row],[FECHA INICIO DE LABORES EN OBRA]])=MONTH(TODAY()-30),YEAR(Tabla2[[#This Row],[FECHA INICIO DE LABORES EN OBRA]])=YEAR(TODAY())),MONTH(TODAY()-30)&amp;"-"&amp;YEAR(TODAY()),"No Aplica")),"No Aplica")</f>
        <v>No Aplica</v>
      </c>
    </row>
    <row r="3722" spans="1:29" x14ac:dyDescent="0.25">
      <c r="A3722" s="2" t="s">
        <v>2919</v>
      </c>
      <c r="B3722" s="3" t="s">
        <v>2920</v>
      </c>
      <c r="C3722" s="3" t="s">
        <v>40</v>
      </c>
      <c r="D3722" s="3">
        <v>41855614</v>
      </c>
      <c r="E3722" s="3" t="s">
        <v>555</v>
      </c>
      <c r="F3722" s="36">
        <v>29667</v>
      </c>
      <c r="G3722" s="3">
        <v>1</v>
      </c>
      <c r="H3722" s="3" t="s">
        <v>2930</v>
      </c>
      <c r="I3722" s="3" t="s">
        <v>2931</v>
      </c>
      <c r="J3722" s="3" t="s">
        <v>2946</v>
      </c>
      <c r="K3722" s="3" t="s">
        <v>36</v>
      </c>
      <c r="L3722" s="8" t="s">
        <v>9813</v>
      </c>
      <c r="M3722" s="5"/>
      <c r="N3722" s="13" t="s">
        <v>1043</v>
      </c>
      <c r="O3722" s="5">
        <v>44918</v>
      </c>
      <c r="P3722" s="8">
        <v>1</v>
      </c>
      <c r="Q3722" s="9">
        <v>1</v>
      </c>
      <c r="R3722" s="9" t="str">
        <f>IFERROR(VLOOKUP(Tabla2[[#This Row],[CONTRATISTA PRNCIPAL]],Hoja1!$L$5:$M$9,2,FALSE),"CJV")</f>
        <v>CJV</v>
      </c>
      <c r="S3722" s="9" t="str">
        <f>IF(Tabla2[[#This Row],[EMPRESA]]=Tabla2[[#This Row],[CONTRATISTA PRNCIPAL]],"Principal","Secundaria")</f>
        <v>Secundaria</v>
      </c>
      <c r="T3722" s="10">
        <f>IFERROR(1/COUNTIF(Tabla2[CONTRATISTA PRNCIPAL],Tabla2[[#This Row],[CONTRATISTA PRNCIPAL]]),0)</f>
        <v>1.2500000000000001E-2</v>
      </c>
      <c r="U3722" s="33">
        <f ca="1">IF(((TODAY()-Tabla2[[#This Row],[FECHA NACIMIENTO]])/365)&lt;18,"Corregir", IF(((TODAY()-Tabla2[[#This Row],[FECHA NACIMIENTO]])/365)&gt;80, "Corregir",ROUNDDOWN(((TODAY()-Tabla2[[#This Row],[FECHA NACIMIENTO]])/365),0)))</f>
        <v>42</v>
      </c>
      <c r="V372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722" s="34" t="str">
        <f ca="1">+IF(Tabla2[[#This Row],[Edad]]="Corregir","Corregir","Ok")</f>
        <v>Ok</v>
      </c>
      <c r="X3722" s="10" t="str">
        <f>+IFERROR(VLOOKUP(Tabla2[[#This Row],[DISTRITO SEGÚN DNI]],Hoja1!$A$2:$B$55,2,FALSE),"No")</f>
        <v>SANTA ANITA</v>
      </c>
      <c r="Y3722" s="10" t="str">
        <f>IF(OR(LOWER(Tabla2[[#This Row],[GENERO]])="masculino", LOWER(Tabla2[[#This Row],[GENERO]])="femenino"),"OK","Corregir")</f>
        <v>OK</v>
      </c>
      <c r="Z3722" s="10" t="str">
        <f>+IF(Tabla2[[#This Row],[Nro. DNI / CE]]="","Corregir",IF(LEN(Tabla2[[#This Row],[Nro. DNI / CE]])&gt;=8,"OK","Corregir"))</f>
        <v>OK</v>
      </c>
      <c r="AA3722" s="10">
        <f>COUNTIF(Tabla2[APELLIDOS Y NOMBRES],Tabla2[[#This Row],[APELLIDOS Y NOMBRES]])</f>
        <v>1</v>
      </c>
      <c r="AB3722" t="str">
        <f ca="1">+IFERROR(IF(Tabla2[[#This Row],[FECHA CESE/BAJA]]="","No Aplica",IF(AND(MONTH(Tabla2[[#This Row],[FECHA CESE/BAJA]])=MONTH(TODAY()-30),YEAR(Tabla2[[#This Row],[FECHA CESE/BAJA]])=YEAR(TODAY())),MONTH(TODAY()-30)&amp;"-"&amp;YEAR(TODAY()),"Borrar")),"No aplica")</f>
        <v>No Aplica</v>
      </c>
      <c r="AC3722" t="str">
        <f ca="1">+IFERROR(IF(Tabla2[[#This Row],[FECHA INICIO DE LABORES EN OBRA]]="","No Aplica",IF(AND(MONTH(Tabla2[[#This Row],[FECHA INICIO DE LABORES EN OBRA]])=MONTH(TODAY()-30),YEAR(Tabla2[[#This Row],[FECHA INICIO DE LABORES EN OBRA]])=YEAR(TODAY())),MONTH(TODAY()-30)&amp;"-"&amp;YEAR(TODAY()),"No Aplica")),"No Aplica")</f>
        <v>No Aplica</v>
      </c>
    </row>
    <row r="3723" spans="1:29" x14ac:dyDescent="0.25">
      <c r="A3723" s="2" t="s">
        <v>2919</v>
      </c>
      <c r="B3723" s="3" t="s">
        <v>2920</v>
      </c>
      <c r="C3723" s="3" t="s">
        <v>40</v>
      </c>
      <c r="D3723" s="3">
        <v>74825183</v>
      </c>
      <c r="E3723" s="3" t="s">
        <v>2947</v>
      </c>
      <c r="F3723" s="36">
        <v>36510</v>
      </c>
      <c r="G3723" s="3">
        <v>1</v>
      </c>
      <c r="H3723" s="3" t="s">
        <v>2948</v>
      </c>
      <c r="I3723" s="3" t="s">
        <v>2904</v>
      </c>
      <c r="J3723" s="3" t="s">
        <v>2949</v>
      </c>
      <c r="K3723" s="3" t="s">
        <v>1219</v>
      </c>
      <c r="L3723" s="8" t="s">
        <v>9813</v>
      </c>
      <c r="M3723" s="5"/>
      <c r="N3723" s="13" t="s">
        <v>1043</v>
      </c>
      <c r="O3723" s="5">
        <v>45049</v>
      </c>
      <c r="P3723" s="8">
        <v>1</v>
      </c>
      <c r="Q3723" s="9">
        <v>1</v>
      </c>
      <c r="R3723" s="9" t="str">
        <f>IFERROR(VLOOKUP(Tabla2[[#This Row],[CONTRATISTA PRNCIPAL]],Hoja1!$L$5:$M$9,2,FALSE),"CJV")</f>
        <v>CJV</v>
      </c>
      <c r="S3723" s="9" t="str">
        <f>IF(Tabla2[[#This Row],[EMPRESA]]=Tabla2[[#This Row],[CONTRATISTA PRNCIPAL]],"Principal","Secundaria")</f>
        <v>Secundaria</v>
      </c>
      <c r="T3723" s="10">
        <f>IFERROR(1/COUNTIF(Tabla2[CONTRATISTA PRNCIPAL],Tabla2[[#This Row],[CONTRATISTA PRNCIPAL]]),0)</f>
        <v>1.2500000000000001E-2</v>
      </c>
      <c r="U3723" s="33">
        <f ca="1">IF(((TODAY()-Tabla2[[#This Row],[FECHA NACIMIENTO]])/365)&lt;18,"Corregir", IF(((TODAY()-Tabla2[[#This Row],[FECHA NACIMIENTO]])/365)&gt;80, "Corregir",ROUNDDOWN(((TODAY()-Tabla2[[#This Row],[FECHA NACIMIENTO]])/365),0)))</f>
        <v>23</v>
      </c>
      <c r="V372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3723" s="34" t="str">
        <f ca="1">+IF(Tabla2[[#This Row],[Edad]]="Corregir","Corregir","Ok")</f>
        <v>Ok</v>
      </c>
      <c r="X3723" s="10" t="str">
        <f>+IFERROR(VLOOKUP(Tabla2[[#This Row],[DISTRITO SEGÚN DNI]],Hoja1!$A$2:$B$55,2,FALSE),"No")</f>
        <v>No</v>
      </c>
      <c r="Y3723" s="10" t="str">
        <f>IF(OR(LOWER(Tabla2[[#This Row],[GENERO]])="masculino", LOWER(Tabla2[[#This Row],[GENERO]])="femenino"),"OK","Corregir")</f>
        <v>OK</v>
      </c>
      <c r="Z3723" s="10" t="str">
        <f>+IF(Tabla2[[#This Row],[Nro. DNI / CE]]="","Corregir",IF(LEN(Tabla2[[#This Row],[Nro. DNI / CE]])&gt;=8,"OK","Corregir"))</f>
        <v>OK</v>
      </c>
      <c r="AA3723" s="10">
        <f>COUNTIF(Tabla2[APELLIDOS Y NOMBRES],Tabla2[[#This Row],[APELLIDOS Y NOMBRES]])</f>
        <v>1</v>
      </c>
      <c r="AB3723" t="str">
        <f ca="1">+IFERROR(IF(Tabla2[[#This Row],[FECHA CESE/BAJA]]="","No Aplica",IF(AND(MONTH(Tabla2[[#This Row],[FECHA CESE/BAJA]])=MONTH(TODAY()-30),YEAR(Tabla2[[#This Row],[FECHA CESE/BAJA]])=YEAR(TODAY())),MONTH(TODAY()-30)&amp;"-"&amp;YEAR(TODAY()),"Borrar")),"No aplica")</f>
        <v>No Aplica</v>
      </c>
      <c r="AC3723" t="str">
        <f ca="1">+IFERROR(IF(Tabla2[[#This Row],[FECHA INICIO DE LABORES EN OBRA]]="","No Aplica",IF(AND(MONTH(Tabla2[[#This Row],[FECHA INICIO DE LABORES EN OBRA]])=MONTH(TODAY()-30),YEAR(Tabla2[[#This Row],[FECHA INICIO DE LABORES EN OBRA]])=YEAR(TODAY())),MONTH(TODAY()-30)&amp;"-"&amp;YEAR(TODAY()),"No Aplica")),"No Aplica")</f>
        <v>No Aplica</v>
      </c>
    </row>
    <row r="3724" spans="1:29" x14ac:dyDescent="0.25">
      <c r="A3724" s="2" t="s">
        <v>2919</v>
      </c>
      <c r="B3724" s="3" t="s">
        <v>2920</v>
      </c>
      <c r="C3724" s="3" t="s">
        <v>40</v>
      </c>
      <c r="D3724" s="3">
        <v>72437056</v>
      </c>
      <c r="E3724" s="3" t="s">
        <v>2950</v>
      </c>
      <c r="F3724" s="36">
        <v>35845</v>
      </c>
      <c r="G3724" s="3">
        <v>1</v>
      </c>
      <c r="H3724" s="3" t="s">
        <v>2930</v>
      </c>
      <c r="I3724" s="3" t="s">
        <v>2922</v>
      </c>
      <c r="J3724" s="3" t="s">
        <v>2951</v>
      </c>
      <c r="K3724" s="3" t="s">
        <v>1044</v>
      </c>
      <c r="L3724" s="8" t="s">
        <v>9813</v>
      </c>
      <c r="M3724" s="5"/>
      <c r="N3724" s="13" t="s">
        <v>1043</v>
      </c>
      <c r="O3724" s="5">
        <v>44897</v>
      </c>
      <c r="P3724" s="8">
        <v>1</v>
      </c>
      <c r="Q3724" s="9">
        <v>1</v>
      </c>
      <c r="R3724" s="9" t="str">
        <f>IFERROR(VLOOKUP(Tabla2[[#This Row],[CONTRATISTA PRNCIPAL]],Hoja1!$L$5:$M$9,2,FALSE),"CJV")</f>
        <v>CJV</v>
      </c>
      <c r="S3724" s="9" t="str">
        <f>IF(Tabla2[[#This Row],[EMPRESA]]=Tabla2[[#This Row],[CONTRATISTA PRNCIPAL]],"Principal","Secundaria")</f>
        <v>Secundaria</v>
      </c>
      <c r="T3724" s="10">
        <f>IFERROR(1/COUNTIF(Tabla2[CONTRATISTA PRNCIPAL],Tabla2[[#This Row],[CONTRATISTA PRNCIPAL]]),0)</f>
        <v>1.2500000000000001E-2</v>
      </c>
      <c r="U3724" s="33">
        <f ca="1">IF(((TODAY()-Tabla2[[#This Row],[FECHA NACIMIENTO]])/365)&lt;18,"Corregir", IF(((TODAY()-Tabla2[[#This Row],[FECHA NACIMIENTO]])/365)&gt;80, "Corregir",ROUNDDOWN(((TODAY()-Tabla2[[#This Row],[FECHA NACIMIENTO]])/365),0)))</f>
        <v>25</v>
      </c>
      <c r="V372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724" s="34" t="str">
        <f ca="1">+IF(Tabla2[[#This Row],[Edad]]="Corregir","Corregir","Ok")</f>
        <v>Ok</v>
      </c>
      <c r="X3724" s="10" t="str">
        <f>+IFERROR(VLOOKUP(Tabla2[[#This Row],[DISTRITO SEGÚN DNI]],Hoja1!$A$2:$B$55,2,FALSE),"No")</f>
        <v>No</v>
      </c>
      <c r="Y3724" s="10" t="str">
        <f>IF(OR(LOWER(Tabla2[[#This Row],[GENERO]])="masculino", LOWER(Tabla2[[#This Row],[GENERO]])="femenino"),"OK","Corregir")</f>
        <v>OK</v>
      </c>
      <c r="Z3724" s="10" t="str">
        <f>+IF(Tabla2[[#This Row],[Nro. DNI / CE]]="","Corregir",IF(LEN(Tabla2[[#This Row],[Nro. DNI / CE]])&gt;=8,"OK","Corregir"))</f>
        <v>OK</v>
      </c>
      <c r="AA3724" s="10">
        <f>COUNTIF(Tabla2[APELLIDOS Y NOMBRES],Tabla2[[#This Row],[APELLIDOS Y NOMBRES]])</f>
        <v>1</v>
      </c>
      <c r="AB3724" t="str">
        <f ca="1">+IFERROR(IF(Tabla2[[#This Row],[FECHA CESE/BAJA]]="","No Aplica",IF(AND(MONTH(Tabla2[[#This Row],[FECHA CESE/BAJA]])=MONTH(TODAY()-30),YEAR(Tabla2[[#This Row],[FECHA CESE/BAJA]])=YEAR(TODAY())),MONTH(TODAY()-30)&amp;"-"&amp;YEAR(TODAY()),"Borrar")),"No aplica")</f>
        <v>No Aplica</v>
      </c>
      <c r="AC3724" t="str">
        <f ca="1">+IFERROR(IF(Tabla2[[#This Row],[FECHA INICIO DE LABORES EN OBRA]]="","No Aplica",IF(AND(MONTH(Tabla2[[#This Row],[FECHA INICIO DE LABORES EN OBRA]])=MONTH(TODAY()-30),YEAR(Tabla2[[#This Row],[FECHA INICIO DE LABORES EN OBRA]])=YEAR(TODAY())),MONTH(TODAY()-30)&amp;"-"&amp;YEAR(TODAY()),"No Aplica")),"No Aplica")</f>
        <v>No Aplica</v>
      </c>
    </row>
    <row r="3725" spans="1:29" x14ac:dyDescent="0.25">
      <c r="A3725" s="2" t="s">
        <v>2919</v>
      </c>
      <c r="B3725" s="3" t="s">
        <v>2920</v>
      </c>
      <c r="C3725" s="3" t="s">
        <v>40</v>
      </c>
      <c r="D3725" s="3">
        <v>70133739</v>
      </c>
      <c r="E3725" s="3" t="s">
        <v>2952</v>
      </c>
      <c r="F3725" s="36">
        <v>36624</v>
      </c>
      <c r="G3725" s="3">
        <v>1</v>
      </c>
      <c r="H3725" s="3" t="s">
        <v>2930</v>
      </c>
      <c r="I3725" s="3" t="s">
        <v>2931</v>
      </c>
      <c r="J3725" s="3" t="s">
        <v>2953</v>
      </c>
      <c r="K3725" s="3" t="s">
        <v>2954</v>
      </c>
      <c r="L3725" s="8" t="s">
        <v>9813</v>
      </c>
      <c r="M3725" s="5"/>
      <c r="N3725" s="13" t="s">
        <v>1043</v>
      </c>
      <c r="O3725" s="5">
        <v>44890</v>
      </c>
      <c r="P3725" s="8">
        <v>1</v>
      </c>
      <c r="Q3725" s="9">
        <v>1</v>
      </c>
      <c r="R3725" s="9" t="str">
        <f>IFERROR(VLOOKUP(Tabla2[[#This Row],[CONTRATISTA PRNCIPAL]],Hoja1!$L$5:$M$9,2,FALSE),"CJV")</f>
        <v>CJV</v>
      </c>
      <c r="S3725" s="9" t="str">
        <f>IF(Tabla2[[#This Row],[EMPRESA]]=Tabla2[[#This Row],[CONTRATISTA PRNCIPAL]],"Principal","Secundaria")</f>
        <v>Secundaria</v>
      </c>
      <c r="T3725" s="10">
        <f>IFERROR(1/COUNTIF(Tabla2[CONTRATISTA PRNCIPAL],Tabla2[[#This Row],[CONTRATISTA PRNCIPAL]]),0)</f>
        <v>1.2500000000000001E-2</v>
      </c>
      <c r="U3725" s="33">
        <f ca="1">IF(((TODAY()-Tabla2[[#This Row],[FECHA NACIMIENTO]])/365)&lt;18,"Corregir", IF(((TODAY()-Tabla2[[#This Row],[FECHA NACIMIENTO]])/365)&gt;80, "Corregir",ROUNDDOWN(((TODAY()-Tabla2[[#This Row],[FECHA NACIMIENTO]])/365),0)))</f>
        <v>23</v>
      </c>
      <c r="V372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3725" s="34" t="str">
        <f ca="1">+IF(Tabla2[[#This Row],[Edad]]="Corregir","Corregir","Ok")</f>
        <v>Ok</v>
      </c>
      <c r="X3725" s="10" t="str">
        <f>+IFERROR(VLOOKUP(Tabla2[[#This Row],[DISTRITO SEGÚN DNI]],Hoja1!$A$2:$B$55,2,FALSE),"No")</f>
        <v>No</v>
      </c>
      <c r="Y3725" s="10" t="str">
        <f>IF(OR(LOWER(Tabla2[[#This Row],[GENERO]])="masculino", LOWER(Tabla2[[#This Row],[GENERO]])="femenino"),"OK","Corregir")</f>
        <v>OK</v>
      </c>
      <c r="Z3725" s="10" t="str">
        <f>+IF(Tabla2[[#This Row],[Nro. DNI / CE]]="","Corregir",IF(LEN(Tabla2[[#This Row],[Nro. DNI / CE]])&gt;=8,"OK","Corregir"))</f>
        <v>OK</v>
      </c>
      <c r="AA3725" s="10">
        <f>COUNTIF(Tabla2[APELLIDOS Y NOMBRES],Tabla2[[#This Row],[APELLIDOS Y NOMBRES]])</f>
        <v>1</v>
      </c>
      <c r="AB3725" t="str">
        <f ca="1">+IFERROR(IF(Tabla2[[#This Row],[FECHA CESE/BAJA]]="","No Aplica",IF(AND(MONTH(Tabla2[[#This Row],[FECHA CESE/BAJA]])=MONTH(TODAY()-30),YEAR(Tabla2[[#This Row],[FECHA CESE/BAJA]])=YEAR(TODAY())),MONTH(TODAY()-30)&amp;"-"&amp;YEAR(TODAY()),"Borrar")),"No aplica")</f>
        <v>No Aplica</v>
      </c>
      <c r="AC3725" t="str">
        <f ca="1">+IFERROR(IF(Tabla2[[#This Row],[FECHA INICIO DE LABORES EN OBRA]]="","No Aplica",IF(AND(MONTH(Tabla2[[#This Row],[FECHA INICIO DE LABORES EN OBRA]])=MONTH(TODAY()-30),YEAR(Tabla2[[#This Row],[FECHA INICIO DE LABORES EN OBRA]])=YEAR(TODAY())),MONTH(TODAY()-30)&amp;"-"&amp;YEAR(TODAY()),"No Aplica")),"No Aplica")</f>
        <v>No Aplica</v>
      </c>
    </row>
    <row r="3726" spans="1:29" x14ac:dyDescent="0.25">
      <c r="A3726" s="2" t="s">
        <v>2919</v>
      </c>
      <c r="B3726" s="3" t="s">
        <v>2920</v>
      </c>
      <c r="C3726" s="3" t="s">
        <v>40</v>
      </c>
      <c r="D3726" s="3">
        <v>80539206</v>
      </c>
      <c r="E3726" s="3" t="s">
        <v>556</v>
      </c>
      <c r="F3726" s="36">
        <v>29774</v>
      </c>
      <c r="G3726" s="3">
        <v>1</v>
      </c>
      <c r="H3726" s="3" t="s">
        <v>2930</v>
      </c>
      <c r="I3726" s="3" t="s">
        <v>2931</v>
      </c>
      <c r="J3726" s="3" t="s">
        <v>2955</v>
      </c>
      <c r="K3726" s="3" t="s">
        <v>35</v>
      </c>
      <c r="L3726" s="8" t="s">
        <v>9813</v>
      </c>
      <c r="M3726" s="5"/>
      <c r="N3726" s="13" t="s">
        <v>1043</v>
      </c>
      <c r="O3726" s="5">
        <v>45054</v>
      </c>
      <c r="P3726" s="8">
        <v>1</v>
      </c>
      <c r="Q3726" s="9">
        <v>1</v>
      </c>
      <c r="R3726" s="9" t="str">
        <f>IFERROR(VLOOKUP(Tabla2[[#This Row],[CONTRATISTA PRNCIPAL]],Hoja1!$L$5:$M$9,2,FALSE),"CJV")</f>
        <v>CJV</v>
      </c>
      <c r="S3726" s="9" t="str">
        <f>IF(Tabla2[[#This Row],[EMPRESA]]=Tabla2[[#This Row],[CONTRATISTA PRNCIPAL]],"Principal","Secundaria")</f>
        <v>Secundaria</v>
      </c>
      <c r="T3726" s="10">
        <f>IFERROR(1/COUNTIF(Tabla2[CONTRATISTA PRNCIPAL],Tabla2[[#This Row],[CONTRATISTA PRNCIPAL]]),0)</f>
        <v>1.2500000000000001E-2</v>
      </c>
      <c r="U3726" s="33">
        <f ca="1">IF(((TODAY()-Tabla2[[#This Row],[FECHA NACIMIENTO]])/365)&lt;18,"Corregir", IF(((TODAY()-Tabla2[[#This Row],[FECHA NACIMIENTO]])/365)&gt;80, "Corregir",ROUNDDOWN(((TODAY()-Tabla2[[#This Row],[FECHA NACIMIENTO]])/365),0)))</f>
        <v>42</v>
      </c>
      <c r="V372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726" s="34" t="str">
        <f ca="1">+IF(Tabla2[[#This Row],[Edad]]="Corregir","Corregir","Ok")</f>
        <v>Ok</v>
      </c>
      <c r="X3726" s="10" t="str">
        <f>+IFERROR(VLOOKUP(Tabla2[[#This Row],[DISTRITO SEGÚN DNI]],Hoja1!$A$2:$B$55,2,FALSE),"No")</f>
        <v>EL AGUSTINO</v>
      </c>
      <c r="Y3726" s="10" t="str">
        <f>IF(OR(LOWER(Tabla2[[#This Row],[GENERO]])="masculino", LOWER(Tabla2[[#This Row],[GENERO]])="femenino"),"OK","Corregir")</f>
        <v>OK</v>
      </c>
      <c r="Z3726" s="10" t="str">
        <f>+IF(Tabla2[[#This Row],[Nro. DNI / CE]]="","Corregir",IF(LEN(Tabla2[[#This Row],[Nro. DNI / CE]])&gt;=8,"OK","Corregir"))</f>
        <v>OK</v>
      </c>
      <c r="AA3726" s="10">
        <f>COUNTIF(Tabla2[APELLIDOS Y NOMBRES],Tabla2[[#This Row],[APELLIDOS Y NOMBRES]])</f>
        <v>1</v>
      </c>
      <c r="AB3726" t="str">
        <f ca="1">+IFERROR(IF(Tabla2[[#This Row],[FECHA CESE/BAJA]]="","No Aplica",IF(AND(MONTH(Tabla2[[#This Row],[FECHA CESE/BAJA]])=MONTH(TODAY()-30),YEAR(Tabla2[[#This Row],[FECHA CESE/BAJA]])=YEAR(TODAY())),MONTH(TODAY()-30)&amp;"-"&amp;YEAR(TODAY()),"Borrar")),"No aplica")</f>
        <v>No Aplica</v>
      </c>
      <c r="AC3726" t="str">
        <f ca="1">+IFERROR(IF(Tabla2[[#This Row],[FECHA INICIO DE LABORES EN OBRA]]="","No Aplica",IF(AND(MONTH(Tabla2[[#This Row],[FECHA INICIO DE LABORES EN OBRA]])=MONTH(TODAY()-30),YEAR(Tabla2[[#This Row],[FECHA INICIO DE LABORES EN OBRA]])=YEAR(TODAY())),MONTH(TODAY()-30)&amp;"-"&amp;YEAR(TODAY()),"No Aplica")),"No Aplica")</f>
        <v>No Aplica</v>
      </c>
    </row>
    <row r="3727" spans="1:29" x14ac:dyDescent="0.25">
      <c r="A3727" s="2" t="s">
        <v>2919</v>
      </c>
      <c r="B3727" s="3" t="s">
        <v>2920</v>
      </c>
      <c r="C3727" s="3" t="s">
        <v>40</v>
      </c>
      <c r="D3727" s="3">
        <v>42712425</v>
      </c>
      <c r="E3727" s="3" t="s">
        <v>2956</v>
      </c>
      <c r="F3727" s="36">
        <v>30952</v>
      </c>
      <c r="G3727" s="3">
        <v>1</v>
      </c>
      <c r="H3727" s="3" t="s">
        <v>1677</v>
      </c>
      <c r="I3727" s="3" t="s">
        <v>2922</v>
      </c>
      <c r="J3727" s="3" t="s">
        <v>2957</v>
      </c>
      <c r="K3727" s="3" t="s">
        <v>1200</v>
      </c>
      <c r="L3727" s="8" t="s">
        <v>9813</v>
      </c>
      <c r="M3727" s="5"/>
      <c r="N3727" s="13" t="s">
        <v>1043</v>
      </c>
      <c r="O3727" s="5">
        <v>44930</v>
      </c>
      <c r="P3727" s="8">
        <v>1</v>
      </c>
      <c r="Q3727" s="9">
        <v>1</v>
      </c>
      <c r="R3727" s="9" t="str">
        <f>IFERROR(VLOOKUP(Tabla2[[#This Row],[CONTRATISTA PRNCIPAL]],Hoja1!$L$5:$M$9,2,FALSE),"CJV")</f>
        <v>CJV</v>
      </c>
      <c r="S3727" s="9" t="str">
        <f>IF(Tabla2[[#This Row],[EMPRESA]]=Tabla2[[#This Row],[CONTRATISTA PRNCIPAL]],"Principal","Secundaria")</f>
        <v>Secundaria</v>
      </c>
      <c r="T3727" s="10">
        <f>IFERROR(1/COUNTIF(Tabla2[CONTRATISTA PRNCIPAL],Tabla2[[#This Row],[CONTRATISTA PRNCIPAL]]),0)</f>
        <v>1.2500000000000001E-2</v>
      </c>
      <c r="U3727" s="33">
        <f ca="1">IF(((TODAY()-Tabla2[[#This Row],[FECHA NACIMIENTO]])/365)&lt;18,"Corregir", IF(((TODAY()-Tabla2[[#This Row],[FECHA NACIMIENTO]])/365)&gt;80, "Corregir",ROUNDDOWN(((TODAY()-Tabla2[[#This Row],[FECHA NACIMIENTO]])/365),0)))</f>
        <v>38</v>
      </c>
      <c r="V372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727" s="34" t="str">
        <f ca="1">+IF(Tabla2[[#This Row],[Edad]]="Corregir","Corregir","Ok")</f>
        <v>Ok</v>
      </c>
      <c r="X3727" s="10" t="str">
        <f>+IFERROR(VLOOKUP(Tabla2[[#This Row],[DISTRITO SEGÚN DNI]],Hoja1!$A$2:$B$55,2,FALSE),"No")</f>
        <v>No</v>
      </c>
      <c r="Y3727" s="10" t="str">
        <f>IF(OR(LOWER(Tabla2[[#This Row],[GENERO]])="masculino", LOWER(Tabla2[[#This Row],[GENERO]])="femenino"),"OK","Corregir")</f>
        <v>OK</v>
      </c>
      <c r="Z3727" s="10" t="str">
        <f>+IF(Tabla2[[#This Row],[Nro. DNI / CE]]="","Corregir",IF(LEN(Tabla2[[#This Row],[Nro. DNI / CE]])&gt;=8,"OK","Corregir"))</f>
        <v>OK</v>
      </c>
      <c r="AA3727" s="10">
        <f>COUNTIF(Tabla2[APELLIDOS Y NOMBRES],Tabla2[[#This Row],[APELLIDOS Y NOMBRES]])</f>
        <v>1</v>
      </c>
      <c r="AB3727" t="str">
        <f ca="1">+IFERROR(IF(Tabla2[[#This Row],[FECHA CESE/BAJA]]="","No Aplica",IF(AND(MONTH(Tabla2[[#This Row],[FECHA CESE/BAJA]])=MONTH(TODAY()-30),YEAR(Tabla2[[#This Row],[FECHA CESE/BAJA]])=YEAR(TODAY())),MONTH(TODAY()-30)&amp;"-"&amp;YEAR(TODAY()),"Borrar")),"No aplica")</f>
        <v>No Aplica</v>
      </c>
      <c r="AC3727" t="str">
        <f ca="1">+IFERROR(IF(Tabla2[[#This Row],[FECHA INICIO DE LABORES EN OBRA]]="","No Aplica",IF(AND(MONTH(Tabla2[[#This Row],[FECHA INICIO DE LABORES EN OBRA]])=MONTH(TODAY()-30),YEAR(Tabla2[[#This Row],[FECHA INICIO DE LABORES EN OBRA]])=YEAR(TODAY())),MONTH(TODAY()-30)&amp;"-"&amp;YEAR(TODAY()),"No Aplica")),"No Aplica")</f>
        <v>No Aplica</v>
      </c>
    </row>
    <row r="3728" spans="1:29" x14ac:dyDescent="0.25">
      <c r="A3728" s="2" t="s">
        <v>2919</v>
      </c>
      <c r="B3728" s="3" t="s">
        <v>2920</v>
      </c>
      <c r="C3728" s="3" t="s">
        <v>40</v>
      </c>
      <c r="D3728" s="3">
        <v>46037527</v>
      </c>
      <c r="E3728" s="3" t="s">
        <v>2958</v>
      </c>
      <c r="F3728" s="36">
        <v>32818</v>
      </c>
      <c r="G3728" s="3">
        <v>1</v>
      </c>
      <c r="H3728" s="3" t="s">
        <v>1677</v>
      </c>
      <c r="I3728" s="3" t="s">
        <v>2931</v>
      </c>
      <c r="J3728" s="3" t="s">
        <v>2959</v>
      </c>
      <c r="K3728" s="3" t="s">
        <v>1136</v>
      </c>
      <c r="L3728" s="8" t="s">
        <v>9813</v>
      </c>
      <c r="M3728" s="5"/>
      <c r="N3728" s="13" t="s">
        <v>1043</v>
      </c>
      <c r="O3728" s="5">
        <v>44924</v>
      </c>
      <c r="P3728" s="8">
        <v>1</v>
      </c>
      <c r="Q3728" s="9">
        <v>1</v>
      </c>
      <c r="R3728" s="9" t="str">
        <f>IFERROR(VLOOKUP(Tabla2[[#This Row],[CONTRATISTA PRNCIPAL]],Hoja1!$L$5:$M$9,2,FALSE),"CJV")</f>
        <v>CJV</v>
      </c>
      <c r="S3728" s="9" t="str">
        <f>IF(Tabla2[[#This Row],[EMPRESA]]=Tabla2[[#This Row],[CONTRATISTA PRNCIPAL]],"Principal","Secundaria")</f>
        <v>Secundaria</v>
      </c>
      <c r="T3728" s="10">
        <f>IFERROR(1/COUNTIF(Tabla2[CONTRATISTA PRNCIPAL],Tabla2[[#This Row],[CONTRATISTA PRNCIPAL]]),0)</f>
        <v>1.2500000000000001E-2</v>
      </c>
      <c r="U3728" s="33">
        <f ca="1">IF(((TODAY()-Tabla2[[#This Row],[FECHA NACIMIENTO]])/365)&lt;18,"Corregir", IF(((TODAY()-Tabla2[[#This Row],[FECHA NACIMIENTO]])/365)&gt;80, "Corregir",ROUNDDOWN(((TODAY()-Tabla2[[#This Row],[FECHA NACIMIENTO]])/365),0)))</f>
        <v>33</v>
      </c>
      <c r="V372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728" s="34" t="str">
        <f ca="1">+IF(Tabla2[[#This Row],[Edad]]="Corregir","Corregir","Ok")</f>
        <v>Ok</v>
      </c>
      <c r="X3728" s="10" t="str">
        <f>+IFERROR(VLOOKUP(Tabla2[[#This Row],[DISTRITO SEGÚN DNI]],Hoja1!$A$2:$B$55,2,FALSE),"No")</f>
        <v>No</v>
      </c>
      <c r="Y3728" s="10" t="str">
        <f>IF(OR(LOWER(Tabla2[[#This Row],[GENERO]])="masculino", LOWER(Tabla2[[#This Row],[GENERO]])="femenino"),"OK","Corregir")</f>
        <v>OK</v>
      </c>
      <c r="Z3728" s="10" t="str">
        <f>+IF(Tabla2[[#This Row],[Nro. DNI / CE]]="","Corregir",IF(LEN(Tabla2[[#This Row],[Nro. DNI / CE]])&gt;=8,"OK","Corregir"))</f>
        <v>OK</v>
      </c>
      <c r="AA3728" s="10">
        <f>COUNTIF(Tabla2[APELLIDOS Y NOMBRES],Tabla2[[#This Row],[APELLIDOS Y NOMBRES]])</f>
        <v>1</v>
      </c>
      <c r="AB3728" t="str">
        <f ca="1">+IFERROR(IF(Tabla2[[#This Row],[FECHA CESE/BAJA]]="","No Aplica",IF(AND(MONTH(Tabla2[[#This Row],[FECHA CESE/BAJA]])=MONTH(TODAY()-30),YEAR(Tabla2[[#This Row],[FECHA CESE/BAJA]])=YEAR(TODAY())),MONTH(TODAY()-30)&amp;"-"&amp;YEAR(TODAY()),"Borrar")),"No aplica")</f>
        <v>No Aplica</v>
      </c>
      <c r="AC3728" t="str">
        <f ca="1">+IFERROR(IF(Tabla2[[#This Row],[FECHA INICIO DE LABORES EN OBRA]]="","No Aplica",IF(AND(MONTH(Tabla2[[#This Row],[FECHA INICIO DE LABORES EN OBRA]])=MONTH(TODAY()-30),YEAR(Tabla2[[#This Row],[FECHA INICIO DE LABORES EN OBRA]])=YEAR(TODAY())),MONTH(TODAY()-30)&amp;"-"&amp;YEAR(TODAY()),"No Aplica")),"No Aplica")</f>
        <v>No Aplica</v>
      </c>
    </row>
    <row r="3729" spans="1:29" x14ac:dyDescent="0.25">
      <c r="A3729" s="2" t="s">
        <v>2919</v>
      </c>
      <c r="B3729" s="3" t="s">
        <v>2920</v>
      </c>
      <c r="C3729" s="3" t="s">
        <v>40</v>
      </c>
      <c r="D3729" s="3">
        <v>61836367</v>
      </c>
      <c r="E3729" s="3" t="s">
        <v>2960</v>
      </c>
      <c r="F3729" s="36">
        <v>34670</v>
      </c>
      <c r="G3729" s="3">
        <v>1</v>
      </c>
      <c r="H3729" s="3" t="s">
        <v>2961</v>
      </c>
      <c r="I3729" s="3" t="s">
        <v>2931</v>
      </c>
      <c r="J3729" s="3" t="s">
        <v>2962</v>
      </c>
      <c r="K3729" s="3" t="s">
        <v>1240</v>
      </c>
      <c r="L3729" s="8" t="s">
        <v>9813</v>
      </c>
      <c r="M3729" s="5"/>
      <c r="N3729" s="13" t="s">
        <v>1043</v>
      </c>
      <c r="O3729" s="5">
        <v>44888</v>
      </c>
      <c r="P3729" s="8">
        <v>1</v>
      </c>
      <c r="Q3729" s="9">
        <v>1</v>
      </c>
      <c r="R3729" s="9" t="str">
        <f>IFERROR(VLOOKUP(Tabla2[[#This Row],[CONTRATISTA PRNCIPAL]],Hoja1!$L$5:$M$9,2,FALSE),"CJV")</f>
        <v>CJV</v>
      </c>
      <c r="S3729" s="9" t="str">
        <f>IF(Tabla2[[#This Row],[EMPRESA]]=Tabla2[[#This Row],[CONTRATISTA PRNCIPAL]],"Principal","Secundaria")</f>
        <v>Secundaria</v>
      </c>
      <c r="T3729" s="10">
        <f>IFERROR(1/COUNTIF(Tabla2[CONTRATISTA PRNCIPAL],Tabla2[[#This Row],[CONTRATISTA PRNCIPAL]]),0)</f>
        <v>1.2500000000000001E-2</v>
      </c>
      <c r="U3729" s="33">
        <f ca="1">IF(((TODAY()-Tabla2[[#This Row],[FECHA NACIMIENTO]])/365)&lt;18,"Corregir", IF(((TODAY()-Tabla2[[#This Row],[FECHA NACIMIENTO]])/365)&gt;80, "Corregir",ROUNDDOWN(((TODAY()-Tabla2[[#This Row],[FECHA NACIMIENTO]])/365),0)))</f>
        <v>28</v>
      </c>
      <c r="V372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729" s="34" t="str">
        <f ca="1">+IF(Tabla2[[#This Row],[Edad]]="Corregir","Corregir","Ok")</f>
        <v>Ok</v>
      </c>
      <c r="X3729" s="10" t="str">
        <f>+IFERROR(VLOOKUP(Tabla2[[#This Row],[DISTRITO SEGÚN DNI]],Hoja1!$A$2:$B$55,2,FALSE),"No")</f>
        <v>No</v>
      </c>
      <c r="Y3729" s="10" t="str">
        <f>IF(OR(LOWER(Tabla2[[#This Row],[GENERO]])="masculino", LOWER(Tabla2[[#This Row],[GENERO]])="femenino"),"OK","Corregir")</f>
        <v>OK</v>
      </c>
      <c r="Z3729" s="10" t="str">
        <f>+IF(Tabla2[[#This Row],[Nro. DNI / CE]]="","Corregir",IF(LEN(Tabla2[[#This Row],[Nro. DNI / CE]])&gt;=8,"OK","Corregir"))</f>
        <v>OK</v>
      </c>
      <c r="AA3729" s="10">
        <f>COUNTIF(Tabla2[APELLIDOS Y NOMBRES],Tabla2[[#This Row],[APELLIDOS Y NOMBRES]])</f>
        <v>1</v>
      </c>
      <c r="AB3729" t="str">
        <f ca="1">+IFERROR(IF(Tabla2[[#This Row],[FECHA CESE/BAJA]]="","No Aplica",IF(AND(MONTH(Tabla2[[#This Row],[FECHA CESE/BAJA]])=MONTH(TODAY()-30),YEAR(Tabla2[[#This Row],[FECHA CESE/BAJA]])=YEAR(TODAY())),MONTH(TODAY()-30)&amp;"-"&amp;YEAR(TODAY()),"Borrar")),"No aplica")</f>
        <v>No Aplica</v>
      </c>
      <c r="AC3729" t="str">
        <f ca="1">+IFERROR(IF(Tabla2[[#This Row],[FECHA INICIO DE LABORES EN OBRA]]="","No Aplica",IF(AND(MONTH(Tabla2[[#This Row],[FECHA INICIO DE LABORES EN OBRA]])=MONTH(TODAY()-30),YEAR(Tabla2[[#This Row],[FECHA INICIO DE LABORES EN OBRA]])=YEAR(TODAY())),MONTH(TODAY()-30)&amp;"-"&amp;YEAR(TODAY()),"No Aplica")),"No Aplica")</f>
        <v>No Aplica</v>
      </c>
    </row>
    <row r="3730" spans="1:29" x14ac:dyDescent="0.25">
      <c r="A3730" s="2" t="s">
        <v>2919</v>
      </c>
      <c r="B3730" s="3" t="s">
        <v>2920</v>
      </c>
      <c r="C3730" s="3" t="s">
        <v>40</v>
      </c>
      <c r="D3730" s="3">
        <v>47767957</v>
      </c>
      <c r="E3730" s="3" t="s">
        <v>557</v>
      </c>
      <c r="F3730" s="36">
        <v>34054</v>
      </c>
      <c r="G3730" s="3">
        <v>1</v>
      </c>
      <c r="H3730" s="3" t="s">
        <v>2930</v>
      </c>
      <c r="I3730" s="3" t="s">
        <v>2922</v>
      </c>
      <c r="J3730" s="3" t="s">
        <v>2963</v>
      </c>
      <c r="K3730" s="3" t="s">
        <v>93</v>
      </c>
      <c r="L3730" s="8" t="s">
        <v>9813</v>
      </c>
      <c r="M3730" s="5"/>
      <c r="N3730" s="13" t="s">
        <v>1043</v>
      </c>
      <c r="O3730" s="5">
        <v>44946</v>
      </c>
      <c r="P3730" s="8">
        <v>1</v>
      </c>
      <c r="Q3730" s="9">
        <v>1</v>
      </c>
      <c r="R3730" s="9" t="str">
        <f>IFERROR(VLOOKUP(Tabla2[[#This Row],[CONTRATISTA PRNCIPAL]],Hoja1!$L$5:$M$9,2,FALSE),"CJV")</f>
        <v>CJV</v>
      </c>
      <c r="S3730" s="9" t="str">
        <f>IF(Tabla2[[#This Row],[EMPRESA]]=Tabla2[[#This Row],[CONTRATISTA PRNCIPAL]],"Principal","Secundaria")</f>
        <v>Secundaria</v>
      </c>
      <c r="T3730" s="10">
        <f>IFERROR(1/COUNTIF(Tabla2[CONTRATISTA PRNCIPAL],Tabla2[[#This Row],[CONTRATISTA PRNCIPAL]]),0)</f>
        <v>1.2500000000000001E-2</v>
      </c>
      <c r="U3730" s="33">
        <f ca="1">IF(((TODAY()-Tabla2[[#This Row],[FECHA NACIMIENTO]])/365)&lt;18,"Corregir", IF(((TODAY()-Tabla2[[#This Row],[FECHA NACIMIENTO]])/365)&gt;80, "Corregir",ROUNDDOWN(((TODAY()-Tabla2[[#This Row],[FECHA NACIMIENTO]])/365),0)))</f>
        <v>30</v>
      </c>
      <c r="V373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730" s="34" t="str">
        <f ca="1">+IF(Tabla2[[#This Row],[Edad]]="Corregir","Corregir","Ok")</f>
        <v>Ok</v>
      </c>
      <c r="X3730" s="10" t="str">
        <f>+IFERROR(VLOOKUP(Tabla2[[#This Row],[DISTRITO SEGÚN DNI]],Hoja1!$A$2:$B$55,2,FALSE),"No")</f>
        <v>ATE</v>
      </c>
      <c r="Y3730" s="10" t="str">
        <f>IF(OR(LOWER(Tabla2[[#This Row],[GENERO]])="masculino", LOWER(Tabla2[[#This Row],[GENERO]])="femenino"),"OK","Corregir")</f>
        <v>OK</v>
      </c>
      <c r="Z3730" s="10" t="str">
        <f>+IF(Tabla2[[#This Row],[Nro. DNI / CE]]="","Corregir",IF(LEN(Tabla2[[#This Row],[Nro. DNI / CE]])&gt;=8,"OK","Corregir"))</f>
        <v>OK</v>
      </c>
      <c r="AA3730" s="10">
        <f>COUNTIF(Tabla2[APELLIDOS Y NOMBRES],Tabla2[[#This Row],[APELLIDOS Y NOMBRES]])</f>
        <v>1</v>
      </c>
      <c r="AB3730" t="str">
        <f ca="1">+IFERROR(IF(Tabla2[[#This Row],[FECHA CESE/BAJA]]="","No Aplica",IF(AND(MONTH(Tabla2[[#This Row],[FECHA CESE/BAJA]])=MONTH(TODAY()-30),YEAR(Tabla2[[#This Row],[FECHA CESE/BAJA]])=YEAR(TODAY())),MONTH(TODAY()-30)&amp;"-"&amp;YEAR(TODAY()),"Borrar")),"No aplica")</f>
        <v>No Aplica</v>
      </c>
      <c r="AC3730" t="str">
        <f ca="1">+IFERROR(IF(Tabla2[[#This Row],[FECHA INICIO DE LABORES EN OBRA]]="","No Aplica",IF(AND(MONTH(Tabla2[[#This Row],[FECHA INICIO DE LABORES EN OBRA]])=MONTH(TODAY()-30),YEAR(Tabla2[[#This Row],[FECHA INICIO DE LABORES EN OBRA]])=YEAR(TODAY())),MONTH(TODAY()-30)&amp;"-"&amp;YEAR(TODAY()),"No Aplica")),"No Aplica")</f>
        <v>No Aplica</v>
      </c>
    </row>
    <row r="3731" spans="1:29" x14ac:dyDescent="0.25">
      <c r="A3731" s="2" t="s">
        <v>2919</v>
      </c>
      <c r="B3731" s="3" t="s">
        <v>2920</v>
      </c>
      <c r="C3731" s="3" t="s">
        <v>40</v>
      </c>
      <c r="D3731" s="3">
        <v>47796462</v>
      </c>
      <c r="E3731" s="3" t="s">
        <v>558</v>
      </c>
      <c r="F3731" s="36">
        <v>33230</v>
      </c>
      <c r="G3731" s="3">
        <v>1</v>
      </c>
      <c r="H3731" s="3" t="s">
        <v>2930</v>
      </c>
      <c r="I3731" s="3" t="s">
        <v>2922</v>
      </c>
      <c r="J3731" s="3" t="s">
        <v>2964</v>
      </c>
      <c r="K3731" s="3" t="s">
        <v>93</v>
      </c>
      <c r="L3731" s="8" t="s">
        <v>9813</v>
      </c>
      <c r="M3731" s="5"/>
      <c r="N3731" s="13" t="s">
        <v>1043</v>
      </c>
      <c r="O3731" s="5">
        <v>44946</v>
      </c>
      <c r="P3731" s="8">
        <v>1</v>
      </c>
      <c r="Q3731" s="9">
        <v>1</v>
      </c>
      <c r="R3731" s="9" t="str">
        <f>IFERROR(VLOOKUP(Tabla2[[#This Row],[CONTRATISTA PRNCIPAL]],Hoja1!$L$5:$M$9,2,FALSE),"CJV")</f>
        <v>CJV</v>
      </c>
      <c r="S3731" s="9" t="str">
        <f>IF(Tabla2[[#This Row],[EMPRESA]]=Tabla2[[#This Row],[CONTRATISTA PRNCIPAL]],"Principal","Secundaria")</f>
        <v>Secundaria</v>
      </c>
      <c r="T3731" s="10">
        <f>IFERROR(1/COUNTIF(Tabla2[CONTRATISTA PRNCIPAL],Tabla2[[#This Row],[CONTRATISTA PRNCIPAL]]),0)</f>
        <v>1.2500000000000001E-2</v>
      </c>
      <c r="U3731" s="33">
        <f ca="1">IF(((TODAY()-Tabla2[[#This Row],[FECHA NACIMIENTO]])/365)&lt;18,"Corregir", IF(((TODAY()-Tabla2[[#This Row],[FECHA NACIMIENTO]])/365)&gt;80, "Corregir",ROUNDDOWN(((TODAY()-Tabla2[[#This Row],[FECHA NACIMIENTO]])/365),0)))</f>
        <v>32</v>
      </c>
      <c r="V373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731" s="34" t="str">
        <f ca="1">+IF(Tabla2[[#This Row],[Edad]]="Corregir","Corregir","Ok")</f>
        <v>Ok</v>
      </c>
      <c r="X3731" s="10" t="str">
        <f>+IFERROR(VLOOKUP(Tabla2[[#This Row],[DISTRITO SEGÚN DNI]],Hoja1!$A$2:$B$55,2,FALSE),"No")</f>
        <v>ATE</v>
      </c>
      <c r="Y3731" s="10" t="str">
        <f>IF(OR(LOWER(Tabla2[[#This Row],[GENERO]])="masculino", LOWER(Tabla2[[#This Row],[GENERO]])="femenino"),"OK","Corregir")</f>
        <v>OK</v>
      </c>
      <c r="Z3731" s="10" t="str">
        <f>+IF(Tabla2[[#This Row],[Nro. DNI / CE]]="","Corregir",IF(LEN(Tabla2[[#This Row],[Nro. DNI / CE]])&gt;=8,"OK","Corregir"))</f>
        <v>OK</v>
      </c>
      <c r="AA3731" s="10">
        <f>COUNTIF(Tabla2[APELLIDOS Y NOMBRES],Tabla2[[#This Row],[APELLIDOS Y NOMBRES]])</f>
        <v>1</v>
      </c>
      <c r="AB3731" t="str">
        <f ca="1">+IFERROR(IF(Tabla2[[#This Row],[FECHA CESE/BAJA]]="","No Aplica",IF(AND(MONTH(Tabla2[[#This Row],[FECHA CESE/BAJA]])=MONTH(TODAY()-30),YEAR(Tabla2[[#This Row],[FECHA CESE/BAJA]])=YEAR(TODAY())),MONTH(TODAY()-30)&amp;"-"&amp;YEAR(TODAY()),"Borrar")),"No aplica")</f>
        <v>No Aplica</v>
      </c>
      <c r="AC3731" t="str">
        <f ca="1">+IFERROR(IF(Tabla2[[#This Row],[FECHA INICIO DE LABORES EN OBRA]]="","No Aplica",IF(AND(MONTH(Tabla2[[#This Row],[FECHA INICIO DE LABORES EN OBRA]])=MONTH(TODAY()-30),YEAR(Tabla2[[#This Row],[FECHA INICIO DE LABORES EN OBRA]])=YEAR(TODAY())),MONTH(TODAY()-30)&amp;"-"&amp;YEAR(TODAY()),"No Aplica")),"No Aplica")</f>
        <v>No Aplica</v>
      </c>
    </row>
    <row r="3732" spans="1:29" x14ac:dyDescent="0.25">
      <c r="A3732" s="2" t="s">
        <v>2919</v>
      </c>
      <c r="B3732" s="3" t="s">
        <v>2920</v>
      </c>
      <c r="C3732" s="3" t="s">
        <v>40</v>
      </c>
      <c r="D3732" s="3">
        <v>47507019</v>
      </c>
      <c r="E3732" s="3" t="s">
        <v>2965</v>
      </c>
      <c r="F3732" s="36">
        <v>33964</v>
      </c>
      <c r="G3732" s="3">
        <v>1</v>
      </c>
      <c r="H3732" s="3" t="s">
        <v>2966</v>
      </c>
      <c r="I3732" s="3" t="s">
        <v>2922</v>
      </c>
      <c r="J3732" s="3" t="s">
        <v>2967</v>
      </c>
      <c r="K3732" s="3" t="s">
        <v>1063</v>
      </c>
      <c r="L3732" s="8" t="s">
        <v>9813</v>
      </c>
      <c r="M3732" s="5"/>
      <c r="N3732" s="13" t="s">
        <v>1043</v>
      </c>
      <c r="O3732" s="5">
        <v>44807</v>
      </c>
      <c r="P3732" s="8">
        <v>1</v>
      </c>
      <c r="Q3732" s="9">
        <v>1</v>
      </c>
      <c r="R3732" s="9" t="str">
        <f>IFERROR(VLOOKUP(Tabla2[[#This Row],[CONTRATISTA PRNCIPAL]],Hoja1!$L$5:$M$9,2,FALSE),"CJV")</f>
        <v>CJV</v>
      </c>
      <c r="S3732" s="9" t="str">
        <f>IF(Tabla2[[#This Row],[EMPRESA]]=Tabla2[[#This Row],[CONTRATISTA PRNCIPAL]],"Principal","Secundaria")</f>
        <v>Secundaria</v>
      </c>
      <c r="T3732" s="10">
        <f>IFERROR(1/COUNTIF(Tabla2[CONTRATISTA PRNCIPAL],Tabla2[[#This Row],[CONTRATISTA PRNCIPAL]]),0)</f>
        <v>1.2500000000000001E-2</v>
      </c>
      <c r="U3732" s="33">
        <f ca="1">IF(((TODAY()-Tabla2[[#This Row],[FECHA NACIMIENTO]])/365)&lt;18,"Corregir", IF(((TODAY()-Tabla2[[#This Row],[FECHA NACIMIENTO]])/365)&gt;80, "Corregir",ROUNDDOWN(((TODAY()-Tabla2[[#This Row],[FECHA NACIMIENTO]])/365),0)))</f>
        <v>30</v>
      </c>
      <c r="V373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732" s="34" t="str">
        <f ca="1">+IF(Tabla2[[#This Row],[Edad]]="Corregir","Corregir","Ok")</f>
        <v>Ok</v>
      </c>
      <c r="X3732" s="10" t="str">
        <f>+IFERROR(VLOOKUP(Tabla2[[#This Row],[DISTRITO SEGÚN DNI]],Hoja1!$A$2:$B$55,2,FALSE),"No")</f>
        <v>No</v>
      </c>
      <c r="Y3732" s="10" t="str">
        <f>IF(OR(LOWER(Tabla2[[#This Row],[GENERO]])="masculino", LOWER(Tabla2[[#This Row],[GENERO]])="femenino"),"OK","Corregir")</f>
        <v>OK</v>
      </c>
      <c r="Z3732" s="10" t="str">
        <f>+IF(Tabla2[[#This Row],[Nro. DNI / CE]]="","Corregir",IF(LEN(Tabla2[[#This Row],[Nro. DNI / CE]])&gt;=8,"OK","Corregir"))</f>
        <v>OK</v>
      </c>
      <c r="AA3732" s="10">
        <f>COUNTIF(Tabla2[APELLIDOS Y NOMBRES],Tabla2[[#This Row],[APELLIDOS Y NOMBRES]])</f>
        <v>1</v>
      </c>
      <c r="AB3732" t="str">
        <f ca="1">+IFERROR(IF(Tabla2[[#This Row],[FECHA CESE/BAJA]]="","No Aplica",IF(AND(MONTH(Tabla2[[#This Row],[FECHA CESE/BAJA]])=MONTH(TODAY()-30),YEAR(Tabla2[[#This Row],[FECHA CESE/BAJA]])=YEAR(TODAY())),MONTH(TODAY()-30)&amp;"-"&amp;YEAR(TODAY()),"Borrar")),"No aplica")</f>
        <v>No Aplica</v>
      </c>
      <c r="AC3732" t="str">
        <f ca="1">+IFERROR(IF(Tabla2[[#This Row],[FECHA INICIO DE LABORES EN OBRA]]="","No Aplica",IF(AND(MONTH(Tabla2[[#This Row],[FECHA INICIO DE LABORES EN OBRA]])=MONTH(TODAY()-30),YEAR(Tabla2[[#This Row],[FECHA INICIO DE LABORES EN OBRA]])=YEAR(TODAY())),MONTH(TODAY()-30)&amp;"-"&amp;YEAR(TODAY()),"No Aplica")),"No Aplica")</f>
        <v>No Aplica</v>
      </c>
    </row>
    <row r="3733" spans="1:29" x14ac:dyDescent="0.25">
      <c r="A3733" s="2" t="s">
        <v>2919</v>
      </c>
      <c r="B3733" s="3" t="s">
        <v>2920</v>
      </c>
      <c r="C3733" s="3" t="s">
        <v>40</v>
      </c>
      <c r="D3733" s="3">
        <v>74538384</v>
      </c>
      <c r="E3733" s="3" t="s">
        <v>2968</v>
      </c>
      <c r="F3733" s="36">
        <v>35649</v>
      </c>
      <c r="G3733" s="3">
        <v>1</v>
      </c>
      <c r="H3733" s="3" t="s">
        <v>2961</v>
      </c>
      <c r="I3733" s="3" t="s">
        <v>2904</v>
      </c>
      <c r="J3733" s="3" t="s">
        <v>2969</v>
      </c>
      <c r="K3733" s="3" t="s">
        <v>1472</v>
      </c>
      <c r="L3733" s="8" t="s">
        <v>9813</v>
      </c>
      <c r="M3733" s="5"/>
      <c r="N3733" s="13" t="s">
        <v>1043</v>
      </c>
      <c r="O3733" s="5">
        <v>44814</v>
      </c>
      <c r="P3733" s="8">
        <v>1</v>
      </c>
      <c r="Q3733" s="9">
        <v>1</v>
      </c>
      <c r="R3733" s="9" t="str">
        <f>IFERROR(VLOOKUP(Tabla2[[#This Row],[CONTRATISTA PRNCIPAL]],Hoja1!$L$5:$M$9,2,FALSE),"CJV")</f>
        <v>CJV</v>
      </c>
      <c r="S3733" s="9" t="str">
        <f>IF(Tabla2[[#This Row],[EMPRESA]]=Tabla2[[#This Row],[CONTRATISTA PRNCIPAL]],"Principal","Secundaria")</f>
        <v>Secundaria</v>
      </c>
      <c r="T3733" s="10">
        <f>IFERROR(1/COUNTIF(Tabla2[CONTRATISTA PRNCIPAL],Tabla2[[#This Row],[CONTRATISTA PRNCIPAL]]),0)</f>
        <v>1.2500000000000001E-2</v>
      </c>
      <c r="U3733" s="33">
        <f ca="1">IF(((TODAY()-Tabla2[[#This Row],[FECHA NACIMIENTO]])/365)&lt;18,"Corregir", IF(((TODAY()-Tabla2[[#This Row],[FECHA NACIMIENTO]])/365)&gt;80, "Corregir",ROUNDDOWN(((TODAY()-Tabla2[[#This Row],[FECHA NACIMIENTO]])/365),0)))</f>
        <v>26</v>
      </c>
      <c r="V373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733" s="34" t="str">
        <f ca="1">+IF(Tabla2[[#This Row],[Edad]]="Corregir","Corregir","Ok")</f>
        <v>Ok</v>
      </c>
      <c r="X3733" s="10" t="str">
        <f>+IFERROR(VLOOKUP(Tabla2[[#This Row],[DISTRITO SEGÚN DNI]],Hoja1!$A$2:$B$55,2,FALSE),"No")</f>
        <v>No</v>
      </c>
      <c r="Y3733" s="10" t="str">
        <f>IF(OR(LOWER(Tabla2[[#This Row],[GENERO]])="masculino", LOWER(Tabla2[[#This Row],[GENERO]])="femenino"),"OK","Corregir")</f>
        <v>OK</v>
      </c>
      <c r="Z3733" s="10" t="str">
        <f>+IF(Tabla2[[#This Row],[Nro. DNI / CE]]="","Corregir",IF(LEN(Tabla2[[#This Row],[Nro. DNI / CE]])&gt;=8,"OK","Corregir"))</f>
        <v>OK</v>
      </c>
      <c r="AA3733" s="10">
        <f>COUNTIF(Tabla2[APELLIDOS Y NOMBRES],Tabla2[[#This Row],[APELLIDOS Y NOMBRES]])</f>
        <v>1</v>
      </c>
      <c r="AB3733" t="str">
        <f ca="1">+IFERROR(IF(Tabla2[[#This Row],[FECHA CESE/BAJA]]="","No Aplica",IF(AND(MONTH(Tabla2[[#This Row],[FECHA CESE/BAJA]])=MONTH(TODAY()-30),YEAR(Tabla2[[#This Row],[FECHA CESE/BAJA]])=YEAR(TODAY())),MONTH(TODAY()-30)&amp;"-"&amp;YEAR(TODAY()),"Borrar")),"No aplica")</f>
        <v>No Aplica</v>
      </c>
      <c r="AC3733" t="str">
        <f ca="1">+IFERROR(IF(Tabla2[[#This Row],[FECHA INICIO DE LABORES EN OBRA]]="","No Aplica",IF(AND(MONTH(Tabla2[[#This Row],[FECHA INICIO DE LABORES EN OBRA]])=MONTH(TODAY()-30),YEAR(Tabla2[[#This Row],[FECHA INICIO DE LABORES EN OBRA]])=YEAR(TODAY())),MONTH(TODAY()-30)&amp;"-"&amp;YEAR(TODAY()),"No Aplica")),"No Aplica")</f>
        <v>No Aplica</v>
      </c>
    </row>
    <row r="3734" spans="1:29" x14ac:dyDescent="0.25">
      <c r="A3734" s="2" t="s">
        <v>2919</v>
      </c>
      <c r="B3734" s="3" t="s">
        <v>2920</v>
      </c>
      <c r="C3734" s="3" t="s">
        <v>40</v>
      </c>
      <c r="D3734" s="3" t="s">
        <v>2970</v>
      </c>
      <c r="E3734" s="3" t="s">
        <v>2971</v>
      </c>
      <c r="F3734" s="36">
        <v>34639</v>
      </c>
      <c r="G3734" s="3">
        <v>1</v>
      </c>
      <c r="H3734" s="3" t="s">
        <v>1838</v>
      </c>
      <c r="I3734" s="3" t="s">
        <v>2931</v>
      </c>
      <c r="J3734" s="3" t="s">
        <v>2972</v>
      </c>
      <c r="K3734" s="3" t="s">
        <v>2973</v>
      </c>
      <c r="L3734" s="8" t="s">
        <v>9813</v>
      </c>
      <c r="M3734" s="5"/>
      <c r="N3734" s="13" t="s">
        <v>1043</v>
      </c>
      <c r="O3734" s="5" t="s">
        <v>11191</v>
      </c>
      <c r="P3734" s="8">
        <v>1</v>
      </c>
      <c r="Q3734" s="9">
        <v>1</v>
      </c>
      <c r="R3734" s="9" t="str">
        <f>IFERROR(VLOOKUP(Tabla2[[#This Row],[CONTRATISTA PRNCIPAL]],Hoja1!$L$5:$M$9,2,FALSE),"CJV")</f>
        <v>CJV</v>
      </c>
      <c r="S3734" s="9" t="str">
        <f>IF(Tabla2[[#This Row],[EMPRESA]]=Tabla2[[#This Row],[CONTRATISTA PRNCIPAL]],"Principal","Secundaria")</f>
        <v>Secundaria</v>
      </c>
      <c r="T3734" s="10">
        <f>IFERROR(1/COUNTIF(Tabla2[CONTRATISTA PRNCIPAL],Tabla2[[#This Row],[CONTRATISTA PRNCIPAL]]),0)</f>
        <v>1.2500000000000001E-2</v>
      </c>
      <c r="U3734" s="33">
        <f ca="1">IF(((TODAY()-Tabla2[[#This Row],[FECHA NACIMIENTO]])/365)&lt;18,"Corregir", IF(((TODAY()-Tabla2[[#This Row],[FECHA NACIMIENTO]])/365)&gt;80, "Corregir",ROUNDDOWN(((TODAY()-Tabla2[[#This Row],[FECHA NACIMIENTO]])/365),0)))</f>
        <v>28</v>
      </c>
      <c r="V373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734" s="34" t="str">
        <f ca="1">+IF(Tabla2[[#This Row],[Edad]]="Corregir","Corregir","Ok")</f>
        <v>Ok</v>
      </c>
      <c r="X3734" s="10" t="str">
        <f>+IFERROR(VLOOKUP(Tabla2[[#This Row],[DISTRITO SEGÚN DNI]],Hoja1!$A$2:$B$55,2,FALSE),"No")</f>
        <v>No</v>
      </c>
      <c r="Y3734" s="10" t="str">
        <f>IF(OR(LOWER(Tabla2[[#This Row],[GENERO]])="masculino", LOWER(Tabla2[[#This Row],[GENERO]])="femenino"),"OK","Corregir")</f>
        <v>OK</v>
      </c>
      <c r="Z3734" s="10" t="str">
        <f>+IF(Tabla2[[#This Row],[Nro. DNI / CE]]="","Corregir",IF(LEN(Tabla2[[#This Row],[Nro. DNI / CE]])&gt;=8,"OK","Corregir"))</f>
        <v>OK</v>
      </c>
      <c r="AA3734" s="10">
        <f>COUNTIF(Tabla2[APELLIDOS Y NOMBRES],Tabla2[[#This Row],[APELLIDOS Y NOMBRES]])</f>
        <v>1</v>
      </c>
      <c r="AB3734" t="str">
        <f ca="1">+IFERROR(IF(Tabla2[[#This Row],[FECHA CESE/BAJA]]="","No Aplica",IF(AND(MONTH(Tabla2[[#This Row],[FECHA CESE/BAJA]])=MONTH(TODAY()-30),YEAR(Tabla2[[#This Row],[FECHA CESE/BAJA]])=YEAR(TODAY())),MONTH(TODAY()-30)&amp;"-"&amp;YEAR(TODAY()),"Borrar")),"No aplica")</f>
        <v>No Aplica</v>
      </c>
      <c r="AC3734" t="str">
        <f ca="1">+IFERROR(IF(Tabla2[[#This Row],[FECHA INICIO DE LABORES EN OBRA]]="","No Aplica",IF(AND(MONTH(Tabla2[[#This Row],[FECHA INICIO DE LABORES EN OBRA]])=MONTH(TODAY()-30),YEAR(Tabla2[[#This Row],[FECHA INICIO DE LABORES EN OBRA]])=YEAR(TODAY())),MONTH(TODAY()-30)&amp;"-"&amp;YEAR(TODAY()),"No Aplica")),"No Aplica")</f>
        <v>No Aplica</v>
      </c>
    </row>
    <row r="3735" spans="1:29" x14ac:dyDescent="0.25">
      <c r="A3735" s="2" t="s">
        <v>2919</v>
      </c>
      <c r="B3735" s="3" t="s">
        <v>2920</v>
      </c>
      <c r="C3735" s="3" t="s">
        <v>40</v>
      </c>
      <c r="D3735" s="3" t="s">
        <v>559</v>
      </c>
      <c r="E3735" s="3" t="s">
        <v>560</v>
      </c>
      <c r="F3735" s="36">
        <v>33662</v>
      </c>
      <c r="G3735" s="3">
        <v>1</v>
      </c>
      <c r="H3735" s="3" t="s">
        <v>1883</v>
      </c>
      <c r="I3735" s="3" t="s">
        <v>2904</v>
      </c>
      <c r="J3735" s="3" t="s">
        <v>2974</v>
      </c>
      <c r="K3735" s="3" t="s">
        <v>34</v>
      </c>
      <c r="L3735" s="8" t="s">
        <v>9813</v>
      </c>
      <c r="M3735" s="5"/>
      <c r="N3735" s="13" t="s">
        <v>1043</v>
      </c>
      <c r="O3735" s="5">
        <v>44844</v>
      </c>
      <c r="P3735" s="8">
        <v>1</v>
      </c>
      <c r="Q3735" s="9">
        <v>1</v>
      </c>
      <c r="R3735" s="9" t="str">
        <f>IFERROR(VLOOKUP(Tabla2[[#This Row],[CONTRATISTA PRNCIPAL]],Hoja1!$L$5:$M$9,2,FALSE),"CJV")</f>
        <v>CJV</v>
      </c>
      <c r="S3735" s="9" t="str">
        <f>IF(Tabla2[[#This Row],[EMPRESA]]=Tabla2[[#This Row],[CONTRATISTA PRNCIPAL]],"Principal","Secundaria")</f>
        <v>Secundaria</v>
      </c>
      <c r="T3735" s="10">
        <f>IFERROR(1/COUNTIF(Tabla2[CONTRATISTA PRNCIPAL],Tabla2[[#This Row],[CONTRATISTA PRNCIPAL]]),0)</f>
        <v>1.2500000000000001E-2</v>
      </c>
      <c r="U3735" s="33">
        <f ca="1">IF(((TODAY()-Tabla2[[#This Row],[FECHA NACIMIENTO]])/365)&lt;18,"Corregir", IF(((TODAY()-Tabla2[[#This Row],[FECHA NACIMIENTO]])/365)&gt;80, "Corregir",ROUNDDOWN(((TODAY()-Tabla2[[#This Row],[FECHA NACIMIENTO]])/365),0)))</f>
        <v>31</v>
      </c>
      <c r="V373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735" s="34" t="str">
        <f ca="1">+IF(Tabla2[[#This Row],[Edad]]="Corregir","Corregir","Ok")</f>
        <v>Ok</v>
      </c>
      <c r="X3735" s="10" t="str">
        <f>+IFERROR(VLOOKUP(Tabla2[[#This Row],[DISTRITO SEGÚN DNI]],Hoja1!$A$2:$B$55,2,FALSE),"No")</f>
        <v>CALLAO</v>
      </c>
      <c r="Y3735" s="10" t="str">
        <f>IF(OR(LOWER(Tabla2[[#This Row],[GENERO]])="masculino", LOWER(Tabla2[[#This Row],[GENERO]])="femenino"),"OK","Corregir")</f>
        <v>OK</v>
      </c>
      <c r="Z3735" s="10" t="str">
        <f>+IF(Tabla2[[#This Row],[Nro. DNI / CE]]="","Corregir",IF(LEN(Tabla2[[#This Row],[Nro. DNI / CE]])&gt;=8,"OK","Corregir"))</f>
        <v>OK</v>
      </c>
      <c r="AA3735" s="10">
        <f>COUNTIF(Tabla2[APELLIDOS Y NOMBRES],Tabla2[[#This Row],[APELLIDOS Y NOMBRES]])</f>
        <v>1</v>
      </c>
      <c r="AB3735" t="str">
        <f ca="1">+IFERROR(IF(Tabla2[[#This Row],[FECHA CESE/BAJA]]="","No Aplica",IF(AND(MONTH(Tabla2[[#This Row],[FECHA CESE/BAJA]])=MONTH(TODAY()-30),YEAR(Tabla2[[#This Row],[FECHA CESE/BAJA]])=YEAR(TODAY())),MONTH(TODAY()-30)&amp;"-"&amp;YEAR(TODAY()),"Borrar")),"No aplica")</f>
        <v>No Aplica</v>
      </c>
      <c r="AC3735" t="str">
        <f ca="1">+IFERROR(IF(Tabla2[[#This Row],[FECHA INICIO DE LABORES EN OBRA]]="","No Aplica",IF(AND(MONTH(Tabla2[[#This Row],[FECHA INICIO DE LABORES EN OBRA]])=MONTH(TODAY()-30),YEAR(Tabla2[[#This Row],[FECHA INICIO DE LABORES EN OBRA]])=YEAR(TODAY())),MONTH(TODAY()-30)&amp;"-"&amp;YEAR(TODAY()),"No Aplica")),"No Aplica")</f>
        <v>No Aplica</v>
      </c>
    </row>
    <row r="3736" spans="1:29" x14ac:dyDescent="0.25">
      <c r="A3736" s="2">
        <v>20538306411</v>
      </c>
      <c r="B3736" s="3" t="s">
        <v>2979</v>
      </c>
      <c r="C3736" s="3" t="s">
        <v>40</v>
      </c>
      <c r="D3736" s="3">
        <v>47439887</v>
      </c>
      <c r="E3736" s="3" t="s">
        <v>10328</v>
      </c>
      <c r="F3736" s="36">
        <v>33359</v>
      </c>
      <c r="G3736" s="3">
        <v>3</v>
      </c>
      <c r="H3736" s="3" t="s">
        <v>2936</v>
      </c>
      <c r="I3736" s="3" t="s">
        <v>2931</v>
      </c>
      <c r="J3736" s="3" t="s">
        <v>2982</v>
      </c>
      <c r="K3736" s="3" t="s">
        <v>35</v>
      </c>
      <c r="L3736" s="8" t="s">
        <v>9813</v>
      </c>
      <c r="M3736" s="5"/>
      <c r="N3736" s="13" t="s">
        <v>1043</v>
      </c>
      <c r="O3736" s="5">
        <v>44880</v>
      </c>
      <c r="P3736" s="8">
        <v>1</v>
      </c>
      <c r="Q3736" s="9">
        <v>1</v>
      </c>
      <c r="R3736" s="9" t="str">
        <f>IFERROR(VLOOKUP(Tabla2[[#This Row],[CONTRATISTA PRNCIPAL]],Hoja1!$L$5:$M$9,2,FALSE),"CJV")</f>
        <v>CJV</v>
      </c>
      <c r="S3736" s="9" t="str">
        <f>IF(Tabla2[[#This Row],[EMPRESA]]=Tabla2[[#This Row],[CONTRATISTA PRNCIPAL]],"Principal","Secundaria")</f>
        <v>Secundaria</v>
      </c>
      <c r="T3736" s="10">
        <f>IFERROR(1/COUNTIF(Tabla2[CONTRATISTA PRNCIPAL],Tabla2[[#This Row],[CONTRATISTA PRNCIPAL]]),0)</f>
        <v>1.2500000000000001E-2</v>
      </c>
      <c r="U3736" s="33">
        <f ca="1">IF(((TODAY()-Tabla2[[#This Row],[FECHA NACIMIENTO]])/365)&lt;18,"Corregir", IF(((TODAY()-Tabla2[[#This Row],[FECHA NACIMIENTO]])/365)&gt;80, "Corregir",ROUNDDOWN(((TODAY()-Tabla2[[#This Row],[FECHA NACIMIENTO]])/365),0)))</f>
        <v>32</v>
      </c>
      <c r="V373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736" s="34" t="str">
        <f ca="1">+IF(Tabla2[[#This Row],[Edad]]="Corregir","Corregir","Ok")</f>
        <v>Ok</v>
      </c>
      <c r="X3736" s="10" t="str">
        <f>+IFERROR(VLOOKUP(Tabla2[[#This Row],[DISTRITO SEGÚN DNI]],Hoja1!$A$2:$B$55,2,FALSE),"No")</f>
        <v>EL AGUSTINO</v>
      </c>
      <c r="Y3736" s="10" t="str">
        <f>IF(OR(LOWER(Tabla2[[#This Row],[GENERO]])="masculino", LOWER(Tabla2[[#This Row],[GENERO]])="femenino"),"OK","Corregir")</f>
        <v>OK</v>
      </c>
      <c r="Z3736" s="10" t="str">
        <f>+IF(Tabla2[[#This Row],[Nro. DNI / CE]]="","Corregir",IF(LEN(Tabla2[[#This Row],[Nro. DNI / CE]])&gt;=8,"OK","Corregir"))</f>
        <v>OK</v>
      </c>
      <c r="AA3736" s="10">
        <f>COUNTIF(Tabla2[APELLIDOS Y NOMBRES],Tabla2[[#This Row],[APELLIDOS Y NOMBRES]])</f>
        <v>1</v>
      </c>
      <c r="AB3736" t="str">
        <f ca="1">+IFERROR(IF(Tabla2[[#This Row],[FECHA CESE/BAJA]]="","No Aplica",IF(AND(MONTH(Tabla2[[#This Row],[FECHA CESE/BAJA]])=MONTH(TODAY()-30),YEAR(Tabla2[[#This Row],[FECHA CESE/BAJA]])=YEAR(TODAY())),MONTH(TODAY()-30)&amp;"-"&amp;YEAR(TODAY()),"Borrar")),"No aplica")</f>
        <v>No Aplica</v>
      </c>
      <c r="AC3736" t="str">
        <f ca="1">+IFERROR(IF(Tabla2[[#This Row],[FECHA INICIO DE LABORES EN OBRA]]="","No Aplica",IF(AND(MONTH(Tabla2[[#This Row],[FECHA INICIO DE LABORES EN OBRA]])=MONTH(TODAY()-30),YEAR(Tabla2[[#This Row],[FECHA INICIO DE LABORES EN OBRA]])=YEAR(TODAY())),MONTH(TODAY()-30)&amp;"-"&amp;YEAR(TODAY()),"No Aplica")),"No Aplica")</f>
        <v>No Aplica</v>
      </c>
    </row>
    <row r="3737" spans="1:29" x14ac:dyDescent="0.25">
      <c r="A3737" s="2" t="s">
        <v>2983</v>
      </c>
      <c r="B3737" s="3" t="s">
        <v>2979</v>
      </c>
      <c r="C3737" s="3" t="s">
        <v>40</v>
      </c>
      <c r="D3737" s="3" t="s">
        <v>2984</v>
      </c>
      <c r="E3737" s="3" t="s">
        <v>2985</v>
      </c>
      <c r="F3737" s="36">
        <v>30297</v>
      </c>
      <c r="G3737" s="3">
        <v>3</v>
      </c>
      <c r="H3737" s="3" t="s">
        <v>2936</v>
      </c>
      <c r="I3737" s="3" t="s">
        <v>2931</v>
      </c>
      <c r="J3737" s="3" t="s">
        <v>2986</v>
      </c>
      <c r="K3737" s="3" t="s">
        <v>1139</v>
      </c>
      <c r="L3737" s="8" t="s">
        <v>9813</v>
      </c>
      <c r="M3737" s="5"/>
      <c r="N3737" s="13" t="s">
        <v>1043</v>
      </c>
      <c r="O3737" s="5">
        <v>44853</v>
      </c>
      <c r="P3737" s="8">
        <v>1</v>
      </c>
      <c r="Q3737" s="9">
        <v>1</v>
      </c>
      <c r="R3737" s="9" t="str">
        <f>IFERROR(VLOOKUP(Tabla2[[#This Row],[CONTRATISTA PRNCIPAL]],Hoja1!$L$5:$M$9,2,FALSE),"CJV")</f>
        <v>CJV</v>
      </c>
      <c r="S3737" s="9" t="str">
        <f>IF(Tabla2[[#This Row],[EMPRESA]]=Tabla2[[#This Row],[CONTRATISTA PRNCIPAL]],"Principal","Secundaria")</f>
        <v>Secundaria</v>
      </c>
      <c r="T3737" s="10">
        <f>IFERROR(1/COUNTIF(Tabla2[CONTRATISTA PRNCIPAL],Tabla2[[#This Row],[CONTRATISTA PRNCIPAL]]),0)</f>
        <v>1.2500000000000001E-2</v>
      </c>
      <c r="U3737" s="33">
        <f ca="1">IF(((TODAY()-Tabla2[[#This Row],[FECHA NACIMIENTO]])/365)&lt;18,"Corregir", IF(((TODAY()-Tabla2[[#This Row],[FECHA NACIMIENTO]])/365)&gt;80, "Corregir",ROUNDDOWN(((TODAY()-Tabla2[[#This Row],[FECHA NACIMIENTO]])/365),0)))</f>
        <v>40</v>
      </c>
      <c r="V373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737" s="34" t="str">
        <f ca="1">+IF(Tabla2[[#This Row],[Edad]]="Corregir","Corregir","Ok")</f>
        <v>Ok</v>
      </c>
      <c r="X3737" s="10" t="str">
        <f>+IFERROR(VLOOKUP(Tabla2[[#This Row],[DISTRITO SEGÚN DNI]],Hoja1!$A$2:$B$55,2,FALSE),"No")</f>
        <v>No</v>
      </c>
      <c r="Y3737" s="10" t="str">
        <f>IF(OR(LOWER(Tabla2[[#This Row],[GENERO]])="masculino", LOWER(Tabla2[[#This Row],[GENERO]])="femenino"),"OK","Corregir")</f>
        <v>OK</v>
      </c>
      <c r="Z3737" s="10" t="str">
        <f>+IF(Tabla2[[#This Row],[Nro. DNI / CE]]="","Corregir",IF(LEN(Tabla2[[#This Row],[Nro. DNI / CE]])&gt;=8,"OK","Corregir"))</f>
        <v>OK</v>
      </c>
      <c r="AA3737" s="10">
        <f>COUNTIF(Tabla2[APELLIDOS Y NOMBRES],Tabla2[[#This Row],[APELLIDOS Y NOMBRES]])</f>
        <v>1</v>
      </c>
      <c r="AB3737" t="str">
        <f ca="1">+IFERROR(IF(Tabla2[[#This Row],[FECHA CESE/BAJA]]="","No Aplica",IF(AND(MONTH(Tabla2[[#This Row],[FECHA CESE/BAJA]])=MONTH(TODAY()-30),YEAR(Tabla2[[#This Row],[FECHA CESE/BAJA]])=YEAR(TODAY())),MONTH(TODAY()-30)&amp;"-"&amp;YEAR(TODAY()),"Borrar")),"No aplica")</f>
        <v>No Aplica</v>
      </c>
      <c r="AC3737" t="str">
        <f ca="1">+IFERROR(IF(Tabla2[[#This Row],[FECHA INICIO DE LABORES EN OBRA]]="","No Aplica",IF(AND(MONTH(Tabla2[[#This Row],[FECHA INICIO DE LABORES EN OBRA]])=MONTH(TODAY()-30),YEAR(Tabla2[[#This Row],[FECHA INICIO DE LABORES EN OBRA]])=YEAR(TODAY())),MONTH(TODAY()-30)&amp;"-"&amp;YEAR(TODAY()),"No Aplica")),"No Aplica")</f>
        <v>No Aplica</v>
      </c>
    </row>
    <row r="3738" spans="1:29" x14ac:dyDescent="0.25">
      <c r="A3738" s="2" t="s">
        <v>2983</v>
      </c>
      <c r="B3738" s="3" t="s">
        <v>2979</v>
      </c>
      <c r="C3738" s="3" t="s">
        <v>40</v>
      </c>
      <c r="D3738" s="3" t="s">
        <v>2988</v>
      </c>
      <c r="E3738" s="3" t="s">
        <v>2989</v>
      </c>
      <c r="F3738" s="36">
        <v>27448</v>
      </c>
      <c r="G3738" s="3">
        <v>3</v>
      </c>
      <c r="H3738" s="3" t="s">
        <v>1838</v>
      </c>
      <c r="I3738" s="3" t="s">
        <v>2931</v>
      </c>
      <c r="J3738" s="3" t="s">
        <v>2990</v>
      </c>
      <c r="K3738" s="3" t="s">
        <v>1063</v>
      </c>
      <c r="L3738" s="8" t="s">
        <v>9813</v>
      </c>
      <c r="M3738" s="5"/>
      <c r="N3738" s="13" t="s">
        <v>1043</v>
      </c>
      <c r="O3738" s="5">
        <v>44867</v>
      </c>
      <c r="P3738" s="8">
        <v>1</v>
      </c>
      <c r="Q3738" s="9">
        <v>1</v>
      </c>
      <c r="R3738" s="9" t="str">
        <f>IFERROR(VLOOKUP(Tabla2[[#This Row],[CONTRATISTA PRNCIPAL]],Hoja1!$L$5:$M$9,2,FALSE),"CJV")</f>
        <v>CJV</v>
      </c>
      <c r="S3738" s="9" t="str">
        <f>IF(Tabla2[[#This Row],[EMPRESA]]=Tabla2[[#This Row],[CONTRATISTA PRNCIPAL]],"Principal","Secundaria")</f>
        <v>Secundaria</v>
      </c>
      <c r="T3738" s="10">
        <f>IFERROR(1/COUNTIF(Tabla2[CONTRATISTA PRNCIPAL],Tabla2[[#This Row],[CONTRATISTA PRNCIPAL]]),0)</f>
        <v>1.2500000000000001E-2</v>
      </c>
      <c r="U3738" s="33">
        <f ca="1">IF(((TODAY()-Tabla2[[#This Row],[FECHA NACIMIENTO]])/365)&lt;18,"Corregir", IF(((TODAY()-Tabla2[[#This Row],[FECHA NACIMIENTO]])/365)&gt;80, "Corregir",ROUNDDOWN(((TODAY()-Tabla2[[#This Row],[FECHA NACIMIENTO]])/365),0)))</f>
        <v>48</v>
      </c>
      <c r="V373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738" s="34" t="str">
        <f ca="1">+IF(Tabla2[[#This Row],[Edad]]="Corregir","Corregir","Ok")</f>
        <v>Ok</v>
      </c>
      <c r="X3738" s="10" t="str">
        <f>+IFERROR(VLOOKUP(Tabla2[[#This Row],[DISTRITO SEGÚN DNI]],Hoja1!$A$2:$B$55,2,FALSE),"No")</f>
        <v>No</v>
      </c>
      <c r="Y3738" s="10" t="str">
        <f>IF(OR(LOWER(Tabla2[[#This Row],[GENERO]])="masculino", LOWER(Tabla2[[#This Row],[GENERO]])="femenino"),"OK","Corregir")</f>
        <v>OK</v>
      </c>
      <c r="Z3738" s="10" t="str">
        <f>+IF(Tabla2[[#This Row],[Nro. DNI / CE]]="","Corregir",IF(LEN(Tabla2[[#This Row],[Nro. DNI / CE]])&gt;=8,"OK","Corregir"))</f>
        <v>OK</v>
      </c>
      <c r="AA3738" s="10">
        <f>COUNTIF(Tabla2[APELLIDOS Y NOMBRES],Tabla2[[#This Row],[APELLIDOS Y NOMBRES]])</f>
        <v>1</v>
      </c>
      <c r="AB3738" t="str">
        <f ca="1">+IFERROR(IF(Tabla2[[#This Row],[FECHA CESE/BAJA]]="","No Aplica",IF(AND(MONTH(Tabla2[[#This Row],[FECHA CESE/BAJA]])=MONTH(TODAY()-30),YEAR(Tabla2[[#This Row],[FECHA CESE/BAJA]])=YEAR(TODAY())),MONTH(TODAY()-30)&amp;"-"&amp;YEAR(TODAY()),"Borrar")),"No aplica")</f>
        <v>No Aplica</v>
      </c>
      <c r="AC3738" t="str">
        <f ca="1">+IFERROR(IF(Tabla2[[#This Row],[FECHA INICIO DE LABORES EN OBRA]]="","No Aplica",IF(AND(MONTH(Tabla2[[#This Row],[FECHA INICIO DE LABORES EN OBRA]])=MONTH(TODAY()-30),YEAR(Tabla2[[#This Row],[FECHA INICIO DE LABORES EN OBRA]])=YEAR(TODAY())),MONTH(TODAY()-30)&amp;"-"&amp;YEAR(TODAY()),"No Aplica")),"No Aplica")</f>
        <v>No Aplica</v>
      </c>
    </row>
    <row r="3739" spans="1:29" x14ac:dyDescent="0.25">
      <c r="A3739" s="2" t="s">
        <v>2991</v>
      </c>
      <c r="B3739" s="3" t="s">
        <v>2992</v>
      </c>
      <c r="C3739" s="3" t="s">
        <v>40</v>
      </c>
      <c r="D3739" s="3" t="s">
        <v>568</v>
      </c>
      <c r="E3739" s="3" t="s">
        <v>569</v>
      </c>
      <c r="F3739" s="36">
        <v>23049</v>
      </c>
      <c r="G3739" s="3">
        <v>3</v>
      </c>
      <c r="H3739" s="3" t="s">
        <v>2936</v>
      </c>
      <c r="I3739" s="3" t="s">
        <v>2922</v>
      </c>
      <c r="J3739" s="3" t="s">
        <v>2993</v>
      </c>
      <c r="K3739" s="3" t="s">
        <v>93</v>
      </c>
      <c r="L3739" s="8" t="s">
        <v>9813</v>
      </c>
      <c r="M3739" s="5"/>
      <c r="N3739" s="13" t="s">
        <v>1043</v>
      </c>
      <c r="O3739" s="5">
        <v>44853</v>
      </c>
      <c r="P3739" s="8">
        <v>1</v>
      </c>
      <c r="Q3739" s="9">
        <v>1</v>
      </c>
      <c r="R3739" s="9" t="str">
        <f>IFERROR(VLOOKUP(Tabla2[[#This Row],[CONTRATISTA PRNCIPAL]],Hoja1!$L$5:$M$9,2,FALSE),"CJV")</f>
        <v>CJV</v>
      </c>
      <c r="S3739" s="9" t="str">
        <f>IF(Tabla2[[#This Row],[EMPRESA]]=Tabla2[[#This Row],[CONTRATISTA PRNCIPAL]],"Principal","Secundaria")</f>
        <v>Secundaria</v>
      </c>
      <c r="T3739" s="10">
        <f>IFERROR(1/COUNTIF(Tabla2[CONTRATISTA PRNCIPAL],Tabla2[[#This Row],[CONTRATISTA PRNCIPAL]]),0)</f>
        <v>1.2500000000000001E-2</v>
      </c>
      <c r="U3739" s="33">
        <f ca="1">IF(((TODAY()-Tabla2[[#This Row],[FECHA NACIMIENTO]])/365)&lt;18,"Corregir", IF(((TODAY()-Tabla2[[#This Row],[FECHA NACIMIENTO]])/365)&gt;80, "Corregir",ROUNDDOWN(((TODAY()-Tabla2[[#This Row],[FECHA NACIMIENTO]])/365),0)))</f>
        <v>60</v>
      </c>
      <c r="V373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3739" s="34" t="str">
        <f ca="1">+IF(Tabla2[[#This Row],[Edad]]="Corregir","Corregir","Ok")</f>
        <v>Ok</v>
      </c>
      <c r="X3739" s="10" t="str">
        <f>+IFERROR(VLOOKUP(Tabla2[[#This Row],[DISTRITO SEGÚN DNI]],Hoja1!$A$2:$B$55,2,FALSE),"No")</f>
        <v>ATE</v>
      </c>
      <c r="Y3739" s="10" t="str">
        <f>IF(OR(LOWER(Tabla2[[#This Row],[GENERO]])="masculino", LOWER(Tabla2[[#This Row],[GENERO]])="femenino"),"OK","Corregir")</f>
        <v>OK</v>
      </c>
      <c r="Z3739" s="10" t="str">
        <f>+IF(Tabla2[[#This Row],[Nro. DNI / CE]]="","Corregir",IF(LEN(Tabla2[[#This Row],[Nro. DNI / CE]])&gt;=8,"OK","Corregir"))</f>
        <v>OK</v>
      </c>
      <c r="AA3739" s="10">
        <f>COUNTIF(Tabla2[APELLIDOS Y NOMBRES],Tabla2[[#This Row],[APELLIDOS Y NOMBRES]])</f>
        <v>1</v>
      </c>
      <c r="AB3739" t="str">
        <f ca="1">+IFERROR(IF(Tabla2[[#This Row],[FECHA CESE/BAJA]]="","No Aplica",IF(AND(MONTH(Tabla2[[#This Row],[FECHA CESE/BAJA]])=MONTH(TODAY()-30),YEAR(Tabla2[[#This Row],[FECHA CESE/BAJA]])=YEAR(TODAY())),MONTH(TODAY()-30)&amp;"-"&amp;YEAR(TODAY()),"Borrar")),"No aplica")</f>
        <v>No Aplica</v>
      </c>
      <c r="AC3739" t="str">
        <f ca="1">+IFERROR(IF(Tabla2[[#This Row],[FECHA INICIO DE LABORES EN OBRA]]="","No Aplica",IF(AND(MONTH(Tabla2[[#This Row],[FECHA INICIO DE LABORES EN OBRA]])=MONTH(TODAY()-30),YEAR(Tabla2[[#This Row],[FECHA INICIO DE LABORES EN OBRA]])=YEAR(TODAY())),MONTH(TODAY()-30)&amp;"-"&amp;YEAR(TODAY()),"No Aplica")),"No Aplica")</f>
        <v>No Aplica</v>
      </c>
    </row>
    <row r="3740" spans="1:29" x14ac:dyDescent="0.25">
      <c r="A3740" s="2" t="s">
        <v>2991</v>
      </c>
      <c r="B3740" s="3" t="s">
        <v>2992</v>
      </c>
      <c r="C3740" s="3" t="s">
        <v>40</v>
      </c>
      <c r="D3740" s="3">
        <v>45813683</v>
      </c>
      <c r="E3740" s="3" t="s">
        <v>2996</v>
      </c>
      <c r="F3740" s="36">
        <v>32465</v>
      </c>
      <c r="G3740" s="3">
        <v>3</v>
      </c>
      <c r="H3740" s="3" t="s">
        <v>2936</v>
      </c>
      <c r="I3740" s="3" t="s">
        <v>2922</v>
      </c>
      <c r="J3740" s="3" t="s">
        <v>2997</v>
      </c>
      <c r="K3740" s="3" t="s">
        <v>1063</v>
      </c>
      <c r="L3740" s="8" t="s">
        <v>9813</v>
      </c>
      <c r="M3740" s="5"/>
      <c r="N3740" s="13" t="s">
        <v>2456</v>
      </c>
      <c r="O3740" s="5">
        <v>45007</v>
      </c>
      <c r="P3740" s="8">
        <v>1</v>
      </c>
      <c r="Q3740" s="9">
        <v>1</v>
      </c>
      <c r="R3740" s="9" t="str">
        <f>IFERROR(VLOOKUP(Tabla2[[#This Row],[CONTRATISTA PRNCIPAL]],Hoja1!$L$5:$M$9,2,FALSE),"CJV")</f>
        <v>CJV</v>
      </c>
      <c r="S3740" s="9" t="str">
        <f>IF(Tabla2[[#This Row],[EMPRESA]]=Tabla2[[#This Row],[CONTRATISTA PRNCIPAL]],"Principal","Secundaria")</f>
        <v>Secundaria</v>
      </c>
      <c r="T3740" s="10">
        <f>IFERROR(1/COUNTIF(Tabla2[CONTRATISTA PRNCIPAL],Tabla2[[#This Row],[CONTRATISTA PRNCIPAL]]),0)</f>
        <v>1.2500000000000001E-2</v>
      </c>
      <c r="U3740" s="33">
        <f ca="1">IF(((TODAY()-Tabla2[[#This Row],[FECHA NACIMIENTO]])/365)&lt;18,"Corregir", IF(((TODAY()-Tabla2[[#This Row],[FECHA NACIMIENTO]])/365)&gt;80, "Corregir",ROUNDDOWN(((TODAY()-Tabla2[[#This Row],[FECHA NACIMIENTO]])/365),0)))</f>
        <v>34</v>
      </c>
      <c r="V374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740" s="34" t="str">
        <f ca="1">+IF(Tabla2[[#This Row],[Edad]]="Corregir","Corregir","Ok")</f>
        <v>Ok</v>
      </c>
      <c r="X3740" s="10" t="str">
        <f>+IFERROR(VLOOKUP(Tabla2[[#This Row],[DISTRITO SEGÚN DNI]],Hoja1!$A$2:$B$55,2,FALSE),"No")</f>
        <v>No</v>
      </c>
      <c r="Y3740" s="10" t="str">
        <f>IF(OR(LOWER(Tabla2[[#This Row],[GENERO]])="masculino", LOWER(Tabla2[[#This Row],[GENERO]])="femenino"),"OK","Corregir")</f>
        <v>OK</v>
      </c>
      <c r="Z3740" s="10" t="str">
        <f>+IF(Tabla2[[#This Row],[Nro. DNI / CE]]="","Corregir",IF(LEN(Tabla2[[#This Row],[Nro. DNI / CE]])&gt;=8,"OK","Corregir"))</f>
        <v>OK</v>
      </c>
      <c r="AA3740" s="10">
        <f>COUNTIF(Tabla2[APELLIDOS Y NOMBRES],Tabla2[[#This Row],[APELLIDOS Y NOMBRES]])</f>
        <v>1</v>
      </c>
      <c r="AB3740" t="str">
        <f ca="1">+IFERROR(IF(Tabla2[[#This Row],[FECHA CESE/BAJA]]="","No Aplica",IF(AND(MONTH(Tabla2[[#This Row],[FECHA CESE/BAJA]])=MONTH(TODAY()-30),YEAR(Tabla2[[#This Row],[FECHA CESE/BAJA]])=YEAR(TODAY())),MONTH(TODAY()-30)&amp;"-"&amp;YEAR(TODAY()),"Borrar")),"No aplica")</f>
        <v>No Aplica</v>
      </c>
      <c r="AC3740" t="str">
        <f ca="1">+IFERROR(IF(Tabla2[[#This Row],[FECHA INICIO DE LABORES EN OBRA]]="","No Aplica",IF(AND(MONTH(Tabla2[[#This Row],[FECHA INICIO DE LABORES EN OBRA]])=MONTH(TODAY()-30),YEAR(Tabla2[[#This Row],[FECHA INICIO DE LABORES EN OBRA]])=YEAR(TODAY())),MONTH(TODAY()-30)&amp;"-"&amp;YEAR(TODAY()),"No Aplica")),"No Aplica")</f>
        <v>No Aplica</v>
      </c>
    </row>
    <row r="3741" spans="1:29" x14ac:dyDescent="0.25">
      <c r="A3741" s="2" t="s">
        <v>2991</v>
      </c>
      <c r="B3741" s="3" t="s">
        <v>2992</v>
      </c>
      <c r="C3741" s="3" t="s">
        <v>40</v>
      </c>
      <c r="D3741" s="3">
        <v>71465243</v>
      </c>
      <c r="E3741" s="3" t="s">
        <v>3002</v>
      </c>
      <c r="F3741" s="36">
        <v>34665</v>
      </c>
      <c r="G3741" s="3">
        <v>3</v>
      </c>
      <c r="H3741" s="3" t="s">
        <v>2936</v>
      </c>
      <c r="I3741" s="3" t="s">
        <v>2922</v>
      </c>
      <c r="J3741" s="3" t="s">
        <v>3003</v>
      </c>
      <c r="K3741" s="3" t="s">
        <v>1063</v>
      </c>
      <c r="L3741" s="8" t="s">
        <v>9813</v>
      </c>
      <c r="M3741" s="5"/>
      <c r="N3741" s="13" t="s">
        <v>1043</v>
      </c>
      <c r="O3741" s="5">
        <v>44897</v>
      </c>
      <c r="P3741" s="8">
        <v>1</v>
      </c>
      <c r="Q3741" s="9">
        <v>1</v>
      </c>
      <c r="R3741" s="9" t="str">
        <f>IFERROR(VLOOKUP(Tabla2[[#This Row],[CONTRATISTA PRNCIPAL]],Hoja1!$L$5:$M$9,2,FALSE),"CJV")</f>
        <v>CJV</v>
      </c>
      <c r="S3741" s="9" t="str">
        <f>IF(Tabla2[[#This Row],[EMPRESA]]=Tabla2[[#This Row],[CONTRATISTA PRNCIPAL]],"Principal","Secundaria")</f>
        <v>Secundaria</v>
      </c>
      <c r="T3741" s="10">
        <f>IFERROR(1/COUNTIF(Tabla2[CONTRATISTA PRNCIPAL],Tabla2[[#This Row],[CONTRATISTA PRNCIPAL]]),0)</f>
        <v>1.2500000000000001E-2</v>
      </c>
      <c r="U3741" s="33">
        <f ca="1">IF(((TODAY()-Tabla2[[#This Row],[FECHA NACIMIENTO]])/365)&lt;18,"Corregir", IF(((TODAY()-Tabla2[[#This Row],[FECHA NACIMIENTO]])/365)&gt;80, "Corregir",ROUNDDOWN(((TODAY()-Tabla2[[#This Row],[FECHA NACIMIENTO]])/365),0)))</f>
        <v>28</v>
      </c>
      <c r="V374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741" s="34" t="str">
        <f ca="1">+IF(Tabla2[[#This Row],[Edad]]="Corregir","Corregir","Ok")</f>
        <v>Ok</v>
      </c>
      <c r="X3741" s="10" t="str">
        <f>+IFERROR(VLOOKUP(Tabla2[[#This Row],[DISTRITO SEGÚN DNI]],Hoja1!$A$2:$B$55,2,FALSE),"No")</f>
        <v>No</v>
      </c>
      <c r="Y3741" s="10" t="str">
        <f>IF(OR(LOWER(Tabla2[[#This Row],[GENERO]])="masculino", LOWER(Tabla2[[#This Row],[GENERO]])="femenino"),"OK","Corregir")</f>
        <v>OK</v>
      </c>
      <c r="Z3741" s="10" t="str">
        <f>+IF(Tabla2[[#This Row],[Nro. DNI / CE]]="","Corregir",IF(LEN(Tabla2[[#This Row],[Nro. DNI / CE]])&gt;=8,"OK","Corregir"))</f>
        <v>OK</v>
      </c>
      <c r="AA3741" s="10">
        <f>COUNTIF(Tabla2[APELLIDOS Y NOMBRES],Tabla2[[#This Row],[APELLIDOS Y NOMBRES]])</f>
        <v>1</v>
      </c>
      <c r="AB3741" t="str">
        <f ca="1">+IFERROR(IF(Tabla2[[#This Row],[FECHA CESE/BAJA]]="","No Aplica",IF(AND(MONTH(Tabla2[[#This Row],[FECHA CESE/BAJA]])=MONTH(TODAY()-30),YEAR(Tabla2[[#This Row],[FECHA CESE/BAJA]])=YEAR(TODAY())),MONTH(TODAY()-30)&amp;"-"&amp;YEAR(TODAY()),"Borrar")),"No aplica")</f>
        <v>No Aplica</v>
      </c>
      <c r="AC3741" t="str">
        <f ca="1">+IFERROR(IF(Tabla2[[#This Row],[FECHA INICIO DE LABORES EN OBRA]]="","No Aplica",IF(AND(MONTH(Tabla2[[#This Row],[FECHA INICIO DE LABORES EN OBRA]])=MONTH(TODAY()-30),YEAR(Tabla2[[#This Row],[FECHA INICIO DE LABORES EN OBRA]])=YEAR(TODAY())),MONTH(TODAY()-30)&amp;"-"&amp;YEAR(TODAY()),"No Aplica")),"No Aplica")</f>
        <v>No Aplica</v>
      </c>
    </row>
    <row r="3742" spans="1:29" x14ac:dyDescent="0.25">
      <c r="A3742" s="2" t="s">
        <v>2991</v>
      </c>
      <c r="B3742" s="3" t="s">
        <v>2992</v>
      </c>
      <c r="C3742" s="3" t="s">
        <v>40</v>
      </c>
      <c r="D3742" s="3" t="s">
        <v>3004</v>
      </c>
      <c r="E3742" s="3" t="s">
        <v>3005</v>
      </c>
      <c r="F3742" s="36">
        <v>27401</v>
      </c>
      <c r="G3742" s="3">
        <v>3</v>
      </c>
      <c r="H3742" s="3" t="s">
        <v>2936</v>
      </c>
      <c r="I3742" s="3" t="s">
        <v>2922</v>
      </c>
      <c r="J3742" s="3" t="s">
        <v>3006</v>
      </c>
      <c r="K3742" s="3" t="s">
        <v>1063</v>
      </c>
      <c r="L3742" s="8" t="s">
        <v>9813</v>
      </c>
      <c r="M3742" s="5"/>
      <c r="N3742" s="13" t="s">
        <v>1043</v>
      </c>
      <c r="O3742" s="5">
        <v>44868</v>
      </c>
      <c r="P3742" s="8">
        <v>1</v>
      </c>
      <c r="Q3742" s="9">
        <v>1</v>
      </c>
      <c r="R3742" s="9" t="str">
        <f>IFERROR(VLOOKUP(Tabla2[[#This Row],[CONTRATISTA PRNCIPAL]],Hoja1!$L$5:$M$9,2,FALSE),"CJV")</f>
        <v>CJV</v>
      </c>
      <c r="S3742" s="9" t="str">
        <f>IF(Tabla2[[#This Row],[EMPRESA]]=Tabla2[[#This Row],[CONTRATISTA PRNCIPAL]],"Principal","Secundaria")</f>
        <v>Secundaria</v>
      </c>
      <c r="T3742" s="10">
        <f>IFERROR(1/COUNTIF(Tabla2[CONTRATISTA PRNCIPAL],Tabla2[[#This Row],[CONTRATISTA PRNCIPAL]]),0)</f>
        <v>1.2500000000000001E-2</v>
      </c>
      <c r="U3742" s="33">
        <f ca="1">IF(((TODAY()-Tabla2[[#This Row],[FECHA NACIMIENTO]])/365)&lt;18,"Corregir", IF(((TODAY()-Tabla2[[#This Row],[FECHA NACIMIENTO]])/365)&gt;80, "Corregir",ROUNDDOWN(((TODAY()-Tabla2[[#This Row],[FECHA NACIMIENTO]])/365),0)))</f>
        <v>48</v>
      </c>
      <c r="V374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742" s="34" t="str">
        <f ca="1">+IF(Tabla2[[#This Row],[Edad]]="Corregir","Corregir","Ok")</f>
        <v>Ok</v>
      </c>
      <c r="X3742" s="10" t="str">
        <f>+IFERROR(VLOOKUP(Tabla2[[#This Row],[DISTRITO SEGÚN DNI]],Hoja1!$A$2:$B$55,2,FALSE),"No")</f>
        <v>No</v>
      </c>
      <c r="Y3742" s="10" t="str">
        <f>IF(OR(LOWER(Tabla2[[#This Row],[GENERO]])="masculino", LOWER(Tabla2[[#This Row],[GENERO]])="femenino"),"OK","Corregir")</f>
        <v>OK</v>
      </c>
      <c r="Z3742" s="10" t="str">
        <f>+IF(Tabla2[[#This Row],[Nro. DNI / CE]]="","Corregir",IF(LEN(Tabla2[[#This Row],[Nro. DNI / CE]])&gt;=8,"OK","Corregir"))</f>
        <v>OK</v>
      </c>
      <c r="AA3742" s="10">
        <f>COUNTIF(Tabla2[APELLIDOS Y NOMBRES],Tabla2[[#This Row],[APELLIDOS Y NOMBRES]])</f>
        <v>1</v>
      </c>
      <c r="AB3742" t="str">
        <f ca="1">+IFERROR(IF(Tabla2[[#This Row],[FECHA CESE/BAJA]]="","No Aplica",IF(AND(MONTH(Tabla2[[#This Row],[FECHA CESE/BAJA]])=MONTH(TODAY()-30),YEAR(Tabla2[[#This Row],[FECHA CESE/BAJA]])=YEAR(TODAY())),MONTH(TODAY()-30)&amp;"-"&amp;YEAR(TODAY()),"Borrar")),"No aplica")</f>
        <v>No Aplica</v>
      </c>
      <c r="AC3742" t="str">
        <f ca="1">+IFERROR(IF(Tabla2[[#This Row],[FECHA INICIO DE LABORES EN OBRA]]="","No Aplica",IF(AND(MONTH(Tabla2[[#This Row],[FECHA INICIO DE LABORES EN OBRA]])=MONTH(TODAY()-30),YEAR(Tabla2[[#This Row],[FECHA INICIO DE LABORES EN OBRA]])=YEAR(TODAY())),MONTH(TODAY()-30)&amp;"-"&amp;YEAR(TODAY()),"No Aplica")),"No Aplica")</f>
        <v>No Aplica</v>
      </c>
    </row>
    <row r="3743" spans="1:29" x14ac:dyDescent="0.25">
      <c r="A3743" s="2" t="s">
        <v>2991</v>
      </c>
      <c r="B3743" s="3" t="s">
        <v>2992</v>
      </c>
      <c r="C3743" s="3" t="s">
        <v>40</v>
      </c>
      <c r="D3743" s="3">
        <v>48327303</v>
      </c>
      <c r="E3743" s="3" t="s">
        <v>11192</v>
      </c>
      <c r="F3743" s="36">
        <v>30510</v>
      </c>
      <c r="G3743" s="3">
        <v>3</v>
      </c>
      <c r="H3743" s="3" t="s">
        <v>2936</v>
      </c>
      <c r="I3743" s="3" t="s">
        <v>2922</v>
      </c>
      <c r="J3743" s="3" t="s">
        <v>3007</v>
      </c>
      <c r="K3743" s="3" t="s">
        <v>1063</v>
      </c>
      <c r="L3743" s="8" t="s">
        <v>9813</v>
      </c>
      <c r="M3743" s="5"/>
      <c r="N3743" s="13" t="s">
        <v>1043</v>
      </c>
      <c r="O3743" s="5">
        <v>44882</v>
      </c>
      <c r="P3743" s="8">
        <v>1</v>
      </c>
      <c r="Q3743" s="9">
        <v>1</v>
      </c>
      <c r="R3743" s="9" t="str">
        <f>IFERROR(VLOOKUP(Tabla2[[#This Row],[CONTRATISTA PRNCIPAL]],Hoja1!$L$5:$M$9,2,FALSE),"CJV")</f>
        <v>CJV</v>
      </c>
      <c r="S3743" s="9" t="str">
        <f>IF(Tabla2[[#This Row],[EMPRESA]]=Tabla2[[#This Row],[CONTRATISTA PRNCIPAL]],"Principal","Secundaria")</f>
        <v>Secundaria</v>
      </c>
      <c r="T3743" s="10">
        <f>IFERROR(1/COUNTIF(Tabla2[CONTRATISTA PRNCIPAL],Tabla2[[#This Row],[CONTRATISTA PRNCIPAL]]),0)</f>
        <v>1.2500000000000001E-2</v>
      </c>
      <c r="U3743" s="33">
        <f ca="1">IF(((TODAY()-Tabla2[[#This Row],[FECHA NACIMIENTO]])/365)&lt;18,"Corregir", IF(((TODAY()-Tabla2[[#This Row],[FECHA NACIMIENTO]])/365)&gt;80, "Corregir",ROUNDDOWN(((TODAY()-Tabla2[[#This Row],[FECHA NACIMIENTO]])/365),0)))</f>
        <v>40</v>
      </c>
      <c r="V374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743" s="34" t="str">
        <f ca="1">+IF(Tabla2[[#This Row],[Edad]]="Corregir","Corregir","Ok")</f>
        <v>Ok</v>
      </c>
      <c r="X3743" s="10" t="str">
        <f>+IFERROR(VLOOKUP(Tabla2[[#This Row],[DISTRITO SEGÚN DNI]],Hoja1!$A$2:$B$55,2,FALSE),"No")</f>
        <v>No</v>
      </c>
      <c r="Y3743" s="10" t="str">
        <f>IF(OR(LOWER(Tabla2[[#This Row],[GENERO]])="masculino", LOWER(Tabla2[[#This Row],[GENERO]])="femenino"),"OK","Corregir")</f>
        <v>OK</v>
      </c>
      <c r="Z3743" s="10" t="str">
        <f>+IF(Tabla2[[#This Row],[Nro. DNI / CE]]="","Corregir",IF(LEN(Tabla2[[#This Row],[Nro. DNI / CE]])&gt;=8,"OK","Corregir"))</f>
        <v>OK</v>
      </c>
      <c r="AA3743" s="10">
        <f>COUNTIF(Tabla2[APELLIDOS Y NOMBRES],Tabla2[[#This Row],[APELLIDOS Y NOMBRES]])</f>
        <v>1</v>
      </c>
      <c r="AB3743" t="str">
        <f ca="1">+IFERROR(IF(Tabla2[[#This Row],[FECHA CESE/BAJA]]="","No Aplica",IF(AND(MONTH(Tabla2[[#This Row],[FECHA CESE/BAJA]])=MONTH(TODAY()-30),YEAR(Tabla2[[#This Row],[FECHA CESE/BAJA]])=YEAR(TODAY())),MONTH(TODAY()-30)&amp;"-"&amp;YEAR(TODAY()),"Borrar")),"No aplica")</f>
        <v>No Aplica</v>
      </c>
      <c r="AC3743" t="str">
        <f ca="1">+IFERROR(IF(Tabla2[[#This Row],[FECHA INICIO DE LABORES EN OBRA]]="","No Aplica",IF(AND(MONTH(Tabla2[[#This Row],[FECHA INICIO DE LABORES EN OBRA]])=MONTH(TODAY()-30),YEAR(Tabla2[[#This Row],[FECHA INICIO DE LABORES EN OBRA]])=YEAR(TODAY())),MONTH(TODAY()-30)&amp;"-"&amp;YEAR(TODAY()),"No Aplica")),"No Aplica")</f>
        <v>No Aplica</v>
      </c>
    </row>
    <row r="3744" spans="1:29" x14ac:dyDescent="0.25">
      <c r="A3744" s="2" t="s">
        <v>2991</v>
      </c>
      <c r="B3744" s="3" t="s">
        <v>2992</v>
      </c>
      <c r="C3744" s="3" t="s">
        <v>40</v>
      </c>
      <c r="D3744" s="3" t="s">
        <v>3008</v>
      </c>
      <c r="E3744" s="3" t="s">
        <v>3009</v>
      </c>
      <c r="F3744" s="36">
        <v>27652</v>
      </c>
      <c r="G3744" s="3">
        <v>3</v>
      </c>
      <c r="H3744" s="3" t="s">
        <v>2936</v>
      </c>
      <c r="I3744" s="3" t="s">
        <v>2922</v>
      </c>
      <c r="J3744" s="3" t="s">
        <v>3010</v>
      </c>
      <c r="K3744" s="3" t="s">
        <v>1219</v>
      </c>
      <c r="L3744" s="8" t="s">
        <v>9813</v>
      </c>
      <c r="M3744" s="5"/>
      <c r="N3744" s="13" t="s">
        <v>1043</v>
      </c>
      <c r="O3744" s="5">
        <v>44853</v>
      </c>
      <c r="P3744" s="8">
        <v>1</v>
      </c>
      <c r="Q3744" s="9">
        <v>1</v>
      </c>
      <c r="R3744" s="9" t="str">
        <f>IFERROR(VLOOKUP(Tabla2[[#This Row],[CONTRATISTA PRNCIPAL]],Hoja1!$L$5:$M$9,2,FALSE),"CJV")</f>
        <v>CJV</v>
      </c>
      <c r="S3744" s="9" t="str">
        <f>IF(Tabla2[[#This Row],[EMPRESA]]=Tabla2[[#This Row],[CONTRATISTA PRNCIPAL]],"Principal","Secundaria")</f>
        <v>Secundaria</v>
      </c>
      <c r="T3744" s="10">
        <f>IFERROR(1/COUNTIF(Tabla2[CONTRATISTA PRNCIPAL],Tabla2[[#This Row],[CONTRATISTA PRNCIPAL]]),0)</f>
        <v>1.2500000000000001E-2</v>
      </c>
      <c r="U3744" s="33">
        <f ca="1">IF(((TODAY()-Tabla2[[#This Row],[FECHA NACIMIENTO]])/365)&lt;18,"Corregir", IF(((TODAY()-Tabla2[[#This Row],[FECHA NACIMIENTO]])/365)&gt;80, "Corregir",ROUNDDOWN(((TODAY()-Tabla2[[#This Row],[FECHA NACIMIENTO]])/365),0)))</f>
        <v>48</v>
      </c>
      <c r="V374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744" s="34" t="str">
        <f ca="1">+IF(Tabla2[[#This Row],[Edad]]="Corregir","Corregir","Ok")</f>
        <v>Ok</v>
      </c>
      <c r="X3744" s="10" t="str">
        <f>+IFERROR(VLOOKUP(Tabla2[[#This Row],[DISTRITO SEGÚN DNI]],Hoja1!$A$2:$B$55,2,FALSE),"No")</f>
        <v>No</v>
      </c>
      <c r="Y3744" s="10" t="str">
        <f>IF(OR(LOWER(Tabla2[[#This Row],[GENERO]])="masculino", LOWER(Tabla2[[#This Row],[GENERO]])="femenino"),"OK","Corregir")</f>
        <v>OK</v>
      </c>
      <c r="Z3744" s="10" t="str">
        <f>+IF(Tabla2[[#This Row],[Nro. DNI / CE]]="","Corregir",IF(LEN(Tabla2[[#This Row],[Nro. DNI / CE]])&gt;=8,"OK","Corregir"))</f>
        <v>OK</v>
      </c>
      <c r="AA3744" s="10">
        <f>COUNTIF(Tabla2[APELLIDOS Y NOMBRES],Tabla2[[#This Row],[APELLIDOS Y NOMBRES]])</f>
        <v>1</v>
      </c>
      <c r="AB3744" t="str">
        <f ca="1">+IFERROR(IF(Tabla2[[#This Row],[FECHA CESE/BAJA]]="","No Aplica",IF(AND(MONTH(Tabla2[[#This Row],[FECHA CESE/BAJA]])=MONTH(TODAY()-30),YEAR(Tabla2[[#This Row],[FECHA CESE/BAJA]])=YEAR(TODAY())),MONTH(TODAY()-30)&amp;"-"&amp;YEAR(TODAY()),"Borrar")),"No aplica")</f>
        <v>No Aplica</v>
      </c>
      <c r="AC3744" t="str">
        <f ca="1">+IFERROR(IF(Tabla2[[#This Row],[FECHA INICIO DE LABORES EN OBRA]]="","No Aplica",IF(AND(MONTH(Tabla2[[#This Row],[FECHA INICIO DE LABORES EN OBRA]])=MONTH(TODAY()-30),YEAR(Tabla2[[#This Row],[FECHA INICIO DE LABORES EN OBRA]])=YEAR(TODAY())),MONTH(TODAY()-30)&amp;"-"&amp;YEAR(TODAY()),"No Aplica")),"No Aplica")</f>
        <v>No Aplica</v>
      </c>
    </row>
    <row r="3745" spans="1:29" x14ac:dyDescent="0.25">
      <c r="A3745" s="2" t="s">
        <v>2991</v>
      </c>
      <c r="B3745" s="3" t="s">
        <v>2992</v>
      </c>
      <c r="C3745" s="3" t="s">
        <v>40</v>
      </c>
      <c r="D3745" s="3" t="s">
        <v>573</v>
      </c>
      <c r="E3745" s="3" t="s">
        <v>574</v>
      </c>
      <c r="F3745" s="36">
        <v>24180</v>
      </c>
      <c r="G3745" s="3">
        <v>3</v>
      </c>
      <c r="H3745" s="3" t="s">
        <v>2936</v>
      </c>
      <c r="I3745" s="3" t="s">
        <v>2922</v>
      </c>
      <c r="J3745" s="3" t="s">
        <v>3011</v>
      </c>
      <c r="K3745" s="3" t="s">
        <v>35</v>
      </c>
      <c r="L3745" s="8" t="s">
        <v>9813</v>
      </c>
      <c r="M3745" s="5"/>
      <c r="N3745" s="13" t="s">
        <v>1119</v>
      </c>
      <c r="O3745" s="5">
        <v>44861</v>
      </c>
      <c r="P3745" s="8">
        <v>1</v>
      </c>
      <c r="Q3745" s="9">
        <v>1</v>
      </c>
      <c r="R3745" s="9" t="str">
        <f>IFERROR(VLOOKUP(Tabla2[[#This Row],[CONTRATISTA PRNCIPAL]],Hoja1!$L$5:$M$9,2,FALSE),"CJV")</f>
        <v>CJV</v>
      </c>
      <c r="S3745" s="9" t="str">
        <f>IF(Tabla2[[#This Row],[EMPRESA]]=Tabla2[[#This Row],[CONTRATISTA PRNCIPAL]],"Principal","Secundaria")</f>
        <v>Secundaria</v>
      </c>
      <c r="T3745" s="10">
        <f>IFERROR(1/COUNTIF(Tabla2[CONTRATISTA PRNCIPAL],Tabla2[[#This Row],[CONTRATISTA PRNCIPAL]]),0)</f>
        <v>1.2500000000000001E-2</v>
      </c>
      <c r="U3745" s="33">
        <f ca="1">IF(((TODAY()-Tabla2[[#This Row],[FECHA NACIMIENTO]])/365)&lt;18,"Corregir", IF(((TODAY()-Tabla2[[#This Row],[FECHA NACIMIENTO]])/365)&gt;80, "Corregir",ROUNDDOWN(((TODAY()-Tabla2[[#This Row],[FECHA NACIMIENTO]])/365),0)))</f>
        <v>57</v>
      </c>
      <c r="V374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745" s="34" t="str">
        <f ca="1">+IF(Tabla2[[#This Row],[Edad]]="Corregir","Corregir","Ok")</f>
        <v>Ok</v>
      </c>
      <c r="X3745" s="10" t="str">
        <f>+IFERROR(VLOOKUP(Tabla2[[#This Row],[DISTRITO SEGÚN DNI]],Hoja1!$A$2:$B$55,2,FALSE),"No")</f>
        <v>EL AGUSTINO</v>
      </c>
      <c r="Y3745" s="10" t="str">
        <f>IF(OR(LOWER(Tabla2[[#This Row],[GENERO]])="masculino", LOWER(Tabla2[[#This Row],[GENERO]])="femenino"),"OK","Corregir")</f>
        <v>OK</v>
      </c>
      <c r="Z3745" s="10" t="str">
        <f>+IF(Tabla2[[#This Row],[Nro. DNI / CE]]="","Corregir",IF(LEN(Tabla2[[#This Row],[Nro. DNI / CE]])&gt;=8,"OK","Corregir"))</f>
        <v>OK</v>
      </c>
      <c r="AA3745" s="10">
        <f>COUNTIF(Tabla2[APELLIDOS Y NOMBRES],Tabla2[[#This Row],[APELLIDOS Y NOMBRES]])</f>
        <v>1</v>
      </c>
      <c r="AB3745" t="str">
        <f ca="1">+IFERROR(IF(Tabla2[[#This Row],[FECHA CESE/BAJA]]="","No Aplica",IF(AND(MONTH(Tabla2[[#This Row],[FECHA CESE/BAJA]])=MONTH(TODAY()-30),YEAR(Tabla2[[#This Row],[FECHA CESE/BAJA]])=YEAR(TODAY())),MONTH(TODAY()-30)&amp;"-"&amp;YEAR(TODAY()),"Borrar")),"No aplica")</f>
        <v>No Aplica</v>
      </c>
      <c r="AC3745" t="str">
        <f ca="1">+IFERROR(IF(Tabla2[[#This Row],[FECHA INICIO DE LABORES EN OBRA]]="","No Aplica",IF(AND(MONTH(Tabla2[[#This Row],[FECHA INICIO DE LABORES EN OBRA]])=MONTH(TODAY()-30),YEAR(Tabla2[[#This Row],[FECHA INICIO DE LABORES EN OBRA]])=YEAR(TODAY())),MONTH(TODAY()-30)&amp;"-"&amp;YEAR(TODAY()),"No Aplica")),"No Aplica")</f>
        <v>No Aplica</v>
      </c>
    </row>
    <row r="3746" spans="1:29" x14ac:dyDescent="0.25">
      <c r="A3746" s="2" t="s">
        <v>3016</v>
      </c>
      <c r="B3746" s="3" t="s">
        <v>3017</v>
      </c>
      <c r="C3746" s="3" t="s">
        <v>40</v>
      </c>
      <c r="D3746" s="3">
        <v>9368544</v>
      </c>
      <c r="E3746" s="3" t="s">
        <v>581</v>
      </c>
      <c r="F3746" s="36">
        <v>24754</v>
      </c>
      <c r="G3746" s="3">
        <v>2</v>
      </c>
      <c r="H3746" s="3" t="s">
        <v>1453</v>
      </c>
      <c r="I3746" s="3" t="s">
        <v>2904</v>
      </c>
      <c r="J3746" s="3" t="s">
        <v>3020</v>
      </c>
      <c r="K3746" s="3" t="s">
        <v>93</v>
      </c>
      <c r="L3746" s="8" t="s">
        <v>9813</v>
      </c>
      <c r="M3746" s="5"/>
      <c r="N3746" s="13" t="s">
        <v>1043</v>
      </c>
      <c r="O3746" s="5">
        <v>44959</v>
      </c>
      <c r="P3746" s="8">
        <v>1</v>
      </c>
      <c r="Q3746" s="9">
        <v>4</v>
      </c>
      <c r="R3746" s="9" t="str">
        <f>IFERROR(VLOOKUP(Tabla2[[#This Row],[CONTRATISTA PRNCIPAL]],Hoja1!$L$5:$M$9,2,FALSE),"CJV")</f>
        <v>CJV</v>
      </c>
      <c r="S3746" s="9" t="str">
        <f>IF(Tabla2[[#This Row],[EMPRESA]]=Tabla2[[#This Row],[CONTRATISTA PRNCIPAL]],"Principal","Secundaria")</f>
        <v>Secundaria</v>
      </c>
      <c r="T3746" s="10">
        <f>IFERROR(1/COUNTIF(Tabla2[CONTRATISTA PRNCIPAL],Tabla2[[#This Row],[CONTRATISTA PRNCIPAL]]),0)</f>
        <v>1.2500000000000001E-2</v>
      </c>
      <c r="U3746" s="33">
        <f ca="1">IF(((TODAY()-Tabla2[[#This Row],[FECHA NACIMIENTO]])/365)&lt;18,"Corregir", IF(((TODAY()-Tabla2[[#This Row],[FECHA NACIMIENTO]])/365)&gt;80, "Corregir",ROUNDDOWN(((TODAY()-Tabla2[[#This Row],[FECHA NACIMIENTO]])/365),0)))</f>
        <v>55</v>
      </c>
      <c r="V374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746" s="34" t="str">
        <f ca="1">+IF(Tabla2[[#This Row],[Edad]]="Corregir","Corregir","Ok")</f>
        <v>Ok</v>
      </c>
      <c r="X3746" s="10" t="str">
        <f>+IFERROR(VLOOKUP(Tabla2[[#This Row],[DISTRITO SEGÚN DNI]],Hoja1!$A$2:$B$55,2,FALSE),"No")</f>
        <v>ATE</v>
      </c>
      <c r="Y3746" s="10" t="str">
        <f>IF(OR(LOWER(Tabla2[[#This Row],[GENERO]])="masculino", LOWER(Tabla2[[#This Row],[GENERO]])="femenino"),"OK","Corregir")</f>
        <v>OK</v>
      </c>
      <c r="Z3746" s="10" t="str">
        <f>+IF(Tabla2[[#This Row],[Nro. DNI / CE]]="","Corregir",IF(LEN(Tabla2[[#This Row],[Nro. DNI / CE]])&gt;=8,"OK","Corregir"))</f>
        <v>Corregir</v>
      </c>
      <c r="AA3746" s="10">
        <f>COUNTIF(Tabla2[APELLIDOS Y NOMBRES],Tabla2[[#This Row],[APELLIDOS Y NOMBRES]])</f>
        <v>1</v>
      </c>
      <c r="AB3746" t="str">
        <f ca="1">+IFERROR(IF(Tabla2[[#This Row],[FECHA CESE/BAJA]]="","No Aplica",IF(AND(MONTH(Tabla2[[#This Row],[FECHA CESE/BAJA]])=MONTH(TODAY()-30),YEAR(Tabla2[[#This Row],[FECHA CESE/BAJA]])=YEAR(TODAY())),MONTH(TODAY()-30)&amp;"-"&amp;YEAR(TODAY()),"Borrar")),"No aplica")</f>
        <v>No Aplica</v>
      </c>
      <c r="AC3746" t="str">
        <f ca="1">+IFERROR(IF(Tabla2[[#This Row],[FECHA INICIO DE LABORES EN OBRA]]="","No Aplica",IF(AND(MONTH(Tabla2[[#This Row],[FECHA INICIO DE LABORES EN OBRA]])=MONTH(TODAY()-30),YEAR(Tabla2[[#This Row],[FECHA INICIO DE LABORES EN OBRA]])=YEAR(TODAY())),MONTH(TODAY()-30)&amp;"-"&amp;YEAR(TODAY()),"No Aplica")),"No Aplica")</f>
        <v>No Aplica</v>
      </c>
    </row>
    <row r="3747" spans="1:29" x14ac:dyDescent="0.25">
      <c r="A3747" s="2" t="s">
        <v>3016</v>
      </c>
      <c r="B3747" s="3" t="s">
        <v>3017</v>
      </c>
      <c r="C3747" s="3" t="s">
        <v>40</v>
      </c>
      <c r="D3747" s="3">
        <v>10880926</v>
      </c>
      <c r="E3747" s="3" t="s">
        <v>582</v>
      </c>
      <c r="F3747" s="36">
        <v>28710</v>
      </c>
      <c r="G3747" s="3">
        <v>2</v>
      </c>
      <c r="H3747" s="3" t="s">
        <v>1453</v>
      </c>
      <c r="I3747" s="3" t="s">
        <v>2904</v>
      </c>
      <c r="J3747" s="3" t="s">
        <v>3021</v>
      </c>
      <c r="K3747" s="3" t="s">
        <v>93</v>
      </c>
      <c r="L3747" s="8" t="s">
        <v>9813</v>
      </c>
      <c r="M3747" s="5"/>
      <c r="N3747" s="13" t="s">
        <v>1043</v>
      </c>
      <c r="O3747" s="5">
        <v>44900</v>
      </c>
      <c r="P3747" s="8">
        <v>1</v>
      </c>
      <c r="Q3747" s="9">
        <v>4</v>
      </c>
      <c r="R3747" s="9" t="str">
        <f>IFERROR(VLOOKUP(Tabla2[[#This Row],[CONTRATISTA PRNCIPAL]],Hoja1!$L$5:$M$9,2,FALSE),"CJV")</f>
        <v>CJV</v>
      </c>
      <c r="S3747" s="9" t="str">
        <f>IF(Tabla2[[#This Row],[EMPRESA]]=Tabla2[[#This Row],[CONTRATISTA PRNCIPAL]],"Principal","Secundaria")</f>
        <v>Secundaria</v>
      </c>
      <c r="T3747" s="10">
        <f>IFERROR(1/COUNTIF(Tabla2[CONTRATISTA PRNCIPAL],Tabla2[[#This Row],[CONTRATISTA PRNCIPAL]]),0)</f>
        <v>1.2500000000000001E-2</v>
      </c>
      <c r="U3747" s="33">
        <f ca="1">IF(((TODAY()-Tabla2[[#This Row],[FECHA NACIMIENTO]])/365)&lt;18,"Corregir", IF(((TODAY()-Tabla2[[#This Row],[FECHA NACIMIENTO]])/365)&gt;80, "Corregir",ROUNDDOWN(((TODAY()-Tabla2[[#This Row],[FECHA NACIMIENTO]])/365),0)))</f>
        <v>45</v>
      </c>
      <c r="V374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747" s="34" t="str">
        <f ca="1">+IF(Tabla2[[#This Row],[Edad]]="Corregir","Corregir","Ok")</f>
        <v>Ok</v>
      </c>
      <c r="X3747" s="10" t="str">
        <f>+IFERROR(VLOOKUP(Tabla2[[#This Row],[DISTRITO SEGÚN DNI]],Hoja1!$A$2:$B$55,2,FALSE),"No")</f>
        <v>ATE</v>
      </c>
      <c r="Y3747" s="10" t="str">
        <f>IF(OR(LOWER(Tabla2[[#This Row],[GENERO]])="masculino", LOWER(Tabla2[[#This Row],[GENERO]])="femenino"),"OK","Corregir")</f>
        <v>OK</v>
      </c>
      <c r="Z3747" s="10" t="str">
        <f>+IF(Tabla2[[#This Row],[Nro. DNI / CE]]="","Corregir",IF(LEN(Tabla2[[#This Row],[Nro. DNI / CE]])&gt;=8,"OK","Corregir"))</f>
        <v>OK</v>
      </c>
      <c r="AA3747" s="10">
        <f>COUNTIF(Tabla2[APELLIDOS Y NOMBRES],Tabla2[[#This Row],[APELLIDOS Y NOMBRES]])</f>
        <v>1</v>
      </c>
      <c r="AB3747" t="str">
        <f ca="1">+IFERROR(IF(Tabla2[[#This Row],[FECHA CESE/BAJA]]="","No Aplica",IF(AND(MONTH(Tabla2[[#This Row],[FECHA CESE/BAJA]])=MONTH(TODAY()-30),YEAR(Tabla2[[#This Row],[FECHA CESE/BAJA]])=YEAR(TODAY())),MONTH(TODAY()-30)&amp;"-"&amp;YEAR(TODAY()),"Borrar")),"No aplica")</f>
        <v>No Aplica</v>
      </c>
      <c r="AC3747" t="str">
        <f ca="1">+IFERROR(IF(Tabla2[[#This Row],[FECHA INICIO DE LABORES EN OBRA]]="","No Aplica",IF(AND(MONTH(Tabla2[[#This Row],[FECHA INICIO DE LABORES EN OBRA]])=MONTH(TODAY()-30),YEAR(Tabla2[[#This Row],[FECHA INICIO DE LABORES EN OBRA]])=YEAR(TODAY())),MONTH(TODAY()-30)&amp;"-"&amp;YEAR(TODAY()),"No Aplica")),"No Aplica")</f>
        <v>No Aplica</v>
      </c>
    </row>
    <row r="3748" spans="1:29" x14ac:dyDescent="0.25">
      <c r="A3748" s="2">
        <v>20602052193</v>
      </c>
      <c r="B3748" s="3" t="s">
        <v>3017</v>
      </c>
      <c r="C3748" s="3" t="s">
        <v>40</v>
      </c>
      <c r="D3748" s="3">
        <v>10596795</v>
      </c>
      <c r="E3748" s="3" t="s">
        <v>583</v>
      </c>
      <c r="F3748" s="36">
        <v>27852</v>
      </c>
      <c r="G3748" s="3">
        <v>2</v>
      </c>
      <c r="H3748" s="3" t="s">
        <v>1453</v>
      </c>
      <c r="I3748" s="3" t="s">
        <v>2904</v>
      </c>
      <c r="J3748" s="3" t="s">
        <v>3024</v>
      </c>
      <c r="K3748" s="3" t="s">
        <v>93</v>
      </c>
      <c r="L3748" s="8" t="s">
        <v>9813</v>
      </c>
      <c r="M3748" s="5"/>
      <c r="N3748" s="13" t="s">
        <v>1043</v>
      </c>
      <c r="O3748" s="5">
        <v>44914</v>
      </c>
      <c r="P3748" s="8">
        <v>1</v>
      </c>
      <c r="Q3748" s="9">
        <v>4</v>
      </c>
      <c r="R3748" s="9" t="str">
        <f>IFERROR(VLOOKUP(Tabla2[[#This Row],[CONTRATISTA PRNCIPAL]],Hoja1!$L$5:$M$9,2,FALSE),"CJV")</f>
        <v>CJV</v>
      </c>
      <c r="S3748" s="9" t="str">
        <f>IF(Tabla2[[#This Row],[EMPRESA]]=Tabla2[[#This Row],[CONTRATISTA PRNCIPAL]],"Principal","Secundaria")</f>
        <v>Secundaria</v>
      </c>
      <c r="T3748" s="10">
        <f>IFERROR(1/COUNTIF(Tabla2[CONTRATISTA PRNCIPAL],Tabla2[[#This Row],[CONTRATISTA PRNCIPAL]]),0)</f>
        <v>1.2500000000000001E-2</v>
      </c>
      <c r="U3748" s="33">
        <f ca="1">IF(((TODAY()-Tabla2[[#This Row],[FECHA NACIMIENTO]])/365)&lt;18,"Corregir", IF(((TODAY()-Tabla2[[#This Row],[FECHA NACIMIENTO]])/365)&gt;80, "Corregir",ROUNDDOWN(((TODAY()-Tabla2[[#This Row],[FECHA NACIMIENTO]])/365),0)))</f>
        <v>47</v>
      </c>
      <c r="V374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748" s="34" t="str">
        <f ca="1">+IF(Tabla2[[#This Row],[Edad]]="Corregir","Corregir","Ok")</f>
        <v>Ok</v>
      </c>
      <c r="X3748" s="10" t="str">
        <f>+IFERROR(VLOOKUP(Tabla2[[#This Row],[DISTRITO SEGÚN DNI]],Hoja1!$A$2:$B$55,2,FALSE),"No")</f>
        <v>ATE</v>
      </c>
      <c r="Y3748" s="10" t="str">
        <f>IF(OR(LOWER(Tabla2[[#This Row],[GENERO]])="masculino", LOWER(Tabla2[[#This Row],[GENERO]])="femenino"),"OK","Corregir")</f>
        <v>OK</v>
      </c>
      <c r="Z3748" s="10" t="str">
        <f>+IF(Tabla2[[#This Row],[Nro. DNI / CE]]="","Corregir",IF(LEN(Tabla2[[#This Row],[Nro. DNI / CE]])&gt;=8,"OK","Corregir"))</f>
        <v>OK</v>
      </c>
      <c r="AA3748" s="10">
        <f>COUNTIF(Tabla2[APELLIDOS Y NOMBRES],Tabla2[[#This Row],[APELLIDOS Y NOMBRES]])</f>
        <v>1</v>
      </c>
      <c r="AB3748" t="str">
        <f ca="1">+IFERROR(IF(Tabla2[[#This Row],[FECHA CESE/BAJA]]="","No Aplica",IF(AND(MONTH(Tabla2[[#This Row],[FECHA CESE/BAJA]])=MONTH(TODAY()-30),YEAR(Tabla2[[#This Row],[FECHA CESE/BAJA]])=YEAR(TODAY())),MONTH(TODAY()-30)&amp;"-"&amp;YEAR(TODAY()),"Borrar")),"No aplica")</f>
        <v>No Aplica</v>
      </c>
      <c r="AC3748" t="str">
        <f ca="1">+IFERROR(IF(Tabla2[[#This Row],[FECHA INICIO DE LABORES EN OBRA]]="","No Aplica",IF(AND(MONTH(Tabla2[[#This Row],[FECHA INICIO DE LABORES EN OBRA]])=MONTH(TODAY()-30),YEAR(Tabla2[[#This Row],[FECHA INICIO DE LABORES EN OBRA]])=YEAR(TODAY())),MONTH(TODAY()-30)&amp;"-"&amp;YEAR(TODAY()),"No Aplica")),"No Aplica")</f>
        <v>No Aplica</v>
      </c>
    </row>
    <row r="3749" spans="1:29" x14ac:dyDescent="0.25">
      <c r="A3749" s="2" t="s">
        <v>3016</v>
      </c>
      <c r="B3749" s="3" t="s">
        <v>3017</v>
      </c>
      <c r="C3749" s="3" t="s">
        <v>40</v>
      </c>
      <c r="D3749" s="3">
        <v>71848319</v>
      </c>
      <c r="E3749" s="3" t="s">
        <v>3025</v>
      </c>
      <c r="F3749" s="36">
        <v>34475</v>
      </c>
      <c r="G3749" s="3">
        <v>2</v>
      </c>
      <c r="H3749" s="3" t="s">
        <v>1453</v>
      </c>
      <c r="I3749" s="3" t="s">
        <v>2904</v>
      </c>
      <c r="J3749" s="3" t="s">
        <v>3026</v>
      </c>
      <c r="K3749" s="3" t="s">
        <v>3027</v>
      </c>
      <c r="L3749" s="8" t="s">
        <v>9813</v>
      </c>
      <c r="M3749" s="5"/>
      <c r="N3749" s="13" t="s">
        <v>1043</v>
      </c>
      <c r="O3749" s="5" t="s">
        <v>3028</v>
      </c>
      <c r="P3749" s="8">
        <v>1</v>
      </c>
      <c r="Q3749" s="9">
        <v>4</v>
      </c>
      <c r="R3749" s="9" t="str">
        <f>IFERROR(VLOOKUP(Tabla2[[#This Row],[CONTRATISTA PRNCIPAL]],Hoja1!$L$5:$M$9,2,FALSE),"CJV")</f>
        <v>CJV</v>
      </c>
      <c r="S3749" s="9" t="str">
        <f>IF(Tabla2[[#This Row],[EMPRESA]]=Tabla2[[#This Row],[CONTRATISTA PRNCIPAL]],"Principal","Secundaria")</f>
        <v>Secundaria</v>
      </c>
      <c r="T3749" s="10">
        <f>IFERROR(1/COUNTIF(Tabla2[CONTRATISTA PRNCIPAL],Tabla2[[#This Row],[CONTRATISTA PRNCIPAL]]),0)</f>
        <v>1.2500000000000001E-2</v>
      </c>
      <c r="U3749" s="33">
        <f ca="1">IF(((TODAY()-Tabla2[[#This Row],[FECHA NACIMIENTO]])/365)&lt;18,"Corregir", IF(((TODAY()-Tabla2[[#This Row],[FECHA NACIMIENTO]])/365)&gt;80, "Corregir",ROUNDDOWN(((TODAY()-Tabla2[[#This Row],[FECHA NACIMIENTO]])/365),0)))</f>
        <v>29</v>
      </c>
      <c r="V374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749" s="34" t="str">
        <f ca="1">+IF(Tabla2[[#This Row],[Edad]]="Corregir","Corregir","Ok")</f>
        <v>Ok</v>
      </c>
      <c r="X3749" s="10" t="str">
        <f>+IFERROR(VLOOKUP(Tabla2[[#This Row],[DISTRITO SEGÚN DNI]],Hoja1!$A$2:$B$55,2,FALSE),"No")</f>
        <v>No</v>
      </c>
      <c r="Y3749" s="10" t="str">
        <f>IF(OR(LOWER(Tabla2[[#This Row],[GENERO]])="masculino", LOWER(Tabla2[[#This Row],[GENERO]])="femenino"),"OK","Corregir")</f>
        <v>OK</v>
      </c>
      <c r="Z3749" s="10" t="str">
        <f>+IF(Tabla2[[#This Row],[Nro. DNI / CE]]="","Corregir",IF(LEN(Tabla2[[#This Row],[Nro. DNI / CE]])&gt;=8,"OK","Corregir"))</f>
        <v>OK</v>
      </c>
      <c r="AA3749" s="10">
        <f>COUNTIF(Tabla2[APELLIDOS Y NOMBRES],Tabla2[[#This Row],[APELLIDOS Y NOMBRES]])</f>
        <v>1</v>
      </c>
      <c r="AB3749" t="str">
        <f ca="1">+IFERROR(IF(Tabla2[[#This Row],[FECHA CESE/BAJA]]="","No Aplica",IF(AND(MONTH(Tabla2[[#This Row],[FECHA CESE/BAJA]])=MONTH(TODAY()-30),YEAR(Tabla2[[#This Row],[FECHA CESE/BAJA]])=YEAR(TODAY())),MONTH(TODAY()-30)&amp;"-"&amp;YEAR(TODAY()),"Borrar")),"No aplica")</f>
        <v>No Aplica</v>
      </c>
      <c r="AC3749" t="str">
        <f ca="1">+IFERROR(IF(Tabla2[[#This Row],[FECHA INICIO DE LABORES EN OBRA]]="","No Aplica",IF(AND(MONTH(Tabla2[[#This Row],[FECHA INICIO DE LABORES EN OBRA]])=MONTH(TODAY()-30),YEAR(Tabla2[[#This Row],[FECHA INICIO DE LABORES EN OBRA]])=YEAR(TODAY())),MONTH(TODAY()-30)&amp;"-"&amp;YEAR(TODAY()),"No Aplica")),"No Aplica")</f>
        <v>No Aplica</v>
      </c>
    </row>
    <row r="3750" spans="1:29" x14ac:dyDescent="0.25">
      <c r="A3750" s="2" t="s">
        <v>3016</v>
      </c>
      <c r="B3750" s="3" t="s">
        <v>3017</v>
      </c>
      <c r="C3750" s="3" t="s">
        <v>40</v>
      </c>
      <c r="D3750" s="3">
        <v>40346553</v>
      </c>
      <c r="E3750" s="3" t="s">
        <v>584</v>
      </c>
      <c r="F3750" s="36">
        <v>25045</v>
      </c>
      <c r="G3750" s="3">
        <v>2</v>
      </c>
      <c r="H3750" s="3" t="s">
        <v>1453</v>
      </c>
      <c r="I3750" s="3" t="s">
        <v>2922</v>
      </c>
      <c r="J3750" s="3" t="s">
        <v>3029</v>
      </c>
      <c r="K3750" s="3" t="s">
        <v>93</v>
      </c>
      <c r="L3750" s="8" t="s">
        <v>9813</v>
      </c>
      <c r="M3750" s="5"/>
      <c r="N3750" s="13" t="s">
        <v>1043</v>
      </c>
      <c r="O3750" s="5">
        <v>44890</v>
      </c>
      <c r="P3750" s="8">
        <v>1</v>
      </c>
      <c r="Q3750" s="9">
        <v>4</v>
      </c>
      <c r="R3750" s="9" t="str">
        <f>IFERROR(VLOOKUP(Tabla2[[#This Row],[CONTRATISTA PRNCIPAL]],Hoja1!$L$5:$M$9,2,FALSE),"CJV")</f>
        <v>CJV</v>
      </c>
      <c r="S3750" s="9" t="str">
        <f>IF(Tabla2[[#This Row],[EMPRESA]]=Tabla2[[#This Row],[CONTRATISTA PRNCIPAL]],"Principal","Secundaria")</f>
        <v>Secundaria</v>
      </c>
      <c r="T3750" s="10">
        <f>IFERROR(1/COUNTIF(Tabla2[CONTRATISTA PRNCIPAL],Tabla2[[#This Row],[CONTRATISTA PRNCIPAL]]),0)</f>
        <v>1.2500000000000001E-2</v>
      </c>
      <c r="U3750" s="33">
        <f ca="1">IF(((TODAY()-Tabla2[[#This Row],[FECHA NACIMIENTO]])/365)&lt;18,"Corregir", IF(((TODAY()-Tabla2[[#This Row],[FECHA NACIMIENTO]])/365)&gt;80, "Corregir",ROUNDDOWN(((TODAY()-Tabla2[[#This Row],[FECHA NACIMIENTO]])/365),0)))</f>
        <v>55</v>
      </c>
      <c r="V375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750" s="34" t="str">
        <f ca="1">+IF(Tabla2[[#This Row],[Edad]]="Corregir","Corregir","Ok")</f>
        <v>Ok</v>
      </c>
      <c r="X3750" s="10" t="str">
        <f>+IFERROR(VLOOKUP(Tabla2[[#This Row],[DISTRITO SEGÚN DNI]],Hoja1!$A$2:$B$55,2,FALSE),"No")</f>
        <v>ATE</v>
      </c>
      <c r="Y3750" s="10" t="str">
        <f>IF(OR(LOWER(Tabla2[[#This Row],[GENERO]])="masculino", LOWER(Tabla2[[#This Row],[GENERO]])="femenino"),"OK","Corregir")</f>
        <v>OK</v>
      </c>
      <c r="Z3750" s="10" t="str">
        <f>+IF(Tabla2[[#This Row],[Nro. DNI / CE]]="","Corregir",IF(LEN(Tabla2[[#This Row],[Nro. DNI / CE]])&gt;=8,"OK","Corregir"))</f>
        <v>OK</v>
      </c>
      <c r="AA3750" s="10">
        <f>COUNTIF(Tabla2[APELLIDOS Y NOMBRES],Tabla2[[#This Row],[APELLIDOS Y NOMBRES]])</f>
        <v>1</v>
      </c>
      <c r="AB3750" t="str">
        <f ca="1">+IFERROR(IF(Tabla2[[#This Row],[FECHA CESE/BAJA]]="","No Aplica",IF(AND(MONTH(Tabla2[[#This Row],[FECHA CESE/BAJA]])=MONTH(TODAY()-30),YEAR(Tabla2[[#This Row],[FECHA CESE/BAJA]])=YEAR(TODAY())),MONTH(TODAY()-30)&amp;"-"&amp;YEAR(TODAY()),"Borrar")),"No aplica")</f>
        <v>No Aplica</v>
      </c>
      <c r="AC3750" t="str">
        <f ca="1">+IFERROR(IF(Tabla2[[#This Row],[FECHA INICIO DE LABORES EN OBRA]]="","No Aplica",IF(AND(MONTH(Tabla2[[#This Row],[FECHA INICIO DE LABORES EN OBRA]])=MONTH(TODAY()-30),YEAR(Tabla2[[#This Row],[FECHA INICIO DE LABORES EN OBRA]])=YEAR(TODAY())),MONTH(TODAY()-30)&amp;"-"&amp;YEAR(TODAY()),"No Aplica")),"No Aplica")</f>
        <v>No Aplica</v>
      </c>
    </row>
    <row r="3751" spans="1:29" x14ac:dyDescent="0.25">
      <c r="A3751" s="2" t="s">
        <v>3016</v>
      </c>
      <c r="B3751" s="3" t="s">
        <v>3017</v>
      </c>
      <c r="C3751" s="3" t="s">
        <v>40</v>
      </c>
      <c r="D3751" s="3">
        <v>79452114</v>
      </c>
      <c r="E3751" s="3" t="s">
        <v>585</v>
      </c>
      <c r="F3751" s="36">
        <v>37978</v>
      </c>
      <c r="G3751" s="3">
        <v>2</v>
      </c>
      <c r="H3751" s="3" t="s">
        <v>1453</v>
      </c>
      <c r="I3751" s="3" t="s">
        <v>2904</v>
      </c>
      <c r="J3751" s="3" t="s">
        <v>3030</v>
      </c>
      <c r="K3751" s="3" t="s">
        <v>93</v>
      </c>
      <c r="L3751" s="8" t="s">
        <v>9813</v>
      </c>
      <c r="M3751" s="5"/>
      <c r="N3751" s="13" t="s">
        <v>1043</v>
      </c>
      <c r="O3751" s="5">
        <v>45075</v>
      </c>
      <c r="P3751" s="8">
        <v>1</v>
      </c>
      <c r="Q3751" s="9">
        <v>4</v>
      </c>
      <c r="R3751" s="9" t="str">
        <f>IFERROR(VLOOKUP(Tabla2[[#This Row],[CONTRATISTA PRNCIPAL]],Hoja1!$L$5:$M$9,2,FALSE),"CJV")</f>
        <v>CJV</v>
      </c>
      <c r="S3751" s="9" t="str">
        <f>IF(Tabla2[[#This Row],[EMPRESA]]=Tabla2[[#This Row],[CONTRATISTA PRNCIPAL]],"Principal","Secundaria")</f>
        <v>Secundaria</v>
      </c>
      <c r="T3751" s="10">
        <f>IFERROR(1/COUNTIF(Tabla2[CONTRATISTA PRNCIPAL],Tabla2[[#This Row],[CONTRATISTA PRNCIPAL]]),0)</f>
        <v>1.2500000000000001E-2</v>
      </c>
      <c r="U3751" s="33">
        <f ca="1">IF(((TODAY()-Tabla2[[#This Row],[FECHA NACIMIENTO]])/365)&lt;18,"Corregir", IF(((TODAY()-Tabla2[[#This Row],[FECHA NACIMIENTO]])/365)&gt;80, "Corregir",ROUNDDOWN(((TODAY()-Tabla2[[#This Row],[FECHA NACIMIENTO]])/365),0)))</f>
        <v>19</v>
      </c>
      <c r="V375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3751" s="34" t="str">
        <f ca="1">+IF(Tabla2[[#This Row],[Edad]]="Corregir","Corregir","Ok")</f>
        <v>Ok</v>
      </c>
      <c r="X3751" s="10" t="str">
        <f>+IFERROR(VLOOKUP(Tabla2[[#This Row],[DISTRITO SEGÚN DNI]],Hoja1!$A$2:$B$55,2,FALSE),"No")</f>
        <v>ATE</v>
      </c>
      <c r="Y3751" s="10" t="str">
        <f>IF(OR(LOWER(Tabla2[[#This Row],[GENERO]])="masculino", LOWER(Tabla2[[#This Row],[GENERO]])="femenino"),"OK","Corregir")</f>
        <v>OK</v>
      </c>
      <c r="Z3751" s="10" t="str">
        <f>+IF(Tabla2[[#This Row],[Nro. DNI / CE]]="","Corregir",IF(LEN(Tabla2[[#This Row],[Nro. DNI / CE]])&gt;=8,"OK","Corregir"))</f>
        <v>OK</v>
      </c>
      <c r="AA3751" s="10">
        <f>COUNTIF(Tabla2[APELLIDOS Y NOMBRES],Tabla2[[#This Row],[APELLIDOS Y NOMBRES]])</f>
        <v>1</v>
      </c>
      <c r="AB3751" t="str">
        <f ca="1">+IFERROR(IF(Tabla2[[#This Row],[FECHA CESE/BAJA]]="","No Aplica",IF(AND(MONTH(Tabla2[[#This Row],[FECHA CESE/BAJA]])=MONTH(TODAY()-30),YEAR(Tabla2[[#This Row],[FECHA CESE/BAJA]])=YEAR(TODAY())),MONTH(TODAY()-30)&amp;"-"&amp;YEAR(TODAY()),"Borrar")),"No aplica")</f>
        <v>No Aplica</v>
      </c>
      <c r="AC3751" t="str">
        <f ca="1">+IFERROR(IF(Tabla2[[#This Row],[FECHA INICIO DE LABORES EN OBRA]]="","No Aplica",IF(AND(MONTH(Tabla2[[#This Row],[FECHA INICIO DE LABORES EN OBRA]])=MONTH(TODAY()-30),YEAR(Tabla2[[#This Row],[FECHA INICIO DE LABORES EN OBRA]])=YEAR(TODAY())),MONTH(TODAY()-30)&amp;"-"&amp;YEAR(TODAY()),"No Aplica")),"No Aplica")</f>
        <v>No Aplica</v>
      </c>
    </row>
    <row r="3752" spans="1:29" x14ac:dyDescent="0.25">
      <c r="A3752" s="2" t="s">
        <v>3035</v>
      </c>
      <c r="B3752" s="3" t="s">
        <v>591</v>
      </c>
      <c r="C3752" s="3" t="s">
        <v>40</v>
      </c>
      <c r="D3752" s="3">
        <v>25866135</v>
      </c>
      <c r="E3752" s="3" t="s">
        <v>591</v>
      </c>
      <c r="F3752" s="36">
        <v>28666</v>
      </c>
      <c r="G3752" s="3">
        <v>3</v>
      </c>
      <c r="H3752" s="3" t="s">
        <v>1838</v>
      </c>
      <c r="I3752" s="3" t="s">
        <v>2904</v>
      </c>
      <c r="J3752" s="3" t="s">
        <v>3036</v>
      </c>
      <c r="K3752" s="3" t="s">
        <v>32</v>
      </c>
      <c r="L3752" s="8" t="s">
        <v>9813</v>
      </c>
      <c r="M3752" s="5"/>
      <c r="N3752" s="13" t="s">
        <v>1043</v>
      </c>
      <c r="O3752" s="5">
        <v>44837</v>
      </c>
      <c r="P3752" s="8">
        <v>1</v>
      </c>
      <c r="Q3752" s="9">
        <v>1</v>
      </c>
      <c r="R3752" s="9" t="str">
        <f>IFERROR(VLOOKUP(Tabla2[[#This Row],[CONTRATISTA PRNCIPAL]],Hoja1!$L$5:$M$9,2,FALSE),"CJV")</f>
        <v>CJV</v>
      </c>
      <c r="S3752" s="9" t="str">
        <f>IF(Tabla2[[#This Row],[EMPRESA]]=Tabla2[[#This Row],[CONTRATISTA PRNCIPAL]],"Principal","Secundaria")</f>
        <v>Secundaria</v>
      </c>
      <c r="T3752" s="10">
        <f>IFERROR(1/COUNTIF(Tabla2[CONTRATISTA PRNCIPAL],Tabla2[[#This Row],[CONTRATISTA PRNCIPAL]]),0)</f>
        <v>1.2500000000000001E-2</v>
      </c>
      <c r="U3752" s="33">
        <f ca="1">IF(((TODAY()-Tabla2[[#This Row],[FECHA NACIMIENTO]])/365)&lt;18,"Corregir", IF(((TODAY()-Tabla2[[#This Row],[FECHA NACIMIENTO]])/365)&gt;80, "Corregir",ROUNDDOWN(((TODAY()-Tabla2[[#This Row],[FECHA NACIMIENTO]])/365),0)))</f>
        <v>45</v>
      </c>
      <c r="V375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752" s="34" t="str">
        <f ca="1">+IF(Tabla2[[#This Row],[Edad]]="Corregir","Corregir","Ok")</f>
        <v>Ok</v>
      </c>
      <c r="X3752" s="10" t="str">
        <f>+IFERROR(VLOOKUP(Tabla2[[#This Row],[DISTRITO SEGÚN DNI]],Hoja1!$A$2:$B$55,2,FALSE),"No")</f>
        <v>CALLAO</v>
      </c>
      <c r="Y3752" s="10" t="str">
        <f>IF(OR(LOWER(Tabla2[[#This Row],[GENERO]])="masculino", LOWER(Tabla2[[#This Row],[GENERO]])="femenino"),"OK","Corregir")</f>
        <v>OK</v>
      </c>
      <c r="Z3752" s="10" t="str">
        <f>+IF(Tabla2[[#This Row],[Nro. DNI / CE]]="","Corregir",IF(LEN(Tabla2[[#This Row],[Nro. DNI / CE]])&gt;=8,"OK","Corregir"))</f>
        <v>OK</v>
      </c>
      <c r="AA3752" s="10">
        <f>COUNTIF(Tabla2[APELLIDOS Y NOMBRES],Tabla2[[#This Row],[APELLIDOS Y NOMBRES]])</f>
        <v>1</v>
      </c>
      <c r="AB3752" t="str">
        <f ca="1">+IFERROR(IF(Tabla2[[#This Row],[FECHA CESE/BAJA]]="","No Aplica",IF(AND(MONTH(Tabla2[[#This Row],[FECHA CESE/BAJA]])=MONTH(TODAY()-30),YEAR(Tabla2[[#This Row],[FECHA CESE/BAJA]])=YEAR(TODAY())),MONTH(TODAY()-30)&amp;"-"&amp;YEAR(TODAY()),"Borrar")),"No aplica")</f>
        <v>No Aplica</v>
      </c>
      <c r="AC3752" t="str">
        <f ca="1">+IFERROR(IF(Tabla2[[#This Row],[FECHA INICIO DE LABORES EN OBRA]]="","No Aplica",IF(AND(MONTH(Tabla2[[#This Row],[FECHA INICIO DE LABORES EN OBRA]])=MONTH(TODAY()-30),YEAR(Tabla2[[#This Row],[FECHA INICIO DE LABORES EN OBRA]])=YEAR(TODAY())),MONTH(TODAY()-30)&amp;"-"&amp;YEAR(TODAY()),"No Aplica")),"No Aplica")</f>
        <v>No Aplica</v>
      </c>
    </row>
    <row r="3753" spans="1:29" x14ac:dyDescent="0.25">
      <c r="A3753" s="2" t="s">
        <v>3035</v>
      </c>
      <c r="B3753" s="3" t="s">
        <v>591</v>
      </c>
      <c r="C3753" s="3" t="s">
        <v>40</v>
      </c>
      <c r="D3753" s="3" t="s">
        <v>3037</v>
      </c>
      <c r="E3753" s="3" t="s">
        <v>3038</v>
      </c>
      <c r="F3753" s="36">
        <v>33667</v>
      </c>
      <c r="G3753" s="3">
        <v>3</v>
      </c>
      <c r="H3753" s="3" t="s">
        <v>2936</v>
      </c>
      <c r="I3753" s="3" t="s">
        <v>2904</v>
      </c>
      <c r="J3753" s="3" t="s">
        <v>3039</v>
      </c>
      <c r="K3753" s="3" t="s">
        <v>3040</v>
      </c>
      <c r="L3753" s="8" t="s">
        <v>9813</v>
      </c>
      <c r="M3753" s="5"/>
      <c r="N3753" s="13" t="s">
        <v>1043</v>
      </c>
      <c r="O3753" s="5">
        <v>44837</v>
      </c>
      <c r="P3753" s="8">
        <v>1</v>
      </c>
      <c r="Q3753" s="9">
        <v>1</v>
      </c>
      <c r="R3753" s="9" t="str">
        <f>IFERROR(VLOOKUP(Tabla2[[#This Row],[CONTRATISTA PRNCIPAL]],Hoja1!$L$5:$M$9,2,FALSE),"CJV")</f>
        <v>CJV</v>
      </c>
      <c r="S3753" s="9" t="str">
        <f>IF(Tabla2[[#This Row],[EMPRESA]]=Tabla2[[#This Row],[CONTRATISTA PRNCIPAL]],"Principal","Secundaria")</f>
        <v>Secundaria</v>
      </c>
      <c r="T3753" s="10">
        <f>IFERROR(1/COUNTIF(Tabla2[CONTRATISTA PRNCIPAL],Tabla2[[#This Row],[CONTRATISTA PRNCIPAL]]),0)</f>
        <v>1.2500000000000001E-2</v>
      </c>
      <c r="U3753" s="33">
        <f ca="1">IF(((TODAY()-Tabla2[[#This Row],[FECHA NACIMIENTO]])/365)&lt;18,"Corregir", IF(((TODAY()-Tabla2[[#This Row],[FECHA NACIMIENTO]])/365)&gt;80, "Corregir",ROUNDDOWN(((TODAY()-Tabla2[[#This Row],[FECHA NACIMIENTO]])/365),0)))</f>
        <v>31</v>
      </c>
      <c r="V375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753" s="34" t="str">
        <f ca="1">+IF(Tabla2[[#This Row],[Edad]]="Corregir","Corregir","Ok")</f>
        <v>Ok</v>
      </c>
      <c r="X3753" s="10" t="str">
        <f>+IFERROR(VLOOKUP(Tabla2[[#This Row],[DISTRITO SEGÚN DNI]],Hoja1!$A$2:$B$55,2,FALSE),"No")</f>
        <v>No</v>
      </c>
      <c r="Y3753" s="10" t="str">
        <f>IF(OR(LOWER(Tabla2[[#This Row],[GENERO]])="masculino", LOWER(Tabla2[[#This Row],[GENERO]])="femenino"),"OK","Corregir")</f>
        <v>OK</v>
      </c>
      <c r="Z3753" s="10" t="str">
        <f>+IF(Tabla2[[#This Row],[Nro. DNI / CE]]="","Corregir",IF(LEN(Tabla2[[#This Row],[Nro. DNI / CE]])&gt;=8,"OK","Corregir"))</f>
        <v>OK</v>
      </c>
      <c r="AA3753" s="10">
        <f>COUNTIF(Tabla2[APELLIDOS Y NOMBRES],Tabla2[[#This Row],[APELLIDOS Y NOMBRES]])</f>
        <v>1</v>
      </c>
      <c r="AB3753" t="str">
        <f ca="1">+IFERROR(IF(Tabla2[[#This Row],[FECHA CESE/BAJA]]="","No Aplica",IF(AND(MONTH(Tabla2[[#This Row],[FECHA CESE/BAJA]])=MONTH(TODAY()-30),YEAR(Tabla2[[#This Row],[FECHA CESE/BAJA]])=YEAR(TODAY())),MONTH(TODAY()-30)&amp;"-"&amp;YEAR(TODAY()),"Borrar")),"No aplica")</f>
        <v>No Aplica</v>
      </c>
      <c r="AC3753" t="str">
        <f ca="1">+IFERROR(IF(Tabla2[[#This Row],[FECHA INICIO DE LABORES EN OBRA]]="","No Aplica",IF(AND(MONTH(Tabla2[[#This Row],[FECHA INICIO DE LABORES EN OBRA]])=MONTH(TODAY()-30),YEAR(Tabla2[[#This Row],[FECHA INICIO DE LABORES EN OBRA]])=YEAR(TODAY())),MONTH(TODAY()-30)&amp;"-"&amp;YEAR(TODAY()),"No Aplica")),"No Aplica")</f>
        <v>No Aplica</v>
      </c>
    </row>
    <row r="3754" spans="1:29" x14ac:dyDescent="0.25">
      <c r="A3754" s="2" t="s">
        <v>3035</v>
      </c>
      <c r="B3754" s="3" t="s">
        <v>591</v>
      </c>
      <c r="C3754" s="3" t="s">
        <v>40</v>
      </c>
      <c r="D3754" s="3">
        <v>47074083</v>
      </c>
      <c r="E3754" s="3" t="s">
        <v>3041</v>
      </c>
      <c r="F3754" s="36">
        <v>33170</v>
      </c>
      <c r="G3754" s="3">
        <v>3</v>
      </c>
      <c r="H3754" s="3" t="s">
        <v>2936</v>
      </c>
      <c r="I3754" s="3" t="s">
        <v>2904</v>
      </c>
      <c r="J3754" s="3" t="s">
        <v>3042</v>
      </c>
      <c r="K3754" s="3" t="s">
        <v>1219</v>
      </c>
      <c r="L3754" s="8" t="s">
        <v>9813</v>
      </c>
      <c r="M3754" s="5"/>
      <c r="N3754" s="13" t="s">
        <v>1043</v>
      </c>
      <c r="O3754" s="5">
        <v>45051</v>
      </c>
      <c r="P3754" s="8">
        <v>1</v>
      </c>
      <c r="Q3754" s="9">
        <v>1</v>
      </c>
      <c r="R3754" s="9" t="str">
        <f>IFERROR(VLOOKUP(Tabla2[[#This Row],[CONTRATISTA PRNCIPAL]],Hoja1!$L$5:$M$9,2,FALSE),"CJV")</f>
        <v>CJV</v>
      </c>
      <c r="S3754" s="9" t="str">
        <f>IF(Tabla2[[#This Row],[EMPRESA]]=Tabla2[[#This Row],[CONTRATISTA PRNCIPAL]],"Principal","Secundaria")</f>
        <v>Secundaria</v>
      </c>
      <c r="T3754" s="10">
        <f>IFERROR(1/COUNTIF(Tabla2[CONTRATISTA PRNCIPAL],Tabla2[[#This Row],[CONTRATISTA PRNCIPAL]]),0)</f>
        <v>1.2500000000000001E-2</v>
      </c>
      <c r="U3754" s="33">
        <f ca="1">IF(((TODAY()-Tabla2[[#This Row],[FECHA NACIMIENTO]])/365)&lt;18,"Corregir", IF(((TODAY()-Tabla2[[#This Row],[FECHA NACIMIENTO]])/365)&gt;80, "Corregir",ROUNDDOWN(((TODAY()-Tabla2[[#This Row],[FECHA NACIMIENTO]])/365),0)))</f>
        <v>32</v>
      </c>
      <c r="V375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754" s="34" t="str">
        <f ca="1">+IF(Tabla2[[#This Row],[Edad]]="Corregir","Corregir","Ok")</f>
        <v>Ok</v>
      </c>
      <c r="X3754" s="10" t="str">
        <f>+IFERROR(VLOOKUP(Tabla2[[#This Row],[DISTRITO SEGÚN DNI]],Hoja1!$A$2:$B$55,2,FALSE),"No")</f>
        <v>No</v>
      </c>
      <c r="Y3754" s="10" t="str">
        <f>IF(OR(LOWER(Tabla2[[#This Row],[GENERO]])="masculino", LOWER(Tabla2[[#This Row],[GENERO]])="femenino"),"OK","Corregir")</f>
        <v>OK</v>
      </c>
      <c r="Z3754" s="10" t="str">
        <f>+IF(Tabla2[[#This Row],[Nro. DNI / CE]]="","Corregir",IF(LEN(Tabla2[[#This Row],[Nro. DNI / CE]])&gt;=8,"OK","Corregir"))</f>
        <v>OK</v>
      </c>
      <c r="AA3754" s="10">
        <f>COUNTIF(Tabla2[APELLIDOS Y NOMBRES],Tabla2[[#This Row],[APELLIDOS Y NOMBRES]])</f>
        <v>1</v>
      </c>
      <c r="AB3754" t="str">
        <f ca="1">+IFERROR(IF(Tabla2[[#This Row],[FECHA CESE/BAJA]]="","No Aplica",IF(AND(MONTH(Tabla2[[#This Row],[FECHA CESE/BAJA]])=MONTH(TODAY()-30),YEAR(Tabla2[[#This Row],[FECHA CESE/BAJA]])=YEAR(TODAY())),MONTH(TODAY()-30)&amp;"-"&amp;YEAR(TODAY()),"Borrar")),"No aplica")</f>
        <v>No Aplica</v>
      </c>
      <c r="AC3754" t="str">
        <f ca="1">+IFERROR(IF(Tabla2[[#This Row],[FECHA INICIO DE LABORES EN OBRA]]="","No Aplica",IF(AND(MONTH(Tabla2[[#This Row],[FECHA INICIO DE LABORES EN OBRA]])=MONTH(TODAY()-30),YEAR(Tabla2[[#This Row],[FECHA INICIO DE LABORES EN OBRA]])=YEAR(TODAY())),MONTH(TODAY()-30)&amp;"-"&amp;YEAR(TODAY()),"No Aplica")),"No Aplica")</f>
        <v>No Aplica</v>
      </c>
    </row>
    <row r="3755" spans="1:29" x14ac:dyDescent="0.25">
      <c r="A3755" s="2" t="s">
        <v>3035</v>
      </c>
      <c r="B3755" s="3" t="s">
        <v>591</v>
      </c>
      <c r="C3755" s="3" t="s">
        <v>40</v>
      </c>
      <c r="D3755" s="3">
        <v>76701912</v>
      </c>
      <c r="E3755" s="3" t="s">
        <v>3043</v>
      </c>
      <c r="F3755" s="36">
        <v>36972</v>
      </c>
      <c r="G3755" s="3">
        <v>3</v>
      </c>
      <c r="H3755" s="3" t="s">
        <v>2936</v>
      </c>
      <c r="I3755" s="3" t="s">
        <v>2904</v>
      </c>
      <c r="J3755" s="3" t="s">
        <v>3044</v>
      </c>
      <c r="K3755" s="3" t="s">
        <v>1044</v>
      </c>
      <c r="L3755" s="8" t="s">
        <v>9813</v>
      </c>
      <c r="M3755" s="5"/>
      <c r="N3755" s="13" t="s">
        <v>1043</v>
      </c>
      <c r="O3755" s="5">
        <v>45051</v>
      </c>
      <c r="P3755" s="8">
        <v>1</v>
      </c>
      <c r="Q3755" s="9">
        <v>1</v>
      </c>
      <c r="R3755" s="9" t="str">
        <f>IFERROR(VLOOKUP(Tabla2[[#This Row],[CONTRATISTA PRNCIPAL]],Hoja1!$L$5:$M$9,2,FALSE),"CJV")</f>
        <v>CJV</v>
      </c>
      <c r="S3755" s="9" t="str">
        <f>IF(Tabla2[[#This Row],[EMPRESA]]=Tabla2[[#This Row],[CONTRATISTA PRNCIPAL]],"Principal","Secundaria")</f>
        <v>Secundaria</v>
      </c>
      <c r="T3755" s="10">
        <f>IFERROR(1/COUNTIF(Tabla2[CONTRATISTA PRNCIPAL],Tabla2[[#This Row],[CONTRATISTA PRNCIPAL]]),0)</f>
        <v>1.2500000000000001E-2</v>
      </c>
      <c r="U3755" s="33">
        <f ca="1">IF(((TODAY()-Tabla2[[#This Row],[FECHA NACIMIENTO]])/365)&lt;18,"Corregir", IF(((TODAY()-Tabla2[[#This Row],[FECHA NACIMIENTO]])/365)&gt;80, "Corregir",ROUNDDOWN(((TODAY()-Tabla2[[#This Row],[FECHA NACIMIENTO]])/365),0)))</f>
        <v>22</v>
      </c>
      <c r="V375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3755" s="34" t="str">
        <f ca="1">+IF(Tabla2[[#This Row],[Edad]]="Corregir","Corregir","Ok")</f>
        <v>Ok</v>
      </c>
      <c r="X3755" s="10" t="str">
        <f>+IFERROR(VLOOKUP(Tabla2[[#This Row],[DISTRITO SEGÚN DNI]],Hoja1!$A$2:$B$55,2,FALSE),"No")</f>
        <v>No</v>
      </c>
      <c r="Y3755" s="10" t="str">
        <f>IF(OR(LOWER(Tabla2[[#This Row],[GENERO]])="masculino", LOWER(Tabla2[[#This Row],[GENERO]])="femenino"),"OK","Corregir")</f>
        <v>OK</v>
      </c>
      <c r="Z3755" s="10" t="str">
        <f>+IF(Tabla2[[#This Row],[Nro. DNI / CE]]="","Corregir",IF(LEN(Tabla2[[#This Row],[Nro. DNI / CE]])&gt;=8,"OK","Corregir"))</f>
        <v>OK</v>
      </c>
      <c r="AA3755" s="10">
        <f>COUNTIF(Tabla2[APELLIDOS Y NOMBRES],Tabla2[[#This Row],[APELLIDOS Y NOMBRES]])</f>
        <v>1</v>
      </c>
      <c r="AB3755" t="str">
        <f ca="1">+IFERROR(IF(Tabla2[[#This Row],[FECHA CESE/BAJA]]="","No Aplica",IF(AND(MONTH(Tabla2[[#This Row],[FECHA CESE/BAJA]])=MONTH(TODAY()-30),YEAR(Tabla2[[#This Row],[FECHA CESE/BAJA]])=YEAR(TODAY())),MONTH(TODAY()-30)&amp;"-"&amp;YEAR(TODAY()),"Borrar")),"No aplica")</f>
        <v>No Aplica</v>
      </c>
      <c r="AC3755" t="str">
        <f ca="1">+IFERROR(IF(Tabla2[[#This Row],[FECHA INICIO DE LABORES EN OBRA]]="","No Aplica",IF(AND(MONTH(Tabla2[[#This Row],[FECHA INICIO DE LABORES EN OBRA]])=MONTH(TODAY()-30),YEAR(Tabla2[[#This Row],[FECHA INICIO DE LABORES EN OBRA]])=YEAR(TODAY())),MONTH(TODAY()-30)&amp;"-"&amp;YEAR(TODAY()),"No Aplica")),"No Aplica")</f>
        <v>No Aplica</v>
      </c>
    </row>
    <row r="3756" spans="1:29" x14ac:dyDescent="0.25">
      <c r="A3756" s="2" t="s">
        <v>3035</v>
      </c>
      <c r="B3756" s="3" t="s">
        <v>591</v>
      </c>
      <c r="C3756" s="3" t="s">
        <v>40</v>
      </c>
      <c r="D3756" s="3">
        <v>47156716</v>
      </c>
      <c r="E3756" s="3" t="s">
        <v>3045</v>
      </c>
      <c r="F3756" s="36">
        <v>33191</v>
      </c>
      <c r="G3756" s="3">
        <v>3</v>
      </c>
      <c r="H3756" s="3" t="s">
        <v>2936</v>
      </c>
      <c r="I3756" s="3" t="s">
        <v>2931</v>
      </c>
      <c r="J3756" s="3" t="s">
        <v>3046</v>
      </c>
      <c r="K3756" s="3" t="s">
        <v>1044</v>
      </c>
      <c r="L3756" s="8" t="s">
        <v>9813</v>
      </c>
      <c r="M3756" s="5"/>
      <c r="N3756" s="13" t="s">
        <v>1043</v>
      </c>
      <c r="O3756" s="5">
        <v>44938</v>
      </c>
      <c r="P3756" s="8">
        <v>1</v>
      </c>
      <c r="Q3756" s="9">
        <v>1</v>
      </c>
      <c r="R3756" s="9" t="str">
        <f>IFERROR(VLOOKUP(Tabla2[[#This Row],[CONTRATISTA PRNCIPAL]],Hoja1!$L$5:$M$9,2,FALSE),"CJV")</f>
        <v>CJV</v>
      </c>
      <c r="S3756" s="9" t="str">
        <f>IF(Tabla2[[#This Row],[EMPRESA]]=Tabla2[[#This Row],[CONTRATISTA PRNCIPAL]],"Principal","Secundaria")</f>
        <v>Secundaria</v>
      </c>
      <c r="T3756" s="10">
        <f>IFERROR(1/COUNTIF(Tabla2[CONTRATISTA PRNCIPAL],Tabla2[[#This Row],[CONTRATISTA PRNCIPAL]]),0)</f>
        <v>1.2500000000000001E-2</v>
      </c>
      <c r="U3756" s="33">
        <f ca="1">IF(((TODAY()-Tabla2[[#This Row],[FECHA NACIMIENTO]])/365)&lt;18,"Corregir", IF(((TODAY()-Tabla2[[#This Row],[FECHA NACIMIENTO]])/365)&gt;80, "Corregir",ROUNDDOWN(((TODAY()-Tabla2[[#This Row],[FECHA NACIMIENTO]])/365),0)))</f>
        <v>32</v>
      </c>
      <c r="V375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756" s="34" t="str">
        <f ca="1">+IF(Tabla2[[#This Row],[Edad]]="Corregir","Corregir","Ok")</f>
        <v>Ok</v>
      </c>
      <c r="X3756" s="10" t="str">
        <f>+IFERROR(VLOOKUP(Tabla2[[#This Row],[DISTRITO SEGÚN DNI]],Hoja1!$A$2:$B$55,2,FALSE),"No")</f>
        <v>No</v>
      </c>
      <c r="Y3756" s="10" t="str">
        <f>IF(OR(LOWER(Tabla2[[#This Row],[GENERO]])="masculino", LOWER(Tabla2[[#This Row],[GENERO]])="femenino"),"OK","Corregir")</f>
        <v>OK</v>
      </c>
      <c r="Z3756" s="10" t="str">
        <f>+IF(Tabla2[[#This Row],[Nro. DNI / CE]]="","Corregir",IF(LEN(Tabla2[[#This Row],[Nro. DNI / CE]])&gt;=8,"OK","Corregir"))</f>
        <v>OK</v>
      </c>
      <c r="AA3756" s="10">
        <f>COUNTIF(Tabla2[APELLIDOS Y NOMBRES],Tabla2[[#This Row],[APELLIDOS Y NOMBRES]])</f>
        <v>1</v>
      </c>
      <c r="AB3756" t="str">
        <f ca="1">+IFERROR(IF(Tabla2[[#This Row],[FECHA CESE/BAJA]]="","No Aplica",IF(AND(MONTH(Tabla2[[#This Row],[FECHA CESE/BAJA]])=MONTH(TODAY()-30),YEAR(Tabla2[[#This Row],[FECHA CESE/BAJA]])=YEAR(TODAY())),MONTH(TODAY()-30)&amp;"-"&amp;YEAR(TODAY()),"Borrar")),"No aplica")</f>
        <v>No Aplica</v>
      </c>
      <c r="AC3756" t="str">
        <f ca="1">+IFERROR(IF(Tabla2[[#This Row],[FECHA INICIO DE LABORES EN OBRA]]="","No Aplica",IF(AND(MONTH(Tabla2[[#This Row],[FECHA INICIO DE LABORES EN OBRA]])=MONTH(TODAY()-30),YEAR(Tabla2[[#This Row],[FECHA INICIO DE LABORES EN OBRA]])=YEAR(TODAY())),MONTH(TODAY()-30)&amp;"-"&amp;YEAR(TODAY()),"No Aplica")),"No Aplica")</f>
        <v>No Aplica</v>
      </c>
    </row>
    <row r="3757" spans="1:29" x14ac:dyDescent="0.25">
      <c r="A3757" s="2" t="s">
        <v>3035</v>
      </c>
      <c r="B3757" s="3" t="s">
        <v>591</v>
      </c>
      <c r="C3757" s="3" t="s">
        <v>40</v>
      </c>
      <c r="D3757" s="3" t="s">
        <v>11193</v>
      </c>
      <c r="E3757" s="3" t="s">
        <v>11194</v>
      </c>
      <c r="F3757" s="36">
        <v>22560</v>
      </c>
      <c r="G3757" s="3">
        <v>3</v>
      </c>
      <c r="H3757" s="3" t="s">
        <v>11195</v>
      </c>
      <c r="I3757" s="3" t="s">
        <v>2931</v>
      </c>
      <c r="J3757" s="3" t="s">
        <v>11196</v>
      </c>
      <c r="K3757" s="3" t="s">
        <v>1178</v>
      </c>
      <c r="L3757" s="8" t="s">
        <v>9813</v>
      </c>
      <c r="M3757" s="5"/>
      <c r="N3757" s="13" t="s">
        <v>1043</v>
      </c>
      <c r="O3757" s="5">
        <v>45147</v>
      </c>
      <c r="P3757" s="8">
        <v>1</v>
      </c>
      <c r="Q3757" s="9">
        <v>1</v>
      </c>
      <c r="R3757" s="9" t="str">
        <f>IFERROR(VLOOKUP(Tabla2[[#This Row],[CONTRATISTA PRNCIPAL]],Hoja1!$L$5:$M$9,2,FALSE),"CJV")</f>
        <v>CJV</v>
      </c>
      <c r="S3757" s="9" t="str">
        <f>IF(Tabla2[[#This Row],[EMPRESA]]=Tabla2[[#This Row],[CONTRATISTA PRNCIPAL]],"Principal","Secundaria")</f>
        <v>Secundaria</v>
      </c>
      <c r="T3757" s="10">
        <f>IFERROR(1/COUNTIF(Tabla2[CONTRATISTA PRNCIPAL],Tabla2[[#This Row],[CONTRATISTA PRNCIPAL]]),0)</f>
        <v>1.2500000000000001E-2</v>
      </c>
      <c r="U3757" s="33">
        <f ca="1">IF(((TODAY()-Tabla2[[#This Row],[FECHA NACIMIENTO]])/365)&lt;18,"Corregir", IF(((TODAY()-Tabla2[[#This Row],[FECHA NACIMIENTO]])/365)&gt;80, "Corregir",ROUNDDOWN(((TODAY()-Tabla2[[#This Row],[FECHA NACIMIENTO]])/365),0)))</f>
        <v>61</v>
      </c>
      <c r="V375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3757" s="34" t="str">
        <f ca="1">+IF(Tabla2[[#This Row],[Edad]]="Corregir","Corregir","Ok")</f>
        <v>Ok</v>
      </c>
      <c r="X3757" s="10" t="str">
        <f>+IFERROR(VLOOKUP(Tabla2[[#This Row],[DISTRITO SEGÚN DNI]],Hoja1!$A$2:$B$55,2,FALSE),"No")</f>
        <v>No</v>
      </c>
      <c r="Y3757" s="10" t="str">
        <f>IF(OR(LOWER(Tabla2[[#This Row],[GENERO]])="masculino", LOWER(Tabla2[[#This Row],[GENERO]])="femenino"),"OK","Corregir")</f>
        <v>OK</v>
      </c>
      <c r="Z3757" s="10" t="str">
        <f>+IF(Tabla2[[#This Row],[Nro. DNI / CE]]="","Corregir",IF(LEN(Tabla2[[#This Row],[Nro. DNI / CE]])&gt;=8,"OK","Corregir"))</f>
        <v>OK</v>
      </c>
      <c r="AA3757" s="10">
        <f>COUNTIF(Tabla2[APELLIDOS Y NOMBRES],Tabla2[[#This Row],[APELLIDOS Y NOMBRES]])</f>
        <v>1</v>
      </c>
      <c r="AB3757" t="str">
        <f ca="1">+IFERROR(IF(Tabla2[[#This Row],[FECHA CESE/BAJA]]="","No Aplica",IF(AND(MONTH(Tabla2[[#This Row],[FECHA CESE/BAJA]])=MONTH(TODAY()-30),YEAR(Tabla2[[#This Row],[FECHA CESE/BAJA]])=YEAR(TODAY())),MONTH(TODAY()-30)&amp;"-"&amp;YEAR(TODAY()),"Borrar")),"No aplica")</f>
        <v>No Aplica</v>
      </c>
      <c r="AC3757" t="str">
        <f ca="1">+IFERROR(IF(Tabla2[[#This Row],[FECHA INICIO DE LABORES EN OBRA]]="","No Aplica",IF(AND(MONTH(Tabla2[[#This Row],[FECHA INICIO DE LABORES EN OBRA]])=MONTH(TODAY()-30),YEAR(Tabla2[[#This Row],[FECHA INICIO DE LABORES EN OBRA]])=YEAR(TODAY())),MONTH(TODAY()-30)&amp;"-"&amp;YEAR(TODAY()),"No Aplica")),"No Aplica")</f>
        <v>8-2023</v>
      </c>
    </row>
    <row r="3758" spans="1:29" x14ac:dyDescent="0.25">
      <c r="A3758" s="2" t="s">
        <v>3035</v>
      </c>
      <c r="B3758" s="3" t="s">
        <v>591</v>
      </c>
      <c r="C3758" s="3" t="s">
        <v>40</v>
      </c>
      <c r="D3758" s="3" t="s">
        <v>11197</v>
      </c>
      <c r="E3758" s="3" t="s">
        <v>11198</v>
      </c>
      <c r="F3758" s="36">
        <v>35858</v>
      </c>
      <c r="G3758" s="3">
        <v>3</v>
      </c>
      <c r="H3758" s="3" t="s">
        <v>11195</v>
      </c>
      <c r="I3758" s="3" t="s">
        <v>2931</v>
      </c>
      <c r="J3758" s="3" t="s">
        <v>11199</v>
      </c>
      <c r="K3758" s="3" t="s">
        <v>1086</v>
      </c>
      <c r="L3758" s="8" t="s">
        <v>9813</v>
      </c>
      <c r="M3758" s="5"/>
      <c r="N3758" s="13" t="s">
        <v>1043</v>
      </c>
      <c r="O3758" s="5">
        <v>45147</v>
      </c>
      <c r="P3758" s="8">
        <v>1</v>
      </c>
      <c r="Q3758" s="9">
        <v>1</v>
      </c>
      <c r="R3758" s="9" t="str">
        <f>IFERROR(VLOOKUP(Tabla2[[#This Row],[CONTRATISTA PRNCIPAL]],Hoja1!$L$5:$M$9,2,FALSE),"CJV")</f>
        <v>CJV</v>
      </c>
      <c r="S3758" s="9" t="str">
        <f>IF(Tabla2[[#This Row],[EMPRESA]]=Tabla2[[#This Row],[CONTRATISTA PRNCIPAL]],"Principal","Secundaria")</f>
        <v>Secundaria</v>
      </c>
      <c r="T3758" s="10">
        <f>IFERROR(1/COUNTIF(Tabla2[CONTRATISTA PRNCIPAL],Tabla2[[#This Row],[CONTRATISTA PRNCIPAL]]),0)</f>
        <v>1.2500000000000001E-2</v>
      </c>
      <c r="U3758" s="33">
        <f ca="1">IF(((TODAY()-Tabla2[[#This Row],[FECHA NACIMIENTO]])/365)&lt;18,"Corregir", IF(((TODAY()-Tabla2[[#This Row],[FECHA NACIMIENTO]])/365)&gt;80, "Corregir",ROUNDDOWN(((TODAY()-Tabla2[[#This Row],[FECHA NACIMIENTO]])/365),0)))</f>
        <v>25</v>
      </c>
      <c r="V375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758" s="34" t="str">
        <f ca="1">+IF(Tabla2[[#This Row],[Edad]]="Corregir","Corregir","Ok")</f>
        <v>Ok</v>
      </c>
      <c r="X3758" s="10" t="str">
        <f>+IFERROR(VLOOKUP(Tabla2[[#This Row],[DISTRITO SEGÚN DNI]],Hoja1!$A$2:$B$55,2,FALSE),"No")</f>
        <v>No</v>
      </c>
      <c r="Y3758" s="10" t="str">
        <f>IF(OR(LOWER(Tabla2[[#This Row],[GENERO]])="masculino", LOWER(Tabla2[[#This Row],[GENERO]])="femenino"),"OK","Corregir")</f>
        <v>OK</v>
      </c>
      <c r="Z3758" s="10" t="str">
        <f>+IF(Tabla2[[#This Row],[Nro. DNI / CE]]="","Corregir",IF(LEN(Tabla2[[#This Row],[Nro. DNI / CE]])&gt;=8,"OK","Corregir"))</f>
        <v>OK</v>
      </c>
      <c r="AA3758" s="10">
        <f>COUNTIF(Tabla2[APELLIDOS Y NOMBRES],Tabla2[[#This Row],[APELLIDOS Y NOMBRES]])</f>
        <v>1</v>
      </c>
      <c r="AB3758" t="str">
        <f ca="1">+IFERROR(IF(Tabla2[[#This Row],[FECHA CESE/BAJA]]="","No Aplica",IF(AND(MONTH(Tabla2[[#This Row],[FECHA CESE/BAJA]])=MONTH(TODAY()-30),YEAR(Tabla2[[#This Row],[FECHA CESE/BAJA]])=YEAR(TODAY())),MONTH(TODAY()-30)&amp;"-"&amp;YEAR(TODAY()),"Borrar")),"No aplica")</f>
        <v>No Aplica</v>
      </c>
      <c r="AC3758" t="str">
        <f ca="1">+IFERROR(IF(Tabla2[[#This Row],[FECHA INICIO DE LABORES EN OBRA]]="","No Aplica",IF(AND(MONTH(Tabla2[[#This Row],[FECHA INICIO DE LABORES EN OBRA]])=MONTH(TODAY()-30),YEAR(Tabla2[[#This Row],[FECHA INICIO DE LABORES EN OBRA]])=YEAR(TODAY())),MONTH(TODAY()-30)&amp;"-"&amp;YEAR(TODAY()),"No Aplica")),"No Aplica")</f>
        <v>8-2023</v>
      </c>
    </row>
    <row r="3759" spans="1:29" x14ac:dyDescent="0.25">
      <c r="A3759" s="2" t="s">
        <v>3035</v>
      </c>
      <c r="B3759" s="3" t="s">
        <v>591</v>
      </c>
      <c r="C3759" s="3" t="s">
        <v>40</v>
      </c>
      <c r="D3759" s="3" t="s">
        <v>11200</v>
      </c>
      <c r="E3759" s="3" t="s">
        <v>11201</v>
      </c>
      <c r="F3759" s="36">
        <v>37757</v>
      </c>
      <c r="G3759" s="3">
        <v>3</v>
      </c>
      <c r="H3759" s="3" t="s">
        <v>11195</v>
      </c>
      <c r="I3759" s="3" t="s">
        <v>2931</v>
      </c>
      <c r="J3759" s="3" t="s">
        <v>11202</v>
      </c>
      <c r="K3759" s="3" t="s">
        <v>1219</v>
      </c>
      <c r="L3759" s="8" t="s">
        <v>9813</v>
      </c>
      <c r="M3759" s="5"/>
      <c r="N3759" s="13" t="s">
        <v>1119</v>
      </c>
      <c r="O3759" s="5">
        <v>45147</v>
      </c>
      <c r="P3759" s="8">
        <v>1</v>
      </c>
      <c r="Q3759" s="9">
        <v>1</v>
      </c>
      <c r="R3759" s="9" t="str">
        <f>IFERROR(VLOOKUP(Tabla2[[#This Row],[CONTRATISTA PRNCIPAL]],Hoja1!$L$5:$M$9,2,FALSE),"CJV")</f>
        <v>CJV</v>
      </c>
      <c r="S3759" s="9" t="str">
        <f>IF(Tabla2[[#This Row],[EMPRESA]]=Tabla2[[#This Row],[CONTRATISTA PRNCIPAL]],"Principal","Secundaria")</f>
        <v>Secundaria</v>
      </c>
      <c r="T3759" s="10">
        <f>IFERROR(1/COUNTIF(Tabla2[CONTRATISTA PRNCIPAL],Tabla2[[#This Row],[CONTRATISTA PRNCIPAL]]),0)</f>
        <v>1.2500000000000001E-2</v>
      </c>
      <c r="U3759" s="33">
        <f ca="1">IF(((TODAY()-Tabla2[[#This Row],[FECHA NACIMIENTO]])/365)&lt;18,"Corregir", IF(((TODAY()-Tabla2[[#This Row],[FECHA NACIMIENTO]])/365)&gt;80, "Corregir",ROUNDDOWN(((TODAY()-Tabla2[[#This Row],[FECHA NACIMIENTO]])/365),0)))</f>
        <v>20</v>
      </c>
      <c r="V375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3759" s="34" t="str">
        <f ca="1">+IF(Tabla2[[#This Row],[Edad]]="Corregir","Corregir","Ok")</f>
        <v>Ok</v>
      </c>
      <c r="X3759" s="10" t="str">
        <f>+IFERROR(VLOOKUP(Tabla2[[#This Row],[DISTRITO SEGÚN DNI]],Hoja1!$A$2:$B$55,2,FALSE),"No")</f>
        <v>No</v>
      </c>
      <c r="Y3759" s="10" t="str">
        <f>IF(OR(LOWER(Tabla2[[#This Row],[GENERO]])="masculino", LOWER(Tabla2[[#This Row],[GENERO]])="femenino"),"OK","Corregir")</f>
        <v>OK</v>
      </c>
      <c r="Z3759" s="10" t="str">
        <f>+IF(Tabla2[[#This Row],[Nro. DNI / CE]]="","Corregir",IF(LEN(Tabla2[[#This Row],[Nro. DNI / CE]])&gt;=8,"OK","Corregir"))</f>
        <v>OK</v>
      </c>
      <c r="AA3759" s="10">
        <f>COUNTIF(Tabla2[APELLIDOS Y NOMBRES],Tabla2[[#This Row],[APELLIDOS Y NOMBRES]])</f>
        <v>1</v>
      </c>
      <c r="AB3759" t="str">
        <f ca="1">+IFERROR(IF(Tabla2[[#This Row],[FECHA CESE/BAJA]]="","No Aplica",IF(AND(MONTH(Tabla2[[#This Row],[FECHA CESE/BAJA]])=MONTH(TODAY()-30),YEAR(Tabla2[[#This Row],[FECHA CESE/BAJA]])=YEAR(TODAY())),MONTH(TODAY()-30)&amp;"-"&amp;YEAR(TODAY()),"Borrar")),"No aplica")</f>
        <v>No Aplica</v>
      </c>
      <c r="AC3759" t="str">
        <f ca="1">+IFERROR(IF(Tabla2[[#This Row],[FECHA INICIO DE LABORES EN OBRA]]="","No Aplica",IF(AND(MONTH(Tabla2[[#This Row],[FECHA INICIO DE LABORES EN OBRA]])=MONTH(TODAY()-30),YEAR(Tabla2[[#This Row],[FECHA INICIO DE LABORES EN OBRA]])=YEAR(TODAY())),MONTH(TODAY()-30)&amp;"-"&amp;YEAR(TODAY()),"No Aplica")),"No Aplica")</f>
        <v>8-2023</v>
      </c>
    </row>
    <row r="3760" spans="1:29" x14ac:dyDescent="0.25">
      <c r="A3760" s="2" t="s">
        <v>3035</v>
      </c>
      <c r="B3760" s="3" t="s">
        <v>591</v>
      </c>
      <c r="C3760" s="3" t="s">
        <v>40</v>
      </c>
      <c r="D3760" s="3" t="s">
        <v>11203</v>
      </c>
      <c r="E3760" s="3" t="s">
        <v>11204</v>
      </c>
      <c r="F3760" s="36">
        <v>36391</v>
      </c>
      <c r="G3760" s="3">
        <v>3</v>
      </c>
      <c r="H3760" s="3" t="s">
        <v>11195</v>
      </c>
      <c r="I3760" s="3" t="s">
        <v>2931</v>
      </c>
      <c r="J3760" s="3" t="s">
        <v>11202</v>
      </c>
      <c r="K3760" s="3" t="s">
        <v>1219</v>
      </c>
      <c r="L3760" s="8" t="s">
        <v>9813</v>
      </c>
      <c r="M3760" s="5"/>
      <c r="N3760" s="13" t="s">
        <v>1119</v>
      </c>
      <c r="O3760" s="5">
        <v>45150</v>
      </c>
      <c r="P3760" s="8">
        <v>1</v>
      </c>
      <c r="Q3760" s="9">
        <v>1</v>
      </c>
      <c r="R3760" s="9" t="str">
        <f>IFERROR(VLOOKUP(Tabla2[[#This Row],[CONTRATISTA PRNCIPAL]],Hoja1!$L$5:$M$9,2,FALSE),"CJV")</f>
        <v>CJV</v>
      </c>
      <c r="S3760" s="9" t="str">
        <f>IF(Tabla2[[#This Row],[EMPRESA]]=Tabla2[[#This Row],[CONTRATISTA PRNCIPAL]],"Principal","Secundaria")</f>
        <v>Secundaria</v>
      </c>
      <c r="T3760" s="10">
        <f>IFERROR(1/COUNTIF(Tabla2[CONTRATISTA PRNCIPAL],Tabla2[[#This Row],[CONTRATISTA PRNCIPAL]]),0)</f>
        <v>1.2500000000000001E-2</v>
      </c>
      <c r="U3760" s="33">
        <f ca="1">IF(((TODAY()-Tabla2[[#This Row],[FECHA NACIMIENTO]])/365)&lt;18,"Corregir", IF(((TODAY()-Tabla2[[#This Row],[FECHA NACIMIENTO]])/365)&gt;80, "Corregir",ROUNDDOWN(((TODAY()-Tabla2[[#This Row],[FECHA NACIMIENTO]])/365),0)))</f>
        <v>24</v>
      </c>
      <c r="V376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760" s="34" t="str">
        <f ca="1">+IF(Tabla2[[#This Row],[Edad]]="Corregir","Corregir","Ok")</f>
        <v>Ok</v>
      </c>
      <c r="X3760" s="10" t="str">
        <f>+IFERROR(VLOOKUP(Tabla2[[#This Row],[DISTRITO SEGÚN DNI]],Hoja1!$A$2:$B$55,2,FALSE),"No")</f>
        <v>No</v>
      </c>
      <c r="Y3760" s="10" t="str">
        <f>IF(OR(LOWER(Tabla2[[#This Row],[GENERO]])="masculino", LOWER(Tabla2[[#This Row],[GENERO]])="femenino"),"OK","Corregir")</f>
        <v>OK</v>
      </c>
      <c r="Z3760" s="10" t="str">
        <f>+IF(Tabla2[[#This Row],[Nro. DNI / CE]]="","Corregir",IF(LEN(Tabla2[[#This Row],[Nro. DNI / CE]])&gt;=8,"OK","Corregir"))</f>
        <v>OK</v>
      </c>
      <c r="AA3760" s="10">
        <f>COUNTIF(Tabla2[APELLIDOS Y NOMBRES],Tabla2[[#This Row],[APELLIDOS Y NOMBRES]])</f>
        <v>1</v>
      </c>
      <c r="AB3760" t="str">
        <f ca="1">+IFERROR(IF(Tabla2[[#This Row],[FECHA CESE/BAJA]]="","No Aplica",IF(AND(MONTH(Tabla2[[#This Row],[FECHA CESE/BAJA]])=MONTH(TODAY()-30),YEAR(Tabla2[[#This Row],[FECHA CESE/BAJA]])=YEAR(TODAY())),MONTH(TODAY()-30)&amp;"-"&amp;YEAR(TODAY()),"Borrar")),"No aplica")</f>
        <v>No Aplica</v>
      </c>
      <c r="AC3760" t="str">
        <f ca="1">+IFERROR(IF(Tabla2[[#This Row],[FECHA INICIO DE LABORES EN OBRA]]="","No Aplica",IF(AND(MONTH(Tabla2[[#This Row],[FECHA INICIO DE LABORES EN OBRA]])=MONTH(TODAY()-30),YEAR(Tabla2[[#This Row],[FECHA INICIO DE LABORES EN OBRA]])=YEAR(TODAY())),MONTH(TODAY()-30)&amp;"-"&amp;YEAR(TODAY()),"No Aplica")),"No Aplica")</f>
        <v>8-2023</v>
      </c>
    </row>
    <row r="3761" spans="1:29" x14ac:dyDescent="0.25">
      <c r="A3761" s="2" t="s">
        <v>3035</v>
      </c>
      <c r="B3761" s="3" t="s">
        <v>591</v>
      </c>
      <c r="C3761" s="3" t="s">
        <v>40</v>
      </c>
      <c r="D3761" s="3" t="s">
        <v>11205</v>
      </c>
      <c r="E3761" s="3" t="s">
        <v>11206</v>
      </c>
      <c r="F3761" s="36">
        <v>31820</v>
      </c>
      <c r="G3761" s="3">
        <v>3</v>
      </c>
      <c r="H3761" s="3" t="s">
        <v>11195</v>
      </c>
      <c r="I3761" s="3" t="s">
        <v>2931</v>
      </c>
      <c r="J3761" s="3" t="s">
        <v>11207</v>
      </c>
      <c r="K3761" s="3" t="s">
        <v>1044</v>
      </c>
      <c r="L3761" s="8" t="s">
        <v>9813</v>
      </c>
      <c r="M3761" s="5"/>
      <c r="N3761" s="13" t="s">
        <v>1043</v>
      </c>
      <c r="O3761" s="5">
        <v>45147</v>
      </c>
      <c r="P3761" s="8">
        <v>1</v>
      </c>
      <c r="Q3761" s="9">
        <v>1</v>
      </c>
      <c r="R3761" s="9" t="str">
        <f>IFERROR(VLOOKUP(Tabla2[[#This Row],[CONTRATISTA PRNCIPAL]],Hoja1!$L$5:$M$9,2,FALSE),"CJV")</f>
        <v>CJV</v>
      </c>
      <c r="S3761" s="9" t="str">
        <f>IF(Tabla2[[#This Row],[EMPRESA]]=Tabla2[[#This Row],[CONTRATISTA PRNCIPAL]],"Principal","Secundaria")</f>
        <v>Secundaria</v>
      </c>
      <c r="T3761" s="10">
        <f>IFERROR(1/COUNTIF(Tabla2[CONTRATISTA PRNCIPAL],Tabla2[[#This Row],[CONTRATISTA PRNCIPAL]]),0)</f>
        <v>1.2500000000000001E-2</v>
      </c>
      <c r="U3761" s="33">
        <f ca="1">IF(((TODAY()-Tabla2[[#This Row],[FECHA NACIMIENTO]])/365)&lt;18,"Corregir", IF(((TODAY()-Tabla2[[#This Row],[FECHA NACIMIENTO]])/365)&gt;80, "Corregir",ROUNDDOWN(((TODAY()-Tabla2[[#This Row],[FECHA NACIMIENTO]])/365),0)))</f>
        <v>36</v>
      </c>
      <c r="V376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761" s="34" t="str">
        <f ca="1">+IF(Tabla2[[#This Row],[Edad]]="Corregir","Corregir","Ok")</f>
        <v>Ok</v>
      </c>
      <c r="X3761" s="10" t="str">
        <f>+IFERROR(VLOOKUP(Tabla2[[#This Row],[DISTRITO SEGÚN DNI]],Hoja1!$A$2:$B$55,2,FALSE),"No")</f>
        <v>No</v>
      </c>
      <c r="Y3761" s="10" t="str">
        <f>IF(OR(LOWER(Tabla2[[#This Row],[GENERO]])="masculino", LOWER(Tabla2[[#This Row],[GENERO]])="femenino"),"OK","Corregir")</f>
        <v>OK</v>
      </c>
      <c r="Z3761" s="10" t="str">
        <f>+IF(Tabla2[[#This Row],[Nro. DNI / CE]]="","Corregir",IF(LEN(Tabla2[[#This Row],[Nro. DNI / CE]])&gt;=8,"OK","Corregir"))</f>
        <v>OK</v>
      </c>
      <c r="AA3761" s="10">
        <f>COUNTIF(Tabla2[APELLIDOS Y NOMBRES],Tabla2[[#This Row],[APELLIDOS Y NOMBRES]])</f>
        <v>1</v>
      </c>
      <c r="AB3761" t="str">
        <f ca="1">+IFERROR(IF(Tabla2[[#This Row],[FECHA CESE/BAJA]]="","No Aplica",IF(AND(MONTH(Tabla2[[#This Row],[FECHA CESE/BAJA]])=MONTH(TODAY()-30),YEAR(Tabla2[[#This Row],[FECHA CESE/BAJA]])=YEAR(TODAY())),MONTH(TODAY()-30)&amp;"-"&amp;YEAR(TODAY()),"Borrar")),"No aplica")</f>
        <v>No Aplica</v>
      </c>
      <c r="AC3761" t="str">
        <f ca="1">+IFERROR(IF(Tabla2[[#This Row],[FECHA INICIO DE LABORES EN OBRA]]="","No Aplica",IF(AND(MONTH(Tabla2[[#This Row],[FECHA INICIO DE LABORES EN OBRA]])=MONTH(TODAY()-30),YEAR(Tabla2[[#This Row],[FECHA INICIO DE LABORES EN OBRA]])=YEAR(TODAY())),MONTH(TODAY()-30)&amp;"-"&amp;YEAR(TODAY()),"No Aplica")),"No Aplica")</f>
        <v>8-2023</v>
      </c>
    </row>
    <row r="3762" spans="1:29" x14ac:dyDescent="0.25">
      <c r="A3762" s="2" t="s">
        <v>3035</v>
      </c>
      <c r="B3762" s="3" t="s">
        <v>591</v>
      </c>
      <c r="C3762" s="3" t="s">
        <v>40</v>
      </c>
      <c r="D3762" s="3" t="s">
        <v>3052</v>
      </c>
      <c r="E3762" s="3" t="s">
        <v>3053</v>
      </c>
      <c r="F3762" s="36">
        <v>30436</v>
      </c>
      <c r="G3762" s="3">
        <v>3</v>
      </c>
      <c r="H3762" s="3" t="s">
        <v>2936</v>
      </c>
      <c r="I3762" s="3" t="s">
        <v>2904</v>
      </c>
      <c r="J3762" s="3" t="s">
        <v>3054</v>
      </c>
      <c r="K3762" s="3" t="s">
        <v>1044</v>
      </c>
      <c r="L3762" s="8" t="s">
        <v>9813</v>
      </c>
      <c r="M3762" s="5"/>
      <c r="N3762" s="13" t="s">
        <v>1043</v>
      </c>
      <c r="O3762" s="5">
        <v>44837</v>
      </c>
      <c r="P3762" s="8">
        <v>1</v>
      </c>
      <c r="Q3762" s="9">
        <v>1</v>
      </c>
      <c r="R3762" s="9" t="str">
        <f>IFERROR(VLOOKUP(Tabla2[[#This Row],[CONTRATISTA PRNCIPAL]],Hoja1!$L$5:$M$9,2,FALSE),"CJV")</f>
        <v>CJV</v>
      </c>
      <c r="S3762" s="9" t="str">
        <f>IF(Tabla2[[#This Row],[EMPRESA]]=Tabla2[[#This Row],[CONTRATISTA PRNCIPAL]],"Principal","Secundaria")</f>
        <v>Secundaria</v>
      </c>
      <c r="T3762" s="10">
        <f>IFERROR(1/COUNTIF(Tabla2[CONTRATISTA PRNCIPAL],Tabla2[[#This Row],[CONTRATISTA PRNCIPAL]]),0)</f>
        <v>1.2500000000000001E-2</v>
      </c>
      <c r="U3762" s="33">
        <f ca="1">IF(((TODAY()-Tabla2[[#This Row],[FECHA NACIMIENTO]])/365)&lt;18,"Corregir", IF(((TODAY()-Tabla2[[#This Row],[FECHA NACIMIENTO]])/365)&gt;80, "Corregir",ROUNDDOWN(((TODAY()-Tabla2[[#This Row],[FECHA NACIMIENTO]])/365),0)))</f>
        <v>40</v>
      </c>
      <c r="V376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762" s="34" t="str">
        <f ca="1">+IF(Tabla2[[#This Row],[Edad]]="Corregir","Corregir","Ok")</f>
        <v>Ok</v>
      </c>
      <c r="X3762" s="10" t="str">
        <f>+IFERROR(VLOOKUP(Tabla2[[#This Row],[DISTRITO SEGÚN DNI]],Hoja1!$A$2:$B$55,2,FALSE),"No")</f>
        <v>No</v>
      </c>
      <c r="Y3762" s="10" t="str">
        <f>IF(OR(LOWER(Tabla2[[#This Row],[GENERO]])="masculino", LOWER(Tabla2[[#This Row],[GENERO]])="femenino"),"OK","Corregir")</f>
        <v>OK</v>
      </c>
      <c r="Z3762" s="10" t="str">
        <f>+IF(Tabla2[[#This Row],[Nro. DNI / CE]]="","Corregir",IF(LEN(Tabla2[[#This Row],[Nro. DNI / CE]])&gt;=8,"OK","Corregir"))</f>
        <v>OK</v>
      </c>
      <c r="AA3762" s="10">
        <f>COUNTIF(Tabla2[APELLIDOS Y NOMBRES],Tabla2[[#This Row],[APELLIDOS Y NOMBRES]])</f>
        <v>1</v>
      </c>
      <c r="AB3762" t="str">
        <f ca="1">+IFERROR(IF(Tabla2[[#This Row],[FECHA CESE/BAJA]]="","No Aplica",IF(AND(MONTH(Tabla2[[#This Row],[FECHA CESE/BAJA]])=MONTH(TODAY()-30),YEAR(Tabla2[[#This Row],[FECHA CESE/BAJA]])=YEAR(TODAY())),MONTH(TODAY()-30)&amp;"-"&amp;YEAR(TODAY()),"Borrar")),"No aplica")</f>
        <v>No Aplica</v>
      </c>
      <c r="AC3762" t="str">
        <f ca="1">+IFERROR(IF(Tabla2[[#This Row],[FECHA INICIO DE LABORES EN OBRA]]="","No Aplica",IF(AND(MONTH(Tabla2[[#This Row],[FECHA INICIO DE LABORES EN OBRA]])=MONTH(TODAY()-30),YEAR(Tabla2[[#This Row],[FECHA INICIO DE LABORES EN OBRA]])=YEAR(TODAY())),MONTH(TODAY()-30)&amp;"-"&amp;YEAR(TODAY()),"No Aplica")),"No Aplica")</f>
        <v>No Aplica</v>
      </c>
    </row>
    <row r="3763" spans="1:29" x14ac:dyDescent="0.25">
      <c r="A3763" s="2" t="s">
        <v>3035</v>
      </c>
      <c r="B3763" s="3" t="s">
        <v>591</v>
      </c>
      <c r="C3763" s="3" t="s">
        <v>40</v>
      </c>
      <c r="D3763" s="3" t="s">
        <v>3055</v>
      </c>
      <c r="E3763" s="3" t="s">
        <v>3056</v>
      </c>
      <c r="F3763" s="36">
        <v>26619</v>
      </c>
      <c r="G3763" s="3">
        <v>3</v>
      </c>
      <c r="H3763" s="3" t="s">
        <v>2936</v>
      </c>
      <c r="I3763" s="3" t="s">
        <v>2904</v>
      </c>
      <c r="J3763" s="3" t="s">
        <v>3057</v>
      </c>
      <c r="K3763" s="3" t="s">
        <v>1139</v>
      </c>
      <c r="L3763" s="8" t="s">
        <v>9813</v>
      </c>
      <c r="M3763" s="5"/>
      <c r="N3763" s="13" t="s">
        <v>1043</v>
      </c>
      <c r="O3763" s="5">
        <v>44851</v>
      </c>
      <c r="P3763" s="8">
        <v>1</v>
      </c>
      <c r="Q3763" s="9">
        <v>1</v>
      </c>
      <c r="R3763" s="9" t="str">
        <f>IFERROR(VLOOKUP(Tabla2[[#This Row],[CONTRATISTA PRNCIPAL]],Hoja1!$L$5:$M$9,2,FALSE),"CJV")</f>
        <v>CJV</v>
      </c>
      <c r="S3763" s="9" t="str">
        <f>IF(Tabla2[[#This Row],[EMPRESA]]=Tabla2[[#This Row],[CONTRATISTA PRNCIPAL]],"Principal","Secundaria")</f>
        <v>Secundaria</v>
      </c>
      <c r="T3763" s="10">
        <f>IFERROR(1/COUNTIF(Tabla2[CONTRATISTA PRNCIPAL],Tabla2[[#This Row],[CONTRATISTA PRNCIPAL]]),0)</f>
        <v>1.2500000000000001E-2</v>
      </c>
      <c r="U3763" s="33">
        <f ca="1">IF(((TODAY()-Tabla2[[#This Row],[FECHA NACIMIENTO]])/365)&lt;18,"Corregir", IF(((TODAY()-Tabla2[[#This Row],[FECHA NACIMIENTO]])/365)&gt;80, "Corregir",ROUNDDOWN(((TODAY()-Tabla2[[#This Row],[FECHA NACIMIENTO]])/365),0)))</f>
        <v>50</v>
      </c>
      <c r="V376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763" s="34" t="str">
        <f ca="1">+IF(Tabla2[[#This Row],[Edad]]="Corregir","Corregir","Ok")</f>
        <v>Ok</v>
      </c>
      <c r="X3763" s="10" t="str">
        <f>+IFERROR(VLOOKUP(Tabla2[[#This Row],[DISTRITO SEGÚN DNI]],Hoja1!$A$2:$B$55,2,FALSE),"No")</f>
        <v>No</v>
      </c>
      <c r="Y3763" s="10" t="str">
        <f>IF(OR(LOWER(Tabla2[[#This Row],[GENERO]])="masculino", LOWER(Tabla2[[#This Row],[GENERO]])="femenino"),"OK","Corregir")</f>
        <v>OK</v>
      </c>
      <c r="Z3763" s="10" t="str">
        <f>+IF(Tabla2[[#This Row],[Nro. DNI / CE]]="","Corregir",IF(LEN(Tabla2[[#This Row],[Nro. DNI / CE]])&gt;=8,"OK","Corregir"))</f>
        <v>OK</v>
      </c>
      <c r="AA3763" s="10">
        <f>COUNTIF(Tabla2[APELLIDOS Y NOMBRES],Tabla2[[#This Row],[APELLIDOS Y NOMBRES]])</f>
        <v>1</v>
      </c>
      <c r="AB3763" t="str">
        <f ca="1">+IFERROR(IF(Tabla2[[#This Row],[FECHA CESE/BAJA]]="","No Aplica",IF(AND(MONTH(Tabla2[[#This Row],[FECHA CESE/BAJA]])=MONTH(TODAY()-30),YEAR(Tabla2[[#This Row],[FECHA CESE/BAJA]])=YEAR(TODAY())),MONTH(TODAY()-30)&amp;"-"&amp;YEAR(TODAY()),"Borrar")),"No aplica")</f>
        <v>No Aplica</v>
      </c>
      <c r="AC3763" t="str">
        <f ca="1">+IFERROR(IF(Tabla2[[#This Row],[FECHA INICIO DE LABORES EN OBRA]]="","No Aplica",IF(AND(MONTH(Tabla2[[#This Row],[FECHA INICIO DE LABORES EN OBRA]])=MONTH(TODAY()-30),YEAR(Tabla2[[#This Row],[FECHA INICIO DE LABORES EN OBRA]])=YEAR(TODAY())),MONTH(TODAY()-30)&amp;"-"&amp;YEAR(TODAY()),"No Aplica")),"No Aplica")</f>
        <v>No Aplica</v>
      </c>
    </row>
    <row r="3764" spans="1:29" x14ac:dyDescent="0.25">
      <c r="A3764" s="2" t="s">
        <v>3035</v>
      </c>
      <c r="B3764" s="3" t="s">
        <v>591</v>
      </c>
      <c r="C3764" s="3" t="s">
        <v>40</v>
      </c>
      <c r="D3764" s="3">
        <v>73249625</v>
      </c>
      <c r="E3764" s="3" t="s">
        <v>3058</v>
      </c>
      <c r="F3764" s="36">
        <v>33901</v>
      </c>
      <c r="G3764" s="3">
        <v>3</v>
      </c>
      <c r="H3764" s="3" t="s">
        <v>3059</v>
      </c>
      <c r="I3764" s="3" t="s">
        <v>2904</v>
      </c>
      <c r="J3764" s="3" t="s">
        <v>3060</v>
      </c>
      <c r="K3764" s="3" t="s">
        <v>1042</v>
      </c>
      <c r="L3764" s="8" t="s">
        <v>9818</v>
      </c>
      <c r="M3764" s="5"/>
      <c r="N3764" s="13" t="s">
        <v>1043</v>
      </c>
      <c r="O3764" s="5">
        <v>44879</v>
      </c>
      <c r="P3764" s="8">
        <v>1</v>
      </c>
      <c r="Q3764" s="9">
        <v>1</v>
      </c>
      <c r="R3764" s="9" t="str">
        <f>IFERROR(VLOOKUP(Tabla2[[#This Row],[CONTRATISTA PRNCIPAL]],Hoja1!$L$5:$M$9,2,FALSE),"CJV")</f>
        <v>CJV</v>
      </c>
      <c r="S3764" s="9" t="str">
        <f>IF(Tabla2[[#This Row],[EMPRESA]]=Tabla2[[#This Row],[CONTRATISTA PRNCIPAL]],"Principal","Secundaria")</f>
        <v>Secundaria</v>
      </c>
      <c r="T3764" s="10">
        <f>IFERROR(1/COUNTIF(Tabla2[CONTRATISTA PRNCIPAL],Tabla2[[#This Row],[CONTRATISTA PRNCIPAL]]),0)</f>
        <v>1.2500000000000001E-2</v>
      </c>
      <c r="U3764" s="33">
        <f ca="1">IF(((TODAY()-Tabla2[[#This Row],[FECHA NACIMIENTO]])/365)&lt;18,"Corregir", IF(((TODAY()-Tabla2[[#This Row],[FECHA NACIMIENTO]])/365)&gt;80, "Corregir",ROUNDDOWN(((TODAY()-Tabla2[[#This Row],[FECHA NACIMIENTO]])/365),0)))</f>
        <v>30</v>
      </c>
      <c r="V376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764" s="34" t="str">
        <f ca="1">+IF(Tabla2[[#This Row],[Edad]]="Corregir","Corregir","Ok")</f>
        <v>Ok</v>
      </c>
      <c r="X3764" s="10" t="str">
        <f>+IFERROR(VLOOKUP(Tabla2[[#This Row],[DISTRITO SEGÚN DNI]],Hoja1!$A$2:$B$55,2,FALSE),"No")</f>
        <v>No</v>
      </c>
      <c r="Y3764" s="10" t="str">
        <f>IF(OR(LOWER(Tabla2[[#This Row],[GENERO]])="masculino", LOWER(Tabla2[[#This Row],[GENERO]])="femenino"),"OK","Corregir")</f>
        <v>OK</v>
      </c>
      <c r="Z3764" s="10" t="str">
        <f>+IF(Tabla2[[#This Row],[Nro. DNI / CE]]="","Corregir",IF(LEN(Tabla2[[#This Row],[Nro. DNI / CE]])&gt;=8,"OK","Corregir"))</f>
        <v>OK</v>
      </c>
      <c r="AA3764" s="10">
        <f>COUNTIF(Tabla2[APELLIDOS Y NOMBRES],Tabla2[[#This Row],[APELLIDOS Y NOMBRES]])</f>
        <v>1</v>
      </c>
      <c r="AB3764" t="str">
        <f ca="1">+IFERROR(IF(Tabla2[[#This Row],[FECHA CESE/BAJA]]="","No Aplica",IF(AND(MONTH(Tabla2[[#This Row],[FECHA CESE/BAJA]])=MONTH(TODAY()-30),YEAR(Tabla2[[#This Row],[FECHA CESE/BAJA]])=YEAR(TODAY())),MONTH(TODAY()-30)&amp;"-"&amp;YEAR(TODAY()),"Borrar")),"No aplica")</f>
        <v>No Aplica</v>
      </c>
      <c r="AC3764" t="str">
        <f ca="1">+IFERROR(IF(Tabla2[[#This Row],[FECHA INICIO DE LABORES EN OBRA]]="","No Aplica",IF(AND(MONTH(Tabla2[[#This Row],[FECHA INICIO DE LABORES EN OBRA]])=MONTH(TODAY()-30),YEAR(Tabla2[[#This Row],[FECHA INICIO DE LABORES EN OBRA]])=YEAR(TODAY())),MONTH(TODAY()-30)&amp;"-"&amp;YEAR(TODAY()),"No Aplica")),"No Aplica")</f>
        <v>No Aplica</v>
      </c>
    </row>
    <row r="3765" spans="1:29" x14ac:dyDescent="0.25">
      <c r="A3765" s="2" t="s">
        <v>5346</v>
      </c>
      <c r="B3765" s="3" t="s">
        <v>25</v>
      </c>
      <c r="C3765" s="3" t="s">
        <v>25</v>
      </c>
      <c r="D3765" s="3" t="s">
        <v>5347</v>
      </c>
      <c r="E3765" s="3" t="s">
        <v>5348</v>
      </c>
      <c r="F3765" s="36">
        <v>31863</v>
      </c>
      <c r="G3765" s="3">
        <v>1</v>
      </c>
      <c r="H3765" s="3" t="s">
        <v>5349</v>
      </c>
      <c r="I3765" s="3" t="s">
        <v>10412</v>
      </c>
      <c r="J3765" s="3" t="s">
        <v>5350</v>
      </c>
      <c r="K3765" s="3" t="s">
        <v>1500</v>
      </c>
      <c r="L3765" s="8" t="s">
        <v>9813</v>
      </c>
      <c r="M3765" s="5"/>
      <c r="N3765" s="13" t="s">
        <v>1489</v>
      </c>
      <c r="O3765" s="5">
        <v>44228</v>
      </c>
      <c r="P3765" s="8">
        <v>1</v>
      </c>
      <c r="Q3765" s="9">
        <v>2</v>
      </c>
      <c r="R3765" s="9" t="str">
        <f>IFERROR(VLOOKUP(Tabla2[[#This Row],[CONTRATISTA PRNCIPAL]],Hoja1!$L$5:$M$9,2,FALSE),"CJV")</f>
        <v>CJV</v>
      </c>
      <c r="S3765" s="9" t="str">
        <f>IF(Tabla2[[#This Row],[EMPRESA]]=Tabla2[[#This Row],[CONTRATISTA PRNCIPAL]],"Principal","Secundaria")</f>
        <v>Principal</v>
      </c>
      <c r="T3765" s="10">
        <f>IFERROR(1/COUNTIF(Tabla2[CONTRATISTA PRNCIPAL],Tabla2[[#This Row],[CONTRATISTA PRNCIPAL]]),0)</f>
        <v>0.5</v>
      </c>
      <c r="U3765" s="33">
        <f ca="1">IF(((TODAY()-Tabla2[[#This Row],[FECHA NACIMIENTO]])/365)&lt;18,"Corregir", IF(((TODAY()-Tabla2[[#This Row],[FECHA NACIMIENTO]])/365)&gt;80, "Corregir",ROUNDDOWN(((TODAY()-Tabla2[[#This Row],[FECHA NACIMIENTO]])/365),0)))</f>
        <v>36</v>
      </c>
      <c r="V376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765" s="34" t="str">
        <f ca="1">+IF(Tabla2[[#This Row],[Edad]]="Corregir","Corregir","Ok")</f>
        <v>Ok</v>
      </c>
      <c r="X3765" s="10" t="str">
        <f>+IFERROR(VLOOKUP(Tabla2[[#This Row],[DISTRITO SEGÚN DNI]],Hoja1!$A$2:$B$55,2,FALSE),"No")</f>
        <v>No</v>
      </c>
      <c r="Y3765" s="10" t="str">
        <f>IF(OR(LOWER(Tabla2[[#This Row],[GENERO]])="masculino", LOWER(Tabla2[[#This Row],[GENERO]])="femenino"),"OK","Corregir")</f>
        <v>OK</v>
      </c>
      <c r="Z3765" s="10" t="str">
        <f>+IF(Tabla2[[#This Row],[Nro. DNI / CE]]="","Corregir",IF(LEN(Tabla2[[#This Row],[Nro. DNI / CE]])&gt;=8,"OK","Corregir"))</f>
        <v>OK</v>
      </c>
      <c r="AA3765" s="10">
        <f>COUNTIF(Tabla2[APELLIDOS Y NOMBRES],Tabla2[[#This Row],[APELLIDOS Y NOMBRES]])</f>
        <v>1</v>
      </c>
      <c r="AB3765" t="str">
        <f ca="1">+IFERROR(IF(Tabla2[[#This Row],[FECHA CESE/BAJA]]="","No Aplica",IF(AND(MONTH(Tabla2[[#This Row],[FECHA CESE/BAJA]])=MONTH(TODAY()-30),YEAR(Tabla2[[#This Row],[FECHA CESE/BAJA]])=YEAR(TODAY())),MONTH(TODAY()-30)&amp;"-"&amp;YEAR(TODAY()),"Borrar")),"No aplica")</f>
        <v>No Aplica</v>
      </c>
      <c r="AC3765" t="str">
        <f ca="1">+IFERROR(IF(Tabla2[[#This Row],[FECHA INICIO DE LABORES EN OBRA]]="","No Aplica",IF(AND(MONTH(Tabla2[[#This Row],[FECHA INICIO DE LABORES EN OBRA]])=MONTH(TODAY()-30),YEAR(Tabla2[[#This Row],[FECHA INICIO DE LABORES EN OBRA]])=YEAR(TODAY())),MONTH(TODAY()-30)&amp;"-"&amp;YEAR(TODAY()),"No Aplica")),"No Aplica")</f>
        <v>No Aplica</v>
      </c>
    </row>
    <row r="3766" spans="1:29" x14ac:dyDescent="0.25">
      <c r="A3766" s="2" t="s">
        <v>5346</v>
      </c>
      <c r="B3766" s="3" t="s">
        <v>25</v>
      </c>
      <c r="C3766" s="3" t="s">
        <v>25</v>
      </c>
      <c r="D3766" s="3" t="s">
        <v>5351</v>
      </c>
      <c r="E3766" s="3" t="s">
        <v>5352</v>
      </c>
      <c r="F3766" s="36">
        <v>30911</v>
      </c>
      <c r="G3766" s="3">
        <v>1</v>
      </c>
      <c r="H3766" s="3" t="s">
        <v>5353</v>
      </c>
      <c r="I3766" s="3" t="s">
        <v>10412</v>
      </c>
      <c r="J3766" s="3" t="s">
        <v>5354</v>
      </c>
      <c r="K3766" s="3" t="s">
        <v>2078</v>
      </c>
      <c r="L3766" s="8" t="s">
        <v>9813</v>
      </c>
      <c r="M3766" s="5"/>
      <c r="N3766" s="13" t="s">
        <v>1627</v>
      </c>
      <c r="O3766" s="5">
        <v>45104</v>
      </c>
      <c r="P3766" s="8">
        <v>1</v>
      </c>
      <c r="Q3766" s="9">
        <v>2</v>
      </c>
      <c r="R3766" s="9" t="str">
        <f>IFERROR(VLOOKUP(Tabla2[[#This Row],[CONTRATISTA PRNCIPAL]],Hoja1!$L$5:$M$9,2,FALSE),"CJV")</f>
        <v>CJV</v>
      </c>
      <c r="S3766" s="9" t="str">
        <f>IF(Tabla2[[#This Row],[EMPRESA]]=Tabla2[[#This Row],[CONTRATISTA PRNCIPAL]],"Principal","Secundaria")</f>
        <v>Principal</v>
      </c>
      <c r="T3766" s="10">
        <f>IFERROR(1/COUNTIF(Tabla2[CONTRATISTA PRNCIPAL],Tabla2[[#This Row],[CONTRATISTA PRNCIPAL]]),0)</f>
        <v>0.5</v>
      </c>
      <c r="U3766" s="33">
        <f ca="1">IF(((TODAY()-Tabla2[[#This Row],[FECHA NACIMIENTO]])/365)&lt;18,"Corregir", IF(((TODAY()-Tabla2[[#This Row],[FECHA NACIMIENTO]])/365)&gt;80, "Corregir",ROUNDDOWN(((TODAY()-Tabla2[[#This Row],[FECHA NACIMIENTO]])/365),0)))</f>
        <v>39</v>
      </c>
      <c r="V376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766" s="34" t="str">
        <f ca="1">+IF(Tabla2[[#This Row],[Edad]]="Corregir","Corregir","Ok")</f>
        <v>Ok</v>
      </c>
      <c r="X3766" s="10" t="str">
        <f>+IFERROR(VLOOKUP(Tabla2[[#This Row],[DISTRITO SEGÚN DNI]],Hoja1!$A$2:$B$55,2,FALSE),"No")</f>
        <v>ATE</v>
      </c>
      <c r="Y3766" s="10" t="str">
        <f>IF(OR(LOWER(Tabla2[[#This Row],[GENERO]])="masculino", LOWER(Tabla2[[#This Row],[GENERO]])="femenino"),"OK","Corregir")</f>
        <v>OK</v>
      </c>
      <c r="Z3766" s="10" t="str">
        <f>+IF(Tabla2[[#This Row],[Nro. DNI / CE]]="","Corregir",IF(LEN(Tabla2[[#This Row],[Nro. DNI / CE]])&gt;=8,"OK","Corregir"))</f>
        <v>OK</v>
      </c>
      <c r="AA3766" s="10">
        <f>COUNTIF(Tabla2[APELLIDOS Y NOMBRES],Tabla2[[#This Row],[APELLIDOS Y NOMBRES]])</f>
        <v>1</v>
      </c>
      <c r="AB3766" t="str">
        <f ca="1">+IFERROR(IF(Tabla2[[#This Row],[FECHA CESE/BAJA]]="","No Aplica",IF(AND(MONTH(Tabla2[[#This Row],[FECHA CESE/BAJA]])=MONTH(TODAY()-30),YEAR(Tabla2[[#This Row],[FECHA CESE/BAJA]])=YEAR(TODAY())),MONTH(TODAY()-30)&amp;"-"&amp;YEAR(TODAY()),"Borrar")),"No aplica")</f>
        <v>No Aplica</v>
      </c>
      <c r="AC3766" t="str">
        <f ca="1">+IFERROR(IF(Tabla2[[#This Row],[FECHA INICIO DE LABORES EN OBRA]]="","No Aplica",IF(AND(MONTH(Tabla2[[#This Row],[FECHA INICIO DE LABORES EN OBRA]])=MONTH(TODAY()-30),YEAR(Tabla2[[#This Row],[FECHA INICIO DE LABORES EN OBRA]])=YEAR(TODAY())),MONTH(TODAY()-30)&amp;"-"&amp;YEAR(TODAY()),"No Aplica")),"No Aplica")</f>
        <v>No Aplica</v>
      </c>
    </row>
    <row r="3767" spans="1:29" x14ac:dyDescent="0.25">
      <c r="A3767" s="2"/>
      <c r="B3767" s="3"/>
      <c r="C3767" s="3"/>
      <c r="D3767" s="3"/>
      <c r="E3767" s="3"/>
      <c r="F3767" s="36"/>
      <c r="G3767" s="3"/>
      <c r="H3767" s="3"/>
      <c r="I3767" s="3"/>
      <c r="J3767" s="3"/>
      <c r="K3767" s="3"/>
      <c r="L3767" s="8" t="s">
        <v>12849</v>
      </c>
      <c r="M3767" s="5"/>
      <c r="N3767" s="13"/>
      <c r="O3767" s="5"/>
      <c r="P3767" s="8"/>
      <c r="Q3767" s="9"/>
      <c r="R3767" s="9" t="str">
        <f>IFERROR(VLOOKUP(Tabla2[[#This Row],[CONTRATISTA PRNCIPAL]],Hoja1!$L$5:$M$9,2,FALSE),"CJV")</f>
        <v>CJV</v>
      </c>
      <c r="S3767" s="9" t="str">
        <f>IF(Tabla2[[#This Row],[EMPRESA]]=Tabla2[[#This Row],[CONTRATISTA PRNCIPAL]],"Principal","Secundaria")</f>
        <v>Principal</v>
      </c>
      <c r="T3767" s="10">
        <f>IFERROR(1/COUNTIF(Tabla2[CONTRATISTA PRNCIPAL],Tabla2[[#This Row],[CONTRATISTA PRNCIPAL]]),0)</f>
        <v>0</v>
      </c>
      <c r="U3767" s="33" t="str">
        <f ca="1">IF(((TODAY()-Tabla2[[#This Row],[FECHA NACIMIENTO]])/365)&lt;18,"Corregir", IF(((TODAY()-Tabla2[[#This Row],[FECHA NACIMIENTO]])/365)&gt;80, "Corregir",ROUNDDOWN(((TODAY()-Tabla2[[#This Row],[FECHA NACIMIENTO]])/365),0)))</f>
        <v>Corregir</v>
      </c>
      <c r="V376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3767" s="34" t="str">
        <f ca="1">+IF(Tabla2[[#This Row],[Edad]]="Corregir","Corregir","Ok")</f>
        <v>Corregir</v>
      </c>
      <c r="X3767" s="10" t="str">
        <f>+IFERROR(VLOOKUP(Tabla2[[#This Row],[DISTRITO SEGÚN DNI]],Hoja1!$A$2:$B$55,2,FALSE),"No")</f>
        <v>No</v>
      </c>
      <c r="Y3767" s="10" t="str">
        <f>IF(OR(LOWER(Tabla2[[#This Row],[GENERO]])="masculino", LOWER(Tabla2[[#This Row],[GENERO]])="femenino"),"OK","Corregir")</f>
        <v>Corregir</v>
      </c>
      <c r="Z3767" s="10" t="str">
        <f>+IF(Tabla2[[#This Row],[Nro. DNI / CE]]="","Corregir",IF(LEN(Tabla2[[#This Row],[Nro. DNI / CE]])&gt;=8,"OK","Corregir"))</f>
        <v>Corregir</v>
      </c>
      <c r="AA3767" s="10">
        <f>COUNTIF(Tabla2[APELLIDOS Y NOMBRES],Tabla2[[#This Row],[APELLIDOS Y NOMBRES]])</f>
        <v>0</v>
      </c>
      <c r="AB3767" t="str">
        <f ca="1">+IFERROR(IF(Tabla2[[#This Row],[FECHA CESE/BAJA]]="","No Aplica",IF(AND(MONTH(Tabla2[[#This Row],[FECHA CESE/BAJA]])=MONTH(TODAY()-30),YEAR(Tabla2[[#This Row],[FECHA CESE/BAJA]])=YEAR(TODAY())),MONTH(TODAY()-30)&amp;"-"&amp;YEAR(TODAY()),"Borrar")),"No aplica")</f>
        <v>No Aplica</v>
      </c>
      <c r="AC3767" t="str">
        <f ca="1">+IFERROR(IF(Tabla2[[#This Row],[FECHA INICIO DE LABORES EN OBRA]]="","No Aplica",IF(AND(MONTH(Tabla2[[#This Row],[FECHA INICIO DE LABORES EN OBRA]])=MONTH(TODAY()-30),YEAR(Tabla2[[#This Row],[FECHA INICIO DE LABORES EN OBRA]])=YEAR(TODAY())),MONTH(TODAY()-30)&amp;"-"&amp;YEAR(TODAY()),"No Aplica")),"No Aplica")</f>
        <v>No Aplica</v>
      </c>
    </row>
    <row r="3768" spans="1:29" x14ac:dyDescent="0.25">
      <c r="A3768" s="2" t="s">
        <v>12850</v>
      </c>
      <c r="B3768" s="3" t="s">
        <v>12851</v>
      </c>
      <c r="C3768" s="3" t="s">
        <v>12851</v>
      </c>
      <c r="D3768" s="3" t="s">
        <v>12852</v>
      </c>
      <c r="E3768" s="3" t="s">
        <v>12853</v>
      </c>
      <c r="F3768" s="36">
        <v>30793</v>
      </c>
      <c r="G3768" s="3">
        <v>1</v>
      </c>
      <c r="H3768" s="3" t="s">
        <v>12854</v>
      </c>
      <c r="I3768" s="3" t="s">
        <v>12855</v>
      </c>
      <c r="J3768" s="3" t="s">
        <v>12856</v>
      </c>
      <c r="K3768" s="3" t="s">
        <v>12857</v>
      </c>
      <c r="L3768" s="8" t="s">
        <v>9813</v>
      </c>
      <c r="M3768" s="5"/>
      <c r="N3768" s="13" t="s">
        <v>2456</v>
      </c>
      <c r="O3768" s="5">
        <v>45080</v>
      </c>
      <c r="P3768" s="8">
        <v>1</v>
      </c>
      <c r="Q3768" s="9">
        <v>1</v>
      </c>
      <c r="R3768" s="9" t="str">
        <f>IFERROR(VLOOKUP(Tabla2[[#This Row],[CONTRATISTA PRNCIPAL]],Hoja1!$L$5:$M$9,2,FALSE),"CJV")</f>
        <v>CJV</v>
      </c>
      <c r="S3768" s="9" t="str">
        <f>IF(Tabla2[[#This Row],[EMPRESA]]=Tabla2[[#This Row],[CONTRATISTA PRNCIPAL]],"Principal","Secundaria")</f>
        <v>Principal</v>
      </c>
      <c r="T3768" s="10">
        <f>IFERROR(1/COUNTIF(Tabla2[CONTRATISTA PRNCIPAL],Tabla2[[#This Row],[CONTRATISTA PRNCIPAL]]),0)</f>
        <v>0.1111111111111111</v>
      </c>
      <c r="U3768" s="33">
        <f ca="1">IF(((TODAY()-Tabla2[[#This Row],[FECHA NACIMIENTO]])/365)&lt;18,"Corregir", IF(((TODAY()-Tabla2[[#This Row],[FECHA NACIMIENTO]])/365)&gt;80, "Corregir",ROUNDDOWN(((TODAY()-Tabla2[[#This Row],[FECHA NACIMIENTO]])/365),0)))</f>
        <v>39</v>
      </c>
      <c r="V376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768" s="34" t="str">
        <f ca="1">+IF(Tabla2[[#This Row],[Edad]]="Corregir","Corregir","Ok")</f>
        <v>Ok</v>
      </c>
      <c r="X3768" s="10" t="str">
        <f>+IFERROR(VLOOKUP(Tabla2[[#This Row],[DISTRITO SEGÚN DNI]],Hoja1!$A$2:$B$55,2,FALSE),"No")</f>
        <v>No</v>
      </c>
      <c r="Y3768" s="10" t="str">
        <f>IF(OR(LOWER(Tabla2[[#This Row],[GENERO]])="masculino", LOWER(Tabla2[[#This Row],[GENERO]])="femenino"),"OK","Corregir")</f>
        <v>OK</v>
      </c>
      <c r="Z3768" s="10" t="str">
        <f>+IF(Tabla2[[#This Row],[Nro. DNI / CE]]="","Corregir",IF(LEN(Tabla2[[#This Row],[Nro. DNI / CE]])&gt;=8,"OK","Corregir"))</f>
        <v>OK</v>
      </c>
      <c r="AA3768" s="10">
        <f>COUNTIF(Tabla2[APELLIDOS Y NOMBRES],Tabla2[[#This Row],[APELLIDOS Y NOMBRES]])</f>
        <v>1</v>
      </c>
      <c r="AB3768" t="str">
        <f ca="1">+IFERROR(IF(Tabla2[[#This Row],[FECHA CESE/BAJA]]="","No Aplica",IF(AND(MONTH(Tabla2[[#This Row],[FECHA CESE/BAJA]])=MONTH(TODAY()-30),YEAR(Tabla2[[#This Row],[FECHA CESE/BAJA]])=YEAR(TODAY())),MONTH(TODAY()-30)&amp;"-"&amp;YEAR(TODAY()),"Borrar")),"No aplica")</f>
        <v>No Aplica</v>
      </c>
      <c r="AC3768" t="str">
        <f ca="1">+IFERROR(IF(Tabla2[[#This Row],[FECHA INICIO DE LABORES EN OBRA]]="","No Aplica",IF(AND(MONTH(Tabla2[[#This Row],[FECHA INICIO DE LABORES EN OBRA]])=MONTH(TODAY()-30),YEAR(Tabla2[[#This Row],[FECHA INICIO DE LABORES EN OBRA]])=YEAR(TODAY())),MONTH(TODAY()-30)&amp;"-"&amp;YEAR(TODAY()),"No Aplica")),"No Aplica")</f>
        <v>No Aplica</v>
      </c>
    </row>
    <row r="3769" spans="1:29" x14ac:dyDescent="0.25">
      <c r="A3769" s="2" t="s">
        <v>12850</v>
      </c>
      <c r="B3769" s="3" t="s">
        <v>12851</v>
      </c>
      <c r="C3769" s="3" t="s">
        <v>12851</v>
      </c>
      <c r="D3769" s="3" t="s">
        <v>12858</v>
      </c>
      <c r="E3769" s="3" t="s">
        <v>12859</v>
      </c>
      <c r="F3769" s="36">
        <v>26996</v>
      </c>
      <c r="G3769" s="3">
        <v>1</v>
      </c>
      <c r="H3769" s="3" t="s">
        <v>12860</v>
      </c>
      <c r="I3769" s="3" t="s">
        <v>12855</v>
      </c>
      <c r="J3769" s="3" t="s">
        <v>12861</v>
      </c>
      <c r="K3769" s="3" t="s">
        <v>1047</v>
      </c>
      <c r="L3769" s="8" t="s">
        <v>9813</v>
      </c>
      <c r="M3769" s="5"/>
      <c r="N3769" s="13" t="s">
        <v>2456</v>
      </c>
      <c r="O3769" s="5">
        <v>45080</v>
      </c>
      <c r="P3769" s="8">
        <v>1</v>
      </c>
      <c r="Q3769" s="9">
        <v>1</v>
      </c>
      <c r="R3769" s="9" t="str">
        <f>IFERROR(VLOOKUP(Tabla2[[#This Row],[CONTRATISTA PRNCIPAL]],Hoja1!$L$5:$M$9,2,FALSE),"CJV")</f>
        <v>CJV</v>
      </c>
      <c r="S3769" s="9" t="str">
        <f>IF(Tabla2[[#This Row],[EMPRESA]]=Tabla2[[#This Row],[CONTRATISTA PRNCIPAL]],"Principal","Secundaria")</f>
        <v>Principal</v>
      </c>
      <c r="T3769" s="10">
        <f>IFERROR(1/COUNTIF(Tabla2[CONTRATISTA PRNCIPAL],Tabla2[[#This Row],[CONTRATISTA PRNCIPAL]]),0)</f>
        <v>0.1111111111111111</v>
      </c>
      <c r="U3769" s="33">
        <f ca="1">IF(((TODAY()-Tabla2[[#This Row],[FECHA NACIMIENTO]])/365)&lt;18,"Corregir", IF(((TODAY()-Tabla2[[#This Row],[FECHA NACIMIENTO]])/365)&gt;80, "Corregir",ROUNDDOWN(((TODAY()-Tabla2[[#This Row],[FECHA NACIMIENTO]])/365),0)))</f>
        <v>49</v>
      </c>
      <c r="V376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769" s="34" t="str">
        <f ca="1">+IF(Tabla2[[#This Row],[Edad]]="Corregir","Corregir","Ok")</f>
        <v>Ok</v>
      </c>
      <c r="X3769" s="10" t="str">
        <f>+IFERROR(VLOOKUP(Tabla2[[#This Row],[DISTRITO SEGÚN DNI]],Hoja1!$A$2:$B$55,2,FALSE),"No")</f>
        <v>No</v>
      </c>
      <c r="Y3769" s="10" t="str">
        <f>IF(OR(LOWER(Tabla2[[#This Row],[GENERO]])="masculino", LOWER(Tabla2[[#This Row],[GENERO]])="femenino"),"OK","Corregir")</f>
        <v>OK</v>
      </c>
      <c r="Z3769" s="10" t="str">
        <f>+IF(Tabla2[[#This Row],[Nro. DNI / CE]]="","Corregir",IF(LEN(Tabla2[[#This Row],[Nro. DNI / CE]])&gt;=8,"OK","Corregir"))</f>
        <v>OK</v>
      </c>
      <c r="AA3769" s="10">
        <f>COUNTIF(Tabla2[APELLIDOS Y NOMBRES],Tabla2[[#This Row],[APELLIDOS Y NOMBRES]])</f>
        <v>1</v>
      </c>
      <c r="AB3769" t="str">
        <f ca="1">+IFERROR(IF(Tabla2[[#This Row],[FECHA CESE/BAJA]]="","No Aplica",IF(AND(MONTH(Tabla2[[#This Row],[FECHA CESE/BAJA]])=MONTH(TODAY()-30),YEAR(Tabla2[[#This Row],[FECHA CESE/BAJA]])=YEAR(TODAY())),MONTH(TODAY()-30)&amp;"-"&amp;YEAR(TODAY()),"Borrar")),"No aplica")</f>
        <v>No Aplica</v>
      </c>
      <c r="AC3769" t="str">
        <f ca="1">+IFERROR(IF(Tabla2[[#This Row],[FECHA INICIO DE LABORES EN OBRA]]="","No Aplica",IF(AND(MONTH(Tabla2[[#This Row],[FECHA INICIO DE LABORES EN OBRA]])=MONTH(TODAY()-30),YEAR(Tabla2[[#This Row],[FECHA INICIO DE LABORES EN OBRA]])=YEAR(TODAY())),MONTH(TODAY()-30)&amp;"-"&amp;YEAR(TODAY()),"No Aplica")),"No Aplica")</f>
        <v>No Aplica</v>
      </c>
    </row>
    <row r="3770" spans="1:29" x14ac:dyDescent="0.25">
      <c r="A3770" s="2" t="s">
        <v>12850</v>
      </c>
      <c r="B3770" s="3" t="s">
        <v>12851</v>
      </c>
      <c r="C3770" s="3" t="s">
        <v>12851</v>
      </c>
      <c r="D3770" s="3" t="s">
        <v>12862</v>
      </c>
      <c r="E3770" s="3" t="s">
        <v>12863</v>
      </c>
      <c r="F3770" s="36">
        <v>36944</v>
      </c>
      <c r="G3770" s="3">
        <v>1</v>
      </c>
      <c r="H3770" s="3" t="s">
        <v>12860</v>
      </c>
      <c r="I3770" s="3" t="s">
        <v>12864</v>
      </c>
      <c r="J3770" s="3" t="s">
        <v>12865</v>
      </c>
      <c r="K3770" s="3" t="s">
        <v>1047</v>
      </c>
      <c r="L3770" s="8" t="s">
        <v>9813</v>
      </c>
      <c r="M3770" s="5"/>
      <c r="N3770" s="13" t="s">
        <v>2456</v>
      </c>
      <c r="O3770" s="5">
        <v>45080</v>
      </c>
      <c r="P3770" s="8">
        <v>1</v>
      </c>
      <c r="Q3770" s="9">
        <v>1</v>
      </c>
      <c r="R3770" s="9" t="str">
        <f>IFERROR(VLOOKUP(Tabla2[[#This Row],[CONTRATISTA PRNCIPAL]],Hoja1!$L$5:$M$9,2,FALSE),"CJV")</f>
        <v>CJV</v>
      </c>
      <c r="S3770" s="9" t="str">
        <f>IF(Tabla2[[#This Row],[EMPRESA]]=Tabla2[[#This Row],[CONTRATISTA PRNCIPAL]],"Principal","Secundaria")</f>
        <v>Principal</v>
      </c>
      <c r="T3770" s="10">
        <f>IFERROR(1/COUNTIF(Tabla2[CONTRATISTA PRNCIPAL],Tabla2[[#This Row],[CONTRATISTA PRNCIPAL]]),0)</f>
        <v>0.1111111111111111</v>
      </c>
      <c r="U3770" s="33">
        <f ca="1">IF(((TODAY()-Tabla2[[#This Row],[FECHA NACIMIENTO]])/365)&lt;18,"Corregir", IF(((TODAY()-Tabla2[[#This Row],[FECHA NACIMIENTO]])/365)&gt;80, "Corregir",ROUNDDOWN(((TODAY()-Tabla2[[#This Row],[FECHA NACIMIENTO]])/365),0)))</f>
        <v>22</v>
      </c>
      <c r="V377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3770" s="34" t="str">
        <f ca="1">+IF(Tabla2[[#This Row],[Edad]]="Corregir","Corregir","Ok")</f>
        <v>Ok</v>
      </c>
      <c r="X3770" s="10" t="str">
        <f>+IFERROR(VLOOKUP(Tabla2[[#This Row],[DISTRITO SEGÚN DNI]],Hoja1!$A$2:$B$55,2,FALSE),"No")</f>
        <v>No</v>
      </c>
      <c r="Y3770" s="10" t="str">
        <f>IF(OR(LOWER(Tabla2[[#This Row],[GENERO]])="masculino", LOWER(Tabla2[[#This Row],[GENERO]])="femenino"),"OK","Corregir")</f>
        <v>OK</v>
      </c>
      <c r="Z3770" s="10" t="str">
        <f>+IF(Tabla2[[#This Row],[Nro. DNI / CE]]="","Corregir",IF(LEN(Tabla2[[#This Row],[Nro. DNI / CE]])&gt;=8,"OK","Corregir"))</f>
        <v>OK</v>
      </c>
      <c r="AA3770" s="10">
        <f>COUNTIF(Tabla2[APELLIDOS Y NOMBRES],Tabla2[[#This Row],[APELLIDOS Y NOMBRES]])</f>
        <v>1</v>
      </c>
      <c r="AB3770" t="str">
        <f ca="1">+IFERROR(IF(Tabla2[[#This Row],[FECHA CESE/BAJA]]="","No Aplica",IF(AND(MONTH(Tabla2[[#This Row],[FECHA CESE/BAJA]])=MONTH(TODAY()-30),YEAR(Tabla2[[#This Row],[FECHA CESE/BAJA]])=YEAR(TODAY())),MONTH(TODAY()-30)&amp;"-"&amp;YEAR(TODAY()),"Borrar")),"No aplica")</f>
        <v>No Aplica</v>
      </c>
      <c r="AC3770" t="str">
        <f ca="1">+IFERROR(IF(Tabla2[[#This Row],[FECHA INICIO DE LABORES EN OBRA]]="","No Aplica",IF(AND(MONTH(Tabla2[[#This Row],[FECHA INICIO DE LABORES EN OBRA]])=MONTH(TODAY()-30),YEAR(Tabla2[[#This Row],[FECHA INICIO DE LABORES EN OBRA]])=YEAR(TODAY())),MONTH(TODAY()-30)&amp;"-"&amp;YEAR(TODAY()),"No Aplica")),"No Aplica")</f>
        <v>No Aplica</v>
      </c>
    </row>
    <row r="3771" spans="1:29" x14ac:dyDescent="0.25">
      <c r="A3771" s="2" t="s">
        <v>12850</v>
      </c>
      <c r="B3771" s="3" t="s">
        <v>12851</v>
      </c>
      <c r="C3771" s="3" t="s">
        <v>12851</v>
      </c>
      <c r="D3771" s="3" t="s">
        <v>12866</v>
      </c>
      <c r="E3771" s="3" t="s">
        <v>12867</v>
      </c>
      <c r="F3771" s="36">
        <v>36737</v>
      </c>
      <c r="G3771" s="3">
        <v>1</v>
      </c>
      <c r="H3771" s="3" t="s">
        <v>12860</v>
      </c>
      <c r="I3771" s="3" t="s">
        <v>12864</v>
      </c>
      <c r="J3771" s="3" t="s">
        <v>12868</v>
      </c>
      <c r="K3771" s="3" t="s">
        <v>1047</v>
      </c>
      <c r="L3771" s="8" t="s">
        <v>9813</v>
      </c>
      <c r="M3771" s="5"/>
      <c r="N3771" s="13" t="s">
        <v>2456</v>
      </c>
      <c r="O3771" s="5">
        <v>45080</v>
      </c>
      <c r="P3771" s="8">
        <v>1</v>
      </c>
      <c r="Q3771" s="9">
        <v>1</v>
      </c>
      <c r="R3771" s="9" t="str">
        <f>IFERROR(VLOOKUP(Tabla2[[#This Row],[CONTRATISTA PRNCIPAL]],Hoja1!$L$5:$M$9,2,FALSE),"CJV")</f>
        <v>CJV</v>
      </c>
      <c r="S3771" s="9" t="str">
        <f>IF(Tabla2[[#This Row],[EMPRESA]]=Tabla2[[#This Row],[CONTRATISTA PRNCIPAL]],"Principal","Secundaria")</f>
        <v>Principal</v>
      </c>
      <c r="T3771" s="10">
        <f>IFERROR(1/COUNTIF(Tabla2[CONTRATISTA PRNCIPAL],Tabla2[[#This Row],[CONTRATISTA PRNCIPAL]]),0)</f>
        <v>0.1111111111111111</v>
      </c>
      <c r="U3771" s="33">
        <f ca="1">IF(((TODAY()-Tabla2[[#This Row],[FECHA NACIMIENTO]])/365)&lt;18,"Corregir", IF(((TODAY()-Tabla2[[#This Row],[FECHA NACIMIENTO]])/365)&gt;80, "Corregir",ROUNDDOWN(((TODAY()-Tabla2[[#This Row],[FECHA NACIMIENTO]])/365),0)))</f>
        <v>23</v>
      </c>
      <c r="V377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3771" s="34" t="str">
        <f ca="1">+IF(Tabla2[[#This Row],[Edad]]="Corregir","Corregir","Ok")</f>
        <v>Ok</v>
      </c>
      <c r="X3771" s="10" t="str">
        <f>+IFERROR(VLOOKUP(Tabla2[[#This Row],[DISTRITO SEGÚN DNI]],Hoja1!$A$2:$B$55,2,FALSE),"No")</f>
        <v>No</v>
      </c>
      <c r="Y3771" s="10" t="str">
        <f>IF(OR(LOWER(Tabla2[[#This Row],[GENERO]])="masculino", LOWER(Tabla2[[#This Row],[GENERO]])="femenino"),"OK","Corregir")</f>
        <v>OK</v>
      </c>
      <c r="Z3771" s="10" t="str">
        <f>+IF(Tabla2[[#This Row],[Nro. DNI / CE]]="","Corregir",IF(LEN(Tabla2[[#This Row],[Nro. DNI / CE]])&gt;=8,"OK","Corregir"))</f>
        <v>OK</v>
      </c>
      <c r="AA3771" s="10">
        <f>COUNTIF(Tabla2[APELLIDOS Y NOMBRES],Tabla2[[#This Row],[APELLIDOS Y NOMBRES]])</f>
        <v>1</v>
      </c>
      <c r="AB3771" t="str">
        <f ca="1">+IFERROR(IF(Tabla2[[#This Row],[FECHA CESE/BAJA]]="","No Aplica",IF(AND(MONTH(Tabla2[[#This Row],[FECHA CESE/BAJA]])=MONTH(TODAY()-30),YEAR(Tabla2[[#This Row],[FECHA CESE/BAJA]])=YEAR(TODAY())),MONTH(TODAY()-30)&amp;"-"&amp;YEAR(TODAY()),"Borrar")),"No aplica")</f>
        <v>No Aplica</v>
      </c>
      <c r="AC3771" t="str">
        <f ca="1">+IFERROR(IF(Tabla2[[#This Row],[FECHA INICIO DE LABORES EN OBRA]]="","No Aplica",IF(AND(MONTH(Tabla2[[#This Row],[FECHA INICIO DE LABORES EN OBRA]])=MONTH(TODAY()-30),YEAR(Tabla2[[#This Row],[FECHA INICIO DE LABORES EN OBRA]])=YEAR(TODAY())),MONTH(TODAY()-30)&amp;"-"&amp;YEAR(TODAY()),"No Aplica")),"No Aplica")</f>
        <v>No Aplica</v>
      </c>
    </row>
    <row r="3772" spans="1:29" x14ac:dyDescent="0.25">
      <c r="A3772" s="2" t="s">
        <v>12850</v>
      </c>
      <c r="B3772" s="3" t="s">
        <v>12851</v>
      </c>
      <c r="C3772" s="3" t="s">
        <v>12851</v>
      </c>
      <c r="D3772" s="3">
        <v>10004410</v>
      </c>
      <c r="E3772" s="3" t="s">
        <v>12869</v>
      </c>
      <c r="F3772" s="36">
        <v>27830</v>
      </c>
      <c r="G3772" s="3">
        <v>1</v>
      </c>
      <c r="H3772" s="3" t="s">
        <v>7091</v>
      </c>
      <c r="I3772" s="3" t="s">
        <v>12870</v>
      </c>
      <c r="J3772" s="3" t="s">
        <v>12871</v>
      </c>
      <c r="K3772" s="3" t="s">
        <v>1974</v>
      </c>
      <c r="L3772" s="8" t="s">
        <v>9813</v>
      </c>
      <c r="M3772" s="5"/>
      <c r="N3772" s="13" t="s">
        <v>2456</v>
      </c>
      <c r="O3772" s="5">
        <v>45080</v>
      </c>
      <c r="P3772" s="8">
        <v>1</v>
      </c>
      <c r="Q3772" s="9">
        <v>1</v>
      </c>
      <c r="R3772" s="9" t="str">
        <f>IFERROR(VLOOKUP(Tabla2[[#This Row],[CONTRATISTA PRNCIPAL]],Hoja1!$L$5:$M$9,2,FALSE),"CJV")</f>
        <v>CJV</v>
      </c>
      <c r="S3772" s="9" t="str">
        <f>IF(Tabla2[[#This Row],[EMPRESA]]=Tabla2[[#This Row],[CONTRATISTA PRNCIPAL]],"Principal","Secundaria")</f>
        <v>Principal</v>
      </c>
      <c r="T3772" s="10">
        <f>IFERROR(1/COUNTIF(Tabla2[CONTRATISTA PRNCIPAL],Tabla2[[#This Row],[CONTRATISTA PRNCIPAL]]),0)</f>
        <v>0.1111111111111111</v>
      </c>
      <c r="U3772" s="33">
        <f ca="1">IF(((TODAY()-Tabla2[[#This Row],[FECHA NACIMIENTO]])/365)&lt;18,"Corregir", IF(((TODAY()-Tabla2[[#This Row],[FECHA NACIMIENTO]])/365)&gt;80, "Corregir",ROUNDDOWN(((TODAY()-Tabla2[[#This Row],[FECHA NACIMIENTO]])/365),0)))</f>
        <v>47</v>
      </c>
      <c r="V377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772" s="34" t="str">
        <f ca="1">+IF(Tabla2[[#This Row],[Edad]]="Corregir","Corregir","Ok")</f>
        <v>Ok</v>
      </c>
      <c r="X3772" s="10" t="str">
        <f>+IFERROR(VLOOKUP(Tabla2[[#This Row],[DISTRITO SEGÚN DNI]],Hoja1!$A$2:$B$55,2,FALSE),"No")</f>
        <v>No</v>
      </c>
      <c r="Y3772" s="10" t="str">
        <f>IF(OR(LOWER(Tabla2[[#This Row],[GENERO]])="masculino", LOWER(Tabla2[[#This Row],[GENERO]])="femenino"),"OK","Corregir")</f>
        <v>OK</v>
      </c>
      <c r="Z3772" s="10" t="str">
        <f>+IF(Tabla2[[#This Row],[Nro. DNI / CE]]="","Corregir",IF(LEN(Tabla2[[#This Row],[Nro. DNI / CE]])&gt;=8,"OK","Corregir"))</f>
        <v>OK</v>
      </c>
      <c r="AA3772" s="10">
        <f>COUNTIF(Tabla2[APELLIDOS Y NOMBRES],Tabla2[[#This Row],[APELLIDOS Y NOMBRES]])</f>
        <v>1</v>
      </c>
      <c r="AB3772" t="str">
        <f ca="1">+IFERROR(IF(Tabla2[[#This Row],[FECHA CESE/BAJA]]="","No Aplica",IF(AND(MONTH(Tabla2[[#This Row],[FECHA CESE/BAJA]])=MONTH(TODAY()-30),YEAR(Tabla2[[#This Row],[FECHA CESE/BAJA]])=YEAR(TODAY())),MONTH(TODAY()-30)&amp;"-"&amp;YEAR(TODAY()),"Borrar")),"No aplica")</f>
        <v>No Aplica</v>
      </c>
      <c r="AC3772" t="str">
        <f ca="1">+IFERROR(IF(Tabla2[[#This Row],[FECHA INICIO DE LABORES EN OBRA]]="","No Aplica",IF(AND(MONTH(Tabla2[[#This Row],[FECHA INICIO DE LABORES EN OBRA]])=MONTH(TODAY()-30),YEAR(Tabla2[[#This Row],[FECHA INICIO DE LABORES EN OBRA]])=YEAR(TODAY())),MONTH(TODAY()-30)&amp;"-"&amp;YEAR(TODAY()),"No Aplica")),"No Aplica")</f>
        <v>No Aplica</v>
      </c>
    </row>
    <row r="3773" spans="1:29" x14ac:dyDescent="0.25">
      <c r="A3773" s="2" t="s">
        <v>12850</v>
      </c>
      <c r="B3773" s="3" t="s">
        <v>12851</v>
      </c>
      <c r="C3773" s="3" t="s">
        <v>12851</v>
      </c>
      <c r="D3773" s="3" t="s">
        <v>12872</v>
      </c>
      <c r="E3773" s="3" t="s">
        <v>12873</v>
      </c>
      <c r="F3773" s="36">
        <v>28814</v>
      </c>
      <c r="G3773" s="3">
        <v>1</v>
      </c>
      <c r="H3773" s="3" t="s">
        <v>12860</v>
      </c>
      <c r="I3773" s="3" t="s">
        <v>12855</v>
      </c>
      <c r="J3773" s="3" t="s">
        <v>12874</v>
      </c>
      <c r="K3773" s="3" t="s">
        <v>1467</v>
      </c>
      <c r="L3773" s="8" t="s">
        <v>9813</v>
      </c>
      <c r="M3773" s="5"/>
      <c r="N3773" s="13" t="s">
        <v>2456</v>
      </c>
      <c r="O3773" s="5">
        <v>45080</v>
      </c>
      <c r="P3773" s="8">
        <v>1</v>
      </c>
      <c r="Q3773" s="9">
        <v>1</v>
      </c>
      <c r="R3773" s="9" t="str">
        <f>IFERROR(VLOOKUP(Tabla2[[#This Row],[CONTRATISTA PRNCIPAL]],Hoja1!$L$5:$M$9,2,FALSE),"CJV")</f>
        <v>CJV</v>
      </c>
      <c r="S3773" s="9" t="str">
        <f>IF(Tabla2[[#This Row],[EMPRESA]]=Tabla2[[#This Row],[CONTRATISTA PRNCIPAL]],"Principal","Secundaria")</f>
        <v>Principal</v>
      </c>
      <c r="T3773" s="10">
        <f>IFERROR(1/COUNTIF(Tabla2[CONTRATISTA PRNCIPAL],Tabla2[[#This Row],[CONTRATISTA PRNCIPAL]]),0)</f>
        <v>0.1111111111111111</v>
      </c>
      <c r="U3773" s="33">
        <f ca="1">IF(((TODAY()-Tabla2[[#This Row],[FECHA NACIMIENTO]])/365)&lt;18,"Corregir", IF(((TODAY()-Tabla2[[#This Row],[FECHA NACIMIENTO]])/365)&gt;80, "Corregir",ROUNDDOWN(((TODAY()-Tabla2[[#This Row],[FECHA NACIMIENTO]])/365),0)))</f>
        <v>44</v>
      </c>
      <c r="V377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773" s="34" t="str">
        <f ca="1">+IF(Tabla2[[#This Row],[Edad]]="Corregir","Corregir","Ok")</f>
        <v>Ok</v>
      </c>
      <c r="X3773" s="10" t="str">
        <f>+IFERROR(VLOOKUP(Tabla2[[#This Row],[DISTRITO SEGÚN DNI]],Hoja1!$A$2:$B$55,2,FALSE),"No")</f>
        <v>No</v>
      </c>
      <c r="Y3773" s="10" t="str">
        <f>IF(OR(LOWER(Tabla2[[#This Row],[GENERO]])="masculino", LOWER(Tabla2[[#This Row],[GENERO]])="femenino"),"OK","Corregir")</f>
        <v>OK</v>
      </c>
      <c r="Z3773" s="10" t="str">
        <f>+IF(Tabla2[[#This Row],[Nro. DNI / CE]]="","Corregir",IF(LEN(Tabla2[[#This Row],[Nro. DNI / CE]])&gt;=8,"OK","Corregir"))</f>
        <v>OK</v>
      </c>
      <c r="AA3773" s="10">
        <f>COUNTIF(Tabla2[APELLIDOS Y NOMBRES],Tabla2[[#This Row],[APELLIDOS Y NOMBRES]])</f>
        <v>1</v>
      </c>
      <c r="AB3773" t="str">
        <f ca="1">+IFERROR(IF(Tabla2[[#This Row],[FECHA CESE/BAJA]]="","No Aplica",IF(AND(MONTH(Tabla2[[#This Row],[FECHA CESE/BAJA]])=MONTH(TODAY()-30),YEAR(Tabla2[[#This Row],[FECHA CESE/BAJA]])=YEAR(TODAY())),MONTH(TODAY()-30)&amp;"-"&amp;YEAR(TODAY()),"Borrar")),"No aplica")</f>
        <v>No Aplica</v>
      </c>
      <c r="AC3773" t="str">
        <f ca="1">+IFERROR(IF(Tabla2[[#This Row],[FECHA INICIO DE LABORES EN OBRA]]="","No Aplica",IF(AND(MONTH(Tabla2[[#This Row],[FECHA INICIO DE LABORES EN OBRA]])=MONTH(TODAY()-30),YEAR(Tabla2[[#This Row],[FECHA INICIO DE LABORES EN OBRA]])=YEAR(TODAY())),MONTH(TODAY()-30)&amp;"-"&amp;YEAR(TODAY()),"No Aplica")),"No Aplica")</f>
        <v>No Aplica</v>
      </c>
    </row>
    <row r="3774" spans="1:29" x14ac:dyDescent="0.25">
      <c r="A3774" s="2" t="s">
        <v>12850</v>
      </c>
      <c r="B3774" s="3" t="s">
        <v>12851</v>
      </c>
      <c r="C3774" s="3" t="s">
        <v>12851</v>
      </c>
      <c r="D3774" s="3" t="s">
        <v>12875</v>
      </c>
      <c r="E3774" s="3" t="s">
        <v>12876</v>
      </c>
      <c r="F3774" s="36">
        <v>36775</v>
      </c>
      <c r="G3774" s="3">
        <v>1</v>
      </c>
      <c r="H3774" s="3" t="s">
        <v>12860</v>
      </c>
      <c r="I3774" s="3" t="s">
        <v>12855</v>
      </c>
      <c r="J3774" s="3" t="s">
        <v>12877</v>
      </c>
      <c r="K3774" s="3" t="s">
        <v>1467</v>
      </c>
      <c r="L3774" s="8" t="s">
        <v>9813</v>
      </c>
      <c r="M3774" s="5"/>
      <c r="N3774" s="13" t="s">
        <v>2456</v>
      </c>
      <c r="O3774" s="5">
        <v>45080</v>
      </c>
      <c r="P3774" s="8">
        <v>1</v>
      </c>
      <c r="Q3774" s="9">
        <v>1</v>
      </c>
      <c r="R3774" s="9" t="str">
        <f>IFERROR(VLOOKUP(Tabla2[[#This Row],[CONTRATISTA PRNCIPAL]],Hoja1!$L$5:$M$9,2,FALSE),"CJV")</f>
        <v>CJV</v>
      </c>
      <c r="S3774" s="9" t="str">
        <f>IF(Tabla2[[#This Row],[EMPRESA]]=Tabla2[[#This Row],[CONTRATISTA PRNCIPAL]],"Principal","Secundaria")</f>
        <v>Principal</v>
      </c>
      <c r="T3774" s="10">
        <f>IFERROR(1/COUNTIF(Tabla2[CONTRATISTA PRNCIPAL],Tabla2[[#This Row],[CONTRATISTA PRNCIPAL]]),0)</f>
        <v>0.1111111111111111</v>
      </c>
      <c r="U3774" s="33">
        <f ca="1">IF(((TODAY()-Tabla2[[#This Row],[FECHA NACIMIENTO]])/365)&lt;18,"Corregir", IF(((TODAY()-Tabla2[[#This Row],[FECHA NACIMIENTO]])/365)&gt;80, "Corregir",ROUNDDOWN(((TODAY()-Tabla2[[#This Row],[FECHA NACIMIENTO]])/365),0)))</f>
        <v>23</v>
      </c>
      <c r="V377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3774" s="34" t="str">
        <f ca="1">+IF(Tabla2[[#This Row],[Edad]]="Corregir","Corregir","Ok")</f>
        <v>Ok</v>
      </c>
      <c r="X3774" s="10" t="str">
        <f>+IFERROR(VLOOKUP(Tabla2[[#This Row],[DISTRITO SEGÚN DNI]],Hoja1!$A$2:$B$55,2,FALSE),"No")</f>
        <v>No</v>
      </c>
      <c r="Y3774" s="10" t="str">
        <f>IF(OR(LOWER(Tabla2[[#This Row],[GENERO]])="masculino", LOWER(Tabla2[[#This Row],[GENERO]])="femenino"),"OK","Corregir")</f>
        <v>OK</v>
      </c>
      <c r="Z3774" s="10" t="str">
        <f>+IF(Tabla2[[#This Row],[Nro. DNI / CE]]="","Corregir",IF(LEN(Tabla2[[#This Row],[Nro. DNI / CE]])&gt;=8,"OK","Corregir"))</f>
        <v>OK</v>
      </c>
      <c r="AA3774" s="10">
        <f>COUNTIF(Tabla2[APELLIDOS Y NOMBRES],Tabla2[[#This Row],[APELLIDOS Y NOMBRES]])</f>
        <v>1</v>
      </c>
      <c r="AB3774" t="str">
        <f ca="1">+IFERROR(IF(Tabla2[[#This Row],[FECHA CESE/BAJA]]="","No Aplica",IF(AND(MONTH(Tabla2[[#This Row],[FECHA CESE/BAJA]])=MONTH(TODAY()-30),YEAR(Tabla2[[#This Row],[FECHA CESE/BAJA]])=YEAR(TODAY())),MONTH(TODAY()-30)&amp;"-"&amp;YEAR(TODAY()),"Borrar")),"No aplica")</f>
        <v>No Aplica</v>
      </c>
      <c r="AC3774" t="str">
        <f ca="1">+IFERROR(IF(Tabla2[[#This Row],[FECHA INICIO DE LABORES EN OBRA]]="","No Aplica",IF(AND(MONTH(Tabla2[[#This Row],[FECHA INICIO DE LABORES EN OBRA]])=MONTH(TODAY()-30),YEAR(Tabla2[[#This Row],[FECHA INICIO DE LABORES EN OBRA]])=YEAR(TODAY())),MONTH(TODAY()-30)&amp;"-"&amp;YEAR(TODAY()),"No Aplica")),"No Aplica")</f>
        <v>No Aplica</v>
      </c>
    </row>
    <row r="3775" spans="1:29" x14ac:dyDescent="0.25">
      <c r="A3775" s="2" t="s">
        <v>12850</v>
      </c>
      <c r="B3775" s="3" t="s">
        <v>12851</v>
      </c>
      <c r="C3775" s="3" t="s">
        <v>12851</v>
      </c>
      <c r="D3775" s="3" t="s">
        <v>12878</v>
      </c>
      <c r="E3775" s="3" t="s">
        <v>12879</v>
      </c>
      <c r="F3775" s="36">
        <v>25566</v>
      </c>
      <c r="G3775" s="3">
        <v>1</v>
      </c>
      <c r="H3775" s="3" t="s">
        <v>12880</v>
      </c>
      <c r="I3775" s="3" t="s">
        <v>12855</v>
      </c>
      <c r="J3775" s="3" t="s">
        <v>12881</v>
      </c>
      <c r="K3775" s="3" t="s">
        <v>93</v>
      </c>
      <c r="L3775" s="8" t="s">
        <v>9813</v>
      </c>
      <c r="M3775" s="5"/>
      <c r="N3775" s="13" t="s">
        <v>2456</v>
      </c>
      <c r="O3775" s="5">
        <v>45080</v>
      </c>
      <c r="P3775" s="8">
        <v>1</v>
      </c>
      <c r="Q3775" s="9">
        <v>1</v>
      </c>
      <c r="R3775" s="9" t="str">
        <f>IFERROR(VLOOKUP(Tabla2[[#This Row],[CONTRATISTA PRNCIPAL]],Hoja1!$L$5:$M$9,2,FALSE),"CJV")</f>
        <v>CJV</v>
      </c>
      <c r="S3775" s="9" t="str">
        <f>IF(Tabla2[[#This Row],[EMPRESA]]=Tabla2[[#This Row],[CONTRATISTA PRNCIPAL]],"Principal","Secundaria")</f>
        <v>Principal</v>
      </c>
      <c r="T3775" s="10">
        <f>IFERROR(1/COUNTIF(Tabla2[CONTRATISTA PRNCIPAL],Tabla2[[#This Row],[CONTRATISTA PRNCIPAL]]),0)</f>
        <v>0.1111111111111111</v>
      </c>
      <c r="U3775" s="33">
        <f ca="1">IF(((TODAY()-Tabla2[[#This Row],[FECHA NACIMIENTO]])/365)&lt;18,"Corregir", IF(((TODAY()-Tabla2[[#This Row],[FECHA NACIMIENTO]])/365)&gt;80, "Corregir",ROUNDDOWN(((TODAY()-Tabla2[[#This Row],[FECHA NACIMIENTO]])/365),0)))</f>
        <v>53</v>
      </c>
      <c r="V377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775" s="34" t="str">
        <f ca="1">+IF(Tabla2[[#This Row],[Edad]]="Corregir","Corregir","Ok")</f>
        <v>Ok</v>
      </c>
      <c r="X3775" s="10" t="str">
        <f>+IFERROR(VLOOKUP(Tabla2[[#This Row],[DISTRITO SEGÚN DNI]],Hoja1!$A$2:$B$55,2,FALSE),"No")</f>
        <v>ATE</v>
      </c>
      <c r="Y3775" s="10" t="str">
        <f>IF(OR(LOWER(Tabla2[[#This Row],[GENERO]])="masculino", LOWER(Tabla2[[#This Row],[GENERO]])="femenino"),"OK","Corregir")</f>
        <v>OK</v>
      </c>
      <c r="Z3775" s="10" t="str">
        <f>+IF(Tabla2[[#This Row],[Nro. DNI / CE]]="","Corregir",IF(LEN(Tabla2[[#This Row],[Nro. DNI / CE]])&gt;=8,"OK","Corregir"))</f>
        <v>OK</v>
      </c>
      <c r="AA3775" s="10">
        <f>COUNTIF(Tabla2[APELLIDOS Y NOMBRES],Tabla2[[#This Row],[APELLIDOS Y NOMBRES]])</f>
        <v>1</v>
      </c>
      <c r="AB3775" t="str">
        <f ca="1">+IFERROR(IF(Tabla2[[#This Row],[FECHA CESE/BAJA]]="","No Aplica",IF(AND(MONTH(Tabla2[[#This Row],[FECHA CESE/BAJA]])=MONTH(TODAY()-30),YEAR(Tabla2[[#This Row],[FECHA CESE/BAJA]])=YEAR(TODAY())),MONTH(TODAY()-30)&amp;"-"&amp;YEAR(TODAY()),"Borrar")),"No aplica")</f>
        <v>No Aplica</v>
      </c>
      <c r="AC3775" t="str">
        <f ca="1">+IFERROR(IF(Tabla2[[#This Row],[FECHA INICIO DE LABORES EN OBRA]]="","No Aplica",IF(AND(MONTH(Tabla2[[#This Row],[FECHA INICIO DE LABORES EN OBRA]])=MONTH(TODAY()-30),YEAR(Tabla2[[#This Row],[FECHA INICIO DE LABORES EN OBRA]])=YEAR(TODAY())),MONTH(TODAY()-30)&amp;"-"&amp;YEAR(TODAY()),"No Aplica")),"No Aplica")</f>
        <v>No Aplica</v>
      </c>
    </row>
    <row r="3776" spans="1:29" x14ac:dyDescent="0.25">
      <c r="A3776" s="2" t="s">
        <v>12850</v>
      </c>
      <c r="B3776" s="3" t="s">
        <v>12851</v>
      </c>
      <c r="C3776" s="3" t="s">
        <v>12851</v>
      </c>
      <c r="D3776" s="3" t="s">
        <v>12882</v>
      </c>
      <c r="E3776" s="3" t="s">
        <v>12883</v>
      </c>
      <c r="F3776" s="36">
        <v>32929</v>
      </c>
      <c r="G3776" s="3">
        <v>1</v>
      </c>
      <c r="H3776" s="3" t="s">
        <v>12884</v>
      </c>
      <c r="I3776" s="3" t="s">
        <v>12885</v>
      </c>
      <c r="J3776" s="3" t="s">
        <v>12886</v>
      </c>
      <c r="K3776" s="3" t="s">
        <v>1204</v>
      </c>
      <c r="L3776" s="8" t="s">
        <v>9813</v>
      </c>
      <c r="M3776" s="5"/>
      <c r="N3776" s="13" t="s">
        <v>2456</v>
      </c>
      <c r="O3776" s="5">
        <v>45080</v>
      </c>
      <c r="P3776" s="8">
        <v>1</v>
      </c>
      <c r="Q3776" s="9">
        <v>1</v>
      </c>
      <c r="R3776" s="9" t="str">
        <f>IFERROR(VLOOKUP(Tabla2[[#This Row],[CONTRATISTA PRNCIPAL]],Hoja1!$L$5:$M$9,2,FALSE),"CJV")</f>
        <v>CJV</v>
      </c>
      <c r="S3776" s="9" t="str">
        <f>IF(Tabla2[[#This Row],[EMPRESA]]=Tabla2[[#This Row],[CONTRATISTA PRNCIPAL]],"Principal","Secundaria")</f>
        <v>Principal</v>
      </c>
      <c r="T3776" s="10">
        <f>IFERROR(1/COUNTIF(Tabla2[CONTRATISTA PRNCIPAL],Tabla2[[#This Row],[CONTRATISTA PRNCIPAL]]),0)</f>
        <v>0.1111111111111111</v>
      </c>
      <c r="U3776" s="33">
        <f ca="1">IF(((TODAY()-Tabla2[[#This Row],[FECHA NACIMIENTO]])/365)&lt;18,"Corregir", IF(((TODAY()-Tabla2[[#This Row],[FECHA NACIMIENTO]])/365)&gt;80, "Corregir",ROUNDDOWN(((TODAY()-Tabla2[[#This Row],[FECHA NACIMIENTO]])/365),0)))</f>
        <v>33</v>
      </c>
      <c r="V377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776" s="34" t="str">
        <f ca="1">+IF(Tabla2[[#This Row],[Edad]]="Corregir","Corregir","Ok")</f>
        <v>Ok</v>
      </c>
      <c r="X3776" s="10" t="str">
        <f>+IFERROR(VLOOKUP(Tabla2[[#This Row],[DISTRITO SEGÚN DNI]],Hoja1!$A$2:$B$55,2,FALSE),"No")</f>
        <v>No</v>
      </c>
      <c r="Y3776" s="10" t="str">
        <f>IF(OR(LOWER(Tabla2[[#This Row],[GENERO]])="masculino", LOWER(Tabla2[[#This Row],[GENERO]])="femenino"),"OK","Corregir")</f>
        <v>OK</v>
      </c>
      <c r="Z3776" s="10" t="str">
        <f>+IF(Tabla2[[#This Row],[Nro. DNI / CE]]="","Corregir",IF(LEN(Tabla2[[#This Row],[Nro. DNI / CE]])&gt;=8,"OK","Corregir"))</f>
        <v>OK</v>
      </c>
      <c r="AA3776" s="10">
        <f>COUNTIF(Tabla2[APELLIDOS Y NOMBRES],Tabla2[[#This Row],[APELLIDOS Y NOMBRES]])</f>
        <v>1</v>
      </c>
      <c r="AB3776" t="str">
        <f ca="1">+IFERROR(IF(Tabla2[[#This Row],[FECHA CESE/BAJA]]="","No Aplica",IF(AND(MONTH(Tabla2[[#This Row],[FECHA CESE/BAJA]])=MONTH(TODAY()-30),YEAR(Tabla2[[#This Row],[FECHA CESE/BAJA]])=YEAR(TODAY())),MONTH(TODAY()-30)&amp;"-"&amp;YEAR(TODAY()),"Borrar")),"No aplica")</f>
        <v>No Aplica</v>
      </c>
      <c r="AC3776" t="str">
        <f ca="1">+IFERROR(IF(Tabla2[[#This Row],[FECHA INICIO DE LABORES EN OBRA]]="","No Aplica",IF(AND(MONTH(Tabla2[[#This Row],[FECHA INICIO DE LABORES EN OBRA]])=MONTH(TODAY()-30),YEAR(Tabla2[[#This Row],[FECHA INICIO DE LABORES EN OBRA]])=YEAR(TODAY())),MONTH(TODAY()-30)&amp;"-"&amp;YEAR(TODAY()),"No Aplica")),"No Aplica")</f>
        <v>No Aplica</v>
      </c>
    </row>
    <row r="3777" spans="1:29" x14ac:dyDescent="0.25">
      <c r="A3777" s="2" t="s">
        <v>12887</v>
      </c>
      <c r="B3777" s="3" t="s">
        <v>24</v>
      </c>
      <c r="C3777" s="3" t="s">
        <v>24</v>
      </c>
      <c r="D3777" s="3" t="s">
        <v>1486</v>
      </c>
      <c r="E3777" s="3" t="s">
        <v>12888</v>
      </c>
      <c r="F3777" s="36">
        <v>20445</v>
      </c>
      <c r="G3777" s="3">
        <v>1</v>
      </c>
      <c r="H3777" s="3" t="s">
        <v>12889</v>
      </c>
      <c r="I3777" s="3" t="s">
        <v>12890</v>
      </c>
      <c r="J3777" s="3" t="s">
        <v>1487</v>
      </c>
      <c r="K3777" s="3" t="s">
        <v>1488</v>
      </c>
      <c r="L3777" s="8" t="s">
        <v>9813</v>
      </c>
      <c r="M3777" s="5"/>
      <c r="N3777" s="13" t="s">
        <v>1489</v>
      </c>
      <c r="O3777" s="5">
        <v>44819</v>
      </c>
      <c r="P3777" s="8">
        <v>1</v>
      </c>
      <c r="Q3777" s="9">
        <v>1</v>
      </c>
      <c r="R3777" s="9" t="str">
        <f>IFERROR(VLOOKUP(Tabla2[[#This Row],[CONTRATISTA PRNCIPAL]],Hoja1!$L$5:$M$9,2,FALSE),"CJV")</f>
        <v>CJV</v>
      </c>
      <c r="S3777" s="9" t="str">
        <f>IF(Tabla2[[#This Row],[EMPRESA]]=Tabla2[[#This Row],[CONTRATISTA PRNCIPAL]],"Principal","Secundaria")</f>
        <v>Principal</v>
      </c>
      <c r="T3777" s="10">
        <f>IFERROR(1/COUNTIF(Tabla2[CONTRATISTA PRNCIPAL],Tabla2[[#This Row],[CONTRATISTA PRNCIPAL]]),0)</f>
        <v>8.3333333333333329E-2</v>
      </c>
      <c r="U3777" s="33">
        <f ca="1">IF(((TODAY()-Tabla2[[#This Row],[FECHA NACIMIENTO]])/365)&lt;18,"Corregir", IF(((TODAY()-Tabla2[[#This Row],[FECHA NACIMIENTO]])/365)&gt;80, "Corregir",ROUNDDOWN(((TODAY()-Tabla2[[#This Row],[FECHA NACIMIENTO]])/365),0)))</f>
        <v>67</v>
      </c>
      <c r="V377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3777" s="34" t="str">
        <f ca="1">+IF(Tabla2[[#This Row],[Edad]]="Corregir","Corregir","Ok")</f>
        <v>Ok</v>
      </c>
      <c r="X3777" s="10" t="str">
        <f>+IFERROR(VLOOKUP(Tabla2[[#This Row],[DISTRITO SEGÚN DNI]],Hoja1!$A$2:$B$55,2,FALSE),"No")</f>
        <v>No</v>
      </c>
      <c r="Y3777" s="10" t="str">
        <f>IF(OR(LOWER(Tabla2[[#This Row],[GENERO]])="masculino", LOWER(Tabla2[[#This Row],[GENERO]])="femenino"),"OK","Corregir")</f>
        <v>OK</v>
      </c>
      <c r="Z3777" s="10" t="str">
        <f>+IF(Tabla2[[#This Row],[Nro. DNI / CE]]="","Corregir",IF(LEN(Tabla2[[#This Row],[Nro. DNI / CE]])&gt;=8,"OK","Corregir"))</f>
        <v>OK</v>
      </c>
      <c r="AA3777" s="10">
        <f>COUNTIF(Tabla2[APELLIDOS Y NOMBRES],Tabla2[[#This Row],[APELLIDOS Y NOMBRES]])</f>
        <v>1</v>
      </c>
      <c r="AB3777" t="str">
        <f ca="1">+IFERROR(IF(Tabla2[[#This Row],[FECHA CESE/BAJA]]="","No Aplica",IF(AND(MONTH(Tabla2[[#This Row],[FECHA CESE/BAJA]])=MONTH(TODAY()-30),YEAR(Tabla2[[#This Row],[FECHA CESE/BAJA]])=YEAR(TODAY())),MONTH(TODAY()-30)&amp;"-"&amp;YEAR(TODAY()),"Borrar")),"No aplica")</f>
        <v>No Aplica</v>
      </c>
      <c r="AC3777" t="str">
        <f ca="1">+IFERROR(IF(Tabla2[[#This Row],[FECHA INICIO DE LABORES EN OBRA]]="","No Aplica",IF(AND(MONTH(Tabla2[[#This Row],[FECHA INICIO DE LABORES EN OBRA]])=MONTH(TODAY()-30),YEAR(Tabla2[[#This Row],[FECHA INICIO DE LABORES EN OBRA]])=YEAR(TODAY())),MONTH(TODAY()-30)&amp;"-"&amp;YEAR(TODAY()),"No Aplica")),"No Aplica")</f>
        <v>No Aplica</v>
      </c>
    </row>
    <row r="3778" spans="1:29" x14ac:dyDescent="0.25">
      <c r="A3778" s="2" t="s">
        <v>12887</v>
      </c>
      <c r="B3778" s="3" t="s">
        <v>24</v>
      </c>
      <c r="C3778" s="3" t="s">
        <v>24</v>
      </c>
      <c r="D3778" s="3" t="s">
        <v>1490</v>
      </c>
      <c r="E3778" s="3" t="s">
        <v>12891</v>
      </c>
      <c r="F3778" s="36">
        <v>19409</v>
      </c>
      <c r="G3778" s="3">
        <v>1</v>
      </c>
      <c r="H3778" s="3" t="s">
        <v>12892</v>
      </c>
      <c r="I3778" s="3" t="s">
        <v>12890</v>
      </c>
      <c r="J3778" s="3" t="s">
        <v>1491</v>
      </c>
      <c r="K3778" s="3" t="s">
        <v>1492</v>
      </c>
      <c r="L3778" s="8" t="s">
        <v>9813</v>
      </c>
      <c r="M3778" s="5"/>
      <c r="N3778" s="13" t="s">
        <v>1489</v>
      </c>
      <c r="O3778" s="5">
        <v>44819</v>
      </c>
      <c r="P3778" s="8">
        <v>1</v>
      </c>
      <c r="Q3778" s="9">
        <v>1</v>
      </c>
      <c r="R3778" s="9" t="str">
        <f>IFERROR(VLOOKUP(Tabla2[[#This Row],[CONTRATISTA PRNCIPAL]],Hoja1!$L$5:$M$9,2,FALSE),"CJV")</f>
        <v>CJV</v>
      </c>
      <c r="S3778" s="9" t="str">
        <f>IF(Tabla2[[#This Row],[EMPRESA]]=Tabla2[[#This Row],[CONTRATISTA PRNCIPAL]],"Principal","Secundaria")</f>
        <v>Principal</v>
      </c>
      <c r="T3778" s="10">
        <f>IFERROR(1/COUNTIF(Tabla2[CONTRATISTA PRNCIPAL],Tabla2[[#This Row],[CONTRATISTA PRNCIPAL]]),0)</f>
        <v>8.3333333333333329E-2</v>
      </c>
      <c r="U3778" s="33">
        <f ca="1">IF(((TODAY()-Tabla2[[#This Row],[FECHA NACIMIENTO]])/365)&lt;18,"Corregir", IF(((TODAY()-Tabla2[[#This Row],[FECHA NACIMIENTO]])/365)&gt;80, "Corregir",ROUNDDOWN(((TODAY()-Tabla2[[#This Row],[FECHA NACIMIENTO]])/365),0)))</f>
        <v>70</v>
      </c>
      <c r="V377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3778" s="34" t="str">
        <f ca="1">+IF(Tabla2[[#This Row],[Edad]]="Corregir","Corregir","Ok")</f>
        <v>Ok</v>
      </c>
      <c r="X3778" s="10" t="str">
        <f>+IFERROR(VLOOKUP(Tabla2[[#This Row],[DISTRITO SEGÚN DNI]],Hoja1!$A$2:$B$55,2,FALSE),"No")</f>
        <v>No</v>
      </c>
      <c r="Y3778" s="10" t="str">
        <f>IF(OR(LOWER(Tabla2[[#This Row],[GENERO]])="masculino", LOWER(Tabla2[[#This Row],[GENERO]])="femenino"),"OK","Corregir")</f>
        <v>OK</v>
      </c>
      <c r="Z3778" s="10" t="str">
        <f>+IF(Tabla2[[#This Row],[Nro. DNI / CE]]="","Corregir",IF(LEN(Tabla2[[#This Row],[Nro. DNI / CE]])&gt;=8,"OK","Corregir"))</f>
        <v>OK</v>
      </c>
      <c r="AA3778" s="10">
        <f>COUNTIF(Tabla2[APELLIDOS Y NOMBRES],Tabla2[[#This Row],[APELLIDOS Y NOMBRES]])</f>
        <v>1</v>
      </c>
      <c r="AB3778" t="str">
        <f ca="1">+IFERROR(IF(Tabla2[[#This Row],[FECHA CESE/BAJA]]="","No Aplica",IF(AND(MONTH(Tabla2[[#This Row],[FECHA CESE/BAJA]])=MONTH(TODAY()-30),YEAR(Tabla2[[#This Row],[FECHA CESE/BAJA]])=YEAR(TODAY())),MONTH(TODAY()-30)&amp;"-"&amp;YEAR(TODAY()),"Borrar")),"No aplica")</f>
        <v>No Aplica</v>
      </c>
      <c r="AC3778" t="str">
        <f ca="1">+IFERROR(IF(Tabla2[[#This Row],[FECHA INICIO DE LABORES EN OBRA]]="","No Aplica",IF(AND(MONTH(Tabla2[[#This Row],[FECHA INICIO DE LABORES EN OBRA]])=MONTH(TODAY()-30),YEAR(Tabla2[[#This Row],[FECHA INICIO DE LABORES EN OBRA]])=YEAR(TODAY())),MONTH(TODAY()-30)&amp;"-"&amp;YEAR(TODAY()),"No Aplica")),"No Aplica")</f>
        <v>No Aplica</v>
      </c>
    </row>
    <row r="3779" spans="1:29" x14ac:dyDescent="0.25">
      <c r="A3779" s="2" t="s">
        <v>12887</v>
      </c>
      <c r="B3779" s="3" t="s">
        <v>24</v>
      </c>
      <c r="C3779" s="3" t="s">
        <v>24</v>
      </c>
      <c r="D3779" s="3" t="s">
        <v>1493</v>
      </c>
      <c r="E3779" s="3" t="s">
        <v>12893</v>
      </c>
      <c r="F3779" s="36">
        <v>30280</v>
      </c>
      <c r="G3779" s="3">
        <v>1</v>
      </c>
      <c r="H3779" s="3" t="s">
        <v>12892</v>
      </c>
      <c r="I3779" s="3" t="s">
        <v>12890</v>
      </c>
      <c r="J3779" s="3" t="s">
        <v>1494</v>
      </c>
      <c r="K3779" s="3" t="s">
        <v>1495</v>
      </c>
      <c r="L3779" s="8" t="s">
        <v>9813</v>
      </c>
      <c r="M3779" s="5"/>
      <c r="N3779" s="13" t="s">
        <v>1489</v>
      </c>
      <c r="O3779" s="5">
        <v>44819</v>
      </c>
      <c r="P3779" s="8">
        <v>1</v>
      </c>
      <c r="Q3779" s="9">
        <v>1</v>
      </c>
      <c r="R3779" s="9" t="str">
        <f>IFERROR(VLOOKUP(Tabla2[[#This Row],[CONTRATISTA PRNCIPAL]],Hoja1!$L$5:$M$9,2,FALSE),"CJV")</f>
        <v>CJV</v>
      </c>
      <c r="S3779" s="9" t="str">
        <f>IF(Tabla2[[#This Row],[EMPRESA]]=Tabla2[[#This Row],[CONTRATISTA PRNCIPAL]],"Principal","Secundaria")</f>
        <v>Principal</v>
      </c>
      <c r="T3779" s="10">
        <f>IFERROR(1/COUNTIF(Tabla2[CONTRATISTA PRNCIPAL],Tabla2[[#This Row],[CONTRATISTA PRNCIPAL]]),0)</f>
        <v>8.3333333333333329E-2</v>
      </c>
      <c r="U3779" s="33">
        <f ca="1">IF(((TODAY()-Tabla2[[#This Row],[FECHA NACIMIENTO]])/365)&lt;18,"Corregir", IF(((TODAY()-Tabla2[[#This Row],[FECHA NACIMIENTO]])/365)&gt;80, "Corregir",ROUNDDOWN(((TODAY()-Tabla2[[#This Row],[FECHA NACIMIENTO]])/365),0)))</f>
        <v>40</v>
      </c>
      <c r="V377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779" s="34" t="str">
        <f ca="1">+IF(Tabla2[[#This Row],[Edad]]="Corregir","Corregir","Ok")</f>
        <v>Ok</v>
      </c>
      <c r="X3779" s="10" t="str">
        <f>+IFERROR(VLOOKUP(Tabla2[[#This Row],[DISTRITO SEGÚN DNI]],Hoja1!$A$2:$B$55,2,FALSE),"No")</f>
        <v>No</v>
      </c>
      <c r="Y3779" s="10" t="str">
        <f>IF(OR(LOWER(Tabla2[[#This Row],[GENERO]])="masculino", LOWER(Tabla2[[#This Row],[GENERO]])="femenino"),"OK","Corregir")</f>
        <v>OK</v>
      </c>
      <c r="Z3779" s="10" t="str">
        <f>+IF(Tabla2[[#This Row],[Nro. DNI / CE]]="","Corregir",IF(LEN(Tabla2[[#This Row],[Nro. DNI / CE]])&gt;=8,"OK","Corregir"))</f>
        <v>OK</v>
      </c>
      <c r="AA3779" s="10">
        <f>COUNTIF(Tabla2[APELLIDOS Y NOMBRES],Tabla2[[#This Row],[APELLIDOS Y NOMBRES]])</f>
        <v>1</v>
      </c>
      <c r="AB3779" t="str">
        <f ca="1">+IFERROR(IF(Tabla2[[#This Row],[FECHA CESE/BAJA]]="","No Aplica",IF(AND(MONTH(Tabla2[[#This Row],[FECHA CESE/BAJA]])=MONTH(TODAY()-30),YEAR(Tabla2[[#This Row],[FECHA CESE/BAJA]])=YEAR(TODAY())),MONTH(TODAY()-30)&amp;"-"&amp;YEAR(TODAY()),"Borrar")),"No aplica")</f>
        <v>No Aplica</v>
      </c>
      <c r="AC3779" t="str">
        <f ca="1">+IFERROR(IF(Tabla2[[#This Row],[FECHA INICIO DE LABORES EN OBRA]]="","No Aplica",IF(AND(MONTH(Tabla2[[#This Row],[FECHA INICIO DE LABORES EN OBRA]])=MONTH(TODAY()-30),YEAR(Tabla2[[#This Row],[FECHA INICIO DE LABORES EN OBRA]])=YEAR(TODAY())),MONTH(TODAY()-30)&amp;"-"&amp;YEAR(TODAY()),"No Aplica")),"No Aplica")</f>
        <v>No Aplica</v>
      </c>
    </row>
    <row r="3780" spans="1:29" x14ac:dyDescent="0.25">
      <c r="A3780" s="2" t="s">
        <v>12887</v>
      </c>
      <c r="B3780" s="3" t="s">
        <v>24</v>
      </c>
      <c r="C3780" s="3" t="s">
        <v>24</v>
      </c>
      <c r="D3780" s="3" t="s">
        <v>1498</v>
      </c>
      <c r="E3780" s="3" t="s">
        <v>12895</v>
      </c>
      <c r="F3780" s="36">
        <v>21556</v>
      </c>
      <c r="G3780" s="3">
        <v>1</v>
      </c>
      <c r="H3780" s="3" t="s">
        <v>12896</v>
      </c>
      <c r="I3780" s="3" t="s">
        <v>12890</v>
      </c>
      <c r="J3780" s="3" t="s">
        <v>1499</v>
      </c>
      <c r="K3780" s="3" t="s">
        <v>1500</v>
      </c>
      <c r="L3780" s="8" t="s">
        <v>9813</v>
      </c>
      <c r="M3780" s="5"/>
      <c r="N3780" s="13" t="s">
        <v>1489</v>
      </c>
      <c r="O3780" s="5">
        <v>44819</v>
      </c>
      <c r="P3780" s="8">
        <v>1</v>
      </c>
      <c r="Q3780" s="9">
        <v>1</v>
      </c>
      <c r="R3780" s="9" t="str">
        <f>IFERROR(VLOOKUP(Tabla2[[#This Row],[CONTRATISTA PRNCIPAL]],Hoja1!$L$5:$M$9,2,FALSE),"CJV")</f>
        <v>CJV</v>
      </c>
      <c r="S3780" s="9" t="str">
        <f>IF(Tabla2[[#This Row],[EMPRESA]]=Tabla2[[#This Row],[CONTRATISTA PRNCIPAL]],"Principal","Secundaria")</f>
        <v>Principal</v>
      </c>
      <c r="T3780" s="10">
        <f>IFERROR(1/COUNTIF(Tabla2[CONTRATISTA PRNCIPAL],Tabla2[[#This Row],[CONTRATISTA PRNCIPAL]]),0)</f>
        <v>8.3333333333333329E-2</v>
      </c>
      <c r="U3780" s="33">
        <f ca="1">IF(((TODAY()-Tabla2[[#This Row],[FECHA NACIMIENTO]])/365)&lt;18,"Corregir", IF(((TODAY()-Tabla2[[#This Row],[FECHA NACIMIENTO]])/365)&gt;80, "Corregir",ROUNDDOWN(((TODAY()-Tabla2[[#This Row],[FECHA NACIMIENTO]])/365),0)))</f>
        <v>64</v>
      </c>
      <c r="V378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3780" s="34" t="str">
        <f ca="1">+IF(Tabla2[[#This Row],[Edad]]="Corregir","Corregir","Ok")</f>
        <v>Ok</v>
      </c>
      <c r="X3780" s="10" t="str">
        <f>+IFERROR(VLOOKUP(Tabla2[[#This Row],[DISTRITO SEGÚN DNI]],Hoja1!$A$2:$B$55,2,FALSE),"No")</f>
        <v>No</v>
      </c>
      <c r="Y3780" s="10" t="str">
        <f>IF(OR(LOWER(Tabla2[[#This Row],[GENERO]])="masculino", LOWER(Tabla2[[#This Row],[GENERO]])="femenino"),"OK","Corregir")</f>
        <v>OK</v>
      </c>
      <c r="Z3780" s="10" t="str">
        <f>+IF(Tabla2[[#This Row],[Nro. DNI / CE]]="","Corregir",IF(LEN(Tabla2[[#This Row],[Nro. DNI / CE]])&gt;=8,"OK","Corregir"))</f>
        <v>OK</v>
      </c>
      <c r="AA3780" s="10">
        <f>COUNTIF(Tabla2[APELLIDOS Y NOMBRES],Tabla2[[#This Row],[APELLIDOS Y NOMBRES]])</f>
        <v>1</v>
      </c>
      <c r="AB3780" t="str">
        <f ca="1">+IFERROR(IF(Tabla2[[#This Row],[FECHA CESE/BAJA]]="","No Aplica",IF(AND(MONTH(Tabla2[[#This Row],[FECHA CESE/BAJA]])=MONTH(TODAY()-30),YEAR(Tabla2[[#This Row],[FECHA CESE/BAJA]])=YEAR(TODAY())),MONTH(TODAY()-30)&amp;"-"&amp;YEAR(TODAY()),"Borrar")),"No aplica")</f>
        <v>No Aplica</v>
      </c>
      <c r="AC3780" t="str">
        <f ca="1">+IFERROR(IF(Tabla2[[#This Row],[FECHA INICIO DE LABORES EN OBRA]]="","No Aplica",IF(AND(MONTH(Tabla2[[#This Row],[FECHA INICIO DE LABORES EN OBRA]])=MONTH(TODAY()-30),YEAR(Tabla2[[#This Row],[FECHA INICIO DE LABORES EN OBRA]])=YEAR(TODAY())),MONTH(TODAY()-30)&amp;"-"&amp;YEAR(TODAY()),"No Aplica")),"No Aplica")</f>
        <v>No Aplica</v>
      </c>
    </row>
    <row r="3781" spans="1:29" x14ac:dyDescent="0.25">
      <c r="A3781" s="2" t="s">
        <v>12887</v>
      </c>
      <c r="B3781" s="3" t="s">
        <v>24</v>
      </c>
      <c r="C3781" s="3" t="s">
        <v>24</v>
      </c>
      <c r="D3781" s="3" t="s">
        <v>1501</v>
      </c>
      <c r="E3781" s="3" t="s">
        <v>12897</v>
      </c>
      <c r="F3781" s="36">
        <v>29797</v>
      </c>
      <c r="G3781" s="3">
        <v>1</v>
      </c>
      <c r="H3781" s="3" t="s">
        <v>12892</v>
      </c>
      <c r="I3781" s="3" t="s">
        <v>12890</v>
      </c>
      <c r="J3781" s="3" t="s">
        <v>1502</v>
      </c>
      <c r="K3781" s="3" t="s">
        <v>1492</v>
      </c>
      <c r="L3781" s="8" t="s">
        <v>9813</v>
      </c>
      <c r="M3781" s="5"/>
      <c r="N3781" s="13" t="s">
        <v>1489</v>
      </c>
      <c r="O3781" s="5">
        <v>44819</v>
      </c>
      <c r="P3781" s="8">
        <v>1</v>
      </c>
      <c r="Q3781" s="9">
        <v>1</v>
      </c>
      <c r="R3781" s="9" t="str">
        <f>IFERROR(VLOOKUP(Tabla2[[#This Row],[CONTRATISTA PRNCIPAL]],Hoja1!$L$5:$M$9,2,FALSE),"CJV")</f>
        <v>CJV</v>
      </c>
      <c r="S3781" s="9" t="str">
        <f>IF(Tabla2[[#This Row],[EMPRESA]]=Tabla2[[#This Row],[CONTRATISTA PRNCIPAL]],"Principal","Secundaria")</f>
        <v>Principal</v>
      </c>
      <c r="T3781" s="10">
        <f>IFERROR(1/COUNTIF(Tabla2[CONTRATISTA PRNCIPAL],Tabla2[[#This Row],[CONTRATISTA PRNCIPAL]]),0)</f>
        <v>8.3333333333333329E-2</v>
      </c>
      <c r="U3781" s="33">
        <f ca="1">IF(((TODAY()-Tabla2[[#This Row],[FECHA NACIMIENTO]])/365)&lt;18,"Corregir", IF(((TODAY()-Tabla2[[#This Row],[FECHA NACIMIENTO]])/365)&gt;80, "Corregir",ROUNDDOWN(((TODAY()-Tabla2[[#This Row],[FECHA NACIMIENTO]])/365),0)))</f>
        <v>42</v>
      </c>
      <c r="V378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781" s="34" t="str">
        <f ca="1">+IF(Tabla2[[#This Row],[Edad]]="Corregir","Corregir","Ok")</f>
        <v>Ok</v>
      </c>
      <c r="X3781" s="10" t="str">
        <f>+IFERROR(VLOOKUP(Tabla2[[#This Row],[DISTRITO SEGÚN DNI]],Hoja1!$A$2:$B$55,2,FALSE),"No")</f>
        <v>No</v>
      </c>
      <c r="Y3781" s="10" t="str">
        <f>IF(OR(LOWER(Tabla2[[#This Row],[GENERO]])="masculino", LOWER(Tabla2[[#This Row],[GENERO]])="femenino"),"OK","Corregir")</f>
        <v>OK</v>
      </c>
      <c r="Z3781" s="10" t="str">
        <f>+IF(Tabla2[[#This Row],[Nro. DNI / CE]]="","Corregir",IF(LEN(Tabla2[[#This Row],[Nro. DNI / CE]])&gt;=8,"OK","Corregir"))</f>
        <v>OK</v>
      </c>
      <c r="AA3781" s="10">
        <f>COUNTIF(Tabla2[APELLIDOS Y NOMBRES],Tabla2[[#This Row],[APELLIDOS Y NOMBRES]])</f>
        <v>1</v>
      </c>
      <c r="AB3781" t="str">
        <f ca="1">+IFERROR(IF(Tabla2[[#This Row],[FECHA CESE/BAJA]]="","No Aplica",IF(AND(MONTH(Tabla2[[#This Row],[FECHA CESE/BAJA]])=MONTH(TODAY()-30),YEAR(Tabla2[[#This Row],[FECHA CESE/BAJA]])=YEAR(TODAY())),MONTH(TODAY()-30)&amp;"-"&amp;YEAR(TODAY()),"Borrar")),"No aplica")</f>
        <v>No Aplica</v>
      </c>
      <c r="AC3781" t="str">
        <f ca="1">+IFERROR(IF(Tabla2[[#This Row],[FECHA INICIO DE LABORES EN OBRA]]="","No Aplica",IF(AND(MONTH(Tabla2[[#This Row],[FECHA INICIO DE LABORES EN OBRA]])=MONTH(TODAY()-30),YEAR(Tabla2[[#This Row],[FECHA INICIO DE LABORES EN OBRA]])=YEAR(TODAY())),MONTH(TODAY()-30)&amp;"-"&amp;YEAR(TODAY()),"No Aplica")),"No Aplica")</f>
        <v>No Aplica</v>
      </c>
    </row>
    <row r="3782" spans="1:29" x14ac:dyDescent="0.25">
      <c r="A3782" s="2" t="s">
        <v>12887</v>
      </c>
      <c r="B3782" s="3" t="s">
        <v>24</v>
      </c>
      <c r="C3782" s="3" t="s">
        <v>24</v>
      </c>
      <c r="D3782" s="3" t="s">
        <v>1019</v>
      </c>
      <c r="E3782" s="3" t="s">
        <v>12898</v>
      </c>
      <c r="F3782" s="36">
        <v>30104</v>
      </c>
      <c r="G3782" s="3">
        <v>1</v>
      </c>
      <c r="H3782" s="3" t="s">
        <v>12892</v>
      </c>
      <c r="I3782" s="3" t="s">
        <v>12890</v>
      </c>
      <c r="J3782" s="3" t="s">
        <v>1503</v>
      </c>
      <c r="K3782" s="3" t="s">
        <v>12899</v>
      </c>
      <c r="L3782" s="8" t="s">
        <v>9813</v>
      </c>
      <c r="M3782" s="5"/>
      <c r="N3782" s="13" t="s">
        <v>1489</v>
      </c>
      <c r="O3782" s="5">
        <v>44819</v>
      </c>
      <c r="P3782" s="8">
        <v>1</v>
      </c>
      <c r="Q3782" s="9">
        <v>1</v>
      </c>
      <c r="R3782" s="9" t="str">
        <f>IFERROR(VLOOKUP(Tabla2[[#This Row],[CONTRATISTA PRNCIPAL]],Hoja1!$L$5:$M$9,2,FALSE),"CJV")</f>
        <v>CJV</v>
      </c>
      <c r="S3782" s="9" t="str">
        <f>IF(Tabla2[[#This Row],[EMPRESA]]=Tabla2[[#This Row],[CONTRATISTA PRNCIPAL]],"Principal","Secundaria")</f>
        <v>Principal</v>
      </c>
      <c r="T3782" s="10">
        <f>IFERROR(1/COUNTIF(Tabla2[CONTRATISTA PRNCIPAL],Tabla2[[#This Row],[CONTRATISTA PRNCIPAL]]),0)</f>
        <v>8.3333333333333329E-2</v>
      </c>
      <c r="U3782" s="33">
        <f ca="1">IF(((TODAY()-Tabla2[[#This Row],[FECHA NACIMIENTO]])/365)&lt;18,"Corregir", IF(((TODAY()-Tabla2[[#This Row],[FECHA NACIMIENTO]])/365)&gt;80, "Corregir",ROUNDDOWN(((TODAY()-Tabla2[[#This Row],[FECHA NACIMIENTO]])/365),0)))</f>
        <v>41</v>
      </c>
      <c r="V378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782" s="34" t="str">
        <f ca="1">+IF(Tabla2[[#This Row],[Edad]]="Corregir","Corregir","Ok")</f>
        <v>Ok</v>
      </c>
      <c r="X3782" s="10" t="str">
        <f>+IFERROR(VLOOKUP(Tabla2[[#This Row],[DISTRITO SEGÚN DNI]],Hoja1!$A$2:$B$55,2,FALSE),"No")</f>
        <v>CALLAO</v>
      </c>
      <c r="Y3782" s="10" t="str">
        <f>IF(OR(LOWER(Tabla2[[#This Row],[GENERO]])="masculino", LOWER(Tabla2[[#This Row],[GENERO]])="femenino"),"OK","Corregir")</f>
        <v>OK</v>
      </c>
      <c r="Z3782" s="10" t="str">
        <f>+IF(Tabla2[[#This Row],[Nro. DNI / CE]]="","Corregir",IF(LEN(Tabla2[[#This Row],[Nro. DNI / CE]])&gt;=8,"OK","Corregir"))</f>
        <v>OK</v>
      </c>
      <c r="AA3782" s="10">
        <f>COUNTIF(Tabla2[APELLIDOS Y NOMBRES],Tabla2[[#This Row],[APELLIDOS Y NOMBRES]])</f>
        <v>1</v>
      </c>
      <c r="AB3782" t="str">
        <f ca="1">+IFERROR(IF(Tabla2[[#This Row],[FECHA CESE/BAJA]]="","No Aplica",IF(AND(MONTH(Tabla2[[#This Row],[FECHA CESE/BAJA]])=MONTH(TODAY()-30),YEAR(Tabla2[[#This Row],[FECHA CESE/BAJA]])=YEAR(TODAY())),MONTH(TODAY()-30)&amp;"-"&amp;YEAR(TODAY()),"Borrar")),"No aplica")</f>
        <v>No Aplica</v>
      </c>
      <c r="AC3782" t="str">
        <f ca="1">+IFERROR(IF(Tabla2[[#This Row],[FECHA INICIO DE LABORES EN OBRA]]="","No Aplica",IF(AND(MONTH(Tabla2[[#This Row],[FECHA INICIO DE LABORES EN OBRA]])=MONTH(TODAY()-30),YEAR(Tabla2[[#This Row],[FECHA INICIO DE LABORES EN OBRA]])=YEAR(TODAY())),MONTH(TODAY()-30)&amp;"-"&amp;YEAR(TODAY()),"No Aplica")),"No Aplica")</f>
        <v>No Aplica</v>
      </c>
    </row>
    <row r="3783" spans="1:29" x14ac:dyDescent="0.25">
      <c r="A3783" s="2" t="s">
        <v>12887</v>
      </c>
      <c r="B3783" s="3" t="s">
        <v>24</v>
      </c>
      <c r="C3783" s="3" t="s">
        <v>24</v>
      </c>
      <c r="D3783" s="3" t="s">
        <v>1504</v>
      </c>
      <c r="E3783" s="3" t="s">
        <v>12900</v>
      </c>
      <c r="F3783" s="36">
        <v>24044</v>
      </c>
      <c r="G3783" s="3">
        <v>1</v>
      </c>
      <c r="H3783" s="3" t="s">
        <v>1455</v>
      </c>
      <c r="I3783" s="3" t="s">
        <v>12890</v>
      </c>
      <c r="J3783" s="3" t="s">
        <v>1505</v>
      </c>
      <c r="K3783" s="3" t="s">
        <v>12901</v>
      </c>
      <c r="L3783" s="8" t="s">
        <v>9813</v>
      </c>
      <c r="M3783" s="5"/>
      <c r="N3783" s="13" t="s">
        <v>1489</v>
      </c>
      <c r="O3783" s="5">
        <v>44819</v>
      </c>
      <c r="P3783" s="8">
        <v>1</v>
      </c>
      <c r="Q3783" s="9">
        <v>1</v>
      </c>
      <c r="R3783" s="9" t="str">
        <f>IFERROR(VLOOKUP(Tabla2[[#This Row],[CONTRATISTA PRNCIPAL]],Hoja1!$L$5:$M$9,2,FALSE),"CJV")</f>
        <v>CJV</v>
      </c>
      <c r="S3783" s="9" t="str">
        <f>IF(Tabla2[[#This Row],[EMPRESA]]=Tabla2[[#This Row],[CONTRATISTA PRNCIPAL]],"Principal","Secundaria")</f>
        <v>Principal</v>
      </c>
      <c r="T3783" s="10">
        <f>IFERROR(1/COUNTIF(Tabla2[CONTRATISTA PRNCIPAL],Tabla2[[#This Row],[CONTRATISTA PRNCIPAL]]),0)</f>
        <v>8.3333333333333329E-2</v>
      </c>
      <c r="U3783" s="33">
        <f ca="1">IF(((TODAY()-Tabla2[[#This Row],[FECHA NACIMIENTO]])/365)&lt;18,"Corregir", IF(((TODAY()-Tabla2[[#This Row],[FECHA NACIMIENTO]])/365)&gt;80, "Corregir",ROUNDDOWN(((TODAY()-Tabla2[[#This Row],[FECHA NACIMIENTO]])/365),0)))</f>
        <v>57</v>
      </c>
      <c r="V378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783" s="34" t="str">
        <f ca="1">+IF(Tabla2[[#This Row],[Edad]]="Corregir","Corregir","Ok")</f>
        <v>Ok</v>
      </c>
      <c r="X3783" s="10" t="str">
        <f>+IFERROR(VLOOKUP(Tabla2[[#This Row],[DISTRITO SEGÚN DNI]],Hoja1!$A$2:$B$55,2,FALSE),"No")</f>
        <v>No</v>
      </c>
      <c r="Y3783" s="10" t="str">
        <f>IF(OR(LOWER(Tabla2[[#This Row],[GENERO]])="masculino", LOWER(Tabla2[[#This Row],[GENERO]])="femenino"),"OK","Corregir")</f>
        <v>OK</v>
      </c>
      <c r="Z3783" s="10" t="str">
        <f>+IF(Tabla2[[#This Row],[Nro. DNI / CE]]="","Corregir",IF(LEN(Tabla2[[#This Row],[Nro. DNI / CE]])&gt;=8,"OK","Corregir"))</f>
        <v>OK</v>
      </c>
      <c r="AA3783" s="10">
        <f>COUNTIF(Tabla2[APELLIDOS Y NOMBRES],Tabla2[[#This Row],[APELLIDOS Y NOMBRES]])</f>
        <v>1</v>
      </c>
      <c r="AB3783" t="str">
        <f ca="1">+IFERROR(IF(Tabla2[[#This Row],[FECHA CESE/BAJA]]="","No Aplica",IF(AND(MONTH(Tabla2[[#This Row],[FECHA CESE/BAJA]])=MONTH(TODAY()-30),YEAR(Tabla2[[#This Row],[FECHA CESE/BAJA]])=YEAR(TODAY())),MONTH(TODAY()-30)&amp;"-"&amp;YEAR(TODAY()),"Borrar")),"No aplica")</f>
        <v>No Aplica</v>
      </c>
      <c r="AC3783" t="str">
        <f ca="1">+IFERROR(IF(Tabla2[[#This Row],[FECHA INICIO DE LABORES EN OBRA]]="","No Aplica",IF(AND(MONTH(Tabla2[[#This Row],[FECHA INICIO DE LABORES EN OBRA]])=MONTH(TODAY()-30),YEAR(Tabla2[[#This Row],[FECHA INICIO DE LABORES EN OBRA]])=YEAR(TODAY())),MONTH(TODAY()-30)&amp;"-"&amp;YEAR(TODAY()),"No Aplica")),"No Aplica")</f>
        <v>No Aplica</v>
      </c>
    </row>
    <row r="3784" spans="1:29" x14ac:dyDescent="0.25">
      <c r="A3784" s="2" t="s">
        <v>12887</v>
      </c>
      <c r="B3784" s="3" t="s">
        <v>24</v>
      </c>
      <c r="C3784" s="3" t="s">
        <v>24</v>
      </c>
      <c r="D3784" s="3" t="s">
        <v>1507</v>
      </c>
      <c r="E3784" s="3" t="s">
        <v>12902</v>
      </c>
      <c r="F3784" s="36">
        <v>30862</v>
      </c>
      <c r="G3784" s="3">
        <v>1</v>
      </c>
      <c r="H3784" s="3" t="s">
        <v>12896</v>
      </c>
      <c r="I3784" s="3" t="s">
        <v>12890</v>
      </c>
      <c r="J3784" s="3" t="s">
        <v>1505</v>
      </c>
      <c r="K3784" s="3" t="s">
        <v>12901</v>
      </c>
      <c r="L3784" s="8" t="s">
        <v>9813</v>
      </c>
      <c r="M3784" s="5"/>
      <c r="N3784" s="13" t="s">
        <v>1489</v>
      </c>
      <c r="O3784" s="5">
        <v>44819</v>
      </c>
      <c r="P3784" s="8">
        <v>1</v>
      </c>
      <c r="Q3784" s="9">
        <v>1</v>
      </c>
      <c r="R3784" s="9" t="str">
        <f>IFERROR(VLOOKUP(Tabla2[[#This Row],[CONTRATISTA PRNCIPAL]],Hoja1!$L$5:$M$9,2,FALSE),"CJV")</f>
        <v>CJV</v>
      </c>
      <c r="S3784" s="9" t="str">
        <f>IF(Tabla2[[#This Row],[EMPRESA]]=Tabla2[[#This Row],[CONTRATISTA PRNCIPAL]],"Principal","Secundaria")</f>
        <v>Principal</v>
      </c>
      <c r="T3784" s="10">
        <f>IFERROR(1/COUNTIF(Tabla2[CONTRATISTA PRNCIPAL],Tabla2[[#This Row],[CONTRATISTA PRNCIPAL]]),0)</f>
        <v>8.3333333333333329E-2</v>
      </c>
      <c r="U3784" s="33">
        <f ca="1">IF(((TODAY()-Tabla2[[#This Row],[FECHA NACIMIENTO]])/365)&lt;18,"Corregir", IF(((TODAY()-Tabla2[[#This Row],[FECHA NACIMIENTO]])/365)&gt;80, "Corregir",ROUNDDOWN(((TODAY()-Tabla2[[#This Row],[FECHA NACIMIENTO]])/365),0)))</f>
        <v>39</v>
      </c>
      <c r="V378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784" s="34" t="str">
        <f ca="1">+IF(Tabla2[[#This Row],[Edad]]="Corregir","Corregir","Ok")</f>
        <v>Ok</v>
      </c>
      <c r="X3784" s="10" t="str">
        <f>+IFERROR(VLOOKUP(Tabla2[[#This Row],[DISTRITO SEGÚN DNI]],Hoja1!$A$2:$B$55,2,FALSE),"No")</f>
        <v>No</v>
      </c>
      <c r="Y3784" s="10" t="str">
        <f>IF(OR(LOWER(Tabla2[[#This Row],[GENERO]])="masculino", LOWER(Tabla2[[#This Row],[GENERO]])="femenino"),"OK","Corregir")</f>
        <v>OK</v>
      </c>
      <c r="Z3784" s="10" t="str">
        <f>+IF(Tabla2[[#This Row],[Nro. DNI / CE]]="","Corregir",IF(LEN(Tabla2[[#This Row],[Nro. DNI / CE]])&gt;=8,"OK","Corregir"))</f>
        <v>OK</v>
      </c>
      <c r="AA3784" s="10">
        <f>COUNTIF(Tabla2[APELLIDOS Y NOMBRES],Tabla2[[#This Row],[APELLIDOS Y NOMBRES]])</f>
        <v>1</v>
      </c>
      <c r="AB3784" t="str">
        <f ca="1">+IFERROR(IF(Tabla2[[#This Row],[FECHA CESE/BAJA]]="","No Aplica",IF(AND(MONTH(Tabla2[[#This Row],[FECHA CESE/BAJA]])=MONTH(TODAY()-30),YEAR(Tabla2[[#This Row],[FECHA CESE/BAJA]])=YEAR(TODAY())),MONTH(TODAY()-30)&amp;"-"&amp;YEAR(TODAY()),"Borrar")),"No aplica")</f>
        <v>No Aplica</v>
      </c>
      <c r="AC3784" t="str">
        <f ca="1">+IFERROR(IF(Tabla2[[#This Row],[FECHA INICIO DE LABORES EN OBRA]]="","No Aplica",IF(AND(MONTH(Tabla2[[#This Row],[FECHA INICIO DE LABORES EN OBRA]])=MONTH(TODAY()-30),YEAR(Tabla2[[#This Row],[FECHA INICIO DE LABORES EN OBRA]])=YEAR(TODAY())),MONTH(TODAY()-30)&amp;"-"&amp;YEAR(TODAY()),"No Aplica")),"No Aplica")</f>
        <v>No Aplica</v>
      </c>
    </row>
    <row r="3785" spans="1:29" x14ac:dyDescent="0.25">
      <c r="A3785" s="2" t="s">
        <v>12887</v>
      </c>
      <c r="B3785" s="3" t="s">
        <v>24</v>
      </c>
      <c r="C3785" s="3" t="s">
        <v>24</v>
      </c>
      <c r="D3785" s="3">
        <v>10061729</v>
      </c>
      <c r="E3785" s="3" t="s">
        <v>12903</v>
      </c>
      <c r="F3785" s="36">
        <v>18398</v>
      </c>
      <c r="G3785" s="3">
        <v>1</v>
      </c>
      <c r="H3785" s="3" t="s">
        <v>12896</v>
      </c>
      <c r="I3785" s="3" t="s">
        <v>12890</v>
      </c>
      <c r="J3785" s="3" t="s">
        <v>1508</v>
      </c>
      <c r="K3785" s="3" t="s">
        <v>1509</v>
      </c>
      <c r="L3785" s="8" t="s">
        <v>9813</v>
      </c>
      <c r="M3785" s="5"/>
      <c r="N3785" s="13" t="s">
        <v>1489</v>
      </c>
      <c r="O3785" s="5">
        <v>44852</v>
      </c>
      <c r="P3785" s="8">
        <v>1</v>
      </c>
      <c r="Q3785" s="9">
        <v>1</v>
      </c>
      <c r="R3785" s="9" t="str">
        <f>IFERROR(VLOOKUP(Tabla2[[#This Row],[CONTRATISTA PRNCIPAL]],Hoja1!$L$5:$M$9,2,FALSE),"CJV")</f>
        <v>CJV</v>
      </c>
      <c r="S3785" s="9" t="str">
        <f>IF(Tabla2[[#This Row],[EMPRESA]]=Tabla2[[#This Row],[CONTRATISTA PRNCIPAL]],"Principal","Secundaria")</f>
        <v>Principal</v>
      </c>
      <c r="T3785" s="10">
        <f>IFERROR(1/COUNTIF(Tabla2[CONTRATISTA PRNCIPAL],Tabla2[[#This Row],[CONTRATISTA PRNCIPAL]]),0)</f>
        <v>8.3333333333333329E-2</v>
      </c>
      <c r="U3785" s="33">
        <f ca="1">IF(((TODAY()-Tabla2[[#This Row],[FECHA NACIMIENTO]])/365)&lt;18,"Corregir", IF(((TODAY()-Tabla2[[#This Row],[FECHA NACIMIENTO]])/365)&gt;80, "Corregir",ROUNDDOWN(((TODAY()-Tabla2[[#This Row],[FECHA NACIMIENTO]])/365),0)))</f>
        <v>73</v>
      </c>
      <c r="V378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3785" s="34" t="str">
        <f ca="1">+IF(Tabla2[[#This Row],[Edad]]="Corregir","Corregir","Ok")</f>
        <v>Ok</v>
      </c>
      <c r="X3785" s="10" t="str">
        <f>+IFERROR(VLOOKUP(Tabla2[[#This Row],[DISTRITO SEGÚN DNI]],Hoja1!$A$2:$B$55,2,FALSE),"No")</f>
        <v>No</v>
      </c>
      <c r="Y3785" s="10" t="str">
        <f>IF(OR(LOWER(Tabla2[[#This Row],[GENERO]])="masculino", LOWER(Tabla2[[#This Row],[GENERO]])="femenino"),"OK","Corregir")</f>
        <v>OK</v>
      </c>
      <c r="Z3785" s="10" t="str">
        <f>+IF(Tabla2[[#This Row],[Nro. DNI / CE]]="","Corregir",IF(LEN(Tabla2[[#This Row],[Nro. DNI / CE]])&gt;=8,"OK","Corregir"))</f>
        <v>OK</v>
      </c>
      <c r="AA3785" s="10">
        <f>COUNTIF(Tabla2[APELLIDOS Y NOMBRES],Tabla2[[#This Row],[APELLIDOS Y NOMBRES]])</f>
        <v>1</v>
      </c>
      <c r="AB3785" t="str">
        <f ca="1">+IFERROR(IF(Tabla2[[#This Row],[FECHA CESE/BAJA]]="","No Aplica",IF(AND(MONTH(Tabla2[[#This Row],[FECHA CESE/BAJA]])=MONTH(TODAY()-30),YEAR(Tabla2[[#This Row],[FECHA CESE/BAJA]])=YEAR(TODAY())),MONTH(TODAY()-30)&amp;"-"&amp;YEAR(TODAY()),"Borrar")),"No aplica")</f>
        <v>No Aplica</v>
      </c>
      <c r="AC3785" t="str">
        <f ca="1">+IFERROR(IF(Tabla2[[#This Row],[FECHA INICIO DE LABORES EN OBRA]]="","No Aplica",IF(AND(MONTH(Tabla2[[#This Row],[FECHA INICIO DE LABORES EN OBRA]])=MONTH(TODAY()-30),YEAR(Tabla2[[#This Row],[FECHA INICIO DE LABORES EN OBRA]])=YEAR(TODAY())),MONTH(TODAY()-30)&amp;"-"&amp;YEAR(TODAY()),"No Aplica")),"No Aplica")</f>
        <v>No Aplica</v>
      </c>
    </row>
    <row r="3786" spans="1:29" x14ac:dyDescent="0.25">
      <c r="A3786" s="2" t="s">
        <v>12887</v>
      </c>
      <c r="B3786" s="3" t="s">
        <v>24</v>
      </c>
      <c r="C3786" s="3" t="s">
        <v>24</v>
      </c>
      <c r="D3786" s="3">
        <v>25578236</v>
      </c>
      <c r="E3786" s="3" t="s">
        <v>1020</v>
      </c>
      <c r="F3786" s="36">
        <v>19298</v>
      </c>
      <c r="G3786" s="3">
        <v>1</v>
      </c>
      <c r="H3786" s="3" t="s">
        <v>12889</v>
      </c>
      <c r="I3786" s="3" t="s">
        <v>12890</v>
      </c>
      <c r="J3786" s="3" t="s">
        <v>12904</v>
      </c>
      <c r="K3786" s="3" t="s">
        <v>1510</v>
      </c>
      <c r="L3786" s="8" t="s">
        <v>9813</v>
      </c>
      <c r="M3786" s="5"/>
      <c r="N3786" s="13" t="s">
        <v>1489</v>
      </c>
      <c r="O3786" s="5">
        <v>44970</v>
      </c>
      <c r="P3786" s="8">
        <v>1</v>
      </c>
      <c r="Q3786" s="9">
        <v>1</v>
      </c>
      <c r="R3786" s="9" t="str">
        <f>IFERROR(VLOOKUP(Tabla2[[#This Row],[CONTRATISTA PRNCIPAL]],Hoja1!$L$5:$M$9,2,FALSE),"CJV")</f>
        <v>CJV</v>
      </c>
      <c r="S3786" s="9" t="str">
        <f>IF(Tabla2[[#This Row],[EMPRESA]]=Tabla2[[#This Row],[CONTRATISTA PRNCIPAL]],"Principal","Secundaria")</f>
        <v>Principal</v>
      </c>
      <c r="T3786" s="10">
        <f>IFERROR(1/COUNTIF(Tabla2[CONTRATISTA PRNCIPAL],Tabla2[[#This Row],[CONTRATISTA PRNCIPAL]]),0)</f>
        <v>8.3333333333333329E-2</v>
      </c>
      <c r="U3786" s="33">
        <f ca="1">IF(((TODAY()-Tabla2[[#This Row],[FECHA NACIMIENTO]])/365)&lt;18,"Corregir", IF(((TODAY()-Tabla2[[#This Row],[FECHA NACIMIENTO]])/365)&gt;80, "Corregir",ROUNDDOWN(((TODAY()-Tabla2[[#This Row],[FECHA NACIMIENTO]])/365),0)))</f>
        <v>70</v>
      </c>
      <c r="V378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3786" s="34" t="str">
        <f ca="1">+IF(Tabla2[[#This Row],[Edad]]="Corregir","Corregir","Ok")</f>
        <v>Ok</v>
      </c>
      <c r="X3786" s="10" t="str">
        <f>+IFERROR(VLOOKUP(Tabla2[[#This Row],[DISTRITO SEGÚN DNI]],Hoja1!$A$2:$B$55,2,FALSE),"No")</f>
        <v>CALLAO</v>
      </c>
      <c r="Y3786" s="10" t="str">
        <f>IF(OR(LOWER(Tabla2[[#This Row],[GENERO]])="masculino", LOWER(Tabla2[[#This Row],[GENERO]])="femenino"),"OK","Corregir")</f>
        <v>OK</v>
      </c>
      <c r="Z3786" s="10" t="str">
        <f>+IF(Tabla2[[#This Row],[Nro. DNI / CE]]="","Corregir",IF(LEN(Tabla2[[#This Row],[Nro. DNI / CE]])&gt;=8,"OK","Corregir"))</f>
        <v>OK</v>
      </c>
      <c r="AA3786" s="10">
        <f>COUNTIF(Tabla2[APELLIDOS Y NOMBRES],Tabla2[[#This Row],[APELLIDOS Y NOMBRES]])</f>
        <v>1</v>
      </c>
      <c r="AB3786" t="str">
        <f ca="1">+IFERROR(IF(Tabla2[[#This Row],[FECHA CESE/BAJA]]="","No Aplica",IF(AND(MONTH(Tabla2[[#This Row],[FECHA CESE/BAJA]])=MONTH(TODAY()-30),YEAR(Tabla2[[#This Row],[FECHA CESE/BAJA]])=YEAR(TODAY())),MONTH(TODAY()-30)&amp;"-"&amp;YEAR(TODAY()),"Borrar")),"No aplica")</f>
        <v>No Aplica</v>
      </c>
      <c r="AC3786" t="str">
        <f ca="1">+IFERROR(IF(Tabla2[[#This Row],[FECHA INICIO DE LABORES EN OBRA]]="","No Aplica",IF(AND(MONTH(Tabla2[[#This Row],[FECHA INICIO DE LABORES EN OBRA]])=MONTH(TODAY()-30),YEAR(Tabla2[[#This Row],[FECHA INICIO DE LABORES EN OBRA]])=YEAR(TODAY())),MONTH(TODAY()-30)&amp;"-"&amp;YEAR(TODAY()),"No Aplica")),"No Aplica")</f>
        <v>No Aplica</v>
      </c>
    </row>
    <row r="3787" spans="1:29" x14ac:dyDescent="0.25">
      <c r="A3787" s="2" t="s">
        <v>12887</v>
      </c>
      <c r="B3787" s="3" t="s">
        <v>24</v>
      </c>
      <c r="C3787" s="3" t="s">
        <v>24</v>
      </c>
      <c r="D3787" s="3">
        <v>41029989</v>
      </c>
      <c r="E3787" s="3" t="s">
        <v>12905</v>
      </c>
      <c r="F3787" s="36">
        <v>29463</v>
      </c>
      <c r="G3787" s="3">
        <v>1</v>
      </c>
      <c r="H3787" s="3" t="s">
        <v>1471</v>
      </c>
      <c r="I3787" s="3" t="s">
        <v>12890</v>
      </c>
      <c r="J3787" s="3" t="s">
        <v>12906</v>
      </c>
      <c r="K3787" s="3" t="s">
        <v>1492</v>
      </c>
      <c r="L3787" s="8" t="s">
        <v>9818</v>
      </c>
      <c r="M3787" s="5"/>
      <c r="N3787" s="13" t="s">
        <v>1489</v>
      </c>
      <c r="O3787" s="5">
        <v>45156</v>
      </c>
      <c r="P3787" s="8">
        <v>1</v>
      </c>
      <c r="Q3787" s="9">
        <v>1</v>
      </c>
      <c r="R3787" s="9" t="str">
        <f>IFERROR(VLOOKUP(Tabla2[[#This Row],[CONTRATISTA PRNCIPAL]],Hoja1!$L$5:$M$9,2,FALSE),"CJV")</f>
        <v>CJV</v>
      </c>
      <c r="S3787" s="9" t="str">
        <f>IF(Tabla2[[#This Row],[EMPRESA]]=Tabla2[[#This Row],[CONTRATISTA PRNCIPAL]],"Principal","Secundaria")</f>
        <v>Principal</v>
      </c>
      <c r="T3787" s="10">
        <f>IFERROR(1/COUNTIF(Tabla2[CONTRATISTA PRNCIPAL],Tabla2[[#This Row],[CONTRATISTA PRNCIPAL]]),0)</f>
        <v>8.3333333333333329E-2</v>
      </c>
      <c r="U3787" s="33">
        <f ca="1">IF(((TODAY()-Tabla2[[#This Row],[FECHA NACIMIENTO]])/365)&lt;18,"Corregir", IF(((TODAY()-Tabla2[[#This Row],[FECHA NACIMIENTO]])/365)&gt;80, "Corregir",ROUNDDOWN(((TODAY()-Tabla2[[#This Row],[FECHA NACIMIENTO]])/365),0)))</f>
        <v>43</v>
      </c>
      <c r="V378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787" s="34" t="str">
        <f ca="1">+IF(Tabla2[[#This Row],[Edad]]="Corregir","Corregir","Ok")</f>
        <v>Ok</v>
      </c>
      <c r="X3787" s="10" t="str">
        <f>+IFERROR(VLOOKUP(Tabla2[[#This Row],[DISTRITO SEGÚN DNI]],Hoja1!$A$2:$B$55,2,FALSE),"No")</f>
        <v>No</v>
      </c>
      <c r="Y3787" s="10" t="str">
        <f>IF(OR(LOWER(Tabla2[[#This Row],[GENERO]])="masculino", LOWER(Tabla2[[#This Row],[GENERO]])="femenino"),"OK","Corregir")</f>
        <v>OK</v>
      </c>
      <c r="Z3787" s="10" t="str">
        <f>+IF(Tabla2[[#This Row],[Nro. DNI / CE]]="","Corregir",IF(LEN(Tabla2[[#This Row],[Nro. DNI / CE]])&gt;=8,"OK","Corregir"))</f>
        <v>OK</v>
      </c>
      <c r="AA3787" s="10">
        <f>COUNTIF(Tabla2[APELLIDOS Y NOMBRES],Tabla2[[#This Row],[APELLIDOS Y NOMBRES]])</f>
        <v>1</v>
      </c>
      <c r="AB3787" t="str">
        <f ca="1">+IFERROR(IF(Tabla2[[#This Row],[FECHA CESE/BAJA]]="","No Aplica",IF(AND(MONTH(Tabla2[[#This Row],[FECHA CESE/BAJA]])=MONTH(TODAY()-30),YEAR(Tabla2[[#This Row],[FECHA CESE/BAJA]])=YEAR(TODAY())),MONTH(TODAY()-30)&amp;"-"&amp;YEAR(TODAY()),"Borrar")),"No aplica")</f>
        <v>No Aplica</v>
      </c>
      <c r="AC3787" t="str">
        <f ca="1">+IFERROR(IF(Tabla2[[#This Row],[FECHA INICIO DE LABORES EN OBRA]]="","No Aplica",IF(AND(MONTH(Tabla2[[#This Row],[FECHA INICIO DE LABORES EN OBRA]])=MONTH(TODAY()-30),YEAR(Tabla2[[#This Row],[FECHA INICIO DE LABORES EN OBRA]])=YEAR(TODAY())),MONTH(TODAY()-30)&amp;"-"&amp;YEAR(TODAY()),"No Aplica")),"No Aplica")</f>
        <v>8-2023</v>
      </c>
    </row>
    <row r="3788" spans="1:29" x14ac:dyDescent="0.25">
      <c r="A3788" s="2" t="s">
        <v>12907</v>
      </c>
      <c r="B3788" s="3" t="s">
        <v>12908</v>
      </c>
      <c r="C3788" s="3" t="s">
        <v>12908</v>
      </c>
      <c r="D3788" s="3" t="s">
        <v>12909</v>
      </c>
      <c r="E3788" s="3" t="s">
        <v>12910</v>
      </c>
      <c r="F3788" s="36">
        <v>27403</v>
      </c>
      <c r="G3788" s="3">
        <v>3</v>
      </c>
      <c r="H3788" s="3" t="s">
        <v>12911</v>
      </c>
      <c r="I3788" s="3" t="s">
        <v>12912</v>
      </c>
      <c r="J3788" s="3" t="s">
        <v>12913</v>
      </c>
      <c r="K3788" s="3" t="s">
        <v>1481</v>
      </c>
      <c r="L3788" s="8" t="s">
        <v>9813</v>
      </c>
      <c r="M3788" s="5"/>
      <c r="N3788" s="13" t="s">
        <v>1489</v>
      </c>
      <c r="O3788" s="5">
        <v>44057</v>
      </c>
      <c r="P3788" s="8">
        <v>1</v>
      </c>
      <c r="Q3788" s="9">
        <v>2</v>
      </c>
      <c r="R3788" s="9" t="str">
        <f>IFERROR(VLOOKUP(Tabla2[[#This Row],[CONTRATISTA PRNCIPAL]],Hoja1!$L$5:$M$9,2,FALSE),"CJV")</f>
        <v>CJV</v>
      </c>
      <c r="S3788" s="9" t="str">
        <f>IF(Tabla2[[#This Row],[EMPRESA]]=Tabla2[[#This Row],[CONTRATISTA PRNCIPAL]],"Principal","Secundaria")</f>
        <v>Principal</v>
      </c>
      <c r="T3788" s="10">
        <f>IFERROR(1/COUNTIF(Tabla2[CONTRATISTA PRNCIPAL],Tabla2[[#This Row],[CONTRATISTA PRNCIPAL]]),0)</f>
        <v>5.5555555555555552E-2</v>
      </c>
      <c r="U3788" s="33">
        <f ca="1">IF(((TODAY()-Tabla2[[#This Row],[FECHA NACIMIENTO]])/365)&lt;18,"Corregir", IF(((TODAY()-Tabla2[[#This Row],[FECHA NACIMIENTO]])/365)&gt;80, "Corregir",ROUNDDOWN(((TODAY()-Tabla2[[#This Row],[FECHA NACIMIENTO]])/365),0)))</f>
        <v>48</v>
      </c>
      <c r="V378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788" s="34" t="str">
        <f ca="1">+IF(Tabla2[[#This Row],[Edad]]="Corregir","Corregir","Ok")</f>
        <v>Ok</v>
      </c>
      <c r="X3788" s="10" t="str">
        <f>+IFERROR(VLOOKUP(Tabla2[[#This Row],[DISTRITO SEGÚN DNI]],Hoja1!$A$2:$B$55,2,FALSE),"No")</f>
        <v>No</v>
      </c>
      <c r="Y3788" s="10" t="str">
        <f>IF(OR(LOWER(Tabla2[[#This Row],[GENERO]])="masculino", LOWER(Tabla2[[#This Row],[GENERO]])="femenino"),"OK","Corregir")</f>
        <v>OK</v>
      </c>
      <c r="Z3788" s="10" t="str">
        <f>+IF(Tabla2[[#This Row],[Nro. DNI / CE]]="","Corregir",IF(LEN(Tabla2[[#This Row],[Nro. DNI / CE]])&gt;=8,"OK","Corregir"))</f>
        <v>OK</v>
      </c>
      <c r="AA3788" s="10">
        <f>COUNTIF(Tabla2[APELLIDOS Y NOMBRES],Tabla2[[#This Row],[APELLIDOS Y NOMBRES]])</f>
        <v>1</v>
      </c>
      <c r="AB3788" t="str">
        <f ca="1">+IFERROR(IF(Tabla2[[#This Row],[FECHA CESE/BAJA]]="","No Aplica",IF(AND(MONTH(Tabla2[[#This Row],[FECHA CESE/BAJA]])=MONTH(TODAY()-30),YEAR(Tabla2[[#This Row],[FECHA CESE/BAJA]])=YEAR(TODAY())),MONTH(TODAY()-30)&amp;"-"&amp;YEAR(TODAY()),"Borrar")),"No aplica")</f>
        <v>No Aplica</v>
      </c>
      <c r="AC3788" t="str">
        <f ca="1">+IFERROR(IF(Tabla2[[#This Row],[FECHA INICIO DE LABORES EN OBRA]]="","No Aplica",IF(AND(MONTH(Tabla2[[#This Row],[FECHA INICIO DE LABORES EN OBRA]])=MONTH(TODAY()-30),YEAR(Tabla2[[#This Row],[FECHA INICIO DE LABORES EN OBRA]])=YEAR(TODAY())),MONTH(TODAY()-30)&amp;"-"&amp;YEAR(TODAY()),"No Aplica")),"No Aplica")</f>
        <v>No Aplica</v>
      </c>
    </row>
    <row r="3789" spans="1:29" x14ac:dyDescent="0.25">
      <c r="A3789" s="2" t="s">
        <v>12907</v>
      </c>
      <c r="B3789" s="3" t="s">
        <v>12908</v>
      </c>
      <c r="C3789" s="3" t="s">
        <v>12908</v>
      </c>
      <c r="D3789" s="3" t="s">
        <v>12914</v>
      </c>
      <c r="E3789" s="3" t="s">
        <v>12915</v>
      </c>
      <c r="F3789" s="36">
        <v>28078</v>
      </c>
      <c r="G3789" s="3">
        <v>3</v>
      </c>
      <c r="H3789" s="3" t="s">
        <v>12911</v>
      </c>
      <c r="I3789" s="3" t="s">
        <v>12912</v>
      </c>
      <c r="J3789" s="3" t="s">
        <v>12916</v>
      </c>
      <c r="K3789" s="3" t="s">
        <v>5080</v>
      </c>
      <c r="L3789" s="8" t="s">
        <v>9813</v>
      </c>
      <c r="M3789" s="5"/>
      <c r="N3789" s="13" t="s">
        <v>1489</v>
      </c>
      <c r="O3789" s="5">
        <v>44053</v>
      </c>
      <c r="P3789" s="8">
        <v>1</v>
      </c>
      <c r="Q3789" s="9">
        <v>2</v>
      </c>
      <c r="R3789" s="9" t="str">
        <f>IFERROR(VLOOKUP(Tabla2[[#This Row],[CONTRATISTA PRNCIPAL]],Hoja1!$L$5:$M$9,2,FALSE),"CJV")</f>
        <v>CJV</v>
      </c>
      <c r="S3789" s="9" t="str">
        <f>IF(Tabla2[[#This Row],[EMPRESA]]=Tabla2[[#This Row],[CONTRATISTA PRNCIPAL]],"Principal","Secundaria")</f>
        <v>Principal</v>
      </c>
      <c r="T3789" s="10">
        <f>IFERROR(1/COUNTIF(Tabla2[CONTRATISTA PRNCIPAL],Tabla2[[#This Row],[CONTRATISTA PRNCIPAL]]),0)</f>
        <v>5.5555555555555552E-2</v>
      </c>
      <c r="U3789" s="33">
        <f ca="1">IF(((TODAY()-Tabla2[[#This Row],[FECHA NACIMIENTO]])/365)&lt;18,"Corregir", IF(((TODAY()-Tabla2[[#This Row],[FECHA NACIMIENTO]])/365)&gt;80, "Corregir",ROUNDDOWN(((TODAY()-Tabla2[[#This Row],[FECHA NACIMIENTO]])/365),0)))</f>
        <v>46</v>
      </c>
      <c r="V378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789" s="34" t="str">
        <f ca="1">+IF(Tabla2[[#This Row],[Edad]]="Corregir","Corregir","Ok")</f>
        <v>Ok</v>
      </c>
      <c r="X3789" s="10" t="str">
        <f>+IFERROR(VLOOKUP(Tabla2[[#This Row],[DISTRITO SEGÚN DNI]],Hoja1!$A$2:$B$55,2,FALSE),"No")</f>
        <v>EL AGUSTINO</v>
      </c>
      <c r="Y3789" s="10" t="str">
        <f>IF(OR(LOWER(Tabla2[[#This Row],[GENERO]])="masculino", LOWER(Tabla2[[#This Row],[GENERO]])="femenino"),"OK","Corregir")</f>
        <v>OK</v>
      </c>
      <c r="Z3789" s="10" t="str">
        <f>+IF(Tabla2[[#This Row],[Nro. DNI / CE]]="","Corregir",IF(LEN(Tabla2[[#This Row],[Nro. DNI / CE]])&gt;=8,"OK","Corregir"))</f>
        <v>OK</v>
      </c>
      <c r="AA3789" s="10">
        <f>COUNTIF(Tabla2[APELLIDOS Y NOMBRES],Tabla2[[#This Row],[APELLIDOS Y NOMBRES]])</f>
        <v>1</v>
      </c>
      <c r="AB3789" t="str">
        <f ca="1">+IFERROR(IF(Tabla2[[#This Row],[FECHA CESE/BAJA]]="","No Aplica",IF(AND(MONTH(Tabla2[[#This Row],[FECHA CESE/BAJA]])=MONTH(TODAY()-30),YEAR(Tabla2[[#This Row],[FECHA CESE/BAJA]])=YEAR(TODAY())),MONTH(TODAY()-30)&amp;"-"&amp;YEAR(TODAY()),"Borrar")),"No aplica")</f>
        <v>No Aplica</v>
      </c>
      <c r="AC3789" t="str">
        <f ca="1">+IFERROR(IF(Tabla2[[#This Row],[FECHA INICIO DE LABORES EN OBRA]]="","No Aplica",IF(AND(MONTH(Tabla2[[#This Row],[FECHA INICIO DE LABORES EN OBRA]])=MONTH(TODAY()-30),YEAR(Tabla2[[#This Row],[FECHA INICIO DE LABORES EN OBRA]])=YEAR(TODAY())),MONTH(TODAY()-30)&amp;"-"&amp;YEAR(TODAY()),"No Aplica")),"No Aplica")</f>
        <v>No Aplica</v>
      </c>
    </row>
    <row r="3790" spans="1:29" x14ac:dyDescent="0.25">
      <c r="A3790" s="2" t="s">
        <v>12907</v>
      </c>
      <c r="B3790" s="3" t="s">
        <v>12908</v>
      </c>
      <c r="C3790" s="3" t="s">
        <v>12908</v>
      </c>
      <c r="D3790" s="3" t="s">
        <v>12917</v>
      </c>
      <c r="E3790" s="3" t="s">
        <v>12918</v>
      </c>
      <c r="F3790" s="36">
        <v>32230</v>
      </c>
      <c r="G3790" s="3">
        <v>3</v>
      </c>
      <c r="H3790" s="3" t="s">
        <v>2465</v>
      </c>
      <c r="I3790" s="3" t="s">
        <v>12912</v>
      </c>
      <c r="J3790" s="3" t="s">
        <v>12919</v>
      </c>
      <c r="K3790" s="3" t="s">
        <v>2106</v>
      </c>
      <c r="L3790" s="8" t="s">
        <v>9813</v>
      </c>
      <c r="M3790" s="5"/>
      <c r="N3790" s="13" t="s">
        <v>1489</v>
      </c>
      <c r="O3790" s="5">
        <v>44057</v>
      </c>
      <c r="P3790" s="8">
        <v>1</v>
      </c>
      <c r="Q3790" s="9">
        <v>2</v>
      </c>
      <c r="R3790" s="9" t="str">
        <f>IFERROR(VLOOKUP(Tabla2[[#This Row],[CONTRATISTA PRNCIPAL]],Hoja1!$L$5:$M$9,2,FALSE),"CJV")</f>
        <v>CJV</v>
      </c>
      <c r="S3790" s="9" t="str">
        <f>IF(Tabla2[[#This Row],[EMPRESA]]=Tabla2[[#This Row],[CONTRATISTA PRNCIPAL]],"Principal","Secundaria")</f>
        <v>Principal</v>
      </c>
      <c r="T3790" s="10">
        <f>IFERROR(1/COUNTIF(Tabla2[CONTRATISTA PRNCIPAL],Tabla2[[#This Row],[CONTRATISTA PRNCIPAL]]),0)</f>
        <v>5.5555555555555552E-2</v>
      </c>
      <c r="U3790" s="33">
        <f ca="1">IF(((TODAY()-Tabla2[[#This Row],[FECHA NACIMIENTO]])/365)&lt;18,"Corregir", IF(((TODAY()-Tabla2[[#This Row],[FECHA NACIMIENTO]])/365)&gt;80, "Corregir",ROUNDDOWN(((TODAY()-Tabla2[[#This Row],[FECHA NACIMIENTO]])/365),0)))</f>
        <v>35</v>
      </c>
      <c r="V379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790" s="34" t="str">
        <f ca="1">+IF(Tabla2[[#This Row],[Edad]]="Corregir","Corregir","Ok")</f>
        <v>Ok</v>
      </c>
      <c r="X3790" s="10" t="str">
        <f>+IFERROR(VLOOKUP(Tabla2[[#This Row],[DISTRITO SEGÚN DNI]],Hoja1!$A$2:$B$55,2,FALSE),"No")</f>
        <v>No</v>
      </c>
      <c r="Y3790" s="10" t="str">
        <f>IF(OR(LOWER(Tabla2[[#This Row],[GENERO]])="masculino", LOWER(Tabla2[[#This Row],[GENERO]])="femenino"),"OK","Corregir")</f>
        <v>OK</v>
      </c>
      <c r="Z3790" s="10" t="str">
        <f>+IF(Tabla2[[#This Row],[Nro. DNI / CE]]="","Corregir",IF(LEN(Tabla2[[#This Row],[Nro. DNI / CE]])&gt;=8,"OK","Corregir"))</f>
        <v>OK</v>
      </c>
      <c r="AA3790" s="10">
        <f>COUNTIF(Tabla2[APELLIDOS Y NOMBRES],Tabla2[[#This Row],[APELLIDOS Y NOMBRES]])</f>
        <v>1</v>
      </c>
      <c r="AB3790" t="str">
        <f ca="1">+IFERROR(IF(Tabla2[[#This Row],[FECHA CESE/BAJA]]="","No Aplica",IF(AND(MONTH(Tabla2[[#This Row],[FECHA CESE/BAJA]])=MONTH(TODAY()-30),YEAR(Tabla2[[#This Row],[FECHA CESE/BAJA]])=YEAR(TODAY())),MONTH(TODAY()-30)&amp;"-"&amp;YEAR(TODAY()),"Borrar")),"No aplica")</f>
        <v>No Aplica</v>
      </c>
      <c r="AC3790" t="str">
        <f ca="1">+IFERROR(IF(Tabla2[[#This Row],[FECHA INICIO DE LABORES EN OBRA]]="","No Aplica",IF(AND(MONTH(Tabla2[[#This Row],[FECHA INICIO DE LABORES EN OBRA]])=MONTH(TODAY()-30),YEAR(Tabla2[[#This Row],[FECHA INICIO DE LABORES EN OBRA]])=YEAR(TODAY())),MONTH(TODAY()-30)&amp;"-"&amp;YEAR(TODAY()),"No Aplica")),"No Aplica")</f>
        <v>No Aplica</v>
      </c>
    </row>
    <row r="3791" spans="1:29" x14ac:dyDescent="0.25">
      <c r="A3791" s="2" t="s">
        <v>12907</v>
      </c>
      <c r="B3791" s="3" t="s">
        <v>12908</v>
      </c>
      <c r="C3791" s="3" t="s">
        <v>12908</v>
      </c>
      <c r="D3791" s="3" t="s">
        <v>12920</v>
      </c>
      <c r="E3791" s="3" t="s">
        <v>12921</v>
      </c>
      <c r="F3791" s="36">
        <v>29133</v>
      </c>
      <c r="G3791" s="3">
        <v>3</v>
      </c>
      <c r="H3791" s="3" t="s">
        <v>12911</v>
      </c>
      <c r="I3791" s="3" t="s">
        <v>12912</v>
      </c>
      <c r="J3791" s="3" t="s">
        <v>12922</v>
      </c>
      <c r="K3791" s="3" t="s">
        <v>2106</v>
      </c>
      <c r="L3791" s="8" t="s">
        <v>9813</v>
      </c>
      <c r="M3791" s="5"/>
      <c r="N3791" s="13" t="s">
        <v>1489</v>
      </c>
      <c r="O3791" s="5">
        <v>44214</v>
      </c>
      <c r="P3791" s="8">
        <v>1</v>
      </c>
      <c r="Q3791" s="9">
        <v>2</v>
      </c>
      <c r="R3791" s="9" t="str">
        <f>IFERROR(VLOOKUP(Tabla2[[#This Row],[CONTRATISTA PRNCIPAL]],Hoja1!$L$5:$M$9,2,FALSE),"CJV")</f>
        <v>CJV</v>
      </c>
      <c r="S3791" s="9" t="str">
        <f>IF(Tabla2[[#This Row],[EMPRESA]]=Tabla2[[#This Row],[CONTRATISTA PRNCIPAL]],"Principal","Secundaria")</f>
        <v>Principal</v>
      </c>
      <c r="T3791" s="10">
        <f>IFERROR(1/COUNTIF(Tabla2[CONTRATISTA PRNCIPAL],Tabla2[[#This Row],[CONTRATISTA PRNCIPAL]]),0)</f>
        <v>5.5555555555555552E-2</v>
      </c>
      <c r="U3791" s="33">
        <f ca="1">IF(((TODAY()-Tabla2[[#This Row],[FECHA NACIMIENTO]])/365)&lt;18,"Corregir", IF(((TODAY()-Tabla2[[#This Row],[FECHA NACIMIENTO]])/365)&gt;80, "Corregir",ROUNDDOWN(((TODAY()-Tabla2[[#This Row],[FECHA NACIMIENTO]])/365),0)))</f>
        <v>43</v>
      </c>
      <c r="V379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791" s="34" t="str">
        <f ca="1">+IF(Tabla2[[#This Row],[Edad]]="Corregir","Corregir","Ok")</f>
        <v>Ok</v>
      </c>
      <c r="X3791" s="10" t="str">
        <f>+IFERROR(VLOOKUP(Tabla2[[#This Row],[DISTRITO SEGÚN DNI]],Hoja1!$A$2:$B$55,2,FALSE),"No")</f>
        <v>No</v>
      </c>
      <c r="Y3791" s="10" t="str">
        <f>IF(OR(LOWER(Tabla2[[#This Row],[GENERO]])="masculino", LOWER(Tabla2[[#This Row],[GENERO]])="femenino"),"OK","Corregir")</f>
        <v>OK</v>
      </c>
      <c r="Z3791" s="10" t="str">
        <f>+IF(Tabla2[[#This Row],[Nro. DNI / CE]]="","Corregir",IF(LEN(Tabla2[[#This Row],[Nro. DNI / CE]])&gt;=8,"OK","Corregir"))</f>
        <v>OK</v>
      </c>
      <c r="AA3791" s="10">
        <f>COUNTIF(Tabla2[APELLIDOS Y NOMBRES],Tabla2[[#This Row],[APELLIDOS Y NOMBRES]])</f>
        <v>1</v>
      </c>
      <c r="AB3791" t="str">
        <f ca="1">+IFERROR(IF(Tabla2[[#This Row],[FECHA CESE/BAJA]]="","No Aplica",IF(AND(MONTH(Tabla2[[#This Row],[FECHA CESE/BAJA]])=MONTH(TODAY()-30),YEAR(Tabla2[[#This Row],[FECHA CESE/BAJA]])=YEAR(TODAY())),MONTH(TODAY()-30)&amp;"-"&amp;YEAR(TODAY()),"Borrar")),"No aplica")</f>
        <v>No Aplica</v>
      </c>
      <c r="AC3791" t="str">
        <f ca="1">+IFERROR(IF(Tabla2[[#This Row],[FECHA INICIO DE LABORES EN OBRA]]="","No Aplica",IF(AND(MONTH(Tabla2[[#This Row],[FECHA INICIO DE LABORES EN OBRA]])=MONTH(TODAY()-30),YEAR(Tabla2[[#This Row],[FECHA INICIO DE LABORES EN OBRA]])=YEAR(TODAY())),MONTH(TODAY()-30)&amp;"-"&amp;YEAR(TODAY()),"No Aplica")),"No Aplica")</f>
        <v>No Aplica</v>
      </c>
    </row>
    <row r="3792" spans="1:29" x14ac:dyDescent="0.25">
      <c r="A3792" s="2" t="s">
        <v>12907</v>
      </c>
      <c r="B3792" s="3" t="s">
        <v>12908</v>
      </c>
      <c r="C3792" s="3" t="s">
        <v>12908</v>
      </c>
      <c r="D3792" s="3" t="s">
        <v>12923</v>
      </c>
      <c r="E3792" s="3" t="s">
        <v>12924</v>
      </c>
      <c r="F3792" s="36">
        <v>29399</v>
      </c>
      <c r="G3792" s="3">
        <v>3</v>
      </c>
      <c r="H3792" s="3" t="s">
        <v>2465</v>
      </c>
      <c r="I3792" s="3" t="s">
        <v>12912</v>
      </c>
      <c r="J3792" s="3" t="s">
        <v>12925</v>
      </c>
      <c r="K3792" s="3" t="s">
        <v>3642</v>
      </c>
      <c r="L3792" s="8" t="s">
        <v>9813</v>
      </c>
      <c r="M3792" s="5"/>
      <c r="N3792" s="13" t="s">
        <v>1489</v>
      </c>
      <c r="O3792" s="5">
        <v>43775</v>
      </c>
      <c r="P3792" s="8">
        <v>1</v>
      </c>
      <c r="Q3792" s="9">
        <v>2</v>
      </c>
      <c r="R3792" s="9" t="str">
        <f>IFERROR(VLOOKUP(Tabla2[[#This Row],[CONTRATISTA PRNCIPAL]],Hoja1!$L$5:$M$9,2,FALSE),"CJV")</f>
        <v>CJV</v>
      </c>
      <c r="S3792" s="9" t="str">
        <f>IF(Tabla2[[#This Row],[EMPRESA]]=Tabla2[[#This Row],[CONTRATISTA PRNCIPAL]],"Principal","Secundaria")</f>
        <v>Principal</v>
      </c>
      <c r="T3792" s="10">
        <f>IFERROR(1/COUNTIF(Tabla2[CONTRATISTA PRNCIPAL],Tabla2[[#This Row],[CONTRATISTA PRNCIPAL]]),0)</f>
        <v>5.5555555555555552E-2</v>
      </c>
      <c r="U3792" s="33">
        <f ca="1">IF(((TODAY()-Tabla2[[#This Row],[FECHA NACIMIENTO]])/365)&lt;18,"Corregir", IF(((TODAY()-Tabla2[[#This Row],[FECHA NACIMIENTO]])/365)&gt;80, "Corregir",ROUNDDOWN(((TODAY()-Tabla2[[#This Row],[FECHA NACIMIENTO]])/365),0)))</f>
        <v>43</v>
      </c>
      <c r="V379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792" s="34" t="str">
        <f ca="1">+IF(Tabla2[[#This Row],[Edad]]="Corregir","Corregir","Ok")</f>
        <v>Ok</v>
      </c>
      <c r="X3792" s="10" t="str">
        <f>+IFERROR(VLOOKUP(Tabla2[[#This Row],[DISTRITO SEGÚN DNI]],Hoja1!$A$2:$B$55,2,FALSE),"No")</f>
        <v>No</v>
      </c>
      <c r="Y3792" s="10" t="str">
        <f>IF(OR(LOWER(Tabla2[[#This Row],[GENERO]])="masculino", LOWER(Tabla2[[#This Row],[GENERO]])="femenino"),"OK","Corregir")</f>
        <v>OK</v>
      </c>
      <c r="Z3792" s="10" t="str">
        <f>+IF(Tabla2[[#This Row],[Nro. DNI / CE]]="","Corregir",IF(LEN(Tabla2[[#This Row],[Nro. DNI / CE]])&gt;=8,"OK","Corregir"))</f>
        <v>OK</v>
      </c>
      <c r="AA3792" s="10">
        <f>COUNTIF(Tabla2[APELLIDOS Y NOMBRES],Tabla2[[#This Row],[APELLIDOS Y NOMBRES]])</f>
        <v>1</v>
      </c>
      <c r="AB3792" t="str">
        <f ca="1">+IFERROR(IF(Tabla2[[#This Row],[FECHA CESE/BAJA]]="","No Aplica",IF(AND(MONTH(Tabla2[[#This Row],[FECHA CESE/BAJA]])=MONTH(TODAY()-30),YEAR(Tabla2[[#This Row],[FECHA CESE/BAJA]])=YEAR(TODAY())),MONTH(TODAY()-30)&amp;"-"&amp;YEAR(TODAY()),"Borrar")),"No aplica")</f>
        <v>No Aplica</v>
      </c>
      <c r="AC3792" t="str">
        <f ca="1">+IFERROR(IF(Tabla2[[#This Row],[FECHA INICIO DE LABORES EN OBRA]]="","No Aplica",IF(AND(MONTH(Tabla2[[#This Row],[FECHA INICIO DE LABORES EN OBRA]])=MONTH(TODAY()-30),YEAR(Tabla2[[#This Row],[FECHA INICIO DE LABORES EN OBRA]])=YEAR(TODAY())),MONTH(TODAY()-30)&amp;"-"&amp;YEAR(TODAY()),"No Aplica")),"No Aplica")</f>
        <v>No Aplica</v>
      </c>
    </row>
    <row r="3793" spans="1:29" x14ac:dyDescent="0.25">
      <c r="A3793" s="2" t="s">
        <v>12907</v>
      </c>
      <c r="B3793" s="3" t="s">
        <v>12908</v>
      </c>
      <c r="C3793" s="3" t="s">
        <v>12908</v>
      </c>
      <c r="D3793" s="3" t="s">
        <v>12926</v>
      </c>
      <c r="E3793" s="3" t="s">
        <v>12927</v>
      </c>
      <c r="F3793" s="36">
        <v>29497</v>
      </c>
      <c r="G3793" s="3">
        <v>3</v>
      </c>
      <c r="H3793" s="3" t="s">
        <v>12911</v>
      </c>
      <c r="I3793" s="3" t="s">
        <v>12912</v>
      </c>
      <c r="J3793" s="3" t="s">
        <v>12928</v>
      </c>
      <c r="K3793" s="3" t="s">
        <v>2106</v>
      </c>
      <c r="L3793" s="8" t="s">
        <v>9813</v>
      </c>
      <c r="M3793" s="5"/>
      <c r="N3793" s="13" t="s">
        <v>1489</v>
      </c>
      <c r="O3793" s="5">
        <v>44062</v>
      </c>
      <c r="P3793" s="8">
        <v>1</v>
      </c>
      <c r="Q3793" s="9">
        <v>2</v>
      </c>
      <c r="R3793" s="9" t="str">
        <f>IFERROR(VLOOKUP(Tabla2[[#This Row],[CONTRATISTA PRNCIPAL]],Hoja1!$L$5:$M$9,2,FALSE),"CJV")</f>
        <v>CJV</v>
      </c>
      <c r="S3793" s="9" t="str">
        <f>IF(Tabla2[[#This Row],[EMPRESA]]=Tabla2[[#This Row],[CONTRATISTA PRNCIPAL]],"Principal","Secundaria")</f>
        <v>Principal</v>
      </c>
      <c r="T3793" s="10">
        <f>IFERROR(1/COUNTIF(Tabla2[CONTRATISTA PRNCIPAL],Tabla2[[#This Row],[CONTRATISTA PRNCIPAL]]),0)</f>
        <v>5.5555555555555552E-2</v>
      </c>
      <c r="U3793" s="33">
        <f ca="1">IF(((TODAY()-Tabla2[[#This Row],[FECHA NACIMIENTO]])/365)&lt;18,"Corregir", IF(((TODAY()-Tabla2[[#This Row],[FECHA NACIMIENTO]])/365)&gt;80, "Corregir",ROUNDDOWN(((TODAY()-Tabla2[[#This Row],[FECHA NACIMIENTO]])/365),0)))</f>
        <v>42</v>
      </c>
      <c r="V379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793" s="34" t="str">
        <f ca="1">+IF(Tabla2[[#This Row],[Edad]]="Corregir","Corregir","Ok")</f>
        <v>Ok</v>
      </c>
      <c r="X3793" s="10" t="str">
        <f>+IFERROR(VLOOKUP(Tabla2[[#This Row],[DISTRITO SEGÚN DNI]],Hoja1!$A$2:$B$55,2,FALSE),"No")</f>
        <v>No</v>
      </c>
      <c r="Y3793" s="10" t="str">
        <f>IF(OR(LOWER(Tabla2[[#This Row],[GENERO]])="masculino", LOWER(Tabla2[[#This Row],[GENERO]])="femenino"),"OK","Corregir")</f>
        <v>OK</v>
      </c>
      <c r="Z3793" s="10" t="str">
        <f>+IF(Tabla2[[#This Row],[Nro. DNI / CE]]="","Corregir",IF(LEN(Tabla2[[#This Row],[Nro. DNI / CE]])&gt;=8,"OK","Corregir"))</f>
        <v>OK</v>
      </c>
      <c r="AA3793" s="10">
        <f>COUNTIF(Tabla2[APELLIDOS Y NOMBRES],Tabla2[[#This Row],[APELLIDOS Y NOMBRES]])</f>
        <v>1</v>
      </c>
      <c r="AB3793" t="str">
        <f ca="1">+IFERROR(IF(Tabla2[[#This Row],[FECHA CESE/BAJA]]="","No Aplica",IF(AND(MONTH(Tabla2[[#This Row],[FECHA CESE/BAJA]])=MONTH(TODAY()-30),YEAR(Tabla2[[#This Row],[FECHA CESE/BAJA]])=YEAR(TODAY())),MONTH(TODAY()-30)&amp;"-"&amp;YEAR(TODAY()),"Borrar")),"No aplica")</f>
        <v>No Aplica</v>
      </c>
      <c r="AC3793" t="str">
        <f ca="1">+IFERROR(IF(Tabla2[[#This Row],[FECHA INICIO DE LABORES EN OBRA]]="","No Aplica",IF(AND(MONTH(Tabla2[[#This Row],[FECHA INICIO DE LABORES EN OBRA]])=MONTH(TODAY()-30),YEAR(Tabla2[[#This Row],[FECHA INICIO DE LABORES EN OBRA]])=YEAR(TODAY())),MONTH(TODAY()-30)&amp;"-"&amp;YEAR(TODAY()),"No Aplica")),"No Aplica")</f>
        <v>No Aplica</v>
      </c>
    </row>
    <row r="3794" spans="1:29" x14ac:dyDescent="0.25">
      <c r="A3794" s="2" t="s">
        <v>12907</v>
      </c>
      <c r="B3794" s="3" t="s">
        <v>12908</v>
      </c>
      <c r="C3794" s="3" t="s">
        <v>12908</v>
      </c>
      <c r="D3794" s="3" t="s">
        <v>12929</v>
      </c>
      <c r="E3794" s="3" t="s">
        <v>12930</v>
      </c>
      <c r="F3794" s="36">
        <v>25970</v>
      </c>
      <c r="G3794" s="3">
        <v>3</v>
      </c>
      <c r="H3794" s="3" t="s">
        <v>2465</v>
      </c>
      <c r="I3794" s="3" t="s">
        <v>12912</v>
      </c>
      <c r="J3794" s="3" t="s">
        <v>12931</v>
      </c>
      <c r="K3794" s="3" t="s">
        <v>2106</v>
      </c>
      <c r="L3794" s="8" t="s">
        <v>9813</v>
      </c>
      <c r="M3794" s="5"/>
      <c r="N3794" s="13" t="s">
        <v>1489</v>
      </c>
      <c r="O3794" s="5">
        <v>44211</v>
      </c>
      <c r="P3794" s="8">
        <v>1</v>
      </c>
      <c r="Q3794" s="9">
        <v>2</v>
      </c>
      <c r="R3794" s="9" t="str">
        <f>IFERROR(VLOOKUP(Tabla2[[#This Row],[CONTRATISTA PRNCIPAL]],Hoja1!$L$5:$M$9,2,FALSE),"CJV")</f>
        <v>CJV</v>
      </c>
      <c r="S3794" s="9" t="str">
        <f>IF(Tabla2[[#This Row],[EMPRESA]]=Tabla2[[#This Row],[CONTRATISTA PRNCIPAL]],"Principal","Secundaria")</f>
        <v>Principal</v>
      </c>
      <c r="T3794" s="10">
        <f>IFERROR(1/COUNTIF(Tabla2[CONTRATISTA PRNCIPAL],Tabla2[[#This Row],[CONTRATISTA PRNCIPAL]]),0)</f>
        <v>5.5555555555555552E-2</v>
      </c>
      <c r="U3794" s="33">
        <f ca="1">IF(((TODAY()-Tabla2[[#This Row],[FECHA NACIMIENTO]])/365)&lt;18,"Corregir", IF(((TODAY()-Tabla2[[#This Row],[FECHA NACIMIENTO]])/365)&gt;80, "Corregir",ROUNDDOWN(((TODAY()-Tabla2[[#This Row],[FECHA NACIMIENTO]])/365),0)))</f>
        <v>52</v>
      </c>
      <c r="V379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794" s="34" t="str">
        <f ca="1">+IF(Tabla2[[#This Row],[Edad]]="Corregir","Corregir","Ok")</f>
        <v>Ok</v>
      </c>
      <c r="X3794" s="10" t="str">
        <f>+IFERROR(VLOOKUP(Tabla2[[#This Row],[DISTRITO SEGÚN DNI]],Hoja1!$A$2:$B$55,2,FALSE),"No")</f>
        <v>No</v>
      </c>
      <c r="Y3794" s="10" t="str">
        <f>IF(OR(LOWER(Tabla2[[#This Row],[GENERO]])="masculino", LOWER(Tabla2[[#This Row],[GENERO]])="femenino"),"OK","Corregir")</f>
        <v>OK</v>
      </c>
      <c r="Z3794" s="10" t="str">
        <f>+IF(Tabla2[[#This Row],[Nro. DNI / CE]]="","Corregir",IF(LEN(Tabla2[[#This Row],[Nro. DNI / CE]])&gt;=8,"OK","Corregir"))</f>
        <v>OK</v>
      </c>
      <c r="AA3794" s="10">
        <f>COUNTIF(Tabla2[APELLIDOS Y NOMBRES],Tabla2[[#This Row],[APELLIDOS Y NOMBRES]])</f>
        <v>1</v>
      </c>
      <c r="AB3794" t="str">
        <f ca="1">+IFERROR(IF(Tabla2[[#This Row],[FECHA CESE/BAJA]]="","No Aplica",IF(AND(MONTH(Tabla2[[#This Row],[FECHA CESE/BAJA]])=MONTH(TODAY()-30),YEAR(Tabla2[[#This Row],[FECHA CESE/BAJA]])=YEAR(TODAY())),MONTH(TODAY()-30)&amp;"-"&amp;YEAR(TODAY()),"Borrar")),"No aplica")</f>
        <v>No Aplica</v>
      </c>
      <c r="AC3794" t="str">
        <f ca="1">+IFERROR(IF(Tabla2[[#This Row],[FECHA INICIO DE LABORES EN OBRA]]="","No Aplica",IF(AND(MONTH(Tabla2[[#This Row],[FECHA INICIO DE LABORES EN OBRA]])=MONTH(TODAY()-30),YEAR(Tabla2[[#This Row],[FECHA INICIO DE LABORES EN OBRA]])=YEAR(TODAY())),MONTH(TODAY()-30)&amp;"-"&amp;YEAR(TODAY()),"No Aplica")),"No Aplica")</f>
        <v>No Aplica</v>
      </c>
    </row>
    <row r="3795" spans="1:29" x14ac:dyDescent="0.25">
      <c r="A3795" s="2" t="s">
        <v>12907</v>
      </c>
      <c r="B3795" s="3" t="s">
        <v>12908</v>
      </c>
      <c r="C3795" s="3" t="s">
        <v>12908</v>
      </c>
      <c r="D3795" s="3" t="s">
        <v>12932</v>
      </c>
      <c r="E3795" s="3" t="s">
        <v>12933</v>
      </c>
      <c r="F3795" s="36">
        <v>27477</v>
      </c>
      <c r="G3795" s="3">
        <v>1</v>
      </c>
      <c r="H3795" s="3" t="s">
        <v>12934</v>
      </c>
      <c r="I3795" s="3" t="s">
        <v>12912</v>
      </c>
      <c r="J3795" s="3" t="s">
        <v>12935</v>
      </c>
      <c r="K3795" s="3" t="s">
        <v>1443</v>
      </c>
      <c r="L3795" s="8" t="s">
        <v>9813</v>
      </c>
      <c r="M3795" s="5"/>
      <c r="N3795" s="13" t="s">
        <v>1489</v>
      </c>
      <c r="O3795" s="5">
        <v>44081</v>
      </c>
      <c r="P3795" s="8">
        <v>1</v>
      </c>
      <c r="Q3795" s="9">
        <v>2</v>
      </c>
      <c r="R3795" s="9" t="str">
        <f>IFERROR(VLOOKUP(Tabla2[[#This Row],[CONTRATISTA PRNCIPAL]],Hoja1!$L$5:$M$9,2,FALSE),"CJV")</f>
        <v>CJV</v>
      </c>
      <c r="S3795" s="9" t="str">
        <f>IF(Tabla2[[#This Row],[EMPRESA]]=Tabla2[[#This Row],[CONTRATISTA PRNCIPAL]],"Principal","Secundaria")</f>
        <v>Principal</v>
      </c>
      <c r="T3795" s="10">
        <f>IFERROR(1/COUNTIF(Tabla2[CONTRATISTA PRNCIPAL],Tabla2[[#This Row],[CONTRATISTA PRNCIPAL]]),0)</f>
        <v>5.5555555555555552E-2</v>
      </c>
      <c r="U3795" s="33">
        <f ca="1">IF(((TODAY()-Tabla2[[#This Row],[FECHA NACIMIENTO]])/365)&lt;18,"Corregir", IF(((TODAY()-Tabla2[[#This Row],[FECHA NACIMIENTO]])/365)&gt;80, "Corregir",ROUNDDOWN(((TODAY()-Tabla2[[#This Row],[FECHA NACIMIENTO]])/365),0)))</f>
        <v>48</v>
      </c>
      <c r="V379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795" s="34" t="str">
        <f ca="1">+IF(Tabla2[[#This Row],[Edad]]="Corregir","Corregir","Ok")</f>
        <v>Ok</v>
      </c>
      <c r="X3795" s="10" t="str">
        <f>+IFERROR(VLOOKUP(Tabla2[[#This Row],[DISTRITO SEGÚN DNI]],Hoja1!$A$2:$B$55,2,FALSE),"No")</f>
        <v>No</v>
      </c>
      <c r="Y3795" s="10" t="str">
        <f>IF(OR(LOWER(Tabla2[[#This Row],[GENERO]])="masculino", LOWER(Tabla2[[#This Row],[GENERO]])="femenino"),"OK","Corregir")</f>
        <v>OK</v>
      </c>
      <c r="Z3795" s="10" t="str">
        <f>+IF(Tabla2[[#This Row],[Nro. DNI / CE]]="","Corregir",IF(LEN(Tabla2[[#This Row],[Nro. DNI / CE]])&gt;=8,"OK","Corregir"))</f>
        <v>OK</v>
      </c>
      <c r="AA3795" s="10">
        <f>COUNTIF(Tabla2[APELLIDOS Y NOMBRES],Tabla2[[#This Row],[APELLIDOS Y NOMBRES]])</f>
        <v>1</v>
      </c>
      <c r="AB3795" t="str">
        <f ca="1">+IFERROR(IF(Tabla2[[#This Row],[FECHA CESE/BAJA]]="","No Aplica",IF(AND(MONTH(Tabla2[[#This Row],[FECHA CESE/BAJA]])=MONTH(TODAY()-30),YEAR(Tabla2[[#This Row],[FECHA CESE/BAJA]])=YEAR(TODAY())),MONTH(TODAY()-30)&amp;"-"&amp;YEAR(TODAY()),"Borrar")),"No aplica")</f>
        <v>No Aplica</v>
      </c>
      <c r="AC3795" t="str">
        <f ca="1">+IFERROR(IF(Tabla2[[#This Row],[FECHA INICIO DE LABORES EN OBRA]]="","No Aplica",IF(AND(MONTH(Tabla2[[#This Row],[FECHA INICIO DE LABORES EN OBRA]])=MONTH(TODAY()-30),YEAR(Tabla2[[#This Row],[FECHA INICIO DE LABORES EN OBRA]])=YEAR(TODAY())),MONTH(TODAY()-30)&amp;"-"&amp;YEAR(TODAY()),"No Aplica")),"No Aplica")</f>
        <v>No Aplica</v>
      </c>
    </row>
    <row r="3796" spans="1:29" x14ac:dyDescent="0.25">
      <c r="A3796" s="2" t="s">
        <v>12907</v>
      </c>
      <c r="B3796" s="3" t="s">
        <v>12908</v>
      </c>
      <c r="C3796" s="3" t="s">
        <v>12908</v>
      </c>
      <c r="D3796" s="3" t="s">
        <v>12936</v>
      </c>
      <c r="E3796" s="3" t="s">
        <v>12937</v>
      </c>
      <c r="F3796" s="36">
        <v>24739</v>
      </c>
      <c r="G3796" s="3">
        <v>3</v>
      </c>
      <c r="H3796" s="3" t="s">
        <v>12911</v>
      </c>
      <c r="I3796" s="3" t="s">
        <v>12912</v>
      </c>
      <c r="J3796" s="3" t="s">
        <v>12938</v>
      </c>
      <c r="K3796" s="3" t="s">
        <v>2444</v>
      </c>
      <c r="L3796" s="8" t="s">
        <v>9813</v>
      </c>
      <c r="M3796" s="5"/>
      <c r="N3796" s="13" t="s">
        <v>1489</v>
      </c>
      <c r="O3796" s="5">
        <v>44057</v>
      </c>
      <c r="P3796" s="8">
        <v>1</v>
      </c>
      <c r="Q3796" s="9">
        <v>2</v>
      </c>
      <c r="R3796" s="9" t="str">
        <f>IFERROR(VLOOKUP(Tabla2[[#This Row],[CONTRATISTA PRNCIPAL]],Hoja1!$L$5:$M$9,2,FALSE),"CJV")</f>
        <v>CJV</v>
      </c>
      <c r="S3796" s="9" t="str">
        <f>IF(Tabla2[[#This Row],[EMPRESA]]=Tabla2[[#This Row],[CONTRATISTA PRNCIPAL]],"Principal","Secundaria")</f>
        <v>Principal</v>
      </c>
      <c r="T3796" s="10">
        <f>IFERROR(1/COUNTIF(Tabla2[CONTRATISTA PRNCIPAL],Tabla2[[#This Row],[CONTRATISTA PRNCIPAL]]),0)</f>
        <v>5.5555555555555552E-2</v>
      </c>
      <c r="U3796" s="33">
        <f ca="1">IF(((TODAY()-Tabla2[[#This Row],[FECHA NACIMIENTO]])/365)&lt;18,"Corregir", IF(((TODAY()-Tabla2[[#This Row],[FECHA NACIMIENTO]])/365)&gt;80, "Corregir",ROUNDDOWN(((TODAY()-Tabla2[[#This Row],[FECHA NACIMIENTO]])/365),0)))</f>
        <v>55</v>
      </c>
      <c r="V379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796" s="34" t="str">
        <f ca="1">+IF(Tabla2[[#This Row],[Edad]]="Corregir","Corregir","Ok")</f>
        <v>Ok</v>
      </c>
      <c r="X3796" s="10" t="str">
        <f>+IFERROR(VLOOKUP(Tabla2[[#This Row],[DISTRITO SEGÚN DNI]],Hoja1!$A$2:$B$55,2,FALSE),"No")</f>
        <v>No</v>
      </c>
      <c r="Y3796" s="10" t="str">
        <f>IF(OR(LOWER(Tabla2[[#This Row],[GENERO]])="masculino", LOWER(Tabla2[[#This Row],[GENERO]])="femenino"),"OK","Corregir")</f>
        <v>OK</v>
      </c>
      <c r="Z3796" s="10" t="str">
        <f>+IF(Tabla2[[#This Row],[Nro. DNI / CE]]="","Corregir",IF(LEN(Tabla2[[#This Row],[Nro. DNI / CE]])&gt;=8,"OK","Corregir"))</f>
        <v>OK</v>
      </c>
      <c r="AA3796" s="10">
        <f>COUNTIF(Tabla2[APELLIDOS Y NOMBRES],Tabla2[[#This Row],[APELLIDOS Y NOMBRES]])</f>
        <v>1</v>
      </c>
      <c r="AB3796" t="str">
        <f ca="1">+IFERROR(IF(Tabla2[[#This Row],[FECHA CESE/BAJA]]="","No Aplica",IF(AND(MONTH(Tabla2[[#This Row],[FECHA CESE/BAJA]])=MONTH(TODAY()-30),YEAR(Tabla2[[#This Row],[FECHA CESE/BAJA]])=YEAR(TODAY())),MONTH(TODAY()-30)&amp;"-"&amp;YEAR(TODAY()),"Borrar")),"No aplica")</f>
        <v>No Aplica</v>
      </c>
      <c r="AC3796" t="str">
        <f ca="1">+IFERROR(IF(Tabla2[[#This Row],[FECHA INICIO DE LABORES EN OBRA]]="","No Aplica",IF(AND(MONTH(Tabla2[[#This Row],[FECHA INICIO DE LABORES EN OBRA]])=MONTH(TODAY()-30),YEAR(Tabla2[[#This Row],[FECHA INICIO DE LABORES EN OBRA]])=YEAR(TODAY())),MONTH(TODAY()-30)&amp;"-"&amp;YEAR(TODAY()),"No Aplica")),"No Aplica")</f>
        <v>No Aplica</v>
      </c>
    </row>
    <row r="3797" spans="1:29" x14ac:dyDescent="0.25">
      <c r="A3797" s="2" t="s">
        <v>12907</v>
      </c>
      <c r="B3797" s="3" t="s">
        <v>12908</v>
      </c>
      <c r="C3797" s="3" t="s">
        <v>12908</v>
      </c>
      <c r="D3797" s="3" t="s">
        <v>12939</v>
      </c>
      <c r="E3797" s="3" t="s">
        <v>12940</v>
      </c>
      <c r="F3797" s="36">
        <v>30104</v>
      </c>
      <c r="G3797" s="3">
        <v>3</v>
      </c>
      <c r="H3797" s="3" t="s">
        <v>2465</v>
      </c>
      <c r="I3797" s="3" t="s">
        <v>12912</v>
      </c>
      <c r="J3797" s="3" t="s">
        <v>12941</v>
      </c>
      <c r="K3797" s="3" t="s">
        <v>3095</v>
      </c>
      <c r="L3797" s="8" t="s">
        <v>9813</v>
      </c>
      <c r="M3797" s="5"/>
      <c r="N3797" s="13" t="s">
        <v>1489</v>
      </c>
      <c r="O3797" s="5">
        <v>44062</v>
      </c>
      <c r="P3797" s="8">
        <v>1</v>
      </c>
      <c r="Q3797" s="9">
        <v>1</v>
      </c>
      <c r="R3797" s="9" t="str">
        <f>IFERROR(VLOOKUP(Tabla2[[#This Row],[CONTRATISTA PRNCIPAL]],Hoja1!$L$5:$M$9,2,FALSE),"CJV")</f>
        <v>CJV</v>
      </c>
      <c r="S3797" s="9" t="str">
        <f>IF(Tabla2[[#This Row],[EMPRESA]]=Tabla2[[#This Row],[CONTRATISTA PRNCIPAL]],"Principal","Secundaria")</f>
        <v>Principal</v>
      </c>
      <c r="T3797" s="10">
        <f>IFERROR(1/COUNTIF(Tabla2[CONTRATISTA PRNCIPAL],Tabla2[[#This Row],[CONTRATISTA PRNCIPAL]]),0)</f>
        <v>5.5555555555555552E-2</v>
      </c>
      <c r="U3797" s="33">
        <f ca="1">IF(((TODAY()-Tabla2[[#This Row],[FECHA NACIMIENTO]])/365)&lt;18,"Corregir", IF(((TODAY()-Tabla2[[#This Row],[FECHA NACIMIENTO]])/365)&gt;80, "Corregir",ROUNDDOWN(((TODAY()-Tabla2[[#This Row],[FECHA NACIMIENTO]])/365),0)))</f>
        <v>41</v>
      </c>
      <c r="V379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797" s="34" t="str">
        <f ca="1">+IF(Tabla2[[#This Row],[Edad]]="Corregir","Corregir","Ok")</f>
        <v>Ok</v>
      </c>
      <c r="X3797" s="10" t="str">
        <f>+IFERROR(VLOOKUP(Tabla2[[#This Row],[DISTRITO SEGÚN DNI]],Hoja1!$A$2:$B$55,2,FALSE),"No")</f>
        <v>CALLAO</v>
      </c>
      <c r="Y3797" s="10" t="str">
        <f>IF(OR(LOWER(Tabla2[[#This Row],[GENERO]])="masculino", LOWER(Tabla2[[#This Row],[GENERO]])="femenino"),"OK","Corregir")</f>
        <v>OK</v>
      </c>
      <c r="Z3797" s="10" t="str">
        <f>+IF(Tabla2[[#This Row],[Nro. DNI / CE]]="","Corregir",IF(LEN(Tabla2[[#This Row],[Nro. DNI / CE]])&gt;=8,"OK","Corregir"))</f>
        <v>OK</v>
      </c>
      <c r="AA3797" s="10">
        <f>COUNTIF(Tabla2[APELLIDOS Y NOMBRES],Tabla2[[#This Row],[APELLIDOS Y NOMBRES]])</f>
        <v>1</v>
      </c>
      <c r="AB3797" t="str">
        <f ca="1">+IFERROR(IF(Tabla2[[#This Row],[FECHA CESE/BAJA]]="","No Aplica",IF(AND(MONTH(Tabla2[[#This Row],[FECHA CESE/BAJA]])=MONTH(TODAY()-30),YEAR(Tabla2[[#This Row],[FECHA CESE/BAJA]])=YEAR(TODAY())),MONTH(TODAY()-30)&amp;"-"&amp;YEAR(TODAY()),"Borrar")),"No aplica")</f>
        <v>No Aplica</v>
      </c>
      <c r="AC3797" t="str">
        <f ca="1">+IFERROR(IF(Tabla2[[#This Row],[FECHA INICIO DE LABORES EN OBRA]]="","No Aplica",IF(AND(MONTH(Tabla2[[#This Row],[FECHA INICIO DE LABORES EN OBRA]])=MONTH(TODAY()-30),YEAR(Tabla2[[#This Row],[FECHA INICIO DE LABORES EN OBRA]])=YEAR(TODAY())),MONTH(TODAY()-30)&amp;"-"&amp;YEAR(TODAY()),"No Aplica")),"No Aplica")</f>
        <v>No Aplica</v>
      </c>
    </row>
    <row r="3798" spans="1:29" x14ac:dyDescent="0.25">
      <c r="A3798" s="2" t="s">
        <v>12907</v>
      </c>
      <c r="B3798" s="3" t="s">
        <v>12908</v>
      </c>
      <c r="C3798" s="3" t="s">
        <v>12908</v>
      </c>
      <c r="D3798" s="3" t="s">
        <v>12942</v>
      </c>
      <c r="E3798" s="3" t="s">
        <v>12943</v>
      </c>
      <c r="F3798" s="36">
        <v>30965</v>
      </c>
      <c r="G3798" s="3">
        <v>3</v>
      </c>
      <c r="H3798" s="3" t="s">
        <v>12911</v>
      </c>
      <c r="I3798" s="3" t="s">
        <v>12912</v>
      </c>
      <c r="J3798" s="3" t="s">
        <v>12944</v>
      </c>
      <c r="K3798" s="3" t="s">
        <v>3095</v>
      </c>
      <c r="L3798" s="8" t="s">
        <v>9813</v>
      </c>
      <c r="M3798" s="5"/>
      <c r="N3798" s="13" t="s">
        <v>1489</v>
      </c>
      <c r="O3798" s="5">
        <v>44214</v>
      </c>
      <c r="P3798" s="8">
        <v>1</v>
      </c>
      <c r="Q3798" s="9">
        <v>1</v>
      </c>
      <c r="R3798" s="9" t="str">
        <f>IFERROR(VLOOKUP(Tabla2[[#This Row],[CONTRATISTA PRNCIPAL]],Hoja1!$L$5:$M$9,2,FALSE),"CJV")</f>
        <v>CJV</v>
      </c>
      <c r="S3798" s="9" t="str">
        <f>IF(Tabla2[[#This Row],[EMPRESA]]=Tabla2[[#This Row],[CONTRATISTA PRNCIPAL]],"Principal","Secundaria")</f>
        <v>Principal</v>
      </c>
      <c r="T3798" s="10">
        <f>IFERROR(1/COUNTIF(Tabla2[CONTRATISTA PRNCIPAL],Tabla2[[#This Row],[CONTRATISTA PRNCIPAL]]),0)</f>
        <v>5.5555555555555552E-2</v>
      </c>
      <c r="U3798" s="33">
        <f ca="1">IF(((TODAY()-Tabla2[[#This Row],[FECHA NACIMIENTO]])/365)&lt;18,"Corregir", IF(((TODAY()-Tabla2[[#This Row],[FECHA NACIMIENTO]])/365)&gt;80, "Corregir",ROUNDDOWN(((TODAY()-Tabla2[[#This Row],[FECHA NACIMIENTO]])/365),0)))</f>
        <v>38</v>
      </c>
      <c r="V379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798" s="34" t="str">
        <f ca="1">+IF(Tabla2[[#This Row],[Edad]]="Corregir","Corregir","Ok")</f>
        <v>Ok</v>
      </c>
      <c r="X3798" s="10" t="str">
        <f>+IFERROR(VLOOKUP(Tabla2[[#This Row],[DISTRITO SEGÚN DNI]],Hoja1!$A$2:$B$55,2,FALSE),"No")</f>
        <v>CALLAO</v>
      </c>
      <c r="Y3798" s="10" t="str">
        <f>IF(OR(LOWER(Tabla2[[#This Row],[GENERO]])="masculino", LOWER(Tabla2[[#This Row],[GENERO]])="femenino"),"OK","Corregir")</f>
        <v>OK</v>
      </c>
      <c r="Z3798" s="10" t="str">
        <f>+IF(Tabla2[[#This Row],[Nro. DNI / CE]]="","Corregir",IF(LEN(Tabla2[[#This Row],[Nro. DNI / CE]])&gt;=8,"OK","Corregir"))</f>
        <v>OK</v>
      </c>
      <c r="AA3798" s="10">
        <f>COUNTIF(Tabla2[APELLIDOS Y NOMBRES],Tabla2[[#This Row],[APELLIDOS Y NOMBRES]])</f>
        <v>1</v>
      </c>
      <c r="AB3798" t="str">
        <f ca="1">+IFERROR(IF(Tabla2[[#This Row],[FECHA CESE/BAJA]]="","No Aplica",IF(AND(MONTH(Tabla2[[#This Row],[FECHA CESE/BAJA]])=MONTH(TODAY()-30),YEAR(Tabla2[[#This Row],[FECHA CESE/BAJA]])=YEAR(TODAY())),MONTH(TODAY()-30)&amp;"-"&amp;YEAR(TODAY()),"Borrar")),"No aplica")</f>
        <v>No Aplica</v>
      </c>
      <c r="AC3798" t="str">
        <f ca="1">+IFERROR(IF(Tabla2[[#This Row],[FECHA INICIO DE LABORES EN OBRA]]="","No Aplica",IF(AND(MONTH(Tabla2[[#This Row],[FECHA INICIO DE LABORES EN OBRA]])=MONTH(TODAY()-30),YEAR(Tabla2[[#This Row],[FECHA INICIO DE LABORES EN OBRA]])=YEAR(TODAY())),MONTH(TODAY()-30)&amp;"-"&amp;YEAR(TODAY()),"No Aplica")),"No Aplica")</f>
        <v>No Aplica</v>
      </c>
    </row>
    <row r="3799" spans="1:29" x14ac:dyDescent="0.25">
      <c r="A3799" s="2" t="s">
        <v>12907</v>
      </c>
      <c r="B3799" s="3" t="s">
        <v>12908</v>
      </c>
      <c r="C3799" s="3" t="s">
        <v>12908</v>
      </c>
      <c r="D3799" s="3" t="s">
        <v>12945</v>
      </c>
      <c r="E3799" s="3" t="s">
        <v>12946</v>
      </c>
      <c r="F3799" s="36">
        <v>29627</v>
      </c>
      <c r="G3799" s="3">
        <v>3</v>
      </c>
      <c r="H3799" s="3" t="s">
        <v>2465</v>
      </c>
      <c r="I3799" s="3" t="s">
        <v>12912</v>
      </c>
      <c r="J3799" s="3" t="s">
        <v>12947</v>
      </c>
      <c r="K3799" s="3" t="s">
        <v>1510</v>
      </c>
      <c r="L3799" s="8" t="s">
        <v>9813</v>
      </c>
      <c r="M3799" s="5"/>
      <c r="N3799" s="13" t="s">
        <v>1489</v>
      </c>
      <c r="O3799" s="5">
        <v>44062</v>
      </c>
      <c r="P3799" s="8">
        <v>1</v>
      </c>
      <c r="Q3799" s="9">
        <v>1</v>
      </c>
      <c r="R3799" s="9" t="str">
        <f>IFERROR(VLOOKUP(Tabla2[[#This Row],[CONTRATISTA PRNCIPAL]],Hoja1!$L$5:$M$9,2,FALSE),"CJV")</f>
        <v>CJV</v>
      </c>
      <c r="S3799" s="9" t="str">
        <f>IF(Tabla2[[#This Row],[EMPRESA]]=Tabla2[[#This Row],[CONTRATISTA PRNCIPAL]],"Principal","Secundaria")</f>
        <v>Principal</v>
      </c>
      <c r="T3799" s="10">
        <f>IFERROR(1/COUNTIF(Tabla2[CONTRATISTA PRNCIPAL],Tabla2[[#This Row],[CONTRATISTA PRNCIPAL]]),0)</f>
        <v>5.5555555555555552E-2</v>
      </c>
      <c r="U3799" s="33">
        <f ca="1">IF(((TODAY()-Tabla2[[#This Row],[FECHA NACIMIENTO]])/365)&lt;18,"Corregir", IF(((TODAY()-Tabla2[[#This Row],[FECHA NACIMIENTO]])/365)&gt;80, "Corregir",ROUNDDOWN(((TODAY()-Tabla2[[#This Row],[FECHA NACIMIENTO]])/365),0)))</f>
        <v>42</v>
      </c>
      <c r="V379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799" s="34" t="str">
        <f ca="1">+IF(Tabla2[[#This Row],[Edad]]="Corregir","Corregir","Ok")</f>
        <v>Ok</v>
      </c>
      <c r="X3799" s="10" t="str">
        <f>+IFERROR(VLOOKUP(Tabla2[[#This Row],[DISTRITO SEGÚN DNI]],Hoja1!$A$2:$B$55,2,FALSE),"No")</f>
        <v>CALLAO</v>
      </c>
      <c r="Y3799" s="10" t="str">
        <f>IF(OR(LOWER(Tabla2[[#This Row],[GENERO]])="masculino", LOWER(Tabla2[[#This Row],[GENERO]])="femenino"),"OK","Corregir")</f>
        <v>OK</v>
      </c>
      <c r="Z3799" s="10" t="str">
        <f>+IF(Tabla2[[#This Row],[Nro. DNI / CE]]="","Corregir",IF(LEN(Tabla2[[#This Row],[Nro. DNI / CE]])&gt;=8,"OK","Corregir"))</f>
        <v>OK</v>
      </c>
      <c r="AA3799" s="10">
        <f>COUNTIF(Tabla2[APELLIDOS Y NOMBRES],Tabla2[[#This Row],[APELLIDOS Y NOMBRES]])</f>
        <v>1</v>
      </c>
      <c r="AB3799" t="str">
        <f ca="1">+IFERROR(IF(Tabla2[[#This Row],[FECHA CESE/BAJA]]="","No Aplica",IF(AND(MONTH(Tabla2[[#This Row],[FECHA CESE/BAJA]])=MONTH(TODAY()-30),YEAR(Tabla2[[#This Row],[FECHA CESE/BAJA]])=YEAR(TODAY())),MONTH(TODAY()-30)&amp;"-"&amp;YEAR(TODAY()),"Borrar")),"No aplica")</f>
        <v>No Aplica</v>
      </c>
      <c r="AC3799" t="str">
        <f ca="1">+IFERROR(IF(Tabla2[[#This Row],[FECHA INICIO DE LABORES EN OBRA]]="","No Aplica",IF(AND(MONTH(Tabla2[[#This Row],[FECHA INICIO DE LABORES EN OBRA]])=MONTH(TODAY()-30),YEAR(Tabla2[[#This Row],[FECHA INICIO DE LABORES EN OBRA]])=YEAR(TODAY())),MONTH(TODAY()-30)&amp;"-"&amp;YEAR(TODAY()),"No Aplica")),"No Aplica")</f>
        <v>No Aplica</v>
      </c>
    </row>
    <row r="3800" spans="1:29" x14ac:dyDescent="0.25">
      <c r="A3800" s="2" t="s">
        <v>12907</v>
      </c>
      <c r="B3800" s="3" t="s">
        <v>12908</v>
      </c>
      <c r="C3800" s="3" t="s">
        <v>12908</v>
      </c>
      <c r="D3800" s="3" t="s">
        <v>12948</v>
      </c>
      <c r="E3800" s="3" t="s">
        <v>12949</v>
      </c>
      <c r="F3800" s="36">
        <v>27725</v>
      </c>
      <c r="G3800" s="3">
        <v>3</v>
      </c>
      <c r="H3800" s="3" t="s">
        <v>12911</v>
      </c>
      <c r="I3800" s="3" t="s">
        <v>12912</v>
      </c>
      <c r="J3800" s="3" t="s">
        <v>12950</v>
      </c>
      <c r="K3800" s="3" t="s">
        <v>1510</v>
      </c>
      <c r="L3800" s="8" t="s">
        <v>9813</v>
      </c>
      <c r="M3800" s="5"/>
      <c r="N3800" s="13" t="s">
        <v>1489</v>
      </c>
      <c r="O3800" s="5">
        <v>44214</v>
      </c>
      <c r="P3800" s="8">
        <v>1</v>
      </c>
      <c r="Q3800" s="9">
        <v>1</v>
      </c>
      <c r="R3800" s="9" t="str">
        <f>IFERROR(VLOOKUP(Tabla2[[#This Row],[CONTRATISTA PRNCIPAL]],Hoja1!$L$5:$M$9,2,FALSE),"CJV")</f>
        <v>CJV</v>
      </c>
      <c r="S3800" s="9" t="str">
        <f>IF(Tabla2[[#This Row],[EMPRESA]]=Tabla2[[#This Row],[CONTRATISTA PRNCIPAL]],"Principal","Secundaria")</f>
        <v>Principal</v>
      </c>
      <c r="T3800" s="10">
        <f>IFERROR(1/COUNTIF(Tabla2[CONTRATISTA PRNCIPAL],Tabla2[[#This Row],[CONTRATISTA PRNCIPAL]]),0)</f>
        <v>5.5555555555555552E-2</v>
      </c>
      <c r="U3800" s="33">
        <f ca="1">IF(((TODAY()-Tabla2[[#This Row],[FECHA NACIMIENTO]])/365)&lt;18,"Corregir", IF(((TODAY()-Tabla2[[#This Row],[FECHA NACIMIENTO]])/365)&gt;80, "Corregir",ROUNDDOWN(((TODAY()-Tabla2[[#This Row],[FECHA NACIMIENTO]])/365),0)))</f>
        <v>47</v>
      </c>
      <c r="V380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800" s="34" t="str">
        <f ca="1">+IF(Tabla2[[#This Row],[Edad]]="Corregir","Corregir","Ok")</f>
        <v>Ok</v>
      </c>
      <c r="X3800" s="10" t="str">
        <f>+IFERROR(VLOOKUP(Tabla2[[#This Row],[DISTRITO SEGÚN DNI]],Hoja1!$A$2:$B$55,2,FALSE),"No")</f>
        <v>CALLAO</v>
      </c>
      <c r="Y3800" s="10" t="str">
        <f>IF(OR(LOWER(Tabla2[[#This Row],[GENERO]])="masculino", LOWER(Tabla2[[#This Row],[GENERO]])="femenino"),"OK","Corregir")</f>
        <v>OK</v>
      </c>
      <c r="Z3800" s="10" t="str">
        <f>+IF(Tabla2[[#This Row],[Nro. DNI / CE]]="","Corregir",IF(LEN(Tabla2[[#This Row],[Nro. DNI / CE]])&gt;=8,"OK","Corregir"))</f>
        <v>OK</v>
      </c>
      <c r="AA3800" s="10">
        <f>COUNTIF(Tabla2[APELLIDOS Y NOMBRES],Tabla2[[#This Row],[APELLIDOS Y NOMBRES]])</f>
        <v>1</v>
      </c>
      <c r="AB3800" t="str">
        <f ca="1">+IFERROR(IF(Tabla2[[#This Row],[FECHA CESE/BAJA]]="","No Aplica",IF(AND(MONTH(Tabla2[[#This Row],[FECHA CESE/BAJA]])=MONTH(TODAY()-30),YEAR(Tabla2[[#This Row],[FECHA CESE/BAJA]])=YEAR(TODAY())),MONTH(TODAY()-30)&amp;"-"&amp;YEAR(TODAY()),"Borrar")),"No aplica")</f>
        <v>No Aplica</v>
      </c>
      <c r="AC3800" t="str">
        <f ca="1">+IFERROR(IF(Tabla2[[#This Row],[FECHA INICIO DE LABORES EN OBRA]]="","No Aplica",IF(AND(MONTH(Tabla2[[#This Row],[FECHA INICIO DE LABORES EN OBRA]])=MONTH(TODAY()-30),YEAR(Tabla2[[#This Row],[FECHA INICIO DE LABORES EN OBRA]])=YEAR(TODAY())),MONTH(TODAY()-30)&amp;"-"&amp;YEAR(TODAY()),"No Aplica")),"No Aplica")</f>
        <v>No Aplica</v>
      </c>
    </row>
    <row r="3801" spans="1:29" x14ac:dyDescent="0.25">
      <c r="A3801" s="2" t="s">
        <v>12907</v>
      </c>
      <c r="B3801" s="3" t="s">
        <v>12908</v>
      </c>
      <c r="C3801" s="3" t="s">
        <v>12908</v>
      </c>
      <c r="D3801" s="3" t="s">
        <v>12951</v>
      </c>
      <c r="E3801" s="3" t="s">
        <v>12952</v>
      </c>
      <c r="F3801" s="36">
        <v>33397</v>
      </c>
      <c r="G3801" s="3">
        <v>3</v>
      </c>
      <c r="H3801" s="3" t="s">
        <v>2465</v>
      </c>
      <c r="I3801" s="3" t="s">
        <v>12912</v>
      </c>
      <c r="J3801" s="3" t="s">
        <v>12953</v>
      </c>
      <c r="K3801" s="3" t="s">
        <v>1510</v>
      </c>
      <c r="L3801" s="8" t="s">
        <v>9813</v>
      </c>
      <c r="M3801" s="5"/>
      <c r="N3801" s="13" t="s">
        <v>1489</v>
      </c>
      <c r="O3801" s="5">
        <v>44214</v>
      </c>
      <c r="P3801" s="8">
        <v>1</v>
      </c>
      <c r="Q3801" s="9">
        <v>1</v>
      </c>
      <c r="R3801" s="9" t="str">
        <f>IFERROR(VLOOKUP(Tabla2[[#This Row],[CONTRATISTA PRNCIPAL]],Hoja1!$L$5:$M$9,2,FALSE),"CJV")</f>
        <v>CJV</v>
      </c>
      <c r="S3801" s="9" t="str">
        <f>IF(Tabla2[[#This Row],[EMPRESA]]=Tabla2[[#This Row],[CONTRATISTA PRNCIPAL]],"Principal","Secundaria")</f>
        <v>Principal</v>
      </c>
      <c r="T3801" s="10">
        <f>IFERROR(1/COUNTIF(Tabla2[CONTRATISTA PRNCIPAL],Tabla2[[#This Row],[CONTRATISTA PRNCIPAL]]),0)</f>
        <v>5.5555555555555552E-2</v>
      </c>
      <c r="U3801" s="33">
        <f ca="1">IF(((TODAY()-Tabla2[[#This Row],[FECHA NACIMIENTO]])/365)&lt;18,"Corregir", IF(((TODAY()-Tabla2[[#This Row],[FECHA NACIMIENTO]])/365)&gt;80, "Corregir",ROUNDDOWN(((TODAY()-Tabla2[[#This Row],[FECHA NACIMIENTO]])/365),0)))</f>
        <v>32</v>
      </c>
      <c r="V380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801" s="34" t="str">
        <f ca="1">+IF(Tabla2[[#This Row],[Edad]]="Corregir","Corregir","Ok")</f>
        <v>Ok</v>
      </c>
      <c r="X3801" s="10" t="str">
        <f>+IFERROR(VLOOKUP(Tabla2[[#This Row],[DISTRITO SEGÚN DNI]],Hoja1!$A$2:$B$55,2,FALSE),"No")</f>
        <v>CALLAO</v>
      </c>
      <c r="Y3801" s="10" t="str">
        <f>IF(OR(LOWER(Tabla2[[#This Row],[GENERO]])="masculino", LOWER(Tabla2[[#This Row],[GENERO]])="femenino"),"OK","Corregir")</f>
        <v>OK</v>
      </c>
      <c r="Z3801" s="10" t="str">
        <f>+IF(Tabla2[[#This Row],[Nro. DNI / CE]]="","Corregir",IF(LEN(Tabla2[[#This Row],[Nro. DNI / CE]])&gt;=8,"OK","Corregir"))</f>
        <v>OK</v>
      </c>
      <c r="AA3801" s="10">
        <f>COUNTIF(Tabla2[APELLIDOS Y NOMBRES],Tabla2[[#This Row],[APELLIDOS Y NOMBRES]])</f>
        <v>1</v>
      </c>
      <c r="AB3801" t="str">
        <f ca="1">+IFERROR(IF(Tabla2[[#This Row],[FECHA CESE/BAJA]]="","No Aplica",IF(AND(MONTH(Tabla2[[#This Row],[FECHA CESE/BAJA]])=MONTH(TODAY()-30),YEAR(Tabla2[[#This Row],[FECHA CESE/BAJA]])=YEAR(TODAY())),MONTH(TODAY()-30)&amp;"-"&amp;YEAR(TODAY()),"Borrar")),"No aplica")</f>
        <v>No Aplica</v>
      </c>
      <c r="AC3801" t="str">
        <f ca="1">+IFERROR(IF(Tabla2[[#This Row],[FECHA INICIO DE LABORES EN OBRA]]="","No Aplica",IF(AND(MONTH(Tabla2[[#This Row],[FECHA INICIO DE LABORES EN OBRA]])=MONTH(TODAY()-30),YEAR(Tabla2[[#This Row],[FECHA INICIO DE LABORES EN OBRA]])=YEAR(TODAY())),MONTH(TODAY()-30)&amp;"-"&amp;YEAR(TODAY()),"No Aplica")),"No Aplica")</f>
        <v>No Aplica</v>
      </c>
    </row>
    <row r="3802" spans="1:29" x14ac:dyDescent="0.25">
      <c r="A3802" s="2" t="s">
        <v>12907</v>
      </c>
      <c r="B3802" s="3" t="s">
        <v>12908</v>
      </c>
      <c r="C3802" s="3" t="s">
        <v>12908</v>
      </c>
      <c r="D3802" s="3" t="s">
        <v>12954</v>
      </c>
      <c r="E3802" s="3" t="s">
        <v>12955</v>
      </c>
      <c r="F3802" s="36">
        <v>27505</v>
      </c>
      <c r="G3802" s="3">
        <v>3</v>
      </c>
      <c r="H3802" s="3" t="s">
        <v>2465</v>
      </c>
      <c r="I3802" s="3" t="s">
        <v>12912</v>
      </c>
      <c r="J3802" s="3" t="s">
        <v>12956</v>
      </c>
      <c r="K3802" s="3" t="s">
        <v>1510</v>
      </c>
      <c r="L3802" s="8" t="s">
        <v>9813</v>
      </c>
      <c r="M3802" s="5"/>
      <c r="N3802" s="13" t="s">
        <v>1489</v>
      </c>
      <c r="O3802" s="5">
        <v>43775</v>
      </c>
      <c r="P3802" s="8">
        <v>1</v>
      </c>
      <c r="Q3802" s="9">
        <v>1</v>
      </c>
      <c r="R3802" s="9" t="str">
        <f>IFERROR(VLOOKUP(Tabla2[[#This Row],[CONTRATISTA PRNCIPAL]],Hoja1!$L$5:$M$9,2,FALSE),"CJV")</f>
        <v>CJV</v>
      </c>
      <c r="S3802" s="9" t="str">
        <f>IF(Tabla2[[#This Row],[EMPRESA]]=Tabla2[[#This Row],[CONTRATISTA PRNCIPAL]],"Principal","Secundaria")</f>
        <v>Principal</v>
      </c>
      <c r="T3802" s="10">
        <f>IFERROR(1/COUNTIF(Tabla2[CONTRATISTA PRNCIPAL],Tabla2[[#This Row],[CONTRATISTA PRNCIPAL]]),0)</f>
        <v>5.5555555555555552E-2</v>
      </c>
      <c r="U3802" s="33">
        <f ca="1">IF(((TODAY()-Tabla2[[#This Row],[FECHA NACIMIENTO]])/365)&lt;18,"Corregir", IF(((TODAY()-Tabla2[[#This Row],[FECHA NACIMIENTO]])/365)&gt;80, "Corregir",ROUNDDOWN(((TODAY()-Tabla2[[#This Row],[FECHA NACIMIENTO]])/365),0)))</f>
        <v>48</v>
      </c>
      <c r="V380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802" s="34" t="str">
        <f ca="1">+IF(Tabla2[[#This Row],[Edad]]="Corregir","Corregir","Ok")</f>
        <v>Ok</v>
      </c>
      <c r="X3802" s="10" t="str">
        <f>+IFERROR(VLOOKUP(Tabla2[[#This Row],[DISTRITO SEGÚN DNI]],Hoja1!$A$2:$B$55,2,FALSE),"No")</f>
        <v>CALLAO</v>
      </c>
      <c r="Y3802" s="10" t="str">
        <f>IF(OR(LOWER(Tabla2[[#This Row],[GENERO]])="masculino", LOWER(Tabla2[[#This Row],[GENERO]])="femenino"),"OK","Corregir")</f>
        <v>OK</v>
      </c>
      <c r="Z3802" s="10" t="str">
        <f>+IF(Tabla2[[#This Row],[Nro. DNI / CE]]="","Corregir",IF(LEN(Tabla2[[#This Row],[Nro. DNI / CE]])&gt;=8,"OK","Corregir"))</f>
        <v>OK</v>
      </c>
      <c r="AA3802" s="10">
        <f>COUNTIF(Tabla2[APELLIDOS Y NOMBRES],Tabla2[[#This Row],[APELLIDOS Y NOMBRES]])</f>
        <v>1</v>
      </c>
      <c r="AB3802" t="str">
        <f ca="1">+IFERROR(IF(Tabla2[[#This Row],[FECHA CESE/BAJA]]="","No Aplica",IF(AND(MONTH(Tabla2[[#This Row],[FECHA CESE/BAJA]])=MONTH(TODAY()-30),YEAR(Tabla2[[#This Row],[FECHA CESE/BAJA]])=YEAR(TODAY())),MONTH(TODAY()-30)&amp;"-"&amp;YEAR(TODAY()),"Borrar")),"No aplica")</f>
        <v>No Aplica</v>
      </c>
      <c r="AC3802" t="str">
        <f ca="1">+IFERROR(IF(Tabla2[[#This Row],[FECHA INICIO DE LABORES EN OBRA]]="","No Aplica",IF(AND(MONTH(Tabla2[[#This Row],[FECHA INICIO DE LABORES EN OBRA]])=MONTH(TODAY()-30),YEAR(Tabla2[[#This Row],[FECHA INICIO DE LABORES EN OBRA]])=YEAR(TODAY())),MONTH(TODAY()-30)&amp;"-"&amp;YEAR(TODAY()),"No Aplica")),"No Aplica")</f>
        <v>No Aplica</v>
      </c>
    </row>
    <row r="3803" spans="1:29" x14ac:dyDescent="0.25">
      <c r="A3803" s="2" t="s">
        <v>12907</v>
      </c>
      <c r="B3803" s="3" t="s">
        <v>12908</v>
      </c>
      <c r="C3803" s="3" t="s">
        <v>12908</v>
      </c>
      <c r="D3803" s="3">
        <v>41699122</v>
      </c>
      <c r="E3803" s="3" t="s">
        <v>12957</v>
      </c>
      <c r="F3803" s="36">
        <v>30298</v>
      </c>
      <c r="G3803" s="3">
        <v>3</v>
      </c>
      <c r="H3803" s="3" t="s">
        <v>2465</v>
      </c>
      <c r="I3803" s="3" t="s">
        <v>12912</v>
      </c>
      <c r="J3803" s="3" t="s">
        <v>12958</v>
      </c>
      <c r="K3803" s="3" t="s">
        <v>1495</v>
      </c>
      <c r="L3803" s="8" t="s">
        <v>9813</v>
      </c>
      <c r="M3803" s="5"/>
      <c r="N3803" s="13" t="s">
        <v>1489</v>
      </c>
      <c r="O3803" s="5">
        <v>44958</v>
      </c>
      <c r="P3803" s="8">
        <v>1</v>
      </c>
      <c r="Q3803" s="9">
        <v>2</v>
      </c>
      <c r="R3803" s="9" t="str">
        <f>IFERROR(VLOOKUP(Tabla2[[#This Row],[CONTRATISTA PRNCIPAL]],Hoja1!$L$5:$M$9,2,FALSE),"CJV")</f>
        <v>CJV</v>
      </c>
      <c r="S3803" s="9" t="str">
        <f>IF(Tabla2[[#This Row],[EMPRESA]]=Tabla2[[#This Row],[CONTRATISTA PRNCIPAL]],"Principal","Secundaria")</f>
        <v>Principal</v>
      </c>
      <c r="T3803" s="10">
        <f>IFERROR(1/COUNTIF(Tabla2[CONTRATISTA PRNCIPAL],Tabla2[[#This Row],[CONTRATISTA PRNCIPAL]]),0)</f>
        <v>5.5555555555555552E-2</v>
      </c>
      <c r="U3803" s="33">
        <f ca="1">IF(((TODAY()-Tabla2[[#This Row],[FECHA NACIMIENTO]])/365)&lt;18,"Corregir", IF(((TODAY()-Tabla2[[#This Row],[FECHA NACIMIENTO]])/365)&gt;80, "Corregir",ROUNDDOWN(((TODAY()-Tabla2[[#This Row],[FECHA NACIMIENTO]])/365),0)))</f>
        <v>40</v>
      </c>
      <c r="V380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803" s="34" t="str">
        <f ca="1">+IF(Tabla2[[#This Row],[Edad]]="Corregir","Corregir","Ok")</f>
        <v>Ok</v>
      </c>
      <c r="X3803" s="10" t="str">
        <f>+IFERROR(VLOOKUP(Tabla2[[#This Row],[DISTRITO SEGÚN DNI]],Hoja1!$A$2:$B$55,2,FALSE),"No")</f>
        <v>No</v>
      </c>
      <c r="Y3803" s="10" t="str">
        <f>IF(OR(LOWER(Tabla2[[#This Row],[GENERO]])="masculino", LOWER(Tabla2[[#This Row],[GENERO]])="femenino"),"OK","Corregir")</f>
        <v>OK</v>
      </c>
      <c r="Z3803" s="10" t="str">
        <f>+IF(Tabla2[[#This Row],[Nro. DNI / CE]]="","Corregir",IF(LEN(Tabla2[[#This Row],[Nro. DNI / CE]])&gt;=8,"OK","Corregir"))</f>
        <v>OK</v>
      </c>
      <c r="AA3803" s="10">
        <f>COUNTIF(Tabla2[APELLIDOS Y NOMBRES],Tabla2[[#This Row],[APELLIDOS Y NOMBRES]])</f>
        <v>1</v>
      </c>
      <c r="AB3803" t="str">
        <f ca="1">+IFERROR(IF(Tabla2[[#This Row],[FECHA CESE/BAJA]]="","No Aplica",IF(AND(MONTH(Tabla2[[#This Row],[FECHA CESE/BAJA]])=MONTH(TODAY()-30),YEAR(Tabla2[[#This Row],[FECHA CESE/BAJA]])=YEAR(TODAY())),MONTH(TODAY()-30)&amp;"-"&amp;YEAR(TODAY()),"Borrar")),"No aplica")</f>
        <v>No Aplica</v>
      </c>
      <c r="AC3803" t="str">
        <f ca="1">+IFERROR(IF(Tabla2[[#This Row],[FECHA INICIO DE LABORES EN OBRA]]="","No Aplica",IF(AND(MONTH(Tabla2[[#This Row],[FECHA INICIO DE LABORES EN OBRA]])=MONTH(TODAY()-30),YEAR(Tabla2[[#This Row],[FECHA INICIO DE LABORES EN OBRA]])=YEAR(TODAY())),MONTH(TODAY()-30)&amp;"-"&amp;YEAR(TODAY()),"No Aplica")),"No Aplica")</f>
        <v>No Aplica</v>
      </c>
    </row>
    <row r="3804" spans="1:29" x14ac:dyDescent="0.25">
      <c r="A3804" s="2" t="s">
        <v>12907</v>
      </c>
      <c r="B3804" s="3" t="s">
        <v>12908</v>
      </c>
      <c r="C3804" s="3" t="s">
        <v>12908</v>
      </c>
      <c r="D3804" s="3" t="s">
        <v>12959</v>
      </c>
      <c r="E3804" s="3" t="s">
        <v>12960</v>
      </c>
      <c r="F3804" s="36">
        <v>27838</v>
      </c>
      <c r="G3804" s="3">
        <v>3</v>
      </c>
      <c r="H3804" s="3" t="s">
        <v>2465</v>
      </c>
      <c r="I3804" s="3" t="s">
        <v>12912</v>
      </c>
      <c r="J3804" s="3" t="s">
        <v>12961</v>
      </c>
      <c r="K3804" s="3" t="s">
        <v>3642</v>
      </c>
      <c r="L3804" s="8" t="s">
        <v>9813</v>
      </c>
      <c r="M3804" s="5"/>
      <c r="N3804" s="13" t="s">
        <v>1489</v>
      </c>
      <c r="O3804" s="5">
        <v>44958</v>
      </c>
      <c r="P3804" s="8">
        <v>1</v>
      </c>
      <c r="Q3804" s="9">
        <v>2</v>
      </c>
      <c r="R3804" s="9" t="str">
        <f>IFERROR(VLOOKUP(Tabla2[[#This Row],[CONTRATISTA PRNCIPAL]],Hoja1!$L$5:$M$9,2,FALSE),"CJV")</f>
        <v>CJV</v>
      </c>
      <c r="S3804" s="9" t="str">
        <f>IF(Tabla2[[#This Row],[EMPRESA]]=Tabla2[[#This Row],[CONTRATISTA PRNCIPAL]],"Principal","Secundaria")</f>
        <v>Principal</v>
      </c>
      <c r="T3804" s="10">
        <f>IFERROR(1/COUNTIF(Tabla2[CONTRATISTA PRNCIPAL],Tabla2[[#This Row],[CONTRATISTA PRNCIPAL]]),0)</f>
        <v>5.5555555555555552E-2</v>
      </c>
      <c r="U3804" s="33">
        <f ca="1">IF(((TODAY()-Tabla2[[#This Row],[FECHA NACIMIENTO]])/365)&lt;18,"Corregir", IF(((TODAY()-Tabla2[[#This Row],[FECHA NACIMIENTO]])/365)&gt;80, "Corregir",ROUNDDOWN(((TODAY()-Tabla2[[#This Row],[FECHA NACIMIENTO]])/365),0)))</f>
        <v>47</v>
      </c>
      <c r="V380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804" s="34" t="str">
        <f ca="1">+IF(Tabla2[[#This Row],[Edad]]="Corregir","Corregir","Ok")</f>
        <v>Ok</v>
      </c>
      <c r="X3804" s="10" t="str">
        <f>+IFERROR(VLOOKUP(Tabla2[[#This Row],[DISTRITO SEGÚN DNI]],Hoja1!$A$2:$B$55,2,FALSE),"No")</f>
        <v>No</v>
      </c>
      <c r="Y3804" s="10" t="str">
        <f>IF(OR(LOWER(Tabla2[[#This Row],[GENERO]])="masculino", LOWER(Tabla2[[#This Row],[GENERO]])="femenino"),"OK","Corregir")</f>
        <v>OK</v>
      </c>
      <c r="Z3804" s="10" t="str">
        <f>+IF(Tabla2[[#This Row],[Nro. DNI / CE]]="","Corregir",IF(LEN(Tabla2[[#This Row],[Nro. DNI / CE]])&gt;=8,"OK","Corregir"))</f>
        <v>OK</v>
      </c>
      <c r="AA3804" s="10">
        <f>COUNTIF(Tabla2[APELLIDOS Y NOMBRES],Tabla2[[#This Row],[APELLIDOS Y NOMBRES]])</f>
        <v>1</v>
      </c>
      <c r="AB3804" t="str">
        <f ca="1">+IFERROR(IF(Tabla2[[#This Row],[FECHA CESE/BAJA]]="","No Aplica",IF(AND(MONTH(Tabla2[[#This Row],[FECHA CESE/BAJA]])=MONTH(TODAY()-30),YEAR(Tabla2[[#This Row],[FECHA CESE/BAJA]])=YEAR(TODAY())),MONTH(TODAY()-30)&amp;"-"&amp;YEAR(TODAY()),"Borrar")),"No aplica")</f>
        <v>No Aplica</v>
      </c>
      <c r="AC3804" t="str">
        <f ca="1">+IFERROR(IF(Tabla2[[#This Row],[FECHA INICIO DE LABORES EN OBRA]]="","No Aplica",IF(AND(MONTH(Tabla2[[#This Row],[FECHA INICIO DE LABORES EN OBRA]])=MONTH(TODAY()-30),YEAR(Tabla2[[#This Row],[FECHA INICIO DE LABORES EN OBRA]])=YEAR(TODAY())),MONTH(TODAY()-30)&amp;"-"&amp;YEAR(TODAY()),"No Aplica")),"No Aplica")</f>
        <v>No Aplica</v>
      </c>
    </row>
    <row r="3805" spans="1:29" x14ac:dyDescent="0.25">
      <c r="A3805" s="2" t="s">
        <v>12907</v>
      </c>
      <c r="B3805" s="3" t="s">
        <v>12908</v>
      </c>
      <c r="C3805" s="3" t="s">
        <v>12908</v>
      </c>
      <c r="D3805" s="3">
        <v>46617232</v>
      </c>
      <c r="E3805" s="3" t="s">
        <v>12962</v>
      </c>
      <c r="F3805" s="36">
        <v>33198</v>
      </c>
      <c r="G3805" s="3">
        <v>3</v>
      </c>
      <c r="H3805" s="3" t="s">
        <v>2465</v>
      </c>
      <c r="I3805" s="3" t="s">
        <v>12912</v>
      </c>
      <c r="J3805" s="3" t="s">
        <v>12963</v>
      </c>
      <c r="K3805" s="3" t="s">
        <v>3095</v>
      </c>
      <c r="L3805" s="8" t="s">
        <v>9813</v>
      </c>
      <c r="M3805" s="5"/>
      <c r="N3805" s="13" t="s">
        <v>1489</v>
      </c>
      <c r="O3805" s="5">
        <v>45036</v>
      </c>
      <c r="P3805" s="8">
        <v>1</v>
      </c>
      <c r="Q3805" s="9">
        <v>1</v>
      </c>
      <c r="R3805" s="9" t="str">
        <f>IFERROR(VLOOKUP(Tabla2[[#This Row],[CONTRATISTA PRNCIPAL]],Hoja1!$L$5:$M$9,2,FALSE),"CJV")</f>
        <v>CJV</v>
      </c>
      <c r="S3805" s="9" t="str">
        <f>IF(Tabla2[[#This Row],[EMPRESA]]=Tabla2[[#This Row],[CONTRATISTA PRNCIPAL]],"Principal","Secundaria")</f>
        <v>Principal</v>
      </c>
      <c r="T3805" s="10">
        <f>IFERROR(1/COUNTIF(Tabla2[CONTRATISTA PRNCIPAL],Tabla2[[#This Row],[CONTRATISTA PRNCIPAL]]),0)</f>
        <v>5.5555555555555552E-2</v>
      </c>
      <c r="U3805" s="33">
        <f ca="1">IF(((TODAY()-Tabla2[[#This Row],[FECHA NACIMIENTO]])/365)&lt;18,"Corregir", IF(((TODAY()-Tabla2[[#This Row],[FECHA NACIMIENTO]])/365)&gt;80, "Corregir",ROUNDDOWN(((TODAY()-Tabla2[[#This Row],[FECHA NACIMIENTO]])/365),0)))</f>
        <v>32</v>
      </c>
      <c r="V380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805" s="34" t="str">
        <f ca="1">+IF(Tabla2[[#This Row],[Edad]]="Corregir","Corregir","Ok")</f>
        <v>Ok</v>
      </c>
      <c r="X3805" s="10" t="str">
        <f>+IFERROR(VLOOKUP(Tabla2[[#This Row],[DISTRITO SEGÚN DNI]],Hoja1!$A$2:$B$55,2,FALSE),"No")</f>
        <v>CALLAO</v>
      </c>
      <c r="Y3805" s="10" t="str">
        <f>IF(OR(LOWER(Tabla2[[#This Row],[GENERO]])="masculino", LOWER(Tabla2[[#This Row],[GENERO]])="femenino"),"OK","Corregir")</f>
        <v>OK</v>
      </c>
      <c r="Z3805" s="10" t="str">
        <f>+IF(Tabla2[[#This Row],[Nro. DNI / CE]]="","Corregir",IF(LEN(Tabla2[[#This Row],[Nro. DNI / CE]])&gt;=8,"OK","Corregir"))</f>
        <v>OK</v>
      </c>
      <c r="AA3805" s="10">
        <f>COUNTIF(Tabla2[APELLIDOS Y NOMBRES],Tabla2[[#This Row],[APELLIDOS Y NOMBRES]])</f>
        <v>1</v>
      </c>
      <c r="AB3805" t="str">
        <f ca="1">+IFERROR(IF(Tabla2[[#This Row],[FECHA CESE/BAJA]]="","No Aplica",IF(AND(MONTH(Tabla2[[#This Row],[FECHA CESE/BAJA]])=MONTH(TODAY()-30),YEAR(Tabla2[[#This Row],[FECHA CESE/BAJA]])=YEAR(TODAY())),MONTH(TODAY()-30)&amp;"-"&amp;YEAR(TODAY()),"Borrar")),"No aplica")</f>
        <v>No Aplica</v>
      </c>
      <c r="AC3805" t="str">
        <f ca="1">+IFERROR(IF(Tabla2[[#This Row],[FECHA INICIO DE LABORES EN OBRA]]="","No Aplica",IF(AND(MONTH(Tabla2[[#This Row],[FECHA INICIO DE LABORES EN OBRA]])=MONTH(TODAY()-30),YEAR(Tabla2[[#This Row],[FECHA INICIO DE LABORES EN OBRA]])=YEAR(TODAY())),MONTH(TODAY()-30)&amp;"-"&amp;YEAR(TODAY()),"No Aplica")),"No Aplica")</f>
        <v>No Aplica</v>
      </c>
    </row>
    <row r="3806" spans="1:29" x14ac:dyDescent="0.25">
      <c r="A3806" s="2">
        <v>20513530481</v>
      </c>
      <c r="B3806" s="3" t="s">
        <v>47</v>
      </c>
      <c r="C3806" s="3" t="s">
        <v>47</v>
      </c>
      <c r="D3806" s="3" t="s">
        <v>4622</v>
      </c>
      <c r="E3806" s="3" t="s">
        <v>4623</v>
      </c>
      <c r="F3806" s="36">
        <v>30263</v>
      </c>
      <c r="G3806" s="3">
        <v>2</v>
      </c>
      <c r="H3806" s="3" t="s">
        <v>4616</v>
      </c>
      <c r="I3806" s="3" t="s">
        <v>9812</v>
      </c>
      <c r="J3806" s="3" t="s">
        <v>4624</v>
      </c>
      <c r="K3806" s="3" t="s">
        <v>2094</v>
      </c>
      <c r="L3806" s="8" t="s">
        <v>9813</v>
      </c>
      <c r="M3806" s="5"/>
      <c r="N3806" s="13" t="s">
        <v>1489</v>
      </c>
      <c r="O3806" s="5">
        <v>44866</v>
      </c>
      <c r="P3806" s="8">
        <v>1</v>
      </c>
      <c r="Q3806" s="9">
        <v>4</v>
      </c>
      <c r="R3806" s="9" t="str">
        <f>IFERROR(VLOOKUP(Tabla2[[#This Row],[CONTRATISTA PRNCIPAL]],Hoja1!$L$5:$M$9,2,FALSE),"CJV")</f>
        <v>CJV</v>
      </c>
      <c r="S3806" s="9" t="str">
        <f>IF(Tabla2[[#This Row],[EMPRESA]]=Tabla2[[#This Row],[CONTRATISTA PRNCIPAL]],"Principal","Secundaria")</f>
        <v>Principal</v>
      </c>
      <c r="T3806" s="10">
        <f>IFERROR(1/COUNTIF(Tabla2[CONTRATISTA PRNCIPAL],Tabla2[[#This Row],[CONTRATISTA PRNCIPAL]]),0)</f>
        <v>1.5873015873015872E-2</v>
      </c>
      <c r="U3806" s="33">
        <f ca="1">IF(((TODAY()-Tabla2[[#This Row],[FECHA NACIMIENTO]])/365)&lt;18,"Corregir", IF(((TODAY()-Tabla2[[#This Row],[FECHA NACIMIENTO]])/365)&gt;80, "Corregir",ROUNDDOWN(((TODAY()-Tabla2[[#This Row],[FECHA NACIMIENTO]])/365),0)))</f>
        <v>40</v>
      </c>
      <c r="V380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806" s="34" t="str">
        <f ca="1">+IF(Tabla2[[#This Row],[Edad]]="Corregir","Corregir","Ok")</f>
        <v>Ok</v>
      </c>
      <c r="X3806" s="10" t="str">
        <f>+IFERROR(VLOOKUP(Tabla2[[#This Row],[DISTRITO SEGÚN DNI]],Hoja1!$A$2:$B$55,2,FALSE),"No")</f>
        <v>No</v>
      </c>
      <c r="Y3806" s="10" t="str">
        <f>IF(OR(LOWER(Tabla2[[#This Row],[GENERO]])="masculino", LOWER(Tabla2[[#This Row],[GENERO]])="femenino"),"OK","Corregir")</f>
        <v>OK</v>
      </c>
      <c r="Z3806" s="10" t="str">
        <f>+IF(Tabla2[[#This Row],[Nro. DNI / CE]]="","Corregir",IF(LEN(Tabla2[[#This Row],[Nro. DNI / CE]])&gt;=8,"OK","Corregir"))</f>
        <v>OK</v>
      </c>
      <c r="AA3806" s="10">
        <f>COUNTIF(Tabla2[APELLIDOS Y NOMBRES],Tabla2[[#This Row],[APELLIDOS Y NOMBRES]])</f>
        <v>1</v>
      </c>
      <c r="AB3806" t="str">
        <f ca="1">+IFERROR(IF(Tabla2[[#This Row],[FECHA CESE/BAJA]]="","No Aplica",IF(AND(MONTH(Tabla2[[#This Row],[FECHA CESE/BAJA]])=MONTH(TODAY()-30),YEAR(Tabla2[[#This Row],[FECHA CESE/BAJA]])=YEAR(TODAY())),MONTH(TODAY()-30)&amp;"-"&amp;YEAR(TODAY()),"Borrar")),"No aplica")</f>
        <v>No Aplica</v>
      </c>
      <c r="AC3806" t="str">
        <f ca="1">+IFERROR(IF(Tabla2[[#This Row],[FECHA INICIO DE LABORES EN OBRA]]="","No Aplica",IF(AND(MONTH(Tabla2[[#This Row],[FECHA INICIO DE LABORES EN OBRA]])=MONTH(TODAY()-30),YEAR(Tabla2[[#This Row],[FECHA INICIO DE LABORES EN OBRA]])=YEAR(TODAY())),MONTH(TODAY()-30)&amp;"-"&amp;YEAR(TODAY()),"No Aplica")),"No Aplica")</f>
        <v>No Aplica</v>
      </c>
    </row>
    <row r="3807" spans="1:29" x14ac:dyDescent="0.25">
      <c r="A3807" s="2">
        <v>20513530481</v>
      </c>
      <c r="B3807" s="3" t="s">
        <v>47</v>
      </c>
      <c r="C3807" s="3" t="s">
        <v>47</v>
      </c>
      <c r="D3807" s="3" t="s">
        <v>4627</v>
      </c>
      <c r="E3807" s="3" t="s">
        <v>4628</v>
      </c>
      <c r="F3807" s="36">
        <v>33816</v>
      </c>
      <c r="G3807" s="3">
        <v>2</v>
      </c>
      <c r="H3807" s="3" t="s">
        <v>2495</v>
      </c>
      <c r="I3807" s="3" t="s">
        <v>9812</v>
      </c>
      <c r="J3807" s="3" t="s">
        <v>4629</v>
      </c>
      <c r="K3807" s="3" t="s">
        <v>2094</v>
      </c>
      <c r="L3807" s="8" t="s">
        <v>9813</v>
      </c>
      <c r="M3807" s="5"/>
      <c r="N3807" s="13" t="s">
        <v>1489</v>
      </c>
      <c r="O3807" s="5">
        <v>44866</v>
      </c>
      <c r="P3807" s="8">
        <v>1</v>
      </c>
      <c r="Q3807" s="9">
        <v>4</v>
      </c>
      <c r="R3807" s="9" t="str">
        <f>IFERROR(VLOOKUP(Tabla2[[#This Row],[CONTRATISTA PRNCIPAL]],Hoja1!$L$5:$M$9,2,FALSE),"CJV")</f>
        <v>CJV</v>
      </c>
      <c r="S3807" s="9" t="str">
        <f>IF(Tabla2[[#This Row],[EMPRESA]]=Tabla2[[#This Row],[CONTRATISTA PRNCIPAL]],"Principal","Secundaria")</f>
        <v>Principal</v>
      </c>
      <c r="T3807" s="10">
        <f>IFERROR(1/COUNTIF(Tabla2[CONTRATISTA PRNCIPAL],Tabla2[[#This Row],[CONTRATISTA PRNCIPAL]]),0)</f>
        <v>1.5873015873015872E-2</v>
      </c>
      <c r="U3807" s="33">
        <f ca="1">IF(((TODAY()-Tabla2[[#This Row],[FECHA NACIMIENTO]])/365)&lt;18,"Corregir", IF(((TODAY()-Tabla2[[#This Row],[FECHA NACIMIENTO]])/365)&gt;80, "Corregir",ROUNDDOWN(((TODAY()-Tabla2[[#This Row],[FECHA NACIMIENTO]])/365),0)))</f>
        <v>31</v>
      </c>
      <c r="V380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807" s="34" t="str">
        <f ca="1">+IF(Tabla2[[#This Row],[Edad]]="Corregir","Corregir","Ok")</f>
        <v>Ok</v>
      </c>
      <c r="X3807" s="10" t="str">
        <f>+IFERROR(VLOOKUP(Tabla2[[#This Row],[DISTRITO SEGÚN DNI]],Hoja1!$A$2:$B$55,2,FALSE),"No")</f>
        <v>No</v>
      </c>
      <c r="Y3807" s="10" t="str">
        <f>IF(OR(LOWER(Tabla2[[#This Row],[GENERO]])="masculino", LOWER(Tabla2[[#This Row],[GENERO]])="femenino"),"OK","Corregir")</f>
        <v>OK</v>
      </c>
      <c r="Z3807" s="10" t="str">
        <f>+IF(Tabla2[[#This Row],[Nro. DNI / CE]]="","Corregir",IF(LEN(Tabla2[[#This Row],[Nro. DNI / CE]])&gt;=8,"OK","Corregir"))</f>
        <v>OK</v>
      </c>
      <c r="AA3807" s="10">
        <f>COUNTIF(Tabla2[APELLIDOS Y NOMBRES],Tabla2[[#This Row],[APELLIDOS Y NOMBRES]])</f>
        <v>1</v>
      </c>
      <c r="AB3807" t="str">
        <f ca="1">+IFERROR(IF(Tabla2[[#This Row],[FECHA CESE/BAJA]]="","No Aplica",IF(AND(MONTH(Tabla2[[#This Row],[FECHA CESE/BAJA]])=MONTH(TODAY()-30),YEAR(Tabla2[[#This Row],[FECHA CESE/BAJA]])=YEAR(TODAY())),MONTH(TODAY()-30)&amp;"-"&amp;YEAR(TODAY()),"Borrar")),"No aplica")</f>
        <v>No Aplica</v>
      </c>
      <c r="AC3807" t="str">
        <f ca="1">+IFERROR(IF(Tabla2[[#This Row],[FECHA INICIO DE LABORES EN OBRA]]="","No Aplica",IF(AND(MONTH(Tabla2[[#This Row],[FECHA INICIO DE LABORES EN OBRA]])=MONTH(TODAY()-30),YEAR(Tabla2[[#This Row],[FECHA INICIO DE LABORES EN OBRA]])=YEAR(TODAY())),MONTH(TODAY()-30)&amp;"-"&amp;YEAR(TODAY()),"No Aplica")),"No Aplica")</f>
        <v>No Aplica</v>
      </c>
    </row>
    <row r="3808" spans="1:29" x14ac:dyDescent="0.25">
      <c r="A3808" s="2">
        <v>20513530481</v>
      </c>
      <c r="B3808" s="3" t="s">
        <v>47</v>
      </c>
      <c r="C3808" s="3" t="s">
        <v>47</v>
      </c>
      <c r="D3808" s="3" t="s">
        <v>4633</v>
      </c>
      <c r="E3808" s="3" t="s">
        <v>4634</v>
      </c>
      <c r="F3808" s="36">
        <v>31652</v>
      </c>
      <c r="G3808" s="3">
        <v>2</v>
      </c>
      <c r="H3808" s="3" t="s">
        <v>3166</v>
      </c>
      <c r="I3808" s="3" t="s">
        <v>9812</v>
      </c>
      <c r="J3808" s="3" t="s">
        <v>4635</v>
      </c>
      <c r="K3808" s="3" t="s">
        <v>1054</v>
      </c>
      <c r="L3808" s="8" t="s">
        <v>9813</v>
      </c>
      <c r="M3808" s="5"/>
      <c r="N3808" s="13" t="s">
        <v>1489</v>
      </c>
      <c r="O3808" s="5">
        <v>44835</v>
      </c>
      <c r="P3808" s="8">
        <v>1</v>
      </c>
      <c r="Q3808" s="9">
        <v>4</v>
      </c>
      <c r="R3808" s="9" t="str">
        <f>IFERROR(VLOOKUP(Tabla2[[#This Row],[CONTRATISTA PRNCIPAL]],Hoja1!$L$5:$M$9,2,FALSE),"CJV")</f>
        <v>CJV</v>
      </c>
      <c r="S3808" s="9" t="str">
        <f>IF(Tabla2[[#This Row],[EMPRESA]]=Tabla2[[#This Row],[CONTRATISTA PRNCIPAL]],"Principal","Secundaria")</f>
        <v>Principal</v>
      </c>
      <c r="T3808" s="10">
        <f>IFERROR(1/COUNTIF(Tabla2[CONTRATISTA PRNCIPAL],Tabla2[[#This Row],[CONTRATISTA PRNCIPAL]]),0)</f>
        <v>1.5873015873015872E-2</v>
      </c>
      <c r="U3808" s="33">
        <f ca="1">IF(((TODAY()-Tabla2[[#This Row],[FECHA NACIMIENTO]])/365)&lt;18,"Corregir", IF(((TODAY()-Tabla2[[#This Row],[FECHA NACIMIENTO]])/365)&gt;80, "Corregir",ROUNDDOWN(((TODAY()-Tabla2[[#This Row],[FECHA NACIMIENTO]])/365),0)))</f>
        <v>37</v>
      </c>
      <c r="V380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808" s="34" t="str">
        <f ca="1">+IF(Tabla2[[#This Row],[Edad]]="Corregir","Corregir","Ok")</f>
        <v>Ok</v>
      </c>
      <c r="X3808" s="10" t="str">
        <f>+IFERROR(VLOOKUP(Tabla2[[#This Row],[DISTRITO SEGÚN DNI]],Hoja1!$A$2:$B$55,2,FALSE),"No")</f>
        <v>No</v>
      </c>
      <c r="Y3808" s="10" t="str">
        <f>IF(OR(LOWER(Tabla2[[#This Row],[GENERO]])="masculino", LOWER(Tabla2[[#This Row],[GENERO]])="femenino"),"OK","Corregir")</f>
        <v>OK</v>
      </c>
      <c r="Z3808" s="10" t="str">
        <f>+IF(Tabla2[[#This Row],[Nro. DNI / CE]]="","Corregir",IF(LEN(Tabla2[[#This Row],[Nro. DNI / CE]])&gt;=8,"OK","Corregir"))</f>
        <v>OK</v>
      </c>
      <c r="AA3808" s="10">
        <f>COUNTIF(Tabla2[APELLIDOS Y NOMBRES],Tabla2[[#This Row],[APELLIDOS Y NOMBRES]])</f>
        <v>1</v>
      </c>
      <c r="AB3808" t="str">
        <f ca="1">+IFERROR(IF(Tabla2[[#This Row],[FECHA CESE/BAJA]]="","No Aplica",IF(AND(MONTH(Tabla2[[#This Row],[FECHA CESE/BAJA]])=MONTH(TODAY()-30),YEAR(Tabla2[[#This Row],[FECHA CESE/BAJA]])=YEAR(TODAY())),MONTH(TODAY()-30)&amp;"-"&amp;YEAR(TODAY()),"Borrar")),"No aplica")</f>
        <v>No Aplica</v>
      </c>
      <c r="AC3808" t="str">
        <f ca="1">+IFERROR(IF(Tabla2[[#This Row],[FECHA INICIO DE LABORES EN OBRA]]="","No Aplica",IF(AND(MONTH(Tabla2[[#This Row],[FECHA INICIO DE LABORES EN OBRA]])=MONTH(TODAY()-30),YEAR(Tabla2[[#This Row],[FECHA INICIO DE LABORES EN OBRA]])=YEAR(TODAY())),MONTH(TODAY()-30)&amp;"-"&amp;YEAR(TODAY()),"No Aplica")),"No Aplica")</f>
        <v>No Aplica</v>
      </c>
    </row>
    <row r="3809" spans="1:29" x14ac:dyDescent="0.25">
      <c r="A3809" s="2">
        <v>20513530481</v>
      </c>
      <c r="B3809" s="3" t="s">
        <v>47</v>
      </c>
      <c r="C3809" s="3" t="s">
        <v>47</v>
      </c>
      <c r="D3809" s="3" t="s">
        <v>4636</v>
      </c>
      <c r="E3809" s="3" t="s">
        <v>4637</v>
      </c>
      <c r="F3809" s="36">
        <v>28852</v>
      </c>
      <c r="G3809" s="3">
        <v>2</v>
      </c>
      <c r="H3809" s="3" t="s">
        <v>4638</v>
      </c>
      <c r="I3809" s="3" t="s">
        <v>9812</v>
      </c>
      <c r="J3809" s="3" t="s">
        <v>4639</v>
      </c>
      <c r="K3809" s="3" t="s">
        <v>2450</v>
      </c>
      <c r="L3809" s="8" t="s">
        <v>9813</v>
      </c>
      <c r="M3809" s="5"/>
      <c r="N3809" s="13" t="s">
        <v>1489</v>
      </c>
      <c r="O3809" s="5">
        <v>44743</v>
      </c>
      <c r="P3809" s="8">
        <v>1</v>
      </c>
      <c r="Q3809" s="9">
        <v>4</v>
      </c>
      <c r="R3809" s="9" t="str">
        <f>IFERROR(VLOOKUP(Tabla2[[#This Row],[CONTRATISTA PRNCIPAL]],Hoja1!$L$5:$M$9,2,FALSE),"CJV")</f>
        <v>CJV</v>
      </c>
      <c r="S3809" s="9" t="str">
        <f>IF(Tabla2[[#This Row],[EMPRESA]]=Tabla2[[#This Row],[CONTRATISTA PRNCIPAL]],"Principal","Secundaria")</f>
        <v>Principal</v>
      </c>
      <c r="T3809" s="10">
        <f>IFERROR(1/COUNTIF(Tabla2[CONTRATISTA PRNCIPAL],Tabla2[[#This Row],[CONTRATISTA PRNCIPAL]]),0)</f>
        <v>1.5873015873015872E-2</v>
      </c>
      <c r="U3809" s="33">
        <f ca="1">IF(((TODAY()-Tabla2[[#This Row],[FECHA NACIMIENTO]])/365)&lt;18,"Corregir", IF(((TODAY()-Tabla2[[#This Row],[FECHA NACIMIENTO]])/365)&gt;80, "Corregir",ROUNDDOWN(((TODAY()-Tabla2[[#This Row],[FECHA NACIMIENTO]])/365),0)))</f>
        <v>44</v>
      </c>
      <c r="V380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809" s="34" t="str">
        <f ca="1">+IF(Tabla2[[#This Row],[Edad]]="Corregir","Corregir","Ok")</f>
        <v>Ok</v>
      </c>
      <c r="X3809" s="10" t="str">
        <f>+IFERROR(VLOOKUP(Tabla2[[#This Row],[DISTRITO SEGÚN DNI]],Hoja1!$A$2:$B$55,2,FALSE),"No")</f>
        <v>No</v>
      </c>
      <c r="Y3809" s="10" t="str">
        <f>IF(OR(LOWER(Tabla2[[#This Row],[GENERO]])="masculino", LOWER(Tabla2[[#This Row],[GENERO]])="femenino"),"OK","Corregir")</f>
        <v>OK</v>
      </c>
      <c r="Z3809" s="10" t="str">
        <f>+IF(Tabla2[[#This Row],[Nro. DNI / CE]]="","Corregir",IF(LEN(Tabla2[[#This Row],[Nro. DNI / CE]])&gt;=8,"OK","Corregir"))</f>
        <v>OK</v>
      </c>
      <c r="AA3809" s="10">
        <f>COUNTIF(Tabla2[APELLIDOS Y NOMBRES],Tabla2[[#This Row],[APELLIDOS Y NOMBRES]])</f>
        <v>1</v>
      </c>
      <c r="AB3809" t="str">
        <f ca="1">+IFERROR(IF(Tabla2[[#This Row],[FECHA CESE/BAJA]]="","No Aplica",IF(AND(MONTH(Tabla2[[#This Row],[FECHA CESE/BAJA]])=MONTH(TODAY()-30),YEAR(Tabla2[[#This Row],[FECHA CESE/BAJA]])=YEAR(TODAY())),MONTH(TODAY()-30)&amp;"-"&amp;YEAR(TODAY()),"Borrar")),"No aplica")</f>
        <v>No Aplica</v>
      </c>
      <c r="AC3809" t="str">
        <f ca="1">+IFERROR(IF(Tabla2[[#This Row],[FECHA INICIO DE LABORES EN OBRA]]="","No Aplica",IF(AND(MONTH(Tabla2[[#This Row],[FECHA INICIO DE LABORES EN OBRA]])=MONTH(TODAY()-30),YEAR(Tabla2[[#This Row],[FECHA INICIO DE LABORES EN OBRA]])=YEAR(TODAY())),MONTH(TODAY()-30)&amp;"-"&amp;YEAR(TODAY()),"No Aplica")),"No Aplica")</f>
        <v>No Aplica</v>
      </c>
    </row>
    <row r="3810" spans="1:29" x14ac:dyDescent="0.25">
      <c r="A3810" s="2">
        <v>20513530481</v>
      </c>
      <c r="B3810" s="3" t="s">
        <v>47</v>
      </c>
      <c r="C3810" s="3" t="s">
        <v>47</v>
      </c>
      <c r="D3810" s="3" t="s">
        <v>705</v>
      </c>
      <c r="E3810" s="3" t="s">
        <v>706</v>
      </c>
      <c r="F3810" s="36">
        <v>28660</v>
      </c>
      <c r="G3810" s="3">
        <v>2</v>
      </c>
      <c r="H3810" s="3" t="s">
        <v>2495</v>
      </c>
      <c r="I3810" s="3" t="s">
        <v>9812</v>
      </c>
      <c r="J3810" s="3" t="s">
        <v>4640</v>
      </c>
      <c r="K3810" s="3" t="s">
        <v>2484</v>
      </c>
      <c r="L3810" s="8" t="s">
        <v>9813</v>
      </c>
      <c r="M3810" s="5"/>
      <c r="N3810" s="13" t="s">
        <v>1489</v>
      </c>
      <c r="O3810" s="5">
        <v>44774</v>
      </c>
      <c r="P3810" s="8">
        <v>1</v>
      </c>
      <c r="Q3810" s="9">
        <v>4</v>
      </c>
      <c r="R3810" s="9" t="str">
        <f>IFERROR(VLOOKUP(Tabla2[[#This Row],[CONTRATISTA PRNCIPAL]],Hoja1!$L$5:$M$9,2,FALSE),"CJV")</f>
        <v>CJV</v>
      </c>
      <c r="S3810" s="9" t="str">
        <f>IF(Tabla2[[#This Row],[EMPRESA]]=Tabla2[[#This Row],[CONTRATISTA PRNCIPAL]],"Principal","Secundaria")</f>
        <v>Principal</v>
      </c>
      <c r="T3810" s="10">
        <f>IFERROR(1/COUNTIF(Tabla2[CONTRATISTA PRNCIPAL],Tabla2[[#This Row],[CONTRATISTA PRNCIPAL]]),0)</f>
        <v>1.5873015873015872E-2</v>
      </c>
      <c r="U3810" s="33">
        <f ca="1">IF(((TODAY()-Tabla2[[#This Row],[FECHA NACIMIENTO]])/365)&lt;18,"Corregir", IF(((TODAY()-Tabla2[[#This Row],[FECHA NACIMIENTO]])/365)&gt;80, "Corregir",ROUNDDOWN(((TODAY()-Tabla2[[#This Row],[FECHA NACIMIENTO]])/365),0)))</f>
        <v>45</v>
      </c>
      <c r="V381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810" s="34" t="str">
        <f ca="1">+IF(Tabla2[[#This Row],[Edad]]="Corregir","Corregir","Ok")</f>
        <v>Ok</v>
      </c>
      <c r="X3810" s="10" t="str">
        <f>+IFERROR(VLOOKUP(Tabla2[[#This Row],[DISTRITO SEGÚN DNI]],Hoja1!$A$2:$B$55,2,FALSE),"No")</f>
        <v>SANTA ANITA</v>
      </c>
      <c r="Y3810" s="10" t="str">
        <f>IF(OR(LOWER(Tabla2[[#This Row],[GENERO]])="masculino", LOWER(Tabla2[[#This Row],[GENERO]])="femenino"),"OK","Corregir")</f>
        <v>OK</v>
      </c>
      <c r="Z3810" s="10" t="str">
        <f>+IF(Tabla2[[#This Row],[Nro. DNI / CE]]="","Corregir",IF(LEN(Tabla2[[#This Row],[Nro. DNI / CE]])&gt;=8,"OK","Corregir"))</f>
        <v>OK</v>
      </c>
      <c r="AA3810" s="10">
        <f>COUNTIF(Tabla2[APELLIDOS Y NOMBRES],Tabla2[[#This Row],[APELLIDOS Y NOMBRES]])</f>
        <v>1</v>
      </c>
      <c r="AB3810" t="str">
        <f ca="1">+IFERROR(IF(Tabla2[[#This Row],[FECHA CESE/BAJA]]="","No Aplica",IF(AND(MONTH(Tabla2[[#This Row],[FECHA CESE/BAJA]])=MONTH(TODAY()-30),YEAR(Tabla2[[#This Row],[FECHA CESE/BAJA]])=YEAR(TODAY())),MONTH(TODAY()-30)&amp;"-"&amp;YEAR(TODAY()),"Borrar")),"No aplica")</f>
        <v>No Aplica</v>
      </c>
      <c r="AC3810" t="str">
        <f ca="1">+IFERROR(IF(Tabla2[[#This Row],[FECHA INICIO DE LABORES EN OBRA]]="","No Aplica",IF(AND(MONTH(Tabla2[[#This Row],[FECHA INICIO DE LABORES EN OBRA]])=MONTH(TODAY()-30),YEAR(Tabla2[[#This Row],[FECHA INICIO DE LABORES EN OBRA]])=YEAR(TODAY())),MONTH(TODAY()-30)&amp;"-"&amp;YEAR(TODAY()),"No Aplica")),"No Aplica")</f>
        <v>No Aplica</v>
      </c>
    </row>
    <row r="3811" spans="1:29" x14ac:dyDescent="0.25">
      <c r="A3811" s="2">
        <v>20513530481</v>
      </c>
      <c r="B3811" s="3" t="s">
        <v>47</v>
      </c>
      <c r="C3811" s="3" t="s">
        <v>47</v>
      </c>
      <c r="D3811" s="3" t="s">
        <v>4646</v>
      </c>
      <c r="E3811" s="3" t="s">
        <v>4647</v>
      </c>
      <c r="F3811" s="36">
        <v>27939</v>
      </c>
      <c r="G3811" s="3">
        <v>2</v>
      </c>
      <c r="H3811" s="3" t="s">
        <v>4638</v>
      </c>
      <c r="I3811" s="3" t="s">
        <v>9812</v>
      </c>
      <c r="J3811" s="3" t="s">
        <v>4648</v>
      </c>
      <c r="K3811" s="3" t="s">
        <v>1495</v>
      </c>
      <c r="L3811" s="8" t="s">
        <v>9813</v>
      </c>
      <c r="M3811" s="5"/>
      <c r="N3811" s="13" t="s">
        <v>1489</v>
      </c>
      <c r="O3811" s="5">
        <v>44866</v>
      </c>
      <c r="P3811" s="8">
        <v>1</v>
      </c>
      <c r="Q3811" s="9">
        <v>4</v>
      </c>
      <c r="R3811" s="9" t="str">
        <f>IFERROR(VLOOKUP(Tabla2[[#This Row],[CONTRATISTA PRNCIPAL]],Hoja1!$L$5:$M$9,2,FALSE),"CJV")</f>
        <v>CJV</v>
      </c>
      <c r="S3811" s="9" t="str">
        <f>IF(Tabla2[[#This Row],[EMPRESA]]=Tabla2[[#This Row],[CONTRATISTA PRNCIPAL]],"Principal","Secundaria")</f>
        <v>Principal</v>
      </c>
      <c r="T3811" s="10">
        <f>IFERROR(1/COUNTIF(Tabla2[CONTRATISTA PRNCIPAL],Tabla2[[#This Row],[CONTRATISTA PRNCIPAL]]),0)</f>
        <v>1.5873015873015872E-2</v>
      </c>
      <c r="U3811" s="33">
        <f ca="1">IF(((TODAY()-Tabla2[[#This Row],[FECHA NACIMIENTO]])/365)&lt;18,"Corregir", IF(((TODAY()-Tabla2[[#This Row],[FECHA NACIMIENTO]])/365)&gt;80, "Corregir",ROUNDDOWN(((TODAY()-Tabla2[[#This Row],[FECHA NACIMIENTO]])/365),0)))</f>
        <v>47</v>
      </c>
      <c r="V381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811" s="34" t="str">
        <f ca="1">+IF(Tabla2[[#This Row],[Edad]]="Corregir","Corregir","Ok")</f>
        <v>Ok</v>
      </c>
      <c r="X3811" s="10" t="str">
        <f>+IFERROR(VLOOKUP(Tabla2[[#This Row],[DISTRITO SEGÚN DNI]],Hoja1!$A$2:$B$55,2,FALSE),"No")</f>
        <v>No</v>
      </c>
      <c r="Y3811" s="10" t="str">
        <f>IF(OR(LOWER(Tabla2[[#This Row],[GENERO]])="masculino", LOWER(Tabla2[[#This Row],[GENERO]])="femenino"),"OK","Corregir")</f>
        <v>OK</v>
      </c>
      <c r="Z3811" s="10" t="str">
        <f>+IF(Tabla2[[#This Row],[Nro. DNI / CE]]="","Corregir",IF(LEN(Tabla2[[#This Row],[Nro. DNI / CE]])&gt;=8,"OK","Corregir"))</f>
        <v>OK</v>
      </c>
      <c r="AA3811" s="10">
        <f>COUNTIF(Tabla2[APELLIDOS Y NOMBRES],Tabla2[[#This Row],[APELLIDOS Y NOMBRES]])</f>
        <v>1</v>
      </c>
      <c r="AB3811" t="str">
        <f ca="1">+IFERROR(IF(Tabla2[[#This Row],[FECHA CESE/BAJA]]="","No Aplica",IF(AND(MONTH(Tabla2[[#This Row],[FECHA CESE/BAJA]])=MONTH(TODAY()-30),YEAR(Tabla2[[#This Row],[FECHA CESE/BAJA]])=YEAR(TODAY())),MONTH(TODAY()-30)&amp;"-"&amp;YEAR(TODAY()),"Borrar")),"No aplica")</f>
        <v>No Aplica</v>
      </c>
      <c r="AC3811" t="str">
        <f ca="1">+IFERROR(IF(Tabla2[[#This Row],[FECHA INICIO DE LABORES EN OBRA]]="","No Aplica",IF(AND(MONTH(Tabla2[[#This Row],[FECHA INICIO DE LABORES EN OBRA]])=MONTH(TODAY()-30),YEAR(Tabla2[[#This Row],[FECHA INICIO DE LABORES EN OBRA]])=YEAR(TODAY())),MONTH(TODAY()-30)&amp;"-"&amp;YEAR(TODAY()),"No Aplica")),"No Aplica")</f>
        <v>No Aplica</v>
      </c>
    </row>
    <row r="3812" spans="1:29" x14ac:dyDescent="0.25">
      <c r="A3812" s="2">
        <v>20513530481</v>
      </c>
      <c r="B3812" s="3" t="s">
        <v>47</v>
      </c>
      <c r="C3812" s="3" t="s">
        <v>47</v>
      </c>
      <c r="D3812" s="3" t="s">
        <v>4654</v>
      </c>
      <c r="E3812" s="3" t="s">
        <v>4655</v>
      </c>
      <c r="F3812" s="36">
        <v>30499</v>
      </c>
      <c r="G3812" s="3">
        <v>2</v>
      </c>
      <c r="H3812" s="3" t="s">
        <v>4616</v>
      </c>
      <c r="I3812" s="3" t="s">
        <v>9812</v>
      </c>
      <c r="J3812" s="3" t="s">
        <v>4656</v>
      </c>
      <c r="K3812" s="3" t="s">
        <v>1495</v>
      </c>
      <c r="L3812" s="8" t="s">
        <v>9813</v>
      </c>
      <c r="M3812" s="5"/>
      <c r="N3812" s="13" t="s">
        <v>1489</v>
      </c>
      <c r="O3812" s="5">
        <v>44950</v>
      </c>
      <c r="P3812" s="8">
        <v>1</v>
      </c>
      <c r="Q3812" s="9">
        <v>4</v>
      </c>
      <c r="R3812" s="9" t="str">
        <f>IFERROR(VLOOKUP(Tabla2[[#This Row],[CONTRATISTA PRNCIPAL]],Hoja1!$L$5:$M$9,2,FALSE),"CJV")</f>
        <v>CJV</v>
      </c>
      <c r="S3812" s="9" t="str">
        <f>IF(Tabla2[[#This Row],[EMPRESA]]=Tabla2[[#This Row],[CONTRATISTA PRNCIPAL]],"Principal","Secundaria")</f>
        <v>Principal</v>
      </c>
      <c r="T3812" s="10">
        <f>IFERROR(1/COUNTIF(Tabla2[CONTRATISTA PRNCIPAL],Tabla2[[#This Row],[CONTRATISTA PRNCIPAL]]),0)</f>
        <v>1.5873015873015872E-2</v>
      </c>
      <c r="U3812" s="33">
        <f ca="1">IF(((TODAY()-Tabla2[[#This Row],[FECHA NACIMIENTO]])/365)&lt;18,"Corregir", IF(((TODAY()-Tabla2[[#This Row],[FECHA NACIMIENTO]])/365)&gt;80, "Corregir",ROUNDDOWN(((TODAY()-Tabla2[[#This Row],[FECHA NACIMIENTO]])/365),0)))</f>
        <v>40</v>
      </c>
      <c r="V381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812" s="34" t="str">
        <f ca="1">+IF(Tabla2[[#This Row],[Edad]]="Corregir","Corregir","Ok")</f>
        <v>Ok</v>
      </c>
      <c r="X3812" s="10" t="str">
        <f>+IFERROR(VLOOKUP(Tabla2[[#This Row],[DISTRITO SEGÚN DNI]],Hoja1!$A$2:$B$55,2,FALSE),"No")</f>
        <v>No</v>
      </c>
      <c r="Y3812" s="10" t="str">
        <f>IF(OR(LOWER(Tabla2[[#This Row],[GENERO]])="masculino", LOWER(Tabla2[[#This Row],[GENERO]])="femenino"),"OK","Corregir")</f>
        <v>OK</v>
      </c>
      <c r="Z3812" s="10" t="str">
        <f>+IF(Tabla2[[#This Row],[Nro. DNI / CE]]="","Corregir",IF(LEN(Tabla2[[#This Row],[Nro. DNI / CE]])&gt;=8,"OK","Corregir"))</f>
        <v>OK</v>
      </c>
      <c r="AA3812" s="10">
        <f>COUNTIF(Tabla2[APELLIDOS Y NOMBRES],Tabla2[[#This Row],[APELLIDOS Y NOMBRES]])</f>
        <v>1</v>
      </c>
      <c r="AB3812" t="str">
        <f ca="1">+IFERROR(IF(Tabla2[[#This Row],[FECHA CESE/BAJA]]="","No Aplica",IF(AND(MONTH(Tabla2[[#This Row],[FECHA CESE/BAJA]])=MONTH(TODAY()-30),YEAR(Tabla2[[#This Row],[FECHA CESE/BAJA]])=YEAR(TODAY())),MONTH(TODAY()-30)&amp;"-"&amp;YEAR(TODAY()),"Borrar")),"No aplica")</f>
        <v>No Aplica</v>
      </c>
      <c r="AC3812" t="str">
        <f ca="1">+IFERROR(IF(Tabla2[[#This Row],[FECHA INICIO DE LABORES EN OBRA]]="","No Aplica",IF(AND(MONTH(Tabla2[[#This Row],[FECHA INICIO DE LABORES EN OBRA]])=MONTH(TODAY()-30),YEAR(Tabla2[[#This Row],[FECHA INICIO DE LABORES EN OBRA]])=YEAR(TODAY())),MONTH(TODAY()-30)&amp;"-"&amp;YEAR(TODAY()),"No Aplica")),"No Aplica")</f>
        <v>No Aplica</v>
      </c>
    </row>
    <row r="3813" spans="1:29" x14ac:dyDescent="0.25">
      <c r="A3813" s="2">
        <v>20513530481</v>
      </c>
      <c r="B3813" s="3" t="s">
        <v>47</v>
      </c>
      <c r="C3813" s="3" t="s">
        <v>47</v>
      </c>
      <c r="D3813" s="3" t="s">
        <v>709</v>
      </c>
      <c r="E3813" s="3" t="s">
        <v>710</v>
      </c>
      <c r="F3813" s="36">
        <v>32389</v>
      </c>
      <c r="G3813" s="3">
        <v>2</v>
      </c>
      <c r="H3813" s="3" t="s">
        <v>3166</v>
      </c>
      <c r="I3813" s="3" t="s">
        <v>9812</v>
      </c>
      <c r="J3813" s="3" t="s">
        <v>4663</v>
      </c>
      <c r="K3813" s="3" t="s">
        <v>711</v>
      </c>
      <c r="L3813" s="8" t="s">
        <v>9813</v>
      </c>
      <c r="M3813" s="5"/>
      <c r="N3813" s="13" t="s">
        <v>1489</v>
      </c>
      <c r="O3813" s="5">
        <v>44866</v>
      </c>
      <c r="P3813" s="8">
        <v>1</v>
      </c>
      <c r="Q3813" s="9">
        <v>4</v>
      </c>
      <c r="R3813" s="9" t="str">
        <f>IFERROR(VLOOKUP(Tabla2[[#This Row],[CONTRATISTA PRNCIPAL]],Hoja1!$L$5:$M$9,2,FALSE),"CJV")</f>
        <v>CJV</v>
      </c>
      <c r="S3813" s="9" t="str">
        <f>IF(Tabla2[[#This Row],[EMPRESA]]=Tabla2[[#This Row],[CONTRATISTA PRNCIPAL]],"Principal","Secundaria")</f>
        <v>Principal</v>
      </c>
      <c r="T3813" s="10">
        <f>IFERROR(1/COUNTIF(Tabla2[CONTRATISTA PRNCIPAL],Tabla2[[#This Row],[CONTRATISTA PRNCIPAL]]),0)</f>
        <v>1.5873015873015872E-2</v>
      </c>
      <c r="U3813" s="33">
        <f ca="1">IF(((TODAY()-Tabla2[[#This Row],[FECHA NACIMIENTO]])/365)&lt;18,"Corregir", IF(((TODAY()-Tabla2[[#This Row],[FECHA NACIMIENTO]])/365)&gt;80, "Corregir",ROUNDDOWN(((TODAY()-Tabla2[[#This Row],[FECHA NACIMIENTO]])/365),0)))</f>
        <v>35</v>
      </c>
      <c r="V381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813" s="34" t="str">
        <f ca="1">+IF(Tabla2[[#This Row],[Edad]]="Corregir","Corregir","Ok")</f>
        <v>Ok</v>
      </c>
      <c r="X3813" s="10" t="str">
        <f>+IFERROR(VLOOKUP(Tabla2[[#This Row],[DISTRITO SEGÚN DNI]],Hoja1!$A$2:$B$55,2,FALSE),"No")</f>
        <v>No</v>
      </c>
      <c r="Y3813" s="10" t="str">
        <f>IF(OR(LOWER(Tabla2[[#This Row],[GENERO]])="masculino", LOWER(Tabla2[[#This Row],[GENERO]])="femenino"),"OK","Corregir")</f>
        <v>OK</v>
      </c>
      <c r="Z3813" s="10" t="str">
        <f>+IF(Tabla2[[#This Row],[Nro. DNI / CE]]="","Corregir",IF(LEN(Tabla2[[#This Row],[Nro. DNI / CE]])&gt;=8,"OK","Corregir"))</f>
        <v>OK</v>
      </c>
      <c r="AA3813" s="10">
        <f>COUNTIF(Tabla2[APELLIDOS Y NOMBRES],Tabla2[[#This Row],[APELLIDOS Y NOMBRES]])</f>
        <v>1</v>
      </c>
      <c r="AB3813" t="str">
        <f ca="1">+IFERROR(IF(Tabla2[[#This Row],[FECHA CESE/BAJA]]="","No Aplica",IF(AND(MONTH(Tabla2[[#This Row],[FECHA CESE/BAJA]])=MONTH(TODAY()-30),YEAR(Tabla2[[#This Row],[FECHA CESE/BAJA]])=YEAR(TODAY())),MONTH(TODAY()-30)&amp;"-"&amp;YEAR(TODAY()),"Borrar")),"No aplica")</f>
        <v>No Aplica</v>
      </c>
      <c r="AC3813" t="str">
        <f ca="1">+IFERROR(IF(Tabla2[[#This Row],[FECHA INICIO DE LABORES EN OBRA]]="","No Aplica",IF(AND(MONTH(Tabla2[[#This Row],[FECHA INICIO DE LABORES EN OBRA]])=MONTH(TODAY()-30),YEAR(Tabla2[[#This Row],[FECHA INICIO DE LABORES EN OBRA]])=YEAR(TODAY())),MONTH(TODAY()-30)&amp;"-"&amp;YEAR(TODAY()),"No Aplica")),"No Aplica")</f>
        <v>No Aplica</v>
      </c>
    </row>
    <row r="3814" spans="1:29" x14ac:dyDescent="0.25">
      <c r="A3814" s="2">
        <v>20513530481</v>
      </c>
      <c r="B3814" s="3" t="s">
        <v>47</v>
      </c>
      <c r="C3814" s="3" t="s">
        <v>47</v>
      </c>
      <c r="D3814" s="3" t="s">
        <v>4664</v>
      </c>
      <c r="E3814" s="3" t="s">
        <v>4665</v>
      </c>
      <c r="F3814" s="36">
        <v>29940</v>
      </c>
      <c r="G3814" s="3">
        <v>2</v>
      </c>
      <c r="H3814" s="3" t="s">
        <v>3166</v>
      </c>
      <c r="I3814" s="3" t="s">
        <v>9812</v>
      </c>
      <c r="J3814" s="3" t="s">
        <v>4666</v>
      </c>
      <c r="K3814" s="3" t="s">
        <v>3174</v>
      </c>
      <c r="L3814" s="8" t="s">
        <v>9813</v>
      </c>
      <c r="M3814" s="5"/>
      <c r="N3814" s="13" t="s">
        <v>1489</v>
      </c>
      <c r="O3814" s="5">
        <v>44743</v>
      </c>
      <c r="P3814" s="8">
        <v>1</v>
      </c>
      <c r="Q3814" s="9">
        <v>4</v>
      </c>
      <c r="R3814" s="9" t="str">
        <f>IFERROR(VLOOKUP(Tabla2[[#This Row],[CONTRATISTA PRNCIPAL]],Hoja1!$L$5:$M$9,2,FALSE),"CJV")</f>
        <v>CJV</v>
      </c>
      <c r="S3814" s="9" t="str">
        <f>IF(Tabla2[[#This Row],[EMPRESA]]=Tabla2[[#This Row],[CONTRATISTA PRNCIPAL]],"Principal","Secundaria")</f>
        <v>Principal</v>
      </c>
      <c r="T3814" s="10">
        <f>IFERROR(1/COUNTIF(Tabla2[CONTRATISTA PRNCIPAL],Tabla2[[#This Row],[CONTRATISTA PRNCIPAL]]),0)</f>
        <v>1.5873015873015872E-2</v>
      </c>
      <c r="U3814" s="33">
        <f ca="1">IF(((TODAY()-Tabla2[[#This Row],[FECHA NACIMIENTO]])/365)&lt;18,"Corregir", IF(((TODAY()-Tabla2[[#This Row],[FECHA NACIMIENTO]])/365)&gt;80, "Corregir",ROUNDDOWN(((TODAY()-Tabla2[[#This Row],[FECHA NACIMIENTO]])/365),0)))</f>
        <v>41</v>
      </c>
      <c r="V381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814" s="34" t="str">
        <f ca="1">+IF(Tabla2[[#This Row],[Edad]]="Corregir","Corregir","Ok")</f>
        <v>Ok</v>
      </c>
      <c r="X3814" s="10" t="str">
        <f>+IFERROR(VLOOKUP(Tabla2[[#This Row],[DISTRITO SEGÚN DNI]],Hoja1!$A$2:$B$55,2,FALSE),"No")</f>
        <v>No</v>
      </c>
      <c r="Y3814" s="10" t="str">
        <f>IF(OR(LOWER(Tabla2[[#This Row],[GENERO]])="masculino", LOWER(Tabla2[[#This Row],[GENERO]])="femenino"),"OK","Corregir")</f>
        <v>OK</v>
      </c>
      <c r="Z3814" s="10" t="str">
        <f>+IF(Tabla2[[#This Row],[Nro. DNI / CE]]="","Corregir",IF(LEN(Tabla2[[#This Row],[Nro. DNI / CE]])&gt;=8,"OK","Corregir"))</f>
        <v>OK</v>
      </c>
      <c r="AA3814" s="10">
        <f>COUNTIF(Tabla2[APELLIDOS Y NOMBRES],Tabla2[[#This Row],[APELLIDOS Y NOMBRES]])</f>
        <v>1</v>
      </c>
      <c r="AB3814" t="str">
        <f ca="1">+IFERROR(IF(Tabla2[[#This Row],[FECHA CESE/BAJA]]="","No Aplica",IF(AND(MONTH(Tabla2[[#This Row],[FECHA CESE/BAJA]])=MONTH(TODAY()-30),YEAR(Tabla2[[#This Row],[FECHA CESE/BAJA]])=YEAR(TODAY())),MONTH(TODAY()-30)&amp;"-"&amp;YEAR(TODAY()),"Borrar")),"No aplica")</f>
        <v>No Aplica</v>
      </c>
      <c r="AC3814" t="str">
        <f ca="1">+IFERROR(IF(Tabla2[[#This Row],[FECHA INICIO DE LABORES EN OBRA]]="","No Aplica",IF(AND(MONTH(Tabla2[[#This Row],[FECHA INICIO DE LABORES EN OBRA]])=MONTH(TODAY()-30),YEAR(Tabla2[[#This Row],[FECHA INICIO DE LABORES EN OBRA]])=YEAR(TODAY())),MONTH(TODAY()-30)&amp;"-"&amp;YEAR(TODAY()),"No Aplica")),"No Aplica")</f>
        <v>No Aplica</v>
      </c>
    </row>
    <row r="3815" spans="1:29" x14ac:dyDescent="0.25">
      <c r="A3815" s="2">
        <v>20513530481</v>
      </c>
      <c r="B3815" s="3" t="s">
        <v>47</v>
      </c>
      <c r="C3815" s="3" t="s">
        <v>47</v>
      </c>
      <c r="D3815" s="3" t="s">
        <v>712</v>
      </c>
      <c r="E3815" s="3" t="s">
        <v>713</v>
      </c>
      <c r="F3815" s="36">
        <v>27987</v>
      </c>
      <c r="G3815" s="3">
        <v>1</v>
      </c>
      <c r="H3815" s="3" t="s">
        <v>1625</v>
      </c>
      <c r="I3815" s="3" t="s">
        <v>9812</v>
      </c>
      <c r="J3815" s="3" t="s">
        <v>4675</v>
      </c>
      <c r="K3815" s="3" t="s">
        <v>2484</v>
      </c>
      <c r="L3815" s="8" t="s">
        <v>9813</v>
      </c>
      <c r="M3815" s="5"/>
      <c r="N3815" s="13" t="s">
        <v>1489</v>
      </c>
      <c r="O3815" s="5">
        <v>44963</v>
      </c>
      <c r="P3815" s="8">
        <v>1</v>
      </c>
      <c r="Q3815" s="9">
        <v>1</v>
      </c>
      <c r="R3815" s="9" t="str">
        <f>IFERROR(VLOOKUP(Tabla2[[#This Row],[CONTRATISTA PRNCIPAL]],Hoja1!$L$5:$M$9,2,FALSE),"CJV")</f>
        <v>CJV</v>
      </c>
      <c r="S3815" s="9" t="str">
        <f>IF(Tabla2[[#This Row],[EMPRESA]]=Tabla2[[#This Row],[CONTRATISTA PRNCIPAL]],"Principal","Secundaria")</f>
        <v>Principal</v>
      </c>
      <c r="T3815" s="10">
        <f>IFERROR(1/COUNTIF(Tabla2[CONTRATISTA PRNCIPAL],Tabla2[[#This Row],[CONTRATISTA PRNCIPAL]]),0)</f>
        <v>1.5873015873015872E-2</v>
      </c>
      <c r="U3815" s="33">
        <f ca="1">IF(((TODAY()-Tabla2[[#This Row],[FECHA NACIMIENTO]])/365)&lt;18,"Corregir", IF(((TODAY()-Tabla2[[#This Row],[FECHA NACIMIENTO]])/365)&gt;80, "Corregir",ROUNDDOWN(((TODAY()-Tabla2[[#This Row],[FECHA NACIMIENTO]])/365),0)))</f>
        <v>47</v>
      </c>
      <c r="V381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815" s="34" t="str">
        <f ca="1">+IF(Tabla2[[#This Row],[Edad]]="Corregir","Corregir","Ok")</f>
        <v>Ok</v>
      </c>
      <c r="X3815" s="10" t="str">
        <f>+IFERROR(VLOOKUP(Tabla2[[#This Row],[DISTRITO SEGÚN DNI]],Hoja1!$A$2:$B$55,2,FALSE),"No")</f>
        <v>SANTA ANITA</v>
      </c>
      <c r="Y3815" s="10" t="str">
        <f>IF(OR(LOWER(Tabla2[[#This Row],[GENERO]])="masculino", LOWER(Tabla2[[#This Row],[GENERO]])="femenino"),"OK","Corregir")</f>
        <v>OK</v>
      </c>
      <c r="Z3815" s="10" t="str">
        <f>+IF(Tabla2[[#This Row],[Nro. DNI / CE]]="","Corregir",IF(LEN(Tabla2[[#This Row],[Nro. DNI / CE]])&gt;=8,"OK","Corregir"))</f>
        <v>OK</v>
      </c>
      <c r="AA3815" s="10">
        <f>COUNTIF(Tabla2[APELLIDOS Y NOMBRES],Tabla2[[#This Row],[APELLIDOS Y NOMBRES]])</f>
        <v>1</v>
      </c>
      <c r="AB3815" t="str">
        <f ca="1">+IFERROR(IF(Tabla2[[#This Row],[FECHA CESE/BAJA]]="","No Aplica",IF(AND(MONTH(Tabla2[[#This Row],[FECHA CESE/BAJA]])=MONTH(TODAY()-30),YEAR(Tabla2[[#This Row],[FECHA CESE/BAJA]])=YEAR(TODAY())),MONTH(TODAY()-30)&amp;"-"&amp;YEAR(TODAY()),"Borrar")),"No aplica")</f>
        <v>No Aplica</v>
      </c>
      <c r="AC3815" t="str">
        <f ca="1">+IFERROR(IF(Tabla2[[#This Row],[FECHA INICIO DE LABORES EN OBRA]]="","No Aplica",IF(AND(MONTH(Tabla2[[#This Row],[FECHA INICIO DE LABORES EN OBRA]])=MONTH(TODAY()-30),YEAR(Tabla2[[#This Row],[FECHA INICIO DE LABORES EN OBRA]])=YEAR(TODAY())),MONTH(TODAY()-30)&amp;"-"&amp;YEAR(TODAY()),"No Aplica")),"No Aplica")</f>
        <v>No Aplica</v>
      </c>
    </row>
    <row r="3816" spans="1:29" x14ac:dyDescent="0.25">
      <c r="A3816" s="2">
        <v>20513530481</v>
      </c>
      <c r="B3816" s="3" t="s">
        <v>47</v>
      </c>
      <c r="C3816" s="3" t="s">
        <v>47</v>
      </c>
      <c r="D3816" s="3" t="s">
        <v>4676</v>
      </c>
      <c r="E3816" s="3" t="s">
        <v>4677</v>
      </c>
      <c r="F3816" s="36">
        <v>33010</v>
      </c>
      <c r="G3816" s="3">
        <v>1</v>
      </c>
      <c r="H3816" s="3" t="s">
        <v>4678</v>
      </c>
      <c r="I3816" s="3" t="s">
        <v>9812</v>
      </c>
      <c r="J3816" s="3" t="s">
        <v>4679</v>
      </c>
      <c r="K3816" s="3" t="s">
        <v>2450</v>
      </c>
      <c r="L3816" s="8" t="s">
        <v>9813</v>
      </c>
      <c r="M3816" s="5"/>
      <c r="N3816" s="13" t="s">
        <v>1489</v>
      </c>
      <c r="O3816" s="5">
        <v>44715</v>
      </c>
      <c r="P3816" s="8">
        <v>1</v>
      </c>
      <c r="Q3816" s="9">
        <v>1</v>
      </c>
      <c r="R3816" s="9" t="str">
        <f>IFERROR(VLOOKUP(Tabla2[[#This Row],[CONTRATISTA PRNCIPAL]],Hoja1!$L$5:$M$9,2,FALSE),"CJV")</f>
        <v>CJV</v>
      </c>
      <c r="S3816" s="9" t="str">
        <f>IF(Tabla2[[#This Row],[EMPRESA]]=Tabla2[[#This Row],[CONTRATISTA PRNCIPAL]],"Principal","Secundaria")</f>
        <v>Principal</v>
      </c>
      <c r="T3816" s="10">
        <f>IFERROR(1/COUNTIF(Tabla2[CONTRATISTA PRNCIPAL],Tabla2[[#This Row],[CONTRATISTA PRNCIPAL]]),0)</f>
        <v>1.5873015873015872E-2</v>
      </c>
      <c r="U3816" s="33">
        <f ca="1">IF(((TODAY()-Tabla2[[#This Row],[FECHA NACIMIENTO]])/365)&lt;18,"Corregir", IF(((TODAY()-Tabla2[[#This Row],[FECHA NACIMIENTO]])/365)&gt;80, "Corregir",ROUNDDOWN(((TODAY()-Tabla2[[#This Row],[FECHA NACIMIENTO]])/365),0)))</f>
        <v>33</v>
      </c>
      <c r="V381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816" s="34" t="str">
        <f ca="1">+IF(Tabla2[[#This Row],[Edad]]="Corregir","Corregir","Ok")</f>
        <v>Ok</v>
      </c>
      <c r="X3816" s="10" t="str">
        <f>+IFERROR(VLOOKUP(Tabla2[[#This Row],[DISTRITO SEGÚN DNI]],Hoja1!$A$2:$B$55,2,FALSE),"No")</f>
        <v>No</v>
      </c>
      <c r="Y3816" s="10" t="str">
        <f>IF(OR(LOWER(Tabla2[[#This Row],[GENERO]])="masculino", LOWER(Tabla2[[#This Row],[GENERO]])="femenino"),"OK","Corregir")</f>
        <v>OK</v>
      </c>
      <c r="Z3816" s="10" t="str">
        <f>+IF(Tabla2[[#This Row],[Nro. DNI / CE]]="","Corregir",IF(LEN(Tabla2[[#This Row],[Nro. DNI / CE]])&gt;=8,"OK","Corregir"))</f>
        <v>OK</v>
      </c>
      <c r="AA3816" s="10">
        <f>COUNTIF(Tabla2[APELLIDOS Y NOMBRES],Tabla2[[#This Row],[APELLIDOS Y NOMBRES]])</f>
        <v>1</v>
      </c>
      <c r="AB3816" t="str">
        <f ca="1">+IFERROR(IF(Tabla2[[#This Row],[FECHA CESE/BAJA]]="","No Aplica",IF(AND(MONTH(Tabla2[[#This Row],[FECHA CESE/BAJA]])=MONTH(TODAY()-30),YEAR(Tabla2[[#This Row],[FECHA CESE/BAJA]])=YEAR(TODAY())),MONTH(TODAY()-30)&amp;"-"&amp;YEAR(TODAY()),"Borrar")),"No aplica")</f>
        <v>No Aplica</v>
      </c>
      <c r="AC3816" t="str">
        <f ca="1">+IFERROR(IF(Tabla2[[#This Row],[FECHA INICIO DE LABORES EN OBRA]]="","No Aplica",IF(AND(MONTH(Tabla2[[#This Row],[FECHA INICIO DE LABORES EN OBRA]])=MONTH(TODAY()-30),YEAR(Tabla2[[#This Row],[FECHA INICIO DE LABORES EN OBRA]])=YEAR(TODAY())),MONTH(TODAY()-30)&amp;"-"&amp;YEAR(TODAY()),"No Aplica")),"No Aplica")</f>
        <v>No Aplica</v>
      </c>
    </row>
    <row r="3817" spans="1:29" x14ac:dyDescent="0.25">
      <c r="A3817" s="2">
        <v>20513530481</v>
      </c>
      <c r="B3817" s="3" t="s">
        <v>47</v>
      </c>
      <c r="C3817" s="3" t="s">
        <v>47</v>
      </c>
      <c r="D3817" s="3" t="s">
        <v>4681</v>
      </c>
      <c r="E3817" s="3" t="s">
        <v>4682</v>
      </c>
      <c r="F3817" s="36">
        <v>22252</v>
      </c>
      <c r="G3817" s="3">
        <v>1</v>
      </c>
      <c r="H3817" s="3" t="s">
        <v>3447</v>
      </c>
      <c r="I3817" s="3" t="s">
        <v>9812</v>
      </c>
      <c r="J3817" s="3" t="s">
        <v>4683</v>
      </c>
      <c r="K3817" s="3" t="s">
        <v>1488</v>
      </c>
      <c r="L3817" s="8" t="s">
        <v>9813</v>
      </c>
      <c r="M3817" s="5"/>
      <c r="N3817" s="13" t="s">
        <v>1592</v>
      </c>
      <c r="O3817" s="5">
        <v>44722</v>
      </c>
      <c r="P3817" s="8">
        <v>1</v>
      </c>
      <c r="Q3817" s="9">
        <v>2</v>
      </c>
      <c r="R3817" s="9" t="str">
        <f>IFERROR(VLOOKUP(Tabla2[[#This Row],[CONTRATISTA PRNCIPAL]],Hoja1!$L$5:$M$9,2,FALSE),"CJV")</f>
        <v>CJV</v>
      </c>
      <c r="S3817" s="9" t="str">
        <f>IF(Tabla2[[#This Row],[EMPRESA]]=Tabla2[[#This Row],[CONTRATISTA PRNCIPAL]],"Principal","Secundaria")</f>
        <v>Principal</v>
      </c>
      <c r="T3817" s="10">
        <f>IFERROR(1/COUNTIF(Tabla2[CONTRATISTA PRNCIPAL],Tabla2[[#This Row],[CONTRATISTA PRNCIPAL]]),0)</f>
        <v>1.5873015873015872E-2</v>
      </c>
      <c r="U3817" s="33">
        <f ca="1">IF(((TODAY()-Tabla2[[#This Row],[FECHA NACIMIENTO]])/365)&lt;18,"Corregir", IF(((TODAY()-Tabla2[[#This Row],[FECHA NACIMIENTO]])/365)&gt;80, "Corregir",ROUNDDOWN(((TODAY()-Tabla2[[#This Row],[FECHA NACIMIENTO]])/365),0)))</f>
        <v>62</v>
      </c>
      <c r="V381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3817" s="34" t="str">
        <f ca="1">+IF(Tabla2[[#This Row],[Edad]]="Corregir","Corregir","Ok")</f>
        <v>Ok</v>
      </c>
      <c r="X3817" s="10" t="str">
        <f>+IFERROR(VLOOKUP(Tabla2[[#This Row],[DISTRITO SEGÚN DNI]],Hoja1!$A$2:$B$55,2,FALSE),"No")</f>
        <v>No</v>
      </c>
      <c r="Y3817" s="10" t="str">
        <f>IF(OR(LOWER(Tabla2[[#This Row],[GENERO]])="masculino", LOWER(Tabla2[[#This Row],[GENERO]])="femenino"),"OK","Corregir")</f>
        <v>OK</v>
      </c>
      <c r="Z3817" s="10" t="str">
        <f>+IF(Tabla2[[#This Row],[Nro. DNI / CE]]="","Corregir",IF(LEN(Tabla2[[#This Row],[Nro. DNI / CE]])&gt;=8,"OK","Corregir"))</f>
        <v>OK</v>
      </c>
      <c r="AA3817" s="10">
        <f>COUNTIF(Tabla2[APELLIDOS Y NOMBRES],Tabla2[[#This Row],[APELLIDOS Y NOMBRES]])</f>
        <v>1</v>
      </c>
      <c r="AB3817" t="str">
        <f ca="1">+IFERROR(IF(Tabla2[[#This Row],[FECHA CESE/BAJA]]="","No Aplica",IF(AND(MONTH(Tabla2[[#This Row],[FECHA CESE/BAJA]])=MONTH(TODAY()-30),YEAR(Tabla2[[#This Row],[FECHA CESE/BAJA]])=YEAR(TODAY())),MONTH(TODAY()-30)&amp;"-"&amp;YEAR(TODAY()),"Borrar")),"No aplica")</f>
        <v>No Aplica</v>
      </c>
      <c r="AC3817" t="str">
        <f ca="1">+IFERROR(IF(Tabla2[[#This Row],[FECHA INICIO DE LABORES EN OBRA]]="","No Aplica",IF(AND(MONTH(Tabla2[[#This Row],[FECHA INICIO DE LABORES EN OBRA]])=MONTH(TODAY()-30),YEAR(Tabla2[[#This Row],[FECHA INICIO DE LABORES EN OBRA]])=YEAR(TODAY())),MONTH(TODAY()-30)&amp;"-"&amp;YEAR(TODAY()),"No Aplica")),"No Aplica")</f>
        <v>No Aplica</v>
      </c>
    </row>
    <row r="3818" spans="1:29" x14ac:dyDescent="0.25">
      <c r="A3818" s="2">
        <v>20513530481</v>
      </c>
      <c r="B3818" s="3" t="s">
        <v>47</v>
      </c>
      <c r="C3818" s="3" t="s">
        <v>47</v>
      </c>
      <c r="D3818" s="3" t="s">
        <v>4684</v>
      </c>
      <c r="E3818" s="3" t="s">
        <v>4685</v>
      </c>
      <c r="F3818" s="36">
        <v>26482</v>
      </c>
      <c r="G3818" s="3">
        <v>1</v>
      </c>
      <c r="H3818" s="3" t="s">
        <v>4686</v>
      </c>
      <c r="I3818" s="3" t="s">
        <v>9812</v>
      </c>
      <c r="J3818" s="3" t="s">
        <v>4687</v>
      </c>
      <c r="K3818" s="3" t="s">
        <v>3733</v>
      </c>
      <c r="L3818" s="8" t="s">
        <v>9813</v>
      </c>
      <c r="M3818" s="5"/>
      <c r="N3818" s="13" t="s">
        <v>1489</v>
      </c>
      <c r="O3818" s="5">
        <v>44732</v>
      </c>
      <c r="P3818" s="8">
        <v>1</v>
      </c>
      <c r="Q3818" s="9">
        <v>1</v>
      </c>
      <c r="R3818" s="9" t="str">
        <f>IFERROR(VLOOKUP(Tabla2[[#This Row],[CONTRATISTA PRNCIPAL]],Hoja1!$L$5:$M$9,2,FALSE),"CJV")</f>
        <v>CJV</v>
      </c>
      <c r="S3818" s="9" t="str">
        <f>IF(Tabla2[[#This Row],[EMPRESA]]=Tabla2[[#This Row],[CONTRATISTA PRNCIPAL]],"Principal","Secundaria")</f>
        <v>Principal</v>
      </c>
      <c r="T3818" s="10">
        <f>IFERROR(1/COUNTIF(Tabla2[CONTRATISTA PRNCIPAL],Tabla2[[#This Row],[CONTRATISTA PRNCIPAL]]),0)</f>
        <v>1.5873015873015872E-2</v>
      </c>
      <c r="U3818" s="33">
        <f ca="1">IF(((TODAY()-Tabla2[[#This Row],[FECHA NACIMIENTO]])/365)&lt;18,"Corregir", IF(((TODAY()-Tabla2[[#This Row],[FECHA NACIMIENTO]])/365)&gt;80, "Corregir",ROUNDDOWN(((TODAY()-Tabla2[[#This Row],[FECHA NACIMIENTO]])/365),0)))</f>
        <v>51</v>
      </c>
      <c r="V381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818" s="34" t="str">
        <f ca="1">+IF(Tabla2[[#This Row],[Edad]]="Corregir","Corregir","Ok")</f>
        <v>Ok</v>
      </c>
      <c r="X3818" s="10" t="str">
        <f>+IFERROR(VLOOKUP(Tabla2[[#This Row],[DISTRITO SEGÚN DNI]],Hoja1!$A$2:$B$55,2,FALSE),"No")</f>
        <v>No</v>
      </c>
      <c r="Y3818" s="10" t="str">
        <f>IF(OR(LOWER(Tabla2[[#This Row],[GENERO]])="masculino", LOWER(Tabla2[[#This Row],[GENERO]])="femenino"),"OK","Corregir")</f>
        <v>OK</v>
      </c>
      <c r="Z3818" s="10" t="str">
        <f>+IF(Tabla2[[#This Row],[Nro. DNI / CE]]="","Corregir",IF(LEN(Tabla2[[#This Row],[Nro. DNI / CE]])&gt;=8,"OK","Corregir"))</f>
        <v>OK</v>
      </c>
      <c r="AA3818" s="10">
        <f>COUNTIF(Tabla2[APELLIDOS Y NOMBRES],Tabla2[[#This Row],[APELLIDOS Y NOMBRES]])</f>
        <v>1</v>
      </c>
      <c r="AB3818" t="str">
        <f ca="1">+IFERROR(IF(Tabla2[[#This Row],[FECHA CESE/BAJA]]="","No Aplica",IF(AND(MONTH(Tabla2[[#This Row],[FECHA CESE/BAJA]])=MONTH(TODAY()-30),YEAR(Tabla2[[#This Row],[FECHA CESE/BAJA]])=YEAR(TODAY())),MONTH(TODAY()-30)&amp;"-"&amp;YEAR(TODAY()),"Borrar")),"No aplica")</f>
        <v>No Aplica</v>
      </c>
      <c r="AC3818" t="str">
        <f ca="1">+IFERROR(IF(Tabla2[[#This Row],[FECHA INICIO DE LABORES EN OBRA]]="","No Aplica",IF(AND(MONTH(Tabla2[[#This Row],[FECHA INICIO DE LABORES EN OBRA]])=MONTH(TODAY()-30),YEAR(Tabla2[[#This Row],[FECHA INICIO DE LABORES EN OBRA]])=YEAR(TODAY())),MONTH(TODAY()-30)&amp;"-"&amp;YEAR(TODAY()),"No Aplica")),"No Aplica")</f>
        <v>No Aplica</v>
      </c>
    </row>
    <row r="3819" spans="1:29" x14ac:dyDescent="0.25">
      <c r="A3819" s="2">
        <v>20513530481</v>
      </c>
      <c r="B3819" s="3" t="s">
        <v>47</v>
      </c>
      <c r="C3819" s="3" t="s">
        <v>47</v>
      </c>
      <c r="D3819" s="3" t="s">
        <v>4688</v>
      </c>
      <c r="E3819" s="3" t="s">
        <v>4689</v>
      </c>
      <c r="F3819" s="36">
        <v>26596</v>
      </c>
      <c r="G3819" s="3">
        <v>1</v>
      </c>
      <c r="H3819" s="3" t="s">
        <v>4690</v>
      </c>
      <c r="I3819" s="3" t="s">
        <v>9812</v>
      </c>
      <c r="J3819" s="3" t="s">
        <v>4691</v>
      </c>
      <c r="K3819" s="3" t="s">
        <v>4692</v>
      </c>
      <c r="L3819" s="8" t="s">
        <v>9813</v>
      </c>
      <c r="M3819" s="5"/>
      <c r="N3819" s="13" t="s">
        <v>1506</v>
      </c>
      <c r="O3819" s="5">
        <v>45020</v>
      </c>
      <c r="P3819" s="8">
        <v>1</v>
      </c>
      <c r="Q3819" s="9">
        <v>3</v>
      </c>
      <c r="R3819" s="9" t="str">
        <f>IFERROR(VLOOKUP(Tabla2[[#This Row],[CONTRATISTA PRNCIPAL]],Hoja1!$L$5:$M$9,2,FALSE),"CJV")</f>
        <v>CJV</v>
      </c>
      <c r="S3819" s="9" t="str">
        <f>IF(Tabla2[[#This Row],[EMPRESA]]=Tabla2[[#This Row],[CONTRATISTA PRNCIPAL]],"Principal","Secundaria")</f>
        <v>Principal</v>
      </c>
      <c r="T3819" s="10">
        <f>IFERROR(1/COUNTIF(Tabla2[CONTRATISTA PRNCIPAL],Tabla2[[#This Row],[CONTRATISTA PRNCIPAL]]),0)</f>
        <v>1.5873015873015872E-2</v>
      </c>
      <c r="U3819" s="33">
        <f ca="1">IF(((TODAY()-Tabla2[[#This Row],[FECHA NACIMIENTO]])/365)&lt;18,"Corregir", IF(((TODAY()-Tabla2[[#This Row],[FECHA NACIMIENTO]])/365)&gt;80, "Corregir",ROUNDDOWN(((TODAY()-Tabla2[[#This Row],[FECHA NACIMIENTO]])/365),0)))</f>
        <v>50</v>
      </c>
      <c r="V381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819" s="34" t="str">
        <f ca="1">+IF(Tabla2[[#This Row],[Edad]]="Corregir","Corregir","Ok")</f>
        <v>Ok</v>
      </c>
      <c r="X3819" s="10" t="str">
        <f>+IFERROR(VLOOKUP(Tabla2[[#This Row],[DISTRITO SEGÚN DNI]],Hoja1!$A$2:$B$55,2,FALSE),"No")</f>
        <v>No</v>
      </c>
      <c r="Y3819" s="10" t="str">
        <f>IF(OR(LOWER(Tabla2[[#This Row],[GENERO]])="masculino", LOWER(Tabla2[[#This Row],[GENERO]])="femenino"),"OK","Corregir")</f>
        <v>OK</v>
      </c>
      <c r="Z3819" s="10" t="str">
        <f>+IF(Tabla2[[#This Row],[Nro. DNI / CE]]="","Corregir",IF(LEN(Tabla2[[#This Row],[Nro. DNI / CE]])&gt;=8,"OK","Corregir"))</f>
        <v>OK</v>
      </c>
      <c r="AA3819" s="10">
        <f>COUNTIF(Tabla2[APELLIDOS Y NOMBRES],Tabla2[[#This Row],[APELLIDOS Y NOMBRES]])</f>
        <v>1</v>
      </c>
      <c r="AB3819" t="str">
        <f ca="1">+IFERROR(IF(Tabla2[[#This Row],[FECHA CESE/BAJA]]="","No Aplica",IF(AND(MONTH(Tabla2[[#This Row],[FECHA CESE/BAJA]])=MONTH(TODAY()-30),YEAR(Tabla2[[#This Row],[FECHA CESE/BAJA]])=YEAR(TODAY())),MONTH(TODAY()-30)&amp;"-"&amp;YEAR(TODAY()),"Borrar")),"No aplica")</f>
        <v>No Aplica</v>
      </c>
      <c r="AC3819" t="str">
        <f ca="1">+IFERROR(IF(Tabla2[[#This Row],[FECHA INICIO DE LABORES EN OBRA]]="","No Aplica",IF(AND(MONTH(Tabla2[[#This Row],[FECHA INICIO DE LABORES EN OBRA]])=MONTH(TODAY()-30),YEAR(Tabla2[[#This Row],[FECHA INICIO DE LABORES EN OBRA]])=YEAR(TODAY())),MONTH(TODAY()-30)&amp;"-"&amp;YEAR(TODAY()),"No Aplica")),"No Aplica")</f>
        <v>No Aplica</v>
      </c>
    </row>
    <row r="3820" spans="1:29" x14ac:dyDescent="0.25">
      <c r="A3820" s="2">
        <v>20513530481</v>
      </c>
      <c r="B3820" s="3" t="s">
        <v>47</v>
      </c>
      <c r="C3820" s="3" t="s">
        <v>47</v>
      </c>
      <c r="D3820" s="3" t="s">
        <v>4693</v>
      </c>
      <c r="E3820" s="3" t="s">
        <v>4694</v>
      </c>
      <c r="F3820" s="36">
        <v>29290</v>
      </c>
      <c r="G3820" s="3">
        <v>1</v>
      </c>
      <c r="H3820" s="3" t="s">
        <v>4695</v>
      </c>
      <c r="I3820" s="3" t="s">
        <v>9812</v>
      </c>
      <c r="J3820" s="3" t="s">
        <v>4696</v>
      </c>
      <c r="K3820" s="3" t="s">
        <v>1492</v>
      </c>
      <c r="L3820" s="8" t="s">
        <v>9813</v>
      </c>
      <c r="M3820" s="5"/>
      <c r="N3820" s="13" t="s">
        <v>1489</v>
      </c>
      <c r="O3820" s="5">
        <v>44964</v>
      </c>
      <c r="P3820" s="8">
        <v>1</v>
      </c>
      <c r="Q3820" s="9">
        <v>1</v>
      </c>
      <c r="R3820" s="9" t="str">
        <f>IFERROR(VLOOKUP(Tabla2[[#This Row],[CONTRATISTA PRNCIPAL]],Hoja1!$L$5:$M$9,2,FALSE),"CJV")</f>
        <v>CJV</v>
      </c>
      <c r="S3820" s="9" t="str">
        <f>IF(Tabla2[[#This Row],[EMPRESA]]=Tabla2[[#This Row],[CONTRATISTA PRNCIPAL]],"Principal","Secundaria")</f>
        <v>Principal</v>
      </c>
      <c r="T3820" s="10">
        <f>IFERROR(1/COUNTIF(Tabla2[CONTRATISTA PRNCIPAL],Tabla2[[#This Row],[CONTRATISTA PRNCIPAL]]),0)</f>
        <v>1.5873015873015872E-2</v>
      </c>
      <c r="U3820" s="33">
        <f ca="1">IF(((TODAY()-Tabla2[[#This Row],[FECHA NACIMIENTO]])/365)&lt;18,"Corregir", IF(((TODAY()-Tabla2[[#This Row],[FECHA NACIMIENTO]])/365)&gt;80, "Corregir",ROUNDDOWN(((TODAY()-Tabla2[[#This Row],[FECHA NACIMIENTO]])/365),0)))</f>
        <v>43</v>
      </c>
      <c r="V382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820" s="34" t="str">
        <f ca="1">+IF(Tabla2[[#This Row],[Edad]]="Corregir","Corregir","Ok")</f>
        <v>Ok</v>
      </c>
      <c r="X3820" s="10" t="str">
        <f>+IFERROR(VLOOKUP(Tabla2[[#This Row],[DISTRITO SEGÚN DNI]],Hoja1!$A$2:$B$55,2,FALSE),"No")</f>
        <v>No</v>
      </c>
      <c r="Y3820" s="10" t="str">
        <f>IF(OR(LOWER(Tabla2[[#This Row],[GENERO]])="masculino", LOWER(Tabla2[[#This Row],[GENERO]])="femenino"),"OK","Corregir")</f>
        <v>OK</v>
      </c>
      <c r="Z3820" s="10" t="str">
        <f>+IF(Tabla2[[#This Row],[Nro. DNI / CE]]="","Corregir",IF(LEN(Tabla2[[#This Row],[Nro. DNI / CE]])&gt;=8,"OK","Corregir"))</f>
        <v>OK</v>
      </c>
      <c r="AA3820" s="10">
        <f>COUNTIF(Tabla2[APELLIDOS Y NOMBRES],Tabla2[[#This Row],[APELLIDOS Y NOMBRES]])</f>
        <v>1</v>
      </c>
      <c r="AB3820" t="str">
        <f ca="1">+IFERROR(IF(Tabla2[[#This Row],[FECHA CESE/BAJA]]="","No Aplica",IF(AND(MONTH(Tabla2[[#This Row],[FECHA CESE/BAJA]])=MONTH(TODAY()-30),YEAR(Tabla2[[#This Row],[FECHA CESE/BAJA]])=YEAR(TODAY())),MONTH(TODAY()-30)&amp;"-"&amp;YEAR(TODAY()),"Borrar")),"No aplica")</f>
        <v>No Aplica</v>
      </c>
      <c r="AC3820" t="str">
        <f ca="1">+IFERROR(IF(Tabla2[[#This Row],[FECHA INICIO DE LABORES EN OBRA]]="","No Aplica",IF(AND(MONTH(Tabla2[[#This Row],[FECHA INICIO DE LABORES EN OBRA]])=MONTH(TODAY()-30),YEAR(Tabla2[[#This Row],[FECHA INICIO DE LABORES EN OBRA]])=YEAR(TODAY())),MONTH(TODAY()-30)&amp;"-"&amp;YEAR(TODAY()),"No Aplica")),"No Aplica")</f>
        <v>No Aplica</v>
      </c>
    </row>
    <row r="3821" spans="1:29" x14ac:dyDescent="0.25">
      <c r="A3821" s="2">
        <v>20513530481</v>
      </c>
      <c r="B3821" s="3" t="s">
        <v>47</v>
      </c>
      <c r="C3821" s="3" t="s">
        <v>47</v>
      </c>
      <c r="D3821" s="3" t="s">
        <v>4697</v>
      </c>
      <c r="E3821" s="3" t="s">
        <v>4698</v>
      </c>
      <c r="F3821" s="36">
        <v>30026</v>
      </c>
      <c r="G3821" s="3">
        <v>1</v>
      </c>
      <c r="H3821" s="3" t="s">
        <v>4699</v>
      </c>
      <c r="I3821" s="3" t="s">
        <v>9812</v>
      </c>
      <c r="J3821" s="3" t="s">
        <v>4700</v>
      </c>
      <c r="K3821" s="3" t="s">
        <v>1481</v>
      </c>
      <c r="L3821" s="8" t="s">
        <v>9813</v>
      </c>
      <c r="M3821" s="5"/>
      <c r="N3821" s="13" t="s">
        <v>1489</v>
      </c>
      <c r="O3821" s="5">
        <v>44873</v>
      </c>
      <c r="P3821" s="8">
        <v>1</v>
      </c>
      <c r="Q3821" s="9">
        <v>2</v>
      </c>
      <c r="R3821" s="9" t="str">
        <f>IFERROR(VLOOKUP(Tabla2[[#This Row],[CONTRATISTA PRNCIPAL]],Hoja1!$L$5:$M$9,2,FALSE),"CJV")</f>
        <v>CJV</v>
      </c>
      <c r="S3821" s="9" t="str">
        <f>IF(Tabla2[[#This Row],[EMPRESA]]=Tabla2[[#This Row],[CONTRATISTA PRNCIPAL]],"Principal","Secundaria")</f>
        <v>Principal</v>
      </c>
      <c r="T3821" s="10">
        <f>IFERROR(1/COUNTIF(Tabla2[CONTRATISTA PRNCIPAL],Tabla2[[#This Row],[CONTRATISTA PRNCIPAL]]),0)</f>
        <v>1.5873015873015872E-2</v>
      </c>
      <c r="U3821" s="33">
        <f ca="1">IF(((TODAY()-Tabla2[[#This Row],[FECHA NACIMIENTO]])/365)&lt;18,"Corregir", IF(((TODAY()-Tabla2[[#This Row],[FECHA NACIMIENTO]])/365)&gt;80, "Corregir",ROUNDDOWN(((TODAY()-Tabla2[[#This Row],[FECHA NACIMIENTO]])/365),0)))</f>
        <v>41</v>
      </c>
      <c r="V382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821" s="34" t="str">
        <f ca="1">+IF(Tabla2[[#This Row],[Edad]]="Corregir","Corregir","Ok")</f>
        <v>Ok</v>
      </c>
      <c r="X3821" s="10" t="str">
        <f>+IFERROR(VLOOKUP(Tabla2[[#This Row],[DISTRITO SEGÚN DNI]],Hoja1!$A$2:$B$55,2,FALSE),"No")</f>
        <v>No</v>
      </c>
      <c r="Y3821" s="10" t="str">
        <f>IF(OR(LOWER(Tabla2[[#This Row],[GENERO]])="masculino", LOWER(Tabla2[[#This Row],[GENERO]])="femenino"),"OK","Corregir")</f>
        <v>OK</v>
      </c>
      <c r="Z3821" s="10" t="str">
        <f>+IF(Tabla2[[#This Row],[Nro. DNI / CE]]="","Corregir",IF(LEN(Tabla2[[#This Row],[Nro. DNI / CE]])&gt;=8,"OK","Corregir"))</f>
        <v>OK</v>
      </c>
      <c r="AA3821" s="10">
        <f>COUNTIF(Tabla2[APELLIDOS Y NOMBRES],Tabla2[[#This Row],[APELLIDOS Y NOMBRES]])</f>
        <v>1</v>
      </c>
      <c r="AB3821" t="str">
        <f ca="1">+IFERROR(IF(Tabla2[[#This Row],[FECHA CESE/BAJA]]="","No Aplica",IF(AND(MONTH(Tabla2[[#This Row],[FECHA CESE/BAJA]])=MONTH(TODAY()-30),YEAR(Tabla2[[#This Row],[FECHA CESE/BAJA]])=YEAR(TODAY())),MONTH(TODAY()-30)&amp;"-"&amp;YEAR(TODAY()),"Borrar")),"No aplica")</f>
        <v>No Aplica</v>
      </c>
      <c r="AC3821" t="str">
        <f ca="1">+IFERROR(IF(Tabla2[[#This Row],[FECHA INICIO DE LABORES EN OBRA]]="","No Aplica",IF(AND(MONTH(Tabla2[[#This Row],[FECHA INICIO DE LABORES EN OBRA]])=MONTH(TODAY()-30),YEAR(Tabla2[[#This Row],[FECHA INICIO DE LABORES EN OBRA]])=YEAR(TODAY())),MONTH(TODAY()-30)&amp;"-"&amp;YEAR(TODAY()),"No Aplica")),"No Aplica")</f>
        <v>No Aplica</v>
      </c>
    </row>
    <row r="3822" spans="1:29" x14ac:dyDescent="0.25">
      <c r="A3822" s="2">
        <v>20513530481</v>
      </c>
      <c r="B3822" s="3" t="s">
        <v>47</v>
      </c>
      <c r="C3822" s="3" t="s">
        <v>47</v>
      </c>
      <c r="D3822" s="3" t="s">
        <v>4701</v>
      </c>
      <c r="E3822" s="3" t="s">
        <v>4702</v>
      </c>
      <c r="F3822" s="36">
        <v>29817</v>
      </c>
      <c r="G3822" s="3">
        <v>1</v>
      </c>
      <c r="H3822" s="3" t="s">
        <v>1625</v>
      </c>
      <c r="I3822" s="3" t="s">
        <v>9812</v>
      </c>
      <c r="J3822" s="3" t="s">
        <v>4703</v>
      </c>
      <c r="K3822" s="3" t="s">
        <v>2438</v>
      </c>
      <c r="L3822" s="8" t="s">
        <v>9813</v>
      </c>
      <c r="M3822" s="5"/>
      <c r="N3822" s="13" t="s">
        <v>1489</v>
      </c>
      <c r="O3822" s="5">
        <v>44927</v>
      </c>
      <c r="P3822" s="8">
        <v>1</v>
      </c>
      <c r="Q3822" s="9">
        <v>1</v>
      </c>
      <c r="R3822" s="9" t="str">
        <f>IFERROR(VLOOKUP(Tabla2[[#This Row],[CONTRATISTA PRNCIPAL]],Hoja1!$L$5:$M$9,2,FALSE),"CJV")</f>
        <v>CJV</v>
      </c>
      <c r="S3822" s="9" t="str">
        <f>IF(Tabla2[[#This Row],[EMPRESA]]=Tabla2[[#This Row],[CONTRATISTA PRNCIPAL]],"Principal","Secundaria")</f>
        <v>Principal</v>
      </c>
      <c r="T3822" s="10">
        <f>IFERROR(1/COUNTIF(Tabla2[CONTRATISTA PRNCIPAL],Tabla2[[#This Row],[CONTRATISTA PRNCIPAL]]),0)</f>
        <v>1.5873015873015872E-2</v>
      </c>
      <c r="U3822" s="33">
        <f ca="1">IF(((TODAY()-Tabla2[[#This Row],[FECHA NACIMIENTO]])/365)&lt;18,"Corregir", IF(((TODAY()-Tabla2[[#This Row],[FECHA NACIMIENTO]])/365)&gt;80, "Corregir",ROUNDDOWN(((TODAY()-Tabla2[[#This Row],[FECHA NACIMIENTO]])/365),0)))</f>
        <v>42</v>
      </c>
      <c r="V382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822" s="34" t="str">
        <f ca="1">+IF(Tabla2[[#This Row],[Edad]]="Corregir","Corregir","Ok")</f>
        <v>Ok</v>
      </c>
      <c r="X3822" s="10" t="str">
        <f>+IFERROR(VLOOKUP(Tabla2[[#This Row],[DISTRITO SEGÚN DNI]],Hoja1!$A$2:$B$55,2,FALSE),"No")</f>
        <v>No</v>
      </c>
      <c r="Y3822" s="10" t="str">
        <f>IF(OR(LOWER(Tabla2[[#This Row],[GENERO]])="masculino", LOWER(Tabla2[[#This Row],[GENERO]])="femenino"),"OK","Corregir")</f>
        <v>OK</v>
      </c>
      <c r="Z3822" s="10" t="str">
        <f>+IF(Tabla2[[#This Row],[Nro. DNI / CE]]="","Corregir",IF(LEN(Tabla2[[#This Row],[Nro. DNI / CE]])&gt;=8,"OK","Corregir"))</f>
        <v>OK</v>
      </c>
      <c r="AA3822" s="10">
        <f>COUNTIF(Tabla2[APELLIDOS Y NOMBRES],Tabla2[[#This Row],[APELLIDOS Y NOMBRES]])</f>
        <v>1</v>
      </c>
      <c r="AB3822" t="str">
        <f ca="1">+IFERROR(IF(Tabla2[[#This Row],[FECHA CESE/BAJA]]="","No Aplica",IF(AND(MONTH(Tabla2[[#This Row],[FECHA CESE/BAJA]])=MONTH(TODAY()-30),YEAR(Tabla2[[#This Row],[FECHA CESE/BAJA]])=YEAR(TODAY())),MONTH(TODAY()-30)&amp;"-"&amp;YEAR(TODAY()),"Borrar")),"No aplica")</f>
        <v>No Aplica</v>
      </c>
      <c r="AC3822" t="str">
        <f ca="1">+IFERROR(IF(Tabla2[[#This Row],[FECHA INICIO DE LABORES EN OBRA]]="","No Aplica",IF(AND(MONTH(Tabla2[[#This Row],[FECHA INICIO DE LABORES EN OBRA]])=MONTH(TODAY()-30),YEAR(Tabla2[[#This Row],[FECHA INICIO DE LABORES EN OBRA]])=YEAR(TODAY())),MONTH(TODAY()-30)&amp;"-"&amp;YEAR(TODAY()),"No Aplica")),"No Aplica")</f>
        <v>No Aplica</v>
      </c>
    </row>
    <row r="3823" spans="1:29" x14ac:dyDescent="0.25">
      <c r="A3823" s="2">
        <v>20513530481</v>
      </c>
      <c r="B3823" s="3" t="s">
        <v>47</v>
      </c>
      <c r="C3823" s="3" t="s">
        <v>47</v>
      </c>
      <c r="D3823" s="3" t="s">
        <v>714</v>
      </c>
      <c r="E3823" s="3" t="s">
        <v>715</v>
      </c>
      <c r="F3823" s="36">
        <v>33726</v>
      </c>
      <c r="G3823" s="3">
        <v>1</v>
      </c>
      <c r="H3823" s="3" t="s">
        <v>4680</v>
      </c>
      <c r="I3823" s="3" t="s">
        <v>9812</v>
      </c>
      <c r="J3823" s="3" t="s">
        <v>4704</v>
      </c>
      <c r="K3823" s="3" t="s">
        <v>1510</v>
      </c>
      <c r="L3823" s="8" t="s">
        <v>9813</v>
      </c>
      <c r="M3823" s="5"/>
      <c r="N3823" s="13" t="s">
        <v>1489</v>
      </c>
      <c r="O3823" s="5">
        <v>44727</v>
      </c>
      <c r="P3823" s="8">
        <v>1</v>
      </c>
      <c r="Q3823" s="9">
        <v>1</v>
      </c>
      <c r="R3823" s="9" t="str">
        <f>IFERROR(VLOOKUP(Tabla2[[#This Row],[CONTRATISTA PRNCIPAL]],Hoja1!$L$5:$M$9,2,FALSE),"CJV")</f>
        <v>CJV</v>
      </c>
      <c r="S3823" s="9" t="str">
        <f>IF(Tabla2[[#This Row],[EMPRESA]]=Tabla2[[#This Row],[CONTRATISTA PRNCIPAL]],"Principal","Secundaria")</f>
        <v>Principal</v>
      </c>
      <c r="T3823" s="10">
        <f>IFERROR(1/COUNTIF(Tabla2[CONTRATISTA PRNCIPAL],Tabla2[[#This Row],[CONTRATISTA PRNCIPAL]]),0)</f>
        <v>1.5873015873015872E-2</v>
      </c>
      <c r="U3823" s="33">
        <f ca="1">IF(((TODAY()-Tabla2[[#This Row],[FECHA NACIMIENTO]])/365)&lt;18,"Corregir", IF(((TODAY()-Tabla2[[#This Row],[FECHA NACIMIENTO]])/365)&gt;80, "Corregir",ROUNDDOWN(((TODAY()-Tabla2[[#This Row],[FECHA NACIMIENTO]])/365),0)))</f>
        <v>31</v>
      </c>
      <c r="V382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823" s="34" t="str">
        <f ca="1">+IF(Tabla2[[#This Row],[Edad]]="Corregir","Corregir","Ok")</f>
        <v>Ok</v>
      </c>
      <c r="X3823" s="10" t="str">
        <f>+IFERROR(VLOOKUP(Tabla2[[#This Row],[DISTRITO SEGÚN DNI]],Hoja1!$A$2:$B$55,2,FALSE),"No")</f>
        <v>CALLAO</v>
      </c>
      <c r="Y3823" s="10" t="str">
        <f>IF(OR(LOWER(Tabla2[[#This Row],[GENERO]])="masculino", LOWER(Tabla2[[#This Row],[GENERO]])="femenino"),"OK","Corregir")</f>
        <v>OK</v>
      </c>
      <c r="Z3823" s="10" t="str">
        <f>+IF(Tabla2[[#This Row],[Nro. DNI / CE]]="","Corregir",IF(LEN(Tabla2[[#This Row],[Nro. DNI / CE]])&gt;=8,"OK","Corregir"))</f>
        <v>OK</v>
      </c>
      <c r="AA3823" s="10">
        <f>COUNTIF(Tabla2[APELLIDOS Y NOMBRES],Tabla2[[#This Row],[APELLIDOS Y NOMBRES]])</f>
        <v>1</v>
      </c>
      <c r="AB3823" t="str">
        <f ca="1">+IFERROR(IF(Tabla2[[#This Row],[FECHA CESE/BAJA]]="","No Aplica",IF(AND(MONTH(Tabla2[[#This Row],[FECHA CESE/BAJA]])=MONTH(TODAY()-30),YEAR(Tabla2[[#This Row],[FECHA CESE/BAJA]])=YEAR(TODAY())),MONTH(TODAY()-30)&amp;"-"&amp;YEAR(TODAY()),"Borrar")),"No aplica")</f>
        <v>No Aplica</v>
      </c>
      <c r="AC3823" t="str">
        <f ca="1">+IFERROR(IF(Tabla2[[#This Row],[FECHA INICIO DE LABORES EN OBRA]]="","No Aplica",IF(AND(MONTH(Tabla2[[#This Row],[FECHA INICIO DE LABORES EN OBRA]])=MONTH(TODAY()-30),YEAR(Tabla2[[#This Row],[FECHA INICIO DE LABORES EN OBRA]])=YEAR(TODAY())),MONTH(TODAY()-30)&amp;"-"&amp;YEAR(TODAY()),"No Aplica")),"No Aplica")</f>
        <v>No Aplica</v>
      </c>
    </row>
    <row r="3824" spans="1:29" x14ac:dyDescent="0.25">
      <c r="A3824" s="2">
        <v>20513530481</v>
      </c>
      <c r="B3824" s="3" t="s">
        <v>47</v>
      </c>
      <c r="C3824" s="3" t="s">
        <v>47</v>
      </c>
      <c r="D3824" s="3" t="s">
        <v>4705</v>
      </c>
      <c r="E3824" s="3" t="s">
        <v>4706</v>
      </c>
      <c r="F3824" s="36">
        <v>30867</v>
      </c>
      <c r="G3824" s="3">
        <v>1</v>
      </c>
      <c r="H3824" s="3" t="s">
        <v>4707</v>
      </c>
      <c r="I3824" s="3" t="s">
        <v>9812</v>
      </c>
      <c r="J3824" s="3" t="s">
        <v>4696</v>
      </c>
      <c r="K3824" s="3" t="s">
        <v>1492</v>
      </c>
      <c r="L3824" s="8" t="s">
        <v>9818</v>
      </c>
      <c r="M3824" s="5"/>
      <c r="N3824" s="13" t="s">
        <v>1489</v>
      </c>
      <c r="O3824" s="5">
        <v>44817</v>
      </c>
      <c r="P3824" s="8">
        <v>1</v>
      </c>
      <c r="Q3824" s="9">
        <v>2</v>
      </c>
      <c r="R3824" s="9" t="str">
        <f>IFERROR(VLOOKUP(Tabla2[[#This Row],[CONTRATISTA PRNCIPAL]],Hoja1!$L$5:$M$9,2,FALSE),"CJV")</f>
        <v>CJV</v>
      </c>
      <c r="S3824" s="9" t="str">
        <f>IF(Tabla2[[#This Row],[EMPRESA]]=Tabla2[[#This Row],[CONTRATISTA PRNCIPAL]],"Principal","Secundaria")</f>
        <v>Principal</v>
      </c>
      <c r="T3824" s="10">
        <f>IFERROR(1/COUNTIF(Tabla2[CONTRATISTA PRNCIPAL],Tabla2[[#This Row],[CONTRATISTA PRNCIPAL]]),0)</f>
        <v>1.5873015873015872E-2</v>
      </c>
      <c r="U3824" s="33">
        <f ca="1">IF(((TODAY()-Tabla2[[#This Row],[FECHA NACIMIENTO]])/365)&lt;18,"Corregir", IF(((TODAY()-Tabla2[[#This Row],[FECHA NACIMIENTO]])/365)&gt;80, "Corregir",ROUNDDOWN(((TODAY()-Tabla2[[#This Row],[FECHA NACIMIENTO]])/365),0)))</f>
        <v>39</v>
      </c>
      <c r="V382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824" s="34" t="str">
        <f ca="1">+IF(Tabla2[[#This Row],[Edad]]="Corregir","Corregir","Ok")</f>
        <v>Ok</v>
      </c>
      <c r="X3824" s="10" t="str">
        <f>+IFERROR(VLOOKUP(Tabla2[[#This Row],[DISTRITO SEGÚN DNI]],Hoja1!$A$2:$B$55,2,FALSE),"No")</f>
        <v>No</v>
      </c>
      <c r="Y3824" s="10" t="str">
        <f>IF(OR(LOWER(Tabla2[[#This Row],[GENERO]])="masculino", LOWER(Tabla2[[#This Row],[GENERO]])="femenino"),"OK","Corregir")</f>
        <v>OK</v>
      </c>
      <c r="Z3824" s="10" t="str">
        <f>+IF(Tabla2[[#This Row],[Nro. DNI / CE]]="","Corregir",IF(LEN(Tabla2[[#This Row],[Nro. DNI / CE]])&gt;=8,"OK","Corregir"))</f>
        <v>OK</v>
      </c>
      <c r="AA3824" s="10">
        <f>COUNTIF(Tabla2[APELLIDOS Y NOMBRES],Tabla2[[#This Row],[APELLIDOS Y NOMBRES]])</f>
        <v>1</v>
      </c>
      <c r="AB3824" t="str">
        <f ca="1">+IFERROR(IF(Tabla2[[#This Row],[FECHA CESE/BAJA]]="","No Aplica",IF(AND(MONTH(Tabla2[[#This Row],[FECHA CESE/BAJA]])=MONTH(TODAY()-30),YEAR(Tabla2[[#This Row],[FECHA CESE/BAJA]])=YEAR(TODAY())),MONTH(TODAY()-30)&amp;"-"&amp;YEAR(TODAY()),"Borrar")),"No aplica")</f>
        <v>No Aplica</v>
      </c>
      <c r="AC3824" t="str">
        <f ca="1">+IFERROR(IF(Tabla2[[#This Row],[FECHA INICIO DE LABORES EN OBRA]]="","No Aplica",IF(AND(MONTH(Tabla2[[#This Row],[FECHA INICIO DE LABORES EN OBRA]])=MONTH(TODAY()-30),YEAR(Tabla2[[#This Row],[FECHA INICIO DE LABORES EN OBRA]])=YEAR(TODAY())),MONTH(TODAY()-30)&amp;"-"&amp;YEAR(TODAY()),"No Aplica")),"No Aplica")</f>
        <v>No Aplica</v>
      </c>
    </row>
    <row r="3825" spans="1:29" x14ac:dyDescent="0.25">
      <c r="A3825" s="2">
        <v>20513530481</v>
      </c>
      <c r="B3825" s="3" t="s">
        <v>47</v>
      </c>
      <c r="C3825" s="3" t="s">
        <v>47</v>
      </c>
      <c r="D3825" s="3" t="s">
        <v>4708</v>
      </c>
      <c r="E3825" s="3" t="s">
        <v>4709</v>
      </c>
      <c r="F3825" s="36">
        <v>33764</v>
      </c>
      <c r="G3825" s="3">
        <v>1</v>
      </c>
      <c r="H3825" s="3" t="s">
        <v>4695</v>
      </c>
      <c r="I3825" s="3" t="s">
        <v>9812</v>
      </c>
      <c r="J3825" s="3" t="s">
        <v>4710</v>
      </c>
      <c r="K3825" s="3" t="s">
        <v>1538</v>
      </c>
      <c r="L3825" s="8" t="s">
        <v>9813</v>
      </c>
      <c r="M3825" s="5"/>
      <c r="N3825" s="13" t="s">
        <v>1489</v>
      </c>
      <c r="O3825" s="5">
        <v>44927</v>
      </c>
      <c r="P3825" s="8">
        <v>1</v>
      </c>
      <c r="Q3825" s="9">
        <v>1</v>
      </c>
      <c r="R3825" s="9" t="str">
        <f>IFERROR(VLOOKUP(Tabla2[[#This Row],[CONTRATISTA PRNCIPAL]],Hoja1!$L$5:$M$9,2,FALSE),"CJV")</f>
        <v>CJV</v>
      </c>
      <c r="S3825" s="9" t="str">
        <f>IF(Tabla2[[#This Row],[EMPRESA]]=Tabla2[[#This Row],[CONTRATISTA PRNCIPAL]],"Principal","Secundaria")</f>
        <v>Principal</v>
      </c>
      <c r="T3825" s="10">
        <f>IFERROR(1/COUNTIF(Tabla2[CONTRATISTA PRNCIPAL],Tabla2[[#This Row],[CONTRATISTA PRNCIPAL]]),0)</f>
        <v>1.5873015873015872E-2</v>
      </c>
      <c r="U3825" s="33">
        <f ca="1">IF(((TODAY()-Tabla2[[#This Row],[FECHA NACIMIENTO]])/365)&lt;18,"Corregir", IF(((TODAY()-Tabla2[[#This Row],[FECHA NACIMIENTO]])/365)&gt;80, "Corregir",ROUNDDOWN(((TODAY()-Tabla2[[#This Row],[FECHA NACIMIENTO]])/365),0)))</f>
        <v>31</v>
      </c>
      <c r="V382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825" s="34" t="str">
        <f ca="1">+IF(Tabla2[[#This Row],[Edad]]="Corregir","Corregir","Ok")</f>
        <v>Ok</v>
      </c>
      <c r="X3825" s="10" t="str">
        <f>+IFERROR(VLOOKUP(Tabla2[[#This Row],[DISTRITO SEGÚN DNI]],Hoja1!$A$2:$B$55,2,FALSE),"No")</f>
        <v>No</v>
      </c>
      <c r="Y3825" s="10" t="str">
        <f>IF(OR(LOWER(Tabla2[[#This Row],[GENERO]])="masculino", LOWER(Tabla2[[#This Row],[GENERO]])="femenino"),"OK","Corregir")</f>
        <v>OK</v>
      </c>
      <c r="Z3825" s="10" t="str">
        <f>+IF(Tabla2[[#This Row],[Nro. DNI / CE]]="","Corregir",IF(LEN(Tabla2[[#This Row],[Nro. DNI / CE]])&gt;=8,"OK","Corregir"))</f>
        <v>OK</v>
      </c>
      <c r="AA3825" s="10">
        <f>COUNTIF(Tabla2[APELLIDOS Y NOMBRES],Tabla2[[#This Row],[APELLIDOS Y NOMBRES]])</f>
        <v>1</v>
      </c>
      <c r="AB3825" t="str">
        <f ca="1">+IFERROR(IF(Tabla2[[#This Row],[FECHA CESE/BAJA]]="","No Aplica",IF(AND(MONTH(Tabla2[[#This Row],[FECHA CESE/BAJA]])=MONTH(TODAY()-30),YEAR(Tabla2[[#This Row],[FECHA CESE/BAJA]])=YEAR(TODAY())),MONTH(TODAY()-30)&amp;"-"&amp;YEAR(TODAY()),"Borrar")),"No aplica")</f>
        <v>No Aplica</v>
      </c>
      <c r="AC3825" t="str">
        <f ca="1">+IFERROR(IF(Tabla2[[#This Row],[FECHA INICIO DE LABORES EN OBRA]]="","No Aplica",IF(AND(MONTH(Tabla2[[#This Row],[FECHA INICIO DE LABORES EN OBRA]])=MONTH(TODAY()-30),YEAR(Tabla2[[#This Row],[FECHA INICIO DE LABORES EN OBRA]])=YEAR(TODAY())),MONTH(TODAY()-30)&amp;"-"&amp;YEAR(TODAY()),"No Aplica")),"No Aplica")</f>
        <v>No Aplica</v>
      </c>
    </row>
    <row r="3826" spans="1:29" x14ac:dyDescent="0.25">
      <c r="A3826" s="2">
        <v>20513530481</v>
      </c>
      <c r="B3826" s="3" t="s">
        <v>47</v>
      </c>
      <c r="C3826" s="3" t="s">
        <v>47</v>
      </c>
      <c r="D3826" s="3" t="s">
        <v>4711</v>
      </c>
      <c r="E3826" s="3" t="s">
        <v>4712</v>
      </c>
      <c r="F3826" s="36">
        <v>31389</v>
      </c>
      <c r="G3826" s="3">
        <v>1</v>
      </c>
      <c r="H3826" s="3" t="s">
        <v>1625</v>
      </c>
      <c r="I3826" s="3" t="s">
        <v>9812</v>
      </c>
      <c r="J3826" s="3" t="s">
        <v>4713</v>
      </c>
      <c r="K3826" s="3" t="s">
        <v>2094</v>
      </c>
      <c r="L3826" s="8" t="s">
        <v>9813</v>
      </c>
      <c r="M3826" s="5"/>
      <c r="N3826" s="13" t="s">
        <v>1489</v>
      </c>
      <c r="O3826" s="5">
        <v>44757</v>
      </c>
      <c r="P3826" s="8">
        <v>1</v>
      </c>
      <c r="Q3826" s="9">
        <v>2</v>
      </c>
      <c r="R3826" s="9" t="str">
        <f>IFERROR(VLOOKUP(Tabla2[[#This Row],[CONTRATISTA PRNCIPAL]],Hoja1!$L$5:$M$9,2,FALSE),"CJV")</f>
        <v>CJV</v>
      </c>
      <c r="S3826" s="9" t="str">
        <f>IF(Tabla2[[#This Row],[EMPRESA]]=Tabla2[[#This Row],[CONTRATISTA PRNCIPAL]],"Principal","Secundaria")</f>
        <v>Principal</v>
      </c>
      <c r="T3826" s="10">
        <f>IFERROR(1/COUNTIF(Tabla2[CONTRATISTA PRNCIPAL],Tabla2[[#This Row],[CONTRATISTA PRNCIPAL]]),0)</f>
        <v>1.5873015873015872E-2</v>
      </c>
      <c r="U3826" s="33">
        <f ca="1">IF(((TODAY()-Tabla2[[#This Row],[FECHA NACIMIENTO]])/365)&lt;18,"Corregir", IF(((TODAY()-Tabla2[[#This Row],[FECHA NACIMIENTO]])/365)&gt;80, "Corregir",ROUNDDOWN(((TODAY()-Tabla2[[#This Row],[FECHA NACIMIENTO]])/365),0)))</f>
        <v>37</v>
      </c>
      <c r="V382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826" s="34" t="str">
        <f ca="1">+IF(Tabla2[[#This Row],[Edad]]="Corregir","Corregir","Ok")</f>
        <v>Ok</v>
      </c>
      <c r="X3826" s="10" t="str">
        <f>+IFERROR(VLOOKUP(Tabla2[[#This Row],[DISTRITO SEGÚN DNI]],Hoja1!$A$2:$B$55,2,FALSE),"No")</f>
        <v>No</v>
      </c>
      <c r="Y3826" s="10" t="str">
        <f>IF(OR(LOWER(Tabla2[[#This Row],[GENERO]])="masculino", LOWER(Tabla2[[#This Row],[GENERO]])="femenino"),"OK","Corregir")</f>
        <v>OK</v>
      </c>
      <c r="Z3826" s="10" t="str">
        <f>+IF(Tabla2[[#This Row],[Nro. DNI / CE]]="","Corregir",IF(LEN(Tabla2[[#This Row],[Nro. DNI / CE]])&gt;=8,"OK","Corregir"))</f>
        <v>OK</v>
      </c>
      <c r="AA3826" s="10">
        <f>COUNTIF(Tabla2[APELLIDOS Y NOMBRES],Tabla2[[#This Row],[APELLIDOS Y NOMBRES]])</f>
        <v>1</v>
      </c>
      <c r="AB3826" t="str">
        <f ca="1">+IFERROR(IF(Tabla2[[#This Row],[FECHA CESE/BAJA]]="","No Aplica",IF(AND(MONTH(Tabla2[[#This Row],[FECHA CESE/BAJA]])=MONTH(TODAY()-30),YEAR(Tabla2[[#This Row],[FECHA CESE/BAJA]])=YEAR(TODAY())),MONTH(TODAY()-30)&amp;"-"&amp;YEAR(TODAY()),"Borrar")),"No aplica")</f>
        <v>No Aplica</v>
      </c>
      <c r="AC3826" t="str">
        <f ca="1">+IFERROR(IF(Tabla2[[#This Row],[FECHA INICIO DE LABORES EN OBRA]]="","No Aplica",IF(AND(MONTH(Tabla2[[#This Row],[FECHA INICIO DE LABORES EN OBRA]])=MONTH(TODAY()-30),YEAR(Tabla2[[#This Row],[FECHA INICIO DE LABORES EN OBRA]])=YEAR(TODAY())),MONTH(TODAY()-30)&amp;"-"&amp;YEAR(TODAY()),"No Aplica")),"No Aplica")</f>
        <v>No Aplica</v>
      </c>
    </row>
    <row r="3827" spans="1:29" x14ac:dyDescent="0.25">
      <c r="A3827" s="2">
        <v>20513530481</v>
      </c>
      <c r="B3827" s="3" t="s">
        <v>47</v>
      </c>
      <c r="C3827" s="3" t="s">
        <v>47</v>
      </c>
      <c r="D3827" s="3" t="s">
        <v>4714</v>
      </c>
      <c r="E3827" s="3" t="s">
        <v>4715</v>
      </c>
      <c r="F3827" s="36">
        <v>32456</v>
      </c>
      <c r="G3827" s="3">
        <v>1</v>
      </c>
      <c r="H3827" s="3" t="s">
        <v>4716</v>
      </c>
      <c r="I3827" s="3" t="s">
        <v>9812</v>
      </c>
      <c r="J3827" s="3" t="s">
        <v>4717</v>
      </c>
      <c r="K3827" s="3" t="s">
        <v>4718</v>
      </c>
      <c r="L3827" s="8" t="s">
        <v>9813</v>
      </c>
      <c r="M3827" s="5"/>
      <c r="N3827" s="13" t="s">
        <v>1489</v>
      </c>
      <c r="O3827" s="5">
        <v>44835</v>
      </c>
      <c r="P3827" s="8">
        <v>1</v>
      </c>
      <c r="Q3827" s="9">
        <v>1</v>
      </c>
      <c r="R3827" s="9" t="str">
        <f>IFERROR(VLOOKUP(Tabla2[[#This Row],[CONTRATISTA PRNCIPAL]],Hoja1!$L$5:$M$9,2,FALSE),"CJV")</f>
        <v>CJV</v>
      </c>
      <c r="S3827" s="9" t="str">
        <f>IF(Tabla2[[#This Row],[EMPRESA]]=Tabla2[[#This Row],[CONTRATISTA PRNCIPAL]],"Principal","Secundaria")</f>
        <v>Principal</v>
      </c>
      <c r="T3827" s="10">
        <f>IFERROR(1/COUNTIF(Tabla2[CONTRATISTA PRNCIPAL],Tabla2[[#This Row],[CONTRATISTA PRNCIPAL]]),0)</f>
        <v>1.5873015873015872E-2</v>
      </c>
      <c r="U3827" s="33">
        <f ca="1">IF(((TODAY()-Tabla2[[#This Row],[FECHA NACIMIENTO]])/365)&lt;18,"Corregir", IF(((TODAY()-Tabla2[[#This Row],[FECHA NACIMIENTO]])/365)&gt;80, "Corregir",ROUNDDOWN(((TODAY()-Tabla2[[#This Row],[FECHA NACIMIENTO]])/365),0)))</f>
        <v>34</v>
      </c>
      <c r="V382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827" s="34" t="str">
        <f ca="1">+IF(Tabla2[[#This Row],[Edad]]="Corregir","Corregir","Ok")</f>
        <v>Ok</v>
      </c>
      <c r="X3827" s="10" t="str">
        <f>+IFERROR(VLOOKUP(Tabla2[[#This Row],[DISTRITO SEGÚN DNI]],Hoja1!$A$2:$B$55,2,FALSE),"No")</f>
        <v>No</v>
      </c>
      <c r="Y3827" s="10" t="str">
        <f>IF(OR(LOWER(Tabla2[[#This Row],[GENERO]])="masculino", LOWER(Tabla2[[#This Row],[GENERO]])="femenino"),"OK","Corregir")</f>
        <v>OK</v>
      </c>
      <c r="Z3827" s="10" t="str">
        <f>+IF(Tabla2[[#This Row],[Nro. DNI / CE]]="","Corregir",IF(LEN(Tabla2[[#This Row],[Nro. DNI / CE]])&gt;=8,"OK","Corregir"))</f>
        <v>OK</v>
      </c>
      <c r="AA3827" s="10">
        <f>COUNTIF(Tabla2[APELLIDOS Y NOMBRES],Tabla2[[#This Row],[APELLIDOS Y NOMBRES]])</f>
        <v>1</v>
      </c>
      <c r="AB3827" t="str">
        <f ca="1">+IFERROR(IF(Tabla2[[#This Row],[FECHA CESE/BAJA]]="","No Aplica",IF(AND(MONTH(Tabla2[[#This Row],[FECHA CESE/BAJA]])=MONTH(TODAY()-30),YEAR(Tabla2[[#This Row],[FECHA CESE/BAJA]])=YEAR(TODAY())),MONTH(TODAY()-30)&amp;"-"&amp;YEAR(TODAY()),"Borrar")),"No aplica")</f>
        <v>No Aplica</v>
      </c>
      <c r="AC3827" t="str">
        <f ca="1">+IFERROR(IF(Tabla2[[#This Row],[FECHA INICIO DE LABORES EN OBRA]]="","No Aplica",IF(AND(MONTH(Tabla2[[#This Row],[FECHA INICIO DE LABORES EN OBRA]])=MONTH(TODAY()-30),YEAR(Tabla2[[#This Row],[FECHA INICIO DE LABORES EN OBRA]])=YEAR(TODAY())),MONTH(TODAY()-30)&amp;"-"&amp;YEAR(TODAY()),"No Aplica")),"No Aplica")</f>
        <v>No Aplica</v>
      </c>
    </row>
    <row r="3828" spans="1:29" x14ac:dyDescent="0.25">
      <c r="A3828" s="2">
        <v>20513530481</v>
      </c>
      <c r="B3828" s="3" t="s">
        <v>47</v>
      </c>
      <c r="C3828" s="3" t="s">
        <v>47</v>
      </c>
      <c r="D3828" s="3" t="s">
        <v>4719</v>
      </c>
      <c r="E3828" s="3" t="s">
        <v>4720</v>
      </c>
      <c r="F3828" s="36">
        <v>35077</v>
      </c>
      <c r="G3828" s="3">
        <v>1</v>
      </c>
      <c r="H3828" s="3" t="s">
        <v>4721</v>
      </c>
      <c r="I3828" s="3" t="s">
        <v>9812</v>
      </c>
      <c r="J3828" s="3" t="s">
        <v>4722</v>
      </c>
      <c r="K3828" s="3" t="s">
        <v>1492</v>
      </c>
      <c r="L3828" s="8" t="s">
        <v>9818</v>
      </c>
      <c r="M3828" s="5"/>
      <c r="N3828" s="13" t="s">
        <v>1489</v>
      </c>
      <c r="O3828" s="5">
        <v>44835</v>
      </c>
      <c r="P3828" s="8">
        <v>1</v>
      </c>
      <c r="Q3828" s="9">
        <v>1</v>
      </c>
      <c r="R3828" s="9" t="str">
        <f>IFERROR(VLOOKUP(Tabla2[[#This Row],[CONTRATISTA PRNCIPAL]],Hoja1!$L$5:$M$9,2,FALSE),"CJV")</f>
        <v>CJV</v>
      </c>
      <c r="S3828" s="9" t="str">
        <f>IF(Tabla2[[#This Row],[EMPRESA]]=Tabla2[[#This Row],[CONTRATISTA PRNCIPAL]],"Principal","Secundaria")</f>
        <v>Principal</v>
      </c>
      <c r="T3828" s="10">
        <f>IFERROR(1/COUNTIF(Tabla2[CONTRATISTA PRNCIPAL],Tabla2[[#This Row],[CONTRATISTA PRNCIPAL]]),0)</f>
        <v>1.5873015873015872E-2</v>
      </c>
      <c r="U3828" s="33">
        <f ca="1">IF(((TODAY()-Tabla2[[#This Row],[FECHA NACIMIENTO]])/365)&lt;18,"Corregir", IF(((TODAY()-Tabla2[[#This Row],[FECHA NACIMIENTO]])/365)&gt;80, "Corregir",ROUNDDOWN(((TODAY()-Tabla2[[#This Row],[FECHA NACIMIENTO]])/365),0)))</f>
        <v>27</v>
      </c>
      <c r="V382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828" s="34" t="str">
        <f ca="1">+IF(Tabla2[[#This Row],[Edad]]="Corregir","Corregir","Ok")</f>
        <v>Ok</v>
      </c>
      <c r="X3828" s="10" t="str">
        <f>+IFERROR(VLOOKUP(Tabla2[[#This Row],[DISTRITO SEGÚN DNI]],Hoja1!$A$2:$B$55,2,FALSE),"No")</f>
        <v>No</v>
      </c>
      <c r="Y3828" s="10" t="str">
        <f>IF(OR(LOWER(Tabla2[[#This Row],[GENERO]])="masculino", LOWER(Tabla2[[#This Row],[GENERO]])="femenino"),"OK","Corregir")</f>
        <v>OK</v>
      </c>
      <c r="Z3828" s="10" t="str">
        <f>+IF(Tabla2[[#This Row],[Nro. DNI / CE]]="","Corregir",IF(LEN(Tabla2[[#This Row],[Nro. DNI / CE]])&gt;=8,"OK","Corregir"))</f>
        <v>OK</v>
      </c>
      <c r="AA3828" s="10">
        <f>COUNTIF(Tabla2[APELLIDOS Y NOMBRES],Tabla2[[#This Row],[APELLIDOS Y NOMBRES]])</f>
        <v>1</v>
      </c>
      <c r="AB3828" t="str">
        <f ca="1">+IFERROR(IF(Tabla2[[#This Row],[FECHA CESE/BAJA]]="","No Aplica",IF(AND(MONTH(Tabla2[[#This Row],[FECHA CESE/BAJA]])=MONTH(TODAY()-30),YEAR(Tabla2[[#This Row],[FECHA CESE/BAJA]])=YEAR(TODAY())),MONTH(TODAY()-30)&amp;"-"&amp;YEAR(TODAY()),"Borrar")),"No aplica")</f>
        <v>No Aplica</v>
      </c>
      <c r="AC3828" t="str">
        <f ca="1">+IFERROR(IF(Tabla2[[#This Row],[FECHA INICIO DE LABORES EN OBRA]]="","No Aplica",IF(AND(MONTH(Tabla2[[#This Row],[FECHA INICIO DE LABORES EN OBRA]])=MONTH(TODAY()-30),YEAR(Tabla2[[#This Row],[FECHA INICIO DE LABORES EN OBRA]])=YEAR(TODAY())),MONTH(TODAY()-30)&amp;"-"&amp;YEAR(TODAY()),"No Aplica")),"No Aplica")</f>
        <v>No Aplica</v>
      </c>
    </row>
    <row r="3829" spans="1:29" x14ac:dyDescent="0.25">
      <c r="A3829" s="2">
        <v>20513530481</v>
      </c>
      <c r="B3829" s="3" t="s">
        <v>47</v>
      </c>
      <c r="C3829" s="3" t="s">
        <v>47</v>
      </c>
      <c r="D3829" s="3" t="s">
        <v>4723</v>
      </c>
      <c r="E3829" s="3" t="s">
        <v>4724</v>
      </c>
      <c r="F3829" s="36">
        <v>33445</v>
      </c>
      <c r="G3829" s="3">
        <v>1</v>
      </c>
      <c r="H3829" s="3" t="s">
        <v>4686</v>
      </c>
      <c r="I3829" s="3" t="s">
        <v>9812</v>
      </c>
      <c r="J3829" s="3" t="s">
        <v>4725</v>
      </c>
      <c r="K3829" s="3" t="s">
        <v>1495</v>
      </c>
      <c r="L3829" s="8" t="s">
        <v>9813</v>
      </c>
      <c r="M3829" s="5"/>
      <c r="N3829" s="13" t="s">
        <v>1489</v>
      </c>
      <c r="O3829" s="5">
        <v>44927</v>
      </c>
      <c r="P3829" s="8">
        <v>1</v>
      </c>
      <c r="Q3829" s="9">
        <v>1</v>
      </c>
      <c r="R3829" s="9" t="str">
        <f>IFERROR(VLOOKUP(Tabla2[[#This Row],[CONTRATISTA PRNCIPAL]],Hoja1!$L$5:$M$9,2,FALSE),"CJV")</f>
        <v>CJV</v>
      </c>
      <c r="S3829" s="9" t="str">
        <f>IF(Tabla2[[#This Row],[EMPRESA]]=Tabla2[[#This Row],[CONTRATISTA PRNCIPAL]],"Principal","Secundaria")</f>
        <v>Principal</v>
      </c>
      <c r="T3829" s="10">
        <f>IFERROR(1/COUNTIF(Tabla2[CONTRATISTA PRNCIPAL],Tabla2[[#This Row],[CONTRATISTA PRNCIPAL]]),0)</f>
        <v>1.5873015873015872E-2</v>
      </c>
      <c r="U3829" s="33">
        <f ca="1">IF(((TODAY()-Tabla2[[#This Row],[FECHA NACIMIENTO]])/365)&lt;18,"Corregir", IF(((TODAY()-Tabla2[[#This Row],[FECHA NACIMIENTO]])/365)&gt;80, "Corregir",ROUNDDOWN(((TODAY()-Tabla2[[#This Row],[FECHA NACIMIENTO]])/365),0)))</f>
        <v>32</v>
      </c>
      <c r="V382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829" s="34" t="str">
        <f ca="1">+IF(Tabla2[[#This Row],[Edad]]="Corregir","Corregir","Ok")</f>
        <v>Ok</v>
      </c>
      <c r="X3829" s="10" t="str">
        <f>+IFERROR(VLOOKUP(Tabla2[[#This Row],[DISTRITO SEGÚN DNI]],Hoja1!$A$2:$B$55,2,FALSE),"No")</f>
        <v>No</v>
      </c>
      <c r="Y3829" s="10" t="str">
        <f>IF(OR(LOWER(Tabla2[[#This Row],[GENERO]])="masculino", LOWER(Tabla2[[#This Row],[GENERO]])="femenino"),"OK","Corregir")</f>
        <v>OK</v>
      </c>
      <c r="Z3829" s="10" t="str">
        <f>+IF(Tabla2[[#This Row],[Nro. DNI / CE]]="","Corregir",IF(LEN(Tabla2[[#This Row],[Nro. DNI / CE]])&gt;=8,"OK","Corregir"))</f>
        <v>OK</v>
      </c>
      <c r="AA3829" s="10">
        <f>COUNTIF(Tabla2[APELLIDOS Y NOMBRES],Tabla2[[#This Row],[APELLIDOS Y NOMBRES]])</f>
        <v>1</v>
      </c>
      <c r="AB3829" t="str">
        <f ca="1">+IFERROR(IF(Tabla2[[#This Row],[FECHA CESE/BAJA]]="","No Aplica",IF(AND(MONTH(Tabla2[[#This Row],[FECHA CESE/BAJA]])=MONTH(TODAY()-30),YEAR(Tabla2[[#This Row],[FECHA CESE/BAJA]])=YEAR(TODAY())),MONTH(TODAY()-30)&amp;"-"&amp;YEAR(TODAY()),"Borrar")),"No aplica")</f>
        <v>No Aplica</v>
      </c>
      <c r="AC3829" t="str">
        <f ca="1">+IFERROR(IF(Tabla2[[#This Row],[FECHA INICIO DE LABORES EN OBRA]]="","No Aplica",IF(AND(MONTH(Tabla2[[#This Row],[FECHA INICIO DE LABORES EN OBRA]])=MONTH(TODAY()-30),YEAR(Tabla2[[#This Row],[FECHA INICIO DE LABORES EN OBRA]])=YEAR(TODAY())),MONTH(TODAY()-30)&amp;"-"&amp;YEAR(TODAY()),"No Aplica")),"No Aplica")</f>
        <v>No Aplica</v>
      </c>
    </row>
    <row r="3830" spans="1:29" x14ac:dyDescent="0.25">
      <c r="A3830" s="2">
        <v>20513530481</v>
      </c>
      <c r="B3830" s="3" t="s">
        <v>47</v>
      </c>
      <c r="C3830" s="3" t="s">
        <v>47</v>
      </c>
      <c r="D3830" s="3" t="s">
        <v>4726</v>
      </c>
      <c r="E3830" s="3" t="s">
        <v>4727</v>
      </c>
      <c r="F3830" s="36">
        <v>29779</v>
      </c>
      <c r="G3830" s="3">
        <v>1</v>
      </c>
      <c r="H3830" s="3" t="s">
        <v>1625</v>
      </c>
      <c r="I3830" s="3" t="s">
        <v>9812</v>
      </c>
      <c r="J3830" s="3" t="s">
        <v>4728</v>
      </c>
      <c r="K3830" s="3" t="s">
        <v>2444</v>
      </c>
      <c r="L3830" s="8" t="s">
        <v>9813</v>
      </c>
      <c r="M3830" s="5"/>
      <c r="N3830" s="13" t="s">
        <v>1489</v>
      </c>
      <c r="O3830" s="5">
        <v>44715</v>
      </c>
      <c r="P3830" s="8">
        <v>1</v>
      </c>
      <c r="Q3830" s="9">
        <v>2</v>
      </c>
      <c r="R3830" s="9" t="str">
        <f>IFERROR(VLOOKUP(Tabla2[[#This Row],[CONTRATISTA PRNCIPAL]],Hoja1!$L$5:$M$9,2,FALSE),"CJV")</f>
        <v>CJV</v>
      </c>
      <c r="S3830" s="9" t="str">
        <f>IF(Tabla2[[#This Row],[EMPRESA]]=Tabla2[[#This Row],[CONTRATISTA PRNCIPAL]],"Principal","Secundaria")</f>
        <v>Principal</v>
      </c>
      <c r="T3830" s="10">
        <f>IFERROR(1/COUNTIF(Tabla2[CONTRATISTA PRNCIPAL],Tabla2[[#This Row],[CONTRATISTA PRNCIPAL]]),0)</f>
        <v>1.5873015873015872E-2</v>
      </c>
      <c r="U3830" s="33">
        <f ca="1">IF(((TODAY()-Tabla2[[#This Row],[FECHA NACIMIENTO]])/365)&lt;18,"Corregir", IF(((TODAY()-Tabla2[[#This Row],[FECHA NACIMIENTO]])/365)&gt;80, "Corregir",ROUNDDOWN(((TODAY()-Tabla2[[#This Row],[FECHA NACIMIENTO]])/365),0)))</f>
        <v>42</v>
      </c>
      <c r="V383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830" s="34" t="str">
        <f ca="1">+IF(Tabla2[[#This Row],[Edad]]="Corregir","Corregir","Ok")</f>
        <v>Ok</v>
      </c>
      <c r="X3830" s="10" t="str">
        <f>+IFERROR(VLOOKUP(Tabla2[[#This Row],[DISTRITO SEGÚN DNI]],Hoja1!$A$2:$B$55,2,FALSE),"No")</f>
        <v>No</v>
      </c>
      <c r="Y3830" s="10" t="str">
        <f>IF(OR(LOWER(Tabla2[[#This Row],[GENERO]])="masculino", LOWER(Tabla2[[#This Row],[GENERO]])="femenino"),"OK","Corregir")</f>
        <v>OK</v>
      </c>
      <c r="Z3830" s="10" t="str">
        <f>+IF(Tabla2[[#This Row],[Nro. DNI / CE]]="","Corregir",IF(LEN(Tabla2[[#This Row],[Nro. DNI / CE]])&gt;=8,"OK","Corregir"))</f>
        <v>OK</v>
      </c>
      <c r="AA3830" s="10">
        <f>COUNTIF(Tabla2[APELLIDOS Y NOMBRES],Tabla2[[#This Row],[APELLIDOS Y NOMBRES]])</f>
        <v>1</v>
      </c>
      <c r="AB3830" t="str">
        <f ca="1">+IFERROR(IF(Tabla2[[#This Row],[FECHA CESE/BAJA]]="","No Aplica",IF(AND(MONTH(Tabla2[[#This Row],[FECHA CESE/BAJA]])=MONTH(TODAY()-30),YEAR(Tabla2[[#This Row],[FECHA CESE/BAJA]])=YEAR(TODAY())),MONTH(TODAY()-30)&amp;"-"&amp;YEAR(TODAY()),"Borrar")),"No aplica")</f>
        <v>No Aplica</v>
      </c>
      <c r="AC3830" t="str">
        <f ca="1">+IFERROR(IF(Tabla2[[#This Row],[FECHA INICIO DE LABORES EN OBRA]]="","No Aplica",IF(AND(MONTH(Tabla2[[#This Row],[FECHA INICIO DE LABORES EN OBRA]])=MONTH(TODAY()-30),YEAR(Tabla2[[#This Row],[FECHA INICIO DE LABORES EN OBRA]])=YEAR(TODAY())),MONTH(TODAY()-30)&amp;"-"&amp;YEAR(TODAY()),"No Aplica")),"No Aplica")</f>
        <v>No Aplica</v>
      </c>
    </row>
    <row r="3831" spans="1:29" x14ac:dyDescent="0.25">
      <c r="A3831" s="2">
        <v>20513530481</v>
      </c>
      <c r="B3831" s="3" t="s">
        <v>47</v>
      </c>
      <c r="C3831" s="3" t="s">
        <v>47</v>
      </c>
      <c r="D3831" s="3" t="s">
        <v>4729</v>
      </c>
      <c r="E3831" s="3" t="s">
        <v>4730</v>
      </c>
      <c r="F3831" s="36">
        <v>30164</v>
      </c>
      <c r="G3831" s="3">
        <v>1</v>
      </c>
      <c r="H3831" s="3" t="s">
        <v>1625</v>
      </c>
      <c r="I3831" s="3" t="s">
        <v>9812</v>
      </c>
      <c r="J3831" s="3" t="s">
        <v>4731</v>
      </c>
      <c r="K3831" s="3" t="s">
        <v>4718</v>
      </c>
      <c r="L3831" s="8" t="s">
        <v>9813</v>
      </c>
      <c r="M3831" s="5"/>
      <c r="N3831" s="13" t="s">
        <v>1489</v>
      </c>
      <c r="O3831" s="5">
        <v>44956</v>
      </c>
      <c r="P3831" s="8">
        <v>1</v>
      </c>
      <c r="Q3831" s="9">
        <v>1</v>
      </c>
      <c r="R3831" s="9" t="str">
        <f>IFERROR(VLOOKUP(Tabla2[[#This Row],[CONTRATISTA PRNCIPAL]],Hoja1!$L$5:$M$9,2,FALSE),"CJV")</f>
        <v>CJV</v>
      </c>
      <c r="S3831" s="9" t="str">
        <f>IF(Tabla2[[#This Row],[EMPRESA]]=Tabla2[[#This Row],[CONTRATISTA PRNCIPAL]],"Principal","Secundaria")</f>
        <v>Principal</v>
      </c>
      <c r="T3831" s="10">
        <f>IFERROR(1/COUNTIF(Tabla2[CONTRATISTA PRNCIPAL],Tabla2[[#This Row],[CONTRATISTA PRNCIPAL]]),0)</f>
        <v>1.5873015873015872E-2</v>
      </c>
      <c r="U3831" s="33">
        <f ca="1">IF(((TODAY()-Tabla2[[#This Row],[FECHA NACIMIENTO]])/365)&lt;18,"Corregir", IF(((TODAY()-Tabla2[[#This Row],[FECHA NACIMIENTO]])/365)&gt;80, "Corregir",ROUNDDOWN(((TODAY()-Tabla2[[#This Row],[FECHA NACIMIENTO]])/365),0)))</f>
        <v>41</v>
      </c>
      <c r="V383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831" s="34" t="str">
        <f ca="1">+IF(Tabla2[[#This Row],[Edad]]="Corregir","Corregir","Ok")</f>
        <v>Ok</v>
      </c>
      <c r="X3831" s="10" t="str">
        <f>+IFERROR(VLOOKUP(Tabla2[[#This Row],[DISTRITO SEGÚN DNI]],Hoja1!$A$2:$B$55,2,FALSE),"No")</f>
        <v>No</v>
      </c>
      <c r="Y3831" s="10" t="str">
        <f>IF(OR(LOWER(Tabla2[[#This Row],[GENERO]])="masculino", LOWER(Tabla2[[#This Row],[GENERO]])="femenino"),"OK","Corregir")</f>
        <v>OK</v>
      </c>
      <c r="Z3831" s="10" t="str">
        <f>+IF(Tabla2[[#This Row],[Nro. DNI / CE]]="","Corregir",IF(LEN(Tabla2[[#This Row],[Nro. DNI / CE]])&gt;=8,"OK","Corregir"))</f>
        <v>OK</v>
      </c>
      <c r="AA3831" s="10">
        <f>COUNTIF(Tabla2[APELLIDOS Y NOMBRES],Tabla2[[#This Row],[APELLIDOS Y NOMBRES]])</f>
        <v>1</v>
      </c>
      <c r="AB3831" t="str">
        <f ca="1">+IFERROR(IF(Tabla2[[#This Row],[FECHA CESE/BAJA]]="","No Aplica",IF(AND(MONTH(Tabla2[[#This Row],[FECHA CESE/BAJA]])=MONTH(TODAY()-30),YEAR(Tabla2[[#This Row],[FECHA CESE/BAJA]])=YEAR(TODAY())),MONTH(TODAY()-30)&amp;"-"&amp;YEAR(TODAY()),"Borrar")),"No aplica")</f>
        <v>No Aplica</v>
      </c>
      <c r="AC3831" t="str">
        <f ca="1">+IFERROR(IF(Tabla2[[#This Row],[FECHA INICIO DE LABORES EN OBRA]]="","No Aplica",IF(AND(MONTH(Tabla2[[#This Row],[FECHA INICIO DE LABORES EN OBRA]])=MONTH(TODAY()-30),YEAR(Tabla2[[#This Row],[FECHA INICIO DE LABORES EN OBRA]])=YEAR(TODAY())),MONTH(TODAY()-30)&amp;"-"&amp;YEAR(TODAY()),"No Aplica")),"No Aplica")</f>
        <v>No Aplica</v>
      </c>
    </row>
    <row r="3832" spans="1:29" x14ac:dyDescent="0.25">
      <c r="A3832" s="2">
        <v>20513530481</v>
      </c>
      <c r="B3832" s="3" t="s">
        <v>47</v>
      </c>
      <c r="C3832" s="3" t="s">
        <v>47</v>
      </c>
      <c r="D3832" s="3" t="s">
        <v>4732</v>
      </c>
      <c r="E3832" s="3" t="s">
        <v>4733</v>
      </c>
      <c r="F3832" s="36">
        <v>34518</v>
      </c>
      <c r="G3832" s="3">
        <v>1</v>
      </c>
      <c r="H3832" s="3" t="s">
        <v>4716</v>
      </c>
      <c r="I3832" s="3" t="s">
        <v>9812</v>
      </c>
      <c r="J3832" s="3" t="s">
        <v>4734</v>
      </c>
      <c r="K3832" s="3" t="s">
        <v>3727</v>
      </c>
      <c r="L3832" s="8" t="s">
        <v>9813</v>
      </c>
      <c r="M3832" s="5"/>
      <c r="N3832" s="13" t="s">
        <v>1489</v>
      </c>
      <c r="O3832" s="5">
        <v>44835</v>
      </c>
      <c r="P3832" s="8">
        <v>1</v>
      </c>
      <c r="Q3832" s="9">
        <v>1</v>
      </c>
      <c r="R3832" s="9" t="str">
        <f>IFERROR(VLOOKUP(Tabla2[[#This Row],[CONTRATISTA PRNCIPAL]],Hoja1!$L$5:$M$9,2,FALSE),"CJV")</f>
        <v>CJV</v>
      </c>
      <c r="S3832" s="9" t="str">
        <f>IF(Tabla2[[#This Row],[EMPRESA]]=Tabla2[[#This Row],[CONTRATISTA PRNCIPAL]],"Principal","Secundaria")</f>
        <v>Principal</v>
      </c>
      <c r="T3832" s="10">
        <f>IFERROR(1/COUNTIF(Tabla2[CONTRATISTA PRNCIPAL],Tabla2[[#This Row],[CONTRATISTA PRNCIPAL]]),0)</f>
        <v>1.5873015873015872E-2</v>
      </c>
      <c r="U3832" s="33">
        <f ca="1">IF(((TODAY()-Tabla2[[#This Row],[FECHA NACIMIENTO]])/365)&lt;18,"Corregir", IF(((TODAY()-Tabla2[[#This Row],[FECHA NACIMIENTO]])/365)&gt;80, "Corregir",ROUNDDOWN(((TODAY()-Tabla2[[#This Row],[FECHA NACIMIENTO]])/365),0)))</f>
        <v>29</v>
      </c>
      <c r="V383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832" s="34" t="str">
        <f ca="1">+IF(Tabla2[[#This Row],[Edad]]="Corregir","Corregir","Ok")</f>
        <v>Ok</v>
      </c>
      <c r="X3832" s="10" t="str">
        <f>+IFERROR(VLOOKUP(Tabla2[[#This Row],[DISTRITO SEGÚN DNI]],Hoja1!$A$2:$B$55,2,FALSE),"No")</f>
        <v>No</v>
      </c>
      <c r="Y3832" s="10" t="str">
        <f>IF(OR(LOWER(Tabla2[[#This Row],[GENERO]])="masculino", LOWER(Tabla2[[#This Row],[GENERO]])="femenino"),"OK","Corregir")</f>
        <v>OK</v>
      </c>
      <c r="Z3832" s="10" t="str">
        <f>+IF(Tabla2[[#This Row],[Nro. DNI / CE]]="","Corregir",IF(LEN(Tabla2[[#This Row],[Nro. DNI / CE]])&gt;=8,"OK","Corregir"))</f>
        <v>OK</v>
      </c>
      <c r="AA3832" s="10">
        <f>COUNTIF(Tabla2[APELLIDOS Y NOMBRES],Tabla2[[#This Row],[APELLIDOS Y NOMBRES]])</f>
        <v>1</v>
      </c>
      <c r="AB3832" t="str">
        <f ca="1">+IFERROR(IF(Tabla2[[#This Row],[FECHA CESE/BAJA]]="","No Aplica",IF(AND(MONTH(Tabla2[[#This Row],[FECHA CESE/BAJA]])=MONTH(TODAY()-30),YEAR(Tabla2[[#This Row],[FECHA CESE/BAJA]])=YEAR(TODAY())),MONTH(TODAY()-30)&amp;"-"&amp;YEAR(TODAY()),"Borrar")),"No aplica")</f>
        <v>No Aplica</v>
      </c>
      <c r="AC3832" t="str">
        <f ca="1">+IFERROR(IF(Tabla2[[#This Row],[FECHA INICIO DE LABORES EN OBRA]]="","No Aplica",IF(AND(MONTH(Tabla2[[#This Row],[FECHA INICIO DE LABORES EN OBRA]])=MONTH(TODAY()-30),YEAR(Tabla2[[#This Row],[FECHA INICIO DE LABORES EN OBRA]])=YEAR(TODAY())),MONTH(TODAY()-30)&amp;"-"&amp;YEAR(TODAY()),"No Aplica")),"No Aplica")</f>
        <v>No Aplica</v>
      </c>
    </row>
    <row r="3833" spans="1:29" x14ac:dyDescent="0.25">
      <c r="A3833" s="2">
        <v>20513530481</v>
      </c>
      <c r="B3833" s="3" t="s">
        <v>47</v>
      </c>
      <c r="C3833" s="3" t="s">
        <v>47</v>
      </c>
      <c r="D3833" s="3" t="s">
        <v>716</v>
      </c>
      <c r="E3833" s="3" t="s">
        <v>717</v>
      </c>
      <c r="F3833" s="36">
        <v>31890</v>
      </c>
      <c r="G3833" s="3">
        <v>1</v>
      </c>
      <c r="H3833" s="3" t="s">
        <v>4738</v>
      </c>
      <c r="I3833" s="3" t="s">
        <v>9812</v>
      </c>
      <c r="J3833" s="3" t="s">
        <v>4739</v>
      </c>
      <c r="K3833" s="3" t="s">
        <v>711</v>
      </c>
      <c r="L3833" s="8" t="s">
        <v>9813</v>
      </c>
      <c r="M3833" s="5"/>
      <c r="N3833" s="13" t="s">
        <v>1489</v>
      </c>
      <c r="O3833" s="5">
        <v>44927</v>
      </c>
      <c r="P3833" s="8">
        <v>1</v>
      </c>
      <c r="Q3833" s="9">
        <v>1</v>
      </c>
      <c r="R3833" s="9" t="str">
        <f>IFERROR(VLOOKUP(Tabla2[[#This Row],[CONTRATISTA PRNCIPAL]],Hoja1!$L$5:$M$9,2,FALSE),"CJV")</f>
        <v>CJV</v>
      </c>
      <c r="S3833" s="9" t="str">
        <f>IF(Tabla2[[#This Row],[EMPRESA]]=Tabla2[[#This Row],[CONTRATISTA PRNCIPAL]],"Principal","Secundaria")</f>
        <v>Principal</v>
      </c>
      <c r="T3833" s="10">
        <f>IFERROR(1/COUNTIF(Tabla2[CONTRATISTA PRNCIPAL],Tabla2[[#This Row],[CONTRATISTA PRNCIPAL]]),0)</f>
        <v>1.5873015873015872E-2</v>
      </c>
      <c r="U3833" s="33">
        <f ca="1">IF(((TODAY()-Tabla2[[#This Row],[FECHA NACIMIENTO]])/365)&lt;18,"Corregir", IF(((TODAY()-Tabla2[[#This Row],[FECHA NACIMIENTO]])/365)&gt;80, "Corregir",ROUNDDOWN(((TODAY()-Tabla2[[#This Row],[FECHA NACIMIENTO]])/365),0)))</f>
        <v>36</v>
      </c>
      <c r="V383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833" s="34" t="str">
        <f ca="1">+IF(Tabla2[[#This Row],[Edad]]="Corregir","Corregir","Ok")</f>
        <v>Ok</v>
      </c>
      <c r="X3833" s="10" t="str">
        <f>+IFERROR(VLOOKUP(Tabla2[[#This Row],[DISTRITO SEGÚN DNI]],Hoja1!$A$2:$B$55,2,FALSE),"No")</f>
        <v>No</v>
      </c>
      <c r="Y3833" s="10" t="str">
        <f>IF(OR(LOWER(Tabla2[[#This Row],[GENERO]])="masculino", LOWER(Tabla2[[#This Row],[GENERO]])="femenino"),"OK","Corregir")</f>
        <v>OK</v>
      </c>
      <c r="Z3833" s="10" t="str">
        <f>+IF(Tabla2[[#This Row],[Nro. DNI / CE]]="","Corregir",IF(LEN(Tabla2[[#This Row],[Nro. DNI / CE]])&gt;=8,"OK","Corregir"))</f>
        <v>OK</v>
      </c>
      <c r="AA3833" s="10">
        <f>COUNTIF(Tabla2[APELLIDOS Y NOMBRES],Tabla2[[#This Row],[APELLIDOS Y NOMBRES]])</f>
        <v>1</v>
      </c>
      <c r="AB3833" t="str">
        <f ca="1">+IFERROR(IF(Tabla2[[#This Row],[FECHA CESE/BAJA]]="","No Aplica",IF(AND(MONTH(Tabla2[[#This Row],[FECHA CESE/BAJA]])=MONTH(TODAY()-30),YEAR(Tabla2[[#This Row],[FECHA CESE/BAJA]])=YEAR(TODAY())),MONTH(TODAY()-30)&amp;"-"&amp;YEAR(TODAY()),"Borrar")),"No aplica")</f>
        <v>No Aplica</v>
      </c>
      <c r="AC3833" t="str">
        <f ca="1">+IFERROR(IF(Tabla2[[#This Row],[FECHA INICIO DE LABORES EN OBRA]]="","No Aplica",IF(AND(MONTH(Tabla2[[#This Row],[FECHA INICIO DE LABORES EN OBRA]])=MONTH(TODAY()-30),YEAR(Tabla2[[#This Row],[FECHA INICIO DE LABORES EN OBRA]])=YEAR(TODAY())),MONTH(TODAY()-30)&amp;"-"&amp;YEAR(TODAY()),"No Aplica")),"No Aplica")</f>
        <v>No Aplica</v>
      </c>
    </row>
    <row r="3834" spans="1:29" x14ac:dyDescent="0.25">
      <c r="A3834" s="2">
        <v>20513530481</v>
      </c>
      <c r="B3834" s="3" t="s">
        <v>47</v>
      </c>
      <c r="C3834" s="3" t="s">
        <v>47</v>
      </c>
      <c r="D3834" s="3" t="s">
        <v>4740</v>
      </c>
      <c r="E3834" s="3" t="s">
        <v>4741</v>
      </c>
      <c r="F3834" s="36">
        <v>29902</v>
      </c>
      <c r="G3834" s="3">
        <v>1</v>
      </c>
      <c r="H3834" s="3" t="s">
        <v>4742</v>
      </c>
      <c r="I3834" s="3" t="s">
        <v>9812</v>
      </c>
      <c r="J3834" s="3" t="s">
        <v>4743</v>
      </c>
      <c r="K3834" s="3" t="s">
        <v>3642</v>
      </c>
      <c r="L3834" s="8" t="s">
        <v>9813</v>
      </c>
      <c r="M3834" s="5"/>
      <c r="N3834" s="13" t="s">
        <v>1592</v>
      </c>
      <c r="O3834" s="5">
        <v>44835</v>
      </c>
      <c r="P3834" s="8">
        <v>1</v>
      </c>
      <c r="Q3834" s="9">
        <v>3</v>
      </c>
      <c r="R3834" s="9" t="str">
        <f>IFERROR(VLOOKUP(Tabla2[[#This Row],[CONTRATISTA PRNCIPAL]],Hoja1!$L$5:$M$9,2,FALSE),"CJV")</f>
        <v>CJV</v>
      </c>
      <c r="S3834" s="9" t="str">
        <f>IF(Tabla2[[#This Row],[EMPRESA]]=Tabla2[[#This Row],[CONTRATISTA PRNCIPAL]],"Principal","Secundaria")</f>
        <v>Principal</v>
      </c>
      <c r="T3834" s="10">
        <f>IFERROR(1/COUNTIF(Tabla2[CONTRATISTA PRNCIPAL],Tabla2[[#This Row],[CONTRATISTA PRNCIPAL]]),0)</f>
        <v>1.5873015873015872E-2</v>
      </c>
      <c r="U3834" s="33">
        <f ca="1">IF(((TODAY()-Tabla2[[#This Row],[FECHA NACIMIENTO]])/365)&lt;18,"Corregir", IF(((TODAY()-Tabla2[[#This Row],[FECHA NACIMIENTO]])/365)&gt;80, "Corregir",ROUNDDOWN(((TODAY()-Tabla2[[#This Row],[FECHA NACIMIENTO]])/365),0)))</f>
        <v>41</v>
      </c>
      <c r="V383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834" s="34" t="str">
        <f ca="1">+IF(Tabla2[[#This Row],[Edad]]="Corregir","Corregir","Ok")</f>
        <v>Ok</v>
      </c>
      <c r="X3834" s="10" t="str">
        <f>+IFERROR(VLOOKUP(Tabla2[[#This Row],[DISTRITO SEGÚN DNI]],Hoja1!$A$2:$B$55,2,FALSE),"No")</f>
        <v>No</v>
      </c>
      <c r="Y3834" s="10" t="str">
        <f>IF(OR(LOWER(Tabla2[[#This Row],[GENERO]])="masculino", LOWER(Tabla2[[#This Row],[GENERO]])="femenino"),"OK","Corregir")</f>
        <v>OK</v>
      </c>
      <c r="Z3834" s="10" t="str">
        <f>+IF(Tabla2[[#This Row],[Nro. DNI / CE]]="","Corregir",IF(LEN(Tabla2[[#This Row],[Nro. DNI / CE]])&gt;=8,"OK","Corregir"))</f>
        <v>OK</v>
      </c>
      <c r="AA3834" s="10">
        <f>COUNTIF(Tabla2[APELLIDOS Y NOMBRES],Tabla2[[#This Row],[APELLIDOS Y NOMBRES]])</f>
        <v>1</v>
      </c>
      <c r="AB3834" t="str">
        <f ca="1">+IFERROR(IF(Tabla2[[#This Row],[FECHA CESE/BAJA]]="","No Aplica",IF(AND(MONTH(Tabla2[[#This Row],[FECHA CESE/BAJA]])=MONTH(TODAY()-30),YEAR(Tabla2[[#This Row],[FECHA CESE/BAJA]])=YEAR(TODAY())),MONTH(TODAY()-30)&amp;"-"&amp;YEAR(TODAY()),"Borrar")),"No aplica")</f>
        <v>No Aplica</v>
      </c>
      <c r="AC3834" t="str">
        <f ca="1">+IFERROR(IF(Tabla2[[#This Row],[FECHA INICIO DE LABORES EN OBRA]]="","No Aplica",IF(AND(MONTH(Tabla2[[#This Row],[FECHA INICIO DE LABORES EN OBRA]])=MONTH(TODAY()-30),YEAR(Tabla2[[#This Row],[FECHA INICIO DE LABORES EN OBRA]])=YEAR(TODAY())),MONTH(TODAY()-30)&amp;"-"&amp;YEAR(TODAY()),"No Aplica")),"No Aplica")</f>
        <v>No Aplica</v>
      </c>
    </row>
    <row r="3835" spans="1:29" x14ac:dyDescent="0.25">
      <c r="A3835" s="2">
        <v>20513530481</v>
      </c>
      <c r="B3835" s="3" t="s">
        <v>47</v>
      </c>
      <c r="C3835" s="3" t="s">
        <v>47</v>
      </c>
      <c r="D3835" s="3" t="s">
        <v>4744</v>
      </c>
      <c r="E3835" s="3" t="s">
        <v>4745</v>
      </c>
      <c r="F3835" s="36">
        <v>30830</v>
      </c>
      <c r="G3835" s="3">
        <v>1</v>
      </c>
      <c r="H3835" s="3" t="s">
        <v>4746</v>
      </c>
      <c r="I3835" s="3" t="s">
        <v>9812</v>
      </c>
      <c r="J3835" s="3" t="s">
        <v>4747</v>
      </c>
      <c r="K3835" s="3" t="s">
        <v>2423</v>
      </c>
      <c r="L3835" s="8" t="s">
        <v>9813</v>
      </c>
      <c r="M3835" s="5"/>
      <c r="N3835" s="13" t="s">
        <v>1489</v>
      </c>
      <c r="O3835" s="5">
        <v>45030</v>
      </c>
      <c r="P3835" s="8">
        <v>1</v>
      </c>
      <c r="Q3835" s="9">
        <v>1</v>
      </c>
      <c r="R3835" s="9" t="str">
        <f>IFERROR(VLOOKUP(Tabla2[[#This Row],[CONTRATISTA PRNCIPAL]],Hoja1!$L$5:$M$9,2,FALSE),"CJV")</f>
        <v>CJV</v>
      </c>
      <c r="S3835" s="9" t="str">
        <f>IF(Tabla2[[#This Row],[EMPRESA]]=Tabla2[[#This Row],[CONTRATISTA PRNCIPAL]],"Principal","Secundaria")</f>
        <v>Principal</v>
      </c>
      <c r="T3835" s="10">
        <f>IFERROR(1/COUNTIF(Tabla2[CONTRATISTA PRNCIPAL],Tabla2[[#This Row],[CONTRATISTA PRNCIPAL]]),0)</f>
        <v>1.5873015873015872E-2</v>
      </c>
      <c r="U3835" s="33">
        <f ca="1">IF(((TODAY()-Tabla2[[#This Row],[FECHA NACIMIENTO]])/365)&lt;18,"Corregir", IF(((TODAY()-Tabla2[[#This Row],[FECHA NACIMIENTO]])/365)&gt;80, "Corregir",ROUNDDOWN(((TODAY()-Tabla2[[#This Row],[FECHA NACIMIENTO]])/365),0)))</f>
        <v>39</v>
      </c>
      <c r="V383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835" s="34" t="str">
        <f ca="1">+IF(Tabla2[[#This Row],[Edad]]="Corregir","Corregir","Ok")</f>
        <v>Ok</v>
      </c>
      <c r="X3835" s="10" t="str">
        <f>+IFERROR(VLOOKUP(Tabla2[[#This Row],[DISTRITO SEGÚN DNI]],Hoja1!$A$2:$B$55,2,FALSE),"No")</f>
        <v>No</v>
      </c>
      <c r="Y3835" s="10" t="str">
        <f>IF(OR(LOWER(Tabla2[[#This Row],[GENERO]])="masculino", LOWER(Tabla2[[#This Row],[GENERO]])="femenino"),"OK","Corregir")</f>
        <v>OK</v>
      </c>
      <c r="Z3835" s="10" t="str">
        <f>+IF(Tabla2[[#This Row],[Nro. DNI / CE]]="","Corregir",IF(LEN(Tabla2[[#This Row],[Nro. DNI / CE]])&gt;=8,"OK","Corregir"))</f>
        <v>OK</v>
      </c>
      <c r="AA3835" s="10">
        <f>COUNTIF(Tabla2[APELLIDOS Y NOMBRES],Tabla2[[#This Row],[APELLIDOS Y NOMBRES]])</f>
        <v>1</v>
      </c>
      <c r="AB3835" t="str">
        <f ca="1">+IFERROR(IF(Tabla2[[#This Row],[FECHA CESE/BAJA]]="","No Aplica",IF(AND(MONTH(Tabla2[[#This Row],[FECHA CESE/BAJA]])=MONTH(TODAY()-30),YEAR(Tabla2[[#This Row],[FECHA CESE/BAJA]])=YEAR(TODAY())),MONTH(TODAY()-30)&amp;"-"&amp;YEAR(TODAY()),"Borrar")),"No aplica")</f>
        <v>No Aplica</v>
      </c>
      <c r="AC3835" t="str">
        <f ca="1">+IFERROR(IF(Tabla2[[#This Row],[FECHA INICIO DE LABORES EN OBRA]]="","No Aplica",IF(AND(MONTH(Tabla2[[#This Row],[FECHA INICIO DE LABORES EN OBRA]])=MONTH(TODAY()-30),YEAR(Tabla2[[#This Row],[FECHA INICIO DE LABORES EN OBRA]])=YEAR(TODAY())),MONTH(TODAY()-30)&amp;"-"&amp;YEAR(TODAY()),"No Aplica")),"No Aplica")</f>
        <v>No Aplica</v>
      </c>
    </row>
    <row r="3836" spans="1:29" x14ac:dyDescent="0.25">
      <c r="A3836" s="2">
        <v>20513530481</v>
      </c>
      <c r="B3836" s="3" t="s">
        <v>47</v>
      </c>
      <c r="C3836" s="3" t="s">
        <v>47</v>
      </c>
      <c r="D3836" s="3" t="s">
        <v>9819</v>
      </c>
      <c r="E3836" s="3" t="s">
        <v>9820</v>
      </c>
      <c r="F3836" s="36">
        <v>33185</v>
      </c>
      <c r="G3836" s="3">
        <v>1</v>
      </c>
      <c r="H3836" s="3" t="s">
        <v>2765</v>
      </c>
      <c r="I3836" s="3" t="s">
        <v>9812</v>
      </c>
      <c r="J3836" s="3" t="s">
        <v>9821</v>
      </c>
      <c r="K3836" s="3" t="s">
        <v>2094</v>
      </c>
      <c r="L3836" s="8" t="s">
        <v>9818</v>
      </c>
      <c r="M3836" s="5"/>
      <c r="N3836" s="13" t="s">
        <v>1489</v>
      </c>
      <c r="O3836" s="5">
        <v>45114</v>
      </c>
      <c r="P3836" s="8">
        <v>1</v>
      </c>
      <c r="Q3836" s="9">
        <v>1</v>
      </c>
      <c r="R3836" s="9" t="str">
        <f>IFERROR(VLOOKUP(Tabla2[[#This Row],[CONTRATISTA PRNCIPAL]],Hoja1!$L$5:$M$9,2,FALSE),"CJV")</f>
        <v>CJV</v>
      </c>
      <c r="S3836" s="9" t="str">
        <f>IF(Tabla2[[#This Row],[EMPRESA]]=Tabla2[[#This Row],[CONTRATISTA PRNCIPAL]],"Principal","Secundaria")</f>
        <v>Principal</v>
      </c>
      <c r="T3836" s="10">
        <f>IFERROR(1/COUNTIF(Tabla2[CONTRATISTA PRNCIPAL],Tabla2[[#This Row],[CONTRATISTA PRNCIPAL]]),0)</f>
        <v>1.5873015873015872E-2</v>
      </c>
      <c r="U3836" s="33">
        <f ca="1">IF(((TODAY()-Tabla2[[#This Row],[FECHA NACIMIENTO]])/365)&lt;18,"Corregir", IF(((TODAY()-Tabla2[[#This Row],[FECHA NACIMIENTO]])/365)&gt;80, "Corregir",ROUNDDOWN(((TODAY()-Tabla2[[#This Row],[FECHA NACIMIENTO]])/365),0)))</f>
        <v>32</v>
      </c>
      <c r="V383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836" s="34" t="str">
        <f ca="1">+IF(Tabla2[[#This Row],[Edad]]="Corregir","Corregir","Ok")</f>
        <v>Ok</v>
      </c>
      <c r="X3836" s="10" t="str">
        <f>+IFERROR(VLOOKUP(Tabla2[[#This Row],[DISTRITO SEGÚN DNI]],Hoja1!$A$2:$B$55,2,FALSE),"No")</f>
        <v>No</v>
      </c>
      <c r="Y3836" s="10" t="str">
        <f>IF(OR(LOWER(Tabla2[[#This Row],[GENERO]])="masculino", LOWER(Tabla2[[#This Row],[GENERO]])="femenino"),"OK","Corregir")</f>
        <v>OK</v>
      </c>
      <c r="Z3836" s="10" t="str">
        <f>+IF(Tabla2[[#This Row],[Nro. DNI / CE]]="","Corregir",IF(LEN(Tabla2[[#This Row],[Nro. DNI / CE]])&gt;=8,"OK","Corregir"))</f>
        <v>OK</v>
      </c>
      <c r="AA3836" s="10">
        <f>COUNTIF(Tabla2[APELLIDOS Y NOMBRES],Tabla2[[#This Row],[APELLIDOS Y NOMBRES]])</f>
        <v>1</v>
      </c>
      <c r="AB3836" t="str">
        <f ca="1">+IFERROR(IF(Tabla2[[#This Row],[FECHA CESE/BAJA]]="","No Aplica",IF(AND(MONTH(Tabla2[[#This Row],[FECHA CESE/BAJA]])=MONTH(TODAY()-30),YEAR(Tabla2[[#This Row],[FECHA CESE/BAJA]])=YEAR(TODAY())),MONTH(TODAY()-30)&amp;"-"&amp;YEAR(TODAY()),"Borrar")),"No aplica")</f>
        <v>No Aplica</v>
      </c>
      <c r="AC3836" t="str">
        <f ca="1">+IFERROR(IF(Tabla2[[#This Row],[FECHA INICIO DE LABORES EN OBRA]]="","No Aplica",IF(AND(MONTH(Tabla2[[#This Row],[FECHA INICIO DE LABORES EN OBRA]])=MONTH(TODAY()-30),YEAR(Tabla2[[#This Row],[FECHA INICIO DE LABORES EN OBRA]])=YEAR(TODAY())),MONTH(TODAY()-30)&amp;"-"&amp;YEAR(TODAY()),"No Aplica")),"No Aplica")</f>
        <v>No Aplica</v>
      </c>
    </row>
    <row r="3837" spans="1:29" x14ac:dyDescent="0.25">
      <c r="A3837" s="2">
        <v>20513530481</v>
      </c>
      <c r="B3837" s="3" t="s">
        <v>47</v>
      </c>
      <c r="C3837" s="3" t="s">
        <v>47</v>
      </c>
      <c r="D3837" s="3" t="s">
        <v>4748</v>
      </c>
      <c r="E3837" s="3" t="s">
        <v>4749</v>
      </c>
      <c r="F3837" s="36">
        <v>34961</v>
      </c>
      <c r="G3837" s="3">
        <v>1</v>
      </c>
      <c r="H3837" s="3" t="s">
        <v>1972</v>
      </c>
      <c r="I3837" s="3" t="s">
        <v>9812</v>
      </c>
      <c r="J3837" s="3" t="s">
        <v>4750</v>
      </c>
      <c r="K3837" s="3" t="s">
        <v>3701</v>
      </c>
      <c r="L3837" s="8" t="s">
        <v>9813</v>
      </c>
      <c r="M3837" s="5"/>
      <c r="N3837" s="13" t="s">
        <v>1489</v>
      </c>
      <c r="O3837" s="5">
        <v>44732</v>
      </c>
      <c r="P3837" s="8">
        <v>1</v>
      </c>
      <c r="Q3837" s="9">
        <v>1</v>
      </c>
      <c r="R3837" s="9" t="str">
        <f>IFERROR(VLOOKUP(Tabla2[[#This Row],[CONTRATISTA PRNCIPAL]],Hoja1!$L$5:$M$9,2,FALSE),"CJV")</f>
        <v>CJV</v>
      </c>
      <c r="S3837" s="9" t="str">
        <f>IF(Tabla2[[#This Row],[EMPRESA]]=Tabla2[[#This Row],[CONTRATISTA PRNCIPAL]],"Principal","Secundaria")</f>
        <v>Principal</v>
      </c>
      <c r="T3837" s="10">
        <f>IFERROR(1/COUNTIF(Tabla2[CONTRATISTA PRNCIPAL],Tabla2[[#This Row],[CONTRATISTA PRNCIPAL]]),0)</f>
        <v>1.5873015873015872E-2</v>
      </c>
      <c r="U3837" s="33">
        <f ca="1">IF(((TODAY()-Tabla2[[#This Row],[FECHA NACIMIENTO]])/365)&lt;18,"Corregir", IF(((TODAY()-Tabla2[[#This Row],[FECHA NACIMIENTO]])/365)&gt;80, "Corregir",ROUNDDOWN(((TODAY()-Tabla2[[#This Row],[FECHA NACIMIENTO]])/365),0)))</f>
        <v>27</v>
      </c>
      <c r="V383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837" s="34" t="str">
        <f ca="1">+IF(Tabla2[[#This Row],[Edad]]="Corregir","Corregir","Ok")</f>
        <v>Ok</v>
      </c>
      <c r="X3837" s="10" t="str">
        <f>+IFERROR(VLOOKUP(Tabla2[[#This Row],[DISTRITO SEGÚN DNI]],Hoja1!$A$2:$B$55,2,FALSE),"No")</f>
        <v>No</v>
      </c>
      <c r="Y3837" s="10" t="str">
        <f>IF(OR(LOWER(Tabla2[[#This Row],[GENERO]])="masculino", LOWER(Tabla2[[#This Row],[GENERO]])="femenino"),"OK","Corregir")</f>
        <v>OK</v>
      </c>
      <c r="Z3837" s="10" t="str">
        <f>+IF(Tabla2[[#This Row],[Nro. DNI / CE]]="","Corregir",IF(LEN(Tabla2[[#This Row],[Nro. DNI / CE]])&gt;=8,"OK","Corregir"))</f>
        <v>OK</v>
      </c>
      <c r="AA3837" s="10">
        <f>COUNTIF(Tabla2[APELLIDOS Y NOMBRES],Tabla2[[#This Row],[APELLIDOS Y NOMBRES]])</f>
        <v>1</v>
      </c>
      <c r="AB3837" t="str">
        <f ca="1">+IFERROR(IF(Tabla2[[#This Row],[FECHA CESE/BAJA]]="","No Aplica",IF(AND(MONTH(Tabla2[[#This Row],[FECHA CESE/BAJA]])=MONTH(TODAY()-30),YEAR(Tabla2[[#This Row],[FECHA CESE/BAJA]])=YEAR(TODAY())),MONTH(TODAY()-30)&amp;"-"&amp;YEAR(TODAY()),"Borrar")),"No aplica")</f>
        <v>No Aplica</v>
      </c>
      <c r="AC3837" t="str">
        <f ca="1">+IFERROR(IF(Tabla2[[#This Row],[FECHA INICIO DE LABORES EN OBRA]]="","No Aplica",IF(AND(MONTH(Tabla2[[#This Row],[FECHA INICIO DE LABORES EN OBRA]])=MONTH(TODAY()-30),YEAR(Tabla2[[#This Row],[FECHA INICIO DE LABORES EN OBRA]])=YEAR(TODAY())),MONTH(TODAY()-30)&amp;"-"&amp;YEAR(TODAY()),"No Aplica")),"No Aplica")</f>
        <v>No Aplica</v>
      </c>
    </row>
    <row r="3838" spans="1:29" x14ac:dyDescent="0.25">
      <c r="A3838" s="2">
        <v>20513530481</v>
      </c>
      <c r="B3838" s="3" t="s">
        <v>47</v>
      </c>
      <c r="C3838" s="3" t="s">
        <v>47</v>
      </c>
      <c r="D3838" s="3" t="s">
        <v>4751</v>
      </c>
      <c r="E3838" s="3" t="s">
        <v>4752</v>
      </c>
      <c r="F3838" s="36">
        <v>28745</v>
      </c>
      <c r="G3838" s="3">
        <v>1</v>
      </c>
      <c r="H3838" s="3" t="s">
        <v>4680</v>
      </c>
      <c r="I3838" s="3" t="s">
        <v>9812</v>
      </c>
      <c r="J3838" s="3" t="s">
        <v>4753</v>
      </c>
      <c r="K3838" s="3" t="s">
        <v>2094</v>
      </c>
      <c r="L3838" s="8" t="s">
        <v>9813</v>
      </c>
      <c r="M3838" s="5"/>
      <c r="N3838" s="13" t="s">
        <v>1489</v>
      </c>
      <c r="O3838" s="5">
        <v>44835</v>
      </c>
      <c r="P3838" s="8">
        <v>1</v>
      </c>
      <c r="Q3838" s="9">
        <v>1</v>
      </c>
      <c r="R3838" s="9" t="str">
        <f>IFERROR(VLOOKUP(Tabla2[[#This Row],[CONTRATISTA PRNCIPAL]],Hoja1!$L$5:$M$9,2,FALSE),"CJV")</f>
        <v>CJV</v>
      </c>
      <c r="S3838" s="9" t="str">
        <f>IF(Tabla2[[#This Row],[EMPRESA]]=Tabla2[[#This Row],[CONTRATISTA PRNCIPAL]],"Principal","Secundaria")</f>
        <v>Principal</v>
      </c>
      <c r="T3838" s="10">
        <f>IFERROR(1/COUNTIF(Tabla2[CONTRATISTA PRNCIPAL],Tabla2[[#This Row],[CONTRATISTA PRNCIPAL]]),0)</f>
        <v>1.5873015873015872E-2</v>
      </c>
      <c r="U3838" s="33">
        <f ca="1">IF(((TODAY()-Tabla2[[#This Row],[FECHA NACIMIENTO]])/365)&lt;18,"Corregir", IF(((TODAY()-Tabla2[[#This Row],[FECHA NACIMIENTO]])/365)&gt;80, "Corregir",ROUNDDOWN(((TODAY()-Tabla2[[#This Row],[FECHA NACIMIENTO]])/365),0)))</f>
        <v>45</v>
      </c>
      <c r="V383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838" s="34" t="str">
        <f ca="1">+IF(Tabla2[[#This Row],[Edad]]="Corregir","Corregir","Ok")</f>
        <v>Ok</v>
      </c>
      <c r="X3838" s="10" t="str">
        <f>+IFERROR(VLOOKUP(Tabla2[[#This Row],[DISTRITO SEGÚN DNI]],Hoja1!$A$2:$B$55,2,FALSE),"No")</f>
        <v>No</v>
      </c>
      <c r="Y3838" s="10" t="str">
        <f>IF(OR(LOWER(Tabla2[[#This Row],[GENERO]])="masculino", LOWER(Tabla2[[#This Row],[GENERO]])="femenino"),"OK","Corregir")</f>
        <v>OK</v>
      </c>
      <c r="Z3838" s="10" t="str">
        <f>+IF(Tabla2[[#This Row],[Nro. DNI / CE]]="","Corregir",IF(LEN(Tabla2[[#This Row],[Nro. DNI / CE]])&gt;=8,"OK","Corregir"))</f>
        <v>OK</v>
      </c>
      <c r="AA3838" s="10">
        <f>COUNTIF(Tabla2[APELLIDOS Y NOMBRES],Tabla2[[#This Row],[APELLIDOS Y NOMBRES]])</f>
        <v>1</v>
      </c>
      <c r="AB3838" t="str">
        <f ca="1">+IFERROR(IF(Tabla2[[#This Row],[FECHA CESE/BAJA]]="","No Aplica",IF(AND(MONTH(Tabla2[[#This Row],[FECHA CESE/BAJA]])=MONTH(TODAY()-30),YEAR(Tabla2[[#This Row],[FECHA CESE/BAJA]])=YEAR(TODAY())),MONTH(TODAY()-30)&amp;"-"&amp;YEAR(TODAY()),"Borrar")),"No aplica")</f>
        <v>No Aplica</v>
      </c>
      <c r="AC3838" t="str">
        <f ca="1">+IFERROR(IF(Tabla2[[#This Row],[FECHA INICIO DE LABORES EN OBRA]]="","No Aplica",IF(AND(MONTH(Tabla2[[#This Row],[FECHA INICIO DE LABORES EN OBRA]])=MONTH(TODAY()-30),YEAR(Tabla2[[#This Row],[FECHA INICIO DE LABORES EN OBRA]])=YEAR(TODAY())),MONTH(TODAY()-30)&amp;"-"&amp;YEAR(TODAY()),"No Aplica")),"No Aplica")</f>
        <v>No Aplica</v>
      </c>
    </row>
    <row r="3839" spans="1:29" x14ac:dyDescent="0.25">
      <c r="A3839" s="2">
        <v>20513530481</v>
      </c>
      <c r="B3839" s="3" t="s">
        <v>47</v>
      </c>
      <c r="C3839" s="3" t="s">
        <v>47</v>
      </c>
      <c r="D3839" s="3" t="s">
        <v>4754</v>
      </c>
      <c r="E3839" s="3" t="s">
        <v>4755</v>
      </c>
      <c r="F3839" s="36">
        <v>29913</v>
      </c>
      <c r="G3839" s="3">
        <v>1</v>
      </c>
      <c r="H3839" s="3" t="s">
        <v>4756</v>
      </c>
      <c r="I3839" s="3" t="s">
        <v>9812</v>
      </c>
      <c r="J3839" s="3" t="s">
        <v>4757</v>
      </c>
      <c r="K3839" s="3" t="s">
        <v>1481</v>
      </c>
      <c r="L3839" s="8" t="s">
        <v>9813</v>
      </c>
      <c r="M3839" s="5"/>
      <c r="N3839" s="13" t="s">
        <v>1489</v>
      </c>
      <c r="O3839" s="5">
        <v>44964</v>
      </c>
      <c r="P3839" s="8">
        <v>1</v>
      </c>
      <c r="Q3839" s="9">
        <v>1</v>
      </c>
      <c r="R3839" s="9" t="str">
        <f>IFERROR(VLOOKUP(Tabla2[[#This Row],[CONTRATISTA PRNCIPAL]],Hoja1!$L$5:$M$9,2,FALSE),"CJV")</f>
        <v>CJV</v>
      </c>
      <c r="S3839" s="9" t="str">
        <f>IF(Tabla2[[#This Row],[EMPRESA]]=Tabla2[[#This Row],[CONTRATISTA PRNCIPAL]],"Principal","Secundaria")</f>
        <v>Principal</v>
      </c>
      <c r="T3839" s="10">
        <f>IFERROR(1/COUNTIF(Tabla2[CONTRATISTA PRNCIPAL],Tabla2[[#This Row],[CONTRATISTA PRNCIPAL]]),0)</f>
        <v>1.5873015873015872E-2</v>
      </c>
      <c r="U3839" s="33">
        <f ca="1">IF(((TODAY()-Tabla2[[#This Row],[FECHA NACIMIENTO]])/365)&lt;18,"Corregir", IF(((TODAY()-Tabla2[[#This Row],[FECHA NACIMIENTO]])/365)&gt;80, "Corregir",ROUNDDOWN(((TODAY()-Tabla2[[#This Row],[FECHA NACIMIENTO]])/365),0)))</f>
        <v>41</v>
      </c>
      <c r="V383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839" s="34" t="str">
        <f ca="1">+IF(Tabla2[[#This Row],[Edad]]="Corregir","Corregir","Ok")</f>
        <v>Ok</v>
      </c>
      <c r="X3839" s="10" t="str">
        <f>+IFERROR(VLOOKUP(Tabla2[[#This Row],[DISTRITO SEGÚN DNI]],Hoja1!$A$2:$B$55,2,FALSE),"No")</f>
        <v>No</v>
      </c>
      <c r="Y3839" s="10" t="str">
        <f>IF(OR(LOWER(Tabla2[[#This Row],[GENERO]])="masculino", LOWER(Tabla2[[#This Row],[GENERO]])="femenino"),"OK","Corregir")</f>
        <v>OK</v>
      </c>
      <c r="Z3839" s="10" t="str">
        <f>+IF(Tabla2[[#This Row],[Nro. DNI / CE]]="","Corregir",IF(LEN(Tabla2[[#This Row],[Nro. DNI / CE]])&gt;=8,"OK","Corregir"))</f>
        <v>OK</v>
      </c>
      <c r="AA3839" s="10">
        <f>COUNTIF(Tabla2[APELLIDOS Y NOMBRES],Tabla2[[#This Row],[APELLIDOS Y NOMBRES]])</f>
        <v>1</v>
      </c>
      <c r="AB3839" t="str">
        <f ca="1">+IFERROR(IF(Tabla2[[#This Row],[FECHA CESE/BAJA]]="","No Aplica",IF(AND(MONTH(Tabla2[[#This Row],[FECHA CESE/BAJA]])=MONTH(TODAY()-30),YEAR(Tabla2[[#This Row],[FECHA CESE/BAJA]])=YEAR(TODAY())),MONTH(TODAY()-30)&amp;"-"&amp;YEAR(TODAY()),"Borrar")),"No aplica")</f>
        <v>No Aplica</v>
      </c>
      <c r="AC3839" t="str">
        <f ca="1">+IFERROR(IF(Tabla2[[#This Row],[FECHA INICIO DE LABORES EN OBRA]]="","No Aplica",IF(AND(MONTH(Tabla2[[#This Row],[FECHA INICIO DE LABORES EN OBRA]])=MONTH(TODAY()-30),YEAR(Tabla2[[#This Row],[FECHA INICIO DE LABORES EN OBRA]])=YEAR(TODAY())),MONTH(TODAY()-30)&amp;"-"&amp;YEAR(TODAY()),"No Aplica")),"No Aplica")</f>
        <v>No Aplica</v>
      </c>
    </row>
    <row r="3840" spans="1:29" x14ac:dyDescent="0.25">
      <c r="A3840" s="2">
        <v>20513530481</v>
      </c>
      <c r="B3840" s="3" t="s">
        <v>47</v>
      </c>
      <c r="C3840" s="3" t="s">
        <v>47</v>
      </c>
      <c r="D3840" s="3" t="s">
        <v>4758</v>
      </c>
      <c r="E3840" s="3" t="s">
        <v>4759</v>
      </c>
      <c r="F3840" s="36">
        <v>34038</v>
      </c>
      <c r="G3840" s="3">
        <v>1</v>
      </c>
      <c r="H3840" s="3" t="s">
        <v>4721</v>
      </c>
      <c r="I3840" s="3" t="s">
        <v>9812</v>
      </c>
      <c r="J3840" s="3" t="s">
        <v>4725</v>
      </c>
      <c r="K3840" s="3" t="s">
        <v>1495</v>
      </c>
      <c r="L3840" s="8" t="s">
        <v>9818</v>
      </c>
      <c r="M3840" s="5"/>
      <c r="N3840" s="13" t="s">
        <v>1489</v>
      </c>
      <c r="O3840" s="5">
        <v>44896</v>
      </c>
      <c r="P3840" s="8">
        <v>1</v>
      </c>
      <c r="Q3840" s="9">
        <v>1</v>
      </c>
      <c r="R3840" s="9" t="str">
        <f>IFERROR(VLOOKUP(Tabla2[[#This Row],[CONTRATISTA PRNCIPAL]],Hoja1!$L$5:$M$9,2,FALSE),"CJV")</f>
        <v>CJV</v>
      </c>
      <c r="S3840" s="9" t="str">
        <f>IF(Tabla2[[#This Row],[EMPRESA]]=Tabla2[[#This Row],[CONTRATISTA PRNCIPAL]],"Principal","Secundaria")</f>
        <v>Principal</v>
      </c>
      <c r="T3840" s="10">
        <f>IFERROR(1/COUNTIF(Tabla2[CONTRATISTA PRNCIPAL],Tabla2[[#This Row],[CONTRATISTA PRNCIPAL]]),0)</f>
        <v>1.5873015873015872E-2</v>
      </c>
      <c r="U3840" s="33">
        <f ca="1">IF(((TODAY()-Tabla2[[#This Row],[FECHA NACIMIENTO]])/365)&lt;18,"Corregir", IF(((TODAY()-Tabla2[[#This Row],[FECHA NACIMIENTO]])/365)&gt;80, "Corregir",ROUNDDOWN(((TODAY()-Tabla2[[#This Row],[FECHA NACIMIENTO]])/365),0)))</f>
        <v>30</v>
      </c>
      <c r="V384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840" s="34" t="str">
        <f ca="1">+IF(Tabla2[[#This Row],[Edad]]="Corregir","Corregir","Ok")</f>
        <v>Ok</v>
      </c>
      <c r="X3840" s="10" t="str">
        <f>+IFERROR(VLOOKUP(Tabla2[[#This Row],[DISTRITO SEGÚN DNI]],Hoja1!$A$2:$B$55,2,FALSE),"No")</f>
        <v>No</v>
      </c>
      <c r="Y3840" s="10" t="str">
        <f>IF(OR(LOWER(Tabla2[[#This Row],[GENERO]])="masculino", LOWER(Tabla2[[#This Row],[GENERO]])="femenino"),"OK","Corregir")</f>
        <v>OK</v>
      </c>
      <c r="Z3840" s="10" t="str">
        <f>+IF(Tabla2[[#This Row],[Nro. DNI / CE]]="","Corregir",IF(LEN(Tabla2[[#This Row],[Nro. DNI / CE]])&gt;=8,"OK","Corregir"))</f>
        <v>OK</v>
      </c>
      <c r="AA3840" s="10">
        <f>COUNTIF(Tabla2[APELLIDOS Y NOMBRES],Tabla2[[#This Row],[APELLIDOS Y NOMBRES]])</f>
        <v>1</v>
      </c>
      <c r="AB3840" t="str">
        <f ca="1">+IFERROR(IF(Tabla2[[#This Row],[FECHA CESE/BAJA]]="","No Aplica",IF(AND(MONTH(Tabla2[[#This Row],[FECHA CESE/BAJA]])=MONTH(TODAY()-30),YEAR(Tabla2[[#This Row],[FECHA CESE/BAJA]])=YEAR(TODAY())),MONTH(TODAY()-30)&amp;"-"&amp;YEAR(TODAY()),"Borrar")),"No aplica")</f>
        <v>No Aplica</v>
      </c>
      <c r="AC3840" t="str">
        <f ca="1">+IFERROR(IF(Tabla2[[#This Row],[FECHA INICIO DE LABORES EN OBRA]]="","No Aplica",IF(AND(MONTH(Tabla2[[#This Row],[FECHA INICIO DE LABORES EN OBRA]])=MONTH(TODAY()-30),YEAR(Tabla2[[#This Row],[FECHA INICIO DE LABORES EN OBRA]])=YEAR(TODAY())),MONTH(TODAY()-30)&amp;"-"&amp;YEAR(TODAY()),"No Aplica")),"No Aplica")</f>
        <v>No Aplica</v>
      </c>
    </row>
    <row r="3841" spans="1:29" x14ac:dyDescent="0.25">
      <c r="A3841" s="2">
        <v>20513530481</v>
      </c>
      <c r="B3841" s="3" t="s">
        <v>47</v>
      </c>
      <c r="C3841" s="3" t="s">
        <v>47</v>
      </c>
      <c r="D3841" s="3" t="s">
        <v>4760</v>
      </c>
      <c r="E3841" s="3" t="s">
        <v>4761</v>
      </c>
      <c r="F3841" s="36">
        <v>29369</v>
      </c>
      <c r="G3841" s="3">
        <v>1</v>
      </c>
      <c r="H3841" s="3" t="s">
        <v>4762</v>
      </c>
      <c r="I3841" s="3" t="s">
        <v>9812</v>
      </c>
      <c r="J3841" s="3" t="s">
        <v>4763</v>
      </c>
      <c r="K3841" s="3" t="s">
        <v>1495</v>
      </c>
      <c r="L3841" s="8" t="s">
        <v>9813</v>
      </c>
      <c r="M3841" s="5"/>
      <c r="N3841" s="13" t="s">
        <v>1489</v>
      </c>
      <c r="O3841" s="5">
        <v>44757</v>
      </c>
      <c r="P3841" s="8">
        <v>1</v>
      </c>
      <c r="Q3841" s="9">
        <v>1</v>
      </c>
      <c r="R3841" s="9" t="str">
        <f>IFERROR(VLOOKUP(Tabla2[[#This Row],[CONTRATISTA PRNCIPAL]],Hoja1!$L$5:$M$9,2,FALSE),"CJV")</f>
        <v>CJV</v>
      </c>
      <c r="S3841" s="9" t="str">
        <f>IF(Tabla2[[#This Row],[EMPRESA]]=Tabla2[[#This Row],[CONTRATISTA PRNCIPAL]],"Principal","Secundaria")</f>
        <v>Principal</v>
      </c>
      <c r="T3841" s="10">
        <f>IFERROR(1/COUNTIF(Tabla2[CONTRATISTA PRNCIPAL],Tabla2[[#This Row],[CONTRATISTA PRNCIPAL]]),0)</f>
        <v>1.5873015873015872E-2</v>
      </c>
      <c r="U3841" s="33">
        <f ca="1">IF(((TODAY()-Tabla2[[#This Row],[FECHA NACIMIENTO]])/365)&lt;18,"Corregir", IF(((TODAY()-Tabla2[[#This Row],[FECHA NACIMIENTO]])/365)&gt;80, "Corregir",ROUNDDOWN(((TODAY()-Tabla2[[#This Row],[FECHA NACIMIENTO]])/365),0)))</f>
        <v>43</v>
      </c>
      <c r="V384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841" s="34" t="str">
        <f ca="1">+IF(Tabla2[[#This Row],[Edad]]="Corregir","Corregir","Ok")</f>
        <v>Ok</v>
      </c>
      <c r="X3841" s="10" t="str">
        <f>+IFERROR(VLOOKUP(Tabla2[[#This Row],[DISTRITO SEGÚN DNI]],Hoja1!$A$2:$B$55,2,FALSE),"No")</f>
        <v>No</v>
      </c>
      <c r="Y3841" s="10" t="str">
        <f>IF(OR(LOWER(Tabla2[[#This Row],[GENERO]])="masculino", LOWER(Tabla2[[#This Row],[GENERO]])="femenino"),"OK","Corregir")</f>
        <v>OK</v>
      </c>
      <c r="Z3841" s="10" t="str">
        <f>+IF(Tabla2[[#This Row],[Nro. DNI / CE]]="","Corregir",IF(LEN(Tabla2[[#This Row],[Nro. DNI / CE]])&gt;=8,"OK","Corregir"))</f>
        <v>OK</v>
      </c>
      <c r="AA3841" s="10">
        <f>COUNTIF(Tabla2[APELLIDOS Y NOMBRES],Tabla2[[#This Row],[APELLIDOS Y NOMBRES]])</f>
        <v>1</v>
      </c>
      <c r="AB3841" t="str">
        <f ca="1">+IFERROR(IF(Tabla2[[#This Row],[FECHA CESE/BAJA]]="","No Aplica",IF(AND(MONTH(Tabla2[[#This Row],[FECHA CESE/BAJA]])=MONTH(TODAY()-30),YEAR(Tabla2[[#This Row],[FECHA CESE/BAJA]])=YEAR(TODAY())),MONTH(TODAY()-30)&amp;"-"&amp;YEAR(TODAY()),"Borrar")),"No aplica")</f>
        <v>No Aplica</v>
      </c>
      <c r="AC3841" t="str">
        <f ca="1">+IFERROR(IF(Tabla2[[#This Row],[FECHA INICIO DE LABORES EN OBRA]]="","No Aplica",IF(AND(MONTH(Tabla2[[#This Row],[FECHA INICIO DE LABORES EN OBRA]])=MONTH(TODAY()-30),YEAR(Tabla2[[#This Row],[FECHA INICIO DE LABORES EN OBRA]])=YEAR(TODAY())),MONTH(TODAY()-30)&amp;"-"&amp;YEAR(TODAY()),"No Aplica")),"No Aplica")</f>
        <v>No Aplica</v>
      </c>
    </row>
    <row r="3842" spans="1:29" x14ac:dyDescent="0.25">
      <c r="A3842" s="2">
        <v>20513530481</v>
      </c>
      <c r="B3842" s="3" t="s">
        <v>47</v>
      </c>
      <c r="C3842" s="3" t="s">
        <v>47</v>
      </c>
      <c r="D3842" s="3" t="s">
        <v>720</v>
      </c>
      <c r="E3842" s="3" t="s">
        <v>721</v>
      </c>
      <c r="F3842" s="36">
        <v>29895</v>
      </c>
      <c r="G3842" s="3">
        <v>1</v>
      </c>
      <c r="H3842" s="3" t="s">
        <v>4742</v>
      </c>
      <c r="I3842" s="3" t="s">
        <v>9812</v>
      </c>
      <c r="J3842" s="3" t="s">
        <v>4764</v>
      </c>
      <c r="K3842" s="3" t="s">
        <v>4765</v>
      </c>
      <c r="L3842" s="8" t="s">
        <v>9813</v>
      </c>
      <c r="M3842" s="5"/>
      <c r="N3842" s="13" t="s">
        <v>1489</v>
      </c>
      <c r="O3842" s="5">
        <v>44977</v>
      </c>
      <c r="P3842" s="8">
        <v>1</v>
      </c>
      <c r="Q3842" s="9">
        <v>2</v>
      </c>
      <c r="R3842" s="9" t="str">
        <f>IFERROR(VLOOKUP(Tabla2[[#This Row],[CONTRATISTA PRNCIPAL]],Hoja1!$L$5:$M$9,2,FALSE),"CJV")</f>
        <v>CJV</v>
      </c>
      <c r="S3842" s="9" t="str">
        <f>IF(Tabla2[[#This Row],[EMPRESA]]=Tabla2[[#This Row],[CONTRATISTA PRNCIPAL]],"Principal","Secundaria")</f>
        <v>Principal</v>
      </c>
      <c r="T3842" s="10">
        <f>IFERROR(1/COUNTIF(Tabla2[CONTRATISTA PRNCIPAL],Tabla2[[#This Row],[CONTRATISTA PRNCIPAL]]),0)</f>
        <v>1.5873015873015872E-2</v>
      </c>
      <c r="U3842" s="33">
        <f ca="1">IF(((TODAY()-Tabla2[[#This Row],[FECHA NACIMIENTO]])/365)&lt;18,"Corregir", IF(((TODAY()-Tabla2[[#This Row],[FECHA NACIMIENTO]])/365)&gt;80, "Corregir",ROUNDDOWN(((TODAY()-Tabla2[[#This Row],[FECHA NACIMIENTO]])/365),0)))</f>
        <v>41</v>
      </c>
      <c r="V384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842" s="34" t="str">
        <f ca="1">+IF(Tabla2[[#This Row],[Edad]]="Corregir","Corregir","Ok")</f>
        <v>Ok</v>
      </c>
      <c r="X3842" s="10" t="str">
        <f>+IFERROR(VLOOKUP(Tabla2[[#This Row],[DISTRITO SEGÚN DNI]],Hoja1!$A$2:$B$55,2,FALSE),"No")</f>
        <v>LA VICTORIA</v>
      </c>
      <c r="Y3842" s="10" t="str">
        <f>IF(OR(LOWER(Tabla2[[#This Row],[GENERO]])="masculino", LOWER(Tabla2[[#This Row],[GENERO]])="femenino"),"OK","Corregir")</f>
        <v>OK</v>
      </c>
      <c r="Z3842" s="10" t="str">
        <f>+IF(Tabla2[[#This Row],[Nro. DNI / CE]]="","Corregir",IF(LEN(Tabla2[[#This Row],[Nro. DNI / CE]])&gt;=8,"OK","Corregir"))</f>
        <v>OK</v>
      </c>
      <c r="AA3842" s="10">
        <f>COUNTIF(Tabla2[APELLIDOS Y NOMBRES],Tabla2[[#This Row],[APELLIDOS Y NOMBRES]])</f>
        <v>1</v>
      </c>
      <c r="AB3842" t="str">
        <f ca="1">+IFERROR(IF(Tabla2[[#This Row],[FECHA CESE/BAJA]]="","No Aplica",IF(AND(MONTH(Tabla2[[#This Row],[FECHA CESE/BAJA]])=MONTH(TODAY()-30),YEAR(Tabla2[[#This Row],[FECHA CESE/BAJA]])=YEAR(TODAY())),MONTH(TODAY()-30)&amp;"-"&amp;YEAR(TODAY()),"Borrar")),"No aplica")</f>
        <v>No Aplica</v>
      </c>
      <c r="AC3842" t="str">
        <f ca="1">+IFERROR(IF(Tabla2[[#This Row],[FECHA INICIO DE LABORES EN OBRA]]="","No Aplica",IF(AND(MONTH(Tabla2[[#This Row],[FECHA INICIO DE LABORES EN OBRA]])=MONTH(TODAY()-30),YEAR(Tabla2[[#This Row],[FECHA INICIO DE LABORES EN OBRA]])=YEAR(TODAY())),MONTH(TODAY()-30)&amp;"-"&amp;YEAR(TODAY()),"No Aplica")),"No Aplica")</f>
        <v>No Aplica</v>
      </c>
    </row>
    <row r="3843" spans="1:29" x14ac:dyDescent="0.25">
      <c r="A3843" s="2">
        <v>20513530481</v>
      </c>
      <c r="B3843" s="3" t="s">
        <v>47</v>
      </c>
      <c r="C3843" s="3" t="s">
        <v>47</v>
      </c>
      <c r="D3843" s="3" t="s">
        <v>4766</v>
      </c>
      <c r="E3843" s="3" t="s">
        <v>4767</v>
      </c>
      <c r="F3843" s="36">
        <v>31576</v>
      </c>
      <c r="G3843" s="3">
        <v>1</v>
      </c>
      <c r="H3843" s="3" t="s">
        <v>4738</v>
      </c>
      <c r="I3843" s="3" t="s">
        <v>9812</v>
      </c>
      <c r="J3843" s="3" t="s">
        <v>4768</v>
      </c>
      <c r="K3843" s="3" t="s">
        <v>1488</v>
      </c>
      <c r="L3843" s="8" t="s">
        <v>9813</v>
      </c>
      <c r="M3843" s="5"/>
      <c r="N3843" s="13" t="s">
        <v>1489</v>
      </c>
      <c r="O3843" s="5">
        <v>44757</v>
      </c>
      <c r="P3843" s="8">
        <v>1</v>
      </c>
      <c r="Q3843" s="9">
        <v>1</v>
      </c>
      <c r="R3843" s="9" t="str">
        <f>IFERROR(VLOOKUP(Tabla2[[#This Row],[CONTRATISTA PRNCIPAL]],Hoja1!$L$5:$M$9,2,FALSE),"CJV")</f>
        <v>CJV</v>
      </c>
      <c r="S3843" s="9" t="str">
        <f>IF(Tabla2[[#This Row],[EMPRESA]]=Tabla2[[#This Row],[CONTRATISTA PRNCIPAL]],"Principal","Secundaria")</f>
        <v>Principal</v>
      </c>
      <c r="T3843" s="10">
        <f>IFERROR(1/COUNTIF(Tabla2[CONTRATISTA PRNCIPAL],Tabla2[[#This Row],[CONTRATISTA PRNCIPAL]]),0)</f>
        <v>1.5873015873015872E-2</v>
      </c>
      <c r="U3843" s="33">
        <f ca="1">IF(((TODAY()-Tabla2[[#This Row],[FECHA NACIMIENTO]])/365)&lt;18,"Corregir", IF(((TODAY()-Tabla2[[#This Row],[FECHA NACIMIENTO]])/365)&gt;80, "Corregir",ROUNDDOWN(((TODAY()-Tabla2[[#This Row],[FECHA NACIMIENTO]])/365),0)))</f>
        <v>37</v>
      </c>
      <c r="V384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843" s="34" t="str">
        <f ca="1">+IF(Tabla2[[#This Row],[Edad]]="Corregir","Corregir","Ok")</f>
        <v>Ok</v>
      </c>
      <c r="X3843" s="10" t="str">
        <f>+IFERROR(VLOOKUP(Tabla2[[#This Row],[DISTRITO SEGÚN DNI]],Hoja1!$A$2:$B$55,2,FALSE),"No")</f>
        <v>No</v>
      </c>
      <c r="Y3843" s="10" t="str">
        <f>IF(OR(LOWER(Tabla2[[#This Row],[GENERO]])="masculino", LOWER(Tabla2[[#This Row],[GENERO]])="femenino"),"OK","Corregir")</f>
        <v>OK</v>
      </c>
      <c r="Z3843" s="10" t="str">
        <f>+IF(Tabla2[[#This Row],[Nro. DNI / CE]]="","Corregir",IF(LEN(Tabla2[[#This Row],[Nro. DNI / CE]])&gt;=8,"OK","Corregir"))</f>
        <v>OK</v>
      </c>
      <c r="AA3843" s="10">
        <f>COUNTIF(Tabla2[APELLIDOS Y NOMBRES],Tabla2[[#This Row],[APELLIDOS Y NOMBRES]])</f>
        <v>1</v>
      </c>
      <c r="AB3843" t="str">
        <f ca="1">+IFERROR(IF(Tabla2[[#This Row],[FECHA CESE/BAJA]]="","No Aplica",IF(AND(MONTH(Tabla2[[#This Row],[FECHA CESE/BAJA]])=MONTH(TODAY()-30),YEAR(Tabla2[[#This Row],[FECHA CESE/BAJA]])=YEAR(TODAY())),MONTH(TODAY()-30)&amp;"-"&amp;YEAR(TODAY()),"Borrar")),"No aplica")</f>
        <v>No Aplica</v>
      </c>
      <c r="AC3843" t="str">
        <f ca="1">+IFERROR(IF(Tabla2[[#This Row],[FECHA INICIO DE LABORES EN OBRA]]="","No Aplica",IF(AND(MONTH(Tabla2[[#This Row],[FECHA INICIO DE LABORES EN OBRA]])=MONTH(TODAY()-30),YEAR(Tabla2[[#This Row],[FECHA INICIO DE LABORES EN OBRA]])=YEAR(TODAY())),MONTH(TODAY()-30)&amp;"-"&amp;YEAR(TODAY()),"No Aplica")),"No Aplica")</f>
        <v>No Aplica</v>
      </c>
    </row>
    <row r="3844" spans="1:29" x14ac:dyDescent="0.25">
      <c r="A3844" s="2">
        <v>20513530481</v>
      </c>
      <c r="B3844" s="3" t="s">
        <v>47</v>
      </c>
      <c r="C3844" s="3" t="s">
        <v>47</v>
      </c>
      <c r="D3844" s="3" t="s">
        <v>4769</v>
      </c>
      <c r="E3844" s="3" t="s">
        <v>4770</v>
      </c>
      <c r="F3844" s="36">
        <v>34251</v>
      </c>
      <c r="G3844" s="3">
        <v>1</v>
      </c>
      <c r="H3844" s="3" t="s">
        <v>4678</v>
      </c>
      <c r="I3844" s="3" t="s">
        <v>9812</v>
      </c>
      <c r="J3844" s="3" t="s">
        <v>4771</v>
      </c>
      <c r="K3844" s="3" t="s">
        <v>2423</v>
      </c>
      <c r="L3844" s="8" t="s">
        <v>9813</v>
      </c>
      <c r="M3844" s="5"/>
      <c r="N3844" s="13" t="s">
        <v>1489</v>
      </c>
      <c r="O3844" s="5">
        <v>44896</v>
      </c>
      <c r="P3844" s="8">
        <v>1</v>
      </c>
      <c r="Q3844" s="9">
        <v>1</v>
      </c>
      <c r="R3844" s="9" t="str">
        <f>IFERROR(VLOOKUP(Tabla2[[#This Row],[CONTRATISTA PRNCIPAL]],Hoja1!$L$5:$M$9,2,FALSE),"CJV")</f>
        <v>CJV</v>
      </c>
      <c r="S3844" s="9" t="str">
        <f>IF(Tabla2[[#This Row],[EMPRESA]]=Tabla2[[#This Row],[CONTRATISTA PRNCIPAL]],"Principal","Secundaria")</f>
        <v>Principal</v>
      </c>
      <c r="T3844" s="10">
        <f>IFERROR(1/COUNTIF(Tabla2[CONTRATISTA PRNCIPAL],Tabla2[[#This Row],[CONTRATISTA PRNCIPAL]]),0)</f>
        <v>1.5873015873015872E-2</v>
      </c>
      <c r="U3844" s="33">
        <f ca="1">IF(((TODAY()-Tabla2[[#This Row],[FECHA NACIMIENTO]])/365)&lt;18,"Corregir", IF(((TODAY()-Tabla2[[#This Row],[FECHA NACIMIENTO]])/365)&gt;80, "Corregir",ROUNDDOWN(((TODAY()-Tabla2[[#This Row],[FECHA NACIMIENTO]])/365),0)))</f>
        <v>29</v>
      </c>
      <c r="V384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844" s="34" t="str">
        <f ca="1">+IF(Tabla2[[#This Row],[Edad]]="Corregir","Corregir","Ok")</f>
        <v>Ok</v>
      </c>
      <c r="X3844" s="10" t="str">
        <f>+IFERROR(VLOOKUP(Tabla2[[#This Row],[DISTRITO SEGÚN DNI]],Hoja1!$A$2:$B$55,2,FALSE),"No")</f>
        <v>No</v>
      </c>
      <c r="Y3844" s="10" t="str">
        <f>IF(OR(LOWER(Tabla2[[#This Row],[GENERO]])="masculino", LOWER(Tabla2[[#This Row],[GENERO]])="femenino"),"OK","Corregir")</f>
        <v>OK</v>
      </c>
      <c r="Z3844" s="10" t="str">
        <f>+IF(Tabla2[[#This Row],[Nro. DNI / CE]]="","Corregir",IF(LEN(Tabla2[[#This Row],[Nro. DNI / CE]])&gt;=8,"OK","Corregir"))</f>
        <v>OK</v>
      </c>
      <c r="AA3844" s="10">
        <f>COUNTIF(Tabla2[APELLIDOS Y NOMBRES],Tabla2[[#This Row],[APELLIDOS Y NOMBRES]])</f>
        <v>1</v>
      </c>
      <c r="AB3844" t="str">
        <f ca="1">+IFERROR(IF(Tabla2[[#This Row],[FECHA CESE/BAJA]]="","No Aplica",IF(AND(MONTH(Tabla2[[#This Row],[FECHA CESE/BAJA]])=MONTH(TODAY()-30),YEAR(Tabla2[[#This Row],[FECHA CESE/BAJA]])=YEAR(TODAY())),MONTH(TODAY()-30)&amp;"-"&amp;YEAR(TODAY()),"Borrar")),"No aplica")</f>
        <v>No Aplica</v>
      </c>
      <c r="AC3844" t="str">
        <f ca="1">+IFERROR(IF(Tabla2[[#This Row],[FECHA INICIO DE LABORES EN OBRA]]="","No Aplica",IF(AND(MONTH(Tabla2[[#This Row],[FECHA INICIO DE LABORES EN OBRA]])=MONTH(TODAY()-30),YEAR(Tabla2[[#This Row],[FECHA INICIO DE LABORES EN OBRA]])=YEAR(TODAY())),MONTH(TODAY()-30)&amp;"-"&amp;YEAR(TODAY()),"No Aplica")),"No Aplica")</f>
        <v>No Aplica</v>
      </c>
    </row>
    <row r="3845" spans="1:29" x14ac:dyDescent="0.25">
      <c r="A3845" s="2">
        <v>20513530481</v>
      </c>
      <c r="B3845" s="3" t="s">
        <v>47</v>
      </c>
      <c r="C3845" s="3" t="s">
        <v>47</v>
      </c>
      <c r="D3845" s="3" t="s">
        <v>4772</v>
      </c>
      <c r="E3845" s="3" t="s">
        <v>4773</v>
      </c>
      <c r="F3845" s="36">
        <v>29288</v>
      </c>
      <c r="G3845" s="3">
        <v>1</v>
      </c>
      <c r="H3845" s="3" t="s">
        <v>4774</v>
      </c>
      <c r="I3845" s="3" t="s">
        <v>9812</v>
      </c>
      <c r="J3845" s="3" t="s">
        <v>4775</v>
      </c>
      <c r="K3845" s="3" t="s">
        <v>2450</v>
      </c>
      <c r="L3845" s="8" t="s">
        <v>9813</v>
      </c>
      <c r="M3845" s="5"/>
      <c r="N3845" s="13" t="s">
        <v>4776</v>
      </c>
      <c r="O3845" s="5">
        <v>45097</v>
      </c>
      <c r="P3845" s="8">
        <v>1</v>
      </c>
      <c r="Q3845" s="9">
        <v>3</v>
      </c>
      <c r="R3845" s="9" t="str">
        <f>IFERROR(VLOOKUP(Tabla2[[#This Row],[CONTRATISTA PRNCIPAL]],Hoja1!$L$5:$M$9,2,FALSE),"CJV")</f>
        <v>CJV</v>
      </c>
      <c r="S3845" s="9" t="str">
        <f>IF(Tabla2[[#This Row],[EMPRESA]]=Tabla2[[#This Row],[CONTRATISTA PRNCIPAL]],"Principal","Secundaria")</f>
        <v>Principal</v>
      </c>
      <c r="T3845" s="10">
        <f>IFERROR(1/COUNTIF(Tabla2[CONTRATISTA PRNCIPAL],Tabla2[[#This Row],[CONTRATISTA PRNCIPAL]]),0)</f>
        <v>1.5873015873015872E-2</v>
      </c>
      <c r="U3845" s="33">
        <f ca="1">IF(((TODAY()-Tabla2[[#This Row],[FECHA NACIMIENTO]])/365)&lt;18,"Corregir", IF(((TODAY()-Tabla2[[#This Row],[FECHA NACIMIENTO]])/365)&gt;80, "Corregir",ROUNDDOWN(((TODAY()-Tabla2[[#This Row],[FECHA NACIMIENTO]])/365),0)))</f>
        <v>43</v>
      </c>
      <c r="V384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845" s="34" t="str">
        <f ca="1">+IF(Tabla2[[#This Row],[Edad]]="Corregir","Corregir","Ok")</f>
        <v>Ok</v>
      </c>
      <c r="X3845" s="10" t="str">
        <f>+IFERROR(VLOOKUP(Tabla2[[#This Row],[DISTRITO SEGÚN DNI]],Hoja1!$A$2:$B$55,2,FALSE),"No")</f>
        <v>No</v>
      </c>
      <c r="Y3845" s="10" t="str">
        <f>IF(OR(LOWER(Tabla2[[#This Row],[GENERO]])="masculino", LOWER(Tabla2[[#This Row],[GENERO]])="femenino"),"OK","Corregir")</f>
        <v>OK</v>
      </c>
      <c r="Z3845" s="10" t="str">
        <f>+IF(Tabla2[[#This Row],[Nro. DNI / CE]]="","Corregir",IF(LEN(Tabla2[[#This Row],[Nro. DNI / CE]])&gt;=8,"OK","Corregir"))</f>
        <v>OK</v>
      </c>
      <c r="AA3845" s="10">
        <f>COUNTIF(Tabla2[APELLIDOS Y NOMBRES],Tabla2[[#This Row],[APELLIDOS Y NOMBRES]])</f>
        <v>1</v>
      </c>
      <c r="AB3845" t="str">
        <f ca="1">+IFERROR(IF(Tabla2[[#This Row],[FECHA CESE/BAJA]]="","No Aplica",IF(AND(MONTH(Tabla2[[#This Row],[FECHA CESE/BAJA]])=MONTH(TODAY()-30),YEAR(Tabla2[[#This Row],[FECHA CESE/BAJA]])=YEAR(TODAY())),MONTH(TODAY()-30)&amp;"-"&amp;YEAR(TODAY()),"Borrar")),"No aplica")</f>
        <v>No Aplica</v>
      </c>
      <c r="AC3845" t="str">
        <f ca="1">+IFERROR(IF(Tabla2[[#This Row],[FECHA INICIO DE LABORES EN OBRA]]="","No Aplica",IF(AND(MONTH(Tabla2[[#This Row],[FECHA INICIO DE LABORES EN OBRA]])=MONTH(TODAY()-30),YEAR(Tabla2[[#This Row],[FECHA INICIO DE LABORES EN OBRA]])=YEAR(TODAY())),MONTH(TODAY()-30)&amp;"-"&amp;YEAR(TODAY()),"No Aplica")),"No Aplica")</f>
        <v>No Aplica</v>
      </c>
    </row>
    <row r="3846" spans="1:29" x14ac:dyDescent="0.25">
      <c r="A3846" s="2">
        <v>20513530481</v>
      </c>
      <c r="B3846" s="3" t="s">
        <v>47</v>
      </c>
      <c r="C3846" s="3" t="s">
        <v>47</v>
      </c>
      <c r="D3846" s="3" t="s">
        <v>4777</v>
      </c>
      <c r="E3846" s="3" t="s">
        <v>4778</v>
      </c>
      <c r="F3846" s="36">
        <v>25907</v>
      </c>
      <c r="G3846" s="3">
        <v>1</v>
      </c>
      <c r="H3846" s="3" t="s">
        <v>4686</v>
      </c>
      <c r="I3846" s="3" t="s">
        <v>9812</v>
      </c>
      <c r="J3846" s="3" t="s">
        <v>4779</v>
      </c>
      <c r="K3846" s="3" t="s">
        <v>1481</v>
      </c>
      <c r="L3846" s="8" t="s">
        <v>9813</v>
      </c>
      <c r="M3846" s="5"/>
      <c r="N3846" s="13" t="s">
        <v>1489</v>
      </c>
      <c r="O3846" s="5">
        <v>44896</v>
      </c>
      <c r="P3846" s="8">
        <v>1</v>
      </c>
      <c r="Q3846" s="9">
        <v>1</v>
      </c>
      <c r="R3846" s="9" t="str">
        <f>IFERROR(VLOOKUP(Tabla2[[#This Row],[CONTRATISTA PRNCIPAL]],Hoja1!$L$5:$M$9,2,FALSE),"CJV")</f>
        <v>CJV</v>
      </c>
      <c r="S3846" s="9" t="str">
        <f>IF(Tabla2[[#This Row],[EMPRESA]]=Tabla2[[#This Row],[CONTRATISTA PRNCIPAL]],"Principal","Secundaria")</f>
        <v>Principal</v>
      </c>
      <c r="T3846" s="10">
        <f>IFERROR(1/COUNTIF(Tabla2[CONTRATISTA PRNCIPAL],Tabla2[[#This Row],[CONTRATISTA PRNCIPAL]]),0)</f>
        <v>1.5873015873015872E-2</v>
      </c>
      <c r="U3846" s="33">
        <f ca="1">IF(((TODAY()-Tabla2[[#This Row],[FECHA NACIMIENTO]])/365)&lt;18,"Corregir", IF(((TODAY()-Tabla2[[#This Row],[FECHA NACIMIENTO]])/365)&gt;80, "Corregir",ROUNDDOWN(((TODAY()-Tabla2[[#This Row],[FECHA NACIMIENTO]])/365),0)))</f>
        <v>52</v>
      </c>
      <c r="V384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846" s="34" t="str">
        <f ca="1">+IF(Tabla2[[#This Row],[Edad]]="Corregir","Corregir","Ok")</f>
        <v>Ok</v>
      </c>
      <c r="X3846" s="10" t="str">
        <f>+IFERROR(VLOOKUP(Tabla2[[#This Row],[DISTRITO SEGÚN DNI]],Hoja1!$A$2:$B$55,2,FALSE),"No")</f>
        <v>No</v>
      </c>
      <c r="Y3846" s="10" t="str">
        <f>IF(OR(LOWER(Tabla2[[#This Row],[GENERO]])="masculino", LOWER(Tabla2[[#This Row],[GENERO]])="femenino"),"OK","Corregir")</f>
        <v>OK</v>
      </c>
      <c r="Z3846" s="10" t="str">
        <f>+IF(Tabla2[[#This Row],[Nro. DNI / CE]]="","Corregir",IF(LEN(Tabla2[[#This Row],[Nro. DNI / CE]])&gt;=8,"OK","Corregir"))</f>
        <v>OK</v>
      </c>
      <c r="AA3846" s="10">
        <f>COUNTIF(Tabla2[APELLIDOS Y NOMBRES],Tabla2[[#This Row],[APELLIDOS Y NOMBRES]])</f>
        <v>1</v>
      </c>
      <c r="AB3846" t="str">
        <f ca="1">+IFERROR(IF(Tabla2[[#This Row],[FECHA CESE/BAJA]]="","No Aplica",IF(AND(MONTH(Tabla2[[#This Row],[FECHA CESE/BAJA]])=MONTH(TODAY()-30),YEAR(Tabla2[[#This Row],[FECHA CESE/BAJA]])=YEAR(TODAY())),MONTH(TODAY()-30)&amp;"-"&amp;YEAR(TODAY()),"Borrar")),"No aplica")</f>
        <v>No Aplica</v>
      </c>
      <c r="AC3846" t="str">
        <f ca="1">+IFERROR(IF(Tabla2[[#This Row],[FECHA INICIO DE LABORES EN OBRA]]="","No Aplica",IF(AND(MONTH(Tabla2[[#This Row],[FECHA INICIO DE LABORES EN OBRA]])=MONTH(TODAY()-30),YEAR(Tabla2[[#This Row],[FECHA INICIO DE LABORES EN OBRA]])=YEAR(TODAY())),MONTH(TODAY()-30)&amp;"-"&amp;YEAR(TODAY()),"No Aplica")),"No Aplica")</f>
        <v>No Aplica</v>
      </c>
    </row>
    <row r="3847" spans="1:29" x14ac:dyDescent="0.25">
      <c r="A3847" s="2">
        <v>20513530481</v>
      </c>
      <c r="B3847" s="3" t="s">
        <v>47</v>
      </c>
      <c r="C3847" s="3" t="s">
        <v>47</v>
      </c>
      <c r="D3847" s="3" t="s">
        <v>4780</v>
      </c>
      <c r="E3847" s="3" t="s">
        <v>4781</v>
      </c>
      <c r="F3847" s="36">
        <v>33547</v>
      </c>
      <c r="G3847" s="3">
        <v>1</v>
      </c>
      <c r="H3847" s="3" t="s">
        <v>1972</v>
      </c>
      <c r="I3847" s="3" t="s">
        <v>9812</v>
      </c>
      <c r="J3847" s="3" t="s">
        <v>4782</v>
      </c>
      <c r="K3847" s="3" t="s">
        <v>1465</v>
      </c>
      <c r="L3847" s="8" t="s">
        <v>9813</v>
      </c>
      <c r="M3847" s="5"/>
      <c r="N3847" s="13" t="s">
        <v>1489</v>
      </c>
      <c r="O3847" s="5">
        <v>44896</v>
      </c>
      <c r="P3847" s="8">
        <v>1</v>
      </c>
      <c r="Q3847" s="9">
        <v>1</v>
      </c>
      <c r="R3847" s="9" t="str">
        <f>IFERROR(VLOOKUP(Tabla2[[#This Row],[CONTRATISTA PRNCIPAL]],Hoja1!$L$5:$M$9,2,FALSE),"CJV")</f>
        <v>CJV</v>
      </c>
      <c r="S3847" s="9" t="str">
        <f>IF(Tabla2[[#This Row],[EMPRESA]]=Tabla2[[#This Row],[CONTRATISTA PRNCIPAL]],"Principal","Secundaria")</f>
        <v>Principal</v>
      </c>
      <c r="T3847" s="10">
        <f>IFERROR(1/COUNTIF(Tabla2[CONTRATISTA PRNCIPAL],Tabla2[[#This Row],[CONTRATISTA PRNCIPAL]]),0)</f>
        <v>1.5873015873015872E-2</v>
      </c>
      <c r="U3847" s="33">
        <f ca="1">IF(((TODAY()-Tabla2[[#This Row],[FECHA NACIMIENTO]])/365)&lt;18,"Corregir", IF(((TODAY()-Tabla2[[#This Row],[FECHA NACIMIENTO]])/365)&gt;80, "Corregir",ROUNDDOWN(((TODAY()-Tabla2[[#This Row],[FECHA NACIMIENTO]])/365),0)))</f>
        <v>31</v>
      </c>
      <c r="V384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847" s="34" t="str">
        <f ca="1">+IF(Tabla2[[#This Row],[Edad]]="Corregir","Corregir","Ok")</f>
        <v>Ok</v>
      </c>
      <c r="X3847" s="10" t="str">
        <f>+IFERROR(VLOOKUP(Tabla2[[#This Row],[DISTRITO SEGÚN DNI]],Hoja1!$A$2:$B$55,2,FALSE),"No")</f>
        <v>No</v>
      </c>
      <c r="Y3847" s="10" t="str">
        <f>IF(OR(LOWER(Tabla2[[#This Row],[GENERO]])="masculino", LOWER(Tabla2[[#This Row],[GENERO]])="femenino"),"OK","Corregir")</f>
        <v>OK</v>
      </c>
      <c r="Z3847" s="10" t="str">
        <f>+IF(Tabla2[[#This Row],[Nro. DNI / CE]]="","Corregir",IF(LEN(Tabla2[[#This Row],[Nro. DNI / CE]])&gt;=8,"OK","Corregir"))</f>
        <v>OK</v>
      </c>
      <c r="AA3847" s="10">
        <f>COUNTIF(Tabla2[APELLIDOS Y NOMBRES],Tabla2[[#This Row],[APELLIDOS Y NOMBRES]])</f>
        <v>1</v>
      </c>
      <c r="AB3847" t="str">
        <f ca="1">+IFERROR(IF(Tabla2[[#This Row],[FECHA CESE/BAJA]]="","No Aplica",IF(AND(MONTH(Tabla2[[#This Row],[FECHA CESE/BAJA]])=MONTH(TODAY()-30),YEAR(Tabla2[[#This Row],[FECHA CESE/BAJA]])=YEAR(TODAY())),MONTH(TODAY()-30)&amp;"-"&amp;YEAR(TODAY()),"Borrar")),"No aplica")</f>
        <v>No Aplica</v>
      </c>
      <c r="AC3847" t="str">
        <f ca="1">+IFERROR(IF(Tabla2[[#This Row],[FECHA INICIO DE LABORES EN OBRA]]="","No Aplica",IF(AND(MONTH(Tabla2[[#This Row],[FECHA INICIO DE LABORES EN OBRA]])=MONTH(TODAY()-30),YEAR(Tabla2[[#This Row],[FECHA INICIO DE LABORES EN OBRA]])=YEAR(TODAY())),MONTH(TODAY()-30)&amp;"-"&amp;YEAR(TODAY()),"No Aplica")),"No Aplica")</f>
        <v>No Aplica</v>
      </c>
    </row>
    <row r="3848" spans="1:29" x14ac:dyDescent="0.25">
      <c r="A3848" s="2">
        <v>20513530481</v>
      </c>
      <c r="B3848" s="3" t="s">
        <v>47</v>
      </c>
      <c r="C3848" s="3" t="s">
        <v>47</v>
      </c>
      <c r="D3848" s="3" t="s">
        <v>4783</v>
      </c>
      <c r="E3848" s="3" t="s">
        <v>4784</v>
      </c>
      <c r="F3848" s="36">
        <v>28728</v>
      </c>
      <c r="G3848" s="3">
        <v>1</v>
      </c>
      <c r="H3848" s="3" t="s">
        <v>4785</v>
      </c>
      <c r="I3848" s="3" t="s">
        <v>9812</v>
      </c>
      <c r="J3848" s="3" t="s">
        <v>4786</v>
      </c>
      <c r="K3848" s="3" t="s">
        <v>2450</v>
      </c>
      <c r="L3848" s="8" t="s">
        <v>9813</v>
      </c>
      <c r="M3848" s="5"/>
      <c r="N3848" s="13" t="s">
        <v>1489</v>
      </c>
      <c r="O3848" s="5">
        <v>44650</v>
      </c>
      <c r="P3848" s="8">
        <v>1</v>
      </c>
      <c r="Q3848" s="9">
        <v>1</v>
      </c>
      <c r="R3848" s="9" t="str">
        <f>IFERROR(VLOOKUP(Tabla2[[#This Row],[CONTRATISTA PRNCIPAL]],Hoja1!$L$5:$M$9,2,FALSE),"CJV")</f>
        <v>CJV</v>
      </c>
      <c r="S3848" s="9" t="str">
        <f>IF(Tabla2[[#This Row],[EMPRESA]]=Tabla2[[#This Row],[CONTRATISTA PRNCIPAL]],"Principal","Secundaria")</f>
        <v>Principal</v>
      </c>
      <c r="T3848" s="10">
        <f>IFERROR(1/COUNTIF(Tabla2[CONTRATISTA PRNCIPAL],Tabla2[[#This Row],[CONTRATISTA PRNCIPAL]]),0)</f>
        <v>1.5873015873015872E-2</v>
      </c>
      <c r="U3848" s="33">
        <f ca="1">IF(((TODAY()-Tabla2[[#This Row],[FECHA NACIMIENTO]])/365)&lt;18,"Corregir", IF(((TODAY()-Tabla2[[#This Row],[FECHA NACIMIENTO]])/365)&gt;80, "Corregir",ROUNDDOWN(((TODAY()-Tabla2[[#This Row],[FECHA NACIMIENTO]])/365),0)))</f>
        <v>45</v>
      </c>
      <c r="V384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848" s="34" t="str">
        <f ca="1">+IF(Tabla2[[#This Row],[Edad]]="Corregir","Corregir","Ok")</f>
        <v>Ok</v>
      </c>
      <c r="X3848" s="10" t="str">
        <f>+IFERROR(VLOOKUP(Tabla2[[#This Row],[DISTRITO SEGÚN DNI]],Hoja1!$A$2:$B$55,2,FALSE),"No")</f>
        <v>No</v>
      </c>
      <c r="Y3848" s="10" t="str">
        <f>IF(OR(LOWER(Tabla2[[#This Row],[GENERO]])="masculino", LOWER(Tabla2[[#This Row],[GENERO]])="femenino"),"OK","Corregir")</f>
        <v>OK</v>
      </c>
      <c r="Z3848" s="10" t="str">
        <f>+IF(Tabla2[[#This Row],[Nro. DNI / CE]]="","Corregir",IF(LEN(Tabla2[[#This Row],[Nro. DNI / CE]])&gt;=8,"OK","Corregir"))</f>
        <v>OK</v>
      </c>
      <c r="AA3848" s="10">
        <f>COUNTIF(Tabla2[APELLIDOS Y NOMBRES],Tabla2[[#This Row],[APELLIDOS Y NOMBRES]])</f>
        <v>1</v>
      </c>
      <c r="AB3848" t="str">
        <f ca="1">+IFERROR(IF(Tabla2[[#This Row],[FECHA CESE/BAJA]]="","No Aplica",IF(AND(MONTH(Tabla2[[#This Row],[FECHA CESE/BAJA]])=MONTH(TODAY()-30),YEAR(Tabla2[[#This Row],[FECHA CESE/BAJA]])=YEAR(TODAY())),MONTH(TODAY()-30)&amp;"-"&amp;YEAR(TODAY()),"Borrar")),"No aplica")</f>
        <v>No Aplica</v>
      </c>
      <c r="AC3848" t="str">
        <f ca="1">+IFERROR(IF(Tabla2[[#This Row],[FECHA INICIO DE LABORES EN OBRA]]="","No Aplica",IF(AND(MONTH(Tabla2[[#This Row],[FECHA INICIO DE LABORES EN OBRA]])=MONTH(TODAY()-30),YEAR(Tabla2[[#This Row],[FECHA INICIO DE LABORES EN OBRA]])=YEAR(TODAY())),MONTH(TODAY()-30)&amp;"-"&amp;YEAR(TODAY()),"No Aplica")),"No Aplica")</f>
        <v>No Aplica</v>
      </c>
    </row>
    <row r="3849" spans="1:29" x14ac:dyDescent="0.25">
      <c r="A3849" s="2">
        <v>20513530481</v>
      </c>
      <c r="B3849" s="3" t="s">
        <v>47</v>
      </c>
      <c r="C3849" s="3" t="s">
        <v>47</v>
      </c>
      <c r="D3849" s="3" t="s">
        <v>4787</v>
      </c>
      <c r="E3849" s="3" t="s">
        <v>4788</v>
      </c>
      <c r="F3849" s="36">
        <v>30293</v>
      </c>
      <c r="G3849" s="3">
        <v>1</v>
      </c>
      <c r="H3849" s="3" t="s">
        <v>4789</v>
      </c>
      <c r="I3849" s="3" t="s">
        <v>9812</v>
      </c>
      <c r="J3849" s="3" t="s">
        <v>4790</v>
      </c>
      <c r="K3849" s="3" t="s">
        <v>1483</v>
      </c>
      <c r="L3849" s="8" t="s">
        <v>9813</v>
      </c>
      <c r="M3849" s="5"/>
      <c r="N3849" s="13" t="s">
        <v>1489</v>
      </c>
      <c r="O3849" s="5">
        <v>45035</v>
      </c>
      <c r="P3849" s="8">
        <v>1</v>
      </c>
      <c r="Q3849" s="9">
        <v>1</v>
      </c>
      <c r="R3849" s="9" t="str">
        <f>IFERROR(VLOOKUP(Tabla2[[#This Row],[CONTRATISTA PRNCIPAL]],Hoja1!$L$5:$M$9,2,FALSE),"CJV")</f>
        <v>CJV</v>
      </c>
      <c r="S3849" s="9" t="str">
        <f>IF(Tabla2[[#This Row],[EMPRESA]]=Tabla2[[#This Row],[CONTRATISTA PRNCIPAL]],"Principal","Secundaria")</f>
        <v>Principal</v>
      </c>
      <c r="T3849" s="10">
        <f>IFERROR(1/COUNTIF(Tabla2[CONTRATISTA PRNCIPAL],Tabla2[[#This Row],[CONTRATISTA PRNCIPAL]]),0)</f>
        <v>1.5873015873015872E-2</v>
      </c>
      <c r="U3849" s="33">
        <f ca="1">IF(((TODAY()-Tabla2[[#This Row],[FECHA NACIMIENTO]])/365)&lt;18,"Corregir", IF(((TODAY()-Tabla2[[#This Row],[FECHA NACIMIENTO]])/365)&gt;80, "Corregir",ROUNDDOWN(((TODAY()-Tabla2[[#This Row],[FECHA NACIMIENTO]])/365),0)))</f>
        <v>40</v>
      </c>
      <c r="V384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849" s="34" t="str">
        <f ca="1">+IF(Tabla2[[#This Row],[Edad]]="Corregir","Corregir","Ok")</f>
        <v>Ok</v>
      </c>
      <c r="X3849" s="10" t="str">
        <f>+IFERROR(VLOOKUP(Tabla2[[#This Row],[DISTRITO SEGÚN DNI]],Hoja1!$A$2:$B$55,2,FALSE),"No")</f>
        <v>No</v>
      </c>
      <c r="Y3849" s="10" t="str">
        <f>IF(OR(LOWER(Tabla2[[#This Row],[GENERO]])="masculino", LOWER(Tabla2[[#This Row],[GENERO]])="femenino"),"OK","Corregir")</f>
        <v>OK</v>
      </c>
      <c r="Z3849" s="10" t="str">
        <f>+IF(Tabla2[[#This Row],[Nro. DNI / CE]]="","Corregir",IF(LEN(Tabla2[[#This Row],[Nro. DNI / CE]])&gt;=8,"OK","Corregir"))</f>
        <v>OK</v>
      </c>
      <c r="AA3849" s="10">
        <f>COUNTIF(Tabla2[APELLIDOS Y NOMBRES],Tabla2[[#This Row],[APELLIDOS Y NOMBRES]])</f>
        <v>1</v>
      </c>
      <c r="AB3849" t="str">
        <f ca="1">+IFERROR(IF(Tabla2[[#This Row],[FECHA CESE/BAJA]]="","No Aplica",IF(AND(MONTH(Tabla2[[#This Row],[FECHA CESE/BAJA]])=MONTH(TODAY()-30),YEAR(Tabla2[[#This Row],[FECHA CESE/BAJA]])=YEAR(TODAY())),MONTH(TODAY()-30)&amp;"-"&amp;YEAR(TODAY()),"Borrar")),"No aplica")</f>
        <v>No Aplica</v>
      </c>
      <c r="AC3849" t="str">
        <f ca="1">+IFERROR(IF(Tabla2[[#This Row],[FECHA INICIO DE LABORES EN OBRA]]="","No Aplica",IF(AND(MONTH(Tabla2[[#This Row],[FECHA INICIO DE LABORES EN OBRA]])=MONTH(TODAY()-30),YEAR(Tabla2[[#This Row],[FECHA INICIO DE LABORES EN OBRA]])=YEAR(TODAY())),MONTH(TODAY()-30)&amp;"-"&amp;YEAR(TODAY()),"No Aplica")),"No Aplica")</f>
        <v>No Aplica</v>
      </c>
    </row>
    <row r="3850" spans="1:29" x14ac:dyDescent="0.25">
      <c r="A3850" s="2">
        <v>20513530481</v>
      </c>
      <c r="B3850" s="3" t="s">
        <v>47</v>
      </c>
      <c r="C3850" s="3" t="s">
        <v>47</v>
      </c>
      <c r="D3850" s="3" t="s">
        <v>9822</v>
      </c>
      <c r="E3850" s="3" t="s">
        <v>9823</v>
      </c>
      <c r="F3850" s="36">
        <v>30091</v>
      </c>
      <c r="G3850" s="3">
        <v>1</v>
      </c>
      <c r="H3850" s="3" t="s">
        <v>9824</v>
      </c>
      <c r="I3850" s="3" t="s">
        <v>9812</v>
      </c>
      <c r="J3850" s="3" t="s">
        <v>9825</v>
      </c>
      <c r="K3850" s="3" t="s">
        <v>1495</v>
      </c>
      <c r="L3850" s="8" t="s">
        <v>9813</v>
      </c>
      <c r="M3850" s="5"/>
      <c r="N3850" s="13" t="s">
        <v>1489</v>
      </c>
      <c r="O3850" s="5">
        <v>45083</v>
      </c>
      <c r="P3850" s="8">
        <v>1</v>
      </c>
      <c r="Q3850" s="9">
        <v>1</v>
      </c>
      <c r="R3850" s="9" t="str">
        <f>IFERROR(VLOOKUP(Tabla2[[#This Row],[CONTRATISTA PRNCIPAL]],Hoja1!$L$5:$M$9,2,FALSE),"CJV")</f>
        <v>CJV</v>
      </c>
      <c r="S3850" s="9" t="str">
        <f>IF(Tabla2[[#This Row],[EMPRESA]]=Tabla2[[#This Row],[CONTRATISTA PRNCIPAL]],"Principal","Secundaria")</f>
        <v>Principal</v>
      </c>
      <c r="T3850" s="10">
        <f>IFERROR(1/COUNTIF(Tabla2[CONTRATISTA PRNCIPAL],Tabla2[[#This Row],[CONTRATISTA PRNCIPAL]]),0)</f>
        <v>1.5873015873015872E-2</v>
      </c>
      <c r="U3850" s="33">
        <f ca="1">IF(((TODAY()-Tabla2[[#This Row],[FECHA NACIMIENTO]])/365)&lt;18,"Corregir", IF(((TODAY()-Tabla2[[#This Row],[FECHA NACIMIENTO]])/365)&gt;80, "Corregir",ROUNDDOWN(((TODAY()-Tabla2[[#This Row],[FECHA NACIMIENTO]])/365),0)))</f>
        <v>41</v>
      </c>
      <c r="V385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850" s="34" t="str">
        <f ca="1">+IF(Tabla2[[#This Row],[Edad]]="Corregir","Corregir","Ok")</f>
        <v>Ok</v>
      </c>
      <c r="X3850" s="10" t="str">
        <f>+IFERROR(VLOOKUP(Tabla2[[#This Row],[DISTRITO SEGÚN DNI]],Hoja1!$A$2:$B$55,2,FALSE),"No")</f>
        <v>No</v>
      </c>
      <c r="Y3850" s="10" t="str">
        <f>IF(OR(LOWER(Tabla2[[#This Row],[GENERO]])="masculino", LOWER(Tabla2[[#This Row],[GENERO]])="femenino"),"OK","Corregir")</f>
        <v>OK</v>
      </c>
      <c r="Z3850" s="10" t="str">
        <f>+IF(Tabla2[[#This Row],[Nro. DNI / CE]]="","Corregir",IF(LEN(Tabla2[[#This Row],[Nro. DNI / CE]])&gt;=8,"OK","Corregir"))</f>
        <v>OK</v>
      </c>
      <c r="AA3850" s="10">
        <f>COUNTIF(Tabla2[APELLIDOS Y NOMBRES],Tabla2[[#This Row],[APELLIDOS Y NOMBRES]])</f>
        <v>1</v>
      </c>
      <c r="AB3850" t="str">
        <f ca="1">+IFERROR(IF(Tabla2[[#This Row],[FECHA CESE/BAJA]]="","No Aplica",IF(AND(MONTH(Tabla2[[#This Row],[FECHA CESE/BAJA]])=MONTH(TODAY()-30),YEAR(Tabla2[[#This Row],[FECHA CESE/BAJA]])=YEAR(TODAY())),MONTH(TODAY()-30)&amp;"-"&amp;YEAR(TODAY()),"Borrar")),"No aplica")</f>
        <v>No Aplica</v>
      </c>
      <c r="AC3850" t="str">
        <f ca="1">+IFERROR(IF(Tabla2[[#This Row],[FECHA INICIO DE LABORES EN OBRA]]="","No Aplica",IF(AND(MONTH(Tabla2[[#This Row],[FECHA INICIO DE LABORES EN OBRA]])=MONTH(TODAY()-30),YEAR(Tabla2[[#This Row],[FECHA INICIO DE LABORES EN OBRA]])=YEAR(TODAY())),MONTH(TODAY()-30)&amp;"-"&amp;YEAR(TODAY()),"No Aplica")),"No Aplica")</f>
        <v>No Aplica</v>
      </c>
    </row>
    <row r="3851" spans="1:29" x14ac:dyDescent="0.25">
      <c r="A3851" s="2">
        <v>20513530481</v>
      </c>
      <c r="B3851" s="3" t="s">
        <v>47</v>
      </c>
      <c r="C3851" s="3" t="s">
        <v>47</v>
      </c>
      <c r="D3851" s="3" t="s">
        <v>9826</v>
      </c>
      <c r="E3851" s="3" t="s">
        <v>9827</v>
      </c>
      <c r="F3851" s="36">
        <v>31855</v>
      </c>
      <c r="G3851" s="3">
        <v>1</v>
      </c>
      <c r="H3851" s="3" t="s">
        <v>4756</v>
      </c>
      <c r="I3851" s="3" t="s">
        <v>9812</v>
      </c>
      <c r="J3851" s="3" t="s">
        <v>9828</v>
      </c>
      <c r="K3851" s="3" t="s">
        <v>2444</v>
      </c>
      <c r="L3851" s="8" t="s">
        <v>9813</v>
      </c>
      <c r="M3851" s="5"/>
      <c r="N3851" s="13" t="s">
        <v>1489</v>
      </c>
      <c r="O3851" s="5">
        <v>45043</v>
      </c>
      <c r="P3851" s="8">
        <v>1</v>
      </c>
      <c r="Q3851" s="9">
        <v>1</v>
      </c>
      <c r="R3851" s="9" t="str">
        <f>IFERROR(VLOOKUP(Tabla2[[#This Row],[CONTRATISTA PRNCIPAL]],Hoja1!$L$5:$M$9,2,FALSE),"CJV")</f>
        <v>CJV</v>
      </c>
      <c r="S3851" s="9" t="str">
        <f>IF(Tabla2[[#This Row],[EMPRESA]]=Tabla2[[#This Row],[CONTRATISTA PRNCIPAL]],"Principal","Secundaria")</f>
        <v>Principal</v>
      </c>
      <c r="T3851" s="10">
        <f>IFERROR(1/COUNTIF(Tabla2[CONTRATISTA PRNCIPAL],Tabla2[[#This Row],[CONTRATISTA PRNCIPAL]]),0)</f>
        <v>1.5873015873015872E-2</v>
      </c>
      <c r="U3851" s="33">
        <f ca="1">IF(((TODAY()-Tabla2[[#This Row],[FECHA NACIMIENTO]])/365)&lt;18,"Corregir", IF(((TODAY()-Tabla2[[#This Row],[FECHA NACIMIENTO]])/365)&gt;80, "Corregir",ROUNDDOWN(((TODAY()-Tabla2[[#This Row],[FECHA NACIMIENTO]])/365),0)))</f>
        <v>36</v>
      </c>
      <c r="V385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851" s="34" t="str">
        <f ca="1">+IF(Tabla2[[#This Row],[Edad]]="Corregir","Corregir","Ok")</f>
        <v>Ok</v>
      </c>
      <c r="X3851" s="10" t="str">
        <f>+IFERROR(VLOOKUP(Tabla2[[#This Row],[DISTRITO SEGÚN DNI]],Hoja1!$A$2:$B$55,2,FALSE),"No")</f>
        <v>No</v>
      </c>
      <c r="Y3851" s="10" t="str">
        <f>IF(OR(LOWER(Tabla2[[#This Row],[GENERO]])="masculino", LOWER(Tabla2[[#This Row],[GENERO]])="femenino"),"OK","Corregir")</f>
        <v>OK</v>
      </c>
      <c r="Z3851" s="10" t="str">
        <f>+IF(Tabla2[[#This Row],[Nro. DNI / CE]]="","Corregir",IF(LEN(Tabla2[[#This Row],[Nro. DNI / CE]])&gt;=8,"OK","Corregir"))</f>
        <v>OK</v>
      </c>
      <c r="AA3851" s="10">
        <f>COUNTIF(Tabla2[APELLIDOS Y NOMBRES],Tabla2[[#This Row],[APELLIDOS Y NOMBRES]])</f>
        <v>1</v>
      </c>
      <c r="AB3851" t="str">
        <f ca="1">+IFERROR(IF(Tabla2[[#This Row],[FECHA CESE/BAJA]]="","No Aplica",IF(AND(MONTH(Tabla2[[#This Row],[FECHA CESE/BAJA]])=MONTH(TODAY()-30),YEAR(Tabla2[[#This Row],[FECHA CESE/BAJA]])=YEAR(TODAY())),MONTH(TODAY()-30)&amp;"-"&amp;YEAR(TODAY()),"Borrar")),"No aplica")</f>
        <v>No Aplica</v>
      </c>
      <c r="AC3851" t="str">
        <f ca="1">+IFERROR(IF(Tabla2[[#This Row],[FECHA INICIO DE LABORES EN OBRA]]="","No Aplica",IF(AND(MONTH(Tabla2[[#This Row],[FECHA INICIO DE LABORES EN OBRA]])=MONTH(TODAY()-30),YEAR(Tabla2[[#This Row],[FECHA INICIO DE LABORES EN OBRA]])=YEAR(TODAY())),MONTH(TODAY()-30)&amp;"-"&amp;YEAR(TODAY()),"No Aplica")),"No Aplica")</f>
        <v>No Aplica</v>
      </c>
    </row>
    <row r="3852" spans="1:29" x14ac:dyDescent="0.25">
      <c r="A3852" s="2" t="s">
        <v>4791</v>
      </c>
      <c r="B3852" s="3" t="s">
        <v>4792</v>
      </c>
      <c r="C3852" s="3" t="s">
        <v>47</v>
      </c>
      <c r="D3852" s="3" t="s">
        <v>4793</v>
      </c>
      <c r="E3852" s="3" t="s">
        <v>4794</v>
      </c>
      <c r="F3852" s="36">
        <v>31104</v>
      </c>
      <c r="G3852" s="3">
        <v>1</v>
      </c>
      <c r="H3852" s="3" t="s">
        <v>4795</v>
      </c>
      <c r="I3852" s="3" t="s">
        <v>9812</v>
      </c>
      <c r="J3852" s="3" t="s">
        <v>4796</v>
      </c>
      <c r="K3852" s="3" t="s">
        <v>1510</v>
      </c>
      <c r="L3852" s="8" t="s">
        <v>9813</v>
      </c>
      <c r="M3852" s="5"/>
      <c r="N3852" s="13" t="s">
        <v>1043</v>
      </c>
      <c r="O3852" s="5">
        <v>44720</v>
      </c>
      <c r="P3852" s="8">
        <v>1</v>
      </c>
      <c r="Q3852" s="9">
        <v>2</v>
      </c>
      <c r="R3852" s="9" t="str">
        <f>IFERROR(VLOOKUP(Tabla2[[#This Row],[CONTRATISTA PRNCIPAL]],Hoja1!$L$5:$M$9,2,FALSE),"CJV")</f>
        <v>CJV</v>
      </c>
      <c r="S3852" s="9" t="str">
        <f>IF(Tabla2[[#This Row],[EMPRESA]]=Tabla2[[#This Row],[CONTRATISTA PRNCIPAL]],"Principal","Secundaria")</f>
        <v>Secundaria</v>
      </c>
      <c r="T3852" s="10">
        <f>IFERROR(1/COUNTIF(Tabla2[CONTRATISTA PRNCIPAL],Tabla2[[#This Row],[CONTRATISTA PRNCIPAL]]),0)</f>
        <v>1.5873015873015872E-2</v>
      </c>
      <c r="U3852" s="33">
        <f ca="1">IF(((TODAY()-Tabla2[[#This Row],[FECHA NACIMIENTO]])/365)&lt;18,"Corregir", IF(((TODAY()-Tabla2[[#This Row],[FECHA NACIMIENTO]])/365)&gt;80, "Corregir",ROUNDDOWN(((TODAY()-Tabla2[[#This Row],[FECHA NACIMIENTO]])/365),0)))</f>
        <v>38</v>
      </c>
      <c r="V385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852" s="34" t="str">
        <f ca="1">+IF(Tabla2[[#This Row],[Edad]]="Corregir","Corregir","Ok")</f>
        <v>Ok</v>
      </c>
      <c r="X3852" s="10" t="str">
        <f>+IFERROR(VLOOKUP(Tabla2[[#This Row],[DISTRITO SEGÚN DNI]],Hoja1!$A$2:$B$55,2,FALSE),"No")</f>
        <v>CALLAO</v>
      </c>
      <c r="Y3852" s="10" t="str">
        <f>IF(OR(LOWER(Tabla2[[#This Row],[GENERO]])="masculino", LOWER(Tabla2[[#This Row],[GENERO]])="femenino"),"OK","Corregir")</f>
        <v>OK</v>
      </c>
      <c r="Z3852" s="10" t="str">
        <f>+IF(Tabla2[[#This Row],[Nro. DNI / CE]]="","Corregir",IF(LEN(Tabla2[[#This Row],[Nro. DNI / CE]])&gt;=8,"OK","Corregir"))</f>
        <v>OK</v>
      </c>
      <c r="AA3852" s="10">
        <f>COUNTIF(Tabla2[APELLIDOS Y NOMBRES],Tabla2[[#This Row],[APELLIDOS Y NOMBRES]])</f>
        <v>1</v>
      </c>
      <c r="AB3852" t="str">
        <f ca="1">+IFERROR(IF(Tabla2[[#This Row],[FECHA CESE/BAJA]]="","No Aplica",IF(AND(MONTH(Tabla2[[#This Row],[FECHA CESE/BAJA]])=MONTH(TODAY()-30),YEAR(Tabla2[[#This Row],[FECHA CESE/BAJA]])=YEAR(TODAY())),MONTH(TODAY()-30)&amp;"-"&amp;YEAR(TODAY()),"Borrar")),"No aplica")</f>
        <v>No Aplica</v>
      </c>
      <c r="AC3852" t="str">
        <f ca="1">+IFERROR(IF(Tabla2[[#This Row],[FECHA INICIO DE LABORES EN OBRA]]="","No Aplica",IF(AND(MONTH(Tabla2[[#This Row],[FECHA INICIO DE LABORES EN OBRA]])=MONTH(TODAY()-30),YEAR(Tabla2[[#This Row],[FECHA INICIO DE LABORES EN OBRA]])=YEAR(TODAY())),MONTH(TODAY()-30)&amp;"-"&amp;YEAR(TODAY()),"No Aplica")),"No Aplica")</f>
        <v>No Aplica</v>
      </c>
    </row>
    <row r="3853" spans="1:29" x14ac:dyDescent="0.25">
      <c r="A3853" s="2" t="s">
        <v>4791</v>
      </c>
      <c r="B3853" s="3" t="s">
        <v>4792</v>
      </c>
      <c r="C3853" s="3" t="s">
        <v>47</v>
      </c>
      <c r="D3853" s="3" t="s">
        <v>722</v>
      </c>
      <c r="E3853" s="3" t="s">
        <v>723</v>
      </c>
      <c r="F3853" s="36">
        <v>30138</v>
      </c>
      <c r="G3853" s="3">
        <v>1</v>
      </c>
      <c r="H3853" s="3" t="s">
        <v>4795</v>
      </c>
      <c r="I3853" s="3" t="s">
        <v>9812</v>
      </c>
      <c r="J3853" s="3" t="s">
        <v>4797</v>
      </c>
      <c r="K3853" s="3" t="s">
        <v>1510</v>
      </c>
      <c r="L3853" s="8" t="s">
        <v>9813</v>
      </c>
      <c r="M3853" s="5"/>
      <c r="N3853" s="13" t="s">
        <v>1043</v>
      </c>
      <c r="O3853" s="5">
        <v>44720</v>
      </c>
      <c r="P3853" s="8">
        <v>1</v>
      </c>
      <c r="Q3853" s="9">
        <v>2</v>
      </c>
      <c r="R3853" s="9" t="str">
        <f>IFERROR(VLOOKUP(Tabla2[[#This Row],[CONTRATISTA PRNCIPAL]],Hoja1!$L$5:$M$9,2,FALSE),"CJV")</f>
        <v>CJV</v>
      </c>
      <c r="S3853" s="9" t="str">
        <f>IF(Tabla2[[#This Row],[EMPRESA]]=Tabla2[[#This Row],[CONTRATISTA PRNCIPAL]],"Principal","Secundaria")</f>
        <v>Secundaria</v>
      </c>
      <c r="T3853" s="10">
        <f>IFERROR(1/COUNTIF(Tabla2[CONTRATISTA PRNCIPAL],Tabla2[[#This Row],[CONTRATISTA PRNCIPAL]]),0)</f>
        <v>1.5873015873015872E-2</v>
      </c>
      <c r="U3853" s="33">
        <f ca="1">IF(((TODAY()-Tabla2[[#This Row],[FECHA NACIMIENTO]])/365)&lt;18,"Corregir", IF(((TODAY()-Tabla2[[#This Row],[FECHA NACIMIENTO]])/365)&gt;80, "Corregir",ROUNDDOWN(((TODAY()-Tabla2[[#This Row],[FECHA NACIMIENTO]])/365),0)))</f>
        <v>41</v>
      </c>
      <c r="V385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853" s="34" t="str">
        <f ca="1">+IF(Tabla2[[#This Row],[Edad]]="Corregir","Corregir","Ok")</f>
        <v>Ok</v>
      </c>
      <c r="X3853" s="10" t="str">
        <f>+IFERROR(VLOOKUP(Tabla2[[#This Row],[DISTRITO SEGÚN DNI]],Hoja1!$A$2:$B$55,2,FALSE),"No")</f>
        <v>CALLAO</v>
      </c>
      <c r="Y3853" s="10" t="str">
        <f>IF(OR(LOWER(Tabla2[[#This Row],[GENERO]])="masculino", LOWER(Tabla2[[#This Row],[GENERO]])="femenino"),"OK","Corregir")</f>
        <v>OK</v>
      </c>
      <c r="Z3853" s="10" t="str">
        <f>+IF(Tabla2[[#This Row],[Nro. DNI / CE]]="","Corregir",IF(LEN(Tabla2[[#This Row],[Nro. DNI / CE]])&gt;=8,"OK","Corregir"))</f>
        <v>OK</v>
      </c>
      <c r="AA3853" s="10">
        <f>COUNTIF(Tabla2[APELLIDOS Y NOMBRES],Tabla2[[#This Row],[APELLIDOS Y NOMBRES]])</f>
        <v>1</v>
      </c>
      <c r="AB3853" t="str">
        <f ca="1">+IFERROR(IF(Tabla2[[#This Row],[FECHA CESE/BAJA]]="","No Aplica",IF(AND(MONTH(Tabla2[[#This Row],[FECHA CESE/BAJA]])=MONTH(TODAY()-30),YEAR(Tabla2[[#This Row],[FECHA CESE/BAJA]])=YEAR(TODAY())),MONTH(TODAY()-30)&amp;"-"&amp;YEAR(TODAY()),"Borrar")),"No aplica")</f>
        <v>No Aplica</v>
      </c>
      <c r="AC3853" t="str">
        <f ca="1">+IFERROR(IF(Tabla2[[#This Row],[FECHA INICIO DE LABORES EN OBRA]]="","No Aplica",IF(AND(MONTH(Tabla2[[#This Row],[FECHA INICIO DE LABORES EN OBRA]])=MONTH(TODAY()-30),YEAR(Tabla2[[#This Row],[FECHA INICIO DE LABORES EN OBRA]])=YEAR(TODAY())),MONTH(TODAY()-30)&amp;"-"&amp;YEAR(TODAY()),"No Aplica")),"No Aplica")</f>
        <v>No Aplica</v>
      </c>
    </row>
    <row r="3854" spans="1:29" x14ac:dyDescent="0.25">
      <c r="A3854" s="2" t="s">
        <v>4798</v>
      </c>
      <c r="B3854" s="3" t="s">
        <v>4799</v>
      </c>
      <c r="C3854" s="3" t="s">
        <v>47</v>
      </c>
      <c r="D3854" s="3" t="s">
        <v>4800</v>
      </c>
      <c r="E3854" s="3" t="s">
        <v>4801</v>
      </c>
      <c r="F3854" s="36">
        <v>24282</v>
      </c>
      <c r="G3854" s="3">
        <v>1</v>
      </c>
      <c r="H3854" s="3" t="s">
        <v>1452</v>
      </c>
      <c r="I3854" s="3" t="s">
        <v>9812</v>
      </c>
      <c r="J3854" s="3" t="s">
        <v>4802</v>
      </c>
      <c r="K3854" s="3" t="s">
        <v>4803</v>
      </c>
      <c r="L3854" s="8" t="s">
        <v>9818</v>
      </c>
      <c r="M3854" s="5"/>
      <c r="N3854" s="13" t="s">
        <v>1043</v>
      </c>
      <c r="O3854" s="5">
        <v>44735</v>
      </c>
      <c r="P3854" s="8">
        <v>1</v>
      </c>
      <c r="Q3854" s="9">
        <v>1</v>
      </c>
      <c r="R3854" s="9" t="str">
        <f>IFERROR(VLOOKUP(Tabla2[[#This Row],[CONTRATISTA PRNCIPAL]],Hoja1!$L$5:$M$9,2,FALSE),"CJV")</f>
        <v>CJV</v>
      </c>
      <c r="S3854" s="9" t="str">
        <f>IF(Tabla2[[#This Row],[EMPRESA]]=Tabla2[[#This Row],[CONTRATISTA PRNCIPAL]],"Principal","Secundaria")</f>
        <v>Secundaria</v>
      </c>
      <c r="T3854" s="10">
        <f>IFERROR(1/COUNTIF(Tabla2[CONTRATISTA PRNCIPAL],Tabla2[[#This Row],[CONTRATISTA PRNCIPAL]]),0)</f>
        <v>1.5873015873015872E-2</v>
      </c>
      <c r="U3854" s="33">
        <f ca="1">IF(((TODAY()-Tabla2[[#This Row],[FECHA NACIMIENTO]])/365)&lt;18,"Corregir", IF(((TODAY()-Tabla2[[#This Row],[FECHA NACIMIENTO]])/365)&gt;80, "Corregir",ROUNDDOWN(((TODAY()-Tabla2[[#This Row],[FECHA NACIMIENTO]])/365),0)))</f>
        <v>57</v>
      </c>
      <c r="V385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854" s="34" t="str">
        <f ca="1">+IF(Tabla2[[#This Row],[Edad]]="Corregir","Corregir","Ok")</f>
        <v>Ok</v>
      </c>
      <c r="X3854" s="10" t="str">
        <f>+IFERROR(VLOOKUP(Tabla2[[#This Row],[DISTRITO SEGÚN DNI]],Hoja1!$A$2:$B$55,2,FALSE),"No")</f>
        <v>No</v>
      </c>
      <c r="Y3854" s="10" t="str">
        <f>IF(OR(LOWER(Tabla2[[#This Row],[GENERO]])="masculino", LOWER(Tabla2[[#This Row],[GENERO]])="femenino"),"OK","Corregir")</f>
        <v>OK</v>
      </c>
      <c r="Z3854" s="10" t="str">
        <f>+IF(Tabla2[[#This Row],[Nro. DNI / CE]]="","Corregir",IF(LEN(Tabla2[[#This Row],[Nro. DNI / CE]])&gt;=8,"OK","Corregir"))</f>
        <v>OK</v>
      </c>
      <c r="AA3854" s="10">
        <f>COUNTIF(Tabla2[APELLIDOS Y NOMBRES],Tabla2[[#This Row],[APELLIDOS Y NOMBRES]])</f>
        <v>1</v>
      </c>
      <c r="AB3854" t="str">
        <f ca="1">+IFERROR(IF(Tabla2[[#This Row],[FECHA CESE/BAJA]]="","No Aplica",IF(AND(MONTH(Tabla2[[#This Row],[FECHA CESE/BAJA]])=MONTH(TODAY()-30),YEAR(Tabla2[[#This Row],[FECHA CESE/BAJA]])=YEAR(TODAY())),MONTH(TODAY()-30)&amp;"-"&amp;YEAR(TODAY()),"Borrar")),"No aplica")</f>
        <v>No Aplica</v>
      </c>
      <c r="AC3854" t="str">
        <f ca="1">+IFERROR(IF(Tabla2[[#This Row],[FECHA INICIO DE LABORES EN OBRA]]="","No Aplica",IF(AND(MONTH(Tabla2[[#This Row],[FECHA INICIO DE LABORES EN OBRA]])=MONTH(TODAY()-30),YEAR(Tabla2[[#This Row],[FECHA INICIO DE LABORES EN OBRA]])=YEAR(TODAY())),MONTH(TODAY()-30)&amp;"-"&amp;YEAR(TODAY()),"No Aplica")),"No Aplica")</f>
        <v>No Aplica</v>
      </c>
    </row>
    <row r="3855" spans="1:29" x14ac:dyDescent="0.25">
      <c r="A3855" s="2" t="s">
        <v>8426</v>
      </c>
      <c r="B3855" s="3" t="s">
        <v>8427</v>
      </c>
      <c r="C3855" s="3" t="s">
        <v>8428</v>
      </c>
      <c r="D3855" s="3" t="s">
        <v>8429</v>
      </c>
      <c r="E3855" s="3" t="s">
        <v>8430</v>
      </c>
      <c r="F3855" s="36">
        <v>32265</v>
      </c>
      <c r="G3855" s="3">
        <v>1</v>
      </c>
      <c r="H3855" s="3" t="s">
        <v>1475</v>
      </c>
      <c r="I3855" s="3" t="s">
        <v>8431</v>
      </c>
      <c r="J3855" s="3" t="s">
        <v>8432</v>
      </c>
      <c r="K3855" s="3" t="s">
        <v>2444</v>
      </c>
      <c r="L3855" s="8" t="s">
        <v>9813</v>
      </c>
      <c r="M3855" s="5"/>
      <c r="N3855" s="13" t="s">
        <v>1489</v>
      </c>
      <c r="O3855" s="5">
        <v>44929</v>
      </c>
      <c r="P3855" s="8">
        <v>1</v>
      </c>
      <c r="Q3855" s="9">
        <v>1</v>
      </c>
      <c r="R3855" s="9" t="str">
        <f>IFERROR(VLOOKUP(Tabla2[[#This Row],[CONTRATISTA PRNCIPAL]],Hoja1!$L$5:$M$9,2,FALSE),"CJV")</f>
        <v>CJV</v>
      </c>
      <c r="S3855" s="9" t="str">
        <f>IF(Tabla2[[#This Row],[EMPRESA]]=Tabla2[[#This Row],[CONTRATISTA PRNCIPAL]],"Principal","Secundaria")</f>
        <v>Secundaria</v>
      </c>
      <c r="T3855" s="10">
        <f>IFERROR(1/COUNTIF(Tabla2[CONTRATISTA PRNCIPAL],Tabla2[[#This Row],[CONTRATISTA PRNCIPAL]]),0)</f>
        <v>1.8181818181818181E-2</v>
      </c>
      <c r="U3855" s="33">
        <f ca="1">IF(((TODAY()-Tabla2[[#This Row],[FECHA NACIMIENTO]])/365)&lt;18,"Corregir", IF(((TODAY()-Tabla2[[#This Row],[FECHA NACIMIENTO]])/365)&gt;80, "Corregir",ROUNDDOWN(((TODAY()-Tabla2[[#This Row],[FECHA NACIMIENTO]])/365),0)))</f>
        <v>35</v>
      </c>
      <c r="V385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855" s="34" t="str">
        <f ca="1">+IF(Tabla2[[#This Row],[Edad]]="Corregir","Corregir","Ok")</f>
        <v>Ok</v>
      </c>
      <c r="X3855" s="10" t="str">
        <f>+IFERROR(VLOOKUP(Tabla2[[#This Row],[DISTRITO SEGÚN DNI]],Hoja1!$A$2:$B$55,2,FALSE),"No")</f>
        <v>No</v>
      </c>
      <c r="Y3855" s="10" t="str">
        <f>IF(OR(LOWER(Tabla2[[#This Row],[GENERO]])="masculino", LOWER(Tabla2[[#This Row],[GENERO]])="femenino"),"OK","Corregir")</f>
        <v>OK</v>
      </c>
      <c r="Z3855" s="10" t="str">
        <f>+IF(Tabla2[[#This Row],[Nro. DNI / CE]]="","Corregir",IF(LEN(Tabla2[[#This Row],[Nro. DNI / CE]])&gt;=8,"OK","Corregir"))</f>
        <v>OK</v>
      </c>
      <c r="AA3855" s="10">
        <f>COUNTIF(Tabla2[APELLIDOS Y NOMBRES],Tabla2[[#This Row],[APELLIDOS Y NOMBRES]])</f>
        <v>1</v>
      </c>
      <c r="AB3855" t="str">
        <f ca="1">+IFERROR(IF(Tabla2[[#This Row],[FECHA CESE/BAJA]]="","No Aplica",IF(AND(MONTH(Tabla2[[#This Row],[FECHA CESE/BAJA]])=MONTH(TODAY()-30),YEAR(Tabla2[[#This Row],[FECHA CESE/BAJA]])=YEAR(TODAY())),MONTH(TODAY()-30)&amp;"-"&amp;YEAR(TODAY()),"Borrar")),"No aplica")</f>
        <v>No Aplica</v>
      </c>
      <c r="AC3855" t="str">
        <f ca="1">+IFERROR(IF(Tabla2[[#This Row],[FECHA INICIO DE LABORES EN OBRA]]="","No Aplica",IF(AND(MONTH(Tabla2[[#This Row],[FECHA INICIO DE LABORES EN OBRA]])=MONTH(TODAY()-30),YEAR(Tabla2[[#This Row],[FECHA INICIO DE LABORES EN OBRA]])=YEAR(TODAY())),MONTH(TODAY()-30)&amp;"-"&amp;YEAR(TODAY()),"No Aplica")),"No Aplica")</f>
        <v>No Aplica</v>
      </c>
    </row>
    <row r="3856" spans="1:29" x14ac:dyDescent="0.25">
      <c r="A3856" s="2" t="s">
        <v>8426</v>
      </c>
      <c r="B3856" s="3" t="s">
        <v>8427</v>
      </c>
      <c r="C3856" s="3" t="s">
        <v>8428</v>
      </c>
      <c r="D3856" s="3" t="s">
        <v>8433</v>
      </c>
      <c r="E3856" s="3" t="s">
        <v>8434</v>
      </c>
      <c r="F3856" s="36">
        <v>33947</v>
      </c>
      <c r="G3856" s="3">
        <v>1</v>
      </c>
      <c r="H3856" s="3" t="s">
        <v>1482</v>
      </c>
      <c r="I3856" s="3" t="s">
        <v>8431</v>
      </c>
      <c r="J3856" s="3" t="s">
        <v>8435</v>
      </c>
      <c r="K3856" s="3" t="s">
        <v>2444</v>
      </c>
      <c r="L3856" s="8" t="s">
        <v>9813</v>
      </c>
      <c r="M3856" s="5"/>
      <c r="N3856" s="13" t="s">
        <v>1489</v>
      </c>
      <c r="O3856" s="5">
        <v>44929</v>
      </c>
      <c r="P3856" s="8">
        <v>1</v>
      </c>
      <c r="Q3856" s="9">
        <v>1</v>
      </c>
      <c r="R3856" s="9" t="str">
        <f>IFERROR(VLOOKUP(Tabla2[[#This Row],[CONTRATISTA PRNCIPAL]],Hoja1!$L$5:$M$9,2,FALSE),"CJV")</f>
        <v>CJV</v>
      </c>
      <c r="S3856" s="9" t="str">
        <f>IF(Tabla2[[#This Row],[EMPRESA]]=Tabla2[[#This Row],[CONTRATISTA PRNCIPAL]],"Principal","Secundaria")</f>
        <v>Secundaria</v>
      </c>
      <c r="T3856" s="10">
        <f>IFERROR(1/COUNTIF(Tabla2[CONTRATISTA PRNCIPAL],Tabla2[[#This Row],[CONTRATISTA PRNCIPAL]]),0)</f>
        <v>1.8181818181818181E-2</v>
      </c>
      <c r="U3856" s="33">
        <f ca="1">IF(((TODAY()-Tabla2[[#This Row],[FECHA NACIMIENTO]])/365)&lt;18,"Corregir", IF(((TODAY()-Tabla2[[#This Row],[FECHA NACIMIENTO]])/365)&gt;80, "Corregir",ROUNDDOWN(((TODAY()-Tabla2[[#This Row],[FECHA NACIMIENTO]])/365),0)))</f>
        <v>30</v>
      </c>
      <c r="V385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856" s="34" t="str">
        <f ca="1">+IF(Tabla2[[#This Row],[Edad]]="Corregir","Corregir","Ok")</f>
        <v>Ok</v>
      </c>
      <c r="X3856" s="10" t="str">
        <f>+IFERROR(VLOOKUP(Tabla2[[#This Row],[DISTRITO SEGÚN DNI]],Hoja1!$A$2:$B$55,2,FALSE),"No")</f>
        <v>No</v>
      </c>
      <c r="Y3856" s="10" t="str">
        <f>IF(OR(LOWER(Tabla2[[#This Row],[GENERO]])="masculino", LOWER(Tabla2[[#This Row],[GENERO]])="femenino"),"OK","Corregir")</f>
        <v>OK</v>
      </c>
      <c r="Z3856" s="10" t="str">
        <f>+IF(Tabla2[[#This Row],[Nro. DNI / CE]]="","Corregir",IF(LEN(Tabla2[[#This Row],[Nro. DNI / CE]])&gt;=8,"OK","Corregir"))</f>
        <v>OK</v>
      </c>
      <c r="AA3856" s="10">
        <f>COUNTIF(Tabla2[APELLIDOS Y NOMBRES],Tabla2[[#This Row],[APELLIDOS Y NOMBRES]])</f>
        <v>1</v>
      </c>
      <c r="AB3856" t="str">
        <f ca="1">+IFERROR(IF(Tabla2[[#This Row],[FECHA CESE/BAJA]]="","No Aplica",IF(AND(MONTH(Tabla2[[#This Row],[FECHA CESE/BAJA]])=MONTH(TODAY()-30),YEAR(Tabla2[[#This Row],[FECHA CESE/BAJA]])=YEAR(TODAY())),MONTH(TODAY()-30)&amp;"-"&amp;YEAR(TODAY()),"Borrar")),"No aplica")</f>
        <v>No Aplica</v>
      </c>
      <c r="AC3856" t="str">
        <f ca="1">+IFERROR(IF(Tabla2[[#This Row],[FECHA INICIO DE LABORES EN OBRA]]="","No Aplica",IF(AND(MONTH(Tabla2[[#This Row],[FECHA INICIO DE LABORES EN OBRA]])=MONTH(TODAY()-30),YEAR(Tabla2[[#This Row],[FECHA INICIO DE LABORES EN OBRA]])=YEAR(TODAY())),MONTH(TODAY()-30)&amp;"-"&amp;YEAR(TODAY()),"No Aplica")),"No Aplica")</f>
        <v>No Aplica</v>
      </c>
    </row>
    <row r="3857" spans="1:29" x14ac:dyDescent="0.25">
      <c r="A3857" s="2" t="s">
        <v>8426</v>
      </c>
      <c r="B3857" s="3" t="s">
        <v>8427</v>
      </c>
      <c r="C3857" s="3" t="s">
        <v>8428</v>
      </c>
      <c r="D3857" s="3" t="s">
        <v>8436</v>
      </c>
      <c r="E3857" s="3" t="s">
        <v>8437</v>
      </c>
      <c r="F3857" s="36">
        <v>30503</v>
      </c>
      <c r="G3857" s="3">
        <v>1</v>
      </c>
      <c r="H3857" s="3" t="s">
        <v>8438</v>
      </c>
      <c r="I3857" s="3" t="s">
        <v>8431</v>
      </c>
      <c r="J3857" s="3" t="s">
        <v>8439</v>
      </c>
      <c r="K3857" s="3" t="s">
        <v>2089</v>
      </c>
      <c r="L3857" s="8" t="s">
        <v>9813</v>
      </c>
      <c r="M3857" s="5"/>
      <c r="N3857" s="13" t="s">
        <v>1489</v>
      </c>
      <c r="O3857" s="5" t="s">
        <v>8440</v>
      </c>
      <c r="P3857" s="8">
        <v>1</v>
      </c>
      <c r="Q3857" s="9">
        <v>1</v>
      </c>
      <c r="R3857" s="9" t="str">
        <f>IFERROR(VLOOKUP(Tabla2[[#This Row],[CONTRATISTA PRNCIPAL]],Hoja1!$L$5:$M$9,2,FALSE),"CJV")</f>
        <v>CJV</v>
      </c>
      <c r="S3857" s="9" t="str">
        <f>IF(Tabla2[[#This Row],[EMPRESA]]=Tabla2[[#This Row],[CONTRATISTA PRNCIPAL]],"Principal","Secundaria")</f>
        <v>Secundaria</v>
      </c>
      <c r="T3857" s="10">
        <f>IFERROR(1/COUNTIF(Tabla2[CONTRATISTA PRNCIPAL],Tabla2[[#This Row],[CONTRATISTA PRNCIPAL]]),0)</f>
        <v>1.8181818181818181E-2</v>
      </c>
      <c r="U3857" s="33">
        <f ca="1">IF(((TODAY()-Tabla2[[#This Row],[FECHA NACIMIENTO]])/365)&lt;18,"Corregir", IF(((TODAY()-Tabla2[[#This Row],[FECHA NACIMIENTO]])/365)&gt;80, "Corregir",ROUNDDOWN(((TODAY()-Tabla2[[#This Row],[FECHA NACIMIENTO]])/365),0)))</f>
        <v>40</v>
      </c>
      <c r="V385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857" s="34" t="str">
        <f ca="1">+IF(Tabla2[[#This Row],[Edad]]="Corregir","Corregir","Ok")</f>
        <v>Ok</v>
      </c>
      <c r="X3857" s="10" t="str">
        <f>+IFERROR(VLOOKUP(Tabla2[[#This Row],[DISTRITO SEGÚN DNI]],Hoja1!$A$2:$B$55,2,FALSE),"No")</f>
        <v>No</v>
      </c>
      <c r="Y3857" s="10" t="str">
        <f>IF(OR(LOWER(Tabla2[[#This Row],[GENERO]])="masculino", LOWER(Tabla2[[#This Row],[GENERO]])="femenino"),"OK","Corregir")</f>
        <v>OK</v>
      </c>
      <c r="Z3857" s="10" t="str">
        <f>+IF(Tabla2[[#This Row],[Nro. DNI / CE]]="","Corregir",IF(LEN(Tabla2[[#This Row],[Nro. DNI / CE]])&gt;=8,"OK","Corregir"))</f>
        <v>OK</v>
      </c>
      <c r="AA3857" s="10">
        <f>COUNTIF(Tabla2[APELLIDOS Y NOMBRES],Tabla2[[#This Row],[APELLIDOS Y NOMBRES]])</f>
        <v>1</v>
      </c>
      <c r="AB3857" t="str">
        <f ca="1">+IFERROR(IF(Tabla2[[#This Row],[FECHA CESE/BAJA]]="","No Aplica",IF(AND(MONTH(Tabla2[[#This Row],[FECHA CESE/BAJA]])=MONTH(TODAY()-30),YEAR(Tabla2[[#This Row],[FECHA CESE/BAJA]])=YEAR(TODAY())),MONTH(TODAY()-30)&amp;"-"&amp;YEAR(TODAY()),"Borrar")),"No aplica")</f>
        <v>No Aplica</v>
      </c>
      <c r="AC3857" t="str">
        <f ca="1">+IFERROR(IF(Tabla2[[#This Row],[FECHA INICIO DE LABORES EN OBRA]]="","No Aplica",IF(AND(MONTH(Tabla2[[#This Row],[FECHA INICIO DE LABORES EN OBRA]])=MONTH(TODAY()-30),YEAR(Tabla2[[#This Row],[FECHA INICIO DE LABORES EN OBRA]])=YEAR(TODAY())),MONTH(TODAY()-30)&amp;"-"&amp;YEAR(TODAY()),"No Aplica")),"No Aplica")</f>
        <v>No Aplica</v>
      </c>
    </row>
    <row r="3858" spans="1:29" x14ac:dyDescent="0.25">
      <c r="A3858" s="2" t="s">
        <v>8426</v>
      </c>
      <c r="B3858" s="3" t="s">
        <v>8427</v>
      </c>
      <c r="C3858" s="3" t="s">
        <v>8428</v>
      </c>
      <c r="D3858" s="3" t="s">
        <v>8441</v>
      </c>
      <c r="E3858" s="3" t="s">
        <v>8442</v>
      </c>
      <c r="F3858" s="36">
        <v>33721</v>
      </c>
      <c r="G3858" s="3">
        <v>1</v>
      </c>
      <c r="H3858" s="3" t="s">
        <v>8443</v>
      </c>
      <c r="I3858" s="3" t="s">
        <v>8431</v>
      </c>
      <c r="J3858" s="3" t="s">
        <v>8444</v>
      </c>
      <c r="K3858" s="3" t="s">
        <v>2078</v>
      </c>
      <c r="L3858" s="8" t="s">
        <v>9813</v>
      </c>
      <c r="M3858" s="5"/>
      <c r="N3858" s="13" t="s">
        <v>1489</v>
      </c>
      <c r="O3858" s="5" t="s">
        <v>8445</v>
      </c>
      <c r="P3858" s="8">
        <v>1</v>
      </c>
      <c r="Q3858" s="9">
        <v>1</v>
      </c>
      <c r="R3858" s="9" t="str">
        <f>IFERROR(VLOOKUP(Tabla2[[#This Row],[CONTRATISTA PRNCIPAL]],Hoja1!$L$5:$M$9,2,FALSE),"CJV")</f>
        <v>CJV</v>
      </c>
      <c r="S3858" s="9" t="str">
        <f>IF(Tabla2[[#This Row],[EMPRESA]]=Tabla2[[#This Row],[CONTRATISTA PRNCIPAL]],"Principal","Secundaria")</f>
        <v>Secundaria</v>
      </c>
      <c r="T3858" s="10">
        <f>IFERROR(1/COUNTIF(Tabla2[CONTRATISTA PRNCIPAL],Tabla2[[#This Row],[CONTRATISTA PRNCIPAL]]),0)</f>
        <v>1.8181818181818181E-2</v>
      </c>
      <c r="U3858" s="33">
        <f ca="1">IF(((TODAY()-Tabla2[[#This Row],[FECHA NACIMIENTO]])/365)&lt;18,"Corregir", IF(((TODAY()-Tabla2[[#This Row],[FECHA NACIMIENTO]])/365)&gt;80, "Corregir",ROUNDDOWN(((TODAY()-Tabla2[[#This Row],[FECHA NACIMIENTO]])/365),0)))</f>
        <v>31</v>
      </c>
      <c r="V385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858" s="34" t="str">
        <f ca="1">+IF(Tabla2[[#This Row],[Edad]]="Corregir","Corregir","Ok")</f>
        <v>Ok</v>
      </c>
      <c r="X3858" s="10" t="str">
        <f>+IFERROR(VLOOKUP(Tabla2[[#This Row],[DISTRITO SEGÚN DNI]],Hoja1!$A$2:$B$55,2,FALSE),"No")</f>
        <v>ATE</v>
      </c>
      <c r="Y3858" s="10" t="str">
        <f>IF(OR(LOWER(Tabla2[[#This Row],[GENERO]])="masculino", LOWER(Tabla2[[#This Row],[GENERO]])="femenino"),"OK","Corregir")</f>
        <v>OK</v>
      </c>
      <c r="Z3858" s="10" t="str">
        <f>+IF(Tabla2[[#This Row],[Nro. DNI / CE]]="","Corregir",IF(LEN(Tabla2[[#This Row],[Nro. DNI / CE]])&gt;=8,"OK","Corregir"))</f>
        <v>OK</v>
      </c>
      <c r="AA3858" s="10">
        <f>COUNTIF(Tabla2[APELLIDOS Y NOMBRES],Tabla2[[#This Row],[APELLIDOS Y NOMBRES]])</f>
        <v>1</v>
      </c>
      <c r="AB3858" t="str">
        <f ca="1">+IFERROR(IF(Tabla2[[#This Row],[FECHA CESE/BAJA]]="","No Aplica",IF(AND(MONTH(Tabla2[[#This Row],[FECHA CESE/BAJA]])=MONTH(TODAY()-30),YEAR(Tabla2[[#This Row],[FECHA CESE/BAJA]])=YEAR(TODAY())),MONTH(TODAY()-30)&amp;"-"&amp;YEAR(TODAY()),"Borrar")),"No aplica")</f>
        <v>No Aplica</v>
      </c>
      <c r="AC3858" t="str">
        <f ca="1">+IFERROR(IF(Tabla2[[#This Row],[FECHA INICIO DE LABORES EN OBRA]]="","No Aplica",IF(AND(MONTH(Tabla2[[#This Row],[FECHA INICIO DE LABORES EN OBRA]])=MONTH(TODAY()-30),YEAR(Tabla2[[#This Row],[FECHA INICIO DE LABORES EN OBRA]])=YEAR(TODAY())),MONTH(TODAY()-30)&amp;"-"&amp;YEAR(TODAY()),"No Aplica")),"No Aplica")</f>
        <v>No Aplica</v>
      </c>
    </row>
    <row r="3859" spans="1:29" x14ac:dyDescent="0.25">
      <c r="A3859" s="2" t="s">
        <v>8426</v>
      </c>
      <c r="B3859" s="3" t="s">
        <v>8427</v>
      </c>
      <c r="C3859" s="3" t="s">
        <v>8428</v>
      </c>
      <c r="D3859" s="3" t="s">
        <v>13041</v>
      </c>
      <c r="E3859" s="3" t="s">
        <v>13042</v>
      </c>
      <c r="F3859" s="36">
        <v>30656</v>
      </c>
      <c r="G3859" s="3">
        <v>1</v>
      </c>
      <c r="H3859" s="3" t="s">
        <v>1471</v>
      </c>
      <c r="I3859" s="3" t="s">
        <v>3622</v>
      </c>
      <c r="J3859" s="3" t="s">
        <v>13043</v>
      </c>
      <c r="K3859" s="3" t="s">
        <v>2438</v>
      </c>
      <c r="L3859" s="8" t="s">
        <v>9818</v>
      </c>
      <c r="M3859" s="5"/>
      <c r="N3859" s="13" t="s">
        <v>13044</v>
      </c>
      <c r="O3859" s="5">
        <v>45100</v>
      </c>
      <c r="P3859" s="8">
        <v>1</v>
      </c>
      <c r="Q3859" s="9">
        <v>1</v>
      </c>
      <c r="R3859" s="9" t="str">
        <f>IFERROR(VLOOKUP(Tabla2[[#This Row],[CONTRATISTA PRNCIPAL]],Hoja1!$L$5:$M$9,2,FALSE),"CJV")</f>
        <v>CJV</v>
      </c>
      <c r="S3859" s="9" t="str">
        <f>IF(Tabla2[[#This Row],[EMPRESA]]=Tabla2[[#This Row],[CONTRATISTA PRNCIPAL]],"Principal","Secundaria")</f>
        <v>Secundaria</v>
      </c>
      <c r="T3859" s="10">
        <f>IFERROR(1/COUNTIF(Tabla2[CONTRATISTA PRNCIPAL],Tabla2[[#This Row],[CONTRATISTA PRNCIPAL]]),0)</f>
        <v>1.8181818181818181E-2</v>
      </c>
      <c r="U3859" s="33">
        <f ca="1">IF(((TODAY()-Tabla2[[#This Row],[FECHA NACIMIENTO]])/365)&lt;18,"Corregir", IF(((TODAY()-Tabla2[[#This Row],[FECHA NACIMIENTO]])/365)&gt;80, "Corregir",ROUNDDOWN(((TODAY()-Tabla2[[#This Row],[FECHA NACIMIENTO]])/365),0)))</f>
        <v>39</v>
      </c>
      <c r="V385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859" s="34" t="str">
        <f ca="1">+IF(Tabla2[[#This Row],[Edad]]="Corregir","Corregir","Ok")</f>
        <v>Ok</v>
      </c>
      <c r="X3859" s="10" t="str">
        <f>+IFERROR(VLOOKUP(Tabla2[[#This Row],[DISTRITO SEGÚN DNI]],Hoja1!$A$2:$B$55,2,FALSE),"No")</f>
        <v>No</v>
      </c>
      <c r="Y3859" s="10" t="str">
        <f>IF(OR(LOWER(Tabla2[[#This Row],[GENERO]])="masculino", LOWER(Tabla2[[#This Row],[GENERO]])="femenino"),"OK","Corregir")</f>
        <v>OK</v>
      </c>
      <c r="Z3859" s="10" t="str">
        <f>+IF(Tabla2[[#This Row],[Nro. DNI / CE]]="","Corregir",IF(LEN(Tabla2[[#This Row],[Nro. DNI / CE]])&gt;=8,"OK","Corregir"))</f>
        <v>OK</v>
      </c>
      <c r="AA3859" s="10">
        <f>COUNTIF(Tabla2[APELLIDOS Y NOMBRES],Tabla2[[#This Row],[APELLIDOS Y NOMBRES]])</f>
        <v>1</v>
      </c>
      <c r="AB3859" t="str">
        <f ca="1">+IFERROR(IF(Tabla2[[#This Row],[FECHA CESE/BAJA]]="","No Aplica",IF(AND(MONTH(Tabla2[[#This Row],[FECHA CESE/BAJA]])=MONTH(TODAY()-30),YEAR(Tabla2[[#This Row],[FECHA CESE/BAJA]])=YEAR(TODAY())),MONTH(TODAY()-30)&amp;"-"&amp;YEAR(TODAY()),"Borrar")),"No aplica")</f>
        <v>No Aplica</v>
      </c>
      <c r="AC3859" t="str">
        <f ca="1">+IFERROR(IF(Tabla2[[#This Row],[FECHA INICIO DE LABORES EN OBRA]]="","No Aplica",IF(AND(MONTH(Tabla2[[#This Row],[FECHA INICIO DE LABORES EN OBRA]])=MONTH(TODAY()-30),YEAR(Tabla2[[#This Row],[FECHA INICIO DE LABORES EN OBRA]])=YEAR(TODAY())),MONTH(TODAY()-30)&amp;"-"&amp;YEAR(TODAY()),"No Aplica")),"No Aplica")</f>
        <v>No Aplica</v>
      </c>
    </row>
    <row r="3860" spans="1:29" x14ac:dyDescent="0.25">
      <c r="A3860" s="2" t="s">
        <v>8426</v>
      </c>
      <c r="B3860" s="3" t="s">
        <v>8427</v>
      </c>
      <c r="C3860" s="3" t="s">
        <v>8428</v>
      </c>
      <c r="D3860" s="3" t="s">
        <v>13048</v>
      </c>
      <c r="E3860" s="3" t="s">
        <v>13049</v>
      </c>
      <c r="F3860" s="36">
        <v>30390</v>
      </c>
      <c r="G3860" s="3">
        <v>1</v>
      </c>
      <c r="H3860" s="3" t="s">
        <v>2680</v>
      </c>
      <c r="I3860" s="3" t="s">
        <v>8431</v>
      </c>
      <c r="J3860" s="3" t="s">
        <v>13050</v>
      </c>
      <c r="K3860" s="3" t="s">
        <v>3683</v>
      </c>
      <c r="L3860" s="8" t="s">
        <v>9813</v>
      </c>
      <c r="M3860" s="5"/>
      <c r="N3860" s="13" t="s">
        <v>1489</v>
      </c>
      <c r="O3860" s="5">
        <v>45114</v>
      </c>
      <c r="P3860" s="8">
        <v>1</v>
      </c>
      <c r="Q3860" s="9">
        <v>1</v>
      </c>
      <c r="R3860" s="9" t="str">
        <f>IFERROR(VLOOKUP(Tabla2[[#This Row],[CONTRATISTA PRNCIPAL]],Hoja1!$L$5:$M$9,2,FALSE),"CJV")</f>
        <v>CJV</v>
      </c>
      <c r="S3860" s="9" t="str">
        <f>IF(Tabla2[[#This Row],[EMPRESA]]=Tabla2[[#This Row],[CONTRATISTA PRNCIPAL]],"Principal","Secundaria")</f>
        <v>Secundaria</v>
      </c>
      <c r="T3860" s="10">
        <f>IFERROR(1/COUNTIF(Tabla2[CONTRATISTA PRNCIPAL],Tabla2[[#This Row],[CONTRATISTA PRNCIPAL]]),0)</f>
        <v>1.8181818181818181E-2</v>
      </c>
      <c r="U3860" s="33">
        <f ca="1">IF(((TODAY()-Tabla2[[#This Row],[FECHA NACIMIENTO]])/365)&lt;18,"Corregir", IF(((TODAY()-Tabla2[[#This Row],[FECHA NACIMIENTO]])/365)&gt;80, "Corregir",ROUNDDOWN(((TODAY()-Tabla2[[#This Row],[FECHA NACIMIENTO]])/365),0)))</f>
        <v>40</v>
      </c>
      <c r="V386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860" s="34" t="str">
        <f ca="1">+IF(Tabla2[[#This Row],[Edad]]="Corregir","Corregir","Ok")</f>
        <v>Ok</v>
      </c>
      <c r="X3860" s="10" t="str">
        <f>+IFERROR(VLOOKUP(Tabla2[[#This Row],[DISTRITO SEGÚN DNI]],Hoja1!$A$2:$B$55,2,FALSE),"No")</f>
        <v>LA VICTORIA</v>
      </c>
      <c r="Y3860" s="10" t="str">
        <f>IF(OR(LOWER(Tabla2[[#This Row],[GENERO]])="masculino", LOWER(Tabla2[[#This Row],[GENERO]])="femenino"),"OK","Corregir")</f>
        <v>OK</v>
      </c>
      <c r="Z3860" s="10" t="str">
        <f>+IF(Tabla2[[#This Row],[Nro. DNI / CE]]="","Corregir",IF(LEN(Tabla2[[#This Row],[Nro. DNI / CE]])&gt;=8,"OK","Corregir"))</f>
        <v>OK</v>
      </c>
      <c r="AA3860" s="10">
        <f>COUNTIF(Tabla2[APELLIDOS Y NOMBRES],Tabla2[[#This Row],[APELLIDOS Y NOMBRES]])</f>
        <v>1</v>
      </c>
      <c r="AB3860" t="str">
        <f ca="1">+IFERROR(IF(Tabla2[[#This Row],[FECHA CESE/BAJA]]="","No Aplica",IF(AND(MONTH(Tabla2[[#This Row],[FECHA CESE/BAJA]])=MONTH(TODAY()-30),YEAR(Tabla2[[#This Row],[FECHA CESE/BAJA]])=YEAR(TODAY())),MONTH(TODAY()-30)&amp;"-"&amp;YEAR(TODAY()),"Borrar")),"No aplica")</f>
        <v>No Aplica</v>
      </c>
      <c r="AC3860" t="str">
        <f ca="1">+IFERROR(IF(Tabla2[[#This Row],[FECHA INICIO DE LABORES EN OBRA]]="","No Aplica",IF(AND(MONTH(Tabla2[[#This Row],[FECHA INICIO DE LABORES EN OBRA]])=MONTH(TODAY()-30),YEAR(Tabla2[[#This Row],[FECHA INICIO DE LABORES EN OBRA]])=YEAR(TODAY())),MONTH(TODAY()-30)&amp;"-"&amp;YEAR(TODAY()),"No Aplica")),"No Aplica")</f>
        <v>No Aplica</v>
      </c>
    </row>
    <row r="3861" spans="1:29" x14ac:dyDescent="0.25">
      <c r="A3861" s="2" t="s">
        <v>8426</v>
      </c>
      <c r="B3861" s="3" t="s">
        <v>8427</v>
      </c>
      <c r="C3861" s="3" t="s">
        <v>8428</v>
      </c>
      <c r="D3861" s="3" t="s">
        <v>13051</v>
      </c>
      <c r="E3861" s="3" t="s">
        <v>13052</v>
      </c>
      <c r="F3861" s="36">
        <v>35738</v>
      </c>
      <c r="G3861" s="3">
        <v>1</v>
      </c>
      <c r="H3861" s="3" t="s">
        <v>1482</v>
      </c>
      <c r="I3861" s="3" t="s">
        <v>8431</v>
      </c>
      <c r="J3861" s="3" t="s">
        <v>13053</v>
      </c>
      <c r="K3861" s="3" t="s">
        <v>13054</v>
      </c>
      <c r="L3861" s="8" t="s">
        <v>9813</v>
      </c>
      <c r="M3861" s="5"/>
      <c r="N3861" s="13" t="s">
        <v>1489</v>
      </c>
      <c r="O3861" s="5">
        <v>45131</v>
      </c>
      <c r="P3861" s="8">
        <v>1</v>
      </c>
      <c r="Q3861" s="9">
        <v>1</v>
      </c>
      <c r="R3861" s="9" t="str">
        <f>IFERROR(VLOOKUP(Tabla2[[#This Row],[CONTRATISTA PRNCIPAL]],Hoja1!$L$5:$M$9,2,FALSE),"CJV")</f>
        <v>CJV</v>
      </c>
      <c r="S3861" s="9" t="str">
        <f>IF(Tabla2[[#This Row],[EMPRESA]]=Tabla2[[#This Row],[CONTRATISTA PRNCIPAL]],"Principal","Secundaria")</f>
        <v>Secundaria</v>
      </c>
      <c r="T3861" s="10">
        <f>IFERROR(1/COUNTIF(Tabla2[CONTRATISTA PRNCIPAL],Tabla2[[#This Row],[CONTRATISTA PRNCIPAL]]),0)</f>
        <v>1.8181818181818181E-2</v>
      </c>
      <c r="U3861" s="33">
        <f ca="1">IF(((TODAY()-Tabla2[[#This Row],[FECHA NACIMIENTO]])/365)&lt;18,"Corregir", IF(((TODAY()-Tabla2[[#This Row],[FECHA NACIMIENTO]])/365)&gt;80, "Corregir",ROUNDDOWN(((TODAY()-Tabla2[[#This Row],[FECHA NACIMIENTO]])/365),0)))</f>
        <v>25</v>
      </c>
      <c r="V386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861" s="34" t="str">
        <f ca="1">+IF(Tabla2[[#This Row],[Edad]]="Corregir","Corregir","Ok")</f>
        <v>Ok</v>
      </c>
      <c r="X3861" s="10" t="str">
        <f>+IFERROR(VLOOKUP(Tabla2[[#This Row],[DISTRITO SEGÚN DNI]],Hoja1!$A$2:$B$55,2,FALSE),"No")</f>
        <v>No</v>
      </c>
      <c r="Y3861" s="10" t="str">
        <f>IF(OR(LOWER(Tabla2[[#This Row],[GENERO]])="masculino", LOWER(Tabla2[[#This Row],[GENERO]])="femenino"),"OK","Corregir")</f>
        <v>OK</v>
      </c>
      <c r="Z3861" s="10" t="str">
        <f>+IF(Tabla2[[#This Row],[Nro. DNI / CE]]="","Corregir",IF(LEN(Tabla2[[#This Row],[Nro. DNI / CE]])&gt;=8,"OK","Corregir"))</f>
        <v>OK</v>
      </c>
      <c r="AA3861" s="10">
        <f>COUNTIF(Tabla2[APELLIDOS Y NOMBRES],Tabla2[[#This Row],[APELLIDOS Y NOMBRES]])</f>
        <v>1</v>
      </c>
      <c r="AB3861" t="str">
        <f ca="1">+IFERROR(IF(Tabla2[[#This Row],[FECHA CESE/BAJA]]="","No Aplica",IF(AND(MONTH(Tabla2[[#This Row],[FECHA CESE/BAJA]])=MONTH(TODAY()-30),YEAR(Tabla2[[#This Row],[FECHA CESE/BAJA]])=YEAR(TODAY())),MONTH(TODAY()-30)&amp;"-"&amp;YEAR(TODAY()),"Borrar")),"No aplica")</f>
        <v>No Aplica</v>
      </c>
      <c r="AC3861" t="str">
        <f ca="1">+IFERROR(IF(Tabla2[[#This Row],[FECHA INICIO DE LABORES EN OBRA]]="","No Aplica",IF(AND(MONTH(Tabla2[[#This Row],[FECHA INICIO DE LABORES EN OBRA]])=MONTH(TODAY()-30),YEAR(Tabla2[[#This Row],[FECHA INICIO DE LABORES EN OBRA]])=YEAR(TODAY())),MONTH(TODAY()-30)&amp;"-"&amp;YEAR(TODAY()),"No Aplica")),"No Aplica")</f>
        <v>No Aplica</v>
      </c>
    </row>
    <row r="3862" spans="1:29" x14ac:dyDescent="0.25">
      <c r="A3862" s="2" t="s">
        <v>8426</v>
      </c>
      <c r="B3862" s="3" t="s">
        <v>8427</v>
      </c>
      <c r="C3862" s="3" t="s">
        <v>8428</v>
      </c>
      <c r="D3862" s="3" t="s">
        <v>13055</v>
      </c>
      <c r="E3862" s="3" t="s">
        <v>13056</v>
      </c>
      <c r="F3862" s="36">
        <v>34991</v>
      </c>
      <c r="G3862" s="3">
        <v>1</v>
      </c>
      <c r="H3862" s="3" t="s">
        <v>2961</v>
      </c>
      <c r="I3862" s="3" t="s">
        <v>8431</v>
      </c>
      <c r="J3862" s="3" t="s">
        <v>13057</v>
      </c>
      <c r="K3862" s="3" t="s">
        <v>13058</v>
      </c>
      <c r="L3862" s="8" t="s">
        <v>9813</v>
      </c>
      <c r="M3862" s="5"/>
      <c r="N3862" s="13" t="s">
        <v>1489</v>
      </c>
      <c r="O3862" s="5">
        <v>45114</v>
      </c>
      <c r="P3862" s="8">
        <v>1</v>
      </c>
      <c r="Q3862" s="9">
        <v>1</v>
      </c>
      <c r="R3862" s="9" t="str">
        <f>IFERROR(VLOOKUP(Tabla2[[#This Row],[CONTRATISTA PRNCIPAL]],Hoja1!$L$5:$M$9,2,FALSE),"CJV")</f>
        <v>CJV</v>
      </c>
      <c r="S3862" s="9" t="str">
        <f>IF(Tabla2[[#This Row],[EMPRESA]]=Tabla2[[#This Row],[CONTRATISTA PRNCIPAL]],"Principal","Secundaria")</f>
        <v>Secundaria</v>
      </c>
      <c r="T3862" s="10">
        <f>IFERROR(1/COUNTIF(Tabla2[CONTRATISTA PRNCIPAL],Tabla2[[#This Row],[CONTRATISTA PRNCIPAL]]),0)</f>
        <v>1.8181818181818181E-2</v>
      </c>
      <c r="U3862" s="33">
        <f ca="1">IF(((TODAY()-Tabla2[[#This Row],[FECHA NACIMIENTO]])/365)&lt;18,"Corregir", IF(((TODAY()-Tabla2[[#This Row],[FECHA NACIMIENTO]])/365)&gt;80, "Corregir",ROUNDDOWN(((TODAY()-Tabla2[[#This Row],[FECHA NACIMIENTO]])/365),0)))</f>
        <v>27</v>
      </c>
      <c r="V386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862" s="34" t="str">
        <f ca="1">+IF(Tabla2[[#This Row],[Edad]]="Corregir","Corregir","Ok")</f>
        <v>Ok</v>
      </c>
      <c r="X3862" s="10" t="str">
        <f>+IFERROR(VLOOKUP(Tabla2[[#This Row],[DISTRITO SEGÚN DNI]],Hoja1!$A$2:$B$55,2,FALSE),"No")</f>
        <v>SANTA ANITA</v>
      </c>
      <c r="Y3862" s="10" t="str">
        <f>IF(OR(LOWER(Tabla2[[#This Row],[GENERO]])="masculino", LOWER(Tabla2[[#This Row],[GENERO]])="femenino"),"OK","Corregir")</f>
        <v>OK</v>
      </c>
      <c r="Z3862" s="10" t="str">
        <f>+IF(Tabla2[[#This Row],[Nro. DNI / CE]]="","Corregir",IF(LEN(Tabla2[[#This Row],[Nro. DNI / CE]])&gt;=8,"OK","Corregir"))</f>
        <v>OK</v>
      </c>
      <c r="AA3862" s="10">
        <f>COUNTIF(Tabla2[APELLIDOS Y NOMBRES],Tabla2[[#This Row],[APELLIDOS Y NOMBRES]])</f>
        <v>1</v>
      </c>
      <c r="AB3862" t="str">
        <f ca="1">+IFERROR(IF(Tabla2[[#This Row],[FECHA CESE/BAJA]]="","No Aplica",IF(AND(MONTH(Tabla2[[#This Row],[FECHA CESE/BAJA]])=MONTH(TODAY()-30),YEAR(Tabla2[[#This Row],[FECHA CESE/BAJA]])=YEAR(TODAY())),MONTH(TODAY()-30)&amp;"-"&amp;YEAR(TODAY()),"Borrar")),"No aplica")</f>
        <v>No Aplica</v>
      </c>
      <c r="AC3862" t="str">
        <f ca="1">+IFERROR(IF(Tabla2[[#This Row],[FECHA INICIO DE LABORES EN OBRA]]="","No Aplica",IF(AND(MONTH(Tabla2[[#This Row],[FECHA INICIO DE LABORES EN OBRA]])=MONTH(TODAY()-30),YEAR(Tabla2[[#This Row],[FECHA INICIO DE LABORES EN OBRA]])=YEAR(TODAY())),MONTH(TODAY()-30)&amp;"-"&amp;YEAR(TODAY()),"No Aplica")),"No Aplica")</f>
        <v>No Aplica</v>
      </c>
    </row>
    <row r="3863" spans="1:29" x14ac:dyDescent="0.25">
      <c r="A3863" s="2" t="s">
        <v>8426</v>
      </c>
      <c r="B3863" s="3" t="s">
        <v>8427</v>
      </c>
      <c r="C3863" s="3" t="s">
        <v>8428</v>
      </c>
      <c r="D3863" s="3" t="s">
        <v>13062</v>
      </c>
      <c r="E3863" s="3" t="s">
        <v>13063</v>
      </c>
      <c r="F3863" s="36">
        <v>36303</v>
      </c>
      <c r="G3863" s="3">
        <v>1</v>
      </c>
      <c r="H3863" s="3" t="s">
        <v>1482</v>
      </c>
      <c r="I3863" s="3" t="s">
        <v>3616</v>
      </c>
      <c r="J3863" s="3" t="s">
        <v>13064</v>
      </c>
      <c r="K3863" s="3" t="s">
        <v>13065</v>
      </c>
      <c r="L3863" s="8" t="s">
        <v>9818</v>
      </c>
      <c r="M3863" s="5"/>
      <c r="N3863" s="13" t="s">
        <v>1489</v>
      </c>
      <c r="O3863" s="5">
        <v>45114</v>
      </c>
      <c r="P3863" s="8">
        <v>1</v>
      </c>
      <c r="Q3863" s="9">
        <v>1</v>
      </c>
      <c r="R3863" s="9" t="str">
        <f>IFERROR(VLOOKUP(Tabla2[[#This Row],[CONTRATISTA PRNCIPAL]],Hoja1!$L$5:$M$9,2,FALSE),"CJV")</f>
        <v>CJV</v>
      </c>
      <c r="S3863" s="9" t="str">
        <f>IF(Tabla2[[#This Row],[EMPRESA]]=Tabla2[[#This Row],[CONTRATISTA PRNCIPAL]],"Principal","Secundaria")</f>
        <v>Secundaria</v>
      </c>
      <c r="T3863" s="10">
        <f>IFERROR(1/COUNTIF(Tabla2[CONTRATISTA PRNCIPAL],Tabla2[[#This Row],[CONTRATISTA PRNCIPAL]]),0)</f>
        <v>1.8181818181818181E-2</v>
      </c>
      <c r="U3863" s="33">
        <f ca="1">IF(((TODAY()-Tabla2[[#This Row],[FECHA NACIMIENTO]])/365)&lt;18,"Corregir", IF(((TODAY()-Tabla2[[#This Row],[FECHA NACIMIENTO]])/365)&gt;80, "Corregir",ROUNDDOWN(((TODAY()-Tabla2[[#This Row],[FECHA NACIMIENTO]])/365),0)))</f>
        <v>24</v>
      </c>
      <c r="V386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863" s="34" t="str">
        <f ca="1">+IF(Tabla2[[#This Row],[Edad]]="Corregir","Corregir","Ok")</f>
        <v>Ok</v>
      </c>
      <c r="X3863" s="10" t="str">
        <f>+IFERROR(VLOOKUP(Tabla2[[#This Row],[DISTRITO SEGÚN DNI]],Hoja1!$A$2:$B$55,2,FALSE),"No")</f>
        <v>No</v>
      </c>
      <c r="Y3863" s="10" t="str">
        <f>IF(OR(LOWER(Tabla2[[#This Row],[GENERO]])="masculino", LOWER(Tabla2[[#This Row],[GENERO]])="femenino"),"OK","Corregir")</f>
        <v>OK</v>
      </c>
      <c r="Z3863" s="10" t="str">
        <f>+IF(Tabla2[[#This Row],[Nro. DNI / CE]]="","Corregir",IF(LEN(Tabla2[[#This Row],[Nro. DNI / CE]])&gt;=8,"OK","Corregir"))</f>
        <v>OK</v>
      </c>
      <c r="AA3863" s="10">
        <f>COUNTIF(Tabla2[APELLIDOS Y NOMBRES],Tabla2[[#This Row],[APELLIDOS Y NOMBRES]])</f>
        <v>1</v>
      </c>
      <c r="AB3863" t="str">
        <f ca="1">+IFERROR(IF(Tabla2[[#This Row],[FECHA CESE/BAJA]]="","No Aplica",IF(AND(MONTH(Tabla2[[#This Row],[FECHA CESE/BAJA]])=MONTH(TODAY()-30),YEAR(Tabla2[[#This Row],[FECHA CESE/BAJA]])=YEAR(TODAY())),MONTH(TODAY()-30)&amp;"-"&amp;YEAR(TODAY()),"Borrar")),"No aplica")</f>
        <v>No Aplica</v>
      </c>
      <c r="AC3863" t="str">
        <f ca="1">+IFERROR(IF(Tabla2[[#This Row],[FECHA INICIO DE LABORES EN OBRA]]="","No Aplica",IF(AND(MONTH(Tabla2[[#This Row],[FECHA INICIO DE LABORES EN OBRA]])=MONTH(TODAY()-30),YEAR(Tabla2[[#This Row],[FECHA INICIO DE LABORES EN OBRA]])=YEAR(TODAY())),MONTH(TODAY()-30)&amp;"-"&amp;YEAR(TODAY()),"No Aplica")),"No Aplica")</f>
        <v>No Aplica</v>
      </c>
    </row>
    <row r="3864" spans="1:29" x14ac:dyDescent="0.25">
      <c r="A3864" s="2" t="s">
        <v>8426</v>
      </c>
      <c r="B3864" s="3" t="s">
        <v>8427</v>
      </c>
      <c r="C3864" s="3" t="s">
        <v>8428</v>
      </c>
      <c r="D3864" s="3" t="s">
        <v>180</v>
      </c>
      <c r="E3864" s="3" t="s">
        <v>13066</v>
      </c>
      <c r="F3864" s="36">
        <v>34822</v>
      </c>
      <c r="G3864" s="3">
        <v>2</v>
      </c>
      <c r="H3864" s="3" t="s">
        <v>1453</v>
      </c>
      <c r="I3864" s="3" t="s">
        <v>8431</v>
      </c>
      <c r="J3864" s="3" t="s">
        <v>13067</v>
      </c>
      <c r="K3864" s="3" t="s">
        <v>2078</v>
      </c>
      <c r="L3864" s="8" t="s">
        <v>9813</v>
      </c>
      <c r="M3864" s="5"/>
      <c r="N3864" s="13" t="s">
        <v>1489</v>
      </c>
      <c r="O3864" s="5">
        <v>45120</v>
      </c>
      <c r="P3864" s="8">
        <v>1</v>
      </c>
      <c r="Q3864" s="9">
        <v>1</v>
      </c>
      <c r="R3864" s="9" t="str">
        <f>IFERROR(VLOOKUP(Tabla2[[#This Row],[CONTRATISTA PRNCIPAL]],Hoja1!$L$5:$M$9,2,FALSE),"CJV")</f>
        <v>CJV</v>
      </c>
      <c r="S3864" s="9" t="str">
        <f>IF(Tabla2[[#This Row],[EMPRESA]]=Tabla2[[#This Row],[CONTRATISTA PRNCIPAL]],"Principal","Secundaria")</f>
        <v>Secundaria</v>
      </c>
      <c r="T3864" s="10">
        <f>IFERROR(1/COUNTIF(Tabla2[CONTRATISTA PRNCIPAL],Tabla2[[#This Row],[CONTRATISTA PRNCIPAL]]),0)</f>
        <v>1.8181818181818181E-2</v>
      </c>
      <c r="U3864" s="33">
        <f ca="1">IF(((TODAY()-Tabla2[[#This Row],[FECHA NACIMIENTO]])/365)&lt;18,"Corregir", IF(((TODAY()-Tabla2[[#This Row],[FECHA NACIMIENTO]])/365)&gt;80, "Corregir",ROUNDDOWN(((TODAY()-Tabla2[[#This Row],[FECHA NACIMIENTO]])/365),0)))</f>
        <v>28</v>
      </c>
      <c r="V386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864" s="34" t="str">
        <f ca="1">+IF(Tabla2[[#This Row],[Edad]]="Corregir","Corregir","Ok")</f>
        <v>Ok</v>
      </c>
      <c r="X3864" s="10" t="str">
        <f>+IFERROR(VLOOKUP(Tabla2[[#This Row],[DISTRITO SEGÚN DNI]],Hoja1!$A$2:$B$55,2,FALSE),"No")</f>
        <v>ATE</v>
      </c>
      <c r="Y3864" s="10" t="str">
        <f>IF(OR(LOWER(Tabla2[[#This Row],[GENERO]])="masculino", LOWER(Tabla2[[#This Row],[GENERO]])="femenino"),"OK","Corregir")</f>
        <v>OK</v>
      </c>
      <c r="Z3864" s="10" t="str">
        <f>+IF(Tabla2[[#This Row],[Nro. DNI / CE]]="","Corregir",IF(LEN(Tabla2[[#This Row],[Nro. DNI / CE]])&gt;=8,"OK","Corregir"))</f>
        <v>OK</v>
      </c>
      <c r="AA3864" s="10">
        <f>COUNTIF(Tabla2[APELLIDOS Y NOMBRES],Tabla2[[#This Row],[APELLIDOS Y NOMBRES]])</f>
        <v>1</v>
      </c>
      <c r="AB3864" t="str">
        <f ca="1">+IFERROR(IF(Tabla2[[#This Row],[FECHA CESE/BAJA]]="","No Aplica",IF(AND(MONTH(Tabla2[[#This Row],[FECHA CESE/BAJA]])=MONTH(TODAY()-30),YEAR(Tabla2[[#This Row],[FECHA CESE/BAJA]])=YEAR(TODAY())),MONTH(TODAY()-30)&amp;"-"&amp;YEAR(TODAY()),"Borrar")),"No aplica")</f>
        <v>No Aplica</v>
      </c>
      <c r="AC3864" t="str">
        <f ca="1">+IFERROR(IF(Tabla2[[#This Row],[FECHA INICIO DE LABORES EN OBRA]]="","No Aplica",IF(AND(MONTH(Tabla2[[#This Row],[FECHA INICIO DE LABORES EN OBRA]])=MONTH(TODAY()-30),YEAR(Tabla2[[#This Row],[FECHA INICIO DE LABORES EN OBRA]])=YEAR(TODAY())),MONTH(TODAY()-30)&amp;"-"&amp;YEAR(TODAY()),"No Aplica")),"No Aplica")</f>
        <v>No Aplica</v>
      </c>
    </row>
    <row r="3865" spans="1:29" x14ac:dyDescent="0.25">
      <c r="A3865" s="2" t="s">
        <v>8426</v>
      </c>
      <c r="B3865" s="3" t="s">
        <v>8427</v>
      </c>
      <c r="C3865" s="3" t="s">
        <v>8428</v>
      </c>
      <c r="D3865" s="3" t="s">
        <v>13068</v>
      </c>
      <c r="E3865" s="3" t="s">
        <v>13069</v>
      </c>
      <c r="F3865" s="36">
        <v>30503</v>
      </c>
      <c r="G3865" s="3">
        <v>1</v>
      </c>
      <c r="H3865" s="3" t="s">
        <v>7102</v>
      </c>
      <c r="I3865" s="3" t="s">
        <v>3616</v>
      </c>
      <c r="J3865" s="3" t="s">
        <v>13070</v>
      </c>
      <c r="K3865" s="3" t="s">
        <v>2423</v>
      </c>
      <c r="L3865" s="8" t="s">
        <v>9818</v>
      </c>
      <c r="M3865" s="5"/>
      <c r="N3865" s="13" t="s">
        <v>1627</v>
      </c>
      <c r="O3865" s="5">
        <v>45152</v>
      </c>
      <c r="P3865" s="8">
        <v>1</v>
      </c>
      <c r="Q3865" s="9">
        <v>1</v>
      </c>
      <c r="R3865" s="9" t="str">
        <f>IFERROR(VLOOKUP(Tabla2[[#This Row],[CONTRATISTA PRNCIPAL]],Hoja1!$L$5:$M$9,2,FALSE),"CJV")</f>
        <v>CJV</v>
      </c>
      <c r="S3865" s="9" t="str">
        <f>IF(Tabla2[[#This Row],[EMPRESA]]=Tabla2[[#This Row],[CONTRATISTA PRNCIPAL]],"Principal","Secundaria")</f>
        <v>Secundaria</v>
      </c>
      <c r="T3865" s="10">
        <f>IFERROR(1/COUNTIF(Tabla2[CONTRATISTA PRNCIPAL],Tabla2[[#This Row],[CONTRATISTA PRNCIPAL]]),0)</f>
        <v>1.8181818181818181E-2</v>
      </c>
      <c r="U3865" s="33">
        <f ca="1">IF(((TODAY()-Tabla2[[#This Row],[FECHA NACIMIENTO]])/365)&lt;18,"Corregir", IF(((TODAY()-Tabla2[[#This Row],[FECHA NACIMIENTO]])/365)&gt;80, "Corregir",ROUNDDOWN(((TODAY()-Tabla2[[#This Row],[FECHA NACIMIENTO]])/365),0)))</f>
        <v>40</v>
      </c>
      <c r="V386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865" s="34" t="str">
        <f ca="1">+IF(Tabla2[[#This Row],[Edad]]="Corregir","Corregir","Ok")</f>
        <v>Ok</v>
      </c>
      <c r="X3865" s="10" t="str">
        <f>+IFERROR(VLOOKUP(Tabla2[[#This Row],[DISTRITO SEGÚN DNI]],Hoja1!$A$2:$B$55,2,FALSE),"No")</f>
        <v>No</v>
      </c>
      <c r="Y3865" s="10" t="str">
        <f>IF(OR(LOWER(Tabla2[[#This Row],[GENERO]])="masculino", LOWER(Tabla2[[#This Row],[GENERO]])="femenino"),"OK","Corregir")</f>
        <v>OK</v>
      </c>
      <c r="Z3865" s="10" t="str">
        <f>+IF(Tabla2[[#This Row],[Nro. DNI / CE]]="","Corregir",IF(LEN(Tabla2[[#This Row],[Nro. DNI / CE]])&gt;=8,"OK","Corregir"))</f>
        <v>OK</v>
      </c>
      <c r="AA3865" s="10">
        <f>COUNTIF(Tabla2[APELLIDOS Y NOMBRES],Tabla2[[#This Row],[APELLIDOS Y NOMBRES]])</f>
        <v>1</v>
      </c>
      <c r="AB3865" t="str">
        <f ca="1">+IFERROR(IF(Tabla2[[#This Row],[FECHA CESE/BAJA]]="","No Aplica",IF(AND(MONTH(Tabla2[[#This Row],[FECHA CESE/BAJA]])=MONTH(TODAY()-30),YEAR(Tabla2[[#This Row],[FECHA CESE/BAJA]])=YEAR(TODAY())),MONTH(TODAY()-30)&amp;"-"&amp;YEAR(TODAY()),"Borrar")),"No aplica")</f>
        <v>No Aplica</v>
      </c>
      <c r="AC3865" t="str">
        <f ca="1">+IFERROR(IF(Tabla2[[#This Row],[FECHA INICIO DE LABORES EN OBRA]]="","No Aplica",IF(AND(MONTH(Tabla2[[#This Row],[FECHA INICIO DE LABORES EN OBRA]])=MONTH(TODAY()-30),YEAR(Tabla2[[#This Row],[FECHA INICIO DE LABORES EN OBRA]])=YEAR(TODAY())),MONTH(TODAY()-30)&amp;"-"&amp;YEAR(TODAY()),"No Aplica")),"No Aplica")</f>
        <v>8-2023</v>
      </c>
    </row>
    <row r="3866" spans="1:29" x14ac:dyDescent="0.25">
      <c r="A3866" s="2" t="s">
        <v>8426</v>
      </c>
      <c r="B3866" s="3" t="s">
        <v>8427</v>
      </c>
      <c r="C3866" s="3" t="s">
        <v>8428</v>
      </c>
      <c r="D3866" s="3" t="s">
        <v>3779</v>
      </c>
      <c r="E3866" s="3" t="s">
        <v>13071</v>
      </c>
      <c r="F3866" s="36">
        <v>30056</v>
      </c>
      <c r="G3866" s="3">
        <v>2</v>
      </c>
      <c r="H3866" s="3" t="s">
        <v>1453</v>
      </c>
      <c r="I3866" s="3" t="s">
        <v>8431</v>
      </c>
      <c r="J3866" s="3" t="s">
        <v>13072</v>
      </c>
      <c r="K3866" s="3" t="s">
        <v>2078</v>
      </c>
      <c r="L3866" s="8" t="s">
        <v>9813</v>
      </c>
      <c r="M3866" s="5"/>
      <c r="N3866" s="13" t="s">
        <v>1489</v>
      </c>
      <c r="O3866" s="5">
        <v>45149</v>
      </c>
      <c r="P3866" s="8">
        <v>1</v>
      </c>
      <c r="Q3866" s="9">
        <v>1</v>
      </c>
      <c r="R3866" s="9" t="str">
        <f>IFERROR(VLOOKUP(Tabla2[[#This Row],[CONTRATISTA PRNCIPAL]],Hoja1!$L$5:$M$9,2,FALSE),"CJV")</f>
        <v>CJV</v>
      </c>
      <c r="S3866" s="9" t="str">
        <f>IF(Tabla2[[#This Row],[EMPRESA]]=Tabla2[[#This Row],[CONTRATISTA PRNCIPAL]],"Principal","Secundaria")</f>
        <v>Secundaria</v>
      </c>
      <c r="T3866" s="10">
        <f>IFERROR(1/COUNTIF(Tabla2[CONTRATISTA PRNCIPAL],Tabla2[[#This Row],[CONTRATISTA PRNCIPAL]]),0)</f>
        <v>1.8181818181818181E-2</v>
      </c>
      <c r="U3866" s="33">
        <f ca="1">IF(((TODAY()-Tabla2[[#This Row],[FECHA NACIMIENTO]])/365)&lt;18,"Corregir", IF(((TODAY()-Tabla2[[#This Row],[FECHA NACIMIENTO]])/365)&gt;80, "Corregir",ROUNDDOWN(((TODAY()-Tabla2[[#This Row],[FECHA NACIMIENTO]])/365),0)))</f>
        <v>41</v>
      </c>
      <c r="V386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866" s="34" t="str">
        <f ca="1">+IF(Tabla2[[#This Row],[Edad]]="Corregir","Corregir","Ok")</f>
        <v>Ok</v>
      </c>
      <c r="X3866" s="10" t="str">
        <f>+IFERROR(VLOOKUP(Tabla2[[#This Row],[DISTRITO SEGÚN DNI]],Hoja1!$A$2:$B$55,2,FALSE),"No")</f>
        <v>ATE</v>
      </c>
      <c r="Y3866" s="10" t="str">
        <f>IF(OR(LOWER(Tabla2[[#This Row],[GENERO]])="masculino", LOWER(Tabla2[[#This Row],[GENERO]])="femenino"),"OK","Corregir")</f>
        <v>OK</v>
      </c>
      <c r="Z3866" s="10" t="str">
        <f>+IF(Tabla2[[#This Row],[Nro. DNI / CE]]="","Corregir",IF(LEN(Tabla2[[#This Row],[Nro. DNI / CE]])&gt;=8,"OK","Corregir"))</f>
        <v>OK</v>
      </c>
      <c r="AA3866" s="10">
        <f>COUNTIF(Tabla2[APELLIDOS Y NOMBRES],Tabla2[[#This Row],[APELLIDOS Y NOMBRES]])</f>
        <v>1</v>
      </c>
      <c r="AB3866" t="str">
        <f ca="1">+IFERROR(IF(Tabla2[[#This Row],[FECHA CESE/BAJA]]="","No Aplica",IF(AND(MONTH(Tabla2[[#This Row],[FECHA CESE/BAJA]])=MONTH(TODAY()-30),YEAR(Tabla2[[#This Row],[FECHA CESE/BAJA]])=YEAR(TODAY())),MONTH(TODAY()-30)&amp;"-"&amp;YEAR(TODAY()),"Borrar")),"No aplica")</f>
        <v>No Aplica</v>
      </c>
      <c r="AC3866" t="str">
        <f ca="1">+IFERROR(IF(Tabla2[[#This Row],[FECHA INICIO DE LABORES EN OBRA]]="","No Aplica",IF(AND(MONTH(Tabla2[[#This Row],[FECHA INICIO DE LABORES EN OBRA]])=MONTH(TODAY()-30),YEAR(Tabla2[[#This Row],[FECHA INICIO DE LABORES EN OBRA]])=YEAR(TODAY())),MONTH(TODAY()-30)&amp;"-"&amp;YEAR(TODAY()),"No Aplica")),"No Aplica")</f>
        <v>8-2023</v>
      </c>
    </row>
    <row r="3867" spans="1:29" x14ac:dyDescent="0.25">
      <c r="A3867" s="2" t="s">
        <v>8446</v>
      </c>
      <c r="B3867" s="3" t="s">
        <v>8447</v>
      </c>
      <c r="C3867" s="3" t="s">
        <v>8428</v>
      </c>
      <c r="D3867" s="3" t="s">
        <v>8448</v>
      </c>
      <c r="E3867" s="3" t="s">
        <v>8449</v>
      </c>
      <c r="F3867" s="36">
        <v>25676</v>
      </c>
      <c r="G3867" s="3">
        <v>1</v>
      </c>
      <c r="H3867" s="3" t="s">
        <v>8450</v>
      </c>
      <c r="I3867" s="3" t="s">
        <v>3635</v>
      </c>
      <c r="J3867" s="3" t="s">
        <v>8451</v>
      </c>
      <c r="K3867" s="3" t="s">
        <v>1492</v>
      </c>
      <c r="L3867" s="8" t="s">
        <v>9813</v>
      </c>
      <c r="M3867" s="5"/>
      <c r="N3867" s="13" t="s">
        <v>1489</v>
      </c>
      <c r="O3867" s="5" t="s">
        <v>8452</v>
      </c>
      <c r="P3867" s="8">
        <v>1</v>
      </c>
      <c r="Q3867" s="9">
        <v>1</v>
      </c>
      <c r="R3867" s="9" t="str">
        <f>IFERROR(VLOOKUP(Tabla2[[#This Row],[CONTRATISTA PRNCIPAL]],Hoja1!$L$5:$M$9,2,FALSE),"CJV")</f>
        <v>CJV</v>
      </c>
      <c r="S3867" s="9" t="str">
        <f>IF(Tabla2[[#This Row],[EMPRESA]]=Tabla2[[#This Row],[CONTRATISTA PRNCIPAL]],"Principal","Secundaria")</f>
        <v>Secundaria</v>
      </c>
      <c r="T3867" s="10">
        <f>IFERROR(1/COUNTIF(Tabla2[CONTRATISTA PRNCIPAL],Tabla2[[#This Row],[CONTRATISTA PRNCIPAL]]),0)</f>
        <v>1.8181818181818181E-2</v>
      </c>
      <c r="U3867" s="33">
        <f ca="1">IF(((TODAY()-Tabla2[[#This Row],[FECHA NACIMIENTO]])/365)&lt;18,"Corregir", IF(((TODAY()-Tabla2[[#This Row],[FECHA NACIMIENTO]])/365)&gt;80, "Corregir",ROUNDDOWN(((TODAY()-Tabla2[[#This Row],[FECHA NACIMIENTO]])/365),0)))</f>
        <v>53</v>
      </c>
      <c r="V386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867" s="34" t="str">
        <f ca="1">+IF(Tabla2[[#This Row],[Edad]]="Corregir","Corregir","Ok")</f>
        <v>Ok</v>
      </c>
      <c r="X3867" s="10" t="str">
        <f>+IFERROR(VLOOKUP(Tabla2[[#This Row],[DISTRITO SEGÚN DNI]],Hoja1!$A$2:$B$55,2,FALSE),"No")</f>
        <v>No</v>
      </c>
      <c r="Y3867" s="10" t="str">
        <f>IF(OR(LOWER(Tabla2[[#This Row],[GENERO]])="masculino", LOWER(Tabla2[[#This Row],[GENERO]])="femenino"),"OK","Corregir")</f>
        <v>OK</v>
      </c>
      <c r="Z3867" s="10" t="str">
        <f>+IF(Tabla2[[#This Row],[Nro. DNI / CE]]="","Corregir",IF(LEN(Tabla2[[#This Row],[Nro. DNI / CE]])&gt;=8,"OK","Corregir"))</f>
        <v>OK</v>
      </c>
      <c r="AA3867" s="10">
        <f>COUNTIF(Tabla2[APELLIDOS Y NOMBRES],Tabla2[[#This Row],[APELLIDOS Y NOMBRES]])</f>
        <v>1</v>
      </c>
      <c r="AB3867" t="str">
        <f ca="1">+IFERROR(IF(Tabla2[[#This Row],[FECHA CESE/BAJA]]="","No Aplica",IF(AND(MONTH(Tabla2[[#This Row],[FECHA CESE/BAJA]])=MONTH(TODAY()-30),YEAR(Tabla2[[#This Row],[FECHA CESE/BAJA]])=YEAR(TODAY())),MONTH(TODAY()-30)&amp;"-"&amp;YEAR(TODAY()),"Borrar")),"No aplica")</f>
        <v>No Aplica</v>
      </c>
      <c r="AC3867" t="str">
        <f ca="1">+IFERROR(IF(Tabla2[[#This Row],[FECHA INICIO DE LABORES EN OBRA]]="","No Aplica",IF(AND(MONTH(Tabla2[[#This Row],[FECHA INICIO DE LABORES EN OBRA]])=MONTH(TODAY()-30),YEAR(Tabla2[[#This Row],[FECHA INICIO DE LABORES EN OBRA]])=YEAR(TODAY())),MONTH(TODAY()-30)&amp;"-"&amp;YEAR(TODAY()),"No Aplica")),"No Aplica")</f>
        <v>No Aplica</v>
      </c>
    </row>
    <row r="3868" spans="1:29" x14ac:dyDescent="0.25">
      <c r="A3868" s="2" t="s">
        <v>8446</v>
      </c>
      <c r="B3868" s="3" t="s">
        <v>8447</v>
      </c>
      <c r="C3868" s="3" t="s">
        <v>8428</v>
      </c>
      <c r="D3868" s="3" t="s">
        <v>8453</v>
      </c>
      <c r="E3868" s="3" t="s">
        <v>8454</v>
      </c>
      <c r="F3868" s="36">
        <v>33954</v>
      </c>
      <c r="G3868" s="3">
        <v>1</v>
      </c>
      <c r="H3868" s="3" t="s">
        <v>8455</v>
      </c>
      <c r="I3868" s="3" t="s">
        <v>3635</v>
      </c>
      <c r="J3868" s="3" t="s">
        <v>8456</v>
      </c>
      <c r="K3868" s="3" t="s">
        <v>2450</v>
      </c>
      <c r="L3868" s="8" t="s">
        <v>9813</v>
      </c>
      <c r="M3868" s="5"/>
      <c r="N3868" s="13" t="s">
        <v>1489</v>
      </c>
      <c r="O3868" s="5" t="s">
        <v>8452</v>
      </c>
      <c r="P3868" s="8">
        <v>1</v>
      </c>
      <c r="Q3868" s="9">
        <v>1</v>
      </c>
      <c r="R3868" s="9" t="str">
        <f>IFERROR(VLOOKUP(Tabla2[[#This Row],[CONTRATISTA PRNCIPAL]],Hoja1!$L$5:$M$9,2,FALSE),"CJV")</f>
        <v>CJV</v>
      </c>
      <c r="S3868" s="9" t="str">
        <f>IF(Tabla2[[#This Row],[EMPRESA]]=Tabla2[[#This Row],[CONTRATISTA PRNCIPAL]],"Principal","Secundaria")</f>
        <v>Secundaria</v>
      </c>
      <c r="T3868" s="10">
        <f>IFERROR(1/COUNTIF(Tabla2[CONTRATISTA PRNCIPAL],Tabla2[[#This Row],[CONTRATISTA PRNCIPAL]]),0)</f>
        <v>1.8181818181818181E-2</v>
      </c>
      <c r="U3868" s="33">
        <f ca="1">IF(((TODAY()-Tabla2[[#This Row],[FECHA NACIMIENTO]])/365)&lt;18,"Corregir", IF(((TODAY()-Tabla2[[#This Row],[FECHA NACIMIENTO]])/365)&gt;80, "Corregir",ROUNDDOWN(((TODAY()-Tabla2[[#This Row],[FECHA NACIMIENTO]])/365),0)))</f>
        <v>30</v>
      </c>
      <c r="V386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868" s="34" t="str">
        <f ca="1">+IF(Tabla2[[#This Row],[Edad]]="Corregir","Corregir","Ok")</f>
        <v>Ok</v>
      </c>
      <c r="X3868" s="10" t="str">
        <f>+IFERROR(VLOOKUP(Tabla2[[#This Row],[DISTRITO SEGÚN DNI]],Hoja1!$A$2:$B$55,2,FALSE),"No")</f>
        <v>No</v>
      </c>
      <c r="Y3868" s="10" t="str">
        <f>IF(OR(LOWER(Tabla2[[#This Row],[GENERO]])="masculino", LOWER(Tabla2[[#This Row],[GENERO]])="femenino"),"OK","Corregir")</f>
        <v>OK</v>
      </c>
      <c r="Z3868" s="10" t="str">
        <f>+IF(Tabla2[[#This Row],[Nro. DNI / CE]]="","Corregir",IF(LEN(Tabla2[[#This Row],[Nro. DNI / CE]])&gt;=8,"OK","Corregir"))</f>
        <v>OK</v>
      </c>
      <c r="AA3868" s="10">
        <f>COUNTIF(Tabla2[APELLIDOS Y NOMBRES],Tabla2[[#This Row],[APELLIDOS Y NOMBRES]])</f>
        <v>1</v>
      </c>
      <c r="AB3868" t="str">
        <f ca="1">+IFERROR(IF(Tabla2[[#This Row],[FECHA CESE/BAJA]]="","No Aplica",IF(AND(MONTH(Tabla2[[#This Row],[FECHA CESE/BAJA]])=MONTH(TODAY()-30),YEAR(Tabla2[[#This Row],[FECHA CESE/BAJA]])=YEAR(TODAY())),MONTH(TODAY()-30)&amp;"-"&amp;YEAR(TODAY()),"Borrar")),"No aplica")</f>
        <v>No Aplica</v>
      </c>
      <c r="AC3868" t="str">
        <f ca="1">+IFERROR(IF(Tabla2[[#This Row],[FECHA INICIO DE LABORES EN OBRA]]="","No Aplica",IF(AND(MONTH(Tabla2[[#This Row],[FECHA INICIO DE LABORES EN OBRA]])=MONTH(TODAY()-30),YEAR(Tabla2[[#This Row],[FECHA INICIO DE LABORES EN OBRA]])=YEAR(TODAY())),MONTH(TODAY()-30)&amp;"-"&amp;YEAR(TODAY()),"No Aplica")),"No Aplica")</f>
        <v>No Aplica</v>
      </c>
    </row>
    <row r="3869" spans="1:29" x14ac:dyDescent="0.25">
      <c r="A3869" s="2" t="s">
        <v>8446</v>
      </c>
      <c r="B3869" s="3" t="s">
        <v>8447</v>
      </c>
      <c r="C3869" s="3" t="s">
        <v>8428</v>
      </c>
      <c r="D3869" s="3">
        <v>73366253</v>
      </c>
      <c r="E3869" s="3" t="s">
        <v>8457</v>
      </c>
      <c r="F3869" s="36">
        <v>35567</v>
      </c>
      <c r="G3869" s="3">
        <v>1</v>
      </c>
      <c r="H3869" s="3" t="s">
        <v>8455</v>
      </c>
      <c r="I3869" s="3" t="s">
        <v>3635</v>
      </c>
      <c r="J3869" s="3" t="s">
        <v>8458</v>
      </c>
      <c r="K3869" s="3" t="s">
        <v>1483</v>
      </c>
      <c r="L3869" s="8" t="s">
        <v>9813</v>
      </c>
      <c r="M3869" s="5"/>
      <c r="N3869" s="13" t="s">
        <v>1489</v>
      </c>
      <c r="O3869" s="5" t="s">
        <v>8452</v>
      </c>
      <c r="P3869" s="8">
        <v>1</v>
      </c>
      <c r="Q3869" s="9">
        <v>1</v>
      </c>
      <c r="R3869" s="9" t="str">
        <f>IFERROR(VLOOKUP(Tabla2[[#This Row],[CONTRATISTA PRNCIPAL]],Hoja1!$L$5:$M$9,2,FALSE),"CJV")</f>
        <v>CJV</v>
      </c>
      <c r="S3869" s="9" t="str">
        <f>IF(Tabla2[[#This Row],[EMPRESA]]=Tabla2[[#This Row],[CONTRATISTA PRNCIPAL]],"Principal","Secundaria")</f>
        <v>Secundaria</v>
      </c>
      <c r="T3869" s="10">
        <f>IFERROR(1/COUNTIF(Tabla2[CONTRATISTA PRNCIPAL],Tabla2[[#This Row],[CONTRATISTA PRNCIPAL]]),0)</f>
        <v>1.8181818181818181E-2</v>
      </c>
      <c r="U3869" s="33">
        <f ca="1">IF(((TODAY()-Tabla2[[#This Row],[FECHA NACIMIENTO]])/365)&lt;18,"Corregir", IF(((TODAY()-Tabla2[[#This Row],[FECHA NACIMIENTO]])/365)&gt;80, "Corregir",ROUNDDOWN(((TODAY()-Tabla2[[#This Row],[FECHA NACIMIENTO]])/365),0)))</f>
        <v>26</v>
      </c>
      <c r="V386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869" s="34" t="str">
        <f ca="1">+IF(Tabla2[[#This Row],[Edad]]="Corregir","Corregir","Ok")</f>
        <v>Ok</v>
      </c>
      <c r="X3869" s="10" t="str">
        <f>+IFERROR(VLOOKUP(Tabla2[[#This Row],[DISTRITO SEGÚN DNI]],Hoja1!$A$2:$B$55,2,FALSE),"No")</f>
        <v>No</v>
      </c>
      <c r="Y3869" s="10" t="str">
        <f>IF(OR(LOWER(Tabla2[[#This Row],[GENERO]])="masculino", LOWER(Tabla2[[#This Row],[GENERO]])="femenino"),"OK","Corregir")</f>
        <v>OK</v>
      </c>
      <c r="Z3869" s="10" t="str">
        <f>+IF(Tabla2[[#This Row],[Nro. DNI / CE]]="","Corregir",IF(LEN(Tabla2[[#This Row],[Nro. DNI / CE]])&gt;=8,"OK","Corregir"))</f>
        <v>OK</v>
      </c>
      <c r="AA3869" s="10">
        <f>COUNTIF(Tabla2[APELLIDOS Y NOMBRES],Tabla2[[#This Row],[APELLIDOS Y NOMBRES]])</f>
        <v>1</v>
      </c>
      <c r="AB3869" t="str">
        <f ca="1">+IFERROR(IF(Tabla2[[#This Row],[FECHA CESE/BAJA]]="","No Aplica",IF(AND(MONTH(Tabla2[[#This Row],[FECHA CESE/BAJA]])=MONTH(TODAY()-30),YEAR(Tabla2[[#This Row],[FECHA CESE/BAJA]])=YEAR(TODAY())),MONTH(TODAY()-30)&amp;"-"&amp;YEAR(TODAY()),"Borrar")),"No aplica")</f>
        <v>No Aplica</v>
      </c>
      <c r="AC3869" t="str">
        <f ca="1">+IFERROR(IF(Tabla2[[#This Row],[FECHA INICIO DE LABORES EN OBRA]]="","No Aplica",IF(AND(MONTH(Tabla2[[#This Row],[FECHA INICIO DE LABORES EN OBRA]])=MONTH(TODAY()-30),YEAR(Tabla2[[#This Row],[FECHA INICIO DE LABORES EN OBRA]])=YEAR(TODAY())),MONTH(TODAY()-30)&amp;"-"&amp;YEAR(TODAY()),"No Aplica")),"No Aplica")</f>
        <v>No Aplica</v>
      </c>
    </row>
    <row r="3870" spans="1:29" x14ac:dyDescent="0.25">
      <c r="A3870" s="2" t="s">
        <v>8446</v>
      </c>
      <c r="B3870" s="3" t="s">
        <v>8447</v>
      </c>
      <c r="C3870" s="3" t="s">
        <v>8428</v>
      </c>
      <c r="D3870" s="3" t="s">
        <v>8459</v>
      </c>
      <c r="E3870" s="3" t="s">
        <v>8460</v>
      </c>
      <c r="F3870" s="36">
        <v>37440</v>
      </c>
      <c r="G3870" s="3">
        <v>1</v>
      </c>
      <c r="H3870" s="3" t="s">
        <v>8455</v>
      </c>
      <c r="I3870" s="3" t="s">
        <v>3635</v>
      </c>
      <c r="J3870" s="3" t="s">
        <v>8461</v>
      </c>
      <c r="K3870" s="3" t="s">
        <v>2450</v>
      </c>
      <c r="L3870" s="8" t="s">
        <v>9813</v>
      </c>
      <c r="M3870" s="5"/>
      <c r="N3870" s="13" t="s">
        <v>1489</v>
      </c>
      <c r="O3870" s="5" t="s">
        <v>8452</v>
      </c>
      <c r="P3870" s="8">
        <v>1</v>
      </c>
      <c r="Q3870" s="9">
        <v>1</v>
      </c>
      <c r="R3870" s="9" t="str">
        <f>IFERROR(VLOOKUP(Tabla2[[#This Row],[CONTRATISTA PRNCIPAL]],Hoja1!$L$5:$M$9,2,FALSE),"CJV")</f>
        <v>CJV</v>
      </c>
      <c r="S3870" s="9" t="str">
        <f>IF(Tabla2[[#This Row],[EMPRESA]]=Tabla2[[#This Row],[CONTRATISTA PRNCIPAL]],"Principal","Secundaria")</f>
        <v>Secundaria</v>
      </c>
      <c r="T3870" s="10">
        <f>IFERROR(1/COUNTIF(Tabla2[CONTRATISTA PRNCIPAL],Tabla2[[#This Row],[CONTRATISTA PRNCIPAL]]),0)</f>
        <v>1.8181818181818181E-2</v>
      </c>
      <c r="U3870" s="33">
        <f ca="1">IF(((TODAY()-Tabla2[[#This Row],[FECHA NACIMIENTO]])/365)&lt;18,"Corregir", IF(((TODAY()-Tabla2[[#This Row],[FECHA NACIMIENTO]])/365)&gt;80, "Corregir",ROUNDDOWN(((TODAY()-Tabla2[[#This Row],[FECHA NACIMIENTO]])/365),0)))</f>
        <v>21</v>
      </c>
      <c r="V387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3870" s="34" t="str">
        <f ca="1">+IF(Tabla2[[#This Row],[Edad]]="Corregir","Corregir","Ok")</f>
        <v>Ok</v>
      </c>
      <c r="X3870" s="10" t="str">
        <f>+IFERROR(VLOOKUP(Tabla2[[#This Row],[DISTRITO SEGÚN DNI]],Hoja1!$A$2:$B$55,2,FALSE),"No")</f>
        <v>No</v>
      </c>
      <c r="Y3870" s="10" t="str">
        <f>IF(OR(LOWER(Tabla2[[#This Row],[GENERO]])="masculino", LOWER(Tabla2[[#This Row],[GENERO]])="femenino"),"OK","Corregir")</f>
        <v>OK</v>
      </c>
      <c r="Z3870" s="10" t="str">
        <f>+IF(Tabla2[[#This Row],[Nro. DNI / CE]]="","Corregir",IF(LEN(Tabla2[[#This Row],[Nro. DNI / CE]])&gt;=8,"OK","Corregir"))</f>
        <v>OK</v>
      </c>
      <c r="AA3870" s="10">
        <f>COUNTIF(Tabla2[APELLIDOS Y NOMBRES],Tabla2[[#This Row],[APELLIDOS Y NOMBRES]])</f>
        <v>1</v>
      </c>
      <c r="AB3870" t="str">
        <f ca="1">+IFERROR(IF(Tabla2[[#This Row],[FECHA CESE/BAJA]]="","No Aplica",IF(AND(MONTH(Tabla2[[#This Row],[FECHA CESE/BAJA]])=MONTH(TODAY()-30),YEAR(Tabla2[[#This Row],[FECHA CESE/BAJA]])=YEAR(TODAY())),MONTH(TODAY()-30)&amp;"-"&amp;YEAR(TODAY()),"Borrar")),"No aplica")</f>
        <v>No Aplica</v>
      </c>
      <c r="AC3870" t="str">
        <f ca="1">+IFERROR(IF(Tabla2[[#This Row],[FECHA INICIO DE LABORES EN OBRA]]="","No Aplica",IF(AND(MONTH(Tabla2[[#This Row],[FECHA INICIO DE LABORES EN OBRA]])=MONTH(TODAY()-30),YEAR(Tabla2[[#This Row],[FECHA INICIO DE LABORES EN OBRA]])=YEAR(TODAY())),MONTH(TODAY()-30)&amp;"-"&amp;YEAR(TODAY()),"No Aplica")),"No Aplica")</f>
        <v>No Aplica</v>
      </c>
    </row>
    <row r="3871" spans="1:29" x14ac:dyDescent="0.25">
      <c r="A3871" s="2" t="s">
        <v>8446</v>
      </c>
      <c r="B3871" s="3" t="s">
        <v>8447</v>
      </c>
      <c r="C3871" s="3" t="s">
        <v>8428</v>
      </c>
      <c r="D3871" s="3" t="s">
        <v>8462</v>
      </c>
      <c r="E3871" s="3" t="s">
        <v>8463</v>
      </c>
      <c r="F3871" s="36">
        <v>26090</v>
      </c>
      <c r="G3871" s="3">
        <v>1</v>
      </c>
      <c r="H3871" s="3" t="s">
        <v>8455</v>
      </c>
      <c r="I3871" s="3" t="s">
        <v>3635</v>
      </c>
      <c r="J3871" s="3" t="s">
        <v>8464</v>
      </c>
      <c r="K3871" s="3" t="s">
        <v>2450</v>
      </c>
      <c r="L3871" s="8" t="s">
        <v>9813</v>
      </c>
      <c r="M3871" s="5"/>
      <c r="N3871" s="13" t="s">
        <v>1489</v>
      </c>
      <c r="O3871" s="5" t="s">
        <v>8452</v>
      </c>
      <c r="P3871" s="8">
        <v>1</v>
      </c>
      <c r="Q3871" s="9">
        <v>1</v>
      </c>
      <c r="R3871" s="9" t="str">
        <f>IFERROR(VLOOKUP(Tabla2[[#This Row],[CONTRATISTA PRNCIPAL]],Hoja1!$L$5:$M$9,2,FALSE),"CJV")</f>
        <v>CJV</v>
      </c>
      <c r="S3871" s="9" t="str">
        <f>IF(Tabla2[[#This Row],[EMPRESA]]=Tabla2[[#This Row],[CONTRATISTA PRNCIPAL]],"Principal","Secundaria")</f>
        <v>Secundaria</v>
      </c>
      <c r="T3871" s="10">
        <f>IFERROR(1/COUNTIF(Tabla2[CONTRATISTA PRNCIPAL],Tabla2[[#This Row],[CONTRATISTA PRNCIPAL]]),0)</f>
        <v>1.8181818181818181E-2</v>
      </c>
      <c r="U3871" s="33">
        <f ca="1">IF(((TODAY()-Tabla2[[#This Row],[FECHA NACIMIENTO]])/365)&lt;18,"Corregir", IF(((TODAY()-Tabla2[[#This Row],[FECHA NACIMIENTO]])/365)&gt;80, "Corregir",ROUNDDOWN(((TODAY()-Tabla2[[#This Row],[FECHA NACIMIENTO]])/365),0)))</f>
        <v>52</v>
      </c>
      <c r="V387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871" s="34" t="str">
        <f ca="1">+IF(Tabla2[[#This Row],[Edad]]="Corregir","Corregir","Ok")</f>
        <v>Ok</v>
      </c>
      <c r="X3871" s="10" t="str">
        <f>+IFERROR(VLOOKUP(Tabla2[[#This Row],[DISTRITO SEGÚN DNI]],Hoja1!$A$2:$B$55,2,FALSE),"No")</f>
        <v>No</v>
      </c>
      <c r="Y3871" s="10" t="str">
        <f>IF(OR(LOWER(Tabla2[[#This Row],[GENERO]])="masculino", LOWER(Tabla2[[#This Row],[GENERO]])="femenino"),"OK","Corregir")</f>
        <v>OK</v>
      </c>
      <c r="Z3871" s="10" t="str">
        <f>+IF(Tabla2[[#This Row],[Nro. DNI / CE]]="","Corregir",IF(LEN(Tabla2[[#This Row],[Nro. DNI / CE]])&gt;=8,"OK","Corregir"))</f>
        <v>OK</v>
      </c>
      <c r="AA3871" s="10">
        <f>COUNTIF(Tabla2[APELLIDOS Y NOMBRES],Tabla2[[#This Row],[APELLIDOS Y NOMBRES]])</f>
        <v>1</v>
      </c>
      <c r="AB3871" t="str">
        <f ca="1">+IFERROR(IF(Tabla2[[#This Row],[FECHA CESE/BAJA]]="","No Aplica",IF(AND(MONTH(Tabla2[[#This Row],[FECHA CESE/BAJA]])=MONTH(TODAY()-30),YEAR(Tabla2[[#This Row],[FECHA CESE/BAJA]])=YEAR(TODAY())),MONTH(TODAY()-30)&amp;"-"&amp;YEAR(TODAY()),"Borrar")),"No aplica")</f>
        <v>No Aplica</v>
      </c>
      <c r="AC3871" t="str">
        <f ca="1">+IFERROR(IF(Tabla2[[#This Row],[FECHA INICIO DE LABORES EN OBRA]]="","No Aplica",IF(AND(MONTH(Tabla2[[#This Row],[FECHA INICIO DE LABORES EN OBRA]])=MONTH(TODAY()-30),YEAR(Tabla2[[#This Row],[FECHA INICIO DE LABORES EN OBRA]])=YEAR(TODAY())),MONTH(TODAY()-30)&amp;"-"&amp;YEAR(TODAY()),"No Aplica")),"No Aplica")</f>
        <v>No Aplica</v>
      </c>
    </row>
    <row r="3872" spans="1:29" x14ac:dyDescent="0.25">
      <c r="A3872" s="2" t="s">
        <v>8446</v>
      </c>
      <c r="B3872" s="3" t="s">
        <v>8447</v>
      </c>
      <c r="C3872" s="3" t="s">
        <v>8428</v>
      </c>
      <c r="D3872" s="3" t="s">
        <v>8465</v>
      </c>
      <c r="E3872" s="3" t="s">
        <v>8466</v>
      </c>
      <c r="F3872" s="36">
        <v>35012</v>
      </c>
      <c r="G3872" s="3">
        <v>1</v>
      </c>
      <c r="H3872" s="3" t="s">
        <v>8455</v>
      </c>
      <c r="I3872" s="3" t="s">
        <v>3635</v>
      </c>
      <c r="J3872" s="3" t="s">
        <v>8467</v>
      </c>
      <c r="K3872" s="3" t="s">
        <v>2106</v>
      </c>
      <c r="L3872" s="8" t="s">
        <v>9813</v>
      </c>
      <c r="M3872" s="5"/>
      <c r="N3872" s="13" t="s">
        <v>1489</v>
      </c>
      <c r="O3872" s="5" t="s">
        <v>8468</v>
      </c>
      <c r="P3872" s="8">
        <v>1</v>
      </c>
      <c r="Q3872" s="9">
        <v>1</v>
      </c>
      <c r="R3872" s="9" t="str">
        <f>IFERROR(VLOOKUP(Tabla2[[#This Row],[CONTRATISTA PRNCIPAL]],Hoja1!$L$5:$M$9,2,FALSE),"CJV")</f>
        <v>CJV</v>
      </c>
      <c r="S3872" s="9" t="str">
        <f>IF(Tabla2[[#This Row],[EMPRESA]]=Tabla2[[#This Row],[CONTRATISTA PRNCIPAL]],"Principal","Secundaria")</f>
        <v>Secundaria</v>
      </c>
      <c r="T3872" s="10">
        <f>IFERROR(1/COUNTIF(Tabla2[CONTRATISTA PRNCIPAL],Tabla2[[#This Row],[CONTRATISTA PRNCIPAL]]),0)</f>
        <v>1.8181818181818181E-2</v>
      </c>
      <c r="U3872" s="33">
        <f ca="1">IF(((TODAY()-Tabla2[[#This Row],[FECHA NACIMIENTO]])/365)&lt;18,"Corregir", IF(((TODAY()-Tabla2[[#This Row],[FECHA NACIMIENTO]])/365)&gt;80, "Corregir",ROUNDDOWN(((TODAY()-Tabla2[[#This Row],[FECHA NACIMIENTO]])/365),0)))</f>
        <v>27</v>
      </c>
      <c r="V387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872" s="34" t="str">
        <f ca="1">+IF(Tabla2[[#This Row],[Edad]]="Corregir","Corregir","Ok")</f>
        <v>Ok</v>
      </c>
      <c r="X3872" s="10" t="str">
        <f>+IFERROR(VLOOKUP(Tabla2[[#This Row],[DISTRITO SEGÚN DNI]],Hoja1!$A$2:$B$55,2,FALSE),"No")</f>
        <v>No</v>
      </c>
      <c r="Y3872" s="10" t="str">
        <f>IF(OR(LOWER(Tabla2[[#This Row],[GENERO]])="masculino", LOWER(Tabla2[[#This Row],[GENERO]])="femenino"),"OK","Corregir")</f>
        <v>OK</v>
      </c>
      <c r="Z3872" s="10" t="str">
        <f>+IF(Tabla2[[#This Row],[Nro. DNI / CE]]="","Corregir",IF(LEN(Tabla2[[#This Row],[Nro. DNI / CE]])&gt;=8,"OK","Corregir"))</f>
        <v>OK</v>
      </c>
      <c r="AA3872" s="10">
        <f>COUNTIF(Tabla2[APELLIDOS Y NOMBRES],Tabla2[[#This Row],[APELLIDOS Y NOMBRES]])</f>
        <v>1</v>
      </c>
      <c r="AB3872" t="str">
        <f ca="1">+IFERROR(IF(Tabla2[[#This Row],[FECHA CESE/BAJA]]="","No Aplica",IF(AND(MONTH(Tabla2[[#This Row],[FECHA CESE/BAJA]])=MONTH(TODAY()-30),YEAR(Tabla2[[#This Row],[FECHA CESE/BAJA]])=YEAR(TODAY())),MONTH(TODAY()-30)&amp;"-"&amp;YEAR(TODAY()),"Borrar")),"No aplica")</f>
        <v>No Aplica</v>
      </c>
      <c r="AC3872" t="str">
        <f ca="1">+IFERROR(IF(Tabla2[[#This Row],[FECHA INICIO DE LABORES EN OBRA]]="","No Aplica",IF(AND(MONTH(Tabla2[[#This Row],[FECHA INICIO DE LABORES EN OBRA]])=MONTH(TODAY()-30),YEAR(Tabla2[[#This Row],[FECHA INICIO DE LABORES EN OBRA]])=YEAR(TODAY())),MONTH(TODAY()-30)&amp;"-"&amp;YEAR(TODAY()),"No Aplica")),"No Aplica")</f>
        <v>No Aplica</v>
      </c>
    </row>
    <row r="3873" spans="1:29" x14ac:dyDescent="0.25">
      <c r="A3873" s="2" t="s">
        <v>8446</v>
      </c>
      <c r="B3873" s="3" t="s">
        <v>8447</v>
      </c>
      <c r="C3873" s="3" t="s">
        <v>8428</v>
      </c>
      <c r="D3873" s="3" t="s">
        <v>8469</v>
      </c>
      <c r="E3873" s="3" t="s">
        <v>8470</v>
      </c>
      <c r="F3873" s="36">
        <v>37520</v>
      </c>
      <c r="G3873" s="3">
        <v>1</v>
      </c>
      <c r="H3873" s="3" t="s">
        <v>8455</v>
      </c>
      <c r="I3873" s="3" t="s">
        <v>3635</v>
      </c>
      <c r="J3873" s="3" t="s">
        <v>8471</v>
      </c>
      <c r="K3873" s="3" t="s">
        <v>1510</v>
      </c>
      <c r="L3873" s="8" t="s">
        <v>9813</v>
      </c>
      <c r="M3873" s="5"/>
      <c r="N3873" s="13" t="s">
        <v>1489</v>
      </c>
      <c r="O3873" s="5" t="s">
        <v>8452</v>
      </c>
      <c r="P3873" s="8">
        <v>1</v>
      </c>
      <c r="Q3873" s="9">
        <v>1</v>
      </c>
      <c r="R3873" s="9" t="str">
        <f>IFERROR(VLOOKUP(Tabla2[[#This Row],[CONTRATISTA PRNCIPAL]],Hoja1!$L$5:$M$9,2,FALSE),"CJV")</f>
        <v>CJV</v>
      </c>
      <c r="S3873" s="9" t="str">
        <f>IF(Tabla2[[#This Row],[EMPRESA]]=Tabla2[[#This Row],[CONTRATISTA PRNCIPAL]],"Principal","Secundaria")</f>
        <v>Secundaria</v>
      </c>
      <c r="T3873" s="10">
        <f>IFERROR(1/COUNTIF(Tabla2[CONTRATISTA PRNCIPAL],Tabla2[[#This Row],[CONTRATISTA PRNCIPAL]]),0)</f>
        <v>1.8181818181818181E-2</v>
      </c>
      <c r="U3873" s="33">
        <f ca="1">IF(((TODAY()-Tabla2[[#This Row],[FECHA NACIMIENTO]])/365)&lt;18,"Corregir", IF(((TODAY()-Tabla2[[#This Row],[FECHA NACIMIENTO]])/365)&gt;80, "Corregir",ROUNDDOWN(((TODAY()-Tabla2[[#This Row],[FECHA NACIMIENTO]])/365),0)))</f>
        <v>20</v>
      </c>
      <c r="V387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3873" s="34" t="str">
        <f ca="1">+IF(Tabla2[[#This Row],[Edad]]="Corregir","Corregir","Ok")</f>
        <v>Ok</v>
      </c>
      <c r="X3873" s="10" t="str">
        <f>+IFERROR(VLOOKUP(Tabla2[[#This Row],[DISTRITO SEGÚN DNI]],Hoja1!$A$2:$B$55,2,FALSE),"No")</f>
        <v>CALLAO</v>
      </c>
      <c r="Y3873" s="10" t="str">
        <f>IF(OR(LOWER(Tabla2[[#This Row],[GENERO]])="masculino", LOWER(Tabla2[[#This Row],[GENERO]])="femenino"),"OK","Corregir")</f>
        <v>OK</v>
      </c>
      <c r="Z3873" s="10" t="str">
        <f>+IF(Tabla2[[#This Row],[Nro. DNI / CE]]="","Corregir",IF(LEN(Tabla2[[#This Row],[Nro. DNI / CE]])&gt;=8,"OK","Corregir"))</f>
        <v>OK</v>
      </c>
      <c r="AA3873" s="10">
        <f>COUNTIF(Tabla2[APELLIDOS Y NOMBRES],Tabla2[[#This Row],[APELLIDOS Y NOMBRES]])</f>
        <v>1</v>
      </c>
      <c r="AB3873" t="str">
        <f ca="1">+IFERROR(IF(Tabla2[[#This Row],[FECHA CESE/BAJA]]="","No Aplica",IF(AND(MONTH(Tabla2[[#This Row],[FECHA CESE/BAJA]])=MONTH(TODAY()-30),YEAR(Tabla2[[#This Row],[FECHA CESE/BAJA]])=YEAR(TODAY())),MONTH(TODAY()-30)&amp;"-"&amp;YEAR(TODAY()),"Borrar")),"No aplica")</f>
        <v>No Aplica</v>
      </c>
      <c r="AC3873" t="str">
        <f ca="1">+IFERROR(IF(Tabla2[[#This Row],[FECHA INICIO DE LABORES EN OBRA]]="","No Aplica",IF(AND(MONTH(Tabla2[[#This Row],[FECHA INICIO DE LABORES EN OBRA]])=MONTH(TODAY()-30),YEAR(Tabla2[[#This Row],[FECHA INICIO DE LABORES EN OBRA]])=YEAR(TODAY())),MONTH(TODAY()-30)&amp;"-"&amp;YEAR(TODAY()),"No Aplica")),"No Aplica")</f>
        <v>No Aplica</v>
      </c>
    </row>
    <row r="3874" spans="1:29" x14ac:dyDescent="0.25">
      <c r="A3874" s="2" t="s">
        <v>8446</v>
      </c>
      <c r="B3874" s="3" t="s">
        <v>8447</v>
      </c>
      <c r="C3874" s="3" t="s">
        <v>8428</v>
      </c>
      <c r="D3874" s="3" t="s">
        <v>8472</v>
      </c>
      <c r="E3874" s="3" t="s">
        <v>8473</v>
      </c>
      <c r="F3874" s="36">
        <v>35779</v>
      </c>
      <c r="G3874" s="3">
        <v>1</v>
      </c>
      <c r="H3874" s="3" t="s">
        <v>8455</v>
      </c>
      <c r="I3874" s="3" t="s">
        <v>3635</v>
      </c>
      <c r="J3874" s="3" t="s">
        <v>8474</v>
      </c>
      <c r="K3874" s="3" t="s">
        <v>1492</v>
      </c>
      <c r="L3874" s="8" t="s">
        <v>9813</v>
      </c>
      <c r="M3874" s="5"/>
      <c r="N3874" s="13" t="s">
        <v>13044</v>
      </c>
      <c r="O3874" s="5" t="s">
        <v>8468</v>
      </c>
      <c r="P3874" s="8">
        <v>1</v>
      </c>
      <c r="Q3874" s="9">
        <v>1</v>
      </c>
      <c r="R3874" s="9" t="str">
        <f>IFERROR(VLOOKUP(Tabla2[[#This Row],[CONTRATISTA PRNCIPAL]],Hoja1!$L$5:$M$9,2,FALSE),"CJV")</f>
        <v>CJV</v>
      </c>
      <c r="S3874" s="9" t="str">
        <f>IF(Tabla2[[#This Row],[EMPRESA]]=Tabla2[[#This Row],[CONTRATISTA PRNCIPAL]],"Principal","Secundaria")</f>
        <v>Secundaria</v>
      </c>
      <c r="T3874" s="10">
        <f>IFERROR(1/COUNTIF(Tabla2[CONTRATISTA PRNCIPAL],Tabla2[[#This Row],[CONTRATISTA PRNCIPAL]]),0)</f>
        <v>1.8181818181818181E-2</v>
      </c>
      <c r="U3874" s="33">
        <f ca="1">IF(((TODAY()-Tabla2[[#This Row],[FECHA NACIMIENTO]])/365)&lt;18,"Corregir", IF(((TODAY()-Tabla2[[#This Row],[FECHA NACIMIENTO]])/365)&gt;80, "Corregir",ROUNDDOWN(((TODAY()-Tabla2[[#This Row],[FECHA NACIMIENTO]])/365),0)))</f>
        <v>25</v>
      </c>
      <c r="V387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874" s="34" t="str">
        <f ca="1">+IF(Tabla2[[#This Row],[Edad]]="Corregir","Corregir","Ok")</f>
        <v>Ok</v>
      </c>
      <c r="X3874" s="10" t="str">
        <f>+IFERROR(VLOOKUP(Tabla2[[#This Row],[DISTRITO SEGÚN DNI]],Hoja1!$A$2:$B$55,2,FALSE),"No")</f>
        <v>No</v>
      </c>
      <c r="Y3874" s="10" t="str">
        <f>IF(OR(LOWER(Tabla2[[#This Row],[GENERO]])="masculino", LOWER(Tabla2[[#This Row],[GENERO]])="femenino"),"OK","Corregir")</f>
        <v>OK</v>
      </c>
      <c r="Z3874" s="10" t="str">
        <f>+IF(Tabla2[[#This Row],[Nro. DNI / CE]]="","Corregir",IF(LEN(Tabla2[[#This Row],[Nro. DNI / CE]])&gt;=8,"OK","Corregir"))</f>
        <v>OK</v>
      </c>
      <c r="AA3874" s="10">
        <f>COUNTIF(Tabla2[APELLIDOS Y NOMBRES],Tabla2[[#This Row],[APELLIDOS Y NOMBRES]])</f>
        <v>1</v>
      </c>
      <c r="AB3874" t="str">
        <f ca="1">+IFERROR(IF(Tabla2[[#This Row],[FECHA CESE/BAJA]]="","No Aplica",IF(AND(MONTH(Tabla2[[#This Row],[FECHA CESE/BAJA]])=MONTH(TODAY()-30),YEAR(Tabla2[[#This Row],[FECHA CESE/BAJA]])=YEAR(TODAY())),MONTH(TODAY()-30)&amp;"-"&amp;YEAR(TODAY()),"Borrar")),"No aplica")</f>
        <v>No Aplica</v>
      </c>
      <c r="AC3874" t="str">
        <f ca="1">+IFERROR(IF(Tabla2[[#This Row],[FECHA INICIO DE LABORES EN OBRA]]="","No Aplica",IF(AND(MONTH(Tabla2[[#This Row],[FECHA INICIO DE LABORES EN OBRA]])=MONTH(TODAY()-30),YEAR(Tabla2[[#This Row],[FECHA INICIO DE LABORES EN OBRA]])=YEAR(TODAY())),MONTH(TODAY()-30)&amp;"-"&amp;YEAR(TODAY()),"No Aplica")),"No Aplica")</f>
        <v>No Aplica</v>
      </c>
    </row>
    <row r="3875" spans="1:29" x14ac:dyDescent="0.25">
      <c r="A3875" s="2" t="s">
        <v>8446</v>
      </c>
      <c r="B3875" s="3" t="s">
        <v>8447</v>
      </c>
      <c r="C3875" s="3" t="s">
        <v>8428</v>
      </c>
      <c r="D3875" s="3" t="s">
        <v>13073</v>
      </c>
      <c r="E3875" s="3" t="s">
        <v>13074</v>
      </c>
      <c r="F3875" s="36">
        <v>30245</v>
      </c>
      <c r="G3875" s="3">
        <v>1</v>
      </c>
      <c r="H3875" s="3" t="s">
        <v>8455</v>
      </c>
      <c r="I3875" s="3" t="s">
        <v>3635</v>
      </c>
      <c r="J3875" s="3" t="s">
        <v>13075</v>
      </c>
      <c r="K3875" s="3" t="s">
        <v>2450</v>
      </c>
      <c r="L3875" s="8" t="s">
        <v>9813</v>
      </c>
      <c r="M3875" s="5"/>
      <c r="N3875" s="13" t="s">
        <v>1489</v>
      </c>
      <c r="O3875" s="5">
        <v>45069</v>
      </c>
      <c r="P3875" s="8">
        <v>1</v>
      </c>
      <c r="Q3875" s="9">
        <v>1</v>
      </c>
      <c r="R3875" s="9" t="str">
        <f>IFERROR(VLOOKUP(Tabla2[[#This Row],[CONTRATISTA PRNCIPAL]],Hoja1!$L$5:$M$9,2,FALSE),"CJV")</f>
        <v>CJV</v>
      </c>
      <c r="S3875" s="9" t="str">
        <f>IF(Tabla2[[#This Row],[EMPRESA]]=Tabla2[[#This Row],[CONTRATISTA PRNCIPAL]],"Principal","Secundaria")</f>
        <v>Secundaria</v>
      </c>
      <c r="T3875" s="10">
        <f>IFERROR(1/COUNTIF(Tabla2[CONTRATISTA PRNCIPAL],Tabla2[[#This Row],[CONTRATISTA PRNCIPAL]]),0)</f>
        <v>1.8181818181818181E-2</v>
      </c>
      <c r="U3875" s="33">
        <f ca="1">IF(((TODAY()-Tabla2[[#This Row],[FECHA NACIMIENTO]])/365)&lt;18,"Corregir", IF(((TODAY()-Tabla2[[#This Row],[FECHA NACIMIENTO]])/365)&gt;80, "Corregir",ROUNDDOWN(((TODAY()-Tabla2[[#This Row],[FECHA NACIMIENTO]])/365),0)))</f>
        <v>40</v>
      </c>
      <c r="V387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875" s="34" t="str">
        <f ca="1">+IF(Tabla2[[#This Row],[Edad]]="Corregir","Corregir","Ok")</f>
        <v>Ok</v>
      </c>
      <c r="X3875" s="10" t="str">
        <f>+IFERROR(VLOOKUP(Tabla2[[#This Row],[DISTRITO SEGÚN DNI]],Hoja1!$A$2:$B$55,2,FALSE),"No")</f>
        <v>No</v>
      </c>
      <c r="Y3875" s="10" t="str">
        <f>IF(OR(LOWER(Tabla2[[#This Row],[GENERO]])="masculino", LOWER(Tabla2[[#This Row],[GENERO]])="femenino"),"OK","Corregir")</f>
        <v>OK</v>
      </c>
      <c r="Z3875" s="10" t="str">
        <f>+IF(Tabla2[[#This Row],[Nro. DNI / CE]]="","Corregir",IF(LEN(Tabla2[[#This Row],[Nro. DNI / CE]])&gt;=8,"OK","Corregir"))</f>
        <v>OK</v>
      </c>
      <c r="AA3875" s="10">
        <f>COUNTIF(Tabla2[APELLIDOS Y NOMBRES],Tabla2[[#This Row],[APELLIDOS Y NOMBRES]])</f>
        <v>1</v>
      </c>
      <c r="AB3875" t="str">
        <f ca="1">+IFERROR(IF(Tabla2[[#This Row],[FECHA CESE/BAJA]]="","No Aplica",IF(AND(MONTH(Tabla2[[#This Row],[FECHA CESE/BAJA]])=MONTH(TODAY()-30),YEAR(Tabla2[[#This Row],[FECHA CESE/BAJA]])=YEAR(TODAY())),MONTH(TODAY()-30)&amp;"-"&amp;YEAR(TODAY()),"Borrar")),"No aplica")</f>
        <v>No Aplica</v>
      </c>
      <c r="AC3875" t="str">
        <f ca="1">+IFERROR(IF(Tabla2[[#This Row],[FECHA INICIO DE LABORES EN OBRA]]="","No Aplica",IF(AND(MONTH(Tabla2[[#This Row],[FECHA INICIO DE LABORES EN OBRA]])=MONTH(TODAY()-30),YEAR(Tabla2[[#This Row],[FECHA INICIO DE LABORES EN OBRA]])=YEAR(TODAY())),MONTH(TODAY()-30)&amp;"-"&amp;YEAR(TODAY()),"No Aplica")),"No Aplica")</f>
        <v>No Aplica</v>
      </c>
    </row>
    <row r="3876" spans="1:29" x14ac:dyDescent="0.25">
      <c r="A3876" s="2" t="s">
        <v>8446</v>
      </c>
      <c r="B3876" s="3" t="s">
        <v>8447</v>
      </c>
      <c r="C3876" s="3" t="s">
        <v>8428</v>
      </c>
      <c r="D3876" s="3" t="s">
        <v>13076</v>
      </c>
      <c r="E3876" s="3" t="s">
        <v>13077</v>
      </c>
      <c r="F3876" s="36">
        <v>36882</v>
      </c>
      <c r="G3876" s="3">
        <v>1</v>
      </c>
      <c r="H3876" s="3" t="s">
        <v>8455</v>
      </c>
      <c r="I3876" s="3" t="s">
        <v>3635</v>
      </c>
      <c r="J3876" s="3" t="s">
        <v>13078</v>
      </c>
      <c r="K3876" s="3" t="s">
        <v>2106</v>
      </c>
      <c r="L3876" s="8" t="s">
        <v>9813</v>
      </c>
      <c r="M3876" s="5"/>
      <c r="N3876" s="13" t="s">
        <v>1489</v>
      </c>
      <c r="O3876" s="5">
        <v>45117</v>
      </c>
      <c r="P3876" s="8">
        <v>1</v>
      </c>
      <c r="Q3876" s="9">
        <v>1</v>
      </c>
      <c r="R3876" s="9" t="str">
        <f>IFERROR(VLOOKUP(Tabla2[[#This Row],[CONTRATISTA PRNCIPAL]],Hoja1!$L$5:$M$9,2,FALSE),"CJV")</f>
        <v>CJV</v>
      </c>
      <c r="S3876" s="9" t="str">
        <f>IF(Tabla2[[#This Row],[EMPRESA]]=Tabla2[[#This Row],[CONTRATISTA PRNCIPAL]],"Principal","Secundaria")</f>
        <v>Secundaria</v>
      </c>
      <c r="T3876" s="10">
        <f>IFERROR(1/COUNTIF(Tabla2[CONTRATISTA PRNCIPAL],Tabla2[[#This Row],[CONTRATISTA PRNCIPAL]]),0)</f>
        <v>1.8181818181818181E-2</v>
      </c>
      <c r="U3876" s="33">
        <f ca="1">IF(((TODAY()-Tabla2[[#This Row],[FECHA NACIMIENTO]])/365)&lt;18,"Corregir", IF(((TODAY()-Tabla2[[#This Row],[FECHA NACIMIENTO]])/365)&gt;80, "Corregir",ROUNDDOWN(((TODAY()-Tabla2[[#This Row],[FECHA NACIMIENTO]])/365),0)))</f>
        <v>22</v>
      </c>
      <c r="V387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3876" s="34" t="str">
        <f ca="1">+IF(Tabla2[[#This Row],[Edad]]="Corregir","Corregir","Ok")</f>
        <v>Ok</v>
      </c>
      <c r="X3876" s="10" t="str">
        <f>+IFERROR(VLOOKUP(Tabla2[[#This Row],[DISTRITO SEGÚN DNI]],Hoja1!$A$2:$B$55,2,FALSE),"No")</f>
        <v>No</v>
      </c>
      <c r="Y3876" s="10" t="str">
        <f>IF(OR(LOWER(Tabla2[[#This Row],[GENERO]])="masculino", LOWER(Tabla2[[#This Row],[GENERO]])="femenino"),"OK","Corregir")</f>
        <v>OK</v>
      </c>
      <c r="Z3876" s="10" t="str">
        <f>+IF(Tabla2[[#This Row],[Nro. DNI / CE]]="","Corregir",IF(LEN(Tabla2[[#This Row],[Nro. DNI / CE]])&gt;=8,"OK","Corregir"))</f>
        <v>OK</v>
      </c>
      <c r="AA3876" s="10">
        <f>COUNTIF(Tabla2[APELLIDOS Y NOMBRES],Tabla2[[#This Row],[APELLIDOS Y NOMBRES]])</f>
        <v>1</v>
      </c>
      <c r="AB3876" t="str">
        <f ca="1">+IFERROR(IF(Tabla2[[#This Row],[FECHA CESE/BAJA]]="","No Aplica",IF(AND(MONTH(Tabla2[[#This Row],[FECHA CESE/BAJA]])=MONTH(TODAY()-30),YEAR(Tabla2[[#This Row],[FECHA CESE/BAJA]])=YEAR(TODAY())),MONTH(TODAY()-30)&amp;"-"&amp;YEAR(TODAY()),"Borrar")),"No aplica")</f>
        <v>No Aplica</v>
      </c>
      <c r="AC3876" t="str">
        <f ca="1">+IFERROR(IF(Tabla2[[#This Row],[FECHA INICIO DE LABORES EN OBRA]]="","No Aplica",IF(AND(MONTH(Tabla2[[#This Row],[FECHA INICIO DE LABORES EN OBRA]])=MONTH(TODAY()-30),YEAR(Tabla2[[#This Row],[FECHA INICIO DE LABORES EN OBRA]])=YEAR(TODAY())),MONTH(TODAY()-30)&amp;"-"&amp;YEAR(TODAY()),"No Aplica")),"No Aplica")</f>
        <v>No Aplica</v>
      </c>
    </row>
    <row r="3877" spans="1:29" x14ac:dyDescent="0.25">
      <c r="A3877" s="2" t="s">
        <v>8446</v>
      </c>
      <c r="B3877" s="3" t="s">
        <v>8447</v>
      </c>
      <c r="C3877" s="3" t="s">
        <v>8428</v>
      </c>
      <c r="D3877" s="3" t="s">
        <v>13079</v>
      </c>
      <c r="E3877" s="3" t="s">
        <v>13080</v>
      </c>
      <c r="F3877" s="36">
        <v>35509</v>
      </c>
      <c r="G3877" s="3">
        <v>1</v>
      </c>
      <c r="H3877" s="3" t="s">
        <v>8455</v>
      </c>
      <c r="I3877" s="3" t="s">
        <v>3635</v>
      </c>
      <c r="J3877" s="3" t="s">
        <v>13081</v>
      </c>
      <c r="K3877" s="3" t="s">
        <v>1481</v>
      </c>
      <c r="L3877" s="8" t="s">
        <v>9813</v>
      </c>
      <c r="M3877" s="5"/>
      <c r="N3877" s="13" t="s">
        <v>1627</v>
      </c>
      <c r="O3877" s="5">
        <v>45113</v>
      </c>
      <c r="P3877" s="8">
        <v>1</v>
      </c>
      <c r="Q3877" s="9">
        <v>1</v>
      </c>
      <c r="R3877" s="9" t="str">
        <f>IFERROR(VLOOKUP(Tabla2[[#This Row],[CONTRATISTA PRNCIPAL]],Hoja1!$L$5:$M$9,2,FALSE),"CJV")</f>
        <v>CJV</v>
      </c>
      <c r="S3877" s="9" t="str">
        <f>IF(Tabla2[[#This Row],[EMPRESA]]=Tabla2[[#This Row],[CONTRATISTA PRNCIPAL]],"Principal","Secundaria")</f>
        <v>Secundaria</v>
      </c>
      <c r="T3877" s="10">
        <f>IFERROR(1/COUNTIF(Tabla2[CONTRATISTA PRNCIPAL],Tabla2[[#This Row],[CONTRATISTA PRNCIPAL]]),0)</f>
        <v>1.8181818181818181E-2</v>
      </c>
      <c r="U3877" s="33">
        <f ca="1">IF(((TODAY()-Tabla2[[#This Row],[FECHA NACIMIENTO]])/365)&lt;18,"Corregir", IF(((TODAY()-Tabla2[[#This Row],[FECHA NACIMIENTO]])/365)&gt;80, "Corregir",ROUNDDOWN(((TODAY()-Tabla2[[#This Row],[FECHA NACIMIENTO]])/365),0)))</f>
        <v>26</v>
      </c>
      <c r="V387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877" s="34" t="str">
        <f ca="1">+IF(Tabla2[[#This Row],[Edad]]="Corregir","Corregir","Ok")</f>
        <v>Ok</v>
      </c>
      <c r="X3877" s="10" t="str">
        <f>+IFERROR(VLOOKUP(Tabla2[[#This Row],[DISTRITO SEGÚN DNI]],Hoja1!$A$2:$B$55,2,FALSE),"No")</f>
        <v>No</v>
      </c>
      <c r="Y3877" s="10" t="str">
        <f>IF(OR(LOWER(Tabla2[[#This Row],[GENERO]])="masculino", LOWER(Tabla2[[#This Row],[GENERO]])="femenino"),"OK","Corregir")</f>
        <v>OK</v>
      </c>
      <c r="Z3877" s="10" t="str">
        <f>+IF(Tabla2[[#This Row],[Nro. DNI / CE]]="","Corregir",IF(LEN(Tabla2[[#This Row],[Nro. DNI / CE]])&gt;=8,"OK","Corregir"))</f>
        <v>OK</v>
      </c>
      <c r="AA3877" s="10">
        <f>COUNTIF(Tabla2[APELLIDOS Y NOMBRES],Tabla2[[#This Row],[APELLIDOS Y NOMBRES]])</f>
        <v>1</v>
      </c>
      <c r="AB3877" t="str">
        <f ca="1">+IFERROR(IF(Tabla2[[#This Row],[FECHA CESE/BAJA]]="","No Aplica",IF(AND(MONTH(Tabla2[[#This Row],[FECHA CESE/BAJA]])=MONTH(TODAY()-30),YEAR(Tabla2[[#This Row],[FECHA CESE/BAJA]])=YEAR(TODAY())),MONTH(TODAY()-30)&amp;"-"&amp;YEAR(TODAY()),"Borrar")),"No aplica")</f>
        <v>No Aplica</v>
      </c>
      <c r="AC3877" t="str">
        <f ca="1">+IFERROR(IF(Tabla2[[#This Row],[FECHA INICIO DE LABORES EN OBRA]]="","No Aplica",IF(AND(MONTH(Tabla2[[#This Row],[FECHA INICIO DE LABORES EN OBRA]])=MONTH(TODAY()-30),YEAR(Tabla2[[#This Row],[FECHA INICIO DE LABORES EN OBRA]])=YEAR(TODAY())),MONTH(TODAY()-30)&amp;"-"&amp;YEAR(TODAY()),"No Aplica")),"No Aplica")</f>
        <v>No Aplica</v>
      </c>
    </row>
    <row r="3878" spans="1:29" x14ac:dyDescent="0.25">
      <c r="A3878" s="2" t="s">
        <v>8446</v>
      </c>
      <c r="B3878" s="3" t="s">
        <v>8447</v>
      </c>
      <c r="C3878" s="3" t="s">
        <v>8428</v>
      </c>
      <c r="D3878" s="3" t="s">
        <v>13082</v>
      </c>
      <c r="E3878" s="3" t="s">
        <v>13083</v>
      </c>
      <c r="F3878" s="36">
        <v>27718</v>
      </c>
      <c r="G3878" s="3">
        <v>1</v>
      </c>
      <c r="H3878" s="3" t="s">
        <v>8450</v>
      </c>
      <c r="I3878" s="3" t="s">
        <v>3635</v>
      </c>
      <c r="J3878" s="3" t="s">
        <v>13084</v>
      </c>
      <c r="K3878" s="3" t="s">
        <v>1492</v>
      </c>
      <c r="L3878" s="8" t="s">
        <v>9813</v>
      </c>
      <c r="M3878" s="5"/>
      <c r="N3878" s="13" t="s">
        <v>1489</v>
      </c>
      <c r="O3878" s="5">
        <v>45121</v>
      </c>
      <c r="P3878" s="8">
        <v>1</v>
      </c>
      <c r="Q3878" s="9">
        <v>1</v>
      </c>
      <c r="R3878" s="9" t="str">
        <f>IFERROR(VLOOKUP(Tabla2[[#This Row],[CONTRATISTA PRNCIPAL]],Hoja1!$L$5:$M$9,2,FALSE),"CJV")</f>
        <v>CJV</v>
      </c>
      <c r="S3878" s="9" t="str">
        <f>IF(Tabla2[[#This Row],[EMPRESA]]=Tabla2[[#This Row],[CONTRATISTA PRNCIPAL]],"Principal","Secundaria")</f>
        <v>Secundaria</v>
      </c>
      <c r="T3878" s="10">
        <f>IFERROR(1/COUNTIF(Tabla2[CONTRATISTA PRNCIPAL],Tabla2[[#This Row],[CONTRATISTA PRNCIPAL]]),0)</f>
        <v>1.8181818181818181E-2</v>
      </c>
      <c r="U3878" s="33">
        <f ca="1">IF(((TODAY()-Tabla2[[#This Row],[FECHA NACIMIENTO]])/365)&lt;18,"Corregir", IF(((TODAY()-Tabla2[[#This Row],[FECHA NACIMIENTO]])/365)&gt;80, "Corregir",ROUNDDOWN(((TODAY()-Tabla2[[#This Row],[FECHA NACIMIENTO]])/365),0)))</f>
        <v>47</v>
      </c>
      <c r="V387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878" s="34" t="str">
        <f ca="1">+IF(Tabla2[[#This Row],[Edad]]="Corregir","Corregir","Ok")</f>
        <v>Ok</v>
      </c>
      <c r="X3878" s="10" t="str">
        <f>+IFERROR(VLOOKUP(Tabla2[[#This Row],[DISTRITO SEGÚN DNI]],Hoja1!$A$2:$B$55,2,FALSE),"No")</f>
        <v>No</v>
      </c>
      <c r="Y3878" s="10" t="str">
        <f>IF(OR(LOWER(Tabla2[[#This Row],[GENERO]])="masculino", LOWER(Tabla2[[#This Row],[GENERO]])="femenino"),"OK","Corregir")</f>
        <v>OK</v>
      </c>
      <c r="Z3878" s="10" t="str">
        <f>+IF(Tabla2[[#This Row],[Nro. DNI / CE]]="","Corregir",IF(LEN(Tabla2[[#This Row],[Nro. DNI / CE]])&gt;=8,"OK","Corregir"))</f>
        <v>OK</v>
      </c>
      <c r="AA3878" s="10">
        <f>COUNTIF(Tabla2[APELLIDOS Y NOMBRES],Tabla2[[#This Row],[APELLIDOS Y NOMBRES]])</f>
        <v>1</v>
      </c>
      <c r="AB3878" t="str">
        <f ca="1">+IFERROR(IF(Tabla2[[#This Row],[FECHA CESE/BAJA]]="","No Aplica",IF(AND(MONTH(Tabla2[[#This Row],[FECHA CESE/BAJA]])=MONTH(TODAY()-30),YEAR(Tabla2[[#This Row],[FECHA CESE/BAJA]])=YEAR(TODAY())),MONTH(TODAY()-30)&amp;"-"&amp;YEAR(TODAY()),"Borrar")),"No aplica")</f>
        <v>No Aplica</v>
      </c>
      <c r="AC3878" t="str">
        <f ca="1">+IFERROR(IF(Tabla2[[#This Row],[FECHA INICIO DE LABORES EN OBRA]]="","No Aplica",IF(AND(MONTH(Tabla2[[#This Row],[FECHA INICIO DE LABORES EN OBRA]])=MONTH(TODAY()-30),YEAR(Tabla2[[#This Row],[FECHA INICIO DE LABORES EN OBRA]])=YEAR(TODAY())),MONTH(TODAY()-30)&amp;"-"&amp;YEAR(TODAY()),"No Aplica")),"No Aplica")</f>
        <v>No Aplica</v>
      </c>
    </row>
    <row r="3879" spans="1:29" x14ac:dyDescent="0.25">
      <c r="A3879" s="2" t="s">
        <v>8446</v>
      </c>
      <c r="B3879" s="3" t="s">
        <v>8447</v>
      </c>
      <c r="C3879" s="3" t="s">
        <v>8428</v>
      </c>
      <c r="D3879" s="3" t="s">
        <v>13085</v>
      </c>
      <c r="E3879" s="3" t="s">
        <v>13086</v>
      </c>
      <c r="F3879" s="36">
        <v>31882</v>
      </c>
      <c r="G3879" s="3">
        <v>1</v>
      </c>
      <c r="H3879" s="3" t="s">
        <v>8455</v>
      </c>
      <c r="I3879" s="3" t="s">
        <v>3635</v>
      </c>
      <c r="J3879" s="3" t="s">
        <v>13087</v>
      </c>
      <c r="K3879" s="3" t="s">
        <v>1492</v>
      </c>
      <c r="L3879" s="8" t="s">
        <v>9818</v>
      </c>
      <c r="M3879" s="5"/>
      <c r="N3879" s="13" t="s">
        <v>1489</v>
      </c>
      <c r="O3879" s="5">
        <v>45114</v>
      </c>
      <c r="P3879" s="8">
        <v>1</v>
      </c>
      <c r="Q3879" s="9">
        <v>1</v>
      </c>
      <c r="R3879" s="9" t="str">
        <f>IFERROR(VLOOKUP(Tabla2[[#This Row],[CONTRATISTA PRNCIPAL]],Hoja1!$L$5:$M$9,2,FALSE),"CJV")</f>
        <v>CJV</v>
      </c>
      <c r="S3879" s="9" t="str">
        <f>IF(Tabla2[[#This Row],[EMPRESA]]=Tabla2[[#This Row],[CONTRATISTA PRNCIPAL]],"Principal","Secundaria")</f>
        <v>Secundaria</v>
      </c>
      <c r="T3879" s="10">
        <f>IFERROR(1/COUNTIF(Tabla2[CONTRATISTA PRNCIPAL],Tabla2[[#This Row],[CONTRATISTA PRNCIPAL]]),0)</f>
        <v>1.8181818181818181E-2</v>
      </c>
      <c r="U3879" s="33">
        <f ca="1">IF(((TODAY()-Tabla2[[#This Row],[FECHA NACIMIENTO]])/365)&lt;18,"Corregir", IF(((TODAY()-Tabla2[[#This Row],[FECHA NACIMIENTO]])/365)&gt;80, "Corregir",ROUNDDOWN(((TODAY()-Tabla2[[#This Row],[FECHA NACIMIENTO]])/365),0)))</f>
        <v>36</v>
      </c>
      <c r="V387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879" s="34" t="str">
        <f ca="1">+IF(Tabla2[[#This Row],[Edad]]="Corregir","Corregir","Ok")</f>
        <v>Ok</v>
      </c>
      <c r="X3879" s="10" t="str">
        <f>+IFERROR(VLOOKUP(Tabla2[[#This Row],[DISTRITO SEGÚN DNI]],Hoja1!$A$2:$B$55,2,FALSE),"No")</f>
        <v>No</v>
      </c>
      <c r="Y3879" s="10" t="str">
        <f>IF(OR(LOWER(Tabla2[[#This Row],[GENERO]])="masculino", LOWER(Tabla2[[#This Row],[GENERO]])="femenino"),"OK","Corregir")</f>
        <v>OK</v>
      </c>
      <c r="Z3879" s="10" t="str">
        <f>+IF(Tabla2[[#This Row],[Nro. DNI / CE]]="","Corregir",IF(LEN(Tabla2[[#This Row],[Nro. DNI / CE]])&gt;=8,"OK","Corregir"))</f>
        <v>OK</v>
      </c>
      <c r="AA3879" s="10">
        <f>COUNTIF(Tabla2[APELLIDOS Y NOMBRES],Tabla2[[#This Row],[APELLIDOS Y NOMBRES]])</f>
        <v>1</v>
      </c>
      <c r="AB3879" t="str">
        <f ca="1">+IFERROR(IF(Tabla2[[#This Row],[FECHA CESE/BAJA]]="","No Aplica",IF(AND(MONTH(Tabla2[[#This Row],[FECHA CESE/BAJA]])=MONTH(TODAY()-30),YEAR(Tabla2[[#This Row],[FECHA CESE/BAJA]])=YEAR(TODAY())),MONTH(TODAY()-30)&amp;"-"&amp;YEAR(TODAY()),"Borrar")),"No aplica")</f>
        <v>No Aplica</v>
      </c>
      <c r="AC3879" t="str">
        <f ca="1">+IFERROR(IF(Tabla2[[#This Row],[FECHA INICIO DE LABORES EN OBRA]]="","No Aplica",IF(AND(MONTH(Tabla2[[#This Row],[FECHA INICIO DE LABORES EN OBRA]])=MONTH(TODAY()-30),YEAR(Tabla2[[#This Row],[FECHA INICIO DE LABORES EN OBRA]])=YEAR(TODAY())),MONTH(TODAY()-30)&amp;"-"&amp;YEAR(TODAY()),"No Aplica")),"No Aplica")</f>
        <v>No Aplica</v>
      </c>
    </row>
    <row r="3880" spans="1:29" x14ac:dyDescent="0.25">
      <c r="A3880" s="2">
        <v>20610467947</v>
      </c>
      <c r="B3880" s="3" t="s">
        <v>13088</v>
      </c>
      <c r="C3880" s="3" t="s">
        <v>8428</v>
      </c>
      <c r="D3880" s="3" t="s">
        <v>757</v>
      </c>
      <c r="E3880" s="3" t="s">
        <v>13089</v>
      </c>
      <c r="F3880" s="36">
        <v>35746</v>
      </c>
      <c r="G3880" s="3">
        <v>1</v>
      </c>
      <c r="H3880" s="3" t="s">
        <v>8455</v>
      </c>
      <c r="I3880" s="3" t="s">
        <v>3616</v>
      </c>
      <c r="J3880" s="3" t="s">
        <v>13090</v>
      </c>
      <c r="K3880" s="3" t="s">
        <v>1510</v>
      </c>
      <c r="L3880" s="8" t="s">
        <v>9813</v>
      </c>
      <c r="M3880" s="5"/>
      <c r="N3880" s="13" t="s">
        <v>1627</v>
      </c>
      <c r="O3880" s="5">
        <v>45132</v>
      </c>
      <c r="P3880" s="8">
        <v>1</v>
      </c>
      <c r="Q3880" s="9">
        <v>1</v>
      </c>
      <c r="R3880" s="9" t="str">
        <f>IFERROR(VLOOKUP(Tabla2[[#This Row],[CONTRATISTA PRNCIPAL]],Hoja1!$L$5:$M$9,2,FALSE),"CJV")</f>
        <v>CJV</v>
      </c>
      <c r="S3880" s="9" t="str">
        <f>IF(Tabla2[[#This Row],[EMPRESA]]=Tabla2[[#This Row],[CONTRATISTA PRNCIPAL]],"Principal","Secundaria")</f>
        <v>Secundaria</v>
      </c>
      <c r="T3880" s="10">
        <f>IFERROR(1/COUNTIF(Tabla2[CONTRATISTA PRNCIPAL],Tabla2[[#This Row],[CONTRATISTA PRNCIPAL]]),0)</f>
        <v>1.8181818181818181E-2</v>
      </c>
      <c r="U3880" s="33">
        <f ca="1">IF(((TODAY()-Tabla2[[#This Row],[FECHA NACIMIENTO]])/365)&lt;18,"Corregir", IF(((TODAY()-Tabla2[[#This Row],[FECHA NACIMIENTO]])/365)&gt;80, "Corregir",ROUNDDOWN(((TODAY()-Tabla2[[#This Row],[FECHA NACIMIENTO]])/365),0)))</f>
        <v>25</v>
      </c>
      <c r="V388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880" s="34" t="str">
        <f ca="1">+IF(Tabla2[[#This Row],[Edad]]="Corregir","Corregir","Ok")</f>
        <v>Ok</v>
      </c>
      <c r="X3880" s="10" t="str">
        <f>+IFERROR(VLOOKUP(Tabla2[[#This Row],[DISTRITO SEGÚN DNI]],Hoja1!$A$2:$B$55,2,FALSE),"No")</f>
        <v>CALLAO</v>
      </c>
      <c r="Y3880" s="10" t="str">
        <f>IF(OR(LOWER(Tabla2[[#This Row],[GENERO]])="masculino", LOWER(Tabla2[[#This Row],[GENERO]])="femenino"),"OK","Corregir")</f>
        <v>OK</v>
      </c>
      <c r="Z3880" s="10" t="str">
        <f>+IF(Tabla2[[#This Row],[Nro. DNI / CE]]="","Corregir",IF(LEN(Tabla2[[#This Row],[Nro. DNI / CE]])&gt;=8,"OK","Corregir"))</f>
        <v>OK</v>
      </c>
      <c r="AA3880" s="10">
        <f>COUNTIF(Tabla2[APELLIDOS Y NOMBRES],Tabla2[[#This Row],[APELLIDOS Y NOMBRES]])</f>
        <v>1</v>
      </c>
      <c r="AB3880" t="str">
        <f ca="1">+IFERROR(IF(Tabla2[[#This Row],[FECHA CESE/BAJA]]="","No Aplica",IF(AND(MONTH(Tabla2[[#This Row],[FECHA CESE/BAJA]])=MONTH(TODAY()-30),YEAR(Tabla2[[#This Row],[FECHA CESE/BAJA]])=YEAR(TODAY())),MONTH(TODAY()-30)&amp;"-"&amp;YEAR(TODAY()),"Borrar")),"No aplica")</f>
        <v>No Aplica</v>
      </c>
      <c r="AC3880" t="str">
        <f ca="1">+IFERROR(IF(Tabla2[[#This Row],[FECHA INICIO DE LABORES EN OBRA]]="","No Aplica",IF(AND(MONTH(Tabla2[[#This Row],[FECHA INICIO DE LABORES EN OBRA]])=MONTH(TODAY()-30),YEAR(Tabla2[[#This Row],[FECHA INICIO DE LABORES EN OBRA]])=YEAR(TODAY())),MONTH(TODAY()-30)&amp;"-"&amp;YEAR(TODAY()),"No Aplica")),"No Aplica")</f>
        <v>No Aplica</v>
      </c>
    </row>
    <row r="3881" spans="1:29" x14ac:dyDescent="0.25">
      <c r="A3881" s="2">
        <v>20610467947</v>
      </c>
      <c r="B3881" s="3" t="s">
        <v>13088</v>
      </c>
      <c r="C3881" s="3" t="s">
        <v>8428</v>
      </c>
      <c r="D3881" s="3" t="s">
        <v>13091</v>
      </c>
      <c r="E3881" s="3" t="s">
        <v>3908</v>
      </c>
      <c r="F3881" s="36">
        <v>33827</v>
      </c>
      <c r="G3881" s="3">
        <v>1</v>
      </c>
      <c r="H3881" s="3" t="s">
        <v>8455</v>
      </c>
      <c r="I3881" s="3" t="s">
        <v>3616</v>
      </c>
      <c r="J3881" s="3" t="s">
        <v>13092</v>
      </c>
      <c r="K3881" s="3" t="s">
        <v>13093</v>
      </c>
      <c r="L3881" s="8" t="s">
        <v>9813</v>
      </c>
      <c r="M3881" s="5"/>
      <c r="N3881" s="13" t="s">
        <v>1489</v>
      </c>
      <c r="O3881" s="5">
        <v>45132</v>
      </c>
      <c r="P3881" s="8">
        <v>1</v>
      </c>
      <c r="Q3881" s="9">
        <v>1</v>
      </c>
      <c r="R3881" s="9" t="str">
        <f>IFERROR(VLOOKUP(Tabla2[[#This Row],[CONTRATISTA PRNCIPAL]],Hoja1!$L$5:$M$9,2,FALSE),"CJV")</f>
        <v>CJV</v>
      </c>
      <c r="S3881" s="9" t="str">
        <f>IF(Tabla2[[#This Row],[EMPRESA]]=Tabla2[[#This Row],[CONTRATISTA PRNCIPAL]],"Principal","Secundaria")</f>
        <v>Secundaria</v>
      </c>
      <c r="T3881" s="10">
        <f>IFERROR(1/COUNTIF(Tabla2[CONTRATISTA PRNCIPAL],Tabla2[[#This Row],[CONTRATISTA PRNCIPAL]]),0)</f>
        <v>1.8181818181818181E-2</v>
      </c>
      <c r="U3881" s="33">
        <f ca="1">IF(((TODAY()-Tabla2[[#This Row],[FECHA NACIMIENTO]])/365)&lt;18,"Corregir", IF(((TODAY()-Tabla2[[#This Row],[FECHA NACIMIENTO]])/365)&gt;80, "Corregir",ROUNDDOWN(((TODAY()-Tabla2[[#This Row],[FECHA NACIMIENTO]])/365),0)))</f>
        <v>31</v>
      </c>
      <c r="V388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881" s="34" t="str">
        <f ca="1">+IF(Tabla2[[#This Row],[Edad]]="Corregir","Corregir","Ok")</f>
        <v>Ok</v>
      </c>
      <c r="X3881" s="10" t="str">
        <f>+IFERROR(VLOOKUP(Tabla2[[#This Row],[DISTRITO SEGÚN DNI]],Hoja1!$A$2:$B$55,2,FALSE),"No")</f>
        <v>No</v>
      </c>
      <c r="Y3881" s="10" t="str">
        <f>IF(OR(LOWER(Tabla2[[#This Row],[GENERO]])="masculino", LOWER(Tabla2[[#This Row],[GENERO]])="femenino"),"OK","Corregir")</f>
        <v>OK</v>
      </c>
      <c r="Z3881" s="10" t="str">
        <f>+IF(Tabla2[[#This Row],[Nro. DNI / CE]]="","Corregir",IF(LEN(Tabla2[[#This Row],[Nro. DNI / CE]])&gt;=8,"OK","Corregir"))</f>
        <v>OK</v>
      </c>
      <c r="AA3881" s="10">
        <f>COUNTIF(Tabla2[APELLIDOS Y NOMBRES],Tabla2[[#This Row],[APELLIDOS Y NOMBRES]])</f>
        <v>1</v>
      </c>
      <c r="AB3881" t="str">
        <f ca="1">+IFERROR(IF(Tabla2[[#This Row],[FECHA CESE/BAJA]]="","No Aplica",IF(AND(MONTH(Tabla2[[#This Row],[FECHA CESE/BAJA]])=MONTH(TODAY()-30),YEAR(Tabla2[[#This Row],[FECHA CESE/BAJA]])=YEAR(TODAY())),MONTH(TODAY()-30)&amp;"-"&amp;YEAR(TODAY()),"Borrar")),"No aplica")</f>
        <v>No Aplica</v>
      </c>
      <c r="AC3881" t="str">
        <f ca="1">+IFERROR(IF(Tabla2[[#This Row],[FECHA INICIO DE LABORES EN OBRA]]="","No Aplica",IF(AND(MONTH(Tabla2[[#This Row],[FECHA INICIO DE LABORES EN OBRA]])=MONTH(TODAY()-30),YEAR(Tabla2[[#This Row],[FECHA INICIO DE LABORES EN OBRA]])=YEAR(TODAY())),MONTH(TODAY()-30)&amp;"-"&amp;YEAR(TODAY()),"No Aplica")),"No Aplica")</f>
        <v>No Aplica</v>
      </c>
    </row>
    <row r="3882" spans="1:29" x14ac:dyDescent="0.25">
      <c r="A3882" s="2">
        <v>20610467947</v>
      </c>
      <c r="B3882" s="3" t="s">
        <v>13088</v>
      </c>
      <c r="C3882" s="3" t="s">
        <v>8428</v>
      </c>
      <c r="D3882" s="3" t="s">
        <v>10453</v>
      </c>
      <c r="E3882" s="3" t="s">
        <v>10454</v>
      </c>
      <c r="F3882" s="36">
        <v>35326</v>
      </c>
      <c r="G3882" s="3">
        <v>1</v>
      </c>
      <c r="H3882" s="3" t="s">
        <v>8455</v>
      </c>
      <c r="I3882" s="3" t="s">
        <v>3616</v>
      </c>
      <c r="J3882" s="3" t="s">
        <v>13094</v>
      </c>
      <c r="K3882" s="3" t="s">
        <v>2078</v>
      </c>
      <c r="L3882" s="8" t="s">
        <v>9813</v>
      </c>
      <c r="M3882" s="5"/>
      <c r="N3882" s="13" t="s">
        <v>1489</v>
      </c>
      <c r="O3882" s="5">
        <v>45132</v>
      </c>
      <c r="P3882" s="8">
        <v>1</v>
      </c>
      <c r="Q3882" s="9">
        <v>1</v>
      </c>
      <c r="R3882" s="9" t="str">
        <f>IFERROR(VLOOKUP(Tabla2[[#This Row],[CONTRATISTA PRNCIPAL]],Hoja1!$L$5:$M$9,2,FALSE),"CJV")</f>
        <v>CJV</v>
      </c>
      <c r="S3882" s="9" t="str">
        <f>IF(Tabla2[[#This Row],[EMPRESA]]=Tabla2[[#This Row],[CONTRATISTA PRNCIPAL]],"Principal","Secundaria")</f>
        <v>Secundaria</v>
      </c>
      <c r="T3882" s="10">
        <f>IFERROR(1/COUNTIF(Tabla2[CONTRATISTA PRNCIPAL],Tabla2[[#This Row],[CONTRATISTA PRNCIPAL]]),0)</f>
        <v>1.8181818181818181E-2</v>
      </c>
      <c r="U3882" s="33">
        <f ca="1">IF(((TODAY()-Tabla2[[#This Row],[FECHA NACIMIENTO]])/365)&lt;18,"Corregir", IF(((TODAY()-Tabla2[[#This Row],[FECHA NACIMIENTO]])/365)&gt;80, "Corregir",ROUNDDOWN(((TODAY()-Tabla2[[#This Row],[FECHA NACIMIENTO]])/365),0)))</f>
        <v>26</v>
      </c>
      <c r="V388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882" s="34" t="str">
        <f ca="1">+IF(Tabla2[[#This Row],[Edad]]="Corregir","Corregir","Ok")</f>
        <v>Ok</v>
      </c>
      <c r="X3882" s="10" t="str">
        <f>+IFERROR(VLOOKUP(Tabla2[[#This Row],[DISTRITO SEGÚN DNI]],Hoja1!$A$2:$B$55,2,FALSE),"No")</f>
        <v>ATE</v>
      </c>
      <c r="Y3882" s="10" t="str">
        <f>IF(OR(LOWER(Tabla2[[#This Row],[GENERO]])="masculino", LOWER(Tabla2[[#This Row],[GENERO]])="femenino"),"OK","Corregir")</f>
        <v>OK</v>
      </c>
      <c r="Z3882" s="10" t="str">
        <f>+IF(Tabla2[[#This Row],[Nro. DNI / CE]]="","Corregir",IF(LEN(Tabla2[[#This Row],[Nro. DNI / CE]])&gt;=8,"OK","Corregir"))</f>
        <v>OK</v>
      </c>
      <c r="AA3882" s="10">
        <f>COUNTIF(Tabla2[APELLIDOS Y NOMBRES],Tabla2[[#This Row],[APELLIDOS Y NOMBRES]])</f>
        <v>2</v>
      </c>
      <c r="AB3882" t="str">
        <f ca="1">+IFERROR(IF(Tabla2[[#This Row],[FECHA CESE/BAJA]]="","No Aplica",IF(AND(MONTH(Tabla2[[#This Row],[FECHA CESE/BAJA]])=MONTH(TODAY()-30),YEAR(Tabla2[[#This Row],[FECHA CESE/BAJA]])=YEAR(TODAY())),MONTH(TODAY()-30)&amp;"-"&amp;YEAR(TODAY()),"Borrar")),"No aplica")</f>
        <v>No Aplica</v>
      </c>
      <c r="AC3882" t="str">
        <f ca="1">+IFERROR(IF(Tabla2[[#This Row],[FECHA INICIO DE LABORES EN OBRA]]="","No Aplica",IF(AND(MONTH(Tabla2[[#This Row],[FECHA INICIO DE LABORES EN OBRA]])=MONTH(TODAY()-30),YEAR(Tabla2[[#This Row],[FECHA INICIO DE LABORES EN OBRA]])=YEAR(TODAY())),MONTH(TODAY()-30)&amp;"-"&amp;YEAR(TODAY()),"No Aplica")),"No Aplica")</f>
        <v>No Aplica</v>
      </c>
    </row>
    <row r="3883" spans="1:29" x14ac:dyDescent="0.25">
      <c r="A3883" s="2">
        <v>20610467947</v>
      </c>
      <c r="B3883" s="3" t="s">
        <v>13088</v>
      </c>
      <c r="C3883" s="3" t="s">
        <v>8428</v>
      </c>
      <c r="D3883" s="3" t="s">
        <v>752</v>
      </c>
      <c r="E3883" s="3" t="s">
        <v>13095</v>
      </c>
      <c r="F3883" s="36">
        <v>32071</v>
      </c>
      <c r="G3883" s="3">
        <v>1</v>
      </c>
      <c r="H3883" s="3" t="s">
        <v>8455</v>
      </c>
      <c r="I3883" s="3" t="s">
        <v>3616</v>
      </c>
      <c r="J3883" s="3" t="s">
        <v>13090</v>
      </c>
      <c r="K3883" s="3" t="s">
        <v>1510</v>
      </c>
      <c r="L3883" s="8" t="s">
        <v>9813</v>
      </c>
      <c r="M3883" s="5"/>
      <c r="N3883" s="13" t="s">
        <v>1627</v>
      </c>
      <c r="O3883" s="5">
        <v>45132</v>
      </c>
      <c r="P3883" s="8">
        <v>1</v>
      </c>
      <c r="Q3883" s="9">
        <v>1</v>
      </c>
      <c r="R3883" s="9" t="str">
        <f>IFERROR(VLOOKUP(Tabla2[[#This Row],[CONTRATISTA PRNCIPAL]],Hoja1!$L$5:$M$9,2,FALSE),"CJV")</f>
        <v>CJV</v>
      </c>
      <c r="S3883" s="9" t="str">
        <f>IF(Tabla2[[#This Row],[EMPRESA]]=Tabla2[[#This Row],[CONTRATISTA PRNCIPAL]],"Principal","Secundaria")</f>
        <v>Secundaria</v>
      </c>
      <c r="T3883" s="10">
        <f>IFERROR(1/COUNTIF(Tabla2[CONTRATISTA PRNCIPAL],Tabla2[[#This Row],[CONTRATISTA PRNCIPAL]]),0)</f>
        <v>1.8181818181818181E-2</v>
      </c>
      <c r="U3883" s="33">
        <f ca="1">IF(((TODAY()-Tabla2[[#This Row],[FECHA NACIMIENTO]])/365)&lt;18,"Corregir", IF(((TODAY()-Tabla2[[#This Row],[FECHA NACIMIENTO]])/365)&gt;80, "Corregir",ROUNDDOWN(((TODAY()-Tabla2[[#This Row],[FECHA NACIMIENTO]])/365),0)))</f>
        <v>35</v>
      </c>
      <c r="V388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883" s="34" t="str">
        <f ca="1">+IF(Tabla2[[#This Row],[Edad]]="Corregir","Corregir","Ok")</f>
        <v>Ok</v>
      </c>
      <c r="X3883" s="10" t="str">
        <f>+IFERROR(VLOOKUP(Tabla2[[#This Row],[DISTRITO SEGÚN DNI]],Hoja1!$A$2:$B$55,2,FALSE),"No")</f>
        <v>CALLAO</v>
      </c>
      <c r="Y3883" s="10" t="str">
        <f>IF(OR(LOWER(Tabla2[[#This Row],[GENERO]])="masculino", LOWER(Tabla2[[#This Row],[GENERO]])="femenino"),"OK","Corregir")</f>
        <v>OK</v>
      </c>
      <c r="Z3883" s="10" t="str">
        <f>+IF(Tabla2[[#This Row],[Nro. DNI / CE]]="","Corregir",IF(LEN(Tabla2[[#This Row],[Nro. DNI / CE]])&gt;=8,"OK","Corregir"))</f>
        <v>OK</v>
      </c>
      <c r="AA3883" s="10">
        <f>COUNTIF(Tabla2[APELLIDOS Y NOMBRES],Tabla2[[#This Row],[APELLIDOS Y NOMBRES]])</f>
        <v>1</v>
      </c>
      <c r="AB3883" t="str">
        <f ca="1">+IFERROR(IF(Tabla2[[#This Row],[FECHA CESE/BAJA]]="","No Aplica",IF(AND(MONTH(Tabla2[[#This Row],[FECHA CESE/BAJA]])=MONTH(TODAY()-30),YEAR(Tabla2[[#This Row],[FECHA CESE/BAJA]])=YEAR(TODAY())),MONTH(TODAY()-30)&amp;"-"&amp;YEAR(TODAY()),"Borrar")),"No aplica")</f>
        <v>No Aplica</v>
      </c>
      <c r="AC3883" t="str">
        <f ca="1">+IFERROR(IF(Tabla2[[#This Row],[FECHA INICIO DE LABORES EN OBRA]]="","No Aplica",IF(AND(MONTH(Tabla2[[#This Row],[FECHA INICIO DE LABORES EN OBRA]])=MONTH(TODAY()-30),YEAR(Tabla2[[#This Row],[FECHA INICIO DE LABORES EN OBRA]])=YEAR(TODAY())),MONTH(TODAY()-30)&amp;"-"&amp;YEAR(TODAY()),"No Aplica")),"No Aplica")</f>
        <v>No Aplica</v>
      </c>
    </row>
    <row r="3884" spans="1:29" x14ac:dyDescent="0.25">
      <c r="A3884" s="2">
        <v>20610467947</v>
      </c>
      <c r="B3884" s="3" t="s">
        <v>13088</v>
      </c>
      <c r="C3884" s="3" t="s">
        <v>8428</v>
      </c>
      <c r="D3884" s="3" t="s">
        <v>3850</v>
      </c>
      <c r="E3884" s="3" t="s">
        <v>3851</v>
      </c>
      <c r="F3884" s="36">
        <v>35984</v>
      </c>
      <c r="G3884" s="3">
        <v>1</v>
      </c>
      <c r="H3884" s="3" t="s">
        <v>8455</v>
      </c>
      <c r="I3884" s="3" t="s">
        <v>3616</v>
      </c>
      <c r="J3884" s="3" t="s">
        <v>13096</v>
      </c>
      <c r="K3884" s="3" t="s">
        <v>2094</v>
      </c>
      <c r="L3884" s="8" t="s">
        <v>9813</v>
      </c>
      <c r="M3884" s="5"/>
      <c r="N3884" s="13" t="s">
        <v>1489</v>
      </c>
      <c r="O3884" s="5">
        <v>45132</v>
      </c>
      <c r="P3884" s="8">
        <v>1</v>
      </c>
      <c r="Q3884" s="9">
        <v>1</v>
      </c>
      <c r="R3884" s="9" t="str">
        <f>IFERROR(VLOOKUP(Tabla2[[#This Row],[CONTRATISTA PRNCIPAL]],Hoja1!$L$5:$M$9,2,FALSE),"CJV")</f>
        <v>CJV</v>
      </c>
      <c r="S3884" s="9" t="str">
        <f>IF(Tabla2[[#This Row],[EMPRESA]]=Tabla2[[#This Row],[CONTRATISTA PRNCIPAL]],"Principal","Secundaria")</f>
        <v>Secundaria</v>
      </c>
      <c r="T3884" s="10">
        <f>IFERROR(1/COUNTIF(Tabla2[CONTRATISTA PRNCIPAL],Tabla2[[#This Row],[CONTRATISTA PRNCIPAL]]),0)</f>
        <v>1.8181818181818181E-2</v>
      </c>
      <c r="U3884" s="33">
        <f ca="1">IF(((TODAY()-Tabla2[[#This Row],[FECHA NACIMIENTO]])/365)&lt;18,"Corregir", IF(((TODAY()-Tabla2[[#This Row],[FECHA NACIMIENTO]])/365)&gt;80, "Corregir",ROUNDDOWN(((TODAY()-Tabla2[[#This Row],[FECHA NACIMIENTO]])/365),0)))</f>
        <v>25</v>
      </c>
      <c r="V388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884" s="34" t="str">
        <f ca="1">+IF(Tabla2[[#This Row],[Edad]]="Corregir","Corregir","Ok")</f>
        <v>Ok</v>
      </c>
      <c r="X3884" s="10" t="str">
        <f>+IFERROR(VLOOKUP(Tabla2[[#This Row],[DISTRITO SEGÚN DNI]],Hoja1!$A$2:$B$55,2,FALSE),"No")</f>
        <v>No</v>
      </c>
      <c r="Y3884" s="10" t="str">
        <f>IF(OR(LOWER(Tabla2[[#This Row],[GENERO]])="masculino", LOWER(Tabla2[[#This Row],[GENERO]])="femenino"),"OK","Corregir")</f>
        <v>OK</v>
      </c>
      <c r="Z3884" s="10" t="str">
        <f>+IF(Tabla2[[#This Row],[Nro. DNI / CE]]="","Corregir",IF(LEN(Tabla2[[#This Row],[Nro. DNI / CE]])&gt;=8,"OK","Corregir"))</f>
        <v>OK</v>
      </c>
      <c r="AA3884" s="10">
        <f>COUNTIF(Tabla2[APELLIDOS Y NOMBRES],Tabla2[[#This Row],[APELLIDOS Y NOMBRES]])</f>
        <v>1</v>
      </c>
      <c r="AB3884" t="str">
        <f ca="1">+IFERROR(IF(Tabla2[[#This Row],[FECHA CESE/BAJA]]="","No Aplica",IF(AND(MONTH(Tabla2[[#This Row],[FECHA CESE/BAJA]])=MONTH(TODAY()-30),YEAR(Tabla2[[#This Row],[FECHA CESE/BAJA]])=YEAR(TODAY())),MONTH(TODAY()-30)&amp;"-"&amp;YEAR(TODAY()),"Borrar")),"No aplica")</f>
        <v>No Aplica</v>
      </c>
      <c r="AC3884" t="str">
        <f ca="1">+IFERROR(IF(Tabla2[[#This Row],[FECHA INICIO DE LABORES EN OBRA]]="","No Aplica",IF(AND(MONTH(Tabla2[[#This Row],[FECHA INICIO DE LABORES EN OBRA]])=MONTH(TODAY()-30),YEAR(Tabla2[[#This Row],[FECHA INICIO DE LABORES EN OBRA]])=YEAR(TODAY())),MONTH(TODAY()-30)&amp;"-"&amp;YEAR(TODAY()),"No Aplica")),"No Aplica")</f>
        <v>No Aplica</v>
      </c>
    </row>
    <row r="3885" spans="1:29" x14ac:dyDescent="0.25">
      <c r="A3885" s="2">
        <v>20610467947</v>
      </c>
      <c r="B3885" s="3" t="s">
        <v>13088</v>
      </c>
      <c r="C3885" s="3" t="s">
        <v>8428</v>
      </c>
      <c r="D3885" s="3" t="s">
        <v>3843</v>
      </c>
      <c r="E3885" s="3" t="s">
        <v>13097</v>
      </c>
      <c r="F3885" s="36">
        <v>34554</v>
      </c>
      <c r="G3885" s="3">
        <v>1</v>
      </c>
      <c r="H3885" s="3" t="s">
        <v>1972</v>
      </c>
      <c r="I3885" s="3" t="s">
        <v>3616</v>
      </c>
      <c r="J3885" s="3" t="s">
        <v>13098</v>
      </c>
      <c r="K3885" s="3" t="s">
        <v>1492</v>
      </c>
      <c r="L3885" s="8" t="s">
        <v>9813</v>
      </c>
      <c r="M3885" s="5"/>
      <c r="N3885" s="13" t="s">
        <v>1489</v>
      </c>
      <c r="O3885" s="5">
        <v>45132</v>
      </c>
      <c r="P3885" s="8">
        <v>1</v>
      </c>
      <c r="Q3885" s="9">
        <v>1</v>
      </c>
      <c r="R3885" s="9" t="str">
        <f>IFERROR(VLOOKUP(Tabla2[[#This Row],[CONTRATISTA PRNCIPAL]],Hoja1!$L$5:$M$9,2,FALSE),"CJV")</f>
        <v>CJV</v>
      </c>
      <c r="S3885" s="9" t="str">
        <f>IF(Tabla2[[#This Row],[EMPRESA]]=Tabla2[[#This Row],[CONTRATISTA PRNCIPAL]],"Principal","Secundaria")</f>
        <v>Secundaria</v>
      </c>
      <c r="T3885" s="10">
        <f>IFERROR(1/COUNTIF(Tabla2[CONTRATISTA PRNCIPAL],Tabla2[[#This Row],[CONTRATISTA PRNCIPAL]]),0)</f>
        <v>1.8181818181818181E-2</v>
      </c>
      <c r="U3885" s="33">
        <f ca="1">IF(((TODAY()-Tabla2[[#This Row],[FECHA NACIMIENTO]])/365)&lt;18,"Corregir", IF(((TODAY()-Tabla2[[#This Row],[FECHA NACIMIENTO]])/365)&gt;80, "Corregir",ROUNDDOWN(((TODAY()-Tabla2[[#This Row],[FECHA NACIMIENTO]])/365),0)))</f>
        <v>29</v>
      </c>
      <c r="V388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885" s="34" t="str">
        <f ca="1">+IF(Tabla2[[#This Row],[Edad]]="Corregir","Corregir","Ok")</f>
        <v>Ok</v>
      </c>
      <c r="X3885" s="10" t="str">
        <f>+IFERROR(VLOOKUP(Tabla2[[#This Row],[DISTRITO SEGÚN DNI]],Hoja1!$A$2:$B$55,2,FALSE),"No")</f>
        <v>No</v>
      </c>
      <c r="Y3885" s="10" t="str">
        <f>IF(OR(LOWER(Tabla2[[#This Row],[GENERO]])="masculino", LOWER(Tabla2[[#This Row],[GENERO]])="femenino"),"OK","Corregir")</f>
        <v>OK</v>
      </c>
      <c r="Z3885" s="10" t="str">
        <f>+IF(Tabla2[[#This Row],[Nro. DNI / CE]]="","Corregir",IF(LEN(Tabla2[[#This Row],[Nro. DNI / CE]])&gt;=8,"OK","Corregir"))</f>
        <v>OK</v>
      </c>
      <c r="AA3885" s="10">
        <f>COUNTIF(Tabla2[APELLIDOS Y NOMBRES],Tabla2[[#This Row],[APELLIDOS Y NOMBRES]])</f>
        <v>1</v>
      </c>
      <c r="AB3885" t="str">
        <f ca="1">+IFERROR(IF(Tabla2[[#This Row],[FECHA CESE/BAJA]]="","No Aplica",IF(AND(MONTH(Tabla2[[#This Row],[FECHA CESE/BAJA]])=MONTH(TODAY()-30),YEAR(Tabla2[[#This Row],[FECHA CESE/BAJA]])=YEAR(TODAY())),MONTH(TODAY()-30)&amp;"-"&amp;YEAR(TODAY()),"Borrar")),"No aplica")</f>
        <v>No Aplica</v>
      </c>
      <c r="AC3885" t="str">
        <f ca="1">+IFERROR(IF(Tabla2[[#This Row],[FECHA INICIO DE LABORES EN OBRA]]="","No Aplica",IF(AND(MONTH(Tabla2[[#This Row],[FECHA INICIO DE LABORES EN OBRA]])=MONTH(TODAY()-30),YEAR(Tabla2[[#This Row],[FECHA INICIO DE LABORES EN OBRA]])=YEAR(TODAY())),MONTH(TODAY()-30)&amp;"-"&amp;YEAR(TODAY()),"No Aplica")),"No Aplica")</f>
        <v>No Aplica</v>
      </c>
    </row>
    <row r="3886" spans="1:29" x14ac:dyDescent="0.25">
      <c r="A3886" s="2">
        <v>20610467947</v>
      </c>
      <c r="B3886" s="3" t="s">
        <v>13088</v>
      </c>
      <c r="C3886" s="3" t="s">
        <v>8428</v>
      </c>
      <c r="D3886" s="3" t="s">
        <v>3879</v>
      </c>
      <c r="E3886" s="3" t="s">
        <v>3880</v>
      </c>
      <c r="F3886" s="36">
        <v>33211</v>
      </c>
      <c r="G3886" s="3">
        <v>1</v>
      </c>
      <c r="H3886" s="3" t="s">
        <v>8455</v>
      </c>
      <c r="I3886" s="3" t="s">
        <v>3616</v>
      </c>
      <c r="J3886" s="3" t="s">
        <v>13099</v>
      </c>
      <c r="K3886" s="3" t="s">
        <v>1492</v>
      </c>
      <c r="L3886" s="8" t="s">
        <v>9813</v>
      </c>
      <c r="M3886" s="5"/>
      <c r="N3886" s="13" t="s">
        <v>1489</v>
      </c>
      <c r="O3886" s="5">
        <v>45132</v>
      </c>
      <c r="P3886" s="8">
        <v>1</v>
      </c>
      <c r="Q3886" s="9">
        <v>1</v>
      </c>
      <c r="R3886" s="9" t="str">
        <f>IFERROR(VLOOKUP(Tabla2[[#This Row],[CONTRATISTA PRNCIPAL]],Hoja1!$L$5:$M$9,2,FALSE),"CJV")</f>
        <v>CJV</v>
      </c>
      <c r="S3886" s="9" t="str">
        <f>IF(Tabla2[[#This Row],[EMPRESA]]=Tabla2[[#This Row],[CONTRATISTA PRNCIPAL]],"Principal","Secundaria")</f>
        <v>Secundaria</v>
      </c>
      <c r="T3886" s="10">
        <f>IFERROR(1/COUNTIF(Tabla2[CONTRATISTA PRNCIPAL],Tabla2[[#This Row],[CONTRATISTA PRNCIPAL]]),0)</f>
        <v>1.8181818181818181E-2</v>
      </c>
      <c r="U3886" s="33">
        <f ca="1">IF(((TODAY()-Tabla2[[#This Row],[FECHA NACIMIENTO]])/365)&lt;18,"Corregir", IF(((TODAY()-Tabla2[[#This Row],[FECHA NACIMIENTO]])/365)&gt;80, "Corregir",ROUNDDOWN(((TODAY()-Tabla2[[#This Row],[FECHA NACIMIENTO]])/365),0)))</f>
        <v>32</v>
      </c>
      <c r="V388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886" s="34" t="str">
        <f ca="1">+IF(Tabla2[[#This Row],[Edad]]="Corregir","Corregir","Ok")</f>
        <v>Ok</v>
      </c>
      <c r="X3886" s="10" t="str">
        <f>+IFERROR(VLOOKUP(Tabla2[[#This Row],[DISTRITO SEGÚN DNI]],Hoja1!$A$2:$B$55,2,FALSE),"No")</f>
        <v>No</v>
      </c>
      <c r="Y3886" s="10" t="str">
        <f>IF(OR(LOWER(Tabla2[[#This Row],[GENERO]])="masculino", LOWER(Tabla2[[#This Row],[GENERO]])="femenino"),"OK","Corregir")</f>
        <v>OK</v>
      </c>
      <c r="Z3886" s="10" t="str">
        <f>+IF(Tabla2[[#This Row],[Nro. DNI / CE]]="","Corregir",IF(LEN(Tabla2[[#This Row],[Nro. DNI / CE]])&gt;=8,"OK","Corregir"))</f>
        <v>OK</v>
      </c>
      <c r="AA3886" s="10">
        <f>COUNTIF(Tabla2[APELLIDOS Y NOMBRES],Tabla2[[#This Row],[APELLIDOS Y NOMBRES]])</f>
        <v>1</v>
      </c>
      <c r="AB3886" t="str">
        <f ca="1">+IFERROR(IF(Tabla2[[#This Row],[FECHA CESE/BAJA]]="","No Aplica",IF(AND(MONTH(Tabla2[[#This Row],[FECHA CESE/BAJA]])=MONTH(TODAY()-30),YEAR(Tabla2[[#This Row],[FECHA CESE/BAJA]])=YEAR(TODAY())),MONTH(TODAY()-30)&amp;"-"&amp;YEAR(TODAY()),"Borrar")),"No aplica")</f>
        <v>No Aplica</v>
      </c>
      <c r="AC3886" t="str">
        <f ca="1">+IFERROR(IF(Tabla2[[#This Row],[FECHA INICIO DE LABORES EN OBRA]]="","No Aplica",IF(AND(MONTH(Tabla2[[#This Row],[FECHA INICIO DE LABORES EN OBRA]])=MONTH(TODAY()-30),YEAR(Tabla2[[#This Row],[FECHA INICIO DE LABORES EN OBRA]])=YEAR(TODAY())),MONTH(TODAY()-30)&amp;"-"&amp;YEAR(TODAY()),"No Aplica")),"No Aplica")</f>
        <v>No Aplica</v>
      </c>
    </row>
    <row r="3887" spans="1:29" x14ac:dyDescent="0.25">
      <c r="A3887" s="2">
        <v>20610467947</v>
      </c>
      <c r="B3887" s="3" t="s">
        <v>13088</v>
      </c>
      <c r="C3887" s="3" t="s">
        <v>8428</v>
      </c>
      <c r="D3887" s="3" t="s">
        <v>13100</v>
      </c>
      <c r="E3887" s="3" t="s">
        <v>751</v>
      </c>
      <c r="F3887" s="36">
        <v>34867</v>
      </c>
      <c r="G3887" s="3">
        <v>1</v>
      </c>
      <c r="H3887" s="3" t="s">
        <v>8455</v>
      </c>
      <c r="I3887" s="3" t="s">
        <v>3616</v>
      </c>
      <c r="J3887" s="3" t="s">
        <v>13101</v>
      </c>
      <c r="K3887" s="3" t="s">
        <v>2078</v>
      </c>
      <c r="L3887" s="8" t="s">
        <v>9813</v>
      </c>
      <c r="M3887" s="5"/>
      <c r="N3887" s="13" t="s">
        <v>1489</v>
      </c>
      <c r="O3887" s="5">
        <v>45132</v>
      </c>
      <c r="P3887" s="8">
        <v>1</v>
      </c>
      <c r="Q3887" s="9">
        <v>1</v>
      </c>
      <c r="R3887" s="9" t="str">
        <f>IFERROR(VLOOKUP(Tabla2[[#This Row],[CONTRATISTA PRNCIPAL]],Hoja1!$L$5:$M$9,2,FALSE),"CJV")</f>
        <v>CJV</v>
      </c>
      <c r="S3887" s="9" t="str">
        <f>IF(Tabla2[[#This Row],[EMPRESA]]=Tabla2[[#This Row],[CONTRATISTA PRNCIPAL]],"Principal","Secundaria")</f>
        <v>Secundaria</v>
      </c>
      <c r="T3887" s="10">
        <f>IFERROR(1/COUNTIF(Tabla2[CONTRATISTA PRNCIPAL],Tabla2[[#This Row],[CONTRATISTA PRNCIPAL]]),0)</f>
        <v>1.8181818181818181E-2</v>
      </c>
      <c r="U3887" s="33">
        <f ca="1">IF(((TODAY()-Tabla2[[#This Row],[FECHA NACIMIENTO]])/365)&lt;18,"Corregir", IF(((TODAY()-Tabla2[[#This Row],[FECHA NACIMIENTO]])/365)&gt;80, "Corregir",ROUNDDOWN(((TODAY()-Tabla2[[#This Row],[FECHA NACIMIENTO]])/365),0)))</f>
        <v>28</v>
      </c>
      <c r="V388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887" s="34" t="str">
        <f ca="1">+IF(Tabla2[[#This Row],[Edad]]="Corregir","Corregir","Ok")</f>
        <v>Ok</v>
      </c>
      <c r="X3887" s="10" t="str">
        <f>+IFERROR(VLOOKUP(Tabla2[[#This Row],[DISTRITO SEGÚN DNI]],Hoja1!$A$2:$B$55,2,FALSE),"No")</f>
        <v>ATE</v>
      </c>
      <c r="Y3887" s="10" t="str">
        <f>IF(OR(LOWER(Tabla2[[#This Row],[GENERO]])="masculino", LOWER(Tabla2[[#This Row],[GENERO]])="femenino"),"OK","Corregir")</f>
        <v>OK</v>
      </c>
      <c r="Z3887" s="10" t="str">
        <f>+IF(Tabla2[[#This Row],[Nro. DNI / CE]]="","Corregir",IF(LEN(Tabla2[[#This Row],[Nro. DNI / CE]])&gt;=8,"OK","Corregir"))</f>
        <v>OK</v>
      </c>
      <c r="AA3887" s="10">
        <f>COUNTIF(Tabla2[APELLIDOS Y NOMBRES],Tabla2[[#This Row],[APELLIDOS Y NOMBRES]])</f>
        <v>1</v>
      </c>
      <c r="AB3887" t="str">
        <f ca="1">+IFERROR(IF(Tabla2[[#This Row],[FECHA CESE/BAJA]]="","No Aplica",IF(AND(MONTH(Tabla2[[#This Row],[FECHA CESE/BAJA]])=MONTH(TODAY()-30),YEAR(Tabla2[[#This Row],[FECHA CESE/BAJA]])=YEAR(TODAY())),MONTH(TODAY()-30)&amp;"-"&amp;YEAR(TODAY()),"Borrar")),"No aplica")</f>
        <v>No Aplica</v>
      </c>
      <c r="AC3887" t="str">
        <f ca="1">+IFERROR(IF(Tabla2[[#This Row],[FECHA INICIO DE LABORES EN OBRA]]="","No Aplica",IF(AND(MONTH(Tabla2[[#This Row],[FECHA INICIO DE LABORES EN OBRA]])=MONTH(TODAY()-30),YEAR(Tabla2[[#This Row],[FECHA INICIO DE LABORES EN OBRA]])=YEAR(TODAY())),MONTH(TODAY()-30)&amp;"-"&amp;YEAR(TODAY()),"No Aplica")),"No Aplica")</f>
        <v>No Aplica</v>
      </c>
    </row>
    <row r="3888" spans="1:29" x14ac:dyDescent="0.25">
      <c r="A3888" s="2">
        <v>20610467947</v>
      </c>
      <c r="B3888" s="3" t="s">
        <v>13088</v>
      </c>
      <c r="C3888" s="3" t="s">
        <v>8428</v>
      </c>
      <c r="D3888" s="3" t="s">
        <v>3889</v>
      </c>
      <c r="E3888" s="3" t="s">
        <v>13102</v>
      </c>
      <c r="F3888" s="36">
        <v>31823</v>
      </c>
      <c r="G3888" s="3">
        <v>1</v>
      </c>
      <c r="H3888" s="3" t="s">
        <v>8455</v>
      </c>
      <c r="I3888" s="3" t="s">
        <v>3616</v>
      </c>
      <c r="J3888" s="3" t="s">
        <v>13103</v>
      </c>
      <c r="K3888" s="3" t="s">
        <v>1492</v>
      </c>
      <c r="L3888" s="8" t="s">
        <v>9813</v>
      </c>
      <c r="M3888" s="5"/>
      <c r="N3888" s="13" t="s">
        <v>1489</v>
      </c>
      <c r="O3888" s="5">
        <v>45132</v>
      </c>
      <c r="P3888" s="8">
        <v>1</v>
      </c>
      <c r="Q3888" s="9">
        <v>1</v>
      </c>
      <c r="R3888" s="9" t="str">
        <f>IFERROR(VLOOKUP(Tabla2[[#This Row],[CONTRATISTA PRNCIPAL]],Hoja1!$L$5:$M$9,2,FALSE),"CJV")</f>
        <v>CJV</v>
      </c>
      <c r="S3888" s="9" t="str">
        <f>IF(Tabla2[[#This Row],[EMPRESA]]=Tabla2[[#This Row],[CONTRATISTA PRNCIPAL]],"Principal","Secundaria")</f>
        <v>Secundaria</v>
      </c>
      <c r="T3888" s="10">
        <f>IFERROR(1/COUNTIF(Tabla2[CONTRATISTA PRNCIPAL],Tabla2[[#This Row],[CONTRATISTA PRNCIPAL]]),0)</f>
        <v>1.8181818181818181E-2</v>
      </c>
      <c r="U3888" s="33">
        <f ca="1">IF(((TODAY()-Tabla2[[#This Row],[FECHA NACIMIENTO]])/365)&lt;18,"Corregir", IF(((TODAY()-Tabla2[[#This Row],[FECHA NACIMIENTO]])/365)&gt;80, "Corregir",ROUNDDOWN(((TODAY()-Tabla2[[#This Row],[FECHA NACIMIENTO]])/365),0)))</f>
        <v>36</v>
      </c>
      <c r="V388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888" s="34" t="str">
        <f ca="1">+IF(Tabla2[[#This Row],[Edad]]="Corregir","Corregir","Ok")</f>
        <v>Ok</v>
      </c>
      <c r="X3888" s="10" t="str">
        <f>+IFERROR(VLOOKUP(Tabla2[[#This Row],[DISTRITO SEGÚN DNI]],Hoja1!$A$2:$B$55,2,FALSE),"No")</f>
        <v>No</v>
      </c>
      <c r="Y3888" s="10" t="str">
        <f>IF(OR(LOWER(Tabla2[[#This Row],[GENERO]])="masculino", LOWER(Tabla2[[#This Row],[GENERO]])="femenino"),"OK","Corregir")</f>
        <v>OK</v>
      </c>
      <c r="Z3888" s="10" t="str">
        <f>+IF(Tabla2[[#This Row],[Nro. DNI / CE]]="","Corregir",IF(LEN(Tabla2[[#This Row],[Nro. DNI / CE]])&gt;=8,"OK","Corregir"))</f>
        <v>OK</v>
      </c>
      <c r="AA3888" s="10">
        <f>COUNTIF(Tabla2[APELLIDOS Y NOMBRES],Tabla2[[#This Row],[APELLIDOS Y NOMBRES]])</f>
        <v>1</v>
      </c>
      <c r="AB3888" t="str">
        <f ca="1">+IFERROR(IF(Tabla2[[#This Row],[FECHA CESE/BAJA]]="","No Aplica",IF(AND(MONTH(Tabla2[[#This Row],[FECHA CESE/BAJA]])=MONTH(TODAY()-30),YEAR(Tabla2[[#This Row],[FECHA CESE/BAJA]])=YEAR(TODAY())),MONTH(TODAY()-30)&amp;"-"&amp;YEAR(TODAY()),"Borrar")),"No aplica")</f>
        <v>No Aplica</v>
      </c>
      <c r="AC3888" t="str">
        <f ca="1">+IFERROR(IF(Tabla2[[#This Row],[FECHA INICIO DE LABORES EN OBRA]]="","No Aplica",IF(AND(MONTH(Tabla2[[#This Row],[FECHA INICIO DE LABORES EN OBRA]])=MONTH(TODAY()-30),YEAR(Tabla2[[#This Row],[FECHA INICIO DE LABORES EN OBRA]])=YEAR(TODAY())),MONTH(TODAY()-30)&amp;"-"&amp;YEAR(TODAY()),"No Aplica")),"No Aplica")</f>
        <v>No Aplica</v>
      </c>
    </row>
    <row r="3889" spans="1:29" x14ac:dyDescent="0.25">
      <c r="A3889" s="2">
        <v>20610467947</v>
      </c>
      <c r="B3889" s="3" t="s">
        <v>13088</v>
      </c>
      <c r="C3889" s="3" t="s">
        <v>8428</v>
      </c>
      <c r="D3889" s="3" t="s">
        <v>3844</v>
      </c>
      <c r="E3889" s="3" t="s">
        <v>3845</v>
      </c>
      <c r="F3889" s="36">
        <v>31963</v>
      </c>
      <c r="G3889" s="3">
        <v>1</v>
      </c>
      <c r="H3889" s="3" t="s">
        <v>8455</v>
      </c>
      <c r="I3889" s="3" t="s">
        <v>3616</v>
      </c>
      <c r="J3889" s="3" t="s">
        <v>13104</v>
      </c>
      <c r="K3889" s="3" t="s">
        <v>1492</v>
      </c>
      <c r="L3889" s="8" t="s">
        <v>9813</v>
      </c>
      <c r="M3889" s="5"/>
      <c r="N3889" s="13" t="s">
        <v>1489</v>
      </c>
      <c r="O3889" s="5">
        <v>45132</v>
      </c>
      <c r="P3889" s="8">
        <v>1</v>
      </c>
      <c r="Q3889" s="9">
        <v>1</v>
      </c>
      <c r="R3889" s="9" t="str">
        <f>IFERROR(VLOOKUP(Tabla2[[#This Row],[CONTRATISTA PRNCIPAL]],Hoja1!$L$5:$M$9,2,FALSE),"CJV")</f>
        <v>CJV</v>
      </c>
      <c r="S3889" s="9" t="str">
        <f>IF(Tabla2[[#This Row],[EMPRESA]]=Tabla2[[#This Row],[CONTRATISTA PRNCIPAL]],"Principal","Secundaria")</f>
        <v>Secundaria</v>
      </c>
      <c r="T3889" s="10">
        <f>IFERROR(1/COUNTIF(Tabla2[CONTRATISTA PRNCIPAL],Tabla2[[#This Row],[CONTRATISTA PRNCIPAL]]),0)</f>
        <v>1.8181818181818181E-2</v>
      </c>
      <c r="U3889" s="33">
        <f ca="1">IF(((TODAY()-Tabla2[[#This Row],[FECHA NACIMIENTO]])/365)&lt;18,"Corregir", IF(((TODAY()-Tabla2[[#This Row],[FECHA NACIMIENTO]])/365)&gt;80, "Corregir",ROUNDDOWN(((TODAY()-Tabla2[[#This Row],[FECHA NACIMIENTO]])/365),0)))</f>
        <v>36</v>
      </c>
      <c r="V388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889" s="34" t="str">
        <f ca="1">+IF(Tabla2[[#This Row],[Edad]]="Corregir","Corregir","Ok")</f>
        <v>Ok</v>
      </c>
      <c r="X3889" s="10" t="str">
        <f>+IFERROR(VLOOKUP(Tabla2[[#This Row],[DISTRITO SEGÚN DNI]],Hoja1!$A$2:$B$55,2,FALSE),"No")</f>
        <v>No</v>
      </c>
      <c r="Y3889" s="10" t="str">
        <f>IF(OR(LOWER(Tabla2[[#This Row],[GENERO]])="masculino", LOWER(Tabla2[[#This Row],[GENERO]])="femenino"),"OK","Corregir")</f>
        <v>OK</v>
      </c>
      <c r="Z3889" s="10" t="str">
        <f>+IF(Tabla2[[#This Row],[Nro. DNI / CE]]="","Corregir",IF(LEN(Tabla2[[#This Row],[Nro. DNI / CE]])&gt;=8,"OK","Corregir"))</f>
        <v>OK</v>
      </c>
      <c r="AA3889" s="10">
        <f>COUNTIF(Tabla2[APELLIDOS Y NOMBRES],Tabla2[[#This Row],[APELLIDOS Y NOMBRES]])</f>
        <v>1</v>
      </c>
      <c r="AB3889" t="str">
        <f ca="1">+IFERROR(IF(Tabla2[[#This Row],[FECHA CESE/BAJA]]="","No Aplica",IF(AND(MONTH(Tabla2[[#This Row],[FECHA CESE/BAJA]])=MONTH(TODAY()-30),YEAR(Tabla2[[#This Row],[FECHA CESE/BAJA]])=YEAR(TODAY())),MONTH(TODAY()-30)&amp;"-"&amp;YEAR(TODAY()),"Borrar")),"No aplica")</f>
        <v>No Aplica</v>
      </c>
      <c r="AC3889" t="str">
        <f ca="1">+IFERROR(IF(Tabla2[[#This Row],[FECHA INICIO DE LABORES EN OBRA]]="","No Aplica",IF(AND(MONTH(Tabla2[[#This Row],[FECHA INICIO DE LABORES EN OBRA]])=MONTH(TODAY()-30),YEAR(Tabla2[[#This Row],[FECHA INICIO DE LABORES EN OBRA]])=YEAR(TODAY())),MONTH(TODAY()-30)&amp;"-"&amp;YEAR(TODAY()),"No Aplica")),"No Aplica")</f>
        <v>No Aplica</v>
      </c>
    </row>
    <row r="3890" spans="1:29" x14ac:dyDescent="0.25">
      <c r="A3890" s="2">
        <v>20610467947</v>
      </c>
      <c r="B3890" s="3" t="s">
        <v>13088</v>
      </c>
      <c r="C3890" s="3" t="s">
        <v>8428</v>
      </c>
      <c r="D3890" s="3" t="s">
        <v>742</v>
      </c>
      <c r="E3890" s="3" t="s">
        <v>10748</v>
      </c>
      <c r="F3890" s="36">
        <v>28951</v>
      </c>
      <c r="G3890" s="3">
        <v>2</v>
      </c>
      <c r="H3890" s="3" t="s">
        <v>8455</v>
      </c>
      <c r="I3890" s="3" t="s">
        <v>3616</v>
      </c>
      <c r="J3890" s="3" t="s">
        <v>13105</v>
      </c>
      <c r="K3890" s="3" t="s">
        <v>2078</v>
      </c>
      <c r="L3890" s="8" t="s">
        <v>9813</v>
      </c>
      <c r="M3890" s="5"/>
      <c r="N3890" s="13" t="s">
        <v>1627</v>
      </c>
      <c r="O3890" s="5">
        <v>45132</v>
      </c>
      <c r="P3890" s="8">
        <v>1</v>
      </c>
      <c r="Q3890" s="9">
        <v>1</v>
      </c>
      <c r="R3890" s="9" t="str">
        <f>IFERROR(VLOOKUP(Tabla2[[#This Row],[CONTRATISTA PRNCIPAL]],Hoja1!$L$5:$M$9,2,FALSE),"CJV")</f>
        <v>CJV</v>
      </c>
      <c r="S3890" s="9" t="str">
        <f>IF(Tabla2[[#This Row],[EMPRESA]]=Tabla2[[#This Row],[CONTRATISTA PRNCIPAL]],"Principal","Secundaria")</f>
        <v>Secundaria</v>
      </c>
      <c r="T3890" s="10">
        <f>IFERROR(1/COUNTIF(Tabla2[CONTRATISTA PRNCIPAL],Tabla2[[#This Row],[CONTRATISTA PRNCIPAL]]),0)</f>
        <v>1.8181818181818181E-2</v>
      </c>
      <c r="U3890" s="33">
        <f ca="1">IF(((TODAY()-Tabla2[[#This Row],[FECHA NACIMIENTO]])/365)&lt;18,"Corregir", IF(((TODAY()-Tabla2[[#This Row],[FECHA NACIMIENTO]])/365)&gt;80, "Corregir",ROUNDDOWN(((TODAY()-Tabla2[[#This Row],[FECHA NACIMIENTO]])/365),0)))</f>
        <v>44</v>
      </c>
      <c r="V389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890" s="34" t="str">
        <f ca="1">+IF(Tabla2[[#This Row],[Edad]]="Corregir","Corregir","Ok")</f>
        <v>Ok</v>
      </c>
      <c r="X3890" s="10" t="str">
        <f>+IFERROR(VLOOKUP(Tabla2[[#This Row],[DISTRITO SEGÚN DNI]],Hoja1!$A$2:$B$55,2,FALSE),"No")</f>
        <v>ATE</v>
      </c>
      <c r="Y3890" s="10" t="str">
        <f>IF(OR(LOWER(Tabla2[[#This Row],[GENERO]])="masculino", LOWER(Tabla2[[#This Row],[GENERO]])="femenino"),"OK","Corregir")</f>
        <v>OK</v>
      </c>
      <c r="Z3890" s="10" t="str">
        <f>+IF(Tabla2[[#This Row],[Nro. DNI / CE]]="","Corregir",IF(LEN(Tabla2[[#This Row],[Nro. DNI / CE]])&gt;=8,"OK","Corregir"))</f>
        <v>OK</v>
      </c>
      <c r="AA3890" s="10">
        <f>COUNTIF(Tabla2[APELLIDOS Y NOMBRES],Tabla2[[#This Row],[APELLIDOS Y NOMBRES]])</f>
        <v>2</v>
      </c>
      <c r="AB3890" t="str">
        <f ca="1">+IFERROR(IF(Tabla2[[#This Row],[FECHA CESE/BAJA]]="","No Aplica",IF(AND(MONTH(Tabla2[[#This Row],[FECHA CESE/BAJA]])=MONTH(TODAY()-30),YEAR(Tabla2[[#This Row],[FECHA CESE/BAJA]])=YEAR(TODAY())),MONTH(TODAY()-30)&amp;"-"&amp;YEAR(TODAY()),"Borrar")),"No aplica")</f>
        <v>No Aplica</v>
      </c>
      <c r="AC3890" t="str">
        <f ca="1">+IFERROR(IF(Tabla2[[#This Row],[FECHA INICIO DE LABORES EN OBRA]]="","No Aplica",IF(AND(MONTH(Tabla2[[#This Row],[FECHA INICIO DE LABORES EN OBRA]])=MONTH(TODAY()-30),YEAR(Tabla2[[#This Row],[FECHA INICIO DE LABORES EN OBRA]])=YEAR(TODAY())),MONTH(TODAY()-30)&amp;"-"&amp;YEAR(TODAY()),"No Aplica")),"No Aplica")</f>
        <v>No Aplica</v>
      </c>
    </row>
    <row r="3891" spans="1:29" x14ac:dyDescent="0.25">
      <c r="A3891" s="2" t="s">
        <v>13106</v>
      </c>
      <c r="B3891" s="3" t="s">
        <v>13107</v>
      </c>
      <c r="C3891" s="3" t="s">
        <v>8428</v>
      </c>
      <c r="D3891" s="3" t="s">
        <v>13108</v>
      </c>
      <c r="E3891" s="3" t="s">
        <v>13109</v>
      </c>
      <c r="F3891" s="36">
        <v>30949</v>
      </c>
      <c r="G3891" s="3">
        <v>2</v>
      </c>
      <c r="H3891" s="3" t="s">
        <v>1453</v>
      </c>
      <c r="I3891" s="3" t="s">
        <v>8431</v>
      </c>
      <c r="J3891" s="3" t="s">
        <v>13110</v>
      </c>
      <c r="K3891" s="3" t="s">
        <v>2078</v>
      </c>
      <c r="L3891" s="8" t="s">
        <v>9813</v>
      </c>
      <c r="M3891" s="5"/>
      <c r="N3891" s="13" t="s">
        <v>1489</v>
      </c>
      <c r="O3891" s="5">
        <v>45090</v>
      </c>
      <c r="P3891" s="8">
        <v>1</v>
      </c>
      <c r="Q3891" s="9">
        <v>1</v>
      </c>
      <c r="R3891" s="9" t="str">
        <f>IFERROR(VLOOKUP(Tabla2[[#This Row],[CONTRATISTA PRNCIPAL]],Hoja1!$L$5:$M$9,2,FALSE),"CJV")</f>
        <v>CJV</v>
      </c>
      <c r="S3891" s="9" t="str">
        <f>IF(Tabla2[[#This Row],[EMPRESA]]=Tabla2[[#This Row],[CONTRATISTA PRNCIPAL]],"Principal","Secundaria")</f>
        <v>Secundaria</v>
      </c>
      <c r="T3891" s="10">
        <f>IFERROR(1/COUNTIF(Tabla2[CONTRATISTA PRNCIPAL],Tabla2[[#This Row],[CONTRATISTA PRNCIPAL]]),0)</f>
        <v>1.8181818181818181E-2</v>
      </c>
      <c r="U3891" s="33">
        <f ca="1">IF(((TODAY()-Tabla2[[#This Row],[FECHA NACIMIENTO]])/365)&lt;18,"Corregir", IF(((TODAY()-Tabla2[[#This Row],[FECHA NACIMIENTO]])/365)&gt;80, "Corregir",ROUNDDOWN(((TODAY()-Tabla2[[#This Row],[FECHA NACIMIENTO]])/365),0)))</f>
        <v>38</v>
      </c>
      <c r="V389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891" s="34" t="str">
        <f ca="1">+IF(Tabla2[[#This Row],[Edad]]="Corregir","Corregir","Ok")</f>
        <v>Ok</v>
      </c>
      <c r="X3891" s="10" t="str">
        <f>+IFERROR(VLOOKUP(Tabla2[[#This Row],[DISTRITO SEGÚN DNI]],Hoja1!$A$2:$B$55,2,FALSE),"No")</f>
        <v>ATE</v>
      </c>
      <c r="Y3891" s="10" t="str">
        <f>IF(OR(LOWER(Tabla2[[#This Row],[GENERO]])="masculino", LOWER(Tabla2[[#This Row],[GENERO]])="femenino"),"OK","Corregir")</f>
        <v>OK</v>
      </c>
      <c r="Z3891" s="10" t="str">
        <f>+IF(Tabla2[[#This Row],[Nro. DNI / CE]]="","Corregir",IF(LEN(Tabla2[[#This Row],[Nro. DNI / CE]])&gt;=8,"OK","Corregir"))</f>
        <v>OK</v>
      </c>
      <c r="AA3891" s="10">
        <f>COUNTIF(Tabla2[APELLIDOS Y NOMBRES],Tabla2[[#This Row],[APELLIDOS Y NOMBRES]])</f>
        <v>1</v>
      </c>
      <c r="AB3891" t="str">
        <f ca="1">+IFERROR(IF(Tabla2[[#This Row],[FECHA CESE/BAJA]]="","No Aplica",IF(AND(MONTH(Tabla2[[#This Row],[FECHA CESE/BAJA]])=MONTH(TODAY()-30),YEAR(Tabla2[[#This Row],[FECHA CESE/BAJA]])=YEAR(TODAY())),MONTH(TODAY()-30)&amp;"-"&amp;YEAR(TODAY()),"Borrar")),"No aplica")</f>
        <v>No Aplica</v>
      </c>
      <c r="AC3891" t="str">
        <f ca="1">+IFERROR(IF(Tabla2[[#This Row],[FECHA INICIO DE LABORES EN OBRA]]="","No Aplica",IF(AND(MONTH(Tabla2[[#This Row],[FECHA INICIO DE LABORES EN OBRA]])=MONTH(TODAY()-30),YEAR(Tabla2[[#This Row],[FECHA INICIO DE LABORES EN OBRA]])=YEAR(TODAY())),MONTH(TODAY()-30)&amp;"-"&amp;YEAR(TODAY()),"No Aplica")),"No Aplica")</f>
        <v>No Aplica</v>
      </c>
    </row>
    <row r="3892" spans="1:29" x14ac:dyDescent="0.25">
      <c r="A3892" s="2" t="s">
        <v>13106</v>
      </c>
      <c r="B3892" s="3" t="s">
        <v>13107</v>
      </c>
      <c r="C3892" s="3" t="s">
        <v>8428</v>
      </c>
      <c r="D3892" s="3">
        <v>47692969</v>
      </c>
      <c r="E3892" s="3" t="s">
        <v>13113</v>
      </c>
      <c r="F3892" s="36">
        <v>33288</v>
      </c>
      <c r="G3892" s="3">
        <v>1</v>
      </c>
      <c r="H3892" s="3" t="s">
        <v>8455</v>
      </c>
      <c r="I3892" s="3" t="s">
        <v>3622</v>
      </c>
      <c r="J3892" s="3" t="s">
        <v>13114</v>
      </c>
      <c r="K3892" s="3" t="s">
        <v>2450</v>
      </c>
      <c r="L3892" s="8" t="s">
        <v>9813</v>
      </c>
      <c r="M3892" s="5"/>
      <c r="N3892" s="13" t="s">
        <v>1489</v>
      </c>
      <c r="O3892" s="5">
        <v>45103</v>
      </c>
      <c r="P3892" s="8">
        <v>1</v>
      </c>
      <c r="Q3892" s="9">
        <v>1</v>
      </c>
      <c r="R3892" s="9" t="str">
        <f>IFERROR(VLOOKUP(Tabla2[[#This Row],[CONTRATISTA PRNCIPAL]],Hoja1!$L$5:$M$9,2,FALSE),"CJV")</f>
        <v>CJV</v>
      </c>
      <c r="S3892" s="9" t="str">
        <f>IF(Tabla2[[#This Row],[EMPRESA]]=Tabla2[[#This Row],[CONTRATISTA PRNCIPAL]],"Principal","Secundaria")</f>
        <v>Secundaria</v>
      </c>
      <c r="T3892" s="10">
        <f>IFERROR(1/COUNTIF(Tabla2[CONTRATISTA PRNCIPAL],Tabla2[[#This Row],[CONTRATISTA PRNCIPAL]]),0)</f>
        <v>1.8181818181818181E-2</v>
      </c>
      <c r="U3892" s="33">
        <f ca="1">IF(((TODAY()-Tabla2[[#This Row],[FECHA NACIMIENTO]])/365)&lt;18,"Corregir", IF(((TODAY()-Tabla2[[#This Row],[FECHA NACIMIENTO]])/365)&gt;80, "Corregir",ROUNDDOWN(((TODAY()-Tabla2[[#This Row],[FECHA NACIMIENTO]])/365),0)))</f>
        <v>32</v>
      </c>
      <c r="V389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892" s="34" t="str">
        <f ca="1">+IF(Tabla2[[#This Row],[Edad]]="Corregir","Corregir","Ok")</f>
        <v>Ok</v>
      </c>
      <c r="X3892" s="10" t="str">
        <f>+IFERROR(VLOOKUP(Tabla2[[#This Row],[DISTRITO SEGÚN DNI]],Hoja1!$A$2:$B$55,2,FALSE),"No")</f>
        <v>No</v>
      </c>
      <c r="Y3892" s="10" t="str">
        <f>IF(OR(LOWER(Tabla2[[#This Row],[GENERO]])="masculino", LOWER(Tabla2[[#This Row],[GENERO]])="femenino"),"OK","Corregir")</f>
        <v>OK</v>
      </c>
      <c r="Z3892" s="10" t="str">
        <f>+IF(Tabla2[[#This Row],[Nro. DNI / CE]]="","Corregir",IF(LEN(Tabla2[[#This Row],[Nro. DNI / CE]])&gt;=8,"OK","Corregir"))</f>
        <v>OK</v>
      </c>
      <c r="AA3892" s="10">
        <f>COUNTIF(Tabla2[APELLIDOS Y NOMBRES],Tabla2[[#This Row],[APELLIDOS Y NOMBRES]])</f>
        <v>1</v>
      </c>
      <c r="AB3892" t="str">
        <f ca="1">+IFERROR(IF(Tabla2[[#This Row],[FECHA CESE/BAJA]]="","No Aplica",IF(AND(MONTH(Tabla2[[#This Row],[FECHA CESE/BAJA]])=MONTH(TODAY()-30),YEAR(Tabla2[[#This Row],[FECHA CESE/BAJA]])=YEAR(TODAY())),MONTH(TODAY()-30)&amp;"-"&amp;YEAR(TODAY()),"Borrar")),"No aplica")</f>
        <v>No Aplica</v>
      </c>
      <c r="AC3892" t="str">
        <f ca="1">+IFERROR(IF(Tabla2[[#This Row],[FECHA INICIO DE LABORES EN OBRA]]="","No Aplica",IF(AND(MONTH(Tabla2[[#This Row],[FECHA INICIO DE LABORES EN OBRA]])=MONTH(TODAY()-30),YEAR(Tabla2[[#This Row],[FECHA INICIO DE LABORES EN OBRA]])=YEAR(TODAY())),MONTH(TODAY()-30)&amp;"-"&amp;YEAR(TODAY()),"No Aplica")),"No Aplica")</f>
        <v>No Aplica</v>
      </c>
    </row>
    <row r="3893" spans="1:29" x14ac:dyDescent="0.25">
      <c r="A3893" s="2" t="s">
        <v>13106</v>
      </c>
      <c r="B3893" s="3" t="s">
        <v>13107</v>
      </c>
      <c r="C3893" s="3" t="s">
        <v>8428</v>
      </c>
      <c r="D3893" s="3">
        <v>43709050</v>
      </c>
      <c r="E3893" s="3" t="s">
        <v>13115</v>
      </c>
      <c r="F3893" s="36">
        <v>31633</v>
      </c>
      <c r="G3893" s="3">
        <v>1</v>
      </c>
      <c r="H3893" s="3" t="s">
        <v>8455</v>
      </c>
      <c r="I3893" s="3" t="s">
        <v>3622</v>
      </c>
      <c r="J3893" s="3" t="s">
        <v>13116</v>
      </c>
      <c r="K3893" s="3" t="s">
        <v>1510</v>
      </c>
      <c r="L3893" s="8" t="s">
        <v>9813</v>
      </c>
      <c r="M3893" s="5"/>
      <c r="N3893" s="13" t="s">
        <v>1489</v>
      </c>
      <c r="O3893" s="5">
        <v>45100</v>
      </c>
      <c r="P3893" s="8">
        <v>1</v>
      </c>
      <c r="Q3893" s="9">
        <v>1</v>
      </c>
      <c r="R3893" s="9" t="str">
        <f>IFERROR(VLOOKUP(Tabla2[[#This Row],[CONTRATISTA PRNCIPAL]],Hoja1!$L$5:$M$9,2,FALSE),"CJV")</f>
        <v>CJV</v>
      </c>
      <c r="S3893" s="9" t="str">
        <f>IF(Tabla2[[#This Row],[EMPRESA]]=Tabla2[[#This Row],[CONTRATISTA PRNCIPAL]],"Principal","Secundaria")</f>
        <v>Secundaria</v>
      </c>
      <c r="T3893" s="10">
        <f>IFERROR(1/COUNTIF(Tabla2[CONTRATISTA PRNCIPAL],Tabla2[[#This Row],[CONTRATISTA PRNCIPAL]]),0)</f>
        <v>1.8181818181818181E-2</v>
      </c>
      <c r="U3893" s="33">
        <f ca="1">IF(((TODAY()-Tabla2[[#This Row],[FECHA NACIMIENTO]])/365)&lt;18,"Corregir", IF(((TODAY()-Tabla2[[#This Row],[FECHA NACIMIENTO]])/365)&gt;80, "Corregir",ROUNDDOWN(((TODAY()-Tabla2[[#This Row],[FECHA NACIMIENTO]])/365),0)))</f>
        <v>37</v>
      </c>
      <c r="V389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893" s="34" t="str">
        <f ca="1">+IF(Tabla2[[#This Row],[Edad]]="Corregir","Corregir","Ok")</f>
        <v>Ok</v>
      </c>
      <c r="X3893" s="10" t="str">
        <f>+IFERROR(VLOOKUP(Tabla2[[#This Row],[DISTRITO SEGÚN DNI]],Hoja1!$A$2:$B$55,2,FALSE),"No")</f>
        <v>CALLAO</v>
      </c>
      <c r="Y3893" s="10" t="str">
        <f>IF(OR(LOWER(Tabla2[[#This Row],[GENERO]])="masculino", LOWER(Tabla2[[#This Row],[GENERO]])="femenino"),"OK","Corregir")</f>
        <v>OK</v>
      </c>
      <c r="Z3893" s="10" t="str">
        <f>+IF(Tabla2[[#This Row],[Nro. DNI / CE]]="","Corregir",IF(LEN(Tabla2[[#This Row],[Nro. DNI / CE]])&gt;=8,"OK","Corregir"))</f>
        <v>OK</v>
      </c>
      <c r="AA3893" s="10">
        <f>COUNTIF(Tabla2[APELLIDOS Y NOMBRES],Tabla2[[#This Row],[APELLIDOS Y NOMBRES]])</f>
        <v>1</v>
      </c>
      <c r="AB3893" t="str">
        <f ca="1">+IFERROR(IF(Tabla2[[#This Row],[FECHA CESE/BAJA]]="","No Aplica",IF(AND(MONTH(Tabla2[[#This Row],[FECHA CESE/BAJA]])=MONTH(TODAY()-30),YEAR(Tabla2[[#This Row],[FECHA CESE/BAJA]])=YEAR(TODAY())),MONTH(TODAY()-30)&amp;"-"&amp;YEAR(TODAY()),"Borrar")),"No aplica")</f>
        <v>No Aplica</v>
      </c>
      <c r="AC3893" t="str">
        <f ca="1">+IFERROR(IF(Tabla2[[#This Row],[FECHA INICIO DE LABORES EN OBRA]]="","No Aplica",IF(AND(MONTH(Tabla2[[#This Row],[FECHA INICIO DE LABORES EN OBRA]])=MONTH(TODAY()-30),YEAR(Tabla2[[#This Row],[FECHA INICIO DE LABORES EN OBRA]])=YEAR(TODAY())),MONTH(TODAY()-30)&amp;"-"&amp;YEAR(TODAY()),"No Aplica")),"No Aplica")</f>
        <v>No Aplica</v>
      </c>
    </row>
    <row r="3894" spans="1:29" x14ac:dyDescent="0.25">
      <c r="A3894" s="2" t="s">
        <v>13106</v>
      </c>
      <c r="B3894" s="3" t="s">
        <v>13107</v>
      </c>
      <c r="C3894" s="3" t="s">
        <v>8428</v>
      </c>
      <c r="D3894" s="3">
        <v>80792665</v>
      </c>
      <c r="E3894" s="3" t="s">
        <v>13117</v>
      </c>
      <c r="F3894" s="36">
        <v>36595</v>
      </c>
      <c r="G3894" s="3">
        <v>1</v>
      </c>
      <c r="H3894" s="3" t="s">
        <v>8455</v>
      </c>
      <c r="I3894" s="3" t="s">
        <v>3622</v>
      </c>
      <c r="J3894" s="3" t="s">
        <v>13118</v>
      </c>
      <c r="K3894" s="3" t="s">
        <v>13119</v>
      </c>
      <c r="L3894" s="8" t="s">
        <v>9813</v>
      </c>
      <c r="M3894" s="5"/>
      <c r="N3894" s="13" t="s">
        <v>1489</v>
      </c>
      <c r="O3894" s="5">
        <v>45104</v>
      </c>
      <c r="P3894" s="8">
        <v>1</v>
      </c>
      <c r="Q3894" s="9">
        <v>1</v>
      </c>
      <c r="R3894" s="9" t="str">
        <f>IFERROR(VLOOKUP(Tabla2[[#This Row],[CONTRATISTA PRNCIPAL]],Hoja1!$L$5:$M$9,2,FALSE),"CJV")</f>
        <v>CJV</v>
      </c>
      <c r="S3894" s="9" t="str">
        <f>IF(Tabla2[[#This Row],[EMPRESA]]=Tabla2[[#This Row],[CONTRATISTA PRNCIPAL]],"Principal","Secundaria")</f>
        <v>Secundaria</v>
      </c>
      <c r="T3894" s="10">
        <f>IFERROR(1/COUNTIF(Tabla2[CONTRATISTA PRNCIPAL],Tabla2[[#This Row],[CONTRATISTA PRNCIPAL]]),0)</f>
        <v>1.8181818181818181E-2</v>
      </c>
      <c r="U3894" s="33">
        <f ca="1">IF(((TODAY()-Tabla2[[#This Row],[FECHA NACIMIENTO]])/365)&lt;18,"Corregir", IF(((TODAY()-Tabla2[[#This Row],[FECHA NACIMIENTO]])/365)&gt;80, "Corregir",ROUNDDOWN(((TODAY()-Tabla2[[#This Row],[FECHA NACIMIENTO]])/365),0)))</f>
        <v>23</v>
      </c>
      <c r="V389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3894" s="34" t="str">
        <f ca="1">+IF(Tabla2[[#This Row],[Edad]]="Corregir","Corregir","Ok")</f>
        <v>Ok</v>
      </c>
      <c r="X3894" s="10" t="str">
        <f>+IFERROR(VLOOKUP(Tabla2[[#This Row],[DISTRITO SEGÚN DNI]],Hoja1!$A$2:$B$55,2,FALSE),"No")</f>
        <v>No</v>
      </c>
      <c r="Y3894" s="10" t="str">
        <f>IF(OR(LOWER(Tabla2[[#This Row],[GENERO]])="masculino", LOWER(Tabla2[[#This Row],[GENERO]])="femenino"),"OK","Corregir")</f>
        <v>OK</v>
      </c>
      <c r="Z3894" s="10" t="str">
        <f>+IF(Tabla2[[#This Row],[Nro. DNI / CE]]="","Corregir",IF(LEN(Tabla2[[#This Row],[Nro. DNI / CE]])&gt;=8,"OK","Corregir"))</f>
        <v>OK</v>
      </c>
      <c r="AA3894" s="10">
        <f>COUNTIF(Tabla2[APELLIDOS Y NOMBRES],Tabla2[[#This Row],[APELLIDOS Y NOMBRES]])</f>
        <v>1</v>
      </c>
      <c r="AB3894" t="str">
        <f ca="1">+IFERROR(IF(Tabla2[[#This Row],[FECHA CESE/BAJA]]="","No Aplica",IF(AND(MONTH(Tabla2[[#This Row],[FECHA CESE/BAJA]])=MONTH(TODAY()-30),YEAR(Tabla2[[#This Row],[FECHA CESE/BAJA]])=YEAR(TODAY())),MONTH(TODAY()-30)&amp;"-"&amp;YEAR(TODAY()),"Borrar")),"No aplica")</f>
        <v>No Aplica</v>
      </c>
      <c r="AC3894" t="str">
        <f ca="1">+IFERROR(IF(Tabla2[[#This Row],[FECHA INICIO DE LABORES EN OBRA]]="","No Aplica",IF(AND(MONTH(Tabla2[[#This Row],[FECHA INICIO DE LABORES EN OBRA]])=MONTH(TODAY()-30),YEAR(Tabla2[[#This Row],[FECHA INICIO DE LABORES EN OBRA]])=YEAR(TODAY())),MONTH(TODAY()-30)&amp;"-"&amp;YEAR(TODAY()),"No Aplica")),"No Aplica")</f>
        <v>No Aplica</v>
      </c>
    </row>
    <row r="3895" spans="1:29" x14ac:dyDescent="0.25">
      <c r="A3895" s="2" t="s">
        <v>13106</v>
      </c>
      <c r="B3895" s="3" t="s">
        <v>13107</v>
      </c>
      <c r="C3895" s="3" t="s">
        <v>8428</v>
      </c>
      <c r="D3895" s="3" t="s">
        <v>13120</v>
      </c>
      <c r="E3895" s="3" t="s">
        <v>13121</v>
      </c>
      <c r="F3895" s="36">
        <v>34176</v>
      </c>
      <c r="G3895" s="3">
        <v>1</v>
      </c>
      <c r="H3895" s="3" t="s">
        <v>8455</v>
      </c>
      <c r="I3895" s="3" t="s">
        <v>3622</v>
      </c>
      <c r="J3895" s="3" t="s">
        <v>13122</v>
      </c>
      <c r="K3895" s="3" t="s">
        <v>1492</v>
      </c>
      <c r="L3895" s="8" t="s">
        <v>9818</v>
      </c>
      <c r="M3895" s="5"/>
      <c r="N3895" s="13" t="s">
        <v>1627</v>
      </c>
      <c r="O3895" s="5">
        <v>45103</v>
      </c>
      <c r="P3895" s="8">
        <v>1</v>
      </c>
      <c r="Q3895" s="9">
        <v>1</v>
      </c>
      <c r="R3895" s="9" t="str">
        <f>IFERROR(VLOOKUP(Tabla2[[#This Row],[CONTRATISTA PRNCIPAL]],Hoja1!$L$5:$M$9,2,FALSE),"CJV")</f>
        <v>CJV</v>
      </c>
      <c r="S3895" s="9" t="str">
        <f>IF(Tabla2[[#This Row],[EMPRESA]]=Tabla2[[#This Row],[CONTRATISTA PRNCIPAL]],"Principal","Secundaria")</f>
        <v>Secundaria</v>
      </c>
      <c r="T3895" s="10">
        <f>IFERROR(1/COUNTIF(Tabla2[CONTRATISTA PRNCIPAL],Tabla2[[#This Row],[CONTRATISTA PRNCIPAL]]),0)</f>
        <v>1.8181818181818181E-2</v>
      </c>
      <c r="U3895" s="33">
        <f ca="1">IF(((TODAY()-Tabla2[[#This Row],[FECHA NACIMIENTO]])/365)&lt;18,"Corregir", IF(((TODAY()-Tabla2[[#This Row],[FECHA NACIMIENTO]])/365)&gt;80, "Corregir",ROUNDDOWN(((TODAY()-Tabla2[[#This Row],[FECHA NACIMIENTO]])/365),0)))</f>
        <v>30</v>
      </c>
      <c r="V389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895" s="34" t="str">
        <f ca="1">+IF(Tabla2[[#This Row],[Edad]]="Corregir","Corregir","Ok")</f>
        <v>Ok</v>
      </c>
      <c r="X3895" s="10" t="str">
        <f>+IFERROR(VLOOKUP(Tabla2[[#This Row],[DISTRITO SEGÚN DNI]],Hoja1!$A$2:$B$55,2,FALSE),"No")</f>
        <v>No</v>
      </c>
      <c r="Y3895" s="10" t="str">
        <f>IF(OR(LOWER(Tabla2[[#This Row],[GENERO]])="masculino", LOWER(Tabla2[[#This Row],[GENERO]])="femenino"),"OK","Corregir")</f>
        <v>OK</v>
      </c>
      <c r="Z3895" s="10" t="str">
        <f>+IF(Tabla2[[#This Row],[Nro. DNI / CE]]="","Corregir",IF(LEN(Tabla2[[#This Row],[Nro. DNI / CE]])&gt;=8,"OK","Corregir"))</f>
        <v>OK</v>
      </c>
      <c r="AA3895" s="10">
        <f>COUNTIF(Tabla2[APELLIDOS Y NOMBRES],Tabla2[[#This Row],[APELLIDOS Y NOMBRES]])</f>
        <v>1</v>
      </c>
      <c r="AB3895" t="str">
        <f ca="1">+IFERROR(IF(Tabla2[[#This Row],[FECHA CESE/BAJA]]="","No Aplica",IF(AND(MONTH(Tabla2[[#This Row],[FECHA CESE/BAJA]])=MONTH(TODAY()-30),YEAR(Tabla2[[#This Row],[FECHA CESE/BAJA]])=YEAR(TODAY())),MONTH(TODAY()-30)&amp;"-"&amp;YEAR(TODAY()),"Borrar")),"No aplica")</f>
        <v>No Aplica</v>
      </c>
      <c r="AC3895" t="str">
        <f ca="1">+IFERROR(IF(Tabla2[[#This Row],[FECHA INICIO DE LABORES EN OBRA]]="","No Aplica",IF(AND(MONTH(Tabla2[[#This Row],[FECHA INICIO DE LABORES EN OBRA]])=MONTH(TODAY()-30),YEAR(Tabla2[[#This Row],[FECHA INICIO DE LABORES EN OBRA]])=YEAR(TODAY())),MONTH(TODAY()-30)&amp;"-"&amp;YEAR(TODAY()),"No Aplica")),"No Aplica")</f>
        <v>No Aplica</v>
      </c>
    </row>
    <row r="3896" spans="1:29" x14ac:dyDescent="0.25">
      <c r="A3896" s="2" t="s">
        <v>13106</v>
      </c>
      <c r="B3896" s="3" t="s">
        <v>13107</v>
      </c>
      <c r="C3896" s="3" t="s">
        <v>8428</v>
      </c>
      <c r="D3896" s="3" t="s">
        <v>13129</v>
      </c>
      <c r="E3896" s="3" t="s">
        <v>13130</v>
      </c>
      <c r="F3896" s="36">
        <v>29527</v>
      </c>
      <c r="G3896" s="3">
        <v>1</v>
      </c>
      <c r="H3896" s="3" t="s">
        <v>8450</v>
      </c>
      <c r="I3896" s="3" t="s">
        <v>3622</v>
      </c>
      <c r="J3896" s="3" t="s">
        <v>13131</v>
      </c>
      <c r="K3896" s="3" t="s">
        <v>3701</v>
      </c>
      <c r="L3896" s="8" t="s">
        <v>9813</v>
      </c>
      <c r="M3896" s="5"/>
      <c r="N3896" s="13" t="s">
        <v>1489</v>
      </c>
      <c r="O3896" s="5">
        <v>45099</v>
      </c>
      <c r="P3896" s="8">
        <v>1</v>
      </c>
      <c r="Q3896" s="9">
        <v>1</v>
      </c>
      <c r="R3896" s="9" t="str">
        <f>IFERROR(VLOOKUP(Tabla2[[#This Row],[CONTRATISTA PRNCIPAL]],Hoja1!$L$5:$M$9,2,FALSE),"CJV")</f>
        <v>CJV</v>
      </c>
      <c r="S3896" s="9" t="str">
        <f>IF(Tabla2[[#This Row],[EMPRESA]]=Tabla2[[#This Row],[CONTRATISTA PRNCIPAL]],"Principal","Secundaria")</f>
        <v>Secundaria</v>
      </c>
      <c r="T3896" s="10">
        <f>IFERROR(1/COUNTIF(Tabla2[CONTRATISTA PRNCIPAL],Tabla2[[#This Row],[CONTRATISTA PRNCIPAL]]),0)</f>
        <v>1.8181818181818181E-2</v>
      </c>
      <c r="U3896" s="33">
        <f ca="1">IF(((TODAY()-Tabla2[[#This Row],[FECHA NACIMIENTO]])/365)&lt;18,"Corregir", IF(((TODAY()-Tabla2[[#This Row],[FECHA NACIMIENTO]])/365)&gt;80, "Corregir",ROUNDDOWN(((TODAY()-Tabla2[[#This Row],[FECHA NACIMIENTO]])/365),0)))</f>
        <v>42</v>
      </c>
      <c r="V389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896" s="34" t="str">
        <f ca="1">+IF(Tabla2[[#This Row],[Edad]]="Corregir","Corregir","Ok")</f>
        <v>Ok</v>
      </c>
      <c r="X3896" s="10" t="str">
        <f>+IFERROR(VLOOKUP(Tabla2[[#This Row],[DISTRITO SEGÚN DNI]],Hoja1!$A$2:$B$55,2,FALSE),"No")</f>
        <v>No</v>
      </c>
      <c r="Y3896" s="10" t="str">
        <f>IF(OR(LOWER(Tabla2[[#This Row],[GENERO]])="masculino", LOWER(Tabla2[[#This Row],[GENERO]])="femenino"),"OK","Corregir")</f>
        <v>OK</v>
      </c>
      <c r="Z3896" s="10" t="str">
        <f>+IF(Tabla2[[#This Row],[Nro. DNI / CE]]="","Corregir",IF(LEN(Tabla2[[#This Row],[Nro. DNI / CE]])&gt;=8,"OK","Corregir"))</f>
        <v>OK</v>
      </c>
      <c r="AA3896" s="10">
        <f>COUNTIF(Tabla2[APELLIDOS Y NOMBRES],Tabla2[[#This Row],[APELLIDOS Y NOMBRES]])</f>
        <v>1</v>
      </c>
      <c r="AB3896" t="str">
        <f ca="1">+IFERROR(IF(Tabla2[[#This Row],[FECHA CESE/BAJA]]="","No Aplica",IF(AND(MONTH(Tabla2[[#This Row],[FECHA CESE/BAJA]])=MONTH(TODAY()-30),YEAR(Tabla2[[#This Row],[FECHA CESE/BAJA]])=YEAR(TODAY())),MONTH(TODAY()-30)&amp;"-"&amp;YEAR(TODAY()),"Borrar")),"No aplica")</f>
        <v>No Aplica</v>
      </c>
      <c r="AC3896" t="str">
        <f ca="1">+IFERROR(IF(Tabla2[[#This Row],[FECHA INICIO DE LABORES EN OBRA]]="","No Aplica",IF(AND(MONTH(Tabla2[[#This Row],[FECHA INICIO DE LABORES EN OBRA]])=MONTH(TODAY()-30),YEAR(Tabla2[[#This Row],[FECHA INICIO DE LABORES EN OBRA]])=YEAR(TODAY())),MONTH(TODAY()-30)&amp;"-"&amp;YEAR(TODAY()),"No Aplica")),"No Aplica")</f>
        <v>No Aplica</v>
      </c>
    </row>
    <row r="3897" spans="1:29" x14ac:dyDescent="0.25">
      <c r="A3897" s="2" t="s">
        <v>13106</v>
      </c>
      <c r="B3897" s="3" t="s">
        <v>13107</v>
      </c>
      <c r="C3897" s="3" t="s">
        <v>8428</v>
      </c>
      <c r="D3897" s="3" t="s">
        <v>13132</v>
      </c>
      <c r="E3897" s="3" t="s">
        <v>13133</v>
      </c>
      <c r="F3897" s="36">
        <v>29006</v>
      </c>
      <c r="G3897" s="3">
        <v>1</v>
      </c>
      <c r="H3897" s="3" t="s">
        <v>8455</v>
      </c>
      <c r="I3897" s="3" t="s">
        <v>3622</v>
      </c>
      <c r="J3897" s="3" t="s">
        <v>13134</v>
      </c>
      <c r="K3897" s="3" t="s">
        <v>1481</v>
      </c>
      <c r="L3897" s="8" t="s">
        <v>9813</v>
      </c>
      <c r="M3897" s="5"/>
      <c r="N3897" s="13" t="s">
        <v>1489</v>
      </c>
      <c r="O3897" s="5">
        <v>45118</v>
      </c>
      <c r="P3897" s="8">
        <v>1</v>
      </c>
      <c r="Q3897" s="9">
        <v>1</v>
      </c>
      <c r="R3897" s="9" t="str">
        <f>IFERROR(VLOOKUP(Tabla2[[#This Row],[CONTRATISTA PRNCIPAL]],Hoja1!$L$5:$M$9,2,FALSE),"CJV")</f>
        <v>CJV</v>
      </c>
      <c r="S3897" s="9" t="str">
        <f>IF(Tabla2[[#This Row],[EMPRESA]]=Tabla2[[#This Row],[CONTRATISTA PRNCIPAL]],"Principal","Secundaria")</f>
        <v>Secundaria</v>
      </c>
      <c r="T3897" s="10">
        <f>IFERROR(1/COUNTIF(Tabla2[CONTRATISTA PRNCIPAL],Tabla2[[#This Row],[CONTRATISTA PRNCIPAL]]),0)</f>
        <v>1.8181818181818181E-2</v>
      </c>
      <c r="U3897" s="33">
        <f ca="1">IF(((TODAY()-Tabla2[[#This Row],[FECHA NACIMIENTO]])/365)&lt;18,"Corregir", IF(((TODAY()-Tabla2[[#This Row],[FECHA NACIMIENTO]])/365)&gt;80, "Corregir",ROUNDDOWN(((TODAY()-Tabla2[[#This Row],[FECHA NACIMIENTO]])/365),0)))</f>
        <v>44</v>
      </c>
      <c r="V389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897" s="34" t="str">
        <f ca="1">+IF(Tabla2[[#This Row],[Edad]]="Corregir","Corregir","Ok")</f>
        <v>Ok</v>
      </c>
      <c r="X3897" s="10" t="str">
        <f>+IFERROR(VLOOKUP(Tabla2[[#This Row],[DISTRITO SEGÚN DNI]],Hoja1!$A$2:$B$55,2,FALSE),"No")</f>
        <v>No</v>
      </c>
      <c r="Y3897" s="10" t="str">
        <f>IF(OR(LOWER(Tabla2[[#This Row],[GENERO]])="masculino", LOWER(Tabla2[[#This Row],[GENERO]])="femenino"),"OK","Corregir")</f>
        <v>OK</v>
      </c>
      <c r="Z3897" s="10" t="str">
        <f>+IF(Tabla2[[#This Row],[Nro. DNI / CE]]="","Corregir",IF(LEN(Tabla2[[#This Row],[Nro. DNI / CE]])&gt;=8,"OK","Corregir"))</f>
        <v>OK</v>
      </c>
      <c r="AA3897" s="10">
        <f>COUNTIF(Tabla2[APELLIDOS Y NOMBRES],Tabla2[[#This Row],[APELLIDOS Y NOMBRES]])</f>
        <v>1</v>
      </c>
      <c r="AB3897" t="str">
        <f ca="1">+IFERROR(IF(Tabla2[[#This Row],[FECHA CESE/BAJA]]="","No Aplica",IF(AND(MONTH(Tabla2[[#This Row],[FECHA CESE/BAJA]])=MONTH(TODAY()-30),YEAR(Tabla2[[#This Row],[FECHA CESE/BAJA]])=YEAR(TODAY())),MONTH(TODAY()-30)&amp;"-"&amp;YEAR(TODAY()),"Borrar")),"No aplica")</f>
        <v>No Aplica</v>
      </c>
      <c r="AC3897" t="str">
        <f ca="1">+IFERROR(IF(Tabla2[[#This Row],[FECHA INICIO DE LABORES EN OBRA]]="","No Aplica",IF(AND(MONTH(Tabla2[[#This Row],[FECHA INICIO DE LABORES EN OBRA]])=MONTH(TODAY()-30),YEAR(Tabla2[[#This Row],[FECHA INICIO DE LABORES EN OBRA]])=YEAR(TODAY())),MONTH(TODAY()-30)&amp;"-"&amp;YEAR(TODAY()),"No Aplica")),"No Aplica")</f>
        <v>No Aplica</v>
      </c>
    </row>
    <row r="3898" spans="1:29" x14ac:dyDescent="0.25">
      <c r="A3898" s="2" t="s">
        <v>13106</v>
      </c>
      <c r="B3898" s="3" t="s">
        <v>13107</v>
      </c>
      <c r="C3898" s="3" t="s">
        <v>8428</v>
      </c>
      <c r="D3898" s="3" t="s">
        <v>13135</v>
      </c>
      <c r="E3898" s="3" t="s">
        <v>13136</v>
      </c>
      <c r="F3898" s="36">
        <v>28159</v>
      </c>
      <c r="G3898" s="3">
        <v>1</v>
      </c>
      <c r="H3898" s="3" t="s">
        <v>8455</v>
      </c>
      <c r="I3898" s="3" t="s">
        <v>3622</v>
      </c>
      <c r="J3898" s="3" t="s">
        <v>13137</v>
      </c>
      <c r="K3898" s="3" t="s">
        <v>3095</v>
      </c>
      <c r="L3898" s="8" t="s">
        <v>9813</v>
      </c>
      <c r="M3898" s="5"/>
      <c r="N3898" s="13" t="s">
        <v>1489</v>
      </c>
      <c r="O3898" s="5">
        <v>45118</v>
      </c>
      <c r="P3898" s="8">
        <v>1</v>
      </c>
      <c r="Q3898" s="9">
        <v>1</v>
      </c>
      <c r="R3898" s="9" t="str">
        <f>IFERROR(VLOOKUP(Tabla2[[#This Row],[CONTRATISTA PRNCIPAL]],Hoja1!$L$5:$M$9,2,FALSE),"CJV")</f>
        <v>CJV</v>
      </c>
      <c r="S3898" s="9" t="str">
        <f>IF(Tabla2[[#This Row],[EMPRESA]]=Tabla2[[#This Row],[CONTRATISTA PRNCIPAL]],"Principal","Secundaria")</f>
        <v>Secundaria</v>
      </c>
      <c r="T3898" s="10">
        <f>IFERROR(1/COUNTIF(Tabla2[CONTRATISTA PRNCIPAL],Tabla2[[#This Row],[CONTRATISTA PRNCIPAL]]),0)</f>
        <v>1.8181818181818181E-2</v>
      </c>
      <c r="U3898" s="33">
        <f ca="1">IF(((TODAY()-Tabla2[[#This Row],[FECHA NACIMIENTO]])/365)&lt;18,"Corregir", IF(((TODAY()-Tabla2[[#This Row],[FECHA NACIMIENTO]])/365)&gt;80, "Corregir",ROUNDDOWN(((TODAY()-Tabla2[[#This Row],[FECHA NACIMIENTO]])/365),0)))</f>
        <v>46</v>
      </c>
      <c r="V389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898" s="34" t="str">
        <f ca="1">+IF(Tabla2[[#This Row],[Edad]]="Corregir","Corregir","Ok")</f>
        <v>Ok</v>
      </c>
      <c r="X3898" s="10" t="str">
        <f>+IFERROR(VLOOKUP(Tabla2[[#This Row],[DISTRITO SEGÚN DNI]],Hoja1!$A$2:$B$55,2,FALSE),"No")</f>
        <v>CALLAO</v>
      </c>
      <c r="Y3898" s="10" t="str">
        <f>IF(OR(LOWER(Tabla2[[#This Row],[GENERO]])="masculino", LOWER(Tabla2[[#This Row],[GENERO]])="femenino"),"OK","Corregir")</f>
        <v>OK</v>
      </c>
      <c r="Z3898" s="10" t="str">
        <f>+IF(Tabla2[[#This Row],[Nro. DNI / CE]]="","Corregir",IF(LEN(Tabla2[[#This Row],[Nro. DNI / CE]])&gt;=8,"OK","Corregir"))</f>
        <v>OK</v>
      </c>
      <c r="AA3898" s="10">
        <f>COUNTIF(Tabla2[APELLIDOS Y NOMBRES],Tabla2[[#This Row],[APELLIDOS Y NOMBRES]])</f>
        <v>1</v>
      </c>
      <c r="AB3898" t="str">
        <f ca="1">+IFERROR(IF(Tabla2[[#This Row],[FECHA CESE/BAJA]]="","No Aplica",IF(AND(MONTH(Tabla2[[#This Row],[FECHA CESE/BAJA]])=MONTH(TODAY()-30),YEAR(Tabla2[[#This Row],[FECHA CESE/BAJA]])=YEAR(TODAY())),MONTH(TODAY()-30)&amp;"-"&amp;YEAR(TODAY()),"Borrar")),"No aplica")</f>
        <v>No Aplica</v>
      </c>
      <c r="AC3898" t="str">
        <f ca="1">+IFERROR(IF(Tabla2[[#This Row],[FECHA INICIO DE LABORES EN OBRA]]="","No Aplica",IF(AND(MONTH(Tabla2[[#This Row],[FECHA INICIO DE LABORES EN OBRA]])=MONTH(TODAY()-30),YEAR(Tabla2[[#This Row],[FECHA INICIO DE LABORES EN OBRA]])=YEAR(TODAY())),MONTH(TODAY()-30)&amp;"-"&amp;YEAR(TODAY()),"No Aplica")),"No Aplica")</f>
        <v>No Aplica</v>
      </c>
    </row>
    <row r="3899" spans="1:29" x14ac:dyDescent="0.25">
      <c r="A3899" s="2" t="s">
        <v>13106</v>
      </c>
      <c r="B3899" s="3" t="s">
        <v>13107</v>
      </c>
      <c r="C3899" s="3" t="s">
        <v>8428</v>
      </c>
      <c r="D3899" s="3" t="s">
        <v>13141</v>
      </c>
      <c r="E3899" s="3" t="s">
        <v>13142</v>
      </c>
      <c r="F3899" s="36">
        <v>31404</v>
      </c>
      <c r="G3899" s="3">
        <v>1</v>
      </c>
      <c r="H3899" s="3" t="s">
        <v>8455</v>
      </c>
      <c r="I3899" s="3" t="s">
        <v>3622</v>
      </c>
      <c r="J3899" s="3" t="s">
        <v>13143</v>
      </c>
      <c r="K3899" s="3" t="s">
        <v>1483</v>
      </c>
      <c r="L3899" s="8" t="s">
        <v>9813</v>
      </c>
      <c r="M3899" s="5"/>
      <c r="N3899" s="13" t="s">
        <v>1489</v>
      </c>
      <c r="O3899" s="5">
        <v>45118</v>
      </c>
      <c r="P3899" s="8">
        <v>1</v>
      </c>
      <c r="Q3899" s="9">
        <v>1</v>
      </c>
      <c r="R3899" s="9" t="str">
        <f>IFERROR(VLOOKUP(Tabla2[[#This Row],[CONTRATISTA PRNCIPAL]],Hoja1!$L$5:$M$9,2,FALSE),"CJV")</f>
        <v>CJV</v>
      </c>
      <c r="S3899" s="9" t="str">
        <f>IF(Tabla2[[#This Row],[EMPRESA]]=Tabla2[[#This Row],[CONTRATISTA PRNCIPAL]],"Principal","Secundaria")</f>
        <v>Secundaria</v>
      </c>
      <c r="T3899" s="10">
        <f>IFERROR(1/COUNTIF(Tabla2[CONTRATISTA PRNCIPAL],Tabla2[[#This Row],[CONTRATISTA PRNCIPAL]]),0)</f>
        <v>1.8181818181818181E-2</v>
      </c>
      <c r="U3899" s="33">
        <f ca="1">IF(((TODAY()-Tabla2[[#This Row],[FECHA NACIMIENTO]])/365)&lt;18,"Corregir", IF(((TODAY()-Tabla2[[#This Row],[FECHA NACIMIENTO]])/365)&gt;80, "Corregir",ROUNDDOWN(((TODAY()-Tabla2[[#This Row],[FECHA NACIMIENTO]])/365),0)))</f>
        <v>37</v>
      </c>
      <c r="V389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899" s="34" t="str">
        <f ca="1">+IF(Tabla2[[#This Row],[Edad]]="Corregir","Corregir","Ok")</f>
        <v>Ok</v>
      </c>
      <c r="X3899" s="10" t="str">
        <f>+IFERROR(VLOOKUP(Tabla2[[#This Row],[DISTRITO SEGÚN DNI]],Hoja1!$A$2:$B$55,2,FALSE),"No")</f>
        <v>No</v>
      </c>
      <c r="Y3899" s="10" t="str">
        <f>IF(OR(LOWER(Tabla2[[#This Row],[GENERO]])="masculino", LOWER(Tabla2[[#This Row],[GENERO]])="femenino"),"OK","Corregir")</f>
        <v>OK</v>
      </c>
      <c r="Z3899" s="10" t="str">
        <f>+IF(Tabla2[[#This Row],[Nro. DNI / CE]]="","Corregir",IF(LEN(Tabla2[[#This Row],[Nro. DNI / CE]])&gt;=8,"OK","Corregir"))</f>
        <v>OK</v>
      </c>
      <c r="AA3899" s="10">
        <f>COUNTIF(Tabla2[APELLIDOS Y NOMBRES],Tabla2[[#This Row],[APELLIDOS Y NOMBRES]])</f>
        <v>1</v>
      </c>
      <c r="AB3899" t="str">
        <f ca="1">+IFERROR(IF(Tabla2[[#This Row],[FECHA CESE/BAJA]]="","No Aplica",IF(AND(MONTH(Tabla2[[#This Row],[FECHA CESE/BAJA]])=MONTH(TODAY()-30),YEAR(Tabla2[[#This Row],[FECHA CESE/BAJA]])=YEAR(TODAY())),MONTH(TODAY()-30)&amp;"-"&amp;YEAR(TODAY()),"Borrar")),"No aplica")</f>
        <v>No Aplica</v>
      </c>
      <c r="AC3899" t="str">
        <f ca="1">+IFERROR(IF(Tabla2[[#This Row],[FECHA INICIO DE LABORES EN OBRA]]="","No Aplica",IF(AND(MONTH(Tabla2[[#This Row],[FECHA INICIO DE LABORES EN OBRA]])=MONTH(TODAY()-30),YEAR(Tabla2[[#This Row],[FECHA INICIO DE LABORES EN OBRA]])=YEAR(TODAY())),MONTH(TODAY()-30)&amp;"-"&amp;YEAR(TODAY()),"No Aplica")),"No Aplica")</f>
        <v>No Aplica</v>
      </c>
    </row>
    <row r="3900" spans="1:29" x14ac:dyDescent="0.25">
      <c r="A3900" s="2" t="s">
        <v>13106</v>
      </c>
      <c r="B3900" s="3" t="s">
        <v>13107</v>
      </c>
      <c r="C3900" s="3" t="s">
        <v>8428</v>
      </c>
      <c r="D3900" s="3" t="s">
        <v>13144</v>
      </c>
      <c r="E3900" s="3" t="s">
        <v>13145</v>
      </c>
      <c r="F3900" s="36">
        <v>35185</v>
      </c>
      <c r="G3900" s="3">
        <v>1</v>
      </c>
      <c r="H3900" s="3" t="s">
        <v>8455</v>
      </c>
      <c r="I3900" s="3" t="s">
        <v>3622</v>
      </c>
      <c r="J3900" s="3" t="s">
        <v>13146</v>
      </c>
      <c r="K3900" s="3" t="s">
        <v>13147</v>
      </c>
      <c r="L3900" s="8" t="s">
        <v>9813</v>
      </c>
      <c r="M3900" s="5"/>
      <c r="N3900" s="13" t="s">
        <v>1489</v>
      </c>
      <c r="O3900" s="5">
        <v>45131</v>
      </c>
      <c r="P3900" s="8">
        <v>1</v>
      </c>
      <c r="Q3900" s="9">
        <v>1</v>
      </c>
      <c r="R3900" s="9" t="str">
        <f>IFERROR(VLOOKUP(Tabla2[[#This Row],[CONTRATISTA PRNCIPAL]],Hoja1!$L$5:$M$9,2,FALSE),"CJV")</f>
        <v>CJV</v>
      </c>
      <c r="S3900" s="9" t="str">
        <f>IF(Tabla2[[#This Row],[EMPRESA]]=Tabla2[[#This Row],[CONTRATISTA PRNCIPAL]],"Principal","Secundaria")</f>
        <v>Secundaria</v>
      </c>
      <c r="T3900" s="10">
        <f>IFERROR(1/COUNTIF(Tabla2[CONTRATISTA PRNCIPAL],Tabla2[[#This Row],[CONTRATISTA PRNCIPAL]]),0)</f>
        <v>1.8181818181818181E-2</v>
      </c>
      <c r="U3900" s="33">
        <f ca="1">IF(((TODAY()-Tabla2[[#This Row],[FECHA NACIMIENTO]])/365)&lt;18,"Corregir", IF(((TODAY()-Tabla2[[#This Row],[FECHA NACIMIENTO]])/365)&gt;80, "Corregir",ROUNDDOWN(((TODAY()-Tabla2[[#This Row],[FECHA NACIMIENTO]])/365),0)))</f>
        <v>27</v>
      </c>
      <c r="V390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900" s="34" t="str">
        <f ca="1">+IF(Tabla2[[#This Row],[Edad]]="Corregir","Corregir","Ok")</f>
        <v>Ok</v>
      </c>
      <c r="X3900" s="10" t="str">
        <f>+IFERROR(VLOOKUP(Tabla2[[#This Row],[DISTRITO SEGÚN DNI]],Hoja1!$A$2:$B$55,2,FALSE),"No")</f>
        <v>No</v>
      </c>
      <c r="Y3900" s="10" t="str">
        <f>IF(OR(LOWER(Tabla2[[#This Row],[GENERO]])="masculino", LOWER(Tabla2[[#This Row],[GENERO]])="femenino"),"OK","Corregir")</f>
        <v>OK</v>
      </c>
      <c r="Z3900" s="10" t="str">
        <f>+IF(Tabla2[[#This Row],[Nro. DNI / CE]]="","Corregir",IF(LEN(Tabla2[[#This Row],[Nro. DNI / CE]])&gt;=8,"OK","Corregir"))</f>
        <v>OK</v>
      </c>
      <c r="AA3900" s="10">
        <f>COUNTIF(Tabla2[APELLIDOS Y NOMBRES],Tabla2[[#This Row],[APELLIDOS Y NOMBRES]])</f>
        <v>1</v>
      </c>
      <c r="AB3900" t="str">
        <f ca="1">+IFERROR(IF(Tabla2[[#This Row],[FECHA CESE/BAJA]]="","No Aplica",IF(AND(MONTH(Tabla2[[#This Row],[FECHA CESE/BAJA]])=MONTH(TODAY()-30),YEAR(Tabla2[[#This Row],[FECHA CESE/BAJA]])=YEAR(TODAY())),MONTH(TODAY()-30)&amp;"-"&amp;YEAR(TODAY()),"Borrar")),"No aplica")</f>
        <v>No Aplica</v>
      </c>
      <c r="AC3900" t="str">
        <f ca="1">+IFERROR(IF(Tabla2[[#This Row],[FECHA INICIO DE LABORES EN OBRA]]="","No Aplica",IF(AND(MONTH(Tabla2[[#This Row],[FECHA INICIO DE LABORES EN OBRA]])=MONTH(TODAY()-30),YEAR(Tabla2[[#This Row],[FECHA INICIO DE LABORES EN OBRA]])=YEAR(TODAY())),MONTH(TODAY()-30)&amp;"-"&amp;YEAR(TODAY()),"No Aplica")),"No Aplica")</f>
        <v>No Aplica</v>
      </c>
    </row>
    <row r="3901" spans="1:29" x14ac:dyDescent="0.25">
      <c r="A3901" s="2" t="s">
        <v>13106</v>
      </c>
      <c r="B3901" s="3" t="s">
        <v>13107</v>
      </c>
      <c r="C3901" s="3" t="s">
        <v>8428</v>
      </c>
      <c r="D3901" s="3" t="s">
        <v>13148</v>
      </c>
      <c r="E3901" s="3" t="s">
        <v>13149</v>
      </c>
      <c r="F3901" s="36">
        <v>37555</v>
      </c>
      <c r="G3901" s="3">
        <v>1</v>
      </c>
      <c r="H3901" s="3" t="s">
        <v>8455</v>
      </c>
      <c r="I3901" s="3" t="s">
        <v>3622</v>
      </c>
      <c r="J3901" s="3" t="s">
        <v>13150</v>
      </c>
      <c r="K3901" s="3" t="s">
        <v>3174</v>
      </c>
      <c r="L3901" s="8" t="s">
        <v>9813</v>
      </c>
      <c r="M3901" s="5"/>
      <c r="N3901" s="13" t="s">
        <v>1489</v>
      </c>
      <c r="O3901" s="5">
        <v>45117</v>
      </c>
      <c r="P3901" s="8">
        <v>1</v>
      </c>
      <c r="Q3901" s="9">
        <v>1</v>
      </c>
      <c r="R3901" s="9" t="str">
        <f>IFERROR(VLOOKUP(Tabla2[[#This Row],[CONTRATISTA PRNCIPAL]],Hoja1!$L$5:$M$9,2,FALSE),"CJV")</f>
        <v>CJV</v>
      </c>
      <c r="S3901" s="9" t="str">
        <f>IF(Tabla2[[#This Row],[EMPRESA]]=Tabla2[[#This Row],[CONTRATISTA PRNCIPAL]],"Principal","Secundaria")</f>
        <v>Secundaria</v>
      </c>
      <c r="T3901" s="10">
        <f>IFERROR(1/COUNTIF(Tabla2[CONTRATISTA PRNCIPAL],Tabla2[[#This Row],[CONTRATISTA PRNCIPAL]]),0)</f>
        <v>1.8181818181818181E-2</v>
      </c>
      <c r="U3901" s="33">
        <f ca="1">IF(((TODAY()-Tabla2[[#This Row],[FECHA NACIMIENTO]])/365)&lt;18,"Corregir", IF(((TODAY()-Tabla2[[#This Row],[FECHA NACIMIENTO]])/365)&gt;80, "Corregir",ROUNDDOWN(((TODAY()-Tabla2[[#This Row],[FECHA NACIMIENTO]])/365),0)))</f>
        <v>20</v>
      </c>
      <c r="V390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3901" s="34" t="str">
        <f ca="1">+IF(Tabla2[[#This Row],[Edad]]="Corregir","Corregir","Ok")</f>
        <v>Ok</v>
      </c>
      <c r="X3901" s="10" t="str">
        <f>+IFERROR(VLOOKUP(Tabla2[[#This Row],[DISTRITO SEGÚN DNI]],Hoja1!$A$2:$B$55,2,FALSE),"No")</f>
        <v>No</v>
      </c>
      <c r="Y3901" s="10" t="str">
        <f>IF(OR(LOWER(Tabla2[[#This Row],[GENERO]])="masculino", LOWER(Tabla2[[#This Row],[GENERO]])="femenino"),"OK","Corregir")</f>
        <v>OK</v>
      </c>
      <c r="Z3901" s="10" t="str">
        <f>+IF(Tabla2[[#This Row],[Nro. DNI / CE]]="","Corregir",IF(LEN(Tabla2[[#This Row],[Nro. DNI / CE]])&gt;=8,"OK","Corregir"))</f>
        <v>OK</v>
      </c>
      <c r="AA3901" s="10">
        <f>COUNTIF(Tabla2[APELLIDOS Y NOMBRES],Tabla2[[#This Row],[APELLIDOS Y NOMBRES]])</f>
        <v>1</v>
      </c>
      <c r="AB3901" t="str">
        <f ca="1">+IFERROR(IF(Tabla2[[#This Row],[FECHA CESE/BAJA]]="","No Aplica",IF(AND(MONTH(Tabla2[[#This Row],[FECHA CESE/BAJA]])=MONTH(TODAY()-30),YEAR(Tabla2[[#This Row],[FECHA CESE/BAJA]])=YEAR(TODAY())),MONTH(TODAY()-30)&amp;"-"&amp;YEAR(TODAY()),"Borrar")),"No aplica")</f>
        <v>No Aplica</v>
      </c>
      <c r="AC3901" t="str">
        <f ca="1">+IFERROR(IF(Tabla2[[#This Row],[FECHA INICIO DE LABORES EN OBRA]]="","No Aplica",IF(AND(MONTH(Tabla2[[#This Row],[FECHA INICIO DE LABORES EN OBRA]])=MONTH(TODAY()-30),YEAR(Tabla2[[#This Row],[FECHA INICIO DE LABORES EN OBRA]])=YEAR(TODAY())),MONTH(TODAY()-30)&amp;"-"&amp;YEAR(TODAY()),"No Aplica")),"No Aplica")</f>
        <v>No Aplica</v>
      </c>
    </row>
    <row r="3902" spans="1:29" x14ac:dyDescent="0.25">
      <c r="A3902" s="2" t="s">
        <v>13106</v>
      </c>
      <c r="B3902" s="3" t="s">
        <v>13107</v>
      </c>
      <c r="C3902" s="3" t="s">
        <v>8428</v>
      </c>
      <c r="D3902" s="3" t="s">
        <v>13151</v>
      </c>
      <c r="E3902" s="3" t="s">
        <v>13152</v>
      </c>
      <c r="F3902" s="36">
        <v>38118</v>
      </c>
      <c r="G3902" s="3">
        <v>1</v>
      </c>
      <c r="H3902" s="3" t="s">
        <v>8455</v>
      </c>
      <c r="I3902" s="3" t="s">
        <v>3622</v>
      </c>
      <c r="J3902" s="3" t="s">
        <v>13153</v>
      </c>
      <c r="K3902" s="3" t="s">
        <v>13154</v>
      </c>
      <c r="L3902" s="8" t="s">
        <v>9813</v>
      </c>
      <c r="M3902" s="5"/>
      <c r="N3902" s="13" t="s">
        <v>1489</v>
      </c>
      <c r="O3902" s="5">
        <v>45118</v>
      </c>
      <c r="P3902" s="8">
        <v>1</v>
      </c>
      <c r="Q3902" s="9">
        <v>1</v>
      </c>
      <c r="R3902" s="9" t="str">
        <f>IFERROR(VLOOKUP(Tabla2[[#This Row],[CONTRATISTA PRNCIPAL]],Hoja1!$L$5:$M$9,2,FALSE),"CJV")</f>
        <v>CJV</v>
      </c>
      <c r="S3902" s="9" t="str">
        <f>IF(Tabla2[[#This Row],[EMPRESA]]=Tabla2[[#This Row],[CONTRATISTA PRNCIPAL]],"Principal","Secundaria")</f>
        <v>Secundaria</v>
      </c>
      <c r="T3902" s="10">
        <f>IFERROR(1/COUNTIF(Tabla2[CONTRATISTA PRNCIPAL],Tabla2[[#This Row],[CONTRATISTA PRNCIPAL]]),0)</f>
        <v>1.8181818181818181E-2</v>
      </c>
      <c r="U3902" s="33">
        <f ca="1">IF(((TODAY()-Tabla2[[#This Row],[FECHA NACIMIENTO]])/365)&lt;18,"Corregir", IF(((TODAY()-Tabla2[[#This Row],[FECHA NACIMIENTO]])/365)&gt;80, "Corregir",ROUNDDOWN(((TODAY()-Tabla2[[#This Row],[FECHA NACIMIENTO]])/365),0)))</f>
        <v>19</v>
      </c>
      <c r="V390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3902" s="34" t="str">
        <f ca="1">+IF(Tabla2[[#This Row],[Edad]]="Corregir","Corregir","Ok")</f>
        <v>Ok</v>
      </c>
      <c r="X3902" s="10" t="str">
        <f>+IFERROR(VLOOKUP(Tabla2[[#This Row],[DISTRITO SEGÚN DNI]],Hoja1!$A$2:$B$55,2,FALSE),"No")</f>
        <v>No</v>
      </c>
      <c r="Y3902" s="10" t="str">
        <f>IF(OR(LOWER(Tabla2[[#This Row],[GENERO]])="masculino", LOWER(Tabla2[[#This Row],[GENERO]])="femenino"),"OK","Corregir")</f>
        <v>OK</v>
      </c>
      <c r="Z3902" s="10" t="str">
        <f>+IF(Tabla2[[#This Row],[Nro. DNI / CE]]="","Corregir",IF(LEN(Tabla2[[#This Row],[Nro. DNI / CE]])&gt;=8,"OK","Corregir"))</f>
        <v>OK</v>
      </c>
      <c r="AA3902" s="10">
        <f>COUNTIF(Tabla2[APELLIDOS Y NOMBRES],Tabla2[[#This Row],[APELLIDOS Y NOMBRES]])</f>
        <v>1</v>
      </c>
      <c r="AB3902" t="str">
        <f ca="1">+IFERROR(IF(Tabla2[[#This Row],[FECHA CESE/BAJA]]="","No Aplica",IF(AND(MONTH(Tabla2[[#This Row],[FECHA CESE/BAJA]])=MONTH(TODAY()-30),YEAR(Tabla2[[#This Row],[FECHA CESE/BAJA]])=YEAR(TODAY())),MONTH(TODAY()-30)&amp;"-"&amp;YEAR(TODAY()),"Borrar")),"No aplica")</f>
        <v>No Aplica</v>
      </c>
      <c r="AC3902" t="str">
        <f ca="1">+IFERROR(IF(Tabla2[[#This Row],[FECHA INICIO DE LABORES EN OBRA]]="","No Aplica",IF(AND(MONTH(Tabla2[[#This Row],[FECHA INICIO DE LABORES EN OBRA]])=MONTH(TODAY()-30),YEAR(Tabla2[[#This Row],[FECHA INICIO DE LABORES EN OBRA]])=YEAR(TODAY())),MONTH(TODAY()-30)&amp;"-"&amp;YEAR(TODAY()),"No Aplica")),"No Aplica")</f>
        <v>No Aplica</v>
      </c>
    </row>
    <row r="3903" spans="1:29" x14ac:dyDescent="0.25">
      <c r="A3903" s="2" t="s">
        <v>13106</v>
      </c>
      <c r="B3903" s="3" t="s">
        <v>13107</v>
      </c>
      <c r="C3903" s="3" t="s">
        <v>8428</v>
      </c>
      <c r="D3903" s="3" t="s">
        <v>13155</v>
      </c>
      <c r="E3903" s="3" t="s">
        <v>13156</v>
      </c>
      <c r="F3903" s="36">
        <v>28104</v>
      </c>
      <c r="G3903" s="3">
        <v>2</v>
      </c>
      <c r="H3903" s="3" t="s">
        <v>8455</v>
      </c>
      <c r="I3903" s="3" t="s">
        <v>3622</v>
      </c>
      <c r="J3903" s="3" t="s">
        <v>13157</v>
      </c>
      <c r="K3903" s="3" t="s">
        <v>1481</v>
      </c>
      <c r="L3903" s="8" t="s">
        <v>9813</v>
      </c>
      <c r="M3903" s="5"/>
      <c r="N3903" s="13" t="s">
        <v>1489</v>
      </c>
      <c r="O3903" s="5">
        <v>45145</v>
      </c>
      <c r="P3903" s="8">
        <v>1</v>
      </c>
      <c r="Q3903" s="9">
        <v>1</v>
      </c>
      <c r="R3903" s="9" t="str">
        <f>IFERROR(VLOOKUP(Tabla2[[#This Row],[CONTRATISTA PRNCIPAL]],Hoja1!$L$5:$M$9,2,FALSE),"CJV")</f>
        <v>CJV</v>
      </c>
      <c r="S3903" s="9" t="str">
        <f>IF(Tabla2[[#This Row],[EMPRESA]]=Tabla2[[#This Row],[CONTRATISTA PRNCIPAL]],"Principal","Secundaria")</f>
        <v>Secundaria</v>
      </c>
      <c r="T3903" s="10">
        <f>IFERROR(1/COUNTIF(Tabla2[CONTRATISTA PRNCIPAL],Tabla2[[#This Row],[CONTRATISTA PRNCIPAL]]),0)</f>
        <v>1.8181818181818181E-2</v>
      </c>
      <c r="U3903" s="33">
        <f ca="1">IF(((TODAY()-Tabla2[[#This Row],[FECHA NACIMIENTO]])/365)&lt;18,"Corregir", IF(((TODAY()-Tabla2[[#This Row],[FECHA NACIMIENTO]])/365)&gt;80, "Corregir",ROUNDDOWN(((TODAY()-Tabla2[[#This Row],[FECHA NACIMIENTO]])/365),0)))</f>
        <v>46</v>
      </c>
      <c r="V390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903" s="34" t="str">
        <f ca="1">+IF(Tabla2[[#This Row],[Edad]]="Corregir","Corregir","Ok")</f>
        <v>Ok</v>
      </c>
      <c r="X3903" s="10" t="str">
        <f>+IFERROR(VLOOKUP(Tabla2[[#This Row],[DISTRITO SEGÚN DNI]],Hoja1!$A$2:$B$55,2,FALSE),"No")</f>
        <v>No</v>
      </c>
      <c r="Y3903" s="10" t="str">
        <f>IF(OR(LOWER(Tabla2[[#This Row],[GENERO]])="masculino", LOWER(Tabla2[[#This Row],[GENERO]])="femenino"),"OK","Corregir")</f>
        <v>OK</v>
      </c>
      <c r="Z3903" s="10" t="str">
        <f>+IF(Tabla2[[#This Row],[Nro. DNI / CE]]="","Corregir",IF(LEN(Tabla2[[#This Row],[Nro. DNI / CE]])&gt;=8,"OK","Corregir"))</f>
        <v>OK</v>
      </c>
      <c r="AA3903" s="10">
        <f>COUNTIF(Tabla2[APELLIDOS Y NOMBRES],Tabla2[[#This Row],[APELLIDOS Y NOMBRES]])</f>
        <v>1</v>
      </c>
      <c r="AB3903" t="str">
        <f ca="1">+IFERROR(IF(Tabla2[[#This Row],[FECHA CESE/BAJA]]="","No Aplica",IF(AND(MONTH(Tabla2[[#This Row],[FECHA CESE/BAJA]])=MONTH(TODAY()-30),YEAR(Tabla2[[#This Row],[FECHA CESE/BAJA]])=YEAR(TODAY())),MONTH(TODAY()-30)&amp;"-"&amp;YEAR(TODAY()),"Borrar")),"No aplica")</f>
        <v>No Aplica</v>
      </c>
      <c r="AC3903" t="str">
        <f ca="1">+IFERROR(IF(Tabla2[[#This Row],[FECHA INICIO DE LABORES EN OBRA]]="","No Aplica",IF(AND(MONTH(Tabla2[[#This Row],[FECHA INICIO DE LABORES EN OBRA]])=MONTH(TODAY()-30),YEAR(Tabla2[[#This Row],[FECHA INICIO DE LABORES EN OBRA]])=YEAR(TODAY())),MONTH(TODAY()-30)&amp;"-"&amp;YEAR(TODAY()),"No Aplica")),"No Aplica")</f>
        <v>8-2023</v>
      </c>
    </row>
    <row r="3904" spans="1:29" x14ac:dyDescent="0.25">
      <c r="A3904" s="2" t="s">
        <v>8628</v>
      </c>
      <c r="B3904" s="3" t="s">
        <v>8629</v>
      </c>
      <c r="C3904" s="3" t="s">
        <v>8629</v>
      </c>
      <c r="D3904" s="3" t="s">
        <v>13158</v>
      </c>
      <c r="E3904" s="3" t="s">
        <v>13159</v>
      </c>
      <c r="F3904" s="36">
        <v>32497</v>
      </c>
      <c r="G3904" s="3">
        <v>3</v>
      </c>
      <c r="H3904" s="3" t="s">
        <v>8641</v>
      </c>
      <c r="I3904" s="3" t="s">
        <v>13160</v>
      </c>
      <c r="J3904" s="3" t="s">
        <v>13161</v>
      </c>
      <c r="K3904" s="3" t="s">
        <v>1063</v>
      </c>
      <c r="L3904" s="8" t="s">
        <v>8527</v>
      </c>
      <c r="M3904" s="5"/>
      <c r="N3904" s="13" t="s">
        <v>1043</v>
      </c>
      <c r="O3904" s="5">
        <v>44984</v>
      </c>
      <c r="P3904" s="8">
        <v>1</v>
      </c>
      <c r="Q3904" s="9">
        <v>2</v>
      </c>
      <c r="R3904" s="9" t="str">
        <f>IFERROR(VLOOKUP(Tabla2[[#This Row],[CONTRATISTA PRNCIPAL]],Hoja1!$L$5:$M$9,2,FALSE),"CJV")</f>
        <v>CJV</v>
      </c>
      <c r="S3904" s="9" t="str">
        <f>IF(Tabla2[[#This Row],[EMPRESA]]=Tabla2[[#This Row],[CONTRATISTA PRNCIPAL]],"Principal","Secundaria")</f>
        <v>Principal</v>
      </c>
      <c r="T3904" s="10">
        <f>IFERROR(1/COUNTIF(Tabla2[CONTRATISTA PRNCIPAL],Tabla2[[#This Row],[CONTRATISTA PRNCIPAL]]),0)</f>
        <v>0.16666666666666666</v>
      </c>
      <c r="U3904" s="33">
        <f ca="1">IF(((TODAY()-Tabla2[[#This Row],[FECHA NACIMIENTO]])/365)&lt;18,"Corregir", IF(((TODAY()-Tabla2[[#This Row],[FECHA NACIMIENTO]])/365)&gt;80, "Corregir",ROUNDDOWN(((TODAY()-Tabla2[[#This Row],[FECHA NACIMIENTO]])/365),0)))</f>
        <v>34</v>
      </c>
      <c r="V390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904" s="34" t="str">
        <f ca="1">+IF(Tabla2[[#This Row],[Edad]]="Corregir","Corregir","Ok")</f>
        <v>Ok</v>
      </c>
      <c r="X3904" s="10" t="str">
        <f>+IFERROR(VLOOKUP(Tabla2[[#This Row],[DISTRITO SEGÚN DNI]],Hoja1!$A$2:$B$55,2,FALSE),"No")</f>
        <v>No</v>
      </c>
      <c r="Y3904" s="10" t="str">
        <f>IF(OR(LOWER(Tabla2[[#This Row],[GENERO]])="masculino", LOWER(Tabla2[[#This Row],[GENERO]])="femenino"),"OK","Corregir")</f>
        <v>OK</v>
      </c>
      <c r="Z3904" s="10" t="str">
        <f>+IF(Tabla2[[#This Row],[Nro. DNI / CE]]="","Corregir",IF(LEN(Tabla2[[#This Row],[Nro. DNI / CE]])&gt;=8,"OK","Corregir"))</f>
        <v>OK</v>
      </c>
      <c r="AA3904" s="10">
        <f>COUNTIF(Tabla2[APELLIDOS Y NOMBRES],Tabla2[[#This Row],[APELLIDOS Y NOMBRES]])</f>
        <v>1</v>
      </c>
      <c r="AB3904" t="str">
        <f ca="1">+IFERROR(IF(Tabla2[[#This Row],[FECHA CESE/BAJA]]="","No Aplica",IF(AND(MONTH(Tabla2[[#This Row],[FECHA CESE/BAJA]])=MONTH(TODAY()-30),YEAR(Tabla2[[#This Row],[FECHA CESE/BAJA]])=YEAR(TODAY())),MONTH(TODAY()-30)&amp;"-"&amp;YEAR(TODAY()),"Borrar")),"No aplica")</f>
        <v>No Aplica</v>
      </c>
      <c r="AC3904" t="str">
        <f ca="1">+IFERROR(IF(Tabla2[[#This Row],[FECHA INICIO DE LABORES EN OBRA]]="","No Aplica",IF(AND(MONTH(Tabla2[[#This Row],[FECHA INICIO DE LABORES EN OBRA]])=MONTH(TODAY()-30),YEAR(Tabla2[[#This Row],[FECHA INICIO DE LABORES EN OBRA]])=YEAR(TODAY())),MONTH(TODAY()-30)&amp;"-"&amp;YEAR(TODAY()),"No Aplica")),"No Aplica")</f>
        <v>No Aplica</v>
      </c>
    </row>
    <row r="3905" spans="1:29" x14ac:dyDescent="0.25">
      <c r="A3905" s="2" t="s">
        <v>8628</v>
      </c>
      <c r="B3905" s="3" t="s">
        <v>8629</v>
      </c>
      <c r="C3905" s="3" t="s">
        <v>8629</v>
      </c>
      <c r="D3905" s="3" t="s">
        <v>8630</v>
      </c>
      <c r="E3905" s="3" t="s">
        <v>8631</v>
      </c>
      <c r="F3905" s="36">
        <v>34290</v>
      </c>
      <c r="G3905" s="3">
        <v>1</v>
      </c>
      <c r="H3905" s="3" t="s">
        <v>5161</v>
      </c>
      <c r="I3905" s="3" t="s">
        <v>13160</v>
      </c>
      <c r="J3905" s="3" t="s">
        <v>8632</v>
      </c>
      <c r="K3905" s="3" t="s">
        <v>1063</v>
      </c>
      <c r="L3905" s="8" t="s">
        <v>8527</v>
      </c>
      <c r="M3905" s="5"/>
      <c r="N3905" s="13" t="s">
        <v>1043</v>
      </c>
      <c r="O3905" s="5">
        <v>44973</v>
      </c>
      <c r="P3905" s="8">
        <v>1</v>
      </c>
      <c r="Q3905" s="9">
        <v>1</v>
      </c>
      <c r="R3905" s="9" t="str">
        <f>IFERROR(VLOOKUP(Tabla2[[#This Row],[CONTRATISTA PRNCIPAL]],Hoja1!$L$5:$M$9,2,FALSE),"CJV")</f>
        <v>CJV</v>
      </c>
      <c r="S3905" s="9" t="str">
        <f>IF(Tabla2[[#This Row],[EMPRESA]]=Tabla2[[#This Row],[CONTRATISTA PRNCIPAL]],"Principal","Secundaria")</f>
        <v>Principal</v>
      </c>
      <c r="T3905" s="10">
        <f>IFERROR(1/COUNTIF(Tabla2[CONTRATISTA PRNCIPAL],Tabla2[[#This Row],[CONTRATISTA PRNCIPAL]]),0)</f>
        <v>0.16666666666666666</v>
      </c>
      <c r="U3905" s="33">
        <f ca="1">IF(((TODAY()-Tabla2[[#This Row],[FECHA NACIMIENTO]])/365)&lt;18,"Corregir", IF(((TODAY()-Tabla2[[#This Row],[FECHA NACIMIENTO]])/365)&gt;80, "Corregir",ROUNDDOWN(((TODAY()-Tabla2[[#This Row],[FECHA NACIMIENTO]])/365),0)))</f>
        <v>29</v>
      </c>
      <c r="V390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905" s="34" t="str">
        <f ca="1">+IF(Tabla2[[#This Row],[Edad]]="Corregir","Corregir","Ok")</f>
        <v>Ok</v>
      </c>
      <c r="X3905" s="10" t="str">
        <f>+IFERROR(VLOOKUP(Tabla2[[#This Row],[DISTRITO SEGÚN DNI]],Hoja1!$A$2:$B$55,2,FALSE),"No")</f>
        <v>No</v>
      </c>
      <c r="Y3905" s="10" t="str">
        <f>IF(OR(LOWER(Tabla2[[#This Row],[GENERO]])="masculino", LOWER(Tabla2[[#This Row],[GENERO]])="femenino"),"OK","Corregir")</f>
        <v>OK</v>
      </c>
      <c r="Z3905" s="10" t="str">
        <f>+IF(Tabla2[[#This Row],[Nro. DNI / CE]]="","Corregir",IF(LEN(Tabla2[[#This Row],[Nro. DNI / CE]])&gt;=8,"OK","Corregir"))</f>
        <v>OK</v>
      </c>
      <c r="AA3905" s="10">
        <f>COUNTIF(Tabla2[APELLIDOS Y NOMBRES],Tabla2[[#This Row],[APELLIDOS Y NOMBRES]])</f>
        <v>1</v>
      </c>
      <c r="AB3905" t="str">
        <f ca="1">+IFERROR(IF(Tabla2[[#This Row],[FECHA CESE/BAJA]]="","No Aplica",IF(AND(MONTH(Tabla2[[#This Row],[FECHA CESE/BAJA]])=MONTH(TODAY()-30),YEAR(Tabla2[[#This Row],[FECHA CESE/BAJA]])=YEAR(TODAY())),MONTH(TODAY()-30)&amp;"-"&amp;YEAR(TODAY()),"Borrar")),"No aplica")</f>
        <v>No Aplica</v>
      </c>
      <c r="AC3905" t="str">
        <f ca="1">+IFERROR(IF(Tabla2[[#This Row],[FECHA INICIO DE LABORES EN OBRA]]="","No Aplica",IF(AND(MONTH(Tabla2[[#This Row],[FECHA INICIO DE LABORES EN OBRA]])=MONTH(TODAY()-30),YEAR(Tabla2[[#This Row],[FECHA INICIO DE LABORES EN OBRA]])=YEAR(TODAY())),MONTH(TODAY()-30)&amp;"-"&amp;YEAR(TODAY()),"No Aplica")),"No Aplica")</f>
        <v>No Aplica</v>
      </c>
    </row>
    <row r="3906" spans="1:29" x14ac:dyDescent="0.25">
      <c r="A3906" s="2" t="s">
        <v>8628</v>
      </c>
      <c r="B3906" s="3" t="s">
        <v>8629</v>
      </c>
      <c r="C3906" s="3" t="s">
        <v>8629</v>
      </c>
      <c r="D3906" s="3" t="s">
        <v>8633</v>
      </c>
      <c r="E3906" s="3" t="s">
        <v>8634</v>
      </c>
      <c r="F3906" s="36">
        <v>30794</v>
      </c>
      <c r="G3906" s="3">
        <v>3</v>
      </c>
      <c r="H3906" s="3" t="s">
        <v>8635</v>
      </c>
      <c r="I3906" s="3" t="s">
        <v>13160</v>
      </c>
      <c r="J3906" s="3" t="s">
        <v>8636</v>
      </c>
      <c r="K3906" s="3" t="s">
        <v>1044</v>
      </c>
      <c r="L3906" s="8" t="s">
        <v>8527</v>
      </c>
      <c r="M3906" s="5"/>
      <c r="N3906" s="13" t="s">
        <v>1043</v>
      </c>
      <c r="O3906" s="5">
        <v>44991</v>
      </c>
      <c r="P3906" s="8">
        <v>1</v>
      </c>
      <c r="Q3906" s="9">
        <v>2</v>
      </c>
      <c r="R3906" s="9" t="str">
        <f>IFERROR(VLOOKUP(Tabla2[[#This Row],[CONTRATISTA PRNCIPAL]],Hoja1!$L$5:$M$9,2,FALSE),"CJV")</f>
        <v>CJV</v>
      </c>
      <c r="S3906" s="9" t="str">
        <f>IF(Tabla2[[#This Row],[EMPRESA]]=Tabla2[[#This Row],[CONTRATISTA PRNCIPAL]],"Principal","Secundaria")</f>
        <v>Principal</v>
      </c>
      <c r="T3906" s="10">
        <f>IFERROR(1/COUNTIF(Tabla2[CONTRATISTA PRNCIPAL],Tabla2[[#This Row],[CONTRATISTA PRNCIPAL]]),0)</f>
        <v>0.16666666666666666</v>
      </c>
      <c r="U3906" s="33">
        <f ca="1">IF(((TODAY()-Tabla2[[#This Row],[FECHA NACIMIENTO]])/365)&lt;18,"Corregir", IF(((TODAY()-Tabla2[[#This Row],[FECHA NACIMIENTO]])/365)&gt;80, "Corregir",ROUNDDOWN(((TODAY()-Tabla2[[#This Row],[FECHA NACIMIENTO]])/365),0)))</f>
        <v>39</v>
      </c>
      <c r="V390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906" s="34" t="str">
        <f ca="1">+IF(Tabla2[[#This Row],[Edad]]="Corregir","Corregir","Ok")</f>
        <v>Ok</v>
      </c>
      <c r="X3906" s="10" t="str">
        <f>+IFERROR(VLOOKUP(Tabla2[[#This Row],[DISTRITO SEGÚN DNI]],Hoja1!$A$2:$B$55,2,FALSE),"No")</f>
        <v>No</v>
      </c>
      <c r="Y3906" s="10" t="str">
        <f>IF(OR(LOWER(Tabla2[[#This Row],[GENERO]])="masculino", LOWER(Tabla2[[#This Row],[GENERO]])="femenino"),"OK","Corregir")</f>
        <v>OK</v>
      </c>
      <c r="Z3906" s="10" t="str">
        <f>+IF(Tabla2[[#This Row],[Nro. DNI / CE]]="","Corregir",IF(LEN(Tabla2[[#This Row],[Nro. DNI / CE]])&gt;=8,"OK","Corregir"))</f>
        <v>OK</v>
      </c>
      <c r="AA3906" s="10">
        <f>COUNTIF(Tabla2[APELLIDOS Y NOMBRES],Tabla2[[#This Row],[APELLIDOS Y NOMBRES]])</f>
        <v>1</v>
      </c>
      <c r="AB3906" t="str">
        <f ca="1">+IFERROR(IF(Tabla2[[#This Row],[FECHA CESE/BAJA]]="","No Aplica",IF(AND(MONTH(Tabla2[[#This Row],[FECHA CESE/BAJA]])=MONTH(TODAY()-30),YEAR(Tabla2[[#This Row],[FECHA CESE/BAJA]])=YEAR(TODAY())),MONTH(TODAY()-30)&amp;"-"&amp;YEAR(TODAY()),"Borrar")),"No aplica")</f>
        <v>No Aplica</v>
      </c>
      <c r="AC3906" t="str">
        <f ca="1">+IFERROR(IF(Tabla2[[#This Row],[FECHA INICIO DE LABORES EN OBRA]]="","No Aplica",IF(AND(MONTH(Tabla2[[#This Row],[FECHA INICIO DE LABORES EN OBRA]])=MONTH(TODAY()-30),YEAR(Tabla2[[#This Row],[FECHA INICIO DE LABORES EN OBRA]])=YEAR(TODAY())),MONTH(TODAY()-30)&amp;"-"&amp;YEAR(TODAY()),"No Aplica")),"No Aplica")</f>
        <v>No Aplica</v>
      </c>
    </row>
    <row r="3907" spans="1:29" x14ac:dyDescent="0.25">
      <c r="A3907" s="2" t="s">
        <v>8628</v>
      </c>
      <c r="B3907" s="3" t="s">
        <v>8629</v>
      </c>
      <c r="C3907" s="3" t="s">
        <v>8629</v>
      </c>
      <c r="D3907" s="3" t="s">
        <v>8637</v>
      </c>
      <c r="E3907" s="3" t="s">
        <v>8638</v>
      </c>
      <c r="F3907" s="36">
        <v>34439</v>
      </c>
      <c r="G3907" s="3">
        <v>1</v>
      </c>
      <c r="H3907" s="3" t="s">
        <v>7645</v>
      </c>
      <c r="I3907" s="3" t="s">
        <v>13160</v>
      </c>
      <c r="J3907" s="3" t="s">
        <v>8639</v>
      </c>
      <c r="K3907" s="3" t="s">
        <v>1136</v>
      </c>
      <c r="L3907" s="8" t="s">
        <v>8535</v>
      </c>
      <c r="M3907" s="5"/>
      <c r="N3907" s="13" t="s">
        <v>1043</v>
      </c>
      <c r="O3907" s="5">
        <v>44994</v>
      </c>
      <c r="P3907" s="8">
        <v>1</v>
      </c>
      <c r="Q3907" s="9">
        <v>1</v>
      </c>
      <c r="R3907" s="9" t="str">
        <f>IFERROR(VLOOKUP(Tabla2[[#This Row],[CONTRATISTA PRNCIPAL]],Hoja1!$L$5:$M$9,2,FALSE),"CJV")</f>
        <v>CJV</v>
      </c>
      <c r="S3907" s="9" t="str">
        <f>IF(Tabla2[[#This Row],[EMPRESA]]=Tabla2[[#This Row],[CONTRATISTA PRNCIPAL]],"Principal","Secundaria")</f>
        <v>Principal</v>
      </c>
      <c r="T3907" s="10">
        <f>IFERROR(1/COUNTIF(Tabla2[CONTRATISTA PRNCIPAL],Tabla2[[#This Row],[CONTRATISTA PRNCIPAL]]),0)</f>
        <v>0.16666666666666666</v>
      </c>
      <c r="U3907" s="33">
        <f ca="1">IF(((TODAY()-Tabla2[[#This Row],[FECHA NACIMIENTO]])/365)&lt;18,"Corregir", IF(((TODAY()-Tabla2[[#This Row],[FECHA NACIMIENTO]])/365)&gt;80, "Corregir",ROUNDDOWN(((TODAY()-Tabla2[[#This Row],[FECHA NACIMIENTO]])/365),0)))</f>
        <v>29</v>
      </c>
      <c r="V390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907" s="34" t="str">
        <f ca="1">+IF(Tabla2[[#This Row],[Edad]]="Corregir","Corregir","Ok")</f>
        <v>Ok</v>
      </c>
      <c r="X3907" s="10" t="str">
        <f>+IFERROR(VLOOKUP(Tabla2[[#This Row],[DISTRITO SEGÚN DNI]],Hoja1!$A$2:$B$55,2,FALSE),"No")</f>
        <v>No</v>
      </c>
      <c r="Y3907" s="10" t="str">
        <f>IF(OR(LOWER(Tabla2[[#This Row],[GENERO]])="masculino", LOWER(Tabla2[[#This Row],[GENERO]])="femenino"),"OK","Corregir")</f>
        <v>OK</v>
      </c>
      <c r="Z3907" s="10" t="str">
        <f>+IF(Tabla2[[#This Row],[Nro. DNI / CE]]="","Corregir",IF(LEN(Tabla2[[#This Row],[Nro. DNI / CE]])&gt;=8,"OK","Corregir"))</f>
        <v>OK</v>
      </c>
      <c r="AA3907" s="10">
        <f>COUNTIF(Tabla2[APELLIDOS Y NOMBRES],Tabla2[[#This Row],[APELLIDOS Y NOMBRES]])</f>
        <v>1</v>
      </c>
      <c r="AB3907" t="str">
        <f ca="1">+IFERROR(IF(Tabla2[[#This Row],[FECHA CESE/BAJA]]="","No Aplica",IF(AND(MONTH(Tabla2[[#This Row],[FECHA CESE/BAJA]])=MONTH(TODAY()-30),YEAR(Tabla2[[#This Row],[FECHA CESE/BAJA]])=YEAR(TODAY())),MONTH(TODAY()-30)&amp;"-"&amp;YEAR(TODAY()),"Borrar")),"No aplica")</f>
        <v>No Aplica</v>
      </c>
      <c r="AC3907" t="str">
        <f ca="1">+IFERROR(IF(Tabla2[[#This Row],[FECHA INICIO DE LABORES EN OBRA]]="","No Aplica",IF(AND(MONTH(Tabla2[[#This Row],[FECHA INICIO DE LABORES EN OBRA]])=MONTH(TODAY()-30),YEAR(Tabla2[[#This Row],[FECHA INICIO DE LABORES EN OBRA]])=YEAR(TODAY())),MONTH(TODAY()-30)&amp;"-"&amp;YEAR(TODAY()),"No Aplica")),"No Aplica")</f>
        <v>No Aplica</v>
      </c>
    </row>
    <row r="3908" spans="1:29" x14ac:dyDescent="0.25">
      <c r="A3908" s="2" t="s">
        <v>8628</v>
      </c>
      <c r="B3908" s="3" t="s">
        <v>8629</v>
      </c>
      <c r="C3908" s="3" t="s">
        <v>8629</v>
      </c>
      <c r="D3908" s="3">
        <v>73256926</v>
      </c>
      <c r="E3908" s="3" t="s">
        <v>8640</v>
      </c>
      <c r="F3908" s="36">
        <v>36726</v>
      </c>
      <c r="G3908" s="3">
        <v>3</v>
      </c>
      <c r="H3908" s="3" t="s">
        <v>8641</v>
      </c>
      <c r="I3908" s="3" t="s">
        <v>13160</v>
      </c>
      <c r="J3908" s="3" t="s">
        <v>8642</v>
      </c>
      <c r="K3908" s="3" t="s">
        <v>1063</v>
      </c>
      <c r="L3908" s="8" t="s">
        <v>8527</v>
      </c>
      <c r="M3908" s="5"/>
      <c r="N3908" s="13" t="s">
        <v>1043</v>
      </c>
      <c r="O3908" s="5">
        <v>44996</v>
      </c>
      <c r="P3908" s="8">
        <v>1</v>
      </c>
      <c r="Q3908" s="9">
        <v>1</v>
      </c>
      <c r="R3908" s="9" t="str">
        <f>IFERROR(VLOOKUP(Tabla2[[#This Row],[CONTRATISTA PRNCIPAL]],Hoja1!$L$5:$M$9,2,FALSE),"CJV")</f>
        <v>CJV</v>
      </c>
      <c r="S3908" s="9" t="str">
        <f>IF(Tabla2[[#This Row],[EMPRESA]]=Tabla2[[#This Row],[CONTRATISTA PRNCIPAL]],"Principal","Secundaria")</f>
        <v>Principal</v>
      </c>
      <c r="T3908" s="10">
        <f>IFERROR(1/COUNTIF(Tabla2[CONTRATISTA PRNCIPAL],Tabla2[[#This Row],[CONTRATISTA PRNCIPAL]]),0)</f>
        <v>0.16666666666666666</v>
      </c>
      <c r="U3908" s="33">
        <f ca="1">IF(((TODAY()-Tabla2[[#This Row],[FECHA NACIMIENTO]])/365)&lt;18,"Corregir", IF(((TODAY()-Tabla2[[#This Row],[FECHA NACIMIENTO]])/365)&gt;80, "Corregir",ROUNDDOWN(((TODAY()-Tabla2[[#This Row],[FECHA NACIMIENTO]])/365),0)))</f>
        <v>23</v>
      </c>
      <c r="V390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3908" s="34" t="str">
        <f ca="1">+IF(Tabla2[[#This Row],[Edad]]="Corregir","Corregir","Ok")</f>
        <v>Ok</v>
      </c>
      <c r="X3908" s="10" t="str">
        <f>+IFERROR(VLOOKUP(Tabla2[[#This Row],[DISTRITO SEGÚN DNI]],Hoja1!$A$2:$B$55,2,FALSE),"No")</f>
        <v>No</v>
      </c>
      <c r="Y3908" s="10" t="str">
        <f>IF(OR(LOWER(Tabla2[[#This Row],[GENERO]])="masculino", LOWER(Tabla2[[#This Row],[GENERO]])="femenino"),"OK","Corregir")</f>
        <v>OK</v>
      </c>
      <c r="Z3908" s="10" t="str">
        <f>+IF(Tabla2[[#This Row],[Nro. DNI / CE]]="","Corregir",IF(LEN(Tabla2[[#This Row],[Nro. DNI / CE]])&gt;=8,"OK","Corregir"))</f>
        <v>OK</v>
      </c>
      <c r="AA3908" s="10">
        <f>COUNTIF(Tabla2[APELLIDOS Y NOMBRES],Tabla2[[#This Row],[APELLIDOS Y NOMBRES]])</f>
        <v>1</v>
      </c>
      <c r="AB3908" t="str">
        <f ca="1">+IFERROR(IF(Tabla2[[#This Row],[FECHA CESE/BAJA]]="","No Aplica",IF(AND(MONTH(Tabla2[[#This Row],[FECHA CESE/BAJA]])=MONTH(TODAY()-30),YEAR(Tabla2[[#This Row],[FECHA CESE/BAJA]])=YEAR(TODAY())),MONTH(TODAY()-30)&amp;"-"&amp;YEAR(TODAY()),"Borrar")),"No aplica")</f>
        <v>No Aplica</v>
      </c>
      <c r="AC3908" t="str">
        <f ca="1">+IFERROR(IF(Tabla2[[#This Row],[FECHA INICIO DE LABORES EN OBRA]]="","No Aplica",IF(AND(MONTH(Tabla2[[#This Row],[FECHA INICIO DE LABORES EN OBRA]])=MONTH(TODAY()-30),YEAR(Tabla2[[#This Row],[FECHA INICIO DE LABORES EN OBRA]])=YEAR(TODAY())),MONTH(TODAY()-30)&amp;"-"&amp;YEAR(TODAY()),"No Aplica")),"No Aplica")</f>
        <v>No Aplica</v>
      </c>
    </row>
    <row r="3909" spans="1:29" x14ac:dyDescent="0.25">
      <c r="A3909" s="2" t="s">
        <v>8628</v>
      </c>
      <c r="B3909" s="3" t="s">
        <v>8629</v>
      </c>
      <c r="C3909" s="3" t="s">
        <v>8629</v>
      </c>
      <c r="D3909" s="3" t="s">
        <v>13162</v>
      </c>
      <c r="E3909" s="3" t="s">
        <v>13163</v>
      </c>
      <c r="F3909" s="36">
        <v>23417</v>
      </c>
      <c r="G3909" s="3">
        <v>1</v>
      </c>
      <c r="H3909" s="3" t="s">
        <v>7645</v>
      </c>
      <c r="I3909" s="3" t="s">
        <v>13160</v>
      </c>
      <c r="J3909" s="3" t="s">
        <v>13164</v>
      </c>
      <c r="K3909" s="3" t="s">
        <v>34</v>
      </c>
      <c r="L3909" s="8" t="s">
        <v>8527</v>
      </c>
      <c r="M3909" s="5"/>
      <c r="N3909" s="13" t="s">
        <v>1043</v>
      </c>
      <c r="O3909" s="5">
        <v>44973</v>
      </c>
      <c r="P3909" s="8">
        <v>1</v>
      </c>
      <c r="Q3909" s="9">
        <v>2</v>
      </c>
      <c r="R3909" s="9" t="str">
        <f>IFERROR(VLOOKUP(Tabla2[[#This Row],[CONTRATISTA PRNCIPAL]],Hoja1!$L$5:$M$9,2,FALSE),"CJV")</f>
        <v>CJV</v>
      </c>
      <c r="S3909" s="9" t="str">
        <f>IF(Tabla2[[#This Row],[EMPRESA]]=Tabla2[[#This Row],[CONTRATISTA PRNCIPAL]],"Principal","Secundaria")</f>
        <v>Principal</v>
      </c>
      <c r="T3909" s="10">
        <f>IFERROR(1/COUNTIF(Tabla2[CONTRATISTA PRNCIPAL],Tabla2[[#This Row],[CONTRATISTA PRNCIPAL]]),0)</f>
        <v>0.16666666666666666</v>
      </c>
      <c r="U3909" s="33">
        <f ca="1">IF(((TODAY()-Tabla2[[#This Row],[FECHA NACIMIENTO]])/365)&lt;18,"Corregir", IF(((TODAY()-Tabla2[[#This Row],[FECHA NACIMIENTO]])/365)&gt;80, "Corregir",ROUNDDOWN(((TODAY()-Tabla2[[#This Row],[FECHA NACIMIENTO]])/365),0)))</f>
        <v>59</v>
      </c>
      <c r="V390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3909" s="34" t="str">
        <f ca="1">+IF(Tabla2[[#This Row],[Edad]]="Corregir","Corregir","Ok")</f>
        <v>Ok</v>
      </c>
      <c r="X3909" s="10" t="str">
        <f>+IFERROR(VLOOKUP(Tabla2[[#This Row],[DISTRITO SEGÚN DNI]],Hoja1!$A$2:$B$55,2,FALSE),"No")</f>
        <v>CALLAO</v>
      </c>
      <c r="Y3909" s="10" t="str">
        <f>IF(OR(LOWER(Tabla2[[#This Row],[GENERO]])="masculino", LOWER(Tabla2[[#This Row],[GENERO]])="femenino"),"OK","Corregir")</f>
        <v>OK</v>
      </c>
      <c r="Z3909" s="10" t="str">
        <f>+IF(Tabla2[[#This Row],[Nro. DNI / CE]]="","Corregir",IF(LEN(Tabla2[[#This Row],[Nro. DNI / CE]])&gt;=8,"OK","Corregir"))</f>
        <v>OK</v>
      </c>
      <c r="AA3909" s="10">
        <f>COUNTIF(Tabla2[APELLIDOS Y NOMBRES],Tabla2[[#This Row],[APELLIDOS Y NOMBRES]])</f>
        <v>1</v>
      </c>
      <c r="AB3909" t="str">
        <f ca="1">+IFERROR(IF(Tabla2[[#This Row],[FECHA CESE/BAJA]]="","No Aplica",IF(AND(MONTH(Tabla2[[#This Row],[FECHA CESE/BAJA]])=MONTH(TODAY()-30),YEAR(Tabla2[[#This Row],[FECHA CESE/BAJA]])=YEAR(TODAY())),MONTH(TODAY()-30)&amp;"-"&amp;YEAR(TODAY()),"Borrar")),"No aplica")</f>
        <v>No Aplica</v>
      </c>
      <c r="AC3909" t="str">
        <f ca="1">+IFERROR(IF(Tabla2[[#This Row],[FECHA INICIO DE LABORES EN OBRA]]="","No Aplica",IF(AND(MONTH(Tabla2[[#This Row],[FECHA INICIO DE LABORES EN OBRA]])=MONTH(TODAY()-30),YEAR(Tabla2[[#This Row],[FECHA INICIO DE LABORES EN OBRA]])=YEAR(TODAY())),MONTH(TODAY()-30)&amp;"-"&amp;YEAR(TODAY()),"No Aplica")),"No Aplica")</f>
        <v>No Aplica</v>
      </c>
    </row>
    <row r="3910" spans="1:29" x14ac:dyDescent="0.25">
      <c r="A3910" s="2">
        <v>20550487200</v>
      </c>
      <c r="B3910" s="3" t="s">
        <v>68</v>
      </c>
      <c r="C3910" s="3" t="s">
        <v>68</v>
      </c>
      <c r="D3910" s="3">
        <v>77281673</v>
      </c>
      <c r="E3910" s="3" t="s">
        <v>1006</v>
      </c>
      <c r="F3910" s="36" t="s">
        <v>9266</v>
      </c>
      <c r="G3910" s="3">
        <v>1</v>
      </c>
      <c r="H3910" s="3" t="s">
        <v>1543</v>
      </c>
      <c r="I3910" s="3" t="s">
        <v>1544</v>
      </c>
      <c r="J3910" s="3" t="s">
        <v>1545</v>
      </c>
      <c r="K3910" s="3" t="s">
        <v>131</v>
      </c>
      <c r="L3910" s="8" t="s">
        <v>9813</v>
      </c>
      <c r="M3910" s="5"/>
      <c r="N3910" s="13" t="s">
        <v>1043</v>
      </c>
      <c r="O3910" s="5">
        <v>45035</v>
      </c>
      <c r="P3910" s="8">
        <v>1</v>
      </c>
      <c r="Q3910" s="9">
        <v>1</v>
      </c>
      <c r="R3910" s="9" t="str">
        <f>IFERROR(VLOOKUP(Tabla2[[#This Row],[CONTRATISTA PRNCIPAL]],Hoja1!$L$5:$M$9,2,FALSE),"CJV")</f>
        <v>CJV</v>
      </c>
      <c r="S3910" s="9" t="str">
        <f>IF(Tabla2[[#This Row],[EMPRESA]]=Tabla2[[#This Row],[CONTRATISTA PRNCIPAL]],"Principal","Secundaria")</f>
        <v>Principal</v>
      </c>
      <c r="T3910" s="10">
        <f>IFERROR(1/COUNTIF(Tabla2[CONTRATISTA PRNCIPAL],Tabla2[[#This Row],[CONTRATISTA PRNCIPAL]]),0)</f>
        <v>6.25E-2</v>
      </c>
      <c r="U3910" s="33">
        <f ca="1">IF(((TODAY()-Tabla2[[#This Row],[FECHA NACIMIENTO]])/365)&lt;18,"Corregir", IF(((TODAY()-Tabla2[[#This Row],[FECHA NACIMIENTO]])/365)&gt;80, "Corregir",ROUNDDOWN(((TODAY()-Tabla2[[#This Row],[FECHA NACIMIENTO]])/365),0)))</f>
        <v>28</v>
      </c>
      <c r="V391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910" s="34" t="str">
        <f ca="1">+IF(Tabla2[[#This Row],[Edad]]="Corregir","Corregir","Ok")</f>
        <v>Ok</v>
      </c>
      <c r="X3910" s="10" t="str">
        <f>+IFERROR(VLOOKUP(Tabla2[[#This Row],[DISTRITO SEGÚN DNI]],Hoja1!$A$2:$B$55,2,FALSE),"No")</f>
        <v>BREÑA</v>
      </c>
      <c r="Y3910" s="10" t="str">
        <f>IF(OR(LOWER(Tabla2[[#This Row],[GENERO]])="masculino", LOWER(Tabla2[[#This Row],[GENERO]])="femenino"),"OK","Corregir")</f>
        <v>OK</v>
      </c>
      <c r="Z3910" s="10" t="str">
        <f>+IF(Tabla2[[#This Row],[Nro. DNI / CE]]="","Corregir",IF(LEN(Tabla2[[#This Row],[Nro. DNI / CE]])&gt;=8,"OK","Corregir"))</f>
        <v>OK</v>
      </c>
      <c r="AA3910" s="10">
        <f>COUNTIF(Tabla2[APELLIDOS Y NOMBRES],Tabla2[[#This Row],[APELLIDOS Y NOMBRES]])</f>
        <v>1</v>
      </c>
      <c r="AB3910" t="str">
        <f ca="1">+IFERROR(IF(Tabla2[[#This Row],[FECHA CESE/BAJA]]="","No Aplica",IF(AND(MONTH(Tabla2[[#This Row],[FECHA CESE/BAJA]])=MONTH(TODAY()-30),YEAR(Tabla2[[#This Row],[FECHA CESE/BAJA]])=YEAR(TODAY())),MONTH(TODAY()-30)&amp;"-"&amp;YEAR(TODAY()),"Borrar")),"No aplica")</f>
        <v>No Aplica</v>
      </c>
      <c r="AC3910" t="str">
        <f ca="1">+IFERROR(IF(Tabla2[[#This Row],[FECHA INICIO DE LABORES EN OBRA]]="","No Aplica",IF(AND(MONTH(Tabla2[[#This Row],[FECHA INICIO DE LABORES EN OBRA]])=MONTH(TODAY()-30),YEAR(Tabla2[[#This Row],[FECHA INICIO DE LABORES EN OBRA]])=YEAR(TODAY())),MONTH(TODAY()-30)&amp;"-"&amp;YEAR(TODAY()),"No Aplica")),"No Aplica")</f>
        <v>No Aplica</v>
      </c>
    </row>
    <row r="3911" spans="1:29" x14ac:dyDescent="0.25">
      <c r="A3911" s="2">
        <v>20550487200</v>
      </c>
      <c r="B3911" s="3" t="s">
        <v>68</v>
      </c>
      <c r="C3911" s="3" t="s">
        <v>68</v>
      </c>
      <c r="D3911" s="3">
        <v>71729604</v>
      </c>
      <c r="E3911" s="3" t="s">
        <v>1546</v>
      </c>
      <c r="F3911" s="36">
        <v>37386</v>
      </c>
      <c r="G3911" s="3">
        <v>1</v>
      </c>
      <c r="H3911" s="3" t="s">
        <v>1547</v>
      </c>
      <c r="I3911" s="3" t="s">
        <v>1544</v>
      </c>
      <c r="J3911" s="3" t="s">
        <v>1548</v>
      </c>
      <c r="K3911" s="3" t="s">
        <v>1044</v>
      </c>
      <c r="L3911" s="8" t="s">
        <v>9818</v>
      </c>
      <c r="M3911" s="5"/>
      <c r="N3911" s="13" t="s">
        <v>1043</v>
      </c>
      <c r="O3911" s="5">
        <v>45035</v>
      </c>
      <c r="P3911" s="8">
        <v>1</v>
      </c>
      <c r="Q3911" s="9">
        <v>1</v>
      </c>
      <c r="R3911" s="9" t="str">
        <f>IFERROR(VLOOKUP(Tabla2[[#This Row],[CONTRATISTA PRNCIPAL]],Hoja1!$L$5:$M$9,2,FALSE),"CJV")</f>
        <v>CJV</v>
      </c>
      <c r="S3911" s="9" t="str">
        <f>IF(Tabla2[[#This Row],[EMPRESA]]=Tabla2[[#This Row],[CONTRATISTA PRNCIPAL]],"Principal","Secundaria")</f>
        <v>Principal</v>
      </c>
      <c r="T3911" s="10">
        <f>IFERROR(1/COUNTIF(Tabla2[CONTRATISTA PRNCIPAL],Tabla2[[#This Row],[CONTRATISTA PRNCIPAL]]),0)</f>
        <v>6.25E-2</v>
      </c>
      <c r="U3911" s="33">
        <f ca="1">IF(((TODAY()-Tabla2[[#This Row],[FECHA NACIMIENTO]])/365)&lt;18,"Corregir", IF(((TODAY()-Tabla2[[#This Row],[FECHA NACIMIENTO]])/365)&gt;80, "Corregir",ROUNDDOWN(((TODAY()-Tabla2[[#This Row],[FECHA NACIMIENTO]])/365),0)))</f>
        <v>21</v>
      </c>
      <c r="V391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3911" s="34" t="str">
        <f ca="1">+IF(Tabla2[[#This Row],[Edad]]="Corregir","Corregir","Ok")</f>
        <v>Ok</v>
      </c>
      <c r="X3911" s="10" t="str">
        <f>+IFERROR(VLOOKUP(Tabla2[[#This Row],[DISTRITO SEGÚN DNI]],Hoja1!$A$2:$B$55,2,FALSE),"No")</f>
        <v>No</v>
      </c>
      <c r="Y3911" s="10" t="str">
        <f>IF(OR(LOWER(Tabla2[[#This Row],[GENERO]])="masculino", LOWER(Tabla2[[#This Row],[GENERO]])="femenino"),"OK","Corregir")</f>
        <v>OK</v>
      </c>
      <c r="Z3911" s="10" t="str">
        <f>+IF(Tabla2[[#This Row],[Nro. DNI / CE]]="","Corregir",IF(LEN(Tabla2[[#This Row],[Nro. DNI / CE]])&gt;=8,"OK","Corregir"))</f>
        <v>OK</v>
      </c>
      <c r="AA3911" s="10">
        <f>COUNTIF(Tabla2[APELLIDOS Y NOMBRES],Tabla2[[#This Row],[APELLIDOS Y NOMBRES]])</f>
        <v>1</v>
      </c>
      <c r="AB3911" t="str">
        <f ca="1">+IFERROR(IF(Tabla2[[#This Row],[FECHA CESE/BAJA]]="","No Aplica",IF(AND(MONTH(Tabla2[[#This Row],[FECHA CESE/BAJA]])=MONTH(TODAY()-30),YEAR(Tabla2[[#This Row],[FECHA CESE/BAJA]])=YEAR(TODAY())),MONTH(TODAY()-30)&amp;"-"&amp;YEAR(TODAY()),"Borrar")),"No aplica")</f>
        <v>No Aplica</v>
      </c>
      <c r="AC3911" t="str">
        <f ca="1">+IFERROR(IF(Tabla2[[#This Row],[FECHA INICIO DE LABORES EN OBRA]]="","No Aplica",IF(AND(MONTH(Tabla2[[#This Row],[FECHA INICIO DE LABORES EN OBRA]])=MONTH(TODAY()-30),YEAR(Tabla2[[#This Row],[FECHA INICIO DE LABORES EN OBRA]])=YEAR(TODAY())),MONTH(TODAY()-30)&amp;"-"&amp;YEAR(TODAY()),"No Aplica")),"No Aplica")</f>
        <v>No Aplica</v>
      </c>
    </row>
    <row r="3912" spans="1:29" x14ac:dyDescent="0.25">
      <c r="A3912" s="2">
        <v>20550487200</v>
      </c>
      <c r="B3912" s="3" t="s">
        <v>68</v>
      </c>
      <c r="C3912" s="3" t="s">
        <v>68</v>
      </c>
      <c r="D3912" s="3">
        <v>41134159</v>
      </c>
      <c r="E3912" s="3" t="s">
        <v>1549</v>
      </c>
      <c r="F3912" s="36">
        <v>29406</v>
      </c>
      <c r="G3912" s="3">
        <v>1</v>
      </c>
      <c r="H3912" s="3" t="s">
        <v>1550</v>
      </c>
      <c r="I3912" s="3" t="s">
        <v>1544</v>
      </c>
      <c r="J3912" s="3" t="s">
        <v>1551</v>
      </c>
      <c r="K3912" s="3" t="s">
        <v>1210</v>
      </c>
      <c r="L3912" s="8" t="s">
        <v>9813</v>
      </c>
      <c r="M3912" s="5"/>
      <c r="N3912" s="13" t="s">
        <v>1043</v>
      </c>
      <c r="O3912" s="5">
        <v>45035</v>
      </c>
      <c r="P3912" s="8">
        <v>1</v>
      </c>
      <c r="Q3912" s="9">
        <v>1</v>
      </c>
      <c r="R3912" s="9" t="str">
        <f>IFERROR(VLOOKUP(Tabla2[[#This Row],[CONTRATISTA PRNCIPAL]],Hoja1!$L$5:$M$9,2,FALSE),"CJV")</f>
        <v>CJV</v>
      </c>
      <c r="S3912" s="9" t="str">
        <f>IF(Tabla2[[#This Row],[EMPRESA]]=Tabla2[[#This Row],[CONTRATISTA PRNCIPAL]],"Principal","Secundaria")</f>
        <v>Principal</v>
      </c>
      <c r="T3912" s="10">
        <f>IFERROR(1/COUNTIF(Tabla2[CONTRATISTA PRNCIPAL],Tabla2[[#This Row],[CONTRATISTA PRNCIPAL]]),0)</f>
        <v>6.25E-2</v>
      </c>
      <c r="U3912" s="33">
        <f ca="1">IF(((TODAY()-Tabla2[[#This Row],[FECHA NACIMIENTO]])/365)&lt;18,"Corregir", IF(((TODAY()-Tabla2[[#This Row],[FECHA NACIMIENTO]])/365)&gt;80, "Corregir",ROUNDDOWN(((TODAY()-Tabla2[[#This Row],[FECHA NACIMIENTO]])/365),0)))</f>
        <v>43</v>
      </c>
      <c r="V391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912" s="34" t="str">
        <f ca="1">+IF(Tabla2[[#This Row],[Edad]]="Corregir","Corregir","Ok")</f>
        <v>Ok</v>
      </c>
      <c r="X3912" s="10" t="str">
        <f>+IFERROR(VLOOKUP(Tabla2[[#This Row],[DISTRITO SEGÚN DNI]],Hoja1!$A$2:$B$55,2,FALSE),"No")</f>
        <v>No</v>
      </c>
      <c r="Y3912" s="10" t="str">
        <f>IF(OR(LOWER(Tabla2[[#This Row],[GENERO]])="masculino", LOWER(Tabla2[[#This Row],[GENERO]])="femenino"),"OK","Corregir")</f>
        <v>OK</v>
      </c>
      <c r="Z3912" s="10" t="str">
        <f>+IF(Tabla2[[#This Row],[Nro. DNI / CE]]="","Corregir",IF(LEN(Tabla2[[#This Row],[Nro. DNI / CE]])&gt;=8,"OK","Corregir"))</f>
        <v>OK</v>
      </c>
      <c r="AA3912" s="10">
        <f>COUNTIF(Tabla2[APELLIDOS Y NOMBRES],Tabla2[[#This Row],[APELLIDOS Y NOMBRES]])</f>
        <v>1</v>
      </c>
      <c r="AB3912" t="str">
        <f ca="1">+IFERROR(IF(Tabla2[[#This Row],[FECHA CESE/BAJA]]="","No Aplica",IF(AND(MONTH(Tabla2[[#This Row],[FECHA CESE/BAJA]])=MONTH(TODAY()-30),YEAR(Tabla2[[#This Row],[FECHA CESE/BAJA]])=YEAR(TODAY())),MONTH(TODAY()-30)&amp;"-"&amp;YEAR(TODAY()),"Borrar")),"No aplica")</f>
        <v>No Aplica</v>
      </c>
      <c r="AC3912" t="str">
        <f ca="1">+IFERROR(IF(Tabla2[[#This Row],[FECHA INICIO DE LABORES EN OBRA]]="","No Aplica",IF(AND(MONTH(Tabla2[[#This Row],[FECHA INICIO DE LABORES EN OBRA]])=MONTH(TODAY()-30),YEAR(Tabla2[[#This Row],[FECHA INICIO DE LABORES EN OBRA]])=YEAR(TODAY())),MONTH(TODAY()-30)&amp;"-"&amp;YEAR(TODAY()),"No Aplica")),"No Aplica")</f>
        <v>No Aplica</v>
      </c>
    </row>
    <row r="3913" spans="1:29" x14ac:dyDescent="0.25">
      <c r="A3913" s="2">
        <v>20550487200</v>
      </c>
      <c r="B3913" s="3" t="s">
        <v>68</v>
      </c>
      <c r="C3913" s="3" t="s">
        <v>68</v>
      </c>
      <c r="D3913" s="3">
        <v>71234755</v>
      </c>
      <c r="E3913" s="3" t="s">
        <v>1552</v>
      </c>
      <c r="F3913" s="36">
        <v>36743</v>
      </c>
      <c r="G3913" s="3">
        <v>1</v>
      </c>
      <c r="H3913" s="3" t="s">
        <v>1547</v>
      </c>
      <c r="I3913" s="3" t="s">
        <v>1544</v>
      </c>
      <c r="J3913" s="3" t="s">
        <v>1553</v>
      </c>
      <c r="K3913" s="3" t="s">
        <v>1210</v>
      </c>
      <c r="L3913" s="8" t="s">
        <v>9813</v>
      </c>
      <c r="M3913" s="5"/>
      <c r="N3913" s="13" t="s">
        <v>1043</v>
      </c>
      <c r="O3913" s="5">
        <v>45035</v>
      </c>
      <c r="P3913" s="8">
        <v>1</v>
      </c>
      <c r="Q3913" s="9">
        <v>1</v>
      </c>
      <c r="R3913" s="9" t="str">
        <f>IFERROR(VLOOKUP(Tabla2[[#This Row],[CONTRATISTA PRNCIPAL]],Hoja1!$L$5:$M$9,2,FALSE),"CJV")</f>
        <v>CJV</v>
      </c>
      <c r="S3913" s="9" t="str">
        <f>IF(Tabla2[[#This Row],[EMPRESA]]=Tabla2[[#This Row],[CONTRATISTA PRNCIPAL]],"Principal","Secundaria")</f>
        <v>Principal</v>
      </c>
      <c r="T3913" s="10">
        <f>IFERROR(1/COUNTIF(Tabla2[CONTRATISTA PRNCIPAL],Tabla2[[#This Row],[CONTRATISTA PRNCIPAL]]),0)</f>
        <v>6.25E-2</v>
      </c>
      <c r="U3913" s="33">
        <f ca="1">IF(((TODAY()-Tabla2[[#This Row],[FECHA NACIMIENTO]])/365)&lt;18,"Corregir", IF(((TODAY()-Tabla2[[#This Row],[FECHA NACIMIENTO]])/365)&gt;80, "Corregir",ROUNDDOWN(((TODAY()-Tabla2[[#This Row],[FECHA NACIMIENTO]])/365),0)))</f>
        <v>23</v>
      </c>
      <c r="V391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3913" s="34" t="str">
        <f ca="1">+IF(Tabla2[[#This Row],[Edad]]="Corregir","Corregir","Ok")</f>
        <v>Ok</v>
      </c>
      <c r="X3913" s="10" t="str">
        <f>+IFERROR(VLOOKUP(Tabla2[[#This Row],[DISTRITO SEGÚN DNI]],Hoja1!$A$2:$B$55,2,FALSE),"No")</f>
        <v>No</v>
      </c>
      <c r="Y3913" s="10" t="str">
        <f>IF(OR(LOWER(Tabla2[[#This Row],[GENERO]])="masculino", LOWER(Tabla2[[#This Row],[GENERO]])="femenino"),"OK","Corregir")</f>
        <v>OK</v>
      </c>
      <c r="Z3913" s="10" t="str">
        <f>+IF(Tabla2[[#This Row],[Nro. DNI / CE]]="","Corregir",IF(LEN(Tabla2[[#This Row],[Nro. DNI / CE]])&gt;=8,"OK","Corregir"))</f>
        <v>OK</v>
      </c>
      <c r="AA3913" s="10">
        <f>COUNTIF(Tabla2[APELLIDOS Y NOMBRES],Tabla2[[#This Row],[APELLIDOS Y NOMBRES]])</f>
        <v>1</v>
      </c>
      <c r="AB3913" t="str">
        <f ca="1">+IFERROR(IF(Tabla2[[#This Row],[FECHA CESE/BAJA]]="","No Aplica",IF(AND(MONTH(Tabla2[[#This Row],[FECHA CESE/BAJA]])=MONTH(TODAY()-30),YEAR(Tabla2[[#This Row],[FECHA CESE/BAJA]])=YEAR(TODAY())),MONTH(TODAY()-30)&amp;"-"&amp;YEAR(TODAY()),"Borrar")),"No aplica")</f>
        <v>No Aplica</v>
      </c>
      <c r="AC3913" t="str">
        <f ca="1">+IFERROR(IF(Tabla2[[#This Row],[FECHA INICIO DE LABORES EN OBRA]]="","No Aplica",IF(AND(MONTH(Tabla2[[#This Row],[FECHA INICIO DE LABORES EN OBRA]])=MONTH(TODAY()-30),YEAR(Tabla2[[#This Row],[FECHA INICIO DE LABORES EN OBRA]])=YEAR(TODAY())),MONTH(TODAY()-30)&amp;"-"&amp;YEAR(TODAY()),"No Aplica")),"No Aplica")</f>
        <v>No Aplica</v>
      </c>
    </row>
    <row r="3914" spans="1:29" x14ac:dyDescent="0.25">
      <c r="A3914" s="2">
        <v>20550487200</v>
      </c>
      <c r="B3914" s="3" t="s">
        <v>68</v>
      </c>
      <c r="C3914" s="3" t="s">
        <v>68</v>
      </c>
      <c r="D3914" s="3">
        <v>60932118</v>
      </c>
      <c r="E3914" s="3" t="s">
        <v>1007</v>
      </c>
      <c r="F3914" s="36">
        <v>37209</v>
      </c>
      <c r="G3914" s="3">
        <v>1</v>
      </c>
      <c r="H3914" s="3" t="s">
        <v>1547</v>
      </c>
      <c r="I3914" s="3" t="s">
        <v>1544</v>
      </c>
      <c r="J3914" s="3" t="s">
        <v>1554</v>
      </c>
      <c r="K3914" s="3" t="s">
        <v>99</v>
      </c>
      <c r="L3914" s="8" t="s">
        <v>9818</v>
      </c>
      <c r="M3914" s="5"/>
      <c r="N3914" s="13" t="s">
        <v>1043</v>
      </c>
      <c r="O3914" s="5">
        <v>45035</v>
      </c>
      <c r="P3914" s="8">
        <v>1</v>
      </c>
      <c r="Q3914" s="9">
        <v>1</v>
      </c>
      <c r="R3914" s="9" t="str">
        <f>IFERROR(VLOOKUP(Tabla2[[#This Row],[CONTRATISTA PRNCIPAL]],Hoja1!$L$5:$M$9,2,FALSE),"CJV")</f>
        <v>CJV</v>
      </c>
      <c r="S3914" s="9" t="str">
        <f>IF(Tabla2[[#This Row],[EMPRESA]]=Tabla2[[#This Row],[CONTRATISTA PRNCIPAL]],"Principal","Secundaria")</f>
        <v>Principal</v>
      </c>
      <c r="T3914" s="10">
        <f>IFERROR(1/COUNTIF(Tabla2[CONTRATISTA PRNCIPAL],Tabla2[[#This Row],[CONTRATISTA PRNCIPAL]]),0)</f>
        <v>6.25E-2</v>
      </c>
      <c r="U3914" s="33">
        <f ca="1">IF(((TODAY()-Tabla2[[#This Row],[FECHA NACIMIENTO]])/365)&lt;18,"Corregir", IF(((TODAY()-Tabla2[[#This Row],[FECHA NACIMIENTO]])/365)&gt;80, "Corregir",ROUNDDOWN(((TODAY()-Tabla2[[#This Row],[FECHA NACIMIENTO]])/365),0)))</f>
        <v>21</v>
      </c>
      <c r="V391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3914" s="34" t="str">
        <f ca="1">+IF(Tabla2[[#This Row],[Edad]]="Corregir","Corregir","Ok")</f>
        <v>Ok</v>
      </c>
      <c r="X3914" s="10" t="str">
        <f>+IFERROR(VLOOKUP(Tabla2[[#This Row],[DISTRITO SEGÚN DNI]],Hoja1!$A$2:$B$55,2,FALSE),"No")</f>
        <v>LA VICTORIA</v>
      </c>
      <c r="Y3914" s="10" t="str">
        <f>IF(OR(LOWER(Tabla2[[#This Row],[GENERO]])="masculino", LOWER(Tabla2[[#This Row],[GENERO]])="femenino"),"OK","Corregir")</f>
        <v>OK</v>
      </c>
      <c r="Z3914" s="10" t="str">
        <f>+IF(Tabla2[[#This Row],[Nro. DNI / CE]]="","Corregir",IF(LEN(Tabla2[[#This Row],[Nro. DNI / CE]])&gt;=8,"OK","Corregir"))</f>
        <v>OK</v>
      </c>
      <c r="AA3914" s="10">
        <f>COUNTIF(Tabla2[APELLIDOS Y NOMBRES],Tabla2[[#This Row],[APELLIDOS Y NOMBRES]])</f>
        <v>1</v>
      </c>
      <c r="AB3914" t="str">
        <f ca="1">+IFERROR(IF(Tabla2[[#This Row],[FECHA CESE/BAJA]]="","No Aplica",IF(AND(MONTH(Tabla2[[#This Row],[FECHA CESE/BAJA]])=MONTH(TODAY()-30),YEAR(Tabla2[[#This Row],[FECHA CESE/BAJA]])=YEAR(TODAY())),MONTH(TODAY()-30)&amp;"-"&amp;YEAR(TODAY()),"Borrar")),"No aplica")</f>
        <v>No Aplica</v>
      </c>
      <c r="AC3914" t="str">
        <f ca="1">+IFERROR(IF(Tabla2[[#This Row],[FECHA INICIO DE LABORES EN OBRA]]="","No Aplica",IF(AND(MONTH(Tabla2[[#This Row],[FECHA INICIO DE LABORES EN OBRA]])=MONTH(TODAY()-30),YEAR(Tabla2[[#This Row],[FECHA INICIO DE LABORES EN OBRA]])=YEAR(TODAY())),MONTH(TODAY()-30)&amp;"-"&amp;YEAR(TODAY()),"No Aplica")),"No Aplica")</f>
        <v>No Aplica</v>
      </c>
    </row>
    <row r="3915" spans="1:29" x14ac:dyDescent="0.25">
      <c r="A3915" s="2">
        <v>20550487200</v>
      </c>
      <c r="B3915" s="3" t="s">
        <v>68</v>
      </c>
      <c r="C3915" s="3" t="s">
        <v>68</v>
      </c>
      <c r="D3915" s="3">
        <v>71441633</v>
      </c>
      <c r="E3915" s="3" t="s">
        <v>1555</v>
      </c>
      <c r="F3915" s="36">
        <v>36435</v>
      </c>
      <c r="G3915" s="3">
        <v>1</v>
      </c>
      <c r="H3915" s="3" t="s">
        <v>1547</v>
      </c>
      <c r="I3915" s="3" t="s">
        <v>1544</v>
      </c>
      <c r="J3915" s="3" t="s">
        <v>1556</v>
      </c>
      <c r="K3915" s="3" t="s">
        <v>1164</v>
      </c>
      <c r="L3915" s="8" t="s">
        <v>9818</v>
      </c>
      <c r="M3915" s="5"/>
      <c r="N3915" s="13" t="s">
        <v>1043</v>
      </c>
      <c r="O3915" s="5">
        <v>45035</v>
      </c>
      <c r="P3915" s="8">
        <v>1</v>
      </c>
      <c r="Q3915" s="9">
        <v>1</v>
      </c>
      <c r="R3915" s="9" t="str">
        <f>IFERROR(VLOOKUP(Tabla2[[#This Row],[CONTRATISTA PRNCIPAL]],Hoja1!$L$5:$M$9,2,FALSE),"CJV")</f>
        <v>CJV</v>
      </c>
      <c r="S3915" s="9" t="str">
        <f>IF(Tabla2[[#This Row],[EMPRESA]]=Tabla2[[#This Row],[CONTRATISTA PRNCIPAL]],"Principal","Secundaria")</f>
        <v>Principal</v>
      </c>
      <c r="T3915" s="10">
        <f>IFERROR(1/COUNTIF(Tabla2[CONTRATISTA PRNCIPAL],Tabla2[[#This Row],[CONTRATISTA PRNCIPAL]]),0)</f>
        <v>6.25E-2</v>
      </c>
      <c r="U3915" s="33">
        <f ca="1">IF(((TODAY()-Tabla2[[#This Row],[FECHA NACIMIENTO]])/365)&lt;18,"Corregir", IF(((TODAY()-Tabla2[[#This Row],[FECHA NACIMIENTO]])/365)&gt;80, "Corregir",ROUNDDOWN(((TODAY()-Tabla2[[#This Row],[FECHA NACIMIENTO]])/365),0)))</f>
        <v>23</v>
      </c>
      <c r="V391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3915" s="34" t="str">
        <f ca="1">+IF(Tabla2[[#This Row],[Edad]]="Corregir","Corregir","Ok")</f>
        <v>Ok</v>
      </c>
      <c r="X3915" s="10" t="str">
        <f>+IFERROR(VLOOKUP(Tabla2[[#This Row],[DISTRITO SEGÚN DNI]],Hoja1!$A$2:$B$55,2,FALSE),"No")</f>
        <v>No</v>
      </c>
      <c r="Y3915" s="10" t="str">
        <f>IF(OR(LOWER(Tabla2[[#This Row],[GENERO]])="masculino", LOWER(Tabla2[[#This Row],[GENERO]])="femenino"),"OK","Corregir")</f>
        <v>OK</v>
      </c>
      <c r="Z3915" s="10" t="str">
        <f>+IF(Tabla2[[#This Row],[Nro. DNI / CE]]="","Corregir",IF(LEN(Tabla2[[#This Row],[Nro. DNI / CE]])&gt;=8,"OK","Corregir"))</f>
        <v>OK</v>
      </c>
      <c r="AA3915" s="10">
        <f>COUNTIF(Tabla2[APELLIDOS Y NOMBRES],Tabla2[[#This Row],[APELLIDOS Y NOMBRES]])</f>
        <v>1</v>
      </c>
      <c r="AB3915" t="str">
        <f ca="1">+IFERROR(IF(Tabla2[[#This Row],[FECHA CESE/BAJA]]="","No Aplica",IF(AND(MONTH(Tabla2[[#This Row],[FECHA CESE/BAJA]])=MONTH(TODAY()-30),YEAR(Tabla2[[#This Row],[FECHA CESE/BAJA]])=YEAR(TODAY())),MONTH(TODAY()-30)&amp;"-"&amp;YEAR(TODAY()),"Borrar")),"No aplica")</f>
        <v>No Aplica</v>
      </c>
      <c r="AC3915" t="str">
        <f ca="1">+IFERROR(IF(Tabla2[[#This Row],[FECHA INICIO DE LABORES EN OBRA]]="","No Aplica",IF(AND(MONTH(Tabla2[[#This Row],[FECHA INICIO DE LABORES EN OBRA]])=MONTH(TODAY()-30),YEAR(Tabla2[[#This Row],[FECHA INICIO DE LABORES EN OBRA]])=YEAR(TODAY())),MONTH(TODAY()-30)&amp;"-"&amp;YEAR(TODAY()),"No Aplica")),"No Aplica")</f>
        <v>No Aplica</v>
      </c>
    </row>
    <row r="3916" spans="1:29" x14ac:dyDescent="0.25">
      <c r="A3916" s="2">
        <v>20550487200</v>
      </c>
      <c r="B3916" s="3" t="s">
        <v>68</v>
      </c>
      <c r="C3916" s="3" t="s">
        <v>68</v>
      </c>
      <c r="D3916" s="3">
        <v>75462557</v>
      </c>
      <c r="E3916" s="3" t="s">
        <v>1557</v>
      </c>
      <c r="F3916" s="36">
        <v>37576</v>
      </c>
      <c r="G3916" s="3">
        <v>1</v>
      </c>
      <c r="H3916" s="3" t="s">
        <v>1547</v>
      </c>
      <c r="I3916" s="3" t="s">
        <v>1544</v>
      </c>
      <c r="J3916" s="3" t="s">
        <v>1558</v>
      </c>
      <c r="K3916" s="3" t="s">
        <v>1559</v>
      </c>
      <c r="L3916" s="8" t="s">
        <v>9818</v>
      </c>
      <c r="M3916" s="5"/>
      <c r="N3916" s="13" t="s">
        <v>1043</v>
      </c>
      <c r="O3916" s="5">
        <v>45035</v>
      </c>
      <c r="P3916" s="8">
        <v>1</v>
      </c>
      <c r="Q3916" s="9">
        <v>1</v>
      </c>
      <c r="R3916" s="9" t="str">
        <f>IFERROR(VLOOKUP(Tabla2[[#This Row],[CONTRATISTA PRNCIPAL]],Hoja1!$L$5:$M$9,2,FALSE),"CJV")</f>
        <v>CJV</v>
      </c>
      <c r="S3916" s="9" t="str">
        <f>IF(Tabla2[[#This Row],[EMPRESA]]=Tabla2[[#This Row],[CONTRATISTA PRNCIPAL]],"Principal","Secundaria")</f>
        <v>Principal</v>
      </c>
      <c r="T3916" s="10">
        <f>IFERROR(1/COUNTIF(Tabla2[CONTRATISTA PRNCIPAL],Tabla2[[#This Row],[CONTRATISTA PRNCIPAL]]),0)</f>
        <v>6.25E-2</v>
      </c>
      <c r="U3916" s="33">
        <f ca="1">IF(((TODAY()-Tabla2[[#This Row],[FECHA NACIMIENTO]])/365)&lt;18,"Corregir", IF(((TODAY()-Tabla2[[#This Row],[FECHA NACIMIENTO]])/365)&gt;80, "Corregir",ROUNDDOWN(((TODAY()-Tabla2[[#This Row],[FECHA NACIMIENTO]])/365),0)))</f>
        <v>20</v>
      </c>
      <c r="V391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3916" s="34" t="str">
        <f ca="1">+IF(Tabla2[[#This Row],[Edad]]="Corregir","Corregir","Ok")</f>
        <v>Ok</v>
      </c>
      <c r="X3916" s="10" t="str">
        <f>+IFERROR(VLOOKUP(Tabla2[[#This Row],[DISTRITO SEGÚN DNI]],Hoja1!$A$2:$B$55,2,FALSE),"No")</f>
        <v>No</v>
      </c>
      <c r="Y3916" s="10" t="str">
        <f>IF(OR(LOWER(Tabla2[[#This Row],[GENERO]])="masculino", LOWER(Tabla2[[#This Row],[GENERO]])="femenino"),"OK","Corregir")</f>
        <v>OK</v>
      </c>
      <c r="Z3916" s="10" t="str">
        <f>+IF(Tabla2[[#This Row],[Nro. DNI / CE]]="","Corregir",IF(LEN(Tabla2[[#This Row],[Nro. DNI / CE]])&gt;=8,"OK","Corregir"))</f>
        <v>OK</v>
      </c>
      <c r="AA3916" s="10">
        <f>COUNTIF(Tabla2[APELLIDOS Y NOMBRES],Tabla2[[#This Row],[APELLIDOS Y NOMBRES]])</f>
        <v>1</v>
      </c>
      <c r="AB3916" t="str">
        <f ca="1">+IFERROR(IF(Tabla2[[#This Row],[FECHA CESE/BAJA]]="","No Aplica",IF(AND(MONTH(Tabla2[[#This Row],[FECHA CESE/BAJA]])=MONTH(TODAY()-30),YEAR(Tabla2[[#This Row],[FECHA CESE/BAJA]])=YEAR(TODAY())),MONTH(TODAY()-30)&amp;"-"&amp;YEAR(TODAY()),"Borrar")),"No aplica")</f>
        <v>No Aplica</v>
      </c>
      <c r="AC3916" t="str">
        <f ca="1">+IFERROR(IF(Tabla2[[#This Row],[FECHA INICIO DE LABORES EN OBRA]]="","No Aplica",IF(AND(MONTH(Tabla2[[#This Row],[FECHA INICIO DE LABORES EN OBRA]])=MONTH(TODAY()-30),YEAR(Tabla2[[#This Row],[FECHA INICIO DE LABORES EN OBRA]])=YEAR(TODAY())),MONTH(TODAY()-30)&amp;"-"&amp;YEAR(TODAY()),"No Aplica")),"No Aplica")</f>
        <v>No Aplica</v>
      </c>
    </row>
    <row r="3917" spans="1:29" x14ac:dyDescent="0.25">
      <c r="A3917" s="2">
        <v>20550487200</v>
      </c>
      <c r="B3917" s="3" t="s">
        <v>68</v>
      </c>
      <c r="C3917" s="3" t="s">
        <v>68</v>
      </c>
      <c r="D3917" s="3">
        <v>72217196</v>
      </c>
      <c r="E3917" s="3" t="s">
        <v>1560</v>
      </c>
      <c r="F3917" s="36">
        <v>36342</v>
      </c>
      <c r="G3917" s="3">
        <v>1</v>
      </c>
      <c r="H3917" s="3" t="s">
        <v>1547</v>
      </c>
      <c r="I3917" s="3" t="s">
        <v>1544</v>
      </c>
      <c r="J3917" s="3" t="s">
        <v>1561</v>
      </c>
      <c r="K3917" s="3" t="s">
        <v>1164</v>
      </c>
      <c r="L3917" s="8" t="s">
        <v>9813</v>
      </c>
      <c r="M3917" s="5"/>
      <c r="N3917" s="13" t="s">
        <v>1043</v>
      </c>
      <c r="O3917" s="5">
        <v>45035</v>
      </c>
      <c r="P3917" s="8">
        <v>1</v>
      </c>
      <c r="Q3917" s="9">
        <v>1</v>
      </c>
      <c r="R3917" s="9" t="str">
        <f>IFERROR(VLOOKUP(Tabla2[[#This Row],[CONTRATISTA PRNCIPAL]],Hoja1!$L$5:$M$9,2,FALSE),"CJV")</f>
        <v>CJV</v>
      </c>
      <c r="S3917" s="9" t="str">
        <f>IF(Tabla2[[#This Row],[EMPRESA]]=Tabla2[[#This Row],[CONTRATISTA PRNCIPAL]],"Principal","Secundaria")</f>
        <v>Principal</v>
      </c>
      <c r="T3917" s="10">
        <f>IFERROR(1/COUNTIF(Tabla2[CONTRATISTA PRNCIPAL],Tabla2[[#This Row],[CONTRATISTA PRNCIPAL]]),0)</f>
        <v>6.25E-2</v>
      </c>
      <c r="U3917" s="33">
        <f ca="1">IF(((TODAY()-Tabla2[[#This Row],[FECHA NACIMIENTO]])/365)&lt;18,"Corregir", IF(((TODAY()-Tabla2[[#This Row],[FECHA NACIMIENTO]])/365)&gt;80, "Corregir",ROUNDDOWN(((TODAY()-Tabla2[[#This Row],[FECHA NACIMIENTO]])/365),0)))</f>
        <v>24</v>
      </c>
      <c r="V391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917" s="34" t="str">
        <f ca="1">+IF(Tabla2[[#This Row],[Edad]]="Corregir","Corregir","Ok")</f>
        <v>Ok</v>
      </c>
      <c r="X3917" s="10" t="str">
        <f>+IFERROR(VLOOKUP(Tabla2[[#This Row],[DISTRITO SEGÚN DNI]],Hoja1!$A$2:$B$55,2,FALSE),"No")</f>
        <v>No</v>
      </c>
      <c r="Y3917" s="10" t="str">
        <f>IF(OR(LOWER(Tabla2[[#This Row],[GENERO]])="masculino", LOWER(Tabla2[[#This Row],[GENERO]])="femenino"),"OK","Corregir")</f>
        <v>OK</v>
      </c>
      <c r="Z3917" s="10" t="str">
        <f>+IF(Tabla2[[#This Row],[Nro. DNI / CE]]="","Corregir",IF(LEN(Tabla2[[#This Row],[Nro. DNI / CE]])&gt;=8,"OK","Corregir"))</f>
        <v>OK</v>
      </c>
      <c r="AA3917" s="10">
        <f>COUNTIF(Tabla2[APELLIDOS Y NOMBRES],Tabla2[[#This Row],[APELLIDOS Y NOMBRES]])</f>
        <v>1</v>
      </c>
      <c r="AB3917" t="str">
        <f ca="1">+IFERROR(IF(Tabla2[[#This Row],[FECHA CESE/BAJA]]="","No Aplica",IF(AND(MONTH(Tabla2[[#This Row],[FECHA CESE/BAJA]])=MONTH(TODAY()-30),YEAR(Tabla2[[#This Row],[FECHA CESE/BAJA]])=YEAR(TODAY())),MONTH(TODAY()-30)&amp;"-"&amp;YEAR(TODAY()),"Borrar")),"No aplica")</f>
        <v>No Aplica</v>
      </c>
      <c r="AC3917" t="str">
        <f ca="1">+IFERROR(IF(Tabla2[[#This Row],[FECHA INICIO DE LABORES EN OBRA]]="","No Aplica",IF(AND(MONTH(Tabla2[[#This Row],[FECHA INICIO DE LABORES EN OBRA]])=MONTH(TODAY()-30),YEAR(Tabla2[[#This Row],[FECHA INICIO DE LABORES EN OBRA]])=YEAR(TODAY())),MONTH(TODAY()-30)&amp;"-"&amp;YEAR(TODAY()),"No Aplica")),"No Aplica")</f>
        <v>No Aplica</v>
      </c>
    </row>
    <row r="3918" spans="1:29" x14ac:dyDescent="0.25">
      <c r="A3918" s="2">
        <v>20550487200</v>
      </c>
      <c r="B3918" s="3" t="s">
        <v>68</v>
      </c>
      <c r="C3918" s="3" t="s">
        <v>68</v>
      </c>
      <c r="D3918" s="3">
        <v>75076164</v>
      </c>
      <c r="E3918" s="3" t="s">
        <v>1562</v>
      </c>
      <c r="F3918" s="36">
        <v>35565</v>
      </c>
      <c r="G3918" s="3">
        <v>1</v>
      </c>
      <c r="H3918" s="3" t="s">
        <v>1547</v>
      </c>
      <c r="I3918" s="3" t="s">
        <v>1544</v>
      </c>
      <c r="J3918" s="3" t="s">
        <v>1563</v>
      </c>
      <c r="K3918" s="3" t="s">
        <v>1095</v>
      </c>
      <c r="L3918" s="8" t="s">
        <v>9813</v>
      </c>
      <c r="M3918" s="5"/>
      <c r="N3918" s="13" t="s">
        <v>1043</v>
      </c>
      <c r="O3918" s="5">
        <v>45035</v>
      </c>
      <c r="P3918" s="8">
        <v>1</v>
      </c>
      <c r="Q3918" s="9">
        <v>1</v>
      </c>
      <c r="R3918" s="9" t="str">
        <f>IFERROR(VLOOKUP(Tabla2[[#This Row],[CONTRATISTA PRNCIPAL]],Hoja1!$L$5:$M$9,2,FALSE),"CJV")</f>
        <v>CJV</v>
      </c>
      <c r="S3918" s="9" t="str">
        <f>IF(Tabla2[[#This Row],[EMPRESA]]=Tabla2[[#This Row],[CONTRATISTA PRNCIPAL]],"Principal","Secundaria")</f>
        <v>Principal</v>
      </c>
      <c r="T3918" s="10">
        <f>IFERROR(1/COUNTIF(Tabla2[CONTRATISTA PRNCIPAL],Tabla2[[#This Row],[CONTRATISTA PRNCIPAL]]),0)</f>
        <v>6.25E-2</v>
      </c>
      <c r="U3918" s="33">
        <f ca="1">IF(((TODAY()-Tabla2[[#This Row],[FECHA NACIMIENTO]])/365)&lt;18,"Corregir", IF(((TODAY()-Tabla2[[#This Row],[FECHA NACIMIENTO]])/365)&gt;80, "Corregir",ROUNDDOWN(((TODAY()-Tabla2[[#This Row],[FECHA NACIMIENTO]])/365),0)))</f>
        <v>26</v>
      </c>
      <c r="V391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918" s="34" t="str">
        <f ca="1">+IF(Tabla2[[#This Row],[Edad]]="Corregir","Corregir","Ok")</f>
        <v>Ok</v>
      </c>
      <c r="X3918" s="10" t="str">
        <f>+IFERROR(VLOOKUP(Tabla2[[#This Row],[DISTRITO SEGÚN DNI]],Hoja1!$A$2:$B$55,2,FALSE),"No")</f>
        <v>No</v>
      </c>
      <c r="Y3918" s="10" t="str">
        <f>IF(OR(LOWER(Tabla2[[#This Row],[GENERO]])="masculino", LOWER(Tabla2[[#This Row],[GENERO]])="femenino"),"OK","Corregir")</f>
        <v>OK</v>
      </c>
      <c r="Z3918" s="10" t="str">
        <f>+IF(Tabla2[[#This Row],[Nro. DNI / CE]]="","Corregir",IF(LEN(Tabla2[[#This Row],[Nro. DNI / CE]])&gt;=8,"OK","Corregir"))</f>
        <v>OK</v>
      </c>
      <c r="AA3918" s="10">
        <f>COUNTIF(Tabla2[APELLIDOS Y NOMBRES],Tabla2[[#This Row],[APELLIDOS Y NOMBRES]])</f>
        <v>1</v>
      </c>
      <c r="AB3918" t="str">
        <f ca="1">+IFERROR(IF(Tabla2[[#This Row],[FECHA CESE/BAJA]]="","No Aplica",IF(AND(MONTH(Tabla2[[#This Row],[FECHA CESE/BAJA]])=MONTH(TODAY()-30),YEAR(Tabla2[[#This Row],[FECHA CESE/BAJA]])=YEAR(TODAY())),MONTH(TODAY()-30)&amp;"-"&amp;YEAR(TODAY()),"Borrar")),"No aplica")</f>
        <v>No Aplica</v>
      </c>
      <c r="AC3918" t="str">
        <f ca="1">+IFERROR(IF(Tabla2[[#This Row],[FECHA INICIO DE LABORES EN OBRA]]="","No Aplica",IF(AND(MONTH(Tabla2[[#This Row],[FECHA INICIO DE LABORES EN OBRA]])=MONTH(TODAY()-30),YEAR(Tabla2[[#This Row],[FECHA INICIO DE LABORES EN OBRA]])=YEAR(TODAY())),MONTH(TODAY()-30)&amp;"-"&amp;YEAR(TODAY()),"No Aplica")),"No Aplica")</f>
        <v>No Aplica</v>
      </c>
    </row>
    <row r="3919" spans="1:29" x14ac:dyDescent="0.25">
      <c r="A3919" s="2">
        <v>20550487200</v>
      </c>
      <c r="B3919" s="3" t="s">
        <v>68</v>
      </c>
      <c r="C3919" s="3" t="s">
        <v>68</v>
      </c>
      <c r="D3919" s="3">
        <v>77167397</v>
      </c>
      <c r="E3919" s="3" t="s">
        <v>1564</v>
      </c>
      <c r="F3919" s="36" t="s">
        <v>9267</v>
      </c>
      <c r="G3919" s="3">
        <v>1</v>
      </c>
      <c r="H3919" s="3" t="s">
        <v>1547</v>
      </c>
      <c r="I3919" s="3" t="s">
        <v>1544</v>
      </c>
      <c r="J3919" s="3" t="s">
        <v>1565</v>
      </c>
      <c r="K3919" s="3" t="s">
        <v>1164</v>
      </c>
      <c r="L3919" s="8" t="s">
        <v>9813</v>
      </c>
      <c r="M3919" s="5"/>
      <c r="N3919" s="13" t="s">
        <v>1043</v>
      </c>
      <c r="O3919" s="5">
        <v>45035</v>
      </c>
      <c r="P3919" s="8">
        <v>1</v>
      </c>
      <c r="Q3919" s="9">
        <v>1</v>
      </c>
      <c r="R3919" s="9" t="str">
        <f>IFERROR(VLOOKUP(Tabla2[[#This Row],[CONTRATISTA PRNCIPAL]],Hoja1!$L$5:$M$9,2,FALSE),"CJV")</f>
        <v>CJV</v>
      </c>
      <c r="S3919" s="9" t="str">
        <f>IF(Tabla2[[#This Row],[EMPRESA]]=Tabla2[[#This Row],[CONTRATISTA PRNCIPAL]],"Principal","Secundaria")</f>
        <v>Principal</v>
      </c>
      <c r="T3919" s="10">
        <f>IFERROR(1/COUNTIF(Tabla2[CONTRATISTA PRNCIPAL],Tabla2[[#This Row],[CONTRATISTA PRNCIPAL]]),0)</f>
        <v>6.25E-2</v>
      </c>
      <c r="U3919" s="33">
        <f ca="1">IF(((TODAY()-Tabla2[[#This Row],[FECHA NACIMIENTO]])/365)&lt;18,"Corregir", IF(((TODAY()-Tabla2[[#This Row],[FECHA NACIMIENTO]])/365)&gt;80, "Corregir",ROUNDDOWN(((TODAY()-Tabla2[[#This Row],[FECHA NACIMIENTO]])/365),0)))</f>
        <v>22</v>
      </c>
      <c r="V391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3919" s="34" t="str">
        <f ca="1">+IF(Tabla2[[#This Row],[Edad]]="Corregir","Corregir","Ok")</f>
        <v>Ok</v>
      </c>
      <c r="X3919" s="10" t="str">
        <f>+IFERROR(VLOOKUP(Tabla2[[#This Row],[DISTRITO SEGÚN DNI]],Hoja1!$A$2:$B$55,2,FALSE),"No")</f>
        <v>No</v>
      </c>
      <c r="Y3919" s="10" t="str">
        <f>IF(OR(LOWER(Tabla2[[#This Row],[GENERO]])="masculino", LOWER(Tabla2[[#This Row],[GENERO]])="femenino"),"OK","Corregir")</f>
        <v>OK</v>
      </c>
      <c r="Z3919" s="10" t="str">
        <f>+IF(Tabla2[[#This Row],[Nro. DNI / CE]]="","Corregir",IF(LEN(Tabla2[[#This Row],[Nro. DNI / CE]])&gt;=8,"OK","Corregir"))</f>
        <v>OK</v>
      </c>
      <c r="AA3919" s="10">
        <f>COUNTIF(Tabla2[APELLIDOS Y NOMBRES],Tabla2[[#This Row],[APELLIDOS Y NOMBRES]])</f>
        <v>1</v>
      </c>
      <c r="AB3919" t="str">
        <f ca="1">+IFERROR(IF(Tabla2[[#This Row],[FECHA CESE/BAJA]]="","No Aplica",IF(AND(MONTH(Tabla2[[#This Row],[FECHA CESE/BAJA]])=MONTH(TODAY()-30),YEAR(Tabla2[[#This Row],[FECHA CESE/BAJA]])=YEAR(TODAY())),MONTH(TODAY()-30)&amp;"-"&amp;YEAR(TODAY()),"Borrar")),"No aplica")</f>
        <v>No Aplica</v>
      </c>
      <c r="AC3919" t="str">
        <f ca="1">+IFERROR(IF(Tabla2[[#This Row],[FECHA INICIO DE LABORES EN OBRA]]="","No Aplica",IF(AND(MONTH(Tabla2[[#This Row],[FECHA INICIO DE LABORES EN OBRA]])=MONTH(TODAY()-30),YEAR(Tabla2[[#This Row],[FECHA INICIO DE LABORES EN OBRA]])=YEAR(TODAY())),MONTH(TODAY()-30)&amp;"-"&amp;YEAR(TODAY()),"No Aplica")),"No Aplica")</f>
        <v>No Aplica</v>
      </c>
    </row>
    <row r="3920" spans="1:29" x14ac:dyDescent="0.25">
      <c r="A3920" s="2">
        <v>20550487200</v>
      </c>
      <c r="B3920" s="3" t="s">
        <v>68</v>
      </c>
      <c r="C3920" s="3" t="s">
        <v>68</v>
      </c>
      <c r="D3920" s="3">
        <v>75985564</v>
      </c>
      <c r="E3920" s="3" t="s">
        <v>1566</v>
      </c>
      <c r="F3920" s="36">
        <v>35140</v>
      </c>
      <c r="G3920" s="3">
        <v>1</v>
      </c>
      <c r="H3920" s="3" t="s">
        <v>1547</v>
      </c>
      <c r="I3920" s="3" t="s">
        <v>1544</v>
      </c>
      <c r="J3920" s="3" t="s">
        <v>1567</v>
      </c>
      <c r="K3920" s="3" t="s">
        <v>1559</v>
      </c>
      <c r="L3920" s="8" t="s">
        <v>9813</v>
      </c>
      <c r="M3920" s="5"/>
      <c r="N3920" s="13" t="s">
        <v>1043</v>
      </c>
      <c r="O3920" s="5">
        <v>45035</v>
      </c>
      <c r="P3920" s="8">
        <v>1</v>
      </c>
      <c r="Q3920" s="9">
        <v>1</v>
      </c>
      <c r="R3920" s="9" t="str">
        <f>IFERROR(VLOOKUP(Tabla2[[#This Row],[CONTRATISTA PRNCIPAL]],Hoja1!$L$5:$M$9,2,FALSE),"CJV")</f>
        <v>CJV</v>
      </c>
      <c r="S3920" s="9" t="str">
        <f>IF(Tabla2[[#This Row],[EMPRESA]]=Tabla2[[#This Row],[CONTRATISTA PRNCIPAL]],"Principal","Secundaria")</f>
        <v>Principal</v>
      </c>
      <c r="T3920" s="10">
        <f>IFERROR(1/COUNTIF(Tabla2[CONTRATISTA PRNCIPAL],Tabla2[[#This Row],[CONTRATISTA PRNCIPAL]]),0)</f>
        <v>6.25E-2</v>
      </c>
      <c r="U3920" s="33">
        <f ca="1">IF(((TODAY()-Tabla2[[#This Row],[FECHA NACIMIENTO]])/365)&lt;18,"Corregir", IF(((TODAY()-Tabla2[[#This Row],[FECHA NACIMIENTO]])/365)&gt;80, "Corregir",ROUNDDOWN(((TODAY()-Tabla2[[#This Row],[FECHA NACIMIENTO]])/365),0)))</f>
        <v>27</v>
      </c>
      <c r="V392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920" s="34" t="str">
        <f ca="1">+IF(Tabla2[[#This Row],[Edad]]="Corregir","Corregir","Ok")</f>
        <v>Ok</v>
      </c>
      <c r="X3920" s="10" t="str">
        <f>+IFERROR(VLOOKUP(Tabla2[[#This Row],[DISTRITO SEGÚN DNI]],Hoja1!$A$2:$B$55,2,FALSE),"No")</f>
        <v>No</v>
      </c>
      <c r="Y3920" s="10" t="str">
        <f>IF(OR(LOWER(Tabla2[[#This Row],[GENERO]])="masculino", LOWER(Tabla2[[#This Row],[GENERO]])="femenino"),"OK","Corregir")</f>
        <v>OK</v>
      </c>
      <c r="Z3920" s="10" t="str">
        <f>+IF(Tabla2[[#This Row],[Nro. DNI / CE]]="","Corregir",IF(LEN(Tabla2[[#This Row],[Nro. DNI / CE]])&gt;=8,"OK","Corregir"))</f>
        <v>OK</v>
      </c>
      <c r="AA3920" s="10">
        <f>COUNTIF(Tabla2[APELLIDOS Y NOMBRES],Tabla2[[#This Row],[APELLIDOS Y NOMBRES]])</f>
        <v>1</v>
      </c>
      <c r="AB3920" t="str">
        <f ca="1">+IFERROR(IF(Tabla2[[#This Row],[FECHA CESE/BAJA]]="","No Aplica",IF(AND(MONTH(Tabla2[[#This Row],[FECHA CESE/BAJA]])=MONTH(TODAY()-30),YEAR(Tabla2[[#This Row],[FECHA CESE/BAJA]])=YEAR(TODAY())),MONTH(TODAY()-30)&amp;"-"&amp;YEAR(TODAY()),"Borrar")),"No aplica")</f>
        <v>No Aplica</v>
      </c>
      <c r="AC3920" t="str">
        <f ca="1">+IFERROR(IF(Tabla2[[#This Row],[FECHA INICIO DE LABORES EN OBRA]]="","No Aplica",IF(AND(MONTH(Tabla2[[#This Row],[FECHA INICIO DE LABORES EN OBRA]])=MONTH(TODAY()-30),YEAR(Tabla2[[#This Row],[FECHA INICIO DE LABORES EN OBRA]])=YEAR(TODAY())),MONTH(TODAY()-30)&amp;"-"&amp;YEAR(TODAY()),"No Aplica")),"No Aplica")</f>
        <v>No Aplica</v>
      </c>
    </row>
    <row r="3921" spans="1:29" x14ac:dyDescent="0.25">
      <c r="A3921" s="2">
        <v>20550487200</v>
      </c>
      <c r="B3921" s="3" t="s">
        <v>68</v>
      </c>
      <c r="C3921" s="3" t="s">
        <v>68</v>
      </c>
      <c r="D3921" s="3">
        <v>41038120</v>
      </c>
      <c r="E3921" s="3" t="s">
        <v>1568</v>
      </c>
      <c r="F3921" s="36" t="s">
        <v>9268</v>
      </c>
      <c r="G3921" s="3">
        <v>1</v>
      </c>
      <c r="H3921" s="3" t="s">
        <v>1569</v>
      </c>
      <c r="I3921" s="3" t="s">
        <v>1544</v>
      </c>
      <c r="J3921" s="3" t="s">
        <v>1570</v>
      </c>
      <c r="K3921" s="3" t="s">
        <v>1559</v>
      </c>
      <c r="L3921" s="8" t="s">
        <v>9813</v>
      </c>
      <c r="M3921" s="5"/>
      <c r="N3921" s="13" t="s">
        <v>1043</v>
      </c>
      <c r="O3921" s="5">
        <v>45035</v>
      </c>
      <c r="P3921" s="8">
        <v>1</v>
      </c>
      <c r="Q3921" s="9">
        <v>1</v>
      </c>
      <c r="R3921" s="9" t="str">
        <f>IFERROR(VLOOKUP(Tabla2[[#This Row],[CONTRATISTA PRNCIPAL]],Hoja1!$L$5:$M$9,2,FALSE),"CJV")</f>
        <v>CJV</v>
      </c>
      <c r="S3921" s="9" t="str">
        <f>IF(Tabla2[[#This Row],[EMPRESA]]=Tabla2[[#This Row],[CONTRATISTA PRNCIPAL]],"Principal","Secundaria")</f>
        <v>Principal</v>
      </c>
      <c r="T3921" s="10">
        <f>IFERROR(1/COUNTIF(Tabla2[CONTRATISTA PRNCIPAL],Tabla2[[#This Row],[CONTRATISTA PRNCIPAL]]),0)</f>
        <v>6.25E-2</v>
      </c>
      <c r="U3921" s="33">
        <f ca="1">IF(((TODAY()-Tabla2[[#This Row],[FECHA NACIMIENTO]])/365)&lt;18,"Corregir", IF(((TODAY()-Tabla2[[#This Row],[FECHA NACIMIENTO]])/365)&gt;80, "Corregir",ROUNDDOWN(((TODAY()-Tabla2[[#This Row],[FECHA NACIMIENTO]])/365),0)))</f>
        <v>42</v>
      </c>
      <c r="V392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921" s="34" t="str">
        <f ca="1">+IF(Tabla2[[#This Row],[Edad]]="Corregir","Corregir","Ok")</f>
        <v>Ok</v>
      </c>
      <c r="X3921" s="10" t="str">
        <f>+IFERROR(VLOOKUP(Tabla2[[#This Row],[DISTRITO SEGÚN DNI]],Hoja1!$A$2:$B$55,2,FALSE),"No")</f>
        <v>No</v>
      </c>
      <c r="Y3921" s="10" t="str">
        <f>IF(OR(LOWER(Tabla2[[#This Row],[GENERO]])="masculino", LOWER(Tabla2[[#This Row],[GENERO]])="femenino"),"OK","Corregir")</f>
        <v>OK</v>
      </c>
      <c r="Z3921" s="10" t="str">
        <f>+IF(Tabla2[[#This Row],[Nro. DNI / CE]]="","Corregir",IF(LEN(Tabla2[[#This Row],[Nro. DNI / CE]])&gt;=8,"OK","Corregir"))</f>
        <v>OK</v>
      </c>
      <c r="AA3921" s="10">
        <f>COUNTIF(Tabla2[APELLIDOS Y NOMBRES],Tabla2[[#This Row],[APELLIDOS Y NOMBRES]])</f>
        <v>1</v>
      </c>
      <c r="AB3921" t="str">
        <f ca="1">+IFERROR(IF(Tabla2[[#This Row],[FECHA CESE/BAJA]]="","No Aplica",IF(AND(MONTH(Tabla2[[#This Row],[FECHA CESE/BAJA]])=MONTH(TODAY()-30),YEAR(Tabla2[[#This Row],[FECHA CESE/BAJA]])=YEAR(TODAY())),MONTH(TODAY()-30)&amp;"-"&amp;YEAR(TODAY()),"Borrar")),"No aplica")</f>
        <v>No Aplica</v>
      </c>
      <c r="AC3921" t="str">
        <f ca="1">+IFERROR(IF(Tabla2[[#This Row],[FECHA INICIO DE LABORES EN OBRA]]="","No Aplica",IF(AND(MONTH(Tabla2[[#This Row],[FECHA INICIO DE LABORES EN OBRA]])=MONTH(TODAY()-30),YEAR(Tabla2[[#This Row],[FECHA INICIO DE LABORES EN OBRA]])=YEAR(TODAY())),MONTH(TODAY()-30)&amp;"-"&amp;YEAR(TODAY()),"No Aplica")),"No Aplica")</f>
        <v>No Aplica</v>
      </c>
    </row>
    <row r="3922" spans="1:29" x14ac:dyDescent="0.25">
      <c r="A3922" s="2">
        <v>20550487200</v>
      </c>
      <c r="B3922" s="3" t="s">
        <v>68</v>
      </c>
      <c r="C3922" s="3" t="s">
        <v>68</v>
      </c>
      <c r="D3922" s="3">
        <v>76396409</v>
      </c>
      <c r="E3922" s="3" t="s">
        <v>1571</v>
      </c>
      <c r="F3922" s="36">
        <v>37443</v>
      </c>
      <c r="G3922" s="3">
        <v>1</v>
      </c>
      <c r="H3922" s="3" t="s">
        <v>1547</v>
      </c>
      <c r="I3922" s="3" t="s">
        <v>1544</v>
      </c>
      <c r="J3922" s="3" t="s">
        <v>1572</v>
      </c>
      <c r="K3922" s="3" t="s">
        <v>1086</v>
      </c>
      <c r="L3922" s="8" t="s">
        <v>9813</v>
      </c>
      <c r="M3922" s="5"/>
      <c r="N3922" s="13" t="s">
        <v>1043</v>
      </c>
      <c r="O3922" s="5">
        <v>45035</v>
      </c>
      <c r="P3922" s="8">
        <v>1</v>
      </c>
      <c r="Q3922" s="9">
        <v>1</v>
      </c>
      <c r="R3922" s="9" t="str">
        <f>IFERROR(VLOOKUP(Tabla2[[#This Row],[CONTRATISTA PRNCIPAL]],Hoja1!$L$5:$M$9,2,FALSE),"CJV")</f>
        <v>CJV</v>
      </c>
      <c r="S3922" s="9" t="str">
        <f>IF(Tabla2[[#This Row],[EMPRESA]]=Tabla2[[#This Row],[CONTRATISTA PRNCIPAL]],"Principal","Secundaria")</f>
        <v>Principal</v>
      </c>
      <c r="T3922" s="10">
        <f>IFERROR(1/COUNTIF(Tabla2[CONTRATISTA PRNCIPAL],Tabla2[[#This Row],[CONTRATISTA PRNCIPAL]]),0)</f>
        <v>6.25E-2</v>
      </c>
      <c r="U3922" s="33">
        <f ca="1">IF(((TODAY()-Tabla2[[#This Row],[FECHA NACIMIENTO]])/365)&lt;18,"Corregir", IF(((TODAY()-Tabla2[[#This Row],[FECHA NACIMIENTO]])/365)&gt;80, "Corregir",ROUNDDOWN(((TODAY()-Tabla2[[#This Row],[FECHA NACIMIENTO]])/365),0)))</f>
        <v>21</v>
      </c>
      <c r="V392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3922" s="34" t="str">
        <f ca="1">+IF(Tabla2[[#This Row],[Edad]]="Corregir","Corregir","Ok")</f>
        <v>Ok</v>
      </c>
      <c r="X3922" s="10" t="str">
        <f>+IFERROR(VLOOKUP(Tabla2[[#This Row],[DISTRITO SEGÚN DNI]],Hoja1!$A$2:$B$55,2,FALSE),"No")</f>
        <v>No</v>
      </c>
      <c r="Y3922" s="10" t="str">
        <f>IF(OR(LOWER(Tabla2[[#This Row],[GENERO]])="masculino", LOWER(Tabla2[[#This Row],[GENERO]])="femenino"),"OK","Corregir")</f>
        <v>OK</v>
      </c>
      <c r="Z3922" s="10" t="str">
        <f>+IF(Tabla2[[#This Row],[Nro. DNI / CE]]="","Corregir",IF(LEN(Tabla2[[#This Row],[Nro. DNI / CE]])&gt;=8,"OK","Corregir"))</f>
        <v>OK</v>
      </c>
      <c r="AA3922" s="10">
        <f>COUNTIF(Tabla2[APELLIDOS Y NOMBRES],Tabla2[[#This Row],[APELLIDOS Y NOMBRES]])</f>
        <v>1</v>
      </c>
      <c r="AB3922" t="str">
        <f ca="1">+IFERROR(IF(Tabla2[[#This Row],[FECHA CESE/BAJA]]="","No Aplica",IF(AND(MONTH(Tabla2[[#This Row],[FECHA CESE/BAJA]])=MONTH(TODAY()-30),YEAR(Tabla2[[#This Row],[FECHA CESE/BAJA]])=YEAR(TODAY())),MONTH(TODAY()-30)&amp;"-"&amp;YEAR(TODAY()),"Borrar")),"No aplica")</f>
        <v>No Aplica</v>
      </c>
      <c r="AC3922" t="str">
        <f ca="1">+IFERROR(IF(Tabla2[[#This Row],[FECHA INICIO DE LABORES EN OBRA]]="","No Aplica",IF(AND(MONTH(Tabla2[[#This Row],[FECHA INICIO DE LABORES EN OBRA]])=MONTH(TODAY()-30),YEAR(Tabla2[[#This Row],[FECHA INICIO DE LABORES EN OBRA]])=YEAR(TODAY())),MONTH(TODAY()-30)&amp;"-"&amp;YEAR(TODAY()),"No Aplica")),"No Aplica")</f>
        <v>No Aplica</v>
      </c>
    </row>
    <row r="3923" spans="1:29" x14ac:dyDescent="0.25">
      <c r="A3923" s="2">
        <v>20550487200</v>
      </c>
      <c r="B3923" s="3" t="s">
        <v>68</v>
      </c>
      <c r="C3923" s="3" t="s">
        <v>68</v>
      </c>
      <c r="D3923" s="3">
        <v>74503368</v>
      </c>
      <c r="E3923" s="3" t="s">
        <v>1573</v>
      </c>
      <c r="F3923" s="36">
        <v>36193</v>
      </c>
      <c r="G3923" s="3">
        <v>1</v>
      </c>
      <c r="H3923" s="3" t="s">
        <v>1569</v>
      </c>
      <c r="I3923" s="3" t="s">
        <v>1544</v>
      </c>
      <c r="J3923" s="3" t="s">
        <v>1574</v>
      </c>
      <c r="K3923" s="3" t="s">
        <v>1044</v>
      </c>
      <c r="L3923" s="8" t="s">
        <v>9813</v>
      </c>
      <c r="M3923" s="5"/>
      <c r="N3923" s="13" t="s">
        <v>1043</v>
      </c>
      <c r="O3923" s="5">
        <v>45035</v>
      </c>
      <c r="P3923" s="8">
        <v>1</v>
      </c>
      <c r="Q3923" s="9">
        <v>1</v>
      </c>
      <c r="R3923" s="9" t="str">
        <f>IFERROR(VLOOKUP(Tabla2[[#This Row],[CONTRATISTA PRNCIPAL]],Hoja1!$L$5:$M$9,2,FALSE),"CJV")</f>
        <v>CJV</v>
      </c>
      <c r="S3923" s="9" t="str">
        <f>IF(Tabla2[[#This Row],[EMPRESA]]=Tabla2[[#This Row],[CONTRATISTA PRNCIPAL]],"Principal","Secundaria")</f>
        <v>Principal</v>
      </c>
      <c r="T3923" s="10">
        <f>IFERROR(1/COUNTIF(Tabla2[CONTRATISTA PRNCIPAL],Tabla2[[#This Row],[CONTRATISTA PRNCIPAL]]),0)</f>
        <v>6.25E-2</v>
      </c>
      <c r="U3923" s="33">
        <f ca="1">IF(((TODAY()-Tabla2[[#This Row],[FECHA NACIMIENTO]])/365)&lt;18,"Corregir", IF(((TODAY()-Tabla2[[#This Row],[FECHA NACIMIENTO]])/365)&gt;80, "Corregir",ROUNDDOWN(((TODAY()-Tabla2[[#This Row],[FECHA NACIMIENTO]])/365),0)))</f>
        <v>24</v>
      </c>
      <c r="V392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923" s="34" t="str">
        <f ca="1">+IF(Tabla2[[#This Row],[Edad]]="Corregir","Corregir","Ok")</f>
        <v>Ok</v>
      </c>
      <c r="X3923" s="10" t="str">
        <f>+IFERROR(VLOOKUP(Tabla2[[#This Row],[DISTRITO SEGÚN DNI]],Hoja1!$A$2:$B$55,2,FALSE),"No")</f>
        <v>No</v>
      </c>
      <c r="Y3923" s="10" t="str">
        <f>IF(OR(LOWER(Tabla2[[#This Row],[GENERO]])="masculino", LOWER(Tabla2[[#This Row],[GENERO]])="femenino"),"OK","Corregir")</f>
        <v>OK</v>
      </c>
      <c r="Z3923" s="10" t="str">
        <f>+IF(Tabla2[[#This Row],[Nro. DNI / CE]]="","Corregir",IF(LEN(Tabla2[[#This Row],[Nro. DNI / CE]])&gt;=8,"OK","Corregir"))</f>
        <v>OK</v>
      </c>
      <c r="AA3923" s="10">
        <f>COUNTIF(Tabla2[APELLIDOS Y NOMBRES],Tabla2[[#This Row],[APELLIDOS Y NOMBRES]])</f>
        <v>1</v>
      </c>
      <c r="AB3923" t="str">
        <f ca="1">+IFERROR(IF(Tabla2[[#This Row],[FECHA CESE/BAJA]]="","No Aplica",IF(AND(MONTH(Tabla2[[#This Row],[FECHA CESE/BAJA]])=MONTH(TODAY()-30),YEAR(Tabla2[[#This Row],[FECHA CESE/BAJA]])=YEAR(TODAY())),MONTH(TODAY()-30)&amp;"-"&amp;YEAR(TODAY()),"Borrar")),"No aplica")</f>
        <v>No Aplica</v>
      </c>
      <c r="AC3923" t="str">
        <f ca="1">+IFERROR(IF(Tabla2[[#This Row],[FECHA INICIO DE LABORES EN OBRA]]="","No Aplica",IF(AND(MONTH(Tabla2[[#This Row],[FECHA INICIO DE LABORES EN OBRA]])=MONTH(TODAY()-30),YEAR(Tabla2[[#This Row],[FECHA INICIO DE LABORES EN OBRA]])=YEAR(TODAY())),MONTH(TODAY()-30)&amp;"-"&amp;YEAR(TODAY()),"No Aplica")),"No Aplica")</f>
        <v>No Aplica</v>
      </c>
    </row>
    <row r="3924" spans="1:29" x14ac:dyDescent="0.25">
      <c r="A3924" s="2">
        <v>20550487200</v>
      </c>
      <c r="B3924" s="3" t="s">
        <v>68</v>
      </c>
      <c r="C3924" s="3" t="s">
        <v>68</v>
      </c>
      <c r="D3924" s="3">
        <v>27991696</v>
      </c>
      <c r="E3924" s="3" t="s">
        <v>1575</v>
      </c>
      <c r="F3924" s="36">
        <v>28307</v>
      </c>
      <c r="G3924" s="3">
        <v>1</v>
      </c>
      <c r="H3924" s="3" t="s">
        <v>1547</v>
      </c>
      <c r="I3924" s="3" t="s">
        <v>1544</v>
      </c>
      <c r="J3924" s="3" t="s">
        <v>1576</v>
      </c>
      <c r="K3924" s="3" t="s">
        <v>1164</v>
      </c>
      <c r="L3924" s="8" t="s">
        <v>9813</v>
      </c>
      <c r="M3924" s="5"/>
      <c r="N3924" s="13" t="s">
        <v>1043</v>
      </c>
      <c r="O3924" s="5">
        <v>45035</v>
      </c>
      <c r="P3924" s="8">
        <v>1</v>
      </c>
      <c r="Q3924" s="9">
        <v>1</v>
      </c>
      <c r="R3924" s="9" t="str">
        <f>IFERROR(VLOOKUP(Tabla2[[#This Row],[CONTRATISTA PRNCIPAL]],Hoja1!$L$5:$M$9,2,FALSE),"CJV")</f>
        <v>CJV</v>
      </c>
      <c r="S3924" s="9" t="str">
        <f>IF(Tabla2[[#This Row],[EMPRESA]]=Tabla2[[#This Row],[CONTRATISTA PRNCIPAL]],"Principal","Secundaria")</f>
        <v>Principal</v>
      </c>
      <c r="T3924" s="10">
        <f>IFERROR(1/COUNTIF(Tabla2[CONTRATISTA PRNCIPAL],Tabla2[[#This Row],[CONTRATISTA PRNCIPAL]]),0)</f>
        <v>6.25E-2</v>
      </c>
      <c r="U3924" s="33">
        <f ca="1">IF(((TODAY()-Tabla2[[#This Row],[FECHA NACIMIENTO]])/365)&lt;18,"Corregir", IF(((TODAY()-Tabla2[[#This Row],[FECHA NACIMIENTO]])/365)&gt;80, "Corregir",ROUNDDOWN(((TODAY()-Tabla2[[#This Row],[FECHA NACIMIENTO]])/365),0)))</f>
        <v>46</v>
      </c>
      <c r="V392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924" s="34" t="str">
        <f ca="1">+IF(Tabla2[[#This Row],[Edad]]="Corregir","Corregir","Ok")</f>
        <v>Ok</v>
      </c>
      <c r="X3924" s="10" t="str">
        <f>+IFERROR(VLOOKUP(Tabla2[[#This Row],[DISTRITO SEGÚN DNI]],Hoja1!$A$2:$B$55,2,FALSE),"No")</f>
        <v>No</v>
      </c>
      <c r="Y3924" s="10" t="str">
        <f>IF(OR(LOWER(Tabla2[[#This Row],[GENERO]])="masculino", LOWER(Tabla2[[#This Row],[GENERO]])="femenino"),"OK","Corregir")</f>
        <v>OK</v>
      </c>
      <c r="Z3924" s="10" t="str">
        <f>+IF(Tabla2[[#This Row],[Nro. DNI / CE]]="","Corregir",IF(LEN(Tabla2[[#This Row],[Nro. DNI / CE]])&gt;=8,"OK","Corregir"))</f>
        <v>OK</v>
      </c>
      <c r="AA3924" s="10">
        <f>COUNTIF(Tabla2[APELLIDOS Y NOMBRES],Tabla2[[#This Row],[APELLIDOS Y NOMBRES]])</f>
        <v>1</v>
      </c>
      <c r="AB3924" t="str">
        <f ca="1">+IFERROR(IF(Tabla2[[#This Row],[FECHA CESE/BAJA]]="","No Aplica",IF(AND(MONTH(Tabla2[[#This Row],[FECHA CESE/BAJA]])=MONTH(TODAY()-30),YEAR(Tabla2[[#This Row],[FECHA CESE/BAJA]])=YEAR(TODAY())),MONTH(TODAY()-30)&amp;"-"&amp;YEAR(TODAY()),"Borrar")),"No aplica")</f>
        <v>No Aplica</v>
      </c>
      <c r="AC3924" t="str">
        <f ca="1">+IFERROR(IF(Tabla2[[#This Row],[FECHA INICIO DE LABORES EN OBRA]]="","No Aplica",IF(AND(MONTH(Tabla2[[#This Row],[FECHA INICIO DE LABORES EN OBRA]])=MONTH(TODAY()-30),YEAR(Tabla2[[#This Row],[FECHA INICIO DE LABORES EN OBRA]])=YEAR(TODAY())),MONTH(TODAY()-30)&amp;"-"&amp;YEAR(TODAY()),"No Aplica")),"No Aplica")</f>
        <v>No Aplica</v>
      </c>
    </row>
    <row r="3925" spans="1:29" x14ac:dyDescent="0.25">
      <c r="A3925" s="2">
        <v>20550487200</v>
      </c>
      <c r="B3925" s="3" t="s">
        <v>68</v>
      </c>
      <c r="C3925" s="3" t="s">
        <v>68</v>
      </c>
      <c r="D3925" s="3">
        <v>42158878</v>
      </c>
      <c r="E3925" s="3" t="s">
        <v>1008</v>
      </c>
      <c r="F3925" s="36">
        <v>30692</v>
      </c>
      <c r="G3925" s="3">
        <v>1</v>
      </c>
      <c r="H3925" s="3" t="s">
        <v>1547</v>
      </c>
      <c r="I3925" s="3" t="s">
        <v>1544</v>
      </c>
      <c r="J3925" s="3" t="s">
        <v>1577</v>
      </c>
      <c r="K3925" s="3" t="s">
        <v>32</v>
      </c>
      <c r="L3925" s="8" t="s">
        <v>9813</v>
      </c>
      <c r="M3925" s="5"/>
      <c r="N3925" s="13" t="s">
        <v>1043</v>
      </c>
      <c r="O3925" s="5">
        <v>45035</v>
      </c>
      <c r="P3925" s="8">
        <v>1</v>
      </c>
      <c r="Q3925" s="9">
        <v>1</v>
      </c>
      <c r="R3925" s="9" t="str">
        <f>IFERROR(VLOOKUP(Tabla2[[#This Row],[CONTRATISTA PRNCIPAL]],Hoja1!$L$5:$M$9,2,FALSE),"CJV")</f>
        <v>CJV</v>
      </c>
      <c r="S3925" s="9" t="str">
        <f>IF(Tabla2[[#This Row],[EMPRESA]]=Tabla2[[#This Row],[CONTRATISTA PRNCIPAL]],"Principal","Secundaria")</f>
        <v>Principal</v>
      </c>
      <c r="T3925" s="10">
        <f>IFERROR(1/COUNTIF(Tabla2[CONTRATISTA PRNCIPAL],Tabla2[[#This Row],[CONTRATISTA PRNCIPAL]]),0)</f>
        <v>6.25E-2</v>
      </c>
      <c r="U3925" s="33">
        <f ca="1">IF(((TODAY()-Tabla2[[#This Row],[FECHA NACIMIENTO]])/365)&lt;18,"Corregir", IF(((TODAY()-Tabla2[[#This Row],[FECHA NACIMIENTO]])/365)&gt;80, "Corregir",ROUNDDOWN(((TODAY()-Tabla2[[#This Row],[FECHA NACIMIENTO]])/365),0)))</f>
        <v>39</v>
      </c>
      <c r="V392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925" s="34" t="str">
        <f ca="1">+IF(Tabla2[[#This Row],[Edad]]="Corregir","Corregir","Ok")</f>
        <v>Ok</v>
      </c>
      <c r="X3925" s="10" t="str">
        <f>+IFERROR(VLOOKUP(Tabla2[[#This Row],[DISTRITO SEGÚN DNI]],Hoja1!$A$2:$B$55,2,FALSE),"No")</f>
        <v>CALLAO</v>
      </c>
      <c r="Y3925" s="10" t="str">
        <f>IF(OR(LOWER(Tabla2[[#This Row],[GENERO]])="masculino", LOWER(Tabla2[[#This Row],[GENERO]])="femenino"),"OK","Corregir")</f>
        <v>OK</v>
      </c>
      <c r="Z3925" s="10" t="str">
        <f>+IF(Tabla2[[#This Row],[Nro. DNI / CE]]="","Corregir",IF(LEN(Tabla2[[#This Row],[Nro. DNI / CE]])&gt;=8,"OK","Corregir"))</f>
        <v>OK</v>
      </c>
      <c r="AA3925" s="10">
        <f>COUNTIF(Tabla2[APELLIDOS Y NOMBRES],Tabla2[[#This Row],[APELLIDOS Y NOMBRES]])</f>
        <v>1</v>
      </c>
      <c r="AB3925" t="str">
        <f ca="1">+IFERROR(IF(Tabla2[[#This Row],[FECHA CESE/BAJA]]="","No Aplica",IF(AND(MONTH(Tabla2[[#This Row],[FECHA CESE/BAJA]])=MONTH(TODAY()-30),YEAR(Tabla2[[#This Row],[FECHA CESE/BAJA]])=YEAR(TODAY())),MONTH(TODAY()-30)&amp;"-"&amp;YEAR(TODAY()),"Borrar")),"No aplica")</f>
        <v>No Aplica</v>
      </c>
      <c r="AC3925" t="str">
        <f ca="1">+IFERROR(IF(Tabla2[[#This Row],[FECHA INICIO DE LABORES EN OBRA]]="","No Aplica",IF(AND(MONTH(Tabla2[[#This Row],[FECHA INICIO DE LABORES EN OBRA]])=MONTH(TODAY()-30),YEAR(Tabla2[[#This Row],[FECHA INICIO DE LABORES EN OBRA]])=YEAR(TODAY())),MONTH(TODAY()-30)&amp;"-"&amp;YEAR(TODAY()),"No Aplica")),"No Aplica")</f>
        <v>No Aplica</v>
      </c>
    </row>
    <row r="3926" spans="1:29" x14ac:dyDescent="0.25">
      <c r="A3926" s="2" t="s">
        <v>4915</v>
      </c>
      <c r="B3926" s="3" t="s">
        <v>9929</v>
      </c>
      <c r="C3926" s="3" t="s">
        <v>9929</v>
      </c>
      <c r="D3926" s="3" t="s">
        <v>4918</v>
      </c>
      <c r="E3926" s="3" t="s">
        <v>9931</v>
      </c>
      <c r="F3926" s="36">
        <v>24330</v>
      </c>
      <c r="G3926" s="3">
        <v>2</v>
      </c>
      <c r="H3926" s="3" t="s">
        <v>4916</v>
      </c>
      <c r="I3926" s="3" t="s">
        <v>5061</v>
      </c>
      <c r="J3926" s="3" t="s">
        <v>4917</v>
      </c>
      <c r="K3926" s="3" t="s">
        <v>2483</v>
      </c>
      <c r="L3926" s="8" t="s">
        <v>9813</v>
      </c>
      <c r="M3926" s="5"/>
      <c r="N3926" s="13" t="s">
        <v>1489</v>
      </c>
      <c r="O3926" s="5">
        <v>44875</v>
      </c>
      <c r="P3926" s="8">
        <v>1</v>
      </c>
      <c r="Q3926" s="9">
        <v>4</v>
      </c>
      <c r="R3926" s="9" t="str">
        <f>IFERROR(VLOOKUP(Tabla2[[#This Row],[CONTRATISTA PRNCIPAL]],Hoja1!$L$5:$M$9,2,FALSE),"CJV")</f>
        <v>CJV</v>
      </c>
      <c r="S3926" s="9" t="str">
        <f>IF(Tabla2[[#This Row],[EMPRESA]]=Tabla2[[#This Row],[CONTRATISTA PRNCIPAL]],"Principal","Secundaria")</f>
        <v>Principal</v>
      </c>
      <c r="T3926" s="10">
        <f>IFERROR(1/COUNTIF(Tabla2[CONTRATISTA PRNCIPAL],Tabla2[[#This Row],[CONTRATISTA PRNCIPAL]]),0)</f>
        <v>1.8867924528301886E-2</v>
      </c>
      <c r="U3926" s="33">
        <f ca="1">IF(((TODAY()-Tabla2[[#This Row],[FECHA NACIMIENTO]])/365)&lt;18,"Corregir", IF(((TODAY()-Tabla2[[#This Row],[FECHA NACIMIENTO]])/365)&gt;80, "Corregir",ROUNDDOWN(((TODAY()-Tabla2[[#This Row],[FECHA NACIMIENTO]])/365),0)))</f>
        <v>57</v>
      </c>
      <c r="V392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926" s="34" t="str">
        <f ca="1">+IF(Tabla2[[#This Row],[Edad]]="Corregir","Corregir","Ok")</f>
        <v>Ok</v>
      </c>
      <c r="X3926" s="10" t="str">
        <f>+IFERROR(VLOOKUP(Tabla2[[#This Row],[DISTRITO SEGÚN DNI]],Hoja1!$A$2:$B$55,2,FALSE),"No")</f>
        <v>No</v>
      </c>
      <c r="Y3926" s="10" t="str">
        <f>IF(OR(LOWER(Tabla2[[#This Row],[GENERO]])="masculino", LOWER(Tabla2[[#This Row],[GENERO]])="femenino"),"OK","Corregir")</f>
        <v>OK</v>
      </c>
      <c r="Z3926" s="10" t="str">
        <f>+IF(Tabla2[[#This Row],[Nro. DNI / CE]]="","Corregir",IF(LEN(Tabla2[[#This Row],[Nro. DNI / CE]])&gt;=8,"OK","Corregir"))</f>
        <v>OK</v>
      </c>
      <c r="AA3926" s="10">
        <f>COUNTIF(Tabla2[APELLIDOS Y NOMBRES],Tabla2[[#This Row],[APELLIDOS Y NOMBRES]])</f>
        <v>1</v>
      </c>
      <c r="AB3926" t="str">
        <f ca="1">+IFERROR(IF(Tabla2[[#This Row],[FECHA CESE/BAJA]]="","No Aplica",IF(AND(MONTH(Tabla2[[#This Row],[FECHA CESE/BAJA]])=MONTH(TODAY()-30),YEAR(Tabla2[[#This Row],[FECHA CESE/BAJA]])=YEAR(TODAY())),MONTH(TODAY()-30)&amp;"-"&amp;YEAR(TODAY()),"Borrar")),"No aplica")</f>
        <v>No Aplica</v>
      </c>
      <c r="AC3926" t="str">
        <f ca="1">+IFERROR(IF(Tabla2[[#This Row],[FECHA INICIO DE LABORES EN OBRA]]="","No Aplica",IF(AND(MONTH(Tabla2[[#This Row],[FECHA INICIO DE LABORES EN OBRA]])=MONTH(TODAY()-30),YEAR(Tabla2[[#This Row],[FECHA INICIO DE LABORES EN OBRA]])=YEAR(TODAY())),MONTH(TODAY()-30)&amp;"-"&amp;YEAR(TODAY()),"No Aplica")),"No Aplica")</f>
        <v>No Aplica</v>
      </c>
    </row>
    <row r="3927" spans="1:29" x14ac:dyDescent="0.25">
      <c r="A3927" s="2" t="s">
        <v>4915</v>
      </c>
      <c r="B3927" s="3" t="s">
        <v>9929</v>
      </c>
      <c r="C3927" s="3" t="s">
        <v>9929</v>
      </c>
      <c r="D3927" s="3" t="s">
        <v>4919</v>
      </c>
      <c r="E3927" s="3" t="s">
        <v>9932</v>
      </c>
      <c r="F3927" s="36">
        <v>32755</v>
      </c>
      <c r="G3927" s="3">
        <v>2</v>
      </c>
      <c r="H3927" s="3" t="s">
        <v>4916</v>
      </c>
      <c r="I3927" s="3" t="s">
        <v>4023</v>
      </c>
      <c r="J3927" s="3" t="s">
        <v>4920</v>
      </c>
      <c r="K3927" s="3" t="s">
        <v>1483</v>
      </c>
      <c r="L3927" s="8" t="s">
        <v>9813</v>
      </c>
      <c r="M3927" s="5"/>
      <c r="N3927" s="13" t="s">
        <v>1489</v>
      </c>
      <c r="O3927" s="5">
        <v>44881</v>
      </c>
      <c r="P3927" s="8">
        <v>1</v>
      </c>
      <c r="Q3927" s="9">
        <v>4</v>
      </c>
      <c r="R3927" s="9" t="str">
        <f>IFERROR(VLOOKUP(Tabla2[[#This Row],[CONTRATISTA PRNCIPAL]],Hoja1!$L$5:$M$9,2,FALSE),"CJV")</f>
        <v>CJV</v>
      </c>
      <c r="S3927" s="9" t="str">
        <f>IF(Tabla2[[#This Row],[EMPRESA]]=Tabla2[[#This Row],[CONTRATISTA PRNCIPAL]],"Principal","Secundaria")</f>
        <v>Principal</v>
      </c>
      <c r="T3927" s="10">
        <f>IFERROR(1/COUNTIF(Tabla2[CONTRATISTA PRNCIPAL],Tabla2[[#This Row],[CONTRATISTA PRNCIPAL]]),0)</f>
        <v>1.8867924528301886E-2</v>
      </c>
      <c r="U3927" s="33">
        <f ca="1">IF(((TODAY()-Tabla2[[#This Row],[FECHA NACIMIENTO]])/365)&lt;18,"Corregir", IF(((TODAY()-Tabla2[[#This Row],[FECHA NACIMIENTO]])/365)&gt;80, "Corregir",ROUNDDOWN(((TODAY()-Tabla2[[#This Row],[FECHA NACIMIENTO]])/365),0)))</f>
        <v>34</v>
      </c>
      <c r="V392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927" s="34" t="str">
        <f ca="1">+IF(Tabla2[[#This Row],[Edad]]="Corregir","Corregir","Ok")</f>
        <v>Ok</v>
      </c>
      <c r="X3927" s="10" t="str">
        <f>+IFERROR(VLOOKUP(Tabla2[[#This Row],[DISTRITO SEGÚN DNI]],Hoja1!$A$2:$B$55,2,FALSE),"No")</f>
        <v>No</v>
      </c>
      <c r="Y3927" s="10" t="str">
        <f>IF(OR(LOWER(Tabla2[[#This Row],[GENERO]])="masculino", LOWER(Tabla2[[#This Row],[GENERO]])="femenino"),"OK","Corregir")</f>
        <v>OK</v>
      </c>
      <c r="Z3927" s="10" t="str">
        <f>+IF(Tabla2[[#This Row],[Nro. DNI / CE]]="","Corregir",IF(LEN(Tabla2[[#This Row],[Nro. DNI / CE]])&gt;=8,"OK","Corregir"))</f>
        <v>OK</v>
      </c>
      <c r="AA3927" s="10">
        <f>COUNTIF(Tabla2[APELLIDOS Y NOMBRES],Tabla2[[#This Row],[APELLIDOS Y NOMBRES]])</f>
        <v>1</v>
      </c>
      <c r="AB3927" t="str">
        <f ca="1">+IFERROR(IF(Tabla2[[#This Row],[FECHA CESE/BAJA]]="","No Aplica",IF(AND(MONTH(Tabla2[[#This Row],[FECHA CESE/BAJA]])=MONTH(TODAY()-30),YEAR(Tabla2[[#This Row],[FECHA CESE/BAJA]])=YEAR(TODAY())),MONTH(TODAY()-30)&amp;"-"&amp;YEAR(TODAY()),"Borrar")),"No aplica")</f>
        <v>No Aplica</v>
      </c>
      <c r="AC3927" t="str">
        <f ca="1">+IFERROR(IF(Tabla2[[#This Row],[FECHA INICIO DE LABORES EN OBRA]]="","No Aplica",IF(AND(MONTH(Tabla2[[#This Row],[FECHA INICIO DE LABORES EN OBRA]])=MONTH(TODAY()-30),YEAR(Tabla2[[#This Row],[FECHA INICIO DE LABORES EN OBRA]])=YEAR(TODAY())),MONTH(TODAY()-30)&amp;"-"&amp;YEAR(TODAY()),"No Aplica")),"No Aplica")</f>
        <v>No Aplica</v>
      </c>
    </row>
    <row r="3928" spans="1:29" x14ac:dyDescent="0.25">
      <c r="A3928" s="2" t="s">
        <v>4915</v>
      </c>
      <c r="B3928" s="3" t="s">
        <v>9929</v>
      </c>
      <c r="C3928" s="3" t="s">
        <v>9929</v>
      </c>
      <c r="D3928" s="3" t="s">
        <v>4921</v>
      </c>
      <c r="E3928" s="3" t="s">
        <v>9933</v>
      </c>
      <c r="F3928" s="36">
        <v>33423</v>
      </c>
      <c r="G3928" s="3">
        <v>2</v>
      </c>
      <c r="H3928" s="3" t="s">
        <v>4916</v>
      </c>
      <c r="I3928" s="3" t="s">
        <v>4023</v>
      </c>
      <c r="J3928" s="3" t="s">
        <v>4922</v>
      </c>
      <c r="K3928" s="3" t="s">
        <v>2450</v>
      </c>
      <c r="L3928" s="8" t="s">
        <v>9813</v>
      </c>
      <c r="M3928" s="5"/>
      <c r="N3928" s="13" t="s">
        <v>1489</v>
      </c>
      <c r="O3928" s="5">
        <v>44881</v>
      </c>
      <c r="P3928" s="8">
        <v>1</v>
      </c>
      <c r="Q3928" s="9">
        <v>4</v>
      </c>
      <c r="R3928" s="9" t="str">
        <f>IFERROR(VLOOKUP(Tabla2[[#This Row],[CONTRATISTA PRNCIPAL]],Hoja1!$L$5:$M$9,2,FALSE),"CJV")</f>
        <v>CJV</v>
      </c>
      <c r="S3928" s="9" t="str">
        <f>IF(Tabla2[[#This Row],[EMPRESA]]=Tabla2[[#This Row],[CONTRATISTA PRNCIPAL]],"Principal","Secundaria")</f>
        <v>Principal</v>
      </c>
      <c r="T3928" s="10">
        <f>IFERROR(1/COUNTIF(Tabla2[CONTRATISTA PRNCIPAL],Tabla2[[#This Row],[CONTRATISTA PRNCIPAL]]),0)</f>
        <v>1.8867924528301886E-2</v>
      </c>
      <c r="U3928" s="33">
        <f ca="1">IF(((TODAY()-Tabla2[[#This Row],[FECHA NACIMIENTO]])/365)&lt;18,"Corregir", IF(((TODAY()-Tabla2[[#This Row],[FECHA NACIMIENTO]])/365)&gt;80, "Corregir",ROUNDDOWN(((TODAY()-Tabla2[[#This Row],[FECHA NACIMIENTO]])/365),0)))</f>
        <v>32</v>
      </c>
      <c r="V392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928" s="34" t="str">
        <f ca="1">+IF(Tabla2[[#This Row],[Edad]]="Corregir","Corregir","Ok")</f>
        <v>Ok</v>
      </c>
      <c r="X3928" s="10" t="str">
        <f>+IFERROR(VLOOKUP(Tabla2[[#This Row],[DISTRITO SEGÚN DNI]],Hoja1!$A$2:$B$55,2,FALSE),"No")</f>
        <v>No</v>
      </c>
      <c r="Y3928" s="10" t="str">
        <f>IF(OR(LOWER(Tabla2[[#This Row],[GENERO]])="masculino", LOWER(Tabla2[[#This Row],[GENERO]])="femenino"),"OK","Corregir")</f>
        <v>OK</v>
      </c>
      <c r="Z3928" s="10" t="str">
        <f>+IF(Tabla2[[#This Row],[Nro. DNI / CE]]="","Corregir",IF(LEN(Tabla2[[#This Row],[Nro. DNI / CE]])&gt;=8,"OK","Corregir"))</f>
        <v>OK</v>
      </c>
      <c r="AA3928" s="10">
        <f>COUNTIF(Tabla2[APELLIDOS Y NOMBRES],Tabla2[[#This Row],[APELLIDOS Y NOMBRES]])</f>
        <v>1</v>
      </c>
      <c r="AB3928" t="str">
        <f ca="1">+IFERROR(IF(Tabla2[[#This Row],[FECHA CESE/BAJA]]="","No Aplica",IF(AND(MONTH(Tabla2[[#This Row],[FECHA CESE/BAJA]])=MONTH(TODAY()-30),YEAR(Tabla2[[#This Row],[FECHA CESE/BAJA]])=YEAR(TODAY())),MONTH(TODAY()-30)&amp;"-"&amp;YEAR(TODAY()),"Borrar")),"No aplica")</f>
        <v>No Aplica</v>
      </c>
      <c r="AC3928" t="str">
        <f ca="1">+IFERROR(IF(Tabla2[[#This Row],[FECHA INICIO DE LABORES EN OBRA]]="","No Aplica",IF(AND(MONTH(Tabla2[[#This Row],[FECHA INICIO DE LABORES EN OBRA]])=MONTH(TODAY()-30),YEAR(Tabla2[[#This Row],[FECHA INICIO DE LABORES EN OBRA]])=YEAR(TODAY())),MONTH(TODAY()-30)&amp;"-"&amp;YEAR(TODAY()),"No Aplica")),"No Aplica")</f>
        <v>No Aplica</v>
      </c>
    </row>
    <row r="3929" spans="1:29" x14ac:dyDescent="0.25">
      <c r="A3929" s="2" t="s">
        <v>4915</v>
      </c>
      <c r="B3929" s="3" t="s">
        <v>9929</v>
      </c>
      <c r="C3929" s="3" t="s">
        <v>9929</v>
      </c>
      <c r="D3929" s="3" t="s">
        <v>4923</v>
      </c>
      <c r="E3929" s="3" t="s">
        <v>9934</v>
      </c>
      <c r="F3929" s="36">
        <v>29113</v>
      </c>
      <c r="G3929" s="3">
        <v>2</v>
      </c>
      <c r="H3929" s="3" t="s">
        <v>4916</v>
      </c>
      <c r="I3929" s="3" t="s">
        <v>4023</v>
      </c>
      <c r="J3929" s="3" t="s">
        <v>4924</v>
      </c>
      <c r="K3929" s="3" t="s">
        <v>1483</v>
      </c>
      <c r="L3929" s="8" t="s">
        <v>9813</v>
      </c>
      <c r="M3929" s="5"/>
      <c r="N3929" s="13" t="s">
        <v>1489</v>
      </c>
      <c r="O3929" s="5">
        <v>44881</v>
      </c>
      <c r="P3929" s="8">
        <v>1</v>
      </c>
      <c r="Q3929" s="9">
        <v>4</v>
      </c>
      <c r="R3929" s="9" t="str">
        <f>IFERROR(VLOOKUP(Tabla2[[#This Row],[CONTRATISTA PRNCIPAL]],Hoja1!$L$5:$M$9,2,FALSE),"CJV")</f>
        <v>CJV</v>
      </c>
      <c r="S3929" s="9" t="str">
        <f>IF(Tabla2[[#This Row],[EMPRESA]]=Tabla2[[#This Row],[CONTRATISTA PRNCIPAL]],"Principal","Secundaria")</f>
        <v>Principal</v>
      </c>
      <c r="T3929" s="10">
        <f>IFERROR(1/COUNTIF(Tabla2[CONTRATISTA PRNCIPAL],Tabla2[[#This Row],[CONTRATISTA PRNCIPAL]]),0)</f>
        <v>1.8867924528301886E-2</v>
      </c>
      <c r="U3929" s="33">
        <f ca="1">IF(((TODAY()-Tabla2[[#This Row],[FECHA NACIMIENTO]])/365)&lt;18,"Corregir", IF(((TODAY()-Tabla2[[#This Row],[FECHA NACIMIENTO]])/365)&gt;80, "Corregir",ROUNDDOWN(((TODAY()-Tabla2[[#This Row],[FECHA NACIMIENTO]])/365),0)))</f>
        <v>44</v>
      </c>
      <c r="V392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929" s="34" t="str">
        <f ca="1">+IF(Tabla2[[#This Row],[Edad]]="Corregir","Corregir","Ok")</f>
        <v>Ok</v>
      </c>
      <c r="X3929" s="10" t="str">
        <f>+IFERROR(VLOOKUP(Tabla2[[#This Row],[DISTRITO SEGÚN DNI]],Hoja1!$A$2:$B$55,2,FALSE),"No")</f>
        <v>No</v>
      </c>
      <c r="Y3929" s="10" t="str">
        <f>IF(OR(LOWER(Tabla2[[#This Row],[GENERO]])="masculino", LOWER(Tabla2[[#This Row],[GENERO]])="femenino"),"OK","Corregir")</f>
        <v>OK</v>
      </c>
      <c r="Z3929" s="10" t="str">
        <f>+IF(Tabla2[[#This Row],[Nro. DNI / CE]]="","Corregir",IF(LEN(Tabla2[[#This Row],[Nro. DNI / CE]])&gt;=8,"OK","Corregir"))</f>
        <v>OK</v>
      </c>
      <c r="AA3929" s="10">
        <f>COUNTIF(Tabla2[APELLIDOS Y NOMBRES],Tabla2[[#This Row],[APELLIDOS Y NOMBRES]])</f>
        <v>1</v>
      </c>
      <c r="AB3929" t="str">
        <f ca="1">+IFERROR(IF(Tabla2[[#This Row],[FECHA CESE/BAJA]]="","No Aplica",IF(AND(MONTH(Tabla2[[#This Row],[FECHA CESE/BAJA]])=MONTH(TODAY()-30),YEAR(Tabla2[[#This Row],[FECHA CESE/BAJA]])=YEAR(TODAY())),MONTH(TODAY()-30)&amp;"-"&amp;YEAR(TODAY()),"Borrar")),"No aplica")</f>
        <v>No Aplica</v>
      </c>
      <c r="AC3929" t="str">
        <f ca="1">+IFERROR(IF(Tabla2[[#This Row],[FECHA INICIO DE LABORES EN OBRA]]="","No Aplica",IF(AND(MONTH(Tabla2[[#This Row],[FECHA INICIO DE LABORES EN OBRA]])=MONTH(TODAY()-30),YEAR(Tabla2[[#This Row],[FECHA INICIO DE LABORES EN OBRA]])=YEAR(TODAY())),MONTH(TODAY()-30)&amp;"-"&amp;YEAR(TODAY()),"No Aplica")),"No Aplica")</f>
        <v>No Aplica</v>
      </c>
    </row>
    <row r="3930" spans="1:29" x14ac:dyDescent="0.25">
      <c r="A3930" s="2" t="s">
        <v>4915</v>
      </c>
      <c r="B3930" s="3" t="s">
        <v>9929</v>
      </c>
      <c r="C3930" s="3" t="s">
        <v>9929</v>
      </c>
      <c r="D3930" s="3">
        <v>44171045</v>
      </c>
      <c r="E3930" s="3" t="s">
        <v>9935</v>
      </c>
      <c r="F3930" s="36">
        <v>31696</v>
      </c>
      <c r="G3930" s="3">
        <v>2</v>
      </c>
      <c r="H3930" s="3" t="s">
        <v>4588</v>
      </c>
      <c r="I3930" s="3" t="s">
        <v>4023</v>
      </c>
      <c r="J3930" s="3" t="s">
        <v>4925</v>
      </c>
      <c r="K3930" s="3" t="s">
        <v>2078</v>
      </c>
      <c r="L3930" s="8" t="s">
        <v>9813</v>
      </c>
      <c r="M3930" s="5"/>
      <c r="N3930" s="13" t="s">
        <v>1489</v>
      </c>
      <c r="O3930" s="5">
        <v>44891</v>
      </c>
      <c r="P3930" s="8">
        <v>1</v>
      </c>
      <c r="Q3930" s="9">
        <v>4</v>
      </c>
      <c r="R3930" s="9" t="str">
        <f>IFERROR(VLOOKUP(Tabla2[[#This Row],[CONTRATISTA PRNCIPAL]],Hoja1!$L$5:$M$9,2,FALSE),"CJV")</f>
        <v>CJV</v>
      </c>
      <c r="S3930" s="9" t="str">
        <f>IF(Tabla2[[#This Row],[EMPRESA]]=Tabla2[[#This Row],[CONTRATISTA PRNCIPAL]],"Principal","Secundaria")</f>
        <v>Principal</v>
      </c>
      <c r="T3930" s="10">
        <f>IFERROR(1/COUNTIF(Tabla2[CONTRATISTA PRNCIPAL],Tabla2[[#This Row],[CONTRATISTA PRNCIPAL]]),0)</f>
        <v>1.8867924528301886E-2</v>
      </c>
      <c r="U3930" s="33">
        <f ca="1">IF(((TODAY()-Tabla2[[#This Row],[FECHA NACIMIENTO]])/365)&lt;18,"Corregir", IF(((TODAY()-Tabla2[[#This Row],[FECHA NACIMIENTO]])/365)&gt;80, "Corregir",ROUNDDOWN(((TODAY()-Tabla2[[#This Row],[FECHA NACIMIENTO]])/365),0)))</f>
        <v>36</v>
      </c>
      <c r="V393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930" s="34" t="str">
        <f ca="1">+IF(Tabla2[[#This Row],[Edad]]="Corregir","Corregir","Ok")</f>
        <v>Ok</v>
      </c>
      <c r="X3930" s="10" t="str">
        <f>+IFERROR(VLOOKUP(Tabla2[[#This Row],[DISTRITO SEGÚN DNI]],Hoja1!$A$2:$B$55,2,FALSE),"No")</f>
        <v>ATE</v>
      </c>
      <c r="Y3930" s="10" t="str">
        <f>IF(OR(LOWER(Tabla2[[#This Row],[GENERO]])="masculino", LOWER(Tabla2[[#This Row],[GENERO]])="femenino"),"OK","Corregir")</f>
        <v>OK</v>
      </c>
      <c r="Z3930" s="10" t="str">
        <f>+IF(Tabla2[[#This Row],[Nro. DNI / CE]]="","Corregir",IF(LEN(Tabla2[[#This Row],[Nro. DNI / CE]])&gt;=8,"OK","Corregir"))</f>
        <v>OK</v>
      </c>
      <c r="AA3930" s="10">
        <f>COUNTIF(Tabla2[APELLIDOS Y NOMBRES],Tabla2[[#This Row],[APELLIDOS Y NOMBRES]])</f>
        <v>1</v>
      </c>
      <c r="AB3930" t="str">
        <f ca="1">+IFERROR(IF(Tabla2[[#This Row],[FECHA CESE/BAJA]]="","No Aplica",IF(AND(MONTH(Tabla2[[#This Row],[FECHA CESE/BAJA]])=MONTH(TODAY()-30),YEAR(Tabla2[[#This Row],[FECHA CESE/BAJA]])=YEAR(TODAY())),MONTH(TODAY()-30)&amp;"-"&amp;YEAR(TODAY()),"Borrar")),"No aplica")</f>
        <v>No Aplica</v>
      </c>
      <c r="AC3930" t="str">
        <f ca="1">+IFERROR(IF(Tabla2[[#This Row],[FECHA INICIO DE LABORES EN OBRA]]="","No Aplica",IF(AND(MONTH(Tabla2[[#This Row],[FECHA INICIO DE LABORES EN OBRA]])=MONTH(TODAY()-30),YEAR(Tabla2[[#This Row],[FECHA INICIO DE LABORES EN OBRA]])=YEAR(TODAY())),MONTH(TODAY()-30)&amp;"-"&amp;YEAR(TODAY()),"No Aplica")),"No Aplica")</f>
        <v>No Aplica</v>
      </c>
    </row>
    <row r="3931" spans="1:29" x14ac:dyDescent="0.25">
      <c r="A3931" s="2" t="s">
        <v>4915</v>
      </c>
      <c r="B3931" s="3" t="s">
        <v>9929</v>
      </c>
      <c r="C3931" s="3" t="s">
        <v>9929</v>
      </c>
      <c r="D3931" s="3">
        <v>60101334</v>
      </c>
      <c r="E3931" s="3" t="s">
        <v>9936</v>
      </c>
      <c r="F3931" s="36">
        <v>37583</v>
      </c>
      <c r="G3931" s="3">
        <v>2</v>
      </c>
      <c r="H3931" s="3" t="s">
        <v>4588</v>
      </c>
      <c r="I3931" s="3" t="s">
        <v>4023</v>
      </c>
      <c r="J3931" s="3" t="s">
        <v>9937</v>
      </c>
      <c r="K3931" s="3" t="s">
        <v>4994</v>
      </c>
      <c r="L3931" s="8" t="s">
        <v>9813</v>
      </c>
      <c r="M3931" s="5"/>
      <c r="N3931" s="13" t="s">
        <v>1489</v>
      </c>
      <c r="O3931" s="5">
        <v>44891</v>
      </c>
      <c r="P3931" s="8">
        <v>1</v>
      </c>
      <c r="Q3931" s="9">
        <v>4</v>
      </c>
      <c r="R3931" s="9" t="str">
        <f>IFERROR(VLOOKUP(Tabla2[[#This Row],[CONTRATISTA PRNCIPAL]],Hoja1!$L$5:$M$9,2,FALSE),"CJV")</f>
        <v>CJV</v>
      </c>
      <c r="S3931" s="9" t="str">
        <f>IF(Tabla2[[#This Row],[EMPRESA]]=Tabla2[[#This Row],[CONTRATISTA PRNCIPAL]],"Principal","Secundaria")</f>
        <v>Principal</v>
      </c>
      <c r="T3931" s="10">
        <f>IFERROR(1/COUNTIF(Tabla2[CONTRATISTA PRNCIPAL],Tabla2[[#This Row],[CONTRATISTA PRNCIPAL]]),0)</f>
        <v>1.8867924528301886E-2</v>
      </c>
      <c r="U3931" s="33">
        <f ca="1">IF(((TODAY()-Tabla2[[#This Row],[FECHA NACIMIENTO]])/365)&lt;18,"Corregir", IF(((TODAY()-Tabla2[[#This Row],[FECHA NACIMIENTO]])/365)&gt;80, "Corregir",ROUNDDOWN(((TODAY()-Tabla2[[#This Row],[FECHA NACIMIENTO]])/365),0)))</f>
        <v>20</v>
      </c>
      <c r="V393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3931" s="34" t="str">
        <f ca="1">+IF(Tabla2[[#This Row],[Edad]]="Corregir","Corregir","Ok")</f>
        <v>Ok</v>
      </c>
      <c r="X3931" s="10" t="str">
        <f>+IFERROR(VLOOKUP(Tabla2[[#This Row],[DISTRITO SEGÚN DNI]],Hoja1!$A$2:$B$55,2,FALSE),"No")</f>
        <v>No</v>
      </c>
      <c r="Y3931" s="10" t="str">
        <f>IF(OR(LOWER(Tabla2[[#This Row],[GENERO]])="masculino", LOWER(Tabla2[[#This Row],[GENERO]])="femenino"),"OK","Corregir")</f>
        <v>OK</v>
      </c>
      <c r="Z3931" s="10" t="str">
        <f>+IF(Tabla2[[#This Row],[Nro. DNI / CE]]="","Corregir",IF(LEN(Tabla2[[#This Row],[Nro. DNI / CE]])&gt;=8,"OK","Corregir"))</f>
        <v>OK</v>
      </c>
      <c r="AA3931" s="10">
        <f>COUNTIF(Tabla2[APELLIDOS Y NOMBRES],Tabla2[[#This Row],[APELLIDOS Y NOMBRES]])</f>
        <v>1</v>
      </c>
      <c r="AB3931" t="str">
        <f ca="1">+IFERROR(IF(Tabla2[[#This Row],[FECHA CESE/BAJA]]="","No Aplica",IF(AND(MONTH(Tabla2[[#This Row],[FECHA CESE/BAJA]])=MONTH(TODAY()-30),YEAR(Tabla2[[#This Row],[FECHA CESE/BAJA]])=YEAR(TODAY())),MONTH(TODAY()-30)&amp;"-"&amp;YEAR(TODAY()),"Borrar")),"No aplica")</f>
        <v>No Aplica</v>
      </c>
      <c r="AC3931" t="str">
        <f ca="1">+IFERROR(IF(Tabla2[[#This Row],[FECHA INICIO DE LABORES EN OBRA]]="","No Aplica",IF(AND(MONTH(Tabla2[[#This Row],[FECHA INICIO DE LABORES EN OBRA]])=MONTH(TODAY()-30),YEAR(Tabla2[[#This Row],[FECHA INICIO DE LABORES EN OBRA]])=YEAR(TODAY())),MONTH(TODAY()-30)&amp;"-"&amp;YEAR(TODAY()),"No Aplica")),"No Aplica")</f>
        <v>No Aplica</v>
      </c>
    </row>
    <row r="3932" spans="1:29" x14ac:dyDescent="0.25">
      <c r="A3932" s="2" t="s">
        <v>4915</v>
      </c>
      <c r="B3932" s="3" t="s">
        <v>9929</v>
      </c>
      <c r="C3932" s="3" t="s">
        <v>9929</v>
      </c>
      <c r="D3932" s="3" t="s">
        <v>725</v>
      </c>
      <c r="E3932" s="3" t="s">
        <v>9941</v>
      </c>
      <c r="F3932" s="36">
        <v>32086</v>
      </c>
      <c r="G3932" s="3">
        <v>2</v>
      </c>
      <c r="H3932" s="3" t="s">
        <v>4916</v>
      </c>
      <c r="I3932" s="3" t="s">
        <v>4112</v>
      </c>
      <c r="J3932" s="3" t="s">
        <v>4930</v>
      </c>
      <c r="K3932" s="3" t="s">
        <v>726</v>
      </c>
      <c r="L3932" s="8" t="s">
        <v>9813</v>
      </c>
      <c r="M3932" s="5"/>
      <c r="N3932" s="13" t="s">
        <v>1489</v>
      </c>
      <c r="O3932" s="5">
        <v>44889</v>
      </c>
      <c r="P3932" s="8">
        <v>1</v>
      </c>
      <c r="Q3932" s="9">
        <v>4</v>
      </c>
      <c r="R3932" s="9" t="str">
        <f>IFERROR(VLOOKUP(Tabla2[[#This Row],[CONTRATISTA PRNCIPAL]],Hoja1!$L$5:$M$9,2,FALSE),"CJV")</f>
        <v>CJV</v>
      </c>
      <c r="S3932" s="9" t="str">
        <f>IF(Tabla2[[#This Row],[EMPRESA]]=Tabla2[[#This Row],[CONTRATISTA PRNCIPAL]],"Principal","Secundaria")</f>
        <v>Principal</v>
      </c>
      <c r="T3932" s="10">
        <f>IFERROR(1/COUNTIF(Tabla2[CONTRATISTA PRNCIPAL],Tabla2[[#This Row],[CONTRATISTA PRNCIPAL]]),0)</f>
        <v>1.8867924528301886E-2</v>
      </c>
      <c r="U3932" s="33">
        <f ca="1">IF(((TODAY()-Tabla2[[#This Row],[FECHA NACIMIENTO]])/365)&lt;18,"Corregir", IF(((TODAY()-Tabla2[[#This Row],[FECHA NACIMIENTO]])/365)&gt;80, "Corregir",ROUNDDOWN(((TODAY()-Tabla2[[#This Row],[FECHA NACIMIENTO]])/365),0)))</f>
        <v>35</v>
      </c>
      <c r="V393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932" s="34" t="str">
        <f ca="1">+IF(Tabla2[[#This Row],[Edad]]="Corregir","Corregir","Ok")</f>
        <v>Ok</v>
      </c>
      <c r="X3932" s="10" t="str">
        <f>+IFERROR(VLOOKUP(Tabla2[[#This Row],[DISTRITO SEGÚN DNI]],Hoja1!$A$2:$B$55,2,FALSE),"No")</f>
        <v>CALLAO</v>
      </c>
      <c r="Y3932" s="10" t="str">
        <f>IF(OR(LOWER(Tabla2[[#This Row],[GENERO]])="masculino", LOWER(Tabla2[[#This Row],[GENERO]])="femenino"),"OK","Corregir")</f>
        <v>OK</v>
      </c>
      <c r="Z3932" s="10" t="str">
        <f>+IF(Tabla2[[#This Row],[Nro. DNI / CE]]="","Corregir",IF(LEN(Tabla2[[#This Row],[Nro. DNI / CE]])&gt;=8,"OK","Corregir"))</f>
        <v>OK</v>
      </c>
      <c r="AA3932" s="10">
        <f>COUNTIF(Tabla2[APELLIDOS Y NOMBRES],Tabla2[[#This Row],[APELLIDOS Y NOMBRES]])</f>
        <v>1</v>
      </c>
      <c r="AB3932" t="str">
        <f ca="1">+IFERROR(IF(Tabla2[[#This Row],[FECHA CESE/BAJA]]="","No Aplica",IF(AND(MONTH(Tabla2[[#This Row],[FECHA CESE/BAJA]])=MONTH(TODAY()-30),YEAR(Tabla2[[#This Row],[FECHA CESE/BAJA]])=YEAR(TODAY())),MONTH(TODAY()-30)&amp;"-"&amp;YEAR(TODAY()),"Borrar")),"No aplica")</f>
        <v>No Aplica</v>
      </c>
      <c r="AC3932" t="str">
        <f ca="1">+IFERROR(IF(Tabla2[[#This Row],[FECHA INICIO DE LABORES EN OBRA]]="","No Aplica",IF(AND(MONTH(Tabla2[[#This Row],[FECHA INICIO DE LABORES EN OBRA]])=MONTH(TODAY()-30),YEAR(Tabla2[[#This Row],[FECHA INICIO DE LABORES EN OBRA]])=YEAR(TODAY())),MONTH(TODAY()-30)&amp;"-"&amp;YEAR(TODAY()),"No Aplica")),"No Aplica")</f>
        <v>No Aplica</v>
      </c>
    </row>
    <row r="3933" spans="1:29" x14ac:dyDescent="0.25">
      <c r="A3933" s="2" t="s">
        <v>4915</v>
      </c>
      <c r="B3933" s="3" t="s">
        <v>9929</v>
      </c>
      <c r="C3933" s="3" t="s">
        <v>9929</v>
      </c>
      <c r="D3933" s="3">
        <v>47967296</v>
      </c>
      <c r="E3933" s="3" t="s">
        <v>9942</v>
      </c>
      <c r="F3933" s="36">
        <v>34044</v>
      </c>
      <c r="G3933" s="3">
        <v>2</v>
      </c>
      <c r="H3933" s="3" t="s">
        <v>4916</v>
      </c>
      <c r="I3933" s="3" t="s">
        <v>4112</v>
      </c>
      <c r="J3933" s="3" t="s">
        <v>4931</v>
      </c>
      <c r="K3933" s="3" t="s">
        <v>1500</v>
      </c>
      <c r="L3933" s="8" t="s">
        <v>9813</v>
      </c>
      <c r="M3933" s="5"/>
      <c r="N3933" s="13" t="s">
        <v>1489</v>
      </c>
      <c r="O3933" s="5">
        <v>44895</v>
      </c>
      <c r="P3933" s="8">
        <v>1</v>
      </c>
      <c r="Q3933" s="9">
        <v>4</v>
      </c>
      <c r="R3933" s="9" t="str">
        <f>IFERROR(VLOOKUP(Tabla2[[#This Row],[CONTRATISTA PRNCIPAL]],Hoja1!$L$5:$M$9,2,FALSE),"CJV")</f>
        <v>CJV</v>
      </c>
      <c r="S3933" s="9" t="str">
        <f>IF(Tabla2[[#This Row],[EMPRESA]]=Tabla2[[#This Row],[CONTRATISTA PRNCIPAL]],"Principal","Secundaria")</f>
        <v>Principal</v>
      </c>
      <c r="T3933" s="10">
        <f>IFERROR(1/COUNTIF(Tabla2[CONTRATISTA PRNCIPAL],Tabla2[[#This Row],[CONTRATISTA PRNCIPAL]]),0)</f>
        <v>1.8867924528301886E-2</v>
      </c>
      <c r="U3933" s="33">
        <f ca="1">IF(((TODAY()-Tabla2[[#This Row],[FECHA NACIMIENTO]])/365)&lt;18,"Corregir", IF(((TODAY()-Tabla2[[#This Row],[FECHA NACIMIENTO]])/365)&gt;80, "Corregir",ROUNDDOWN(((TODAY()-Tabla2[[#This Row],[FECHA NACIMIENTO]])/365),0)))</f>
        <v>30</v>
      </c>
      <c r="V393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933" s="34" t="str">
        <f ca="1">+IF(Tabla2[[#This Row],[Edad]]="Corregir","Corregir","Ok")</f>
        <v>Ok</v>
      </c>
      <c r="X3933" s="10" t="str">
        <f>+IFERROR(VLOOKUP(Tabla2[[#This Row],[DISTRITO SEGÚN DNI]],Hoja1!$A$2:$B$55,2,FALSE),"No")</f>
        <v>No</v>
      </c>
      <c r="Y3933" s="10" t="str">
        <f>IF(OR(LOWER(Tabla2[[#This Row],[GENERO]])="masculino", LOWER(Tabla2[[#This Row],[GENERO]])="femenino"),"OK","Corregir")</f>
        <v>OK</v>
      </c>
      <c r="Z3933" s="10" t="str">
        <f>+IF(Tabla2[[#This Row],[Nro. DNI / CE]]="","Corregir",IF(LEN(Tabla2[[#This Row],[Nro. DNI / CE]])&gt;=8,"OK","Corregir"))</f>
        <v>OK</v>
      </c>
      <c r="AA3933" s="10">
        <f>COUNTIF(Tabla2[APELLIDOS Y NOMBRES],Tabla2[[#This Row],[APELLIDOS Y NOMBRES]])</f>
        <v>1</v>
      </c>
      <c r="AB3933" t="str">
        <f ca="1">+IFERROR(IF(Tabla2[[#This Row],[FECHA CESE/BAJA]]="","No Aplica",IF(AND(MONTH(Tabla2[[#This Row],[FECHA CESE/BAJA]])=MONTH(TODAY()-30),YEAR(Tabla2[[#This Row],[FECHA CESE/BAJA]])=YEAR(TODAY())),MONTH(TODAY()-30)&amp;"-"&amp;YEAR(TODAY()),"Borrar")),"No aplica")</f>
        <v>No Aplica</v>
      </c>
      <c r="AC3933" t="str">
        <f ca="1">+IFERROR(IF(Tabla2[[#This Row],[FECHA INICIO DE LABORES EN OBRA]]="","No Aplica",IF(AND(MONTH(Tabla2[[#This Row],[FECHA INICIO DE LABORES EN OBRA]])=MONTH(TODAY()-30),YEAR(Tabla2[[#This Row],[FECHA INICIO DE LABORES EN OBRA]])=YEAR(TODAY())),MONTH(TODAY()-30)&amp;"-"&amp;YEAR(TODAY()),"No Aplica")),"No Aplica")</f>
        <v>No Aplica</v>
      </c>
    </row>
    <row r="3934" spans="1:29" x14ac:dyDescent="0.25">
      <c r="A3934" s="2" t="s">
        <v>4915</v>
      </c>
      <c r="B3934" s="3" t="s">
        <v>9929</v>
      </c>
      <c r="C3934" s="3" t="s">
        <v>9929</v>
      </c>
      <c r="D3934" s="3">
        <v>46250218</v>
      </c>
      <c r="E3934" s="3" t="s">
        <v>9943</v>
      </c>
      <c r="F3934" s="36">
        <v>30093</v>
      </c>
      <c r="G3934" s="3">
        <v>2</v>
      </c>
      <c r="H3934" s="3" t="s">
        <v>4916</v>
      </c>
      <c r="I3934" s="3" t="s">
        <v>4112</v>
      </c>
      <c r="J3934" s="3" t="s">
        <v>4932</v>
      </c>
      <c r="K3934" s="3" t="s">
        <v>1481</v>
      </c>
      <c r="L3934" s="8" t="s">
        <v>9813</v>
      </c>
      <c r="M3934" s="5"/>
      <c r="N3934" s="13" t="s">
        <v>1489</v>
      </c>
      <c r="O3934" s="5">
        <v>44895</v>
      </c>
      <c r="P3934" s="8">
        <v>1</v>
      </c>
      <c r="Q3934" s="9">
        <v>4</v>
      </c>
      <c r="R3934" s="9" t="str">
        <f>IFERROR(VLOOKUP(Tabla2[[#This Row],[CONTRATISTA PRNCIPAL]],Hoja1!$L$5:$M$9,2,FALSE),"CJV")</f>
        <v>CJV</v>
      </c>
      <c r="S3934" s="9" t="str">
        <f>IF(Tabla2[[#This Row],[EMPRESA]]=Tabla2[[#This Row],[CONTRATISTA PRNCIPAL]],"Principal","Secundaria")</f>
        <v>Principal</v>
      </c>
      <c r="T3934" s="10">
        <f>IFERROR(1/COUNTIF(Tabla2[CONTRATISTA PRNCIPAL],Tabla2[[#This Row],[CONTRATISTA PRNCIPAL]]),0)</f>
        <v>1.8867924528301886E-2</v>
      </c>
      <c r="U3934" s="33">
        <f ca="1">IF(((TODAY()-Tabla2[[#This Row],[FECHA NACIMIENTO]])/365)&lt;18,"Corregir", IF(((TODAY()-Tabla2[[#This Row],[FECHA NACIMIENTO]])/365)&gt;80, "Corregir",ROUNDDOWN(((TODAY()-Tabla2[[#This Row],[FECHA NACIMIENTO]])/365),0)))</f>
        <v>41</v>
      </c>
      <c r="V393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934" s="34" t="str">
        <f ca="1">+IF(Tabla2[[#This Row],[Edad]]="Corregir","Corregir","Ok")</f>
        <v>Ok</v>
      </c>
      <c r="X3934" s="10" t="str">
        <f>+IFERROR(VLOOKUP(Tabla2[[#This Row],[DISTRITO SEGÚN DNI]],Hoja1!$A$2:$B$55,2,FALSE),"No")</f>
        <v>No</v>
      </c>
      <c r="Y3934" s="10" t="str">
        <f>IF(OR(LOWER(Tabla2[[#This Row],[GENERO]])="masculino", LOWER(Tabla2[[#This Row],[GENERO]])="femenino"),"OK","Corregir")</f>
        <v>OK</v>
      </c>
      <c r="Z3934" s="10" t="str">
        <f>+IF(Tabla2[[#This Row],[Nro. DNI / CE]]="","Corregir",IF(LEN(Tabla2[[#This Row],[Nro. DNI / CE]])&gt;=8,"OK","Corregir"))</f>
        <v>OK</v>
      </c>
      <c r="AA3934" s="10">
        <f>COUNTIF(Tabla2[APELLIDOS Y NOMBRES],Tabla2[[#This Row],[APELLIDOS Y NOMBRES]])</f>
        <v>1</v>
      </c>
      <c r="AB3934" t="str">
        <f ca="1">+IFERROR(IF(Tabla2[[#This Row],[FECHA CESE/BAJA]]="","No Aplica",IF(AND(MONTH(Tabla2[[#This Row],[FECHA CESE/BAJA]])=MONTH(TODAY()-30),YEAR(Tabla2[[#This Row],[FECHA CESE/BAJA]])=YEAR(TODAY())),MONTH(TODAY()-30)&amp;"-"&amp;YEAR(TODAY()),"Borrar")),"No aplica")</f>
        <v>No Aplica</v>
      </c>
      <c r="AC3934" t="str">
        <f ca="1">+IFERROR(IF(Tabla2[[#This Row],[FECHA INICIO DE LABORES EN OBRA]]="","No Aplica",IF(AND(MONTH(Tabla2[[#This Row],[FECHA INICIO DE LABORES EN OBRA]])=MONTH(TODAY()-30),YEAR(Tabla2[[#This Row],[FECHA INICIO DE LABORES EN OBRA]])=YEAR(TODAY())),MONTH(TODAY()-30)&amp;"-"&amp;YEAR(TODAY()),"No Aplica")),"No Aplica")</f>
        <v>No Aplica</v>
      </c>
    </row>
    <row r="3935" spans="1:29" x14ac:dyDescent="0.25">
      <c r="A3935" s="2" t="s">
        <v>4915</v>
      </c>
      <c r="B3935" s="3" t="s">
        <v>9929</v>
      </c>
      <c r="C3935" s="3" t="s">
        <v>9929</v>
      </c>
      <c r="D3935" s="3">
        <v>43972880</v>
      </c>
      <c r="E3935" s="3" t="s">
        <v>9944</v>
      </c>
      <c r="F3935" s="36">
        <v>30836</v>
      </c>
      <c r="G3935" s="3">
        <v>2</v>
      </c>
      <c r="H3935" s="3" t="s">
        <v>4916</v>
      </c>
      <c r="I3935" s="3" t="s">
        <v>4112</v>
      </c>
      <c r="J3935" s="3" t="s">
        <v>4933</v>
      </c>
      <c r="K3935" s="3" t="s">
        <v>1510</v>
      </c>
      <c r="L3935" s="8" t="s">
        <v>9813</v>
      </c>
      <c r="M3935" s="5"/>
      <c r="N3935" s="13" t="s">
        <v>1489</v>
      </c>
      <c r="O3935" s="5">
        <v>44895</v>
      </c>
      <c r="P3935" s="8">
        <v>1</v>
      </c>
      <c r="Q3935" s="9">
        <v>4</v>
      </c>
      <c r="R3935" s="9" t="str">
        <f>IFERROR(VLOOKUP(Tabla2[[#This Row],[CONTRATISTA PRNCIPAL]],Hoja1!$L$5:$M$9,2,FALSE),"CJV")</f>
        <v>CJV</v>
      </c>
      <c r="S3935" s="9" t="str">
        <f>IF(Tabla2[[#This Row],[EMPRESA]]=Tabla2[[#This Row],[CONTRATISTA PRNCIPAL]],"Principal","Secundaria")</f>
        <v>Principal</v>
      </c>
      <c r="T3935" s="10">
        <f>IFERROR(1/COUNTIF(Tabla2[CONTRATISTA PRNCIPAL],Tabla2[[#This Row],[CONTRATISTA PRNCIPAL]]),0)</f>
        <v>1.8867924528301886E-2</v>
      </c>
      <c r="U3935" s="33">
        <f ca="1">IF(((TODAY()-Tabla2[[#This Row],[FECHA NACIMIENTO]])/365)&lt;18,"Corregir", IF(((TODAY()-Tabla2[[#This Row],[FECHA NACIMIENTO]])/365)&gt;80, "Corregir",ROUNDDOWN(((TODAY()-Tabla2[[#This Row],[FECHA NACIMIENTO]])/365),0)))</f>
        <v>39</v>
      </c>
      <c r="V393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935" s="34" t="str">
        <f ca="1">+IF(Tabla2[[#This Row],[Edad]]="Corregir","Corregir","Ok")</f>
        <v>Ok</v>
      </c>
      <c r="X3935" s="10" t="str">
        <f>+IFERROR(VLOOKUP(Tabla2[[#This Row],[DISTRITO SEGÚN DNI]],Hoja1!$A$2:$B$55,2,FALSE),"No")</f>
        <v>CALLAO</v>
      </c>
      <c r="Y3935" s="10" t="str">
        <f>IF(OR(LOWER(Tabla2[[#This Row],[GENERO]])="masculino", LOWER(Tabla2[[#This Row],[GENERO]])="femenino"),"OK","Corregir")</f>
        <v>OK</v>
      </c>
      <c r="Z3935" s="10" t="str">
        <f>+IF(Tabla2[[#This Row],[Nro. DNI / CE]]="","Corregir",IF(LEN(Tabla2[[#This Row],[Nro. DNI / CE]])&gt;=8,"OK","Corregir"))</f>
        <v>OK</v>
      </c>
      <c r="AA3935" s="10">
        <f>COUNTIF(Tabla2[APELLIDOS Y NOMBRES],Tabla2[[#This Row],[APELLIDOS Y NOMBRES]])</f>
        <v>1</v>
      </c>
      <c r="AB3935" t="str">
        <f ca="1">+IFERROR(IF(Tabla2[[#This Row],[FECHA CESE/BAJA]]="","No Aplica",IF(AND(MONTH(Tabla2[[#This Row],[FECHA CESE/BAJA]])=MONTH(TODAY()-30),YEAR(Tabla2[[#This Row],[FECHA CESE/BAJA]])=YEAR(TODAY())),MONTH(TODAY()-30)&amp;"-"&amp;YEAR(TODAY()),"Borrar")),"No aplica")</f>
        <v>No Aplica</v>
      </c>
      <c r="AC3935" t="str">
        <f ca="1">+IFERROR(IF(Tabla2[[#This Row],[FECHA INICIO DE LABORES EN OBRA]]="","No Aplica",IF(AND(MONTH(Tabla2[[#This Row],[FECHA INICIO DE LABORES EN OBRA]])=MONTH(TODAY()-30),YEAR(Tabla2[[#This Row],[FECHA INICIO DE LABORES EN OBRA]])=YEAR(TODAY())),MONTH(TODAY()-30)&amp;"-"&amp;YEAR(TODAY()),"No Aplica")),"No Aplica")</f>
        <v>No Aplica</v>
      </c>
    </row>
    <row r="3936" spans="1:29" x14ac:dyDescent="0.25">
      <c r="A3936" s="2" t="s">
        <v>4915</v>
      </c>
      <c r="B3936" s="3" t="s">
        <v>9929</v>
      </c>
      <c r="C3936" s="3" t="s">
        <v>9929</v>
      </c>
      <c r="D3936" s="3" t="s">
        <v>4942</v>
      </c>
      <c r="E3936" s="3" t="s">
        <v>9950</v>
      </c>
      <c r="F3936" s="36">
        <v>32033</v>
      </c>
      <c r="G3936" s="3">
        <v>1</v>
      </c>
      <c r="H3936" s="3" t="s">
        <v>4943</v>
      </c>
      <c r="I3936" s="3" t="s">
        <v>9951</v>
      </c>
      <c r="J3936" s="3" t="s">
        <v>4944</v>
      </c>
      <c r="K3936" s="3" t="s">
        <v>1492</v>
      </c>
      <c r="L3936" s="8" t="s">
        <v>9813</v>
      </c>
      <c r="M3936" s="5"/>
      <c r="N3936" s="13" t="s">
        <v>1489</v>
      </c>
      <c r="O3936" s="5">
        <v>44866</v>
      </c>
      <c r="P3936" s="8">
        <v>1</v>
      </c>
      <c r="Q3936" s="9">
        <v>1</v>
      </c>
      <c r="R3936" s="9" t="str">
        <f>IFERROR(VLOOKUP(Tabla2[[#This Row],[CONTRATISTA PRNCIPAL]],Hoja1!$L$5:$M$9,2,FALSE),"CJV")</f>
        <v>CJV</v>
      </c>
      <c r="S3936" s="9" t="str">
        <f>IF(Tabla2[[#This Row],[EMPRESA]]=Tabla2[[#This Row],[CONTRATISTA PRNCIPAL]],"Principal","Secundaria")</f>
        <v>Principal</v>
      </c>
      <c r="T3936" s="10">
        <f>IFERROR(1/COUNTIF(Tabla2[CONTRATISTA PRNCIPAL],Tabla2[[#This Row],[CONTRATISTA PRNCIPAL]]),0)</f>
        <v>1.8867924528301886E-2</v>
      </c>
      <c r="U3936" s="33">
        <f ca="1">IF(((TODAY()-Tabla2[[#This Row],[FECHA NACIMIENTO]])/365)&lt;18,"Corregir", IF(((TODAY()-Tabla2[[#This Row],[FECHA NACIMIENTO]])/365)&gt;80, "Corregir",ROUNDDOWN(((TODAY()-Tabla2[[#This Row],[FECHA NACIMIENTO]])/365),0)))</f>
        <v>36</v>
      </c>
      <c r="V393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936" s="34" t="str">
        <f ca="1">+IF(Tabla2[[#This Row],[Edad]]="Corregir","Corregir","Ok")</f>
        <v>Ok</v>
      </c>
      <c r="X3936" s="10" t="str">
        <f>+IFERROR(VLOOKUP(Tabla2[[#This Row],[DISTRITO SEGÚN DNI]],Hoja1!$A$2:$B$55,2,FALSE),"No")</f>
        <v>No</v>
      </c>
      <c r="Y3936" s="10" t="str">
        <f>IF(OR(LOWER(Tabla2[[#This Row],[GENERO]])="masculino", LOWER(Tabla2[[#This Row],[GENERO]])="femenino"),"OK","Corregir")</f>
        <v>OK</v>
      </c>
      <c r="Z3936" s="10" t="str">
        <f>+IF(Tabla2[[#This Row],[Nro. DNI / CE]]="","Corregir",IF(LEN(Tabla2[[#This Row],[Nro. DNI / CE]])&gt;=8,"OK","Corregir"))</f>
        <v>OK</v>
      </c>
      <c r="AA3936" s="10">
        <f>COUNTIF(Tabla2[APELLIDOS Y NOMBRES],Tabla2[[#This Row],[APELLIDOS Y NOMBRES]])</f>
        <v>1</v>
      </c>
      <c r="AB3936" t="str">
        <f ca="1">+IFERROR(IF(Tabla2[[#This Row],[FECHA CESE/BAJA]]="","No Aplica",IF(AND(MONTH(Tabla2[[#This Row],[FECHA CESE/BAJA]])=MONTH(TODAY()-30),YEAR(Tabla2[[#This Row],[FECHA CESE/BAJA]])=YEAR(TODAY())),MONTH(TODAY()-30)&amp;"-"&amp;YEAR(TODAY()),"Borrar")),"No aplica")</f>
        <v>No Aplica</v>
      </c>
      <c r="AC3936" t="str">
        <f ca="1">+IFERROR(IF(Tabla2[[#This Row],[FECHA INICIO DE LABORES EN OBRA]]="","No Aplica",IF(AND(MONTH(Tabla2[[#This Row],[FECHA INICIO DE LABORES EN OBRA]])=MONTH(TODAY()-30),YEAR(Tabla2[[#This Row],[FECHA INICIO DE LABORES EN OBRA]])=YEAR(TODAY())),MONTH(TODAY()-30)&amp;"-"&amp;YEAR(TODAY()),"No Aplica")),"No Aplica")</f>
        <v>No Aplica</v>
      </c>
    </row>
    <row r="3937" spans="1:29" x14ac:dyDescent="0.25">
      <c r="A3937" s="2" t="s">
        <v>4915</v>
      </c>
      <c r="B3937" s="3" t="s">
        <v>9929</v>
      </c>
      <c r="C3937" s="3" t="s">
        <v>9929</v>
      </c>
      <c r="D3937" s="3" t="s">
        <v>4945</v>
      </c>
      <c r="E3937" s="3" t="s">
        <v>9952</v>
      </c>
      <c r="F3937" s="36">
        <v>26730</v>
      </c>
      <c r="G3937" s="3">
        <v>1</v>
      </c>
      <c r="H3937" s="3" t="s">
        <v>3070</v>
      </c>
      <c r="I3937" s="3" t="s">
        <v>9951</v>
      </c>
      <c r="J3937" s="3" t="s">
        <v>4946</v>
      </c>
      <c r="K3937" s="3" t="s">
        <v>1500</v>
      </c>
      <c r="L3937" s="8" t="s">
        <v>9813</v>
      </c>
      <c r="M3937" s="5"/>
      <c r="N3937" s="13" t="s">
        <v>1489</v>
      </c>
      <c r="O3937" s="5">
        <v>44880</v>
      </c>
      <c r="P3937" s="8">
        <v>1</v>
      </c>
      <c r="Q3937" s="9">
        <v>1</v>
      </c>
      <c r="R3937" s="9" t="str">
        <f>IFERROR(VLOOKUP(Tabla2[[#This Row],[CONTRATISTA PRNCIPAL]],Hoja1!$L$5:$M$9,2,FALSE),"CJV")</f>
        <v>CJV</v>
      </c>
      <c r="S3937" s="9" t="str">
        <f>IF(Tabla2[[#This Row],[EMPRESA]]=Tabla2[[#This Row],[CONTRATISTA PRNCIPAL]],"Principal","Secundaria")</f>
        <v>Principal</v>
      </c>
      <c r="T3937" s="10">
        <f>IFERROR(1/COUNTIF(Tabla2[CONTRATISTA PRNCIPAL],Tabla2[[#This Row],[CONTRATISTA PRNCIPAL]]),0)</f>
        <v>1.8867924528301886E-2</v>
      </c>
      <c r="U3937" s="33">
        <f ca="1">IF(((TODAY()-Tabla2[[#This Row],[FECHA NACIMIENTO]])/365)&lt;18,"Corregir", IF(((TODAY()-Tabla2[[#This Row],[FECHA NACIMIENTO]])/365)&gt;80, "Corregir",ROUNDDOWN(((TODAY()-Tabla2[[#This Row],[FECHA NACIMIENTO]])/365),0)))</f>
        <v>50</v>
      </c>
      <c r="V393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937" s="34" t="str">
        <f ca="1">+IF(Tabla2[[#This Row],[Edad]]="Corregir","Corregir","Ok")</f>
        <v>Ok</v>
      </c>
      <c r="X3937" s="10" t="str">
        <f>+IFERROR(VLOOKUP(Tabla2[[#This Row],[DISTRITO SEGÚN DNI]],Hoja1!$A$2:$B$55,2,FALSE),"No")</f>
        <v>No</v>
      </c>
      <c r="Y3937" s="10" t="str">
        <f>IF(OR(LOWER(Tabla2[[#This Row],[GENERO]])="masculino", LOWER(Tabla2[[#This Row],[GENERO]])="femenino"),"OK","Corregir")</f>
        <v>OK</v>
      </c>
      <c r="Z3937" s="10" t="str">
        <f>+IF(Tabla2[[#This Row],[Nro. DNI / CE]]="","Corregir",IF(LEN(Tabla2[[#This Row],[Nro. DNI / CE]])&gt;=8,"OK","Corregir"))</f>
        <v>OK</v>
      </c>
      <c r="AA3937" s="10">
        <f>COUNTIF(Tabla2[APELLIDOS Y NOMBRES],Tabla2[[#This Row],[APELLIDOS Y NOMBRES]])</f>
        <v>1</v>
      </c>
      <c r="AB3937" t="str">
        <f ca="1">+IFERROR(IF(Tabla2[[#This Row],[FECHA CESE/BAJA]]="","No Aplica",IF(AND(MONTH(Tabla2[[#This Row],[FECHA CESE/BAJA]])=MONTH(TODAY()-30),YEAR(Tabla2[[#This Row],[FECHA CESE/BAJA]])=YEAR(TODAY())),MONTH(TODAY()-30)&amp;"-"&amp;YEAR(TODAY()),"Borrar")),"No aplica")</f>
        <v>No Aplica</v>
      </c>
      <c r="AC3937" t="str">
        <f ca="1">+IFERROR(IF(Tabla2[[#This Row],[FECHA INICIO DE LABORES EN OBRA]]="","No Aplica",IF(AND(MONTH(Tabla2[[#This Row],[FECHA INICIO DE LABORES EN OBRA]])=MONTH(TODAY()-30),YEAR(Tabla2[[#This Row],[FECHA INICIO DE LABORES EN OBRA]])=YEAR(TODAY())),MONTH(TODAY()-30)&amp;"-"&amp;YEAR(TODAY()),"No Aplica")),"No Aplica")</f>
        <v>No Aplica</v>
      </c>
    </row>
    <row r="3938" spans="1:29" x14ac:dyDescent="0.25">
      <c r="A3938" s="2" t="s">
        <v>4915</v>
      </c>
      <c r="B3938" s="3" t="s">
        <v>9929</v>
      </c>
      <c r="C3938" s="3" t="s">
        <v>9929</v>
      </c>
      <c r="D3938" s="3">
        <v>43094281</v>
      </c>
      <c r="E3938" s="3" t="s">
        <v>9953</v>
      </c>
      <c r="F3938" s="36">
        <v>31275</v>
      </c>
      <c r="G3938" s="3">
        <v>2</v>
      </c>
      <c r="H3938" s="3" t="s">
        <v>4588</v>
      </c>
      <c r="I3938" s="3" t="s">
        <v>4112</v>
      </c>
      <c r="J3938" s="3" t="s">
        <v>4947</v>
      </c>
      <c r="K3938" s="3" t="s">
        <v>2078</v>
      </c>
      <c r="L3938" s="8" t="s">
        <v>9813</v>
      </c>
      <c r="M3938" s="5"/>
      <c r="N3938" s="13" t="s">
        <v>1489</v>
      </c>
      <c r="O3938" s="5">
        <v>44924</v>
      </c>
      <c r="P3938" s="8">
        <v>1</v>
      </c>
      <c r="Q3938" s="9">
        <v>4</v>
      </c>
      <c r="R3938" s="9" t="str">
        <f>IFERROR(VLOOKUP(Tabla2[[#This Row],[CONTRATISTA PRNCIPAL]],Hoja1!$L$5:$M$9,2,FALSE),"CJV")</f>
        <v>CJV</v>
      </c>
      <c r="S3938" s="9" t="str">
        <f>IF(Tabla2[[#This Row],[EMPRESA]]=Tabla2[[#This Row],[CONTRATISTA PRNCIPAL]],"Principal","Secundaria")</f>
        <v>Principal</v>
      </c>
      <c r="T3938" s="10">
        <f>IFERROR(1/COUNTIF(Tabla2[CONTRATISTA PRNCIPAL],Tabla2[[#This Row],[CONTRATISTA PRNCIPAL]]),0)</f>
        <v>1.8867924528301886E-2</v>
      </c>
      <c r="U3938" s="33">
        <f ca="1">IF(((TODAY()-Tabla2[[#This Row],[FECHA NACIMIENTO]])/365)&lt;18,"Corregir", IF(((TODAY()-Tabla2[[#This Row],[FECHA NACIMIENTO]])/365)&gt;80, "Corregir",ROUNDDOWN(((TODAY()-Tabla2[[#This Row],[FECHA NACIMIENTO]])/365),0)))</f>
        <v>38</v>
      </c>
      <c r="V393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938" s="34" t="str">
        <f ca="1">+IF(Tabla2[[#This Row],[Edad]]="Corregir","Corregir","Ok")</f>
        <v>Ok</v>
      </c>
      <c r="X3938" s="10" t="str">
        <f>+IFERROR(VLOOKUP(Tabla2[[#This Row],[DISTRITO SEGÚN DNI]],Hoja1!$A$2:$B$55,2,FALSE),"No")</f>
        <v>ATE</v>
      </c>
      <c r="Y3938" s="10" t="str">
        <f>IF(OR(LOWER(Tabla2[[#This Row],[GENERO]])="masculino", LOWER(Tabla2[[#This Row],[GENERO]])="femenino"),"OK","Corregir")</f>
        <v>OK</v>
      </c>
      <c r="Z3938" s="10" t="str">
        <f>+IF(Tabla2[[#This Row],[Nro. DNI / CE]]="","Corregir",IF(LEN(Tabla2[[#This Row],[Nro. DNI / CE]])&gt;=8,"OK","Corregir"))</f>
        <v>OK</v>
      </c>
      <c r="AA3938" s="10">
        <f>COUNTIF(Tabla2[APELLIDOS Y NOMBRES],Tabla2[[#This Row],[APELLIDOS Y NOMBRES]])</f>
        <v>1</v>
      </c>
      <c r="AB3938" t="str">
        <f ca="1">+IFERROR(IF(Tabla2[[#This Row],[FECHA CESE/BAJA]]="","No Aplica",IF(AND(MONTH(Tabla2[[#This Row],[FECHA CESE/BAJA]])=MONTH(TODAY()-30),YEAR(Tabla2[[#This Row],[FECHA CESE/BAJA]])=YEAR(TODAY())),MONTH(TODAY()-30)&amp;"-"&amp;YEAR(TODAY()),"Borrar")),"No aplica")</f>
        <v>No Aplica</v>
      </c>
      <c r="AC3938" t="str">
        <f ca="1">+IFERROR(IF(Tabla2[[#This Row],[FECHA INICIO DE LABORES EN OBRA]]="","No Aplica",IF(AND(MONTH(Tabla2[[#This Row],[FECHA INICIO DE LABORES EN OBRA]])=MONTH(TODAY()-30),YEAR(Tabla2[[#This Row],[FECHA INICIO DE LABORES EN OBRA]])=YEAR(TODAY())),MONTH(TODAY()-30)&amp;"-"&amp;YEAR(TODAY()),"No Aplica")),"No Aplica")</f>
        <v>No Aplica</v>
      </c>
    </row>
    <row r="3939" spans="1:29" x14ac:dyDescent="0.25">
      <c r="A3939" s="2" t="s">
        <v>4915</v>
      </c>
      <c r="B3939" s="3" t="s">
        <v>9929</v>
      </c>
      <c r="C3939" s="3" t="s">
        <v>9929</v>
      </c>
      <c r="D3939" s="3">
        <v>43330122</v>
      </c>
      <c r="E3939" s="3" t="s">
        <v>9954</v>
      </c>
      <c r="F3939" s="36">
        <v>29973</v>
      </c>
      <c r="G3939" s="3">
        <v>2</v>
      </c>
      <c r="H3939" s="3" t="s">
        <v>4588</v>
      </c>
      <c r="I3939" s="3" t="s">
        <v>4023</v>
      </c>
      <c r="J3939" s="3" t="s">
        <v>4948</v>
      </c>
      <c r="K3939" s="3" t="s">
        <v>2078</v>
      </c>
      <c r="L3939" s="8" t="s">
        <v>9813</v>
      </c>
      <c r="M3939" s="5"/>
      <c r="N3939" s="13" t="s">
        <v>1489</v>
      </c>
      <c r="O3939" s="5">
        <v>44910</v>
      </c>
      <c r="P3939" s="8">
        <v>1</v>
      </c>
      <c r="Q3939" s="9">
        <v>4</v>
      </c>
      <c r="R3939" s="9" t="str">
        <f>IFERROR(VLOOKUP(Tabla2[[#This Row],[CONTRATISTA PRNCIPAL]],Hoja1!$L$5:$M$9,2,FALSE),"CJV")</f>
        <v>CJV</v>
      </c>
      <c r="S3939" s="9" t="str">
        <f>IF(Tabla2[[#This Row],[EMPRESA]]=Tabla2[[#This Row],[CONTRATISTA PRNCIPAL]],"Principal","Secundaria")</f>
        <v>Principal</v>
      </c>
      <c r="T3939" s="10">
        <f>IFERROR(1/COUNTIF(Tabla2[CONTRATISTA PRNCIPAL],Tabla2[[#This Row],[CONTRATISTA PRNCIPAL]]),0)</f>
        <v>1.8867924528301886E-2</v>
      </c>
      <c r="U3939" s="33">
        <f ca="1">IF(((TODAY()-Tabla2[[#This Row],[FECHA NACIMIENTO]])/365)&lt;18,"Corregir", IF(((TODAY()-Tabla2[[#This Row],[FECHA NACIMIENTO]])/365)&gt;80, "Corregir",ROUNDDOWN(((TODAY()-Tabla2[[#This Row],[FECHA NACIMIENTO]])/365),0)))</f>
        <v>41</v>
      </c>
      <c r="V393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939" s="34" t="str">
        <f ca="1">+IF(Tabla2[[#This Row],[Edad]]="Corregir","Corregir","Ok")</f>
        <v>Ok</v>
      </c>
      <c r="X3939" s="10" t="str">
        <f>+IFERROR(VLOOKUP(Tabla2[[#This Row],[DISTRITO SEGÚN DNI]],Hoja1!$A$2:$B$55,2,FALSE),"No")</f>
        <v>ATE</v>
      </c>
      <c r="Y3939" s="10" t="str">
        <f>IF(OR(LOWER(Tabla2[[#This Row],[GENERO]])="masculino", LOWER(Tabla2[[#This Row],[GENERO]])="femenino"),"OK","Corregir")</f>
        <v>OK</v>
      </c>
      <c r="Z3939" s="10" t="str">
        <f>+IF(Tabla2[[#This Row],[Nro. DNI / CE]]="","Corregir",IF(LEN(Tabla2[[#This Row],[Nro. DNI / CE]])&gt;=8,"OK","Corregir"))</f>
        <v>OK</v>
      </c>
      <c r="AA3939" s="10">
        <f>COUNTIF(Tabla2[APELLIDOS Y NOMBRES],Tabla2[[#This Row],[APELLIDOS Y NOMBRES]])</f>
        <v>1</v>
      </c>
      <c r="AB3939" t="str">
        <f ca="1">+IFERROR(IF(Tabla2[[#This Row],[FECHA CESE/BAJA]]="","No Aplica",IF(AND(MONTH(Tabla2[[#This Row],[FECHA CESE/BAJA]])=MONTH(TODAY()-30),YEAR(Tabla2[[#This Row],[FECHA CESE/BAJA]])=YEAR(TODAY())),MONTH(TODAY()-30)&amp;"-"&amp;YEAR(TODAY()),"Borrar")),"No aplica")</f>
        <v>No Aplica</v>
      </c>
      <c r="AC3939" t="str">
        <f ca="1">+IFERROR(IF(Tabla2[[#This Row],[FECHA INICIO DE LABORES EN OBRA]]="","No Aplica",IF(AND(MONTH(Tabla2[[#This Row],[FECHA INICIO DE LABORES EN OBRA]])=MONTH(TODAY()-30),YEAR(Tabla2[[#This Row],[FECHA INICIO DE LABORES EN OBRA]])=YEAR(TODAY())),MONTH(TODAY()-30)&amp;"-"&amp;YEAR(TODAY()),"No Aplica")),"No Aplica")</f>
        <v>No Aplica</v>
      </c>
    </row>
    <row r="3940" spans="1:29" x14ac:dyDescent="0.25">
      <c r="A3940" s="2" t="s">
        <v>4915</v>
      </c>
      <c r="B3940" s="3" t="s">
        <v>9929</v>
      </c>
      <c r="C3940" s="3" t="s">
        <v>9929</v>
      </c>
      <c r="D3940" s="3">
        <v>44901549</v>
      </c>
      <c r="E3940" s="3" t="s">
        <v>9955</v>
      </c>
      <c r="F3940" s="36">
        <v>31437</v>
      </c>
      <c r="G3940" s="3">
        <v>2</v>
      </c>
      <c r="H3940" s="3" t="s">
        <v>4588</v>
      </c>
      <c r="I3940" s="3" t="s">
        <v>4112</v>
      </c>
      <c r="J3940" s="3" t="s">
        <v>4949</v>
      </c>
      <c r="K3940" s="3" t="s">
        <v>2078</v>
      </c>
      <c r="L3940" s="8" t="s">
        <v>9813</v>
      </c>
      <c r="M3940" s="5"/>
      <c r="N3940" s="13" t="s">
        <v>1489</v>
      </c>
      <c r="O3940" s="5">
        <v>44925</v>
      </c>
      <c r="P3940" s="8">
        <v>1</v>
      </c>
      <c r="Q3940" s="9">
        <v>4</v>
      </c>
      <c r="R3940" s="9" t="str">
        <f>IFERROR(VLOOKUP(Tabla2[[#This Row],[CONTRATISTA PRNCIPAL]],Hoja1!$L$5:$M$9,2,FALSE),"CJV")</f>
        <v>CJV</v>
      </c>
      <c r="S3940" s="9" t="str">
        <f>IF(Tabla2[[#This Row],[EMPRESA]]=Tabla2[[#This Row],[CONTRATISTA PRNCIPAL]],"Principal","Secundaria")</f>
        <v>Principal</v>
      </c>
      <c r="T3940" s="10">
        <f>IFERROR(1/COUNTIF(Tabla2[CONTRATISTA PRNCIPAL],Tabla2[[#This Row],[CONTRATISTA PRNCIPAL]]),0)</f>
        <v>1.8867924528301886E-2</v>
      </c>
      <c r="U3940" s="33">
        <f ca="1">IF(((TODAY()-Tabla2[[#This Row],[FECHA NACIMIENTO]])/365)&lt;18,"Corregir", IF(((TODAY()-Tabla2[[#This Row],[FECHA NACIMIENTO]])/365)&gt;80, "Corregir",ROUNDDOWN(((TODAY()-Tabla2[[#This Row],[FECHA NACIMIENTO]])/365),0)))</f>
        <v>37</v>
      </c>
      <c r="V394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940" s="34" t="str">
        <f ca="1">+IF(Tabla2[[#This Row],[Edad]]="Corregir","Corregir","Ok")</f>
        <v>Ok</v>
      </c>
      <c r="X3940" s="10" t="str">
        <f>+IFERROR(VLOOKUP(Tabla2[[#This Row],[DISTRITO SEGÚN DNI]],Hoja1!$A$2:$B$55,2,FALSE),"No")</f>
        <v>ATE</v>
      </c>
      <c r="Y3940" s="10" t="str">
        <f>IF(OR(LOWER(Tabla2[[#This Row],[GENERO]])="masculino", LOWER(Tabla2[[#This Row],[GENERO]])="femenino"),"OK","Corregir")</f>
        <v>OK</v>
      </c>
      <c r="Z3940" s="10" t="str">
        <f>+IF(Tabla2[[#This Row],[Nro. DNI / CE]]="","Corregir",IF(LEN(Tabla2[[#This Row],[Nro. DNI / CE]])&gt;=8,"OK","Corregir"))</f>
        <v>OK</v>
      </c>
      <c r="AA3940" s="10">
        <f>COUNTIF(Tabla2[APELLIDOS Y NOMBRES],Tabla2[[#This Row],[APELLIDOS Y NOMBRES]])</f>
        <v>1</v>
      </c>
      <c r="AB3940" t="str">
        <f ca="1">+IFERROR(IF(Tabla2[[#This Row],[FECHA CESE/BAJA]]="","No Aplica",IF(AND(MONTH(Tabla2[[#This Row],[FECHA CESE/BAJA]])=MONTH(TODAY()-30),YEAR(Tabla2[[#This Row],[FECHA CESE/BAJA]])=YEAR(TODAY())),MONTH(TODAY()-30)&amp;"-"&amp;YEAR(TODAY()),"Borrar")),"No aplica")</f>
        <v>No Aplica</v>
      </c>
      <c r="AC3940" t="str">
        <f ca="1">+IFERROR(IF(Tabla2[[#This Row],[FECHA INICIO DE LABORES EN OBRA]]="","No Aplica",IF(AND(MONTH(Tabla2[[#This Row],[FECHA INICIO DE LABORES EN OBRA]])=MONTH(TODAY()-30),YEAR(Tabla2[[#This Row],[FECHA INICIO DE LABORES EN OBRA]])=YEAR(TODAY())),MONTH(TODAY()-30)&amp;"-"&amp;YEAR(TODAY()),"No Aplica")),"No Aplica")</f>
        <v>No Aplica</v>
      </c>
    </row>
    <row r="3941" spans="1:29" x14ac:dyDescent="0.25">
      <c r="A3941" s="2" t="s">
        <v>4915</v>
      </c>
      <c r="B3941" s="3" t="s">
        <v>9929</v>
      </c>
      <c r="C3941" s="3" t="s">
        <v>9929</v>
      </c>
      <c r="D3941" s="3">
        <v>44313821</v>
      </c>
      <c r="E3941" s="3" t="s">
        <v>9956</v>
      </c>
      <c r="F3941" s="36">
        <v>31510</v>
      </c>
      <c r="G3941" s="3">
        <v>2</v>
      </c>
      <c r="H3941" s="3" t="s">
        <v>4588</v>
      </c>
      <c r="I3941" s="3" t="s">
        <v>4112</v>
      </c>
      <c r="J3941" s="3" t="s">
        <v>4950</v>
      </c>
      <c r="K3941" s="3" t="s">
        <v>2078</v>
      </c>
      <c r="L3941" s="8" t="s">
        <v>9813</v>
      </c>
      <c r="M3941" s="5"/>
      <c r="N3941" s="13" t="s">
        <v>1489</v>
      </c>
      <c r="O3941" s="5">
        <v>44925</v>
      </c>
      <c r="P3941" s="8">
        <v>1</v>
      </c>
      <c r="Q3941" s="9">
        <v>4</v>
      </c>
      <c r="R3941" s="9" t="str">
        <f>IFERROR(VLOOKUP(Tabla2[[#This Row],[CONTRATISTA PRNCIPAL]],Hoja1!$L$5:$M$9,2,FALSE),"CJV")</f>
        <v>CJV</v>
      </c>
      <c r="S3941" s="9" t="str">
        <f>IF(Tabla2[[#This Row],[EMPRESA]]=Tabla2[[#This Row],[CONTRATISTA PRNCIPAL]],"Principal","Secundaria")</f>
        <v>Principal</v>
      </c>
      <c r="T3941" s="10">
        <f>IFERROR(1/COUNTIF(Tabla2[CONTRATISTA PRNCIPAL],Tabla2[[#This Row],[CONTRATISTA PRNCIPAL]]),0)</f>
        <v>1.8867924528301886E-2</v>
      </c>
      <c r="U3941" s="33">
        <f ca="1">IF(((TODAY()-Tabla2[[#This Row],[FECHA NACIMIENTO]])/365)&lt;18,"Corregir", IF(((TODAY()-Tabla2[[#This Row],[FECHA NACIMIENTO]])/365)&gt;80, "Corregir",ROUNDDOWN(((TODAY()-Tabla2[[#This Row],[FECHA NACIMIENTO]])/365),0)))</f>
        <v>37</v>
      </c>
      <c r="V394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941" s="34" t="str">
        <f ca="1">+IF(Tabla2[[#This Row],[Edad]]="Corregir","Corregir","Ok")</f>
        <v>Ok</v>
      </c>
      <c r="X3941" s="10" t="str">
        <f>+IFERROR(VLOOKUP(Tabla2[[#This Row],[DISTRITO SEGÚN DNI]],Hoja1!$A$2:$B$55,2,FALSE),"No")</f>
        <v>ATE</v>
      </c>
      <c r="Y3941" s="10" t="str">
        <f>IF(OR(LOWER(Tabla2[[#This Row],[GENERO]])="masculino", LOWER(Tabla2[[#This Row],[GENERO]])="femenino"),"OK","Corregir")</f>
        <v>OK</v>
      </c>
      <c r="Z3941" s="10" t="str">
        <f>+IF(Tabla2[[#This Row],[Nro. DNI / CE]]="","Corregir",IF(LEN(Tabla2[[#This Row],[Nro. DNI / CE]])&gt;=8,"OK","Corregir"))</f>
        <v>OK</v>
      </c>
      <c r="AA3941" s="10">
        <f>COUNTIF(Tabla2[APELLIDOS Y NOMBRES],Tabla2[[#This Row],[APELLIDOS Y NOMBRES]])</f>
        <v>1</v>
      </c>
      <c r="AB3941" t="str">
        <f ca="1">+IFERROR(IF(Tabla2[[#This Row],[FECHA CESE/BAJA]]="","No Aplica",IF(AND(MONTH(Tabla2[[#This Row],[FECHA CESE/BAJA]])=MONTH(TODAY()-30),YEAR(Tabla2[[#This Row],[FECHA CESE/BAJA]])=YEAR(TODAY())),MONTH(TODAY()-30)&amp;"-"&amp;YEAR(TODAY()),"Borrar")),"No aplica")</f>
        <v>No Aplica</v>
      </c>
      <c r="AC3941" t="str">
        <f ca="1">+IFERROR(IF(Tabla2[[#This Row],[FECHA INICIO DE LABORES EN OBRA]]="","No Aplica",IF(AND(MONTH(Tabla2[[#This Row],[FECHA INICIO DE LABORES EN OBRA]])=MONTH(TODAY()-30),YEAR(Tabla2[[#This Row],[FECHA INICIO DE LABORES EN OBRA]])=YEAR(TODAY())),MONTH(TODAY()-30)&amp;"-"&amp;YEAR(TODAY()),"No Aplica")),"No Aplica")</f>
        <v>No Aplica</v>
      </c>
    </row>
    <row r="3942" spans="1:29" ht="12" customHeight="1" x14ac:dyDescent="0.25">
      <c r="A3942" s="2">
        <v>20609858070</v>
      </c>
      <c r="B3942" s="3" t="s">
        <v>4952</v>
      </c>
      <c r="C3942" s="3" t="s">
        <v>9929</v>
      </c>
      <c r="D3942" s="3" t="s">
        <v>4953</v>
      </c>
      <c r="E3942" s="3" t="s">
        <v>9957</v>
      </c>
      <c r="F3942" s="36">
        <v>33337</v>
      </c>
      <c r="G3942" s="3">
        <v>1</v>
      </c>
      <c r="H3942" s="3" t="s">
        <v>4954</v>
      </c>
      <c r="I3942" s="3" t="s">
        <v>9951</v>
      </c>
      <c r="J3942" s="3" t="s">
        <v>4955</v>
      </c>
      <c r="K3942" s="3" t="s">
        <v>4956</v>
      </c>
      <c r="L3942" s="8" t="s">
        <v>9813</v>
      </c>
      <c r="M3942" s="5"/>
      <c r="N3942" s="13" t="s">
        <v>1489</v>
      </c>
      <c r="O3942" s="5">
        <v>44908</v>
      </c>
      <c r="P3942" s="8">
        <v>1</v>
      </c>
      <c r="Q3942" s="9">
        <v>1</v>
      </c>
      <c r="R3942" s="9" t="str">
        <f>IFERROR(VLOOKUP(Tabla2[[#This Row],[CONTRATISTA PRNCIPAL]],Hoja1!$L$5:$M$9,2,FALSE),"CJV")</f>
        <v>CJV</v>
      </c>
      <c r="S3942" s="9" t="str">
        <f>IF(Tabla2[[#This Row],[EMPRESA]]=Tabla2[[#This Row],[CONTRATISTA PRNCIPAL]],"Principal","Secundaria")</f>
        <v>Secundaria</v>
      </c>
      <c r="T3942" s="10">
        <f>IFERROR(1/COUNTIF(Tabla2[CONTRATISTA PRNCIPAL],Tabla2[[#This Row],[CONTRATISTA PRNCIPAL]]),0)</f>
        <v>1.8867924528301886E-2</v>
      </c>
      <c r="U3942" s="33">
        <f ca="1">IF(((TODAY()-Tabla2[[#This Row],[FECHA NACIMIENTO]])/365)&lt;18,"Corregir", IF(((TODAY()-Tabla2[[#This Row],[FECHA NACIMIENTO]])/365)&gt;80, "Corregir",ROUNDDOWN(((TODAY()-Tabla2[[#This Row],[FECHA NACIMIENTO]])/365),0)))</f>
        <v>32</v>
      </c>
      <c r="V394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942" s="34" t="str">
        <f ca="1">+IF(Tabla2[[#This Row],[Edad]]="Corregir","Corregir","Ok")</f>
        <v>Ok</v>
      </c>
      <c r="X3942" s="10" t="str">
        <f>+IFERROR(VLOOKUP(Tabla2[[#This Row],[DISTRITO SEGÚN DNI]],Hoja1!$A$2:$B$55,2,FALSE),"No")</f>
        <v>No</v>
      </c>
      <c r="Y3942" s="10" t="str">
        <f>IF(OR(LOWER(Tabla2[[#This Row],[GENERO]])="masculino", LOWER(Tabla2[[#This Row],[GENERO]])="femenino"),"OK","Corregir")</f>
        <v>OK</v>
      </c>
      <c r="Z3942" s="10" t="str">
        <f>+IF(Tabla2[[#This Row],[Nro. DNI / CE]]="","Corregir",IF(LEN(Tabla2[[#This Row],[Nro. DNI / CE]])&gt;=8,"OK","Corregir"))</f>
        <v>OK</v>
      </c>
      <c r="AA3942" s="10">
        <f>COUNTIF(Tabla2[APELLIDOS Y NOMBRES],Tabla2[[#This Row],[APELLIDOS Y NOMBRES]])</f>
        <v>1</v>
      </c>
      <c r="AB3942" t="str">
        <f ca="1">+IFERROR(IF(Tabla2[[#This Row],[FECHA CESE/BAJA]]="","No Aplica",IF(AND(MONTH(Tabla2[[#This Row],[FECHA CESE/BAJA]])=MONTH(TODAY()-30),YEAR(Tabla2[[#This Row],[FECHA CESE/BAJA]])=YEAR(TODAY())),MONTH(TODAY()-30)&amp;"-"&amp;YEAR(TODAY()),"Borrar")),"No aplica")</f>
        <v>No Aplica</v>
      </c>
      <c r="AC3942" t="str">
        <f ca="1">+IFERROR(IF(Tabla2[[#This Row],[FECHA INICIO DE LABORES EN OBRA]]="","No Aplica",IF(AND(MONTH(Tabla2[[#This Row],[FECHA INICIO DE LABORES EN OBRA]])=MONTH(TODAY()-30),YEAR(Tabla2[[#This Row],[FECHA INICIO DE LABORES EN OBRA]])=YEAR(TODAY())),MONTH(TODAY()-30)&amp;"-"&amp;YEAR(TODAY()),"No Aplica")),"No Aplica")</f>
        <v>No Aplica</v>
      </c>
    </row>
    <row r="3943" spans="1:29" x14ac:dyDescent="0.25">
      <c r="A3943" s="2">
        <v>20609858070</v>
      </c>
      <c r="B3943" s="3" t="s">
        <v>4952</v>
      </c>
      <c r="C3943" s="3" t="s">
        <v>9929</v>
      </c>
      <c r="D3943" s="3" t="s">
        <v>4957</v>
      </c>
      <c r="E3943" s="3" t="s">
        <v>9958</v>
      </c>
      <c r="F3943" s="36">
        <v>38068</v>
      </c>
      <c r="G3943" s="3">
        <v>1</v>
      </c>
      <c r="H3943" s="3" t="s">
        <v>4954</v>
      </c>
      <c r="I3943" s="3" t="s">
        <v>5061</v>
      </c>
      <c r="J3943" s="3" t="s">
        <v>4955</v>
      </c>
      <c r="K3943" s="3" t="s">
        <v>4956</v>
      </c>
      <c r="L3943" s="8" t="s">
        <v>9813</v>
      </c>
      <c r="M3943" s="5"/>
      <c r="N3943" s="13" t="s">
        <v>1489</v>
      </c>
      <c r="O3943" s="5">
        <v>44908</v>
      </c>
      <c r="P3943" s="8">
        <v>1</v>
      </c>
      <c r="Q3943" s="9">
        <v>1</v>
      </c>
      <c r="R3943" s="9" t="str">
        <f>IFERROR(VLOOKUP(Tabla2[[#This Row],[CONTRATISTA PRNCIPAL]],Hoja1!$L$5:$M$9,2,FALSE),"CJV")</f>
        <v>CJV</v>
      </c>
      <c r="S3943" s="9" t="str">
        <f>IF(Tabla2[[#This Row],[EMPRESA]]=Tabla2[[#This Row],[CONTRATISTA PRNCIPAL]],"Principal","Secundaria")</f>
        <v>Secundaria</v>
      </c>
      <c r="T3943" s="10">
        <f>IFERROR(1/COUNTIF(Tabla2[CONTRATISTA PRNCIPAL],Tabla2[[#This Row],[CONTRATISTA PRNCIPAL]]),0)</f>
        <v>1.8867924528301886E-2</v>
      </c>
      <c r="U3943" s="33">
        <f ca="1">IF(((TODAY()-Tabla2[[#This Row],[FECHA NACIMIENTO]])/365)&lt;18,"Corregir", IF(((TODAY()-Tabla2[[#This Row],[FECHA NACIMIENTO]])/365)&gt;80, "Corregir",ROUNDDOWN(((TODAY()-Tabla2[[#This Row],[FECHA NACIMIENTO]])/365),0)))</f>
        <v>19</v>
      </c>
      <c r="V394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3943" s="34" t="str">
        <f ca="1">+IF(Tabla2[[#This Row],[Edad]]="Corregir","Corregir","Ok")</f>
        <v>Ok</v>
      </c>
      <c r="X3943" s="10" t="str">
        <f>+IFERROR(VLOOKUP(Tabla2[[#This Row],[DISTRITO SEGÚN DNI]],Hoja1!$A$2:$B$55,2,FALSE),"No")</f>
        <v>No</v>
      </c>
      <c r="Y3943" s="10" t="str">
        <f>IF(OR(LOWER(Tabla2[[#This Row],[GENERO]])="masculino", LOWER(Tabla2[[#This Row],[GENERO]])="femenino"),"OK","Corregir")</f>
        <v>OK</v>
      </c>
      <c r="Z3943" s="10" t="str">
        <f>+IF(Tabla2[[#This Row],[Nro. DNI / CE]]="","Corregir",IF(LEN(Tabla2[[#This Row],[Nro. DNI / CE]])&gt;=8,"OK","Corregir"))</f>
        <v>OK</v>
      </c>
      <c r="AA3943" s="10">
        <f>COUNTIF(Tabla2[APELLIDOS Y NOMBRES],Tabla2[[#This Row],[APELLIDOS Y NOMBRES]])</f>
        <v>1</v>
      </c>
      <c r="AB3943" t="str">
        <f ca="1">+IFERROR(IF(Tabla2[[#This Row],[FECHA CESE/BAJA]]="","No Aplica",IF(AND(MONTH(Tabla2[[#This Row],[FECHA CESE/BAJA]])=MONTH(TODAY()-30),YEAR(Tabla2[[#This Row],[FECHA CESE/BAJA]])=YEAR(TODAY())),MONTH(TODAY()-30)&amp;"-"&amp;YEAR(TODAY()),"Borrar")),"No aplica")</f>
        <v>No Aplica</v>
      </c>
      <c r="AC3943" t="str">
        <f ca="1">+IFERROR(IF(Tabla2[[#This Row],[FECHA INICIO DE LABORES EN OBRA]]="","No Aplica",IF(AND(MONTH(Tabla2[[#This Row],[FECHA INICIO DE LABORES EN OBRA]])=MONTH(TODAY()-30),YEAR(Tabla2[[#This Row],[FECHA INICIO DE LABORES EN OBRA]])=YEAR(TODAY())),MONTH(TODAY()-30)&amp;"-"&amp;YEAR(TODAY()),"No Aplica")),"No Aplica")</f>
        <v>No Aplica</v>
      </c>
    </row>
    <row r="3944" spans="1:29" x14ac:dyDescent="0.25">
      <c r="A3944" s="2" t="s">
        <v>4915</v>
      </c>
      <c r="B3944" s="3" t="s">
        <v>9929</v>
      </c>
      <c r="C3944" s="3" t="s">
        <v>9929</v>
      </c>
      <c r="D3944" s="3">
        <v>42392355</v>
      </c>
      <c r="E3944" s="3" t="s">
        <v>9959</v>
      </c>
      <c r="F3944" s="36">
        <v>30821</v>
      </c>
      <c r="G3944" s="3">
        <v>2</v>
      </c>
      <c r="H3944" s="3" t="s">
        <v>4958</v>
      </c>
      <c r="I3944" s="3" t="s">
        <v>4112</v>
      </c>
      <c r="J3944" s="3" t="s">
        <v>4959</v>
      </c>
      <c r="K3944" s="3" t="s">
        <v>1483</v>
      </c>
      <c r="L3944" s="8" t="s">
        <v>9813</v>
      </c>
      <c r="M3944" s="5"/>
      <c r="N3944" s="13" t="s">
        <v>1489</v>
      </c>
      <c r="O3944" s="5">
        <v>44956</v>
      </c>
      <c r="P3944" s="8">
        <v>1</v>
      </c>
      <c r="Q3944" s="9">
        <v>4</v>
      </c>
      <c r="R3944" s="9" t="str">
        <f>IFERROR(VLOOKUP(Tabla2[[#This Row],[CONTRATISTA PRNCIPAL]],Hoja1!$L$5:$M$9,2,FALSE),"CJV")</f>
        <v>CJV</v>
      </c>
      <c r="S3944" s="9" t="str">
        <f>IF(Tabla2[[#This Row],[EMPRESA]]=Tabla2[[#This Row],[CONTRATISTA PRNCIPAL]],"Principal","Secundaria")</f>
        <v>Principal</v>
      </c>
      <c r="T3944" s="10">
        <f>IFERROR(1/COUNTIF(Tabla2[CONTRATISTA PRNCIPAL],Tabla2[[#This Row],[CONTRATISTA PRNCIPAL]]),0)</f>
        <v>1.8867924528301886E-2</v>
      </c>
      <c r="U3944" s="33">
        <f ca="1">IF(((TODAY()-Tabla2[[#This Row],[FECHA NACIMIENTO]])/365)&lt;18,"Corregir", IF(((TODAY()-Tabla2[[#This Row],[FECHA NACIMIENTO]])/365)&gt;80, "Corregir",ROUNDDOWN(((TODAY()-Tabla2[[#This Row],[FECHA NACIMIENTO]])/365),0)))</f>
        <v>39</v>
      </c>
      <c r="V394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944" s="34" t="str">
        <f ca="1">+IF(Tabla2[[#This Row],[Edad]]="Corregir","Corregir","Ok")</f>
        <v>Ok</v>
      </c>
      <c r="X3944" s="10" t="str">
        <f>+IFERROR(VLOOKUP(Tabla2[[#This Row],[DISTRITO SEGÚN DNI]],Hoja1!$A$2:$B$55,2,FALSE),"No")</f>
        <v>No</v>
      </c>
      <c r="Y3944" s="10" t="str">
        <f>IF(OR(LOWER(Tabla2[[#This Row],[GENERO]])="masculino", LOWER(Tabla2[[#This Row],[GENERO]])="femenino"),"OK","Corregir")</f>
        <v>OK</v>
      </c>
      <c r="Z3944" s="10" t="str">
        <f>+IF(Tabla2[[#This Row],[Nro. DNI / CE]]="","Corregir",IF(LEN(Tabla2[[#This Row],[Nro. DNI / CE]])&gt;=8,"OK","Corregir"))</f>
        <v>OK</v>
      </c>
      <c r="AA3944" s="10">
        <f>COUNTIF(Tabla2[APELLIDOS Y NOMBRES],Tabla2[[#This Row],[APELLIDOS Y NOMBRES]])</f>
        <v>1</v>
      </c>
      <c r="AB3944" t="str">
        <f ca="1">+IFERROR(IF(Tabla2[[#This Row],[FECHA CESE/BAJA]]="","No Aplica",IF(AND(MONTH(Tabla2[[#This Row],[FECHA CESE/BAJA]])=MONTH(TODAY()-30),YEAR(Tabla2[[#This Row],[FECHA CESE/BAJA]])=YEAR(TODAY())),MONTH(TODAY()-30)&amp;"-"&amp;YEAR(TODAY()),"Borrar")),"No aplica")</f>
        <v>No Aplica</v>
      </c>
      <c r="AC3944" t="str">
        <f ca="1">+IFERROR(IF(Tabla2[[#This Row],[FECHA INICIO DE LABORES EN OBRA]]="","No Aplica",IF(AND(MONTH(Tabla2[[#This Row],[FECHA INICIO DE LABORES EN OBRA]])=MONTH(TODAY()-30),YEAR(Tabla2[[#This Row],[FECHA INICIO DE LABORES EN OBRA]])=YEAR(TODAY())),MONTH(TODAY()-30)&amp;"-"&amp;YEAR(TODAY()),"No Aplica")),"No Aplica")</f>
        <v>No Aplica</v>
      </c>
    </row>
    <row r="3945" spans="1:29" x14ac:dyDescent="0.25">
      <c r="A3945" s="2" t="s">
        <v>4915</v>
      </c>
      <c r="B3945" s="3" t="s">
        <v>9929</v>
      </c>
      <c r="C3945" s="3" t="s">
        <v>9929</v>
      </c>
      <c r="D3945" s="3">
        <v>45848458</v>
      </c>
      <c r="E3945" s="3" t="s">
        <v>9960</v>
      </c>
      <c r="F3945" s="36">
        <v>32709</v>
      </c>
      <c r="G3945" s="3">
        <v>2</v>
      </c>
      <c r="H3945" s="3" t="s">
        <v>4916</v>
      </c>
      <c r="I3945" s="3" t="s">
        <v>4112</v>
      </c>
      <c r="J3945" s="3" t="s">
        <v>4960</v>
      </c>
      <c r="K3945" s="3" t="s">
        <v>2467</v>
      </c>
      <c r="L3945" s="8" t="s">
        <v>9813</v>
      </c>
      <c r="M3945" s="5"/>
      <c r="N3945" s="13" t="s">
        <v>1489</v>
      </c>
      <c r="O3945" s="5">
        <v>44952</v>
      </c>
      <c r="P3945" s="8">
        <v>1</v>
      </c>
      <c r="Q3945" s="9">
        <v>4</v>
      </c>
      <c r="R3945" s="9" t="str">
        <f>IFERROR(VLOOKUP(Tabla2[[#This Row],[CONTRATISTA PRNCIPAL]],Hoja1!$L$5:$M$9,2,FALSE),"CJV")</f>
        <v>CJV</v>
      </c>
      <c r="S3945" s="9" t="str">
        <f>IF(Tabla2[[#This Row],[EMPRESA]]=Tabla2[[#This Row],[CONTRATISTA PRNCIPAL]],"Principal","Secundaria")</f>
        <v>Principal</v>
      </c>
      <c r="T3945" s="10">
        <f>IFERROR(1/COUNTIF(Tabla2[CONTRATISTA PRNCIPAL],Tabla2[[#This Row],[CONTRATISTA PRNCIPAL]]),0)</f>
        <v>1.8867924528301886E-2</v>
      </c>
      <c r="U3945" s="33">
        <f ca="1">IF(((TODAY()-Tabla2[[#This Row],[FECHA NACIMIENTO]])/365)&lt;18,"Corregir", IF(((TODAY()-Tabla2[[#This Row],[FECHA NACIMIENTO]])/365)&gt;80, "Corregir",ROUNDDOWN(((TODAY()-Tabla2[[#This Row],[FECHA NACIMIENTO]])/365),0)))</f>
        <v>34</v>
      </c>
      <c r="V394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945" s="34" t="str">
        <f ca="1">+IF(Tabla2[[#This Row],[Edad]]="Corregir","Corregir","Ok")</f>
        <v>Ok</v>
      </c>
      <c r="X3945" s="10" t="str">
        <f>+IFERROR(VLOOKUP(Tabla2[[#This Row],[DISTRITO SEGÚN DNI]],Hoja1!$A$2:$B$55,2,FALSE),"No")</f>
        <v>No</v>
      </c>
      <c r="Y3945" s="10" t="str">
        <f>IF(OR(LOWER(Tabla2[[#This Row],[GENERO]])="masculino", LOWER(Tabla2[[#This Row],[GENERO]])="femenino"),"OK","Corregir")</f>
        <v>OK</v>
      </c>
      <c r="Z3945" s="10" t="str">
        <f>+IF(Tabla2[[#This Row],[Nro. DNI / CE]]="","Corregir",IF(LEN(Tabla2[[#This Row],[Nro. DNI / CE]])&gt;=8,"OK","Corregir"))</f>
        <v>OK</v>
      </c>
      <c r="AA3945" s="10">
        <f>COUNTIF(Tabla2[APELLIDOS Y NOMBRES],Tabla2[[#This Row],[APELLIDOS Y NOMBRES]])</f>
        <v>1</v>
      </c>
      <c r="AB3945" t="str">
        <f ca="1">+IFERROR(IF(Tabla2[[#This Row],[FECHA CESE/BAJA]]="","No Aplica",IF(AND(MONTH(Tabla2[[#This Row],[FECHA CESE/BAJA]])=MONTH(TODAY()-30),YEAR(Tabla2[[#This Row],[FECHA CESE/BAJA]])=YEAR(TODAY())),MONTH(TODAY()-30)&amp;"-"&amp;YEAR(TODAY()),"Borrar")),"No aplica")</f>
        <v>No Aplica</v>
      </c>
      <c r="AC3945" t="str">
        <f ca="1">+IFERROR(IF(Tabla2[[#This Row],[FECHA INICIO DE LABORES EN OBRA]]="","No Aplica",IF(AND(MONTH(Tabla2[[#This Row],[FECHA INICIO DE LABORES EN OBRA]])=MONTH(TODAY()-30),YEAR(Tabla2[[#This Row],[FECHA INICIO DE LABORES EN OBRA]])=YEAR(TODAY())),MONTH(TODAY()-30)&amp;"-"&amp;YEAR(TODAY()),"No Aplica")),"No Aplica")</f>
        <v>No Aplica</v>
      </c>
    </row>
    <row r="3946" spans="1:29" x14ac:dyDescent="0.25">
      <c r="A3946" s="2" t="s">
        <v>4915</v>
      </c>
      <c r="B3946" s="3" t="s">
        <v>9929</v>
      </c>
      <c r="C3946" s="3" t="s">
        <v>9929</v>
      </c>
      <c r="D3946" s="3">
        <v>10181243</v>
      </c>
      <c r="E3946" s="3" t="s">
        <v>9962</v>
      </c>
      <c r="F3946" s="36">
        <v>26038</v>
      </c>
      <c r="G3946" s="3">
        <v>2</v>
      </c>
      <c r="H3946" s="3" t="s">
        <v>4916</v>
      </c>
      <c r="I3946" s="3" t="s">
        <v>4023</v>
      </c>
      <c r="J3946" s="3" t="s">
        <v>4964</v>
      </c>
      <c r="K3946" s="3" t="s">
        <v>3174</v>
      </c>
      <c r="L3946" s="8" t="s">
        <v>9813</v>
      </c>
      <c r="M3946" s="5"/>
      <c r="N3946" s="13" t="s">
        <v>1489</v>
      </c>
      <c r="O3946" s="5">
        <v>44939</v>
      </c>
      <c r="P3946" s="8">
        <v>1</v>
      </c>
      <c r="Q3946" s="9">
        <v>4</v>
      </c>
      <c r="R3946" s="9" t="str">
        <f>IFERROR(VLOOKUP(Tabla2[[#This Row],[CONTRATISTA PRNCIPAL]],Hoja1!$L$5:$M$9,2,FALSE),"CJV")</f>
        <v>CJV</v>
      </c>
      <c r="S3946" s="9" t="str">
        <f>IF(Tabla2[[#This Row],[EMPRESA]]=Tabla2[[#This Row],[CONTRATISTA PRNCIPAL]],"Principal","Secundaria")</f>
        <v>Principal</v>
      </c>
      <c r="T3946" s="10">
        <f>IFERROR(1/COUNTIF(Tabla2[CONTRATISTA PRNCIPAL],Tabla2[[#This Row],[CONTRATISTA PRNCIPAL]]),0)</f>
        <v>1.8867924528301886E-2</v>
      </c>
      <c r="U3946" s="33">
        <f ca="1">IF(((TODAY()-Tabla2[[#This Row],[FECHA NACIMIENTO]])/365)&lt;18,"Corregir", IF(((TODAY()-Tabla2[[#This Row],[FECHA NACIMIENTO]])/365)&gt;80, "Corregir",ROUNDDOWN(((TODAY()-Tabla2[[#This Row],[FECHA NACIMIENTO]])/365),0)))</f>
        <v>52</v>
      </c>
      <c r="V394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946" s="34" t="str">
        <f ca="1">+IF(Tabla2[[#This Row],[Edad]]="Corregir","Corregir","Ok")</f>
        <v>Ok</v>
      </c>
      <c r="X3946" s="10" t="str">
        <f>+IFERROR(VLOOKUP(Tabla2[[#This Row],[DISTRITO SEGÚN DNI]],Hoja1!$A$2:$B$55,2,FALSE),"No")</f>
        <v>No</v>
      </c>
      <c r="Y3946" s="10" t="str">
        <f>IF(OR(LOWER(Tabla2[[#This Row],[GENERO]])="masculino", LOWER(Tabla2[[#This Row],[GENERO]])="femenino"),"OK","Corregir")</f>
        <v>OK</v>
      </c>
      <c r="Z3946" s="10" t="str">
        <f>+IF(Tabla2[[#This Row],[Nro. DNI / CE]]="","Corregir",IF(LEN(Tabla2[[#This Row],[Nro. DNI / CE]])&gt;=8,"OK","Corregir"))</f>
        <v>OK</v>
      </c>
      <c r="AA3946" s="10">
        <f>COUNTIF(Tabla2[APELLIDOS Y NOMBRES],Tabla2[[#This Row],[APELLIDOS Y NOMBRES]])</f>
        <v>1</v>
      </c>
      <c r="AB3946" t="str">
        <f ca="1">+IFERROR(IF(Tabla2[[#This Row],[FECHA CESE/BAJA]]="","No Aplica",IF(AND(MONTH(Tabla2[[#This Row],[FECHA CESE/BAJA]])=MONTH(TODAY()-30),YEAR(Tabla2[[#This Row],[FECHA CESE/BAJA]])=YEAR(TODAY())),MONTH(TODAY()-30)&amp;"-"&amp;YEAR(TODAY()),"Borrar")),"No aplica")</f>
        <v>No Aplica</v>
      </c>
      <c r="AC3946" t="str">
        <f ca="1">+IFERROR(IF(Tabla2[[#This Row],[FECHA INICIO DE LABORES EN OBRA]]="","No Aplica",IF(AND(MONTH(Tabla2[[#This Row],[FECHA INICIO DE LABORES EN OBRA]])=MONTH(TODAY()-30),YEAR(Tabla2[[#This Row],[FECHA INICIO DE LABORES EN OBRA]])=YEAR(TODAY())),MONTH(TODAY()-30)&amp;"-"&amp;YEAR(TODAY()),"No Aplica")),"No Aplica")</f>
        <v>No Aplica</v>
      </c>
    </row>
    <row r="3947" spans="1:29" x14ac:dyDescent="0.25">
      <c r="A3947" s="2" t="s">
        <v>4915</v>
      </c>
      <c r="B3947" s="3" t="s">
        <v>9929</v>
      </c>
      <c r="C3947" s="3" t="s">
        <v>9929</v>
      </c>
      <c r="D3947" s="3">
        <v>45015508</v>
      </c>
      <c r="E3947" s="3" t="s">
        <v>9963</v>
      </c>
      <c r="F3947" s="36">
        <v>31008</v>
      </c>
      <c r="G3947" s="3">
        <v>1</v>
      </c>
      <c r="H3947" s="3" t="s">
        <v>4965</v>
      </c>
      <c r="I3947" s="3" t="s">
        <v>9951</v>
      </c>
      <c r="J3947" s="3" t="s">
        <v>4966</v>
      </c>
      <c r="K3947" s="3" t="s">
        <v>1510</v>
      </c>
      <c r="L3947" s="8" t="s">
        <v>9813</v>
      </c>
      <c r="M3947" s="5"/>
      <c r="N3947" s="13" t="s">
        <v>1489</v>
      </c>
      <c r="O3947" s="5">
        <v>44945</v>
      </c>
      <c r="P3947" s="8">
        <v>1</v>
      </c>
      <c r="Q3947" s="9">
        <v>1</v>
      </c>
      <c r="R3947" s="9" t="str">
        <f>IFERROR(VLOOKUP(Tabla2[[#This Row],[CONTRATISTA PRNCIPAL]],Hoja1!$L$5:$M$9,2,FALSE),"CJV")</f>
        <v>CJV</v>
      </c>
      <c r="S3947" s="9" t="str">
        <f>IF(Tabla2[[#This Row],[EMPRESA]]=Tabla2[[#This Row],[CONTRATISTA PRNCIPAL]],"Principal","Secundaria")</f>
        <v>Principal</v>
      </c>
      <c r="T3947" s="10">
        <f>IFERROR(1/COUNTIF(Tabla2[CONTRATISTA PRNCIPAL],Tabla2[[#This Row],[CONTRATISTA PRNCIPAL]]),0)</f>
        <v>1.8867924528301886E-2</v>
      </c>
      <c r="U3947" s="33">
        <f ca="1">IF(((TODAY()-Tabla2[[#This Row],[FECHA NACIMIENTO]])/365)&lt;18,"Corregir", IF(((TODAY()-Tabla2[[#This Row],[FECHA NACIMIENTO]])/365)&gt;80, "Corregir",ROUNDDOWN(((TODAY()-Tabla2[[#This Row],[FECHA NACIMIENTO]])/365),0)))</f>
        <v>38</v>
      </c>
      <c r="V394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947" s="34" t="str">
        <f ca="1">+IF(Tabla2[[#This Row],[Edad]]="Corregir","Corregir","Ok")</f>
        <v>Ok</v>
      </c>
      <c r="X3947" s="10" t="str">
        <f>+IFERROR(VLOOKUP(Tabla2[[#This Row],[DISTRITO SEGÚN DNI]],Hoja1!$A$2:$B$55,2,FALSE),"No")</f>
        <v>CALLAO</v>
      </c>
      <c r="Y3947" s="10" t="str">
        <f>IF(OR(LOWER(Tabla2[[#This Row],[GENERO]])="masculino", LOWER(Tabla2[[#This Row],[GENERO]])="femenino"),"OK","Corregir")</f>
        <v>OK</v>
      </c>
      <c r="Z3947" s="10" t="str">
        <f>+IF(Tabla2[[#This Row],[Nro. DNI / CE]]="","Corregir",IF(LEN(Tabla2[[#This Row],[Nro. DNI / CE]])&gt;=8,"OK","Corregir"))</f>
        <v>OK</v>
      </c>
      <c r="AA3947" s="10">
        <f>COUNTIF(Tabla2[APELLIDOS Y NOMBRES],Tabla2[[#This Row],[APELLIDOS Y NOMBRES]])</f>
        <v>1</v>
      </c>
      <c r="AB3947" t="str">
        <f ca="1">+IFERROR(IF(Tabla2[[#This Row],[FECHA CESE/BAJA]]="","No Aplica",IF(AND(MONTH(Tabla2[[#This Row],[FECHA CESE/BAJA]])=MONTH(TODAY()-30),YEAR(Tabla2[[#This Row],[FECHA CESE/BAJA]])=YEAR(TODAY())),MONTH(TODAY()-30)&amp;"-"&amp;YEAR(TODAY()),"Borrar")),"No aplica")</f>
        <v>No Aplica</v>
      </c>
      <c r="AC3947" t="str">
        <f ca="1">+IFERROR(IF(Tabla2[[#This Row],[FECHA INICIO DE LABORES EN OBRA]]="","No Aplica",IF(AND(MONTH(Tabla2[[#This Row],[FECHA INICIO DE LABORES EN OBRA]])=MONTH(TODAY()-30),YEAR(Tabla2[[#This Row],[FECHA INICIO DE LABORES EN OBRA]])=YEAR(TODAY())),MONTH(TODAY()-30)&amp;"-"&amp;YEAR(TODAY()),"No Aplica")),"No Aplica")</f>
        <v>No Aplica</v>
      </c>
    </row>
    <row r="3948" spans="1:29" x14ac:dyDescent="0.25">
      <c r="A3948" s="2" t="s">
        <v>4915</v>
      </c>
      <c r="B3948" s="3" t="s">
        <v>9929</v>
      </c>
      <c r="C3948" s="3" t="s">
        <v>9929</v>
      </c>
      <c r="D3948" s="3">
        <v>76170187</v>
      </c>
      <c r="E3948" s="3" t="s">
        <v>9964</v>
      </c>
      <c r="F3948" s="36">
        <v>35615</v>
      </c>
      <c r="G3948" s="3">
        <v>1</v>
      </c>
      <c r="H3948" s="3" t="s">
        <v>4936</v>
      </c>
      <c r="I3948" s="3" t="s">
        <v>4112</v>
      </c>
      <c r="J3948" s="3" t="s">
        <v>4967</v>
      </c>
      <c r="K3948" s="3" t="s">
        <v>3073</v>
      </c>
      <c r="L3948" s="8" t="s">
        <v>9818</v>
      </c>
      <c r="M3948" s="5"/>
      <c r="N3948" s="13" t="s">
        <v>1489</v>
      </c>
      <c r="O3948" s="5">
        <v>44928</v>
      </c>
      <c r="P3948" s="8">
        <v>1</v>
      </c>
      <c r="Q3948" s="9">
        <v>1</v>
      </c>
      <c r="R3948" s="9" t="str">
        <f>IFERROR(VLOOKUP(Tabla2[[#This Row],[CONTRATISTA PRNCIPAL]],Hoja1!$L$5:$M$9,2,FALSE),"CJV")</f>
        <v>CJV</v>
      </c>
      <c r="S3948" s="9" t="str">
        <f>IF(Tabla2[[#This Row],[EMPRESA]]=Tabla2[[#This Row],[CONTRATISTA PRNCIPAL]],"Principal","Secundaria")</f>
        <v>Principal</v>
      </c>
      <c r="T3948" s="10">
        <f>IFERROR(1/COUNTIF(Tabla2[CONTRATISTA PRNCIPAL],Tabla2[[#This Row],[CONTRATISTA PRNCIPAL]]),0)</f>
        <v>1.8867924528301886E-2</v>
      </c>
      <c r="U3948" s="33">
        <f ca="1">IF(((TODAY()-Tabla2[[#This Row],[FECHA NACIMIENTO]])/365)&lt;18,"Corregir", IF(((TODAY()-Tabla2[[#This Row],[FECHA NACIMIENTO]])/365)&gt;80, "Corregir",ROUNDDOWN(((TODAY()-Tabla2[[#This Row],[FECHA NACIMIENTO]])/365),0)))</f>
        <v>26</v>
      </c>
      <c r="V394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948" s="34" t="str">
        <f ca="1">+IF(Tabla2[[#This Row],[Edad]]="Corregir","Corregir","Ok")</f>
        <v>Ok</v>
      </c>
      <c r="X3948" s="10" t="str">
        <f>+IFERROR(VLOOKUP(Tabla2[[#This Row],[DISTRITO SEGÚN DNI]],Hoja1!$A$2:$B$55,2,FALSE),"No")</f>
        <v>No</v>
      </c>
      <c r="Y3948" s="10" t="str">
        <f>IF(OR(LOWER(Tabla2[[#This Row],[GENERO]])="masculino", LOWER(Tabla2[[#This Row],[GENERO]])="femenino"),"OK","Corregir")</f>
        <v>OK</v>
      </c>
      <c r="Z3948" s="10" t="str">
        <f>+IF(Tabla2[[#This Row],[Nro. DNI / CE]]="","Corregir",IF(LEN(Tabla2[[#This Row],[Nro. DNI / CE]])&gt;=8,"OK","Corregir"))</f>
        <v>OK</v>
      </c>
      <c r="AA3948" s="10">
        <f>COUNTIF(Tabla2[APELLIDOS Y NOMBRES],Tabla2[[#This Row],[APELLIDOS Y NOMBRES]])</f>
        <v>1</v>
      </c>
      <c r="AB3948" t="str">
        <f ca="1">+IFERROR(IF(Tabla2[[#This Row],[FECHA CESE/BAJA]]="","No Aplica",IF(AND(MONTH(Tabla2[[#This Row],[FECHA CESE/BAJA]])=MONTH(TODAY()-30),YEAR(Tabla2[[#This Row],[FECHA CESE/BAJA]])=YEAR(TODAY())),MONTH(TODAY()-30)&amp;"-"&amp;YEAR(TODAY()),"Borrar")),"No aplica")</f>
        <v>No Aplica</v>
      </c>
      <c r="AC3948" t="str">
        <f ca="1">+IFERROR(IF(Tabla2[[#This Row],[FECHA INICIO DE LABORES EN OBRA]]="","No Aplica",IF(AND(MONTH(Tabla2[[#This Row],[FECHA INICIO DE LABORES EN OBRA]])=MONTH(TODAY()-30),YEAR(Tabla2[[#This Row],[FECHA INICIO DE LABORES EN OBRA]])=YEAR(TODAY())),MONTH(TODAY()-30)&amp;"-"&amp;YEAR(TODAY()),"No Aplica")),"No Aplica")</f>
        <v>No Aplica</v>
      </c>
    </row>
    <row r="3949" spans="1:29" x14ac:dyDescent="0.25">
      <c r="A3949" s="2">
        <v>20609858070</v>
      </c>
      <c r="B3949" s="3" t="s">
        <v>4952</v>
      </c>
      <c r="C3949" s="3" t="s">
        <v>9929</v>
      </c>
      <c r="D3949" s="3" t="s">
        <v>4968</v>
      </c>
      <c r="E3949" s="3" t="s">
        <v>9965</v>
      </c>
      <c r="F3949" s="36">
        <v>34759</v>
      </c>
      <c r="G3949" s="3">
        <v>1</v>
      </c>
      <c r="H3949" s="3" t="s">
        <v>4954</v>
      </c>
      <c r="I3949" s="3" t="s">
        <v>4023</v>
      </c>
      <c r="J3949" s="3" t="s">
        <v>4969</v>
      </c>
      <c r="K3949" s="3" t="s">
        <v>4970</v>
      </c>
      <c r="L3949" s="8" t="s">
        <v>9813</v>
      </c>
      <c r="M3949" s="5"/>
      <c r="N3949" s="13" t="s">
        <v>1489</v>
      </c>
      <c r="O3949" s="5">
        <v>44928</v>
      </c>
      <c r="P3949" s="8">
        <v>1</v>
      </c>
      <c r="Q3949" s="9">
        <v>1</v>
      </c>
      <c r="R3949" s="9" t="str">
        <f>IFERROR(VLOOKUP(Tabla2[[#This Row],[CONTRATISTA PRNCIPAL]],Hoja1!$L$5:$M$9,2,FALSE),"CJV")</f>
        <v>CJV</v>
      </c>
      <c r="S3949" s="9" t="str">
        <f>IF(Tabla2[[#This Row],[EMPRESA]]=Tabla2[[#This Row],[CONTRATISTA PRNCIPAL]],"Principal","Secundaria")</f>
        <v>Secundaria</v>
      </c>
      <c r="T3949" s="10">
        <f>IFERROR(1/COUNTIF(Tabla2[CONTRATISTA PRNCIPAL],Tabla2[[#This Row],[CONTRATISTA PRNCIPAL]]),0)</f>
        <v>1.8867924528301886E-2</v>
      </c>
      <c r="U3949" s="33">
        <f ca="1">IF(((TODAY()-Tabla2[[#This Row],[FECHA NACIMIENTO]])/365)&lt;18,"Corregir", IF(((TODAY()-Tabla2[[#This Row],[FECHA NACIMIENTO]])/365)&gt;80, "Corregir",ROUNDDOWN(((TODAY()-Tabla2[[#This Row],[FECHA NACIMIENTO]])/365),0)))</f>
        <v>28</v>
      </c>
      <c r="V394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949" s="34" t="str">
        <f ca="1">+IF(Tabla2[[#This Row],[Edad]]="Corregir","Corregir","Ok")</f>
        <v>Ok</v>
      </c>
      <c r="X3949" s="10" t="str">
        <f>+IFERROR(VLOOKUP(Tabla2[[#This Row],[DISTRITO SEGÚN DNI]],Hoja1!$A$2:$B$55,2,FALSE),"No")</f>
        <v>No</v>
      </c>
      <c r="Y3949" s="10" t="str">
        <f>IF(OR(LOWER(Tabla2[[#This Row],[GENERO]])="masculino", LOWER(Tabla2[[#This Row],[GENERO]])="femenino"),"OK","Corregir")</f>
        <v>OK</v>
      </c>
      <c r="Z3949" s="10" t="str">
        <f>+IF(Tabla2[[#This Row],[Nro. DNI / CE]]="","Corregir",IF(LEN(Tabla2[[#This Row],[Nro. DNI / CE]])&gt;=8,"OK","Corregir"))</f>
        <v>OK</v>
      </c>
      <c r="AA3949" s="10">
        <f>COUNTIF(Tabla2[APELLIDOS Y NOMBRES],Tabla2[[#This Row],[APELLIDOS Y NOMBRES]])</f>
        <v>1</v>
      </c>
      <c r="AB3949" t="str">
        <f ca="1">+IFERROR(IF(Tabla2[[#This Row],[FECHA CESE/BAJA]]="","No Aplica",IF(AND(MONTH(Tabla2[[#This Row],[FECHA CESE/BAJA]])=MONTH(TODAY()-30),YEAR(Tabla2[[#This Row],[FECHA CESE/BAJA]])=YEAR(TODAY())),MONTH(TODAY()-30)&amp;"-"&amp;YEAR(TODAY()),"Borrar")),"No aplica")</f>
        <v>No Aplica</v>
      </c>
      <c r="AC3949" t="str">
        <f ca="1">+IFERROR(IF(Tabla2[[#This Row],[FECHA INICIO DE LABORES EN OBRA]]="","No Aplica",IF(AND(MONTH(Tabla2[[#This Row],[FECHA INICIO DE LABORES EN OBRA]])=MONTH(TODAY()-30),YEAR(Tabla2[[#This Row],[FECHA INICIO DE LABORES EN OBRA]])=YEAR(TODAY())),MONTH(TODAY()-30)&amp;"-"&amp;YEAR(TODAY()),"No Aplica")),"No Aplica")</f>
        <v>No Aplica</v>
      </c>
    </row>
    <row r="3950" spans="1:29" x14ac:dyDescent="0.25">
      <c r="A3950" s="2">
        <v>20609858070</v>
      </c>
      <c r="B3950" s="3" t="s">
        <v>4952</v>
      </c>
      <c r="C3950" s="3" t="s">
        <v>9929</v>
      </c>
      <c r="D3950" s="3" t="s">
        <v>727</v>
      </c>
      <c r="E3950" s="3" t="s">
        <v>9966</v>
      </c>
      <c r="F3950" s="36">
        <v>32720</v>
      </c>
      <c r="G3950" s="3">
        <v>1</v>
      </c>
      <c r="H3950" s="3" t="s">
        <v>4973</v>
      </c>
      <c r="I3950" s="3" t="s">
        <v>5061</v>
      </c>
      <c r="J3950" s="3" t="s">
        <v>4974</v>
      </c>
      <c r="K3950" s="3" t="s">
        <v>2078</v>
      </c>
      <c r="L3950" s="8" t="s">
        <v>9813</v>
      </c>
      <c r="M3950" s="5"/>
      <c r="N3950" s="13" t="s">
        <v>1489</v>
      </c>
      <c r="O3950" s="5">
        <v>44928</v>
      </c>
      <c r="P3950" s="8">
        <v>1</v>
      </c>
      <c r="Q3950" s="9">
        <v>1</v>
      </c>
      <c r="R3950" s="9" t="str">
        <f>IFERROR(VLOOKUP(Tabla2[[#This Row],[CONTRATISTA PRNCIPAL]],Hoja1!$L$5:$M$9,2,FALSE),"CJV")</f>
        <v>CJV</v>
      </c>
      <c r="S3950" s="9" t="str">
        <f>IF(Tabla2[[#This Row],[EMPRESA]]=Tabla2[[#This Row],[CONTRATISTA PRNCIPAL]],"Principal","Secundaria")</f>
        <v>Secundaria</v>
      </c>
      <c r="T3950" s="10">
        <f>IFERROR(1/COUNTIF(Tabla2[CONTRATISTA PRNCIPAL],Tabla2[[#This Row],[CONTRATISTA PRNCIPAL]]),0)</f>
        <v>1.8867924528301886E-2</v>
      </c>
      <c r="U3950" s="33">
        <f ca="1">IF(((TODAY()-Tabla2[[#This Row],[FECHA NACIMIENTO]])/365)&lt;18,"Corregir", IF(((TODAY()-Tabla2[[#This Row],[FECHA NACIMIENTO]])/365)&gt;80, "Corregir",ROUNDDOWN(((TODAY()-Tabla2[[#This Row],[FECHA NACIMIENTO]])/365),0)))</f>
        <v>34</v>
      </c>
      <c r="V395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950" s="34" t="str">
        <f ca="1">+IF(Tabla2[[#This Row],[Edad]]="Corregir","Corregir","Ok")</f>
        <v>Ok</v>
      </c>
      <c r="X3950" s="10" t="str">
        <f>+IFERROR(VLOOKUP(Tabla2[[#This Row],[DISTRITO SEGÚN DNI]],Hoja1!$A$2:$B$55,2,FALSE),"No")</f>
        <v>ATE</v>
      </c>
      <c r="Y3950" s="10" t="str">
        <f>IF(OR(LOWER(Tabla2[[#This Row],[GENERO]])="masculino", LOWER(Tabla2[[#This Row],[GENERO]])="femenino"),"OK","Corregir")</f>
        <v>OK</v>
      </c>
      <c r="Z3950" s="10" t="str">
        <f>+IF(Tabla2[[#This Row],[Nro. DNI / CE]]="","Corregir",IF(LEN(Tabla2[[#This Row],[Nro. DNI / CE]])&gt;=8,"OK","Corregir"))</f>
        <v>OK</v>
      </c>
      <c r="AA3950" s="10">
        <f>COUNTIF(Tabla2[APELLIDOS Y NOMBRES],Tabla2[[#This Row],[APELLIDOS Y NOMBRES]])</f>
        <v>1</v>
      </c>
      <c r="AB3950" t="str">
        <f ca="1">+IFERROR(IF(Tabla2[[#This Row],[FECHA CESE/BAJA]]="","No Aplica",IF(AND(MONTH(Tabla2[[#This Row],[FECHA CESE/BAJA]])=MONTH(TODAY()-30),YEAR(Tabla2[[#This Row],[FECHA CESE/BAJA]])=YEAR(TODAY())),MONTH(TODAY()-30)&amp;"-"&amp;YEAR(TODAY()),"Borrar")),"No aplica")</f>
        <v>No Aplica</v>
      </c>
      <c r="AC3950" t="str">
        <f ca="1">+IFERROR(IF(Tabla2[[#This Row],[FECHA INICIO DE LABORES EN OBRA]]="","No Aplica",IF(AND(MONTH(Tabla2[[#This Row],[FECHA INICIO DE LABORES EN OBRA]])=MONTH(TODAY()-30),YEAR(Tabla2[[#This Row],[FECHA INICIO DE LABORES EN OBRA]])=YEAR(TODAY())),MONTH(TODAY()-30)&amp;"-"&amp;YEAR(TODAY()),"No Aplica")),"No Aplica")</f>
        <v>No Aplica</v>
      </c>
    </row>
    <row r="3951" spans="1:29" x14ac:dyDescent="0.25">
      <c r="A3951" s="2" t="s">
        <v>4915</v>
      </c>
      <c r="B3951" s="3" t="s">
        <v>9929</v>
      </c>
      <c r="C3951" s="3" t="s">
        <v>9929</v>
      </c>
      <c r="D3951" s="3" t="s">
        <v>4975</v>
      </c>
      <c r="E3951" s="3" t="s">
        <v>9967</v>
      </c>
      <c r="F3951" s="36">
        <v>33313</v>
      </c>
      <c r="G3951" s="3">
        <v>1</v>
      </c>
      <c r="H3951" s="3" t="s">
        <v>4938</v>
      </c>
      <c r="I3951" s="3" t="s">
        <v>9951</v>
      </c>
      <c r="J3951" s="3" t="s">
        <v>4946</v>
      </c>
      <c r="K3951" s="3" t="s">
        <v>1500</v>
      </c>
      <c r="L3951" s="8" t="s">
        <v>9818</v>
      </c>
      <c r="M3951" s="5"/>
      <c r="N3951" s="13" t="s">
        <v>1489</v>
      </c>
      <c r="O3951" s="5">
        <v>44966</v>
      </c>
      <c r="P3951" s="8">
        <v>1</v>
      </c>
      <c r="Q3951" s="9">
        <v>1</v>
      </c>
      <c r="R3951" s="9" t="str">
        <f>IFERROR(VLOOKUP(Tabla2[[#This Row],[CONTRATISTA PRNCIPAL]],Hoja1!$L$5:$M$9,2,FALSE),"CJV")</f>
        <v>CJV</v>
      </c>
      <c r="S3951" s="9" t="str">
        <f>IF(Tabla2[[#This Row],[EMPRESA]]=Tabla2[[#This Row],[CONTRATISTA PRNCIPAL]],"Principal","Secundaria")</f>
        <v>Principal</v>
      </c>
      <c r="T3951" s="10">
        <f>IFERROR(1/COUNTIF(Tabla2[CONTRATISTA PRNCIPAL],Tabla2[[#This Row],[CONTRATISTA PRNCIPAL]]),0)</f>
        <v>1.8867924528301886E-2</v>
      </c>
      <c r="U3951" s="33">
        <f ca="1">IF(((TODAY()-Tabla2[[#This Row],[FECHA NACIMIENTO]])/365)&lt;18,"Corregir", IF(((TODAY()-Tabla2[[#This Row],[FECHA NACIMIENTO]])/365)&gt;80, "Corregir",ROUNDDOWN(((TODAY()-Tabla2[[#This Row],[FECHA NACIMIENTO]])/365),0)))</f>
        <v>32</v>
      </c>
      <c r="V395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951" s="34" t="str">
        <f ca="1">+IF(Tabla2[[#This Row],[Edad]]="Corregir","Corregir","Ok")</f>
        <v>Ok</v>
      </c>
      <c r="X3951" s="10" t="str">
        <f>+IFERROR(VLOOKUP(Tabla2[[#This Row],[DISTRITO SEGÚN DNI]],Hoja1!$A$2:$B$55,2,FALSE),"No")</f>
        <v>No</v>
      </c>
      <c r="Y3951" s="10" t="str">
        <f>IF(OR(LOWER(Tabla2[[#This Row],[GENERO]])="masculino", LOWER(Tabla2[[#This Row],[GENERO]])="femenino"),"OK","Corregir")</f>
        <v>OK</v>
      </c>
      <c r="Z3951" s="10" t="str">
        <f>+IF(Tabla2[[#This Row],[Nro. DNI / CE]]="","Corregir",IF(LEN(Tabla2[[#This Row],[Nro. DNI / CE]])&gt;=8,"OK","Corregir"))</f>
        <v>OK</v>
      </c>
      <c r="AA3951" s="10">
        <f>COUNTIF(Tabla2[APELLIDOS Y NOMBRES],Tabla2[[#This Row],[APELLIDOS Y NOMBRES]])</f>
        <v>1</v>
      </c>
      <c r="AB3951" t="str">
        <f ca="1">+IFERROR(IF(Tabla2[[#This Row],[FECHA CESE/BAJA]]="","No Aplica",IF(AND(MONTH(Tabla2[[#This Row],[FECHA CESE/BAJA]])=MONTH(TODAY()-30),YEAR(Tabla2[[#This Row],[FECHA CESE/BAJA]])=YEAR(TODAY())),MONTH(TODAY()-30)&amp;"-"&amp;YEAR(TODAY()),"Borrar")),"No aplica")</f>
        <v>No Aplica</v>
      </c>
      <c r="AC3951" t="str">
        <f ca="1">+IFERROR(IF(Tabla2[[#This Row],[FECHA INICIO DE LABORES EN OBRA]]="","No Aplica",IF(AND(MONTH(Tabla2[[#This Row],[FECHA INICIO DE LABORES EN OBRA]])=MONTH(TODAY()-30),YEAR(Tabla2[[#This Row],[FECHA INICIO DE LABORES EN OBRA]])=YEAR(TODAY())),MONTH(TODAY()-30)&amp;"-"&amp;YEAR(TODAY()),"No Aplica")),"No Aplica")</f>
        <v>No Aplica</v>
      </c>
    </row>
    <row r="3952" spans="1:29" x14ac:dyDescent="0.25">
      <c r="A3952" s="2" t="s">
        <v>4915</v>
      </c>
      <c r="B3952" s="3" t="s">
        <v>9929</v>
      </c>
      <c r="C3952" s="3" t="s">
        <v>9929</v>
      </c>
      <c r="D3952" s="3">
        <v>47004135</v>
      </c>
      <c r="E3952" s="3" t="s">
        <v>9968</v>
      </c>
      <c r="F3952" s="36">
        <v>33351</v>
      </c>
      <c r="G3952" s="3">
        <v>2</v>
      </c>
      <c r="H3952" s="3" t="s">
        <v>4958</v>
      </c>
      <c r="I3952" s="3" t="s">
        <v>4023</v>
      </c>
      <c r="J3952" s="3" t="s">
        <v>4976</v>
      </c>
      <c r="K3952" s="3" t="s">
        <v>4972</v>
      </c>
      <c r="L3952" s="8" t="s">
        <v>9813</v>
      </c>
      <c r="M3952" s="5"/>
      <c r="N3952" s="13" t="s">
        <v>1489</v>
      </c>
      <c r="O3952" s="5">
        <v>44979</v>
      </c>
      <c r="P3952" s="8">
        <v>1</v>
      </c>
      <c r="Q3952" s="9">
        <v>4</v>
      </c>
      <c r="R3952" s="9" t="str">
        <f>IFERROR(VLOOKUP(Tabla2[[#This Row],[CONTRATISTA PRNCIPAL]],Hoja1!$L$5:$M$9,2,FALSE),"CJV")</f>
        <v>CJV</v>
      </c>
      <c r="S3952" s="9" t="str">
        <f>IF(Tabla2[[#This Row],[EMPRESA]]=Tabla2[[#This Row],[CONTRATISTA PRNCIPAL]],"Principal","Secundaria")</f>
        <v>Principal</v>
      </c>
      <c r="T3952" s="10">
        <f>IFERROR(1/COUNTIF(Tabla2[CONTRATISTA PRNCIPAL],Tabla2[[#This Row],[CONTRATISTA PRNCIPAL]]),0)</f>
        <v>1.8867924528301886E-2</v>
      </c>
      <c r="U3952" s="33">
        <f ca="1">IF(((TODAY()-Tabla2[[#This Row],[FECHA NACIMIENTO]])/365)&lt;18,"Corregir", IF(((TODAY()-Tabla2[[#This Row],[FECHA NACIMIENTO]])/365)&gt;80, "Corregir",ROUNDDOWN(((TODAY()-Tabla2[[#This Row],[FECHA NACIMIENTO]])/365),0)))</f>
        <v>32</v>
      </c>
      <c r="V395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952" s="34" t="str">
        <f ca="1">+IF(Tabla2[[#This Row],[Edad]]="Corregir","Corregir","Ok")</f>
        <v>Ok</v>
      </c>
      <c r="X3952" s="10" t="str">
        <f>+IFERROR(VLOOKUP(Tabla2[[#This Row],[DISTRITO SEGÚN DNI]],Hoja1!$A$2:$B$55,2,FALSE),"No")</f>
        <v>No</v>
      </c>
      <c r="Y3952" s="10" t="str">
        <f>IF(OR(LOWER(Tabla2[[#This Row],[GENERO]])="masculino", LOWER(Tabla2[[#This Row],[GENERO]])="femenino"),"OK","Corregir")</f>
        <v>OK</v>
      </c>
      <c r="Z3952" s="10" t="str">
        <f>+IF(Tabla2[[#This Row],[Nro. DNI / CE]]="","Corregir",IF(LEN(Tabla2[[#This Row],[Nro. DNI / CE]])&gt;=8,"OK","Corregir"))</f>
        <v>OK</v>
      </c>
      <c r="AA3952" s="10">
        <f>COUNTIF(Tabla2[APELLIDOS Y NOMBRES],Tabla2[[#This Row],[APELLIDOS Y NOMBRES]])</f>
        <v>1</v>
      </c>
      <c r="AB3952" t="str">
        <f ca="1">+IFERROR(IF(Tabla2[[#This Row],[FECHA CESE/BAJA]]="","No Aplica",IF(AND(MONTH(Tabla2[[#This Row],[FECHA CESE/BAJA]])=MONTH(TODAY()-30),YEAR(Tabla2[[#This Row],[FECHA CESE/BAJA]])=YEAR(TODAY())),MONTH(TODAY()-30)&amp;"-"&amp;YEAR(TODAY()),"Borrar")),"No aplica")</f>
        <v>No Aplica</v>
      </c>
      <c r="AC3952" t="str">
        <f ca="1">+IFERROR(IF(Tabla2[[#This Row],[FECHA INICIO DE LABORES EN OBRA]]="","No Aplica",IF(AND(MONTH(Tabla2[[#This Row],[FECHA INICIO DE LABORES EN OBRA]])=MONTH(TODAY()-30),YEAR(Tabla2[[#This Row],[FECHA INICIO DE LABORES EN OBRA]])=YEAR(TODAY())),MONTH(TODAY()-30)&amp;"-"&amp;YEAR(TODAY()),"No Aplica")),"No Aplica")</f>
        <v>No Aplica</v>
      </c>
    </row>
    <row r="3953" spans="1:29" x14ac:dyDescent="0.25">
      <c r="A3953" s="2" t="s">
        <v>4915</v>
      </c>
      <c r="B3953" s="3" t="s">
        <v>9929</v>
      </c>
      <c r="C3953" s="3" t="s">
        <v>9929</v>
      </c>
      <c r="D3953" s="3">
        <v>74201662</v>
      </c>
      <c r="E3953" s="3" t="s">
        <v>9969</v>
      </c>
      <c r="F3953" s="36">
        <v>35016</v>
      </c>
      <c r="G3953" s="3">
        <v>2</v>
      </c>
      <c r="H3953" s="3" t="s">
        <v>4588</v>
      </c>
      <c r="I3953" s="3" t="s">
        <v>4023</v>
      </c>
      <c r="J3953" s="3" t="s">
        <v>4977</v>
      </c>
      <c r="K3953" s="3" t="s">
        <v>2078</v>
      </c>
      <c r="L3953" s="8" t="s">
        <v>9813</v>
      </c>
      <c r="M3953" s="5"/>
      <c r="N3953" s="13" t="s">
        <v>1489</v>
      </c>
      <c r="O3953" s="5">
        <v>44979</v>
      </c>
      <c r="P3953" s="8">
        <v>1</v>
      </c>
      <c r="Q3953" s="9">
        <v>4</v>
      </c>
      <c r="R3953" s="9" t="str">
        <f>IFERROR(VLOOKUP(Tabla2[[#This Row],[CONTRATISTA PRNCIPAL]],Hoja1!$L$5:$M$9,2,FALSE),"CJV")</f>
        <v>CJV</v>
      </c>
      <c r="S3953" s="9" t="str">
        <f>IF(Tabla2[[#This Row],[EMPRESA]]=Tabla2[[#This Row],[CONTRATISTA PRNCIPAL]],"Principal","Secundaria")</f>
        <v>Principal</v>
      </c>
      <c r="T3953" s="10">
        <f>IFERROR(1/COUNTIF(Tabla2[CONTRATISTA PRNCIPAL],Tabla2[[#This Row],[CONTRATISTA PRNCIPAL]]),0)</f>
        <v>1.8867924528301886E-2</v>
      </c>
      <c r="U3953" s="33">
        <f ca="1">IF(((TODAY()-Tabla2[[#This Row],[FECHA NACIMIENTO]])/365)&lt;18,"Corregir", IF(((TODAY()-Tabla2[[#This Row],[FECHA NACIMIENTO]])/365)&gt;80, "Corregir",ROUNDDOWN(((TODAY()-Tabla2[[#This Row],[FECHA NACIMIENTO]])/365),0)))</f>
        <v>27</v>
      </c>
      <c r="V395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953" s="34" t="str">
        <f ca="1">+IF(Tabla2[[#This Row],[Edad]]="Corregir","Corregir","Ok")</f>
        <v>Ok</v>
      </c>
      <c r="X3953" s="10" t="str">
        <f>+IFERROR(VLOOKUP(Tabla2[[#This Row],[DISTRITO SEGÚN DNI]],Hoja1!$A$2:$B$55,2,FALSE),"No")</f>
        <v>ATE</v>
      </c>
      <c r="Y3953" s="10" t="str">
        <f>IF(OR(LOWER(Tabla2[[#This Row],[GENERO]])="masculino", LOWER(Tabla2[[#This Row],[GENERO]])="femenino"),"OK","Corregir")</f>
        <v>OK</v>
      </c>
      <c r="Z3953" s="10" t="str">
        <f>+IF(Tabla2[[#This Row],[Nro. DNI / CE]]="","Corregir",IF(LEN(Tabla2[[#This Row],[Nro. DNI / CE]])&gt;=8,"OK","Corregir"))</f>
        <v>OK</v>
      </c>
      <c r="AA3953" s="10">
        <f>COUNTIF(Tabla2[APELLIDOS Y NOMBRES],Tabla2[[#This Row],[APELLIDOS Y NOMBRES]])</f>
        <v>1</v>
      </c>
      <c r="AB3953" t="str">
        <f ca="1">+IFERROR(IF(Tabla2[[#This Row],[FECHA CESE/BAJA]]="","No Aplica",IF(AND(MONTH(Tabla2[[#This Row],[FECHA CESE/BAJA]])=MONTH(TODAY()-30),YEAR(Tabla2[[#This Row],[FECHA CESE/BAJA]])=YEAR(TODAY())),MONTH(TODAY()-30)&amp;"-"&amp;YEAR(TODAY()),"Borrar")),"No aplica")</f>
        <v>No Aplica</v>
      </c>
      <c r="AC3953" t="str">
        <f ca="1">+IFERROR(IF(Tabla2[[#This Row],[FECHA INICIO DE LABORES EN OBRA]]="","No Aplica",IF(AND(MONTH(Tabla2[[#This Row],[FECHA INICIO DE LABORES EN OBRA]])=MONTH(TODAY()-30),YEAR(Tabla2[[#This Row],[FECHA INICIO DE LABORES EN OBRA]])=YEAR(TODAY())),MONTH(TODAY()-30)&amp;"-"&amp;YEAR(TODAY()),"No Aplica")),"No Aplica")</f>
        <v>No Aplica</v>
      </c>
    </row>
    <row r="3954" spans="1:29" x14ac:dyDescent="0.25">
      <c r="A3954" s="2" t="s">
        <v>4915</v>
      </c>
      <c r="B3954" s="3" t="s">
        <v>9929</v>
      </c>
      <c r="C3954" s="3" t="s">
        <v>9929</v>
      </c>
      <c r="D3954" s="3" t="s">
        <v>4979</v>
      </c>
      <c r="E3954" s="3" t="s">
        <v>9970</v>
      </c>
      <c r="F3954" s="36">
        <v>35963</v>
      </c>
      <c r="G3954" s="3">
        <v>1</v>
      </c>
      <c r="H3954" s="3" t="s">
        <v>3072</v>
      </c>
      <c r="I3954" s="3" t="s">
        <v>5061</v>
      </c>
      <c r="J3954" s="3" t="s">
        <v>4980</v>
      </c>
      <c r="K3954" s="3" t="s">
        <v>2075</v>
      </c>
      <c r="L3954" s="8" t="s">
        <v>9813</v>
      </c>
      <c r="M3954" s="5"/>
      <c r="N3954" s="13" t="s">
        <v>1489</v>
      </c>
      <c r="O3954" s="5">
        <v>44986</v>
      </c>
      <c r="P3954" s="8">
        <v>1</v>
      </c>
      <c r="Q3954" s="9">
        <v>1</v>
      </c>
      <c r="R3954" s="9" t="str">
        <f>IFERROR(VLOOKUP(Tabla2[[#This Row],[CONTRATISTA PRNCIPAL]],Hoja1!$L$5:$M$9,2,FALSE),"CJV")</f>
        <v>CJV</v>
      </c>
      <c r="S3954" s="9" t="str">
        <f>IF(Tabla2[[#This Row],[EMPRESA]]=Tabla2[[#This Row],[CONTRATISTA PRNCIPAL]],"Principal","Secundaria")</f>
        <v>Principal</v>
      </c>
      <c r="T3954" s="10">
        <f>IFERROR(1/COUNTIF(Tabla2[CONTRATISTA PRNCIPAL],Tabla2[[#This Row],[CONTRATISTA PRNCIPAL]]),0)</f>
        <v>1.8867924528301886E-2</v>
      </c>
      <c r="U3954" s="33">
        <f ca="1">IF(((TODAY()-Tabla2[[#This Row],[FECHA NACIMIENTO]])/365)&lt;18,"Corregir", IF(((TODAY()-Tabla2[[#This Row],[FECHA NACIMIENTO]])/365)&gt;80, "Corregir",ROUNDDOWN(((TODAY()-Tabla2[[#This Row],[FECHA NACIMIENTO]])/365),0)))</f>
        <v>25</v>
      </c>
      <c r="V395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954" s="34" t="str">
        <f ca="1">+IF(Tabla2[[#This Row],[Edad]]="Corregir","Corregir","Ok")</f>
        <v>Ok</v>
      </c>
      <c r="X3954" s="10" t="str">
        <f>+IFERROR(VLOOKUP(Tabla2[[#This Row],[DISTRITO SEGÚN DNI]],Hoja1!$A$2:$B$55,2,FALSE),"No")</f>
        <v>No</v>
      </c>
      <c r="Y3954" s="10" t="str">
        <f>IF(OR(LOWER(Tabla2[[#This Row],[GENERO]])="masculino", LOWER(Tabla2[[#This Row],[GENERO]])="femenino"),"OK","Corregir")</f>
        <v>OK</v>
      </c>
      <c r="Z3954" s="10" t="str">
        <f>+IF(Tabla2[[#This Row],[Nro. DNI / CE]]="","Corregir",IF(LEN(Tabla2[[#This Row],[Nro. DNI / CE]])&gt;=8,"OK","Corregir"))</f>
        <v>OK</v>
      </c>
      <c r="AA3954" s="10">
        <f>COUNTIF(Tabla2[APELLIDOS Y NOMBRES],Tabla2[[#This Row],[APELLIDOS Y NOMBRES]])</f>
        <v>1</v>
      </c>
      <c r="AB3954" t="str">
        <f ca="1">+IFERROR(IF(Tabla2[[#This Row],[FECHA CESE/BAJA]]="","No Aplica",IF(AND(MONTH(Tabla2[[#This Row],[FECHA CESE/BAJA]])=MONTH(TODAY()-30),YEAR(Tabla2[[#This Row],[FECHA CESE/BAJA]])=YEAR(TODAY())),MONTH(TODAY()-30)&amp;"-"&amp;YEAR(TODAY()),"Borrar")),"No aplica")</f>
        <v>No Aplica</v>
      </c>
      <c r="AC3954" t="str">
        <f ca="1">+IFERROR(IF(Tabla2[[#This Row],[FECHA INICIO DE LABORES EN OBRA]]="","No Aplica",IF(AND(MONTH(Tabla2[[#This Row],[FECHA INICIO DE LABORES EN OBRA]])=MONTH(TODAY()-30),YEAR(Tabla2[[#This Row],[FECHA INICIO DE LABORES EN OBRA]])=YEAR(TODAY())),MONTH(TODAY()-30)&amp;"-"&amp;YEAR(TODAY()),"No Aplica")),"No Aplica")</f>
        <v>No Aplica</v>
      </c>
    </row>
    <row r="3955" spans="1:29" x14ac:dyDescent="0.25">
      <c r="A3955" s="2" t="s">
        <v>4915</v>
      </c>
      <c r="B3955" s="3" t="s">
        <v>9929</v>
      </c>
      <c r="C3955" s="3" t="s">
        <v>9929</v>
      </c>
      <c r="D3955" s="3" t="s">
        <v>728</v>
      </c>
      <c r="E3955" s="3" t="s">
        <v>9971</v>
      </c>
      <c r="F3955" s="36">
        <v>30771</v>
      </c>
      <c r="G3955" s="3">
        <v>2</v>
      </c>
      <c r="H3955" s="3" t="s">
        <v>4588</v>
      </c>
      <c r="I3955" s="3" t="s">
        <v>4023</v>
      </c>
      <c r="J3955" s="3" t="s">
        <v>4981</v>
      </c>
      <c r="K3955" s="3" t="s">
        <v>2078</v>
      </c>
      <c r="L3955" s="8" t="s">
        <v>9813</v>
      </c>
      <c r="M3955" s="5"/>
      <c r="N3955" s="13" t="s">
        <v>1489</v>
      </c>
      <c r="O3955" s="5">
        <v>44987</v>
      </c>
      <c r="P3955" s="8">
        <v>1</v>
      </c>
      <c r="Q3955" s="9">
        <v>4</v>
      </c>
      <c r="R3955" s="9" t="str">
        <f>IFERROR(VLOOKUP(Tabla2[[#This Row],[CONTRATISTA PRNCIPAL]],Hoja1!$L$5:$M$9,2,FALSE),"CJV")</f>
        <v>CJV</v>
      </c>
      <c r="S3955" s="9" t="str">
        <f>IF(Tabla2[[#This Row],[EMPRESA]]=Tabla2[[#This Row],[CONTRATISTA PRNCIPAL]],"Principal","Secundaria")</f>
        <v>Principal</v>
      </c>
      <c r="T3955" s="10">
        <f>IFERROR(1/COUNTIF(Tabla2[CONTRATISTA PRNCIPAL],Tabla2[[#This Row],[CONTRATISTA PRNCIPAL]]),0)</f>
        <v>1.8867924528301886E-2</v>
      </c>
      <c r="U3955" s="33">
        <f ca="1">IF(((TODAY()-Tabla2[[#This Row],[FECHA NACIMIENTO]])/365)&lt;18,"Corregir", IF(((TODAY()-Tabla2[[#This Row],[FECHA NACIMIENTO]])/365)&gt;80, "Corregir",ROUNDDOWN(((TODAY()-Tabla2[[#This Row],[FECHA NACIMIENTO]])/365),0)))</f>
        <v>39</v>
      </c>
      <c r="V395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955" s="34" t="str">
        <f ca="1">+IF(Tabla2[[#This Row],[Edad]]="Corregir","Corregir","Ok")</f>
        <v>Ok</v>
      </c>
      <c r="X3955" s="10" t="str">
        <f>+IFERROR(VLOOKUP(Tabla2[[#This Row],[DISTRITO SEGÚN DNI]],Hoja1!$A$2:$B$55,2,FALSE),"No")</f>
        <v>ATE</v>
      </c>
      <c r="Y3955" s="10" t="str">
        <f>IF(OR(LOWER(Tabla2[[#This Row],[GENERO]])="masculino", LOWER(Tabla2[[#This Row],[GENERO]])="femenino"),"OK","Corregir")</f>
        <v>OK</v>
      </c>
      <c r="Z3955" s="10" t="str">
        <f>+IF(Tabla2[[#This Row],[Nro. DNI / CE]]="","Corregir",IF(LEN(Tabla2[[#This Row],[Nro. DNI / CE]])&gt;=8,"OK","Corregir"))</f>
        <v>OK</v>
      </c>
      <c r="AA3955" s="10">
        <f>COUNTIF(Tabla2[APELLIDOS Y NOMBRES],Tabla2[[#This Row],[APELLIDOS Y NOMBRES]])</f>
        <v>1</v>
      </c>
      <c r="AB3955" t="str">
        <f ca="1">+IFERROR(IF(Tabla2[[#This Row],[FECHA CESE/BAJA]]="","No Aplica",IF(AND(MONTH(Tabla2[[#This Row],[FECHA CESE/BAJA]])=MONTH(TODAY()-30),YEAR(Tabla2[[#This Row],[FECHA CESE/BAJA]])=YEAR(TODAY())),MONTH(TODAY()-30)&amp;"-"&amp;YEAR(TODAY()),"Borrar")),"No aplica")</f>
        <v>No Aplica</v>
      </c>
      <c r="AC3955" t="str">
        <f ca="1">+IFERROR(IF(Tabla2[[#This Row],[FECHA INICIO DE LABORES EN OBRA]]="","No Aplica",IF(AND(MONTH(Tabla2[[#This Row],[FECHA INICIO DE LABORES EN OBRA]])=MONTH(TODAY()-30),YEAR(Tabla2[[#This Row],[FECHA INICIO DE LABORES EN OBRA]])=YEAR(TODAY())),MONTH(TODAY()-30)&amp;"-"&amp;YEAR(TODAY()),"No Aplica")),"No Aplica")</f>
        <v>No Aplica</v>
      </c>
    </row>
    <row r="3956" spans="1:29" x14ac:dyDescent="0.25">
      <c r="A3956" s="2" t="s">
        <v>4915</v>
      </c>
      <c r="B3956" s="3" t="s">
        <v>9929</v>
      </c>
      <c r="C3956" s="3" t="s">
        <v>9929</v>
      </c>
      <c r="D3956" s="3" t="s">
        <v>4986</v>
      </c>
      <c r="E3956" s="3" t="s">
        <v>9974</v>
      </c>
      <c r="F3956" s="36">
        <v>26512</v>
      </c>
      <c r="G3956" s="3">
        <v>2</v>
      </c>
      <c r="H3956" s="3" t="s">
        <v>4916</v>
      </c>
      <c r="I3956" s="3" t="s">
        <v>4023</v>
      </c>
      <c r="J3956" s="3" t="s">
        <v>9975</v>
      </c>
      <c r="K3956" s="3" t="s">
        <v>4987</v>
      </c>
      <c r="L3956" s="8" t="s">
        <v>9813</v>
      </c>
      <c r="M3956" s="5"/>
      <c r="N3956" s="13" t="s">
        <v>1489</v>
      </c>
      <c r="O3956" s="5">
        <v>45000</v>
      </c>
      <c r="P3956" s="8">
        <v>1</v>
      </c>
      <c r="Q3956" s="9">
        <v>4</v>
      </c>
      <c r="R3956" s="9" t="str">
        <f>IFERROR(VLOOKUP(Tabla2[[#This Row],[CONTRATISTA PRNCIPAL]],Hoja1!$L$5:$M$9,2,FALSE),"CJV")</f>
        <v>CJV</v>
      </c>
      <c r="S3956" s="9" t="str">
        <f>IF(Tabla2[[#This Row],[EMPRESA]]=Tabla2[[#This Row],[CONTRATISTA PRNCIPAL]],"Principal","Secundaria")</f>
        <v>Principal</v>
      </c>
      <c r="T3956" s="10">
        <f>IFERROR(1/COUNTIF(Tabla2[CONTRATISTA PRNCIPAL],Tabla2[[#This Row],[CONTRATISTA PRNCIPAL]]),0)</f>
        <v>1.8867924528301886E-2</v>
      </c>
      <c r="U3956" s="33">
        <f ca="1">IF(((TODAY()-Tabla2[[#This Row],[FECHA NACIMIENTO]])/365)&lt;18,"Corregir", IF(((TODAY()-Tabla2[[#This Row],[FECHA NACIMIENTO]])/365)&gt;80, "Corregir",ROUNDDOWN(((TODAY()-Tabla2[[#This Row],[FECHA NACIMIENTO]])/365),0)))</f>
        <v>51</v>
      </c>
      <c r="V395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956" s="34" t="str">
        <f ca="1">+IF(Tabla2[[#This Row],[Edad]]="Corregir","Corregir","Ok")</f>
        <v>Ok</v>
      </c>
      <c r="X3956" s="10" t="str">
        <f>+IFERROR(VLOOKUP(Tabla2[[#This Row],[DISTRITO SEGÚN DNI]],Hoja1!$A$2:$B$55,2,FALSE),"No")</f>
        <v>No</v>
      </c>
      <c r="Y3956" s="10" t="str">
        <f>IF(OR(LOWER(Tabla2[[#This Row],[GENERO]])="masculino", LOWER(Tabla2[[#This Row],[GENERO]])="femenino"),"OK","Corregir")</f>
        <v>OK</v>
      </c>
      <c r="Z3956" s="10" t="str">
        <f>+IF(Tabla2[[#This Row],[Nro. DNI / CE]]="","Corregir",IF(LEN(Tabla2[[#This Row],[Nro. DNI / CE]])&gt;=8,"OK","Corregir"))</f>
        <v>OK</v>
      </c>
      <c r="AA3956" s="10">
        <f>COUNTIF(Tabla2[APELLIDOS Y NOMBRES],Tabla2[[#This Row],[APELLIDOS Y NOMBRES]])</f>
        <v>1</v>
      </c>
      <c r="AB3956" t="str">
        <f ca="1">+IFERROR(IF(Tabla2[[#This Row],[FECHA CESE/BAJA]]="","No Aplica",IF(AND(MONTH(Tabla2[[#This Row],[FECHA CESE/BAJA]])=MONTH(TODAY()-30),YEAR(Tabla2[[#This Row],[FECHA CESE/BAJA]])=YEAR(TODAY())),MONTH(TODAY()-30)&amp;"-"&amp;YEAR(TODAY()),"Borrar")),"No aplica")</f>
        <v>No Aplica</v>
      </c>
      <c r="AC3956" t="str">
        <f ca="1">+IFERROR(IF(Tabla2[[#This Row],[FECHA INICIO DE LABORES EN OBRA]]="","No Aplica",IF(AND(MONTH(Tabla2[[#This Row],[FECHA INICIO DE LABORES EN OBRA]])=MONTH(TODAY()-30),YEAR(Tabla2[[#This Row],[FECHA INICIO DE LABORES EN OBRA]])=YEAR(TODAY())),MONTH(TODAY()-30)&amp;"-"&amp;YEAR(TODAY()),"No Aplica")),"No Aplica")</f>
        <v>No Aplica</v>
      </c>
    </row>
    <row r="3957" spans="1:29" x14ac:dyDescent="0.25">
      <c r="A3957" s="2" t="s">
        <v>4915</v>
      </c>
      <c r="B3957" s="3" t="s">
        <v>9929</v>
      </c>
      <c r="C3957" s="3" t="s">
        <v>9929</v>
      </c>
      <c r="D3957" s="3" t="s">
        <v>730</v>
      </c>
      <c r="E3957" s="3" t="s">
        <v>9976</v>
      </c>
      <c r="F3957" s="36">
        <v>34023</v>
      </c>
      <c r="G3957" s="3">
        <v>2</v>
      </c>
      <c r="H3957" s="3" t="s">
        <v>4958</v>
      </c>
      <c r="I3957" s="3" t="s">
        <v>4112</v>
      </c>
      <c r="J3957" s="3" t="s">
        <v>4988</v>
      </c>
      <c r="K3957" s="3" t="s">
        <v>2078</v>
      </c>
      <c r="L3957" s="8" t="s">
        <v>9813</v>
      </c>
      <c r="M3957" s="5"/>
      <c r="N3957" s="13" t="s">
        <v>1489</v>
      </c>
      <c r="O3957" s="5">
        <v>45000</v>
      </c>
      <c r="P3957" s="8">
        <v>1</v>
      </c>
      <c r="Q3957" s="9">
        <v>4</v>
      </c>
      <c r="R3957" s="9" t="str">
        <f>IFERROR(VLOOKUP(Tabla2[[#This Row],[CONTRATISTA PRNCIPAL]],Hoja1!$L$5:$M$9,2,FALSE),"CJV")</f>
        <v>CJV</v>
      </c>
      <c r="S3957" s="9" t="str">
        <f>IF(Tabla2[[#This Row],[EMPRESA]]=Tabla2[[#This Row],[CONTRATISTA PRNCIPAL]],"Principal","Secundaria")</f>
        <v>Principal</v>
      </c>
      <c r="T3957" s="10">
        <f>IFERROR(1/COUNTIF(Tabla2[CONTRATISTA PRNCIPAL],Tabla2[[#This Row],[CONTRATISTA PRNCIPAL]]),0)</f>
        <v>1.8867924528301886E-2</v>
      </c>
      <c r="U3957" s="33">
        <f ca="1">IF(((TODAY()-Tabla2[[#This Row],[FECHA NACIMIENTO]])/365)&lt;18,"Corregir", IF(((TODAY()-Tabla2[[#This Row],[FECHA NACIMIENTO]])/365)&gt;80, "Corregir",ROUNDDOWN(((TODAY()-Tabla2[[#This Row],[FECHA NACIMIENTO]])/365),0)))</f>
        <v>30</v>
      </c>
      <c r="V395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957" s="34" t="str">
        <f ca="1">+IF(Tabla2[[#This Row],[Edad]]="Corregir","Corregir","Ok")</f>
        <v>Ok</v>
      </c>
      <c r="X3957" s="10" t="str">
        <f>+IFERROR(VLOOKUP(Tabla2[[#This Row],[DISTRITO SEGÚN DNI]],Hoja1!$A$2:$B$55,2,FALSE),"No")</f>
        <v>ATE</v>
      </c>
      <c r="Y3957" s="10" t="str">
        <f>IF(OR(LOWER(Tabla2[[#This Row],[GENERO]])="masculino", LOWER(Tabla2[[#This Row],[GENERO]])="femenino"),"OK","Corregir")</f>
        <v>OK</v>
      </c>
      <c r="Z3957" s="10" t="str">
        <f>+IF(Tabla2[[#This Row],[Nro. DNI / CE]]="","Corregir",IF(LEN(Tabla2[[#This Row],[Nro. DNI / CE]])&gt;=8,"OK","Corregir"))</f>
        <v>OK</v>
      </c>
      <c r="AA3957" s="10">
        <f>COUNTIF(Tabla2[APELLIDOS Y NOMBRES],Tabla2[[#This Row],[APELLIDOS Y NOMBRES]])</f>
        <v>1</v>
      </c>
      <c r="AB3957" t="str">
        <f ca="1">+IFERROR(IF(Tabla2[[#This Row],[FECHA CESE/BAJA]]="","No Aplica",IF(AND(MONTH(Tabla2[[#This Row],[FECHA CESE/BAJA]])=MONTH(TODAY()-30),YEAR(Tabla2[[#This Row],[FECHA CESE/BAJA]])=YEAR(TODAY())),MONTH(TODAY()-30)&amp;"-"&amp;YEAR(TODAY()),"Borrar")),"No aplica")</f>
        <v>No Aplica</v>
      </c>
      <c r="AC3957" t="str">
        <f ca="1">+IFERROR(IF(Tabla2[[#This Row],[FECHA INICIO DE LABORES EN OBRA]]="","No Aplica",IF(AND(MONTH(Tabla2[[#This Row],[FECHA INICIO DE LABORES EN OBRA]])=MONTH(TODAY()-30),YEAR(Tabla2[[#This Row],[FECHA INICIO DE LABORES EN OBRA]])=YEAR(TODAY())),MONTH(TODAY()-30)&amp;"-"&amp;YEAR(TODAY()),"No Aplica")),"No Aplica")</f>
        <v>No Aplica</v>
      </c>
    </row>
    <row r="3958" spans="1:29" x14ac:dyDescent="0.25">
      <c r="A3958" s="2" t="s">
        <v>4915</v>
      </c>
      <c r="B3958" s="3" t="s">
        <v>9929</v>
      </c>
      <c r="C3958" s="3" t="s">
        <v>9929</v>
      </c>
      <c r="D3958" s="3">
        <v>77292545</v>
      </c>
      <c r="E3958" s="3" t="s">
        <v>9977</v>
      </c>
      <c r="F3958" s="36">
        <v>37523</v>
      </c>
      <c r="G3958" s="3">
        <v>2</v>
      </c>
      <c r="H3958" s="3" t="s">
        <v>4588</v>
      </c>
      <c r="I3958" s="3" t="s">
        <v>4023</v>
      </c>
      <c r="J3958" s="3" t="s">
        <v>4989</v>
      </c>
      <c r="K3958" s="3" t="s">
        <v>2078</v>
      </c>
      <c r="L3958" s="8" t="s">
        <v>9813</v>
      </c>
      <c r="M3958" s="5"/>
      <c r="N3958" s="13" t="s">
        <v>1489</v>
      </c>
      <c r="O3958" s="5">
        <v>45006</v>
      </c>
      <c r="P3958" s="8">
        <v>1</v>
      </c>
      <c r="Q3958" s="9">
        <v>4</v>
      </c>
      <c r="R3958" s="9" t="str">
        <f>IFERROR(VLOOKUP(Tabla2[[#This Row],[CONTRATISTA PRNCIPAL]],Hoja1!$L$5:$M$9,2,FALSE),"CJV")</f>
        <v>CJV</v>
      </c>
      <c r="S3958" s="9" t="str">
        <f>IF(Tabla2[[#This Row],[EMPRESA]]=Tabla2[[#This Row],[CONTRATISTA PRNCIPAL]],"Principal","Secundaria")</f>
        <v>Principal</v>
      </c>
      <c r="T3958" s="10">
        <f>IFERROR(1/COUNTIF(Tabla2[CONTRATISTA PRNCIPAL],Tabla2[[#This Row],[CONTRATISTA PRNCIPAL]]),0)</f>
        <v>1.8867924528301886E-2</v>
      </c>
      <c r="U3958" s="33">
        <f ca="1">IF(((TODAY()-Tabla2[[#This Row],[FECHA NACIMIENTO]])/365)&lt;18,"Corregir", IF(((TODAY()-Tabla2[[#This Row],[FECHA NACIMIENTO]])/365)&gt;80, "Corregir",ROUNDDOWN(((TODAY()-Tabla2[[#This Row],[FECHA NACIMIENTO]])/365),0)))</f>
        <v>20</v>
      </c>
      <c r="V395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3958" s="34" t="str">
        <f ca="1">+IF(Tabla2[[#This Row],[Edad]]="Corregir","Corregir","Ok")</f>
        <v>Ok</v>
      </c>
      <c r="X3958" s="10" t="str">
        <f>+IFERROR(VLOOKUP(Tabla2[[#This Row],[DISTRITO SEGÚN DNI]],Hoja1!$A$2:$B$55,2,FALSE),"No")</f>
        <v>ATE</v>
      </c>
      <c r="Y3958" s="10" t="str">
        <f>IF(OR(LOWER(Tabla2[[#This Row],[GENERO]])="masculino", LOWER(Tabla2[[#This Row],[GENERO]])="femenino"),"OK","Corregir")</f>
        <v>OK</v>
      </c>
      <c r="Z3958" s="10" t="str">
        <f>+IF(Tabla2[[#This Row],[Nro. DNI / CE]]="","Corregir",IF(LEN(Tabla2[[#This Row],[Nro. DNI / CE]])&gt;=8,"OK","Corregir"))</f>
        <v>OK</v>
      </c>
      <c r="AA3958" s="10">
        <f>COUNTIF(Tabla2[APELLIDOS Y NOMBRES],Tabla2[[#This Row],[APELLIDOS Y NOMBRES]])</f>
        <v>1</v>
      </c>
      <c r="AB3958" t="str">
        <f ca="1">+IFERROR(IF(Tabla2[[#This Row],[FECHA CESE/BAJA]]="","No Aplica",IF(AND(MONTH(Tabla2[[#This Row],[FECHA CESE/BAJA]])=MONTH(TODAY()-30),YEAR(Tabla2[[#This Row],[FECHA CESE/BAJA]])=YEAR(TODAY())),MONTH(TODAY()-30)&amp;"-"&amp;YEAR(TODAY()),"Borrar")),"No aplica")</f>
        <v>No Aplica</v>
      </c>
      <c r="AC3958" t="str">
        <f ca="1">+IFERROR(IF(Tabla2[[#This Row],[FECHA INICIO DE LABORES EN OBRA]]="","No Aplica",IF(AND(MONTH(Tabla2[[#This Row],[FECHA INICIO DE LABORES EN OBRA]])=MONTH(TODAY()-30),YEAR(Tabla2[[#This Row],[FECHA INICIO DE LABORES EN OBRA]])=YEAR(TODAY())),MONTH(TODAY()-30)&amp;"-"&amp;YEAR(TODAY()),"No Aplica")),"No Aplica")</f>
        <v>No Aplica</v>
      </c>
    </row>
    <row r="3959" spans="1:29" x14ac:dyDescent="0.25">
      <c r="A3959" s="2" t="s">
        <v>4915</v>
      </c>
      <c r="B3959" s="3" t="s">
        <v>9929</v>
      </c>
      <c r="C3959" s="3" t="s">
        <v>9929</v>
      </c>
      <c r="D3959" s="3">
        <v>43065247</v>
      </c>
      <c r="E3959" s="3" t="s">
        <v>9978</v>
      </c>
      <c r="F3959" s="36">
        <v>29404</v>
      </c>
      <c r="G3959" s="3">
        <v>2</v>
      </c>
      <c r="H3959" s="3" t="s">
        <v>4916</v>
      </c>
      <c r="I3959" s="3" t="s">
        <v>4112</v>
      </c>
      <c r="J3959" s="3" t="s">
        <v>4990</v>
      </c>
      <c r="K3959" s="3" t="s">
        <v>4765</v>
      </c>
      <c r="L3959" s="8" t="s">
        <v>9813</v>
      </c>
      <c r="M3959" s="5"/>
      <c r="N3959" s="13" t="s">
        <v>1489</v>
      </c>
      <c r="O3959" s="5">
        <v>45009</v>
      </c>
      <c r="P3959" s="8">
        <v>1</v>
      </c>
      <c r="Q3959" s="9">
        <v>4</v>
      </c>
      <c r="R3959" s="9" t="str">
        <f>IFERROR(VLOOKUP(Tabla2[[#This Row],[CONTRATISTA PRNCIPAL]],Hoja1!$L$5:$M$9,2,FALSE),"CJV")</f>
        <v>CJV</v>
      </c>
      <c r="S3959" s="9" t="str">
        <f>IF(Tabla2[[#This Row],[EMPRESA]]=Tabla2[[#This Row],[CONTRATISTA PRNCIPAL]],"Principal","Secundaria")</f>
        <v>Principal</v>
      </c>
      <c r="T3959" s="10">
        <f>IFERROR(1/COUNTIF(Tabla2[CONTRATISTA PRNCIPAL],Tabla2[[#This Row],[CONTRATISTA PRNCIPAL]]),0)</f>
        <v>1.8867924528301886E-2</v>
      </c>
      <c r="U3959" s="33">
        <f ca="1">IF(((TODAY()-Tabla2[[#This Row],[FECHA NACIMIENTO]])/365)&lt;18,"Corregir", IF(((TODAY()-Tabla2[[#This Row],[FECHA NACIMIENTO]])/365)&gt;80, "Corregir",ROUNDDOWN(((TODAY()-Tabla2[[#This Row],[FECHA NACIMIENTO]])/365),0)))</f>
        <v>43</v>
      </c>
      <c r="V395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959" s="34" t="str">
        <f ca="1">+IF(Tabla2[[#This Row],[Edad]]="Corregir","Corregir","Ok")</f>
        <v>Ok</v>
      </c>
      <c r="X3959" s="10" t="str">
        <f>+IFERROR(VLOOKUP(Tabla2[[#This Row],[DISTRITO SEGÚN DNI]],Hoja1!$A$2:$B$55,2,FALSE),"No")</f>
        <v>LA VICTORIA</v>
      </c>
      <c r="Y3959" s="10" t="str">
        <f>IF(OR(LOWER(Tabla2[[#This Row],[GENERO]])="masculino", LOWER(Tabla2[[#This Row],[GENERO]])="femenino"),"OK","Corregir")</f>
        <v>OK</v>
      </c>
      <c r="Z3959" s="10" t="str">
        <f>+IF(Tabla2[[#This Row],[Nro. DNI / CE]]="","Corregir",IF(LEN(Tabla2[[#This Row],[Nro. DNI / CE]])&gt;=8,"OK","Corregir"))</f>
        <v>OK</v>
      </c>
      <c r="AA3959" s="10">
        <f>COUNTIF(Tabla2[APELLIDOS Y NOMBRES],Tabla2[[#This Row],[APELLIDOS Y NOMBRES]])</f>
        <v>1</v>
      </c>
      <c r="AB3959" t="str">
        <f ca="1">+IFERROR(IF(Tabla2[[#This Row],[FECHA CESE/BAJA]]="","No Aplica",IF(AND(MONTH(Tabla2[[#This Row],[FECHA CESE/BAJA]])=MONTH(TODAY()-30),YEAR(Tabla2[[#This Row],[FECHA CESE/BAJA]])=YEAR(TODAY())),MONTH(TODAY()-30)&amp;"-"&amp;YEAR(TODAY()),"Borrar")),"No aplica")</f>
        <v>No Aplica</v>
      </c>
      <c r="AC3959" t="str">
        <f ca="1">+IFERROR(IF(Tabla2[[#This Row],[FECHA INICIO DE LABORES EN OBRA]]="","No Aplica",IF(AND(MONTH(Tabla2[[#This Row],[FECHA INICIO DE LABORES EN OBRA]])=MONTH(TODAY()-30),YEAR(Tabla2[[#This Row],[FECHA INICIO DE LABORES EN OBRA]])=YEAR(TODAY())),MONTH(TODAY()-30)&amp;"-"&amp;YEAR(TODAY()),"No Aplica")),"No Aplica")</f>
        <v>No Aplica</v>
      </c>
    </row>
    <row r="3960" spans="1:29" x14ac:dyDescent="0.25">
      <c r="A3960" s="2" t="s">
        <v>4915</v>
      </c>
      <c r="B3960" s="3" t="s">
        <v>9929</v>
      </c>
      <c r="C3960" s="3" t="s">
        <v>9929</v>
      </c>
      <c r="D3960" s="3">
        <v>76601243</v>
      </c>
      <c r="E3960" s="3" t="s">
        <v>9979</v>
      </c>
      <c r="F3960" s="36">
        <v>35096</v>
      </c>
      <c r="G3960" s="3">
        <v>2</v>
      </c>
      <c r="H3960" s="3" t="s">
        <v>4588</v>
      </c>
      <c r="I3960" s="3" t="s">
        <v>4112</v>
      </c>
      <c r="J3960" s="3" t="s">
        <v>4991</v>
      </c>
      <c r="K3960" s="3" t="s">
        <v>4765</v>
      </c>
      <c r="L3960" s="8" t="s">
        <v>9813</v>
      </c>
      <c r="M3960" s="5"/>
      <c r="N3960" s="13" t="s">
        <v>1489</v>
      </c>
      <c r="O3960" s="5">
        <v>45015</v>
      </c>
      <c r="P3960" s="8">
        <v>1</v>
      </c>
      <c r="Q3960" s="9">
        <v>4</v>
      </c>
      <c r="R3960" s="9" t="str">
        <f>IFERROR(VLOOKUP(Tabla2[[#This Row],[CONTRATISTA PRNCIPAL]],Hoja1!$L$5:$M$9,2,FALSE),"CJV")</f>
        <v>CJV</v>
      </c>
      <c r="S3960" s="9" t="str">
        <f>IF(Tabla2[[#This Row],[EMPRESA]]=Tabla2[[#This Row],[CONTRATISTA PRNCIPAL]],"Principal","Secundaria")</f>
        <v>Principal</v>
      </c>
      <c r="T3960" s="10">
        <f>IFERROR(1/COUNTIF(Tabla2[CONTRATISTA PRNCIPAL],Tabla2[[#This Row],[CONTRATISTA PRNCIPAL]]),0)</f>
        <v>1.8867924528301886E-2</v>
      </c>
      <c r="U3960" s="33">
        <f ca="1">IF(((TODAY()-Tabla2[[#This Row],[FECHA NACIMIENTO]])/365)&lt;18,"Corregir", IF(((TODAY()-Tabla2[[#This Row],[FECHA NACIMIENTO]])/365)&gt;80, "Corregir",ROUNDDOWN(((TODAY()-Tabla2[[#This Row],[FECHA NACIMIENTO]])/365),0)))</f>
        <v>27</v>
      </c>
      <c r="V396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960" s="34" t="str">
        <f ca="1">+IF(Tabla2[[#This Row],[Edad]]="Corregir","Corregir","Ok")</f>
        <v>Ok</v>
      </c>
      <c r="X3960" s="10" t="str">
        <f>+IFERROR(VLOOKUP(Tabla2[[#This Row],[DISTRITO SEGÚN DNI]],Hoja1!$A$2:$B$55,2,FALSE),"No")</f>
        <v>LA VICTORIA</v>
      </c>
      <c r="Y3960" s="10" t="str">
        <f>IF(OR(LOWER(Tabla2[[#This Row],[GENERO]])="masculino", LOWER(Tabla2[[#This Row],[GENERO]])="femenino"),"OK","Corregir")</f>
        <v>OK</v>
      </c>
      <c r="Z3960" s="10" t="str">
        <f>+IF(Tabla2[[#This Row],[Nro. DNI / CE]]="","Corregir",IF(LEN(Tabla2[[#This Row],[Nro. DNI / CE]])&gt;=8,"OK","Corregir"))</f>
        <v>OK</v>
      </c>
      <c r="AA3960" s="10">
        <f>COUNTIF(Tabla2[APELLIDOS Y NOMBRES],Tabla2[[#This Row],[APELLIDOS Y NOMBRES]])</f>
        <v>1</v>
      </c>
      <c r="AB3960" t="str">
        <f ca="1">+IFERROR(IF(Tabla2[[#This Row],[FECHA CESE/BAJA]]="","No Aplica",IF(AND(MONTH(Tabla2[[#This Row],[FECHA CESE/BAJA]])=MONTH(TODAY()-30),YEAR(Tabla2[[#This Row],[FECHA CESE/BAJA]])=YEAR(TODAY())),MONTH(TODAY()-30)&amp;"-"&amp;YEAR(TODAY()),"Borrar")),"No aplica")</f>
        <v>No Aplica</v>
      </c>
      <c r="AC3960" t="str">
        <f ca="1">+IFERROR(IF(Tabla2[[#This Row],[FECHA INICIO DE LABORES EN OBRA]]="","No Aplica",IF(AND(MONTH(Tabla2[[#This Row],[FECHA INICIO DE LABORES EN OBRA]])=MONTH(TODAY()-30),YEAR(Tabla2[[#This Row],[FECHA INICIO DE LABORES EN OBRA]])=YEAR(TODAY())),MONTH(TODAY()-30)&amp;"-"&amp;YEAR(TODAY()),"No Aplica")),"No Aplica")</f>
        <v>No Aplica</v>
      </c>
    </row>
    <row r="3961" spans="1:29" x14ac:dyDescent="0.25">
      <c r="A3961" s="2" t="s">
        <v>4915</v>
      </c>
      <c r="B3961" s="3" t="s">
        <v>9929</v>
      </c>
      <c r="C3961" s="3" t="s">
        <v>9929</v>
      </c>
      <c r="D3961" s="3">
        <v>44993975</v>
      </c>
      <c r="E3961" s="3" t="s">
        <v>9980</v>
      </c>
      <c r="F3961" s="36">
        <v>32212</v>
      </c>
      <c r="G3961" s="3">
        <v>2</v>
      </c>
      <c r="H3961" s="3" t="s">
        <v>4588</v>
      </c>
      <c r="I3961" s="3" t="s">
        <v>4112</v>
      </c>
      <c r="J3961" s="3" t="s">
        <v>4992</v>
      </c>
      <c r="K3961" s="3" t="s">
        <v>2078</v>
      </c>
      <c r="L3961" s="8" t="s">
        <v>9813</v>
      </c>
      <c r="M3961" s="5"/>
      <c r="N3961" s="13" t="s">
        <v>1489</v>
      </c>
      <c r="O3961" s="5">
        <v>45016</v>
      </c>
      <c r="P3961" s="8">
        <v>1</v>
      </c>
      <c r="Q3961" s="9">
        <v>4</v>
      </c>
      <c r="R3961" s="9" t="str">
        <f>IFERROR(VLOOKUP(Tabla2[[#This Row],[CONTRATISTA PRNCIPAL]],Hoja1!$L$5:$M$9,2,FALSE),"CJV")</f>
        <v>CJV</v>
      </c>
      <c r="S3961" s="9" t="str">
        <f>IF(Tabla2[[#This Row],[EMPRESA]]=Tabla2[[#This Row],[CONTRATISTA PRNCIPAL]],"Principal","Secundaria")</f>
        <v>Principal</v>
      </c>
      <c r="T3961" s="10">
        <f>IFERROR(1/COUNTIF(Tabla2[CONTRATISTA PRNCIPAL],Tabla2[[#This Row],[CONTRATISTA PRNCIPAL]]),0)</f>
        <v>1.8867924528301886E-2</v>
      </c>
      <c r="U3961" s="33">
        <f ca="1">IF(((TODAY()-Tabla2[[#This Row],[FECHA NACIMIENTO]])/365)&lt;18,"Corregir", IF(((TODAY()-Tabla2[[#This Row],[FECHA NACIMIENTO]])/365)&gt;80, "Corregir",ROUNDDOWN(((TODAY()-Tabla2[[#This Row],[FECHA NACIMIENTO]])/365),0)))</f>
        <v>35</v>
      </c>
      <c r="V396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961" s="34" t="str">
        <f ca="1">+IF(Tabla2[[#This Row],[Edad]]="Corregir","Corregir","Ok")</f>
        <v>Ok</v>
      </c>
      <c r="X3961" s="10" t="str">
        <f>+IFERROR(VLOOKUP(Tabla2[[#This Row],[DISTRITO SEGÚN DNI]],Hoja1!$A$2:$B$55,2,FALSE),"No")</f>
        <v>ATE</v>
      </c>
      <c r="Y3961" s="10" t="str">
        <f>IF(OR(LOWER(Tabla2[[#This Row],[GENERO]])="masculino", LOWER(Tabla2[[#This Row],[GENERO]])="femenino"),"OK","Corregir")</f>
        <v>OK</v>
      </c>
      <c r="Z3961" s="10" t="str">
        <f>+IF(Tabla2[[#This Row],[Nro. DNI / CE]]="","Corregir",IF(LEN(Tabla2[[#This Row],[Nro. DNI / CE]])&gt;=8,"OK","Corregir"))</f>
        <v>OK</v>
      </c>
      <c r="AA3961" s="10">
        <f>COUNTIF(Tabla2[APELLIDOS Y NOMBRES],Tabla2[[#This Row],[APELLIDOS Y NOMBRES]])</f>
        <v>1</v>
      </c>
      <c r="AB3961" t="str">
        <f ca="1">+IFERROR(IF(Tabla2[[#This Row],[FECHA CESE/BAJA]]="","No Aplica",IF(AND(MONTH(Tabla2[[#This Row],[FECHA CESE/BAJA]])=MONTH(TODAY()-30),YEAR(Tabla2[[#This Row],[FECHA CESE/BAJA]])=YEAR(TODAY())),MONTH(TODAY()-30)&amp;"-"&amp;YEAR(TODAY()),"Borrar")),"No aplica")</f>
        <v>No Aplica</v>
      </c>
      <c r="AC3961" t="str">
        <f ca="1">+IFERROR(IF(Tabla2[[#This Row],[FECHA INICIO DE LABORES EN OBRA]]="","No Aplica",IF(AND(MONTH(Tabla2[[#This Row],[FECHA INICIO DE LABORES EN OBRA]])=MONTH(TODAY()-30),YEAR(Tabla2[[#This Row],[FECHA INICIO DE LABORES EN OBRA]])=YEAR(TODAY())),MONTH(TODAY()-30)&amp;"-"&amp;YEAR(TODAY()),"No Aplica")),"No Aplica")</f>
        <v>No Aplica</v>
      </c>
    </row>
    <row r="3962" spans="1:29" x14ac:dyDescent="0.25">
      <c r="A3962" s="2" t="s">
        <v>4915</v>
      </c>
      <c r="B3962" s="3" t="s">
        <v>9929</v>
      </c>
      <c r="C3962" s="3" t="s">
        <v>9929</v>
      </c>
      <c r="D3962" s="3">
        <v>60101335</v>
      </c>
      <c r="E3962" s="3" t="s">
        <v>9981</v>
      </c>
      <c r="F3962" s="36">
        <v>38349</v>
      </c>
      <c r="G3962" s="3">
        <v>2</v>
      </c>
      <c r="H3962" s="3" t="s">
        <v>4588</v>
      </c>
      <c r="I3962" s="3" t="s">
        <v>4023</v>
      </c>
      <c r="J3962" s="3" t="s">
        <v>4993</v>
      </c>
      <c r="K3962" s="3" t="s">
        <v>4994</v>
      </c>
      <c r="L3962" s="8" t="s">
        <v>9813</v>
      </c>
      <c r="M3962" s="5"/>
      <c r="N3962" s="13" t="s">
        <v>1489</v>
      </c>
      <c r="O3962" s="5">
        <v>45016</v>
      </c>
      <c r="P3962" s="8">
        <v>1</v>
      </c>
      <c r="Q3962" s="9">
        <v>4</v>
      </c>
      <c r="R3962" s="9" t="str">
        <f>IFERROR(VLOOKUP(Tabla2[[#This Row],[CONTRATISTA PRNCIPAL]],Hoja1!$L$5:$M$9,2,FALSE),"CJV")</f>
        <v>CJV</v>
      </c>
      <c r="S3962" s="9" t="str">
        <f>IF(Tabla2[[#This Row],[EMPRESA]]=Tabla2[[#This Row],[CONTRATISTA PRNCIPAL]],"Principal","Secundaria")</f>
        <v>Principal</v>
      </c>
      <c r="T3962" s="10">
        <f>IFERROR(1/COUNTIF(Tabla2[CONTRATISTA PRNCIPAL],Tabla2[[#This Row],[CONTRATISTA PRNCIPAL]]),0)</f>
        <v>1.8867924528301886E-2</v>
      </c>
      <c r="U3962" s="33">
        <f ca="1">IF(((TODAY()-Tabla2[[#This Row],[FECHA NACIMIENTO]])/365)&lt;18,"Corregir", IF(((TODAY()-Tabla2[[#This Row],[FECHA NACIMIENTO]])/365)&gt;80, "Corregir",ROUNDDOWN(((TODAY()-Tabla2[[#This Row],[FECHA NACIMIENTO]])/365),0)))</f>
        <v>18</v>
      </c>
      <c r="V396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3962" s="34" t="str">
        <f ca="1">+IF(Tabla2[[#This Row],[Edad]]="Corregir","Corregir","Ok")</f>
        <v>Ok</v>
      </c>
      <c r="X3962" s="10" t="str">
        <f>+IFERROR(VLOOKUP(Tabla2[[#This Row],[DISTRITO SEGÚN DNI]],Hoja1!$A$2:$B$55,2,FALSE),"No")</f>
        <v>No</v>
      </c>
      <c r="Y3962" s="10" t="str">
        <f>IF(OR(LOWER(Tabla2[[#This Row],[GENERO]])="masculino", LOWER(Tabla2[[#This Row],[GENERO]])="femenino"),"OK","Corregir")</f>
        <v>OK</v>
      </c>
      <c r="Z3962" s="10" t="str">
        <f>+IF(Tabla2[[#This Row],[Nro. DNI / CE]]="","Corregir",IF(LEN(Tabla2[[#This Row],[Nro. DNI / CE]])&gt;=8,"OK","Corregir"))</f>
        <v>OK</v>
      </c>
      <c r="AA3962" s="10">
        <f>COUNTIF(Tabla2[APELLIDOS Y NOMBRES],Tabla2[[#This Row],[APELLIDOS Y NOMBRES]])</f>
        <v>1</v>
      </c>
      <c r="AB3962" t="str">
        <f ca="1">+IFERROR(IF(Tabla2[[#This Row],[FECHA CESE/BAJA]]="","No Aplica",IF(AND(MONTH(Tabla2[[#This Row],[FECHA CESE/BAJA]])=MONTH(TODAY()-30),YEAR(Tabla2[[#This Row],[FECHA CESE/BAJA]])=YEAR(TODAY())),MONTH(TODAY()-30)&amp;"-"&amp;YEAR(TODAY()),"Borrar")),"No aplica")</f>
        <v>No Aplica</v>
      </c>
      <c r="AC3962" t="str">
        <f ca="1">+IFERROR(IF(Tabla2[[#This Row],[FECHA INICIO DE LABORES EN OBRA]]="","No Aplica",IF(AND(MONTH(Tabla2[[#This Row],[FECHA INICIO DE LABORES EN OBRA]])=MONTH(TODAY()-30),YEAR(Tabla2[[#This Row],[FECHA INICIO DE LABORES EN OBRA]])=YEAR(TODAY())),MONTH(TODAY()-30)&amp;"-"&amp;YEAR(TODAY()),"No Aplica")),"No Aplica")</f>
        <v>No Aplica</v>
      </c>
    </row>
    <row r="3963" spans="1:29" x14ac:dyDescent="0.25">
      <c r="A3963" s="2" t="s">
        <v>4915</v>
      </c>
      <c r="B3963" s="3" t="s">
        <v>9929</v>
      </c>
      <c r="C3963" s="3" t="s">
        <v>9929</v>
      </c>
      <c r="D3963" s="3">
        <v>43093733</v>
      </c>
      <c r="E3963" s="3" t="s">
        <v>9982</v>
      </c>
      <c r="F3963" s="36">
        <v>31191</v>
      </c>
      <c r="G3963" s="3">
        <v>2</v>
      </c>
      <c r="H3963" s="3" t="s">
        <v>4958</v>
      </c>
      <c r="I3963" s="3" t="s">
        <v>5061</v>
      </c>
      <c r="J3963" s="3" t="s">
        <v>4995</v>
      </c>
      <c r="K3963" s="3" t="s">
        <v>2467</v>
      </c>
      <c r="L3963" s="8" t="s">
        <v>9813</v>
      </c>
      <c r="M3963" s="5"/>
      <c r="N3963" s="13" t="s">
        <v>1489</v>
      </c>
      <c r="O3963" s="5">
        <v>45030</v>
      </c>
      <c r="P3963" s="8">
        <v>1</v>
      </c>
      <c r="Q3963" s="9">
        <v>4</v>
      </c>
      <c r="R3963" s="9" t="str">
        <f>IFERROR(VLOOKUP(Tabla2[[#This Row],[CONTRATISTA PRNCIPAL]],Hoja1!$L$5:$M$9,2,FALSE),"CJV")</f>
        <v>CJV</v>
      </c>
      <c r="S3963" s="9" t="str">
        <f>IF(Tabla2[[#This Row],[EMPRESA]]=Tabla2[[#This Row],[CONTRATISTA PRNCIPAL]],"Principal","Secundaria")</f>
        <v>Principal</v>
      </c>
      <c r="T3963" s="10">
        <f>IFERROR(1/COUNTIF(Tabla2[CONTRATISTA PRNCIPAL],Tabla2[[#This Row],[CONTRATISTA PRNCIPAL]]),0)</f>
        <v>1.8867924528301886E-2</v>
      </c>
      <c r="U3963" s="33">
        <f ca="1">IF(((TODAY()-Tabla2[[#This Row],[FECHA NACIMIENTO]])/365)&lt;18,"Corregir", IF(((TODAY()-Tabla2[[#This Row],[FECHA NACIMIENTO]])/365)&gt;80, "Corregir",ROUNDDOWN(((TODAY()-Tabla2[[#This Row],[FECHA NACIMIENTO]])/365),0)))</f>
        <v>38</v>
      </c>
      <c r="V396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963" s="34" t="str">
        <f ca="1">+IF(Tabla2[[#This Row],[Edad]]="Corregir","Corregir","Ok")</f>
        <v>Ok</v>
      </c>
      <c r="X3963" s="10" t="str">
        <f>+IFERROR(VLOOKUP(Tabla2[[#This Row],[DISTRITO SEGÚN DNI]],Hoja1!$A$2:$B$55,2,FALSE),"No")</f>
        <v>No</v>
      </c>
      <c r="Y3963" s="10" t="str">
        <f>IF(OR(LOWER(Tabla2[[#This Row],[GENERO]])="masculino", LOWER(Tabla2[[#This Row],[GENERO]])="femenino"),"OK","Corregir")</f>
        <v>OK</v>
      </c>
      <c r="Z3963" s="10" t="str">
        <f>+IF(Tabla2[[#This Row],[Nro. DNI / CE]]="","Corregir",IF(LEN(Tabla2[[#This Row],[Nro. DNI / CE]])&gt;=8,"OK","Corregir"))</f>
        <v>OK</v>
      </c>
      <c r="AA3963" s="10">
        <f>COUNTIF(Tabla2[APELLIDOS Y NOMBRES],Tabla2[[#This Row],[APELLIDOS Y NOMBRES]])</f>
        <v>1</v>
      </c>
      <c r="AB3963" t="str">
        <f ca="1">+IFERROR(IF(Tabla2[[#This Row],[FECHA CESE/BAJA]]="","No Aplica",IF(AND(MONTH(Tabla2[[#This Row],[FECHA CESE/BAJA]])=MONTH(TODAY()-30),YEAR(Tabla2[[#This Row],[FECHA CESE/BAJA]])=YEAR(TODAY())),MONTH(TODAY()-30)&amp;"-"&amp;YEAR(TODAY()),"Borrar")),"No aplica")</f>
        <v>No Aplica</v>
      </c>
      <c r="AC3963" t="str">
        <f ca="1">+IFERROR(IF(Tabla2[[#This Row],[FECHA INICIO DE LABORES EN OBRA]]="","No Aplica",IF(AND(MONTH(Tabla2[[#This Row],[FECHA INICIO DE LABORES EN OBRA]])=MONTH(TODAY()-30),YEAR(Tabla2[[#This Row],[FECHA INICIO DE LABORES EN OBRA]])=YEAR(TODAY())),MONTH(TODAY()-30)&amp;"-"&amp;YEAR(TODAY()),"No Aplica")),"No Aplica")</f>
        <v>No Aplica</v>
      </c>
    </row>
    <row r="3964" spans="1:29" x14ac:dyDescent="0.25">
      <c r="A3964" s="2" t="s">
        <v>4915</v>
      </c>
      <c r="B3964" s="3" t="s">
        <v>9929</v>
      </c>
      <c r="C3964" s="3" t="s">
        <v>9929</v>
      </c>
      <c r="D3964" s="3">
        <v>43031715</v>
      </c>
      <c r="E3964" s="3" t="s">
        <v>9983</v>
      </c>
      <c r="F3964" s="36">
        <v>31216</v>
      </c>
      <c r="G3964" s="3">
        <v>1</v>
      </c>
      <c r="H3964" s="3" t="s">
        <v>1212</v>
      </c>
      <c r="I3964" s="3" t="s">
        <v>9951</v>
      </c>
      <c r="J3964" s="3" t="s">
        <v>4996</v>
      </c>
      <c r="K3964" s="3" t="s">
        <v>1473</v>
      </c>
      <c r="L3964" s="8" t="s">
        <v>9813</v>
      </c>
      <c r="M3964" s="5"/>
      <c r="N3964" s="13" t="s">
        <v>1489</v>
      </c>
      <c r="O3964" s="5">
        <v>45043</v>
      </c>
      <c r="P3964" s="8">
        <v>1</v>
      </c>
      <c r="Q3964" s="9">
        <v>1</v>
      </c>
      <c r="R3964" s="9" t="str">
        <f>IFERROR(VLOOKUP(Tabla2[[#This Row],[CONTRATISTA PRNCIPAL]],Hoja1!$L$5:$M$9,2,FALSE),"CJV")</f>
        <v>CJV</v>
      </c>
      <c r="S3964" s="9" t="str">
        <f>IF(Tabla2[[#This Row],[EMPRESA]]=Tabla2[[#This Row],[CONTRATISTA PRNCIPAL]],"Principal","Secundaria")</f>
        <v>Principal</v>
      </c>
      <c r="T3964" s="10">
        <f>IFERROR(1/COUNTIF(Tabla2[CONTRATISTA PRNCIPAL],Tabla2[[#This Row],[CONTRATISTA PRNCIPAL]]),0)</f>
        <v>1.8867924528301886E-2</v>
      </c>
      <c r="U3964" s="33">
        <f ca="1">IF(((TODAY()-Tabla2[[#This Row],[FECHA NACIMIENTO]])/365)&lt;18,"Corregir", IF(((TODAY()-Tabla2[[#This Row],[FECHA NACIMIENTO]])/365)&gt;80, "Corregir",ROUNDDOWN(((TODAY()-Tabla2[[#This Row],[FECHA NACIMIENTO]])/365),0)))</f>
        <v>38</v>
      </c>
      <c r="V396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964" s="34" t="str">
        <f ca="1">+IF(Tabla2[[#This Row],[Edad]]="Corregir","Corregir","Ok")</f>
        <v>Ok</v>
      </c>
      <c r="X3964" s="10" t="str">
        <f>+IFERROR(VLOOKUP(Tabla2[[#This Row],[DISTRITO SEGÚN DNI]],Hoja1!$A$2:$B$55,2,FALSE),"No")</f>
        <v>No</v>
      </c>
      <c r="Y3964" s="10" t="str">
        <f>IF(OR(LOWER(Tabla2[[#This Row],[GENERO]])="masculino", LOWER(Tabla2[[#This Row],[GENERO]])="femenino"),"OK","Corregir")</f>
        <v>OK</v>
      </c>
      <c r="Z3964" s="10" t="str">
        <f>+IF(Tabla2[[#This Row],[Nro. DNI / CE]]="","Corregir",IF(LEN(Tabla2[[#This Row],[Nro. DNI / CE]])&gt;=8,"OK","Corregir"))</f>
        <v>OK</v>
      </c>
      <c r="AA3964" s="10">
        <f>COUNTIF(Tabla2[APELLIDOS Y NOMBRES],Tabla2[[#This Row],[APELLIDOS Y NOMBRES]])</f>
        <v>1</v>
      </c>
      <c r="AB3964" t="str">
        <f ca="1">+IFERROR(IF(Tabla2[[#This Row],[FECHA CESE/BAJA]]="","No Aplica",IF(AND(MONTH(Tabla2[[#This Row],[FECHA CESE/BAJA]])=MONTH(TODAY()-30),YEAR(Tabla2[[#This Row],[FECHA CESE/BAJA]])=YEAR(TODAY())),MONTH(TODAY()-30)&amp;"-"&amp;YEAR(TODAY()),"Borrar")),"No aplica")</f>
        <v>No Aplica</v>
      </c>
      <c r="AC3964" t="str">
        <f ca="1">+IFERROR(IF(Tabla2[[#This Row],[FECHA INICIO DE LABORES EN OBRA]]="","No Aplica",IF(AND(MONTH(Tabla2[[#This Row],[FECHA INICIO DE LABORES EN OBRA]])=MONTH(TODAY()-30),YEAR(Tabla2[[#This Row],[FECHA INICIO DE LABORES EN OBRA]])=YEAR(TODAY())),MONTH(TODAY()-30)&amp;"-"&amp;YEAR(TODAY()),"No Aplica")),"No Aplica")</f>
        <v>No Aplica</v>
      </c>
    </row>
    <row r="3965" spans="1:29" x14ac:dyDescent="0.25">
      <c r="A3965" s="2" t="s">
        <v>4915</v>
      </c>
      <c r="B3965" s="3" t="s">
        <v>9929</v>
      </c>
      <c r="C3965" s="3" t="s">
        <v>9929</v>
      </c>
      <c r="D3965" s="3" t="s">
        <v>4997</v>
      </c>
      <c r="E3965" s="3" t="s">
        <v>9984</v>
      </c>
      <c r="F3965" s="36">
        <v>31476</v>
      </c>
      <c r="G3965" s="3">
        <v>1</v>
      </c>
      <c r="H3965" s="3" t="s">
        <v>4998</v>
      </c>
      <c r="I3965" s="3" t="s">
        <v>5061</v>
      </c>
      <c r="J3965" s="3" t="s">
        <v>4999</v>
      </c>
      <c r="K3965" s="3" t="s">
        <v>2094</v>
      </c>
      <c r="L3965" s="8" t="s">
        <v>9813</v>
      </c>
      <c r="M3965" s="5"/>
      <c r="N3965" s="13" t="s">
        <v>1627</v>
      </c>
      <c r="O3965" s="5">
        <v>45073</v>
      </c>
      <c r="P3965" s="8">
        <v>1</v>
      </c>
      <c r="Q3965" s="9">
        <v>1</v>
      </c>
      <c r="R3965" s="9" t="str">
        <f>IFERROR(VLOOKUP(Tabla2[[#This Row],[CONTRATISTA PRNCIPAL]],Hoja1!$L$5:$M$9,2,FALSE),"CJV")</f>
        <v>CJV</v>
      </c>
      <c r="S3965" s="9" t="str">
        <f>IF(Tabla2[[#This Row],[EMPRESA]]=Tabla2[[#This Row],[CONTRATISTA PRNCIPAL]],"Principal","Secundaria")</f>
        <v>Principal</v>
      </c>
      <c r="T3965" s="10">
        <f>IFERROR(1/COUNTIF(Tabla2[CONTRATISTA PRNCIPAL],Tabla2[[#This Row],[CONTRATISTA PRNCIPAL]]),0)</f>
        <v>1.8867924528301886E-2</v>
      </c>
      <c r="U3965" s="33">
        <f ca="1">IF(((TODAY()-Tabla2[[#This Row],[FECHA NACIMIENTO]])/365)&lt;18,"Corregir", IF(((TODAY()-Tabla2[[#This Row],[FECHA NACIMIENTO]])/365)&gt;80, "Corregir",ROUNDDOWN(((TODAY()-Tabla2[[#This Row],[FECHA NACIMIENTO]])/365),0)))</f>
        <v>37</v>
      </c>
      <c r="V396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965" s="34" t="str">
        <f ca="1">+IF(Tabla2[[#This Row],[Edad]]="Corregir","Corregir","Ok")</f>
        <v>Ok</v>
      </c>
      <c r="X3965" s="10" t="str">
        <f>+IFERROR(VLOOKUP(Tabla2[[#This Row],[DISTRITO SEGÚN DNI]],Hoja1!$A$2:$B$55,2,FALSE),"No")</f>
        <v>No</v>
      </c>
      <c r="Y3965" s="10" t="str">
        <f>IF(OR(LOWER(Tabla2[[#This Row],[GENERO]])="masculino", LOWER(Tabla2[[#This Row],[GENERO]])="femenino"),"OK","Corregir")</f>
        <v>OK</v>
      </c>
      <c r="Z3965" s="10" t="str">
        <f>+IF(Tabla2[[#This Row],[Nro. DNI / CE]]="","Corregir",IF(LEN(Tabla2[[#This Row],[Nro. DNI / CE]])&gt;=8,"OK","Corregir"))</f>
        <v>OK</v>
      </c>
      <c r="AA3965" s="10">
        <f>COUNTIF(Tabla2[APELLIDOS Y NOMBRES],Tabla2[[#This Row],[APELLIDOS Y NOMBRES]])</f>
        <v>1</v>
      </c>
      <c r="AB3965" t="str">
        <f ca="1">+IFERROR(IF(Tabla2[[#This Row],[FECHA CESE/BAJA]]="","No Aplica",IF(AND(MONTH(Tabla2[[#This Row],[FECHA CESE/BAJA]])=MONTH(TODAY()-30),YEAR(Tabla2[[#This Row],[FECHA CESE/BAJA]])=YEAR(TODAY())),MONTH(TODAY()-30)&amp;"-"&amp;YEAR(TODAY()),"Borrar")),"No aplica")</f>
        <v>No Aplica</v>
      </c>
      <c r="AC3965" t="str">
        <f ca="1">+IFERROR(IF(Tabla2[[#This Row],[FECHA INICIO DE LABORES EN OBRA]]="","No Aplica",IF(AND(MONTH(Tabla2[[#This Row],[FECHA INICIO DE LABORES EN OBRA]])=MONTH(TODAY()-30),YEAR(Tabla2[[#This Row],[FECHA INICIO DE LABORES EN OBRA]])=YEAR(TODAY())),MONTH(TODAY()-30)&amp;"-"&amp;YEAR(TODAY()),"No Aplica")),"No Aplica")</f>
        <v>No Aplica</v>
      </c>
    </row>
    <row r="3966" spans="1:29" x14ac:dyDescent="0.25">
      <c r="A3966" s="2" t="s">
        <v>4915</v>
      </c>
      <c r="B3966" s="3" t="s">
        <v>9929</v>
      </c>
      <c r="C3966" s="3" t="s">
        <v>9929</v>
      </c>
      <c r="D3966" s="3" t="s">
        <v>5000</v>
      </c>
      <c r="E3966" s="3" t="s">
        <v>9985</v>
      </c>
      <c r="F3966" s="36">
        <v>29392</v>
      </c>
      <c r="G3966" s="3">
        <v>1</v>
      </c>
      <c r="H3966" s="3" t="s">
        <v>3093</v>
      </c>
      <c r="I3966" s="3" t="s">
        <v>4112</v>
      </c>
      <c r="J3966" s="3" t="s">
        <v>5001</v>
      </c>
      <c r="K3966" s="3" t="s">
        <v>2078</v>
      </c>
      <c r="L3966" s="8" t="s">
        <v>9813</v>
      </c>
      <c r="M3966" s="5"/>
      <c r="N3966" s="13" t="s">
        <v>1489</v>
      </c>
      <c r="O3966" s="5">
        <v>45082</v>
      </c>
      <c r="P3966" s="8">
        <v>1</v>
      </c>
      <c r="Q3966" s="9">
        <v>1</v>
      </c>
      <c r="R3966" s="9" t="str">
        <f>IFERROR(VLOOKUP(Tabla2[[#This Row],[CONTRATISTA PRNCIPAL]],Hoja1!$L$5:$M$9,2,FALSE),"CJV")</f>
        <v>CJV</v>
      </c>
      <c r="S3966" s="9" t="str">
        <f>IF(Tabla2[[#This Row],[EMPRESA]]=Tabla2[[#This Row],[CONTRATISTA PRNCIPAL]],"Principal","Secundaria")</f>
        <v>Principal</v>
      </c>
      <c r="T3966" s="10">
        <f>IFERROR(1/COUNTIF(Tabla2[CONTRATISTA PRNCIPAL],Tabla2[[#This Row],[CONTRATISTA PRNCIPAL]]),0)</f>
        <v>1.8867924528301886E-2</v>
      </c>
      <c r="U3966" s="33">
        <f ca="1">IF(((TODAY()-Tabla2[[#This Row],[FECHA NACIMIENTO]])/365)&lt;18,"Corregir", IF(((TODAY()-Tabla2[[#This Row],[FECHA NACIMIENTO]])/365)&gt;80, "Corregir",ROUNDDOWN(((TODAY()-Tabla2[[#This Row],[FECHA NACIMIENTO]])/365),0)))</f>
        <v>43</v>
      </c>
      <c r="V396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966" s="34" t="str">
        <f ca="1">+IF(Tabla2[[#This Row],[Edad]]="Corregir","Corregir","Ok")</f>
        <v>Ok</v>
      </c>
      <c r="X3966" s="10" t="str">
        <f>+IFERROR(VLOOKUP(Tabla2[[#This Row],[DISTRITO SEGÚN DNI]],Hoja1!$A$2:$B$55,2,FALSE),"No")</f>
        <v>ATE</v>
      </c>
      <c r="Y3966" s="10" t="str">
        <f>IF(OR(LOWER(Tabla2[[#This Row],[GENERO]])="masculino", LOWER(Tabla2[[#This Row],[GENERO]])="femenino"),"OK","Corregir")</f>
        <v>OK</v>
      </c>
      <c r="Z3966" s="10" t="str">
        <f>+IF(Tabla2[[#This Row],[Nro. DNI / CE]]="","Corregir",IF(LEN(Tabla2[[#This Row],[Nro. DNI / CE]])&gt;=8,"OK","Corregir"))</f>
        <v>OK</v>
      </c>
      <c r="AA3966" s="10">
        <f>COUNTIF(Tabla2[APELLIDOS Y NOMBRES],Tabla2[[#This Row],[APELLIDOS Y NOMBRES]])</f>
        <v>1</v>
      </c>
      <c r="AB3966" t="str">
        <f ca="1">+IFERROR(IF(Tabla2[[#This Row],[FECHA CESE/BAJA]]="","No Aplica",IF(AND(MONTH(Tabla2[[#This Row],[FECHA CESE/BAJA]])=MONTH(TODAY()-30),YEAR(Tabla2[[#This Row],[FECHA CESE/BAJA]])=YEAR(TODAY())),MONTH(TODAY()-30)&amp;"-"&amp;YEAR(TODAY()),"Borrar")),"No aplica")</f>
        <v>No Aplica</v>
      </c>
      <c r="AC3966" t="str">
        <f ca="1">+IFERROR(IF(Tabla2[[#This Row],[FECHA INICIO DE LABORES EN OBRA]]="","No Aplica",IF(AND(MONTH(Tabla2[[#This Row],[FECHA INICIO DE LABORES EN OBRA]])=MONTH(TODAY()-30),YEAR(Tabla2[[#This Row],[FECHA INICIO DE LABORES EN OBRA]])=YEAR(TODAY())),MONTH(TODAY()-30)&amp;"-"&amp;YEAR(TODAY()),"No Aplica")),"No Aplica")</f>
        <v>No Aplica</v>
      </c>
    </row>
    <row r="3967" spans="1:29" x14ac:dyDescent="0.25">
      <c r="A3967" s="2" t="s">
        <v>4915</v>
      </c>
      <c r="B3967" s="3" t="s">
        <v>9929</v>
      </c>
      <c r="C3967" s="3" t="s">
        <v>9929</v>
      </c>
      <c r="D3967" s="3" t="s">
        <v>5002</v>
      </c>
      <c r="E3967" s="3" t="s">
        <v>9986</v>
      </c>
      <c r="F3967" s="36">
        <v>32544</v>
      </c>
      <c r="G3967" s="3">
        <v>1</v>
      </c>
      <c r="H3967" s="3" t="s">
        <v>4998</v>
      </c>
      <c r="I3967" s="3" t="s">
        <v>4112</v>
      </c>
      <c r="J3967" s="3" t="s">
        <v>5003</v>
      </c>
      <c r="K3967" s="3" t="s">
        <v>2438</v>
      </c>
      <c r="L3967" s="8" t="s">
        <v>9813</v>
      </c>
      <c r="M3967" s="5"/>
      <c r="N3967" s="13" t="s">
        <v>1489</v>
      </c>
      <c r="O3967" s="5">
        <v>45096</v>
      </c>
      <c r="P3967" s="8">
        <v>1</v>
      </c>
      <c r="Q3967" s="9">
        <v>1</v>
      </c>
      <c r="R3967" s="9" t="str">
        <f>IFERROR(VLOOKUP(Tabla2[[#This Row],[CONTRATISTA PRNCIPAL]],Hoja1!$L$5:$M$9,2,FALSE),"CJV")</f>
        <v>CJV</v>
      </c>
      <c r="S3967" s="9" t="str">
        <f>IF(Tabla2[[#This Row],[EMPRESA]]=Tabla2[[#This Row],[CONTRATISTA PRNCIPAL]],"Principal","Secundaria")</f>
        <v>Principal</v>
      </c>
      <c r="T3967" s="10">
        <f>IFERROR(1/COUNTIF(Tabla2[CONTRATISTA PRNCIPAL],Tabla2[[#This Row],[CONTRATISTA PRNCIPAL]]),0)</f>
        <v>1.8867924528301886E-2</v>
      </c>
      <c r="U3967" s="33">
        <f ca="1">IF(((TODAY()-Tabla2[[#This Row],[FECHA NACIMIENTO]])/365)&lt;18,"Corregir", IF(((TODAY()-Tabla2[[#This Row],[FECHA NACIMIENTO]])/365)&gt;80, "Corregir",ROUNDDOWN(((TODAY()-Tabla2[[#This Row],[FECHA NACIMIENTO]])/365),0)))</f>
        <v>34</v>
      </c>
      <c r="V396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967" s="34" t="str">
        <f ca="1">+IF(Tabla2[[#This Row],[Edad]]="Corregir","Corregir","Ok")</f>
        <v>Ok</v>
      </c>
      <c r="X3967" s="10" t="str">
        <f>+IFERROR(VLOOKUP(Tabla2[[#This Row],[DISTRITO SEGÚN DNI]],Hoja1!$A$2:$B$55,2,FALSE),"No")</f>
        <v>No</v>
      </c>
      <c r="Y3967" s="10" t="str">
        <f>IF(OR(LOWER(Tabla2[[#This Row],[GENERO]])="masculino", LOWER(Tabla2[[#This Row],[GENERO]])="femenino"),"OK","Corregir")</f>
        <v>OK</v>
      </c>
      <c r="Z3967" s="10" t="str">
        <f>+IF(Tabla2[[#This Row],[Nro. DNI / CE]]="","Corregir",IF(LEN(Tabla2[[#This Row],[Nro. DNI / CE]])&gt;=8,"OK","Corregir"))</f>
        <v>OK</v>
      </c>
      <c r="AA3967" s="10">
        <f>COUNTIF(Tabla2[APELLIDOS Y NOMBRES],Tabla2[[#This Row],[APELLIDOS Y NOMBRES]])</f>
        <v>1</v>
      </c>
      <c r="AB3967" t="str">
        <f ca="1">+IFERROR(IF(Tabla2[[#This Row],[FECHA CESE/BAJA]]="","No Aplica",IF(AND(MONTH(Tabla2[[#This Row],[FECHA CESE/BAJA]])=MONTH(TODAY()-30),YEAR(Tabla2[[#This Row],[FECHA CESE/BAJA]])=YEAR(TODAY())),MONTH(TODAY()-30)&amp;"-"&amp;YEAR(TODAY()),"Borrar")),"No aplica")</f>
        <v>No Aplica</v>
      </c>
      <c r="AC3967" t="str">
        <f ca="1">+IFERROR(IF(Tabla2[[#This Row],[FECHA INICIO DE LABORES EN OBRA]]="","No Aplica",IF(AND(MONTH(Tabla2[[#This Row],[FECHA INICIO DE LABORES EN OBRA]])=MONTH(TODAY()-30),YEAR(Tabla2[[#This Row],[FECHA INICIO DE LABORES EN OBRA]])=YEAR(TODAY())),MONTH(TODAY()-30)&amp;"-"&amp;YEAR(TODAY()),"No Aplica")),"No Aplica")</f>
        <v>No Aplica</v>
      </c>
    </row>
    <row r="3968" spans="1:29" x14ac:dyDescent="0.25">
      <c r="A3968" s="2" t="s">
        <v>4915</v>
      </c>
      <c r="B3968" s="3" t="s">
        <v>9929</v>
      </c>
      <c r="C3968" s="3" t="s">
        <v>9929</v>
      </c>
      <c r="D3968" s="3" t="s">
        <v>5004</v>
      </c>
      <c r="E3968" s="3" t="s">
        <v>9987</v>
      </c>
      <c r="F3968" s="36">
        <v>35407</v>
      </c>
      <c r="G3968" s="3">
        <v>1</v>
      </c>
      <c r="H3968" s="3" t="s">
        <v>4998</v>
      </c>
      <c r="I3968" s="3" t="s">
        <v>4023</v>
      </c>
      <c r="J3968" s="3" t="s">
        <v>5005</v>
      </c>
      <c r="K3968" s="3" t="s">
        <v>1495</v>
      </c>
      <c r="L3968" s="8" t="s">
        <v>9813</v>
      </c>
      <c r="M3968" s="5"/>
      <c r="N3968" s="13" t="s">
        <v>1489</v>
      </c>
      <c r="O3968" s="5">
        <v>45107</v>
      </c>
      <c r="P3968" s="8">
        <v>1</v>
      </c>
      <c r="Q3968" s="9">
        <v>1</v>
      </c>
      <c r="R3968" s="9" t="str">
        <f>IFERROR(VLOOKUP(Tabla2[[#This Row],[CONTRATISTA PRNCIPAL]],Hoja1!$L$5:$M$9,2,FALSE),"CJV")</f>
        <v>CJV</v>
      </c>
      <c r="S3968" s="9" t="str">
        <f>IF(Tabla2[[#This Row],[EMPRESA]]=Tabla2[[#This Row],[CONTRATISTA PRNCIPAL]],"Principal","Secundaria")</f>
        <v>Principal</v>
      </c>
      <c r="T3968" s="10">
        <f>IFERROR(1/COUNTIF(Tabla2[CONTRATISTA PRNCIPAL],Tabla2[[#This Row],[CONTRATISTA PRNCIPAL]]),0)</f>
        <v>1.8867924528301886E-2</v>
      </c>
      <c r="U3968" s="33">
        <f ca="1">IF(((TODAY()-Tabla2[[#This Row],[FECHA NACIMIENTO]])/365)&lt;18,"Corregir", IF(((TODAY()-Tabla2[[#This Row],[FECHA NACIMIENTO]])/365)&gt;80, "Corregir",ROUNDDOWN(((TODAY()-Tabla2[[#This Row],[FECHA NACIMIENTO]])/365),0)))</f>
        <v>26</v>
      </c>
      <c r="V396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968" s="34" t="str">
        <f ca="1">+IF(Tabla2[[#This Row],[Edad]]="Corregir","Corregir","Ok")</f>
        <v>Ok</v>
      </c>
      <c r="X3968" s="10" t="str">
        <f>+IFERROR(VLOOKUP(Tabla2[[#This Row],[DISTRITO SEGÚN DNI]],Hoja1!$A$2:$B$55,2,FALSE),"No")</f>
        <v>No</v>
      </c>
      <c r="Y3968" s="10" t="str">
        <f>IF(OR(LOWER(Tabla2[[#This Row],[GENERO]])="masculino", LOWER(Tabla2[[#This Row],[GENERO]])="femenino"),"OK","Corregir")</f>
        <v>OK</v>
      </c>
      <c r="Z3968" s="10" t="str">
        <f>+IF(Tabla2[[#This Row],[Nro. DNI / CE]]="","Corregir",IF(LEN(Tabla2[[#This Row],[Nro. DNI / CE]])&gt;=8,"OK","Corregir"))</f>
        <v>OK</v>
      </c>
      <c r="AA3968" s="10">
        <f>COUNTIF(Tabla2[APELLIDOS Y NOMBRES],Tabla2[[#This Row],[APELLIDOS Y NOMBRES]])</f>
        <v>1</v>
      </c>
      <c r="AB3968" t="str">
        <f ca="1">+IFERROR(IF(Tabla2[[#This Row],[FECHA CESE/BAJA]]="","No Aplica",IF(AND(MONTH(Tabla2[[#This Row],[FECHA CESE/BAJA]])=MONTH(TODAY()-30),YEAR(Tabla2[[#This Row],[FECHA CESE/BAJA]])=YEAR(TODAY())),MONTH(TODAY()-30)&amp;"-"&amp;YEAR(TODAY()),"Borrar")),"No aplica")</f>
        <v>No Aplica</v>
      </c>
      <c r="AC3968" t="str">
        <f ca="1">+IFERROR(IF(Tabla2[[#This Row],[FECHA INICIO DE LABORES EN OBRA]]="","No Aplica",IF(AND(MONTH(Tabla2[[#This Row],[FECHA INICIO DE LABORES EN OBRA]])=MONTH(TODAY()-30),YEAR(Tabla2[[#This Row],[FECHA INICIO DE LABORES EN OBRA]])=YEAR(TODAY())),MONTH(TODAY()-30)&amp;"-"&amp;YEAR(TODAY()),"No Aplica")),"No Aplica")</f>
        <v>No Aplica</v>
      </c>
    </row>
    <row r="3969" spans="1:29" x14ac:dyDescent="0.25">
      <c r="A3969" s="2">
        <v>20553944407</v>
      </c>
      <c r="B3969" s="3" t="s">
        <v>10580</v>
      </c>
      <c r="C3969" s="3" t="s">
        <v>10580</v>
      </c>
      <c r="D3969" s="3">
        <v>45007336</v>
      </c>
      <c r="E3969" s="3" t="s">
        <v>10581</v>
      </c>
      <c r="F3969" s="36">
        <v>32179</v>
      </c>
      <c r="G3969" s="3">
        <v>1</v>
      </c>
      <c r="H3969" s="3" t="s">
        <v>10582</v>
      </c>
      <c r="I3969" s="3" t="s">
        <v>10583</v>
      </c>
      <c r="J3969" s="3" t="s">
        <v>10584</v>
      </c>
      <c r="K3969" s="3" t="s">
        <v>78</v>
      </c>
      <c r="L3969" s="8" t="s">
        <v>9813</v>
      </c>
      <c r="M3969" s="5"/>
      <c r="N3969" s="13" t="s">
        <v>1489</v>
      </c>
      <c r="O3969" s="5">
        <v>45147</v>
      </c>
      <c r="P3969" s="8">
        <v>1</v>
      </c>
      <c r="Q3969" s="9">
        <v>1</v>
      </c>
      <c r="R3969" s="9" t="str">
        <f>IFERROR(VLOOKUP(Tabla2[[#This Row],[CONTRATISTA PRNCIPAL]],Hoja1!$L$5:$M$9,2,FALSE),"CJV")</f>
        <v>CJV</v>
      </c>
      <c r="S3969" s="9" t="str">
        <f>IF(Tabla2[[#This Row],[EMPRESA]]=Tabla2[[#This Row],[CONTRATISTA PRNCIPAL]],"Principal","Secundaria")</f>
        <v>Principal</v>
      </c>
      <c r="T3969" s="10">
        <f>IFERROR(1/COUNTIF(Tabla2[CONTRATISTA PRNCIPAL],Tabla2[[#This Row],[CONTRATISTA PRNCIPAL]]),0)</f>
        <v>0.125</v>
      </c>
      <c r="U3969" s="33">
        <f ca="1">IF(((TODAY()-Tabla2[[#This Row],[FECHA NACIMIENTO]])/365)&lt;18,"Corregir", IF(((TODAY()-Tabla2[[#This Row],[FECHA NACIMIENTO]])/365)&gt;80, "Corregir",ROUNDDOWN(((TODAY()-Tabla2[[#This Row],[FECHA NACIMIENTO]])/365),0)))</f>
        <v>35</v>
      </c>
      <c r="V396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969" s="34" t="str">
        <f ca="1">+IF(Tabla2[[#This Row],[Edad]]="Corregir","Corregir","Ok")</f>
        <v>Ok</v>
      </c>
      <c r="X3969" s="10" t="str">
        <f>+IFERROR(VLOOKUP(Tabla2[[#This Row],[DISTRITO SEGÚN DNI]],Hoja1!$A$2:$B$55,2,FALSE),"No")</f>
        <v xml:space="preserve">SAN LUIS </v>
      </c>
      <c r="Y3969" s="10" t="str">
        <f>IF(OR(LOWER(Tabla2[[#This Row],[GENERO]])="masculino", LOWER(Tabla2[[#This Row],[GENERO]])="femenino"),"OK","Corregir")</f>
        <v>OK</v>
      </c>
      <c r="Z3969" s="10" t="str">
        <f>+IF(Tabla2[[#This Row],[Nro. DNI / CE]]="","Corregir",IF(LEN(Tabla2[[#This Row],[Nro. DNI / CE]])&gt;=8,"OK","Corregir"))</f>
        <v>OK</v>
      </c>
      <c r="AA3969" s="10">
        <f>COUNTIF(Tabla2[APELLIDOS Y NOMBRES],Tabla2[[#This Row],[APELLIDOS Y NOMBRES]])</f>
        <v>1</v>
      </c>
      <c r="AB3969" t="str">
        <f ca="1">+IFERROR(IF(Tabla2[[#This Row],[FECHA CESE/BAJA]]="","No Aplica",IF(AND(MONTH(Tabla2[[#This Row],[FECHA CESE/BAJA]])=MONTH(TODAY()-30),YEAR(Tabla2[[#This Row],[FECHA CESE/BAJA]])=YEAR(TODAY())),MONTH(TODAY()-30)&amp;"-"&amp;YEAR(TODAY()),"Borrar")),"No aplica")</f>
        <v>No Aplica</v>
      </c>
      <c r="AC3969" t="str">
        <f ca="1">+IFERROR(IF(Tabla2[[#This Row],[FECHA INICIO DE LABORES EN OBRA]]="","No Aplica",IF(AND(MONTH(Tabla2[[#This Row],[FECHA INICIO DE LABORES EN OBRA]])=MONTH(TODAY()-30),YEAR(Tabla2[[#This Row],[FECHA INICIO DE LABORES EN OBRA]])=YEAR(TODAY())),MONTH(TODAY()-30)&amp;"-"&amp;YEAR(TODAY()),"No Aplica")),"No Aplica")</f>
        <v>8-2023</v>
      </c>
    </row>
    <row r="3970" spans="1:29" x14ac:dyDescent="0.25">
      <c r="A3970" s="2">
        <v>20553944407</v>
      </c>
      <c r="B3970" s="3" t="s">
        <v>10580</v>
      </c>
      <c r="C3970" s="3" t="s">
        <v>10580</v>
      </c>
      <c r="D3970" s="3" t="s">
        <v>10585</v>
      </c>
      <c r="E3970" s="3" t="s">
        <v>10586</v>
      </c>
      <c r="F3970" s="36">
        <v>34351</v>
      </c>
      <c r="G3970" s="3">
        <v>1</v>
      </c>
      <c r="H3970" s="3" t="s">
        <v>10587</v>
      </c>
      <c r="I3970" s="3" t="s">
        <v>10583</v>
      </c>
      <c r="J3970" s="3" t="s">
        <v>10588</v>
      </c>
      <c r="K3970" s="3" t="s">
        <v>3326</v>
      </c>
      <c r="L3970" s="8" t="s">
        <v>9813</v>
      </c>
      <c r="M3970" s="5"/>
      <c r="N3970" s="13" t="s">
        <v>1489</v>
      </c>
      <c r="O3970" s="5">
        <v>45147</v>
      </c>
      <c r="P3970" s="8">
        <v>1</v>
      </c>
      <c r="Q3970" s="9">
        <v>1</v>
      </c>
      <c r="R3970" s="9" t="str">
        <f>IFERROR(VLOOKUP(Tabla2[[#This Row],[CONTRATISTA PRNCIPAL]],Hoja1!$L$5:$M$9,2,FALSE),"CJV")</f>
        <v>CJV</v>
      </c>
      <c r="S3970" s="9" t="str">
        <f>IF(Tabla2[[#This Row],[EMPRESA]]=Tabla2[[#This Row],[CONTRATISTA PRNCIPAL]],"Principal","Secundaria")</f>
        <v>Principal</v>
      </c>
      <c r="T3970" s="10">
        <f>IFERROR(1/COUNTIF(Tabla2[CONTRATISTA PRNCIPAL],Tabla2[[#This Row],[CONTRATISTA PRNCIPAL]]),0)</f>
        <v>0.125</v>
      </c>
      <c r="U3970" s="33">
        <f ca="1">IF(((TODAY()-Tabla2[[#This Row],[FECHA NACIMIENTO]])/365)&lt;18,"Corregir", IF(((TODAY()-Tabla2[[#This Row],[FECHA NACIMIENTO]])/365)&gt;80, "Corregir",ROUNDDOWN(((TODAY()-Tabla2[[#This Row],[FECHA NACIMIENTO]])/365),0)))</f>
        <v>29</v>
      </c>
      <c r="V397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970" s="34" t="str">
        <f ca="1">+IF(Tabla2[[#This Row],[Edad]]="Corregir","Corregir","Ok")</f>
        <v>Ok</v>
      </c>
      <c r="X3970" s="10" t="str">
        <f>+IFERROR(VLOOKUP(Tabla2[[#This Row],[DISTRITO SEGÚN DNI]],Hoja1!$A$2:$B$55,2,FALSE),"No")</f>
        <v>No</v>
      </c>
      <c r="Y3970" s="10" t="str">
        <f>IF(OR(LOWER(Tabla2[[#This Row],[GENERO]])="masculino", LOWER(Tabla2[[#This Row],[GENERO]])="femenino"),"OK","Corregir")</f>
        <v>OK</v>
      </c>
      <c r="Z3970" s="10" t="str">
        <f>+IF(Tabla2[[#This Row],[Nro. DNI / CE]]="","Corregir",IF(LEN(Tabla2[[#This Row],[Nro. DNI / CE]])&gt;=8,"OK","Corregir"))</f>
        <v>OK</v>
      </c>
      <c r="AA3970" s="10">
        <f>COUNTIF(Tabla2[APELLIDOS Y NOMBRES],Tabla2[[#This Row],[APELLIDOS Y NOMBRES]])</f>
        <v>1</v>
      </c>
      <c r="AB3970" t="str">
        <f ca="1">+IFERROR(IF(Tabla2[[#This Row],[FECHA CESE/BAJA]]="","No Aplica",IF(AND(MONTH(Tabla2[[#This Row],[FECHA CESE/BAJA]])=MONTH(TODAY()-30),YEAR(Tabla2[[#This Row],[FECHA CESE/BAJA]])=YEAR(TODAY())),MONTH(TODAY()-30)&amp;"-"&amp;YEAR(TODAY()),"Borrar")),"No aplica")</f>
        <v>No Aplica</v>
      </c>
      <c r="AC3970" t="str">
        <f ca="1">+IFERROR(IF(Tabla2[[#This Row],[FECHA INICIO DE LABORES EN OBRA]]="","No Aplica",IF(AND(MONTH(Tabla2[[#This Row],[FECHA INICIO DE LABORES EN OBRA]])=MONTH(TODAY()-30),YEAR(Tabla2[[#This Row],[FECHA INICIO DE LABORES EN OBRA]])=YEAR(TODAY())),MONTH(TODAY()-30)&amp;"-"&amp;YEAR(TODAY()),"No Aplica")),"No Aplica")</f>
        <v>8-2023</v>
      </c>
    </row>
    <row r="3971" spans="1:29" x14ac:dyDescent="0.25">
      <c r="A3971" s="2">
        <v>20553944407</v>
      </c>
      <c r="B3971" s="3" t="s">
        <v>10580</v>
      </c>
      <c r="C3971" s="3" t="s">
        <v>10580</v>
      </c>
      <c r="D3971" s="3">
        <v>75505872</v>
      </c>
      <c r="E3971" s="3" t="s">
        <v>10589</v>
      </c>
      <c r="F3971" s="36">
        <v>35993</v>
      </c>
      <c r="G3971" s="3">
        <v>1</v>
      </c>
      <c r="H3971" s="3" t="s">
        <v>10590</v>
      </c>
      <c r="I3971" s="3" t="s">
        <v>10591</v>
      </c>
      <c r="J3971" s="3" t="s">
        <v>10592</v>
      </c>
      <c r="K3971" s="3" t="s">
        <v>32</v>
      </c>
      <c r="L3971" s="8" t="s">
        <v>9813</v>
      </c>
      <c r="M3971" s="5"/>
      <c r="N3971" s="13" t="s">
        <v>1489</v>
      </c>
      <c r="O3971" s="5">
        <v>45147</v>
      </c>
      <c r="P3971" s="8">
        <v>1</v>
      </c>
      <c r="Q3971" s="9">
        <v>1</v>
      </c>
      <c r="R3971" s="9" t="str">
        <f>IFERROR(VLOOKUP(Tabla2[[#This Row],[CONTRATISTA PRNCIPAL]],Hoja1!$L$5:$M$9,2,FALSE),"CJV")</f>
        <v>CJV</v>
      </c>
      <c r="S3971" s="9" t="str">
        <f>IF(Tabla2[[#This Row],[EMPRESA]]=Tabla2[[#This Row],[CONTRATISTA PRNCIPAL]],"Principal","Secundaria")</f>
        <v>Principal</v>
      </c>
      <c r="T3971" s="10">
        <f>IFERROR(1/COUNTIF(Tabla2[CONTRATISTA PRNCIPAL],Tabla2[[#This Row],[CONTRATISTA PRNCIPAL]]),0)</f>
        <v>0.125</v>
      </c>
      <c r="U3971" s="33">
        <f ca="1">IF(((TODAY()-Tabla2[[#This Row],[FECHA NACIMIENTO]])/365)&lt;18,"Corregir", IF(((TODAY()-Tabla2[[#This Row],[FECHA NACIMIENTO]])/365)&gt;80, "Corregir",ROUNDDOWN(((TODAY()-Tabla2[[#This Row],[FECHA NACIMIENTO]])/365),0)))</f>
        <v>25</v>
      </c>
      <c r="V397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971" s="34" t="str">
        <f ca="1">+IF(Tabla2[[#This Row],[Edad]]="Corregir","Corregir","Ok")</f>
        <v>Ok</v>
      </c>
      <c r="X3971" s="10" t="str">
        <f>+IFERROR(VLOOKUP(Tabla2[[#This Row],[DISTRITO SEGÚN DNI]],Hoja1!$A$2:$B$55,2,FALSE),"No")</f>
        <v>CALLAO</v>
      </c>
      <c r="Y3971" s="10" t="str">
        <f>IF(OR(LOWER(Tabla2[[#This Row],[GENERO]])="masculino", LOWER(Tabla2[[#This Row],[GENERO]])="femenino"),"OK","Corregir")</f>
        <v>OK</v>
      </c>
      <c r="Z3971" s="10" t="str">
        <f>+IF(Tabla2[[#This Row],[Nro. DNI / CE]]="","Corregir",IF(LEN(Tabla2[[#This Row],[Nro. DNI / CE]])&gt;=8,"OK","Corregir"))</f>
        <v>OK</v>
      </c>
      <c r="AA3971" s="10">
        <f>COUNTIF(Tabla2[APELLIDOS Y NOMBRES],Tabla2[[#This Row],[APELLIDOS Y NOMBRES]])</f>
        <v>1</v>
      </c>
      <c r="AB3971" t="str">
        <f ca="1">+IFERROR(IF(Tabla2[[#This Row],[FECHA CESE/BAJA]]="","No Aplica",IF(AND(MONTH(Tabla2[[#This Row],[FECHA CESE/BAJA]])=MONTH(TODAY()-30),YEAR(Tabla2[[#This Row],[FECHA CESE/BAJA]])=YEAR(TODAY())),MONTH(TODAY()-30)&amp;"-"&amp;YEAR(TODAY()),"Borrar")),"No aplica")</f>
        <v>No Aplica</v>
      </c>
      <c r="AC3971" t="str">
        <f ca="1">+IFERROR(IF(Tabla2[[#This Row],[FECHA INICIO DE LABORES EN OBRA]]="","No Aplica",IF(AND(MONTH(Tabla2[[#This Row],[FECHA INICIO DE LABORES EN OBRA]])=MONTH(TODAY()-30),YEAR(Tabla2[[#This Row],[FECHA INICIO DE LABORES EN OBRA]])=YEAR(TODAY())),MONTH(TODAY()-30)&amp;"-"&amp;YEAR(TODAY()),"No Aplica")),"No Aplica")</f>
        <v>8-2023</v>
      </c>
    </row>
    <row r="3972" spans="1:29" x14ac:dyDescent="0.25">
      <c r="A3972" s="2">
        <v>20553944407</v>
      </c>
      <c r="B3972" s="3" t="s">
        <v>10580</v>
      </c>
      <c r="C3972" s="3" t="s">
        <v>10580</v>
      </c>
      <c r="D3972" s="3" t="s">
        <v>10593</v>
      </c>
      <c r="E3972" s="3" t="s">
        <v>10594</v>
      </c>
      <c r="F3972" s="36">
        <v>29067</v>
      </c>
      <c r="G3972" s="3">
        <v>1</v>
      </c>
      <c r="H3972" s="3" t="s">
        <v>10590</v>
      </c>
      <c r="I3972" s="3" t="s">
        <v>10595</v>
      </c>
      <c r="J3972" s="3" t="s">
        <v>10596</v>
      </c>
      <c r="K3972" s="3" t="s">
        <v>131</v>
      </c>
      <c r="L3972" s="8" t="s">
        <v>9813</v>
      </c>
      <c r="M3972" s="5"/>
      <c r="N3972" s="13" t="s">
        <v>1489</v>
      </c>
      <c r="O3972" s="5">
        <v>45147</v>
      </c>
      <c r="P3972" s="8">
        <v>1</v>
      </c>
      <c r="Q3972" s="9">
        <v>1</v>
      </c>
      <c r="R3972" s="9" t="str">
        <f>IFERROR(VLOOKUP(Tabla2[[#This Row],[CONTRATISTA PRNCIPAL]],Hoja1!$L$5:$M$9,2,FALSE),"CJV")</f>
        <v>CJV</v>
      </c>
      <c r="S3972" s="9" t="str">
        <f>IF(Tabla2[[#This Row],[EMPRESA]]=Tabla2[[#This Row],[CONTRATISTA PRNCIPAL]],"Principal","Secundaria")</f>
        <v>Principal</v>
      </c>
      <c r="T3972" s="10">
        <f>IFERROR(1/COUNTIF(Tabla2[CONTRATISTA PRNCIPAL],Tabla2[[#This Row],[CONTRATISTA PRNCIPAL]]),0)</f>
        <v>0.125</v>
      </c>
      <c r="U3972" s="33">
        <f ca="1">IF(((TODAY()-Tabla2[[#This Row],[FECHA NACIMIENTO]])/365)&lt;18,"Corregir", IF(((TODAY()-Tabla2[[#This Row],[FECHA NACIMIENTO]])/365)&gt;80, "Corregir",ROUNDDOWN(((TODAY()-Tabla2[[#This Row],[FECHA NACIMIENTO]])/365),0)))</f>
        <v>44</v>
      </c>
      <c r="V397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972" s="34" t="str">
        <f ca="1">+IF(Tabla2[[#This Row],[Edad]]="Corregir","Corregir","Ok")</f>
        <v>Ok</v>
      </c>
      <c r="X3972" s="10" t="str">
        <f>+IFERROR(VLOOKUP(Tabla2[[#This Row],[DISTRITO SEGÚN DNI]],Hoja1!$A$2:$B$55,2,FALSE),"No")</f>
        <v>BREÑA</v>
      </c>
      <c r="Y3972" s="10" t="str">
        <f>IF(OR(LOWER(Tabla2[[#This Row],[GENERO]])="masculino", LOWER(Tabla2[[#This Row],[GENERO]])="femenino"),"OK","Corregir")</f>
        <v>OK</v>
      </c>
      <c r="Z3972" s="10" t="str">
        <f>+IF(Tabla2[[#This Row],[Nro. DNI / CE]]="","Corregir",IF(LEN(Tabla2[[#This Row],[Nro. DNI / CE]])&gt;=8,"OK","Corregir"))</f>
        <v>OK</v>
      </c>
      <c r="AA3972" s="10">
        <f>COUNTIF(Tabla2[APELLIDOS Y NOMBRES],Tabla2[[#This Row],[APELLIDOS Y NOMBRES]])</f>
        <v>1</v>
      </c>
      <c r="AB3972" t="str">
        <f ca="1">+IFERROR(IF(Tabla2[[#This Row],[FECHA CESE/BAJA]]="","No Aplica",IF(AND(MONTH(Tabla2[[#This Row],[FECHA CESE/BAJA]])=MONTH(TODAY()-30),YEAR(Tabla2[[#This Row],[FECHA CESE/BAJA]])=YEAR(TODAY())),MONTH(TODAY()-30)&amp;"-"&amp;YEAR(TODAY()),"Borrar")),"No aplica")</f>
        <v>No Aplica</v>
      </c>
      <c r="AC3972" t="str">
        <f ca="1">+IFERROR(IF(Tabla2[[#This Row],[FECHA INICIO DE LABORES EN OBRA]]="","No Aplica",IF(AND(MONTH(Tabla2[[#This Row],[FECHA INICIO DE LABORES EN OBRA]])=MONTH(TODAY()-30),YEAR(Tabla2[[#This Row],[FECHA INICIO DE LABORES EN OBRA]])=YEAR(TODAY())),MONTH(TODAY()-30)&amp;"-"&amp;YEAR(TODAY()),"No Aplica")),"No Aplica")</f>
        <v>8-2023</v>
      </c>
    </row>
    <row r="3973" spans="1:29" x14ac:dyDescent="0.25">
      <c r="A3973" s="2">
        <v>20553944407</v>
      </c>
      <c r="B3973" s="3" t="s">
        <v>10580</v>
      </c>
      <c r="C3973" s="3" t="s">
        <v>10580</v>
      </c>
      <c r="D3973" s="3">
        <v>75986913</v>
      </c>
      <c r="E3973" s="3" t="s">
        <v>10597</v>
      </c>
      <c r="F3973" s="36">
        <v>36728</v>
      </c>
      <c r="G3973" s="3">
        <v>1</v>
      </c>
      <c r="H3973" s="3" t="s">
        <v>5098</v>
      </c>
      <c r="I3973" s="3" t="s">
        <v>10598</v>
      </c>
      <c r="J3973" s="3" t="s">
        <v>10599</v>
      </c>
      <c r="K3973" s="3" t="s">
        <v>1086</v>
      </c>
      <c r="L3973" s="8" t="s">
        <v>9813</v>
      </c>
      <c r="M3973" s="5"/>
      <c r="N3973" s="13" t="s">
        <v>1489</v>
      </c>
      <c r="O3973" s="5">
        <v>45147</v>
      </c>
      <c r="P3973" s="8">
        <v>1</v>
      </c>
      <c r="Q3973" s="9">
        <v>1</v>
      </c>
      <c r="R3973" s="9" t="str">
        <f>IFERROR(VLOOKUP(Tabla2[[#This Row],[CONTRATISTA PRNCIPAL]],Hoja1!$L$5:$M$9,2,FALSE),"CJV")</f>
        <v>CJV</v>
      </c>
      <c r="S3973" s="9" t="str">
        <f>IF(Tabla2[[#This Row],[EMPRESA]]=Tabla2[[#This Row],[CONTRATISTA PRNCIPAL]],"Principal","Secundaria")</f>
        <v>Principal</v>
      </c>
      <c r="T3973" s="10">
        <f>IFERROR(1/COUNTIF(Tabla2[CONTRATISTA PRNCIPAL],Tabla2[[#This Row],[CONTRATISTA PRNCIPAL]]),0)</f>
        <v>0.125</v>
      </c>
      <c r="U3973" s="33">
        <f ca="1">IF(((TODAY()-Tabla2[[#This Row],[FECHA NACIMIENTO]])/365)&lt;18,"Corregir", IF(((TODAY()-Tabla2[[#This Row],[FECHA NACIMIENTO]])/365)&gt;80, "Corregir",ROUNDDOWN(((TODAY()-Tabla2[[#This Row],[FECHA NACIMIENTO]])/365),0)))</f>
        <v>23</v>
      </c>
      <c r="V397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3973" s="34" t="str">
        <f ca="1">+IF(Tabla2[[#This Row],[Edad]]="Corregir","Corregir","Ok")</f>
        <v>Ok</v>
      </c>
      <c r="X3973" s="10" t="str">
        <f>+IFERROR(VLOOKUP(Tabla2[[#This Row],[DISTRITO SEGÚN DNI]],Hoja1!$A$2:$B$55,2,FALSE),"No")</f>
        <v>No</v>
      </c>
      <c r="Y3973" s="10" t="str">
        <f>IF(OR(LOWER(Tabla2[[#This Row],[GENERO]])="masculino", LOWER(Tabla2[[#This Row],[GENERO]])="femenino"),"OK","Corregir")</f>
        <v>OK</v>
      </c>
      <c r="Z3973" s="10" t="str">
        <f>+IF(Tabla2[[#This Row],[Nro. DNI / CE]]="","Corregir",IF(LEN(Tabla2[[#This Row],[Nro. DNI / CE]])&gt;=8,"OK","Corregir"))</f>
        <v>OK</v>
      </c>
      <c r="AA3973" s="10">
        <f>COUNTIF(Tabla2[APELLIDOS Y NOMBRES],Tabla2[[#This Row],[APELLIDOS Y NOMBRES]])</f>
        <v>1</v>
      </c>
      <c r="AB3973" t="str">
        <f ca="1">+IFERROR(IF(Tabla2[[#This Row],[FECHA CESE/BAJA]]="","No Aplica",IF(AND(MONTH(Tabla2[[#This Row],[FECHA CESE/BAJA]])=MONTH(TODAY()-30),YEAR(Tabla2[[#This Row],[FECHA CESE/BAJA]])=YEAR(TODAY())),MONTH(TODAY()-30)&amp;"-"&amp;YEAR(TODAY()),"Borrar")),"No aplica")</f>
        <v>No Aplica</v>
      </c>
      <c r="AC3973" t="str">
        <f ca="1">+IFERROR(IF(Tabla2[[#This Row],[FECHA INICIO DE LABORES EN OBRA]]="","No Aplica",IF(AND(MONTH(Tabla2[[#This Row],[FECHA INICIO DE LABORES EN OBRA]])=MONTH(TODAY()-30),YEAR(Tabla2[[#This Row],[FECHA INICIO DE LABORES EN OBRA]])=YEAR(TODAY())),MONTH(TODAY()-30)&amp;"-"&amp;YEAR(TODAY()),"No Aplica")),"No Aplica")</f>
        <v>8-2023</v>
      </c>
    </row>
    <row r="3974" spans="1:29" x14ac:dyDescent="0.25">
      <c r="A3974" s="2">
        <v>20553944407</v>
      </c>
      <c r="B3974" s="3" t="s">
        <v>10580</v>
      </c>
      <c r="C3974" s="3" t="s">
        <v>10580</v>
      </c>
      <c r="D3974" s="3" t="s">
        <v>10600</v>
      </c>
      <c r="E3974" s="3" t="s">
        <v>10601</v>
      </c>
      <c r="F3974" s="36">
        <v>25723</v>
      </c>
      <c r="G3974" s="3">
        <v>1</v>
      </c>
      <c r="H3974" s="3" t="s">
        <v>10602</v>
      </c>
      <c r="I3974" s="3" t="s">
        <v>10603</v>
      </c>
      <c r="J3974" s="3" t="s">
        <v>10604</v>
      </c>
      <c r="K3974" s="3" t="s">
        <v>1063</v>
      </c>
      <c r="L3974" s="8" t="s">
        <v>9813</v>
      </c>
      <c r="M3974" s="5"/>
      <c r="N3974" s="13" t="s">
        <v>1489</v>
      </c>
      <c r="O3974" s="5">
        <v>45163</v>
      </c>
      <c r="P3974" s="8">
        <v>1</v>
      </c>
      <c r="Q3974" s="9">
        <v>1</v>
      </c>
      <c r="R3974" s="9" t="str">
        <f>IFERROR(VLOOKUP(Tabla2[[#This Row],[CONTRATISTA PRNCIPAL]],Hoja1!$L$5:$M$9,2,FALSE),"CJV")</f>
        <v>CJV</v>
      </c>
      <c r="S3974" s="9" t="str">
        <f>IF(Tabla2[[#This Row],[EMPRESA]]=Tabla2[[#This Row],[CONTRATISTA PRNCIPAL]],"Principal","Secundaria")</f>
        <v>Principal</v>
      </c>
      <c r="T3974" s="10">
        <f>IFERROR(1/COUNTIF(Tabla2[CONTRATISTA PRNCIPAL],Tabla2[[#This Row],[CONTRATISTA PRNCIPAL]]),0)</f>
        <v>0.125</v>
      </c>
      <c r="U3974" s="33">
        <f ca="1">IF(((TODAY()-Tabla2[[#This Row],[FECHA NACIMIENTO]])/365)&lt;18,"Corregir", IF(((TODAY()-Tabla2[[#This Row],[FECHA NACIMIENTO]])/365)&gt;80, "Corregir",ROUNDDOWN(((TODAY()-Tabla2[[#This Row],[FECHA NACIMIENTO]])/365),0)))</f>
        <v>53</v>
      </c>
      <c r="V397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974" s="34" t="str">
        <f ca="1">+IF(Tabla2[[#This Row],[Edad]]="Corregir","Corregir","Ok")</f>
        <v>Ok</v>
      </c>
      <c r="X3974" s="10" t="str">
        <f>+IFERROR(VLOOKUP(Tabla2[[#This Row],[DISTRITO SEGÚN DNI]],Hoja1!$A$2:$B$55,2,FALSE),"No")</f>
        <v>No</v>
      </c>
      <c r="Y3974" s="10" t="str">
        <f>IF(OR(LOWER(Tabla2[[#This Row],[GENERO]])="masculino", LOWER(Tabla2[[#This Row],[GENERO]])="femenino"),"OK","Corregir")</f>
        <v>OK</v>
      </c>
      <c r="Z3974" s="10" t="str">
        <f>+IF(Tabla2[[#This Row],[Nro. DNI / CE]]="","Corregir",IF(LEN(Tabla2[[#This Row],[Nro. DNI / CE]])&gt;=8,"OK","Corregir"))</f>
        <v>OK</v>
      </c>
      <c r="AA3974" s="10">
        <f>COUNTIF(Tabla2[APELLIDOS Y NOMBRES],Tabla2[[#This Row],[APELLIDOS Y NOMBRES]])</f>
        <v>1</v>
      </c>
      <c r="AB3974" t="str">
        <f ca="1">+IFERROR(IF(Tabla2[[#This Row],[FECHA CESE/BAJA]]="","No Aplica",IF(AND(MONTH(Tabla2[[#This Row],[FECHA CESE/BAJA]])=MONTH(TODAY()-30),YEAR(Tabla2[[#This Row],[FECHA CESE/BAJA]])=YEAR(TODAY())),MONTH(TODAY()-30)&amp;"-"&amp;YEAR(TODAY()),"Borrar")),"No aplica")</f>
        <v>No Aplica</v>
      </c>
      <c r="AC3974" t="str">
        <f ca="1">+IFERROR(IF(Tabla2[[#This Row],[FECHA INICIO DE LABORES EN OBRA]]="","No Aplica",IF(AND(MONTH(Tabla2[[#This Row],[FECHA INICIO DE LABORES EN OBRA]])=MONTH(TODAY()-30),YEAR(Tabla2[[#This Row],[FECHA INICIO DE LABORES EN OBRA]])=YEAR(TODAY())),MONTH(TODAY()-30)&amp;"-"&amp;YEAR(TODAY()),"No Aplica")),"No Aplica")</f>
        <v>8-2023</v>
      </c>
    </row>
    <row r="3975" spans="1:29" x14ac:dyDescent="0.25">
      <c r="A3975" s="2">
        <v>20553944407</v>
      </c>
      <c r="B3975" s="3" t="s">
        <v>10580</v>
      </c>
      <c r="C3975" s="3" t="s">
        <v>10580</v>
      </c>
      <c r="D3975" s="3">
        <v>75505872</v>
      </c>
      <c r="E3975" s="3" t="s">
        <v>10605</v>
      </c>
      <c r="F3975" s="36">
        <v>24504</v>
      </c>
      <c r="G3975" s="3">
        <v>1</v>
      </c>
      <c r="H3975" s="3" t="s">
        <v>10602</v>
      </c>
      <c r="I3975" s="3" t="s">
        <v>10603</v>
      </c>
      <c r="J3975" s="3" t="s">
        <v>10606</v>
      </c>
      <c r="K3975" s="3" t="s">
        <v>9030</v>
      </c>
      <c r="L3975" s="8" t="s">
        <v>9813</v>
      </c>
      <c r="M3975" s="5"/>
      <c r="N3975" s="13" t="s">
        <v>1489</v>
      </c>
      <c r="O3975" s="5">
        <v>45163</v>
      </c>
      <c r="P3975" s="8">
        <v>1</v>
      </c>
      <c r="Q3975" s="9">
        <v>1</v>
      </c>
      <c r="R3975" s="9" t="str">
        <f>IFERROR(VLOOKUP(Tabla2[[#This Row],[CONTRATISTA PRNCIPAL]],Hoja1!$L$5:$M$9,2,FALSE),"CJV")</f>
        <v>CJV</v>
      </c>
      <c r="S3975" s="9" t="str">
        <f>IF(Tabla2[[#This Row],[EMPRESA]]=Tabla2[[#This Row],[CONTRATISTA PRNCIPAL]],"Principal","Secundaria")</f>
        <v>Principal</v>
      </c>
      <c r="T3975" s="10">
        <f>IFERROR(1/COUNTIF(Tabla2[CONTRATISTA PRNCIPAL],Tabla2[[#This Row],[CONTRATISTA PRNCIPAL]]),0)</f>
        <v>0.125</v>
      </c>
      <c r="U3975" s="33">
        <f ca="1">IF(((TODAY()-Tabla2[[#This Row],[FECHA NACIMIENTO]])/365)&lt;18,"Corregir", IF(((TODAY()-Tabla2[[#This Row],[FECHA NACIMIENTO]])/365)&gt;80, "Corregir",ROUNDDOWN(((TODAY()-Tabla2[[#This Row],[FECHA NACIMIENTO]])/365),0)))</f>
        <v>56</v>
      </c>
      <c r="V397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975" s="34" t="str">
        <f ca="1">+IF(Tabla2[[#This Row],[Edad]]="Corregir","Corregir","Ok")</f>
        <v>Ok</v>
      </c>
      <c r="X3975" s="10" t="str">
        <f>+IFERROR(VLOOKUP(Tabla2[[#This Row],[DISTRITO SEGÚN DNI]],Hoja1!$A$2:$B$55,2,FALSE),"No")</f>
        <v>No</v>
      </c>
      <c r="Y3975" s="10" t="str">
        <f>IF(OR(LOWER(Tabla2[[#This Row],[GENERO]])="masculino", LOWER(Tabla2[[#This Row],[GENERO]])="femenino"),"OK","Corregir")</f>
        <v>OK</v>
      </c>
      <c r="Z3975" s="10" t="str">
        <f>+IF(Tabla2[[#This Row],[Nro. DNI / CE]]="","Corregir",IF(LEN(Tabla2[[#This Row],[Nro. DNI / CE]])&gt;=8,"OK","Corregir"))</f>
        <v>OK</v>
      </c>
      <c r="AA3975" s="10">
        <f>COUNTIF(Tabla2[APELLIDOS Y NOMBRES],Tabla2[[#This Row],[APELLIDOS Y NOMBRES]])</f>
        <v>1</v>
      </c>
      <c r="AB3975" t="str">
        <f ca="1">+IFERROR(IF(Tabla2[[#This Row],[FECHA CESE/BAJA]]="","No Aplica",IF(AND(MONTH(Tabla2[[#This Row],[FECHA CESE/BAJA]])=MONTH(TODAY()-30),YEAR(Tabla2[[#This Row],[FECHA CESE/BAJA]])=YEAR(TODAY())),MONTH(TODAY()-30)&amp;"-"&amp;YEAR(TODAY()),"Borrar")),"No aplica")</f>
        <v>No Aplica</v>
      </c>
      <c r="AC3975" t="str">
        <f ca="1">+IFERROR(IF(Tabla2[[#This Row],[FECHA INICIO DE LABORES EN OBRA]]="","No Aplica",IF(AND(MONTH(Tabla2[[#This Row],[FECHA INICIO DE LABORES EN OBRA]])=MONTH(TODAY()-30),YEAR(Tabla2[[#This Row],[FECHA INICIO DE LABORES EN OBRA]])=YEAR(TODAY())),MONTH(TODAY()-30)&amp;"-"&amp;YEAR(TODAY()),"No Aplica")),"No Aplica")</f>
        <v>8-2023</v>
      </c>
    </row>
    <row r="3976" spans="1:29" x14ac:dyDescent="0.25">
      <c r="A3976" s="2">
        <v>20553944407</v>
      </c>
      <c r="B3976" s="3" t="s">
        <v>10580</v>
      </c>
      <c r="C3976" s="3" t="s">
        <v>10580</v>
      </c>
      <c r="D3976" s="3" t="s">
        <v>10607</v>
      </c>
      <c r="E3976" s="3" t="s">
        <v>10608</v>
      </c>
      <c r="F3976" s="36">
        <v>28474</v>
      </c>
      <c r="G3976" s="3">
        <v>1</v>
      </c>
      <c r="H3976" s="3" t="s">
        <v>1453</v>
      </c>
      <c r="I3976" s="3" t="s">
        <v>10603</v>
      </c>
      <c r="J3976" s="3" t="s">
        <v>10609</v>
      </c>
      <c r="K3976" s="3" t="s">
        <v>10610</v>
      </c>
      <c r="L3976" s="8" t="s">
        <v>9813</v>
      </c>
      <c r="M3976" s="5"/>
      <c r="N3976" s="13" t="s">
        <v>1489</v>
      </c>
      <c r="O3976" s="5">
        <v>45163</v>
      </c>
      <c r="P3976" s="8">
        <v>1</v>
      </c>
      <c r="Q3976" s="9">
        <v>1</v>
      </c>
      <c r="R3976" s="9" t="str">
        <f>IFERROR(VLOOKUP(Tabla2[[#This Row],[CONTRATISTA PRNCIPAL]],Hoja1!$L$5:$M$9,2,FALSE),"CJV")</f>
        <v>CJV</v>
      </c>
      <c r="S3976" s="9" t="str">
        <f>IF(Tabla2[[#This Row],[EMPRESA]]=Tabla2[[#This Row],[CONTRATISTA PRNCIPAL]],"Principal","Secundaria")</f>
        <v>Principal</v>
      </c>
      <c r="T3976" s="10">
        <f>IFERROR(1/COUNTIF(Tabla2[CONTRATISTA PRNCIPAL],Tabla2[[#This Row],[CONTRATISTA PRNCIPAL]]),0)</f>
        <v>0.125</v>
      </c>
      <c r="U3976" s="33">
        <f ca="1">IF(((TODAY()-Tabla2[[#This Row],[FECHA NACIMIENTO]])/365)&lt;18,"Corregir", IF(((TODAY()-Tabla2[[#This Row],[FECHA NACIMIENTO]])/365)&gt;80, "Corregir",ROUNDDOWN(((TODAY()-Tabla2[[#This Row],[FECHA NACIMIENTO]])/365),0)))</f>
        <v>45</v>
      </c>
      <c r="V397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976" s="34" t="str">
        <f ca="1">+IF(Tabla2[[#This Row],[Edad]]="Corregir","Corregir","Ok")</f>
        <v>Ok</v>
      </c>
      <c r="X3976" s="10" t="str">
        <f>+IFERROR(VLOOKUP(Tabla2[[#This Row],[DISTRITO SEGÚN DNI]],Hoja1!$A$2:$B$55,2,FALSE),"No")</f>
        <v>No</v>
      </c>
      <c r="Y3976" s="10" t="str">
        <f>IF(OR(LOWER(Tabla2[[#This Row],[GENERO]])="masculino", LOWER(Tabla2[[#This Row],[GENERO]])="femenino"),"OK","Corregir")</f>
        <v>OK</v>
      </c>
      <c r="Z3976" s="10" t="str">
        <f>+IF(Tabla2[[#This Row],[Nro. DNI / CE]]="","Corregir",IF(LEN(Tabla2[[#This Row],[Nro. DNI / CE]])&gt;=8,"OK","Corregir"))</f>
        <v>OK</v>
      </c>
      <c r="AA3976" s="10">
        <f>COUNTIF(Tabla2[APELLIDOS Y NOMBRES],Tabla2[[#This Row],[APELLIDOS Y NOMBRES]])</f>
        <v>1</v>
      </c>
      <c r="AB3976" t="str">
        <f ca="1">+IFERROR(IF(Tabla2[[#This Row],[FECHA CESE/BAJA]]="","No Aplica",IF(AND(MONTH(Tabla2[[#This Row],[FECHA CESE/BAJA]])=MONTH(TODAY()-30),YEAR(Tabla2[[#This Row],[FECHA CESE/BAJA]])=YEAR(TODAY())),MONTH(TODAY()-30)&amp;"-"&amp;YEAR(TODAY()),"Borrar")),"No aplica")</f>
        <v>No Aplica</v>
      </c>
      <c r="AC3976" t="str">
        <f ca="1">+IFERROR(IF(Tabla2[[#This Row],[FECHA INICIO DE LABORES EN OBRA]]="","No Aplica",IF(AND(MONTH(Tabla2[[#This Row],[FECHA INICIO DE LABORES EN OBRA]])=MONTH(TODAY()-30),YEAR(Tabla2[[#This Row],[FECHA INICIO DE LABORES EN OBRA]])=YEAR(TODAY())),MONTH(TODAY()-30)&amp;"-"&amp;YEAR(TODAY()),"No Aplica")),"No Aplica")</f>
        <v>8-2023</v>
      </c>
    </row>
    <row r="3977" spans="1:29" x14ac:dyDescent="0.25">
      <c r="A3977" s="2" t="s">
        <v>4399</v>
      </c>
      <c r="B3977" s="3" t="s">
        <v>50</v>
      </c>
      <c r="C3977" s="3" t="s">
        <v>50</v>
      </c>
      <c r="D3977" s="3">
        <v>44343380</v>
      </c>
      <c r="E3977" s="3" t="s">
        <v>4400</v>
      </c>
      <c r="F3977" s="36">
        <v>30052</v>
      </c>
      <c r="G3977" s="3">
        <v>1</v>
      </c>
      <c r="H3977" s="3" t="s">
        <v>1452</v>
      </c>
      <c r="I3977" s="3" t="s">
        <v>4401</v>
      </c>
      <c r="J3977" s="3" t="s">
        <v>4402</v>
      </c>
      <c r="K3977" s="3" t="s">
        <v>1086</v>
      </c>
      <c r="L3977" s="8" t="s">
        <v>9818</v>
      </c>
      <c r="M3977" s="5"/>
      <c r="N3977" s="13" t="s">
        <v>1489</v>
      </c>
      <c r="O3977" s="5">
        <v>43993</v>
      </c>
      <c r="P3977" s="8">
        <v>1</v>
      </c>
      <c r="Q3977" s="9">
        <v>1</v>
      </c>
      <c r="R3977" s="9" t="str">
        <f>IFERROR(VLOOKUP(Tabla2[[#This Row],[CONTRATISTA PRNCIPAL]],Hoja1!$L$5:$M$9,2,FALSE),"CJV")</f>
        <v>CJV</v>
      </c>
      <c r="S3977" s="9" t="str">
        <f>IF(Tabla2[[#This Row],[EMPRESA]]=Tabla2[[#This Row],[CONTRATISTA PRNCIPAL]],"Principal","Secundaria")</f>
        <v>Principal</v>
      </c>
      <c r="T3977" s="10">
        <f>IFERROR(1/COUNTIF(Tabla2[CONTRATISTA PRNCIPAL],Tabla2[[#This Row],[CONTRATISTA PRNCIPAL]]),0)</f>
        <v>2.1739130434782608E-2</v>
      </c>
      <c r="U3977" s="33">
        <f ca="1">IF(((TODAY()-Tabla2[[#This Row],[FECHA NACIMIENTO]])/365)&lt;18,"Corregir", IF(((TODAY()-Tabla2[[#This Row],[FECHA NACIMIENTO]])/365)&gt;80, "Corregir",ROUNDDOWN(((TODAY()-Tabla2[[#This Row],[FECHA NACIMIENTO]])/365),0)))</f>
        <v>41</v>
      </c>
      <c r="V397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977" s="34" t="str">
        <f ca="1">+IF(Tabla2[[#This Row],[Edad]]="Corregir","Corregir","Ok")</f>
        <v>Ok</v>
      </c>
      <c r="X3977" s="10" t="str">
        <f>+IFERROR(VLOOKUP(Tabla2[[#This Row],[DISTRITO SEGÚN DNI]],Hoja1!$A$2:$B$55,2,FALSE),"No")</f>
        <v>No</v>
      </c>
      <c r="Y3977" s="10" t="str">
        <f>IF(OR(LOWER(Tabla2[[#This Row],[GENERO]])="masculino", LOWER(Tabla2[[#This Row],[GENERO]])="femenino"),"OK","Corregir")</f>
        <v>OK</v>
      </c>
      <c r="Z3977" s="10" t="str">
        <f>+IF(Tabla2[[#This Row],[Nro. DNI / CE]]="","Corregir",IF(LEN(Tabla2[[#This Row],[Nro. DNI / CE]])&gt;=8,"OK","Corregir"))</f>
        <v>OK</v>
      </c>
      <c r="AA3977" s="10">
        <f>COUNTIF(Tabla2[APELLIDOS Y NOMBRES],Tabla2[[#This Row],[APELLIDOS Y NOMBRES]])</f>
        <v>1</v>
      </c>
      <c r="AB3977" t="str">
        <f ca="1">+IFERROR(IF(Tabla2[[#This Row],[FECHA CESE/BAJA]]="","No Aplica",IF(AND(MONTH(Tabla2[[#This Row],[FECHA CESE/BAJA]])=MONTH(TODAY()-30),YEAR(Tabla2[[#This Row],[FECHA CESE/BAJA]])=YEAR(TODAY())),MONTH(TODAY()-30)&amp;"-"&amp;YEAR(TODAY()),"Borrar")),"No aplica")</f>
        <v>No Aplica</v>
      </c>
      <c r="AC3977" t="str">
        <f ca="1">+IFERROR(IF(Tabla2[[#This Row],[FECHA INICIO DE LABORES EN OBRA]]="","No Aplica",IF(AND(MONTH(Tabla2[[#This Row],[FECHA INICIO DE LABORES EN OBRA]])=MONTH(TODAY()-30),YEAR(Tabla2[[#This Row],[FECHA INICIO DE LABORES EN OBRA]])=YEAR(TODAY())),MONTH(TODAY()-30)&amp;"-"&amp;YEAR(TODAY()),"No Aplica")),"No Aplica")</f>
        <v>No Aplica</v>
      </c>
    </row>
    <row r="3978" spans="1:29" x14ac:dyDescent="0.25">
      <c r="A3978" s="2" t="s">
        <v>4399</v>
      </c>
      <c r="B3978" s="3" t="s">
        <v>50</v>
      </c>
      <c r="C3978" s="3" t="s">
        <v>50</v>
      </c>
      <c r="D3978" s="3">
        <v>41918219</v>
      </c>
      <c r="E3978" s="3" t="s">
        <v>515</v>
      </c>
      <c r="F3978" s="36">
        <v>30535</v>
      </c>
      <c r="G3978" s="3">
        <v>1</v>
      </c>
      <c r="H3978" s="3" t="s">
        <v>1452</v>
      </c>
      <c r="I3978" s="3" t="s">
        <v>4404</v>
      </c>
      <c r="J3978" s="3" t="s">
        <v>4405</v>
      </c>
      <c r="K3978" s="3" t="s">
        <v>34</v>
      </c>
      <c r="L3978" s="8" t="s">
        <v>9818</v>
      </c>
      <c r="M3978" s="5"/>
      <c r="N3978" s="13" t="s">
        <v>1489</v>
      </c>
      <c r="O3978" s="5">
        <v>43995</v>
      </c>
      <c r="P3978" s="8">
        <v>1</v>
      </c>
      <c r="Q3978" s="9">
        <v>1</v>
      </c>
      <c r="R3978" s="9" t="str">
        <f>IFERROR(VLOOKUP(Tabla2[[#This Row],[CONTRATISTA PRNCIPAL]],Hoja1!$L$5:$M$9,2,FALSE),"CJV")</f>
        <v>CJV</v>
      </c>
      <c r="S3978" s="9" t="str">
        <f>IF(Tabla2[[#This Row],[EMPRESA]]=Tabla2[[#This Row],[CONTRATISTA PRNCIPAL]],"Principal","Secundaria")</f>
        <v>Principal</v>
      </c>
      <c r="T3978" s="10">
        <f>IFERROR(1/COUNTIF(Tabla2[CONTRATISTA PRNCIPAL],Tabla2[[#This Row],[CONTRATISTA PRNCIPAL]]),0)</f>
        <v>2.1739130434782608E-2</v>
      </c>
      <c r="U3978" s="33">
        <f ca="1">IF(((TODAY()-Tabla2[[#This Row],[FECHA NACIMIENTO]])/365)&lt;18,"Corregir", IF(((TODAY()-Tabla2[[#This Row],[FECHA NACIMIENTO]])/365)&gt;80, "Corregir",ROUNDDOWN(((TODAY()-Tabla2[[#This Row],[FECHA NACIMIENTO]])/365),0)))</f>
        <v>40</v>
      </c>
      <c r="V397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978" s="34" t="str">
        <f ca="1">+IF(Tabla2[[#This Row],[Edad]]="Corregir","Corregir","Ok")</f>
        <v>Ok</v>
      </c>
      <c r="X3978" s="10" t="str">
        <f>+IFERROR(VLOOKUP(Tabla2[[#This Row],[DISTRITO SEGÚN DNI]],Hoja1!$A$2:$B$55,2,FALSE),"No")</f>
        <v>CALLAO</v>
      </c>
      <c r="Y3978" s="10" t="str">
        <f>IF(OR(LOWER(Tabla2[[#This Row],[GENERO]])="masculino", LOWER(Tabla2[[#This Row],[GENERO]])="femenino"),"OK","Corregir")</f>
        <v>OK</v>
      </c>
      <c r="Z3978" s="10" t="str">
        <f>+IF(Tabla2[[#This Row],[Nro. DNI / CE]]="","Corregir",IF(LEN(Tabla2[[#This Row],[Nro. DNI / CE]])&gt;=8,"OK","Corregir"))</f>
        <v>OK</v>
      </c>
      <c r="AA3978" s="10">
        <f>COUNTIF(Tabla2[APELLIDOS Y NOMBRES],Tabla2[[#This Row],[APELLIDOS Y NOMBRES]])</f>
        <v>1</v>
      </c>
      <c r="AB3978" t="str">
        <f ca="1">+IFERROR(IF(Tabla2[[#This Row],[FECHA CESE/BAJA]]="","No Aplica",IF(AND(MONTH(Tabla2[[#This Row],[FECHA CESE/BAJA]])=MONTH(TODAY()-30),YEAR(Tabla2[[#This Row],[FECHA CESE/BAJA]])=YEAR(TODAY())),MONTH(TODAY()-30)&amp;"-"&amp;YEAR(TODAY()),"Borrar")),"No aplica")</f>
        <v>No Aplica</v>
      </c>
      <c r="AC3978" t="str">
        <f ca="1">+IFERROR(IF(Tabla2[[#This Row],[FECHA INICIO DE LABORES EN OBRA]]="","No Aplica",IF(AND(MONTH(Tabla2[[#This Row],[FECHA INICIO DE LABORES EN OBRA]])=MONTH(TODAY()-30),YEAR(Tabla2[[#This Row],[FECHA INICIO DE LABORES EN OBRA]])=YEAR(TODAY())),MONTH(TODAY()-30)&amp;"-"&amp;YEAR(TODAY()),"No Aplica")),"No Aplica")</f>
        <v>No Aplica</v>
      </c>
    </row>
    <row r="3979" spans="1:29" x14ac:dyDescent="0.25">
      <c r="A3979" s="2" t="s">
        <v>4399</v>
      </c>
      <c r="B3979" s="3" t="s">
        <v>50</v>
      </c>
      <c r="C3979" s="3" t="s">
        <v>50</v>
      </c>
      <c r="D3979" s="3" t="s">
        <v>4406</v>
      </c>
      <c r="E3979" s="3" t="s">
        <v>4407</v>
      </c>
      <c r="F3979" s="36">
        <v>25076</v>
      </c>
      <c r="G3979" s="3">
        <v>1</v>
      </c>
      <c r="H3979" s="3" t="s">
        <v>1452</v>
      </c>
      <c r="I3979" s="3" t="s">
        <v>4401</v>
      </c>
      <c r="J3979" s="3" t="s">
        <v>4408</v>
      </c>
      <c r="K3979" s="3" t="s">
        <v>1044</v>
      </c>
      <c r="L3979" s="8" t="s">
        <v>9813</v>
      </c>
      <c r="M3979" s="5"/>
      <c r="N3979" s="13" t="s">
        <v>1489</v>
      </c>
      <c r="O3979" s="5">
        <v>43998</v>
      </c>
      <c r="P3979" s="8">
        <v>1</v>
      </c>
      <c r="Q3979" s="9">
        <v>1</v>
      </c>
      <c r="R3979" s="9" t="str">
        <f>IFERROR(VLOOKUP(Tabla2[[#This Row],[CONTRATISTA PRNCIPAL]],Hoja1!$L$5:$M$9,2,FALSE),"CJV")</f>
        <v>CJV</v>
      </c>
      <c r="S3979" s="9" t="str">
        <f>IF(Tabla2[[#This Row],[EMPRESA]]=Tabla2[[#This Row],[CONTRATISTA PRNCIPAL]],"Principal","Secundaria")</f>
        <v>Principal</v>
      </c>
      <c r="T3979" s="10">
        <f>IFERROR(1/COUNTIF(Tabla2[CONTRATISTA PRNCIPAL],Tabla2[[#This Row],[CONTRATISTA PRNCIPAL]]),0)</f>
        <v>2.1739130434782608E-2</v>
      </c>
      <c r="U3979" s="33">
        <f ca="1">IF(((TODAY()-Tabla2[[#This Row],[FECHA NACIMIENTO]])/365)&lt;18,"Corregir", IF(((TODAY()-Tabla2[[#This Row],[FECHA NACIMIENTO]])/365)&gt;80, "Corregir",ROUNDDOWN(((TODAY()-Tabla2[[#This Row],[FECHA NACIMIENTO]])/365),0)))</f>
        <v>55</v>
      </c>
      <c r="V397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979" s="34" t="str">
        <f ca="1">+IF(Tabla2[[#This Row],[Edad]]="Corregir","Corregir","Ok")</f>
        <v>Ok</v>
      </c>
      <c r="X3979" s="10" t="str">
        <f>+IFERROR(VLOOKUP(Tabla2[[#This Row],[DISTRITO SEGÚN DNI]],Hoja1!$A$2:$B$55,2,FALSE),"No")</f>
        <v>No</v>
      </c>
      <c r="Y3979" s="10" t="str">
        <f>IF(OR(LOWER(Tabla2[[#This Row],[GENERO]])="masculino", LOWER(Tabla2[[#This Row],[GENERO]])="femenino"),"OK","Corregir")</f>
        <v>OK</v>
      </c>
      <c r="Z3979" s="10" t="str">
        <f>+IF(Tabla2[[#This Row],[Nro. DNI / CE]]="","Corregir",IF(LEN(Tabla2[[#This Row],[Nro. DNI / CE]])&gt;=8,"OK","Corregir"))</f>
        <v>OK</v>
      </c>
      <c r="AA3979" s="10">
        <f>COUNTIF(Tabla2[APELLIDOS Y NOMBRES],Tabla2[[#This Row],[APELLIDOS Y NOMBRES]])</f>
        <v>1</v>
      </c>
      <c r="AB3979" t="str">
        <f ca="1">+IFERROR(IF(Tabla2[[#This Row],[FECHA CESE/BAJA]]="","No Aplica",IF(AND(MONTH(Tabla2[[#This Row],[FECHA CESE/BAJA]])=MONTH(TODAY()-30),YEAR(Tabla2[[#This Row],[FECHA CESE/BAJA]])=YEAR(TODAY())),MONTH(TODAY()-30)&amp;"-"&amp;YEAR(TODAY()),"Borrar")),"No aplica")</f>
        <v>No Aplica</v>
      </c>
      <c r="AC3979" t="str">
        <f ca="1">+IFERROR(IF(Tabla2[[#This Row],[FECHA INICIO DE LABORES EN OBRA]]="","No Aplica",IF(AND(MONTH(Tabla2[[#This Row],[FECHA INICIO DE LABORES EN OBRA]])=MONTH(TODAY()-30),YEAR(Tabla2[[#This Row],[FECHA INICIO DE LABORES EN OBRA]])=YEAR(TODAY())),MONTH(TODAY()-30)&amp;"-"&amp;YEAR(TODAY()),"No Aplica")),"No Aplica")</f>
        <v>No Aplica</v>
      </c>
    </row>
    <row r="3980" spans="1:29" x14ac:dyDescent="0.25">
      <c r="A3980" s="2" t="s">
        <v>4399</v>
      </c>
      <c r="B3980" s="3" t="s">
        <v>50</v>
      </c>
      <c r="C3980" s="3" t="s">
        <v>50</v>
      </c>
      <c r="D3980" s="3">
        <v>25854992</v>
      </c>
      <c r="E3980" s="3" t="s">
        <v>516</v>
      </c>
      <c r="F3980" s="36">
        <v>28499</v>
      </c>
      <c r="G3980" s="3">
        <v>1</v>
      </c>
      <c r="H3980" s="3" t="s">
        <v>1452</v>
      </c>
      <c r="I3980" s="3" t="s">
        <v>4246</v>
      </c>
      <c r="J3980" s="3" t="s">
        <v>4409</v>
      </c>
      <c r="K3980" s="3" t="s">
        <v>34</v>
      </c>
      <c r="L3980" s="8" t="s">
        <v>9818</v>
      </c>
      <c r="M3980" s="5"/>
      <c r="N3980" s="13" t="s">
        <v>1489</v>
      </c>
      <c r="O3980" s="5">
        <v>43998</v>
      </c>
      <c r="P3980" s="8">
        <v>1</v>
      </c>
      <c r="Q3980" s="9">
        <v>1</v>
      </c>
      <c r="R3980" s="9" t="str">
        <f>IFERROR(VLOOKUP(Tabla2[[#This Row],[CONTRATISTA PRNCIPAL]],Hoja1!$L$5:$M$9,2,FALSE),"CJV")</f>
        <v>CJV</v>
      </c>
      <c r="S3980" s="9" t="str">
        <f>IF(Tabla2[[#This Row],[EMPRESA]]=Tabla2[[#This Row],[CONTRATISTA PRNCIPAL]],"Principal","Secundaria")</f>
        <v>Principal</v>
      </c>
      <c r="T3980" s="10">
        <f>IFERROR(1/COUNTIF(Tabla2[CONTRATISTA PRNCIPAL],Tabla2[[#This Row],[CONTRATISTA PRNCIPAL]]),0)</f>
        <v>2.1739130434782608E-2</v>
      </c>
      <c r="U3980" s="33">
        <f ca="1">IF(((TODAY()-Tabla2[[#This Row],[FECHA NACIMIENTO]])/365)&lt;18,"Corregir", IF(((TODAY()-Tabla2[[#This Row],[FECHA NACIMIENTO]])/365)&gt;80, "Corregir",ROUNDDOWN(((TODAY()-Tabla2[[#This Row],[FECHA NACIMIENTO]])/365),0)))</f>
        <v>45</v>
      </c>
      <c r="V398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980" s="34" t="str">
        <f ca="1">+IF(Tabla2[[#This Row],[Edad]]="Corregir","Corregir","Ok")</f>
        <v>Ok</v>
      </c>
      <c r="X3980" s="10" t="str">
        <f>+IFERROR(VLOOKUP(Tabla2[[#This Row],[DISTRITO SEGÚN DNI]],Hoja1!$A$2:$B$55,2,FALSE),"No")</f>
        <v>CALLAO</v>
      </c>
      <c r="Y3980" s="10" t="str">
        <f>IF(OR(LOWER(Tabla2[[#This Row],[GENERO]])="masculino", LOWER(Tabla2[[#This Row],[GENERO]])="femenino"),"OK","Corregir")</f>
        <v>OK</v>
      </c>
      <c r="Z3980" s="10" t="str">
        <f>+IF(Tabla2[[#This Row],[Nro. DNI / CE]]="","Corregir",IF(LEN(Tabla2[[#This Row],[Nro. DNI / CE]])&gt;=8,"OK","Corregir"))</f>
        <v>OK</v>
      </c>
      <c r="AA3980" s="10">
        <f>COUNTIF(Tabla2[APELLIDOS Y NOMBRES],Tabla2[[#This Row],[APELLIDOS Y NOMBRES]])</f>
        <v>1</v>
      </c>
      <c r="AB3980" t="str">
        <f ca="1">+IFERROR(IF(Tabla2[[#This Row],[FECHA CESE/BAJA]]="","No Aplica",IF(AND(MONTH(Tabla2[[#This Row],[FECHA CESE/BAJA]])=MONTH(TODAY()-30),YEAR(Tabla2[[#This Row],[FECHA CESE/BAJA]])=YEAR(TODAY())),MONTH(TODAY()-30)&amp;"-"&amp;YEAR(TODAY()),"Borrar")),"No aplica")</f>
        <v>No Aplica</v>
      </c>
      <c r="AC3980" t="str">
        <f ca="1">+IFERROR(IF(Tabla2[[#This Row],[FECHA INICIO DE LABORES EN OBRA]]="","No Aplica",IF(AND(MONTH(Tabla2[[#This Row],[FECHA INICIO DE LABORES EN OBRA]])=MONTH(TODAY()-30),YEAR(Tabla2[[#This Row],[FECHA INICIO DE LABORES EN OBRA]])=YEAR(TODAY())),MONTH(TODAY()-30)&amp;"-"&amp;YEAR(TODAY()),"No Aplica")),"No Aplica")</f>
        <v>No Aplica</v>
      </c>
    </row>
    <row r="3981" spans="1:29" x14ac:dyDescent="0.25">
      <c r="A3981" s="2" t="s">
        <v>4399</v>
      </c>
      <c r="B3981" s="3" t="s">
        <v>50</v>
      </c>
      <c r="C3981" s="3" t="s">
        <v>50</v>
      </c>
      <c r="D3981" s="3" t="s">
        <v>4410</v>
      </c>
      <c r="E3981" s="3" t="s">
        <v>4411</v>
      </c>
      <c r="F3981" s="36">
        <v>25122</v>
      </c>
      <c r="G3981" s="3">
        <v>1</v>
      </c>
      <c r="H3981" s="3" t="s">
        <v>1452</v>
      </c>
      <c r="I3981" s="3" t="s">
        <v>4412</v>
      </c>
      <c r="J3981" s="3" t="s">
        <v>4413</v>
      </c>
      <c r="K3981" s="3" t="s">
        <v>1063</v>
      </c>
      <c r="L3981" s="8" t="s">
        <v>9818</v>
      </c>
      <c r="M3981" s="5"/>
      <c r="N3981" s="13" t="s">
        <v>1489</v>
      </c>
      <c r="O3981" s="5">
        <v>43998</v>
      </c>
      <c r="P3981" s="8">
        <v>1</v>
      </c>
      <c r="Q3981" s="9">
        <v>1</v>
      </c>
      <c r="R3981" s="9" t="str">
        <f>IFERROR(VLOOKUP(Tabla2[[#This Row],[CONTRATISTA PRNCIPAL]],Hoja1!$L$5:$M$9,2,FALSE),"CJV")</f>
        <v>CJV</v>
      </c>
      <c r="S3981" s="9" t="str">
        <f>IF(Tabla2[[#This Row],[EMPRESA]]=Tabla2[[#This Row],[CONTRATISTA PRNCIPAL]],"Principal","Secundaria")</f>
        <v>Principal</v>
      </c>
      <c r="T3981" s="10">
        <f>IFERROR(1/COUNTIF(Tabla2[CONTRATISTA PRNCIPAL],Tabla2[[#This Row],[CONTRATISTA PRNCIPAL]]),0)</f>
        <v>2.1739130434782608E-2</v>
      </c>
      <c r="U3981" s="33">
        <f ca="1">IF(((TODAY()-Tabla2[[#This Row],[FECHA NACIMIENTO]])/365)&lt;18,"Corregir", IF(((TODAY()-Tabla2[[#This Row],[FECHA NACIMIENTO]])/365)&gt;80, "Corregir",ROUNDDOWN(((TODAY()-Tabla2[[#This Row],[FECHA NACIMIENTO]])/365),0)))</f>
        <v>54</v>
      </c>
      <c r="V398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981" s="34" t="str">
        <f ca="1">+IF(Tabla2[[#This Row],[Edad]]="Corregir","Corregir","Ok")</f>
        <v>Ok</v>
      </c>
      <c r="X3981" s="10" t="str">
        <f>+IFERROR(VLOOKUP(Tabla2[[#This Row],[DISTRITO SEGÚN DNI]],Hoja1!$A$2:$B$55,2,FALSE),"No")</f>
        <v>No</v>
      </c>
      <c r="Y3981" s="10" t="str">
        <f>IF(OR(LOWER(Tabla2[[#This Row],[GENERO]])="masculino", LOWER(Tabla2[[#This Row],[GENERO]])="femenino"),"OK","Corregir")</f>
        <v>OK</v>
      </c>
      <c r="Z3981" s="10" t="str">
        <f>+IF(Tabla2[[#This Row],[Nro. DNI / CE]]="","Corregir",IF(LEN(Tabla2[[#This Row],[Nro. DNI / CE]])&gt;=8,"OK","Corregir"))</f>
        <v>OK</v>
      </c>
      <c r="AA3981" s="10">
        <f>COUNTIF(Tabla2[APELLIDOS Y NOMBRES],Tabla2[[#This Row],[APELLIDOS Y NOMBRES]])</f>
        <v>1</v>
      </c>
      <c r="AB3981" t="str">
        <f ca="1">+IFERROR(IF(Tabla2[[#This Row],[FECHA CESE/BAJA]]="","No Aplica",IF(AND(MONTH(Tabla2[[#This Row],[FECHA CESE/BAJA]])=MONTH(TODAY()-30),YEAR(Tabla2[[#This Row],[FECHA CESE/BAJA]])=YEAR(TODAY())),MONTH(TODAY()-30)&amp;"-"&amp;YEAR(TODAY()),"Borrar")),"No aplica")</f>
        <v>No Aplica</v>
      </c>
      <c r="AC3981" t="str">
        <f ca="1">+IFERROR(IF(Tabla2[[#This Row],[FECHA INICIO DE LABORES EN OBRA]]="","No Aplica",IF(AND(MONTH(Tabla2[[#This Row],[FECHA INICIO DE LABORES EN OBRA]])=MONTH(TODAY()-30),YEAR(Tabla2[[#This Row],[FECHA INICIO DE LABORES EN OBRA]])=YEAR(TODAY())),MONTH(TODAY()-30)&amp;"-"&amp;YEAR(TODAY()),"No Aplica")),"No Aplica")</f>
        <v>No Aplica</v>
      </c>
    </row>
    <row r="3982" spans="1:29" x14ac:dyDescent="0.25">
      <c r="A3982" s="2" t="s">
        <v>4399</v>
      </c>
      <c r="B3982" s="3" t="s">
        <v>50</v>
      </c>
      <c r="C3982" s="3" t="s">
        <v>50</v>
      </c>
      <c r="D3982" s="3">
        <v>10791717</v>
      </c>
      <c r="E3982" s="3" t="s">
        <v>4415</v>
      </c>
      <c r="F3982" s="36">
        <v>28709</v>
      </c>
      <c r="G3982" s="3">
        <v>1</v>
      </c>
      <c r="H3982" s="3" t="s">
        <v>1452</v>
      </c>
      <c r="I3982" s="3" t="s">
        <v>4414</v>
      </c>
      <c r="J3982" s="3" t="s">
        <v>4416</v>
      </c>
      <c r="K3982" s="3" t="s">
        <v>1063</v>
      </c>
      <c r="L3982" s="8" t="s">
        <v>9818</v>
      </c>
      <c r="M3982" s="5"/>
      <c r="N3982" s="13" t="s">
        <v>1489</v>
      </c>
      <c r="O3982" s="5">
        <v>43998</v>
      </c>
      <c r="P3982" s="8">
        <v>1</v>
      </c>
      <c r="Q3982" s="9">
        <v>1</v>
      </c>
      <c r="R3982" s="9" t="str">
        <f>IFERROR(VLOOKUP(Tabla2[[#This Row],[CONTRATISTA PRNCIPAL]],Hoja1!$L$5:$M$9,2,FALSE),"CJV")</f>
        <v>CJV</v>
      </c>
      <c r="S3982" s="9" t="str">
        <f>IF(Tabla2[[#This Row],[EMPRESA]]=Tabla2[[#This Row],[CONTRATISTA PRNCIPAL]],"Principal","Secundaria")</f>
        <v>Principal</v>
      </c>
      <c r="T3982" s="10">
        <f>IFERROR(1/COUNTIF(Tabla2[CONTRATISTA PRNCIPAL],Tabla2[[#This Row],[CONTRATISTA PRNCIPAL]]),0)</f>
        <v>2.1739130434782608E-2</v>
      </c>
      <c r="U3982" s="33">
        <f ca="1">IF(((TODAY()-Tabla2[[#This Row],[FECHA NACIMIENTO]])/365)&lt;18,"Corregir", IF(((TODAY()-Tabla2[[#This Row],[FECHA NACIMIENTO]])/365)&gt;80, "Corregir",ROUNDDOWN(((TODAY()-Tabla2[[#This Row],[FECHA NACIMIENTO]])/365),0)))</f>
        <v>45</v>
      </c>
      <c r="V398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982" s="34" t="str">
        <f ca="1">+IF(Tabla2[[#This Row],[Edad]]="Corregir","Corregir","Ok")</f>
        <v>Ok</v>
      </c>
      <c r="X3982" s="10" t="str">
        <f>+IFERROR(VLOOKUP(Tabla2[[#This Row],[DISTRITO SEGÚN DNI]],Hoja1!$A$2:$B$55,2,FALSE),"No")</f>
        <v>No</v>
      </c>
      <c r="Y3982" s="10" t="str">
        <f>IF(OR(LOWER(Tabla2[[#This Row],[GENERO]])="masculino", LOWER(Tabla2[[#This Row],[GENERO]])="femenino"),"OK","Corregir")</f>
        <v>OK</v>
      </c>
      <c r="Z3982" s="10" t="str">
        <f>+IF(Tabla2[[#This Row],[Nro. DNI / CE]]="","Corregir",IF(LEN(Tabla2[[#This Row],[Nro. DNI / CE]])&gt;=8,"OK","Corregir"))</f>
        <v>OK</v>
      </c>
      <c r="AA3982" s="10">
        <f>COUNTIF(Tabla2[APELLIDOS Y NOMBRES],Tabla2[[#This Row],[APELLIDOS Y NOMBRES]])</f>
        <v>1</v>
      </c>
      <c r="AB3982" t="str">
        <f ca="1">+IFERROR(IF(Tabla2[[#This Row],[FECHA CESE/BAJA]]="","No Aplica",IF(AND(MONTH(Tabla2[[#This Row],[FECHA CESE/BAJA]])=MONTH(TODAY()-30),YEAR(Tabla2[[#This Row],[FECHA CESE/BAJA]])=YEAR(TODAY())),MONTH(TODAY()-30)&amp;"-"&amp;YEAR(TODAY()),"Borrar")),"No aplica")</f>
        <v>No Aplica</v>
      </c>
      <c r="AC3982" t="str">
        <f ca="1">+IFERROR(IF(Tabla2[[#This Row],[FECHA INICIO DE LABORES EN OBRA]]="","No Aplica",IF(AND(MONTH(Tabla2[[#This Row],[FECHA INICIO DE LABORES EN OBRA]])=MONTH(TODAY()-30),YEAR(Tabla2[[#This Row],[FECHA INICIO DE LABORES EN OBRA]])=YEAR(TODAY())),MONTH(TODAY()-30)&amp;"-"&amp;YEAR(TODAY()),"No Aplica")),"No Aplica")</f>
        <v>No Aplica</v>
      </c>
    </row>
    <row r="3983" spans="1:29" x14ac:dyDescent="0.25">
      <c r="A3983" s="2" t="s">
        <v>4399</v>
      </c>
      <c r="B3983" s="3" t="s">
        <v>50</v>
      </c>
      <c r="C3983" s="3" t="s">
        <v>50</v>
      </c>
      <c r="D3983" s="3">
        <v>47643733</v>
      </c>
      <c r="E3983" s="3" t="s">
        <v>517</v>
      </c>
      <c r="F3983" s="36">
        <v>33938</v>
      </c>
      <c r="G3983" s="3">
        <v>1</v>
      </c>
      <c r="H3983" s="3" t="s">
        <v>1452</v>
      </c>
      <c r="I3983" s="3" t="s">
        <v>4417</v>
      </c>
      <c r="J3983" s="3" t="s">
        <v>4418</v>
      </c>
      <c r="K3983" s="3" t="s">
        <v>36</v>
      </c>
      <c r="L3983" s="8" t="s">
        <v>9818</v>
      </c>
      <c r="M3983" s="5"/>
      <c r="N3983" s="13" t="s">
        <v>1489</v>
      </c>
      <c r="O3983" s="5">
        <v>44015</v>
      </c>
      <c r="P3983" s="8">
        <v>1</v>
      </c>
      <c r="Q3983" s="9">
        <v>1</v>
      </c>
      <c r="R3983" s="9" t="str">
        <f>IFERROR(VLOOKUP(Tabla2[[#This Row],[CONTRATISTA PRNCIPAL]],Hoja1!$L$5:$M$9,2,FALSE),"CJV")</f>
        <v>CJV</v>
      </c>
      <c r="S3983" s="9" t="str">
        <f>IF(Tabla2[[#This Row],[EMPRESA]]=Tabla2[[#This Row],[CONTRATISTA PRNCIPAL]],"Principal","Secundaria")</f>
        <v>Principal</v>
      </c>
      <c r="T3983" s="10">
        <f>IFERROR(1/COUNTIF(Tabla2[CONTRATISTA PRNCIPAL],Tabla2[[#This Row],[CONTRATISTA PRNCIPAL]]),0)</f>
        <v>2.1739130434782608E-2</v>
      </c>
      <c r="U3983" s="33">
        <f ca="1">IF(((TODAY()-Tabla2[[#This Row],[FECHA NACIMIENTO]])/365)&lt;18,"Corregir", IF(((TODAY()-Tabla2[[#This Row],[FECHA NACIMIENTO]])/365)&gt;80, "Corregir",ROUNDDOWN(((TODAY()-Tabla2[[#This Row],[FECHA NACIMIENTO]])/365),0)))</f>
        <v>30</v>
      </c>
      <c r="V398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983" s="34" t="str">
        <f ca="1">+IF(Tabla2[[#This Row],[Edad]]="Corregir","Corregir","Ok")</f>
        <v>Ok</v>
      </c>
      <c r="X3983" s="10" t="str">
        <f>+IFERROR(VLOOKUP(Tabla2[[#This Row],[DISTRITO SEGÚN DNI]],Hoja1!$A$2:$B$55,2,FALSE),"No")</f>
        <v>SANTA ANITA</v>
      </c>
      <c r="Y3983" s="10" t="str">
        <f>IF(OR(LOWER(Tabla2[[#This Row],[GENERO]])="masculino", LOWER(Tabla2[[#This Row],[GENERO]])="femenino"),"OK","Corregir")</f>
        <v>OK</v>
      </c>
      <c r="Z3983" s="10" t="str">
        <f>+IF(Tabla2[[#This Row],[Nro. DNI / CE]]="","Corregir",IF(LEN(Tabla2[[#This Row],[Nro. DNI / CE]])&gt;=8,"OK","Corregir"))</f>
        <v>OK</v>
      </c>
      <c r="AA3983" s="10">
        <f>COUNTIF(Tabla2[APELLIDOS Y NOMBRES],Tabla2[[#This Row],[APELLIDOS Y NOMBRES]])</f>
        <v>1</v>
      </c>
      <c r="AB3983" t="str">
        <f ca="1">+IFERROR(IF(Tabla2[[#This Row],[FECHA CESE/BAJA]]="","No Aplica",IF(AND(MONTH(Tabla2[[#This Row],[FECHA CESE/BAJA]])=MONTH(TODAY()-30),YEAR(Tabla2[[#This Row],[FECHA CESE/BAJA]])=YEAR(TODAY())),MONTH(TODAY()-30)&amp;"-"&amp;YEAR(TODAY()),"Borrar")),"No aplica")</f>
        <v>No Aplica</v>
      </c>
      <c r="AC3983" t="str">
        <f ca="1">+IFERROR(IF(Tabla2[[#This Row],[FECHA INICIO DE LABORES EN OBRA]]="","No Aplica",IF(AND(MONTH(Tabla2[[#This Row],[FECHA INICIO DE LABORES EN OBRA]])=MONTH(TODAY()-30),YEAR(Tabla2[[#This Row],[FECHA INICIO DE LABORES EN OBRA]])=YEAR(TODAY())),MONTH(TODAY()-30)&amp;"-"&amp;YEAR(TODAY()),"No Aplica")),"No Aplica")</f>
        <v>No Aplica</v>
      </c>
    </row>
    <row r="3984" spans="1:29" x14ac:dyDescent="0.25">
      <c r="A3984" s="2" t="s">
        <v>4399</v>
      </c>
      <c r="B3984" s="3" t="s">
        <v>50</v>
      </c>
      <c r="C3984" s="3" t="s">
        <v>50</v>
      </c>
      <c r="D3984" s="3">
        <v>44180637</v>
      </c>
      <c r="E3984" s="3" t="s">
        <v>4419</v>
      </c>
      <c r="F3984" s="36">
        <v>28707</v>
      </c>
      <c r="G3984" s="3">
        <v>1</v>
      </c>
      <c r="H3984" s="3" t="s">
        <v>1452</v>
      </c>
      <c r="I3984" s="3" t="s">
        <v>4420</v>
      </c>
      <c r="J3984" s="3" t="s">
        <v>4421</v>
      </c>
      <c r="K3984" s="3" t="s">
        <v>9251</v>
      </c>
      <c r="L3984" s="8" t="s">
        <v>9818</v>
      </c>
      <c r="M3984" s="5"/>
      <c r="N3984" s="13" t="s">
        <v>1489</v>
      </c>
      <c r="O3984" s="5">
        <v>44042</v>
      </c>
      <c r="P3984" s="8">
        <v>1</v>
      </c>
      <c r="Q3984" s="9">
        <v>1</v>
      </c>
      <c r="R3984" s="9" t="str">
        <f>IFERROR(VLOOKUP(Tabla2[[#This Row],[CONTRATISTA PRNCIPAL]],Hoja1!$L$5:$M$9,2,FALSE),"CJV")</f>
        <v>CJV</v>
      </c>
      <c r="S3984" s="9" t="str">
        <f>IF(Tabla2[[#This Row],[EMPRESA]]=Tabla2[[#This Row],[CONTRATISTA PRNCIPAL]],"Principal","Secundaria")</f>
        <v>Principal</v>
      </c>
      <c r="T3984" s="10">
        <f>IFERROR(1/COUNTIF(Tabla2[CONTRATISTA PRNCIPAL],Tabla2[[#This Row],[CONTRATISTA PRNCIPAL]]),0)</f>
        <v>2.1739130434782608E-2</v>
      </c>
      <c r="U3984" s="33">
        <f ca="1">IF(((TODAY()-Tabla2[[#This Row],[FECHA NACIMIENTO]])/365)&lt;18,"Corregir", IF(((TODAY()-Tabla2[[#This Row],[FECHA NACIMIENTO]])/365)&gt;80, "Corregir",ROUNDDOWN(((TODAY()-Tabla2[[#This Row],[FECHA NACIMIENTO]])/365),0)))</f>
        <v>45</v>
      </c>
      <c r="V398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984" s="34" t="str">
        <f ca="1">+IF(Tabla2[[#This Row],[Edad]]="Corregir","Corregir","Ok")</f>
        <v>Ok</v>
      </c>
      <c r="X3984" s="10" t="str">
        <f>+IFERROR(VLOOKUP(Tabla2[[#This Row],[DISTRITO SEGÚN DNI]],Hoja1!$A$2:$B$55,2,FALSE),"No")</f>
        <v>No</v>
      </c>
      <c r="Y3984" s="10" t="str">
        <f>IF(OR(LOWER(Tabla2[[#This Row],[GENERO]])="masculino", LOWER(Tabla2[[#This Row],[GENERO]])="femenino"),"OK","Corregir")</f>
        <v>OK</v>
      </c>
      <c r="Z3984" s="10" t="str">
        <f>+IF(Tabla2[[#This Row],[Nro. DNI / CE]]="","Corregir",IF(LEN(Tabla2[[#This Row],[Nro. DNI / CE]])&gt;=8,"OK","Corregir"))</f>
        <v>OK</v>
      </c>
      <c r="AA3984" s="10">
        <f>COUNTIF(Tabla2[APELLIDOS Y NOMBRES],Tabla2[[#This Row],[APELLIDOS Y NOMBRES]])</f>
        <v>1</v>
      </c>
      <c r="AB3984" t="str">
        <f ca="1">+IFERROR(IF(Tabla2[[#This Row],[FECHA CESE/BAJA]]="","No Aplica",IF(AND(MONTH(Tabla2[[#This Row],[FECHA CESE/BAJA]])=MONTH(TODAY()-30),YEAR(Tabla2[[#This Row],[FECHA CESE/BAJA]])=YEAR(TODAY())),MONTH(TODAY()-30)&amp;"-"&amp;YEAR(TODAY()),"Borrar")),"No aplica")</f>
        <v>No Aplica</v>
      </c>
      <c r="AC3984" t="str">
        <f ca="1">+IFERROR(IF(Tabla2[[#This Row],[FECHA INICIO DE LABORES EN OBRA]]="","No Aplica",IF(AND(MONTH(Tabla2[[#This Row],[FECHA INICIO DE LABORES EN OBRA]])=MONTH(TODAY()-30),YEAR(Tabla2[[#This Row],[FECHA INICIO DE LABORES EN OBRA]])=YEAR(TODAY())),MONTH(TODAY()-30)&amp;"-"&amp;YEAR(TODAY()),"No Aplica")),"No Aplica")</f>
        <v>No Aplica</v>
      </c>
    </row>
    <row r="3985" spans="1:29" x14ac:dyDescent="0.25">
      <c r="A3985" s="2" t="s">
        <v>4399</v>
      </c>
      <c r="B3985" s="3" t="s">
        <v>50</v>
      </c>
      <c r="C3985" s="3" t="s">
        <v>50</v>
      </c>
      <c r="D3985" s="3" t="s">
        <v>4422</v>
      </c>
      <c r="E3985" s="3" t="s">
        <v>4423</v>
      </c>
      <c r="F3985" s="36">
        <v>25257</v>
      </c>
      <c r="G3985" s="3">
        <v>1</v>
      </c>
      <c r="H3985" s="3" t="s">
        <v>1452</v>
      </c>
      <c r="I3985" s="3" t="s">
        <v>4424</v>
      </c>
      <c r="J3985" s="3" t="s">
        <v>4425</v>
      </c>
      <c r="K3985" s="3" t="s">
        <v>1240</v>
      </c>
      <c r="L3985" s="8" t="s">
        <v>9818</v>
      </c>
      <c r="M3985" s="5"/>
      <c r="N3985" s="13" t="s">
        <v>1489</v>
      </c>
      <c r="O3985" s="5">
        <v>44053</v>
      </c>
      <c r="P3985" s="8">
        <v>1</v>
      </c>
      <c r="Q3985" s="9">
        <v>1</v>
      </c>
      <c r="R3985" s="9" t="str">
        <f>IFERROR(VLOOKUP(Tabla2[[#This Row],[CONTRATISTA PRNCIPAL]],Hoja1!$L$5:$M$9,2,FALSE),"CJV")</f>
        <v>CJV</v>
      </c>
      <c r="S3985" s="9" t="str">
        <f>IF(Tabla2[[#This Row],[EMPRESA]]=Tabla2[[#This Row],[CONTRATISTA PRNCIPAL]],"Principal","Secundaria")</f>
        <v>Principal</v>
      </c>
      <c r="T3985" s="10">
        <f>IFERROR(1/COUNTIF(Tabla2[CONTRATISTA PRNCIPAL],Tabla2[[#This Row],[CONTRATISTA PRNCIPAL]]),0)</f>
        <v>2.1739130434782608E-2</v>
      </c>
      <c r="U3985" s="33">
        <f ca="1">IF(((TODAY()-Tabla2[[#This Row],[FECHA NACIMIENTO]])/365)&lt;18,"Corregir", IF(((TODAY()-Tabla2[[#This Row],[FECHA NACIMIENTO]])/365)&gt;80, "Corregir",ROUNDDOWN(((TODAY()-Tabla2[[#This Row],[FECHA NACIMIENTO]])/365),0)))</f>
        <v>54</v>
      </c>
      <c r="V398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985" s="34" t="str">
        <f ca="1">+IF(Tabla2[[#This Row],[Edad]]="Corregir","Corregir","Ok")</f>
        <v>Ok</v>
      </c>
      <c r="X3985" s="10" t="str">
        <f>+IFERROR(VLOOKUP(Tabla2[[#This Row],[DISTRITO SEGÚN DNI]],Hoja1!$A$2:$B$55,2,FALSE),"No")</f>
        <v>No</v>
      </c>
      <c r="Y3985" s="10" t="str">
        <f>IF(OR(LOWER(Tabla2[[#This Row],[GENERO]])="masculino", LOWER(Tabla2[[#This Row],[GENERO]])="femenino"),"OK","Corregir")</f>
        <v>OK</v>
      </c>
      <c r="Z3985" s="10" t="str">
        <f>+IF(Tabla2[[#This Row],[Nro. DNI / CE]]="","Corregir",IF(LEN(Tabla2[[#This Row],[Nro. DNI / CE]])&gt;=8,"OK","Corregir"))</f>
        <v>OK</v>
      </c>
      <c r="AA3985" s="10">
        <f>COUNTIF(Tabla2[APELLIDOS Y NOMBRES],Tabla2[[#This Row],[APELLIDOS Y NOMBRES]])</f>
        <v>1</v>
      </c>
      <c r="AB3985" t="str">
        <f ca="1">+IFERROR(IF(Tabla2[[#This Row],[FECHA CESE/BAJA]]="","No Aplica",IF(AND(MONTH(Tabla2[[#This Row],[FECHA CESE/BAJA]])=MONTH(TODAY()-30),YEAR(Tabla2[[#This Row],[FECHA CESE/BAJA]])=YEAR(TODAY())),MONTH(TODAY()-30)&amp;"-"&amp;YEAR(TODAY()),"Borrar")),"No aplica")</f>
        <v>No Aplica</v>
      </c>
      <c r="AC3985" t="str">
        <f ca="1">+IFERROR(IF(Tabla2[[#This Row],[FECHA INICIO DE LABORES EN OBRA]]="","No Aplica",IF(AND(MONTH(Tabla2[[#This Row],[FECHA INICIO DE LABORES EN OBRA]])=MONTH(TODAY()-30),YEAR(Tabla2[[#This Row],[FECHA INICIO DE LABORES EN OBRA]])=YEAR(TODAY())),MONTH(TODAY()-30)&amp;"-"&amp;YEAR(TODAY()),"No Aplica")),"No Aplica")</f>
        <v>No Aplica</v>
      </c>
    </row>
    <row r="3986" spans="1:29" x14ac:dyDescent="0.25">
      <c r="A3986" s="2" t="s">
        <v>4399</v>
      </c>
      <c r="B3986" s="3" t="s">
        <v>50</v>
      </c>
      <c r="C3986" s="3" t="s">
        <v>50</v>
      </c>
      <c r="D3986" s="3" t="s">
        <v>4426</v>
      </c>
      <c r="E3986" s="3" t="s">
        <v>4427</v>
      </c>
      <c r="F3986" s="36">
        <v>30722</v>
      </c>
      <c r="G3986" s="3">
        <v>1</v>
      </c>
      <c r="H3986" s="3" t="s">
        <v>1452</v>
      </c>
      <c r="I3986" s="3" t="s">
        <v>4412</v>
      </c>
      <c r="J3986" s="3" t="s">
        <v>4428</v>
      </c>
      <c r="K3986" s="3" t="s">
        <v>1240</v>
      </c>
      <c r="L3986" s="8" t="s">
        <v>9818</v>
      </c>
      <c r="M3986" s="5"/>
      <c r="N3986" s="13" t="s">
        <v>1489</v>
      </c>
      <c r="O3986" s="5">
        <v>44070</v>
      </c>
      <c r="P3986" s="8">
        <v>1</v>
      </c>
      <c r="Q3986" s="9">
        <v>1</v>
      </c>
      <c r="R3986" s="9" t="str">
        <f>IFERROR(VLOOKUP(Tabla2[[#This Row],[CONTRATISTA PRNCIPAL]],Hoja1!$L$5:$M$9,2,FALSE),"CJV")</f>
        <v>CJV</v>
      </c>
      <c r="S3986" s="9" t="str">
        <f>IF(Tabla2[[#This Row],[EMPRESA]]=Tabla2[[#This Row],[CONTRATISTA PRNCIPAL]],"Principal","Secundaria")</f>
        <v>Principal</v>
      </c>
      <c r="T3986" s="10">
        <f>IFERROR(1/COUNTIF(Tabla2[CONTRATISTA PRNCIPAL],Tabla2[[#This Row],[CONTRATISTA PRNCIPAL]]),0)</f>
        <v>2.1739130434782608E-2</v>
      </c>
      <c r="U3986" s="33">
        <f ca="1">IF(((TODAY()-Tabla2[[#This Row],[FECHA NACIMIENTO]])/365)&lt;18,"Corregir", IF(((TODAY()-Tabla2[[#This Row],[FECHA NACIMIENTO]])/365)&gt;80, "Corregir",ROUNDDOWN(((TODAY()-Tabla2[[#This Row],[FECHA NACIMIENTO]])/365),0)))</f>
        <v>39</v>
      </c>
      <c r="V398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986" s="34" t="str">
        <f ca="1">+IF(Tabla2[[#This Row],[Edad]]="Corregir","Corregir","Ok")</f>
        <v>Ok</v>
      </c>
      <c r="X3986" s="10" t="str">
        <f>+IFERROR(VLOOKUP(Tabla2[[#This Row],[DISTRITO SEGÚN DNI]],Hoja1!$A$2:$B$55,2,FALSE),"No")</f>
        <v>No</v>
      </c>
      <c r="Y3986" s="10" t="str">
        <f>IF(OR(LOWER(Tabla2[[#This Row],[GENERO]])="masculino", LOWER(Tabla2[[#This Row],[GENERO]])="femenino"),"OK","Corregir")</f>
        <v>OK</v>
      </c>
      <c r="Z3986" s="10" t="str">
        <f>+IF(Tabla2[[#This Row],[Nro. DNI / CE]]="","Corregir",IF(LEN(Tabla2[[#This Row],[Nro. DNI / CE]])&gt;=8,"OK","Corregir"))</f>
        <v>OK</v>
      </c>
      <c r="AA3986" s="10">
        <f>COUNTIF(Tabla2[APELLIDOS Y NOMBRES],Tabla2[[#This Row],[APELLIDOS Y NOMBRES]])</f>
        <v>1</v>
      </c>
      <c r="AB3986" t="str">
        <f ca="1">+IFERROR(IF(Tabla2[[#This Row],[FECHA CESE/BAJA]]="","No Aplica",IF(AND(MONTH(Tabla2[[#This Row],[FECHA CESE/BAJA]])=MONTH(TODAY()-30),YEAR(Tabla2[[#This Row],[FECHA CESE/BAJA]])=YEAR(TODAY())),MONTH(TODAY()-30)&amp;"-"&amp;YEAR(TODAY()),"Borrar")),"No aplica")</f>
        <v>No Aplica</v>
      </c>
      <c r="AC3986" t="str">
        <f ca="1">+IFERROR(IF(Tabla2[[#This Row],[FECHA INICIO DE LABORES EN OBRA]]="","No Aplica",IF(AND(MONTH(Tabla2[[#This Row],[FECHA INICIO DE LABORES EN OBRA]])=MONTH(TODAY()-30),YEAR(Tabla2[[#This Row],[FECHA INICIO DE LABORES EN OBRA]])=YEAR(TODAY())),MONTH(TODAY()-30)&amp;"-"&amp;YEAR(TODAY()),"No Aplica")),"No Aplica")</f>
        <v>No Aplica</v>
      </c>
    </row>
    <row r="3987" spans="1:29" x14ac:dyDescent="0.25">
      <c r="A3987" s="2" t="s">
        <v>4399</v>
      </c>
      <c r="B3987" s="3" t="s">
        <v>50</v>
      </c>
      <c r="C3987" s="3" t="s">
        <v>50</v>
      </c>
      <c r="D3987" s="3" t="s">
        <v>518</v>
      </c>
      <c r="E3987" s="3" t="s">
        <v>519</v>
      </c>
      <c r="F3987" s="36">
        <v>33528</v>
      </c>
      <c r="G3987" s="3">
        <v>1</v>
      </c>
      <c r="H3987" s="3" t="s">
        <v>1452</v>
      </c>
      <c r="I3987" s="3" t="s">
        <v>4429</v>
      </c>
      <c r="J3987" s="3" t="s">
        <v>4430</v>
      </c>
      <c r="K3987" s="3" t="s">
        <v>93</v>
      </c>
      <c r="L3987" s="8" t="s">
        <v>9818</v>
      </c>
      <c r="M3987" s="5"/>
      <c r="N3987" s="13" t="s">
        <v>1489</v>
      </c>
      <c r="O3987" s="5">
        <v>44095</v>
      </c>
      <c r="P3987" s="8">
        <v>3</v>
      </c>
      <c r="Q3987" s="9">
        <v>1</v>
      </c>
      <c r="R3987" s="9" t="str">
        <f>IFERROR(VLOOKUP(Tabla2[[#This Row],[CONTRATISTA PRNCIPAL]],Hoja1!$L$5:$M$9,2,FALSE),"CJV")</f>
        <v>CJV</v>
      </c>
      <c r="S3987" s="9" t="str">
        <f>IF(Tabla2[[#This Row],[EMPRESA]]=Tabla2[[#This Row],[CONTRATISTA PRNCIPAL]],"Principal","Secundaria")</f>
        <v>Principal</v>
      </c>
      <c r="T3987" s="10">
        <f>IFERROR(1/COUNTIF(Tabla2[CONTRATISTA PRNCIPAL],Tabla2[[#This Row],[CONTRATISTA PRNCIPAL]]),0)</f>
        <v>2.1739130434782608E-2</v>
      </c>
      <c r="U3987" s="33">
        <f ca="1">IF(((TODAY()-Tabla2[[#This Row],[FECHA NACIMIENTO]])/365)&lt;18,"Corregir", IF(((TODAY()-Tabla2[[#This Row],[FECHA NACIMIENTO]])/365)&gt;80, "Corregir",ROUNDDOWN(((TODAY()-Tabla2[[#This Row],[FECHA NACIMIENTO]])/365),0)))</f>
        <v>31</v>
      </c>
      <c r="V398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987" s="34" t="str">
        <f ca="1">+IF(Tabla2[[#This Row],[Edad]]="Corregir","Corregir","Ok")</f>
        <v>Ok</v>
      </c>
      <c r="X3987" s="10" t="str">
        <f>+IFERROR(VLOOKUP(Tabla2[[#This Row],[DISTRITO SEGÚN DNI]],Hoja1!$A$2:$B$55,2,FALSE),"No")</f>
        <v>ATE</v>
      </c>
      <c r="Y3987" s="10" t="str">
        <f>IF(OR(LOWER(Tabla2[[#This Row],[GENERO]])="masculino", LOWER(Tabla2[[#This Row],[GENERO]])="femenino"),"OK","Corregir")</f>
        <v>OK</v>
      </c>
      <c r="Z3987" s="10" t="str">
        <f>+IF(Tabla2[[#This Row],[Nro. DNI / CE]]="","Corregir",IF(LEN(Tabla2[[#This Row],[Nro. DNI / CE]])&gt;=8,"OK","Corregir"))</f>
        <v>OK</v>
      </c>
      <c r="AA3987" s="10">
        <f>COUNTIF(Tabla2[APELLIDOS Y NOMBRES],Tabla2[[#This Row],[APELLIDOS Y NOMBRES]])</f>
        <v>1</v>
      </c>
      <c r="AB3987" t="str">
        <f ca="1">+IFERROR(IF(Tabla2[[#This Row],[FECHA CESE/BAJA]]="","No Aplica",IF(AND(MONTH(Tabla2[[#This Row],[FECHA CESE/BAJA]])=MONTH(TODAY()-30),YEAR(Tabla2[[#This Row],[FECHA CESE/BAJA]])=YEAR(TODAY())),MONTH(TODAY()-30)&amp;"-"&amp;YEAR(TODAY()),"Borrar")),"No aplica")</f>
        <v>No Aplica</v>
      </c>
      <c r="AC3987" t="str">
        <f ca="1">+IFERROR(IF(Tabla2[[#This Row],[FECHA INICIO DE LABORES EN OBRA]]="","No Aplica",IF(AND(MONTH(Tabla2[[#This Row],[FECHA INICIO DE LABORES EN OBRA]])=MONTH(TODAY()-30),YEAR(Tabla2[[#This Row],[FECHA INICIO DE LABORES EN OBRA]])=YEAR(TODAY())),MONTH(TODAY()-30)&amp;"-"&amp;YEAR(TODAY()),"No Aplica")),"No Aplica")</f>
        <v>No Aplica</v>
      </c>
    </row>
    <row r="3988" spans="1:29" x14ac:dyDescent="0.25">
      <c r="A3988" s="2" t="s">
        <v>4399</v>
      </c>
      <c r="B3988" s="3" t="s">
        <v>50</v>
      </c>
      <c r="C3988" s="3" t="s">
        <v>50</v>
      </c>
      <c r="D3988" s="3" t="s">
        <v>520</v>
      </c>
      <c r="E3988" s="3" t="s">
        <v>521</v>
      </c>
      <c r="F3988" s="36">
        <v>31650</v>
      </c>
      <c r="G3988" s="3">
        <v>1</v>
      </c>
      <c r="H3988" s="3" t="s">
        <v>1452</v>
      </c>
      <c r="I3988" s="3" t="s">
        <v>4412</v>
      </c>
      <c r="J3988" s="3" t="s">
        <v>4431</v>
      </c>
      <c r="K3988" s="3" t="s">
        <v>36</v>
      </c>
      <c r="L3988" s="8" t="s">
        <v>9818</v>
      </c>
      <c r="M3988" s="5"/>
      <c r="N3988" s="13" t="s">
        <v>1489</v>
      </c>
      <c r="O3988" s="5">
        <v>44102</v>
      </c>
      <c r="P3988" s="8">
        <v>1</v>
      </c>
      <c r="Q3988" s="9">
        <v>1</v>
      </c>
      <c r="R3988" s="9" t="str">
        <f>IFERROR(VLOOKUP(Tabla2[[#This Row],[CONTRATISTA PRNCIPAL]],Hoja1!$L$5:$M$9,2,FALSE),"CJV")</f>
        <v>CJV</v>
      </c>
      <c r="S3988" s="9" t="str">
        <f>IF(Tabla2[[#This Row],[EMPRESA]]=Tabla2[[#This Row],[CONTRATISTA PRNCIPAL]],"Principal","Secundaria")</f>
        <v>Principal</v>
      </c>
      <c r="T3988" s="10">
        <f>IFERROR(1/COUNTIF(Tabla2[CONTRATISTA PRNCIPAL],Tabla2[[#This Row],[CONTRATISTA PRNCIPAL]]),0)</f>
        <v>2.1739130434782608E-2</v>
      </c>
      <c r="U3988" s="33">
        <f ca="1">IF(((TODAY()-Tabla2[[#This Row],[FECHA NACIMIENTO]])/365)&lt;18,"Corregir", IF(((TODAY()-Tabla2[[#This Row],[FECHA NACIMIENTO]])/365)&gt;80, "Corregir",ROUNDDOWN(((TODAY()-Tabla2[[#This Row],[FECHA NACIMIENTO]])/365),0)))</f>
        <v>37</v>
      </c>
      <c r="V398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988" s="34" t="str">
        <f ca="1">+IF(Tabla2[[#This Row],[Edad]]="Corregir","Corregir","Ok")</f>
        <v>Ok</v>
      </c>
      <c r="X3988" s="10" t="str">
        <f>+IFERROR(VLOOKUP(Tabla2[[#This Row],[DISTRITO SEGÚN DNI]],Hoja1!$A$2:$B$55,2,FALSE),"No")</f>
        <v>SANTA ANITA</v>
      </c>
      <c r="Y3988" s="10" t="str">
        <f>IF(OR(LOWER(Tabla2[[#This Row],[GENERO]])="masculino", LOWER(Tabla2[[#This Row],[GENERO]])="femenino"),"OK","Corregir")</f>
        <v>OK</v>
      </c>
      <c r="Z3988" s="10" t="str">
        <f>+IF(Tabla2[[#This Row],[Nro. DNI / CE]]="","Corregir",IF(LEN(Tabla2[[#This Row],[Nro. DNI / CE]])&gt;=8,"OK","Corregir"))</f>
        <v>OK</v>
      </c>
      <c r="AA3988" s="10">
        <f>COUNTIF(Tabla2[APELLIDOS Y NOMBRES],Tabla2[[#This Row],[APELLIDOS Y NOMBRES]])</f>
        <v>1</v>
      </c>
      <c r="AB3988" t="str">
        <f ca="1">+IFERROR(IF(Tabla2[[#This Row],[FECHA CESE/BAJA]]="","No Aplica",IF(AND(MONTH(Tabla2[[#This Row],[FECHA CESE/BAJA]])=MONTH(TODAY()-30),YEAR(Tabla2[[#This Row],[FECHA CESE/BAJA]])=YEAR(TODAY())),MONTH(TODAY()-30)&amp;"-"&amp;YEAR(TODAY()),"Borrar")),"No aplica")</f>
        <v>No Aplica</v>
      </c>
      <c r="AC3988" t="str">
        <f ca="1">+IFERROR(IF(Tabla2[[#This Row],[FECHA INICIO DE LABORES EN OBRA]]="","No Aplica",IF(AND(MONTH(Tabla2[[#This Row],[FECHA INICIO DE LABORES EN OBRA]])=MONTH(TODAY()-30),YEAR(Tabla2[[#This Row],[FECHA INICIO DE LABORES EN OBRA]])=YEAR(TODAY())),MONTH(TODAY()-30)&amp;"-"&amp;YEAR(TODAY()),"No Aplica")),"No Aplica")</f>
        <v>No Aplica</v>
      </c>
    </row>
    <row r="3989" spans="1:29" x14ac:dyDescent="0.25">
      <c r="A3989" s="2" t="s">
        <v>4399</v>
      </c>
      <c r="B3989" s="3" t="s">
        <v>50</v>
      </c>
      <c r="C3989" s="3" t="s">
        <v>50</v>
      </c>
      <c r="D3989" s="3" t="s">
        <v>4432</v>
      </c>
      <c r="E3989" s="3" t="s">
        <v>4433</v>
      </c>
      <c r="F3989" s="36">
        <v>24226</v>
      </c>
      <c r="G3989" s="3">
        <v>1</v>
      </c>
      <c r="H3989" s="3" t="s">
        <v>1452</v>
      </c>
      <c r="I3989" s="3" t="s">
        <v>4434</v>
      </c>
      <c r="J3989" s="3" t="s">
        <v>4435</v>
      </c>
      <c r="K3989" s="3" t="s">
        <v>9251</v>
      </c>
      <c r="L3989" s="8" t="s">
        <v>9818</v>
      </c>
      <c r="M3989" s="5"/>
      <c r="N3989" s="13" t="s">
        <v>1489</v>
      </c>
      <c r="O3989" s="5">
        <v>44163</v>
      </c>
      <c r="P3989" s="8">
        <v>1</v>
      </c>
      <c r="Q3989" s="9">
        <v>1</v>
      </c>
      <c r="R3989" s="9" t="str">
        <f>IFERROR(VLOOKUP(Tabla2[[#This Row],[CONTRATISTA PRNCIPAL]],Hoja1!$L$5:$M$9,2,FALSE),"CJV")</f>
        <v>CJV</v>
      </c>
      <c r="S3989" s="9" t="str">
        <f>IF(Tabla2[[#This Row],[EMPRESA]]=Tabla2[[#This Row],[CONTRATISTA PRNCIPAL]],"Principal","Secundaria")</f>
        <v>Principal</v>
      </c>
      <c r="T3989" s="10">
        <f>IFERROR(1/COUNTIF(Tabla2[CONTRATISTA PRNCIPAL],Tabla2[[#This Row],[CONTRATISTA PRNCIPAL]]),0)</f>
        <v>2.1739130434782608E-2</v>
      </c>
      <c r="U3989" s="33">
        <f ca="1">IF(((TODAY()-Tabla2[[#This Row],[FECHA NACIMIENTO]])/365)&lt;18,"Corregir", IF(((TODAY()-Tabla2[[#This Row],[FECHA NACIMIENTO]])/365)&gt;80, "Corregir",ROUNDDOWN(((TODAY()-Tabla2[[#This Row],[FECHA NACIMIENTO]])/365),0)))</f>
        <v>57</v>
      </c>
      <c r="V398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989" s="34" t="str">
        <f ca="1">+IF(Tabla2[[#This Row],[Edad]]="Corregir","Corregir","Ok")</f>
        <v>Ok</v>
      </c>
      <c r="X3989" s="10" t="str">
        <f>+IFERROR(VLOOKUP(Tabla2[[#This Row],[DISTRITO SEGÚN DNI]],Hoja1!$A$2:$B$55,2,FALSE),"No")</f>
        <v>No</v>
      </c>
      <c r="Y3989" s="10" t="str">
        <f>IF(OR(LOWER(Tabla2[[#This Row],[GENERO]])="masculino", LOWER(Tabla2[[#This Row],[GENERO]])="femenino"),"OK","Corregir")</f>
        <v>OK</v>
      </c>
      <c r="Z3989" s="10" t="str">
        <f>+IF(Tabla2[[#This Row],[Nro. DNI / CE]]="","Corregir",IF(LEN(Tabla2[[#This Row],[Nro. DNI / CE]])&gt;=8,"OK","Corregir"))</f>
        <v>OK</v>
      </c>
      <c r="AA3989" s="10">
        <f>COUNTIF(Tabla2[APELLIDOS Y NOMBRES],Tabla2[[#This Row],[APELLIDOS Y NOMBRES]])</f>
        <v>1</v>
      </c>
      <c r="AB3989" t="str">
        <f ca="1">+IFERROR(IF(Tabla2[[#This Row],[FECHA CESE/BAJA]]="","No Aplica",IF(AND(MONTH(Tabla2[[#This Row],[FECHA CESE/BAJA]])=MONTH(TODAY()-30),YEAR(Tabla2[[#This Row],[FECHA CESE/BAJA]])=YEAR(TODAY())),MONTH(TODAY()-30)&amp;"-"&amp;YEAR(TODAY()),"Borrar")),"No aplica")</f>
        <v>No Aplica</v>
      </c>
      <c r="AC3989" t="str">
        <f ca="1">+IFERROR(IF(Tabla2[[#This Row],[FECHA INICIO DE LABORES EN OBRA]]="","No Aplica",IF(AND(MONTH(Tabla2[[#This Row],[FECHA INICIO DE LABORES EN OBRA]])=MONTH(TODAY()-30),YEAR(Tabla2[[#This Row],[FECHA INICIO DE LABORES EN OBRA]])=YEAR(TODAY())),MONTH(TODAY()-30)&amp;"-"&amp;YEAR(TODAY()),"No Aplica")),"No Aplica")</f>
        <v>No Aplica</v>
      </c>
    </row>
    <row r="3990" spans="1:29" x14ac:dyDescent="0.25">
      <c r="A3990" s="2" t="s">
        <v>4399</v>
      </c>
      <c r="B3990" s="3" t="s">
        <v>50</v>
      </c>
      <c r="C3990" s="3" t="s">
        <v>50</v>
      </c>
      <c r="D3990" s="3" t="s">
        <v>4437</v>
      </c>
      <c r="E3990" s="3" t="s">
        <v>4438</v>
      </c>
      <c r="F3990" s="36">
        <v>29620</v>
      </c>
      <c r="G3990" s="3">
        <v>1</v>
      </c>
      <c r="H3990" s="3" t="s">
        <v>1452</v>
      </c>
      <c r="I3990" s="3" t="s">
        <v>4401</v>
      </c>
      <c r="J3990" s="3" t="s">
        <v>4439</v>
      </c>
      <c r="K3990" s="3" t="s">
        <v>1139</v>
      </c>
      <c r="L3990" s="8" t="s">
        <v>9818</v>
      </c>
      <c r="M3990" s="5"/>
      <c r="N3990" s="13" t="s">
        <v>1489</v>
      </c>
      <c r="O3990" s="5">
        <v>44265</v>
      </c>
      <c r="P3990" s="8">
        <v>1</v>
      </c>
      <c r="Q3990" s="9">
        <v>1</v>
      </c>
      <c r="R3990" s="9" t="str">
        <f>IFERROR(VLOOKUP(Tabla2[[#This Row],[CONTRATISTA PRNCIPAL]],Hoja1!$L$5:$M$9,2,FALSE),"CJV")</f>
        <v>CJV</v>
      </c>
      <c r="S3990" s="9" t="str">
        <f>IF(Tabla2[[#This Row],[EMPRESA]]=Tabla2[[#This Row],[CONTRATISTA PRNCIPAL]],"Principal","Secundaria")</f>
        <v>Principal</v>
      </c>
      <c r="T3990" s="10">
        <f>IFERROR(1/COUNTIF(Tabla2[CONTRATISTA PRNCIPAL],Tabla2[[#This Row],[CONTRATISTA PRNCIPAL]]),0)</f>
        <v>2.1739130434782608E-2</v>
      </c>
      <c r="U3990" s="33">
        <f ca="1">IF(((TODAY()-Tabla2[[#This Row],[FECHA NACIMIENTO]])/365)&lt;18,"Corregir", IF(((TODAY()-Tabla2[[#This Row],[FECHA NACIMIENTO]])/365)&gt;80, "Corregir",ROUNDDOWN(((TODAY()-Tabla2[[#This Row],[FECHA NACIMIENTO]])/365),0)))</f>
        <v>42</v>
      </c>
      <c r="V399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990" s="34" t="str">
        <f ca="1">+IF(Tabla2[[#This Row],[Edad]]="Corregir","Corregir","Ok")</f>
        <v>Ok</v>
      </c>
      <c r="X3990" s="10" t="str">
        <f>+IFERROR(VLOOKUP(Tabla2[[#This Row],[DISTRITO SEGÚN DNI]],Hoja1!$A$2:$B$55,2,FALSE),"No")</f>
        <v>No</v>
      </c>
      <c r="Y3990" s="10" t="str">
        <f>IF(OR(LOWER(Tabla2[[#This Row],[GENERO]])="masculino", LOWER(Tabla2[[#This Row],[GENERO]])="femenino"),"OK","Corregir")</f>
        <v>OK</v>
      </c>
      <c r="Z3990" s="10" t="str">
        <f>+IF(Tabla2[[#This Row],[Nro. DNI / CE]]="","Corregir",IF(LEN(Tabla2[[#This Row],[Nro. DNI / CE]])&gt;=8,"OK","Corregir"))</f>
        <v>OK</v>
      </c>
      <c r="AA3990" s="10">
        <f>COUNTIF(Tabla2[APELLIDOS Y NOMBRES],Tabla2[[#This Row],[APELLIDOS Y NOMBRES]])</f>
        <v>1</v>
      </c>
      <c r="AB3990" t="str">
        <f ca="1">+IFERROR(IF(Tabla2[[#This Row],[FECHA CESE/BAJA]]="","No Aplica",IF(AND(MONTH(Tabla2[[#This Row],[FECHA CESE/BAJA]])=MONTH(TODAY()-30),YEAR(Tabla2[[#This Row],[FECHA CESE/BAJA]])=YEAR(TODAY())),MONTH(TODAY()-30)&amp;"-"&amp;YEAR(TODAY()),"Borrar")),"No aplica")</f>
        <v>No Aplica</v>
      </c>
      <c r="AC3990" t="str">
        <f ca="1">+IFERROR(IF(Tabla2[[#This Row],[FECHA INICIO DE LABORES EN OBRA]]="","No Aplica",IF(AND(MONTH(Tabla2[[#This Row],[FECHA INICIO DE LABORES EN OBRA]])=MONTH(TODAY()-30),YEAR(Tabla2[[#This Row],[FECHA INICIO DE LABORES EN OBRA]])=YEAR(TODAY())),MONTH(TODAY()-30)&amp;"-"&amp;YEAR(TODAY()),"No Aplica")),"No Aplica")</f>
        <v>No Aplica</v>
      </c>
    </row>
    <row r="3991" spans="1:29" x14ac:dyDescent="0.25">
      <c r="A3991" s="2" t="s">
        <v>4399</v>
      </c>
      <c r="B3991" s="3" t="s">
        <v>50</v>
      </c>
      <c r="C3991" s="3" t="s">
        <v>50</v>
      </c>
      <c r="D3991" s="3">
        <v>41800209</v>
      </c>
      <c r="E3991" s="3" t="s">
        <v>522</v>
      </c>
      <c r="F3991" s="36">
        <v>29471</v>
      </c>
      <c r="G3991" s="3">
        <v>1</v>
      </c>
      <c r="H3991" s="3" t="s">
        <v>1452</v>
      </c>
      <c r="I3991" s="3" t="s">
        <v>4441</v>
      </c>
      <c r="J3991" s="3" t="s">
        <v>4442</v>
      </c>
      <c r="K3991" s="3" t="s">
        <v>34</v>
      </c>
      <c r="L3991" s="8" t="s">
        <v>9818</v>
      </c>
      <c r="M3991" s="5"/>
      <c r="N3991" s="13" t="s">
        <v>1489</v>
      </c>
      <c r="O3991" s="5" t="s">
        <v>4443</v>
      </c>
      <c r="P3991" s="8">
        <v>1</v>
      </c>
      <c r="Q3991" s="9">
        <v>1</v>
      </c>
      <c r="R3991" s="9" t="str">
        <f>IFERROR(VLOOKUP(Tabla2[[#This Row],[CONTRATISTA PRNCIPAL]],Hoja1!$L$5:$M$9,2,FALSE),"CJV")</f>
        <v>CJV</v>
      </c>
      <c r="S3991" s="9" t="str">
        <f>IF(Tabla2[[#This Row],[EMPRESA]]=Tabla2[[#This Row],[CONTRATISTA PRNCIPAL]],"Principal","Secundaria")</f>
        <v>Principal</v>
      </c>
      <c r="T3991" s="10">
        <f>IFERROR(1/COUNTIF(Tabla2[CONTRATISTA PRNCIPAL],Tabla2[[#This Row],[CONTRATISTA PRNCIPAL]]),0)</f>
        <v>2.1739130434782608E-2</v>
      </c>
      <c r="U3991" s="33">
        <f ca="1">IF(((TODAY()-Tabla2[[#This Row],[FECHA NACIMIENTO]])/365)&lt;18,"Corregir", IF(((TODAY()-Tabla2[[#This Row],[FECHA NACIMIENTO]])/365)&gt;80, "Corregir",ROUNDDOWN(((TODAY()-Tabla2[[#This Row],[FECHA NACIMIENTO]])/365),0)))</f>
        <v>43</v>
      </c>
      <c r="V399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991" s="34" t="str">
        <f ca="1">+IF(Tabla2[[#This Row],[Edad]]="Corregir","Corregir","Ok")</f>
        <v>Ok</v>
      </c>
      <c r="X3991" s="10" t="str">
        <f>+IFERROR(VLOOKUP(Tabla2[[#This Row],[DISTRITO SEGÚN DNI]],Hoja1!$A$2:$B$55,2,FALSE),"No")</f>
        <v>CALLAO</v>
      </c>
      <c r="Y3991" s="10" t="str">
        <f>IF(OR(LOWER(Tabla2[[#This Row],[GENERO]])="masculino", LOWER(Tabla2[[#This Row],[GENERO]])="femenino"),"OK","Corregir")</f>
        <v>OK</v>
      </c>
      <c r="Z3991" s="10" t="str">
        <f>+IF(Tabla2[[#This Row],[Nro. DNI / CE]]="","Corregir",IF(LEN(Tabla2[[#This Row],[Nro. DNI / CE]])&gt;=8,"OK","Corregir"))</f>
        <v>OK</v>
      </c>
      <c r="AA3991" s="10">
        <f>COUNTIF(Tabla2[APELLIDOS Y NOMBRES],Tabla2[[#This Row],[APELLIDOS Y NOMBRES]])</f>
        <v>1</v>
      </c>
      <c r="AB3991" t="str">
        <f ca="1">+IFERROR(IF(Tabla2[[#This Row],[FECHA CESE/BAJA]]="","No Aplica",IF(AND(MONTH(Tabla2[[#This Row],[FECHA CESE/BAJA]])=MONTH(TODAY()-30),YEAR(Tabla2[[#This Row],[FECHA CESE/BAJA]])=YEAR(TODAY())),MONTH(TODAY()-30)&amp;"-"&amp;YEAR(TODAY()),"Borrar")),"No aplica")</f>
        <v>No Aplica</v>
      </c>
      <c r="AC3991" t="str">
        <f ca="1">+IFERROR(IF(Tabla2[[#This Row],[FECHA INICIO DE LABORES EN OBRA]]="","No Aplica",IF(AND(MONTH(Tabla2[[#This Row],[FECHA INICIO DE LABORES EN OBRA]])=MONTH(TODAY()-30),YEAR(Tabla2[[#This Row],[FECHA INICIO DE LABORES EN OBRA]])=YEAR(TODAY())),MONTH(TODAY()-30)&amp;"-"&amp;YEAR(TODAY()),"No Aplica")),"No Aplica")</f>
        <v>No Aplica</v>
      </c>
    </row>
    <row r="3992" spans="1:29" x14ac:dyDescent="0.25">
      <c r="A3992" s="2" t="s">
        <v>4399</v>
      </c>
      <c r="B3992" s="3" t="s">
        <v>50</v>
      </c>
      <c r="C3992" s="3" t="s">
        <v>50</v>
      </c>
      <c r="D3992" s="3" t="s">
        <v>523</v>
      </c>
      <c r="E3992" s="3" t="s">
        <v>524</v>
      </c>
      <c r="F3992" s="36">
        <v>27299</v>
      </c>
      <c r="G3992" s="3">
        <v>1</v>
      </c>
      <c r="H3992" s="3" t="s">
        <v>1452</v>
      </c>
      <c r="I3992" s="3" t="s">
        <v>4414</v>
      </c>
      <c r="J3992" s="3" t="s">
        <v>4445</v>
      </c>
      <c r="K3992" s="3" t="s">
        <v>93</v>
      </c>
      <c r="L3992" s="8" t="s">
        <v>9818</v>
      </c>
      <c r="M3992" s="5"/>
      <c r="N3992" s="13" t="s">
        <v>1489</v>
      </c>
      <c r="O3992" s="5">
        <v>44335</v>
      </c>
      <c r="P3992" s="8">
        <v>1</v>
      </c>
      <c r="Q3992" s="9">
        <v>1</v>
      </c>
      <c r="R3992" s="9" t="str">
        <f>IFERROR(VLOOKUP(Tabla2[[#This Row],[CONTRATISTA PRNCIPAL]],Hoja1!$L$5:$M$9,2,FALSE),"CJV")</f>
        <v>CJV</v>
      </c>
      <c r="S3992" s="9" t="str">
        <f>IF(Tabla2[[#This Row],[EMPRESA]]=Tabla2[[#This Row],[CONTRATISTA PRNCIPAL]],"Principal","Secundaria")</f>
        <v>Principal</v>
      </c>
      <c r="T3992" s="10">
        <f>IFERROR(1/COUNTIF(Tabla2[CONTRATISTA PRNCIPAL],Tabla2[[#This Row],[CONTRATISTA PRNCIPAL]]),0)</f>
        <v>2.1739130434782608E-2</v>
      </c>
      <c r="U3992" s="33">
        <f ca="1">IF(((TODAY()-Tabla2[[#This Row],[FECHA NACIMIENTO]])/365)&lt;18,"Corregir", IF(((TODAY()-Tabla2[[#This Row],[FECHA NACIMIENTO]])/365)&gt;80, "Corregir",ROUNDDOWN(((TODAY()-Tabla2[[#This Row],[FECHA NACIMIENTO]])/365),0)))</f>
        <v>48</v>
      </c>
      <c r="V399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992" s="34" t="str">
        <f ca="1">+IF(Tabla2[[#This Row],[Edad]]="Corregir","Corregir","Ok")</f>
        <v>Ok</v>
      </c>
      <c r="X3992" s="10" t="str">
        <f>+IFERROR(VLOOKUP(Tabla2[[#This Row],[DISTRITO SEGÚN DNI]],Hoja1!$A$2:$B$55,2,FALSE),"No")</f>
        <v>ATE</v>
      </c>
      <c r="Y3992" s="10" t="str">
        <f>IF(OR(LOWER(Tabla2[[#This Row],[GENERO]])="masculino", LOWER(Tabla2[[#This Row],[GENERO]])="femenino"),"OK","Corregir")</f>
        <v>OK</v>
      </c>
      <c r="Z3992" s="10" t="str">
        <f>+IF(Tabla2[[#This Row],[Nro. DNI / CE]]="","Corregir",IF(LEN(Tabla2[[#This Row],[Nro. DNI / CE]])&gt;=8,"OK","Corregir"))</f>
        <v>OK</v>
      </c>
      <c r="AA3992" s="10">
        <f>COUNTIF(Tabla2[APELLIDOS Y NOMBRES],Tabla2[[#This Row],[APELLIDOS Y NOMBRES]])</f>
        <v>1</v>
      </c>
      <c r="AB3992" t="str">
        <f ca="1">+IFERROR(IF(Tabla2[[#This Row],[FECHA CESE/BAJA]]="","No Aplica",IF(AND(MONTH(Tabla2[[#This Row],[FECHA CESE/BAJA]])=MONTH(TODAY()-30),YEAR(Tabla2[[#This Row],[FECHA CESE/BAJA]])=YEAR(TODAY())),MONTH(TODAY()-30)&amp;"-"&amp;YEAR(TODAY()),"Borrar")),"No aplica")</f>
        <v>No Aplica</v>
      </c>
      <c r="AC3992" t="str">
        <f ca="1">+IFERROR(IF(Tabla2[[#This Row],[FECHA INICIO DE LABORES EN OBRA]]="","No Aplica",IF(AND(MONTH(Tabla2[[#This Row],[FECHA INICIO DE LABORES EN OBRA]])=MONTH(TODAY()-30),YEAR(Tabla2[[#This Row],[FECHA INICIO DE LABORES EN OBRA]])=YEAR(TODAY())),MONTH(TODAY()-30)&amp;"-"&amp;YEAR(TODAY()),"No Aplica")),"No Aplica")</f>
        <v>No Aplica</v>
      </c>
    </row>
    <row r="3993" spans="1:29" x14ac:dyDescent="0.25">
      <c r="A3993" s="2" t="s">
        <v>4399</v>
      </c>
      <c r="B3993" s="3" t="s">
        <v>50</v>
      </c>
      <c r="C3993" s="3" t="s">
        <v>50</v>
      </c>
      <c r="D3993" s="3">
        <v>42674663</v>
      </c>
      <c r="E3993" s="3" t="s">
        <v>525</v>
      </c>
      <c r="F3993" s="36">
        <v>29732</v>
      </c>
      <c r="G3993" s="3">
        <v>1</v>
      </c>
      <c r="H3993" s="3" t="s">
        <v>1452</v>
      </c>
      <c r="I3993" s="3" t="s">
        <v>4444</v>
      </c>
      <c r="J3993" s="3" t="s">
        <v>4446</v>
      </c>
      <c r="K3993" s="3" t="s">
        <v>34</v>
      </c>
      <c r="L3993" s="8" t="s">
        <v>9818</v>
      </c>
      <c r="M3993" s="5"/>
      <c r="N3993" s="13" t="s">
        <v>1489</v>
      </c>
      <c r="O3993" s="5">
        <v>44379</v>
      </c>
      <c r="P3993" s="8">
        <v>1</v>
      </c>
      <c r="Q3993" s="9">
        <v>1</v>
      </c>
      <c r="R3993" s="9" t="str">
        <f>IFERROR(VLOOKUP(Tabla2[[#This Row],[CONTRATISTA PRNCIPAL]],Hoja1!$L$5:$M$9,2,FALSE),"CJV")</f>
        <v>CJV</v>
      </c>
      <c r="S3993" s="9" t="str">
        <f>IF(Tabla2[[#This Row],[EMPRESA]]=Tabla2[[#This Row],[CONTRATISTA PRNCIPAL]],"Principal","Secundaria")</f>
        <v>Principal</v>
      </c>
      <c r="T3993" s="10">
        <f>IFERROR(1/COUNTIF(Tabla2[CONTRATISTA PRNCIPAL],Tabla2[[#This Row],[CONTRATISTA PRNCIPAL]]),0)</f>
        <v>2.1739130434782608E-2</v>
      </c>
      <c r="U3993" s="33">
        <f ca="1">IF(((TODAY()-Tabla2[[#This Row],[FECHA NACIMIENTO]])/365)&lt;18,"Corregir", IF(((TODAY()-Tabla2[[#This Row],[FECHA NACIMIENTO]])/365)&gt;80, "Corregir",ROUNDDOWN(((TODAY()-Tabla2[[#This Row],[FECHA NACIMIENTO]])/365),0)))</f>
        <v>42</v>
      </c>
      <c r="V399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993" s="34" t="str">
        <f ca="1">+IF(Tabla2[[#This Row],[Edad]]="Corregir","Corregir","Ok")</f>
        <v>Ok</v>
      </c>
      <c r="X3993" s="10" t="str">
        <f>+IFERROR(VLOOKUP(Tabla2[[#This Row],[DISTRITO SEGÚN DNI]],Hoja1!$A$2:$B$55,2,FALSE),"No")</f>
        <v>CALLAO</v>
      </c>
      <c r="Y3993" s="10" t="str">
        <f>IF(OR(LOWER(Tabla2[[#This Row],[GENERO]])="masculino", LOWER(Tabla2[[#This Row],[GENERO]])="femenino"),"OK","Corregir")</f>
        <v>OK</v>
      </c>
      <c r="Z3993" s="10" t="str">
        <f>+IF(Tabla2[[#This Row],[Nro. DNI / CE]]="","Corregir",IF(LEN(Tabla2[[#This Row],[Nro. DNI / CE]])&gt;=8,"OK","Corregir"))</f>
        <v>OK</v>
      </c>
      <c r="AA3993" s="10">
        <f>COUNTIF(Tabla2[APELLIDOS Y NOMBRES],Tabla2[[#This Row],[APELLIDOS Y NOMBRES]])</f>
        <v>1</v>
      </c>
      <c r="AB3993" t="str">
        <f ca="1">+IFERROR(IF(Tabla2[[#This Row],[FECHA CESE/BAJA]]="","No Aplica",IF(AND(MONTH(Tabla2[[#This Row],[FECHA CESE/BAJA]])=MONTH(TODAY()-30),YEAR(Tabla2[[#This Row],[FECHA CESE/BAJA]])=YEAR(TODAY())),MONTH(TODAY()-30)&amp;"-"&amp;YEAR(TODAY()),"Borrar")),"No aplica")</f>
        <v>No Aplica</v>
      </c>
      <c r="AC3993" t="str">
        <f ca="1">+IFERROR(IF(Tabla2[[#This Row],[FECHA INICIO DE LABORES EN OBRA]]="","No Aplica",IF(AND(MONTH(Tabla2[[#This Row],[FECHA INICIO DE LABORES EN OBRA]])=MONTH(TODAY()-30),YEAR(Tabla2[[#This Row],[FECHA INICIO DE LABORES EN OBRA]])=YEAR(TODAY())),MONTH(TODAY()-30)&amp;"-"&amp;YEAR(TODAY()),"No Aplica")),"No Aplica")</f>
        <v>No Aplica</v>
      </c>
    </row>
    <row r="3994" spans="1:29" x14ac:dyDescent="0.25">
      <c r="A3994" s="2" t="s">
        <v>4399</v>
      </c>
      <c r="B3994" s="3" t="s">
        <v>50</v>
      </c>
      <c r="C3994" s="3" t="s">
        <v>50</v>
      </c>
      <c r="D3994" s="3">
        <v>80241666</v>
      </c>
      <c r="E3994" s="3" t="s">
        <v>526</v>
      </c>
      <c r="F3994" s="36">
        <v>28023</v>
      </c>
      <c r="G3994" s="3">
        <v>1</v>
      </c>
      <c r="H3994" s="3" t="s">
        <v>1452</v>
      </c>
      <c r="I3994" s="3" t="s">
        <v>4447</v>
      </c>
      <c r="J3994" s="3" t="s">
        <v>4448</v>
      </c>
      <c r="K3994" s="3" t="s">
        <v>34</v>
      </c>
      <c r="L3994" s="8" t="s">
        <v>9818</v>
      </c>
      <c r="M3994" s="5"/>
      <c r="N3994" s="13" t="s">
        <v>1489</v>
      </c>
      <c r="O3994" s="5">
        <v>43993</v>
      </c>
      <c r="P3994" s="8">
        <v>1</v>
      </c>
      <c r="Q3994" s="9">
        <v>1</v>
      </c>
      <c r="R3994" s="9" t="str">
        <f>IFERROR(VLOOKUP(Tabla2[[#This Row],[CONTRATISTA PRNCIPAL]],Hoja1!$L$5:$M$9,2,FALSE),"CJV")</f>
        <v>CJV</v>
      </c>
      <c r="S3994" s="9" t="str">
        <f>IF(Tabla2[[#This Row],[EMPRESA]]=Tabla2[[#This Row],[CONTRATISTA PRNCIPAL]],"Principal","Secundaria")</f>
        <v>Principal</v>
      </c>
      <c r="T3994" s="10">
        <f>IFERROR(1/COUNTIF(Tabla2[CONTRATISTA PRNCIPAL],Tabla2[[#This Row],[CONTRATISTA PRNCIPAL]]),0)</f>
        <v>2.1739130434782608E-2</v>
      </c>
      <c r="U3994" s="33">
        <f ca="1">IF(((TODAY()-Tabla2[[#This Row],[FECHA NACIMIENTO]])/365)&lt;18,"Corregir", IF(((TODAY()-Tabla2[[#This Row],[FECHA NACIMIENTO]])/365)&gt;80, "Corregir",ROUNDDOWN(((TODAY()-Tabla2[[#This Row],[FECHA NACIMIENTO]])/365),0)))</f>
        <v>46</v>
      </c>
      <c r="V399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994" s="34" t="str">
        <f ca="1">+IF(Tabla2[[#This Row],[Edad]]="Corregir","Corregir","Ok")</f>
        <v>Ok</v>
      </c>
      <c r="X3994" s="10" t="str">
        <f>+IFERROR(VLOOKUP(Tabla2[[#This Row],[DISTRITO SEGÚN DNI]],Hoja1!$A$2:$B$55,2,FALSE),"No")</f>
        <v>CALLAO</v>
      </c>
      <c r="Y3994" s="10" t="str">
        <f>IF(OR(LOWER(Tabla2[[#This Row],[GENERO]])="masculino", LOWER(Tabla2[[#This Row],[GENERO]])="femenino"),"OK","Corregir")</f>
        <v>OK</v>
      </c>
      <c r="Z3994" s="10" t="str">
        <f>+IF(Tabla2[[#This Row],[Nro. DNI / CE]]="","Corregir",IF(LEN(Tabla2[[#This Row],[Nro. DNI / CE]])&gt;=8,"OK","Corregir"))</f>
        <v>OK</v>
      </c>
      <c r="AA3994" s="10">
        <f>COUNTIF(Tabla2[APELLIDOS Y NOMBRES],Tabla2[[#This Row],[APELLIDOS Y NOMBRES]])</f>
        <v>1</v>
      </c>
      <c r="AB3994" t="str">
        <f ca="1">+IFERROR(IF(Tabla2[[#This Row],[FECHA CESE/BAJA]]="","No Aplica",IF(AND(MONTH(Tabla2[[#This Row],[FECHA CESE/BAJA]])=MONTH(TODAY()-30),YEAR(Tabla2[[#This Row],[FECHA CESE/BAJA]])=YEAR(TODAY())),MONTH(TODAY()-30)&amp;"-"&amp;YEAR(TODAY()),"Borrar")),"No aplica")</f>
        <v>No Aplica</v>
      </c>
      <c r="AC3994" t="str">
        <f ca="1">+IFERROR(IF(Tabla2[[#This Row],[FECHA INICIO DE LABORES EN OBRA]]="","No Aplica",IF(AND(MONTH(Tabla2[[#This Row],[FECHA INICIO DE LABORES EN OBRA]])=MONTH(TODAY()-30),YEAR(Tabla2[[#This Row],[FECHA INICIO DE LABORES EN OBRA]])=YEAR(TODAY())),MONTH(TODAY()-30)&amp;"-"&amp;YEAR(TODAY()),"No Aplica")),"No Aplica")</f>
        <v>No Aplica</v>
      </c>
    </row>
    <row r="3995" spans="1:29" x14ac:dyDescent="0.25">
      <c r="A3995" s="2" t="s">
        <v>4399</v>
      </c>
      <c r="B3995" s="3" t="s">
        <v>50</v>
      </c>
      <c r="C3995" s="3" t="s">
        <v>50</v>
      </c>
      <c r="D3995" s="3">
        <v>10804650</v>
      </c>
      <c r="E3995" s="3" t="s">
        <v>4449</v>
      </c>
      <c r="F3995" s="36">
        <v>24875</v>
      </c>
      <c r="G3995" s="3">
        <v>1</v>
      </c>
      <c r="H3995" s="3" t="s">
        <v>1452</v>
      </c>
      <c r="I3995" s="3" t="s">
        <v>4420</v>
      </c>
      <c r="J3995" s="3" t="s">
        <v>4450</v>
      </c>
      <c r="K3995" s="3" t="s">
        <v>9251</v>
      </c>
      <c r="L3995" s="8" t="s">
        <v>9818</v>
      </c>
      <c r="M3995" s="5"/>
      <c r="N3995" s="13" t="s">
        <v>1489</v>
      </c>
      <c r="O3995" s="5">
        <v>43995</v>
      </c>
      <c r="P3995" s="8">
        <v>1</v>
      </c>
      <c r="Q3995" s="9">
        <v>1</v>
      </c>
      <c r="R3995" s="9" t="str">
        <f>IFERROR(VLOOKUP(Tabla2[[#This Row],[CONTRATISTA PRNCIPAL]],Hoja1!$L$5:$M$9,2,FALSE),"CJV")</f>
        <v>CJV</v>
      </c>
      <c r="S3995" s="9" t="str">
        <f>IF(Tabla2[[#This Row],[EMPRESA]]=Tabla2[[#This Row],[CONTRATISTA PRNCIPAL]],"Principal","Secundaria")</f>
        <v>Principal</v>
      </c>
      <c r="T3995" s="10">
        <f>IFERROR(1/COUNTIF(Tabla2[CONTRATISTA PRNCIPAL],Tabla2[[#This Row],[CONTRATISTA PRNCIPAL]]),0)</f>
        <v>2.1739130434782608E-2</v>
      </c>
      <c r="U3995" s="33">
        <f ca="1">IF(((TODAY()-Tabla2[[#This Row],[FECHA NACIMIENTO]])/365)&lt;18,"Corregir", IF(((TODAY()-Tabla2[[#This Row],[FECHA NACIMIENTO]])/365)&gt;80, "Corregir",ROUNDDOWN(((TODAY()-Tabla2[[#This Row],[FECHA NACIMIENTO]])/365),0)))</f>
        <v>55</v>
      </c>
      <c r="V399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995" s="34" t="str">
        <f ca="1">+IF(Tabla2[[#This Row],[Edad]]="Corregir","Corregir","Ok")</f>
        <v>Ok</v>
      </c>
      <c r="X3995" s="10" t="str">
        <f>+IFERROR(VLOOKUP(Tabla2[[#This Row],[DISTRITO SEGÚN DNI]],Hoja1!$A$2:$B$55,2,FALSE),"No")</f>
        <v>No</v>
      </c>
      <c r="Y3995" s="10" t="str">
        <f>IF(OR(LOWER(Tabla2[[#This Row],[GENERO]])="masculino", LOWER(Tabla2[[#This Row],[GENERO]])="femenino"),"OK","Corregir")</f>
        <v>OK</v>
      </c>
      <c r="Z3995" s="10" t="str">
        <f>+IF(Tabla2[[#This Row],[Nro. DNI / CE]]="","Corregir",IF(LEN(Tabla2[[#This Row],[Nro. DNI / CE]])&gt;=8,"OK","Corregir"))</f>
        <v>OK</v>
      </c>
      <c r="AA3995" s="10">
        <f>COUNTIF(Tabla2[APELLIDOS Y NOMBRES],Tabla2[[#This Row],[APELLIDOS Y NOMBRES]])</f>
        <v>1</v>
      </c>
      <c r="AB3995" t="str">
        <f ca="1">+IFERROR(IF(Tabla2[[#This Row],[FECHA CESE/BAJA]]="","No Aplica",IF(AND(MONTH(Tabla2[[#This Row],[FECHA CESE/BAJA]])=MONTH(TODAY()-30),YEAR(Tabla2[[#This Row],[FECHA CESE/BAJA]])=YEAR(TODAY())),MONTH(TODAY()-30)&amp;"-"&amp;YEAR(TODAY()),"Borrar")),"No aplica")</f>
        <v>No Aplica</v>
      </c>
      <c r="AC3995" t="str">
        <f ca="1">+IFERROR(IF(Tabla2[[#This Row],[FECHA INICIO DE LABORES EN OBRA]]="","No Aplica",IF(AND(MONTH(Tabla2[[#This Row],[FECHA INICIO DE LABORES EN OBRA]])=MONTH(TODAY()-30),YEAR(Tabla2[[#This Row],[FECHA INICIO DE LABORES EN OBRA]])=YEAR(TODAY())),MONTH(TODAY()-30)&amp;"-"&amp;YEAR(TODAY()),"No Aplica")),"No Aplica")</f>
        <v>No Aplica</v>
      </c>
    </row>
    <row r="3996" spans="1:29" x14ac:dyDescent="0.25">
      <c r="A3996" s="2" t="s">
        <v>4399</v>
      </c>
      <c r="B3996" s="3" t="s">
        <v>50</v>
      </c>
      <c r="C3996" s="3" t="s">
        <v>50</v>
      </c>
      <c r="D3996" s="3">
        <v>48725678</v>
      </c>
      <c r="E3996" s="3" t="s">
        <v>527</v>
      </c>
      <c r="F3996" s="36">
        <v>33723</v>
      </c>
      <c r="G3996" s="3">
        <v>1</v>
      </c>
      <c r="H3996" s="3" t="s">
        <v>1452</v>
      </c>
      <c r="I3996" s="3" t="s">
        <v>4417</v>
      </c>
      <c r="J3996" s="3" t="s">
        <v>4451</v>
      </c>
      <c r="K3996" s="3" t="s">
        <v>35</v>
      </c>
      <c r="L3996" s="8" t="s">
        <v>9818</v>
      </c>
      <c r="M3996" s="5"/>
      <c r="N3996" s="13" t="s">
        <v>1489</v>
      </c>
      <c r="O3996" s="5">
        <v>44600</v>
      </c>
      <c r="P3996" s="8">
        <v>1</v>
      </c>
      <c r="Q3996" s="9">
        <v>1</v>
      </c>
      <c r="R3996" s="9" t="str">
        <f>IFERROR(VLOOKUP(Tabla2[[#This Row],[CONTRATISTA PRNCIPAL]],Hoja1!$L$5:$M$9,2,FALSE),"CJV")</f>
        <v>CJV</v>
      </c>
      <c r="S3996" s="9" t="str">
        <f>IF(Tabla2[[#This Row],[EMPRESA]]=Tabla2[[#This Row],[CONTRATISTA PRNCIPAL]],"Principal","Secundaria")</f>
        <v>Principal</v>
      </c>
      <c r="T3996" s="10">
        <f>IFERROR(1/COUNTIF(Tabla2[CONTRATISTA PRNCIPAL],Tabla2[[#This Row],[CONTRATISTA PRNCIPAL]]),0)</f>
        <v>2.1739130434782608E-2</v>
      </c>
      <c r="U3996" s="33">
        <f ca="1">IF(((TODAY()-Tabla2[[#This Row],[FECHA NACIMIENTO]])/365)&lt;18,"Corregir", IF(((TODAY()-Tabla2[[#This Row],[FECHA NACIMIENTO]])/365)&gt;80, "Corregir",ROUNDDOWN(((TODAY()-Tabla2[[#This Row],[FECHA NACIMIENTO]])/365),0)))</f>
        <v>31</v>
      </c>
      <c r="V399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3996" s="34" t="str">
        <f ca="1">+IF(Tabla2[[#This Row],[Edad]]="Corregir","Corregir","Ok")</f>
        <v>Ok</v>
      </c>
      <c r="X3996" s="10" t="str">
        <f>+IFERROR(VLOOKUP(Tabla2[[#This Row],[DISTRITO SEGÚN DNI]],Hoja1!$A$2:$B$55,2,FALSE),"No")</f>
        <v>EL AGUSTINO</v>
      </c>
      <c r="Y3996" s="10" t="str">
        <f>IF(OR(LOWER(Tabla2[[#This Row],[GENERO]])="masculino", LOWER(Tabla2[[#This Row],[GENERO]])="femenino"),"OK","Corregir")</f>
        <v>OK</v>
      </c>
      <c r="Z3996" s="10" t="str">
        <f>+IF(Tabla2[[#This Row],[Nro. DNI / CE]]="","Corregir",IF(LEN(Tabla2[[#This Row],[Nro. DNI / CE]])&gt;=8,"OK","Corregir"))</f>
        <v>OK</v>
      </c>
      <c r="AA3996" s="10">
        <f>COUNTIF(Tabla2[APELLIDOS Y NOMBRES],Tabla2[[#This Row],[APELLIDOS Y NOMBRES]])</f>
        <v>1</v>
      </c>
      <c r="AB3996" t="str">
        <f ca="1">+IFERROR(IF(Tabla2[[#This Row],[FECHA CESE/BAJA]]="","No Aplica",IF(AND(MONTH(Tabla2[[#This Row],[FECHA CESE/BAJA]])=MONTH(TODAY()-30),YEAR(Tabla2[[#This Row],[FECHA CESE/BAJA]])=YEAR(TODAY())),MONTH(TODAY()-30)&amp;"-"&amp;YEAR(TODAY()),"Borrar")),"No aplica")</f>
        <v>No Aplica</v>
      </c>
      <c r="AC3996" t="str">
        <f ca="1">+IFERROR(IF(Tabla2[[#This Row],[FECHA INICIO DE LABORES EN OBRA]]="","No Aplica",IF(AND(MONTH(Tabla2[[#This Row],[FECHA INICIO DE LABORES EN OBRA]])=MONTH(TODAY()-30),YEAR(Tabla2[[#This Row],[FECHA INICIO DE LABORES EN OBRA]])=YEAR(TODAY())),MONTH(TODAY()-30)&amp;"-"&amp;YEAR(TODAY()),"No Aplica")),"No Aplica")</f>
        <v>No Aplica</v>
      </c>
    </row>
    <row r="3997" spans="1:29" x14ac:dyDescent="0.25">
      <c r="A3997" s="2" t="s">
        <v>4399</v>
      </c>
      <c r="B3997" s="3" t="s">
        <v>50</v>
      </c>
      <c r="C3997" s="3" t="s">
        <v>50</v>
      </c>
      <c r="D3997" s="3">
        <v>10510921</v>
      </c>
      <c r="E3997" s="3" t="s">
        <v>4452</v>
      </c>
      <c r="F3997" s="36">
        <v>28024</v>
      </c>
      <c r="G3997" s="3">
        <v>1</v>
      </c>
      <c r="H3997" s="3" t="s">
        <v>1452</v>
      </c>
      <c r="I3997" s="3" t="s">
        <v>4453</v>
      </c>
      <c r="J3997" s="3" t="s">
        <v>4454</v>
      </c>
      <c r="K3997" s="3" t="s">
        <v>1178</v>
      </c>
      <c r="L3997" s="8" t="s">
        <v>9818</v>
      </c>
      <c r="M3997" s="5"/>
      <c r="N3997" s="13" t="s">
        <v>1489</v>
      </c>
      <c r="O3997" s="5">
        <v>44600</v>
      </c>
      <c r="P3997" s="8">
        <v>3</v>
      </c>
      <c r="Q3997" s="9">
        <v>1</v>
      </c>
      <c r="R3997" s="9" t="str">
        <f>IFERROR(VLOOKUP(Tabla2[[#This Row],[CONTRATISTA PRNCIPAL]],Hoja1!$L$5:$M$9,2,FALSE),"CJV")</f>
        <v>CJV</v>
      </c>
      <c r="S3997" s="9" t="str">
        <f>IF(Tabla2[[#This Row],[EMPRESA]]=Tabla2[[#This Row],[CONTRATISTA PRNCIPAL]],"Principal","Secundaria")</f>
        <v>Principal</v>
      </c>
      <c r="T3997" s="10">
        <f>IFERROR(1/COUNTIF(Tabla2[CONTRATISTA PRNCIPAL],Tabla2[[#This Row],[CONTRATISTA PRNCIPAL]]),0)</f>
        <v>2.1739130434782608E-2</v>
      </c>
      <c r="U3997" s="33">
        <f ca="1">IF(((TODAY()-Tabla2[[#This Row],[FECHA NACIMIENTO]])/365)&lt;18,"Corregir", IF(((TODAY()-Tabla2[[#This Row],[FECHA NACIMIENTO]])/365)&gt;80, "Corregir",ROUNDDOWN(((TODAY()-Tabla2[[#This Row],[FECHA NACIMIENTO]])/365),0)))</f>
        <v>46</v>
      </c>
      <c r="V399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3997" s="34" t="str">
        <f ca="1">+IF(Tabla2[[#This Row],[Edad]]="Corregir","Corregir","Ok")</f>
        <v>Ok</v>
      </c>
      <c r="X3997" s="10" t="str">
        <f>+IFERROR(VLOOKUP(Tabla2[[#This Row],[DISTRITO SEGÚN DNI]],Hoja1!$A$2:$B$55,2,FALSE),"No")</f>
        <v>No</v>
      </c>
      <c r="Y3997" s="10" t="str">
        <f>IF(OR(LOWER(Tabla2[[#This Row],[GENERO]])="masculino", LOWER(Tabla2[[#This Row],[GENERO]])="femenino"),"OK","Corregir")</f>
        <v>OK</v>
      </c>
      <c r="Z3997" s="10" t="str">
        <f>+IF(Tabla2[[#This Row],[Nro. DNI / CE]]="","Corregir",IF(LEN(Tabla2[[#This Row],[Nro. DNI / CE]])&gt;=8,"OK","Corregir"))</f>
        <v>OK</v>
      </c>
      <c r="AA3997" s="10">
        <f>COUNTIF(Tabla2[APELLIDOS Y NOMBRES],Tabla2[[#This Row],[APELLIDOS Y NOMBRES]])</f>
        <v>1</v>
      </c>
      <c r="AB3997" t="str">
        <f ca="1">+IFERROR(IF(Tabla2[[#This Row],[FECHA CESE/BAJA]]="","No Aplica",IF(AND(MONTH(Tabla2[[#This Row],[FECHA CESE/BAJA]])=MONTH(TODAY()-30),YEAR(Tabla2[[#This Row],[FECHA CESE/BAJA]])=YEAR(TODAY())),MONTH(TODAY()-30)&amp;"-"&amp;YEAR(TODAY()),"Borrar")),"No aplica")</f>
        <v>No Aplica</v>
      </c>
      <c r="AC3997" t="str">
        <f ca="1">+IFERROR(IF(Tabla2[[#This Row],[FECHA INICIO DE LABORES EN OBRA]]="","No Aplica",IF(AND(MONTH(Tabla2[[#This Row],[FECHA INICIO DE LABORES EN OBRA]])=MONTH(TODAY()-30),YEAR(Tabla2[[#This Row],[FECHA INICIO DE LABORES EN OBRA]])=YEAR(TODAY())),MONTH(TODAY()-30)&amp;"-"&amp;YEAR(TODAY()),"No Aplica")),"No Aplica")</f>
        <v>No Aplica</v>
      </c>
    </row>
    <row r="3998" spans="1:29" x14ac:dyDescent="0.25">
      <c r="A3998" s="2" t="s">
        <v>4399</v>
      </c>
      <c r="B3998" s="3" t="s">
        <v>50</v>
      </c>
      <c r="C3998" s="3" t="s">
        <v>50</v>
      </c>
      <c r="D3998" s="3">
        <v>10705727</v>
      </c>
      <c r="E3998" s="3" t="s">
        <v>4456</v>
      </c>
      <c r="F3998" s="36">
        <v>25602</v>
      </c>
      <c r="G3998" s="3">
        <v>1</v>
      </c>
      <c r="H3998" s="3" t="s">
        <v>1452</v>
      </c>
      <c r="I3998" s="3" t="s">
        <v>4440</v>
      </c>
      <c r="J3998" s="3" t="s">
        <v>4457</v>
      </c>
      <c r="K3998" s="3" t="s">
        <v>1054</v>
      </c>
      <c r="L3998" s="8" t="s">
        <v>9818</v>
      </c>
      <c r="M3998" s="5"/>
      <c r="N3998" s="13" t="s">
        <v>1489</v>
      </c>
      <c r="O3998" s="5">
        <v>44565</v>
      </c>
      <c r="P3998" s="8">
        <v>3</v>
      </c>
      <c r="Q3998" s="9">
        <v>1</v>
      </c>
      <c r="R3998" s="9" t="str">
        <f>IFERROR(VLOOKUP(Tabla2[[#This Row],[CONTRATISTA PRNCIPAL]],Hoja1!$L$5:$M$9,2,FALSE),"CJV")</f>
        <v>CJV</v>
      </c>
      <c r="S3998" s="9" t="str">
        <f>IF(Tabla2[[#This Row],[EMPRESA]]=Tabla2[[#This Row],[CONTRATISTA PRNCIPAL]],"Principal","Secundaria")</f>
        <v>Principal</v>
      </c>
      <c r="T3998" s="10">
        <f>IFERROR(1/COUNTIF(Tabla2[CONTRATISTA PRNCIPAL],Tabla2[[#This Row],[CONTRATISTA PRNCIPAL]]),0)</f>
        <v>2.1739130434782608E-2</v>
      </c>
      <c r="U3998" s="33">
        <f ca="1">IF(((TODAY()-Tabla2[[#This Row],[FECHA NACIMIENTO]])/365)&lt;18,"Corregir", IF(((TODAY()-Tabla2[[#This Row],[FECHA NACIMIENTO]])/365)&gt;80, "Corregir",ROUNDDOWN(((TODAY()-Tabla2[[#This Row],[FECHA NACIMIENTO]])/365),0)))</f>
        <v>53</v>
      </c>
      <c r="V399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3998" s="34" t="str">
        <f ca="1">+IF(Tabla2[[#This Row],[Edad]]="Corregir","Corregir","Ok")</f>
        <v>Ok</v>
      </c>
      <c r="X3998" s="10" t="str">
        <f>+IFERROR(VLOOKUP(Tabla2[[#This Row],[DISTRITO SEGÚN DNI]],Hoja1!$A$2:$B$55,2,FALSE),"No")</f>
        <v>No</v>
      </c>
      <c r="Y3998" s="10" t="str">
        <f>IF(OR(LOWER(Tabla2[[#This Row],[GENERO]])="masculino", LOWER(Tabla2[[#This Row],[GENERO]])="femenino"),"OK","Corregir")</f>
        <v>OK</v>
      </c>
      <c r="Z3998" s="10" t="str">
        <f>+IF(Tabla2[[#This Row],[Nro. DNI / CE]]="","Corregir",IF(LEN(Tabla2[[#This Row],[Nro. DNI / CE]])&gt;=8,"OK","Corregir"))</f>
        <v>OK</v>
      </c>
      <c r="AA3998" s="10">
        <f>COUNTIF(Tabla2[APELLIDOS Y NOMBRES],Tabla2[[#This Row],[APELLIDOS Y NOMBRES]])</f>
        <v>1</v>
      </c>
      <c r="AB3998" t="str">
        <f ca="1">+IFERROR(IF(Tabla2[[#This Row],[FECHA CESE/BAJA]]="","No Aplica",IF(AND(MONTH(Tabla2[[#This Row],[FECHA CESE/BAJA]])=MONTH(TODAY()-30),YEAR(Tabla2[[#This Row],[FECHA CESE/BAJA]])=YEAR(TODAY())),MONTH(TODAY()-30)&amp;"-"&amp;YEAR(TODAY()),"Borrar")),"No aplica")</f>
        <v>No Aplica</v>
      </c>
      <c r="AC3998" t="str">
        <f ca="1">+IFERROR(IF(Tabla2[[#This Row],[FECHA INICIO DE LABORES EN OBRA]]="","No Aplica",IF(AND(MONTH(Tabla2[[#This Row],[FECHA INICIO DE LABORES EN OBRA]])=MONTH(TODAY()-30),YEAR(Tabla2[[#This Row],[FECHA INICIO DE LABORES EN OBRA]])=YEAR(TODAY())),MONTH(TODAY()-30)&amp;"-"&amp;YEAR(TODAY()),"No Aplica")),"No Aplica")</f>
        <v>No Aplica</v>
      </c>
    </row>
    <row r="3999" spans="1:29" x14ac:dyDescent="0.25">
      <c r="A3999" s="2" t="s">
        <v>4399</v>
      </c>
      <c r="B3999" s="3" t="s">
        <v>50</v>
      </c>
      <c r="C3999" s="3" t="s">
        <v>50</v>
      </c>
      <c r="D3999" s="3">
        <v>42664972</v>
      </c>
      <c r="E3999" s="3" t="s">
        <v>528</v>
      </c>
      <c r="F3999" s="36">
        <v>30898</v>
      </c>
      <c r="G3999" s="3">
        <v>1</v>
      </c>
      <c r="H3999" s="3" t="s">
        <v>1452</v>
      </c>
      <c r="I3999" s="3" t="s">
        <v>4401</v>
      </c>
      <c r="J3999" s="3" t="s">
        <v>4459</v>
      </c>
      <c r="K3999" s="3" t="s">
        <v>34</v>
      </c>
      <c r="L3999" s="8" t="s">
        <v>9818</v>
      </c>
      <c r="M3999" s="5"/>
      <c r="N3999" s="13" t="s">
        <v>1489</v>
      </c>
      <c r="O3999" s="5">
        <v>44649</v>
      </c>
      <c r="P3999" s="8">
        <v>1</v>
      </c>
      <c r="Q3999" s="9">
        <v>1</v>
      </c>
      <c r="R3999" s="9" t="str">
        <f>IFERROR(VLOOKUP(Tabla2[[#This Row],[CONTRATISTA PRNCIPAL]],Hoja1!$L$5:$M$9,2,FALSE),"CJV")</f>
        <v>CJV</v>
      </c>
      <c r="S3999" s="9" t="str">
        <f>IF(Tabla2[[#This Row],[EMPRESA]]=Tabla2[[#This Row],[CONTRATISTA PRNCIPAL]],"Principal","Secundaria")</f>
        <v>Principal</v>
      </c>
      <c r="T3999" s="10">
        <f>IFERROR(1/COUNTIF(Tabla2[CONTRATISTA PRNCIPAL],Tabla2[[#This Row],[CONTRATISTA PRNCIPAL]]),0)</f>
        <v>2.1739130434782608E-2</v>
      </c>
      <c r="U3999" s="33">
        <f ca="1">IF(((TODAY()-Tabla2[[#This Row],[FECHA NACIMIENTO]])/365)&lt;18,"Corregir", IF(((TODAY()-Tabla2[[#This Row],[FECHA NACIMIENTO]])/365)&gt;80, "Corregir",ROUNDDOWN(((TODAY()-Tabla2[[#This Row],[FECHA NACIMIENTO]])/365),0)))</f>
        <v>39</v>
      </c>
      <c r="V399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3999" s="34" t="str">
        <f ca="1">+IF(Tabla2[[#This Row],[Edad]]="Corregir","Corregir","Ok")</f>
        <v>Ok</v>
      </c>
      <c r="X3999" s="10" t="str">
        <f>+IFERROR(VLOOKUP(Tabla2[[#This Row],[DISTRITO SEGÚN DNI]],Hoja1!$A$2:$B$55,2,FALSE),"No")</f>
        <v>CALLAO</v>
      </c>
      <c r="Y3999" s="10" t="str">
        <f>IF(OR(LOWER(Tabla2[[#This Row],[GENERO]])="masculino", LOWER(Tabla2[[#This Row],[GENERO]])="femenino"),"OK","Corregir")</f>
        <v>OK</v>
      </c>
      <c r="Z3999" s="10" t="str">
        <f>+IF(Tabla2[[#This Row],[Nro. DNI / CE]]="","Corregir",IF(LEN(Tabla2[[#This Row],[Nro. DNI / CE]])&gt;=8,"OK","Corregir"))</f>
        <v>OK</v>
      </c>
      <c r="AA3999" s="10">
        <f>COUNTIF(Tabla2[APELLIDOS Y NOMBRES],Tabla2[[#This Row],[APELLIDOS Y NOMBRES]])</f>
        <v>1</v>
      </c>
      <c r="AB3999" t="str">
        <f ca="1">+IFERROR(IF(Tabla2[[#This Row],[FECHA CESE/BAJA]]="","No Aplica",IF(AND(MONTH(Tabla2[[#This Row],[FECHA CESE/BAJA]])=MONTH(TODAY()-30),YEAR(Tabla2[[#This Row],[FECHA CESE/BAJA]])=YEAR(TODAY())),MONTH(TODAY()-30)&amp;"-"&amp;YEAR(TODAY()),"Borrar")),"No aplica")</f>
        <v>No Aplica</v>
      </c>
      <c r="AC3999" t="str">
        <f ca="1">+IFERROR(IF(Tabla2[[#This Row],[FECHA INICIO DE LABORES EN OBRA]]="","No Aplica",IF(AND(MONTH(Tabla2[[#This Row],[FECHA INICIO DE LABORES EN OBRA]])=MONTH(TODAY()-30),YEAR(Tabla2[[#This Row],[FECHA INICIO DE LABORES EN OBRA]])=YEAR(TODAY())),MONTH(TODAY()-30)&amp;"-"&amp;YEAR(TODAY()),"No Aplica")),"No Aplica")</f>
        <v>No Aplica</v>
      </c>
    </row>
    <row r="4000" spans="1:29" x14ac:dyDescent="0.25">
      <c r="A4000" s="2" t="s">
        <v>4399</v>
      </c>
      <c r="B4000" s="3" t="s">
        <v>50</v>
      </c>
      <c r="C4000" s="3" t="s">
        <v>50</v>
      </c>
      <c r="D4000" s="3">
        <v>70848644</v>
      </c>
      <c r="E4000" s="3" t="s">
        <v>4460</v>
      </c>
      <c r="F4000" s="36">
        <v>34940</v>
      </c>
      <c r="G4000" s="3">
        <v>1</v>
      </c>
      <c r="H4000" s="3" t="s">
        <v>1471</v>
      </c>
      <c r="I4000" s="3" t="s">
        <v>4401</v>
      </c>
      <c r="J4000" s="3" t="s">
        <v>4461</v>
      </c>
      <c r="K4000" s="3" t="s">
        <v>1063</v>
      </c>
      <c r="L4000" s="8" t="s">
        <v>9813</v>
      </c>
      <c r="M4000" s="5"/>
      <c r="N4000" s="13" t="s">
        <v>1489</v>
      </c>
      <c r="O4000" s="5">
        <v>44682</v>
      </c>
      <c r="P4000" s="8">
        <v>3</v>
      </c>
      <c r="Q4000" s="9">
        <v>1</v>
      </c>
      <c r="R4000" s="9" t="str">
        <f>IFERROR(VLOOKUP(Tabla2[[#This Row],[CONTRATISTA PRNCIPAL]],Hoja1!$L$5:$M$9,2,FALSE),"CJV")</f>
        <v>CJV</v>
      </c>
      <c r="S4000" s="9" t="str">
        <f>IF(Tabla2[[#This Row],[EMPRESA]]=Tabla2[[#This Row],[CONTRATISTA PRNCIPAL]],"Principal","Secundaria")</f>
        <v>Principal</v>
      </c>
      <c r="T4000" s="10">
        <f>IFERROR(1/COUNTIF(Tabla2[CONTRATISTA PRNCIPAL],Tabla2[[#This Row],[CONTRATISTA PRNCIPAL]]),0)</f>
        <v>2.1739130434782608E-2</v>
      </c>
      <c r="U4000" s="33">
        <f ca="1">IF(((TODAY()-Tabla2[[#This Row],[FECHA NACIMIENTO]])/365)&lt;18,"Corregir", IF(((TODAY()-Tabla2[[#This Row],[FECHA NACIMIENTO]])/365)&gt;80, "Corregir",ROUNDDOWN(((TODAY()-Tabla2[[#This Row],[FECHA NACIMIENTO]])/365),0)))</f>
        <v>28</v>
      </c>
      <c r="V400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4000" s="34" t="str">
        <f ca="1">+IF(Tabla2[[#This Row],[Edad]]="Corregir","Corregir","Ok")</f>
        <v>Ok</v>
      </c>
      <c r="X4000" s="10" t="str">
        <f>+IFERROR(VLOOKUP(Tabla2[[#This Row],[DISTRITO SEGÚN DNI]],Hoja1!$A$2:$B$55,2,FALSE),"No")</f>
        <v>No</v>
      </c>
      <c r="Y4000" s="10" t="str">
        <f>IF(OR(LOWER(Tabla2[[#This Row],[GENERO]])="masculino", LOWER(Tabla2[[#This Row],[GENERO]])="femenino"),"OK","Corregir")</f>
        <v>OK</v>
      </c>
      <c r="Z4000" s="10" t="str">
        <f>+IF(Tabla2[[#This Row],[Nro. DNI / CE]]="","Corregir",IF(LEN(Tabla2[[#This Row],[Nro. DNI / CE]])&gt;=8,"OK","Corregir"))</f>
        <v>OK</v>
      </c>
      <c r="AA4000" s="10">
        <f>COUNTIF(Tabla2[APELLIDOS Y NOMBRES],Tabla2[[#This Row],[APELLIDOS Y NOMBRES]])</f>
        <v>1</v>
      </c>
      <c r="AB4000" t="str">
        <f ca="1">+IFERROR(IF(Tabla2[[#This Row],[FECHA CESE/BAJA]]="","No Aplica",IF(AND(MONTH(Tabla2[[#This Row],[FECHA CESE/BAJA]])=MONTH(TODAY()-30),YEAR(Tabla2[[#This Row],[FECHA CESE/BAJA]])=YEAR(TODAY())),MONTH(TODAY()-30)&amp;"-"&amp;YEAR(TODAY()),"Borrar")),"No aplica")</f>
        <v>No Aplica</v>
      </c>
      <c r="AC4000" t="str">
        <f ca="1">+IFERROR(IF(Tabla2[[#This Row],[FECHA INICIO DE LABORES EN OBRA]]="","No Aplica",IF(AND(MONTH(Tabla2[[#This Row],[FECHA INICIO DE LABORES EN OBRA]])=MONTH(TODAY()-30),YEAR(Tabla2[[#This Row],[FECHA INICIO DE LABORES EN OBRA]])=YEAR(TODAY())),MONTH(TODAY()-30)&amp;"-"&amp;YEAR(TODAY()),"No Aplica")),"No Aplica")</f>
        <v>No Aplica</v>
      </c>
    </row>
    <row r="4001" spans="1:29" x14ac:dyDescent="0.25">
      <c r="A4001" s="2" t="s">
        <v>4399</v>
      </c>
      <c r="B4001" s="3" t="s">
        <v>50</v>
      </c>
      <c r="C4001" s="3" t="s">
        <v>50</v>
      </c>
      <c r="D4001" s="3">
        <v>47621496</v>
      </c>
      <c r="E4001" s="3" t="s">
        <v>529</v>
      </c>
      <c r="F4001" s="36">
        <v>33591</v>
      </c>
      <c r="G4001" s="3">
        <v>1</v>
      </c>
      <c r="H4001" s="3" t="s">
        <v>1452</v>
      </c>
      <c r="I4001" s="3" t="s">
        <v>4429</v>
      </c>
      <c r="J4001" s="3" t="s">
        <v>4462</v>
      </c>
      <c r="K4001" s="3" t="s">
        <v>93</v>
      </c>
      <c r="L4001" s="8" t="s">
        <v>9818</v>
      </c>
      <c r="M4001" s="5"/>
      <c r="N4001" s="13" t="s">
        <v>1489</v>
      </c>
      <c r="O4001" s="5">
        <v>44735</v>
      </c>
      <c r="P4001" s="8">
        <v>3</v>
      </c>
      <c r="Q4001" s="9">
        <v>1</v>
      </c>
      <c r="R4001" s="9" t="str">
        <f>IFERROR(VLOOKUP(Tabla2[[#This Row],[CONTRATISTA PRNCIPAL]],Hoja1!$L$5:$M$9,2,FALSE),"CJV")</f>
        <v>CJV</v>
      </c>
      <c r="S4001" s="9" t="str">
        <f>IF(Tabla2[[#This Row],[EMPRESA]]=Tabla2[[#This Row],[CONTRATISTA PRNCIPAL]],"Principal","Secundaria")</f>
        <v>Principal</v>
      </c>
      <c r="T4001" s="10">
        <f>IFERROR(1/COUNTIF(Tabla2[CONTRATISTA PRNCIPAL],Tabla2[[#This Row],[CONTRATISTA PRNCIPAL]]),0)</f>
        <v>2.1739130434782608E-2</v>
      </c>
      <c r="U4001" s="33">
        <f ca="1">IF(((TODAY()-Tabla2[[#This Row],[FECHA NACIMIENTO]])/365)&lt;18,"Corregir", IF(((TODAY()-Tabla2[[#This Row],[FECHA NACIMIENTO]])/365)&gt;80, "Corregir",ROUNDDOWN(((TODAY()-Tabla2[[#This Row],[FECHA NACIMIENTO]])/365),0)))</f>
        <v>31</v>
      </c>
      <c r="V400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4001" s="34" t="str">
        <f ca="1">+IF(Tabla2[[#This Row],[Edad]]="Corregir","Corregir","Ok")</f>
        <v>Ok</v>
      </c>
      <c r="X4001" s="10" t="str">
        <f>+IFERROR(VLOOKUP(Tabla2[[#This Row],[DISTRITO SEGÚN DNI]],Hoja1!$A$2:$B$55,2,FALSE),"No")</f>
        <v>ATE</v>
      </c>
      <c r="Y4001" s="10" t="str">
        <f>IF(OR(LOWER(Tabla2[[#This Row],[GENERO]])="masculino", LOWER(Tabla2[[#This Row],[GENERO]])="femenino"),"OK","Corregir")</f>
        <v>OK</v>
      </c>
      <c r="Z4001" s="10" t="str">
        <f>+IF(Tabla2[[#This Row],[Nro. DNI / CE]]="","Corregir",IF(LEN(Tabla2[[#This Row],[Nro. DNI / CE]])&gt;=8,"OK","Corregir"))</f>
        <v>OK</v>
      </c>
      <c r="AA4001" s="10">
        <f>COUNTIF(Tabla2[APELLIDOS Y NOMBRES],Tabla2[[#This Row],[APELLIDOS Y NOMBRES]])</f>
        <v>1</v>
      </c>
      <c r="AB4001" t="str">
        <f ca="1">+IFERROR(IF(Tabla2[[#This Row],[FECHA CESE/BAJA]]="","No Aplica",IF(AND(MONTH(Tabla2[[#This Row],[FECHA CESE/BAJA]])=MONTH(TODAY()-30),YEAR(Tabla2[[#This Row],[FECHA CESE/BAJA]])=YEAR(TODAY())),MONTH(TODAY()-30)&amp;"-"&amp;YEAR(TODAY()),"Borrar")),"No aplica")</f>
        <v>No Aplica</v>
      </c>
      <c r="AC4001" t="str">
        <f ca="1">+IFERROR(IF(Tabla2[[#This Row],[FECHA INICIO DE LABORES EN OBRA]]="","No Aplica",IF(AND(MONTH(Tabla2[[#This Row],[FECHA INICIO DE LABORES EN OBRA]])=MONTH(TODAY()-30),YEAR(Tabla2[[#This Row],[FECHA INICIO DE LABORES EN OBRA]])=YEAR(TODAY())),MONTH(TODAY()-30)&amp;"-"&amp;YEAR(TODAY()),"No Aplica")),"No Aplica")</f>
        <v>No Aplica</v>
      </c>
    </row>
    <row r="4002" spans="1:29" x14ac:dyDescent="0.25">
      <c r="A4002" s="2" t="s">
        <v>4399</v>
      </c>
      <c r="B4002" s="3" t="s">
        <v>50</v>
      </c>
      <c r="C4002" s="3" t="s">
        <v>50</v>
      </c>
      <c r="D4002" s="3" t="s">
        <v>530</v>
      </c>
      <c r="E4002" s="3" t="s">
        <v>531</v>
      </c>
      <c r="F4002" s="36">
        <v>23954</v>
      </c>
      <c r="G4002" s="3">
        <v>1</v>
      </c>
      <c r="H4002" s="3" t="s">
        <v>1452</v>
      </c>
      <c r="I4002" s="3" t="s">
        <v>4403</v>
      </c>
      <c r="J4002" s="3" t="s">
        <v>4463</v>
      </c>
      <c r="K4002" s="3" t="s">
        <v>36</v>
      </c>
      <c r="L4002" s="8" t="s">
        <v>9818</v>
      </c>
      <c r="M4002" s="5"/>
      <c r="N4002" s="13" t="s">
        <v>1489</v>
      </c>
      <c r="O4002" s="5">
        <v>44740</v>
      </c>
      <c r="P4002" s="8">
        <v>1</v>
      </c>
      <c r="Q4002" s="9">
        <v>1</v>
      </c>
      <c r="R4002" s="9" t="str">
        <f>IFERROR(VLOOKUP(Tabla2[[#This Row],[CONTRATISTA PRNCIPAL]],Hoja1!$L$5:$M$9,2,FALSE),"CJV")</f>
        <v>CJV</v>
      </c>
      <c r="S4002" s="9" t="str">
        <f>IF(Tabla2[[#This Row],[EMPRESA]]=Tabla2[[#This Row],[CONTRATISTA PRNCIPAL]],"Principal","Secundaria")</f>
        <v>Principal</v>
      </c>
      <c r="T4002" s="10">
        <f>IFERROR(1/COUNTIF(Tabla2[CONTRATISTA PRNCIPAL],Tabla2[[#This Row],[CONTRATISTA PRNCIPAL]]),0)</f>
        <v>2.1739130434782608E-2</v>
      </c>
      <c r="U4002" s="33">
        <f ca="1">IF(((TODAY()-Tabla2[[#This Row],[FECHA NACIMIENTO]])/365)&lt;18,"Corregir", IF(((TODAY()-Tabla2[[#This Row],[FECHA NACIMIENTO]])/365)&gt;80, "Corregir",ROUNDDOWN(((TODAY()-Tabla2[[#This Row],[FECHA NACIMIENTO]])/365),0)))</f>
        <v>58</v>
      </c>
      <c r="V400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4002" s="34" t="str">
        <f ca="1">+IF(Tabla2[[#This Row],[Edad]]="Corregir","Corregir","Ok")</f>
        <v>Ok</v>
      </c>
      <c r="X4002" s="10" t="str">
        <f>+IFERROR(VLOOKUP(Tabla2[[#This Row],[DISTRITO SEGÚN DNI]],Hoja1!$A$2:$B$55,2,FALSE),"No")</f>
        <v>SANTA ANITA</v>
      </c>
      <c r="Y4002" s="10" t="str">
        <f>IF(OR(LOWER(Tabla2[[#This Row],[GENERO]])="masculino", LOWER(Tabla2[[#This Row],[GENERO]])="femenino"),"OK","Corregir")</f>
        <v>OK</v>
      </c>
      <c r="Z4002" s="10" t="str">
        <f>+IF(Tabla2[[#This Row],[Nro. DNI / CE]]="","Corregir",IF(LEN(Tabla2[[#This Row],[Nro. DNI / CE]])&gt;=8,"OK","Corregir"))</f>
        <v>OK</v>
      </c>
      <c r="AA4002" s="10">
        <f>COUNTIF(Tabla2[APELLIDOS Y NOMBRES],Tabla2[[#This Row],[APELLIDOS Y NOMBRES]])</f>
        <v>1</v>
      </c>
      <c r="AB4002" t="str">
        <f ca="1">+IFERROR(IF(Tabla2[[#This Row],[FECHA CESE/BAJA]]="","No Aplica",IF(AND(MONTH(Tabla2[[#This Row],[FECHA CESE/BAJA]])=MONTH(TODAY()-30),YEAR(Tabla2[[#This Row],[FECHA CESE/BAJA]])=YEAR(TODAY())),MONTH(TODAY()-30)&amp;"-"&amp;YEAR(TODAY()),"Borrar")),"No aplica")</f>
        <v>No Aplica</v>
      </c>
      <c r="AC4002" t="str">
        <f ca="1">+IFERROR(IF(Tabla2[[#This Row],[FECHA INICIO DE LABORES EN OBRA]]="","No Aplica",IF(AND(MONTH(Tabla2[[#This Row],[FECHA INICIO DE LABORES EN OBRA]])=MONTH(TODAY()-30),YEAR(Tabla2[[#This Row],[FECHA INICIO DE LABORES EN OBRA]])=YEAR(TODAY())),MONTH(TODAY()-30)&amp;"-"&amp;YEAR(TODAY()),"No Aplica")),"No Aplica")</f>
        <v>No Aplica</v>
      </c>
    </row>
    <row r="4003" spans="1:29" x14ac:dyDescent="0.25">
      <c r="A4003" s="2" t="s">
        <v>4399</v>
      </c>
      <c r="B4003" s="3" t="s">
        <v>50</v>
      </c>
      <c r="C4003" s="3" t="s">
        <v>50</v>
      </c>
      <c r="D4003" s="3" t="s">
        <v>532</v>
      </c>
      <c r="E4003" s="3" t="s">
        <v>533</v>
      </c>
      <c r="F4003" s="36">
        <v>24272</v>
      </c>
      <c r="G4003" s="3">
        <v>1</v>
      </c>
      <c r="H4003" s="3" t="s">
        <v>1452</v>
      </c>
      <c r="I4003" s="3" t="s">
        <v>4436</v>
      </c>
      <c r="J4003" s="3" t="s">
        <v>4464</v>
      </c>
      <c r="K4003" s="3" t="s">
        <v>4465</v>
      </c>
      <c r="L4003" s="8" t="s">
        <v>9818</v>
      </c>
      <c r="M4003" s="5"/>
      <c r="N4003" s="13" t="s">
        <v>1489</v>
      </c>
      <c r="O4003" s="5">
        <v>44733</v>
      </c>
      <c r="P4003" s="8">
        <v>1</v>
      </c>
      <c r="Q4003" s="9">
        <v>1</v>
      </c>
      <c r="R4003" s="9" t="str">
        <f>IFERROR(VLOOKUP(Tabla2[[#This Row],[CONTRATISTA PRNCIPAL]],Hoja1!$L$5:$M$9,2,FALSE),"CJV")</f>
        <v>CJV</v>
      </c>
      <c r="S4003" s="9" t="str">
        <f>IF(Tabla2[[#This Row],[EMPRESA]]=Tabla2[[#This Row],[CONTRATISTA PRNCIPAL]],"Principal","Secundaria")</f>
        <v>Principal</v>
      </c>
      <c r="T4003" s="10">
        <f>IFERROR(1/COUNTIF(Tabla2[CONTRATISTA PRNCIPAL],Tabla2[[#This Row],[CONTRATISTA PRNCIPAL]]),0)</f>
        <v>2.1739130434782608E-2</v>
      </c>
      <c r="U4003" s="33">
        <f ca="1">IF(((TODAY()-Tabla2[[#This Row],[FECHA NACIMIENTO]])/365)&lt;18,"Corregir", IF(((TODAY()-Tabla2[[#This Row],[FECHA NACIMIENTO]])/365)&gt;80, "Corregir",ROUNDDOWN(((TODAY()-Tabla2[[#This Row],[FECHA NACIMIENTO]])/365),0)))</f>
        <v>57</v>
      </c>
      <c r="V400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4003" s="34" t="str">
        <f ca="1">+IF(Tabla2[[#This Row],[Edad]]="Corregir","Corregir","Ok")</f>
        <v>Ok</v>
      </c>
      <c r="X4003" s="10" t="str">
        <f>+IFERROR(VLOOKUP(Tabla2[[#This Row],[DISTRITO SEGÚN DNI]],Hoja1!$A$2:$B$55,2,FALSE),"No")</f>
        <v>ATE</v>
      </c>
      <c r="Y4003" s="10" t="str">
        <f>IF(OR(LOWER(Tabla2[[#This Row],[GENERO]])="masculino", LOWER(Tabla2[[#This Row],[GENERO]])="femenino"),"OK","Corregir")</f>
        <v>OK</v>
      </c>
      <c r="Z4003" s="10" t="str">
        <f>+IF(Tabla2[[#This Row],[Nro. DNI / CE]]="","Corregir",IF(LEN(Tabla2[[#This Row],[Nro. DNI / CE]])&gt;=8,"OK","Corregir"))</f>
        <v>OK</v>
      </c>
      <c r="AA4003" s="10">
        <f>COUNTIF(Tabla2[APELLIDOS Y NOMBRES],Tabla2[[#This Row],[APELLIDOS Y NOMBRES]])</f>
        <v>1</v>
      </c>
      <c r="AB4003" t="str">
        <f ca="1">+IFERROR(IF(Tabla2[[#This Row],[FECHA CESE/BAJA]]="","No Aplica",IF(AND(MONTH(Tabla2[[#This Row],[FECHA CESE/BAJA]])=MONTH(TODAY()-30),YEAR(Tabla2[[#This Row],[FECHA CESE/BAJA]])=YEAR(TODAY())),MONTH(TODAY()-30)&amp;"-"&amp;YEAR(TODAY()),"Borrar")),"No aplica")</f>
        <v>No Aplica</v>
      </c>
      <c r="AC4003" t="str">
        <f ca="1">+IFERROR(IF(Tabla2[[#This Row],[FECHA INICIO DE LABORES EN OBRA]]="","No Aplica",IF(AND(MONTH(Tabla2[[#This Row],[FECHA INICIO DE LABORES EN OBRA]])=MONTH(TODAY()-30),YEAR(Tabla2[[#This Row],[FECHA INICIO DE LABORES EN OBRA]])=YEAR(TODAY())),MONTH(TODAY()-30)&amp;"-"&amp;YEAR(TODAY()),"No Aplica")),"No Aplica")</f>
        <v>No Aplica</v>
      </c>
    </row>
    <row r="4004" spans="1:29" x14ac:dyDescent="0.25">
      <c r="A4004" s="2" t="s">
        <v>4399</v>
      </c>
      <c r="B4004" s="3" t="s">
        <v>50</v>
      </c>
      <c r="C4004" s="3" t="s">
        <v>50</v>
      </c>
      <c r="D4004" s="3" t="s">
        <v>534</v>
      </c>
      <c r="E4004" s="3" t="s">
        <v>535</v>
      </c>
      <c r="F4004" s="36">
        <v>29790</v>
      </c>
      <c r="G4004" s="3">
        <v>1</v>
      </c>
      <c r="H4004" s="3" t="s">
        <v>1452</v>
      </c>
      <c r="I4004" s="3" t="s">
        <v>4417</v>
      </c>
      <c r="J4004" s="3" t="s">
        <v>4466</v>
      </c>
      <c r="K4004" s="3" t="s">
        <v>4467</v>
      </c>
      <c r="L4004" s="8" t="s">
        <v>9818</v>
      </c>
      <c r="M4004" s="5"/>
      <c r="N4004" s="13" t="s">
        <v>1489</v>
      </c>
      <c r="O4004" s="5">
        <v>44774</v>
      </c>
      <c r="P4004" s="8">
        <v>1</v>
      </c>
      <c r="Q4004" s="9">
        <v>1</v>
      </c>
      <c r="R4004" s="9" t="str">
        <f>IFERROR(VLOOKUP(Tabla2[[#This Row],[CONTRATISTA PRNCIPAL]],Hoja1!$L$5:$M$9,2,FALSE),"CJV")</f>
        <v>CJV</v>
      </c>
      <c r="S4004" s="9" t="str">
        <f>IF(Tabla2[[#This Row],[EMPRESA]]=Tabla2[[#This Row],[CONTRATISTA PRNCIPAL]],"Principal","Secundaria")</f>
        <v>Principal</v>
      </c>
      <c r="T4004" s="10">
        <f>IFERROR(1/COUNTIF(Tabla2[CONTRATISTA PRNCIPAL],Tabla2[[#This Row],[CONTRATISTA PRNCIPAL]]),0)</f>
        <v>2.1739130434782608E-2</v>
      </c>
      <c r="U4004" s="33">
        <f ca="1">IF(((TODAY()-Tabla2[[#This Row],[FECHA NACIMIENTO]])/365)&lt;18,"Corregir", IF(((TODAY()-Tabla2[[#This Row],[FECHA NACIMIENTO]])/365)&gt;80, "Corregir",ROUNDDOWN(((TODAY()-Tabla2[[#This Row],[FECHA NACIMIENTO]])/365),0)))</f>
        <v>42</v>
      </c>
      <c r="V400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4004" s="34" t="str">
        <f ca="1">+IF(Tabla2[[#This Row],[Edad]]="Corregir","Corregir","Ok")</f>
        <v>Ok</v>
      </c>
      <c r="X4004" s="10" t="str">
        <f>+IFERROR(VLOOKUP(Tabla2[[#This Row],[DISTRITO SEGÚN DNI]],Hoja1!$A$2:$B$55,2,FALSE),"No")</f>
        <v>EL AGUSTINO</v>
      </c>
      <c r="Y4004" s="10" t="str">
        <f>IF(OR(LOWER(Tabla2[[#This Row],[GENERO]])="masculino", LOWER(Tabla2[[#This Row],[GENERO]])="femenino"),"OK","Corregir")</f>
        <v>OK</v>
      </c>
      <c r="Z4004" s="10" t="str">
        <f>+IF(Tabla2[[#This Row],[Nro. DNI / CE]]="","Corregir",IF(LEN(Tabla2[[#This Row],[Nro. DNI / CE]])&gt;=8,"OK","Corregir"))</f>
        <v>OK</v>
      </c>
      <c r="AA4004" s="10">
        <f>COUNTIF(Tabla2[APELLIDOS Y NOMBRES],Tabla2[[#This Row],[APELLIDOS Y NOMBRES]])</f>
        <v>1</v>
      </c>
      <c r="AB4004" t="str">
        <f ca="1">+IFERROR(IF(Tabla2[[#This Row],[FECHA CESE/BAJA]]="","No Aplica",IF(AND(MONTH(Tabla2[[#This Row],[FECHA CESE/BAJA]])=MONTH(TODAY()-30),YEAR(Tabla2[[#This Row],[FECHA CESE/BAJA]])=YEAR(TODAY())),MONTH(TODAY()-30)&amp;"-"&amp;YEAR(TODAY()),"Borrar")),"No aplica")</f>
        <v>No Aplica</v>
      </c>
      <c r="AC4004" t="str">
        <f ca="1">+IFERROR(IF(Tabla2[[#This Row],[FECHA INICIO DE LABORES EN OBRA]]="","No Aplica",IF(AND(MONTH(Tabla2[[#This Row],[FECHA INICIO DE LABORES EN OBRA]])=MONTH(TODAY()-30),YEAR(Tabla2[[#This Row],[FECHA INICIO DE LABORES EN OBRA]])=YEAR(TODAY())),MONTH(TODAY()-30)&amp;"-"&amp;YEAR(TODAY()),"No Aplica")),"No Aplica")</f>
        <v>No Aplica</v>
      </c>
    </row>
    <row r="4005" spans="1:29" x14ac:dyDescent="0.25">
      <c r="A4005" s="2" t="s">
        <v>4399</v>
      </c>
      <c r="B4005" s="3" t="s">
        <v>50</v>
      </c>
      <c r="C4005" s="3" t="s">
        <v>50</v>
      </c>
      <c r="D4005" s="3">
        <v>41190172</v>
      </c>
      <c r="E4005" s="3" t="s">
        <v>4468</v>
      </c>
      <c r="F4005" s="36">
        <v>30054</v>
      </c>
      <c r="G4005" s="3">
        <v>1</v>
      </c>
      <c r="H4005" s="3" t="s">
        <v>1452</v>
      </c>
      <c r="I4005" s="3" t="s">
        <v>4440</v>
      </c>
      <c r="J4005" s="3" t="s">
        <v>4469</v>
      </c>
      <c r="K4005" s="3" t="s">
        <v>1047</v>
      </c>
      <c r="L4005" s="8" t="s">
        <v>9818</v>
      </c>
      <c r="M4005" s="5"/>
      <c r="N4005" s="13" t="s">
        <v>1489</v>
      </c>
      <c r="O4005" s="5">
        <v>44735</v>
      </c>
      <c r="P4005" s="8">
        <v>1</v>
      </c>
      <c r="Q4005" s="9">
        <v>1</v>
      </c>
      <c r="R4005" s="9" t="str">
        <f>IFERROR(VLOOKUP(Tabla2[[#This Row],[CONTRATISTA PRNCIPAL]],Hoja1!$L$5:$M$9,2,FALSE),"CJV")</f>
        <v>CJV</v>
      </c>
      <c r="S4005" s="9" t="str">
        <f>IF(Tabla2[[#This Row],[EMPRESA]]=Tabla2[[#This Row],[CONTRATISTA PRNCIPAL]],"Principal","Secundaria")</f>
        <v>Principal</v>
      </c>
      <c r="T4005" s="10">
        <f>IFERROR(1/COUNTIF(Tabla2[CONTRATISTA PRNCIPAL],Tabla2[[#This Row],[CONTRATISTA PRNCIPAL]]),0)</f>
        <v>2.1739130434782608E-2</v>
      </c>
      <c r="U4005" s="33">
        <f ca="1">IF(((TODAY()-Tabla2[[#This Row],[FECHA NACIMIENTO]])/365)&lt;18,"Corregir", IF(((TODAY()-Tabla2[[#This Row],[FECHA NACIMIENTO]])/365)&gt;80, "Corregir",ROUNDDOWN(((TODAY()-Tabla2[[#This Row],[FECHA NACIMIENTO]])/365),0)))</f>
        <v>41</v>
      </c>
      <c r="V400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4005" s="34" t="str">
        <f ca="1">+IF(Tabla2[[#This Row],[Edad]]="Corregir","Corregir","Ok")</f>
        <v>Ok</v>
      </c>
      <c r="X4005" s="10" t="str">
        <f>+IFERROR(VLOOKUP(Tabla2[[#This Row],[DISTRITO SEGÚN DNI]],Hoja1!$A$2:$B$55,2,FALSE),"No")</f>
        <v>No</v>
      </c>
      <c r="Y4005" s="10" t="str">
        <f>IF(OR(LOWER(Tabla2[[#This Row],[GENERO]])="masculino", LOWER(Tabla2[[#This Row],[GENERO]])="femenino"),"OK","Corregir")</f>
        <v>OK</v>
      </c>
      <c r="Z4005" s="10" t="str">
        <f>+IF(Tabla2[[#This Row],[Nro. DNI / CE]]="","Corregir",IF(LEN(Tabla2[[#This Row],[Nro. DNI / CE]])&gt;=8,"OK","Corregir"))</f>
        <v>OK</v>
      </c>
      <c r="AA4005" s="10">
        <f>COUNTIF(Tabla2[APELLIDOS Y NOMBRES],Tabla2[[#This Row],[APELLIDOS Y NOMBRES]])</f>
        <v>1</v>
      </c>
      <c r="AB4005" t="str">
        <f ca="1">+IFERROR(IF(Tabla2[[#This Row],[FECHA CESE/BAJA]]="","No Aplica",IF(AND(MONTH(Tabla2[[#This Row],[FECHA CESE/BAJA]])=MONTH(TODAY()-30),YEAR(Tabla2[[#This Row],[FECHA CESE/BAJA]])=YEAR(TODAY())),MONTH(TODAY()-30)&amp;"-"&amp;YEAR(TODAY()),"Borrar")),"No aplica")</f>
        <v>No Aplica</v>
      </c>
      <c r="AC4005" t="str">
        <f ca="1">+IFERROR(IF(Tabla2[[#This Row],[FECHA INICIO DE LABORES EN OBRA]]="","No Aplica",IF(AND(MONTH(Tabla2[[#This Row],[FECHA INICIO DE LABORES EN OBRA]])=MONTH(TODAY()-30),YEAR(Tabla2[[#This Row],[FECHA INICIO DE LABORES EN OBRA]])=YEAR(TODAY())),MONTH(TODAY()-30)&amp;"-"&amp;YEAR(TODAY()),"No Aplica")),"No Aplica")</f>
        <v>No Aplica</v>
      </c>
    </row>
    <row r="4006" spans="1:29" x14ac:dyDescent="0.25">
      <c r="A4006" s="2" t="s">
        <v>4399</v>
      </c>
      <c r="B4006" s="3" t="s">
        <v>50</v>
      </c>
      <c r="C4006" s="3" t="s">
        <v>50</v>
      </c>
      <c r="D4006" s="3">
        <v>44251704</v>
      </c>
      <c r="E4006" s="3" t="s">
        <v>536</v>
      </c>
      <c r="F4006" s="36">
        <v>31868</v>
      </c>
      <c r="G4006" s="3">
        <v>1</v>
      </c>
      <c r="H4006" s="3" t="s">
        <v>1452</v>
      </c>
      <c r="I4006" s="3" t="s">
        <v>4470</v>
      </c>
      <c r="J4006" s="3" t="s">
        <v>4471</v>
      </c>
      <c r="K4006" s="3" t="s">
        <v>537</v>
      </c>
      <c r="L4006" s="8" t="s">
        <v>9818</v>
      </c>
      <c r="M4006" s="5"/>
      <c r="N4006" s="13" t="s">
        <v>1489</v>
      </c>
      <c r="O4006" s="5">
        <v>44453</v>
      </c>
      <c r="P4006" s="8">
        <v>3</v>
      </c>
      <c r="Q4006" s="9">
        <v>1</v>
      </c>
      <c r="R4006" s="9" t="str">
        <f>IFERROR(VLOOKUP(Tabla2[[#This Row],[CONTRATISTA PRNCIPAL]],Hoja1!$L$5:$M$9,2,FALSE),"CJV")</f>
        <v>CJV</v>
      </c>
      <c r="S4006" s="9" t="str">
        <f>IF(Tabla2[[#This Row],[EMPRESA]]=Tabla2[[#This Row],[CONTRATISTA PRNCIPAL]],"Principal","Secundaria")</f>
        <v>Principal</v>
      </c>
      <c r="T4006" s="10">
        <f>IFERROR(1/COUNTIF(Tabla2[CONTRATISTA PRNCIPAL],Tabla2[[#This Row],[CONTRATISTA PRNCIPAL]]),0)</f>
        <v>2.1739130434782608E-2</v>
      </c>
      <c r="U4006" s="33">
        <f ca="1">IF(((TODAY()-Tabla2[[#This Row],[FECHA NACIMIENTO]])/365)&lt;18,"Corregir", IF(((TODAY()-Tabla2[[#This Row],[FECHA NACIMIENTO]])/365)&gt;80, "Corregir",ROUNDDOWN(((TODAY()-Tabla2[[#This Row],[FECHA NACIMIENTO]])/365),0)))</f>
        <v>36</v>
      </c>
      <c r="V400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4006" s="34" t="str">
        <f ca="1">+IF(Tabla2[[#This Row],[Edad]]="Corregir","Corregir","Ok")</f>
        <v>Ok</v>
      </c>
      <c r="X4006" s="10" t="str">
        <f>+IFERROR(VLOOKUP(Tabla2[[#This Row],[DISTRITO SEGÚN DNI]],Hoja1!$A$2:$B$55,2,FALSE),"No")</f>
        <v>SANTA ANITA</v>
      </c>
      <c r="Y4006" s="10" t="str">
        <f>IF(OR(LOWER(Tabla2[[#This Row],[GENERO]])="masculino", LOWER(Tabla2[[#This Row],[GENERO]])="femenino"),"OK","Corregir")</f>
        <v>OK</v>
      </c>
      <c r="Z4006" s="10" t="str">
        <f>+IF(Tabla2[[#This Row],[Nro. DNI / CE]]="","Corregir",IF(LEN(Tabla2[[#This Row],[Nro. DNI / CE]])&gt;=8,"OK","Corregir"))</f>
        <v>OK</v>
      </c>
      <c r="AA4006" s="10">
        <f>COUNTIF(Tabla2[APELLIDOS Y NOMBRES],Tabla2[[#This Row],[APELLIDOS Y NOMBRES]])</f>
        <v>1</v>
      </c>
      <c r="AB4006" t="str">
        <f ca="1">+IFERROR(IF(Tabla2[[#This Row],[FECHA CESE/BAJA]]="","No Aplica",IF(AND(MONTH(Tabla2[[#This Row],[FECHA CESE/BAJA]])=MONTH(TODAY()-30),YEAR(Tabla2[[#This Row],[FECHA CESE/BAJA]])=YEAR(TODAY())),MONTH(TODAY()-30)&amp;"-"&amp;YEAR(TODAY()),"Borrar")),"No aplica")</f>
        <v>No Aplica</v>
      </c>
      <c r="AC4006" t="str">
        <f ca="1">+IFERROR(IF(Tabla2[[#This Row],[FECHA INICIO DE LABORES EN OBRA]]="","No Aplica",IF(AND(MONTH(Tabla2[[#This Row],[FECHA INICIO DE LABORES EN OBRA]])=MONTH(TODAY()-30),YEAR(Tabla2[[#This Row],[FECHA INICIO DE LABORES EN OBRA]])=YEAR(TODAY())),MONTH(TODAY()-30)&amp;"-"&amp;YEAR(TODAY()),"No Aplica")),"No Aplica")</f>
        <v>No Aplica</v>
      </c>
    </row>
    <row r="4007" spans="1:29" x14ac:dyDescent="0.25">
      <c r="A4007" s="2" t="s">
        <v>4399</v>
      </c>
      <c r="B4007" s="3" t="s">
        <v>50</v>
      </c>
      <c r="C4007" s="3" t="s">
        <v>50</v>
      </c>
      <c r="D4007" s="3" t="s">
        <v>538</v>
      </c>
      <c r="E4007" s="3" t="s">
        <v>539</v>
      </c>
      <c r="F4007" s="36">
        <v>35363</v>
      </c>
      <c r="G4007" s="3">
        <v>1</v>
      </c>
      <c r="H4007" s="3" t="s">
        <v>1452</v>
      </c>
      <c r="I4007" s="3" t="s">
        <v>4401</v>
      </c>
      <c r="J4007" s="3" t="s">
        <v>4472</v>
      </c>
      <c r="K4007" s="3" t="s">
        <v>34</v>
      </c>
      <c r="L4007" s="8" t="s">
        <v>9818</v>
      </c>
      <c r="M4007" s="5"/>
      <c r="N4007" s="13" t="s">
        <v>1489</v>
      </c>
      <c r="O4007" s="5">
        <v>44840</v>
      </c>
      <c r="P4007" s="8">
        <v>1</v>
      </c>
      <c r="Q4007" s="9">
        <v>1</v>
      </c>
      <c r="R4007" s="9" t="str">
        <f>IFERROR(VLOOKUP(Tabla2[[#This Row],[CONTRATISTA PRNCIPAL]],Hoja1!$L$5:$M$9,2,FALSE),"CJV")</f>
        <v>CJV</v>
      </c>
      <c r="S4007" s="9" t="str">
        <f>IF(Tabla2[[#This Row],[EMPRESA]]=Tabla2[[#This Row],[CONTRATISTA PRNCIPAL]],"Principal","Secundaria")</f>
        <v>Principal</v>
      </c>
      <c r="T4007" s="10">
        <f>IFERROR(1/COUNTIF(Tabla2[CONTRATISTA PRNCIPAL],Tabla2[[#This Row],[CONTRATISTA PRNCIPAL]]),0)</f>
        <v>2.1739130434782608E-2</v>
      </c>
      <c r="U4007" s="33">
        <f ca="1">IF(((TODAY()-Tabla2[[#This Row],[FECHA NACIMIENTO]])/365)&lt;18,"Corregir", IF(((TODAY()-Tabla2[[#This Row],[FECHA NACIMIENTO]])/365)&gt;80, "Corregir",ROUNDDOWN(((TODAY()-Tabla2[[#This Row],[FECHA NACIMIENTO]])/365),0)))</f>
        <v>26</v>
      </c>
      <c r="V400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4007" s="34" t="str">
        <f ca="1">+IF(Tabla2[[#This Row],[Edad]]="Corregir","Corregir","Ok")</f>
        <v>Ok</v>
      </c>
      <c r="X4007" s="10" t="str">
        <f>+IFERROR(VLOOKUP(Tabla2[[#This Row],[DISTRITO SEGÚN DNI]],Hoja1!$A$2:$B$55,2,FALSE),"No")</f>
        <v>CALLAO</v>
      </c>
      <c r="Y4007" s="10" t="str">
        <f>IF(OR(LOWER(Tabla2[[#This Row],[GENERO]])="masculino", LOWER(Tabla2[[#This Row],[GENERO]])="femenino"),"OK","Corregir")</f>
        <v>OK</v>
      </c>
      <c r="Z4007" s="10" t="str">
        <f>+IF(Tabla2[[#This Row],[Nro. DNI / CE]]="","Corregir",IF(LEN(Tabla2[[#This Row],[Nro. DNI / CE]])&gt;=8,"OK","Corregir"))</f>
        <v>OK</v>
      </c>
      <c r="AA4007" s="10">
        <f>COUNTIF(Tabla2[APELLIDOS Y NOMBRES],Tabla2[[#This Row],[APELLIDOS Y NOMBRES]])</f>
        <v>1</v>
      </c>
      <c r="AB4007" t="str">
        <f ca="1">+IFERROR(IF(Tabla2[[#This Row],[FECHA CESE/BAJA]]="","No Aplica",IF(AND(MONTH(Tabla2[[#This Row],[FECHA CESE/BAJA]])=MONTH(TODAY()-30),YEAR(Tabla2[[#This Row],[FECHA CESE/BAJA]])=YEAR(TODAY())),MONTH(TODAY()-30)&amp;"-"&amp;YEAR(TODAY()),"Borrar")),"No aplica")</f>
        <v>No Aplica</v>
      </c>
      <c r="AC4007" t="str">
        <f ca="1">+IFERROR(IF(Tabla2[[#This Row],[FECHA INICIO DE LABORES EN OBRA]]="","No Aplica",IF(AND(MONTH(Tabla2[[#This Row],[FECHA INICIO DE LABORES EN OBRA]])=MONTH(TODAY()-30),YEAR(Tabla2[[#This Row],[FECHA INICIO DE LABORES EN OBRA]])=YEAR(TODAY())),MONTH(TODAY()-30)&amp;"-"&amp;YEAR(TODAY()),"No Aplica")),"No Aplica")</f>
        <v>No Aplica</v>
      </c>
    </row>
    <row r="4008" spans="1:29" x14ac:dyDescent="0.25">
      <c r="A4008" s="2" t="s">
        <v>4399</v>
      </c>
      <c r="B4008" s="3" t="s">
        <v>50</v>
      </c>
      <c r="C4008" s="3" t="s">
        <v>50</v>
      </c>
      <c r="D4008" s="3" t="s">
        <v>4473</v>
      </c>
      <c r="E4008" s="3" t="s">
        <v>4474</v>
      </c>
      <c r="F4008" s="36">
        <v>33891</v>
      </c>
      <c r="G4008" s="3">
        <v>1</v>
      </c>
      <c r="H4008" s="3" t="s">
        <v>1471</v>
      </c>
      <c r="I4008" s="3" t="s">
        <v>4412</v>
      </c>
      <c r="J4008" s="3" t="s">
        <v>4475</v>
      </c>
      <c r="K4008" s="3" t="s">
        <v>1063</v>
      </c>
      <c r="L4008" s="8" t="s">
        <v>9813</v>
      </c>
      <c r="M4008" s="5"/>
      <c r="N4008" s="13" t="s">
        <v>1489</v>
      </c>
      <c r="O4008" s="5">
        <v>44838</v>
      </c>
      <c r="P4008" s="8">
        <v>1</v>
      </c>
      <c r="Q4008" s="9">
        <v>1</v>
      </c>
      <c r="R4008" s="9" t="str">
        <f>IFERROR(VLOOKUP(Tabla2[[#This Row],[CONTRATISTA PRNCIPAL]],Hoja1!$L$5:$M$9,2,FALSE),"CJV")</f>
        <v>CJV</v>
      </c>
      <c r="S4008" s="9" t="str">
        <f>IF(Tabla2[[#This Row],[EMPRESA]]=Tabla2[[#This Row],[CONTRATISTA PRNCIPAL]],"Principal","Secundaria")</f>
        <v>Principal</v>
      </c>
      <c r="T4008" s="10">
        <f>IFERROR(1/COUNTIF(Tabla2[CONTRATISTA PRNCIPAL],Tabla2[[#This Row],[CONTRATISTA PRNCIPAL]]),0)</f>
        <v>2.1739130434782608E-2</v>
      </c>
      <c r="U4008" s="33">
        <f ca="1">IF(((TODAY()-Tabla2[[#This Row],[FECHA NACIMIENTO]])/365)&lt;18,"Corregir", IF(((TODAY()-Tabla2[[#This Row],[FECHA NACIMIENTO]])/365)&gt;80, "Corregir",ROUNDDOWN(((TODAY()-Tabla2[[#This Row],[FECHA NACIMIENTO]])/365),0)))</f>
        <v>30</v>
      </c>
      <c r="V400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4008" s="34" t="str">
        <f ca="1">+IF(Tabla2[[#This Row],[Edad]]="Corregir","Corregir","Ok")</f>
        <v>Ok</v>
      </c>
      <c r="X4008" s="10" t="str">
        <f>+IFERROR(VLOOKUP(Tabla2[[#This Row],[DISTRITO SEGÚN DNI]],Hoja1!$A$2:$B$55,2,FALSE),"No")</f>
        <v>No</v>
      </c>
      <c r="Y4008" s="10" t="str">
        <f>IF(OR(LOWER(Tabla2[[#This Row],[GENERO]])="masculino", LOWER(Tabla2[[#This Row],[GENERO]])="femenino"),"OK","Corregir")</f>
        <v>OK</v>
      </c>
      <c r="Z4008" s="10" t="str">
        <f>+IF(Tabla2[[#This Row],[Nro. DNI / CE]]="","Corregir",IF(LEN(Tabla2[[#This Row],[Nro. DNI / CE]])&gt;=8,"OK","Corregir"))</f>
        <v>OK</v>
      </c>
      <c r="AA4008" s="10">
        <f>COUNTIF(Tabla2[APELLIDOS Y NOMBRES],Tabla2[[#This Row],[APELLIDOS Y NOMBRES]])</f>
        <v>1</v>
      </c>
      <c r="AB4008" t="str">
        <f ca="1">+IFERROR(IF(Tabla2[[#This Row],[FECHA CESE/BAJA]]="","No Aplica",IF(AND(MONTH(Tabla2[[#This Row],[FECHA CESE/BAJA]])=MONTH(TODAY()-30),YEAR(Tabla2[[#This Row],[FECHA CESE/BAJA]])=YEAR(TODAY())),MONTH(TODAY()-30)&amp;"-"&amp;YEAR(TODAY()),"Borrar")),"No aplica")</f>
        <v>No Aplica</v>
      </c>
      <c r="AC4008" t="str">
        <f ca="1">+IFERROR(IF(Tabla2[[#This Row],[FECHA INICIO DE LABORES EN OBRA]]="","No Aplica",IF(AND(MONTH(Tabla2[[#This Row],[FECHA INICIO DE LABORES EN OBRA]])=MONTH(TODAY()-30),YEAR(Tabla2[[#This Row],[FECHA INICIO DE LABORES EN OBRA]])=YEAR(TODAY())),MONTH(TODAY()-30)&amp;"-"&amp;YEAR(TODAY()),"No Aplica")),"No Aplica")</f>
        <v>No Aplica</v>
      </c>
    </row>
    <row r="4009" spans="1:29" x14ac:dyDescent="0.25">
      <c r="A4009" s="2" t="s">
        <v>4399</v>
      </c>
      <c r="B4009" s="3" t="s">
        <v>50</v>
      </c>
      <c r="C4009" s="3" t="s">
        <v>50</v>
      </c>
      <c r="D4009" s="3" t="s">
        <v>4476</v>
      </c>
      <c r="E4009" s="3" t="s">
        <v>4477</v>
      </c>
      <c r="F4009" s="36">
        <v>31932</v>
      </c>
      <c r="G4009" s="3">
        <v>1</v>
      </c>
      <c r="H4009" s="3" t="s">
        <v>1452</v>
      </c>
      <c r="I4009" s="3" t="s">
        <v>4401</v>
      </c>
      <c r="J4009" s="3" t="s">
        <v>4478</v>
      </c>
      <c r="K4009" s="3" t="s">
        <v>1219</v>
      </c>
      <c r="L4009" s="8" t="s">
        <v>9818</v>
      </c>
      <c r="M4009" s="5"/>
      <c r="N4009" s="13" t="s">
        <v>1489</v>
      </c>
      <c r="O4009" s="5">
        <v>44869</v>
      </c>
      <c r="P4009" s="8">
        <v>1</v>
      </c>
      <c r="Q4009" s="9">
        <v>1</v>
      </c>
      <c r="R4009" s="9" t="str">
        <f>IFERROR(VLOOKUP(Tabla2[[#This Row],[CONTRATISTA PRNCIPAL]],Hoja1!$L$5:$M$9,2,FALSE),"CJV")</f>
        <v>CJV</v>
      </c>
      <c r="S4009" s="9" t="str">
        <f>IF(Tabla2[[#This Row],[EMPRESA]]=Tabla2[[#This Row],[CONTRATISTA PRNCIPAL]],"Principal","Secundaria")</f>
        <v>Principal</v>
      </c>
      <c r="T4009" s="10">
        <f>IFERROR(1/COUNTIF(Tabla2[CONTRATISTA PRNCIPAL],Tabla2[[#This Row],[CONTRATISTA PRNCIPAL]]),0)</f>
        <v>2.1739130434782608E-2</v>
      </c>
      <c r="U4009" s="33">
        <f ca="1">IF(((TODAY()-Tabla2[[#This Row],[FECHA NACIMIENTO]])/365)&lt;18,"Corregir", IF(((TODAY()-Tabla2[[#This Row],[FECHA NACIMIENTO]])/365)&gt;80, "Corregir",ROUNDDOWN(((TODAY()-Tabla2[[#This Row],[FECHA NACIMIENTO]])/365),0)))</f>
        <v>36</v>
      </c>
      <c r="V400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4009" s="34" t="str">
        <f ca="1">+IF(Tabla2[[#This Row],[Edad]]="Corregir","Corregir","Ok")</f>
        <v>Ok</v>
      </c>
      <c r="X4009" s="10" t="str">
        <f>+IFERROR(VLOOKUP(Tabla2[[#This Row],[DISTRITO SEGÚN DNI]],Hoja1!$A$2:$B$55,2,FALSE),"No")</f>
        <v>No</v>
      </c>
      <c r="Y4009" s="10" t="str">
        <f>IF(OR(LOWER(Tabla2[[#This Row],[GENERO]])="masculino", LOWER(Tabla2[[#This Row],[GENERO]])="femenino"),"OK","Corregir")</f>
        <v>OK</v>
      </c>
      <c r="Z4009" s="10" t="str">
        <f>+IF(Tabla2[[#This Row],[Nro. DNI / CE]]="","Corregir",IF(LEN(Tabla2[[#This Row],[Nro. DNI / CE]])&gt;=8,"OK","Corregir"))</f>
        <v>OK</v>
      </c>
      <c r="AA4009" s="10">
        <f>COUNTIF(Tabla2[APELLIDOS Y NOMBRES],Tabla2[[#This Row],[APELLIDOS Y NOMBRES]])</f>
        <v>1</v>
      </c>
      <c r="AB4009" t="str">
        <f ca="1">+IFERROR(IF(Tabla2[[#This Row],[FECHA CESE/BAJA]]="","No Aplica",IF(AND(MONTH(Tabla2[[#This Row],[FECHA CESE/BAJA]])=MONTH(TODAY()-30),YEAR(Tabla2[[#This Row],[FECHA CESE/BAJA]])=YEAR(TODAY())),MONTH(TODAY()-30)&amp;"-"&amp;YEAR(TODAY()),"Borrar")),"No aplica")</f>
        <v>No Aplica</v>
      </c>
      <c r="AC4009" t="str">
        <f ca="1">+IFERROR(IF(Tabla2[[#This Row],[FECHA INICIO DE LABORES EN OBRA]]="","No Aplica",IF(AND(MONTH(Tabla2[[#This Row],[FECHA INICIO DE LABORES EN OBRA]])=MONTH(TODAY()-30),YEAR(Tabla2[[#This Row],[FECHA INICIO DE LABORES EN OBRA]])=YEAR(TODAY())),MONTH(TODAY()-30)&amp;"-"&amp;YEAR(TODAY()),"No Aplica")),"No Aplica")</f>
        <v>No Aplica</v>
      </c>
    </row>
    <row r="4010" spans="1:29" x14ac:dyDescent="0.25">
      <c r="A4010" s="2" t="s">
        <v>4399</v>
      </c>
      <c r="B4010" s="3" t="s">
        <v>50</v>
      </c>
      <c r="C4010" s="3" t="s">
        <v>50</v>
      </c>
      <c r="D4010" s="3" t="s">
        <v>540</v>
      </c>
      <c r="E4010" s="3" t="s">
        <v>541</v>
      </c>
      <c r="F4010" s="36">
        <v>27271</v>
      </c>
      <c r="G4010" s="3">
        <v>1</v>
      </c>
      <c r="H4010" s="3" t="s">
        <v>1452</v>
      </c>
      <c r="I4010" s="3" t="s">
        <v>4412</v>
      </c>
      <c r="J4010" s="3" t="s">
        <v>4479</v>
      </c>
      <c r="K4010" s="3" t="s">
        <v>35</v>
      </c>
      <c r="L4010" s="8" t="s">
        <v>9813</v>
      </c>
      <c r="M4010" s="5"/>
      <c r="N4010" s="13" t="s">
        <v>1489</v>
      </c>
      <c r="O4010" s="5">
        <v>44925</v>
      </c>
      <c r="P4010" s="8">
        <v>1</v>
      </c>
      <c r="Q4010" s="9">
        <v>1</v>
      </c>
      <c r="R4010" s="9" t="str">
        <f>IFERROR(VLOOKUP(Tabla2[[#This Row],[CONTRATISTA PRNCIPAL]],Hoja1!$L$5:$M$9,2,FALSE),"CJV")</f>
        <v>CJV</v>
      </c>
      <c r="S4010" s="9" t="str">
        <f>IF(Tabla2[[#This Row],[EMPRESA]]=Tabla2[[#This Row],[CONTRATISTA PRNCIPAL]],"Principal","Secundaria")</f>
        <v>Principal</v>
      </c>
      <c r="T4010" s="10">
        <f>IFERROR(1/COUNTIF(Tabla2[CONTRATISTA PRNCIPAL],Tabla2[[#This Row],[CONTRATISTA PRNCIPAL]]),0)</f>
        <v>2.1739130434782608E-2</v>
      </c>
      <c r="U4010" s="33">
        <f ca="1">IF(((TODAY()-Tabla2[[#This Row],[FECHA NACIMIENTO]])/365)&lt;18,"Corregir", IF(((TODAY()-Tabla2[[#This Row],[FECHA NACIMIENTO]])/365)&gt;80, "Corregir",ROUNDDOWN(((TODAY()-Tabla2[[#This Row],[FECHA NACIMIENTO]])/365),0)))</f>
        <v>49</v>
      </c>
      <c r="V401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4010" s="34" t="str">
        <f ca="1">+IF(Tabla2[[#This Row],[Edad]]="Corregir","Corregir","Ok")</f>
        <v>Ok</v>
      </c>
      <c r="X4010" s="10" t="str">
        <f>+IFERROR(VLOOKUP(Tabla2[[#This Row],[DISTRITO SEGÚN DNI]],Hoja1!$A$2:$B$55,2,FALSE),"No")</f>
        <v>EL AGUSTINO</v>
      </c>
      <c r="Y4010" s="10" t="str">
        <f>IF(OR(LOWER(Tabla2[[#This Row],[GENERO]])="masculino", LOWER(Tabla2[[#This Row],[GENERO]])="femenino"),"OK","Corregir")</f>
        <v>OK</v>
      </c>
      <c r="Z4010" s="10" t="str">
        <f>+IF(Tabla2[[#This Row],[Nro. DNI / CE]]="","Corregir",IF(LEN(Tabla2[[#This Row],[Nro. DNI / CE]])&gt;=8,"OK","Corregir"))</f>
        <v>OK</v>
      </c>
      <c r="AA4010" s="10">
        <f>COUNTIF(Tabla2[APELLIDOS Y NOMBRES],Tabla2[[#This Row],[APELLIDOS Y NOMBRES]])</f>
        <v>1</v>
      </c>
      <c r="AB4010" t="str">
        <f ca="1">+IFERROR(IF(Tabla2[[#This Row],[FECHA CESE/BAJA]]="","No Aplica",IF(AND(MONTH(Tabla2[[#This Row],[FECHA CESE/BAJA]])=MONTH(TODAY()-30),YEAR(Tabla2[[#This Row],[FECHA CESE/BAJA]])=YEAR(TODAY())),MONTH(TODAY()-30)&amp;"-"&amp;YEAR(TODAY()),"Borrar")),"No aplica")</f>
        <v>No Aplica</v>
      </c>
      <c r="AC4010" t="str">
        <f ca="1">+IFERROR(IF(Tabla2[[#This Row],[FECHA INICIO DE LABORES EN OBRA]]="","No Aplica",IF(AND(MONTH(Tabla2[[#This Row],[FECHA INICIO DE LABORES EN OBRA]])=MONTH(TODAY()-30),YEAR(Tabla2[[#This Row],[FECHA INICIO DE LABORES EN OBRA]])=YEAR(TODAY())),MONTH(TODAY()-30)&amp;"-"&amp;YEAR(TODAY()),"No Aplica")),"No Aplica")</f>
        <v>No Aplica</v>
      </c>
    </row>
    <row r="4011" spans="1:29" x14ac:dyDescent="0.25">
      <c r="A4011" s="2" t="s">
        <v>4399</v>
      </c>
      <c r="B4011" s="3" t="s">
        <v>50</v>
      </c>
      <c r="C4011" s="3" t="s">
        <v>50</v>
      </c>
      <c r="D4011" s="3" t="s">
        <v>542</v>
      </c>
      <c r="E4011" s="3" t="s">
        <v>543</v>
      </c>
      <c r="F4011" s="36">
        <v>37812</v>
      </c>
      <c r="G4011" s="3">
        <v>1</v>
      </c>
      <c r="H4011" s="3" t="s">
        <v>1452</v>
      </c>
      <c r="I4011" s="3" t="s">
        <v>4401</v>
      </c>
      <c r="J4011" s="3" t="s">
        <v>4480</v>
      </c>
      <c r="K4011" s="3" t="s">
        <v>34</v>
      </c>
      <c r="L4011" s="8" t="s">
        <v>9818</v>
      </c>
      <c r="M4011" s="5"/>
      <c r="N4011" s="13" t="s">
        <v>1489</v>
      </c>
      <c r="O4011" s="5">
        <v>44972</v>
      </c>
      <c r="P4011" s="8">
        <v>1</v>
      </c>
      <c r="Q4011" s="9">
        <v>1</v>
      </c>
      <c r="R4011" s="9" t="str">
        <f>IFERROR(VLOOKUP(Tabla2[[#This Row],[CONTRATISTA PRNCIPAL]],Hoja1!$L$5:$M$9,2,FALSE),"CJV")</f>
        <v>CJV</v>
      </c>
      <c r="S4011" s="9" t="str">
        <f>IF(Tabla2[[#This Row],[EMPRESA]]=Tabla2[[#This Row],[CONTRATISTA PRNCIPAL]],"Principal","Secundaria")</f>
        <v>Principal</v>
      </c>
      <c r="T4011" s="10">
        <f>IFERROR(1/COUNTIF(Tabla2[CONTRATISTA PRNCIPAL],Tabla2[[#This Row],[CONTRATISTA PRNCIPAL]]),0)</f>
        <v>2.1739130434782608E-2</v>
      </c>
      <c r="U4011" s="33">
        <f ca="1">IF(((TODAY()-Tabla2[[#This Row],[FECHA NACIMIENTO]])/365)&lt;18,"Corregir", IF(((TODAY()-Tabla2[[#This Row],[FECHA NACIMIENTO]])/365)&gt;80, "Corregir",ROUNDDOWN(((TODAY()-Tabla2[[#This Row],[FECHA NACIMIENTO]])/365),0)))</f>
        <v>20</v>
      </c>
      <c r="V401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4011" s="34" t="str">
        <f ca="1">+IF(Tabla2[[#This Row],[Edad]]="Corregir","Corregir","Ok")</f>
        <v>Ok</v>
      </c>
      <c r="X4011" s="10" t="str">
        <f>+IFERROR(VLOOKUP(Tabla2[[#This Row],[DISTRITO SEGÚN DNI]],Hoja1!$A$2:$B$55,2,FALSE),"No")</f>
        <v>CALLAO</v>
      </c>
      <c r="Y4011" s="10" t="str">
        <f>IF(OR(LOWER(Tabla2[[#This Row],[GENERO]])="masculino", LOWER(Tabla2[[#This Row],[GENERO]])="femenino"),"OK","Corregir")</f>
        <v>OK</v>
      </c>
      <c r="Z4011" s="10" t="str">
        <f>+IF(Tabla2[[#This Row],[Nro. DNI / CE]]="","Corregir",IF(LEN(Tabla2[[#This Row],[Nro. DNI / CE]])&gt;=8,"OK","Corregir"))</f>
        <v>OK</v>
      </c>
      <c r="AA4011" s="10">
        <f>COUNTIF(Tabla2[APELLIDOS Y NOMBRES],Tabla2[[#This Row],[APELLIDOS Y NOMBRES]])</f>
        <v>1</v>
      </c>
      <c r="AB4011" t="str">
        <f ca="1">+IFERROR(IF(Tabla2[[#This Row],[FECHA CESE/BAJA]]="","No Aplica",IF(AND(MONTH(Tabla2[[#This Row],[FECHA CESE/BAJA]])=MONTH(TODAY()-30),YEAR(Tabla2[[#This Row],[FECHA CESE/BAJA]])=YEAR(TODAY())),MONTH(TODAY()-30)&amp;"-"&amp;YEAR(TODAY()),"Borrar")),"No aplica")</f>
        <v>No Aplica</v>
      </c>
      <c r="AC4011" t="str">
        <f ca="1">+IFERROR(IF(Tabla2[[#This Row],[FECHA INICIO DE LABORES EN OBRA]]="","No Aplica",IF(AND(MONTH(Tabla2[[#This Row],[FECHA INICIO DE LABORES EN OBRA]])=MONTH(TODAY()-30),YEAR(Tabla2[[#This Row],[FECHA INICIO DE LABORES EN OBRA]])=YEAR(TODAY())),MONTH(TODAY()-30)&amp;"-"&amp;YEAR(TODAY()),"No Aplica")),"No Aplica")</f>
        <v>No Aplica</v>
      </c>
    </row>
    <row r="4012" spans="1:29" x14ac:dyDescent="0.25">
      <c r="A4012" s="2" t="s">
        <v>4399</v>
      </c>
      <c r="B4012" s="3" t="s">
        <v>50</v>
      </c>
      <c r="C4012" s="3" t="s">
        <v>50</v>
      </c>
      <c r="D4012" s="3" t="s">
        <v>544</v>
      </c>
      <c r="E4012" s="3" t="s">
        <v>545</v>
      </c>
      <c r="F4012" s="36">
        <v>36987</v>
      </c>
      <c r="G4012" s="3">
        <v>1</v>
      </c>
      <c r="H4012" s="3" t="s">
        <v>1452</v>
      </c>
      <c r="I4012" s="3" t="s">
        <v>4458</v>
      </c>
      <c r="J4012" s="3" t="s">
        <v>4481</v>
      </c>
      <c r="K4012" s="3" t="s">
        <v>34</v>
      </c>
      <c r="L4012" s="8" t="s">
        <v>9818</v>
      </c>
      <c r="M4012" s="5"/>
      <c r="N4012" s="13" t="s">
        <v>1489</v>
      </c>
      <c r="O4012" s="5">
        <v>44988</v>
      </c>
      <c r="P4012" s="8">
        <v>1</v>
      </c>
      <c r="Q4012" s="9">
        <v>1</v>
      </c>
      <c r="R4012" s="9" t="str">
        <f>IFERROR(VLOOKUP(Tabla2[[#This Row],[CONTRATISTA PRNCIPAL]],Hoja1!$L$5:$M$9,2,FALSE),"CJV")</f>
        <v>CJV</v>
      </c>
      <c r="S4012" s="9" t="str">
        <f>IF(Tabla2[[#This Row],[EMPRESA]]=Tabla2[[#This Row],[CONTRATISTA PRNCIPAL]],"Principal","Secundaria")</f>
        <v>Principal</v>
      </c>
      <c r="T4012" s="10">
        <f>IFERROR(1/COUNTIF(Tabla2[CONTRATISTA PRNCIPAL],Tabla2[[#This Row],[CONTRATISTA PRNCIPAL]]),0)</f>
        <v>2.1739130434782608E-2</v>
      </c>
      <c r="U4012" s="33">
        <f ca="1">IF(((TODAY()-Tabla2[[#This Row],[FECHA NACIMIENTO]])/365)&lt;18,"Corregir", IF(((TODAY()-Tabla2[[#This Row],[FECHA NACIMIENTO]])/365)&gt;80, "Corregir",ROUNDDOWN(((TODAY()-Tabla2[[#This Row],[FECHA NACIMIENTO]])/365),0)))</f>
        <v>22</v>
      </c>
      <c r="V401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4012" s="34" t="str">
        <f ca="1">+IF(Tabla2[[#This Row],[Edad]]="Corregir","Corregir","Ok")</f>
        <v>Ok</v>
      </c>
      <c r="X4012" s="10" t="str">
        <f>+IFERROR(VLOOKUP(Tabla2[[#This Row],[DISTRITO SEGÚN DNI]],Hoja1!$A$2:$B$55,2,FALSE),"No")</f>
        <v>CALLAO</v>
      </c>
      <c r="Y4012" s="10" t="str">
        <f>IF(OR(LOWER(Tabla2[[#This Row],[GENERO]])="masculino", LOWER(Tabla2[[#This Row],[GENERO]])="femenino"),"OK","Corregir")</f>
        <v>OK</v>
      </c>
      <c r="Z4012" s="10" t="str">
        <f>+IF(Tabla2[[#This Row],[Nro. DNI / CE]]="","Corregir",IF(LEN(Tabla2[[#This Row],[Nro. DNI / CE]])&gt;=8,"OK","Corregir"))</f>
        <v>OK</v>
      </c>
      <c r="AA4012" s="10">
        <f>COUNTIF(Tabla2[APELLIDOS Y NOMBRES],Tabla2[[#This Row],[APELLIDOS Y NOMBRES]])</f>
        <v>1</v>
      </c>
      <c r="AB4012" t="str">
        <f ca="1">+IFERROR(IF(Tabla2[[#This Row],[FECHA CESE/BAJA]]="","No Aplica",IF(AND(MONTH(Tabla2[[#This Row],[FECHA CESE/BAJA]])=MONTH(TODAY()-30),YEAR(Tabla2[[#This Row],[FECHA CESE/BAJA]])=YEAR(TODAY())),MONTH(TODAY()-30)&amp;"-"&amp;YEAR(TODAY()),"Borrar")),"No aplica")</f>
        <v>No Aplica</v>
      </c>
      <c r="AC4012" t="str">
        <f ca="1">+IFERROR(IF(Tabla2[[#This Row],[FECHA INICIO DE LABORES EN OBRA]]="","No Aplica",IF(AND(MONTH(Tabla2[[#This Row],[FECHA INICIO DE LABORES EN OBRA]])=MONTH(TODAY()-30),YEAR(Tabla2[[#This Row],[FECHA INICIO DE LABORES EN OBRA]])=YEAR(TODAY())),MONTH(TODAY()-30)&amp;"-"&amp;YEAR(TODAY()),"No Aplica")),"No Aplica")</f>
        <v>No Aplica</v>
      </c>
    </row>
    <row r="4013" spans="1:29" x14ac:dyDescent="0.25">
      <c r="A4013" s="2" t="s">
        <v>4399</v>
      </c>
      <c r="B4013" s="3" t="s">
        <v>50</v>
      </c>
      <c r="C4013" s="3" t="s">
        <v>50</v>
      </c>
      <c r="D4013" s="3" t="s">
        <v>4482</v>
      </c>
      <c r="E4013" s="3" t="s">
        <v>4483</v>
      </c>
      <c r="F4013" s="36">
        <v>33899</v>
      </c>
      <c r="G4013" s="3">
        <v>1</v>
      </c>
      <c r="H4013" s="3" t="s">
        <v>1452</v>
      </c>
      <c r="I4013" s="3" t="s">
        <v>4484</v>
      </c>
      <c r="J4013" s="3" t="s">
        <v>4485</v>
      </c>
      <c r="K4013" s="3" t="s">
        <v>1219</v>
      </c>
      <c r="L4013" s="8" t="s">
        <v>9818</v>
      </c>
      <c r="M4013" s="5"/>
      <c r="N4013" s="13" t="s">
        <v>1489</v>
      </c>
      <c r="O4013" s="5">
        <v>45006</v>
      </c>
      <c r="P4013" s="8">
        <v>1</v>
      </c>
      <c r="Q4013" s="9">
        <v>1</v>
      </c>
      <c r="R4013" s="9" t="str">
        <f>IFERROR(VLOOKUP(Tabla2[[#This Row],[CONTRATISTA PRNCIPAL]],Hoja1!$L$5:$M$9,2,FALSE),"CJV")</f>
        <v>CJV</v>
      </c>
      <c r="S4013" s="9" t="str">
        <f>IF(Tabla2[[#This Row],[EMPRESA]]=Tabla2[[#This Row],[CONTRATISTA PRNCIPAL]],"Principal","Secundaria")</f>
        <v>Principal</v>
      </c>
      <c r="T4013" s="10">
        <f>IFERROR(1/COUNTIF(Tabla2[CONTRATISTA PRNCIPAL],Tabla2[[#This Row],[CONTRATISTA PRNCIPAL]]),0)</f>
        <v>2.1739130434782608E-2</v>
      </c>
      <c r="U4013" s="33">
        <f ca="1">IF(((TODAY()-Tabla2[[#This Row],[FECHA NACIMIENTO]])/365)&lt;18,"Corregir", IF(((TODAY()-Tabla2[[#This Row],[FECHA NACIMIENTO]])/365)&gt;80, "Corregir",ROUNDDOWN(((TODAY()-Tabla2[[#This Row],[FECHA NACIMIENTO]])/365),0)))</f>
        <v>30</v>
      </c>
      <c r="V401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4013" s="34" t="str">
        <f ca="1">+IF(Tabla2[[#This Row],[Edad]]="Corregir","Corregir","Ok")</f>
        <v>Ok</v>
      </c>
      <c r="X4013" s="10" t="str">
        <f>+IFERROR(VLOOKUP(Tabla2[[#This Row],[DISTRITO SEGÚN DNI]],Hoja1!$A$2:$B$55,2,FALSE),"No")</f>
        <v>No</v>
      </c>
      <c r="Y4013" s="10" t="str">
        <f>IF(OR(LOWER(Tabla2[[#This Row],[GENERO]])="masculino", LOWER(Tabla2[[#This Row],[GENERO]])="femenino"),"OK","Corregir")</f>
        <v>OK</v>
      </c>
      <c r="Z4013" s="10" t="str">
        <f>+IF(Tabla2[[#This Row],[Nro. DNI / CE]]="","Corregir",IF(LEN(Tabla2[[#This Row],[Nro. DNI / CE]])&gt;=8,"OK","Corregir"))</f>
        <v>OK</v>
      </c>
      <c r="AA4013" s="10">
        <f>COUNTIF(Tabla2[APELLIDOS Y NOMBRES],Tabla2[[#This Row],[APELLIDOS Y NOMBRES]])</f>
        <v>1</v>
      </c>
      <c r="AB4013" t="str">
        <f ca="1">+IFERROR(IF(Tabla2[[#This Row],[FECHA CESE/BAJA]]="","No Aplica",IF(AND(MONTH(Tabla2[[#This Row],[FECHA CESE/BAJA]])=MONTH(TODAY()-30),YEAR(Tabla2[[#This Row],[FECHA CESE/BAJA]])=YEAR(TODAY())),MONTH(TODAY()-30)&amp;"-"&amp;YEAR(TODAY()),"Borrar")),"No aplica")</f>
        <v>No Aplica</v>
      </c>
      <c r="AC4013" t="str">
        <f ca="1">+IFERROR(IF(Tabla2[[#This Row],[FECHA INICIO DE LABORES EN OBRA]]="","No Aplica",IF(AND(MONTH(Tabla2[[#This Row],[FECHA INICIO DE LABORES EN OBRA]])=MONTH(TODAY()-30),YEAR(Tabla2[[#This Row],[FECHA INICIO DE LABORES EN OBRA]])=YEAR(TODAY())),MONTH(TODAY()-30)&amp;"-"&amp;YEAR(TODAY()),"No Aplica")),"No Aplica")</f>
        <v>No Aplica</v>
      </c>
    </row>
    <row r="4014" spans="1:29" x14ac:dyDescent="0.25">
      <c r="A4014" s="2" t="s">
        <v>4399</v>
      </c>
      <c r="B4014" s="3" t="s">
        <v>50</v>
      </c>
      <c r="C4014" s="3" t="s">
        <v>50</v>
      </c>
      <c r="D4014" s="3" t="s">
        <v>546</v>
      </c>
      <c r="E4014" s="3" t="s">
        <v>547</v>
      </c>
      <c r="F4014" s="36">
        <v>28760</v>
      </c>
      <c r="G4014" s="3">
        <v>1</v>
      </c>
      <c r="H4014" s="3" t="s">
        <v>1452</v>
      </c>
      <c r="I4014" s="3" t="s">
        <v>4458</v>
      </c>
      <c r="J4014" s="3" t="s">
        <v>4486</v>
      </c>
      <c r="K4014" s="3" t="s">
        <v>34</v>
      </c>
      <c r="L4014" s="8" t="s">
        <v>9813</v>
      </c>
      <c r="M4014" s="5"/>
      <c r="N4014" s="13" t="s">
        <v>1489</v>
      </c>
      <c r="O4014" s="5">
        <v>45028</v>
      </c>
      <c r="P4014" s="8">
        <v>1</v>
      </c>
      <c r="Q4014" s="9">
        <v>1</v>
      </c>
      <c r="R4014" s="9" t="str">
        <f>IFERROR(VLOOKUP(Tabla2[[#This Row],[CONTRATISTA PRNCIPAL]],Hoja1!$L$5:$M$9,2,FALSE),"CJV")</f>
        <v>CJV</v>
      </c>
      <c r="S4014" s="9" t="str">
        <f>IF(Tabla2[[#This Row],[EMPRESA]]=Tabla2[[#This Row],[CONTRATISTA PRNCIPAL]],"Principal","Secundaria")</f>
        <v>Principal</v>
      </c>
      <c r="T4014" s="10">
        <f>IFERROR(1/COUNTIF(Tabla2[CONTRATISTA PRNCIPAL],Tabla2[[#This Row],[CONTRATISTA PRNCIPAL]]),0)</f>
        <v>2.1739130434782608E-2</v>
      </c>
      <c r="U4014" s="33">
        <f ca="1">IF(((TODAY()-Tabla2[[#This Row],[FECHA NACIMIENTO]])/365)&lt;18,"Corregir", IF(((TODAY()-Tabla2[[#This Row],[FECHA NACIMIENTO]])/365)&gt;80, "Corregir",ROUNDDOWN(((TODAY()-Tabla2[[#This Row],[FECHA NACIMIENTO]])/365),0)))</f>
        <v>44</v>
      </c>
      <c r="V401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4014" s="34" t="str">
        <f ca="1">+IF(Tabla2[[#This Row],[Edad]]="Corregir","Corregir","Ok")</f>
        <v>Ok</v>
      </c>
      <c r="X4014" s="10" t="str">
        <f>+IFERROR(VLOOKUP(Tabla2[[#This Row],[DISTRITO SEGÚN DNI]],Hoja1!$A$2:$B$55,2,FALSE),"No")</f>
        <v>CALLAO</v>
      </c>
      <c r="Y4014" s="10" t="str">
        <f>IF(OR(LOWER(Tabla2[[#This Row],[GENERO]])="masculino", LOWER(Tabla2[[#This Row],[GENERO]])="femenino"),"OK","Corregir")</f>
        <v>OK</v>
      </c>
      <c r="Z4014" s="10" t="str">
        <f>+IF(Tabla2[[#This Row],[Nro. DNI / CE]]="","Corregir",IF(LEN(Tabla2[[#This Row],[Nro. DNI / CE]])&gt;=8,"OK","Corregir"))</f>
        <v>OK</v>
      </c>
      <c r="AA4014" s="10">
        <f>COUNTIF(Tabla2[APELLIDOS Y NOMBRES],Tabla2[[#This Row],[APELLIDOS Y NOMBRES]])</f>
        <v>1</v>
      </c>
      <c r="AB4014" t="str">
        <f ca="1">+IFERROR(IF(Tabla2[[#This Row],[FECHA CESE/BAJA]]="","No Aplica",IF(AND(MONTH(Tabla2[[#This Row],[FECHA CESE/BAJA]])=MONTH(TODAY()-30),YEAR(Tabla2[[#This Row],[FECHA CESE/BAJA]])=YEAR(TODAY())),MONTH(TODAY()-30)&amp;"-"&amp;YEAR(TODAY()),"Borrar")),"No aplica")</f>
        <v>No Aplica</v>
      </c>
      <c r="AC4014" t="str">
        <f ca="1">+IFERROR(IF(Tabla2[[#This Row],[FECHA INICIO DE LABORES EN OBRA]]="","No Aplica",IF(AND(MONTH(Tabla2[[#This Row],[FECHA INICIO DE LABORES EN OBRA]])=MONTH(TODAY()-30),YEAR(Tabla2[[#This Row],[FECHA INICIO DE LABORES EN OBRA]])=YEAR(TODAY())),MONTH(TODAY()-30)&amp;"-"&amp;YEAR(TODAY()),"No Aplica")),"No Aplica")</f>
        <v>No Aplica</v>
      </c>
    </row>
    <row r="4015" spans="1:29" x14ac:dyDescent="0.25">
      <c r="A4015" s="2" t="s">
        <v>4399</v>
      </c>
      <c r="B4015" s="3" t="s">
        <v>50</v>
      </c>
      <c r="C4015" s="3" t="s">
        <v>50</v>
      </c>
      <c r="D4015" s="3" t="s">
        <v>548</v>
      </c>
      <c r="E4015" s="3" t="s">
        <v>549</v>
      </c>
      <c r="F4015" s="36">
        <v>29064</v>
      </c>
      <c r="G4015" s="3">
        <v>1</v>
      </c>
      <c r="H4015" s="3" t="s">
        <v>1452</v>
      </c>
      <c r="I4015" s="3" t="s">
        <v>4401</v>
      </c>
      <c r="J4015" s="3" t="s">
        <v>4487</v>
      </c>
      <c r="K4015" s="3" t="s">
        <v>1945</v>
      </c>
      <c r="L4015" s="8" t="s">
        <v>9813</v>
      </c>
      <c r="M4015" s="5"/>
      <c r="N4015" s="13" t="s">
        <v>1489</v>
      </c>
      <c r="O4015" s="5">
        <v>45033</v>
      </c>
      <c r="P4015" s="8">
        <v>1</v>
      </c>
      <c r="Q4015" s="9">
        <v>1</v>
      </c>
      <c r="R4015" s="9" t="str">
        <f>IFERROR(VLOOKUP(Tabla2[[#This Row],[CONTRATISTA PRNCIPAL]],Hoja1!$L$5:$M$9,2,FALSE),"CJV")</f>
        <v>CJV</v>
      </c>
      <c r="S4015" s="9" t="str">
        <f>IF(Tabla2[[#This Row],[EMPRESA]]=Tabla2[[#This Row],[CONTRATISTA PRNCIPAL]],"Principal","Secundaria")</f>
        <v>Principal</v>
      </c>
      <c r="T4015" s="10">
        <f>IFERROR(1/COUNTIF(Tabla2[CONTRATISTA PRNCIPAL],Tabla2[[#This Row],[CONTRATISTA PRNCIPAL]]),0)</f>
        <v>2.1739130434782608E-2</v>
      </c>
      <c r="U4015" s="33">
        <f ca="1">IF(((TODAY()-Tabla2[[#This Row],[FECHA NACIMIENTO]])/365)&lt;18,"Corregir", IF(((TODAY()-Tabla2[[#This Row],[FECHA NACIMIENTO]])/365)&gt;80, "Corregir",ROUNDDOWN(((TODAY()-Tabla2[[#This Row],[FECHA NACIMIENTO]])/365),0)))</f>
        <v>44</v>
      </c>
      <c r="V401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4015" s="34" t="str">
        <f ca="1">+IF(Tabla2[[#This Row],[Edad]]="Corregir","Corregir","Ok")</f>
        <v>Ok</v>
      </c>
      <c r="X4015" s="10" t="str">
        <f>+IFERROR(VLOOKUP(Tabla2[[#This Row],[DISTRITO SEGÚN DNI]],Hoja1!$A$2:$B$55,2,FALSE),"No")</f>
        <v>CALLAO</v>
      </c>
      <c r="Y4015" s="10" t="str">
        <f>IF(OR(LOWER(Tabla2[[#This Row],[GENERO]])="masculino", LOWER(Tabla2[[#This Row],[GENERO]])="femenino"),"OK","Corregir")</f>
        <v>OK</v>
      </c>
      <c r="Z4015" s="10" t="str">
        <f>+IF(Tabla2[[#This Row],[Nro. DNI / CE]]="","Corregir",IF(LEN(Tabla2[[#This Row],[Nro. DNI / CE]])&gt;=8,"OK","Corregir"))</f>
        <v>OK</v>
      </c>
      <c r="AA4015" s="10">
        <f>COUNTIF(Tabla2[APELLIDOS Y NOMBRES],Tabla2[[#This Row],[APELLIDOS Y NOMBRES]])</f>
        <v>1</v>
      </c>
      <c r="AB4015" t="str">
        <f ca="1">+IFERROR(IF(Tabla2[[#This Row],[FECHA CESE/BAJA]]="","No Aplica",IF(AND(MONTH(Tabla2[[#This Row],[FECHA CESE/BAJA]])=MONTH(TODAY()-30),YEAR(Tabla2[[#This Row],[FECHA CESE/BAJA]])=YEAR(TODAY())),MONTH(TODAY()-30)&amp;"-"&amp;YEAR(TODAY()),"Borrar")),"No aplica")</f>
        <v>No Aplica</v>
      </c>
      <c r="AC4015" t="str">
        <f ca="1">+IFERROR(IF(Tabla2[[#This Row],[FECHA INICIO DE LABORES EN OBRA]]="","No Aplica",IF(AND(MONTH(Tabla2[[#This Row],[FECHA INICIO DE LABORES EN OBRA]])=MONTH(TODAY()-30),YEAR(Tabla2[[#This Row],[FECHA INICIO DE LABORES EN OBRA]])=YEAR(TODAY())),MONTH(TODAY()-30)&amp;"-"&amp;YEAR(TODAY()),"No Aplica")),"No Aplica")</f>
        <v>No Aplica</v>
      </c>
    </row>
    <row r="4016" spans="1:29" x14ac:dyDescent="0.25">
      <c r="A4016" s="2" t="s">
        <v>4399</v>
      </c>
      <c r="B4016" s="3" t="s">
        <v>50</v>
      </c>
      <c r="C4016" s="3" t="s">
        <v>50</v>
      </c>
      <c r="D4016" s="3" t="s">
        <v>550</v>
      </c>
      <c r="E4016" s="3" t="s">
        <v>551</v>
      </c>
      <c r="F4016" s="36">
        <v>37615</v>
      </c>
      <c r="G4016" s="3">
        <v>1</v>
      </c>
      <c r="H4016" s="3" t="s">
        <v>1452</v>
      </c>
      <c r="I4016" s="3" t="s">
        <v>3565</v>
      </c>
      <c r="J4016" s="3" t="s">
        <v>4481</v>
      </c>
      <c r="K4016" s="3" t="s">
        <v>34</v>
      </c>
      <c r="L4016" s="8" t="s">
        <v>9818</v>
      </c>
      <c r="M4016" s="5"/>
      <c r="N4016" s="13" t="s">
        <v>1489</v>
      </c>
      <c r="O4016" s="5">
        <v>45043</v>
      </c>
      <c r="P4016" s="8">
        <v>1</v>
      </c>
      <c r="Q4016" s="9">
        <v>1</v>
      </c>
      <c r="R4016" s="9" t="str">
        <f>IFERROR(VLOOKUP(Tabla2[[#This Row],[CONTRATISTA PRNCIPAL]],Hoja1!$L$5:$M$9,2,FALSE),"CJV")</f>
        <v>CJV</v>
      </c>
      <c r="S4016" s="9" t="str">
        <f>IF(Tabla2[[#This Row],[EMPRESA]]=Tabla2[[#This Row],[CONTRATISTA PRNCIPAL]],"Principal","Secundaria")</f>
        <v>Principal</v>
      </c>
      <c r="T4016" s="10">
        <f>IFERROR(1/COUNTIF(Tabla2[CONTRATISTA PRNCIPAL],Tabla2[[#This Row],[CONTRATISTA PRNCIPAL]]),0)</f>
        <v>2.1739130434782608E-2</v>
      </c>
      <c r="U4016" s="33">
        <f ca="1">IF(((TODAY()-Tabla2[[#This Row],[FECHA NACIMIENTO]])/365)&lt;18,"Corregir", IF(((TODAY()-Tabla2[[#This Row],[FECHA NACIMIENTO]])/365)&gt;80, "Corregir",ROUNDDOWN(((TODAY()-Tabla2[[#This Row],[FECHA NACIMIENTO]])/365),0)))</f>
        <v>20</v>
      </c>
      <c r="V401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4016" s="34" t="str">
        <f ca="1">+IF(Tabla2[[#This Row],[Edad]]="Corregir","Corregir","Ok")</f>
        <v>Ok</v>
      </c>
      <c r="X4016" s="10" t="str">
        <f>+IFERROR(VLOOKUP(Tabla2[[#This Row],[DISTRITO SEGÚN DNI]],Hoja1!$A$2:$B$55,2,FALSE),"No")</f>
        <v>CALLAO</v>
      </c>
      <c r="Y4016" s="10" t="str">
        <f>IF(OR(LOWER(Tabla2[[#This Row],[GENERO]])="masculino", LOWER(Tabla2[[#This Row],[GENERO]])="femenino"),"OK","Corregir")</f>
        <v>OK</v>
      </c>
      <c r="Z4016" s="10" t="str">
        <f>+IF(Tabla2[[#This Row],[Nro. DNI / CE]]="","Corregir",IF(LEN(Tabla2[[#This Row],[Nro. DNI / CE]])&gt;=8,"OK","Corregir"))</f>
        <v>OK</v>
      </c>
      <c r="AA4016" s="10">
        <f>COUNTIF(Tabla2[APELLIDOS Y NOMBRES],Tabla2[[#This Row],[APELLIDOS Y NOMBRES]])</f>
        <v>1</v>
      </c>
      <c r="AB4016" t="str">
        <f ca="1">+IFERROR(IF(Tabla2[[#This Row],[FECHA CESE/BAJA]]="","No Aplica",IF(AND(MONTH(Tabla2[[#This Row],[FECHA CESE/BAJA]])=MONTH(TODAY()-30),YEAR(Tabla2[[#This Row],[FECHA CESE/BAJA]])=YEAR(TODAY())),MONTH(TODAY()-30)&amp;"-"&amp;YEAR(TODAY()),"Borrar")),"No aplica")</f>
        <v>No Aplica</v>
      </c>
      <c r="AC4016" t="str">
        <f ca="1">+IFERROR(IF(Tabla2[[#This Row],[FECHA INICIO DE LABORES EN OBRA]]="","No Aplica",IF(AND(MONTH(Tabla2[[#This Row],[FECHA INICIO DE LABORES EN OBRA]])=MONTH(TODAY()-30),YEAR(Tabla2[[#This Row],[FECHA INICIO DE LABORES EN OBRA]])=YEAR(TODAY())),MONTH(TODAY()-30)&amp;"-"&amp;YEAR(TODAY()),"No Aplica")),"No Aplica")</f>
        <v>No Aplica</v>
      </c>
    </row>
    <row r="4017" spans="1:29" x14ac:dyDescent="0.25">
      <c r="A4017" s="2" t="s">
        <v>4399</v>
      </c>
      <c r="B4017" s="3" t="s">
        <v>50</v>
      </c>
      <c r="C4017" s="3" t="s">
        <v>50</v>
      </c>
      <c r="D4017" s="3" t="s">
        <v>552</v>
      </c>
      <c r="E4017" s="3" t="s">
        <v>553</v>
      </c>
      <c r="F4017" s="36">
        <v>36244</v>
      </c>
      <c r="G4017" s="3">
        <v>1</v>
      </c>
      <c r="H4017" s="3" t="s">
        <v>1471</v>
      </c>
      <c r="I4017" s="3" t="s">
        <v>4412</v>
      </c>
      <c r="J4017" s="3" t="s">
        <v>4488</v>
      </c>
      <c r="K4017" s="3" t="s">
        <v>93</v>
      </c>
      <c r="L4017" s="8" t="s">
        <v>9813</v>
      </c>
      <c r="M4017" s="5"/>
      <c r="N4017" s="13" t="s">
        <v>1489</v>
      </c>
      <c r="O4017" s="5">
        <v>45063</v>
      </c>
      <c r="P4017" s="8">
        <v>1</v>
      </c>
      <c r="Q4017" s="9">
        <v>1</v>
      </c>
      <c r="R4017" s="9" t="str">
        <f>IFERROR(VLOOKUP(Tabla2[[#This Row],[CONTRATISTA PRNCIPAL]],Hoja1!$L$5:$M$9,2,FALSE),"CJV")</f>
        <v>CJV</v>
      </c>
      <c r="S4017" s="9" t="str">
        <f>IF(Tabla2[[#This Row],[EMPRESA]]=Tabla2[[#This Row],[CONTRATISTA PRNCIPAL]],"Principal","Secundaria")</f>
        <v>Principal</v>
      </c>
      <c r="T4017" s="10">
        <f>IFERROR(1/COUNTIF(Tabla2[CONTRATISTA PRNCIPAL],Tabla2[[#This Row],[CONTRATISTA PRNCIPAL]]),0)</f>
        <v>2.1739130434782608E-2</v>
      </c>
      <c r="U4017" s="33">
        <f ca="1">IF(((TODAY()-Tabla2[[#This Row],[FECHA NACIMIENTO]])/365)&lt;18,"Corregir", IF(((TODAY()-Tabla2[[#This Row],[FECHA NACIMIENTO]])/365)&gt;80, "Corregir",ROUNDDOWN(((TODAY()-Tabla2[[#This Row],[FECHA NACIMIENTO]])/365),0)))</f>
        <v>24</v>
      </c>
      <c r="V401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4017" s="34" t="str">
        <f ca="1">+IF(Tabla2[[#This Row],[Edad]]="Corregir","Corregir","Ok")</f>
        <v>Ok</v>
      </c>
      <c r="X4017" s="10" t="str">
        <f>+IFERROR(VLOOKUP(Tabla2[[#This Row],[DISTRITO SEGÚN DNI]],Hoja1!$A$2:$B$55,2,FALSE),"No")</f>
        <v>ATE</v>
      </c>
      <c r="Y4017" s="10" t="str">
        <f>IF(OR(LOWER(Tabla2[[#This Row],[GENERO]])="masculino", LOWER(Tabla2[[#This Row],[GENERO]])="femenino"),"OK","Corregir")</f>
        <v>OK</v>
      </c>
      <c r="Z4017" s="10" t="str">
        <f>+IF(Tabla2[[#This Row],[Nro. DNI / CE]]="","Corregir",IF(LEN(Tabla2[[#This Row],[Nro. DNI / CE]])&gt;=8,"OK","Corregir"))</f>
        <v>OK</v>
      </c>
      <c r="AA4017" s="10">
        <f>COUNTIF(Tabla2[APELLIDOS Y NOMBRES],Tabla2[[#This Row],[APELLIDOS Y NOMBRES]])</f>
        <v>1</v>
      </c>
      <c r="AB4017" t="str">
        <f ca="1">+IFERROR(IF(Tabla2[[#This Row],[FECHA CESE/BAJA]]="","No Aplica",IF(AND(MONTH(Tabla2[[#This Row],[FECHA CESE/BAJA]])=MONTH(TODAY()-30),YEAR(Tabla2[[#This Row],[FECHA CESE/BAJA]])=YEAR(TODAY())),MONTH(TODAY()-30)&amp;"-"&amp;YEAR(TODAY()),"Borrar")),"No aplica")</f>
        <v>No Aplica</v>
      </c>
      <c r="AC4017" t="str">
        <f ca="1">+IFERROR(IF(Tabla2[[#This Row],[FECHA INICIO DE LABORES EN OBRA]]="","No Aplica",IF(AND(MONTH(Tabla2[[#This Row],[FECHA INICIO DE LABORES EN OBRA]])=MONTH(TODAY()-30),YEAR(Tabla2[[#This Row],[FECHA INICIO DE LABORES EN OBRA]])=YEAR(TODAY())),MONTH(TODAY()-30)&amp;"-"&amp;YEAR(TODAY()),"No Aplica")),"No Aplica")</f>
        <v>No Aplica</v>
      </c>
    </row>
    <row r="4018" spans="1:29" x14ac:dyDescent="0.25">
      <c r="A4018" s="2" t="s">
        <v>4399</v>
      </c>
      <c r="B4018" s="3" t="s">
        <v>50</v>
      </c>
      <c r="C4018" s="3" t="s">
        <v>50</v>
      </c>
      <c r="D4018" s="3" t="s">
        <v>4489</v>
      </c>
      <c r="E4018" s="3" t="s">
        <v>4490</v>
      </c>
      <c r="F4018" s="36">
        <v>26288</v>
      </c>
      <c r="G4018" s="3">
        <v>1</v>
      </c>
      <c r="H4018" s="3" t="s">
        <v>1452</v>
      </c>
      <c r="I4018" s="3" t="s">
        <v>4412</v>
      </c>
      <c r="J4018" s="3" t="s">
        <v>4491</v>
      </c>
      <c r="K4018" s="3" t="s">
        <v>1047</v>
      </c>
      <c r="L4018" s="8" t="s">
        <v>9813</v>
      </c>
      <c r="M4018" s="5"/>
      <c r="N4018" s="13" t="s">
        <v>1489</v>
      </c>
      <c r="O4018" s="5">
        <v>45066</v>
      </c>
      <c r="P4018" s="8">
        <v>1</v>
      </c>
      <c r="Q4018" s="9">
        <v>1</v>
      </c>
      <c r="R4018" s="9" t="str">
        <f>IFERROR(VLOOKUP(Tabla2[[#This Row],[CONTRATISTA PRNCIPAL]],Hoja1!$L$5:$M$9,2,FALSE),"CJV")</f>
        <v>CJV</v>
      </c>
      <c r="S4018" s="9" t="str">
        <f>IF(Tabla2[[#This Row],[EMPRESA]]=Tabla2[[#This Row],[CONTRATISTA PRNCIPAL]],"Principal","Secundaria")</f>
        <v>Principal</v>
      </c>
      <c r="T4018" s="10">
        <f>IFERROR(1/COUNTIF(Tabla2[CONTRATISTA PRNCIPAL],Tabla2[[#This Row],[CONTRATISTA PRNCIPAL]]),0)</f>
        <v>2.1739130434782608E-2</v>
      </c>
      <c r="U4018" s="33">
        <f ca="1">IF(((TODAY()-Tabla2[[#This Row],[FECHA NACIMIENTO]])/365)&lt;18,"Corregir", IF(((TODAY()-Tabla2[[#This Row],[FECHA NACIMIENTO]])/365)&gt;80, "Corregir",ROUNDDOWN(((TODAY()-Tabla2[[#This Row],[FECHA NACIMIENTO]])/365),0)))</f>
        <v>51</v>
      </c>
      <c r="V401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4018" s="34" t="str">
        <f ca="1">+IF(Tabla2[[#This Row],[Edad]]="Corregir","Corregir","Ok")</f>
        <v>Ok</v>
      </c>
      <c r="X4018" s="10" t="str">
        <f>+IFERROR(VLOOKUP(Tabla2[[#This Row],[DISTRITO SEGÚN DNI]],Hoja1!$A$2:$B$55,2,FALSE),"No")</f>
        <v>No</v>
      </c>
      <c r="Y4018" s="10" t="str">
        <f>IF(OR(LOWER(Tabla2[[#This Row],[GENERO]])="masculino", LOWER(Tabla2[[#This Row],[GENERO]])="femenino"),"OK","Corregir")</f>
        <v>OK</v>
      </c>
      <c r="Z4018" s="10" t="str">
        <f>+IF(Tabla2[[#This Row],[Nro. DNI / CE]]="","Corregir",IF(LEN(Tabla2[[#This Row],[Nro. DNI / CE]])&gt;=8,"OK","Corregir"))</f>
        <v>OK</v>
      </c>
      <c r="AA4018" s="10">
        <f>COUNTIF(Tabla2[APELLIDOS Y NOMBRES],Tabla2[[#This Row],[APELLIDOS Y NOMBRES]])</f>
        <v>1</v>
      </c>
      <c r="AB4018" t="str">
        <f ca="1">+IFERROR(IF(Tabla2[[#This Row],[FECHA CESE/BAJA]]="","No Aplica",IF(AND(MONTH(Tabla2[[#This Row],[FECHA CESE/BAJA]])=MONTH(TODAY()-30),YEAR(Tabla2[[#This Row],[FECHA CESE/BAJA]])=YEAR(TODAY())),MONTH(TODAY()-30)&amp;"-"&amp;YEAR(TODAY()),"Borrar")),"No aplica")</f>
        <v>No Aplica</v>
      </c>
      <c r="AC4018" t="str">
        <f ca="1">+IFERROR(IF(Tabla2[[#This Row],[FECHA INICIO DE LABORES EN OBRA]]="","No Aplica",IF(AND(MONTH(Tabla2[[#This Row],[FECHA INICIO DE LABORES EN OBRA]])=MONTH(TODAY()-30),YEAR(Tabla2[[#This Row],[FECHA INICIO DE LABORES EN OBRA]])=YEAR(TODAY())),MONTH(TODAY()-30)&amp;"-"&amp;YEAR(TODAY()),"No Aplica")),"No Aplica")</f>
        <v>No Aplica</v>
      </c>
    </row>
    <row r="4019" spans="1:29" x14ac:dyDescent="0.25">
      <c r="A4019" s="2" t="s">
        <v>4399</v>
      </c>
      <c r="B4019" s="3" t="s">
        <v>50</v>
      </c>
      <c r="C4019" s="3" t="s">
        <v>50</v>
      </c>
      <c r="D4019" s="3" t="s">
        <v>4492</v>
      </c>
      <c r="E4019" s="3" t="s">
        <v>4493</v>
      </c>
      <c r="F4019" s="36">
        <v>29027</v>
      </c>
      <c r="G4019" s="3">
        <v>1</v>
      </c>
      <c r="H4019" s="3" t="s">
        <v>1452</v>
      </c>
      <c r="I4019" s="3" t="s">
        <v>4484</v>
      </c>
      <c r="J4019" s="3" t="s">
        <v>4494</v>
      </c>
      <c r="K4019" s="3" t="s">
        <v>128</v>
      </c>
      <c r="L4019" s="8" t="s">
        <v>9818</v>
      </c>
      <c r="M4019" s="5"/>
      <c r="N4019" s="13" t="s">
        <v>1489</v>
      </c>
      <c r="O4019" s="5">
        <v>45091</v>
      </c>
      <c r="P4019" s="8">
        <v>1</v>
      </c>
      <c r="Q4019" s="9">
        <v>1</v>
      </c>
      <c r="R4019" s="9" t="str">
        <f>IFERROR(VLOOKUP(Tabla2[[#This Row],[CONTRATISTA PRNCIPAL]],Hoja1!$L$5:$M$9,2,FALSE),"CJV")</f>
        <v>CJV</v>
      </c>
      <c r="S4019" s="9" t="str">
        <f>IF(Tabla2[[#This Row],[EMPRESA]]=Tabla2[[#This Row],[CONTRATISTA PRNCIPAL]],"Principal","Secundaria")</f>
        <v>Principal</v>
      </c>
      <c r="T4019" s="10">
        <f>IFERROR(1/COUNTIF(Tabla2[CONTRATISTA PRNCIPAL],Tabla2[[#This Row],[CONTRATISTA PRNCIPAL]]),0)</f>
        <v>2.1739130434782608E-2</v>
      </c>
      <c r="U4019" s="33">
        <f ca="1">IF(((TODAY()-Tabla2[[#This Row],[FECHA NACIMIENTO]])/365)&lt;18,"Corregir", IF(((TODAY()-Tabla2[[#This Row],[FECHA NACIMIENTO]])/365)&gt;80, "Corregir",ROUNDDOWN(((TODAY()-Tabla2[[#This Row],[FECHA NACIMIENTO]])/365),0)))</f>
        <v>44</v>
      </c>
      <c r="V401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4019" s="34" t="str">
        <f ca="1">+IF(Tabla2[[#This Row],[Edad]]="Corregir","Corregir","Ok")</f>
        <v>Ok</v>
      </c>
      <c r="X4019" s="10" t="str">
        <f>+IFERROR(VLOOKUP(Tabla2[[#This Row],[DISTRITO SEGÚN DNI]],Hoja1!$A$2:$B$55,2,FALSE),"No")</f>
        <v>CALLAO</v>
      </c>
      <c r="Y4019" s="10" t="str">
        <f>IF(OR(LOWER(Tabla2[[#This Row],[GENERO]])="masculino", LOWER(Tabla2[[#This Row],[GENERO]])="femenino"),"OK","Corregir")</f>
        <v>OK</v>
      </c>
      <c r="Z4019" s="10" t="str">
        <f>+IF(Tabla2[[#This Row],[Nro. DNI / CE]]="","Corregir",IF(LEN(Tabla2[[#This Row],[Nro. DNI / CE]])&gt;=8,"OK","Corregir"))</f>
        <v>OK</v>
      </c>
      <c r="AA4019" s="10">
        <f>COUNTIF(Tabla2[APELLIDOS Y NOMBRES],Tabla2[[#This Row],[APELLIDOS Y NOMBRES]])</f>
        <v>1</v>
      </c>
      <c r="AB4019" t="str">
        <f ca="1">+IFERROR(IF(Tabla2[[#This Row],[FECHA CESE/BAJA]]="","No Aplica",IF(AND(MONTH(Tabla2[[#This Row],[FECHA CESE/BAJA]])=MONTH(TODAY()-30),YEAR(Tabla2[[#This Row],[FECHA CESE/BAJA]])=YEAR(TODAY())),MONTH(TODAY()-30)&amp;"-"&amp;YEAR(TODAY()),"Borrar")),"No aplica")</f>
        <v>No Aplica</v>
      </c>
      <c r="AC4019" t="str">
        <f ca="1">+IFERROR(IF(Tabla2[[#This Row],[FECHA INICIO DE LABORES EN OBRA]]="","No Aplica",IF(AND(MONTH(Tabla2[[#This Row],[FECHA INICIO DE LABORES EN OBRA]])=MONTH(TODAY()-30),YEAR(Tabla2[[#This Row],[FECHA INICIO DE LABORES EN OBRA]])=YEAR(TODAY())),MONTH(TODAY()-30)&amp;"-"&amp;YEAR(TODAY()),"No Aplica")),"No Aplica")</f>
        <v>No Aplica</v>
      </c>
    </row>
    <row r="4020" spans="1:29" x14ac:dyDescent="0.25">
      <c r="A4020" s="2" t="s">
        <v>4399</v>
      </c>
      <c r="B4020" s="3" t="s">
        <v>50</v>
      </c>
      <c r="C4020" s="3" t="s">
        <v>50</v>
      </c>
      <c r="D4020" s="3" t="s">
        <v>4495</v>
      </c>
      <c r="E4020" s="3" t="s">
        <v>4455</v>
      </c>
      <c r="F4020" s="36">
        <v>32587</v>
      </c>
      <c r="G4020" s="3">
        <v>1</v>
      </c>
      <c r="H4020" s="3" t="s">
        <v>1452</v>
      </c>
      <c r="I4020" s="3" t="s">
        <v>4484</v>
      </c>
      <c r="J4020" s="3" t="s">
        <v>4496</v>
      </c>
      <c r="K4020" s="3" t="s">
        <v>34</v>
      </c>
      <c r="L4020" s="8" t="s">
        <v>9818</v>
      </c>
      <c r="M4020" s="5"/>
      <c r="N4020" s="13" t="s">
        <v>1489</v>
      </c>
      <c r="O4020" s="5">
        <v>45091</v>
      </c>
      <c r="P4020" s="8">
        <v>1</v>
      </c>
      <c r="Q4020" s="9">
        <v>1</v>
      </c>
      <c r="R4020" s="9" t="str">
        <f>IFERROR(VLOOKUP(Tabla2[[#This Row],[CONTRATISTA PRNCIPAL]],Hoja1!$L$5:$M$9,2,FALSE),"CJV")</f>
        <v>CJV</v>
      </c>
      <c r="S4020" s="9" t="str">
        <f>IF(Tabla2[[#This Row],[EMPRESA]]=Tabla2[[#This Row],[CONTRATISTA PRNCIPAL]],"Principal","Secundaria")</f>
        <v>Principal</v>
      </c>
      <c r="T4020" s="10">
        <f>IFERROR(1/COUNTIF(Tabla2[CONTRATISTA PRNCIPAL],Tabla2[[#This Row],[CONTRATISTA PRNCIPAL]]),0)</f>
        <v>2.1739130434782608E-2</v>
      </c>
      <c r="U4020" s="33">
        <f ca="1">IF(((TODAY()-Tabla2[[#This Row],[FECHA NACIMIENTO]])/365)&lt;18,"Corregir", IF(((TODAY()-Tabla2[[#This Row],[FECHA NACIMIENTO]])/365)&gt;80, "Corregir",ROUNDDOWN(((TODAY()-Tabla2[[#This Row],[FECHA NACIMIENTO]])/365),0)))</f>
        <v>34</v>
      </c>
      <c r="V402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4020" s="34" t="str">
        <f ca="1">+IF(Tabla2[[#This Row],[Edad]]="Corregir","Corregir","Ok")</f>
        <v>Ok</v>
      </c>
      <c r="X4020" s="10" t="str">
        <f>+IFERROR(VLOOKUP(Tabla2[[#This Row],[DISTRITO SEGÚN DNI]],Hoja1!$A$2:$B$55,2,FALSE),"No")</f>
        <v>CALLAO</v>
      </c>
      <c r="Y4020" s="10" t="str">
        <f>IF(OR(LOWER(Tabla2[[#This Row],[GENERO]])="masculino", LOWER(Tabla2[[#This Row],[GENERO]])="femenino"),"OK","Corregir")</f>
        <v>OK</v>
      </c>
      <c r="Z4020" s="10" t="str">
        <f>+IF(Tabla2[[#This Row],[Nro. DNI / CE]]="","Corregir",IF(LEN(Tabla2[[#This Row],[Nro. DNI / CE]])&gt;=8,"OK","Corregir"))</f>
        <v>OK</v>
      </c>
      <c r="AA4020" s="10">
        <f>COUNTIF(Tabla2[APELLIDOS Y NOMBRES],Tabla2[[#This Row],[APELLIDOS Y NOMBRES]])</f>
        <v>1</v>
      </c>
      <c r="AB4020" t="str">
        <f ca="1">+IFERROR(IF(Tabla2[[#This Row],[FECHA CESE/BAJA]]="","No Aplica",IF(AND(MONTH(Tabla2[[#This Row],[FECHA CESE/BAJA]])=MONTH(TODAY()-30),YEAR(Tabla2[[#This Row],[FECHA CESE/BAJA]])=YEAR(TODAY())),MONTH(TODAY()-30)&amp;"-"&amp;YEAR(TODAY()),"Borrar")),"No aplica")</f>
        <v>No Aplica</v>
      </c>
      <c r="AC4020" t="str">
        <f ca="1">+IFERROR(IF(Tabla2[[#This Row],[FECHA INICIO DE LABORES EN OBRA]]="","No Aplica",IF(AND(MONTH(Tabla2[[#This Row],[FECHA INICIO DE LABORES EN OBRA]])=MONTH(TODAY()-30),YEAR(Tabla2[[#This Row],[FECHA INICIO DE LABORES EN OBRA]])=YEAR(TODAY())),MONTH(TODAY()-30)&amp;"-"&amp;YEAR(TODAY()),"No Aplica")),"No Aplica")</f>
        <v>No Aplica</v>
      </c>
    </row>
    <row r="4021" spans="1:29" x14ac:dyDescent="0.25">
      <c r="A4021" s="2" t="s">
        <v>4399</v>
      </c>
      <c r="B4021" s="3" t="s">
        <v>50</v>
      </c>
      <c r="C4021" s="3" t="s">
        <v>50</v>
      </c>
      <c r="D4021" s="3">
        <v>41495294</v>
      </c>
      <c r="E4021" s="3" t="s">
        <v>4497</v>
      </c>
      <c r="F4021" s="36">
        <v>30182</v>
      </c>
      <c r="G4021" s="3">
        <v>1</v>
      </c>
      <c r="H4021" s="3" t="s">
        <v>1452</v>
      </c>
      <c r="I4021" s="3" t="s">
        <v>4484</v>
      </c>
      <c r="J4021" s="3" t="s">
        <v>4498</v>
      </c>
      <c r="K4021" s="3" t="s">
        <v>1077</v>
      </c>
      <c r="L4021" s="8" t="s">
        <v>9818</v>
      </c>
      <c r="M4021" s="5"/>
      <c r="N4021" s="13" t="s">
        <v>1489</v>
      </c>
      <c r="O4021" s="5">
        <v>45104</v>
      </c>
      <c r="P4021" s="8">
        <v>1</v>
      </c>
      <c r="Q4021" s="9">
        <v>1</v>
      </c>
      <c r="R4021" s="9" t="str">
        <f>IFERROR(VLOOKUP(Tabla2[[#This Row],[CONTRATISTA PRNCIPAL]],Hoja1!$L$5:$M$9,2,FALSE),"CJV")</f>
        <v>CJV</v>
      </c>
      <c r="S4021" s="9" t="str">
        <f>IF(Tabla2[[#This Row],[EMPRESA]]=Tabla2[[#This Row],[CONTRATISTA PRNCIPAL]],"Principal","Secundaria")</f>
        <v>Principal</v>
      </c>
      <c r="T4021" s="10">
        <f>IFERROR(1/COUNTIF(Tabla2[CONTRATISTA PRNCIPAL],Tabla2[[#This Row],[CONTRATISTA PRNCIPAL]]),0)</f>
        <v>2.1739130434782608E-2</v>
      </c>
      <c r="U4021" s="33">
        <f ca="1">IF(((TODAY()-Tabla2[[#This Row],[FECHA NACIMIENTO]])/365)&lt;18,"Corregir", IF(((TODAY()-Tabla2[[#This Row],[FECHA NACIMIENTO]])/365)&gt;80, "Corregir",ROUNDDOWN(((TODAY()-Tabla2[[#This Row],[FECHA NACIMIENTO]])/365),0)))</f>
        <v>41</v>
      </c>
      <c r="V402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4021" s="34" t="str">
        <f ca="1">+IF(Tabla2[[#This Row],[Edad]]="Corregir","Corregir","Ok")</f>
        <v>Ok</v>
      </c>
      <c r="X4021" s="10" t="str">
        <f>+IFERROR(VLOOKUP(Tabla2[[#This Row],[DISTRITO SEGÚN DNI]],Hoja1!$A$2:$B$55,2,FALSE),"No")</f>
        <v>No</v>
      </c>
      <c r="Y4021" s="10" t="str">
        <f>IF(OR(LOWER(Tabla2[[#This Row],[GENERO]])="masculino", LOWER(Tabla2[[#This Row],[GENERO]])="femenino"),"OK","Corregir")</f>
        <v>OK</v>
      </c>
      <c r="Z4021" s="10" t="str">
        <f>+IF(Tabla2[[#This Row],[Nro. DNI / CE]]="","Corregir",IF(LEN(Tabla2[[#This Row],[Nro. DNI / CE]])&gt;=8,"OK","Corregir"))</f>
        <v>OK</v>
      </c>
      <c r="AA4021" s="10">
        <f>COUNTIF(Tabla2[APELLIDOS Y NOMBRES],Tabla2[[#This Row],[APELLIDOS Y NOMBRES]])</f>
        <v>1</v>
      </c>
      <c r="AB4021" t="str">
        <f ca="1">+IFERROR(IF(Tabla2[[#This Row],[FECHA CESE/BAJA]]="","No Aplica",IF(AND(MONTH(Tabla2[[#This Row],[FECHA CESE/BAJA]])=MONTH(TODAY()-30),YEAR(Tabla2[[#This Row],[FECHA CESE/BAJA]])=YEAR(TODAY())),MONTH(TODAY()-30)&amp;"-"&amp;YEAR(TODAY()),"Borrar")),"No aplica")</f>
        <v>No Aplica</v>
      </c>
      <c r="AC4021" t="str">
        <f ca="1">+IFERROR(IF(Tabla2[[#This Row],[FECHA INICIO DE LABORES EN OBRA]]="","No Aplica",IF(AND(MONTH(Tabla2[[#This Row],[FECHA INICIO DE LABORES EN OBRA]])=MONTH(TODAY()-30),YEAR(Tabla2[[#This Row],[FECHA INICIO DE LABORES EN OBRA]])=YEAR(TODAY())),MONTH(TODAY()-30)&amp;"-"&amp;YEAR(TODAY()),"No Aplica")),"No Aplica")</f>
        <v>No Aplica</v>
      </c>
    </row>
    <row r="4022" spans="1:29" x14ac:dyDescent="0.25">
      <c r="A4022" s="2" t="s">
        <v>4399</v>
      </c>
      <c r="B4022" s="3" t="s">
        <v>50</v>
      </c>
      <c r="C4022" s="3" t="s">
        <v>50</v>
      </c>
      <c r="D4022" s="3" t="s">
        <v>9252</v>
      </c>
      <c r="E4022" s="3" t="s">
        <v>9253</v>
      </c>
      <c r="F4022" s="36">
        <v>29482</v>
      </c>
      <c r="G4022" s="3">
        <v>1</v>
      </c>
      <c r="H4022" s="3" t="s">
        <v>1452</v>
      </c>
      <c r="I4022" s="3" t="s">
        <v>7343</v>
      </c>
      <c r="J4022" s="3" t="s">
        <v>9254</v>
      </c>
      <c r="K4022" s="3" t="s">
        <v>1139</v>
      </c>
      <c r="L4022" s="8" t="s">
        <v>9818</v>
      </c>
      <c r="M4022" s="5"/>
      <c r="N4022" s="13" t="s">
        <v>1489</v>
      </c>
      <c r="O4022" s="5">
        <v>45127</v>
      </c>
      <c r="P4022" s="8">
        <v>1</v>
      </c>
      <c r="Q4022" s="9">
        <v>1</v>
      </c>
      <c r="R4022" s="9" t="str">
        <f>IFERROR(VLOOKUP(Tabla2[[#This Row],[CONTRATISTA PRNCIPAL]],Hoja1!$L$5:$M$9,2,FALSE),"CJV")</f>
        <v>CJV</v>
      </c>
      <c r="S4022" s="9" t="str">
        <f>IF(Tabla2[[#This Row],[EMPRESA]]=Tabla2[[#This Row],[CONTRATISTA PRNCIPAL]],"Principal","Secundaria")</f>
        <v>Principal</v>
      </c>
      <c r="T4022" s="10">
        <f>IFERROR(1/COUNTIF(Tabla2[CONTRATISTA PRNCIPAL],Tabla2[[#This Row],[CONTRATISTA PRNCIPAL]]),0)</f>
        <v>2.1739130434782608E-2</v>
      </c>
      <c r="U4022" s="33">
        <f ca="1">IF(((TODAY()-Tabla2[[#This Row],[FECHA NACIMIENTO]])/365)&lt;18,"Corregir", IF(((TODAY()-Tabla2[[#This Row],[FECHA NACIMIENTO]])/365)&gt;80, "Corregir",ROUNDDOWN(((TODAY()-Tabla2[[#This Row],[FECHA NACIMIENTO]])/365),0)))</f>
        <v>42</v>
      </c>
      <c r="V402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4022" s="34" t="str">
        <f ca="1">+IF(Tabla2[[#This Row],[Edad]]="Corregir","Corregir","Ok")</f>
        <v>Ok</v>
      </c>
      <c r="X4022" s="10" t="str">
        <f>+IFERROR(VLOOKUP(Tabla2[[#This Row],[DISTRITO SEGÚN DNI]],Hoja1!$A$2:$B$55,2,FALSE),"No")</f>
        <v>No</v>
      </c>
      <c r="Y4022" s="10" t="str">
        <f>IF(OR(LOWER(Tabla2[[#This Row],[GENERO]])="masculino", LOWER(Tabla2[[#This Row],[GENERO]])="femenino"),"OK","Corregir")</f>
        <v>OK</v>
      </c>
      <c r="Z4022" s="10" t="str">
        <f>+IF(Tabla2[[#This Row],[Nro. DNI / CE]]="","Corregir",IF(LEN(Tabla2[[#This Row],[Nro. DNI / CE]])&gt;=8,"OK","Corregir"))</f>
        <v>OK</v>
      </c>
      <c r="AA4022" s="10">
        <f>COUNTIF(Tabla2[APELLIDOS Y NOMBRES],Tabla2[[#This Row],[APELLIDOS Y NOMBRES]])</f>
        <v>1</v>
      </c>
      <c r="AB4022" t="str">
        <f ca="1">+IFERROR(IF(Tabla2[[#This Row],[FECHA CESE/BAJA]]="","No Aplica",IF(AND(MONTH(Tabla2[[#This Row],[FECHA CESE/BAJA]])=MONTH(TODAY()-30),YEAR(Tabla2[[#This Row],[FECHA CESE/BAJA]])=YEAR(TODAY())),MONTH(TODAY()-30)&amp;"-"&amp;YEAR(TODAY()),"Borrar")),"No aplica")</f>
        <v>No Aplica</v>
      </c>
      <c r="AC4022" t="str">
        <f ca="1">+IFERROR(IF(Tabla2[[#This Row],[FECHA INICIO DE LABORES EN OBRA]]="","No Aplica",IF(AND(MONTH(Tabla2[[#This Row],[FECHA INICIO DE LABORES EN OBRA]])=MONTH(TODAY()-30),YEAR(Tabla2[[#This Row],[FECHA INICIO DE LABORES EN OBRA]])=YEAR(TODAY())),MONTH(TODAY()-30)&amp;"-"&amp;YEAR(TODAY()),"No Aplica")),"No Aplica")</f>
        <v>No Aplica</v>
      </c>
    </row>
    <row r="4023" spans="1:29" x14ac:dyDescent="0.25">
      <c r="A4023" s="2" t="s">
        <v>6193</v>
      </c>
      <c r="B4023" s="3" t="s">
        <v>64</v>
      </c>
      <c r="C4023" s="3" t="s">
        <v>64</v>
      </c>
      <c r="D4023" s="3" t="s">
        <v>6194</v>
      </c>
      <c r="E4023" s="3" t="s">
        <v>6195</v>
      </c>
      <c r="F4023" s="36">
        <v>23592</v>
      </c>
      <c r="G4023" s="3">
        <v>1</v>
      </c>
      <c r="H4023" s="3" t="s">
        <v>3278</v>
      </c>
      <c r="I4023" s="3" t="s">
        <v>6196</v>
      </c>
      <c r="J4023" s="3" t="s">
        <v>6197</v>
      </c>
      <c r="K4023" s="3" t="s">
        <v>2450</v>
      </c>
      <c r="L4023" s="8" t="s">
        <v>9813</v>
      </c>
      <c r="M4023" s="5"/>
      <c r="N4023" s="13" t="s">
        <v>1043</v>
      </c>
      <c r="O4023" s="5">
        <v>43435</v>
      </c>
      <c r="P4023" s="8">
        <v>1</v>
      </c>
      <c r="Q4023" s="9">
        <v>2</v>
      </c>
      <c r="R4023" s="9" t="str">
        <f>IFERROR(VLOOKUP(Tabla2[[#This Row],[CONTRATISTA PRNCIPAL]],Hoja1!$L$5:$M$9,2,FALSE),"CJV")</f>
        <v>CJV</v>
      </c>
      <c r="S4023" s="9" t="str">
        <f>IF(Tabla2[[#This Row],[EMPRESA]]=Tabla2[[#This Row],[CONTRATISTA PRNCIPAL]],"Principal","Secundaria")</f>
        <v>Principal</v>
      </c>
      <c r="T4023" s="10">
        <f>IFERROR(1/COUNTIF(Tabla2[CONTRATISTA PRNCIPAL],Tabla2[[#This Row],[CONTRATISTA PRNCIPAL]]),0)</f>
        <v>1.9230769230769232E-2</v>
      </c>
      <c r="U4023" s="33">
        <f ca="1">IF(((TODAY()-Tabla2[[#This Row],[FECHA NACIMIENTO]])/365)&lt;18,"Corregir", IF(((TODAY()-Tabla2[[#This Row],[FECHA NACIMIENTO]])/365)&gt;80, "Corregir",ROUNDDOWN(((TODAY()-Tabla2[[#This Row],[FECHA NACIMIENTO]])/365),0)))</f>
        <v>59</v>
      </c>
      <c r="V402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023" s="34" t="str">
        <f ca="1">+IF(Tabla2[[#This Row],[Edad]]="Corregir","Corregir","Ok")</f>
        <v>Ok</v>
      </c>
      <c r="X4023" s="10" t="str">
        <f>+IFERROR(VLOOKUP(Tabla2[[#This Row],[DISTRITO SEGÚN DNI]],Hoja1!$A$2:$B$55,2,FALSE),"No")</f>
        <v>No</v>
      </c>
      <c r="Y4023" s="10" t="str">
        <f>IF(OR(LOWER(Tabla2[[#This Row],[GENERO]])="masculino", LOWER(Tabla2[[#This Row],[GENERO]])="femenino"),"OK","Corregir")</f>
        <v>OK</v>
      </c>
      <c r="Z4023" s="10" t="str">
        <f>+IF(Tabla2[[#This Row],[Nro. DNI / CE]]="","Corregir",IF(LEN(Tabla2[[#This Row],[Nro. DNI / CE]])&gt;=8,"OK","Corregir"))</f>
        <v>OK</v>
      </c>
      <c r="AA4023" s="10">
        <f>COUNTIF(Tabla2[APELLIDOS Y NOMBRES],Tabla2[[#This Row],[APELLIDOS Y NOMBRES]])</f>
        <v>1</v>
      </c>
      <c r="AB4023" t="str">
        <f ca="1">+IFERROR(IF(Tabla2[[#This Row],[FECHA CESE/BAJA]]="","No Aplica",IF(AND(MONTH(Tabla2[[#This Row],[FECHA CESE/BAJA]])=MONTH(TODAY()-30),YEAR(Tabla2[[#This Row],[FECHA CESE/BAJA]])=YEAR(TODAY())),MONTH(TODAY()-30)&amp;"-"&amp;YEAR(TODAY()),"Borrar")),"No aplica")</f>
        <v>No Aplica</v>
      </c>
      <c r="AC4023" t="str">
        <f ca="1">+IFERROR(IF(Tabla2[[#This Row],[FECHA INICIO DE LABORES EN OBRA]]="","No Aplica",IF(AND(MONTH(Tabla2[[#This Row],[FECHA INICIO DE LABORES EN OBRA]])=MONTH(TODAY()-30),YEAR(Tabla2[[#This Row],[FECHA INICIO DE LABORES EN OBRA]])=YEAR(TODAY())),MONTH(TODAY()-30)&amp;"-"&amp;YEAR(TODAY()),"No Aplica")),"No Aplica")</f>
        <v>No Aplica</v>
      </c>
    </row>
    <row r="4024" spans="1:29" x14ac:dyDescent="0.25">
      <c r="A4024" s="2" t="s">
        <v>6193</v>
      </c>
      <c r="B4024" s="3" t="s">
        <v>64</v>
      </c>
      <c r="C4024" s="3" t="s">
        <v>64</v>
      </c>
      <c r="D4024" s="3">
        <v>41963059</v>
      </c>
      <c r="E4024" s="3" t="s">
        <v>6198</v>
      </c>
      <c r="F4024" s="36">
        <v>29719</v>
      </c>
      <c r="G4024" s="3">
        <v>1</v>
      </c>
      <c r="H4024" s="3" t="s">
        <v>6199</v>
      </c>
      <c r="I4024" s="3" t="s">
        <v>6196</v>
      </c>
      <c r="J4024" s="3" t="s">
        <v>6200</v>
      </c>
      <c r="K4024" s="3" t="s">
        <v>2450</v>
      </c>
      <c r="L4024" s="8" t="s">
        <v>9813</v>
      </c>
      <c r="M4024" s="5"/>
      <c r="N4024" s="13" t="s">
        <v>1043</v>
      </c>
      <c r="O4024" s="5">
        <v>43480</v>
      </c>
      <c r="P4024" s="8">
        <v>1</v>
      </c>
      <c r="Q4024" s="9">
        <v>2</v>
      </c>
      <c r="R4024" s="9" t="str">
        <f>IFERROR(VLOOKUP(Tabla2[[#This Row],[CONTRATISTA PRNCIPAL]],Hoja1!$L$5:$M$9,2,FALSE),"CJV")</f>
        <v>CJV</v>
      </c>
      <c r="S4024" s="9" t="str">
        <f>IF(Tabla2[[#This Row],[EMPRESA]]=Tabla2[[#This Row],[CONTRATISTA PRNCIPAL]],"Principal","Secundaria")</f>
        <v>Principal</v>
      </c>
      <c r="T4024" s="10">
        <f>IFERROR(1/COUNTIF(Tabla2[CONTRATISTA PRNCIPAL],Tabla2[[#This Row],[CONTRATISTA PRNCIPAL]]),0)</f>
        <v>1.9230769230769232E-2</v>
      </c>
      <c r="U4024" s="33">
        <f ca="1">IF(((TODAY()-Tabla2[[#This Row],[FECHA NACIMIENTO]])/365)&lt;18,"Corregir", IF(((TODAY()-Tabla2[[#This Row],[FECHA NACIMIENTO]])/365)&gt;80, "Corregir",ROUNDDOWN(((TODAY()-Tabla2[[#This Row],[FECHA NACIMIENTO]])/365),0)))</f>
        <v>42</v>
      </c>
      <c r="V402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4024" s="34" t="str">
        <f ca="1">+IF(Tabla2[[#This Row],[Edad]]="Corregir","Corregir","Ok")</f>
        <v>Ok</v>
      </c>
      <c r="X4024" s="10" t="str">
        <f>+IFERROR(VLOOKUP(Tabla2[[#This Row],[DISTRITO SEGÚN DNI]],Hoja1!$A$2:$B$55,2,FALSE),"No")</f>
        <v>No</v>
      </c>
      <c r="Y4024" s="10" t="str">
        <f>IF(OR(LOWER(Tabla2[[#This Row],[GENERO]])="masculino", LOWER(Tabla2[[#This Row],[GENERO]])="femenino"),"OK","Corregir")</f>
        <v>OK</v>
      </c>
      <c r="Z4024" s="10" t="str">
        <f>+IF(Tabla2[[#This Row],[Nro. DNI / CE]]="","Corregir",IF(LEN(Tabla2[[#This Row],[Nro. DNI / CE]])&gt;=8,"OK","Corregir"))</f>
        <v>OK</v>
      </c>
      <c r="AA4024" s="10">
        <f>COUNTIF(Tabla2[APELLIDOS Y NOMBRES],Tabla2[[#This Row],[APELLIDOS Y NOMBRES]])</f>
        <v>1</v>
      </c>
      <c r="AB4024" t="str">
        <f ca="1">+IFERROR(IF(Tabla2[[#This Row],[FECHA CESE/BAJA]]="","No Aplica",IF(AND(MONTH(Tabla2[[#This Row],[FECHA CESE/BAJA]])=MONTH(TODAY()-30),YEAR(Tabla2[[#This Row],[FECHA CESE/BAJA]])=YEAR(TODAY())),MONTH(TODAY()-30)&amp;"-"&amp;YEAR(TODAY()),"Borrar")),"No aplica")</f>
        <v>No Aplica</v>
      </c>
      <c r="AC4024" t="str">
        <f ca="1">+IFERROR(IF(Tabla2[[#This Row],[FECHA INICIO DE LABORES EN OBRA]]="","No Aplica",IF(AND(MONTH(Tabla2[[#This Row],[FECHA INICIO DE LABORES EN OBRA]])=MONTH(TODAY()-30),YEAR(Tabla2[[#This Row],[FECHA INICIO DE LABORES EN OBRA]])=YEAR(TODAY())),MONTH(TODAY()-30)&amp;"-"&amp;YEAR(TODAY()),"No Aplica")),"No Aplica")</f>
        <v>No Aplica</v>
      </c>
    </row>
    <row r="4025" spans="1:29" x14ac:dyDescent="0.25">
      <c r="A4025" s="2" t="s">
        <v>6193</v>
      </c>
      <c r="B4025" s="3" t="s">
        <v>64</v>
      </c>
      <c r="C4025" s="3" t="s">
        <v>64</v>
      </c>
      <c r="D4025" s="3" t="s">
        <v>6201</v>
      </c>
      <c r="E4025" s="3" t="s">
        <v>6202</v>
      </c>
      <c r="F4025" s="36">
        <v>30649</v>
      </c>
      <c r="G4025" s="3">
        <v>1</v>
      </c>
      <c r="H4025" s="3" t="s">
        <v>6203</v>
      </c>
      <c r="I4025" s="3" t="s">
        <v>6196</v>
      </c>
      <c r="J4025" s="3" t="s">
        <v>6204</v>
      </c>
      <c r="K4025" s="3" t="s">
        <v>2450</v>
      </c>
      <c r="L4025" s="8" t="s">
        <v>9818</v>
      </c>
      <c r="M4025" s="5"/>
      <c r="N4025" s="13" t="s">
        <v>1043</v>
      </c>
      <c r="O4025" s="5">
        <v>43622</v>
      </c>
      <c r="P4025" s="8">
        <v>1</v>
      </c>
      <c r="Q4025" s="9">
        <v>2</v>
      </c>
      <c r="R4025" s="9" t="str">
        <f>IFERROR(VLOOKUP(Tabla2[[#This Row],[CONTRATISTA PRNCIPAL]],Hoja1!$L$5:$M$9,2,FALSE),"CJV")</f>
        <v>CJV</v>
      </c>
      <c r="S4025" s="9" t="str">
        <f>IF(Tabla2[[#This Row],[EMPRESA]]=Tabla2[[#This Row],[CONTRATISTA PRNCIPAL]],"Principal","Secundaria")</f>
        <v>Principal</v>
      </c>
      <c r="T4025" s="10">
        <f>IFERROR(1/COUNTIF(Tabla2[CONTRATISTA PRNCIPAL],Tabla2[[#This Row],[CONTRATISTA PRNCIPAL]]),0)</f>
        <v>1.9230769230769232E-2</v>
      </c>
      <c r="U4025" s="33">
        <f ca="1">IF(((TODAY()-Tabla2[[#This Row],[FECHA NACIMIENTO]])/365)&lt;18,"Corregir", IF(((TODAY()-Tabla2[[#This Row],[FECHA NACIMIENTO]])/365)&gt;80, "Corregir",ROUNDDOWN(((TODAY()-Tabla2[[#This Row],[FECHA NACIMIENTO]])/365),0)))</f>
        <v>39</v>
      </c>
      <c r="V402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4025" s="34" t="str">
        <f ca="1">+IF(Tabla2[[#This Row],[Edad]]="Corregir","Corregir","Ok")</f>
        <v>Ok</v>
      </c>
      <c r="X4025" s="10" t="str">
        <f>+IFERROR(VLOOKUP(Tabla2[[#This Row],[DISTRITO SEGÚN DNI]],Hoja1!$A$2:$B$55,2,FALSE),"No")</f>
        <v>No</v>
      </c>
      <c r="Y4025" s="10" t="str">
        <f>IF(OR(LOWER(Tabla2[[#This Row],[GENERO]])="masculino", LOWER(Tabla2[[#This Row],[GENERO]])="femenino"),"OK","Corregir")</f>
        <v>OK</v>
      </c>
      <c r="Z4025" s="10" t="str">
        <f>+IF(Tabla2[[#This Row],[Nro. DNI / CE]]="","Corregir",IF(LEN(Tabla2[[#This Row],[Nro. DNI / CE]])&gt;=8,"OK","Corregir"))</f>
        <v>OK</v>
      </c>
      <c r="AA4025" s="10">
        <f>COUNTIF(Tabla2[APELLIDOS Y NOMBRES],Tabla2[[#This Row],[APELLIDOS Y NOMBRES]])</f>
        <v>1</v>
      </c>
      <c r="AB4025" t="str">
        <f ca="1">+IFERROR(IF(Tabla2[[#This Row],[FECHA CESE/BAJA]]="","No Aplica",IF(AND(MONTH(Tabla2[[#This Row],[FECHA CESE/BAJA]])=MONTH(TODAY()-30),YEAR(Tabla2[[#This Row],[FECHA CESE/BAJA]])=YEAR(TODAY())),MONTH(TODAY()-30)&amp;"-"&amp;YEAR(TODAY()),"Borrar")),"No aplica")</f>
        <v>No Aplica</v>
      </c>
      <c r="AC4025" t="str">
        <f ca="1">+IFERROR(IF(Tabla2[[#This Row],[FECHA INICIO DE LABORES EN OBRA]]="","No Aplica",IF(AND(MONTH(Tabla2[[#This Row],[FECHA INICIO DE LABORES EN OBRA]])=MONTH(TODAY()-30),YEAR(Tabla2[[#This Row],[FECHA INICIO DE LABORES EN OBRA]])=YEAR(TODAY())),MONTH(TODAY()-30)&amp;"-"&amp;YEAR(TODAY()),"No Aplica")),"No Aplica")</f>
        <v>No Aplica</v>
      </c>
    </row>
    <row r="4026" spans="1:29" x14ac:dyDescent="0.25">
      <c r="A4026" s="2" t="s">
        <v>6193</v>
      </c>
      <c r="B4026" s="3" t="s">
        <v>64</v>
      </c>
      <c r="C4026" s="3" t="s">
        <v>64</v>
      </c>
      <c r="D4026" s="3">
        <v>45880338</v>
      </c>
      <c r="E4026" s="3" t="s">
        <v>6205</v>
      </c>
      <c r="F4026" s="36">
        <v>32725</v>
      </c>
      <c r="G4026" s="3">
        <v>1</v>
      </c>
      <c r="H4026" s="3" t="s">
        <v>1920</v>
      </c>
      <c r="I4026" s="3" t="s">
        <v>6196</v>
      </c>
      <c r="J4026" s="3" t="s">
        <v>6206</v>
      </c>
      <c r="K4026" s="3" t="s">
        <v>3701</v>
      </c>
      <c r="L4026" s="8" t="s">
        <v>9813</v>
      </c>
      <c r="M4026" s="5"/>
      <c r="N4026" s="13" t="s">
        <v>1043</v>
      </c>
      <c r="O4026" s="5">
        <v>43714</v>
      </c>
      <c r="P4026" s="8">
        <v>1</v>
      </c>
      <c r="Q4026" s="9">
        <v>2</v>
      </c>
      <c r="R4026" s="9" t="str">
        <f>IFERROR(VLOOKUP(Tabla2[[#This Row],[CONTRATISTA PRNCIPAL]],Hoja1!$L$5:$M$9,2,FALSE),"CJV")</f>
        <v>CJV</v>
      </c>
      <c r="S4026" s="9" t="str">
        <f>IF(Tabla2[[#This Row],[EMPRESA]]=Tabla2[[#This Row],[CONTRATISTA PRNCIPAL]],"Principal","Secundaria")</f>
        <v>Principal</v>
      </c>
      <c r="T4026" s="10">
        <f>IFERROR(1/COUNTIF(Tabla2[CONTRATISTA PRNCIPAL],Tabla2[[#This Row],[CONTRATISTA PRNCIPAL]]),0)</f>
        <v>1.9230769230769232E-2</v>
      </c>
      <c r="U4026" s="33">
        <f ca="1">IF(((TODAY()-Tabla2[[#This Row],[FECHA NACIMIENTO]])/365)&lt;18,"Corregir", IF(((TODAY()-Tabla2[[#This Row],[FECHA NACIMIENTO]])/365)&gt;80, "Corregir",ROUNDDOWN(((TODAY()-Tabla2[[#This Row],[FECHA NACIMIENTO]])/365),0)))</f>
        <v>34</v>
      </c>
      <c r="V402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4026" s="34" t="str">
        <f ca="1">+IF(Tabla2[[#This Row],[Edad]]="Corregir","Corregir","Ok")</f>
        <v>Ok</v>
      </c>
      <c r="X4026" s="10" t="str">
        <f>+IFERROR(VLOOKUP(Tabla2[[#This Row],[DISTRITO SEGÚN DNI]],Hoja1!$A$2:$B$55,2,FALSE),"No")</f>
        <v>No</v>
      </c>
      <c r="Y4026" s="10" t="str">
        <f>IF(OR(LOWER(Tabla2[[#This Row],[GENERO]])="masculino", LOWER(Tabla2[[#This Row],[GENERO]])="femenino"),"OK","Corregir")</f>
        <v>OK</v>
      </c>
      <c r="Z4026" s="10" t="str">
        <f>+IF(Tabla2[[#This Row],[Nro. DNI / CE]]="","Corregir",IF(LEN(Tabla2[[#This Row],[Nro. DNI / CE]])&gt;=8,"OK","Corregir"))</f>
        <v>OK</v>
      </c>
      <c r="AA4026" s="10">
        <f>COUNTIF(Tabla2[APELLIDOS Y NOMBRES],Tabla2[[#This Row],[APELLIDOS Y NOMBRES]])</f>
        <v>1</v>
      </c>
      <c r="AB4026" t="str">
        <f ca="1">+IFERROR(IF(Tabla2[[#This Row],[FECHA CESE/BAJA]]="","No Aplica",IF(AND(MONTH(Tabla2[[#This Row],[FECHA CESE/BAJA]])=MONTH(TODAY()-30),YEAR(Tabla2[[#This Row],[FECHA CESE/BAJA]])=YEAR(TODAY())),MONTH(TODAY()-30)&amp;"-"&amp;YEAR(TODAY()),"Borrar")),"No aplica")</f>
        <v>No Aplica</v>
      </c>
      <c r="AC4026" t="str">
        <f ca="1">+IFERROR(IF(Tabla2[[#This Row],[FECHA INICIO DE LABORES EN OBRA]]="","No Aplica",IF(AND(MONTH(Tabla2[[#This Row],[FECHA INICIO DE LABORES EN OBRA]])=MONTH(TODAY()-30),YEAR(Tabla2[[#This Row],[FECHA INICIO DE LABORES EN OBRA]])=YEAR(TODAY())),MONTH(TODAY()-30)&amp;"-"&amp;YEAR(TODAY()),"No Aplica")),"No Aplica")</f>
        <v>No Aplica</v>
      </c>
    </row>
    <row r="4027" spans="1:29" x14ac:dyDescent="0.25">
      <c r="A4027" s="2" t="s">
        <v>6193</v>
      </c>
      <c r="B4027" s="3" t="s">
        <v>64</v>
      </c>
      <c r="C4027" s="3" t="s">
        <v>64</v>
      </c>
      <c r="D4027" s="3">
        <v>74840377</v>
      </c>
      <c r="E4027" s="3" t="s">
        <v>13165</v>
      </c>
      <c r="F4027" s="36">
        <v>35457</v>
      </c>
      <c r="G4027" s="3">
        <v>1</v>
      </c>
      <c r="H4027" s="3" t="s">
        <v>6207</v>
      </c>
      <c r="I4027" s="3" t="s">
        <v>6196</v>
      </c>
      <c r="J4027" s="3" t="s">
        <v>6208</v>
      </c>
      <c r="K4027" s="3" t="s">
        <v>1510</v>
      </c>
      <c r="L4027" s="8" t="s">
        <v>9813</v>
      </c>
      <c r="M4027" s="5"/>
      <c r="N4027" s="13" t="s">
        <v>1043</v>
      </c>
      <c r="O4027" s="5">
        <v>44267</v>
      </c>
      <c r="P4027" s="8">
        <v>1</v>
      </c>
      <c r="Q4027" s="9">
        <v>2</v>
      </c>
      <c r="R4027" s="9" t="str">
        <f>IFERROR(VLOOKUP(Tabla2[[#This Row],[CONTRATISTA PRNCIPAL]],Hoja1!$L$5:$M$9,2,FALSE),"CJV")</f>
        <v>CJV</v>
      </c>
      <c r="S4027" s="9" t="str">
        <f>IF(Tabla2[[#This Row],[EMPRESA]]=Tabla2[[#This Row],[CONTRATISTA PRNCIPAL]],"Principal","Secundaria")</f>
        <v>Principal</v>
      </c>
      <c r="T4027" s="10">
        <f>IFERROR(1/COUNTIF(Tabla2[CONTRATISTA PRNCIPAL],Tabla2[[#This Row],[CONTRATISTA PRNCIPAL]]),0)</f>
        <v>1.9230769230769232E-2</v>
      </c>
      <c r="U4027" s="33">
        <f ca="1">IF(((TODAY()-Tabla2[[#This Row],[FECHA NACIMIENTO]])/365)&lt;18,"Corregir", IF(((TODAY()-Tabla2[[#This Row],[FECHA NACIMIENTO]])/365)&gt;80, "Corregir",ROUNDDOWN(((TODAY()-Tabla2[[#This Row],[FECHA NACIMIENTO]])/365),0)))</f>
        <v>26</v>
      </c>
      <c r="V402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4027" s="34" t="str">
        <f ca="1">+IF(Tabla2[[#This Row],[Edad]]="Corregir","Corregir","Ok")</f>
        <v>Ok</v>
      </c>
      <c r="X4027" s="10" t="str">
        <f>+IFERROR(VLOOKUP(Tabla2[[#This Row],[DISTRITO SEGÚN DNI]],Hoja1!$A$2:$B$55,2,FALSE),"No")</f>
        <v>CALLAO</v>
      </c>
      <c r="Y4027" s="10" t="str">
        <f>IF(OR(LOWER(Tabla2[[#This Row],[GENERO]])="masculino", LOWER(Tabla2[[#This Row],[GENERO]])="femenino"),"OK","Corregir")</f>
        <v>OK</v>
      </c>
      <c r="Z4027" s="10" t="str">
        <f>+IF(Tabla2[[#This Row],[Nro. DNI / CE]]="","Corregir",IF(LEN(Tabla2[[#This Row],[Nro. DNI / CE]])&gt;=8,"OK","Corregir"))</f>
        <v>OK</v>
      </c>
      <c r="AA4027" s="10">
        <f>COUNTIF(Tabla2[APELLIDOS Y NOMBRES],Tabla2[[#This Row],[APELLIDOS Y NOMBRES]])</f>
        <v>1</v>
      </c>
      <c r="AB4027" t="str">
        <f ca="1">+IFERROR(IF(Tabla2[[#This Row],[FECHA CESE/BAJA]]="","No Aplica",IF(AND(MONTH(Tabla2[[#This Row],[FECHA CESE/BAJA]])=MONTH(TODAY()-30),YEAR(Tabla2[[#This Row],[FECHA CESE/BAJA]])=YEAR(TODAY())),MONTH(TODAY()-30)&amp;"-"&amp;YEAR(TODAY()),"Borrar")),"No aplica")</f>
        <v>No Aplica</v>
      </c>
      <c r="AC4027" t="str">
        <f ca="1">+IFERROR(IF(Tabla2[[#This Row],[FECHA INICIO DE LABORES EN OBRA]]="","No Aplica",IF(AND(MONTH(Tabla2[[#This Row],[FECHA INICIO DE LABORES EN OBRA]])=MONTH(TODAY()-30),YEAR(Tabla2[[#This Row],[FECHA INICIO DE LABORES EN OBRA]])=YEAR(TODAY())),MONTH(TODAY()-30)&amp;"-"&amp;YEAR(TODAY()),"No Aplica")),"No Aplica")</f>
        <v>No Aplica</v>
      </c>
    </row>
    <row r="4028" spans="1:29" x14ac:dyDescent="0.25">
      <c r="A4028" s="2" t="s">
        <v>6193</v>
      </c>
      <c r="B4028" s="3" t="s">
        <v>64</v>
      </c>
      <c r="C4028" s="3" t="s">
        <v>64</v>
      </c>
      <c r="D4028" s="3">
        <v>25831073</v>
      </c>
      <c r="E4028" s="3" t="s">
        <v>13166</v>
      </c>
      <c r="F4028" s="36">
        <v>28131</v>
      </c>
      <c r="G4028" s="3">
        <v>1</v>
      </c>
      <c r="H4028" s="3" t="s">
        <v>2765</v>
      </c>
      <c r="I4028" s="3" t="s">
        <v>6196</v>
      </c>
      <c r="J4028" s="3" t="s">
        <v>6209</v>
      </c>
      <c r="K4028" s="3" t="s">
        <v>1492</v>
      </c>
      <c r="L4028" s="8" t="s">
        <v>9813</v>
      </c>
      <c r="M4028" s="5"/>
      <c r="N4028" s="13" t="s">
        <v>1043</v>
      </c>
      <c r="O4028" s="5">
        <v>43460</v>
      </c>
      <c r="P4028" s="8">
        <v>1</v>
      </c>
      <c r="Q4028" s="9">
        <v>2</v>
      </c>
      <c r="R4028" s="9" t="str">
        <f>IFERROR(VLOOKUP(Tabla2[[#This Row],[CONTRATISTA PRNCIPAL]],Hoja1!$L$5:$M$9,2,FALSE),"CJV")</f>
        <v>CJV</v>
      </c>
      <c r="S4028" s="9" t="str">
        <f>IF(Tabla2[[#This Row],[EMPRESA]]=Tabla2[[#This Row],[CONTRATISTA PRNCIPAL]],"Principal","Secundaria")</f>
        <v>Principal</v>
      </c>
      <c r="T4028" s="10">
        <f>IFERROR(1/COUNTIF(Tabla2[CONTRATISTA PRNCIPAL],Tabla2[[#This Row],[CONTRATISTA PRNCIPAL]]),0)</f>
        <v>1.9230769230769232E-2</v>
      </c>
      <c r="U4028" s="33">
        <f ca="1">IF(((TODAY()-Tabla2[[#This Row],[FECHA NACIMIENTO]])/365)&lt;18,"Corregir", IF(((TODAY()-Tabla2[[#This Row],[FECHA NACIMIENTO]])/365)&gt;80, "Corregir",ROUNDDOWN(((TODAY()-Tabla2[[#This Row],[FECHA NACIMIENTO]])/365),0)))</f>
        <v>46</v>
      </c>
      <c r="V402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4028" s="34" t="str">
        <f ca="1">+IF(Tabla2[[#This Row],[Edad]]="Corregir","Corregir","Ok")</f>
        <v>Ok</v>
      </c>
      <c r="X4028" s="10" t="str">
        <f>+IFERROR(VLOOKUP(Tabla2[[#This Row],[DISTRITO SEGÚN DNI]],Hoja1!$A$2:$B$55,2,FALSE),"No")</f>
        <v>No</v>
      </c>
      <c r="Y4028" s="10" t="str">
        <f>IF(OR(LOWER(Tabla2[[#This Row],[GENERO]])="masculino", LOWER(Tabla2[[#This Row],[GENERO]])="femenino"),"OK","Corregir")</f>
        <v>OK</v>
      </c>
      <c r="Z4028" s="10" t="str">
        <f>+IF(Tabla2[[#This Row],[Nro. DNI / CE]]="","Corregir",IF(LEN(Tabla2[[#This Row],[Nro. DNI / CE]])&gt;=8,"OK","Corregir"))</f>
        <v>OK</v>
      </c>
      <c r="AA4028" s="10">
        <f>COUNTIF(Tabla2[APELLIDOS Y NOMBRES],Tabla2[[#This Row],[APELLIDOS Y NOMBRES]])</f>
        <v>1</v>
      </c>
      <c r="AB4028" t="str">
        <f ca="1">+IFERROR(IF(Tabla2[[#This Row],[FECHA CESE/BAJA]]="","No Aplica",IF(AND(MONTH(Tabla2[[#This Row],[FECHA CESE/BAJA]])=MONTH(TODAY()-30),YEAR(Tabla2[[#This Row],[FECHA CESE/BAJA]])=YEAR(TODAY())),MONTH(TODAY()-30)&amp;"-"&amp;YEAR(TODAY()),"Borrar")),"No aplica")</f>
        <v>No Aplica</v>
      </c>
      <c r="AC4028" t="str">
        <f ca="1">+IFERROR(IF(Tabla2[[#This Row],[FECHA INICIO DE LABORES EN OBRA]]="","No Aplica",IF(AND(MONTH(Tabla2[[#This Row],[FECHA INICIO DE LABORES EN OBRA]])=MONTH(TODAY()-30),YEAR(Tabla2[[#This Row],[FECHA INICIO DE LABORES EN OBRA]])=YEAR(TODAY())),MONTH(TODAY()-30)&amp;"-"&amp;YEAR(TODAY()),"No Aplica")),"No Aplica")</f>
        <v>No Aplica</v>
      </c>
    </row>
    <row r="4029" spans="1:29" x14ac:dyDescent="0.25">
      <c r="A4029" s="2" t="s">
        <v>6193</v>
      </c>
      <c r="B4029" s="3" t="s">
        <v>64</v>
      </c>
      <c r="C4029" s="3" t="s">
        <v>64</v>
      </c>
      <c r="D4029" s="3" t="s">
        <v>6210</v>
      </c>
      <c r="E4029" s="3" t="s">
        <v>13167</v>
      </c>
      <c r="F4029" s="36">
        <v>30298</v>
      </c>
      <c r="G4029" s="3">
        <v>1</v>
      </c>
      <c r="H4029" s="3" t="s">
        <v>6211</v>
      </c>
      <c r="I4029" s="3" t="s">
        <v>6212</v>
      </c>
      <c r="J4029" s="3" t="s">
        <v>6213</v>
      </c>
      <c r="K4029" s="3" t="s">
        <v>1492</v>
      </c>
      <c r="L4029" s="8" t="s">
        <v>9813</v>
      </c>
      <c r="M4029" s="5"/>
      <c r="N4029" s="13" t="s">
        <v>1043</v>
      </c>
      <c r="O4029" s="5">
        <v>44636</v>
      </c>
      <c r="P4029" s="8">
        <v>1</v>
      </c>
      <c r="Q4029" s="9">
        <v>2</v>
      </c>
      <c r="R4029" s="9" t="str">
        <f>IFERROR(VLOOKUP(Tabla2[[#This Row],[CONTRATISTA PRNCIPAL]],Hoja1!$L$5:$M$9,2,FALSE),"CJV")</f>
        <v>CJV</v>
      </c>
      <c r="S4029" s="9" t="str">
        <f>IF(Tabla2[[#This Row],[EMPRESA]]=Tabla2[[#This Row],[CONTRATISTA PRNCIPAL]],"Principal","Secundaria")</f>
        <v>Principal</v>
      </c>
      <c r="T4029" s="10">
        <f>IFERROR(1/COUNTIF(Tabla2[CONTRATISTA PRNCIPAL],Tabla2[[#This Row],[CONTRATISTA PRNCIPAL]]),0)</f>
        <v>1.9230769230769232E-2</v>
      </c>
      <c r="U4029" s="33">
        <f ca="1">IF(((TODAY()-Tabla2[[#This Row],[FECHA NACIMIENTO]])/365)&lt;18,"Corregir", IF(((TODAY()-Tabla2[[#This Row],[FECHA NACIMIENTO]])/365)&gt;80, "Corregir",ROUNDDOWN(((TODAY()-Tabla2[[#This Row],[FECHA NACIMIENTO]])/365),0)))</f>
        <v>40</v>
      </c>
      <c r="V402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4029" s="34" t="str">
        <f ca="1">+IF(Tabla2[[#This Row],[Edad]]="Corregir","Corregir","Ok")</f>
        <v>Ok</v>
      </c>
      <c r="X4029" s="10" t="str">
        <f>+IFERROR(VLOOKUP(Tabla2[[#This Row],[DISTRITO SEGÚN DNI]],Hoja1!$A$2:$B$55,2,FALSE),"No")</f>
        <v>No</v>
      </c>
      <c r="Y4029" s="10" t="str">
        <f>IF(OR(LOWER(Tabla2[[#This Row],[GENERO]])="masculino", LOWER(Tabla2[[#This Row],[GENERO]])="femenino"),"OK","Corregir")</f>
        <v>OK</v>
      </c>
      <c r="Z4029" s="10" t="str">
        <f>+IF(Tabla2[[#This Row],[Nro. DNI / CE]]="","Corregir",IF(LEN(Tabla2[[#This Row],[Nro. DNI / CE]])&gt;=8,"OK","Corregir"))</f>
        <v>OK</v>
      </c>
      <c r="AA4029" s="10">
        <f>COUNTIF(Tabla2[APELLIDOS Y NOMBRES],Tabla2[[#This Row],[APELLIDOS Y NOMBRES]])</f>
        <v>1</v>
      </c>
      <c r="AB4029" t="str">
        <f ca="1">+IFERROR(IF(Tabla2[[#This Row],[FECHA CESE/BAJA]]="","No Aplica",IF(AND(MONTH(Tabla2[[#This Row],[FECHA CESE/BAJA]])=MONTH(TODAY()-30),YEAR(Tabla2[[#This Row],[FECHA CESE/BAJA]])=YEAR(TODAY())),MONTH(TODAY()-30)&amp;"-"&amp;YEAR(TODAY()),"Borrar")),"No aplica")</f>
        <v>No Aplica</v>
      </c>
      <c r="AC4029" t="str">
        <f ca="1">+IFERROR(IF(Tabla2[[#This Row],[FECHA INICIO DE LABORES EN OBRA]]="","No Aplica",IF(AND(MONTH(Tabla2[[#This Row],[FECHA INICIO DE LABORES EN OBRA]])=MONTH(TODAY()-30),YEAR(Tabla2[[#This Row],[FECHA INICIO DE LABORES EN OBRA]])=YEAR(TODAY())),MONTH(TODAY()-30)&amp;"-"&amp;YEAR(TODAY()),"No Aplica")),"No Aplica")</f>
        <v>No Aplica</v>
      </c>
    </row>
    <row r="4030" spans="1:29" x14ac:dyDescent="0.25">
      <c r="A4030" s="2" t="s">
        <v>6193</v>
      </c>
      <c r="B4030" s="3" t="s">
        <v>64</v>
      </c>
      <c r="C4030" s="3" t="s">
        <v>64</v>
      </c>
      <c r="D4030" s="3" t="s">
        <v>956</v>
      </c>
      <c r="E4030" s="3" t="s">
        <v>13168</v>
      </c>
      <c r="F4030" s="36">
        <v>30461</v>
      </c>
      <c r="G4030" s="3">
        <v>1</v>
      </c>
      <c r="H4030" s="3" t="s">
        <v>6211</v>
      </c>
      <c r="I4030" s="3" t="s">
        <v>6212</v>
      </c>
      <c r="J4030" s="3" t="s">
        <v>6214</v>
      </c>
      <c r="K4030" s="3" t="s">
        <v>2078</v>
      </c>
      <c r="L4030" s="8" t="s">
        <v>9813</v>
      </c>
      <c r="M4030" s="5"/>
      <c r="N4030" s="13" t="s">
        <v>1119</v>
      </c>
      <c r="O4030" s="5">
        <v>44670</v>
      </c>
      <c r="P4030" s="8">
        <v>1</v>
      </c>
      <c r="Q4030" s="9">
        <v>2</v>
      </c>
      <c r="R4030" s="9" t="str">
        <f>IFERROR(VLOOKUP(Tabla2[[#This Row],[CONTRATISTA PRNCIPAL]],Hoja1!$L$5:$M$9,2,FALSE),"CJV")</f>
        <v>CJV</v>
      </c>
      <c r="S4030" s="9" t="str">
        <f>IF(Tabla2[[#This Row],[EMPRESA]]=Tabla2[[#This Row],[CONTRATISTA PRNCIPAL]],"Principal","Secundaria")</f>
        <v>Principal</v>
      </c>
      <c r="T4030" s="10">
        <f>IFERROR(1/COUNTIF(Tabla2[CONTRATISTA PRNCIPAL],Tabla2[[#This Row],[CONTRATISTA PRNCIPAL]]),0)</f>
        <v>1.9230769230769232E-2</v>
      </c>
      <c r="U4030" s="33">
        <f ca="1">IF(((TODAY()-Tabla2[[#This Row],[FECHA NACIMIENTO]])/365)&lt;18,"Corregir", IF(((TODAY()-Tabla2[[#This Row],[FECHA NACIMIENTO]])/365)&gt;80, "Corregir",ROUNDDOWN(((TODAY()-Tabla2[[#This Row],[FECHA NACIMIENTO]])/365),0)))</f>
        <v>40</v>
      </c>
      <c r="V403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4030" s="34" t="str">
        <f ca="1">+IF(Tabla2[[#This Row],[Edad]]="Corregir","Corregir","Ok")</f>
        <v>Ok</v>
      </c>
      <c r="X4030" s="10" t="str">
        <f>+IFERROR(VLOOKUP(Tabla2[[#This Row],[DISTRITO SEGÚN DNI]],Hoja1!$A$2:$B$55,2,FALSE),"No")</f>
        <v>ATE</v>
      </c>
      <c r="Y4030" s="10" t="str">
        <f>IF(OR(LOWER(Tabla2[[#This Row],[GENERO]])="masculino", LOWER(Tabla2[[#This Row],[GENERO]])="femenino"),"OK","Corregir")</f>
        <v>OK</v>
      </c>
      <c r="Z4030" s="10" t="str">
        <f>+IF(Tabla2[[#This Row],[Nro. DNI / CE]]="","Corregir",IF(LEN(Tabla2[[#This Row],[Nro. DNI / CE]])&gt;=8,"OK","Corregir"))</f>
        <v>OK</v>
      </c>
      <c r="AA4030" s="10">
        <f>COUNTIF(Tabla2[APELLIDOS Y NOMBRES],Tabla2[[#This Row],[APELLIDOS Y NOMBRES]])</f>
        <v>1</v>
      </c>
      <c r="AB4030" t="str">
        <f ca="1">+IFERROR(IF(Tabla2[[#This Row],[FECHA CESE/BAJA]]="","No Aplica",IF(AND(MONTH(Tabla2[[#This Row],[FECHA CESE/BAJA]])=MONTH(TODAY()-30),YEAR(Tabla2[[#This Row],[FECHA CESE/BAJA]])=YEAR(TODAY())),MONTH(TODAY()-30)&amp;"-"&amp;YEAR(TODAY()),"Borrar")),"No aplica")</f>
        <v>No Aplica</v>
      </c>
      <c r="AC4030" t="str">
        <f ca="1">+IFERROR(IF(Tabla2[[#This Row],[FECHA INICIO DE LABORES EN OBRA]]="","No Aplica",IF(AND(MONTH(Tabla2[[#This Row],[FECHA INICIO DE LABORES EN OBRA]])=MONTH(TODAY()-30),YEAR(Tabla2[[#This Row],[FECHA INICIO DE LABORES EN OBRA]])=YEAR(TODAY())),MONTH(TODAY()-30)&amp;"-"&amp;YEAR(TODAY()),"No Aplica")),"No Aplica")</f>
        <v>No Aplica</v>
      </c>
    </row>
    <row r="4031" spans="1:29" x14ac:dyDescent="0.25">
      <c r="A4031" s="2" t="s">
        <v>6193</v>
      </c>
      <c r="B4031" s="3" t="s">
        <v>64</v>
      </c>
      <c r="C4031" s="3" t="s">
        <v>64</v>
      </c>
      <c r="D4031" s="3" t="s">
        <v>6215</v>
      </c>
      <c r="E4031" s="3" t="s">
        <v>13169</v>
      </c>
      <c r="F4031" s="36">
        <v>31663</v>
      </c>
      <c r="G4031" s="3">
        <v>1</v>
      </c>
      <c r="H4031" s="3" t="s">
        <v>6216</v>
      </c>
      <c r="I4031" s="3" t="s">
        <v>6217</v>
      </c>
      <c r="J4031" s="3" t="s">
        <v>6218</v>
      </c>
      <c r="K4031" s="3" t="s">
        <v>2438</v>
      </c>
      <c r="L4031" s="8" t="s">
        <v>9813</v>
      </c>
      <c r="M4031" s="5"/>
      <c r="N4031" s="13" t="s">
        <v>1119</v>
      </c>
      <c r="O4031" s="5">
        <v>44760</v>
      </c>
      <c r="P4031" s="8">
        <v>1</v>
      </c>
      <c r="Q4031" s="9">
        <v>2</v>
      </c>
      <c r="R4031" s="9" t="str">
        <f>IFERROR(VLOOKUP(Tabla2[[#This Row],[CONTRATISTA PRNCIPAL]],Hoja1!$L$5:$M$9,2,FALSE),"CJV")</f>
        <v>CJV</v>
      </c>
      <c r="S4031" s="9" t="str">
        <f>IF(Tabla2[[#This Row],[EMPRESA]]=Tabla2[[#This Row],[CONTRATISTA PRNCIPAL]],"Principal","Secundaria")</f>
        <v>Principal</v>
      </c>
      <c r="T4031" s="10">
        <f>IFERROR(1/COUNTIF(Tabla2[CONTRATISTA PRNCIPAL],Tabla2[[#This Row],[CONTRATISTA PRNCIPAL]]),0)</f>
        <v>1.9230769230769232E-2</v>
      </c>
      <c r="U4031" s="33">
        <f ca="1">IF(((TODAY()-Tabla2[[#This Row],[FECHA NACIMIENTO]])/365)&lt;18,"Corregir", IF(((TODAY()-Tabla2[[#This Row],[FECHA NACIMIENTO]])/365)&gt;80, "Corregir",ROUNDDOWN(((TODAY()-Tabla2[[#This Row],[FECHA NACIMIENTO]])/365),0)))</f>
        <v>37</v>
      </c>
      <c r="V403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4031" s="34" t="str">
        <f ca="1">+IF(Tabla2[[#This Row],[Edad]]="Corregir","Corregir","Ok")</f>
        <v>Ok</v>
      </c>
      <c r="X4031" s="10" t="str">
        <f>+IFERROR(VLOOKUP(Tabla2[[#This Row],[DISTRITO SEGÚN DNI]],Hoja1!$A$2:$B$55,2,FALSE),"No")</f>
        <v>No</v>
      </c>
      <c r="Y4031" s="10" t="str">
        <f>IF(OR(LOWER(Tabla2[[#This Row],[GENERO]])="masculino", LOWER(Tabla2[[#This Row],[GENERO]])="femenino"),"OK","Corregir")</f>
        <v>OK</v>
      </c>
      <c r="Z4031" s="10" t="str">
        <f>+IF(Tabla2[[#This Row],[Nro. DNI / CE]]="","Corregir",IF(LEN(Tabla2[[#This Row],[Nro. DNI / CE]])&gt;=8,"OK","Corregir"))</f>
        <v>OK</v>
      </c>
      <c r="AA4031" s="10">
        <f>COUNTIF(Tabla2[APELLIDOS Y NOMBRES],Tabla2[[#This Row],[APELLIDOS Y NOMBRES]])</f>
        <v>1</v>
      </c>
      <c r="AB4031" t="str">
        <f ca="1">+IFERROR(IF(Tabla2[[#This Row],[FECHA CESE/BAJA]]="","No Aplica",IF(AND(MONTH(Tabla2[[#This Row],[FECHA CESE/BAJA]])=MONTH(TODAY()-30),YEAR(Tabla2[[#This Row],[FECHA CESE/BAJA]])=YEAR(TODAY())),MONTH(TODAY()-30)&amp;"-"&amp;YEAR(TODAY()),"Borrar")),"No aplica")</f>
        <v>No Aplica</v>
      </c>
      <c r="AC4031" t="str">
        <f ca="1">+IFERROR(IF(Tabla2[[#This Row],[FECHA INICIO DE LABORES EN OBRA]]="","No Aplica",IF(AND(MONTH(Tabla2[[#This Row],[FECHA INICIO DE LABORES EN OBRA]])=MONTH(TODAY()-30),YEAR(Tabla2[[#This Row],[FECHA INICIO DE LABORES EN OBRA]])=YEAR(TODAY())),MONTH(TODAY()-30)&amp;"-"&amp;YEAR(TODAY()),"No Aplica")),"No Aplica")</f>
        <v>No Aplica</v>
      </c>
    </row>
    <row r="4032" spans="1:29" x14ac:dyDescent="0.25">
      <c r="A4032" s="2" t="s">
        <v>6193</v>
      </c>
      <c r="B4032" s="3" t="s">
        <v>64</v>
      </c>
      <c r="C4032" s="3" t="s">
        <v>64</v>
      </c>
      <c r="D4032" s="3" t="s">
        <v>957</v>
      </c>
      <c r="E4032" s="3" t="s">
        <v>13170</v>
      </c>
      <c r="F4032" s="36">
        <v>29946</v>
      </c>
      <c r="G4032" s="3">
        <v>1</v>
      </c>
      <c r="H4032" s="3" t="s">
        <v>6219</v>
      </c>
      <c r="I4032" s="3" t="s">
        <v>6217</v>
      </c>
      <c r="J4032" s="3" t="s">
        <v>6220</v>
      </c>
      <c r="K4032" s="3" t="s">
        <v>2484</v>
      </c>
      <c r="L4032" s="8" t="s">
        <v>9813</v>
      </c>
      <c r="M4032" s="5"/>
      <c r="N4032" s="13" t="s">
        <v>1043</v>
      </c>
      <c r="O4032" s="5">
        <v>44713</v>
      </c>
      <c r="P4032" s="8">
        <v>1</v>
      </c>
      <c r="Q4032" s="9">
        <v>2</v>
      </c>
      <c r="R4032" s="9" t="str">
        <f>IFERROR(VLOOKUP(Tabla2[[#This Row],[CONTRATISTA PRNCIPAL]],Hoja1!$L$5:$M$9,2,FALSE),"CJV")</f>
        <v>CJV</v>
      </c>
      <c r="S4032" s="9" t="str">
        <f>IF(Tabla2[[#This Row],[EMPRESA]]=Tabla2[[#This Row],[CONTRATISTA PRNCIPAL]],"Principal","Secundaria")</f>
        <v>Principal</v>
      </c>
      <c r="T4032" s="10">
        <f>IFERROR(1/COUNTIF(Tabla2[CONTRATISTA PRNCIPAL],Tabla2[[#This Row],[CONTRATISTA PRNCIPAL]]),0)</f>
        <v>1.9230769230769232E-2</v>
      </c>
      <c r="U4032" s="33">
        <f ca="1">IF(((TODAY()-Tabla2[[#This Row],[FECHA NACIMIENTO]])/365)&lt;18,"Corregir", IF(((TODAY()-Tabla2[[#This Row],[FECHA NACIMIENTO]])/365)&gt;80, "Corregir",ROUNDDOWN(((TODAY()-Tabla2[[#This Row],[FECHA NACIMIENTO]])/365),0)))</f>
        <v>41</v>
      </c>
      <c r="V403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4032" s="34" t="str">
        <f ca="1">+IF(Tabla2[[#This Row],[Edad]]="Corregir","Corregir","Ok")</f>
        <v>Ok</v>
      </c>
      <c r="X4032" s="10" t="str">
        <f>+IFERROR(VLOOKUP(Tabla2[[#This Row],[DISTRITO SEGÚN DNI]],Hoja1!$A$2:$B$55,2,FALSE),"No")</f>
        <v>SANTA ANITA</v>
      </c>
      <c r="Y4032" s="10" t="str">
        <f>IF(OR(LOWER(Tabla2[[#This Row],[GENERO]])="masculino", LOWER(Tabla2[[#This Row],[GENERO]])="femenino"),"OK","Corregir")</f>
        <v>OK</v>
      </c>
      <c r="Z4032" s="10" t="str">
        <f>+IF(Tabla2[[#This Row],[Nro. DNI / CE]]="","Corregir",IF(LEN(Tabla2[[#This Row],[Nro. DNI / CE]])&gt;=8,"OK","Corregir"))</f>
        <v>OK</v>
      </c>
      <c r="AA4032" s="10">
        <f>COUNTIF(Tabla2[APELLIDOS Y NOMBRES],Tabla2[[#This Row],[APELLIDOS Y NOMBRES]])</f>
        <v>1</v>
      </c>
      <c r="AB4032" t="str">
        <f ca="1">+IFERROR(IF(Tabla2[[#This Row],[FECHA CESE/BAJA]]="","No Aplica",IF(AND(MONTH(Tabla2[[#This Row],[FECHA CESE/BAJA]])=MONTH(TODAY()-30),YEAR(Tabla2[[#This Row],[FECHA CESE/BAJA]])=YEAR(TODAY())),MONTH(TODAY()-30)&amp;"-"&amp;YEAR(TODAY()),"Borrar")),"No aplica")</f>
        <v>No Aplica</v>
      </c>
      <c r="AC4032" t="str">
        <f ca="1">+IFERROR(IF(Tabla2[[#This Row],[FECHA INICIO DE LABORES EN OBRA]]="","No Aplica",IF(AND(MONTH(Tabla2[[#This Row],[FECHA INICIO DE LABORES EN OBRA]])=MONTH(TODAY()-30),YEAR(Tabla2[[#This Row],[FECHA INICIO DE LABORES EN OBRA]])=YEAR(TODAY())),MONTH(TODAY()-30)&amp;"-"&amp;YEAR(TODAY()),"No Aplica")),"No Aplica")</f>
        <v>No Aplica</v>
      </c>
    </row>
    <row r="4033" spans="1:29" x14ac:dyDescent="0.25">
      <c r="A4033" s="2" t="s">
        <v>6193</v>
      </c>
      <c r="B4033" s="3" t="s">
        <v>64</v>
      </c>
      <c r="C4033" s="3" t="s">
        <v>64</v>
      </c>
      <c r="D4033" s="3" t="s">
        <v>6221</v>
      </c>
      <c r="E4033" s="3" t="s">
        <v>13171</v>
      </c>
      <c r="F4033" s="36">
        <v>32643</v>
      </c>
      <c r="G4033" s="3">
        <v>1</v>
      </c>
      <c r="H4033" s="3" t="s">
        <v>6219</v>
      </c>
      <c r="I4033" s="3" t="s">
        <v>6217</v>
      </c>
      <c r="J4033" s="3" t="s">
        <v>6222</v>
      </c>
      <c r="K4033" s="3" t="s">
        <v>1473</v>
      </c>
      <c r="L4033" s="8" t="s">
        <v>9813</v>
      </c>
      <c r="M4033" s="5"/>
      <c r="N4033" s="13" t="s">
        <v>1043</v>
      </c>
      <c r="O4033" s="5">
        <v>44943</v>
      </c>
      <c r="P4033" s="8">
        <v>1</v>
      </c>
      <c r="Q4033" s="9">
        <v>2</v>
      </c>
      <c r="R4033" s="9" t="str">
        <f>IFERROR(VLOOKUP(Tabla2[[#This Row],[CONTRATISTA PRNCIPAL]],Hoja1!$L$5:$M$9,2,FALSE),"CJV")</f>
        <v>CJV</v>
      </c>
      <c r="S4033" s="9" t="str">
        <f>IF(Tabla2[[#This Row],[EMPRESA]]=Tabla2[[#This Row],[CONTRATISTA PRNCIPAL]],"Principal","Secundaria")</f>
        <v>Principal</v>
      </c>
      <c r="T4033" s="10">
        <f>IFERROR(1/COUNTIF(Tabla2[CONTRATISTA PRNCIPAL],Tabla2[[#This Row],[CONTRATISTA PRNCIPAL]]),0)</f>
        <v>1.9230769230769232E-2</v>
      </c>
      <c r="U4033" s="33">
        <f ca="1">IF(((TODAY()-Tabla2[[#This Row],[FECHA NACIMIENTO]])/365)&lt;18,"Corregir", IF(((TODAY()-Tabla2[[#This Row],[FECHA NACIMIENTO]])/365)&gt;80, "Corregir",ROUNDDOWN(((TODAY()-Tabla2[[#This Row],[FECHA NACIMIENTO]])/365),0)))</f>
        <v>34</v>
      </c>
      <c r="V403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4033" s="34" t="str">
        <f ca="1">+IF(Tabla2[[#This Row],[Edad]]="Corregir","Corregir","Ok")</f>
        <v>Ok</v>
      </c>
      <c r="X4033" s="10" t="str">
        <f>+IFERROR(VLOOKUP(Tabla2[[#This Row],[DISTRITO SEGÚN DNI]],Hoja1!$A$2:$B$55,2,FALSE),"No")</f>
        <v>No</v>
      </c>
      <c r="Y4033" s="10" t="str">
        <f>IF(OR(LOWER(Tabla2[[#This Row],[GENERO]])="masculino", LOWER(Tabla2[[#This Row],[GENERO]])="femenino"),"OK","Corregir")</f>
        <v>OK</v>
      </c>
      <c r="Z4033" s="10" t="str">
        <f>+IF(Tabla2[[#This Row],[Nro. DNI / CE]]="","Corregir",IF(LEN(Tabla2[[#This Row],[Nro. DNI / CE]])&gt;=8,"OK","Corregir"))</f>
        <v>OK</v>
      </c>
      <c r="AA4033" s="10">
        <f>COUNTIF(Tabla2[APELLIDOS Y NOMBRES],Tabla2[[#This Row],[APELLIDOS Y NOMBRES]])</f>
        <v>1</v>
      </c>
      <c r="AB4033" t="str">
        <f ca="1">+IFERROR(IF(Tabla2[[#This Row],[FECHA CESE/BAJA]]="","No Aplica",IF(AND(MONTH(Tabla2[[#This Row],[FECHA CESE/BAJA]])=MONTH(TODAY()-30),YEAR(Tabla2[[#This Row],[FECHA CESE/BAJA]])=YEAR(TODAY())),MONTH(TODAY()-30)&amp;"-"&amp;YEAR(TODAY()),"Borrar")),"No aplica")</f>
        <v>No Aplica</v>
      </c>
      <c r="AC4033" t="str">
        <f ca="1">+IFERROR(IF(Tabla2[[#This Row],[FECHA INICIO DE LABORES EN OBRA]]="","No Aplica",IF(AND(MONTH(Tabla2[[#This Row],[FECHA INICIO DE LABORES EN OBRA]])=MONTH(TODAY()-30),YEAR(Tabla2[[#This Row],[FECHA INICIO DE LABORES EN OBRA]])=YEAR(TODAY())),MONTH(TODAY()-30)&amp;"-"&amp;YEAR(TODAY()),"No Aplica")),"No Aplica")</f>
        <v>No Aplica</v>
      </c>
    </row>
    <row r="4034" spans="1:29" x14ac:dyDescent="0.25">
      <c r="A4034" s="2" t="s">
        <v>6193</v>
      </c>
      <c r="B4034" s="3" t="s">
        <v>64</v>
      </c>
      <c r="C4034" s="3" t="s">
        <v>64</v>
      </c>
      <c r="D4034" s="3" t="s">
        <v>958</v>
      </c>
      <c r="E4034" s="3" t="s">
        <v>13172</v>
      </c>
      <c r="F4034" s="36">
        <v>30612</v>
      </c>
      <c r="G4034" s="3">
        <v>1</v>
      </c>
      <c r="H4034" s="3" t="s">
        <v>6219</v>
      </c>
      <c r="I4034" s="3" t="s">
        <v>6217</v>
      </c>
      <c r="J4034" s="3" t="s">
        <v>6223</v>
      </c>
      <c r="K4034" s="3" t="s">
        <v>3095</v>
      </c>
      <c r="L4034" s="8" t="s">
        <v>9813</v>
      </c>
      <c r="M4034" s="5"/>
      <c r="N4034" s="13" t="s">
        <v>1043</v>
      </c>
      <c r="O4034" s="5">
        <v>44944</v>
      </c>
      <c r="P4034" s="8">
        <v>1</v>
      </c>
      <c r="Q4034" s="9">
        <v>2</v>
      </c>
      <c r="R4034" s="9" t="str">
        <f>IFERROR(VLOOKUP(Tabla2[[#This Row],[CONTRATISTA PRNCIPAL]],Hoja1!$L$5:$M$9,2,FALSE),"CJV")</f>
        <v>CJV</v>
      </c>
      <c r="S4034" s="9" t="str">
        <f>IF(Tabla2[[#This Row],[EMPRESA]]=Tabla2[[#This Row],[CONTRATISTA PRNCIPAL]],"Principal","Secundaria")</f>
        <v>Principal</v>
      </c>
      <c r="T4034" s="10">
        <f>IFERROR(1/COUNTIF(Tabla2[CONTRATISTA PRNCIPAL],Tabla2[[#This Row],[CONTRATISTA PRNCIPAL]]),0)</f>
        <v>1.9230769230769232E-2</v>
      </c>
      <c r="U4034" s="33">
        <f ca="1">IF(((TODAY()-Tabla2[[#This Row],[FECHA NACIMIENTO]])/365)&lt;18,"Corregir", IF(((TODAY()-Tabla2[[#This Row],[FECHA NACIMIENTO]])/365)&gt;80, "Corregir",ROUNDDOWN(((TODAY()-Tabla2[[#This Row],[FECHA NACIMIENTO]])/365),0)))</f>
        <v>39</v>
      </c>
      <c r="V403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4034" s="34" t="str">
        <f ca="1">+IF(Tabla2[[#This Row],[Edad]]="Corregir","Corregir","Ok")</f>
        <v>Ok</v>
      </c>
      <c r="X4034" s="10" t="str">
        <f>+IFERROR(VLOOKUP(Tabla2[[#This Row],[DISTRITO SEGÚN DNI]],Hoja1!$A$2:$B$55,2,FALSE),"No")</f>
        <v>CALLAO</v>
      </c>
      <c r="Y4034" s="10" t="str">
        <f>IF(OR(LOWER(Tabla2[[#This Row],[GENERO]])="masculino", LOWER(Tabla2[[#This Row],[GENERO]])="femenino"),"OK","Corregir")</f>
        <v>OK</v>
      </c>
      <c r="Z4034" s="10" t="str">
        <f>+IF(Tabla2[[#This Row],[Nro. DNI / CE]]="","Corregir",IF(LEN(Tabla2[[#This Row],[Nro. DNI / CE]])&gt;=8,"OK","Corregir"))</f>
        <v>OK</v>
      </c>
      <c r="AA4034" s="10">
        <f>COUNTIF(Tabla2[APELLIDOS Y NOMBRES],Tabla2[[#This Row],[APELLIDOS Y NOMBRES]])</f>
        <v>1</v>
      </c>
      <c r="AB4034" t="str">
        <f ca="1">+IFERROR(IF(Tabla2[[#This Row],[FECHA CESE/BAJA]]="","No Aplica",IF(AND(MONTH(Tabla2[[#This Row],[FECHA CESE/BAJA]])=MONTH(TODAY()-30),YEAR(Tabla2[[#This Row],[FECHA CESE/BAJA]])=YEAR(TODAY())),MONTH(TODAY()-30)&amp;"-"&amp;YEAR(TODAY()),"Borrar")),"No aplica")</f>
        <v>No Aplica</v>
      </c>
      <c r="AC4034" t="str">
        <f ca="1">+IFERROR(IF(Tabla2[[#This Row],[FECHA INICIO DE LABORES EN OBRA]]="","No Aplica",IF(AND(MONTH(Tabla2[[#This Row],[FECHA INICIO DE LABORES EN OBRA]])=MONTH(TODAY()-30),YEAR(Tabla2[[#This Row],[FECHA INICIO DE LABORES EN OBRA]])=YEAR(TODAY())),MONTH(TODAY()-30)&amp;"-"&amp;YEAR(TODAY()),"No Aplica")),"No Aplica")</f>
        <v>No Aplica</v>
      </c>
    </row>
    <row r="4035" spans="1:29" x14ac:dyDescent="0.25">
      <c r="A4035" s="2" t="s">
        <v>6193</v>
      </c>
      <c r="B4035" s="3" t="s">
        <v>64</v>
      </c>
      <c r="C4035" s="3" t="s">
        <v>64</v>
      </c>
      <c r="D4035" s="3" t="s">
        <v>6224</v>
      </c>
      <c r="E4035" s="3" t="s">
        <v>13173</v>
      </c>
      <c r="F4035" s="36">
        <v>34629</v>
      </c>
      <c r="G4035" s="3">
        <v>1</v>
      </c>
      <c r="H4035" s="3" t="s">
        <v>6219</v>
      </c>
      <c r="I4035" s="3" t="s">
        <v>6217</v>
      </c>
      <c r="J4035" s="3" t="s">
        <v>6225</v>
      </c>
      <c r="K4035" s="3" t="s">
        <v>1495</v>
      </c>
      <c r="L4035" s="8" t="s">
        <v>9813</v>
      </c>
      <c r="M4035" s="5"/>
      <c r="N4035" s="13" t="s">
        <v>1043</v>
      </c>
      <c r="O4035" s="5">
        <v>44943</v>
      </c>
      <c r="P4035" s="8">
        <v>1</v>
      </c>
      <c r="Q4035" s="9">
        <v>2</v>
      </c>
      <c r="R4035" s="9" t="str">
        <f>IFERROR(VLOOKUP(Tabla2[[#This Row],[CONTRATISTA PRNCIPAL]],Hoja1!$L$5:$M$9,2,FALSE),"CJV")</f>
        <v>CJV</v>
      </c>
      <c r="S4035" s="9" t="str">
        <f>IF(Tabla2[[#This Row],[EMPRESA]]=Tabla2[[#This Row],[CONTRATISTA PRNCIPAL]],"Principal","Secundaria")</f>
        <v>Principal</v>
      </c>
      <c r="T4035" s="10">
        <f>IFERROR(1/COUNTIF(Tabla2[CONTRATISTA PRNCIPAL],Tabla2[[#This Row],[CONTRATISTA PRNCIPAL]]),0)</f>
        <v>1.9230769230769232E-2</v>
      </c>
      <c r="U4035" s="33">
        <f ca="1">IF(((TODAY()-Tabla2[[#This Row],[FECHA NACIMIENTO]])/365)&lt;18,"Corregir", IF(((TODAY()-Tabla2[[#This Row],[FECHA NACIMIENTO]])/365)&gt;80, "Corregir",ROUNDDOWN(((TODAY()-Tabla2[[#This Row],[FECHA NACIMIENTO]])/365),0)))</f>
        <v>28</v>
      </c>
      <c r="V403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4035" s="34" t="str">
        <f ca="1">+IF(Tabla2[[#This Row],[Edad]]="Corregir","Corregir","Ok")</f>
        <v>Ok</v>
      </c>
      <c r="X4035" s="10" t="str">
        <f>+IFERROR(VLOOKUP(Tabla2[[#This Row],[DISTRITO SEGÚN DNI]],Hoja1!$A$2:$B$55,2,FALSE),"No")</f>
        <v>No</v>
      </c>
      <c r="Y4035" s="10" t="str">
        <f>IF(OR(LOWER(Tabla2[[#This Row],[GENERO]])="masculino", LOWER(Tabla2[[#This Row],[GENERO]])="femenino"),"OK","Corregir")</f>
        <v>OK</v>
      </c>
      <c r="Z4035" s="10" t="str">
        <f>+IF(Tabla2[[#This Row],[Nro. DNI / CE]]="","Corregir",IF(LEN(Tabla2[[#This Row],[Nro. DNI / CE]])&gt;=8,"OK","Corregir"))</f>
        <v>OK</v>
      </c>
      <c r="AA4035" s="10">
        <f>COUNTIF(Tabla2[APELLIDOS Y NOMBRES],Tabla2[[#This Row],[APELLIDOS Y NOMBRES]])</f>
        <v>1</v>
      </c>
      <c r="AB4035" t="str">
        <f ca="1">+IFERROR(IF(Tabla2[[#This Row],[FECHA CESE/BAJA]]="","No Aplica",IF(AND(MONTH(Tabla2[[#This Row],[FECHA CESE/BAJA]])=MONTH(TODAY()-30),YEAR(Tabla2[[#This Row],[FECHA CESE/BAJA]])=YEAR(TODAY())),MONTH(TODAY()-30)&amp;"-"&amp;YEAR(TODAY()),"Borrar")),"No aplica")</f>
        <v>No Aplica</v>
      </c>
      <c r="AC4035" t="str">
        <f ca="1">+IFERROR(IF(Tabla2[[#This Row],[FECHA INICIO DE LABORES EN OBRA]]="","No Aplica",IF(AND(MONTH(Tabla2[[#This Row],[FECHA INICIO DE LABORES EN OBRA]])=MONTH(TODAY()-30),YEAR(Tabla2[[#This Row],[FECHA INICIO DE LABORES EN OBRA]])=YEAR(TODAY())),MONTH(TODAY()-30)&amp;"-"&amp;YEAR(TODAY()),"No Aplica")),"No Aplica")</f>
        <v>No Aplica</v>
      </c>
    </row>
    <row r="4036" spans="1:29" x14ac:dyDescent="0.25">
      <c r="A4036" s="2" t="s">
        <v>6193</v>
      </c>
      <c r="B4036" s="3" t="s">
        <v>64</v>
      </c>
      <c r="C4036" s="3" t="s">
        <v>64</v>
      </c>
      <c r="D4036" s="3" t="s">
        <v>6226</v>
      </c>
      <c r="E4036" s="3" t="s">
        <v>13174</v>
      </c>
      <c r="F4036" s="36">
        <v>29186</v>
      </c>
      <c r="G4036" s="3">
        <v>1</v>
      </c>
      <c r="H4036" s="3" t="s">
        <v>6219</v>
      </c>
      <c r="I4036" s="3" t="s">
        <v>6217</v>
      </c>
      <c r="J4036" s="3" t="s">
        <v>6227</v>
      </c>
      <c r="K4036" s="3" t="s">
        <v>2450</v>
      </c>
      <c r="L4036" s="8" t="s">
        <v>9813</v>
      </c>
      <c r="M4036" s="5"/>
      <c r="N4036" s="13" t="s">
        <v>1043</v>
      </c>
      <c r="O4036" s="5">
        <v>44971</v>
      </c>
      <c r="P4036" s="8">
        <v>1</v>
      </c>
      <c r="Q4036" s="9">
        <v>2</v>
      </c>
      <c r="R4036" s="9" t="str">
        <f>IFERROR(VLOOKUP(Tabla2[[#This Row],[CONTRATISTA PRNCIPAL]],Hoja1!$L$5:$M$9,2,FALSE),"CJV")</f>
        <v>CJV</v>
      </c>
      <c r="S4036" s="9" t="str">
        <f>IF(Tabla2[[#This Row],[EMPRESA]]=Tabla2[[#This Row],[CONTRATISTA PRNCIPAL]],"Principal","Secundaria")</f>
        <v>Principal</v>
      </c>
      <c r="T4036" s="10">
        <f>IFERROR(1/COUNTIF(Tabla2[CONTRATISTA PRNCIPAL],Tabla2[[#This Row],[CONTRATISTA PRNCIPAL]]),0)</f>
        <v>1.9230769230769232E-2</v>
      </c>
      <c r="U4036" s="33">
        <f ca="1">IF(((TODAY()-Tabla2[[#This Row],[FECHA NACIMIENTO]])/365)&lt;18,"Corregir", IF(((TODAY()-Tabla2[[#This Row],[FECHA NACIMIENTO]])/365)&gt;80, "Corregir",ROUNDDOWN(((TODAY()-Tabla2[[#This Row],[FECHA NACIMIENTO]])/365),0)))</f>
        <v>43</v>
      </c>
      <c r="V403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4036" s="34" t="str">
        <f ca="1">+IF(Tabla2[[#This Row],[Edad]]="Corregir","Corregir","Ok")</f>
        <v>Ok</v>
      </c>
      <c r="X4036" s="10" t="str">
        <f>+IFERROR(VLOOKUP(Tabla2[[#This Row],[DISTRITO SEGÚN DNI]],Hoja1!$A$2:$B$55,2,FALSE),"No")</f>
        <v>No</v>
      </c>
      <c r="Y4036" s="10" t="str">
        <f>IF(OR(LOWER(Tabla2[[#This Row],[GENERO]])="masculino", LOWER(Tabla2[[#This Row],[GENERO]])="femenino"),"OK","Corregir")</f>
        <v>OK</v>
      </c>
      <c r="Z4036" s="10" t="str">
        <f>+IF(Tabla2[[#This Row],[Nro. DNI / CE]]="","Corregir",IF(LEN(Tabla2[[#This Row],[Nro. DNI / CE]])&gt;=8,"OK","Corregir"))</f>
        <v>OK</v>
      </c>
      <c r="AA4036" s="10">
        <f>COUNTIF(Tabla2[APELLIDOS Y NOMBRES],Tabla2[[#This Row],[APELLIDOS Y NOMBRES]])</f>
        <v>1</v>
      </c>
      <c r="AB4036" t="str">
        <f ca="1">+IFERROR(IF(Tabla2[[#This Row],[FECHA CESE/BAJA]]="","No Aplica",IF(AND(MONTH(Tabla2[[#This Row],[FECHA CESE/BAJA]])=MONTH(TODAY()-30),YEAR(Tabla2[[#This Row],[FECHA CESE/BAJA]])=YEAR(TODAY())),MONTH(TODAY()-30)&amp;"-"&amp;YEAR(TODAY()),"Borrar")),"No aplica")</f>
        <v>No Aplica</v>
      </c>
      <c r="AC4036" t="str">
        <f ca="1">+IFERROR(IF(Tabla2[[#This Row],[FECHA INICIO DE LABORES EN OBRA]]="","No Aplica",IF(AND(MONTH(Tabla2[[#This Row],[FECHA INICIO DE LABORES EN OBRA]])=MONTH(TODAY()-30),YEAR(Tabla2[[#This Row],[FECHA INICIO DE LABORES EN OBRA]])=YEAR(TODAY())),MONTH(TODAY()-30)&amp;"-"&amp;YEAR(TODAY()),"No Aplica")),"No Aplica")</f>
        <v>No Aplica</v>
      </c>
    </row>
    <row r="4037" spans="1:29" x14ac:dyDescent="0.25">
      <c r="A4037" s="2" t="s">
        <v>6193</v>
      </c>
      <c r="B4037" s="3" t="s">
        <v>64</v>
      </c>
      <c r="C4037" s="3" t="s">
        <v>64</v>
      </c>
      <c r="D4037" s="3" t="s">
        <v>959</v>
      </c>
      <c r="E4037" s="3" t="s">
        <v>13175</v>
      </c>
      <c r="F4037" s="36">
        <v>27272</v>
      </c>
      <c r="G4037" s="3">
        <v>1</v>
      </c>
      <c r="H4037" s="3" t="s">
        <v>6219</v>
      </c>
      <c r="I4037" s="3" t="s">
        <v>6217</v>
      </c>
      <c r="J4037" s="3" t="s">
        <v>6228</v>
      </c>
      <c r="K4037" s="3" t="s">
        <v>2078</v>
      </c>
      <c r="L4037" s="8" t="s">
        <v>9813</v>
      </c>
      <c r="M4037" s="5"/>
      <c r="N4037" s="13" t="s">
        <v>1043</v>
      </c>
      <c r="O4037" s="5">
        <v>45065</v>
      </c>
      <c r="P4037" s="8">
        <v>1</v>
      </c>
      <c r="Q4037" s="9">
        <v>2</v>
      </c>
      <c r="R4037" s="9" t="str">
        <f>IFERROR(VLOOKUP(Tabla2[[#This Row],[CONTRATISTA PRNCIPAL]],Hoja1!$L$5:$M$9,2,FALSE),"CJV")</f>
        <v>CJV</v>
      </c>
      <c r="S4037" s="9" t="str">
        <f>IF(Tabla2[[#This Row],[EMPRESA]]=Tabla2[[#This Row],[CONTRATISTA PRNCIPAL]],"Principal","Secundaria")</f>
        <v>Principal</v>
      </c>
      <c r="T4037" s="10">
        <f>IFERROR(1/COUNTIF(Tabla2[CONTRATISTA PRNCIPAL],Tabla2[[#This Row],[CONTRATISTA PRNCIPAL]]),0)</f>
        <v>1.9230769230769232E-2</v>
      </c>
      <c r="U4037" s="33">
        <f ca="1">IF(((TODAY()-Tabla2[[#This Row],[FECHA NACIMIENTO]])/365)&lt;18,"Corregir", IF(((TODAY()-Tabla2[[#This Row],[FECHA NACIMIENTO]])/365)&gt;80, "Corregir",ROUNDDOWN(((TODAY()-Tabla2[[#This Row],[FECHA NACIMIENTO]])/365),0)))</f>
        <v>49</v>
      </c>
      <c r="V403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4037" s="34" t="str">
        <f ca="1">+IF(Tabla2[[#This Row],[Edad]]="Corregir","Corregir","Ok")</f>
        <v>Ok</v>
      </c>
      <c r="X4037" s="10" t="str">
        <f>+IFERROR(VLOOKUP(Tabla2[[#This Row],[DISTRITO SEGÚN DNI]],Hoja1!$A$2:$B$55,2,FALSE),"No")</f>
        <v>ATE</v>
      </c>
      <c r="Y4037" s="10" t="str">
        <f>IF(OR(LOWER(Tabla2[[#This Row],[GENERO]])="masculino", LOWER(Tabla2[[#This Row],[GENERO]])="femenino"),"OK","Corregir")</f>
        <v>OK</v>
      </c>
      <c r="Z4037" s="10" t="str">
        <f>+IF(Tabla2[[#This Row],[Nro. DNI / CE]]="","Corregir",IF(LEN(Tabla2[[#This Row],[Nro. DNI / CE]])&gt;=8,"OK","Corregir"))</f>
        <v>OK</v>
      </c>
      <c r="AA4037" s="10">
        <f>COUNTIF(Tabla2[APELLIDOS Y NOMBRES],Tabla2[[#This Row],[APELLIDOS Y NOMBRES]])</f>
        <v>1</v>
      </c>
      <c r="AB4037" t="str">
        <f ca="1">+IFERROR(IF(Tabla2[[#This Row],[FECHA CESE/BAJA]]="","No Aplica",IF(AND(MONTH(Tabla2[[#This Row],[FECHA CESE/BAJA]])=MONTH(TODAY()-30),YEAR(Tabla2[[#This Row],[FECHA CESE/BAJA]])=YEAR(TODAY())),MONTH(TODAY()-30)&amp;"-"&amp;YEAR(TODAY()),"Borrar")),"No aplica")</f>
        <v>No Aplica</v>
      </c>
      <c r="AC4037" t="str">
        <f ca="1">+IFERROR(IF(Tabla2[[#This Row],[FECHA INICIO DE LABORES EN OBRA]]="","No Aplica",IF(AND(MONTH(Tabla2[[#This Row],[FECHA INICIO DE LABORES EN OBRA]])=MONTH(TODAY()-30),YEAR(Tabla2[[#This Row],[FECHA INICIO DE LABORES EN OBRA]])=YEAR(TODAY())),MONTH(TODAY()-30)&amp;"-"&amp;YEAR(TODAY()),"No Aplica")),"No Aplica")</f>
        <v>No Aplica</v>
      </c>
    </row>
    <row r="4038" spans="1:29" x14ac:dyDescent="0.25">
      <c r="A4038" s="2" t="s">
        <v>6193</v>
      </c>
      <c r="B4038" s="3" t="s">
        <v>64</v>
      </c>
      <c r="C4038" s="3" t="s">
        <v>64</v>
      </c>
      <c r="D4038" s="3" t="s">
        <v>960</v>
      </c>
      <c r="E4038" s="3" t="s">
        <v>13176</v>
      </c>
      <c r="F4038" s="36">
        <v>28679</v>
      </c>
      <c r="G4038" s="3">
        <v>1</v>
      </c>
      <c r="H4038" s="3" t="s">
        <v>2704</v>
      </c>
      <c r="I4038" s="3" t="s">
        <v>6217</v>
      </c>
      <c r="J4038" s="3" t="s">
        <v>6229</v>
      </c>
      <c r="K4038" s="3" t="s">
        <v>99</v>
      </c>
      <c r="L4038" s="8" t="s">
        <v>9813</v>
      </c>
      <c r="M4038" s="5"/>
      <c r="N4038" s="13" t="s">
        <v>1043</v>
      </c>
      <c r="O4038" s="5">
        <v>44987</v>
      </c>
      <c r="P4038" s="8">
        <v>1</v>
      </c>
      <c r="Q4038" s="9">
        <v>2</v>
      </c>
      <c r="R4038" s="9" t="str">
        <f>IFERROR(VLOOKUP(Tabla2[[#This Row],[CONTRATISTA PRNCIPAL]],Hoja1!$L$5:$M$9,2,FALSE),"CJV")</f>
        <v>CJV</v>
      </c>
      <c r="S4038" s="9" t="str">
        <f>IF(Tabla2[[#This Row],[EMPRESA]]=Tabla2[[#This Row],[CONTRATISTA PRNCIPAL]],"Principal","Secundaria")</f>
        <v>Principal</v>
      </c>
      <c r="T4038" s="10">
        <f>IFERROR(1/COUNTIF(Tabla2[CONTRATISTA PRNCIPAL],Tabla2[[#This Row],[CONTRATISTA PRNCIPAL]]),0)</f>
        <v>1.9230769230769232E-2</v>
      </c>
      <c r="U4038" s="33">
        <f ca="1">IF(((TODAY()-Tabla2[[#This Row],[FECHA NACIMIENTO]])/365)&lt;18,"Corregir", IF(((TODAY()-Tabla2[[#This Row],[FECHA NACIMIENTO]])/365)&gt;80, "Corregir",ROUNDDOWN(((TODAY()-Tabla2[[#This Row],[FECHA NACIMIENTO]])/365),0)))</f>
        <v>45</v>
      </c>
      <c r="V403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4038" s="34" t="str">
        <f ca="1">+IF(Tabla2[[#This Row],[Edad]]="Corregir","Corregir","Ok")</f>
        <v>Ok</v>
      </c>
      <c r="X4038" s="10" t="str">
        <f>+IFERROR(VLOOKUP(Tabla2[[#This Row],[DISTRITO SEGÚN DNI]],Hoja1!$A$2:$B$55,2,FALSE),"No")</f>
        <v>LA VICTORIA</v>
      </c>
      <c r="Y4038" s="10" t="str">
        <f>IF(OR(LOWER(Tabla2[[#This Row],[GENERO]])="masculino", LOWER(Tabla2[[#This Row],[GENERO]])="femenino"),"OK","Corregir")</f>
        <v>OK</v>
      </c>
      <c r="Z4038" s="10" t="str">
        <f>+IF(Tabla2[[#This Row],[Nro. DNI / CE]]="","Corregir",IF(LEN(Tabla2[[#This Row],[Nro. DNI / CE]])&gt;=8,"OK","Corregir"))</f>
        <v>OK</v>
      </c>
      <c r="AA4038" s="10">
        <f>COUNTIF(Tabla2[APELLIDOS Y NOMBRES],Tabla2[[#This Row],[APELLIDOS Y NOMBRES]])</f>
        <v>1</v>
      </c>
      <c r="AB4038" t="str">
        <f ca="1">+IFERROR(IF(Tabla2[[#This Row],[FECHA CESE/BAJA]]="","No Aplica",IF(AND(MONTH(Tabla2[[#This Row],[FECHA CESE/BAJA]])=MONTH(TODAY()-30),YEAR(Tabla2[[#This Row],[FECHA CESE/BAJA]])=YEAR(TODAY())),MONTH(TODAY()-30)&amp;"-"&amp;YEAR(TODAY()),"Borrar")),"No aplica")</f>
        <v>No Aplica</v>
      </c>
      <c r="AC4038" t="str">
        <f ca="1">+IFERROR(IF(Tabla2[[#This Row],[FECHA INICIO DE LABORES EN OBRA]]="","No Aplica",IF(AND(MONTH(Tabla2[[#This Row],[FECHA INICIO DE LABORES EN OBRA]])=MONTH(TODAY()-30),YEAR(Tabla2[[#This Row],[FECHA INICIO DE LABORES EN OBRA]])=YEAR(TODAY())),MONTH(TODAY()-30)&amp;"-"&amp;YEAR(TODAY()),"No Aplica")),"No Aplica")</f>
        <v>No Aplica</v>
      </c>
    </row>
    <row r="4039" spans="1:29" x14ac:dyDescent="0.25">
      <c r="A4039" s="2" t="s">
        <v>6193</v>
      </c>
      <c r="B4039" s="3" t="s">
        <v>64</v>
      </c>
      <c r="C4039" s="3" t="s">
        <v>64</v>
      </c>
      <c r="D4039" s="3" t="s">
        <v>13177</v>
      </c>
      <c r="E4039" s="3" t="s">
        <v>13178</v>
      </c>
      <c r="F4039" s="36">
        <v>29440</v>
      </c>
      <c r="G4039" s="3">
        <v>1</v>
      </c>
      <c r="H4039" s="3" t="s">
        <v>5450</v>
      </c>
      <c r="I4039" s="3" t="s">
        <v>6217</v>
      </c>
      <c r="J4039" s="3" t="s">
        <v>13179</v>
      </c>
      <c r="K4039" s="3" t="s">
        <v>99</v>
      </c>
      <c r="L4039" s="8" t="s">
        <v>9818</v>
      </c>
      <c r="M4039" s="5"/>
      <c r="N4039" s="13" t="s">
        <v>1043</v>
      </c>
      <c r="O4039" s="5">
        <v>45100</v>
      </c>
      <c r="P4039" s="8">
        <v>1</v>
      </c>
      <c r="Q4039" s="9">
        <v>2</v>
      </c>
      <c r="R4039" s="9" t="str">
        <f>IFERROR(VLOOKUP(Tabla2[[#This Row],[CONTRATISTA PRNCIPAL]],Hoja1!$L$5:$M$9,2,FALSE),"CJV")</f>
        <v>CJV</v>
      </c>
      <c r="S4039" s="9" t="str">
        <f>IF(Tabla2[[#This Row],[EMPRESA]]=Tabla2[[#This Row],[CONTRATISTA PRNCIPAL]],"Principal","Secundaria")</f>
        <v>Principal</v>
      </c>
      <c r="T4039" s="10">
        <f>IFERROR(1/COUNTIF(Tabla2[CONTRATISTA PRNCIPAL],Tabla2[[#This Row],[CONTRATISTA PRNCIPAL]]),0)</f>
        <v>1.9230769230769232E-2</v>
      </c>
      <c r="U4039" s="33">
        <f ca="1">IF(((TODAY()-Tabla2[[#This Row],[FECHA NACIMIENTO]])/365)&lt;18,"Corregir", IF(((TODAY()-Tabla2[[#This Row],[FECHA NACIMIENTO]])/365)&gt;80, "Corregir",ROUNDDOWN(((TODAY()-Tabla2[[#This Row],[FECHA NACIMIENTO]])/365),0)))</f>
        <v>43</v>
      </c>
      <c r="V403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4039" s="34" t="str">
        <f ca="1">+IF(Tabla2[[#This Row],[Edad]]="Corregir","Corregir","Ok")</f>
        <v>Ok</v>
      </c>
      <c r="X4039" s="10" t="str">
        <f>+IFERROR(VLOOKUP(Tabla2[[#This Row],[DISTRITO SEGÚN DNI]],Hoja1!$A$2:$B$55,2,FALSE),"No")</f>
        <v>LA VICTORIA</v>
      </c>
      <c r="Y4039" s="10" t="str">
        <f>IF(OR(LOWER(Tabla2[[#This Row],[GENERO]])="masculino", LOWER(Tabla2[[#This Row],[GENERO]])="femenino"),"OK","Corregir")</f>
        <v>OK</v>
      </c>
      <c r="Z4039" s="10" t="str">
        <f>+IF(Tabla2[[#This Row],[Nro. DNI / CE]]="","Corregir",IF(LEN(Tabla2[[#This Row],[Nro. DNI / CE]])&gt;=8,"OK","Corregir"))</f>
        <v>OK</v>
      </c>
      <c r="AA4039" s="10">
        <f>COUNTIF(Tabla2[APELLIDOS Y NOMBRES],Tabla2[[#This Row],[APELLIDOS Y NOMBRES]])</f>
        <v>1</v>
      </c>
      <c r="AB4039" t="str">
        <f ca="1">+IFERROR(IF(Tabla2[[#This Row],[FECHA CESE/BAJA]]="","No Aplica",IF(AND(MONTH(Tabla2[[#This Row],[FECHA CESE/BAJA]])=MONTH(TODAY()-30),YEAR(Tabla2[[#This Row],[FECHA CESE/BAJA]])=YEAR(TODAY())),MONTH(TODAY()-30)&amp;"-"&amp;YEAR(TODAY()),"Borrar")),"No aplica")</f>
        <v>No Aplica</v>
      </c>
      <c r="AC4039" t="str">
        <f ca="1">+IFERROR(IF(Tabla2[[#This Row],[FECHA INICIO DE LABORES EN OBRA]]="","No Aplica",IF(AND(MONTH(Tabla2[[#This Row],[FECHA INICIO DE LABORES EN OBRA]])=MONTH(TODAY()-30),YEAR(Tabla2[[#This Row],[FECHA INICIO DE LABORES EN OBRA]])=YEAR(TODAY())),MONTH(TODAY()-30)&amp;"-"&amp;YEAR(TODAY()),"No Aplica")),"No Aplica")</f>
        <v>No Aplica</v>
      </c>
    </row>
    <row r="4040" spans="1:29" x14ac:dyDescent="0.25">
      <c r="A4040" s="2" t="s">
        <v>6193</v>
      </c>
      <c r="B4040" s="3" t="s">
        <v>64</v>
      </c>
      <c r="C4040" s="3" t="s">
        <v>64</v>
      </c>
      <c r="D4040" s="3" t="s">
        <v>13180</v>
      </c>
      <c r="E4040" s="3" t="s">
        <v>13181</v>
      </c>
      <c r="F4040" s="36">
        <v>34013</v>
      </c>
      <c r="G4040" s="3">
        <v>1</v>
      </c>
      <c r="H4040" s="3" t="s">
        <v>2765</v>
      </c>
      <c r="I4040" s="3" t="s">
        <v>6217</v>
      </c>
      <c r="J4040" s="3" t="s">
        <v>13182</v>
      </c>
      <c r="K4040" s="3" t="s">
        <v>13183</v>
      </c>
      <c r="L4040" s="8" t="s">
        <v>9818</v>
      </c>
      <c r="M4040" s="5"/>
      <c r="N4040" s="13" t="s">
        <v>1043</v>
      </c>
      <c r="O4040" s="5">
        <v>45146</v>
      </c>
      <c r="P4040" s="8">
        <v>1</v>
      </c>
      <c r="Q4040" s="9">
        <v>2</v>
      </c>
      <c r="R4040" s="9" t="str">
        <f>IFERROR(VLOOKUP(Tabla2[[#This Row],[CONTRATISTA PRNCIPAL]],Hoja1!$L$5:$M$9,2,FALSE),"CJV")</f>
        <v>CJV</v>
      </c>
      <c r="S4040" s="9" t="str">
        <f>IF(Tabla2[[#This Row],[EMPRESA]]=Tabla2[[#This Row],[CONTRATISTA PRNCIPAL]],"Principal","Secundaria")</f>
        <v>Principal</v>
      </c>
      <c r="T4040" s="10">
        <f>IFERROR(1/COUNTIF(Tabla2[CONTRATISTA PRNCIPAL],Tabla2[[#This Row],[CONTRATISTA PRNCIPAL]]),0)</f>
        <v>1.9230769230769232E-2</v>
      </c>
      <c r="U4040" s="33">
        <f ca="1">IF(((TODAY()-Tabla2[[#This Row],[FECHA NACIMIENTO]])/365)&lt;18,"Corregir", IF(((TODAY()-Tabla2[[#This Row],[FECHA NACIMIENTO]])/365)&gt;80, "Corregir",ROUNDDOWN(((TODAY()-Tabla2[[#This Row],[FECHA NACIMIENTO]])/365),0)))</f>
        <v>30</v>
      </c>
      <c r="V404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4040" s="34" t="str">
        <f ca="1">+IF(Tabla2[[#This Row],[Edad]]="Corregir","Corregir","Ok")</f>
        <v>Ok</v>
      </c>
      <c r="X4040" s="10" t="str">
        <f>+IFERROR(VLOOKUP(Tabla2[[#This Row],[DISTRITO SEGÚN DNI]],Hoja1!$A$2:$B$55,2,FALSE),"No")</f>
        <v>No</v>
      </c>
      <c r="Y4040" s="10" t="str">
        <f>IF(OR(LOWER(Tabla2[[#This Row],[GENERO]])="masculino", LOWER(Tabla2[[#This Row],[GENERO]])="femenino"),"OK","Corregir")</f>
        <v>OK</v>
      </c>
      <c r="Z4040" s="10" t="str">
        <f>+IF(Tabla2[[#This Row],[Nro. DNI / CE]]="","Corregir",IF(LEN(Tabla2[[#This Row],[Nro. DNI / CE]])&gt;=8,"OK","Corregir"))</f>
        <v>OK</v>
      </c>
      <c r="AA4040" s="10">
        <f>COUNTIF(Tabla2[APELLIDOS Y NOMBRES],Tabla2[[#This Row],[APELLIDOS Y NOMBRES]])</f>
        <v>1</v>
      </c>
      <c r="AB4040" t="str">
        <f ca="1">+IFERROR(IF(Tabla2[[#This Row],[FECHA CESE/BAJA]]="","No Aplica",IF(AND(MONTH(Tabla2[[#This Row],[FECHA CESE/BAJA]])=MONTH(TODAY()-30),YEAR(Tabla2[[#This Row],[FECHA CESE/BAJA]])=YEAR(TODAY())),MONTH(TODAY()-30)&amp;"-"&amp;YEAR(TODAY()),"Borrar")),"No aplica")</f>
        <v>No Aplica</v>
      </c>
      <c r="AC4040" t="str">
        <f ca="1">+IFERROR(IF(Tabla2[[#This Row],[FECHA INICIO DE LABORES EN OBRA]]="","No Aplica",IF(AND(MONTH(Tabla2[[#This Row],[FECHA INICIO DE LABORES EN OBRA]])=MONTH(TODAY()-30),YEAR(Tabla2[[#This Row],[FECHA INICIO DE LABORES EN OBRA]])=YEAR(TODAY())),MONTH(TODAY()-30)&amp;"-"&amp;YEAR(TODAY()),"No Aplica")),"No Aplica")</f>
        <v>8-2023</v>
      </c>
    </row>
    <row r="4041" spans="1:29" x14ac:dyDescent="0.25">
      <c r="A4041" s="2" t="s">
        <v>6230</v>
      </c>
      <c r="B4041" s="3" t="s">
        <v>6231</v>
      </c>
      <c r="C4041" s="3" t="s">
        <v>64</v>
      </c>
      <c r="D4041" s="3" t="s">
        <v>961</v>
      </c>
      <c r="E4041" s="3" t="s">
        <v>13184</v>
      </c>
      <c r="F4041" s="36">
        <v>24716</v>
      </c>
      <c r="G4041" s="3">
        <v>1</v>
      </c>
      <c r="H4041" s="3" t="s">
        <v>6232</v>
      </c>
      <c r="I4041" s="3" t="s">
        <v>6217</v>
      </c>
      <c r="J4041" s="3" t="s">
        <v>6233</v>
      </c>
      <c r="K4041" s="3" t="s">
        <v>1510</v>
      </c>
      <c r="L4041" s="8" t="s">
        <v>9813</v>
      </c>
      <c r="M4041" s="5"/>
      <c r="N4041" s="13" t="s">
        <v>1043</v>
      </c>
      <c r="O4041" s="5">
        <v>43671</v>
      </c>
      <c r="P4041" s="8">
        <v>1</v>
      </c>
      <c r="Q4041" s="9">
        <v>1</v>
      </c>
      <c r="R4041" s="9" t="str">
        <f>IFERROR(VLOOKUP(Tabla2[[#This Row],[CONTRATISTA PRNCIPAL]],Hoja1!$L$5:$M$9,2,FALSE),"CJV")</f>
        <v>CJV</v>
      </c>
      <c r="S4041" s="9" t="str">
        <f>IF(Tabla2[[#This Row],[EMPRESA]]=Tabla2[[#This Row],[CONTRATISTA PRNCIPAL]],"Principal","Secundaria")</f>
        <v>Secundaria</v>
      </c>
      <c r="T4041" s="10">
        <f>IFERROR(1/COUNTIF(Tabla2[CONTRATISTA PRNCIPAL],Tabla2[[#This Row],[CONTRATISTA PRNCIPAL]]),0)</f>
        <v>1.9230769230769232E-2</v>
      </c>
      <c r="U4041" s="33">
        <f ca="1">IF(((TODAY()-Tabla2[[#This Row],[FECHA NACIMIENTO]])/365)&lt;18,"Corregir", IF(((TODAY()-Tabla2[[#This Row],[FECHA NACIMIENTO]])/365)&gt;80, "Corregir",ROUNDDOWN(((TODAY()-Tabla2[[#This Row],[FECHA NACIMIENTO]])/365),0)))</f>
        <v>56</v>
      </c>
      <c r="V404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4041" s="34" t="str">
        <f ca="1">+IF(Tabla2[[#This Row],[Edad]]="Corregir","Corregir","Ok")</f>
        <v>Ok</v>
      </c>
      <c r="X4041" s="10" t="str">
        <f>+IFERROR(VLOOKUP(Tabla2[[#This Row],[DISTRITO SEGÚN DNI]],Hoja1!$A$2:$B$55,2,FALSE),"No")</f>
        <v>CALLAO</v>
      </c>
      <c r="Y4041" s="10" t="str">
        <f>IF(OR(LOWER(Tabla2[[#This Row],[GENERO]])="masculino", LOWER(Tabla2[[#This Row],[GENERO]])="femenino"),"OK","Corregir")</f>
        <v>OK</v>
      </c>
      <c r="Z4041" s="10" t="str">
        <f>+IF(Tabla2[[#This Row],[Nro. DNI / CE]]="","Corregir",IF(LEN(Tabla2[[#This Row],[Nro. DNI / CE]])&gt;=8,"OK","Corregir"))</f>
        <v>OK</v>
      </c>
      <c r="AA4041" s="10">
        <f>COUNTIF(Tabla2[APELLIDOS Y NOMBRES],Tabla2[[#This Row],[APELLIDOS Y NOMBRES]])</f>
        <v>1</v>
      </c>
      <c r="AB4041" t="str">
        <f ca="1">+IFERROR(IF(Tabla2[[#This Row],[FECHA CESE/BAJA]]="","No Aplica",IF(AND(MONTH(Tabla2[[#This Row],[FECHA CESE/BAJA]])=MONTH(TODAY()-30),YEAR(Tabla2[[#This Row],[FECHA CESE/BAJA]])=YEAR(TODAY())),MONTH(TODAY()-30)&amp;"-"&amp;YEAR(TODAY()),"Borrar")),"No aplica")</f>
        <v>No Aplica</v>
      </c>
      <c r="AC4041" t="str">
        <f ca="1">+IFERROR(IF(Tabla2[[#This Row],[FECHA INICIO DE LABORES EN OBRA]]="","No Aplica",IF(AND(MONTH(Tabla2[[#This Row],[FECHA INICIO DE LABORES EN OBRA]])=MONTH(TODAY()-30),YEAR(Tabla2[[#This Row],[FECHA INICIO DE LABORES EN OBRA]])=YEAR(TODAY())),MONTH(TODAY()-30)&amp;"-"&amp;YEAR(TODAY()),"No Aplica")),"No Aplica")</f>
        <v>No Aplica</v>
      </c>
    </row>
    <row r="4042" spans="1:29" x14ac:dyDescent="0.25">
      <c r="A4042" s="2" t="s">
        <v>6230</v>
      </c>
      <c r="B4042" s="3" t="s">
        <v>6231</v>
      </c>
      <c r="C4042" s="3" t="s">
        <v>64</v>
      </c>
      <c r="D4042" s="3" t="s">
        <v>13185</v>
      </c>
      <c r="E4042" s="3" t="s">
        <v>13186</v>
      </c>
      <c r="F4042" s="36">
        <v>30147</v>
      </c>
      <c r="G4042" s="3">
        <v>2</v>
      </c>
      <c r="H4042" s="3" t="s">
        <v>1045</v>
      </c>
      <c r="I4042" s="3" t="s">
        <v>6217</v>
      </c>
      <c r="J4042" s="3" t="s">
        <v>13187</v>
      </c>
      <c r="K4042" s="3" t="s">
        <v>2094</v>
      </c>
      <c r="L4042" s="8" t="s">
        <v>9813</v>
      </c>
      <c r="M4042" s="5"/>
      <c r="N4042" s="13" t="s">
        <v>6240</v>
      </c>
      <c r="O4042" s="5">
        <v>44761</v>
      </c>
      <c r="P4042" s="8">
        <v>1</v>
      </c>
      <c r="Q4042" s="9">
        <v>1</v>
      </c>
      <c r="R4042" s="9" t="str">
        <f>IFERROR(VLOOKUP(Tabla2[[#This Row],[CONTRATISTA PRNCIPAL]],Hoja1!$L$5:$M$9,2,FALSE),"CJV")</f>
        <v>CJV</v>
      </c>
      <c r="S4042" s="9" t="str">
        <f>IF(Tabla2[[#This Row],[EMPRESA]]=Tabla2[[#This Row],[CONTRATISTA PRNCIPAL]],"Principal","Secundaria")</f>
        <v>Secundaria</v>
      </c>
      <c r="T4042" s="10">
        <f>IFERROR(1/COUNTIF(Tabla2[CONTRATISTA PRNCIPAL],Tabla2[[#This Row],[CONTRATISTA PRNCIPAL]]),0)</f>
        <v>1.9230769230769232E-2</v>
      </c>
      <c r="U4042" s="33">
        <f ca="1">IF(((TODAY()-Tabla2[[#This Row],[FECHA NACIMIENTO]])/365)&lt;18,"Corregir", IF(((TODAY()-Tabla2[[#This Row],[FECHA NACIMIENTO]])/365)&gt;80, "Corregir",ROUNDDOWN(((TODAY()-Tabla2[[#This Row],[FECHA NACIMIENTO]])/365),0)))</f>
        <v>41</v>
      </c>
      <c r="V404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4042" s="34" t="str">
        <f ca="1">+IF(Tabla2[[#This Row],[Edad]]="Corregir","Corregir","Ok")</f>
        <v>Ok</v>
      </c>
      <c r="X4042" s="10" t="str">
        <f>+IFERROR(VLOOKUP(Tabla2[[#This Row],[DISTRITO SEGÚN DNI]],Hoja1!$A$2:$B$55,2,FALSE),"No")</f>
        <v>No</v>
      </c>
      <c r="Y4042" s="10" t="str">
        <f>IF(OR(LOWER(Tabla2[[#This Row],[GENERO]])="masculino", LOWER(Tabla2[[#This Row],[GENERO]])="femenino"),"OK","Corregir")</f>
        <v>OK</v>
      </c>
      <c r="Z4042" s="10" t="str">
        <f>+IF(Tabla2[[#This Row],[Nro. DNI / CE]]="","Corregir",IF(LEN(Tabla2[[#This Row],[Nro. DNI / CE]])&gt;=8,"OK","Corregir"))</f>
        <v>OK</v>
      </c>
      <c r="AA4042" s="10">
        <f>COUNTIF(Tabla2[APELLIDOS Y NOMBRES],Tabla2[[#This Row],[APELLIDOS Y NOMBRES]])</f>
        <v>1</v>
      </c>
      <c r="AB4042" t="str">
        <f ca="1">+IFERROR(IF(Tabla2[[#This Row],[FECHA CESE/BAJA]]="","No Aplica",IF(AND(MONTH(Tabla2[[#This Row],[FECHA CESE/BAJA]])=MONTH(TODAY()-30),YEAR(Tabla2[[#This Row],[FECHA CESE/BAJA]])=YEAR(TODAY())),MONTH(TODAY()-30)&amp;"-"&amp;YEAR(TODAY()),"Borrar")),"No aplica")</f>
        <v>No Aplica</v>
      </c>
      <c r="AC4042" t="str">
        <f ca="1">+IFERROR(IF(Tabla2[[#This Row],[FECHA INICIO DE LABORES EN OBRA]]="","No Aplica",IF(AND(MONTH(Tabla2[[#This Row],[FECHA INICIO DE LABORES EN OBRA]])=MONTH(TODAY()-30),YEAR(Tabla2[[#This Row],[FECHA INICIO DE LABORES EN OBRA]])=YEAR(TODAY())),MONTH(TODAY()-30)&amp;"-"&amp;YEAR(TODAY()),"No Aplica")),"No Aplica")</f>
        <v>No Aplica</v>
      </c>
    </row>
    <row r="4043" spans="1:29" x14ac:dyDescent="0.25">
      <c r="A4043" s="2" t="s">
        <v>6230</v>
      </c>
      <c r="B4043" s="3" t="s">
        <v>6231</v>
      </c>
      <c r="C4043" s="3" t="s">
        <v>64</v>
      </c>
      <c r="D4043" s="3" t="s">
        <v>6234</v>
      </c>
      <c r="E4043" s="3" t="s">
        <v>13188</v>
      </c>
      <c r="F4043" s="36">
        <v>32442</v>
      </c>
      <c r="G4043" s="3">
        <v>2</v>
      </c>
      <c r="H4043" s="3" t="s">
        <v>6235</v>
      </c>
      <c r="I4043" s="3" t="s">
        <v>6196</v>
      </c>
      <c r="J4043" s="3" t="s">
        <v>6236</v>
      </c>
      <c r="K4043" s="3" t="s">
        <v>2094</v>
      </c>
      <c r="L4043" s="8" t="s">
        <v>9813</v>
      </c>
      <c r="M4043" s="5"/>
      <c r="N4043" s="13" t="s">
        <v>1043</v>
      </c>
      <c r="O4043" s="5">
        <v>43671</v>
      </c>
      <c r="P4043" s="8">
        <v>1</v>
      </c>
      <c r="Q4043" s="9">
        <v>1</v>
      </c>
      <c r="R4043" s="9" t="str">
        <f>IFERROR(VLOOKUP(Tabla2[[#This Row],[CONTRATISTA PRNCIPAL]],Hoja1!$L$5:$M$9,2,FALSE),"CJV")</f>
        <v>CJV</v>
      </c>
      <c r="S4043" s="9" t="str">
        <f>IF(Tabla2[[#This Row],[EMPRESA]]=Tabla2[[#This Row],[CONTRATISTA PRNCIPAL]],"Principal","Secundaria")</f>
        <v>Secundaria</v>
      </c>
      <c r="T4043" s="10">
        <f>IFERROR(1/COUNTIF(Tabla2[CONTRATISTA PRNCIPAL],Tabla2[[#This Row],[CONTRATISTA PRNCIPAL]]),0)</f>
        <v>1.9230769230769232E-2</v>
      </c>
      <c r="U4043" s="33">
        <f ca="1">IF(((TODAY()-Tabla2[[#This Row],[FECHA NACIMIENTO]])/365)&lt;18,"Corregir", IF(((TODAY()-Tabla2[[#This Row],[FECHA NACIMIENTO]])/365)&gt;80, "Corregir",ROUNDDOWN(((TODAY()-Tabla2[[#This Row],[FECHA NACIMIENTO]])/365),0)))</f>
        <v>34</v>
      </c>
      <c r="V404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4043" s="34" t="str">
        <f ca="1">+IF(Tabla2[[#This Row],[Edad]]="Corregir","Corregir","Ok")</f>
        <v>Ok</v>
      </c>
      <c r="X4043" s="10" t="str">
        <f>+IFERROR(VLOOKUP(Tabla2[[#This Row],[DISTRITO SEGÚN DNI]],Hoja1!$A$2:$B$55,2,FALSE),"No")</f>
        <v>No</v>
      </c>
      <c r="Y4043" s="10" t="str">
        <f>IF(OR(LOWER(Tabla2[[#This Row],[GENERO]])="masculino", LOWER(Tabla2[[#This Row],[GENERO]])="femenino"),"OK","Corregir")</f>
        <v>OK</v>
      </c>
      <c r="Z4043" s="10" t="str">
        <f>+IF(Tabla2[[#This Row],[Nro. DNI / CE]]="","Corregir",IF(LEN(Tabla2[[#This Row],[Nro. DNI / CE]])&gt;=8,"OK","Corregir"))</f>
        <v>OK</v>
      </c>
      <c r="AA4043" s="10">
        <f>COUNTIF(Tabla2[APELLIDOS Y NOMBRES],Tabla2[[#This Row],[APELLIDOS Y NOMBRES]])</f>
        <v>1</v>
      </c>
      <c r="AB4043" t="str">
        <f ca="1">+IFERROR(IF(Tabla2[[#This Row],[FECHA CESE/BAJA]]="","No Aplica",IF(AND(MONTH(Tabla2[[#This Row],[FECHA CESE/BAJA]])=MONTH(TODAY()-30),YEAR(Tabla2[[#This Row],[FECHA CESE/BAJA]])=YEAR(TODAY())),MONTH(TODAY()-30)&amp;"-"&amp;YEAR(TODAY()),"Borrar")),"No aplica")</f>
        <v>No Aplica</v>
      </c>
      <c r="AC4043" t="str">
        <f ca="1">+IFERROR(IF(Tabla2[[#This Row],[FECHA INICIO DE LABORES EN OBRA]]="","No Aplica",IF(AND(MONTH(Tabla2[[#This Row],[FECHA INICIO DE LABORES EN OBRA]])=MONTH(TODAY()-30),YEAR(Tabla2[[#This Row],[FECHA INICIO DE LABORES EN OBRA]])=YEAR(TODAY())),MONTH(TODAY()-30)&amp;"-"&amp;YEAR(TODAY()),"No Aplica")),"No Aplica")</f>
        <v>No Aplica</v>
      </c>
    </row>
    <row r="4044" spans="1:29" x14ac:dyDescent="0.25">
      <c r="A4044" s="2" t="s">
        <v>6230</v>
      </c>
      <c r="B4044" s="3" t="s">
        <v>6231</v>
      </c>
      <c r="C4044" s="3" t="s">
        <v>64</v>
      </c>
      <c r="D4044" s="3" t="s">
        <v>6237</v>
      </c>
      <c r="E4044" s="3" t="s">
        <v>13189</v>
      </c>
      <c r="F4044" s="36">
        <v>28336</v>
      </c>
      <c r="G4044" s="3">
        <v>1</v>
      </c>
      <c r="H4044" s="3" t="s">
        <v>6238</v>
      </c>
      <c r="I4044" s="3" t="s">
        <v>6217</v>
      </c>
      <c r="J4044" s="3" t="s">
        <v>6239</v>
      </c>
      <c r="K4044" s="3" t="s">
        <v>2094</v>
      </c>
      <c r="L4044" s="8" t="s">
        <v>9813</v>
      </c>
      <c r="M4044" s="5"/>
      <c r="N4044" s="13" t="s">
        <v>6240</v>
      </c>
      <c r="O4044" s="5">
        <v>43692</v>
      </c>
      <c r="P4044" s="8">
        <v>1</v>
      </c>
      <c r="Q4044" s="9">
        <v>2</v>
      </c>
      <c r="R4044" s="9" t="str">
        <f>IFERROR(VLOOKUP(Tabla2[[#This Row],[CONTRATISTA PRNCIPAL]],Hoja1!$L$5:$M$9,2,FALSE),"CJV")</f>
        <v>CJV</v>
      </c>
      <c r="S4044" s="9" t="str">
        <f>IF(Tabla2[[#This Row],[EMPRESA]]=Tabla2[[#This Row],[CONTRATISTA PRNCIPAL]],"Principal","Secundaria")</f>
        <v>Secundaria</v>
      </c>
      <c r="T4044" s="10">
        <f>IFERROR(1/COUNTIF(Tabla2[CONTRATISTA PRNCIPAL],Tabla2[[#This Row],[CONTRATISTA PRNCIPAL]]),0)</f>
        <v>1.9230769230769232E-2</v>
      </c>
      <c r="U4044" s="33">
        <f ca="1">IF(((TODAY()-Tabla2[[#This Row],[FECHA NACIMIENTO]])/365)&lt;18,"Corregir", IF(((TODAY()-Tabla2[[#This Row],[FECHA NACIMIENTO]])/365)&gt;80, "Corregir",ROUNDDOWN(((TODAY()-Tabla2[[#This Row],[FECHA NACIMIENTO]])/365),0)))</f>
        <v>46</v>
      </c>
      <c r="V404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4044" s="34" t="str">
        <f ca="1">+IF(Tabla2[[#This Row],[Edad]]="Corregir","Corregir","Ok")</f>
        <v>Ok</v>
      </c>
      <c r="X4044" s="10" t="str">
        <f>+IFERROR(VLOOKUP(Tabla2[[#This Row],[DISTRITO SEGÚN DNI]],Hoja1!$A$2:$B$55,2,FALSE),"No")</f>
        <v>No</v>
      </c>
      <c r="Y4044" s="10" t="str">
        <f>IF(OR(LOWER(Tabla2[[#This Row],[GENERO]])="masculino", LOWER(Tabla2[[#This Row],[GENERO]])="femenino"),"OK","Corregir")</f>
        <v>OK</v>
      </c>
      <c r="Z4044" s="10" t="str">
        <f>+IF(Tabla2[[#This Row],[Nro. DNI / CE]]="","Corregir",IF(LEN(Tabla2[[#This Row],[Nro. DNI / CE]])&gt;=8,"OK","Corregir"))</f>
        <v>OK</v>
      </c>
      <c r="AA4044" s="10">
        <f>COUNTIF(Tabla2[APELLIDOS Y NOMBRES],Tabla2[[#This Row],[APELLIDOS Y NOMBRES]])</f>
        <v>1</v>
      </c>
      <c r="AB4044" t="str">
        <f ca="1">+IFERROR(IF(Tabla2[[#This Row],[FECHA CESE/BAJA]]="","No Aplica",IF(AND(MONTH(Tabla2[[#This Row],[FECHA CESE/BAJA]])=MONTH(TODAY()-30),YEAR(Tabla2[[#This Row],[FECHA CESE/BAJA]])=YEAR(TODAY())),MONTH(TODAY()-30)&amp;"-"&amp;YEAR(TODAY()),"Borrar")),"No aplica")</f>
        <v>No Aplica</v>
      </c>
      <c r="AC4044" t="str">
        <f ca="1">+IFERROR(IF(Tabla2[[#This Row],[FECHA INICIO DE LABORES EN OBRA]]="","No Aplica",IF(AND(MONTH(Tabla2[[#This Row],[FECHA INICIO DE LABORES EN OBRA]])=MONTH(TODAY()-30),YEAR(Tabla2[[#This Row],[FECHA INICIO DE LABORES EN OBRA]])=YEAR(TODAY())),MONTH(TODAY()-30)&amp;"-"&amp;YEAR(TODAY()),"No Aplica")),"No Aplica")</f>
        <v>No Aplica</v>
      </c>
    </row>
    <row r="4045" spans="1:29" x14ac:dyDescent="0.25">
      <c r="A4045" s="2" t="s">
        <v>6230</v>
      </c>
      <c r="B4045" s="3" t="s">
        <v>6231</v>
      </c>
      <c r="C4045" s="3" t="s">
        <v>64</v>
      </c>
      <c r="D4045" s="3" t="s">
        <v>6241</v>
      </c>
      <c r="E4045" s="3" t="s">
        <v>13190</v>
      </c>
      <c r="F4045" s="36">
        <v>31463</v>
      </c>
      <c r="G4045" s="3">
        <v>1</v>
      </c>
      <c r="H4045" s="3" t="s">
        <v>1475</v>
      </c>
      <c r="I4045" s="3" t="s">
        <v>6217</v>
      </c>
      <c r="J4045" s="3" t="s">
        <v>6242</v>
      </c>
      <c r="K4045" s="3" t="s">
        <v>1500</v>
      </c>
      <c r="L4045" s="8" t="s">
        <v>9813</v>
      </c>
      <c r="M4045" s="5"/>
      <c r="N4045" s="13" t="s">
        <v>1043</v>
      </c>
      <c r="O4045" s="5" t="s">
        <v>10329</v>
      </c>
      <c r="P4045" s="8">
        <v>1</v>
      </c>
      <c r="Q4045" s="9">
        <v>1</v>
      </c>
      <c r="R4045" s="9" t="str">
        <f>IFERROR(VLOOKUP(Tabla2[[#This Row],[CONTRATISTA PRNCIPAL]],Hoja1!$L$5:$M$9,2,FALSE),"CJV")</f>
        <v>CJV</v>
      </c>
      <c r="S4045" s="9" t="str">
        <f>IF(Tabla2[[#This Row],[EMPRESA]]=Tabla2[[#This Row],[CONTRATISTA PRNCIPAL]],"Principal","Secundaria")</f>
        <v>Secundaria</v>
      </c>
      <c r="T4045" s="10">
        <f>IFERROR(1/COUNTIF(Tabla2[CONTRATISTA PRNCIPAL],Tabla2[[#This Row],[CONTRATISTA PRNCIPAL]]),0)</f>
        <v>1.9230769230769232E-2</v>
      </c>
      <c r="U4045" s="33">
        <f ca="1">IF(((TODAY()-Tabla2[[#This Row],[FECHA NACIMIENTO]])/365)&lt;18,"Corregir", IF(((TODAY()-Tabla2[[#This Row],[FECHA NACIMIENTO]])/365)&gt;80, "Corregir",ROUNDDOWN(((TODAY()-Tabla2[[#This Row],[FECHA NACIMIENTO]])/365),0)))</f>
        <v>37</v>
      </c>
      <c r="V404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4045" s="34" t="str">
        <f ca="1">+IF(Tabla2[[#This Row],[Edad]]="Corregir","Corregir","Ok")</f>
        <v>Ok</v>
      </c>
      <c r="X4045" s="10" t="str">
        <f>+IFERROR(VLOOKUP(Tabla2[[#This Row],[DISTRITO SEGÚN DNI]],Hoja1!$A$2:$B$55,2,FALSE),"No")</f>
        <v>No</v>
      </c>
      <c r="Y4045" s="10" t="str">
        <f>IF(OR(LOWER(Tabla2[[#This Row],[GENERO]])="masculino", LOWER(Tabla2[[#This Row],[GENERO]])="femenino"),"OK","Corregir")</f>
        <v>OK</v>
      </c>
      <c r="Z4045" s="10" t="str">
        <f>+IF(Tabla2[[#This Row],[Nro. DNI / CE]]="","Corregir",IF(LEN(Tabla2[[#This Row],[Nro. DNI / CE]])&gt;=8,"OK","Corregir"))</f>
        <v>OK</v>
      </c>
      <c r="AA4045" s="10">
        <f>COUNTIF(Tabla2[APELLIDOS Y NOMBRES],Tabla2[[#This Row],[APELLIDOS Y NOMBRES]])</f>
        <v>1</v>
      </c>
      <c r="AB4045" t="str">
        <f ca="1">+IFERROR(IF(Tabla2[[#This Row],[FECHA CESE/BAJA]]="","No Aplica",IF(AND(MONTH(Tabla2[[#This Row],[FECHA CESE/BAJA]])=MONTH(TODAY()-30),YEAR(Tabla2[[#This Row],[FECHA CESE/BAJA]])=YEAR(TODAY())),MONTH(TODAY()-30)&amp;"-"&amp;YEAR(TODAY()),"Borrar")),"No aplica")</f>
        <v>No Aplica</v>
      </c>
      <c r="AC4045" t="str">
        <f ca="1">+IFERROR(IF(Tabla2[[#This Row],[FECHA INICIO DE LABORES EN OBRA]]="","No Aplica",IF(AND(MONTH(Tabla2[[#This Row],[FECHA INICIO DE LABORES EN OBRA]])=MONTH(TODAY()-30),YEAR(Tabla2[[#This Row],[FECHA INICIO DE LABORES EN OBRA]])=YEAR(TODAY())),MONTH(TODAY()-30)&amp;"-"&amp;YEAR(TODAY()),"No Aplica")),"No Aplica")</f>
        <v>No Aplica</v>
      </c>
    </row>
    <row r="4046" spans="1:29" x14ac:dyDescent="0.25">
      <c r="A4046" s="2" t="s">
        <v>6230</v>
      </c>
      <c r="B4046" s="3" t="s">
        <v>6231</v>
      </c>
      <c r="C4046" s="3" t="s">
        <v>64</v>
      </c>
      <c r="D4046" s="3" t="s">
        <v>962</v>
      </c>
      <c r="E4046" s="3" t="s">
        <v>13191</v>
      </c>
      <c r="F4046" s="36">
        <v>29786</v>
      </c>
      <c r="G4046" s="3">
        <v>2</v>
      </c>
      <c r="H4046" s="3" t="s">
        <v>6243</v>
      </c>
      <c r="I4046" s="3" t="s">
        <v>6217</v>
      </c>
      <c r="J4046" s="3" t="s">
        <v>6244</v>
      </c>
      <c r="K4046" s="3" t="s">
        <v>726</v>
      </c>
      <c r="L4046" s="8" t="s">
        <v>9813</v>
      </c>
      <c r="M4046" s="5"/>
      <c r="N4046" s="13" t="s">
        <v>1043</v>
      </c>
      <c r="O4046" s="5">
        <v>45104</v>
      </c>
      <c r="P4046" s="8">
        <v>1</v>
      </c>
      <c r="Q4046" s="9">
        <v>1</v>
      </c>
      <c r="R4046" s="9" t="str">
        <f>IFERROR(VLOOKUP(Tabla2[[#This Row],[CONTRATISTA PRNCIPAL]],Hoja1!$L$5:$M$9,2,FALSE),"CJV")</f>
        <v>CJV</v>
      </c>
      <c r="S4046" s="9" t="str">
        <f>IF(Tabla2[[#This Row],[EMPRESA]]=Tabla2[[#This Row],[CONTRATISTA PRNCIPAL]],"Principal","Secundaria")</f>
        <v>Secundaria</v>
      </c>
      <c r="T4046" s="10">
        <f>IFERROR(1/COUNTIF(Tabla2[CONTRATISTA PRNCIPAL],Tabla2[[#This Row],[CONTRATISTA PRNCIPAL]]),0)</f>
        <v>1.9230769230769232E-2</v>
      </c>
      <c r="U4046" s="33">
        <f ca="1">IF(((TODAY()-Tabla2[[#This Row],[FECHA NACIMIENTO]])/365)&lt;18,"Corregir", IF(((TODAY()-Tabla2[[#This Row],[FECHA NACIMIENTO]])/365)&gt;80, "Corregir",ROUNDDOWN(((TODAY()-Tabla2[[#This Row],[FECHA NACIMIENTO]])/365),0)))</f>
        <v>42</v>
      </c>
      <c r="V404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4046" s="34" t="str">
        <f ca="1">+IF(Tabla2[[#This Row],[Edad]]="Corregir","Corregir","Ok")</f>
        <v>Ok</v>
      </c>
      <c r="X4046" s="10" t="str">
        <f>+IFERROR(VLOOKUP(Tabla2[[#This Row],[DISTRITO SEGÚN DNI]],Hoja1!$A$2:$B$55,2,FALSE),"No")</f>
        <v>CALLAO</v>
      </c>
      <c r="Y4046" s="10" t="str">
        <f>IF(OR(LOWER(Tabla2[[#This Row],[GENERO]])="masculino", LOWER(Tabla2[[#This Row],[GENERO]])="femenino"),"OK","Corregir")</f>
        <v>OK</v>
      </c>
      <c r="Z4046" s="10" t="str">
        <f>+IF(Tabla2[[#This Row],[Nro. DNI / CE]]="","Corregir",IF(LEN(Tabla2[[#This Row],[Nro. DNI / CE]])&gt;=8,"OK","Corregir"))</f>
        <v>OK</v>
      </c>
      <c r="AA4046" s="10">
        <f>COUNTIF(Tabla2[APELLIDOS Y NOMBRES],Tabla2[[#This Row],[APELLIDOS Y NOMBRES]])</f>
        <v>1</v>
      </c>
      <c r="AB4046" t="str">
        <f ca="1">+IFERROR(IF(Tabla2[[#This Row],[FECHA CESE/BAJA]]="","No Aplica",IF(AND(MONTH(Tabla2[[#This Row],[FECHA CESE/BAJA]])=MONTH(TODAY()-30),YEAR(Tabla2[[#This Row],[FECHA CESE/BAJA]])=YEAR(TODAY())),MONTH(TODAY()-30)&amp;"-"&amp;YEAR(TODAY()),"Borrar")),"No aplica")</f>
        <v>No Aplica</v>
      </c>
      <c r="AC4046" t="str">
        <f ca="1">+IFERROR(IF(Tabla2[[#This Row],[FECHA INICIO DE LABORES EN OBRA]]="","No Aplica",IF(AND(MONTH(Tabla2[[#This Row],[FECHA INICIO DE LABORES EN OBRA]])=MONTH(TODAY()-30),YEAR(Tabla2[[#This Row],[FECHA INICIO DE LABORES EN OBRA]])=YEAR(TODAY())),MONTH(TODAY()-30)&amp;"-"&amp;YEAR(TODAY()),"No Aplica")),"No Aplica")</f>
        <v>No Aplica</v>
      </c>
    </row>
    <row r="4047" spans="1:29" x14ac:dyDescent="0.25">
      <c r="A4047" s="2" t="s">
        <v>6230</v>
      </c>
      <c r="B4047" s="3" t="s">
        <v>6231</v>
      </c>
      <c r="C4047" s="3" t="s">
        <v>64</v>
      </c>
      <c r="D4047" s="3" t="s">
        <v>6245</v>
      </c>
      <c r="E4047" s="3" t="s">
        <v>13192</v>
      </c>
      <c r="F4047" s="36">
        <v>31140</v>
      </c>
      <c r="G4047" s="3">
        <v>2</v>
      </c>
      <c r="H4047" s="3" t="s">
        <v>6246</v>
      </c>
      <c r="I4047" s="3" t="s">
        <v>6217</v>
      </c>
      <c r="J4047" s="3" t="s">
        <v>6247</v>
      </c>
      <c r="K4047" s="3" t="s">
        <v>2423</v>
      </c>
      <c r="L4047" s="8" t="s">
        <v>9813</v>
      </c>
      <c r="M4047" s="5"/>
      <c r="N4047" s="13" t="s">
        <v>1043</v>
      </c>
      <c r="O4047" s="5">
        <v>44761</v>
      </c>
      <c r="P4047" s="8">
        <v>1</v>
      </c>
      <c r="Q4047" s="9">
        <v>1</v>
      </c>
      <c r="R4047" s="9" t="str">
        <f>IFERROR(VLOOKUP(Tabla2[[#This Row],[CONTRATISTA PRNCIPAL]],Hoja1!$L$5:$M$9,2,FALSE),"CJV")</f>
        <v>CJV</v>
      </c>
      <c r="S4047" s="9" t="str">
        <f>IF(Tabla2[[#This Row],[EMPRESA]]=Tabla2[[#This Row],[CONTRATISTA PRNCIPAL]],"Principal","Secundaria")</f>
        <v>Secundaria</v>
      </c>
      <c r="T4047" s="10">
        <f>IFERROR(1/COUNTIF(Tabla2[CONTRATISTA PRNCIPAL],Tabla2[[#This Row],[CONTRATISTA PRNCIPAL]]),0)</f>
        <v>1.9230769230769232E-2</v>
      </c>
      <c r="U4047" s="33">
        <f ca="1">IF(((TODAY()-Tabla2[[#This Row],[FECHA NACIMIENTO]])/365)&lt;18,"Corregir", IF(((TODAY()-Tabla2[[#This Row],[FECHA NACIMIENTO]])/365)&gt;80, "Corregir",ROUNDDOWN(((TODAY()-Tabla2[[#This Row],[FECHA NACIMIENTO]])/365),0)))</f>
        <v>38</v>
      </c>
      <c r="V404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4047" s="34" t="str">
        <f ca="1">+IF(Tabla2[[#This Row],[Edad]]="Corregir","Corregir","Ok")</f>
        <v>Ok</v>
      </c>
      <c r="X4047" s="10" t="str">
        <f>+IFERROR(VLOOKUP(Tabla2[[#This Row],[DISTRITO SEGÚN DNI]],Hoja1!$A$2:$B$55,2,FALSE),"No")</f>
        <v>No</v>
      </c>
      <c r="Y4047" s="10" t="str">
        <f>IF(OR(LOWER(Tabla2[[#This Row],[GENERO]])="masculino", LOWER(Tabla2[[#This Row],[GENERO]])="femenino"),"OK","Corregir")</f>
        <v>OK</v>
      </c>
      <c r="Z4047" s="10" t="str">
        <f>+IF(Tabla2[[#This Row],[Nro. DNI / CE]]="","Corregir",IF(LEN(Tabla2[[#This Row],[Nro. DNI / CE]])&gt;=8,"OK","Corregir"))</f>
        <v>OK</v>
      </c>
      <c r="AA4047" s="10">
        <f>COUNTIF(Tabla2[APELLIDOS Y NOMBRES],Tabla2[[#This Row],[APELLIDOS Y NOMBRES]])</f>
        <v>1</v>
      </c>
      <c r="AB4047" t="str">
        <f ca="1">+IFERROR(IF(Tabla2[[#This Row],[FECHA CESE/BAJA]]="","No Aplica",IF(AND(MONTH(Tabla2[[#This Row],[FECHA CESE/BAJA]])=MONTH(TODAY()-30),YEAR(Tabla2[[#This Row],[FECHA CESE/BAJA]])=YEAR(TODAY())),MONTH(TODAY()-30)&amp;"-"&amp;YEAR(TODAY()),"Borrar")),"No aplica")</f>
        <v>No Aplica</v>
      </c>
      <c r="AC4047" t="str">
        <f ca="1">+IFERROR(IF(Tabla2[[#This Row],[FECHA INICIO DE LABORES EN OBRA]]="","No Aplica",IF(AND(MONTH(Tabla2[[#This Row],[FECHA INICIO DE LABORES EN OBRA]])=MONTH(TODAY()-30),YEAR(Tabla2[[#This Row],[FECHA INICIO DE LABORES EN OBRA]])=YEAR(TODAY())),MONTH(TODAY()-30)&amp;"-"&amp;YEAR(TODAY()),"No Aplica")),"No Aplica")</f>
        <v>No Aplica</v>
      </c>
    </row>
    <row r="4048" spans="1:29" x14ac:dyDescent="0.25">
      <c r="A4048" s="2" t="s">
        <v>6193</v>
      </c>
      <c r="B4048" s="3" t="s">
        <v>6231</v>
      </c>
      <c r="C4048" s="3" t="s">
        <v>64</v>
      </c>
      <c r="D4048" s="3" t="s">
        <v>6248</v>
      </c>
      <c r="E4048" s="3" t="s">
        <v>13193</v>
      </c>
      <c r="F4048" s="36">
        <v>32252</v>
      </c>
      <c r="G4048" s="3">
        <v>2</v>
      </c>
      <c r="H4048" s="3" t="s">
        <v>6249</v>
      </c>
      <c r="I4048" s="3" t="s">
        <v>6217</v>
      </c>
      <c r="J4048" s="3" t="s">
        <v>6250</v>
      </c>
      <c r="K4048" s="3" t="s">
        <v>1136</v>
      </c>
      <c r="L4048" s="8" t="s">
        <v>9813</v>
      </c>
      <c r="M4048" s="5"/>
      <c r="N4048" s="13" t="s">
        <v>1043</v>
      </c>
      <c r="O4048" s="5">
        <v>44778</v>
      </c>
      <c r="P4048" s="8">
        <v>1</v>
      </c>
      <c r="Q4048" s="9">
        <v>1</v>
      </c>
      <c r="R4048" s="9" t="str">
        <f>IFERROR(VLOOKUP(Tabla2[[#This Row],[CONTRATISTA PRNCIPAL]],Hoja1!$L$5:$M$9,2,FALSE),"CJV")</f>
        <v>CJV</v>
      </c>
      <c r="S4048" s="9" t="str">
        <f>IF(Tabla2[[#This Row],[EMPRESA]]=Tabla2[[#This Row],[CONTRATISTA PRNCIPAL]],"Principal","Secundaria")</f>
        <v>Secundaria</v>
      </c>
      <c r="T4048" s="10">
        <f>IFERROR(1/COUNTIF(Tabla2[CONTRATISTA PRNCIPAL],Tabla2[[#This Row],[CONTRATISTA PRNCIPAL]]),0)</f>
        <v>1.9230769230769232E-2</v>
      </c>
      <c r="U4048" s="33">
        <f ca="1">IF(((TODAY()-Tabla2[[#This Row],[FECHA NACIMIENTO]])/365)&lt;18,"Corregir", IF(((TODAY()-Tabla2[[#This Row],[FECHA NACIMIENTO]])/365)&gt;80, "Corregir",ROUNDDOWN(((TODAY()-Tabla2[[#This Row],[FECHA NACIMIENTO]])/365),0)))</f>
        <v>35</v>
      </c>
      <c r="V404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4048" s="34" t="str">
        <f ca="1">+IF(Tabla2[[#This Row],[Edad]]="Corregir","Corregir","Ok")</f>
        <v>Ok</v>
      </c>
      <c r="X4048" s="10" t="str">
        <f>+IFERROR(VLOOKUP(Tabla2[[#This Row],[DISTRITO SEGÚN DNI]],Hoja1!$A$2:$B$55,2,FALSE),"No")</f>
        <v>No</v>
      </c>
      <c r="Y4048" s="10" t="str">
        <f>IF(OR(LOWER(Tabla2[[#This Row],[GENERO]])="masculino", LOWER(Tabla2[[#This Row],[GENERO]])="femenino"),"OK","Corregir")</f>
        <v>OK</v>
      </c>
      <c r="Z4048" s="10" t="str">
        <f>+IF(Tabla2[[#This Row],[Nro. DNI / CE]]="","Corregir",IF(LEN(Tabla2[[#This Row],[Nro. DNI / CE]])&gt;=8,"OK","Corregir"))</f>
        <v>OK</v>
      </c>
      <c r="AA4048" s="10">
        <f>COUNTIF(Tabla2[APELLIDOS Y NOMBRES],Tabla2[[#This Row],[APELLIDOS Y NOMBRES]])</f>
        <v>1</v>
      </c>
      <c r="AB4048" t="str">
        <f ca="1">+IFERROR(IF(Tabla2[[#This Row],[FECHA CESE/BAJA]]="","No Aplica",IF(AND(MONTH(Tabla2[[#This Row],[FECHA CESE/BAJA]])=MONTH(TODAY()-30),YEAR(Tabla2[[#This Row],[FECHA CESE/BAJA]])=YEAR(TODAY())),MONTH(TODAY()-30)&amp;"-"&amp;YEAR(TODAY()),"Borrar")),"No aplica")</f>
        <v>No Aplica</v>
      </c>
      <c r="AC4048" t="str">
        <f ca="1">+IFERROR(IF(Tabla2[[#This Row],[FECHA INICIO DE LABORES EN OBRA]]="","No Aplica",IF(AND(MONTH(Tabla2[[#This Row],[FECHA INICIO DE LABORES EN OBRA]])=MONTH(TODAY()-30),YEAR(Tabla2[[#This Row],[FECHA INICIO DE LABORES EN OBRA]])=YEAR(TODAY())),MONTH(TODAY()-30)&amp;"-"&amp;YEAR(TODAY()),"No Aplica")),"No Aplica")</f>
        <v>No Aplica</v>
      </c>
    </row>
    <row r="4049" spans="1:29" x14ac:dyDescent="0.25">
      <c r="A4049" s="2" t="s">
        <v>6193</v>
      </c>
      <c r="B4049" s="3" t="s">
        <v>6231</v>
      </c>
      <c r="C4049" s="3" t="s">
        <v>64</v>
      </c>
      <c r="D4049" s="3">
        <v>46373731</v>
      </c>
      <c r="E4049" s="3" t="s">
        <v>13194</v>
      </c>
      <c r="F4049" s="36">
        <v>32600</v>
      </c>
      <c r="G4049" s="3">
        <v>2</v>
      </c>
      <c r="H4049" s="3" t="s">
        <v>6249</v>
      </c>
      <c r="I4049" s="3" t="s">
        <v>6217</v>
      </c>
      <c r="J4049" s="3" t="s">
        <v>13195</v>
      </c>
      <c r="K4049" s="3" t="s">
        <v>1219</v>
      </c>
      <c r="L4049" s="8" t="s">
        <v>9813</v>
      </c>
      <c r="M4049" s="5"/>
      <c r="N4049" s="13" t="s">
        <v>1043</v>
      </c>
      <c r="O4049" s="5">
        <v>45104</v>
      </c>
      <c r="P4049" s="8">
        <v>1</v>
      </c>
      <c r="Q4049" s="9">
        <v>1</v>
      </c>
      <c r="R4049" s="9" t="str">
        <f>IFERROR(VLOOKUP(Tabla2[[#This Row],[CONTRATISTA PRNCIPAL]],Hoja1!$L$5:$M$9,2,FALSE),"CJV")</f>
        <v>CJV</v>
      </c>
      <c r="S4049" s="9" t="str">
        <f>IF(Tabla2[[#This Row],[EMPRESA]]=Tabla2[[#This Row],[CONTRATISTA PRNCIPAL]],"Principal","Secundaria")</f>
        <v>Secundaria</v>
      </c>
      <c r="T4049" s="10">
        <f>IFERROR(1/COUNTIF(Tabla2[CONTRATISTA PRNCIPAL],Tabla2[[#This Row],[CONTRATISTA PRNCIPAL]]),0)</f>
        <v>1.9230769230769232E-2</v>
      </c>
      <c r="U4049" s="33">
        <f ca="1">IF(((TODAY()-Tabla2[[#This Row],[FECHA NACIMIENTO]])/365)&lt;18,"Corregir", IF(((TODAY()-Tabla2[[#This Row],[FECHA NACIMIENTO]])/365)&gt;80, "Corregir",ROUNDDOWN(((TODAY()-Tabla2[[#This Row],[FECHA NACIMIENTO]])/365),0)))</f>
        <v>34</v>
      </c>
      <c r="V404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4049" s="34" t="str">
        <f ca="1">+IF(Tabla2[[#This Row],[Edad]]="Corregir","Corregir","Ok")</f>
        <v>Ok</v>
      </c>
      <c r="X4049" s="10" t="str">
        <f>+IFERROR(VLOOKUP(Tabla2[[#This Row],[DISTRITO SEGÚN DNI]],Hoja1!$A$2:$B$55,2,FALSE),"No")</f>
        <v>No</v>
      </c>
      <c r="Y4049" s="10" t="str">
        <f>IF(OR(LOWER(Tabla2[[#This Row],[GENERO]])="masculino", LOWER(Tabla2[[#This Row],[GENERO]])="femenino"),"OK","Corregir")</f>
        <v>OK</v>
      </c>
      <c r="Z4049" s="10" t="str">
        <f>+IF(Tabla2[[#This Row],[Nro. DNI / CE]]="","Corregir",IF(LEN(Tabla2[[#This Row],[Nro. DNI / CE]])&gt;=8,"OK","Corregir"))</f>
        <v>OK</v>
      </c>
      <c r="AA4049" s="10">
        <f>COUNTIF(Tabla2[APELLIDOS Y NOMBRES],Tabla2[[#This Row],[APELLIDOS Y NOMBRES]])</f>
        <v>1</v>
      </c>
      <c r="AB4049" t="str">
        <f ca="1">+IFERROR(IF(Tabla2[[#This Row],[FECHA CESE/BAJA]]="","No Aplica",IF(AND(MONTH(Tabla2[[#This Row],[FECHA CESE/BAJA]])=MONTH(TODAY()-30),YEAR(Tabla2[[#This Row],[FECHA CESE/BAJA]])=YEAR(TODAY())),MONTH(TODAY()-30)&amp;"-"&amp;YEAR(TODAY()),"Borrar")),"No aplica")</f>
        <v>No Aplica</v>
      </c>
      <c r="AC4049" t="str">
        <f ca="1">+IFERROR(IF(Tabla2[[#This Row],[FECHA INICIO DE LABORES EN OBRA]]="","No Aplica",IF(AND(MONTH(Tabla2[[#This Row],[FECHA INICIO DE LABORES EN OBRA]])=MONTH(TODAY()-30),YEAR(Tabla2[[#This Row],[FECHA INICIO DE LABORES EN OBRA]])=YEAR(TODAY())),MONTH(TODAY()-30)&amp;"-"&amp;YEAR(TODAY()),"No Aplica")),"No Aplica")</f>
        <v>No Aplica</v>
      </c>
    </row>
    <row r="4050" spans="1:29" x14ac:dyDescent="0.25">
      <c r="A4050" s="2" t="s">
        <v>6193</v>
      </c>
      <c r="B4050" s="3" t="s">
        <v>6231</v>
      </c>
      <c r="C4050" s="3" t="s">
        <v>64</v>
      </c>
      <c r="D4050" s="3" t="s">
        <v>13196</v>
      </c>
      <c r="E4050" s="3" t="s">
        <v>13197</v>
      </c>
      <c r="F4050" s="36">
        <v>34656</v>
      </c>
      <c r="G4050" s="3">
        <v>2</v>
      </c>
      <c r="H4050" s="3" t="s">
        <v>1453</v>
      </c>
      <c r="I4050" s="3" t="s">
        <v>6255</v>
      </c>
      <c r="J4050" s="3" t="s">
        <v>13198</v>
      </c>
      <c r="K4050" s="3" t="s">
        <v>93</v>
      </c>
      <c r="L4050" s="8" t="s">
        <v>9813</v>
      </c>
      <c r="M4050" s="5"/>
      <c r="N4050" s="13" t="s">
        <v>1043</v>
      </c>
      <c r="O4050" s="5">
        <v>45128</v>
      </c>
      <c r="P4050" s="8">
        <v>1</v>
      </c>
      <c r="Q4050" s="9">
        <v>1</v>
      </c>
      <c r="R4050" s="9" t="str">
        <f>IFERROR(VLOOKUP(Tabla2[[#This Row],[CONTRATISTA PRNCIPAL]],Hoja1!$L$5:$M$9,2,FALSE),"CJV")</f>
        <v>CJV</v>
      </c>
      <c r="S4050" s="9" t="str">
        <f>IF(Tabla2[[#This Row],[EMPRESA]]=Tabla2[[#This Row],[CONTRATISTA PRNCIPAL]],"Principal","Secundaria")</f>
        <v>Secundaria</v>
      </c>
      <c r="T4050" s="10">
        <f>IFERROR(1/COUNTIF(Tabla2[CONTRATISTA PRNCIPAL],Tabla2[[#This Row],[CONTRATISTA PRNCIPAL]]),0)</f>
        <v>1.9230769230769232E-2</v>
      </c>
      <c r="U4050" s="33">
        <f ca="1">IF(((TODAY()-Tabla2[[#This Row],[FECHA NACIMIENTO]])/365)&lt;18,"Corregir", IF(((TODAY()-Tabla2[[#This Row],[FECHA NACIMIENTO]])/365)&gt;80, "Corregir",ROUNDDOWN(((TODAY()-Tabla2[[#This Row],[FECHA NACIMIENTO]])/365),0)))</f>
        <v>28</v>
      </c>
      <c r="V405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4050" s="34" t="str">
        <f ca="1">+IF(Tabla2[[#This Row],[Edad]]="Corregir","Corregir","Ok")</f>
        <v>Ok</v>
      </c>
      <c r="X4050" s="10" t="str">
        <f>+IFERROR(VLOOKUP(Tabla2[[#This Row],[DISTRITO SEGÚN DNI]],Hoja1!$A$2:$B$55,2,FALSE),"No")</f>
        <v>ATE</v>
      </c>
      <c r="Y4050" s="10" t="str">
        <f>IF(OR(LOWER(Tabla2[[#This Row],[GENERO]])="masculino", LOWER(Tabla2[[#This Row],[GENERO]])="femenino"),"OK","Corregir")</f>
        <v>OK</v>
      </c>
      <c r="Z4050" s="10" t="str">
        <f>+IF(Tabla2[[#This Row],[Nro. DNI / CE]]="","Corregir",IF(LEN(Tabla2[[#This Row],[Nro. DNI / CE]])&gt;=8,"OK","Corregir"))</f>
        <v>OK</v>
      </c>
      <c r="AA4050" s="10">
        <f>COUNTIF(Tabla2[APELLIDOS Y NOMBRES],Tabla2[[#This Row],[APELLIDOS Y NOMBRES]])</f>
        <v>1</v>
      </c>
      <c r="AB4050" t="str">
        <f ca="1">+IFERROR(IF(Tabla2[[#This Row],[FECHA CESE/BAJA]]="","No Aplica",IF(AND(MONTH(Tabla2[[#This Row],[FECHA CESE/BAJA]])=MONTH(TODAY()-30),YEAR(Tabla2[[#This Row],[FECHA CESE/BAJA]])=YEAR(TODAY())),MONTH(TODAY()-30)&amp;"-"&amp;YEAR(TODAY()),"Borrar")),"No aplica")</f>
        <v>No Aplica</v>
      </c>
      <c r="AC4050" t="str">
        <f ca="1">+IFERROR(IF(Tabla2[[#This Row],[FECHA INICIO DE LABORES EN OBRA]]="","No Aplica",IF(AND(MONTH(Tabla2[[#This Row],[FECHA INICIO DE LABORES EN OBRA]])=MONTH(TODAY()-30),YEAR(Tabla2[[#This Row],[FECHA INICIO DE LABORES EN OBRA]])=YEAR(TODAY())),MONTH(TODAY()-30)&amp;"-"&amp;YEAR(TODAY()),"No Aplica")),"No Aplica")</f>
        <v>No Aplica</v>
      </c>
    </row>
    <row r="4051" spans="1:29" x14ac:dyDescent="0.25">
      <c r="A4051" s="2" t="s">
        <v>6251</v>
      </c>
      <c r="B4051" s="3" t="s">
        <v>6252</v>
      </c>
      <c r="C4051" s="3" t="s">
        <v>64</v>
      </c>
      <c r="D4051" s="3" t="s">
        <v>6253</v>
      </c>
      <c r="E4051" s="3" t="s">
        <v>13199</v>
      </c>
      <c r="F4051" s="36">
        <v>28360</v>
      </c>
      <c r="G4051" s="3">
        <v>2</v>
      </c>
      <c r="H4051" s="3" t="s">
        <v>6254</v>
      </c>
      <c r="I4051" s="3" t="s">
        <v>6255</v>
      </c>
      <c r="J4051" s="3" t="s">
        <v>6256</v>
      </c>
      <c r="K4051" s="3" t="s">
        <v>1278</v>
      </c>
      <c r="L4051" s="8" t="s">
        <v>9813</v>
      </c>
      <c r="M4051" s="5"/>
      <c r="N4051" s="13" t="s">
        <v>1043</v>
      </c>
      <c r="O4051" s="5">
        <v>45041</v>
      </c>
      <c r="P4051" s="8">
        <v>1</v>
      </c>
      <c r="Q4051" s="9">
        <v>1</v>
      </c>
      <c r="R4051" s="9" t="str">
        <f>IFERROR(VLOOKUP(Tabla2[[#This Row],[CONTRATISTA PRNCIPAL]],Hoja1!$L$5:$M$9,2,FALSE),"CJV")</f>
        <v>CJV</v>
      </c>
      <c r="S4051" s="9" t="str">
        <f>IF(Tabla2[[#This Row],[EMPRESA]]=Tabla2[[#This Row],[CONTRATISTA PRNCIPAL]],"Principal","Secundaria")</f>
        <v>Secundaria</v>
      </c>
      <c r="T4051" s="10">
        <f>IFERROR(1/COUNTIF(Tabla2[CONTRATISTA PRNCIPAL],Tabla2[[#This Row],[CONTRATISTA PRNCIPAL]]),0)</f>
        <v>1.9230769230769232E-2</v>
      </c>
      <c r="U4051" s="33">
        <f ca="1">IF(((TODAY()-Tabla2[[#This Row],[FECHA NACIMIENTO]])/365)&lt;18,"Corregir", IF(((TODAY()-Tabla2[[#This Row],[FECHA NACIMIENTO]])/365)&gt;80, "Corregir",ROUNDDOWN(((TODAY()-Tabla2[[#This Row],[FECHA NACIMIENTO]])/365),0)))</f>
        <v>46</v>
      </c>
      <c r="V405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4051" s="34" t="str">
        <f ca="1">+IF(Tabla2[[#This Row],[Edad]]="Corregir","Corregir","Ok")</f>
        <v>Ok</v>
      </c>
      <c r="X4051" s="10" t="str">
        <f>+IFERROR(VLOOKUP(Tabla2[[#This Row],[DISTRITO SEGÚN DNI]],Hoja1!$A$2:$B$55,2,FALSE),"No")</f>
        <v>No</v>
      </c>
      <c r="Y4051" s="10" t="str">
        <f>IF(OR(LOWER(Tabla2[[#This Row],[GENERO]])="masculino", LOWER(Tabla2[[#This Row],[GENERO]])="femenino"),"OK","Corregir")</f>
        <v>OK</v>
      </c>
      <c r="Z4051" s="10" t="str">
        <f>+IF(Tabla2[[#This Row],[Nro. DNI / CE]]="","Corregir",IF(LEN(Tabla2[[#This Row],[Nro. DNI / CE]])&gt;=8,"OK","Corregir"))</f>
        <v>OK</v>
      </c>
      <c r="AA4051" s="10">
        <f>COUNTIF(Tabla2[APELLIDOS Y NOMBRES],Tabla2[[#This Row],[APELLIDOS Y NOMBRES]])</f>
        <v>1</v>
      </c>
      <c r="AB4051" t="str">
        <f ca="1">+IFERROR(IF(Tabla2[[#This Row],[FECHA CESE/BAJA]]="","No Aplica",IF(AND(MONTH(Tabla2[[#This Row],[FECHA CESE/BAJA]])=MONTH(TODAY()-30),YEAR(Tabla2[[#This Row],[FECHA CESE/BAJA]])=YEAR(TODAY())),MONTH(TODAY()-30)&amp;"-"&amp;YEAR(TODAY()),"Borrar")),"No aplica")</f>
        <v>No Aplica</v>
      </c>
      <c r="AC4051" t="str">
        <f ca="1">+IFERROR(IF(Tabla2[[#This Row],[FECHA INICIO DE LABORES EN OBRA]]="","No Aplica",IF(AND(MONTH(Tabla2[[#This Row],[FECHA INICIO DE LABORES EN OBRA]])=MONTH(TODAY()-30),YEAR(Tabla2[[#This Row],[FECHA INICIO DE LABORES EN OBRA]])=YEAR(TODAY())),MONTH(TODAY()-30)&amp;"-"&amp;YEAR(TODAY()),"No Aplica")),"No Aplica")</f>
        <v>No Aplica</v>
      </c>
    </row>
    <row r="4052" spans="1:29" x14ac:dyDescent="0.25">
      <c r="A4052" s="2" t="s">
        <v>6251</v>
      </c>
      <c r="B4052" s="3" t="s">
        <v>6252</v>
      </c>
      <c r="C4052" s="3" t="s">
        <v>64</v>
      </c>
      <c r="D4052" s="3" t="s">
        <v>6257</v>
      </c>
      <c r="E4052" s="3" t="s">
        <v>13200</v>
      </c>
      <c r="F4052" s="36">
        <v>37530</v>
      </c>
      <c r="G4052" s="3">
        <v>2</v>
      </c>
      <c r="H4052" s="3" t="s">
        <v>6254</v>
      </c>
      <c r="I4052" s="3" t="s">
        <v>6255</v>
      </c>
      <c r="J4052" s="3" t="s">
        <v>6258</v>
      </c>
      <c r="K4052" s="3" t="s">
        <v>1044</v>
      </c>
      <c r="L4052" s="8" t="s">
        <v>9813</v>
      </c>
      <c r="M4052" s="5"/>
      <c r="N4052" s="13" t="s">
        <v>1043</v>
      </c>
      <c r="O4052" s="5">
        <v>45041</v>
      </c>
      <c r="P4052" s="8">
        <v>1</v>
      </c>
      <c r="Q4052" s="9">
        <v>1</v>
      </c>
      <c r="R4052" s="9" t="str">
        <f>IFERROR(VLOOKUP(Tabla2[[#This Row],[CONTRATISTA PRNCIPAL]],Hoja1!$L$5:$M$9,2,FALSE),"CJV")</f>
        <v>CJV</v>
      </c>
      <c r="S4052" s="9" t="str">
        <f>IF(Tabla2[[#This Row],[EMPRESA]]=Tabla2[[#This Row],[CONTRATISTA PRNCIPAL]],"Principal","Secundaria")</f>
        <v>Secundaria</v>
      </c>
      <c r="T4052" s="10">
        <f>IFERROR(1/COUNTIF(Tabla2[CONTRATISTA PRNCIPAL],Tabla2[[#This Row],[CONTRATISTA PRNCIPAL]]),0)</f>
        <v>1.9230769230769232E-2</v>
      </c>
      <c r="U4052" s="33">
        <f ca="1">IF(((TODAY()-Tabla2[[#This Row],[FECHA NACIMIENTO]])/365)&lt;18,"Corregir", IF(((TODAY()-Tabla2[[#This Row],[FECHA NACIMIENTO]])/365)&gt;80, "Corregir",ROUNDDOWN(((TODAY()-Tabla2[[#This Row],[FECHA NACIMIENTO]])/365),0)))</f>
        <v>20</v>
      </c>
      <c r="V405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4052" s="34" t="str">
        <f ca="1">+IF(Tabla2[[#This Row],[Edad]]="Corregir","Corregir","Ok")</f>
        <v>Ok</v>
      </c>
      <c r="X4052" s="10" t="str">
        <f>+IFERROR(VLOOKUP(Tabla2[[#This Row],[DISTRITO SEGÚN DNI]],Hoja1!$A$2:$B$55,2,FALSE),"No")</f>
        <v>No</v>
      </c>
      <c r="Y4052" s="10" t="str">
        <f>IF(OR(LOWER(Tabla2[[#This Row],[GENERO]])="masculino", LOWER(Tabla2[[#This Row],[GENERO]])="femenino"),"OK","Corregir")</f>
        <v>OK</v>
      </c>
      <c r="Z4052" s="10" t="str">
        <f>+IF(Tabla2[[#This Row],[Nro. DNI / CE]]="","Corregir",IF(LEN(Tabla2[[#This Row],[Nro. DNI / CE]])&gt;=8,"OK","Corregir"))</f>
        <v>OK</v>
      </c>
      <c r="AA4052" s="10">
        <f>COUNTIF(Tabla2[APELLIDOS Y NOMBRES],Tabla2[[#This Row],[APELLIDOS Y NOMBRES]])</f>
        <v>1</v>
      </c>
      <c r="AB4052" t="str">
        <f ca="1">+IFERROR(IF(Tabla2[[#This Row],[FECHA CESE/BAJA]]="","No Aplica",IF(AND(MONTH(Tabla2[[#This Row],[FECHA CESE/BAJA]])=MONTH(TODAY()-30),YEAR(Tabla2[[#This Row],[FECHA CESE/BAJA]])=YEAR(TODAY())),MONTH(TODAY()-30)&amp;"-"&amp;YEAR(TODAY()),"Borrar")),"No aplica")</f>
        <v>No Aplica</v>
      </c>
      <c r="AC4052" t="str">
        <f ca="1">+IFERROR(IF(Tabla2[[#This Row],[FECHA INICIO DE LABORES EN OBRA]]="","No Aplica",IF(AND(MONTH(Tabla2[[#This Row],[FECHA INICIO DE LABORES EN OBRA]])=MONTH(TODAY()-30),YEAR(Tabla2[[#This Row],[FECHA INICIO DE LABORES EN OBRA]])=YEAR(TODAY())),MONTH(TODAY()-30)&amp;"-"&amp;YEAR(TODAY()),"No Aplica")),"No Aplica")</f>
        <v>No Aplica</v>
      </c>
    </row>
    <row r="4053" spans="1:29" x14ac:dyDescent="0.25">
      <c r="A4053" s="2" t="s">
        <v>6251</v>
      </c>
      <c r="B4053" s="3" t="s">
        <v>6252</v>
      </c>
      <c r="C4053" s="3" t="s">
        <v>64</v>
      </c>
      <c r="D4053" s="3" t="s">
        <v>6259</v>
      </c>
      <c r="E4053" s="3" t="s">
        <v>13201</v>
      </c>
      <c r="F4053" s="36">
        <v>29695</v>
      </c>
      <c r="G4053" s="3">
        <v>2</v>
      </c>
      <c r="H4053" s="3" t="s">
        <v>6254</v>
      </c>
      <c r="I4053" s="3" t="s">
        <v>6255</v>
      </c>
      <c r="J4053" s="3" t="s">
        <v>6260</v>
      </c>
      <c r="K4053" s="3" t="s">
        <v>1219</v>
      </c>
      <c r="L4053" s="8" t="s">
        <v>9813</v>
      </c>
      <c r="M4053" s="5"/>
      <c r="N4053" s="13" t="s">
        <v>1043</v>
      </c>
      <c r="O4053" s="5">
        <v>45041</v>
      </c>
      <c r="P4053" s="8">
        <v>1</v>
      </c>
      <c r="Q4053" s="9">
        <v>1</v>
      </c>
      <c r="R4053" s="9" t="str">
        <f>IFERROR(VLOOKUP(Tabla2[[#This Row],[CONTRATISTA PRNCIPAL]],Hoja1!$L$5:$M$9,2,FALSE),"CJV")</f>
        <v>CJV</v>
      </c>
      <c r="S4053" s="9" t="str">
        <f>IF(Tabla2[[#This Row],[EMPRESA]]=Tabla2[[#This Row],[CONTRATISTA PRNCIPAL]],"Principal","Secundaria")</f>
        <v>Secundaria</v>
      </c>
      <c r="T4053" s="10">
        <f>IFERROR(1/COUNTIF(Tabla2[CONTRATISTA PRNCIPAL],Tabla2[[#This Row],[CONTRATISTA PRNCIPAL]]),0)</f>
        <v>1.9230769230769232E-2</v>
      </c>
      <c r="U4053" s="33">
        <f ca="1">IF(((TODAY()-Tabla2[[#This Row],[FECHA NACIMIENTO]])/365)&lt;18,"Corregir", IF(((TODAY()-Tabla2[[#This Row],[FECHA NACIMIENTO]])/365)&gt;80, "Corregir",ROUNDDOWN(((TODAY()-Tabla2[[#This Row],[FECHA NACIMIENTO]])/365),0)))</f>
        <v>42</v>
      </c>
      <c r="V405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4053" s="34" t="str">
        <f ca="1">+IF(Tabla2[[#This Row],[Edad]]="Corregir","Corregir","Ok")</f>
        <v>Ok</v>
      </c>
      <c r="X4053" s="10" t="str">
        <f>+IFERROR(VLOOKUP(Tabla2[[#This Row],[DISTRITO SEGÚN DNI]],Hoja1!$A$2:$B$55,2,FALSE),"No")</f>
        <v>No</v>
      </c>
      <c r="Y4053" s="10" t="str">
        <f>IF(OR(LOWER(Tabla2[[#This Row],[GENERO]])="masculino", LOWER(Tabla2[[#This Row],[GENERO]])="femenino"),"OK","Corregir")</f>
        <v>OK</v>
      </c>
      <c r="Z4053" s="10" t="str">
        <f>+IF(Tabla2[[#This Row],[Nro. DNI / CE]]="","Corregir",IF(LEN(Tabla2[[#This Row],[Nro. DNI / CE]])&gt;=8,"OK","Corregir"))</f>
        <v>OK</v>
      </c>
      <c r="AA4053" s="10">
        <f>COUNTIF(Tabla2[APELLIDOS Y NOMBRES],Tabla2[[#This Row],[APELLIDOS Y NOMBRES]])</f>
        <v>1</v>
      </c>
      <c r="AB4053" t="str">
        <f ca="1">+IFERROR(IF(Tabla2[[#This Row],[FECHA CESE/BAJA]]="","No Aplica",IF(AND(MONTH(Tabla2[[#This Row],[FECHA CESE/BAJA]])=MONTH(TODAY()-30),YEAR(Tabla2[[#This Row],[FECHA CESE/BAJA]])=YEAR(TODAY())),MONTH(TODAY()-30)&amp;"-"&amp;YEAR(TODAY()),"Borrar")),"No aplica")</f>
        <v>No Aplica</v>
      </c>
      <c r="AC4053" t="str">
        <f ca="1">+IFERROR(IF(Tabla2[[#This Row],[FECHA INICIO DE LABORES EN OBRA]]="","No Aplica",IF(AND(MONTH(Tabla2[[#This Row],[FECHA INICIO DE LABORES EN OBRA]])=MONTH(TODAY()-30),YEAR(Tabla2[[#This Row],[FECHA INICIO DE LABORES EN OBRA]])=YEAR(TODAY())),MONTH(TODAY()-30)&amp;"-"&amp;YEAR(TODAY()),"No Aplica")),"No Aplica")</f>
        <v>No Aplica</v>
      </c>
    </row>
    <row r="4054" spans="1:29" x14ac:dyDescent="0.25">
      <c r="A4054" s="2" t="s">
        <v>6251</v>
      </c>
      <c r="B4054" s="3" t="s">
        <v>6252</v>
      </c>
      <c r="C4054" s="3" t="s">
        <v>64</v>
      </c>
      <c r="D4054" s="3" t="s">
        <v>6261</v>
      </c>
      <c r="E4054" s="3" t="s">
        <v>13202</v>
      </c>
      <c r="F4054" s="36">
        <v>32130</v>
      </c>
      <c r="G4054" s="3">
        <v>2</v>
      </c>
      <c r="H4054" s="3" t="s">
        <v>1475</v>
      </c>
      <c r="I4054" s="3" t="s">
        <v>6255</v>
      </c>
      <c r="J4054" s="3" t="s">
        <v>6262</v>
      </c>
      <c r="K4054" s="3" t="s">
        <v>1077</v>
      </c>
      <c r="L4054" s="8" t="s">
        <v>9813</v>
      </c>
      <c r="M4054" s="5"/>
      <c r="N4054" s="13" t="s">
        <v>1043</v>
      </c>
      <c r="O4054" s="5">
        <v>45041</v>
      </c>
      <c r="P4054" s="8">
        <v>1</v>
      </c>
      <c r="Q4054" s="9">
        <v>1</v>
      </c>
      <c r="R4054" s="9" t="str">
        <f>IFERROR(VLOOKUP(Tabla2[[#This Row],[CONTRATISTA PRNCIPAL]],Hoja1!$L$5:$M$9,2,FALSE),"CJV")</f>
        <v>CJV</v>
      </c>
      <c r="S4054" s="9" t="str">
        <f>IF(Tabla2[[#This Row],[EMPRESA]]=Tabla2[[#This Row],[CONTRATISTA PRNCIPAL]],"Principal","Secundaria")</f>
        <v>Secundaria</v>
      </c>
      <c r="T4054" s="10">
        <f>IFERROR(1/COUNTIF(Tabla2[CONTRATISTA PRNCIPAL],Tabla2[[#This Row],[CONTRATISTA PRNCIPAL]]),0)</f>
        <v>1.9230769230769232E-2</v>
      </c>
      <c r="U4054" s="33">
        <f ca="1">IF(((TODAY()-Tabla2[[#This Row],[FECHA NACIMIENTO]])/365)&lt;18,"Corregir", IF(((TODAY()-Tabla2[[#This Row],[FECHA NACIMIENTO]])/365)&gt;80, "Corregir",ROUNDDOWN(((TODAY()-Tabla2[[#This Row],[FECHA NACIMIENTO]])/365),0)))</f>
        <v>35</v>
      </c>
      <c r="V405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4054" s="34" t="str">
        <f ca="1">+IF(Tabla2[[#This Row],[Edad]]="Corregir","Corregir","Ok")</f>
        <v>Ok</v>
      </c>
      <c r="X4054" s="10" t="str">
        <f>+IFERROR(VLOOKUP(Tabla2[[#This Row],[DISTRITO SEGÚN DNI]],Hoja1!$A$2:$B$55,2,FALSE),"No")</f>
        <v>No</v>
      </c>
      <c r="Y4054" s="10" t="str">
        <f>IF(OR(LOWER(Tabla2[[#This Row],[GENERO]])="masculino", LOWER(Tabla2[[#This Row],[GENERO]])="femenino"),"OK","Corregir")</f>
        <v>OK</v>
      </c>
      <c r="Z4054" s="10" t="str">
        <f>+IF(Tabla2[[#This Row],[Nro. DNI / CE]]="","Corregir",IF(LEN(Tabla2[[#This Row],[Nro. DNI / CE]])&gt;=8,"OK","Corregir"))</f>
        <v>OK</v>
      </c>
      <c r="AA4054" s="10">
        <f>COUNTIF(Tabla2[APELLIDOS Y NOMBRES],Tabla2[[#This Row],[APELLIDOS Y NOMBRES]])</f>
        <v>1</v>
      </c>
      <c r="AB4054" t="str">
        <f ca="1">+IFERROR(IF(Tabla2[[#This Row],[FECHA CESE/BAJA]]="","No Aplica",IF(AND(MONTH(Tabla2[[#This Row],[FECHA CESE/BAJA]])=MONTH(TODAY()-30),YEAR(Tabla2[[#This Row],[FECHA CESE/BAJA]])=YEAR(TODAY())),MONTH(TODAY()-30)&amp;"-"&amp;YEAR(TODAY()),"Borrar")),"No aplica")</f>
        <v>No Aplica</v>
      </c>
      <c r="AC4054" t="str">
        <f ca="1">+IFERROR(IF(Tabla2[[#This Row],[FECHA INICIO DE LABORES EN OBRA]]="","No Aplica",IF(AND(MONTH(Tabla2[[#This Row],[FECHA INICIO DE LABORES EN OBRA]])=MONTH(TODAY()-30),YEAR(Tabla2[[#This Row],[FECHA INICIO DE LABORES EN OBRA]])=YEAR(TODAY())),MONTH(TODAY()-30)&amp;"-"&amp;YEAR(TODAY()),"No Aplica")),"No Aplica")</f>
        <v>No Aplica</v>
      </c>
    </row>
    <row r="4055" spans="1:29" x14ac:dyDescent="0.25">
      <c r="A4055" s="2" t="s">
        <v>6251</v>
      </c>
      <c r="B4055" s="3" t="s">
        <v>6252</v>
      </c>
      <c r="C4055" s="3" t="s">
        <v>64</v>
      </c>
      <c r="D4055" s="3" t="s">
        <v>6263</v>
      </c>
      <c r="E4055" s="3" t="s">
        <v>13203</v>
      </c>
      <c r="F4055" s="36">
        <v>34570</v>
      </c>
      <c r="G4055" s="3">
        <v>2</v>
      </c>
      <c r="H4055" s="3" t="s">
        <v>6254</v>
      </c>
      <c r="I4055" s="3" t="s">
        <v>6255</v>
      </c>
      <c r="J4055" s="3" t="s">
        <v>6264</v>
      </c>
      <c r="K4055" s="3" t="s">
        <v>1219</v>
      </c>
      <c r="L4055" s="8" t="s">
        <v>9813</v>
      </c>
      <c r="M4055" s="5"/>
      <c r="N4055" s="13" t="s">
        <v>1043</v>
      </c>
      <c r="O4055" s="5">
        <v>45041</v>
      </c>
      <c r="P4055" s="8">
        <v>1</v>
      </c>
      <c r="Q4055" s="9">
        <v>1</v>
      </c>
      <c r="R4055" s="9" t="str">
        <f>IFERROR(VLOOKUP(Tabla2[[#This Row],[CONTRATISTA PRNCIPAL]],Hoja1!$L$5:$M$9,2,FALSE),"CJV")</f>
        <v>CJV</v>
      </c>
      <c r="S4055" s="9" t="str">
        <f>IF(Tabla2[[#This Row],[EMPRESA]]=Tabla2[[#This Row],[CONTRATISTA PRNCIPAL]],"Principal","Secundaria")</f>
        <v>Secundaria</v>
      </c>
      <c r="T4055" s="10">
        <f>IFERROR(1/COUNTIF(Tabla2[CONTRATISTA PRNCIPAL],Tabla2[[#This Row],[CONTRATISTA PRNCIPAL]]),0)</f>
        <v>1.9230769230769232E-2</v>
      </c>
      <c r="U4055" s="33">
        <f ca="1">IF(((TODAY()-Tabla2[[#This Row],[FECHA NACIMIENTO]])/365)&lt;18,"Corregir", IF(((TODAY()-Tabla2[[#This Row],[FECHA NACIMIENTO]])/365)&gt;80, "Corregir",ROUNDDOWN(((TODAY()-Tabla2[[#This Row],[FECHA NACIMIENTO]])/365),0)))</f>
        <v>29</v>
      </c>
      <c r="V405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4055" s="34" t="str">
        <f ca="1">+IF(Tabla2[[#This Row],[Edad]]="Corregir","Corregir","Ok")</f>
        <v>Ok</v>
      </c>
      <c r="X4055" s="10" t="str">
        <f>+IFERROR(VLOOKUP(Tabla2[[#This Row],[DISTRITO SEGÚN DNI]],Hoja1!$A$2:$B$55,2,FALSE),"No")</f>
        <v>No</v>
      </c>
      <c r="Y4055" s="10" t="str">
        <f>IF(OR(LOWER(Tabla2[[#This Row],[GENERO]])="masculino", LOWER(Tabla2[[#This Row],[GENERO]])="femenino"),"OK","Corregir")</f>
        <v>OK</v>
      </c>
      <c r="Z4055" s="10" t="str">
        <f>+IF(Tabla2[[#This Row],[Nro. DNI / CE]]="","Corregir",IF(LEN(Tabla2[[#This Row],[Nro. DNI / CE]])&gt;=8,"OK","Corregir"))</f>
        <v>OK</v>
      </c>
      <c r="AA4055" s="10">
        <f>COUNTIF(Tabla2[APELLIDOS Y NOMBRES],Tabla2[[#This Row],[APELLIDOS Y NOMBRES]])</f>
        <v>1</v>
      </c>
      <c r="AB4055" t="str">
        <f ca="1">+IFERROR(IF(Tabla2[[#This Row],[FECHA CESE/BAJA]]="","No Aplica",IF(AND(MONTH(Tabla2[[#This Row],[FECHA CESE/BAJA]])=MONTH(TODAY()-30),YEAR(Tabla2[[#This Row],[FECHA CESE/BAJA]])=YEAR(TODAY())),MONTH(TODAY()-30)&amp;"-"&amp;YEAR(TODAY()),"Borrar")),"No aplica")</f>
        <v>No Aplica</v>
      </c>
      <c r="AC4055" t="str">
        <f ca="1">+IFERROR(IF(Tabla2[[#This Row],[FECHA INICIO DE LABORES EN OBRA]]="","No Aplica",IF(AND(MONTH(Tabla2[[#This Row],[FECHA INICIO DE LABORES EN OBRA]])=MONTH(TODAY()-30),YEAR(Tabla2[[#This Row],[FECHA INICIO DE LABORES EN OBRA]])=YEAR(TODAY())),MONTH(TODAY()-30)&amp;"-"&amp;YEAR(TODAY()),"No Aplica")),"No Aplica")</f>
        <v>No Aplica</v>
      </c>
    </row>
    <row r="4056" spans="1:29" x14ac:dyDescent="0.25">
      <c r="A4056" s="2" t="s">
        <v>6251</v>
      </c>
      <c r="B4056" s="3" t="s">
        <v>6252</v>
      </c>
      <c r="C4056" s="3" t="s">
        <v>64</v>
      </c>
      <c r="D4056" s="3" t="s">
        <v>6265</v>
      </c>
      <c r="E4056" s="3" t="s">
        <v>13204</v>
      </c>
      <c r="F4056" s="36">
        <v>31835</v>
      </c>
      <c r="G4056" s="3">
        <v>2</v>
      </c>
      <c r="H4056" s="3" t="s">
        <v>6254</v>
      </c>
      <c r="I4056" s="3" t="s">
        <v>6255</v>
      </c>
      <c r="J4056" s="3" t="s">
        <v>6266</v>
      </c>
      <c r="K4056" s="3" t="s">
        <v>1044</v>
      </c>
      <c r="L4056" s="8" t="s">
        <v>9813</v>
      </c>
      <c r="M4056" s="5"/>
      <c r="N4056" s="13" t="s">
        <v>1043</v>
      </c>
      <c r="O4056" s="5">
        <v>45041</v>
      </c>
      <c r="P4056" s="8">
        <v>1</v>
      </c>
      <c r="Q4056" s="9">
        <v>1</v>
      </c>
      <c r="R4056" s="9" t="str">
        <f>IFERROR(VLOOKUP(Tabla2[[#This Row],[CONTRATISTA PRNCIPAL]],Hoja1!$L$5:$M$9,2,FALSE),"CJV")</f>
        <v>CJV</v>
      </c>
      <c r="S4056" s="9" t="str">
        <f>IF(Tabla2[[#This Row],[EMPRESA]]=Tabla2[[#This Row],[CONTRATISTA PRNCIPAL]],"Principal","Secundaria")</f>
        <v>Secundaria</v>
      </c>
      <c r="T4056" s="10">
        <f>IFERROR(1/COUNTIF(Tabla2[CONTRATISTA PRNCIPAL],Tabla2[[#This Row],[CONTRATISTA PRNCIPAL]]),0)</f>
        <v>1.9230769230769232E-2</v>
      </c>
      <c r="U4056" s="33">
        <f ca="1">IF(((TODAY()-Tabla2[[#This Row],[FECHA NACIMIENTO]])/365)&lt;18,"Corregir", IF(((TODAY()-Tabla2[[#This Row],[FECHA NACIMIENTO]])/365)&gt;80, "Corregir",ROUNDDOWN(((TODAY()-Tabla2[[#This Row],[FECHA NACIMIENTO]])/365),0)))</f>
        <v>36</v>
      </c>
      <c r="V405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4056" s="34" t="str">
        <f ca="1">+IF(Tabla2[[#This Row],[Edad]]="Corregir","Corregir","Ok")</f>
        <v>Ok</v>
      </c>
      <c r="X4056" s="10" t="str">
        <f>+IFERROR(VLOOKUP(Tabla2[[#This Row],[DISTRITO SEGÚN DNI]],Hoja1!$A$2:$B$55,2,FALSE),"No")</f>
        <v>No</v>
      </c>
      <c r="Y4056" s="10" t="str">
        <f>IF(OR(LOWER(Tabla2[[#This Row],[GENERO]])="masculino", LOWER(Tabla2[[#This Row],[GENERO]])="femenino"),"OK","Corregir")</f>
        <v>OK</v>
      </c>
      <c r="Z4056" s="10" t="str">
        <f>+IF(Tabla2[[#This Row],[Nro. DNI / CE]]="","Corregir",IF(LEN(Tabla2[[#This Row],[Nro. DNI / CE]])&gt;=8,"OK","Corregir"))</f>
        <v>OK</v>
      </c>
      <c r="AA4056" s="10">
        <f>COUNTIF(Tabla2[APELLIDOS Y NOMBRES],Tabla2[[#This Row],[APELLIDOS Y NOMBRES]])</f>
        <v>1</v>
      </c>
      <c r="AB4056" t="str">
        <f ca="1">+IFERROR(IF(Tabla2[[#This Row],[FECHA CESE/BAJA]]="","No Aplica",IF(AND(MONTH(Tabla2[[#This Row],[FECHA CESE/BAJA]])=MONTH(TODAY()-30),YEAR(Tabla2[[#This Row],[FECHA CESE/BAJA]])=YEAR(TODAY())),MONTH(TODAY()-30)&amp;"-"&amp;YEAR(TODAY()),"Borrar")),"No aplica")</f>
        <v>No Aplica</v>
      </c>
      <c r="AC4056" t="str">
        <f ca="1">+IFERROR(IF(Tabla2[[#This Row],[FECHA INICIO DE LABORES EN OBRA]]="","No Aplica",IF(AND(MONTH(Tabla2[[#This Row],[FECHA INICIO DE LABORES EN OBRA]])=MONTH(TODAY()-30),YEAR(Tabla2[[#This Row],[FECHA INICIO DE LABORES EN OBRA]])=YEAR(TODAY())),MONTH(TODAY()-30)&amp;"-"&amp;YEAR(TODAY()),"No Aplica")),"No Aplica")</f>
        <v>No Aplica</v>
      </c>
    </row>
    <row r="4057" spans="1:29" x14ac:dyDescent="0.25">
      <c r="A4057" s="2" t="s">
        <v>6251</v>
      </c>
      <c r="B4057" s="3" t="s">
        <v>6252</v>
      </c>
      <c r="C4057" s="3" t="s">
        <v>64</v>
      </c>
      <c r="D4057" s="3" t="s">
        <v>963</v>
      </c>
      <c r="E4057" s="3" t="s">
        <v>13205</v>
      </c>
      <c r="F4057" s="36">
        <v>37331</v>
      </c>
      <c r="G4057" s="3">
        <v>2</v>
      </c>
      <c r="H4057" s="3" t="s">
        <v>6254</v>
      </c>
      <c r="I4057" s="3" t="s">
        <v>6255</v>
      </c>
      <c r="J4057" s="3" t="s">
        <v>6267</v>
      </c>
      <c r="K4057" s="3" t="s">
        <v>36</v>
      </c>
      <c r="L4057" s="8" t="s">
        <v>9813</v>
      </c>
      <c r="M4057" s="5"/>
      <c r="N4057" s="13" t="s">
        <v>1043</v>
      </c>
      <c r="O4057" s="5">
        <v>45041</v>
      </c>
      <c r="P4057" s="8">
        <v>1</v>
      </c>
      <c r="Q4057" s="9">
        <v>1</v>
      </c>
      <c r="R4057" s="9" t="str">
        <f>IFERROR(VLOOKUP(Tabla2[[#This Row],[CONTRATISTA PRNCIPAL]],Hoja1!$L$5:$M$9,2,FALSE),"CJV")</f>
        <v>CJV</v>
      </c>
      <c r="S4057" s="9" t="str">
        <f>IF(Tabla2[[#This Row],[EMPRESA]]=Tabla2[[#This Row],[CONTRATISTA PRNCIPAL]],"Principal","Secundaria")</f>
        <v>Secundaria</v>
      </c>
      <c r="T4057" s="10">
        <f>IFERROR(1/COUNTIF(Tabla2[CONTRATISTA PRNCIPAL],Tabla2[[#This Row],[CONTRATISTA PRNCIPAL]]),0)</f>
        <v>1.9230769230769232E-2</v>
      </c>
      <c r="U4057" s="33">
        <f ca="1">IF(((TODAY()-Tabla2[[#This Row],[FECHA NACIMIENTO]])/365)&lt;18,"Corregir", IF(((TODAY()-Tabla2[[#This Row],[FECHA NACIMIENTO]])/365)&gt;80, "Corregir",ROUNDDOWN(((TODAY()-Tabla2[[#This Row],[FECHA NACIMIENTO]])/365),0)))</f>
        <v>21</v>
      </c>
      <c r="V405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4057" s="34" t="str">
        <f ca="1">+IF(Tabla2[[#This Row],[Edad]]="Corregir","Corregir","Ok")</f>
        <v>Ok</v>
      </c>
      <c r="X4057" s="10" t="str">
        <f>+IFERROR(VLOOKUP(Tabla2[[#This Row],[DISTRITO SEGÚN DNI]],Hoja1!$A$2:$B$55,2,FALSE),"No")</f>
        <v>SANTA ANITA</v>
      </c>
      <c r="Y4057" s="10" t="str">
        <f>IF(OR(LOWER(Tabla2[[#This Row],[GENERO]])="masculino", LOWER(Tabla2[[#This Row],[GENERO]])="femenino"),"OK","Corregir")</f>
        <v>OK</v>
      </c>
      <c r="Z4057" s="10" t="str">
        <f>+IF(Tabla2[[#This Row],[Nro. DNI / CE]]="","Corregir",IF(LEN(Tabla2[[#This Row],[Nro. DNI / CE]])&gt;=8,"OK","Corregir"))</f>
        <v>OK</v>
      </c>
      <c r="AA4057" s="10">
        <f>COUNTIF(Tabla2[APELLIDOS Y NOMBRES],Tabla2[[#This Row],[APELLIDOS Y NOMBRES]])</f>
        <v>1</v>
      </c>
      <c r="AB4057" t="str">
        <f ca="1">+IFERROR(IF(Tabla2[[#This Row],[FECHA CESE/BAJA]]="","No Aplica",IF(AND(MONTH(Tabla2[[#This Row],[FECHA CESE/BAJA]])=MONTH(TODAY()-30),YEAR(Tabla2[[#This Row],[FECHA CESE/BAJA]])=YEAR(TODAY())),MONTH(TODAY()-30)&amp;"-"&amp;YEAR(TODAY()),"Borrar")),"No aplica")</f>
        <v>No Aplica</v>
      </c>
      <c r="AC4057" t="str">
        <f ca="1">+IFERROR(IF(Tabla2[[#This Row],[FECHA INICIO DE LABORES EN OBRA]]="","No Aplica",IF(AND(MONTH(Tabla2[[#This Row],[FECHA INICIO DE LABORES EN OBRA]])=MONTH(TODAY()-30),YEAR(Tabla2[[#This Row],[FECHA INICIO DE LABORES EN OBRA]])=YEAR(TODAY())),MONTH(TODAY()-30)&amp;"-"&amp;YEAR(TODAY()),"No Aplica")),"No Aplica")</f>
        <v>No Aplica</v>
      </c>
    </row>
    <row r="4058" spans="1:29" x14ac:dyDescent="0.25">
      <c r="A4058" s="2" t="s">
        <v>6251</v>
      </c>
      <c r="B4058" s="3" t="s">
        <v>6252</v>
      </c>
      <c r="C4058" s="3" t="s">
        <v>64</v>
      </c>
      <c r="D4058" s="3" t="s">
        <v>6268</v>
      </c>
      <c r="E4058" s="3" t="s">
        <v>13206</v>
      </c>
      <c r="F4058" s="36">
        <v>29503</v>
      </c>
      <c r="G4058" s="3">
        <v>2</v>
      </c>
      <c r="H4058" s="3" t="s">
        <v>6254</v>
      </c>
      <c r="I4058" s="3" t="s">
        <v>6255</v>
      </c>
      <c r="J4058" s="3" t="s">
        <v>6269</v>
      </c>
      <c r="K4058" s="3" t="s">
        <v>1210</v>
      </c>
      <c r="L4058" s="8" t="s">
        <v>9813</v>
      </c>
      <c r="M4058" s="5"/>
      <c r="N4058" s="13" t="s">
        <v>1043</v>
      </c>
      <c r="O4058" s="5">
        <v>45041</v>
      </c>
      <c r="P4058" s="8">
        <v>1</v>
      </c>
      <c r="Q4058" s="9">
        <v>1</v>
      </c>
      <c r="R4058" s="9" t="str">
        <f>IFERROR(VLOOKUP(Tabla2[[#This Row],[CONTRATISTA PRNCIPAL]],Hoja1!$L$5:$M$9,2,FALSE),"CJV")</f>
        <v>CJV</v>
      </c>
      <c r="S4058" s="9" t="str">
        <f>IF(Tabla2[[#This Row],[EMPRESA]]=Tabla2[[#This Row],[CONTRATISTA PRNCIPAL]],"Principal","Secundaria")</f>
        <v>Secundaria</v>
      </c>
      <c r="T4058" s="10">
        <f>IFERROR(1/COUNTIF(Tabla2[CONTRATISTA PRNCIPAL],Tabla2[[#This Row],[CONTRATISTA PRNCIPAL]]),0)</f>
        <v>1.9230769230769232E-2</v>
      </c>
      <c r="U4058" s="33">
        <f ca="1">IF(((TODAY()-Tabla2[[#This Row],[FECHA NACIMIENTO]])/365)&lt;18,"Corregir", IF(((TODAY()-Tabla2[[#This Row],[FECHA NACIMIENTO]])/365)&gt;80, "Corregir",ROUNDDOWN(((TODAY()-Tabla2[[#This Row],[FECHA NACIMIENTO]])/365),0)))</f>
        <v>42</v>
      </c>
      <c r="V405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4058" s="34" t="str">
        <f ca="1">+IF(Tabla2[[#This Row],[Edad]]="Corregir","Corregir","Ok")</f>
        <v>Ok</v>
      </c>
      <c r="X4058" s="10" t="str">
        <f>+IFERROR(VLOOKUP(Tabla2[[#This Row],[DISTRITO SEGÚN DNI]],Hoja1!$A$2:$B$55,2,FALSE),"No")</f>
        <v>No</v>
      </c>
      <c r="Y4058" s="10" t="str">
        <f>IF(OR(LOWER(Tabla2[[#This Row],[GENERO]])="masculino", LOWER(Tabla2[[#This Row],[GENERO]])="femenino"),"OK","Corregir")</f>
        <v>OK</v>
      </c>
      <c r="Z4058" s="10" t="str">
        <f>+IF(Tabla2[[#This Row],[Nro. DNI / CE]]="","Corregir",IF(LEN(Tabla2[[#This Row],[Nro. DNI / CE]])&gt;=8,"OK","Corregir"))</f>
        <v>OK</v>
      </c>
      <c r="AA4058" s="10">
        <f>COUNTIF(Tabla2[APELLIDOS Y NOMBRES],Tabla2[[#This Row],[APELLIDOS Y NOMBRES]])</f>
        <v>1</v>
      </c>
      <c r="AB4058" t="str">
        <f ca="1">+IFERROR(IF(Tabla2[[#This Row],[FECHA CESE/BAJA]]="","No Aplica",IF(AND(MONTH(Tabla2[[#This Row],[FECHA CESE/BAJA]])=MONTH(TODAY()-30),YEAR(Tabla2[[#This Row],[FECHA CESE/BAJA]])=YEAR(TODAY())),MONTH(TODAY()-30)&amp;"-"&amp;YEAR(TODAY()),"Borrar")),"No aplica")</f>
        <v>No Aplica</v>
      </c>
      <c r="AC4058" t="str">
        <f ca="1">+IFERROR(IF(Tabla2[[#This Row],[FECHA INICIO DE LABORES EN OBRA]]="","No Aplica",IF(AND(MONTH(Tabla2[[#This Row],[FECHA INICIO DE LABORES EN OBRA]])=MONTH(TODAY()-30),YEAR(Tabla2[[#This Row],[FECHA INICIO DE LABORES EN OBRA]])=YEAR(TODAY())),MONTH(TODAY()-30)&amp;"-"&amp;YEAR(TODAY()),"No Aplica")),"No Aplica")</f>
        <v>No Aplica</v>
      </c>
    </row>
    <row r="4059" spans="1:29" x14ac:dyDescent="0.25">
      <c r="A4059" s="2" t="s">
        <v>6251</v>
      </c>
      <c r="B4059" s="3" t="s">
        <v>6252</v>
      </c>
      <c r="C4059" s="3" t="s">
        <v>64</v>
      </c>
      <c r="D4059" s="3" t="s">
        <v>6270</v>
      </c>
      <c r="E4059" s="3" t="s">
        <v>13207</v>
      </c>
      <c r="F4059" s="36">
        <v>32875</v>
      </c>
      <c r="G4059" s="3">
        <v>2</v>
      </c>
      <c r="H4059" s="3" t="s">
        <v>1476</v>
      </c>
      <c r="I4059" s="3" t="s">
        <v>6255</v>
      </c>
      <c r="J4059" s="3" t="s">
        <v>6271</v>
      </c>
      <c r="K4059" s="3" t="s">
        <v>1086</v>
      </c>
      <c r="L4059" s="8" t="s">
        <v>9813</v>
      </c>
      <c r="M4059" s="5"/>
      <c r="N4059" s="13" t="s">
        <v>1043</v>
      </c>
      <c r="O4059" s="5">
        <v>45041</v>
      </c>
      <c r="P4059" s="8">
        <v>1</v>
      </c>
      <c r="Q4059" s="9">
        <v>1</v>
      </c>
      <c r="R4059" s="9" t="str">
        <f>IFERROR(VLOOKUP(Tabla2[[#This Row],[CONTRATISTA PRNCIPAL]],Hoja1!$L$5:$M$9,2,FALSE),"CJV")</f>
        <v>CJV</v>
      </c>
      <c r="S4059" s="9" t="str">
        <f>IF(Tabla2[[#This Row],[EMPRESA]]=Tabla2[[#This Row],[CONTRATISTA PRNCIPAL]],"Principal","Secundaria")</f>
        <v>Secundaria</v>
      </c>
      <c r="T4059" s="10">
        <f>IFERROR(1/COUNTIF(Tabla2[CONTRATISTA PRNCIPAL],Tabla2[[#This Row],[CONTRATISTA PRNCIPAL]]),0)</f>
        <v>1.9230769230769232E-2</v>
      </c>
      <c r="U4059" s="33">
        <f ca="1">IF(((TODAY()-Tabla2[[#This Row],[FECHA NACIMIENTO]])/365)&lt;18,"Corregir", IF(((TODAY()-Tabla2[[#This Row],[FECHA NACIMIENTO]])/365)&gt;80, "Corregir",ROUNDDOWN(((TODAY()-Tabla2[[#This Row],[FECHA NACIMIENTO]])/365),0)))</f>
        <v>33</v>
      </c>
      <c r="V405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4059" s="34" t="str">
        <f ca="1">+IF(Tabla2[[#This Row],[Edad]]="Corregir","Corregir","Ok")</f>
        <v>Ok</v>
      </c>
      <c r="X4059" s="10" t="str">
        <f>+IFERROR(VLOOKUP(Tabla2[[#This Row],[DISTRITO SEGÚN DNI]],Hoja1!$A$2:$B$55,2,FALSE),"No")</f>
        <v>No</v>
      </c>
      <c r="Y4059" s="10" t="str">
        <f>IF(OR(LOWER(Tabla2[[#This Row],[GENERO]])="masculino", LOWER(Tabla2[[#This Row],[GENERO]])="femenino"),"OK","Corregir")</f>
        <v>OK</v>
      </c>
      <c r="Z4059" s="10" t="str">
        <f>+IF(Tabla2[[#This Row],[Nro. DNI / CE]]="","Corregir",IF(LEN(Tabla2[[#This Row],[Nro. DNI / CE]])&gt;=8,"OK","Corregir"))</f>
        <v>OK</v>
      </c>
      <c r="AA4059" s="10">
        <f>COUNTIF(Tabla2[APELLIDOS Y NOMBRES],Tabla2[[#This Row],[APELLIDOS Y NOMBRES]])</f>
        <v>1</v>
      </c>
      <c r="AB4059" t="str">
        <f ca="1">+IFERROR(IF(Tabla2[[#This Row],[FECHA CESE/BAJA]]="","No Aplica",IF(AND(MONTH(Tabla2[[#This Row],[FECHA CESE/BAJA]])=MONTH(TODAY()-30),YEAR(Tabla2[[#This Row],[FECHA CESE/BAJA]])=YEAR(TODAY())),MONTH(TODAY()-30)&amp;"-"&amp;YEAR(TODAY()),"Borrar")),"No aplica")</f>
        <v>No Aplica</v>
      </c>
      <c r="AC4059" t="str">
        <f ca="1">+IFERROR(IF(Tabla2[[#This Row],[FECHA INICIO DE LABORES EN OBRA]]="","No Aplica",IF(AND(MONTH(Tabla2[[#This Row],[FECHA INICIO DE LABORES EN OBRA]])=MONTH(TODAY()-30),YEAR(Tabla2[[#This Row],[FECHA INICIO DE LABORES EN OBRA]])=YEAR(TODAY())),MONTH(TODAY()-30)&amp;"-"&amp;YEAR(TODAY()),"No Aplica")),"No Aplica")</f>
        <v>No Aplica</v>
      </c>
    </row>
    <row r="4060" spans="1:29" x14ac:dyDescent="0.25">
      <c r="A4060" s="2" t="s">
        <v>6251</v>
      </c>
      <c r="B4060" s="3" t="s">
        <v>6252</v>
      </c>
      <c r="C4060" s="3" t="s">
        <v>64</v>
      </c>
      <c r="D4060" s="3" t="s">
        <v>6272</v>
      </c>
      <c r="E4060" s="3" t="s">
        <v>13208</v>
      </c>
      <c r="F4060" s="36">
        <v>34590</v>
      </c>
      <c r="G4060" s="3">
        <v>2</v>
      </c>
      <c r="H4060" s="3" t="s">
        <v>6273</v>
      </c>
      <c r="I4060" s="3" t="s">
        <v>6255</v>
      </c>
      <c r="J4060" s="3" t="s">
        <v>6274</v>
      </c>
      <c r="K4060" s="3" t="s">
        <v>1139</v>
      </c>
      <c r="L4060" s="8" t="s">
        <v>9813</v>
      </c>
      <c r="M4060" s="5"/>
      <c r="N4060" s="13" t="s">
        <v>1043</v>
      </c>
      <c r="O4060" s="5">
        <v>45051</v>
      </c>
      <c r="P4060" s="8">
        <v>1</v>
      </c>
      <c r="Q4060" s="9">
        <v>1</v>
      </c>
      <c r="R4060" s="9" t="str">
        <f>IFERROR(VLOOKUP(Tabla2[[#This Row],[CONTRATISTA PRNCIPAL]],Hoja1!$L$5:$M$9,2,FALSE),"CJV")</f>
        <v>CJV</v>
      </c>
      <c r="S4060" s="9" t="str">
        <f>IF(Tabla2[[#This Row],[EMPRESA]]=Tabla2[[#This Row],[CONTRATISTA PRNCIPAL]],"Principal","Secundaria")</f>
        <v>Secundaria</v>
      </c>
      <c r="T4060" s="10">
        <f>IFERROR(1/COUNTIF(Tabla2[CONTRATISTA PRNCIPAL],Tabla2[[#This Row],[CONTRATISTA PRNCIPAL]]),0)</f>
        <v>1.9230769230769232E-2</v>
      </c>
      <c r="U4060" s="33">
        <f ca="1">IF(((TODAY()-Tabla2[[#This Row],[FECHA NACIMIENTO]])/365)&lt;18,"Corregir", IF(((TODAY()-Tabla2[[#This Row],[FECHA NACIMIENTO]])/365)&gt;80, "Corregir",ROUNDDOWN(((TODAY()-Tabla2[[#This Row],[FECHA NACIMIENTO]])/365),0)))</f>
        <v>29</v>
      </c>
      <c r="V406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4060" s="34" t="str">
        <f ca="1">+IF(Tabla2[[#This Row],[Edad]]="Corregir","Corregir","Ok")</f>
        <v>Ok</v>
      </c>
      <c r="X4060" s="10" t="str">
        <f>+IFERROR(VLOOKUP(Tabla2[[#This Row],[DISTRITO SEGÚN DNI]],Hoja1!$A$2:$B$55,2,FALSE),"No")</f>
        <v>No</v>
      </c>
      <c r="Y4060" s="10" t="str">
        <f>IF(OR(LOWER(Tabla2[[#This Row],[GENERO]])="masculino", LOWER(Tabla2[[#This Row],[GENERO]])="femenino"),"OK","Corregir")</f>
        <v>OK</v>
      </c>
      <c r="Z4060" s="10" t="str">
        <f>+IF(Tabla2[[#This Row],[Nro. DNI / CE]]="","Corregir",IF(LEN(Tabla2[[#This Row],[Nro. DNI / CE]])&gt;=8,"OK","Corregir"))</f>
        <v>OK</v>
      </c>
      <c r="AA4060" s="10">
        <f>COUNTIF(Tabla2[APELLIDOS Y NOMBRES],Tabla2[[#This Row],[APELLIDOS Y NOMBRES]])</f>
        <v>1</v>
      </c>
      <c r="AB4060" t="str">
        <f ca="1">+IFERROR(IF(Tabla2[[#This Row],[FECHA CESE/BAJA]]="","No Aplica",IF(AND(MONTH(Tabla2[[#This Row],[FECHA CESE/BAJA]])=MONTH(TODAY()-30),YEAR(Tabla2[[#This Row],[FECHA CESE/BAJA]])=YEAR(TODAY())),MONTH(TODAY()-30)&amp;"-"&amp;YEAR(TODAY()),"Borrar")),"No aplica")</f>
        <v>No Aplica</v>
      </c>
      <c r="AC4060" t="str">
        <f ca="1">+IFERROR(IF(Tabla2[[#This Row],[FECHA INICIO DE LABORES EN OBRA]]="","No Aplica",IF(AND(MONTH(Tabla2[[#This Row],[FECHA INICIO DE LABORES EN OBRA]])=MONTH(TODAY()-30),YEAR(Tabla2[[#This Row],[FECHA INICIO DE LABORES EN OBRA]])=YEAR(TODAY())),MONTH(TODAY()-30)&amp;"-"&amp;YEAR(TODAY()),"No Aplica")),"No Aplica")</f>
        <v>No Aplica</v>
      </c>
    </row>
    <row r="4061" spans="1:29" x14ac:dyDescent="0.25">
      <c r="A4061" s="2" t="s">
        <v>6251</v>
      </c>
      <c r="B4061" s="3" t="s">
        <v>6252</v>
      </c>
      <c r="C4061" s="3" t="s">
        <v>64</v>
      </c>
      <c r="D4061" s="3" t="s">
        <v>6275</v>
      </c>
      <c r="E4061" s="3" t="s">
        <v>13209</v>
      </c>
      <c r="F4061" s="36">
        <v>33839</v>
      </c>
      <c r="G4061" s="3">
        <v>2</v>
      </c>
      <c r="H4061" s="3" t="s">
        <v>6273</v>
      </c>
      <c r="I4061" s="3" t="s">
        <v>6255</v>
      </c>
      <c r="J4061" s="3" t="s">
        <v>6276</v>
      </c>
      <c r="K4061" s="3" t="s">
        <v>6277</v>
      </c>
      <c r="L4061" s="8" t="s">
        <v>9813</v>
      </c>
      <c r="M4061" s="5"/>
      <c r="N4061" s="13" t="s">
        <v>1043</v>
      </c>
      <c r="O4061" s="5">
        <v>45051</v>
      </c>
      <c r="P4061" s="8">
        <v>1</v>
      </c>
      <c r="Q4061" s="9">
        <v>1</v>
      </c>
      <c r="R4061" s="9" t="str">
        <f>IFERROR(VLOOKUP(Tabla2[[#This Row],[CONTRATISTA PRNCIPAL]],Hoja1!$L$5:$M$9,2,FALSE),"CJV")</f>
        <v>CJV</v>
      </c>
      <c r="S4061" s="9" t="str">
        <f>IF(Tabla2[[#This Row],[EMPRESA]]=Tabla2[[#This Row],[CONTRATISTA PRNCIPAL]],"Principal","Secundaria")</f>
        <v>Secundaria</v>
      </c>
      <c r="T4061" s="10">
        <f>IFERROR(1/COUNTIF(Tabla2[CONTRATISTA PRNCIPAL],Tabla2[[#This Row],[CONTRATISTA PRNCIPAL]]),0)</f>
        <v>1.9230769230769232E-2</v>
      </c>
      <c r="U4061" s="33">
        <f ca="1">IF(((TODAY()-Tabla2[[#This Row],[FECHA NACIMIENTO]])/365)&lt;18,"Corregir", IF(((TODAY()-Tabla2[[#This Row],[FECHA NACIMIENTO]])/365)&gt;80, "Corregir",ROUNDDOWN(((TODAY()-Tabla2[[#This Row],[FECHA NACIMIENTO]])/365),0)))</f>
        <v>31</v>
      </c>
      <c r="V406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4061" s="34" t="str">
        <f ca="1">+IF(Tabla2[[#This Row],[Edad]]="Corregir","Corregir","Ok")</f>
        <v>Ok</v>
      </c>
      <c r="X4061" s="10" t="str">
        <f>+IFERROR(VLOOKUP(Tabla2[[#This Row],[DISTRITO SEGÚN DNI]],Hoja1!$A$2:$B$55,2,FALSE),"No")</f>
        <v>No</v>
      </c>
      <c r="Y4061" s="10" t="str">
        <f>IF(OR(LOWER(Tabla2[[#This Row],[GENERO]])="masculino", LOWER(Tabla2[[#This Row],[GENERO]])="femenino"),"OK","Corregir")</f>
        <v>OK</v>
      </c>
      <c r="Z4061" s="10" t="str">
        <f>+IF(Tabla2[[#This Row],[Nro. DNI / CE]]="","Corregir",IF(LEN(Tabla2[[#This Row],[Nro. DNI / CE]])&gt;=8,"OK","Corregir"))</f>
        <v>OK</v>
      </c>
      <c r="AA4061" s="10">
        <f>COUNTIF(Tabla2[APELLIDOS Y NOMBRES],Tabla2[[#This Row],[APELLIDOS Y NOMBRES]])</f>
        <v>1</v>
      </c>
      <c r="AB4061" t="str">
        <f ca="1">+IFERROR(IF(Tabla2[[#This Row],[FECHA CESE/BAJA]]="","No Aplica",IF(AND(MONTH(Tabla2[[#This Row],[FECHA CESE/BAJA]])=MONTH(TODAY()-30),YEAR(Tabla2[[#This Row],[FECHA CESE/BAJA]])=YEAR(TODAY())),MONTH(TODAY()-30)&amp;"-"&amp;YEAR(TODAY()),"Borrar")),"No aplica")</f>
        <v>No Aplica</v>
      </c>
      <c r="AC4061" t="str">
        <f ca="1">+IFERROR(IF(Tabla2[[#This Row],[FECHA INICIO DE LABORES EN OBRA]]="","No Aplica",IF(AND(MONTH(Tabla2[[#This Row],[FECHA INICIO DE LABORES EN OBRA]])=MONTH(TODAY()-30),YEAR(Tabla2[[#This Row],[FECHA INICIO DE LABORES EN OBRA]])=YEAR(TODAY())),MONTH(TODAY()-30)&amp;"-"&amp;YEAR(TODAY()),"No Aplica")),"No Aplica")</f>
        <v>No Aplica</v>
      </c>
    </row>
    <row r="4062" spans="1:29" x14ac:dyDescent="0.25">
      <c r="A4062" s="2" t="s">
        <v>6251</v>
      </c>
      <c r="B4062" s="3" t="s">
        <v>6252</v>
      </c>
      <c r="C4062" s="3" t="s">
        <v>64</v>
      </c>
      <c r="D4062" s="3" t="s">
        <v>6278</v>
      </c>
      <c r="E4062" s="3" t="s">
        <v>13210</v>
      </c>
      <c r="F4062" s="36">
        <v>31018</v>
      </c>
      <c r="G4062" s="3">
        <v>2</v>
      </c>
      <c r="H4062" s="3" t="s">
        <v>6254</v>
      </c>
      <c r="I4062" s="3" t="s">
        <v>6255</v>
      </c>
      <c r="J4062" s="3" t="s">
        <v>6258</v>
      </c>
      <c r="K4062" s="3" t="s">
        <v>1044</v>
      </c>
      <c r="L4062" s="8" t="s">
        <v>9813</v>
      </c>
      <c r="M4062" s="5"/>
      <c r="N4062" s="13" t="s">
        <v>1043</v>
      </c>
      <c r="O4062" s="5">
        <v>45051</v>
      </c>
      <c r="P4062" s="8">
        <v>1</v>
      </c>
      <c r="Q4062" s="9">
        <v>1</v>
      </c>
      <c r="R4062" s="9" t="str">
        <f>IFERROR(VLOOKUP(Tabla2[[#This Row],[CONTRATISTA PRNCIPAL]],Hoja1!$L$5:$M$9,2,FALSE),"CJV")</f>
        <v>CJV</v>
      </c>
      <c r="S4062" s="9" t="str">
        <f>IF(Tabla2[[#This Row],[EMPRESA]]=Tabla2[[#This Row],[CONTRATISTA PRNCIPAL]],"Principal","Secundaria")</f>
        <v>Secundaria</v>
      </c>
      <c r="T4062" s="10">
        <f>IFERROR(1/COUNTIF(Tabla2[CONTRATISTA PRNCIPAL],Tabla2[[#This Row],[CONTRATISTA PRNCIPAL]]),0)</f>
        <v>1.9230769230769232E-2</v>
      </c>
      <c r="U4062" s="33">
        <f ca="1">IF(((TODAY()-Tabla2[[#This Row],[FECHA NACIMIENTO]])/365)&lt;18,"Corregir", IF(((TODAY()-Tabla2[[#This Row],[FECHA NACIMIENTO]])/365)&gt;80, "Corregir",ROUNDDOWN(((TODAY()-Tabla2[[#This Row],[FECHA NACIMIENTO]])/365),0)))</f>
        <v>38</v>
      </c>
      <c r="V406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4062" s="34" t="str">
        <f ca="1">+IF(Tabla2[[#This Row],[Edad]]="Corregir","Corregir","Ok")</f>
        <v>Ok</v>
      </c>
      <c r="X4062" s="10" t="str">
        <f>+IFERROR(VLOOKUP(Tabla2[[#This Row],[DISTRITO SEGÚN DNI]],Hoja1!$A$2:$B$55,2,FALSE),"No")</f>
        <v>No</v>
      </c>
      <c r="Y4062" s="10" t="str">
        <f>IF(OR(LOWER(Tabla2[[#This Row],[GENERO]])="masculino", LOWER(Tabla2[[#This Row],[GENERO]])="femenino"),"OK","Corregir")</f>
        <v>OK</v>
      </c>
      <c r="Z4062" s="10" t="str">
        <f>+IF(Tabla2[[#This Row],[Nro. DNI / CE]]="","Corregir",IF(LEN(Tabla2[[#This Row],[Nro. DNI / CE]])&gt;=8,"OK","Corregir"))</f>
        <v>OK</v>
      </c>
      <c r="AA4062" s="10">
        <f>COUNTIF(Tabla2[APELLIDOS Y NOMBRES],Tabla2[[#This Row],[APELLIDOS Y NOMBRES]])</f>
        <v>1</v>
      </c>
      <c r="AB4062" t="str">
        <f ca="1">+IFERROR(IF(Tabla2[[#This Row],[FECHA CESE/BAJA]]="","No Aplica",IF(AND(MONTH(Tabla2[[#This Row],[FECHA CESE/BAJA]])=MONTH(TODAY()-30),YEAR(Tabla2[[#This Row],[FECHA CESE/BAJA]])=YEAR(TODAY())),MONTH(TODAY()-30)&amp;"-"&amp;YEAR(TODAY()),"Borrar")),"No aplica")</f>
        <v>No Aplica</v>
      </c>
      <c r="AC4062" t="str">
        <f ca="1">+IFERROR(IF(Tabla2[[#This Row],[FECHA INICIO DE LABORES EN OBRA]]="","No Aplica",IF(AND(MONTH(Tabla2[[#This Row],[FECHA INICIO DE LABORES EN OBRA]])=MONTH(TODAY()-30),YEAR(Tabla2[[#This Row],[FECHA INICIO DE LABORES EN OBRA]])=YEAR(TODAY())),MONTH(TODAY()-30)&amp;"-"&amp;YEAR(TODAY()),"No Aplica")),"No Aplica")</f>
        <v>No Aplica</v>
      </c>
    </row>
    <row r="4063" spans="1:29" x14ac:dyDescent="0.25">
      <c r="A4063" s="2" t="s">
        <v>6251</v>
      </c>
      <c r="B4063" s="3" t="s">
        <v>6252</v>
      </c>
      <c r="C4063" s="3" t="s">
        <v>64</v>
      </c>
      <c r="D4063" s="3" t="s">
        <v>6279</v>
      </c>
      <c r="E4063" s="3" t="s">
        <v>13211</v>
      </c>
      <c r="F4063" s="36">
        <v>37560</v>
      </c>
      <c r="G4063" s="3">
        <v>2</v>
      </c>
      <c r="H4063" s="3" t="s">
        <v>6254</v>
      </c>
      <c r="I4063" s="3" t="s">
        <v>6255</v>
      </c>
      <c r="J4063" s="3" t="s">
        <v>6258</v>
      </c>
      <c r="K4063" s="3" t="s">
        <v>1044</v>
      </c>
      <c r="L4063" s="8" t="s">
        <v>9813</v>
      </c>
      <c r="M4063" s="5"/>
      <c r="N4063" s="13" t="s">
        <v>1043</v>
      </c>
      <c r="O4063" s="5">
        <v>45051</v>
      </c>
      <c r="P4063" s="8">
        <v>1</v>
      </c>
      <c r="Q4063" s="9">
        <v>1</v>
      </c>
      <c r="R4063" s="9" t="str">
        <f>IFERROR(VLOOKUP(Tabla2[[#This Row],[CONTRATISTA PRNCIPAL]],Hoja1!$L$5:$M$9,2,FALSE),"CJV")</f>
        <v>CJV</v>
      </c>
      <c r="S4063" s="9" t="str">
        <f>IF(Tabla2[[#This Row],[EMPRESA]]=Tabla2[[#This Row],[CONTRATISTA PRNCIPAL]],"Principal","Secundaria")</f>
        <v>Secundaria</v>
      </c>
      <c r="T4063" s="10">
        <f>IFERROR(1/COUNTIF(Tabla2[CONTRATISTA PRNCIPAL],Tabla2[[#This Row],[CONTRATISTA PRNCIPAL]]),0)</f>
        <v>1.9230769230769232E-2</v>
      </c>
      <c r="U4063" s="33">
        <f ca="1">IF(((TODAY()-Tabla2[[#This Row],[FECHA NACIMIENTO]])/365)&lt;18,"Corregir", IF(((TODAY()-Tabla2[[#This Row],[FECHA NACIMIENTO]])/365)&gt;80, "Corregir",ROUNDDOWN(((TODAY()-Tabla2[[#This Row],[FECHA NACIMIENTO]])/365),0)))</f>
        <v>20</v>
      </c>
      <c r="V406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4063" s="34" t="str">
        <f ca="1">+IF(Tabla2[[#This Row],[Edad]]="Corregir","Corregir","Ok")</f>
        <v>Ok</v>
      </c>
      <c r="X4063" s="10" t="str">
        <f>+IFERROR(VLOOKUP(Tabla2[[#This Row],[DISTRITO SEGÚN DNI]],Hoja1!$A$2:$B$55,2,FALSE),"No")</f>
        <v>No</v>
      </c>
      <c r="Y4063" s="10" t="str">
        <f>IF(OR(LOWER(Tabla2[[#This Row],[GENERO]])="masculino", LOWER(Tabla2[[#This Row],[GENERO]])="femenino"),"OK","Corregir")</f>
        <v>OK</v>
      </c>
      <c r="Z4063" s="10" t="str">
        <f>+IF(Tabla2[[#This Row],[Nro. DNI / CE]]="","Corregir",IF(LEN(Tabla2[[#This Row],[Nro. DNI / CE]])&gt;=8,"OK","Corregir"))</f>
        <v>OK</v>
      </c>
      <c r="AA4063" s="10">
        <f>COUNTIF(Tabla2[APELLIDOS Y NOMBRES],Tabla2[[#This Row],[APELLIDOS Y NOMBRES]])</f>
        <v>1</v>
      </c>
      <c r="AB4063" t="str">
        <f ca="1">+IFERROR(IF(Tabla2[[#This Row],[FECHA CESE/BAJA]]="","No Aplica",IF(AND(MONTH(Tabla2[[#This Row],[FECHA CESE/BAJA]])=MONTH(TODAY()-30),YEAR(Tabla2[[#This Row],[FECHA CESE/BAJA]])=YEAR(TODAY())),MONTH(TODAY()-30)&amp;"-"&amp;YEAR(TODAY()),"Borrar")),"No aplica")</f>
        <v>No Aplica</v>
      </c>
      <c r="AC4063" t="str">
        <f ca="1">+IFERROR(IF(Tabla2[[#This Row],[FECHA INICIO DE LABORES EN OBRA]]="","No Aplica",IF(AND(MONTH(Tabla2[[#This Row],[FECHA INICIO DE LABORES EN OBRA]])=MONTH(TODAY()-30),YEAR(Tabla2[[#This Row],[FECHA INICIO DE LABORES EN OBRA]])=YEAR(TODAY())),MONTH(TODAY()-30)&amp;"-"&amp;YEAR(TODAY()),"No Aplica")),"No Aplica")</f>
        <v>No Aplica</v>
      </c>
    </row>
    <row r="4064" spans="1:29" x14ac:dyDescent="0.25">
      <c r="A4064" s="2" t="s">
        <v>6280</v>
      </c>
      <c r="B4064" s="3" t="s">
        <v>6281</v>
      </c>
      <c r="C4064" s="3" t="s">
        <v>64</v>
      </c>
      <c r="D4064" s="3" t="s">
        <v>6282</v>
      </c>
      <c r="E4064" s="3" t="s">
        <v>13212</v>
      </c>
      <c r="F4064" s="36">
        <v>38263</v>
      </c>
      <c r="G4064" s="3">
        <v>2</v>
      </c>
      <c r="H4064" s="3" t="s">
        <v>6283</v>
      </c>
      <c r="I4064" s="3" t="s">
        <v>6255</v>
      </c>
      <c r="J4064" s="3" t="s">
        <v>6284</v>
      </c>
      <c r="K4064" s="3" t="s">
        <v>34</v>
      </c>
      <c r="L4064" s="8" t="s">
        <v>9813</v>
      </c>
      <c r="M4064" s="5"/>
      <c r="N4064" s="13" t="s">
        <v>1043</v>
      </c>
      <c r="O4064" s="5">
        <v>45083</v>
      </c>
      <c r="P4064" s="8">
        <v>1</v>
      </c>
      <c r="Q4064" s="9">
        <v>1</v>
      </c>
      <c r="R4064" s="9" t="str">
        <f>IFERROR(VLOOKUP(Tabla2[[#This Row],[CONTRATISTA PRNCIPAL]],Hoja1!$L$5:$M$9,2,FALSE),"CJV")</f>
        <v>CJV</v>
      </c>
      <c r="S4064" s="9" t="str">
        <f>IF(Tabla2[[#This Row],[EMPRESA]]=Tabla2[[#This Row],[CONTRATISTA PRNCIPAL]],"Principal","Secundaria")</f>
        <v>Secundaria</v>
      </c>
      <c r="T4064" s="10">
        <f>IFERROR(1/COUNTIF(Tabla2[CONTRATISTA PRNCIPAL],Tabla2[[#This Row],[CONTRATISTA PRNCIPAL]]),0)</f>
        <v>1.9230769230769232E-2</v>
      </c>
      <c r="U4064" s="33">
        <f ca="1">IF(((TODAY()-Tabla2[[#This Row],[FECHA NACIMIENTO]])/365)&lt;18,"Corregir", IF(((TODAY()-Tabla2[[#This Row],[FECHA NACIMIENTO]])/365)&gt;80, "Corregir",ROUNDDOWN(((TODAY()-Tabla2[[#This Row],[FECHA NACIMIENTO]])/365),0)))</f>
        <v>18</v>
      </c>
      <c r="V406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4064" s="34" t="str">
        <f ca="1">+IF(Tabla2[[#This Row],[Edad]]="Corregir","Corregir","Ok")</f>
        <v>Ok</v>
      </c>
      <c r="X4064" s="10" t="str">
        <f>+IFERROR(VLOOKUP(Tabla2[[#This Row],[DISTRITO SEGÚN DNI]],Hoja1!$A$2:$B$55,2,FALSE),"No")</f>
        <v>CALLAO</v>
      </c>
      <c r="Y4064" s="10" t="str">
        <f>IF(OR(LOWER(Tabla2[[#This Row],[GENERO]])="masculino", LOWER(Tabla2[[#This Row],[GENERO]])="femenino"),"OK","Corregir")</f>
        <v>OK</v>
      </c>
      <c r="Z4064" s="10" t="str">
        <f>+IF(Tabla2[[#This Row],[Nro. DNI / CE]]="","Corregir",IF(LEN(Tabla2[[#This Row],[Nro. DNI / CE]])&gt;=8,"OK","Corregir"))</f>
        <v>OK</v>
      </c>
      <c r="AA4064" s="10">
        <f>COUNTIF(Tabla2[APELLIDOS Y NOMBRES],Tabla2[[#This Row],[APELLIDOS Y NOMBRES]])</f>
        <v>1</v>
      </c>
      <c r="AB4064" t="str">
        <f ca="1">+IFERROR(IF(Tabla2[[#This Row],[FECHA CESE/BAJA]]="","No Aplica",IF(AND(MONTH(Tabla2[[#This Row],[FECHA CESE/BAJA]])=MONTH(TODAY()-30),YEAR(Tabla2[[#This Row],[FECHA CESE/BAJA]])=YEAR(TODAY())),MONTH(TODAY()-30)&amp;"-"&amp;YEAR(TODAY()),"Borrar")),"No aplica")</f>
        <v>No Aplica</v>
      </c>
      <c r="AC4064" t="str">
        <f ca="1">+IFERROR(IF(Tabla2[[#This Row],[FECHA INICIO DE LABORES EN OBRA]]="","No Aplica",IF(AND(MONTH(Tabla2[[#This Row],[FECHA INICIO DE LABORES EN OBRA]])=MONTH(TODAY()-30),YEAR(Tabla2[[#This Row],[FECHA INICIO DE LABORES EN OBRA]])=YEAR(TODAY())),MONTH(TODAY()-30)&amp;"-"&amp;YEAR(TODAY()),"No Aplica")),"No Aplica")</f>
        <v>No Aplica</v>
      </c>
    </row>
    <row r="4065" spans="1:29" x14ac:dyDescent="0.25">
      <c r="A4065" s="2" t="s">
        <v>6280</v>
      </c>
      <c r="B4065" s="3" t="s">
        <v>6281</v>
      </c>
      <c r="C4065" s="3" t="s">
        <v>64</v>
      </c>
      <c r="D4065" s="3" t="s">
        <v>6285</v>
      </c>
      <c r="E4065" s="3" t="s">
        <v>13213</v>
      </c>
      <c r="F4065" s="36">
        <v>35962</v>
      </c>
      <c r="G4065" s="3">
        <v>2</v>
      </c>
      <c r="H4065" s="3" t="s">
        <v>1708</v>
      </c>
      <c r="I4065" s="3" t="s">
        <v>6255</v>
      </c>
      <c r="J4065" s="3" t="s">
        <v>6284</v>
      </c>
      <c r="K4065" s="3" t="s">
        <v>34</v>
      </c>
      <c r="L4065" s="8" t="s">
        <v>9813</v>
      </c>
      <c r="M4065" s="5"/>
      <c r="N4065" s="13" t="s">
        <v>1043</v>
      </c>
      <c r="O4065" s="5">
        <v>45083</v>
      </c>
      <c r="P4065" s="8">
        <v>1</v>
      </c>
      <c r="Q4065" s="9">
        <v>1</v>
      </c>
      <c r="R4065" s="9" t="str">
        <f>IFERROR(VLOOKUP(Tabla2[[#This Row],[CONTRATISTA PRNCIPAL]],Hoja1!$L$5:$M$9,2,FALSE),"CJV")</f>
        <v>CJV</v>
      </c>
      <c r="S4065" s="9" t="str">
        <f>IF(Tabla2[[#This Row],[EMPRESA]]=Tabla2[[#This Row],[CONTRATISTA PRNCIPAL]],"Principal","Secundaria")</f>
        <v>Secundaria</v>
      </c>
      <c r="T4065" s="10">
        <f>IFERROR(1/COUNTIF(Tabla2[CONTRATISTA PRNCIPAL],Tabla2[[#This Row],[CONTRATISTA PRNCIPAL]]),0)</f>
        <v>1.9230769230769232E-2</v>
      </c>
      <c r="U4065" s="33">
        <f ca="1">IF(((TODAY()-Tabla2[[#This Row],[FECHA NACIMIENTO]])/365)&lt;18,"Corregir", IF(((TODAY()-Tabla2[[#This Row],[FECHA NACIMIENTO]])/365)&gt;80, "Corregir",ROUNDDOWN(((TODAY()-Tabla2[[#This Row],[FECHA NACIMIENTO]])/365),0)))</f>
        <v>25</v>
      </c>
      <c r="V406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4065" s="34" t="str">
        <f ca="1">+IF(Tabla2[[#This Row],[Edad]]="Corregir","Corregir","Ok")</f>
        <v>Ok</v>
      </c>
      <c r="X4065" s="10" t="str">
        <f>+IFERROR(VLOOKUP(Tabla2[[#This Row],[DISTRITO SEGÚN DNI]],Hoja1!$A$2:$B$55,2,FALSE),"No")</f>
        <v>CALLAO</v>
      </c>
      <c r="Y4065" s="10" t="str">
        <f>IF(OR(LOWER(Tabla2[[#This Row],[GENERO]])="masculino", LOWER(Tabla2[[#This Row],[GENERO]])="femenino"),"OK","Corregir")</f>
        <v>OK</v>
      </c>
      <c r="Z4065" s="10" t="str">
        <f>+IF(Tabla2[[#This Row],[Nro. DNI / CE]]="","Corregir",IF(LEN(Tabla2[[#This Row],[Nro. DNI / CE]])&gt;=8,"OK","Corregir"))</f>
        <v>OK</v>
      </c>
      <c r="AA4065" s="10">
        <f>COUNTIF(Tabla2[APELLIDOS Y NOMBRES],Tabla2[[#This Row],[APELLIDOS Y NOMBRES]])</f>
        <v>1</v>
      </c>
      <c r="AB4065" t="str">
        <f ca="1">+IFERROR(IF(Tabla2[[#This Row],[FECHA CESE/BAJA]]="","No Aplica",IF(AND(MONTH(Tabla2[[#This Row],[FECHA CESE/BAJA]])=MONTH(TODAY()-30),YEAR(Tabla2[[#This Row],[FECHA CESE/BAJA]])=YEAR(TODAY())),MONTH(TODAY()-30)&amp;"-"&amp;YEAR(TODAY()),"Borrar")),"No aplica")</f>
        <v>No Aplica</v>
      </c>
      <c r="AC4065" t="str">
        <f ca="1">+IFERROR(IF(Tabla2[[#This Row],[FECHA INICIO DE LABORES EN OBRA]]="","No Aplica",IF(AND(MONTH(Tabla2[[#This Row],[FECHA INICIO DE LABORES EN OBRA]])=MONTH(TODAY()-30),YEAR(Tabla2[[#This Row],[FECHA INICIO DE LABORES EN OBRA]])=YEAR(TODAY())),MONTH(TODAY()-30)&amp;"-"&amp;YEAR(TODAY()),"No Aplica")),"No Aplica")</f>
        <v>No Aplica</v>
      </c>
    </row>
    <row r="4066" spans="1:29" x14ac:dyDescent="0.25">
      <c r="A4066" s="2" t="s">
        <v>6280</v>
      </c>
      <c r="B4066" s="3" t="s">
        <v>6281</v>
      </c>
      <c r="C4066" s="3" t="s">
        <v>64</v>
      </c>
      <c r="D4066" s="3" t="s">
        <v>6286</v>
      </c>
      <c r="E4066" s="3" t="s">
        <v>13214</v>
      </c>
      <c r="F4066" s="36">
        <v>36976</v>
      </c>
      <c r="G4066" s="3">
        <v>2</v>
      </c>
      <c r="H4066" s="3" t="s">
        <v>6287</v>
      </c>
      <c r="I4066" s="3" t="s">
        <v>6255</v>
      </c>
      <c r="J4066" s="3" t="s">
        <v>6284</v>
      </c>
      <c r="K4066" s="3" t="s">
        <v>34</v>
      </c>
      <c r="L4066" s="8" t="s">
        <v>9813</v>
      </c>
      <c r="M4066" s="5"/>
      <c r="N4066" s="13" t="s">
        <v>1043</v>
      </c>
      <c r="O4066" s="5">
        <v>45083</v>
      </c>
      <c r="P4066" s="8">
        <v>1</v>
      </c>
      <c r="Q4066" s="9">
        <v>1</v>
      </c>
      <c r="R4066" s="9" t="str">
        <f>IFERROR(VLOOKUP(Tabla2[[#This Row],[CONTRATISTA PRNCIPAL]],Hoja1!$L$5:$M$9,2,FALSE),"CJV")</f>
        <v>CJV</v>
      </c>
      <c r="S4066" s="9" t="str">
        <f>IF(Tabla2[[#This Row],[EMPRESA]]=Tabla2[[#This Row],[CONTRATISTA PRNCIPAL]],"Principal","Secundaria")</f>
        <v>Secundaria</v>
      </c>
      <c r="T4066" s="10">
        <f>IFERROR(1/COUNTIF(Tabla2[CONTRATISTA PRNCIPAL],Tabla2[[#This Row],[CONTRATISTA PRNCIPAL]]),0)</f>
        <v>1.9230769230769232E-2</v>
      </c>
      <c r="U4066" s="33">
        <f ca="1">IF(((TODAY()-Tabla2[[#This Row],[FECHA NACIMIENTO]])/365)&lt;18,"Corregir", IF(((TODAY()-Tabla2[[#This Row],[FECHA NACIMIENTO]])/365)&gt;80, "Corregir",ROUNDDOWN(((TODAY()-Tabla2[[#This Row],[FECHA NACIMIENTO]])/365),0)))</f>
        <v>22</v>
      </c>
      <c r="V406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4066" s="34" t="str">
        <f ca="1">+IF(Tabla2[[#This Row],[Edad]]="Corregir","Corregir","Ok")</f>
        <v>Ok</v>
      </c>
      <c r="X4066" s="10" t="str">
        <f>+IFERROR(VLOOKUP(Tabla2[[#This Row],[DISTRITO SEGÚN DNI]],Hoja1!$A$2:$B$55,2,FALSE),"No")</f>
        <v>CALLAO</v>
      </c>
      <c r="Y4066" s="10" t="str">
        <f>IF(OR(LOWER(Tabla2[[#This Row],[GENERO]])="masculino", LOWER(Tabla2[[#This Row],[GENERO]])="femenino"),"OK","Corregir")</f>
        <v>OK</v>
      </c>
      <c r="Z4066" s="10" t="str">
        <f>+IF(Tabla2[[#This Row],[Nro. DNI / CE]]="","Corregir",IF(LEN(Tabla2[[#This Row],[Nro. DNI / CE]])&gt;=8,"OK","Corregir"))</f>
        <v>OK</v>
      </c>
      <c r="AA4066" s="10">
        <f>COUNTIF(Tabla2[APELLIDOS Y NOMBRES],Tabla2[[#This Row],[APELLIDOS Y NOMBRES]])</f>
        <v>1</v>
      </c>
      <c r="AB4066" t="str">
        <f ca="1">+IFERROR(IF(Tabla2[[#This Row],[FECHA CESE/BAJA]]="","No Aplica",IF(AND(MONTH(Tabla2[[#This Row],[FECHA CESE/BAJA]])=MONTH(TODAY()-30),YEAR(Tabla2[[#This Row],[FECHA CESE/BAJA]])=YEAR(TODAY())),MONTH(TODAY()-30)&amp;"-"&amp;YEAR(TODAY()),"Borrar")),"No aplica")</f>
        <v>No Aplica</v>
      </c>
      <c r="AC4066" t="str">
        <f ca="1">+IFERROR(IF(Tabla2[[#This Row],[FECHA INICIO DE LABORES EN OBRA]]="","No Aplica",IF(AND(MONTH(Tabla2[[#This Row],[FECHA INICIO DE LABORES EN OBRA]])=MONTH(TODAY()-30),YEAR(Tabla2[[#This Row],[FECHA INICIO DE LABORES EN OBRA]])=YEAR(TODAY())),MONTH(TODAY()-30)&amp;"-"&amp;YEAR(TODAY()),"No Aplica")),"No Aplica")</f>
        <v>No Aplica</v>
      </c>
    </row>
    <row r="4067" spans="1:29" x14ac:dyDescent="0.25">
      <c r="A4067" s="2" t="s">
        <v>6280</v>
      </c>
      <c r="B4067" s="3" t="s">
        <v>6281</v>
      </c>
      <c r="C4067" s="3" t="s">
        <v>64</v>
      </c>
      <c r="D4067" s="3" t="s">
        <v>6288</v>
      </c>
      <c r="E4067" s="3" t="s">
        <v>13215</v>
      </c>
      <c r="F4067" s="36">
        <v>37791</v>
      </c>
      <c r="G4067" s="3">
        <v>2</v>
      </c>
      <c r="H4067" s="3" t="s">
        <v>6287</v>
      </c>
      <c r="I4067" s="3" t="s">
        <v>6255</v>
      </c>
      <c r="J4067" s="3" t="s">
        <v>6289</v>
      </c>
      <c r="K4067" s="3" t="s">
        <v>34</v>
      </c>
      <c r="L4067" s="8" t="s">
        <v>9813</v>
      </c>
      <c r="M4067" s="5"/>
      <c r="N4067" s="13" t="s">
        <v>1043</v>
      </c>
      <c r="O4067" s="5">
        <v>45083</v>
      </c>
      <c r="P4067" s="8">
        <v>1</v>
      </c>
      <c r="Q4067" s="9">
        <v>1</v>
      </c>
      <c r="R4067" s="9" t="str">
        <f>IFERROR(VLOOKUP(Tabla2[[#This Row],[CONTRATISTA PRNCIPAL]],Hoja1!$L$5:$M$9,2,FALSE),"CJV")</f>
        <v>CJV</v>
      </c>
      <c r="S4067" s="9" t="str">
        <f>IF(Tabla2[[#This Row],[EMPRESA]]=Tabla2[[#This Row],[CONTRATISTA PRNCIPAL]],"Principal","Secundaria")</f>
        <v>Secundaria</v>
      </c>
      <c r="T4067" s="10">
        <f>IFERROR(1/COUNTIF(Tabla2[CONTRATISTA PRNCIPAL],Tabla2[[#This Row],[CONTRATISTA PRNCIPAL]]),0)</f>
        <v>1.9230769230769232E-2</v>
      </c>
      <c r="U4067" s="33">
        <f ca="1">IF(((TODAY()-Tabla2[[#This Row],[FECHA NACIMIENTO]])/365)&lt;18,"Corregir", IF(((TODAY()-Tabla2[[#This Row],[FECHA NACIMIENTO]])/365)&gt;80, "Corregir",ROUNDDOWN(((TODAY()-Tabla2[[#This Row],[FECHA NACIMIENTO]])/365),0)))</f>
        <v>20</v>
      </c>
      <c r="V406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4067" s="34" t="str">
        <f ca="1">+IF(Tabla2[[#This Row],[Edad]]="Corregir","Corregir","Ok")</f>
        <v>Ok</v>
      </c>
      <c r="X4067" s="10" t="str">
        <f>+IFERROR(VLOOKUP(Tabla2[[#This Row],[DISTRITO SEGÚN DNI]],Hoja1!$A$2:$B$55,2,FALSE),"No")</f>
        <v>CALLAO</v>
      </c>
      <c r="Y4067" s="10" t="str">
        <f>IF(OR(LOWER(Tabla2[[#This Row],[GENERO]])="masculino", LOWER(Tabla2[[#This Row],[GENERO]])="femenino"),"OK","Corregir")</f>
        <v>OK</v>
      </c>
      <c r="Z4067" s="10" t="str">
        <f>+IF(Tabla2[[#This Row],[Nro. DNI / CE]]="","Corregir",IF(LEN(Tabla2[[#This Row],[Nro. DNI / CE]])&gt;=8,"OK","Corregir"))</f>
        <v>OK</v>
      </c>
      <c r="AA4067" s="10">
        <f>COUNTIF(Tabla2[APELLIDOS Y NOMBRES],Tabla2[[#This Row],[APELLIDOS Y NOMBRES]])</f>
        <v>1</v>
      </c>
      <c r="AB4067" t="str">
        <f ca="1">+IFERROR(IF(Tabla2[[#This Row],[FECHA CESE/BAJA]]="","No Aplica",IF(AND(MONTH(Tabla2[[#This Row],[FECHA CESE/BAJA]])=MONTH(TODAY()-30),YEAR(Tabla2[[#This Row],[FECHA CESE/BAJA]])=YEAR(TODAY())),MONTH(TODAY()-30)&amp;"-"&amp;YEAR(TODAY()),"Borrar")),"No aplica")</f>
        <v>No Aplica</v>
      </c>
      <c r="AC4067" t="str">
        <f ca="1">+IFERROR(IF(Tabla2[[#This Row],[FECHA INICIO DE LABORES EN OBRA]]="","No Aplica",IF(AND(MONTH(Tabla2[[#This Row],[FECHA INICIO DE LABORES EN OBRA]])=MONTH(TODAY()-30),YEAR(Tabla2[[#This Row],[FECHA INICIO DE LABORES EN OBRA]])=YEAR(TODAY())),MONTH(TODAY()-30)&amp;"-"&amp;YEAR(TODAY()),"No Aplica")),"No Aplica")</f>
        <v>No Aplica</v>
      </c>
    </row>
    <row r="4068" spans="1:29" x14ac:dyDescent="0.25">
      <c r="A4068" s="2" t="s">
        <v>6280</v>
      </c>
      <c r="B4068" s="3" t="s">
        <v>6281</v>
      </c>
      <c r="C4068" s="3" t="s">
        <v>64</v>
      </c>
      <c r="D4068" s="3" t="s">
        <v>6290</v>
      </c>
      <c r="E4068" s="3" t="s">
        <v>13216</v>
      </c>
      <c r="F4068" s="36">
        <v>34149</v>
      </c>
      <c r="G4068" s="3">
        <v>2</v>
      </c>
      <c r="H4068" s="3" t="s">
        <v>6291</v>
      </c>
      <c r="I4068" s="3" t="s">
        <v>6255</v>
      </c>
      <c r="J4068" s="3" t="s">
        <v>6292</v>
      </c>
      <c r="K4068" s="3" t="s">
        <v>1054</v>
      </c>
      <c r="L4068" s="8" t="s">
        <v>9813</v>
      </c>
      <c r="M4068" s="5"/>
      <c r="N4068" s="13" t="s">
        <v>1043</v>
      </c>
      <c r="O4068" s="5">
        <v>45084</v>
      </c>
      <c r="P4068" s="8">
        <v>1</v>
      </c>
      <c r="Q4068" s="9">
        <v>1</v>
      </c>
      <c r="R4068" s="9" t="str">
        <f>IFERROR(VLOOKUP(Tabla2[[#This Row],[CONTRATISTA PRNCIPAL]],Hoja1!$L$5:$M$9,2,FALSE),"CJV")</f>
        <v>CJV</v>
      </c>
      <c r="S4068" s="9" t="str">
        <f>IF(Tabla2[[#This Row],[EMPRESA]]=Tabla2[[#This Row],[CONTRATISTA PRNCIPAL]],"Principal","Secundaria")</f>
        <v>Secundaria</v>
      </c>
      <c r="T4068" s="10">
        <f>IFERROR(1/COUNTIF(Tabla2[CONTRATISTA PRNCIPAL],Tabla2[[#This Row],[CONTRATISTA PRNCIPAL]]),0)</f>
        <v>1.9230769230769232E-2</v>
      </c>
      <c r="U4068" s="33">
        <f ca="1">IF(((TODAY()-Tabla2[[#This Row],[FECHA NACIMIENTO]])/365)&lt;18,"Corregir", IF(((TODAY()-Tabla2[[#This Row],[FECHA NACIMIENTO]])/365)&gt;80, "Corregir",ROUNDDOWN(((TODAY()-Tabla2[[#This Row],[FECHA NACIMIENTO]])/365),0)))</f>
        <v>30</v>
      </c>
      <c r="V406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4068" s="34" t="str">
        <f ca="1">+IF(Tabla2[[#This Row],[Edad]]="Corregir","Corregir","Ok")</f>
        <v>Ok</v>
      </c>
      <c r="X4068" s="10" t="str">
        <f>+IFERROR(VLOOKUP(Tabla2[[#This Row],[DISTRITO SEGÚN DNI]],Hoja1!$A$2:$B$55,2,FALSE),"No")</f>
        <v>No</v>
      </c>
      <c r="Y4068" s="10" t="str">
        <f>IF(OR(LOWER(Tabla2[[#This Row],[GENERO]])="masculino", LOWER(Tabla2[[#This Row],[GENERO]])="femenino"),"OK","Corregir")</f>
        <v>OK</v>
      </c>
      <c r="Z4068" s="10" t="str">
        <f>+IF(Tabla2[[#This Row],[Nro. DNI / CE]]="","Corregir",IF(LEN(Tabla2[[#This Row],[Nro. DNI / CE]])&gt;=8,"OK","Corregir"))</f>
        <v>OK</v>
      </c>
      <c r="AA4068" s="10">
        <f>COUNTIF(Tabla2[APELLIDOS Y NOMBRES],Tabla2[[#This Row],[APELLIDOS Y NOMBRES]])</f>
        <v>1</v>
      </c>
      <c r="AB4068" t="str">
        <f ca="1">+IFERROR(IF(Tabla2[[#This Row],[FECHA CESE/BAJA]]="","No Aplica",IF(AND(MONTH(Tabla2[[#This Row],[FECHA CESE/BAJA]])=MONTH(TODAY()-30),YEAR(Tabla2[[#This Row],[FECHA CESE/BAJA]])=YEAR(TODAY())),MONTH(TODAY()-30)&amp;"-"&amp;YEAR(TODAY()),"Borrar")),"No aplica")</f>
        <v>No Aplica</v>
      </c>
      <c r="AC4068" t="str">
        <f ca="1">+IFERROR(IF(Tabla2[[#This Row],[FECHA INICIO DE LABORES EN OBRA]]="","No Aplica",IF(AND(MONTH(Tabla2[[#This Row],[FECHA INICIO DE LABORES EN OBRA]])=MONTH(TODAY()-30),YEAR(Tabla2[[#This Row],[FECHA INICIO DE LABORES EN OBRA]])=YEAR(TODAY())),MONTH(TODAY()-30)&amp;"-"&amp;YEAR(TODAY()),"No Aplica")),"No Aplica")</f>
        <v>No Aplica</v>
      </c>
    </row>
    <row r="4069" spans="1:29" x14ac:dyDescent="0.25">
      <c r="A4069" s="2">
        <v>20601401330</v>
      </c>
      <c r="B4069" s="3" t="s">
        <v>13217</v>
      </c>
      <c r="C4069" s="3" t="s">
        <v>64</v>
      </c>
      <c r="D4069" s="3" t="s">
        <v>13218</v>
      </c>
      <c r="E4069" s="3" t="s">
        <v>13219</v>
      </c>
      <c r="F4069" s="36">
        <v>35525</v>
      </c>
      <c r="G4069" s="3">
        <v>2</v>
      </c>
      <c r="H4069" s="3" t="s">
        <v>6283</v>
      </c>
      <c r="I4069" s="3" t="s">
        <v>13220</v>
      </c>
      <c r="J4069" s="3" t="s">
        <v>13221</v>
      </c>
      <c r="K4069" s="3" t="s">
        <v>1044</v>
      </c>
      <c r="L4069" s="8" t="s">
        <v>9813</v>
      </c>
      <c r="M4069" s="5"/>
      <c r="N4069" s="13" t="s">
        <v>1043</v>
      </c>
      <c r="O4069" s="5">
        <v>45148</v>
      </c>
      <c r="P4069" s="8">
        <v>1</v>
      </c>
      <c r="Q4069" s="9">
        <v>1</v>
      </c>
      <c r="R4069" s="9" t="str">
        <f>IFERROR(VLOOKUP(Tabla2[[#This Row],[CONTRATISTA PRNCIPAL]],Hoja1!$L$5:$M$9,2,FALSE),"CJV")</f>
        <v>CJV</v>
      </c>
      <c r="S4069" s="9" t="str">
        <f>IF(Tabla2[[#This Row],[EMPRESA]]=Tabla2[[#This Row],[CONTRATISTA PRNCIPAL]],"Principal","Secundaria")</f>
        <v>Secundaria</v>
      </c>
      <c r="T4069" s="10">
        <f>IFERROR(1/COUNTIF(Tabla2[CONTRATISTA PRNCIPAL],Tabla2[[#This Row],[CONTRATISTA PRNCIPAL]]),0)</f>
        <v>1.9230769230769232E-2</v>
      </c>
      <c r="U4069" s="33">
        <f ca="1">IF(((TODAY()-Tabla2[[#This Row],[FECHA NACIMIENTO]])/365)&lt;18,"Corregir", IF(((TODAY()-Tabla2[[#This Row],[FECHA NACIMIENTO]])/365)&gt;80, "Corregir",ROUNDDOWN(((TODAY()-Tabla2[[#This Row],[FECHA NACIMIENTO]])/365),0)))</f>
        <v>26</v>
      </c>
      <c r="V406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4069" s="34" t="str">
        <f ca="1">+IF(Tabla2[[#This Row],[Edad]]="Corregir","Corregir","Ok")</f>
        <v>Ok</v>
      </c>
      <c r="X4069" s="10" t="str">
        <f>+IFERROR(VLOOKUP(Tabla2[[#This Row],[DISTRITO SEGÚN DNI]],Hoja1!$A$2:$B$55,2,FALSE),"No")</f>
        <v>No</v>
      </c>
      <c r="Y4069" s="10" t="str">
        <f>IF(OR(LOWER(Tabla2[[#This Row],[GENERO]])="masculino", LOWER(Tabla2[[#This Row],[GENERO]])="femenino"),"OK","Corregir")</f>
        <v>OK</v>
      </c>
      <c r="Z4069" s="10" t="str">
        <f>+IF(Tabla2[[#This Row],[Nro. DNI / CE]]="","Corregir",IF(LEN(Tabla2[[#This Row],[Nro. DNI / CE]])&gt;=8,"OK","Corregir"))</f>
        <v>OK</v>
      </c>
      <c r="AA4069" s="10">
        <f>COUNTIF(Tabla2[APELLIDOS Y NOMBRES],Tabla2[[#This Row],[APELLIDOS Y NOMBRES]])</f>
        <v>1</v>
      </c>
      <c r="AB4069" t="str">
        <f ca="1">+IFERROR(IF(Tabla2[[#This Row],[FECHA CESE/BAJA]]="","No Aplica",IF(AND(MONTH(Tabla2[[#This Row],[FECHA CESE/BAJA]])=MONTH(TODAY()-30),YEAR(Tabla2[[#This Row],[FECHA CESE/BAJA]])=YEAR(TODAY())),MONTH(TODAY()-30)&amp;"-"&amp;YEAR(TODAY()),"Borrar")),"No aplica")</f>
        <v>No Aplica</v>
      </c>
      <c r="AC4069" t="str">
        <f ca="1">+IFERROR(IF(Tabla2[[#This Row],[FECHA INICIO DE LABORES EN OBRA]]="","No Aplica",IF(AND(MONTH(Tabla2[[#This Row],[FECHA INICIO DE LABORES EN OBRA]])=MONTH(TODAY()-30),YEAR(Tabla2[[#This Row],[FECHA INICIO DE LABORES EN OBRA]])=YEAR(TODAY())),MONTH(TODAY()-30)&amp;"-"&amp;YEAR(TODAY()),"No Aplica")),"No Aplica")</f>
        <v>8-2023</v>
      </c>
    </row>
    <row r="4070" spans="1:29" x14ac:dyDescent="0.25">
      <c r="A4070" s="2">
        <v>20601401330</v>
      </c>
      <c r="B4070" s="3" t="s">
        <v>13217</v>
      </c>
      <c r="C4070" s="3" t="s">
        <v>64</v>
      </c>
      <c r="D4070" s="3" t="s">
        <v>13222</v>
      </c>
      <c r="E4070" s="3" t="s">
        <v>13223</v>
      </c>
      <c r="F4070" s="36">
        <v>36116</v>
      </c>
      <c r="G4070" s="3">
        <v>2</v>
      </c>
      <c r="H4070" s="3" t="s">
        <v>6287</v>
      </c>
      <c r="I4070" s="3" t="s">
        <v>13220</v>
      </c>
      <c r="J4070" s="3" t="s">
        <v>13224</v>
      </c>
      <c r="K4070" s="3" t="s">
        <v>1044</v>
      </c>
      <c r="L4070" s="8" t="s">
        <v>9813</v>
      </c>
      <c r="M4070" s="5"/>
      <c r="N4070" s="13" t="s">
        <v>1043</v>
      </c>
      <c r="O4070" s="5">
        <v>45148</v>
      </c>
      <c r="P4070" s="8">
        <v>1</v>
      </c>
      <c r="Q4070" s="9">
        <v>1</v>
      </c>
      <c r="R4070" s="9" t="str">
        <f>IFERROR(VLOOKUP(Tabla2[[#This Row],[CONTRATISTA PRNCIPAL]],Hoja1!$L$5:$M$9,2,FALSE),"CJV")</f>
        <v>CJV</v>
      </c>
      <c r="S4070" s="9" t="str">
        <f>IF(Tabla2[[#This Row],[EMPRESA]]=Tabla2[[#This Row],[CONTRATISTA PRNCIPAL]],"Principal","Secundaria")</f>
        <v>Secundaria</v>
      </c>
      <c r="T4070" s="10">
        <f>IFERROR(1/COUNTIF(Tabla2[CONTRATISTA PRNCIPAL],Tabla2[[#This Row],[CONTRATISTA PRNCIPAL]]),0)</f>
        <v>1.9230769230769232E-2</v>
      </c>
      <c r="U4070" s="33">
        <f ca="1">IF(((TODAY()-Tabla2[[#This Row],[FECHA NACIMIENTO]])/365)&lt;18,"Corregir", IF(((TODAY()-Tabla2[[#This Row],[FECHA NACIMIENTO]])/365)&gt;80, "Corregir",ROUNDDOWN(((TODAY()-Tabla2[[#This Row],[FECHA NACIMIENTO]])/365),0)))</f>
        <v>24</v>
      </c>
      <c r="V407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4070" s="34" t="str">
        <f ca="1">+IF(Tabla2[[#This Row],[Edad]]="Corregir","Corregir","Ok")</f>
        <v>Ok</v>
      </c>
      <c r="X4070" s="10" t="str">
        <f>+IFERROR(VLOOKUP(Tabla2[[#This Row],[DISTRITO SEGÚN DNI]],Hoja1!$A$2:$B$55,2,FALSE),"No")</f>
        <v>No</v>
      </c>
      <c r="Y4070" s="10" t="str">
        <f>IF(OR(LOWER(Tabla2[[#This Row],[GENERO]])="masculino", LOWER(Tabla2[[#This Row],[GENERO]])="femenino"),"OK","Corregir")</f>
        <v>OK</v>
      </c>
      <c r="Z4070" s="10" t="str">
        <f>+IF(Tabla2[[#This Row],[Nro. DNI / CE]]="","Corregir",IF(LEN(Tabla2[[#This Row],[Nro. DNI / CE]])&gt;=8,"OK","Corregir"))</f>
        <v>OK</v>
      </c>
      <c r="AA4070" s="10">
        <f>COUNTIF(Tabla2[APELLIDOS Y NOMBRES],Tabla2[[#This Row],[APELLIDOS Y NOMBRES]])</f>
        <v>1</v>
      </c>
      <c r="AB4070" t="str">
        <f ca="1">+IFERROR(IF(Tabla2[[#This Row],[FECHA CESE/BAJA]]="","No Aplica",IF(AND(MONTH(Tabla2[[#This Row],[FECHA CESE/BAJA]])=MONTH(TODAY()-30),YEAR(Tabla2[[#This Row],[FECHA CESE/BAJA]])=YEAR(TODAY())),MONTH(TODAY()-30)&amp;"-"&amp;YEAR(TODAY()),"Borrar")),"No aplica")</f>
        <v>No Aplica</v>
      </c>
      <c r="AC4070" t="str">
        <f ca="1">+IFERROR(IF(Tabla2[[#This Row],[FECHA INICIO DE LABORES EN OBRA]]="","No Aplica",IF(AND(MONTH(Tabla2[[#This Row],[FECHA INICIO DE LABORES EN OBRA]])=MONTH(TODAY()-30),YEAR(Tabla2[[#This Row],[FECHA INICIO DE LABORES EN OBRA]])=YEAR(TODAY())),MONTH(TODAY()-30)&amp;"-"&amp;YEAR(TODAY()),"No Aplica")),"No Aplica")</f>
        <v>8-2023</v>
      </c>
    </row>
    <row r="4071" spans="1:29" x14ac:dyDescent="0.25">
      <c r="A4071" s="2">
        <v>20601401330</v>
      </c>
      <c r="B4071" s="3" t="s">
        <v>13217</v>
      </c>
      <c r="C4071" s="3" t="s">
        <v>64</v>
      </c>
      <c r="D4071" s="3" t="s">
        <v>13225</v>
      </c>
      <c r="E4071" s="3" t="s">
        <v>13226</v>
      </c>
      <c r="F4071" s="36">
        <v>32666</v>
      </c>
      <c r="G4071" s="3">
        <v>2</v>
      </c>
      <c r="H4071" s="3" t="s">
        <v>6283</v>
      </c>
      <c r="I4071" s="3" t="s">
        <v>13220</v>
      </c>
      <c r="J4071" s="3" t="s">
        <v>13227</v>
      </c>
      <c r="K4071" s="3" t="s">
        <v>1054</v>
      </c>
      <c r="L4071" s="8" t="s">
        <v>9813</v>
      </c>
      <c r="M4071" s="5"/>
      <c r="N4071" s="13" t="s">
        <v>1043</v>
      </c>
      <c r="O4071" s="5">
        <v>45148</v>
      </c>
      <c r="P4071" s="8">
        <v>1</v>
      </c>
      <c r="Q4071" s="9">
        <v>1</v>
      </c>
      <c r="R4071" s="9" t="str">
        <f>IFERROR(VLOOKUP(Tabla2[[#This Row],[CONTRATISTA PRNCIPAL]],Hoja1!$L$5:$M$9,2,FALSE),"CJV")</f>
        <v>CJV</v>
      </c>
      <c r="S4071" s="9" t="str">
        <f>IF(Tabla2[[#This Row],[EMPRESA]]=Tabla2[[#This Row],[CONTRATISTA PRNCIPAL]],"Principal","Secundaria")</f>
        <v>Secundaria</v>
      </c>
      <c r="T4071" s="10">
        <f>IFERROR(1/COUNTIF(Tabla2[CONTRATISTA PRNCIPAL],Tabla2[[#This Row],[CONTRATISTA PRNCIPAL]]),0)</f>
        <v>1.9230769230769232E-2</v>
      </c>
      <c r="U4071" s="33">
        <f ca="1">IF(((TODAY()-Tabla2[[#This Row],[FECHA NACIMIENTO]])/365)&lt;18,"Corregir", IF(((TODAY()-Tabla2[[#This Row],[FECHA NACIMIENTO]])/365)&gt;80, "Corregir",ROUNDDOWN(((TODAY()-Tabla2[[#This Row],[FECHA NACIMIENTO]])/365),0)))</f>
        <v>34</v>
      </c>
      <c r="V407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4071" s="34" t="str">
        <f ca="1">+IF(Tabla2[[#This Row],[Edad]]="Corregir","Corregir","Ok")</f>
        <v>Ok</v>
      </c>
      <c r="X4071" s="10" t="str">
        <f>+IFERROR(VLOOKUP(Tabla2[[#This Row],[DISTRITO SEGÚN DNI]],Hoja1!$A$2:$B$55,2,FALSE),"No")</f>
        <v>No</v>
      </c>
      <c r="Y4071" s="10" t="str">
        <f>IF(OR(LOWER(Tabla2[[#This Row],[GENERO]])="masculino", LOWER(Tabla2[[#This Row],[GENERO]])="femenino"),"OK","Corregir")</f>
        <v>OK</v>
      </c>
      <c r="Z4071" s="10" t="str">
        <f>+IF(Tabla2[[#This Row],[Nro. DNI / CE]]="","Corregir",IF(LEN(Tabla2[[#This Row],[Nro. DNI / CE]])&gt;=8,"OK","Corregir"))</f>
        <v>OK</v>
      </c>
      <c r="AA4071" s="10">
        <f>COUNTIF(Tabla2[APELLIDOS Y NOMBRES],Tabla2[[#This Row],[APELLIDOS Y NOMBRES]])</f>
        <v>1</v>
      </c>
      <c r="AB4071" t="str">
        <f ca="1">+IFERROR(IF(Tabla2[[#This Row],[FECHA CESE/BAJA]]="","No Aplica",IF(AND(MONTH(Tabla2[[#This Row],[FECHA CESE/BAJA]])=MONTH(TODAY()-30),YEAR(Tabla2[[#This Row],[FECHA CESE/BAJA]])=YEAR(TODAY())),MONTH(TODAY()-30)&amp;"-"&amp;YEAR(TODAY()),"Borrar")),"No aplica")</f>
        <v>No Aplica</v>
      </c>
      <c r="AC4071" t="str">
        <f ca="1">+IFERROR(IF(Tabla2[[#This Row],[FECHA INICIO DE LABORES EN OBRA]]="","No Aplica",IF(AND(MONTH(Tabla2[[#This Row],[FECHA INICIO DE LABORES EN OBRA]])=MONTH(TODAY()-30),YEAR(Tabla2[[#This Row],[FECHA INICIO DE LABORES EN OBRA]])=YEAR(TODAY())),MONTH(TODAY()-30)&amp;"-"&amp;YEAR(TODAY()),"No Aplica")),"No Aplica")</f>
        <v>8-2023</v>
      </c>
    </row>
    <row r="4072" spans="1:29" x14ac:dyDescent="0.25">
      <c r="A4072" s="2">
        <v>20601401330</v>
      </c>
      <c r="B4072" s="3" t="s">
        <v>13217</v>
      </c>
      <c r="C4072" s="3" t="s">
        <v>64</v>
      </c>
      <c r="D4072" s="3" t="s">
        <v>13228</v>
      </c>
      <c r="E4072" s="3" t="s">
        <v>13229</v>
      </c>
      <c r="F4072" s="36">
        <v>27945</v>
      </c>
      <c r="G4072" s="3">
        <v>2</v>
      </c>
      <c r="H4072" s="3" t="s">
        <v>6283</v>
      </c>
      <c r="I4072" s="3" t="s">
        <v>13220</v>
      </c>
      <c r="J4072" s="3" t="s">
        <v>13230</v>
      </c>
      <c r="K4072" s="3" t="s">
        <v>1278</v>
      </c>
      <c r="L4072" s="8" t="s">
        <v>9813</v>
      </c>
      <c r="M4072" s="5"/>
      <c r="N4072" s="13" t="s">
        <v>1043</v>
      </c>
      <c r="O4072" s="5">
        <v>45148</v>
      </c>
      <c r="P4072" s="8">
        <v>1</v>
      </c>
      <c r="Q4072" s="9">
        <v>1</v>
      </c>
      <c r="R4072" s="9" t="str">
        <f>IFERROR(VLOOKUP(Tabla2[[#This Row],[CONTRATISTA PRNCIPAL]],Hoja1!$L$5:$M$9,2,FALSE),"CJV")</f>
        <v>CJV</v>
      </c>
      <c r="S4072" s="9" t="str">
        <f>IF(Tabla2[[#This Row],[EMPRESA]]=Tabla2[[#This Row],[CONTRATISTA PRNCIPAL]],"Principal","Secundaria")</f>
        <v>Secundaria</v>
      </c>
      <c r="T4072" s="10">
        <f>IFERROR(1/COUNTIF(Tabla2[CONTRATISTA PRNCIPAL],Tabla2[[#This Row],[CONTRATISTA PRNCIPAL]]),0)</f>
        <v>1.9230769230769232E-2</v>
      </c>
      <c r="U4072" s="33">
        <f ca="1">IF(((TODAY()-Tabla2[[#This Row],[FECHA NACIMIENTO]])/365)&lt;18,"Corregir", IF(((TODAY()-Tabla2[[#This Row],[FECHA NACIMIENTO]])/365)&gt;80, "Corregir",ROUNDDOWN(((TODAY()-Tabla2[[#This Row],[FECHA NACIMIENTO]])/365),0)))</f>
        <v>47</v>
      </c>
      <c r="V407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4072" s="34" t="str">
        <f ca="1">+IF(Tabla2[[#This Row],[Edad]]="Corregir","Corregir","Ok")</f>
        <v>Ok</v>
      </c>
      <c r="X4072" s="10" t="str">
        <f>+IFERROR(VLOOKUP(Tabla2[[#This Row],[DISTRITO SEGÚN DNI]],Hoja1!$A$2:$B$55,2,FALSE),"No")</f>
        <v>No</v>
      </c>
      <c r="Y4072" s="10" t="str">
        <f>IF(OR(LOWER(Tabla2[[#This Row],[GENERO]])="masculino", LOWER(Tabla2[[#This Row],[GENERO]])="femenino"),"OK","Corregir")</f>
        <v>OK</v>
      </c>
      <c r="Z4072" s="10" t="str">
        <f>+IF(Tabla2[[#This Row],[Nro. DNI / CE]]="","Corregir",IF(LEN(Tabla2[[#This Row],[Nro. DNI / CE]])&gt;=8,"OK","Corregir"))</f>
        <v>OK</v>
      </c>
      <c r="AA4072" s="10">
        <f>COUNTIF(Tabla2[APELLIDOS Y NOMBRES],Tabla2[[#This Row],[APELLIDOS Y NOMBRES]])</f>
        <v>1</v>
      </c>
      <c r="AB4072" t="str">
        <f ca="1">+IFERROR(IF(Tabla2[[#This Row],[FECHA CESE/BAJA]]="","No Aplica",IF(AND(MONTH(Tabla2[[#This Row],[FECHA CESE/BAJA]])=MONTH(TODAY()-30),YEAR(Tabla2[[#This Row],[FECHA CESE/BAJA]])=YEAR(TODAY())),MONTH(TODAY()-30)&amp;"-"&amp;YEAR(TODAY()),"Borrar")),"No aplica")</f>
        <v>No Aplica</v>
      </c>
      <c r="AC4072" t="str">
        <f ca="1">+IFERROR(IF(Tabla2[[#This Row],[FECHA INICIO DE LABORES EN OBRA]]="","No Aplica",IF(AND(MONTH(Tabla2[[#This Row],[FECHA INICIO DE LABORES EN OBRA]])=MONTH(TODAY()-30),YEAR(Tabla2[[#This Row],[FECHA INICIO DE LABORES EN OBRA]])=YEAR(TODAY())),MONTH(TODAY()-30)&amp;"-"&amp;YEAR(TODAY()),"No Aplica")),"No Aplica")</f>
        <v>8-2023</v>
      </c>
    </row>
    <row r="4073" spans="1:29" x14ac:dyDescent="0.25">
      <c r="A4073" s="2">
        <v>20601401330</v>
      </c>
      <c r="B4073" s="3" t="s">
        <v>13217</v>
      </c>
      <c r="C4073" s="3" t="s">
        <v>64</v>
      </c>
      <c r="D4073" s="3" t="s">
        <v>13231</v>
      </c>
      <c r="E4073" s="3" t="s">
        <v>13232</v>
      </c>
      <c r="F4073" s="36">
        <v>33718</v>
      </c>
      <c r="G4073" s="3">
        <v>2</v>
      </c>
      <c r="H4073" s="3" t="s">
        <v>6287</v>
      </c>
      <c r="I4073" s="3" t="s">
        <v>13220</v>
      </c>
      <c r="J4073" s="3" t="s">
        <v>13233</v>
      </c>
      <c r="K4073" s="3" t="s">
        <v>1044</v>
      </c>
      <c r="L4073" s="8" t="s">
        <v>9813</v>
      </c>
      <c r="M4073" s="5"/>
      <c r="N4073" s="13" t="s">
        <v>1043</v>
      </c>
      <c r="O4073" s="5">
        <v>45148</v>
      </c>
      <c r="P4073" s="8">
        <v>1</v>
      </c>
      <c r="Q4073" s="9">
        <v>1</v>
      </c>
      <c r="R4073" s="9" t="str">
        <f>IFERROR(VLOOKUP(Tabla2[[#This Row],[CONTRATISTA PRNCIPAL]],Hoja1!$L$5:$M$9,2,FALSE),"CJV")</f>
        <v>CJV</v>
      </c>
      <c r="S4073" s="9" t="str">
        <f>IF(Tabla2[[#This Row],[EMPRESA]]=Tabla2[[#This Row],[CONTRATISTA PRNCIPAL]],"Principal","Secundaria")</f>
        <v>Secundaria</v>
      </c>
      <c r="T4073" s="10">
        <f>IFERROR(1/COUNTIF(Tabla2[CONTRATISTA PRNCIPAL],Tabla2[[#This Row],[CONTRATISTA PRNCIPAL]]),0)</f>
        <v>1.9230769230769232E-2</v>
      </c>
      <c r="U4073" s="33">
        <f ca="1">IF(((TODAY()-Tabla2[[#This Row],[FECHA NACIMIENTO]])/365)&lt;18,"Corregir", IF(((TODAY()-Tabla2[[#This Row],[FECHA NACIMIENTO]])/365)&gt;80, "Corregir",ROUNDDOWN(((TODAY()-Tabla2[[#This Row],[FECHA NACIMIENTO]])/365),0)))</f>
        <v>31</v>
      </c>
      <c r="V407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24 - 31</v>
      </c>
      <c r="W4073" s="34" t="str">
        <f ca="1">+IF(Tabla2[[#This Row],[Edad]]="Corregir","Corregir","Ok")</f>
        <v>Ok</v>
      </c>
      <c r="X4073" s="10" t="str">
        <f>+IFERROR(VLOOKUP(Tabla2[[#This Row],[DISTRITO SEGÚN DNI]],Hoja1!$A$2:$B$55,2,FALSE),"No")</f>
        <v>No</v>
      </c>
      <c r="Y4073" s="10" t="str">
        <f>IF(OR(LOWER(Tabla2[[#This Row],[GENERO]])="masculino", LOWER(Tabla2[[#This Row],[GENERO]])="femenino"),"OK","Corregir")</f>
        <v>OK</v>
      </c>
      <c r="Z4073" s="10" t="str">
        <f>+IF(Tabla2[[#This Row],[Nro. DNI / CE]]="","Corregir",IF(LEN(Tabla2[[#This Row],[Nro. DNI / CE]])&gt;=8,"OK","Corregir"))</f>
        <v>OK</v>
      </c>
      <c r="AA4073" s="10">
        <f>COUNTIF(Tabla2[APELLIDOS Y NOMBRES],Tabla2[[#This Row],[APELLIDOS Y NOMBRES]])</f>
        <v>1</v>
      </c>
      <c r="AB4073" t="str">
        <f ca="1">+IFERROR(IF(Tabla2[[#This Row],[FECHA CESE/BAJA]]="","No Aplica",IF(AND(MONTH(Tabla2[[#This Row],[FECHA CESE/BAJA]])=MONTH(TODAY()-30),YEAR(Tabla2[[#This Row],[FECHA CESE/BAJA]])=YEAR(TODAY())),MONTH(TODAY()-30)&amp;"-"&amp;YEAR(TODAY()),"Borrar")),"No aplica")</f>
        <v>No Aplica</v>
      </c>
      <c r="AC4073" t="str">
        <f ca="1">+IFERROR(IF(Tabla2[[#This Row],[FECHA INICIO DE LABORES EN OBRA]]="","No Aplica",IF(AND(MONTH(Tabla2[[#This Row],[FECHA INICIO DE LABORES EN OBRA]])=MONTH(TODAY()-30),YEAR(Tabla2[[#This Row],[FECHA INICIO DE LABORES EN OBRA]])=YEAR(TODAY())),MONTH(TODAY()-30)&amp;"-"&amp;YEAR(TODAY()),"No Aplica")),"No Aplica")</f>
        <v>8-2023</v>
      </c>
    </row>
    <row r="4074" spans="1:29" x14ac:dyDescent="0.25">
      <c r="A4074" s="2">
        <v>20601401330</v>
      </c>
      <c r="B4074" s="3" t="s">
        <v>13217</v>
      </c>
      <c r="C4074" s="3" t="s">
        <v>64</v>
      </c>
      <c r="D4074" s="3" t="s">
        <v>13234</v>
      </c>
      <c r="E4074" s="3" t="s">
        <v>13235</v>
      </c>
      <c r="F4074" s="36">
        <v>37877</v>
      </c>
      <c r="G4074" s="3">
        <v>2</v>
      </c>
      <c r="H4074" s="3" t="s">
        <v>6287</v>
      </c>
      <c r="I4074" s="3" t="s">
        <v>13220</v>
      </c>
      <c r="J4074" s="3" t="s">
        <v>13236</v>
      </c>
      <c r="K4074" s="3" t="s">
        <v>1044</v>
      </c>
      <c r="L4074" s="8" t="s">
        <v>9813</v>
      </c>
      <c r="M4074" s="5"/>
      <c r="N4074" s="13" t="s">
        <v>1043</v>
      </c>
      <c r="O4074" s="5">
        <v>45148</v>
      </c>
      <c r="P4074" s="8">
        <v>1</v>
      </c>
      <c r="Q4074" s="9">
        <v>1</v>
      </c>
      <c r="R4074" s="9" t="str">
        <f>IFERROR(VLOOKUP(Tabla2[[#This Row],[CONTRATISTA PRNCIPAL]],Hoja1!$L$5:$M$9,2,FALSE),"CJV")</f>
        <v>CJV</v>
      </c>
      <c r="S4074" s="9" t="str">
        <f>IF(Tabla2[[#This Row],[EMPRESA]]=Tabla2[[#This Row],[CONTRATISTA PRNCIPAL]],"Principal","Secundaria")</f>
        <v>Secundaria</v>
      </c>
      <c r="T4074" s="10">
        <f>IFERROR(1/COUNTIF(Tabla2[CONTRATISTA PRNCIPAL],Tabla2[[#This Row],[CONTRATISTA PRNCIPAL]]),0)</f>
        <v>1.9230769230769232E-2</v>
      </c>
      <c r="U4074" s="33">
        <f ca="1">IF(((TODAY()-Tabla2[[#This Row],[FECHA NACIMIENTO]])/365)&lt;18,"Corregir", IF(((TODAY()-Tabla2[[#This Row],[FECHA NACIMIENTO]])/365)&gt;80, "Corregir",ROUNDDOWN(((TODAY()-Tabla2[[#This Row],[FECHA NACIMIENTO]])/365),0)))</f>
        <v>19</v>
      </c>
      <c r="V407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18 - 23</v>
      </c>
      <c r="W4074" s="34" t="str">
        <f ca="1">+IF(Tabla2[[#This Row],[Edad]]="Corregir","Corregir","Ok")</f>
        <v>Ok</v>
      </c>
      <c r="X4074" s="10" t="str">
        <f>+IFERROR(VLOOKUP(Tabla2[[#This Row],[DISTRITO SEGÚN DNI]],Hoja1!$A$2:$B$55,2,FALSE),"No")</f>
        <v>No</v>
      </c>
      <c r="Y4074" s="10" t="str">
        <f>IF(OR(LOWER(Tabla2[[#This Row],[GENERO]])="masculino", LOWER(Tabla2[[#This Row],[GENERO]])="femenino"),"OK","Corregir")</f>
        <v>OK</v>
      </c>
      <c r="Z4074" s="10" t="str">
        <f>+IF(Tabla2[[#This Row],[Nro. DNI / CE]]="","Corregir",IF(LEN(Tabla2[[#This Row],[Nro. DNI / CE]])&gt;=8,"OK","Corregir"))</f>
        <v>OK</v>
      </c>
      <c r="AA4074" s="10">
        <f>COUNTIF(Tabla2[APELLIDOS Y NOMBRES],Tabla2[[#This Row],[APELLIDOS Y NOMBRES]])</f>
        <v>1</v>
      </c>
      <c r="AB4074" t="str">
        <f ca="1">+IFERROR(IF(Tabla2[[#This Row],[FECHA CESE/BAJA]]="","No Aplica",IF(AND(MONTH(Tabla2[[#This Row],[FECHA CESE/BAJA]])=MONTH(TODAY()-30),YEAR(Tabla2[[#This Row],[FECHA CESE/BAJA]])=YEAR(TODAY())),MONTH(TODAY()-30)&amp;"-"&amp;YEAR(TODAY()),"Borrar")),"No aplica")</f>
        <v>No Aplica</v>
      </c>
      <c r="AC4074" t="str">
        <f ca="1">+IFERROR(IF(Tabla2[[#This Row],[FECHA INICIO DE LABORES EN OBRA]]="","No Aplica",IF(AND(MONTH(Tabla2[[#This Row],[FECHA INICIO DE LABORES EN OBRA]])=MONTH(TODAY()-30),YEAR(Tabla2[[#This Row],[FECHA INICIO DE LABORES EN OBRA]])=YEAR(TODAY())),MONTH(TODAY()-30)&amp;"-"&amp;YEAR(TODAY()),"No Aplica")),"No Aplica")</f>
        <v>8-2023</v>
      </c>
    </row>
    <row r="4075" spans="1:29" x14ac:dyDescent="0.25">
      <c r="A4075" s="2" t="s">
        <v>3061</v>
      </c>
      <c r="B4075" s="3" t="s">
        <v>44</v>
      </c>
      <c r="C4075" s="3" t="s">
        <v>44</v>
      </c>
      <c r="D4075" s="3" t="s">
        <v>3062</v>
      </c>
      <c r="E4075" s="3" t="s">
        <v>3063</v>
      </c>
      <c r="F4075" s="36">
        <v>31736</v>
      </c>
      <c r="G4075" s="3">
        <v>2</v>
      </c>
      <c r="H4075" s="3" t="s">
        <v>9269</v>
      </c>
      <c r="I4075" s="3" t="s">
        <v>7092</v>
      </c>
      <c r="J4075" s="3" t="s">
        <v>3065</v>
      </c>
      <c r="K4075" s="3" t="s">
        <v>1044</v>
      </c>
      <c r="L4075" s="8" t="s">
        <v>9813</v>
      </c>
      <c r="M4075" s="5"/>
      <c r="N4075" s="13" t="s">
        <v>1484</v>
      </c>
      <c r="O4075" s="5">
        <v>43333</v>
      </c>
      <c r="P4075" s="8">
        <v>1</v>
      </c>
      <c r="Q4075" s="9">
        <v>4</v>
      </c>
      <c r="R4075" s="9" t="str">
        <f>IFERROR(VLOOKUP(Tabla2[[#This Row],[CONTRATISTA PRNCIPAL]],Hoja1!$L$5:$M$9,2,FALSE),"CJV")</f>
        <v>CJV</v>
      </c>
      <c r="S4075" s="9" t="str">
        <f>IF(Tabla2[[#This Row],[EMPRESA]]=Tabla2[[#This Row],[CONTRATISTA PRNCIPAL]],"Principal","Secundaria")</f>
        <v>Principal</v>
      </c>
      <c r="T4075" s="10">
        <f>IFERROR(1/COUNTIF(Tabla2[CONTRATISTA PRNCIPAL],Tabla2[[#This Row],[CONTRATISTA PRNCIPAL]]),0)</f>
        <v>0.2</v>
      </c>
      <c r="U4075" s="33">
        <f ca="1">IF(((TODAY()-Tabla2[[#This Row],[FECHA NACIMIENTO]])/365)&lt;18,"Corregir", IF(((TODAY()-Tabla2[[#This Row],[FECHA NACIMIENTO]])/365)&gt;80, "Corregir",ROUNDDOWN(((TODAY()-Tabla2[[#This Row],[FECHA NACIMIENTO]])/365),0)))</f>
        <v>36</v>
      </c>
      <c r="V407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4075" s="34" t="str">
        <f ca="1">+IF(Tabla2[[#This Row],[Edad]]="Corregir","Corregir","Ok")</f>
        <v>Ok</v>
      </c>
      <c r="X4075" s="10" t="str">
        <f>+IFERROR(VLOOKUP(Tabla2[[#This Row],[DISTRITO SEGÚN DNI]],Hoja1!$A$2:$B$55,2,FALSE),"No")</f>
        <v>No</v>
      </c>
      <c r="Y4075" s="10" t="str">
        <f>IF(OR(LOWER(Tabla2[[#This Row],[GENERO]])="masculino", LOWER(Tabla2[[#This Row],[GENERO]])="femenino"),"OK","Corregir")</f>
        <v>OK</v>
      </c>
      <c r="Z4075" s="10" t="str">
        <f>+IF(Tabla2[[#This Row],[Nro. DNI / CE]]="","Corregir",IF(LEN(Tabla2[[#This Row],[Nro. DNI / CE]])&gt;=8,"OK","Corregir"))</f>
        <v>OK</v>
      </c>
      <c r="AA4075" s="10">
        <f>COUNTIF(Tabla2[APELLIDOS Y NOMBRES],Tabla2[[#This Row],[APELLIDOS Y NOMBRES]])</f>
        <v>1</v>
      </c>
      <c r="AB4075" t="str">
        <f ca="1">+IFERROR(IF(Tabla2[[#This Row],[FECHA CESE/BAJA]]="","No Aplica",IF(AND(MONTH(Tabla2[[#This Row],[FECHA CESE/BAJA]])=MONTH(TODAY()-30),YEAR(Tabla2[[#This Row],[FECHA CESE/BAJA]])=YEAR(TODAY())),MONTH(TODAY()-30)&amp;"-"&amp;YEAR(TODAY()),"Borrar")),"No aplica")</f>
        <v>No Aplica</v>
      </c>
      <c r="AC4075" t="str">
        <f ca="1">+IFERROR(IF(Tabla2[[#This Row],[FECHA INICIO DE LABORES EN OBRA]]="","No Aplica",IF(AND(MONTH(Tabla2[[#This Row],[FECHA INICIO DE LABORES EN OBRA]])=MONTH(TODAY()-30),YEAR(Tabla2[[#This Row],[FECHA INICIO DE LABORES EN OBRA]])=YEAR(TODAY())),MONTH(TODAY()-30)&amp;"-"&amp;YEAR(TODAY()),"No Aplica")),"No Aplica")</f>
        <v>No Aplica</v>
      </c>
    </row>
    <row r="4076" spans="1:29" x14ac:dyDescent="0.25">
      <c r="A4076" s="2" t="s">
        <v>3061</v>
      </c>
      <c r="B4076" s="3" t="s">
        <v>44</v>
      </c>
      <c r="C4076" s="3" t="s">
        <v>44</v>
      </c>
      <c r="D4076" s="3" t="s">
        <v>9270</v>
      </c>
      <c r="E4076" s="3" t="s">
        <v>885</v>
      </c>
      <c r="F4076" s="36">
        <v>30055</v>
      </c>
      <c r="G4076" s="3">
        <v>2</v>
      </c>
      <c r="H4076" s="3" t="s">
        <v>9269</v>
      </c>
      <c r="I4076" s="3" t="s">
        <v>2625</v>
      </c>
      <c r="J4076" s="3" t="s">
        <v>9271</v>
      </c>
      <c r="K4076" s="3" t="s">
        <v>34</v>
      </c>
      <c r="L4076" s="8" t="s">
        <v>9813</v>
      </c>
      <c r="M4076" s="5"/>
      <c r="N4076" s="13" t="s">
        <v>1484</v>
      </c>
      <c r="O4076" s="5">
        <v>44203</v>
      </c>
      <c r="P4076" s="8">
        <v>1</v>
      </c>
      <c r="Q4076" s="9">
        <v>4</v>
      </c>
      <c r="R4076" s="9" t="str">
        <f>IFERROR(VLOOKUP(Tabla2[[#This Row],[CONTRATISTA PRNCIPAL]],Hoja1!$L$5:$M$9,2,FALSE),"CJV")</f>
        <v>CJV</v>
      </c>
      <c r="S4076" s="9" t="str">
        <f>IF(Tabla2[[#This Row],[EMPRESA]]=Tabla2[[#This Row],[CONTRATISTA PRNCIPAL]],"Principal","Secundaria")</f>
        <v>Principal</v>
      </c>
      <c r="T4076" s="10">
        <f>IFERROR(1/COUNTIF(Tabla2[CONTRATISTA PRNCIPAL],Tabla2[[#This Row],[CONTRATISTA PRNCIPAL]]),0)</f>
        <v>0.2</v>
      </c>
      <c r="U4076" s="33">
        <f ca="1">IF(((TODAY()-Tabla2[[#This Row],[FECHA NACIMIENTO]])/365)&lt;18,"Corregir", IF(((TODAY()-Tabla2[[#This Row],[FECHA NACIMIENTO]])/365)&gt;80, "Corregir",ROUNDDOWN(((TODAY()-Tabla2[[#This Row],[FECHA NACIMIENTO]])/365),0)))</f>
        <v>41</v>
      </c>
      <c r="V407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41 - 49</v>
      </c>
      <c r="W4076" s="34" t="str">
        <f ca="1">+IF(Tabla2[[#This Row],[Edad]]="Corregir","Corregir","Ok")</f>
        <v>Ok</v>
      </c>
      <c r="X4076" s="10" t="str">
        <f>+IFERROR(VLOOKUP(Tabla2[[#This Row],[DISTRITO SEGÚN DNI]],Hoja1!$A$2:$B$55,2,FALSE),"No")</f>
        <v>CALLAO</v>
      </c>
      <c r="Y4076" s="10" t="str">
        <f>IF(OR(LOWER(Tabla2[[#This Row],[GENERO]])="masculino", LOWER(Tabla2[[#This Row],[GENERO]])="femenino"),"OK","Corregir")</f>
        <v>OK</v>
      </c>
      <c r="Z4076" s="10" t="str">
        <f>+IF(Tabla2[[#This Row],[Nro. DNI / CE]]="","Corregir",IF(LEN(Tabla2[[#This Row],[Nro. DNI / CE]])&gt;=8,"OK","Corregir"))</f>
        <v>OK</v>
      </c>
      <c r="AA4076" s="10">
        <f>COUNTIF(Tabla2[APELLIDOS Y NOMBRES],Tabla2[[#This Row],[APELLIDOS Y NOMBRES]])</f>
        <v>1</v>
      </c>
      <c r="AB4076" t="str">
        <f ca="1">+IFERROR(IF(Tabla2[[#This Row],[FECHA CESE/BAJA]]="","No Aplica",IF(AND(MONTH(Tabla2[[#This Row],[FECHA CESE/BAJA]])=MONTH(TODAY()-30),YEAR(Tabla2[[#This Row],[FECHA CESE/BAJA]])=YEAR(TODAY())),MONTH(TODAY()-30)&amp;"-"&amp;YEAR(TODAY()),"Borrar")),"No aplica")</f>
        <v>No Aplica</v>
      </c>
      <c r="AC4076" t="str">
        <f ca="1">+IFERROR(IF(Tabla2[[#This Row],[FECHA INICIO DE LABORES EN OBRA]]="","No Aplica",IF(AND(MONTH(Tabla2[[#This Row],[FECHA INICIO DE LABORES EN OBRA]])=MONTH(TODAY()-30),YEAR(Tabla2[[#This Row],[FECHA INICIO DE LABORES EN OBRA]])=YEAR(TODAY())),MONTH(TODAY()-30)&amp;"-"&amp;YEAR(TODAY()),"No Aplica")),"No Aplica")</f>
        <v>No Aplica</v>
      </c>
    </row>
    <row r="4077" spans="1:29" x14ac:dyDescent="0.25">
      <c r="A4077" s="2" t="s">
        <v>3061</v>
      </c>
      <c r="B4077" s="3" t="s">
        <v>44</v>
      </c>
      <c r="C4077" s="3" t="s">
        <v>44</v>
      </c>
      <c r="D4077" s="3" t="s">
        <v>9272</v>
      </c>
      <c r="E4077" s="3" t="s">
        <v>9273</v>
      </c>
      <c r="F4077" s="36">
        <v>25528</v>
      </c>
      <c r="G4077" s="3">
        <v>2</v>
      </c>
      <c r="H4077" s="3" t="s">
        <v>2495</v>
      </c>
      <c r="I4077" s="3" t="s">
        <v>2625</v>
      </c>
      <c r="J4077" s="3" t="s">
        <v>9274</v>
      </c>
      <c r="K4077" s="3" t="s">
        <v>3195</v>
      </c>
      <c r="L4077" s="8" t="s">
        <v>9813</v>
      </c>
      <c r="M4077" s="5"/>
      <c r="N4077" s="13" t="s">
        <v>1484</v>
      </c>
      <c r="O4077" s="5">
        <v>45075</v>
      </c>
      <c r="P4077" s="8">
        <v>1</v>
      </c>
      <c r="Q4077" s="9">
        <v>4</v>
      </c>
      <c r="R4077" s="9" t="str">
        <f>IFERROR(VLOOKUP(Tabla2[[#This Row],[CONTRATISTA PRNCIPAL]],Hoja1!$L$5:$M$9,2,FALSE),"CJV")</f>
        <v>CJV</v>
      </c>
      <c r="S4077" s="9" t="str">
        <f>IF(Tabla2[[#This Row],[EMPRESA]]=Tabla2[[#This Row],[CONTRATISTA PRNCIPAL]],"Principal","Secundaria")</f>
        <v>Principal</v>
      </c>
      <c r="T4077" s="10">
        <f>IFERROR(1/COUNTIF(Tabla2[CONTRATISTA PRNCIPAL],Tabla2[[#This Row],[CONTRATISTA PRNCIPAL]]),0)</f>
        <v>0.2</v>
      </c>
      <c r="U4077" s="33">
        <f ca="1">IF(((TODAY()-Tabla2[[#This Row],[FECHA NACIMIENTO]])/365)&lt;18,"Corregir", IF(((TODAY()-Tabla2[[#This Row],[FECHA NACIMIENTO]])/365)&gt;80, "Corregir",ROUNDDOWN(((TODAY()-Tabla2[[#This Row],[FECHA NACIMIENTO]])/365),0)))</f>
        <v>53</v>
      </c>
      <c r="V407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4077" s="34" t="str">
        <f ca="1">+IF(Tabla2[[#This Row],[Edad]]="Corregir","Corregir","Ok")</f>
        <v>Ok</v>
      </c>
      <c r="X4077" s="10" t="str">
        <f>+IFERROR(VLOOKUP(Tabla2[[#This Row],[DISTRITO SEGÚN DNI]],Hoja1!$A$2:$B$55,2,FALSE),"No")</f>
        <v>No</v>
      </c>
      <c r="Y4077" s="10" t="str">
        <f>IF(OR(LOWER(Tabla2[[#This Row],[GENERO]])="masculino", LOWER(Tabla2[[#This Row],[GENERO]])="femenino"),"OK","Corregir")</f>
        <v>OK</v>
      </c>
      <c r="Z4077" s="10" t="str">
        <f>+IF(Tabla2[[#This Row],[Nro. DNI / CE]]="","Corregir",IF(LEN(Tabla2[[#This Row],[Nro. DNI / CE]])&gt;=8,"OK","Corregir"))</f>
        <v>OK</v>
      </c>
      <c r="AA4077" s="10">
        <f>COUNTIF(Tabla2[APELLIDOS Y NOMBRES],Tabla2[[#This Row],[APELLIDOS Y NOMBRES]])</f>
        <v>1</v>
      </c>
      <c r="AB4077" t="str">
        <f ca="1">+IFERROR(IF(Tabla2[[#This Row],[FECHA CESE/BAJA]]="","No Aplica",IF(AND(MONTH(Tabla2[[#This Row],[FECHA CESE/BAJA]])=MONTH(TODAY()-30),YEAR(Tabla2[[#This Row],[FECHA CESE/BAJA]])=YEAR(TODAY())),MONTH(TODAY()-30)&amp;"-"&amp;YEAR(TODAY()),"Borrar")),"No aplica")</f>
        <v>No Aplica</v>
      </c>
      <c r="AC4077" t="str">
        <f ca="1">+IFERROR(IF(Tabla2[[#This Row],[FECHA INICIO DE LABORES EN OBRA]]="","No Aplica",IF(AND(MONTH(Tabla2[[#This Row],[FECHA INICIO DE LABORES EN OBRA]])=MONTH(TODAY()-30),YEAR(Tabla2[[#This Row],[FECHA INICIO DE LABORES EN OBRA]])=YEAR(TODAY())),MONTH(TODAY()-30)&amp;"-"&amp;YEAR(TODAY()),"No Aplica")),"No Aplica")</f>
        <v>No Aplica</v>
      </c>
    </row>
    <row r="4078" spans="1:29" x14ac:dyDescent="0.25">
      <c r="A4078" s="2" t="s">
        <v>3061</v>
      </c>
      <c r="B4078" s="3" t="s">
        <v>44</v>
      </c>
      <c r="C4078" s="3" t="s">
        <v>44</v>
      </c>
      <c r="D4078" s="3" t="s">
        <v>13237</v>
      </c>
      <c r="E4078" s="3" t="s">
        <v>13238</v>
      </c>
      <c r="F4078" s="36">
        <v>25848</v>
      </c>
      <c r="G4078" s="3">
        <v>2</v>
      </c>
      <c r="H4078" s="3" t="s">
        <v>2495</v>
      </c>
      <c r="I4078" s="3" t="s">
        <v>3066</v>
      </c>
      <c r="J4078" s="3" t="s">
        <v>13239</v>
      </c>
      <c r="K4078" s="3" t="s">
        <v>1522</v>
      </c>
      <c r="L4078" s="8" t="s">
        <v>9813</v>
      </c>
      <c r="M4078" s="5"/>
      <c r="N4078" s="13" t="s">
        <v>1484</v>
      </c>
      <c r="O4078" s="5">
        <v>43312</v>
      </c>
      <c r="P4078" s="8">
        <v>1</v>
      </c>
      <c r="Q4078" s="9">
        <v>4</v>
      </c>
      <c r="R4078" s="9" t="str">
        <f>IFERROR(VLOOKUP(Tabla2[[#This Row],[CONTRATISTA PRNCIPAL]],Hoja1!$L$5:$M$9,2,FALSE),"CJV")</f>
        <v>CJV</v>
      </c>
      <c r="S4078" s="9" t="str">
        <f>IF(Tabla2[[#This Row],[EMPRESA]]=Tabla2[[#This Row],[CONTRATISTA PRNCIPAL]],"Principal","Secundaria")</f>
        <v>Principal</v>
      </c>
      <c r="T4078" s="10">
        <f>IFERROR(1/COUNTIF(Tabla2[CONTRATISTA PRNCIPAL],Tabla2[[#This Row],[CONTRATISTA PRNCIPAL]]),0)</f>
        <v>0.2</v>
      </c>
      <c r="U4078" s="33">
        <f ca="1">IF(((TODAY()-Tabla2[[#This Row],[FECHA NACIMIENTO]])/365)&lt;18,"Corregir", IF(((TODAY()-Tabla2[[#This Row],[FECHA NACIMIENTO]])/365)&gt;80, "Corregir",ROUNDDOWN(((TODAY()-Tabla2[[#This Row],[FECHA NACIMIENTO]])/365),0)))</f>
        <v>52</v>
      </c>
      <c r="V407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4078" s="34" t="str">
        <f ca="1">+IF(Tabla2[[#This Row],[Edad]]="Corregir","Corregir","Ok")</f>
        <v>Ok</v>
      </c>
      <c r="X4078" s="10" t="str">
        <f>+IFERROR(VLOOKUP(Tabla2[[#This Row],[DISTRITO SEGÚN DNI]],Hoja1!$A$2:$B$55,2,FALSE),"No")</f>
        <v>No</v>
      </c>
      <c r="Y4078" s="10" t="str">
        <f>IF(OR(LOWER(Tabla2[[#This Row],[GENERO]])="masculino", LOWER(Tabla2[[#This Row],[GENERO]])="femenino"),"OK","Corregir")</f>
        <v>OK</v>
      </c>
      <c r="Z4078" s="10" t="str">
        <f>+IF(Tabla2[[#This Row],[Nro. DNI / CE]]="","Corregir",IF(LEN(Tabla2[[#This Row],[Nro. DNI / CE]])&gt;=8,"OK","Corregir"))</f>
        <v>OK</v>
      </c>
      <c r="AA4078" s="10">
        <f>COUNTIF(Tabla2[APELLIDOS Y NOMBRES],Tabla2[[#This Row],[APELLIDOS Y NOMBRES]])</f>
        <v>1</v>
      </c>
      <c r="AB4078" t="str">
        <f ca="1">+IFERROR(IF(Tabla2[[#This Row],[FECHA CESE/BAJA]]="","No Aplica",IF(AND(MONTH(Tabla2[[#This Row],[FECHA CESE/BAJA]])=MONTH(TODAY()-30),YEAR(Tabla2[[#This Row],[FECHA CESE/BAJA]])=YEAR(TODAY())),MONTH(TODAY()-30)&amp;"-"&amp;YEAR(TODAY()),"Borrar")),"No aplica")</f>
        <v>No Aplica</v>
      </c>
      <c r="AC4078" t="str">
        <f ca="1">+IFERROR(IF(Tabla2[[#This Row],[FECHA INICIO DE LABORES EN OBRA]]="","No Aplica",IF(AND(MONTH(Tabla2[[#This Row],[FECHA INICIO DE LABORES EN OBRA]])=MONTH(TODAY()-30),YEAR(Tabla2[[#This Row],[FECHA INICIO DE LABORES EN OBRA]])=YEAR(TODAY())),MONTH(TODAY()-30)&amp;"-"&amp;YEAR(TODAY()),"No Aplica")),"No Aplica")</f>
        <v>No Aplica</v>
      </c>
    </row>
    <row r="4079" spans="1:29" x14ac:dyDescent="0.25">
      <c r="A4079" s="2" t="s">
        <v>3061</v>
      </c>
      <c r="B4079" s="3" t="s">
        <v>44</v>
      </c>
      <c r="C4079" s="3" t="s">
        <v>44</v>
      </c>
      <c r="D4079" s="3" t="s">
        <v>9275</v>
      </c>
      <c r="E4079" s="3" t="s">
        <v>9276</v>
      </c>
      <c r="F4079" s="36">
        <v>26380</v>
      </c>
      <c r="G4079" s="3">
        <v>2</v>
      </c>
      <c r="H4079" s="3" t="s">
        <v>9269</v>
      </c>
      <c r="I4079" s="3" t="s">
        <v>3066</v>
      </c>
      <c r="J4079" s="3" t="s">
        <v>9277</v>
      </c>
      <c r="K4079" s="3" t="s">
        <v>1136</v>
      </c>
      <c r="L4079" s="8" t="s">
        <v>9813</v>
      </c>
      <c r="M4079" s="5"/>
      <c r="N4079" s="13" t="s">
        <v>1484</v>
      </c>
      <c r="O4079" s="5">
        <v>45089</v>
      </c>
      <c r="P4079" s="8">
        <v>1</v>
      </c>
      <c r="Q4079" s="9">
        <v>4</v>
      </c>
      <c r="R4079" s="9" t="str">
        <f>IFERROR(VLOOKUP(Tabla2[[#This Row],[CONTRATISTA PRNCIPAL]],Hoja1!$L$5:$M$9,2,FALSE),"CJV")</f>
        <v>CJV</v>
      </c>
      <c r="S4079" s="9" t="str">
        <f>IF(Tabla2[[#This Row],[EMPRESA]]=Tabla2[[#This Row],[CONTRATISTA PRNCIPAL]],"Principal","Secundaria")</f>
        <v>Principal</v>
      </c>
      <c r="T4079" s="10">
        <f>IFERROR(1/COUNTIF(Tabla2[CONTRATISTA PRNCIPAL],Tabla2[[#This Row],[CONTRATISTA PRNCIPAL]]),0)</f>
        <v>0.2</v>
      </c>
      <c r="U4079" s="33">
        <f ca="1">IF(((TODAY()-Tabla2[[#This Row],[FECHA NACIMIENTO]])/365)&lt;18,"Corregir", IF(((TODAY()-Tabla2[[#This Row],[FECHA NACIMIENTO]])/365)&gt;80, "Corregir",ROUNDDOWN(((TODAY()-Tabla2[[#This Row],[FECHA NACIMIENTO]])/365),0)))</f>
        <v>51</v>
      </c>
      <c r="V407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50 - 58</v>
      </c>
      <c r="W4079" s="34" t="str">
        <f ca="1">+IF(Tabla2[[#This Row],[Edad]]="Corregir","Corregir","Ok")</f>
        <v>Ok</v>
      </c>
      <c r="X4079" s="10" t="str">
        <f>+IFERROR(VLOOKUP(Tabla2[[#This Row],[DISTRITO SEGÚN DNI]],Hoja1!$A$2:$B$55,2,FALSE),"No")</f>
        <v>No</v>
      </c>
      <c r="Y4079" s="10" t="str">
        <f>IF(OR(LOWER(Tabla2[[#This Row],[GENERO]])="masculino", LOWER(Tabla2[[#This Row],[GENERO]])="femenino"),"OK","Corregir")</f>
        <v>OK</v>
      </c>
      <c r="Z4079" s="10" t="str">
        <f>+IF(Tabla2[[#This Row],[Nro. DNI / CE]]="","Corregir",IF(LEN(Tabla2[[#This Row],[Nro. DNI / CE]])&gt;=8,"OK","Corregir"))</f>
        <v>OK</v>
      </c>
      <c r="AA4079" s="10">
        <f>COUNTIF(Tabla2[APELLIDOS Y NOMBRES],Tabla2[[#This Row],[APELLIDOS Y NOMBRES]])</f>
        <v>1</v>
      </c>
      <c r="AB4079" t="str">
        <f ca="1">+IFERROR(IF(Tabla2[[#This Row],[FECHA CESE/BAJA]]="","No Aplica",IF(AND(MONTH(Tabla2[[#This Row],[FECHA CESE/BAJA]])=MONTH(TODAY()-30),YEAR(Tabla2[[#This Row],[FECHA CESE/BAJA]])=YEAR(TODAY())),MONTH(TODAY()-30)&amp;"-"&amp;YEAR(TODAY()),"Borrar")),"No aplica")</f>
        <v>No Aplica</v>
      </c>
      <c r="AC4079" t="str">
        <f ca="1">+IFERROR(IF(Tabla2[[#This Row],[FECHA INICIO DE LABORES EN OBRA]]="","No Aplica",IF(AND(MONTH(Tabla2[[#This Row],[FECHA INICIO DE LABORES EN OBRA]])=MONTH(TODAY()-30),YEAR(Tabla2[[#This Row],[FECHA INICIO DE LABORES EN OBRA]])=YEAR(TODAY())),MONTH(TODAY()-30)&amp;"-"&amp;YEAR(TODAY()),"No Aplica")),"No Aplica")</f>
        <v>No Aplica</v>
      </c>
    </row>
    <row r="4080" spans="1:29" x14ac:dyDescent="0.25">
      <c r="A4080" s="2" t="s">
        <v>3608</v>
      </c>
      <c r="B4080" s="3" t="s">
        <v>45</v>
      </c>
      <c r="C4080" s="3" t="s">
        <v>45</v>
      </c>
      <c r="D4080" s="3" t="s">
        <v>9278</v>
      </c>
      <c r="E4080" s="3" t="s">
        <v>3609</v>
      </c>
      <c r="F4080" s="36">
        <v>32242</v>
      </c>
      <c r="G4080" s="3">
        <v>2</v>
      </c>
      <c r="H4080" s="3" t="s">
        <v>2495</v>
      </c>
      <c r="I4080" s="3" t="s">
        <v>13240</v>
      </c>
      <c r="J4080" s="3" t="s">
        <v>3610</v>
      </c>
      <c r="K4080" s="3" t="s">
        <v>1063</v>
      </c>
      <c r="L4080" s="8" t="s">
        <v>9813</v>
      </c>
      <c r="M4080" s="5"/>
      <c r="N4080" s="13" t="s">
        <v>1484</v>
      </c>
      <c r="O4080" s="5">
        <v>44280</v>
      </c>
      <c r="P4080" s="8">
        <v>1</v>
      </c>
      <c r="Q4080" s="9">
        <v>4</v>
      </c>
      <c r="R4080" s="9" t="str">
        <f>IFERROR(VLOOKUP(Tabla2[[#This Row],[CONTRATISTA PRNCIPAL]],Hoja1!$L$5:$M$9,2,FALSE),"CJV")</f>
        <v>CJV</v>
      </c>
      <c r="S4080" s="9" t="str">
        <f>IF(Tabla2[[#This Row],[EMPRESA]]=Tabla2[[#This Row],[CONTRATISTA PRNCIPAL]],"Principal","Secundaria")</f>
        <v>Principal</v>
      </c>
      <c r="T4080" s="10">
        <f>IFERROR(1/COUNTIF(Tabla2[CONTRATISTA PRNCIPAL],Tabla2[[#This Row],[CONTRATISTA PRNCIPAL]]),0)</f>
        <v>1</v>
      </c>
      <c r="U4080" s="33">
        <f ca="1">IF(((TODAY()-Tabla2[[#This Row],[FECHA NACIMIENTO]])/365)&lt;18,"Corregir", IF(((TODAY()-Tabla2[[#This Row],[FECHA NACIMIENTO]])/365)&gt;80, "Corregir",ROUNDDOWN(((TODAY()-Tabla2[[#This Row],[FECHA NACIMIENTO]])/365),0)))</f>
        <v>35</v>
      </c>
      <c r="V408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32 - 40</v>
      </c>
      <c r="W4080" s="34" t="str">
        <f ca="1">+IF(Tabla2[[#This Row],[Edad]]="Corregir","Corregir","Ok")</f>
        <v>Ok</v>
      </c>
      <c r="X4080" s="10" t="str">
        <f>+IFERROR(VLOOKUP(Tabla2[[#This Row],[DISTRITO SEGÚN DNI]],Hoja1!$A$2:$B$55,2,FALSE),"No")</f>
        <v>No</v>
      </c>
      <c r="Y4080" s="10" t="str">
        <f>IF(OR(LOWER(Tabla2[[#This Row],[GENERO]])="masculino", LOWER(Tabla2[[#This Row],[GENERO]])="femenino"),"OK","Corregir")</f>
        <v>OK</v>
      </c>
      <c r="Z4080" s="10" t="str">
        <f>+IF(Tabla2[[#This Row],[Nro. DNI / CE]]="","Corregir",IF(LEN(Tabla2[[#This Row],[Nro. DNI / CE]])&gt;=8,"OK","Corregir"))</f>
        <v>OK</v>
      </c>
      <c r="AA4080" s="10">
        <f>COUNTIF(Tabla2[APELLIDOS Y NOMBRES],Tabla2[[#This Row],[APELLIDOS Y NOMBRES]])</f>
        <v>1</v>
      </c>
      <c r="AB4080" t="str">
        <f ca="1">+IFERROR(IF(Tabla2[[#This Row],[FECHA CESE/BAJA]]="","No Aplica",IF(AND(MONTH(Tabla2[[#This Row],[FECHA CESE/BAJA]])=MONTH(TODAY()-30),YEAR(Tabla2[[#This Row],[FECHA CESE/BAJA]])=YEAR(TODAY())),MONTH(TODAY()-30)&amp;"-"&amp;YEAR(TODAY()),"Borrar")),"No aplica")</f>
        <v>No Aplica</v>
      </c>
      <c r="AC4080" t="str">
        <f ca="1">+IFERROR(IF(Tabla2[[#This Row],[FECHA INICIO DE LABORES EN OBRA]]="","No Aplica",IF(AND(MONTH(Tabla2[[#This Row],[FECHA INICIO DE LABORES EN OBRA]])=MONTH(TODAY()-30),YEAR(Tabla2[[#This Row],[FECHA INICIO DE LABORES EN OBRA]])=YEAR(TODAY())),MONTH(TODAY()-30)&amp;"-"&amp;YEAR(TODAY()),"No Aplica")),"No Aplica")</f>
        <v>No Aplica</v>
      </c>
    </row>
    <row r="4081" spans="1:29" x14ac:dyDescent="0.25">
      <c r="A4081" s="2"/>
      <c r="B4081" s="3"/>
      <c r="C4081" s="3"/>
      <c r="D4081" s="3"/>
      <c r="E4081" s="3"/>
      <c r="F4081" s="36"/>
      <c r="G4081" s="3"/>
      <c r="H4081" s="3"/>
      <c r="I4081" s="3"/>
      <c r="J4081" s="3"/>
      <c r="K4081" s="3"/>
      <c r="L4081" s="8"/>
      <c r="M4081" s="5"/>
      <c r="N4081" s="13"/>
      <c r="O4081" s="5"/>
      <c r="P4081" s="8"/>
      <c r="Q4081" s="9"/>
      <c r="R4081" s="9" t="str">
        <f>IFERROR(VLOOKUP(Tabla2[[#This Row],[CONTRATISTA PRNCIPAL]],Hoja1!$L$5:$M$9,2,FALSE),"CJV")</f>
        <v>CJV</v>
      </c>
      <c r="S4081" s="9" t="str">
        <f>IF(Tabla2[[#This Row],[EMPRESA]]=Tabla2[[#This Row],[CONTRATISTA PRNCIPAL]],"Principal","Secundaria")</f>
        <v>Principal</v>
      </c>
      <c r="T4081" s="10">
        <f>IFERROR(1/COUNTIF(Tabla2[CONTRATISTA PRNCIPAL],Tabla2[[#This Row],[CONTRATISTA PRNCIPAL]]),0)</f>
        <v>0</v>
      </c>
      <c r="U4081" s="33" t="str">
        <f ca="1">IF(((TODAY()-Tabla2[[#This Row],[FECHA NACIMIENTO]])/365)&lt;18,"Corregir", IF(((TODAY()-Tabla2[[#This Row],[FECHA NACIMIENTO]])/365)&gt;80, "Corregir",ROUNDDOWN(((TODAY()-Tabla2[[#This Row],[FECHA NACIMIENTO]])/365),0)))</f>
        <v>Corregir</v>
      </c>
      <c r="V408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081" s="34" t="str">
        <f ca="1">+IF(Tabla2[[#This Row],[Edad]]="Corregir","Corregir","Ok")</f>
        <v>Corregir</v>
      </c>
      <c r="X4081" s="10" t="str">
        <f>+IFERROR(VLOOKUP(Tabla2[[#This Row],[DISTRITO SEGÚN DNI]],Hoja1!$A$2:$B$55,2,FALSE),"No")</f>
        <v>No</v>
      </c>
      <c r="Y4081" s="10" t="str">
        <f>IF(OR(LOWER(Tabla2[[#This Row],[GENERO]])="masculino", LOWER(Tabla2[[#This Row],[GENERO]])="femenino"),"OK","Corregir")</f>
        <v>Corregir</v>
      </c>
      <c r="Z4081" s="10" t="str">
        <f>+IF(Tabla2[[#This Row],[Nro. DNI / CE]]="","Corregir",IF(LEN(Tabla2[[#This Row],[Nro. DNI / CE]])&gt;=8,"OK","Corregir"))</f>
        <v>Corregir</v>
      </c>
      <c r="AA4081" s="10">
        <f>COUNTIF(Tabla2[APELLIDOS Y NOMBRES],Tabla2[[#This Row],[APELLIDOS Y NOMBRES]])</f>
        <v>0</v>
      </c>
      <c r="AB4081" t="str">
        <f ca="1">+IFERROR(IF(Tabla2[[#This Row],[FECHA CESE/BAJA]]="","No Aplica",IF(AND(MONTH(Tabla2[[#This Row],[FECHA CESE/BAJA]])=MONTH(TODAY()-30),YEAR(Tabla2[[#This Row],[FECHA CESE/BAJA]])=YEAR(TODAY())),MONTH(TODAY()-30)&amp;"-"&amp;YEAR(TODAY()),"Borrar")),"No aplica")</f>
        <v>No Aplica</v>
      </c>
      <c r="AC4081" t="str">
        <f ca="1">+IFERROR(IF(Tabla2[[#This Row],[FECHA INICIO DE LABORES EN OBRA]]="","No Aplica",IF(AND(MONTH(Tabla2[[#This Row],[FECHA INICIO DE LABORES EN OBRA]])=MONTH(TODAY()-30),YEAR(Tabla2[[#This Row],[FECHA INICIO DE LABORES EN OBRA]])=YEAR(TODAY())),MONTH(TODAY()-30)&amp;"-"&amp;YEAR(TODAY()),"No Aplica")),"No Aplica")</f>
        <v>No Aplica</v>
      </c>
    </row>
    <row r="4082" spans="1:29" x14ac:dyDescent="0.25">
      <c r="A4082" s="2"/>
      <c r="B4082" s="3"/>
      <c r="C4082" s="3"/>
      <c r="D4082" s="3"/>
      <c r="E4082" s="3"/>
      <c r="F4082" s="36"/>
      <c r="G4082" s="3"/>
      <c r="H4082" s="3"/>
      <c r="I4082" s="3"/>
      <c r="J4082" s="3"/>
      <c r="K4082" s="3"/>
      <c r="L4082" s="8"/>
      <c r="M4082" s="5"/>
      <c r="N4082" s="13"/>
      <c r="O4082" s="5"/>
      <c r="P4082" s="8"/>
      <c r="Q4082" s="9"/>
      <c r="R4082" s="9" t="str">
        <f>IFERROR(VLOOKUP(Tabla2[[#This Row],[CONTRATISTA PRNCIPAL]],Hoja1!$L$5:$M$9,2,FALSE),"CJV")</f>
        <v>CJV</v>
      </c>
      <c r="S4082" s="9" t="str">
        <f>IF(Tabla2[[#This Row],[EMPRESA]]=Tabla2[[#This Row],[CONTRATISTA PRNCIPAL]],"Principal","Secundaria")</f>
        <v>Principal</v>
      </c>
      <c r="T4082" s="10">
        <f>IFERROR(1/COUNTIF(Tabla2[CONTRATISTA PRNCIPAL],Tabla2[[#This Row],[CONTRATISTA PRNCIPAL]]),0)</f>
        <v>0</v>
      </c>
      <c r="U4082" s="33" t="str">
        <f ca="1">IF(((TODAY()-Tabla2[[#This Row],[FECHA NACIMIENTO]])/365)&lt;18,"Corregir", IF(((TODAY()-Tabla2[[#This Row],[FECHA NACIMIENTO]])/365)&gt;80, "Corregir",ROUNDDOWN(((TODAY()-Tabla2[[#This Row],[FECHA NACIMIENTO]])/365),0)))</f>
        <v>Corregir</v>
      </c>
      <c r="V408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082" s="34" t="str">
        <f ca="1">+IF(Tabla2[[#This Row],[Edad]]="Corregir","Corregir","Ok")</f>
        <v>Corregir</v>
      </c>
      <c r="X4082" s="10" t="str">
        <f>+IFERROR(VLOOKUP(Tabla2[[#This Row],[DISTRITO SEGÚN DNI]],Hoja1!$A$2:$B$55,2,FALSE),"No")</f>
        <v>No</v>
      </c>
      <c r="Y4082" s="10" t="str">
        <f>IF(OR(LOWER(Tabla2[[#This Row],[GENERO]])="masculino", LOWER(Tabla2[[#This Row],[GENERO]])="femenino"),"OK","Corregir")</f>
        <v>Corregir</v>
      </c>
      <c r="Z4082" s="10" t="str">
        <f>+IF(Tabla2[[#This Row],[Nro. DNI / CE]]="","Corregir",IF(LEN(Tabla2[[#This Row],[Nro. DNI / CE]])&gt;=8,"OK","Corregir"))</f>
        <v>Corregir</v>
      </c>
      <c r="AA4082" s="10">
        <f>COUNTIF(Tabla2[APELLIDOS Y NOMBRES],Tabla2[[#This Row],[APELLIDOS Y NOMBRES]])</f>
        <v>0</v>
      </c>
      <c r="AB4082" t="str">
        <f ca="1">+IFERROR(IF(Tabla2[[#This Row],[FECHA CESE/BAJA]]="","No Aplica",IF(AND(MONTH(Tabla2[[#This Row],[FECHA CESE/BAJA]])=MONTH(TODAY()-30),YEAR(Tabla2[[#This Row],[FECHA CESE/BAJA]])=YEAR(TODAY())),MONTH(TODAY()-30)&amp;"-"&amp;YEAR(TODAY()),"Borrar")),"No aplica")</f>
        <v>No Aplica</v>
      </c>
      <c r="AC4082" t="str">
        <f ca="1">+IFERROR(IF(Tabla2[[#This Row],[FECHA INICIO DE LABORES EN OBRA]]="","No Aplica",IF(AND(MONTH(Tabla2[[#This Row],[FECHA INICIO DE LABORES EN OBRA]])=MONTH(TODAY()-30),YEAR(Tabla2[[#This Row],[FECHA INICIO DE LABORES EN OBRA]])=YEAR(TODAY())),MONTH(TODAY()-30)&amp;"-"&amp;YEAR(TODAY()),"No Aplica")),"No Aplica")</f>
        <v>No Aplica</v>
      </c>
    </row>
    <row r="4083" spans="1:29" x14ac:dyDescent="0.25">
      <c r="A4083" s="2"/>
      <c r="B4083" s="3"/>
      <c r="C4083" s="3"/>
      <c r="D4083" s="3"/>
      <c r="E4083" s="3"/>
      <c r="F4083" s="36"/>
      <c r="G4083" s="3"/>
      <c r="H4083" s="3"/>
      <c r="I4083" s="3"/>
      <c r="J4083" s="3"/>
      <c r="K4083" s="3"/>
      <c r="L4083" s="8"/>
      <c r="M4083" s="5"/>
      <c r="N4083" s="13"/>
      <c r="O4083" s="5"/>
      <c r="P4083" s="8"/>
      <c r="Q4083" s="9"/>
      <c r="R4083" s="9" t="str">
        <f>IFERROR(VLOOKUP(Tabla2[[#This Row],[CONTRATISTA PRNCIPAL]],Hoja1!$L$5:$M$9,2,FALSE),"CJV")</f>
        <v>CJV</v>
      </c>
      <c r="S4083" s="9" t="str">
        <f>IF(Tabla2[[#This Row],[EMPRESA]]=Tabla2[[#This Row],[CONTRATISTA PRNCIPAL]],"Principal","Secundaria")</f>
        <v>Principal</v>
      </c>
      <c r="T4083" s="10">
        <f>IFERROR(1/COUNTIF(Tabla2[CONTRATISTA PRNCIPAL],Tabla2[[#This Row],[CONTRATISTA PRNCIPAL]]),0)</f>
        <v>0</v>
      </c>
      <c r="U4083" s="33" t="str">
        <f ca="1">IF(((TODAY()-Tabla2[[#This Row],[FECHA NACIMIENTO]])/365)&lt;18,"Corregir", IF(((TODAY()-Tabla2[[#This Row],[FECHA NACIMIENTO]])/365)&gt;80, "Corregir",ROUNDDOWN(((TODAY()-Tabla2[[#This Row],[FECHA NACIMIENTO]])/365),0)))</f>
        <v>Corregir</v>
      </c>
      <c r="V408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083" s="34" t="str">
        <f ca="1">+IF(Tabla2[[#This Row],[Edad]]="Corregir","Corregir","Ok")</f>
        <v>Corregir</v>
      </c>
      <c r="X4083" s="10" t="str">
        <f>+IFERROR(VLOOKUP(Tabla2[[#This Row],[DISTRITO SEGÚN DNI]],Hoja1!$A$2:$B$55,2,FALSE),"No")</f>
        <v>No</v>
      </c>
      <c r="Y4083" s="10" t="str">
        <f>IF(OR(LOWER(Tabla2[[#This Row],[GENERO]])="masculino", LOWER(Tabla2[[#This Row],[GENERO]])="femenino"),"OK","Corregir")</f>
        <v>Corregir</v>
      </c>
      <c r="Z4083" s="10" t="str">
        <f>+IF(Tabla2[[#This Row],[Nro. DNI / CE]]="","Corregir",IF(LEN(Tabla2[[#This Row],[Nro. DNI / CE]])&gt;=8,"OK","Corregir"))</f>
        <v>Corregir</v>
      </c>
      <c r="AA4083" s="10">
        <f>COUNTIF(Tabla2[APELLIDOS Y NOMBRES],Tabla2[[#This Row],[APELLIDOS Y NOMBRES]])</f>
        <v>0</v>
      </c>
      <c r="AB4083" t="str">
        <f ca="1">+IFERROR(IF(Tabla2[[#This Row],[FECHA CESE/BAJA]]="","No Aplica",IF(AND(MONTH(Tabla2[[#This Row],[FECHA CESE/BAJA]])=MONTH(TODAY()-30),YEAR(Tabla2[[#This Row],[FECHA CESE/BAJA]])=YEAR(TODAY())),MONTH(TODAY()-30)&amp;"-"&amp;YEAR(TODAY()),"Borrar")),"No aplica")</f>
        <v>No Aplica</v>
      </c>
      <c r="AC4083" t="str">
        <f ca="1">+IFERROR(IF(Tabla2[[#This Row],[FECHA INICIO DE LABORES EN OBRA]]="","No Aplica",IF(AND(MONTH(Tabla2[[#This Row],[FECHA INICIO DE LABORES EN OBRA]])=MONTH(TODAY()-30),YEAR(Tabla2[[#This Row],[FECHA INICIO DE LABORES EN OBRA]])=YEAR(TODAY())),MONTH(TODAY()-30)&amp;"-"&amp;YEAR(TODAY()),"No Aplica")),"No Aplica")</f>
        <v>No Aplica</v>
      </c>
    </row>
    <row r="4084" spans="1:29" x14ac:dyDescent="0.25">
      <c r="A4084" s="2"/>
      <c r="B4084" s="3"/>
      <c r="C4084" s="3"/>
      <c r="D4084" s="3"/>
      <c r="E4084" s="3"/>
      <c r="F4084" s="36"/>
      <c r="G4084" s="3"/>
      <c r="H4084" s="3"/>
      <c r="I4084" s="3"/>
      <c r="J4084" s="3"/>
      <c r="K4084" s="3"/>
      <c r="L4084" s="8"/>
      <c r="M4084" s="5"/>
      <c r="N4084" s="13"/>
      <c r="O4084" s="5"/>
      <c r="P4084" s="8"/>
      <c r="Q4084" s="9"/>
      <c r="R4084" s="9" t="str">
        <f>IFERROR(VLOOKUP(Tabla2[[#This Row],[CONTRATISTA PRNCIPAL]],Hoja1!$L$5:$M$9,2,FALSE),"CJV")</f>
        <v>CJV</v>
      </c>
      <c r="S4084" s="9" t="str">
        <f>IF(Tabla2[[#This Row],[EMPRESA]]=Tabla2[[#This Row],[CONTRATISTA PRNCIPAL]],"Principal","Secundaria")</f>
        <v>Principal</v>
      </c>
      <c r="T4084" s="10">
        <f>IFERROR(1/COUNTIF(Tabla2[CONTRATISTA PRNCIPAL],Tabla2[[#This Row],[CONTRATISTA PRNCIPAL]]),0)</f>
        <v>0</v>
      </c>
      <c r="U4084" s="33" t="str">
        <f ca="1">IF(((TODAY()-Tabla2[[#This Row],[FECHA NACIMIENTO]])/365)&lt;18,"Corregir", IF(((TODAY()-Tabla2[[#This Row],[FECHA NACIMIENTO]])/365)&gt;80, "Corregir",ROUNDDOWN(((TODAY()-Tabla2[[#This Row],[FECHA NACIMIENTO]])/365),0)))</f>
        <v>Corregir</v>
      </c>
      <c r="V408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084" s="34" t="str">
        <f ca="1">+IF(Tabla2[[#This Row],[Edad]]="Corregir","Corregir","Ok")</f>
        <v>Corregir</v>
      </c>
      <c r="X4084" s="10" t="str">
        <f>+IFERROR(VLOOKUP(Tabla2[[#This Row],[DISTRITO SEGÚN DNI]],Hoja1!$A$2:$B$55,2,FALSE),"No")</f>
        <v>No</v>
      </c>
      <c r="Y4084" s="10" t="str">
        <f>IF(OR(LOWER(Tabla2[[#This Row],[GENERO]])="masculino", LOWER(Tabla2[[#This Row],[GENERO]])="femenino"),"OK","Corregir")</f>
        <v>Corregir</v>
      </c>
      <c r="Z4084" s="10" t="str">
        <f>+IF(Tabla2[[#This Row],[Nro. DNI / CE]]="","Corregir",IF(LEN(Tabla2[[#This Row],[Nro. DNI / CE]])&gt;=8,"OK","Corregir"))</f>
        <v>Corregir</v>
      </c>
      <c r="AA4084" s="10">
        <f>COUNTIF(Tabla2[APELLIDOS Y NOMBRES],Tabla2[[#This Row],[APELLIDOS Y NOMBRES]])</f>
        <v>0</v>
      </c>
      <c r="AB4084" t="str">
        <f ca="1">+IFERROR(IF(Tabla2[[#This Row],[FECHA CESE/BAJA]]="","No Aplica",IF(AND(MONTH(Tabla2[[#This Row],[FECHA CESE/BAJA]])=MONTH(TODAY()-30),YEAR(Tabla2[[#This Row],[FECHA CESE/BAJA]])=YEAR(TODAY())),MONTH(TODAY()-30)&amp;"-"&amp;YEAR(TODAY()),"Borrar")),"No aplica")</f>
        <v>No Aplica</v>
      </c>
      <c r="AC4084" t="str">
        <f ca="1">+IFERROR(IF(Tabla2[[#This Row],[FECHA INICIO DE LABORES EN OBRA]]="","No Aplica",IF(AND(MONTH(Tabla2[[#This Row],[FECHA INICIO DE LABORES EN OBRA]])=MONTH(TODAY()-30),YEAR(Tabla2[[#This Row],[FECHA INICIO DE LABORES EN OBRA]])=YEAR(TODAY())),MONTH(TODAY()-30)&amp;"-"&amp;YEAR(TODAY()),"No Aplica")),"No Aplica")</f>
        <v>No Aplica</v>
      </c>
    </row>
    <row r="4085" spans="1:29" x14ac:dyDescent="0.25">
      <c r="A4085" s="2"/>
      <c r="B4085" s="3"/>
      <c r="C4085" s="3"/>
      <c r="D4085" s="3"/>
      <c r="E4085" s="3"/>
      <c r="F4085" s="36"/>
      <c r="G4085" s="3"/>
      <c r="H4085" s="3"/>
      <c r="I4085" s="3"/>
      <c r="J4085" s="3"/>
      <c r="K4085" s="3"/>
      <c r="L4085" s="8"/>
      <c r="M4085" s="5"/>
      <c r="N4085" s="13"/>
      <c r="O4085" s="5"/>
      <c r="P4085" s="8"/>
      <c r="Q4085" s="9"/>
      <c r="R4085" s="9" t="str">
        <f>IFERROR(VLOOKUP(Tabla2[[#This Row],[CONTRATISTA PRNCIPAL]],Hoja1!$L$5:$M$9,2,FALSE),"CJV")</f>
        <v>CJV</v>
      </c>
      <c r="S4085" s="9" t="str">
        <f>IF(Tabla2[[#This Row],[EMPRESA]]=Tabla2[[#This Row],[CONTRATISTA PRNCIPAL]],"Principal","Secundaria")</f>
        <v>Principal</v>
      </c>
      <c r="T4085" s="10">
        <f>IFERROR(1/COUNTIF(Tabla2[CONTRATISTA PRNCIPAL],Tabla2[[#This Row],[CONTRATISTA PRNCIPAL]]),0)</f>
        <v>0</v>
      </c>
      <c r="U4085" s="33" t="str">
        <f ca="1">IF(((TODAY()-Tabla2[[#This Row],[FECHA NACIMIENTO]])/365)&lt;18,"Corregir", IF(((TODAY()-Tabla2[[#This Row],[FECHA NACIMIENTO]])/365)&gt;80, "Corregir",ROUNDDOWN(((TODAY()-Tabla2[[#This Row],[FECHA NACIMIENTO]])/365),0)))</f>
        <v>Corregir</v>
      </c>
      <c r="V408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085" s="34" t="str">
        <f ca="1">+IF(Tabla2[[#This Row],[Edad]]="Corregir","Corregir","Ok")</f>
        <v>Corregir</v>
      </c>
      <c r="X4085" s="10" t="str">
        <f>+IFERROR(VLOOKUP(Tabla2[[#This Row],[DISTRITO SEGÚN DNI]],Hoja1!$A$2:$B$55,2,FALSE),"No")</f>
        <v>No</v>
      </c>
      <c r="Y4085" s="10" t="str">
        <f>IF(OR(LOWER(Tabla2[[#This Row],[GENERO]])="masculino", LOWER(Tabla2[[#This Row],[GENERO]])="femenino"),"OK","Corregir")</f>
        <v>Corregir</v>
      </c>
      <c r="Z4085" s="10" t="str">
        <f>+IF(Tabla2[[#This Row],[Nro. DNI / CE]]="","Corregir",IF(LEN(Tabla2[[#This Row],[Nro. DNI / CE]])&gt;=8,"OK","Corregir"))</f>
        <v>Corregir</v>
      </c>
      <c r="AA4085" s="10">
        <f>COUNTIF(Tabla2[APELLIDOS Y NOMBRES],Tabla2[[#This Row],[APELLIDOS Y NOMBRES]])</f>
        <v>0</v>
      </c>
      <c r="AB4085" t="str">
        <f ca="1">+IFERROR(IF(Tabla2[[#This Row],[FECHA CESE/BAJA]]="","No Aplica",IF(AND(MONTH(Tabla2[[#This Row],[FECHA CESE/BAJA]])=MONTH(TODAY()-30),YEAR(Tabla2[[#This Row],[FECHA CESE/BAJA]])=YEAR(TODAY())),MONTH(TODAY()-30)&amp;"-"&amp;YEAR(TODAY()),"Borrar")),"No aplica")</f>
        <v>No Aplica</v>
      </c>
      <c r="AC4085" t="str">
        <f ca="1">+IFERROR(IF(Tabla2[[#This Row],[FECHA INICIO DE LABORES EN OBRA]]="","No Aplica",IF(AND(MONTH(Tabla2[[#This Row],[FECHA INICIO DE LABORES EN OBRA]])=MONTH(TODAY()-30),YEAR(Tabla2[[#This Row],[FECHA INICIO DE LABORES EN OBRA]])=YEAR(TODAY())),MONTH(TODAY()-30)&amp;"-"&amp;YEAR(TODAY()),"No Aplica")),"No Aplica")</f>
        <v>No Aplica</v>
      </c>
    </row>
    <row r="4086" spans="1:29" x14ac:dyDescent="0.25">
      <c r="A4086" s="2"/>
      <c r="B4086" s="3"/>
      <c r="C4086" s="3"/>
      <c r="D4086" s="3"/>
      <c r="E4086" s="3"/>
      <c r="F4086" s="36"/>
      <c r="G4086" s="3"/>
      <c r="H4086" s="3"/>
      <c r="I4086" s="3"/>
      <c r="J4086" s="3"/>
      <c r="K4086" s="3"/>
      <c r="L4086" s="8"/>
      <c r="M4086" s="5"/>
      <c r="N4086" s="13"/>
      <c r="O4086" s="5"/>
      <c r="P4086" s="8"/>
      <c r="Q4086" s="9"/>
      <c r="R4086" s="9" t="str">
        <f>IFERROR(VLOOKUP(Tabla2[[#This Row],[CONTRATISTA PRNCIPAL]],Hoja1!$L$5:$M$9,2,FALSE),"CJV")</f>
        <v>CJV</v>
      </c>
      <c r="S4086" s="9" t="str">
        <f>IF(Tabla2[[#This Row],[EMPRESA]]=Tabla2[[#This Row],[CONTRATISTA PRNCIPAL]],"Principal","Secundaria")</f>
        <v>Principal</v>
      </c>
      <c r="T4086" s="10">
        <f>IFERROR(1/COUNTIF(Tabla2[CONTRATISTA PRNCIPAL],Tabla2[[#This Row],[CONTRATISTA PRNCIPAL]]),0)</f>
        <v>0</v>
      </c>
      <c r="U4086" s="33" t="str">
        <f ca="1">IF(((TODAY()-Tabla2[[#This Row],[FECHA NACIMIENTO]])/365)&lt;18,"Corregir", IF(((TODAY()-Tabla2[[#This Row],[FECHA NACIMIENTO]])/365)&gt;80, "Corregir",ROUNDDOWN(((TODAY()-Tabla2[[#This Row],[FECHA NACIMIENTO]])/365),0)))</f>
        <v>Corregir</v>
      </c>
      <c r="V408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086" s="34" t="str">
        <f ca="1">+IF(Tabla2[[#This Row],[Edad]]="Corregir","Corregir","Ok")</f>
        <v>Corregir</v>
      </c>
      <c r="X4086" s="10" t="str">
        <f>+IFERROR(VLOOKUP(Tabla2[[#This Row],[DISTRITO SEGÚN DNI]],Hoja1!$A$2:$B$55,2,FALSE),"No")</f>
        <v>No</v>
      </c>
      <c r="Y4086" s="10" t="str">
        <f>IF(OR(LOWER(Tabla2[[#This Row],[GENERO]])="masculino", LOWER(Tabla2[[#This Row],[GENERO]])="femenino"),"OK","Corregir")</f>
        <v>Corregir</v>
      </c>
      <c r="Z4086" s="10" t="str">
        <f>+IF(Tabla2[[#This Row],[Nro. DNI / CE]]="","Corregir",IF(LEN(Tabla2[[#This Row],[Nro. DNI / CE]])&gt;=8,"OK","Corregir"))</f>
        <v>Corregir</v>
      </c>
      <c r="AA4086" s="10">
        <f>COUNTIF(Tabla2[APELLIDOS Y NOMBRES],Tabla2[[#This Row],[APELLIDOS Y NOMBRES]])</f>
        <v>0</v>
      </c>
      <c r="AB4086" t="str">
        <f ca="1">+IFERROR(IF(Tabla2[[#This Row],[FECHA CESE/BAJA]]="","No Aplica",IF(AND(MONTH(Tabla2[[#This Row],[FECHA CESE/BAJA]])=MONTH(TODAY()-30),YEAR(Tabla2[[#This Row],[FECHA CESE/BAJA]])=YEAR(TODAY())),MONTH(TODAY()-30)&amp;"-"&amp;YEAR(TODAY()),"Borrar")),"No aplica")</f>
        <v>No Aplica</v>
      </c>
      <c r="AC4086" t="str">
        <f ca="1">+IFERROR(IF(Tabla2[[#This Row],[FECHA INICIO DE LABORES EN OBRA]]="","No Aplica",IF(AND(MONTH(Tabla2[[#This Row],[FECHA INICIO DE LABORES EN OBRA]])=MONTH(TODAY()-30),YEAR(Tabla2[[#This Row],[FECHA INICIO DE LABORES EN OBRA]])=YEAR(TODAY())),MONTH(TODAY()-30)&amp;"-"&amp;YEAR(TODAY()),"No Aplica")),"No Aplica")</f>
        <v>No Aplica</v>
      </c>
    </row>
    <row r="4087" spans="1:29" x14ac:dyDescent="0.25">
      <c r="A4087" s="2"/>
      <c r="B4087" s="3"/>
      <c r="C4087" s="3"/>
      <c r="D4087" s="3"/>
      <c r="E4087" s="3"/>
      <c r="F4087" s="36"/>
      <c r="G4087" s="3"/>
      <c r="H4087" s="3"/>
      <c r="I4087" s="3"/>
      <c r="J4087" s="3"/>
      <c r="K4087" s="3"/>
      <c r="L4087" s="8"/>
      <c r="M4087" s="5"/>
      <c r="N4087" s="13"/>
      <c r="O4087" s="5"/>
      <c r="P4087" s="8"/>
      <c r="Q4087" s="9"/>
      <c r="R4087" s="9" t="str">
        <f>IFERROR(VLOOKUP(Tabla2[[#This Row],[CONTRATISTA PRNCIPAL]],Hoja1!$L$5:$M$9,2,FALSE),"CJV")</f>
        <v>CJV</v>
      </c>
      <c r="S4087" s="9" t="str">
        <f>IF(Tabla2[[#This Row],[EMPRESA]]=Tabla2[[#This Row],[CONTRATISTA PRNCIPAL]],"Principal","Secundaria")</f>
        <v>Principal</v>
      </c>
      <c r="T4087" s="10">
        <f>IFERROR(1/COUNTIF(Tabla2[CONTRATISTA PRNCIPAL],Tabla2[[#This Row],[CONTRATISTA PRNCIPAL]]),0)</f>
        <v>0</v>
      </c>
      <c r="U4087" s="33" t="str">
        <f ca="1">IF(((TODAY()-Tabla2[[#This Row],[FECHA NACIMIENTO]])/365)&lt;18,"Corregir", IF(((TODAY()-Tabla2[[#This Row],[FECHA NACIMIENTO]])/365)&gt;80, "Corregir",ROUNDDOWN(((TODAY()-Tabla2[[#This Row],[FECHA NACIMIENTO]])/365),0)))</f>
        <v>Corregir</v>
      </c>
      <c r="V408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087" s="34" t="str">
        <f ca="1">+IF(Tabla2[[#This Row],[Edad]]="Corregir","Corregir","Ok")</f>
        <v>Corregir</v>
      </c>
      <c r="X4087" s="10" t="str">
        <f>+IFERROR(VLOOKUP(Tabla2[[#This Row],[DISTRITO SEGÚN DNI]],Hoja1!$A$2:$B$55,2,FALSE),"No")</f>
        <v>No</v>
      </c>
      <c r="Y4087" s="10" t="str">
        <f>IF(OR(LOWER(Tabla2[[#This Row],[GENERO]])="masculino", LOWER(Tabla2[[#This Row],[GENERO]])="femenino"),"OK","Corregir")</f>
        <v>Corregir</v>
      </c>
      <c r="Z4087" s="10" t="str">
        <f>+IF(Tabla2[[#This Row],[Nro. DNI / CE]]="","Corregir",IF(LEN(Tabla2[[#This Row],[Nro. DNI / CE]])&gt;=8,"OK","Corregir"))</f>
        <v>Corregir</v>
      </c>
      <c r="AA4087" s="10">
        <f>COUNTIF(Tabla2[APELLIDOS Y NOMBRES],Tabla2[[#This Row],[APELLIDOS Y NOMBRES]])</f>
        <v>0</v>
      </c>
      <c r="AB4087" t="str">
        <f ca="1">+IFERROR(IF(Tabla2[[#This Row],[FECHA CESE/BAJA]]="","No Aplica",IF(AND(MONTH(Tabla2[[#This Row],[FECHA CESE/BAJA]])=MONTH(TODAY()-30),YEAR(Tabla2[[#This Row],[FECHA CESE/BAJA]])=YEAR(TODAY())),MONTH(TODAY()-30)&amp;"-"&amp;YEAR(TODAY()),"Borrar")),"No aplica")</f>
        <v>No Aplica</v>
      </c>
      <c r="AC4087" t="str">
        <f ca="1">+IFERROR(IF(Tabla2[[#This Row],[FECHA INICIO DE LABORES EN OBRA]]="","No Aplica",IF(AND(MONTH(Tabla2[[#This Row],[FECHA INICIO DE LABORES EN OBRA]])=MONTH(TODAY()-30),YEAR(Tabla2[[#This Row],[FECHA INICIO DE LABORES EN OBRA]])=YEAR(TODAY())),MONTH(TODAY()-30)&amp;"-"&amp;YEAR(TODAY()),"No Aplica")),"No Aplica")</f>
        <v>No Aplica</v>
      </c>
    </row>
    <row r="4088" spans="1:29" x14ac:dyDescent="0.25">
      <c r="A4088" s="2"/>
      <c r="B4088" s="3"/>
      <c r="C4088" s="3"/>
      <c r="D4088" s="3"/>
      <c r="E4088" s="3"/>
      <c r="F4088" s="36"/>
      <c r="G4088" s="3"/>
      <c r="H4088" s="3"/>
      <c r="I4088" s="3"/>
      <c r="J4088" s="3"/>
      <c r="K4088" s="3"/>
      <c r="L4088" s="8"/>
      <c r="M4088" s="5"/>
      <c r="N4088" s="13"/>
      <c r="O4088" s="5"/>
      <c r="P4088" s="8"/>
      <c r="Q4088" s="9"/>
      <c r="R4088" s="9" t="str">
        <f>IFERROR(VLOOKUP(Tabla2[[#This Row],[CONTRATISTA PRNCIPAL]],Hoja1!$L$5:$M$9,2,FALSE),"CJV")</f>
        <v>CJV</v>
      </c>
      <c r="S4088" s="9" t="str">
        <f>IF(Tabla2[[#This Row],[EMPRESA]]=Tabla2[[#This Row],[CONTRATISTA PRNCIPAL]],"Principal","Secundaria")</f>
        <v>Principal</v>
      </c>
      <c r="T4088" s="10">
        <f>IFERROR(1/COUNTIF(Tabla2[CONTRATISTA PRNCIPAL],Tabla2[[#This Row],[CONTRATISTA PRNCIPAL]]),0)</f>
        <v>0</v>
      </c>
      <c r="U4088" s="33" t="str">
        <f ca="1">IF(((TODAY()-Tabla2[[#This Row],[FECHA NACIMIENTO]])/365)&lt;18,"Corregir", IF(((TODAY()-Tabla2[[#This Row],[FECHA NACIMIENTO]])/365)&gt;80, "Corregir",ROUNDDOWN(((TODAY()-Tabla2[[#This Row],[FECHA NACIMIENTO]])/365),0)))</f>
        <v>Corregir</v>
      </c>
      <c r="V408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088" s="34" t="str">
        <f ca="1">+IF(Tabla2[[#This Row],[Edad]]="Corregir","Corregir","Ok")</f>
        <v>Corregir</v>
      </c>
      <c r="X4088" s="10" t="str">
        <f>+IFERROR(VLOOKUP(Tabla2[[#This Row],[DISTRITO SEGÚN DNI]],Hoja1!$A$2:$B$55,2,FALSE),"No")</f>
        <v>No</v>
      </c>
      <c r="Y4088" s="10" t="str">
        <f>IF(OR(LOWER(Tabla2[[#This Row],[GENERO]])="masculino", LOWER(Tabla2[[#This Row],[GENERO]])="femenino"),"OK","Corregir")</f>
        <v>Corregir</v>
      </c>
      <c r="Z4088" s="10" t="str">
        <f>+IF(Tabla2[[#This Row],[Nro. DNI / CE]]="","Corregir",IF(LEN(Tabla2[[#This Row],[Nro. DNI / CE]])&gt;=8,"OK","Corregir"))</f>
        <v>Corregir</v>
      </c>
      <c r="AA4088" s="10">
        <f>COUNTIF(Tabla2[APELLIDOS Y NOMBRES],Tabla2[[#This Row],[APELLIDOS Y NOMBRES]])</f>
        <v>0</v>
      </c>
      <c r="AB4088" t="str">
        <f ca="1">+IFERROR(IF(Tabla2[[#This Row],[FECHA CESE/BAJA]]="","No Aplica",IF(AND(MONTH(Tabla2[[#This Row],[FECHA CESE/BAJA]])=MONTH(TODAY()-30),YEAR(Tabla2[[#This Row],[FECHA CESE/BAJA]])=YEAR(TODAY())),MONTH(TODAY()-30)&amp;"-"&amp;YEAR(TODAY()),"Borrar")),"No aplica")</f>
        <v>No Aplica</v>
      </c>
      <c r="AC4088" t="str">
        <f ca="1">+IFERROR(IF(Tabla2[[#This Row],[FECHA INICIO DE LABORES EN OBRA]]="","No Aplica",IF(AND(MONTH(Tabla2[[#This Row],[FECHA INICIO DE LABORES EN OBRA]])=MONTH(TODAY()-30),YEAR(Tabla2[[#This Row],[FECHA INICIO DE LABORES EN OBRA]])=YEAR(TODAY())),MONTH(TODAY()-30)&amp;"-"&amp;YEAR(TODAY()),"No Aplica")),"No Aplica")</f>
        <v>No Aplica</v>
      </c>
    </row>
    <row r="4089" spans="1:29" x14ac:dyDescent="0.25">
      <c r="A4089" s="2"/>
      <c r="B4089" s="3"/>
      <c r="C4089" s="3"/>
      <c r="D4089" s="3"/>
      <c r="E4089" s="3"/>
      <c r="F4089" s="36"/>
      <c r="G4089" s="3"/>
      <c r="H4089" s="3"/>
      <c r="I4089" s="3"/>
      <c r="J4089" s="3"/>
      <c r="K4089" s="3"/>
      <c r="L4089" s="8"/>
      <c r="M4089" s="5"/>
      <c r="N4089" s="13"/>
      <c r="O4089" s="5"/>
      <c r="P4089" s="8"/>
      <c r="Q4089" s="9"/>
      <c r="R4089" s="9" t="str">
        <f>IFERROR(VLOOKUP(Tabla2[[#This Row],[CONTRATISTA PRNCIPAL]],Hoja1!$L$5:$M$9,2,FALSE),"CJV")</f>
        <v>CJV</v>
      </c>
      <c r="S4089" s="9" t="str">
        <f>IF(Tabla2[[#This Row],[EMPRESA]]=Tabla2[[#This Row],[CONTRATISTA PRNCIPAL]],"Principal","Secundaria")</f>
        <v>Principal</v>
      </c>
      <c r="T4089" s="10">
        <f>IFERROR(1/COUNTIF(Tabla2[CONTRATISTA PRNCIPAL],Tabla2[[#This Row],[CONTRATISTA PRNCIPAL]]),0)</f>
        <v>0</v>
      </c>
      <c r="U4089" s="33" t="str">
        <f ca="1">IF(((TODAY()-Tabla2[[#This Row],[FECHA NACIMIENTO]])/365)&lt;18,"Corregir", IF(((TODAY()-Tabla2[[#This Row],[FECHA NACIMIENTO]])/365)&gt;80, "Corregir",ROUNDDOWN(((TODAY()-Tabla2[[#This Row],[FECHA NACIMIENTO]])/365),0)))</f>
        <v>Corregir</v>
      </c>
      <c r="V408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089" s="34" t="str">
        <f ca="1">+IF(Tabla2[[#This Row],[Edad]]="Corregir","Corregir","Ok")</f>
        <v>Corregir</v>
      </c>
      <c r="X4089" s="10" t="str">
        <f>+IFERROR(VLOOKUP(Tabla2[[#This Row],[DISTRITO SEGÚN DNI]],Hoja1!$A$2:$B$55,2,FALSE),"No")</f>
        <v>No</v>
      </c>
      <c r="Y4089" s="10" t="str">
        <f>IF(OR(LOWER(Tabla2[[#This Row],[GENERO]])="masculino", LOWER(Tabla2[[#This Row],[GENERO]])="femenino"),"OK","Corregir")</f>
        <v>Corregir</v>
      </c>
      <c r="Z4089" s="10" t="str">
        <f>+IF(Tabla2[[#This Row],[Nro. DNI / CE]]="","Corregir",IF(LEN(Tabla2[[#This Row],[Nro. DNI / CE]])&gt;=8,"OK","Corregir"))</f>
        <v>Corregir</v>
      </c>
      <c r="AA4089" s="10">
        <f>COUNTIF(Tabla2[APELLIDOS Y NOMBRES],Tabla2[[#This Row],[APELLIDOS Y NOMBRES]])</f>
        <v>0</v>
      </c>
      <c r="AB4089" t="str">
        <f ca="1">+IFERROR(IF(Tabla2[[#This Row],[FECHA CESE/BAJA]]="","No Aplica",IF(AND(MONTH(Tabla2[[#This Row],[FECHA CESE/BAJA]])=MONTH(TODAY()-30),YEAR(Tabla2[[#This Row],[FECHA CESE/BAJA]])=YEAR(TODAY())),MONTH(TODAY()-30)&amp;"-"&amp;YEAR(TODAY()),"Borrar")),"No aplica")</f>
        <v>No Aplica</v>
      </c>
      <c r="AC4089" t="str">
        <f ca="1">+IFERROR(IF(Tabla2[[#This Row],[FECHA INICIO DE LABORES EN OBRA]]="","No Aplica",IF(AND(MONTH(Tabla2[[#This Row],[FECHA INICIO DE LABORES EN OBRA]])=MONTH(TODAY()-30),YEAR(Tabla2[[#This Row],[FECHA INICIO DE LABORES EN OBRA]])=YEAR(TODAY())),MONTH(TODAY()-30)&amp;"-"&amp;YEAR(TODAY()),"No Aplica")),"No Aplica")</f>
        <v>No Aplica</v>
      </c>
    </row>
    <row r="4090" spans="1:29" x14ac:dyDescent="0.25">
      <c r="A4090" s="2"/>
      <c r="B4090" s="3"/>
      <c r="C4090" s="3"/>
      <c r="D4090" s="3"/>
      <c r="E4090" s="3"/>
      <c r="F4090" s="36"/>
      <c r="G4090" s="3"/>
      <c r="H4090" s="3"/>
      <c r="I4090" s="3"/>
      <c r="J4090" s="3"/>
      <c r="K4090" s="3"/>
      <c r="L4090" s="8"/>
      <c r="M4090" s="5"/>
      <c r="N4090" s="13"/>
      <c r="O4090" s="5"/>
      <c r="P4090" s="8"/>
      <c r="Q4090" s="9"/>
      <c r="R4090" s="9" t="str">
        <f>IFERROR(VLOOKUP(Tabla2[[#This Row],[CONTRATISTA PRNCIPAL]],Hoja1!$L$5:$M$9,2,FALSE),"CJV")</f>
        <v>CJV</v>
      </c>
      <c r="S4090" s="9" t="str">
        <f>IF(Tabla2[[#This Row],[EMPRESA]]=Tabla2[[#This Row],[CONTRATISTA PRNCIPAL]],"Principal","Secundaria")</f>
        <v>Principal</v>
      </c>
      <c r="T4090" s="10">
        <f>IFERROR(1/COUNTIF(Tabla2[CONTRATISTA PRNCIPAL],Tabla2[[#This Row],[CONTRATISTA PRNCIPAL]]),0)</f>
        <v>0</v>
      </c>
      <c r="U4090" s="33" t="str">
        <f ca="1">IF(((TODAY()-Tabla2[[#This Row],[FECHA NACIMIENTO]])/365)&lt;18,"Corregir", IF(((TODAY()-Tabla2[[#This Row],[FECHA NACIMIENTO]])/365)&gt;80, "Corregir",ROUNDDOWN(((TODAY()-Tabla2[[#This Row],[FECHA NACIMIENTO]])/365),0)))</f>
        <v>Corregir</v>
      </c>
      <c r="V409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090" s="34" t="str">
        <f ca="1">+IF(Tabla2[[#This Row],[Edad]]="Corregir","Corregir","Ok")</f>
        <v>Corregir</v>
      </c>
      <c r="X4090" s="10" t="str">
        <f>+IFERROR(VLOOKUP(Tabla2[[#This Row],[DISTRITO SEGÚN DNI]],Hoja1!$A$2:$B$55,2,FALSE),"No")</f>
        <v>No</v>
      </c>
      <c r="Y4090" s="10" t="str">
        <f>IF(OR(LOWER(Tabla2[[#This Row],[GENERO]])="masculino", LOWER(Tabla2[[#This Row],[GENERO]])="femenino"),"OK","Corregir")</f>
        <v>Corregir</v>
      </c>
      <c r="Z4090" s="10" t="str">
        <f>+IF(Tabla2[[#This Row],[Nro. DNI / CE]]="","Corregir",IF(LEN(Tabla2[[#This Row],[Nro. DNI / CE]])&gt;=8,"OK","Corregir"))</f>
        <v>Corregir</v>
      </c>
      <c r="AA4090" s="10">
        <f>COUNTIF(Tabla2[APELLIDOS Y NOMBRES],Tabla2[[#This Row],[APELLIDOS Y NOMBRES]])</f>
        <v>0</v>
      </c>
      <c r="AB4090" t="str">
        <f ca="1">+IFERROR(IF(Tabla2[[#This Row],[FECHA CESE/BAJA]]="","No Aplica",IF(AND(MONTH(Tabla2[[#This Row],[FECHA CESE/BAJA]])=MONTH(TODAY()-30),YEAR(Tabla2[[#This Row],[FECHA CESE/BAJA]])=YEAR(TODAY())),MONTH(TODAY()-30)&amp;"-"&amp;YEAR(TODAY()),"Borrar")),"No aplica")</f>
        <v>No Aplica</v>
      </c>
      <c r="AC4090" t="str">
        <f ca="1">+IFERROR(IF(Tabla2[[#This Row],[FECHA INICIO DE LABORES EN OBRA]]="","No Aplica",IF(AND(MONTH(Tabla2[[#This Row],[FECHA INICIO DE LABORES EN OBRA]])=MONTH(TODAY()-30),YEAR(Tabla2[[#This Row],[FECHA INICIO DE LABORES EN OBRA]])=YEAR(TODAY())),MONTH(TODAY()-30)&amp;"-"&amp;YEAR(TODAY()),"No Aplica")),"No Aplica")</f>
        <v>No Aplica</v>
      </c>
    </row>
    <row r="4091" spans="1:29" x14ac:dyDescent="0.25">
      <c r="A4091" s="2"/>
      <c r="B4091" s="3"/>
      <c r="C4091" s="3"/>
      <c r="D4091" s="3"/>
      <c r="E4091" s="3"/>
      <c r="F4091" s="36"/>
      <c r="G4091" s="3"/>
      <c r="H4091" s="3"/>
      <c r="I4091" s="3"/>
      <c r="J4091" s="3"/>
      <c r="K4091" s="3"/>
      <c r="L4091" s="8"/>
      <c r="M4091" s="5"/>
      <c r="N4091" s="13"/>
      <c r="O4091" s="5"/>
      <c r="P4091" s="8"/>
      <c r="Q4091" s="9"/>
      <c r="R4091" s="9" t="str">
        <f>IFERROR(VLOOKUP(Tabla2[[#This Row],[CONTRATISTA PRNCIPAL]],Hoja1!$L$5:$M$9,2,FALSE),"CJV")</f>
        <v>CJV</v>
      </c>
      <c r="S4091" s="9" t="str">
        <f>IF(Tabla2[[#This Row],[EMPRESA]]=Tabla2[[#This Row],[CONTRATISTA PRNCIPAL]],"Principal","Secundaria")</f>
        <v>Principal</v>
      </c>
      <c r="T4091" s="10">
        <f>IFERROR(1/COUNTIF(Tabla2[CONTRATISTA PRNCIPAL],Tabla2[[#This Row],[CONTRATISTA PRNCIPAL]]),0)</f>
        <v>0</v>
      </c>
      <c r="U4091" s="33" t="str">
        <f ca="1">IF(((TODAY()-Tabla2[[#This Row],[FECHA NACIMIENTO]])/365)&lt;18,"Corregir", IF(((TODAY()-Tabla2[[#This Row],[FECHA NACIMIENTO]])/365)&gt;80, "Corregir",ROUNDDOWN(((TODAY()-Tabla2[[#This Row],[FECHA NACIMIENTO]])/365),0)))</f>
        <v>Corregir</v>
      </c>
      <c r="V409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091" s="34" t="str">
        <f ca="1">+IF(Tabla2[[#This Row],[Edad]]="Corregir","Corregir","Ok")</f>
        <v>Corregir</v>
      </c>
      <c r="X4091" s="10" t="str">
        <f>+IFERROR(VLOOKUP(Tabla2[[#This Row],[DISTRITO SEGÚN DNI]],Hoja1!$A$2:$B$55,2,FALSE),"No")</f>
        <v>No</v>
      </c>
      <c r="Y4091" s="10" t="str">
        <f>IF(OR(LOWER(Tabla2[[#This Row],[GENERO]])="masculino", LOWER(Tabla2[[#This Row],[GENERO]])="femenino"),"OK","Corregir")</f>
        <v>Corregir</v>
      </c>
      <c r="Z4091" s="10" t="str">
        <f>+IF(Tabla2[[#This Row],[Nro. DNI / CE]]="","Corregir",IF(LEN(Tabla2[[#This Row],[Nro. DNI / CE]])&gt;=8,"OK","Corregir"))</f>
        <v>Corregir</v>
      </c>
      <c r="AA4091" s="10">
        <f>COUNTIF(Tabla2[APELLIDOS Y NOMBRES],Tabla2[[#This Row],[APELLIDOS Y NOMBRES]])</f>
        <v>0</v>
      </c>
      <c r="AB4091" t="str">
        <f ca="1">+IFERROR(IF(Tabla2[[#This Row],[FECHA CESE/BAJA]]="","No Aplica",IF(AND(MONTH(Tabla2[[#This Row],[FECHA CESE/BAJA]])=MONTH(TODAY()-30),YEAR(Tabla2[[#This Row],[FECHA CESE/BAJA]])=YEAR(TODAY())),MONTH(TODAY()-30)&amp;"-"&amp;YEAR(TODAY()),"Borrar")),"No aplica")</f>
        <v>No Aplica</v>
      </c>
      <c r="AC4091" t="str">
        <f ca="1">+IFERROR(IF(Tabla2[[#This Row],[FECHA INICIO DE LABORES EN OBRA]]="","No Aplica",IF(AND(MONTH(Tabla2[[#This Row],[FECHA INICIO DE LABORES EN OBRA]])=MONTH(TODAY()-30),YEAR(Tabla2[[#This Row],[FECHA INICIO DE LABORES EN OBRA]])=YEAR(TODAY())),MONTH(TODAY()-30)&amp;"-"&amp;YEAR(TODAY()),"No Aplica")),"No Aplica")</f>
        <v>No Aplica</v>
      </c>
    </row>
    <row r="4092" spans="1:29" x14ac:dyDescent="0.25">
      <c r="A4092" s="2"/>
      <c r="B4092" s="3"/>
      <c r="C4092" s="3"/>
      <c r="D4092" s="3"/>
      <c r="E4092" s="3"/>
      <c r="F4092" s="36"/>
      <c r="G4092" s="3"/>
      <c r="H4092" s="3"/>
      <c r="I4092" s="3"/>
      <c r="J4092" s="3"/>
      <c r="K4092" s="3"/>
      <c r="L4092" s="8"/>
      <c r="M4092" s="5"/>
      <c r="N4092" s="13"/>
      <c r="O4092" s="5"/>
      <c r="P4092" s="8"/>
      <c r="Q4092" s="9"/>
      <c r="R4092" s="9" t="str">
        <f>IFERROR(VLOOKUP(Tabla2[[#This Row],[CONTRATISTA PRNCIPAL]],Hoja1!$L$5:$M$9,2,FALSE),"CJV")</f>
        <v>CJV</v>
      </c>
      <c r="S4092" s="9" t="str">
        <f>IF(Tabla2[[#This Row],[EMPRESA]]=Tabla2[[#This Row],[CONTRATISTA PRNCIPAL]],"Principal","Secundaria")</f>
        <v>Principal</v>
      </c>
      <c r="T4092" s="10">
        <f>IFERROR(1/COUNTIF(Tabla2[CONTRATISTA PRNCIPAL],Tabla2[[#This Row],[CONTRATISTA PRNCIPAL]]),0)</f>
        <v>0</v>
      </c>
      <c r="U4092" s="33" t="str">
        <f ca="1">IF(((TODAY()-Tabla2[[#This Row],[FECHA NACIMIENTO]])/365)&lt;18,"Corregir", IF(((TODAY()-Tabla2[[#This Row],[FECHA NACIMIENTO]])/365)&gt;80, "Corregir",ROUNDDOWN(((TODAY()-Tabla2[[#This Row],[FECHA NACIMIENTO]])/365),0)))</f>
        <v>Corregir</v>
      </c>
      <c r="V409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092" s="34" t="str">
        <f ca="1">+IF(Tabla2[[#This Row],[Edad]]="Corregir","Corregir","Ok")</f>
        <v>Corregir</v>
      </c>
      <c r="X4092" s="10" t="str">
        <f>+IFERROR(VLOOKUP(Tabla2[[#This Row],[DISTRITO SEGÚN DNI]],Hoja1!$A$2:$B$55,2,FALSE),"No")</f>
        <v>No</v>
      </c>
      <c r="Y4092" s="10" t="str">
        <f>IF(OR(LOWER(Tabla2[[#This Row],[GENERO]])="masculino", LOWER(Tabla2[[#This Row],[GENERO]])="femenino"),"OK","Corregir")</f>
        <v>Corregir</v>
      </c>
      <c r="Z4092" s="10" t="str">
        <f>+IF(Tabla2[[#This Row],[Nro. DNI / CE]]="","Corregir",IF(LEN(Tabla2[[#This Row],[Nro. DNI / CE]])&gt;=8,"OK","Corregir"))</f>
        <v>Corregir</v>
      </c>
      <c r="AA4092" s="10">
        <f>COUNTIF(Tabla2[APELLIDOS Y NOMBRES],Tabla2[[#This Row],[APELLIDOS Y NOMBRES]])</f>
        <v>0</v>
      </c>
      <c r="AB4092" t="str">
        <f ca="1">+IFERROR(IF(Tabla2[[#This Row],[FECHA CESE/BAJA]]="","No Aplica",IF(AND(MONTH(Tabla2[[#This Row],[FECHA CESE/BAJA]])=MONTH(TODAY()-30),YEAR(Tabla2[[#This Row],[FECHA CESE/BAJA]])=YEAR(TODAY())),MONTH(TODAY()-30)&amp;"-"&amp;YEAR(TODAY()),"Borrar")),"No aplica")</f>
        <v>No Aplica</v>
      </c>
      <c r="AC4092" t="str">
        <f ca="1">+IFERROR(IF(Tabla2[[#This Row],[FECHA INICIO DE LABORES EN OBRA]]="","No Aplica",IF(AND(MONTH(Tabla2[[#This Row],[FECHA INICIO DE LABORES EN OBRA]])=MONTH(TODAY()-30),YEAR(Tabla2[[#This Row],[FECHA INICIO DE LABORES EN OBRA]])=YEAR(TODAY())),MONTH(TODAY()-30)&amp;"-"&amp;YEAR(TODAY()),"No Aplica")),"No Aplica")</f>
        <v>No Aplica</v>
      </c>
    </row>
    <row r="4093" spans="1:29" x14ac:dyDescent="0.25">
      <c r="A4093" s="2"/>
      <c r="B4093" s="3"/>
      <c r="C4093" s="3"/>
      <c r="D4093" s="3"/>
      <c r="E4093" s="3"/>
      <c r="F4093" s="36"/>
      <c r="G4093" s="3"/>
      <c r="H4093" s="3"/>
      <c r="I4093" s="3"/>
      <c r="J4093" s="3"/>
      <c r="K4093" s="3"/>
      <c r="L4093" s="8"/>
      <c r="M4093" s="5"/>
      <c r="N4093" s="13"/>
      <c r="O4093" s="5"/>
      <c r="P4093" s="8"/>
      <c r="Q4093" s="9"/>
      <c r="R4093" s="9" t="str">
        <f>IFERROR(VLOOKUP(Tabla2[[#This Row],[CONTRATISTA PRNCIPAL]],Hoja1!$L$5:$M$9,2,FALSE),"CJV")</f>
        <v>CJV</v>
      </c>
      <c r="S4093" s="9" t="str">
        <f>IF(Tabla2[[#This Row],[EMPRESA]]=Tabla2[[#This Row],[CONTRATISTA PRNCIPAL]],"Principal","Secundaria")</f>
        <v>Principal</v>
      </c>
      <c r="T4093" s="10">
        <f>IFERROR(1/COUNTIF(Tabla2[CONTRATISTA PRNCIPAL],Tabla2[[#This Row],[CONTRATISTA PRNCIPAL]]),0)</f>
        <v>0</v>
      </c>
      <c r="U4093" s="33" t="str">
        <f ca="1">IF(((TODAY()-Tabla2[[#This Row],[FECHA NACIMIENTO]])/365)&lt;18,"Corregir", IF(((TODAY()-Tabla2[[#This Row],[FECHA NACIMIENTO]])/365)&gt;80, "Corregir",ROUNDDOWN(((TODAY()-Tabla2[[#This Row],[FECHA NACIMIENTO]])/365),0)))</f>
        <v>Corregir</v>
      </c>
      <c r="V409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093" s="34" t="str">
        <f ca="1">+IF(Tabla2[[#This Row],[Edad]]="Corregir","Corregir","Ok")</f>
        <v>Corregir</v>
      </c>
      <c r="X4093" s="10" t="str">
        <f>+IFERROR(VLOOKUP(Tabla2[[#This Row],[DISTRITO SEGÚN DNI]],Hoja1!$A$2:$B$55,2,FALSE),"No")</f>
        <v>No</v>
      </c>
      <c r="Y4093" s="10" t="str">
        <f>IF(OR(LOWER(Tabla2[[#This Row],[GENERO]])="masculino", LOWER(Tabla2[[#This Row],[GENERO]])="femenino"),"OK","Corregir")</f>
        <v>Corregir</v>
      </c>
      <c r="Z4093" s="10" t="str">
        <f>+IF(Tabla2[[#This Row],[Nro. DNI / CE]]="","Corregir",IF(LEN(Tabla2[[#This Row],[Nro. DNI / CE]])&gt;=8,"OK","Corregir"))</f>
        <v>Corregir</v>
      </c>
      <c r="AA4093" s="10">
        <f>COUNTIF(Tabla2[APELLIDOS Y NOMBRES],Tabla2[[#This Row],[APELLIDOS Y NOMBRES]])</f>
        <v>0</v>
      </c>
      <c r="AB4093" t="str">
        <f ca="1">+IFERROR(IF(Tabla2[[#This Row],[FECHA CESE/BAJA]]="","No Aplica",IF(AND(MONTH(Tabla2[[#This Row],[FECHA CESE/BAJA]])=MONTH(TODAY()-30),YEAR(Tabla2[[#This Row],[FECHA CESE/BAJA]])=YEAR(TODAY())),MONTH(TODAY()-30)&amp;"-"&amp;YEAR(TODAY()),"Borrar")),"No aplica")</f>
        <v>No Aplica</v>
      </c>
      <c r="AC4093" t="str">
        <f ca="1">+IFERROR(IF(Tabla2[[#This Row],[FECHA INICIO DE LABORES EN OBRA]]="","No Aplica",IF(AND(MONTH(Tabla2[[#This Row],[FECHA INICIO DE LABORES EN OBRA]])=MONTH(TODAY()-30),YEAR(Tabla2[[#This Row],[FECHA INICIO DE LABORES EN OBRA]])=YEAR(TODAY())),MONTH(TODAY()-30)&amp;"-"&amp;YEAR(TODAY()),"No Aplica")),"No Aplica")</f>
        <v>No Aplica</v>
      </c>
    </row>
    <row r="4094" spans="1:29" x14ac:dyDescent="0.25">
      <c r="A4094" s="2"/>
      <c r="B4094" s="3"/>
      <c r="C4094" s="3"/>
      <c r="D4094" s="3"/>
      <c r="E4094" s="3"/>
      <c r="F4094" s="36"/>
      <c r="G4094" s="3"/>
      <c r="H4094" s="3"/>
      <c r="I4094" s="3"/>
      <c r="J4094" s="3"/>
      <c r="K4094" s="3"/>
      <c r="L4094" s="8"/>
      <c r="M4094" s="5"/>
      <c r="N4094" s="13"/>
      <c r="O4094" s="5"/>
      <c r="P4094" s="8"/>
      <c r="Q4094" s="9"/>
      <c r="R4094" s="9" t="str">
        <f>IFERROR(VLOOKUP(Tabla2[[#This Row],[CONTRATISTA PRNCIPAL]],Hoja1!$L$5:$M$9,2,FALSE),"CJV")</f>
        <v>CJV</v>
      </c>
      <c r="S4094" s="9" t="str">
        <f>IF(Tabla2[[#This Row],[EMPRESA]]=Tabla2[[#This Row],[CONTRATISTA PRNCIPAL]],"Principal","Secundaria")</f>
        <v>Principal</v>
      </c>
      <c r="T4094" s="10">
        <f>IFERROR(1/COUNTIF(Tabla2[CONTRATISTA PRNCIPAL],Tabla2[[#This Row],[CONTRATISTA PRNCIPAL]]),0)</f>
        <v>0</v>
      </c>
      <c r="U4094" s="33" t="str">
        <f ca="1">IF(((TODAY()-Tabla2[[#This Row],[FECHA NACIMIENTO]])/365)&lt;18,"Corregir", IF(((TODAY()-Tabla2[[#This Row],[FECHA NACIMIENTO]])/365)&gt;80, "Corregir",ROUNDDOWN(((TODAY()-Tabla2[[#This Row],[FECHA NACIMIENTO]])/365),0)))</f>
        <v>Corregir</v>
      </c>
      <c r="V409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094" s="34" t="str">
        <f ca="1">+IF(Tabla2[[#This Row],[Edad]]="Corregir","Corregir","Ok")</f>
        <v>Corregir</v>
      </c>
      <c r="X4094" s="10" t="str">
        <f>+IFERROR(VLOOKUP(Tabla2[[#This Row],[DISTRITO SEGÚN DNI]],Hoja1!$A$2:$B$55,2,FALSE),"No")</f>
        <v>No</v>
      </c>
      <c r="Y4094" s="10" t="str">
        <f>IF(OR(LOWER(Tabla2[[#This Row],[GENERO]])="masculino", LOWER(Tabla2[[#This Row],[GENERO]])="femenino"),"OK","Corregir")</f>
        <v>Corregir</v>
      </c>
      <c r="Z4094" s="10" t="str">
        <f>+IF(Tabla2[[#This Row],[Nro. DNI / CE]]="","Corregir",IF(LEN(Tabla2[[#This Row],[Nro. DNI / CE]])&gt;=8,"OK","Corregir"))</f>
        <v>Corregir</v>
      </c>
      <c r="AA4094" s="10">
        <f>COUNTIF(Tabla2[APELLIDOS Y NOMBRES],Tabla2[[#This Row],[APELLIDOS Y NOMBRES]])</f>
        <v>0</v>
      </c>
      <c r="AB4094" t="str">
        <f ca="1">+IFERROR(IF(Tabla2[[#This Row],[FECHA CESE/BAJA]]="","No Aplica",IF(AND(MONTH(Tabla2[[#This Row],[FECHA CESE/BAJA]])=MONTH(TODAY()-30),YEAR(Tabla2[[#This Row],[FECHA CESE/BAJA]])=YEAR(TODAY())),MONTH(TODAY()-30)&amp;"-"&amp;YEAR(TODAY()),"Borrar")),"No aplica")</f>
        <v>No Aplica</v>
      </c>
      <c r="AC4094" t="str">
        <f ca="1">+IFERROR(IF(Tabla2[[#This Row],[FECHA INICIO DE LABORES EN OBRA]]="","No Aplica",IF(AND(MONTH(Tabla2[[#This Row],[FECHA INICIO DE LABORES EN OBRA]])=MONTH(TODAY()-30),YEAR(Tabla2[[#This Row],[FECHA INICIO DE LABORES EN OBRA]])=YEAR(TODAY())),MONTH(TODAY()-30)&amp;"-"&amp;YEAR(TODAY()),"No Aplica")),"No Aplica")</f>
        <v>No Aplica</v>
      </c>
    </row>
    <row r="4095" spans="1:29" x14ac:dyDescent="0.25">
      <c r="A4095" s="2"/>
      <c r="B4095" s="3"/>
      <c r="C4095" s="3"/>
      <c r="D4095" s="3"/>
      <c r="E4095" s="3"/>
      <c r="F4095" s="36"/>
      <c r="G4095" s="3"/>
      <c r="H4095" s="3"/>
      <c r="I4095" s="3"/>
      <c r="J4095" s="3"/>
      <c r="K4095" s="3"/>
      <c r="L4095" s="8"/>
      <c r="M4095" s="5"/>
      <c r="N4095" s="13"/>
      <c r="O4095" s="5"/>
      <c r="P4095" s="8"/>
      <c r="Q4095" s="9"/>
      <c r="R4095" s="9" t="str">
        <f>IFERROR(VLOOKUP(Tabla2[[#This Row],[CONTRATISTA PRNCIPAL]],Hoja1!$L$5:$M$9,2,FALSE),"CJV")</f>
        <v>CJV</v>
      </c>
      <c r="S4095" s="9" t="str">
        <f>IF(Tabla2[[#This Row],[EMPRESA]]=Tabla2[[#This Row],[CONTRATISTA PRNCIPAL]],"Principal","Secundaria")</f>
        <v>Principal</v>
      </c>
      <c r="T4095" s="10">
        <f>IFERROR(1/COUNTIF(Tabla2[CONTRATISTA PRNCIPAL],Tabla2[[#This Row],[CONTRATISTA PRNCIPAL]]),0)</f>
        <v>0</v>
      </c>
      <c r="U4095" s="33" t="str">
        <f ca="1">IF(((TODAY()-Tabla2[[#This Row],[FECHA NACIMIENTO]])/365)&lt;18,"Corregir", IF(((TODAY()-Tabla2[[#This Row],[FECHA NACIMIENTO]])/365)&gt;80, "Corregir",ROUNDDOWN(((TODAY()-Tabla2[[#This Row],[FECHA NACIMIENTO]])/365),0)))</f>
        <v>Corregir</v>
      </c>
      <c r="V409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095" s="34" t="str">
        <f ca="1">+IF(Tabla2[[#This Row],[Edad]]="Corregir","Corregir","Ok")</f>
        <v>Corregir</v>
      </c>
      <c r="X4095" s="10" t="str">
        <f>+IFERROR(VLOOKUP(Tabla2[[#This Row],[DISTRITO SEGÚN DNI]],Hoja1!$A$2:$B$55,2,FALSE),"No")</f>
        <v>No</v>
      </c>
      <c r="Y4095" s="10" t="str">
        <f>IF(OR(LOWER(Tabla2[[#This Row],[GENERO]])="masculino", LOWER(Tabla2[[#This Row],[GENERO]])="femenino"),"OK","Corregir")</f>
        <v>Corregir</v>
      </c>
      <c r="Z4095" s="10" t="str">
        <f>+IF(Tabla2[[#This Row],[Nro. DNI / CE]]="","Corregir",IF(LEN(Tabla2[[#This Row],[Nro. DNI / CE]])&gt;=8,"OK","Corregir"))</f>
        <v>Corregir</v>
      </c>
      <c r="AA4095" s="10">
        <f>COUNTIF(Tabla2[APELLIDOS Y NOMBRES],Tabla2[[#This Row],[APELLIDOS Y NOMBRES]])</f>
        <v>0</v>
      </c>
      <c r="AB4095" t="str">
        <f ca="1">+IFERROR(IF(Tabla2[[#This Row],[FECHA CESE/BAJA]]="","No Aplica",IF(AND(MONTH(Tabla2[[#This Row],[FECHA CESE/BAJA]])=MONTH(TODAY()-30),YEAR(Tabla2[[#This Row],[FECHA CESE/BAJA]])=YEAR(TODAY())),MONTH(TODAY()-30)&amp;"-"&amp;YEAR(TODAY()),"Borrar")),"No aplica")</f>
        <v>No Aplica</v>
      </c>
      <c r="AC4095" t="str">
        <f ca="1">+IFERROR(IF(Tabla2[[#This Row],[FECHA INICIO DE LABORES EN OBRA]]="","No Aplica",IF(AND(MONTH(Tabla2[[#This Row],[FECHA INICIO DE LABORES EN OBRA]])=MONTH(TODAY()-30),YEAR(Tabla2[[#This Row],[FECHA INICIO DE LABORES EN OBRA]])=YEAR(TODAY())),MONTH(TODAY()-30)&amp;"-"&amp;YEAR(TODAY()),"No Aplica")),"No Aplica")</f>
        <v>No Aplica</v>
      </c>
    </row>
    <row r="4096" spans="1:29" x14ac:dyDescent="0.25">
      <c r="A4096" s="2"/>
      <c r="B4096" s="3"/>
      <c r="C4096" s="3"/>
      <c r="D4096" s="3"/>
      <c r="E4096" s="3"/>
      <c r="F4096" s="36"/>
      <c r="G4096" s="3"/>
      <c r="H4096" s="3"/>
      <c r="I4096" s="3"/>
      <c r="J4096" s="3"/>
      <c r="K4096" s="3"/>
      <c r="L4096" s="8"/>
      <c r="M4096" s="5"/>
      <c r="N4096" s="13"/>
      <c r="O4096" s="5"/>
      <c r="P4096" s="8"/>
      <c r="Q4096" s="9"/>
      <c r="R4096" s="9" t="str">
        <f>IFERROR(VLOOKUP(Tabla2[[#This Row],[CONTRATISTA PRNCIPAL]],Hoja1!$L$5:$M$9,2,FALSE),"CJV")</f>
        <v>CJV</v>
      </c>
      <c r="S4096" s="9" t="str">
        <f>IF(Tabla2[[#This Row],[EMPRESA]]=Tabla2[[#This Row],[CONTRATISTA PRNCIPAL]],"Principal","Secundaria")</f>
        <v>Principal</v>
      </c>
      <c r="T4096" s="10">
        <f>IFERROR(1/COUNTIF(Tabla2[CONTRATISTA PRNCIPAL],Tabla2[[#This Row],[CONTRATISTA PRNCIPAL]]),0)</f>
        <v>0</v>
      </c>
      <c r="U4096" s="33" t="str">
        <f ca="1">IF(((TODAY()-Tabla2[[#This Row],[FECHA NACIMIENTO]])/365)&lt;18,"Corregir", IF(((TODAY()-Tabla2[[#This Row],[FECHA NACIMIENTO]])/365)&gt;80, "Corregir",ROUNDDOWN(((TODAY()-Tabla2[[#This Row],[FECHA NACIMIENTO]])/365),0)))</f>
        <v>Corregir</v>
      </c>
      <c r="V409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096" s="34" t="str">
        <f ca="1">+IF(Tabla2[[#This Row],[Edad]]="Corregir","Corregir","Ok")</f>
        <v>Corregir</v>
      </c>
      <c r="X4096" s="10" t="str">
        <f>+IFERROR(VLOOKUP(Tabla2[[#This Row],[DISTRITO SEGÚN DNI]],Hoja1!$A$2:$B$55,2,FALSE),"No")</f>
        <v>No</v>
      </c>
      <c r="Y4096" s="10" t="str">
        <f>IF(OR(LOWER(Tabla2[[#This Row],[GENERO]])="masculino", LOWER(Tabla2[[#This Row],[GENERO]])="femenino"),"OK","Corregir")</f>
        <v>Corregir</v>
      </c>
      <c r="Z4096" s="10" t="str">
        <f>+IF(Tabla2[[#This Row],[Nro. DNI / CE]]="","Corregir",IF(LEN(Tabla2[[#This Row],[Nro. DNI / CE]])&gt;=8,"OK","Corregir"))</f>
        <v>Corregir</v>
      </c>
      <c r="AA4096" s="10">
        <f>COUNTIF(Tabla2[APELLIDOS Y NOMBRES],Tabla2[[#This Row],[APELLIDOS Y NOMBRES]])</f>
        <v>0</v>
      </c>
      <c r="AB4096" t="str">
        <f ca="1">+IFERROR(IF(Tabla2[[#This Row],[FECHA CESE/BAJA]]="","No Aplica",IF(AND(MONTH(Tabla2[[#This Row],[FECHA CESE/BAJA]])=MONTH(TODAY()-30),YEAR(Tabla2[[#This Row],[FECHA CESE/BAJA]])=YEAR(TODAY())),MONTH(TODAY()-30)&amp;"-"&amp;YEAR(TODAY()),"Borrar")),"No aplica")</f>
        <v>No Aplica</v>
      </c>
      <c r="AC4096" t="str">
        <f ca="1">+IFERROR(IF(Tabla2[[#This Row],[FECHA INICIO DE LABORES EN OBRA]]="","No Aplica",IF(AND(MONTH(Tabla2[[#This Row],[FECHA INICIO DE LABORES EN OBRA]])=MONTH(TODAY()-30),YEAR(Tabla2[[#This Row],[FECHA INICIO DE LABORES EN OBRA]])=YEAR(TODAY())),MONTH(TODAY()-30)&amp;"-"&amp;YEAR(TODAY()),"No Aplica")),"No Aplica")</f>
        <v>No Aplica</v>
      </c>
    </row>
    <row r="4097" spans="1:29" x14ac:dyDescent="0.25">
      <c r="A4097" s="2"/>
      <c r="B4097" s="3"/>
      <c r="C4097" s="3"/>
      <c r="D4097" s="3"/>
      <c r="E4097" s="3"/>
      <c r="F4097" s="36"/>
      <c r="G4097" s="3"/>
      <c r="H4097" s="3"/>
      <c r="I4097" s="3"/>
      <c r="J4097" s="3"/>
      <c r="K4097" s="3"/>
      <c r="L4097" s="8"/>
      <c r="M4097" s="5"/>
      <c r="N4097" s="13"/>
      <c r="O4097" s="5"/>
      <c r="P4097" s="8"/>
      <c r="Q4097" s="9"/>
      <c r="R4097" s="9" t="str">
        <f>IFERROR(VLOOKUP(Tabla2[[#This Row],[CONTRATISTA PRNCIPAL]],Hoja1!$L$5:$M$9,2,FALSE),"CJV")</f>
        <v>CJV</v>
      </c>
      <c r="S4097" s="9" t="str">
        <f>IF(Tabla2[[#This Row],[EMPRESA]]=Tabla2[[#This Row],[CONTRATISTA PRNCIPAL]],"Principal","Secundaria")</f>
        <v>Principal</v>
      </c>
      <c r="T4097" s="10">
        <f>IFERROR(1/COUNTIF(Tabla2[CONTRATISTA PRNCIPAL],Tabla2[[#This Row],[CONTRATISTA PRNCIPAL]]),0)</f>
        <v>0</v>
      </c>
      <c r="U4097" s="33" t="str">
        <f ca="1">IF(((TODAY()-Tabla2[[#This Row],[FECHA NACIMIENTO]])/365)&lt;18,"Corregir", IF(((TODAY()-Tabla2[[#This Row],[FECHA NACIMIENTO]])/365)&gt;80, "Corregir",ROUNDDOWN(((TODAY()-Tabla2[[#This Row],[FECHA NACIMIENTO]])/365),0)))</f>
        <v>Corregir</v>
      </c>
      <c r="V409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097" s="34" t="str">
        <f ca="1">+IF(Tabla2[[#This Row],[Edad]]="Corregir","Corregir","Ok")</f>
        <v>Corregir</v>
      </c>
      <c r="X4097" s="10" t="str">
        <f>+IFERROR(VLOOKUP(Tabla2[[#This Row],[DISTRITO SEGÚN DNI]],Hoja1!$A$2:$B$55,2,FALSE),"No")</f>
        <v>No</v>
      </c>
      <c r="Y4097" s="10" t="str">
        <f>IF(OR(LOWER(Tabla2[[#This Row],[GENERO]])="masculino", LOWER(Tabla2[[#This Row],[GENERO]])="femenino"),"OK","Corregir")</f>
        <v>Corregir</v>
      </c>
      <c r="Z4097" s="10" t="str">
        <f>+IF(Tabla2[[#This Row],[Nro. DNI / CE]]="","Corregir",IF(LEN(Tabla2[[#This Row],[Nro. DNI / CE]])&gt;=8,"OK","Corregir"))</f>
        <v>Corregir</v>
      </c>
      <c r="AA4097" s="10">
        <f>COUNTIF(Tabla2[APELLIDOS Y NOMBRES],Tabla2[[#This Row],[APELLIDOS Y NOMBRES]])</f>
        <v>0</v>
      </c>
      <c r="AB4097" t="str">
        <f ca="1">+IFERROR(IF(Tabla2[[#This Row],[FECHA CESE/BAJA]]="","No Aplica",IF(AND(MONTH(Tabla2[[#This Row],[FECHA CESE/BAJA]])=MONTH(TODAY()-30),YEAR(Tabla2[[#This Row],[FECHA CESE/BAJA]])=YEAR(TODAY())),MONTH(TODAY()-30)&amp;"-"&amp;YEAR(TODAY()),"Borrar")),"No aplica")</f>
        <v>No Aplica</v>
      </c>
      <c r="AC4097" t="str">
        <f ca="1">+IFERROR(IF(Tabla2[[#This Row],[FECHA INICIO DE LABORES EN OBRA]]="","No Aplica",IF(AND(MONTH(Tabla2[[#This Row],[FECHA INICIO DE LABORES EN OBRA]])=MONTH(TODAY()-30),YEAR(Tabla2[[#This Row],[FECHA INICIO DE LABORES EN OBRA]])=YEAR(TODAY())),MONTH(TODAY()-30)&amp;"-"&amp;YEAR(TODAY()),"No Aplica")),"No Aplica")</f>
        <v>No Aplica</v>
      </c>
    </row>
    <row r="4098" spans="1:29" x14ac:dyDescent="0.25">
      <c r="A4098" s="2"/>
      <c r="B4098" s="3"/>
      <c r="C4098" s="3"/>
      <c r="D4098" s="3"/>
      <c r="E4098" s="3"/>
      <c r="F4098" s="36"/>
      <c r="G4098" s="3"/>
      <c r="H4098" s="3"/>
      <c r="I4098" s="3"/>
      <c r="J4098" s="3"/>
      <c r="K4098" s="3"/>
      <c r="L4098" s="8"/>
      <c r="M4098" s="5"/>
      <c r="N4098" s="13"/>
      <c r="O4098" s="5"/>
      <c r="P4098" s="8"/>
      <c r="Q4098" s="9"/>
      <c r="R4098" s="9" t="str">
        <f>IFERROR(VLOOKUP(Tabla2[[#This Row],[CONTRATISTA PRNCIPAL]],Hoja1!$L$5:$M$9,2,FALSE),"CJV")</f>
        <v>CJV</v>
      </c>
      <c r="S4098" s="9" t="str">
        <f>IF(Tabla2[[#This Row],[EMPRESA]]=Tabla2[[#This Row],[CONTRATISTA PRNCIPAL]],"Principal","Secundaria")</f>
        <v>Principal</v>
      </c>
      <c r="T4098" s="10">
        <f>IFERROR(1/COUNTIF(Tabla2[CONTRATISTA PRNCIPAL],Tabla2[[#This Row],[CONTRATISTA PRNCIPAL]]),0)</f>
        <v>0</v>
      </c>
      <c r="U4098" s="33" t="str">
        <f ca="1">IF(((TODAY()-Tabla2[[#This Row],[FECHA NACIMIENTO]])/365)&lt;18,"Corregir", IF(((TODAY()-Tabla2[[#This Row],[FECHA NACIMIENTO]])/365)&gt;80, "Corregir",ROUNDDOWN(((TODAY()-Tabla2[[#This Row],[FECHA NACIMIENTO]])/365),0)))</f>
        <v>Corregir</v>
      </c>
      <c r="V409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098" s="34" t="str">
        <f ca="1">+IF(Tabla2[[#This Row],[Edad]]="Corregir","Corregir","Ok")</f>
        <v>Corregir</v>
      </c>
      <c r="X4098" s="10" t="str">
        <f>+IFERROR(VLOOKUP(Tabla2[[#This Row],[DISTRITO SEGÚN DNI]],Hoja1!$A$2:$B$55,2,FALSE),"No")</f>
        <v>No</v>
      </c>
      <c r="Y4098" s="10" t="str">
        <f>IF(OR(LOWER(Tabla2[[#This Row],[GENERO]])="masculino", LOWER(Tabla2[[#This Row],[GENERO]])="femenino"),"OK","Corregir")</f>
        <v>Corregir</v>
      </c>
      <c r="Z4098" s="10" t="str">
        <f>+IF(Tabla2[[#This Row],[Nro. DNI / CE]]="","Corregir",IF(LEN(Tabla2[[#This Row],[Nro. DNI / CE]])&gt;=8,"OK","Corregir"))</f>
        <v>Corregir</v>
      </c>
      <c r="AA4098" s="10">
        <f>COUNTIF(Tabla2[APELLIDOS Y NOMBRES],Tabla2[[#This Row],[APELLIDOS Y NOMBRES]])</f>
        <v>0</v>
      </c>
      <c r="AB4098" t="str">
        <f ca="1">+IFERROR(IF(Tabla2[[#This Row],[FECHA CESE/BAJA]]="","No Aplica",IF(AND(MONTH(Tabla2[[#This Row],[FECHA CESE/BAJA]])=MONTH(TODAY()-30),YEAR(Tabla2[[#This Row],[FECHA CESE/BAJA]])=YEAR(TODAY())),MONTH(TODAY()-30)&amp;"-"&amp;YEAR(TODAY()),"Borrar")),"No aplica")</f>
        <v>No Aplica</v>
      </c>
      <c r="AC4098" t="str">
        <f ca="1">+IFERROR(IF(Tabla2[[#This Row],[FECHA INICIO DE LABORES EN OBRA]]="","No Aplica",IF(AND(MONTH(Tabla2[[#This Row],[FECHA INICIO DE LABORES EN OBRA]])=MONTH(TODAY()-30),YEAR(Tabla2[[#This Row],[FECHA INICIO DE LABORES EN OBRA]])=YEAR(TODAY())),MONTH(TODAY()-30)&amp;"-"&amp;YEAR(TODAY()),"No Aplica")),"No Aplica")</f>
        <v>No Aplica</v>
      </c>
    </row>
    <row r="4099" spans="1:29" x14ac:dyDescent="0.25">
      <c r="A4099" s="2"/>
      <c r="B4099" s="3"/>
      <c r="C4099" s="3"/>
      <c r="D4099" s="3"/>
      <c r="E4099" s="3"/>
      <c r="F4099" s="36"/>
      <c r="G4099" s="3"/>
      <c r="H4099" s="3"/>
      <c r="I4099" s="3"/>
      <c r="J4099" s="3"/>
      <c r="K4099" s="3"/>
      <c r="L4099" s="8"/>
      <c r="M4099" s="5"/>
      <c r="N4099" s="13"/>
      <c r="O4099" s="5"/>
      <c r="P4099" s="8"/>
      <c r="Q4099" s="9"/>
      <c r="R4099" s="9" t="str">
        <f>IFERROR(VLOOKUP(Tabla2[[#This Row],[CONTRATISTA PRNCIPAL]],Hoja1!$L$5:$M$9,2,FALSE),"CJV")</f>
        <v>CJV</v>
      </c>
      <c r="S4099" s="9" t="str">
        <f>IF(Tabla2[[#This Row],[EMPRESA]]=Tabla2[[#This Row],[CONTRATISTA PRNCIPAL]],"Principal","Secundaria")</f>
        <v>Principal</v>
      </c>
      <c r="T4099" s="10">
        <f>IFERROR(1/COUNTIF(Tabla2[CONTRATISTA PRNCIPAL],Tabla2[[#This Row],[CONTRATISTA PRNCIPAL]]),0)</f>
        <v>0</v>
      </c>
      <c r="U4099" s="33" t="str">
        <f ca="1">IF(((TODAY()-Tabla2[[#This Row],[FECHA NACIMIENTO]])/365)&lt;18,"Corregir", IF(((TODAY()-Tabla2[[#This Row],[FECHA NACIMIENTO]])/365)&gt;80, "Corregir",ROUNDDOWN(((TODAY()-Tabla2[[#This Row],[FECHA NACIMIENTO]])/365),0)))</f>
        <v>Corregir</v>
      </c>
      <c r="V409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099" s="34" t="str">
        <f ca="1">+IF(Tabla2[[#This Row],[Edad]]="Corregir","Corregir","Ok")</f>
        <v>Corregir</v>
      </c>
      <c r="X4099" s="10" t="str">
        <f>+IFERROR(VLOOKUP(Tabla2[[#This Row],[DISTRITO SEGÚN DNI]],Hoja1!$A$2:$B$55,2,FALSE),"No")</f>
        <v>No</v>
      </c>
      <c r="Y4099" s="10" t="str">
        <f>IF(OR(LOWER(Tabla2[[#This Row],[GENERO]])="masculino", LOWER(Tabla2[[#This Row],[GENERO]])="femenino"),"OK","Corregir")</f>
        <v>Corregir</v>
      </c>
      <c r="Z4099" s="10" t="str">
        <f>+IF(Tabla2[[#This Row],[Nro. DNI / CE]]="","Corregir",IF(LEN(Tabla2[[#This Row],[Nro. DNI / CE]])&gt;=8,"OK","Corregir"))</f>
        <v>Corregir</v>
      </c>
      <c r="AA4099" s="10">
        <f>COUNTIF(Tabla2[APELLIDOS Y NOMBRES],Tabla2[[#This Row],[APELLIDOS Y NOMBRES]])</f>
        <v>0</v>
      </c>
      <c r="AB4099" t="str">
        <f ca="1">+IFERROR(IF(Tabla2[[#This Row],[FECHA CESE/BAJA]]="","No Aplica",IF(AND(MONTH(Tabla2[[#This Row],[FECHA CESE/BAJA]])=MONTH(TODAY()-30),YEAR(Tabla2[[#This Row],[FECHA CESE/BAJA]])=YEAR(TODAY())),MONTH(TODAY()-30)&amp;"-"&amp;YEAR(TODAY()),"Borrar")),"No aplica")</f>
        <v>No Aplica</v>
      </c>
      <c r="AC4099" t="str">
        <f ca="1">+IFERROR(IF(Tabla2[[#This Row],[FECHA INICIO DE LABORES EN OBRA]]="","No Aplica",IF(AND(MONTH(Tabla2[[#This Row],[FECHA INICIO DE LABORES EN OBRA]])=MONTH(TODAY()-30),YEAR(Tabla2[[#This Row],[FECHA INICIO DE LABORES EN OBRA]])=YEAR(TODAY())),MONTH(TODAY()-30)&amp;"-"&amp;YEAR(TODAY()),"No Aplica")),"No Aplica")</f>
        <v>No Aplica</v>
      </c>
    </row>
    <row r="4100" spans="1:29" x14ac:dyDescent="0.25">
      <c r="A4100" s="2"/>
      <c r="B4100" s="3"/>
      <c r="C4100" s="3"/>
      <c r="D4100" s="3"/>
      <c r="E4100" s="3"/>
      <c r="F4100" s="36"/>
      <c r="G4100" s="3"/>
      <c r="H4100" s="3"/>
      <c r="I4100" s="3"/>
      <c r="J4100" s="3"/>
      <c r="K4100" s="3"/>
      <c r="L4100" s="8"/>
      <c r="M4100" s="5"/>
      <c r="N4100" s="13"/>
      <c r="O4100" s="5"/>
      <c r="P4100" s="8"/>
      <c r="Q4100" s="9"/>
      <c r="R4100" s="9" t="str">
        <f>IFERROR(VLOOKUP(Tabla2[[#This Row],[CONTRATISTA PRNCIPAL]],Hoja1!$L$5:$M$9,2,FALSE),"CJV")</f>
        <v>CJV</v>
      </c>
      <c r="S4100" s="9" t="str">
        <f>IF(Tabla2[[#This Row],[EMPRESA]]=Tabla2[[#This Row],[CONTRATISTA PRNCIPAL]],"Principal","Secundaria")</f>
        <v>Principal</v>
      </c>
      <c r="T4100" s="10">
        <f>IFERROR(1/COUNTIF(Tabla2[CONTRATISTA PRNCIPAL],Tabla2[[#This Row],[CONTRATISTA PRNCIPAL]]),0)</f>
        <v>0</v>
      </c>
      <c r="U4100" s="33" t="str">
        <f ca="1">IF(((TODAY()-Tabla2[[#This Row],[FECHA NACIMIENTO]])/365)&lt;18,"Corregir", IF(((TODAY()-Tabla2[[#This Row],[FECHA NACIMIENTO]])/365)&gt;80, "Corregir",ROUNDDOWN(((TODAY()-Tabla2[[#This Row],[FECHA NACIMIENTO]])/365),0)))</f>
        <v>Corregir</v>
      </c>
      <c r="V410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00" s="34" t="str">
        <f ca="1">+IF(Tabla2[[#This Row],[Edad]]="Corregir","Corregir","Ok")</f>
        <v>Corregir</v>
      </c>
      <c r="X4100" s="10" t="str">
        <f>+IFERROR(VLOOKUP(Tabla2[[#This Row],[DISTRITO SEGÚN DNI]],Hoja1!$A$2:$B$55,2,FALSE),"No")</f>
        <v>No</v>
      </c>
      <c r="Y4100" s="10" t="str">
        <f>IF(OR(LOWER(Tabla2[[#This Row],[GENERO]])="masculino", LOWER(Tabla2[[#This Row],[GENERO]])="femenino"),"OK","Corregir")</f>
        <v>Corregir</v>
      </c>
      <c r="Z4100" s="10" t="str">
        <f>+IF(Tabla2[[#This Row],[Nro. DNI / CE]]="","Corregir",IF(LEN(Tabla2[[#This Row],[Nro. DNI / CE]])&gt;=8,"OK","Corregir"))</f>
        <v>Corregir</v>
      </c>
      <c r="AA4100" s="10">
        <f>COUNTIF(Tabla2[APELLIDOS Y NOMBRES],Tabla2[[#This Row],[APELLIDOS Y NOMBRES]])</f>
        <v>0</v>
      </c>
      <c r="AB4100" t="str">
        <f ca="1">+IFERROR(IF(Tabla2[[#This Row],[FECHA CESE/BAJA]]="","No Aplica",IF(AND(MONTH(Tabla2[[#This Row],[FECHA CESE/BAJA]])=MONTH(TODAY()-30),YEAR(Tabla2[[#This Row],[FECHA CESE/BAJA]])=YEAR(TODAY())),MONTH(TODAY()-30)&amp;"-"&amp;YEAR(TODAY()),"Borrar")),"No aplica")</f>
        <v>No Aplica</v>
      </c>
      <c r="AC4100" t="str">
        <f ca="1">+IFERROR(IF(Tabla2[[#This Row],[FECHA INICIO DE LABORES EN OBRA]]="","No Aplica",IF(AND(MONTH(Tabla2[[#This Row],[FECHA INICIO DE LABORES EN OBRA]])=MONTH(TODAY()-30),YEAR(Tabla2[[#This Row],[FECHA INICIO DE LABORES EN OBRA]])=YEAR(TODAY())),MONTH(TODAY()-30)&amp;"-"&amp;YEAR(TODAY()),"No Aplica")),"No Aplica")</f>
        <v>No Aplica</v>
      </c>
    </row>
    <row r="4101" spans="1:29" x14ac:dyDescent="0.25">
      <c r="A4101" s="2"/>
      <c r="B4101" s="3"/>
      <c r="C4101" s="3"/>
      <c r="D4101" s="3"/>
      <c r="E4101" s="3"/>
      <c r="F4101" s="36"/>
      <c r="G4101" s="3"/>
      <c r="H4101" s="3"/>
      <c r="I4101" s="3"/>
      <c r="J4101" s="3"/>
      <c r="K4101" s="3"/>
      <c r="L4101" s="8"/>
      <c r="M4101" s="5"/>
      <c r="N4101" s="13"/>
      <c r="O4101" s="5"/>
      <c r="P4101" s="8"/>
      <c r="Q4101" s="9"/>
      <c r="R4101" s="9" t="str">
        <f>IFERROR(VLOOKUP(Tabla2[[#This Row],[CONTRATISTA PRNCIPAL]],Hoja1!$L$5:$M$9,2,FALSE),"CJV")</f>
        <v>CJV</v>
      </c>
      <c r="S4101" s="9" t="str">
        <f>IF(Tabla2[[#This Row],[EMPRESA]]=Tabla2[[#This Row],[CONTRATISTA PRNCIPAL]],"Principal","Secundaria")</f>
        <v>Principal</v>
      </c>
      <c r="T4101" s="10">
        <f>IFERROR(1/COUNTIF(Tabla2[CONTRATISTA PRNCIPAL],Tabla2[[#This Row],[CONTRATISTA PRNCIPAL]]),0)</f>
        <v>0</v>
      </c>
      <c r="U4101" s="33" t="str">
        <f ca="1">IF(((TODAY()-Tabla2[[#This Row],[FECHA NACIMIENTO]])/365)&lt;18,"Corregir", IF(((TODAY()-Tabla2[[#This Row],[FECHA NACIMIENTO]])/365)&gt;80, "Corregir",ROUNDDOWN(((TODAY()-Tabla2[[#This Row],[FECHA NACIMIENTO]])/365),0)))</f>
        <v>Corregir</v>
      </c>
      <c r="V410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01" s="34" t="str">
        <f ca="1">+IF(Tabla2[[#This Row],[Edad]]="Corregir","Corregir","Ok")</f>
        <v>Corregir</v>
      </c>
      <c r="X4101" s="10" t="str">
        <f>+IFERROR(VLOOKUP(Tabla2[[#This Row],[DISTRITO SEGÚN DNI]],Hoja1!$A$2:$B$55,2,FALSE),"No")</f>
        <v>No</v>
      </c>
      <c r="Y4101" s="10" t="str">
        <f>IF(OR(LOWER(Tabla2[[#This Row],[GENERO]])="masculino", LOWER(Tabla2[[#This Row],[GENERO]])="femenino"),"OK","Corregir")</f>
        <v>Corregir</v>
      </c>
      <c r="Z4101" s="10" t="str">
        <f>+IF(Tabla2[[#This Row],[Nro. DNI / CE]]="","Corregir",IF(LEN(Tabla2[[#This Row],[Nro. DNI / CE]])&gt;=8,"OK","Corregir"))</f>
        <v>Corregir</v>
      </c>
      <c r="AA4101" s="10">
        <f>COUNTIF(Tabla2[APELLIDOS Y NOMBRES],Tabla2[[#This Row],[APELLIDOS Y NOMBRES]])</f>
        <v>0</v>
      </c>
      <c r="AB4101" t="str">
        <f ca="1">+IFERROR(IF(Tabla2[[#This Row],[FECHA CESE/BAJA]]="","No Aplica",IF(AND(MONTH(Tabla2[[#This Row],[FECHA CESE/BAJA]])=MONTH(TODAY()-30),YEAR(Tabla2[[#This Row],[FECHA CESE/BAJA]])=YEAR(TODAY())),MONTH(TODAY()-30)&amp;"-"&amp;YEAR(TODAY()),"Borrar")),"No aplica")</f>
        <v>No Aplica</v>
      </c>
      <c r="AC4101" t="str">
        <f ca="1">+IFERROR(IF(Tabla2[[#This Row],[FECHA INICIO DE LABORES EN OBRA]]="","No Aplica",IF(AND(MONTH(Tabla2[[#This Row],[FECHA INICIO DE LABORES EN OBRA]])=MONTH(TODAY()-30),YEAR(Tabla2[[#This Row],[FECHA INICIO DE LABORES EN OBRA]])=YEAR(TODAY())),MONTH(TODAY()-30)&amp;"-"&amp;YEAR(TODAY()),"No Aplica")),"No Aplica")</f>
        <v>No Aplica</v>
      </c>
    </row>
    <row r="4102" spans="1:29" x14ac:dyDescent="0.25">
      <c r="A4102" s="2"/>
      <c r="B4102" s="3"/>
      <c r="C4102" s="3"/>
      <c r="D4102" s="3"/>
      <c r="E4102" s="3"/>
      <c r="F4102" s="36"/>
      <c r="G4102" s="3"/>
      <c r="H4102" s="3"/>
      <c r="I4102" s="3"/>
      <c r="J4102" s="3"/>
      <c r="K4102" s="3"/>
      <c r="L4102" s="8"/>
      <c r="M4102" s="5"/>
      <c r="N4102" s="13"/>
      <c r="O4102" s="5"/>
      <c r="P4102" s="8"/>
      <c r="Q4102" s="9"/>
      <c r="R4102" s="9" t="str">
        <f>IFERROR(VLOOKUP(Tabla2[[#This Row],[CONTRATISTA PRNCIPAL]],Hoja1!$L$5:$M$9,2,FALSE),"CJV")</f>
        <v>CJV</v>
      </c>
      <c r="S4102" s="9" t="str">
        <f>IF(Tabla2[[#This Row],[EMPRESA]]=Tabla2[[#This Row],[CONTRATISTA PRNCIPAL]],"Principal","Secundaria")</f>
        <v>Principal</v>
      </c>
      <c r="T4102" s="10">
        <f>IFERROR(1/COUNTIF(Tabla2[CONTRATISTA PRNCIPAL],Tabla2[[#This Row],[CONTRATISTA PRNCIPAL]]),0)</f>
        <v>0</v>
      </c>
      <c r="U4102" s="33" t="str">
        <f ca="1">IF(((TODAY()-Tabla2[[#This Row],[FECHA NACIMIENTO]])/365)&lt;18,"Corregir", IF(((TODAY()-Tabla2[[#This Row],[FECHA NACIMIENTO]])/365)&gt;80, "Corregir",ROUNDDOWN(((TODAY()-Tabla2[[#This Row],[FECHA NACIMIENTO]])/365),0)))</f>
        <v>Corregir</v>
      </c>
      <c r="V410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02" s="34" t="str">
        <f ca="1">+IF(Tabla2[[#This Row],[Edad]]="Corregir","Corregir","Ok")</f>
        <v>Corregir</v>
      </c>
      <c r="X4102" s="10" t="str">
        <f>+IFERROR(VLOOKUP(Tabla2[[#This Row],[DISTRITO SEGÚN DNI]],Hoja1!$A$2:$B$55,2,FALSE),"No")</f>
        <v>No</v>
      </c>
      <c r="Y4102" s="10" t="str">
        <f>IF(OR(LOWER(Tabla2[[#This Row],[GENERO]])="masculino", LOWER(Tabla2[[#This Row],[GENERO]])="femenino"),"OK","Corregir")</f>
        <v>Corregir</v>
      </c>
      <c r="Z4102" s="10" t="str">
        <f>+IF(Tabla2[[#This Row],[Nro. DNI / CE]]="","Corregir",IF(LEN(Tabla2[[#This Row],[Nro. DNI / CE]])&gt;=8,"OK","Corregir"))</f>
        <v>Corregir</v>
      </c>
      <c r="AA4102" s="10">
        <f>COUNTIF(Tabla2[APELLIDOS Y NOMBRES],Tabla2[[#This Row],[APELLIDOS Y NOMBRES]])</f>
        <v>0</v>
      </c>
      <c r="AB4102" t="str">
        <f ca="1">+IFERROR(IF(Tabla2[[#This Row],[FECHA CESE/BAJA]]="","No Aplica",IF(AND(MONTH(Tabla2[[#This Row],[FECHA CESE/BAJA]])=MONTH(TODAY()-30),YEAR(Tabla2[[#This Row],[FECHA CESE/BAJA]])=YEAR(TODAY())),MONTH(TODAY()-30)&amp;"-"&amp;YEAR(TODAY()),"Borrar")),"No aplica")</f>
        <v>No Aplica</v>
      </c>
      <c r="AC4102" t="str">
        <f ca="1">+IFERROR(IF(Tabla2[[#This Row],[FECHA INICIO DE LABORES EN OBRA]]="","No Aplica",IF(AND(MONTH(Tabla2[[#This Row],[FECHA INICIO DE LABORES EN OBRA]])=MONTH(TODAY()-30),YEAR(Tabla2[[#This Row],[FECHA INICIO DE LABORES EN OBRA]])=YEAR(TODAY())),MONTH(TODAY()-30)&amp;"-"&amp;YEAR(TODAY()),"No Aplica")),"No Aplica")</f>
        <v>No Aplica</v>
      </c>
    </row>
    <row r="4103" spans="1:29" x14ac:dyDescent="0.25">
      <c r="A4103" s="2"/>
      <c r="B4103" s="3"/>
      <c r="C4103" s="3"/>
      <c r="D4103" s="3"/>
      <c r="E4103" s="3"/>
      <c r="F4103" s="36"/>
      <c r="G4103" s="3"/>
      <c r="H4103" s="3"/>
      <c r="I4103" s="3"/>
      <c r="J4103" s="3"/>
      <c r="K4103" s="3"/>
      <c r="L4103" s="8"/>
      <c r="M4103" s="5"/>
      <c r="N4103" s="13"/>
      <c r="O4103" s="5"/>
      <c r="P4103" s="8"/>
      <c r="Q4103" s="9"/>
      <c r="R4103" s="9" t="str">
        <f>IFERROR(VLOOKUP(Tabla2[[#This Row],[CONTRATISTA PRNCIPAL]],Hoja1!$L$5:$M$9,2,FALSE),"CJV")</f>
        <v>CJV</v>
      </c>
      <c r="S4103" s="9" t="str">
        <f>IF(Tabla2[[#This Row],[EMPRESA]]=Tabla2[[#This Row],[CONTRATISTA PRNCIPAL]],"Principal","Secundaria")</f>
        <v>Principal</v>
      </c>
      <c r="T4103" s="10">
        <f>IFERROR(1/COUNTIF(Tabla2[CONTRATISTA PRNCIPAL],Tabla2[[#This Row],[CONTRATISTA PRNCIPAL]]),0)</f>
        <v>0</v>
      </c>
      <c r="U4103" s="33" t="str">
        <f ca="1">IF(((TODAY()-Tabla2[[#This Row],[FECHA NACIMIENTO]])/365)&lt;18,"Corregir", IF(((TODAY()-Tabla2[[#This Row],[FECHA NACIMIENTO]])/365)&gt;80, "Corregir",ROUNDDOWN(((TODAY()-Tabla2[[#This Row],[FECHA NACIMIENTO]])/365),0)))</f>
        <v>Corregir</v>
      </c>
      <c r="V410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03" s="34" t="str">
        <f ca="1">+IF(Tabla2[[#This Row],[Edad]]="Corregir","Corregir","Ok")</f>
        <v>Corregir</v>
      </c>
      <c r="X4103" s="10" t="str">
        <f>+IFERROR(VLOOKUP(Tabla2[[#This Row],[DISTRITO SEGÚN DNI]],Hoja1!$A$2:$B$55,2,FALSE),"No")</f>
        <v>No</v>
      </c>
      <c r="Y4103" s="10" t="str">
        <f>IF(OR(LOWER(Tabla2[[#This Row],[GENERO]])="masculino", LOWER(Tabla2[[#This Row],[GENERO]])="femenino"),"OK","Corregir")</f>
        <v>Corregir</v>
      </c>
      <c r="Z4103" s="10" t="str">
        <f>+IF(Tabla2[[#This Row],[Nro. DNI / CE]]="","Corregir",IF(LEN(Tabla2[[#This Row],[Nro. DNI / CE]])&gt;=8,"OK","Corregir"))</f>
        <v>Corregir</v>
      </c>
      <c r="AA4103" s="10">
        <f>COUNTIF(Tabla2[APELLIDOS Y NOMBRES],Tabla2[[#This Row],[APELLIDOS Y NOMBRES]])</f>
        <v>0</v>
      </c>
      <c r="AB4103" t="str">
        <f ca="1">+IFERROR(IF(Tabla2[[#This Row],[FECHA CESE/BAJA]]="","No Aplica",IF(AND(MONTH(Tabla2[[#This Row],[FECHA CESE/BAJA]])=MONTH(TODAY()-30),YEAR(Tabla2[[#This Row],[FECHA CESE/BAJA]])=YEAR(TODAY())),MONTH(TODAY()-30)&amp;"-"&amp;YEAR(TODAY()),"Borrar")),"No aplica")</f>
        <v>No Aplica</v>
      </c>
      <c r="AC4103" t="str">
        <f ca="1">+IFERROR(IF(Tabla2[[#This Row],[FECHA INICIO DE LABORES EN OBRA]]="","No Aplica",IF(AND(MONTH(Tabla2[[#This Row],[FECHA INICIO DE LABORES EN OBRA]])=MONTH(TODAY()-30),YEAR(Tabla2[[#This Row],[FECHA INICIO DE LABORES EN OBRA]])=YEAR(TODAY())),MONTH(TODAY()-30)&amp;"-"&amp;YEAR(TODAY()),"No Aplica")),"No Aplica")</f>
        <v>No Aplica</v>
      </c>
    </row>
    <row r="4104" spans="1:29" x14ac:dyDescent="0.25">
      <c r="A4104" s="2"/>
      <c r="B4104" s="3"/>
      <c r="C4104" s="3"/>
      <c r="D4104" s="3"/>
      <c r="E4104" s="3"/>
      <c r="F4104" s="36"/>
      <c r="G4104" s="3"/>
      <c r="H4104" s="3"/>
      <c r="I4104" s="3"/>
      <c r="J4104" s="3"/>
      <c r="K4104" s="3"/>
      <c r="L4104" s="8"/>
      <c r="M4104" s="5"/>
      <c r="N4104" s="13"/>
      <c r="O4104" s="5"/>
      <c r="P4104" s="8"/>
      <c r="Q4104" s="9"/>
      <c r="R4104" s="9" t="str">
        <f>IFERROR(VLOOKUP(Tabla2[[#This Row],[CONTRATISTA PRNCIPAL]],Hoja1!$L$5:$M$9,2,FALSE),"CJV")</f>
        <v>CJV</v>
      </c>
      <c r="S4104" s="9" t="str">
        <f>IF(Tabla2[[#This Row],[EMPRESA]]=Tabla2[[#This Row],[CONTRATISTA PRNCIPAL]],"Principal","Secundaria")</f>
        <v>Principal</v>
      </c>
      <c r="T4104" s="10">
        <f>IFERROR(1/COUNTIF(Tabla2[CONTRATISTA PRNCIPAL],Tabla2[[#This Row],[CONTRATISTA PRNCIPAL]]),0)</f>
        <v>0</v>
      </c>
      <c r="U4104" s="33" t="str">
        <f ca="1">IF(((TODAY()-Tabla2[[#This Row],[FECHA NACIMIENTO]])/365)&lt;18,"Corregir", IF(((TODAY()-Tabla2[[#This Row],[FECHA NACIMIENTO]])/365)&gt;80, "Corregir",ROUNDDOWN(((TODAY()-Tabla2[[#This Row],[FECHA NACIMIENTO]])/365),0)))</f>
        <v>Corregir</v>
      </c>
      <c r="V410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04" s="34" t="str">
        <f ca="1">+IF(Tabla2[[#This Row],[Edad]]="Corregir","Corregir","Ok")</f>
        <v>Corregir</v>
      </c>
      <c r="X4104" s="10" t="str">
        <f>+IFERROR(VLOOKUP(Tabla2[[#This Row],[DISTRITO SEGÚN DNI]],Hoja1!$A$2:$B$55,2,FALSE),"No")</f>
        <v>No</v>
      </c>
      <c r="Y4104" s="10" t="str">
        <f>IF(OR(LOWER(Tabla2[[#This Row],[GENERO]])="masculino", LOWER(Tabla2[[#This Row],[GENERO]])="femenino"),"OK","Corregir")</f>
        <v>Corregir</v>
      </c>
      <c r="Z4104" s="10" t="str">
        <f>+IF(Tabla2[[#This Row],[Nro. DNI / CE]]="","Corregir",IF(LEN(Tabla2[[#This Row],[Nro. DNI / CE]])&gt;=8,"OK","Corregir"))</f>
        <v>Corregir</v>
      </c>
      <c r="AA4104" s="10">
        <f>COUNTIF(Tabla2[APELLIDOS Y NOMBRES],Tabla2[[#This Row],[APELLIDOS Y NOMBRES]])</f>
        <v>0</v>
      </c>
      <c r="AB4104" t="str">
        <f ca="1">+IFERROR(IF(Tabla2[[#This Row],[FECHA CESE/BAJA]]="","No Aplica",IF(AND(MONTH(Tabla2[[#This Row],[FECHA CESE/BAJA]])=MONTH(TODAY()-30),YEAR(Tabla2[[#This Row],[FECHA CESE/BAJA]])=YEAR(TODAY())),MONTH(TODAY()-30)&amp;"-"&amp;YEAR(TODAY()),"Borrar")),"No aplica")</f>
        <v>No Aplica</v>
      </c>
      <c r="AC4104" t="str">
        <f ca="1">+IFERROR(IF(Tabla2[[#This Row],[FECHA INICIO DE LABORES EN OBRA]]="","No Aplica",IF(AND(MONTH(Tabla2[[#This Row],[FECHA INICIO DE LABORES EN OBRA]])=MONTH(TODAY()-30),YEAR(Tabla2[[#This Row],[FECHA INICIO DE LABORES EN OBRA]])=YEAR(TODAY())),MONTH(TODAY()-30)&amp;"-"&amp;YEAR(TODAY()),"No Aplica")),"No Aplica")</f>
        <v>No Aplica</v>
      </c>
    </row>
    <row r="4105" spans="1:29" x14ac:dyDescent="0.25">
      <c r="A4105" s="2"/>
      <c r="B4105" s="3"/>
      <c r="C4105" s="3"/>
      <c r="D4105" s="3"/>
      <c r="E4105" s="3"/>
      <c r="F4105" s="36"/>
      <c r="G4105" s="3"/>
      <c r="H4105" s="3"/>
      <c r="I4105" s="3"/>
      <c r="J4105" s="3"/>
      <c r="K4105" s="3"/>
      <c r="L4105" s="8"/>
      <c r="M4105" s="5"/>
      <c r="N4105" s="13"/>
      <c r="O4105" s="5"/>
      <c r="P4105" s="8"/>
      <c r="Q4105" s="9"/>
      <c r="R4105" s="9" t="str">
        <f>IFERROR(VLOOKUP(Tabla2[[#This Row],[CONTRATISTA PRNCIPAL]],Hoja1!$L$5:$M$9,2,FALSE),"CJV")</f>
        <v>CJV</v>
      </c>
      <c r="S4105" s="9" t="str">
        <f>IF(Tabla2[[#This Row],[EMPRESA]]=Tabla2[[#This Row],[CONTRATISTA PRNCIPAL]],"Principal","Secundaria")</f>
        <v>Principal</v>
      </c>
      <c r="T4105" s="10">
        <f>IFERROR(1/COUNTIF(Tabla2[CONTRATISTA PRNCIPAL],Tabla2[[#This Row],[CONTRATISTA PRNCIPAL]]),0)</f>
        <v>0</v>
      </c>
      <c r="U4105" s="33" t="str">
        <f ca="1">IF(((TODAY()-Tabla2[[#This Row],[FECHA NACIMIENTO]])/365)&lt;18,"Corregir", IF(((TODAY()-Tabla2[[#This Row],[FECHA NACIMIENTO]])/365)&gt;80, "Corregir",ROUNDDOWN(((TODAY()-Tabla2[[#This Row],[FECHA NACIMIENTO]])/365),0)))</f>
        <v>Corregir</v>
      </c>
      <c r="V410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05" s="34" t="str">
        <f ca="1">+IF(Tabla2[[#This Row],[Edad]]="Corregir","Corregir","Ok")</f>
        <v>Corregir</v>
      </c>
      <c r="X4105" s="10" t="str">
        <f>+IFERROR(VLOOKUP(Tabla2[[#This Row],[DISTRITO SEGÚN DNI]],Hoja1!$A$2:$B$55,2,FALSE),"No")</f>
        <v>No</v>
      </c>
      <c r="Y4105" s="10" t="str">
        <f>IF(OR(LOWER(Tabla2[[#This Row],[GENERO]])="masculino", LOWER(Tabla2[[#This Row],[GENERO]])="femenino"),"OK","Corregir")</f>
        <v>Corregir</v>
      </c>
      <c r="Z4105" s="10" t="str">
        <f>+IF(Tabla2[[#This Row],[Nro. DNI / CE]]="","Corregir",IF(LEN(Tabla2[[#This Row],[Nro. DNI / CE]])&gt;=8,"OK","Corregir"))</f>
        <v>Corregir</v>
      </c>
      <c r="AA4105" s="10">
        <f>COUNTIF(Tabla2[APELLIDOS Y NOMBRES],Tabla2[[#This Row],[APELLIDOS Y NOMBRES]])</f>
        <v>0</v>
      </c>
      <c r="AB4105" t="str">
        <f ca="1">+IFERROR(IF(Tabla2[[#This Row],[FECHA CESE/BAJA]]="","No Aplica",IF(AND(MONTH(Tabla2[[#This Row],[FECHA CESE/BAJA]])=MONTH(TODAY()-30),YEAR(Tabla2[[#This Row],[FECHA CESE/BAJA]])=YEAR(TODAY())),MONTH(TODAY()-30)&amp;"-"&amp;YEAR(TODAY()),"Borrar")),"No aplica")</f>
        <v>No Aplica</v>
      </c>
      <c r="AC4105" t="str">
        <f ca="1">+IFERROR(IF(Tabla2[[#This Row],[FECHA INICIO DE LABORES EN OBRA]]="","No Aplica",IF(AND(MONTH(Tabla2[[#This Row],[FECHA INICIO DE LABORES EN OBRA]])=MONTH(TODAY()-30),YEAR(Tabla2[[#This Row],[FECHA INICIO DE LABORES EN OBRA]])=YEAR(TODAY())),MONTH(TODAY()-30)&amp;"-"&amp;YEAR(TODAY()),"No Aplica")),"No Aplica")</f>
        <v>No Aplica</v>
      </c>
    </row>
    <row r="4106" spans="1:29" x14ac:dyDescent="0.25">
      <c r="A4106" s="2"/>
      <c r="B4106" s="3"/>
      <c r="C4106" s="3"/>
      <c r="D4106" s="3"/>
      <c r="E4106" s="3"/>
      <c r="F4106" s="36"/>
      <c r="G4106" s="3"/>
      <c r="H4106" s="3"/>
      <c r="I4106" s="3"/>
      <c r="J4106" s="3"/>
      <c r="K4106" s="3"/>
      <c r="L4106" s="8"/>
      <c r="M4106" s="5"/>
      <c r="N4106" s="13"/>
      <c r="O4106" s="5"/>
      <c r="P4106" s="8"/>
      <c r="Q4106" s="9"/>
      <c r="R4106" s="9" t="str">
        <f>IFERROR(VLOOKUP(Tabla2[[#This Row],[CONTRATISTA PRNCIPAL]],Hoja1!$L$5:$M$9,2,FALSE),"CJV")</f>
        <v>CJV</v>
      </c>
      <c r="S4106" s="9" t="str">
        <f>IF(Tabla2[[#This Row],[EMPRESA]]=Tabla2[[#This Row],[CONTRATISTA PRNCIPAL]],"Principal","Secundaria")</f>
        <v>Principal</v>
      </c>
      <c r="T4106" s="10">
        <f>IFERROR(1/COUNTIF(Tabla2[CONTRATISTA PRNCIPAL],Tabla2[[#This Row],[CONTRATISTA PRNCIPAL]]),0)</f>
        <v>0</v>
      </c>
      <c r="U4106" s="33" t="str">
        <f ca="1">IF(((TODAY()-Tabla2[[#This Row],[FECHA NACIMIENTO]])/365)&lt;18,"Corregir", IF(((TODAY()-Tabla2[[#This Row],[FECHA NACIMIENTO]])/365)&gt;80, "Corregir",ROUNDDOWN(((TODAY()-Tabla2[[#This Row],[FECHA NACIMIENTO]])/365),0)))</f>
        <v>Corregir</v>
      </c>
      <c r="V410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06" s="34" t="str">
        <f ca="1">+IF(Tabla2[[#This Row],[Edad]]="Corregir","Corregir","Ok")</f>
        <v>Corregir</v>
      </c>
      <c r="X4106" s="10" t="str">
        <f>+IFERROR(VLOOKUP(Tabla2[[#This Row],[DISTRITO SEGÚN DNI]],Hoja1!$A$2:$B$55,2,FALSE),"No")</f>
        <v>No</v>
      </c>
      <c r="Y4106" s="10" t="str">
        <f>IF(OR(LOWER(Tabla2[[#This Row],[GENERO]])="masculino", LOWER(Tabla2[[#This Row],[GENERO]])="femenino"),"OK","Corregir")</f>
        <v>Corregir</v>
      </c>
      <c r="Z4106" s="10" t="str">
        <f>+IF(Tabla2[[#This Row],[Nro. DNI / CE]]="","Corregir",IF(LEN(Tabla2[[#This Row],[Nro. DNI / CE]])&gt;=8,"OK","Corregir"))</f>
        <v>Corregir</v>
      </c>
      <c r="AA4106" s="10">
        <f>COUNTIF(Tabla2[APELLIDOS Y NOMBRES],Tabla2[[#This Row],[APELLIDOS Y NOMBRES]])</f>
        <v>0</v>
      </c>
      <c r="AB4106" t="str">
        <f ca="1">+IFERROR(IF(Tabla2[[#This Row],[FECHA CESE/BAJA]]="","No Aplica",IF(AND(MONTH(Tabla2[[#This Row],[FECHA CESE/BAJA]])=MONTH(TODAY()-30),YEAR(Tabla2[[#This Row],[FECHA CESE/BAJA]])=YEAR(TODAY())),MONTH(TODAY()-30)&amp;"-"&amp;YEAR(TODAY()),"Borrar")),"No aplica")</f>
        <v>No Aplica</v>
      </c>
      <c r="AC4106" t="str">
        <f ca="1">+IFERROR(IF(Tabla2[[#This Row],[FECHA INICIO DE LABORES EN OBRA]]="","No Aplica",IF(AND(MONTH(Tabla2[[#This Row],[FECHA INICIO DE LABORES EN OBRA]])=MONTH(TODAY()-30),YEAR(Tabla2[[#This Row],[FECHA INICIO DE LABORES EN OBRA]])=YEAR(TODAY())),MONTH(TODAY()-30)&amp;"-"&amp;YEAR(TODAY()),"No Aplica")),"No Aplica")</f>
        <v>No Aplica</v>
      </c>
    </row>
    <row r="4107" spans="1:29" x14ac:dyDescent="0.25">
      <c r="A4107" s="2"/>
      <c r="B4107" s="3"/>
      <c r="C4107" s="3"/>
      <c r="D4107" s="3"/>
      <c r="E4107" s="3"/>
      <c r="F4107" s="36"/>
      <c r="G4107" s="3"/>
      <c r="H4107" s="3"/>
      <c r="I4107" s="3"/>
      <c r="J4107" s="3"/>
      <c r="K4107" s="3"/>
      <c r="L4107" s="8"/>
      <c r="M4107" s="5"/>
      <c r="N4107" s="13"/>
      <c r="O4107" s="5"/>
      <c r="P4107" s="8"/>
      <c r="Q4107" s="9"/>
      <c r="R4107" s="9" t="str">
        <f>IFERROR(VLOOKUP(Tabla2[[#This Row],[CONTRATISTA PRNCIPAL]],Hoja1!$L$5:$M$9,2,FALSE),"CJV")</f>
        <v>CJV</v>
      </c>
      <c r="S4107" s="9" t="str">
        <f>IF(Tabla2[[#This Row],[EMPRESA]]=Tabla2[[#This Row],[CONTRATISTA PRNCIPAL]],"Principal","Secundaria")</f>
        <v>Principal</v>
      </c>
      <c r="T4107" s="10">
        <f>IFERROR(1/COUNTIF(Tabla2[CONTRATISTA PRNCIPAL],Tabla2[[#This Row],[CONTRATISTA PRNCIPAL]]),0)</f>
        <v>0</v>
      </c>
      <c r="U4107" s="33" t="str">
        <f ca="1">IF(((TODAY()-Tabla2[[#This Row],[FECHA NACIMIENTO]])/365)&lt;18,"Corregir", IF(((TODAY()-Tabla2[[#This Row],[FECHA NACIMIENTO]])/365)&gt;80, "Corregir",ROUNDDOWN(((TODAY()-Tabla2[[#This Row],[FECHA NACIMIENTO]])/365),0)))</f>
        <v>Corregir</v>
      </c>
      <c r="V410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07" s="34" t="str">
        <f ca="1">+IF(Tabla2[[#This Row],[Edad]]="Corregir","Corregir","Ok")</f>
        <v>Corregir</v>
      </c>
      <c r="X4107" s="10" t="str">
        <f>+IFERROR(VLOOKUP(Tabla2[[#This Row],[DISTRITO SEGÚN DNI]],Hoja1!$A$2:$B$55,2,FALSE),"No")</f>
        <v>No</v>
      </c>
      <c r="Y4107" s="10" t="str">
        <f>IF(OR(LOWER(Tabla2[[#This Row],[GENERO]])="masculino", LOWER(Tabla2[[#This Row],[GENERO]])="femenino"),"OK","Corregir")</f>
        <v>Corregir</v>
      </c>
      <c r="Z4107" s="10" t="str">
        <f>+IF(Tabla2[[#This Row],[Nro. DNI / CE]]="","Corregir",IF(LEN(Tabla2[[#This Row],[Nro. DNI / CE]])&gt;=8,"OK","Corregir"))</f>
        <v>Corregir</v>
      </c>
      <c r="AA4107" s="10">
        <f>COUNTIF(Tabla2[APELLIDOS Y NOMBRES],Tabla2[[#This Row],[APELLIDOS Y NOMBRES]])</f>
        <v>0</v>
      </c>
      <c r="AB4107" t="str">
        <f ca="1">+IFERROR(IF(Tabla2[[#This Row],[FECHA CESE/BAJA]]="","No Aplica",IF(AND(MONTH(Tabla2[[#This Row],[FECHA CESE/BAJA]])=MONTH(TODAY()-30),YEAR(Tabla2[[#This Row],[FECHA CESE/BAJA]])=YEAR(TODAY())),MONTH(TODAY()-30)&amp;"-"&amp;YEAR(TODAY()),"Borrar")),"No aplica")</f>
        <v>No Aplica</v>
      </c>
      <c r="AC4107" t="str">
        <f ca="1">+IFERROR(IF(Tabla2[[#This Row],[FECHA INICIO DE LABORES EN OBRA]]="","No Aplica",IF(AND(MONTH(Tabla2[[#This Row],[FECHA INICIO DE LABORES EN OBRA]])=MONTH(TODAY()-30),YEAR(Tabla2[[#This Row],[FECHA INICIO DE LABORES EN OBRA]])=YEAR(TODAY())),MONTH(TODAY()-30)&amp;"-"&amp;YEAR(TODAY()),"No Aplica")),"No Aplica")</f>
        <v>No Aplica</v>
      </c>
    </row>
    <row r="4108" spans="1:29" x14ac:dyDescent="0.25">
      <c r="A4108" s="2"/>
      <c r="B4108" s="3"/>
      <c r="C4108" s="3"/>
      <c r="D4108" s="3"/>
      <c r="E4108" s="3"/>
      <c r="F4108" s="36"/>
      <c r="G4108" s="3"/>
      <c r="H4108" s="3"/>
      <c r="I4108" s="3"/>
      <c r="J4108" s="3"/>
      <c r="K4108" s="3"/>
      <c r="L4108" s="8"/>
      <c r="M4108" s="5"/>
      <c r="N4108" s="13"/>
      <c r="O4108" s="5"/>
      <c r="P4108" s="8"/>
      <c r="Q4108" s="9"/>
      <c r="R4108" s="9" t="str">
        <f>IFERROR(VLOOKUP(Tabla2[[#This Row],[CONTRATISTA PRNCIPAL]],Hoja1!$L$5:$M$9,2,FALSE),"CJV")</f>
        <v>CJV</v>
      </c>
      <c r="S4108" s="9" t="str">
        <f>IF(Tabla2[[#This Row],[EMPRESA]]=Tabla2[[#This Row],[CONTRATISTA PRNCIPAL]],"Principal","Secundaria")</f>
        <v>Principal</v>
      </c>
      <c r="T4108" s="10">
        <f>IFERROR(1/COUNTIF(Tabla2[CONTRATISTA PRNCIPAL],Tabla2[[#This Row],[CONTRATISTA PRNCIPAL]]),0)</f>
        <v>0</v>
      </c>
      <c r="U4108" s="33" t="str">
        <f ca="1">IF(((TODAY()-Tabla2[[#This Row],[FECHA NACIMIENTO]])/365)&lt;18,"Corregir", IF(((TODAY()-Tabla2[[#This Row],[FECHA NACIMIENTO]])/365)&gt;80, "Corregir",ROUNDDOWN(((TODAY()-Tabla2[[#This Row],[FECHA NACIMIENTO]])/365),0)))</f>
        <v>Corregir</v>
      </c>
      <c r="V410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08" s="34" t="str">
        <f ca="1">+IF(Tabla2[[#This Row],[Edad]]="Corregir","Corregir","Ok")</f>
        <v>Corregir</v>
      </c>
      <c r="X4108" s="10" t="str">
        <f>+IFERROR(VLOOKUP(Tabla2[[#This Row],[DISTRITO SEGÚN DNI]],Hoja1!$A$2:$B$55,2,FALSE),"No")</f>
        <v>No</v>
      </c>
      <c r="Y4108" s="10" t="str">
        <f>IF(OR(LOWER(Tabla2[[#This Row],[GENERO]])="masculino", LOWER(Tabla2[[#This Row],[GENERO]])="femenino"),"OK","Corregir")</f>
        <v>Corregir</v>
      </c>
      <c r="Z4108" s="10" t="str">
        <f>+IF(Tabla2[[#This Row],[Nro. DNI / CE]]="","Corregir",IF(LEN(Tabla2[[#This Row],[Nro. DNI / CE]])&gt;=8,"OK","Corregir"))</f>
        <v>Corregir</v>
      </c>
      <c r="AA4108" s="10">
        <f>COUNTIF(Tabla2[APELLIDOS Y NOMBRES],Tabla2[[#This Row],[APELLIDOS Y NOMBRES]])</f>
        <v>0</v>
      </c>
      <c r="AB4108" t="str">
        <f ca="1">+IFERROR(IF(Tabla2[[#This Row],[FECHA CESE/BAJA]]="","No Aplica",IF(AND(MONTH(Tabla2[[#This Row],[FECHA CESE/BAJA]])=MONTH(TODAY()-30),YEAR(Tabla2[[#This Row],[FECHA CESE/BAJA]])=YEAR(TODAY())),MONTH(TODAY()-30)&amp;"-"&amp;YEAR(TODAY()),"Borrar")),"No aplica")</f>
        <v>No Aplica</v>
      </c>
      <c r="AC4108" t="str">
        <f ca="1">+IFERROR(IF(Tabla2[[#This Row],[FECHA INICIO DE LABORES EN OBRA]]="","No Aplica",IF(AND(MONTH(Tabla2[[#This Row],[FECHA INICIO DE LABORES EN OBRA]])=MONTH(TODAY()-30),YEAR(Tabla2[[#This Row],[FECHA INICIO DE LABORES EN OBRA]])=YEAR(TODAY())),MONTH(TODAY()-30)&amp;"-"&amp;YEAR(TODAY()),"No Aplica")),"No Aplica")</f>
        <v>No Aplica</v>
      </c>
    </row>
    <row r="4109" spans="1:29" x14ac:dyDescent="0.25">
      <c r="A4109" s="2"/>
      <c r="B4109" s="3"/>
      <c r="C4109" s="3"/>
      <c r="D4109" s="3"/>
      <c r="E4109" s="3"/>
      <c r="F4109" s="36"/>
      <c r="G4109" s="3"/>
      <c r="H4109" s="3"/>
      <c r="I4109" s="3"/>
      <c r="J4109" s="3"/>
      <c r="K4109" s="3"/>
      <c r="L4109" s="8"/>
      <c r="M4109" s="5"/>
      <c r="N4109" s="13"/>
      <c r="O4109" s="5"/>
      <c r="P4109" s="8"/>
      <c r="Q4109" s="9"/>
      <c r="R4109" s="9" t="str">
        <f>IFERROR(VLOOKUP(Tabla2[[#This Row],[CONTRATISTA PRNCIPAL]],Hoja1!$L$5:$M$9,2,FALSE),"CJV")</f>
        <v>CJV</v>
      </c>
      <c r="S4109" s="9" t="str">
        <f>IF(Tabla2[[#This Row],[EMPRESA]]=Tabla2[[#This Row],[CONTRATISTA PRNCIPAL]],"Principal","Secundaria")</f>
        <v>Principal</v>
      </c>
      <c r="T4109" s="10">
        <f>IFERROR(1/COUNTIF(Tabla2[CONTRATISTA PRNCIPAL],Tabla2[[#This Row],[CONTRATISTA PRNCIPAL]]),0)</f>
        <v>0</v>
      </c>
      <c r="U4109" s="33" t="str">
        <f ca="1">IF(((TODAY()-Tabla2[[#This Row],[FECHA NACIMIENTO]])/365)&lt;18,"Corregir", IF(((TODAY()-Tabla2[[#This Row],[FECHA NACIMIENTO]])/365)&gt;80, "Corregir",ROUNDDOWN(((TODAY()-Tabla2[[#This Row],[FECHA NACIMIENTO]])/365),0)))</f>
        <v>Corregir</v>
      </c>
      <c r="V410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09" s="34" t="str">
        <f ca="1">+IF(Tabla2[[#This Row],[Edad]]="Corregir","Corregir","Ok")</f>
        <v>Corregir</v>
      </c>
      <c r="X4109" s="10" t="str">
        <f>+IFERROR(VLOOKUP(Tabla2[[#This Row],[DISTRITO SEGÚN DNI]],Hoja1!$A$2:$B$55,2,FALSE),"No")</f>
        <v>No</v>
      </c>
      <c r="Y4109" s="10" t="str">
        <f>IF(OR(LOWER(Tabla2[[#This Row],[GENERO]])="masculino", LOWER(Tabla2[[#This Row],[GENERO]])="femenino"),"OK","Corregir")</f>
        <v>Corregir</v>
      </c>
      <c r="Z4109" s="10" t="str">
        <f>+IF(Tabla2[[#This Row],[Nro. DNI / CE]]="","Corregir",IF(LEN(Tabla2[[#This Row],[Nro. DNI / CE]])&gt;=8,"OK","Corregir"))</f>
        <v>Corregir</v>
      </c>
      <c r="AA4109" s="10">
        <f>COUNTIF(Tabla2[APELLIDOS Y NOMBRES],Tabla2[[#This Row],[APELLIDOS Y NOMBRES]])</f>
        <v>0</v>
      </c>
      <c r="AB4109" t="str">
        <f ca="1">+IFERROR(IF(Tabla2[[#This Row],[FECHA CESE/BAJA]]="","No Aplica",IF(AND(MONTH(Tabla2[[#This Row],[FECHA CESE/BAJA]])=MONTH(TODAY()-30),YEAR(Tabla2[[#This Row],[FECHA CESE/BAJA]])=YEAR(TODAY())),MONTH(TODAY()-30)&amp;"-"&amp;YEAR(TODAY()),"Borrar")),"No aplica")</f>
        <v>No Aplica</v>
      </c>
      <c r="AC4109" t="str">
        <f ca="1">+IFERROR(IF(Tabla2[[#This Row],[FECHA INICIO DE LABORES EN OBRA]]="","No Aplica",IF(AND(MONTH(Tabla2[[#This Row],[FECHA INICIO DE LABORES EN OBRA]])=MONTH(TODAY()-30),YEAR(Tabla2[[#This Row],[FECHA INICIO DE LABORES EN OBRA]])=YEAR(TODAY())),MONTH(TODAY()-30)&amp;"-"&amp;YEAR(TODAY()),"No Aplica")),"No Aplica")</f>
        <v>No Aplica</v>
      </c>
    </row>
    <row r="4110" spans="1:29" x14ac:dyDescent="0.25">
      <c r="A4110" s="2"/>
      <c r="B4110" s="3"/>
      <c r="C4110" s="3"/>
      <c r="D4110" s="3"/>
      <c r="E4110" s="3"/>
      <c r="F4110" s="36"/>
      <c r="G4110" s="3"/>
      <c r="H4110" s="3"/>
      <c r="I4110" s="3"/>
      <c r="J4110" s="3"/>
      <c r="K4110" s="3"/>
      <c r="L4110" s="8"/>
      <c r="M4110" s="5"/>
      <c r="N4110" s="13"/>
      <c r="O4110" s="5"/>
      <c r="P4110" s="8"/>
      <c r="Q4110" s="9"/>
      <c r="R4110" s="9" t="str">
        <f>IFERROR(VLOOKUP(Tabla2[[#This Row],[CONTRATISTA PRNCIPAL]],Hoja1!$L$5:$M$9,2,FALSE),"CJV")</f>
        <v>CJV</v>
      </c>
      <c r="S4110" s="9" t="str">
        <f>IF(Tabla2[[#This Row],[EMPRESA]]=Tabla2[[#This Row],[CONTRATISTA PRNCIPAL]],"Principal","Secundaria")</f>
        <v>Principal</v>
      </c>
      <c r="T4110" s="10">
        <f>IFERROR(1/COUNTIF(Tabla2[CONTRATISTA PRNCIPAL],Tabla2[[#This Row],[CONTRATISTA PRNCIPAL]]),0)</f>
        <v>0</v>
      </c>
      <c r="U4110" s="33" t="str">
        <f ca="1">IF(((TODAY()-Tabla2[[#This Row],[FECHA NACIMIENTO]])/365)&lt;18,"Corregir", IF(((TODAY()-Tabla2[[#This Row],[FECHA NACIMIENTO]])/365)&gt;80, "Corregir",ROUNDDOWN(((TODAY()-Tabla2[[#This Row],[FECHA NACIMIENTO]])/365),0)))</f>
        <v>Corregir</v>
      </c>
      <c r="V411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10" s="34" t="str">
        <f ca="1">+IF(Tabla2[[#This Row],[Edad]]="Corregir","Corregir","Ok")</f>
        <v>Corregir</v>
      </c>
      <c r="X4110" s="10" t="str">
        <f>+IFERROR(VLOOKUP(Tabla2[[#This Row],[DISTRITO SEGÚN DNI]],Hoja1!$A$2:$B$55,2,FALSE),"No")</f>
        <v>No</v>
      </c>
      <c r="Y4110" s="10" t="str">
        <f>IF(OR(LOWER(Tabla2[[#This Row],[GENERO]])="masculino", LOWER(Tabla2[[#This Row],[GENERO]])="femenino"),"OK","Corregir")</f>
        <v>Corregir</v>
      </c>
      <c r="Z4110" s="10" t="str">
        <f>+IF(Tabla2[[#This Row],[Nro. DNI / CE]]="","Corregir",IF(LEN(Tabla2[[#This Row],[Nro. DNI / CE]])&gt;=8,"OK","Corregir"))</f>
        <v>Corregir</v>
      </c>
      <c r="AA4110" s="10">
        <f>COUNTIF(Tabla2[APELLIDOS Y NOMBRES],Tabla2[[#This Row],[APELLIDOS Y NOMBRES]])</f>
        <v>0</v>
      </c>
      <c r="AB4110" t="str">
        <f ca="1">+IFERROR(IF(Tabla2[[#This Row],[FECHA CESE/BAJA]]="","No Aplica",IF(AND(MONTH(Tabla2[[#This Row],[FECHA CESE/BAJA]])=MONTH(TODAY()-30),YEAR(Tabla2[[#This Row],[FECHA CESE/BAJA]])=YEAR(TODAY())),MONTH(TODAY()-30)&amp;"-"&amp;YEAR(TODAY()),"Borrar")),"No aplica")</f>
        <v>No Aplica</v>
      </c>
      <c r="AC4110" t="str">
        <f ca="1">+IFERROR(IF(Tabla2[[#This Row],[FECHA INICIO DE LABORES EN OBRA]]="","No Aplica",IF(AND(MONTH(Tabla2[[#This Row],[FECHA INICIO DE LABORES EN OBRA]])=MONTH(TODAY()-30),YEAR(Tabla2[[#This Row],[FECHA INICIO DE LABORES EN OBRA]])=YEAR(TODAY())),MONTH(TODAY()-30)&amp;"-"&amp;YEAR(TODAY()),"No Aplica")),"No Aplica")</f>
        <v>No Aplica</v>
      </c>
    </row>
    <row r="4111" spans="1:29" x14ac:dyDescent="0.25">
      <c r="A4111" s="2"/>
      <c r="B4111" s="3"/>
      <c r="C4111" s="3"/>
      <c r="D4111" s="3"/>
      <c r="E4111" s="3"/>
      <c r="F4111" s="36"/>
      <c r="G4111" s="3"/>
      <c r="H4111" s="3"/>
      <c r="I4111" s="3"/>
      <c r="J4111" s="3"/>
      <c r="K4111" s="3"/>
      <c r="L4111" s="8"/>
      <c r="M4111" s="5"/>
      <c r="N4111" s="13"/>
      <c r="O4111" s="5"/>
      <c r="P4111" s="8"/>
      <c r="Q4111" s="9"/>
      <c r="R4111" s="9" t="str">
        <f>IFERROR(VLOOKUP(Tabla2[[#This Row],[CONTRATISTA PRNCIPAL]],Hoja1!$L$5:$M$9,2,FALSE),"CJV")</f>
        <v>CJV</v>
      </c>
      <c r="S4111" s="9" t="str">
        <f>IF(Tabla2[[#This Row],[EMPRESA]]=Tabla2[[#This Row],[CONTRATISTA PRNCIPAL]],"Principal","Secundaria")</f>
        <v>Principal</v>
      </c>
      <c r="T4111" s="10">
        <f>IFERROR(1/COUNTIF(Tabla2[CONTRATISTA PRNCIPAL],Tabla2[[#This Row],[CONTRATISTA PRNCIPAL]]),0)</f>
        <v>0</v>
      </c>
      <c r="U4111" s="33" t="str">
        <f ca="1">IF(((TODAY()-Tabla2[[#This Row],[FECHA NACIMIENTO]])/365)&lt;18,"Corregir", IF(((TODAY()-Tabla2[[#This Row],[FECHA NACIMIENTO]])/365)&gt;80, "Corregir",ROUNDDOWN(((TODAY()-Tabla2[[#This Row],[FECHA NACIMIENTO]])/365),0)))</f>
        <v>Corregir</v>
      </c>
      <c r="V411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11" s="34" t="str">
        <f ca="1">+IF(Tabla2[[#This Row],[Edad]]="Corregir","Corregir","Ok")</f>
        <v>Corregir</v>
      </c>
      <c r="X4111" s="10" t="str">
        <f>+IFERROR(VLOOKUP(Tabla2[[#This Row],[DISTRITO SEGÚN DNI]],Hoja1!$A$2:$B$55,2,FALSE),"No")</f>
        <v>No</v>
      </c>
      <c r="Y4111" s="10" t="str">
        <f>IF(OR(LOWER(Tabla2[[#This Row],[GENERO]])="masculino", LOWER(Tabla2[[#This Row],[GENERO]])="femenino"),"OK","Corregir")</f>
        <v>Corregir</v>
      </c>
      <c r="Z4111" s="10" t="str">
        <f>+IF(Tabla2[[#This Row],[Nro. DNI / CE]]="","Corregir",IF(LEN(Tabla2[[#This Row],[Nro. DNI / CE]])&gt;=8,"OK","Corregir"))</f>
        <v>Corregir</v>
      </c>
      <c r="AA4111" s="10">
        <f>COUNTIF(Tabla2[APELLIDOS Y NOMBRES],Tabla2[[#This Row],[APELLIDOS Y NOMBRES]])</f>
        <v>0</v>
      </c>
      <c r="AB4111" t="str">
        <f ca="1">+IFERROR(IF(Tabla2[[#This Row],[FECHA CESE/BAJA]]="","No Aplica",IF(AND(MONTH(Tabla2[[#This Row],[FECHA CESE/BAJA]])=MONTH(TODAY()-30),YEAR(Tabla2[[#This Row],[FECHA CESE/BAJA]])=YEAR(TODAY())),MONTH(TODAY()-30)&amp;"-"&amp;YEAR(TODAY()),"Borrar")),"No aplica")</f>
        <v>No Aplica</v>
      </c>
      <c r="AC4111" t="str">
        <f ca="1">+IFERROR(IF(Tabla2[[#This Row],[FECHA INICIO DE LABORES EN OBRA]]="","No Aplica",IF(AND(MONTH(Tabla2[[#This Row],[FECHA INICIO DE LABORES EN OBRA]])=MONTH(TODAY()-30),YEAR(Tabla2[[#This Row],[FECHA INICIO DE LABORES EN OBRA]])=YEAR(TODAY())),MONTH(TODAY()-30)&amp;"-"&amp;YEAR(TODAY()),"No Aplica")),"No Aplica")</f>
        <v>No Aplica</v>
      </c>
    </row>
    <row r="4112" spans="1:29" x14ac:dyDescent="0.25">
      <c r="A4112" s="2"/>
      <c r="B4112" s="3"/>
      <c r="C4112" s="3"/>
      <c r="D4112" s="3"/>
      <c r="E4112" s="3"/>
      <c r="F4112" s="36"/>
      <c r="G4112" s="3"/>
      <c r="H4112" s="3"/>
      <c r="I4112" s="3"/>
      <c r="J4112" s="3"/>
      <c r="K4112" s="3"/>
      <c r="L4112" s="8"/>
      <c r="M4112" s="5"/>
      <c r="N4112" s="13"/>
      <c r="O4112" s="5"/>
      <c r="P4112" s="8"/>
      <c r="Q4112" s="9"/>
      <c r="R4112" s="9" t="str">
        <f>IFERROR(VLOOKUP(Tabla2[[#This Row],[CONTRATISTA PRNCIPAL]],Hoja1!$L$5:$M$9,2,FALSE),"CJV")</f>
        <v>CJV</v>
      </c>
      <c r="S4112" s="9" t="str">
        <f>IF(Tabla2[[#This Row],[EMPRESA]]=Tabla2[[#This Row],[CONTRATISTA PRNCIPAL]],"Principal","Secundaria")</f>
        <v>Principal</v>
      </c>
      <c r="T4112" s="10">
        <f>IFERROR(1/COUNTIF(Tabla2[CONTRATISTA PRNCIPAL],Tabla2[[#This Row],[CONTRATISTA PRNCIPAL]]),0)</f>
        <v>0</v>
      </c>
      <c r="U4112" s="33" t="str">
        <f ca="1">IF(((TODAY()-Tabla2[[#This Row],[FECHA NACIMIENTO]])/365)&lt;18,"Corregir", IF(((TODAY()-Tabla2[[#This Row],[FECHA NACIMIENTO]])/365)&gt;80, "Corregir",ROUNDDOWN(((TODAY()-Tabla2[[#This Row],[FECHA NACIMIENTO]])/365),0)))</f>
        <v>Corregir</v>
      </c>
      <c r="V411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12" s="34" t="str">
        <f ca="1">+IF(Tabla2[[#This Row],[Edad]]="Corregir","Corregir","Ok")</f>
        <v>Corregir</v>
      </c>
      <c r="X4112" s="10" t="str">
        <f>+IFERROR(VLOOKUP(Tabla2[[#This Row],[DISTRITO SEGÚN DNI]],Hoja1!$A$2:$B$55,2,FALSE),"No")</f>
        <v>No</v>
      </c>
      <c r="Y4112" s="10" t="str">
        <f>IF(OR(LOWER(Tabla2[[#This Row],[GENERO]])="masculino", LOWER(Tabla2[[#This Row],[GENERO]])="femenino"),"OK","Corregir")</f>
        <v>Corregir</v>
      </c>
      <c r="Z4112" s="10" t="str">
        <f>+IF(Tabla2[[#This Row],[Nro. DNI / CE]]="","Corregir",IF(LEN(Tabla2[[#This Row],[Nro. DNI / CE]])&gt;=8,"OK","Corregir"))</f>
        <v>Corregir</v>
      </c>
      <c r="AA4112" s="10">
        <f>COUNTIF(Tabla2[APELLIDOS Y NOMBRES],Tabla2[[#This Row],[APELLIDOS Y NOMBRES]])</f>
        <v>0</v>
      </c>
      <c r="AB4112" t="str">
        <f ca="1">+IFERROR(IF(Tabla2[[#This Row],[FECHA CESE/BAJA]]="","No Aplica",IF(AND(MONTH(Tabla2[[#This Row],[FECHA CESE/BAJA]])=MONTH(TODAY()-30),YEAR(Tabla2[[#This Row],[FECHA CESE/BAJA]])=YEAR(TODAY())),MONTH(TODAY()-30)&amp;"-"&amp;YEAR(TODAY()),"Borrar")),"No aplica")</f>
        <v>No Aplica</v>
      </c>
      <c r="AC4112" t="str">
        <f ca="1">+IFERROR(IF(Tabla2[[#This Row],[FECHA INICIO DE LABORES EN OBRA]]="","No Aplica",IF(AND(MONTH(Tabla2[[#This Row],[FECHA INICIO DE LABORES EN OBRA]])=MONTH(TODAY()-30),YEAR(Tabla2[[#This Row],[FECHA INICIO DE LABORES EN OBRA]])=YEAR(TODAY())),MONTH(TODAY()-30)&amp;"-"&amp;YEAR(TODAY()),"No Aplica")),"No Aplica")</f>
        <v>No Aplica</v>
      </c>
    </row>
    <row r="4113" spans="1:29" x14ac:dyDescent="0.25">
      <c r="A4113" s="2"/>
      <c r="B4113" s="3"/>
      <c r="C4113" s="3"/>
      <c r="D4113" s="3"/>
      <c r="E4113" s="3"/>
      <c r="F4113" s="36"/>
      <c r="G4113" s="3"/>
      <c r="H4113" s="3"/>
      <c r="I4113" s="3"/>
      <c r="J4113" s="3"/>
      <c r="K4113" s="3"/>
      <c r="L4113" s="8"/>
      <c r="M4113" s="5"/>
      <c r="N4113" s="13"/>
      <c r="O4113" s="5"/>
      <c r="P4113" s="8"/>
      <c r="Q4113" s="9"/>
      <c r="R4113" s="9" t="str">
        <f>IFERROR(VLOOKUP(Tabla2[[#This Row],[CONTRATISTA PRNCIPAL]],Hoja1!$L$5:$M$9,2,FALSE),"CJV")</f>
        <v>CJV</v>
      </c>
      <c r="S4113" s="9" t="str">
        <f>IF(Tabla2[[#This Row],[EMPRESA]]=Tabla2[[#This Row],[CONTRATISTA PRNCIPAL]],"Principal","Secundaria")</f>
        <v>Principal</v>
      </c>
      <c r="T4113" s="10">
        <f>IFERROR(1/COUNTIF(Tabla2[CONTRATISTA PRNCIPAL],Tabla2[[#This Row],[CONTRATISTA PRNCIPAL]]),0)</f>
        <v>0</v>
      </c>
      <c r="U4113" s="33" t="str">
        <f ca="1">IF(((TODAY()-Tabla2[[#This Row],[FECHA NACIMIENTO]])/365)&lt;18,"Corregir", IF(((TODAY()-Tabla2[[#This Row],[FECHA NACIMIENTO]])/365)&gt;80, "Corregir",ROUNDDOWN(((TODAY()-Tabla2[[#This Row],[FECHA NACIMIENTO]])/365),0)))</f>
        <v>Corregir</v>
      </c>
      <c r="V411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13" s="34" t="str">
        <f ca="1">+IF(Tabla2[[#This Row],[Edad]]="Corregir","Corregir","Ok")</f>
        <v>Corregir</v>
      </c>
      <c r="X4113" s="10" t="str">
        <f>+IFERROR(VLOOKUP(Tabla2[[#This Row],[DISTRITO SEGÚN DNI]],Hoja1!$A$2:$B$55,2,FALSE),"No")</f>
        <v>No</v>
      </c>
      <c r="Y4113" s="10" t="str">
        <f>IF(OR(LOWER(Tabla2[[#This Row],[GENERO]])="masculino", LOWER(Tabla2[[#This Row],[GENERO]])="femenino"),"OK","Corregir")</f>
        <v>Corregir</v>
      </c>
      <c r="Z4113" s="10" t="str">
        <f>+IF(Tabla2[[#This Row],[Nro. DNI / CE]]="","Corregir",IF(LEN(Tabla2[[#This Row],[Nro. DNI / CE]])&gt;=8,"OK","Corregir"))</f>
        <v>Corregir</v>
      </c>
      <c r="AA4113" s="10">
        <f>COUNTIF(Tabla2[APELLIDOS Y NOMBRES],Tabla2[[#This Row],[APELLIDOS Y NOMBRES]])</f>
        <v>0</v>
      </c>
      <c r="AB4113" t="str">
        <f ca="1">+IFERROR(IF(Tabla2[[#This Row],[FECHA CESE/BAJA]]="","No Aplica",IF(AND(MONTH(Tabla2[[#This Row],[FECHA CESE/BAJA]])=MONTH(TODAY()-30),YEAR(Tabla2[[#This Row],[FECHA CESE/BAJA]])=YEAR(TODAY())),MONTH(TODAY()-30)&amp;"-"&amp;YEAR(TODAY()),"Borrar")),"No aplica")</f>
        <v>No Aplica</v>
      </c>
      <c r="AC4113" t="str">
        <f ca="1">+IFERROR(IF(Tabla2[[#This Row],[FECHA INICIO DE LABORES EN OBRA]]="","No Aplica",IF(AND(MONTH(Tabla2[[#This Row],[FECHA INICIO DE LABORES EN OBRA]])=MONTH(TODAY()-30),YEAR(Tabla2[[#This Row],[FECHA INICIO DE LABORES EN OBRA]])=YEAR(TODAY())),MONTH(TODAY()-30)&amp;"-"&amp;YEAR(TODAY()),"No Aplica")),"No Aplica")</f>
        <v>No Aplica</v>
      </c>
    </row>
    <row r="4114" spans="1:29" x14ac:dyDescent="0.25">
      <c r="A4114" s="2"/>
      <c r="B4114" s="3"/>
      <c r="C4114" s="3"/>
      <c r="D4114" s="3"/>
      <c r="E4114" s="3"/>
      <c r="F4114" s="36"/>
      <c r="G4114" s="3"/>
      <c r="H4114" s="3"/>
      <c r="I4114" s="3"/>
      <c r="J4114" s="3"/>
      <c r="K4114" s="3"/>
      <c r="L4114" s="8"/>
      <c r="M4114" s="5"/>
      <c r="N4114" s="13"/>
      <c r="O4114" s="5"/>
      <c r="P4114" s="8"/>
      <c r="Q4114" s="9"/>
      <c r="R4114" s="9" t="str">
        <f>IFERROR(VLOOKUP(Tabla2[[#This Row],[CONTRATISTA PRNCIPAL]],Hoja1!$L$5:$M$9,2,FALSE),"CJV")</f>
        <v>CJV</v>
      </c>
      <c r="S4114" s="9" t="str">
        <f>IF(Tabla2[[#This Row],[EMPRESA]]=Tabla2[[#This Row],[CONTRATISTA PRNCIPAL]],"Principal","Secundaria")</f>
        <v>Principal</v>
      </c>
      <c r="T4114" s="10">
        <f>IFERROR(1/COUNTIF(Tabla2[CONTRATISTA PRNCIPAL],Tabla2[[#This Row],[CONTRATISTA PRNCIPAL]]),0)</f>
        <v>0</v>
      </c>
      <c r="U4114" s="33" t="str">
        <f ca="1">IF(((TODAY()-Tabla2[[#This Row],[FECHA NACIMIENTO]])/365)&lt;18,"Corregir", IF(((TODAY()-Tabla2[[#This Row],[FECHA NACIMIENTO]])/365)&gt;80, "Corregir",ROUNDDOWN(((TODAY()-Tabla2[[#This Row],[FECHA NACIMIENTO]])/365),0)))</f>
        <v>Corregir</v>
      </c>
      <c r="V411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14" s="34" t="str">
        <f ca="1">+IF(Tabla2[[#This Row],[Edad]]="Corregir","Corregir","Ok")</f>
        <v>Corregir</v>
      </c>
      <c r="X4114" s="10" t="str">
        <f>+IFERROR(VLOOKUP(Tabla2[[#This Row],[DISTRITO SEGÚN DNI]],Hoja1!$A$2:$B$55,2,FALSE),"No")</f>
        <v>No</v>
      </c>
      <c r="Y4114" s="10" t="str">
        <f>IF(OR(LOWER(Tabla2[[#This Row],[GENERO]])="masculino", LOWER(Tabla2[[#This Row],[GENERO]])="femenino"),"OK","Corregir")</f>
        <v>Corregir</v>
      </c>
      <c r="Z4114" s="10" t="str">
        <f>+IF(Tabla2[[#This Row],[Nro. DNI / CE]]="","Corregir",IF(LEN(Tabla2[[#This Row],[Nro. DNI / CE]])&gt;=8,"OK","Corregir"))</f>
        <v>Corregir</v>
      </c>
      <c r="AA4114" s="10">
        <f>COUNTIF(Tabla2[APELLIDOS Y NOMBRES],Tabla2[[#This Row],[APELLIDOS Y NOMBRES]])</f>
        <v>0</v>
      </c>
      <c r="AB4114" t="str">
        <f ca="1">+IFERROR(IF(Tabla2[[#This Row],[FECHA CESE/BAJA]]="","No Aplica",IF(AND(MONTH(Tabla2[[#This Row],[FECHA CESE/BAJA]])=MONTH(TODAY()-30),YEAR(Tabla2[[#This Row],[FECHA CESE/BAJA]])=YEAR(TODAY())),MONTH(TODAY()-30)&amp;"-"&amp;YEAR(TODAY()),"Borrar")),"No aplica")</f>
        <v>No Aplica</v>
      </c>
      <c r="AC4114" t="str">
        <f ca="1">+IFERROR(IF(Tabla2[[#This Row],[FECHA INICIO DE LABORES EN OBRA]]="","No Aplica",IF(AND(MONTH(Tabla2[[#This Row],[FECHA INICIO DE LABORES EN OBRA]])=MONTH(TODAY()-30),YEAR(Tabla2[[#This Row],[FECHA INICIO DE LABORES EN OBRA]])=YEAR(TODAY())),MONTH(TODAY()-30)&amp;"-"&amp;YEAR(TODAY()),"No Aplica")),"No Aplica")</f>
        <v>No Aplica</v>
      </c>
    </row>
    <row r="4115" spans="1:29" x14ac:dyDescent="0.25">
      <c r="A4115" s="2"/>
      <c r="B4115" s="3"/>
      <c r="C4115" s="3"/>
      <c r="D4115" s="3"/>
      <c r="E4115" s="3"/>
      <c r="F4115" s="36"/>
      <c r="G4115" s="3"/>
      <c r="H4115" s="3"/>
      <c r="I4115" s="3"/>
      <c r="J4115" s="3"/>
      <c r="K4115" s="3"/>
      <c r="L4115" s="8"/>
      <c r="M4115" s="5"/>
      <c r="N4115" s="13"/>
      <c r="O4115" s="5"/>
      <c r="P4115" s="8"/>
      <c r="Q4115" s="9"/>
      <c r="R4115" s="9" t="str">
        <f>IFERROR(VLOOKUP(Tabla2[[#This Row],[CONTRATISTA PRNCIPAL]],Hoja1!$L$5:$M$9,2,FALSE),"CJV")</f>
        <v>CJV</v>
      </c>
      <c r="S4115" s="9" t="str">
        <f>IF(Tabla2[[#This Row],[EMPRESA]]=Tabla2[[#This Row],[CONTRATISTA PRNCIPAL]],"Principal","Secundaria")</f>
        <v>Principal</v>
      </c>
      <c r="T4115" s="10">
        <f>IFERROR(1/COUNTIF(Tabla2[CONTRATISTA PRNCIPAL],Tabla2[[#This Row],[CONTRATISTA PRNCIPAL]]),0)</f>
        <v>0</v>
      </c>
      <c r="U4115" s="33" t="str">
        <f ca="1">IF(((TODAY()-Tabla2[[#This Row],[FECHA NACIMIENTO]])/365)&lt;18,"Corregir", IF(((TODAY()-Tabla2[[#This Row],[FECHA NACIMIENTO]])/365)&gt;80, "Corregir",ROUNDDOWN(((TODAY()-Tabla2[[#This Row],[FECHA NACIMIENTO]])/365),0)))</f>
        <v>Corregir</v>
      </c>
      <c r="V411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15" s="34" t="str">
        <f ca="1">+IF(Tabla2[[#This Row],[Edad]]="Corregir","Corregir","Ok")</f>
        <v>Corregir</v>
      </c>
      <c r="X4115" s="10" t="str">
        <f>+IFERROR(VLOOKUP(Tabla2[[#This Row],[DISTRITO SEGÚN DNI]],Hoja1!$A$2:$B$55,2,FALSE),"No")</f>
        <v>No</v>
      </c>
      <c r="Y4115" s="10" t="str">
        <f>IF(OR(LOWER(Tabla2[[#This Row],[GENERO]])="masculino", LOWER(Tabla2[[#This Row],[GENERO]])="femenino"),"OK","Corregir")</f>
        <v>Corregir</v>
      </c>
      <c r="Z4115" s="10" t="str">
        <f>+IF(Tabla2[[#This Row],[Nro. DNI / CE]]="","Corregir",IF(LEN(Tabla2[[#This Row],[Nro. DNI / CE]])&gt;=8,"OK","Corregir"))</f>
        <v>Corregir</v>
      </c>
      <c r="AA4115" s="10">
        <f>COUNTIF(Tabla2[APELLIDOS Y NOMBRES],Tabla2[[#This Row],[APELLIDOS Y NOMBRES]])</f>
        <v>0</v>
      </c>
      <c r="AB4115" t="str">
        <f ca="1">+IFERROR(IF(Tabla2[[#This Row],[FECHA CESE/BAJA]]="","No Aplica",IF(AND(MONTH(Tabla2[[#This Row],[FECHA CESE/BAJA]])=MONTH(TODAY()-30),YEAR(Tabla2[[#This Row],[FECHA CESE/BAJA]])=YEAR(TODAY())),MONTH(TODAY()-30)&amp;"-"&amp;YEAR(TODAY()),"Borrar")),"No aplica")</f>
        <v>No Aplica</v>
      </c>
      <c r="AC4115" t="str">
        <f ca="1">+IFERROR(IF(Tabla2[[#This Row],[FECHA INICIO DE LABORES EN OBRA]]="","No Aplica",IF(AND(MONTH(Tabla2[[#This Row],[FECHA INICIO DE LABORES EN OBRA]])=MONTH(TODAY()-30),YEAR(Tabla2[[#This Row],[FECHA INICIO DE LABORES EN OBRA]])=YEAR(TODAY())),MONTH(TODAY()-30)&amp;"-"&amp;YEAR(TODAY()),"No Aplica")),"No Aplica")</f>
        <v>No Aplica</v>
      </c>
    </row>
    <row r="4116" spans="1:29" x14ac:dyDescent="0.25">
      <c r="A4116" s="2"/>
      <c r="B4116" s="3"/>
      <c r="C4116" s="3"/>
      <c r="D4116" s="3"/>
      <c r="E4116" s="3"/>
      <c r="F4116" s="36"/>
      <c r="G4116" s="3"/>
      <c r="H4116" s="3"/>
      <c r="I4116" s="3"/>
      <c r="J4116" s="3"/>
      <c r="K4116" s="3"/>
      <c r="L4116" s="8"/>
      <c r="M4116" s="5"/>
      <c r="N4116" s="13"/>
      <c r="O4116" s="5"/>
      <c r="P4116" s="8"/>
      <c r="Q4116" s="9"/>
      <c r="R4116" s="9" t="str">
        <f>IFERROR(VLOOKUP(Tabla2[[#This Row],[CONTRATISTA PRNCIPAL]],Hoja1!$L$5:$M$9,2,FALSE),"CJV")</f>
        <v>CJV</v>
      </c>
      <c r="S4116" s="9" t="str">
        <f>IF(Tabla2[[#This Row],[EMPRESA]]=Tabla2[[#This Row],[CONTRATISTA PRNCIPAL]],"Principal","Secundaria")</f>
        <v>Principal</v>
      </c>
      <c r="T4116" s="10">
        <f>IFERROR(1/COUNTIF(Tabla2[CONTRATISTA PRNCIPAL],Tabla2[[#This Row],[CONTRATISTA PRNCIPAL]]),0)</f>
        <v>0</v>
      </c>
      <c r="U4116" s="33" t="str">
        <f ca="1">IF(((TODAY()-Tabla2[[#This Row],[FECHA NACIMIENTO]])/365)&lt;18,"Corregir", IF(((TODAY()-Tabla2[[#This Row],[FECHA NACIMIENTO]])/365)&gt;80, "Corregir",ROUNDDOWN(((TODAY()-Tabla2[[#This Row],[FECHA NACIMIENTO]])/365),0)))</f>
        <v>Corregir</v>
      </c>
      <c r="V411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16" s="34" t="str">
        <f ca="1">+IF(Tabla2[[#This Row],[Edad]]="Corregir","Corregir","Ok")</f>
        <v>Corregir</v>
      </c>
      <c r="X4116" s="10" t="str">
        <f>+IFERROR(VLOOKUP(Tabla2[[#This Row],[DISTRITO SEGÚN DNI]],Hoja1!$A$2:$B$55,2,FALSE),"No")</f>
        <v>No</v>
      </c>
      <c r="Y4116" s="10" t="str">
        <f>IF(OR(LOWER(Tabla2[[#This Row],[GENERO]])="masculino", LOWER(Tabla2[[#This Row],[GENERO]])="femenino"),"OK","Corregir")</f>
        <v>Corregir</v>
      </c>
      <c r="Z4116" s="10" t="str">
        <f>+IF(Tabla2[[#This Row],[Nro. DNI / CE]]="","Corregir",IF(LEN(Tabla2[[#This Row],[Nro. DNI / CE]])&gt;=8,"OK","Corregir"))</f>
        <v>Corregir</v>
      </c>
      <c r="AA4116" s="10">
        <f>COUNTIF(Tabla2[APELLIDOS Y NOMBRES],Tabla2[[#This Row],[APELLIDOS Y NOMBRES]])</f>
        <v>0</v>
      </c>
      <c r="AB4116" t="str">
        <f ca="1">+IFERROR(IF(Tabla2[[#This Row],[FECHA CESE/BAJA]]="","No Aplica",IF(AND(MONTH(Tabla2[[#This Row],[FECHA CESE/BAJA]])=MONTH(TODAY()-30),YEAR(Tabla2[[#This Row],[FECHA CESE/BAJA]])=YEAR(TODAY())),MONTH(TODAY()-30)&amp;"-"&amp;YEAR(TODAY()),"Borrar")),"No aplica")</f>
        <v>No Aplica</v>
      </c>
      <c r="AC4116" t="str">
        <f ca="1">+IFERROR(IF(Tabla2[[#This Row],[FECHA INICIO DE LABORES EN OBRA]]="","No Aplica",IF(AND(MONTH(Tabla2[[#This Row],[FECHA INICIO DE LABORES EN OBRA]])=MONTH(TODAY()-30),YEAR(Tabla2[[#This Row],[FECHA INICIO DE LABORES EN OBRA]])=YEAR(TODAY())),MONTH(TODAY()-30)&amp;"-"&amp;YEAR(TODAY()),"No Aplica")),"No Aplica")</f>
        <v>No Aplica</v>
      </c>
    </row>
    <row r="4117" spans="1:29" x14ac:dyDescent="0.25">
      <c r="A4117" s="2"/>
      <c r="B4117" s="3"/>
      <c r="C4117" s="3"/>
      <c r="D4117" s="3"/>
      <c r="E4117" s="3"/>
      <c r="F4117" s="36"/>
      <c r="G4117" s="3"/>
      <c r="H4117" s="3"/>
      <c r="I4117" s="3"/>
      <c r="J4117" s="3"/>
      <c r="K4117" s="3"/>
      <c r="L4117" s="8"/>
      <c r="M4117" s="5"/>
      <c r="N4117" s="13"/>
      <c r="O4117" s="5"/>
      <c r="P4117" s="8"/>
      <c r="Q4117" s="9"/>
      <c r="R4117" s="9" t="str">
        <f>IFERROR(VLOOKUP(Tabla2[[#This Row],[CONTRATISTA PRNCIPAL]],Hoja1!$L$5:$M$9,2,FALSE),"CJV")</f>
        <v>CJV</v>
      </c>
      <c r="S4117" s="9" t="str">
        <f>IF(Tabla2[[#This Row],[EMPRESA]]=Tabla2[[#This Row],[CONTRATISTA PRNCIPAL]],"Principal","Secundaria")</f>
        <v>Principal</v>
      </c>
      <c r="T4117" s="10">
        <f>IFERROR(1/COUNTIF(Tabla2[CONTRATISTA PRNCIPAL],Tabla2[[#This Row],[CONTRATISTA PRNCIPAL]]),0)</f>
        <v>0</v>
      </c>
      <c r="U4117" s="33" t="str">
        <f ca="1">IF(((TODAY()-Tabla2[[#This Row],[FECHA NACIMIENTO]])/365)&lt;18,"Corregir", IF(((TODAY()-Tabla2[[#This Row],[FECHA NACIMIENTO]])/365)&gt;80, "Corregir",ROUNDDOWN(((TODAY()-Tabla2[[#This Row],[FECHA NACIMIENTO]])/365),0)))</f>
        <v>Corregir</v>
      </c>
      <c r="V411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17" s="34" t="str">
        <f ca="1">+IF(Tabla2[[#This Row],[Edad]]="Corregir","Corregir","Ok")</f>
        <v>Corregir</v>
      </c>
      <c r="X4117" s="10" t="str">
        <f>+IFERROR(VLOOKUP(Tabla2[[#This Row],[DISTRITO SEGÚN DNI]],Hoja1!$A$2:$B$55,2,FALSE),"No")</f>
        <v>No</v>
      </c>
      <c r="Y4117" s="10" t="str">
        <f>IF(OR(LOWER(Tabla2[[#This Row],[GENERO]])="masculino", LOWER(Tabla2[[#This Row],[GENERO]])="femenino"),"OK","Corregir")</f>
        <v>Corregir</v>
      </c>
      <c r="Z4117" s="10" t="str">
        <f>+IF(Tabla2[[#This Row],[Nro. DNI / CE]]="","Corregir",IF(LEN(Tabla2[[#This Row],[Nro. DNI / CE]])&gt;=8,"OK","Corregir"))</f>
        <v>Corregir</v>
      </c>
      <c r="AA4117" s="10">
        <f>COUNTIF(Tabla2[APELLIDOS Y NOMBRES],Tabla2[[#This Row],[APELLIDOS Y NOMBRES]])</f>
        <v>0</v>
      </c>
      <c r="AB4117" t="str">
        <f ca="1">+IFERROR(IF(Tabla2[[#This Row],[FECHA CESE/BAJA]]="","No Aplica",IF(AND(MONTH(Tabla2[[#This Row],[FECHA CESE/BAJA]])=MONTH(TODAY()-30),YEAR(Tabla2[[#This Row],[FECHA CESE/BAJA]])=YEAR(TODAY())),MONTH(TODAY()-30)&amp;"-"&amp;YEAR(TODAY()),"Borrar")),"No aplica")</f>
        <v>No Aplica</v>
      </c>
      <c r="AC4117" t="str">
        <f ca="1">+IFERROR(IF(Tabla2[[#This Row],[FECHA INICIO DE LABORES EN OBRA]]="","No Aplica",IF(AND(MONTH(Tabla2[[#This Row],[FECHA INICIO DE LABORES EN OBRA]])=MONTH(TODAY()-30),YEAR(Tabla2[[#This Row],[FECHA INICIO DE LABORES EN OBRA]])=YEAR(TODAY())),MONTH(TODAY()-30)&amp;"-"&amp;YEAR(TODAY()),"No Aplica")),"No Aplica")</f>
        <v>No Aplica</v>
      </c>
    </row>
    <row r="4118" spans="1:29" x14ac:dyDescent="0.25">
      <c r="A4118" s="2"/>
      <c r="B4118" s="3"/>
      <c r="C4118" s="3"/>
      <c r="D4118" s="3"/>
      <c r="E4118" s="3"/>
      <c r="F4118" s="36"/>
      <c r="G4118" s="3"/>
      <c r="H4118" s="3"/>
      <c r="I4118" s="3"/>
      <c r="J4118" s="3"/>
      <c r="K4118" s="3"/>
      <c r="L4118" s="8"/>
      <c r="M4118" s="5"/>
      <c r="N4118" s="13"/>
      <c r="O4118" s="5"/>
      <c r="P4118" s="8"/>
      <c r="Q4118" s="9"/>
      <c r="R4118" s="9" t="str">
        <f>IFERROR(VLOOKUP(Tabla2[[#This Row],[CONTRATISTA PRNCIPAL]],Hoja1!$L$5:$M$9,2,FALSE),"CJV")</f>
        <v>CJV</v>
      </c>
      <c r="S4118" s="9" t="str">
        <f>IF(Tabla2[[#This Row],[EMPRESA]]=Tabla2[[#This Row],[CONTRATISTA PRNCIPAL]],"Principal","Secundaria")</f>
        <v>Principal</v>
      </c>
      <c r="T4118" s="10">
        <f>IFERROR(1/COUNTIF(Tabla2[CONTRATISTA PRNCIPAL],Tabla2[[#This Row],[CONTRATISTA PRNCIPAL]]),0)</f>
        <v>0</v>
      </c>
      <c r="U4118" s="33" t="str">
        <f ca="1">IF(((TODAY()-Tabla2[[#This Row],[FECHA NACIMIENTO]])/365)&lt;18,"Corregir", IF(((TODAY()-Tabla2[[#This Row],[FECHA NACIMIENTO]])/365)&gt;80, "Corregir",ROUNDDOWN(((TODAY()-Tabla2[[#This Row],[FECHA NACIMIENTO]])/365),0)))</f>
        <v>Corregir</v>
      </c>
      <c r="V411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18" s="34" t="str">
        <f ca="1">+IF(Tabla2[[#This Row],[Edad]]="Corregir","Corregir","Ok")</f>
        <v>Corregir</v>
      </c>
      <c r="X4118" s="10" t="str">
        <f>+IFERROR(VLOOKUP(Tabla2[[#This Row],[DISTRITO SEGÚN DNI]],Hoja1!$A$2:$B$55,2,FALSE),"No")</f>
        <v>No</v>
      </c>
      <c r="Y4118" s="10" t="str">
        <f>IF(OR(LOWER(Tabla2[[#This Row],[GENERO]])="masculino", LOWER(Tabla2[[#This Row],[GENERO]])="femenino"),"OK","Corregir")</f>
        <v>Corregir</v>
      </c>
      <c r="Z4118" s="10" t="str">
        <f>+IF(Tabla2[[#This Row],[Nro. DNI / CE]]="","Corregir",IF(LEN(Tabla2[[#This Row],[Nro. DNI / CE]])&gt;=8,"OK","Corregir"))</f>
        <v>Corregir</v>
      </c>
      <c r="AA4118" s="10">
        <f>COUNTIF(Tabla2[APELLIDOS Y NOMBRES],Tabla2[[#This Row],[APELLIDOS Y NOMBRES]])</f>
        <v>0</v>
      </c>
      <c r="AB4118" t="str">
        <f ca="1">+IFERROR(IF(Tabla2[[#This Row],[FECHA CESE/BAJA]]="","No Aplica",IF(AND(MONTH(Tabla2[[#This Row],[FECHA CESE/BAJA]])=MONTH(TODAY()-30),YEAR(Tabla2[[#This Row],[FECHA CESE/BAJA]])=YEAR(TODAY())),MONTH(TODAY()-30)&amp;"-"&amp;YEAR(TODAY()),"Borrar")),"No aplica")</f>
        <v>No Aplica</v>
      </c>
      <c r="AC4118" t="str">
        <f ca="1">+IFERROR(IF(Tabla2[[#This Row],[FECHA INICIO DE LABORES EN OBRA]]="","No Aplica",IF(AND(MONTH(Tabla2[[#This Row],[FECHA INICIO DE LABORES EN OBRA]])=MONTH(TODAY()-30),YEAR(Tabla2[[#This Row],[FECHA INICIO DE LABORES EN OBRA]])=YEAR(TODAY())),MONTH(TODAY()-30)&amp;"-"&amp;YEAR(TODAY()),"No Aplica")),"No Aplica")</f>
        <v>No Aplica</v>
      </c>
    </row>
    <row r="4119" spans="1:29" x14ac:dyDescent="0.25">
      <c r="A4119" s="2"/>
      <c r="B4119" s="3"/>
      <c r="C4119" s="3"/>
      <c r="D4119" s="3"/>
      <c r="E4119" s="3"/>
      <c r="F4119" s="36"/>
      <c r="G4119" s="3"/>
      <c r="H4119" s="3"/>
      <c r="I4119" s="3"/>
      <c r="J4119" s="3"/>
      <c r="K4119" s="3"/>
      <c r="L4119" s="8"/>
      <c r="M4119" s="5"/>
      <c r="N4119" s="13"/>
      <c r="O4119" s="5"/>
      <c r="P4119" s="8"/>
      <c r="Q4119" s="9"/>
      <c r="R4119" s="9" t="str">
        <f>IFERROR(VLOOKUP(Tabla2[[#This Row],[CONTRATISTA PRNCIPAL]],Hoja1!$L$5:$M$9,2,FALSE),"CJV")</f>
        <v>CJV</v>
      </c>
      <c r="S4119" s="9" t="str">
        <f>IF(Tabla2[[#This Row],[EMPRESA]]=Tabla2[[#This Row],[CONTRATISTA PRNCIPAL]],"Principal","Secundaria")</f>
        <v>Principal</v>
      </c>
      <c r="T4119" s="10">
        <f>IFERROR(1/COUNTIF(Tabla2[CONTRATISTA PRNCIPAL],Tabla2[[#This Row],[CONTRATISTA PRNCIPAL]]),0)</f>
        <v>0</v>
      </c>
      <c r="U4119" s="33" t="str">
        <f ca="1">IF(((TODAY()-Tabla2[[#This Row],[FECHA NACIMIENTO]])/365)&lt;18,"Corregir", IF(((TODAY()-Tabla2[[#This Row],[FECHA NACIMIENTO]])/365)&gt;80, "Corregir",ROUNDDOWN(((TODAY()-Tabla2[[#This Row],[FECHA NACIMIENTO]])/365),0)))</f>
        <v>Corregir</v>
      </c>
      <c r="V411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19" s="34" t="str">
        <f ca="1">+IF(Tabla2[[#This Row],[Edad]]="Corregir","Corregir","Ok")</f>
        <v>Corregir</v>
      </c>
      <c r="X4119" s="10" t="str">
        <f>+IFERROR(VLOOKUP(Tabla2[[#This Row],[DISTRITO SEGÚN DNI]],Hoja1!$A$2:$B$55,2,FALSE),"No")</f>
        <v>No</v>
      </c>
      <c r="Y4119" s="10" t="str">
        <f>IF(OR(LOWER(Tabla2[[#This Row],[GENERO]])="masculino", LOWER(Tabla2[[#This Row],[GENERO]])="femenino"),"OK","Corregir")</f>
        <v>Corregir</v>
      </c>
      <c r="Z4119" s="10" t="str">
        <f>+IF(Tabla2[[#This Row],[Nro. DNI / CE]]="","Corregir",IF(LEN(Tabla2[[#This Row],[Nro. DNI / CE]])&gt;=8,"OK","Corregir"))</f>
        <v>Corregir</v>
      </c>
      <c r="AA4119" s="10">
        <f>COUNTIF(Tabla2[APELLIDOS Y NOMBRES],Tabla2[[#This Row],[APELLIDOS Y NOMBRES]])</f>
        <v>0</v>
      </c>
      <c r="AB4119" t="str">
        <f ca="1">+IFERROR(IF(Tabla2[[#This Row],[FECHA CESE/BAJA]]="","No Aplica",IF(AND(MONTH(Tabla2[[#This Row],[FECHA CESE/BAJA]])=MONTH(TODAY()-30),YEAR(Tabla2[[#This Row],[FECHA CESE/BAJA]])=YEAR(TODAY())),MONTH(TODAY()-30)&amp;"-"&amp;YEAR(TODAY()),"Borrar")),"No aplica")</f>
        <v>No Aplica</v>
      </c>
      <c r="AC4119" t="str">
        <f ca="1">+IFERROR(IF(Tabla2[[#This Row],[FECHA INICIO DE LABORES EN OBRA]]="","No Aplica",IF(AND(MONTH(Tabla2[[#This Row],[FECHA INICIO DE LABORES EN OBRA]])=MONTH(TODAY()-30),YEAR(Tabla2[[#This Row],[FECHA INICIO DE LABORES EN OBRA]])=YEAR(TODAY())),MONTH(TODAY()-30)&amp;"-"&amp;YEAR(TODAY()),"No Aplica")),"No Aplica")</f>
        <v>No Aplica</v>
      </c>
    </row>
    <row r="4120" spans="1:29" x14ac:dyDescent="0.25">
      <c r="A4120" s="2"/>
      <c r="B4120" s="3"/>
      <c r="C4120" s="3"/>
      <c r="D4120" s="3"/>
      <c r="E4120" s="3"/>
      <c r="F4120" s="36"/>
      <c r="G4120" s="3"/>
      <c r="H4120" s="3"/>
      <c r="I4120" s="3"/>
      <c r="J4120" s="3"/>
      <c r="K4120" s="3"/>
      <c r="L4120" s="8"/>
      <c r="M4120" s="5"/>
      <c r="N4120" s="13"/>
      <c r="O4120" s="5"/>
      <c r="P4120" s="8"/>
      <c r="Q4120" s="9"/>
      <c r="R4120" s="9" t="str">
        <f>IFERROR(VLOOKUP(Tabla2[[#This Row],[CONTRATISTA PRNCIPAL]],Hoja1!$L$5:$M$9,2,FALSE),"CJV")</f>
        <v>CJV</v>
      </c>
      <c r="S4120" s="9" t="str">
        <f>IF(Tabla2[[#This Row],[EMPRESA]]=Tabla2[[#This Row],[CONTRATISTA PRNCIPAL]],"Principal","Secundaria")</f>
        <v>Principal</v>
      </c>
      <c r="T4120" s="10">
        <f>IFERROR(1/COUNTIF(Tabla2[CONTRATISTA PRNCIPAL],Tabla2[[#This Row],[CONTRATISTA PRNCIPAL]]),0)</f>
        <v>0</v>
      </c>
      <c r="U4120" s="33" t="str">
        <f ca="1">IF(((TODAY()-Tabla2[[#This Row],[FECHA NACIMIENTO]])/365)&lt;18,"Corregir", IF(((TODAY()-Tabla2[[#This Row],[FECHA NACIMIENTO]])/365)&gt;80, "Corregir",ROUNDDOWN(((TODAY()-Tabla2[[#This Row],[FECHA NACIMIENTO]])/365),0)))</f>
        <v>Corregir</v>
      </c>
      <c r="V412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20" s="34" t="str">
        <f ca="1">+IF(Tabla2[[#This Row],[Edad]]="Corregir","Corregir","Ok")</f>
        <v>Corregir</v>
      </c>
      <c r="X4120" s="10" t="str">
        <f>+IFERROR(VLOOKUP(Tabla2[[#This Row],[DISTRITO SEGÚN DNI]],Hoja1!$A$2:$B$55,2,FALSE),"No")</f>
        <v>No</v>
      </c>
      <c r="Y4120" s="10" t="str">
        <f>IF(OR(LOWER(Tabla2[[#This Row],[GENERO]])="masculino", LOWER(Tabla2[[#This Row],[GENERO]])="femenino"),"OK","Corregir")</f>
        <v>Corregir</v>
      </c>
      <c r="Z4120" s="10" t="str">
        <f>+IF(Tabla2[[#This Row],[Nro. DNI / CE]]="","Corregir",IF(LEN(Tabla2[[#This Row],[Nro. DNI / CE]])&gt;=8,"OK","Corregir"))</f>
        <v>Corregir</v>
      </c>
      <c r="AA4120" s="10">
        <f>COUNTIF(Tabla2[APELLIDOS Y NOMBRES],Tabla2[[#This Row],[APELLIDOS Y NOMBRES]])</f>
        <v>0</v>
      </c>
      <c r="AB4120" t="str">
        <f ca="1">+IFERROR(IF(Tabla2[[#This Row],[FECHA CESE/BAJA]]="","No Aplica",IF(AND(MONTH(Tabla2[[#This Row],[FECHA CESE/BAJA]])=MONTH(TODAY()-30),YEAR(Tabla2[[#This Row],[FECHA CESE/BAJA]])=YEAR(TODAY())),MONTH(TODAY()-30)&amp;"-"&amp;YEAR(TODAY()),"Borrar")),"No aplica")</f>
        <v>No Aplica</v>
      </c>
      <c r="AC4120" t="str">
        <f ca="1">+IFERROR(IF(Tabla2[[#This Row],[FECHA INICIO DE LABORES EN OBRA]]="","No Aplica",IF(AND(MONTH(Tabla2[[#This Row],[FECHA INICIO DE LABORES EN OBRA]])=MONTH(TODAY()-30),YEAR(Tabla2[[#This Row],[FECHA INICIO DE LABORES EN OBRA]])=YEAR(TODAY())),MONTH(TODAY()-30)&amp;"-"&amp;YEAR(TODAY()),"No Aplica")),"No Aplica")</f>
        <v>No Aplica</v>
      </c>
    </row>
    <row r="4121" spans="1:29" x14ac:dyDescent="0.25">
      <c r="A4121" s="2"/>
      <c r="B4121" s="3"/>
      <c r="C4121" s="3"/>
      <c r="D4121" s="3"/>
      <c r="E4121" s="3"/>
      <c r="F4121" s="36"/>
      <c r="G4121" s="3"/>
      <c r="H4121" s="3"/>
      <c r="I4121" s="3"/>
      <c r="J4121" s="3"/>
      <c r="K4121" s="3"/>
      <c r="L4121" s="8"/>
      <c r="M4121" s="5"/>
      <c r="N4121" s="13"/>
      <c r="O4121" s="5"/>
      <c r="P4121" s="8"/>
      <c r="Q4121" s="9"/>
      <c r="R4121" s="9" t="str">
        <f>IFERROR(VLOOKUP(Tabla2[[#This Row],[CONTRATISTA PRNCIPAL]],Hoja1!$L$5:$M$9,2,FALSE),"CJV")</f>
        <v>CJV</v>
      </c>
      <c r="S4121" s="9" t="str">
        <f>IF(Tabla2[[#This Row],[EMPRESA]]=Tabla2[[#This Row],[CONTRATISTA PRNCIPAL]],"Principal","Secundaria")</f>
        <v>Principal</v>
      </c>
      <c r="T4121" s="10">
        <f>IFERROR(1/COUNTIF(Tabla2[CONTRATISTA PRNCIPAL],Tabla2[[#This Row],[CONTRATISTA PRNCIPAL]]),0)</f>
        <v>0</v>
      </c>
      <c r="U4121" s="33" t="str">
        <f ca="1">IF(((TODAY()-Tabla2[[#This Row],[FECHA NACIMIENTO]])/365)&lt;18,"Corregir", IF(((TODAY()-Tabla2[[#This Row],[FECHA NACIMIENTO]])/365)&gt;80, "Corregir",ROUNDDOWN(((TODAY()-Tabla2[[#This Row],[FECHA NACIMIENTO]])/365),0)))</f>
        <v>Corregir</v>
      </c>
      <c r="V412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21" s="34" t="str">
        <f ca="1">+IF(Tabla2[[#This Row],[Edad]]="Corregir","Corregir","Ok")</f>
        <v>Corregir</v>
      </c>
      <c r="X4121" s="10" t="str">
        <f>+IFERROR(VLOOKUP(Tabla2[[#This Row],[DISTRITO SEGÚN DNI]],Hoja1!$A$2:$B$55,2,FALSE),"No")</f>
        <v>No</v>
      </c>
      <c r="Y4121" s="10" t="str">
        <f>IF(OR(LOWER(Tabla2[[#This Row],[GENERO]])="masculino", LOWER(Tabla2[[#This Row],[GENERO]])="femenino"),"OK","Corregir")</f>
        <v>Corregir</v>
      </c>
      <c r="Z4121" s="10" t="str">
        <f>+IF(Tabla2[[#This Row],[Nro. DNI / CE]]="","Corregir",IF(LEN(Tabla2[[#This Row],[Nro. DNI / CE]])&gt;=8,"OK","Corregir"))</f>
        <v>Corregir</v>
      </c>
      <c r="AA4121" s="10">
        <f>COUNTIF(Tabla2[APELLIDOS Y NOMBRES],Tabla2[[#This Row],[APELLIDOS Y NOMBRES]])</f>
        <v>0</v>
      </c>
      <c r="AB4121" t="str">
        <f ca="1">+IFERROR(IF(Tabla2[[#This Row],[FECHA CESE/BAJA]]="","No Aplica",IF(AND(MONTH(Tabla2[[#This Row],[FECHA CESE/BAJA]])=MONTH(TODAY()-30),YEAR(Tabla2[[#This Row],[FECHA CESE/BAJA]])=YEAR(TODAY())),MONTH(TODAY()-30)&amp;"-"&amp;YEAR(TODAY()),"Borrar")),"No aplica")</f>
        <v>No Aplica</v>
      </c>
      <c r="AC4121" t="str">
        <f ca="1">+IFERROR(IF(Tabla2[[#This Row],[FECHA INICIO DE LABORES EN OBRA]]="","No Aplica",IF(AND(MONTH(Tabla2[[#This Row],[FECHA INICIO DE LABORES EN OBRA]])=MONTH(TODAY()-30),YEAR(Tabla2[[#This Row],[FECHA INICIO DE LABORES EN OBRA]])=YEAR(TODAY())),MONTH(TODAY()-30)&amp;"-"&amp;YEAR(TODAY()),"No Aplica")),"No Aplica")</f>
        <v>No Aplica</v>
      </c>
    </row>
    <row r="4122" spans="1:29" x14ac:dyDescent="0.25">
      <c r="A4122" s="2"/>
      <c r="B4122" s="3"/>
      <c r="C4122" s="3"/>
      <c r="D4122" s="3"/>
      <c r="E4122" s="3"/>
      <c r="F4122" s="36"/>
      <c r="G4122" s="3"/>
      <c r="H4122" s="3"/>
      <c r="I4122" s="3"/>
      <c r="J4122" s="3"/>
      <c r="K4122" s="3"/>
      <c r="L4122" s="8"/>
      <c r="M4122" s="5"/>
      <c r="N4122" s="13"/>
      <c r="O4122" s="5"/>
      <c r="P4122" s="8"/>
      <c r="Q4122" s="9"/>
      <c r="R4122" s="9" t="str">
        <f>IFERROR(VLOOKUP(Tabla2[[#This Row],[CONTRATISTA PRNCIPAL]],Hoja1!$L$5:$M$9,2,FALSE),"CJV")</f>
        <v>CJV</v>
      </c>
      <c r="S4122" s="9" t="str">
        <f>IF(Tabla2[[#This Row],[EMPRESA]]=Tabla2[[#This Row],[CONTRATISTA PRNCIPAL]],"Principal","Secundaria")</f>
        <v>Principal</v>
      </c>
      <c r="T4122" s="10">
        <f>IFERROR(1/COUNTIF(Tabla2[CONTRATISTA PRNCIPAL],Tabla2[[#This Row],[CONTRATISTA PRNCIPAL]]),0)</f>
        <v>0</v>
      </c>
      <c r="U4122" s="33" t="str">
        <f ca="1">IF(((TODAY()-Tabla2[[#This Row],[FECHA NACIMIENTO]])/365)&lt;18,"Corregir", IF(((TODAY()-Tabla2[[#This Row],[FECHA NACIMIENTO]])/365)&gt;80, "Corregir",ROUNDDOWN(((TODAY()-Tabla2[[#This Row],[FECHA NACIMIENTO]])/365),0)))</f>
        <v>Corregir</v>
      </c>
      <c r="V412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22" s="34" t="str">
        <f ca="1">+IF(Tabla2[[#This Row],[Edad]]="Corregir","Corregir","Ok")</f>
        <v>Corregir</v>
      </c>
      <c r="X4122" s="10" t="str">
        <f>+IFERROR(VLOOKUP(Tabla2[[#This Row],[DISTRITO SEGÚN DNI]],Hoja1!$A$2:$B$55,2,FALSE),"No")</f>
        <v>No</v>
      </c>
      <c r="Y4122" s="10" t="str">
        <f>IF(OR(LOWER(Tabla2[[#This Row],[GENERO]])="masculino", LOWER(Tabla2[[#This Row],[GENERO]])="femenino"),"OK","Corregir")</f>
        <v>Corregir</v>
      </c>
      <c r="Z4122" s="10" t="str">
        <f>+IF(Tabla2[[#This Row],[Nro. DNI / CE]]="","Corregir",IF(LEN(Tabla2[[#This Row],[Nro. DNI / CE]])&gt;=8,"OK","Corregir"))</f>
        <v>Corregir</v>
      </c>
      <c r="AA4122" s="10">
        <f>COUNTIF(Tabla2[APELLIDOS Y NOMBRES],Tabla2[[#This Row],[APELLIDOS Y NOMBRES]])</f>
        <v>0</v>
      </c>
      <c r="AB4122" t="str">
        <f ca="1">+IFERROR(IF(Tabla2[[#This Row],[FECHA CESE/BAJA]]="","No Aplica",IF(AND(MONTH(Tabla2[[#This Row],[FECHA CESE/BAJA]])=MONTH(TODAY()-30),YEAR(Tabla2[[#This Row],[FECHA CESE/BAJA]])=YEAR(TODAY())),MONTH(TODAY()-30)&amp;"-"&amp;YEAR(TODAY()),"Borrar")),"No aplica")</f>
        <v>No Aplica</v>
      </c>
      <c r="AC4122" t="str">
        <f ca="1">+IFERROR(IF(Tabla2[[#This Row],[FECHA INICIO DE LABORES EN OBRA]]="","No Aplica",IF(AND(MONTH(Tabla2[[#This Row],[FECHA INICIO DE LABORES EN OBRA]])=MONTH(TODAY()-30),YEAR(Tabla2[[#This Row],[FECHA INICIO DE LABORES EN OBRA]])=YEAR(TODAY())),MONTH(TODAY()-30)&amp;"-"&amp;YEAR(TODAY()),"No Aplica")),"No Aplica")</f>
        <v>No Aplica</v>
      </c>
    </row>
    <row r="4123" spans="1:29" x14ac:dyDescent="0.25">
      <c r="A4123" s="2"/>
      <c r="B4123" s="3"/>
      <c r="C4123" s="3"/>
      <c r="D4123" s="3"/>
      <c r="E4123" s="3"/>
      <c r="F4123" s="36"/>
      <c r="G4123" s="3"/>
      <c r="H4123" s="3"/>
      <c r="I4123" s="3"/>
      <c r="J4123" s="3"/>
      <c r="K4123" s="3"/>
      <c r="L4123" s="8"/>
      <c r="M4123" s="5"/>
      <c r="N4123" s="13"/>
      <c r="O4123" s="5"/>
      <c r="P4123" s="8"/>
      <c r="Q4123" s="9"/>
      <c r="R4123" s="9" t="str">
        <f>IFERROR(VLOOKUP(Tabla2[[#This Row],[CONTRATISTA PRNCIPAL]],Hoja1!$L$5:$M$9,2,FALSE),"CJV")</f>
        <v>CJV</v>
      </c>
      <c r="S4123" s="9" t="str">
        <f>IF(Tabla2[[#This Row],[EMPRESA]]=Tabla2[[#This Row],[CONTRATISTA PRNCIPAL]],"Principal","Secundaria")</f>
        <v>Principal</v>
      </c>
      <c r="T4123" s="10">
        <f>IFERROR(1/COUNTIF(Tabla2[CONTRATISTA PRNCIPAL],Tabla2[[#This Row],[CONTRATISTA PRNCIPAL]]),0)</f>
        <v>0</v>
      </c>
      <c r="U4123" s="33" t="str">
        <f ca="1">IF(((TODAY()-Tabla2[[#This Row],[FECHA NACIMIENTO]])/365)&lt;18,"Corregir", IF(((TODAY()-Tabla2[[#This Row],[FECHA NACIMIENTO]])/365)&gt;80, "Corregir",ROUNDDOWN(((TODAY()-Tabla2[[#This Row],[FECHA NACIMIENTO]])/365),0)))</f>
        <v>Corregir</v>
      </c>
      <c r="V412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23" s="34" t="str">
        <f ca="1">+IF(Tabla2[[#This Row],[Edad]]="Corregir","Corregir","Ok")</f>
        <v>Corregir</v>
      </c>
      <c r="X4123" s="10" t="str">
        <f>+IFERROR(VLOOKUP(Tabla2[[#This Row],[DISTRITO SEGÚN DNI]],Hoja1!$A$2:$B$55,2,FALSE),"No")</f>
        <v>No</v>
      </c>
      <c r="Y4123" s="10" t="str">
        <f>IF(OR(LOWER(Tabla2[[#This Row],[GENERO]])="masculino", LOWER(Tabla2[[#This Row],[GENERO]])="femenino"),"OK","Corregir")</f>
        <v>Corregir</v>
      </c>
      <c r="Z4123" s="10" t="str">
        <f>+IF(Tabla2[[#This Row],[Nro. DNI / CE]]="","Corregir",IF(LEN(Tabla2[[#This Row],[Nro. DNI / CE]])&gt;=8,"OK","Corregir"))</f>
        <v>Corregir</v>
      </c>
      <c r="AA4123" s="10">
        <f>COUNTIF(Tabla2[APELLIDOS Y NOMBRES],Tabla2[[#This Row],[APELLIDOS Y NOMBRES]])</f>
        <v>0</v>
      </c>
      <c r="AB4123" t="str">
        <f ca="1">+IFERROR(IF(Tabla2[[#This Row],[FECHA CESE/BAJA]]="","No Aplica",IF(AND(MONTH(Tabla2[[#This Row],[FECHA CESE/BAJA]])=MONTH(TODAY()-30),YEAR(Tabla2[[#This Row],[FECHA CESE/BAJA]])=YEAR(TODAY())),MONTH(TODAY()-30)&amp;"-"&amp;YEAR(TODAY()),"Borrar")),"No aplica")</f>
        <v>No Aplica</v>
      </c>
      <c r="AC4123" t="str">
        <f ca="1">+IFERROR(IF(Tabla2[[#This Row],[FECHA INICIO DE LABORES EN OBRA]]="","No Aplica",IF(AND(MONTH(Tabla2[[#This Row],[FECHA INICIO DE LABORES EN OBRA]])=MONTH(TODAY()-30),YEAR(Tabla2[[#This Row],[FECHA INICIO DE LABORES EN OBRA]])=YEAR(TODAY())),MONTH(TODAY()-30)&amp;"-"&amp;YEAR(TODAY()),"No Aplica")),"No Aplica")</f>
        <v>No Aplica</v>
      </c>
    </row>
    <row r="4124" spans="1:29" x14ac:dyDescent="0.25">
      <c r="A4124" s="2"/>
      <c r="B4124" s="3"/>
      <c r="C4124" s="3"/>
      <c r="D4124" s="3"/>
      <c r="E4124" s="3"/>
      <c r="F4124" s="36"/>
      <c r="G4124" s="3"/>
      <c r="H4124" s="3"/>
      <c r="I4124" s="3"/>
      <c r="J4124" s="3"/>
      <c r="K4124" s="3"/>
      <c r="L4124" s="8"/>
      <c r="M4124" s="5"/>
      <c r="N4124" s="13"/>
      <c r="O4124" s="5"/>
      <c r="P4124" s="8"/>
      <c r="Q4124" s="9"/>
      <c r="R4124" s="9" t="str">
        <f>IFERROR(VLOOKUP(Tabla2[[#This Row],[CONTRATISTA PRNCIPAL]],Hoja1!$L$5:$M$9,2,FALSE),"CJV")</f>
        <v>CJV</v>
      </c>
      <c r="S4124" s="9" t="str">
        <f>IF(Tabla2[[#This Row],[EMPRESA]]=Tabla2[[#This Row],[CONTRATISTA PRNCIPAL]],"Principal","Secundaria")</f>
        <v>Principal</v>
      </c>
      <c r="T4124" s="10">
        <f>IFERROR(1/COUNTIF(Tabla2[CONTRATISTA PRNCIPAL],Tabla2[[#This Row],[CONTRATISTA PRNCIPAL]]),0)</f>
        <v>0</v>
      </c>
      <c r="U4124" s="33" t="str">
        <f ca="1">IF(((TODAY()-Tabla2[[#This Row],[FECHA NACIMIENTO]])/365)&lt;18,"Corregir", IF(((TODAY()-Tabla2[[#This Row],[FECHA NACIMIENTO]])/365)&gt;80, "Corregir",ROUNDDOWN(((TODAY()-Tabla2[[#This Row],[FECHA NACIMIENTO]])/365),0)))</f>
        <v>Corregir</v>
      </c>
      <c r="V412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24" s="34" t="str">
        <f ca="1">+IF(Tabla2[[#This Row],[Edad]]="Corregir","Corregir","Ok")</f>
        <v>Corregir</v>
      </c>
      <c r="X4124" s="10" t="str">
        <f>+IFERROR(VLOOKUP(Tabla2[[#This Row],[DISTRITO SEGÚN DNI]],Hoja1!$A$2:$B$55,2,FALSE),"No")</f>
        <v>No</v>
      </c>
      <c r="Y4124" s="10" t="str">
        <f>IF(OR(LOWER(Tabla2[[#This Row],[GENERO]])="masculino", LOWER(Tabla2[[#This Row],[GENERO]])="femenino"),"OK","Corregir")</f>
        <v>Corregir</v>
      </c>
      <c r="Z4124" s="10" t="str">
        <f>+IF(Tabla2[[#This Row],[Nro. DNI / CE]]="","Corregir",IF(LEN(Tabla2[[#This Row],[Nro. DNI / CE]])&gt;=8,"OK","Corregir"))</f>
        <v>Corregir</v>
      </c>
      <c r="AA4124" s="10">
        <f>COUNTIF(Tabla2[APELLIDOS Y NOMBRES],Tabla2[[#This Row],[APELLIDOS Y NOMBRES]])</f>
        <v>0</v>
      </c>
      <c r="AB4124" t="str">
        <f ca="1">+IFERROR(IF(Tabla2[[#This Row],[FECHA CESE/BAJA]]="","No Aplica",IF(AND(MONTH(Tabla2[[#This Row],[FECHA CESE/BAJA]])=MONTH(TODAY()-30),YEAR(Tabla2[[#This Row],[FECHA CESE/BAJA]])=YEAR(TODAY())),MONTH(TODAY()-30)&amp;"-"&amp;YEAR(TODAY()),"Borrar")),"No aplica")</f>
        <v>No Aplica</v>
      </c>
      <c r="AC4124" t="str">
        <f ca="1">+IFERROR(IF(Tabla2[[#This Row],[FECHA INICIO DE LABORES EN OBRA]]="","No Aplica",IF(AND(MONTH(Tabla2[[#This Row],[FECHA INICIO DE LABORES EN OBRA]])=MONTH(TODAY()-30),YEAR(Tabla2[[#This Row],[FECHA INICIO DE LABORES EN OBRA]])=YEAR(TODAY())),MONTH(TODAY()-30)&amp;"-"&amp;YEAR(TODAY()),"No Aplica")),"No Aplica")</f>
        <v>No Aplica</v>
      </c>
    </row>
    <row r="4125" spans="1:29" x14ac:dyDescent="0.25">
      <c r="A4125" s="2"/>
      <c r="B4125" s="3"/>
      <c r="C4125" s="3"/>
      <c r="D4125" s="3"/>
      <c r="E4125" s="3"/>
      <c r="F4125" s="36"/>
      <c r="G4125" s="3"/>
      <c r="H4125" s="3"/>
      <c r="I4125" s="3"/>
      <c r="J4125" s="3"/>
      <c r="K4125" s="3"/>
      <c r="L4125" s="8"/>
      <c r="M4125" s="5"/>
      <c r="N4125" s="13"/>
      <c r="O4125" s="5"/>
      <c r="P4125" s="8"/>
      <c r="Q4125" s="9"/>
      <c r="R4125" s="9" t="str">
        <f>IFERROR(VLOOKUP(Tabla2[[#This Row],[CONTRATISTA PRNCIPAL]],Hoja1!$L$5:$M$9,2,FALSE),"CJV")</f>
        <v>CJV</v>
      </c>
      <c r="S4125" s="9" t="str">
        <f>IF(Tabla2[[#This Row],[EMPRESA]]=Tabla2[[#This Row],[CONTRATISTA PRNCIPAL]],"Principal","Secundaria")</f>
        <v>Principal</v>
      </c>
      <c r="T4125" s="10">
        <f>IFERROR(1/COUNTIF(Tabla2[CONTRATISTA PRNCIPAL],Tabla2[[#This Row],[CONTRATISTA PRNCIPAL]]),0)</f>
        <v>0</v>
      </c>
      <c r="U4125" s="33" t="str">
        <f ca="1">IF(((TODAY()-Tabla2[[#This Row],[FECHA NACIMIENTO]])/365)&lt;18,"Corregir", IF(((TODAY()-Tabla2[[#This Row],[FECHA NACIMIENTO]])/365)&gt;80, "Corregir",ROUNDDOWN(((TODAY()-Tabla2[[#This Row],[FECHA NACIMIENTO]])/365),0)))</f>
        <v>Corregir</v>
      </c>
      <c r="V412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25" s="34" t="str">
        <f ca="1">+IF(Tabla2[[#This Row],[Edad]]="Corregir","Corregir","Ok")</f>
        <v>Corregir</v>
      </c>
      <c r="X4125" s="10" t="str">
        <f>+IFERROR(VLOOKUP(Tabla2[[#This Row],[DISTRITO SEGÚN DNI]],Hoja1!$A$2:$B$55,2,FALSE),"No")</f>
        <v>No</v>
      </c>
      <c r="Y4125" s="10" t="str">
        <f>IF(OR(LOWER(Tabla2[[#This Row],[GENERO]])="masculino", LOWER(Tabla2[[#This Row],[GENERO]])="femenino"),"OK","Corregir")</f>
        <v>Corregir</v>
      </c>
      <c r="Z4125" s="10" t="str">
        <f>+IF(Tabla2[[#This Row],[Nro. DNI / CE]]="","Corregir",IF(LEN(Tabla2[[#This Row],[Nro. DNI / CE]])&gt;=8,"OK","Corregir"))</f>
        <v>Corregir</v>
      </c>
      <c r="AA4125" s="10">
        <f>COUNTIF(Tabla2[APELLIDOS Y NOMBRES],Tabla2[[#This Row],[APELLIDOS Y NOMBRES]])</f>
        <v>0</v>
      </c>
      <c r="AB4125" t="str">
        <f ca="1">+IFERROR(IF(Tabla2[[#This Row],[FECHA CESE/BAJA]]="","No Aplica",IF(AND(MONTH(Tabla2[[#This Row],[FECHA CESE/BAJA]])=MONTH(TODAY()-30),YEAR(Tabla2[[#This Row],[FECHA CESE/BAJA]])=YEAR(TODAY())),MONTH(TODAY()-30)&amp;"-"&amp;YEAR(TODAY()),"Borrar")),"No aplica")</f>
        <v>No Aplica</v>
      </c>
      <c r="AC4125" t="str">
        <f ca="1">+IFERROR(IF(Tabla2[[#This Row],[FECHA INICIO DE LABORES EN OBRA]]="","No Aplica",IF(AND(MONTH(Tabla2[[#This Row],[FECHA INICIO DE LABORES EN OBRA]])=MONTH(TODAY()-30),YEAR(Tabla2[[#This Row],[FECHA INICIO DE LABORES EN OBRA]])=YEAR(TODAY())),MONTH(TODAY()-30)&amp;"-"&amp;YEAR(TODAY()),"No Aplica")),"No Aplica")</f>
        <v>No Aplica</v>
      </c>
    </row>
    <row r="4126" spans="1:29" x14ac:dyDescent="0.25">
      <c r="A4126" s="2"/>
      <c r="B4126" s="3"/>
      <c r="C4126" s="3"/>
      <c r="D4126" s="3"/>
      <c r="E4126" s="3"/>
      <c r="F4126" s="36"/>
      <c r="G4126" s="3"/>
      <c r="H4126" s="3"/>
      <c r="I4126" s="3"/>
      <c r="J4126" s="3"/>
      <c r="K4126" s="3"/>
      <c r="L4126" s="8"/>
      <c r="M4126" s="5"/>
      <c r="N4126" s="13"/>
      <c r="O4126" s="5"/>
      <c r="P4126" s="8"/>
      <c r="Q4126" s="9"/>
      <c r="R4126" s="9" t="str">
        <f>IFERROR(VLOOKUP(Tabla2[[#This Row],[CONTRATISTA PRNCIPAL]],Hoja1!$L$5:$M$9,2,FALSE),"CJV")</f>
        <v>CJV</v>
      </c>
      <c r="S4126" s="9" t="str">
        <f>IF(Tabla2[[#This Row],[EMPRESA]]=Tabla2[[#This Row],[CONTRATISTA PRNCIPAL]],"Principal","Secundaria")</f>
        <v>Principal</v>
      </c>
      <c r="T4126" s="10">
        <f>IFERROR(1/COUNTIF(Tabla2[CONTRATISTA PRNCIPAL],Tabla2[[#This Row],[CONTRATISTA PRNCIPAL]]),0)</f>
        <v>0</v>
      </c>
      <c r="U4126" s="33" t="str">
        <f ca="1">IF(((TODAY()-Tabla2[[#This Row],[FECHA NACIMIENTO]])/365)&lt;18,"Corregir", IF(((TODAY()-Tabla2[[#This Row],[FECHA NACIMIENTO]])/365)&gt;80, "Corregir",ROUNDDOWN(((TODAY()-Tabla2[[#This Row],[FECHA NACIMIENTO]])/365),0)))</f>
        <v>Corregir</v>
      </c>
      <c r="V412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26" s="34" t="str">
        <f ca="1">+IF(Tabla2[[#This Row],[Edad]]="Corregir","Corregir","Ok")</f>
        <v>Corregir</v>
      </c>
      <c r="X4126" s="10" t="str">
        <f>+IFERROR(VLOOKUP(Tabla2[[#This Row],[DISTRITO SEGÚN DNI]],Hoja1!$A$2:$B$55,2,FALSE),"No")</f>
        <v>No</v>
      </c>
      <c r="Y4126" s="10" t="str">
        <f>IF(OR(LOWER(Tabla2[[#This Row],[GENERO]])="masculino", LOWER(Tabla2[[#This Row],[GENERO]])="femenino"),"OK","Corregir")</f>
        <v>Corregir</v>
      </c>
      <c r="Z4126" s="10" t="str">
        <f>+IF(Tabla2[[#This Row],[Nro. DNI / CE]]="","Corregir",IF(LEN(Tabla2[[#This Row],[Nro. DNI / CE]])&gt;=8,"OK","Corregir"))</f>
        <v>Corregir</v>
      </c>
      <c r="AA4126" s="10">
        <f>COUNTIF(Tabla2[APELLIDOS Y NOMBRES],Tabla2[[#This Row],[APELLIDOS Y NOMBRES]])</f>
        <v>0</v>
      </c>
      <c r="AB4126" t="str">
        <f ca="1">+IFERROR(IF(Tabla2[[#This Row],[FECHA CESE/BAJA]]="","No Aplica",IF(AND(MONTH(Tabla2[[#This Row],[FECHA CESE/BAJA]])=MONTH(TODAY()-30),YEAR(Tabla2[[#This Row],[FECHA CESE/BAJA]])=YEAR(TODAY())),MONTH(TODAY()-30)&amp;"-"&amp;YEAR(TODAY()),"Borrar")),"No aplica")</f>
        <v>No Aplica</v>
      </c>
      <c r="AC4126" t="str">
        <f ca="1">+IFERROR(IF(Tabla2[[#This Row],[FECHA INICIO DE LABORES EN OBRA]]="","No Aplica",IF(AND(MONTH(Tabla2[[#This Row],[FECHA INICIO DE LABORES EN OBRA]])=MONTH(TODAY()-30),YEAR(Tabla2[[#This Row],[FECHA INICIO DE LABORES EN OBRA]])=YEAR(TODAY())),MONTH(TODAY()-30)&amp;"-"&amp;YEAR(TODAY()),"No Aplica")),"No Aplica")</f>
        <v>No Aplica</v>
      </c>
    </row>
    <row r="4127" spans="1:29" x14ac:dyDescent="0.25">
      <c r="A4127" s="2"/>
      <c r="B4127" s="3"/>
      <c r="C4127" s="3"/>
      <c r="D4127" s="3"/>
      <c r="E4127" s="3"/>
      <c r="F4127" s="36"/>
      <c r="G4127" s="3"/>
      <c r="H4127" s="3"/>
      <c r="I4127" s="3"/>
      <c r="J4127" s="3"/>
      <c r="K4127" s="3"/>
      <c r="L4127" s="8"/>
      <c r="M4127" s="5"/>
      <c r="N4127" s="13"/>
      <c r="O4127" s="5"/>
      <c r="P4127" s="8"/>
      <c r="Q4127" s="9"/>
      <c r="R4127" s="9" t="str">
        <f>IFERROR(VLOOKUP(Tabla2[[#This Row],[CONTRATISTA PRNCIPAL]],Hoja1!$L$5:$M$9,2,FALSE),"CJV")</f>
        <v>CJV</v>
      </c>
      <c r="S4127" s="9" t="str">
        <f>IF(Tabla2[[#This Row],[EMPRESA]]=Tabla2[[#This Row],[CONTRATISTA PRNCIPAL]],"Principal","Secundaria")</f>
        <v>Principal</v>
      </c>
      <c r="T4127" s="10">
        <f>IFERROR(1/COUNTIF(Tabla2[CONTRATISTA PRNCIPAL],Tabla2[[#This Row],[CONTRATISTA PRNCIPAL]]),0)</f>
        <v>0</v>
      </c>
      <c r="U4127" s="33" t="str">
        <f ca="1">IF(((TODAY()-Tabla2[[#This Row],[FECHA NACIMIENTO]])/365)&lt;18,"Corregir", IF(((TODAY()-Tabla2[[#This Row],[FECHA NACIMIENTO]])/365)&gt;80, "Corregir",ROUNDDOWN(((TODAY()-Tabla2[[#This Row],[FECHA NACIMIENTO]])/365),0)))</f>
        <v>Corregir</v>
      </c>
      <c r="V412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27" s="34" t="str">
        <f ca="1">+IF(Tabla2[[#This Row],[Edad]]="Corregir","Corregir","Ok")</f>
        <v>Corregir</v>
      </c>
      <c r="X4127" s="10" t="str">
        <f>+IFERROR(VLOOKUP(Tabla2[[#This Row],[DISTRITO SEGÚN DNI]],Hoja1!$A$2:$B$55,2,FALSE),"No")</f>
        <v>No</v>
      </c>
      <c r="Y4127" s="10" t="str">
        <f>IF(OR(LOWER(Tabla2[[#This Row],[GENERO]])="masculino", LOWER(Tabla2[[#This Row],[GENERO]])="femenino"),"OK","Corregir")</f>
        <v>Corregir</v>
      </c>
      <c r="Z4127" s="10" t="str">
        <f>+IF(Tabla2[[#This Row],[Nro. DNI / CE]]="","Corregir",IF(LEN(Tabla2[[#This Row],[Nro. DNI / CE]])&gt;=8,"OK","Corregir"))</f>
        <v>Corregir</v>
      </c>
      <c r="AA4127" s="10">
        <f>COUNTIF(Tabla2[APELLIDOS Y NOMBRES],Tabla2[[#This Row],[APELLIDOS Y NOMBRES]])</f>
        <v>0</v>
      </c>
      <c r="AB4127" t="str">
        <f ca="1">+IFERROR(IF(Tabla2[[#This Row],[FECHA CESE/BAJA]]="","No Aplica",IF(AND(MONTH(Tabla2[[#This Row],[FECHA CESE/BAJA]])=MONTH(TODAY()-30),YEAR(Tabla2[[#This Row],[FECHA CESE/BAJA]])=YEAR(TODAY())),MONTH(TODAY()-30)&amp;"-"&amp;YEAR(TODAY()),"Borrar")),"No aplica")</f>
        <v>No Aplica</v>
      </c>
      <c r="AC4127" t="str">
        <f ca="1">+IFERROR(IF(Tabla2[[#This Row],[FECHA INICIO DE LABORES EN OBRA]]="","No Aplica",IF(AND(MONTH(Tabla2[[#This Row],[FECHA INICIO DE LABORES EN OBRA]])=MONTH(TODAY()-30),YEAR(Tabla2[[#This Row],[FECHA INICIO DE LABORES EN OBRA]])=YEAR(TODAY())),MONTH(TODAY()-30)&amp;"-"&amp;YEAR(TODAY()),"No Aplica")),"No Aplica")</f>
        <v>No Aplica</v>
      </c>
    </row>
    <row r="4128" spans="1:29" x14ac:dyDescent="0.25">
      <c r="A4128" s="2"/>
      <c r="B4128" s="3"/>
      <c r="C4128" s="3"/>
      <c r="D4128" s="3"/>
      <c r="E4128" s="3"/>
      <c r="F4128" s="36"/>
      <c r="G4128" s="3"/>
      <c r="H4128" s="3"/>
      <c r="I4128" s="3"/>
      <c r="J4128" s="3"/>
      <c r="K4128" s="3"/>
      <c r="L4128" s="8"/>
      <c r="M4128" s="5"/>
      <c r="N4128" s="13"/>
      <c r="O4128" s="5"/>
      <c r="P4128" s="8"/>
      <c r="Q4128" s="9"/>
      <c r="R4128" s="9" t="str">
        <f>IFERROR(VLOOKUP(Tabla2[[#This Row],[CONTRATISTA PRNCIPAL]],Hoja1!$L$5:$M$9,2,FALSE),"CJV")</f>
        <v>CJV</v>
      </c>
      <c r="S4128" s="9" t="str">
        <f>IF(Tabla2[[#This Row],[EMPRESA]]=Tabla2[[#This Row],[CONTRATISTA PRNCIPAL]],"Principal","Secundaria")</f>
        <v>Principal</v>
      </c>
      <c r="T4128" s="10">
        <f>IFERROR(1/COUNTIF(Tabla2[CONTRATISTA PRNCIPAL],Tabla2[[#This Row],[CONTRATISTA PRNCIPAL]]),0)</f>
        <v>0</v>
      </c>
      <c r="U4128" s="33" t="str">
        <f ca="1">IF(((TODAY()-Tabla2[[#This Row],[FECHA NACIMIENTO]])/365)&lt;18,"Corregir", IF(((TODAY()-Tabla2[[#This Row],[FECHA NACIMIENTO]])/365)&gt;80, "Corregir",ROUNDDOWN(((TODAY()-Tabla2[[#This Row],[FECHA NACIMIENTO]])/365),0)))</f>
        <v>Corregir</v>
      </c>
      <c r="V412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28" s="34" t="str">
        <f ca="1">+IF(Tabla2[[#This Row],[Edad]]="Corregir","Corregir","Ok")</f>
        <v>Corregir</v>
      </c>
      <c r="X4128" s="10" t="str">
        <f>+IFERROR(VLOOKUP(Tabla2[[#This Row],[DISTRITO SEGÚN DNI]],Hoja1!$A$2:$B$55,2,FALSE),"No")</f>
        <v>No</v>
      </c>
      <c r="Y4128" s="10" t="str">
        <f>IF(OR(LOWER(Tabla2[[#This Row],[GENERO]])="masculino", LOWER(Tabla2[[#This Row],[GENERO]])="femenino"),"OK","Corregir")</f>
        <v>Corregir</v>
      </c>
      <c r="Z4128" s="10" t="str">
        <f>+IF(Tabla2[[#This Row],[Nro. DNI / CE]]="","Corregir",IF(LEN(Tabla2[[#This Row],[Nro. DNI / CE]])&gt;=8,"OK","Corregir"))</f>
        <v>Corregir</v>
      </c>
      <c r="AA4128" s="10">
        <f>COUNTIF(Tabla2[APELLIDOS Y NOMBRES],Tabla2[[#This Row],[APELLIDOS Y NOMBRES]])</f>
        <v>0</v>
      </c>
      <c r="AB4128" t="str">
        <f ca="1">+IFERROR(IF(Tabla2[[#This Row],[FECHA CESE/BAJA]]="","No Aplica",IF(AND(MONTH(Tabla2[[#This Row],[FECHA CESE/BAJA]])=MONTH(TODAY()-30),YEAR(Tabla2[[#This Row],[FECHA CESE/BAJA]])=YEAR(TODAY())),MONTH(TODAY()-30)&amp;"-"&amp;YEAR(TODAY()),"Borrar")),"No aplica")</f>
        <v>No Aplica</v>
      </c>
      <c r="AC4128" t="str">
        <f ca="1">+IFERROR(IF(Tabla2[[#This Row],[FECHA INICIO DE LABORES EN OBRA]]="","No Aplica",IF(AND(MONTH(Tabla2[[#This Row],[FECHA INICIO DE LABORES EN OBRA]])=MONTH(TODAY()-30),YEAR(Tabla2[[#This Row],[FECHA INICIO DE LABORES EN OBRA]])=YEAR(TODAY())),MONTH(TODAY()-30)&amp;"-"&amp;YEAR(TODAY()),"No Aplica")),"No Aplica")</f>
        <v>No Aplica</v>
      </c>
    </row>
    <row r="4129" spans="1:29" x14ac:dyDescent="0.25">
      <c r="A4129" s="2"/>
      <c r="B4129" s="3"/>
      <c r="C4129" s="3"/>
      <c r="D4129" s="3"/>
      <c r="E4129" s="3"/>
      <c r="F4129" s="36"/>
      <c r="G4129" s="3"/>
      <c r="H4129" s="3"/>
      <c r="I4129" s="3"/>
      <c r="J4129" s="3"/>
      <c r="K4129" s="3"/>
      <c r="L4129" s="8"/>
      <c r="M4129" s="5"/>
      <c r="N4129" s="13"/>
      <c r="O4129" s="5"/>
      <c r="P4129" s="8"/>
      <c r="Q4129" s="9"/>
      <c r="R4129" s="9" t="str">
        <f>IFERROR(VLOOKUP(Tabla2[[#This Row],[CONTRATISTA PRNCIPAL]],Hoja1!$L$5:$M$9,2,FALSE),"CJV")</f>
        <v>CJV</v>
      </c>
      <c r="S4129" s="9" t="str">
        <f>IF(Tabla2[[#This Row],[EMPRESA]]=Tabla2[[#This Row],[CONTRATISTA PRNCIPAL]],"Principal","Secundaria")</f>
        <v>Principal</v>
      </c>
      <c r="T4129" s="10">
        <f>IFERROR(1/COUNTIF(Tabla2[CONTRATISTA PRNCIPAL],Tabla2[[#This Row],[CONTRATISTA PRNCIPAL]]),0)</f>
        <v>0</v>
      </c>
      <c r="U4129" s="33" t="str">
        <f ca="1">IF(((TODAY()-Tabla2[[#This Row],[FECHA NACIMIENTO]])/365)&lt;18,"Corregir", IF(((TODAY()-Tabla2[[#This Row],[FECHA NACIMIENTO]])/365)&gt;80, "Corregir",ROUNDDOWN(((TODAY()-Tabla2[[#This Row],[FECHA NACIMIENTO]])/365),0)))</f>
        <v>Corregir</v>
      </c>
      <c r="V412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29" s="34" t="str">
        <f ca="1">+IF(Tabla2[[#This Row],[Edad]]="Corregir","Corregir","Ok")</f>
        <v>Corregir</v>
      </c>
      <c r="X4129" s="10" t="str">
        <f>+IFERROR(VLOOKUP(Tabla2[[#This Row],[DISTRITO SEGÚN DNI]],Hoja1!$A$2:$B$55,2,FALSE),"No")</f>
        <v>No</v>
      </c>
      <c r="Y4129" s="10" t="str">
        <f>IF(OR(LOWER(Tabla2[[#This Row],[GENERO]])="masculino", LOWER(Tabla2[[#This Row],[GENERO]])="femenino"),"OK","Corregir")</f>
        <v>Corregir</v>
      </c>
      <c r="Z4129" s="10" t="str">
        <f>+IF(Tabla2[[#This Row],[Nro. DNI / CE]]="","Corregir",IF(LEN(Tabla2[[#This Row],[Nro. DNI / CE]])&gt;=8,"OK","Corregir"))</f>
        <v>Corregir</v>
      </c>
      <c r="AA4129" s="10">
        <f>COUNTIF(Tabla2[APELLIDOS Y NOMBRES],Tabla2[[#This Row],[APELLIDOS Y NOMBRES]])</f>
        <v>0</v>
      </c>
      <c r="AB4129" t="str">
        <f ca="1">+IFERROR(IF(Tabla2[[#This Row],[FECHA CESE/BAJA]]="","No Aplica",IF(AND(MONTH(Tabla2[[#This Row],[FECHA CESE/BAJA]])=MONTH(TODAY()-30),YEAR(Tabla2[[#This Row],[FECHA CESE/BAJA]])=YEAR(TODAY())),MONTH(TODAY()-30)&amp;"-"&amp;YEAR(TODAY()),"Borrar")),"No aplica")</f>
        <v>No Aplica</v>
      </c>
      <c r="AC4129" t="str">
        <f ca="1">+IFERROR(IF(Tabla2[[#This Row],[FECHA INICIO DE LABORES EN OBRA]]="","No Aplica",IF(AND(MONTH(Tabla2[[#This Row],[FECHA INICIO DE LABORES EN OBRA]])=MONTH(TODAY()-30),YEAR(Tabla2[[#This Row],[FECHA INICIO DE LABORES EN OBRA]])=YEAR(TODAY())),MONTH(TODAY()-30)&amp;"-"&amp;YEAR(TODAY()),"No Aplica")),"No Aplica")</f>
        <v>No Aplica</v>
      </c>
    </row>
    <row r="4130" spans="1:29" x14ac:dyDescent="0.25">
      <c r="A4130" s="2"/>
      <c r="B4130" s="3"/>
      <c r="C4130" s="3"/>
      <c r="D4130" s="3"/>
      <c r="E4130" s="3"/>
      <c r="F4130" s="36"/>
      <c r="G4130" s="3"/>
      <c r="H4130" s="3"/>
      <c r="I4130" s="3"/>
      <c r="J4130" s="3"/>
      <c r="K4130" s="3"/>
      <c r="L4130" s="8"/>
      <c r="M4130" s="5"/>
      <c r="N4130" s="13"/>
      <c r="O4130" s="5"/>
      <c r="P4130" s="8"/>
      <c r="Q4130" s="9"/>
      <c r="R4130" s="9" t="str">
        <f>IFERROR(VLOOKUP(Tabla2[[#This Row],[CONTRATISTA PRNCIPAL]],Hoja1!$L$5:$M$9,2,FALSE),"CJV")</f>
        <v>CJV</v>
      </c>
      <c r="S4130" s="9" t="str">
        <f>IF(Tabla2[[#This Row],[EMPRESA]]=Tabla2[[#This Row],[CONTRATISTA PRNCIPAL]],"Principal","Secundaria")</f>
        <v>Principal</v>
      </c>
      <c r="T4130" s="10">
        <f>IFERROR(1/COUNTIF(Tabla2[CONTRATISTA PRNCIPAL],Tabla2[[#This Row],[CONTRATISTA PRNCIPAL]]),0)</f>
        <v>0</v>
      </c>
      <c r="U4130" s="33" t="str">
        <f ca="1">IF(((TODAY()-Tabla2[[#This Row],[FECHA NACIMIENTO]])/365)&lt;18,"Corregir", IF(((TODAY()-Tabla2[[#This Row],[FECHA NACIMIENTO]])/365)&gt;80, "Corregir",ROUNDDOWN(((TODAY()-Tabla2[[#This Row],[FECHA NACIMIENTO]])/365),0)))</f>
        <v>Corregir</v>
      </c>
      <c r="V413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30" s="34" t="str">
        <f ca="1">+IF(Tabla2[[#This Row],[Edad]]="Corregir","Corregir","Ok")</f>
        <v>Corregir</v>
      </c>
      <c r="X4130" s="10" t="str">
        <f>+IFERROR(VLOOKUP(Tabla2[[#This Row],[DISTRITO SEGÚN DNI]],Hoja1!$A$2:$B$55,2,FALSE),"No")</f>
        <v>No</v>
      </c>
      <c r="Y4130" s="10" t="str">
        <f>IF(OR(LOWER(Tabla2[[#This Row],[GENERO]])="masculino", LOWER(Tabla2[[#This Row],[GENERO]])="femenino"),"OK","Corregir")</f>
        <v>Corregir</v>
      </c>
      <c r="Z4130" s="10" t="str">
        <f>+IF(Tabla2[[#This Row],[Nro. DNI / CE]]="","Corregir",IF(LEN(Tabla2[[#This Row],[Nro. DNI / CE]])&gt;=8,"OK","Corregir"))</f>
        <v>Corregir</v>
      </c>
      <c r="AA4130" s="10">
        <f>COUNTIF(Tabla2[APELLIDOS Y NOMBRES],Tabla2[[#This Row],[APELLIDOS Y NOMBRES]])</f>
        <v>0</v>
      </c>
      <c r="AB4130" t="str">
        <f ca="1">+IFERROR(IF(Tabla2[[#This Row],[FECHA CESE/BAJA]]="","No Aplica",IF(AND(MONTH(Tabla2[[#This Row],[FECHA CESE/BAJA]])=MONTH(TODAY()-30),YEAR(Tabla2[[#This Row],[FECHA CESE/BAJA]])=YEAR(TODAY())),MONTH(TODAY()-30)&amp;"-"&amp;YEAR(TODAY()),"Borrar")),"No aplica")</f>
        <v>No Aplica</v>
      </c>
      <c r="AC4130" t="str">
        <f ca="1">+IFERROR(IF(Tabla2[[#This Row],[FECHA INICIO DE LABORES EN OBRA]]="","No Aplica",IF(AND(MONTH(Tabla2[[#This Row],[FECHA INICIO DE LABORES EN OBRA]])=MONTH(TODAY()-30),YEAR(Tabla2[[#This Row],[FECHA INICIO DE LABORES EN OBRA]])=YEAR(TODAY())),MONTH(TODAY()-30)&amp;"-"&amp;YEAR(TODAY()),"No Aplica")),"No Aplica")</f>
        <v>No Aplica</v>
      </c>
    </row>
    <row r="4131" spans="1:29" x14ac:dyDescent="0.25">
      <c r="A4131" s="2"/>
      <c r="B4131" s="3"/>
      <c r="C4131" s="3"/>
      <c r="D4131" s="3"/>
      <c r="E4131" s="3"/>
      <c r="F4131" s="36"/>
      <c r="G4131" s="3"/>
      <c r="H4131" s="3"/>
      <c r="I4131" s="3"/>
      <c r="J4131" s="3"/>
      <c r="K4131" s="3"/>
      <c r="L4131" s="8"/>
      <c r="M4131" s="5"/>
      <c r="N4131" s="13"/>
      <c r="O4131" s="5"/>
      <c r="P4131" s="8"/>
      <c r="Q4131" s="9"/>
      <c r="R4131" s="9" t="str">
        <f>IFERROR(VLOOKUP(Tabla2[[#This Row],[CONTRATISTA PRNCIPAL]],Hoja1!$L$5:$M$9,2,FALSE),"CJV")</f>
        <v>CJV</v>
      </c>
      <c r="S4131" s="9" t="str">
        <f>IF(Tabla2[[#This Row],[EMPRESA]]=Tabla2[[#This Row],[CONTRATISTA PRNCIPAL]],"Principal","Secundaria")</f>
        <v>Principal</v>
      </c>
      <c r="T4131" s="10">
        <f>IFERROR(1/COUNTIF(Tabla2[CONTRATISTA PRNCIPAL],Tabla2[[#This Row],[CONTRATISTA PRNCIPAL]]),0)</f>
        <v>0</v>
      </c>
      <c r="U4131" s="33" t="str">
        <f ca="1">IF(((TODAY()-Tabla2[[#This Row],[FECHA NACIMIENTO]])/365)&lt;18,"Corregir", IF(((TODAY()-Tabla2[[#This Row],[FECHA NACIMIENTO]])/365)&gt;80, "Corregir",ROUNDDOWN(((TODAY()-Tabla2[[#This Row],[FECHA NACIMIENTO]])/365),0)))</f>
        <v>Corregir</v>
      </c>
      <c r="V413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31" s="34" t="str">
        <f ca="1">+IF(Tabla2[[#This Row],[Edad]]="Corregir","Corregir","Ok")</f>
        <v>Corregir</v>
      </c>
      <c r="X4131" s="10" t="str">
        <f>+IFERROR(VLOOKUP(Tabla2[[#This Row],[DISTRITO SEGÚN DNI]],Hoja1!$A$2:$B$55,2,FALSE),"No")</f>
        <v>No</v>
      </c>
      <c r="Y4131" s="10" t="str">
        <f>IF(OR(LOWER(Tabla2[[#This Row],[GENERO]])="masculino", LOWER(Tabla2[[#This Row],[GENERO]])="femenino"),"OK","Corregir")</f>
        <v>Corregir</v>
      </c>
      <c r="Z4131" s="10" t="str">
        <f>+IF(Tabla2[[#This Row],[Nro. DNI / CE]]="","Corregir",IF(LEN(Tabla2[[#This Row],[Nro. DNI / CE]])&gt;=8,"OK","Corregir"))</f>
        <v>Corregir</v>
      </c>
      <c r="AA4131" s="10">
        <f>COUNTIF(Tabla2[APELLIDOS Y NOMBRES],Tabla2[[#This Row],[APELLIDOS Y NOMBRES]])</f>
        <v>0</v>
      </c>
      <c r="AB4131" t="str">
        <f ca="1">+IFERROR(IF(Tabla2[[#This Row],[FECHA CESE/BAJA]]="","No Aplica",IF(AND(MONTH(Tabla2[[#This Row],[FECHA CESE/BAJA]])=MONTH(TODAY()-30),YEAR(Tabla2[[#This Row],[FECHA CESE/BAJA]])=YEAR(TODAY())),MONTH(TODAY()-30)&amp;"-"&amp;YEAR(TODAY()),"Borrar")),"No aplica")</f>
        <v>No Aplica</v>
      </c>
      <c r="AC4131" t="str">
        <f ca="1">+IFERROR(IF(Tabla2[[#This Row],[FECHA INICIO DE LABORES EN OBRA]]="","No Aplica",IF(AND(MONTH(Tabla2[[#This Row],[FECHA INICIO DE LABORES EN OBRA]])=MONTH(TODAY()-30),YEAR(Tabla2[[#This Row],[FECHA INICIO DE LABORES EN OBRA]])=YEAR(TODAY())),MONTH(TODAY()-30)&amp;"-"&amp;YEAR(TODAY()),"No Aplica")),"No Aplica")</f>
        <v>No Aplica</v>
      </c>
    </row>
    <row r="4132" spans="1:29" x14ac:dyDescent="0.25">
      <c r="A4132" s="2"/>
      <c r="B4132" s="3"/>
      <c r="C4132" s="3"/>
      <c r="D4132" s="3"/>
      <c r="E4132" s="3"/>
      <c r="F4132" s="36"/>
      <c r="G4132" s="3"/>
      <c r="H4132" s="3"/>
      <c r="I4132" s="3"/>
      <c r="J4132" s="3"/>
      <c r="K4132" s="3"/>
      <c r="L4132" s="8"/>
      <c r="M4132" s="5"/>
      <c r="N4132" s="13"/>
      <c r="O4132" s="5"/>
      <c r="P4132" s="8"/>
      <c r="Q4132" s="9"/>
      <c r="R4132" s="9" t="str">
        <f>IFERROR(VLOOKUP(Tabla2[[#This Row],[CONTRATISTA PRNCIPAL]],Hoja1!$L$5:$M$9,2,FALSE),"CJV")</f>
        <v>CJV</v>
      </c>
      <c r="S4132" s="9" t="str">
        <f>IF(Tabla2[[#This Row],[EMPRESA]]=Tabla2[[#This Row],[CONTRATISTA PRNCIPAL]],"Principal","Secundaria")</f>
        <v>Principal</v>
      </c>
      <c r="T4132" s="10">
        <f>IFERROR(1/COUNTIF(Tabla2[CONTRATISTA PRNCIPAL],Tabla2[[#This Row],[CONTRATISTA PRNCIPAL]]),0)</f>
        <v>0</v>
      </c>
      <c r="U4132" s="33" t="str">
        <f ca="1">IF(((TODAY()-Tabla2[[#This Row],[FECHA NACIMIENTO]])/365)&lt;18,"Corregir", IF(((TODAY()-Tabla2[[#This Row],[FECHA NACIMIENTO]])/365)&gt;80, "Corregir",ROUNDDOWN(((TODAY()-Tabla2[[#This Row],[FECHA NACIMIENTO]])/365),0)))</f>
        <v>Corregir</v>
      </c>
      <c r="V413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32" s="34" t="str">
        <f ca="1">+IF(Tabla2[[#This Row],[Edad]]="Corregir","Corregir","Ok")</f>
        <v>Corregir</v>
      </c>
      <c r="X4132" s="10" t="str">
        <f>+IFERROR(VLOOKUP(Tabla2[[#This Row],[DISTRITO SEGÚN DNI]],Hoja1!$A$2:$B$55,2,FALSE),"No")</f>
        <v>No</v>
      </c>
      <c r="Y4132" s="10" t="str">
        <f>IF(OR(LOWER(Tabla2[[#This Row],[GENERO]])="masculino", LOWER(Tabla2[[#This Row],[GENERO]])="femenino"),"OK","Corregir")</f>
        <v>Corregir</v>
      </c>
      <c r="Z4132" s="10" t="str">
        <f>+IF(Tabla2[[#This Row],[Nro. DNI / CE]]="","Corregir",IF(LEN(Tabla2[[#This Row],[Nro. DNI / CE]])&gt;=8,"OK","Corregir"))</f>
        <v>Corregir</v>
      </c>
      <c r="AA4132" s="10">
        <f>COUNTIF(Tabla2[APELLIDOS Y NOMBRES],Tabla2[[#This Row],[APELLIDOS Y NOMBRES]])</f>
        <v>0</v>
      </c>
      <c r="AB4132" t="str">
        <f ca="1">+IFERROR(IF(Tabla2[[#This Row],[FECHA CESE/BAJA]]="","No Aplica",IF(AND(MONTH(Tabla2[[#This Row],[FECHA CESE/BAJA]])=MONTH(TODAY()-30),YEAR(Tabla2[[#This Row],[FECHA CESE/BAJA]])=YEAR(TODAY())),MONTH(TODAY()-30)&amp;"-"&amp;YEAR(TODAY()),"Borrar")),"No aplica")</f>
        <v>No Aplica</v>
      </c>
      <c r="AC4132" t="str">
        <f ca="1">+IFERROR(IF(Tabla2[[#This Row],[FECHA INICIO DE LABORES EN OBRA]]="","No Aplica",IF(AND(MONTH(Tabla2[[#This Row],[FECHA INICIO DE LABORES EN OBRA]])=MONTH(TODAY()-30),YEAR(Tabla2[[#This Row],[FECHA INICIO DE LABORES EN OBRA]])=YEAR(TODAY())),MONTH(TODAY()-30)&amp;"-"&amp;YEAR(TODAY()),"No Aplica")),"No Aplica")</f>
        <v>No Aplica</v>
      </c>
    </row>
    <row r="4133" spans="1:29" x14ac:dyDescent="0.25">
      <c r="A4133" s="2"/>
      <c r="B4133" s="3"/>
      <c r="C4133" s="3"/>
      <c r="D4133" s="3"/>
      <c r="E4133" s="3"/>
      <c r="F4133" s="36"/>
      <c r="G4133" s="3"/>
      <c r="H4133" s="3"/>
      <c r="I4133" s="3"/>
      <c r="J4133" s="3"/>
      <c r="K4133" s="3"/>
      <c r="L4133" s="8"/>
      <c r="M4133" s="5"/>
      <c r="N4133" s="13"/>
      <c r="O4133" s="5"/>
      <c r="P4133" s="8"/>
      <c r="Q4133" s="9"/>
      <c r="R4133" s="9" t="str">
        <f>IFERROR(VLOOKUP(Tabla2[[#This Row],[CONTRATISTA PRNCIPAL]],Hoja1!$L$5:$M$9,2,FALSE),"CJV")</f>
        <v>CJV</v>
      </c>
      <c r="S4133" s="9" t="str">
        <f>IF(Tabla2[[#This Row],[EMPRESA]]=Tabla2[[#This Row],[CONTRATISTA PRNCIPAL]],"Principal","Secundaria")</f>
        <v>Principal</v>
      </c>
      <c r="T4133" s="10">
        <f>IFERROR(1/COUNTIF(Tabla2[CONTRATISTA PRNCIPAL],Tabla2[[#This Row],[CONTRATISTA PRNCIPAL]]),0)</f>
        <v>0</v>
      </c>
      <c r="U4133" s="33" t="str">
        <f ca="1">IF(((TODAY()-Tabla2[[#This Row],[FECHA NACIMIENTO]])/365)&lt;18,"Corregir", IF(((TODAY()-Tabla2[[#This Row],[FECHA NACIMIENTO]])/365)&gt;80, "Corregir",ROUNDDOWN(((TODAY()-Tabla2[[#This Row],[FECHA NACIMIENTO]])/365),0)))</f>
        <v>Corregir</v>
      </c>
      <c r="V413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33" s="34" t="str">
        <f ca="1">+IF(Tabla2[[#This Row],[Edad]]="Corregir","Corregir","Ok")</f>
        <v>Corregir</v>
      </c>
      <c r="X4133" s="10" t="str">
        <f>+IFERROR(VLOOKUP(Tabla2[[#This Row],[DISTRITO SEGÚN DNI]],Hoja1!$A$2:$B$55,2,FALSE),"No")</f>
        <v>No</v>
      </c>
      <c r="Y4133" s="10" t="str">
        <f>IF(OR(LOWER(Tabla2[[#This Row],[GENERO]])="masculino", LOWER(Tabla2[[#This Row],[GENERO]])="femenino"),"OK","Corregir")</f>
        <v>Corregir</v>
      </c>
      <c r="Z4133" s="10" t="str">
        <f>+IF(Tabla2[[#This Row],[Nro. DNI / CE]]="","Corregir",IF(LEN(Tabla2[[#This Row],[Nro. DNI / CE]])&gt;=8,"OK","Corregir"))</f>
        <v>Corregir</v>
      </c>
      <c r="AA4133" s="10">
        <f>COUNTIF(Tabla2[APELLIDOS Y NOMBRES],Tabla2[[#This Row],[APELLIDOS Y NOMBRES]])</f>
        <v>0</v>
      </c>
      <c r="AB4133" t="str">
        <f ca="1">+IFERROR(IF(Tabla2[[#This Row],[FECHA CESE/BAJA]]="","No Aplica",IF(AND(MONTH(Tabla2[[#This Row],[FECHA CESE/BAJA]])=MONTH(TODAY()-30),YEAR(Tabla2[[#This Row],[FECHA CESE/BAJA]])=YEAR(TODAY())),MONTH(TODAY()-30)&amp;"-"&amp;YEAR(TODAY()),"Borrar")),"No aplica")</f>
        <v>No Aplica</v>
      </c>
      <c r="AC4133" t="str">
        <f ca="1">+IFERROR(IF(Tabla2[[#This Row],[FECHA INICIO DE LABORES EN OBRA]]="","No Aplica",IF(AND(MONTH(Tabla2[[#This Row],[FECHA INICIO DE LABORES EN OBRA]])=MONTH(TODAY()-30),YEAR(Tabla2[[#This Row],[FECHA INICIO DE LABORES EN OBRA]])=YEAR(TODAY())),MONTH(TODAY()-30)&amp;"-"&amp;YEAR(TODAY()),"No Aplica")),"No Aplica")</f>
        <v>No Aplica</v>
      </c>
    </row>
    <row r="4134" spans="1:29" x14ac:dyDescent="0.25">
      <c r="A4134" s="2"/>
      <c r="B4134" s="3"/>
      <c r="C4134" s="3"/>
      <c r="D4134" s="3"/>
      <c r="E4134" s="3"/>
      <c r="F4134" s="36"/>
      <c r="G4134" s="3"/>
      <c r="H4134" s="3"/>
      <c r="I4134" s="3"/>
      <c r="J4134" s="3"/>
      <c r="K4134" s="3"/>
      <c r="L4134" s="8"/>
      <c r="M4134" s="5"/>
      <c r="N4134" s="13"/>
      <c r="O4134" s="5"/>
      <c r="P4134" s="8"/>
      <c r="Q4134" s="9"/>
      <c r="R4134" s="9" t="str">
        <f>IFERROR(VLOOKUP(Tabla2[[#This Row],[CONTRATISTA PRNCIPAL]],Hoja1!$L$5:$M$9,2,FALSE),"CJV")</f>
        <v>CJV</v>
      </c>
      <c r="S4134" s="9" t="str">
        <f>IF(Tabla2[[#This Row],[EMPRESA]]=Tabla2[[#This Row],[CONTRATISTA PRNCIPAL]],"Principal","Secundaria")</f>
        <v>Principal</v>
      </c>
      <c r="T4134" s="10">
        <f>IFERROR(1/COUNTIF(Tabla2[CONTRATISTA PRNCIPAL],Tabla2[[#This Row],[CONTRATISTA PRNCIPAL]]),0)</f>
        <v>0</v>
      </c>
      <c r="U4134" s="33" t="str">
        <f ca="1">IF(((TODAY()-Tabla2[[#This Row],[FECHA NACIMIENTO]])/365)&lt;18,"Corregir", IF(((TODAY()-Tabla2[[#This Row],[FECHA NACIMIENTO]])/365)&gt;80, "Corregir",ROUNDDOWN(((TODAY()-Tabla2[[#This Row],[FECHA NACIMIENTO]])/365),0)))</f>
        <v>Corregir</v>
      </c>
      <c r="V413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34" s="34" t="str">
        <f ca="1">+IF(Tabla2[[#This Row],[Edad]]="Corregir","Corregir","Ok")</f>
        <v>Corregir</v>
      </c>
      <c r="X4134" s="10" t="str">
        <f>+IFERROR(VLOOKUP(Tabla2[[#This Row],[DISTRITO SEGÚN DNI]],Hoja1!$A$2:$B$55,2,FALSE),"No")</f>
        <v>No</v>
      </c>
      <c r="Y4134" s="10" t="str">
        <f>IF(OR(LOWER(Tabla2[[#This Row],[GENERO]])="masculino", LOWER(Tabla2[[#This Row],[GENERO]])="femenino"),"OK","Corregir")</f>
        <v>Corregir</v>
      </c>
      <c r="Z4134" s="10" t="str">
        <f>+IF(Tabla2[[#This Row],[Nro. DNI / CE]]="","Corregir",IF(LEN(Tabla2[[#This Row],[Nro. DNI / CE]])&gt;=8,"OK","Corregir"))</f>
        <v>Corregir</v>
      </c>
      <c r="AA4134" s="10">
        <f>COUNTIF(Tabla2[APELLIDOS Y NOMBRES],Tabla2[[#This Row],[APELLIDOS Y NOMBRES]])</f>
        <v>0</v>
      </c>
      <c r="AB4134" t="str">
        <f ca="1">+IFERROR(IF(Tabla2[[#This Row],[FECHA CESE/BAJA]]="","No Aplica",IF(AND(MONTH(Tabla2[[#This Row],[FECHA CESE/BAJA]])=MONTH(TODAY()-30),YEAR(Tabla2[[#This Row],[FECHA CESE/BAJA]])=YEAR(TODAY())),MONTH(TODAY()-30)&amp;"-"&amp;YEAR(TODAY()),"Borrar")),"No aplica")</f>
        <v>No Aplica</v>
      </c>
      <c r="AC4134" t="str">
        <f ca="1">+IFERROR(IF(Tabla2[[#This Row],[FECHA INICIO DE LABORES EN OBRA]]="","No Aplica",IF(AND(MONTH(Tabla2[[#This Row],[FECHA INICIO DE LABORES EN OBRA]])=MONTH(TODAY()-30),YEAR(Tabla2[[#This Row],[FECHA INICIO DE LABORES EN OBRA]])=YEAR(TODAY())),MONTH(TODAY()-30)&amp;"-"&amp;YEAR(TODAY()),"No Aplica")),"No Aplica")</f>
        <v>No Aplica</v>
      </c>
    </row>
    <row r="4135" spans="1:29" x14ac:dyDescent="0.25">
      <c r="A4135" s="2"/>
      <c r="B4135" s="3"/>
      <c r="C4135" s="3"/>
      <c r="D4135" s="3"/>
      <c r="E4135" s="3"/>
      <c r="F4135" s="36"/>
      <c r="G4135" s="3"/>
      <c r="H4135" s="3"/>
      <c r="I4135" s="3"/>
      <c r="J4135" s="3"/>
      <c r="K4135" s="3"/>
      <c r="L4135" s="8"/>
      <c r="M4135" s="5"/>
      <c r="N4135" s="13"/>
      <c r="O4135" s="5"/>
      <c r="P4135" s="8"/>
      <c r="Q4135" s="9"/>
      <c r="R4135" s="9" t="str">
        <f>IFERROR(VLOOKUP(Tabla2[[#This Row],[CONTRATISTA PRNCIPAL]],Hoja1!$L$5:$M$9,2,FALSE),"CJV")</f>
        <v>CJV</v>
      </c>
      <c r="S4135" s="9" t="str">
        <f>IF(Tabla2[[#This Row],[EMPRESA]]=Tabla2[[#This Row],[CONTRATISTA PRNCIPAL]],"Principal","Secundaria")</f>
        <v>Principal</v>
      </c>
      <c r="T4135" s="10">
        <f>IFERROR(1/COUNTIF(Tabla2[CONTRATISTA PRNCIPAL],Tabla2[[#This Row],[CONTRATISTA PRNCIPAL]]),0)</f>
        <v>0</v>
      </c>
      <c r="U4135" s="33" t="str">
        <f ca="1">IF(((TODAY()-Tabla2[[#This Row],[FECHA NACIMIENTO]])/365)&lt;18,"Corregir", IF(((TODAY()-Tabla2[[#This Row],[FECHA NACIMIENTO]])/365)&gt;80, "Corregir",ROUNDDOWN(((TODAY()-Tabla2[[#This Row],[FECHA NACIMIENTO]])/365),0)))</f>
        <v>Corregir</v>
      </c>
      <c r="V413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35" s="34" t="str">
        <f ca="1">+IF(Tabla2[[#This Row],[Edad]]="Corregir","Corregir","Ok")</f>
        <v>Corregir</v>
      </c>
      <c r="X4135" s="10" t="str">
        <f>+IFERROR(VLOOKUP(Tabla2[[#This Row],[DISTRITO SEGÚN DNI]],Hoja1!$A$2:$B$55,2,FALSE),"No")</f>
        <v>No</v>
      </c>
      <c r="Y4135" s="10" t="str">
        <f>IF(OR(LOWER(Tabla2[[#This Row],[GENERO]])="masculino", LOWER(Tabla2[[#This Row],[GENERO]])="femenino"),"OK","Corregir")</f>
        <v>Corregir</v>
      </c>
      <c r="Z4135" s="10" t="str">
        <f>+IF(Tabla2[[#This Row],[Nro. DNI / CE]]="","Corregir",IF(LEN(Tabla2[[#This Row],[Nro. DNI / CE]])&gt;=8,"OK","Corregir"))</f>
        <v>Corregir</v>
      </c>
      <c r="AA4135" s="10">
        <f>COUNTIF(Tabla2[APELLIDOS Y NOMBRES],Tabla2[[#This Row],[APELLIDOS Y NOMBRES]])</f>
        <v>0</v>
      </c>
      <c r="AB4135" t="str">
        <f ca="1">+IFERROR(IF(Tabla2[[#This Row],[FECHA CESE/BAJA]]="","No Aplica",IF(AND(MONTH(Tabla2[[#This Row],[FECHA CESE/BAJA]])=MONTH(TODAY()-30),YEAR(Tabla2[[#This Row],[FECHA CESE/BAJA]])=YEAR(TODAY())),MONTH(TODAY()-30)&amp;"-"&amp;YEAR(TODAY()),"Borrar")),"No aplica")</f>
        <v>No Aplica</v>
      </c>
      <c r="AC4135" t="str">
        <f ca="1">+IFERROR(IF(Tabla2[[#This Row],[FECHA INICIO DE LABORES EN OBRA]]="","No Aplica",IF(AND(MONTH(Tabla2[[#This Row],[FECHA INICIO DE LABORES EN OBRA]])=MONTH(TODAY()-30),YEAR(Tabla2[[#This Row],[FECHA INICIO DE LABORES EN OBRA]])=YEAR(TODAY())),MONTH(TODAY()-30)&amp;"-"&amp;YEAR(TODAY()),"No Aplica")),"No Aplica")</f>
        <v>No Aplica</v>
      </c>
    </row>
    <row r="4136" spans="1:29" x14ac:dyDescent="0.25">
      <c r="A4136" s="2"/>
      <c r="B4136" s="3"/>
      <c r="C4136" s="3"/>
      <c r="D4136" s="3"/>
      <c r="E4136" s="3"/>
      <c r="F4136" s="36"/>
      <c r="G4136" s="3"/>
      <c r="H4136" s="3"/>
      <c r="I4136" s="3"/>
      <c r="J4136" s="3"/>
      <c r="K4136" s="3"/>
      <c r="L4136" s="8"/>
      <c r="M4136" s="5"/>
      <c r="N4136" s="13"/>
      <c r="O4136" s="5"/>
      <c r="P4136" s="8"/>
      <c r="Q4136" s="9"/>
      <c r="R4136" s="9" t="str">
        <f>IFERROR(VLOOKUP(Tabla2[[#This Row],[CONTRATISTA PRNCIPAL]],Hoja1!$L$5:$M$9,2,FALSE),"CJV")</f>
        <v>CJV</v>
      </c>
      <c r="S4136" s="9" t="str">
        <f>IF(Tabla2[[#This Row],[EMPRESA]]=Tabla2[[#This Row],[CONTRATISTA PRNCIPAL]],"Principal","Secundaria")</f>
        <v>Principal</v>
      </c>
      <c r="T4136" s="10">
        <f>IFERROR(1/COUNTIF(Tabla2[CONTRATISTA PRNCIPAL],Tabla2[[#This Row],[CONTRATISTA PRNCIPAL]]),0)</f>
        <v>0</v>
      </c>
      <c r="U4136" s="33" t="str">
        <f ca="1">IF(((TODAY()-Tabla2[[#This Row],[FECHA NACIMIENTO]])/365)&lt;18,"Corregir", IF(((TODAY()-Tabla2[[#This Row],[FECHA NACIMIENTO]])/365)&gt;80, "Corregir",ROUNDDOWN(((TODAY()-Tabla2[[#This Row],[FECHA NACIMIENTO]])/365),0)))</f>
        <v>Corregir</v>
      </c>
      <c r="V413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36" s="34" t="str">
        <f ca="1">+IF(Tabla2[[#This Row],[Edad]]="Corregir","Corregir","Ok")</f>
        <v>Corregir</v>
      </c>
      <c r="X4136" s="10" t="str">
        <f>+IFERROR(VLOOKUP(Tabla2[[#This Row],[DISTRITO SEGÚN DNI]],Hoja1!$A$2:$B$55,2,FALSE),"No")</f>
        <v>No</v>
      </c>
      <c r="Y4136" s="10" t="str">
        <f>IF(OR(LOWER(Tabla2[[#This Row],[GENERO]])="masculino", LOWER(Tabla2[[#This Row],[GENERO]])="femenino"),"OK","Corregir")</f>
        <v>Corregir</v>
      </c>
      <c r="Z4136" s="10" t="str">
        <f>+IF(Tabla2[[#This Row],[Nro. DNI / CE]]="","Corregir",IF(LEN(Tabla2[[#This Row],[Nro. DNI / CE]])&gt;=8,"OK","Corregir"))</f>
        <v>Corregir</v>
      </c>
      <c r="AA4136" s="10">
        <f>COUNTIF(Tabla2[APELLIDOS Y NOMBRES],Tabla2[[#This Row],[APELLIDOS Y NOMBRES]])</f>
        <v>0</v>
      </c>
      <c r="AB4136" t="str">
        <f ca="1">+IFERROR(IF(Tabla2[[#This Row],[FECHA CESE/BAJA]]="","No Aplica",IF(AND(MONTH(Tabla2[[#This Row],[FECHA CESE/BAJA]])=MONTH(TODAY()-30),YEAR(Tabla2[[#This Row],[FECHA CESE/BAJA]])=YEAR(TODAY())),MONTH(TODAY()-30)&amp;"-"&amp;YEAR(TODAY()),"Borrar")),"No aplica")</f>
        <v>No Aplica</v>
      </c>
      <c r="AC4136" t="str">
        <f ca="1">+IFERROR(IF(Tabla2[[#This Row],[FECHA INICIO DE LABORES EN OBRA]]="","No Aplica",IF(AND(MONTH(Tabla2[[#This Row],[FECHA INICIO DE LABORES EN OBRA]])=MONTH(TODAY()-30),YEAR(Tabla2[[#This Row],[FECHA INICIO DE LABORES EN OBRA]])=YEAR(TODAY())),MONTH(TODAY()-30)&amp;"-"&amp;YEAR(TODAY()),"No Aplica")),"No Aplica")</f>
        <v>No Aplica</v>
      </c>
    </row>
    <row r="4137" spans="1:29" x14ac:dyDescent="0.25">
      <c r="A4137" s="2"/>
      <c r="B4137" s="3"/>
      <c r="C4137" s="3"/>
      <c r="D4137" s="3"/>
      <c r="E4137" s="3"/>
      <c r="F4137" s="36"/>
      <c r="G4137" s="3"/>
      <c r="H4137" s="3"/>
      <c r="I4137" s="3"/>
      <c r="J4137" s="3"/>
      <c r="K4137" s="3"/>
      <c r="L4137" s="8"/>
      <c r="M4137" s="5"/>
      <c r="N4137" s="13"/>
      <c r="O4137" s="5"/>
      <c r="P4137" s="8"/>
      <c r="Q4137" s="9"/>
      <c r="R4137" s="9" t="str">
        <f>IFERROR(VLOOKUP(Tabla2[[#This Row],[CONTRATISTA PRNCIPAL]],Hoja1!$L$5:$M$9,2,FALSE),"CJV")</f>
        <v>CJV</v>
      </c>
      <c r="S4137" s="9" t="str">
        <f>IF(Tabla2[[#This Row],[EMPRESA]]=Tabla2[[#This Row],[CONTRATISTA PRNCIPAL]],"Principal","Secundaria")</f>
        <v>Principal</v>
      </c>
      <c r="T4137" s="10">
        <f>IFERROR(1/COUNTIF(Tabla2[CONTRATISTA PRNCIPAL],Tabla2[[#This Row],[CONTRATISTA PRNCIPAL]]),0)</f>
        <v>0</v>
      </c>
      <c r="U4137" s="33" t="str">
        <f ca="1">IF(((TODAY()-Tabla2[[#This Row],[FECHA NACIMIENTO]])/365)&lt;18,"Corregir", IF(((TODAY()-Tabla2[[#This Row],[FECHA NACIMIENTO]])/365)&gt;80, "Corregir",ROUNDDOWN(((TODAY()-Tabla2[[#This Row],[FECHA NACIMIENTO]])/365),0)))</f>
        <v>Corregir</v>
      </c>
      <c r="V413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37" s="34" t="str">
        <f ca="1">+IF(Tabla2[[#This Row],[Edad]]="Corregir","Corregir","Ok")</f>
        <v>Corregir</v>
      </c>
      <c r="X4137" s="10" t="str">
        <f>+IFERROR(VLOOKUP(Tabla2[[#This Row],[DISTRITO SEGÚN DNI]],Hoja1!$A$2:$B$55,2,FALSE),"No")</f>
        <v>No</v>
      </c>
      <c r="Y4137" s="10" t="str">
        <f>IF(OR(LOWER(Tabla2[[#This Row],[GENERO]])="masculino", LOWER(Tabla2[[#This Row],[GENERO]])="femenino"),"OK","Corregir")</f>
        <v>Corregir</v>
      </c>
      <c r="Z4137" s="10" t="str">
        <f>+IF(Tabla2[[#This Row],[Nro. DNI / CE]]="","Corregir",IF(LEN(Tabla2[[#This Row],[Nro. DNI / CE]])&gt;=8,"OK","Corregir"))</f>
        <v>Corregir</v>
      </c>
      <c r="AA4137" s="10">
        <f>COUNTIF(Tabla2[APELLIDOS Y NOMBRES],Tabla2[[#This Row],[APELLIDOS Y NOMBRES]])</f>
        <v>0</v>
      </c>
      <c r="AB4137" t="str">
        <f ca="1">+IFERROR(IF(Tabla2[[#This Row],[FECHA CESE/BAJA]]="","No Aplica",IF(AND(MONTH(Tabla2[[#This Row],[FECHA CESE/BAJA]])=MONTH(TODAY()-30),YEAR(Tabla2[[#This Row],[FECHA CESE/BAJA]])=YEAR(TODAY())),MONTH(TODAY()-30)&amp;"-"&amp;YEAR(TODAY()),"Borrar")),"No aplica")</f>
        <v>No Aplica</v>
      </c>
      <c r="AC4137" t="str">
        <f ca="1">+IFERROR(IF(Tabla2[[#This Row],[FECHA INICIO DE LABORES EN OBRA]]="","No Aplica",IF(AND(MONTH(Tabla2[[#This Row],[FECHA INICIO DE LABORES EN OBRA]])=MONTH(TODAY()-30),YEAR(Tabla2[[#This Row],[FECHA INICIO DE LABORES EN OBRA]])=YEAR(TODAY())),MONTH(TODAY()-30)&amp;"-"&amp;YEAR(TODAY()),"No Aplica")),"No Aplica")</f>
        <v>No Aplica</v>
      </c>
    </row>
    <row r="4138" spans="1:29" x14ac:dyDescent="0.25">
      <c r="A4138" s="2"/>
      <c r="B4138" s="3"/>
      <c r="C4138" s="3"/>
      <c r="D4138" s="3"/>
      <c r="E4138" s="3"/>
      <c r="F4138" s="36"/>
      <c r="G4138" s="3"/>
      <c r="H4138" s="3"/>
      <c r="I4138" s="3"/>
      <c r="J4138" s="3"/>
      <c r="K4138" s="3"/>
      <c r="L4138" s="8"/>
      <c r="M4138" s="5"/>
      <c r="N4138" s="13"/>
      <c r="O4138" s="5"/>
      <c r="P4138" s="8"/>
      <c r="Q4138" s="9"/>
      <c r="R4138" s="9" t="str">
        <f>IFERROR(VLOOKUP(Tabla2[[#This Row],[CONTRATISTA PRNCIPAL]],Hoja1!$L$5:$M$9,2,FALSE),"CJV")</f>
        <v>CJV</v>
      </c>
      <c r="S4138" s="9" t="str">
        <f>IF(Tabla2[[#This Row],[EMPRESA]]=Tabla2[[#This Row],[CONTRATISTA PRNCIPAL]],"Principal","Secundaria")</f>
        <v>Principal</v>
      </c>
      <c r="T4138" s="10">
        <f>IFERROR(1/COUNTIF(Tabla2[CONTRATISTA PRNCIPAL],Tabla2[[#This Row],[CONTRATISTA PRNCIPAL]]),0)</f>
        <v>0</v>
      </c>
      <c r="U4138" s="33" t="str">
        <f ca="1">IF(((TODAY()-Tabla2[[#This Row],[FECHA NACIMIENTO]])/365)&lt;18,"Corregir", IF(((TODAY()-Tabla2[[#This Row],[FECHA NACIMIENTO]])/365)&gt;80, "Corregir",ROUNDDOWN(((TODAY()-Tabla2[[#This Row],[FECHA NACIMIENTO]])/365),0)))</f>
        <v>Corregir</v>
      </c>
      <c r="V413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38" s="34" t="str">
        <f ca="1">+IF(Tabla2[[#This Row],[Edad]]="Corregir","Corregir","Ok")</f>
        <v>Corregir</v>
      </c>
      <c r="X4138" s="10" t="str">
        <f>+IFERROR(VLOOKUP(Tabla2[[#This Row],[DISTRITO SEGÚN DNI]],Hoja1!$A$2:$B$55,2,FALSE),"No")</f>
        <v>No</v>
      </c>
      <c r="Y4138" s="10" t="str">
        <f>IF(OR(LOWER(Tabla2[[#This Row],[GENERO]])="masculino", LOWER(Tabla2[[#This Row],[GENERO]])="femenino"),"OK","Corregir")</f>
        <v>Corregir</v>
      </c>
      <c r="Z4138" s="10" t="str">
        <f>+IF(Tabla2[[#This Row],[Nro. DNI / CE]]="","Corregir",IF(LEN(Tabla2[[#This Row],[Nro. DNI / CE]])&gt;=8,"OK","Corregir"))</f>
        <v>Corregir</v>
      </c>
      <c r="AA4138" s="10">
        <f>COUNTIF(Tabla2[APELLIDOS Y NOMBRES],Tabla2[[#This Row],[APELLIDOS Y NOMBRES]])</f>
        <v>0</v>
      </c>
      <c r="AB4138" t="str">
        <f ca="1">+IFERROR(IF(Tabla2[[#This Row],[FECHA CESE/BAJA]]="","No Aplica",IF(AND(MONTH(Tabla2[[#This Row],[FECHA CESE/BAJA]])=MONTH(TODAY()-30),YEAR(Tabla2[[#This Row],[FECHA CESE/BAJA]])=YEAR(TODAY())),MONTH(TODAY()-30)&amp;"-"&amp;YEAR(TODAY()),"Borrar")),"No aplica")</f>
        <v>No Aplica</v>
      </c>
      <c r="AC4138" t="str">
        <f ca="1">+IFERROR(IF(Tabla2[[#This Row],[FECHA INICIO DE LABORES EN OBRA]]="","No Aplica",IF(AND(MONTH(Tabla2[[#This Row],[FECHA INICIO DE LABORES EN OBRA]])=MONTH(TODAY()-30),YEAR(Tabla2[[#This Row],[FECHA INICIO DE LABORES EN OBRA]])=YEAR(TODAY())),MONTH(TODAY()-30)&amp;"-"&amp;YEAR(TODAY()),"No Aplica")),"No Aplica")</f>
        <v>No Aplica</v>
      </c>
    </row>
    <row r="4139" spans="1:29" x14ac:dyDescent="0.25">
      <c r="A4139" s="2"/>
      <c r="B4139" s="3"/>
      <c r="C4139" s="3"/>
      <c r="D4139" s="3"/>
      <c r="E4139" s="3"/>
      <c r="F4139" s="36"/>
      <c r="G4139" s="3"/>
      <c r="H4139" s="3"/>
      <c r="I4139" s="3"/>
      <c r="J4139" s="3"/>
      <c r="K4139" s="3"/>
      <c r="L4139" s="8"/>
      <c r="M4139" s="5"/>
      <c r="N4139" s="13"/>
      <c r="O4139" s="5"/>
      <c r="P4139" s="8"/>
      <c r="Q4139" s="9"/>
      <c r="R4139" s="9" t="str">
        <f>IFERROR(VLOOKUP(Tabla2[[#This Row],[CONTRATISTA PRNCIPAL]],Hoja1!$L$5:$M$9,2,FALSE),"CJV")</f>
        <v>CJV</v>
      </c>
      <c r="S4139" s="9" t="str">
        <f>IF(Tabla2[[#This Row],[EMPRESA]]=Tabla2[[#This Row],[CONTRATISTA PRNCIPAL]],"Principal","Secundaria")</f>
        <v>Principal</v>
      </c>
      <c r="T4139" s="10">
        <f>IFERROR(1/COUNTIF(Tabla2[CONTRATISTA PRNCIPAL],Tabla2[[#This Row],[CONTRATISTA PRNCIPAL]]),0)</f>
        <v>0</v>
      </c>
      <c r="U4139" s="33" t="str">
        <f ca="1">IF(((TODAY()-Tabla2[[#This Row],[FECHA NACIMIENTO]])/365)&lt;18,"Corregir", IF(((TODAY()-Tabla2[[#This Row],[FECHA NACIMIENTO]])/365)&gt;80, "Corregir",ROUNDDOWN(((TODAY()-Tabla2[[#This Row],[FECHA NACIMIENTO]])/365),0)))</f>
        <v>Corregir</v>
      </c>
      <c r="V413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39" s="34" t="str">
        <f ca="1">+IF(Tabla2[[#This Row],[Edad]]="Corregir","Corregir","Ok")</f>
        <v>Corregir</v>
      </c>
      <c r="X4139" s="10" t="str">
        <f>+IFERROR(VLOOKUP(Tabla2[[#This Row],[DISTRITO SEGÚN DNI]],Hoja1!$A$2:$B$55,2,FALSE),"No")</f>
        <v>No</v>
      </c>
      <c r="Y4139" s="10" t="str">
        <f>IF(OR(LOWER(Tabla2[[#This Row],[GENERO]])="masculino", LOWER(Tabla2[[#This Row],[GENERO]])="femenino"),"OK","Corregir")</f>
        <v>Corregir</v>
      </c>
      <c r="Z4139" s="10" t="str">
        <f>+IF(Tabla2[[#This Row],[Nro. DNI / CE]]="","Corregir",IF(LEN(Tabla2[[#This Row],[Nro. DNI / CE]])&gt;=8,"OK","Corregir"))</f>
        <v>Corregir</v>
      </c>
      <c r="AA4139" s="10">
        <f>COUNTIF(Tabla2[APELLIDOS Y NOMBRES],Tabla2[[#This Row],[APELLIDOS Y NOMBRES]])</f>
        <v>0</v>
      </c>
      <c r="AB4139" t="str">
        <f ca="1">+IFERROR(IF(Tabla2[[#This Row],[FECHA CESE/BAJA]]="","No Aplica",IF(AND(MONTH(Tabla2[[#This Row],[FECHA CESE/BAJA]])=MONTH(TODAY()-30),YEAR(Tabla2[[#This Row],[FECHA CESE/BAJA]])=YEAR(TODAY())),MONTH(TODAY()-30)&amp;"-"&amp;YEAR(TODAY()),"Borrar")),"No aplica")</f>
        <v>No Aplica</v>
      </c>
      <c r="AC4139" t="str">
        <f ca="1">+IFERROR(IF(Tabla2[[#This Row],[FECHA INICIO DE LABORES EN OBRA]]="","No Aplica",IF(AND(MONTH(Tabla2[[#This Row],[FECHA INICIO DE LABORES EN OBRA]])=MONTH(TODAY()-30),YEAR(Tabla2[[#This Row],[FECHA INICIO DE LABORES EN OBRA]])=YEAR(TODAY())),MONTH(TODAY()-30)&amp;"-"&amp;YEAR(TODAY()),"No Aplica")),"No Aplica")</f>
        <v>No Aplica</v>
      </c>
    </row>
    <row r="4140" spans="1:29" x14ac:dyDescent="0.25">
      <c r="A4140" s="2"/>
      <c r="B4140" s="3"/>
      <c r="C4140" s="3"/>
      <c r="D4140" s="3"/>
      <c r="E4140" s="3"/>
      <c r="F4140" s="36"/>
      <c r="G4140" s="3"/>
      <c r="H4140" s="3"/>
      <c r="I4140" s="3"/>
      <c r="J4140" s="3"/>
      <c r="K4140" s="3"/>
      <c r="L4140" s="8"/>
      <c r="M4140" s="5"/>
      <c r="N4140" s="13"/>
      <c r="O4140" s="5"/>
      <c r="P4140" s="8"/>
      <c r="Q4140" s="9"/>
      <c r="R4140" s="9" t="str">
        <f>IFERROR(VLOOKUP(Tabla2[[#This Row],[CONTRATISTA PRNCIPAL]],Hoja1!$L$5:$M$9,2,FALSE),"CJV")</f>
        <v>CJV</v>
      </c>
      <c r="S4140" s="9" t="str">
        <f>IF(Tabla2[[#This Row],[EMPRESA]]=Tabla2[[#This Row],[CONTRATISTA PRNCIPAL]],"Principal","Secundaria")</f>
        <v>Principal</v>
      </c>
      <c r="T4140" s="10">
        <f>IFERROR(1/COUNTIF(Tabla2[CONTRATISTA PRNCIPAL],Tabla2[[#This Row],[CONTRATISTA PRNCIPAL]]),0)</f>
        <v>0</v>
      </c>
      <c r="U4140" s="33" t="str">
        <f ca="1">IF(((TODAY()-Tabla2[[#This Row],[FECHA NACIMIENTO]])/365)&lt;18,"Corregir", IF(((TODAY()-Tabla2[[#This Row],[FECHA NACIMIENTO]])/365)&gt;80, "Corregir",ROUNDDOWN(((TODAY()-Tabla2[[#This Row],[FECHA NACIMIENTO]])/365),0)))</f>
        <v>Corregir</v>
      </c>
      <c r="V414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40" s="34" t="str">
        <f ca="1">+IF(Tabla2[[#This Row],[Edad]]="Corregir","Corregir","Ok")</f>
        <v>Corregir</v>
      </c>
      <c r="X4140" s="10" t="str">
        <f>+IFERROR(VLOOKUP(Tabla2[[#This Row],[DISTRITO SEGÚN DNI]],Hoja1!$A$2:$B$55,2,FALSE),"No")</f>
        <v>No</v>
      </c>
      <c r="Y4140" s="10" t="str">
        <f>IF(OR(LOWER(Tabla2[[#This Row],[GENERO]])="masculino", LOWER(Tabla2[[#This Row],[GENERO]])="femenino"),"OK","Corregir")</f>
        <v>Corregir</v>
      </c>
      <c r="Z4140" s="10" t="str">
        <f>+IF(Tabla2[[#This Row],[Nro. DNI / CE]]="","Corregir",IF(LEN(Tabla2[[#This Row],[Nro. DNI / CE]])&gt;=8,"OK","Corregir"))</f>
        <v>Corregir</v>
      </c>
      <c r="AA4140" s="10">
        <f>COUNTIF(Tabla2[APELLIDOS Y NOMBRES],Tabla2[[#This Row],[APELLIDOS Y NOMBRES]])</f>
        <v>0</v>
      </c>
      <c r="AB4140" t="str">
        <f ca="1">+IFERROR(IF(Tabla2[[#This Row],[FECHA CESE/BAJA]]="","No Aplica",IF(AND(MONTH(Tabla2[[#This Row],[FECHA CESE/BAJA]])=MONTH(TODAY()-30),YEAR(Tabla2[[#This Row],[FECHA CESE/BAJA]])=YEAR(TODAY())),MONTH(TODAY()-30)&amp;"-"&amp;YEAR(TODAY()),"Borrar")),"No aplica")</f>
        <v>No Aplica</v>
      </c>
      <c r="AC4140" t="str">
        <f ca="1">+IFERROR(IF(Tabla2[[#This Row],[FECHA INICIO DE LABORES EN OBRA]]="","No Aplica",IF(AND(MONTH(Tabla2[[#This Row],[FECHA INICIO DE LABORES EN OBRA]])=MONTH(TODAY()-30),YEAR(Tabla2[[#This Row],[FECHA INICIO DE LABORES EN OBRA]])=YEAR(TODAY())),MONTH(TODAY()-30)&amp;"-"&amp;YEAR(TODAY()),"No Aplica")),"No Aplica")</f>
        <v>No Aplica</v>
      </c>
    </row>
    <row r="4141" spans="1:29" x14ac:dyDescent="0.25">
      <c r="A4141" s="2"/>
      <c r="B4141" s="3"/>
      <c r="C4141" s="3"/>
      <c r="D4141" s="3"/>
      <c r="E4141" s="3"/>
      <c r="F4141" s="36"/>
      <c r="G4141" s="3"/>
      <c r="H4141" s="3"/>
      <c r="I4141" s="3"/>
      <c r="J4141" s="3"/>
      <c r="K4141" s="3"/>
      <c r="L4141" s="8"/>
      <c r="M4141" s="5"/>
      <c r="N4141" s="13"/>
      <c r="O4141" s="5"/>
      <c r="P4141" s="8"/>
      <c r="Q4141" s="9"/>
      <c r="R4141" s="9" t="str">
        <f>IFERROR(VLOOKUP(Tabla2[[#This Row],[CONTRATISTA PRNCIPAL]],Hoja1!$L$5:$M$9,2,FALSE),"CJV")</f>
        <v>CJV</v>
      </c>
      <c r="S4141" s="9" t="str">
        <f>IF(Tabla2[[#This Row],[EMPRESA]]=Tabla2[[#This Row],[CONTRATISTA PRNCIPAL]],"Principal","Secundaria")</f>
        <v>Principal</v>
      </c>
      <c r="T4141" s="10">
        <f>IFERROR(1/COUNTIF(Tabla2[CONTRATISTA PRNCIPAL],Tabla2[[#This Row],[CONTRATISTA PRNCIPAL]]),0)</f>
        <v>0</v>
      </c>
      <c r="U4141" s="33" t="str">
        <f ca="1">IF(((TODAY()-Tabla2[[#This Row],[FECHA NACIMIENTO]])/365)&lt;18,"Corregir", IF(((TODAY()-Tabla2[[#This Row],[FECHA NACIMIENTO]])/365)&gt;80, "Corregir",ROUNDDOWN(((TODAY()-Tabla2[[#This Row],[FECHA NACIMIENTO]])/365),0)))</f>
        <v>Corregir</v>
      </c>
      <c r="V414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41" s="34" t="str">
        <f ca="1">+IF(Tabla2[[#This Row],[Edad]]="Corregir","Corregir","Ok")</f>
        <v>Corregir</v>
      </c>
      <c r="X4141" s="10" t="str">
        <f>+IFERROR(VLOOKUP(Tabla2[[#This Row],[DISTRITO SEGÚN DNI]],Hoja1!$A$2:$B$55,2,FALSE),"No")</f>
        <v>No</v>
      </c>
      <c r="Y4141" s="10" t="str">
        <f>IF(OR(LOWER(Tabla2[[#This Row],[GENERO]])="masculino", LOWER(Tabla2[[#This Row],[GENERO]])="femenino"),"OK","Corregir")</f>
        <v>Corregir</v>
      </c>
      <c r="Z4141" s="10" t="str">
        <f>+IF(Tabla2[[#This Row],[Nro. DNI / CE]]="","Corregir",IF(LEN(Tabla2[[#This Row],[Nro. DNI / CE]])&gt;=8,"OK","Corregir"))</f>
        <v>Corregir</v>
      </c>
      <c r="AA4141" s="10">
        <f>COUNTIF(Tabla2[APELLIDOS Y NOMBRES],Tabla2[[#This Row],[APELLIDOS Y NOMBRES]])</f>
        <v>0</v>
      </c>
      <c r="AB4141" t="str">
        <f ca="1">+IFERROR(IF(Tabla2[[#This Row],[FECHA CESE/BAJA]]="","No Aplica",IF(AND(MONTH(Tabla2[[#This Row],[FECHA CESE/BAJA]])=MONTH(TODAY()-30),YEAR(Tabla2[[#This Row],[FECHA CESE/BAJA]])=YEAR(TODAY())),MONTH(TODAY()-30)&amp;"-"&amp;YEAR(TODAY()),"Borrar")),"No aplica")</f>
        <v>No Aplica</v>
      </c>
      <c r="AC4141" t="str">
        <f ca="1">+IFERROR(IF(Tabla2[[#This Row],[FECHA INICIO DE LABORES EN OBRA]]="","No Aplica",IF(AND(MONTH(Tabla2[[#This Row],[FECHA INICIO DE LABORES EN OBRA]])=MONTH(TODAY()-30),YEAR(Tabla2[[#This Row],[FECHA INICIO DE LABORES EN OBRA]])=YEAR(TODAY())),MONTH(TODAY()-30)&amp;"-"&amp;YEAR(TODAY()),"No Aplica")),"No Aplica")</f>
        <v>No Aplica</v>
      </c>
    </row>
    <row r="4142" spans="1:29" x14ac:dyDescent="0.25">
      <c r="A4142" s="2"/>
      <c r="B4142" s="3"/>
      <c r="C4142" s="3"/>
      <c r="D4142" s="3"/>
      <c r="E4142" s="3"/>
      <c r="F4142" s="36"/>
      <c r="G4142" s="3"/>
      <c r="H4142" s="3"/>
      <c r="I4142" s="3"/>
      <c r="J4142" s="3"/>
      <c r="K4142" s="3"/>
      <c r="L4142" s="8"/>
      <c r="M4142" s="5"/>
      <c r="N4142" s="13"/>
      <c r="O4142" s="5"/>
      <c r="P4142" s="8"/>
      <c r="Q4142" s="9"/>
      <c r="R4142" s="9" t="str">
        <f>IFERROR(VLOOKUP(Tabla2[[#This Row],[CONTRATISTA PRNCIPAL]],Hoja1!$L$5:$M$9,2,FALSE),"CJV")</f>
        <v>CJV</v>
      </c>
      <c r="S4142" s="9" t="str">
        <f>IF(Tabla2[[#This Row],[EMPRESA]]=Tabla2[[#This Row],[CONTRATISTA PRNCIPAL]],"Principal","Secundaria")</f>
        <v>Principal</v>
      </c>
      <c r="T4142" s="10">
        <f>IFERROR(1/COUNTIF(Tabla2[CONTRATISTA PRNCIPAL],Tabla2[[#This Row],[CONTRATISTA PRNCIPAL]]),0)</f>
        <v>0</v>
      </c>
      <c r="U4142" s="33" t="str">
        <f ca="1">IF(((TODAY()-Tabla2[[#This Row],[FECHA NACIMIENTO]])/365)&lt;18,"Corregir", IF(((TODAY()-Tabla2[[#This Row],[FECHA NACIMIENTO]])/365)&gt;80, "Corregir",ROUNDDOWN(((TODAY()-Tabla2[[#This Row],[FECHA NACIMIENTO]])/365),0)))</f>
        <v>Corregir</v>
      </c>
      <c r="V414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42" s="34" t="str">
        <f ca="1">+IF(Tabla2[[#This Row],[Edad]]="Corregir","Corregir","Ok")</f>
        <v>Corregir</v>
      </c>
      <c r="X4142" s="10" t="str">
        <f>+IFERROR(VLOOKUP(Tabla2[[#This Row],[DISTRITO SEGÚN DNI]],Hoja1!$A$2:$B$55,2,FALSE),"No")</f>
        <v>No</v>
      </c>
      <c r="Y4142" s="10" t="str">
        <f>IF(OR(LOWER(Tabla2[[#This Row],[GENERO]])="masculino", LOWER(Tabla2[[#This Row],[GENERO]])="femenino"),"OK","Corregir")</f>
        <v>Corregir</v>
      </c>
      <c r="Z4142" s="10" t="str">
        <f>+IF(Tabla2[[#This Row],[Nro. DNI / CE]]="","Corregir",IF(LEN(Tabla2[[#This Row],[Nro. DNI / CE]])&gt;=8,"OK","Corregir"))</f>
        <v>Corregir</v>
      </c>
      <c r="AA4142" s="10">
        <f>COUNTIF(Tabla2[APELLIDOS Y NOMBRES],Tabla2[[#This Row],[APELLIDOS Y NOMBRES]])</f>
        <v>0</v>
      </c>
      <c r="AB4142" t="str">
        <f ca="1">+IFERROR(IF(Tabla2[[#This Row],[FECHA CESE/BAJA]]="","No Aplica",IF(AND(MONTH(Tabla2[[#This Row],[FECHA CESE/BAJA]])=MONTH(TODAY()-30),YEAR(Tabla2[[#This Row],[FECHA CESE/BAJA]])=YEAR(TODAY())),MONTH(TODAY()-30)&amp;"-"&amp;YEAR(TODAY()),"Borrar")),"No aplica")</f>
        <v>No Aplica</v>
      </c>
      <c r="AC4142" t="str">
        <f ca="1">+IFERROR(IF(Tabla2[[#This Row],[FECHA INICIO DE LABORES EN OBRA]]="","No Aplica",IF(AND(MONTH(Tabla2[[#This Row],[FECHA INICIO DE LABORES EN OBRA]])=MONTH(TODAY()-30),YEAR(Tabla2[[#This Row],[FECHA INICIO DE LABORES EN OBRA]])=YEAR(TODAY())),MONTH(TODAY()-30)&amp;"-"&amp;YEAR(TODAY()),"No Aplica")),"No Aplica")</f>
        <v>No Aplica</v>
      </c>
    </row>
    <row r="4143" spans="1:29" x14ac:dyDescent="0.25">
      <c r="A4143" s="2"/>
      <c r="B4143" s="3"/>
      <c r="C4143" s="3"/>
      <c r="D4143" s="3"/>
      <c r="E4143" s="3"/>
      <c r="F4143" s="36"/>
      <c r="G4143" s="3"/>
      <c r="H4143" s="3"/>
      <c r="I4143" s="3"/>
      <c r="J4143" s="3"/>
      <c r="K4143" s="3"/>
      <c r="L4143" s="8"/>
      <c r="M4143" s="5"/>
      <c r="N4143" s="13"/>
      <c r="O4143" s="5"/>
      <c r="P4143" s="8"/>
      <c r="Q4143" s="9"/>
      <c r="R4143" s="9" t="str">
        <f>IFERROR(VLOOKUP(Tabla2[[#This Row],[CONTRATISTA PRNCIPAL]],Hoja1!$L$5:$M$9,2,FALSE),"CJV")</f>
        <v>CJV</v>
      </c>
      <c r="S4143" s="9" t="str">
        <f>IF(Tabla2[[#This Row],[EMPRESA]]=Tabla2[[#This Row],[CONTRATISTA PRNCIPAL]],"Principal","Secundaria")</f>
        <v>Principal</v>
      </c>
      <c r="T4143" s="10">
        <f>IFERROR(1/COUNTIF(Tabla2[CONTRATISTA PRNCIPAL],Tabla2[[#This Row],[CONTRATISTA PRNCIPAL]]),0)</f>
        <v>0</v>
      </c>
      <c r="U4143" s="33" t="str">
        <f ca="1">IF(((TODAY()-Tabla2[[#This Row],[FECHA NACIMIENTO]])/365)&lt;18,"Corregir", IF(((TODAY()-Tabla2[[#This Row],[FECHA NACIMIENTO]])/365)&gt;80, "Corregir",ROUNDDOWN(((TODAY()-Tabla2[[#This Row],[FECHA NACIMIENTO]])/365),0)))</f>
        <v>Corregir</v>
      </c>
      <c r="V414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43" s="34" t="str">
        <f ca="1">+IF(Tabla2[[#This Row],[Edad]]="Corregir","Corregir","Ok")</f>
        <v>Corregir</v>
      </c>
      <c r="X4143" s="10" t="str">
        <f>+IFERROR(VLOOKUP(Tabla2[[#This Row],[DISTRITO SEGÚN DNI]],Hoja1!$A$2:$B$55,2,FALSE),"No")</f>
        <v>No</v>
      </c>
      <c r="Y4143" s="10" t="str">
        <f>IF(OR(LOWER(Tabla2[[#This Row],[GENERO]])="masculino", LOWER(Tabla2[[#This Row],[GENERO]])="femenino"),"OK","Corregir")</f>
        <v>Corregir</v>
      </c>
      <c r="Z4143" s="10" t="str">
        <f>+IF(Tabla2[[#This Row],[Nro. DNI / CE]]="","Corregir",IF(LEN(Tabla2[[#This Row],[Nro. DNI / CE]])&gt;=8,"OK","Corregir"))</f>
        <v>Corregir</v>
      </c>
      <c r="AA4143" s="10">
        <f>COUNTIF(Tabla2[APELLIDOS Y NOMBRES],Tabla2[[#This Row],[APELLIDOS Y NOMBRES]])</f>
        <v>0</v>
      </c>
      <c r="AB4143" t="str">
        <f ca="1">+IFERROR(IF(Tabla2[[#This Row],[FECHA CESE/BAJA]]="","No Aplica",IF(AND(MONTH(Tabla2[[#This Row],[FECHA CESE/BAJA]])=MONTH(TODAY()-30),YEAR(Tabla2[[#This Row],[FECHA CESE/BAJA]])=YEAR(TODAY())),MONTH(TODAY()-30)&amp;"-"&amp;YEAR(TODAY()),"Borrar")),"No aplica")</f>
        <v>No Aplica</v>
      </c>
      <c r="AC4143" t="str">
        <f ca="1">+IFERROR(IF(Tabla2[[#This Row],[FECHA INICIO DE LABORES EN OBRA]]="","No Aplica",IF(AND(MONTH(Tabla2[[#This Row],[FECHA INICIO DE LABORES EN OBRA]])=MONTH(TODAY()-30),YEAR(Tabla2[[#This Row],[FECHA INICIO DE LABORES EN OBRA]])=YEAR(TODAY())),MONTH(TODAY()-30)&amp;"-"&amp;YEAR(TODAY()),"No Aplica")),"No Aplica")</f>
        <v>No Aplica</v>
      </c>
    </row>
    <row r="4144" spans="1:29" x14ac:dyDescent="0.25">
      <c r="A4144" s="2"/>
      <c r="B4144" s="3"/>
      <c r="C4144" s="3"/>
      <c r="D4144" s="3"/>
      <c r="E4144" s="3"/>
      <c r="F4144" s="36"/>
      <c r="G4144" s="3"/>
      <c r="H4144" s="3"/>
      <c r="I4144" s="3"/>
      <c r="J4144" s="3"/>
      <c r="K4144" s="3"/>
      <c r="L4144" s="8"/>
      <c r="M4144" s="5"/>
      <c r="N4144" s="13"/>
      <c r="O4144" s="5"/>
      <c r="P4144" s="8"/>
      <c r="Q4144" s="9"/>
      <c r="R4144" s="9" t="str">
        <f>IFERROR(VLOOKUP(Tabla2[[#This Row],[CONTRATISTA PRNCIPAL]],Hoja1!$L$5:$M$9,2,FALSE),"CJV")</f>
        <v>CJV</v>
      </c>
      <c r="S4144" s="9" t="str">
        <f>IF(Tabla2[[#This Row],[EMPRESA]]=Tabla2[[#This Row],[CONTRATISTA PRNCIPAL]],"Principal","Secundaria")</f>
        <v>Principal</v>
      </c>
      <c r="T4144" s="10">
        <f>IFERROR(1/COUNTIF(Tabla2[CONTRATISTA PRNCIPAL],Tabla2[[#This Row],[CONTRATISTA PRNCIPAL]]),0)</f>
        <v>0</v>
      </c>
      <c r="U4144" s="33" t="str">
        <f ca="1">IF(((TODAY()-Tabla2[[#This Row],[FECHA NACIMIENTO]])/365)&lt;18,"Corregir", IF(((TODAY()-Tabla2[[#This Row],[FECHA NACIMIENTO]])/365)&gt;80, "Corregir",ROUNDDOWN(((TODAY()-Tabla2[[#This Row],[FECHA NACIMIENTO]])/365),0)))</f>
        <v>Corregir</v>
      </c>
      <c r="V414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44" s="34" t="str">
        <f ca="1">+IF(Tabla2[[#This Row],[Edad]]="Corregir","Corregir","Ok")</f>
        <v>Corregir</v>
      </c>
      <c r="X4144" s="10" t="str">
        <f>+IFERROR(VLOOKUP(Tabla2[[#This Row],[DISTRITO SEGÚN DNI]],Hoja1!$A$2:$B$55,2,FALSE),"No")</f>
        <v>No</v>
      </c>
      <c r="Y4144" s="10" t="str">
        <f>IF(OR(LOWER(Tabla2[[#This Row],[GENERO]])="masculino", LOWER(Tabla2[[#This Row],[GENERO]])="femenino"),"OK","Corregir")</f>
        <v>Corregir</v>
      </c>
      <c r="Z4144" s="10" t="str">
        <f>+IF(Tabla2[[#This Row],[Nro. DNI / CE]]="","Corregir",IF(LEN(Tabla2[[#This Row],[Nro. DNI / CE]])&gt;=8,"OK","Corregir"))</f>
        <v>Corregir</v>
      </c>
      <c r="AA4144" s="10">
        <f>COUNTIF(Tabla2[APELLIDOS Y NOMBRES],Tabla2[[#This Row],[APELLIDOS Y NOMBRES]])</f>
        <v>0</v>
      </c>
      <c r="AB4144" t="str">
        <f ca="1">+IFERROR(IF(Tabla2[[#This Row],[FECHA CESE/BAJA]]="","No Aplica",IF(AND(MONTH(Tabla2[[#This Row],[FECHA CESE/BAJA]])=MONTH(TODAY()-30),YEAR(Tabla2[[#This Row],[FECHA CESE/BAJA]])=YEAR(TODAY())),MONTH(TODAY()-30)&amp;"-"&amp;YEAR(TODAY()),"Borrar")),"No aplica")</f>
        <v>No Aplica</v>
      </c>
      <c r="AC4144" t="str">
        <f ca="1">+IFERROR(IF(Tabla2[[#This Row],[FECHA INICIO DE LABORES EN OBRA]]="","No Aplica",IF(AND(MONTH(Tabla2[[#This Row],[FECHA INICIO DE LABORES EN OBRA]])=MONTH(TODAY()-30),YEAR(Tabla2[[#This Row],[FECHA INICIO DE LABORES EN OBRA]])=YEAR(TODAY())),MONTH(TODAY()-30)&amp;"-"&amp;YEAR(TODAY()),"No Aplica")),"No Aplica")</f>
        <v>No Aplica</v>
      </c>
    </row>
    <row r="4145" spans="1:29" x14ac:dyDescent="0.25">
      <c r="A4145" s="2"/>
      <c r="B4145" s="3"/>
      <c r="C4145" s="3"/>
      <c r="D4145" s="3"/>
      <c r="E4145" s="3"/>
      <c r="F4145" s="36"/>
      <c r="G4145" s="3"/>
      <c r="H4145" s="3"/>
      <c r="I4145" s="3"/>
      <c r="J4145" s="3"/>
      <c r="K4145" s="3"/>
      <c r="L4145" s="8"/>
      <c r="M4145" s="5"/>
      <c r="N4145" s="13"/>
      <c r="O4145" s="5"/>
      <c r="P4145" s="8"/>
      <c r="Q4145" s="9"/>
      <c r="R4145" s="9" t="str">
        <f>IFERROR(VLOOKUP(Tabla2[[#This Row],[CONTRATISTA PRNCIPAL]],Hoja1!$L$5:$M$9,2,FALSE),"CJV")</f>
        <v>CJV</v>
      </c>
      <c r="S4145" s="9" t="str">
        <f>IF(Tabla2[[#This Row],[EMPRESA]]=Tabla2[[#This Row],[CONTRATISTA PRNCIPAL]],"Principal","Secundaria")</f>
        <v>Principal</v>
      </c>
      <c r="T4145" s="10">
        <f>IFERROR(1/COUNTIF(Tabla2[CONTRATISTA PRNCIPAL],Tabla2[[#This Row],[CONTRATISTA PRNCIPAL]]),0)</f>
        <v>0</v>
      </c>
      <c r="U4145" s="33" t="str">
        <f ca="1">IF(((TODAY()-Tabla2[[#This Row],[FECHA NACIMIENTO]])/365)&lt;18,"Corregir", IF(((TODAY()-Tabla2[[#This Row],[FECHA NACIMIENTO]])/365)&gt;80, "Corregir",ROUNDDOWN(((TODAY()-Tabla2[[#This Row],[FECHA NACIMIENTO]])/365),0)))</f>
        <v>Corregir</v>
      </c>
      <c r="V414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45" s="34" t="str">
        <f ca="1">+IF(Tabla2[[#This Row],[Edad]]="Corregir","Corregir","Ok")</f>
        <v>Corregir</v>
      </c>
      <c r="X4145" s="10" t="str">
        <f>+IFERROR(VLOOKUP(Tabla2[[#This Row],[DISTRITO SEGÚN DNI]],Hoja1!$A$2:$B$55,2,FALSE),"No")</f>
        <v>No</v>
      </c>
      <c r="Y4145" s="10" t="str">
        <f>IF(OR(LOWER(Tabla2[[#This Row],[GENERO]])="masculino", LOWER(Tabla2[[#This Row],[GENERO]])="femenino"),"OK","Corregir")</f>
        <v>Corregir</v>
      </c>
      <c r="Z4145" s="10" t="str">
        <f>+IF(Tabla2[[#This Row],[Nro. DNI / CE]]="","Corregir",IF(LEN(Tabla2[[#This Row],[Nro. DNI / CE]])&gt;=8,"OK","Corregir"))</f>
        <v>Corregir</v>
      </c>
      <c r="AA4145" s="10">
        <f>COUNTIF(Tabla2[APELLIDOS Y NOMBRES],Tabla2[[#This Row],[APELLIDOS Y NOMBRES]])</f>
        <v>0</v>
      </c>
      <c r="AB4145" t="str">
        <f ca="1">+IFERROR(IF(Tabla2[[#This Row],[FECHA CESE/BAJA]]="","No Aplica",IF(AND(MONTH(Tabla2[[#This Row],[FECHA CESE/BAJA]])=MONTH(TODAY()-30),YEAR(Tabla2[[#This Row],[FECHA CESE/BAJA]])=YEAR(TODAY())),MONTH(TODAY()-30)&amp;"-"&amp;YEAR(TODAY()),"Borrar")),"No aplica")</f>
        <v>No Aplica</v>
      </c>
      <c r="AC4145" t="str">
        <f ca="1">+IFERROR(IF(Tabla2[[#This Row],[FECHA INICIO DE LABORES EN OBRA]]="","No Aplica",IF(AND(MONTH(Tabla2[[#This Row],[FECHA INICIO DE LABORES EN OBRA]])=MONTH(TODAY()-30),YEAR(Tabla2[[#This Row],[FECHA INICIO DE LABORES EN OBRA]])=YEAR(TODAY())),MONTH(TODAY()-30)&amp;"-"&amp;YEAR(TODAY()),"No Aplica")),"No Aplica")</f>
        <v>No Aplica</v>
      </c>
    </row>
    <row r="4146" spans="1:29" x14ac:dyDescent="0.25">
      <c r="A4146" s="2"/>
      <c r="B4146" s="3"/>
      <c r="C4146" s="3"/>
      <c r="D4146" s="3"/>
      <c r="E4146" s="3"/>
      <c r="F4146" s="36"/>
      <c r="G4146" s="3"/>
      <c r="H4146" s="3"/>
      <c r="I4146" s="3"/>
      <c r="J4146" s="3"/>
      <c r="K4146" s="3"/>
      <c r="L4146" s="8"/>
      <c r="M4146" s="5"/>
      <c r="N4146" s="13"/>
      <c r="O4146" s="5"/>
      <c r="P4146" s="8"/>
      <c r="Q4146" s="9"/>
      <c r="R4146" s="9" t="str">
        <f>IFERROR(VLOOKUP(Tabla2[[#This Row],[CONTRATISTA PRNCIPAL]],Hoja1!$L$5:$M$9,2,FALSE),"CJV")</f>
        <v>CJV</v>
      </c>
      <c r="S4146" s="9" t="str">
        <f>IF(Tabla2[[#This Row],[EMPRESA]]=Tabla2[[#This Row],[CONTRATISTA PRNCIPAL]],"Principal","Secundaria")</f>
        <v>Principal</v>
      </c>
      <c r="T4146" s="10">
        <f>IFERROR(1/COUNTIF(Tabla2[CONTRATISTA PRNCIPAL],Tabla2[[#This Row],[CONTRATISTA PRNCIPAL]]),0)</f>
        <v>0</v>
      </c>
      <c r="U4146" s="33" t="str">
        <f ca="1">IF(((TODAY()-Tabla2[[#This Row],[FECHA NACIMIENTO]])/365)&lt;18,"Corregir", IF(((TODAY()-Tabla2[[#This Row],[FECHA NACIMIENTO]])/365)&gt;80, "Corregir",ROUNDDOWN(((TODAY()-Tabla2[[#This Row],[FECHA NACIMIENTO]])/365),0)))</f>
        <v>Corregir</v>
      </c>
      <c r="V414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46" s="34" t="str">
        <f ca="1">+IF(Tabla2[[#This Row],[Edad]]="Corregir","Corregir","Ok")</f>
        <v>Corregir</v>
      </c>
      <c r="X4146" s="10" t="str">
        <f>+IFERROR(VLOOKUP(Tabla2[[#This Row],[DISTRITO SEGÚN DNI]],Hoja1!$A$2:$B$55,2,FALSE),"No")</f>
        <v>No</v>
      </c>
      <c r="Y4146" s="10" t="str">
        <f>IF(OR(LOWER(Tabla2[[#This Row],[GENERO]])="masculino", LOWER(Tabla2[[#This Row],[GENERO]])="femenino"),"OK","Corregir")</f>
        <v>Corregir</v>
      </c>
      <c r="Z4146" s="10" t="str">
        <f>+IF(Tabla2[[#This Row],[Nro. DNI / CE]]="","Corregir",IF(LEN(Tabla2[[#This Row],[Nro. DNI / CE]])&gt;=8,"OK","Corregir"))</f>
        <v>Corregir</v>
      </c>
      <c r="AA4146" s="10">
        <f>COUNTIF(Tabla2[APELLIDOS Y NOMBRES],Tabla2[[#This Row],[APELLIDOS Y NOMBRES]])</f>
        <v>0</v>
      </c>
      <c r="AB4146" t="str">
        <f ca="1">+IFERROR(IF(Tabla2[[#This Row],[FECHA CESE/BAJA]]="","No Aplica",IF(AND(MONTH(Tabla2[[#This Row],[FECHA CESE/BAJA]])=MONTH(TODAY()-30),YEAR(Tabla2[[#This Row],[FECHA CESE/BAJA]])=YEAR(TODAY())),MONTH(TODAY()-30)&amp;"-"&amp;YEAR(TODAY()),"Borrar")),"No aplica")</f>
        <v>No Aplica</v>
      </c>
      <c r="AC4146" t="str">
        <f ca="1">+IFERROR(IF(Tabla2[[#This Row],[FECHA INICIO DE LABORES EN OBRA]]="","No Aplica",IF(AND(MONTH(Tabla2[[#This Row],[FECHA INICIO DE LABORES EN OBRA]])=MONTH(TODAY()-30),YEAR(Tabla2[[#This Row],[FECHA INICIO DE LABORES EN OBRA]])=YEAR(TODAY())),MONTH(TODAY()-30)&amp;"-"&amp;YEAR(TODAY()),"No Aplica")),"No Aplica")</f>
        <v>No Aplica</v>
      </c>
    </row>
    <row r="4147" spans="1:29" x14ac:dyDescent="0.25">
      <c r="A4147" s="2"/>
      <c r="B4147" s="3"/>
      <c r="C4147" s="3"/>
      <c r="D4147" s="3"/>
      <c r="E4147" s="3"/>
      <c r="F4147" s="36"/>
      <c r="G4147" s="3"/>
      <c r="H4147" s="3"/>
      <c r="I4147" s="3"/>
      <c r="J4147" s="3"/>
      <c r="K4147" s="3"/>
      <c r="L4147" s="8"/>
      <c r="M4147" s="5"/>
      <c r="N4147" s="13"/>
      <c r="O4147" s="5"/>
      <c r="P4147" s="8"/>
      <c r="Q4147" s="9"/>
      <c r="R4147" s="9" t="str">
        <f>IFERROR(VLOOKUP(Tabla2[[#This Row],[CONTRATISTA PRNCIPAL]],Hoja1!$L$5:$M$9,2,FALSE),"CJV")</f>
        <v>CJV</v>
      </c>
      <c r="S4147" s="9" t="str">
        <f>IF(Tabla2[[#This Row],[EMPRESA]]=Tabla2[[#This Row],[CONTRATISTA PRNCIPAL]],"Principal","Secundaria")</f>
        <v>Principal</v>
      </c>
      <c r="T4147" s="10">
        <f>IFERROR(1/COUNTIF(Tabla2[CONTRATISTA PRNCIPAL],Tabla2[[#This Row],[CONTRATISTA PRNCIPAL]]),0)</f>
        <v>0</v>
      </c>
      <c r="U4147" s="33" t="str">
        <f ca="1">IF(((TODAY()-Tabla2[[#This Row],[FECHA NACIMIENTO]])/365)&lt;18,"Corregir", IF(((TODAY()-Tabla2[[#This Row],[FECHA NACIMIENTO]])/365)&gt;80, "Corregir",ROUNDDOWN(((TODAY()-Tabla2[[#This Row],[FECHA NACIMIENTO]])/365),0)))</f>
        <v>Corregir</v>
      </c>
      <c r="V414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47" s="34" t="str">
        <f ca="1">+IF(Tabla2[[#This Row],[Edad]]="Corregir","Corregir","Ok")</f>
        <v>Corregir</v>
      </c>
      <c r="X4147" s="10" t="str">
        <f>+IFERROR(VLOOKUP(Tabla2[[#This Row],[DISTRITO SEGÚN DNI]],Hoja1!$A$2:$B$55,2,FALSE),"No")</f>
        <v>No</v>
      </c>
      <c r="Y4147" s="10" t="str">
        <f>IF(OR(LOWER(Tabla2[[#This Row],[GENERO]])="masculino", LOWER(Tabla2[[#This Row],[GENERO]])="femenino"),"OK","Corregir")</f>
        <v>Corregir</v>
      </c>
      <c r="Z4147" s="10" t="str">
        <f>+IF(Tabla2[[#This Row],[Nro. DNI / CE]]="","Corregir",IF(LEN(Tabla2[[#This Row],[Nro. DNI / CE]])&gt;=8,"OK","Corregir"))</f>
        <v>Corregir</v>
      </c>
      <c r="AA4147" s="10">
        <f>COUNTIF(Tabla2[APELLIDOS Y NOMBRES],Tabla2[[#This Row],[APELLIDOS Y NOMBRES]])</f>
        <v>0</v>
      </c>
      <c r="AB4147" t="str">
        <f ca="1">+IFERROR(IF(Tabla2[[#This Row],[FECHA CESE/BAJA]]="","No Aplica",IF(AND(MONTH(Tabla2[[#This Row],[FECHA CESE/BAJA]])=MONTH(TODAY()-30),YEAR(Tabla2[[#This Row],[FECHA CESE/BAJA]])=YEAR(TODAY())),MONTH(TODAY()-30)&amp;"-"&amp;YEAR(TODAY()),"Borrar")),"No aplica")</f>
        <v>No Aplica</v>
      </c>
      <c r="AC4147" t="str">
        <f ca="1">+IFERROR(IF(Tabla2[[#This Row],[FECHA INICIO DE LABORES EN OBRA]]="","No Aplica",IF(AND(MONTH(Tabla2[[#This Row],[FECHA INICIO DE LABORES EN OBRA]])=MONTH(TODAY()-30),YEAR(Tabla2[[#This Row],[FECHA INICIO DE LABORES EN OBRA]])=YEAR(TODAY())),MONTH(TODAY()-30)&amp;"-"&amp;YEAR(TODAY()),"No Aplica")),"No Aplica")</f>
        <v>No Aplica</v>
      </c>
    </row>
    <row r="4148" spans="1:29" x14ac:dyDescent="0.25">
      <c r="A4148" s="2"/>
      <c r="B4148" s="3"/>
      <c r="C4148" s="3"/>
      <c r="D4148" s="3"/>
      <c r="E4148" s="3"/>
      <c r="F4148" s="36"/>
      <c r="G4148" s="3"/>
      <c r="H4148" s="3"/>
      <c r="I4148" s="3"/>
      <c r="J4148" s="3"/>
      <c r="K4148" s="3"/>
      <c r="L4148" s="8"/>
      <c r="M4148" s="5"/>
      <c r="N4148" s="13"/>
      <c r="O4148" s="5"/>
      <c r="P4148" s="8"/>
      <c r="Q4148" s="9"/>
      <c r="R4148" s="9" t="str">
        <f>IFERROR(VLOOKUP(Tabla2[[#This Row],[CONTRATISTA PRNCIPAL]],Hoja1!$L$5:$M$9,2,FALSE),"CJV")</f>
        <v>CJV</v>
      </c>
      <c r="S4148" s="9" t="str">
        <f>IF(Tabla2[[#This Row],[EMPRESA]]=Tabla2[[#This Row],[CONTRATISTA PRNCIPAL]],"Principal","Secundaria")</f>
        <v>Principal</v>
      </c>
      <c r="T4148" s="10">
        <f>IFERROR(1/COUNTIF(Tabla2[CONTRATISTA PRNCIPAL],Tabla2[[#This Row],[CONTRATISTA PRNCIPAL]]),0)</f>
        <v>0</v>
      </c>
      <c r="U4148" s="33" t="str">
        <f ca="1">IF(((TODAY()-Tabla2[[#This Row],[FECHA NACIMIENTO]])/365)&lt;18,"Corregir", IF(((TODAY()-Tabla2[[#This Row],[FECHA NACIMIENTO]])/365)&gt;80, "Corregir",ROUNDDOWN(((TODAY()-Tabla2[[#This Row],[FECHA NACIMIENTO]])/365),0)))</f>
        <v>Corregir</v>
      </c>
      <c r="V414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48" s="34" t="str">
        <f ca="1">+IF(Tabla2[[#This Row],[Edad]]="Corregir","Corregir","Ok")</f>
        <v>Corregir</v>
      </c>
      <c r="X4148" s="10" t="str">
        <f>+IFERROR(VLOOKUP(Tabla2[[#This Row],[DISTRITO SEGÚN DNI]],Hoja1!$A$2:$B$55,2,FALSE),"No")</f>
        <v>No</v>
      </c>
      <c r="Y4148" s="10" t="str">
        <f>IF(OR(LOWER(Tabla2[[#This Row],[GENERO]])="masculino", LOWER(Tabla2[[#This Row],[GENERO]])="femenino"),"OK","Corregir")</f>
        <v>Corregir</v>
      </c>
      <c r="Z4148" s="10" t="str">
        <f>+IF(Tabla2[[#This Row],[Nro. DNI / CE]]="","Corregir",IF(LEN(Tabla2[[#This Row],[Nro. DNI / CE]])&gt;=8,"OK","Corregir"))</f>
        <v>Corregir</v>
      </c>
      <c r="AA4148" s="10">
        <f>COUNTIF(Tabla2[APELLIDOS Y NOMBRES],Tabla2[[#This Row],[APELLIDOS Y NOMBRES]])</f>
        <v>0</v>
      </c>
      <c r="AB4148" t="str">
        <f ca="1">+IFERROR(IF(Tabla2[[#This Row],[FECHA CESE/BAJA]]="","No Aplica",IF(AND(MONTH(Tabla2[[#This Row],[FECHA CESE/BAJA]])=MONTH(TODAY()-30),YEAR(Tabla2[[#This Row],[FECHA CESE/BAJA]])=YEAR(TODAY())),MONTH(TODAY()-30)&amp;"-"&amp;YEAR(TODAY()),"Borrar")),"No aplica")</f>
        <v>No Aplica</v>
      </c>
      <c r="AC4148" t="str">
        <f ca="1">+IFERROR(IF(Tabla2[[#This Row],[FECHA INICIO DE LABORES EN OBRA]]="","No Aplica",IF(AND(MONTH(Tabla2[[#This Row],[FECHA INICIO DE LABORES EN OBRA]])=MONTH(TODAY()-30),YEAR(Tabla2[[#This Row],[FECHA INICIO DE LABORES EN OBRA]])=YEAR(TODAY())),MONTH(TODAY()-30)&amp;"-"&amp;YEAR(TODAY()),"No Aplica")),"No Aplica")</f>
        <v>No Aplica</v>
      </c>
    </row>
    <row r="4149" spans="1:29" x14ac:dyDescent="0.25">
      <c r="A4149" s="2"/>
      <c r="B4149" s="3"/>
      <c r="C4149" s="3"/>
      <c r="D4149" s="3"/>
      <c r="E4149" s="3"/>
      <c r="F4149" s="36"/>
      <c r="G4149" s="3"/>
      <c r="H4149" s="3"/>
      <c r="I4149" s="3"/>
      <c r="J4149" s="3"/>
      <c r="K4149" s="3"/>
      <c r="L4149" s="8"/>
      <c r="M4149" s="5"/>
      <c r="N4149" s="13"/>
      <c r="O4149" s="5"/>
      <c r="P4149" s="8"/>
      <c r="Q4149" s="9"/>
      <c r="R4149" s="9" t="str">
        <f>IFERROR(VLOOKUP(Tabla2[[#This Row],[CONTRATISTA PRNCIPAL]],Hoja1!$L$5:$M$9,2,FALSE),"CJV")</f>
        <v>CJV</v>
      </c>
      <c r="S4149" s="9" t="str">
        <f>IF(Tabla2[[#This Row],[EMPRESA]]=Tabla2[[#This Row],[CONTRATISTA PRNCIPAL]],"Principal","Secundaria")</f>
        <v>Principal</v>
      </c>
      <c r="T4149" s="10">
        <f>IFERROR(1/COUNTIF(Tabla2[CONTRATISTA PRNCIPAL],Tabla2[[#This Row],[CONTRATISTA PRNCIPAL]]),0)</f>
        <v>0</v>
      </c>
      <c r="U4149" s="33" t="str">
        <f ca="1">IF(((TODAY()-Tabla2[[#This Row],[FECHA NACIMIENTO]])/365)&lt;18,"Corregir", IF(((TODAY()-Tabla2[[#This Row],[FECHA NACIMIENTO]])/365)&gt;80, "Corregir",ROUNDDOWN(((TODAY()-Tabla2[[#This Row],[FECHA NACIMIENTO]])/365),0)))</f>
        <v>Corregir</v>
      </c>
      <c r="V414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49" s="34" t="str">
        <f ca="1">+IF(Tabla2[[#This Row],[Edad]]="Corregir","Corregir","Ok")</f>
        <v>Corregir</v>
      </c>
      <c r="X4149" s="10" t="str">
        <f>+IFERROR(VLOOKUP(Tabla2[[#This Row],[DISTRITO SEGÚN DNI]],Hoja1!$A$2:$B$55,2,FALSE),"No")</f>
        <v>No</v>
      </c>
      <c r="Y4149" s="10" t="str">
        <f>IF(OR(LOWER(Tabla2[[#This Row],[GENERO]])="masculino", LOWER(Tabla2[[#This Row],[GENERO]])="femenino"),"OK","Corregir")</f>
        <v>Corregir</v>
      </c>
      <c r="Z4149" s="10" t="str">
        <f>+IF(Tabla2[[#This Row],[Nro. DNI / CE]]="","Corregir",IF(LEN(Tabla2[[#This Row],[Nro. DNI / CE]])&gt;=8,"OK","Corregir"))</f>
        <v>Corregir</v>
      </c>
      <c r="AA4149" s="10">
        <f>COUNTIF(Tabla2[APELLIDOS Y NOMBRES],Tabla2[[#This Row],[APELLIDOS Y NOMBRES]])</f>
        <v>0</v>
      </c>
      <c r="AB4149" t="str">
        <f ca="1">+IFERROR(IF(Tabla2[[#This Row],[FECHA CESE/BAJA]]="","No Aplica",IF(AND(MONTH(Tabla2[[#This Row],[FECHA CESE/BAJA]])=MONTH(TODAY()-30),YEAR(Tabla2[[#This Row],[FECHA CESE/BAJA]])=YEAR(TODAY())),MONTH(TODAY()-30)&amp;"-"&amp;YEAR(TODAY()),"Borrar")),"No aplica")</f>
        <v>No Aplica</v>
      </c>
      <c r="AC4149" t="str">
        <f ca="1">+IFERROR(IF(Tabla2[[#This Row],[FECHA INICIO DE LABORES EN OBRA]]="","No Aplica",IF(AND(MONTH(Tabla2[[#This Row],[FECHA INICIO DE LABORES EN OBRA]])=MONTH(TODAY()-30),YEAR(Tabla2[[#This Row],[FECHA INICIO DE LABORES EN OBRA]])=YEAR(TODAY())),MONTH(TODAY()-30)&amp;"-"&amp;YEAR(TODAY()),"No Aplica")),"No Aplica")</f>
        <v>No Aplica</v>
      </c>
    </row>
    <row r="4150" spans="1:29" x14ac:dyDescent="0.25">
      <c r="A4150" s="2"/>
      <c r="B4150" s="3"/>
      <c r="C4150" s="3"/>
      <c r="D4150" s="3"/>
      <c r="E4150" s="3"/>
      <c r="F4150" s="36"/>
      <c r="G4150" s="3"/>
      <c r="H4150" s="3"/>
      <c r="I4150" s="3"/>
      <c r="J4150" s="3"/>
      <c r="K4150" s="3"/>
      <c r="L4150" s="8"/>
      <c r="M4150" s="5"/>
      <c r="N4150" s="13"/>
      <c r="O4150" s="5"/>
      <c r="P4150" s="8"/>
      <c r="Q4150" s="9"/>
      <c r="R4150" s="9" t="str">
        <f>IFERROR(VLOOKUP(Tabla2[[#This Row],[CONTRATISTA PRNCIPAL]],Hoja1!$L$5:$M$9,2,FALSE),"CJV")</f>
        <v>CJV</v>
      </c>
      <c r="S4150" s="9" t="str">
        <f>IF(Tabla2[[#This Row],[EMPRESA]]=Tabla2[[#This Row],[CONTRATISTA PRNCIPAL]],"Principal","Secundaria")</f>
        <v>Principal</v>
      </c>
      <c r="T4150" s="10">
        <f>IFERROR(1/COUNTIF(Tabla2[CONTRATISTA PRNCIPAL],Tabla2[[#This Row],[CONTRATISTA PRNCIPAL]]),0)</f>
        <v>0</v>
      </c>
      <c r="U4150" s="33" t="str">
        <f ca="1">IF(((TODAY()-Tabla2[[#This Row],[FECHA NACIMIENTO]])/365)&lt;18,"Corregir", IF(((TODAY()-Tabla2[[#This Row],[FECHA NACIMIENTO]])/365)&gt;80, "Corregir",ROUNDDOWN(((TODAY()-Tabla2[[#This Row],[FECHA NACIMIENTO]])/365),0)))</f>
        <v>Corregir</v>
      </c>
      <c r="V415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50" s="34" t="str">
        <f ca="1">+IF(Tabla2[[#This Row],[Edad]]="Corregir","Corregir","Ok")</f>
        <v>Corregir</v>
      </c>
      <c r="X4150" s="10" t="str">
        <f>+IFERROR(VLOOKUP(Tabla2[[#This Row],[DISTRITO SEGÚN DNI]],Hoja1!$A$2:$B$55,2,FALSE),"No")</f>
        <v>No</v>
      </c>
      <c r="Y4150" s="10" t="str">
        <f>IF(OR(LOWER(Tabla2[[#This Row],[GENERO]])="masculino", LOWER(Tabla2[[#This Row],[GENERO]])="femenino"),"OK","Corregir")</f>
        <v>Corregir</v>
      </c>
      <c r="Z4150" s="10" t="str">
        <f>+IF(Tabla2[[#This Row],[Nro. DNI / CE]]="","Corregir",IF(LEN(Tabla2[[#This Row],[Nro. DNI / CE]])&gt;=8,"OK","Corregir"))</f>
        <v>Corregir</v>
      </c>
      <c r="AA4150" s="10">
        <f>COUNTIF(Tabla2[APELLIDOS Y NOMBRES],Tabla2[[#This Row],[APELLIDOS Y NOMBRES]])</f>
        <v>0</v>
      </c>
      <c r="AB4150" t="str">
        <f ca="1">+IFERROR(IF(Tabla2[[#This Row],[FECHA CESE/BAJA]]="","No Aplica",IF(AND(MONTH(Tabla2[[#This Row],[FECHA CESE/BAJA]])=MONTH(TODAY()-30),YEAR(Tabla2[[#This Row],[FECHA CESE/BAJA]])=YEAR(TODAY())),MONTH(TODAY()-30)&amp;"-"&amp;YEAR(TODAY()),"Borrar")),"No aplica")</f>
        <v>No Aplica</v>
      </c>
      <c r="AC4150" t="str">
        <f ca="1">+IFERROR(IF(Tabla2[[#This Row],[FECHA INICIO DE LABORES EN OBRA]]="","No Aplica",IF(AND(MONTH(Tabla2[[#This Row],[FECHA INICIO DE LABORES EN OBRA]])=MONTH(TODAY()-30),YEAR(Tabla2[[#This Row],[FECHA INICIO DE LABORES EN OBRA]])=YEAR(TODAY())),MONTH(TODAY()-30)&amp;"-"&amp;YEAR(TODAY()),"No Aplica")),"No Aplica")</f>
        <v>No Aplica</v>
      </c>
    </row>
    <row r="4151" spans="1:29" x14ac:dyDescent="0.25">
      <c r="A4151" s="2"/>
      <c r="B4151" s="3"/>
      <c r="C4151" s="3"/>
      <c r="D4151" s="3"/>
      <c r="E4151" s="3"/>
      <c r="F4151" s="36"/>
      <c r="G4151" s="3"/>
      <c r="H4151" s="3"/>
      <c r="I4151" s="3"/>
      <c r="J4151" s="3"/>
      <c r="K4151" s="3"/>
      <c r="L4151" s="8"/>
      <c r="M4151" s="5"/>
      <c r="N4151" s="13"/>
      <c r="O4151" s="5"/>
      <c r="P4151" s="8"/>
      <c r="Q4151" s="9"/>
      <c r="R4151" s="9" t="str">
        <f>IFERROR(VLOOKUP(Tabla2[[#This Row],[CONTRATISTA PRNCIPAL]],Hoja1!$L$5:$M$9,2,FALSE),"CJV")</f>
        <v>CJV</v>
      </c>
      <c r="S4151" s="9" t="str">
        <f>IF(Tabla2[[#This Row],[EMPRESA]]=Tabla2[[#This Row],[CONTRATISTA PRNCIPAL]],"Principal","Secundaria")</f>
        <v>Principal</v>
      </c>
      <c r="T4151" s="10">
        <f>IFERROR(1/COUNTIF(Tabla2[CONTRATISTA PRNCIPAL],Tabla2[[#This Row],[CONTRATISTA PRNCIPAL]]),0)</f>
        <v>0</v>
      </c>
      <c r="U4151" s="33" t="str">
        <f ca="1">IF(((TODAY()-Tabla2[[#This Row],[FECHA NACIMIENTO]])/365)&lt;18,"Corregir", IF(((TODAY()-Tabla2[[#This Row],[FECHA NACIMIENTO]])/365)&gt;80, "Corregir",ROUNDDOWN(((TODAY()-Tabla2[[#This Row],[FECHA NACIMIENTO]])/365),0)))</f>
        <v>Corregir</v>
      </c>
      <c r="V415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51" s="34" t="str">
        <f ca="1">+IF(Tabla2[[#This Row],[Edad]]="Corregir","Corregir","Ok")</f>
        <v>Corregir</v>
      </c>
      <c r="X4151" s="10" t="str">
        <f>+IFERROR(VLOOKUP(Tabla2[[#This Row],[DISTRITO SEGÚN DNI]],Hoja1!$A$2:$B$55,2,FALSE),"No")</f>
        <v>No</v>
      </c>
      <c r="Y4151" s="10" t="str">
        <f>IF(OR(LOWER(Tabla2[[#This Row],[GENERO]])="masculino", LOWER(Tabla2[[#This Row],[GENERO]])="femenino"),"OK","Corregir")</f>
        <v>Corregir</v>
      </c>
      <c r="Z4151" s="10" t="str">
        <f>+IF(Tabla2[[#This Row],[Nro. DNI / CE]]="","Corregir",IF(LEN(Tabla2[[#This Row],[Nro. DNI / CE]])&gt;=8,"OK","Corregir"))</f>
        <v>Corregir</v>
      </c>
      <c r="AA4151" s="10">
        <f>COUNTIF(Tabla2[APELLIDOS Y NOMBRES],Tabla2[[#This Row],[APELLIDOS Y NOMBRES]])</f>
        <v>0</v>
      </c>
      <c r="AB4151" t="str">
        <f ca="1">+IFERROR(IF(Tabla2[[#This Row],[FECHA CESE/BAJA]]="","No Aplica",IF(AND(MONTH(Tabla2[[#This Row],[FECHA CESE/BAJA]])=MONTH(TODAY()-30),YEAR(Tabla2[[#This Row],[FECHA CESE/BAJA]])=YEAR(TODAY())),MONTH(TODAY()-30)&amp;"-"&amp;YEAR(TODAY()),"Borrar")),"No aplica")</f>
        <v>No Aplica</v>
      </c>
      <c r="AC4151" t="str">
        <f ca="1">+IFERROR(IF(Tabla2[[#This Row],[FECHA INICIO DE LABORES EN OBRA]]="","No Aplica",IF(AND(MONTH(Tabla2[[#This Row],[FECHA INICIO DE LABORES EN OBRA]])=MONTH(TODAY()-30),YEAR(Tabla2[[#This Row],[FECHA INICIO DE LABORES EN OBRA]])=YEAR(TODAY())),MONTH(TODAY()-30)&amp;"-"&amp;YEAR(TODAY()),"No Aplica")),"No Aplica")</f>
        <v>No Aplica</v>
      </c>
    </row>
    <row r="4152" spans="1:29" x14ac:dyDescent="0.25">
      <c r="A4152" s="2"/>
      <c r="B4152" s="3"/>
      <c r="C4152" s="3"/>
      <c r="D4152" s="3"/>
      <c r="E4152" s="3"/>
      <c r="F4152" s="36"/>
      <c r="G4152" s="3"/>
      <c r="H4152" s="3"/>
      <c r="I4152" s="3"/>
      <c r="J4152" s="3"/>
      <c r="K4152" s="3"/>
      <c r="L4152" s="8"/>
      <c r="M4152" s="5"/>
      <c r="N4152" s="13"/>
      <c r="O4152" s="5"/>
      <c r="P4152" s="8"/>
      <c r="Q4152" s="9"/>
      <c r="R4152" s="9" t="str">
        <f>IFERROR(VLOOKUP(Tabla2[[#This Row],[CONTRATISTA PRNCIPAL]],Hoja1!$L$5:$M$9,2,FALSE),"CJV")</f>
        <v>CJV</v>
      </c>
      <c r="S4152" s="9" t="str">
        <f>IF(Tabla2[[#This Row],[EMPRESA]]=Tabla2[[#This Row],[CONTRATISTA PRNCIPAL]],"Principal","Secundaria")</f>
        <v>Principal</v>
      </c>
      <c r="T4152" s="10">
        <f>IFERROR(1/COUNTIF(Tabla2[CONTRATISTA PRNCIPAL],Tabla2[[#This Row],[CONTRATISTA PRNCIPAL]]),0)</f>
        <v>0</v>
      </c>
      <c r="U4152" s="33" t="str">
        <f ca="1">IF(((TODAY()-Tabla2[[#This Row],[FECHA NACIMIENTO]])/365)&lt;18,"Corregir", IF(((TODAY()-Tabla2[[#This Row],[FECHA NACIMIENTO]])/365)&gt;80, "Corregir",ROUNDDOWN(((TODAY()-Tabla2[[#This Row],[FECHA NACIMIENTO]])/365),0)))</f>
        <v>Corregir</v>
      </c>
      <c r="V415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52" s="34" t="str">
        <f ca="1">+IF(Tabla2[[#This Row],[Edad]]="Corregir","Corregir","Ok")</f>
        <v>Corregir</v>
      </c>
      <c r="X4152" s="10" t="str">
        <f>+IFERROR(VLOOKUP(Tabla2[[#This Row],[DISTRITO SEGÚN DNI]],Hoja1!$A$2:$B$55,2,FALSE),"No")</f>
        <v>No</v>
      </c>
      <c r="Y4152" s="10" t="str">
        <f>IF(OR(LOWER(Tabla2[[#This Row],[GENERO]])="masculino", LOWER(Tabla2[[#This Row],[GENERO]])="femenino"),"OK","Corregir")</f>
        <v>Corregir</v>
      </c>
      <c r="Z4152" s="10" t="str">
        <f>+IF(Tabla2[[#This Row],[Nro. DNI / CE]]="","Corregir",IF(LEN(Tabla2[[#This Row],[Nro. DNI / CE]])&gt;=8,"OK","Corregir"))</f>
        <v>Corregir</v>
      </c>
      <c r="AA4152" s="10">
        <f>COUNTIF(Tabla2[APELLIDOS Y NOMBRES],Tabla2[[#This Row],[APELLIDOS Y NOMBRES]])</f>
        <v>0</v>
      </c>
      <c r="AB4152" t="str">
        <f ca="1">+IFERROR(IF(Tabla2[[#This Row],[FECHA CESE/BAJA]]="","No Aplica",IF(AND(MONTH(Tabla2[[#This Row],[FECHA CESE/BAJA]])=MONTH(TODAY()-30),YEAR(Tabla2[[#This Row],[FECHA CESE/BAJA]])=YEAR(TODAY())),MONTH(TODAY()-30)&amp;"-"&amp;YEAR(TODAY()),"Borrar")),"No aplica")</f>
        <v>No Aplica</v>
      </c>
      <c r="AC4152" t="str">
        <f ca="1">+IFERROR(IF(Tabla2[[#This Row],[FECHA INICIO DE LABORES EN OBRA]]="","No Aplica",IF(AND(MONTH(Tabla2[[#This Row],[FECHA INICIO DE LABORES EN OBRA]])=MONTH(TODAY()-30),YEAR(Tabla2[[#This Row],[FECHA INICIO DE LABORES EN OBRA]])=YEAR(TODAY())),MONTH(TODAY()-30)&amp;"-"&amp;YEAR(TODAY()),"No Aplica")),"No Aplica")</f>
        <v>No Aplica</v>
      </c>
    </row>
    <row r="4153" spans="1:29" x14ac:dyDescent="0.25">
      <c r="A4153" s="2"/>
      <c r="B4153" s="3"/>
      <c r="C4153" s="3"/>
      <c r="D4153" s="3"/>
      <c r="E4153" s="3"/>
      <c r="F4153" s="36"/>
      <c r="G4153" s="3"/>
      <c r="H4153" s="3"/>
      <c r="I4153" s="3"/>
      <c r="J4153" s="3"/>
      <c r="K4153" s="3"/>
      <c r="L4153" s="8"/>
      <c r="M4153" s="5"/>
      <c r="N4153" s="13"/>
      <c r="O4153" s="5"/>
      <c r="P4153" s="8"/>
      <c r="Q4153" s="9"/>
      <c r="R4153" s="9" t="str">
        <f>IFERROR(VLOOKUP(Tabla2[[#This Row],[CONTRATISTA PRNCIPAL]],Hoja1!$L$5:$M$9,2,FALSE),"CJV")</f>
        <v>CJV</v>
      </c>
      <c r="S4153" s="9" t="str">
        <f>IF(Tabla2[[#This Row],[EMPRESA]]=Tabla2[[#This Row],[CONTRATISTA PRNCIPAL]],"Principal","Secundaria")</f>
        <v>Principal</v>
      </c>
      <c r="T4153" s="10">
        <f>IFERROR(1/COUNTIF(Tabla2[CONTRATISTA PRNCIPAL],Tabla2[[#This Row],[CONTRATISTA PRNCIPAL]]),0)</f>
        <v>0</v>
      </c>
      <c r="U4153" s="33" t="str">
        <f ca="1">IF(((TODAY()-Tabla2[[#This Row],[FECHA NACIMIENTO]])/365)&lt;18,"Corregir", IF(((TODAY()-Tabla2[[#This Row],[FECHA NACIMIENTO]])/365)&gt;80, "Corregir",ROUNDDOWN(((TODAY()-Tabla2[[#This Row],[FECHA NACIMIENTO]])/365),0)))</f>
        <v>Corregir</v>
      </c>
      <c r="V415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53" s="34" t="str">
        <f ca="1">+IF(Tabla2[[#This Row],[Edad]]="Corregir","Corregir","Ok")</f>
        <v>Corregir</v>
      </c>
      <c r="X4153" s="10" t="str">
        <f>+IFERROR(VLOOKUP(Tabla2[[#This Row],[DISTRITO SEGÚN DNI]],Hoja1!$A$2:$B$55,2,FALSE),"No")</f>
        <v>No</v>
      </c>
      <c r="Y4153" s="10" t="str">
        <f>IF(OR(LOWER(Tabla2[[#This Row],[GENERO]])="masculino", LOWER(Tabla2[[#This Row],[GENERO]])="femenino"),"OK","Corregir")</f>
        <v>Corregir</v>
      </c>
      <c r="Z4153" s="10" t="str">
        <f>+IF(Tabla2[[#This Row],[Nro. DNI / CE]]="","Corregir",IF(LEN(Tabla2[[#This Row],[Nro. DNI / CE]])&gt;=8,"OK","Corregir"))</f>
        <v>Corregir</v>
      </c>
      <c r="AA4153" s="10">
        <f>COUNTIF(Tabla2[APELLIDOS Y NOMBRES],Tabla2[[#This Row],[APELLIDOS Y NOMBRES]])</f>
        <v>0</v>
      </c>
      <c r="AB4153" t="str">
        <f ca="1">+IFERROR(IF(Tabla2[[#This Row],[FECHA CESE/BAJA]]="","No Aplica",IF(AND(MONTH(Tabla2[[#This Row],[FECHA CESE/BAJA]])=MONTH(TODAY()-30),YEAR(Tabla2[[#This Row],[FECHA CESE/BAJA]])=YEAR(TODAY())),MONTH(TODAY()-30)&amp;"-"&amp;YEAR(TODAY()),"Borrar")),"No aplica")</f>
        <v>No Aplica</v>
      </c>
      <c r="AC4153" t="str">
        <f ca="1">+IFERROR(IF(Tabla2[[#This Row],[FECHA INICIO DE LABORES EN OBRA]]="","No Aplica",IF(AND(MONTH(Tabla2[[#This Row],[FECHA INICIO DE LABORES EN OBRA]])=MONTH(TODAY()-30),YEAR(Tabla2[[#This Row],[FECHA INICIO DE LABORES EN OBRA]])=YEAR(TODAY())),MONTH(TODAY()-30)&amp;"-"&amp;YEAR(TODAY()),"No Aplica")),"No Aplica")</f>
        <v>No Aplica</v>
      </c>
    </row>
    <row r="4154" spans="1:29" x14ac:dyDescent="0.25">
      <c r="A4154" s="2"/>
      <c r="B4154" s="3"/>
      <c r="C4154" s="3"/>
      <c r="D4154" s="3"/>
      <c r="E4154" s="3"/>
      <c r="F4154" s="36"/>
      <c r="G4154" s="3"/>
      <c r="H4154" s="3"/>
      <c r="I4154" s="3"/>
      <c r="J4154" s="3"/>
      <c r="K4154" s="3"/>
      <c r="L4154" s="8"/>
      <c r="M4154" s="5"/>
      <c r="N4154" s="13"/>
      <c r="O4154" s="5"/>
      <c r="P4154" s="8"/>
      <c r="Q4154" s="9"/>
      <c r="R4154" s="9" t="str">
        <f>IFERROR(VLOOKUP(Tabla2[[#This Row],[CONTRATISTA PRNCIPAL]],Hoja1!$L$5:$M$9,2,FALSE),"CJV")</f>
        <v>CJV</v>
      </c>
      <c r="S4154" s="9" t="str">
        <f>IF(Tabla2[[#This Row],[EMPRESA]]=Tabla2[[#This Row],[CONTRATISTA PRNCIPAL]],"Principal","Secundaria")</f>
        <v>Principal</v>
      </c>
      <c r="T4154" s="10">
        <f>IFERROR(1/COUNTIF(Tabla2[CONTRATISTA PRNCIPAL],Tabla2[[#This Row],[CONTRATISTA PRNCIPAL]]),0)</f>
        <v>0</v>
      </c>
      <c r="U4154" s="33" t="str">
        <f ca="1">IF(((TODAY()-Tabla2[[#This Row],[FECHA NACIMIENTO]])/365)&lt;18,"Corregir", IF(((TODAY()-Tabla2[[#This Row],[FECHA NACIMIENTO]])/365)&gt;80, "Corregir",ROUNDDOWN(((TODAY()-Tabla2[[#This Row],[FECHA NACIMIENTO]])/365),0)))</f>
        <v>Corregir</v>
      </c>
      <c r="V415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54" s="34" t="str">
        <f ca="1">+IF(Tabla2[[#This Row],[Edad]]="Corregir","Corregir","Ok")</f>
        <v>Corregir</v>
      </c>
      <c r="X4154" s="10" t="str">
        <f>+IFERROR(VLOOKUP(Tabla2[[#This Row],[DISTRITO SEGÚN DNI]],Hoja1!$A$2:$B$55,2,FALSE),"No")</f>
        <v>No</v>
      </c>
      <c r="Y4154" s="10" t="str">
        <f>IF(OR(LOWER(Tabla2[[#This Row],[GENERO]])="masculino", LOWER(Tabla2[[#This Row],[GENERO]])="femenino"),"OK","Corregir")</f>
        <v>Corregir</v>
      </c>
      <c r="Z4154" s="10" t="str">
        <f>+IF(Tabla2[[#This Row],[Nro. DNI / CE]]="","Corregir",IF(LEN(Tabla2[[#This Row],[Nro. DNI / CE]])&gt;=8,"OK","Corregir"))</f>
        <v>Corregir</v>
      </c>
      <c r="AA4154" s="10">
        <f>COUNTIF(Tabla2[APELLIDOS Y NOMBRES],Tabla2[[#This Row],[APELLIDOS Y NOMBRES]])</f>
        <v>0</v>
      </c>
      <c r="AB4154" t="str">
        <f ca="1">+IFERROR(IF(Tabla2[[#This Row],[FECHA CESE/BAJA]]="","No Aplica",IF(AND(MONTH(Tabla2[[#This Row],[FECHA CESE/BAJA]])=MONTH(TODAY()-30),YEAR(Tabla2[[#This Row],[FECHA CESE/BAJA]])=YEAR(TODAY())),MONTH(TODAY()-30)&amp;"-"&amp;YEAR(TODAY()),"Borrar")),"No aplica")</f>
        <v>No Aplica</v>
      </c>
      <c r="AC4154" t="str">
        <f ca="1">+IFERROR(IF(Tabla2[[#This Row],[FECHA INICIO DE LABORES EN OBRA]]="","No Aplica",IF(AND(MONTH(Tabla2[[#This Row],[FECHA INICIO DE LABORES EN OBRA]])=MONTH(TODAY()-30),YEAR(Tabla2[[#This Row],[FECHA INICIO DE LABORES EN OBRA]])=YEAR(TODAY())),MONTH(TODAY()-30)&amp;"-"&amp;YEAR(TODAY()),"No Aplica")),"No Aplica")</f>
        <v>No Aplica</v>
      </c>
    </row>
    <row r="4155" spans="1:29" x14ac:dyDescent="0.25">
      <c r="A4155" s="2"/>
      <c r="B4155" s="3"/>
      <c r="C4155" s="3"/>
      <c r="D4155" s="3"/>
      <c r="E4155" s="3"/>
      <c r="F4155" s="36"/>
      <c r="G4155" s="3"/>
      <c r="H4155" s="3"/>
      <c r="I4155" s="3"/>
      <c r="J4155" s="3"/>
      <c r="K4155" s="3"/>
      <c r="L4155" s="8"/>
      <c r="M4155" s="5"/>
      <c r="N4155" s="13"/>
      <c r="O4155" s="5"/>
      <c r="P4155" s="8"/>
      <c r="Q4155" s="9"/>
      <c r="R4155" s="9" t="str">
        <f>IFERROR(VLOOKUP(Tabla2[[#This Row],[CONTRATISTA PRNCIPAL]],Hoja1!$L$5:$M$9,2,FALSE),"CJV")</f>
        <v>CJV</v>
      </c>
      <c r="S4155" s="9" t="str">
        <f>IF(Tabla2[[#This Row],[EMPRESA]]=Tabla2[[#This Row],[CONTRATISTA PRNCIPAL]],"Principal","Secundaria")</f>
        <v>Principal</v>
      </c>
      <c r="T4155" s="10">
        <f>IFERROR(1/COUNTIF(Tabla2[CONTRATISTA PRNCIPAL],Tabla2[[#This Row],[CONTRATISTA PRNCIPAL]]),0)</f>
        <v>0</v>
      </c>
      <c r="U4155" s="33" t="str">
        <f ca="1">IF(((TODAY()-Tabla2[[#This Row],[FECHA NACIMIENTO]])/365)&lt;18,"Corregir", IF(((TODAY()-Tabla2[[#This Row],[FECHA NACIMIENTO]])/365)&gt;80, "Corregir",ROUNDDOWN(((TODAY()-Tabla2[[#This Row],[FECHA NACIMIENTO]])/365),0)))</f>
        <v>Corregir</v>
      </c>
      <c r="V415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55" s="34" t="str">
        <f ca="1">+IF(Tabla2[[#This Row],[Edad]]="Corregir","Corregir","Ok")</f>
        <v>Corregir</v>
      </c>
      <c r="X4155" s="10" t="str">
        <f>+IFERROR(VLOOKUP(Tabla2[[#This Row],[DISTRITO SEGÚN DNI]],Hoja1!$A$2:$B$55,2,FALSE),"No")</f>
        <v>No</v>
      </c>
      <c r="Y4155" s="10" t="str">
        <f>IF(OR(LOWER(Tabla2[[#This Row],[GENERO]])="masculino", LOWER(Tabla2[[#This Row],[GENERO]])="femenino"),"OK","Corregir")</f>
        <v>Corregir</v>
      </c>
      <c r="Z4155" s="10" t="str">
        <f>+IF(Tabla2[[#This Row],[Nro. DNI / CE]]="","Corregir",IF(LEN(Tabla2[[#This Row],[Nro. DNI / CE]])&gt;=8,"OK","Corregir"))</f>
        <v>Corregir</v>
      </c>
      <c r="AA4155" s="10">
        <f>COUNTIF(Tabla2[APELLIDOS Y NOMBRES],Tabla2[[#This Row],[APELLIDOS Y NOMBRES]])</f>
        <v>0</v>
      </c>
      <c r="AB4155" t="str">
        <f ca="1">+IFERROR(IF(Tabla2[[#This Row],[FECHA CESE/BAJA]]="","No Aplica",IF(AND(MONTH(Tabla2[[#This Row],[FECHA CESE/BAJA]])=MONTH(TODAY()-30),YEAR(Tabla2[[#This Row],[FECHA CESE/BAJA]])=YEAR(TODAY())),MONTH(TODAY()-30)&amp;"-"&amp;YEAR(TODAY()),"Borrar")),"No aplica")</f>
        <v>No Aplica</v>
      </c>
      <c r="AC4155" t="str">
        <f ca="1">+IFERROR(IF(Tabla2[[#This Row],[FECHA INICIO DE LABORES EN OBRA]]="","No Aplica",IF(AND(MONTH(Tabla2[[#This Row],[FECHA INICIO DE LABORES EN OBRA]])=MONTH(TODAY()-30),YEAR(Tabla2[[#This Row],[FECHA INICIO DE LABORES EN OBRA]])=YEAR(TODAY())),MONTH(TODAY()-30)&amp;"-"&amp;YEAR(TODAY()),"No Aplica")),"No Aplica")</f>
        <v>No Aplica</v>
      </c>
    </row>
    <row r="4156" spans="1:29" x14ac:dyDescent="0.25">
      <c r="A4156" s="2"/>
      <c r="B4156" s="3"/>
      <c r="C4156" s="3"/>
      <c r="D4156" s="3"/>
      <c r="E4156" s="3"/>
      <c r="F4156" s="36"/>
      <c r="G4156" s="3"/>
      <c r="H4156" s="3"/>
      <c r="I4156" s="3"/>
      <c r="J4156" s="3"/>
      <c r="K4156" s="3"/>
      <c r="L4156" s="8"/>
      <c r="M4156" s="5"/>
      <c r="N4156" s="13"/>
      <c r="O4156" s="5"/>
      <c r="P4156" s="8"/>
      <c r="Q4156" s="9"/>
      <c r="R4156" s="9" t="str">
        <f>IFERROR(VLOOKUP(Tabla2[[#This Row],[CONTRATISTA PRNCIPAL]],Hoja1!$L$5:$M$9,2,FALSE),"CJV")</f>
        <v>CJV</v>
      </c>
      <c r="S4156" s="9" t="str">
        <f>IF(Tabla2[[#This Row],[EMPRESA]]=Tabla2[[#This Row],[CONTRATISTA PRNCIPAL]],"Principal","Secundaria")</f>
        <v>Principal</v>
      </c>
      <c r="T4156" s="10">
        <f>IFERROR(1/COUNTIF(Tabla2[CONTRATISTA PRNCIPAL],Tabla2[[#This Row],[CONTRATISTA PRNCIPAL]]),0)</f>
        <v>0</v>
      </c>
      <c r="U4156" s="33" t="str">
        <f ca="1">IF(((TODAY()-Tabla2[[#This Row],[FECHA NACIMIENTO]])/365)&lt;18,"Corregir", IF(((TODAY()-Tabla2[[#This Row],[FECHA NACIMIENTO]])/365)&gt;80, "Corregir",ROUNDDOWN(((TODAY()-Tabla2[[#This Row],[FECHA NACIMIENTO]])/365),0)))</f>
        <v>Corregir</v>
      </c>
      <c r="V415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56" s="34" t="str">
        <f ca="1">+IF(Tabla2[[#This Row],[Edad]]="Corregir","Corregir","Ok")</f>
        <v>Corregir</v>
      </c>
      <c r="X4156" s="10" t="str">
        <f>+IFERROR(VLOOKUP(Tabla2[[#This Row],[DISTRITO SEGÚN DNI]],Hoja1!$A$2:$B$55,2,FALSE),"No")</f>
        <v>No</v>
      </c>
      <c r="Y4156" s="10" t="str">
        <f>IF(OR(LOWER(Tabla2[[#This Row],[GENERO]])="masculino", LOWER(Tabla2[[#This Row],[GENERO]])="femenino"),"OK","Corregir")</f>
        <v>Corregir</v>
      </c>
      <c r="Z4156" s="10" t="str">
        <f>+IF(Tabla2[[#This Row],[Nro. DNI / CE]]="","Corregir",IF(LEN(Tabla2[[#This Row],[Nro. DNI / CE]])&gt;=8,"OK","Corregir"))</f>
        <v>Corregir</v>
      </c>
      <c r="AA4156" s="10">
        <f>COUNTIF(Tabla2[APELLIDOS Y NOMBRES],Tabla2[[#This Row],[APELLIDOS Y NOMBRES]])</f>
        <v>0</v>
      </c>
      <c r="AB4156" t="str">
        <f ca="1">+IFERROR(IF(Tabla2[[#This Row],[FECHA CESE/BAJA]]="","No Aplica",IF(AND(MONTH(Tabla2[[#This Row],[FECHA CESE/BAJA]])=MONTH(TODAY()-30),YEAR(Tabla2[[#This Row],[FECHA CESE/BAJA]])=YEAR(TODAY())),MONTH(TODAY()-30)&amp;"-"&amp;YEAR(TODAY()),"Borrar")),"No aplica")</f>
        <v>No Aplica</v>
      </c>
      <c r="AC4156" t="str">
        <f ca="1">+IFERROR(IF(Tabla2[[#This Row],[FECHA INICIO DE LABORES EN OBRA]]="","No Aplica",IF(AND(MONTH(Tabla2[[#This Row],[FECHA INICIO DE LABORES EN OBRA]])=MONTH(TODAY()-30),YEAR(Tabla2[[#This Row],[FECHA INICIO DE LABORES EN OBRA]])=YEAR(TODAY())),MONTH(TODAY()-30)&amp;"-"&amp;YEAR(TODAY()),"No Aplica")),"No Aplica")</f>
        <v>No Aplica</v>
      </c>
    </row>
    <row r="4157" spans="1:29" x14ac:dyDescent="0.25">
      <c r="A4157" s="2"/>
      <c r="B4157" s="3"/>
      <c r="C4157" s="3"/>
      <c r="D4157" s="3"/>
      <c r="E4157" s="3"/>
      <c r="F4157" s="36"/>
      <c r="G4157" s="3"/>
      <c r="H4157" s="3"/>
      <c r="I4157" s="3"/>
      <c r="J4157" s="3"/>
      <c r="K4157" s="3"/>
      <c r="L4157" s="8"/>
      <c r="M4157" s="5"/>
      <c r="N4157" s="13"/>
      <c r="O4157" s="5"/>
      <c r="P4157" s="8"/>
      <c r="Q4157" s="9"/>
      <c r="R4157" s="9" t="str">
        <f>IFERROR(VLOOKUP(Tabla2[[#This Row],[CONTRATISTA PRNCIPAL]],Hoja1!$L$5:$M$9,2,FALSE),"CJV")</f>
        <v>CJV</v>
      </c>
      <c r="S4157" s="9" t="str">
        <f>IF(Tabla2[[#This Row],[EMPRESA]]=Tabla2[[#This Row],[CONTRATISTA PRNCIPAL]],"Principal","Secundaria")</f>
        <v>Principal</v>
      </c>
      <c r="T4157" s="10">
        <f>IFERROR(1/COUNTIF(Tabla2[CONTRATISTA PRNCIPAL],Tabla2[[#This Row],[CONTRATISTA PRNCIPAL]]),0)</f>
        <v>0</v>
      </c>
      <c r="U4157" s="33" t="str">
        <f ca="1">IF(((TODAY()-Tabla2[[#This Row],[FECHA NACIMIENTO]])/365)&lt;18,"Corregir", IF(((TODAY()-Tabla2[[#This Row],[FECHA NACIMIENTO]])/365)&gt;80, "Corregir",ROUNDDOWN(((TODAY()-Tabla2[[#This Row],[FECHA NACIMIENTO]])/365),0)))</f>
        <v>Corregir</v>
      </c>
      <c r="V415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57" s="34" t="str">
        <f ca="1">+IF(Tabla2[[#This Row],[Edad]]="Corregir","Corregir","Ok")</f>
        <v>Corregir</v>
      </c>
      <c r="X4157" s="10" t="str">
        <f>+IFERROR(VLOOKUP(Tabla2[[#This Row],[DISTRITO SEGÚN DNI]],Hoja1!$A$2:$B$55,2,FALSE),"No")</f>
        <v>No</v>
      </c>
      <c r="Y4157" s="10" t="str">
        <f>IF(OR(LOWER(Tabla2[[#This Row],[GENERO]])="masculino", LOWER(Tabla2[[#This Row],[GENERO]])="femenino"),"OK","Corregir")</f>
        <v>Corregir</v>
      </c>
      <c r="Z4157" s="10" t="str">
        <f>+IF(Tabla2[[#This Row],[Nro. DNI / CE]]="","Corregir",IF(LEN(Tabla2[[#This Row],[Nro. DNI / CE]])&gt;=8,"OK","Corregir"))</f>
        <v>Corregir</v>
      </c>
      <c r="AA4157" s="10">
        <f>COUNTIF(Tabla2[APELLIDOS Y NOMBRES],Tabla2[[#This Row],[APELLIDOS Y NOMBRES]])</f>
        <v>0</v>
      </c>
      <c r="AB4157" t="str">
        <f ca="1">+IFERROR(IF(Tabla2[[#This Row],[FECHA CESE/BAJA]]="","No Aplica",IF(AND(MONTH(Tabla2[[#This Row],[FECHA CESE/BAJA]])=MONTH(TODAY()-30),YEAR(Tabla2[[#This Row],[FECHA CESE/BAJA]])=YEAR(TODAY())),MONTH(TODAY()-30)&amp;"-"&amp;YEAR(TODAY()),"Borrar")),"No aplica")</f>
        <v>No Aplica</v>
      </c>
      <c r="AC4157" t="str">
        <f ca="1">+IFERROR(IF(Tabla2[[#This Row],[FECHA INICIO DE LABORES EN OBRA]]="","No Aplica",IF(AND(MONTH(Tabla2[[#This Row],[FECHA INICIO DE LABORES EN OBRA]])=MONTH(TODAY()-30),YEAR(Tabla2[[#This Row],[FECHA INICIO DE LABORES EN OBRA]])=YEAR(TODAY())),MONTH(TODAY()-30)&amp;"-"&amp;YEAR(TODAY()),"No Aplica")),"No Aplica")</f>
        <v>No Aplica</v>
      </c>
    </row>
    <row r="4158" spans="1:29" x14ac:dyDescent="0.25">
      <c r="A4158" s="2"/>
      <c r="B4158" s="3"/>
      <c r="C4158" s="3"/>
      <c r="D4158" s="3"/>
      <c r="E4158" s="3"/>
      <c r="F4158" s="36"/>
      <c r="G4158" s="3"/>
      <c r="H4158" s="3"/>
      <c r="I4158" s="3"/>
      <c r="J4158" s="3"/>
      <c r="K4158" s="3"/>
      <c r="L4158" s="8"/>
      <c r="M4158" s="5"/>
      <c r="N4158" s="13"/>
      <c r="O4158" s="5"/>
      <c r="P4158" s="8"/>
      <c r="Q4158" s="9"/>
      <c r="R4158" s="9" t="str">
        <f>IFERROR(VLOOKUP(Tabla2[[#This Row],[CONTRATISTA PRNCIPAL]],Hoja1!$L$5:$M$9,2,FALSE),"CJV")</f>
        <v>CJV</v>
      </c>
      <c r="S4158" s="9" t="str">
        <f>IF(Tabla2[[#This Row],[EMPRESA]]=Tabla2[[#This Row],[CONTRATISTA PRNCIPAL]],"Principal","Secundaria")</f>
        <v>Principal</v>
      </c>
      <c r="T4158" s="10">
        <f>IFERROR(1/COUNTIF(Tabla2[CONTRATISTA PRNCIPAL],Tabla2[[#This Row],[CONTRATISTA PRNCIPAL]]),0)</f>
        <v>0</v>
      </c>
      <c r="U4158" s="33" t="str">
        <f ca="1">IF(((TODAY()-Tabla2[[#This Row],[FECHA NACIMIENTO]])/365)&lt;18,"Corregir", IF(((TODAY()-Tabla2[[#This Row],[FECHA NACIMIENTO]])/365)&gt;80, "Corregir",ROUNDDOWN(((TODAY()-Tabla2[[#This Row],[FECHA NACIMIENTO]])/365),0)))</f>
        <v>Corregir</v>
      </c>
      <c r="V415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58" s="34" t="str">
        <f ca="1">+IF(Tabla2[[#This Row],[Edad]]="Corregir","Corregir","Ok")</f>
        <v>Corregir</v>
      </c>
      <c r="X4158" s="10" t="str">
        <f>+IFERROR(VLOOKUP(Tabla2[[#This Row],[DISTRITO SEGÚN DNI]],Hoja1!$A$2:$B$55,2,FALSE),"No")</f>
        <v>No</v>
      </c>
      <c r="Y4158" s="10" t="str">
        <f>IF(OR(LOWER(Tabla2[[#This Row],[GENERO]])="masculino", LOWER(Tabla2[[#This Row],[GENERO]])="femenino"),"OK","Corregir")</f>
        <v>Corregir</v>
      </c>
      <c r="Z4158" s="10" t="str">
        <f>+IF(Tabla2[[#This Row],[Nro. DNI / CE]]="","Corregir",IF(LEN(Tabla2[[#This Row],[Nro. DNI / CE]])&gt;=8,"OK","Corregir"))</f>
        <v>Corregir</v>
      </c>
      <c r="AA4158" s="10">
        <f>COUNTIF(Tabla2[APELLIDOS Y NOMBRES],Tabla2[[#This Row],[APELLIDOS Y NOMBRES]])</f>
        <v>0</v>
      </c>
      <c r="AB4158" t="str">
        <f ca="1">+IFERROR(IF(Tabla2[[#This Row],[FECHA CESE/BAJA]]="","No Aplica",IF(AND(MONTH(Tabla2[[#This Row],[FECHA CESE/BAJA]])=MONTH(TODAY()-30),YEAR(Tabla2[[#This Row],[FECHA CESE/BAJA]])=YEAR(TODAY())),MONTH(TODAY()-30)&amp;"-"&amp;YEAR(TODAY()),"Borrar")),"No aplica")</f>
        <v>No Aplica</v>
      </c>
      <c r="AC4158" t="str">
        <f ca="1">+IFERROR(IF(Tabla2[[#This Row],[FECHA INICIO DE LABORES EN OBRA]]="","No Aplica",IF(AND(MONTH(Tabla2[[#This Row],[FECHA INICIO DE LABORES EN OBRA]])=MONTH(TODAY()-30),YEAR(Tabla2[[#This Row],[FECHA INICIO DE LABORES EN OBRA]])=YEAR(TODAY())),MONTH(TODAY()-30)&amp;"-"&amp;YEAR(TODAY()),"No Aplica")),"No Aplica")</f>
        <v>No Aplica</v>
      </c>
    </row>
    <row r="4159" spans="1:29" x14ac:dyDescent="0.25">
      <c r="A4159" s="2"/>
      <c r="B4159" s="3"/>
      <c r="C4159" s="3"/>
      <c r="D4159" s="3"/>
      <c r="E4159" s="3"/>
      <c r="F4159" s="36"/>
      <c r="G4159" s="3"/>
      <c r="H4159" s="3"/>
      <c r="I4159" s="3"/>
      <c r="J4159" s="3"/>
      <c r="K4159" s="3"/>
      <c r="L4159" s="8"/>
      <c r="M4159" s="5"/>
      <c r="N4159" s="13"/>
      <c r="O4159" s="5"/>
      <c r="P4159" s="8"/>
      <c r="Q4159" s="9"/>
      <c r="R4159" s="9" t="str">
        <f>IFERROR(VLOOKUP(Tabla2[[#This Row],[CONTRATISTA PRNCIPAL]],Hoja1!$L$5:$M$9,2,FALSE),"CJV")</f>
        <v>CJV</v>
      </c>
      <c r="S4159" s="9" t="str">
        <f>IF(Tabla2[[#This Row],[EMPRESA]]=Tabla2[[#This Row],[CONTRATISTA PRNCIPAL]],"Principal","Secundaria")</f>
        <v>Principal</v>
      </c>
      <c r="T4159" s="10">
        <f>IFERROR(1/COUNTIF(Tabla2[CONTRATISTA PRNCIPAL],Tabla2[[#This Row],[CONTRATISTA PRNCIPAL]]),0)</f>
        <v>0</v>
      </c>
      <c r="U4159" s="33" t="str">
        <f ca="1">IF(((TODAY()-Tabla2[[#This Row],[FECHA NACIMIENTO]])/365)&lt;18,"Corregir", IF(((TODAY()-Tabla2[[#This Row],[FECHA NACIMIENTO]])/365)&gt;80, "Corregir",ROUNDDOWN(((TODAY()-Tabla2[[#This Row],[FECHA NACIMIENTO]])/365),0)))</f>
        <v>Corregir</v>
      </c>
      <c r="V415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59" s="34" t="str">
        <f ca="1">+IF(Tabla2[[#This Row],[Edad]]="Corregir","Corregir","Ok")</f>
        <v>Corregir</v>
      </c>
      <c r="X4159" s="10" t="str">
        <f>+IFERROR(VLOOKUP(Tabla2[[#This Row],[DISTRITO SEGÚN DNI]],Hoja1!$A$2:$B$55,2,FALSE),"No")</f>
        <v>No</v>
      </c>
      <c r="Y4159" s="10" t="str">
        <f>IF(OR(LOWER(Tabla2[[#This Row],[GENERO]])="masculino", LOWER(Tabla2[[#This Row],[GENERO]])="femenino"),"OK","Corregir")</f>
        <v>Corregir</v>
      </c>
      <c r="Z4159" s="10" t="str">
        <f>+IF(Tabla2[[#This Row],[Nro. DNI / CE]]="","Corregir",IF(LEN(Tabla2[[#This Row],[Nro. DNI / CE]])&gt;=8,"OK","Corregir"))</f>
        <v>Corregir</v>
      </c>
      <c r="AA4159" s="10">
        <f>COUNTIF(Tabla2[APELLIDOS Y NOMBRES],Tabla2[[#This Row],[APELLIDOS Y NOMBRES]])</f>
        <v>0</v>
      </c>
      <c r="AB4159" t="str">
        <f ca="1">+IFERROR(IF(Tabla2[[#This Row],[FECHA CESE/BAJA]]="","No Aplica",IF(AND(MONTH(Tabla2[[#This Row],[FECHA CESE/BAJA]])=MONTH(TODAY()-30),YEAR(Tabla2[[#This Row],[FECHA CESE/BAJA]])=YEAR(TODAY())),MONTH(TODAY()-30)&amp;"-"&amp;YEAR(TODAY()),"Borrar")),"No aplica")</f>
        <v>No Aplica</v>
      </c>
      <c r="AC4159" t="str">
        <f ca="1">+IFERROR(IF(Tabla2[[#This Row],[FECHA INICIO DE LABORES EN OBRA]]="","No Aplica",IF(AND(MONTH(Tabla2[[#This Row],[FECHA INICIO DE LABORES EN OBRA]])=MONTH(TODAY()-30),YEAR(Tabla2[[#This Row],[FECHA INICIO DE LABORES EN OBRA]])=YEAR(TODAY())),MONTH(TODAY()-30)&amp;"-"&amp;YEAR(TODAY()),"No Aplica")),"No Aplica")</f>
        <v>No Aplica</v>
      </c>
    </row>
    <row r="4160" spans="1:29" x14ac:dyDescent="0.25">
      <c r="A4160" s="2"/>
      <c r="B4160" s="3"/>
      <c r="C4160" s="3"/>
      <c r="D4160" s="3"/>
      <c r="E4160" s="3"/>
      <c r="F4160" s="36"/>
      <c r="G4160" s="3"/>
      <c r="H4160" s="3"/>
      <c r="I4160" s="3"/>
      <c r="J4160" s="3"/>
      <c r="K4160" s="3"/>
      <c r="L4160" s="8"/>
      <c r="M4160" s="5"/>
      <c r="N4160" s="13"/>
      <c r="O4160" s="5"/>
      <c r="P4160" s="8"/>
      <c r="Q4160" s="9"/>
      <c r="R4160" s="9" t="str">
        <f>IFERROR(VLOOKUP(Tabla2[[#This Row],[CONTRATISTA PRNCIPAL]],Hoja1!$L$5:$M$9,2,FALSE),"CJV")</f>
        <v>CJV</v>
      </c>
      <c r="S4160" s="9" t="str">
        <f>IF(Tabla2[[#This Row],[EMPRESA]]=Tabla2[[#This Row],[CONTRATISTA PRNCIPAL]],"Principal","Secundaria")</f>
        <v>Principal</v>
      </c>
      <c r="T4160" s="10">
        <f>IFERROR(1/COUNTIF(Tabla2[CONTRATISTA PRNCIPAL],Tabla2[[#This Row],[CONTRATISTA PRNCIPAL]]),0)</f>
        <v>0</v>
      </c>
      <c r="U4160" s="33" t="str">
        <f ca="1">IF(((TODAY()-Tabla2[[#This Row],[FECHA NACIMIENTO]])/365)&lt;18,"Corregir", IF(((TODAY()-Tabla2[[#This Row],[FECHA NACIMIENTO]])/365)&gt;80, "Corregir",ROUNDDOWN(((TODAY()-Tabla2[[#This Row],[FECHA NACIMIENTO]])/365),0)))</f>
        <v>Corregir</v>
      </c>
      <c r="V416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60" s="34" t="str">
        <f ca="1">+IF(Tabla2[[#This Row],[Edad]]="Corregir","Corregir","Ok")</f>
        <v>Corregir</v>
      </c>
      <c r="X4160" s="10" t="str">
        <f>+IFERROR(VLOOKUP(Tabla2[[#This Row],[DISTRITO SEGÚN DNI]],Hoja1!$A$2:$B$55,2,FALSE),"No")</f>
        <v>No</v>
      </c>
      <c r="Y4160" s="10" t="str">
        <f>IF(OR(LOWER(Tabla2[[#This Row],[GENERO]])="masculino", LOWER(Tabla2[[#This Row],[GENERO]])="femenino"),"OK","Corregir")</f>
        <v>Corregir</v>
      </c>
      <c r="Z4160" s="10" t="str">
        <f>+IF(Tabla2[[#This Row],[Nro. DNI / CE]]="","Corregir",IF(LEN(Tabla2[[#This Row],[Nro. DNI / CE]])&gt;=8,"OK","Corregir"))</f>
        <v>Corregir</v>
      </c>
      <c r="AA4160" s="10">
        <f>COUNTIF(Tabla2[APELLIDOS Y NOMBRES],Tabla2[[#This Row],[APELLIDOS Y NOMBRES]])</f>
        <v>0</v>
      </c>
      <c r="AB4160" t="str">
        <f ca="1">+IFERROR(IF(Tabla2[[#This Row],[FECHA CESE/BAJA]]="","No Aplica",IF(AND(MONTH(Tabla2[[#This Row],[FECHA CESE/BAJA]])=MONTH(TODAY()-30),YEAR(Tabla2[[#This Row],[FECHA CESE/BAJA]])=YEAR(TODAY())),MONTH(TODAY()-30)&amp;"-"&amp;YEAR(TODAY()),"Borrar")),"No aplica")</f>
        <v>No Aplica</v>
      </c>
      <c r="AC4160" t="str">
        <f ca="1">+IFERROR(IF(Tabla2[[#This Row],[FECHA INICIO DE LABORES EN OBRA]]="","No Aplica",IF(AND(MONTH(Tabla2[[#This Row],[FECHA INICIO DE LABORES EN OBRA]])=MONTH(TODAY()-30),YEAR(Tabla2[[#This Row],[FECHA INICIO DE LABORES EN OBRA]])=YEAR(TODAY())),MONTH(TODAY()-30)&amp;"-"&amp;YEAR(TODAY()),"No Aplica")),"No Aplica")</f>
        <v>No Aplica</v>
      </c>
    </row>
    <row r="4161" spans="1:29" x14ac:dyDescent="0.25">
      <c r="A4161" s="2"/>
      <c r="B4161" s="3"/>
      <c r="C4161" s="3"/>
      <c r="D4161" s="3"/>
      <c r="E4161" s="3"/>
      <c r="F4161" s="36"/>
      <c r="G4161" s="3"/>
      <c r="H4161" s="3"/>
      <c r="I4161" s="3"/>
      <c r="J4161" s="3"/>
      <c r="K4161" s="3"/>
      <c r="L4161" s="8"/>
      <c r="M4161" s="5"/>
      <c r="N4161" s="13"/>
      <c r="O4161" s="5"/>
      <c r="P4161" s="8"/>
      <c r="Q4161" s="9"/>
      <c r="R4161" s="9" t="str">
        <f>IFERROR(VLOOKUP(Tabla2[[#This Row],[CONTRATISTA PRNCIPAL]],Hoja1!$L$5:$M$9,2,FALSE),"CJV")</f>
        <v>CJV</v>
      </c>
      <c r="S4161" s="9" t="str">
        <f>IF(Tabla2[[#This Row],[EMPRESA]]=Tabla2[[#This Row],[CONTRATISTA PRNCIPAL]],"Principal","Secundaria")</f>
        <v>Principal</v>
      </c>
      <c r="T4161" s="10">
        <f>IFERROR(1/COUNTIF(Tabla2[CONTRATISTA PRNCIPAL],Tabla2[[#This Row],[CONTRATISTA PRNCIPAL]]),0)</f>
        <v>0</v>
      </c>
      <c r="U4161" s="33" t="str">
        <f ca="1">IF(((TODAY()-Tabla2[[#This Row],[FECHA NACIMIENTO]])/365)&lt;18,"Corregir", IF(((TODAY()-Tabla2[[#This Row],[FECHA NACIMIENTO]])/365)&gt;80, "Corregir",ROUNDDOWN(((TODAY()-Tabla2[[#This Row],[FECHA NACIMIENTO]])/365),0)))</f>
        <v>Corregir</v>
      </c>
      <c r="V416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61" s="34" t="str">
        <f ca="1">+IF(Tabla2[[#This Row],[Edad]]="Corregir","Corregir","Ok")</f>
        <v>Corregir</v>
      </c>
      <c r="X4161" s="10" t="str">
        <f>+IFERROR(VLOOKUP(Tabla2[[#This Row],[DISTRITO SEGÚN DNI]],Hoja1!$A$2:$B$55,2,FALSE),"No")</f>
        <v>No</v>
      </c>
      <c r="Y4161" s="10" t="str">
        <f>IF(OR(LOWER(Tabla2[[#This Row],[GENERO]])="masculino", LOWER(Tabla2[[#This Row],[GENERO]])="femenino"),"OK","Corregir")</f>
        <v>Corregir</v>
      </c>
      <c r="Z4161" s="10" t="str">
        <f>+IF(Tabla2[[#This Row],[Nro. DNI / CE]]="","Corregir",IF(LEN(Tabla2[[#This Row],[Nro. DNI / CE]])&gt;=8,"OK","Corregir"))</f>
        <v>Corregir</v>
      </c>
      <c r="AA4161" s="10">
        <f>COUNTIF(Tabla2[APELLIDOS Y NOMBRES],Tabla2[[#This Row],[APELLIDOS Y NOMBRES]])</f>
        <v>0</v>
      </c>
      <c r="AB4161" t="str">
        <f ca="1">+IFERROR(IF(Tabla2[[#This Row],[FECHA CESE/BAJA]]="","No Aplica",IF(AND(MONTH(Tabla2[[#This Row],[FECHA CESE/BAJA]])=MONTH(TODAY()-30),YEAR(Tabla2[[#This Row],[FECHA CESE/BAJA]])=YEAR(TODAY())),MONTH(TODAY()-30)&amp;"-"&amp;YEAR(TODAY()),"Borrar")),"No aplica")</f>
        <v>No Aplica</v>
      </c>
      <c r="AC4161" t="str">
        <f ca="1">+IFERROR(IF(Tabla2[[#This Row],[FECHA INICIO DE LABORES EN OBRA]]="","No Aplica",IF(AND(MONTH(Tabla2[[#This Row],[FECHA INICIO DE LABORES EN OBRA]])=MONTH(TODAY()-30),YEAR(Tabla2[[#This Row],[FECHA INICIO DE LABORES EN OBRA]])=YEAR(TODAY())),MONTH(TODAY()-30)&amp;"-"&amp;YEAR(TODAY()),"No Aplica")),"No Aplica")</f>
        <v>No Aplica</v>
      </c>
    </row>
    <row r="4162" spans="1:29" x14ac:dyDescent="0.25">
      <c r="A4162" s="2"/>
      <c r="B4162" s="3"/>
      <c r="C4162" s="3"/>
      <c r="D4162" s="3"/>
      <c r="E4162" s="3"/>
      <c r="F4162" s="36"/>
      <c r="G4162" s="3"/>
      <c r="H4162" s="3"/>
      <c r="I4162" s="3"/>
      <c r="J4162" s="3"/>
      <c r="K4162" s="3"/>
      <c r="L4162" s="8"/>
      <c r="M4162" s="5"/>
      <c r="N4162" s="13"/>
      <c r="O4162" s="5"/>
      <c r="P4162" s="8"/>
      <c r="Q4162" s="9"/>
      <c r="R4162" s="9" t="str">
        <f>IFERROR(VLOOKUP(Tabla2[[#This Row],[CONTRATISTA PRNCIPAL]],Hoja1!$L$5:$M$9,2,FALSE),"CJV")</f>
        <v>CJV</v>
      </c>
      <c r="S4162" s="9" t="str">
        <f>IF(Tabla2[[#This Row],[EMPRESA]]=Tabla2[[#This Row],[CONTRATISTA PRNCIPAL]],"Principal","Secundaria")</f>
        <v>Principal</v>
      </c>
      <c r="T4162" s="10">
        <f>IFERROR(1/COUNTIF(Tabla2[CONTRATISTA PRNCIPAL],Tabla2[[#This Row],[CONTRATISTA PRNCIPAL]]),0)</f>
        <v>0</v>
      </c>
      <c r="U4162" s="33" t="str">
        <f ca="1">IF(((TODAY()-Tabla2[[#This Row],[FECHA NACIMIENTO]])/365)&lt;18,"Corregir", IF(((TODAY()-Tabla2[[#This Row],[FECHA NACIMIENTO]])/365)&gt;80, "Corregir",ROUNDDOWN(((TODAY()-Tabla2[[#This Row],[FECHA NACIMIENTO]])/365),0)))</f>
        <v>Corregir</v>
      </c>
      <c r="V416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62" s="34" t="str">
        <f ca="1">+IF(Tabla2[[#This Row],[Edad]]="Corregir","Corregir","Ok")</f>
        <v>Corregir</v>
      </c>
      <c r="X4162" s="10" t="str">
        <f>+IFERROR(VLOOKUP(Tabla2[[#This Row],[DISTRITO SEGÚN DNI]],Hoja1!$A$2:$B$55,2,FALSE),"No")</f>
        <v>No</v>
      </c>
      <c r="Y4162" s="10" t="str">
        <f>IF(OR(LOWER(Tabla2[[#This Row],[GENERO]])="masculino", LOWER(Tabla2[[#This Row],[GENERO]])="femenino"),"OK","Corregir")</f>
        <v>Corregir</v>
      </c>
      <c r="Z4162" s="10" t="str">
        <f>+IF(Tabla2[[#This Row],[Nro. DNI / CE]]="","Corregir",IF(LEN(Tabla2[[#This Row],[Nro. DNI / CE]])&gt;=8,"OK","Corregir"))</f>
        <v>Corregir</v>
      </c>
      <c r="AA4162" s="10">
        <f>COUNTIF(Tabla2[APELLIDOS Y NOMBRES],Tabla2[[#This Row],[APELLIDOS Y NOMBRES]])</f>
        <v>0</v>
      </c>
      <c r="AB4162" t="str">
        <f ca="1">+IFERROR(IF(Tabla2[[#This Row],[FECHA CESE/BAJA]]="","No Aplica",IF(AND(MONTH(Tabla2[[#This Row],[FECHA CESE/BAJA]])=MONTH(TODAY()-30),YEAR(Tabla2[[#This Row],[FECHA CESE/BAJA]])=YEAR(TODAY())),MONTH(TODAY()-30)&amp;"-"&amp;YEAR(TODAY()),"Borrar")),"No aplica")</f>
        <v>No Aplica</v>
      </c>
      <c r="AC4162" t="str">
        <f ca="1">+IFERROR(IF(Tabla2[[#This Row],[FECHA INICIO DE LABORES EN OBRA]]="","No Aplica",IF(AND(MONTH(Tabla2[[#This Row],[FECHA INICIO DE LABORES EN OBRA]])=MONTH(TODAY()-30),YEAR(Tabla2[[#This Row],[FECHA INICIO DE LABORES EN OBRA]])=YEAR(TODAY())),MONTH(TODAY()-30)&amp;"-"&amp;YEAR(TODAY()),"No Aplica")),"No Aplica")</f>
        <v>No Aplica</v>
      </c>
    </row>
    <row r="4163" spans="1:29" x14ac:dyDescent="0.25">
      <c r="A4163" s="2"/>
      <c r="B4163" s="3"/>
      <c r="C4163" s="3"/>
      <c r="D4163" s="3"/>
      <c r="E4163" s="3"/>
      <c r="F4163" s="36"/>
      <c r="G4163" s="3"/>
      <c r="H4163" s="3"/>
      <c r="I4163" s="3"/>
      <c r="J4163" s="3"/>
      <c r="K4163" s="3"/>
      <c r="L4163" s="8"/>
      <c r="M4163" s="5"/>
      <c r="N4163" s="13"/>
      <c r="O4163" s="5"/>
      <c r="P4163" s="8"/>
      <c r="Q4163" s="9"/>
      <c r="R4163" s="9" t="str">
        <f>IFERROR(VLOOKUP(Tabla2[[#This Row],[CONTRATISTA PRNCIPAL]],Hoja1!$L$5:$M$9,2,FALSE),"CJV")</f>
        <v>CJV</v>
      </c>
      <c r="S4163" s="9" t="str">
        <f>IF(Tabla2[[#This Row],[EMPRESA]]=Tabla2[[#This Row],[CONTRATISTA PRNCIPAL]],"Principal","Secundaria")</f>
        <v>Principal</v>
      </c>
      <c r="T4163" s="10">
        <f>IFERROR(1/COUNTIF(Tabla2[CONTRATISTA PRNCIPAL],Tabla2[[#This Row],[CONTRATISTA PRNCIPAL]]),0)</f>
        <v>0</v>
      </c>
      <c r="U4163" s="33" t="str">
        <f ca="1">IF(((TODAY()-Tabla2[[#This Row],[FECHA NACIMIENTO]])/365)&lt;18,"Corregir", IF(((TODAY()-Tabla2[[#This Row],[FECHA NACIMIENTO]])/365)&gt;80, "Corregir",ROUNDDOWN(((TODAY()-Tabla2[[#This Row],[FECHA NACIMIENTO]])/365),0)))</f>
        <v>Corregir</v>
      </c>
      <c r="V416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63" s="34" t="str">
        <f ca="1">+IF(Tabla2[[#This Row],[Edad]]="Corregir","Corregir","Ok")</f>
        <v>Corregir</v>
      </c>
      <c r="X4163" s="10" t="str">
        <f>+IFERROR(VLOOKUP(Tabla2[[#This Row],[DISTRITO SEGÚN DNI]],Hoja1!$A$2:$B$55,2,FALSE),"No")</f>
        <v>No</v>
      </c>
      <c r="Y4163" s="10" t="str">
        <f>IF(OR(LOWER(Tabla2[[#This Row],[GENERO]])="masculino", LOWER(Tabla2[[#This Row],[GENERO]])="femenino"),"OK","Corregir")</f>
        <v>Corregir</v>
      </c>
      <c r="Z4163" s="10" t="str">
        <f>+IF(Tabla2[[#This Row],[Nro. DNI / CE]]="","Corregir",IF(LEN(Tabla2[[#This Row],[Nro. DNI / CE]])&gt;=8,"OK","Corregir"))</f>
        <v>Corregir</v>
      </c>
      <c r="AA4163" s="10">
        <f>COUNTIF(Tabla2[APELLIDOS Y NOMBRES],Tabla2[[#This Row],[APELLIDOS Y NOMBRES]])</f>
        <v>0</v>
      </c>
      <c r="AB4163" t="str">
        <f ca="1">+IFERROR(IF(Tabla2[[#This Row],[FECHA CESE/BAJA]]="","No Aplica",IF(AND(MONTH(Tabla2[[#This Row],[FECHA CESE/BAJA]])=MONTH(TODAY()-30),YEAR(Tabla2[[#This Row],[FECHA CESE/BAJA]])=YEAR(TODAY())),MONTH(TODAY()-30)&amp;"-"&amp;YEAR(TODAY()),"Borrar")),"No aplica")</f>
        <v>No Aplica</v>
      </c>
      <c r="AC4163" t="str">
        <f ca="1">+IFERROR(IF(Tabla2[[#This Row],[FECHA INICIO DE LABORES EN OBRA]]="","No Aplica",IF(AND(MONTH(Tabla2[[#This Row],[FECHA INICIO DE LABORES EN OBRA]])=MONTH(TODAY()-30),YEAR(Tabla2[[#This Row],[FECHA INICIO DE LABORES EN OBRA]])=YEAR(TODAY())),MONTH(TODAY()-30)&amp;"-"&amp;YEAR(TODAY()),"No Aplica")),"No Aplica")</f>
        <v>No Aplica</v>
      </c>
    </row>
    <row r="4164" spans="1:29" x14ac:dyDescent="0.25">
      <c r="A4164" s="2"/>
      <c r="B4164" s="3"/>
      <c r="C4164" s="3"/>
      <c r="D4164" s="3"/>
      <c r="E4164" s="3"/>
      <c r="F4164" s="36"/>
      <c r="G4164" s="3"/>
      <c r="H4164" s="3"/>
      <c r="I4164" s="3"/>
      <c r="J4164" s="3"/>
      <c r="K4164" s="3"/>
      <c r="L4164" s="8"/>
      <c r="M4164" s="5"/>
      <c r="N4164" s="13"/>
      <c r="O4164" s="5"/>
      <c r="P4164" s="8"/>
      <c r="Q4164" s="9"/>
      <c r="R4164" s="9" t="str">
        <f>IFERROR(VLOOKUP(Tabla2[[#This Row],[CONTRATISTA PRNCIPAL]],Hoja1!$L$5:$M$9,2,FALSE),"CJV")</f>
        <v>CJV</v>
      </c>
      <c r="S4164" s="9" t="str">
        <f>IF(Tabla2[[#This Row],[EMPRESA]]=Tabla2[[#This Row],[CONTRATISTA PRNCIPAL]],"Principal","Secundaria")</f>
        <v>Principal</v>
      </c>
      <c r="T4164" s="10">
        <f>IFERROR(1/COUNTIF(Tabla2[CONTRATISTA PRNCIPAL],Tabla2[[#This Row],[CONTRATISTA PRNCIPAL]]),0)</f>
        <v>0</v>
      </c>
      <c r="U4164" s="33" t="str">
        <f ca="1">IF(((TODAY()-Tabla2[[#This Row],[FECHA NACIMIENTO]])/365)&lt;18,"Corregir", IF(((TODAY()-Tabla2[[#This Row],[FECHA NACIMIENTO]])/365)&gt;80, "Corregir",ROUNDDOWN(((TODAY()-Tabla2[[#This Row],[FECHA NACIMIENTO]])/365),0)))</f>
        <v>Corregir</v>
      </c>
      <c r="V416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64" s="34" t="str">
        <f ca="1">+IF(Tabla2[[#This Row],[Edad]]="Corregir","Corregir","Ok")</f>
        <v>Corregir</v>
      </c>
      <c r="X4164" s="10" t="str">
        <f>+IFERROR(VLOOKUP(Tabla2[[#This Row],[DISTRITO SEGÚN DNI]],Hoja1!$A$2:$B$55,2,FALSE),"No")</f>
        <v>No</v>
      </c>
      <c r="Y4164" s="10" t="str">
        <f>IF(OR(LOWER(Tabla2[[#This Row],[GENERO]])="masculino", LOWER(Tabla2[[#This Row],[GENERO]])="femenino"),"OK","Corregir")</f>
        <v>Corregir</v>
      </c>
      <c r="Z4164" s="10" t="str">
        <f>+IF(Tabla2[[#This Row],[Nro. DNI / CE]]="","Corregir",IF(LEN(Tabla2[[#This Row],[Nro. DNI / CE]])&gt;=8,"OK","Corregir"))</f>
        <v>Corregir</v>
      </c>
      <c r="AA4164" s="10">
        <f>COUNTIF(Tabla2[APELLIDOS Y NOMBRES],Tabla2[[#This Row],[APELLIDOS Y NOMBRES]])</f>
        <v>0</v>
      </c>
      <c r="AB4164" t="str">
        <f ca="1">+IFERROR(IF(Tabla2[[#This Row],[FECHA CESE/BAJA]]="","No Aplica",IF(AND(MONTH(Tabla2[[#This Row],[FECHA CESE/BAJA]])=MONTH(TODAY()-30),YEAR(Tabla2[[#This Row],[FECHA CESE/BAJA]])=YEAR(TODAY())),MONTH(TODAY()-30)&amp;"-"&amp;YEAR(TODAY()),"Borrar")),"No aplica")</f>
        <v>No Aplica</v>
      </c>
      <c r="AC4164" t="str">
        <f ca="1">+IFERROR(IF(Tabla2[[#This Row],[FECHA INICIO DE LABORES EN OBRA]]="","No Aplica",IF(AND(MONTH(Tabla2[[#This Row],[FECHA INICIO DE LABORES EN OBRA]])=MONTH(TODAY()-30),YEAR(Tabla2[[#This Row],[FECHA INICIO DE LABORES EN OBRA]])=YEAR(TODAY())),MONTH(TODAY()-30)&amp;"-"&amp;YEAR(TODAY()),"No Aplica")),"No Aplica")</f>
        <v>No Aplica</v>
      </c>
    </row>
    <row r="4165" spans="1:29" x14ac:dyDescent="0.25">
      <c r="A4165" s="2"/>
      <c r="B4165" s="3"/>
      <c r="C4165" s="3"/>
      <c r="D4165" s="3"/>
      <c r="E4165" s="3"/>
      <c r="F4165" s="36"/>
      <c r="G4165" s="3"/>
      <c r="H4165" s="3"/>
      <c r="I4165" s="3"/>
      <c r="J4165" s="3"/>
      <c r="K4165" s="3"/>
      <c r="L4165" s="8"/>
      <c r="M4165" s="5"/>
      <c r="N4165" s="13"/>
      <c r="O4165" s="5"/>
      <c r="P4165" s="8"/>
      <c r="Q4165" s="9"/>
      <c r="R4165" s="9" t="str">
        <f>IFERROR(VLOOKUP(Tabla2[[#This Row],[CONTRATISTA PRNCIPAL]],Hoja1!$L$5:$M$9,2,FALSE),"CJV")</f>
        <v>CJV</v>
      </c>
      <c r="S4165" s="9" t="str">
        <f>IF(Tabla2[[#This Row],[EMPRESA]]=Tabla2[[#This Row],[CONTRATISTA PRNCIPAL]],"Principal","Secundaria")</f>
        <v>Principal</v>
      </c>
      <c r="T4165" s="10">
        <f>IFERROR(1/COUNTIF(Tabla2[CONTRATISTA PRNCIPAL],Tabla2[[#This Row],[CONTRATISTA PRNCIPAL]]),0)</f>
        <v>0</v>
      </c>
      <c r="U4165" s="33" t="str">
        <f ca="1">IF(((TODAY()-Tabla2[[#This Row],[FECHA NACIMIENTO]])/365)&lt;18,"Corregir", IF(((TODAY()-Tabla2[[#This Row],[FECHA NACIMIENTO]])/365)&gt;80, "Corregir",ROUNDDOWN(((TODAY()-Tabla2[[#This Row],[FECHA NACIMIENTO]])/365),0)))</f>
        <v>Corregir</v>
      </c>
      <c r="V416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65" s="34" t="str">
        <f ca="1">+IF(Tabla2[[#This Row],[Edad]]="Corregir","Corregir","Ok")</f>
        <v>Corregir</v>
      </c>
      <c r="X4165" s="10" t="str">
        <f>+IFERROR(VLOOKUP(Tabla2[[#This Row],[DISTRITO SEGÚN DNI]],Hoja1!$A$2:$B$55,2,FALSE),"No")</f>
        <v>No</v>
      </c>
      <c r="Y4165" s="10" t="str">
        <f>IF(OR(LOWER(Tabla2[[#This Row],[GENERO]])="masculino", LOWER(Tabla2[[#This Row],[GENERO]])="femenino"),"OK","Corregir")</f>
        <v>Corregir</v>
      </c>
      <c r="Z4165" s="10" t="str">
        <f>+IF(Tabla2[[#This Row],[Nro. DNI / CE]]="","Corregir",IF(LEN(Tabla2[[#This Row],[Nro. DNI / CE]])&gt;=8,"OK","Corregir"))</f>
        <v>Corregir</v>
      </c>
      <c r="AA4165" s="10">
        <f>COUNTIF(Tabla2[APELLIDOS Y NOMBRES],Tabla2[[#This Row],[APELLIDOS Y NOMBRES]])</f>
        <v>0</v>
      </c>
      <c r="AB4165" t="str">
        <f ca="1">+IFERROR(IF(Tabla2[[#This Row],[FECHA CESE/BAJA]]="","No Aplica",IF(AND(MONTH(Tabla2[[#This Row],[FECHA CESE/BAJA]])=MONTH(TODAY()-30),YEAR(Tabla2[[#This Row],[FECHA CESE/BAJA]])=YEAR(TODAY())),MONTH(TODAY()-30)&amp;"-"&amp;YEAR(TODAY()),"Borrar")),"No aplica")</f>
        <v>No Aplica</v>
      </c>
      <c r="AC4165" t="str">
        <f ca="1">+IFERROR(IF(Tabla2[[#This Row],[FECHA INICIO DE LABORES EN OBRA]]="","No Aplica",IF(AND(MONTH(Tabla2[[#This Row],[FECHA INICIO DE LABORES EN OBRA]])=MONTH(TODAY()-30),YEAR(Tabla2[[#This Row],[FECHA INICIO DE LABORES EN OBRA]])=YEAR(TODAY())),MONTH(TODAY()-30)&amp;"-"&amp;YEAR(TODAY()),"No Aplica")),"No Aplica")</f>
        <v>No Aplica</v>
      </c>
    </row>
    <row r="4166" spans="1:29" x14ac:dyDescent="0.25">
      <c r="A4166" s="2"/>
      <c r="B4166" s="3"/>
      <c r="C4166" s="3"/>
      <c r="D4166" s="3"/>
      <c r="E4166" s="3"/>
      <c r="F4166" s="36"/>
      <c r="G4166" s="3"/>
      <c r="H4166" s="3"/>
      <c r="I4166" s="3"/>
      <c r="J4166" s="3"/>
      <c r="K4166" s="3"/>
      <c r="L4166" s="8"/>
      <c r="M4166" s="5"/>
      <c r="N4166" s="13"/>
      <c r="O4166" s="5"/>
      <c r="P4166" s="8"/>
      <c r="Q4166" s="9"/>
      <c r="R4166" s="9" t="str">
        <f>IFERROR(VLOOKUP(Tabla2[[#This Row],[CONTRATISTA PRNCIPAL]],Hoja1!$L$5:$M$9,2,FALSE),"CJV")</f>
        <v>CJV</v>
      </c>
      <c r="S4166" s="9" t="str">
        <f>IF(Tabla2[[#This Row],[EMPRESA]]=Tabla2[[#This Row],[CONTRATISTA PRNCIPAL]],"Principal","Secundaria")</f>
        <v>Principal</v>
      </c>
      <c r="T4166" s="10">
        <f>IFERROR(1/COUNTIF(Tabla2[CONTRATISTA PRNCIPAL],Tabla2[[#This Row],[CONTRATISTA PRNCIPAL]]),0)</f>
        <v>0</v>
      </c>
      <c r="U4166" s="33" t="str">
        <f ca="1">IF(((TODAY()-Tabla2[[#This Row],[FECHA NACIMIENTO]])/365)&lt;18,"Corregir", IF(((TODAY()-Tabla2[[#This Row],[FECHA NACIMIENTO]])/365)&gt;80, "Corregir",ROUNDDOWN(((TODAY()-Tabla2[[#This Row],[FECHA NACIMIENTO]])/365),0)))</f>
        <v>Corregir</v>
      </c>
      <c r="V416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66" s="34" t="str">
        <f ca="1">+IF(Tabla2[[#This Row],[Edad]]="Corregir","Corregir","Ok")</f>
        <v>Corregir</v>
      </c>
      <c r="X4166" s="10" t="str">
        <f>+IFERROR(VLOOKUP(Tabla2[[#This Row],[DISTRITO SEGÚN DNI]],Hoja1!$A$2:$B$55,2,FALSE),"No")</f>
        <v>No</v>
      </c>
      <c r="Y4166" s="10" t="str">
        <f>IF(OR(LOWER(Tabla2[[#This Row],[GENERO]])="masculino", LOWER(Tabla2[[#This Row],[GENERO]])="femenino"),"OK","Corregir")</f>
        <v>Corregir</v>
      </c>
      <c r="Z4166" s="10" t="str">
        <f>+IF(Tabla2[[#This Row],[Nro. DNI / CE]]="","Corregir",IF(LEN(Tabla2[[#This Row],[Nro. DNI / CE]])&gt;=8,"OK","Corregir"))</f>
        <v>Corregir</v>
      </c>
      <c r="AA4166" s="10">
        <f>COUNTIF(Tabla2[APELLIDOS Y NOMBRES],Tabla2[[#This Row],[APELLIDOS Y NOMBRES]])</f>
        <v>0</v>
      </c>
      <c r="AB4166" t="str">
        <f ca="1">+IFERROR(IF(Tabla2[[#This Row],[FECHA CESE/BAJA]]="","No Aplica",IF(AND(MONTH(Tabla2[[#This Row],[FECHA CESE/BAJA]])=MONTH(TODAY()-30),YEAR(Tabla2[[#This Row],[FECHA CESE/BAJA]])=YEAR(TODAY())),MONTH(TODAY()-30)&amp;"-"&amp;YEAR(TODAY()),"Borrar")),"No aplica")</f>
        <v>No Aplica</v>
      </c>
      <c r="AC4166" t="str">
        <f ca="1">+IFERROR(IF(Tabla2[[#This Row],[FECHA INICIO DE LABORES EN OBRA]]="","No Aplica",IF(AND(MONTH(Tabla2[[#This Row],[FECHA INICIO DE LABORES EN OBRA]])=MONTH(TODAY()-30),YEAR(Tabla2[[#This Row],[FECHA INICIO DE LABORES EN OBRA]])=YEAR(TODAY())),MONTH(TODAY()-30)&amp;"-"&amp;YEAR(TODAY()),"No Aplica")),"No Aplica")</f>
        <v>No Aplica</v>
      </c>
    </row>
    <row r="4167" spans="1:29" x14ac:dyDescent="0.25">
      <c r="A4167" s="2"/>
      <c r="B4167" s="3"/>
      <c r="C4167" s="3"/>
      <c r="D4167" s="3"/>
      <c r="E4167" s="3"/>
      <c r="F4167" s="36"/>
      <c r="G4167" s="3"/>
      <c r="H4167" s="3"/>
      <c r="I4167" s="3"/>
      <c r="J4167" s="3"/>
      <c r="K4167" s="3"/>
      <c r="L4167" s="8"/>
      <c r="M4167" s="5"/>
      <c r="N4167" s="13"/>
      <c r="O4167" s="5"/>
      <c r="P4167" s="8"/>
      <c r="Q4167" s="9"/>
      <c r="R4167" s="9" t="str">
        <f>IFERROR(VLOOKUP(Tabla2[[#This Row],[CONTRATISTA PRNCIPAL]],Hoja1!$L$5:$M$9,2,FALSE),"CJV")</f>
        <v>CJV</v>
      </c>
      <c r="S4167" s="9" t="str">
        <f>IF(Tabla2[[#This Row],[EMPRESA]]=Tabla2[[#This Row],[CONTRATISTA PRNCIPAL]],"Principal","Secundaria")</f>
        <v>Principal</v>
      </c>
      <c r="T4167" s="10">
        <f>IFERROR(1/COUNTIF(Tabla2[CONTRATISTA PRNCIPAL],Tabla2[[#This Row],[CONTRATISTA PRNCIPAL]]),0)</f>
        <v>0</v>
      </c>
      <c r="U4167" s="33" t="str">
        <f ca="1">IF(((TODAY()-Tabla2[[#This Row],[FECHA NACIMIENTO]])/365)&lt;18,"Corregir", IF(((TODAY()-Tabla2[[#This Row],[FECHA NACIMIENTO]])/365)&gt;80, "Corregir",ROUNDDOWN(((TODAY()-Tabla2[[#This Row],[FECHA NACIMIENTO]])/365),0)))</f>
        <v>Corregir</v>
      </c>
      <c r="V416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67" s="34" t="str">
        <f ca="1">+IF(Tabla2[[#This Row],[Edad]]="Corregir","Corregir","Ok")</f>
        <v>Corregir</v>
      </c>
      <c r="X4167" s="10" t="str">
        <f>+IFERROR(VLOOKUP(Tabla2[[#This Row],[DISTRITO SEGÚN DNI]],Hoja1!$A$2:$B$55,2,FALSE),"No")</f>
        <v>No</v>
      </c>
      <c r="Y4167" s="10" t="str">
        <f>IF(OR(LOWER(Tabla2[[#This Row],[GENERO]])="masculino", LOWER(Tabla2[[#This Row],[GENERO]])="femenino"),"OK","Corregir")</f>
        <v>Corregir</v>
      </c>
      <c r="Z4167" s="10" t="str">
        <f>+IF(Tabla2[[#This Row],[Nro. DNI / CE]]="","Corregir",IF(LEN(Tabla2[[#This Row],[Nro. DNI / CE]])&gt;=8,"OK","Corregir"))</f>
        <v>Corregir</v>
      </c>
      <c r="AA4167" s="10">
        <f>COUNTIF(Tabla2[APELLIDOS Y NOMBRES],Tabla2[[#This Row],[APELLIDOS Y NOMBRES]])</f>
        <v>0</v>
      </c>
      <c r="AB4167" t="str">
        <f ca="1">+IFERROR(IF(Tabla2[[#This Row],[FECHA CESE/BAJA]]="","No Aplica",IF(AND(MONTH(Tabla2[[#This Row],[FECHA CESE/BAJA]])=MONTH(TODAY()-30),YEAR(Tabla2[[#This Row],[FECHA CESE/BAJA]])=YEAR(TODAY())),MONTH(TODAY()-30)&amp;"-"&amp;YEAR(TODAY()),"Borrar")),"No aplica")</f>
        <v>No Aplica</v>
      </c>
      <c r="AC4167" t="str">
        <f ca="1">+IFERROR(IF(Tabla2[[#This Row],[FECHA INICIO DE LABORES EN OBRA]]="","No Aplica",IF(AND(MONTH(Tabla2[[#This Row],[FECHA INICIO DE LABORES EN OBRA]])=MONTH(TODAY()-30),YEAR(Tabla2[[#This Row],[FECHA INICIO DE LABORES EN OBRA]])=YEAR(TODAY())),MONTH(TODAY()-30)&amp;"-"&amp;YEAR(TODAY()),"No Aplica")),"No Aplica")</f>
        <v>No Aplica</v>
      </c>
    </row>
    <row r="4168" spans="1:29" x14ac:dyDescent="0.25">
      <c r="A4168" s="2"/>
      <c r="B4168" s="3"/>
      <c r="C4168" s="3"/>
      <c r="D4168" s="3"/>
      <c r="E4168" s="3"/>
      <c r="F4168" s="36"/>
      <c r="G4168" s="3"/>
      <c r="H4168" s="3"/>
      <c r="I4168" s="3"/>
      <c r="J4168" s="3"/>
      <c r="K4168" s="3"/>
      <c r="L4168" s="8"/>
      <c r="M4168" s="5"/>
      <c r="N4168" s="13"/>
      <c r="O4168" s="5"/>
      <c r="P4168" s="8"/>
      <c r="Q4168" s="9"/>
      <c r="R4168" s="9" t="str">
        <f>IFERROR(VLOOKUP(Tabla2[[#This Row],[CONTRATISTA PRNCIPAL]],Hoja1!$L$5:$M$9,2,FALSE),"CJV")</f>
        <v>CJV</v>
      </c>
      <c r="S4168" s="9" t="str">
        <f>IF(Tabla2[[#This Row],[EMPRESA]]=Tabla2[[#This Row],[CONTRATISTA PRNCIPAL]],"Principal","Secundaria")</f>
        <v>Principal</v>
      </c>
      <c r="T4168" s="10">
        <f>IFERROR(1/COUNTIF(Tabla2[CONTRATISTA PRNCIPAL],Tabla2[[#This Row],[CONTRATISTA PRNCIPAL]]),0)</f>
        <v>0</v>
      </c>
      <c r="U4168" s="33" t="str">
        <f ca="1">IF(((TODAY()-Tabla2[[#This Row],[FECHA NACIMIENTO]])/365)&lt;18,"Corregir", IF(((TODAY()-Tabla2[[#This Row],[FECHA NACIMIENTO]])/365)&gt;80, "Corregir",ROUNDDOWN(((TODAY()-Tabla2[[#This Row],[FECHA NACIMIENTO]])/365),0)))</f>
        <v>Corregir</v>
      </c>
      <c r="V416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68" s="34" t="str">
        <f ca="1">+IF(Tabla2[[#This Row],[Edad]]="Corregir","Corregir","Ok")</f>
        <v>Corregir</v>
      </c>
      <c r="X4168" s="10" t="str">
        <f>+IFERROR(VLOOKUP(Tabla2[[#This Row],[DISTRITO SEGÚN DNI]],Hoja1!$A$2:$B$55,2,FALSE),"No")</f>
        <v>No</v>
      </c>
      <c r="Y4168" s="10" t="str">
        <f>IF(OR(LOWER(Tabla2[[#This Row],[GENERO]])="masculino", LOWER(Tabla2[[#This Row],[GENERO]])="femenino"),"OK","Corregir")</f>
        <v>Corregir</v>
      </c>
      <c r="Z4168" s="10" t="str">
        <f>+IF(Tabla2[[#This Row],[Nro. DNI / CE]]="","Corregir",IF(LEN(Tabla2[[#This Row],[Nro. DNI / CE]])&gt;=8,"OK","Corregir"))</f>
        <v>Corregir</v>
      </c>
      <c r="AA4168" s="10">
        <f>COUNTIF(Tabla2[APELLIDOS Y NOMBRES],Tabla2[[#This Row],[APELLIDOS Y NOMBRES]])</f>
        <v>0</v>
      </c>
      <c r="AB4168" t="str">
        <f ca="1">+IFERROR(IF(Tabla2[[#This Row],[FECHA CESE/BAJA]]="","No Aplica",IF(AND(MONTH(Tabla2[[#This Row],[FECHA CESE/BAJA]])=MONTH(TODAY()-30),YEAR(Tabla2[[#This Row],[FECHA CESE/BAJA]])=YEAR(TODAY())),MONTH(TODAY()-30)&amp;"-"&amp;YEAR(TODAY()),"Borrar")),"No aplica")</f>
        <v>No Aplica</v>
      </c>
      <c r="AC4168" t="str">
        <f ca="1">+IFERROR(IF(Tabla2[[#This Row],[FECHA INICIO DE LABORES EN OBRA]]="","No Aplica",IF(AND(MONTH(Tabla2[[#This Row],[FECHA INICIO DE LABORES EN OBRA]])=MONTH(TODAY()-30),YEAR(Tabla2[[#This Row],[FECHA INICIO DE LABORES EN OBRA]])=YEAR(TODAY())),MONTH(TODAY()-30)&amp;"-"&amp;YEAR(TODAY()),"No Aplica")),"No Aplica")</f>
        <v>No Aplica</v>
      </c>
    </row>
    <row r="4169" spans="1:29" x14ac:dyDescent="0.25">
      <c r="A4169" s="2"/>
      <c r="B4169" s="3"/>
      <c r="C4169" s="3"/>
      <c r="D4169" s="3"/>
      <c r="E4169" s="3"/>
      <c r="F4169" s="36"/>
      <c r="G4169" s="3"/>
      <c r="H4169" s="3"/>
      <c r="I4169" s="3"/>
      <c r="J4169" s="3"/>
      <c r="K4169" s="3"/>
      <c r="L4169" s="8"/>
      <c r="M4169" s="5"/>
      <c r="N4169" s="13"/>
      <c r="O4169" s="5"/>
      <c r="P4169" s="8"/>
      <c r="Q4169" s="9"/>
      <c r="R4169" s="9" t="str">
        <f>IFERROR(VLOOKUP(Tabla2[[#This Row],[CONTRATISTA PRNCIPAL]],Hoja1!$L$5:$M$9,2,FALSE),"CJV")</f>
        <v>CJV</v>
      </c>
      <c r="S4169" s="9" t="str">
        <f>IF(Tabla2[[#This Row],[EMPRESA]]=Tabla2[[#This Row],[CONTRATISTA PRNCIPAL]],"Principal","Secundaria")</f>
        <v>Principal</v>
      </c>
      <c r="T4169" s="10">
        <f>IFERROR(1/COUNTIF(Tabla2[CONTRATISTA PRNCIPAL],Tabla2[[#This Row],[CONTRATISTA PRNCIPAL]]),0)</f>
        <v>0</v>
      </c>
      <c r="U4169" s="33" t="str">
        <f ca="1">IF(((TODAY()-Tabla2[[#This Row],[FECHA NACIMIENTO]])/365)&lt;18,"Corregir", IF(((TODAY()-Tabla2[[#This Row],[FECHA NACIMIENTO]])/365)&gt;80, "Corregir",ROUNDDOWN(((TODAY()-Tabla2[[#This Row],[FECHA NACIMIENTO]])/365),0)))</f>
        <v>Corregir</v>
      </c>
      <c r="V416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69" s="34" t="str">
        <f ca="1">+IF(Tabla2[[#This Row],[Edad]]="Corregir","Corregir","Ok")</f>
        <v>Corregir</v>
      </c>
      <c r="X4169" s="10" t="str">
        <f>+IFERROR(VLOOKUP(Tabla2[[#This Row],[DISTRITO SEGÚN DNI]],Hoja1!$A$2:$B$55,2,FALSE),"No")</f>
        <v>No</v>
      </c>
      <c r="Y4169" s="10" t="str">
        <f>IF(OR(LOWER(Tabla2[[#This Row],[GENERO]])="masculino", LOWER(Tabla2[[#This Row],[GENERO]])="femenino"),"OK","Corregir")</f>
        <v>Corregir</v>
      </c>
      <c r="Z4169" s="10" t="str">
        <f>+IF(Tabla2[[#This Row],[Nro. DNI / CE]]="","Corregir",IF(LEN(Tabla2[[#This Row],[Nro. DNI / CE]])&gt;=8,"OK","Corregir"))</f>
        <v>Corregir</v>
      </c>
      <c r="AA4169" s="10">
        <f>COUNTIF(Tabla2[APELLIDOS Y NOMBRES],Tabla2[[#This Row],[APELLIDOS Y NOMBRES]])</f>
        <v>0</v>
      </c>
      <c r="AB4169" t="str">
        <f ca="1">+IFERROR(IF(Tabla2[[#This Row],[FECHA CESE/BAJA]]="","No Aplica",IF(AND(MONTH(Tabla2[[#This Row],[FECHA CESE/BAJA]])=MONTH(TODAY()-30),YEAR(Tabla2[[#This Row],[FECHA CESE/BAJA]])=YEAR(TODAY())),MONTH(TODAY()-30)&amp;"-"&amp;YEAR(TODAY()),"Borrar")),"No aplica")</f>
        <v>No Aplica</v>
      </c>
      <c r="AC4169" t="str">
        <f ca="1">+IFERROR(IF(Tabla2[[#This Row],[FECHA INICIO DE LABORES EN OBRA]]="","No Aplica",IF(AND(MONTH(Tabla2[[#This Row],[FECHA INICIO DE LABORES EN OBRA]])=MONTH(TODAY()-30),YEAR(Tabla2[[#This Row],[FECHA INICIO DE LABORES EN OBRA]])=YEAR(TODAY())),MONTH(TODAY()-30)&amp;"-"&amp;YEAR(TODAY()),"No Aplica")),"No Aplica")</f>
        <v>No Aplica</v>
      </c>
    </row>
    <row r="4170" spans="1:29" x14ac:dyDescent="0.25">
      <c r="A4170" s="2"/>
      <c r="B4170" s="3"/>
      <c r="C4170" s="3"/>
      <c r="D4170" s="3"/>
      <c r="E4170" s="3"/>
      <c r="F4170" s="36"/>
      <c r="G4170" s="3"/>
      <c r="H4170" s="3"/>
      <c r="I4170" s="3"/>
      <c r="J4170" s="3"/>
      <c r="K4170" s="3"/>
      <c r="L4170" s="8"/>
      <c r="M4170" s="5"/>
      <c r="N4170" s="13"/>
      <c r="O4170" s="5"/>
      <c r="P4170" s="8"/>
      <c r="Q4170" s="9"/>
      <c r="R4170" s="9" t="str">
        <f>IFERROR(VLOOKUP(Tabla2[[#This Row],[CONTRATISTA PRNCIPAL]],Hoja1!$L$5:$M$9,2,FALSE),"CJV")</f>
        <v>CJV</v>
      </c>
      <c r="S4170" s="9" t="str">
        <f>IF(Tabla2[[#This Row],[EMPRESA]]=Tabla2[[#This Row],[CONTRATISTA PRNCIPAL]],"Principal","Secundaria")</f>
        <v>Principal</v>
      </c>
      <c r="T4170" s="10">
        <f>IFERROR(1/COUNTIF(Tabla2[CONTRATISTA PRNCIPAL],Tabla2[[#This Row],[CONTRATISTA PRNCIPAL]]),0)</f>
        <v>0</v>
      </c>
      <c r="U4170" s="33" t="str">
        <f ca="1">IF(((TODAY()-Tabla2[[#This Row],[FECHA NACIMIENTO]])/365)&lt;18,"Corregir", IF(((TODAY()-Tabla2[[#This Row],[FECHA NACIMIENTO]])/365)&gt;80, "Corregir",ROUNDDOWN(((TODAY()-Tabla2[[#This Row],[FECHA NACIMIENTO]])/365),0)))</f>
        <v>Corregir</v>
      </c>
      <c r="V417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70" s="34" t="str">
        <f ca="1">+IF(Tabla2[[#This Row],[Edad]]="Corregir","Corregir","Ok")</f>
        <v>Corregir</v>
      </c>
      <c r="X4170" s="10" t="str">
        <f>+IFERROR(VLOOKUP(Tabla2[[#This Row],[DISTRITO SEGÚN DNI]],Hoja1!$A$2:$B$55,2,FALSE),"No")</f>
        <v>No</v>
      </c>
      <c r="Y4170" s="10" t="str">
        <f>IF(OR(LOWER(Tabla2[[#This Row],[GENERO]])="masculino", LOWER(Tabla2[[#This Row],[GENERO]])="femenino"),"OK","Corregir")</f>
        <v>Corregir</v>
      </c>
      <c r="Z4170" s="10" t="str">
        <f>+IF(Tabla2[[#This Row],[Nro. DNI / CE]]="","Corregir",IF(LEN(Tabla2[[#This Row],[Nro. DNI / CE]])&gt;=8,"OK","Corregir"))</f>
        <v>Corregir</v>
      </c>
      <c r="AA4170" s="10">
        <f>COUNTIF(Tabla2[APELLIDOS Y NOMBRES],Tabla2[[#This Row],[APELLIDOS Y NOMBRES]])</f>
        <v>0</v>
      </c>
      <c r="AB4170" t="str">
        <f ca="1">+IFERROR(IF(Tabla2[[#This Row],[FECHA CESE/BAJA]]="","No Aplica",IF(AND(MONTH(Tabla2[[#This Row],[FECHA CESE/BAJA]])=MONTH(TODAY()-30),YEAR(Tabla2[[#This Row],[FECHA CESE/BAJA]])=YEAR(TODAY())),MONTH(TODAY()-30)&amp;"-"&amp;YEAR(TODAY()),"Borrar")),"No aplica")</f>
        <v>No Aplica</v>
      </c>
      <c r="AC4170" t="str">
        <f ca="1">+IFERROR(IF(Tabla2[[#This Row],[FECHA INICIO DE LABORES EN OBRA]]="","No Aplica",IF(AND(MONTH(Tabla2[[#This Row],[FECHA INICIO DE LABORES EN OBRA]])=MONTH(TODAY()-30),YEAR(Tabla2[[#This Row],[FECHA INICIO DE LABORES EN OBRA]])=YEAR(TODAY())),MONTH(TODAY()-30)&amp;"-"&amp;YEAR(TODAY()),"No Aplica")),"No Aplica")</f>
        <v>No Aplica</v>
      </c>
    </row>
    <row r="4171" spans="1:29" x14ac:dyDescent="0.25">
      <c r="A4171" s="2"/>
      <c r="B4171" s="3"/>
      <c r="C4171" s="3"/>
      <c r="D4171" s="3"/>
      <c r="E4171" s="3"/>
      <c r="F4171" s="36"/>
      <c r="G4171" s="3"/>
      <c r="H4171" s="3"/>
      <c r="I4171" s="3"/>
      <c r="J4171" s="3"/>
      <c r="K4171" s="3"/>
      <c r="L4171" s="8"/>
      <c r="M4171" s="5"/>
      <c r="N4171" s="13"/>
      <c r="O4171" s="5"/>
      <c r="P4171" s="8"/>
      <c r="Q4171" s="9"/>
      <c r="R4171" s="9" t="str">
        <f>IFERROR(VLOOKUP(Tabla2[[#This Row],[CONTRATISTA PRNCIPAL]],Hoja1!$L$5:$M$9,2,FALSE),"CJV")</f>
        <v>CJV</v>
      </c>
      <c r="S4171" s="9" t="str">
        <f>IF(Tabla2[[#This Row],[EMPRESA]]=Tabla2[[#This Row],[CONTRATISTA PRNCIPAL]],"Principal","Secundaria")</f>
        <v>Principal</v>
      </c>
      <c r="T4171" s="10">
        <f>IFERROR(1/COUNTIF(Tabla2[CONTRATISTA PRNCIPAL],Tabla2[[#This Row],[CONTRATISTA PRNCIPAL]]),0)</f>
        <v>0</v>
      </c>
      <c r="U4171" s="33" t="str">
        <f ca="1">IF(((TODAY()-Tabla2[[#This Row],[FECHA NACIMIENTO]])/365)&lt;18,"Corregir", IF(((TODAY()-Tabla2[[#This Row],[FECHA NACIMIENTO]])/365)&gt;80, "Corregir",ROUNDDOWN(((TODAY()-Tabla2[[#This Row],[FECHA NACIMIENTO]])/365),0)))</f>
        <v>Corregir</v>
      </c>
      <c r="V417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71" s="34" t="str">
        <f ca="1">+IF(Tabla2[[#This Row],[Edad]]="Corregir","Corregir","Ok")</f>
        <v>Corregir</v>
      </c>
      <c r="X4171" s="10" t="str">
        <f>+IFERROR(VLOOKUP(Tabla2[[#This Row],[DISTRITO SEGÚN DNI]],Hoja1!$A$2:$B$55,2,FALSE),"No")</f>
        <v>No</v>
      </c>
      <c r="Y4171" s="10" t="str">
        <f>IF(OR(LOWER(Tabla2[[#This Row],[GENERO]])="masculino", LOWER(Tabla2[[#This Row],[GENERO]])="femenino"),"OK","Corregir")</f>
        <v>Corregir</v>
      </c>
      <c r="Z4171" s="10" t="str">
        <f>+IF(Tabla2[[#This Row],[Nro. DNI / CE]]="","Corregir",IF(LEN(Tabla2[[#This Row],[Nro. DNI / CE]])&gt;=8,"OK","Corregir"))</f>
        <v>Corregir</v>
      </c>
      <c r="AA4171" s="10">
        <f>COUNTIF(Tabla2[APELLIDOS Y NOMBRES],Tabla2[[#This Row],[APELLIDOS Y NOMBRES]])</f>
        <v>0</v>
      </c>
      <c r="AB4171" t="str">
        <f ca="1">+IFERROR(IF(Tabla2[[#This Row],[FECHA CESE/BAJA]]="","No Aplica",IF(AND(MONTH(Tabla2[[#This Row],[FECHA CESE/BAJA]])=MONTH(TODAY()-30),YEAR(Tabla2[[#This Row],[FECHA CESE/BAJA]])=YEAR(TODAY())),MONTH(TODAY()-30)&amp;"-"&amp;YEAR(TODAY()),"Borrar")),"No aplica")</f>
        <v>No Aplica</v>
      </c>
      <c r="AC4171" t="str">
        <f ca="1">+IFERROR(IF(Tabla2[[#This Row],[FECHA INICIO DE LABORES EN OBRA]]="","No Aplica",IF(AND(MONTH(Tabla2[[#This Row],[FECHA INICIO DE LABORES EN OBRA]])=MONTH(TODAY()-30),YEAR(Tabla2[[#This Row],[FECHA INICIO DE LABORES EN OBRA]])=YEAR(TODAY())),MONTH(TODAY()-30)&amp;"-"&amp;YEAR(TODAY()),"No Aplica")),"No Aplica")</f>
        <v>No Aplica</v>
      </c>
    </row>
    <row r="4172" spans="1:29" x14ac:dyDescent="0.25">
      <c r="A4172" s="2"/>
      <c r="B4172" s="3"/>
      <c r="C4172" s="3"/>
      <c r="D4172" s="3"/>
      <c r="E4172" s="3"/>
      <c r="F4172" s="36"/>
      <c r="G4172" s="3"/>
      <c r="H4172" s="3"/>
      <c r="I4172" s="3"/>
      <c r="J4172" s="3"/>
      <c r="K4172" s="3"/>
      <c r="L4172" s="8"/>
      <c r="M4172" s="5"/>
      <c r="N4172" s="13"/>
      <c r="O4172" s="5"/>
      <c r="P4172" s="8"/>
      <c r="Q4172" s="9"/>
      <c r="R4172" s="9" t="str">
        <f>IFERROR(VLOOKUP(Tabla2[[#This Row],[CONTRATISTA PRNCIPAL]],Hoja1!$L$5:$M$9,2,FALSE),"CJV")</f>
        <v>CJV</v>
      </c>
      <c r="S4172" s="9" t="str">
        <f>IF(Tabla2[[#This Row],[EMPRESA]]=Tabla2[[#This Row],[CONTRATISTA PRNCIPAL]],"Principal","Secundaria")</f>
        <v>Principal</v>
      </c>
      <c r="T4172" s="10">
        <f>IFERROR(1/COUNTIF(Tabla2[CONTRATISTA PRNCIPAL],Tabla2[[#This Row],[CONTRATISTA PRNCIPAL]]),0)</f>
        <v>0</v>
      </c>
      <c r="U4172" s="33" t="str">
        <f ca="1">IF(((TODAY()-Tabla2[[#This Row],[FECHA NACIMIENTO]])/365)&lt;18,"Corregir", IF(((TODAY()-Tabla2[[#This Row],[FECHA NACIMIENTO]])/365)&gt;80, "Corregir",ROUNDDOWN(((TODAY()-Tabla2[[#This Row],[FECHA NACIMIENTO]])/365),0)))</f>
        <v>Corregir</v>
      </c>
      <c r="V417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72" s="34" t="str">
        <f ca="1">+IF(Tabla2[[#This Row],[Edad]]="Corregir","Corregir","Ok")</f>
        <v>Corregir</v>
      </c>
      <c r="X4172" s="10" t="str">
        <f>+IFERROR(VLOOKUP(Tabla2[[#This Row],[DISTRITO SEGÚN DNI]],Hoja1!$A$2:$B$55,2,FALSE),"No")</f>
        <v>No</v>
      </c>
      <c r="Y4172" s="10" t="str">
        <f>IF(OR(LOWER(Tabla2[[#This Row],[GENERO]])="masculino", LOWER(Tabla2[[#This Row],[GENERO]])="femenino"),"OK","Corregir")</f>
        <v>Corregir</v>
      </c>
      <c r="Z4172" s="10" t="str">
        <f>+IF(Tabla2[[#This Row],[Nro. DNI / CE]]="","Corregir",IF(LEN(Tabla2[[#This Row],[Nro. DNI / CE]])&gt;=8,"OK","Corregir"))</f>
        <v>Corregir</v>
      </c>
      <c r="AA4172" s="10">
        <f>COUNTIF(Tabla2[APELLIDOS Y NOMBRES],Tabla2[[#This Row],[APELLIDOS Y NOMBRES]])</f>
        <v>0</v>
      </c>
      <c r="AB4172" t="str">
        <f ca="1">+IFERROR(IF(Tabla2[[#This Row],[FECHA CESE/BAJA]]="","No Aplica",IF(AND(MONTH(Tabla2[[#This Row],[FECHA CESE/BAJA]])=MONTH(TODAY()-30),YEAR(Tabla2[[#This Row],[FECHA CESE/BAJA]])=YEAR(TODAY())),MONTH(TODAY()-30)&amp;"-"&amp;YEAR(TODAY()),"Borrar")),"No aplica")</f>
        <v>No Aplica</v>
      </c>
      <c r="AC4172" t="str">
        <f ca="1">+IFERROR(IF(Tabla2[[#This Row],[FECHA INICIO DE LABORES EN OBRA]]="","No Aplica",IF(AND(MONTH(Tabla2[[#This Row],[FECHA INICIO DE LABORES EN OBRA]])=MONTH(TODAY()-30),YEAR(Tabla2[[#This Row],[FECHA INICIO DE LABORES EN OBRA]])=YEAR(TODAY())),MONTH(TODAY()-30)&amp;"-"&amp;YEAR(TODAY()),"No Aplica")),"No Aplica")</f>
        <v>No Aplica</v>
      </c>
    </row>
    <row r="4173" spans="1:29" x14ac:dyDescent="0.25">
      <c r="A4173" s="2"/>
      <c r="B4173" s="3"/>
      <c r="C4173" s="3"/>
      <c r="D4173" s="3"/>
      <c r="E4173" s="3"/>
      <c r="F4173" s="36"/>
      <c r="G4173" s="3"/>
      <c r="H4173" s="3"/>
      <c r="I4173" s="3"/>
      <c r="J4173" s="3"/>
      <c r="K4173" s="3"/>
      <c r="L4173" s="8"/>
      <c r="M4173" s="5"/>
      <c r="N4173" s="13"/>
      <c r="O4173" s="5"/>
      <c r="P4173" s="8"/>
      <c r="Q4173" s="9"/>
      <c r="R4173" s="9" t="str">
        <f>IFERROR(VLOOKUP(Tabla2[[#This Row],[CONTRATISTA PRNCIPAL]],Hoja1!$L$5:$M$9,2,FALSE),"CJV")</f>
        <v>CJV</v>
      </c>
      <c r="S4173" s="9" t="str">
        <f>IF(Tabla2[[#This Row],[EMPRESA]]=Tabla2[[#This Row],[CONTRATISTA PRNCIPAL]],"Principal","Secundaria")</f>
        <v>Principal</v>
      </c>
      <c r="T4173" s="10">
        <f>IFERROR(1/COUNTIF(Tabla2[CONTRATISTA PRNCIPAL],Tabla2[[#This Row],[CONTRATISTA PRNCIPAL]]),0)</f>
        <v>0</v>
      </c>
      <c r="U4173" s="33" t="str">
        <f ca="1">IF(((TODAY()-Tabla2[[#This Row],[FECHA NACIMIENTO]])/365)&lt;18,"Corregir", IF(((TODAY()-Tabla2[[#This Row],[FECHA NACIMIENTO]])/365)&gt;80, "Corregir",ROUNDDOWN(((TODAY()-Tabla2[[#This Row],[FECHA NACIMIENTO]])/365),0)))</f>
        <v>Corregir</v>
      </c>
      <c r="V417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73" s="34" t="str">
        <f ca="1">+IF(Tabla2[[#This Row],[Edad]]="Corregir","Corregir","Ok")</f>
        <v>Corregir</v>
      </c>
      <c r="X4173" s="10" t="str">
        <f>+IFERROR(VLOOKUP(Tabla2[[#This Row],[DISTRITO SEGÚN DNI]],Hoja1!$A$2:$B$55,2,FALSE),"No")</f>
        <v>No</v>
      </c>
      <c r="Y4173" s="10" t="str">
        <f>IF(OR(LOWER(Tabla2[[#This Row],[GENERO]])="masculino", LOWER(Tabla2[[#This Row],[GENERO]])="femenino"),"OK","Corregir")</f>
        <v>Corregir</v>
      </c>
      <c r="Z4173" s="10" t="str">
        <f>+IF(Tabla2[[#This Row],[Nro. DNI / CE]]="","Corregir",IF(LEN(Tabla2[[#This Row],[Nro. DNI / CE]])&gt;=8,"OK","Corregir"))</f>
        <v>Corregir</v>
      </c>
      <c r="AA4173" s="10">
        <f>COUNTIF(Tabla2[APELLIDOS Y NOMBRES],Tabla2[[#This Row],[APELLIDOS Y NOMBRES]])</f>
        <v>0</v>
      </c>
      <c r="AB4173" t="str">
        <f ca="1">+IFERROR(IF(Tabla2[[#This Row],[FECHA CESE/BAJA]]="","No Aplica",IF(AND(MONTH(Tabla2[[#This Row],[FECHA CESE/BAJA]])=MONTH(TODAY()-30),YEAR(Tabla2[[#This Row],[FECHA CESE/BAJA]])=YEAR(TODAY())),MONTH(TODAY()-30)&amp;"-"&amp;YEAR(TODAY()),"Borrar")),"No aplica")</f>
        <v>No Aplica</v>
      </c>
      <c r="AC4173" t="str">
        <f ca="1">+IFERROR(IF(Tabla2[[#This Row],[FECHA INICIO DE LABORES EN OBRA]]="","No Aplica",IF(AND(MONTH(Tabla2[[#This Row],[FECHA INICIO DE LABORES EN OBRA]])=MONTH(TODAY()-30),YEAR(Tabla2[[#This Row],[FECHA INICIO DE LABORES EN OBRA]])=YEAR(TODAY())),MONTH(TODAY()-30)&amp;"-"&amp;YEAR(TODAY()),"No Aplica")),"No Aplica")</f>
        <v>No Aplica</v>
      </c>
    </row>
    <row r="4174" spans="1:29" x14ac:dyDescent="0.25">
      <c r="A4174" s="2"/>
      <c r="B4174" s="3"/>
      <c r="C4174" s="3"/>
      <c r="D4174" s="3"/>
      <c r="E4174" s="3"/>
      <c r="F4174" s="36"/>
      <c r="G4174" s="3"/>
      <c r="H4174" s="3"/>
      <c r="I4174" s="3"/>
      <c r="J4174" s="3"/>
      <c r="K4174" s="3"/>
      <c r="L4174" s="8"/>
      <c r="M4174" s="5"/>
      <c r="N4174" s="13"/>
      <c r="O4174" s="5"/>
      <c r="P4174" s="8"/>
      <c r="Q4174" s="9"/>
      <c r="R4174" s="9" t="str">
        <f>IFERROR(VLOOKUP(Tabla2[[#This Row],[CONTRATISTA PRNCIPAL]],Hoja1!$L$5:$M$9,2,FALSE),"CJV")</f>
        <v>CJV</v>
      </c>
      <c r="S4174" s="9" t="str">
        <f>IF(Tabla2[[#This Row],[EMPRESA]]=Tabla2[[#This Row],[CONTRATISTA PRNCIPAL]],"Principal","Secundaria")</f>
        <v>Principal</v>
      </c>
      <c r="T4174" s="10">
        <f>IFERROR(1/COUNTIF(Tabla2[CONTRATISTA PRNCIPAL],Tabla2[[#This Row],[CONTRATISTA PRNCIPAL]]),0)</f>
        <v>0</v>
      </c>
      <c r="U4174" s="33" t="str">
        <f ca="1">IF(((TODAY()-Tabla2[[#This Row],[FECHA NACIMIENTO]])/365)&lt;18,"Corregir", IF(((TODAY()-Tabla2[[#This Row],[FECHA NACIMIENTO]])/365)&gt;80, "Corregir",ROUNDDOWN(((TODAY()-Tabla2[[#This Row],[FECHA NACIMIENTO]])/365),0)))</f>
        <v>Corregir</v>
      </c>
      <c r="V417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74" s="34" t="str">
        <f ca="1">+IF(Tabla2[[#This Row],[Edad]]="Corregir","Corregir","Ok")</f>
        <v>Corregir</v>
      </c>
      <c r="X4174" s="10" t="str">
        <f>+IFERROR(VLOOKUP(Tabla2[[#This Row],[DISTRITO SEGÚN DNI]],Hoja1!$A$2:$B$55,2,FALSE),"No")</f>
        <v>No</v>
      </c>
      <c r="Y4174" s="10" t="str">
        <f>IF(OR(LOWER(Tabla2[[#This Row],[GENERO]])="masculino", LOWER(Tabla2[[#This Row],[GENERO]])="femenino"),"OK","Corregir")</f>
        <v>Corregir</v>
      </c>
      <c r="Z4174" s="10" t="str">
        <f>+IF(Tabla2[[#This Row],[Nro. DNI / CE]]="","Corregir",IF(LEN(Tabla2[[#This Row],[Nro. DNI / CE]])&gt;=8,"OK","Corregir"))</f>
        <v>Corregir</v>
      </c>
      <c r="AA4174" s="10">
        <f>COUNTIF(Tabla2[APELLIDOS Y NOMBRES],Tabla2[[#This Row],[APELLIDOS Y NOMBRES]])</f>
        <v>0</v>
      </c>
      <c r="AB4174" t="str">
        <f ca="1">+IFERROR(IF(Tabla2[[#This Row],[FECHA CESE/BAJA]]="","No Aplica",IF(AND(MONTH(Tabla2[[#This Row],[FECHA CESE/BAJA]])=MONTH(TODAY()-30),YEAR(Tabla2[[#This Row],[FECHA CESE/BAJA]])=YEAR(TODAY())),MONTH(TODAY()-30)&amp;"-"&amp;YEAR(TODAY()),"Borrar")),"No aplica")</f>
        <v>No Aplica</v>
      </c>
      <c r="AC4174" t="str">
        <f ca="1">+IFERROR(IF(Tabla2[[#This Row],[FECHA INICIO DE LABORES EN OBRA]]="","No Aplica",IF(AND(MONTH(Tabla2[[#This Row],[FECHA INICIO DE LABORES EN OBRA]])=MONTH(TODAY()-30),YEAR(Tabla2[[#This Row],[FECHA INICIO DE LABORES EN OBRA]])=YEAR(TODAY())),MONTH(TODAY()-30)&amp;"-"&amp;YEAR(TODAY()),"No Aplica")),"No Aplica")</f>
        <v>No Aplica</v>
      </c>
    </row>
    <row r="4175" spans="1:29" x14ac:dyDescent="0.25">
      <c r="A4175" s="2"/>
      <c r="B4175" s="3"/>
      <c r="C4175" s="3"/>
      <c r="D4175" s="3"/>
      <c r="E4175" s="3"/>
      <c r="F4175" s="36"/>
      <c r="G4175" s="3"/>
      <c r="H4175" s="3"/>
      <c r="I4175" s="3"/>
      <c r="J4175" s="3"/>
      <c r="K4175" s="3"/>
      <c r="L4175" s="8"/>
      <c r="M4175" s="5"/>
      <c r="N4175" s="13"/>
      <c r="O4175" s="5"/>
      <c r="P4175" s="8"/>
      <c r="Q4175" s="9"/>
      <c r="R4175" s="9" t="str">
        <f>IFERROR(VLOOKUP(Tabla2[[#This Row],[CONTRATISTA PRNCIPAL]],Hoja1!$L$5:$M$9,2,FALSE),"CJV")</f>
        <v>CJV</v>
      </c>
      <c r="S4175" s="9" t="str">
        <f>IF(Tabla2[[#This Row],[EMPRESA]]=Tabla2[[#This Row],[CONTRATISTA PRNCIPAL]],"Principal","Secundaria")</f>
        <v>Principal</v>
      </c>
      <c r="T4175" s="10">
        <f>IFERROR(1/COUNTIF(Tabla2[CONTRATISTA PRNCIPAL],Tabla2[[#This Row],[CONTRATISTA PRNCIPAL]]),0)</f>
        <v>0</v>
      </c>
      <c r="U4175" s="33" t="str">
        <f ca="1">IF(((TODAY()-Tabla2[[#This Row],[FECHA NACIMIENTO]])/365)&lt;18,"Corregir", IF(((TODAY()-Tabla2[[#This Row],[FECHA NACIMIENTO]])/365)&gt;80, "Corregir",ROUNDDOWN(((TODAY()-Tabla2[[#This Row],[FECHA NACIMIENTO]])/365),0)))</f>
        <v>Corregir</v>
      </c>
      <c r="V417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75" s="34" t="str">
        <f ca="1">+IF(Tabla2[[#This Row],[Edad]]="Corregir","Corregir","Ok")</f>
        <v>Corregir</v>
      </c>
      <c r="X4175" s="10" t="str">
        <f>+IFERROR(VLOOKUP(Tabla2[[#This Row],[DISTRITO SEGÚN DNI]],Hoja1!$A$2:$B$55,2,FALSE),"No")</f>
        <v>No</v>
      </c>
      <c r="Y4175" s="10" t="str">
        <f>IF(OR(LOWER(Tabla2[[#This Row],[GENERO]])="masculino", LOWER(Tabla2[[#This Row],[GENERO]])="femenino"),"OK","Corregir")</f>
        <v>Corregir</v>
      </c>
      <c r="Z4175" s="10" t="str">
        <f>+IF(Tabla2[[#This Row],[Nro. DNI / CE]]="","Corregir",IF(LEN(Tabla2[[#This Row],[Nro. DNI / CE]])&gt;=8,"OK","Corregir"))</f>
        <v>Corregir</v>
      </c>
      <c r="AA4175" s="10">
        <f>COUNTIF(Tabla2[APELLIDOS Y NOMBRES],Tabla2[[#This Row],[APELLIDOS Y NOMBRES]])</f>
        <v>0</v>
      </c>
      <c r="AB4175" t="str">
        <f ca="1">+IFERROR(IF(Tabla2[[#This Row],[FECHA CESE/BAJA]]="","No Aplica",IF(AND(MONTH(Tabla2[[#This Row],[FECHA CESE/BAJA]])=MONTH(TODAY()-30),YEAR(Tabla2[[#This Row],[FECHA CESE/BAJA]])=YEAR(TODAY())),MONTH(TODAY()-30)&amp;"-"&amp;YEAR(TODAY()),"Borrar")),"No aplica")</f>
        <v>No Aplica</v>
      </c>
      <c r="AC4175" t="str">
        <f ca="1">+IFERROR(IF(Tabla2[[#This Row],[FECHA INICIO DE LABORES EN OBRA]]="","No Aplica",IF(AND(MONTH(Tabla2[[#This Row],[FECHA INICIO DE LABORES EN OBRA]])=MONTH(TODAY()-30),YEAR(Tabla2[[#This Row],[FECHA INICIO DE LABORES EN OBRA]])=YEAR(TODAY())),MONTH(TODAY()-30)&amp;"-"&amp;YEAR(TODAY()),"No Aplica")),"No Aplica")</f>
        <v>No Aplica</v>
      </c>
    </row>
    <row r="4176" spans="1:29" x14ac:dyDescent="0.25">
      <c r="A4176" s="2"/>
      <c r="B4176" s="3"/>
      <c r="C4176" s="3"/>
      <c r="D4176" s="3"/>
      <c r="E4176" s="3"/>
      <c r="F4176" s="36"/>
      <c r="G4176" s="3"/>
      <c r="H4176" s="3"/>
      <c r="I4176" s="3"/>
      <c r="J4176" s="3"/>
      <c r="K4176" s="3"/>
      <c r="L4176" s="8"/>
      <c r="M4176" s="5"/>
      <c r="N4176" s="13"/>
      <c r="O4176" s="5"/>
      <c r="P4176" s="8"/>
      <c r="Q4176" s="9"/>
      <c r="R4176" s="9" t="str">
        <f>IFERROR(VLOOKUP(Tabla2[[#This Row],[CONTRATISTA PRNCIPAL]],Hoja1!$L$5:$M$9,2,FALSE),"CJV")</f>
        <v>CJV</v>
      </c>
      <c r="S4176" s="9" t="str">
        <f>IF(Tabla2[[#This Row],[EMPRESA]]=Tabla2[[#This Row],[CONTRATISTA PRNCIPAL]],"Principal","Secundaria")</f>
        <v>Principal</v>
      </c>
      <c r="T4176" s="10">
        <f>IFERROR(1/COUNTIF(Tabla2[CONTRATISTA PRNCIPAL],Tabla2[[#This Row],[CONTRATISTA PRNCIPAL]]),0)</f>
        <v>0</v>
      </c>
      <c r="U4176" s="33" t="str">
        <f ca="1">IF(((TODAY()-Tabla2[[#This Row],[FECHA NACIMIENTO]])/365)&lt;18,"Corregir", IF(((TODAY()-Tabla2[[#This Row],[FECHA NACIMIENTO]])/365)&gt;80, "Corregir",ROUNDDOWN(((TODAY()-Tabla2[[#This Row],[FECHA NACIMIENTO]])/365),0)))</f>
        <v>Corregir</v>
      </c>
      <c r="V417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76" s="34" t="str">
        <f ca="1">+IF(Tabla2[[#This Row],[Edad]]="Corregir","Corregir","Ok")</f>
        <v>Corregir</v>
      </c>
      <c r="X4176" s="10" t="str">
        <f>+IFERROR(VLOOKUP(Tabla2[[#This Row],[DISTRITO SEGÚN DNI]],Hoja1!$A$2:$B$55,2,FALSE),"No")</f>
        <v>No</v>
      </c>
      <c r="Y4176" s="10" t="str">
        <f>IF(OR(LOWER(Tabla2[[#This Row],[GENERO]])="masculino", LOWER(Tabla2[[#This Row],[GENERO]])="femenino"),"OK","Corregir")</f>
        <v>Corregir</v>
      </c>
      <c r="Z4176" s="10" t="str">
        <f>+IF(Tabla2[[#This Row],[Nro. DNI / CE]]="","Corregir",IF(LEN(Tabla2[[#This Row],[Nro. DNI / CE]])&gt;=8,"OK","Corregir"))</f>
        <v>Corregir</v>
      </c>
      <c r="AA4176" s="10">
        <f>COUNTIF(Tabla2[APELLIDOS Y NOMBRES],Tabla2[[#This Row],[APELLIDOS Y NOMBRES]])</f>
        <v>0</v>
      </c>
      <c r="AB4176" t="str">
        <f ca="1">+IFERROR(IF(Tabla2[[#This Row],[FECHA CESE/BAJA]]="","No Aplica",IF(AND(MONTH(Tabla2[[#This Row],[FECHA CESE/BAJA]])=MONTH(TODAY()-30),YEAR(Tabla2[[#This Row],[FECHA CESE/BAJA]])=YEAR(TODAY())),MONTH(TODAY()-30)&amp;"-"&amp;YEAR(TODAY()),"Borrar")),"No aplica")</f>
        <v>No Aplica</v>
      </c>
      <c r="AC4176" t="str">
        <f ca="1">+IFERROR(IF(Tabla2[[#This Row],[FECHA INICIO DE LABORES EN OBRA]]="","No Aplica",IF(AND(MONTH(Tabla2[[#This Row],[FECHA INICIO DE LABORES EN OBRA]])=MONTH(TODAY()-30),YEAR(Tabla2[[#This Row],[FECHA INICIO DE LABORES EN OBRA]])=YEAR(TODAY())),MONTH(TODAY()-30)&amp;"-"&amp;YEAR(TODAY()),"No Aplica")),"No Aplica")</f>
        <v>No Aplica</v>
      </c>
    </row>
    <row r="4177" spans="1:29" x14ac:dyDescent="0.25">
      <c r="A4177" s="2"/>
      <c r="B4177" s="3"/>
      <c r="C4177" s="3"/>
      <c r="D4177" s="3"/>
      <c r="E4177" s="3"/>
      <c r="F4177" s="36"/>
      <c r="G4177" s="3"/>
      <c r="H4177" s="3"/>
      <c r="I4177" s="3"/>
      <c r="J4177" s="3"/>
      <c r="K4177" s="3"/>
      <c r="L4177" s="8"/>
      <c r="M4177" s="5"/>
      <c r="N4177" s="13"/>
      <c r="O4177" s="5"/>
      <c r="P4177" s="8"/>
      <c r="Q4177" s="9"/>
      <c r="R4177" s="9" t="str">
        <f>IFERROR(VLOOKUP(Tabla2[[#This Row],[CONTRATISTA PRNCIPAL]],Hoja1!$L$5:$M$9,2,FALSE),"CJV")</f>
        <v>CJV</v>
      </c>
      <c r="S4177" s="9" t="str">
        <f>IF(Tabla2[[#This Row],[EMPRESA]]=Tabla2[[#This Row],[CONTRATISTA PRNCIPAL]],"Principal","Secundaria")</f>
        <v>Principal</v>
      </c>
      <c r="T4177" s="10">
        <f>IFERROR(1/COUNTIF(Tabla2[CONTRATISTA PRNCIPAL],Tabla2[[#This Row],[CONTRATISTA PRNCIPAL]]),0)</f>
        <v>0</v>
      </c>
      <c r="U4177" s="33" t="str">
        <f ca="1">IF(((TODAY()-Tabla2[[#This Row],[FECHA NACIMIENTO]])/365)&lt;18,"Corregir", IF(((TODAY()-Tabla2[[#This Row],[FECHA NACIMIENTO]])/365)&gt;80, "Corregir",ROUNDDOWN(((TODAY()-Tabla2[[#This Row],[FECHA NACIMIENTO]])/365),0)))</f>
        <v>Corregir</v>
      </c>
      <c r="V417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77" s="34" t="str">
        <f ca="1">+IF(Tabla2[[#This Row],[Edad]]="Corregir","Corregir","Ok")</f>
        <v>Corregir</v>
      </c>
      <c r="X4177" s="10" t="str">
        <f>+IFERROR(VLOOKUP(Tabla2[[#This Row],[DISTRITO SEGÚN DNI]],Hoja1!$A$2:$B$55,2,FALSE),"No")</f>
        <v>No</v>
      </c>
      <c r="Y4177" s="10" t="str">
        <f>IF(OR(LOWER(Tabla2[[#This Row],[GENERO]])="masculino", LOWER(Tabla2[[#This Row],[GENERO]])="femenino"),"OK","Corregir")</f>
        <v>Corregir</v>
      </c>
      <c r="Z4177" s="10" t="str">
        <f>+IF(Tabla2[[#This Row],[Nro. DNI / CE]]="","Corregir",IF(LEN(Tabla2[[#This Row],[Nro. DNI / CE]])&gt;=8,"OK","Corregir"))</f>
        <v>Corregir</v>
      </c>
      <c r="AA4177" s="10">
        <f>COUNTIF(Tabla2[APELLIDOS Y NOMBRES],Tabla2[[#This Row],[APELLIDOS Y NOMBRES]])</f>
        <v>0</v>
      </c>
      <c r="AB4177" t="str">
        <f ca="1">+IFERROR(IF(Tabla2[[#This Row],[FECHA CESE/BAJA]]="","No Aplica",IF(AND(MONTH(Tabla2[[#This Row],[FECHA CESE/BAJA]])=MONTH(TODAY()-30),YEAR(Tabla2[[#This Row],[FECHA CESE/BAJA]])=YEAR(TODAY())),MONTH(TODAY()-30)&amp;"-"&amp;YEAR(TODAY()),"Borrar")),"No aplica")</f>
        <v>No Aplica</v>
      </c>
      <c r="AC4177" t="str">
        <f ca="1">+IFERROR(IF(Tabla2[[#This Row],[FECHA INICIO DE LABORES EN OBRA]]="","No Aplica",IF(AND(MONTH(Tabla2[[#This Row],[FECHA INICIO DE LABORES EN OBRA]])=MONTH(TODAY()-30),YEAR(Tabla2[[#This Row],[FECHA INICIO DE LABORES EN OBRA]])=YEAR(TODAY())),MONTH(TODAY()-30)&amp;"-"&amp;YEAR(TODAY()),"No Aplica")),"No Aplica")</f>
        <v>No Aplica</v>
      </c>
    </row>
    <row r="4178" spans="1:29" x14ac:dyDescent="0.25">
      <c r="A4178" s="2"/>
      <c r="B4178" s="3"/>
      <c r="C4178" s="3"/>
      <c r="D4178" s="3"/>
      <c r="E4178" s="3"/>
      <c r="F4178" s="36"/>
      <c r="G4178" s="3"/>
      <c r="H4178" s="3"/>
      <c r="I4178" s="3"/>
      <c r="J4178" s="3"/>
      <c r="K4178" s="3"/>
      <c r="L4178" s="8"/>
      <c r="M4178" s="5"/>
      <c r="N4178" s="13"/>
      <c r="O4178" s="5"/>
      <c r="P4178" s="8"/>
      <c r="Q4178" s="9"/>
      <c r="R4178" s="9" t="str">
        <f>IFERROR(VLOOKUP(Tabla2[[#This Row],[CONTRATISTA PRNCIPAL]],Hoja1!$L$5:$M$9,2,FALSE),"CJV")</f>
        <v>CJV</v>
      </c>
      <c r="S4178" s="9" t="str">
        <f>IF(Tabla2[[#This Row],[EMPRESA]]=Tabla2[[#This Row],[CONTRATISTA PRNCIPAL]],"Principal","Secundaria")</f>
        <v>Principal</v>
      </c>
      <c r="T4178" s="10">
        <f>IFERROR(1/COUNTIF(Tabla2[CONTRATISTA PRNCIPAL],Tabla2[[#This Row],[CONTRATISTA PRNCIPAL]]),0)</f>
        <v>0</v>
      </c>
      <c r="U4178" s="33" t="str">
        <f ca="1">IF(((TODAY()-Tabla2[[#This Row],[FECHA NACIMIENTO]])/365)&lt;18,"Corregir", IF(((TODAY()-Tabla2[[#This Row],[FECHA NACIMIENTO]])/365)&gt;80, "Corregir",ROUNDDOWN(((TODAY()-Tabla2[[#This Row],[FECHA NACIMIENTO]])/365),0)))</f>
        <v>Corregir</v>
      </c>
      <c r="V417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78" s="34" t="str">
        <f ca="1">+IF(Tabla2[[#This Row],[Edad]]="Corregir","Corregir","Ok")</f>
        <v>Corregir</v>
      </c>
      <c r="X4178" s="10" t="str">
        <f>+IFERROR(VLOOKUP(Tabla2[[#This Row],[DISTRITO SEGÚN DNI]],Hoja1!$A$2:$B$55,2,FALSE),"No")</f>
        <v>No</v>
      </c>
      <c r="Y4178" s="10" t="str">
        <f>IF(OR(LOWER(Tabla2[[#This Row],[GENERO]])="masculino", LOWER(Tabla2[[#This Row],[GENERO]])="femenino"),"OK","Corregir")</f>
        <v>Corregir</v>
      </c>
      <c r="Z4178" s="10" t="str">
        <f>+IF(Tabla2[[#This Row],[Nro. DNI / CE]]="","Corregir",IF(LEN(Tabla2[[#This Row],[Nro. DNI / CE]])&gt;=8,"OK","Corregir"))</f>
        <v>Corregir</v>
      </c>
      <c r="AA4178" s="10">
        <f>COUNTIF(Tabla2[APELLIDOS Y NOMBRES],Tabla2[[#This Row],[APELLIDOS Y NOMBRES]])</f>
        <v>0</v>
      </c>
      <c r="AB4178" t="str">
        <f ca="1">+IFERROR(IF(Tabla2[[#This Row],[FECHA CESE/BAJA]]="","No Aplica",IF(AND(MONTH(Tabla2[[#This Row],[FECHA CESE/BAJA]])=MONTH(TODAY()-30),YEAR(Tabla2[[#This Row],[FECHA CESE/BAJA]])=YEAR(TODAY())),MONTH(TODAY()-30)&amp;"-"&amp;YEAR(TODAY()),"Borrar")),"No aplica")</f>
        <v>No Aplica</v>
      </c>
      <c r="AC4178" t="str">
        <f ca="1">+IFERROR(IF(Tabla2[[#This Row],[FECHA INICIO DE LABORES EN OBRA]]="","No Aplica",IF(AND(MONTH(Tabla2[[#This Row],[FECHA INICIO DE LABORES EN OBRA]])=MONTH(TODAY()-30),YEAR(Tabla2[[#This Row],[FECHA INICIO DE LABORES EN OBRA]])=YEAR(TODAY())),MONTH(TODAY()-30)&amp;"-"&amp;YEAR(TODAY()),"No Aplica")),"No Aplica")</f>
        <v>No Aplica</v>
      </c>
    </row>
    <row r="4179" spans="1:29" x14ac:dyDescent="0.25">
      <c r="A4179" s="2"/>
      <c r="B4179" s="3"/>
      <c r="C4179" s="3"/>
      <c r="D4179" s="3"/>
      <c r="E4179" s="3"/>
      <c r="F4179" s="36"/>
      <c r="G4179" s="3"/>
      <c r="H4179" s="3"/>
      <c r="I4179" s="3"/>
      <c r="J4179" s="3"/>
      <c r="K4179" s="3"/>
      <c r="L4179" s="8"/>
      <c r="M4179" s="5"/>
      <c r="N4179" s="13"/>
      <c r="O4179" s="5"/>
      <c r="P4179" s="8"/>
      <c r="Q4179" s="9"/>
      <c r="R4179" s="9" t="str">
        <f>IFERROR(VLOOKUP(Tabla2[[#This Row],[CONTRATISTA PRNCIPAL]],Hoja1!$L$5:$M$9,2,FALSE),"CJV")</f>
        <v>CJV</v>
      </c>
      <c r="S4179" s="9" t="str">
        <f>IF(Tabla2[[#This Row],[EMPRESA]]=Tabla2[[#This Row],[CONTRATISTA PRNCIPAL]],"Principal","Secundaria")</f>
        <v>Principal</v>
      </c>
      <c r="T4179" s="10">
        <f>IFERROR(1/COUNTIF(Tabla2[CONTRATISTA PRNCIPAL],Tabla2[[#This Row],[CONTRATISTA PRNCIPAL]]),0)</f>
        <v>0</v>
      </c>
      <c r="U4179" s="33" t="str">
        <f ca="1">IF(((TODAY()-Tabla2[[#This Row],[FECHA NACIMIENTO]])/365)&lt;18,"Corregir", IF(((TODAY()-Tabla2[[#This Row],[FECHA NACIMIENTO]])/365)&gt;80, "Corregir",ROUNDDOWN(((TODAY()-Tabla2[[#This Row],[FECHA NACIMIENTO]])/365),0)))</f>
        <v>Corregir</v>
      </c>
      <c r="V417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79" s="34" t="str">
        <f ca="1">+IF(Tabla2[[#This Row],[Edad]]="Corregir","Corregir","Ok")</f>
        <v>Corregir</v>
      </c>
      <c r="X4179" s="10" t="str">
        <f>+IFERROR(VLOOKUP(Tabla2[[#This Row],[DISTRITO SEGÚN DNI]],Hoja1!$A$2:$B$55,2,FALSE),"No")</f>
        <v>No</v>
      </c>
      <c r="Y4179" s="10" t="str">
        <f>IF(OR(LOWER(Tabla2[[#This Row],[GENERO]])="masculino", LOWER(Tabla2[[#This Row],[GENERO]])="femenino"),"OK","Corregir")</f>
        <v>Corregir</v>
      </c>
      <c r="Z4179" s="10" t="str">
        <f>+IF(Tabla2[[#This Row],[Nro. DNI / CE]]="","Corregir",IF(LEN(Tabla2[[#This Row],[Nro. DNI / CE]])&gt;=8,"OK","Corregir"))</f>
        <v>Corregir</v>
      </c>
      <c r="AA4179" s="10">
        <f>COUNTIF(Tabla2[APELLIDOS Y NOMBRES],Tabla2[[#This Row],[APELLIDOS Y NOMBRES]])</f>
        <v>0</v>
      </c>
      <c r="AB4179" t="str">
        <f ca="1">+IFERROR(IF(Tabla2[[#This Row],[FECHA CESE/BAJA]]="","No Aplica",IF(AND(MONTH(Tabla2[[#This Row],[FECHA CESE/BAJA]])=MONTH(TODAY()-30),YEAR(Tabla2[[#This Row],[FECHA CESE/BAJA]])=YEAR(TODAY())),MONTH(TODAY()-30)&amp;"-"&amp;YEAR(TODAY()),"Borrar")),"No aplica")</f>
        <v>No Aplica</v>
      </c>
      <c r="AC4179" t="str">
        <f ca="1">+IFERROR(IF(Tabla2[[#This Row],[FECHA INICIO DE LABORES EN OBRA]]="","No Aplica",IF(AND(MONTH(Tabla2[[#This Row],[FECHA INICIO DE LABORES EN OBRA]])=MONTH(TODAY()-30),YEAR(Tabla2[[#This Row],[FECHA INICIO DE LABORES EN OBRA]])=YEAR(TODAY())),MONTH(TODAY()-30)&amp;"-"&amp;YEAR(TODAY()),"No Aplica")),"No Aplica")</f>
        <v>No Aplica</v>
      </c>
    </row>
    <row r="4180" spans="1:29" x14ac:dyDescent="0.25">
      <c r="A4180" s="2"/>
      <c r="B4180" s="3"/>
      <c r="C4180" s="3"/>
      <c r="D4180" s="3"/>
      <c r="E4180" s="3"/>
      <c r="F4180" s="36"/>
      <c r="G4180" s="3"/>
      <c r="H4180" s="3"/>
      <c r="I4180" s="3"/>
      <c r="J4180" s="3"/>
      <c r="K4180" s="3"/>
      <c r="L4180" s="8"/>
      <c r="M4180" s="5"/>
      <c r="N4180" s="13"/>
      <c r="O4180" s="5"/>
      <c r="P4180" s="8"/>
      <c r="Q4180" s="9"/>
      <c r="R4180" s="9" t="str">
        <f>IFERROR(VLOOKUP(Tabla2[[#This Row],[CONTRATISTA PRNCIPAL]],Hoja1!$L$5:$M$9,2,FALSE),"CJV")</f>
        <v>CJV</v>
      </c>
      <c r="S4180" s="9" t="str">
        <f>IF(Tabla2[[#This Row],[EMPRESA]]=Tabla2[[#This Row],[CONTRATISTA PRNCIPAL]],"Principal","Secundaria")</f>
        <v>Principal</v>
      </c>
      <c r="T4180" s="10">
        <f>IFERROR(1/COUNTIF(Tabla2[CONTRATISTA PRNCIPAL],Tabla2[[#This Row],[CONTRATISTA PRNCIPAL]]),0)</f>
        <v>0</v>
      </c>
      <c r="U4180" s="33" t="str">
        <f ca="1">IF(((TODAY()-Tabla2[[#This Row],[FECHA NACIMIENTO]])/365)&lt;18,"Corregir", IF(((TODAY()-Tabla2[[#This Row],[FECHA NACIMIENTO]])/365)&gt;80, "Corregir",ROUNDDOWN(((TODAY()-Tabla2[[#This Row],[FECHA NACIMIENTO]])/365),0)))</f>
        <v>Corregir</v>
      </c>
      <c r="V418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80" s="34" t="str">
        <f ca="1">+IF(Tabla2[[#This Row],[Edad]]="Corregir","Corregir","Ok")</f>
        <v>Corregir</v>
      </c>
      <c r="X4180" s="10" t="str">
        <f>+IFERROR(VLOOKUP(Tabla2[[#This Row],[DISTRITO SEGÚN DNI]],Hoja1!$A$2:$B$55,2,FALSE),"No")</f>
        <v>No</v>
      </c>
      <c r="Y4180" s="10" t="str">
        <f>IF(OR(LOWER(Tabla2[[#This Row],[GENERO]])="masculino", LOWER(Tabla2[[#This Row],[GENERO]])="femenino"),"OK","Corregir")</f>
        <v>Corregir</v>
      </c>
      <c r="Z4180" s="10" t="str">
        <f>+IF(Tabla2[[#This Row],[Nro. DNI / CE]]="","Corregir",IF(LEN(Tabla2[[#This Row],[Nro. DNI / CE]])&gt;=8,"OK","Corregir"))</f>
        <v>Corregir</v>
      </c>
      <c r="AA4180" s="10">
        <f>COUNTIF(Tabla2[APELLIDOS Y NOMBRES],Tabla2[[#This Row],[APELLIDOS Y NOMBRES]])</f>
        <v>0</v>
      </c>
      <c r="AB4180" t="str">
        <f ca="1">+IFERROR(IF(Tabla2[[#This Row],[FECHA CESE/BAJA]]="","No Aplica",IF(AND(MONTH(Tabla2[[#This Row],[FECHA CESE/BAJA]])=MONTH(TODAY()-30),YEAR(Tabla2[[#This Row],[FECHA CESE/BAJA]])=YEAR(TODAY())),MONTH(TODAY()-30)&amp;"-"&amp;YEAR(TODAY()),"Borrar")),"No aplica")</f>
        <v>No Aplica</v>
      </c>
      <c r="AC4180" t="str">
        <f ca="1">+IFERROR(IF(Tabla2[[#This Row],[FECHA INICIO DE LABORES EN OBRA]]="","No Aplica",IF(AND(MONTH(Tabla2[[#This Row],[FECHA INICIO DE LABORES EN OBRA]])=MONTH(TODAY()-30),YEAR(Tabla2[[#This Row],[FECHA INICIO DE LABORES EN OBRA]])=YEAR(TODAY())),MONTH(TODAY()-30)&amp;"-"&amp;YEAR(TODAY()),"No Aplica")),"No Aplica")</f>
        <v>No Aplica</v>
      </c>
    </row>
    <row r="4181" spans="1:29" x14ac:dyDescent="0.25">
      <c r="A4181" s="2"/>
      <c r="B4181" s="3"/>
      <c r="C4181" s="3"/>
      <c r="D4181" s="3"/>
      <c r="E4181" s="3"/>
      <c r="F4181" s="36"/>
      <c r="G4181" s="3"/>
      <c r="H4181" s="3"/>
      <c r="I4181" s="3"/>
      <c r="J4181" s="3"/>
      <c r="K4181" s="3"/>
      <c r="L4181" s="8"/>
      <c r="M4181" s="5"/>
      <c r="N4181" s="13"/>
      <c r="O4181" s="5"/>
      <c r="P4181" s="8"/>
      <c r="Q4181" s="9"/>
      <c r="R4181" s="9" t="str">
        <f>IFERROR(VLOOKUP(Tabla2[[#This Row],[CONTRATISTA PRNCIPAL]],Hoja1!$L$5:$M$9,2,FALSE),"CJV")</f>
        <v>CJV</v>
      </c>
      <c r="S4181" s="9" t="str">
        <f>IF(Tabla2[[#This Row],[EMPRESA]]=Tabla2[[#This Row],[CONTRATISTA PRNCIPAL]],"Principal","Secundaria")</f>
        <v>Principal</v>
      </c>
      <c r="T4181" s="10">
        <f>IFERROR(1/COUNTIF(Tabla2[CONTRATISTA PRNCIPAL],Tabla2[[#This Row],[CONTRATISTA PRNCIPAL]]),0)</f>
        <v>0</v>
      </c>
      <c r="U4181" s="33" t="str">
        <f ca="1">IF(((TODAY()-Tabla2[[#This Row],[FECHA NACIMIENTO]])/365)&lt;18,"Corregir", IF(((TODAY()-Tabla2[[#This Row],[FECHA NACIMIENTO]])/365)&gt;80, "Corregir",ROUNDDOWN(((TODAY()-Tabla2[[#This Row],[FECHA NACIMIENTO]])/365),0)))</f>
        <v>Corregir</v>
      </c>
      <c r="V418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81" s="34" t="str">
        <f ca="1">+IF(Tabla2[[#This Row],[Edad]]="Corregir","Corregir","Ok")</f>
        <v>Corregir</v>
      </c>
      <c r="X4181" s="10" t="str">
        <f>+IFERROR(VLOOKUP(Tabla2[[#This Row],[DISTRITO SEGÚN DNI]],Hoja1!$A$2:$B$55,2,FALSE),"No")</f>
        <v>No</v>
      </c>
      <c r="Y4181" s="10" t="str">
        <f>IF(OR(LOWER(Tabla2[[#This Row],[GENERO]])="masculino", LOWER(Tabla2[[#This Row],[GENERO]])="femenino"),"OK","Corregir")</f>
        <v>Corregir</v>
      </c>
      <c r="Z4181" s="10" t="str">
        <f>+IF(Tabla2[[#This Row],[Nro. DNI / CE]]="","Corregir",IF(LEN(Tabla2[[#This Row],[Nro. DNI / CE]])&gt;=8,"OK","Corregir"))</f>
        <v>Corregir</v>
      </c>
      <c r="AA4181" s="10">
        <f>COUNTIF(Tabla2[APELLIDOS Y NOMBRES],Tabla2[[#This Row],[APELLIDOS Y NOMBRES]])</f>
        <v>0</v>
      </c>
      <c r="AB4181" t="str">
        <f ca="1">+IFERROR(IF(Tabla2[[#This Row],[FECHA CESE/BAJA]]="","No Aplica",IF(AND(MONTH(Tabla2[[#This Row],[FECHA CESE/BAJA]])=MONTH(TODAY()-30),YEAR(Tabla2[[#This Row],[FECHA CESE/BAJA]])=YEAR(TODAY())),MONTH(TODAY()-30)&amp;"-"&amp;YEAR(TODAY()),"Borrar")),"No aplica")</f>
        <v>No Aplica</v>
      </c>
      <c r="AC4181" t="str">
        <f ca="1">+IFERROR(IF(Tabla2[[#This Row],[FECHA INICIO DE LABORES EN OBRA]]="","No Aplica",IF(AND(MONTH(Tabla2[[#This Row],[FECHA INICIO DE LABORES EN OBRA]])=MONTH(TODAY()-30),YEAR(Tabla2[[#This Row],[FECHA INICIO DE LABORES EN OBRA]])=YEAR(TODAY())),MONTH(TODAY()-30)&amp;"-"&amp;YEAR(TODAY()),"No Aplica")),"No Aplica")</f>
        <v>No Aplica</v>
      </c>
    </row>
    <row r="4182" spans="1:29" x14ac:dyDescent="0.25">
      <c r="A4182" s="2"/>
      <c r="B4182" s="3"/>
      <c r="C4182" s="3"/>
      <c r="D4182" s="3"/>
      <c r="E4182" s="3"/>
      <c r="F4182" s="36"/>
      <c r="G4182" s="3"/>
      <c r="H4182" s="3"/>
      <c r="I4182" s="3"/>
      <c r="J4182" s="3"/>
      <c r="K4182" s="3"/>
      <c r="L4182" s="8"/>
      <c r="M4182" s="5"/>
      <c r="N4182" s="13"/>
      <c r="O4182" s="5"/>
      <c r="P4182" s="8"/>
      <c r="Q4182" s="9"/>
      <c r="R4182" s="9" t="str">
        <f>IFERROR(VLOOKUP(Tabla2[[#This Row],[CONTRATISTA PRNCIPAL]],Hoja1!$L$5:$M$9,2,FALSE),"CJV")</f>
        <v>CJV</v>
      </c>
      <c r="S4182" s="9" t="str">
        <f>IF(Tabla2[[#This Row],[EMPRESA]]=Tabla2[[#This Row],[CONTRATISTA PRNCIPAL]],"Principal","Secundaria")</f>
        <v>Principal</v>
      </c>
      <c r="T4182" s="10">
        <f>IFERROR(1/COUNTIF(Tabla2[CONTRATISTA PRNCIPAL],Tabla2[[#This Row],[CONTRATISTA PRNCIPAL]]),0)</f>
        <v>0</v>
      </c>
      <c r="U4182" s="33" t="str">
        <f ca="1">IF(((TODAY()-Tabla2[[#This Row],[FECHA NACIMIENTO]])/365)&lt;18,"Corregir", IF(((TODAY()-Tabla2[[#This Row],[FECHA NACIMIENTO]])/365)&gt;80, "Corregir",ROUNDDOWN(((TODAY()-Tabla2[[#This Row],[FECHA NACIMIENTO]])/365),0)))</f>
        <v>Corregir</v>
      </c>
      <c r="V418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82" s="34" t="str">
        <f ca="1">+IF(Tabla2[[#This Row],[Edad]]="Corregir","Corregir","Ok")</f>
        <v>Corregir</v>
      </c>
      <c r="X4182" s="10" t="str">
        <f>+IFERROR(VLOOKUP(Tabla2[[#This Row],[DISTRITO SEGÚN DNI]],Hoja1!$A$2:$B$55,2,FALSE),"No")</f>
        <v>No</v>
      </c>
      <c r="Y4182" s="10" t="str">
        <f>IF(OR(LOWER(Tabla2[[#This Row],[GENERO]])="masculino", LOWER(Tabla2[[#This Row],[GENERO]])="femenino"),"OK","Corregir")</f>
        <v>Corregir</v>
      </c>
      <c r="Z4182" s="10" t="str">
        <f>+IF(Tabla2[[#This Row],[Nro. DNI / CE]]="","Corregir",IF(LEN(Tabla2[[#This Row],[Nro. DNI / CE]])&gt;=8,"OK","Corregir"))</f>
        <v>Corregir</v>
      </c>
      <c r="AA4182" s="10">
        <f>COUNTIF(Tabla2[APELLIDOS Y NOMBRES],Tabla2[[#This Row],[APELLIDOS Y NOMBRES]])</f>
        <v>0</v>
      </c>
      <c r="AB4182" t="str">
        <f ca="1">+IFERROR(IF(Tabla2[[#This Row],[FECHA CESE/BAJA]]="","No Aplica",IF(AND(MONTH(Tabla2[[#This Row],[FECHA CESE/BAJA]])=MONTH(TODAY()-30),YEAR(Tabla2[[#This Row],[FECHA CESE/BAJA]])=YEAR(TODAY())),MONTH(TODAY()-30)&amp;"-"&amp;YEAR(TODAY()),"Borrar")),"No aplica")</f>
        <v>No Aplica</v>
      </c>
      <c r="AC4182" t="str">
        <f ca="1">+IFERROR(IF(Tabla2[[#This Row],[FECHA INICIO DE LABORES EN OBRA]]="","No Aplica",IF(AND(MONTH(Tabla2[[#This Row],[FECHA INICIO DE LABORES EN OBRA]])=MONTH(TODAY()-30),YEAR(Tabla2[[#This Row],[FECHA INICIO DE LABORES EN OBRA]])=YEAR(TODAY())),MONTH(TODAY()-30)&amp;"-"&amp;YEAR(TODAY()),"No Aplica")),"No Aplica")</f>
        <v>No Aplica</v>
      </c>
    </row>
    <row r="4183" spans="1:29" x14ac:dyDescent="0.25">
      <c r="A4183" s="2"/>
      <c r="B4183" s="3"/>
      <c r="C4183" s="3"/>
      <c r="D4183" s="3"/>
      <c r="E4183" s="3"/>
      <c r="F4183" s="36"/>
      <c r="G4183" s="3"/>
      <c r="H4183" s="3"/>
      <c r="I4183" s="3"/>
      <c r="J4183" s="3"/>
      <c r="K4183" s="3"/>
      <c r="L4183" s="8"/>
      <c r="M4183" s="5"/>
      <c r="N4183" s="13"/>
      <c r="O4183" s="5"/>
      <c r="P4183" s="8"/>
      <c r="Q4183" s="9"/>
      <c r="R4183" s="9" t="str">
        <f>IFERROR(VLOOKUP(Tabla2[[#This Row],[CONTRATISTA PRNCIPAL]],Hoja1!$L$5:$M$9,2,FALSE),"CJV")</f>
        <v>CJV</v>
      </c>
      <c r="S4183" s="9" t="str">
        <f>IF(Tabla2[[#This Row],[EMPRESA]]=Tabla2[[#This Row],[CONTRATISTA PRNCIPAL]],"Principal","Secundaria")</f>
        <v>Principal</v>
      </c>
      <c r="T4183" s="10">
        <f>IFERROR(1/COUNTIF(Tabla2[CONTRATISTA PRNCIPAL],Tabla2[[#This Row],[CONTRATISTA PRNCIPAL]]),0)</f>
        <v>0</v>
      </c>
      <c r="U4183" s="33" t="str">
        <f ca="1">IF(((TODAY()-Tabla2[[#This Row],[FECHA NACIMIENTO]])/365)&lt;18,"Corregir", IF(((TODAY()-Tabla2[[#This Row],[FECHA NACIMIENTO]])/365)&gt;80, "Corregir",ROUNDDOWN(((TODAY()-Tabla2[[#This Row],[FECHA NACIMIENTO]])/365),0)))</f>
        <v>Corregir</v>
      </c>
      <c r="V418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83" s="34" t="str">
        <f ca="1">+IF(Tabla2[[#This Row],[Edad]]="Corregir","Corregir","Ok")</f>
        <v>Corregir</v>
      </c>
      <c r="X4183" s="10" t="str">
        <f>+IFERROR(VLOOKUP(Tabla2[[#This Row],[DISTRITO SEGÚN DNI]],Hoja1!$A$2:$B$55,2,FALSE),"No")</f>
        <v>No</v>
      </c>
      <c r="Y4183" s="10" t="str">
        <f>IF(OR(LOWER(Tabla2[[#This Row],[GENERO]])="masculino", LOWER(Tabla2[[#This Row],[GENERO]])="femenino"),"OK","Corregir")</f>
        <v>Corregir</v>
      </c>
      <c r="Z4183" s="10" t="str">
        <f>+IF(Tabla2[[#This Row],[Nro. DNI / CE]]="","Corregir",IF(LEN(Tabla2[[#This Row],[Nro. DNI / CE]])&gt;=8,"OK","Corregir"))</f>
        <v>Corregir</v>
      </c>
      <c r="AA4183" s="10">
        <f>COUNTIF(Tabla2[APELLIDOS Y NOMBRES],Tabla2[[#This Row],[APELLIDOS Y NOMBRES]])</f>
        <v>0</v>
      </c>
      <c r="AB4183" t="str">
        <f ca="1">+IFERROR(IF(Tabla2[[#This Row],[FECHA CESE/BAJA]]="","No Aplica",IF(AND(MONTH(Tabla2[[#This Row],[FECHA CESE/BAJA]])=MONTH(TODAY()-30),YEAR(Tabla2[[#This Row],[FECHA CESE/BAJA]])=YEAR(TODAY())),MONTH(TODAY()-30)&amp;"-"&amp;YEAR(TODAY()),"Borrar")),"No aplica")</f>
        <v>No Aplica</v>
      </c>
      <c r="AC4183" t="str">
        <f ca="1">+IFERROR(IF(Tabla2[[#This Row],[FECHA INICIO DE LABORES EN OBRA]]="","No Aplica",IF(AND(MONTH(Tabla2[[#This Row],[FECHA INICIO DE LABORES EN OBRA]])=MONTH(TODAY()-30),YEAR(Tabla2[[#This Row],[FECHA INICIO DE LABORES EN OBRA]])=YEAR(TODAY())),MONTH(TODAY()-30)&amp;"-"&amp;YEAR(TODAY()),"No Aplica")),"No Aplica")</f>
        <v>No Aplica</v>
      </c>
    </row>
    <row r="4184" spans="1:29" x14ac:dyDescent="0.25">
      <c r="A4184" s="2"/>
      <c r="B4184" s="3"/>
      <c r="C4184" s="3"/>
      <c r="D4184" s="3"/>
      <c r="E4184" s="3"/>
      <c r="F4184" s="36"/>
      <c r="G4184" s="3"/>
      <c r="H4184" s="3"/>
      <c r="I4184" s="3"/>
      <c r="J4184" s="3"/>
      <c r="K4184" s="3"/>
      <c r="L4184" s="8"/>
      <c r="M4184" s="5"/>
      <c r="N4184" s="13"/>
      <c r="O4184" s="5"/>
      <c r="P4184" s="8"/>
      <c r="Q4184" s="9"/>
      <c r="R4184" s="9" t="str">
        <f>IFERROR(VLOOKUP(Tabla2[[#This Row],[CONTRATISTA PRNCIPAL]],Hoja1!$L$5:$M$9,2,FALSE),"CJV")</f>
        <v>CJV</v>
      </c>
      <c r="S4184" s="9" t="str">
        <f>IF(Tabla2[[#This Row],[EMPRESA]]=Tabla2[[#This Row],[CONTRATISTA PRNCIPAL]],"Principal","Secundaria")</f>
        <v>Principal</v>
      </c>
      <c r="T4184" s="10">
        <f>IFERROR(1/COUNTIF(Tabla2[CONTRATISTA PRNCIPAL],Tabla2[[#This Row],[CONTRATISTA PRNCIPAL]]),0)</f>
        <v>0</v>
      </c>
      <c r="U4184" s="33" t="str">
        <f ca="1">IF(((TODAY()-Tabla2[[#This Row],[FECHA NACIMIENTO]])/365)&lt;18,"Corregir", IF(((TODAY()-Tabla2[[#This Row],[FECHA NACIMIENTO]])/365)&gt;80, "Corregir",ROUNDDOWN(((TODAY()-Tabla2[[#This Row],[FECHA NACIMIENTO]])/365),0)))</f>
        <v>Corregir</v>
      </c>
      <c r="V418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84" s="34" t="str">
        <f ca="1">+IF(Tabla2[[#This Row],[Edad]]="Corregir","Corregir","Ok")</f>
        <v>Corregir</v>
      </c>
      <c r="X4184" s="10" t="str">
        <f>+IFERROR(VLOOKUP(Tabla2[[#This Row],[DISTRITO SEGÚN DNI]],Hoja1!$A$2:$B$55,2,FALSE),"No")</f>
        <v>No</v>
      </c>
      <c r="Y4184" s="10" t="str">
        <f>IF(OR(LOWER(Tabla2[[#This Row],[GENERO]])="masculino", LOWER(Tabla2[[#This Row],[GENERO]])="femenino"),"OK","Corregir")</f>
        <v>Corregir</v>
      </c>
      <c r="Z4184" s="10" t="str">
        <f>+IF(Tabla2[[#This Row],[Nro. DNI / CE]]="","Corregir",IF(LEN(Tabla2[[#This Row],[Nro. DNI / CE]])&gt;=8,"OK","Corregir"))</f>
        <v>Corregir</v>
      </c>
      <c r="AA4184" s="10">
        <f>COUNTIF(Tabla2[APELLIDOS Y NOMBRES],Tabla2[[#This Row],[APELLIDOS Y NOMBRES]])</f>
        <v>0</v>
      </c>
      <c r="AB4184" t="str">
        <f ca="1">+IFERROR(IF(Tabla2[[#This Row],[FECHA CESE/BAJA]]="","No Aplica",IF(AND(MONTH(Tabla2[[#This Row],[FECHA CESE/BAJA]])=MONTH(TODAY()-30),YEAR(Tabla2[[#This Row],[FECHA CESE/BAJA]])=YEAR(TODAY())),MONTH(TODAY()-30)&amp;"-"&amp;YEAR(TODAY()),"Borrar")),"No aplica")</f>
        <v>No Aplica</v>
      </c>
      <c r="AC4184" t="str">
        <f ca="1">+IFERROR(IF(Tabla2[[#This Row],[FECHA INICIO DE LABORES EN OBRA]]="","No Aplica",IF(AND(MONTH(Tabla2[[#This Row],[FECHA INICIO DE LABORES EN OBRA]])=MONTH(TODAY()-30),YEAR(Tabla2[[#This Row],[FECHA INICIO DE LABORES EN OBRA]])=YEAR(TODAY())),MONTH(TODAY()-30)&amp;"-"&amp;YEAR(TODAY()),"No Aplica")),"No Aplica")</f>
        <v>No Aplica</v>
      </c>
    </row>
    <row r="4185" spans="1:29" x14ac:dyDescent="0.25">
      <c r="A4185" s="2"/>
      <c r="B4185" s="3"/>
      <c r="C4185" s="3"/>
      <c r="D4185" s="3"/>
      <c r="E4185" s="3"/>
      <c r="F4185" s="36"/>
      <c r="G4185" s="3"/>
      <c r="H4185" s="3"/>
      <c r="I4185" s="3"/>
      <c r="J4185" s="3"/>
      <c r="K4185" s="3"/>
      <c r="L4185" s="8"/>
      <c r="M4185" s="5"/>
      <c r="N4185" s="13"/>
      <c r="O4185" s="5"/>
      <c r="P4185" s="8"/>
      <c r="Q4185" s="9"/>
      <c r="R4185" s="9" t="str">
        <f>IFERROR(VLOOKUP(Tabla2[[#This Row],[CONTRATISTA PRNCIPAL]],Hoja1!$L$5:$M$9,2,FALSE),"CJV")</f>
        <v>CJV</v>
      </c>
      <c r="S4185" s="9" t="str">
        <f>IF(Tabla2[[#This Row],[EMPRESA]]=Tabla2[[#This Row],[CONTRATISTA PRNCIPAL]],"Principal","Secundaria")</f>
        <v>Principal</v>
      </c>
      <c r="T4185" s="10">
        <f>IFERROR(1/COUNTIF(Tabla2[CONTRATISTA PRNCIPAL],Tabla2[[#This Row],[CONTRATISTA PRNCIPAL]]),0)</f>
        <v>0</v>
      </c>
      <c r="U4185" s="33" t="str">
        <f ca="1">IF(((TODAY()-Tabla2[[#This Row],[FECHA NACIMIENTO]])/365)&lt;18,"Corregir", IF(((TODAY()-Tabla2[[#This Row],[FECHA NACIMIENTO]])/365)&gt;80, "Corregir",ROUNDDOWN(((TODAY()-Tabla2[[#This Row],[FECHA NACIMIENTO]])/365),0)))</f>
        <v>Corregir</v>
      </c>
      <c r="V418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85" s="34" t="str">
        <f ca="1">+IF(Tabla2[[#This Row],[Edad]]="Corregir","Corregir","Ok")</f>
        <v>Corregir</v>
      </c>
      <c r="X4185" s="10" t="str">
        <f>+IFERROR(VLOOKUP(Tabla2[[#This Row],[DISTRITO SEGÚN DNI]],Hoja1!$A$2:$B$55,2,FALSE),"No")</f>
        <v>No</v>
      </c>
      <c r="Y4185" s="10" t="str">
        <f>IF(OR(LOWER(Tabla2[[#This Row],[GENERO]])="masculino", LOWER(Tabla2[[#This Row],[GENERO]])="femenino"),"OK","Corregir")</f>
        <v>Corregir</v>
      </c>
      <c r="Z4185" s="10" t="str">
        <f>+IF(Tabla2[[#This Row],[Nro. DNI / CE]]="","Corregir",IF(LEN(Tabla2[[#This Row],[Nro. DNI / CE]])&gt;=8,"OK","Corregir"))</f>
        <v>Corregir</v>
      </c>
      <c r="AA4185" s="10">
        <f>COUNTIF(Tabla2[APELLIDOS Y NOMBRES],Tabla2[[#This Row],[APELLIDOS Y NOMBRES]])</f>
        <v>0</v>
      </c>
      <c r="AB4185" t="str">
        <f ca="1">+IFERROR(IF(Tabla2[[#This Row],[FECHA CESE/BAJA]]="","No Aplica",IF(AND(MONTH(Tabla2[[#This Row],[FECHA CESE/BAJA]])=MONTH(TODAY()-30),YEAR(Tabla2[[#This Row],[FECHA CESE/BAJA]])=YEAR(TODAY())),MONTH(TODAY()-30)&amp;"-"&amp;YEAR(TODAY()),"Borrar")),"No aplica")</f>
        <v>No Aplica</v>
      </c>
      <c r="AC4185" t="str">
        <f ca="1">+IFERROR(IF(Tabla2[[#This Row],[FECHA INICIO DE LABORES EN OBRA]]="","No Aplica",IF(AND(MONTH(Tabla2[[#This Row],[FECHA INICIO DE LABORES EN OBRA]])=MONTH(TODAY()-30),YEAR(Tabla2[[#This Row],[FECHA INICIO DE LABORES EN OBRA]])=YEAR(TODAY())),MONTH(TODAY()-30)&amp;"-"&amp;YEAR(TODAY()),"No Aplica")),"No Aplica")</f>
        <v>No Aplica</v>
      </c>
    </row>
    <row r="4186" spans="1:29" x14ac:dyDescent="0.25">
      <c r="A4186" s="2"/>
      <c r="B4186" s="3"/>
      <c r="C4186" s="3"/>
      <c r="D4186" s="3"/>
      <c r="E4186" s="3"/>
      <c r="F4186" s="36"/>
      <c r="G4186" s="3"/>
      <c r="H4186" s="3"/>
      <c r="I4186" s="3"/>
      <c r="J4186" s="3"/>
      <c r="K4186" s="3"/>
      <c r="L4186" s="8"/>
      <c r="M4186" s="5"/>
      <c r="N4186" s="13"/>
      <c r="O4186" s="5"/>
      <c r="P4186" s="8"/>
      <c r="Q4186" s="9"/>
      <c r="R4186" s="9" t="str">
        <f>IFERROR(VLOOKUP(Tabla2[[#This Row],[CONTRATISTA PRNCIPAL]],Hoja1!$L$5:$M$9,2,FALSE),"CJV")</f>
        <v>CJV</v>
      </c>
      <c r="S4186" s="9" t="str">
        <f>IF(Tabla2[[#This Row],[EMPRESA]]=Tabla2[[#This Row],[CONTRATISTA PRNCIPAL]],"Principal","Secundaria")</f>
        <v>Principal</v>
      </c>
      <c r="T4186" s="10">
        <f>IFERROR(1/COUNTIF(Tabla2[CONTRATISTA PRNCIPAL],Tabla2[[#This Row],[CONTRATISTA PRNCIPAL]]),0)</f>
        <v>0</v>
      </c>
      <c r="U4186" s="33" t="str">
        <f ca="1">IF(((TODAY()-Tabla2[[#This Row],[FECHA NACIMIENTO]])/365)&lt;18,"Corregir", IF(((TODAY()-Tabla2[[#This Row],[FECHA NACIMIENTO]])/365)&gt;80, "Corregir",ROUNDDOWN(((TODAY()-Tabla2[[#This Row],[FECHA NACIMIENTO]])/365),0)))</f>
        <v>Corregir</v>
      </c>
      <c r="V418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86" s="34" t="str">
        <f ca="1">+IF(Tabla2[[#This Row],[Edad]]="Corregir","Corregir","Ok")</f>
        <v>Corregir</v>
      </c>
      <c r="X4186" s="10" t="str">
        <f>+IFERROR(VLOOKUP(Tabla2[[#This Row],[DISTRITO SEGÚN DNI]],Hoja1!$A$2:$B$55,2,FALSE),"No")</f>
        <v>No</v>
      </c>
      <c r="Y4186" s="10" t="str">
        <f>IF(OR(LOWER(Tabla2[[#This Row],[GENERO]])="masculino", LOWER(Tabla2[[#This Row],[GENERO]])="femenino"),"OK","Corregir")</f>
        <v>Corregir</v>
      </c>
      <c r="Z4186" s="10" t="str">
        <f>+IF(Tabla2[[#This Row],[Nro. DNI / CE]]="","Corregir",IF(LEN(Tabla2[[#This Row],[Nro. DNI / CE]])&gt;=8,"OK","Corregir"))</f>
        <v>Corregir</v>
      </c>
      <c r="AA4186" s="10">
        <f>COUNTIF(Tabla2[APELLIDOS Y NOMBRES],Tabla2[[#This Row],[APELLIDOS Y NOMBRES]])</f>
        <v>0</v>
      </c>
      <c r="AB4186" t="str">
        <f ca="1">+IFERROR(IF(Tabla2[[#This Row],[FECHA CESE/BAJA]]="","No Aplica",IF(AND(MONTH(Tabla2[[#This Row],[FECHA CESE/BAJA]])=MONTH(TODAY()-30),YEAR(Tabla2[[#This Row],[FECHA CESE/BAJA]])=YEAR(TODAY())),MONTH(TODAY()-30)&amp;"-"&amp;YEAR(TODAY()),"Borrar")),"No aplica")</f>
        <v>No Aplica</v>
      </c>
      <c r="AC4186" t="str">
        <f ca="1">+IFERROR(IF(Tabla2[[#This Row],[FECHA INICIO DE LABORES EN OBRA]]="","No Aplica",IF(AND(MONTH(Tabla2[[#This Row],[FECHA INICIO DE LABORES EN OBRA]])=MONTH(TODAY()-30),YEAR(Tabla2[[#This Row],[FECHA INICIO DE LABORES EN OBRA]])=YEAR(TODAY())),MONTH(TODAY()-30)&amp;"-"&amp;YEAR(TODAY()),"No Aplica")),"No Aplica")</f>
        <v>No Aplica</v>
      </c>
    </row>
    <row r="4187" spans="1:29" x14ac:dyDescent="0.25">
      <c r="A4187" s="2"/>
      <c r="B4187" s="3"/>
      <c r="C4187" s="3"/>
      <c r="D4187" s="3"/>
      <c r="E4187" s="3"/>
      <c r="F4187" s="36"/>
      <c r="G4187" s="3"/>
      <c r="H4187" s="3"/>
      <c r="I4187" s="3"/>
      <c r="J4187" s="3"/>
      <c r="K4187" s="3"/>
      <c r="L4187" s="8"/>
      <c r="M4187" s="5"/>
      <c r="N4187" s="13"/>
      <c r="O4187" s="5"/>
      <c r="P4187" s="8"/>
      <c r="Q4187" s="9"/>
      <c r="R4187" s="9" t="str">
        <f>IFERROR(VLOOKUP(Tabla2[[#This Row],[CONTRATISTA PRNCIPAL]],Hoja1!$L$5:$M$9,2,FALSE),"CJV")</f>
        <v>CJV</v>
      </c>
      <c r="S4187" s="9" t="str">
        <f>IF(Tabla2[[#This Row],[EMPRESA]]=Tabla2[[#This Row],[CONTRATISTA PRNCIPAL]],"Principal","Secundaria")</f>
        <v>Principal</v>
      </c>
      <c r="T4187" s="10">
        <f>IFERROR(1/COUNTIF(Tabla2[CONTRATISTA PRNCIPAL],Tabla2[[#This Row],[CONTRATISTA PRNCIPAL]]),0)</f>
        <v>0</v>
      </c>
      <c r="U4187" s="33" t="str">
        <f ca="1">IF(((TODAY()-Tabla2[[#This Row],[FECHA NACIMIENTO]])/365)&lt;18,"Corregir", IF(((TODAY()-Tabla2[[#This Row],[FECHA NACIMIENTO]])/365)&gt;80, "Corregir",ROUNDDOWN(((TODAY()-Tabla2[[#This Row],[FECHA NACIMIENTO]])/365),0)))</f>
        <v>Corregir</v>
      </c>
      <c r="V418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87" s="34" t="str">
        <f ca="1">+IF(Tabla2[[#This Row],[Edad]]="Corregir","Corregir","Ok")</f>
        <v>Corregir</v>
      </c>
      <c r="X4187" s="10" t="str">
        <f>+IFERROR(VLOOKUP(Tabla2[[#This Row],[DISTRITO SEGÚN DNI]],Hoja1!$A$2:$B$55,2,FALSE),"No")</f>
        <v>No</v>
      </c>
      <c r="Y4187" s="10" t="str">
        <f>IF(OR(LOWER(Tabla2[[#This Row],[GENERO]])="masculino", LOWER(Tabla2[[#This Row],[GENERO]])="femenino"),"OK","Corregir")</f>
        <v>Corregir</v>
      </c>
      <c r="Z4187" s="10" t="str">
        <f>+IF(Tabla2[[#This Row],[Nro. DNI / CE]]="","Corregir",IF(LEN(Tabla2[[#This Row],[Nro. DNI / CE]])&gt;=8,"OK","Corregir"))</f>
        <v>Corregir</v>
      </c>
      <c r="AA4187" s="10">
        <f>COUNTIF(Tabla2[APELLIDOS Y NOMBRES],Tabla2[[#This Row],[APELLIDOS Y NOMBRES]])</f>
        <v>0</v>
      </c>
      <c r="AB4187" t="str">
        <f ca="1">+IFERROR(IF(Tabla2[[#This Row],[FECHA CESE/BAJA]]="","No Aplica",IF(AND(MONTH(Tabla2[[#This Row],[FECHA CESE/BAJA]])=MONTH(TODAY()-30),YEAR(Tabla2[[#This Row],[FECHA CESE/BAJA]])=YEAR(TODAY())),MONTH(TODAY()-30)&amp;"-"&amp;YEAR(TODAY()),"Borrar")),"No aplica")</f>
        <v>No Aplica</v>
      </c>
      <c r="AC4187" t="str">
        <f ca="1">+IFERROR(IF(Tabla2[[#This Row],[FECHA INICIO DE LABORES EN OBRA]]="","No Aplica",IF(AND(MONTH(Tabla2[[#This Row],[FECHA INICIO DE LABORES EN OBRA]])=MONTH(TODAY()-30),YEAR(Tabla2[[#This Row],[FECHA INICIO DE LABORES EN OBRA]])=YEAR(TODAY())),MONTH(TODAY()-30)&amp;"-"&amp;YEAR(TODAY()),"No Aplica")),"No Aplica")</f>
        <v>No Aplica</v>
      </c>
    </row>
    <row r="4188" spans="1:29" x14ac:dyDescent="0.25">
      <c r="A4188" s="2"/>
      <c r="B4188" s="3"/>
      <c r="C4188" s="3"/>
      <c r="D4188" s="3"/>
      <c r="E4188" s="3"/>
      <c r="F4188" s="36"/>
      <c r="G4188" s="3"/>
      <c r="H4188" s="3"/>
      <c r="I4188" s="3"/>
      <c r="J4188" s="3"/>
      <c r="K4188" s="3"/>
      <c r="L4188" s="8"/>
      <c r="M4188" s="5"/>
      <c r="N4188" s="13"/>
      <c r="O4188" s="5"/>
      <c r="P4188" s="8"/>
      <c r="Q4188" s="9"/>
      <c r="R4188" s="9" t="str">
        <f>IFERROR(VLOOKUP(Tabla2[[#This Row],[CONTRATISTA PRNCIPAL]],Hoja1!$L$5:$M$9,2,FALSE),"CJV")</f>
        <v>CJV</v>
      </c>
      <c r="S4188" s="9" t="str">
        <f>IF(Tabla2[[#This Row],[EMPRESA]]=Tabla2[[#This Row],[CONTRATISTA PRNCIPAL]],"Principal","Secundaria")</f>
        <v>Principal</v>
      </c>
      <c r="T4188" s="10">
        <f>IFERROR(1/COUNTIF(Tabla2[CONTRATISTA PRNCIPAL],Tabla2[[#This Row],[CONTRATISTA PRNCIPAL]]),0)</f>
        <v>0</v>
      </c>
      <c r="U4188" s="33" t="str">
        <f ca="1">IF(((TODAY()-Tabla2[[#This Row],[FECHA NACIMIENTO]])/365)&lt;18,"Corregir", IF(((TODAY()-Tabla2[[#This Row],[FECHA NACIMIENTO]])/365)&gt;80, "Corregir",ROUNDDOWN(((TODAY()-Tabla2[[#This Row],[FECHA NACIMIENTO]])/365),0)))</f>
        <v>Corregir</v>
      </c>
      <c r="V418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88" s="34" t="str">
        <f ca="1">+IF(Tabla2[[#This Row],[Edad]]="Corregir","Corregir","Ok")</f>
        <v>Corregir</v>
      </c>
      <c r="X4188" s="10" t="str">
        <f>+IFERROR(VLOOKUP(Tabla2[[#This Row],[DISTRITO SEGÚN DNI]],Hoja1!$A$2:$B$55,2,FALSE),"No")</f>
        <v>No</v>
      </c>
      <c r="Y4188" s="10" t="str">
        <f>IF(OR(LOWER(Tabla2[[#This Row],[GENERO]])="masculino", LOWER(Tabla2[[#This Row],[GENERO]])="femenino"),"OK","Corregir")</f>
        <v>Corregir</v>
      </c>
      <c r="Z4188" s="10" t="str">
        <f>+IF(Tabla2[[#This Row],[Nro. DNI / CE]]="","Corregir",IF(LEN(Tabla2[[#This Row],[Nro. DNI / CE]])&gt;=8,"OK","Corregir"))</f>
        <v>Corregir</v>
      </c>
      <c r="AA4188" s="10">
        <f>COUNTIF(Tabla2[APELLIDOS Y NOMBRES],Tabla2[[#This Row],[APELLIDOS Y NOMBRES]])</f>
        <v>0</v>
      </c>
      <c r="AB4188" t="str">
        <f ca="1">+IFERROR(IF(Tabla2[[#This Row],[FECHA CESE/BAJA]]="","No Aplica",IF(AND(MONTH(Tabla2[[#This Row],[FECHA CESE/BAJA]])=MONTH(TODAY()-30),YEAR(Tabla2[[#This Row],[FECHA CESE/BAJA]])=YEAR(TODAY())),MONTH(TODAY()-30)&amp;"-"&amp;YEAR(TODAY()),"Borrar")),"No aplica")</f>
        <v>No Aplica</v>
      </c>
      <c r="AC4188" t="str">
        <f ca="1">+IFERROR(IF(Tabla2[[#This Row],[FECHA INICIO DE LABORES EN OBRA]]="","No Aplica",IF(AND(MONTH(Tabla2[[#This Row],[FECHA INICIO DE LABORES EN OBRA]])=MONTH(TODAY()-30),YEAR(Tabla2[[#This Row],[FECHA INICIO DE LABORES EN OBRA]])=YEAR(TODAY())),MONTH(TODAY()-30)&amp;"-"&amp;YEAR(TODAY()),"No Aplica")),"No Aplica")</f>
        <v>No Aplica</v>
      </c>
    </row>
    <row r="4189" spans="1:29" x14ac:dyDescent="0.25">
      <c r="A4189" s="2"/>
      <c r="B4189" s="3"/>
      <c r="C4189" s="3"/>
      <c r="D4189" s="3"/>
      <c r="E4189" s="3"/>
      <c r="F4189" s="36"/>
      <c r="G4189" s="3"/>
      <c r="H4189" s="3"/>
      <c r="I4189" s="3"/>
      <c r="J4189" s="3"/>
      <c r="K4189" s="3"/>
      <c r="L4189" s="8"/>
      <c r="M4189" s="5"/>
      <c r="N4189" s="13"/>
      <c r="O4189" s="5"/>
      <c r="P4189" s="8"/>
      <c r="Q4189" s="9"/>
      <c r="R4189" s="9" t="str">
        <f>IFERROR(VLOOKUP(Tabla2[[#This Row],[CONTRATISTA PRNCIPAL]],Hoja1!$L$5:$M$9,2,FALSE),"CJV")</f>
        <v>CJV</v>
      </c>
      <c r="S4189" s="9" t="str">
        <f>IF(Tabla2[[#This Row],[EMPRESA]]=Tabla2[[#This Row],[CONTRATISTA PRNCIPAL]],"Principal","Secundaria")</f>
        <v>Principal</v>
      </c>
      <c r="T4189" s="10">
        <f>IFERROR(1/COUNTIF(Tabla2[CONTRATISTA PRNCIPAL],Tabla2[[#This Row],[CONTRATISTA PRNCIPAL]]),0)</f>
        <v>0</v>
      </c>
      <c r="U4189" s="33" t="str">
        <f ca="1">IF(((TODAY()-Tabla2[[#This Row],[FECHA NACIMIENTO]])/365)&lt;18,"Corregir", IF(((TODAY()-Tabla2[[#This Row],[FECHA NACIMIENTO]])/365)&gt;80, "Corregir",ROUNDDOWN(((TODAY()-Tabla2[[#This Row],[FECHA NACIMIENTO]])/365),0)))</f>
        <v>Corregir</v>
      </c>
      <c r="V418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89" s="34" t="str">
        <f ca="1">+IF(Tabla2[[#This Row],[Edad]]="Corregir","Corregir","Ok")</f>
        <v>Corregir</v>
      </c>
      <c r="X4189" s="10" t="str">
        <f>+IFERROR(VLOOKUP(Tabla2[[#This Row],[DISTRITO SEGÚN DNI]],Hoja1!$A$2:$B$55,2,FALSE),"No")</f>
        <v>No</v>
      </c>
      <c r="Y4189" s="10" t="str">
        <f>IF(OR(LOWER(Tabla2[[#This Row],[GENERO]])="masculino", LOWER(Tabla2[[#This Row],[GENERO]])="femenino"),"OK","Corregir")</f>
        <v>Corregir</v>
      </c>
      <c r="Z4189" s="10" t="str">
        <f>+IF(Tabla2[[#This Row],[Nro. DNI / CE]]="","Corregir",IF(LEN(Tabla2[[#This Row],[Nro. DNI / CE]])&gt;=8,"OK","Corregir"))</f>
        <v>Corregir</v>
      </c>
      <c r="AA4189" s="10">
        <f>COUNTIF(Tabla2[APELLIDOS Y NOMBRES],Tabla2[[#This Row],[APELLIDOS Y NOMBRES]])</f>
        <v>0</v>
      </c>
      <c r="AB4189" t="str">
        <f ca="1">+IFERROR(IF(Tabla2[[#This Row],[FECHA CESE/BAJA]]="","No Aplica",IF(AND(MONTH(Tabla2[[#This Row],[FECHA CESE/BAJA]])=MONTH(TODAY()-30),YEAR(Tabla2[[#This Row],[FECHA CESE/BAJA]])=YEAR(TODAY())),MONTH(TODAY()-30)&amp;"-"&amp;YEAR(TODAY()),"Borrar")),"No aplica")</f>
        <v>No Aplica</v>
      </c>
      <c r="AC4189" t="str">
        <f ca="1">+IFERROR(IF(Tabla2[[#This Row],[FECHA INICIO DE LABORES EN OBRA]]="","No Aplica",IF(AND(MONTH(Tabla2[[#This Row],[FECHA INICIO DE LABORES EN OBRA]])=MONTH(TODAY()-30),YEAR(Tabla2[[#This Row],[FECHA INICIO DE LABORES EN OBRA]])=YEAR(TODAY())),MONTH(TODAY()-30)&amp;"-"&amp;YEAR(TODAY()),"No Aplica")),"No Aplica")</f>
        <v>No Aplica</v>
      </c>
    </row>
    <row r="4190" spans="1:29" x14ac:dyDescent="0.25">
      <c r="A4190" s="2"/>
      <c r="B4190" s="3"/>
      <c r="C4190" s="3"/>
      <c r="D4190" s="3"/>
      <c r="E4190" s="3"/>
      <c r="F4190" s="36"/>
      <c r="G4190" s="3"/>
      <c r="H4190" s="3"/>
      <c r="I4190" s="3"/>
      <c r="J4190" s="3"/>
      <c r="K4190" s="3"/>
      <c r="L4190" s="8"/>
      <c r="M4190" s="5"/>
      <c r="N4190" s="13"/>
      <c r="O4190" s="5"/>
      <c r="P4190" s="8"/>
      <c r="Q4190" s="9"/>
      <c r="R4190" s="9" t="str">
        <f>IFERROR(VLOOKUP(Tabla2[[#This Row],[CONTRATISTA PRNCIPAL]],Hoja1!$L$5:$M$9,2,FALSE),"CJV")</f>
        <v>CJV</v>
      </c>
      <c r="S4190" s="9" t="str">
        <f>IF(Tabla2[[#This Row],[EMPRESA]]=Tabla2[[#This Row],[CONTRATISTA PRNCIPAL]],"Principal","Secundaria")</f>
        <v>Principal</v>
      </c>
      <c r="T4190" s="10">
        <f>IFERROR(1/COUNTIF(Tabla2[CONTRATISTA PRNCIPAL],Tabla2[[#This Row],[CONTRATISTA PRNCIPAL]]),0)</f>
        <v>0</v>
      </c>
      <c r="U4190" s="33" t="str">
        <f ca="1">IF(((TODAY()-Tabla2[[#This Row],[FECHA NACIMIENTO]])/365)&lt;18,"Corregir", IF(((TODAY()-Tabla2[[#This Row],[FECHA NACIMIENTO]])/365)&gt;80, "Corregir",ROUNDDOWN(((TODAY()-Tabla2[[#This Row],[FECHA NACIMIENTO]])/365),0)))</f>
        <v>Corregir</v>
      </c>
      <c r="V419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90" s="34" t="str">
        <f ca="1">+IF(Tabla2[[#This Row],[Edad]]="Corregir","Corregir","Ok")</f>
        <v>Corregir</v>
      </c>
      <c r="X4190" s="10" t="str">
        <f>+IFERROR(VLOOKUP(Tabla2[[#This Row],[DISTRITO SEGÚN DNI]],Hoja1!$A$2:$B$55,2,FALSE),"No")</f>
        <v>No</v>
      </c>
      <c r="Y4190" s="10" t="str">
        <f>IF(OR(LOWER(Tabla2[[#This Row],[GENERO]])="masculino", LOWER(Tabla2[[#This Row],[GENERO]])="femenino"),"OK","Corregir")</f>
        <v>Corregir</v>
      </c>
      <c r="Z4190" s="10" t="str">
        <f>+IF(Tabla2[[#This Row],[Nro. DNI / CE]]="","Corregir",IF(LEN(Tabla2[[#This Row],[Nro. DNI / CE]])&gt;=8,"OK","Corregir"))</f>
        <v>Corregir</v>
      </c>
      <c r="AA4190" s="10">
        <f>COUNTIF(Tabla2[APELLIDOS Y NOMBRES],Tabla2[[#This Row],[APELLIDOS Y NOMBRES]])</f>
        <v>0</v>
      </c>
      <c r="AB4190" t="str">
        <f ca="1">+IFERROR(IF(Tabla2[[#This Row],[FECHA CESE/BAJA]]="","No Aplica",IF(AND(MONTH(Tabla2[[#This Row],[FECHA CESE/BAJA]])=MONTH(TODAY()-30),YEAR(Tabla2[[#This Row],[FECHA CESE/BAJA]])=YEAR(TODAY())),MONTH(TODAY()-30)&amp;"-"&amp;YEAR(TODAY()),"Borrar")),"No aplica")</f>
        <v>No Aplica</v>
      </c>
      <c r="AC4190" t="str">
        <f ca="1">+IFERROR(IF(Tabla2[[#This Row],[FECHA INICIO DE LABORES EN OBRA]]="","No Aplica",IF(AND(MONTH(Tabla2[[#This Row],[FECHA INICIO DE LABORES EN OBRA]])=MONTH(TODAY()-30),YEAR(Tabla2[[#This Row],[FECHA INICIO DE LABORES EN OBRA]])=YEAR(TODAY())),MONTH(TODAY()-30)&amp;"-"&amp;YEAR(TODAY()),"No Aplica")),"No Aplica")</f>
        <v>No Aplica</v>
      </c>
    </row>
    <row r="4191" spans="1:29" x14ac:dyDescent="0.25">
      <c r="A4191" s="2"/>
      <c r="B4191" s="3"/>
      <c r="C4191" s="3"/>
      <c r="D4191" s="3"/>
      <c r="E4191" s="3"/>
      <c r="F4191" s="36"/>
      <c r="G4191" s="3"/>
      <c r="H4191" s="3"/>
      <c r="I4191" s="3"/>
      <c r="J4191" s="3"/>
      <c r="K4191" s="3"/>
      <c r="L4191" s="8"/>
      <c r="M4191" s="5"/>
      <c r="N4191" s="13"/>
      <c r="O4191" s="5"/>
      <c r="P4191" s="8"/>
      <c r="Q4191" s="9"/>
      <c r="R4191" s="9" t="str">
        <f>IFERROR(VLOOKUP(Tabla2[[#This Row],[CONTRATISTA PRNCIPAL]],Hoja1!$L$5:$M$9,2,FALSE),"CJV")</f>
        <v>CJV</v>
      </c>
      <c r="S4191" s="9" t="str">
        <f>IF(Tabla2[[#This Row],[EMPRESA]]=Tabla2[[#This Row],[CONTRATISTA PRNCIPAL]],"Principal","Secundaria")</f>
        <v>Principal</v>
      </c>
      <c r="T4191" s="10">
        <f>IFERROR(1/COUNTIF(Tabla2[CONTRATISTA PRNCIPAL],Tabla2[[#This Row],[CONTRATISTA PRNCIPAL]]),0)</f>
        <v>0</v>
      </c>
      <c r="U4191" s="33" t="str">
        <f ca="1">IF(((TODAY()-Tabla2[[#This Row],[FECHA NACIMIENTO]])/365)&lt;18,"Corregir", IF(((TODAY()-Tabla2[[#This Row],[FECHA NACIMIENTO]])/365)&gt;80, "Corregir",ROUNDDOWN(((TODAY()-Tabla2[[#This Row],[FECHA NACIMIENTO]])/365),0)))</f>
        <v>Corregir</v>
      </c>
      <c r="V419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91" s="34" t="str">
        <f ca="1">+IF(Tabla2[[#This Row],[Edad]]="Corregir","Corregir","Ok")</f>
        <v>Corregir</v>
      </c>
      <c r="X4191" s="10" t="str">
        <f>+IFERROR(VLOOKUP(Tabla2[[#This Row],[DISTRITO SEGÚN DNI]],Hoja1!$A$2:$B$55,2,FALSE),"No")</f>
        <v>No</v>
      </c>
      <c r="Y4191" s="10" t="str">
        <f>IF(OR(LOWER(Tabla2[[#This Row],[GENERO]])="masculino", LOWER(Tabla2[[#This Row],[GENERO]])="femenino"),"OK","Corregir")</f>
        <v>Corregir</v>
      </c>
      <c r="Z4191" s="10" t="str">
        <f>+IF(Tabla2[[#This Row],[Nro. DNI / CE]]="","Corregir",IF(LEN(Tabla2[[#This Row],[Nro. DNI / CE]])&gt;=8,"OK","Corregir"))</f>
        <v>Corregir</v>
      </c>
      <c r="AA4191" s="10">
        <f>COUNTIF(Tabla2[APELLIDOS Y NOMBRES],Tabla2[[#This Row],[APELLIDOS Y NOMBRES]])</f>
        <v>0</v>
      </c>
      <c r="AB4191" t="str">
        <f ca="1">+IFERROR(IF(Tabla2[[#This Row],[FECHA CESE/BAJA]]="","No Aplica",IF(AND(MONTH(Tabla2[[#This Row],[FECHA CESE/BAJA]])=MONTH(TODAY()-30),YEAR(Tabla2[[#This Row],[FECHA CESE/BAJA]])=YEAR(TODAY())),MONTH(TODAY()-30)&amp;"-"&amp;YEAR(TODAY()),"Borrar")),"No aplica")</f>
        <v>No Aplica</v>
      </c>
      <c r="AC4191" t="str">
        <f ca="1">+IFERROR(IF(Tabla2[[#This Row],[FECHA INICIO DE LABORES EN OBRA]]="","No Aplica",IF(AND(MONTH(Tabla2[[#This Row],[FECHA INICIO DE LABORES EN OBRA]])=MONTH(TODAY()-30),YEAR(Tabla2[[#This Row],[FECHA INICIO DE LABORES EN OBRA]])=YEAR(TODAY())),MONTH(TODAY()-30)&amp;"-"&amp;YEAR(TODAY()),"No Aplica")),"No Aplica")</f>
        <v>No Aplica</v>
      </c>
    </row>
    <row r="4192" spans="1:29" x14ac:dyDescent="0.25">
      <c r="A4192" s="2"/>
      <c r="B4192" s="3"/>
      <c r="C4192" s="3"/>
      <c r="D4192" s="3"/>
      <c r="E4192" s="3"/>
      <c r="F4192" s="36"/>
      <c r="G4192" s="3"/>
      <c r="H4192" s="3"/>
      <c r="I4192" s="3"/>
      <c r="J4192" s="3"/>
      <c r="K4192" s="3"/>
      <c r="L4192" s="8"/>
      <c r="M4192" s="5"/>
      <c r="N4192" s="13"/>
      <c r="O4192" s="5"/>
      <c r="P4192" s="8"/>
      <c r="Q4192" s="9"/>
      <c r="R4192" s="9" t="str">
        <f>IFERROR(VLOOKUP(Tabla2[[#This Row],[CONTRATISTA PRNCIPAL]],Hoja1!$L$5:$M$9,2,FALSE),"CJV")</f>
        <v>CJV</v>
      </c>
      <c r="S4192" s="9" t="str">
        <f>IF(Tabla2[[#This Row],[EMPRESA]]=Tabla2[[#This Row],[CONTRATISTA PRNCIPAL]],"Principal","Secundaria")</f>
        <v>Principal</v>
      </c>
      <c r="T4192" s="10">
        <f>IFERROR(1/COUNTIF(Tabla2[CONTRATISTA PRNCIPAL],Tabla2[[#This Row],[CONTRATISTA PRNCIPAL]]),0)</f>
        <v>0</v>
      </c>
      <c r="U4192" s="33" t="str">
        <f ca="1">IF(((TODAY()-Tabla2[[#This Row],[FECHA NACIMIENTO]])/365)&lt;18,"Corregir", IF(((TODAY()-Tabla2[[#This Row],[FECHA NACIMIENTO]])/365)&gt;80, "Corregir",ROUNDDOWN(((TODAY()-Tabla2[[#This Row],[FECHA NACIMIENTO]])/365),0)))</f>
        <v>Corregir</v>
      </c>
      <c r="V419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92" s="34" t="str">
        <f ca="1">+IF(Tabla2[[#This Row],[Edad]]="Corregir","Corregir","Ok")</f>
        <v>Corregir</v>
      </c>
      <c r="X4192" s="10" t="str">
        <f>+IFERROR(VLOOKUP(Tabla2[[#This Row],[DISTRITO SEGÚN DNI]],Hoja1!$A$2:$B$55,2,FALSE),"No")</f>
        <v>No</v>
      </c>
      <c r="Y4192" s="10" t="str">
        <f>IF(OR(LOWER(Tabla2[[#This Row],[GENERO]])="masculino", LOWER(Tabla2[[#This Row],[GENERO]])="femenino"),"OK","Corregir")</f>
        <v>Corregir</v>
      </c>
      <c r="Z4192" s="10" t="str">
        <f>+IF(Tabla2[[#This Row],[Nro. DNI / CE]]="","Corregir",IF(LEN(Tabla2[[#This Row],[Nro. DNI / CE]])&gt;=8,"OK","Corregir"))</f>
        <v>Corregir</v>
      </c>
      <c r="AA4192" s="10">
        <f>COUNTIF(Tabla2[APELLIDOS Y NOMBRES],Tabla2[[#This Row],[APELLIDOS Y NOMBRES]])</f>
        <v>0</v>
      </c>
      <c r="AB4192" t="str">
        <f ca="1">+IFERROR(IF(Tabla2[[#This Row],[FECHA CESE/BAJA]]="","No Aplica",IF(AND(MONTH(Tabla2[[#This Row],[FECHA CESE/BAJA]])=MONTH(TODAY()-30),YEAR(Tabla2[[#This Row],[FECHA CESE/BAJA]])=YEAR(TODAY())),MONTH(TODAY()-30)&amp;"-"&amp;YEAR(TODAY()),"Borrar")),"No aplica")</f>
        <v>No Aplica</v>
      </c>
      <c r="AC4192" t="str">
        <f ca="1">+IFERROR(IF(Tabla2[[#This Row],[FECHA INICIO DE LABORES EN OBRA]]="","No Aplica",IF(AND(MONTH(Tabla2[[#This Row],[FECHA INICIO DE LABORES EN OBRA]])=MONTH(TODAY()-30),YEAR(Tabla2[[#This Row],[FECHA INICIO DE LABORES EN OBRA]])=YEAR(TODAY())),MONTH(TODAY()-30)&amp;"-"&amp;YEAR(TODAY()),"No Aplica")),"No Aplica")</f>
        <v>No Aplica</v>
      </c>
    </row>
    <row r="4193" spans="1:29" x14ac:dyDescent="0.25">
      <c r="A4193" s="2"/>
      <c r="B4193" s="3"/>
      <c r="C4193" s="3"/>
      <c r="D4193" s="3"/>
      <c r="E4193" s="3"/>
      <c r="F4193" s="36"/>
      <c r="G4193" s="3"/>
      <c r="H4193" s="3"/>
      <c r="I4193" s="3"/>
      <c r="J4193" s="3"/>
      <c r="K4193" s="3"/>
      <c r="L4193" s="8"/>
      <c r="M4193" s="5"/>
      <c r="N4193" s="13"/>
      <c r="O4193" s="5"/>
      <c r="P4193" s="8"/>
      <c r="Q4193" s="9"/>
      <c r="R4193" s="9" t="str">
        <f>IFERROR(VLOOKUP(Tabla2[[#This Row],[CONTRATISTA PRNCIPAL]],Hoja1!$L$5:$M$9,2,FALSE),"CJV")</f>
        <v>CJV</v>
      </c>
      <c r="S4193" s="9" t="str">
        <f>IF(Tabla2[[#This Row],[EMPRESA]]=Tabla2[[#This Row],[CONTRATISTA PRNCIPAL]],"Principal","Secundaria")</f>
        <v>Principal</v>
      </c>
      <c r="T4193" s="10">
        <f>IFERROR(1/COUNTIF(Tabla2[CONTRATISTA PRNCIPAL],Tabla2[[#This Row],[CONTRATISTA PRNCIPAL]]),0)</f>
        <v>0</v>
      </c>
      <c r="U4193" s="33" t="str">
        <f ca="1">IF(((TODAY()-Tabla2[[#This Row],[FECHA NACIMIENTO]])/365)&lt;18,"Corregir", IF(((TODAY()-Tabla2[[#This Row],[FECHA NACIMIENTO]])/365)&gt;80, "Corregir",ROUNDDOWN(((TODAY()-Tabla2[[#This Row],[FECHA NACIMIENTO]])/365),0)))</f>
        <v>Corregir</v>
      </c>
      <c r="V419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93" s="34" t="str">
        <f ca="1">+IF(Tabla2[[#This Row],[Edad]]="Corregir","Corregir","Ok")</f>
        <v>Corregir</v>
      </c>
      <c r="X4193" s="10" t="str">
        <f>+IFERROR(VLOOKUP(Tabla2[[#This Row],[DISTRITO SEGÚN DNI]],Hoja1!$A$2:$B$55,2,FALSE),"No")</f>
        <v>No</v>
      </c>
      <c r="Y4193" s="10" t="str">
        <f>IF(OR(LOWER(Tabla2[[#This Row],[GENERO]])="masculino", LOWER(Tabla2[[#This Row],[GENERO]])="femenino"),"OK","Corregir")</f>
        <v>Corregir</v>
      </c>
      <c r="Z4193" s="10" t="str">
        <f>+IF(Tabla2[[#This Row],[Nro. DNI / CE]]="","Corregir",IF(LEN(Tabla2[[#This Row],[Nro. DNI / CE]])&gt;=8,"OK","Corregir"))</f>
        <v>Corregir</v>
      </c>
      <c r="AA4193" s="10">
        <f>COUNTIF(Tabla2[APELLIDOS Y NOMBRES],Tabla2[[#This Row],[APELLIDOS Y NOMBRES]])</f>
        <v>0</v>
      </c>
      <c r="AB4193" t="str">
        <f ca="1">+IFERROR(IF(Tabla2[[#This Row],[FECHA CESE/BAJA]]="","No Aplica",IF(AND(MONTH(Tabla2[[#This Row],[FECHA CESE/BAJA]])=MONTH(TODAY()-30),YEAR(Tabla2[[#This Row],[FECHA CESE/BAJA]])=YEAR(TODAY())),MONTH(TODAY()-30)&amp;"-"&amp;YEAR(TODAY()),"Borrar")),"No aplica")</f>
        <v>No Aplica</v>
      </c>
      <c r="AC4193" t="str">
        <f ca="1">+IFERROR(IF(Tabla2[[#This Row],[FECHA INICIO DE LABORES EN OBRA]]="","No Aplica",IF(AND(MONTH(Tabla2[[#This Row],[FECHA INICIO DE LABORES EN OBRA]])=MONTH(TODAY()-30),YEAR(Tabla2[[#This Row],[FECHA INICIO DE LABORES EN OBRA]])=YEAR(TODAY())),MONTH(TODAY()-30)&amp;"-"&amp;YEAR(TODAY()),"No Aplica")),"No Aplica")</f>
        <v>No Aplica</v>
      </c>
    </row>
    <row r="4194" spans="1:29" x14ac:dyDescent="0.25">
      <c r="A4194" s="2"/>
      <c r="B4194" s="3"/>
      <c r="C4194" s="3"/>
      <c r="D4194" s="3"/>
      <c r="E4194" s="3"/>
      <c r="F4194" s="36"/>
      <c r="G4194" s="3"/>
      <c r="H4194" s="3"/>
      <c r="I4194" s="3"/>
      <c r="J4194" s="3"/>
      <c r="K4194" s="3"/>
      <c r="L4194" s="8"/>
      <c r="M4194" s="5"/>
      <c r="N4194" s="13"/>
      <c r="O4194" s="5"/>
      <c r="P4194" s="8"/>
      <c r="Q4194" s="9"/>
      <c r="R4194" s="9" t="str">
        <f>IFERROR(VLOOKUP(Tabla2[[#This Row],[CONTRATISTA PRNCIPAL]],Hoja1!$L$5:$M$9,2,FALSE),"CJV")</f>
        <v>CJV</v>
      </c>
      <c r="S4194" s="9" t="str">
        <f>IF(Tabla2[[#This Row],[EMPRESA]]=Tabla2[[#This Row],[CONTRATISTA PRNCIPAL]],"Principal","Secundaria")</f>
        <v>Principal</v>
      </c>
      <c r="T4194" s="10">
        <f>IFERROR(1/COUNTIF(Tabla2[CONTRATISTA PRNCIPAL],Tabla2[[#This Row],[CONTRATISTA PRNCIPAL]]),0)</f>
        <v>0</v>
      </c>
      <c r="U4194" s="33" t="str">
        <f ca="1">IF(((TODAY()-Tabla2[[#This Row],[FECHA NACIMIENTO]])/365)&lt;18,"Corregir", IF(((TODAY()-Tabla2[[#This Row],[FECHA NACIMIENTO]])/365)&gt;80, "Corregir",ROUNDDOWN(((TODAY()-Tabla2[[#This Row],[FECHA NACIMIENTO]])/365),0)))</f>
        <v>Corregir</v>
      </c>
      <c r="V419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94" s="34" t="str">
        <f ca="1">+IF(Tabla2[[#This Row],[Edad]]="Corregir","Corregir","Ok")</f>
        <v>Corregir</v>
      </c>
      <c r="X4194" s="10" t="str">
        <f>+IFERROR(VLOOKUP(Tabla2[[#This Row],[DISTRITO SEGÚN DNI]],Hoja1!$A$2:$B$55,2,FALSE),"No")</f>
        <v>No</v>
      </c>
      <c r="Y4194" s="10" t="str">
        <f>IF(OR(LOWER(Tabla2[[#This Row],[GENERO]])="masculino", LOWER(Tabla2[[#This Row],[GENERO]])="femenino"),"OK","Corregir")</f>
        <v>Corregir</v>
      </c>
      <c r="Z4194" s="10" t="str">
        <f>+IF(Tabla2[[#This Row],[Nro. DNI / CE]]="","Corregir",IF(LEN(Tabla2[[#This Row],[Nro. DNI / CE]])&gt;=8,"OK","Corregir"))</f>
        <v>Corregir</v>
      </c>
      <c r="AA4194" s="10">
        <f>COUNTIF(Tabla2[APELLIDOS Y NOMBRES],Tabla2[[#This Row],[APELLIDOS Y NOMBRES]])</f>
        <v>0</v>
      </c>
      <c r="AB4194" t="str">
        <f ca="1">+IFERROR(IF(Tabla2[[#This Row],[FECHA CESE/BAJA]]="","No Aplica",IF(AND(MONTH(Tabla2[[#This Row],[FECHA CESE/BAJA]])=MONTH(TODAY()-30),YEAR(Tabla2[[#This Row],[FECHA CESE/BAJA]])=YEAR(TODAY())),MONTH(TODAY()-30)&amp;"-"&amp;YEAR(TODAY()),"Borrar")),"No aplica")</f>
        <v>No Aplica</v>
      </c>
      <c r="AC4194" t="str">
        <f ca="1">+IFERROR(IF(Tabla2[[#This Row],[FECHA INICIO DE LABORES EN OBRA]]="","No Aplica",IF(AND(MONTH(Tabla2[[#This Row],[FECHA INICIO DE LABORES EN OBRA]])=MONTH(TODAY()-30),YEAR(Tabla2[[#This Row],[FECHA INICIO DE LABORES EN OBRA]])=YEAR(TODAY())),MONTH(TODAY()-30)&amp;"-"&amp;YEAR(TODAY()),"No Aplica")),"No Aplica")</f>
        <v>No Aplica</v>
      </c>
    </row>
    <row r="4195" spans="1:29" x14ac:dyDescent="0.25">
      <c r="A4195" s="2"/>
      <c r="B4195" s="3"/>
      <c r="C4195" s="3"/>
      <c r="D4195" s="3"/>
      <c r="E4195" s="3"/>
      <c r="F4195" s="36"/>
      <c r="G4195" s="3"/>
      <c r="H4195" s="3"/>
      <c r="I4195" s="3"/>
      <c r="J4195" s="3"/>
      <c r="K4195" s="3"/>
      <c r="L4195" s="8"/>
      <c r="M4195" s="5"/>
      <c r="N4195" s="13"/>
      <c r="O4195" s="5"/>
      <c r="P4195" s="8"/>
      <c r="Q4195" s="9"/>
      <c r="R4195" s="9" t="str">
        <f>IFERROR(VLOOKUP(Tabla2[[#This Row],[CONTRATISTA PRNCIPAL]],Hoja1!$L$5:$M$9,2,FALSE),"CJV")</f>
        <v>CJV</v>
      </c>
      <c r="S4195" s="9" t="str">
        <f>IF(Tabla2[[#This Row],[EMPRESA]]=Tabla2[[#This Row],[CONTRATISTA PRNCIPAL]],"Principal","Secundaria")</f>
        <v>Principal</v>
      </c>
      <c r="T4195" s="10">
        <f>IFERROR(1/COUNTIF(Tabla2[CONTRATISTA PRNCIPAL],Tabla2[[#This Row],[CONTRATISTA PRNCIPAL]]),0)</f>
        <v>0</v>
      </c>
      <c r="U4195" s="33" t="str">
        <f ca="1">IF(((TODAY()-Tabla2[[#This Row],[FECHA NACIMIENTO]])/365)&lt;18,"Corregir", IF(((TODAY()-Tabla2[[#This Row],[FECHA NACIMIENTO]])/365)&gt;80, "Corregir",ROUNDDOWN(((TODAY()-Tabla2[[#This Row],[FECHA NACIMIENTO]])/365),0)))</f>
        <v>Corregir</v>
      </c>
      <c r="V419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95" s="34" t="str">
        <f ca="1">+IF(Tabla2[[#This Row],[Edad]]="Corregir","Corregir","Ok")</f>
        <v>Corregir</v>
      </c>
      <c r="X4195" s="10" t="str">
        <f>+IFERROR(VLOOKUP(Tabla2[[#This Row],[DISTRITO SEGÚN DNI]],Hoja1!$A$2:$B$55,2,FALSE),"No")</f>
        <v>No</v>
      </c>
      <c r="Y4195" s="10" t="str">
        <f>IF(OR(LOWER(Tabla2[[#This Row],[GENERO]])="masculino", LOWER(Tabla2[[#This Row],[GENERO]])="femenino"),"OK","Corregir")</f>
        <v>Corregir</v>
      </c>
      <c r="Z4195" s="10" t="str">
        <f>+IF(Tabla2[[#This Row],[Nro. DNI / CE]]="","Corregir",IF(LEN(Tabla2[[#This Row],[Nro. DNI / CE]])&gt;=8,"OK","Corregir"))</f>
        <v>Corregir</v>
      </c>
      <c r="AA4195" s="10">
        <f>COUNTIF(Tabla2[APELLIDOS Y NOMBRES],Tabla2[[#This Row],[APELLIDOS Y NOMBRES]])</f>
        <v>0</v>
      </c>
      <c r="AB4195" t="str">
        <f ca="1">+IFERROR(IF(Tabla2[[#This Row],[FECHA CESE/BAJA]]="","No Aplica",IF(AND(MONTH(Tabla2[[#This Row],[FECHA CESE/BAJA]])=MONTH(TODAY()-30),YEAR(Tabla2[[#This Row],[FECHA CESE/BAJA]])=YEAR(TODAY())),MONTH(TODAY()-30)&amp;"-"&amp;YEAR(TODAY()),"Borrar")),"No aplica")</f>
        <v>No Aplica</v>
      </c>
      <c r="AC4195" t="str">
        <f ca="1">+IFERROR(IF(Tabla2[[#This Row],[FECHA INICIO DE LABORES EN OBRA]]="","No Aplica",IF(AND(MONTH(Tabla2[[#This Row],[FECHA INICIO DE LABORES EN OBRA]])=MONTH(TODAY()-30),YEAR(Tabla2[[#This Row],[FECHA INICIO DE LABORES EN OBRA]])=YEAR(TODAY())),MONTH(TODAY()-30)&amp;"-"&amp;YEAR(TODAY()),"No Aplica")),"No Aplica")</f>
        <v>No Aplica</v>
      </c>
    </row>
    <row r="4196" spans="1:29" x14ac:dyDescent="0.25">
      <c r="A4196" s="2"/>
      <c r="B4196" s="3"/>
      <c r="C4196" s="3"/>
      <c r="D4196" s="3"/>
      <c r="E4196" s="3"/>
      <c r="F4196" s="36"/>
      <c r="G4196" s="3"/>
      <c r="H4196" s="3"/>
      <c r="I4196" s="3"/>
      <c r="J4196" s="3"/>
      <c r="K4196" s="3"/>
      <c r="L4196" s="8"/>
      <c r="M4196" s="5"/>
      <c r="N4196" s="13"/>
      <c r="O4196" s="5"/>
      <c r="P4196" s="8"/>
      <c r="Q4196" s="9"/>
      <c r="R4196" s="9" t="str">
        <f>IFERROR(VLOOKUP(Tabla2[[#This Row],[CONTRATISTA PRNCIPAL]],Hoja1!$L$5:$M$9,2,FALSE),"CJV")</f>
        <v>CJV</v>
      </c>
      <c r="S4196" s="9" t="str">
        <f>IF(Tabla2[[#This Row],[EMPRESA]]=Tabla2[[#This Row],[CONTRATISTA PRNCIPAL]],"Principal","Secundaria")</f>
        <v>Principal</v>
      </c>
      <c r="T4196" s="10">
        <f>IFERROR(1/COUNTIF(Tabla2[CONTRATISTA PRNCIPAL],Tabla2[[#This Row],[CONTRATISTA PRNCIPAL]]),0)</f>
        <v>0</v>
      </c>
      <c r="U4196" s="33" t="str">
        <f ca="1">IF(((TODAY()-Tabla2[[#This Row],[FECHA NACIMIENTO]])/365)&lt;18,"Corregir", IF(((TODAY()-Tabla2[[#This Row],[FECHA NACIMIENTO]])/365)&gt;80, "Corregir",ROUNDDOWN(((TODAY()-Tabla2[[#This Row],[FECHA NACIMIENTO]])/365),0)))</f>
        <v>Corregir</v>
      </c>
      <c r="V419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96" s="34" t="str">
        <f ca="1">+IF(Tabla2[[#This Row],[Edad]]="Corregir","Corregir","Ok")</f>
        <v>Corregir</v>
      </c>
      <c r="X4196" s="10" t="str">
        <f>+IFERROR(VLOOKUP(Tabla2[[#This Row],[DISTRITO SEGÚN DNI]],Hoja1!$A$2:$B$55,2,FALSE),"No")</f>
        <v>No</v>
      </c>
      <c r="Y4196" s="10" t="str">
        <f>IF(OR(LOWER(Tabla2[[#This Row],[GENERO]])="masculino", LOWER(Tabla2[[#This Row],[GENERO]])="femenino"),"OK","Corregir")</f>
        <v>Corregir</v>
      </c>
      <c r="Z4196" s="10" t="str">
        <f>+IF(Tabla2[[#This Row],[Nro. DNI / CE]]="","Corregir",IF(LEN(Tabla2[[#This Row],[Nro. DNI / CE]])&gt;=8,"OK","Corregir"))</f>
        <v>Corregir</v>
      </c>
      <c r="AA4196" s="10">
        <f>COUNTIF(Tabla2[APELLIDOS Y NOMBRES],Tabla2[[#This Row],[APELLIDOS Y NOMBRES]])</f>
        <v>0</v>
      </c>
      <c r="AB4196" t="str">
        <f ca="1">+IFERROR(IF(Tabla2[[#This Row],[FECHA CESE/BAJA]]="","No Aplica",IF(AND(MONTH(Tabla2[[#This Row],[FECHA CESE/BAJA]])=MONTH(TODAY()-30),YEAR(Tabla2[[#This Row],[FECHA CESE/BAJA]])=YEAR(TODAY())),MONTH(TODAY()-30)&amp;"-"&amp;YEAR(TODAY()),"Borrar")),"No aplica")</f>
        <v>No Aplica</v>
      </c>
      <c r="AC4196" t="str">
        <f ca="1">+IFERROR(IF(Tabla2[[#This Row],[FECHA INICIO DE LABORES EN OBRA]]="","No Aplica",IF(AND(MONTH(Tabla2[[#This Row],[FECHA INICIO DE LABORES EN OBRA]])=MONTH(TODAY()-30),YEAR(Tabla2[[#This Row],[FECHA INICIO DE LABORES EN OBRA]])=YEAR(TODAY())),MONTH(TODAY()-30)&amp;"-"&amp;YEAR(TODAY()),"No Aplica")),"No Aplica")</f>
        <v>No Aplica</v>
      </c>
    </row>
    <row r="4197" spans="1:29" x14ac:dyDescent="0.25">
      <c r="A4197" s="2"/>
      <c r="B4197" s="3"/>
      <c r="C4197" s="3"/>
      <c r="D4197" s="3"/>
      <c r="E4197" s="3"/>
      <c r="F4197" s="36"/>
      <c r="G4197" s="3"/>
      <c r="H4197" s="3"/>
      <c r="I4197" s="3"/>
      <c r="J4197" s="3"/>
      <c r="K4197" s="3"/>
      <c r="L4197" s="8"/>
      <c r="M4197" s="5"/>
      <c r="N4197" s="13"/>
      <c r="O4197" s="5"/>
      <c r="P4197" s="8"/>
      <c r="Q4197" s="9"/>
      <c r="R4197" s="9" t="str">
        <f>IFERROR(VLOOKUP(Tabla2[[#This Row],[CONTRATISTA PRNCIPAL]],Hoja1!$L$5:$M$9,2,FALSE),"CJV")</f>
        <v>CJV</v>
      </c>
      <c r="S4197" s="9" t="str">
        <f>IF(Tabla2[[#This Row],[EMPRESA]]=Tabla2[[#This Row],[CONTRATISTA PRNCIPAL]],"Principal","Secundaria")</f>
        <v>Principal</v>
      </c>
      <c r="T4197" s="10">
        <f>IFERROR(1/COUNTIF(Tabla2[CONTRATISTA PRNCIPAL],Tabla2[[#This Row],[CONTRATISTA PRNCIPAL]]),0)</f>
        <v>0</v>
      </c>
      <c r="U4197" s="33" t="str">
        <f ca="1">IF(((TODAY()-Tabla2[[#This Row],[FECHA NACIMIENTO]])/365)&lt;18,"Corregir", IF(((TODAY()-Tabla2[[#This Row],[FECHA NACIMIENTO]])/365)&gt;80, "Corregir",ROUNDDOWN(((TODAY()-Tabla2[[#This Row],[FECHA NACIMIENTO]])/365),0)))</f>
        <v>Corregir</v>
      </c>
      <c r="V419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97" s="34" t="str">
        <f ca="1">+IF(Tabla2[[#This Row],[Edad]]="Corregir","Corregir","Ok")</f>
        <v>Corregir</v>
      </c>
      <c r="X4197" s="10" t="str">
        <f>+IFERROR(VLOOKUP(Tabla2[[#This Row],[DISTRITO SEGÚN DNI]],Hoja1!$A$2:$B$55,2,FALSE),"No")</f>
        <v>No</v>
      </c>
      <c r="Y4197" s="10" t="str">
        <f>IF(OR(LOWER(Tabla2[[#This Row],[GENERO]])="masculino", LOWER(Tabla2[[#This Row],[GENERO]])="femenino"),"OK","Corregir")</f>
        <v>Corregir</v>
      </c>
      <c r="Z4197" s="10" t="str">
        <f>+IF(Tabla2[[#This Row],[Nro. DNI / CE]]="","Corregir",IF(LEN(Tabla2[[#This Row],[Nro. DNI / CE]])&gt;=8,"OK","Corregir"))</f>
        <v>Corregir</v>
      </c>
      <c r="AA4197" s="10">
        <f>COUNTIF(Tabla2[APELLIDOS Y NOMBRES],Tabla2[[#This Row],[APELLIDOS Y NOMBRES]])</f>
        <v>0</v>
      </c>
      <c r="AB4197" t="str">
        <f ca="1">+IFERROR(IF(Tabla2[[#This Row],[FECHA CESE/BAJA]]="","No Aplica",IF(AND(MONTH(Tabla2[[#This Row],[FECHA CESE/BAJA]])=MONTH(TODAY()-30),YEAR(Tabla2[[#This Row],[FECHA CESE/BAJA]])=YEAR(TODAY())),MONTH(TODAY()-30)&amp;"-"&amp;YEAR(TODAY()),"Borrar")),"No aplica")</f>
        <v>No Aplica</v>
      </c>
      <c r="AC4197" t="str">
        <f ca="1">+IFERROR(IF(Tabla2[[#This Row],[FECHA INICIO DE LABORES EN OBRA]]="","No Aplica",IF(AND(MONTH(Tabla2[[#This Row],[FECHA INICIO DE LABORES EN OBRA]])=MONTH(TODAY()-30),YEAR(Tabla2[[#This Row],[FECHA INICIO DE LABORES EN OBRA]])=YEAR(TODAY())),MONTH(TODAY()-30)&amp;"-"&amp;YEAR(TODAY()),"No Aplica")),"No Aplica")</f>
        <v>No Aplica</v>
      </c>
    </row>
    <row r="4198" spans="1:29" x14ac:dyDescent="0.25">
      <c r="A4198" s="2"/>
      <c r="B4198" s="3"/>
      <c r="C4198" s="3"/>
      <c r="D4198" s="3"/>
      <c r="E4198" s="3"/>
      <c r="F4198" s="36"/>
      <c r="G4198" s="3"/>
      <c r="H4198" s="3"/>
      <c r="I4198" s="3"/>
      <c r="J4198" s="3"/>
      <c r="K4198" s="3"/>
      <c r="L4198" s="8"/>
      <c r="M4198" s="5"/>
      <c r="N4198" s="13"/>
      <c r="O4198" s="5"/>
      <c r="P4198" s="8"/>
      <c r="Q4198" s="9"/>
      <c r="R4198" s="9" t="str">
        <f>IFERROR(VLOOKUP(Tabla2[[#This Row],[CONTRATISTA PRNCIPAL]],Hoja1!$L$5:$M$9,2,FALSE),"CJV")</f>
        <v>CJV</v>
      </c>
      <c r="S4198" s="9" t="str">
        <f>IF(Tabla2[[#This Row],[EMPRESA]]=Tabla2[[#This Row],[CONTRATISTA PRNCIPAL]],"Principal","Secundaria")</f>
        <v>Principal</v>
      </c>
      <c r="T4198" s="10">
        <f>IFERROR(1/COUNTIF(Tabla2[CONTRATISTA PRNCIPAL],Tabla2[[#This Row],[CONTRATISTA PRNCIPAL]]),0)</f>
        <v>0</v>
      </c>
      <c r="U4198" s="33" t="str">
        <f ca="1">IF(((TODAY()-Tabla2[[#This Row],[FECHA NACIMIENTO]])/365)&lt;18,"Corregir", IF(((TODAY()-Tabla2[[#This Row],[FECHA NACIMIENTO]])/365)&gt;80, "Corregir",ROUNDDOWN(((TODAY()-Tabla2[[#This Row],[FECHA NACIMIENTO]])/365),0)))</f>
        <v>Corregir</v>
      </c>
      <c r="V419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98" s="34" t="str">
        <f ca="1">+IF(Tabla2[[#This Row],[Edad]]="Corregir","Corregir","Ok")</f>
        <v>Corregir</v>
      </c>
      <c r="X4198" s="10" t="str">
        <f>+IFERROR(VLOOKUP(Tabla2[[#This Row],[DISTRITO SEGÚN DNI]],Hoja1!$A$2:$B$55,2,FALSE),"No")</f>
        <v>No</v>
      </c>
      <c r="Y4198" s="10" t="str">
        <f>IF(OR(LOWER(Tabla2[[#This Row],[GENERO]])="masculino", LOWER(Tabla2[[#This Row],[GENERO]])="femenino"),"OK","Corregir")</f>
        <v>Corregir</v>
      </c>
      <c r="Z4198" s="10" t="str">
        <f>+IF(Tabla2[[#This Row],[Nro. DNI / CE]]="","Corregir",IF(LEN(Tabla2[[#This Row],[Nro. DNI / CE]])&gt;=8,"OK","Corregir"))</f>
        <v>Corregir</v>
      </c>
      <c r="AA4198" s="10">
        <f>COUNTIF(Tabla2[APELLIDOS Y NOMBRES],Tabla2[[#This Row],[APELLIDOS Y NOMBRES]])</f>
        <v>0</v>
      </c>
      <c r="AB4198" t="str">
        <f ca="1">+IFERROR(IF(Tabla2[[#This Row],[FECHA CESE/BAJA]]="","No Aplica",IF(AND(MONTH(Tabla2[[#This Row],[FECHA CESE/BAJA]])=MONTH(TODAY()-30),YEAR(Tabla2[[#This Row],[FECHA CESE/BAJA]])=YEAR(TODAY())),MONTH(TODAY()-30)&amp;"-"&amp;YEAR(TODAY()),"Borrar")),"No aplica")</f>
        <v>No Aplica</v>
      </c>
      <c r="AC4198" t="str">
        <f ca="1">+IFERROR(IF(Tabla2[[#This Row],[FECHA INICIO DE LABORES EN OBRA]]="","No Aplica",IF(AND(MONTH(Tabla2[[#This Row],[FECHA INICIO DE LABORES EN OBRA]])=MONTH(TODAY()-30),YEAR(Tabla2[[#This Row],[FECHA INICIO DE LABORES EN OBRA]])=YEAR(TODAY())),MONTH(TODAY()-30)&amp;"-"&amp;YEAR(TODAY()),"No Aplica")),"No Aplica")</f>
        <v>No Aplica</v>
      </c>
    </row>
    <row r="4199" spans="1:29" x14ac:dyDescent="0.25">
      <c r="A4199" s="2"/>
      <c r="B4199" s="3"/>
      <c r="C4199" s="3"/>
      <c r="D4199" s="3"/>
      <c r="E4199" s="3"/>
      <c r="F4199" s="36"/>
      <c r="G4199" s="3"/>
      <c r="H4199" s="3"/>
      <c r="I4199" s="3"/>
      <c r="J4199" s="3"/>
      <c r="K4199" s="3"/>
      <c r="L4199" s="8"/>
      <c r="M4199" s="5"/>
      <c r="N4199" s="13"/>
      <c r="O4199" s="5"/>
      <c r="P4199" s="8"/>
      <c r="Q4199" s="9"/>
      <c r="R4199" s="9" t="str">
        <f>IFERROR(VLOOKUP(Tabla2[[#This Row],[CONTRATISTA PRNCIPAL]],Hoja1!$L$5:$M$9,2,FALSE),"CJV")</f>
        <v>CJV</v>
      </c>
      <c r="S4199" s="9" t="str">
        <f>IF(Tabla2[[#This Row],[EMPRESA]]=Tabla2[[#This Row],[CONTRATISTA PRNCIPAL]],"Principal","Secundaria")</f>
        <v>Principal</v>
      </c>
      <c r="T4199" s="10">
        <f>IFERROR(1/COUNTIF(Tabla2[CONTRATISTA PRNCIPAL],Tabla2[[#This Row],[CONTRATISTA PRNCIPAL]]),0)</f>
        <v>0</v>
      </c>
      <c r="U4199" s="33" t="str">
        <f ca="1">IF(((TODAY()-Tabla2[[#This Row],[FECHA NACIMIENTO]])/365)&lt;18,"Corregir", IF(((TODAY()-Tabla2[[#This Row],[FECHA NACIMIENTO]])/365)&gt;80, "Corregir",ROUNDDOWN(((TODAY()-Tabla2[[#This Row],[FECHA NACIMIENTO]])/365),0)))</f>
        <v>Corregir</v>
      </c>
      <c r="V419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199" s="34" t="str">
        <f ca="1">+IF(Tabla2[[#This Row],[Edad]]="Corregir","Corregir","Ok")</f>
        <v>Corregir</v>
      </c>
      <c r="X4199" s="10" t="str">
        <f>+IFERROR(VLOOKUP(Tabla2[[#This Row],[DISTRITO SEGÚN DNI]],Hoja1!$A$2:$B$55,2,FALSE),"No")</f>
        <v>No</v>
      </c>
      <c r="Y4199" s="10" t="str">
        <f>IF(OR(LOWER(Tabla2[[#This Row],[GENERO]])="masculino", LOWER(Tabla2[[#This Row],[GENERO]])="femenino"),"OK","Corregir")</f>
        <v>Corregir</v>
      </c>
      <c r="Z4199" s="10" t="str">
        <f>+IF(Tabla2[[#This Row],[Nro. DNI / CE]]="","Corregir",IF(LEN(Tabla2[[#This Row],[Nro. DNI / CE]])&gt;=8,"OK","Corregir"))</f>
        <v>Corregir</v>
      </c>
      <c r="AA4199" s="10">
        <f>COUNTIF(Tabla2[APELLIDOS Y NOMBRES],Tabla2[[#This Row],[APELLIDOS Y NOMBRES]])</f>
        <v>0</v>
      </c>
      <c r="AB4199" t="str">
        <f ca="1">+IFERROR(IF(Tabla2[[#This Row],[FECHA CESE/BAJA]]="","No Aplica",IF(AND(MONTH(Tabla2[[#This Row],[FECHA CESE/BAJA]])=MONTH(TODAY()-30),YEAR(Tabla2[[#This Row],[FECHA CESE/BAJA]])=YEAR(TODAY())),MONTH(TODAY()-30)&amp;"-"&amp;YEAR(TODAY()),"Borrar")),"No aplica")</f>
        <v>No Aplica</v>
      </c>
      <c r="AC4199" t="str">
        <f ca="1">+IFERROR(IF(Tabla2[[#This Row],[FECHA INICIO DE LABORES EN OBRA]]="","No Aplica",IF(AND(MONTH(Tabla2[[#This Row],[FECHA INICIO DE LABORES EN OBRA]])=MONTH(TODAY()-30),YEAR(Tabla2[[#This Row],[FECHA INICIO DE LABORES EN OBRA]])=YEAR(TODAY())),MONTH(TODAY()-30)&amp;"-"&amp;YEAR(TODAY()),"No Aplica")),"No Aplica")</f>
        <v>No Aplica</v>
      </c>
    </row>
    <row r="4200" spans="1:29" x14ac:dyDescent="0.25">
      <c r="A4200" s="2"/>
      <c r="B4200" s="3"/>
      <c r="C4200" s="3"/>
      <c r="D4200" s="3"/>
      <c r="E4200" s="3"/>
      <c r="F4200" s="36"/>
      <c r="G4200" s="3"/>
      <c r="H4200" s="3"/>
      <c r="I4200" s="3"/>
      <c r="J4200" s="3"/>
      <c r="K4200" s="3"/>
      <c r="L4200" s="8"/>
      <c r="M4200" s="5"/>
      <c r="N4200" s="13"/>
      <c r="O4200" s="5"/>
      <c r="P4200" s="8"/>
      <c r="Q4200" s="9"/>
      <c r="R4200" s="9" t="str">
        <f>IFERROR(VLOOKUP(Tabla2[[#This Row],[CONTRATISTA PRNCIPAL]],Hoja1!$L$5:$M$9,2,FALSE),"CJV")</f>
        <v>CJV</v>
      </c>
      <c r="S4200" s="9" t="str">
        <f>IF(Tabla2[[#This Row],[EMPRESA]]=Tabla2[[#This Row],[CONTRATISTA PRNCIPAL]],"Principal","Secundaria")</f>
        <v>Principal</v>
      </c>
      <c r="T4200" s="10">
        <f>IFERROR(1/COUNTIF(Tabla2[CONTRATISTA PRNCIPAL],Tabla2[[#This Row],[CONTRATISTA PRNCIPAL]]),0)</f>
        <v>0</v>
      </c>
      <c r="U4200" s="33" t="str">
        <f ca="1">IF(((TODAY()-Tabla2[[#This Row],[FECHA NACIMIENTO]])/365)&lt;18,"Corregir", IF(((TODAY()-Tabla2[[#This Row],[FECHA NACIMIENTO]])/365)&gt;80, "Corregir",ROUNDDOWN(((TODAY()-Tabla2[[#This Row],[FECHA NACIMIENTO]])/365),0)))</f>
        <v>Corregir</v>
      </c>
      <c r="V420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00" s="34" t="str">
        <f ca="1">+IF(Tabla2[[#This Row],[Edad]]="Corregir","Corregir","Ok")</f>
        <v>Corregir</v>
      </c>
      <c r="X4200" s="10" t="str">
        <f>+IFERROR(VLOOKUP(Tabla2[[#This Row],[DISTRITO SEGÚN DNI]],Hoja1!$A$2:$B$55,2,FALSE),"No")</f>
        <v>No</v>
      </c>
      <c r="Y4200" s="10" t="str">
        <f>IF(OR(LOWER(Tabla2[[#This Row],[GENERO]])="masculino", LOWER(Tabla2[[#This Row],[GENERO]])="femenino"),"OK","Corregir")</f>
        <v>Corregir</v>
      </c>
      <c r="Z4200" s="10" t="str">
        <f>+IF(Tabla2[[#This Row],[Nro. DNI / CE]]="","Corregir",IF(LEN(Tabla2[[#This Row],[Nro. DNI / CE]])&gt;=8,"OK","Corregir"))</f>
        <v>Corregir</v>
      </c>
      <c r="AA4200" s="10">
        <f>COUNTIF(Tabla2[APELLIDOS Y NOMBRES],Tabla2[[#This Row],[APELLIDOS Y NOMBRES]])</f>
        <v>0</v>
      </c>
      <c r="AB4200" t="str">
        <f ca="1">+IFERROR(IF(Tabla2[[#This Row],[FECHA CESE/BAJA]]="","No Aplica",IF(AND(MONTH(Tabla2[[#This Row],[FECHA CESE/BAJA]])=MONTH(TODAY()-30),YEAR(Tabla2[[#This Row],[FECHA CESE/BAJA]])=YEAR(TODAY())),MONTH(TODAY()-30)&amp;"-"&amp;YEAR(TODAY()),"Borrar")),"No aplica")</f>
        <v>No Aplica</v>
      </c>
      <c r="AC4200" t="str">
        <f ca="1">+IFERROR(IF(Tabla2[[#This Row],[FECHA INICIO DE LABORES EN OBRA]]="","No Aplica",IF(AND(MONTH(Tabla2[[#This Row],[FECHA INICIO DE LABORES EN OBRA]])=MONTH(TODAY()-30),YEAR(Tabla2[[#This Row],[FECHA INICIO DE LABORES EN OBRA]])=YEAR(TODAY())),MONTH(TODAY()-30)&amp;"-"&amp;YEAR(TODAY()),"No Aplica")),"No Aplica")</f>
        <v>No Aplica</v>
      </c>
    </row>
    <row r="4201" spans="1:29" x14ac:dyDescent="0.25">
      <c r="A4201" s="2"/>
      <c r="B4201" s="3"/>
      <c r="C4201" s="3"/>
      <c r="D4201" s="3"/>
      <c r="E4201" s="3"/>
      <c r="F4201" s="36"/>
      <c r="G4201" s="3"/>
      <c r="H4201" s="3"/>
      <c r="I4201" s="3"/>
      <c r="J4201" s="3"/>
      <c r="K4201" s="3"/>
      <c r="L4201" s="8"/>
      <c r="M4201" s="5"/>
      <c r="N4201" s="13"/>
      <c r="O4201" s="5"/>
      <c r="P4201" s="8"/>
      <c r="Q4201" s="9"/>
      <c r="R4201" s="9" t="str">
        <f>IFERROR(VLOOKUP(Tabla2[[#This Row],[CONTRATISTA PRNCIPAL]],Hoja1!$L$5:$M$9,2,FALSE),"CJV")</f>
        <v>CJV</v>
      </c>
      <c r="S4201" s="9" t="str">
        <f>IF(Tabla2[[#This Row],[EMPRESA]]=Tabla2[[#This Row],[CONTRATISTA PRNCIPAL]],"Principal","Secundaria")</f>
        <v>Principal</v>
      </c>
      <c r="T4201" s="10">
        <f>IFERROR(1/COUNTIF(Tabla2[CONTRATISTA PRNCIPAL],Tabla2[[#This Row],[CONTRATISTA PRNCIPAL]]),0)</f>
        <v>0</v>
      </c>
      <c r="U4201" s="33" t="str">
        <f ca="1">IF(((TODAY()-Tabla2[[#This Row],[FECHA NACIMIENTO]])/365)&lt;18,"Corregir", IF(((TODAY()-Tabla2[[#This Row],[FECHA NACIMIENTO]])/365)&gt;80, "Corregir",ROUNDDOWN(((TODAY()-Tabla2[[#This Row],[FECHA NACIMIENTO]])/365),0)))</f>
        <v>Corregir</v>
      </c>
      <c r="V420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01" s="34" t="str">
        <f ca="1">+IF(Tabla2[[#This Row],[Edad]]="Corregir","Corregir","Ok")</f>
        <v>Corregir</v>
      </c>
      <c r="X4201" s="10" t="str">
        <f>+IFERROR(VLOOKUP(Tabla2[[#This Row],[DISTRITO SEGÚN DNI]],Hoja1!$A$2:$B$55,2,FALSE),"No")</f>
        <v>No</v>
      </c>
      <c r="Y4201" s="10" t="str">
        <f>IF(OR(LOWER(Tabla2[[#This Row],[GENERO]])="masculino", LOWER(Tabla2[[#This Row],[GENERO]])="femenino"),"OK","Corregir")</f>
        <v>Corregir</v>
      </c>
      <c r="Z4201" s="10" t="str">
        <f>+IF(Tabla2[[#This Row],[Nro. DNI / CE]]="","Corregir",IF(LEN(Tabla2[[#This Row],[Nro. DNI / CE]])&gt;=8,"OK","Corregir"))</f>
        <v>Corregir</v>
      </c>
      <c r="AA4201" s="10">
        <f>COUNTIF(Tabla2[APELLIDOS Y NOMBRES],Tabla2[[#This Row],[APELLIDOS Y NOMBRES]])</f>
        <v>0</v>
      </c>
      <c r="AB4201" t="str">
        <f ca="1">+IFERROR(IF(Tabla2[[#This Row],[FECHA CESE/BAJA]]="","No Aplica",IF(AND(MONTH(Tabla2[[#This Row],[FECHA CESE/BAJA]])=MONTH(TODAY()-30),YEAR(Tabla2[[#This Row],[FECHA CESE/BAJA]])=YEAR(TODAY())),MONTH(TODAY()-30)&amp;"-"&amp;YEAR(TODAY()),"Borrar")),"No aplica")</f>
        <v>No Aplica</v>
      </c>
      <c r="AC4201" t="str">
        <f ca="1">+IFERROR(IF(Tabla2[[#This Row],[FECHA INICIO DE LABORES EN OBRA]]="","No Aplica",IF(AND(MONTH(Tabla2[[#This Row],[FECHA INICIO DE LABORES EN OBRA]])=MONTH(TODAY()-30),YEAR(Tabla2[[#This Row],[FECHA INICIO DE LABORES EN OBRA]])=YEAR(TODAY())),MONTH(TODAY()-30)&amp;"-"&amp;YEAR(TODAY()),"No Aplica")),"No Aplica")</f>
        <v>No Aplica</v>
      </c>
    </row>
    <row r="4202" spans="1:29" x14ac:dyDescent="0.25">
      <c r="A4202" s="2"/>
      <c r="B4202" s="3"/>
      <c r="C4202" s="3"/>
      <c r="D4202" s="3"/>
      <c r="E4202" s="3"/>
      <c r="F4202" s="36"/>
      <c r="G4202" s="3"/>
      <c r="H4202" s="3"/>
      <c r="I4202" s="3"/>
      <c r="J4202" s="3"/>
      <c r="K4202" s="3"/>
      <c r="L4202" s="8"/>
      <c r="M4202" s="5"/>
      <c r="N4202" s="13"/>
      <c r="O4202" s="5"/>
      <c r="P4202" s="8"/>
      <c r="Q4202" s="9"/>
      <c r="R4202" s="9" t="str">
        <f>IFERROR(VLOOKUP(Tabla2[[#This Row],[CONTRATISTA PRNCIPAL]],Hoja1!$L$5:$M$9,2,FALSE),"CJV")</f>
        <v>CJV</v>
      </c>
      <c r="S4202" s="9" t="str">
        <f>IF(Tabla2[[#This Row],[EMPRESA]]=Tabla2[[#This Row],[CONTRATISTA PRNCIPAL]],"Principal","Secundaria")</f>
        <v>Principal</v>
      </c>
      <c r="T4202" s="10">
        <f>IFERROR(1/COUNTIF(Tabla2[CONTRATISTA PRNCIPAL],Tabla2[[#This Row],[CONTRATISTA PRNCIPAL]]),0)</f>
        <v>0</v>
      </c>
      <c r="U4202" s="33" t="str">
        <f ca="1">IF(((TODAY()-Tabla2[[#This Row],[FECHA NACIMIENTO]])/365)&lt;18,"Corregir", IF(((TODAY()-Tabla2[[#This Row],[FECHA NACIMIENTO]])/365)&gt;80, "Corregir",ROUNDDOWN(((TODAY()-Tabla2[[#This Row],[FECHA NACIMIENTO]])/365),0)))</f>
        <v>Corregir</v>
      </c>
      <c r="V420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02" s="34" t="str">
        <f ca="1">+IF(Tabla2[[#This Row],[Edad]]="Corregir","Corregir","Ok")</f>
        <v>Corregir</v>
      </c>
      <c r="X4202" s="10" t="str">
        <f>+IFERROR(VLOOKUP(Tabla2[[#This Row],[DISTRITO SEGÚN DNI]],Hoja1!$A$2:$B$55,2,FALSE),"No")</f>
        <v>No</v>
      </c>
      <c r="Y4202" s="10" t="str">
        <f>IF(OR(LOWER(Tabla2[[#This Row],[GENERO]])="masculino", LOWER(Tabla2[[#This Row],[GENERO]])="femenino"),"OK","Corregir")</f>
        <v>Corregir</v>
      </c>
      <c r="Z4202" s="10" t="str">
        <f>+IF(Tabla2[[#This Row],[Nro. DNI / CE]]="","Corregir",IF(LEN(Tabla2[[#This Row],[Nro. DNI / CE]])&gt;=8,"OK","Corregir"))</f>
        <v>Corregir</v>
      </c>
      <c r="AA4202" s="10">
        <f>COUNTIF(Tabla2[APELLIDOS Y NOMBRES],Tabla2[[#This Row],[APELLIDOS Y NOMBRES]])</f>
        <v>0</v>
      </c>
      <c r="AB4202" t="str">
        <f ca="1">+IFERROR(IF(Tabla2[[#This Row],[FECHA CESE/BAJA]]="","No Aplica",IF(AND(MONTH(Tabla2[[#This Row],[FECHA CESE/BAJA]])=MONTH(TODAY()-30),YEAR(Tabla2[[#This Row],[FECHA CESE/BAJA]])=YEAR(TODAY())),MONTH(TODAY()-30)&amp;"-"&amp;YEAR(TODAY()),"Borrar")),"No aplica")</f>
        <v>No Aplica</v>
      </c>
      <c r="AC4202" t="str">
        <f ca="1">+IFERROR(IF(Tabla2[[#This Row],[FECHA INICIO DE LABORES EN OBRA]]="","No Aplica",IF(AND(MONTH(Tabla2[[#This Row],[FECHA INICIO DE LABORES EN OBRA]])=MONTH(TODAY()-30),YEAR(Tabla2[[#This Row],[FECHA INICIO DE LABORES EN OBRA]])=YEAR(TODAY())),MONTH(TODAY()-30)&amp;"-"&amp;YEAR(TODAY()),"No Aplica")),"No Aplica")</f>
        <v>No Aplica</v>
      </c>
    </row>
    <row r="4203" spans="1:29" x14ac:dyDescent="0.25">
      <c r="A4203" s="2"/>
      <c r="B4203" s="3"/>
      <c r="C4203" s="3"/>
      <c r="D4203" s="3"/>
      <c r="E4203" s="3"/>
      <c r="F4203" s="36"/>
      <c r="G4203" s="3"/>
      <c r="H4203" s="3"/>
      <c r="I4203" s="3"/>
      <c r="J4203" s="3"/>
      <c r="K4203" s="3"/>
      <c r="L4203" s="8"/>
      <c r="M4203" s="5"/>
      <c r="N4203" s="13"/>
      <c r="O4203" s="5"/>
      <c r="P4203" s="8"/>
      <c r="Q4203" s="9"/>
      <c r="R4203" s="9" t="str">
        <f>IFERROR(VLOOKUP(Tabla2[[#This Row],[CONTRATISTA PRNCIPAL]],Hoja1!$L$5:$M$9,2,FALSE),"CJV")</f>
        <v>CJV</v>
      </c>
      <c r="S4203" s="9" t="str">
        <f>IF(Tabla2[[#This Row],[EMPRESA]]=Tabla2[[#This Row],[CONTRATISTA PRNCIPAL]],"Principal","Secundaria")</f>
        <v>Principal</v>
      </c>
      <c r="T4203" s="10">
        <f>IFERROR(1/COUNTIF(Tabla2[CONTRATISTA PRNCIPAL],Tabla2[[#This Row],[CONTRATISTA PRNCIPAL]]),0)</f>
        <v>0</v>
      </c>
      <c r="U4203" s="33" t="str">
        <f ca="1">IF(((TODAY()-Tabla2[[#This Row],[FECHA NACIMIENTO]])/365)&lt;18,"Corregir", IF(((TODAY()-Tabla2[[#This Row],[FECHA NACIMIENTO]])/365)&gt;80, "Corregir",ROUNDDOWN(((TODAY()-Tabla2[[#This Row],[FECHA NACIMIENTO]])/365),0)))</f>
        <v>Corregir</v>
      </c>
      <c r="V420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03" s="34" t="str">
        <f ca="1">+IF(Tabla2[[#This Row],[Edad]]="Corregir","Corregir","Ok")</f>
        <v>Corregir</v>
      </c>
      <c r="X4203" s="10" t="str">
        <f>+IFERROR(VLOOKUP(Tabla2[[#This Row],[DISTRITO SEGÚN DNI]],Hoja1!$A$2:$B$55,2,FALSE),"No")</f>
        <v>No</v>
      </c>
      <c r="Y4203" s="10" t="str">
        <f>IF(OR(LOWER(Tabla2[[#This Row],[GENERO]])="masculino", LOWER(Tabla2[[#This Row],[GENERO]])="femenino"),"OK","Corregir")</f>
        <v>Corregir</v>
      </c>
      <c r="Z4203" s="10" t="str">
        <f>+IF(Tabla2[[#This Row],[Nro. DNI / CE]]="","Corregir",IF(LEN(Tabla2[[#This Row],[Nro. DNI / CE]])&gt;=8,"OK","Corregir"))</f>
        <v>Corregir</v>
      </c>
      <c r="AA4203" s="10">
        <f>COUNTIF(Tabla2[APELLIDOS Y NOMBRES],Tabla2[[#This Row],[APELLIDOS Y NOMBRES]])</f>
        <v>0</v>
      </c>
      <c r="AB4203" t="str">
        <f ca="1">+IFERROR(IF(Tabla2[[#This Row],[FECHA CESE/BAJA]]="","No Aplica",IF(AND(MONTH(Tabla2[[#This Row],[FECHA CESE/BAJA]])=MONTH(TODAY()-30),YEAR(Tabla2[[#This Row],[FECHA CESE/BAJA]])=YEAR(TODAY())),MONTH(TODAY()-30)&amp;"-"&amp;YEAR(TODAY()),"Borrar")),"No aplica")</f>
        <v>No Aplica</v>
      </c>
      <c r="AC4203" t="str">
        <f ca="1">+IFERROR(IF(Tabla2[[#This Row],[FECHA INICIO DE LABORES EN OBRA]]="","No Aplica",IF(AND(MONTH(Tabla2[[#This Row],[FECHA INICIO DE LABORES EN OBRA]])=MONTH(TODAY()-30),YEAR(Tabla2[[#This Row],[FECHA INICIO DE LABORES EN OBRA]])=YEAR(TODAY())),MONTH(TODAY()-30)&amp;"-"&amp;YEAR(TODAY()),"No Aplica")),"No Aplica")</f>
        <v>No Aplica</v>
      </c>
    </row>
    <row r="4204" spans="1:29" x14ac:dyDescent="0.25">
      <c r="A4204" s="2"/>
      <c r="B4204" s="3"/>
      <c r="C4204" s="3"/>
      <c r="D4204" s="3"/>
      <c r="E4204" s="3"/>
      <c r="F4204" s="36"/>
      <c r="G4204" s="3"/>
      <c r="H4204" s="3"/>
      <c r="I4204" s="3"/>
      <c r="J4204" s="3"/>
      <c r="K4204" s="3"/>
      <c r="L4204" s="8"/>
      <c r="M4204" s="5"/>
      <c r="N4204" s="13"/>
      <c r="O4204" s="5"/>
      <c r="P4204" s="8"/>
      <c r="Q4204" s="9"/>
      <c r="R4204" s="9" t="str">
        <f>IFERROR(VLOOKUP(Tabla2[[#This Row],[CONTRATISTA PRNCIPAL]],Hoja1!$L$5:$M$9,2,FALSE),"CJV")</f>
        <v>CJV</v>
      </c>
      <c r="S4204" s="9" t="str">
        <f>IF(Tabla2[[#This Row],[EMPRESA]]=Tabla2[[#This Row],[CONTRATISTA PRNCIPAL]],"Principal","Secundaria")</f>
        <v>Principal</v>
      </c>
      <c r="T4204" s="10">
        <f>IFERROR(1/COUNTIF(Tabla2[CONTRATISTA PRNCIPAL],Tabla2[[#This Row],[CONTRATISTA PRNCIPAL]]),0)</f>
        <v>0</v>
      </c>
      <c r="U4204" s="33" t="str">
        <f ca="1">IF(((TODAY()-Tabla2[[#This Row],[FECHA NACIMIENTO]])/365)&lt;18,"Corregir", IF(((TODAY()-Tabla2[[#This Row],[FECHA NACIMIENTO]])/365)&gt;80, "Corregir",ROUNDDOWN(((TODAY()-Tabla2[[#This Row],[FECHA NACIMIENTO]])/365),0)))</f>
        <v>Corregir</v>
      </c>
      <c r="V420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04" s="34" t="str">
        <f ca="1">+IF(Tabla2[[#This Row],[Edad]]="Corregir","Corregir","Ok")</f>
        <v>Corregir</v>
      </c>
      <c r="X4204" s="10" t="str">
        <f>+IFERROR(VLOOKUP(Tabla2[[#This Row],[DISTRITO SEGÚN DNI]],Hoja1!$A$2:$B$55,2,FALSE),"No")</f>
        <v>No</v>
      </c>
      <c r="Y4204" s="10" t="str">
        <f>IF(OR(LOWER(Tabla2[[#This Row],[GENERO]])="masculino", LOWER(Tabla2[[#This Row],[GENERO]])="femenino"),"OK","Corregir")</f>
        <v>Corregir</v>
      </c>
      <c r="Z4204" s="10" t="str">
        <f>+IF(Tabla2[[#This Row],[Nro. DNI / CE]]="","Corregir",IF(LEN(Tabla2[[#This Row],[Nro. DNI / CE]])&gt;=8,"OK","Corregir"))</f>
        <v>Corregir</v>
      </c>
      <c r="AA4204" s="10">
        <f>COUNTIF(Tabla2[APELLIDOS Y NOMBRES],Tabla2[[#This Row],[APELLIDOS Y NOMBRES]])</f>
        <v>0</v>
      </c>
      <c r="AB4204" t="str">
        <f ca="1">+IFERROR(IF(Tabla2[[#This Row],[FECHA CESE/BAJA]]="","No Aplica",IF(AND(MONTH(Tabla2[[#This Row],[FECHA CESE/BAJA]])=MONTH(TODAY()-30),YEAR(Tabla2[[#This Row],[FECHA CESE/BAJA]])=YEAR(TODAY())),MONTH(TODAY()-30)&amp;"-"&amp;YEAR(TODAY()),"Borrar")),"No aplica")</f>
        <v>No Aplica</v>
      </c>
      <c r="AC4204" t="str">
        <f ca="1">+IFERROR(IF(Tabla2[[#This Row],[FECHA INICIO DE LABORES EN OBRA]]="","No Aplica",IF(AND(MONTH(Tabla2[[#This Row],[FECHA INICIO DE LABORES EN OBRA]])=MONTH(TODAY()-30),YEAR(Tabla2[[#This Row],[FECHA INICIO DE LABORES EN OBRA]])=YEAR(TODAY())),MONTH(TODAY()-30)&amp;"-"&amp;YEAR(TODAY()),"No Aplica")),"No Aplica")</f>
        <v>No Aplica</v>
      </c>
    </row>
    <row r="4205" spans="1:29" x14ac:dyDescent="0.25">
      <c r="A4205" s="2"/>
      <c r="B4205" s="3"/>
      <c r="C4205" s="3"/>
      <c r="D4205" s="3"/>
      <c r="E4205" s="3"/>
      <c r="F4205" s="36"/>
      <c r="G4205" s="3"/>
      <c r="H4205" s="3"/>
      <c r="I4205" s="3"/>
      <c r="J4205" s="3"/>
      <c r="K4205" s="3"/>
      <c r="L4205" s="8"/>
      <c r="M4205" s="5"/>
      <c r="N4205" s="13"/>
      <c r="O4205" s="5"/>
      <c r="P4205" s="8"/>
      <c r="Q4205" s="9"/>
      <c r="R4205" s="9" t="str">
        <f>IFERROR(VLOOKUP(Tabla2[[#This Row],[CONTRATISTA PRNCIPAL]],Hoja1!$L$5:$M$9,2,FALSE),"CJV")</f>
        <v>CJV</v>
      </c>
      <c r="S4205" s="9" t="str">
        <f>IF(Tabla2[[#This Row],[EMPRESA]]=Tabla2[[#This Row],[CONTRATISTA PRNCIPAL]],"Principal","Secundaria")</f>
        <v>Principal</v>
      </c>
      <c r="T4205" s="10">
        <f>IFERROR(1/COUNTIF(Tabla2[CONTRATISTA PRNCIPAL],Tabla2[[#This Row],[CONTRATISTA PRNCIPAL]]),0)</f>
        <v>0</v>
      </c>
      <c r="U4205" s="33" t="str">
        <f ca="1">IF(((TODAY()-Tabla2[[#This Row],[FECHA NACIMIENTO]])/365)&lt;18,"Corregir", IF(((TODAY()-Tabla2[[#This Row],[FECHA NACIMIENTO]])/365)&gt;80, "Corregir",ROUNDDOWN(((TODAY()-Tabla2[[#This Row],[FECHA NACIMIENTO]])/365),0)))</f>
        <v>Corregir</v>
      </c>
      <c r="V420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05" s="34" t="str">
        <f ca="1">+IF(Tabla2[[#This Row],[Edad]]="Corregir","Corregir","Ok")</f>
        <v>Corregir</v>
      </c>
      <c r="X4205" s="10" t="str">
        <f>+IFERROR(VLOOKUP(Tabla2[[#This Row],[DISTRITO SEGÚN DNI]],Hoja1!$A$2:$B$55,2,FALSE),"No")</f>
        <v>No</v>
      </c>
      <c r="Y4205" s="10" t="str">
        <f>IF(OR(LOWER(Tabla2[[#This Row],[GENERO]])="masculino", LOWER(Tabla2[[#This Row],[GENERO]])="femenino"),"OK","Corregir")</f>
        <v>Corregir</v>
      </c>
      <c r="Z4205" s="10" t="str">
        <f>+IF(Tabla2[[#This Row],[Nro. DNI / CE]]="","Corregir",IF(LEN(Tabla2[[#This Row],[Nro. DNI / CE]])&gt;=8,"OK","Corregir"))</f>
        <v>Corregir</v>
      </c>
      <c r="AA4205" s="10">
        <f>COUNTIF(Tabla2[APELLIDOS Y NOMBRES],Tabla2[[#This Row],[APELLIDOS Y NOMBRES]])</f>
        <v>0</v>
      </c>
      <c r="AB4205" t="str">
        <f ca="1">+IFERROR(IF(Tabla2[[#This Row],[FECHA CESE/BAJA]]="","No Aplica",IF(AND(MONTH(Tabla2[[#This Row],[FECHA CESE/BAJA]])=MONTH(TODAY()-30),YEAR(Tabla2[[#This Row],[FECHA CESE/BAJA]])=YEAR(TODAY())),MONTH(TODAY()-30)&amp;"-"&amp;YEAR(TODAY()),"Borrar")),"No aplica")</f>
        <v>No Aplica</v>
      </c>
      <c r="AC4205" t="str">
        <f ca="1">+IFERROR(IF(Tabla2[[#This Row],[FECHA INICIO DE LABORES EN OBRA]]="","No Aplica",IF(AND(MONTH(Tabla2[[#This Row],[FECHA INICIO DE LABORES EN OBRA]])=MONTH(TODAY()-30),YEAR(Tabla2[[#This Row],[FECHA INICIO DE LABORES EN OBRA]])=YEAR(TODAY())),MONTH(TODAY()-30)&amp;"-"&amp;YEAR(TODAY()),"No Aplica")),"No Aplica")</f>
        <v>No Aplica</v>
      </c>
    </row>
    <row r="4206" spans="1:29" x14ac:dyDescent="0.25">
      <c r="A4206" s="2"/>
      <c r="B4206" s="3"/>
      <c r="C4206" s="3"/>
      <c r="D4206" s="3"/>
      <c r="E4206" s="3"/>
      <c r="F4206" s="36"/>
      <c r="G4206" s="3"/>
      <c r="H4206" s="3"/>
      <c r="I4206" s="3"/>
      <c r="J4206" s="3"/>
      <c r="K4206" s="3"/>
      <c r="L4206" s="8"/>
      <c r="M4206" s="5"/>
      <c r="N4206" s="13"/>
      <c r="O4206" s="5"/>
      <c r="P4206" s="8"/>
      <c r="Q4206" s="9"/>
      <c r="R4206" s="9" t="str">
        <f>IFERROR(VLOOKUP(Tabla2[[#This Row],[CONTRATISTA PRNCIPAL]],Hoja1!$L$5:$M$9,2,FALSE),"CJV")</f>
        <v>CJV</v>
      </c>
      <c r="S4206" s="9" t="str">
        <f>IF(Tabla2[[#This Row],[EMPRESA]]=Tabla2[[#This Row],[CONTRATISTA PRNCIPAL]],"Principal","Secundaria")</f>
        <v>Principal</v>
      </c>
      <c r="T4206" s="10">
        <f>IFERROR(1/COUNTIF(Tabla2[CONTRATISTA PRNCIPAL],Tabla2[[#This Row],[CONTRATISTA PRNCIPAL]]),0)</f>
        <v>0</v>
      </c>
      <c r="U4206" s="33" t="str">
        <f ca="1">IF(((TODAY()-Tabla2[[#This Row],[FECHA NACIMIENTO]])/365)&lt;18,"Corregir", IF(((TODAY()-Tabla2[[#This Row],[FECHA NACIMIENTO]])/365)&gt;80, "Corregir",ROUNDDOWN(((TODAY()-Tabla2[[#This Row],[FECHA NACIMIENTO]])/365),0)))</f>
        <v>Corregir</v>
      </c>
      <c r="V420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06" s="34" t="str">
        <f ca="1">+IF(Tabla2[[#This Row],[Edad]]="Corregir","Corregir","Ok")</f>
        <v>Corregir</v>
      </c>
      <c r="X4206" s="10" t="str">
        <f>+IFERROR(VLOOKUP(Tabla2[[#This Row],[DISTRITO SEGÚN DNI]],Hoja1!$A$2:$B$55,2,FALSE),"No")</f>
        <v>No</v>
      </c>
      <c r="Y4206" s="10" t="str">
        <f>IF(OR(LOWER(Tabla2[[#This Row],[GENERO]])="masculino", LOWER(Tabla2[[#This Row],[GENERO]])="femenino"),"OK","Corregir")</f>
        <v>Corregir</v>
      </c>
      <c r="Z4206" s="10" t="str">
        <f>+IF(Tabla2[[#This Row],[Nro. DNI / CE]]="","Corregir",IF(LEN(Tabla2[[#This Row],[Nro. DNI / CE]])&gt;=8,"OK","Corregir"))</f>
        <v>Corregir</v>
      </c>
      <c r="AA4206" s="10">
        <f>COUNTIF(Tabla2[APELLIDOS Y NOMBRES],Tabla2[[#This Row],[APELLIDOS Y NOMBRES]])</f>
        <v>0</v>
      </c>
      <c r="AB4206" t="str">
        <f ca="1">+IFERROR(IF(Tabla2[[#This Row],[FECHA CESE/BAJA]]="","No Aplica",IF(AND(MONTH(Tabla2[[#This Row],[FECHA CESE/BAJA]])=MONTH(TODAY()-30),YEAR(Tabla2[[#This Row],[FECHA CESE/BAJA]])=YEAR(TODAY())),MONTH(TODAY()-30)&amp;"-"&amp;YEAR(TODAY()),"Borrar")),"No aplica")</f>
        <v>No Aplica</v>
      </c>
      <c r="AC4206" t="str">
        <f ca="1">+IFERROR(IF(Tabla2[[#This Row],[FECHA INICIO DE LABORES EN OBRA]]="","No Aplica",IF(AND(MONTH(Tabla2[[#This Row],[FECHA INICIO DE LABORES EN OBRA]])=MONTH(TODAY()-30),YEAR(Tabla2[[#This Row],[FECHA INICIO DE LABORES EN OBRA]])=YEAR(TODAY())),MONTH(TODAY()-30)&amp;"-"&amp;YEAR(TODAY()),"No Aplica")),"No Aplica")</f>
        <v>No Aplica</v>
      </c>
    </row>
    <row r="4207" spans="1:29" x14ac:dyDescent="0.25">
      <c r="A4207" s="2"/>
      <c r="B4207" s="3"/>
      <c r="C4207" s="3"/>
      <c r="D4207" s="3"/>
      <c r="E4207" s="3"/>
      <c r="F4207" s="36"/>
      <c r="G4207" s="3"/>
      <c r="H4207" s="3"/>
      <c r="I4207" s="3"/>
      <c r="J4207" s="3"/>
      <c r="K4207" s="3"/>
      <c r="L4207" s="8"/>
      <c r="M4207" s="5"/>
      <c r="N4207" s="13"/>
      <c r="O4207" s="5"/>
      <c r="P4207" s="8"/>
      <c r="Q4207" s="9"/>
      <c r="R4207" s="9" t="str">
        <f>IFERROR(VLOOKUP(Tabla2[[#This Row],[CONTRATISTA PRNCIPAL]],Hoja1!$L$5:$M$9,2,FALSE),"CJV")</f>
        <v>CJV</v>
      </c>
      <c r="S4207" s="9" t="str">
        <f>IF(Tabla2[[#This Row],[EMPRESA]]=Tabla2[[#This Row],[CONTRATISTA PRNCIPAL]],"Principal","Secundaria")</f>
        <v>Principal</v>
      </c>
      <c r="T4207" s="10">
        <f>IFERROR(1/COUNTIF(Tabla2[CONTRATISTA PRNCIPAL],Tabla2[[#This Row],[CONTRATISTA PRNCIPAL]]),0)</f>
        <v>0</v>
      </c>
      <c r="U4207" s="33" t="str">
        <f ca="1">IF(((TODAY()-Tabla2[[#This Row],[FECHA NACIMIENTO]])/365)&lt;18,"Corregir", IF(((TODAY()-Tabla2[[#This Row],[FECHA NACIMIENTO]])/365)&gt;80, "Corregir",ROUNDDOWN(((TODAY()-Tabla2[[#This Row],[FECHA NACIMIENTO]])/365),0)))</f>
        <v>Corregir</v>
      </c>
      <c r="V420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07" s="34" t="str">
        <f ca="1">+IF(Tabla2[[#This Row],[Edad]]="Corregir","Corregir","Ok")</f>
        <v>Corregir</v>
      </c>
      <c r="X4207" s="10" t="str">
        <f>+IFERROR(VLOOKUP(Tabla2[[#This Row],[DISTRITO SEGÚN DNI]],Hoja1!$A$2:$B$55,2,FALSE),"No")</f>
        <v>No</v>
      </c>
      <c r="Y4207" s="10" t="str">
        <f>IF(OR(LOWER(Tabla2[[#This Row],[GENERO]])="masculino", LOWER(Tabla2[[#This Row],[GENERO]])="femenino"),"OK","Corregir")</f>
        <v>Corregir</v>
      </c>
      <c r="Z4207" s="10" t="str">
        <f>+IF(Tabla2[[#This Row],[Nro. DNI / CE]]="","Corregir",IF(LEN(Tabla2[[#This Row],[Nro. DNI / CE]])&gt;=8,"OK","Corregir"))</f>
        <v>Corregir</v>
      </c>
      <c r="AA4207" s="10">
        <f>COUNTIF(Tabla2[APELLIDOS Y NOMBRES],Tabla2[[#This Row],[APELLIDOS Y NOMBRES]])</f>
        <v>0</v>
      </c>
      <c r="AB4207" t="str">
        <f ca="1">+IFERROR(IF(Tabla2[[#This Row],[FECHA CESE/BAJA]]="","No Aplica",IF(AND(MONTH(Tabla2[[#This Row],[FECHA CESE/BAJA]])=MONTH(TODAY()-30),YEAR(Tabla2[[#This Row],[FECHA CESE/BAJA]])=YEAR(TODAY())),MONTH(TODAY()-30)&amp;"-"&amp;YEAR(TODAY()),"Borrar")),"No aplica")</f>
        <v>No Aplica</v>
      </c>
      <c r="AC4207" t="str">
        <f ca="1">+IFERROR(IF(Tabla2[[#This Row],[FECHA INICIO DE LABORES EN OBRA]]="","No Aplica",IF(AND(MONTH(Tabla2[[#This Row],[FECHA INICIO DE LABORES EN OBRA]])=MONTH(TODAY()-30),YEAR(Tabla2[[#This Row],[FECHA INICIO DE LABORES EN OBRA]])=YEAR(TODAY())),MONTH(TODAY()-30)&amp;"-"&amp;YEAR(TODAY()),"No Aplica")),"No Aplica")</f>
        <v>No Aplica</v>
      </c>
    </row>
    <row r="4208" spans="1:29" x14ac:dyDescent="0.25">
      <c r="A4208" s="2"/>
      <c r="B4208" s="3"/>
      <c r="C4208" s="3"/>
      <c r="D4208" s="3"/>
      <c r="E4208" s="3"/>
      <c r="F4208" s="36"/>
      <c r="G4208" s="3"/>
      <c r="H4208" s="3"/>
      <c r="I4208" s="3"/>
      <c r="J4208" s="3"/>
      <c r="K4208" s="3"/>
      <c r="L4208" s="8"/>
      <c r="M4208" s="5"/>
      <c r="N4208" s="13"/>
      <c r="O4208" s="5"/>
      <c r="P4208" s="8"/>
      <c r="Q4208" s="9"/>
      <c r="R4208" s="9" t="str">
        <f>IFERROR(VLOOKUP(Tabla2[[#This Row],[CONTRATISTA PRNCIPAL]],Hoja1!$L$5:$M$9,2,FALSE),"CJV")</f>
        <v>CJV</v>
      </c>
      <c r="S4208" s="9" t="str">
        <f>IF(Tabla2[[#This Row],[EMPRESA]]=Tabla2[[#This Row],[CONTRATISTA PRNCIPAL]],"Principal","Secundaria")</f>
        <v>Principal</v>
      </c>
      <c r="T4208" s="10">
        <f>IFERROR(1/COUNTIF(Tabla2[CONTRATISTA PRNCIPAL],Tabla2[[#This Row],[CONTRATISTA PRNCIPAL]]),0)</f>
        <v>0</v>
      </c>
      <c r="U4208" s="33" t="str">
        <f ca="1">IF(((TODAY()-Tabla2[[#This Row],[FECHA NACIMIENTO]])/365)&lt;18,"Corregir", IF(((TODAY()-Tabla2[[#This Row],[FECHA NACIMIENTO]])/365)&gt;80, "Corregir",ROUNDDOWN(((TODAY()-Tabla2[[#This Row],[FECHA NACIMIENTO]])/365),0)))</f>
        <v>Corregir</v>
      </c>
      <c r="V420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08" s="34" t="str">
        <f ca="1">+IF(Tabla2[[#This Row],[Edad]]="Corregir","Corregir","Ok")</f>
        <v>Corregir</v>
      </c>
      <c r="X4208" s="10" t="str">
        <f>+IFERROR(VLOOKUP(Tabla2[[#This Row],[DISTRITO SEGÚN DNI]],Hoja1!$A$2:$B$55,2,FALSE),"No")</f>
        <v>No</v>
      </c>
      <c r="Y4208" s="10" t="str">
        <f>IF(OR(LOWER(Tabla2[[#This Row],[GENERO]])="masculino", LOWER(Tabla2[[#This Row],[GENERO]])="femenino"),"OK","Corregir")</f>
        <v>Corregir</v>
      </c>
      <c r="Z4208" s="10" t="str">
        <f>+IF(Tabla2[[#This Row],[Nro. DNI / CE]]="","Corregir",IF(LEN(Tabla2[[#This Row],[Nro. DNI / CE]])&gt;=8,"OK","Corregir"))</f>
        <v>Corregir</v>
      </c>
      <c r="AA4208" s="10">
        <f>COUNTIF(Tabla2[APELLIDOS Y NOMBRES],Tabla2[[#This Row],[APELLIDOS Y NOMBRES]])</f>
        <v>0</v>
      </c>
      <c r="AB4208" t="str">
        <f ca="1">+IFERROR(IF(Tabla2[[#This Row],[FECHA CESE/BAJA]]="","No Aplica",IF(AND(MONTH(Tabla2[[#This Row],[FECHA CESE/BAJA]])=MONTH(TODAY()-30),YEAR(Tabla2[[#This Row],[FECHA CESE/BAJA]])=YEAR(TODAY())),MONTH(TODAY()-30)&amp;"-"&amp;YEAR(TODAY()),"Borrar")),"No aplica")</f>
        <v>No Aplica</v>
      </c>
      <c r="AC4208" t="str">
        <f ca="1">+IFERROR(IF(Tabla2[[#This Row],[FECHA INICIO DE LABORES EN OBRA]]="","No Aplica",IF(AND(MONTH(Tabla2[[#This Row],[FECHA INICIO DE LABORES EN OBRA]])=MONTH(TODAY()-30),YEAR(Tabla2[[#This Row],[FECHA INICIO DE LABORES EN OBRA]])=YEAR(TODAY())),MONTH(TODAY()-30)&amp;"-"&amp;YEAR(TODAY()),"No Aplica")),"No Aplica")</f>
        <v>No Aplica</v>
      </c>
    </row>
    <row r="4209" spans="1:29" x14ac:dyDescent="0.25">
      <c r="A4209" s="2"/>
      <c r="B4209" s="3"/>
      <c r="C4209" s="3"/>
      <c r="D4209" s="3"/>
      <c r="E4209" s="3"/>
      <c r="F4209" s="36"/>
      <c r="G4209" s="3"/>
      <c r="H4209" s="3"/>
      <c r="I4209" s="3"/>
      <c r="J4209" s="3"/>
      <c r="K4209" s="3"/>
      <c r="L4209" s="8"/>
      <c r="M4209" s="5"/>
      <c r="N4209" s="13"/>
      <c r="O4209" s="5"/>
      <c r="P4209" s="8"/>
      <c r="Q4209" s="9"/>
      <c r="R4209" s="9" t="str">
        <f>IFERROR(VLOOKUP(Tabla2[[#This Row],[CONTRATISTA PRNCIPAL]],Hoja1!$L$5:$M$9,2,FALSE),"CJV")</f>
        <v>CJV</v>
      </c>
      <c r="S4209" s="9" t="str">
        <f>IF(Tabla2[[#This Row],[EMPRESA]]=Tabla2[[#This Row],[CONTRATISTA PRNCIPAL]],"Principal","Secundaria")</f>
        <v>Principal</v>
      </c>
      <c r="T4209" s="10">
        <f>IFERROR(1/COUNTIF(Tabla2[CONTRATISTA PRNCIPAL],Tabla2[[#This Row],[CONTRATISTA PRNCIPAL]]),0)</f>
        <v>0</v>
      </c>
      <c r="U4209" s="33" t="str">
        <f ca="1">IF(((TODAY()-Tabla2[[#This Row],[FECHA NACIMIENTO]])/365)&lt;18,"Corregir", IF(((TODAY()-Tabla2[[#This Row],[FECHA NACIMIENTO]])/365)&gt;80, "Corregir",ROUNDDOWN(((TODAY()-Tabla2[[#This Row],[FECHA NACIMIENTO]])/365),0)))</f>
        <v>Corregir</v>
      </c>
      <c r="V420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09" s="34" t="str">
        <f ca="1">+IF(Tabla2[[#This Row],[Edad]]="Corregir","Corregir","Ok")</f>
        <v>Corregir</v>
      </c>
      <c r="X4209" s="10" t="str">
        <f>+IFERROR(VLOOKUP(Tabla2[[#This Row],[DISTRITO SEGÚN DNI]],Hoja1!$A$2:$B$55,2,FALSE),"No")</f>
        <v>No</v>
      </c>
      <c r="Y4209" s="10" t="str">
        <f>IF(OR(LOWER(Tabla2[[#This Row],[GENERO]])="masculino", LOWER(Tabla2[[#This Row],[GENERO]])="femenino"),"OK","Corregir")</f>
        <v>Corregir</v>
      </c>
      <c r="Z4209" s="10" t="str">
        <f>+IF(Tabla2[[#This Row],[Nro. DNI / CE]]="","Corregir",IF(LEN(Tabla2[[#This Row],[Nro. DNI / CE]])&gt;=8,"OK","Corregir"))</f>
        <v>Corregir</v>
      </c>
      <c r="AA4209" s="10">
        <f>COUNTIF(Tabla2[APELLIDOS Y NOMBRES],Tabla2[[#This Row],[APELLIDOS Y NOMBRES]])</f>
        <v>0</v>
      </c>
      <c r="AB4209" t="str">
        <f ca="1">+IFERROR(IF(Tabla2[[#This Row],[FECHA CESE/BAJA]]="","No Aplica",IF(AND(MONTH(Tabla2[[#This Row],[FECHA CESE/BAJA]])=MONTH(TODAY()-30),YEAR(Tabla2[[#This Row],[FECHA CESE/BAJA]])=YEAR(TODAY())),MONTH(TODAY()-30)&amp;"-"&amp;YEAR(TODAY()),"Borrar")),"No aplica")</f>
        <v>No Aplica</v>
      </c>
      <c r="AC4209" t="str">
        <f ca="1">+IFERROR(IF(Tabla2[[#This Row],[FECHA INICIO DE LABORES EN OBRA]]="","No Aplica",IF(AND(MONTH(Tabla2[[#This Row],[FECHA INICIO DE LABORES EN OBRA]])=MONTH(TODAY()-30),YEAR(Tabla2[[#This Row],[FECHA INICIO DE LABORES EN OBRA]])=YEAR(TODAY())),MONTH(TODAY()-30)&amp;"-"&amp;YEAR(TODAY()),"No Aplica")),"No Aplica")</f>
        <v>No Aplica</v>
      </c>
    </row>
    <row r="4210" spans="1:29" x14ac:dyDescent="0.25">
      <c r="A4210" s="2"/>
      <c r="B4210" s="3"/>
      <c r="C4210" s="3"/>
      <c r="D4210" s="3"/>
      <c r="E4210" s="3"/>
      <c r="F4210" s="36"/>
      <c r="G4210" s="3"/>
      <c r="H4210" s="3"/>
      <c r="I4210" s="3"/>
      <c r="J4210" s="3"/>
      <c r="K4210" s="3"/>
      <c r="L4210" s="8"/>
      <c r="M4210" s="5"/>
      <c r="N4210" s="13"/>
      <c r="O4210" s="5"/>
      <c r="P4210" s="8"/>
      <c r="Q4210" s="9"/>
      <c r="R4210" s="9" t="str">
        <f>IFERROR(VLOOKUP(Tabla2[[#This Row],[CONTRATISTA PRNCIPAL]],Hoja1!$L$5:$M$9,2,FALSE),"CJV")</f>
        <v>CJV</v>
      </c>
      <c r="S4210" s="9" t="str">
        <f>IF(Tabla2[[#This Row],[EMPRESA]]=Tabla2[[#This Row],[CONTRATISTA PRNCIPAL]],"Principal","Secundaria")</f>
        <v>Principal</v>
      </c>
      <c r="T4210" s="10">
        <f>IFERROR(1/COUNTIF(Tabla2[CONTRATISTA PRNCIPAL],Tabla2[[#This Row],[CONTRATISTA PRNCIPAL]]),0)</f>
        <v>0</v>
      </c>
      <c r="U4210" s="33" t="str">
        <f ca="1">IF(((TODAY()-Tabla2[[#This Row],[FECHA NACIMIENTO]])/365)&lt;18,"Corregir", IF(((TODAY()-Tabla2[[#This Row],[FECHA NACIMIENTO]])/365)&gt;80, "Corregir",ROUNDDOWN(((TODAY()-Tabla2[[#This Row],[FECHA NACIMIENTO]])/365),0)))</f>
        <v>Corregir</v>
      </c>
      <c r="V421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10" s="34" t="str">
        <f ca="1">+IF(Tabla2[[#This Row],[Edad]]="Corregir","Corregir","Ok")</f>
        <v>Corregir</v>
      </c>
      <c r="X4210" s="10" t="str">
        <f>+IFERROR(VLOOKUP(Tabla2[[#This Row],[DISTRITO SEGÚN DNI]],Hoja1!$A$2:$B$55,2,FALSE),"No")</f>
        <v>No</v>
      </c>
      <c r="Y4210" s="10" t="str">
        <f>IF(OR(LOWER(Tabla2[[#This Row],[GENERO]])="masculino", LOWER(Tabla2[[#This Row],[GENERO]])="femenino"),"OK","Corregir")</f>
        <v>Corregir</v>
      </c>
      <c r="Z4210" s="10" t="str">
        <f>+IF(Tabla2[[#This Row],[Nro. DNI / CE]]="","Corregir",IF(LEN(Tabla2[[#This Row],[Nro. DNI / CE]])&gt;=8,"OK","Corregir"))</f>
        <v>Corregir</v>
      </c>
      <c r="AA4210" s="10">
        <f>COUNTIF(Tabla2[APELLIDOS Y NOMBRES],Tabla2[[#This Row],[APELLIDOS Y NOMBRES]])</f>
        <v>0</v>
      </c>
      <c r="AB4210" t="str">
        <f ca="1">+IFERROR(IF(Tabla2[[#This Row],[FECHA CESE/BAJA]]="","No Aplica",IF(AND(MONTH(Tabla2[[#This Row],[FECHA CESE/BAJA]])=MONTH(TODAY()-30),YEAR(Tabla2[[#This Row],[FECHA CESE/BAJA]])=YEAR(TODAY())),MONTH(TODAY()-30)&amp;"-"&amp;YEAR(TODAY()),"Borrar")),"No aplica")</f>
        <v>No Aplica</v>
      </c>
      <c r="AC4210" t="str">
        <f ca="1">+IFERROR(IF(Tabla2[[#This Row],[FECHA INICIO DE LABORES EN OBRA]]="","No Aplica",IF(AND(MONTH(Tabla2[[#This Row],[FECHA INICIO DE LABORES EN OBRA]])=MONTH(TODAY()-30),YEAR(Tabla2[[#This Row],[FECHA INICIO DE LABORES EN OBRA]])=YEAR(TODAY())),MONTH(TODAY()-30)&amp;"-"&amp;YEAR(TODAY()),"No Aplica")),"No Aplica")</f>
        <v>No Aplica</v>
      </c>
    </row>
    <row r="4211" spans="1:29" x14ac:dyDescent="0.25">
      <c r="A4211" s="2"/>
      <c r="B4211" s="3"/>
      <c r="C4211" s="3"/>
      <c r="D4211" s="3"/>
      <c r="E4211" s="3"/>
      <c r="F4211" s="36"/>
      <c r="G4211" s="3"/>
      <c r="H4211" s="3"/>
      <c r="I4211" s="3"/>
      <c r="J4211" s="3"/>
      <c r="K4211" s="3"/>
      <c r="L4211" s="8"/>
      <c r="M4211" s="5"/>
      <c r="N4211" s="13"/>
      <c r="O4211" s="5"/>
      <c r="P4211" s="8"/>
      <c r="Q4211" s="9"/>
      <c r="R4211" s="9" t="str">
        <f>IFERROR(VLOOKUP(Tabla2[[#This Row],[CONTRATISTA PRNCIPAL]],Hoja1!$L$5:$M$9,2,FALSE),"CJV")</f>
        <v>CJV</v>
      </c>
      <c r="S4211" s="9" t="str">
        <f>IF(Tabla2[[#This Row],[EMPRESA]]=Tabla2[[#This Row],[CONTRATISTA PRNCIPAL]],"Principal","Secundaria")</f>
        <v>Principal</v>
      </c>
      <c r="T4211" s="10">
        <f>IFERROR(1/COUNTIF(Tabla2[CONTRATISTA PRNCIPAL],Tabla2[[#This Row],[CONTRATISTA PRNCIPAL]]),0)</f>
        <v>0</v>
      </c>
      <c r="U4211" s="33" t="str">
        <f ca="1">IF(((TODAY()-Tabla2[[#This Row],[FECHA NACIMIENTO]])/365)&lt;18,"Corregir", IF(((TODAY()-Tabla2[[#This Row],[FECHA NACIMIENTO]])/365)&gt;80, "Corregir",ROUNDDOWN(((TODAY()-Tabla2[[#This Row],[FECHA NACIMIENTO]])/365),0)))</f>
        <v>Corregir</v>
      </c>
      <c r="V421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11" s="34" t="str">
        <f ca="1">+IF(Tabla2[[#This Row],[Edad]]="Corregir","Corregir","Ok")</f>
        <v>Corregir</v>
      </c>
      <c r="X4211" s="10" t="str">
        <f>+IFERROR(VLOOKUP(Tabla2[[#This Row],[DISTRITO SEGÚN DNI]],Hoja1!$A$2:$B$55,2,FALSE),"No")</f>
        <v>No</v>
      </c>
      <c r="Y4211" s="10" t="str">
        <f>IF(OR(LOWER(Tabla2[[#This Row],[GENERO]])="masculino", LOWER(Tabla2[[#This Row],[GENERO]])="femenino"),"OK","Corregir")</f>
        <v>Corregir</v>
      </c>
      <c r="Z4211" s="10" t="str">
        <f>+IF(Tabla2[[#This Row],[Nro. DNI / CE]]="","Corregir",IF(LEN(Tabla2[[#This Row],[Nro. DNI / CE]])&gt;=8,"OK","Corregir"))</f>
        <v>Corregir</v>
      </c>
      <c r="AA4211" s="10">
        <f>COUNTIF(Tabla2[APELLIDOS Y NOMBRES],Tabla2[[#This Row],[APELLIDOS Y NOMBRES]])</f>
        <v>0</v>
      </c>
      <c r="AB4211" t="str">
        <f ca="1">+IFERROR(IF(Tabla2[[#This Row],[FECHA CESE/BAJA]]="","No Aplica",IF(AND(MONTH(Tabla2[[#This Row],[FECHA CESE/BAJA]])=MONTH(TODAY()-30),YEAR(Tabla2[[#This Row],[FECHA CESE/BAJA]])=YEAR(TODAY())),MONTH(TODAY()-30)&amp;"-"&amp;YEAR(TODAY()),"Borrar")),"No aplica")</f>
        <v>No Aplica</v>
      </c>
      <c r="AC4211" t="str">
        <f ca="1">+IFERROR(IF(Tabla2[[#This Row],[FECHA INICIO DE LABORES EN OBRA]]="","No Aplica",IF(AND(MONTH(Tabla2[[#This Row],[FECHA INICIO DE LABORES EN OBRA]])=MONTH(TODAY()-30),YEAR(Tabla2[[#This Row],[FECHA INICIO DE LABORES EN OBRA]])=YEAR(TODAY())),MONTH(TODAY()-30)&amp;"-"&amp;YEAR(TODAY()),"No Aplica")),"No Aplica")</f>
        <v>No Aplica</v>
      </c>
    </row>
    <row r="4212" spans="1:29" x14ac:dyDescent="0.25">
      <c r="A4212" s="2"/>
      <c r="B4212" s="3"/>
      <c r="C4212" s="3"/>
      <c r="D4212" s="3"/>
      <c r="E4212" s="3"/>
      <c r="F4212" s="36"/>
      <c r="G4212" s="3"/>
      <c r="H4212" s="3"/>
      <c r="I4212" s="3"/>
      <c r="J4212" s="3"/>
      <c r="K4212" s="3"/>
      <c r="L4212" s="8"/>
      <c r="M4212" s="5"/>
      <c r="N4212" s="13"/>
      <c r="O4212" s="5"/>
      <c r="P4212" s="8"/>
      <c r="Q4212" s="9"/>
      <c r="R4212" s="9" t="str">
        <f>IFERROR(VLOOKUP(Tabla2[[#This Row],[CONTRATISTA PRNCIPAL]],Hoja1!$L$5:$M$9,2,FALSE),"CJV")</f>
        <v>CJV</v>
      </c>
      <c r="S4212" s="9" t="str">
        <f>IF(Tabla2[[#This Row],[EMPRESA]]=Tabla2[[#This Row],[CONTRATISTA PRNCIPAL]],"Principal","Secundaria")</f>
        <v>Principal</v>
      </c>
      <c r="T4212" s="10">
        <f>IFERROR(1/COUNTIF(Tabla2[CONTRATISTA PRNCIPAL],Tabla2[[#This Row],[CONTRATISTA PRNCIPAL]]),0)</f>
        <v>0</v>
      </c>
      <c r="U4212" s="33" t="str">
        <f ca="1">IF(((TODAY()-Tabla2[[#This Row],[FECHA NACIMIENTO]])/365)&lt;18,"Corregir", IF(((TODAY()-Tabla2[[#This Row],[FECHA NACIMIENTO]])/365)&gt;80, "Corregir",ROUNDDOWN(((TODAY()-Tabla2[[#This Row],[FECHA NACIMIENTO]])/365),0)))</f>
        <v>Corregir</v>
      </c>
      <c r="V421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12" s="34" t="str">
        <f ca="1">+IF(Tabla2[[#This Row],[Edad]]="Corregir","Corregir","Ok")</f>
        <v>Corregir</v>
      </c>
      <c r="X4212" s="10" t="str">
        <f>+IFERROR(VLOOKUP(Tabla2[[#This Row],[DISTRITO SEGÚN DNI]],Hoja1!$A$2:$B$55,2,FALSE),"No")</f>
        <v>No</v>
      </c>
      <c r="Y4212" s="10" t="str">
        <f>IF(OR(LOWER(Tabla2[[#This Row],[GENERO]])="masculino", LOWER(Tabla2[[#This Row],[GENERO]])="femenino"),"OK","Corregir")</f>
        <v>Corregir</v>
      </c>
      <c r="Z4212" s="10" t="str">
        <f>+IF(Tabla2[[#This Row],[Nro. DNI / CE]]="","Corregir",IF(LEN(Tabla2[[#This Row],[Nro. DNI / CE]])&gt;=8,"OK","Corregir"))</f>
        <v>Corregir</v>
      </c>
      <c r="AA4212" s="10">
        <f>COUNTIF(Tabla2[APELLIDOS Y NOMBRES],Tabla2[[#This Row],[APELLIDOS Y NOMBRES]])</f>
        <v>0</v>
      </c>
      <c r="AB4212" t="str">
        <f ca="1">+IFERROR(IF(Tabla2[[#This Row],[FECHA CESE/BAJA]]="","No Aplica",IF(AND(MONTH(Tabla2[[#This Row],[FECHA CESE/BAJA]])=MONTH(TODAY()-30),YEAR(Tabla2[[#This Row],[FECHA CESE/BAJA]])=YEAR(TODAY())),MONTH(TODAY()-30)&amp;"-"&amp;YEAR(TODAY()),"Borrar")),"No aplica")</f>
        <v>No Aplica</v>
      </c>
      <c r="AC4212" t="str">
        <f ca="1">+IFERROR(IF(Tabla2[[#This Row],[FECHA INICIO DE LABORES EN OBRA]]="","No Aplica",IF(AND(MONTH(Tabla2[[#This Row],[FECHA INICIO DE LABORES EN OBRA]])=MONTH(TODAY()-30),YEAR(Tabla2[[#This Row],[FECHA INICIO DE LABORES EN OBRA]])=YEAR(TODAY())),MONTH(TODAY()-30)&amp;"-"&amp;YEAR(TODAY()),"No Aplica")),"No Aplica")</f>
        <v>No Aplica</v>
      </c>
    </row>
    <row r="4213" spans="1:29" x14ac:dyDescent="0.25">
      <c r="A4213" s="2"/>
      <c r="B4213" s="3"/>
      <c r="C4213" s="3"/>
      <c r="D4213" s="3"/>
      <c r="E4213" s="3"/>
      <c r="F4213" s="36"/>
      <c r="G4213" s="3"/>
      <c r="H4213" s="3"/>
      <c r="I4213" s="3"/>
      <c r="J4213" s="3"/>
      <c r="K4213" s="3"/>
      <c r="L4213" s="8"/>
      <c r="M4213" s="5"/>
      <c r="N4213" s="13"/>
      <c r="O4213" s="5"/>
      <c r="P4213" s="8"/>
      <c r="Q4213" s="9"/>
      <c r="R4213" s="9" t="str">
        <f>IFERROR(VLOOKUP(Tabla2[[#This Row],[CONTRATISTA PRNCIPAL]],Hoja1!$L$5:$M$9,2,FALSE),"CJV")</f>
        <v>CJV</v>
      </c>
      <c r="S4213" s="9" t="str">
        <f>IF(Tabla2[[#This Row],[EMPRESA]]=Tabla2[[#This Row],[CONTRATISTA PRNCIPAL]],"Principal","Secundaria")</f>
        <v>Principal</v>
      </c>
      <c r="T4213" s="10">
        <f>IFERROR(1/COUNTIF(Tabla2[CONTRATISTA PRNCIPAL],Tabla2[[#This Row],[CONTRATISTA PRNCIPAL]]),0)</f>
        <v>0</v>
      </c>
      <c r="U4213" s="33" t="str">
        <f ca="1">IF(((TODAY()-Tabla2[[#This Row],[FECHA NACIMIENTO]])/365)&lt;18,"Corregir", IF(((TODAY()-Tabla2[[#This Row],[FECHA NACIMIENTO]])/365)&gt;80, "Corregir",ROUNDDOWN(((TODAY()-Tabla2[[#This Row],[FECHA NACIMIENTO]])/365),0)))</f>
        <v>Corregir</v>
      </c>
      <c r="V421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13" s="34" t="str">
        <f ca="1">+IF(Tabla2[[#This Row],[Edad]]="Corregir","Corregir","Ok")</f>
        <v>Corregir</v>
      </c>
      <c r="X4213" s="10" t="str">
        <f>+IFERROR(VLOOKUP(Tabla2[[#This Row],[DISTRITO SEGÚN DNI]],Hoja1!$A$2:$B$55,2,FALSE),"No")</f>
        <v>No</v>
      </c>
      <c r="Y4213" s="10" t="str">
        <f>IF(OR(LOWER(Tabla2[[#This Row],[GENERO]])="masculino", LOWER(Tabla2[[#This Row],[GENERO]])="femenino"),"OK","Corregir")</f>
        <v>Corregir</v>
      </c>
      <c r="Z4213" s="10" t="str">
        <f>+IF(Tabla2[[#This Row],[Nro. DNI / CE]]="","Corregir",IF(LEN(Tabla2[[#This Row],[Nro. DNI / CE]])&gt;=8,"OK","Corregir"))</f>
        <v>Corregir</v>
      </c>
      <c r="AA4213" s="10">
        <f>COUNTIF(Tabla2[APELLIDOS Y NOMBRES],Tabla2[[#This Row],[APELLIDOS Y NOMBRES]])</f>
        <v>0</v>
      </c>
      <c r="AB4213" t="str">
        <f ca="1">+IFERROR(IF(Tabla2[[#This Row],[FECHA CESE/BAJA]]="","No Aplica",IF(AND(MONTH(Tabla2[[#This Row],[FECHA CESE/BAJA]])=MONTH(TODAY()-30),YEAR(Tabla2[[#This Row],[FECHA CESE/BAJA]])=YEAR(TODAY())),MONTH(TODAY()-30)&amp;"-"&amp;YEAR(TODAY()),"Borrar")),"No aplica")</f>
        <v>No Aplica</v>
      </c>
      <c r="AC4213" t="str">
        <f ca="1">+IFERROR(IF(Tabla2[[#This Row],[FECHA INICIO DE LABORES EN OBRA]]="","No Aplica",IF(AND(MONTH(Tabla2[[#This Row],[FECHA INICIO DE LABORES EN OBRA]])=MONTH(TODAY()-30),YEAR(Tabla2[[#This Row],[FECHA INICIO DE LABORES EN OBRA]])=YEAR(TODAY())),MONTH(TODAY()-30)&amp;"-"&amp;YEAR(TODAY()),"No Aplica")),"No Aplica")</f>
        <v>No Aplica</v>
      </c>
    </row>
    <row r="4214" spans="1:29" x14ac:dyDescent="0.25">
      <c r="A4214" s="2"/>
      <c r="B4214" s="3"/>
      <c r="C4214" s="3"/>
      <c r="D4214" s="3"/>
      <c r="E4214" s="3"/>
      <c r="F4214" s="36"/>
      <c r="G4214" s="3"/>
      <c r="H4214" s="3"/>
      <c r="I4214" s="3"/>
      <c r="J4214" s="3"/>
      <c r="K4214" s="3"/>
      <c r="L4214" s="8"/>
      <c r="M4214" s="5"/>
      <c r="N4214" s="13"/>
      <c r="O4214" s="5"/>
      <c r="P4214" s="8"/>
      <c r="Q4214" s="9"/>
      <c r="R4214" s="9" t="str">
        <f>IFERROR(VLOOKUP(Tabla2[[#This Row],[CONTRATISTA PRNCIPAL]],Hoja1!$L$5:$M$9,2,FALSE),"CJV")</f>
        <v>CJV</v>
      </c>
      <c r="S4214" s="9" t="str">
        <f>IF(Tabla2[[#This Row],[EMPRESA]]=Tabla2[[#This Row],[CONTRATISTA PRNCIPAL]],"Principal","Secundaria")</f>
        <v>Principal</v>
      </c>
      <c r="T4214" s="10">
        <f>IFERROR(1/COUNTIF(Tabla2[CONTRATISTA PRNCIPAL],Tabla2[[#This Row],[CONTRATISTA PRNCIPAL]]),0)</f>
        <v>0</v>
      </c>
      <c r="U4214" s="33" t="str">
        <f ca="1">IF(((TODAY()-Tabla2[[#This Row],[FECHA NACIMIENTO]])/365)&lt;18,"Corregir", IF(((TODAY()-Tabla2[[#This Row],[FECHA NACIMIENTO]])/365)&gt;80, "Corregir",ROUNDDOWN(((TODAY()-Tabla2[[#This Row],[FECHA NACIMIENTO]])/365),0)))</f>
        <v>Corregir</v>
      </c>
      <c r="V421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14" s="34" t="str">
        <f ca="1">+IF(Tabla2[[#This Row],[Edad]]="Corregir","Corregir","Ok")</f>
        <v>Corregir</v>
      </c>
      <c r="X4214" s="10" t="str">
        <f>+IFERROR(VLOOKUP(Tabla2[[#This Row],[DISTRITO SEGÚN DNI]],Hoja1!$A$2:$B$55,2,FALSE),"No")</f>
        <v>No</v>
      </c>
      <c r="Y4214" s="10" t="str">
        <f>IF(OR(LOWER(Tabla2[[#This Row],[GENERO]])="masculino", LOWER(Tabla2[[#This Row],[GENERO]])="femenino"),"OK","Corregir")</f>
        <v>Corregir</v>
      </c>
      <c r="Z4214" s="10" t="str">
        <f>+IF(Tabla2[[#This Row],[Nro. DNI / CE]]="","Corregir",IF(LEN(Tabla2[[#This Row],[Nro. DNI / CE]])&gt;=8,"OK","Corregir"))</f>
        <v>Corregir</v>
      </c>
      <c r="AA4214" s="10">
        <f>COUNTIF(Tabla2[APELLIDOS Y NOMBRES],Tabla2[[#This Row],[APELLIDOS Y NOMBRES]])</f>
        <v>0</v>
      </c>
      <c r="AB4214" t="str">
        <f ca="1">+IFERROR(IF(Tabla2[[#This Row],[FECHA CESE/BAJA]]="","No Aplica",IF(AND(MONTH(Tabla2[[#This Row],[FECHA CESE/BAJA]])=MONTH(TODAY()-30),YEAR(Tabla2[[#This Row],[FECHA CESE/BAJA]])=YEAR(TODAY())),MONTH(TODAY()-30)&amp;"-"&amp;YEAR(TODAY()),"Borrar")),"No aplica")</f>
        <v>No Aplica</v>
      </c>
      <c r="AC4214" t="str">
        <f ca="1">+IFERROR(IF(Tabla2[[#This Row],[FECHA INICIO DE LABORES EN OBRA]]="","No Aplica",IF(AND(MONTH(Tabla2[[#This Row],[FECHA INICIO DE LABORES EN OBRA]])=MONTH(TODAY()-30),YEAR(Tabla2[[#This Row],[FECHA INICIO DE LABORES EN OBRA]])=YEAR(TODAY())),MONTH(TODAY()-30)&amp;"-"&amp;YEAR(TODAY()),"No Aplica")),"No Aplica")</f>
        <v>No Aplica</v>
      </c>
    </row>
    <row r="4215" spans="1:29" x14ac:dyDescent="0.25">
      <c r="A4215" s="2"/>
      <c r="B4215" s="3"/>
      <c r="C4215" s="3"/>
      <c r="D4215" s="3"/>
      <c r="E4215" s="3"/>
      <c r="F4215" s="36"/>
      <c r="G4215" s="3"/>
      <c r="H4215" s="3"/>
      <c r="I4215" s="3"/>
      <c r="J4215" s="3"/>
      <c r="K4215" s="3"/>
      <c r="L4215" s="8"/>
      <c r="M4215" s="5"/>
      <c r="N4215" s="13"/>
      <c r="O4215" s="5"/>
      <c r="P4215" s="8"/>
      <c r="Q4215" s="9"/>
      <c r="R4215" s="9" t="str">
        <f>IFERROR(VLOOKUP(Tabla2[[#This Row],[CONTRATISTA PRNCIPAL]],Hoja1!$L$5:$M$9,2,FALSE),"CJV")</f>
        <v>CJV</v>
      </c>
      <c r="S4215" s="9" t="str">
        <f>IF(Tabla2[[#This Row],[EMPRESA]]=Tabla2[[#This Row],[CONTRATISTA PRNCIPAL]],"Principal","Secundaria")</f>
        <v>Principal</v>
      </c>
      <c r="T4215" s="10">
        <f>IFERROR(1/COUNTIF(Tabla2[CONTRATISTA PRNCIPAL],Tabla2[[#This Row],[CONTRATISTA PRNCIPAL]]),0)</f>
        <v>0</v>
      </c>
      <c r="U4215" s="33" t="str">
        <f ca="1">IF(((TODAY()-Tabla2[[#This Row],[FECHA NACIMIENTO]])/365)&lt;18,"Corregir", IF(((TODAY()-Tabla2[[#This Row],[FECHA NACIMIENTO]])/365)&gt;80, "Corregir",ROUNDDOWN(((TODAY()-Tabla2[[#This Row],[FECHA NACIMIENTO]])/365),0)))</f>
        <v>Corregir</v>
      </c>
      <c r="V421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15" s="34" t="str">
        <f ca="1">+IF(Tabla2[[#This Row],[Edad]]="Corregir","Corregir","Ok")</f>
        <v>Corregir</v>
      </c>
      <c r="X4215" s="10" t="str">
        <f>+IFERROR(VLOOKUP(Tabla2[[#This Row],[DISTRITO SEGÚN DNI]],Hoja1!$A$2:$B$55,2,FALSE),"No")</f>
        <v>No</v>
      </c>
      <c r="Y4215" s="10" t="str">
        <f>IF(OR(LOWER(Tabla2[[#This Row],[GENERO]])="masculino", LOWER(Tabla2[[#This Row],[GENERO]])="femenino"),"OK","Corregir")</f>
        <v>Corregir</v>
      </c>
      <c r="Z4215" s="10" t="str">
        <f>+IF(Tabla2[[#This Row],[Nro. DNI / CE]]="","Corregir",IF(LEN(Tabla2[[#This Row],[Nro. DNI / CE]])&gt;=8,"OK","Corregir"))</f>
        <v>Corregir</v>
      </c>
      <c r="AA4215" s="10">
        <f>COUNTIF(Tabla2[APELLIDOS Y NOMBRES],Tabla2[[#This Row],[APELLIDOS Y NOMBRES]])</f>
        <v>0</v>
      </c>
      <c r="AB4215" t="str">
        <f ca="1">+IFERROR(IF(Tabla2[[#This Row],[FECHA CESE/BAJA]]="","No Aplica",IF(AND(MONTH(Tabla2[[#This Row],[FECHA CESE/BAJA]])=MONTH(TODAY()-30),YEAR(Tabla2[[#This Row],[FECHA CESE/BAJA]])=YEAR(TODAY())),MONTH(TODAY()-30)&amp;"-"&amp;YEAR(TODAY()),"Borrar")),"No aplica")</f>
        <v>No Aplica</v>
      </c>
      <c r="AC4215" t="str">
        <f ca="1">+IFERROR(IF(Tabla2[[#This Row],[FECHA INICIO DE LABORES EN OBRA]]="","No Aplica",IF(AND(MONTH(Tabla2[[#This Row],[FECHA INICIO DE LABORES EN OBRA]])=MONTH(TODAY()-30),YEAR(Tabla2[[#This Row],[FECHA INICIO DE LABORES EN OBRA]])=YEAR(TODAY())),MONTH(TODAY()-30)&amp;"-"&amp;YEAR(TODAY()),"No Aplica")),"No Aplica")</f>
        <v>No Aplica</v>
      </c>
    </row>
    <row r="4216" spans="1:29" x14ac:dyDescent="0.25">
      <c r="A4216" s="2"/>
      <c r="B4216" s="3"/>
      <c r="C4216" s="3"/>
      <c r="D4216" s="3"/>
      <c r="E4216" s="3"/>
      <c r="F4216" s="36"/>
      <c r="G4216" s="3"/>
      <c r="H4216" s="3"/>
      <c r="I4216" s="3"/>
      <c r="J4216" s="3"/>
      <c r="K4216" s="3"/>
      <c r="L4216" s="8"/>
      <c r="M4216" s="5"/>
      <c r="N4216" s="13"/>
      <c r="O4216" s="5"/>
      <c r="P4216" s="8"/>
      <c r="Q4216" s="9"/>
      <c r="R4216" s="9" t="str">
        <f>IFERROR(VLOOKUP(Tabla2[[#This Row],[CONTRATISTA PRNCIPAL]],Hoja1!$L$5:$M$9,2,FALSE),"CJV")</f>
        <v>CJV</v>
      </c>
      <c r="S4216" s="9" t="str">
        <f>IF(Tabla2[[#This Row],[EMPRESA]]=Tabla2[[#This Row],[CONTRATISTA PRNCIPAL]],"Principal","Secundaria")</f>
        <v>Principal</v>
      </c>
      <c r="T4216" s="10">
        <f>IFERROR(1/COUNTIF(Tabla2[CONTRATISTA PRNCIPAL],Tabla2[[#This Row],[CONTRATISTA PRNCIPAL]]),0)</f>
        <v>0</v>
      </c>
      <c r="U4216" s="33" t="str">
        <f ca="1">IF(((TODAY()-Tabla2[[#This Row],[FECHA NACIMIENTO]])/365)&lt;18,"Corregir", IF(((TODAY()-Tabla2[[#This Row],[FECHA NACIMIENTO]])/365)&gt;80, "Corregir",ROUNDDOWN(((TODAY()-Tabla2[[#This Row],[FECHA NACIMIENTO]])/365),0)))</f>
        <v>Corregir</v>
      </c>
      <c r="V421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16" s="34" t="str">
        <f ca="1">+IF(Tabla2[[#This Row],[Edad]]="Corregir","Corregir","Ok")</f>
        <v>Corregir</v>
      </c>
      <c r="X4216" s="10" t="str">
        <f>+IFERROR(VLOOKUP(Tabla2[[#This Row],[DISTRITO SEGÚN DNI]],Hoja1!$A$2:$B$55,2,FALSE),"No")</f>
        <v>No</v>
      </c>
      <c r="Y4216" s="10" t="str">
        <f>IF(OR(LOWER(Tabla2[[#This Row],[GENERO]])="masculino", LOWER(Tabla2[[#This Row],[GENERO]])="femenino"),"OK","Corregir")</f>
        <v>Corregir</v>
      </c>
      <c r="Z4216" s="10" t="str">
        <f>+IF(Tabla2[[#This Row],[Nro. DNI / CE]]="","Corregir",IF(LEN(Tabla2[[#This Row],[Nro. DNI / CE]])&gt;=8,"OK","Corregir"))</f>
        <v>Corregir</v>
      </c>
      <c r="AA4216" s="10">
        <f>COUNTIF(Tabla2[APELLIDOS Y NOMBRES],Tabla2[[#This Row],[APELLIDOS Y NOMBRES]])</f>
        <v>0</v>
      </c>
      <c r="AB4216" t="str">
        <f ca="1">+IFERROR(IF(Tabla2[[#This Row],[FECHA CESE/BAJA]]="","No Aplica",IF(AND(MONTH(Tabla2[[#This Row],[FECHA CESE/BAJA]])=MONTH(TODAY()-30),YEAR(Tabla2[[#This Row],[FECHA CESE/BAJA]])=YEAR(TODAY())),MONTH(TODAY()-30)&amp;"-"&amp;YEAR(TODAY()),"Borrar")),"No aplica")</f>
        <v>No Aplica</v>
      </c>
      <c r="AC4216" t="str">
        <f ca="1">+IFERROR(IF(Tabla2[[#This Row],[FECHA INICIO DE LABORES EN OBRA]]="","No Aplica",IF(AND(MONTH(Tabla2[[#This Row],[FECHA INICIO DE LABORES EN OBRA]])=MONTH(TODAY()-30),YEAR(Tabla2[[#This Row],[FECHA INICIO DE LABORES EN OBRA]])=YEAR(TODAY())),MONTH(TODAY()-30)&amp;"-"&amp;YEAR(TODAY()),"No Aplica")),"No Aplica")</f>
        <v>No Aplica</v>
      </c>
    </row>
    <row r="4217" spans="1:29" x14ac:dyDescent="0.25">
      <c r="A4217" s="2"/>
      <c r="B4217" s="3"/>
      <c r="C4217" s="3"/>
      <c r="D4217" s="3"/>
      <c r="E4217" s="3"/>
      <c r="F4217" s="36"/>
      <c r="G4217" s="3"/>
      <c r="H4217" s="3"/>
      <c r="I4217" s="3"/>
      <c r="J4217" s="3"/>
      <c r="K4217" s="3"/>
      <c r="L4217" s="8"/>
      <c r="M4217" s="5"/>
      <c r="N4217" s="13"/>
      <c r="O4217" s="5"/>
      <c r="P4217" s="8"/>
      <c r="Q4217" s="9"/>
      <c r="R4217" s="9" t="str">
        <f>IFERROR(VLOOKUP(Tabla2[[#This Row],[CONTRATISTA PRNCIPAL]],Hoja1!$L$5:$M$9,2,FALSE),"CJV")</f>
        <v>CJV</v>
      </c>
      <c r="S4217" s="9" t="str">
        <f>IF(Tabla2[[#This Row],[EMPRESA]]=Tabla2[[#This Row],[CONTRATISTA PRNCIPAL]],"Principal","Secundaria")</f>
        <v>Principal</v>
      </c>
      <c r="T4217" s="10">
        <f>IFERROR(1/COUNTIF(Tabla2[CONTRATISTA PRNCIPAL],Tabla2[[#This Row],[CONTRATISTA PRNCIPAL]]),0)</f>
        <v>0</v>
      </c>
      <c r="U4217" s="33" t="str">
        <f ca="1">IF(((TODAY()-Tabla2[[#This Row],[FECHA NACIMIENTO]])/365)&lt;18,"Corregir", IF(((TODAY()-Tabla2[[#This Row],[FECHA NACIMIENTO]])/365)&gt;80, "Corregir",ROUNDDOWN(((TODAY()-Tabla2[[#This Row],[FECHA NACIMIENTO]])/365),0)))</f>
        <v>Corregir</v>
      </c>
      <c r="V421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17" s="34" t="str">
        <f ca="1">+IF(Tabla2[[#This Row],[Edad]]="Corregir","Corregir","Ok")</f>
        <v>Corregir</v>
      </c>
      <c r="X4217" s="10" t="str">
        <f>+IFERROR(VLOOKUP(Tabla2[[#This Row],[DISTRITO SEGÚN DNI]],Hoja1!$A$2:$B$55,2,FALSE),"No")</f>
        <v>No</v>
      </c>
      <c r="Y4217" s="10" t="str">
        <f>IF(OR(LOWER(Tabla2[[#This Row],[GENERO]])="masculino", LOWER(Tabla2[[#This Row],[GENERO]])="femenino"),"OK","Corregir")</f>
        <v>Corregir</v>
      </c>
      <c r="Z4217" s="10" t="str">
        <f>+IF(Tabla2[[#This Row],[Nro. DNI / CE]]="","Corregir",IF(LEN(Tabla2[[#This Row],[Nro. DNI / CE]])&gt;=8,"OK","Corregir"))</f>
        <v>Corregir</v>
      </c>
      <c r="AA4217" s="10">
        <f>COUNTIF(Tabla2[APELLIDOS Y NOMBRES],Tabla2[[#This Row],[APELLIDOS Y NOMBRES]])</f>
        <v>0</v>
      </c>
      <c r="AB4217" t="str">
        <f ca="1">+IFERROR(IF(Tabla2[[#This Row],[FECHA CESE/BAJA]]="","No Aplica",IF(AND(MONTH(Tabla2[[#This Row],[FECHA CESE/BAJA]])=MONTH(TODAY()-30),YEAR(Tabla2[[#This Row],[FECHA CESE/BAJA]])=YEAR(TODAY())),MONTH(TODAY()-30)&amp;"-"&amp;YEAR(TODAY()),"Borrar")),"No aplica")</f>
        <v>No Aplica</v>
      </c>
      <c r="AC4217" t="str">
        <f ca="1">+IFERROR(IF(Tabla2[[#This Row],[FECHA INICIO DE LABORES EN OBRA]]="","No Aplica",IF(AND(MONTH(Tabla2[[#This Row],[FECHA INICIO DE LABORES EN OBRA]])=MONTH(TODAY()-30),YEAR(Tabla2[[#This Row],[FECHA INICIO DE LABORES EN OBRA]])=YEAR(TODAY())),MONTH(TODAY()-30)&amp;"-"&amp;YEAR(TODAY()),"No Aplica")),"No Aplica")</f>
        <v>No Aplica</v>
      </c>
    </row>
    <row r="4218" spans="1:29" x14ac:dyDescent="0.25">
      <c r="A4218" s="2"/>
      <c r="B4218" s="3"/>
      <c r="C4218" s="3"/>
      <c r="D4218" s="3"/>
      <c r="E4218" s="3"/>
      <c r="F4218" s="36"/>
      <c r="G4218" s="3"/>
      <c r="H4218" s="3"/>
      <c r="I4218" s="3"/>
      <c r="J4218" s="3"/>
      <c r="K4218" s="3"/>
      <c r="L4218" s="8"/>
      <c r="M4218" s="5"/>
      <c r="N4218" s="13"/>
      <c r="O4218" s="5"/>
      <c r="P4218" s="8"/>
      <c r="Q4218" s="9"/>
      <c r="R4218" s="9" t="str">
        <f>IFERROR(VLOOKUP(Tabla2[[#This Row],[CONTRATISTA PRNCIPAL]],Hoja1!$L$5:$M$9,2,FALSE),"CJV")</f>
        <v>CJV</v>
      </c>
      <c r="S4218" s="9" t="str">
        <f>IF(Tabla2[[#This Row],[EMPRESA]]=Tabla2[[#This Row],[CONTRATISTA PRNCIPAL]],"Principal","Secundaria")</f>
        <v>Principal</v>
      </c>
      <c r="T4218" s="10">
        <f>IFERROR(1/COUNTIF(Tabla2[CONTRATISTA PRNCIPAL],Tabla2[[#This Row],[CONTRATISTA PRNCIPAL]]),0)</f>
        <v>0</v>
      </c>
      <c r="U4218" s="33" t="str">
        <f ca="1">IF(((TODAY()-Tabla2[[#This Row],[FECHA NACIMIENTO]])/365)&lt;18,"Corregir", IF(((TODAY()-Tabla2[[#This Row],[FECHA NACIMIENTO]])/365)&gt;80, "Corregir",ROUNDDOWN(((TODAY()-Tabla2[[#This Row],[FECHA NACIMIENTO]])/365),0)))</f>
        <v>Corregir</v>
      </c>
      <c r="V421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18" s="34" t="str">
        <f ca="1">+IF(Tabla2[[#This Row],[Edad]]="Corregir","Corregir","Ok")</f>
        <v>Corregir</v>
      </c>
      <c r="X4218" s="10" t="str">
        <f>+IFERROR(VLOOKUP(Tabla2[[#This Row],[DISTRITO SEGÚN DNI]],Hoja1!$A$2:$B$55,2,FALSE),"No")</f>
        <v>No</v>
      </c>
      <c r="Y4218" s="10" t="str">
        <f>IF(OR(LOWER(Tabla2[[#This Row],[GENERO]])="masculino", LOWER(Tabla2[[#This Row],[GENERO]])="femenino"),"OK","Corregir")</f>
        <v>Corregir</v>
      </c>
      <c r="Z4218" s="10" t="str">
        <f>+IF(Tabla2[[#This Row],[Nro. DNI / CE]]="","Corregir",IF(LEN(Tabla2[[#This Row],[Nro. DNI / CE]])&gt;=8,"OK","Corregir"))</f>
        <v>Corregir</v>
      </c>
      <c r="AA4218" s="10">
        <f>COUNTIF(Tabla2[APELLIDOS Y NOMBRES],Tabla2[[#This Row],[APELLIDOS Y NOMBRES]])</f>
        <v>0</v>
      </c>
      <c r="AB4218" t="str">
        <f ca="1">+IFERROR(IF(Tabla2[[#This Row],[FECHA CESE/BAJA]]="","No Aplica",IF(AND(MONTH(Tabla2[[#This Row],[FECHA CESE/BAJA]])=MONTH(TODAY()-30),YEAR(Tabla2[[#This Row],[FECHA CESE/BAJA]])=YEAR(TODAY())),MONTH(TODAY()-30)&amp;"-"&amp;YEAR(TODAY()),"Borrar")),"No aplica")</f>
        <v>No Aplica</v>
      </c>
      <c r="AC4218" t="str">
        <f ca="1">+IFERROR(IF(Tabla2[[#This Row],[FECHA INICIO DE LABORES EN OBRA]]="","No Aplica",IF(AND(MONTH(Tabla2[[#This Row],[FECHA INICIO DE LABORES EN OBRA]])=MONTH(TODAY()-30),YEAR(Tabla2[[#This Row],[FECHA INICIO DE LABORES EN OBRA]])=YEAR(TODAY())),MONTH(TODAY()-30)&amp;"-"&amp;YEAR(TODAY()),"No Aplica")),"No Aplica")</f>
        <v>No Aplica</v>
      </c>
    </row>
    <row r="4219" spans="1:29" x14ac:dyDescent="0.25">
      <c r="A4219" s="2"/>
      <c r="B4219" s="3"/>
      <c r="C4219" s="3"/>
      <c r="D4219" s="3"/>
      <c r="E4219" s="3"/>
      <c r="F4219" s="36"/>
      <c r="G4219" s="3"/>
      <c r="H4219" s="3"/>
      <c r="I4219" s="3"/>
      <c r="J4219" s="3"/>
      <c r="K4219" s="3"/>
      <c r="L4219" s="8"/>
      <c r="M4219" s="5"/>
      <c r="N4219" s="13"/>
      <c r="O4219" s="5"/>
      <c r="P4219" s="8"/>
      <c r="Q4219" s="9"/>
      <c r="R4219" s="9" t="str">
        <f>IFERROR(VLOOKUP(Tabla2[[#This Row],[CONTRATISTA PRNCIPAL]],Hoja1!$L$5:$M$9,2,FALSE),"CJV")</f>
        <v>CJV</v>
      </c>
      <c r="S4219" s="9" t="str">
        <f>IF(Tabla2[[#This Row],[EMPRESA]]=Tabla2[[#This Row],[CONTRATISTA PRNCIPAL]],"Principal","Secundaria")</f>
        <v>Principal</v>
      </c>
      <c r="T4219" s="10">
        <f>IFERROR(1/COUNTIF(Tabla2[CONTRATISTA PRNCIPAL],Tabla2[[#This Row],[CONTRATISTA PRNCIPAL]]),0)</f>
        <v>0</v>
      </c>
      <c r="U4219" s="33" t="str">
        <f ca="1">IF(((TODAY()-Tabla2[[#This Row],[FECHA NACIMIENTO]])/365)&lt;18,"Corregir", IF(((TODAY()-Tabla2[[#This Row],[FECHA NACIMIENTO]])/365)&gt;80, "Corregir",ROUNDDOWN(((TODAY()-Tabla2[[#This Row],[FECHA NACIMIENTO]])/365),0)))</f>
        <v>Corregir</v>
      </c>
      <c r="V421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19" s="34" t="str">
        <f ca="1">+IF(Tabla2[[#This Row],[Edad]]="Corregir","Corregir","Ok")</f>
        <v>Corregir</v>
      </c>
      <c r="X4219" s="10" t="str">
        <f>+IFERROR(VLOOKUP(Tabla2[[#This Row],[DISTRITO SEGÚN DNI]],Hoja1!$A$2:$B$55,2,FALSE),"No")</f>
        <v>No</v>
      </c>
      <c r="Y4219" s="10" t="str">
        <f>IF(OR(LOWER(Tabla2[[#This Row],[GENERO]])="masculino", LOWER(Tabla2[[#This Row],[GENERO]])="femenino"),"OK","Corregir")</f>
        <v>Corregir</v>
      </c>
      <c r="Z4219" s="10" t="str">
        <f>+IF(Tabla2[[#This Row],[Nro. DNI / CE]]="","Corregir",IF(LEN(Tabla2[[#This Row],[Nro. DNI / CE]])&gt;=8,"OK","Corregir"))</f>
        <v>Corregir</v>
      </c>
      <c r="AA4219" s="10">
        <f>COUNTIF(Tabla2[APELLIDOS Y NOMBRES],Tabla2[[#This Row],[APELLIDOS Y NOMBRES]])</f>
        <v>0</v>
      </c>
      <c r="AB4219" t="str">
        <f ca="1">+IFERROR(IF(Tabla2[[#This Row],[FECHA CESE/BAJA]]="","No Aplica",IF(AND(MONTH(Tabla2[[#This Row],[FECHA CESE/BAJA]])=MONTH(TODAY()-30),YEAR(Tabla2[[#This Row],[FECHA CESE/BAJA]])=YEAR(TODAY())),MONTH(TODAY()-30)&amp;"-"&amp;YEAR(TODAY()),"Borrar")),"No aplica")</f>
        <v>No Aplica</v>
      </c>
      <c r="AC4219" t="str">
        <f ca="1">+IFERROR(IF(Tabla2[[#This Row],[FECHA INICIO DE LABORES EN OBRA]]="","No Aplica",IF(AND(MONTH(Tabla2[[#This Row],[FECHA INICIO DE LABORES EN OBRA]])=MONTH(TODAY()-30),YEAR(Tabla2[[#This Row],[FECHA INICIO DE LABORES EN OBRA]])=YEAR(TODAY())),MONTH(TODAY()-30)&amp;"-"&amp;YEAR(TODAY()),"No Aplica")),"No Aplica")</f>
        <v>No Aplica</v>
      </c>
    </row>
    <row r="4220" spans="1:29" x14ac:dyDescent="0.25">
      <c r="A4220" s="2"/>
      <c r="B4220" s="3"/>
      <c r="C4220" s="3"/>
      <c r="D4220" s="3"/>
      <c r="E4220" s="3"/>
      <c r="F4220" s="36"/>
      <c r="G4220" s="3"/>
      <c r="H4220" s="3"/>
      <c r="I4220" s="3"/>
      <c r="J4220" s="3"/>
      <c r="K4220" s="3"/>
      <c r="L4220" s="8"/>
      <c r="M4220" s="5"/>
      <c r="N4220" s="13"/>
      <c r="O4220" s="5"/>
      <c r="P4220" s="8"/>
      <c r="Q4220" s="9"/>
      <c r="R4220" s="9" t="str">
        <f>IFERROR(VLOOKUP(Tabla2[[#This Row],[CONTRATISTA PRNCIPAL]],Hoja1!$L$5:$M$9,2,FALSE),"CJV")</f>
        <v>CJV</v>
      </c>
      <c r="S4220" s="9" t="str">
        <f>IF(Tabla2[[#This Row],[EMPRESA]]=Tabla2[[#This Row],[CONTRATISTA PRNCIPAL]],"Principal","Secundaria")</f>
        <v>Principal</v>
      </c>
      <c r="T4220" s="10">
        <f>IFERROR(1/COUNTIF(Tabla2[CONTRATISTA PRNCIPAL],Tabla2[[#This Row],[CONTRATISTA PRNCIPAL]]),0)</f>
        <v>0</v>
      </c>
      <c r="U4220" s="33" t="str">
        <f ca="1">IF(((TODAY()-Tabla2[[#This Row],[FECHA NACIMIENTO]])/365)&lt;18,"Corregir", IF(((TODAY()-Tabla2[[#This Row],[FECHA NACIMIENTO]])/365)&gt;80, "Corregir",ROUNDDOWN(((TODAY()-Tabla2[[#This Row],[FECHA NACIMIENTO]])/365),0)))</f>
        <v>Corregir</v>
      </c>
      <c r="V422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20" s="34" t="str">
        <f ca="1">+IF(Tabla2[[#This Row],[Edad]]="Corregir","Corregir","Ok")</f>
        <v>Corregir</v>
      </c>
      <c r="X4220" s="10" t="str">
        <f>+IFERROR(VLOOKUP(Tabla2[[#This Row],[DISTRITO SEGÚN DNI]],Hoja1!$A$2:$B$55,2,FALSE),"No")</f>
        <v>No</v>
      </c>
      <c r="Y4220" s="10" t="str">
        <f>IF(OR(LOWER(Tabla2[[#This Row],[GENERO]])="masculino", LOWER(Tabla2[[#This Row],[GENERO]])="femenino"),"OK","Corregir")</f>
        <v>Corregir</v>
      </c>
      <c r="Z4220" s="10" t="str">
        <f>+IF(Tabla2[[#This Row],[Nro. DNI / CE]]="","Corregir",IF(LEN(Tabla2[[#This Row],[Nro. DNI / CE]])&gt;=8,"OK","Corregir"))</f>
        <v>Corregir</v>
      </c>
      <c r="AA4220" s="10">
        <f>COUNTIF(Tabla2[APELLIDOS Y NOMBRES],Tabla2[[#This Row],[APELLIDOS Y NOMBRES]])</f>
        <v>0</v>
      </c>
      <c r="AB4220" t="str">
        <f ca="1">+IFERROR(IF(Tabla2[[#This Row],[FECHA CESE/BAJA]]="","No Aplica",IF(AND(MONTH(Tabla2[[#This Row],[FECHA CESE/BAJA]])=MONTH(TODAY()-30),YEAR(Tabla2[[#This Row],[FECHA CESE/BAJA]])=YEAR(TODAY())),MONTH(TODAY()-30)&amp;"-"&amp;YEAR(TODAY()),"Borrar")),"No aplica")</f>
        <v>No Aplica</v>
      </c>
      <c r="AC4220" t="str">
        <f ca="1">+IFERROR(IF(Tabla2[[#This Row],[FECHA INICIO DE LABORES EN OBRA]]="","No Aplica",IF(AND(MONTH(Tabla2[[#This Row],[FECHA INICIO DE LABORES EN OBRA]])=MONTH(TODAY()-30),YEAR(Tabla2[[#This Row],[FECHA INICIO DE LABORES EN OBRA]])=YEAR(TODAY())),MONTH(TODAY()-30)&amp;"-"&amp;YEAR(TODAY()),"No Aplica")),"No Aplica")</f>
        <v>No Aplica</v>
      </c>
    </row>
    <row r="4221" spans="1:29" x14ac:dyDescent="0.25">
      <c r="A4221" s="2"/>
      <c r="B4221" s="3"/>
      <c r="C4221" s="3"/>
      <c r="D4221" s="3"/>
      <c r="E4221" s="3"/>
      <c r="F4221" s="36"/>
      <c r="G4221" s="3"/>
      <c r="H4221" s="3"/>
      <c r="I4221" s="3"/>
      <c r="J4221" s="3"/>
      <c r="K4221" s="3"/>
      <c r="L4221" s="8"/>
      <c r="M4221" s="5"/>
      <c r="N4221" s="13"/>
      <c r="O4221" s="5"/>
      <c r="P4221" s="8"/>
      <c r="Q4221" s="9"/>
      <c r="R4221" s="9" t="str">
        <f>IFERROR(VLOOKUP(Tabla2[[#This Row],[CONTRATISTA PRNCIPAL]],Hoja1!$L$5:$M$9,2,FALSE),"CJV")</f>
        <v>CJV</v>
      </c>
      <c r="S4221" s="9" t="str">
        <f>IF(Tabla2[[#This Row],[EMPRESA]]=Tabla2[[#This Row],[CONTRATISTA PRNCIPAL]],"Principal","Secundaria")</f>
        <v>Principal</v>
      </c>
      <c r="T4221" s="10">
        <f>IFERROR(1/COUNTIF(Tabla2[CONTRATISTA PRNCIPAL],Tabla2[[#This Row],[CONTRATISTA PRNCIPAL]]),0)</f>
        <v>0</v>
      </c>
      <c r="U4221" s="33" t="str">
        <f ca="1">IF(((TODAY()-Tabla2[[#This Row],[FECHA NACIMIENTO]])/365)&lt;18,"Corregir", IF(((TODAY()-Tabla2[[#This Row],[FECHA NACIMIENTO]])/365)&gt;80, "Corregir",ROUNDDOWN(((TODAY()-Tabla2[[#This Row],[FECHA NACIMIENTO]])/365),0)))</f>
        <v>Corregir</v>
      </c>
      <c r="V422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21" s="34" t="str">
        <f ca="1">+IF(Tabla2[[#This Row],[Edad]]="Corregir","Corregir","Ok")</f>
        <v>Corregir</v>
      </c>
      <c r="X4221" s="10" t="str">
        <f>+IFERROR(VLOOKUP(Tabla2[[#This Row],[DISTRITO SEGÚN DNI]],Hoja1!$A$2:$B$55,2,FALSE),"No")</f>
        <v>No</v>
      </c>
      <c r="Y4221" s="10" t="str">
        <f>IF(OR(LOWER(Tabla2[[#This Row],[GENERO]])="masculino", LOWER(Tabla2[[#This Row],[GENERO]])="femenino"),"OK","Corregir")</f>
        <v>Corregir</v>
      </c>
      <c r="Z4221" s="10" t="str">
        <f>+IF(Tabla2[[#This Row],[Nro. DNI / CE]]="","Corregir",IF(LEN(Tabla2[[#This Row],[Nro. DNI / CE]])&gt;=8,"OK","Corregir"))</f>
        <v>Corregir</v>
      </c>
      <c r="AA4221" s="10">
        <f>COUNTIF(Tabla2[APELLIDOS Y NOMBRES],Tabla2[[#This Row],[APELLIDOS Y NOMBRES]])</f>
        <v>0</v>
      </c>
      <c r="AB4221" t="str">
        <f ca="1">+IFERROR(IF(Tabla2[[#This Row],[FECHA CESE/BAJA]]="","No Aplica",IF(AND(MONTH(Tabla2[[#This Row],[FECHA CESE/BAJA]])=MONTH(TODAY()-30),YEAR(Tabla2[[#This Row],[FECHA CESE/BAJA]])=YEAR(TODAY())),MONTH(TODAY()-30)&amp;"-"&amp;YEAR(TODAY()),"Borrar")),"No aplica")</f>
        <v>No Aplica</v>
      </c>
      <c r="AC4221" t="str">
        <f ca="1">+IFERROR(IF(Tabla2[[#This Row],[FECHA INICIO DE LABORES EN OBRA]]="","No Aplica",IF(AND(MONTH(Tabla2[[#This Row],[FECHA INICIO DE LABORES EN OBRA]])=MONTH(TODAY()-30),YEAR(Tabla2[[#This Row],[FECHA INICIO DE LABORES EN OBRA]])=YEAR(TODAY())),MONTH(TODAY()-30)&amp;"-"&amp;YEAR(TODAY()),"No Aplica")),"No Aplica")</f>
        <v>No Aplica</v>
      </c>
    </row>
    <row r="4222" spans="1:29" x14ac:dyDescent="0.25">
      <c r="A4222" s="2"/>
      <c r="B4222" s="3"/>
      <c r="C4222" s="3"/>
      <c r="D4222" s="3"/>
      <c r="E4222" s="3"/>
      <c r="F4222" s="36"/>
      <c r="G4222" s="3"/>
      <c r="H4222" s="3"/>
      <c r="I4222" s="3"/>
      <c r="J4222" s="3"/>
      <c r="K4222" s="3"/>
      <c r="L4222" s="8"/>
      <c r="M4222" s="5"/>
      <c r="N4222" s="13"/>
      <c r="O4222" s="5"/>
      <c r="P4222" s="8"/>
      <c r="Q4222" s="9"/>
      <c r="R4222" s="9" t="str">
        <f>IFERROR(VLOOKUP(Tabla2[[#This Row],[CONTRATISTA PRNCIPAL]],Hoja1!$L$5:$M$9,2,FALSE),"CJV")</f>
        <v>CJV</v>
      </c>
      <c r="S4222" s="9" t="str">
        <f>IF(Tabla2[[#This Row],[EMPRESA]]=Tabla2[[#This Row],[CONTRATISTA PRNCIPAL]],"Principal","Secundaria")</f>
        <v>Principal</v>
      </c>
      <c r="T4222" s="10">
        <f>IFERROR(1/COUNTIF(Tabla2[CONTRATISTA PRNCIPAL],Tabla2[[#This Row],[CONTRATISTA PRNCIPAL]]),0)</f>
        <v>0</v>
      </c>
      <c r="U4222" s="33" t="str">
        <f ca="1">IF(((TODAY()-Tabla2[[#This Row],[FECHA NACIMIENTO]])/365)&lt;18,"Corregir", IF(((TODAY()-Tabla2[[#This Row],[FECHA NACIMIENTO]])/365)&gt;80, "Corregir",ROUNDDOWN(((TODAY()-Tabla2[[#This Row],[FECHA NACIMIENTO]])/365),0)))</f>
        <v>Corregir</v>
      </c>
      <c r="V422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22" s="34" t="str">
        <f ca="1">+IF(Tabla2[[#This Row],[Edad]]="Corregir","Corregir","Ok")</f>
        <v>Corregir</v>
      </c>
      <c r="X4222" s="10" t="str">
        <f>+IFERROR(VLOOKUP(Tabla2[[#This Row],[DISTRITO SEGÚN DNI]],Hoja1!$A$2:$B$55,2,FALSE),"No")</f>
        <v>No</v>
      </c>
      <c r="Y4222" s="10" t="str">
        <f>IF(OR(LOWER(Tabla2[[#This Row],[GENERO]])="masculino", LOWER(Tabla2[[#This Row],[GENERO]])="femenino"),"OK","Corregir")</f>
        <v>Corregir</v>
      </c>
      <c r="Z4222" s="10" t="str">
        <f>+IF(Tabla2[[#This Row],[Nro. DNI / CE]]="","Corregir",IF(LEN(Tabla2[[#This Row],[Nro. DNI / CE]])&gt;=8,"OK","Corregir"))</f>
        <v>Corregir</v>
      </c>
      <c r="AA4222" s="10">
        <f>COUNTIF(Tabla2[APELLIDOS Y NOMBRES],Tabla2[[#This Row],[APELLIDOS Y NOMBRES]])</f>
        <v>0</v>
      </c>
      <c r="AB4222" t="str">
        <f ca="1">+IFERROR(IF(Tabla2[[#This Row],[FECHA CESE/BAJA]]="","No Aplica",IF(AND(MONTH(Tabla2[[#This Row],[FECHA CESE/BAJA]])=MONTH(TODAY()-30),YEAR(Tabla2[[#This Row],[FECHA CESE/BAJA]])=YEAR(TODAY())),MONTH(TODAY()-30)&amp;"-"&amp;YEAR(TODAY()),"Borrar")),"No aplica")</f>
        <v>No Aplica</v>
      </c>
      <c r="AC4222" t="str">
        <f ca="1">+IFERROR(IF(Tabla2[[#This Row],[FECHA INICIO DE LABORES EN OBRA]]="","No Aplica",IF(AND(MONTH(Tabla2[[#This Row],[FECHA INICIO DE LABORES EN OBRA]])=MONTH(TODAY()-30),YEAR(Tabla2[[#This Row],[FECHA INICIO DE LABORES EN OBRA]])=YEAR(TODAY())),MONTH(TODAY()-30)&amp;"-"&amp;YEAR(TODAY()),"No Aplica")),"No Aplica")</f>
        <v>No Aplica</v>
      </c>
    </row>
    <row r="4223" spans="1:29" x14ac:dyDescent="0.25">
      <c r="A4223" s="2"/>
      <c r="B4223" s="3"/>
      <c r="C4223" s="3"/>
      <c r="D4223" s="3"/>
      <c r="E4223" s="3"/>
      <c r="F4223" s="36"/>
      <c r="G4223" s="3"/>
      <c r="H4223" s="3"/>
      <c r="I4223" s="3"/>
      <c r="J4223" s="3"/>
      <c r="K4223" s="3"/>
      <c r="L4223" s="8"/>
      <c r="M4223" s="5"/>
      <c r="N4223" s="13"/>
      <c r="O4223" s="5"/>
      <c r="P4223" s="8"/>
      <c r="Q4223" s="9"/>
      <c r="R4223" s="9" t="str">
        <f>IFERROR(VLOOKUP(Tabla2[[#This Row],[CONTRATISTA PRNCIPAL]],Hoja1!$L$5:$M$9,2,FALSE),"CJV")</f>
        <v>CJV</v>
      </c>
      <c r="S4223" s="9" t="str">
        <f>IF(Tabla2[[#This Row],[EMPRESA]]=Tabla2[[#This Row],[CONTRATISTA PRNCIPAL]],"Principal","Secundaria")</f>
        <v>Principal</v>
      </c>
      <c r="T4223" s="10">
        <f>IFERROR(1/COUNTIF(Tabla2[CONTRATISTA PRNCIPAL],Tabla2[[#This Row],[CONTRATISTA PRNCIPAL]]),0)</f>
        <v>0</v>
      </c>
      <c r="U4223" s="33" t="str">
        <f ca="1">IF(((TODAY()-Tabla2[[#This Row],[FECHA NACIMIENTO]])/365)&lt;18,"Corregir", IF(((TODAY()-Tabla2[[#This Row],[FECHA NACIMIENTO]])/365)&gt;80, "Corregir",ROUNDDOWN(((TODAY()-Tabla2[[#This Row],[FECHA NACIMIENTO]])/365),0)))</f>
        <v>Corregir</v>
      </c>
      <c r="V422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23" s="34" t="str">
        <f ca="1">+IF(Tabla2[[#This Row],[Edad]]="Corregir","Corregir","Ok")</f>
        <v>Corregir</v>
      </c>
      <c r="X4223" s="10" t="str">
        <f>+IFERROR(VLOOKUP(Tabla2[[#This Row],[DISTRITO SEGÚN DNI]],Hoja1!$A$2:$B$55,2,FALSE),"No")</f>
        <v>No</v>
      </c>
      <c r="Y4223" s="10" t="str">
        <f>IF(OR(LOWER(Tabla2[[#This Row],[GENERO]])="masculino", LOWER(Tabla2[[#This Row],[GENERO]])="femenino"),"OK","Corregir")</f>
        <v>Corregir</v>
      </c>
      <c r="Z4223" s="10" t="str">
        <f>+IF(Tabla2[[#This Row],[Nro. DNI / CE]]="","Corregir",IF(LEN(Tabla2[[#This Row],[Nro. DNI / CE]])&gt;=8,"OK","Corregir"))</f>
        <v>Corregir</v>
      </c>
      <c r="AA4223" s="10">
        <f>COUNTIF(Tabla2[APELLIDOS Y NOMBRES],Tabla2[[#This Row],[APELLIDOS Y NOMBRES]])</f>
        <v>0</v>
      </c>
      <c r="AB4223" t="str">
        <f ca="1">+IFERROR(IF(Tabla2[[#This Row],[FECHA CESE/BAJA]]="","No Aplica",IF(AND(MONTH(Tabla2[[#This Row],[FECHA CESE/BAJA]])=MONTH(TODAY()-30),YEAR(Tabla2[[#This Row],[FECHA CESE/BAJA]])=YEAR(TODAY())),MONTH(TODAY()-30)&amp;"-"&amp;YEAR(TODAY()),"Borrar")),"No aplica")</f>
        <v>No Aplica</v>
      </c>
      <c r="AC4223" t="str">
        <f ca="1">+IFERROR(IF(Tabla2[[#This Row],[FECHA INICIO DE LABORES EN OBRA]]="","No Aplica",IF(AND(MONTH(Tabla2[[#This Row],[FECHA INICIO DE LABORES EN OBRA]])=MONTH(TODAY()-30),YEAR(Tabla2[[#This Row],[FECHA INICIO DE LABORES EN OBRA]])=YEAR(TODAY())),MONTH(TODAY()-30)&amp;"-"&amp;YEAR(TODAY()),"No Aplica")),"No Aplica")</f>
        <v>No Aplica</v>
      </c>
    </row>
    <row r="4224" spans="1:29" x14ac:dyDescent="0.25">
      <c r="A4224" s="2"/>
      <c r="B4224" s="3"/>
      <c r="C4224" s="3"/>
      <c r="D4224" s="3"/>
      <c r="E4224" s="3"/>
      <c r="F4224" s="36"/>
      <c r="G4224" s="3"/>
      <c r="H4224" s="3"/>
      <c r="I4224" s="3"/>
      <c r="J4224" s="3"/>
      <c r="K4224" s="3"/>
      <c r="L4224" s="8"/>
      <c r="M4224" s="5"/>
      <c r="N4224" s="13"/>
      <c r="O4224" s="5"/>
      <c r="P4224" s="8"/>
      <c r="Q4224" s="9"/>
      <c r="R4224" s="9" t="str">
        <f>IFERROR(VLOOKUP(Tabla2[[#This Row],[CONTRATISTA PRNCIPAL]],Hoja1!$L$5:$M$9,2,FALSE),"CJV")</f>
        <v>CJV</v>
      </c>
      <c r="S4224" s="9" t="str">
        <f>IF(Tabla2[[#This Row],[EMPRESA]]=Tabla2[[#This Row],[CONTRATISTA PRNCIPAL]],"Principal","Secundaria")</f>
        <v>Principal</v>
      </c>
      <c r="T4224" s="10">
        <f>IFERROR(1/COUNTIF(Tabla2[CONTRATISTA PRNCIPAL],Tabla2[[#This Row],[CONTRATISTA PRNCIPAL]]),0)</f>
        <v>0</v>
      </c>
      <c r="U4224" s="33" t="str">
        <f ca="1">IF(((TODAY()-Tabla2[[#This Row],[FECHA NACIMIENTO]])/365)&lt;18,"Corregir", IF(((TODAY()-Tabla2[[#This Row],[FECHA NACIMIENTO]])/365)&gt;80, "Corregir",ROUNDDOWN(((TODAY()-Tabla2[[#This Row],[FECHA NACIMIENTO]])/365),0)))</f>
        <v>Corregir</v>
      </c>
      <c r="V422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24" s="34" t="str">
        <f ca="1">+IF(Tabla2[[#This Row],[Edad]]="Corregir","Corregir","Ok")</f>
        <v>Corregir</v>
      </c>
      <c r="X4224" s="10" t="str">
        <f>+IFERROR(VLOOKUP(Tabla2[[#This Row],[DISTRITO SEGÚN DNI]],Hoja1!$A$2:$B$55,2,FALSE),"No")</f>
        <v>No</v>
      </c>
      <c r="Y4224" s="10" t="str">
        <f>IF(OR(LOWER(Tabla2[[#This Row],[GENERO]])="masculino", LOWER(Tabla2[[#This Row],[GENERO]])="femenino"),"OK","Corregir")</f>
        <v>Corregir</v>
      </c>
      <c r="Z4224" s="10" t="str">
        <f>+IF(Tabla2[[#This Row],[Nro. DNI / CE]]="","Corregir",IF(LEN(Tabla2[[#This Row],[Nro. DNI / CE]])&gt;=8,"OK","Corregir"))</f>
        <v>Corregir</v>
      </c>
      <c r="AA4224" s="10">
        <f>COUNTIF(Tabla2[APELLIDOS Y NOMBRES],Tabla2[[#This Row],[APELLIDOS Y NOMBRES]])</f>
        <v>0</v>
      </c>
      <c r="AB4224" t="str">
        <f ca="1">+IFERROR(IF(Tabla2[[#This Row],[FECHA CESE/BAJA]]="","No Aplica",IF(AND(MONTH(Tabla2[[#This Row],[FECHA CESE/BAJA]])=MONTH(TODAY()-30),YEAR(Tabla2[[#This Row],[FECHA CESE/BAJA]])=YEAR(TODAY())),MONTH(TODAY()-30)&amp;"-"&amp;YEAR(TODAY()),"Borrar")),"No aplica")</f>
        <v>No Aplica</v>
      </c>
      <c r="AC4224" t="str">
        <f ca="1">+IFERROR(IF(Tabla2[[#This Row],[FECHA INICIO DE LABORES EN OBRA]]="","No Aplica",IF(AND(MONTH(Tabla2[[#This Row],[FECHA INICIO DE LABORES EN OBRA]])=MONTH(TODAY()-30),YEAR(Tabla2[[#This Row],[FECHA INICIO DE LABORES EN OBRA]])=YEAR(TODAY())),MONTH(TODAY()-30)&amp;"-"&amp;YEAR(TODAY()),"No Aplica")),"No Aplica")</f>
        <v>No Aplica</v>
      </c>
    </row>
    <row r="4225" spans="1:29" x14ac:dyDescent="0.25">
      <c r="A4225" s="2"/>
      <c r="B4225" s="3"/>
      <c r="C4225" s="3"/>
      <c r="D4225" s="3"/>
      <c r="E4225" s="3"/>
      <c r="F4225" s="36"/>
      <c r="G4225" s="3"/>
      <c r="H4225" s="3"/>
      <c r="I4225" s="3"/>
      <c r="J4225" s="3"/>
      <c r="K4225" s="3"/>
      <c r="L4225" s="8"/>
      <c r="M4225" s="5"/>
      <c r="N4225" s="13"/>
      <c r="O4225" s="5"/>
      <c r="P4225" s="8"/>
      <c r="Q4225" s="9"/>
      <c r="R4225" s="9" t="str">
        <f>IFERROR(VLOOKUP(Tabla2[[#This Row],[CONTRATISTA PRNCIPAL]],Hoja1!$L$5:$M$9,2,FALSE),"CJV")</f>
        <v>CJV</v>
      </c>
      <c r="S4225" s="9" t="str">
        <f>IF(Tabla2[[#This Row],[EMPRESA]]=Tabla2[[#This Row],[CONTRATISTA PRNCIPAL]],"Principal","Secundaria")</f>
        <v>Principal</v>
      </c>
      <c r="T4225" s="10">
        <f>IFERROR(1/COUNTIF(Tabla2[CONTRATISTA PRNCIPAL],Tabla2[[#This Row],[CONTRATISTA PRNCIPAL]]),0)</f>
        <v>0</v>
      </c>
      <c r="U4225" s="33" t="str">
        <f ca="1">IF(((TODAY()-Tabla2[[#This Row],[FECHA NACIMIENTO]])/365)&lt;18,"Corregir", IF(((TODAY()-Tabla2[[#This Row],[FECHA NACIMIENTO]])/365)&gt;80, "Corregir",ROUNDDOWN(((TODAY()-Tabla2[[#This Row],[FECHA NACIMIENTO]])/365),0)))</f>
        <v>Corregir</v>
      </c>
      <c r="V422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25" s="34" t="str">
        <f ca="1">+IF(Tabla2[[#This Row],[Edad]]="Corregir","Corregir","Ok")</f>
        <v>Corregir</v>
      </c>
      <c r="X4225" s="10" t="str">
        <f>+IFERROR(VLOOKUP(Tabla2[[#This Row],[DISTRITO SEGÚN DNI]],Hoja1!$A$2:$B$55,2,FALSE),"No")</f>
        <v>No</v>
      </c>
      <c r="Y4225" s="10" t="str">
        <f>IF(OR(LOWER(Tabla2[[#This Row],[GENERO]])="masculino", LOWER(Tabla2[[#This Row],[GENERO]])="femenino"),"OK","Corregir")</f>
        <v>Corregir</v>
      </c>
      <c r="Z4225" s="10" t="str">
        <f>+IF(Tabla2[[#This Row],[Nro. DNI / CE]]="","Corregir",IF(LEN(Tabla2[[#This Row],[Nro. DNI / CE]])&gt;=8,"OK","Corregir"))</f>
        <v>Corregir</v>
      </c>
      <c r="AA4225" s="10">
        <f>COUNTIF(Tabla2[APELLIDOS Y NOMBRES],Tabla2[[#This Row],[APELLIDOS Y NOMBRES]])</f>
        <v>0</v>
      </c>
      <c r="AB4225" t="str">
        <f ca="1">+IFERROR(IF(Tabla2[[#This Row],[FECHA CESE/BAJA]]="","No Aplica",IF(AND(MONTH(Tabla2[[#This Row],[FECHA CESE/BAJA]])=MONTH(TODAY()-30),YEAR(Tabla2[[#This Row],[FECHA CESE/BAJA]])=YEAR(TODAY())),MONTH(TODAY()-30)&amp;"-"&amp;YEAR(TODAY()),"Borrar")),"No aplica")</f>
        <v>No Aplica</v>
      </c>
      <c r="AC4225" t="str">
        <f ca="1">+IFERROR(IF(Tabla2[[#This Row],[FECHA INICIO DE LABORES EN OBRA]]="","No Aplica",IF(AND(MONTH(Tabla2[[#This Row],[FECHA INICIO DE LABORES EN OBRA]])=MONTH(TODAY()-30),YEAR(Tabla2[[#This Row],[FECHA INICIO DE LABORES EN OBRA]])=YEAR(TODAY())),MONTH(TODAY()-30)&amp;"-"&amp;YEAR(TODAY()),"No Aplica")),"No Aplica")</f>
        <v>No Aplica</v>
      </c>
    </row>
    <row r="4226" spans="1:29" x14ac:dyDescent="0.25">
      <c r="A4226" s="2"/>
      <c r="B4226" s="3"/>
      <c r="C4226" s="3"/>
      <c r="D4226" s="3"/>
      <c r="E4226" s="3"/>
      <c r="F4226" s="36"/>
      <c r="G4226" s="3"/>
      <c r="H4226" s="3"/>
      <c r="I4226" s="3"/>
      <c r="J4226" s="3"/>
      <c r="K4226" s="3"/>
      <c r="L4226" s="8"/>
      <c r="M4226" s="5"/>
      <c r="N4226" s="13"/>
      <c r="O4226" s="5"/>
      <c r="P4226" s="8"/>
      <c r="Q4226" s="9"/>
      <c r="R4226" s="9" t="str">
        <f>IFERROR(VLOOKUP(Tabla2[[#This Row],[CONTRATISTA PRNCIPAL]],Hoja1!$L$5:$M$9,2,FALSE),"CJV")</f>
        <v>CJV</v>
      </c>
      <c r="S4226" s="9" t="str">
        <f>IF(Tabla2[[#This Row],[EMPRESA]]=Tabla2[[#This Row],[CONTRATISTA PRNCIPAL]],"Principal","Secundaria")</f>
        <v>Principal</v>
      </c>
      <c r="T4226" s="10">
        <f>IFERROR(1/COUNTIF(Tabla2[CONTRATISTA PRNCIPAL],Tabla2[[#This Row],[CONTRATISTA PRNCIPAL]]),0)</f>
        <v>0</v>
      </c>
      <c r="U4226" s="33" t="str">
        <f ca="1">IF(((TODAY()-Tabla2[[#This Row],[FECHA NACIMIENTO]])/365)&lt;18,"Corregir", IF(((TODAY()-Tabla2[[#This Row],[FECHA NACIMIENTO]])/365)&gt;80, "Corregir",ROUNDDOWN(((TODAY()-Tabla2[[#This Row],[FECHA NACIMIENTO]])/365),0)))</f>
        <v>Corregir</v>
      </c>
      <c r="V422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26" s="34" t="str">
        <f ca="1">+IF(Tabla2[[#This Row],[Edad]]="Corregir","Corregir","Ok")</f>
        <v>Corregir</v>
      </c>
      <c r="X4226" s="10" t="str">
        <f>+IFERROR(VLOOKUP(Tabla2[[#This Row],[DISTRITO SEGÚN DNI]],Hoja1!$A$2:$B$55,2,FALSE),"No")</f>
        <v>No</v>
      </c>
      <c r="Y4226" s="10" t="str">
        <f>IF(OR(LOWER(Tabla2[[#This Row],[GENERO]])="masculino", LOWER(Tabla2[[#This Row],[GENERO]])="femenino"),"OK","Corregir")</f>
        <v>Corregir</v>
      </c>
      <c r="Z4226" s="10" t="str">
        <f>+IF(Tabla2[[#This Row],[Nro. DNI / CE]]="","Corregir",IF(LEN(Tabla2[[#This Row],[Nro. DNI / CE]])&gt;=8,"OK","Corregir"))</f>
        <v>Corregir</v>
      </c>
      <c r="AA4226" s="10">
        <f>COUNTIF(Tabla2[APELLIDOS Y NOMBRES],Tabla2[[#This Row],[APELLIDOS Y NOMBRES]])</f>
        <v>0</v>
      </c>
      <c r="AB4226" t="str">
        <f ca="1">+IFERROR(IF(Tabla2[[#This Row],[FECHA CESE/BAJA]]="","No Aplica",IF(AND(MONTH(Tabla2[[#This Row],[FECHA CESE/BAJA]])=MONTH(TODAY()-30),YEAR(Tabla2[[#This Row],[FECHA CESE/BAJA]])=YEAR(TODAY())),MONTH(TODAY()-30)&amp;"-"&amp;YEAR(TODAY()),"Borrar")),"No aplica")</f>
        <v>No Aplica</v>
      </c>
      <c r="AC4226" t="str">
        <f ca="1">+IFERROR(IF(Tabla2[[#This Row],[FECHA INICIO DE LABORES EN OBRA]]="","No Aplica",IF(AND(MONTH(Tabla2[[#This Row],[FECHA INICIO DE LABORES EN OBRA]])=MONTH(TODAY()-30),YEAR(Tabla2[[#This Row],[FECHA INICIO DE LABORES EN OBRA]])=YEAR(TODAY())),MONTH(TODAY()-30)&amp;"-"&amp;YEAR(TODAY()),"No Aplica")),"No Aplica")</f>
        <v>No Aplica</v>
      </c>
    </row>
    <row r="4227" spans="1:29" x14ac:dyDescent="0.25">
      <c r="A4227" s="2"/>
      <c r="B4227" s="3"/>
      <c r="C4227" s="3"/>
      <c r="D4227" s="3"/>
      <c r="E4227" s="3"/>
      <c r="F4227" s="36"/>
      <c r="G4227" s="3"/>
      <c r="H4227" s="3"/>
      <c r="I4227" s="3"/>
      <c r="J4227" s="3"/>
      <c r="K4227" s="3"/>
      <c r="L4227" s="8"/>
      <c r="M4227" s="5"/>
      <c r="N4227" s="13"/>
      <c r="O4227" s="5"/>
      <c r="P4227" s="8"/>
      <c r="Q4227" s="9"/>
      <c r="R4227" s="9" t="str">
        <f>IFERROR(VLOOKUP(Tabla2[[#This Row],[CONTRATISTA PRNCIPAL]],Hoja1!$L$5:$M$9,2,FALSE),"CJV")</f>
        <v>CJV</v>
      </c>
      <c r="S4227" s="9" t="str">
        <f>IF(Tabla2[[#This Row],[EMPRESA]]=Tabla2[[#This Row],[CONTRATISTA PRNCIPAL]],"Principal","Secundaria")</f>
        <v>Principal</v>
      </c>
      <c r="T4227" s="10">
        <f>IFERROR(1/COUNTIF(Tabla2[CONTRATISTA PRNCIPAL],Tabla2[[#This Row],[CONTRATISTA PRNCIPAL]]),0)</f>
        <v>0</v>
      </c>
      <c r="U4227" s="33" t="str">
        <f ca="1">IF(((TODAY()-Tabla2[[#This Row],[FECHA NACIMIENTO]])/365)&lt;18,"Corregir", IF(((TODAY()-Tabla2[[#This Row],[FECHA NACIMIENTO]])/365)&gt;80, "Corregir",ROUNDDOWN(((TODAY()-Tabla2[[#This Row],[FECHA NACIMIENTO]])/365),0)))</f>
        <v>Corregir</v>
      </c>
      <c r="V422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27" s="34" t="str">
        <f ca="1">+IF(Tabla2[[#This Row],[Edad]]="Corregir","Corregir","Ok")</f>
        <v>Corregir</v>
      </c>
      <c r="X4227" s="10" t="str">
        <f>+IFERROR(VLOOKUP(Tabla2[[#This Row],[DISTRITO SEGÚN DNI]],Hoja1!$A$2:$B$55,2,FALSE),"No")</f>
        <v>No</v>
      </c>
      <c r="Y4227" s="10" t="str">
        <f>IF(OR(LOWER(Tabla2[[#This Row],[GENERO]])="masculino", LOWER(Tabla2[[#This Row],[GENERO]])="femenino"),"OK","Corregir")</f>
        <v>Corregir</v>
      </c>
      <c r="Z4227" s="10" t="str">
        <f>+IF(Tabla2[[#This Row],[Nro. DNI / CE]]="","Corregir",IF(LEN(Tabla2[[#This Row],[Nro. DNI / CE]])&gt;=8,"OK","Corregir"))</f>
        <v>Corregir</v>
      </c>
      <c r="AA4227" s="10">
        <f>COUNTIF(Tabla2[APELLIDOS Y NOMBRES],Tabla2[[#This Row],[APELLIDOS Y NOMBRES]])</f>
        <v>0</v>
      </c>
      <c r="AB4227" t="str">
        <f ca="1">+IFERROR(IF(Tabla2[[#This Row],[FECHA CESE/BAJA]]="","No Aplica",IF(AND(MONTH(Tabla2[[#This Row],[FECHA CESE/BAJA]])=MONTH(TODAY()-30),YEAR(Tabla2[[#This Row],[FECHA CESE/BAJA]])=YEAR(TODAY())),MONTH(TODAY()-30)&amp;"-"&amp;YEAR(TODAY()),"Borrar")),"No aplica")</f>
        <v>No Aplica</v>
      </c>
      <c r="AC4227" t="str">
        <f ca="1">+IFERROR(IF(Tabla2[[#This Row],[FECHA INICIO DE LABORES EN OBRA]]="","No Aplica",IF(AND(MONTH(Tabla2[[#This Row],[FECHA INICIO DE LABORES EN OBRA]])=MONTH(TODAY()-30),YEAR(Tabla2[[#This Row],[FECHA INICIO DE LABORES EN OBRA]])=YEAR(TODAY())),MONTH(TODAY()-30)&amp;"-"&amp;YEAR(TODAY()),"No Aplica")),"No Aplica")</f>
        <v>No Aplica</v>
      </c>
    </row>
    <row r="4228" spans="1:29" x14ac:dyDescent="0.25">
      <c r="A4228" s="2"/>
      <c r="B4228" s="3"/>
      <c r="C4228" s="3"/>
      <c r="D4228" s="3"/>
      <c r="E4228" s="3"/>
      <c r="F4228" s="36"/>
      <c r="G4228" s="3"/>
      <c r="H4228" s="3"/>
      <c r="I4228" s="3"/>
      <c r="J4228" s="3"/>
      <c r="K4228" s="3"/>
      <c r="L4228" s="8"/>
      <c r="M4228" s="5"/>
      <c r="N4228" s="13"/>
      <c r="O4228" s="5"/>
      <c r="P4228" s="8"/>
      <c r="Q4228" s="9"/>
      <c r="R4228" s="9" t="str">
        <f>IFERROR(VLOOKUP(Tabla2[[#This Row],[CONTRATISTA PRNCIPAL]],Hoja1!$L$5:$M$9,2,FALSE),"CJV")</f>
        <v>CJV</v>
      </c>
      <c r="S4228" s="9" t="str">
        <f>IF(Tabla2[[#This Row],[EMPRESA]]=Tabla2[[#This Row],[CONTRATISTA PRNCIPAL]],"Principal","Secundaria")</f>
        <v>Principal</v>
      </c>
      <c r="T4228" s="10">
        <f>IFERROR(1/COUNTIF(Tabla2[CONTRATISTA PRNCIPAL],Tabla2[[#This Row],[CONTRATISTA PRNCIPAL]]),0)</f>
        <v>0</v>
      </c>
      <c r="U4228" s="33" t="str">
        <f ca="1">IF(((TODAY()-Tabla2[[#This Row],[FECHA NACIMIENTO]])/365)&lt;18,"Corregir", IF(((TODAY()-Tabla2[[#This Row],[FECHA NACIMIENTO]])/365)&gt;80, "Corregir",ROUNDDOWN(((TODAY()-Tabla2[[#This Row],[FECHA NACIMIENTO]])/365),0)))</f>
        <v>Corregir</v>
      </c>
      <c r="V422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28" s="34" t="str">
        <f ca="1">+IF(Tabla2[[#This Row],[Edad]]="Corregir","Corregir","Ok")</f>
        <v>Corregir</v>
      </c>
      <c r="X4228" s="10" t="str">
        <f>+IFERROR(VLOOKUP(Tabla2[[#This Row],[DISTRITO SEGÚN DNI]],Hoja1!$A$2:$B$55,2,FALSE),"No")</f>
        <v>No</v>
      </c>
      <c r="Y4228" s="10" t="str">
        <f>IF(OR(LOWER(Tabla2[[#This Row],[GENERO]])="masculino", LOWER(Tabla2[[#This Row],[GENERO]])="femenino"),"OK","Corregir")</f>
        <v>Corregir</v>
      </c>
      <c r="Z4228" s="10" t="str">
        <f>+IF(Tabla2[[#This Row],[Nro. DNI / CE]]="","Corregir",IF(LEN(Tabla2[[#This Row],[Nro. DNI / CE]])&gt;=8,"OK","Corregir"))</f>
        <v>Corregir</v>
      </c>
      <c r="AA4228" s="10">
        <f>COUNTIF(Tabla2[APELLIDOS Y NOMBRES],Tabla2[[#This Row],[APELLIDOS Y NOMBRES]])</f>
        <v>0</v>
      </c>
      <c r="AB4228" t="str">
        <f ca="1">+IFERROR(IF(Tabla2[[#This Row],[FECHA CESE/BAJA]]="","No Aplica",IF(AND(MONTH(Tabla2[[#This Row],[FECHA CESE/BAJA]])=MONTH(TODAY()-30),YEAR(Tabla2[[#This Row],[FECHA CESE/BAJA]])=YEAR(TODAY())),MONTH(TODAY()-30)&amp;"-"&amp;YEAR(TODAY()),"Borrar")),"No aplica")</f>
        <v>No Aplica</v>
      </c>
      <c r="AC4228" t="str">
        <f ca="1">+IFERROR(IF(Tabla2[[#This Row],[FECHA INICIO DE LABORES EN OBRA]]="","No Aplica",IF(AND(MONTH(Tabla2[[#This Row],[FECHA INICIO DE LABORES EN OBRA]])=MONTH(TODAY()-30),YEAR(Tabla2[[#This Row],[FECHA INICIO DE LABORES EN OBRA]])=YEAR(TODAY())),MONTH(TODAY()-30)&amp;"-"&amp;YEAR(TODAY()),"No Aplica")),"No Aplica")</f>
        <v>No Aplica</v>
      </c>
    </row>
    <row r="4229" spans="1:29" x14ac:dyDescent="0.25">
      <c r="A4229" s="2"/>
      <c r="B4229" s="3"/>
      <c r="C4229" s="3"/>
      <c r="D4229" s="3"/>
      <c r="E4229" s="3"/>
      <c r="F4229" s="36"/>
      <c r="G4229" s="3"/>
      <c r="H4229" s="3"/>
      <c r="I4229" s="3"/>
      <c r="J4229" s="3"/>
      <c r="K4229" s="3"/>
      <c r="L4229" s="8"/>
      <c r="M4229" s="5"/>
      <c r="N4229" s="13"/>
      <c r="O4229" s="5"/>
      <c r="P4229" s="8"/>
      <c r="Q4229" s="9"/>
      <c r="R4229" s="9" t="str">
        <f>IFERROR(VLOOKUP(Tabla2[[#This Row],[CONTRATISTA PRNCIPAL]],Hoja1!$L$5:$M$9,2,FALSE),"CJV")</f>
        <v>CJV</v>
      </c>
      <c r="S4229" s="9" t="str">
        <f>IF(Tabla2[[#This Row],[EMPRESA]]=Tabla2[[#This Row],[CONTRATISTA PRNCIPAL]],"Principal","Secundaria")</f>
        <v>Principal</v>
      </c>
      <c r="T4229" s="10">
        <f>IFERROR(1/COUNTIF(Tabla2[CONTRATISTA PRNCIPAL],Tabla2[[#This Row],[CONTRATISTA PRNCIPAL]]),0)</f>
        <v>0</v>
      </c>
      <c r="U4229" s="33" t="str">
        <f ca="1">IF(((TODAY()-Tabla2[[#This Row],[FECHA NACIMIENTO]])/365)&lt;18,"Corregir", IF(((TODAY()-Tabla2[[#This Row],[FECHA NACIMIENTO]])/365)&gt;80, "Corregir",ROUNDDOWN(((TODAY()-Tabla2[[#This Row],[FECHA NACIMIENTO]])/365),0)))</f>
        <v>Corregir</v>
      </c>
      <c r="V422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29" s="34" t="str">
        <f ca="1">+IF(Tabla2[[#This Row],[Edad]]="Corregir","Corregir","Ok")</f>
        <v>Corregir</v>
      </c>
      <c r="X4229" s="10" t="str">
        <f>+IFERROR(VLOOKUP(Tabla2[[#This Row],[DISTRITO SEGÚN DNI]],Hoja1!$A$2:$B$55,2,FALSE),"No")</f>
        <v>No</v>
      </c>
      <c r="Y4229" s="10" t="str">
        <f>IF(OR(LOWER(Tabla2[[#This Row],[GENERO]])="masculino", LOWER(Tabla2[[#This Row],[GENERO]])="femenino"),"OK","Corregir")</f>
        <v>Corregir</v>
      </c>
      <c r="Z4229" s="10" t="str">
        <f>+IF(Tabla2[[#This Row],[Nro. DNI / CE]]="","Corregir",IF(LEN(Tabla2[[#This Row],[Nro. DNI / CE]])&gt;=8,"OK","Corregir"))</f>
        <v>Corregir</v>
      </c>
      <c r="AA4229" s="10">
        <f>COUNTIF(Tabla2[APELLIDOS Y NOMBRES],Tabla2[[#This Row],[APELLIDOS Y NOMBRES]])</f>
        <v>0</v>
      </c>
      <c r="AB4229" t="str">
        <f ca="1">+IFERROR(IF(Tabla2[[#This Row],[FECHA CESE/BAJA]]="","No Aplica",IF(AND(MONTH(Tabla2[[#This Row],[FECHA CESE/BAJA]])=MONTH(TODAY()-30),YEAR(Tabla2[[#This Row],[FECHA CESE/BAJA]])=YEAR(TODAY())),MONTH(TODAY()-30)&amp;"-"&amp;YEAR(TODAY()),"Borrar")),"No aplica")</f>
        <v>No Aplica</v>
      </c>
      <c r="AC4229" t="str">
        <f ca="1">+IFERROR(IF(Tabla2[[#This Row],[FECHA INICIO DE LABORES EN OBRA]]="","No Aplica",IF(AND(MONTH(Tabla2[[#This Row],[FECHA INICIO DE LABORES EN OBRA]])=MONTH(TODAY()-30),YEAR(Tabla2[[#This Row],[FECHA INICIO DE LABORES EN OBRA]])=YEAR(TODAY())),MONTH(TODAY()-30)&amp;"-"&amp;YEAR(TODAY()),"No Aplica")),"No Aplica")</f>
        <v>No Aplica</v>
      </c>
    </row>
    <row r="4230" spans="1:29" x14ac:dyDescent="0.25">
      <c r="A4230" s="2"/>
      <c r="B4230" s="3"/>
      <c r="C4230" s="3"/>
      <c r="D4230" s="3"/>
      <c r="E4230" s="3"/>
      <c r="F4230" s="36"/>
      <c r="G4230" s="3"/>
      <c r="H4230" s="3"/>
      <c r="I4230" s="3"/>
      <c r="J4230" s="3"/>
      <c r="K4230" s="3"/>
      <c r="L4230" s="8"/>
      <c r="M4230" s="5"/>
      <c r="N4230" s="13"/>
      <c r="O4230" s="5"/>
      <c r="P4230" s="8"/>
      <c r="Q4230" s="9"/>
      <c r="R4230" s="9" t="str">
        <f>IFERROR(VLOOKUP(Tabla2[[#This Row],[CONTRATISTA PRNCIPAL]],Hoja1!$L$5:$M$9,2,FALSE),"CJV")</f>
        <v>CJV</v>
      </c>
      <c r="S4230" s="9" t="str">
        <f>IF(Tabla2[[#This Row],[EMPRESA]]=Tabla2[[#This Row],[CONTRATISTA PRNCIPAL]],"Principal","Secundaria")</f>
        <v>Principal</v>
      </c>
      <c r="T4230" s="10">
        <f>IFERROR(1/COUNTIF(Tabla2[CONTRATISTA PRNCIPAL],Tabla2[[#This Row],[CONTRATISTA PRNCIPAL]]),0)</f>
        <v>0</v>
      </c>
      <c r="U4230" s="33" t="str">
        <f ca="1">IF(((TODAY()-Tabla2[[#This Row],[FECHA NACIMIENTO]])/365)&lt;18,"Corregir", IF(((TODAY()-Tabla2[[#This Row],[FECHA NACIMIENTO]])/365)&gt;80, "Corregir",ROUNDDOWN(((TODAY()-Tabla2[[#This Row],[FECHA NACIMIENTO]])/365),0)))</f>
        <v>Corregir</v>
      </c>
      <c r="V423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30" s="34" t="str">
        <f ca="1">+IF(Tabla2[[#This Row],[Edad]]="Corregir","Corregir","Ok")</f>
        <v>Corregir</v>
      </c>
      <c r="X4230" s="10" t="str">
        <f>+IFERROR(VLOOKUP(Tabla2[[#This Row],[DISTRITO SEGÚN DNI]],Hoja1!$A$2:$B$55,2,FALSE),"No")</f>
        <v>No</v>
      </c>
      <c r="Y4230" s="10" t="str">
        <f>IF(OR(LOWER(Tabla2[[#This Row],[GENERO]])="masculino", LOWER(Tabla2[[#This Row],[GENERO]])="femenino"),"OK","Corregir")</f>
        <v>Corregir</v>
      </c>
      <c r="Z4230" s="10" t="str">
        <f>+IF(Tabla2[[#This Row],[Nro. DNI / CE]]="","Corregir",IF(LEN(Tabla2[[#This Row],[Nro. DNI / CE]])&gt;=8,"OK","Corregir"))</f>
        <v>Corregir</v>
      </c>
      <c r="AA4230" s="10">
        <f>COUNTIF(Tabla2[APELLIDOS Y NOMBRES],Tabla2[[#This Row],[APELLIDOS Y NOMBRES]])</f>
        <v>0</v>
      </c>
      <c r="AB4230" t="str">
        <f ca="1">+IFERROR(IF(Tabla2[[#This Row],[FECHA CESE/BAJA]]="","No Aplica",IF(AND(MONTH(Tabla2[[#This Row],[FECHA CESE/BAJA]])=MONTH(TODAY()-30),YEAR(Tabla2[[#This Row],[FECHA CESE/BAJA]])=YEAR(TODAY())),MONTH(TODAY()-30)&amp;"-"&amp;YEAR(TODAY()),"Borrar")),"No aplica")</f>
        <v>No Aplica</v>
      </c>
      <c r="AC4230" t="str">
        <f ca="1">+IFERROR(IF(Tabla2[[#This Row],[FECHA INICIO DE LABORES EN OBRA]]="","No Aplica",IF(AND(MONTH(Tabla2[[#This Row],[FECHA INICIO DE LABORES EN OBRA]])=MONTH(TODAY()-30),YEAR(Tabla2[[#This Row],[FECHA INICIO DE LABORES EN OBRA]])=YEAR(TODAY())),MONTH(TODAY()-30)&amp;"-"&amp;YEAR(TODAY()),"No Aplica")),"No Aplica")</f>
        <v>No Aplica</v>
      </c>
    </row>
    <row r="4231" spans="1:29" x14ac:dyDescent="0.25">
      <c r="A4231" s="2"/>
      <c r="B4231" s="3"/>
      <c r="C4231" s="3"/>
      <c r="D4231" s="3"/>
      <c r="E4231" s="3"/>
      <c r="F4231" s="36"/>
      <c r="G4231" s="3"/>
      <c r="H4231" s="3"/>
      <c r="I4231" s="3"/>
      <c r="J4231" s="3"/>
      <c r="K4231" s="3"/>
      <c r="L4231" s="8"/>
      <c r="M4231" s="5"/>
      <c r="N4231" s="13"/>
      <c r="O4231" s="5"/>
      <c r="P4231" s="8"/>
      <c r="Q4231" s="9"/>
      <c r="R4231" s="9" t="str">
        <f>IFERROR(VLOOKUP(Tabla2[[#This Row],[CONTRATISTA PRNCIPAL]],Hoja1!$L$5:$M$9,2,FALSE),"CJV")</f>
        <v>CJV</v>
      </c>
      <c r="S4231" s="9" t="str">
        <f>IF(Tabla2[[#This Row],[EMPRESA]]=Tabla2[[#This Row],[CONTRATISTA PRNCIPAL]],"Principal","Secundaria")</f>
        <v>Principal</v>
      </c>
      <c r="T4231" s="10">
        <f>IFERROR(1/COUNTIF(Tabla2[CONTRATISTA PRNCIPAL],Tabla2[[#This Row],[CONTRATISTA PRNCIPAL]]),0)</f>
        <v>0</v>
      </c>
      <c r="U4231" s="33" t="str">
        <f ca="1">IF(((TODAY()-Tabla2[[#This Row],[FECHA NACIMIENTO]])/365)&lt;18,"Corregir", IF(((TODAY()-Tabla2[[#This Row],[FECHA NACIMIENTO]])/365)&gt;80, "Corregir",ROUNDDOWN(((TODAY()-Tabla2[[#This Row],[FECHA NACIMIENTO]])/365),0)))</f>
        <v>Corregir</v>
      </c>
      <c r="V423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31" s="34" t="str">
        <f ca="1">+IF(Tabla2[[#This Row],[Edad]]="Corregir","Corregir","Ok")</f>
        <v>Corregir</v>
      </c>
      <c r="X4231" s="10" t="str">
        <f>+IFERROR(VLOOKUP(Tabla2[[#This Row],[DISTRITO SEGÚN DNI]],Hoja1!$A$2:$B$55,2,FALSE),"No")</f>
        <v>No</v>
      </c>
      <c r="Y4231" s="10" t="str">
        <f>IF(OR(LOWER(Tabla2[[#This Row],[GENERO]])="masculino", LOWER(Tabla2[[#This Row],[GENERO]])="femenino"),"OK","Corregir")</f>
        <v>Corregir</v>
      </c>
      <c r="Z4231" s="10" t="str">
        <f>+IF(Tabla2[[#This Row],[Nro. DNI / CE]]="","Corregir",IF(LEN(Tabla2[[#This Row],[Nro. DNI / CE]])&gt;=8,"OK","Corregir"))</f>
        <v>Corregir</v>
      </c>
      <c r="AA4231" s="10">
        <f>COUNTIF(Tabla2[APELLIDOS Y NOMBRES],Tabla2[[#This Row],[APELLIDOS Y NOMBRES]])</f>
        <v>0</v>
      </c>
      <c r="AB4231" t="str">
        <f ca="1">+IFERROR(IF(Tabla2[[#This Row],[FECHA CESE/BAJA]]="","No Aplica",IF(AND(MONTH(Tabla2[[#This Row],[FECHA CESE/BAJA]])=MONTH(TODAY()-30),YEAR(Tabla2[[#This Row],[FECHA CESE/BAJA]])=YEAR(TODAY())),MONTH(TODAY()-30)&amp;"-"&amp;YEAR(TODAY()),"Borrar")),"No aplica")</f>
        <v>No Aplica</v>
      </c>
      <c r="AC4231" t="str">
        <f ca="1">+IFERROR(IF(Tabla2[[#This Row],[FECHA INICIO DE LABORES EN OBRA]]="","No Aplica",IF(AND(MONTH(Tabla2[[#This Row],[FECHA INICIO DE LABORES EN OBRA]])=MONTH(TODAY()-30),YEAR(Tabla2[[#This Row],[FECHA INICIO DE LABORES EN OBRA]])=YEAR(TODAY())),MONTH(TODAY()-30)&amp;"-"&amp;YEAR(TODAY()),"No Aplica")),"No Aplica")</f>
        <v>No Aplica</v>
      </c>
    </row>
    <row r="4232" spans="1:29" x14ac:dyDescent="0.25">
      <c r="A4232" s="2"/>
      <c r="B4232" s="3"/>
      <c r="C4232" s="3"/>
      <c r="D4232" s="3"/>
      <c r="E4232" s="3"/>
      <c r="F4232" s="36"/>
      <c r="G4232" s="3"/>
      <c r="H4232" s="3"/>
      <c r="I4232" s="3"/>
      <c r="J4232" s="3"/>
      <c r="K4232" s="3"/>
      <c r="L4232" s="8"/>
      <c r="M4232" s="5"/>
      <c r="N4232" s="13"/>
      <c r="O4232" s="5"/>
      <c r="P4232" s="8"/>
      <c r="Q4232" s="9"/>
      <c r="R4232" s="9" t="str">
        <f>IFERROR(VLOOKUP(Tabla2[[#This Row],[CONTRATISTA PRNCIPAL]],Hoja1!$L$5:$M$9,2,FALSE),"CJV")</f>
        <v>CJV</v>
      </c>
      <c r="S4232" s="9" t="str">
        <f>IF(Tabla2[[#This Row],[EMPRESA]]=Tabla2[[#This Row],[CONTRATISTA PRNCIPAL]],"Principal","Secundaria")</f>
        <v>Principal</v>
      </c>
      <c r="T4232" s="10">
        <f>IFERROR(1/COUNTIF(Tabla2[CONTRATISTA PRNCIPAL],Tabla2[[#This Row],[CONTRATISTA PRNCIPAL]]),0)</f>
        <v>0</v>
      </c>
      <c r="U4232" s="33" t="str">
        <f ca="1">IF(((TODAY()-Tabla2[[#This Row],[FECHA NACIMIENTO]])/365)&lt;18,"Corregir", IF(((TODAY()-Tabla2[[#This Row],[FECHA NACIMIENTO]])/365)&gt;80, "Corregir",ROUNDDOWN(((TODAY()-Tabla2[[#This Row],[FECHA NACIMIENTO]])/365),0)))</f>
        <v>Corregir</v>
      </c>
      <c r="V423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32" s="34" t="str">
        <f ca="1">+IF(Tabla2[[#This Row],[Edad]]="Corregir","Corregir","Ok")</f>
        <v>Corregir</v>
      </c>
      <c r="X4232" s="10" t="str">
        <f>+IFERROR(VLOOKUP(Tabla2[[#This Row],[DISTRITO SEGÚN DNI]],Hoja1!$A$2:$B$55,2,FALSE),"No")</f>
        <v>No</v>
      </c>
      <c r="Y4232" s="10" t="str">
        <f>IF(OR(LOWER(Tabla2[[#This Row],[GENERO]])="masculino", LOWER(Tabla2[[#This Row],[GENERO]])="femenino"),"OK","Corregir")</f>
        <v>Corregir</v>
      </c>
      <c r="Z4232" s="10" t="str">
        <f>+IF(Tabla2[[#This Row],[Nro. DNI / CE]]="","Corregir",IF(LEN(Tabla2[[#This Row],[Nro. DNI / CE]])&gt;=8,"OK","Corregir"))</f>
        <v>Corregir</v>
      </c>
      <c r="AA4232" s="10">
        <f>COUNTIF(Tabla2[APELLIDOS Y NOMBRES],Tabla2[[#This Row],[APELLIDOS Y NOMBRES]])</f>
        <v>0</v>
      </c>
      <c r="AB4232" t="str">
        <f ca="1">+IFERROR(IF(Tabla2[[#This Row],[FECHA CESE/BAJA]]="","No Aplica",IF(AND(MONTH(Tabla2[[#This Row],[FECHA CESE/BAJA]])=MONTH(TODAY()-30),YEAR(Tabla2[[#This Row],[FECHA CESE/BAJA]])=YEAR(TODAY())),MONTH(TODAY()-30)&amp;"-"&amp;YEAR(TODAY()),"Borrar")),"No aplica")</f>
        <v>No Aplica</v>
      </c>
      <c r="AC4232" t="str">
        <f ca="1">+IFERROR(IF(Tabla2[[#This Row],[FECHA INICIO DE LABORES EN OBRA]]="","No Aplica",IF(AND(MONTH(Tabla2[[#This Row],[FECHA INICIO DE LABORES EN OBRA]])=MONTH(TODAY()-30),YEAR(Tabla2[[#This Row],[FECHA INICIO DE LABORES EN OBRA]])=YEAR(TODAY())),MONTH(TODAY()-30)&amp;"-"&amp;YEAR(TODAY()),"No Aplica")),"No Aplica")</f>
        <v>No Aplica</v>
      </c>
    </row>
    <row r="4233" spans="1:29" x14ac:dyDescent="0.25">
      <c r="A4233" s="2"/>
      <c r="B4233" s="3"/>
      <c r="C4233" s="3"/>
      <c r="D4233" s="3"/>
      <c r="E4233" s="3"/>
      <c r="F4233" s="36"/>
      <c r="G4233" s="3"/>
      <c r="H4233" s="3"/>
      <c r="I4233" s="3"/>
      <c r="J4233" s="3"/>
      <c r="K4233" s="3"/>
      <c r="L4233" s="8"/>
      <c r="M4233" s="5"/>
      <c r="N4233" s="13"/>
      <c r="O4233" s="5"/>
      <c r="P4233" s="8"/>
      <c r="Q4233" s="9"/>
      <c r="R4233" s="9" t="str">
        <f>IFERROR(VLOOKUP(Tabla2[[#This Row],[CONTRATISTA PRNCIPAL]],Hoja1!$L$5:$M$9,2,FALSE),"CJV")</f>
        <v>CJV</v>
      </c>
      <c r="S4233" s="9" t="str">
        <f>IF(Tabla2[[#This Row],[EMPRESA]]=Tabla2[[#This Row],[CONTRATISTA PRNCIPAL]],"Principal","Secundaria")</f>
        <v>Principal</v>
      </c>
      <c r="T4233" s="10">
        <f>IFERROR(1/COUNTIF(Tabla2[CONTRATISTA PRNCIPAL],Tabla2[[#This Row],[CONTRATISTA PRNCIPAL]]),0)</f>
        <v>0</v>
      </c>
      <c r="U4233" s="33" t="str">
        <f ca="1">IF(((TODAY()-Tabla2[[#This Row],[FECHA NACIMIENTO]])/365)&lt;18,"Corregir", IF(((TODAY()-Tabla2[[#This Row],[FECHA NACIMIENTO]])/365)&gt;80, "Corregir",ROUNDDOWN(((TODAY()-Tabla2[[#This Row],[FECHA NACIMIENTO]])/365),0)))</f>
        <v>Corregir</v>
      </c>
      <c r="V423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33" s="34" t="str">
        <f ca="1">+IF(Tabla2[[#This Row],[Edad]]="Corregir","Corregir","Ok")</f>
        <v>Corregir</v>
      </c>
      <c r="X4233" s="10" t="str">
        <f>+IFERROR(VLOOKUP(Tabla2[[#This Row],[DISTRITO SEGÚN DNI]],Hoja1!$A$2:$B$55,2,FALSE),"No")</f>
        <v>No</v>
      </c>
      <c r="Y4233" s="10" t="str">
        <f>IF(OR(LOWER(Tabla2[[#This Row],[GENERO]])="masculino", LOWER(Tabla2[[#This Row],[GENERO]])="femenino"),"OK","Corregir")</f>
        <v>Corregir</v>
      </c>
      <c r="Z4233" s="10" t="str">
        <f>+IF(Tabla2[[#This Row],[Nro. DNI / CE]]="","Corregir",IF(LEN(Tabla2[[#This Row],[Nro. DNI / CE]])&gt;=8,"OK","Corregir"))</f>
        <v>Corregir</v>
      </c>
      <c r="AA4233" s="10">
        <f>COUNTIF(Tabla2[APELLIDOS Y NOMBRES],Tabla2[[#This Row],[APELLIDOS Y NOMBRES]])</f>
        <v>0</v>
      </c>
      <c r="AB4233" t="str">
        <f ca="1">+IFERROR(IF(Tabla2[[#This Row],[FECHA CESE/BAJA]]="","No Aplica",IF(AND(MONTH(Tabla2[[#This Row],[FECHA CESE/BAJA]])=MONTH(TODAY()-30),YEAR(Tabla2[[#This Row],[FECHA CESE/BAJA]])=YEAR(TODAY())),MONTH(TODAY()-30)&amp;"-"&amp;YEAR(TODAY()),"Borrar")),"No aplica")</f>
        <v>No Aplica</v>
      </c>
      <c r="AC4233" t="str">
        <f ca="1">+IFERROR(IF(Tabla2[[#This Row],[FECHA INICIO DE LABORES EN OBRA]]="","No Aplica",IF(AND(MONTH(Tabla2[[#This Row],[FECHA INICIO DE LABORES EN OBRA]])=MONTH(TODAY()-30),YEAR(Tabla2[[#This Row],[FECHA INICIO DE LABORES EN OBRA]])=YEAR(TODAY())),MONTH(TODAY()-30)&amp;"-"&amp;YEAR(TODAY()),"No Aplica")),"No Aplica")</f>
        <v>No Aplica</v>
      </c>
    </row>
    <row r="4234" spans="1:29" x14ac:dyDescent="0.25">
      <c r="A4234" s="2"/>
      <c r="B4234" s="3"/>
      <c r="C4234" s="3"/>
      <c r="D4234" s="3"/>
      <c r="E4234" s="3"/>
      <c r="F4234" s="36"/>
      <c r="G4234" s="3"/>
      <c r="H4234" s="3"/>
      <c r="I4234" s="3"/>
      <c r="J4234" s="3"/>
      <c r="K4234" s="3"/>
      <c r="L4234" s="8"/>
      <c r="M4234" s="5"/>
      <c r="N4234" s="13"/>
      <c r="O4234" s="5"/>
      <c r="P4234" s="8"/>
      <c r="Q4234" s="9"/>
      <c r="R4234" s="9" t="str">
        <f>IFERROR(VLOOKUP(Tabla2[[#This Row],[CONTRATISTA PRNCIPAL]],Hoja1!$L$5:$M$9,2,FALSE),"CJV")</f>
        <v>CJV</v>
      </c>
      <c r="S4234" s="9" t="str">
        <f>IF(Tabla2[[#This Row],[EMPRESA]]=Tabla2[[#This Row],[CONTRATISTA PRNCIPAL]],"Principal","Secundaria")</f>
        <v>Principal</v>
      </c>
      <c r="T4234" s="10">
        <f>IFERROR(1/COUNTIF(Tabla2[CONTRATISTA PRNCIPAL],Tabla2[[#This Row],[CONTRATISTA PRNCIPAL]]),0)</f>
        <v>0</v>
      </c>
      <c r="U4234" s="33" t="str">
        <f ca="1">IF(((TODAY()-Tabla2[[#This Row],[FECHA NACIMIENTO]])/365)&lt;18,"Corregir", IF(((TODAY()-Tabla2[[#This Row],[FECHA NACIMIENTO]])/365)&gt;80, "Corregir",ROUNDDOWN(((TODAY()-Tabla2[[#This Row],[FECHA NACIMIENTO]])/365),0)))</f>
        <v>Corregir</v>
      </c>
      <c r="V423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34" s="34" t="str">
        <f ca="1">+IF(Tabla2[[#This Row],[Edad]]="Corregir","Corregir","Ok")</f>
        <v>Corregir</v>
      </c>
      <c r="X4234" s="10" t="str">
        <f>+IFERROR(VLOOKUP(Tabla2[[#This Row],[DISTRITO SEGÚN DNI]],Hoja1!$A$2:$B$55,2,FALSE),"No")</f>
        <v>No</v>
      </c>
      <c r="Y4234" s="10" t="str">
        <f>IF(OR(LOWER(Tabla2[[#This Row],[GENERO]])="masculino", LOWER(Tabla2[[#This Row],[GENERO]])="femenino"),"OK","Corregir")</f>
        <v>Corregir</v>
      </c>
      <c r="Z4234" s="10" t="str">
        <f>+IF(Tabla2[[#This Row],[Nro. DNI / CE]]="","Corregir",IF(LEN(Tabla2[[#This Row],[Nro. DNI / CE]])&gt;=8,"OK","Corregir"))</f>
        <v>Corregir</v>
      </c>
      <c r="AA4234" s="10">
        <f>COUNTIF(Tabla2[APELLIDOS Y NOMBRES],Tabla2[[#This Row],[APELLIDOS Y NOMBRES]])</f>
        <v>0</v>
      </c>
      <c r="AB4234" t="str">
        <f ca="1">+IFERROR(IF(Tabla2[[#This Row],[FECHA CESE/BAJA]]="","No Aplica",IF(AND(MONTH(Tabla2[[#This Row],[FECHA CESE/BAJA]])=MONTH(TODAY()-30),YEAR(Tabla2[[#This Row],[FECHA CESE/BAJA]])=YEAR(TODAY())),MONTH(TODAY()-30)&amp;"-"&amp;YEAR(TODAY()),"Borrar")),"No aplica")</f>
        <v>No Aplica</v>
      </c>
      <c r="AC4234" t="str">
        <f ca="1">+IFERROR(IF(Tabla2[[#This Row],[FECHA INICIO DE LABORES EN OBRA]]="","No Aplica",IF(AND(MONTH(Tabla2[[#This Row],[FECHA INICIO DE LABORES EN OBRA]])=MONTH(TODAY()-30),YEAR(Tabla2[[#This Row],[FECHA INICIO DE LABORES EN OBRA]])=YEAR(TODAY())),MONTH(TODAY()-30)&amp;"-"&amp;YEAR(TODAY()),"No Aplica")),"No Aplica")</f>
        <v>No Aplica</v>
      </c>
    </row>
    <row r="4235" spans="1:29" x14ac:dyDescent="0.25">
      <c r="A4235" s="2"/>
      <c r="B4235" s="3"/>
      <c r="C4235" s="3"/>
      <c r="D4235" s="3"/>
      <c r="E4235" s="3"/>
      <c r="F4235" s="36"/>
      <c r="G4235" s="3"/>
      <c r="H4235" s="3"/>
      <c r="I4235" s="3"/>
      <c r="J4235" s="3"/>
      <c r="K4235" s="3"/>
      <c r="L4235" s="8"/>
      <c r="M4235" s="5"/>
      <c r="N4235" s="13"/>
      <c r="O4235" s="5"/>
      <c r="P4235" s="8"/>
      <c r="Q4235" s="9"/>
      <c r="R4235" s="9" t="str">
        <f>IFERROR(VLOOKUP(Tabla2[[#This Row],[CONTRATISTA PRNCIPAL]],Hoja1!$L$5:$M$9,2,FALSE),"CJV")</f>
        <v>CJV</v>
      </c>
      <c r="S4235" s="9" t="str">
        <f>IF(Tabla2[[#This Row],[EMPRESA]]=Tabla2[[#This Row],[CONTRATISTA PRNCIPAL]],"Principal","Secundaria")</f>
        <v>Principal</v>
      </c>
      <c r="T4235" s="10">
        <f>IFERROR(1/COUNTIF(Tabla2[CONTRATISTA PRNCIPAL],Tabla2[[#This Row],[CONTRATISTA PRNCIPAL]]),0)</f>
        <v>0</v>
      </c>
      <c r="U4235" s="33" t="str">
        <f ca="1">IF(((TODAY()-Tabla2[[#This Row],[FECHA NACIMIENTO]])/365)&lt;18,"Corregir", IF(((TODAY()-Tabla2[[#This Row],[FECHA NACIMIENTO]])/365)&gt;80, "Corregir",ROUNDDOWN(((TODAY()-Tabla2[[#This Row],[FECHA NACIMIENTO]])/365),0)))</f>
        <v>Corregir</v>
      </c>
      <c r="V423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35" s="34" t="str">
        <f ca="1">+IF(Tabla2[[#This Row],[Edad]]="Corregir","Corregir","Ok")</f>
        <v>Corregir</v>
      </c>
      <c r="X4235" s="10" t="str">
        <f>+IFERROR(VLOOKUP(Tabla2[[#This Row],[DISTRITO SEGÚN DNI]],Hoja1!$A$2:$B$55,2,FALSE),"No")</f>
        <v>No</v>
      </c>
      <c r="Y4235" s="10" t="str">
        <f>IF(OR(LOWER(Tabla2[[#This Row],[GENERO]])="masculino", LOWER(Tabla2[[#This Row],[GENERO]])="femenino"),"OK","Corregir")</f>
        <v>Corregir</v>
      </c>
      <c r="Z4235" s="10" t="str">
        <f>+IF(Tabla2[[#This Row],[Nro. DNI / CE]]="","Corregir",IF(LEN(Tabla2[[#This Row],[Nro. DNI / CE]])&gt;=8,"OK","Corregir"))</f>
        <v>Corregir</v>
      </c>
      <c r="AA4235" s="10">
        <f>COUNTIF(Tabla2[APELLIDOS Y NOMBRES],Tabla2[[#This Row],[APELLIDOS Y NOMBRES]])</f>
        <v>0</v>
      </c>
      <c r="AB4235" t="str">
        <f ca="1">+IFERROR(IF(Tabla2[[#This Row],[FECHA CESE/BAJA]]="","No Aplica",IF(AND(MONTH(Tabla2[[#This Row],[FECHA CESE/BAJA]])=MONTH(TODAY()-30),YEAR(Tabla2[[#This Row],[FECHA CESE/BAJA]])=YEAR(TODAY())),MONTH(TODAY()-30)&amp;"-"&amp;YEAR(TODAY()),"Borrar")),"No aplica")</f>
        <v>No Aplica</v>
      </c>
      <c r="AC4235" t="str">
        <f ca="1">+IFERROR(IF(Tabla2[[#This Row],[FECHA INICIO DE LABORES EN OBRA]]="","No Aplica",IF(AND(MONTH(Tabla2[[#This Row],[FECHA INICIO DE LABORES EN OBRA]])=MONTH(TODAY()-30),YEAR(Tabla2[[#This Row],[FECHA INICIO DE LABORES EN OBRA]])=YEAR(TODAY())),MONTH(TODAY()-30)&amp;"-"&amp;YEAR(TODAY()),"No Aplica")),"No Aplica")</f>
        <v>No Aplica</v>
      </c>
    </row>
    <row r="4236" spans="1:29" x14ac:dyDescent="0.25">
      <c r="A4236" s="2"/>
      <c r="B4236" s="3"/>
      <c r="C4236" s="3"/>
      <c r="D4236" s="3"/>
      <c r="E4236" s="3"/>
      <c r="F4236" s="36"/>
      <c r="G4236" s="3"/>
      <c r="H4236" s="3"/>
      <c r="I4236" s="3"/>
      <c r="J4236" s="3"/>
      <c r="K4236" s="3"/>
      <c r="L4236" s="8"/>
      <c r="M4236" s="5"/>
      <c r="N4236" s="13"/>
      <c r="O4236" s="5"/>
      <c r="P4236" s="8"/>
      <c r="Q4236" s="9"/>
      <c r="R4236" s="9" t="str">
        <f>IFERROR(VLOOKUP(Tabla2[[#This Row],[CONTRATISTA PRNCIPAL]],Hoja1!$L$5:$M$9,2,FALSE),"CJV")</f>
        <v>CJV</v>
      </c>
      <c r="S4236" s="9" t="str">
        <f>IF(Tabla2[[#This Row],[EMPRESA]]=Tabla2[[#This Row],[CONTRATISTA PRNCIPAL]],"Principal","Secundaria")</f>
        <v>Principal</v>
      </c>
      <c r="T4236" s="10">
        <f>IFERROR(1/COUNTIF(Tabla2[CONTRATISTA PRNCIPAL],Tabla2[[#This Row],[CONTRATISTA PRNCIPAL]]),0)</f>
        <v>0</v>
      </c>
      <c r="U4236" s="33" t="str">
        <f ca="1">IF(((TODAY()-Tabla2[[#This Row],[FECHA NACIMIENTO]])/365)&lt;18,"Corregir", IF(((TODAY()-Tabla2[[#This Row],[FECHA NACIMIENTO]])/365)&gt;80, "Corregir",ROUNDDOWN(((TODAY()-Tabla2[[#This Row],[FECHA NACIMIENTO]])/365),0)))</f>
        <v>Corregir</v>
      </c>
      <c r="V423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36" s="34" t="str">
        <f ca="1">+IF(Tabla2[[#This Row],[Edad]]="Corregir","Corregir","Ok")</f>
        <v>Corregir</v>
      </c>
      <c r="X4236" s="10" t="str">
        <f>+IFERROR(VLOOKUP(Tabla2[[#This Row],[DISTRITO SEGÚN DNI]],Hoja1!$A$2:$B$55,2,FALSE),"No")</f>
        <v>No</v>
      </c>
      <c r="Y4236" s="10" t="str">
        <f>IF(OR(LOWER(Tabla2[[#This Row],[GENERO]])="masculino", LOWER(Tabla2[[#This Row],[GENERO]])="femenino"),"OK","Corregir")</f>
        <v>Corregir</v>
      </c>
      <c r="Z4236" s="10" t="str">
        <f>+IF(Tabla2[[#This Row],[Nro. DNI / CE]]="","Corregir",IF(LEN(Tabla2[[#This Row],[Nro. DNI / CE]])&gt;=8,"OK","Corregir"))</f>
        <v>Corregir</v>
      </c>
      <c r="AA4236" s="10">
        <f>COUNTIF(Tabla2[APELLIDOS Y NOMBRES],Tabla2[[#This Row],[APELLIDOS Y NOMBRES]])</f>
        <v>0</v>
      </c>
      <c r="AB4236" t="str">
        <f ca="1">+IFERROR(IF(Tabla2[[#This Row],[FECHA CESE/BAJA]]="","No Aplica",IF(AND(MONTH(Tabla2[[#This Row],[FECHA CESE/BAJA]])=MONTH(TODAY()-30),YEAR(Tabla2[[#This Row],[FECHA CESE/BAJA]])=YEAR(TODAY())),MONTH(TODAY()-30)&amp;"-"&amp;YEAR(TODAY()),"Borrar")),"No aplica")</f>
        <v>No Aplica</v>
      </c>
      <c r="AC4236" t="str">
        <f ca="1">+IFERROR(IF(Tabla2[[#This Row],[FECHA INICIO DE LABORES EN OBRA]]="","No Aplica",IF(AND(MONTH(Tabla2[[#This Row],[FECHA INICIO DE LABORES EN OBRA]])=MONTH(TODAY()-30),YEAR(Tabla2[[#This Row],[FECHA INICIO DE LABORES EN OBRA]])=YEAR(TODAY())),MONTH(TODAY()-30)&amp;"-"&amp;YEAR(TODAY()),"No Aplica")),"No Aplica")</f>
        <v>No Aplica</v>
      </c>
    </row>
    <row r="4237" spans="1:29" x14ac:dyDescent="0.25">
      <c r="A4237" s="2"/>
      <c r="B4237" s="3"/>
      <c r="C4237" s="3"/>
      <c r="D4237" s="3"/>
      <c r="E4237" s="3"/>
      <c r="F4237" s="36"/>
      <c r="G4237" s="3"/>
      <c r="H4237" s="3"/>
      <c r="I4237" s="3"/>
      <c r="J4237" s="3"/>
      <c r="K4237" s="3"/>
      <c r="L4237" s="8"/>
      <c r="M4237" s="5"/>
      <c r="N4237" s="13"/>
      <c r="O4237" s="5"/>
      <c r="P4237" s="8"/>
      <c r="Q4237" s="9"/>
      <c r="R4237" s="9" t="str">
        <f>IFERROR(VLOOKUP(Tabla2[[#This Row],[CONTRATISTA PRNCIPAL]],Hoja1!$L$5:$M$9,2,FALSE),"CJV")</f>
        <v>CJV</v>
      </c>
      <c r="S4237" s="9" t="str">
        <f>IF(Tabla2[[#This Row],[EMPRESA]]=Tabla2[[#This Row],[CONTRATISTA PRNCIPAL]],"Principal","Secundaria")</f>
        <v>Principal</v>
      </c>
      <c r="T4237" s="10">
        <f>IFERROR(1/COUNTIF(Tabla2[CONTRATISTA PRNCIPAL],Tabla2[[#This Row],[CONTRATISTA PRNCIPAL]]),0)</f>
        <v>0</v>
      </c>
      <c r="U4237" s="33" t="str">
        <f ca="1">IF(((TODAY()-Tabla2[[#This Row],[FECHA NACIMIENTO]])/365)&lt;18,"Corregir", IF(((TODAY()-Tabla2[[#This Row],[FECHA NACIMIENTO]])/365)&gt;80, "Corregir",ROUNDDOWN(((TODAY()-Tabla2[[#This Row],[FECHA NACIMIENTO]])/365),0)))</f>
        <v>Corregir</v>
      </c>
      <c r="V423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37" s="34" t="str">
        <f ca="1">+IF(Tabla2[[#This Row],[Edad]]="Corregir","Corregir","Ok")</f>
        <v>Corregir</v>
      </c>
      <c r="X4237" s="10" t="str">
        <f>+IFERROR(VLOOKUP(Tabla2[[#This Row],[DISTRITO SEGÚN DNI]],Hoja1!$A$2:$B$55,2,FALSE),"No")</f>
        <v>No</v>
      </c>
      <c r="Y4237" s="10" t="str">
        <f>IF(OR(LOWER(Tabla2[[#This Row],[GENERO]])="masculino", LOWER(Tabla2[[#This Row],[GENERO]])="femenino"),"OK","Corregir")</f>
        <v>Corregir</v>
      </c>
      <c r="Z4237" s="10" t="str">
        <f>+IF(Tabla2[[#This Row],[Nro. DNI / CE]]="","Corregir",IF(LEN(Tabla2[[#This Row],[Nro. DNI / CE]])&gt;=8,"OK","Corregir"))</f>
        <v>Corregir</v>
      </c>
      <c r="AA4237" s="10">
        <f>COUNTIF(Tabla2[APELLIDOS Y NOMBRES],Tabla2[[#This Row],[APELLIDOS Y NOMBRES]])</f>
        <v>0</v>
      </c>
      <c r="AB4237" t="str">
        <f ca="1">+IFERROR(IF(Tabla2[[#This Row],[FECHA CESE/BAJA]]="","No Aplica",IF(AND(MONTH(Tabla2[[#This Row],[FECHA CESE/BAJA]])=MONTH(TODAY()-30),YEAR(Tabla2[[#This Row],[FECHA CESE/BAJA]])=YEAR(TODAY())),MONTH(TODAY()-30)&amp;"-"&amp;YEAR(TODAY()),"Borrar")),"No aplica")</f>
        <v>No Aplica</v>
      </c>
      <c r="AC4237" t="str">
        <f ca="1">+IFERROR(IF(Tabla2[[#This Row],[FECHA INICIO DE LABORES EN OBRA]]="","No Aplica",IF(AND(MONTH(Tabla2[[#This Row],[FECHA INICIO DE LABORES EN OBRA]])=MONTH(TODAY()-30),YEAR(Tabla2[[#This Row],[FECHA INICIO DE LABORES EN OBRA]])=YEAR(TODAY())),MONTH(TODAY()-30)&amp;"-"&amp;YEAR(TODAY()),"No Aplica")),"No Aplica")</f>
        <v>No Aplica</v>
      </c>
    </row>
    <row r="4238" spans="1:29" x14ac:dyDescent="0.25">
      <c r="A4238" s="2"/>
      <c r="B4238" s="3"/>
      <c r="C4238" s="3"/>
      <c r="D4238" s="3"/>
      <c r="E4238" s="3"/>
      <c r="F4238" s="36"/>
      <c r="G4238" s="3"/>
      <c r="H4238" s="3"/>
      <c r="I4238" s="3"/>
      <c r="J4238" s="3"/>
      <c r="K4238" s="3"/>
      <c r="L4238" s="8"/>
      <c r="M4238" s="5"/>
      <c r="N4238" s="13"/>
      <c r="O4238" s="5"/>
      <c r="P4238" s="8"/>
      <c r="Q4238" s="9"/>
      <c r="R4238" s="9" t="str">
        <f>IFERROR(VLOOKUP(Tabla2[[#This Row],[CONTRATISTA PRNCIPAL]],Hoja1!$L$5:$M$9,2,FALSE),"CJV")</f>
        <v>CJV</v>
      </c>
      <c r="S4238" s="9" t="str">
        <f>IF(Tabla2[[#This Row],[EMPRESA]]=Tabla2[[#This Row],[CONTRATISTA PRNCIPAL]],"Principal","Secundaria")</f>
        <v>Principal</v>
      </c>
      <c r="T4238" s="10">
        <f>IFERROR(1/COUNTIF(Tabla2[CONTRATISTA PRNCIPAL],Tabla2[[#This Row],[CONTRATISTA PRNCIPAL]]),0)</f>
        <v>0</v>
      </c>
      <c r="U4238" s="33" t="str">
        <f ca="1">IF(((TODAY()-Tabla2[[#This Row],[FECHA NACIMIENTO]])/365)&lt;18,"Corregir", IF(((TODAY()-Tabla2[[#This Row],[FECHA NACIMIENTO]])/365)&gt;80, "Corregir",ROUNDDOWN(((TODAY()-Tabla2[[#This Row],[FECHA NACIMIENTO]])/365),0)))</f>
        <v>Corregir</v>
      </c>
      <c r="V423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38" s="34" t="str">
        <f ca="1">+IF(Tabla2[[#This Row],[Edad]]="Corregir","Corregir","Ok")</f>
        <v>Corregir</v>
      </c>
      <c r="X4238" s="10" t="str">
        <f>+IFERROR(VLOOKUP(Tabla2[[#This Row],[DISTRITO SEGÚN DNI]],Hoja1!$A$2:$B$55,2,FALSE),"No")</f>
        <v>No</v>
      </c>
      <c r="Y4238" s="10" t="str">
        <f>IF(OR(LOWER(Tabla2[[#This Row],[GENERO]])="masculino", LOWER(Tabla2[[#This Row],[GENERO]])="femenino"),"OK","Corregir")</f>
        <v>Corregir</v>
      </c>
      <c r="Z4238" s="10" t="str">
        <f>+IF(Tabla2[[#This Row],[Nro. DNI / CE]]="","Corregir",IF(LEN(Tabla2[[#This Row],[Nro. DNI / CE]])&gt;=8,"OK","Corregir"))</f>
        <v>Corregir</v>
      </c>
      <c r="AA4238" s="10">
        <f>COUNTIF(Tabla2[APELLIDOS Y NOMBRES],Tabla2[[#This Row],[APELLIDOS Y NOMBRES]])</f>
        <v>0</v>
      </c>
      <c r="AB4238" t="str">
        <f ca="1">+IFERROR(IF(Tabla2[[#This Row],[FECHA CESE/BAJA]]="","No Aplica",IF(AND(MONTH(Tabla2[[#This Row],[FECHA CESE/BAJA]])=MONTH(TODAY()-30),YEAR(Tabla2[[#This Row],[FECHA CESE/BAJA]])=YEAR(TODAY())),MONTH(TODAY()-30)&amp;"-"&amp;YEAR(TODAY()),"Borrar")),"No aplica")</f>
        <v>No Aplica</v>
      </c>
      <c r="AC4238" t="str">
        <f ca="1">+IFERROR(IF(Tabla2[[#This Row],[FECHA INICIO DE LABORES EN OBRA]]="","No Aplica",IF(AND(MONTH(Tabla2[[#This Row],[FECHA INICIO DE LABORES EN OBRA]])=MONTH(TODAY()-30),YEAR(Tabla2[[#This Row],[FECHA INICIO DE LABORES EN OBRA]])=YEAR(TODAY())),MONTH(TODAY()-30)&amp;"-"&amp;YEAR(TODAY()),"No Aplica")),"No Aplica")</f>
        <v>No Aplica</v>
      </c>
    </row>
    <row r="4239" spans="1:29" x14ac:dyDescent="0.25">
      <c r="A4239" s="2"/>
      <c r="B4239" s="3"/>
      <c r="C4239" s="3"/>
      <c r="D4239" s="3"/>
      <c r="E4239" s="3"/>
      <c r="F4239" s="36"/>
      <c r="G4239" s="3"/>
      <c r="H4239" s="3"/>
      <c r="I4239" s="3"/>
      <c r="J4239" s="3"/>
      <c r="K4239" s="3"/>
      <c r="L4239" s="8"/>
      <c r="M4239" s="5"/>
      <c r="N4239" s="13"/>
      <c r="O4239" s="5"/>
      <c r="P4239" s="8"/>
      <c r="Q4239" s="9"/>
      <c r="R4239" s="9" t="str">
        <f>IFERROR(VLOOKUP(Tabla2[[#This Row],[CONTRATISTA PRNCIPAL]],Hoja1!$L$5:$M$9,2,FALSE),"CJV")</f>
        <v>CJV</v>
      </c>
      <c r="S4239" s="9" t="str">
        <f>IF(Tabla2[[#This Row],[EMPRESA]]=Tabla2[[#This Row],[CONTRATISTA PRNCIPAL]],"Principal","Secundaria")</f>
        <v>Principal</v>
      </c>
      <c r="T4239" s="10">
        <f>IFERROR(1/COUNTIF(Tabla2[CONTRATISTA PRNCIPAL],Tabla2[[#This Row],[CONTRATISTA PRNCIPAL]]),0)</f>
        <v>0</v>
      </c>
      <c r="U4239" s="33" t="str">
        <f ca="1">IF(((TODAY()-Tabla2[[#This Row],[FECHA NACIMIENTO]])/365)&lt;18,"Corregir", IF(((TODAY()-Tabla2[[#This Row],[FECHA NACIMIENTO]])/365)&gt;80, "Corregir",ROUNDDOWN(((TODAY()-Tabla2[[#This Row],[FECHA NACIMIENTO]])/365),0)))</f>
        <v>Corregir</v>
      </c>
      <c r="V423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39" s="34" t="str">
        <f ca="1">+IF(Tabla2[[#This Row],[Edad]]="Corregir","Corregir","Ok")</f>
        <v>Corregir</v>
      </c>
      <c r="X4239" s="10" t="str">
        <f>+IFERROR(VLOOKUP(Tabla2[[#This Row],[DISTRITO SEGÚN DNI]],Hoja1!$A$2:$B$55,2,FALSE),"No")</f>
        <v>No</v>
      </c>
      <c r="Y4239" s="10" t="str">
        <f>IF(OR(LOWER(Tabla2[[#This Row],[GENERO]])="masculino", LOWER(Tabla2[[#This Row],[GENERO]])="femenino"),"OK","Corregir")</f>
        <v>Corregir</v>
      </c>
      <c r="Z4239" s="10" t="str">
        <f>+IF(Tabla2[[#This Row],[Nro. DNI / CE]]="","Corregir",IF(LEN(Tabla2[[#This Row],[Nro. DNI / CE]])&gt;=8,"OK","Corregir"))</f>
        <v>Corregir</v>
      </c>
      <c r="AA4239" s="10">
        <f>COUNTIF(Tabla2[APELLIDOS Y NOMBRES],Tabla2[[#This Row],[APELLIDOS Y NOMBRES]])</f>
        <v>0</v>
      </c>
      <c r="AB4239" t="str">
        <f ca="1">+IFERROR(IF(Tabla2[[#This Row],[FECHA CESE/BAJA]]="","No Aplica",IF(AND(MONTH(Tabla2[[#This Row],[FECHA CESE/BAJA]])=MONTH(TODAY()-30),YEAR(Tabla2[[#This Row],[FECHA CESE/BAJA]])=YEAR(TODAY())),MONTH(TODAY()-30)&amp;"-"&amp;YEAR(TODAY()),"Borrar")),"No aplica")</f>
        <v>No Aplica</v>
      </c>
      <c r="AC4239" t="str">
        <f ca="1">+IFERROR(IF(Tabla2[[#This Row],[FECHA INICIO DE LABORES EN OBRA]]="","No Aplica",IF(AND(MONTH(Tabla2[[#This Row],[FECHA INICIO DE LABORES EN OBRA]])=MONTH(TODAY()-30),YEAR(Tabla2[[#This Row],[FECHA INICIO DE LABORES EN OBRA]])=YEAR(TODAY())),MONTH(TODAY()-30)&amp;"-"&amp;YEAR(TODAY()),"No Aplica")),"No Aplica")</f>
        <v>No Aplica</v>
      </c>
    </row>
    <row r="4240" spans="1:29" x14ac:dyDescent="0.25">
      <c r="A4240" s="2"/>
      <c r="B4240" s="3"/>
      <c r="C4240" s="3"/>
      <c r="D4240" s="3"/>
      <c r="E4240" s="3"/>
      <c r="F4240" s="36"/>
      <c r="G4240" s="3"/>
      <c r="H4240" s="3"/>
      <c r="I4240" s="3"/>
      <c r="J4240" s="3"/>
      <c r="K4240" s="3"/>
      <c r="L4240" s="8"/>
      <c r="M4240" s="5"/>
      <c r="N4240" s="13"/>
      <c r="O4240" s="5"/>
      <c r="P4240" s="8"/>
      <c r="Q4240" s="9"/>
      <c r="R4240" s="9" t="str">
        <f>IFERROR(VLOOKUP(Tabla2[[#This Row],[CONTRATISTA PRNCIPAL]],Hoja1!$L$5:$M$9,2,FALSE),"CJV")</f>
        <v>CJV</v>
      </c>
      <c r="S4240" s="9" t="str">
        <f>IF(Tabla2[[#This Row],[EMPRESA]]=Tabla2[[#This Row],[CONTRATISTA PRNCIPAL]],"Principal","Secundaria")</f>
        <v>Principal</v>
      </c>
      <c r="T4240" s="10">
        <f>IFERROR(1/COUNTIF(Tabla2[CONTRATISTA PRNCIPAL],Tabla2[[#This Row],[CONTRATISTA PRNCIPAL]]),0)</f>
        <v>0</v>
      </c>
      <c r="U4240" s="33" t="str">
        <f ca="1">IF(((TODAY()-Tabla2[[#This Row],[FECHA NACIMIENTO]])/365)&lt;18,"Corregir", IF(((TODAY()-Tabla2[[#This Row],[FECHA NACIMIENTO]])/365)&gt;80, "Corregir",ROUNDDOWN(((TODAY()-Tabla2[[#This Row],[FECHA NACIMIENTO]])/365),0)))</f>
        <v>Corregir</v>
      </c>
      <c r="V424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40" s="34" t="str">
        <f ca="1">+IF(Tabla2[[#This Row],[Edad]]="Corregir","Corregir","Ok")</f>
        <v>Corregir</v>
      </c>
      <c r="X4240" s="10" t="str">
        <f>+IFERROR(VLOOKUP(Tabla2[[#This Row],[DISTRITO SEGÚN DNI]],Hoja1!$A$2:$B$55,2,FALSE),"No")</f>
        <v>No</v>
      </c>
      <c r="Y4240" s="10" t="str">
        <f>IF(OR(LOWER(Tabla2[[#This Row],[GENERO]])="masculino", LOWER(Tabla2[[#This Row],[GENERO]])="femenino"),"OK","Corregir")</f>
        <v>Corregir</v>
      </c>
      <c r="Z4240" s="10" t="str">
        <f>+IF(Tabla2[[#This Row],[Nro. DNI / CE]]="","Corregir",IF(LEN(Tabla2[[#This Row],[Nro. DNI / CE]])&gt;=8,"OK","Corregir"))</f>
        <v>Corregir</v>
      </c>
      <c r="AA4240" s="10">
        <f>COUNTIF(Tabla2[APELLIDOS Y NOMBRES],Tabla2[[#This Row],[APELLIDOS Y NOMBRES]])</f>
        <v>0</v>
      </c>
      <c r="AB4240" t="str">
        <f ca="1">+IFERROR(IF(Tabla2[[#This Row],[FECHA CESE/BAJA]]="","No Aplica",IF(AND(MONTH(Tabla2[[#This Row],[FECHA CESE/BAJA]])=MONTH(TODAY()-30),YEAR(Tabla2[[#This Row],[FECHA CESE/BAJA]])=YEAR(TODAY())),MONTH(TODAY()-30)&amp;"-"&amp;YEAR(TODAY()),"Borrar")),"No aplica")</f>
        <v>No Aplica</v>
      </c>
      <c r="AC4240" t="str">
        <f ca="1">+IFERROR(IF(Tabla2[[#This Row],[FECHA INICIO DE LABORES EN OBRA]]="","No Aplica",IF(AND(MONTH(Tabla2[[#This Row],[FECHA INICIO DE LABORES EN OBRA]])=MONTH(TODAY()-30),YEAR(Tabla2[[#This Row],[FECHA INICIO DE LABORES EN OBRA]])=YEAR(TODAY())),MONTH(TODAY()-30)&amp;"-"&amp;YEAR(TODAY()),"No Aplica")),"No Aplica")</f>
        <v>No Aplica</v>
      </c>
    </row>
    <row r="4241" spans="1:29" x14ac:dyDescent="0.25">
      <c r="A4241" s="2"/>
      <c r="B4241" s="3"/>
      <c r="C4241" s="3"/>
      <c r="D4241" s="3"/>
      <c r="E4241" s="3"/>
      <c r="F4241" s="36"/>
      <c r="G4241" s="3"/>
      <c r="H4241" s="3"/>
      <c r="I4241" s="3"/>
      <c r="J4241" s="3"/>
      <c r="K4241" s="3"/>
      <c r="L4241" s="8"/>
      <c r="M4241" s="5"/>
      <c r="N4241" s="13"/>
      <c r="O4241" s="5"/>
      <c r="P4241" s="8"/>
      <c r="Q4241" s="9"/>
      <c r="R4241" s="9" t="str">
        <f>IFERROR(VLOOKUP(Tabla2[[#This Row],[CONTRATISTA PRNCIPAL]],Hoja1!$L$5:$M$9,2,FALSE),"CJV")</f>
        <v>CJV</v>
      </c>
      <c r="S4241" s="9" t="str">
        <f>IF(Tabla2[[#This Row],[EMPRESA]]=Tabla2[[#This Row],[CONTRATISTA PRNCIPAL]],"Principal","Secundaria")</f>
        <v>Principal</v>
      </c>
      <c r="T4241" s="10">
        <f>IFERROR(1/COUNTIF(Tabla2[CONTRATISTA PRNCIPAL],Tabla2[[#This Row],[CONTRATISTA PRNCIPAL]]),0)</f>
        <v>0</v>
      </c>
      <c r="U4241" s="33" t="str">
        <f ca="1">IF(((TODAY()-Tabla2[[#This Row],[FECHA NACIMIENTO]])/365)&lt;18,"Corregir", IF(((TODAY()-Tabla2[[#This Row],[FECHA NACIMIENTO]])/365)&gt;80, "Corregir",ROUNDDOWN(((TODAY()-Tabla2[[#This Row],[FECHA NACIMIENTO]])/365),0)))</f>
        <v>Corregir</v>
      </c>
      <c r="V424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41" s="34" t="str">
        <f ca="1">+IF(Tabla2[[#This Row],[Edad]]="Corregir","Corregir","Ok")</f>
        <v>Corregir</v>
      </c>
      <c r="X4241" s="10" t="str">
        <f>+IFERROR(VLOOKUP(Tabla2[[#This Row],[DISTRITO SEGÚN DNI]],Hoja1!$A$2:$B$55,2,FALSE),"No")</f>
        <v>No</v>
      </c>
      <c r="Y4241" s="10" t="str">
        <f>IF(OR(LOWER(Tabla2[[#This Row],[GENERO]])="masculino", LOWER(Tabla2[[#This Row],[GENERO]])="femenino"),"OK","Corregir")</f>
        <v>Corregir</v>
      </c>
      <c r="Z4241" s="10" t="str">
        <f>+IF(Tabla2[[#This Row],[Nro. DNI / CE]]="","Corregir",IF(LEN(Tabla2[[#This Row],[Nro. DNI / CE]])&gt;=8,"OK","Corregir"))</f>
        <v>Corregir</v>
      </c>
      <c r="AA4241" s="10">
        <f>COUNTIF(Tabla2[APELLIDOS Y NOMBRES],Tabla2[[#This Row],[APELLIDOS Y NOMBRES]])</f>
        <v>0</v>
      </c>
      <c r="AB4241" t="str">
        <f ca="1">+IFERROR(IF(Tabla2[[#This Row],[FECHA CESE/BAJA]]="","No Aplica",IF(AND(MONTH(Tabla2[[#This Row],[FECHA CESE/BAJA]])=MONTH(TODAY()-30),YEAR(Tabla2[[#This Row],[FECHA CESE/BAJA]])=YEAR(TODAY())),MONTH(TODAY()-30)&amp;"-"&amp;YEAR(TODAY()),"Borrar")),"No aplica")</f>
        <v>No Aplica</v>
      </c>
      <c r="AC4241" t="str">
        <f ca="1">+IFERROR(IF(Tabla2[[#This Row],[FECHA INICIO DE LABORES EN OBRA]]="","No Aplica",IF(AND(MONTH(Tabla2[[#This Row],[FECHA INICIO DE LABORES EN OBRA]])=MONTH(TODAY()-30),YEAR(Tabla2[[#This Row],[FECHA INICIO DE LABORES EN OBRA]])=YEAR(TODAY())),MONTH(TODAY()-30)&amp;"-"&amp;YEAR(TODAY()),"No Aplica")),"No Aplica")</f>
        <v>No Aplica</v>
      </c>
    </row>
    <row r="4242" spans="1:29" x14ac:dyDescent="0.25">
      <c r="A4242" s="2"/>
      <c r="B4242" s="3"/>
      <c r="C4242" s="3"/>
      <c r="D4242" s="3"/>
      <c r="E4242" s="3"/>
      <c r="F4242" s="36"/>
      <c r="G4242" s="3"/>
      <c r="H4242" s="3"/>
      <c r="I4242" s="3"/>
      <c r="J4242" s="3"/>
      <c r="K4242" s="3"/>
      <c r="L4242" s="8"/>
      <c r="M4242" s="5"/>
      <c r="N4242" s="13"/>
      <c r="O4242" s="5"/>
      <c r="P4242" s="8"/>
      <c r="Q4242" s="9"/>
      <c r="R4242" s="9" t="str">
        <f>IFERROR(VLOOKUP(Tabla2[[#This Row],[CONTRATISTA PRNCIPAL]],Hoja1!$L$5:$M$9,2,FALSE),"CJV")</f>
        <v>CJV</v>
      </c>
      <c r="S4242" s="9" t="str">
        <f>IF(Tabla2[[#This Row],[EMPRESA]]=Tabla2[[#This Row],[CONTRATISTA PRNCIPAL]],"Principal","Secundaria")</f>
        <v>Principal</v>
      </c>
      <c r="T4242" s="10">
        <f>IFERROR(1/COUNTIF(Tabla2[CONTRATISTA PRNCIPAL],Tabla2[[#This Row],[CONTRATISTA PRNCIPAL]]),0)</f>
        <v>0</v>
      </c>
      <c r="U4242" s="33" t="str">
        <f ca="1">IF(((TODAY()-Tabla2[[#This Row],[FECHA NACIMIENTO]])/365)&lt;18,"Corregir", IF(((TODAY()-Tabla2[[#This Row],[FECHA NACIMIENTO]])/365)&gt;80, "Corregir",ROUNDDOWN(((TODAY()-Tabla2[[#This Row],[FECHA NACIMIENTO]])/365),0)))</f>
        <v>Corregir</v>
      </c>
      <c r="V424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42" s="34" t="str">
        <f ca="1">+IF(Tabla2[[#This Row],[Edad]]="Corregir","Corregir","Ok")</f>
        <v>Corregir</v>
      </c>
      <c r="X4242" s="10" t="str">
        <f>+IFERROR(VLOOKUP(Tabla2[[#This Row],[DISTRITO SEGÚN DNI]],Hoja1!$A$2:$B$55,2,FALSE),"No")</f>
        <v>No</v>
      </c>
      <c r="Y4242" s="10" t="str">
        <f>IF(OR(LOWER(Tabla2[[#This Row],[GENERO]])="masculino", LOWER(Tabla2[[#This Row],[GENERO]])="femenino"),"OK","Corregir")</f>
        <v>Corregir</v>
      </c>
      <c r="Z4242" s="10" t="str">
        <f>+IF(Tabla2[[#This Row],[Nro. DNI / CE]]="","Corregir",IF(LEN(Tabla2[[#This Row],[Nro. DNI / CE]])&gt;=8,"OK","Corregir"))</f>
        <v>Corregir</v>
      </c>
      <c r="AA4242" s="10">
        <f>COUNTIF(Tabla2[APELLIDOS Y NOMBRES],Tabla2[[#This Row],[APELLIDOS Y NOMBRES]])</f>
        <v>0</v>
      </c>
      <c r="AB4242" t="str">
        <f ca="1">+IFERROR(IF(Tabla2[[#This Row],[FECHA CESE/BAJA]]="","No Aplica",IF(AND(MONTH(Tabla2[[#This Row],[FECHA CESE/BAJA]])=MONTH(TODAY()-30),YEAR(Tabla2[[#This Row],[FECHA CESE/BAJA]])=YEAR(TODAY())),MONTH(TODAY()-30)&amp;"-"&amp;YEAR(TODAY()),"Borrar")),"No aplica")</f>
        <v>No Aplica</v>
      </c>
      <c r="AC4242" t="str">
        <f ca="1">+IFERROR(IF(Tabla2[[#This Row],[FECHA INICIO DE LABORES EN OBRA]]="","No Aplica",IF(AND(MONTH(Tabla2[[#This Row],[FECHA INICIO DE LABORES EN OBRA]])=MONTH(TODAY()-30),YEAR(Tabla2[[#This Row],[FECHA INICIO DE LABORES EN OBRA]])=YEAR(TODAY())),MONTH(TODAY()-30)&amp;"-"&amp;YEAR(TODAY()),"No Aplica")),"No Aplica")</f>
        <v>No Aplica</v>
      </c>
    </row>
    <row r="4243" spans="1:29" x14ac:dyDescent="0.25">
      <c r="A4243" s="2"/>
      <c r="B4243" s="3"/>
      <c r="C4243" s="3"/>
      <c r="D4243" s="3"/>
      <c r="E4243" s="3"/>
      <c r="F4243" s="36"/>
      <c r="G4243" s="3"/>
      <c r="H4243" s="3"/>
      <c r="I4243" s="3"/>
      <c r="J4243" s="3"/>
      <c r="K4243" s="3"/>
      <c r="L4243" s="8"/>
      <c r="M4243" s="5"/>
      <c r="N4243" s="13"/>
      <c r="O4243" s="5"/>
      <c r="P4243" s="8"/>
      <c r="Q4243" s="9"/>
      <c r="R4243" s="9" t="str">
        <f>IFERROR(VLOOKUP(Tabla2[[#This Row],[CONTRATISTA PRNCIPAL]],Hoja1!$L$5:$M$9,2,FALSE),"CJV")</f>
        <v>CJV</v>
      </c>
      <c r="S4243" s="9" t="str">
        <f>IF(Tabla2[[#This Row],[EMPRESA]]=Tabla2[[#This Row],[CONTRATISTA PRNCIPAL]],"Principal","Secundaria")</f>
        <v>Principal</v>
      </c>
      <c r="T4243" s="10">
        <f>IFERROR(1/COUNTIF(Tabla2[CONTRATISTA PRNCIPAL],Tabla2[[#This Row],[CONTRATISTA PRNCIPAL]]),0)</f>
        <v>0</v>
      </c>
      <c r="U4243" s="33" t="str">
        <f ca="1">IF(((TODAY()-Tabla2[[#This Row],[FECHA NACIMIENTO]])/365)&lt;18,"Corregir", IF(((TODAY()-Tabla2[[#This Row],[FECHA NACIMIENTO]])/365)&gt;80, "Corregir",ROUNDDOWN(((TODAY()-Tabla2[[#This Row],[FECHA NACIMIENTO]])/365),0)))</f>
        <v>Corregir</v>
      </c>
      <c r="V424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43" s="34" t="str">
        <f ca="1">+IF(Tabla2[[#This Row],[Edad]]="Corregir","Corregir","Ok")</f>
        <v>Corregir</v>
      </c>
      <c r="X4243" s="10" t="str">
        <f>+IFERROR(VLOOKUP(Tabla2[[#This Row],[DISTRITO SEGÚN DNI]],Hoja1!$A$2:$B$55,2,FALSE),"No")</f>
        <v>No</v>
      </c>
      <c r="Y4243" s="10" t="str">
        <f>IF(OR(LOWER(Tabla2[[#This Row],[GENERO]])="masculino", LOWER(Tabla2[[#This Row],[GENERO]])="femenino"),"OK","Corregir")</f>
        <v>Corregir</v>
      </c>
      <c r="Z4243" s="10" t="str">
        <f>+IF(Tabla2[[#This Row],[Nro. DNI / CE]]="","Corregir",IF(LEN(Tabla2[[#This Row],[Nro. DNI / CE]])&gt;=8,"OK","Corregir"))</f>
        <v>Corregir</v>
      </c>
      <c r="AA4243" s="10">
        <f>COUNTIF(Tabla2[APELLIDOS Y NOMBRES],Tabla2[[#This Row],[APELLIDOS Y NOMBRES]])</f>
        <v>0</v>
      </c>
      <c r="AB4243" t="str">
        <f ca="1">+IFERROR(IF(Tabla2[[#This Row],[FECHA CESE/BAJA]]="","No Aplica",IF(AND(MONTH(Tabla2[[#This Row],[FECHA CESE/BAJA]])=MONTH(TODAY()-30),YEAR(Tabla2[[#This Row],[FECHA CESE/BAJA]])=YEAR(TODAY())),MONTH(TODAY()-30)&amp;"-"&amp;YEAR(TODAY()),"Borrar")),"No aplica")</f>
        <v>No Aplica</v>
      </c>
      <c r="AC4243" t="str">
        <f ca="1">+IFERROR(IF(Tabla2[[#This Row],[FECHA INICIO DE LABORES EN OBRA]]="","No Aplica",IF(AND(MONTH(Tabla2[[#This Row],[FECHA INICIO DE LABORES EN OBRA]])=MONTH(TODAY()-30),YEAR(Tabla2[[#This Row],[FECHA INICIO DE LABORES EN OBRA]])=YEAR(TODAY())),MONTH(TODAY()-30)&amp;"-"&amp;YEAR(TODAY()),"No Aplica")),"No Aplica")</f>
        <v>No Aplica</v>
      </c>
    </row>
    <row r="4244" spans="1:29" x14ac:dyDescent="0.25">
      <c r="A4244" s="2"/>
      <c r="B4244" s="3"/>
      <c r="C4244" s="3"/>
      <c r="D4244" s="3"/>
      <c r="E4244" s="3"/>
      <c r="F4244" s="36"/>
      <c r="G4244" s="3"/>
      <c r="H4244" s="3"/>
      <c r="I4244" s="3"/>
      <c r="J4244" s="3"/>
      <c r="K4244" s="3"/>
      <c r="L4244" s="8"/>
      <c r="M4244" s="5"/>
      <c r="N4244" s="13"/>
      <c r="O4244" s="5"/>
      <c r="P4244" s="8"/>
      <c r="Q4244" s="9"/>
      <c r="R4244" s="9" t="str">
        <f>IFERROR(VLOOKUP(Tabla2[[#This Row],[CONTRATISTA PRNCIPAL]],Hoja1!$L$5:$M$9,2,FALSE),"CJV")</f>
        <v>CJV</v>
      </c>
      <c r="S4244" s="9" t="str">
        <f>IF(Tabla2[[#This Row],[EMPRESA]]=Tabla2[[#This Row],[CONTRATISTA PRNCIPAL]],"Principal","Secundaria")</f>
        <v>Principal</v>
      </c>
      <c r="T4244" s="10">
        <f>IFERROR(1/COUNTIF(Tabla2[CONTRATISTA PRNCIPAL],Tabla2[[#This Row],[CONTRATISTA PRNCIPAL]]),0)</f>
        <v>0</v>
      </c>
      <c r="U4244" s="33" t="str">
        <f ca="1">IF(((TODAY()-Tabla2[[#This Row],[FECHA NACIMIENTO]])/365)&lt;18,"Corregir", IF(((TODAY()-Tabla2[[#This Row],[FECHA NACIMIENTO]])/365)&gt;80, "Corregir",ROUNDDOWN(((TODAY()-Tabla2[[#This Row],[FECHA NACIMIENTO]])/365),0)))</f>
        <v>Corregir</v>
      </c>
      <c r="V424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44" s="34" t="str">
        <f ca="1">+IF(Tabla2[[#This Row],[Edad]]="Corregir","Corregir","Ok")</f>
        <v>Corregir</v>
      </c>
      <c r="X4244" s="10" t="str">
        <f>+IFERROR(VLOOKUP(Tabla2[[#This Row],[DISTRITO SEGÚN DNI]],Hoja1!$A$2:$B$55,2,FALSE),"No")</f>
        <v>No</v>
      </c>
      <c r="Y4244" s="10" t="str">
        <f>IF(OR(LOWER(Tabla2[[#This Row],[GENERO]])="masculino", LOWER(Tabla2[[#This Row],[GENERO]])="femenino"),"OK","Corregir")</f>
        <v>Corregir</v>
      </c>
      <c r="Z4244" s="10" t="str">
        <f>+IF(Tabla2[[#This Row],[Nro. DNI / CE]]="","Corregir",IF(LEN(Tabla2[[#This Row],[Nro. DNI / CE]])&gt;=8,"OK","Corregir"))</f>
        <v>Corregir</v>
      </c>
      <c r="AA4244" s="10">
        <f>COUNTIF(Tabla2[APELLIDOS Y NOMBRES],Tabla2[[#This Row],[APELLIDOS Y NOMBRES]])</f>
        <v>0</v>
      </c>
      <c r="AB4244" t="str">
        <f ca="1">+IFERROR(IF(Tabla2[[#This Row],[FECHA CESE/BAJA]]="","No Aplica",IF(AND(MONTH(Tabla2[[#This Row],[FECHA CESE/BAJA]])=MONTH(TODAY()-30),YEAR(Tabla2[[#This Row],[FECHA CESE/BAJA]])=YEAR(TODAY())),MONTH(TODAY()-30)&amp;"-"&amp;YEAR(TODAY()),"Borrar")),"No aplica")</f>
        <v>No Aplica</v>
      </c>
      <c r="AC4244" t="str">
        <f ca="1">+IFERROR(IF(Tabla2[[#This Row],[FECHA INICIO DE LABORES EN OBRA]]="","No Aplica",IF(AND(MONTH(Tabla2[[#This Row],[FECHA INICIO DE LABORES EN OBRA]])=MONTH(TODAY()-30),YEAR(Tabla2[[#This Row],[FECHA INICIO DE LABORES EN OBRA]])=YEAR(TODAY())),MONTH(TODAY()-30)&amp;"-"&amp;YEAR(TODAY()),"No Aplica")),"No Aplica")</f>
        <v>No Aplica</v>
      </c>
    </row>
    <row r="4245" spans="1:29" x14ac:dyDescent="0.25">
      <c r="A4245" s="2"/>
      <c r="B4245" s="3"/>
      <c r="C4245" s="3"/>
      <c r="D4245" s="3"/>
      <c r="E4245" s="3"/>
      <c r="F4245" s="36"/>
      <c r="G4245" s="3"/>
      <c r="H4245" s="3"/>
      <c r="I4245" s="3"/>
      <c r="J4245" s="3"/>
      <c r="K4245" s="3"/>
      <c r="L4245" s="8"/>
      <c r="M4245" s="5"/>
      <c r="N4245" s="13"/>
      <c r="O4245" s="5"/>
      <c r="P4245" s="8"/>
      <c r="Q4245" s="9"/>
      <c r="R4245" s="9" t="str">
        <f>IFERROR(VLOOKUP(Tabla2[[#This Row],[CONTRATISTA PRNCIPAL]],Hoja1!$L$5:$M$9,2,FALSE),"CJV")</f>
        <v>CJV</v>
      </c>
      <c r="S4245" s="9" t="str">
        <f>IF(Tabla2[[#This Row],[EMPRESA]]=Tabla2[[#This Row],[CONTRATISTA PRNCIPAL]],"Principal","Secundaria")</f>
        <v>Principal</v>
      </c>
      <c r="T4245" s="10">
        <f>IFERROR(1/COUNTIF(Tabla2[CONTRATISTA PRNCIPAL],Tabla2[[#This Row],[CONTRATISTA PRNCIPAL]]),0)</f>
        <v>0</v>
      </c>
      <c r="U4245" s="33" t="str">
        <f ca="1">IF(((TODAY()-Tabla2[[#This Row],[FECHA NACIMIENTO]])/365)&lt;18,"Corregir", IF(((TODAY()-Tabla2[[#This Row],[FECHA NACIMIENTO]])/365)&gt;80, "Corregir",ROUNDDOWN(((TODAY()-Tabla2[[#This Row],[FECHA NACIMIENTO]])/365),0)))</f>
        <v>Corregir</v>
      </c>
      <c r="V424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45" s="34" t="str">
        <f ca="1">+IF(Tabla2[[#This Row],[Edad]]="Corregir","Corregir","Ok")</f>
        <v>Corregir</v>
      </c>
      <c r="X4245" s="10" t="str">
        <f>+IFERROR(VLOOKUP(Tabla2[[#This Row],[DISTRITO SEGÚN DNI]],Hoja1!$A$2:$B$55,2,FALSE),"No")</f>
        <v>No</v>
      </c>
      <c r="Y4245" s="10" t="str">
        <f>IF(OR(LOWER(Tabla2[[#This Row],[GENERO]])="masculino", LOWER(Tabla2[[#This Row],[GENERO]])="femenino"),"OK","Corregir")</f>
        <v>Corregir</v>
      </c>
      <c r="Z4245" s="10" t="str">
        <f>+IF(Tabla2[[#This Row],[Nro. DNI / CE]]="","Corregir",IF(LEN(Tabla2[[#This Row],[Nro. DNI / CE]])&gt;=8,"OK","Corregir"))</f>
        <v>Corregir</v>
      </c>
      <c r="AA4245" s="10">
        <f>COUNTIF(Tabla2[APELLIDOS Y NOMBRES],Tabla2[[#This Row],[APELLIDOS Y NOMBRES]])</f>
        <v>0</v>
      </c>
      <c r="AB4245" t="str">
        <f ca="1">+IFERROR(IF(Tabla2[[#This Row],[FECHA CESE/BAJA]]="","No Aplica",IF(AND(MONTH(Tabla2[[#This Row],[FECHA CESE/BAJA]])=MONTH(TODAY()-30),YEAR(Tabla2[[#This Row],[FECHA CESE/BAJA]])=YEAR(TODAY())),MONTH(TODAY()-30)&amp;"-"&amp;YEAR(TODAY()),"Borrar")),"No aplica")</f>
        <v>No Aplica</v>
      </c>
      <c r="AC4245" t="str">
        <f ca="1">+IFERROR(IF(Tabla2[[#This Row],[FECHA INICIO DE LABORES EN OBRA]]="","No Aplica",IF(AND(MONTH(Tabla2[[#This Row],[FECHA INICIO DE LABORES EN OBRA]])=MONTH(TODAY()-30),YEAR(Tabla2[[#This Row],[FECHA INICIO DE LABORES EN OBRA]])=YEAR(TODAY())),MONTH(TODAY()-30)&amp;"-"&amp;YEAR(TODAY()),"No Aplica")),"No Aplica")</f>
        <v>No Aplica</v>
      </c>
    </row>
    <row r="4246" spans="1:29" x14ac:dyDescent="0.25">
      <c r="A4246" s="2"/>
      <c r="B4246" s="3"/>
      <c r="C4246" s="3"/>
      <c r="D4246" s="3"/>
      <c r="E4246" s="3"/>
      <c r="F4246" s="36"/>
      <c r="G4246" s="3"/>
      <c r="H4246" s="3"/>
      <c r="I4246" s="3"/>
      <c r="J4246" s="3"/>
      <c r="K4246" s="3"/>
      <c r="L4246" s="8"/>
      <c r="M4246" s="5"/>
      <c r="N4246" s="13"/>
      <c r="O4246" s="5"/>
      <c r="P4246" s="8"/>
      <c r="Q4246" s="9"/>
      <c r="R4246" s="9" t="str">
        <f>IFERROR(VLOOKUP(Tabla2[[#This Row],[CONTRATISTA PRNCIPAL]],Hoja1!$L$5:$M$9,2,FALSE),"CJV")</f>
        <v>CJV</v>
      </c>
      <c r="S4246" s="9" t="str">
        <f>IF(Tabla2[[#This Row],[EMPRESA]]=Tabla2[[#This Row],[CONTRATISTA PRNCIPAL]],"Principal","Secundaria")</f>
        <v>Principal</v>
      </c>
      <c r="T4246" s="10">
        <f>IFERROR(1/COUNTIF(Tabla2[CONTRATISTA PRNCIPAL],Tabla2[[#This Row],[CONTRATISTA PRNCIPAL]]),0)</f>
        <v>0</v>
      </c>
      <c r="U4246" s="33" t="str">
        <f ca="1">IF(((TODAY()-Tabla2[[#This Row],[FECHA NACIMIENTO]])/365)&lt;18,"Corregir", IF(((TODAY()-Tabla2[[#This Row],[FECHA NACIMIENTO]])/365)&gt;80, "Corregir",ROUNDDOWN(((TODAY()-Tabla2[[#This Row],[FECHA NACIMIENTO]])/365),0)))</f>
        <v>Corregir</v>
      </c>
      <c r="V424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46" s="34" t="str">
        <f ca="1">+IF(Tabla2[[#This Row],[Edad]]="Corregir","Corregir","Ok")</f>
        <v>Corregir</v>
      </c>
      <c r="X4246" s="10" t="str">
        <f>+IFERROR(VLOOKUP(Tabla2[[#This Row],[DISTRITO SEGÚN DNI]],Hoja1!$A$2:$B$55,2,FALSE),"No")</f>
        <v>No</v>
      </c>
      <c r="Y4246" s="10" t="str">
        <f>IF(OR(LOWER(Tabla2[[#This Row],[GENERO]])="masculino", LOWER(Tabla2[[#This Row],[GENERO]])="femenino"),"OK","Corregir")</f>
        <v>Corregir</v>
      </c>
      <c r="Z4246" s="10" t="str">
        <f>+IF(Tabla2[[#This Row],[Nro. DNI / CE]]="","Corregir",IF(LEN(Tabla2[[#This Row],[Nro. DNI / CE]])&gt;=8,"OK","Corregir"))</f>
        <v>Corregir</v>
      </c>
      <c r="AA4246" s="10">
        <f>COUNTIF(Tabla2[APELLIDOS Y NOMBRES],Tabla2[[#This Row],[APELLIDOS Y NOMBRES]])</f>
        <v>0</v>
      </c>
      <c r="AB4246" t="str">
        <f ca="1">+IFERROR(IF(Tabla2[[#This Row],[FECHA CESE/BAJA]]="","No Aplica",IF(AND(MONTH(Tabla2[[#This Row],[FECHA CESE/BAJA]])=MONTH(TODAY()-30),YEAR(Tabla2[[#This Row],[FECHA CESE/BAJA]])=YEAR(TODAY())),MONTH(TODAY()-30)&amp;"-"&amp;YEAR(TODAY()),"Borrar")),"No aplica")</f>
        <v>No Aplica</v>
      </c>
      <c r="AC4246" t="str">
        <f ca="1">+IFERROR(IF(Tabla2[[#This Row],[FECHA INICIO DE LABORES EN OBRA]]="","No Aplica",IF(AND(MONTH(Tabla2[[#This Row],[FECHA INICIO DE LABORES EN OBRA]])=MONTH(TODAY()-30),YEAR(Tabla2[[#This Row],[FECHA INICIO DE LABORES EN OBRA]])=YEAR(TODAY())),MONTH(TODAY()-30)&amp;"-"&amp;YEAR(TODAY()),"No Aplica")),"No Aplica")</f>
        <v>No Aplica</v>
      </c>
    </row>
    <row r="4247" spans="1:29" x14ac:dyDescent="0.25">
      <c r="A4247" s="2"/>
      <c r="B4247" s="3"/>
      <c r="C4247" s="3"/>
      <c r="D4247" s="3"/>
      <c r="E4247" s="3"/>
      <c r="F4247" s="36"/>
      <c r="G4247" s="3"/>
      <c r="H4247" s="3"/>
      <c r="I4247" s="3"/>
      <c r="J4247" s="3"/>
      <c r="K4247" s="3"/>
      <c r="L4247" s="8"/>
      <c r="M4247" s="5"/>
      <c r="N4247" s="13"/>
      <c r="O4247" s="5"/>
      <c r="P4247" s="8"/>
      <c r="Q4247" s="9"/>
      <c r="R4247" s="9" t="str">
        <f>IFERROR(VLOOKUP(Tabla2[[#This Row],[CONTRATISTA PRNCIPAL]],Hoja1!$L$5:$M$9,2,FALSE),"CJV")</f>
        <v>CJV</v>
      </c>
      <c r="S4247" s="9" t="str">
        <f>IF(Tabla2[[#This Row],[EMPRESA]]=Tabla2[[#This Row],[CONTRATISTA PRNCIPAL]],"Principal","Secundaria")</f>
        <v>Principal</v>
      </c>
      <c r="T4247" s="10">
        <f>IFERROR(1/COUNTIF(Tabla2[CONTRATISTA PRNCIPAL],Tabla2[[#This Row],[CONTRATISTA PRNCIPAL]]),0)</f>
        <v>0</v>
      </c>
      <c r="U4247" s="33" t="str">
        <f ca="1">IF(((TODAY()-Tabla2[[#This Row],[FECHA NACIMIENTO]])/365)&lt;18,"Corregir", IF(((TODAY()-Tabla2[[#This Row],[FECHA NACIMIENTO]])/365)&gt;80, "Corregir",ROUNDDOWN(((TODAY()-Tabla2[[#This Row],[FECHA NACIMIENTO]])/365),0)))</f>
        <v>Corregir</v>
      </c>
      <c r="V424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47" s="34" t="str">
        <f ca="1">+IF(Tabla2[[#This Row],[Edad]]="Corregir","Corregir","Ok")</f>
        <v>Corregir</v>
      </c>
      <c r="X4247" s="10" t="str">
        <f>+IFERROR(VLOOKUP(Tabla2[[#This Row],[DISTRITO SEGÚN DNI]],Hoja1!$A$2:$B$55,2,FALSE),"No")</f>
        <v>No</v>
      </c>
      <c r="Y4247" s="10" t="str">
        <f>IF(OR(LOWER(Tabla2[[#This Row],[GENERO]])="masculino", LOWER(Tabla2[[#This Row],[GENERO]])="femenino"),"OK","Corregir")</f>
        <v>Corregir</v>
      </c>
      <c r="Z4247" s="10" t="str">
        <f>+IF(Tabla2[[#This Row],[Nro. DNI / CE]]="","Corregir",IF(LEN(Tabla2[[#This Row],[Nro. DNI / CE]])&gt;=8,"OK","Corregir"))</f>
        <v>Corregir</v>
      </c>
      <c r="AA4247" s="10">
        <f>COUNTIF(Tabla2[APELLIDOS Y NOMBRES],Tabla2[[#This Row],[APELLIDOS Y NOMBRES]])</f>
        <v>0</v>
      </c>
      <c r="AB4247" t="str">
        <f ca="1">+IFERROR(IF(Tabla2[[#This Row],[FECHA CESE/BAJA]]="","No Aplica",IF(AND(MONTH(Tabla2[[#This Row],[FECHA CESE/BAJA]])=MONTH(TODAY()-30),YEAR(Tabla2[[#This Row],[FECHA CESE/BAJA]])=YEAR(TODAY())),MONTH(TODAY()-30)&amp;"-"&amp;YEAR(TODAY()),"Borrar")),"No aplica")</f>
        <v>No Aplica</v>
      </c>
      <c r="AC4247" t="str">
        <f ca="1">+IFERROR(IF(Tabla2[[#This Row],[FECHA INICIO DE LABORES EN OBRA]]="","No Aplica",IF(AND(MONTH(Tabla2[[#This Row],[FECHA INICIO DE LABORES EN OBRA]])=MONTH(TODAY()-30),YEAR(Tabla2[[#This Row],[FECHA INICIO DE LABORES EN OBRA]])=YEAR(TODAY())),MONTH(TODAY()-30)&amp;"-"&amp;YEAR(TODAY()),"No Aplica")),"No Aplica")</f>
        <v>No Aplica</v>
      </c>
    </row>
    <row r="4248" spans="1:29" x14ac:dyDescent="0.25">
      <c r="A4248" s="2"/>
      <c r="B4248" s="3"/>
      <c r="C4248" s="3"/>
      <c r="D4248" s="3"/>
      <c r="E4248" s="3"/>
      <c r="F4248" s="36"/>
      <c r="G4248" s="3"/>
      <c r="H4248" s="3"/>
      <c r="I4248" s="3"/>
      <c r="J4248" s="3"/>
      <c r="K4248" s="3"/>
      <c r="L4248" s="8"/>
      <c r="M4248" s="5"/>
      <c r="N4248" s="13"/>
      <c r="O4248" s="5"/>
      <c r="P4248" s="8"/>
      <c r="Q4248" s="9"/>
      <c r="R4248" s="9" t="str">
        <f>IFERROR(VLOOKUP(Tabla2[[#This Row],[CONTRATISTA PRNCIPAL]],Hoja1!$L$5:$M$9,2,FALSE),"CJV")</f>
        <v>CJV</v>
      </c>
      <c r="S4248" s="9" t="str">
        <f>IF(Tabla2[[#This Row],[EMPRESA]]=Tabla2[[#This Row],[CONTRATISTA PRNCIPAL]],"Principal","Secundaria")</f>
        <v>Principal</v>
      </c>
      <c r="T4248" s="10">
        <f>IFERROR(1/COUNTIF(Tabla2[CONTRATISTA PRNCIPAL],Tabla2[[#This Row],[CONTRATISTA PRNCIPAL]]),0)</f>
        <v>0</v>
      </c>
      <c r="U4248" s="33" t="str">
        <f ca="1">IF(((TODAY()-Tabla2[[#This Row],[FECHA NACIMIENTO]])/365)&lt;18,"Corregir", IF(((TODAY()-Tabla2[[#This Row],[FECHA NACIMIENTO]])/365)&gt;80, "Corregir",ROUNDDOWN(((TODAY()-Tabla2[[#This Row],[FECHA NACIMIENTO]])/365),0)))</f>
        <v>Corregir</v>
      </c>
      <c r="V424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48" s="34" t="str">
        <f ca="1">+IF(Tabla2[[#This Row],[Edad]]="Corregir","Corregir","Ok")</f>
        <v>Corregir</v>
      </c>
      <c r="X4248" s="10" t="str">
        <f>+IFERROR(VLOOKUP(Tabla2[[#This Row],[DISTRITO SEGÚN DNI]],Hoja1!$A$2:$B$55,2,FALSE),"No")</f>
        <v>No</v>
      </c>
      <c r="Y4248" s="10" t="str">
        <f>IF(OR(LOWER(Tabla2[[#This Row],[GENERO]])="masculino", LOWER(Tabla2[[#This Row],[GENERO]])="femenino"),"OK","Corregir")</f>
        <v>Corregir</v>
      </c>
      <c r="Z4248" s="10" t="str">
        <f>+IF(Tabla2[[#This Row],[Nro. DNI / CE]]="","Corregir",IF(LEN(Tabla2[[#This Row],[Nro. DNI / CE]])&gt;=8,"OK","Corregir"))</f>
        <v>Corregir</v>
      </c>
      <c r="AA4248" s="10">
        <f>COUNTIF(Tabla2[APELLIDOS Y NOMBRES],Tabla2[[#This Row],[APELLIDOS Y NOMBRES]])</f>
        <v>0</v>
      </c>
      <c r="AB4248" t="str">
        <f ca="1">+IFERROR(IF(Tabla2[[#This Row],[FECHA CESE/BAJA]]="","No Aplica",IF(AND(MONTH(Tabla2[[#This Row],[FECHA CESE/BAJA]])=MONTH(TODAY()-30),YEAR(Tabla2[[#This Row],[FECHA CESE/BAJA]])=YEAR(TODAY())),MONTH(TODAY()-30)&amp;"-"&amp;YEAR(TODAY()),"Borrar")),"No aplica")</f>
        <v>No Aplica</v>
      </c>
      <c r="AC4248" t="str">
        <f ca="1">+IFERROR(IF(Tabla2[[#This Row],[FECHA INICIO DE LABORES EN OBRA]]="","No Aplica",IF(AND(MONTH(Tabla2[[#This Row],[FECHA INICIO DE LABORES EN OBRA]])=MONTH(TODAY()-30),YEAR(Tabla2[[#This Row],[FECHA INICIO DE LABORES EN OBRA]])=YEAR(TODAY())),MONTH(TODAY()-30)&amp;"-"&amp;YEAR(TODAY()),"No Aplica")),"No Aplica")</f>
        <v>No Aplica</v>
      </c>
    </row>
    <row r="4249" spans="1:29" x14ac:dyDescent="0.25">
      <c r="A4249" s="2"/>
      <c r="B4249" s="3"/>
      <c r="C4249" s="3"/>
      <c r="D4249" s="3"/>
      <c r="E4249" s="3"/>
      <c r="F4249" s="36"/>
      <c r="G4249" s="3"/>
      <c r="H4249" s="3"/>
      <c r="I4249" s="3"/>
      <c r="J4249" s="3"/>
      <c r="K4249" s="3"/>
      <c r="L4249" s="8"/>
      <c r="M4249" s="5"/>
      <c r="N4249" s="13"/>
      <c r="O4249" s="5"/>
      <c r="P4249" s="8"/>
      <c r="Q4249" s="9"/>
      <c r="R4249" s="9" t="str">
        <f>IFERROR(VLOOKUP(Tabla2[[#This Row],[CONTRATISTA PRNCIPAL]],Hoja1!$L$5:$M$9,2,FALSE),"CJV")</f>
        <v>CJV</v>
      </c>
      <c r="S4249" s="9" t="str">
        <f>IF(Tabla2[[#This Row],[EMPRESA]]=Tabla2[[#This Row],[CONTRATISTA PRNCIPAL]],"Principal","Secundaria")</f>
        <v>Principal</v>
      </c>
      <c r="T4249" s="10">
        <f>IFERROR(1/COUNTIF(Tabla2[CONTRATISTA PRNCIPAL],Tabla2[[#This Row],[CONTRATISTA PRNCIPAL]]),0)</f>
        <v>0</v>
      </c>
      <c r="U4249" s="33" t="str">
        <f ca="1">IF(((TODAY()-Tabla2[[#This Row],[FECHA NACIMIENTO]])/365)&lt;18,"Corregir", IF(((TODAY()-Tabla2[[#This Row],[FECHA NACIMIENTO]])/365)&gt;80, "Corregir",ROUNDDOWN(((TODAY()-Tabla2[[#This Row],[FECHA NACIMIENTO]])/365),0)))</f>
        <v>Corregir</v>
      </c>
      <c r="V424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49" s="34" t="str">
        <f ca="1">+IF(Tabla2[[#This Row],[Edad]]="Corregir","Corregir","Ok")</f>
        <v>Corregir</v>
      </c>
      <c r="X4249" s="10" t="str">
        <f>+IFERROR(VLOOKUP(Tabla2[[#This Row],[DISTRITO SEGÚN DNI]],Hoja1!$A$2:$B$55,2,FALSE),"No")</f>
        <v>No</v>
      </c>
      <c r="Y4249" s="10" t="str">
        <f>IF(OR(LOWER(Tabla2[[#This Row],[GENERO]])="masculino", LOWER(Tabla2[[#This Row],[GENERO]])="femenino"),"OK","Corregir")</f>
        <v>Corregir</v>
      </c>
      <c r="Z4249" s="10" t="str">
        <f>+IF(Tabla2[[#This Row],[Nro. DNI / CE]]="","Corregir",IF(LEN(Tabla2[[#This Row],[Nro. DNI / CE]])&gt;=8,"OK","Corregir"))</f>
        <v>Corregir</v>
      </c>
      <c r="AA4249" s="10">
        <f>COUNTIF(Tabla2[APELLIDOS Y NOMBRES],Tabla2[[#This Row],[APELLIDOS Y NOMBRES]])</f>
        <v>0</v>
      </c>
      <c r="AB4249" t="str">
        <f ca="1">+IFERROR(IF(Tabla2[[#This Row],[FECHA CESE/BAJA]]="","No Aplica",IF(AND(MONTH(Tabla2[[#This Row],[FECHA CESE/BAJA]])=MONTH(TODAY()-30),YEAR(Tabla2[[#This Row],[FECHA CESE/BAJA]])=YEAR(TODAY())),MONTH(TODAY()-30)&amp;"-"&amp;YEAR(TODAY()),"Borrar")),"No aplica")</f>
        <v>No Aplica</v>
      </c>
      <c r="AC4249" t="str">
        <f ca="1">+IFERROR(IF(Tabla2[[#This Row],[FECHA INICIO DE LABORES EN OBRA]]="","No Aplica",IF(AND(MONTH(Tabla2[[#This Row],[FECHA INICIO DE LABORES EN OBRA]])=MONTH(TODAY()-30),YEAR(Tabla2[[#This Row],[FECHA INICIO DE LABORES EN OBRA]])=YEAR(TODAY())),MONTH(TODAY()-30)&amp;"-"&amp;YEAR(TODAY()),"No Aplica")),"No Aplica")</f>
        <v>No Aplica</v>
      </c>
    </row>
    <row r="4250" spans="1:29" x14ac:dyDescent="0.25">
      <c r="A4250" s="2"/>
      <c r="B4250" s="3"/>
      <c r="C4250" s="3"/>
      <c r="D4250" s="3"/>
      <c r="E4250" s="3"/>
      <c r="F4250" s="36"/>
      <c r="G4250" s="3"/>
      <c r="H4250" s="3"/>
      <c r="I4250" s="3"/>
      <c r="J4250" s="3"/>
      <c r="K4250" s="3"/>
      <c r="L4250" s="8"/>
      <c r="M4250" s="5"/>
      <c r="N4250" s="13"/>
      <c r="O4250" s="5"/>
      <c r="P4250" s="8"/>
      <c r="Q4250" s="9"/>
      <c r="R4250" s="9" t="str">
        <f>IFERROR(VLOOKUP(Tabla2[[#This Row],[CONTRATISTA PRNCIPAL]],Hoja1!$L$5:$M$9,2,FALSE),"CJV")</f>
        <v>CJV</v>
      </c>
      <c r="S4250" s="9" t="str">
        <f>IF(Tabla2[[#This Row],[EMPRESA]]=Tabla2[[#This Row],[CONTRATISTA PRNCIPAL]],"Principal","Secundaria")</f>
        <v>Principal</v>
      </c>
      <c r="T4250" s="10">
        <f>IFERROR(1/COUNTIF(Tabla2[CONTRATISTA PRNCIPAL],Tabla2[[#This Row],[CONTRATISTA PRNCIPAL]]),0)</f>
        <v>0</v>
      </c>
      <c r="U4250" s="33" t="str">
        <f ca="1">IF(((TODAY()-Tabla2[[#This Row],[FECHA NACIMIENTO]])/365)&lt;18,"Corregir", IF(((TODAY()-Tabla2[[#This Row],[FECHA NACIMIENTO]])/365)&gt;80, "Corregir",ROUNDDOWN(((TODAY()-Tabla2[[#This Row],[FECHA NACIMIENTO]])/365),0)))</f>
        <v>Corregir</v>
      </c>
      <c r="V425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50" s="34" t="str">
        <f ca="1">+IF(Tabla2[[#This Row],[Edad]]="Corregir","Corregir","Ok")</f>
        <v>Corregir</v>
      </c>
      <c r="X4250" s="10" t="str">
        <f>+IFERROR(VLOOKUP(Tabla2[[#This Row],[DISTRITO SEGÚN DNI]],Hoja1!$A$2:$B$55,2,FALSE),"No")</f>
        <v>No</v>
      </c>
      <c r="Y4250" s="10" t="str">
        <f>IF(OR(LOWER(Tabla2[[#This Row],[GENERO]])="masculino", LOWER(Tabla2[[#This Row],[GENERO]])="femenino"),"OK","Corregir")</f>
        <v>Corregir</v>
      </c>
      <c r="Z4250" s="10" t="str">
        <f>+IF(Tabla2[[#This Row],[Nro. DNI / CE]]="","Corregir",IF(LEN(Tabla2[[#This Row],[Nro. DNI / CE]])&gt;=8,"OK","Corregir"))</f>
        <v>Corregir</v>
      </c>
      <c r="AA4250" s="10">
        <f>COUNTIF(Tabla2[APELLIDOS Y NOMBRES],Tabla2[[#This Row],[APELLIDOS Y NOMBRES]])</f>
        <v>0</v>
      </c>
      <c r="AB4250" t="str">
        <f ca="1">+IFERROR(IF(Tabla2[[#This Row],[FECHA CESE/BAJA]]="","No Aplica",IF(AND(MONTH(Tabla2[[#This Row],[FECHA CESE/BAJA]])=MONTH(TODAY()-30),YEAR(Tabla2[[#This Row],[FECHA CESE/BAJA]])=YEAR(TODAY())),MONTH(TODAY()-30)&amp;"-"&amp;YEAR(TODAY()),"Borrar")),"No aplica")</f>
        <v>No Aplica</v>
      </c>
      <c r="AC4250" t="str">
        <f ca="1">+IFERROR(IF(Tabla2[[#This Row],[FECHA INICIO DE LABORES EN OBRA]]="","No Aplica",IF(AND(MONTH(Tabla2[[#This Row],[FECHA INICIO DE LABORES EN OBRA]])=MONTH(TODAY()-30),YEAR(Tabla2[[#This Row],[FECHA INICIO DE LABORES EN OBRA]])=YEAR(TODAY())),MONTH(TODAY()-30)&amp;"-"&amp;YEAR(TODAY()),"No Aplica")),"No Aplica")</f>
        <v>No Aplica</v>
      </c>
    </row>
    <row r="4251" spans="1:29" x14ac:dyDescent="0.25">
      <c r="A4251" s="2"/>
      <c r="B4251" s="3"/>
      <c r="C4251" s="3"/>
      <c r="D4251" s="3"/>
      <c r="E4251" s="3"/>
      <c r="F4251" s="36"/>
      <c r="G4251" s="3"/>
      <c r="H4251" s="3"/>
      <c r="I4251" s="3"/>
      <c r="J4251" s="3"/>
      <c r="K4251" s="3"/>
      <c r="L4251" s="8"/>
      <c r="M4251" s="5"/>
      <c r="N4251" s="13"/>
      <c r="O4251" s="5"/>
      <c r="P4251" s="8"/>
      <c r="Q4251" s="9"/>
      <c r="R4251" s="9" t="str">
        <f>IFERROR(VLOOKUP(Tabla2[[#This Row],[CONTRATISTA PRNCIPAL]],Hoja1!$L$5:$M$9,2,FALSE),"CJV")</f>
        <v>CJV</v>
      </c>
      <c r="S4251" s="9" t="str">
        <f>IF(Tabla2[[#This Row],[EMPRESA]]=Tabla2[[#This Row],[CONTRATISTA PRNCIPAL]],"Principal","Secundaria")</f>
        <v>Principal</v>
      </c>
      <c r="T4251" s="10">
        <f>IFERROR(1/COUNTIF(Tabla2[CONTRATISTA PRNCIPAL],Tabla2[[#This Row],[CONTRATISTA PRNCIPAL]]),0)</f>
        <v>0</v>
      </c>
      <c r="U4251" s="33" t="str">
        <f ca="1">IF(((TODAY()-Tabla2[[#This Row],[FECHA NACIMIENTO]])/365)&lt;18,"Corregir", IF(((TODAY()-Tabla2[[#This Row],[FECHA NACIMIENTO]])/365)&gt;80, "Corregir",ROUNDDOWN(((TODAY()-Tabla2[[#This Row],[FECHA NACIMIENTO]])/365),0)))</f>
        <v>Corregir</v>
      </c>
      <c r="V425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51" s="34" t="str">
        <f ca="1">+IF(Tabla2[[#This Row],[Edad]]="Corregir","Corregir","Ok")</f>
        <v>Corregir</v>
      </c>
      <c r="X4251" s="10" t="str">
        <f>+IFERROR(VLOOKUP(Tabla2[[#This Row],[DISTRITO SEGÚN DNI]],Hoja1!$A$2:$B$55,2,FALSE),"No")</f>
        <v>No</v>
      </c>
      <c r="Y4251" s="10" t="str">
        <f>IF(OR(LOWER(Tabla2[[#This Row],[GENERO]])="masculino", LOWER(Tabla2[[#This Row],[GENERO]])="femenino"),"OK","Corregir")</f>
        <v>Corregir</v>
      </c>
      <c r="Z4251" s="10" t="str">
        <f>+IF(Tabla2[[#This Row],[Nro. DNI / CE]]="","Corregir",IF(LEN(Tabla2[[#This Row],[Nro. DNI / CE]])&gt;=8,"OK","Corregir"))</f>
        <v>Corregir</v>
      </c>
      <c r="AA4251" s="10">
        <f>COUNTIF(Tabla2[APELLIDOS Y NOMBRES],Tabla2[[#This Row],[APELLIDOS Y NOMBRES]])</f>
        <v>0</v>
      </c>
      <c r="AB4251" t="str">
        <f ca="1">+IFERROR(IF(Tabla2[[#This Row],[FECHA CESE/BAJA]]="","No Aplica",IF(AND(MONTH(Tabla2[[#This Row],[FECHA CESE/BAJA]])=MONTH(TODAY()-30),YEAR(Tabla2[[#This Row],[FECHA CESE/BAJA]])=YEAR(TODAY())),MONTH(TODAY()-30)&amp;"-"&amp;YEAR(TODAY()),"Borrar")),"No aplica")</f>
        <v>No Aplica</v>
      </c>
      <c r="AC4251" t="str">
        <f ca="1">+IFERROR(IF(Tabla2[[#This Row],[FECHA INICIO DE LABORES EN OBRA]]="","No Aplica",IF(AND(MONTH(Tabla2[[#This Row],[FECHA INICIO DE LABORES EN OBRA]])=MONTH(TODAY()-30),YEAR(Tabla2[[#This Row],[FECHA INICIO DE LABORES EN OBRA]])=YEAR(TODAY())),MONTH(TODAY()-30)&amp;"-"&amp;YEAR(TODAY()),"No Aplica")),"No Aplica")</f>
        <v>No Aplica</v>
      </c>
    </row>
    <row r="4252" spans="1:29" x14ac:dyDescent="0.25">
      <c r="A4252" s="2"/>
      <c r="B4252" s="3"/>
      <c r="C4252" s="3"/>
      <c r="D4252" s="3"/>
      <c r="E4252" s="3"/>
      <c r="F4252" s="36"/>
      <c r="G4252" s="3"/>
      <c r="H4252" s="3"/>
      <c r="I4252" s="3"/>
      <c r="J4252" s="3"/>
      <c r="K4252" s="3"/>
      <c r="L4252" s="8"/>
      <c r="M4252" s="5"/>
      <c r="N4252" s="13"/>
      <c r="O4252" s="5"/>
      <c r="P4252" s="8"/>
      <c r="Q4252" s="9"/>
      <c r="R4252" s="9" t="str">
        <f>IFERROR(VLOOKUP(Tabla2[[#This Row],[CONTRATISTA PRNCIPAL]],Hoja1!$L$5:$M$9,2,FALSE),"CJV")</f>
        <v>CJV</v>
      </c>
      <c r="S4252" s="9" t="str">
        <f>IF(Tabla2[[#This Row],[EMPRESA]]=Tabla2[[#This Row],[CONTRATISTA PRNCIPAL]],"Principal","Secundaria")</f>
        <v>Principal</v>
      </c>
      <c r="T4252" s="10">
        <f>IFERROR(1/COUNTIF(Tabla2[CONTRATISTA PRNCIPAL],Tabla2[[#This Row],[CONTRATISTA PRNCIPAL]]),0)</f>
        <v>0</v>
      </c>
      <c r="U4252" s="33" t="str">
        <f ca="1">IF(((TODAY()-Tabla2[[#This Row],[FECHA NACIMIENTO]])/365)&lt;18,"Corregir", IF(((TODAY()-Tabla2[[#This Row],[FECHA NACIMIENTO]])/365)&gt;80, "Corregir",ROUNDDOWN(((TODAY()-Tabla2[[#This Row],[FECHA NACIMIENTO]])/365),0)))</f>
        <v>Corregir</v>
      </c>
      <c r="V425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52" s="34" t="str">
        <f ca="1">+IF(Tabla2[[#This Row],[Edad]]="Corregir","Corregir","Ok")</f>
        <v>Corregir</v>
      </c>
      <c r="X4252" s="10" t="str">
        <f>+IFERROR(VLOOKUP(Tabla2[[#This Row],[DISTRITO SEGÚN DNI]],Hoja1!$A$2:$B$55,2,FALSE),"No")</f>
        <v>No</v>
      </c>
      <c r="Y4252" s="10" t="str">
        <f>IF(OR(LOWER(Tabla2[[#This Row],[GENERO]])="masculino", LOWER(Tabla2[[#This Row],[GENERO]])="femenino"),"OK","Corregir")</f>
        <v>Corregir</v>
      </c>
      <c r="Z4252" s="10" t="str">
        <f>+IF(Tabla2[[#This Row],[Nro. DNI / CE]]="","Corregir",IF(LEN(Tabla2[[#This Row],[Nro. DNI / CE]])&gt;=8,"OK","Corregir"))</f>
        <v>Corregir</v>
      </c>
      <c r="AA4252" s="10">
        <f>COUNTIF(Tabla2[APELLIDOS Y NOMBRES],Tabla2[[#This Row],[APELLIDOS Y NOMBRES]])</f>
        <v>0</v>
      </c>
      <c r="AB4252" t="str">
        <f ca="1">+IFERROR(IF(Tabla2[[#This Row],[FECHA CESE/BAJA]]="","No Aplica",IF(AND(MONTH(Tabla2[[#This Row],[FECHA CESE/BAJA]])=MONTH(TODAY()-30),YEAR(Tabla2[[#This Row],[FECHA CESE/BAJA]])=YEAR(TODAY())),MONTH(TODAY()-30)&amp;"-"&amp;YEAR(TODAY()),"Borrar")),"No aplica")</f>
        <v>No Aplica</v>
      </c>
      <c r="AC4252" t="str">
        <f ca="1">+IFERROR(IF(Tabla2[[#This Row],[FECHA INICIO DE LABORES EN OBRA]]="","No Aplica",IF(AND(MONTH(Tabla2[[#This Row],[FECHA INICIO DE LABORES EN OBRA]])=MONTH(TODAY()-30),YEAR(Tabla2[[#This Row],[FECHA INICIO DE LABORES EN OBRA]])=YEAR(TODAY())),MONTH(TODAY()-30)&amp;"-"&amp;YEAR(TODAY()),"No Aplica")),"No Aplica")</f>
        <v>No Aplica</v>
      </c>
    </row>
    <row r="4253" spans="1:29" x14ac:dyDescent="0.25">
      <c r="A4253" s="2"/>
      <c r="B4253" s="3"/>
      <c r="C4253" s="3"/>
      <c r="D4253" s="3"/>
      <c r="E4253" s="3"/>
      <c r="F4253" s="36"/>
      <c r="G4253" s="3"/>
      <c r="H4253" s="3"/>
      <c r="I4253" s="3"/>
      <c r="J4253" s="3"/>
      <c r="K4253" s="3"/>
      <c r="L4253" s="8"/>
      <c r="M4253" s="5"/>
      <c r="N4253" s="13"/>
      <c r="O4253" s="5"/>
      <c r="P4253" s="8"/>
      <c r="Q4253" s="9"/>
      <c r="R4253" s="9" t="str">
        <f>IFERROR(VLOOKUP(Tabla2[[#This Row],[CONTRATISTA PRNCIPAL]],Hoja1!$L$5:$M$9,2,FALSE),"CJV")</f>
        <v>CJV</v>
      </c>
      <c r="S4253" s="9" t="str">
        <f>IF(Tabla2[[#This Row],[EMPRESA]]=Tabla2[[#This Row],[CONTRATISTA PRNCIPAL]],"Principal","Secundaria")</f>
        <v>Principal</v>
      </c>
      <c r="T4253" s="10">
        <f>IFERROR(1/COUNTIF(Tabla2[CONTRATISTA PRNCIPAL],Tabla2[[#This Row],[CONTRATISTA PRNCIPAL]]),0)</f>
        <v>0</v>
      </c>
      <c r="U4253" s="33" t="str">
        <f ca="1">IF(((TODAY()-Tabla2[[#This Row],[FECHA NACIMIENTO]])/365)&lt;18,"Corregir", IF(((TODAY()-Tabla2[[#This Row],[FECHA NACIMIENTO]])/365)&gt;80, "Corregir",ROUNDDOWN(((TODAY()-Tabla2[[#This Row],[FECHA NACIMIENTO]])/365),0)))</f>
        <v>Corregir</v>
      </c>
      <c r="V425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53" s="34" t="str">
        <f ca="1">+IF(Tabla2[[#This Row],[Edad]]="Corregir","Corregir","Ok")</f>
        <v>Corregir</v>
      </c>
      <c r="X4253" s="10" t="str">
        <f>+IFERROR(VLOOKUP(Tabla2[[#This Row],[DISTRITO SEGÚN DNI]],Hoja1!$A$2:$B$55,2,FALSE),"No")</f>
        <v>No</v>
      </c>
      <c r="Y4253" s="10" t="str">
        <f>IF(OR(LOWER(Tabla2[[#This Row],[GENERO]])="masculino", LOWER(Tabla2[[#This Row],[GENERO]])="femenino"),"OK","Corregir")</f>
        <v>Corregir</v>
      </c>
      <c r="Z4253" s="10" t="str">
        <f>+IF(Tabla2[[#This Row],[Nro. DNI / CE]]="","Corregir",IF(LEN(Tabla2[[#This Row],[Nro. DNI / CE]])&gt;=8,"OK","Corregir"))</f>
        <v>Corregir</v>
      </c>
      <c r="AA4253" s="10">
        <f>COUNTIF(Tabla2[APELLIDOS Y NOMBRES],Tabla2[[#This Row],[APELLIDOS Y NOMBRES]])</f>
        <v>0</v>
      </c>
      <c r="AB4253" t="str">
        <f ca="1">+IFERROR(IF(Tabla2[[#This Row],[FECHA CESE/BAJA]]="","No Aplica",IF(AND(MONTH(Tabla2[[#This Row],[FECHA CESE/BAJA]])=MONTH(TODAY()-30),YEAR(Tabla2[[#This Row],[FECHA CESE/BAJA]])=YEAR(TODAY())),MONTH(TODAY()-30)&amp;"-"&amp;YEAR(TODAY()),"Borrar")),"No aplica")</f>
        <v>No Aplica</v>
      </c>
      <c r="AC4253" t="str">
        <f ca="1">+IFERROR(IF(Tabla2[[#This Row],[FECHA INICIO DE LABORES EN OBRA]]="","No Aplica",IF(AND(MONTH(Tabla2[[#This Row],[FECHA INICIO DE LABORES EN OBRA]])=MONTH(TODAY()-30),YEAR(Tabla2[[#This Row],[FECHA INICIO DE LABORES EN OBRA]])=YEAR(TODAY())),MONTH(TODAY()-30)&amp;"-"&amp;YEAR(TODAY()),"No Aplica")),"No Aplica")</f>
        <v>No Aplica</v>
      </c>
    </row>
    <row r="4254" spans="1:29" x14ac:dyDescent="0.25">
      <c r="A4254" s="2"/>
      <c r="B4254" s="3"/>
      <c r="C4254" s="3"/>
      <c r="D4254" s="3"/>
      <c r="E4254" s="3"/>
      <c r="F4254" s="36"/>
      <c r="G4254" s="3"/>
      <c r="H4254" s="3"/>
      <c r="I4254" s="3"/>
      <c r="J4254" s="3"/>
      <c r="K4254" s="3"/>
      <c r="L4254" s="8"/>
      <c r="M4254" s="5"/>
      <c r="N4254" s="13"/>
      <c r="O4254" s="5"/>
      <c r="P4254" s="8"/>
      <c r="Q4254" s="9"/>
      <c r="R4254" s="9" t="str">
        <f>IFERROR(VLOOKUP(Tabla2[[#This Row],[CONTRATISTA PRNCIPAL]],Hoja1!$L$5:$M$9,2,FALSE),"CJV")</f>
        <v>CJV</v>
      </c>
      <c r="S4254" s="9" t="str">
        <f>IF(Tabla2[[#This Row],[EMPRESA]]=Tabla2[[#This Row],[CONTRATISTA PRNCIPAL]],"Principal","Secundaria")</f>
        <v>Principal</v>
      </c>
      <c r="T4254" s="10">
        <f>IFERROR(1/COUNTIF(Tabla2[CONTRATISTA PRNCIPAL],Tabla2[[#This Row],[CONTRATISTA PRNCIPAL]]),0)</f>
        <v>0</v>
      </c>
      <c r="U4254" s="33" t="str">
        <f ca="1">IF(((TODAY()-Tabla2[[#This Row],[FECHA NACIMIENTO]])/365)&lt;18,"Corregir", IF(((TODAY()-Tabla2[[#This Row],[FECHA NACIMIENTO]])/365)&gt;80, "Corregir",ROUNDDOWN(((TODAY()-Tabla2[[#This Row],[FECHA NACIMIENTO]])/365),0)))</f>
        <v>Corregir</v>
      </c>
      <c r="V425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54" s="34" t="str">
        <f ca="1">+IF(Tabla2[[#This Row],[Edad]]="Corregir","Corregir","Ok")</f>
        <v>Corregir</v>
      </c>
      <c r="X4254" s="10" t="str">
        <f>+IFERROR(VLOOKUP(Tabla2[[#This Row],[DISTRITO SEGÚN DNI]],Hoja1!$A$2:$B$55,2,FALSE),"No")</f>
        <v>No</v>
      </c>
      <c r="Y4254" s="10" t="str">
        <f>IF(OR(LOWER(Tabla2[[#This Row],[GENERO]])="masculino", LOWER(Tabla2[[#This Row],[GENERO]])="femenino"),"OK","Corregir")</f>
        <v>Corregir</v>
      </c>
      <c r="Z4254" s="10" t="str">
        <f>+IF(Tabla2[[#This Row],[Nro. DNI / CE]]="","Corregir",IF(LEN(Tabla2[[#This Row],[Nro. DNI / CE]])&gt;=8,"OK","Corregir"))</f>
        <v>Corregir</v>
      </c>
      <c r="AA4254" s="10">
        <f>COUNTIF(Tabla2[APELLIDOS Y NOMBRES],Tabla2[[#This Row],[APELLIDOS Y NOMBRES]])</f>
        <v>0</v>
      </c>
      <c r="AB4254" t="str">
        <f ca="1">+IFERROR(IF(Tabla2[[#This Row],[FECHA CESE/BAJA]]="","No Aplica",IF(AND(MONTH(Tabla2[[#This Row],[FECHA CESE/BAJA]])=MONTH(TODAY()-30),YEAR(Tabla2[[#This Row],[FECHA CESE/BAJA]])=YEAR(TODAY())),MONTH(TODAY()-30)&amp;"-"&amp;YEAR(TODAY()),"Borrar")),"No aplica")</f>
        <v>No Aplica</v>
      </c>
      <c r="AC4254" t="str">
        <f ca="1">+IFERROR(IF(Tabla2[[#This Row],[FECHA INICIO DE LABORES EN OBRA]]="","No Aplica",IF(AND(MONTH(Tabla2[[#This Row],[FECHA INICIO DE LABORES EN OBRA]])=MONTH(TODAY()-30),YEAR(Tabla2[[#This Row],[FECHA INICIO DE LABORES EN OBRA]])=YEAR(TODAY())),MONTH(TODAY()-30)&amp;"-"&amp;YEAR(TODAY()),"No Aplica")),"No Aplica")</f>
        <v>No Aplica</v>
      </c>
    </row>
    <row r="4255" spans="1:29" x14ac:dyDescent="0.25">
      <c r="A4255" s="2"/>
      <c r="B4255" s="3"/>
      <c r="C4255" s="3"/>
      <c r="D4255" s="3"/>
      <c r="E4255" s="3"/>
      <c r="F4255" s="36"/>
      <c r="G4255" s="3"/>
      <c r="H4255" s="3"/>
      <c r="I4255" s="3"/>
      <c r="J4255" s="3"/>
      <c r="K4255" s="3"/>
      <c r="L4255" s="8"/>
      <c r="M4255" s="5"/>
      <c r="N4255" s="13"/>
      <c r="O4255" s="5"/>
      <c r="P4255" s="8"/>
      <c r="Q4255" s="9"/>
      <c r="R4255" s="9" t="str">
        <f>IFERROR(VLOOKUP(Tabla2[[#This Row],[CONTRATISTA PRNCIPAL]],Hoja1!$L$5:$M$9,2,FALSE),"CJV")</f>
        <v>CJV</v>
      </c>
      <c r="S4255" s="9" t="str">
        <f>IF(Tabla2[[#This Row],[EMPRESA]]=Tabla2[[#This Row],[CONTRATISTA PRNCIPAL]],"Principal","Secundaria")</f>
        <v>Principal</v>
      </c>
      <c r="T4255" s="10">
        <f>IFERROR(1/COUNTIF(Tabla2[CONTRATISTA PRNCIPAL],Tabla2[[#This Row],[CONTRATISTA PRNCIPAL]]),0)</f>
        <v>0</v>
      </c>
      <c r="U4255" s="33" t="str">
        <f ca="1">IF(((TODAY()-Tabla2[[#This Row],[FECHA NACIMIENTO]])/365)&lt;18,"Corregir", IF(((TODAY()-Tabla2[[#This Row],[FECHA NACIMIENTO]])/365)&gt;80, "Corregir",ROUNDDOWN(((TODAY()-Tabla2[[#This Row],[FECHA NACIMIENTO]])/365),0)))</f>
        <v>Corregir</v>
      </c>
      <c r="V425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55" s="34" t="str">
        <f ca="1">+IF(Tabla2[[#This Row],[Edad]]="Corregir","Corregir","Ok")</f>
        <v>Corregir</v>
      </c>
      <c r="X4255" s="10" t="str">
        <f>+IFERROR(VLOOKUP(Tabla2[[#This Row],[DISTRITO SEGÚN DNI]],Hoja1!$A$2:$B$55,2,FALSE),"No")</f>
        <v>No</v>
      </c>
      <c r="Y4255" s="10" t="str">
        <f>IF(OR(LOWER(Tabla2[[#This Row],[GENERO]])="masculino", LOWER(Tabla2[[#This Row],[GENERO]])="femenino"),"OK","Corregir")</f>
        <v>Corregir</v>
      </c>
      <c r="Z4255" s="10" t="str">
        <f>+IF(Tabla2[[#This Row],[Nro. DNI / CE]]="","Corregir",IF(LEN(Tabla2[[#This Row],[Nro. DNI / CE]])&gt;=8,"OK","Corregir"))</f>
        <v>Corregir</v>
      </c>
      <c r="AA4255" s="10">
        <f>COUNTIF(Tabla2[APELLIDOS Y NOMBRES],Tabla2[[#This Row],[APELLIDOS Y NOMBRES]])</f>
        <v>0</v>
      </c>
      <c r="AB4255" t="str">
        <f ca="1">+IFERROR(IF(Tabla2[[#This Row],[FECHA CESE/BAJA]]="","No Aplica",IF(AND(MONTH(Tabla2[[#This Row],[FECHA CESE/BAJA]])=MONTH(TODAY()-30),YEAR(Tabla2[[#This Row],[FECHA CESE/BAJA]])=YEAR(TODAY())),MONTH(TODAY()-30)&amp;"-"&amp;YEAR(TODAY()),"Borrar")),"No aplica")</f>
        <v>No Aplica</v>
      </c>
      <c r="AC4255" t="str">
        <f ca="1">+IFERROR(IF(Tabla2[[#This Row],[FECHA INICIO DE LABORES EN OBRA]]="","No Aplica",IF(AND(MONTH(Tabla2[[#This Row],[FECHA INICIO DE LABORES EN OBRA]])=MONTH(TODAY()-30),YEAR(Tabla2[[#This Row],[FECHA INICIO DE LABORES EN OBRA]])=YEAR(TODAY())),MONTH(TODAY()-30)&amp;"-"&amp;YEAR(TODAY()),"No Aplica")),"No Aplica")</f>
        <v>No Aplica</v>
      </c>
    </row>
    <row r="4256" spans="1:29" x14ac:dyDescent="0.25">
      <c r="A4256" s="2"/>
      <c r="B4256" s="3"/>
      <c r="C4256" s="3"/>
      <c r="D4256" s="3"/>
      <c r="E4256" s="3"/>
      <c r="F4256" s="36"/>
      <c r="G4256" s="3"/>
      <c r="H4256" s="3"/>
      <c r="I4256" s="3"/>
      <c r="J4256" s="3"/>
      <c r="K4256" s="3"/>
      <c r="L4256" s="8"/>
      <c r="M4256" s="5"/>
      <c r="N4256" s="13"/>
      <c r="O4256" s="5"/>
      <c r="P4256" s="8"/>
      <c r="Q4256" s="9"/>
      <c r="R4256" s="9" t="str">
        <f>IFERROR(VLOOKUP(Tabla2[[#This Row],[CONTRATISTA PRNCIPAL]],Hoja1!$L$5:$M$9,2,FALSE),"CJV")</f>
        <v>CJV</v>
      </c>
      <c r="S4256" s="9" t="str">
        <f>IF(Tabla2[[#This Row],[EMPRESA]]=Tabla2[[#This Row],[CONTRATISTA PRNCIPAL]],"Principal","Secundaria")</f>
        <v>Principal</v>
      </c>
      <c r="T4256" s="10">
        <f>IFERROR(1/COUNTIF(Tabla2[CONTRATISTA PRNCIPAL],Tabla2[[#This Row],[CONTRATISTA PRNCIPAL]]),0)</f>
        <v>0</v>
      </c>
      <c r="U4256" s="33" t="str">
        <f ca="1">IF(((TODAY()-Tabla2[[#This Row],[FECHA NACIMIENTO]])/365)&lt;18,"Corregir", IF(((TODAY()-Tabla2[[#This Row],[FECHA NACIMIENTO]])/365)&gt;80, "Corregir",ROUNDDOWN(((TODAY()-Tabla2[[#This Row],[FECHA NACIMIENTO]])/365),0)))</f>
        <v>Corregir</v>
      </c>
      <c r="V425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56" s="34" t="str">
        <f ca="1">+IF(Tabla2[[#This Row],[Edad]]="Corregir","Corregir","Ok")</f>
        <v>Corregir</v>
      </c>
      <c r="X4256" s="10" t="str">
        <f>+IFERROR(VLOOKUP(Tabla2[[#This Row],[DISTRITO SEGÚN DNI]],Hoja1!$A$2:$B$55,2,FALSE),"No")</f>
        <v>No</v>
      </c>
      <c r="Y4256" s="10" t="str">
        <f>IF(OR(LOWER(Tabla2[[#This Row],[GENERO]])="masculino", LOWER(Tabla2[[#This Row],[GENERO]])="femenino"),"OK","Corregir")</f>
        <v>Corregir</v>
      </c>
      <c r="Z4256" s="10" t="str">
        <f>+IF(Tabla2[[#This Row],[Nro. DNI / CE]]="","Corregir",IF(LEN(Tabla2[[#This Row],[Nro. DNI / CE]])&gt;=8,"OK","Corregir"))</f>
        <v>Corregir</v>
      </c>
      <c r="AA4256" s="10">
        <f>COUNTIF(Tabla2[APELLIDOS Y NOMBRES],Tabla2[[#This Row],[APELLIDOS Y NOMBRES]])</f>
        <v>0</v>
      </c>
      <c r="AB4256" t="str">
        <f ca="1">+IFERROR(IF(Tabla2[[#This Row],[FECHA CESE/BAJA]]="","No Aplica",IF(AND(MONTH(Tabla2[[#This Row],[FECHA CESE/BAJA]])=MONTH(TODAY()-30),YEAR(Tabla2[[#This Row],[FECHA CESE/BAJA]])=YEAR(TODAY())),MONTH(TODAY()-30)&amp;"-"&amp;YEAR(TODAY()),"Borrar")),"No aplica")</f>
        <v>No Aplica</v>
      </c>
      <c r="AC4256" t="str">
        <f ca="1">+IFERROR(IF(Tabla2[[#This Row],[FECHA INICIO DE LABORES EN OBRA]]="","No Aplica",IF(AND(MONTH(Tabla2[[#This Row],[FECHA INICIO DE LABORES EN OBRA]])=MONTH(TODAY()-30),YEAR(Tabla2[[#This Row],[FECHA INICIO DE LABORES EN OBRA]])=YEAR(TODAY())),MONTH(TODAY()-30)&amp;"-"&amp;YEAR(TODAY()),"No Aplica")),"No Aplica")</f>
        <v>No Aplica</v>
      </c>
    </row>
    <row r="4257" spans="1:29" x14ac:dyDescent="0.25">
      <c r="A4257" s="2"/>
      <c r="B4257" s="3"/>
      <c r="C4257" s="3"/>
      <c r="D4257" s="3"/>
      <c r="E4257" s="3"/>
      <c r="F4257" s="36"/>
      <c r="G4257" s="3"/>
      <c r="H4257" s="3"/>
      <c r="I4257" s="3"/>
      <c r="J4257" s="3"/>
      <c r="K4257" s="3"/>
      <c r="L4257" s="8"/>
      <c r="M4257" s="5"/>
      <c r="N4257" s="13"/>
      <c r="O4257" s="5"/>
      <c r="P4257" s="8"/>
      <c r="Q4257" s="9"/>
      <c r="R4257" s="9" t="str">
        <f>IFERROR(VLOOKUP(Tabla2[[#This Row],[CONTRATISTA PRNCIPAL]],Hoja1!$L$5:$M$9,2,FALSE),"CJV")</f>
        <v>CJV</v>
      </c>
      <c r="S4257" s="9" t="str">
        <f>IF(Tabla2[[#This Row],[EMPRESA]]=Tabla2[[#This Row],[CONTRATISTA PRNCIPAL]],"Principal","Secundaria")</f>
        <v>Principal</v>
      </c>
      <c r="T4257" s="10">
        <f>IFERROR(1/COUNTIF(Tabla2[CONTRATISTA PRNCIPAL],Tabla2[[#This Row],[CONTRATISTA PRNCIPAL]]),0)</f>
        <v>0</v>
      </c>
      <c r="U4257" s="33" t="str">
        <f ca="1">IF(((TODAY()-Tabla2[[#This Row],[FECHA NACIMIENTO]])/365)&lt;18,"Corregir", IF(((TODAY()-Tabla2[[#This Row],[FECHA NACIMIENTO]])/365)&gt;80, "Corregir",ROUNDDOWN(((TODAY()-Tabla2[[#This Row],[FECHA NACIMIENTO]])/365),0)))</f>
        <v>Corregir</v>
      </c>
      <c r="V425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57" s="34" t="str">
        <f ca="1">+IF(Tabla2[[#This Row],[Edad]]="Corregir","Corregir","Ok")</f>
        <v>Corregir</v>
      </c>
      <c r="X4257" s="10" t="str">
        <f>+IFERROR(VLOOKUP(Tabla2[[#This Row],[DISTRITO SEGÚN DNI]],Hoja1!$A$2:$B$55,2,FALSE),"No")</f>
        <v>No</v>
      </c>
      <c r="Y4257" s="10" t="str">
        <f>IF(OR(LOWER(Tabla2[[#This Row],[GENERO]])="masculino", LOWER(Tabla2[[#This Row],[GENERO]])="femenino"),"OK","Corregir")</f>
        <v>Corregir</v>
      </c>
      <c r="Z4257" s="10" t="str">
        <f>+IF(Tabla2[[#This Row],[Nro. DNI / CE]]="","Corregir",IF(LEN(Tabla2[[#This Row],[Nro. DNI / CE]])&gt;=8,"OK","Corregir"))</f>
        <v>Corregir</v>
      </c>
      <c r="AA4257" s="10">
        <f>COUNTIF(Tabla2[APELLIDOS Y NOMBRES],Tabla2[[#This Row],[APELLIDOS Y NOMBRES]])</f>
        <v>0</v>
      </c>
      <c r="AB4257" t="str">
        <f ca="1">+IFERROR(IF(Tabla2[[#This Row],[FECHA CESE/BAJA]]="","No Aplica",IF(AND(MONTH(Tabla2[[#This Row],[FECHA CESE/BAJA]])=MONTH(TODAY()-30),YEAR(Tabla2[[#This Row],[FECHA CESE/BAJA]])=YEAR(TODAY())),MONTH(TODAY()-30)&amp;"-"&amp;YEAR(TODAY()),"Borrar")),"No aplica")</f>
        <v>No Aplica</v>
      </c>
      <c r="AC4257" t="str">
        <f ca="1">+IFERROR(IF(Tabla2[[#This Row],[FECHA INICIO DE LABORES EN OBRA]]="","No Aplica",IF(AND(MONTH(Tabla2[[#This Row],[FECHA INICIO DE LABORES EN OBRA]])=MONTH(TODAY()-30),YEAR(Tabla2[[#This Row],[FECHA INICIO DE LABORES EN OBRA]])=YEAR(TODAY())),MONTH(TODAY()-30)&amp;"-"&amp;YEAR(TODAY()),"No Aplica")),"No Aplica")</f>
        <v>No Aplica</v>
      </c>
    </row>
    <row r="4258" spans="1:29" x14ac:dyDescent="0.25">
      <c r="A4258" s="2"/>
      <c r="B4258" s="3"/>
      <c r="C4258" s="3"/>
      <c r="D4258" s="3"/>
      <c r="E4258" s="3"/>
      <c r="F4258" s="36"/>
      <c r="G4258" s="3"/>
      <c r="H4258" s="3"/>
      <c r="I4258" s="3"/>
      <c r="J4258" s="3"/>
      <c r="K4258" s="3"/>
      <c r="L4258" s="8"/>
      <c r="M4258" s="5"/>
      <c r="N4258" s="13"/>
      <c r="O4258" s="5"/>
      <c r="P4258" s="8"/>
      <c r="Q4258" s="9"/>
      <c r="R4258" s="9" t="str">
        <f>IFERROR(VLOOKUP(Tabla2[[#This Row],[CONTRATISTA PRNCIPAL]],Hoja1!$L$5:$M$9,2,FALSE),"CJV")</f>
        <v>CJV</v>
      </c>
      <c r="S4258" s="9" t="str">
        <f>IF(Tabla2[[#This Row],[EMPRESA]]=Tabla2[[#This Row],[CONTRATISTA PRNCIPAL]],"Principal","Secundaria")</f>
        <v>Principal</v>
      </c>
      <c r="T4258" s="10">
        <f>IFERROR(1/COUNTIF(Tabla2[CONTRATISTA PRNCIPAL],Tabla2[[#This Row],[CONTRATISTA PRNCIPAL]]),0)</f>
        <v>0</v>
      </c>
      <c r="U4258" s="33" t="str">
        <f ca="1">IF(((TODAY()-Tabla2[[#This Row],[FECHA NACIMIENTO]])/365)&lt;18,"Corregir", IF(((TODAY()-Tabla2[[#This Row],[FECHA NACIMIENTO]])/365)&gt;80, "Corregir",ROUNDDOWN(((TODAY()-Tabla2[[#This Row],[FECHA NACIMIENTO]])/365),0)))</f>
        <v>Corregir</v>
      </c>
      <c r="V425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58" s="34" t="str">
        <f ca="1">+IF(Tabla2[[#This Row],[Edad]]="Corregir","Corregir","Ok")</f>
        <v>Corregir</v>
      </c>
      <c r="X4258" s="10" t="str">
        <f>+IFERROR(VLOOKUP(Tabla2[[#This Row],[DISTRITO SEGÚN DNI]],Hoja1!$A$2:$B$55,2,FALSE),"No")</f>
        <v>No</v>
      </c>
      <c r="Y4258" s="10" t="str">
        <f>IF(OR(LOWER(Tabla2[[#This Row],[GENERO]])="masculino", LOWER(Tabla2[[#This Row],[GENERO]])="femenino"),"OK","Corregir")</f>
        <v>Corregir</v>
      </c>
      <c r="Z4258" s="10" t="str">
        <f>+IF(Tabla2[[#This Row],[Nro. DNI / CE]]="","Corregir",IF(LEN(Tabla2[[#This Row],[Nro. DNI / CE]])&gt;=8,"OK","Corregir"))</f>
        <v>Corregir</v>
      </c>
      <c r="AA4258" s="10">
        <f>COUNTIF(Tabla2[APELLIDOS Y NOMBRES],Tabla2[[#This Row],[APELLIDOS Y NOMBRES]])</f>
        <v>0</v>
      </c>
      <c r="AB4258" t="str">
        <f ca="1">+IFERROR(IF(Tabla2[[#This Row],[FECHA CESE/BAJA]]="","No Aplica",IF(AND(MONTH(Tabla2[[#This Row],[FECHA CESE/BAJA]])=MONTH(TODAY()-30),YEAR(Tabla2[[#This Row],[FECHA CESE/BAJA]])=YEAR(TODAY())),MONTH(TODAY()-30)&amp;"-"&amp;YEAR(TODAY()),"Borrar")),"No aplica")</f>
        <v>No Aplica</v>
      </c>
      <c r="AC4258" t="str">
        <f ca="1">+IFERROR(IF(Tabla2[[#This Row],[FECHA INICIO DE LABORES EN OBRA]]="","No Aplica",IF(AND(MONTH(Tabla2[[#This Row],[FECHA INICIO DE LABORES EN OBRA]])=MONTH(TODAY()-30),YEAR(Tabla2[[#This Row],[FECHA INICIO DE LABORES EN OBRA]])=YEAR(TODAY())),MONTH(TODAY()-30)&amp;"-"&amp;YEAR(TODAY()),"No Aplica")),"No Aplica")</f>
        <v>No Aplica</v>
      </c>
    </row>
    <row r="4259" spans="1:29" x14ac:dyDescent="0.25">
      <c r="A4259" s="2"/>
      <c r="B4259" s="3"/>
      <c r="C4259" s="3"/>
      <c r="D4259" s="3"/>
      <c r="E4259" s="3"/>
      <c r="F4259" s="36"/>
      <c r="G4259" s="3"/>
      <c r="H4259" s="3"/>
      <c r="I4259" s="3"/>
      <c r="J4259" s="3"/>
      <c r="K4259" s="3"/>
      <c r="L4259" s="8"/>
      <c r="M4259" s="5"/>
      <c r="N4259" s="13"/>
      <c r="O4259" s="5"/>
      <c r="P4259" s="8"/>
      <c r="Q4259" s="9"/>
      <c r="R4259" s="9" t="str">
        <f>IFERROR(VLOOKUP(Tabla2[[#This Row],[CONTRATISTA PRNCIPAL]],Hoja1!$L$5:$M$9,2,FALSE),"CJV")</f>
        <v>CJV</v>
      </c>
      <c r="S4259" s="9" t="str">
        <f>IF(Tabla2[[#This Row],[EMPRESA]]=Tabla2[[#This Row],[CONTRATISTA PRNCIPAL]],"Principal","Secundaria")</f>
        <v>Principal</v>
      </c>
      <c r="T4259" s="10">
        <f>IFERROR(1/COUNTIF(Tabla2[CONTRATISTA PRNCIPAL],Tabla2[[#This Row],[CONTRATISTA PRNCIPAL]]),0)</f>
        <v>0</v>
      </c>
      <c r="U4259" s="33" t="str">
        <f ca="1">IF(((TODAY()-Tabla2[[#This Row],[FECHA NACIMIENTO]])/365)&lt;18,"Corregir", IF(((TODAY()-Tabla2[[#This Row],[FECHA NACIMIENTO]])/365)&gt;80, "Corregir",ROUNDDOWN(((TODAY()-Tabla2[[#This Row],[FECHA NACIMIENTO]])/365),0)))</f>
        <v>Corregir</v>
      </c>
      <c r="V425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59" s="34" t="str">
        <f ca="1">+IF(Tabla2[[#This Row],[Edad]]="Corregir","Corregir","Ok")</f>
        <v>Corregir</v>
      </c>
      <c r="X4259" s="10" t="str">
        <f>+IFERROR(VLOOKUP(Tabla2[[#This Row],[DISTRITO SEGÚN DNI]],Hoja1!$A$2:$B$55,2,FALSE),"No")</f>
        <v>No</v>
      </c>
      <c r="Y4259" s="10" t="str">
        <f>IF(OR(LOWER(Tabla2[[#This Row],[GENERO]])="masculino", LOWER(Tabla2[[#This Row],[GENERO]])="femenino"),"OK","Corregir")</f>
        <v>Corregir</v>
      </c>
      <c r="Z4259" s="10" t="str">
        <f>+IF(Tabla2[[#This Row],[Nro. DNI / CE]]="","Corregir",IF(LEN(Tabla2[[#This Row],[Nro. DNI / CE]])&gt;=8,"OK","Corregir"))</f>
        <v>Corregir</v>
      </c>
      <c r="AA4259" s="10">
        <f>COUNTIF(Tabla2[APELLIDOS Y NOMBRES],Tabla2[[#This Row],[APELLIDOS Y NOMBRES]])</f>
        <v>0</v>
      </c>
      <c r="AB4259" t="str">
        <f ca="1">+IFERROR(IF(Tabla2[[#This Row],[FECHA CESE/BAJA]]="","No Aplica",IF(AND(MONTH(Tabla2[[#This Row],[FECHA CESE/BAJA]])=MONTH(TODAY()-30),YEAR(Tabla2[[#This Row],[FECHA CESE/BAJA]])=YEAR(TODAY())),MONTH(TODAY()-30)&amp;"-"&amp;YEAR(TODAY()),"Borrar")),"No aplica")</f>
        <v>No Aplica</v>
      </c>
      <c r="AC4259" t="str">
        <f ca="1">+IFERROR(IF(Tabla2[[#This Row],[FECHA INICIO DE LABORES EN OBRA]]="","No Aplica",IF(AND(MONTH(Tabla2[[#This Row],[FECHA INICIO DE LABORES EN OBRA]])=MONTH(TODAY()-30),YEAR(Tabla2[[#This Row],[FECHA INICIO DE LABORES EN OBRA]])=YEAR(TODAY())),MONTH(TODAY()-30)&amp;"-"&amp;YEAR(TODAY()),"No Aplica")),"No Aplica")</f>
        <v>No Aplica</v>
      </c>
    </row>
    <row r="4260" spans="1:29" x14ac:dyDescent="0.25">
      <c r="A4260" s="2"/>
      <c r="B4260" s="3"/>
      <c r="C4260" s="3"/>
      <c r="D4260" s="3"/>
      <c r="E4260" s="3"/>
      <c r="F4260" s="36"/>
      <c r="G4260" s="3"/>
      <c r="H4260" s="3"/>
      <c r="I4260" s="3"/>
      <c r="J4260" s="3"/>
      <c r="K4260" s="3"/>
      <c r="L4260" s="8"/>
      <c r="M4260" s="5"/>
      <c r="N4260" s="13"/>
      <c r="O4260" s="5"/>
      <c r="P4260" s="8"/>
      <c r="Q4260" s="9"/>
      <c r="R4260" s="9" t="str">
        <f>IFERROR(VLOOKUP(Tabla2[[#This Row],[CONTRATISTA PRNCIPAL]],Hoja1!$L$5:$M$9,2,FALSE),"CJV")</f>
        <v>CJV</v>
      </c>
      <c r="S4260" s="9" t="str">
        <f>IF(Tabla2[[#This Row],[EMPRESA]]=Tabla2[[#This Row],[CONTRATISTA PRNCIPAL]],"Principal","Secundaria")</f>
        <v>Principal</v>
      </c>
      <c r="T4260" s="10">
        <f>IFERROR(1/COUNTIF(Tabla2[CONTRATISTA PRNCIPAL],Tabla2[[#This Row],[CONTRATISTA PRNCIPAL]]),0)</f>
        <v>0</v>
      </c>
      <c r="U4260" s="33" t="str">
        <f ca="1">IF(((TODAY()-Tabla2[[#This Row],[FECHA NACIMIENTO]])/365)&lt;18,"Corregir", IF(((TODAY()-Tabla2[[#This Row],[FECHA NACIMIENTO]])/365)&gt;80, "Corregir",ROUNDDOWN(((TODAY()-Tabla2[[#This Row],[FECHA NACIMIENTO]])/365),0)))</f>
        <v>Corregir</v>
      </c>
      <c r="V426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60" s="34" t="str">
        <f ca="1">+IF(Tabla2[[#This Row],[Edad]]="Corregir","Corregir","Ok")</f>
        <v>Corregir</v>
      </c>
      <c r="X4260" s="10" t="str">
        <f>+IFERROR(VLOOKUP(Tabla2[[#This Row],[DISTRITO SEGÚN DNI]],Hoja1!$A$2:$B$55,2,FALSE),"No")</f>
        <v>No</v>
      </c>
      <c r="Y4260" s="10" t="str">
        <f>IF(OR(LOWER(Tabla2[[#This Row],[GENERO]])="masculino", LOWER(Tabla2[[#This Row],[GENERO]])="femenino"),"OK","Corregir")</f>
        <v>Corregir</v>
      </c>
      <c r="Z4260" s="10" t="str">
        <f>+IF(Tabla2[[#This Row],[Nro. DNI / CE]]="","Corregir",IF(LEN(Tabla2[[#This Row],[Nro. DNI / CE]])&gt;=8,"OK","Corregir"))</f>
        <v>Corregir</v>
      </c>
      <c r="AA4260" s="10">
        <f>COUNTIF(Tabla2[APELLIDOS Y NOMBRES],Tabla2[[#This Row],[APELLIDOS Y NOMBRES]])</f>
        <v>0</v>
      </c>
      <c r="AB4260" t="str">
        <f ca="1">+IFERROR(IF(Tabla2[[#This Row],[FECHA CESE/BAJA]]="","No Aplica",IF(AND(MONTH(Tabla2[[#This Row],[FECHA CESE/BAJA]])=MONTH(TODAY()-30),YEAR(Tabla2[[#This Row],[FECHA CESE/BAJA]])=YEAR(TODAY())),MONTH(TODAY()-30)&amp;"-"&amp;YEAR(TODAY()),"Borrar")),"No aplica")</f>
        <v>No Aplica</v>
      </c>
      <c r="AC4260" t="str">
        <f ca="1">+IFERROR(IF(Tabla2[[#This Row],[FECHA INICIO DE LABORES EN OBRA]]="","No Aplica",IF(AND(MONTH(Tabla2[[#This Row],[FECHA INICIO DE LABORES EN OBRA]])=MONTH(TODAY()-30),YEAR(Tabla2[[#This Row],[FECHA INICIO DE LABORES EN OBRA]])=YEAR(TODAY())),MONTH(TODAY()-30)&amp;"-"&amp;YEAR(TODAY()),"No Aplica")),"No Aplica")</f>
        <v>No Aplica</v>
      </c>
    </row>
    <row r="4261" spans="1:29" x14ac:dyDescent="0.25">
      <c r="A4261" s="2"/>
      <c r="B4261" s="3"/>
      <c r="C4261" s="3"/>
      <c r="D4261" s="3"/>
      <c r="E4261" s="3"/>
      <c r="F4261" s="36"/>
      <c r="G4261" s="3"/>
      <c r="H4261" s="3"/>
      <c r="I4261" s="3"/>
      <c r="J4261" s="3"/>
      <c r="K4261" s="3"/>
      <c r="L4261" s="8"/>
      <c r="M4261" s="5"/>
      <c r="N4261" s="13"/>
      <c r="O4261" s="5"/>
      <c r="P4261" s="8"/>
      <c r="Q4261" s="9"/>
      <c r="R4261" s="9" t="str">
        <f>IFERROR(VLOOKUP(Tabla2[[#This Row],[CONTRATISTA PRNCIPAL]],Hoja1!$L$5:$M$9,2,FALSE),"CJV")</f>
        <v>CJV</v>
      </c>
      <c r="S4261" s="9" t="str">
        <f>IF(Tabla2[[#This Row],[EMPRESA]]=Tabla2[[#This Row],[CONTRATISTA PRNCIPAL]],"Principal","Secundaria")</f>
        <v>Principal</v>
      </c>
      <c r="T4261" s="10">
        <f>IFERROR(1/COUNTIF(Tabla2[CONTRATISTA PRNCIPAL],Tabla2[[#This Row],[CONTRATISTA PRNCIPAL]]),0)</f>
        <v>0</v>
      </c>
      <c r="U4261" s="33" t="str">
        <f ca="1">IF(((TODAY()-Tabla2[[#This Row],[FECHA NACIMIENTO]])/365)&lt;18,"Corregir", IF(((TODAY()-Tabla2[[#This Row],[FECHA NACIMIENTO]])/365)&gt;80, "Corregir",ROUNDDOWN(((TODAY()-Tabla2[[#This Row],[FECHA NACIMIENTO]])/365),0)))</f>
        <v>Corregir</v>
      </c>
      <c r="V426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61" s="34" t="str">
        <f ca="1">+IF(Tabla2[[#This Row],[Edad]]="Corregir","Corregir","Ok")</f>
        <v>Corregir</v>
      </c>
      <c r="X4261" s="10" t="str">
        <f>+IFERROR(VLOOKUP(Tabla2[[#This Row],[DISTRITO SEGÚN DNI]],Hoja1!$A$2:$B$55,2,FALSE),"No")</f>
        <v>No</v>
      </c>
      <c r="Y4261" s="10" t="str">
        <f>IF(OR(LOWER(Tabla2[[#This Row],[GENERO]])="masculino", LOWER(Tabla2[[#This Row],[GENERO]])="femenino"),"OK","Corregir")</f>
        <v>Corregir</v>
      </c>
      <c r="Z4261" s="10" t="str">
        <f>+IF(Tabla2[[#This Row],[Nro. DNI / CE]]="","Corregir",IF(LEN(Tabla2[[#This Row],[Nro. DNI / CE]])&gt;=8,"OK","Corregir"))</f>
        <v>Corregir</v>
      </c>
      <c r="AA4261" s="10">
        <f>COUNTIF(Tabla2[APELLIDOS Y NOMBRES],Tabla2[[#This Row],[APELLIDOS Y NOMBRES]])</f>
        <v>0</v>
      </c>
      <c r="AB4261" t="str">
        <f ca="1">+IFERROR(IF(Tabla2[[#This Row],[FECHA CESE/BAJA]]="","No Aplica",IF(AND(MONTH(Tabla2[[#This Row],[FECHA CESE/BAJA]])=MONTH(TODAY()-30),YEAR(Tabla2[[#This Row],[FECHA CESE/BAJA]])=YEAR(TODAY())),MONTH(TODAY()-30)&amp;"-"&amp;YEAR(TODAY()),"Borrar")),"No aplica")</f>
        <v>No Aplica</v>
      </c>
      <c r="AC4261" t="str">
        <f ca="1">+IFERROR(IF(Tabla2[[#This Row],[FECHA INICIO DE LABORES EN OBRA]]="","No Aplica",IF(AND(MONTH(Tabla2[[#This Row],[FECHA INICIO DE LABORES EN OBRA]])=MONTH(TODAY()-30),YEAR(Tabla2[[#This Row],[FECHA INICIO DE LABORES EN OBRA]])=YEAR(TODAY())),MONTH(TODAY()-30)&amp;"-"&amp;YEAR(TODAY()),"No Aplica")),"No Aplica")</f>
        <v>No Aplica</v>
      </c>
    </row>
    <row r="4262" spans="1:29" x14ac:dyDescent="0.25">
      <c r="A4262" s="2"/>
      <c r="B4262" s="3"/>
      <c r="C4262" s="3"/>
      <c r="D4262" s="3"/>
      <c r="E4262" s="3"/>
      <c r="F4262" s="36"/>
      <c r="G4262" s="3"/>
      <c r="H4262" s="3"/>
      <c r="I4262" s="3"/>
      <c r="J4262" s="3"/>
      <c r="K4262" s="3"/>
      <c r="L4262" s="8"/>
      <c r="M4262" s="5"/>
      <c r="N4262" s="13"/>
      <c r="O4262" s="5"/>
      <c r="P4262" s="8"/>
      <c r="Q4262" s="9"/>
      <c r="R4262" s="9" t="str">
        <f>IFERROR(VLOOKUP(Tabla2[[#This Row],[CONTRATISTA PRNCIPAL]],Hoja1!$L$5:$M$9,2,FALSE),"CJV")</f>
        <v>CJV</v>
      </c>
      <c r="S4262" s="9" t="str">
        <f>IF(Tabla2[[#This Row],[EMPRESA]]=Tabla2[[#This Row],[CONTRATISTA PRNCIPAL]],"Principal","Secundaria")</f>
        <v>Principal</v>
      </c>
      <c r="T4262" s="10">
        <f>IFERROR(1/COUNTIF(Tabla2[CONTRATISTA PRNCIPAL],Tabla2[[#This Row],[CONTRATISTA PRNCIPAL]]),0)</f>
        <v>0</v>
      </c>
      <c r="U4262" s="33" t="str">
        <f ca="1">IF(((TODAY()-Tabla2[[#This Row],[FECHA NACIMIENTO]])/365)&lt;18,"Corregir", IF(((TODAY()-Tabla2[[#This Row],[FECHA NACIMIENTO]])/365)&gt;80, "Corregir",ROUNDDOWN(((TODAY()-Tabla2[[#This Row],[FECHA NACIMIENTO]])/365),0)))</f>
        <v>Corregir</v>
      </c>
      <c r="V426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62" s="34" t="str">
        <f ca="1">+IF(Tabla2[[#This Row],[Edad]]="Corregir","Corregir","Ok")</f>
        <v>Corregir</v>
      </c>
      <c r="X4262" s="10" t="str">
        <f>+IFERROR(VLOOKUP(Tabla2[[#This Row],[DISTRITO SEGÚN DNI]],Hoja1!$A$2:$B$55,2,FALSE),"No")</f>
        <v>No</v>
      </c>
      <c r="Y4262" s="10" t="str">
        <f>IF(OR(LOWER(Tabla2[[#This Row],[GENERO]])="masculino", LOWER(Tabla2[[#This Row],[GENERO]])="femenino"),"OK","Corregir")</f>
        <v>Corregir</v>
      </c>
      <c r="Z4262" s="10" t="str">
        <f>+IF(Tabla2[[#This Row],[Nro. DNI / CE]]="","Corregir",IF(LEN(Tabla2[[#This Row],[Nro. DNI / CE]])&gt;=8,"OK","Corregir"))</f>
        <v>Corregir</v>
      </c>
      <c r="AA4262" s="10">
        <f>COUNTIF(Tabla2[APELLIDOS Y NOMBRES],Tabla2[[#This Row],[APELLIDOS Y NOMBRES]])</f>
        <v>0</v>
      </c>
      <c r="AB4262" t="str">
        <f ca="1">+IFERROR(IF(Tabla2[[#This Row],[FECHA CESE/BAJA]]="","No Aplica",IF(AND(MONTH(Tabla2[[#This Row],[FECHA CESE/BAJA]])=MONTH(TODAY()-30),YEAR(Tabla2[[#This Row],[FECHA CESE/BAJA]])=YEAR(TODAY())),MONTH(TODAY()-30)&amp;"-"&amp;YEAR(TODAY()),"Borrar")),"No aplica")</f>
        <v>No Aplica</v>
      </c>
      <c r="AC4262" t="str">
        <f ca="1">+IFERROR(IF(Tabla2[[#This Row],[FECHA INICIO DE LABORES EN OBRA]]="","No Aplica",IF(AND(MONTH(Tabla2[[#This Row],[FECHA INICIO DE LABORES EN OBRA]])=MONTH(TODAY()-30),YEAR(Tabla2[[#This Row],[FECHA INICIO DE LABORES EN OBRA]])=YEAR(TODAY())),MONTH(TODAY()-30)&amp;"-"&amp;YEAR(TODAY()),"No Aplica")),"No Aplica")</f>
        <v>No Aplica</v>
      </c>
    </row>
    <row r="4263" spans="1:29" x14ac:dyDescent="0.25">
      <c r="A4263" s="2"/>
      <c r="B4263" s="3"/>
      <c r="C4263" s="3"/>
      <c r="D4263" s="3"/>
      <c r="E4263" s="3"/>
      <c r="F4263" s="36"/>
      <c r="G4263" s="3"/>
      <c r="H4263" s="3"/>
      <c r="I4263" s="3"/>
      <c r="J4263" s="3"/>
      <c r="K4263" s="3"/>
      <c r="L4263" s="8"/>
      <c r="M4263" s="5"/>
      <c r="N4263" s="13"/>
      <c r="O4263" s="5"/>
      <c r="P4263" s="8"/>
      <c r="Q4263" s="9"/>
      <c r="R4263" s="9" t="str">
        <f>IFERROR(VLOOKUP(Tabla2[[#This Row],[CONTRATISTA PRNCIPAL]],Hoja1!$L$5:$M$9,2,FALSE),"CJV")</f>
        <v>CJV</v>
      </c>
      <c r="S4263" s="9" t="str">
        <f>IF(Tabla2[[#This Row],[EMPRESA]]=Tabla2[[#This Row],[CONTRATISTA PRNCIPAL]],"Principal","Secundaria")</f>
        <v>Principal</v>
      </c>
      <c r="T4263" s="10">
        <f>IFERROR(1/COUNTIF(Tabla2[CONTRATISTA PRNCIPAL],Tabla2[[#This Row],[CONTRATISTA PRNCIPAL]]),0)</f>
        <v>0</v>
      </c>
      <c r="U4263" s="33" t="str">
        <f ca="1">IF(((TODAY()-Tabla2[[#This Row],[FECHA NACIMIENTO]])/365)&lt;18,"Corregir", IF(((TODAY()-Tabla2[[#This Row],[FECHA NACIMIENTO]])/365)&gt;80, "Corregir",ROUNDDOWN(((TODAY()-Tabla2[[#This Row],[FECHA NACIMIENTO]])/365),0)))</f>
        <v>Corregir</v>
      </c>
      <c r="V426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63" s="34" t="str">
        <f ca="1">+IF(Tabla2[[#This Row],[Edad]]="Corregir","Corregir","Ok")</f>
        <v>Corregir</v>
      </c>
      <c r="X4263" s="10" t="str">
        <f>+IFERROR(VLOOKUP(Tabla2[[#This Row],[DISTRITO SEGÚN DNI]],Hoja1!$A$2:$B$55,2,FALSE),"No")</f>
        <v>No</v>
      </c>
      <c r="Y4263" s="10" t="str">
        <f>IF(OR(LOWER(Tabla2[[#This Row],[GENERO]])="masculino", LOWER(Tabla2[[#This Row],[GENERO]])="femenino"),"OK","Corregir")</f>
        <v>Corregir</v>
      </c>
      <c r="Z4263" s="10" t="str">
        <f>+IF(Tabla2[[#This Row],[Nro. DNI / CE]]="","Corregir",IF(LEN(Tabla2[[#This Row],[Nro. DNI / CE]])&gt;=8,"OK","Corregir"))</f>
        <v>Corregir</v>
      </c>
      <c r="AA4263" s="10">
        <f>COUNTIF(Tabla2[APELLIDOS Y NOMBRES],Tabla2[[#This Row],[APELLIDOS Y NOMBRES]])</f>
        <v>0</v>
      </c>
      <c r="AB4263" t="str">
        <f ca="1">+IFERROR(IF(Tabla2[[#This Row],[FECHA CESE/BAJA]]="","No Aplica",IF(AND(MONTH(Tabla2[[#This Row],[FECHA CESE/BAJA]])=MONTH(TODAY()-30),YEAR(Tabla2[[#This Row],[FECHA CESE/BAJA]])=YEAR(TODAY())),MONTH(TODAY()-30)&amp;"-"&amp;YEAR(TODAY()),"Borrar")),"No aplica")</f>
        <v>No Aplica</v>
      </c>
      <c r="AC4263" t="str">
        <f ca="1">+IFERROR(IF(Tabla2[[#This Row],[FECHA INICIO DE LABORES EN OBRA]]="","No Aplica",IF(AND(MONTH(Tabla2[[#This Row],[FECHA INICIO DE LABORES EN OBRA]])=MONTH(TODAY()-30),YEAR(Tabla2[[#This Row],[FECHA INICIO DE LABORES EN OBRA]])=YEAR(TODAY())),MONTH(TODAY()-30)&amp;"-"&amp;YEAR(TODAY()),"No Aplica")),"No Aplica")</f>
        <v>No Aplica</v>
      </c>
    </row>
    <row r="4264" spans="1:29" x14ac:dyDescent="0.25">
      <c r="A4264" s="2"/>
      <c r="B4264" s="3"/>
      <c r="C4264" s="3"/>
      <c r="D4264" s="3"/>
      <c r="E4264" s="3"/>
      <c r="F4264" s="36"/>
      <c r="G4264" s="3"/>
      <c r="H4264" s="3"/>
      <c r="I4264" s="3"/>
      <c r="J4264" s="3"/>
      <c r="K4264" s="3"/>
      <c r="L4264" s="8"/>
      <c r="M4264" s="5"/>
      <c r="N4264" s="13"/>
      <c r="O4264" s="5"/>
      <c r="P4264" s="8"/>
      <c r="Q4264" s="9"/>
      <c r="R4264" s="9" t="str">
        <f>IFERROR(VLOOKUP(Tabla2[[#This Row],[CONTRATISTA PRNCIPAL]],Hoja1!$L$5:$M$9,2,FALSE),"CJV")</f>
        <v>CJV</v>
      </c>
      <c r="S4264" s="9" t="str">
        <f>IF(Tabla2[[#This Row],[EMPRESA]]=Tabla2[[#This Row],[CONTRATISTA PRNCIPAL]],"Principal","Secundaria")</f>
        <v>Principal</v>
      </c>
      <c r="T4264" s="10">
        <f>IFERROR(1/COUNTIF(Tabla2[CONTRATISTA PRNCIPAL],Tabla2[[#This Row],[CONTRATISTA PRNCIPAL]]),0)</f>
        <v>0</v>
      </c>
      <c r="U4264" s="33" t="str">
        <f ca="1">IF(((TODAY()-Tabla2[[#This Row],[FECHA NACIMIENTO]])/365)&lt;18,"Corregir", IF(((TODAY()-Tabla2[[#This Row],[FECHA NACIMIENTO]])/365)&gt;80, "Corregir",ROUNDDOWN(((TODAY()-Tabla2[[#This Row],[FECHA NACIMIENTO]])/365),0)))</f>
        <v>Corregir</v>
      </c>
      <c r="V426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64" s="34" t="str">
        <f ca="1">+IF(Tabla2[[#This Row],[Edad]]="Corregir","Corregir","Ok")</f>
        <v>Corregir</v>
      </c>
      <c r="X4264" s="10" t="str">
        <f>+IFERROR(VLOOKUP(Tabla2[[#This Row],[DISTRITO SEGÚN DNI]],Hoja1!$A$2:$B$55,2,FALSE),"No")</f>
        <v>No</v>
      </c>
      <c r="Y4264" s="10" t="str">
        <f>IF(OR(LOWER(Tabla2[[#This Row],[GENERO]])="masculino", LOWER(Tabla2[[#This Row],[GENERO]])="femenino"),"OK","Corregir")</f>
        <v>Corregir</v>
      </c>
      <c r="Z4264" s="10" t="str">
        <f>+IF(Tabla2[[#This Row],[Nro. DNI / CE]]="","Corregir",IF(LEN(Tabla2[[#This Row],[Nro. DNI / CE]])&gt;=8,"OK","Corregir"))</f>
        <v>Corregir</v>
      </c>
      <c r="AA4264" s="10">
        <f>COUNTIF(Tabla2[APELLIDOS Y NOMBRES],Tabla2[[#This Row],[APELLIDOS Y NOMBRES]])</f>
        <v>0</v>
      </c>
      <c r="AB4264" t="str">
        <f ca="1">+IFERROR(IF(Tabla2[[#This Row],[FECHA CESE/BAJA]]="","No Aplica",IF(AND(MONTH(Tabla2[[#This Row],[FECHA CESE/BAJA]])=MONTH(TODAY()-30),YEAR(Tabla2[[#This Row],[FECHA CESE/BAJA]])=YEAR(TODAY())),MONTH(TODAY()-30)&amp;"-"&amp;YEAR(TODAY()),"Borrar")),"No aplica")</f>
        <v>No Aplica</v>
      </c>
      <c r="AC4264" t="str">
        <f ca="1">+IFERROR(IF(Tabla2[[#This Row],[FECHA INICIO DE LABORES EN OBRA]]="","No Aplica",IF(AND(MONTH(Tabla2[[#This Row],[FECHA INICIO DE LABORES EN OBRA]])=MONTH(TODAY()-30),YEAR(Tabla2[[#This Row],[FECHA INICIO DE LABORES EN OBRA]])=YEAR(TODAY())),MONTH(TODAY()-30)&amp;"-"&amp;YEAR(TODAY()),"No Aplica")),"No Aplica")</f>
        <v>No Aplica</v>
      </c>
    </row>
    <row r="4265" spans="1:29" x14ac:dyDescent="0.25">
      <c r="A4265" s="2"/>
      <c r="B4265" s="3"/>
      <c r="C4265" s="3"/>
      <c r="D4265" s="3"/>
      <c r="E4265" s="3"/>
      <c r="F4265" s="36"/>
      <c r="G4265" s="3"/>
      <c r="H4265" s="3"/>
      <c r="I4265" s="3"/>
      <c r="J4265" s="3"/>
      <c r="K4265" s="3"/>
      <c r="L4265" s="8"/>
      <c r="M4265" s="5"/>
      <c r="N4265" s="13"/>
      <c r="O4265" s="5"/>
      <c r="P4265" s="8"/>
      <c r="Q4265" s="9"/>
      <c r="R4265" s="9" t="str">
        <f>IFERROR(VLOOKUP(Tabla2[[#This Row],[CONTRATISTA PRNCIPAL]],Hoja1!$L$5:$M$9,2,FALSE),"CJV")</f>
        <v>CJV</v>
      </c>
      <c r="S4265" s="9" t="str">
        <f>IF(Tabla2[[#This Row],[EMPRESA]]=Tabla2[[#This Row],[CONTRATISTA PRNCIPAL]],"Principal","Secundaria")</f>
        <v>Principal</v>
      </c>
      <c r="T4265" s="10">
        <f>IFERROR(1/COUNTIF(Tabla2[CONTRATISTA PRNCIPAL],Tabla2[[#This Row],[CONTRATISTA PRNCIPAL]]),0)</f>
        <v>0</v>
      </c>
      <c r="U4265" s="33" t="str">
        <f ca="1">IF(((TODAY()-Tabla2[[#This Row],[FECHA NACIMIENTO]])/365)&lt;18,"Corregir", IF(((TODAY()-Tabla2[[#This Row],[FECHA NACIMIENTO]])/365)&gt;80, "Corregir",ROUNDDOWN(((TODAY()-Tabla2[[#This Row],[FECHA NACIMIENTO]])/365),0)))</f>
        <v>Corregir</v>
      </c>
      <c r="V426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65" s="34" t="str">
        <f ca="1">+IF(Tabla2[[#This Row],[Edad]]="Corregir","Corregir","Ok")</f>
        <v>Corregir</v>
      </c>
      <c r="X4265" s="10" t="str">
        <f>+IFERROR(VLOOKUP(Tabla2[[#This Row],[DISTRITO SEGÚN DNI]],Hoja1!$A$2:$B$55,2,FALSE),"No")</f>
        <v>No</v>
      </c>
      <c r="Y4265" s="10" t="str">
        <f>IF(OR(LOWER(Tabla2[[#This Row],[GENERO]])="masculino", LOWER(Tabla2[[#This Row],[GENERO]])="femenino"),"OK","Corregir")</f>
        <v>Corregir</v>
      </c>
      <c r="Z4265" s="10" t="str">
        <f>+IF(Tabla2[[#This Row],[Nro. DNI / CE]]="","Corregir",IF(LEN(Tabla2[[#This Row],[Nro. DNI / CE]])&gt;=8,"OK","Corregir"))</f>
        <v>Corregir</v>
      </c>
      <c r="AA4265" s="10">
        <f>COUNTIF(Tabla2[APELLIDOS Y NOMBRES],Tabla2[[#This Row],[APELLIDOS Y NOMBRES]])</f>
        <v>0</v>
      </c>
      <c r="AB4265" t="str">
        <f ca="1">+IFERROR(IF(Tabla2[[#This Row],[FECHA CESE/BAJA]]="","No Aplica",IF(AND(MONTH(Tabla2[[#This Row],[FECHA CESE/BAJA]])=MONTH(TODAY()-30),YEAR(Tabla2[[#This Row],[FECHA CESE/BAJA]])=YEAR(TODAY())),MONTH(TODAY()-30)&amp;"-"&amp;YEAR(TODAY()),"Borrar")),"No aplica")</f>
        <v>No Aplica</v>
      </c>
      <c r="AC4265" t="str">
        <f ca="1">+IFERROR(IF(Tabla2[[#This Row],[FECHA INICIO DE LABORES EN OBRA]]="","No Aplica",IF(AND(MONTH(Tabla2[[#This Row],[FECHA INICIO DE LABORES EN OBRA]])=MONTH(TODAY()-30),YEAR(Tabla2[[#This Row],[FECHA INICIO DE LABORES EN OBRA]])=YEAR(TODAY())),MONTH(TODAY()-30)&amp;"-"&amp;YEAR(TODAY()),"No Aplica")),"No Aplica")</f>
        <v>No Aplica</v>
      </c>
    </row>
    <row r="4266" spans="1:29" x14ac:dyDescent="0.25">
      <c r="A4266" s="2"/>
      <c r="B4266" s="3"/>
      <c r="C4266" s="3"/>
      <c r="D4266" s="3"/>
      <c r="E4266" s="3"/>
      <c r="F4266" s="36"/>
      <c r="G4266" s="3"/>
      <c r="H4266" s="3"/>
      <c r="I4266" s="3"/>
      <c r="J4266" s="3"/>
      <c r="K4266" s="3"/>
      <c r="L4266" s="8"/>
      <c r="M4266" s="5"/>
      <c r="N4266" s="13"/>
      <c r="O4266" s="5"/>
      <c r="P4266" s="8"/>
      <c r="Q4266" s="9"/>
      <c r="R4266" s="9" t="str">
        <f>IFERROR(VLOOKUP(Tabla2[[#This Row],[CONTRATISTA PRNCIPAL]],Hoja1!$L$5:$M$9,2,FALSE),"CJV")</f>
        <v>CJV</v>
      </c>
      <c r="S4266" s="9" t="str">
        <f>IF(Tabla2[[#This Row],[EMPRESA]]=Tabla2[[#This Row],[CONTRATISTA PRNCIPAL]],"Principal","Secundaria")</f>
        <v>Principal</v>
      </c>
      <c r="T4266" s="10">
        <f>IFERROR(1/COUNTIF(Tabla2[CONTRATISTA PRNCIPAL],Tabla2[[#This Row],[CONTRATISTA PRNCIPAL]]),0)</f>
        <v>0</v>
      </c>
      <c r="U4266" s="33" t="str">
        <f ca="1">IF(((TODAY()-Tabla2[[#This Row],[FECHA NACIMIENTO]])/365)&lt;18,"Corregir", IF(((TODAY()-Tabla2[[#This Row],[FECHA NACIMIENTO]])/365)&gt;80, "Corregir",ROUNDDOWN(((TODAY()-Tabla2[[#This Row],[FECHA NACIMIENTO]])/365),0)))</f>
        <v>Corregir</v>
      </c>
      <c r="V426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66" s="34" t="str">
        <f ca="1">+IF(Tabla2[[#This Row],[Edad]]="Corregir","Corregir","Ok")</f>
        <v>Corregir</v>
      </c>
      <c r="X4266" s="10" t="str">
        <f>+IFERROR(VLOOKUP(Tabla2[[#This Row],[DISTRITO SEGÚN DNI]],Hoja1!$A$2:$B$55,2,FALSE),"No")</f>
        <v>No</v>
      </c>
      <c r="Y4266" s="10" t="str">
        <f>IF(OR(LOWER(Tabla2[[#This Row],[GENERO]])="masculino", LOWER(Tabla2[[#This Row],[GENERO]])="femenino"),"OK","Corregir")</f>
        <v>Corregir</v>
      </c>
      <c r="Z4266" s="10" t="str">
        <f>+IF(Tabla2[[#This Row],[Nro. DNI / CE]]="","Corregir",IF(LEN(Tabla2[[#This Row],[Nro. DNI / CE]])&gt;=8,"OK","Corregir"))</f>
        <v>Corregir</v>
      </c>
      <c r="AA4266" s="10">
        <f>COUNTIF(Tabla2[APELLIDOS Y NOMBRES],Tabla2[[#This Row],[APELLIDOS Y NOMBRES]])</f>
        <v>0</v>
      </c>
      <c r="AB4266" t="str">
        <f ca="1">+IFERROR(IF(Tabla2[[#This Row],[FECHA CESE/BAJA]]="","No Aplica",IF(AND(MONTH(Tabla2[[#This Row],[FECHA CESE/BAJA]])=MONTH(TODAY()-30),YEAR(Tabla2[[#This Row],[FECHA CESE/BAJA]])=YEAR(TODAY())),MONTH(TODAY()-30)&amp;"-"&amp;YEAR(TODAY()),"Borrar")),"No aplica")</f>
        <v>No Aplica</v>
      </c>
      <c r="AC4266" t="str">
        <f ca="1">+IFERROR(IF(Tabla2[[#This Row],[FECHA INICIO DE LABORES EN OBRA]]="","No Aplica",IF(AND(MONTH(Tabla2[[#This Row],[FECHA INICIO DE LABORES EN OBRA]])=MONTH(TODAY()-30),YEAR(Tabla2[[#This Row],[FECHA INICIO DE LABORES EN OBRA]])=YEAR(TODAY())),MONTH(TODAY()-30)&amp;"-"&amp;YEAR(TODAY()),"No Aplica")),"No Aplica")</f>
        <v>No Aplica</v>
      </c>
    </row>
    <row r="4267" spans="1:29" x14ac:dyDescent="0.25">
      <c r="A4267" s="2"/>
      <c r="B4267" s="3"/>
      <c r="C4267" s="3"/>
      <c r="D4267" s="3"/>
      <c r="E4267" s="3"/>
      <c r="F4267" s="36"/>
      <c r="G4267" s="3"/>
      <c r="H4267" s="3"/>
      <c r="I4267" s="3"/>
      <c r="J4267" s="3"/>
      <c r="K4267" s="3"/>
      <c r="L4267" s="8"/>
      <c r="M4267" s="5"/>
      <c r="N4267" s="13"/>
      <c r="O4267" s="5"/>
      <c r="P4267" s="8"/>
      <c r="Q4267" s="9"/>
      <c r="R4267" s="9" t="str">
        <f>IFERROR(VLOOKUP(Tabla2[[#This Row],[CONTRATISTA PRNCIPAL]],Hoja1!$L$5:$M$9,2,FALSE),"CJV")</f>
        <v>CJV</v>
      </c>
      <c r="S4267" s="9" t="str">
        <f>IF(Tabla2[[#This Row],[EMPRESA]]=Tabla2[[#This Row],[CONTRATISTA PRNCIPAL]],"Principal","Secundaria")</f>
        <v>Principal</v>
      </c>
      <c r="T4267" s="10">
        <f>IFERROR(1/COUNTIF(Tabla2[CONTRATISTA PRNCIPAL],Tabla2[[#This Row],[CONTRATISTA PRNCIPAL]]),0)</f>
        <v>0</v>
      </c>
      <c r="U4267" s="33" t="str">
        <f ca="1">IF(((TODAY()-Tabla2[[#This Row],[FECHA NACIMIENTO]])/365)&lt;18,"Corregir", IF(((TODAY()-Tabla2[[#This Row],[FECHA NACIMIENTO]])/365)&gt;80, "Corregir",ROUNDDOWN(((TODAY()-Tabla2[[#This Row],[FECHA NACIMIENTO]])/365),0)))</f>
        <v>Corregir</v>
      </c>
      <c r="V426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67" s="34" t="str">
        <f ca="1">+IF(Tabla2[[#This Row],[Edad]]="Corregir","Corregir","Ok")</f>
        <v>Corregir</v>
      </c>
      <c r="X4267" s="10" t="str">
        <f>+IFERROR(VLOOKUP(Tabla2[[#This Row],[DISTRITO SEGÚN DNI]],Hoja1!$A$2:$B$55,2,FALSE),"No")</f>
        <v>No</v>
      </c>
      <c r="Y4267" s="10" t="str">
        <f>IF(OR(LOWER(Tabla2[[#This Row],[GENERO]])="masculino", LOWER(Tabla2[[#This Row],[GENERO]])="femenino"),"OK","Corregir")</f>
        <v>Corregir</v>
      </c>
      <c r="Z4267" s="10" t="str">
        <f>+IF(Tabla2[[#This Row],[Nro. DNI / CE]]="","Corregir",IF(LEN(Tabla2[[#This Row],[Nro. DNI / CE]])&gt;=8,"OK","Corregir"))</f>
        <v>Corregir</v>
      </c>
      <c r="AA4267" s="10">
        <f>COUNTIF(Tabla2[APELLIDOS Y NOMBRES],Tabla2[[#This Row],[APELLIDOS Y NOMBRES]])</f>
        <v>0</v>
      </c>
      <c r="AB4267" t="str">
        <f ca="1">+IFERROR(IF(Tabla2[[#This Row],[FECHA CESE/BAJA]]="","No Aplica",IF(AND(MONTH(Tabla2[[#This Row],[FECHA CESE/BAJA]])=MONTH(TODAY()-30),YEAR(Tabla2[[#This Row],[FECHA CESE/BAJA]])=YEAR(TODAY())),MONTH(TODAY()-30)&amp;"-"&amp;YEAR(TODAY()),"Borrar")),"No aplica")</f>
        <v>No Aplica</v>
      </c>
      <c r="AC4267" t="str">
        <f ca="1">+IFERROR(IF(Tabla2[[#This Row],[FECHA INICIO DE LABORES EN OBRA]]="","No Aplica",IF(AND(MONTH(Tabla2[[#This Row],[FECHA INICIO DE LABORES EN OBRA]])=MONTH(TODAY()-30),YEAR(Tabla2[[#This Row],[FECHA INICIO DE LABORES EN OBRA]])=YEAR(TODAY())),MONTH(TODAY()-30)&amp;"-"&amp;YEAR(TODAY()),"No Aplica")),"No Aplica")</f>
        <v>No Aplica</v>
      </c>
    </row>
    <row r="4268" spans="1:29" x14ac:dyDescent="0.25">
      <c r="A4268" s="2"/>
      <c r="B4268" s="3"/>
      <c r="C4268" s="3"/>
      <c r="D4268" s="3"/>
      <c r="E4268" s="3"/>
      <c r="F4268" s="36"/>
      <c r="G4268" s="3"/>
      <c r="H4268" s="3"/>
      <c r="I4268" s="3"/>
      <c r="J4268" s="3"/>
      <c r="K4268" s="3"/>
      <c r="L4268" s="8"/>
      <c r="M4268" s="5"/>
      <c r="N4268" s="13"/>
      <c r="O4268" s="5"/>
      <c r="P4268" s="8"/>
      <c r="Q4268" s="9"/>
      <c r="R4268" s="9" t="str">
        <f>IFERROR(VLOOKUP(Tabla2[[#This Row],[CONTRATISTA PRNCIPAL]],Hoja1!$L$5:$M$9,2,FALSE),"CJV")</f>
        <v>CJV</v>
      </c>
      <c r="S4268" s="9" t="str">
        <f>IF(Tabla2[[#This Row],[EMPRESA]]=Tabla2[[#This Row],[CONTRATISTA PRNCIPAL]],"Principal","Secundaria")</f>
        <v>Principal</v>
      </c>
      <c r="T4268" s="10">
        <f>IFERROR(1/COUNTIF(Tabla2[CONTRATISTA PRNCIPAL],Tabla2[[#This Row],[CONTRATISTA PRNCIPAL]]),0)</f>
        <v>0</v>
      </c>
      <c r="U4268" s="33" t="str">
        <f ca="1">IF(((TODAY()-Tabla2[[#This Row],[FECHA NACIMIENTO]])/365)&lt;18,"Corregir", IF(((TODAY()-Tabla2[[#This Row],[FECHA NACIMIENTO]])/365)&gt;80, "Corregir",ROUNDDOWN(((TODAY()-Tabla2[[#This Row],[FECHA NACIMIENTO]])/365),0)))</f>
        <v>Corregir</v>
      </c>
      <c r="V426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68" s="34" t="str">
        <f ca="1">+IF(Tabla2[[#This Row],[Edad]]="Corregir","Corregir","Ok")</f>
        <v>Corregir</v>
      </c>
      <c r="X4268" s="10" t="str">
        <f>+IFERROR(VLOOKUP(Tabla2[[#This Row],[DISTRITO SEGÚN DNI]],Hoja1!$A$2:$B$55,2,FALSE),"No")</f>
        <v>No</v>
      </c>
      <c r="Y4268" s="10" t="str">
        <f>IF(OR(LOWER(Tabla2[[#This Row],[GENERO]])="masculino", LOWER(Tabla2[[#This Row],[GENERO]])="femenino"),"OK","Corregir")</f>
        <v>Corregir</v>
      </c>
      <c r="Z4268" s="10" t="str">
        <f>+IF(Tabla2[[#This Row],[Nro. DNI / CE]]="","Corregir",IF(LEN(Tabla2[[#This Row],[Nro. DNI / CE]])&gt;=8,"OK","Corregir"))</f>
        <v>Corregir</v>
      </c>
      <c r="AA4268" s="10">
        <f>COUNTIF(Tabla2[APELLIDOS Y NOMBRES],Tabla2[[#This Row],[APELLIDOS Y NOMBRES]])</f>
        <v>0</v>
      </c>
      <c r="AB4268" t="str">
        <f ca="1">+IFERROR(IF(Tabla2[[#This Row],[FECHA CESE/BAJA]]="","No Aplica",IF(AND(MONTH(Tabla2[[#This Row],[FECHA CESE/BAJA]])=MONTH(TODAY()-30),YEAR(Tabla2[[#This Row],[FECHA CESE/BAJA]])=YEAR(TODAY())),MONTH(TODAY()-30)&amp;"-"&amp;YEAR(TODAY()),"Borrar")),"No aplica")</f>
        <v>No Aplica</v>
      </c>
      <c r="AC4268" t="str">
        <f ca="1">+IFERROR(IF(Tabla2[[#This Row],[FECHA INICIO DE LABORES EN OBRA]]="","No Aplica",IF(AND(MONTH(Tabla2[[#This Row],[FECHA INICIO DE LABORES EN OBRA]])=MONTH(TODAY()-30),YEAR(Tabla2[[#This Row],[FECHA INICIO DE LABORES EN OBRA]])=YEAR(TODAY())),MONTH(TODAY()-30)&amp;"-"&amp;YEAR(TODAY()),"No Aplica")),"No Aplica")</f>
        <v>No Aplica</v>
      </c>
    </row>
    <row r="4269" spans="1:29" x14ac:dyDescent="0.25">
      <c r="A4269" s="2"/>
      <c r="B4269" s="3"/>
      <c r="C4269" s="3"/>
      <c r="D4269" s="3"/>
      <c r="E4269" s="3"/>
      <c r="F4269" s="36"/>
      <c r="G4269" s="3"/>
      <c r="H4269" s="3"/>
      <c r="I4269" s="3"/>
      <c r="J4269" s="3"/>
      <c r="K4269" s="3"/>
      <c r="L4269" s="8"/>
      <c r="M4269" s="5"/>
      <c r="N4269" s="13"/>
      <c r="O4269" s="5"/>
      <c r="P4269" s="8"/>
      <c r="Q4269" s="9"/>
      <c r="R4269" s="9" t="str">
        <f>IFERROR(VLOOKUP(Tabla2[[#This Row],[CONTRATISTA PRNCIPAL]],Hoja1!$L$5:$M$9,2,FALSE),"CJV")</f>
        <v>CJV</v>
      </c>
      <c r="S4269" s="9" t="str">
        <f>IF(Tabla2[[#This Row],[EMPRESA]]=Tabla2[[#This Row],[CONTRATISTA PRNCIPAL]],"Principal","Secundaria")</f>
        <v>Principal</v>
      </c>
      <c r="T4269" s="10">
        <f>IFERROR(1/COUNTIF(Tabla2[CONTRATISTA PRNCIPAL],Tabla2[[#This Row],[CONTRATISTA PRNCIPAL]]),0)</f>
        <v>0</v>
      </c>
      <c r="U4269" s="33" t="str">
        <f ca="1">IF(((TODAY()-Tabla2[[#This Row],[FECHA NACIMIENTO]])/365)&lt;18,"Corregir", IF(((TODAY()-Tabla2[[#This Row],[FECHA NACIMIENTO]])/365)&gt;80, "Corregir",ROUNDDOWN(((TODAY()-Tabla2[[#This Row],[FECHA NACIMIENTO]])/365),0)))</f>
        <v>Corregir</v>
      </c>
      <c r="V426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69" s="34" t="str">
        <f ca="1">+IF(Tabla2[[#This Row],[Edad]]="Corregir","Corregir","Ok")</f>
        <v>Corregir</v>
      </c>
      <c r="X4269" s="10" t="str">
        <f>+IFERROR(VLOOKUP(Tabla2[[#This Row],[DISTRITO SEGÚN DNI]],Hoja1!$A$2:$B$55,2,FALSE),"No")</f>
        <v>No</v>
      </c>
      <c r="Y4269" s="10" t="str">
        <f>IF(OR(LOWER(Tabla2[[#This Row],[GENERO]])="masculino", LOWER(Tabla2[[#This Row],[GENERO]])="femenino"),"OK","Corregir")</f>
        <v>Corregir</v>
      </c>
      <c r="Z4269" s="10" t="str">
        <f>+IF(Tabla2[[#This Row],[Nro. DNI / CE]]="","Corregir",IF(LEN(Tabla2[[#This Row],[Nro. DNI / CE]])&gt;=8,"OK","Corregir"))</f>
        <v>Corregir</v>
      </c>
      <c r="AA4269" s="10">
        <f>COUNTIF(Tabla2[APELLIDOS Y NOMBRES],Tabla2[[#This Row],[APELLIDOS Y NOMBRES]])</f>
        <v>0</v>
      </c>
      <c r="AB4269" t="str">
        <f ca="1">+IFERROR(IF(Tabla2[[#This Row],[FECHA CESE/BAJA]]="","No Aplica",IF(AND(MONTH(Tabla2[[#This Row],[FECHA CESE/BAJA]])=MONTH(TODAY()-30),YEAR(Tabla2[[#This Row],[FECHA CESE/BAJA]])=YEAR(TODAY())),MONTH(TODAY()-30)&amp;"-"&amp;YEAR(TODAY()),"Borrar")),"No aplica")</f>
        <v>No Aplica</v>
      </c>
      <c r="AC4269" t="str">
        <f ca="1">+IFERROR(IF(Tabla2[[#This Row],[FECHA INICIO DE LABORES EN OBRA]]="","No Aplica",IF(AND(MONTH(Tabla2[[#This Row],[FECHA INICIO DE LABORES EN OBRA]])=MONTH(TODAY()-30),YEAR(Tabla2[[#This Row],[FECHA INICIO DE LABORES EN OBRA]])=YEAR(TODAY())),MONTH(TODAY()-30)&amp;"-"&amp;YEAR(TODAY()),"No Aplica")),"No Aplica")</f>
        <v>No Aplica</v>
      </c>
    </row>
    <row r="4270" spans="1:29" x14ac:dyDescent="0.25">
      <c r="A4270" s="2"/>
      <c r="B4270" s="3"/>
      <c r="C4270" s="3"/>
      <c r="D4270" s="3"/>
      <c r="E4270" s="3"/>
      <c r="F4270" s="36"/>
      <c r="G4270" s="3"/>
      <c r="H4270" s="3"/>
      <c r="I4270" s="3"/>
      <c r="J4270" s="3"/>
      <c r="K4270" s="3"/>
      <c r="L4270" s="8"/>
      <c r="M4270" s="5"/>
      <c r="N4270" s="13"/>
      <c r="O4270" s="5"/>
      <c r="P4270" s="8"/>
      <c r="Q4270" s="9"/>
      <c r="R4270" s="9" t="str">
        <f>IFERROR(VLOOKUP(Tabla2[[#This Row],[CONTRATISTA PRNCIPAL]],Hoja1!$L$5:$M$9,2,FALSE),"CJV")</f>
        <v>CJV</v>
      </c>
      <c r="S4270" s="9" t="str">
        <f>IF(Tabla2[[#This Row],[EMPRESA]]=Tabla2[[#This Row],[CONTRATISTA PRNCIPAL]],"Principal","Secundaria")</f>
        <v>Principal</v>
      </c>
      <c r="T4270" s="10">
        <f>IFERROR(1/COUNTIF(Tabla2[CONTRATISTA PRNCIPAL],Tabla2[[#This Row],[CONTRATISTA PRNCIPAL]]),0)</f>
        <v>0</v>
      </c>
      <c r="U4270" s="33" t="str">
        <f ca="1">IF(((TODAY()-Tabla2[[#This Row],[FECHA NACIMIENTO]])/365)&lt;18,"Corregir", IF(((TODAY()-Tabla2[[#This Row],[FECHA NACIMIENTO]])/365)&gt;80, "Corregir",ROUNDDOWN(((TODAY()-Tabla2[[#This Row],[FECHA NACIMIENTO]])/365),0)))</f>
        <v>Corregir</v>
      </c>
      <c r="V427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70" s="34" t="str">
        <f ca="1">+IF(Tabla2[[#This Row],[Edad]]="Corregir","Corregir","Ok")</f>
        <v>Corregir</v>
      </c>
      <c r="X4270" s="10" t="str">
        <f>+IFERROR(VLOOKUP(Tabla2[[#This Row],[DISTRITO SEGÚN DNI]],Hoja1!$A$2:$B$55,2,FALSE),"No")</f>
        <v>No</v>
      </c>
      <c r="Y4270" s="10" t="str">
        <f>IF(OR(LOWER(Tabla2[[#This Row],[GENERO]])="masculino", LOWER(Tabla2[[#This Row],[GENERO]])="femenino"),"OK","Corregir")</f>
        <v>Corregir</v>
      </c>
      <c r="Z4270" s="10" t="str">
        <f>+IF(Tabla2[[#This Row],[Nro. DNI / CE]]="","Corregir",IF(LEN(Tabla2[[#This Row],[Nro. DNI / CE]])&gt;=8,"OK","Corregir"))</f>
        <v>Corregir</v>
      </c>
      <c r="AA4270" s="10">
        <f>COUNTIF(Tabla2[APELLIDOS Y NOMBRES],Tabla2[[#This Row],[APELLIDOS Y NOMBRES]])</f>
        <v>0</v>
      </c>
      <c r="AB4270" t="str">
        <f ca="1">+IFERROR(IF(Tabla2[[#This Row],[FECHA CESE/BAJA]]="","No Aplica",IF(AND(MONTH(Tabla2[[#This Row],[FECHA CESE/BAJA]])=MONTH(TODAY()-30),YEAR(Tabla2[[#This Row],[FECHA CESE/BAJA]])=YEAR(TODAY())),MONTH(TODAY()-30)&amp;"-"&amp;YEAR(TODAY()),"Borrar")),"No aplica")</f>
        <v>No Aplica</v>
      </c>
      <c r="AC4270" t="str">
        <f ca="1">+IFERROR(IF(Tabla2[[#This Row],[FECHA INICIO DE LABORES EN OBRA]]="","No Aplica",IF(AND(MONTH(Tabla2[[#This Row],[FECHA INICIO DE LABORES EN OBRA]])=MONTH(TODAY()-30),YEAR(Tabla2[[#This Row],[FECHA INICIO DE LABORES EN OBRA]])=YEAR(TODAY())),MONTH(TODAY()-30)&amp;"-"&amp;YEAR(TODAY()),"No Aplica")),"No Aplica")</f>
        <v>No Aplica</v>
      </c>
    </row>
    <row r="4271" spans="1:29" x14ac:dyDescent="0.25">
      <c r="A4271" s="2"/>
      <c r="B4271" s="3"/>
      <c r="C4271" s="3"/>
      <c r="D4271" s="3"/>
      <c r="E4271" s="3"/>
      <c r="F4271" s="36"/>
      <c r="G4271" s="3"/>
      <c r="H4271" s="3"/>
      <c r="I4271" s="3"/>
      <c r="J4271" s="3"/>
      <c r="K4271" s="3"/>
      <c r="L4271" s="8"/>
      <c r="M4271" s="5"/>
      <c r="N4271" s="13"/>
      <c r="O4271" s="5"/>
      <c r="P4271" s="8"/>
      <c r="Q4271" s="9"/>
      <c r="R4271" s="9" t="str">
        <f>IFERROR(VLOOKUP(Tabla2[[#This Row],[CONTRATISTA PRNCIPAL]],Hoja1!$L$5:$M$9,2,FALSE),"CJV")</f>
        <v>CJV</v>
      </c>
      <c r="S4271" s="9" t="str">
        <f>IF(Tabla2[[#This Row],[EMPRESA]]=Tabla2[[#This Row],[CONTRATISTA PRNCIPAL]],"Principal","Secundaria")</f>
        <v>Principal</v>
      </c>
      <c r="T4271" s="10">
        <f>IFERROR(1/COUNTIF(Tabla2[CONTRATISTA PRNCIPAL],Tabla2[[#This Row],[CONTRATISTA PRNCIPAL]]),0)</f>
        <v>0</v>
      </c>
      <c r="U4271" s="33" t="str">
        <f ca="1">IF(((TODAY()-Tabla2[[#This Row],[FECHA NACIMIENTO]])/365)&lt;18,"Corregir", IF(((TODAY()-Tabla2[[#This Row],[FECHA NACIMIENTO]])/365)&gt;80, "Corregir",ROUNDDOWN(((TODAY()-Tabla2[[#This Row],[FECHA NACIMIENTO]])/365),0)))</f>
        <v>Corregir</v>
      </c>
      <c r="V427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71" s="34" t="str">
        <f ca="1">+IF(Tabla2[[#This Row],[Edad]]="Corregir","Corregir","Ok")</f>
        <v>Corregir</v>
      </c>
      <c r="X4271" s="10" t="str">
        <f>+IFERROR(VLOOKUP(Tabla2[[#This Row],[DISTRITO SEGÚN DNI]],Hoja1!$A$2:$B$55,2,FALSE),"No")</f>
        <v>No</v>
      </c>
      <c r="Y4271" s="10" t="str">
        <f>IF(OR(LOWER(Tabla2[[#This Row],[GENERO]])="masculino", LOWER(Tabla2[[#This Row],[GENERO]])="femenino"),"OK","Corregir")</f>
        <v>Corregir</v>
      </c>
      <c r="Z4271" s="10" t="str">
        <f>+IF(Tabla2[[#This Row],[Nro. DNI / CE]]="","Corregir",IF(LEN(Tabla2[[#This Row],[Nro. DNI / CE]])&gt;=8,"OK","Corregir"))</f>
        <v>Corregir</v>
      </c>
      <c r="AA4271" s="10">
        <f>COUNTIF(Tabla2[APELLIDOS Y NOMBRES],Tabla2[[#This Row],[APELLIDOS Y NOMBRES]])</f>
        <v>0</v>
      </c>
      <c r="AB4271" t="str">
        <f ca="1">+IFERROR(IF(Tabla2[[#This Row],[FECHA CESE/BAJA]]="","No Aplica",IF(AND(MONTH(Tabla2[[#This Row],[FECHA CESE/BAJA]])=MONTH(TODAY()-30),YEAR(Tabla2[[#This Row],[FECHA CESE/BAJA]])=YEAR(TODAY())),MONTH(TODAY()-30)&amp;"-"&amp;YEAR(TODAY()),"Borrar")),"No aplica")</f>
        <v>No Aplica</v>
      </c>
      <c r="AC4271" t="str">
        <f ca="1">+IFERROR(IF(Tabla2[[#This Row],[FECHA INICIO DE LABORES EN OBRA]]="","No Aplica",IF(AND(MONTH(Tabla2[[#This Row],[FECHA INICIO DE LABORES EN OBRA]])=MONTH(TODAY()-30),YEAR(Tabla2[[#This Row],[FECHA INICIO DE LABORES EN OBRA]])=YEAR(TODAY())),MONTH(TODAY()-30)&amp;"-"&amp;YEAR(TODAY()),"No Aplica")),"No Aplica")</f>
        <v>No Aplica</v>
      </c>
    </row>
    <row r="4272" spans="1:29" x14ac:dyDescent="0.25">
      <c r="A4272" s="2"/>
      <c r="B4272" s="3"/>
      <c r="C4272" s="3"/>
      <c r="D4272" s="3"/>
      <c r="E4272" s="3"/>
      <c r="F4272" s="36"/>
      <c r="G4272" s="3"/>
      <c r="H4272" s="3"/>
      <c r="I4272" s="3"/>
      <c r="J4272" s="3"/>
      <c r="K4272" s="3"/>
      <c r="L4272" s="8"/>
      <c r="M4272" s="5"/>
      <c r="N4272" s="13"/>
      <c r="O4272" s="5"/>
      <c r="P4272" s="8"/>
      <c r="Q4272" s="9"/>
      <c r="R4272" s="9" t="str">
        <f>IFERROR(VLOOKUP(Tabla2[[#This Row],[CONTRATISTA PRNCIPAL]],Hoja1!$L$5:$M$9,2,FALSE),"CJV")</f>
        <v>CJV</v>
      </c>
      <c r="S4272" s="9" t="str">
        <f>IF(Tabla2[[#This Row],[EMPRESA]]=Tabla2[[#This Row],[CONTRATISTA PRNCIPAL]],"Principal","Secundaria")</f>
        <v>Principal</v>
      </c>
      <c r="T4272" s="10">
        <f>IFERROR(1/COUNTIF(Tabla2[CONTRATISTA PRNCIPAL],Tabla2[[#This Row],[CONTRATISTA PRNCIPAL]]),0)</f>
        <v>0</v>
      </c>
      <c r="U4272" s="33" t="str">
        <f ca="1">IF(((TODAY()-Tabla2[[#This Row],[FECHA NACIMIENTO]])/365)&lt;18,"Corregir", IF(((TODAY()-Tabla2[[#This Row],[FECHA NACIMIENTO]])/365)&gt;80, "Corregir",ROUNDDOWN(((TODAY()-Tabla2[[#This Row],[FECHA NACIMIENTO]])/365),0)))</f>
        <v>Corregir</v>
      </c>
      <c r="V427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72" s="34" t="str">
        <f ca="1">+IF(Tabla2[[#This Row],[Edad]]="Corregir","Corregir","Ok")</f>
        <v>Corregir</v>
      </c>
      <c r="X4272" s="10" t="str">
        <f>+IFERROR(VLOOKUP(Tabla2[[#This Row],[DISTRITO SEGÚN DNI]],Hoja1!$A$2:$B$55,2,FALSE),"No")</f>
        <v>No</v>
      </c>
      <c r="Y4272" s="10" t="str">
        <f>IF(OR(LOWER(Tabla2[[#This Row],[GENERO]])="masculino", LOWER(Tabla2[[#This Row],[GENERO]])="femenino"),"OK","Corregir")</f>
        <v>Corregir</v>
      </c>
      <c r="Z4272" s="10" t="str">
        <f>+IF(Tabla2[[#This Row],[Nro. DNI / CE]]="","Corregir",IF(LEN(Tabla2[[#This Row],[Nro. DNI / CE]])&gt;=8,"OK","Corregir"))</f>
        <v>Corregir</v>
      </c>
      <c r="AA4272" s="10">
        <f>COUNTIF(Tabla2[APELLIDOS Y NOMBRES],Tabla2[[#This Row],[APELLIDOS Y NOMBRES]])</f>
        <v>0</v>
      </c>
      <c r="AB4272" t="str">
        <f ca="1">+IFERROR(IF(Tabla2[[#This Row],[FECHA CESE/BAJA]]="","No Aplica",IF(AND(MONTH(Tabla2[[#This Row],[FECHA CESE/BAJA]])=MONTH(TODAY()-30),YEAR(Tabla2[[#This Row],[FECHA CESE/BAJA]])=YEAR(TODAY())),MONTH(TODAY()-30)&amp;"-"&amp;YEAR(TODAY()),"Borrar")),"No aplica")</f>
        <v>No Aplica</v>
      </c>
      <c r="AC4272" t="str">
        <f ca="1">+IFERROR(IF(Tabla2[[#This Row],[FECHA INICIO DE LABORES EN OBRA]]="","No Aplica",IF(AND(MONTH(Tabla2[[#This Row],[FECHA INICIO DE LABORES EN OBRA]])=MONTH(TODAY()-30),YEAR(Tabla2[[#This Row],[FECHA INICIO DE LABORES EN OBRA]])=YEAR(TODAY())),MONTH(TODAY()-30)&amp;"-"&amp;YEAR(TODAY()),"No Aplica")),"No Aplica")</f>
        <v>No Aplica</v>
      </c>
    </row>
    <row r="4273" spans="1:29" x14ac:dyDescent="0.25">
      <c r="A4273" s="2"/>
      <c r="B4273" s="3"/>
      <c r="C4273" s="3"/>
      <c r="D4273" s="3"/>
      <c r="E4273" s="3"/>
      <c r="F4273" s="36"/>
      <c r="G4273" s="3"/>
      <c r="H4273" s="3"/>
      <c r="I4273" s="3"/>
      <c r="J4273" s="3"/>
      <c r="K4273" s="3"/>
      <c r="L4273" s="8"/>
      <c r="M4273" s="5"/>
      <c r="N4273" s="13"/>
      <c r="O4273" s="5"/>
      <c r="P4273" s="8"/>
      <c r="Q4273" s="9"/>
      <c r="R4273" s="9" t="str">
        <f>IFERROR(VLOOKUP(Tabla2[[#This Row],[CONTRATISTA PRNCIPAL]],Hoja1!$L$5:$M$9,2,FALSE),"CJV")</f>
        <v>CJV</v>
      </c>
      <c r="S4273" s="9" t="str">
        <f>IF(Tabla2[[#This Row],[EMPRESA]]=Tabla2[[#This Row],[CONTRATISTA PRNCIPAL]],"Principal","Secundaria")</f>
        <v>Principal</v>
      </c>
      <c r="T4273" s="10">
        <f>IFERROR(1/COUNTIF(Tabla2[CONTRATISTA PRNCIPAL],Tabla2[[#This Row],[CONTRATISTA PRNCIPAL]]),0)</f>
        <v>0</v>
      </c>
      <c r="U4273" s="33" t="str">
        <f ca="1">IF(((TODAY()-Tabla2[[#This Row],[FECHA NACIMIENTO]])/365)&lt;18,"Corregir", IF(((TODAY()-Tabla2[[#This Row],[FECHA NACIMIENTO]])/365)&gt;80, "Corregir",ROUNDDOWN(((TODAY()-Tabla2[[#This Row],[FECHA NACIMIENTO]])/365),0)))</f>
        <v>Corregir</v>
      </c>
      <c r="V427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73" s="34" t="str">
        <f ca="1">+IF(Tabla2[[#This Row],[Edad]]="Corregir","Corregir","Ok")</f>
        <v>Corregir</v>
      </c>
      <c r="X4273" s="10" t="str">
        <f>+IFERROR(VLOOKUP(Tabla2[[#This Row],[DISTRITO SEGÚN DNI]],Hoja1!$A$2:$B$55,2,FALSE),"No")</f>
        <v>No</v>
      </c>
      <c r="Y4273" s="10" t="str">
        <f>IF(OR(LOWER(Tabla2[[#This Row],[GENERO]])="masculino", LOWER(Tabla2[[#This Row],[GENERO]])="femenino"),"OK","Corregir")</f>
        <v>Corregir</v>
      </c>
      <c r="Z4273" s="10" t="str">
        <f>+IF(Tabla2[[#This Row],[Nro. DNI / CE]]="","Corregir",IF(LEN(Tabla2[[#This Row],[Nro. DNI / CE]])&gt;=8,"OK","Corregir"))</f>
        <v>Corregir</v>
      </c>
      <c r="AA4273" s="10">
        <f>COUNTIF(Tabla2[APELLIDOS Y NOMBRES],Tabla2[[#This Row],[APELLIDOS Y NOMBRES]])</f>
        <v>0</v>
      </c>
      <c r="AB4273" t="str">
        <f ca="1">+IFERROR(IF(Tabla2[[#This Row],[FECHA CESE/BAJA]]="","No Aplica",IF(AND(MONTH(Tabla2[[#This Row],[FECHA CESE/BAJA]])=MONTH(TODAY()-30),YEAR(Tabla2[[#This Row],[FECHA CESE/BAJA]])=YEAR(TODAY())),MONTH(TODAY()-30)&amp;"-"&amp;YEAR(TODAY()),"Borrar")),"No aplica")</f>
        <v>No Aplica</v>
      </c>
      <c r="AC4273" t="str">
        <f ca="1">+IFERROR(IF(Tabla2[[#This Row],[FECHA INICIO DE LABORES EN OBRA]]="","No Aplica",IF(AND(MONTH(Tabla2[[#This Row],[FECHA INICIO DE LABORES EN OBRA]])=MONTH(TODAY()-30),YEAR(Tabla2[[#This Row],[FECHA INICIO DE LABORES EN OBRA]])=YEAR(TODAY())),MONTH(TODAY()-30)&amp;"-"&amp;YEAR(TODAY()),"No Aplica")),"No Aplica")</f>
        <v>No Aplica</v>
      </c>
    </row>
    <row r="4274" spans="1:29" x14ac:dyDescent="0.25">
      <c r="A4274" s="2"/>
      <c r="B4274" s="3"/>
      <c r="C4274" s="3"/>
      <c r="D4274" s="3"/>
      <c r="E4274" s="3"/>
      <c r="F4274" s="36"/>
      <c r="G4274" s="3"/>
      <c r="H4274" s="3"/>
      <c r="I4274" s="3"/>
      <c r="J4274" s="3"/>
      <c r="K4274" s="3"/>
      <c r="L4274" s="8"/>
      <c r="M4274" s="5"/>
      <c r="N4274" s="13"/>
      <c r="O4274" s="5"/>
      <c r="P4274" s="8"/>
      <c r="Q4274" s="9"/>
      <c r="R4274" s="9" t="str">
        <f>IFERROR(VLOOKUP(Tabla2[[#This Row],[CONTRATISTA PRNCIPAL]],Hoja1!$L$5:$M$9,2,FALSE),"CJV")</f>
        <v>CJV</v>
      </c>
      <c r="S4274" s="9" t="str">
        <f>IF(Tabla2[[#This Row],[EMPRESA]]=Tabla2[[#This Row],[CONTRATISTA PRNCIPAL]],"Principal","Secundaria")</f>
        <v>Principal</v>
      </c>
      <c r="T4274" s="10">
        <f>IFERROR(1/COUNTIF(Tabla2[CONTRATISTA PRNCIPAL],Tabla2[[#This Row],[CONTRATISTA PRNCIPAL]]),0)</f>
        <v>0</v>
      </c>
      <c r="U4274" s="33" t="str">
        <f ca="1">IF(((TODAY()-Tabla2[[#This Row],[FECHA NACIMIENTO]])/365)&lt;18,"Corregir", IF(((TODAY()-Tabla2[[#This Row],[FECHA NACIMIENTO]])/365)&gt;80, "Corregir",ROUNDDOWN(((TODAY()-Tabla2[[#This Row],[FECHA NACIMIENTO]])/365),0)))</f>
        <v>Corregir</v>
      </c>
      <c r="V427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74" s="34" t="str">
        <f ca="1">+IF(Tabla2[[#This Row],[Edad]]="Corregir","Corregir","Ok")</f>
        <v>Corregir</v>
      </c>
      <c r="X4274" s="10" t="str">
        <f>+IFERROR(VLOOKUP(Tabla2[[#This Row],[DISTRITO SEGÚN DNI]],Hoja1!$A$2:$B$55,2,FALSE),"No")</f>
        <v>No</v>
      </c>
      <c r="Y4274" s="10" t="str">
        <f>IF(OR(LOWER(Tabla2[[#This Row],[GENERO]])="masculino", LOWER(Tabla2[[#This Row],[GENERO]])="femenino"),"OK","Corregir")</f>
        <v>Corregir</v>
      </c>
      <c r="Z4274" s="10" t="str">
        <f>+IF(Tabla2[[#This Row],[Nro. DNI / CE]]="","Corregir",IF(LEN(Tabla2[[#This Row],[Nro. DNI / CE]])&gt;=8,"OK","Corregir"))</f>
        <v>Corregir</v>
      </c>
      <c r="AA4274" s="10">
        <f>COUNTIF(Tabla2[APELLIDOS Y NOMBRES],Tabla2[[#This Row],[APELLIDOS Y NOMBRES]])</f>
        <v>0</v>
      </c>
      <c r="AB4274" t="str">
        <f ca="1">+IFERROR(IF(Tabla2[[#This Row],[FECHA CESE/BAJA]]="","No Aplica",IF(AND(MONTH(Tabla2[[#This Row],[FECHA CESE/BAJA]])=MONTH(TODAY()-30),YEAR(Tabla2[[#This Row],[FECHA CESE/BAJA]])=YEAR(TODAY())),MONTH(TODAY()-30)&amp;"-"&amp;YEAR(TODAY()),"Borrar")),"No aplica")</f>
        <v>No Aplica</v>
      </c>
      <c r="AC4274" t="str">
        <f ca="1">+IFERROR(IF(Tabla2[[#This Row],[FECHA INICIO DE LABORES EN OBRA]]="","No Aplica",IF(AND(MONTH(Tabla2[[#This Row],[FECHA INICIO DE LABORES EN OBRA]])=MONTH(TODAY()-30),YEAR(Tabla2[[#This Row],[FECHA INICIO DE LABORES EN OBRA]])=YEAR(TODAY())),MONTH(TODAY()-30)&amp;"-"&amp;YEAR(TODAY()),"No Aplica")),"No Aplica")</f>
        <v>No Aplica</v>
      </c>
    </row>
    <row r="4275" spans="1:29" x14ac:dyDescent="0.25">
      <c r="A4275" s="2"/>
      <c r="B4275" s="3"/>
      <c r="C4275" s="3"/>
      <c r="D4275" s="3"/>
      <c r="E4275" s="3"/>
      <c r="F4275" s="36"/>
      <c r="G4275" s="3"/>
      <c r="H4275" s="3"/>
      <c r="I4275" s="3"/>
      <c r="J4275" s="3"/>
      <c r="K4275" s="3"/>
      <c r="L4275" s="8"/>
      <c r="M4275" s="5"/>
      <c r="N4275" s="13"/>
      <c r="O4275" s="5"/>
      <c r="P4275" s="8"/>
      <c r="Q4275" s="9"/>
      <c r="R4275" s="9" t="str">
        <f>IFERROR(VLOOKUP(Tabla2[[#This Row],[CONTRATISTA PRNCIPAL]],Hoja1!$L$5:$M$9,2,FALSE),"CJV")</f>
        <v>CJV</v>
      </c>
      <c r="S4275" s="9" t="str">
        <f>IF(Tabla2[[#This Row],[EMPRESA]]=Tabla2[[#This Row],[CONTRATISTA PRNCIPAL]],"Principal","Secundaria")</f>
        <v>Principal</v>
      </c>
      <c r="T4275" s="10">
        <f>IFERROR(1/COUNTIF(Tabla2[CONTRATISTA PRNCIPAL],Tabla2[[#This Row],[CONTRATISTA PRNCIPAL]]),0)</f>
        <v>0</v>
      </c>
      <c r="U4275" s="33" t="str">
        <f ca="1">IF(((TODAY()-Tabla2[[#This Row],[FECHA NACIMIENTO]])/365)&lt;18,"Corregir", IF(((TODAY()-Tabla2[[#This Row],[FECHA NACIMIENTO]])/365)&gt;80, "Corregir",ROUNDDOWN(((TODAY()-Tabla2[[#This Row],[FECHA NACIMIENTO]])/365),0)))</f>
        <v>Corregir</v>
      </c>
      <c r="V427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75" s="34" t="str">
        <f ca="1">+IF(Tabla2[[#This Row],[Edad]]="Corregir","Corregir","Ok")</f>
        <v>Corregir</v>
      </c>
      <c r="X4275" s="10" t="str">
        <f>+IFERROR(VLOOKUP(Tabla2[[#This Row],[DISTRITO SEGÚN DNI]],Hoja1!$A$2:$B$55,2,FALSE),"No")</f>
        <v>No</v>
      </c>
      <c r="Y4275" s="10" t="str">
        <f>IF(OR(LOWER(Tabla2[[#This Row],[GENERO]])="masculino", LOWER(Tabla2[[#This Row],[GENERO]])="femenino"),"OK","Corregir")</f>
        <v>Corregir</v>
      </c>
      <c r="Z4275" s="10" t="str">
        <f>+IF(Tabla2[[#This Row],[Nro. DNI / CE]]="","Corregir",IF(LEN(Tabla2[[#This Row],[Nro. DNI / CE]])&gt;=8,"OK","Corregir"))</f>
        <v>Corregir</v>
      </c>
      <c r="AA4275" s="10">
        <f>COUNTIF(Tabla2[APELLIDOS Y NOMBRES],Tabla2[[#This Row],[APELLIDOS Y NOMBRES]])</f>
        <v>0</v>
      </c>
      <c r="AB4275" t="str">
        <f ca="1">+IFERROR(IF(Tabla2[[#This Row],[FECHA CESE/BAJA]]="","No Aplica",IF(AND(MONTH(Tabla2[[#This Row],[FECHA CESE/BAJA]])=MONTH(TODAY()-30),YEAR(Tabla2[[#This Row],[FECHA CESE/BAJA]])=YEAR(TODAY())),MONTH(TODAY()-30)&amp;"-"&amp;YEAR(TODAY()),"Borrar")),"No aplica")</f>
        <v>No Aplica</v>
      </c>
      <c r="AC4275" t="str">
        <f ca="1">+IFERROR(IF(Tabla2[[#This Row],[FECHA INICIO DE LABORES EN OBRA]]="","No Aplica",IF(AND(MONTH(Tabla2[[#This Row],[FECHA INICIO DE LABORES EN OBRA]])=MONTH(TODAY()-30),YEAR(Tabla2[[#This Row],[FECHA INICIO DE LABORES EN OBRA]])=YEAR(TODAY())),MONTH(TODAY()-30)&amp;"-"&amp;YEAR(TODAY()),"No Aplica")),"No Aplica")</f>
        <v>No Aplica</v>
      </c>
    </row>
    <row r="4276" spans="1:29" x14ac:dyDescent="0.25">
      <c r="A4276" s="2"/>
      <c r="B4276" s="3"/>
      <c r="C4276" s="3"/>
      <c r="D4276" s="3"/>
      <c r="E4276" s="3"/>
      <c r="F4276" s="36"/>
      <c r="G4276" s="3"/>
      <c r="H4276" s="3"/>
      <c r="I4276" s="3"/>
      <c r="J4276" s="3"/>
      <c r="K4276" s="3"/>
      <c r="L4276" s="8"/>
      <c r="M4276" s="5"/>
      <c r="N4276" s="13"/>
      <c r="O4276" s="5"/>
      <c r="P4276" s="8"/>
      <c r="Q4276" s="9"/>
      <c r="R4276" s="9" t="str">
        <f>IFERROR(VLOOKUP(Tabla2[[#This Row],[CONTRATISTA PRNCIPAL]],Hoja1!$L$5:$M$9,2,FALSE),"CJV")</f>
        <v>CJV</v>
      </c>
      <c r="S4276" s="9" t="str">
        <f>IF(Tabla2[[#This Row],[EMPRESA]]=Tabla2[[#This Row],[CONTRATISTA PRNCIPAL]],"Principal","Secundaria")</f>
        <v>Principal</v>
      </c>
      <c r="T4276" s="10">
        <f>IFERROR(1/COUNTIF(Tabla2[CONTRATISTA PRNCIPAL],Tabla2[[#This Row],[CONTRATISTA PRNCIPAL]]),0)</f>
        <v>0</v>
      </c>
      <c r="U4276" s="33" t="str">
        <f ca="1">IF(((TODAY()-Tabla2[[#This Row],[FECHA NACIMIENTO]])/365)&lt;18,"Corregir", IF(((TODAY()-Tabla2[[#This Row],[FECHA NACIMIENTO]])/365)&gt;80, "Corregir",ROUNDDOWN(((TODAY()-Tabla2[[#This Row],[FECHA NACIMIENTO]])/365),0)))</f>
        <v>Corregir</v>
      </c>
      <c r="V427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76" s="34" t="str">
        <f ca="1">+IF(Tabla2[[#This Row],[Edad]]="Corregir","Corregir","Ok")</f>
        <v>Corregir</v>
      </c>
      <c r="X4276" s="10" t="str">
        <f>+IFERROR(VLOOKUP(Tabla2[[#This Row],[DISTRITO SEGÚN DNI]],Hoja1!$A$2:$B$55,2,FALSE),"No")</f>
        <v>No</v>
      </c>
      <c r="Y4276" s="10" t="str">
        <f>IF(OR(LOWER(Tabla2[[#This Row],[GENERO]])="masculino", LOWER(Tabla2[[#This Row],[GENERO]])="femenino"),"OK","Corregir")</f>
        <v>Corregir</v>
      </c>
      <c r="Z4276" s="10" t="str">
        <f>+IF(Tabla2[[#This Row],[Nro. DNI / CE]]="","Corregir",IF(LEN(Tabla2[[#This Row],[Nro. DNI / CE]])&gt;=8,"OK","Corregir"))</f>
        <v>Corregir</v>
      </c>
      <c r="AA4276" s="10">
        <f>COUNTIF(Tabla2[APELLIDOS Y NOMBRES],Tabla2[[#This Row],[APELLIDOS Y NOMBRES]])</f>
        <v>0</v>
      </c>
      <c r="AB4276" t="str">
        <f ca="1">+IFERROR(IF(Tabla2[[#This Row],[FECHA CESE/BAJA]]="","No Aplica",IF(AND(MONTH(Tabla2[[#This Row],[FECHA CESE/BAJA]])=MONTH(TODAY()-30),YEAR(Tabla2[[#This Row],[FECHA CESE/BAJA]])=YEAR(TODAY())),MONTH(TODAY()-30)&amp;"-"&amp;YEAR(TODAY()),"Borrar")),"No aplica")</f>
        <v>No Aplica</v>
      </c>
      <c r="AC4276" t="str">
        <f ca="1">+IFERROR(IF(Tabla2[[#This Row],[FECHA INICIO DE LABORES EN OBRA]]="","No Aplica",IF(AND(MONTH(Tabla2[[#This Row],[FECHA INICIO DE LABORES EN OBRA]])=MONTH(TODAY()-30),YEAR(Tabla2[[#This Row],[FECHA INICIO DE LABORES EN OBRA]])=YEAR(TODAY())),MONTH(TODAY()-30)&amp;"-"&amp;YEAR(TODAY()),"No Aplica")),"No Aplica")</f>
        <v>No Aplica</v>
      </c>
    </row>
    <row r="4277" spans="1:29" x14ac:dyDescent="0.25">
      <c r="A4277" s="2"/>
      <c r="B4277" s="3"/>
      <c r="C4277" s="3"/>
      <c r="D4277" s="3"/>
      <c r="E4277" s="3"/>
      <c r="F4277" s="36"/>
      <c r="G4277" s="3"/>
      <c r="H4277" s="3"/>
      <c r="I4277" s="3"/>
      <c r="J4277" s="3"/>
      <c r="K4277" s="3"/>
      <c r="L4277" s="8"/>
      <c r="M4277" s="5"/>
      <c r="N4277" s="13"/>
      <c r="O4277" s="5"/>
      <c r="P4277" s="8"/>
      <c r="Q4277" s="9"/>
      <c r="R4277" s="9" t="str">
        <f>IFERROR(VLOOKUP(Tabla2[[#This Row],[CONTRATISTA PRNCIPAL]],Hoja1!$L$5:$M$9,2,FALSE),"CJV")</f>
        <v>CJV</v>
      </c>
      <c r="S4277" s="9" t="str">
        <f>IF(Tabla2[[#This Row],[EMPRESA]]=Tabla2[[#This Row],[CONTRATISTA PRNCIPAL]],"Principal","Secundaria")</f>
        <v>Principal</v>
      </c>
      <c r="T4277" s="10">
        <f>IFERROR(1/COUNTIF(Tabla2[CONTRATISTA PRNCIPAL],Tabla2[[#This Row],[CONTRATISTA PRNCIPAL]]),0)</f>
        <v>0</v>
      </c>
      <c r="U4277" s="33" t="str">
        <f ca="1">IF(((TODAY()-Tabla2[[#This Row],[FECHA NACIMIENTO]])/365)&lt;18,"Corregir", IF(((TODAY()-Tabla2[[#This Row],[FECHA NACIMIENTO]])/365)&gt;80, "Corregir",ROUNDDOWN(((TODAY()-Tabla2[[#This Row],[FECHA NACIMIENTO]])/365),0)))</f>
        <v>Corregir</v>
      </c>
      <c r="V427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77" s="34" t="str">
        <f ca="1">+IF(Tabla2[[#This Row],[Edad]]="Corregir","Corregir","Ok")</f>
        <v>Corregir</v>
      </c>
      <c r="X4277" s="10" t="str">
        <f>+IFERROR(VLOOKUP(Tabla2[[#This Row],[DISTRITO SEGÚN DNI]],Hoja1!$A$2:$B$55,2,FALSE),"No")</f>
        <v>No</v>
      </c>
      <c r="Y4277" s="10" t="str">
        <f>IF(OR(LOWER(Tabla2[[#This Row],[GENERO]])="masculino", LOWER(Tabla2[[#This Row],[GENERO]])="femenino"),"OK","Corregir")</f>
        <v>Corregir</v>
      </c>
      <c r="Z4277" s="10" t="str">
        <f>+IF(Tabla2[[#This Row],[Nro. DNI / CE]]="","Corregir",IF(LEN(Tabla2[[#This Row],[Nro. DNI / CE]])&gt;=8,"OK","Corregir"))</f>
        <v>Corregir</v>
      </c>
      <c r="AA4277" s="10">
        <f>COUNTIF(Tabla2[APELLIDOS Y NOMBRES],Tabla2[[#This Row],[APELLIDOS Y NOMBRES]])</f>
        <v>0</v>
      </c>
      <c r="AB4277" t="str">
        <f ca="1">+IFERROR(IF(Tabla2[[#This Row],[FECHA CESE/BAJA]]="","No Aplica",IF(AND(MONTH(Tabla2[[#This Row],[FECHA CESE/BAJA]])=MONTH(TODAY()-30),YEAR(Tabla2[[#This Row],[FECHA CESE/BAJA]])=YEAR(TODAY())),MONTH(TODAY()-30)&amp;"-"&amp;YEAR(TODAY()),"Borrar")),"No aplica")</f>
        <v>No Aplica</v>
      </c>
      <c r="AC4277" t="str">
        <f ca="1">+IFERROR(IF(Tabla2[[#This Row],[FECHA INICIO DE LABORES EN OBRA]]="","No Aplica",IF(AND(MONTH(Tabla2[[#This Row],[FECHA INICIO DE LABORES EN OBRA]])=MONTH(TODAY()-30),YEAR(Tabla2[[#This Row],[FECHA INICIO DE LABORES EN OBRA]])=YEAR(TODAY())),MONTH(TODAY()-30)&amp;"-"&amp;YEAR(TODAY()),"No Aplica")),"No Aplica")</f>
        <v>No Aplica</v>
      </c>
    </row>
    <row r="4278" spans="1:29" x14ac:dyDescent="0.25">
      <c r="A4278" s="2"/>
      <c r="B4278" s="3"/>
      <c r="C4278" s="3"/>
      <c r="D4278" s="3"/>
      <c r="E4278" s="3"/>
      <c r="F4278" s="36"/>
      <c r="G4278" s="3"/>
      <c r="H4278" s="3"/>
      <c r="I4278" s="3"/>
      <c r="J4278" s="3"/>
      <c r="K4278" s="3"/>
      <c r="L4278" s="8"/>
      <c r="M4278" s="5"/>
      <c r="N4278" s="13"/>
      <c r="O4278" s="5"/>
      <c r="P4278" s="8"/>
      <c r="Q4278" s="9"/>
      <c r="R4278" s="9" t="str">
        <f>IFERROR(VLOOKUP(Tabla2[[#This Row],[CONTRATISTA PRNCIPAL]],Hoja1!$L$5:$M$9,2,FALSE),"CJV")</f>
        <v>CJV</v>
      </c>
      <c r="S4278" s="9" t="str">
        <f>IF(Tabla2[[#This Row],[EMPRESA]]=Tabla2[[#This Row],[CONTRATISTA PRNCIPAL]],"Principal","Secundaria")</f>
        <v>Principal</v>
      </c>
      <c r="T4278" s="10">
        <f>IFERROR(1/COUNTIF(Tabla2[CONTRATISTA PRNCIPAL],Tabla2[[#This Row],[CONTRATISTA PRNCIPAL]]),0)</f>
        <v>0</v>
      </c>
      <c r="U4278" s="33" t="str">
        <f ca="1">IF(((TODAY()-Tabla2[[#This Row],[FECHA NACIMIENTO]])/365)&lt;18,"Corregir", IF(((TODAY()-Tabla2[[#This Row],[FECHA NACIMIENTO]])/365)&gt;80, "Corregir",ROUNDDOWN(((TODAY()-Tabla2[[#This Row],[FECHA NACIMIENTO]])/365),0)))</f>
        <v>Corregir</v>
      </c>
      <c r="V427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78" s="34" t="str">
        <f ca="1">+IF(Tabla2[[#This Row],[Edad]]="Corregir","Corregir","Ok")</f>
        <v>Corregir</v>
      </c>
      <c r="X4278" s="10" t="str">
        <f>+IFERROR(VLOOKUP(Tabla2[[#This Row],[DISTRITO SEGÚN DNI]],Hoja1!$A$2:$B$55,2,FALSE),"No")</f>
        <v>No</v>
      </c>
      <c r="Y4278" s="10" t="str">
        <f>IF(OR(LOWER(Tabla2[[#This Row],[GENERO]])="masculino", LOWER(Tabla2[[#This Row],[GENERO]])="femenino"),"OK","Corregir")</f>
        <v>Corregir</v>
      </c>
      <c r="Z4278" s="10" t="str">
        <f>+IF(Tabla2[[#This Row],[Nro. DNI / CE]]="","Corregir",IF(LEN(Tabla2[[#This Row],[Nro. DNI / CE]])&gt;=8,"OK","Corregir"))</f>
        <v>Corregir</v>
      </c>
      <c r="AA4278" s="10">
        <f>COUNTIF(Tabla2[APELLIDOS Y NOMBRES],Tabla2[[#This Row],[APELLIDOS Y NOMBRES]])</f>
        <v>0</v>
      </c>
      <c r="AB4278" t="str">
        <f ca="1">+IFERROR(IF(Tabla2[[#This Row],[FECHA CESE/BAJA]]="","No Aplica",IF(AND(MONTH(Tabla2[[#This Row],[FECHA CESE/BAJA]])=MONTH(TODAY()-30),YEAR(Tabla2[[#This Row],[FECHA CESE/BAJA]])=YEAR(TODAY())),MONTH(TODAY()-30)&amp;"-"&amp;YEAR(TODAY()),"Borrar")),"No aplica")</f>
        <v>No Aplica</v>
      </c>
      <c r="AC4278" t="str">
        <f ca="1">+IFERROR(IF(Tabla2[[#This Row],[FECHA INICIO DE LABORES EN OBRA]]="","No Aplica",IF(AND(MONTH(Tabla2[[#This Row],[FECHA INICIO DE LABORES EN OBRA]])=MONTH(TODAY()-30),YEAR(Tabla2[[#This Row],[FECHA INICIO DE LABORES EN OBRA]])=YEAR(TODAY())),MONTH(TODAY()-30)&amp;"-"&amp;YEAR(TODAY()),"No Aplica")),"No Aplica")</f>
        <v>No Aplica</v>
      </c>
    </row>
    <row r="4279" spans="1:29" x14ac:dyDescent="0.25">
      <c r="A4279" s="2"/>
      <c r="B4279" s="3"/>
      <c r="C4279" s="3"/>
      <c r="D4279" s="3"/>
      <c r="E4279" s="3"/>
      <c r="F4279" s="36"/>
      <c r="G4279" s="3"/>
      <c r="H4279" s="3"/>
      <c r="I4279" s="3"/>
      <c r="J4279" s="3"/>
      <c r="K4279" s="3"/>
      <c r="L4279" s="8"/>
      <c r="M4279" s="5"/>
      <c r="N4279" s="13"/>
      <c r="O4279" s="5"/>
      <c r="P4279" s="8"/>
      <c r="Q4279" s="9"/>
      <c r="R4279" s="9" t="str">
        <f>IFERROR(VLOOKUP(Tabla2[[#This Row],[CONTRATISTA PRNCIPAL]],Hoja1!$L$5:$M$9,2,FALSE),"CJV")</f>
        <v>CJV</v>
      </c>
      <c r="S4279" s="9" t="str">
        <f>IF(Tabla2[[#This Row],[EMPRESA]]=Tabla2[[#This Row],[CONTRATISTA PRNCIPAL]],"Principal","Secundaria")</f>
        <v>Principal</v>
      </c>
      <c r="T4279" s="10">
        <f>IFERROR(1/COUNTIF(Tabla2[CONTRATISTA PRNCIPAL],Tabla2[[#This Row],[CONTRATISTA PRNCIPAL]]),0)</f>
        <v>0</v>
      </c>
      <c r="U4279" s="33" t="str">
        <f ca="1">IF(((TODAY()-Tabla2[[#This Row],[FECHA NACIMIENTO]])/365)&lt;18,"Corregir", IF(((TODAY()-Tabla2[[#This Row],[FECHA NACIMIENTO]])/365)&gt;80, "Corregir",ROUNDDOWN(((TODAY()-Tabla2[[#This Row],[FECHA NACIMIENTO]])/365),0)))</f>
        <v>Corregir</v>
      </c>
      <c r="V427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79" s="34" t="str">
        <f ca="1">+IF(Tabla2[[#This Row],[Edad]]="Corregir","Corregir","Ok")</f>
        <v>Corregir</v>
      </c>
      <c r="X4279" s="10" t="str">
        <f>+IFERROR(VLOOKUP(Tabla2[[#This Row],[DISTRITO SEGÚN DNI]],Hoja1!$A$2:$B$55,2,FALSE),"No")</f>
        <v>No</v>
      </c>
      <c r="Y4279" s="10" t="str">
        <f>IF(OR(LOWER(Tabla2[[#This Row],[GENERO]])="masculino", LOWER(Tabla2[[#This Row],[GENERO]])="femenino"),"OK","Corregir")</f>
        <v>Corregir</v>
      </c>
      <c r="Z4279" s="10" t="str">
        <f>+IF(Tabla2[[#This Row],[Nro. DNI / CE]]="","Corregir",IF(LEN(Tabla2[[#This Row],[Nro. DNI / CE]])&gt;=8,"OK","Corregir"))</f>
        <v>Corregir</v>
      </c>
      <c r="AA4279" s="10">
        <f>COUNTIF(Tabla2[APELLIDOS Y NOMBRES],Tabla2[[#This Row],[APELLIDOS Y NOMBRES]])</f>
        <v>0</v>
      </c>
      <c r="AB4279" t="str">
        <f ca="1">+IFERROR(IF(Tabla2[[#This Row],[FECHA CESE/BAJA]]="","No Aplica",IF(AND(MONTH(Tabla2[[#This Row],[FECHA CESE/BAJA]])=MONTH(TODAY()-30),YEAR(Tabla2[[#This Row],[FECHA CESE/BAJA]])=YEAR(TODAY())),MONTH(TODAY()-30)&amp;"-"&amp;YEAR(TODAY()),"Borrar")),"No aplica")</f>
        <v>No Aplica</v>
      </c>
      <c r="AC4279" t="str">
        <f ca="1">+IFERROR(IF(Tabla2[[#This Row],[FECHA INICIO DE LABORES EN OBRA]]="","No Aplica",IF(AND(MONTH(Tabla2[[#This Row],[FECHA INICIO DE LABORES EN OBRA]])=MONTH(TODAY()-30),YEAR(Tabla2[[#This Row],[FECHA INICIO DE LABORES EN OBRA]])=YEAR(TODAY())),MONTH(TODAY()-30)&amp;"-"&amp;YEAR(TODAY()),"No Aplica")),"No Aplica")</f>
        <v>No Aplica</v>
      </c>
    </row>
    <row r="4280" spans="1:29" x14ac:dyDescent="0.25">
      <c r="A4280" s="2"/>
      <c r="B4280" s="3"/>
      <c r="C4280" s="3"/>
      <c r="D4280" s="3"/>
      <c r="E4280" s="3"/>
      <c r="F4280" s="36"/>
      <c r="G4280" s="3"/>
      <c r="H4280" s="3"/>
      <c r="I4280" s="3"/>
      <c r="J4280" s="3"/>
      <c r="K4280" s="3"/>
      <c r="L4280" s="8"/>
      <c r="M4280" s="5"/>
      <c r="N4280" s="13"/>
      <c r="O4280" s="5"/>
      <c r="P4280" s="8"/>
      <c r="Q4280" s="9"/>
      <c r="R4280" s="9" t="str">
        <f>IFERROR(VLOOKUP(Tabla2[[#This Row],[CONTRATISTA PRNCIPAL]],Hoja1!$L$5:$M$9,2,FALSE),"CJV")</f>
        <v>CJV</v>
      </c>
      <c r="S4280" s="9" t="str">
        <f>IF(Tabla2[[#This Row],[EMPRESA]]=Tabla2[[#This Row],[CONTRATISTA PRNCIPAL]],"Principal","Secundaria")</f>
        <v>Principal</v>
      </c>
      <c r="T4280" s="10">
        <f>IFERROR(1/COUNTIF(Tabla2[CONTRATISTA PRNCIPAL],Tabla2[[#This Row],[CONTRATISTA PRNCIPAL]]),0)</f>
        <v>0</v>
      </c>
      <c r="U4280" s="33" t="str">
        <f ca="1">IF(((TODAY()-Tabla2[[#This Row],[FECHA NACIMIENTO]])/365)&lt;18,"Corregir", IF(((TODAY()-Tabla2[[#This Row],[FECHA NACIMIENTO]])/365)&gt;80, "Corregir",ROUNDDOWN(((TODAY()-Tabla2[[#This Row],[FECHA NACIMIENTO]])/365),0)))</f>
        <v>Corregir</v>
      </c>
      <c r="V428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80" s="34" t="str">
        <f ca="1">+IF(Tabla2[[#This Row],[Edad]]="Corregir","Corregir","Ok")</f>
        <v>Corregir</v>
      </c>
      <c r="X4280" s="10" t="str">
        <f>+IFERROR(VLOOKUP(Tabla2[[#This Row],[DISTRITO SEGÚN DNI]],Hoja1!$A$2:$B$55,2,FALSE),"No")</f>
        <v>No</v>
      </c>
      <c r="Y4280" s="10" t="str">
        <f>IF(OR(LOWER(Tabla2[[#This Row],[GENERO]])="masculino", LOWER(Tabla2[[#This Row],[GENERO]])="femenino"),"OK","Corregir")</f>
        <v>Corregir</v>
      </c>
      <c r="Z4280" s="10" t="str">
        <f>+IF(Tabla2[[#This Row],[Nro. DNI / CE]]="","Corregir",IF(LEN(Tabla2[[#This Row],[Nro. DNI / CE]])&gt;=8,"OK","Corregir"))</f>
        <v>Corregir</v>
      </c>
      <c r="AA4280" s="10">
        <f>COUNTIF(Tabla2[APELLIDOS Y NOMBRES],Tabla2[[#This Row],[APELLIDOS Y NOMBRES]])</f>
        <v>0</v>
      </c>
      <c r="AB4280" t="str">
        <f ca="1">+IFERROR(IF(Tabla2[[#This Row],[FECHA CESE/BAJA]]="","No Aplica",IF(AND(MONTH(Tabla2[[#This Row],[FECHA CESE/BAJA]])=MONTH(TODAY()-30),YEAR(Tabla2[[#This Row],[FECHA CESE/BAJA]])=YEAR(TODAY())),MONTH(TODAY()-30)&amp;"-"&amp;YEAR(TODAY()),"Borrar")),"No aplica")</f>
        <v>No Aplica</v>
      </c>
      <c r="AC4280" t="str">
        <f ca="1">+IFERROR(IF(Tabla2[[#This Row],[FECHA INICIO DE LABORES EN OBRA]]="","No Aplica",IF(AND(MONTH(Tabla2[[#This Row],[FECHA INICIO DE LABORES EN OBRA]])=MONTH(TODAY()-30),YEAR(Tabla2[[#This Row],[FECHA INICIO DE LABORES EN OBRA]])=YEAR(TODAY())),MONTH(TODAY()-30)&amp;"-"&amp;YEAR(TODAY()),"No Aplica")),"No Aplica")</f>
        <v>No Aplica</v>
      </c>
    </row>
    <row r="4281" spans="1:29" x14ac:dyDescent="0.25">
      <c r="A4281" s="2"/>
      <c r="B4281" s="3"/>
      <c r="C4281" s="3"/>
      <c r="D4281" s="3"/>
      <c r="E4281" s="3"/>
      <c r="F4281" s="36"/>
      <c r="G4281" s="3"/>
      <c r="H4281" s="3"/>
      <c r="I4281" s="3"/>
      <c r="J4281" s="3"/>
      <c r="K4281" s="3"/>
      <c r="L4281" s="8"/>
      <c r="M4281" s="5"/>
      <c r="N4281" s="13"/>
      <c r="O4281" s="5"/>
      <c r="P4281" s="8"/>
      <c r="Q4281" s="9"/>
      <c r="R4281" s="9" t="str">
        <f>IFERROR(VLOOKUP(Tabla2[[#This Row],[CONTRATISTA PRNCIPAL]],Hoja1!$L$5:$M$9,2,FALSE),"CJV")</f>
        <v>CJV</v>
      </c>
      <c r="S4281" s="9" t="str">
        <f>IF(Tabla2[[#This Row],[EMPRESA]]=Tabla2[[#This Row],[CONTRATISTA PRNCIPAL]],"Principal","Secundaria")</f>
        <v>Principal</v>
      </c>
      <c r="T4281" s="10">
        <f>IFERROR(1/COUNTIF(Tabla2[CONTRATISTA PRNCIPAL],Tabla2[[#This Row],[CONTRATISTA PRNCIPAL]]),0)</f>
        <v>0</v>
      </c>
      <c r="U4281" s="33" t="str">
        <f ca="1">IF(((TODAY()-Tabla2[[#This Row],[FECHA NACIMIENTO]])/365)&lt;18,"Corregir", IF(((TODAY()-Tabla2[[#This Row],[FECHA NACIMIENTO]])/365)&gt;80, "Corregir",ROUNDDOWN(((TODAY()-Tabla2[[#This Row],[FECHA NACIMIENTO]])/365),0)))</f>
        <v>Corregir</v>
      </c>
      <c r="V428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81" s="34" t="str">
        <f ca="1">+IF(Tabla2[[#This Row],[Edad]]="Corregir","Corregir","Ok")</f>
        <v>Corregir</v>
      </c>
      <c r="X4281" s="10" t="str">
        <f>+IFERROR(VLOOKUP(Tabla2[[#This Row],[DISTRITO SEGÚN DNI]],Hoja1!$A$2:$B$55,2,FALSE),"No")</f>
        <v>No</v>
      </c>
      <c r="Y4281" s="10" t="str">
        <f>IF(OR(LOWER(Tabla2[[#This Row],[GENERO]])="masculino", LOWER(Tabla2[[#This Row],[GENERO]])="femenino"),"OK","Corregir")</f>
        <v>Corregir</v>
      </c>
      <c r="Z4281" s="10" t="str">
        <f>+IF(Tabla2[[#This Row],[Nro. DNI / CE]]="","Corregir",IF(LEN(Tabla2[[#This Row],[Nro. DNI / CE]])&gt;=8,"OK","Corregir"))</f>
        <v>Corregir</v>
      </c>
      <c r="AA4281" s="10">
        <f>COUNTIF(Tabla2[APELLIDOS Y NOMBRES],Tabla2[[#This Row],[APELLIDOS Y NOMBRES]])</f>
        <v>0</v>
      </c>
      <c r="AB4281" t="str">
        <f ca="1">+IFERROR(IF(Tabla2[[#This Row],[FECHA CESE/BAJA]]="","No Aplica",IF(AND(MONTH(Tabla2[[#This Row],[FECHA CESE/BAJA]])=MONTH(TODAY()-30),YEAR(Tabla2[[#This Row],[FECHA CESE/BAJA]])=YEAR(TODAY())),MONTH(TODAY()-30)&amp;"-"&amp;YEAR(TODAY()),"Borrar")),"No aplica")</f>
        <v>No Aplica</v>
      </c>
      <c r="AC4281" t="str">
        <f ca="1">+IFERROR(IF(Tabla2[[#This Row],[FECHA INICIO DE LABORES EN OBRA]]="","No Aplica",IF(AND(MONTH(Tabla2[[#This Row],[FECHA INICIO DE LABORES EN OBRA]])=MONTH(TODAY()-30),YEAR(Tabla2[[#This Row],[FECHA INICIO DE LABORES EN OBRA]])=YEAR(TODAY())),MONTH(TODAY()-30)&amp;"-"&amp;YEAR(TODAY()),"No Aplica")),"No Aplica")</f>
        <v>No Aplica</v>
      </c>
    </row>
    <row r="4282" spans="1:29" x14ac:dyDescent="0.25">
      <c r="A4282" s="2"/>
      <c r="B4282" s="3"/>
      <c r="C4282" s="3"/>
      <c r="D4282" s="3"/>
      <c r="E4282" s="3"/>
      <c r="F4282" s="36"/>
      <c r="G4282" s="3"/>
      <c r="H4282" s="3"/>
      <c r="I4282" s="3"/>
      <c r="J4282" s="3"/>
      <c r="K4282" s="3"/>
      <c r="L4282" s="8"/>
      <c r="M4282" s="5"/>
      <c r="N4282" s="13"/>
      <c r="O4282" s="5"/>
      <c r="P4282" s="8"/>
      <c r="Q4282" s="9"/>
      <c r="R4282" s="9" t="str">
        <f>IFERROR(VLOOKUP(Tabla2[[#This Row],[CONTRATISTA PRNCIPAL]],Hoja1!$L$5:$M$9,2,FALSE),"CJV")</f>
        <v>CJV</v>
      </c>
      <c r="S4282" s="9" t="str">
        <f>IF(Tabla2[[#This Row],[EMPRESA]]=Tabla2[[#This Row],[CONTRATISTA PRNCIPAL]],"Principal","Secundaria")</f>
        <v>Principal</v>
      </c>
      <c r="T4282" s="10">
        <f>IFERROR(1/COUNTIF(Tabla2[CONTRATISTA PRNCIPAL],Tabla2[[#This Row],[CONTRATISTA PRNCIPAL]]),0)</f>
        <v>0</v>
      </c>
      <c r="U4282" s="33" t="str">
        <f ca="1">IF(((TODAY()-Tabla2[[#This Row],[FECHA NACIMIENTO]])/365)&lt;18,"Corregir", IF(((TODAY()-Tabla2[[#This Row],[FECHA NACIMIENTO]])/365)&gt;80, "Corregir",ROUNDDOWN(((TODAY()-Tabla2[[#This Row],[FECHA NACIMIENTO]])/365),0)))</f>
        <v>Corregir</v>
      </c>
      <c r="V428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82" s="34" t="str">
        <f ca="1">+IF(Tabla2[[#This Row],[Edad]]="Corregir","Corregir","Ok")</f>
        <v>Corregir</v>
      </c>
      <c r="X4282" s="10" t="str">
        <f>+IFERROR(VLOOKUP(Tabla2[[#This Row],[DISTRITO SEGÚN DNI]],Hoja1!$A$2:$B$55,2,FALSE),"No")</f>
        <v>No</v>
      </c>
      <c r="Y4282" s="10" t="str">
        <f>IF(OR(LOWER(Tabla2[[#This Row],[GENERO]])="masculino", LOWER(Tabla2[[#This Row],[GENERO]])="femenino"),"OK","Corregir")</f>
        <v>Corregir</v>
      </c>
      <c r="Z4282" s="10" t="str">
        <f>+IF(Tabla2[[#This Row],[Nro. DNI / CE]]="","Corregir",IF(LEN(Tabla2[[#This Row],[Nro. DNI / CE]])&gt;=8,"OK","Corregir"))</f>
        <v>Corregir</v>
      </c>
      <c r="AA4282" s="10">
        <f>COUNTIF(Tabla2[APELLIDOS Y NOMBRES],Tabla2[[#This Row],[APELLIDOS Y NOMBRES]])</f>
        <v>0</v>
      </c>
      <c r="AB4282" t="str">
        <f ca="1">+IFERROR(IF(Tabla2[[#This Row],[FECHA CESE/BAJA]]="","No Aplica",IF(AND(MONTH(Tabla2[[#This Row],[FECHA CESE/BAJA]])=MONTH(TODAY()-30),YEAR(Tabla2[[#This Row],[FECHA CESE/BAJA]])=YEAR(TODAY())),MONTH(TODAY()-30)&amp;"-"&amp;YEAR(TODAY()),"Borrar")),"No aplica")</f>
        <v>No Aplica</v>
      </c>
      <c r="AC4282" t="str">
        <f ca="1">+IFERROR(IF(Tabla2[[#This Row],[FECHA INICIO DE LABORES EN OBRA]]="","No Aplica",IF(AND(MONTH(Tabla2[[#This Row],[FECHA INICIO DE LABORES EN OBRA]])=MONTH(TODAY()-30),YEAR(Tabla2[[#This Row],[FECHA INICIO DE LABORES EN OBRA]])=YEAR(TODAY())),MONTH(TODAY()-30)&amp;"-"&amp;YEAR(TODAY()),"No Aplica")),"No Aplica")</f>
        <v>No Aplica</v>
      </c>
    </row>
    <row r="4283" spans="1:29" x14ac:dyDescent="0.25">
      <c r="A4283" s="2"/>
      <c r="B4283" s="3"/>
      <c r="C4283" s="3"/>
      <c r="D4283" s="3"/>
      <c r="E4283" s="3"/>
      <c r="F4283" s="36"/>
      <c r="G4283" s="3"/>
      <c r="H4283" s="3"/>
      <c r="I4283" s="3"/>
      <c r="J4283" s="3"/>
      <c r="K4283" s="3"/>
      <c r="L4283" s="8"/>
      <c r="M4283" s="5"/>
      <c r="N4283" s="13"/>
      <c r="O4283" s="5"/>
      <c r="P4283" s="8"/>
      <c r="Q4283" s="9"/>
      <c r="R4283" s="9" t="str">
        <f>IFERROR(VLOOKUP(Tabla2[[#This Row],[CONTRATISTA PRNCIPAL]],Hoja1!$L$5:$M$9,2,FALSE),"CJV")</f>
        <v>CJV</v>
      </c>
      <c r="S4283" s="9" t="str">
        <f>IF(Tabla2[[#This Row],[EMPRESA]]=Tabla2[[#This Row],[CONTRATISTA PRNCIPAL]],"Principal","Secundaria")</f>
        <v>Principal</v>
      </c>
      <c r="T4283" s="10">
        <f>IFERROR(1/COUNTIF(Tabla2[CONTRATISTA PRNCIPAL],Tabla2[[#This Row],[CONTRATISTA PRNCIPAL]]),0)</f>
        <v>0</v>
      </c>
      <c r="U4283" s="33" t="str">
        <f ca="1">IF(((TODAY()-Tabla2[[#This Row],[FECHA NACIMIENTO]])/365)&lt;18,"Corregir", IF(((TODAY()-Tabla2[[#This Row],[FECHA NACIMIENTO]])/365)&gt;80, "Corregir",ROUNDDOWN(((TODAY()-Tabla2[[#This Row],[FECHA NACIMIENTO]])/365),0)))</f>
        <v>Corregir</v>
      </c>
      <c r="V428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83" s="34" t="str">
        <f ca="1">+IF(Tabla2[[#This Row],[Edad]]="Corregir","Corregir","Ok")</f>
        <v>Corregir</v>
      </c>
      <c r="X4283" s="10" t="str">
        <f>+IFERROR(VLOOKUP(Tabla2[[#This Row],[DISTRITO SEGÚN DNI]],Hoja1!$A$2:$B$55,2,FALSE),"No")</f>
        <v>No</v>
      </c>
      <c r="Y4283" s="10" t="str">
        <f>IF(OR(LOWER(Tabla2[[#This Row],[GENERO]])="masculino", LOWER(Tabla2[[#This Row],[GENERO]])="femenino"),"OK","Corregir")</f>
        <v>Corregir</v>
      </c>
      <c r="Z4283" s="10" t="str">
        <f>+IF(Tabla2[[#This Row],[Nro. DNI / CE]]="","Corregir",IF(LEN(Tabla2[[#This Row],[Nro. DNI / CE]])&gt;=8,"OK","Corregir"))</f>
        <v>Corregir</v>
      </c>
      <c r="AA4283" s="10">
        <f>COUNTIF(Tabla2[APELLIDOS Y NOMBRES],Tabla2[[#This Row],[APELLIDOS Y NOMBRES]])</f>
        <v>0</v>
      </c>
      <c r="AB4283" t="str">
        <f ca="1">+IFERROR(IF(Tabla2[[#This Row],[FECHA CESE/BAJA]]="","No Aplica",IF(AND(MONTH(Tabla2[[#This Row],[FECHA CESE/BAJA]])=MONTH(TODAY()-30),YEAR(Tabla2[[#This Row],[FECHA CESE/BAJA]])=YEAR(TODAY())),MONTH(TODAY()-30)&amp;"-"&amp;YEAR(TODAY()),"Borrar")),"No aplica")</f>
        <v>No Aplica</v>
      </c>
      <c r="AC4283" t="str">
        <f ca="1">+IFERROR(IF(Tabla2[[#This Row],[FECHA INICIO DE LABORES EN OBRA]]="","No Aplica",IF(AND(MONTH(Tabla2[[#This Row],[FECHA INICIO DE LABORES EN OBRA]])=MONTH(TODAY()-30),YEAR(Tabla2[[#This Row],[FECHA INICIO DE LABORES EN OBRA]])=YEAR(TODAY())),MONTH(TODAY()-30)&amp;"-"&amp;YEAR(TODAY()),"No Aplica")),"No Aplica")</f>
        <v>No Aplica</v>
      </c>
    </row>
    <row r="4284" spans="1:29" x14ac:dyDescent="0.25">
      <c r="A4284" s="2"/>
      <c r="B4284" s="3"/>
      <c r="C4284" s="3"/>
      <c r="D4284" s="3"/>
      <c r="E4284" s="3"/>
      <c r="F4284" s="36"/>
      <c r="G4284" s="3"/>
      <c r="H4284" s="3"/>
      <c r="I4284" s="3"/>
      <c r="J4284" s="3"/>
      <c r="K4284" s="3"/>
      <c r="L4284" s="8"/>
      <c r="M4284" s="5"/>
      <c r="N4284" s="13"/>
      <c r="O4284" s="5"/>
      <c r="P4284" s="8"/>
      <c r="Q4284" s="9"/>
      <c r="R4284" s="9" t="str">
        <f>IFERROR(VLOOKUP(Tabla2[[#This Row],[CONTRATISTA PRNCIPAL]],Hoja1!$L$5:$M$9,2,FALSE),"CJV")</f>
        <v>CJV</v>
      </c>
      <c r="S4284" s="9" t="str">
        <f>IF(Tabla2[[#This Row],[EMPRESA]]=Tabla2[[#This Row],[CONTRATISTA PRNCIPAL]],"Principal","Secundaria")</f>
        <v>Principal</v>
      </c>
      <c r="T4284" s="10">
        <f>IFERROR(1/COUNTIF(Tabla2[CONTRATISTA PRNCIPAL],Tabla2[[#This Row],[CONTRATISTA PRNCIPAL]]),0)</f>
        <v>0</v>
      </c>
      <c r="U4284" s="33" t="str">
        <f ca="1">IF(((TODAY()-Tabla2[[#This Row],[FECHA NACIMIENTO]])/365)&lt;18,"Corregir", IF(((TODAY()-Tabla2[[#This Row],[FECHA NACIMIENTO]])/365)&gt;80, "Corregir",ROUNDDOWN(((TODAY()-Tabla2[[#This Row],[FECHA NACIMIENTO]])/365),0)))</f>
        <v>Corregir</v>
      </c>
      <c r="V428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84" s="34" t="str">
        <f ca="1">+IF(Tabla2[[#This Row],[Edad]]="Corregir","Corregir","Ok")</f>
        <v>Corregir</v>
      </c>
      <c r="X4284" s="10" t="str">
        <f>+IFERROR(VLOOKUP(Tabla2[[#This Row],[DISTRITO SEGÚN DNI]],Hoja1!$A$2:$B$55,2,FALSE),"No")</f>
        <v>No</v>
      </c>
      <c r="Y4284" s="10" t="str">
        <f>IF(OR(LOWER(Tabla2[[#This Row],[GENERO]])="masculino", LOWER(Tabla2[[#This Row],[GENERO]])="femenino"),"OK","Corregir")</f>
        <v>Corregir</v>
      </c>
      <c r="Z4284" s="10" t="str">
        <f>+IF(Tabla2[[#This Row],[Nro. DNI / CE]]="","Corregir",IF(LEN(Tabla2[[#This Row],[Nro. DNI / CE]])&gt;=8,"OK","Corregir"))</f>
        <v>Corregir</v>
      </c>
      <c r="AA4284" s="10">
        <f>COUNTIF(Tabla2[APELLIDOS Y NOMBRES],Tabla2[[#This Row],[APELLIDOS Y NOMBRES]])</f>
        <v>0</v>
      </c>
      <c r="AB4284" t="str">
        <f ca="1">+IFERROR(IF(Tabla2[[#This Row],[FECHA CESE/BAJA]]="","No Aplica",IF(AND(MONTH(Tabla2[[#This Row],[FECHA CESE/BAJA]])=MONTH(TODAY()-30),YEAR(Tabla2[[#This Row],[FECHA CESE/BAJA]])=YEAR(TODAY())),MONTH(TODAY()-30)&amp;"-"&amp;YEAR(TODAY()),"Borrar")),"No aplica")</f>
        <v>No Aplica</v>
      </c>
      <c r="AC4284" t="str">
        <f ca="1">+IFERROR(IF(Tabla2[[#This Row],[FECHA INICIO DE LABORES EN OBRA]]="","No Aplica",IF(AND(MONTH(Tabla2[[#This Row],[FECHA INICIO DE LABORES EN OBRA]])=MONTH(TODAY()-30),YEAR(Tabla2[[#This Row],[FECHA INICIO DE LABORES EN OBRA]])=YEAR(TODAY())),MONTH(TODAY()-30)&amp;"-"&amp;YEAR(TODAY()),"No Aplica")),"No Aplica")</f>
        <v>No Aplica</v>
      </c>
    </row>
    <row r="4285" spans="1:29" x14ac:dyDescent="0.25">
      <c r="A4285" s="2"/>
      <c r="B4285" s="3"/>
      <c r="C4285" s="3"/>
      <c r="D4285" s="3"/>
      <c r="E4285" s="3"/>
      <c r="F4285" s="36"/>
      <c r="G4285" s="3"/>
      <c r="H4285" s="3"/>
      <c r="I4285" s="3"/>
      <c r="J4285" s="3"/>
      <c r="K4285" s="3"/>
      <c r="L4285" s="8"/>
      <c r="M4285" s="5"/>
      <c r="N4285" s="13"/>
      <c r="O4285" s="5"/>
      <c r="P4285" s="8"/>
      <c r="Q4285" s="9"/>
      <c r="R4285" s="9" t="str">
        <f>IFERROR(VLOOKUP(Tabla2[[#This Row],[CONTRATISTA PRNCIPAL]],Hoja1!$L$5:$M$9,2,FALSE),"CJV")</f>
        <v>CJV</v>
      </c>
      <c r="S4285" s="9" t="str">
        <f>IF(Tabla2[[#This Row],[EMPRESA]]=Tabla2[[#This Row],[CONTRATISTA PRNCIPAL]],"Principal","Secundaria")</f>
        <v>Principal</v>
      </c>
      <c r="T4285" s="10">
        <f>IFERROR(1/COUNTIF(Tabla2[CONTRATISTA PRNCIPAL],Tabla2[[#This Row],[CONTRATISTA PRNCIPAL]]),0)</f>
        <v>0</v>
      </c>
      <c r="U4285" s="33" t="str">
        <f ca="1">IF(((TODAY()-Tabla2[[#This Row],[FECHA NACIMIENTO]])/365)&lt;18,"Corregir", IF(((TODAY()-Tabla2[[#This Row],[FECHA NACIMIENTO]])/365)&gt;80, "Corregir",ROUNDDOWN(((TODAY()-Tabla2[[#This Row],[FECHA NACIMIENTO]])/365),0)))</f>
        <v>Corregir</v>
      </c>
      <c r="V428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85" s="34" t="str">
        <f ca="1">+IF(Tabla2[[#This Row],[Edad]]="Corregir","Corregir","Ok")</f>
        <v>Corregir</v>
      </c>
      <c r="X4285" s="10" t="str">
        <f>+IFERROR(VLOOKUP(Tabla2[[#This Row],[DISTRITO SEGÚN DNI]],Hoja1!$A$2:$B$55,2,FALSE),"No")</f>
        <v>No</v>
      </c>
      <c r="Y4285" s="10" t="str">
        <f>IF(OR(LOWER(Tabla2[[#This Row],[GENERO]])="masculino", LOWER(Tabla2[[#This Row],[GENERO]])="femenino"),"OK","Corregir")</f>
        <v>Corregir</v>
      </c>
      <c r="Z4285" s="10" t="str">
        <f>+IF(Tabla2[[#This Row],[Nro. DNI / CE]]="","Corregir",IF(LEN(Tabla2[[#This Row],[Nro. DNI / CE]])&gt;=8,"OK","Corregir"))</f>
        <v>Corregir</v>
      </c>
      <c r="AA4285" s="10">
        <f>COUNTIF(Tabla2[APELLIDOS Y NOMBRES],Tabla2[[#This Row],[APELLIDOS Y NOMBRES]])</f>
        <v>0</v>
      </c>
      <c r="AB4285" t="str">
        <f ca="1">+IFERROR(IF(Tabla2[[#This Row],[FECHA CESE/BAJA]]="","No Aplica",IF(AND(MONTH(Tabla2[[#This Row],[FECHA CESE/BAJA]])=MONTH(TODAY()-30),YEAR(Tabla2[[#This Row],[FECHA CESE/BAJA]])=YEAR(TODAY())),MONTH(TODAY()-30)&amp;"-"&amp;YEAR(TODAY()),"Borrar")),"No aplica")</f>
        <v>No Aplica</v>
      </c>
      <c r="AC4285" t="str">
        <f ca="1">+IFERROR(IF(Tabla2[[#This Row],[FECHA INICIO DE LABORES EN OBRA]]="","No Aplica",IF(AND(MONTH(Tabla2[[#This Row],[FECHA INICIO DE LABORES EN OBRA]])=MONTH(TODAY()-30),YEAR(Tabla2[[#This Row],[FECHA INICIO DE LABORES EN OBRA]])=YEAR(TODAY())),MONTH(TODAY()-30)&amp;"-"&amp;YEAR(TODAY()),"No Aplica")),"No Aplica")</f>
        <v>No Aplica</v>
      </c>
    </row>
    <row r="4286" spans="1:29" x14ac:dyDescent="0.25">
      <c r="A4286" s="2"/>
      <c r="B4286" s="3"/>
      <c r="C4286" s="3"/>
      <c r="D4286" s="3"/>
      <c r="E4286" s="3"/>
      <c r="F4286" s="36"/>
      <c r="G4286" s="3"/>
      <c r="H4286" s="3"/>
      <c r="I4286" s="3"/>
      <c r="J4286" s="3"/>
      <c r="K4286" s="3"/>
      <c r="L4286" s="8"/>
      <c r="M4286" s="5"/>
      <c r="N4286" s="13"/>
      <c r="O4286" s="5"/>
      <c r="P4286" s="8"/>
      <c r="Q4286" s="9"/>
      <c r="R4286" s="9" t="str">
        <f>IFERROR(VLOOKUP(Tabla2[[#This Row],[CONTRATISTA PRNCIPAL]],Hoja1!$L$5:$M$9,2,FALSE),"CJV")</f>
        <v>CJV</v>
      </c>
      <c r="S4286" s="9" t="str">
        <f>IF(Tabla2[[#This Row],[EMPRESA]]=Tabla2[[#This Row],[CONTRATISTA PRNCIPAL]],"Principal","Secundaria")</f>
        <v>Principal</v>
      </c>
      <c r="T4286" s="10">
        <f>IFERROR(1/COUNTIF(Tabla2[CONTRATISTA PRNCIPAL],Tabla2[[#This Row],[CONTRATISTA PRNCIPAL]]),0)</f>
        <v>0</v>
      </c>
      <c r="U4286" s="33" t="str">
        <f ca="1">IF(((TODAY()-Tabla2[[#This Row],[FECHA NACIMIENTO]])/365)&lt;18,"Corregir", IF(((TODAY()-Tabla2[[#This Row],[FECHA NACIMIENTO]])/365)&gt;80, "Corregir",ROUNDDOWN(((TODAY()-Tabla2[[#This Row],[FECHA NACIMIENTO]])/365),0)))</f>
        <v>Corregir</v>
      </c>
      <c r="V428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86" s="34" t="str">
        <f ca="1">+IF(Tabla2[[#This Row],[Edad]]="Corregir","Corregir","Ok")</f>
        <v>Corregir</v>
      </c>
      <c r="X4286" s="10" t="str">
        <f>+IFERROR(VLOOKUP(Tabla2[[#This Row],[DISTRITO SEGÚN DNI]],Hoja1!$A$2:$B$55,2,FALSE),"No")</f>
        <v>No</v>
      </c>
      <c r="Y4286" s="10" t="str">
        <f>IF(OR(LOWER(Tabla2[[#This Row],[GENERO]])="masculino", LOWER(Tabla2[[#This Row],[GENERO]])="femenino"),"OK","Corregir")</f>
        <v>Corregir</v>
      </c>
      <c r="Z4286" s="10" t="str">
        <f>+IF(Tabla2[[#This Row],[Nro. DNI / CE]]="","Corregir",IF(LEN(Tabla2[[#This Row],[Nro. DNI / CE]])&gt;=8,"OK","Corregir"))</f>
        <v>Corregir</v>
      </c>
      <c r="AA4286" s="10">
        <f>COUNTIF(Tabla2[APELLIDOS Y NOMBRES],Tabla2[[#This Row],[APELLIDOS Y NOMBRES]])</f>
        <v>0</v>
      </c>
      <c r="AB4286" t="str">
        <f ca="1">+IFERROR(IF(Tabla2[[#This Row],[FECHA CESE/BAJA]]="","No Aplica",IF(AND(MONTH(Tabla2[[#This Row],[FECHA CESE/BAJA]])=MONTH(TODAY()-30),YEAR(Tabla2[[#This Row],[FECHA CESE/BAJA]])=YEAR(TODAY())),MONTH(TODAY()-30)&amp;"-"&amp;YEAR(TODAY()),"Borrar")),"No aplica")</f>
        <v>No Aplica</v>
      </c>
      <c r="AC4286" t="str">
        <f ca="1">+IFERROR(IF(Tabla2[[#This Row],[FECHA INICIO DE LABORES EN OBRA]]="","No Aplica",IF(AND(MONTH(Tabla2[[#This Row],[FECHA INICIO DE LABORES EN OBRA]])=MONTH(TODAY()-30),YEAR(Tabla2[[#This Row],[FECHA INICIO DE LABORES EN OBRA]])=YEAR(TODAY())),MONTH(TODAY()-30)&amp;"-"&amp;YEAR(TODAY()),"No Aplica")),"No Aplica")</f>
        <v>No Aplica</v>
      </c>
    </row>
    <row r="4287" spans="1:29" x14ac:dyDescent="0.25">
      <c r="A4287" s="2"/>
      <c r="B4287" s="3"/>
      <c r="C4287" s="3"/>
      <c r="D4287" s="3"/>
      <c r="E4287" s="3"/>
      <c r="F4287" s="36"/>
      <c r="G4287" s="3"/>
      <c r="H4287" s="3"/>
      <c r="I4287" s="3"/>
      <c r="J4287" s="3"/>
      <c r="K4287" s="3"/>
      <c r="L4287" s="8"/>
      <c r="M4287" s="5"/>
      <c r="N4287" s="13"/>
      <c r="O4287" s="5"/>
      <c r="P4287" s="8"/>
      <c r="Q4287" s="9"/>
      <c r="R4287" s="9" t="str">
        <f>IFERROR(VLOOKUP(Tabla2[[#This Row],[CONTRATISTA PRNCIPAL]],Hoja1!$L$5:$M$9,2,FALSE),"CJV")</f>
        <v>CJV</v>
      </c>
      <c r="S4287" s="9" t="str">
        <f>IF(Tabla2[[#This Row],[EMPRESA]]=Tabla2[[#This Row],[CONTRATISTA PRNCIPAL]],"Principal","Secundaria")</f>
        <v>Principal</v>
      </c>
      <c r="T4287" s="10">
        <f>IFERROR(1/COUNTIF(Tabla2[CONTRATISTA PRNCIPAL],Tabla2[[#This Row],[CONTRATISTA PRNCIPAL]]),0)</f>
        <v>0</v>
      </c>
      <c r="U4287" s="33" t="str">
        <f ca="1">IF(((TODAY()-Tabla2[[#This Row],[FECHA NACIMIENTO]])/365)&lt;18,"Corregir", IF(((TODAY()-Tabla2[[#This Row],[FECHA NACIMIENTO]])/365)&gt;80, "Corregir",ROUNDDOWN(((TODAY()-Tabla2[[#This Row],[FECHA NACIMIENTO]])/365),0)))</f>
        <v>Corregir</v>
      </c>
      <c r="V428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87" s="34" t="str">
        <f ca="1">+IF(Tabla2[[#This Row],[Edad]]="Corregir","Corregir","Ok")</f>
        <v>Corregir</v>
      </c>
      <c r="X4287" s="10" t="str">
        <f>+IFERROR(VLOOKUP(Tabla2[[#This Row],[DISTRITO SEGÚN DNI]],Hoja1!$A$2:$B$55,2,FALSE),"No")</f>
        <v>No</v>
      </c>
      <c r="Y4287" s="10" t="str">
        <f>IF(OR(LOWER(Tabla2[[#This Row],[GENERO]])="masculino", LOWER(Tabla2[[#This Row],[GENERO]])="femenino"),"OK","Corregir")</f>
        <v>Corregir</v>
      </c>
      <c r="Z4287" s="10" t="str">
        <f>+IF(Tabla2[[#This Row],[Nro. DNI / CE]]="","Corregir",IF(LEN(Tabla2[[#This Row],[Nro. DNI / CE]])&gt;=8,"OK","Corregir"))</f>
        <v>Corregir</v>
      </c>
      <c r="AA4287" s="10">
        <f>COUNTIF(Tabla2[APELLIDOS Y NOMBRES],Tabla2[[#This Row],[APELLIDOS Y NOMBRES]])</f>
        <v>0</v>
      </c>
      <c r="AB4287" t="str">
        <f ca="1">+IFERROR(IF(Tabla2[[#This Row],[FECHA CESE/BAJA]]="","No Aplica",IF(AND(MONTH(Tabla2[[#This Row],[FECHA CESE/BAJA]])=MONTH(TODAY()-30),YEAR(Tabla2[[#This Row],[FECHA CESE/BAJA]])=YEAR(TODAY())),MONTH(TODAY()-30)&amp;"-"&amp;YEAR(TODAY()),"Borrar")),"No aplica")</f>
        <v>No Aplica</v>
      </c>
      <c r="AC4287" t="str">
        <f ca="1">+IFERROR(IF(Tabla2[[#This Row],[FECHA INICIO DE LABORES EN OBRA]]="","No Aplica",IF(AND(MONTH(Tabla2[[#This Row],[FECHA INICIO DE LABORES EN OBRA]])=MONTH(TODAY()-30),YEAR(Tabla2[[#This Row],[FECHA INICIO DE LABORES EN OBRA]])=YEAR(TODAY())),MONTH(TODAY()-30)&amp;"-"&amp;YEAR(TODAY()),"No Aplica")),"No Aplica")</f>
        <v>No Aplica</v>
      </c>
    </row>
    <row r="4288" spans="1:29" x14ac:dyDescent="0.25">
      <c r="A4288" s="2"/>
      <c r="B4288" s="3"/>
      <c r="C4288" s="3"/>
      <c r="D4288" s="3"/>
      <c r="E4288" s="3"/>
      <c r="F4288" s="36"/>
      <c r="G4288" s="3"/>
      <c r="H4288" s="3"/>
      <c r="I4288" s="3"/>
      <c r="J4288" s="3"/>
      <c r="K4288" s="3"/>
      <c r="L4288" s="8"/>
      <c r="M4288" s="5"/>
      <c r="N4288" s="13"/>
      <c r="O4288" s="5"/>
      <c r="P4288" s="8"/>
      <c r="Q4288" s="9"/>
      <c r="R4288" s="9" t="str">
        <f>IFERROR(VLOOKUP(Tabla2[[#This Row],[CONTRATISTA PRNCIPAL]],Hoja1!$L$5:$M$9,2,FALSE),"CJV")</f>
        <v>CJV</v>
      </c>
      <c r="S4288" s="9" t="str">
        <f>IF(Tabla2[[#This Row],[EMPRESA]]=Tabla2[[#This Row],[CONTRATISTA PRNCIPAL]],"Principal","Secundaria")</f>
        <v>Principal</v>
      </c>
      <c r="T4288" s="10">
        <f>IFERROR(1/COUNTIF(Tabla2[CONTRATISTA PRNCIPAL],Tabla2[[#This Row],[CONTRATISTA PRNCIPAL]]),0)</f>
        <v>0</v>
      </c>
      <c r="U4288" s="33" t="str">
        <f ca="1">IF(((TODAY()-Tabla2[[#This Row],[FECHA NACIMIENTO]])/365)&lt;18,"Corregir", IF(((TODAY()-Tabla2[[#This Row],[FECHA NACIMIENTO]])/365)&gt;80, "Corregir",ROUNDDOWN(((TODAY()-Tabla2[[#This Row],[FECHA NACIMIENTO]])/365),0)))</f>
        <v>Corregir</v>
      </c>
      <c r="V428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88" s="34" t="str">
        <f ca="1">+IF(Tabla2[[#This Row],[Edad]]="Corregir","Corregir","Ok")</f>
        <v>Corregir</v>
      </c>
      <c r="X4288" s="10" t="str">
        <f>+IFERROR(VLOOKUP(Tabla2[[#This Row],[DISTRITO SEGÚN DNI]],Hoja1!$A$2:$B$55,2,FALSE),"No")</f>
        <v>No</v>
      </c>
      <c r="Y4288" s="10" t="str">
        <f>IF(OR(LOWER(Tabla2[[#This Row],[GENERO]])="masculino", LOWER(Tabla2[[#This Row],[GENERO]])="femenino"),"OK","Corregir")</f>
        <v>Corregir</v>
      </c>
      <c r="Z4288" s="10" t="str">
        <f>+IF(Tabla2[[#This Row],[Nro. DNI / CE]]="","Corregir",IF(LEN(Tabla2[[#This Row],[Nro. DNI / CE]])&gt;=8,"OK","Corregir"))</f>
        <v>Corregir</v>
      </c>
      <c r="AA4288" s="10">
        <f>COUNTIF(Tabla2[APELLIDOS Y NOMBRES],Tabla2[[#This Row],[APELLIDOS Y NOMBRES]])</f>
        <v>0</v>
      </c>
      <c r="AB4288" t="str">
        <f ca="1">+IFERROR(IF(Tabla2[[#This Row],[FECHA CESE/BAJA]]="","No Aplica",IF(AND(MONTH(Tabla2[[#This Row],[FECHA CESE/BAJA]])=MONTH(TODAY()-30),YEAR(Tabla2[[#This Row],[FECHA CESE/BAJA]])=YEAR(TODAY())),MONTH(TODAY()-30)&amp;"-"&amp;YEAR(TODAY()),"Borrar")),"No aplica")</f>
        <v>No Aplica</v>
      </c>
      <c r="AC4288" t="str">
        <f ca="1">+IFERROR(IF(Tabla2[[#This Row],[FECHA INICIO DE LABORES EN OBRA]]="","No Aplica",IF(AND(MONTH(Tabla2[[#This Row],[FECHA INICIO DE LABORES EN OBRA]])=MONTH(TODAY()-30),YEAR(Tabla2[[#This Row],[FECHA INICIO DE LABORES EN OBRA]])=YEAR(TODAY())),MONTH(TODAY()-30)&amp;"-"&amp;YEAR(TODAY()),"No Aplica")),"No Aplica")</f>
        <v>No Aplica</v>
      </c>
    </row>
    <row r="4289" spans="1:29" x14ac:dyDescent="0.25">
      <c r="A4289" s="2"/>
      <c r="B4289" s="3"/>
      <c r="C4289" s="3"/>
      <c r="D4289" s="3"/>
      <c r="E4289" s="3"/>
      <c r="F4289" s="36"/>
      <c r="G4289" s="3"/>
      <c r="H4289" s="3"/>
      <c r="I4289" s="3"/>
      <c r="J4289" s="3"/>
      <c r="K4289" s="3"/>
      <c r="L4289" s="8"/>
      <c r="M4289" s="5"/>
      <c r="N4289" s="13"/>
      <c r="O4289" s="5"/>
      <c r="P4289" s="8"/>
      <c r="Q4289" s="9"/>
      <c r="R4289" s="9" t="str">
        <f>IFERROR(VLOOKUP(Tabla2[[#This Row],[CONTRATISTA PRNCIPAL]],Hoja1!$L$5:$M$9,2,FALSE),"CJV")</f>
        <v>CJV</v>
      </c>
      <c r="S4289" s="9" t="str">
        <f>IF(Tabla2[[#This Row],[EMPRESA]]=Tabla2[[#This Row],[CONTRATISTA PRNCIPAL]],"Principal","Secundaria")</f>
        <v>Principal</v>
      </c>
      <c r="T4289" s="10">
        <f>IFERROR(1/COUNTIF(Tabla2[CONTRATISTA PRNCIPAL],Tabla2[[#This Row],[CONTRATISTA PRNCIPAL]]),0)</f>
        <v>0</v>
      </c>
      <c r="U4289" s="33" t="str">
        <f ca="1">IF(((TODAY()-Tabla2[[#This Row],[FECHA NACIMIENTO]])/365)&lt;18,"Corregir", IF(((TODAY()-Tabla2[[#This Row],[FECHA NACIMIENTO]])/365)&gt;80, "Corregir",ROUNDDOWN(((TODAY()-Tabla2[[#This Row],[FECHA NACIMIENTO]])/365),0)))</f>
        <v>Corregir</v>
      </c>
      <c r="V428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89" s="34" t="str">
        <f ca="1">+IF(Tabla2[[#This Row],[Edad]]="Corregir","Corregir","Ok")</f>
        <v>Corregir</v>
      </c>
      <c r="X4289" s="10" t="str">
        <f>+IFERROR(VLOOKUP(Tabla2[[#This Row],[DISTRITO SEGÚN DNI]],Hoja1!$A$2:$B$55,2,FALSE),"No")</f>
        <v>No</v>
      </c>
      <c r="Y4289" s="10" t="str">
        <f>IF(OR(LOWER(Tabla2[[#This Row],[GENERO]])="masculino", LOWER(Tabla2[[#This Row],[GENERO]])="femenino"),"OK","Corregir")</f>
        <v>Corregir</v>
      </c>
      <c r="Z4289" s="10" t="str">
        <f>+IF(Tabla2[[#This Row],[Nro. DNI / CE]]="","Corregir",IF(LEN(Tabla2[[#This Row],[Nro. DNI / CE]])&gt;=8,"OK","Corregir"))</f>
        <v>Corregir</v>
      </c>
      <c r="AA4289" s="10">
        <f>COUNTIF(Tabla2[APELLIDOS Y NOMBRES],Tabla2[[#This Row],[APELLIDOS Y NOMBRES]])</f>
        <v>0</v>
      </c>
      <c r="AB4289" t="str">
        <f ca="1">+IFERROR(IF(Tabla2[[#This Row],[FECHA CESE/BAJA]]="","No Aplica",IF(AND(MONTH(Tabla2[[#This Row],[FECHA CESE/BAJA]])=MONTH(TODAY()-30),YEAR(Tabla2[[#This Row],[FECHA CESE/BAJA]])=YEAR(TODAY())),MONTH(TODAY()-30)&amp;"-"&amp;YEAR(TODAY()),"Borrar")),"No aplica")</f>
        <v>No Aplica</v>
      </c>
      <c r="AC4289" t="str">
        <f ca="1">+IFERROR(IF(Tabla2[[#This Row],[FECHA INICIO DE LABORES EN OBRA]]="","No Aplica",IF(AND(MONTH(Tabla2[[#This Row],[FECHA INICIO DE LABORES EN OBRA]])=MONTH(TODAY()-30),YEAR(Tabla2[[#This Row],[FECHA INICIO DE LABORES EN OBRA]])=YEAR(TODAY())),MONTH(TODAY()-30)&amp;"-"&amp;YEAR(TODAY()),"No Aplica")),"No Aplica")</f>
        <v>No Aplica</v>
      </c>
    </row>
    <row r="4290" spans="1:29" x14ac:dyDescent="0.25">
      <c r="A4290" s="2"/>
      <c r="B4290" s="3"/>
      <c r="C4290" s="3"/>
      <c r="D4290" s="3"/>
      <c r="E4290" s="3"/>
      <c r="F4290" s="36"/>
      <c r="G4290" s="3"/>
      <c r="H4290" s="3"/>
      <c r="I4290" s="3"/>
      <c r="J4290" s="3"/>
      <c r="K4290" s="3"/>
      <c r="L4290" s="8"/>
      <c r="M4290" s="5"/>
      <c r="N4290" s="13"/>
      <c r="O4290" s="5"/>
      <c r="P4290" s="8"/>
      <c r="Q4290" s="9"/>
      <c r="R4290" s="9" t="str">
        <f>IFERROR(VLOOKUP(Tabla2[[#This Row],[CONTRATISTA PRNCIPAL]],Hoja1!$L$5:$M$9,2,FALSE),"CJV")</f>
        <v>CJV</v>
      </c>
      <c r="S4290" s="9" t="str">
        <f>IF(Tabla2[[#This Row],[EMPRESA]]=Tabla2[[#This Row],[CONTRATISTA PRNCIPAL]],"Principal","Secundaria")</f>
        <v>Principal</v>
      </c>
      <c r="T4290" s="10">
        <f>IFERROR(1/COUNTIF(Tabla2[CONTRATISTA PRNCIPAL],Tabla2[[#This Row],[CONTRATISTA PRNCIPAL]]),0)</f>
        <v>0</v>
      </c>
      <c r="U4290" s="33" t="str">
        <f ca="1">IF(((TODAY()-Tabla2[[#This Row],[FECHA NACIMIENTO]])/365)&lt;18,"Corregir", IF(((TODAY()-Tabla2[[#This Row],[FECHA NACIMIENTO]])/365)&gt;80, "Corregir",ROUNDDOWN(((TODAY()-Tabla2[[#This Row],[FECHA NACIMIENTO]])/365),0)))</f>
        <v>Corregir</v>
      </c>
      <c r="V429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90" s="34" t="str">
        <f ca="1">+IF(Tabla2[[#This Row],[Edad]]="Corregir","Corregir","Ok")</f>
        <v>Corregir</v>
      </c>
      <c r="X4290" s="10" t="str">
        <f>+IFERROR(VLOOKUP(Tabla2[[#This Row],[DISTRITO SEGÚN DNI]],Hoja1!$A$2:$B$55,2,FALSE),"No")</f>
        <v>No</v>
      </c>
      <c r="Y4290" s="10" t="str">
        <f>IF(OR(LOWER(Tabla2[[#This Row],[GENERO]])="masculino", LOWER(Tabla2[[#This Row],[GENERO]])="femenino"),"OK","Corregir")</f>
        <v>Corregir</v>
      </c>
      <c r="Z4290" s="10" t="str">
        <f>+IF(Tabla2[[#This Row],[Nro. DNI / CE]]="","Corregir",IF(LEN(Tabla2[[#This Row],[Nro. DNI / CE]])&gt;=8,"OK","Corregir"))</f>
        <v>Corregir</v>
      </c>
      <c r="AA4290" s="10">
        <f>COUNTIF(Tabla2[APELLIDOS Y NOMBRES],Tabla2[[#This Row],[APELLIDOS Y NOMBRES]])</f>
        <v>0</v>
      </c>
      <c r="AB4290" t="str">
        <f ca="1">+IFERROR(IF(Tabla2[[#This Row],[FECHA CESE/BAJA]]="","No Aplica",IF(AND(MONTH(Tabla2[[#This Row],[FECHA CESE/BAJA]])=MONTH(TODAY()-30),YEAR(Tabla2[[#This Row],[FECHA CESE/BAJA]])=YEAR(TODAY())),MONTH(TODAY()-30)&amp;"-"&amp;YEAR(TODAY()),"Borrar")),"No aplica")</f>
        <v>No Aplica</v>
      </c>
      <c r="AC4290" t="str">
        <f ca="1">+IFERROR(IF(Tabla2[[#This Row],[FECHA INICIO DE LABORES EN OBRA]]="","No Aplica",IF(AND(MONTH(Tabla2[[#This Row],[FECHA INICIO DE LABORES EN OBRA]])=MONTH(TODAY()-30),YEAR(Tabla2[[#This Row],[FECHA INICIO DE LABORES EN OBRA]])=YEAR(TODAY())),MONTH(TODAY()-30)&amp;"-"&amp;YEAR(TODAY()),"No Aplica")),"No Aplica")</f>
        <v>No Aplica</v>
      </c>
    </row>
    <row r="4291" spans="1:29" x14ac:dyDescent="0.25">
      <c r="A4291" s="2"/>
      <c r="B4291" s="3"/>
      <c r="C4291" s="3"/>
      <c r="D4291" s="3"/>
      <c r="E4291" s="3"/>
      <c r="F4291" s="36"/>
      <c r="G4291" s="3"/>
      <c r="H4291" s="3"/>
      <c r="I4291" s="3"/>
      <c r="J4291" s="3"/>
      <c r="K4291" s="3"/>
      <c r="L4291" s="8"/>
      <c r="M4291" s="5"/>
      <c r="N4291" s="13"/>
      <c r="O4291" s="5"/>
      <c r="P4291" s="8"/>
      <c r="Q4291" s="9"/>
      <c r="R4291" s="9" t="str">
        <f>IFERROR(VLOOKUP(Tabla2[[#This Row],[CONTRATISTA PRNCIPAL]],Hoja1!$L$5:$M$9,2,FALSE),"CJV")</f>
        <v>CJV</v>
      </c>
      <c r="S4291" s="9" t="str">
        <f>IF(Tabla2[[#This Row],[EMPRESA]]=Tabla2[[#This Row],[CONTRATISTA PRNCIPAL]],"Principal","Secundaria")</f>
        <v>Principal</v>
      </c>
      <c r="T4291" s="10">
        <f>IFERROR(1/COUNTIF(Tabla2[CONTRATISTA PRNCIPAL],Tabla2[[#This Row],[CONTRATISTA PRNCIPAL]]),0)</f>
        <v>0</v>
      </c>
      <c r="U4291" s="33" t="str">
        <f ca="1">IF(((TODAY()-Tabla2[[#This Row],[FECHA NACIMIENTO]])/365)&lt;18,"Corregir", IF(((TODAY()-Tabla2[[#This Row],[FECHA NACIMIENTO]])/365)&gt;80, "Corregir",ROUNDDOWN(((TODAY()-Tabla2[[#This Row],[FECHA NACIMIENTO]])/365),0)))</f>
        <v>Corregir</v>
      </c>
      <c r="V429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91" s="34" t="str">
        <f ca="1">+IF(Tabla2[[#This Row],[Edad]]="Corregir","Corregir","Ok")</f>
        <v>Corregir</v>
      </c>
      <c r="X4291" s="10" t="str">
        <f>+IFERROR(VLOOKUP(Tabla2[[#This Row],[DISTRITO SEGÚN DNI]],Hoja1!$A$2:$B$55,2,FALSE),"No")</f>
        <v>No</v>
      </c>
      <c r="Y4291" s="10" t="str">
        <f>IF(OR(LOWER(Tabla2[[#This Row],[GENERO]])="masculino", LOWER(Tabla2[[#This Row],[GENERO]])="femenino"),"OK","Corregir")</f>
        <v>Corregir</v>
      </c>
      <c r="Z4291" s="10" t="str">
        <f>+IF(Tabla2[[#This Row],[Nro. DNI / CE]]="","Corregir",IF(LEN(Tabla2[[#This Row],[Nro. DNI / CE]])&gt;=8,"OK","Corregir"))</f>
        <v>Corregir</v>
      </c>
      <c r="AA4291" s="10">
        <f>COUNTIF(Tabla2[APELLIDOS Y NOMBRES],Tabla2[[#This Row],[APELLIDOS Y NOMBRES]])</f>
        <v>0</v>
      </c>
      <c r="AB4291" t="str">
        <f ca="1">+IFERROR(IF(Tabla2[[#This Row],[FECHA CESE/BAJA]]="","No Aplica",IF(AND(MONTH(Tabla2[[#This Row],[FECHA CESE/BAJA]])=MONTH(TODAY()-30),YEAR(Tabla2[[#This Row],[FECHA CESE/BAJA]])=YEAR(TODAY())),MONTH(TODAY()-30)&amp;"-"&amp;YEAR(TODAY()),"Borrar")),"No aplica")</f>
        <v>No Aplica</v>
      </c>
      <c r="AC4291" t="str">
        <f ca="1">+IFERROR(IF(Tabla2[[#This Row],[FECHA INICIO DE LABORES EN OBRA]]="","No Aplica",IF(AND(MONTH(Tabla2[[#This Row],[FECHA INICIO DE LABORES EN OBRA]])=MONTH(TODAY()-30),YEAR(Tabla2[[#This Row],[FECHA INICIO DE LABORES EN OBRA]])=YEAR(TODAY())),MONTH(TODAY()-30)&amp;"-"&amp;YEAR(TODAY()),"No Aplica")),"No Aplica")</f>
        <v>No Aplica</v>
      </c>
    </row>
    <row r="4292" spans="1:29" x14ac:dyDescent="0.25">
      <c r="A4292" s="2"/>
      <c r="B4292" s="3"/>
      <c r="C4292" s="3"/>
      <c r="D4292" s="3"/>
      <c r="E4292" s="3"/>
      <c r="F4292" s="36"/>
      <c r="G4292" s="3"/>
      <c r="H4292" s="3"/>
      <c r="I4292" s="3"/>
      <c r="J4292" s="3"/>
      <c r="K4292" s="3"/>
      <c r="L4292" s="8"/>
      <c r="M4292" s="5"/>
      <c r="N4292" s="13"/>
      <c r="O4292" s="5"/>
      <c r="P4292" s="8"/>
      <c r="Q4292" s="9"/>
      <c r="R4292" s="9" t="str">
        <f>IFERROR(VLOOKUP(Tabla2[[#This Row],[CONTRATISTA PRNCIPAL]],Hoja1!$L$5:$M$9,2,FALSE),"CJV")</f>
        <v>CJV</v>
      </c>
      <c r="S4292" s="9" t="str">
        <f>IF(Tabla2[[#This Row],[EMPRESA]]=Tabla2[[#This Row],[CONTRATISTA PRNCIPAL]],"Principal","Secundaria")</f>
        <v>Principal</v>
      </c>
      <c r="T4292" s="10">
        <f>IFERROR(1/COUNTIF(Tabla2[CONTRATISTA PRNCIPAL],Tabla2[[#This Row],[CONTRATISTA PRNCIPAL]]),0)</f>
        <v>0</v>
      </c>
      <c r="U4292" s="33" t="str">
        <f ca="1">IF(((TODAY()-Tabla2[[#This Row],[FECHA NACIMIENTO]])/365)&lt;18,"Corregir", IF(((TODAY()-Tabla2[[#This Row],[FECHA NACIMIENTO]])/365)&gt;80, "Corregir",ROUNDDOWN(((TODAY()-Tabla2[[#This Row],[FECHA NACIMIENTO]])/365),0)))</f>
        <v>Corregir</v>
      </c>
      <c r="V429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92" s="34" t="str">
        <f ca="1">+IF(Tabla2[[#This Row],[Edad]]="Corregir","Corregir","Ok")</f>
        <v>Corregir</v>
      </c>
      <c r="X4292" s="10" t="str">
        <f>+IFERROR(VLOOKUP(Tabla2[[#This Row],[DISTRITO SEGÚN DNI]],Hoja1!$A$2:$B$55,2,FALSE),"No")</f>
        <v>No</v>
      </c>
      <c r="Y4292" s="10" t="str">
        <f>IF(OR(LOWER(Tabla2[[#This Row],[GENERO]])="masculino", LOWER(Tabla2[[#This Row],[GENERO]])="femenino"),"OK","Corregir")</f>
        <v>Corregir</v>
      </c>
      <c r="Z4292" s="10" t="str">
        <f>+IF(Tabla2[[#This Row],[Nro. DNI / CE]]="","Corregir",IF(LEN(Tabla2[[#This Row],[Nro. DNI / CE]])&gt;=8,"OK","Corregir"))</f>
        <v>Corregir</v>
      </c>
      <c r="AA4292" s="10">
        <f>COUNTIF(Tabla2[APELLIDOS Y NOMBRES],Tabla2[[#This Row],[APELLIDOS Y NOMBRES]])</f>
        <v>0</v>
      </c>
      <c r="AB4292" t="str">
        <f ca="1">+IFERROR(IF(Tabla2[[#This Row],[FECHA CESE/BAJA]]="","No Aplica",IF(AND(MONTH(Tabla2[[#This Row],[FECHA CESE/BAJA]])=MONTH(TODAY()-30),YEAR(Tabla2[[#This Row],[FECHA CESE/BAJA]])=YEAR(TODAY())),MONTH(TODAY()-30)&amp;"-"&amp;YEAR(TODAY()),"Borrar")),"No aplica")</f>
        <v>No Aplica</v>
      </c>
      <c r="AC4292" t="str">
        <f ca="1">+IFERROR(IF(Tabla2[[#This Row],[FECHA INICIO DE LABORES EN OBRA]]="","No Aplica",IF(AND(MONTH(Tabla2[[#This Row],[FECHA INICIO DE LABORES EN OBRA]])=MONTH(TODAY()-30),YEAR(Tabla2[[#This Row],[FECHA INICIO DE LABORES EN OBRA]])=YEAR(TODAY())),MONTH(TODAY()-30)&amp;"-"&amp;YEAR(TODAY()),"No Aplica")),"No Aplica")</f>
        <v>No Aplica</v>
      </c>
    </row>
    <row r="4293" spans="1:29" x14ac:dyDescent="0.25">
      <c r="A4293" s="2"/>
      <c r="B4293" s="3"/>
      <c r="C4293" s="3"/>
      <c r="D4293" s="3"/>
      <c r="E4293" s="3"/>
      <c r="F4293" s="36"/>
      <c r="G4293" s="3"/>
      <c r="H4293" s="3"/>
      <c r="I4293" s="3"/>
      <c r="J4293" s="3"/>
      <c r="K4293" s="3"/>
      <c r="L4293" s="8"/>
      <c r="M4293" s="5"/>
      <c r="N4293" s="13"/>
      <c r="O4293" s="5"/>
      <c r="P4293" s="8"/>
      <c r="Q4293" s="9"/>
      <c r="R4293" s="9" t="str">
        <f>IFERROR(VLOOKUP(Tabla2[[#This Row],[CONTRATISTA PRNCIPAL]],Hoja1!$L$5:$M$9,2,FALSE),"CJV")</f>
        <v>CJV</v>
      </c>
      <c r="S4293" s="9" t="str">
        <f>IF(Tabla2[[#This Row],[EMPRESA]]=Tabla2[[#This Row],[CONTRATISTA PRNCIPAL]],"Principal","Secundaria")</f>
        <v>Principal</v>
      </c>
      <c r="T4293" s="10">
        <f>IFERROR(1/COUNTIF(Tabla2[CONTRATISTA PRNCIPAL],Tabla2[[#This Row],[CONTRATISTA PRNCIPAL]]),0)</f>
        <v>0</v>
      </c>
      <c r="U4293" s="33" t="str">
        <f ca="1">IF(((TODAY()-Tabla2[[#This Row],[FECHA NACIMIENTO]])/365)&lt;18,"Corregir", IF(((TODAY()-Tabla2[[#This Row],[FECHA NACIMIENTO]])/365)&gt;80, "Corregir",ROUNDDOWN(((TODAY()-Tabla2[[#This Row],[FECHA NACIMIENTO]])/365),0)))</f>
        <v>Corregir</v>
      </c>
      <c r="V429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93" s="34" t="str">
        <f ca="1">+IF(Tabla2[[#This Row],[Edad]]="Corregir","Corregir","Ok")</f>
        <v>Corregir</v>
      </c>
      <c r="X4293" s="10" t="str">
        <f>+IFERROR(VLOOKUP(Tabla2[[#This Row],[DISTRITO SEGÚN DNI]],Hoja1!$A$2:$B$55,2,FALSE),"No")</f>
        <v>No</v>
      </c>
      <c r="Y4293" s="10" t="str">
        <f>IF(OR(LOWER(Tabla2[[#This Row],[GENERO]])="masculino", LOWER(Tabla2[[#This Row],[GENERO]])="femenino"),"OK","Corregir")</f>
        <v>Corregir</v>
      </c>
      <c r="Z4293" s="10" t="str">
        <f>+IF(Tabla2[[#This Row],[Nro. DNI / CE]]="","Corregir",IF(LEN(Tabla2[[#This Row],[Nro. DNI / CE]])&gt;=8,"OK","Corregir"))</f>
        <v>Corregir</v>
      </c>
      <c r="AA4293" s="10">
        <f>COUNTIF(Tabla2[APELLIDOS Y NOMBRES],Tabla2[[#This Row],[APELLIDOS Y NOMBRES]])</f>
        <v>0</v>
      </c>
      <c r="AB4293" t="str">
        <f ca="1">+IFERROR(IF(Tabla2[[#This Row],[FECHA CESE/BAJA]]="","No Aplica",IF(AND(MONTH(Tabla2[[#This Row],[FECHA CESE/BAJA]])=MONTH(TODAY()-30),YEAR(Tabla2[[#This Row],[FECHA CESE/BAJA]])=YEAR(TODAY())),MONTH(TODAY()-30)&amp;"-"&amp;YEAR(TODAY()),"Borrar")),"No aplica")</f>
        <v>No Aplica</v>
      </c>
      <c r="AC4293" t="str">
        <f ca="1">+IFERROR(IF(Tabla2[[#This Row],[FECHA INICIO DE LABORES EN OBRA]]="","No Aplica",IF(AND(MONTH(Tabla2[[#This Row],[FECHA INICIO DE LABORES EN OBRA]])=MONTH(TODAY()-30),YEAR(Tabla2[[#This Row],[FECHA INICIO DE LABORES EN OBRA]])=YEAR(TODAY())),MONTH(TODAY()-30)&amp;"-"&amp;YEAR(TODAY()),"No Aplica")),"No Aplica")</f>
        <v>No Aplica</v>
      </c>
    </row>
    <row r="4294" spans="1:29" x14ac:dyDescent="0.25">
      <c r="A4294" s="2"/>
      <c r="B4294" s="3"/>
      <c r="C4294" s="3"/>
      <c r="D4294" s="3"/>
      <c r="E4294" s="3"/>
      <c r="F4294" s="36"/>
      <c r="G4294" s="3"/>
      <c r="H4294" s="3"/>
      <c r="I4294" s="3"/>
      <c r="J4294" s="3"/>
      <c r="K4294" s="3"/>
      <c r="L4294" s="8"/>
      <c r="M4294" s="5"/>
      <c r="N4294" s="13"/>
      <c r="O4294" s="5"/>
      <c r="P4294" s="8"/>
      <c r="Q4294" s="9"/>
      <c r="R4294" s="9" t="str">
        <f>IFERROR(VLOOKUP(Tabla2[[#This Row],[CONTRATISTA PRNCIPAL]],Hoja1!$L$5:$M$9,2,FALSE),"CJV")</f>
        <v>CJV</v>
      </c>
      <c r="S4294" s="9" t="str">
        <f>IF(Tabla2[[#This Row],[EMPRESA]]=Tabla2[[#This Row],[CONTRATISTA PRNCIPAL]],"Principal","Secundaria")</f>
        <v>Principal</v>
      </c>
      <c r="T4294" s="10">
        <f>IFERROR(1/COUNTIF(Tabla2[CONTRATISTA PRNCIPAL],Tabla2[[#This Row],[CONTRATISTA PRNCIPAL]]),0)</f>
        <v>0</v>
      </c>
      <c r="U4294" s="33" t="str">
        <f ca="1">IF(((TODAY()-Tabla2[[#This Row],[FECHA NACIMIENTO]])/365)&lt;18,"Corregir", IF(((TODAY()-Tabla2[[#This Row],[FECHA NACIMIENTO]])/365)&gt;80, "Corregir",ROUNDDOWN(((TODAY()-Tabla2[[#This Row],[FECHA NACIMIENTO]])/365),0)))</f>
        <v>Corregir</v>
      </c>
      <c r="V429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94" s="34" t="str">
        <f ca="1">+IF(Tabla2[[#This Row],[Edad]]="Corregir","Corregir","Ok")</f>
        <v>Corregir</v>
      </c>
      <c r="X4294" s="10" t="str">
        <f>+IFERROR(VLOOKUP(Tabla2[[#This Row],[DISTRITO SEGÚN DNI]],Hoja1!$A$2:$B$55,2,FALSE),"No")</f>
        <v>No</v>
      </c>
      <c r="Y4294" s="10" t="str">
        <f>IF(OR(LOWER(Tabla2[[#This Row],[GENERO]])="masculino", LOWER(Tabla2[[#This Row],[GENERO]])="femenino"),"OK","Corregir")</f>
        <v>Corregir</v>
      </c>
      <c r="Z4294" s="10" t="str">
        <f>+IF(Tabla2[[#This Row],[Nro. DNI / CE]]="","Corregir",IF(LEN(Tabla2[[#This Row],[Nro. DNI / CE]])&gt;=8,"OK","Corregir"))</f>
        <v>Corregir</v>
      </c>
      <c r="AA4294" s="10">
        <f>COUNTIF(Tabla2[APELLIDOS Y NOMBRES],Tabla2[[#This Row],[APELLIDOS Y NOMBRES]])</f>
        <v>0</v>
      </c>
      <c r="AB4294" t="str">
        <f ca="1">+IFERROR(IF(Tabla2[[#This Row],[FECHA CESE/BAJA]]="","No Aplica",IF(AND(MONTH(Tabla2[[#This Row],[FECHA CESE/BAJA]])=MONTH(TODAY()-30),YEAR(Tabla2[[#This Row],[FECHA CESE/BAJA]])=YEAR(TODAY())),MONTH(TODAY()-30)&amp;"-"&amp;YEAR(TODAY()),"Borrar")),"No aplica")</f>
        <v>No Aplica</v>
      </c>
      <c r="AC4294" t="str">
        <f ca="1">+IFERROR(IF(Tabla2[[#This Row],[FECHA INICIO DE LABORES EN OBRA]]="","No Aplica",IF(AND(MONTH(Tabla2[[#This Row],[FECHA INICIO DE LABORES EN OBRA]])=MONTH(TODAY()-30),YEAR(Tabla2[[#This Row],[FECHA INICIO DE LABORES EN OBRA]])=YEAR(TODAY())),MONTH(TODAY()-30)&amp;"-"&amp;YEAR(TODAY()),"No Aplica")),"No Aplica")</f>
        <v>No Aplica</v>
      </c>
    </row>
    <row r="4295" spans="1:29" x14ac:dyDescent="0.25">
      <c r="A4295" s="2"/>
      <c r="B4295" s="3"/>
      <c r="C4295" s="3"/>
      <c r="D4295" s="3"/>
      <c r="E4295" s="3"/>
      <c r="F4295" s="36"/>
      <c r="G4295" s="3"/>
      <c r="H4295" s="3"/>
      <c r="I4295" s="3"/>
      <c r="J4295" s="3"/>
      <c r="K4295" s="3"/>
      <c r="L4295" s="8"/>
      <c r="M4295" s="5"/>
      <c r="N4295" s="13"/>
      <c r="O4295" s="5"/>
      <c r="P4295" s="8"/>
      <c r="Q4295" s="9"/>
      <c r="R4295" s="9" t="str">
        <f>IFERROR(VLOOKUP(Tabla2[[#This Row],[CONTRATISTA PRNCIPAL]],Hoja1!$L$5:$M$9,2,FALSE),"CJV")</f>
        <v>CJV</v>
      </c>
      <c r="S4295" s="9" t="str">
        <f>IF(Tabla2[[#This Row],[EMPRESA]]=Tabla2[[#This Row],[CONTRATISTA PRNCIPAL]],"Principal","Secundaria")</f>
        <v>Principal</v>
      </c>
      <c r="T4295" s="10">
        <f>IFERROR(1/COUNTIF(Tabla2[CONTRATISTA PRNCIPAL],Tabla2[[#This Row],[CONTRATISTA PRNCIPAL]]),0)</f>
        <v>0</v>
      </c>
      <c r="U4295" s="33" t="str">
        <f ca="1">IF(((TODAY()-Tabla2[[#This Row],[FECHA NACIMIENTO]])/365)&lt;18,"Corregir", IF(((TODAY()-Tabla2[[#This Row],[FECHA NACIMIENTO]])/365)&gt;80, "Corregir",ROUNDDOWN(((TODAY()-Tabla2[[#This Row],[FECHA NACIMIENTO]])/365),0)))</f>
        <v>Corregir</v>
      </c>
      <c r="V429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95" s="34" t="str">
        <f ca="1">+IF(Tabla2[[#This Row],[Edad]]="Corregir","Corregir","Ok")</f>
        <v>Corregir</v>
      </c>
      <c r="X4295" s="10" t="str">
        <f>+IFERROR(VLOOKUP(Tabla2[[#This Row],[DISTRITO SEGÚN DNI]],Hoja1!$A$2:$B$55,2,FALSE),"No")</f>
        <v>No</v>
      </c>
      <c r="Y4295" s="10" t="str">
        <f>IF(OR(LOWER(Tabla2[[#This Row],[GENERO]])="masculino", LOWER(Tabla2[[#This Row],[GENERO]])="femenino"),"OK","Corregir")</f>
        <v>Corregir</v>
      </c>
      <c r="Z4295" s="10" t="str">
        <f>+IF(Tabla2[[#This Row],[Nro. DNI / CE]]="","Corregir",IF(LEN(Tabla2[[#This Row],[Nro. DNI / CE]])&gt;=8,"OK","Corregir"))</f>
        <v>Corregir</v>
      </c>
      <c r="AA4295" s="10">
        <f>COUNTIF(Tabla2[APELLIDOS Y NOMBRES],Tabla2[[#This Row],[APELLIDOS Y NOMBRES]])</f>
        <v>0</v>
      </c>
      <c r="AB4295" t="str">
        <f ca="1">+IFERROR(IF(Tabla2[[#This Row],[FECHA CESE/BAJA]]="","No Aplica",IF(AND(MONTH(Tabla2[[#This Row],[FECHA CESE/BAJA]])=MONTH(TODAY()-30),YEAR(Tabla2[[#This Row],[FECHA CESE/BAJA]])=YEAR(TODAY())),MONTH(TODAY()-30)&amp;"-"&amp;YEAR(TODAY()),"Borrar")),"No aplica")</f>
        <v>No Aplica</v>
      </c>
      <c r="AC4295" t="str">
        <f ca="1">+IFERROR(IF(Tabla2[[#This Row],[FECHA INICIO DE LABORES EN OBRA]]="","No Aplica",IF(AND(MONTH(Tabla2[[#This Row],[FECHA INICIO DE LABORES EN OBRA]])=MONTH(TODAY()-30),YEAR(Tabla2[[#This Row],[FECHA INICIO DE LABORES EN OBRA]])=YEAR(TODAY())),MONTH(TODAY()-30)&amp;"-"&amp;YEAR(TODAY()),"No Aplica")),"No Aplica")</f>
        <v>No Aplica</v>
      </c>
    </row>
    <row r="4296" spans="1:29" x14ac:dyDescent="0.25">
      <c r="A4296" s="2"/>
      <c r="B4296" s="3"/>
      <c r="C4296" s="3"/>
      <c r="D4296" s="3"/>
      <c r="E4296" s="3"/>
      <c r="F4296" s="36"/>
      <c r="G4296" s="3"/>
      <c r="H4296" s="3"/>
      <c r="I4296" s="3"/>
      <c r="J4296" s="3"/>
      <c r="K4296" s="3"/>
      <c r="L4296" s="8"/>
      <c r="M4296" s="5"/>
      <c r="N4296" s="13"/>
      <c r="O4296" s="5"/>
      <c r="P4296" s="8"/>
      <c r="Q4296" s="9"/>
      <c r="R4296" s="9" t="str">
        <f>IFERROR(VLOOKUP(Tabla2[[#This Row],[CONTRATISTA PRNCIPAL]],Hoja1!$L$5:$M$9,2,FALSE),"CJV")</f>
        <v>CJV</v>
      </c>
      <c r="S4296" s="9" t="str">
        <f>IF(Tabla2[[#This Row],[EMPRESA]]=Tabla2[[#This Row],[CONTRATISTA PRNCIPAL]],"Principal","Secundaria")</f>
        <v>Principal</v>
      </c>
      <c r="T4296" s="10">
        <f>IFERROR(1/COUNTIF(Tabla2[CONTRATISTA PRNCIPAL],Tabla2[[#This Row],[CONTRATISTA PRNCIPAL]]),0)</f>
        <v>0</v>
      </c>
      <c r="U4296" s="33" t="str">
        <f ca="1">IF(((TODAY()-Tabla2[[#This Row],[FECHA NACIMIENTO]])/365)&lt;18,"Corregir", IF(((TODAY()-Tabla2[[#This Row],[FECHA NACIMIENTO]])/365)&gt;80, "Corregir",ROUNDDOWN(((TODAY()-Tabla2[[#This Row],[FECHA NACIMIENTO]])/365),0)))</f>
        <v>Corregir</v>
      </c>
      <c r="V429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96" s="34" t="str">
        <f ca="1">+IF(Tabla2[[#This Row],[Edad]]="Corregir","Corregir","Ok")</f>
        <v>Corregir</v>
      </c>
      <c r="X4296" s="10" t="str">
        <f>+IFERROR(VLOOKUP(Tabla2[[#This Row],[DISTRITO SEGÚN DNI]],Hoja1!$A$2:$B$55,2,FALSE),"No")</f>
        <v>No</v>
      </c>
      <c r="Y4296" s="10" t="str">
        <f>IF(OR(LOWER(Tabla2[[#This Row],[GENERO]])="masculino", LOWER(Tabla2[[#This Row],[GENERO]])="femenino"),"OK","Corregir")</f>
        <v>Corregir</v>
      </c>
      <c r="Z4296" s="10" t="str">
        <f>+IF(Tabla2[[#This Row],[Nro. DNI / CE]]="","Corregir",IF(LEN(Tabla2[[#This Row],[Nro. DNI / CE]])&gt;=8,"OK","Corregir"))</f>
        <v>Corregir</v>
      </c>
      <c r="AA4296" s="10">
        <f>COUNTIF(Tabla2[APELLIDOS Y NOMBRES],Tabla2[[#This Row],[APELLIDOS Y NOMBRES]])</f>
        <v>0</v>
      </c>
      <c r="AB4296" t="str">
        <f ca="1">+IFERROR(IF(Tabla2[[#This Row],[FECHA CESE/BAJA]]="","No Aplica",IF(AND(MONTH(Tabla2[[#This Row],[FECHA CESE/BAJA]])=MONTH(TODAY()-30),YEAR(Tabla2[[#This Row],[FECHA CESE/BAJA]])=YEAR(TODAY())),MONTH(TODAY()-30)&amp;"-"&amp;YEAR(TODAY()),"Borrar")),"No aplica")</f>
        <v>No Aplica</v>
      </c>
      <c r="AC4296" t="str">
        <f ca="1">+IFERROR(IF(Tabla2[[#This Row],[FECHA INICIO DE LABORES EN OBRA]]="","No Aplica",IF(AND(MONTH(Tabla2[[#This Row],[FECHA INICIO DE LABORES EN OBRA]])=MONTH(TODAY()-30),YEAR(Tabla2[[#This Row],[FECHA INICIO DE LABORES EN OBRA]])=YEAR(TODAY())),MONTH(TODAY()-30)&amp;"-"&amp;YEAR(TODAY()),"No Aplica")),"No Aplica")</f>
        <v>No Aplica</v>
      </c>
    </row>
    <row r="4297" spans="1:29" x14ac:dyDescent="0.25">
      <c r="A4297" s="2"/>
      <c r="B4297" s="3"/>
      <c r="C4297" s="3"/>
      <c r="D4297" s="3"/>
      <c r="E4297" s="3"/>
      <c r="F4297" s="36"/>
      <c r="G4297" s="3"/>
      <c r="H4297" s="3"/>
      <c r="I4297" s="3"/>
      <c r="J4297" s="3"/>
      <c r="K4297" s="3"/>
      <c r="L4297" s="8"/>
      <c r="M4297" s="5"/>
      <c r="N4297" s="13"/>
      <c r="O4297" s="5"/>
      <c r="P4297" s="8"/>
      <c r="Q4297" s="9"/>
      <c r="R4297" s="9" t="str">
        <f>IFERROR(VLOOKUP(Tabla2[[#This Row],[CONTRATISTA PRNCIPAL]],Hoja1!$L$5:$M$9,2,FALSE),"CJV")</f>
        <v>CJV</v>
      </c>
      <c r="S4297" s="9" t="str">
        <f>IF(Tabla2[[#This Row],[EMPRESA]]=Tabla2[[#This Row],[CONTRATISTA PRNCIPAL]],"Principal","Secundaria")</f>
        <v>Principal</v>
      </c>
      <c r="T4297" s="10">
        <f>IFERROR(1/COUNTIF(Tabla2[CONTRATISTA PRNCIPAL],Tabla2[[#This Row],[CONTRATISTA PRNCIPAL]]),0)</f>
        <v>0</v>
      </c>
      <c r="U4297" s="33" t="str">
        <f ca="1">IF(((TODAY()-Tabla2[[#This Row],[FECHA NACIMIENTO]])/365)&lt;18,"Corregir", IF(((TODAY()-Tabla2[[#This Row],[FECHA NACIMIENTO]])/365)&gt;80, "Corregir",ROUNDDOWN(((TODAY()-Tabla2[[#This Row],[FECHA NACIMIENTO]])/365),0)))</f>
        <v>Corregir</v>
      </c>
      <c r="V429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97" s="34" t="str">
        <f ca="1">+IF(Tabla2[[#This Row],[Edad]]="Corregir","Corregir","Ok")</f>
        <v>Corregir</v>
      </c>
      <c r="X4297" s="10" t="str">
        <f>+IFERROR(VLOOKUP(Tabla2[[#This Row],[DISTRITO SEGÚN DNI]],Hoja1!$A$2:$B$55,2,FALSE),"No")</f>
        <v>No</v>
      </c>
      <c r="Y4297" s="10" t="str">
        <f>IF(OR(LOWER(Tabla2[[#This Row],[GENERO]])="masculino", LOWER(Tabla2[[#This Row],[GENERO]])="femenino"),"OK","Corregir")</f>
        <v>Corregir</v>
      </c>
      <c r="Z4297" s="10" t="str">
        <f>+IF(Tabla2[[#This Row],[Nro. DNI / CE]]="","Corregir",IF(LEN(Tabla2[[#This Row],[Nro. DNI / CE]])&gt;=8,"OK","Corregir"))</f>
        <v>Corregir</v>
      </c>
      <c r="AA4297" s="10">
        <f>COUNTIF(Tabla2[APELLIDOS Y NOMBRES],Tabla2[[#This Row],[APELLIDOS Y NOMBRES]])</f>
        <v>0</v>
      </c>
      <c r="AB4297" t="str">
        <f ca="1">+IFERROR(IF(Tabla2[[#This Row],[FECHA CESE/BAJA]]="","No Aplica",IF(AND(MONTH(Tabla2[[#This Row],[FECHA CESE/BAJA]])=MONTH(TODAY()-30),YEAR(Tabla2[[#This Row],[FECHA CESE/BAJA]])=YEAR(TODAY())),MONTH(TODAY()-30)&amp;"-"&amp;YEAR(TODAY()),"Borrar")),"No aplica")</f>
        <v>No Aplica</v>
      </c>
      <c r="AC4297" t="str">
        <f ca="1">+IFERROR(IF(Tabla2[[#This Row],[FECHA INICIO DE LABORES EN OBRA]]="","No Aplica",IF(AND(MONTH(Tabla2[[#This Row],[FECHA INICIO DE LABORES EN OBRA]])=MONTH(TODAY()-30),YEAR(Tabla2[[#This Row],[FECHA INICIO DE LABORES EN OBRA]])=YEAR(TODAY())),MONTH(TODAY()-30)&amp;"-"&amp;YEAR(TODAY()),"No Aplica")),"No Aplica")</f>
        <v>No Aplica</v>
      </c>
    </row>
    <row r="4298" spans="1:29" x14ac:dyDescent="0.25">
      <c r="A4298" s="2"/>
      <c r="B4298" s="3"/>
      <c r="C4298" s="3"/>
      <c r="D4298" s="3"/>
      <c r="E4298" s="3"/>
      <c r="F4298" s="36"/>
      <c r="G4298" s="3"/>
      <c r="H4298" s="3"/>
      <c r="I4298" s="3"/>
      <c r="J4298" s="3"/>
      <c r="K4298" s="3"/>
      <c r="L4298" s="8"/>
      <c r="M4298" s="5"/>
      <c r="N4298" s="13"/>
      <c r="O4298" s="5"/>
      <c r="P4298" s="8"/>
      <c r="Q4298" s="9"/>
      <c r="R4298" s="9" t="str">
        <f>IFERROR(VLOOKUP(Tabla2[[#This Row],[CONTRATISTA PRNCIPAL]],Hoja1!$L$5:$M$9,2,FALSE),"CJV")</f>
        <v>CJV</v>
      </c>
      <c r="S4298" s="9" t="str">
        <f>IF(Tabla2[[#This Row],[EMPRESA]]=Tabla2[[#This Row],[CONTRATISTA PRNCIPAL]],"Principal","Secundaria")</f>
        <v>Principal</v>
      </c>
      <c r="T4298" s="10">
        <f>IFERROR(1/COUNTIF(Tabla2[CONTRATISTA PRNCIPAL],Tabla2[[#This Row],[CONTRATISTA PRNCIPAL]]),0)</f>
        <v>0</v>
      </c>
      <c r="U4298" s="33" t="str">
        <f ca="1">IF(((TODAY()-Tabla2[[#This Row],[FECHA NACIMIENTO]])/365)&lt;18,"Corregir", IF(((TODAY()-Tabla2[[#This Row],[FECHA NACIMIENTO]])/365)&gt;80, "Corregir",ROUNDDOWN(((TODAY()-Tabla2[[#This Row],[FECHA NACIMIENTO]])/365),0)))</f>
        <v>Corregir</v>
      </c>
      <c r="V429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98" s="34" t="str">
        <f ca="1">+IF(Tabla2[[#This Row],[Edad]]="Corregir","Corregir","Ok")</f>
        <v>Corregir</v>
      </c>
      <c r="X4298" s="10" t="str">
        <f>+IFERROR(VLOOKUP(Tabla2[[#This Row],[DISTRITO SEGÚN DNI]],Hoja1!$A$2:$B$55,2,FALSE),"No")</f>
        <v>No</v>
      </c>
      <c r="Y4298" s="10" t="str">
        <f>IF(OR(LOWER(Tabla2[[#This Row],[GENERO]])="masculino", LOWER(Tabla2[[#This Row],[GENERO]])="femenino"),"OK","Corregir")</f>
        <v>Corregir</v>
      </c>
      <c r="Z4298" s="10" t="str">
        <f>+IF(Tabla2[[#This Row],[Nro. DNI / CE]]="","Corregir",IF(LEN(Tabla2[[#This Row],[Nro. DNI / CE]])&gt;=8,"OK","Corregir"))</f>
        <v>Corregir</v>
      </c>
      <c r="AA4298" s="10">
        <f>COUNTIF(Tabla2[APELLIDOS Y NOMBRES],Tabla2[[#This Row],[APELLIDOS Y NOMBRES]])</f>
        <v>0</v>
      </c>
      <c r="AB4298" t="str">
        <f ca="1">+IFERROR(IF(Tabla2[[#This Row],[FECHA CESE/BAJA]]="","No Aplica",IF(AND(MONTH(Tabla2[[#This Row],[FECHA CESE/BAJA]])=MONTH(TODAY()-30),YEAR(Tabla2[[#This Row],[FECHA CESE/BAJA]])=YEAR(TODAY())),MONTH(TODAY()-30)&amp;"-"&amp;YEAR(TODAY()),"Borrar")),"No aplica")</f>
        <v>No Aplica</v>
      </c>
      <c r="AC4298" t="str">
        <f ca="1">+IFERROR(IF(Tabla2[[#This Row],[FECHA INICIO DE LABORES EN OBRA]]="","No Aplica",IF(AND(MONTH(Tabla2[[#This Row],[FECHA INICIO DE LABORES EN OBRA]])=MONTH(TODAY()-30),YEAR(Tabla2[[#This Row],[FECHA INICIO DE LABORES EN OBRA]])=YEAR(TODAY())),MONTH(TODAY()-30)&amp;"-"&amp;YEAR(TODAY()),"No Aplica")),"No Aplica")</f>
        <v>No Aplica</v>
      </c>
    </row>
    <row r="4299" spans="1:29" x14ac:dyDescent="0.25">
      <c r="A4299" s="2"/>
      <c r="B4299" s="3"/>
      <c r="C4299" s="3"/>
      <c r="D4299" s="3"/>
      <c r="E4299" s="3"/>
      <c r="F4299" s="36"/>
      <c r="G4299" s="3"/>
      <c r="H4299" s="3"/>
      <c r="I4299" s="3"/>
      <c r="J4299" s="3"/>
      <c r="K4299" s="3"/>
      <c r="L4299" s="8"/>
      <c r="M4299" s="5"/>
      <c r="N4299" s="13"/>
      <c r="O4299" s="5"/>
      <c r="P4299" s="8"/>
      <c r="Q4299" s="9"/>
      <c r="R4299" s="9" t="str">
        <f>IFERROR(VLOOKUP(Tabla2[[#This Row],[CONTRATISTA PRNCIPAL]],Hoja1!$L$5:$M$9,2,FALSE),"CJV")</f>
        <v>CJV</v>
      </c>
      <c r="S4299" s="9" t="str">
        <f>IF(Tabla2[[#This Row],[EMPRESA]]=Tabla2[[#This Row],[CONTRATISTA PRNCIPAL]],"Principal","Secundaria")</f>
        <v>Principal</v>
      </c>
      <c r="T4299" s="10">
        <f>IFERROR(1/COUNTIF(Tabla2[CONTRATISTA PRNCIPAL],Tabla2[[#This Row],[CONTRATISTA PRNCIPAL]]),0)</f>
        <v>0</v>
      </c>
      <c r="U4299" s="33" t="str">
        <f ca="1">IF(((TODAY()-Tabla2[[#This Row],[FECHA NACIMIENTO]])/365)&lt;18,"Corregir", IF(((TODAY()-Tabla2[[#This Row],[FECHA NACIMIENTO]])/365)&gt;80, "Corregir",ROUNDDOWN(((TODAY()-Tabla2[[#This Row],[FECHA NACIMIENTO]])/365),0)))</f>
        <v>Corregir</v>
      </c>
      <c r="V429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299" s="34" t="str">
        <f ca="1">+IF(Tabla2[[#This Row],[Edad]]="Corregir","Corregir","Ok")</f>
        <v>Corregir</v>
      </c>
      <c r="X4299" s="10" t="str">
        <f>+IFERROR(VLOOKUP(Tabla2[[#This Row],[DISTRITO SEGÚN DNI]],Hoja1!$A$2:$B$55,2,FALSE),"No")</f>
        <v>No</v>
      </c>
      <c r="Y4299" s="10" t="str">
        <f>IF(OR(LOWER(Tabla2[[#This Row],[GENERO]])="masculino", LOWER(Tabla2[[#This Row],[GENERO]])="femenino"),"OK","Corregir")</f>
        <v>Corregir</v>
      </c>
      <c r="Z4299" s="10" t="str">
        <f>+IF(Tabla2[[#This Row],[Nro. DNI / CE]]="","Corregir",IF(LEN(Tabla2[[#This Row],[Nro. DNI / CE]])&gt;=8,"OK","Corregir"))</f>
        <v>Corregir</v>
      </c>
      <c r="AA4299" s="10">
        <f>COUNTIF(Tabla2[APELLIDOS Y NOMBRES],Tabla2[[#This Row],[APELLIDOS Y NOMBRES]])</f>
        <v>0</v>
      </c>
      <c r="AB4299" t="str">
        <f ca="1">+IFERROR(IF(Tabla2[[#This Row],[FECHA CESE/BAJA]]="","No Aplica",IF(AND(MONTH(Tabla2[[#This Row],[FECHA CESE/BAJA]])=MONTH(TODAY()-30),YEAR(Tabla2[[#This Row],[FECHA CESE/BAJA]])=YEAR(TODAY())),MONTH(TODAY()-30)&amp;"-"&amp;YEAR(TODAY()),"Borrar")),"No aplica")</f>
        <v>No Aplica</v>
      </c>
      <c r="AC4299" t="str">
        <f ca="1">+IFERROR(IF(Tabla2[[#This Row],[FECHA INICIO DE LABORES EN OBRA]]="","No Aplica",IF(AND(MONTH(Tabla2[[#This Row],[FECHA INICIO DE LABORES EN OBRA]])=MONTH(TODAY()-30),YEAR(Tabla2[[#This Row],[FECHA INICIO DE LABORES EN OBRA]])=YEAR(TODAY())),MONTH(TODAY()-30)&amp;"-"&amp;YEAR(TODAY()),"No Aplica")),"No Aplica")</f>
        <v>No Aplica</v>
      </c>
    </row>
    <row r="4300" spans="1:29" x14ac:dyDescent="0.25">
      <c r="A4300" s="2"/>
      <c r="B4300" s="3"/>
      <c r="C4300" s="3"/>
      <c r="D4300" s="3"/>
      <c r="E4300" s="3"/>
      <c r="F4300" s="36"/>
      <c r="G4300" s="3"/>
      <c r="H4300" s="3"/>
      <c r="I4300" s="3"/>
      <c r="J4300" s="3"/>
      <c r="K4300" s="3"/>
      <c r="L4300" s="8"/>
      <c r="M4300" s="5"/>
      <c r="N4300" s="13"/>
      <c r="O4300" s="5"/>
      <c r="P4300" s="8"/>
      <c r="Q4300" s="9"/>
      <c r="R4300" s="9" t="str">
        <f>IFERROR(VLOOKUP(Tabla2[[#This Row],[CONTRATISTA PRNCIPAL]],Hoja1!$L$5:$M$9,2,FALSE),"CJV")</f>
        <v>CJV</v>
      </c>
      <c r="S4300" s="9" t="str">
        <f>IF(Tabla2[[#This Row],[EMPRESA]]=Tabla2[[#This Row],[CONTRATISTA PRNCIPAL]],"Principal","Secundaria")</f>
        <v>Principal</v>
      </c>
      <c r="T4300" s="10">
        <f>IFERROR(1/COUNTIF(Tabla2[CONTRATISTA PRNCIPAL],Tabla2[[#This Row],[CONTRATISTA PRNCIPAL]]),0)</f>
        <v>0</v>
      </c>
      <c r="U4300" s="33" t="str">
        <f ca="1">IF(((TODAY()-Tabla2[[#This Row],[FECHA NACIMIENTO]])/365)&lt;18,"Corregir", IF(((TODAY()-Tabla2[[#This Row],[FECHA NACIMIENTO]])/365)&gt;80, "Corregir",ROUNDDOWN(((TODAY()-Tabla2[[#This Row],[FECHA NACIMIENTO]])/365),0)))</f>
        <v>Corregir</v>
      </c>
      <c r="V430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00" s="34" t="str">
        <f ca="1">+IF(Tabla2[[#This Row],[Edad]]="Corregir","Corregir","Ok")</f>
        <v>Corregir</v>
      </c>
      <c r="X4300" s="10" t="str">
        <f>+IFERROR(VLOOKUP(Tabla2[[#This Row],[DISTRITO SEGÚN DNI]],Hoja1!$A$2:$B$55,2,FALSE),"No")</f>
        <v>No</v>
      </c>
      <c r="Y4300" s="10" t="str">
        <f>IF(OR(LOWER(Tabla2[[#This Row],[GENERO]])="masculino", LOWER(Tabla2[[#This Row],[GENERO]])="femenino"),"OK","Corregir")</f>
        <v>Corregir</v>
      </c>
      <c r="Z4300" s="10" t="str">
        <f>+IF(Tabla2[[#This Row],[Nro. DNI / CE]]="","Corregir",IF(LEN(Tabla2[[#This Row],[Nro. DNI / CE]])&gt;=8,"OK","Corregir"))</f>
        <v>Corregir</v>
      </c>
      <c r="AA4300" s="10">
        <f>COUNTIF(Tabla2[APELLIDOS Y NOMBRES],Tabla2[[#This Row],[APELLIDOS Y NOMBRES]])</f>
        <v>0</v>
      </c>
      <c r="AB4300" t="str">
        <f ca="1">+IFERROR(IF(Tabla2[[#This Row],[FECHA CESE/BAJA]]="","No Aplica",IF(AND(MONTH(Tabla2[[#This Row],[FECHA CESE/BAJA]])=MONTH(TODAY()-30),YEAR(Tabla2[[#This Row],[FECHA CESE/BAJA]])=YEAR(TODAY())),MONTH(TODAY()-30)&amp;"-"&amp;YEAR(TODAY()),"Borrar")),"No aplica")</f>
        <v>No Aplica</v>
      </c>
      <c r="AC4300" t="str">
        <f ca="1">+IFERROR(IF(Tabla2[[#This Row],[FECHA INICIO DE LABORES EN OBRA]]="","No Aplica",IF(AND(MONTH(Tabla2[[#This Row],[FECHA INICIO DE LABORES EN OBRA]])=MONTH(TODAY()-30),YEAR(Tabla2[[#This Row],[FECHA INICIO DE LABORES EN OBRA]])=YEAR(TODAY())),MONTH(TODAY()-30)&amp;"-"&amp;YEAR(TODAY()),"No Aplica")),"No Aplica")</f>
        <v>No Aplica</v>
      </c>
    </row>
    <row r="4301" spans="1:29" x14ac:dyDescent="0.25">
      <c r="A4301" s="2"/>
      <c r="B4301" s="3"/>
      <c r="C4301" s="3"/>
      <c r="D4301" s="3"/>
      <c r="E4301" s="3"/>
      <c r="F4301" s="36"/>
      <c r="G4301" s="3"/>
      <c r="H4301" s="3"/>
      <c r="I4301" s="3"/>
      <c r="J4301" s="3"/>
      <c r="K4301" s="3"/>
      <c r="L4301" s="8"/>
      <c r="M4301" s="5"/>
      <c r="N4301" s="13"/>
      <c r="O4301" s="5"/>
      <c r="P4301" s="8"/>
      <c r="Q4301" s="9"/>
      <c r="R4301" s="9" t="str">
        <f>IFERROR(VLOOKUP(Tabla2[[#This Row],[CONTRATISTA PRNCIPAL]],Hoja1!$L$5:$M$9,2,FALSE),"CJV")</f>
        <v>CJV</v>
      </c>
      <c r="S4301" s="9" t="str">
        <f>IF(Tabla2[[#This Row],[EMPRESA]]=Tabla2[[#This Row],[CONTRATISTA PRNCIPAL]],"Principal","Secundaria")</f>
        <v>Principal</v>
      </c>
      <c r="T4301" s="10">
        <f>IFERROR(1/COUNTIF(Tabla2[CONTRATISTA PRNCIPAL],Tabla2[[#This Row],[CONTRATISTA PRNCIPAL]]),0)</f>
        <v>0</v>
      </c>
      <c r="U4301" s="33" t="str">
        <f ca="1">IF(((TODAY()-Tabla2[[#This Row],[FECHA NACIMIENTO]])/365)&lt;18,"Corregir", IF(((TODAY()-Tabla2[[#This Row],[FECHA NACIMIENTO]])/365)&gt;80, "Corregir",ROUNDDOWN(((TODAY()-Tabla2[[#This Row],[FECHA NACIMIENTO]])/365),0)))</f>
        <v>Corregir</v>
      </c>
      <c r="V430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01" s="34" t="str">
        <f ca="1">+IF(Tabla2[[#This Row],[Edad]]="Corregir","Corregir","Ok")</f>
        <v>Corregir</v>
      </c>
      <c r="X4301" s="10" t="str">
        <f>+IFERROR(VLOOKUP(Tabla2[[#This Row],[DISTRITO SEGÚN DNI]],Hoja1!$A$2:$B$55,2,FALSE),"No")</f>
        <v>No</v>
      </c>
      <c r="Y4301" s="10" t="str">
        <f>IF(OR(LOWER(Tabla2[[#This Row],[GENERO]])="masculino", LOWER(Tabla2[[#This Row],[GENERO]])="femenino"),"OK","Corregir")</f>
        <v>Corregir</v>
      </c>
      <c r="Z4301" s="10" t="str">
        <f>+IF(Tabla2[[#This Row],[Nro. DNI / CE]]="","Corregir",IF(LEN(Tabla2[[#This Row],[Nro. DNI / CE]])&gt;=8,"OK","Corregir"))</f>
        <v>Corregir</v>
      </c>
      <c r="AA4301" s="10">
        <f>COUNTIF(Tabla2[APELLIDOS Y NOMBRES],Tabla2[[#This Row],[APELLIDOS Y NOMBRES]])</f>
        <v>0</v>
      </c>
      <c r="AB4301" t="str">
        <f ca="1">+IFERROR(IF(Tabla2[[#This Row],[FECHA CESE/BAJA]]="","No Aplica",IF(AND(MONTH(Tabla2[[#This Row],[FECHA CESE/BAJA]])=MONTH(TODAY()-30),YEAR(Tabla2[[#This Row],[FECHA CESE/BAJA]])=YEAR(TODAY())),MONTH(TODAY()-30)&amp;"-"&amp;YEAR(TODAY()),"Borrar")),"No aplica")</f>
        <v>No Aplica</v>
      </c>
      <c r="AC4301" t="str">
        <f ca="1">+IFERROR(IF(Tabla2[[#This Row],[FECHA INICIO DE LABORES EN OBRA]]="","No Aplica",IF(AND(MONTH(Tabla2[[#This Row],[FECHA INICIO DE LABORES EN OBRA]])=MONTH(TODAY()-30),YEAR(Tabla2[[#This Row],[FECHA INICIO DE LABORES EN OBRA]])=YEAR(TODAY())),MONTH(TODAY()-30)&amp;"-"&amp;YEAR(TODAY()),"No Aplica")),"No Aplica")</f>
        <v>No Aplica</v>
      </c>
    </row>
    <row r="4302" spans="1:29" x14ac:dyDescent="0.25">
      <c r="A4302" s="2"/>
      <c r="B4302" s="3"/>
      <c r="C4302" s="3"/>
      <c r="D4302" s="3"/>
      <c r="E4302" s="3"/>
      <c r="F4302" s="36"/>
      <c r="G4302" s="3"/>
      <c r="H4302" s="3"/>
      <c r="I4302" s="3"/>
      <c r="J4302" s="3"/>
      <c r="K4302" s="3"/>
      <c r="L4302" s="8"/>
      <c r="M4302" s="5"/>
      <c r="N4302" s="13"/>
      <c r="O4302" s="5"/>
      <c r="P4302" s="8"/>
      <c r="Q4302" s="9"/>
      <c r="R4302" s="9" t="str">
        <f>IFERROR(VLOOKUP(Tabla2[[#This Row],[CONTRATISTA PRNCIPAL]],Hoja1!$L$5:$M$9,2,FALSE),"CJV")</f>
        <v>CJV</v>
      </c>
      <c r="S4302" s="9" t="str">
        <f>IF(Tabla2[[#This Row],[EMPRESA]]=Tabla2[[#This Row],[CONTRATISTA PRNCIPAL]],"Principal","Secundaria")</f>
        <v>Principal</v>
      </c>
      <c r="T4302" s="10">
        <f>IFERROR(1/COUNTIF(Tabla2[CONTRATISTA PRNCIPAL],Tabla2[[#This Row],[CONTRATISTA PRNCIPAL]]),0)</f>
        <v>0</v>
      </c>
      <c r="U4302" s="33" t="str">
        <f ca="1">IF(((TODAY()-Tabla2[[#This Row],[FECHA NACIMIENTO]])/365)&lt;18,"Corregir", IF(((TODAY()-Tabla2[[#This Row],[FECHA NACIMIENTO]])/365)&gt;80, "Corregir",ROUNDDOWN(((TODAY()-Tabla2[[#This Row],[FECHA NACIMIENTO]])/365),0)))</f>
        <v>Corregir</v>
      </c>
      <c r="V430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02" s="34" t="str">
        <f ca="1">+IF(Tabla2[[#This Row],[Edad]]="Corregir","Corregir","Ok")</f>
        <v>Corregir</v>
      </c>
      <c r="X4302" s="10" t="str">
        <f>+IFERROR(VLOOKUP(Tabla2[[#This Row],[DISTRITO SEGÚN DNI]],Hoja1!$A$2:$B$55,2,FALSE),"No")</f>
        <v>No</v>
      </c>
      <c r="Y4302" s="10" t="str">
        <f>IF(OR(LOWER(Tabla2[[#This Row],[GENERO]])="masculino", LOWER(Tabla2[[#This Row],[GENERO]])="femenino"),"OK","Corregir")</f>
        <v>Corregir</v>
      </c>
      <c r="Z4302" s="10" t="str">
        <f>+IF(Tabla2[[#This Row],[Nro. DNI / CE]]="","Corregir",IF(LEN(Tabla2[[#This Row],[Nro. DNI / CE]])&gt;=8,"OK","Corregir"))</f>
        <v>Corregir</v>
      </c>
      <c r="AA4302" s="10">
        <f>COUNTIF(Tabla2[APELLIDOS Y NOMBRES],Tabla2[[#This Row],[APELLIDOS Y NOMBRES]])</f>
        <v>0</v>
      </c>
      <c r="AB4302" t="str">
        <f ca="1">+IFERROR(IF(Tabla2[[#This Row],[FECHA CESE/BAJA]]="","No Aplica",IF(AND(MONTH(Tabla2[[#This Row],[FECHA CESE/BAJA]])=MONTH(TODAY()-30),YEAR(Tabla2[[#This Row],[FECHA CESE/BAJA]])=YEAR(TODAY())),MONTH(TODAY()-30)&amp;"-"&amp;YEAR(TODAY()),"Borrar")),"No aplica")</f>
        <v>No Aplica</v>
      </c>
      <c r="AC4302" t="str">
        <f ca="1">+IFERROR(IF(Tabla2[[#This Row],[FECHA INICIO DE LABORES EN OBRA]]="","No Aplica",IF(AND(MONTH(Tabla2[[#This Row],[FECHA INICIO DE LABORES EN OBRA]])=MONTH(TODAY()-30),YEAR(Tabla2[[#This Row],[FECHA INICIO DE LABORES EN OBRA]])=YEAR(TODAY())),MONTH(TODAY()-30)&amp;"-"&amp;YEAR(TODAY()),"No Aplica")),"No Aplica")</f>
        <v>No Aplica</v>
      </c>
    </row>
    <row r="4303" spans="1:29" x14ac:dyDescent="0.25">
      <c r="A4303" s="2"/>
      <c r="B4303" s="3"/>
      <c r="C4303" s="3"/>
      <c r="D4303" s="3"/>
      <c r="E4303" s="3"/>
      <c r="F4303" s="36"/>
      <c r="G4303" s="3"/>
      <c r="H4303" s="3"/>
      <c r="I4303" s="3"/>
      <c r="J4303" s="3"/>
      <c r="K4303" s="3"/>
      <c r="L4303" s="8"/>
      <c r="M4303" s="5"/>
      <c r="N4303" s="13"/>
      <c r="O4303" s="5"/>
      <c r="P4303" s="8"/>
      <c r="Q4303" s="9"/>
      <c r="R4303" s="9" t="str">
        <f>IFERROR(VLOOKUP(Tabla2[[#This Row],[CONTRATISTA PRNCIPAL]],Hoja1!$L$5:$M$9,2,FALSE),"CJV")</f>
        <v>CJV</v>
      </c>
      <c r="S4303" s="9" t="str">
        <f>IF(Tabla2[[#This Row],[EMPRESA]]=Tabla2[[#This Row],[CONTRATISTA PRNCIPAL]],"Principal","Secundaria")</f>
        <v>Principal</v>
      </c>
      <c r="T4303" s="10">
        <f>IFERROR(1/COUNTIF(Tabla2[CONTRATISTA PRNCIPAL],Tabla2[[#This Row],[CONTRATISTA PRNCIPAL]]),0)</f>
        <v>0</v>
      </c>
      <c r="U4303" s="33" t="str">
        <f ca="1">IF(((TODAY()-Tabla2[[#This Row],[FECHA NACIMIENTO]])/365)&lt;18,"Corregir", IF(((TODAY()-Tabla2[[#This Row],[FECHA NACIMIENTO]])/365)&gt;80, "Corregir",ROUNDDOWN(((TODAY()-Tabla2[[#This Row],[FECHA NACIMIENTO]])/365),0)))</f>
        <v>Corregir</v>
      </c>
      <c r="V430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03" s="34" t="str">
        <f ca="1">+IF(Tabla2[[#This Row],[Edad]]="Corregir","Corregir","Ok")</f>
        <v>Corregir</v>
      </c>
      <c r="X4303" s="10" t="str">
        <f>+IFERROR(VLOOKUP(Tabla2[[#This Row],[DISTRITO SEGÚN DNI]],Hoja1!$A$2:$B$55,2,FALSE),"No")</f>
        <v>No</v>
      </c>
      <c r="Y4303" s="10" t="str">
        <f>IF(OR(LOWER(Tabla2[[#This Row],[GENERO]])="masculino", LOWER(Tabla2[[#This Row],[GENERO]])="femenino"),"OK","Corregir")</f>
        <v>Corregir</v>
      </c>
      <c r="Z4303" s="10" t="str">
        <f>+IF(Tabla2[[#This Row],[Nro. DNI / CE]]="","Corregir",IF(LEN(Tabla2[[#This Row],[Nro. DNI / CE]])&gt;=8,"OK","Corregir"))</f>
        <v>Corregir</v>
      </c>
      <c r="AA4303" s="10">
        <f>COUNTIF(Tabla2[APELLIDOS Y NOMBRES],Tabla2[[#This Row],[APELLIDOS Y NOMBRES]])</f>
        <v>0</v>
      </c>
      <c r="AB4303" t="str">
        <f ca="1">+IFERROR(IF(Tabla2[[#This Row],[FECHA CESE/BAJA]]="","No Aplica",IF(AND(MONTH(Tabla2[[#This Row],[FECHA CESE/BAJA]])=MONTH(TODAY()-30),YEAR(Tabla2[[#This Row],[FECHA CESE/BAJA]])=YEAR(TODAY())),MONTH(TODAY()-30)&amp;"-"&amp;YEAR(TODAY()),"Borrar")),"No aplica")</f>
        <v>No Aplica</v>
      </c>
      <c r="AC4303" t="str">
        <f ca="1">+IFERROR(IF(Tabla2[[#This Row],[FECHA INICIO DE LABORES EN OBRA]]="","No Aplica",IF(AND(MONTH(Tabla2[[#This Row],[FECHA INICIO DE LABORES EN OBRA]])=MONTH(TODAY()-30),YEAR(Tabla2[[#This Row],[FECHA INICIO DE LABORES EN OBRA]])=YEAR(TODAY())),MONTH(TODAY()-30)&amp;"-"&amp;YEAR(TODAY()),"No Aplica")),"No Aplica")</f>
        <v>No Aplica</v>
      </c>
    </row>
    <row r="4304" spans="1:29" x14ac:dyDescent="0.25">
      <c r="A4304" s="2"/>
      <c r="B4304" s="3"/>
      <c r="C4304" s="3"/>
      <c r="D4304" s="3"/>
      <c r="E4304" s="3"/>
      <c r="F4304" s="36"/>
      <c r="G4304" s="3"/>
      <c r="H4304" s="3"/>
      <c r="I4304" s="3"/>
      <c r="J4304" s="3"/>
      <c r="K4304" s="3"/>
      <c r="L4304" s="8"/>
      <c r="M4304" s="5"/>
      <c r="N4304" s="13"/>
      <c r="O4304" s="5"/>
      <c r="P4304" s="8"/>
      <c r="Q4304" s="9"/>
      <c r="R4304" s="9" t="str">
        <f>IFERROR(VLOOKUP(Tabla2[[#This Row],[CONTRATISTA PRNCIPAL]],Hoja1!$L$5:$M$9,2,FALSE),"CJV")</f>
        <v>CJV</v>
      </c>
      <c r="S4304" s="9" t="str">
        <f>IF(Tabla2[[#This Row],[EMPRESA]]=Tabla2[[#This Row],[CONTRATISTA PRNCIPAL]],"Principal","Secundaria")</f>
        <v>Principal</v>
      </c>
      <c r="T4304" s="10">
        <f>IFERROR(1/COUNTIF(Tabla2[CONTRATISTA PRNCIPAL],Tabla2[[#This Row],[CONTRATISTA PRNCIPAL]]),0)</f>
        <v>0</v>
      </c>
      <c r="U4304" s="33" t="str">
        <f ca="1">IF(((TODAY()-Tabla2[[#This Row],[FECHA NACIMIENTO]])/365)&lt;18,"Corregir", IF(((TODAY()-Tabla2[[#This Row],[FECHA NACIMIENTO]])/365)&gt;80, "Corregir",ROUNDDOWN(((TODAY()-Tabla2[[#This Row],[FECHA NACIMIENTO]])/365),0)))</f>
        <v>Corregir</v>
      </c>
      <c r="V430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04" s="34" t="str">
        <f ca="1">+IF(Tabla2[[#This Row],[Edad]]="Corregir","Corregir","Ok")</f>
        <v>Corregir</v>
      </c>
      <c r="X4304" s="10" t="str">
        <f>+IFERROR(VLOOKUP(Tabla2[[#This Row],[DISTRITO SEGÚN DNI]],Hoja1!$A$2:$B$55,2,FALSE),"No")</f>
        <v>No</v>
      </c>
      <c r="Y4304" s="10" t="str">
        <f>IF(OR(LOWER(Tabla2[[#This Row],[GENERO]])="masculino", LOWER(Tabla2[[#This Row],[GENERO]])="femenino"),"OK","Corregir")</f>
        <v>Corregir</v>
      </c>
      <c r="Z4304" s="10" t="str">
        <f>+IF(Tabla2[[#This Row],[Nro. DNI / CE]]="","Corregir",IF(LEN(Tabla2[[#This Row],[Nro. DNI / CE]])&gt;=8,"OK","Corregir"))</f>
        <v>Corregir</v>
      </c>
      <c r="AA4304" s="10">
        <f>COUNTIF(Tabla2[APELLIDOS Y NOMBRES],Tabla2[[#This Row],[APELLIDOS Y NOMBRES]])</f>
        <v>0</v>
      </c>
      <c r="AB4304" t="str">
        <f ca="1">+IFERROR(IF(Tabla2[[#This Row],[FECHA CESE/BAJA]]="","No Aplica",IF(AND(MONTH(Tabla2[[#This Row],[FECHA CESE/BAJA]])=MONTH(TODAY()-30),YEAR(Tabla2[[#This Row],[FECHA CESE/BAJA]])=YEAR(TODAY())),MONTH(TODAY()-30)&amp;"-"&amp;YEAR(TODAY()),"Borrar")),"No aplica")</f>
        <v>No Aplica</v>
      </c>
      <c r="AC4304" t="str">
        <f ca="1">+IFERROR(IF(Tabla2[[#This Row],[FECHA INICIO DE LABORES EN OBRA]]="","No Aplica",IF(AND(MONTH(Tabla2[[#This Row],[FECHA INICIO DE LABORES EN OBRA]])=MONTH(TODAY()-30),YEAR(Tabla2[[#This Row],[FECHA INICIO DE LABORES EN OBRA]])=YEAR(TODAY())),MONTH(TODAY()-30)&amp;"-"&amp;YEAR(TODAY()),"No Aplica")),"No Aplica")</f>
        <v>No Aplica</v>
      </c>
    </row>
    <row r="4305" spans="1:29" x14ac:dyDescent="0.25">
      <c r="A4305" s="2"/>
      <c r="B4305" s="3"/>
      <c r="C4305" s="3"/>
      <c r="D4305" s="3"/>
      <c r="E4305" s="3"/>
      <c r="F4305" s="36"/>
      <c r="G4305" s="3"/>
      <c r="H4305" s="3"/>
      <c r="I4305" s="3"/>
      <c r="J4305" s="3"/>
      <c r="K4305" s="3"/>
      <c r="L4305" s="8"/>
      <c r="M4305" s="5"/>
      <c r="N4305" s="13"/>
      <c r="O4305" s="5"/>
      <c r="P4305" s="8"/>
      <c r="Q4305" s="9"/>
      <c r="R4305" s="9" t="str">
        <f>IFERROR(VLOOKUP(Tabla2[[#This Row],[CONTRATISTA PRNCIPAL]],Hoja1!$L$5:$M$9,2,FALSE),"CJV")</f>
        <v>CJV</v>
      </c>
      <c r="S4305" s="9" t="str">
        <f>IF(Tabla2[[#This Row],[EMPRESA]]=Tabla2[[#This Row],[CONTRATISTA PRNCIPAL]],"Principal","Secundaria")</f>
        <v>Principal</v>
      </c>
      <c r="T4305" s="10">
        <f>IFERROR(1/COUNTIF(Tabla2[CONTRATISTA PRNCIPAL],Tabla2[[#This Row],[CONTRATISTA PRNCIPAL]]),0)</f>
        <v>0</v>
      </c>
      <c r="U4305" s="33" t="str">
        <f ca="1">IF(((TODAY()-Tabla2[[#This Row],[FECHA NACIMIENTO]])/365)&lt;18,"Corregir", IF(((TODAY()-Tabla2[[#This Row],[FECHA NACIMIENTO]])/365)&gt;80, "Corregir",ROUNDDOWN(((TODAY()-Tabla2[[#This Row],[FECHA NACIMIENTO]])/365),0)))</f>
        <v>Corregir</v>
      </c>
      <c r="V430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05" s="34" t="str">
        <f ca="1">+IF(Tabla2[[#This Row],[Edad]]="Corregir","Corregir","Ok")</f>
        <v>Corregir</v>
      </c>
      <c r="X4305" s="10" t="str">
        <f>+IFERROR(VLOOKUP(Tabla2[[#This Row],[DISTRITO SEGÚN DNI]],Hoja1!$A$2:$B$55,2,FALSE),"No")</f>
        <v>No</v>
      </c>
      <c r="Y4305" s="10" t="str">
        <f>IF(OR(LOWER(Tabla2[[#This Row],[GENERO]])="masculino", LOWER(Tabla2[[#This Row],[GENERO]])="femenino"),"OK","Corregir")</f>
        <v>Corregir</v>
      </c>
      <c r="Z4305" s="10" t="str">
        <f>+IF(Tabla2[[#This Row],[Nro. DNI / CE]]="","Corregir",IF(LEN(Tabla2[[#This Row],[Nro. DNI / CE]])&gt;=8,"OK","Corregir"))</f>
        <v>Corregir</v>
      </c>
      <c r="AA4305" s="10">
        <f>COUNTIF(Tabla2[APELLIDOS Y NOMBRES],Tabla2[[#This Row],[APELLIDOS Y NOMBRES]])</f>
        <v>0</v>
      </c>
      <c r="AB4305" t="str">
        <f ca="1">+IFERROR(IF(Tabla2[[#This Row],[FECHA CESE/BAJA]]="","No Aplica",IF(AND(MONTH(Tabla2[[#This Row],[FECHA CESE/BAJA]])=MONTH(TODAY()-30),YEAR(Tabla2[[#This Row],[FECHA CESE/BAJA]])=YEAR(TODAY())),MONTH(TODAY()-30)&amp;"-"&amp;YEAR(TODAY()),"Borrar")),"No aplica")</f>
        <v>No Aplica</v>
      </c>
      <c r="AC4305" t="str">
        <f ca="1">+IFERROR(IF(Tabla2[[#This Row],[FECHA INICIO DE LABORES EN OBRA]]="","No Aplica",IF(AND(MONTH(Tabla2[[#This Row],[FECHA INICIO DE LABORES EN OBRA]])=MONTH(TODAY()-30),YEAR(Tabla2[[#This Row],[FECHA INICIO DE LABORES EN OBRA]])=YEAR(TODAY())),MONTH(TODAY()-30)&amp;"-"&amp;YEAR(TODAY()),"No Aplica")),"No Aplica")</f>
        <v>No Aplica</v>
      </c>
    </row>
    <row r="4306" spans="1:29" x14ac:dyDescent="0.25">
      <c r="A4306" s="2"/>
      <c r="B4306" s="3"/>
      <c r="C4306" s="3"/>
      <c r="D4306" s="3"/>
      <c r="E4306" s="3"/>
      <c r="F4306" s="36"/>
      <c r="G4306" s="3"/>
      <c r="H4306" s="3"/>
      <c r="I4306" s="3"/>
      <c r="J4306" s="3"/>
      <c r="K4306" s="3"/>
      <c r="L4306" s="8"/>
      <c r="M4306" s="5"/>
      <c r="N4306" s="13"/>
      <c r="O4306" s="5"/>
      <c r="P4306" s="8"/>
      <c r="Q4306" s="9"/>
      <c r="R4306" s="9" t="str">
        <f>IFERROR(VLOOKUP(Tabla2[[#This Row],[CONTRATISTA PRNCIPAL]],Hoja1!$L$5:$M$9,2,FALSE),"CJV")</f>
        <v>CJV</v>
      </c>
      <c r="S4306" s="9" t="str">
        <f>IF(Tabla2[[#This Row],[EMPRESA]]=Tabla2[[#This Row],[CONTRATISTA PRNCIPAL]],"Principal","Secundaria")</f>
        <v>Principal</v>
      </c>
      <c r="T4306" s="10">
        <f>IFERROR(1/COUNTIF(Tabla2[CONTRATISTA PRNCIPAL],Tabla2[[#This Row],[CONTRATISTA PRNCIPAL]]),0)</f>
        <v>0</v>
      </c>
      <c r="U4306" s="33" t="str">
        <f ca="1">IF(((TODAY()-Tabla2[[#This Row],[FECHA NACIMIENTO]])/365)&lt;18,"Corregir", IF(((TODAY()-Tabla2[[#This Row],[FECHA NACIMIENTO]])/365)&gt;80, "Corregir",ROUNDDOWN(((TODAY()-Tabla2[[#This Row],[FECHA NACIMIENTO]])/365),0)))</f>
        <v>Corregir</v>
      </c>
      <c r="V430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06" s="34" t="str">
        <f ca="1">+IF(Tabla2[[#This Row],[Edad]]="Corregir","Corregir","Ok")</f>
        <v>Corregir</v>
      </c>
      <c r="X4306" s="10" t="str">
        <f>+IFERROR(VLOOKUP(Tabla2[[#This Row],[DISTRITO SEGÚN DNI]],Hoja1!$A$2:$B$55,2,FALSE),"No")</f>
        <v>No</v>
      </c>
      <c r="Y4306" s="10" t="str">
        <f>IF(OR(LOWER(Tabla2[[#This Row],[GENERO]])="masculino", LOWER(Tabla2[[#This Row],[GENERO]])="femenino"),"OK","Corregir")</f>
        <v>Corregir</v>
      </c>
      <c r="Z4306" s="10" t="str">
        <f>+IF(Tabla2[[#This Row],[Nro. DNI / CE]]="","Corregir",IF(LEN(Tabla2[[#This Row],[Nro. DNI / CE]])&gt;=8,"OK","Corregir"))</f>
        <v>Corregir</v>
      </c>
      <c r="AA4306" s="10">
        <f>COUNTIF(Tabla2[APELLIDOS Y NOMBRES],Tabla2[[#This Row],[APELLIDOS Y NOMBRES]])</f>
        <v>0</v>
      </c>
      <c r="AB4306" t="str">
        <f ca="1">+IFERROR(IF(Tabla2[[#This Row],[FECHA CESE/BAJA]]="","No Aplica",IF(AND(MONTH(Tabla2[[#This Row],[FECHA CESE/BAJA]])=MONTH(TODAY()-30),YEAR(Tabla2[[#This Row],[FECHA CESE/BAJA]])=YEAR(TODAY())),MONTH(TODAY()-30)&amp;"-"&amp;YEAR(TODAY()),"Borrar")),"No aplica")</f>
        <v>No Aplica</v>
      </c>
      <c r="AC4306" t="str">
        <f ca="1">+IFERROR(IF(Tabla2[[#This Row],[FECHA INICIO DE LABORES EN OBRA]]="","No Aplica",IF(AND(MONTH(Tabla2[[#This Row],[FECHA INICIO DE LABORES EN OBRA]])=MONTH(TODAY()-30),YEAR(Tabla2[[#This Row],[FECHA INICIO DE LABORES EN OBRA]])=YEAR(TODAY())),MONTH(TODAY()-30)&amp;"-"&amp;YEAR(TODAY()),"No Aplica")),"No Aplica")</f>
        <v>No Aplica</v>
      </c>
    </row>
    <row r="4307" spans="1:29" x14ac:dyDescent="0.25">
      <c r="A4307" s="2"/>
      <c r="B4307" s="3"/>
      <c r="C4307" s="3"/>
      <c r="D4307" s="3"/>
      <c r="E4307" s="3"/>
      <c r="F4307" s="36"/>
      <c r="G4307" s="3"/>
      <c r="H4307" s="3"/>
      <c r="I4307" s="3"/>
      <c r="J4307" s="3"/>
      <c r="K4307" s="3"/>
      <c r="L4307" s="8"/>
      <c r="M4307" s="5"/>
      <c r="N4307" s="13"/>
      <c r="O4307" s="5"/>
      <c r="P4307" s="8"/>
      <c r="Q4307" s="9"/>
      <c r="R4307" s="9" t="str">
        <f>IFERROR(VLOOKUP(Tabla2[[#This Row],[CONTRATISTA PRNCIPAL]],Hoja1!$L$5:$M$9,2,FALSE),"CJV")</f>
        <v>CJV</v>
      </c>
      <c r="S4307" s="9" t="str">
        <f>IF(Tabla2[[#This Row],[EMPRESA]]=Tabla2[[#This Row],[CONTRATISTA PRNCIPAL]],"Principal","Secundaria")</f>
        <v>Principal</v>
      </c>
      <c r="T4307" s="10">
        <f>IFERROR(1/COUNTIF(Tabla2[CONTRATISTA PRNCIPAL],Tabla2[[#This Row],[CONTRATISTA PRNCIPAL]]),0)</f>
        <v>0</v>
      </c>
      <c r="U4307" s="33" t="str">
        <f ca="1">IF(((TODAY()-Tabla2[[#This Row],[FECHA NACIMIENTO]])/365)&lt;18,"Corregir", IF(((TODAY()-Tabla2[[#This Row],[FECHA NACIMIENTO]])/365)&gt;80, "Corregir",ROUNDDOWN(((TODAY()-Tabla2[[#This Row],[FECHA NACIMIENTO]])/365),0)))</f>
        <v>Corregir</v>
      </c>
      <c r="V430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07" s="34" t="str">
        <f ca="1">+IF(Tabla2[[#This Row],[Edad]]="Corregir","Corregir","Ok")</f>
        <v>Corregir</v>
      </c>
      <c r="X4307" s="10" t="str">
        <f>+IFERROR(VLOOKUP(Tabla2[[#This Row],[DISTRITO SEGÚN DNI]],Hoja1!$A$2:$B$55,2,FALSE),"No")</f>
        <v>No</v>
      </c>
      <c r="Y4307" s="10" t="str">
        <f>IF(OR(LOWER(Tabla2[[#This Row],[GENERO]])="masculino", LOWER(Tabla2[[#This Row],[GENERO]])="femenino"),"OK","Corregir")</f>
        <v>Corregir</v>
      </c>
      <c r="Z4307" s="10" t="str">
        <f>+IF(Tabla2[[#This Row],[Nro. DNI / CE]]="","Corregir",IF(LEN(Tabla2[[#This Row],[Nro. DNI / CE]])&gt;=8,"OK","Corregir"))</f>
        <v>Corregir</v>
      </c>
      <c r="AA4307" s="10">
        <f>COUNTIF(Tabla2[APELLIDOS Y NOMBRES],Tabla2[[#This Row],[APELLIDOS Y NOMBRES]])</f>
        <v>0</v>
      </c>
      <c r="AB4307" t="str">
        <f ca="1">+IFERROR(IF(Tabla2[[#This Row],[FECHA CESE/BAJA]]="","No Aplica",IF(AND(MONTH(Tabla2[[#This Row],[FECHA CESE/BAJA]])=MONTH(TODAY()-30),YEAR(Tabla2[[#This Row],[FECHA CESE/BAJA]])=YEAR(TODAY())),MONTH(TODAY()-30)&amp;"-"&amp;YEAR(TODAY()),"Borrar")),"No aplica")</f>
        <v>No Aplica</v>
      </c>
      <c r="AC4307" t="str">
        <f ca="1">+IFERROR(IF(Tabla2[[#This Row],[FECHA INICIO DE LABORES EN OBRA]]="","No Aplica",IF(AND(MONTH(Tabla2[[#This Row],[FECHA INICIO DE LABORES EN OBRA]])=MONTH(TODAY()-30),YEAR(Tabla2[[#This Row],[FECHA INICIO DE LABORES EN OBRA]])=YEAR(TODAY())),MONTH(TODAY()-30)&amp;"-"&amp;YEAR(TODAY()),"No Aplica")),"No Aplica")</f>
        <v>No Aplica</v>
      </c>
    </row>
    <row r="4308" spans="1:29" x14ac:dyDescent="0.25">
      <c r="A4308" s="2"/>
      <c r="B4308" s="3"/>
      <c r="C4308" s="3"/>
      <c r="D4308" s="3"/>
      <c r="E4308" s="3"/>
      <c r="F4308" s="36"/>
      <c r="G4308" s="3"/>
      <c r="H4308" s="3"/>
      <c r="I4308" s="3"/>
      <c r="J4308" s="3"/>
      <c r="K4308" s="3"/>
      <c r="L4308" s="8"/>
      <c r="M4308" s="5"/>
      <c r="N4308" s="13"/>
      <c r="O4308" s="5"/>
      <c r="P4308" s="8"/>
      <c r="Q4308" s="9"/>
      <c r="R4308" s="9" t="str">
        <f>IFERROR(VLOOKUP(Tabla2[[#This Row],[CONTRATISTA PRNCIPAL]],Hoja1!$L$5:$M$9,2,FALSE),"CJV")</f>
        <v>CJV</v>
      </c>
      <c r="S4308" s="9" t="str">
        <f>IF(Tabla2[[#This Row],[EMPRESA]]=Tabla2[[#This Row],[CONTRATISTA PRNCIPAL]],"Principal","Secundaria")</f>
        <v>Principal</v>
      </c>
      <c r="T4308" s="10">
        <f>IFERROR(1/COUNTIF(Tabla2[CONTRATISTA PRNCIPAL],Tabla2[[#This Row],[CONTRATISTA PRNCIPAL]]),0)</f>
        <v>0</v>
      </c>
      <c r="U4308" s="33" t="str">
        <f ca="1">IF(((TODAY()-Tabla2[[#This Row],[FECHA NACIMIENTO]])/365)&lt;18,"Corregir", IF(((TODAY()-Tabla2[[#This Row],[FECHA NACIMIENTO]])/365)&gt;80, "Corregir",ROUNDDOWN(((TODAY()-Tabla2[[#This Row],[FECHA NACIMIENTO]])/365),0)))</f>
        <v>Corregir</v>
      </c>
      <c r="V430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08" s="34" t="str">
        <f ca="1">+IF(Tabla2[[#This Row],[Edad]]="Corregir","Corregir","Ok")</f>
        <v>Corregir</v>
      </c>
      <c r="X4308" s="10" t="str">
        <f>+IFERROR(VLOOKUP(Tabla2[[#This Row],[DISTRITO SEGÚN DNI]],Hoja1!$A$2:$B$55,2,FALSE),"No")</f>
        <v>No</v>
      </c>
      <c r="Y4308" s="10" t="str">
        <f>IF(OR(LOWER(Tabla2[[#This Row],[GENERO]])="masculino", LOWER(Tabla2[[#This Row],[GENERO]])="femenino"),"OK","Corregir")</f>
        <v>Corregir</v>
      </c>
      <c r="Z4308" s="10" t="str">
        <f>+IF(Tabla2[[#This Row],[Nro. DNI / CE]]="","Corregir",IF(LEN(Tabla2[[#This Row],[Nro. DNI / CE]])&gt;=8,"OK","Corregir"))</f>
        <v>Corregir</v>
      </c>
      <c r="AA4308" s="10">
        <f>COUNTIF(Tabla2[APELLIDOS Y NOMBRES],Tabla2[[#This Row],[APELLIDOS Y NOMBRES]])</f>
        <v>0</v>
      </c>
      <c r="AB4308" t="str">
        <f ca="1">+IFERROR(IF(Tabla2[[#This Row],[FECHA CESE/BAJA]]="","No Aplica",IF(AND(MONTH(Tabla2[[#This Row],[FECHA CESE/BAJA]])=MONTH(TODAY()-30),YEAR(Tabla2[[#This Row],[FECHA CESE/BAJA]])=YEAR(TODAY())),MONTH(TODAY()-30)&amp;"-"&amp;YEAR(TODAY()),"Borrar")),"No aplica")</f>
        <v>No Aplica</v>
      </c>
      <c r="AC4308" t="str">
        <f ca="1">+IFERROR(IF(Tabla2[[#This Row],[FECHA INICIO DE LABORES EN OBRA]]="","No Aplica",IF(AND(MONTH(Tabla2[[#This Row],[FECHA INICIO DE LABORES EN OBRA]])=MONTH(TODAY()-30),YEAR(Tabla2[[#This Row],[FECHA INICIO DE LABORES EN OBRA]])=YEAR(TODAY())),MONTH(TODAY()-30)&amp;"-"&amp;YEAR(TODAY()),"No Aplica")),"No Aplica")</f>
        <v>No Aplica</v>
      </c>
    </row>
    <row r="4309" spans="1:29" x14ac:dyDescent="0.25">
      <c r="A4309" s="2"/>
      <c r="B4309" s="3"/>
      <c r="C4309" s="3"/>
      <c r="D4309" s="3"/>
      <c r="E4309" s="3"/>
      <c r="F4309" s="36"/>
      <c r="G4309" s="3"/>
      <c r="H4309" s="3"/>
      <c r="I4309" s="3"/>
      <c r="J4309" s="3"/>
      <c r="K4309" s="3"/>
      <c r="L4309" s="8"/>
      <c r="M4309" s="5"/>
      <c r="N4309" s="13"/>
      <c r="O4309" s="5"/>
      <c r="P4309" s="8"/>
      <c r="Q4309" s="9"/>
      <c r="R4309" s="9" t="str">
        <f>IFERROR(VLOOKUP(Tabla2[[#This Row],[CONTRATISTA PRNCIPAL]],Hoja1!$L$5:$M$9,2,FALSE),"CJV")</f>
        <v>CJV</v>
      </c>
      <c r="S4309" s="9" t="str">
        <f>IF(Tabla2[[#This Row],[EMPRESA]]=Tabla2[[#This Row],[CONTRATISTA PRNCIPAL]],"Principal","Secundaria")</f>
        <v>Principal</v>
      </c>
      <c r="T4309" s="10">
        <f>IFERROR(1/COUNTIF(Tabla2[CONTRATISTA PRNCIPAL],Tabla2[[#This Row],[CONTRATISTA PRNCIPAL]]),0)</f>
        <v>0</v>
      </c>
      <c r="U4309" s="33" t="str">
        <f ca="1">IF(((TODAY()-Tabla2[[#This Row],[FECHA NACIMIENTO]])/365)&lt;18,"Corregir", IF(((TODAY()-Tabla2[[#This Row],[FECHA NACIMIENTO]])/365)&gt;80, "Corregir",ROUNDDOWN(((TODAY()-Tabla2[[#This Row],[FECHA NACIMIENTO]])/365),0)))</f>
        <v>Corregir</v>
      </c>
      <c r="V430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09" s="34" t="str">
        <f ca="1">+IF(Tabla2[[#This Row],[Edad]]="Corregir","Corregir","Ok")</f>
        <v>Corregir</v>
      </c>
      <c r="X4309" s="10" t="str">
        <f>+IFERROR(VLOOKUP(Tabla2[[#This Row],[DISTRITO SEGÚN DNI]],Hoja1!$A$2:$B$55,2,FALSE),"No")</f>
        <v>No</v>
      </c>
      <c r="Y4309" s="10" t="str">
        <f>IF(OR(LOWER(Tabla2[[#This Row],[GENERO]])="masculino", LOWER(Tabla2[[#This Row],[GENERO]])="femenino"),"OK","Corregir")</f>
        <v>Corregir</v>
      </c>
      <c r="Z4309" s="10" t="str">
        <f>+IF(Tabla2[[#This Row],[Nro. DNI / CE]]="","Corregir",IF(LEN(Tabla2[[#This Row],[Nro. DNI / CE]])&gt;=8,"OK","Corregir"))</f>
        <v>Corregir</v>
      </c>
      <c r="AA4309" s="10">
        <f>COUNTIF(Tabla2[APELLIDOS Y NOMBRES],Tabla2[[#This Row],[APELLIDOS Y NOMBRES]])</f>
        <v>0</v>
      </c>
      <c r="AB4309" t="str">
        <f ca="1">+IFERROR(IF(Tabla2[[#This Row],[FECHA CESE/BAJA]]="","No Aplica",IF(AND(MONTH(Tabla2[[#This Row],[FECHA CESE/BAJA]])=MONTH(TODAY()-30),YEAR(Tabla2[[#This Row],[FECHA CESE/BAJA]])=YEAR(TODAY())),MONTH(TODAY()-30)&amp;"-"&amp;YEAR(TODAY()),"Borrar")),"No aplica")</f>
        <v>No Aplica</v>
      </c>
      <c r="AC4309" t="str">
        <f ca="1">+IFERROR(IF(Tabla2[[#This Row],[FECHA INICIO DE LABORES EN OBRA]]="","No Aplica",IF(AND(MONTH(Tabla2[[#This Row],[FECHA INICIO DE LABORES EN OBRA]])=MONTH(TODAY()-30),YEAR(Tabla2[[#This Row],[FECHA INICIO DE LABORES EN OBRA]])=YEAR(TODAY())),MONTH(TODAY()-30)&amp;"-"&amp;YEAR(TODAY()),"No Aplica")),"No Aplica")</f>
        <v>No Aplica</v>
      </c>
    </row>
    <row r="4310" spans="1:29" x14ac:dyDescent="0.25">
      <c r="A4310" s="2"/>
      <c r="B4310" s="3"/>
      <c r="C4310" s="3"/>
      <c r="D4310" s="3"/>
      <c r="E4310" s="3"/>
      <c r="F4310" s="36"/>
      <c r="G4310" s="3"/>
      <c r="H4310" s="3"/>
      <c r="I4310" s="3"/>
      <c r="J4310" s="3"/>
      <c r="K4310" s="3"/>
      <c r="L4310" s="8"/>
      <c r="M4310" s="5"/>
      <c r="N4310" s="13"/>
      <c r="O4310" s="5"/>
      <c r="P4310" s="8"/>
      <c r="Q4310" s="9"/>
      <c r="R4310" s="9" t="str">
        <f>IFERROR(VLOOKUP(Tabla2[[#This Row],[CONTRATISTA PRNCIPAL]],Hoja1!$L$5:$M$9,2,FALSE),"CJV")</f>
        <v>CJV</v>
      </c>
      <c r="S4310" s="9" t="str">
        <f>IF(Tabla2[[#This Row],[EMPRESA]]=Tabla2[[#This Row],[CONTRATISTA PRNCIPAL]],"Principal","Secundaria")</f>
        <v>Principal</v>
      </c>
      <c r="T4310" s="10">
        <f>IFERROR(1/COUNTIF(Tabla2[CONTRATISTA PRNCIPAL],Tabla2[[#This Row],[CONTRATISTA PRNCIPAL]]),0)</f>
        <v>0</v>
      </c>
      <c r="U4310" s="33" t="str">
        <f ca="1">IF(((TODAY()-Tabla2[[#This Row],[FECHA NACIMIENTO]])/365)&lt;18,"Corregir", IF(((TODAY()-Tabla2[[#This Row],[FECHA NACIMIENTO]])/365)&gt;80, "Corregir",ROUNDDOWN(((TODAY()-Tabla2[[#This Row],[FECHA NACIMIENTO]])/365),0)))</f>
        <v>Corregir</v>
      </c>
      <c r="V431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10" s="34" t="str">
        <f ca="1">+IF(Tabla2[[#This Row],[Edad]]="Corregir","Corregir","Ok")</f>
        <v>Corregir</v>
      </c>
      <c r="X4310" s="10" t="str">
        <f>+IFERROR(VLOOKUP(Tabla2[[#This Row],[DISTRITO SEGÚN DNI]],Hoja1!$A$2:$B$55,2,FALSE),"No")</f>
        <v>No</v>
      </c>
      <c r="Y4310" s="10" t="str">
        <f>IF(OR(LOWER(Tabla2[[#This Row],[GENERO]])="masculino", LOWER(Tabla2[[#This Row],[GENERO]])="femenino"),"OK","Corregir")</f>
        <v>Corregir</v>
      </c>
      <c r="Z4310" s="10" t="str">
        <f>+IF(Tabla2[[#This Row],[Nro. DNI / CE]]="","Corregir",IF(LEN(Tabla2[[#This Row],[Nro. DNI / CE]])&gt;=8,"OK","Corregir"))</f>
        <v>Corregir</v>
      </c>
      <c r="AA4310" s="10">
        <f>COUNTIF(Tabla2[APELLIDOS Y NOMBRES],Tabla2[[#This Row],[APELLIDOS Y NOMBRES]])</f>
        <v>0</v>
      </c>
      <c r="AB4310" t="str">
        <f ca="1">+IFERROR(IF(Tabla2[[#This Row],[FECHA CESE/BAJA]]="","No Aplica",IF(AND(MONTH(Tabla2[[#This Row],[FECHA CESE/BAJA]])=MONTH(TODAY()-30),YEAR(Tabla2[[#This Row],[FECHA CESE/BAJA]])=YEAR(TODAY())),MONTH(TODAY()-30)&amp;"-"&amp;YEAR(TODAY()),"Borrar")),"No aplica")</f>
        <v>No Aplica</v>
      </c>
      <c r="AC4310" t="str">
        <f ca="1">+IFERROR(IF(Tabla2[[#This Row],[FECHA INICIO DE LABORES EN OBRA]]="","No Aplica",IF(AND(MONTH(Tabla2[[#This Row],[FECHA INICIO DE LABORES EN OBRA]])=MONTH(TODAY()-30),YEAR(Tabla2[[#This Row],[FECHA INICIO DE LABORES EN OBRA]])=YEAR(TODAY())),MONTH(TODAY()-30)&amp;"-"&amp;YEAR(TODAY()),"No Aplica")),"No Aplica")</f>
        <v>No Aplica</v>
      </c>
    </row>
    <row r="4311" spans="1:29" x14ac:dyDescent="0.25">
      <c r="A4311" s="2"/>
      <c r="B4311" s="3"/>
      <c r="C4311" s="3"/>
      <c r="D4311" s="3"/>
      <c r="E4311" s="3"/>
      <c r="F4311" s="36"/>
      <c r="G4311" s="3"/>
      <c r="H4311" s="3"/>
      <c r="I4311" s="3"/>
      <c r="J4311" s="3"/>
      <c r="K4311" s="3"/>
      <c r="L4311" s="8"/>
      <c r="M4311" s="5"/>
      <c r="N4311" s="13"/>
      <c r="O4311" s="5"/>
      <c r="P4311" s="8"/>
      <c r="Q4311" s="9"/>
      <c r="R4311" s="9" t="str">
        <f>IFERROR(VLOOKUP(Tabla2[[#This Row],[CONTRATISTA PRNCIPAL]],Hoja1!$L$5:$M$9,2,FALSE),"CJV")</f>
        <v>CJV</v>
      </c>
      <c r="S4311" s="9" t="str">
        <f>IF(Tabla2[[#This Row],[EMPRESA]]=Tabla2[[#This Row],[CONTRATISTA PRNCIPAL]],"Principal","Secundaria")</f>
        <v>Principal</v>
      </c>
      <c r="T4311" s="10">
        <f>IFERROR(1/COUNTIF(Tabla2[CONTRATISTA PRNCIPAL],Tabla2[[#This Row],[CONTRATISTA PRNCIPAL]]),0)</f>
        <v>0</v>
      </c>
      <c r="U4311" s="33" t="str">
        <f ca="1">IF(((TODAY()-Tabla2[[#This Row],[FECHA NACIMIENTO]])/365)&lt;18,"Corregir", IF(((TODAY()-Tabla2[[#This Row],[FECHA NACIMIENTO]])/365)&gt;80, "Corregir",ROUNDDOWN(((TODAY()-Tabla2[[#This Row],[FECHA NACIMIENTO]])/365),0)))</f>
        <v>Corregir</v>
      </c>
      <c r="V431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11" s="34" t="str">
        <f ca="1">+IF(Tabla2[[#This Row],[Edad]]="Corregir","Corregir","Ok")</f>
        <v>Corregir</v>
      </c>
      <c r="X4311" s="10" t="str">
        <f>+IFERROR(VLOOKUP(Tabla2[[#This Row],[DISTRITO SEGÚN DNI]],Hoja1!$A$2:$B$55,2,FALSE),"No")</f>
        <v>No</v>
      </c>
      <c r="Y4311" s="10" t="str">
        <f>IF(OR(LOWER(Tabla2[[#This Row],[GENERO]])="masculino", LOWER(Tabla2[[#This Row],[GENERO]])="femenino"),"OK","Corregir")</f>
        <v>Corregir</v>
      </c>
      <c r="Z4311" s="10" t="str">
        <f>+IF(Tabla2[[#This Row],[Nro. DNI / CE]]="","Corregir",IF(LEN(Tabla2[[#This Row],[Nro. DNI / CE]])&gt;=8,"OK","Corregir"))</f>
        <v>Corregir</v>
      </c>
      <c r="AA4311" s="10">
        <f>COUNTIF(Tabla2[APELLIDOS Y NOMBRES],Tabla2[[#This Row],[APELLIDOS Y NOMBRES]])</f>
        <v>0</v>
      </c>
      <c r="AB4311" t="str">
        <f ca="1">+IFERROR(IF(Tabla2[[#This Row],[FECHA CESE/BAJA]]="","No Aplica",IF(AND(MONTH(Tabla2[[#This Row],[FECHA CESE/BAJA]])=MONTH(TODAY()-30),YEAR(Tabla2[[#This Row],[FECHA CESE/BAJA]])=YEAR(TODAY())),MONTH(TODAY()-30)&amp;"-"&amp;YEAR(TODAY()),"Borrar")),"No aplica")</f>
        <v>No Aplica</v>
      </c>
      <c r="AC4311" t="str">
        <f ca="1">+IFERROR(IF(Tabla2[[#This Row],[FECHA INICIO DE LABORES EN OBRA]]="","No Aplica",IF(AND(MONTH(Tabla2[[#This Row],[FECHA INICIO DE LABORES EN OBRA]])=MONTH(TODAY()-30),YEAR(Tabla2[[#This Row],[FECHA INICIO DE LABORES EN OBRA]])=YEAR(TODAY())),MONTH(TODAY()-30)&amp;"-"&amp;YEAR(TODAY()),"No Aplica")),"No Aplica")</f>
        <v>No Aplica</v>
      </c>
    </row>
    <row r="4312" spans="1:29" x14ac:dyDescent="0.25">
      <c r="A4312" s="2"/>
      <c r="B4312" s="3"/>
      <c r="C4312" s="3"/>
      <c r="D4312" s="3"/>
      <c r="E4312" s="3"/>
      <c r="F4312" s="36"/>
      <c r="G4312" s="3"/>
      <c r="H4312" s="3"/>
      <c r="I4312" s="3"/>
      <c r="J4312" s="3"/>
      <c r="K4312" s="3"/>
      <c r="L4312" s="8"/>
      <c r="M4312" s="5"/>
      <c r="N4312" s="13"/>
      <c r="O4312" s="5"/>
      <c r="P4312" s="8"/>
      <c r="Q4312" s="9"/>
      <c r="R4312" s="9" t="str">
        <f>IFERROR(VLOOKUP(Tabla2[[#This Row],[CONTRATISTA PRNCIPAL]],Hoja1!$L$5:$M$9,2,FALSE),"CJV")</f>
        <v>CJV</v>
      </c>
      <c r="S4312" s="9" t="str">
        <f>IF(Tabla2[[#This Row],[EMPRESA]]=Tabla2[[#This Row],[CONTRATISTA PRNCIPAL]],"Principal","Secundaria")</f>
        <v>Principal</v>
      </c>
      <c r="T4312" s="10">
        <f>IFERROR(1/COUNTIF(Tabla2[CONTRATISTA PRNCIPAL],Tabla2[[#This Row],[CONTRATISTA PRNCIPAL]]),0)</f>
        <v>0</v>
      </c>
      <c r="U4312" s="33" t="str">
        <f ca="1">IF(((TODAY()-Tabla2[[#This Row],[FECHA NACIMIENTO]])/365)&lt;18,"Corregir", IF(((TODAY()-Tabla2[[#This Row],[FECHA NACIMIENTO]])/365)&gt;80, "Corregir",ROUNDDOWN(((TODAY()-Tabla2[[#This Row],[FECHA NACIMIENTO]])/365),0)))</f>
        <v>Corregir</v>
      </c>
      <c r="V431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12" s="34" t="str">
        <f ca="1">+IF(Tabla2[[#This Row],[Edad]]="Corregir","Corregir","Ok")</f>
        <v>Corregir</v>
      </c>
      <c r="X4312" s="10" t="str">
        <f>+IFERROR(VLOOKUP(Tabla2[[#This Row],[DISTRITO SEGÚN DNI]],Hoja1!$A$2:$B$55,2,FALSE),"No")</f>
        <v>No</v>
      </c>
      <c r="Y4312" s="10" t="str">
        <f>IF(OR(LOWER(Tabla2[[#This Row],[GENERO]])="masculino", LOWER(Tabla2[[#This Row],[GENERO]])="femenino"),"OK","Corregir")</f>
        <v>Corregir</v>
      </c>
      <c r="Z4312" s="10" t="str">
        <f>+IF(Tabla2[[#This Row],[Nro. DNI / CE]]="","Corregir",IF(LEN(Tabla2[[#This Row],[Nro. DNI / CE]])&gt;=8,"OK","Corregir"))</f>
        <v>Corregir</v>
      </c>
      <c r="AA4312" s="10">
        <f>COUNTIF(Tabla2[APELLIDOS Y NOMBRES],Tabla2[[#This Row],[APELLIDOS Y NOMBRES]])</f>
        <v>0</v>
      </c>
      <c r="AB4312" t="str">
        <f ca="1">+IFERROR(IF(Tabla2[[#This Row],[FECHA CESE/BAJA]]="","No Aplica",IF(AND(MONTH(Tabla2[[#This Row],[FECHA CESE/BAJA]])=MONTH(TODAY()-30),YEAR(Tabla2[[#This Row],[FECHA CESE/BAJA]])=YEAR(TODAY())),MONTH(TODAY()-30)&amp;"-"&amp;YEAR(TODAY()),"Borrar")),"No aplica")</f>
        <v>No Aplica</v>
      </c>
      <c r="AC4312" t="str">
        <f ca="1">+IFERROR(IF(Tabla2[[#This Row],[FECHA INICIO DE LABORES EN OBRA]]="","No Aplica",IF(AND(MONTH(Tabla2[[#This Row],[FECHA INICIO DE LABORES EN OBRA]])=MONTH(TODAY()-30),YEAR(Tabla2[[#This Row],[FECHA INICIO DE LABORES EN OBRA]])=YEAR(TODAY())),MONTH(TODAY()-30)&amp;"-"&amp;YEAR(TODAY()),"No Aplica")),"No Aplica")</f>
        <v>No Aplica</v>
      </c>
    </row>
    <row r="4313" spans="1:29" x14ac:dyDescent="0.25">
      <c r="A4313" s="2"/>
      <c r="B4313" s="3"/>
      <c r="C4313" s="3"/>
      <c r="D4313" s="3"/>
      <c r="E4313" s="3"/>
      <c r="F4313" s="36"/>
      <c r="G4313" s="3"/>
      <c r="H4313" s="3"/>
      <c r="I4313" s="3"/>
      <c r="J4313" s="3"/>
      <c r="K4313" s="3"/>
      <c r="L4313" s="8"/>
      <c r="M4313" s="5"/>
      <c r="N4313" s="13"/>
      <c r="O4313" s="5"/>
      <c r="P4313" s="8"/>
      <c r="Q4313" s="9"/>
      <c r="R4313" s="9" t="str">
        <f>IFERROR(VLOOKUP(Tabla2[[#This Row],[CONTRATISTA PRNCIPAL]],Hoja1!$L$5:$M$9,2,FALSE),"CJV")</f>
        <v>CJV</v>
      </c>
      <c r="S4313" s="9" t="str">
        <f>IF(Tabla2[[#This Row],[EMPRESA]]=Tabla2[[#This Row],[CONTRATISTA PRNCIPAL]],"Principal","Secundaria")</f>
        <v>Principal</v>
      </c>
      <c r="T4313" s="10">
        <f>IFERROR(1/COUNTIF(Tabla2[CONTRATISTA PRNCIPAL],Tabla2[[#This Row],[CONTRATISTA PRNCIPAL]]),0)</f>
        <v>0</v>
      </c>
      <c r="U4313" s="33" t="str">
        <f ca="1">IF(((TODAY()-Tabla2[[#This Row],[FECHA NACIMIENTO]])/365)&lt;18,"Corregir", IF(((TODAY()-Tabla2[[#This Row],[FECHA NACIMIENTO]])/365)&gt;80, "Corregir",ROUNDDOWN(((TODAY()-Tabla2[[#This Row],[FECHA NACIMIENTO]])/365),0)))</f>
        <v>Corregir</v>
      </c>
      <c r="V431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13" s="34" t="str">
        <f ca="1">+IF(Tabla2[[#This Row],[Edad]]="Corregir","Corregir","Ok")</f>
        <v>Corregir</v>
      </c>
      <c r="X4313" s="10" t="str">
        <f>+IFERROR(VLOOKUP(Tabla2[[#This Row],[DISTRITO SEGÚN DNI]],Hoja1!$A$2:$B$55,2,FALSE),"No")</f>
        <v>No</v>
      </c>
      <c r="Y4313" s="10" t="str">
        <f>IF(OR(LOWER(Tabla2[[#This Row],[GENERO]])="masculino", LOWER(Tabla2[[#This Row],[GENERO]])="femenino"),"OK","Corregir")</f>
        <v>Corregir</v>
      </c>
      <c r="Z4313" s="10" t="str">
        <f>+IF(Tabla2[[#This Row],[Nro. DNI / CE]]="","Corregir",IF(LEN(Tabla2[[#This Row],[Nro. DNI / CE]])&gt;=8,"OK","Corregir"))</f>
        <v>Corregir</v>
      </c>
      <c r="AA4313" s="10">
        <f>COUNTIF(Tabla2[APELLIDOS Y NOMBRES],Tabla2[[#This Row],[APELLIDOS Y NOMBRES]])</f>
        <v>0</v>
      </c>
      <c r="AB4313" t="str">
        <f ca="1">+IFERROR(IF(Tabla2[[#This Row],[FECHA CESE/BAJA]]="","No Aplica",IF(AND(MONTH(Tabla2[[#This Row],[FECHA CESE/BAJA]])=MONTH(TODAY()-30),YEAR(Tabla2[[#This Row],[FECHA CESE/BAJA]])=YEAR(TODAY())),MONTH(TODAY()-30)&amp;"-"&amp;YEAR(TODAY()),"Borrar")),"No aplica")</f>
        <v>No Aplica</v>
      </c>
      <c r="AC4313" t="str">
        <f ca="1">+IFERROR(IF(Tabla2[[#This Row],[FECHA INICIO DE LABORES EN OBRA]]="","No Aplica",IF(AND(MONTH(Tabla2[[#This Row],[FECHA INICIO DE LABORES EN OBRA]])=MONTH(TODAY()-30),YEAR(Tabla2[[#This Row],[FECHA INICIO DE LABORES EN OBRA]])=YEAR(TODAY())),MONTH(TODAY()-30)&amp;"-"&amp;YEAR(TODAY()),"No Aplica")),"No Aplica")</f>
        <v>No Aplica</v>
      </c>
    </row>
    <row r="4314" spans="1:29" x14ac:dyDescent="0.25">
      <c r="A4314" s="2"/>
      <c r="B4314" s="3"/>
      <c r="C4314" s="3"/>
      <c r="D4314" s="3"/>
      <c r="E4314" s="3"/>
      <c r="F4314" s="36"/>
      <c r="G4314" s="3"/>
      <c r="H4314" s="3"/>
      <c r="I4314" s="3"/>
      <c r="J4314" s="3"/>
      <c r="K4314" s="3"/>
      <c r="L4314" s="8"/>
      <c r="M4314" s="5"/>
      <c r="N4314" s="13"/>
      <c r="O4314" s="5"/>
      <c r="P4314" s="8"/>
      <c r="Q4314" s="9"/>
      <c r="R4314" s="9" t="str">
        <f>IFERROR(VLOOKUP(Tabla2[[#This Row],[CONTRATISTA PRNCIPAL]],Hoja1!$L$5:$M$9,2,FALSE),"CJV")</f>
        <v>CJV</v>
      </c>
      <c r="S4314" s="9" t="str">
        <f>IF(Tabla2[[#This Row],[EMPRESA]]=Tabla2[[#This Row],[CONTRATISTA PRNCIPAL]],"Principal","Secundaria")</f>
        <v>Principal</v>
      </c>
      <c r="T4314" s="10">
        <f>IFERROR(1/COUNTIF(Tabla2[CONTRATISTA PRNCIPAL],Tabla2[[#This Row],[CONTRATISTA PRNCIPAL]]),0)</f>
        <v>0</v>
      </c>
      <c r="U4314" s="33" t="str">
        <f ca="1">IF(((TODAY()-Tabla2[[#This Row],[FECHA NACIMIENTO]])/365)&lt;18,"Corregir", IF(((TODAY()-Tabla2[[#This Row],[FECHA NACIMIENTO]])/365)&gt;80, "Corregir",ROUNDDOWN(((TODAY()-Tabla2[[#This Row],[FECHA NACIMIENTO]])/365),0)))</f>
        <v>Corregir</v>
      </c>
      <c r="V431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14" s="34" t="str">
        <f ca="1">+IF(Tabla2[[#This Row],[Edad]]="Corregir","Corregir","Ok")</f>
        <v>Corregir</v>
      </c>
      <c r="X4314" s="10" t="str">
        <f>+IFERROR(VLOOKUP(Tabla2[[#This Row],[DISTRITO SEGÚN DNI]],Hoja1!$A$2:$B$55,2,FALSE),"No")</f>
        <v>No</v>
      </c>
      <c r="Y4314" s="10" t="str">
        <f>IF(OR(LOWER(Tabla2[[#This Row],[GENERO]])="masculino", LOWER(Tabla2[[#This Row],[GENERO]])="femenino"),"OK","Corregir")</f>
        <v>Corregir</v>
      </c>
      <c r="Z4314" s="10" t="str">
        <f>+IF(Tabla2[[#This Row],[Nro. DNI / CE]]="","Corregir",IF(LEN(Tabla2[[#This Row],[Nro. DNI / CE]])&gt;=8,"OK","Corregir"))</f>
        <v>Corregir</v>
      </c>
      <c r="AA4314" s="10">
        <f>COUNTIF(Tabla2[APELLIDOS Y NOMBRES],Tabla2[[#This Row],[APELLIDOS Y NOMBRES]])</f>
        <v>0</v>
      </c>
      <c r="AB4314" t="str">
        <f ca="1">+IFERROR(IF(Tabla2[[#This Row],[FECHA CESE/BAJA]]="","No Aplica",IF(AND(MONTH(Tabla2[[#This Row],[FECHA CESE/BAJA]])=MONTH(TODAY()-30),YEAR(Tabla2[[#This Row],[FECHA CESE/BAJA]])=YEAR(TODAY())),MONTH(TODAY()-30)&amp;"-"&amp;YEAR(TODAY()),"Borrar")),"No aplica")</f>
        <v>No Aplica</v>
      </c>
      <c r="AC4314" t="str">
        <f ca="1">+IFERROR(IF(Tabla2[[#This Row],[FECHA INICIO DE LABORES EN OBRA]]="","No Aplica",IF(AND(MONTH(Tabla2[[#This Row],[FECHA INICIO DE LABORES EN OBRA]])=MONTH(TODAY()-30),YEAR(Tabla2[[#This Row],[FECHA INICIO DE LABORES EN OBRA]])=YEAR(TODAY())),MONTH(TODAY()-30)&amp;"-"&amp;YEAR(TODAY()),"No Aplica")),"No Aplica")</f>
        <v>No Aplica</v>
      </c>
    </row>
    <row r="4315" spans="1:29" x14ac:dyDescent="0.25">
      <c r="A4315" s="2"/>
      <c r="B4315" s="3"/>
      <c r="C4315" s="3"/>
      <c r="D4315" s="3"/>
      <c r="E4315" s="3"/>
      <c r="F4315" s="36"/>
      <c r="G4315" s="3"/>
      <c r="H4315" s="3"/>
      <c r="I4315" s="3"/>
      <c r="J4315" s="3"/>
      <c r="K4315" s="3"/>
      <c r="L4315" s="8"/>
      <c r="M4315" s="5"/>
      <c r="N4315" s="13"/>
      <c r="O4315" s="5"/>
      <c r="P4315" s="8"/>
      <c r="Q4315" s="9"/>
      <c r="R4315" s="9" t="str">
        <f>IFERROR(VLOOKUP(Tabla2[[#This Row],[CONTRATISTA PRNCIPAL]],Hoja1!$L$5:$M$9,2,FALSE),"CJV")</f>
        <v>CJV</v>
      </c>
      <c r="S4315" s="9" t="str">
        <f>IF(Tabla2[[#This Row],[EMPRESA]]=Tabla2[[#This Row],[CONTRATISTA PRNCIPAL]],"Principal","Secundaria")</f>
        <v>Principal</v>
      </c>
      <c r="T4315" s="10">
        <f>IFERROR(1/COUNTIF(Tabla2[CONTRATISTA PRNCIPAL],Tabla2[[#This Row],[CONTRATISTA PRNCIPAL]]),0)</f>
        <v>0</v>
      </c>
      <c r="U4315" s="33" t="str">
        <f ca="1">IF(((TODAY()-Tabla2[[#This Row],[FECHA NACIMIENTO]])/365)&lt;18,"Corregir", IF(((TODAY()-Tabla2[[#This Row],[FECHA NACIMIENTO]])/365)&gt;80, "Corregir",ROUNDDOWN(((TODAY()-Tabla2[[#This Row],[FECHA NACIMIENTO]])/365),0)))</f>
        <v>Corregir</v>
      </c>
      <c r="V431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15" s="34" t="str">
        <f ca="1">+IF(Tabla2[[#This Row],[Edad]]="Corregir","Corregir","Ok")</f>
        <v>Corregir</v>
      </c>
      <c r="X4315" s="10" t="str">
        <f>+IFERROR(VLOOKUP(Tabla2[[#This Row],[DISTRITO SEGÚN DNI]],Hoja1!$A$2:$B$55,2,FALSE),"No")</f>
        <v>No</v>
      </c>
      <c r="Y4315" s="10" t="str">
        <f>IF(OR(LOWER(Tabla2[[#This Row],[GENERO]])="masculino", LOWER(Tabla2[[#This Row],[GENERO]])="femenino"),"OK","Corregir")</f>
        <v>Corregir</v>
      </c>
      <c r="Z4315" s="10" t="str">
        <f>+IF(Tabla2[[#This Row],[Nro. DNI / CE]]="","Corregir",IF(LEN(Tabla2[[#This Row],[Nro. DNI / CE]])&gt;=8,"OK","Corregir"))</f>
        <v>Corregir</v>
      </c>
      <c r="AA4315" s="10">
        <f>COUNTIF(Tabla2[APELLIDOS Y NOMBRES],Tabla2[[#This Row],[APELLIDOS Y NOMBRES]])</f>
        <v>0</v>
      </c>
      <c r="AB4315" t="str">
        <f ca="1">+IFERROR(IF(Tabla2[[#This Row],[FECHA CESE/BAJA]]="","No Aplica",IF(AND(MONTH(Tabla2[[#This Row],[FECHA CESE/BAJA]])=MONTH(TODAY()-30),YEAR(Tabla2[[#This Row],[FECHA CESE/BAJA]])=YEAR(TODAY())),MONTH(TODAY()-30)&amp;"-"&amp;YEAR(TODAY()),"Borrar")),"No aplica")</f>
        <v>No Aplica</v>
      </c>
      <c r="AC4315" t="str">
        <f ca="1">+IFERROR(IF(Tabla2[[#This Row],[FECHA INICIO DE LABORES EN OBRA]]="","No Aplica",IF(AND(MONTH(Tabla2[[#This Row],[FECHA INICIO DE LABORES EN OBRA]])=MONTH(TODAY()-30),YEAR(Tabla2[[#This Row],[FECHA INICIO DE LABORES EN OBRA]])=YEAR(TODAY())),MONTH(TODAY()-30)&amp;"-"&amp;YEAR(TODAY()),"No Aplica")),"No Aplica")</f>
        <v>No Aplica</v>
      </c>
    </row>
    <row r="4316" spans="1:29" x14ac:dyDescent="0.25">
      <c r="A4316" s="2"/>
      <c r="B4316" s="3"/>
      <c r="C4316" s="3"/>
      <c r="D4316" s="3"/>
      <c r="E4316" s="3"/>
      <c r="F4316" s="36"/>
      <c r="G4316" s="3"/>
      <c r="H4316" s="3"/>
      <c r="I4316" s="3"/>
      <c r="J4316" s="3"/>
      <c r="K4316" s="3"/>
      <c r="L4316" s="8"/>
      <c r="M4316" s="5"/>
      <c r="N4316" s="13"/>
      <c r="O4316" s="5"/>
      <c r="P4316" s="8"/>
      <c r="Q4316" s="9"/>
      <c r="R4316" s="9" t="str">
        <f>IFERROR(VLOOKUP(Tabla2[[#This Row],[CONTRATISTA PRNCIPAL]],Hoja1!$L$5:$M$9,2,FALSE),"CJV")</f>
        <v>CJV</v>
      </c>
      <c r="S4316" s="9" t="str">
        <f>IF(Tabla2[[#This Row],[EMPRESA]]=Tabla2[[#This Row],[CONTRATISTA PRNCIPAL]],"Principal","Secundaria")</f>
        <v>Principal</v>
      </c>
      <c r="T4316" s="10">
        <f>IFERROR(1/COUNTIF(Tabla2[CONTRATISTA PRNCIPAL],Tabla2[[#This Row],[CONTRATISTA PRNCIPAL]]),0)</f>
        <v>0</v>
      </c>
      <c r="U4316" s="33" t="str">
        <f ca="1">IF(((TODAY()-Tabla2[[#This Row],[FECHA NACIMIENTO]])/365)&lt;18,"Corregir", IF(((TODAY()-Tabla2[[#This Row],[FECHA NACIMIENTO]])/365)&gt;80, "Corregir",ROUNDDOWN(((TODAY()-Tabla2[[#This Row],[FECHA NACIMIENTO]])/365),0)))</f>
        <v>Corregir</v>
      </c>
      <c r="V431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16" s="34" t="str">
        <f ca="1">+IF(Tabla2[[#This Row],[Edad]]="Corregir","Corregir","Ok")</f>
        <v>Corregir</v>
      </c>
      <c r="X4316" s="10" t="str">
        <f>+IFERROR(VLOOKUP(Tabla2[[#This Row],[DISTRITO SEGÚN DNI]],Hoja1!$A$2:$B$55,2,FALSE),"No")</f>
        <v>No</v>
      </c>
      <c r="Y4316" s="10" t="str">
        <f>IF(OR(LOWER(Tabla2[[#This Row],[GENERO]])="masculino", LOWER(Tabla2[[#This Row],[GENERO]])="femenino"),"OK","Corregir")</f>
        <v>Corregir</v>
      </c>
      <c r="Z4316" s="10" t="str">
        <f>+IF(Tabla2[[#This Row],[Nro. DNI / CE]]="","Corregir",IF(LEN(Tabla2[[#This Row],[Nro. DNI / CE]])&gt;=8,"OK","Corregir"))</f>
        <v>Corregir</v>
      </c>
      <c r="AA4316" s="10">
        <f>COUNTIF(Tabla2[APELLIDOS Y NOMBRES],Tabla2[[#This Row],[APELLIDOS Y NOMBRES]])</f>
        <v>0</v>
      </c>
      <c r="AB4316" t="str">
        <f ca="1">+IFERROR(IF(Tabla2[[#This Row],[FECHA CESE/BAJA]]="","No Aplica",IF(AND(MONTH(Tabla2[[#This Row],[FECHA CESE/BAJA]])=MONTH(TODAY()-30),YEAR(Tabla2[[#This Row],[FECHA CESE/BAJA]])=YEAR(TODAY())),MONTH(TODAY()-30)&amp;"-"&amp;YEAR(TODAY()),"Borrar")),"No aplica")</f>
        <v>No Aplica</v>
      </c>
      <c r="AC4316" t="str">
        <f ca="1">+IFERROR(IF(Tabla2[[#This Row],[FECHA INICIO DE LABORES EN OBRA]]="","No Aplica",IF(AND(MONTH(Tabla2[[#This Row],[FECHA INICIO DE LABORES EN OBRA]])=MONTH(TODAY()-30),YEAR(Tabla2[[#This Row],[FECHA INICIO DE LABORES EN OBRA]])=YEAR(TODAY())),MONTH(TODAY()-30)&amp;"-"&amp;YEAR(TODAY()),"No Aplica")),"No Aplica")</f>
        <v>No Aplica</v>
      </c>
    </row>
    <row r="4317" spans="1:29" x14ac:dyDescent="0.25">
      <c r="A4317" s="2"/>
      <c r="B4317" s="3"/>
      <c r="C4317" s="3"/>
      <c r="D4317" s="3"/>
      <c r="E4317" s="3"/>
      <c r="F4317" s="36"/>
      <c r="G4317" s="3"/>
      <c r="H4317" s="3"/>
      <c r="I4317" s="3"/>
      <c r="J4317" s="3"/>
      <c r="K4317" s="3"/>
      <c r="L4317" s="8"/>
      <c r="M4317" s="5"/>
      <c r="N4317" s="13"/>
      <c r="O4317" s="5"/>
      <c r="P4317" s="8"/>
      <c r="Q4317" s="9"/>
      <c r="R4317" s="9" t="str">
        <f>IFERROR(VLOOKUP(Tabla2[[#This Row],[CONTRATISTA PRNCIPAL]],Hoja1!$L$5:$M$9,2,FALSE),"CJV")</f>
        <v>CJV</v>
      </c>
      <c r="S4317" s="9" t="str">
        <f>IF(Tabla2[[#This Row],[EMPRESA]]=Tabla2[[#This Row],[CONTRATISTA PRNCIPAL]],"Principal","Secundaria")</f>
        <v>Principal</v>
      </c>
      <c r="T4317" s="10">
        <f>IFERROR(1/COUNTIF(Tabla2[CONTRATISTA PRNCIPAL],Tabla2[[#This Row],[CONTRATISTA PRNCIPAL]]),0)</f>
        <v>0</v>
      </c>
      <c r="U4317" s="33" t="str">
        <f ca="1">IF(((TODAY()-Tabla2[[#This Row],[FECHA NACIMIENTO]])/365)&lt;18,"Corregir", IF(((TODAY()-Tabla2[[#This Row],[FECHA NACIMIENTO]])/365)&gt;80, "Corregir",ROUNDDOWN(((TODAY()-Tabla2[[#This Row],[FECHA NACIMIENTO]])/365),0)))</f>
        <v>Corregir</v>
      </c>
      <c r="V431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17" s="34" t="str">
        <f ca="1">+IF(Tabla2[[#This Row],[Edad]]="Corregir","Corregir","Ok")</f>
        <v>Corregir</v>
      </c>
      <c r="X4317" s="10" t="str">
        <f>+IFERROR(VLOOKUP(Tabla2[[#This Row],[DISTRITO SEGÚN DNI]],Hoja1!$A$2:$B$55,2,FALSE),"No")</f>
        <v>No</v>
      </c>
      <c r="Y4317" s="10" t="str">
        <f>IF(OR(LOWER(Tabla2[[#This Row],[GENERO]])="masculino", LOWER(Tabla2[[#This Row],[GENERO]])="femenino"),"OK","Corregir")</f>
        <v>Corregir</v>
      </c>
      <c r="Z4317" s="10" t="str">
        <f>+IF(Tabla2[[#This Row],[Nro. DNI / CE]]="","Corregir",IF(LEN(Tabla2[[#This Row],[Nro. DNI / CE]])&gt;=8,"OK","Corregir"))</f>
        <v>Corregir</v>
      </c>
      <c r="AA4317" s="10">
        <f>COUNTIF(Tabla2[APELLIDOS Y NOMBRES],Tabla2[[#This Row],[APELLIDOS Y NOMBRES]])</f>
        <v>0</v>
      </c>
      <c r="AB4317" t="str">
        <f ca="1">+IFERROR(IF(Tabla2[[#This Row],[FECHA CESE/BAJA]]="","No Aplica",IF(AND(MONTH(Tabla2[[#This Row],[FECHA CESE/BAJA]])=MONTH(TODAY()-30),YEAR(Tabla2[[#This Row],[FECHA CESE/BAJA]])=YEAR(TODAY())),MONTH(TODAY()-30)&amp;"-"&amp;YEAR(TODAY()),"Borrar")),"No aplica")</f>
        <v>No Aplica</v>
      </c>
      <c r="AC4317" t="str">
        <f ca="1">+IFERROR(IF(Tabla2[[#This Row],[FECHA INICIO DE LABORES EN OBRA]]="","No Aplica",IF(AND(MONTH(Tabla2[[#This Row],[FECHA INICIO DE LABORES EN OBRA]])=MONTH(TODAY()-30),YEAR(Tabla2[[#This Row],[FECHA INICIO DE LABORES EN OBRA]])=YEAR(TODAY())),MONTH(TODAY()-30)&amp;"-"&amp;YEAR(TODAY()),"No Aplica")),"No Aplica")</f>
        <v>No Aplica</v>
      </c>
    </row>
    <row r="4318" spans="1:29" x14ac:dyDescent="0.25">
      <c r="A4318" s="2"/>
      <c r="B4318" s="3"/>
      <c r="C4318" s="3"/>
      <c r="D4318" s="3"/>
      <c r="E4318" s="3"/>
      <c r="F4318" s="36"/>
      <c r="G4318" s="3"/>
      <c r="H4318" s="3"/>
      <c r="I4318" s="3"/>
      <c r="J4318" s="3"/>
      <c r="K4318" s="3"/>
      <c r="L4318" s="8"/>
      <c r="M4318" s="5"/>
      <c r="N4318" s="13"/>
      <c r="O4318" s="5"/>
      <c r="P4318" s="8"/>
      <c r="Q4318" s="9"/>
      <c r="R4318" s="9" t="str">
        <f>IFERROR(VLOOKUP(Tabla2[[#This Row],[CONTRATISTA PRNCIPAL]],Hoja1!$L$5:$M$9,2,FALSE),"CJV")</f>
        <v>CJV</v>
      </c>
      <c r="S4318" s="9" t="str">
        <f>IF(Tabla2[[#This Row],[EMPRESA]]=Tabla2[[#This Row],[CONTRATISTA PRNCIPAL]],"Principal","Secundaria")</f>
        <v>Principal</v>
      </c>
      <c r="T4318" s="10">
        <f>IFERROR(1/COUNTIF(Tabla2[CONTRATISTA PRNCIPAL],Tabla2[[#This Row],[CONTRATISTA PRNCIPAL]]),0)</f>
        <v>0</v>
      </c>
      <c r="U4318" s="33" t="str">
        <f ca="1">IF(((TODAY()-Tabla2[[#This Row],[FECHA NACIMIENTO]])/365)&lt;18,"Corregir", IF(((TODAY()-Tabla2[[#This Row],[FECHA NACIMIENTO]])/365)&gt;80, "Corregir",ROUNDDOWN(((TODAY()-Tabla2[[#This Row],[FECHA NACIMIENTO]])/365),0)))</f>
        <v>Corregir</v>
      </c>
      <c r="V431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18" s="34" t="str">
        <f ca="1">+IF(Tabla2[[#This Row],[Edad]]="Corregir","Corregir","Ok")</f>
        <v>Corregir</v>
      </c>
      <c r="X4318" s="10" t="str">
        <f>+IFERROR(VLOOKUP(Tabla2[[#This Row],[DISTRITO SEGÚN DNI]],Hoja1!$A$2:$B$55,2,FALSE),"No")</f>
        <v>No</v>
      </c>
      <c r="Y4318" s="10" t="str">
        <f>IF(OR(LOWER(Tabla2[[#This Row],[GENERO]])="masculino", LOWER(Tabla2[[#This Row],[GENERO]])="femenino"),"OK","Corregir")</f>
        <v>Corregir</v>
      </c>
      <c r="Z4318" s="10" t="str">
        <f>+IF(Tabla2[[#This Row],[Nro. DNI / CE]]="","Corregir",IF(LEN(Tabla2[[#This Row],[Nro. DNI / CE]])&gt;=8,"OK","Corregir"))</f>
        <v>Corregir</v>
      </c>
      <c r="AA4318" s="10">
        <f>COUNTIF(Tabla2[APELLIDOS Y NOMBRES],Tabla2[[#This Row],[APELLIDOS Y NOMBRES]])</f>
        <v>0</v>
      </c>
      <c r="AB4318" t="str">
        <f ca="1">+IFERROR(IF(Tabla2[[#This Row],[FECHA CESE/BAJA]]="","No Aplica",IF(AND(MONTH(Tabla2[[#This Row],[FECHA CESE/BAJA]])=MONTH(TODAY()-30),YEAR(Tabla2[[#This Row],[FECHA CESE/BAJA]])=YEAR(TODAY())),MONTH(TODAY()-30)&amp;"-"&amp;YEAR(TODAY()),"Borrar")),"No aplica")</f>
        <v>No Aplica</v>
      </c>
      <c r="AC4318" t="str">
        <f ca="1">+IFERROR(IF(Tabla2[[#This Row],[FECHA INICIO DE LABORES EN OBRA]]="","No Aplica",IF(AND(MONTH(Tabla2[[#This Row],[FECHA INICIO DE LABORES EN OBRA]])=MONTH(TODAY()-30),YEAR(Tabla2[[#This Row],[FECHA INICIO DE LABORES EN OBRA]])=YEAR(TODAY())),MONTH(TODAY()-30)&amp;"-"&amp;YEAR(TODAY()),"No Aplica")),"No Aplica")</f>
        <v>No Aplica</v>
      </c>
    </row>
    <row r="4319" spans="1:29" x14ac:dyDescent="0.25">
      <c r="A4319" s="2"/>
      <c r="B4319" s="3"/>
      <c r="C4319" s="3"/>
      <c r="D4319" s="3"/>
      <c r="E4319" s="3"/>
      <c r="F4319" s="36"/>
      <c r="G4319" s="3"/>
      <c r="H4319" s="3"/>
      <c r="I4319" s="3"/>
      <c r="J4319" s="3"/>
      <c r="K4319" s="3"/>
      <c r="L4319" s="8"/>
      <c r="M4319" s="5"/>
      <c r="N4319" s="13"/>
      <c r="O4319" s="5"/>
      <c r="P4319" s="8"/>
      <c r="Q4319" s="9"/>
      <c r="R4319" s="9" t="str">
        <f>IFERROR(VLOOKUP(Tabla2[[#This Row],[CONTRATISTA PRNCIPAL]],Hoja1!$L$5:$M$9,2,FALSE),"CJV")</f>
        <v>CJV</v>
      </c>
      <c r="S4319" s="9" t="str">
        <f>IF(Tabla2[[#This Row],[EMPRESA]]=Tabla2[[#This Row],[CONTRATISTA PRNCIPAL]],"Principal","Secundaria")</f>
        <v>Principal</v>
      </c>
      <c r="T4319" s="10">
        <f>IFERROR(1/COUNTIF(Tabla2[CONTRATISTA PRNCIPAL],Tabla2[[#This Row],[CONTRATISTA PRNCIPAL]]),0)</f>
        <v>0</v>
      </c>
      <c r="U4319" s="33" t="str">
        <f ca="1">IF(((TODAY()-Tabla2[[#This Row],[FECHA NACIMIENTO]])/365)&lt;18,"Corregir", IF(((TODAY()-Tabla2[[#This Row],[FECHA NACIMIENTO]])/365)&gt;80, "Corregir",ROUNDDOWN(((TODAY()-Tabla2[[#This Row],[FECHA NACIMIENTO]])/365),0)))</f>
        <v>Corregir</v>
      </c>
      <c r="V431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19" s="34" t="str">
        <f ca="1">+IF(Tabla2[[#This Row],[Edad]]="Corregir","Corregir","Ok")</f>
        <v>Corregir</v>
      </c>
      <c r="X4319" s="10" t="str">
        <f>+IFERROR(VLOOKUP(Tabla2[[#This Row],[DISTRITO SEGÚN DNI]],Hoja1!$A$2:$B$55,2,FALSE),"No")</f>
        <v>No</v>
      </c>
      <c r="Y4319" s="10" t="str">
        <f>IF(OR(LOWER(Tabla2[[#This Row],[GENERO]])="masculino", LOWER(Tabla2[[#This Row],[GENERO]])="femenino"),"OK","Corregir")</f>
        <v>Corregir</v>
      </c>
      <c r="Z4319" s="10" t="str">
        <f>+IF(Tabla2[[#This Row],[Nro. DNI / CE]]="","Corregir",IF(LEN(Tabla2[[#This Row],[Nro. DNI / CE]])&gt;=8,"OK","Corregir"))</f>
        <v>Corregir</v>
      </c>
      <c r="AA4319" s="10">
        <f>COUNTIF(Tabla2[APELLIDOS Y NOMBRES],Tabla2[[#This Row],[APELLIDOS Y NOMBRES]])</f>
        <v>0</v>
      </c>
      <c r="AB4319" t="str">
        <f ca="1">+IFERROR(IF(Tabla2[[#This Row],[FECHA CESE/BAJA]]="","No Aplica",IF(AND(MONTH(Tabla2[[#This Row],[FECHA CESE/BAJA]])=MONTH(TODAY()-30),YEAR(Tabla2[[#This Row],[FECHA CESE/BAJA]])=YEAR(TODAY())),MONTH(TODAY()-30)&amp;"-"&amp;YEAR(TODAY()),"Borrar")),"No aplica")</f>
        <v>No Aplica</v>
      </c>
      <c r="AC4319" t="str">
        <f ca="1">+IFERROR(IF(Tabla2[[#This Row],[FECHA INICIO DE LABORES EN OBRA]]="","No Aplica",IF(AND(MONTH(Tabla2[[#This Row],[FECHA INICIO DE LABORES EN OBRA]])=MONTH(TODAY()-30),YEAR(Tabla2[[#This Row],[FECHA INICIO DE LABORES EN OBRA]])=YEAR(TODAY())),MONTH(TODAY()-30)&amp;"-"&amp;YEAR(TODAY()),"No Aplica")),"No Aplica")</f>
        <v>No Aplica</v>
      </c>
    </row>
    <row r="4320" spans="1:29" x14ac:dyDescent="0.25">
      <c r="A4320" s="2"/>
      <c r="B4320" s="3"/>
      <c r="C4320" s="3"/>
      <c r="D4320" s="3"/>
      <c r="E4320" s="3"/>
      <c r="F4320" s="36"/>
      <c r="G4320" s="3"/>
      <c r="H4320" s="3"/>
      <c r="I4320" s="3"/>
      <c r="J4320" s="3"/>
      <c r="K4320" s="3"/>
      <c r="L4320" s="8"/>
      <c r="M4320" s="5"/>
      <c r="N4320" s="13"/>
      <c r="O4320" s="5"/>
      <c r="P4320" s="8"/>
      <c r="Q4320" s="9"/>
      <c r="R4320" s="9" t="str">
        <f>IFERROR(VLOOKUP(Tabla2[[#This Row],[CONTRATISTA PRNCIPAL]],Hoja1!$L$5:$M$9,2,FALSE),"CJV")</f>
        <v>CJV</v>
      </c>
      <c r="S4320" s="9" t="str">
        <f>IF(Tabla2[[#This Row],[EMPRESA]]=Tabla2[[#This Row],[CONTRATISTA PRNCIPAL]],"Principal","Secundaria")</f>
        <v>Principal</v>
      </c>
      <c r="T4320" s="10">
        <f>IFERROR(1/COUNTIF(Tabla2[CONTRATISTA PRNCIPAL],Tabla2[[#This Row],[CONTRATISTA PRNCIPAL]]),0)</f>
        <v>0</v>
      </c>
      <c r="U4320" s="33" t="str">
        <f ca="1">IF(((TODAY()-Tabla2[[#This Row],[FECHA NACIMIENTO]])/365)&lt;18,"Corregir", IF(((TODAY()-Tabla2[[#This Row],[FECHA NACIMIENTO]])/365)&gt;80, "Corregir",ROUNDDOWN(((TODAY()-Tabla2[[#This Row],[FECHA NACIMIENTO]])/365),0)))</f>
        <v>Corregir</v>
      </c>
      <c r="V432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20" s="34" t="str">
        <f ca="1">+IF(Tabla2[[#This Row],[Edad]]="Corregir","Corregir","Ok")</f>
        <v>Corregir</v>
      </c>
      <c r="X4320" s="10" t="str">
        <f>+IFERROR(VLOOKUP(Tabla2[[#This Row],[DISTRITO SEGÚN DNI]],Hoja1!$A$2:$B$55,2,FALSE),"No")</f>
        <v>No</v>
      </c>
      <c r="Y4320" s="10" t="str">
        <f>IF(OR(LOWER(Tabla2[[#This Row],[GENERO]])="masculino", LOWER(Tabla2[[#This Row],[GENERO]])="femenino"),"OK","Corregir")</f>
        <v>Corregir</v>
      </c>
      <c r="Z4320" s="10" t="str">
        <f>+IF(Tabla2[[#This Row],[Nro. DNI / CE]]="","Corregir",IF(LEN(Tabla2[[#This Row],[Nro. DNI / CE]])&gt;=8,"OK","Corregir"))</f>
        <v>Corregir</v>
      </c>
      <c r="AA4320" s="10">
        <f>COUNTIF(Tabla2[APELLIDOS Y NOMBRES],Tabla2[[#This Row],[APELLIDOS Y NOMBRES]])</f>
        <v>0</v>
      </c>
      <c r="AB4320" t="str">
        <f ca="1">+IFERROR(IF(Tabla2[[#This Row],[FECHA CESE/BAJA]]="","No Aplica",IF(AND(MONTH(Tabla2[[#This Row],[FECHA CESE/BAJA]])=MONTH(TODAY()-30),YEAR(Tabla2[[#This Row],[FECHA CESE/BAJA]])=YEAR(TODAY())),MONTH(TODAY()-30)&amp;"-"&amp;YEAR(TODAY()),"Borrar")),"No aplica")</f>
        <v>No Aplica</v>
      </c>
      <c r="AC4320" t="str">
        <f ca="1">+IFERROR(IF(Tabla2[[#This Row],[FECHA INICIO DE LABORES EN OBRA]]="","No Aplica",IF(AND(MONTH(Tabla2[[#This Row],[FECHA INICIO DE LABORES EN OBRA]])=MONTH(TODAY()-30),YEAR(Tabla2[[#This Row],[FECHA INICIO DE LABORES EN OBRA]])=YEAR(TODAY())),MONTH(TODAY()-30)&amp;"-"&amp;YEAR(TODAY()),"No Aplica")),"No Aplica")</f>
        <v>No Aplica</v>
      </c>
    </row>
    <row r="4321" spans="1:29" x14ac:dyDescent="0.25">
      <c r="A4321" s="2"/>
      <c r="B4321" s="3"/>
      <c r="C4321" s="3"/>
      <c r="D4321" s="3"/>
      <c r="E4321" s="3"/>
      <c r="F4321" s="36"/>
      <c r="G4321" s="3"/>
      <c r="H4321" s="3"/>
      <c r="I4321" s="3"/>
      <c r="J4321" s="3"/>
      <c r="K4321" s="3"/>
      <c r="L4321" s="8"/>
      <c r="M4321" s="5"/>
      <c r="N4321" s="13"/>
      <c r="O4321" s="5"/>
      <c r="P4321" s="8"/>
      <c r="Q4321" s="9"/>
      <c r="R4321" s="9" t="str">
        <f>IFERROR(VLOOKUP(Tabla2[[#This Row],[CONTRATISTA PRNCIPAL]],Hoja1!$L$5:$M$9,2,FALSE),"CJV")</f>
        <v>CJV</v>
      </c>
      <c r="S4321" s="9" t="str">
        <f>IF(Tabla2[[#This Row],[EMPRESA]]=Tabla2[[#This Row],[CONTRATISTA PRNCIPAL]],"Principal","Secundaria")</f>
        <v>Principal</v>
      </c>
      <c r="T4321" s="10">
        <f>IFERROR(1/COUNTIF(Tabla2[CONTRATISTA PRNCIPAL],Tabla2[[#This Row],[CONTRATISTA PRNCIPAL]]),0)</f>
        <v>0</v>
      </c>
      <c r="U4321" s="33" t="str">
        <f ca="1">IF(((TODAY()-Tabla2[[#This Row],[FECHA NACIMIENTO]])/365)&lt;18,"Corregir", IF(((TODAY()-Tabla2[[#This Row],[FECHA NACIMIENTO]])/365)&gt;80, "Corregir",ROUNDDOWN(((TODAY()-Tabla2[[#This Row],[FECHA NACIMIENTO]])/365),0)))</f>
        <v>Corregir</v>
      </c>
      <c r="V432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21" s="34" t="str">
        <f ca="1">+IF(Tabla2[[#This Row],[Edad]]="Corregir","Corregir","Ok")</f>
        <v>Corregir</v>
      </c>
      <c r="X4321" s="10" t="str">
        <f>+IFERROR(VLOOKUP(Tabla2[[#This Row],[DISTRITO SEGÚN DNI]],Hoja1!$A$2:$B$55,2,FALSE),"No")</f>
        <v>No</v>
      </c>
      <c r="Y4321" s="10" t="str">
        <f>IF(OR(LOWER(Tabla2[[#This Row],[GENERO]])="masculino", LOWER(Tabla2[[#This Row],[GENERO]])="femenino"),"OK","Corregir")</f>
        <v>Corregir</v>
      </c>
      <c r="Z4321" s="10" t="str">
        <f>+IF(Tabla2[[#This Row],[Nro. DNI / CE]]="","Corregir",IF(LEN(Tabla2[[#This Row],[Nro. DNI / CE]])&gt;=8,"OK","Corregir"))</f>
        <v>Corregir</v>
      </c>
      <c r="AA4321" s="10">
        <f>COUNTIF(Tabla2[APELLIDOS Y NOMBRES],Tabla2[[#This Row],[APELLIDOS Y NOMBRES]])</f>
        <v>0</v>
      </c>
      <c r="AB4321" t="str">
        <f ca="1">+IFERROR(IF(Tabla2[[#This Row],[FECHA CESE/BAJA]]="","No Aplica",IF(AND(MONTH(Tabla2[[#This Row],[FECHA CESE/BAJA]])=MONTH(TODAY()-30),YEAR(Tabla2[[#This Row],[FECHA CESE/BAJA]])=YEAR(TODAY())),MONTH(TODAY()-30)&amp;"-"&amp;YEAR(TODAY()),"Borrar")),"No aplica")</f>
        <v>No Aplica</v>
      </c>
      <c r="AC4321" t="str">
        <f ca="1">+IFERROR(IF(Tabla2[[#This Row],[FECHA INICIO DE LABORES EN OBRA]]="","No Aplica",IF(AND(MONTH(Tabla2[[#This Row],[FECHA INICIO DE LABORES EN OBRA]])=MONTH(TODAY()-30),YEAR(Tabla2[[#This Row],[FECHA INICIO DE LABORES EN OBRA]])=YEAR(TODAY())),MONTH(TODAY()-30)&amp;"-"&amp;YEAR(TODAY()),"No Aplica")),"No Aplica")</f>
        <v>No Aplica</v>
      </c>
    </row>
    <row r="4322" spans="1:29" x14ac:dyDescent="0.25">
      <c r="A4322" s="2"/>
      <c r="B4322" s="3"/>
      <c r="C4322" s="3"/>
      <c r="D4322" s="3"/>
      <c r="E4322" s="3"/>
      <c r="F4322" s="36"/>
      <c r="G4322" s="3"/>
      <c r="H4322" s="3"/>
      <c r="I4322" s="3"/>
      <c r="J4322" s="3"/>
      <c r="K4322" s="3"/>
      <c r="L4322" s="8"/>
      <c r="M4322" s="5"/>
      <c r="N4322" s="13"/>
      <c r="O4322" s="5"/>
      <c r="P4322" s="8"/>
      <c r="Q4322" s="9"/>
      <c r="R4322" s="9" t="str">
        <f>IFERROR(VLOOKUP(Tabla2[[#This Row],[CONTRATISTA PRNCIPAL]],Hoja1!$L$5:$M$9,2,FALSE),"CJV")</f>
        <v>CJV</v>
      </c>
      <c r="S4322" s="9" t="str">
        <f>IF(Tabla2[[#This Row],[EMPRESA]]=Tabla2[[#This Row],[CONTRATISTA PRNCIPAL]],"Principal","Secundaria")</f>
        <v>Principal</v>
      </c>
      <c r="T4322" s="10">
        <f>IFERROR(1/COUNTIF(Tabla2[CONTRATISTA PRNCIPAL],Tabla2[[#This Row],[CONTRATISTA PRNCIPAL]]),0)</f>
        <v>0</v>
      </c>
      <c r="U4322" s="33" t="str">
        <f ca="1">IF(((TODAY()-Tabla2[[#This Row],[FECHA NACIMIENTO]])/365)&lt;18,"Corregir", IF(((TODAY()-Tabla2[[#This Row],[FECHA NACIMIENTO]])/365)&gt;80, "Corregir",ROUNDDOWN(((TODAY()-Tabla2[[#This Row],[FECHA NACIMIENTO]])/365),0)))</f>
        <v>Corregir</v>
      </c>
      <c r="V432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22" s="34" t="str">
        <f ca="1">+IF(Tabla2[[#This Row],[Edad]]="Corregir","Corregir","Ok")</f>
        <v>Corregir</v>
      </c>
      <c r="X4322" s="10" t="str">
        <f>+IFERROR(VLOOKUP(Tabla2[[#This Row],[DISTRITO SEGÚN DNI]],Hoja1!$A$2:$B$55,2,FALSE),"No")</f>
        <v>No</v>
      </c>
      <c r="Y4322" s="10" t="str">
        <f>IF(OR(LOWER(Tabla2[[#This Row],[GENERO]])="masculino", LOWER(Tabla2[[#This Row],[GENERO]])="femenino"),"OK","Corregir")</f>
        <v>Corregir</v>
      </c>
      <c r="Z4322" s="10" t="str">
        <f>+IF(Tabla2[[#This Row],[Nro. DNI / CE]]="","Corregir",IF(LEN(Tabla2[[#This Row],[Nro. DNI / CE]])&gt;=8,"OK","Corregir"))</f>
        <v>Corregir</v>
      </c>
      <c r="AA4322" s="10">
        <f>COUNTIF(Tabla2[APELLIDOS Y NOMBRES],Tabla2[[#This Row],[APELLIDOS Y NOMBRES]])</f>
        <v>0</v>
      </c>
      <c r="AB4322" t="str">
        <f ca="1">+IFERROR(IF(Tabla2[[#This Row],[FECHA CESE/BAJA]]="","No Aplica",IF(AND(MONTH(Tabla2[[#This Row],[FECHA CESE/BAJA]])=MONTH(TODAY()-30),YEAR(Tabla2[[#This Row],[FECHA CESE/BAJA]])=YEAR(TODAY())),MONTH(TODAY()-30)&amp;"-"&amp;YEAR(TODAY()),"Borrar")),"No aplica")</f>
        <v>No Aplica</v>
      </c>
      <c r="AC4322" t="str">
        <f ca="1">+IFERROR(IF(Tabla2[[#This Row],[FECHA INICIO DE LABORES EN OBRA]]="","No Aplica",IF(AND(MONTH(Tabla2[[#This Row],[FECHA INICIO DE LABORES EN OBRA]])=MONTH(TODAY()-30),YEAR(Tabla2[[#This Row],[FECHA INICIO DE LABORES EN OBRA]])=YEAR(TODAY())),MONTH(TODAY()-30)&amp;"-"&amp;YEAR(TODAY()),"No Aplica")),"No Aplica")</f>
        <v>No Aplica</v>
      </c>
    </row>
    <row r="4323" spans="1:29" x14ac:dyDescent="0.25">
      <c r="A4323" s="2"/>
      <c r="B4323" s="3"/>
      <c r="C4323" s="3"/>
      <c r="D4323" s="3"/>
      <c r="E4323" s="3"/>
      <c r="F4323" s="36"/>
      <c r="G4323" s="3"/>
      <c r="H4323" s="3"/>
      <c r="I4323" s="3"/>
      <c r="J4323" s="3"/>
      <c r="K4323" s="3"/>
      <c r="L4323" s="8"/>
      <c r="M4323" s="5"/>
      <c r="N4323" s="13"/>
      <c r="O4323" s="5"/>
      <c r="P4323" s="8"/>
      <c r="Q4323" s="9"/>
      <c r="R4323" s="9" t="str">
        <f>IFERROR(VLOOKUP(Tabla2[[#This Row],[CONTRATISTA PRNCIPAL]],Hoja1!$L$5:$M$9,2,FALSE),"CJV")</f>
        <v>CJV</v>
      </c>
      <c r="S4323" s="9" t="str">
        <f>IF(Tabla2[[#This Row],[EMPRESA]]=Tabla2[[#This Row],[CONTRATISTA PRNCIPAL]],"Principal","Secundaria")</f>
        <v>Principal</v>
      </c>
      <c r="T4323" s="10">
        <f>IFERROR(1/COUNTIF(Tabla2[CONTRATISTA PRNCIPAL],Tabla2[[#This Row],[CONTRATISTA PRNCIPAL]]),0)</f>
        <v>0</v>
      </c>
      <c r="U4323" s="33" t="str">
        <f ca="1">IF(((TODAY()-Tabla2[[#This Row],[FECHA NACIMIENTO]])/365)&lt;18,"Corregir", IF(((TODAY()-Tabla2[[#This Row],[FECHA NACIMIENTO]])/365)&gt;80, "Corregir",ROUNDDOWN(((TODAY()-Tabla2[[#This Row],[FECHA NACIMIENTO]])/365),0)))</f>
        <v>Corregir</v>
      </c>
      <c r="V432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23" s="34" t="str">
        <f ca="1">+IF(Tabla2[[#This Row],[Edad]]="Corregir","Corregir","Ok")</f>
        <v>Corregir</v>
      </c>
      <c r="X4323" s="10" t="str">
        <f>+IFERROR(VLOOKUP(Tabla2[[#This Row],[DISTRITO SEGÚN DNI]],Hoja1!$A$2:$B$55,2,FALSE),"No")</f>
        <v>No</v>
      </c>
      <c r="Y4323" s="10" t="str">
        <f>IF(OR(LOWER(Tabla2[[#This Row],[GENERO]])="masculino", LOWER(Tabla2[[#This Row],[GENERO]])="femenino"),"OK","Corregir")</f>
        <v>Corregir</v>
      </c>
      <c r="Z4323" s="10" t="str">
        <f>+IF(Tabla2[[#This Row],[Nro. DNI / CE]]="","Corregir",IF(LEN(Tabla2[[#This Row],[Nro. DNI / CE]])&gt;=8,"OK","Corregir"))</f>
        <v>Corregir</v>
      </c>
      <c r="AA4323" s="10">
        <f>COUNTIF(Tabla2[APELLIDOS Y NOMBRES],Tabla2[[#This Row],[APELLIDOS Y NOMBRES]])</f>
        <v>0</v>
      </c>
      <c r="AB4323" t="str">
        <f ca="1">+IFERROR(IF(Tabla2[[#This Row],[FECHA CESE/BAJA]]="","No Aplica",IF(AND(MONTH(Tabla2[[#This Row],[FECHA CESE/BAJA]])=MONTH(TODAY()-30),YEAR(Tabla2[[#This Row],[FECHA CESE/BAJA]])=YEAR(TODAY())),MONTH(TODAY()-30)&amp;"-"&amp;YEAR(TODAY()),"Borrar")),"No aplica")</f>
        <v>No Aplica</v>
      </c>
      <c r="AC4323" t="str">
        <f ca="1">+IFERROR(IF(Tabla2[[#This Row],[FECHA INICIO DE LABORES EN OBRA]]="","No Aplica",IF(AND(MONTH(Tabla2[[#This Row],[FECHA INICIO DE LABORES EN OBRA]])=MONTH(TODAY()-30),YEAR(Tabla2[[#This Row],[FECHA INICIO DE LABORES EN OBRA]])=YEAR(TODAY())),MONTH(TODAY()-30)&amp;"-"&amp;YEAR(TODAY()),"No Aplica")),"No Aplica")</f>
        <v>No Aplica</v>
      </c>
    </row>
    <row r="4324" spans="1:29" x14ac:dyDescent="0.25">
      <c r="A4324" s="2"/>
      <c r="B4324" s="3"/>
      <c r="C4324" s="3"/>
      <c r="D4324" s="3"/>
      <c r="E4324" s="3"/>
      <c r="F4324" s="36"/>
      <c r="G4324" s="3"/>
      <c r="H4324" s="3"/>
      <c r="I4324" s="3"/>
      <c r="J4324" s="3"/>
      <c r="K4324" s="3"/>
      <c r="L4324" s="8"/>
      <c r="M4324" s="5"/>
      <c r="N4324" s="13"/>
      <c r="O4324" s="5"/>
      <c r="P4324" s="8"/>
      <c r="Q4324" s="9"/>
      <c r="R4324" s="9" t="str">
        <f>IFERROR(VLOOKUP(Tabla2[[#This Row],[CONTRATISTA PRNCIPAL]],Hoja1!$L$5:$M$9,2,FALSE),"CJV")</f>
        <v>CJV</v>
      </c>
      <c r="S4324" s="9" t="str">
        <f>IF(Tabla2[[#This Row],[EMPRESA]]=Tabla2[[#This Row],[CONTRATISTA PRNCIPAL]],"Principal","Secundaria")</f>
        <v>Principal</v>
      </c>
      <c r="T4324" s="10">
        <f>IFERROR(1/COUNTIF(Tabla2[CONTRATISTA PRNCIPAL],Tabla2[[#This Row],[CONTRATISTA PRNCIPAL]]),0)</f>
        <v>0</v>
      </c>
      <c r="U4324" s="33" t="str">
        <f ca="1">IF(((TODAY()-Tabla2[[#This Row],[FECHA NACIMIENTO]])/365)&lt;18,"Corregir", IF(((TODAY()-Tabla2[[#This Row],[FECHA NACIMIENTO]])/365)&gt;80, "Corregir",ROUNDDOWN(((TODAY()-Tabla2[[#This Row],[FECHA NACIMIENTO]])/365),0)))</f>
        <v>Corregir</v>
      </c>
      <c r="V432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24" s="34" t="str">
        <f ca="1">+IF(Tabla2[[#This Row],[Edad]]="Corregir","Corregir","Ok")</f>
        <v>Corregir</v>
      </c>
      <c r="X4324" s="10" t="str">
        <f>+IFERROR(VLOOKUP(Tabla2[[#This Row],[DISTRITO SEGÚN DNI]],Hoja1!$A$2:$B$55,2,FALSE),"No")</f>
        <v>No</v>
      </c>
      <c r="Y4324" s="10" t="str">
        <f>IF(OR(LOWER(Tabla2[[#This Row],[GENERO]])="masculino", LOWER(Tabla2[[#This Row],[GENERO]])="femenino"),"OK","Corregir")</f>
        <v>Corregir</v>
      </c>
      <c r="Z4324" s="10" t="str">
        <f>+IF(Tabla2[[#This Row],[Nro. DNI / CE]]="","Corregir",IF(LEN(Tabla2[[#This Row],[Nro. DNI / CE]])&gt;=8,"OK","Corregir"))</f>
        <v>Corregir</v>
      </c>
      <c r="AA4324" s="10">
        <f>COUNTIF(Tabla2[APELLIDOS Y NOMBRES],Tabla2[[#This Row],[APELLIDOS Y NOMBRES]])</f>
        <v>0</v>
      </c>
      <c r="AB4324" t="str">
        <f ca="1">+IFERROR(IF(Tabla2[[#This Row],[FECHA CESE/BAJA]]="","No Aplica",IF(AND(MONTH(Tabla2[[#This Row],[FECHA CESE/BAJA]])=MONTH(TODAY()-30),YEAR(Tabla2[[#This Row],[FECHA CESE/BAJA]])=YEAR(TODAY())),MONTH(TODAY()-30)&amp;"-"&amp;YEAR(TODAY()),"Borrar")),"No aplica")</f>
        <v>No Aplica</v>
      </c>
      <c r="AC4324" t="str">
        <f ca="1">+IFERROR(IF(Tabla2[[#This Row],[FECHA INICIO DE LABORES EN OBRA]]="","No Aplica",IF(AND(MONTH(Tabla2[[#This Row],[FECHA INICIO DE LABORES EN OBRA]])=MONTH(TODAY()-30),YEAR(Tabla2[[#This Row],[FECHA INICIO DE LABORES EN OBRA]])=YEAR(TODAY())),MONTH(TODAY()-30)&amp;"-"&amp;YEAR(TODAY()),"No Aplica")),"No Aplica")</f>
        <v>No Aplica</v>
      </c>
    </row>
    <row r="4325" spans="1:29" x14ac:dyDescent="0.25">
      <c r="A4325" s="2"/>
      <c r="B4325" s="3"/>
      <c r="C4325" s="3"/>
      <c r="D4325" s="3"/>
      <c r="E4325" s="3"/>
      <c r="F4325" s="36"/>
      <c r="G4325" s="3"/>
      <c r="H4325" s="3"/>
      <c r="I4325" s="3"/>
      <c r="J4325" s="3"/>
      <c r="K4325" s="3"/>
      <c r="L4325" s="8"/>
      <c r="M4325" s="5"/>
      <c r="N4325" s="13"/>
      <c r="O4325" s="5"/>
      <c r="P4325" s="8"/>
      <c r="Q4325" s="9"/>
      <c r="R4325" s="9" t="str">
        <f>IFERROR(VLOOKUP(Tabla2[[#This Row],[CONTRATISTA PRNCIPAL]],Hoja1!$L$5:$M$9,2,FALSE),"CJV")</f>
        <v>CJV</v>
      </c>
      <c r="S4325" s="9" t="str">
        <f>IF(Tabla2[[#This Row],[EMPRESA]]=Tabla2[[#This Row],[CONTRATISTA PRNCIPAL]],"Principal","Secundaria")</f>
        <v>Principal</v>
      </c>
      <c r="T4325" s="10">
        <f>IFERROR(1/COUNTIF(Tabla2[CONTRATISTA PRNCIPAL],Tabla2[[#This Row],[CONTRATISTA PRNCIPAL]]),0)</f>
        <v>0</v>
      </c>
      <c r="U4325" s="33" t="str">
        <f ca="1">IF(((TODAY()-Tabla2[[#This Row],[FECHA NACIMIENTO]])/365)&lt;18,"Corregir", IF(((TODAY()-Tabla2[[#This Row],[FECHA NACIMIENTO]])/365)&gt;80, "Corregir",ROUNDDOWN(((TODAY()-Tabla2[[#This Row],[FECHA NACIMIENTO]])/365),0)))</f>
        <v>Corregir</v>
      </c>
      <c r="V432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25" s="34" t="str">
        <f ca="1">+IF(Tabla2[[#This Row],[Edad]]="Corregir","Corregir","Ok")</f>
        <v>Corregir</v>
      </c>
      <c r="X4325" s="10" t="str">
        <f>+IFERROR(VLOOKUP(Tabla2[[#This Row],[DISTRITO SEGÚN DNI]],Hoja1!$A$2:$B$55,2,FALSE),"No")</f>
        <v>No</v>
      </c>
      <c r="Y4325" s="10" t="str">
        <f>IF(OR(LOWER(Tabla2[[#This Row],[GENERO]])="masculino", LOWER(Tabla2[[#This Row],[GENERO]])="femenino"),"OK","Corregir")</f>
        <v>Corregir</v>
      </c>
      <c r="Z4325" s="10" t="str">
        <f>+IF(Tabla2[[#This Row],[Nro. DNI / CE]]="","Corregir",IF(LEN(Tabla2[[#This Row],[Nro. DNI / CE]])&gt;=8,"OK","Corregir"))</f>
        <v>Corregir</v>
      </c>
      <c r="AA4325" s="10">
        <f>COUNTIF(Tabla2[APELLIDOS Y NOMBRES],Tabla2[[#This Row],[APELLIDOS Y NOMBRES]])</f>
        <v>0</v>
      </c>
      <c r="AB4325" t="str">
        <f ca="1">+IFERROR(IF(Tabla2[[#This Row],[FECHA CESE/BAJA]]="","No Aplica",IF(AND(MONTH(Tabla2[[#This Row],[FECHA CESE/BAJA]])=MONTH(TODAY()-30),YEAR(Tabla2[[#This Row],[FECHA CESE/BAJA]])=YEAR(TODAY())),MONTH(TODAY()-30)&amp;"-"&amp;YEAR(TODAY()),"Borrar")),"No aplica")</f>
        <v>No Aplica</v>
      </c>
      <c r="AC4325" t="str">
        <f ca="1">+IFERROR(IF(Tabla2[[#This Row],[FECHA INICIO DE LABORES EN OBRA]]="","No Aplica",IF(AND(MONTH(Tabla2[[#This Row],[FECHA INICIO DE LABORES EN OBRA]])=MONTH(TODAY()-30),YEAR(Tabla2[[#This Row],[FECHA INICIO DE LABORES EN OBRA]])=YEAR(TODAY())),MONTH(TODAY()-30)&amp;"-"&amp;YEAR(TODAY()),"No Aplica")),"No Aplica")</f>
        <v>No Aplica</v>
      </c>
    </row>
    <row r="4326" spans="1:29" x14ac:dyDescent="0.25">
      <c r="A4326" s="2"/>
      <c r="B4326" s="3"/>
      <c r="C4326" s="3"/>
      <c r="D4326" s="3"/>
      <c r="E4326" s="3"/>
      <c r="F4326" s="36"/>
      <c r="G4326" s="3"/>
      <c r="H4326" s="3"/>
      <c r="I4326" s="3"/>
      <c r="J4326" s="3"/>
      <c r="K4326" s="3"/>
      <c r="L4326" s="8"/>
      <c r="M4326" s="5"/>
      <c r="N4326" s="13"/>
      <c r="O4326" s="5"/>
      <c r="P4326" s="8"/>
      <c r="Q4326" s="9"/>
      <c r="R4326" s="9" t="str">
        <f>IFERROR(VLOOKUP(Tabla2[[#This Row],[CONTRATISTA PRNCIPAL]],Hoja1!$L$5:$M$9,2,FALSE),"CJV")</f>
        <v>CJV</v>
      </c>
      <c r="S4326" s="9" t="str">
        <f>IF(Tabla2[[#This Row],[EMPRESA]]=Tabla2[[#This Row],[CONTRATISTA PRNCIPAL]],"Principal","Secundaria")</f>
        <v>Principal</v>
      </c>
      <c r="T4326" s="10">
        <f>IFERROR(1/COUNTIF(Tabla2[CONTRATISTA PRNCIPAL],Tabla2[[#This Row],[CONTRATISTA PRNCIPAL]]),0)</f>
        <v>0</v>
      </c>
      <c r="U4326" s="33" t="str">
        <f ca="1">IF(((TODAY()-Tabla2[[#This Row],[FECHA NACIMIENTO]])/365)&lt;18,"Corregir", IF(((TODAY()-Tabla2[[#This Row],[FECHA NACIMIENTO]])/365)&gt;80, "Corregir",ROUNDDOWN(((TODAY()-Tabla2[[#This Row],[FECHA NACIMIENTO]])/365),0)))</f>
        <v>Corregir</v>
      </c>
      <c r="V432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26" s="34" t="str">
        <f ca="1">+IF(Tabla2[[#This Row],[Edad]]="Corregir","Corregir","Ok")</f>
        <v>Corregir</v>
      </c>
      <c r="X4326" s="10" t="str">
        <f>+IFERROR(VLOOKUP(Tabla2[[#This Row],[DISTRITO SEGÚN DNI]],Hoja1!$A$2:$B$55,2,FALSE),"No")</f>
        <v>No</v>
      </c>
      <c r="Y4326" s="10" t="str">
        <f>IF(OR(LOWER(Tabla2[[#This Row],[GENERO]])="masculino", LOWER(Tabla2[[#This Row],[GENERO]])="femenino"),"OK","Corregir")</f>
        <v>Corregir</v>
      </c>
      <c r="Z4326" s="10" t="str">
        <f>+IF(Tabla2[[#This Row],[Nro. DNI / CE]]="","Corregir",IF(LEN(Tabla2[[#This Row],[Nro. DNI / CE]])&gt;=8,"OK","Corregir"))</f>
        <v>Corregir</v>
      </c>
      <c r="AA4326" s="10">
        <f>COUNTIF(Tabla2[APELLIDOS Y NOMBRES],Tabla2[[#This Row],[APELLIDOS Y NOMBRES]])</f>
        <v>0</v>
      </c>
      <c r="AB4326" t="str">
        <f ca="1">+IFERROR(IF(Tabla2[[#This Row],[FECHA CESE/BAJA]]="","No Aplica",IF(AND(MONTH(Tabla2[[#This Row],[FECHA CESE/BAJA]])=MONTH(TODAY()-30),YEAR(Tabla2[[#This Row],[FECHA CESE/BAJA]])=YEAR(TODAY())),MONTH(TODAY()-30)&amp;"-"&amp;YEAR(TODAY()),"Borrar")),"No aplica")</f>
        <v>No Aplica</v>
      </c>
      <c r="AC4326" t="str">
        <f ca="1">+IFERROR(IF(Tabla2[[#This Row],[FECHA INICIO DE LABORES EN OBRA]]="","No Aplica",IF(AND(MONTH(Tabla2[[#This Row],[FECHA INICIO DE LABORES EN OBRA]])=MONTH(TODAY()-30),YEAR(Tabla2[[#This Row],[FECHA INICIO DE LABORES EN OBRA]])=YEAR(TODAY())),MONTH(TODAY()-30)&amp;"-"&amp;YEAR(TODAY()),"No Aplica")),"No Aplica")</f>
        <v>No Aplica</v>
      </c>
    </row>
    <row r="4327" spans="1:29" x14ac:dyDescent="0.25">
      <c r="A4327" s="2"/>
      <c r="B4327" s="3"/>
      <c r="C4327" s="3"/>
      <c r="D4327" s="3"/>
      <c r="E4327" s="3"/>
      <c r="F4327" s="36"/>
      <c r="G4327" s="3"/>
      <c r="H4327" s="3"/>
      <c r="I4327" s="3"/>
      <c r="J4327" s="3"/>
      <c r="K4327" s="3"/>
      <c r="L4327" s="8"/>
      <c r="M4327" s="5"/>
      <c r="N4327" s="13"/>
      <c r="O4327" s="5"/>
      <c r="P4327" s="8"/>
      <c r="Q4327" s="9"/>
      <c r="R4327" s="9" t="str">
        <f>IFERROR(VLOOKUP(Tabla2[[#This Row],[CONTRATISTA PRNCIPAL]],Hoja1!$L$5:$M$9,2,FALSE),"CJV")</f>
        <v>CJV</v>
      </c>
      <c r="S4327" s="9" t="str">
        <f>IF(Tabla2[[#This Row],[EMPRESA]]=Tabla2[[#This Row],[CONTRATISTA PRNCIPAL]],"Principal","Secundaria")</f>
        <v>Principal</v>
      </c>
      <c r="T4327" s="10">
        <f>IFERROR(1/COUNTIF(Tabla2[CONTRATISTA PRNCIPAL],Tabla2[[#This Row],[CONTRATISTA PRNCIPAL]]),0)</f>
        <v>0</v>
      </c>
      <c r="U4327" s="33" t="str">
        <f ca="1">IF(((TODAY()-Tabla2[[#This Row],[FECHA NACIMIENTO]])/365)&lt;18,"Corregir", IF(((TODAY()-Tabla2[[#This Row],[FECHA NACIMIENTO]])/365)&gt;80, "Corregir",ROUNDDOWN(((TODAY()-Tabla2[[#This Row],[FECHA NACIMIENTO]])/365),0)))</f>
        <v>Corregir</v>
      </c>
      <c r="V432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27" s="34" t="str">
        <f ca="1">+IF(Tabla2[[#This Row],[Edad]]="Corregir","Corregir","Ok")</f>
        <v>Corregir</v>
      </c>
      <c r="X4327" s="10" t="str">
        <f>+IFERROR(VLOOKUP(Tabla2[[#This Row],[DISTRITO SEGÚN DNI]],Hoja1!$A$2:$B$55,2,FALSE),"No")</f>
        <v>No</v>
      </c>
      <c r="Y4327" s="10" t="str">
        <f>IF(OR(LOWER(Tabla2[[#This Row],[GENERO]])="masculino", LOWER(Tabla2[[#This Row],[GENERO]])="femenino"),"OK","Corregir")</f>
        <v>Corregir</v>
      </c>
      <c r="Z4327" s="10" t="str">
        <f>+IF(Tabla2[[#This Row],[Nro. DNI / CE]]="","Corregir",IF(LEN(Tabla2[[#This Row],[Nro. DNI / CE]])&gt;=8,"OK","Corregir"))</f>
        <v>Corregir</v>
      </c>
      <c r="AA4327" s="10">
        <f>COUNTIF(Tabla2[APELLIDOS Y NOMBRES],Tabla2[[#This Row],[APELLIDOS Y NOMBRES]])</f>
        <v>0</v>
      </c>
      <c r="AB4327" t="str">
        <f ca="1">+IFERROR(IF(Tabla2[[#This Row],[FECHA CESE/BAJA]]="","No Aplica",IF(AND(MONTH(Tabla2[[#This Row],[FECHA CESE/BAJA]])=MONTH(TODAY()-30),YEAR(Tabla2[[#This Row],[FECHA CESE/BAJA]])=YEAR(TODAY())),MONTH(TODAY()-30)&amp;"-"&amp;YEAR(TODAY()),"Borrar")),"No aplica")</f>
        <v>No Aplica</v>
      </c>
      <c r="AC4327" t="str">
        <f ca="1">+IFERROR(IF(Tabla2[[#This Row],[FECHA INICIO DE LABORES EN OBRA]]="","No Aplica",IF(AND(MONTH(Tabla2[[#This Row],[FECHA INICIO DE LABORES EN OBRA]])=MONTH(TODAY()-30),YEAR(Tabla2[[#This Row],[FECHA INICIO DE LABORES EN OBRA]])=YEAR(TODAY())),MONTH(TODAY()-30)&amp;"-"&amp;YEAR(TODAY()),"No Aplica")),"No Aplica")</f>
        <v>No Aplica</v>
      </c>
    </row>
    <row r="4328" spans="1:29" x14ac:dyDescent="0.25">
      <c r="A4328" s="2"/>
      <c r="B4328" s="3"/>
      <c r="C4328" s="3"/>
      <c r="D4328" s="3"/>
      <c r="E4328" s="3"/>
      <c r="F4328" s="36"/>
      <c r="G4328" s="3"/>
      <c r="H4328" s="3"/>
      <c r="I4328" s="3"/>
      <c r="J4328" s="3"/>
      <c r="K4328" s="3"/>
      <c r="L4328" s="8"/>
      <c r="M4328" s="5"/>
      <c r="N4328" s="13"/>
      <c r="O4328" s="5"/>
      <c r="P4328" s="8"/>
      <c r="Q4328" s="9"/>
      <c r="R4328" s="9" t="str">
        <f>IFERROR(VLOOKUP(Tabla2[[#This Row],[CONTRATISTA PRNCIPAL]],Hoja1!$L$5:$M$9,2,FALSE),"CJV")</f>
        <v>CJV</v>
      </c>
      <c r="S4328" s="9" t="str">
        <f>IF(Tabla2[[#This Row],[EMPRESA]]=Tabla2[[#This Row],[CONTRATISTA PRNCIPAL]],"Principal","Secundaria")</f>
        <v>Principal</v>
      </c>
      <c r="T4328" s="10">
        <f>IFERROR(1/COUNTIF(Tabla2[CONTRATISTA PRNCIPAL],Tabla2[[#This Row],[CONTRATISTA PRNCIPAL]]),0)</f>
        <v>0</v>
      </c>
      <c r="U4328" s="33" t="str">
        <f ca="1">IF(((TODAY()-Tabla2[[#This Row],[FECHA NACIMIENTO]])/365)&lt;18,"Corregir", IF(((TODAY()-Tabla2[[#This Row],[FECHA NACIMIENTO]])/365)&gt;80, "Corregir",ROUNDDOWN(((TODAY()-Tabla2[[#This Row],[FECHA NACIMIENTO]])/365),0)))</f>
        <v>Corregir</v>
      </c>
      <c r="V432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28" s="34" t="str">
        <f ca="1">+IF(Tabla2[[#This Row],[Edad]]="Corregir","Corregir","Ok")</f>
        <v>Corregir</v>
      </c>
      <c r="X4328" s="10" t="str">
        <f>+IFERROR(VLOOKUP(Tabla2[[#This Row],[DISTRITO SEGÚN DNI]],Hoja1!$A$2:$B$55,2,FALSE),"No")</f>
        <v>No</v>
      </c>
      <c r="Y4328" s="10" t="str">
        <f>IF(OR(LOWER(Tabla2[[#This Row],[GENERO]])="masculino", LOWER(Tabla2[[#This Row],[GENERO]])="femenino"),"OK","Corregir")</f>
        <v>Corregir</v>
      </c>
      <c r="Z4328" s="10" t="str">
        <f>+IF(Tabla2[[#This Row],[Nro. DNI / CE]]="","Corregir",IF(LEN(Tabla2[[#This Row],[Nro. DNI / CE]])&gt;=8,"OK","Corregir"))</f>
        <v>Corregir</v>
      </c>
      <c r="AA4328" s="10">
        <f>COUNTIF(Tabla2[APELLIDOS Y NOMBRES],Tabla2[[#This Row],[APELLIDOS Y NOMBRES]])</f>
        <v>0</v>
      </c>
      <c r="AB4328" t="str">
        <f ca="1">+IFERROR(IF(Tabla2[[#This Row],[FECHA CESE/BAJA]]="","No Aplica",IF(AND(MONTH(Tabla2[[#This Row],[FECHA CESE/BAJA]])=MONTH(TODAY()-30),YEAR(Tabla2[[#This Row],[FECHA CESE/BAJA]])=YEAR(TODAY())),MONTH(TODAY()-30)&amp;"-"&amp;YEAR(TODAY()),"Borrar")),"No aplica")</f>
        <v>No Aplica</v>
      </c>
      <c r="AC4328" t="str">
        <f ca="1">+IFERROR(IF(Tabla2[[#This Row],[FECHA INICIO DE LABORES EN OBRA]]="","No Aplica",IF(AND(MONTH(Tabla2[[#This Row],[FECHA INICIO DE LABORES EN OBRA]])=MONTH(TODAY()-30),YEAR(Tabla2[[#This Row],[FECHA INICIO DE LABORES EN OBRA]])=YEAR(TODAY())),MONTH(TODAY()-30)&amp;"-"&amp;YEAR(TODAY()),"No Aplica")),"No Aplica")</f>
        <v>No Aplica</v>
      </c>
    </row>
    <row r="4329" spans="1:29" x14ac:dyDescent="0.25">
      <c r="A4329" s="2"/>
      <c r="B4329" s="3"/>
      <c r="C4329" s="3"/>
      <c r="D4329" s="3"/>
      <c r="E4329" s="3"/>
      <c r="F4329" s="36"/>
      <c r="G4329" s="3"/>
      <c r="H4329" s="3"/>
      <c r="I4329" s="3"/>
      <c r="J4329" s="3"/>
      <c r="K4329" s="3"/>
      <c r="L4329" s="8"/>
      <c r="M4329" s="5"/>
      <c r="N4329" s="13"/>
      <c r="O4329" s="5"/>
      <c r="P4329" s="8"/>
      <c r="Q4329" s="9"/>
      <c r="R4329" s="9" t="str">
        <f>IFERROR(VLOOKUP(Tabla2[[#This Row],[CONTRATISTA PRNCIPAL]],Hoja1!$L$5:$M$9,2,FALSE),"CJV")</f>
        <v>CJV</v>
      </c>
      <c r="S4329" s="9" t="str">
        <f>IF(Tabla2[[#This Row],[EMPRESA]]=Tabla2[[#This Row],[CONTRATISTA PRNCIPAL]],"Principal","Secundaria")</f>
        <v>Principal</v>
      </c>
      <c r="T4329" s="10">
        <f>IFERROR(1/COUNTIF(Tabla2[CONTRATISTA PRNCIPAL],Tabla2[[#This Row],[CONTRATISTA PRNCIPAL]]),0)</f>
        <v>0</v>
      </c>
      <c r="U4329" s="33" t="str">
        <f ca="1">IF(((TODAY()-Tabla2[[#This Row],[FECHA NACIMIENTO]])/365)&lt;18,"Corregir", IF(((TODAY()-Tabla2[[#This Row],[FECHA NACIMIENTO]])/365)&gt;80, "Corregir",ROUNDDOWN(((TODAY()-Tabla2[[#This Row],[FECHA NACIMIENTO]])/365),0)))</f>
        <v>Corregir</v>
      </c>
      <c r="V432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29" s="34" t="str">
        <f ca="1">+IF(Tabla2[[#This Row],[Edad]]="Corregir","Corregir","Ok")</f>
        <v>Corregir</v>
      </c>
      <c r="X4329" s="10" t="str">
        <f>+IFERROR(VLOOKUP(Tabla2[[#This Row],[DISTRITO SEGÚN DNI]],Hoja1!$A$2:$B$55,2,FALSE),"No")</f>
        <v>No</v>
      </c>
      <c r="Y4329" s="10" t="str">
        <f>IF(OR(LOWER(Tabla2[[#This Row],[GENERO]])="masculino", LOWER(Tabla2[[#This Row],[GENERO]])="femenino"),"OK","Corregir")</f>
        <v>Corregir</v>
      </c>
      <c r="Z4329" s="10" t="str">
        <f>+IF(Tabla2[[#This Row],[Nro. DNI / CE]]="","Corregir",IF(LEN(Tabla2[[#This Row],[Nro. DNI / CE]])&gt;=8,"OK","Corregir"))</f>
        <v>Corregir</v>
      </c>
      <c r="AA4329" s="10">
        <f>COUNTIF(Tabla2[APELLIDOS Y NOMBRES],Tabla2[[#This Row],[APELLIDOS Y NOMBRES]])</f>
        <v>0</v>
      </c>
      <c r="AB4329" t="str">
        <f ca="1">+IFERROR(IF(Tabla2[[#This Row],[FECHA CESE/BAJA]]="","No Aplica",IF(AND(MONTH(Tabla2[[#This Row],[FECHA CESE/BAJA]])=MONTH(TODAY()-30),YEAR(Tabla2[[#This Row],[FECHA CESE/BAJA]])=YEAR(TODAY())),MONTH(TODAY()-30)&amp;"-"&amp;YEAR(TODAY()),"Borrar")),"No aplica")</f>
        <v>No Aplica</v>
      </c>
      <c r="AC4329" t="str">
        <f ca="1">+IFERROR(IF(Tabla2[[#This Row],[FECHA INICIO DE LABORES EN OBRA]]="","No Aplica",IF(AND(MONTH(Tabla2[[#This Row],[FECHA INICIO DE LABORES EN OBRA]])=MONTH(TODAY()-30),YEAR(Tabla2[[#This Row],[FECHA INICIO DE LABORES EN OBRA]])=YEAR(TODAY())),MONTH(TODAY()-30)&amp;"-"&amp;YEAR(TODAY()),"No Aplica")),"No Aplica")</f>
        <v>No Aplica</v>
      </c>
    </row>
    <row r="4330" spans="1:29" x14ac:dyDescent="0.25">
      <c r="A4330" s="2"/>
      <c r="B4330" s="3"/>
      <c r="C4330" s="3"/>
      <c r="D4330" s="3"/>
      <c r="E4330" s="3"/>
      <c r="F4330" s="36"/>
      <c r="G4330" s="3"/>
      <c r="H4330" s="3"/>
      <c r="I4330" s="3"/>
      <c r="J4330" s="3"/>
      <c r="K4330" s="3"/>
      <c r="L4330" s="8"/>
      <c r="M4330" s="5"/>
      <c r="N4330" s="13"/>
      <c r="O4330" s="5"/>
      <c r="P4330" s="8"/>
      <c r="Q4330" s="9"/>
      <c r="R4330" s="9" t="str">
        <f>IFERROR(VLOOKUP(Tabla2[[#This Row],[CONTRATISTA PRNCIPAL]],Hoja1!$L$5:$M$9,2,FALSE),"CJV")</f>
        <v>CJV</v>
      </c>
      <c r="S4330" s="9" t="str">
        <f>IF(Tabla2[[#This Row],[EMPRESA]]=Tabla2[[#This Row],[CONTRATISTA PRNCIPAL]],"Principal","Secundaria")</f>
        <v>Principal</v>
      </c>
      <c r="T4330" s="10">
        <f>IFERROR(1/COUNTIF(Tabla2[CONTRATISTA PRNCIPAL],Tabla2[[#This Row],[CONTRATISTA PRNCIPAL]]),0)</f>
        <v>0</v>
      </c>
      <c r="U4330" s="33" t="str">
        <f ca="1">IF(((TODAY()-Tabla2[[#This Row],[FECHA NACIMIENTO]])/365)&lt;18,"Corregir", IF(((TODAY()-Tabla2[[#This Row],[FECHA NACIMIENTO]])/365)&gt;80, "Corregir",ROUNDDOWN(((TODAY()-Tabla2[[#This Row],[FECHA NACIMIENTO]])/365),0)))</f>
        <v>Corregir</v>
      </c>
      <c r="V433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30" s="34" t="str">
        <f ca="1">+IF(Tabla2[[#This Row],[Edad]]="Corregir","Corregir","Ok")</f>
        <v>Corregir</v>
      </c>
      <c r="X4330" s="10" t="str">
        <f>+IFERROR(VLOOKUP(Tabla2[[#This Row],[DISTRITO SEGÚN DNI]],Hoja1!$A$2:$B$55,2,FALSE),"No")</f>
        <v>No</v>
      </c>
      <c r="Y4330" s="10" t="str">
        <f>IF(OR(LOWER(Tabla2[[#This Row],[GENERO]])="masculino", LOWER(Tabla2[[#This Row],[GENERO]])="femenino"),"OK","Corregir")</f>
        <v>Corregir</v>
      </c>
      <c r="Z4330" s="10" t="str">
        <f>+IF(Tabla2[[#This Row],[Nro. DNI / CE]]="","Corregir",IF(LEN(Tabla2[[#This Row],[Nro. DNI / CE]])&gt;=8,"OK","Corregir"))</f>
        <v>Corregir</v>
      </c>
      <c r="AA4330" s="10">
        <f>COUNTIF(Tabla2[APELLIDOS Y NOMBRES],Tabla2[[#This Row],[APELLIDOS Y NOMBRES]])</f>
        <v>0</v>
      </c>
      <c r="AB4330" t="str">
        <f ca="1">+IFERROR(IF(Tabla2[[#This Row],[FECHA CESE/BAJA]]="","No Aplica",IF(AND(MONTH(Tabla2[[#This Row],[FECHA CESE/BAJA]])=MONTH(TODAY()-30),YEAR(Tabla2[[#This Row],[FECHA CESE/BAJA]])=YEAR(TODAY())),MONTH(TODAY()-30)&amp;"-"&amp;YEAR(TODAY()),"Borrar")),"No aplica")</f>
        <v>No Aplica</v>
      </c>
      <c r="AC4330" t="str">
        <f ca="1">+IFERROR(IF(Tabla2[[#This Row],[FECHA INICIO DE LABORES EN OBRA]]="","No Aplica",IF(AND(MONTH(Tabla2[[#This Row],[FECHA INICIO DE LABORES EN OBRA]])=MONTH(TODAY()-30),YEAR(Tabla2[[#This Row],[FECHA INICIO DE LABORES EN OBRA]])=YEAR(TODAY())),MONTH(TODAY()-30)&amp;"-"&amp;YEAR(TODAY()),"No Aplica")),"No Aplica")</f>
        <v>No Aplica</v>
      </c>
    </row>
    <row r="4331" spans="1:29" x14ac:dyDescent="0.25">
      <c r="A4331" s="2"/>
      <c r="B4331" s="3"/>
      <c r="C4331" s="3"/>
      <c r="D4331" s="3"/>
      <c r="E4331" s="3"/>
      <c r="F4331" s="36"/>
      <c r="G4331" s="3"/>
      <c r="H4331" s="3"/>
      <c r="I4331" s="3"/>
      <c r="J4331" s="3"/>
      <c r="K4331" s="3"/>
      <c r="L4331" s="8"/>
      <c r="M4331" s="5"/>
      <c r="N4331" s="13"/>
      <c r="O4331" s="5"/>
      <c r="P4331" s="8"/>
      <c r="Q4331" s="9"/>
      <c r="R4331" s="9" t="str">
        <f>IFERROR(VLOOKUP(Tabla2[[#This Row],[CONTRATISTA PRNCIPAL]],Hoja1!$L$5:$M$9,2,FALSE),"CJV")</f>
        <v>CJV</v>
      </c>
      <c r="S4331" s="9" t="str">
        <f>IF(Tabla2[[#This Row],[EMPRESA]]=Tabla2[[#This Row],[CONTRATISTA PRNCIPAL]],"Principal","Secundaria")</f>
        <v>Principal</v>
      </c>
      <c r="T4331" s="10">
        <f>IFERROR(1/COUNTIF(Tabla2[CONTRATISTA PRNCIPAL],Tabla2[[#This Row],[CONTRATISTA PRNCIPAL]]),0)</f>
        <v>0</v>
      </c>
      <c r="U4331" s="33" t="str">
        <f ca="1">IF(((TODAY()-Tabla2[[#This Row],[FECHA NACIMIENTO]])/365)&lt;18,"Corregir", IF(((TODAY()-Tabla2[[#This Row],[FECHA NACIMIENTO]])/365)&gt;80, "Corregir",ROUNDDOWN(((TODAY()-Tabla2[[#This Row],[FECHA NACIMIENTO]])/365),0)))</f>
        <v>Corregir</v>
      </c>
      <c r="V433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31" s="34" t="str">
        <f ca="1">+IF(Tabla2[[#This Row],[Edad]]="Corregir","Corregir","Ok")</f>
        <v>Corregir</v>
      </c>
      <c r="X4331" s="10" t="str">
        <f>+IFERROR(VLOOKUP(Tabla2[[#This Row],[DISTRITO SEGÚN DNI]],Hoja1!$A$2:$B$55,2,FALSE),"No")</f>
        <v>No</v>
      </c>
      <c r="Y4331" s="10" t="str">
        <f>IF(OR(LOWER(Tabla2[[#This Row],[GENERO]])="masculino", LOWER(Tabla2[[#This Row],[GENERO]])="femenino"),"OK","Corregir")</f>
        <v>Corregir</v>
      </c>
      <c r="Z4331" s="10" t="str">
        <f>+IF(Tabla2[[#This Row],[Nro. DNI / CE]]="","Corregir",IF(LEN(Tabla2[[#This Row],[Nro. DNI / CE]])&gt;=8,"OK","Corregir"))</f>
        <v>Corregir</v>
      </c>
      <c r="AA4331" s="10">
        <f>COUNTIF(Tabla2[APELLIDOS Y NOMBRES],Tabla2[[#This Row],[APELLIDOS Y NOMBRES]])</f>
        <v>0</v>
      </c>
      <c r="AB4331" t="str">
        <f ca="1">+IFERROR(IF(Tabla2[[#This Row],[FECHA CESE/BAJA]]="","No Aplica",IF(AND(MONTH(Tabla2[[#This Row],[FECHA CESE/BAJA]])=MONTH(TODAY()-30),YEAR(Tabla2[[#This Row],[FECHA CESE/BAJA]])=YEAR(TODAY())),MONTH(TODAY()-30)&amp;"-"&amp;YEAR(TODAY()),"Borrar")),"No aplica")</f>
        <v>No Aplica</v>
      </c>
      <c r="AC4331" t="str">
        <f ca="1">+IFERROR(IF(Tabla2[[#This Row],[FECHA INICIO DE LABORES EN OBRA]]="","No Aplica",IF(AND(MONTH(Tabla2[[#This Row],[FECHA INICIO DE LABORES EN OBRA]])=MONTH(TODAY()-30),YEAR(Tabla2[[#This Row],[FECHA INICIO DE LABORES EN OBRA]])=YEAR(TODAY())),MONTH(TODAY()-30)&amp;"-"&amp;YEAR(TODAY()),"No Aplica")),"No Aplica")</f>
        <v>No Aplica</v>
      </c>
    </row>
    <row r="4332" spans="1:29" x14ac:dyDescent="0.25">
      <c r="A4332" s="2"/>
      <c r="B4332" s="3"/>
      <c r="C4332" s="3"/>
      <c r="D4332" s="3"/>
      <c r="E4332" s="3"/>
      <c r="F4332" s="36"/>
      <c r="G4332" s="3"/>
      <c r="H4332" s="3"/>
      <c r="I4332" s="3"/>
      <c r="J4332" s="3"/>
      <c r="K4332" s="3"/>
      <c r="L4332" s="8"/>
      <c r="M4332" s="5"/>
      <c r="N4332" s="13"/>
      <c r="O4332" s="5"/>
      <c r="P4332" s="8"/>
      <c r="Q4332" s="9"/>
      <c r="R4332" s="9" t="str">
        <f>IFERROR(VLOOKUP(Tabla2[[#This Row],[CONTRATISTA PRNCIPAL]],Hoja1!$L$5:$M$9,2,FALSE),"CJV")</f>
        <v>CJV</v>
      </c>
      <c r="S4332" s="9" t="str">
        <f>IF(Tabla2[[#This Row],[EMPRESA]]=Tabla2[[#This Row],[CONTRATISTA PRNCIPAL]],"Principal","Secundaria")</f>
        <v>Principal</v>
      </c>
      <c r="T4332" s="10">
        <f>IFERROR(1/COUNTIF(Tabla2[CONTRATISTA PRNCIPAL],Tabla2[[#This Row],[CONTRATISTA PRNCIPAL]]),0)</f>
        <v>0</v>
      </c>
      <c r="U4332" s="33" t="str">
        <f ca="1">IF(((TODAY()-Tabla2[[#This Row],[FECHA NACIMIENTO]])/365)&lt;18,"Corregir", IF(((TODAY()-Tabla2[[#This Row],[FECHA NACIMIENTO]])/365)&gt;80, "Corregir",ROUNDDOWN(((TODAY()-Tabla2[[#This Row],[FECHA NACIMIENTO]])/365),0)))</f>
        <v>Corregir</v>
      </c>
      <c r="V433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32" s="34" t="str">
        <f ca="1">+IF(Tabla2[[#This Row],[Edad]]="Corregir","Corregir","Ok")</f>
        <v>Corregir</v>
      </c>
      <c r="X4332" s="10" t="str">
        <f>+IFERROR(VLOOKUP(Tabla2[[#This Row],[DISTRITO SEGÚN DNI]],Hoja1!$A$2:$B$55,2,FALSE),"No")</f>
        <v>No</v>
      </c>
      <c r="Y4332" s="10" t="str">
        <f>IF(OR(LOWER(Tabla2[[#This Row],[GENERO]])="masculino", LOWER(Tabla2[[#This Row],[GENERO]])="femenino"),"OK","Corregir")</f>
        <v>Corregir</v>
      </c>
      <c r="Z4332" s="10" t="str">
        <f>+IF(Tabla2[[#This Row],[Nro. DNI / CE]]="","Corregir",IF(LEN(Tabla2[[#This Row],[Nro. DNI / CE]])&gt;=8,"OK","Corregir"))</f>
        <v>Corregir</v>
      </c>
      <c r="AA4332" s="10">
        <f>COUNTIF(Tabla2[APELLIDOS Y NOMBRES],Tabla2[[#This Row],[APELLIDOS Y NOMBRES]])</f>
        <v>0</v>
      </c>
      <c r="AB4332" t="str">
        <f ca="1">+IFERROR(IF(Tabla2[[#This Row],[FECHA CESE/BAJA]]="","No Aplica",IF(AND(MONTH(Tabla2[[#This Row],[FECHA CESE/BAJA]])=MONTH(TODAY()-30),YEAR(Tabla2[[#This Row],[FECHA CESE/BAJA]])=YEAR(TODAY())),MONTH(TODAY()-30)&amp;"-"&amp;YEAR(TODAY()),"Borrar")),"No aplica")</f>
        <v>No Aplica</v>
      </c>
      <c r="AC4332" t="str">
        <f ca="1">+IFERROR(IF(Tabla2[[#This Row],[FECHA INICIO DE LABORES EN OBRA]]="","No Aplica",IF(AND(MONTH(Tabla2[[#This Row],[FECHA INICIO DE LABORES EN OBRA]])=MONTH(TODAY()-30),YEAR(Tabla2[[#This Row],[FECHA INICIO DE LABORES EN OBRA]])=YEAR(TODAY())),MONTH(TODAY()-30)&amp;"-"&amp;YEAR(TODAY()),"No Aplica")),"No Aplica")</f>
        <v>No Aplica</v>
      </c>
    </row>
    <row r="4333" spans="1:29" x14ac:dyDescent="0.25">
      <c r="A4333" s="2"/>
      <c r="B4333" s="3"/>
      <c r="C4333" s="3"/>
      <c r="D4333" s="3"/>
      <c r="E4333" s="3"/>
      <c r="F4333" s="36"/>
      <c r="G4333" s="3"/>
      <c r="H4333" s="3"/>
      <c r="I4333" s="3"/>
      <c r="J4333" s="3"/>
      <c r="K4333" s="3"/>
      <c r="L4333" s="8"/>
      <c r="M4333" s="5"/>
      <c r="N4333" s="13"/>
      <c r="O4333" s="5"/>
      <c r="P4333" s="8"/>
      <c r="Q4333" s="9"/>
      <c r="R4333" s="9" t="str">
        <f>IFERROR(VLOOKUP(Tabla2[[#This Row],[CONTRATISTA PRNCIPAL]],Hoja1!$L$5:$M$9,2,FALSE),"CJV")</f>
        <v>CJV</v>
      </c>
      <c r="S4333" s="9" t="str">
        <f>IF(Tabla2[[#This Row],[EMPRESA]]=Tabla2[[#This Row],[CONTRATISTA PRNCIPAL]],"Principal","Secundaria")</f>
        <v>Principal</v>
      </c>
      <c r="T4333" s="10">
        <f>IFERROR(1/COUNTIF(Tabla2[CONTRATISTA PRNCIPAL],Tabla2[[#This Row],[CONTRATISTA PRNCIPAL]]),0)</f>
        <v>0</v>
      </c>
      <c r="U4333" s="33" t="str">
        <f ca="1">IF(((TODAY()-Tabla2[[#This Row],[FECHA NACIMIENTO]])/365)&lt;18,"Corregir", IF(((TODAY()-Tabla2[[#This Row],[FECHA NACIMIENTO]])/365)&gt;80, "Corregir",ROUNDDOWN(((TODAY()-Tabla2[[#This Row],[FECHA NACIMIENTO]])/365),0)))</f>
        <v>Corregir</v>
      </c>
      <c r="V433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33" s="34" t="str">
        <f ca="1">+IF(Tabla2[[#This Row],[Edad]]="Corregir","Corregir","Ok")</f>
        <v>Corregir</v>
      </c>
      <c r="X4333" s="10" t="str">
        <f>+IFERROR(VLOOKUP(Tabla2[[#This Row],[DISTRITO SEGÚN DNI]],Hoja1!$A$2:$B$55,2,FALSE),"No")</f>
        <v>No</v>
      </c>
      <c r="Y4333" s="10" t="str">
        <f>IF(OR(LOWER(Tabla2[[#This Row],[GENERO]])="masculino", LOWER(Tabla2[[#This Row],[GENERO]])="femenino"),"OK","Corregir")</f>
        <v>Corregir</v>
      </c>
      <c r="Z4333" s="10" t="str">
        <f>+IF(Tabla2[[#This Row],[Nro. DNI / CE]]="","Corregir",IF(LEN(Tabla2[[#This Row],[Nro. DNI / CE]])&gt;=8,"OK","Corregir"))</f>
        <v>Corregir</v>
      </c>
      <c r="AA4333" s="10">
        <f>COUNTIF(Tabla2[APELLIDOS Y NOMBRES],Tabla2[[#This Row],[APELLIDOS Y NOMBRES]])</f>
        <v>0</v>
      </c>
      <c r="AB4333" t="str">
        <f ca="1">+IFERROR(IF(Tabla2[[#This Row],[FECHA CESE/BAJA]]="","No Aplica",IF(AND(MONTH(Tabla2[[#This Row],[FECHA CESE/BAJA]])=MONTH(TODAY()-30),YEAR(Tabla2[[#This Row],[FECHA CESE/BAJA]])=YEAR(TODAY())),MONTH(TODAY()-30)&amp;"-"&amp;YEAR(TODAY()),"Borrar")),"No aplica")</f>
        <v>No Aplica</v>
      </c>
      <c r="AC4333" t="str">
        <f ca="1">+IFERROR(IF(Tabla2[[#This Row],[FECHA INICIO DE LABORES EN OBRA]]="","No Aplica",IF(AND(MONTH(Tabla2[[#This Row],[FECHA INICIO DE LABORES EN OBRA]])=MONTH(TODAY()-30),YEAR(Tabla2[[#This Row],[FECHA INICIO DE LABORES EN OBRA]])=YEAR(TODAY())),MONTH(TODAY()-30)&amp;"-"&amp;YEAR(TODAY()),"No Aplica")),"No Aplica")</f>
        <v>No Aplica</v>
      </c>
    </row>
    <row r="4334" spans="1:29" x14ac:dyDescent="0.25">
      <c r="A4334" s="2"/>
      <c r="B4334" s="3"/>
      <c r="C4334" s="3"/>
      <c r="D4334" s="3"/>
      <c r="E4334" s="3"/>
      <c r="F4334" s="36"/>
      <c r="G4334" s="3"/>
      <c r="H4334" s="3"/>
      <c r="I4334" s="3"/>
      <c r="J4334" s="3"/>
      <c r="K4334" s="3"/>
      <c r="L4334" s="8"/>
      <c r="M4334" s="5"/>
      <c r="N4334" s="13"/>
      <c r="O4334" s="5"/>
      <c r="P4334" s="8"/>
      <c r="Q4334" s="9"/>
      <c r="R4334" s="9" t="str">
        <f>IFERROR(VLOOKUP(Tabla2[[#This Row],[CONTRATISTA PRNCIPAL]],Hoja1!$L$5:$M$9,2,FALSE),"CJV")</f>
        <v>CJV</v>
      </c>
      <c r="S4334" s="9" t="str">
        <f>IF(Tabla2[[#This Row],[EMPRESA]]=Tabla2[[#This Row],[CONTRATISTA PRNCIPAL]],"Principal","Secundaria")</f>
        <v>Principal</v>
      </c>
      <c r="T4334" s="10">
        <f>IFERROR(1/COUNTIF(Tabla2[CONTRATISTA PRNCIPAL],Tabla2[[#This Row],[CONTRATISTA PRNCIPAL]]),0)</f>
        <v>0</v>
      </c>
      <c r="U4334" s="33" t="str">
        <f ca="1">IF(((TODAY()-Tabla2[[#This Row],[FECHA NACIMIENTO]])/365)&lt;18,"Corregir", IF(((TODAY()-Tabla2[[#This Row],[FECHA NACIMIENTO]])/365)&gt;80, "Corregir",ROUNDDOWN(((TODAY()-Tabla2[[#This Row],[FECHA NACIMIENTO]])/365),0)))</f>
        <v>Corregir</v>
      </c>
      <c r="V433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34" s="34" t="str">
        <f ca="1">+IF(Tabla2[[#This Row],[Edad]]="Corregir","Corregir","Ok")</f>
        <v>Corregir</v>
      </c>
      <c r="X4334" s="10" t="str">
        <f>+IFERROR(VLOOKUP(Tabla2[[#This Row],[DISTRITO SEGÚN DNI]],Hoja1!$A$2:$B$55,2,FALSE),"No")</f>
        <v>No</v>
      </c>
      <c r="Y4334" s="10" t="str">
        <f>IF(OR(LOWER(Tabla2[[#This Row],[GENERO]])="masculino", LOWER(Tabla2[[#This Row],[GENERO]])="femenino"),"OK","Corregir")</f>
        <v>Corregir</v>
      </c>
      <c r="Z4334" s="10" t="str">
        <f>+IF(Tabla2[[#This Row],[Nro. DNI / CE]]="","Corregir",IF(LEN(Tabla2[[#This Row],[Nro. DNI / CE]])&gt;=8,"OK","Corregir"))</f>
        <v>Corregir</v>
      </c>
      <c r="AA4334" s="10">
        <f>COUNTIF(Tabla2[APELLIDOS Y NOMBRES],Tabla2[[#This Row],[APELLIDOS Y NOMBRES]])</f>
        <v>0</v>
      </c>
      <c r="AB4334" t="str">
        <f ca="1">+IFERROR(IF(Tabla2[[#This Row],[FECHA CESE/BAJA]]="","No Aplica",IF(AND(MONTH(Tabla2[[#This Row],[FECHA CESE/BAJA]])=MONTH(TODAY()-30),YEAR(Tabla2[[#This Row],[FECHA CESE/BAJA]])=YEAR(TODAY())),MONTH(TODAY()-30)&amp;"-"&amp;YEAR(TODAY()),"Borrar")),"No aplica")</f>
        <v>No Aplica</v>
      </c>
      <c r="AC4334" t="str">
        <f ca="1">+IFERROR(IF(Tabla2[[#This Row],[FECHA INICIO DE LABORES EN OBRA]]="","No Aplica",IF(AND(MONTH(Tabla2[[#This Row],[FECHA INICIO DE LABORES EN OBRA]])=MONTH(TODAY()-30),YEAR(Tabla2[[#This Row],[FECHA INICIO DE LABORES EN OBRA]])=YEAR(TODAY())),MONTH(TODAY()-30)&amp;"-"&amp;YEAR(TODAY()),"No Aplica")),"No Aplica")</f>
        <v>No Aplica</v>
      </c>
    </row>
    <row r="4335" spans="1:29" x14ac:dyDescent="0.25">
      <c r="A4335" s="2"/>
      <c r="B4335" s="3"/>
      <c r="C4335" s="3"/>
      <c r="D4335" s="3"/>
      <c r="E4335" s="3"/>
      <c r="F4335" s="36"/>
      <c r="G4335" s="3"/>
      <c r="H4335" s="3"/>
      <c r="I4335" s="3"/>
      <c r="J4335" s="3"/>
      <c r="K4335" s="3"/>
      <c r="L4335" s="8"/>
      <c r="M4335" s="5"/>
      <c r="N4335" s="13"/>
      <c r="O4335" s="5"/>
      <c r="P4335" s="8"/>
      <c r="Q4335" s="9"/>
      <c r="R4335" s="9" t="str">
        <f>IFERROR(VLOOKUP(Tabla2[[#This Row],[CONTRATISTA PRNCIPAL]],Hoja1!$L$5:$M$9,2,FALSE),"CJV")</f>
        <v>CJV</v>
      </c>
      <c r="S4335" s="9" t="str">
        <f>IF(Tabla2[[#This Row],[EMPRESA]]=Tabla2[[#This Row],[CONTRATISTA PRNCIPAL]],"Principal","Secundaria")</f>
        <v>Principal</v>
      </c>
      <c r="T4335" s="10">
        <f>IFERROR(1/COUNTIF(Tabla2[CONTRATISTA PRNCIPAL],Tabla2[[#This Row],[CONTRATISTA PRNCIPAL]]),0)</f>
        <v>0</v>
      </c>
      <c r="U4335" s="33" t="str">
        <f ca="1">IF(((TODAY()-Tabla2[[#This Row],[FECHA NACIMIENTO]])/365)&lt;18,"Corregir", IF(((TODAY()-Tabla2[[#This Row],[FECHA NACIMIENTO]])/365)&gt;80, "Corregir",ROUNDDOWN(((TODAY()-Tabla2[[#This Row],[FECHA NACIMIENTO]])/365),0)))</f>
        <v>Corregir</v>
      </c>
      <c r="V433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35" s="34" t="str">
        <f ca="1">+IF(Tabla2[[#This Row],[Edad]]="Corregir","Corregir","Ok")</f>
        <v>Corregir</v>
      </c>
      <c r="X4335" s="10" t="str">
        <f>+IFERROR(VLOOKUP(Tabla2[[#This Row],[DISTRITO SEGÚN DNI]],Hoja1!$A$2:$B$55,2,FALSE),"No")</f>
        <v>No</v>
      </c>
      <c r="Y4335" s="10" t="str">
        <f>IF(OR(LOWER(Tabla2[[#This Row],[GENERO]])="masculino", LOWER(Tabla2[[#This Row],[GENERO]])="femenino"),"OK","Corregir")</f>
        <v>Corregir</v>
      </c>
      <c r="Z4335" s="10" t="str">
        <f>+IF(Tabla2[[#This Row],[Nro. DNI / CE]]="","Corregir",IF(LEN(Tabla2[[#This Row],[Nro. DNI / CE]])&gt;=8,"OK","Corregir"))</f>
        <v>Corregir</v>
      </c>
      <c r="AA4335" s="10">
        <f>COUNTIF(Tabla2[APELLIDOS Y NOMBRES],Tabla2[[#This Row],[APELLIDOS Y NOMBRES]])</f>
        <v>0</v>
      </c>
      <c r="AB4335" t="str">
        <f ca="1">+IFERROR(IF(Tabla2[[#This Row],[FECHA CESE/BAJA]]="","No Aplica",IF(AND(MONTH(Tabla2[[#This Row],[FECHA CESE/BAJA]])=MONTH(TODAY()-30),YEAR(Tabla2[[#This Row],[FECHA CESE/BAJA]])=YEAR(TODAY())),MONTH(TODAY()-30)&amp;"-"&amp;YEAR(TODAY()),"Borrar")),"No aplica")</f>
        <v>No Aplica</v>
      </c>
      <c r="AC4335" t="str">
        <f ca="1">+IFERROR(IF(Tabla2[[#This Row],[FECHA INICIO DE LABORES EN OBRA]]="","No Aplica",IF(AND(MONTH(Tabla2[[#This Row],[FECHA INICIO DE LABORES EN OBRA]])=MONTH(TODAY()-30),YEAR(Tabla2[[#This Row],[FECHA INICIO DE LABORES EN OBRA]])=YEAR(TODAY())),MONTH(TODAY()-30)&amp;"-"&amp;YEAR(TODAY()),"No Aplica")),"No Aplica")</f>
        <v>No Aplica</v>
      </c>
    </row>
    <row r="4336" spans="1:29" x14ac:dyDescent="0.25">
      <c r="A4336" s="2"/>
      <c r="B4336" s="3"/>
      <c r="C4336" s="3"/>
      <c r="D4336" s="3"/>
      <c r="E4336" s="3"/>
      <c r="F4336" s="36"/>
      <c r="G4336" s="3"/>
      <c r="H4336" s="3"/>
      <c r="I4336" s="3"/>
      <c r="J4336" s="3"/>
      <c r="K4336" s="3"/>
      <c r="L4336" s="8"/>
      <c r="M4336" s="5"/>
      <c r="N4336" s="13"/>
      <c r="O4336" s="5"/>
      <c r="P4336" s="8"/>
      <c r="Q4336" s="9"/>
      <c r="R4336" s="9" t="str">
        <f>IFERROR(VLOOKUP(Tabla2[[#This Row],[CONTRATISTA PRNCIPAL]],Hoja1!$L$5:$M$9,2,FALSE),"CJV")</f>
        <v>CJV</v>
      </c>
      <c r="S4336" s="9" t="str">
        <f>IF(Tabla2[[#This Row],[EMPRESA]]=Tabla2[[#This Row],[CONTRATISTA PRNCIPAL]],"Principal","Secundaria")</f>
        <v>Principal</v>
      </c>
      <c r="T4336" s="10">
        <f>IFERROR(1/COUNTIF(Tabla2[CONTRATISTA PRNCIPAL],Tabla2[[#This Row],[CONTRATISTA PRNCIPAL]]),0)</f>
        <v>0</v>
      </c>
      <c r="U4336" s="33" t="str">
        <f ca="1">IF(((TODAY()-Tabla2[[#This Row],[FECHA NACIMIENTO]])/365)&lt;18,"Corregir", IF(((TODAY()-Tabla2[[#This Row],[FECHA NACIMIENTO]])/365)&gt;80, "Corregir",ROUNDDOWN(((TODAY()-Tabla2[[#This Row],[FECHA NACIMIENTO]])/365),0)))</f>
        <v>Corregir</v>
      </c>
      <c r="V433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36" s="34" t="str">
        <f ca="1">+IF(Tabla2[[#This Row],[Edad]]="Corregir","Corregir","Ok")</f>
        <v>Corregir</v>
      </c>
      <c r="X4336" s="10" t="str">
        <f>+IFERROR(VLOOKUP(Tabla2[[#This Row],[DISTRITO SEGÚN DNI]],Hoja1!$A$2:$B$55,2,FALSE),"No")</f>
        <v>No</v>
      </c>
      <c r="Y4336" s="10" t="str">
        <f>IF(OR(LOWER(Tabla2[[#This Row],[GENERO]])="masculino", LOWER(Tabla2[[#This Row],[GENERO]])="femenino"),"OK","Corregir")</f>
        <v>Corregir</v>
      </c>
      <c r="Z4336" s="10" t="str">
        <f>+IF(Tabla2[[#This Row],[Nro. DNI / CE]]="","Corregir",IF(LEN(Tabla2[[#This Row],[Nro. DNI / CE]])&gt;=8,"OK","Corregir"))</f>
        <v>Corregir</v>
      </c>
      <c r="AA4336" s="10">
        <f>COUNTIF(Tabla2[APELLIDOS Y NOMBRES],Tabla2[[#This Row],[APELLIDOS Y NOMBRES]])</f>
        <v>0</v>
      </c>
      <c r="AB4336" t="str">
        <f ca="1">+IFERROR(IF(Tabla2[[#This Row],[FECHA CESE/BAJA]]="","No Aplica",IF(AND(MONTH(Tabla2[[#This Row],[FECHA CESE/BAJA]])=MONTH(TODAY()-30),YEAR(Tabla2[[#This Row],[FECHA CESE/BAJA]])=YEAR(TODAY())),MONTH(TODAY()-30)&amp;"-"&amp;YEAR(TODAY()),"Borrar")),"No aplica")</f>
        <v>No Aplica</v>
      </c>
      <c r="AC4336" t="str">
        <f ca="1">+IFERROR(IF(Tabla2[[#This Row],[FECHA INICIO DE LABORES EN OBRA]]="","No Aplica",IF(AND(MONTH(Tabla2[[#This Row],[FECHA INICIO DE LABORES EN OBRA]])=MONTH(TODAY()-30),YEAR(Tabla2[[#This Row],[FECHA INICIO DE LABORES EN OBRA]])=YEAR(TODAY())),MONTH(TODAY()-30)&amp;"-"&amp;YEAR(TODAY()),"No Aplica")),"No Aplica")</f>
        <v>No Aplica</v>
      </c>
    </row>
    <row r="4337" spans="1:29" x14ac:dyDescent="0.25">
      <c r="A4337" s="2"/>
      <c r="B4337" s="3"/>
      <c r="C4337" s="3"/>
      <c r="D4337" s="3"/>
      <c r="E4337" s="3"/>
      <c r="F4337" s="36"/>
      <c r="G4337" s="3"/>
      <c r="H4337" s="3"/>
      <c r="I4337" s="3"/>
      <c r="J4337" s="3"/>
      <c r="K4337" s="3"/>
      <c r="L4337" s="8"/>
      <c r="M4337" s="5"/>
      <c r="N4337" s="13"/>
      <c r="O4337" s="5"/>
      <c r="P4337" s="8"/>
      <c r="Q4337" s="9"/>
      <c r="R4337" s="9" t="str">
        <f>IFERROR(VLOOKUP(Tabla2[[#This Row],[CONTRATISTA PRNCIPAL]],Hoja1!$L$5:$M$9,2,FALSE),"CJV")</f>
        <v>CJV</v>
      </c>
      <c r="S4337" s="9" t="str">
        <f>IF(Tabla2[[#This Row],[EMPRESA]]=Tabla2[[#This Row],[CONTRATISTA PRNCIPAL]],"Principal","Secundaria")</f>
        <v>Principal</v>
      </c>
      <c r="T4337" s="10">
        <f>IFERROR(1/COUNTIF(Tabla2[CONTRATISTA PRNCIPAL],Tabla2[[#This Row],[CONTRATISTA PRNCIPAL]]),0)</f>
        <v>0</v>
      </c>
      <c r="U4337" s="33" t="str">
        <f ca="1">IF(((TODAY()-Tabla2[[#This Row],[FECHA NACIMIENTO]])/365)&lt;18,"Corregir", IF(((TODAY()-Tabla2[[#This Row],[FECHA NACIMIENTO]])/365)&gt;80, "Corregir",ROUNDDOWN(((TODAY()-Tabla2[[#This Row],[FECHA NACIMIENTO]])/365),0)))</f>
        <v>Corregir</v>
      </c>
      <c r="V433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37" s="34" t="str">
        <f ca="1">+IF(Tabla2[[#This Row],[Edad]]="Corregir","Corregir","Ok")</f>
        <v>Corregir</v>
      </c>
      <c r="X4337" s="10" t="str">
        <f>+IFERROR(VLOOKUP(Tabla2[[#This Row],[DISTRITO SEGÚN DNI]],Hoja1!$A$2:$B$55,2,FALSE),"No")</f>
        <v>No</v>
      </c>
      <c r="Y4337" s="10" t="str">
        <f>IF(OR(LOWER(Tabla2[[#This Row],[GENERO]])="masculino", LOWER(Tabla2[[#This Row],[GENERO]])="femenino"),"OK","Corregir")</f>
        <v>Corregir</v>
      </c>
      <c r="Z4337" s="10" t="str">
        <f>+IF(Tabla2[[#This Row],[Nro. DNI / CE]]="","Corregir",IF(LEN(Tabla2[[#This Row],[Nro. DNI / CE]])&gt;=8,"OK","Corregir"))</f>
        <v>Corregir</v>
      </c>
      <c r="AA4337" s="10">
        <f>COUNTIF(Tabla2[APELLIDOS Y NOMBRES],Tabla2[[#This Row],[APELLIDOS Y NOMBRES]])</f>
        <v>0</v>
      </c>
      <c r="AB4337" t="str">
        <f ca="1">+IFERROR(IF(Tabla2[[#This Row],[FECHA CESE/BAJA]]="","No Aplica",IF(AND(MONTH(Tabla2[[#This Row],[FECHA CESE/BAJA]])=MONTH(TODAY()-30),YEAR(Tabla2[[#This Row],[FECHA CESE/BAJA]])=YEAR(TODAY())),MONTH(TODAY()-30)&amp;"-"&amp;YEAR(TODAY()),"Borrar")),"No aplica")</f>
        <v>No Aplica</v>
      </c>
      <c r="AC4337" t="str">
        <f ca="1">+IFERROR(IF(Tabla2[[#This Row],[FECHA INICIO DE LABORES EN OBRA]]="","No Aplica",IF(AND(MONTH(Tabla2[[#This Row],[FECHA INICIO DE LABORES EN OBRA]])=MONTH(TODAY()-30),YEAR(Tabla2[[#This Row],[FECHA INICIO DE LABORES EN OBRA]])=YEAR(TODAY())),MONTH(TODAY()-30)&amp;"-"&amp;YEAR(TODAY()),"No Aplica")),"No Aplica")</f>
        <v>No Aplica</v>
      </c>
    </row>
    <row r="4338" spans="1:29" x14ac:dyDescent="0.25">
      <c r="A4338" s="2"/>
      <c r="B4338" s="3"/>
      <c r="C4338" s="3"/>
      <c r="D4338" s="3"/>
      <c r="E4338" s="3"/>
      <c r="F4338" s="36"/>
      <c r="G4338" s="3"/>
      <c r="H4338" s="3"/>
      <c r="I4338" s="3"/>
      <c r="J4338" s="3"/>
      <c r="K4338" s="3"/>
      <c r="L4338" s="8"/>
      <c r="M4338" s="5"/>
      <c r="N4338" s="13"/>
      <c r="O4338" s="5"/>
      <c r="P4338" s="8"/>
      <c r="Q4338" s="9"/>
      <c r="R4338" s="9" t="str">
        <f>IFERROR(VLOOKUP(Tabla2[[#This Row],[CONTRATISTA PRNCIPAL]],Hoja1!$L$5:$M$9,2,FALSE),"CJV")</f>
        <v>CJV</v>
      </c>
      <c r="S4338" s="9" t="str">
        <f>IF(Tabla2[[#This Row],[EMPRESA]]=Tabla2[[#This Row],[CONTRATISTA PRNCIPAL]],"Principal","Secundaria")</f>
        <v>Principal</v>
      </c>
      <c r="T4338" s="10">
        <f>IFERROR(1/COUNTIF(Tabla2[CONTRATISTA PRNCIPAL],Tabla2[[#This Row],[CONTRATISTA PRNCIPAL]]),0)</f>
        <v>0</v>
      </c>
      <c r="U4338" s="33" t="str">
        <f ca="1">IF(((TODAY()-Tabla2[[#This Row],[FECHA NACIMIENTO]])/365)&lt;18,"Corregir", IF(((TODAY()-Tabla2[[#This Row],[FECHA NACIMIENTO]])/365)&gt;80, "Corregir",ROUNDDOWN(((TODAY()-Tabla2[[#This Row],[FECHA NACIMIENTO]])/365),0)))</f>
        <v>Corregir</v>
      </c>
      <c r="V433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38" s="34" t="str">
        <f ca="1">+IF(Tabla2[[#This Row],[Edad]]="Corregir","Corregir","Ok")</f>
        <v>Corregir</v>
      </c>
      <c r="X4338" s="10" t="str">
        <f>+IFERROR(VLOOKUP(Tabla2[[#This Row],[DISTRITO SEGÚN DNI]],Hoja1!$A$2:$B$55,2,FALSE),"No")</f>
        <v>No</v>
      </c>
      <c r="Y4338" s="10" t="str">
        <f>IF(OR(LOWER(Tabla2[[#This Row],[GENERO]])="masculino", LOWER(Tabla2[[#This Row],[GENERO]])="femenino"),"OK","Corregir")</f>
        <v>Corregir</v>
      </c>
      <c r="Z4338" s="10" t="str">
        <f>+IF(Tabla2[[#This Row],[Nro. DNI / CE]]="","Corregir",IF(LEN(Tabla2[[#This Row],[Nro. DNI / CE]])&gt;=8,"OK","Corregir"))</f>
        <v>Corregir</v>
      </c>
      <c r="AA4338" s="10">
        <f>COUNTIF(Tabla2[APELLIDOS Y NOMBRES],Tabla2[[#This Row],[APELLIDOS Y NOMBRES]])</f>
        <v>0</v>
      </c>
      <c r="AB4338" t="str">
        <f ca="1">+IFERROR(IF(Tabla2[[#This Row],[FECHA CESE/BAJA]]="","No Aplica",IF(AND(MONTH(Tabla2[[#This Row],[FECHA CESE/BAJA]])=MONTH(TODAY()-30),YEAR(Tabla2[[#This Row],[FECHA CESE/BAJA]])=YEAR(TODAY())),MONTH(TODAY()-30)&amp;"-"&amp;YEAR(TODAY()),"Borrar")),"No aplica")</f>
        <v>No Aplica</v>
      </c>
      <c r="AC4338" t="str">
        <f ca="1">+IFERROR(IF(Tabla2[[#This Row],[FECHA INICIO DE LABORES EN OBRA]]="","No Aplica",IF(AND(MONTH(Tabla2[[#This Row],[FECHA INICIO DE LABORES EN OBRA]])=MONTH(TODAY()-30),YEAR(Tabla2[[#This Row],[FECHA INICIO DE LABORES EN OBRA]])=YEAR(TODAY())),MONTH(TODAY()-30)&amp;"-"&amp;YEAR(TODAY()),"No Aplica")),"No Aplica")</f>
        <v>No Aplica</v>
      </c>
    </row>
    <row r="4339" spans="1:29" x14ac:dyDescent="0.25">
      <c r="A4339" s="2"/>
      <c r="B4339" s="3"/>
      <c r="C4339" s="3"/>
      <c r="D4339" s="3"/>
      <c r="E4339" s="3"/>
      <c r="F4339" s="36"/>
      <c r="G4339" s="3"/>
      <c r="H4339" s="3"/>
      <c r="I4339" s="3"/>
      <c r="J4339" s="3"/>
      <c r="K4339" s="3"/>
      <c r="L4339" s="8"/>
      <c r="M4339" s="5"/>
      <c r="N4339" s="13"/>
      <c r="O4339" s="5"/>
      <c r="P4339" s="8"/>
      <c r="Q4339" s="9"/>
      <c r="R4339" s="9" t="str">
        <f>IFERROR(VLOOKUP(Tabla2[[#This Row],[CONTRATISTA PRNCIPAL]],Hoja1!$L$5:$M$9,2,FALSE),"CJV")</f>
        <v>CJV</v>
      </c>
      <c r="S4339" s="9" t="str">
        <f>IF(Tabla2[[#This Row],[EMPRESA]]=Tabla2[[#This Row],[CONTRATISTA PRNCIPAL]],"Principal","Secundaria")</f>
        <v>Principal</v>
      </c>
      <c r="T4339" s="10">
        <f>IFERROR(1/COUNTIF(Tabla2[CONTRATISTA PRNCIPAL],Tabla2[[#This Row],[CONTRATISTA PRNCIPAL]]),0)</f>
        <v>0</v>
      </c>
      <c r="U4339" s="33" t="str">
        <f ca="1">IF(((TODAY()-Tabla2[[#This Row],[FECHA NACIMIENTO]])/365)&lt;18,"Corregir", IF(((TODAY()-Tabla2[[#This Row],[FECHA NACIMIENTO]])/365)&gt;80, "Corregir",ROUNDDOWN(((TODAY()-Tabla2[[#This Row],[FECHA NACIMIENTO]])/365),0)))</f>
        <v>Corregir</v>
      </c>
      <c r="V433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39" s="34" t="str">
        <f ca="1">+IF(Tabla2[[#This Row],[Edad]]="Corregir","Corregir","Ok")</f>
        <v>Corregir</v>
      </c>
      <c r="X4339" s="10" t="str">
        <f>+IFERROR(VLOOKUP(Tabla2[[#This Row],[DISTRITO SEGÚN DNI]],Hoja1!$A$2:$B$55,2,FALSE),"No")</f>
        <v>No</v>
      </c>
      <c r="Y4339" s="10" t="str">
        <f>IF(OR(LOWER(Tabla2[[#This Row],[GENERO]])="masculino", LOWER(Tabla2[[#This Row],[GENERO]])="femenino"),"OK","Corregir")</f>
        <v>Corregir</v>
      </c>
      <c r="Z4339" s="10" t="str">
        <f>+IF(Tabla2[[#This Row],[Nro. DNI / CE]]="","Corregir",IF(LEN(Tabla2[[#This Row],[Nro. DNI / CE]])&gt;=8,"OK","Corregir"))</f>
        <v>Corregir</v>
      </c>
      <c r="AA4339" s="10">
        <f>COUNTIF(Tabla2[APELLIDOS Y NOMBRES],Tabla2[[#This Row],[APELLIDOS Y NOMBRES]])</f>
        <v>0</v>
      </c>
      <c r="AB4339" t="str">
        <f ca="1">+IFERROR(IF(Tabla2[[#This Row],[FECHA CESE/BAJA]]="","No Aplica",IF(AND(MONTH(Tabla2[[#This Row],[FECHA CESE/BAJA]])=MONTH(TODAY()-30),YEAR(Tabla2[[#This Row],[FECHA CESE/BAJA]])=YEAR(TODAY())),MONTH(TODAY()-30)&amp;"-"&amp;YEAR(TODAY()),"Borrar")),"No aplica")</f>
        <v>No Aplica</v>
      </c>
      <c r="AC4339" t="str">
        <f ca="1">+IFERROR(IF(Tabla2[[#This Row],[FECHA INICIO DE LABORES EN OBRA]]="","No Aplica",IF(AND(MONTH(Tabla2[[#This Row],[FECHA INICIO DE LABORES EN OBRA]])=MONTH(TODAY()-30),YEAR(Tabla2[[#This Row],[FECHA INICIO DE LABORES EN OBRA]])=YEAR(TODAY())),MONTH(TODAY()-30)&amp;"-"&amp;YEAR(TODAY()),"No Aplica")),"No Aplica")</f>
        <v>No Aplica</v>
      </c>
    </row>
    <row r="4340" spans="1:29" x14ac:dyDescent="0.25">
      <c r="A4340" s="2"/>
      <c r="B4340" s="3"/>
      <c r="C4340" s="3"/>
      <c r="D4340" s="3"/>
      <c r="E4340" s="3"/>
      <c r="F4340" s="36"/>
      <c r="G4340" s="3"/>
      <c r="H4340" s="3"/>
      <c r="I4340" s="3"/>
      <c r="J4340" s="3"/>
      <c r="K4340" s="3"/>
      <c r="L4340" s="8"/>
      <c r="M4340" s="5"/>
      <c r="N4340" s="13"/>
      <c r="O4340" s="5"/>
      <c r="P4340" s="8"/>
      <c r="Q4340" s="9"/>
      <c r="R4340" s="9" t="str">
        <f>IFERROR(VLOOKUP(Tabla2[[#This Row],[CONTRATISTA PRNCIPAL]],Hoja1!$L$5:$M$9,2,FALSE),"CJV")</f>
        <v>CJV</v>
      </c>
      <c r="S4340" s="9" t="str">
        <f>IF(Tabla2[[#This Row],[EMPRESA]]=Tabla2[[#This Row],[CONTRATISTA PRNCIPAL]],"Principal","Secundaria")</f>
        <v>Principal</v>
      </c>
      <c r="T4340" s="10">
        <f>IFERROR(1/COUNTIF(Tabla2[CONTRATISTA PRNCIPAL],Tabla2[[#This Row],[CONTRATISTA PRNCIPAL]]),0)</f>
        <v>0</v>
      </c>
      <c r="U4340" s="33" t="str">
        <f ca="1">IF(((TODAY()-Tabla2[[#This Row],[FECHA NACIMIENTO]])/365)&lt;18,"Corregir", IF(((TODAY()-Tabla2[[#This Row],[FECHA NACIMIENTO]])/365)&gt;80, "Corregir",ROUNDDOWN(((TODAY()-Tabla2[[#This Row],[FECHA NACIMIENTO]])/365),0)))</f>
        <v>Corregir</v>
      </c>
      <c r="V434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40" s="34" t="str">
        <f ca="1">+IF(Tabla2[[#This Row],[Edad]]="Corregir","Corregir","Ok")</f>
        <v>Corregir</v>
      </c>
      <c r="X4340" s="10" t="str">
        <f>+IFERROR(VLOOKUP(Tabla2[[#This Row],[DISTRITO SEGÚN DNI]],Hoja1!$A$2:$B$55,2,FALSE),"No")</f>
        <v>No</v>
      </c>
      <c r="Y4340" s="10" t="str">
        <f>IF(OR(LOWER(Tabla2[[#This Row],[GENERO]])="masculino", LOWER(Tabla2[[#This Row],[GENERO]])="femenino"),"OK","Corregir")</f>
        <v>Corregir</v>
      </c>
      <c r="Z4340" s="10" t="str">
        <f>+IF(Tabla2[[#This Row],[Nro. DNI / CE]]="","Corregir",IF(LEN(Tabla2[[#This Row],[Nro. DNI / CE]])&gt;=8,"OK","Corregir"))</f>
        <v>Corregir</v>
      </c>
      <c r="AA4340" s="10">
        <f>COUNTIF(Tabla2[APELLIDOS Y NOMBRES],Tabla2[[#This Row],[APELLIDOS Y NOMBRES]])</f>
        <v>0</v>
      </c>
      <c r="AB4340" t="str">
        <f ca="1">+IFERROR(IF(Tabla2[[#This Row],[FECHA CESE/BAJA]]="","No Aplica",IF(AND(MONTH(Tabla2[[#This Row],[FECHA CESE/BAJA]])=MONTH(TODAY()-30),YEAR(Tabla2[[#This Row],[FECHA CESE/BAJA]])=YEAR(TODAY())),MONTH(TODAY()-30)&amp;"-"&amp;YEAR(TODAY()),"Borrar")),"No aplica")</f>
        <v>No Aplica</v>
      </c>
      <c r="AC4340" t="str">
        <f ca="1">+IFERROR(IF(Tabla2[[#This Row],[FECHA INICIO DE LABORES EN OBRA]]="","No Aplica",IF(AND(MONTH(Tabla2[[#This Row],[FECHA INICIO DE LABORES EN OBRA]])=MONTH(TODAY()-30),YEAR(Tabla2[[#This Row],[FECHA INICIO DE LABORES EN OBRA]])=YEAR(TODAY())),MONTH(TODAY()-30)&amp;"-"&amp;YEAR(TODAY()),"No Aplica")),"No Aplica")</f>
        <v>No Aplica</v>
      </c>
    </row>
    <row r="4341" spans="1:29" x14ac:dyDescent="0.25">
      <c r="A4341" s="2"/>
      <c r="B4341" s="3"/>
      <c r="C4341" s="3"/>
      <c r="D4341" s="3"/>
      <c r="E4341" s="3"/>
      <c r="F4341" s="36"/>
      <c r="G4341" s="3"/>
      <c r="H4341" s="3"/>
      <c r="I4341" s="3"/>
      <c r="J4341" s="3"/>
      <c r="K4341" s="3"/>
      <c r="L4341" s="8"/>
      <c r="M4341" s="5"/>
      <c r="N4341" s="13"/>
      <c r="O4341" s="5"/>
      <c r="P4341" s="8"/>
      <c r="Q4341" s="9"/>
      <c r="R4341" s="9" t="str">
        <f>IFERROR(VLOOKUP(Tabla2[[#This Row],[CONTRATISTA PRNCIPAL]],Hoja1!$L$5:$M$9,2,FALSE),"CJV")</f>
        <v>CJV</v>
      </c>
      <c r="S4341" s="9" t="str">
        <f>IF(Tabla2[[#This Row],[EMPRESA]]=Tabla2[[#This Row],[CONTRATISTA PRNCIPAL]],"Principal","Secundaria")</f>
        <v>Principal</v>
      </c>
      <c r="T4341" s="10">
        <f>IFERROR(1/COUNTIF(Tabla2[CONTRATISTA PRNCIPAL],Tabla2[[#This Row],[CONTRATISTA PRNCIPAL]]),0)</f>
        <v>0</v>
      </c>
      <c r="U4341" s="33" t="str">
        <f ca="1">IF(((TODAY()-Tabla2[[#This Row],[FECHA NACIMIENTO]])/365)&lt;18,"Corregir", IF(((TODAY()-Tabla2[[#This Row],[FECHA NACIMIENTO]])/365)&gt;80, "Corregir",ROUNDDOWN(((TODAY()-Tabla2[[#This Row],[FECHA NACIMIENTO]])/365),0)))</f>
        <v>Corregir</v>
      </c>
      <c r="V434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41" s="34" t="str">
        <f ca="1">+IF(Tabla2[[#This Row],[Edad]]="Corregir","Corregir","Ok")</f>
        <v>Corregir</v>
      </c>
      <c r="X4341" s="10" t="str">
        <f>+IFERROR(VLOOKUP(Tabla2[[#This Row],[DISTRITO SEGÚN DNI]],Hoja1!$A$2:$B$55,2,FALSE),"No")</f>
        <v>No</v>
      </c>
      <c r="Y4341" s="10" t="str">
        <f>IF(OR(LOWER(Tabla2[[#This Row],[GENERO]])="masculino", LOWER(Tabla2[[#This Row],[GENERO]])="femenino"),"OK","Corregir")</f>
        <v>Corregir</v>
      </c>
      <c r="Z4341" s="10" t="str">
        <f>+IF(Tabla2[[#This Row],[Nro. DNI / CE]]="","Corregir",IF(LEN(Tabla2[[#This Row],[Nro. DNI / CE]])&gt;=8,"OK","Corregir"))</f>
        <v>Corregir</v>
      </c>
      <c r="AA4341" s="10">
        <f>COUNTIF(Tabla2[APELLIDOS Y NOMBRES],Tabla2[[#This Row],[APELLIDOS Y NOMBRES]])</f>
        <v>0</v>
      </c>
      <c r="AB4341" t="str">
        <f ca="1">+IFERROR(IF(Tabla2[[#This Row],[FECHA CESE/BAJA]]="","No Aplica",IF(AND(MONTH(Tabla2[[#This Row],[FECHA CESE/BAJA]])=MONTH(TODAY()-30),YEAR(Tabla2[[#This Row],[FECHA CESE/BAJA]])=YEAR(TODAY())),MONTH(TODAY()-30)&amp;"-"&amp;YEAR(TODAY()),"Borrar")),"No aplica")</f>
        <v>No Aplica</v>
      </c>
      <c r="AC4341" t="str">
        <f ca="1">+IFERROR(IF(Tabla2[[#This Row],[FECHA INICIO DE LABORES EN OBRA]]="","No Aplica",IF(AND(MONTH(Tabla2[[#This Row],[FECHA INICIO DE LABORES EN OBRA]])=MONTH(TODAY()-30),YEAR(Tabla2[[#This Row],[FECHA INICIO DE LABORES EN OBRA]])=YEAR(TODAY())),MONTH(TODAY()-30)&amp;"-"&amp;YEAR(TODAY()),"No Aplica")),"No Aplica")</f>
        <v>No Aplica</v>
      </c>
    </row>
    <row r="4342" spans="1:29" x14ac:dyDescent="0.25">
      <c r="A4342" s="2"/>
      <c r="B4342" s="3"/>
      <c r="C4342" s="3"/>
      <c r="D4342" s="3"/>
      <c r="E4342" s="3"/>
      <c r="F4342" s="36"/>
      <c r="G4342" s="3"/>
      <c r="H4342" s="3"/>
      <c r="I4342" s="3"/>
      <c r="J4342" s="3"/>
      <c r="K4342" s="3"/>
      <c r="L4342" s="8"/>
      <c r="M4342" s="5"/>
      <c r="N4342" s="13"/>
      <c r="O4342" s="5"/>
      <c r="P4342" s="8"/>
      <c r="Q4342" s="9"/>
      <c r="R4342" s="9" t="str">
        <f>IFERROR(VLOOKUP(Tabla2[[#This Row],[CONTRATISTA PRNCIPAL]],Hoja1!$L$5:$M$9,2,FALSE),"CJV")</f>
        <v>CJV</v>
      </c>
      <c r="S4342" s="9" t="str">
        <f>IF(Tabla2[[#This Row],[EMPRESA]]=Tabla2[[#This Row],[CONTRATISTA PRNCIPAL]],"Principal","Secundaria")</f>
        <v>Principal</v>
      </c>
      <c r="T4342" s="10">
        <f>IFERROR(1/COUNTIF(Tabla2[CONTRATISTA PRNCIPAL],Tabla2[[#This Row],[CONTRATISTA PRNCIPAL]]),0)</f>
        <v>0</v>
      </c>
      <c r="U4342" s="33" t="str">
        <f ca="1">IF(((TODAY()-Tabla2[[#This Row],[FECHA NACIMIENTO]])/365)&lt;18,"Corregir", IF(((TODAY()-Tabla2[[#This Row],[FECHA NACIMIENTO]])/365)&gt;80, "Corregir",ROUNDDOWN(((TODAY()-Tabla2[[#This Row],[FECHA NACIMIENTO]])/365),0)))</f>
        <v>Corregir</v>
      </c>
      <c r="V434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42" s="34" t="str">
        <f ca="1">+IF(Tabla2[[#This Row],[Edad]]="Corregir","Corregir","Ok")</f>
        <v>Corregir</v>
      </c>
      <c r="X4342" s="10" t="str">
        <f>+IFERROR(VLOOKUP(Tabla2[[#This Row],[DISTRITO SEGÚN DNI]],Hoja1!$A$2:$B$55,2,FALSE),"No")</f>
        <v>No</v>
      </c>
      <c r="Y4342" s="10" t="str">
        <f>IF(OR(LOWER(Tabla2[[#This Row],[GENERO]])="masculino", LOWER(Tabla2[[#This Row],[GENERO]])="femenino"),"OK","Corregir")</f>
        <v>Corregir</v>
      </c>
      <c r="Z4342" s="10" t="str">
        <f>+IF(Tabla2[[#This Row],[Nro. DNI / CE]]="","Corregir",IF(LEN(Tabla2[[#This Row],[Nro. DNI / CE]])&gt;=8,"OK","Corregir"))</f>
        <v>Corregir</v>
      </c>
      <c r="AA4342" s="10">
        <f>COUNTIF(Tabla2[APELLIDOS Y NOMBRES],Tabla2[[#This Row],[APELLIDOS Y NOMBRES]])</f>
        <v>0</v>
      </c>
      <c r="AB4342" t="str">
        <f ca="1">+IFERROR(IF(Tabla2[[#This Row],[FECHA CESE/BAJA]]="","No Aplica",IF(AND(MONTH(Tabla2[[#This Row],[FECHA CESE/BAJA]])=MONTH(TODAY()-30),YEAR(Tabla2[[#This Row],[FECHA CESE/BAJA]])=YEAR(TODAY())),MONTH(TODAY()-30)&amp;"-"&amp;YEAR(TODAY()),"Borrar")),"No aplica")</f>
        <v>No Aplica</v>
      </c>
      <c r="AC4342" t="str">
        <f ca="1">+IFERROR(IF(Tabla2[[#This Row],[FECHA INICIO DE LABORES EN OBRA]]="","No Aplica",IF(AND(MONTH(Tabla2[[#This Row],[FECHA INICIO DE LABORES EN OBRA]])=MONTH(TODAY()-30),YEAR(Tabla2[[#This Row],[FECHA INICIO DE LABORES EN OBRA]])=YEAR(TODAY())),MONTH(TODAY()-30)&amp;"-"&amp;YEAR(TODAY()),"No Aplica")),"No Aplica")</f>
        <v>No Aplica</v>
      </c>
    </row>
    <row r="4343" spans="1:29" x14ac:dyDescent="0.25">
      <c r="A4343" s="2"/>
      <c r="B4343" s="3"/>
      <c r="C4343" s="3"/>
      <c r="D4343" s="3"/>
      <c r="E4343" s="3"/>
      <c r="F4343" s="36"/>
      <c r="G4343" s="3"/>
      <c r="H4343" s="3"/>
      <c r="I4343" s="3"/>
      <c r="J4343" s="3"/>
      <c r="K4343" s="3"/>
      <c r="L4343" s="8"/>
      <c r="M4343" s="5"/>
      <c r="N4343" s="13"/>
      <c r="O4343" s="5"/>
      <c r="P4343" s="8"/>
      <c r="Q4343" s="9"/>
      <c r="R4343" s="9" t="str">
        <f>IFERROR(VLOOKUP(Tabla2[[#This Row],[CONTRATISTA PRNCIPAL]],Hoja1!$L$5:$M$9,2,FALSE),"CJV")</f>
        <v>CJV</v>
      </c>
      <c r="S4343" s="9" t="str">
        <f>IF(Tabla2[[#This Row],[EMPRESA]]=Tabla2[[#This Row],[CONTRATISTA PRNCIPAL]],"Principal","Secundaria")</f>
        <v>Principal</v>
      </c>
      <c r="T4343" s="10">
        <f>IFERROR(1/COUNTIF(Tabla2[CONTRATISTA PRNCIPAL],Tabla2[[#This Row],[CONTRATISTA PRNCIPAL]]),0)</f>
        <v>0</v>
      </c>
      <c r="U4343" s="33" t="str">
        <f ca="1">IF(((TODAY()-Tabla2[[#This Row],[FECHA NACIMIENTO]])/365)&lt;18,"Corregir", IF(((TODAY()-Tabla2[[#This Row],[FECHA NACIMIENTO]])/365)&gt;80, "Corregir",ROUNDDOWN(((TODAY()-Tabla2[[#This Row],[FECHA NACIMIENTO]])/365),0)))</f>
        <v>Corregir</v>
      </c>
      <c r="V434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43" s="34" t="str">
        <f ca="1">+IF(Tabla2[[#This Row],[Edad]]="Corregir","Corregir","Ok")</f>
        <v>Corregir</v>
      </c>
      <c r="X4343" s="10" t="str">
        <f>+IFERROR(VLOOKUP(Tabla2[[#This Row],[DISTRITO SEGÚN DNI]],Hoja1!$A$2:$B$55,2,FALSE),"No")</f>
        <v>No</v>
      </c>
      <c r="Y4343" s="10" t="str">
        <f>IF(OR(LOWER(Tabla2[[#This Row],[GENERO]])="masculino", LOWER(Tabla2[[#This Row],[GENERO]])="femenino"),"OK","Corregir")</f>
        <v>Corregir</v>
      </c>
      <c r="Z4343" s="10" t="str">
        <f>+IF(Tabla2[[#This Row],[Nro. DNI / CE]]="","Corregir",IF(LEN(Tabla2[[#This Row],[Nro. DNI / CE]])&gt;=8,"OK","Corregir"))</f>
        <v>Corregir</v>
      </c>
      <c r="AA4343" s="10">
        <f>COUNTIF(Tabla2[APELLIDOS Y NOMBRES],Tabla2[[#This Row],[APELLIDOS Y NOMBRES]])</f>
        <v>0</v>
      </c>
      <c r="AB4343" t="str">
        <f ca="1">+IFERROR(IF(Tabla2[[#This Row],[FECHA CESE/BAJA]]="","No Aplica",IF(AND(MONTH(Tabla2[[#This Row],[FECHA CESE/BAJA]])=MONTH(TODAY()-30),YEAR(Tabla2[[#This Row],[FECHA CESE/BAJA]])=YEAR(TODAY())),MONTH(TODAY()-30)&amp;"-"&amp;YEAR(TODAY()),"Borrar")),"No aplica")</f>
        <v>No Aplica</v>
      </c>
      <c r="AC4343" t="str">
        <f ca="1">+IFERROR(IF(Tabla2[[#This Row],[FECHA INICIO DE LABORES EN OBRA]]="","No Aplica",IF(AND(MONTH(Tabla2[[#This Row],[FECHA INICIO DE LABORES EN OBRA]])=MONTH(TODAY()-30),YEAR(Tabla2[[#This Row],[FECHA INICIO DE LABORES EN OBRA]])=YEAR(TODAY())),MONTH(TODAY()-30)&amp;"-"&amp;YEAR(TODAY()),"No Aplica")),"No Aplica")</f>
        <v>No Aplica</v>
      </c>
    </row>
    <row r="4344" spans="1:29" x14ac:dyDescent="0.25">
      <c r="A4344" s="2"/>
      <c r="B4344" s="3"/>
      <c r="C4344" s="3"/>
      <c r="D4344" s="3"/>
      <c r="E4344" s="3"/>
      <c r="F4344" s="36"/>
      <c r="G4344" s="3"/>
      <c r="H4344" s="3"/>
      <c r="I4344" s="3"/>
      <c r="J4344" s="3"/>
      <c r="K4344" s="3"/>
      <c r="L4344" s="8"/>
      <c r="M4344" s="5"/>
      <c r="N4344" s="13"/>
      <c r="O4344" s="5"/>
      <c r="P4344" s="8"/>
      <c r="Q4344" s="9"/>
      <c r="R4344" s="9" t="str">
        <f>IFERROR(VLOOKUP(Tabla2[[#This Row],[CONTRATISTA PRNCIPAL]],Hoja1!$L$5:$M$9,2,FALSE),"CJV")</f>
        <v>CJV</v>
      </c>
      <c r="S4344" s="9" t="str">
        <f>IF(Tabla2[[#This Row],[EMPRESA]]=Tabla2[[#This Row],[CONTRATISTA PRNCIPAL]],"Principal","Secundaria")</f>
        <v>Principal</v>
      </c>
      <c r="T4344" s="10">
        <f>IFERROR(1/COUNTIF(Tabla2[CONTRATISTA PRNCIPAL],Tabla2[[#This Row],[CONTRATISTA PRNCIPAL]]),0)</f>
        <v>0</v>
      </c>
      <c r="U4344" s="33" t="str">
        <f ca="1">IF(((TODAY()-Tabla2[[#This Row],[FECHA NACIMIENTO]])/365)&lt;18,"Corregir", IF(((TODAY()-Tabla2[[#This Row],[FECHA NACIMIENTO]])/365)&gt;80, "Corregir",ROUNDDOWN(((TODAY()-Tabla2[[#This Row],[FECHA NACIMIENTO]])/365),0)))</f>
        <v>Corregir</v>
      </c>
      <c r="V434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44" s="34" t="str">
        <f ca="1">+IF(Tabla2[[#This Row],[Edad]]="Corregir","Corregir","Ok")</f>
        <v>Corregir</v>
      </c>
      <c r="X4344" s="10" t="str">
        <f>+IFERROR(VLOOKUP(Tabla2[[#This Row],[DISTRITO SEGÚN DNI]],Hoja1!$A$2:$B$55,2,FALSE),"No")</f>
        <v>No</v>
      </c>
      <c r="Y4344" s="10" t="str">
        <f>IF(OR(LOWER(Tabla2[[#This Row],[GENERO]])="masculino", LOWER(Tabla2[[#This Row],[GENERO]])="femenino"),"OK","Corregir")</f>
        <v>Corregir</v>
      </c>
      <c r="Z4344" s="10" t="str">
        <f>+IF(Tabla2[[#This Row],[Nro. DNI / CE]]="","Corregir",IF(LEN(Tabla2[[#This Row],[Nro. DNI / CE]])&gt;=8,"OK","Corregir"))</f>
        <v>Corregir</v>
      </c>
      <c r="AA4344" s="10">
        <f>COUNTIF(Tabla2[APELLIDOS Y NOMBRES],Tabla2[[#This Row],[APELLIDOS Y NOMBRES]])</f>
        <v>0</v>
      </c>
      <c r="AB4344" t="str">
        <f ca="1">+IFERROR(IF(Tabla2[[#This Row],[FECHA CESE/BAJA]]="","No Aplica",IF(AND(MONTH(Tabla2[[#This Row],[FECHA CESE/BAJA]])=MONTH(TODAY()-30),YEAR(Tabla2[[#This Row],[FECHA CESE/BAJA]])=YEAR(TODAY())),MONTH(TODAY()-30)&amp;"-"&amp;YEAR(TODAY()),"Borrar")),"No aplica")</f>
        <v>No Aplica</v>
      </c>
      <c r="AC4344" t="str">
        <f ca="1">+IFERROR(IF(Tabla2[[#This Row],[FECHA INICIO DE LABORES EN OBRA]]="","No Aplica",IF(AND(MONTH(Tabla2[[#This Row],[FECHA INICIO DE LABORES EN OBRA]])=MONTH(TODAY()-30),YEAR(Tabla2[[#This Row],[FECHA INICIO DE LABORES EN OBRA]])=YEAR(TODAY())),MONTH(TODAY()-30)&amp;"-"&amp;YEAR(TODAY()),"No Aplica")),"No Aplica")</f>
        <v>No Aplica</v>
      </c>
    </row>
    <row r="4345" spans="1:29" x14ac:dyDescent="0.25">
      <c r="A4345" s="2"/>
      <c r="B4345" s="3"/>
      <c r="C4345" s="3"/>
      <c r="D4345" s="3"/>
      <c r="E4345" s="3"/>
      <c r="F4345" s="36"/>
      <c r="G4345" s="3"/>
      <c r="H4345" s="3"/>
      <c r="I4345" s="3"/>
      <c r="J4345" s="3"/>
      <c r="K4345" s="3"/>
      <c r="L4345" s="8"/>
      <c r="M4345" s="5"/>
      <c r="N4345" s="13"/>
      <c r="O4345" s="5"/>
      <c r="P4345" s="8"/>
      <c r="Q4345" s="9"/>
      <c r="R4345" s="9" t="str">
        <f>IFERROR(VLOOKUP(Tabla2[[#This Row],[CONTRATISTA PRNCIPAL]],Hoja1!$L$5:$M$9,2,FALSE),"CJV")</f>
        <v>CJV</v>
      </c>
      <c r="S4345" s="9" t="str">
        <f>IF(Tabla2[[#This Row],[EMPRESA]]=Tabla2[[#This Row],[CONTRATISTA PRNCIPAL]],"Principal","Secundaria")</f>
        <v>Principal</v>
      </c>
      <c r="T4345" s="10">
        <f>IFERROR(1/COUNTIF(Tabla2[CONTRATISTA PRNCIPAL],Tabla2[[#This Row],[CONTRATISTA PRNCIPAL]]),0)</f>
        <v>0</v>
      </c>
      <c r="U4345" s="33" t="str">
        <f ca="1">IF(((TODAY()-Tabla2[[#This Row],[FECHA NACIMIENTO]])/365)&lt;18,"Corregir", IF(((TODAY()-Tabla2[[#This Row],[FECHA NACIMIENTO]])/365)&gt;80, "Corregir",ROUNDDOWN(((TODAY()-Tabla2[[#This Row],[FECHA NACIMIENTO]])/365),0)))</f>
        <v>Corregir</v>
      </c>
      <c r="V434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45" s="34" t="str">
        <f ca="1">+IF(Tabla2[[#This Row],[Edad]]="Corregir","Corregir","Ok")</f>
        <v>Corregir</v>
      </c>
      <c r="X4345" s="10" t="str">
        <f>+IFERROR(VLOOKUP(Tabla2[[#This Row],[DISTRITO SEGÚN DNI]],Hoja1!$A$2:$B$55,2,FALSE),"No")</f>
        <v>No</v>
      </c>
      <c r="Y4345" s="10" t="str">
        <f>IF(OR(LOWER(Tabla2[[#This Row],[GENERO]])="masculino", LOWER(Tabla2[[#This Row],[GENERO]])="femenino"),"OK","Corregir")</f>
        <v>Corregir</v>
      </c>
      <c r="Z4345" s="10" t="str">
        <f>+IF(Tabla2[[#This Row],[Nro. DNI / CE]]="","Corregir",IF(LEN(Tabla2[[#This Row],[Nro. DNI / CE]])&gt;=8,"OK","Corregir"))</f>
        <v>Corregir</v>
      </c>
      <c r="AA4345" s="10">
        <f>COUNTIF(Tabla2[APELLIDOS Y NOMBRES],Tabla2[[#This Row],[APELLIDOS Y NOMBRES]])</f>
        <v>0</v>
      </c>
      <c r="AB4345" t="str">
        <f ca="1">+IFERROR(IF(Tabla2[[#This Row],[FECHA CESE/BAJA]]="","No Aplica",IF(AND(MONTH(Tabla2[[#This Row],[FECHA CESE/BAJA]])=MONTH(TODAY()-30),YEAR(Tabla2[[#This Row],[FECHA CESE/BAJA]])=YEAR(TODAY())),MONTH(TODAY()-30)&amp;"-"&amp;YEAR(TODAY()),"Borrar")),"No aplica")</f>
        <v>No Aplica</v>
      </c>
      <c r="AC4345" t="str">
        <f ca="1">+IFERROR(IF(Tabla2[[#This Row],[FECHA INICIO DE LABORES EN OBRA]]="","No Aplica",IF(AND(MONTH(Tabla2[[#This Row],[FECHA INICIO DE LABORES EN OBRA]])=MONTH(TODAY()-30),YEAR(Tabla2[[#This Row],[FECHA INICIO DE LABORES EN OBRA]])=YEAR(TODAY())),MONTH(TODAY()-30)&amp;"-"&amp;YEAR(TODAY()),"No Aplica")),"No Aplica")</f>
        <v>No Aplica</v>
      </c>
    </row>
    <row r="4346" spans="1:29" x14ac:dyDescent="0.25">
      <c r="A4346" s="2"/>
      <c r="B4346" s="3"/>
      <c r="C4346" s="3"/>
      <c r="D4346" s="3"/>
      <c r="E4346" s="3"/>
      <c r="F4346" s="36"/>
      <c r="G4346" s="3"/>
      <c r="H4346" s="3"/>
      <c r="I4346" s="3"/>
      <c r="J4346" s="3"/>
      <c r="K4346" s="3"/>
      <c r="L4346" s="8"/>
      <c r="M4346" s="5"/>
      <c r="N4346" s="13"/>
      <c r="O4346" s="5"/>
      <c r="P4346" s="8"/>
      <c r="Q4346" s="9"/>
      <c r="R4346" s="9" t="str">
        <f>IFERROR(VLOOKUP(Tabla2[[#This Row],[CONTRATISTA PRNCIPAL]],Hoja1!$L$5:$M$9,2,FALSE),"CJV")</f>
        <v>CJV</v>
      </c>
      <c r="S4346" s="9" t="str">
        <f>IF(Tabla2[[#This Row],[EMPRESA]]=Tabla2[[#This Row],[CONTRATISTA PRNCIPAL]],"Principal","Secundaria")</f>
        <v>Principal</v>
      </c>
      <c r="T4346" s="10">
        <f>IFERROR(1/COUNTIF(Tabla2[CONTRATISTA PRNCIPAL],Tabla2[[#This Row],[CONTRATISTA PRNCIPAL]]),0)</f>
        <v>0</v>
      </c>
      <c r="U4346" s="33" t="str">
        <f ca="1">IF(((TODAY()-Tabla2[[#This Row],[FECHA NACIMIENTO]])/365)&lt;18,"Corregir", IF(((TODAY()-Tabla2[[#This Row],[FECHA NACIMIENTO]])/365)&gt;80, "Corregir",ROUNDDOWN(((TODAY()-Tabla2[[#This Row],[FECHA NACIMIENTO]])/365),0)))</f>
        <v>Corregir</v>
      </c>
      <c r="V434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46" s="34" t="str">
        <f ca="1">+IF(Tabla2[[#This Row],[Edad]]="Corregir","Corregir","Ok")</f>
        <v>Corregir</v>
      </c>
      <c r="X4346" s="10" t="str">
        <f>+IFERROR(VLOOKUP(Tabla2[[#This Row],[DISTRITO SEGÚN DNI]],Hoja1!$A$2:$B$55,2,FALSE),"No")</f>
        <v>No</v>
      </c>
      <c r="Y4346" s="10" t="str">
        <f>IF(OR(LOWER(Tabla2[[#This Row],[GENERO]])="masculino", LOWER(Tabla2[[#This Row],[GENERO]])="femenino"),"OK","Corregir")</f>
        <v>Corregir</v>
      </c>
      <c r="Z4346" s="10" t="str">
        <f>+IF(Tabla2[[#This Row],[Nro. DNI / CE]]="","Corregir",IF(LEN(Tabla2[[#This Row],[Nro. DNI / CE]])&gt;=8,"OK","Corregir"))</f>
        <v>Corregir</v>
      </c>
      <c r="AA4346" s="10">
        <f>COUNTIF(Tabla2[APELLIDOS Y NOMBRES],Tabla2[[#This Row],[APELLIDOS Y NOMBRES]])</f>
        <v>0</v>
      </c>
      <c r="AB4346" t="str">
        <f ca="1">+IFERROR(IF(Tabla2[[#This Row],[FECHA CESE/BAJA]]="","No Aplica",IF(AND(MONTH(Tabla2[[#This Row],[FECHA CESE/BAJA]])=MONTH(TODAY()-30),YEAR(Tabla2[[#This Row],[FECHA CESE/BAJA]])=YEAR(TODAY())),MONTH(TODAY()-30)&amp;"-"&amp;YEAR(TODAY()),"Borrar")),"No aplica")</f>
        <v>No Aplica</v>
      </c>
      <c r="AC4346" t="str">
        <f ca="1">+IFERROR(IF(Tabla2[[#This Row],[FECHA INICIO DE LABORES EN OBRA]]="","No Aplica",IF(AND(MONTH(Tabla2[[#This Row],[FECHA INICIO DE LABORES EN OBRA]])=MONTH(TODAY()-30),YEAR(Tabla2[[#This Row],[FECHA INICIO DE LABORES EN OBRA]])=YEAR(TODAY())),MONTH(TODAY()-30)&amp;"-"&amp;YEAR(TODAY()),"No Aplica")),"No Aplica")</f>
        <v>No Aplica</v>
      </c>
    </row>
    <row r="4347" spans="1:29" x14ac:dyDescent="0.25">
      <c r="A4347" s="2"/>
      <c r="B4347" s="3"/>
      <c r="C4347" s="3"/>
      <c r="D4347" s="3"/>
      <c r="E4347" s="3"/>
      <c r="F4347" s="36"/>
      <c r="G4347" s="3"/>
      <c r="H4347" s="3"/>
      <c r="I4347" s="3"/>
      <c r="J4347" s="3"/>
      <c r="K4347" s="3"/>
      <c r="L4347" s="8"/>
      <c r="M4347" s="5"/>
      <c r="N4347" s="13"/>
      <c r="O4347" s="5"/>
      <c r="P4347" s="8"/>
      <c r="Q4347" s="9"/>
      <c r="R4347" s="9" t="str">
        <f>IFERROR(VLOOKUP(Tabla2[[#This Row],[CONTRATISTA PRNCIPAL]],Hoja1!$L$5:$M$9,2,FALSE),"CJV")</f>
        <v>CJV</v>
      </c>
      <c r="S4347" s="9" t="str">
        <f>IF(Tabla2[[#This Row],[EMPRESA]]=Tabla2[[#This Row],[CONTRATISTA PRNCIPAL]],"Principal","Secundaria")</f>
        <v>Principal</v>
      </c>
      <c r="T4347" s="10">
        <f>IFERROR(1/COUNTIF(Tabla2[CONTRATISTA PRNCIPAL],Tabla2[[#This Row],[CONTRATISTA PRNCIPAL]]),0)</f>
        <v>0</v>
      </c>
      <c r="U4347" s="33" t="str">
        <f ca="1">IF(((TODAY()-Tabla2[[#This Row],[FECHA NACIMIENTO]])/365)&lt;18,"Corregir", IF(((TODAY()-Tabla2[[#This Row],[FECHA NACIMIENTO]])/365)&gt;80, "Corregir",ROUNDDOWN(((TODAY()-Tabla2[[#This Row],[FECHA NACIMIENTO]])/365),0)))</f>
        <v>Corregir</v>
      </c>
      <c r="V434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47" s="34" t="str">
        <f ca="1">+IF(Tabla2[[#This Row],[Edad]]="Corregir","Corregir","Ok")</f>
        <v>Corregir</v>
      </c>
      <c r="X4347" s="10" t="str">
        <f>+IFERROR(VLOOKUP(Tabla2[[#This Row],[DISTRITO SEGÚN DNI]],Hoja1!$A$2:$B$55,2,FALSE),"No")</f>
        <v>No</v>
      </c>
      <c r="Y4347" s="10" t="str">
        <f>IF(OR(LOWER(Tabla2[[#This Row],[GENERO]])="masculino", LOWER(Tabla2[[#This Row],[GENERO]])="femenino"),"OK","Corregir")</f>
        <v>Corregir</v>
      </c>
      <c r="Z4347" s="10" t="str">
        <f>+IF(Tabla2[[#This Row],[Nro. DNI / CE]]="","Corregir",IF(LEN(Tabla2[[#This Row],[Nro. DNI / CE]])&gt;=8,"OK","Corregir"))</f>
        <v>Corregir</v>
      </c>
      <c r="AA4347" s="10">
        <f>COUNTIF(Tabla2[APELLIDOS Y NOMBRES],Tabla2[[#This Row],[APELLIDOS Y NOMBRES]])</f>
        <v>0</v>
      </c>
      <c r="AB4347" t="str">
        <f ca="1">+IFERROR(IF(Tabla2[[#This Row],[FECHA CESE/BAJA]]="","No Aplica",IF(AND(MONTH(Tabla2[[#This Row],[FECHA CESE/BAJA]])=MONTH(TODAY()-30),YEAR(Tabla2[[#This Row],[FECHA CESE/BAJA]])=YEAR(TODAY())),MONTH(TODAY()-30)&amp;"-"&amp;YEAR(TODAY()),"Borrar")),"No aplica")</f>
        <v>No Aplica</v>
      </c>
      <c r="AC4347" t="str">
        <f ca="1">+IFERROR(IF(Tabla2[[#This Row],[FECHA INICIO DE LABORES EN OBRA]]="","No Aplica",IF(AND(MONTH(Tabla2[[#This Row],[FECHA INICIO DE LABORES EN OBRA]])=MONTH(TODAY()-30),YEAR(Tabla2[[#This Row],[FECHA INICIO DE LABORES EN OBRA]])=YEAR(TODAY())),MONTH(TODAY()-30)&amp;"-"&amp;YEAR(TODAY()),"No Aplica")),"No Aplica")</f>
        <v>No Aplica</v>
      </c>
    </row>
    <row r="4348" spans="1:29" x14ac:dyDescent="0.25">
      <c r="A4348" s="2"/>
      <c r="B4348" s="3"/>
      <c r="C4348" s="3"/>
      <c r="D4348" s="3"/>
      <c r="E4348" s="3"/>
      <c r="F4348" s="36"/>
      <c r="G4348" s="3"/>
      <c r="H4348" s="3"/>
      <c r="I4348" s="3"/>
      <c r="J4348" s="3"/>
      <c r="K4348" s="3"/>
      <c r="L4348" s="8"/>
      <c r="M4348" s="5"/>
      <c r="N4348" s="13"/>
      <c r="O4348" s="5"/>
      <c r="P4348" s="8"/>
      <c r="Q4348" s="9"/>
      <c r="R4348" s="9" t="str">
        <f>IFERROR(VLOOKUP(Tabla2[[#This Row],[CONTRATISTA PRNCIPAL]],Hoja1!$L$5:$M$9,2,FALSE),"CJV")</f>
        <v>CJV</v>
      </c>
      <c r="S4348" s="9" t="str">
        <f>IF(Tabla2[[#This Row],[EMPRESA]]=Tabla2[[#This Row],[CONTRATISTA PRNCIPAL]],"Principal","Secundaria")</f>
        <v>Principal</v>
      </c>
      <c r="T4348" s="10">
        <f>IFERROR(1/COUNTIF(Tabla2[CONTRATISTA PRNCIPAL],Tabla2[[#This Row],[CONTRATISTA PRNCIPAL]]),0)</f>
        <v>0</v>
      </c>
      <c r="U4348" s="33" t="str">
        <f ca="1">IF(((TODAY()-Tabla2[[#This Row],[FECHA NACIMIENTO]])/365)&lt;18,"Corregir", IF(((TODAY()-Tabla2[[#This Row],[FECHA NACIMIENTO]])/365)&gt;80, "Corregir",ROUNDDOWN(((TODAY()-Tabla2[[#This Row],[FECHA NACIMIENTO]])/365),0)))</f>
        <v>Corregir</v>
      </c>
      <c r="V434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48" s="34" t="str">
        <f ca="1">+IF(Tabla2[[#This Row],[Edad]]="Corregir","Corregir","Ok")</f>
        <v>Corregir</v>
      </c>
      <c r="X4348" s="10" t="str">
        <f>+IFERROR(VLOOKUP(Tabla2[[#This Row],[DISTRITO SEGÚN DNI]],Hoja1!$A$2:$B$55,2,FALSE),"No")</f>
        <v>No</v>
      </c>
      <c r="Y4348" s="10" t="str">
        <f>IF(OR(LOWER(Tabla2[[#This Row],[GENERO]])="masculino", LOWER(Tabla2[[#This Row],[GENERO]])="femenino"),"OK","Corregir")</f>
        <v>Corregir</v>
      </c>
      <c r="Z4348" s="10" t="str">
        <f>+IF(Tabla2[[#This Row],[Nro. DNI / CE]]="","Corregir",IF(LEN(Tabla2[[#This Row],[Nro. DNI / CE]])&gt;=8,"OK","Corregir"))</f>
        <v>Corregir</v>
      </c>
      <c r="AA4348" s="10">
        <f>COUNTIF(Tabla2[APELLIDOS Y NOMBRES],Tabla2[[#This Row],[APELLIDOS Y NOMBRES]])</f>
        <v>0</v>
      </c>
      <c r="AB4348" t="str">
        <f ca="1">+IFERROR(IF(Tabla2[[#This Row],[FECHA CESE/BAJA]]="","No Aplica",IF(AND(MONTH(Tabla2[[#This Row],[FECHA CESE/BAJA]])=MONTH(TODAY()-30),YEAR(Tabla2[[#This Row],[FECHA CESE/BAJA]])=YEAR(TODAY())),MONTH(TODAY()-30)&amp;"-"&amp;YEAR(TODAY()),"Borrar")),"No aplica")</f>
        <v>No Aplica</v>
      </c>
      <c r="AC4348" t="str">
        <f ca="1">+IFERROR(IF(Tabla2[[#This Row],[FECHA INICIO DE LABORES EN OBRA]]="","No Aplica",IF(AND(MONTH(Tabla2[[#This Row],[FECHA INICIO DE LABORES EN OBRA]])=MONTH(TODAY()-30),YEAR(Tabla2[[#This Row],[FECHA INICIO DE LABORES EN OBRA]])=YEAR(TODAY())),MONTH(TODAY()-30)&amp;"-"&amp;YEAR(TODAY()),"No Aplica")),"No Aplica")</f>
        <v>No Aplica</v>
      </c>
    </row>
    <row r="4349" spans="1:29" x14ac:dyDescent="0.25">
      <c r="A4349" s="2"/>
      <c r="B4349" s="3"/>
      <c r="C4349" s="3"/>
      <c r="D4349" s="3"/>
      <c r="E4349" s="3"/>
      <c r="F4349" s="36"/>
      <c r="G4349" s="3"/>
      <c r="H4349" s="3"/>
      <c r="I4349" s="3"/>
      <c r="J4349" s="3"/>
      <c r="K4349" s="3"/>
      <c r="L4349" s="8"/>
      <c r="M4349" s="5"/>
      <c r="N4349" s="13"/>
      <c r="O4349" s="5"/>
      <c r="P4349" s="8"/>
      <c r="Q4349" s="9"/>
      <c r="R4349" s="9" t="str">
        <f>IFERROR(VLOOKUP(Tabla2[[#This Row],[CONTRATISTA PRNCIPAL]],Hoja1!$L$5:$M$9,2,FALSE),"CJV")</f>
        <v>CJV</v>
      </c>
      <c r="S4349" s="9" t="str">
        <f>IF(Tabla2[[#This Row],[EMPRESA]]=Tabla2[[#This Row],[CONTRATISTA PRNCIPAL]],"Principal","Secundaria")</f>
        <v>Principal</v>
      </c>
      <c r="T4349" s="10">
        <f>IFERROR(1/COUNTIF(Tabla2[CONTRATISTA PRNCIPAL],Tabla2[[#This Row],[CONTRATISTA PRNCIPAL]]),0)</f>
        <v>0</v>
      </c>
      <c r="U4349" s="33" t="str">
        <f ca="1">IF(((TODAY()-Tabla2[[#This Row],[FECHA NACIMIENTO]])/365)&lt;18,"Corregir", IF(((TODAY()-Tabla2[[#This Row],[FECHA NACIMIENTO]])/365)&gt;80, "Corregir",ROUNDDOWN(((TODAY()-Tabla2[[#This Row],[FECHA NACIMIENTO]])/365),0)))</f>
        <v>Corregir</v>
      </c>
      <c r="V434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49" s="34" t="str">
        <f ca="1">+IF(Tabla2[[#This Row],[Edad]]="Corregir","Corregir","Ok")</f>
        <v>Corregir</v>
      </c>
      <c r="X4349" s="10" t="str">
        <f>+IFERROR(VLOOKUP(Tabla2[[#This Row],[DISTRITO SEGÚN DNI]],Hoja1!$A$2:$B$55,2,FALSE),"No")</f>
        <v>No</v>
      </c>
      <c r="Y4349" s="10" t="str">
        <f>IF(OR(LOWER(Tabla2[[#This Row],[GENERO]])="masculino", LOWER(Tabla2[[#This Row],[GENERO]])="femenino"),"OK","Corregir")</f>
        <v>Corregir</v>
      </c>
      <c r="Z4349" s="10" t="str">
        <f>+IF(Tabla2[[#This Row],[Nro. DNI / CE]]="","Corregir",IF(LEN(Tabla2[[#This Row],[Nro. DNI / CE]])&gt;=8,"OK","Corregir"))</f>
        <v>Corregir</v>
      </c>
      <c r="AA4349" s="10">
        <f>COUNTIF(Tabla2[APELLIDOS Y NOMBRES],Tabla2[[#This Row],[APELLIDOS Y NOMBRES]])</f>
        <v>0</v>
      </c>
      <c r="AB4349" t="str">
        <f ca="1">+IFERROR(IF(Tabla2[[#This Row],[FECHA CESE/BAJA]]="","No Aplica",IF(AND(MONTH(Tabla2[[#This Row],[FECHA CESE/BAJA]])=MONTH(TODAY()-30),YEAR(Tabla2[[#This Row],[FECHA CESE/BAJA]])=YEAR(TODAY())),MONTH(TODAY()-30)&amp;"-"&amp;YEAR(TODAY()),"Borrar")),"No aplica")</f>
        <v>No Aplica</v>
      </c>
      <c r="AC4349" t="str">
        <f ca="1">+IFERROR(IF(Tabla2[[#This Row],[FECHA INICIO DE LABORES EN OBRA]]="","No Aplica",IF(AND(MONTH(Tabla2[[#This Row],[FECHA INICIO DE LABORES EN OBRA]])=MONTH(TODAY()-30),YEAR(Tabla2[[#This Row],[FECHA INICIO DE LABORES EN OBRA]])=YEAR(TODAY())),MONTH(TODAY()-30)&amp;"-"&amp;YEAR(TODAY()),"No Aplica")),"No Aplica")</f>
        <v>No Aplica</v>
      </c>
    </row>
    <row r="4350" spans="1:29" x14ac:dyDescent="0.25">
      <c r="A4350" s="2"/>
      <c r="B4350" s="3"/>
      <c r="C4350" s="3"/>
      <c r="D4350" s="3"/>
      <c r="E4350" s="3"/>
      <c r="F4350" s="36"/>
      <c r="G4350" s="3"/>
      <c r="H4350" s="3"/>
      <c r="I4350" s="3"/>
      <c r="J4350" s="3"/>
      <c r="K4350" s="3"/>
      <c r="L4350" s="8"/>
      <c r="M4350" s="5"/>
      <c r="N4350" s="13"/>
      <c r="O4350" s="5"/>
      <c r="P4350" s="8"/>
      <c r="Q4350" s="9"/>
      <c r="R4350" s="9" t="str">
        <f>IFERROR(VLOOKUP(Tabla2[[#This Row],[CONTRATISTA PRNCIPAL]],Hoja1!$L$5:$M$9,2,FALSE),"CJV")</f>
        <v>CJV</v>
      </c>
      <c r="S4350" s="9" t="str">
        <f>IF(Tabla2[[#This Row],[EMPRESA]]=Tabla2[[#This Row],[CONTRATISTA PRNCIPAL]],"Principal","Secundaria")</f>
        <v>Principal</v>
      </c>
      <c r="T4350" s="10">
        <f>IFERROR(1/COUNTIF(Tabla2[CONTRATISTA PRNCIPAL],Tabla2[[#This Row],[CONTRATISTA PRNCIPAL]]),0)</f>
        <v>0</v>
      </c>
      <c r="U4350" s="33" t="str">
        <f ca="1">IF(((TODAY()-Tabla2[[#This Row],[FECHA NACIMIENTO]])/365)&lt;18,"Corregir", IF(((TODAY()-Tabla2[[#This Row],[FECHA NACIMIENTO]])/365)&gt;80, "Corregir",ROUNDDOWN(((TODAY()-Tabla2[[#This Row],[FECHA NACIMIENTO]])/365),0)))</f>
        <v>Corregir</v>
      </c>
      <c r="V435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50" s="34" t="str">
        <f ca="1">+IF(Tabla2[[#This Row],[Edad]]="Corregir","Corregir","Ok")</f>
        <v>Corregir</v>
      </c>
      <c r="X4350" s="10" t="str">
        <f>+IFERROR(VLOOKUP(Tabla2[[#This Row],[DISTRITO SEGÚN DNI]],Hoja1!$A$2:$B$55,2,FALSE),"No")</f>
        <v>No</v>
      </c>
      <c r="Y4350" s="10" t="str">
        <f>IF(OR(LOWER(Tabla2[[#This Row],[GENERO]])="masculino", LOWER(Tabla2[[#This Row],[GENERO]])="femenino"),"OK","Corregir")</f>
        <v>Corregir</v>
      </c>
      <c r="Z4350" s="10" t="str">
        <f>+IF(Tabla2[[#This Row],[Nro. DNI / CE]]="","Corregir",IF(LEN(Tabla2[[#This Row],[Nro. DNI / CE]])&gt;=8,"OK","Corregir"))</f>
        <v>Corregir</v>
      </c>
      <c r="AA4350" s="10">
        <f>COUNTIF(Tabla2[APELLIDOS Y NOMBRES],Tabla2[[#This Row],[APELLIDOS Y NOMBRES]])</f>
        <v>0</v>
      </c>
      <c r="AB4350" t="str">
        <f ca="1">+IFERROR(IF(Tabla2[[#This Row],[FECHA CESE/BAJA]]="","No Aplica",IF(AND(MONTH(Tabla2[[#This Row],[FECHA CESE/BAJA]])=MONTH(TODAY()-30),YEAR(Tabla2[[#This Row],[FECHA CESE/BAJA]])=YEAR(TODAY())),MONTH(TODAY()-30)&amp;"-"&amp;YEAR(TODAY()),"Borrar")),"No aplica")</f>
        <v>No Aplica</v>
      </c>
      <c r="AC4350" t="str">
        <f ca="1">+IFERROR(IF(Tabla2[[#This Row],[FECHA INICIO DE LABORES EN OBRA]]="","No Aplica",IF(AND(MONTH(Tabla2[[#This Row],[FECHA INICIO DE LABORES EN OBRA]])=MONTH(TODAY()-30),YEAR(Tabla2[[#This Row],[FECHA INICIO DE LABORES EN OBRA]])=YEAR(TODAY())),MONTH(TODAY()-30)&amp;"-"&amp;YEAR(TODAY()),"No Aplica")),"No Aplica")</f>
        <v>No Aplica</v>
      </c>
    </row>
    <row r="4351" spans="1:29" x14ac:dyDescent="0.25">
      <c r="A4351" s="2"/>
      <c r="B4351" s="3"/>
      <c r="C4351" s="3"/>
      <c r="D4351" s="3"/>
      <c r="E4351" s="3"/>
      <c r="F4351" s="36"/>
      <c r="G4351" s="3"/>
      <c r="H4351" s="3"/>
      <c r="I4351" s="3"/>
      <c r="J4351" s="3"/>
      <c r="K4351" s="3"/>
      <c r="L4351" s="8"/>
      <c r="M4351" s="5"/>
      <c r="N4351" s="13"/>
      <c r="O4351" s="5"/>
      <c r="P4351" s="8"/>
      <c r="Q4351" s="9"/>
      <c r="R4351" s="9" t="str">
        <f>IFERROR(VLOOKUP(Tabla2[[#This Row],[CONTRATISTA PRNCIPAL]],Hoja1!$L$5:$M$9,2,FALSE),"CJV")</f>
        <v>CJV</v>
      </c>
      <c r="S4351" s="9" t="str">
        <f>IF(Tabla2[[#This Row],[EMPRESA]]=Tabla2[[#This Row],[CONTRATISTA PRNCIPAL]],"Principal","Secundaria")</f>
        <v>Principal</v>
      </c>
      <c r="T4351" s="10">
        <f>IFERROR(1/COUNTIF(Tabla2[CONTRATISTA PRNCIPAL],Tabla2[[#This Row],[CONTRATISTA PRNCIPAL]]),0)</f>
        <v>0</v>
      </c>
      <c r="U4351" s="33" t="str">
        <f ca="1">IF(((TODAY()-Tabla2[[#This Row],[FECHA NACIMIENTO]])/365)&lt;18,"Corregir", IF(((TODAY()-Tabla2[[#This Row],[FECHA NACIMIENTO]])/365)&gt;80, "Corregir",ROUNDDOWN(((TODAY()-Tabla2[[#This Row],[FECHA NACIMIENTO]])/365),0)))</f>
        <v>Corregir</v>
      </c>
      <c r="V435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51" s="34" t="str">
        <f ca="1">+IF(Tabla2[[#This Row],[Edad]]="Corregir","Corregir","Ok")</f>
        <v>Corregir</v>
      </c>
      <c r="X4351" s="10" t="str">
        <f>+IFERROR(VLOOKUP(Tabla2[[#This Row],[DISTRITO SEGÚN DNI]],Hoja1!$A$2:$B$55,2,FALSE),"No")</f>
        <v>No</v>
      </c>
      <c r="Y4351" s="10" t="str">
        <f>IF(OR(LOWER(Tabla2[[#This Row],[GENERO]])="masculino", LOWER(Tabla2[[#This Row],[GENERO]])="femenino"),"OK","Corregir")</f>
        <v>Corregir</v>
      </c>
      <c r="Z4351" s="10" t="str">
        <f>+IF(Tabla2[[#This Row],[Nro. DNI / CE]]="","Corregir",IF(LEN(Tabla2[[#This Row],[Nro. DNI / CE]])&gt;=8,"OK","Corregir"))</f>
        <v>Corregir</v>
      </c>
      <c r="AA4351" s="10">
        <f>COUNTIF(Tabla2[APELLIDOS Y NOMBRES],Tabla2[[#This Row],[APELLIDOS Y NOMBRES]])</f>
        <v>0</v>
      </c>
      <c r="AB4351" t="str">
        <f ca="1">+IFERROR(IF(Tabla2[[#This Row],[FECHA CESE/BAJA]]="","No Aplica",IF(AND(MONTH(Tabla2[[#This Row],[FECHA CESE/BAJA]])=MONTH(TODAY()-30),YEAR(Tabla2[[#This Row],[FECHA CESE/BAJA]])=YEAR(TODAY())),MONTH(TODAY()-30)&amp;"-"&amp;YEAR(TODAY()),"Borrar")),"No aplica")</f>
        <v>No Aplica</v>
      </c>
      <c r="AC4351" t="str">
        <f ca="1">+IFERROR(IF(Tabla2[[#This Row],[FECHA INICIO DE LABORES EN OBRA]]="","No Aplica",IF(AND(MONTH(Tabla2[[#This Row],[FECHA INICIO DE LABORES EN OBRA]])=MONTH(TODAY()-30),YEAR(Tabla2[[#This Row],[FECHA INICIO DE LABORES EN OBRA]])=YEAR(TODAY())),MONTH(TODAY()-30)&amp;"-"&amp;YEAR(TODAY()),"No Aplica")),"No Aplica")</f>
        <v>No Aplica</v>
      </c>
    </row>
    <row r="4352" spans="1:29" x14ac:dyDescent="0.25">
      <c r="A4352" s="2"/>
      <c r="B4352" s="3"/>
      <c r="C4352" s="3"/>
      <c r="D4352" s="3"/>
      <c r="E4352" s="3"/>
      <c r="F4352" s="36"/>
      <c r="G4352" s="3"/>
      <c r="H4352" s="3"/>
      <c r="I4352" s="3"/>
      <c r="J4352" s="3"/>
      <c r="K4352" s="3"/>
      <c r="L4352" s="8"/>
      <c r="M4352" s="5"/>
      <c r="N4352" s="13"/>
      <c r="O4352" s="5"/>
      <c r="P4352" s="8"/>
      <c r="Q4352" s="9"/>
      <c r="R4352" s="9" t="str">
        <f>IFERROR(VLOOKUP(Tabla2[[#This Row],[CONTRATISTA PRNCIPAL]],Hoja1!$L$5:$M$9,2,FALSE),"CJV")</f>
        <v>CJV</v>
      </c>
      <c r="S4352" s="9" t="str">
        <f>IF(Tabla2[[#This Row],[EMPRESA]]=Tabla2[[#This Row],[CONTRATISTA PRNCIPAL]],"Principal","Secundaria")</f>
        <v>Principal</v>
      </c>
      <c r="T4352" s="10">
        <f>IFERROR(1/COUNTIF(Tabla2[CONTRATISTA PRNCIPAL],Tabla2[[#This Row],[CONTRATISTA PRNCIPAL]]),0)</f>
        <v>0</v>
      </c>
      <c r="U4352" s="33" t="str">
        <f ca="1">IF(((TODAY()-Tabla2[[#This Row],[FECHA NACIMIENTO]])/365)&lt;18,"Corregir", IF(((TODAY()-Tabla2[[#This Row],[FECHA NACIMIENTO]])/365)&gt;80, "Corregir",ROUNDDOWN(((TODAY()-Tabla2[[#This Row],[FECHA NACIMIENTO]])/365),0)))</f>
        <v>Corregir</v>
      </c>
      <c r="V435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52" s="34" t="str">
        <f ca="1">+IF(Tabla2[[#This Row],[Edad]]="Corregir","Corregir","Ok")</f>
        <v>Corregir</v>
      </c>
      <c r="X4352" s="10" t="str">
        <f>+IFERROR(VLOOKUP(Tabla2[[#This Row],[DISTRITO SEGÚN DNI]],Hoja1!$A$2:$B$55,2,FALSE),"No")</f>
        <v>No</v>
      </c>
      <c r="Y4352" s="10" t="str">
        <f>IF(OR(LOWER(Tabla2[[#This Row],[GENERO]])="masculino", LOWER(Tabla2[[#This Row],[GENERO]])="femenino"),"OK","Corregir")</f>
        <v>Corregir</v>
      </c>
      <c r="Z4352" s="10" t="str">
        <f>+IF(Tabla2[[#This Row],[Nro. DNI / CE]]="","Corregir",IF(LEN(Tabla2[[#This Row],[Nro. DNI / CE]])&gt;=8,"OK","Corregir"))</f>
        <v>Corregir</v>
      </c>
      <c r="AA4352" s="10">
        <f>COUNTIF(Tabla2[APELLIDOS Y NOMBRES],Tabla2[[#This Row],[APELLIDOS Y NOMBRES]])</f>
        <v>0</v>
      </c>
      <c r="AB4352" t="str">
        <f ca="1">+IFERROR(IF(Tabla2[[#This Row],[FECHA CESE/BAJA]]="","No Aplica",IF(AND(MONTH(Tabla2[[#This Row],[FECHA CESE/BAJA]])=MONTH(TODAY()-30),YEAR(Tabla2[[#This Row],[FECHA CESE/BAJA]])=YEAR(TODAY())),MONTH(TODAY()-30)&amp;"-"&amp;YEAR(TODAY()),"Borrar")),"No aplica")</f>
        <v>No Aplica</v>
      </c>
      <c r="AC4352" t="str">
        <f ca="1">+IFERROR(IF(Tabla2[[#This Row],[FECHA INICIO DE LABORES EN OBRA]]="","No Aplica",IF(AND(MONTH(Tabla2[[#This Row],[FECHA INICIO DE LABORES EN OBRA]])=MONTH(TODAY()-30),YEAR(Tabla2[[#This Row],[FECHA INICIO DE LABORES EN OBRA]])=YEAR(TODAY())),MONTH(TODAY()-30)&amp;"-"&amp;YEAR(TODAY()),"No Aplica")),"No Aplica")</f>
        <v>No Aplica</v>
      </c>
    </row>
    <row r="4353" spans="1:29" x14ac:dyDescent="0.25">
      <c r="A4353" s="2"/>
      <c r="B4353" s="3"/>
      <c r="C4353" s="3"/>
      <c r="D4353" s="3"/>
      <c r="E4353" s="3"/>
      <c r="F4353" s="36"/>
      <c r="G4353" s="3"/>
      <c r="H4353" s="3"/>
      <c r="I4353" s="3"/>
      <c r="J4353" s="3"/>
      <c r="K4353" s="3"/>
      <c r="L4353" s="8"/>
      <c r="M4353" s="5"/>
      <c r="N4353" s="13"/>
      <c r="O4353" s="5"/>
      <c r="P4353" s="8"/>
      <c r="Q4353" s="9"/>
      <c r="R4353" s="9" t="str">
        <f>IFERROR(VLOOKUP(Tabla2[[#This Row],[CONTRATISTA PRNCIPAL]],Hoja1!$L$5:$M$9,2,FALSE),"CJV")</f>
        <v>CJV</v>
      </c>
      <c r="S4353" s="9" t="str">
        <f>IF(Tabla2[[#This Row],[EMPRESA]]=Tabla2[[#This Row],[CONTRATISTA PRNCIPAL]],"Principal","Secundaria")</f>
        <v>Principal</v>
      </c>
      <c r="T4353" s="10">
        <f>IFERROR(1/COUNTIF(Tabla2[CONTRATISTA PRNCIPAL],Tabla2[[#This Row],[CONTRATISTA PRNCIPAL]]),0)</f>
        <v>0</v>
      </c>
      <c r="U4353" s="33" t="str">
        <f ca="1">IF(((TODAY()-Tabla2[[#This Row],[FECHA NACIMIENTO]])/365)&lt;18,"Corregir", IF(((TODAY()-Tabla2[[#This Row],[FECHA NACIMIENTO]])/365)&gt;80, "Corregir",ROUNDDOWN(((TODAY()-Tabla2[[#This Row],[FECHA NACIMIENTO]])/365),0)))</f>
        <v>Corregir</v>
      </c>
      <c r="V435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53" s="34" t="str">
        <f ca="1">+IF(Tabla2[[#This Row],[Edad]]="Corregir","Corregir","Ok")</f>
        <v>Corregir</v>
      </c>
      <c r="X4353" s="10" t="str">
        <f>+IFERROR(VLOOKUP(Tabla2[[#This Row],[DISTRITO SEGÚN DNI]],Hoja1!$A$2:$B$55,2,FALSE),"No")</f>
        <v>No</v>
      </c>
      <c r="Y4353" s="10" t="str">
        <f>IF(OR(LOWER(Tabla2[[#This Row],[GENERO]])="masculino", LOWER(Tabla2[[#This Row],[GENERO]])="femenino"),"OK","Corregir")</f>
        <v>Corregir</v>
      </c>
      <c r="Z4353" s="10" t="str">
        <f>+IF(Tabla2[[#This Row],[Nro. DNI / CE]]="","Corregir",IF(LEN(Tabla2[[#This Row],[Nro. DNI / CE]])&gt;=8,"OK","Corregir"))</f>
        <v>Corregir</v>
      </c>
      <c r="AA4353" s="10">
        <f>COUNTIF(Tabla2[APELLIDOS Y NOMBRES],Tabla2[[#This Row],[APELLIDOS Y NOMBRES]])</f>
        <v>0</v>
      </c>
      <c r="AB4353" t="str">
        <f ca="1">+IFERROR(IF(Tabla2[[#This Row],[FECHA CESE/BAJA]]="","No Aplica",IF(AND(MONTH(Tabla2[[#This Row],[FECHA CESE/BAJA]])=MONTH(TODAY()-30),YEAR(Tabla2[[#This Row],[FECHA CESE/BAJA]])=YEAR(TODAY())),MONTH(TODAY()-30)&amp;"-"&amp;YEAR(TODAY()),"Borrar")),"No aplica")</f>
        <v>No Aplica</v>
      </c>
      <c r="AC4353" t="str">
        <f ca="1">+IFERROR(IF(Tabla2[[#This Row],[FECHA INICIO DE LABORES EN OBRA]]="","No Aplica",IF(AND(MONTH(Tabla2[[#This Row],[FECHA INICIO DE LABORES EN OBRA]])=MONTH(TODAY()-30),YEAR(Tabla2[[#This Row],[FECHA INICIO DE LABORES EN OBRA]])=YEAR(TODAY())),MONTH(TODAY()-30)&amp;"-"&amp;YEAR(TODAY()),"No Aplica")),"No Aplica")</f>
        <v>No Aplica</v>
      </c>
    </row>
    <row r="4354" spans="1:29" x14ac:dyDescent="0.25">
      <c r="A4354" s="2"/>
      <c r="B4354" s="3"/>
      <c r="C4354" s="3"/>
      <c r="D4354" s="3"/>
      <c r="E4354" s="3"/>
      <c r="F4354" s="36"/>
      <c r="G4354" s="3"/>
      <c r="H4354" s="3"/>
      <c r="I4354" s="3"/>
      <c r="J4354" s="3"/>
      <c r="K4354" s="3"/>
      <c r="L4354" s="8"/>
      <c r="M4354" s="5"/>
      <c r="N4354" s="13"/>
      <c r="O4354" s="5"/>
      <c r="P4354" s="8"/>
      <c r="Q4354" s="9"/>
      <c r="R4354" s="9" t="str">
        <f>IFERROR(VLOOKUP(Tabla2[[#This Row],[CONTRATISTA PRNCIPAL]],Hoja1!$L$5:$M$9,2,FALSE),"CJV")</f>
        <v>CJV</v>
      </c>
      <c r="S4354" s="9" t="str">
        <f>IF(Tabla2[[#This Row],[EMPRESA]]=Tabla2[[#This Row],[CONTRATISTA PRNCIPAL]],"Principal","Secundaria")</f>
        <v>Principal</v>
      </c>
      <c r="T4354" s="10">
        <f>IFERROR(1/COUNTIF(Tabla2[CONTRATISTA PRNCIPAL],Tabla2[[#This Row],[CONTRATISTA PRNCIPAL]]),0)</f>
        <v>0</v>
      </c>
      <c r="U4354" s="33" t="str">
        <f ca="1">IF(((TODAY()-Tabla2[[#This Row],[FECHA NACIMIENTO]])/365)&lt;18,"Corregir", IF(((TODAY()-Tabla2[[#This Row],[FECHA NACIMIENTO]])/365)&gt;80, "Corregir",ROUNDDOWN(((TODAY()-Tabla2[[#This Row],[FECHA NACIMIENTO]])/365),0)))</f>
        <v>Corregir</v>
      </c>
      <c r="V435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54" s="34" t="str">
        <f ca="1">+IF(Tabla2[[#This Row],[Edad]]="Corregir","Corregir","Ok")</f>
        <v>Corregir</v>
      </c>
      <c r="X4354" s="10" t="str">
        <f>+IFERROR(VLOOKUP(Tabla2[[#This Row],[DISTRITO SEGÚN DNI]],Hoja1!$A$2:$B$55,2,FALSE),"No")</f>
        <v>No</v>
      </c>
      <c r="Y4354" s="10" t="str">
        <f>IF(OR(LOWER(Tabla2[[#This Row],[GENERO]])="masculino", LOWER(Tabla2[[#This Row],[GENERO]])="femenino"),"OK","Corregir")</f>
        <v>Corregir</v>
      </c>
      <c r="Z4354" s="10" t="str">
        <f>+IF(Tabla2[[#This Row],[Nro. DNI / CE]]="","Corregir",IF(LEN(Tabla2[[#This Row],[Nro. DNI / CE]])&gt;=8,"OK","Corregir"))</f>
        <v>Corregir</v>
      </c>
      <c r="AA4354" s="10">
        <f>COUNTIF(Tabla2[APELLIDOS Y NOMBRES],Tabla2[[#This Row],[APELLIDOS Y NOMBRES]])</f>
        <v>0</v>
      </c>
      <c r="AB4354" t="str">
        <f ca="1">+IFERROR(IF(Tabla2[[#This Row],[FECHA CESE/BAJA]]="","No Aplica",IF(AND(MONTH(Tabla2[[#This Row],[FECHA CESE/BAJA]])=MONTH(TODAY()-30),YEAR(Tabla2[[#This Row],[FECHA CESE/BAJA]])=YEAR(TODAY())),MONTH(TODAY()-30)&amp;"-"&amp;YEAR(TODAY()),"Borrar")),"No aplica")</f>
        <v>No Aplica</v>
      </c>
      <c r="AC4354" t="str">
        <f ca="1">+IFERROR(IF(Tabla2[[#This Row],[FECHA INICIO DE LABORES EN OBRA]]="","No Aplica",IF(AND(MONTH(Tabla2[[#This Row],[FECHA INICIO DE LABORES EN OBRA]])=MONTH(TODAY()-30),YEAR(Tabla2[[#This Row],[FECHA INICIO DE LABORES EN OBRA]])=YEAR(TODAY())),MONTH(TODAY()-30)&amp;"-"&amp;YEAR(TODAY()),"No Aplica")),"No Aplica")</f>
        <v>No Aplica</v>
      </c>
    </row>
    <row r="4355" spans="1:29" x14ac:dyDescent="0.25">
      <c r="A4355" s="2"/>
      <c r="B4355" s="3"/>
      <c r="C4355" s="3"/>
      <c r="D4355" s="3"/>
      <c r="E4355" s="3"/>
      <c r="F4355" s="36"/>
      <c r="G4355" s="3"/>
      <c r="H4355" s="3"/>
      <c r="I4355" s="3"/>
      <c r="J4355" s="3"/>
      <c r="K4355" s="3"/>
      <c r="L4355" s="8"/>
      <c r="M4355" s="5"/>
      <c r="N4355" s="13"/>
      <c r="O4355" s="5"/>
      <c r="P4355" s="8"/>
      <c r="Q4355" s="9"/>
      <c r="R4355" s="9" t="str">
        <f>IFERROR(VLOOKUP(Tabla2[[#This Row],[CONTRATISTA PRNCIPAL]],Hoja1!$L$5:$M$9,2,FALSE),"CJV")</f>
        <v>CJV</v>
      </c>
      <c r="S4355" s="9" t="str">
        <f>IF(Tabla2[[#This Row],[EMPRESA]]=Tabla2[[#This Row],[CONTRATISTA PRNCIPAL]],"Principal","Secundaria")</f>
        <v>Principal</v>
      </c>
      <c r="T4355" s="10">
        <f>IFERROR(1/COUNTIF(Tabla2[CONTRATISTA PRNCIPAL],Tabla2[[#This Row],[CONTRATISTA PRNCIPAL]]),0)</f>
        <v>0</v>
      </c>
      <c r="U4355" s="33" t="str">
        <f ca="1">IF(((TODAY()-Tabla2[[#This Row],[FECHA NACIMIENTO]])/365)&lt;18,"Corregir", IF(((TODAY()-Tabla2[[#This Row],[FECHA NACIMIENTO]])/365)&gt;80, "Corregir",ROUNDDOWN(((TODAY()-Tabla2[[#This Row],[FECHA NACIMIENTO]])/365),0)))</f>
        <v>Corregir</v>
      </c>
      <c r="V435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55" s="34" t="str">
        <f ca="1">+IF(Tabla2[[#This Row],[Edad]]="Corregir","Corregir","Ok")</f>
        <v>Corregir</v>
      </c>
      <c r="X4355" s="10" t="str">
        <f>+IFERROR(VLOOKUP(Tabla2[[#This Row],[DISTRITO SEGÚN DNI]],Hoja1!$A$2:$B$55,2,FALSE),"No")</f>
        <v>No</v>
      </c>
      <c r="Y4355" s="10" t="str">
        <f>IF(OR(LOWER(Tabla2[[#This Row],[GENERO]])="masculino", LOWER(Tabla2[[#This Row],[GENERO]])="femenino"),"OK","Corregir")</f>
        <v>Corregir</v>
      </c>
      <c r="Z4355" s="10" t="str">
        <f>+IF(Tabla2[[#This Row],[Nro. DNI / CE]]="","Corregir",IF(LEN(Tabla2[[#This Row],[Nro. DNI / CE]])&gt;=8,"OK","Corregir"))</f>
        <v>Corregir</v>
      </c>
      <c r="AA4355" s="10">
        <f>COUNTIF(Tabla2[APELLIDOS Y NOMBRES],Tabla2[[#This Row],[APELLIDOS Y NOMBRES]])</f>
        <v>0</v>
      </c>
      <c r="AB4355" t="str">
        <f ca="1">+IFERROR(IF(Tabla2[[#This Row],[FECHA CESE/BAJA]]="","No Aplica",IF(AND(MONTH(Tabla2[[#This Row],[FECHA CESE/BAJA]])=MONTH(TODAY()-30),YEAR(Tabla2[[#This Row],[FECHA CESE/BAJA]])=YEAR(TODAY())),MONTH(TODAY()-30)&amp;"-"&amp;YEAR(TODAY()),"Borrar")),"No aplica")</f>
        <v>No Aplica</v>
      </c>
      <c r="AC4355" t="str">
        <f ca="1">+IFERROR(IF(Tabla2[[#This Row],[FECHA INICIO DE LABORES EN OBRA]]="","No Aplica",IF(AND(MONTH(Tabla2[[#This Row],[FECHA INICIO DE LABORES EN OBRA]])=MONTH(TODAY()-30),YEAR(Tabla2[[#This Row],[FECHA INICIO DE LABORES EN OBRA]])=YEAR(TODAY())),MONTH(TODAY()-30)&amp;"-"&amp;YEAR(TODAY()),"No Aplica")),"No Aplica")</f>
        <v>No Aplica</v>
      </c>
    </row>
    <row r="4356" spans="1:29" x14ac:dyDescent="0.25">
      <c r="A4356" s="2"/>
      <c r="B4356" s="3"/>
      <c r="C4356" s="3"/>
      <c r="D4356" s="3"/>
      <c r="E4356" s="3"/>
      <c r="F4356" s="36"/>
      <c r="G4356" s="3"/>
      <c r="H4356" s="3"/>
      <c r="I4356" s="3"/>
      <c r="J4356" s="3"/>
      <c r="K4356" s="3"/>
      <c r="L4356" s="8"/>
      <c r="M4356" s="5"/>
      <c r="N4356" s="13"/>
      <c r="O4356" s="5"/>
      <c r="P4356" s="8"/>
      <c r="Q4356" s="9"/>
      <c r="R4356" s="9" t="str">
        <f>IFERROR(VLOOKUP(Tabla2[[#This Row],[CONTRATISTA PRNCIPAL]],Hoja1!$L$5:$M$9,2,FALSE),"CJV")</f>
        <v>CJV</v>
      </c>
      <c r="S4356" s="9" t="str">
        <f>IF(Tabla2[[#This Row],[EMPRESA]]=Tabla2[[#This Row],[CONTRATISTA PRNCIPAL]],"Principal","Secundaria")</f>
        <v>Principal</v>
      </c>
      <c r="T4356" s="10">
        <f>IFERROR(1/COUNTIF(Tabla2[CONTRATISTA PRNCIPAL],Tabla2[[#This Row],[CONTRATISTA PRNCIPAL]]),0)</f>
        <v>0</v>
      </c>
      <c r="U4356" s="33" t="str">
        <f ca="1">IF(((TODAY()-Tabla2[[#This Row],[FECHA NACIMIENTO]])/365)&lt;18,"Corregir", IF(((TODAY()-Tabla2[[#This Row],[FECHA NACIMIENTO]])/365)&gt;80, "Corregir",ROUNDDOWN(((TODAY()-Tabla2[[#This Row],[FECHA NACIMIENTO]])/365),0)))</f>
        <v>Corregir</v>
      </c>
      <c r="V435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56" s="34" t="str">
        <f ca="1">+IF(Tabla2[[#This Row],[Edad]]="Corregir","Corregir","Ok")</f>
        <v>Corregir</v>
      </c>
      <c r="X4356" s="10" t="str">
        <f>+IFERROR(VLOOKUP(Tabla2[[#This Row],[DISTRITO SEGÚN DNI]],Hoja1!$A$2:$B$55,2,FALSE),"No")</f>
        <v>No</v>
      </c>
      <c r="Y4356" s="10" t="str">
        <f>IF(OR(LOWER(Tabla2[[#This Row],[GENERO]])="masculino", LOWER(Tabla2[[#This Row],[GENERO]])="femenino"),"OK","Corregir")</f>
        <v>Corregir</v>
      </c>
      <c r="Z4356" s="10" t="str">
        <f>+IF(Tabla2[[#This Row],[Nro. DNI / CE]]="","Corregir",IF(LEN(Tabla2[[#This Row],[Nro. DNI / CE]])&gt;=8,"OK","Corregir"))</f>
        <v>Corregir</v>
      </c>
      <c r="AA4356" s="10">
        <f>COUNTIF(Tabla2[APELLIDOS Y NOMBRES],Tabla2[[#This Row],[APELLIDOS Y NOMBRES]])</f>
        <v>0</v>
      </c>
      <c r="AB4356" t="str">
        <f ca="1">+IFERROR(IF(Tabla2[[#This Row],[FECHA CESE/BAJA]]="","No Aplica",IF(AND(MONTH(Tabla2[[#This Row],[FECHA CESE/BAJA]])=MONTH(TODAY()-30),YEAR(Tabla2[[#This Row],[FECHA CESE/BAJA]])=YEAR(TODAY())),MONTH(TODAY()-30)&amp;"-"&amp;YEAR(TODAY()),"Borrar")),"No aplica")</f>
        <v>No Aplica</v>
      </c>
      <c r="AC4356" t="str">
        <f ca="1">+IFERROR(IF(Tabla2[[#This Row],[FECHA INICIO DE LABORES EN OBRA]]="","No Aplica",IF(AND(MONTH(Tabla2[[#This Row],[FECHA INICIO DE LABORES EN OBRA]])=MONTH(TODAY()-30),YEAR(Tabla2[[#This Row],[FECHA INICIO DE LABORES EN OBRA]])=YEAR(TODAY())),MONTH(TODAY()-30)&amp;"-"&amp;YEAR(TODAY()),"No Aplica")),"No Aplica")</f>
        <v>No Aplica</v>
      </c>
    </row>
    <row r="4357" spans="1:29" x14ac:dyDescent="0.25">
      <c r="A4357" s="2"/>
      <c r="B4357" s="3"/>
      <c r="C4357" s="3"/>
      <c r="D4357" s="3"/>
      <c r="E4357" s="3"/>
      <c r="F4357" s="36"/>
      <c r="G4357" s="3"/>
      <c r="H4357" s="3"/>
      <c r="I4357" s="3"/>
      <c r="J4357" s="3"/>
      <c r="K4357" s="3"/>
      <c r="L4357" s="8"/>
      <c r="M4357" s="5"/>
      <c r="N4357" s="13"/>
      <c r="O4357" s="5"/>
      <c r="P4357" s="8"/>
      <c r="Q4357" s="9"/>
      <c r="R4357" s="9" t="str">
        <f>IFERROR(VLOOKUP(Tabla2[[#This Row],[CONTRATISTA PRNCIPAL]],Hoja1!$L$5:$M$9,2,FALSE),"CJV")</f>
        <v>CJV</v>
      </c>
      <c r="S4357" s="9" t="str">
        <f>IF(Tabla2[[#This Row],[EMPRESA]]=Tabla2[[#This Row],[CONTRATISTA PRNCIPAL]],"Principal","Secundaria")</f>
        <v>Principal</v>
      </c>
      <c r="T4357" s="10">
        <f>IFERROR(1/COUNTIF(Tabla2[CONTRATISTA PRNCIPAL],Tabla2[[#This Row],[CONTRATISTA PRNCIPAL]]),0)</f>
        <v>0</v>
      </c>
      <c r="U4357" s="33" t="str">
        <f ca="1">IF(((TODAY()-Tabla2[[#This Row],[FECHA NACIMIENTO]])/365)&lt;18,"Corregir", IF(((TODAY()-Tabla2[[#This Row],[FECHA NACIMIENTO]])/365)&gt;80, "Corregir",ROUNDDOWN(((TODAY()-Tabla2[[#This Row],[FECHA NACIMIENTO]])/365),0)))</f>
        <v>Corregir</v>
      </c>
      <c r="V435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57" s="34" t="str">
        <f ca="1">+IF(Tabla2[[#This Row],[Edad]]="Corregir","Corregir","Ok")</f>
        <v>Corregir</v>
      </c>
      <c r="X4357" s="10" t="str">
        <f>+IFERROR(VLOOKUP(Tabla2[[#This Row],[DISTRITO SEGÚN DNI]],Hoja1!$A$2:$B$55,2,FALSE),"No")</f>
        <v>No</v>
      </c>
      <c r="Y4357" s="10" t="str">
        <f>IF(OR(LOWER(Tabla2[[#This Row],[GENERO]])="masculino", LOWER(Tabla2[[#This Row],[GENERO]])="femenino"),"OK","Corregir")</f>
        <v>Corregir</v>
      </c>
      <c r="Z4357" s="10" t="str">
        <f>+IF(Tabla2[[#This Row],[Nro. DNI / CE]]="","Corregir",IF(LEN(Tabla2[[#This Row],[Nro. DNI / CE]])&gt;=8,"OK","Corregir"))</f>
        <v>Corregir</v>
      </c>
      <c r="AA4357" s="10">
        <f>COUNTIF(Tabla2[APELLIDOS Y NOMBRES],Tabla2[[#This Row],[APELLIDOS Y NOMBRES]])</f>
        <v>0</v>
      </c>
      <c r="AB4357" t="str">
        <f ca="1">+IFERROR(IF(Tabla2[[#This Row],[FECHA CESE/BAJA]]="","No Aplica",IF(AND(MONTH(Tabla2[[#This Row],[FECHA CESE/BAJA]])=MONTH(TODAY()-30),YEAR(Tabla2[[#This Row],[FECHA CESE/BAJA]])=YEAR(TODAY())),MONTH(TODAY()-30)&amp;"-"&amp;YEAR(TODAY()),"Borrar")),"No aplica")</f>
        <v>No Aplica</v>
      </c>
      <c r="AC4357" t="str">
        <f ca="1">+IFERROR(IF(Tabla2[[#This Row],[FECHA INICIO DE LABORES EN OBRA]]="","No Aplica",IF(AND(MONTH(Tabla2[[#This Row],[FECHA INICIO DE LABORES EN OBRA]])=MONTH(TODAY()-30),YEAR(Tabla2[[#This Row],[FECHA INICIO DE LABORES EN OBRA]])=YEAR(TODAY())),MONTH(TODAY()-30)&amp;"-"&amp;YEAR(TODAY()),"No Aplica")),"No Aplica")</f>
        <v>No Aplica</v>
      </c>
    </row>
    <row r="4358" spans="1:29" x14ac:dyDescent="0.25">
      <c r="A4358" s="2"/>
      <c r="B4358" s="3"/>
      <c r="C4358" s="3"/>
      <c r="D4358" s="3"/>
      <c r="E4358" s="3"/>
      <c r="F4358" s="36"/>
      <c r="G4358" s="3"/>
      <c r="H4358" s="3"/>
      <c r="I4358" s="3"/>
      <c r="J4358" s="3"/>
      <c r="K4358" s="3"/>
      <c r="L4358" s="8"/>
      <c r="M4358" s="5"/>
      <c r="N4358" s="13"/>
      <c r="O4358" s="5"/>
      <c r="P4358" s="8"/>
      <c r="Q4358" s="9"/>
      <c r="R4358" s="9" t="str">
        <f>IFERROR(VLOOKUP(Tabla2[[#This Row],[CONTRATISTA PRNCIPAL]],Hoja1!$L$5:$M$9,2,FALSE),"CJV")</f>
        <v>CJV</v>
      </c>
      <c r="S4358" s="9" t="str">
        <f>IF(Tabla2[[#This Row],[EMPRESA]]=Tabla2[[#This Row],[CONTRATISTA PRNCIPAL]],"Principal","Secundaria")</f>
        <v>Principal</v>
      </c>
      <c r="T4358" s="10">
        <f>IFERROR(1/COUNTIF(Tabla2[CONTRATISTA PRNCIPAL],Tabla2[[#This Row],[CONTRATISTA PRNCIPAL]]),0)</f>
        <v>0</v>
      </c>
      <c r="U4358" s="33" t="str">
        <f ca="1">IF(((TODAY()-Tabla2[[#This Row],[FECHA NACIMIENTO]])/365)&lt;18,"Corregir", IF(((TODAY()-Tabla2[[#This Row],[FECHA NACIMIENTO]])/365)&gt;80, "Corregir",ROUNDDOWN(((TODAY()-Tabla2[[#This Row],[FECHA NACIMIENTO]])/365),0)))</f>
        <v>Corregir</v>
      </c>
      <c r="V435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58" s="34" t="str">
        <f ca="1">+IF(Tabla2[[#This Row],[Edad]]="Corregir","Corregir","Ok")</f>
        <v>Corregir</v>
      </c>
      <c r="X4358" s="10" t="str">
        <f>+IFERROR(VLOOKUP(Tabla2[[#This Row],[DISTRITO SEGÚN DNI]],Hoja1!$A$2:$B$55,2,FALSE),"No")</f>
        <v>No</v>
      </c>
      <c r="Y4358" s="10" t="str">
        <f>IF(OR(LOWER(Tabla2[[#This Row],[GENERO]])="masculino", LOWER(Tabla2[[#This Row],[GENERO]])="femenino"),"OK","Corregir")</f>
        <v>Corregir</v>
      </c>
      <c r="Z4358" s="10" t="str">
        <f>+IF(Tabla2[[#This Row],[Nro. DNI / CE]]="","Corregir",IF(LEN(Tabla2[[#This Row],[Nro. DNI / CE]])&gt;=8,"OK","Corregir"))</f>
        <v>Corregir</v>
      </c>
      <c r="AA4358" s="10">
        <f>COUNTIF(Tabla2[APELLIDOS Y NOMBRES],Tabla2[[#This Row],[APELLIDOS Y NOMBRES]])</f>
        <v>0</v>
      </c>
      <c r="AB4358" t="str">
        <f ca="1">+IFERROR(IF(Tabla2[[#This Row],[FECHA CESE/BAJA]]="","No Aplica",IF(AND(MONTH(Tabla2[[#This Row],[FECHA CESE/BAJA]])=MONTH(TODAY()-30),YEAR(Tabla2[[#This Row],[FECHA CESE/BAJA]])=YEAR(TODAY())),MONTH(TODAY()-30)&amp;"-"&amp;YEAR(TODAY()),"Borrar")),"No aplica")</f>
        <v>No Aplica</v>
      </c>
      <c r="AC4358" t="str">
        <f ca="1">+IFERROR(IF(Tabla2[[#This Row],[FECHA INICIO DE LABORES EN OBRA]]="","No Aplica",IF(AND(MONTH(Tabla2[[#This Row],[FECHA INICIO DE LABORES EN OBRA]])=MONTH(TODAY()-30),YEAR(Tabla2[[#This Row],[FECHA INICIO DE LABORES EN OBRA]])=YEAR(TODAY())),MONTH(TODAY()-30)&amp;"-"&amp;YEAR(TODAY()),"No Aplica")),"No Aplica")</f>
        <v>No Aplica</v>
      </c>
    </row>
    <row r="4359" spans="1:29" x14ac:dyDescent="0.25">
      <c r="A4359" s="2"/>
      <c r="B4359" s="3"/>
      <c r="C4359" s="3"/>
      <c r="D4359" s="3"/>
      <c r="E4359" s="3"/>
      <c r="F4359" s="36"/>
      <c r="G4359" s="3"/>
      <c r="H4359" s="3"/>
      <c r="I4359" s="3"/>
      <c r="J4359" s="3"/>
      <c r="K4359" s="3"/>
      <c r="L4359" s="8"/>
      <c r="M4359" s="5"/>
      <c r="N4359" s="13"/>
      <c r="O4359" s="5"/>
      <c r="P4359" s="8"/>
      <c r="Q4359" s="9"/>
      <c r="R4359" s="9" t="str">
        <f>IFERROR(VLOOKUP(Tabla2[[#This Row],[CONTRATISTA PRNCIPAL]],Hoja1!$L$5:$M$9,2,FALSE),"CJV")</f>
        <v>CJV</v>
      </c>
      <c r="S4359" s="9" t="str">
        <f>IF(Tabla2[[#This Row],[EMPRESA]]=Tabla2[[#This Row],[CONTRATISTA PRNCIPAL]],"Principal","Secundaria")</f>
        <v>Principal</v>
      </c>
      <c r="T4359" s="10">
        <f>IFERROR(1/COUNTIF(Tabla2[CONTRATISTA PRNCIPAL],Tabla2[[#This Row],[CONTRATISTA PRNCIPAL]]),0)</f>
        <v>0</v>
      </c>
      <c r="U4359" s="33" t="str">
        <f ca="1">IF(((TODAY()-Tabla2[[#This Row],[FECHA NACIMIENTO]])/365)&lt;18,"Corregir", IF(((TODAY()-Tabla2[[#This Row],[FECHA NACIMIENTO]])/365)&gt;80, "Corregir",ROUNDDOWN(((TODAY()-Tabla2[[#This Row],[FECHA NACIMIENTO]])/365),0)))</f>
        <v>Corregir</v>
      </c>
      <c r="V435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59" s="34" t="str">
        <f ca="1">+IF(Tabla2[[#This Row],[Edad]]="Corregir","Corregir","Ok")</f>
        <v>Corregir</v>
      </c>
      <c r="X4359" s="10" t="str">
        <f>+IFERROR(VLOOKUP(Tabla2[[#This Row],[DISTRITO SEGÚN DNI]],Hoja1!$A$2:$B$55,2,FALSE),"No")</f>
        <v>No</v>
      </c>
      <c r="Y4359" s="10" t="str">
        <f>IF(OR(LOWER(Tabla2[[#This Row],[GENERO]])="masculino", LOWER(Tabla2[[#This Row],[GENERO]])="femenino"),"OK","Corregir")</f>
        <v>Corregir</v>
      </c>
      <c r="Z4359" s="10" t="str">
        <f>+IF(Tabla2[[#This Row],[Nro. DNI / CE]]="","Corregir",IF(LEN(Tabla2[[#This Row],[Nro. DNI / CE]])&gt;=8,"OK","Corregir"))</f>
        <v>Corregir</v>
      </c>
      <c r="AA4359" s="10">
        <f>COUNTIF(Tabla2[APELLIDOS Y NOMBRES],Tabla2[[#This Row],[APELLIDOS Y NOMBRES]])</f>
        <v>0</v>
      </c>
      <c r="AB4359" t="str">
        <f ca="1">+IFERROR(IF(Tabla2[[#This Row],[FECHA CESE/BAJA]]="","No Aplica",IF(AND(MONTH(Tabla2[[#This Row],[FECHA CESE/BAJA]])=MONTH(TODAY()-30),YEAR(Tabla2[[#This Row],[FECHA CESE/BAJA]])=YEAR(TODAY())),MONTH(TODAY()-30)&amp;"-"&amp;YEAR(TODAY()),"Borrar")),"No aplica")</f>
        <v>No Aplica</v>
      </c>
      <c r="AC4359" t="str">
        <f ca="1">+IFERROR(IF(Tabla2[[#This Row],[FECHA INICIO DE LABORES EN OBRA]]="","No Aplica",IF(AND(MONTH(Tabla2[[#This Row],[FECHA INICIO DE LABORES EN OBRA]])=MONTH(TODAY()-30),YEAR(Tabla2[[#This Row],[FECHA INICIO DE LABORES EN OBRA]])=YEAR(TODAY())),MONTH(TODAY()-30)&amp;"-"&amp;YEAR(TODAY()),"No Aplica")),"No Aplica")</f>
        <v>No Aplica</v>
      </c>
    </row>
    <row r="4360" spans="1:29" x14ac:dyDescent="0.25">
      <c r="A4360" s="2"/>
      <c r="B4360" s="3"/>
      <c r="C4360" s="3"/>
      <c r="D4360" s="3"/>
      <c r="E4360" s="3"/>
      <c r="F4360" s="36"/>
      <c r="G4360" s="3"/>
      <c r="H4360" s="3"/>
      <c r="I4360" s="3"/>
      <c r="J4360" s="3"/>
      <c r="K4360" s="3"/>
      <c r="L4360" s="8"/>
      <c r="M4360" s="5"/>
      <c r="N4360" s="13"/>
      <c r="O4360" s="5"/>
      <c r="P4360" s="8"/>
      <c r="Q4360" s="9"/>
      <c r="R4360" s="9" t="str">
        <f>IFERROR(VLOOKUP(Tabla2[[#This Row],[CONTRATISTA PRNCIPAL]],Hoja1!$L$5:$M$9,2,FALSE),"CJV")</f>
        <v>CJV</v>
      </c>
      <c r="S4360" s="9" t="str">
        <f>IF(Tabla2[[#This Row],[EMPRESA]]=Tabla2[[#This Row],[CONTRATISTA PRNCIPAL]],"Principal","Secundaria")</f>
        <v>Principal</v>
      </c>
      <c r="T4360" s="10">
        <f>IFERROR(1/COUNTIF(Tabla2[CONTRATISTA PRNCIPAL],Tabla2[[#This Row],[CONTRATISTA PRNCIPAL]]),0)</f>
        <v>0</v>
      </c>
      <c r="U4360" s="33" t="str">
        <f ca="1">IF(((TODAY()-Tabla2[[#This Row],[FECHA NACIMIENTO]])/365)&lt;18,"Corregir", IF(((TODAY()-Tabla2[[#This Row],[FECHA NACIMIENTO]])/365)&gt;80, "Corregir",ROUNDDOWN(((TODAY()-Tabla2[[#This Row],[FECHA NACIMIENTO]])/365),0)))</f>
        <v>Corregir</v>
      </c>
      <c r="V436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60" s="34" t="str">
        <f ca="1">+IF(Tabla2[[#This Row],[Edad]]="Corregir","Corregir","Ok")</f>
        <v>Corregir</v>
      </c>
      <c r="X4360" s="10" t="str">
        <f>+IFERROR(VLOOKUP(Tabla2[[#This Row],[DISTRITO SEGÚN DNI]],Hoja1!$A$2:$B$55,2,FALSE),"No")</f>
        <v>No</v>
      </c>
      <c r="Y4360" s="10" t="str">
        <f>IF(OR(LOWER(Tabla2[[#This Row],[GENERO]])="masculino", LOWER(Tabla2[[#This Row],[GENERO]])="femenino"),"OK","Corregir")</f>
        <v>Corregir</v>
      </c>
      <c r="Z4360" s="10" t="str">
        <f>+IF(Tabla2[[#This Row],[Nro. DNI / CE]]="","Corregir",IF(LEN(Tabla2[[#This Row],[Nro. DNI / CE]])&gt;=8,"OK","Corregir"))</f>
        <v>Corregir</v>
      </c>
      <c r="AA4360" s="10">
        <f>COUNTIF(Tabla2[APELLIDOS Y NOMBRES],Tabla2[[#This Row],[APELLIDOS Y NOMBRES]])</f>
        <v>0</v>
      </c>
      <c r="AB4360" t="str">
        <f ca="1">+IFERROR(IF(Tabla2[[#This Row],[FECHA CESE/BAJA]]="","No Aplica",IF(AND(MONTH(Tabla2[[#This Row],[FECHA CESE/BAJA]])=MONTH(TODAY()-30),YEAR(Tabla2[[#This Row],[FECHA CESE/BAJA]])=YEAR(TODAY())),MONTH(TODAY()-30)&amp;"-"&amp;YEAR(TODAY()),"Borrar")),"No aplica")</f>
        <v>No Aplica</v>
      </c>
      <c r="AC4360" t="str">
        <f ca="1">+IFERROR(IF(Tabla2[[#This Row],[FECHA INICIO DE LABORES EN OBRA]]="","No Aplica",IF(AND(MONTH(Tabla2[[#This Row],[FECHA INICIO DE LABORES EN OBRA]])=MONTH(TODAY()-30),YEAR(Tabla2[[#This Row],[FECHA INICIO DE LABORES EN OBRA]])=YEAR(TODAY())),MONTH(TODAY()-30)&amp;"-"&amp;YEAR(TODAY()),"No Aplica")),"No Aplica")</f>
        <v>No Aplica</v>
      </c>
    </row>
    <row r="4361" spans="1:29" x14ac:dyDescent="0.25">
      <c r="A4361" s="2"/>
      <c r="B4361" s="3"/>
      <c r="C4361" s="3"/>
      <c r="D4361" s="3"/>
      <c r="E4361" s="3"/>
      <c r="F4361" s="36"/>
      <c r="G4361" s="3"/>
      <c r="H4361" s="3"/>
      <c r="I4361" s="3"/>
      <c r="J4361" s="3"/>
      <c r="K4361" s="3"/>
      <c r="L4361" s="8"/>
      <c r="M4361" s="5"/>
      <c r="N4361" s="13"/>
      <c r="O4361" s="5"/>
      <c r="P4361" s="8"/>
      <c r="Q4361" s="9"/>
      <c r="R4361" s="9" t="str">
        <f>IFERROR(VLOOKUP(Tabla2[[#This Row],[CONTRATISTA PRNCIPAL]],Hoja1!$L$5:$M$9,2,FALSE),"CJV")</f>
        <v>CJV</v>
      </c>
      <c r="S4361" s="9" t="str">
        <f>IF(Tabla2[[#This Row],[EMPRESA]]=Tabla2[[#This Row],[CONTRATISTA PRNCIPAL]],"Principal","Secundaria")</f>
        <v>Principal</v>
      </c>
      <c r="T4361" s="10">
        <f>IFERROR(1/COUNTIF(Tabla2[CONTRATISTA PRNCIPAL],Tabla2[[#This Row],[CONTRATISTA PRNCIPAL]]),0)</f>
        <v>0</v>
      </c>
      <c r="U4361" s="33" t="str">
        <f ca="1">IF(((TODAY()-Tabla2[[#This Row],[FECHA NACIMIENTO]])/365)&lt;18,"Corregir", IF(((TODAY()-Tabla2[[#This Row],[FECHA NACIMIENTO]])/365)&gt;80, "Corregir",ROUNDDOWN(((TODAY()-Tabla2[[#This Row],[FECHA NACIMIENTO]])/365),0)))</f>
        <v>Corregir</v>
      </c>
      <c r="V436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61" s="34" t="str">
        <f ca="1">+IF(Tabla2[[#This Row],[Edad]]="Corregir","Corregir","Ok")</f>
        <v>Corregir</v>
      </c>
      <c r="X4361" s="10" t="str">
        <f>+IFERROR(VLOOKUP(Tabla2[[#This Row],[DISTRITO SEGÚN DNI]],Hoja1!$A$2:$B$55,2,FALSE),"No")</f>
        <v>No</v>
      </c>
      <c r="Y4361" s="10" t="str">
        <f>IF(OR(LOWER(Tabla2[[#This Row],[GENERO]])="masculino", LOWER(Tabla2[[#This Row],[GENERO]])="femenino"),"OK","Corregir")</f>
        <v>Corregir</v>
      </c>
      <c r="Z4361" s="10" t="str">
        <f>+IF(Tabla2[[#This Row],[Nro. DNI / CE]]="","Corregir",IF(LEN(Tabla2[[#This Row],[Nro. DNI / CE]])&gt;=8,"OK","Corregir"))</f>
        <v>Corregir</v>
      </c>
      <c r="AA4361" s="10">
        <f>COUNTIF(Tabla2[APELLIDOS Y NOMBRES],Tabla2[[#This Row],[APELLIDOS Y NOMBRES]])</f>
        <v>0</v>
      </c>
      <c r="AB4361" t="str">
        <f ca="1">+IFERROR(IF(Tabla2[[#This Row],[FECHA CESE/BAJA]]="","No Aplica",IF(AND(MONTH(Tabla2[[#This Row],[FECHA CESE/BAJA]])=MONTH(TODAY()-30),YEAR(Tabla2[[#This Row],[FECHA CESE/BAJA]])=YEAR(TODAY())),MONTH(TODAY()-30)&amp;"-"&amp;YEAR(TODAY()),"Borrar")),"No aplica")</f>
        <v>No Aplica</v>
      </c>
      <c r="AC4361" t="str">
        <f ca="1">+IFERROR(IF(Tabla2[[#This Row],[FECHA INICIO DE LABORES EN OBRA]]="","No Aplica",IF(AND(MONTH(Tabla2[[#This Row],[FECHA INICIO DE LABORES EN OBRA]])=MONTH(TODAY()-30),YEAR(Tabla2[[#This Row],[FECHA INICIO DE LABORES EN OBRA]])=YEAR(TODAY())),MONTH(TODAY()-30)&amp;"-"&amp;YEAR(TODAY()),"No Aplica")),"No Aplica")</f>
        <v>No Aplica</v>
      </c>
    </row>
    <row r="4362" spans="1:29" x14ac:dyDescent="0.25">
      <c r="A4362" s="2"/>
      <c r="B4362" s="3"/>
      <c r="C4362" s="3"/>
      <c r="D4362" s="3"/>
      <c r="E4362" s="3"/>
      <c r="F4362" s="36"/>
      <c r="G4362" s="3"/>
      <c r="H4362" s="3"/>
      <c r="I4362" s="3"/>
      <c r="J4362" s="3"/>
      <c r="K4362" s="3"/>
      <c r="L4362" s="8"/>
      <c r="M4362" s="5"/>
      <c r="N4362" s="13"/>
      <c r="O4362" s="5"/>
      <c r="P4362" s="8"/>
      <c r="Q4362" s="9"/>
      <c r="R4362" s="9" t="str">
        <f>IFERROR(VLOOKUP(Tabla2[[#This Row],[CONTRATISTA PRNCIPAL]],Hoja1!$L$5:$M$9,2,FALSE),"CJV")</f>
        <v>CJV</v>
      </c>
      <c r="S4362" s="9" t="str">
        <f>IF(Tabla2[[#This Row],[EMPRESA]]=Tabla2[[#This Row],[CONTRATISTA PRNCIPAL]],"Principal","Secundaria")</f>
        <v>Principal</v>
      </c>
      <c r="T4362" s="10">
        <f>IFERROR(1/COUNTIF(Tabla2[CONTRATISTA PRNCIPAL],Tabla2[[#This Row],[CONTRATISTA PRNCIPAL]]),0)</f>
        <v>0</v>
      </c>
      <c r="U4362" s="33" t="str">
        <f ca="1">IF(((TODAY()-Tabla2[[#This Row],[FECHA NACIMIENTO]])/365)&lt;18,"Corregir", IF(((TODAY()-Tabla2[[#This Row],[FECHA NACIMIENTO]])/365)&gt;80, "Corregir",ROUNDDOWN(((TODAY()-Tabla2[[#This Row],[FECHA NACIMIENTO]])/365),0)))</f>
        <v>Corregir</v>
      </c>
      <c r="V436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62" s="34" t="str">
        <f ca="1">+IF(Tabla2[[#This Row],[Edad]]="Corregir","Corregir","Ok")</f>
        <v>Corregir</v>
      </c>
      <c r="X4362" s="10" t="str">
        <f>+IFERROR(VLOOKUP(Tabla2[[#This Row],[DISTRITO SEGÚN DNI]],Hoja1!$A$2:$B$55,2,FALSE),"No")</f>
        <v>No</v>
      </c>
      <c r="Y4362" s="10" t="str">
        <f>IF(OR(LOWER(Tabla2[[#This Row],[GENERO]])="masculino", LOWER(Tabla2[[#This Row],[GENERO]])="femenino"),"OK","Corregir")</f>
        <v>Corregir</v>
      </c>
      <c r="Z4362" s="10" t="str">
        <f>+IF(Tabla2[[#This Row],[Nro. DNI / CE]]="","Corregir",IF(LEN(Tabla2[[#This Row],[Nro. DNI / CE]])&gt;=8,"OK","Corregir"))</f>
        <v>Corregir</v>
      </c>
      <c r="AA4362" s="10">
        <f>COUNTIF(Tabla2[APELLIDOS Y NOMBRES],Tabla2[[#This Row],[APELLIDOS Y NOMBRES]])</f>
        <v>0</v>
      </c>
      <c r="AB4362" t="str">
        <f ca="1">+IFERROR(IF(Tabla2[[#This Row],[FECHA CESE/BAJA]]="","No Aplica",IF(AND(MONTH(Tabla2[[#This Row],[FECHA CESE/BAJA]])=MONTH(TODAY()-30),YEAR(Tabla2[[#This Row],[FECHA CESE/BAJA]])=YEAR(TODAY())),MONTH(TODAY()-30)&amp;"-"&amp;YEAR(TODAY()),"Borrar")),"No aplica")</f>
        <v>No Aplica</v>
      </c>
      <c r="AC4362" t="str">
        <f ca="1">+IFERROR(IF(Tabla2[[#This Row],[FECHA INICIO DE LABORES EN OBRA]]="","No Aplica",IF(AND(MONTH(Tabla2[[#This Row],[FECHA INICIO DE LABORES EN OBRA]])=MONTH(TODAY()-30),YEAR(Tabla2[[#This Row],[FECHA INICIO DE LABORES EN OBRA]])=YEAR(TODAY())),MONTH(TODAY()-30)&amp;"-"&amp;YEAR(TODAY()),"No Aplica")),"No Aplica")</f>
        <v>No Aplica</v>
      </c>
    </row>
    <row r="4363" spans="1:29" x14ac:dyDescent="0.25">
      <c r="A4363" s="2"/>
      <c r="B4363" s="3"/>
      <c r="C4363" s="3"/>
      <c r="D4363" s="3"/>
      <c r="E4363" s="3"/>
      <c r="F4363" s="36"/>
      <c r="G4363" s="3"/>
      <c r="H4363" s="3"/>
      <c r="I4363" s="3"/>
      <c r="J4363" s="3"/>
      <c r="K4363" s="3"/>
      <c r="L4363" s="8"/>
      <c r="M4363" s="5"/>
      <c r="N4363" s="13"/>
      <c r="O4363" s="5"/>
      <c r="P4363" s="8"/>
      <c r="Q4363" s="9"/>
      <c r="R4363" s="9" t="str">
        <f>IFERROR(VLOOKUP(Tabla2[[#This Row],[CONTRATISTA PRNCIPAL]],Hoja1!$L$5:$M$9,2,FALSE),"CJV")</f>
        <v>CJV</v>
      </c>
      <c r="S4363" s="9" t="str">
        <f>IF(Tabla2[[#This Row],[EMPRESA]]=Tabla2[[#This Row],[CONTRATISTA PRNCIPAL]],"Principal","Secundaria")</f>
        <v>Principal</v>
      </c>
      <c r="T4363" s="10">
        <f>IFERROR(1/COUNTIF(Tabla2[CONTRATISTA PRNCIPAL],Tabla2[[#This Row],[CONTRATISTA PRNCIPAL]]),0)</f>
        <v>0</v>
      </c>
      <c r="U4363" s="33" t="str">
        <f ca="1">IF(((TODAY()-Tabla2[[#This Row],[FECHA NACIMIENTO]])/365)&lt;18,"Corregir", IF(((TODAY()-Tabla2[[#This Row],[FECHA NACIMIENTO]])/365)&gt;80, "Corregir",ROUNDDOWN(((TODAY()-Tabla2[[#This Row],[FECHA NACIMIENTO]])/365),0)))</f>
        <v>Corregir</v>
      </c>
      <c r="V436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63" s="34" t="str">
        <f ca="1">+IF(Tabla2[[#This Row],[Edad]]="Corregir","Corregir","Ok")</f>
        <v>Corregir</v>
      </c>
      <c r="X4363" s="10" t="str">
        <f>+IFERROR(VLOOKUP(Tabla2[[#This Row],[DISTRITO SEGÚN DNI]],Hoja1!$A$2:$B$55,2,FALSE),"No")</f>
        <v>No</v>
      </c>
      <c r="Y4363" s="10" t="str">
        <f>IF(OR(LOWER(Tabla2[[#This Row],[GENERO]])="masculino", LOWER(Tabla2[[#This Row],[GENERO]])="femenino"),"OK","Corregir")</f>
        <v>Corregir</v>
      </c>
      <c r="Z4363" s="10" t="str">
        <f>+IF(Tabla2[[#This Row],[Nro. DNI / CE]]="","Corregir",IF(LEN(Tabla2[[#This Row],[Nro. DNI / CE]])&gt;=8,"OK","Corregir"))</f>
        <v>Corregir</v>
      </c>
      <c r="AA4363" s="10">
        <f>COUNTIF(Tabla2[APELLIDOS Y NOMBRES],Tabla2[[#This Row],[APELLIDOS Y NOMBRES]])</f>
        <v>0</v>
      </c>
      <c r="AB4363" t="str">
        <f ca="1">+IFERROR(IF(Tabla2[[#This Row],[FECHA CESE/BAJA]]="","No Aplica",IF(AND(MONTH(Tabla2[[#This Row],[FECHA CESE/BAJA]])=MONTH(TODAY()-30),YEAR(Tabla2[[#This Row],[FECHA CESE/BAJA]])=YEAR(TODAY())),MONTH(TODAY()-30)&amp;"-"&amp;YEAR(TODAY()),"Borrar")),"No aplica")</f>
        <v>No Aplica</v>
      </c>
      <c r="AC4363" t="str">
        <f ca="1">+IFERROR(IF(Tabla2[[#This Row],[FECHA INICIO DE LABORES EN OBRA]]="","No Aplica",IF(AND(MONTH(Tabla2[[#This Row],[FECHA INICIO DE LABORES EN OBRA]])=MONTH(TODAY()-30),YEAR(Tabla2[[#This Row],[FECHA INICIO DE LABORES EN OBRA]])=YEAR(TODAY())),MONTH(TODAY()-30)&amp;"-"&amp;YEAR(TODAY()),"No Aplica")),"No Aplica")</f>
        <v>No Aplica</v>
      </c>
    </row>
    <row r="4364" spans="1:29" x14ac:dyDescent="0.25">
      <c r="A4364" s="2"/>
      <c r="B4364" s="3"/>
      <c r="C4364" s="3"/>
      <c r="D4364" s="3"/>
      <c r="E4364" s="3"/>
      <c r="F4364" s="36"/>
      <c r="G4364" s="3"/>
      <c r="H4364" s="3"/>
      <c r="I4364" s="3"/>
      <c r="J4364" s="3"/>
      <c r="K4364" s="3"/>
      <c r="L4364" s="8"/>
      <c r="M4364" s="5"/>
      <c r="N4364" s="13"/>
      <c r="O4364" s="5"/>
      <c r="P4364" s="8"/>
      <c r="Q4364" s="9"/>
      <c r="R4364" s="9" t="str">
        <f>IFERROR(VLOOKUP(Tabla2[[#This Row],[CONTRATISTA PRNCIPAL]],Hoja1!$L$5:$M$9,2,FALSE),"CJV")</f>
        <v>CJV</v>
      </c>
      <c r="S4364" s="9" t="str">
        <f>IF(Tabla2[[#This Row],[EMPRESA]]=Tabla2[[#This Row],[CONTRATISTA PRNCIPAL]],"Principal","Secundaria")</f>
        <v>Principal</v>
      </c>
      <c r="T4364" s="10">
        <f>IFERROR(1/COUNTIF(Tabla2[CONTRATISTA PRNCIPAL],Tabla2[[#This Row],[CONTRATISTA PRNCIPAL]]),0)</f>
        <v>0</v>
      </c>
      <c r="U4364" s="33" t="str">
        <f ca="1">IF(((TODAY()-Tabla2[[#This Row],[FECHA NACIMIENTO]])/365)&lt;18,"Corregir", IF(((TODAY()-Tabla2[[#This Row],[FECHA NACIMIENTO]])/365)&gt;80, "Corregir",ROUNDDOWN(((TODAY()-Tabla2[[#This Row],[FECHA NACIMIENTO]])/365),0)))</f>
        <v>Corregir</v>
      </c>
      <c r="V436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64" s="34" t="str">
        <f ca="1">+IF(Tabla2[[#This Row],[Edad]]="Corregir","Corregir","Ok")</f>
        <v>Corregir</v>
      </c>
      <c r="X4364" s="10" t="str">
        <f>+IFERROR(VLOOKUP(Tabla2[[#This Row],[DISTRITO SEGÚN DNI]],Hoja1!$A$2:$B$55,2,FALSE),"No")</f>
        <v>No</v>
      </c>
      <c r="Y4364" s="10" t="str">
        <f>IF(OR(LOWER(Tabla2[[#This Row],[GENERO]])="masculino", LOWER(Tabla2[[#This Row],[GENERO]])="femenino"),"OK","Corregir")</f>
        <v>Corregir</v>
      </c>
      <c r="Z4364" s="10" t="str">
        <f>+IF(Tabla2[[#This Row],[Nro. DNI / CE]]="","Corregir",IF(LEN(Tabla2[[#This Row],[Nro. DNI / CE]])&gt;=8,"OK","Corregir"))</f>
        <v>Corregir</v>
      </c>
      <c r="AA4364" s="10">
        <f>COUNTIF(Tabla2[APELLIDOS Y NOMBRES],Tabla2[[#This Row],[APELLIDOS Y NOMBRES]])</f>
        <v>0</v>
      </c>
      <c r="AB4364" t="str">
        <f ca="1">+IFERROR(IF(Tabla2[[#This Row],[FECHA CESE/BAJA]]="","No Aplica",IF(AND(MONTH(Tabla2[[#This Row],[FECHA CESE/BAJA]])=MONTH(TODAY()-30),YEAR(Tabla2[[#This Row],[FECHA CESE/BAJA]])=YEAR(TODAY())),MONTH(TODAY()-30)&amp;"-"&amp;YEAR(TODAY()),"Borrar")),"No aplica")</f>
        <v>No Aplica</v>
      </c>
      <c r="AC4364" t="str">
        <f ca="1">+IFERROR(IF(Tabla2[[#This Row],[FECHA INICIO DE LABORES EN OBRA]]="","No Aplica",IF(AND(MONTH(Tabla2[[#This Row],[FECHA INICIO DE LABORES EN OBRA]])=MONTH(TODAY()-30),YEAR(Tabla2[[#This Row],[FECHA INICIO DE LABORES EN OBRA]])=YEAR(TODAY())),MONTH(TODAY()-30)&amp;"-"&amp;YEAR(TODAY()),"No Aplica")),"No Aplica")</f>
        <v>No Aplica</v>
      </c>
    </row>
    <row r="4365" spans="1:29" x14ac:dyDescent="0.25">
      <c r="A4365" s="2"/>
      <c r="B4365" s="3"/>
      <c r="C4365" s="3"/>
      <c r="D4365" s="3"/>
      <c r="E4365" s="3"/>
      <c r="F4365" s="36"/>
      <c r="G4365" s="3"/>
      <c r="H4365" s="3"/>
      <c r="I4365" s="3"/>
      <c r="J4365" s="3"/>
      <c r="K4365" s="3"/>
      <c r="L4365" s="8"/>
      <c r="M4365" s="5"/>
      <c r="N4365" s="13"/>
      <c r="O4365" s="5"/>
      <c r="P4365" s="8"/>
      <c r="Q4365" s="9"/>
      <c r="R4365" s="9" t="str">
        <f>IFERROR(VLOOKUP(Tabla2[[#This Row],[CONTRATISTA PRNCIPAL]],Hoja1!$L$5:$M$9,2,FALSE),"CJV")</f>
        <v>CJV</v>
      </c>
      <c r="S4365" s="9" t="str">
        <f>IF(Tabla2[[#This Row],[EMPRESA]]=Tabla2[[#This Row],[CONTRATISTA PRNCIPAL]],"Principal","Secundaria")</f>
        <v>Principal</v>
      </c>
      <c r="T4365" s="10">
        <f>IFERROR(1/COUNTIF(Tabla2[CONTRATISTA PRNCIPAL],Tabla2[[#This Row],[CONTRATISTA PRNCIPAL]]),0)</f>
        <v>0</v>
      </c>
      <c r="U4365" s="33" t="str">
        <f ca="1">IF(((TODAY()-Tabla2[[#This Row],[FECHA NACIMIENTO]])/365)&lt;18,"Corregir", IF(((TODAY()-Tabla2[[#This Row],[FECHA NACIMIENTO]])/365)&gt;80, "Corregir",ROUNDDOWN(((TODAY()-Tabla2[[#This Row],[FECHA NACIMIENTO]])/365),0)))</f>
        <v>Corregir</v>
      </c>
      <c r="V436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65" s="34" t="str">
        <f ca="1">+IF(Tabla2[[#This Row],[Edad]]="Corregir","Corregir","Ok")</f>
        <v>Corregir</v>
      </c>
      <c r="X4365" s="10" t="str">
        <f>+IFERROR(VLOOKUP(Tabla2[[#This Row],[DISTRITO SEGÚN DNI]],Hoja1!$A$2:$B$55,2,FALSE),"No")</f>
        <v>No</v>
      </c>
      <c r="Y4365" s="10" t="str">
        <f>IF(OR(LOWER(Tabla2[[#This Row],[GENERO]])="masculino", LOWER(Tabla2[[#This Row],[GENERO]])="femenino"),"OK","Corregir")</f>
        <v>Corregir</v>
      </c>
      <c r="Z4365" s="10" t="str">
        <f>+IF(Tabla2[[#This Row],[Nro. DNI / CE]]="","Corregir",IF(LEN(Tabla2[[#This Row],[Nro. DNI / CE]])&gt;=8,"OK","Corregir"))</f>
        <v>Corregir</v>
      </c>
      <c r="AA4365" s="10">
        <f>COUNTIF(Tabla2[APELLIDOS Y NOMBRES],Tabla2[[#This Row],[APELLIDOS Y NOMBRES]])</f>
        <v>0</v>
      </c>
      <c r="AB4365" t="str">
        <f ca="1">+IFERROR(IF(Tabla2[[#This Row],[FECHA CESE/BAJA]]="","No Aplica",IF(AND(MONTH(Tabla2[[#This Row],[FECHA CESE/BAJA]])=MONTH(TODAY()-30),YEAR(Tabla2[[#This Row],[FECHA CESE/BAJA]])=YEAR(TODAY())),MONTH(TODAY()-30)&amp;"-"&amp;YEAR(TODAY()),"Borrar")),"No aplica")</f>
        <v>No Aplica</v>
      </c>
      <c r="AC4365" t="str">
        <f ca="1">+IFERROR(IF(Tabla2[[#This Row],[FECHA INICIO DE LABORES EN OBRA]]="","No Aplica",IF(AND(MONTH(Tabla2[[#This Row],[FECHA INICIO DE LABORES EN OBRA]])=MONTH(TODAY()-30),YEAR(Tabla2[[#This Row],[FECHA INICIO DE LABORES EN OBRA]])=YEAR(TODAY())),MONTH(TODAY()-30)&amp;"-"&amp;YEAR(TODAY()),"No Aplica")),"No Aplica")</f>
        <v>No Aplica</v>
      </c>
    </row>
    <row r="4366" spans="1:29" x14ac:dyDescent="0.25">
      <c r="A4366" s="2"/>
      <c r="B4366" s="3"/>
      <c r="C4366" s="3"/>
      <c r="D4366" s="3"/>
      <c r="E4366" s="3"/>
      <c r="F4366" s="36"/>
      <c r="G4366" s="3"/>
      <c r="H4366" s="3"/>
      <c r="I4366" s="3"/>
      <c r="J4366" s="3"/>
      <c r="K4366" s="3"/>
      <c r="L4366" s="8"/>
      <c r="M4366" s="5"/>
      <c r="N4366" s="13"/>
      <c r="O4366" s="5"/>
      <c r="P4366" s="8"/>
      <c r="Q4366" s="9"/>
      <c r="R4366" s="9" t="str">
        <f>IFERROR(VLOOKUP(Tabla2[[#This Row],[CONTRATISTA PRNCIPAL]],Hoja1!$L$5:$M$9,2,FALSE),"CJV")</f>
        <v>CJV</v>
      </c>
      <c r="S4366" s="9" t="str">
        <f>IF(Tabla2[[#This Row],[EMPRESA]]=Tabla2[[#This Row],[CONTRATISTA PRNCIPAL]],"Principal","Secundaria")</f>
        <v>Principal</v>
      </c>
      <c r="T4366" s="10">
        <f>IFERROR(1/COUNTIF(Tabla2[CONTRATISTA PRNCIPAL],Tabla2[[#This Row],[CONTRATISTA PRNCIPAL]]),0)</f>
        <v>0</v>
      </c>
      <c r="U4366" s="33" t="str">
        <f ca="1">IF(((TODAY()-Tabla2[[#This Row],[FECHA NACIMIENTO]])/365)&lt;18,"Corregir", IF(((TODAY()-Tabla2[[#This Row],[FECHA NACIMIENTO]])/365)&gt;80, "Corregir",ROUNDDOWN(((TODAY()-Tabla2[[#This Row],[FECHA NACIMIENTO]])/365),0)))</f>
        <v>Corregir</v>
      </c>
      <c r="V436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66" s="34" t="str">
        <f ca="1">+IF(Tabla2[[#This Row],[Edad]]="Corregir","Corregir","Ok")</f>
        <v>Corregir</v>
      </c>
      <c r="X4366" s="10" t="str">
        <f>+IFERROR(VLOOKUP(Tabla2[[#This Row],[DISTRITO SEGÚN DNI]],Hoja1!$A$2:$B$55,2,FALSE),"No")</f>
        <v>No</v>
      </c>
      <c r="Y4366" s="10" t="str">
        <f>IF(OR(LOWER(Tabla2[[#This Row],[GENERO]])="masculino", LOWER(Tabla2[[#This Row],[GENERO]])="femenino"),"OK","Corregir")</f>
        <v>Corregir</v>
      </c>
      <c r="Z4366" s="10" t="str">
        <f>+IF(Tabla2[[#This Row],[Nro. DNI / CE]]="","Corregir",IF(LEN(Tabla2[[#This Row],[Nro. DNI / CE]])&gt;=8,"OK","Corregir"))</f>
        <v>Corregir</v>
      </c>
      <c r="AA4366" s="10">
        <f>COUNTIF(Tabla2[APELLIDOS Y NOMBRES],Tabla2[[#This Row],[APELLIDOS Y NOMBRES]])</f>
        <v>0</v>
      </c>
      <c r="AB4366" t="str">
        <f ca="1">+IFERROR(IF(Tabla2[[#This Row],[FECHA CESE/BAJA]]="","No Aplica",IF(AND(MONTH(Tabla2[[#This Row],[FECHA CESE/BAJA]])=MONTH(TODAY()-30),YEAR(Tabla2[[#This Row],[FECHA CESE/BAJA]])=YEAR(TODAY())),MONTH(TODAY()-30)&amp;"-"&amp;YEAR(TODAY()),"Borrar")),"No aplica")</f>
        <v>No Aplica</v>
      </c>
      <c r="AC4366" t="str">
        <f ca="1">+IFERROR(IF(Tabla2[[#This Row],[FECHA INICIO DE LABORES EN OBRA]]="","No Aplica",IF(AND(MONTH(Tabla2[[#This Row],[FECHA INICIO DE LABORES EN OBRA]])=MONTH(TODAY()-30),YEAR(Tabla2[[#This Row],[FECHA INICIO DE LABORES EN OBRA]])=YEAR(TODAY())),MONTH(TODAY()-30)&amp;"-"&amp;YEAR(TODAY()),"No Aplica")),"No Aplica")</f>
        <v>No Aplica</v>
      </c>
    </row>
    <row r="4367" spans="1:29" x14ac:dyDescent="0.25">
      <c r="A4367" s="2"/>
      <c r="B4367" s="3"/>
      <c r="C4367" s="3"/>
      <c r="D4367" s="3"/>
      <c r="E4367" s="3"/>
      <c r="F4367" s="36"/>
      <c r="G4367" s="3"/>
      <c r="H4367" s="3"/>
      <c r="I4367" s="3"/>
      <c r="J4367" s="3"/>
      <c r="K4367" s="3"/>
      <c r="L4367" s="8"/>
      <c r="M4367" s="5"/>
      <c r="N4367" s="13"/>
      <c r="O4367" s="5"/>
      <c r="P4367" s="8"/>
      <c r="Q4367" s="9"/>
      <c r="R4367" s="9" t="str">
        <f>IFERROR(VLOOKUP(Tabla2[[#This Row],[CONTRATISTA PRNCIPAL]],Hoja1!$L$5:$M$9,2,FALSE),"CJV")</f>
        <v>CJV</v>
      </c>
      <c r="S4367" s="9" t="str">
        <f>IF(Tabla2[[#This Row],[EMPRESA]]=Tabla2[[#This Row],[CONTRATISTA PRNCIPAL]],"Principal","Secundaria")</f>
        <v>Principal</v>
      </c>
      <c r="T4367" s="10">
        <f>IFERROR(1/COUNTIF(Tabla2[CONTRATISTA PRNCIPAL],Tabla2[[#This Row],[CONTRATISTA PRNCIPAL]]),0)</f>
        <v>0</v>
      </c>
      <c r="U4367" s="33" t="str">
        <f ca="1">IF(((TODAY()-Tabla2[[#This Row],[FECHA NACIMIENTO]])/365)&lt;18,"Corregir", IF(((TODAY()-Tabla2[[#This Row],[FECHA NACIMIENTO]])/365)&gt;80, "Corregir",ROUNDDOWN(((TODAY()-Tabla2[[#This Row],[FECHA NACIMIENTO]])/365),0)))</f>
        <v>Corregir</v>
      </c>
      <c r="V436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67" s="34" t="str">
        <f ca="1">+IF(Tabla2[[#This Row],[Edad]]="Corregir","Corregir","Ok")</f>
        <v>Corregir</v>
      </c>
      <c r="X4367" s="10" t="str">
        <f>+IFERROR(VLOOKUP(Tabla2[[#This Row],[DISTRITO SEGÚN DNI]],Hoja1!$A$2:$B$55,2,FALSE),"No")</f>
        <v>No</v>
      </c>
      <c r="Y4367" s="10" t="str">
        <f>IF(OR(LOWER(Tabla2[[#This Row],[GENERO]])="masculino", LOWER(Tabla2[[#This Row],[GENERO]])="femenino"),"OK","Corregir")</f>
        <v>Corregir</v>
      </c>
      <c r="Z4367" s="10" t="str">
        <f>+IF(Tabla2[[#This Row],[Nro. DNI / CE]]="","Corregir",IF(LEN(Tabla2[[#This Row],[Nro. DNI / CE]])&gt;=8,"OK","Corregir"))</f>
        <v>Corregir</v>
      </c>
      <c r="AA4367" s="10">
        <f>COUNTIF(Tabla2[APELLIDOS Y NOMBRES],Tabla2[[#This Row],[APELLIDOS Y NOMBRES]])</f>
        <v>0</v>
      </c>
      <c r="AB4367" t="str">
        <f ca="1">+IFERROR(IF(Tabla2[[#This Row],[FECHA CESE/BAJA]]="","No Aplica",IF(AND(MONTH(Tabla2[[#This Row],[FECHA CESE/BAJA]])=MONTH(TODAY()-30),YEAR(Tabla2[[#This Row],[FECHA CESE/BAJA]])=YEAR(TODAY())),MONTH(TODAY()-30)&amp;"-"&amp;YEAR(TODAY()),"Borrar")),"No aplica")</f>
        <v>No Aplica</v>
      </c>
      <c r="AC4367" t="str">
        <f ca="1">+IFERROR(IF(Tabla2[[#This Row],[FECHA INICIO DE LABORES EN OBRA]]="","No Aplica",IF(AND(MONTH(Tabla2[[#This Row],[FECHA INICIO DE LABORES EN OBRA]])=MONTH(TODAY()-30),YEAR(Tabla2[[#This Row],[FECHA INICIO DE LABORES EN OBRA]])=YEAR(TODAY())),MONTH(TODAY()-30)&amp;"-"&amp;YEAR(TODAY()),"No Aplica")),"No Aplica")</f>
        <v>No Aplica</v>
      </c>
    </row>
    <row r="4368" spans="1:29" x14ac:dyDescent="0.25">
      <c r="A4368" s="2"/>
      <c r="B4368" s="3"/>
      <c r="C4368" s="3"/>
      <c r="D4368" s="3"/>
      <c r="E4368" s="3"/>
      <c r="F4368" s="36"/>
      <c r="G4368" s="3"/>
      <c r="H4368" s="3"/>
      <c r="I4368" s="3"/>
      <c r="J4368" s="3"/>
      <c r="K4368" s="3"/>
      <c r="L4368" s="8"/>
      <c r="M4368" s="5"/>
      <c r="N4368" s="13"/>
      <c r="O4368" s="5"/>
      <c r="P4368" s="8"/>
      <c r="Q4368" s="9"/>
      <c r="R4368" s="9" t="str">
        <f>IFERROR(VLOOKUP(Tabla2[[#This Row],[CONTRATISTA PRNCIPAL]],Hoja1!$L$5:$M$9,2,FALSE),"CJV")</f>
        <v>CJV</v>
      </c>
      <c r="S4368" s="9" t="str">
        <f>IF(Tabla2[[#This Row],[EMPRESA]]=Tabla2[[#This Row],[CONTRATISTA PRNCIPAL]],"Principal","Secundaria")</f>
        <v>Principal</v>
      </c>
      <c r="T4368" s="10">
        <f>IFERROR(1/COUNTIF(Tabla2[CONTRATISTA PRNCIPAL],Tabla2[[#This Row],[CONTRATISTA PRNCIPAL]]),0)</f>
        <v>0</v>
      </c>
      <c r="U4368" s="33" t="str">
        <f ca="1">IF(((TODAY()-Tabla2[[#This Row],[FECHA NACIMIENTO]])/365)&lt;18,"Corregir", IF(((TODAY()-Tabla2[[#This Row],[FECHA NACIMIENTO]])/365)&gt;80, "Corregir",ROUNDDOWN(((TODAY()-Tabla2[[#This Row],[FECHA NACIMIENTO]])/365),0)))</f>
        <v>Corregir</v>
      </c>
      <c r="V436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68" s="34" t="str">
        <f ca="1">+IF(Tabla2[[#This Row],[Edad]]="Corregir","Corregir","Ok")</f>
        <v>Corregir</v>
      </c>
      <c r="X4368" s="10" t="str">
        <f>+IFERROR(VLOOKUP(Tabla2[[#This Row],[DISTRITO SEGÚN DNI]],Hoja1!$A$2:$B$55,2,FALSE),"No")</f>
        <v>No</v>
      </c>
      <c r="Y4368" s="10" t="str">
        <f>IF(OR(LOWER(Tabla2[[#This Row],[GENERO]])="masculino", LOWER(Tabla2[[#This Row],[GENERO]])="femenino"),"OK","Corregir")</f>
        <v>Corregir</v>
      </c>
      <c r="Z4368" s="10" t="str">
        <f>+IF(Tabla2[[#This Row],[Nro. DNI / CE]]="","Corregir",IF(LEN(Tabla2[[#This Row],[Nro. DNI / CE]])&gt;=8,"OK","Corregir"))</f>
        <v>Corregir</v>
      </c>
      <c r="AA4368" s="10">
        <f>COUNTIF(Tabla2[APELLIDOS Y NOMBRES],Tabla2[[#This Row],[APELLIDOS Y NOMBRES]])</f>
        <v>0</v>
      </c>
      <c r="AB4368" t="str">
        <f ca="1">+IFERROR(IF(Tabla2[[#This Row],[FECHA CESE/BAJA]]="","No Aplica",IF(AND(MONTH(Tabla2[[#This Row],[FECHA CESE/BAJA]])=MONTH(TODAY()-30),YEAR(Tabla2[[#This Row],[FECHA CESE/BAJA]])=YEAR(TODAY())),MONTH(TODAY()-30)&amp;"-"&amp;YEAR(TODAY()),"Borrar")),"No aplica")</f>
        <v>No Aplica</v>
      </c>
      <c r="AC4368" t="str">
        <f ca="1">+IFERROR(IF(Tabla2[[#This Row],[FECHA INICIO DE LABORES EN OBRA]]="","No Aplica",IF(AND(MONTH(Tabla2[[#This Row],[FECHA INICIO DE LABORES EN OBRA]])=MONTH(TODAY()-30),YEAR(Tabla2[[#This Row],[FECHA INICIO DE LABORES EN OBRA]])=YEAR(TODAY())),MONTH(TODAY()-30)&amp;"-"&amp;YEAR(TODAY()),"No Aplica")),"No Aplica")</f>
        <v>No Aplica</v>
      </c>
    </row>
    <row r="4369" spans="1:29" x14ac:dyDescent="0.25">
      <c r="A4369" s="2"/>
      <c r="B4369" s="3"/>
      <c r="C4369" s="3"/>
      <c r="D4369" s="3"/>
      <c r="E4369" s="3"/>
      <c r="F4369" s="36"/>
      <c r="G4369" s="3"/>
      <c r="H4369" s="3"/>
      <c r="I4369" s="3"/>
      <c r="J4369" s="3"/>
      <c r="K4369" s="3"/>
      <c r="L4369" s="8"/>
      <c r="M4369" s="5"/>
      <c r="N4369" s="13"/>
      <c r="O4369" s="5"/>
      <c r="P4369" s="8"/>
      <c r="Q4369" s="9"/>
      <c r="R4369" s="9" t="str">
        <f>IFERROR(VLOOKUP(Tabla2[[#This Row],[CONTRATISTA PRNCIPAL]],Hoja1!$L$5:$M$9,2,FALSE),"CJV")</f>
        <v>CJV</v>
      </c>
      <c r="S4369" s="9" t="str">
        <f>IF(Tabla2[[#This Row],[EMPRESA]]=Tabla2[[#This Row],[CONTRATISTA PRNCIPAL]],"Principal","Secundaria")</f>
        <v>Principal</v>
      </c>
      <c r="T4369" s="10">
        <f>IFERROR(1/COUNTIF(Tabla2[CONTRATISTA PRNCIPAL],Tabla2[[#This Row],[CONTRATISTA PRNCIPAL]]),0)</f>
        <v>0</v>
      </c>
      <c r="U4369" s="33" t="str">
        <f ca="1">IF(((TODAY()-Tabla2[[#This Row],[FECHA NACIMIENTO]])/365)&lt;18,"Corregir", IF(((TODAY()-Tabla2[[#This Row],[FECHA NACIMIENTO]])/365)&gt;80, "Corregir",ROUNDDOWN(((TODAY()-Tabla2[[#This Row],[FECHA NACIMIENTO]])/365),0)))</f>
        <v>Corregir</v>
      </c>
      <c r="V436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69" s="34" t="str">
        <f ca="1">+IF(Tabla2[[#This Row],[Edad]]="Corregir","Corregir","Ok")</f>
        <v>Corregir</v>
      </c>
      <c r="X4369" s="10" t="str">
        <f>+IFERROR(VLOOKUP(Tabla2[[#This Row],[DISTRITO SEGÚN DNI]],Hoja1!$A$2:$B$55,2,FALSE),"No")</f>
        <v>No</v>
      </c>
      <c r="Y4369" s="10" t="str">
        <f>IF(OR(LOWER(Tabla2[[#This Row],[GENERO]])="masculino", LOWER(Tabla2[[#This Row],[GENERO]])="femenino"),"OK","Corregir")</f>
        <v>Corregir</v>
      </c>
      <c r="Z4369" s="10" t="str">
        <f>+IF(Tabla2[[#This Row],[Nro. DNI / CE]]="","Corregir",IF(LEN(Tabla2[[#This Row],[Nro. DNI / CE]])&gt;=8,"OK","Corregir"))</f>
        <v>Corregir</v>
      </c>
      <c r="AA4369" s="10">
        <f>COUNTIF(Tabla2[APELLIDOS Y NOMBRES],Tabla2[[#This Row],[APELLIDOS Y NOMBRES]])</f>
        <v>0</v>
      </c>
      <c r="AB4369" t="str">
        <f ca="1">+IFERROR(IF(Tabla2[[#This Row],[FECHA CESE/BAJA]]="","No Aplica",IF(AND(MONTH(Tabla2[[#This Row],[FECHA CESE/BAJA]])=MONTH(TODAY()-30),YEAR(Tabla2[[#This Row],[FECHA CESE/BAJA]])=YEAR(TODAY())),MONTH(TODAY()-30)&amp;"-"&amp;YEAR(TODAY()),"Borrar")),"No aplica")</f>
        <v>No Aplica</v>
      </c>
      <c r="AC4369" t="str">
        <f ca="1">+IFERROR(IF(Tabla2[[#This Row],[FECHA INICIO DE LABORES EN OBRA]]="","No Aplica",IF(AND(MONTH(Tabla2[[#This Row],[FECHA INICIO DE LABORES EN OBRA]])=MONTH(TODAY()-30),YEAR(Tabla2[[#This Row],[FECHA INICIO DE LABORES EN OBRA]])=YEAR(TODAY())),MONTH(TODAY()-30)&amp;"-"&amp;YEAR(TODAY()),"No Aplica")),"No Aplica")</f>
        <v>No Aplica</v>
      </c>
    </row>
    <row r="4370" spans="1:29" x14ac:dyDescent="0.25">
      <c r="A4370" s="2"/>
      <c r="B4370" s="3"/>
      <c r="C4370" s="3"/>
      <c r="D4370" s="3"/>
      <c r="E4370" s="3"/>
      <c r="F4370" s="36"/>
      <c r="G4370" s="3"/>
      <c r="H4370" s="3"/>
      <c r="I4370" s="3"/>
      <c r="J4370" s="3"/>
      <c r="K4370" s="3"/>
      <c r="L4370" s="8"/>
      <c r="M4370" s="5"/>
      <c r="N4370" s="13"/>
      <c r="O4370" s="5"/>
      <c r="P4370" s="8"/>
      <c r="Q4370" s="9"/>
      <c r="R4370" s="9" t="str">
        <f>IFERROR(VLOOKUP(Tabla2[[#This Row],[CONTRATISTA PRNCIPAL]],Hoja1!$L$5:$M$9,2,FALSE),"CJV")</f>
        <v>CJV</v>
      </c>
      <c r="S4370" s="9" t="str">
        <f>IF(Tabla2[[#This Row],[EMPRESA]]=Tabla2[[#This Row],[CONTRATISTA PRNCIPAL]],"Principal","Secundaria")</f>
        <v>Principal</v>
      </c>
      <c r="T4370" s="10">
        <f>IFERROR(1/COUNTIF(Tabla2[CONTRATISTA PRNCIPAL],Tabla2[[#This Row],[CONTRATISTA PRNCIPAL]]),0)</f>
        <v>0</v>
      </c>
      <c r="U4370" s="33" t="str">
        <f ca="1">IF(((TODAY()-Tabla2[[#This Row],[FECHA NACIMIENTO]])/365)&lt;18,"Corregir", IF(((TODAY()-Tabla2[[#This Row],[FECHA NACIMIENTO]])/365)&gt;80, "Corregir",ROUNDDOWN(((TODAY()-Tabla2[[#This Row],[FECHA NACIMIENTO]])/365),0)))</f>
        <v>Corregir</v>
      </c>
      <c r="V437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70" s="34" t="str">
        <f ca="1">+IF(Tabla2[[#This Row],[Edad]]="Corregir","Corregir","Ok")</f>
        <v>Corregir</v>
      </c>
      <c r="X4370" s="10" t="str">
        <f>+IFERROR(VLOOKUP(Tabla2[[#This Row],[DISTRITO SEGÚN DNI]],Hoja1!$A$2:$B$55,2,FALSE),"No")</f>
        <v>No</v>
      </c>
      <c r="Y4370" s="10" t="str">
        <f>IF(OR(LOWER(Tabla2[[#This Row],[GENERO]])="masculino", LOWER(Tabla2[[#This Row],[GENERO]])="femenino"),"OK","Corregir")</f>
        <v>Corregir</v>
      </c>
      <c r="Z4370" s="10" t="str">
        <f>+IF(Tabla2[[#This Row],[Nro. DNI / CE]]="","Corregir",IF(LEN(Tabla2[[#This Row],[Nro. DNI / CE]])&gt;=8,"OK","Corregir"))</f>
        <v>Corregir</v>
      </c>
      <c r="AA4370" s="10">
        <f>COUNTIF(Tabla2[APELLIDOS Y NOMBRES],Tabla2[[#This Row],[APELLIDOS Y NOMBRES]])</f>
        <v>0</v>
      </c>
      <c r="AB4370" t="str">
        <f ca="1">+IFERROR(IF(Tabla2[[#This Row],[FECHA CESE/BAJA]]="","No Aplica",IF(AND(MONTH(Tabla2[[#This Row],[FECHA CESE/BAJA]])=MONTH(TODAY()-30),YEAR(Tabla2[[#This Row],[FECHA CESE/BAJA]])=YEAR(TODAY())),MONTH(TODAY()-30)&amp;"-"&amp;YEAR(TODAY()),"Borrar")),"No aplica")</f>
        <v>No Aplica</v>
      </c>
      <c r="AC4370" t="str">
        <f ca="1">+IFERROR(IF(Tabla2[[#This Row],[FECHA INICIO DE LABORES EN OBRA]]="","No Aplica",IF(AND(MONTH(Tabla2[[#This Row],[FECHA INICIO DE LABORES EN OBRA]])=MONTH(TODAY()-30),YEAR(Tabla2[[#This Row],[FECHA INICIO DE LABORES EN OBRA]])=YEAR(TODAY())),MONTH(TODAY()-30)&amp;"-"&amp;YEAR(TODAY()),"No Aplica")),"No Aplica")</f>
        <v>No Aplica</v>
      </c>
    </row>
    <row r="4371" spans="1:29" x14ac:dyDescent="0.25">
      <c r="A4371" s="2"/>
      <c r="B4371" s="3"/>
      <c r="C4371" s="3"/>
      <c r="D4371" s="3"/>
      <c r="E4371" s="3"/>
      <c r="F4371" s="36"/>
      <c r="G4371" s="3"/>
      <c r="H4371" s="3"/>
      <c r="I4371" s="3"/>
      <c r="J4371" s="3"/>
      <c r="K4371" s="3"/>
      <c r="L4371" s="8"/>
      <c r="M4371" s="5"/>
      <c r="N4371" s="13"/>
      <c r="O4371" s="5"/>
      <c r="P4371" s="8"/>
      <c r="Q4371" s="9"/>
      <c r="R4371" s="9" t="str">
        <f>IFERROR(VLOOKUP(Tabla2[[#This Row],[CONTRATISTA PRNCIPAL]],Hoja1!$L$5:$M$9,2,FALSE),"CJV")</f>
        <v>CJV</v>
      </c>
      <c r="S4371" s="9" t="str">
        <f>IF(Tabla2[[#This Row],[EMPRESA]]=Tabla2[[#This Row],[CONTRATISTA PRNCIPAL]],"Principal","Secundaria")</f>
        <v>Principal</v>
      </c>
      <c r="T4371" s="10">
        <f>IFERROR(1/COUNTIF(Tabla2[CONTRATISTA PRNCIPAL],Tabla2[[#This Row],[CONTRATISTA PRNCIPAL]]),0)</f>
        <v>0</v>
      </c>
      <c r="U4371" s="33" t="str">
        <f ca="1">IF(((TODAY()-Tabla2[[#This Row],[FECHA NACIMIENTO]])/365)&lt;18,"Corregir", IF(((TODAY()-Tabla2[[#This Row],[FECHA NACIMIENTO]])/365)&gt;80, "Corregir",ROUNDDOWN(((TODAY()-Tabla2[[#This Row],[FECHA NACIMIENTO]])/365),0)))</f>
        <v>Corregir</v>
      </c>
      <c r="V437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71" s="34" t="str">
        <f ca="1">+IF(Tabla2[[#This Row],[Edad]]="Corregir","Corregir","Ok")</f>
        <v>Corregir</v>
      </c>
      <c r="X4371" s="10" t="str">
        <f>+IFERROR(VLOOKUP(Tabla2[[#This Row],[DISTRITO SEGÚN DNI]],Hoja1!$A$2:$B$55,2,FALSE),"No")</f>
        <v>No</v>
      </c>
      <c r="Y4371" s="10" t="str">
        <f>IF(OR(LOWER(Tabla2[[#This Row],[GENERO]])="masculino", LOWER(Tabla2[[#This Row],[GENERO]])="femenino"),"OK","Corregir")</f>
        <v>Corregir</v>
      </c>
      <c r="Z4371" s="10" t="str">
        <f>+IF(Tabla2[[#This Row],[Nro. DNI / CE]]="","Corregir",IF(LEN(Tabla2[[#This Row],[Nro. DNI / CE]])&gt;=8,"OK","Corregir"))</f>
        <v>Corregir</v>
      </c>
      <c r="AA4371" s="10">
        <f>COUNTIF(Tabla2[APELLIDOS Y NOMBRES],Tabla2[[#This Row],[APELLIDOS Y NOMBRES]])</f>
        <v>0</v>
      </c>
      <c r="AB4371" t="str">
        <f ca="1">+IFERROR(IF(Tabla2[[#This Row],[FECHA CESE/BAJA]]="","No Aplica",IF(AND(MONTH(Tabla2[[#This Row],[FECHA CESE/BAJA]])=MONTH(TODAY()-30),YEAR(Tabla2[[#This Row],[FECHA CESE/BAJA]])=YEAR(TODAY())),MONTH(TODAY()-30)&amp;"-"&amp;YEAR(TODAY()),"Borrar")),"No aplica")</f>
        <v>No Aplica</v>
      </c>
      <c r="AC4371" t="str">
        <f ca="1">+IFERROR(IF(Tabla2[[#This Row],[FECHA INICIO DE LABORES EN OBRA]]="","No Aplica",IF(AND(MONTH(Tabla2[[#This Row],[FECHA INICIO DE LABORES EN OBRA]])=MONTH(TODAY()-30),YEAR(Tabla2[[#This Row],[FECHA INICIO DE LABORES EN OBRA]])=YEAR(TODAY())),MONTH(TODAY()-30)&amp;"-"&amp;YEAR(TODAY()),"No Aplica")),"No Aplica")</f>
        <v>No Aplica</v>
      </c>
    </row>
    <row r="4372" spans="1:29" x14ac:dyDescent="0.25">
      <c r="A4372" s="2"/>
      <c r="B4372" s="3"/>
      <c r="C4372" s="3"/>
      <c r="D4372" s="3"/>
      <c r="E4372" s="3"/>
      <c r="F4372" s="36"/>
      <c r="G4372" s="3"/>
      <c r="H4372" s="3"/>
      <c r="I4372" s="3"/>
      <c r="J4372" s="3"/>
      <c r="K4372" s="3"/>
      <c r="L4372" s="8"/>
      <c r="M4372" s="5"/>
      <c r="N4372" s="13"/>
      <c r="O4372" s="5"/>
      <c r="P4372" s="8"/>
      <c r="Q4372" s="9"/>
      <c r="R4372" s="9" t="str">
        <f>IFERROR(VLOOKUP(Tabla2[[#This Row],[CONTRATISTA PRNCIPAL]],Hoja1!$L$5:$M$9,2,FALSE),"CJV")</f>
        <v>CJV</v>
      </c>
      <c r="S4372" s="9" t="str">
        <f>IF(Tabla2[[#This Row],[EMPRESA]]=Tabla2[[#This Row],[CONTRATISTA PRNCIPAL]],"Principal","Secundaria")</f>
        <v>Principal</v>
      </c>
      <c r="T4372" s="10">
        <f>IFERROR(1/COUNTIF(Tabla2[CONTRATISTA PRNCIPAL],Tabla2[[#This Row],[CONTRATISTA PRNCIPAL]]),0)</f>
        <v>0</v>
      </c>
      <c r="U4372" s="33" t="str">
        <f ca="1">IF(((TODAY()-Tabla2[[#This Row],[FECHA NACIMIENTO]])/365)&lt;18,"Corregir", IF(((TODAY()-Tabla2[[#This Row],[FECHA NACIMIENTO]])/365)&gt;80, "Corregir",ROUNDDOWN(((TODAY()-Tabla2[[#This Row],[FECHA NACIMIENTO]])/365),0)))</f>
        <v>Corregir</v>
      </c>
      <c r="V437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72" s="34" t="str">
        <f ca="1">+IF(Tabla2[[#This Row],[Edad]]="Corregir","Corregir","Ok")</f>
        <v>Corregir</v>
      </c>
      <c r="X4372" s="10" t="str">
        <f>+IFERROR(VLOOKUP(Tabla2[[#This Row],[DISTRITO SEGÚN DNI]],Hoja1!$A$2:$B$55,2,FALSE),"No")</f>
        <v>No</v>
      </c>
      <c r="Y4372" s="10" t="str">
        <f>IF(OR(LOWER(Tabla2[[#This Row],[GENERO]])="masculino", LOWER(Tabla2[[#This Row],[GENERO]])="femenino"),"OK","Corregir")</f>
        <v>Corregir</v>
      </c>
      <c r="Z4372" s="10" t="str">
        <f>+IF(Tabla2[[#This Row],[Nro. DNI / CE]]="","Corregir",IF(LEN(Tabla2[[#This Row],[Nro. DNI / CE]])&gt;=8,"OK","Corregir"))</f>
        <v>Corregir</v>
      </c>
      <c r="AA4372" s="10">
        <f>COUNTIF(Tabla2[APELLIDOS Y NOMBRES],Tabla2[[#This Row],[APELLIDOS Y NOMBRES]])</f>
        <v>0</v>
      </c>
      <c r="AB4372" t="str">
        <f ca="1">+IFERROR(IF(Tabla2[[#This Row],[FECHA CESE/BAJA]]="","No Aplica",IF(AND(MONTH(Tabla2[[#This Row],[FECHA CESE/BAJA]])=MONTH(TODAY()-30),YEAR(Tabla2[[#This Row],[FECHA CESE/BAJA]])=YEAR(TODAY())),MONTH(TODAY()-30)&amp;"-"&amp;YEAR(TODAY()),"Borrar")),"No aplica")</f>
        <v>No Aplica</v>
      </c>
      <c r="AC4372" t="str">
        <f ca="1">+IFERROR(IF(Tabla2[[#This Row],[FECHA INICIO DE LABORES EN OBRA]]="","No Aplica",IF(AND(MONTH(Tabla2[[#This Row],[FECHA INICIO DE LABORES EN OBRA]])=MONTH(TODAY()-30),YEAR(Tabla2[[#This Row],[FECHA INICIO DE LABORES EN OBRA]])=YEAR(TODAY())),MONTH(TODAY()-30)&amp;"-"&amp;YEAR(TODAY()),"No Aplica")),"No Aplica")</f>
        <v>No Aplica</v>
      </c>
    </row>
    <row r="4373" spans="1:29" x14ac:dyDescent="0.25">
      <c r="A4373" s="2"/>
      <c r="B4373" s="3"/>
      <c r="C4373" s="3"/>
      <c r="D4373" s="3"/>
      <c r="E4373" s="3"/>
      <c r="F4373" s="36"/>
      <c r="G4373" s="3"/>
      <c r="H4373" s="3"/>
      <c r="I4373" s="3"/>
      <c r="J4373" s="3"/>
      <c r="K4373" s="3"/>
      <c r="L4373" s="8"/>
      <c r="M4373" s="5"/>
      <c r="N4373" s="13"/>
      <c r="O4373" s="5"/>
      <c r="P4373" s="8"/>
      <c r="Q4373" s="9"/>
      <c r="R4373" s="9" t="str">
        <f>IFERROR(VLOOKUP(Tabla2[[#This Row],[CONTRATISTA PRNCIPAL]],Hoja1!$L$5:$M$9,2,FALSE),"CJV")</f>
        <v>CJV</v>
      </c>
      <c r="S4373" s="9" t="str">
        <f>IF(Tabla2[[#This Row],[EMPRESA]]=Tabla2[[#This Row],[CONTRATISTA PRNCIPAL]],"Principal","Secundaria")</f>
        <v>Principal</v>
      </c>
      <c r="T4373" s="10">
        <f>IFERROR(1/COUNTIF(Tabla2[CONTRATISTA PRNCIPAL],Tabla2[[#This Row],[CONTRATISTA PRNCIPAL]]),0)</f>
        <v>0</v>
      </c>
      <c r="U4373" s="33" t="str">
        <f ca="1">IF(((TODAY()-Tabla2[[#This Row],[FECHA NACIMIENTO]])/365)&lt;18,"Corregir", IF(((TODAY()-Tabla2[[#This Row],[FECHA NACIMIENTO]])/365)&gt;80, "Corregir",ROUNDDOWN(((TODAY()-Tabla2[[#This Row],[FECHA NACIMIENTO]])/365),0)))</f>
        <v>Corregir</v>
      </c>
      <c r="V437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73" s="34" t="str">
        <f ca="1">+IF(Tabla2[[#This Row],[Edad]]="Corregir","Corregir","Ok")</f>
        <v>Corregir</v>
      </c>
      <c r="X4373" s="10" t="str">
        <f>+IFERROR(VLOOKUP(Tabla2[[#This Row],[DISTRITO SEGÚN DNI]],Hoja1!$A$2:$B$55,2,FALSE),"No")</f>
        <v>No</v>
      </c>
      <c r="Y4373" s="10" t="str">
        <f>IF(OR(LOWER(Tabla2[[#This Row],[GENERO]])="masculino", LOWER(Tabla2[[#This Row],[GENERO]])="femenino"),"OK","Corregir")</f>
        <v>Corregir</v>
      </c>
      <c r="Z4373" s="10" t="str">
        <f>+IF(Tabla2[[#This Row],[Nro. DNI / CE]]="","Corregir",IF(LEN(Tabla2[[#This Row],[Nro. DNI / CE]])&gt;=8,"OK","Corregir"))</f>
        <v>Corregir</v>
      </c>
      <c r="AA4373" s="10">
        <f>COUNTIF(Tabla2[APELLIDOS Y NOMBRES],Tabla2[[#This Row],[APELLIDOS Y NOMBRES]])</f>
        <v>0</v>
      </c>
      <c r="AB4373" t="str">
        <f ca="1">+IFERROR(IF(Tabla2[[#This Row],[FECHA CESE/BAJA]]="","No Aplica",IF(AND(MONTH(Tabla2[[#This Row],[FECHA CESE/BAJA]])=MONTH(TODAY()-30),YEAR(Tabla2[[#This Row],[FECHA CESE/BAJA]])=YEAR(TODAY())),MONTH(TODAY()-30)&amp;"-"&amp;YEAR(TODAY()),"Borrar")),"No aplica")</f>
        <v>No Aplica</v>
      </c>
      <c r="AC4373" t="str">
        <f ca="1">+IFERROR(IF(Tabla2[[#This Row],[FECHA INICIO DE LABORES EN OBRA]]="","No Aplica",IF(AND(MONTH(Tabla2[[#This Row],[FECHA INICIO DE LABORES EN OBRA]])=MONTH(TODAY()-30),YEAR(Tabla2[[#This Row],[FECHA INICIO DE LABORES EN OBRA]])=YEAR(TODAY())),MONTH(TODAY()-30)&amp;"-"&amp;YEAR(TODAY()),"No Aplica")),"No Aplica")</f>
        <v>No Aplica</v>
      </c>
    </row>
    <row r="4374" spans="1:29" x14ac:dyDescent="0.25">
      <c r="A4374" s="2"/>
      <c r="B4374" s="3"/>
      <c r="C4374" s="3"/>
      <c r="D4374" s="3"/>
      <c r="E4374" s="3"/>
      <c r="F4374" s="36"/>
      <c r="G4374" s="3"/>
      <c r="H4374" s="3"/>
      <c r="I4374" s="3"/>
      <c r="J4374" s="3"/>
      <c r="K4374" s="3"/>
      <c r="L4374" s="8"/>
      <c r="M4374" s="5"/>
      <c r="N4374" s="13"/>
      <c r="O4374" s="5"/>
      <c r="P4374" s="8"/>
      <c r="Q4374" s="9"/>
      <c r="R4374" s="9" t="str">
        <f>IFERROR(VLOOKUP(Tabla2[[#This Row],[CONTRATISTA PRNCIPAL]],Hoja1!$L$5:$M$9,2,FALSE),"CJV")</f>
        <v>CJV</v>
      </c>
      <c r="S4374" s="9" t="str">
        <f>IF(Tabla2[[#This Row],[EMPRESA]]=Tabla2[[#This Row],[CONTRATISTA PRNCIPAL]],"Principal","Secundaria")</f>
        <v>Principal</v>
      </c>
      <c r="T4374" s="10">
        <f>IFERROR(1/COUNTIF(Tabla2[CONTRATISTA PRNCIPAL],Tabla2[[#This Row],[CONTRATISTA PRNCIPAL]]),0)</f>
        <v>0</v>
      </c>
      <c r="U4374" s="33" t="str">
        <f ca="1">IF(((TODAY()-Tabla2[[#This Row],[FECHA NACIMIENTO]])/365)&lt;18,"Corregir", IF(((TODAY()-Tabla2[[#This Row],[FECHA NACIMIENTO]])/365)&gt;80, "Corregir",ROUNDDOWN(((TODAY()-Tabla2[[#This Row],[FECHA NACIMIENTO]])/365),0)))</f>
        <v>Corregir</v>
      </c>
      <c r="V437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74" s="34" t="str">
        <f ca="1">+IF(Tabla2[[#This Row],[Edad]]="Corregir","Corregir","Ok")</f>
        <v>Corregir</v>
      </c>
      <c r="X4374" s="10" t="str">
        <f>+IFERROR(VLOOKUP(Tabla2[[#This Row],[DISTRITO SEGÚN DNI]],Hoja1!$A$2:$B$55,2,FALSE),"No")</f>
        <v>No</v>
      </c>
      <c r="Y4374" s="10" t="str">
        <f>IF(OR(LOWER(Tabla2[[#This Row],[GENERO]])="masculino", LOWER(Tabla2[[#This Row],[GENERO]])="femenino"),"OK","Corregir")</f>
        <v>Corregir</v>
      </c>
      <c r="Z4374" s="10" t="str">
        <f>+IF(Tabla2[[#This Row],[Nro. DNI / CE]]="","Corregir",IF(LEN(Tabla2[[#This Row],[Nro. DNI / CE]])&gt;=8,"OK","Corregir"))</f>
        <v>Corregir</v>
      </c>
      <c r="AA4374" s="10">
        <f>COUNTIF(Tabla2[APELLIDOS Y NOMBRES],Tabla2[[#This Row],[APELLIDOS Y NOMBRES]])</f>
        <v>0</v>
      </c>
      <c r="AB4374" t="str">
        <f ca="1">+IFERROR(IF(Tabla2[[#This Row],[FECHA CESE/BAJA]]="","No Aplica",IF(AND(MONTH(Tabla2[[#This Row],[FECHA CESE/BAJA]])=MONTH(TODAY()-30),YEAR(Tabla2[[#This Row],[FECHA CESE/BAJA]])=YEAR(TODAY())),MONTH(TODAY()-30)&amp;"-"&amp;YEAR(TODAY()),"Borrar")),"No aplica")</f>
        <v>No Aplica</v>
      </c>
      <c r="AC4374" t="str">
        <f ca="1">+IFERROR(IF(Tabla2[[#This Row],[FECHA INICIO DE LABORES EN OBRA]]="","No Aplica",IF(AND(MONTH(Tabla2[[#This Row],[FECHA INICIO DE LABORES EN OBRA]])=MONTH(TODAY()-30),YEAR(Tabla2[[#This Row],[FECHA INICIO DE LABORES EN OBRA]])=YEAR(TODAY())),MONTH(TODAY()-30)&amp;"-"&amp;YEAR(TODAY()),"No Aplica")),"No Aplica")</f>
        <v>No Aplica</v>
      </c>
    </row>
    <row r="4375" spans="1:29" x14ac:dyDescent="0.25">
      <c r="A4375" s="2"/>
      <c r="B4375" s="3"/>
      <c r="C4375" s="3"/>
      <c r="D4375" s="3"/>
      <c r="E4375" s="3"/>
      <c r="F4375" s="36"/>
      <c r="G4375" s="3"/>
      <c r="H4375" s="3"/>
      <c r="I4375" s="3"/>
      <c r="J4375" s="3"/>
      <c r="K4375" s="3"/>
      <c r="L4375" s="8"/>
      <c r="M4375" s="5"/>
      <c r="N4375" s="13"/>
      <c r="O4375" s="5"/>
      <c r="P4375" s="8"/>
      <c r="Q4375" s="9"/>
      <c r="R4375" s="9" t="str">
        <f>IFERROR(VLOOKUP(Tabla2[[#This Row],[CONTRATISTA PRNCIPAL]],Hoja1!$L$5:$M$9,2,FALSE),"CJV")</f>
        <v>CJV</v>
      </c>
      <c r="S4375" s="9" t="str">
        <f>IF(Tabla2[[#This Row],[EMPRESA]]=Tabla2[[#This Row],[CONTRATISTA PRNCIPAL]],"Principal","Secundaria")</f>
        <v>Principal</v>
      </c>
      <c r="T4375" s="10">
        <f>IFERROR(1/COUNTIF(Tabla2[CONTRATISTA PRNCIPAL],Tabla2[[#This Row],[CONTRATISTA PRNCIPAL]]),0)</f>
        <v>0</v>
      </c>
      <c r="U4375" s="33" t="str">
        <f ca="1">IF(((TODAY()-Tabla2[[#This Row],[FECHA NACIMIENTO]])/365)&lt;18,"Corregir", IF(((TODAY()-Tabla2[[#This Row],[FECHA NACIMIENTO]])/365)&gt;80, "Corregir",ROUNDDOWN(((TODAY()-Tabla2[[#This Row],[FECHA NACIMIENTO]])/365),0)))</f>
        <v>Corregir</v>
      </c>
      <c r="V437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75" s="34" t="str">
        <f ca="1">+IF(Tabla2[[#This Row],[Edad]]="Corregir","Corregir","Ok")</f>
        <v>Corregir</v>
      </c>
      <c r="X4375" s="10" t="str">
        <f>+IFERROR(VLOOKUP(Tabla2[[#This Row],[DISTRITO SEGÚN DNI]],Hoja1!$A$2:$B$55,2,FALSE),"No")</f>
        <v>No</v>
      </c>
      <c r="Y4375" s="10" t="str">
        <f>IF(OR(LOWER(Tabla2[[#This Row],[GENERO]])="masculino", LOWER(Tabla2[[#This Row],[GENERO]])="femenino"),"OK","Corregir")</f>
        <v>Corregir</v>
      </c>
      <c r="Z4375" s="10" t="str">
        <f>+IF(Tabla2[[#This Row],[Nro. DNI / CE]]="","Corregir",IF(LEN(Tabla2[[#This Row],[Nro. DNI / CE]])&gt;=8,"OK","Corregir"))</f>
        <v>Corregir</v>
      </c>
      <c r="AA4375" s="10">
        <f>COUNTIF(Tabla2[APELLIDOS Y NOMBRES],Tabla2[[#This Row],[APELLIDOS Y NOMBRES]])</f>
        <v>0</v>
      </c>
      <c r="AB4375" t="str">
        <f ca="1">+IFERROR(IF(Tabla2[[#This Row],[FECHA CESE/BAJA]]="","No Aplica",IF(AND(MONTH(Tabla2[[#This Row],[FECHA CESE/BAJA]])=MONTH(TODAY()-30),YEAR(Tabla2[[#This Row],[FECHA CESE/BAJA]])=YEAR(TODAY())),MONTH(TODAY()-30)&amp;"-"&amp;YEAR(TODAY()),"Borrar")),"No aplica")</f>
        <v>No Aplica</v>
      </c>
      <c r="AC4375" t="str">
        <f ca="1">+IFERROR(IF(Tabla2[[#This Row],[FECHA INICIO DE LABORES EN OBRA]]="","No Aplica",IF(AND(MONTH(Tabla2[[#This Row],[FECHA INICIO DE LABORES EN OBRA]])=MONTH(TODAY()-30),YEAR(Tabla2[[#This Row],[FECHA INICIO DE LABORES EN OBRA]])=YEAR(TODAY())),MONTH(TODAY()-30)&amp;"-"&amp;YEAR(TODAY()),"No Aplica")),"No Aplica")</f>
        <v>No Aplica</v>
      </c>
    </row>
    <row r="4376" spans="1:29" x14ac:dyDescent="0.25">
      <c r="A4376" s="2"/>
      <c r="B4376" s="3"/>
      <c r="C4376" s="3"/>
      <c r="D4376" s="3"/>
      <c r="E4376" s="3"/>
      <c r="F4376" s="36"/>
      <c r="G4376" s="3"/>
      <c r="H4376" s="3"/>
      <c r="I4376" s="3"/>
      <c r="J4376" s="3"/>
      <c r="K4376" s="3"/>
      <c r="L4376" s="8"/>
      <c r="M4376" s="5"/>
      <c r="N4376" s="13"/>
      <c r="O4376" s="5"/>
      <c r="P4376" s="8"/>
      <c r="Q4376" s="9"/>
      <c r="R4376" s="9" t="str">
        <f>IFERROR(VLOOKUP(Tabla2[[#This Row],[CONTRATISTA PRNCIPAL]],Hoja1!$L$5:$M$9,2,FALSE),"CJV")</f>
        <v>CJV</v>
      </c>
      <c r="S4376" s="9" t="str">
        <f>IF(Tabla2[[#This Row],[EMPRESA]]=Tabla2[[#This Row],[CONTRATISTA PRNCIPAL]],"Principal","Secundaria")</f>
        <v>Principal</v>
      </c>
      <c r="T4376" s="10">
        <f>IFERROR(1/COUNTIF(Tabla2[CONTRATISTA PRNCIPAL],Tabla2[[#This Row],[CONTRATISTA PRNCIPAL]]),0)</f>
        <v>0</v>
      </c>
      <c r="U4376" s="33" t="str">
        <f ca="1">IF(((TODAY()-Tabla2[[#This Row],[FECHA NACIMIENTO]])/365)&lt;18,"Corregir", IF(((TODAY()-Tabla2[[#This Row],[FECHA NACIMIENTO]])/365)&gt;80, "Corregir",ROUNDDOWN(((TODAY()-Tabla2[[#This Row],[FECHA NACIMIENTO]])/365),0)))</f>
        <v>Corregir</v>
      </c>
      <c r="V437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76" s="34" t="str">
        <f ca="1">+IF(Tabla2[[#This Row],[Edad]]="Corregir","Corregir","Ok")</f>
        <v>Corregir</v>
      </c>
      <c r="X4376" s="10" t="str">
        <f>+IFERROR(VLOOKUP(Tabla2[[#This Row],[DISTRITO SEGÚN DNI]],Hoja1!$A$2:$B$55,2,FALSE),"No")</f>
        <v>No</v>
      </c>
      <c r="Y4376" s="10" t="str">
        <f>IF(OR(LOWER(Tabla2[[#This Row],[GENERO]])="masculino", LOWER(Tabla2[[#This Row],[GENERO]])="femenino"),"OK","Corregir")</f>
        <v>Corregir</v>
      </c>
      <c r="Z4376" s="10" t="str">
        <f>+IF(Tabla2[[#This Row],[Nro. DNI / CE]]="","Corregir",IF(LEN(Tabla2[[#This Row],[Nro. DNI / CE]])&gt;=8,"OK","Corregir"))</f>
        <v>Corregir</v>
      </c>
      <c r="AA4376" s="10">
        <f>COUNTIF(Tabla2[APELLIDOS Y NOMBRES],Tabla2[[#This Row],[APELLIDOS Y NOMBRES]])</f>
        <v>0</v>
      </c>
      <c r="AB4376" t="str">
        <f ca="1">+IFERROR(IF(Tabla2[[#This Row],[FECHA CESE/BAJA]]="","No Aplica",IF(AND(MONTH(Tabla2[[#This Row],[FECHA CESE/BAJA]])=MONTH(TODAY()-30),YEAR(Tabla2[[#This Row],[FECHA CESE/BAJA]])=YEAR(TODAY())),MONTH(TODAY()-30)&amp;"-"&amp;YEAR(TODAY()),"Borrar")),"No aplica")</f>
        <v>No Aplica</v>
      </c>
      <c r="AC4376" t="str">
        <f ca="1">+IFERROR(IF(Tabla2[[#This Row],[FECHA INICIO DE LABORES EN OBRA]]="","No Aplica",IF(AND(MONTH(Tabla2[[#This Row],[FECHA INICIO DE LABORES EN OBRA]])=MONTH(TODAY()-30),YEAR(Tabla2[[#This Row],[FECHA INICIO DE LABORES EN OBRA]])=YEAR(TODAY())),MONTH(TODAY()-30)&amp;"-"&amp;YEAR(TODAY()),"No Aplica")),"No Aplica")</f>
        <v>No Aplica</v>
      </c>
    </row>
    <row r="4377" spans="1:29" x14ac:dyDescent="0.25">
      <c r="A4377" s="2"/>
      <c r="B4377" s="3"/>
      <c r="C4377" s="3"/>
      <c r="D4377" s="3"/>
      <c r="E4377" s="3"/>
      <c r="F4377" s="36"/>
      <c r="G4377" s="3"/>
      <c r="H4377" s="3"/>
      <c r="I4377" s="3"/>
      <c r="J4377" s="3"/>
      <c r="K4377" s="3"/>
      <c r="L4377" s="8"/>
      <c r="M4377" s="5"/>
      <c r="N4377" s="13"/>
      <c r="O4377" s="5"/>
      <c r="P4377" s="8"/>
      <c r="Q4377" s="9"/>
      <c r="R4377" s="9" t="str">
        <f>IFERROR(VLOOKUP(Tabla2[[#This Row],[CONTRATISTA PRNCIPAL]],Hoja1!$L$5:$M$9,2,FALSE),"CJV")</f>
        <v>CJV</v>
      </c>
      <c r="S4377" s="9" t="str">
        <f>IF(Tabla2[[#This Row],[EMPRESA]]=Tabla2[[#This Row],[CONTRATISTA PRNCIPAL]],"Principal","Secundaria")</f>
        <v>Principal</v>
      </c>
      <c r="T4377" s="10">
        <f>IFERROR(1/COUNTIF(Tabla2[CONTRATISTA PRNCIPAL],Tabla2[[#This Row],[CONTRATISTA PRNCIPAL]]),0)</f>
        <v>0</v>
      </c>
      <c r="U4377" s="33" t="str">
        <f ca="1">IF(((TODAY()-Tabla2[[#This Row],[FECHA NACIMIENTO]])/365)&lt;18,"Corregir", IF(((TODAY()-Tabla2[[#This Row],[FECHA NACIMIENTO]])/365)&gt;80, "Corregir",ROUNDDOWN(((TODAY()-Tabla2[[#This Row],[FECHA NACIMIENTO]])/365),0)))</f>
        <v>Corregir</v>
      </c>
      <c r="V437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77" s="34" t="str">
        <f ca="1">+IF(Tabla2[[#This Row],[Edad]]="Corregir","Corregir","Ok")</f>
        <v>Corregir</v>
      </c>
      <c r="X4377" s="10" t="str">
        <f>+IFERROR(VLOOKUP(Tabla2[[#This Row],[DISTRITO SEGÚN DNI]],Hoja1!$A$2:$B$55,2,FALSE),"No")</f>
        <v>No</v>
      </c>
      <c r="Y4377" s="10" t="str">
        <f>IF(OR(LOWER(Tabla2[[#This Row],[GENERO]])="masculino", LOWER(Tabla2[[#This Row],[GENERO]])="femenino"),"OK","Corregir")</f>
        <v>Corregir</v>
      </c>
      <c r="Z4377" s="10" t="str">
        <f>+IF(Tabla2[[#This Row],[Nro. DNI / CE]]="","Corregir",IF(LEN(Tabla2[[#This Row],[Nro. DNI / CE]])&gt;=8,"OK","Corregir"))</f>
        <v>Corregir</v>
      </c>
      <c r="AA4377" s="10">
        <f>COUNTIF(Tabla2[APELLIDOS Y NOMBRES],Tabla2[[#This Row],[APELLIDOS Y NOMBRES]])</f>
        <v>0</v>
      </c>
      <c r="AB4377" t="str">
        <f ca="1">+IFERROR(IF(Tabla2[[#This Row],[FECHA CESE/BAJA]]="","No Aplica",IF(AND(MONTH(Tabla2[[#This Row],[FECHA CESE/BAJA]])=MONTH(TODAY()-30),YEAR(Tabla2[[#This Row],[FECHA CESE/BAJA]])=YEAR(TODAY())),MONTH(TODAY()-30)&amp;"-"&amp;YEAR(TODAY()),"Borrar")),"No aplica")</f>
        <v>No Aplica</v>
      </c>
      <c r="AC4377" t="str">
        <f ca="1">+IFERROR(IF(Tabla2[[#This Row],[FECHA INICIO DE LABORES EN OBRA]]="","No Aplica",IF(AND(MONTH(Tabla2[[#This Row],[FECHA INICIO DE LABORES EN OBRA]])=MONTH(TODAY()-30),YEAR(Tabla2[[#This Row],[FECHA INICIO DE LABORES EN OBRA]])=YEAR(TODAY())),MONTH(TODAY()-30)&amp;"-"&amp;YEAR(TODAY()),"No Aplica")),"No Aplica")</f>
        <v>No Aplica</v>
      </c>
    </row>
    <row r="4378" spans="1:29" x14ac:dyDescent="0.25">
      <c r="A4378" s="2"/>
      <c r="B4378" s="3"/>
      <c r="C4378" s="3"/>
      <c r="D4378" s="3"/>
      <c r="E4378" s="3"/>
      <c r="F4378" s="36"/>
      <c r="G4378" s="3"/>
      <c r="H4378" s="3"/>
      <c r="I4378" s="3"/>
      <c r="J4378" s="3"/>
      <c r="K4378" s="3"/>
      <c r="L4378" s="8"/>
      <c r="M4378" s="5"/>
      <c r="N4378" s="13"/>
      <c r="O4378" s="5"/>
      <c r="P4378" s="8"/>
      <c r="Q4378" s="9"/>
      <c r="R4378" s="9" t="str">
        <f>IFERROR(VLOOKUP(Tabla2[[#This Row],[CONTRATISTA PRNCIPAL]],Hoja1!$L$5:$M$9,2,FALSE),"CJV")</f>
        <v>CJV</v>
      </c>
      <c r="S4378" s="9" t="str">
        <f>IF(Tabla2[[#This Row],[EMPRESA]]=Tabla2[[#This Row],[CONTRATISTA PRNCIPAL]],"Principal","Secundaria")</f>
        <v>Principal</v>
      </c>
      <c r="T4378" s="10">
        <f>IFERROR(1/COUNTIF(Tabla2[CONTRATISTA PRNCIPAL],Tabla2[[#This Row],[CONTRATISTA PRNCIPAL]]),0)</f>
        <v>0</v>
      </c>
      <c r="U4378" s="33" t="str">
        <f ca="1">IF(((TODAY()-Tabla2[[#This Row],[FECHA NACIMIENTO]])/365)&lt;18,"Corregir", IF(((TODAY()-Tabla2[[#This Row],[FECHA NACIMIENTO]])/365)&gt;80, "Corregir",ROUNDDOWN(((TODAY()-Tabla2[[#This Row],[FECHA NACIMIENTO]])/365),0)))</f>
        <v>Corregir</v>
      </c>
      <c r="V437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78" s="34" t="str">
        <f ca="1">+IF(Tabla2[[#This Row],[Edad]]="Corregir","Corregir","Ok")</f>
        <v>Corregir</v>
      </c>
      <c r="X4378" s="10" t="str">
        <f>+IFERROR(VLOOKUP(Tabla2[[#This Row],[DISTRITO SEGÚN DNI]],Hoja1!$A$2:$B$55,2,FALSE),"No")</f>
        <v>No</v>
      </c>
      <c r="Y4378" s="10" t="str">
        <f>IF(OR(LOWER(Tabla2[[#This Row],[GENERO]])="masculino", LOWER(Tabla2[[#This Row],[GENERO]])="femenino"),"OK","Corregir")</f>
        <v>Corregir</v>
      </c>
      <c r="Z4378" s="10" t="str">
        <f>+IF(Tabla2[[#This Row],[Nro. DNI / CE]]="","Corregir",IF(LEN(Tabla2[[#This Row],[Nro. DNI / CE]])&gt;=8,"OK","Corregir"))</f>
        <v>Corregir</v>
      </c>
      <c r="AA4378" s="10">
        <f>COUNTIF(Tabla2[APELLIDOS Y NOMBRES],Tabla2[[#This Row],[APELLIDOS Y NOMBRES]])</f>
        <v>0</v>
      </c>
      <c r="AB4378" t="str">
        <f ca="1">+IFERROR(IF(Tabla2[[#This Row],[FECHA CESE/BAJA]]="","No Aplica",IF(AND(MONTH(Tabla2[[#This Row],[FECHA CESE/BAJA]])=MONTH(TODAY()-30),YEAR(Tabla2[[#This Row],[FECHA CESE/BAJA]])=YEAR(TODAY())),MONTH(TODAY()-30)&amp;"-"&amp;YEAR(TODAY()),"Borrar")),"No aplica")</f>
        <v>No Aplica</v>
      </c>
      <c r="AC4378" t="str">
        <f ca="1">+IFERROR(IF(Tabla2[[#This Row],[FECHA INICIO DE LABORES EN OBRA]]="","No Aplica",IF(AND(MONTH(Tabla2[[#This Row],[FECHA INICIO DE LABORES EN OBRA]])=MONTH(TODAY()-30),YEAR(Tabla2[[#This Row],[FECHA INICIO DE LABORES EN OBRA]])=YEAR(TODAY())),MONTH(TODAY()-30)&amp;"-"&amp;YEAR(TODAY()),"No Aplica")),"No Aplica")</f>
        <v>No Aplica</v>
      </c>
    </row>
    <row r="4379" spans="1:29" x14ac:dyDescent="0.25">
      <c r="A4379" s="2"/>
      <c r="B4379" s="3"/>
      <c r="C4379" s="3"/>
      <c r="D4379" s="3"/>
      <c r="E4379" s="3"/>
      <c r="F4379" s="36"/>
      <c r="G4379" s="3"/>
      <c r="H4379" s="3"/>
      <c r="I4379" s="3"/>
      <c r="J4379" s="3"/>
      <c r="K4379" s="3"/>
      <c r="L4379" s="8"/>
      <c r="M4379" s="5"/>
      <c r="N4379" s="13"/>
      <c r="O4379" s="5"/>
      <c r="P4379" s="8"/>
      <c r="Q4379" s="9"/>
      <c r="R4379" s="9" t="str">
        <f>IFERROR(VLOOKUP(Tabla2[[#This Row],[CONTRATISTA PRNCIPAL]],Hoja1!$L$5:$M$9,2,FALSE),"CJV")</f>
        <v>CJV</v>
      </c>
      <c r="S4379" s="9" t="str">
        <f>IF(Tabla2[[#This Row],[EMPRESA]]=Tabla2[[#This Row],[CONTRATISTA PRNCIPAL]],"Principal","Secundaria")</f>
        <v>Principal</v>
      </c>
      <c r="T4379" s="10">
        <f>IFERROR(1/COUNTIF(Tabla2[CONTRATISTA PRNCIPAL],Tabla2[[#This Row],[CONTRATISTA PRNCIPAL]]),0)</f>
        <v>0</v>
      </c>
      <c r="U4379" s="33" t="str">
        <f ca="1">IF(((TODAY()-Tabla2[[#This Row],[FECHA NACIMIENTO]])/365)&lt;18,"Corregir", IF(((TODAY()-Tabla2[[#This Row],[FECHA NACIMIENTO]])/365)&gt;80, "Corregir",ROUNDDOWN(((TODAY()-Tabla2[[#This Row],[FECHA NACIMIENTO]])/365),0)))</f>
        <v>Corregir</v>
      </c>
      <c r="V437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79" s="34" t="str">
        <f ca="1">+IF(Tabla2[[#This Row],[Edad]]="Corregir","Corregir","Ok")</f>
        <v>Corregir</v>
      </c>
      <c r="X4379" s="10" t="str">
        <f>+IFERROR(VLOOKUP(Tabla2[[#This Row],[DISTRITO SEGÚN DNI]],Hoja1!$A$2:$B$55,2,FALSE),"No")</f>
        <v>No</v>
      </c>
      <c r="Y4379" s="10" t="str">
        <f>IF(OR(LOWER(Tabla2[[#This Row],[GENERO]])="masculino", LOWER(Tabla2[[#This Row],[GENERO]])="femenino"),"OK","Corregir")</f>
        <v>Corregir</v>
      </c>
      <c r="Z4379" s="10" t="str">
        <f>+IF(Tabla2[[#This Row],[Nro. DNI / CE]]="","Corregir",IF(LEN(Tabla2[[#This Row],[Nro. DNI / CE]])&gt;=8,"OK","Corregir"))</f>
        <v>Corregir</v>
      </c>
      <c r="AA4379" s="10">
        <f>COUNTIF(Tabla2[APELLIDOS Y NOMBRES],Tabla2[[#This Row],[APELLIDOS Y NOMBRES]])</f>
        <v>0</v>
      </c>
      <c r="AB4379" t="str">
        <f ca="1">+IFERROR(IF(Tabla2[[#This Row],[FECHA CESE/BAJA]]="","No Aplica",IF(AND(MONTH(Tabla2[[#This Row],[FECHA CESE/BAJA]])=MONTH(TODAY()-30),YEAR(Tabla2[[#This Row],[FECHA CESE/BAJA]])=YEAR(TODAY())),MONTH(TODAY()-30)&amp;"-"&amp;YEAR(TODAY()),"Borrar")),"No aplica")</f>
        <v>No Aplica</v>
      </c>
      <c r="AC4379" t="str">
        <f ca="1">+IFERROR(IF(Tabla2[[#This Row],[FECHA INICIO DE LABORES EN OBRA]]="","No Aplica",IF(AND(MONTH(Tabla2[[#This Row],[FECHA INICIO DE LABORES EN OBRA]])=MONTH(TODAY()-30),YEAR(Tabla2[[#This Row],[FECHA INICIO DE LABORES EN OBRA]])=YEAR(TODAY())),MONTH(TODAY()-30)&amp;"-"&amp;YEAR(TODAY()),"No Aplica")),"No Aplica")</f>
        <v>No Aplica</v>
      </c>
    </row>
    <row r="4380" spans="1:29" x14ac:dyDescent="0.25">
      <c r="A4380" s="2"/>
      <c r="B4380" s="3"/>
      <c r="C4380" s="3"/>
      <c r="D4380" s="3"/>
      <c r="E4380" s="3"/>
      <c r="F4380" s="36"/>
      <c r="G4380" s="3"/>
      <c r="H4380" s="3"/>
      <c r="I4380" s="3"/>
      <c r="J4380" s="3"/>
      <c r="K4380" s="3"/>
      <c r="L4380" s="8"/>
      <c r="M4380" s="5"/>
      <c r="N4380" s="13"/>
      <c r="O4380" s="5"/>
      <c r="P4380" s="8"/>
      <c r="Q4380" s="9"/>
      <c r="R4380" s="9" t="str">
        <f>IFERROR(VLOOKUP(Tabla2[[#This Row],[CONTRATISTA PRNCIPAL]],Hoja1!$L$5:$M$9,2,FALSE),"CJV")</f>
        <v>CJV</v>
      </c>
      <c r="S4380" s="9" t="str">
        <f>IF(Tabla2[[#This Row],[EMPRESA]]=Tabla2[[#This Row],[CONTRATISTA PRNCIPAL]],"Principal","Secundaria")</f>
        <v>Principal</v>
      </c>
      <c r="T4380" s="10">
        <f>IFERROR(1/COUNTIF(Tabla2[CONTRATISTA PRNCIPAL],Tabla2[[#This Row],[CONTRATISTA PRNCIPAL]]),0)</f>
        <v>0</v>
      </c>
      <c r="U4380" s="33" t="str">
        <f ca="1">IF(((TODAY()-Tabla2[[#This Row],[FECHA NACIMIENTO]])/365)&lt;18,"Corregir", IF(((TODAY()-Tabla2[[#This Row],[FECHA NACIMIENTO]])/365)&gt;80, "Corregir",ROUNDDOWN(((TODAY()-Tabla2[[#This Row],[FECHA NACIMIENTO]])/365),0)))</f>
        <v>Corregir</v>
      </c>
      <c r="V438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80" s="34" t="str">
        <f ca="1">+IF(Tabla2[[#This Row],[Edad]]="Corregir","Corregir","Ok")</f>
        <v>Corregir</v>
      </c>
      <c r="X4380" s="10" t="str">
        <f>+IFERROR(VLOOKUP(Tabla2[[#This Row],[DISTRITO SEGÚN DNI]],Hoja1!$A$2:$B$55,2,FALSE),"No")</f>
        <v>No</v>
      </c>
      <c r="Y4380" s="10" t="str">
        <f>IF(OR(LOWER(Tabla2[[#This Row],[GENERO]])="masculino", LOWER(Tabla2[[#This Row],[GENERO]])="femenino"),"OK","Corregir")</f>
        <v>Corregir</v>
      </c>
      <c r="Z4380" s="10" t="str">
        <f>+IF(Tabla2[[#This Row],[Nro. DNI / CE]]="","Corregir",IF(LEN(Tabla2[[#This Row],[Nro. DNI / CE]])&gt;=8,"OK","Corregir"))</f>
        <v>Corregir</v>
      </c>
      <c r="AA4380" s="10">
        <f>COUNTIF(Tabla2[APELLIDOS Y NOMBRES],Tabla2[[#This Row],[APELLIDOS Y NOMBRES]])</f>
        <v>0</v>
      </c>
      <c r="AB4380" t="str">
        <f ca="1">+IFERROR(IF(Tabla2[[#This Row],[FECHA CESE/BAJA]]="","No Aplica",IF(AND(MONTH(Tabla2[[#This Row],[FECHA CESE/BAJA]])=MONTH(TODAY()-30),YEAR(Tabla2[[#This Row],[FECHA CESE/BAJA]])=YEAR(TODAY())),MONTH(TODAY()-30)&amp;"-"&amp;YEAR(TODAY()),"Borrar")),"No aplica")</f>
        <v>No Aplica</v>
      </c>
      <c r="AC4380" t="str">
        <f ca="1">+IFERROR(IF(Tabla2[[#This Row],[FECHA INICIO DE LABORES EN OBRA]]="","No Aplica",IF(AND(MONTH(Tabla2[[#This Row],[FECHA INICIO DE LABORES EN OBRA]])=MONTH(TODAY()-30),YEAR(Tabla2[[#This Row],[FECHA INICIO DE LABORES EN OBRA]])=YEAR(TODAY())),MONTH(TODAY()-30)&amp;"-"&amp;YEAR(TODAY()),"No Aplica")),"No Aplica")</f>
        <v>No Aplica</v>
      </c>
    </row>
    <row r="4381" spans="1:29" x14ac:dyDescent="0.25">
      <c r="A4381" s="2"/>
      <c r="B4381" s="3"/>
      <c r="C4381" s="3"/>
      <c r="D4381" s="3"/>
      <c r="E4381" s="3"/>
      <c r="F4381" s="36"/>
      <c r="G4381" s="3"/>
      <c r="H4381" s="3"/>
      <c r="I4381" s="3"/>
      <c r="J4381" s="3"/>
      <c r="K4381" s="3"/>
      <c r="L4381" s="8"/>
      <c r="M4381" s="5"/>
      <c r="N4381" s="13"/>
      <c r="O4381" s="5"/>
      <c r="P4381" s="8"/>
      <c r="Q4381" s="9"/>
      <c r="R4381" s="9" t="str">
        <f>IFERROR(VLOOKUP(Tabla2[[#This Row],[CONTRATISTA PRNCIPAL]],Hoja1!$L$5:$M$9,2,FALSE),"CJV")</f>
        <v>CJV</v>
      </c>
      <c r="S4381" s="9" t="str">
        <f>IF(Tabla2[[#This Row],[EMPRESA]]=Tabla2[[#This Row],[CONTRATISTA PRNCIPAL]],"Principal","Secundaria")</f>
        <v>Principal</v>
      </c>
      <c r="T4381" s="10">
        <f>IFERROR(1/COUNTIF(Tabla2[CONTRATISTA PRNCIPAL],Tabla2[[#This Row],[CONTRATISTA PRNCIPAL]]),0)</f>
        <v>0</v>
      </c>
      <c r="U4381" s="33" t="str">
        <f ca="1">IF(((TODAY()-Tabla2[[#This Row],[FECHA NACIMIENTO]])/365)&lt;18,"Corregir", IF(((TODAY()-Tabla2[[#This Row],[FECHA NACIMIENTO]])/365)&gt;80, "Corregir",ROUNDDOWN(((TODAY()-Tabla2[[#This Row],[FECHA NACIMIENTO]])/365),0)))</f>
        <v>Corregir</v>
      </c>
      <c r="V438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81" s="34" t="str">
        <f ca="1">+IF(Tabla2[[#This Row],[Edad]]="Corregir","Corregir","Ok")</f>
        <v>Corregir</v>
      </c>
      <c r="X4381" s="10" t="str">
        <f>+IFERROR(VLOOKUP(Tabla2[[#This Row],[DISTRITO SEGÚN DNI]],Hoja1!$A$2:$B$55,2,FALSE),"No")</f>
        <v>No</v>
      </c>
      <c r="Y4381" s="10" t="str">
        <f>IF(OR(LOWER(Tabla2[[#This Row],[GENERO]])="masculino", LOWER(Tabla2[[#This Row],[GENERO]])="femenino"),"OK","Corregir")</f>
        <v>Corregir</v>
      </c>
      <c r="Z4381" s="10" t="str">
        <f>+IF(Tabla2[[#This Row],[Nro. DNI / CE]]="","Corregir",IF(LEN(Tabla2[[#This Row],[Nro. DNI / CE]])&gt;=8,"OK","Corregir"))</f>
        <v>Corregir</v>
      </c>
      <c r="AA4381" s="10">
        <f>COUNTIF(Tabla2[APELLIDOS Y NOMBRES],Tabla2[[#This Row],[APELLIDOS Y NOMBRES]])</f>
        <v>0</v>
      </c>
      <c r="AB4381" t="str">
        <f ca="1">+IFERROR(IF(Tabla2[[#This Row],[FECHA CESE/BAJA]]="","No Aplica",IF(AND(MONTH(Tabla2[[#This Row],[FECHA CESE/BAJA]])=MONTH(TODAY()-30),YEAR(Tabla2[[#This Row],[FECHA CESE/BAJA]])=YEAR(TODAY())),MONTH(TODAY()-30)&amp;"-"&amp;YEAR(TODAY()),"Borrar")),"No aplica")</f>
        <v>No Aplica</v>
      </c>
      <c r="AC4381" t="str">
        <f ca="1">+IFERROR(IF(Tabla2[[#This Row],[FECHA INICIO DE LABORES EN OBRA]]="","No Aplica",IF(AND(MONTH(Tabla2[[#This Row],[FECHA INICIO DE LABORES EN OBRA]])=MONTH(TODAY()-30),YEAR(Tabla2[[#This Row],[FECHA INICIO DE LABORES EN OBRA]])=YEAR(TODAY())),MONTH(TODAY()-30)&amp;"-"&amp;YEAR(TODAY()),"No Aplica")),"No Aplica")</f>
        <v>No Aplica</v>
      </c>
    </row>
    <row r="4382" spans="1:29" x14ac:dyDescent="0.25">
      <c r="A4382" s="2"/>
      <c r="B4382" s="3"/>
      <c r="C4382" s="3"/>
      <c r="D4382" s="3"/>
      <c r="E4382" s="3"/>
      <c r="F4382" s="36"/>
      <c r="G4382" s="3"/>
      <c r="H4382" s="3"/>
      <c r="I4382" s="3"/>
      <c r="J4382" s="3"/>
      <c r="K4382" s="3"/>
      <c r="L4382" s="8"/>
      <c r="M4382" s="5"/>
      <c r="N4382" s="13"/>
      <c r="O4382" s="5"/>
      <c r="P4382" s="8"/>
      <c r="Q4382" s="9"/>
      <c r="R4382" s="9" t="str">
        <f>IFERROR(VLOOKUP(Tabla2[[#This Row],[CONTRATISTA PRNCIPAL]],Hoja1!$L$5:$M$9,2,FALSE),"CJV")</f>
        <v>CJV</v>
      </c>
      <c r="S4382" s="9" t="str">
        <f>IF(Tabla2[[#This Row],[EMPRESA]]=Tabla2[[#This Row],[CONTRATISTA PRNCIPAL]],"Principal","Secundaria")</f>
        <v>Principal</v>
      </c>
      <c r="T4382" s="10">
        <f>IFERROR(1/COUNTIF(Tabla2[CONTRATISTA PRNCIPAL],Tabla2[[#This Row],[CONTRATISTA PRNCIPAL]]),0)</f>
        <v>0</v>
      </c>
      <c r="U4382" s="33" t="str">
        <f ca="1">IF(((TODAY()-Tabla2[[#This Row],[FECHA NACIMIENTO]])/365)&lt;18,"Corregir", IF(((TODAY()-Tabla2[[#This Row],[FECHA NACIMIENTO]])/365)&gt;80, "Corregir",ROUNDDOWN(((TODAY()-Tabla2[[#This Row],[FECHA NACIMIENTO]])/365),0)))</f>
        <v>Corregir</v>
      </c>
      <c r="V438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82" s="34" t="str">
        <f ca="1">+IF(Tabla2[[#This Row],[Edad]]="Corregir","Corregir","Ok")</f>
        <v>Corregir</v>
      </c>
      <c r="X4382" s="10" t="str">
        <f>+IFERROR(VLOOKUP(Tabla2[[#This Row],[DISTRITO SEGÚN DNI]],Hoja1!$A$2:$B$55,2,FALSE),"No")</f>
        <v>No</v>
      </c>
      <c r="Y4382" s="10" t="str">
        <f>IF(OR(LOWER(Tabla2[[#This Row],[GENERO]])="masculino", LOWER(Tabla2[[#This Row],[GENERO]])="femenino"),"OK","Corregir")</f>
        <v>Corregir</v>
      </c>
      <c r="Z4382" s="10" t="str">
        <f>+IF(Tabla2[[#This Row],[Nro. DNI / CE]]="","Corregir",IF(LEN(Tabla2[[#This Row],[Nro. DNI / CE]])&gt;=8,"OK","Corregir"))</f>
        <v>Corregir</v>
      </c>
      <c r="AA4382" s="10">
        <f>COUNTIF(Tabla2[APELLIDOS Y NOMBRES],Tabla2[[#This Row],[APELLIDOS Y NOMBRES]])</f>
        <v>0</v>
      </c>
      <c r="AB4382" t="str">
        <f ca="1">+IFERROR(IF(Tabla2[[#This Row],[FECHA CESE/BAJA]]="","No Aplica",IF(AND(MONTH(Tabla2[[#This Row],[FECHA CESE/BAJA]])=MONTH(TODAY()-30),YEAR(Tabla2[[#This Row],[FECHA CESE/BAJA]])=YEAR(TODAY())),MONTH(TODAY()-30)&amp;"-"&amp;YEAR(TODAY()),"Borrar")),"No aplica")</f>
        <v>No Aplica</v>
      </c>
      <c r="AC4382" t="str">
        <f ca="1">+IFERROR(IF(Tabla2[[#This Row],[FECHA INICIO DE LABORES EN OBRA]]="","No Aplica",IF(AND(MONTH(Tabla2[[#This Row],[FECHA INICIO DE LABORES EN OBRA]])=MONTH(TODAY()-30),YEAR(Tabla2[[#This Row],[FECHA INICIO DE LABORES EN OBRA]])=YEAR(TODAY())),MONTH(TODAY()-30)&amp;"-"&amp;YEAR(TODAY()),"No Aplica")),"No Aplica")</f>
        <v>No Aplica</v>
      </c>
    </row>
    <row r="4383" spans="1:29" x14ac:dyDescent="0.25">
      <c r="A4383" s="2"/>
      <c r="B4383" s="3"/>
      <c r="C4383" s="3"/>
      <c r="D4383" s="3"/>
      <c r="E4383" s="3"/>
      <c r="F4383" s="36"/>
      <c r="G4383" s="3"/>
      <c r="H4383" s="3"/>
      <c r="I4383" s="3"/>
      <c r="J4383" s="3"/>
      <c r="K4383" s="3"/>
      <c r="L4383" s="8"/>
      <c r="M4383" s="5"/>
      <c r="N4383" s="13"/>
      <c r="O4383" s="5"/>
      <c r="P4383" s="8"/>
      <c r="Q4383" s="9"/>
      <c r="R4383" s="9" t="str">
        <f>IFERROR(VLOOKUP(Tabla2[[#This Row],[CONTRATISTA PRNCIPAL]],Hoja1!$L$5:$M$9,2,FALSE),"CJV")</f>
        <v>CJV</v>
      </c>
      <c r="S4383" s="9" t="str">
        <f>IF(Tabla2[[#This Row],[EMPRESA]]=Tabla2[[#This Row],[CONTRATISTA PRNCIPAL]],"Principal","Secundaria")</f>
        <v>Principal</v>
      </c>
      <c r="T4383" s="10">
        <f>IFERROR(1/COUNTIF(Tabla2[CONTRATISTA PRNCIPAL],Tabla2[[#This Row],[CONTRATISTA PRNCIPAL]]),0)</f>
        <v>0</v>
      </c>
      <c r="U4383" s="33" t="str">
        <f ca="1">IF(((TODAY()-Tabla2[[#This Row],[FECHA NACIMIENTO]])/365)&lt;18,"Corregir", IF(((TODAY()-Tabla2[[#This Row],[FECHA NACIMIENTO]])/365)&gt;80, "Corregir",ROUNDDOWN(((TODAY()-Tabla2[[#This Row],[FECHA NACIMIENTO]])/365),0)))</f>
        <v>Corregir</v>
      </c>
      <c r="V438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83" s="34" t="str">
        <f ca="1">+IF(Tabla2[[#This Row],[Edad]]="Corregir","Corregir","Ok")</f>
        <v>Corregir</v>
      </c>
      <c r="X4383" s="10" t="str">
        <f>+IFERROR(VLOOKUP(Tabla2[[#This Row],[DISTRITO SEGÚN DNI]],Hoja1!$A$2:$B$55,2,FALSE),"No")</f>
        <v>No</v>
      </c>
      <c r="Y4383" s="10" t="str">
        <f>IF(OR(LOWER(Tabla2[[#This Row],[GENERO]])="masculino", LOWER(Tabla2[[#This Row],[GENERO]])="femenino"),"OK","Corregir")</f>
        <v>Corregir</v>
      </c>
      <c r="Z4383" s="10" t="str">
        <f>+IF(Tabla2[[#This Row],[Nro. DNI / CE]]="","Corregir",IF(LEN(Tabla2[[#This Row],[Nro. DNI / CE]])&gt;=8,"OK","Corregir"))</f>
        <v>Corregir</v>
      </c>
      <c r="AA4383" s="10">
        <f>COUNTIF(Tabla2[APELLIDOS Y NOMBRES],Tabla2[[#This Row],[APELLIDOS Y NOMBRES]])</f>
        <v>0</v>
      </c>
      <c r="AB4383" t="str">
        <f ca="1">+IFERROR(IF(Tabla2[[#This Row],[FECHA CESE/BAJA]]="","No Aplica",IF(AND(MONTH(Tabla2[[#This Row],[FECHA CESE/BAJA]])=MONTH(TODAY()-30),YEAR(Tabla2[[#This Row],[FECHA CESE/BAJA]])=YEAR(TODAY())),MONTH(TODAY()-30)&amp;"-"&amp;YEAR(TODAY()),"Borrar")),"No aplica")</f>
        <v>No Aplica</v>
      </c>
      <c r="AC4383" t="str">
        <f ca="1">+IFERROR(IF(Tabla2[[#This Row],[FECHA INICIO DE LABORES EN OBRA]]="","No Aplica",IF(AND(MONTH(Tabla2[[#This Row],[FECHA INICIO DE LABORES EN OBRA]])=MONTH(TODAY()-30),YEAR(Tabla2[[#This Row],[FECHA INICIO DE LABORES EN OBRA]])=YEAR(TODAY())),MONTH(TODAY()-30)&amp;"-"&amp;YEAR(TODAY()),"No Aplica")),"No Aplica")</f>
        <v>No Aplica</v>
      </c>
    </row>
    <row r="4384" spans="1:29" x14ac:dyDescent="0.25">
      <c r="A4384" s="2"/>
      <c r="B4384" s="3"/>
      <c r="C4384" s="3"/>
      <c r="D4384" s="3"/>
      <c r="E4384" s="3"/>
      <c r="F4384" s="36"/>
      <c r="G4384" s="3"/>
      <c r="H4384" s="3"/>
      <c r="I4384" s="3"/>
      <c r="J4384" s="3"/>
      <c r="K4384" s="3"/>
      <c r="L4384" s="8"/>
      <c r="M4384" s="5"/>
      <c r="N4384" s="13"/>
      <c r="O4384" s="5"/>
      <c r="P4384" s="8"/>
      <c r="Q4384" s="9"/>
      <c r="R4384" s="9" t="str">
        <f>IFERROR(VLOOKUP(Tabla2[[#This Row],[CONTRATISTA PRNCIPAL]],Hoja1!$L$5:$M$9,2,FALSE),"CJV")</f>
        <v>CJV</v>
      </c>
      <c r="S4384" s="9" t="str">
        <f>IF(Tabla2[[#This Row],[EMPRESA]]=Tabla2[[#This Row],[CONTRATISTA PRNCIPAL]],"Principal","Secundaria")</f>
        <v>Principal</v>
      </c>
      <c r="T4384" s="10">
        <f>IFERROR(1/COUNTIF(Tabla2[CONTRATISTA PRNCIPAL],Tabla2[[#This Row],[CONTRATISTA PRNCIPAL]]),0)</f>
        <v>0</v>
      </c>
      <c r="U4384" s="33" t="str">
        <f ca="1">IF(((TODAY()-Tabla2[[#This Row],[FECHA NACIMIENTO]])/365)&lt;18,"Corregir", IF(((TODAY()-Tabla2[[#This Row],[FECHA NACIMIENTO]])/365)&gt;80, "Corregir",ROUNDDOWN(((TODAY()-Tabla2[[#This Row],[FECHA NACIMIENTO]])/365),0)))</f>
        <v>Corregir</v>
      </c>
      <c r="V438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84" s="34" t="str">
        <f ca="1">+IF(Tabla2[[#This Row],[Edad]]="Corregir","Corregir","Ok")</f>
        <v>Corregir</v>
      </c>
      <c r="X4384" s="10" t="str">
        <f>+IFERROR(VLOOKUP(Tabla2[[#This Row],[DISTRITO SEGÚN DNI]],Hoja1!$A$2:$B$55,2,FALSE),"No")</f>
        <v>No</v>
      </c>
      <c r="Y4384" s="10" t="str">
        <f>IF(OR(LOWER(Tabla2[[#This Row],[GENERO]])="masculino", LOWER(Tabla2[[#This Row],[GENERO]])="femenino"),"OK","Corregir")</f>
        <v>Corregir</v>
      </c>
      <c r="Z4384" s="10" t="str">
        <f>+IF(Tabla2[[#This Row],[Nro. DNI / CE]]="","Corregir",IF(LEN(Tabla2[[#This Row],[Nro. DNI / CE]])&gt;=8,"OK","Corregir"))</f>
        <v>Corregir</v>
      </c>
      <c r="AA4384" s="10">
        <f>COUNTIF(Tabla2[APELLIDOS Y NOMBRES],Tabla2[[#This Row],[APELLIDOS Y NOMBRES]])</f>
        <v>0</v>
      </c>
      <c r="AB4384" t="str">
        <f ca="1">+IFERROR(IF(Tabla2[[#This Row],[FECHA CESE/BAJA]]="","No Aplica",IF(AND(MONTH(Tabla2[[#This Row],[FECHA CESE/BAJA]])=MONTH(TODAY()-30),YEAR(Tabla2[[#This Row],[FECHA CESE/BAJA]])=YEAR(TODAY())),MONTH(TODAY()-30)&amp;"-"&amp;YEAR(TODAY()),"Borrar")),"No aplica")</f>
        <v>No Aplica</v>
      </c>
      <c r="AC4384" t="str">
        <f ca="1">+IFERROR(IF(Tabla2[[#This Row],[FECHA INICIO DE LABORES EN OBRA]]="","No Aplica",IF(AND(MONTH(Tabla2[[#This Row],[FECHA INICIO DE LABORES EN OBRA]])=MONTH(TODAY()-30),YEAR(Tabla2[[#This Row],[FECHA INICIO DE LABORES EN OBRA]])=YEAR(TODAY())),MONTH(TODAY()-30)&amp;"-"&amp;YEAR(TODAY()),"No Aplica")),"No Aplica")</f>
        <v>No Aplica</v>
      </c>
    </row>
    <row r="4385" spans="1:29" x14ac:dyDescent="0.25">
      <c r="A4385" s="2"/>
      <c r="B4385" s="3"/>
      <c r="C4385" s="3"/>
      <c r="D4385" s="3"/>
      <c r="E4385" s="3"/>
      <c r="F4385" s="36"/>
      <c r="G4385" s="3"/>
      <c r="H4385" s="3"/>
      <c r="I4385" s="3"/>
      <c r="J4385" s="3"/>
      <c r="K4385" s="3"/>
      <c r="L4385" s="8"/>
      <c r="M4385" s="5"/>
      <c r="N4385" s="13"/>
      <c r="O4385" s="5"/>
      <c r="P4385" s="8"/>
      <c r="Q4385" s="9"/>
      <c r="R4385" s="9" t="str">
        <f>IFERROR(VLOOKUP(Tabla2[[#This Row],[CONTRATISTA PRNCIPAL]],Hoja1!$L$5:$M$9,2,FALSE),"CJV")</f>
        <v>CJV</v>
      </c>
      <c r="S4385" s="9" t="str">
        <f>IF(Tabla2[[#This Row],[EMPRESA]]=Tabla2[[#This Row],[CONTRATISTA PRNCIPAL]],"Principal","Secundaria")</f>
        <v>Principal</v>
      </c>
      <c r="T4385" s="10">
        <f>IFERROR(1/COUNTIF(Tabla2[CONTRATISTA PRNCIPAL],Tabla2[[#This Row],[CONTRATISTA PRNCIPAL]]),0)</f>
        <v>0</v>
      </c>
      <c r="U4385" s="33" t="str">
        <f ca="1">IF(((TODAY()-Tabla2[[#This Row],[FECHA NACIMIENTO]])/365)&lt;18,"Corregir", IF(((TODAY()-Tabla2[[#This Row],[FECHA NACIMIENTO]])/365)&gt;80, "Corregir",ROUNDDOWN(((TODAY()-Tabla2[[#This Row],[FECHA NACIMIENTO]])/365),0)))</f>
        <v>Corregir</v>
      </c>
      <c r="V438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85" s="34" t="str">
        <f ca="1">+IF(Tabla2[[#This Row],[Edad]]="Corregir","Corregir","Ok")</f>
        <v>Corregir</v>
      </c>
      <c r="X4385" s="10" t="str">
        <f>+IFERROR(VLOOKUP(Tabla2[[#This Row],[DISTRITO SEGÚN DNI]],Hoja1!$A$2:$B$55,2,FALSE),"No")</f>
        <v>No</v>
      </c>
      <c r="Y4385" s="10" t="str">
        <f>IF(OR(LOWER(Tabla2[[#This Row],[GENERO]])="masculino", LOWER(Tabla2[[#This Row],[GENERO]])="femenino"),"OK","Corregir")</f>
        <v>Corregir</v>
      </c>
      <c r="Z4385" s="10" t="str">
        <f>+IF(Tabla2[[#This Row],[Nro. DNI / CE]]="","Corregir",IF(LEN(Tabla2[[#This Row],[Nro. DNI / CE]])&gt;=8,"OK","Corregir"))</f>
        <v>Corregir</v>
      </c>
      <c r="AA4385" s="10">
        <f>COUNTIF(Tabla2[APELLIDOS Y NOMBRES],Tabla2[[#This Row],[APELLIDOS Y NOMBRES]])</f>
        <v>0</v>
      </c>
      <c r="AB4385" t="str">
        <f ca="1">+IFERROR(IF(Tabla2[[#This Row],[FECHA CESE/BAJA]]="","No Aplica",IF(AND(MONTH(Tabla2[[#This Row],[FECHA CESE/BAJA]])=MONTH(TODAY()-30),YEAR(Tabla2[[#This Row],[FECHA CESE/BAJA]])=YEAR(TODAY())),MONTH(TODAY()-30)&amp;"-"&amp;YEAR(TODAY()),"Borrar")),"No aplica")</f>
        <v>No Aplica</v>
      </c>
      <c r="AC4385" t="str">
        <f ca="1">+IFERROR(IF(Tabla2[[#This Row],[FECHA INICIO DE LABORES EN OBRA]]="","No Aplica",IF(AND(MONTH(Tabla2[[#This Row],[FECHA INICIO DE LABORES EN OBRA]])=MONTH(TODAY()-30),YEAR(Tabla2[[#This Row],[FECHA INICIO DE LABORES EN OBRA]])=YEAR(TODAY())),MONTH(TODAY()-30)&amp;"-"&amp;YEAR(TODAY()),"No Aplica")),"No Aplica")</f>
        <v>No Aplica</v>
      </c>
    </row>
    <row r="4386" spans="1:29" x14ac:dyDescent="0.25">
      <c r="A4386" s="2"/>
      <c r="B4386" s="3"/>
      <c r="C4386" s="3"/>
      <c r="D4386" s="3"/>
      <c r="E4386" s="3"/>
      <c r="F4386" s="36"/>
      <c r="G4386" s="3"/>
      <c r="H4386" s="3"/>
      <c r="I4386" s="3"/>
      <c r="J4386" s="3"/>
      <c r="K4386" s="3"/>
      <c r="L4386" s="8"/>
      <c r="M4386" s="5"/>
      <c r="N4386" s="13"/>
      <c r="O4386" s="5"/>
      <c r="P4386" s="8"/>
      <c r="Q4386" s="9"/>
      <c r="R4386" s="9" t="str">
        <f>IFERROR(VLOOKUP(Tabla2[[#This Row],[CONTRATISTA PRNCIPAL]],Hoja1!$L$5:$M$9,2,FALSE),"CJV")</f>
        <v>CJV</v>
      </c>
      <c r="S4386" s="9" t="str">
        <f>IF(Tabla2[[#This Row],[EMPRESA]]=Tabla2[[#This Row],[CONTRATISTA PRNCIPAL]],"Principal","Secundaria")</f>
        <v>Principal</v>
      </c>
      <c r="T4386" s="10">
        <f>IFERROR(1/COUNTIF(Tabla2[CONTRATISTA PRNCIPAL],Tabla2[[#This Row],[CONTRATISTA PRNCIPAL]]),0)</f>
        <v>0</v>
      </c>
      <c r="U4386" s="33" t="str">
        <f ca="1">IF(((TODAY()-Tabla2[[#This Row],[FECHA NACIMIENTO]])/365)&lt;18,"Corregir", IF(((TODAY()-Tabla2[[#This Row],[FECHA NACIMIENTO]])/365)&gt;80, "Corregir",ROUNDDOWN(((TODAY()-Tabla2[[#This Row],[FECHA NACIMIENTO]])/365),0)))</f>
        <v>Corregir</v>
      </c>
      <c r="V438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86" s="34" t="str">
        <f ca="1">+IF(Tabla2[[#This Row],[Edad]]="Corregir","Corregir","Ok")</f>
        <v>Corregir</v>
      </c>
      <c r="X4386" s="10" t="str">
        <f>+IFERROR(VLOOKUP(Tabla2[[#This Row],[DISTRITO SEGÚN DNI]],Hoja1!$A$2:$B$55,2,FALSE),"No")</f>
        <v>No</v>
      </c>
      <c r="Y4386" s="10" t="str">
        <f>IF(OR(LOWER(Tabla2[[#This Row],[GENERO]])="masculino", LOWER(Tabla2[[#This Row],[GENERO]])="femenino"),"OK","Corregir")</f>
        <v>Corregir</v>
      </c>
      <c r="Z4386" s="10" t="str">
        <f>+IF(Tabla2[[#This Row],[Nro. DNI / CE]]="","Corregir",IF(LEN(Tabla2[[#This Row],[Nro. DNI / CE]])&gt;=8,"OK","Corregir"))</f>
        <v>Corregir</v>
      </c>
      <c r="AA4386" s="10">
        <f>COUNTIF(Tabla2[APELLIDOS Y NOMBRES],Tabla2[[#This Row],[APELLIDOS Y NOMBRES]])</f>
        <v>0</v>
      </c>
      <c r="AB4386" t="str">
        <f ca="1">+IFERROR(IF(Tabla2[[#This Row],[FECHA CESE/BAJA]]="","No Aplica",IF(AND(MONTH(Tabla2[[#This Row],[FECHA CESE/BAJA]])=MONTH(TODAY()-30),YEAR(Tabla2[[#This Row],[FECHA CESE/BAJA]])=YEAR(TODAY())),MONTH(TODAY()-30)&amp;"-"&amp;YEAR(TODAY()),"Borrar")),"No aplica")</f>
        <v>No Aplica</v>
      </c>
      <c r="AC4386" t="str">
        <f ca="1">+IFERROR(IF(Tabla2[[#This Row],[FECHA INICIO DE LABORES EN OBRA]]="","No Aplica",IF(AND(MONTH(Tabla2[[#This Row],[FECHA INICIO DE LABORES EN OBRA]])=MONTH(TODAY()-30),YEAR(Tabla2[[#This Row],[FECHA INICIO DE LABORES EN OBRA]])=YEAR(TODAY())),MONTH(TODAY()-30)&amp;"-"&amp;YEAR(TODAY()),"No Aplica")),"No Aplica")</f>
        <v>No Aplica</v>
      </c>
    </row>
    <row r="4387" spans="1:29" x14ac:dyDescent="0.25">
      <c r="A4387" s="2"/>
      <c r="B4387" s="3"/>
      <c r="C4387" s="3"/>
      <c r="D4387" s="3"/>
      <c r="E4387" s="3"/>
      <c r="F4387" s="36"/>
      <c r="G4387" s="3"/>
      <c r="H4387" s="3"/>
      <c r="I4387" s="3"/>
      <c r="J4387" s="3"/>
      <c r="K4387" s="3"/>
      <c r="L4387" s="8"/>
      <c r="M4387" s="5"/>
      <c r="N4387" s="13"/>
      <c r="O4387" s="5"/>
      <c r="P4387" s="8"/>
      <c r="Q4387" s="9"/>
      <c r="R4387" s="9" t="str">
        <f>IFERROR(VLOOKUP(Tabla2[[#This Row],[CONTRATISTA PRNCIPAL]],Hoja1!$L$5:$M$9,2,FALSE),"CJV")</f>
        <v>CJV</v>
      </c>
      <c r="S4387" s="9" t="str">
        <f>IF(Tabla2[[#This Row],[EMPRESA]]=Tabla2[[#This Row],[CONTRATISTA PRNCIPAL]],"Principal","Secundaria")</f>
        <v>Principal</v>
      </c>
      <c r="T4387" s="10">
        <f>IFERROR(1/COUNTIF(Tabla2[CONTRATISTA PRNCIPAL],Tabla2[[#This Row],[CONTRATISTA PRNCIPAL]]),0)</f>
        <v>0</v>
      </c>
      <c r="U4387" s="33" t="str">
        <f ca="1">IF(((TODAY()-Tabla2[[#This Row],[FECHA NACIMIENTO]])/365)&lt;18,"Corregir", IF(((TODAY()-Tabla2[[#This Row],[FECHA NACIMIENTO]])/365)&gt;80, "Corregir",ROUNDDOWN(((TODAY()-Tabla2[[#This Row],[FECHA NACIMIENTO]])/365),0)))</f>
        <v>Corregir</v>
      </c>
      <c r="V438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87" s="34" t="str">
        <f ca="1">+IF(Tabla2[[#This Row],[Edad]]="Corregir","Corregir","Ok")</f>
        <v>Corregir</v>
      </c>
      <c r="X4387" s="10" t="str">
        <f>+IFERROR(VLOOKUP(Tabla2[[#This Row],[DISTRITO SEGÚN DNI]],Hoja1!$A$2:$B$55,2,FALSE),"No")</f>
        <v>No</v>
      </c>
      <c r="Y4387" s="10" t="str">
        <f>IF(OR(LOWER(Tabla2[[#This Row],[GENERO]])="masculino", LOWER(Tabla2[[#This Row],[GENERO]])="femenino"),"OK","Corregir")</f>
        <v>Corregir</v>
      </c>
      <c r="Z4387" s="10" t="str">
        <f>+IF(Tabla2[[#This Row],[Nro. DNI / CE]]="","Corregir",IF(LEN(Tabla2[[#This Row],[Nro. DNI / CE]])&gt;=8,"OK","Corregir"))</f>
        <v>Corregir</v>
      </c>
      <c r="AA4387" s="10">
        <f>COUNTIF(Tabla2[APELLIDOS Y NOMBRES],Tabla2[[#This Row],[APELLIDOS Y NOMBRES]])</f>
        <v>0</v>
      </c>
      <c r="AB4387" t="str">
        <f ca="1">+IFERROR(IF(Tabla2[[#This Row],[FECHA CESE/BAJA]]="","No Aplica",IF(AND(MONTH(Tabla2[[#This Row],[FECHA CESE/BAJA]])=MONTH(TODAY()-30),YEAR(Tabla2[[#This Row],[FECHA CESE/BAJA]])=YEAR(TODAY())),MONTH(TODAY()-30)&amp;"-"&amp;YEAR(TODAY()),"Borrar")),"No aplica")</f>
        <v>No Aplica</v>
      </c>
      <c r="AC4387" t="str">
        <f ca="1">+IFERROR(IF(Tabla2[[#This Row],[FECHA INICIO DE LABORES EN OBRA]]="","No Aplica",IF(AND(MONTH(Tabla2[[#This Row],[FECHA INICIO DE LABORES EN OBRA]])=MONTH(TODAY()-30),YEAR(Tabla2[[#This Row],[FECHA INICIO DE LABORES EN OBRA]])=YEAR(TODAY())),MONTH(TODAY()-30)&amp;"-"&amp;YEAR(TODAY()),"No Aplica")),"No Aplica")</f>
        <v>No Aplica</v>
      </c>
    </row>
    <row r="4388" spans="1:29" x14ac:dyDescent="0.25">
      <c r="A4388" s="2"/>
      <c r="B4388" s="3"/>
      <c r="C4388" s="3"/>
      <c r="D4388" s="3"/>
      <c r="E4388" s="3"/>
      <c r="F4388" s="36"/>
      <c r="G4388" s="3"/>
      <c r="H4388" s="3"/>
      <c r="I4388" s="3"/>
      <c r="J4388" s="3"/>
      <c r="K4388" s="3"/>
      <c r="L4388" s="8"/>
      <c r="M4388" s="5"/>
      <c r="N4388" s="13"/>
      <c r="O4388" s="5"/>
      <c r="P4388" s="8"/>
      <c r="Q4388" s="9"/>
      <c r="R4388" s="9" t="str">
        <f>IFERROR(VLOOKUP(Tabla2[[#This Row],[CONTRATISTA PRNCIPAL]],Hoja1!$L$5:$M$9,2,FALSE),"CJV")</f>
        <v>CJV</v>
      </c>
      <c r="S4388" s="9" t="str">
        <f>IF(Tabla2[[#This Row],[EMPRESA]]=Tabla2[[#This Row],[CONTRATISTA PRNCIPAL]],"Principal","Secundaria")</f>
        <v>Principal</v>
      </c>
      <c r="T4388" s="10">
        <f>IFERROR(1/COUNTIF(Tabla2[CONTRATISTA PRNCIPAL],Tabla2[[#This Row],[CONTRATISTA PRNCIPAL]]),0)</f>
        <v>0</v>
      </c>
      <c r="U4388" s="33" t="str">
        <f ca="1">IF(((TODAY()-Tabla2[[#This Row],[FECHA NACIMIENTO]])/365)&lt;18,"Corregir", IF(((TODAY()-Tabla2[[#This Row],[FECHA NACIMIENTO]])/365)&gt;80, "Corregir",ROUNDDOWN(((TODAY()-Tabla2[[#This Row],[FECHA NACIMIENTO]])/365),0)))</f>
        <v>Corregir</v>
      </c>
      <c r="V438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88" s="34" t="str">
        <f ca="1">+IF(Tabla2[[#This Row],[Edad]]="Corregir","Corregir","Ok")</f>
        <v>Corregir</v>
      </c>
      <c r="X4388" s="10" t="str">
        <f>+IFERROR(VLOOKUP(Tabla2[[#This Row],[DISTRITO SEGÚN DNI]],Hoja1!$A$2:$B$55,2,FALSE),"No")</f>
        <v>No</v>
      </c>
      <c r="Y4388" s="10" t="str">
        <f>IF(OR(LOWER(Tabla2[[#This Row],[GENERO]])="masculino", LOWER(Tabla2[[#This Row],[GENERO]])="femenino"),"OK","Corregir")</f>
        <v>Corregir</v>
      </c>
      <c r="Z4388" s="10" t="str">
        <f>+IF(Tabla2[[#This Row],[Nro. DNI / CE]]="","Corregir",IF(LEN(Tabla2[[#This Row],[Nro. DNI / CE]])&gt;=8,"OK","Corregir"))</f>
        <v>Corregir</v>
      </c>
      <c r="AA4388" s="10">
        <f>COUNTIF(Tabla2[APELLIDOS Y NOMBRES],Tabla2[[#This Row],[APELLIDOS Y NOMBRES]])</f>
        <v>0</v>
      </c>
      <c r="AB4388" t="str">
        <f ca="1">+IFERROR(IF(Tabla2[[#This Row],[FECHA CESE/BAJA]]="","No Aplica",IF(AND(MONTH(Tabla2[[#This Row],[FECHA CESE/BAJA]])=MONTH(TODAY()-30),YEAR(Tabla2[[#This Row],[FECHA CESE/BAJA]])=YEAR(TODAY())),MONTH(TODAY()-30)&amp;"-"&amp;YEAR(TODAY()),"Borrar")),"No aplica")</f>
        <v>No Aplica</v>
      </c>
      <c r="AC4388" t="str">
        <f ca="1">+IFERROR(IF(Tabla2[[#This Row],[FECHA INICIO DE LABORES EN OBRA]]="","No Aplica",IF(AND(MONTH(Tabla2[[#This Row],[FECHA INICIO DE LABORES EN OBRA]])=MONTH(TODAY()-30),YEAR(Tabla2[[#This Row],[FECHA INICIO DE LABORES EN OBRA]])=YEAR(TODAY())),MONTH(TODAY()-30)&amp;"-"&amp;YEAR(TODAY()),"No Aplica")),"No Aplica")</f>
        <v>No Aplica</v>
      </c>
    </row>
    <row r="4389" spans="1:29" x14ac:dyDescent="0.25">
      <c r="A4389" s="2"/>
      <c r="B4389" s="3"/>
      <c r="C4389" s="3"/>
      <c r="D4389" s="3"/>
      <c r="E4389" s="3"/>
      <c r="F4389" s="36"/>
      <c r="G4389" s="3"/>
      <c r="H4389" s="3"/>
      <c r="I4389" s="3"/>
      <c r="J4389" s="3"/>
      <c r="K4389" s="3"/>
      <c r="L4389" s="8"/>
      <c r="M4389" s="5"/>
      <c r="N4389" s="13"/>
      <c r="O4389" s="5"/>
      <c r="P4389" s="8"/>
      <c r="Q4389" s="9"/>
      <c r="R4389" s="9" t="str">
        <f>IFERROR(VLOOKUP(Tabla2[[#This Row],[CONTRATISTA PRNCIPAL]],Hoja1!$L$5:$M$9,2,FALSE),"CJV")</f>
        <v>CJV</v>
      </c>
      <c r="S4389" s="9" t="str">
        <f>IF(Tabla2[[#This Row],[EMPRESA]]=Tabla2[[#This Row],[CONTRATISTA PRNCIPAL]],"Principal","Secundaria")</f>
        <v>Principal</v>
      </c>
      <c r="T4389" s="10">
        <f>IFERROR(1/COUNTIF(Tabla2[CONTRATISTA PRNCIPAL],Tabla2[[#This Row],[CONTRATISTA PRNCIPAL]]),0)</f>
        <v>0</v>
      </c>
      <c r="U4389" s="33" t="str">
        <f ca="1">IF(((TODAY()-Tabla2[[#This Row],[FECHA NACIMIENTO]])/365)&lt;18,"Corregir", IF(((TODAY()-Tabla2[[#This Row],[FECHA NACIMIENTO]])/365)&gt;80, "Corregir",ROUNDDOWN(((TODAY()-Tabla2[[#This Row],[FECHA NACIMIENTO]])/365),0)))</f>
        <v>Corregir</v>
      </c>
      <c r="V438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89" s="34" t="str">
        <f ca="1">+IF(Tabla2[[#This Row],[Edad]]="Corregir","Corregir","Ok")</f>
        <v>Corregir</v>
      </c>
      <c r="X4389" s="10" t="str">
        <f>+IFERROR(VLOOKUP(Tabla2[[#This Row],[DISTRITO SEGÚN DNI]],Hoja1!$A$2:$B$55,2,FALSE),"No")</f>
        <v>No</v>
      </c>
      <c r="Y4389" s="10" t="str">
        <f>IF(OR(LOWER(Tabla2[[#This Row],[GENERO]])="masculino", LOWER(Tabla2[[#This Row],[GENERO]])="femenino"),"OK","Corregir")</f>
        <v>Corregir</v>
      </c>
      <c r="Z4389" s="10" t="str">
        <f>+IF(Tabla2[[#This Row],[Nro. DNI / CE]]="","Corregir",IF(LEN(Tabla2[[#This Row],[Nro. DNI / CE]])&gt;=8,"OK","Corregir"))</f>
        <v>Corregir</v>
      </c>
      <c r="AA4389" s="10">
        <f>COUNTIF(Tabla2[APELLIDOS Y NOMBRES],Tabla2[[#This Row],[APELLIDOS Y NOMBRES]])</f>
        <v>0</v>
      </c>
      <c r="AB4389" t="str">
        <f ca="1">+IFERROR(IF(Tabla2[[#This Row],[FECHA CESE/BAJA]]="","No Aplica",IF(AND(MONTH(Tabla2[[#This Row],[FECHA CESE/BAJA]])=MONTH(TODAY()-30),YEAR(Tabla2[[#This Row],[FECHA CESE/BAJA]])=YEAR(TODAY())),MONTH(TODAY()-30)&amp;"-"&amp;YEAR(TODAY()),"Borrar")),"No aplica")</f>
        <v>No Aplica</v>
      </c>
      <c r="AC4389" t="str">
        <f ca="1">+IFERROR(IF(Tabla2[[#This Row],[FECHA INICIO DE LABORES EN OBRA]]="","No Aplica",IF(AND(MONTH(Tabla2[[#This Row],[FECHA INICIO DE LABORES EN OBRA]])=MONTH(TODAY()-30),YEAR(Tabla2[[#This Row],[FECHA INICIO DE LABORES EN OBRA]])=YEAR(TODAY())),MONTH(TODAY()-30)&amp;"-"&amp;YEAR(TODAY()),"No Aplica")),"No Aplica")</f>
        <v>No Aplica</v>
      </c>
    </row>
    <row r="4390" spans="1:29" x14ac:dyDescent="0.25">
      <c r="A4390" s="2"/>
      <c r="B4390" s="3"/>
      <c r="C4390" s="3"/>
      <c r="D4390" s="3"/>
      <c r="E4390" s="3"/>
      <c r="F4390" s="36"/>
      <c r="G4390" s="3"/>
      <c r="H4390" s="3"/>
      <c r="I4390" s="3"/>
      <c r="J4390" s="3"/>
      <c r="K4390" s="3"/>
      <c r="L4390" s="8"/>
      <c r="M4390" s="5"/>
      <c r="N4390" s="13"/>
      <c r="O4390" s="5"/>
      <c r="P4390" s="8"/>
      <c r="Q4390" s="9"/>
      <c r="R4390" s="9" t="str">
        <f>IFERROR(VLOOKUP(Tabla2[[#This Row],[CONTRATISTA PRNCIPAL]],Hoja1!$L$5:$M$9,2,FALSE),"CJV")</f>
        <v>CJV</v>
      </c>
      <c r="S4390" s="9" t="str">
        <f>IF(Tabla2[[#This Row],[EMPRESA]]=Tabla2[[#This Row],[CONTRATISTA PRNCIPAL]],"Principal","Secundaria")</f>
        <v>Principal</v>
      </c>
      <c r="T4390" s="10">
        <f>IFERROR(1/COUNTIF(Tabla2[CONTRATISTA PRNCIPAL],Tabla2[[#This Row],[CONTRATISTA PRNCIPAL]]),0)</f>
        <v>0</v>
      </c>
      <c r="U4390" s="33" t="str">
        <f ca="1">IF(((TODAY()-Tabla2[[#This Row],[FECHA NACIMIENTO]])/365)&lt;18,"Corregir", IF(((TODAY()-Tabla2[[#This Row],[FECHA NACIMIENTO]])/365)&gt;80, "Corregir",ROUNDDOWN(((TODAY()-Tabla2[[#This Row],[FECHA NACIMIENTO]])/365),0)))</f>
        <v>Corregir</v>
      </c>
      <c r="V439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90" s="34" t="str">
        <f ca="1">+IF(Tabla2[[#This Row],[Edad]]="Corregir","Corregir","Ok")</f>
        <v>Corregir</v>
      </c>
      <c r="X4390" s="10" t="str">
        <f>+IFERROR(VLOOKUP(Tabla2[[#This Row],[DISTRITO SEGÚN DNI]],Hoja1!$A$2:$B$55,2,FALSE),"No")</f>
        <v>No</v>
      </c>
      <c r="Y4390" s="10" t="str">
        <f>IF(OR(LOWER(Tabla2[[#This Row],[GENERO]])="masculino", LOWER(Tabla2[[#This Row],[GENERO]])="femenino"),"OK","Corregir")</f>
        <v>Corregir</v>
      </c>
      <c r="Z4390" s="10" t="str">
        <f>+IF(Tabla2[[#This Row],[Nro. DNI / CE]]="","Corregir",IF(LEN(Tabla2[[#This Row],[Nro. DNI / CE]])&gt;=8,"OK","Corregir"))</f>
        <v>Corregir</v>
      </c>
      <c r="AA4390" s="10">
        <f>COUNTIF(Tabla2[APELLIDOS Y NOMBRES],Tabla2[[#This Row],[APELLIDOS Y NOMBRES]])</f>
        <v>0</v>
      </c>
      <c r="AB4390" t="str">
        <f ca="1">+IFERROR(IF(Tabla2[[#This Row],[FECHA CESE/BAJA]]="","No Aplica",IF(AND(MONTH(Tabla2[[#This Row],[FECHA CESE/BAJA]])=MONTH(TODAY()-30),YEAR(Tabla2[[#This Row],[FECHA CESE/BAJA]])=YEAR(TODAY())),MONTH(TODAY()-30)&amp;"-"&amp;YEAR(TODAY()),"Borrar")),"No aplica")</f>
        <v>No Aplica</v>
      </c>
      <c r="AC4390" t="str">
        <f ca="1">+IFERROR(IF(Tabla2[[#This Row],[FECHA INICIO DE LABORES EN OBRA]]="","No Aplica",IF(AND(MONTH(Tabla2[[#This Row],[FECHA INICIO DE LABORES EN OBRA]])=MONTH(TODAY()-30),YEAR(Tabla2[[#This Row],[FECHA INICIO DE LABORES EN OBRA]])=YEAR(TODAY())),MONTH(TODAY()-30)&amp;"-"&amp;YEAR(TODAY()),"No Aplica")),"No Aplica")</f>
        <v>No Aplica</v>
      </c>
    </row>
    <row r="4391" spans="1:29" x14ac:dyDescent="0.25">
      <c r="A4391" s="2"/>
      <c r="B4391" s="3"/>
      <c r="C4391" s="3"/>
      <c r="D4391" s="3"/>
      <c r="E4391" s="3"/>
      <c r="F4391" s="36"/>
      <c r="G4391" s="3"/>
      <c r="H4391" s="3"/>
      <c r="I4391" s="3"/>
      <c r="J4391" s="3"/>
      <c r="K4391" s="3"/>
      <c r="L4391" s="8"/>
      <c r="M4391" s="5"/>
      <c r="N4391" s="13"/>
      <c r="O4391" s="5"/>
      <c r="P4391" s="8"/>
      <c r="Q4391" s="9"/>
      <c r="R4391" s="9" t="str">
        <f>IFERROR(VLOOKUP(Tabla2[[#This Row],[CONTRATISTA PRNCIPAL]],Hoja1!$L$5:$M$9,2,FALSE),"CJV")</f>
        <v>CJV</v>
      </c>
      <c r="S4391" s="9" t="str">
        <f>IF(Tabla2[[#This Row],[EMPRESA]]=Tabla2[[#This Row],[CONTRATISTA PRNCIPAL]],"Principal","Secundaria")</f>
        <v>Principal</v>
      </c>
      <c r="T4391" s="10">
        <f>IFERROR(1/COUNTIF(Tabla2[CONTRATISTA PRNCIPAL],Tabla2[[#This Row],[CONTRATISTA PRNCIPAL]]),0)</f>
        <v>0</v>
      </c>
      <c r="U4391" s="33" t="str">
        <f ca="1">IF(((TODAY()-Tabla2[[#This Row],[FECHA NACIMIENTO]])/365)&lt;18,"Corregir", IF(((TODAY()-Tabla2[[#This Row],[FECHA NACIMIENTO]])/365)&gt;80, "Corregir",ROUNDDOWN(((TODAY()-Tabla2[[#This Row],[FECHA NACIMIENTO]])/365),0)))</f>
        <v>Corregir</v>
      </c>
      <c r="V439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91" s="34" t="str">
        <f ca="1">+IF(Tabla2[[#This Row],[Edad]]="Corregir","Corregir","Ok")</f>
        <v>Corregir</v>
      </c>
      <c r="X4391" s="10" t="str">
        <f>+IFERROR(VLOOKUP(Tabla2[[#This Row],[DISTRITO SEGÚN DNI]],Hoja1!$A$2:$B$55,2,FALSE),"No")</f>
        <v>No</v>
      </c>
      <c r="Y4391" s="10" t="str">
        <f>IF(OR(LOWER(Tabla2[[#This Row],[GENERO]])="masculino", LOWER(Tabla2[[#This Row],[GENERO]])="femenino"),"OK","Corregir")</f>
        <v>Corregir</v>
      </c>
      <c r="Z4391" s="10" t="str">
        <f>+IF(Tabla2[[#This Row],[Nro. DNI / CE]]="","Corregir",IF(LEN(Tabla2[[#This Row],[Nro. DNI / CE]])&gt;=8,"OK","Corregir"))</f>
        <v>Corregir</v>
      </c>
      <c r="AA4391" s="10">
        <f>COUNTIF(Tabla2[APELLIDOS Y NOMBRES],Tabla2[[#This Row],[APELLIDOS Y NOMBRES]])</f>
        <v>0</v>
      </c>
      <c r="AB4391" t="str">
        <f ca="1">+IFERROR(IF(Tabla2[[#This Row],[FECHA CESE/BAJA]]="","No Aplica",IF(AND(MONTH(Tabla2[[#This Row],[FECHA CESE/BAJA]])=MONTH(TODAY()-30),YEAR(Tabla2[[#This Row],[FECHA CESE/BAJA]])=YEAR(TODAY())),MONTH(TODAY()-30)&amp;"-"&amp;YEAR(TODAY()),"Borrar")),"No aplica")</f>
        <v>No Aplica</v>
      </c>
      <c r="AC4391" t="str">
        <f ca="1">+IFERROR(IF(Tabla2[[#This Row],[FECHA INICIO DE LABORES EN OBRA]]="","No Aplica",IF(AND(MONTH(Tabla2[[#This Row],[FECHA INICIO DE LABORES EN OBRA]])=MONTH(TODAY()-30),YEAR(Tabla2[[#This Row],[FECHA INICIO DE LABORES EN OBRA]])=YEAR(TODAY())),MONTH(TODAY()-30)&amp;"-"&amp;YEAR(TODAY()),"No Aplica")),"No Aplica")</f>
        <v>No Aplica</v>
      </c>
    </row>
    <row r="4392" spans="1:29" x14ac:dyDescent="0.25">
      <c r="A4392" s="2"/>
      <c r="B4392" s="3"/>
      <c r="C4392" s="3"/>
      <c r="D4392" s="3"/>
      <c r="E4392" s="3"/>
      <c r="F4392" s="36"/>
      <c r="G4392" s="3"/>
      <c r="H4392" s="3"/>
      <c r="I4392" s="3"/>
      <c r="J4392" s="3"/>
      <c r="K4392" s="3"/>
      <c r="L4392" s="8"/>
      <c r="M4392" s="5"/>
      <c r="N4392" s="13"/>
      <c r="O4392" s="5"/>
      <c r="P4392" s="8"/>
      <c r="Q4392" s="9"/>
      <c r="R4392" s="9" t="str">
        <f>IFERROR(VLOOKUP(Tabla2[[#This Row],[CONTRATISTA PRNCIPAL]],Hoja1!$L$5:$M$9,2,FALSE),"CJV")</f>
        <v>CJV</v>
      </c>
      <c r="S4392" s="9" t="str">
        <f>IF(Tabla2[[#This Row],[EMPRESA]]=Tabla2[[#This Row],[CONTRATISTA PRNCIPAL]],"Principal","Secundaria")</f>
        <v>Principal</v>
      </c>
      <c r="T4392" s="10">
        <f>IFERROR(1/COUNTIF(Tabla2[CONTRATISTA PRNCIPAL],Tabla2[[#This Row],[CONTRATISTA PRNCIPAL]]),0)</f>
        <v>0</v>
      </c>
      <c r="U4392" s="33" t="str">
        <f ca="1">IF(((TODAY()-Tabla2[[#This Row],[FECHA NACIMIENTO]])/365)&lt;18,"Corregir", IF(((TODAY()-Tabla2[[#This Row],[FECHA NACIMIENTO]])/365)&gt;80, "Corregir",ROUNDDOWN(((TODAY()-Tabla2[[#This Row],[FECHA NACIMIENTO]])/365),0)))</f>
        <v>Corregir</v>
      </c>
      <c r="V439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92" s="34" t="str">
        <f ca="1">+IF(Tabla2[[#This Row],[Edad]]="Corregir","Corregir","Ok")</f>
        <v>Corregir</v>
      </c>
      <c r="X4392" s="10" t="str">
        <f>+IFERROR(VLOOKUP(Tabla2[[#This Row],[DISTRITO SEGÚN DNI]],Hoja1!$A$2:$B$55,2,FALSE),"No")</f>
        <v>No</v>
      </c>
      <c r="Y4392" s="10" t="str">
        <f>IF(OR(LOWER(Tabla2[[#This Row],[GENERO]])="masculino", LOWER(Tabla2[[#This Row],[GENERO]])="femenino"),"OK","Corregir")</f>
        <v>Corregir</v>
      </c>
      <c r="Z4392" s="10" t="str">
        <f>+IF(Tabla2[[#This Row],[Nro. DNI / CE]]="","Corregir",IF(LEN(Tabla2[[#This Row],[Nro. DNI / CE]])&gt;=8,"OK","Corregir"))</f>
        <v>Corregir</v>
      </c>
      <c r="AA4392" s="10">
        <f>COUNTIF(Tabla2[APELLIDOS Y NOMBRES],Tabla2[[#This Row],[APELLIDOS Y NOMBRES]])</f>
        <v>0</v>
      </c>
      <c r="AB4392" t="str">
        <f ca="1">+IFERROR(IF(Tabla2[[#This Row],[FECHA CESE/BAJA]]="","No Aplica",IF(AND(MONTH(Tabla2[[#This Row],[FECHA CESE/BAJA]])=MONTH(TODAY()-30),YEAR(Tabla2[[#This Row],[FECHA CESE/BAJA]])=YEAR(TODAY())),MONTH(TODAY()-30)&amp;"-"&amp;YEAR(TODAY()),"Borrar")),"No aplica")</f>
        <v>No Aplica</v>
      </c>
      <c r="AC4392" t="str">
        <f ca="1">+IFERROR(IF(Tabla2[[#This Row],[FECHA INICIO DE LABORES EN OBRA]]="","No Aplica",IF(AND(MONTH(Tabla2[[#This Row],[FECHA INICIO DE LABORES EN OBRA]])=MONTH(TODAY()-30),YEAR(Tabla2[[#This Row],[FECHA INICIO DE LABORES EN OBRA]])=YEAR(TODAY())),MONTH(TODAY()-30)&amp;"-"&amp;YEAR(TODAY()),"No Aplica")),"No Aplica")</f>
        <v>No Aplica</v>
      </c>
    </row>
    <row r="4393" spans="1:29" x14ac:dyDescent="0.25">
      <c r="A4393" s="2"/>
      <c r="B4393" s="3"/>
      <c r="C4393" s="3"/>
      <c r="D4393" s="3"/>
      <c r="E4393" s="3"/>
      <c r="F4393" s="36"/>
      <c r="G4393" s="3"/>
      <c r="H4393" s="3"/>
      <c r="I4393" s="3"/>
      <c r="J4393" s="3"/>
      <c r="K4393" s="3"/>
      <c r="L4393" s="8"/>
      <c r="M4393" s="5"/>
      <c r="N4393" s="13"/>
      <c r="O4393" s="5"/>
      <c r="P4393" s="8"/>
      <c r="Q4393" s="9"/>
      <c r="R4393" s="9" t="str">
        <f>IFERROR(VLOOKUP(Tabla2[[#This Row],[CONTRATISTA PRNCIPAL]],Hoja1!$L$5:$M$9,2,FALSE),"CJV")</f>
        <v>CJV</v>
      </c>
      <c r="S4393" s="9" t="str">
        <f>IF(Tabla2[[#This Row],[EMPRESA]]=Tabla2[[#This Row],[CONTRATISTA PRNCIPAL]],"Principal","Secundaria")</f>
        <v>Principal</v>
      </c>
      <c r="T4393" s="10">
        <f>IFERROR(1/COUNTIF(Tabla2[CONTRATISTA PRNCIPAL],Tabla2[[#This Row],[CONTRATISTA PRNCIPAL]]),0)</f>
        <v>0</v>
      </c>
      <c r="U4393" s="33" t="str">
        <f ca="1">IF(((TODAY()-Tabla2[[#This Row],[FECHA NACIMIENTO]])/365)&lt;18,"Corregir", IF(((TODAY()-Tabla2[[#This Row],[FECHA NACIMIENTO]])/365)&gt;80, "Corregir",ROUNDDOWN(((TODAY()-Tabla2[[#This Row],[FECHA NACIMIENTO]])/365),0)))</f>
        <v>Corregir</v>
      </c>
      <c r="V439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93" s="34" t="str">
        <f ca="1">+IF(Tabla2[[#This Row],[Edad]]="Corregir","Corregir","Ok")</f>
        <v>Corregir</v>
      </c>
      <c r="X4393" s="10" t="str">
        <f>+IFERROR(VLOOKUP(Tabla2[[#This Row],[DISTRITO SEGÚN DNI]],Hoja1!$A$2:$B$55,2,FALSE),"No")</f>
        <v>No</v>
      </c>
      <c r="Y4393" s="10" t="str">
        <f>IF(OR(LOWER(Tabla2[[#This Row],[GENERO]])="masculino", LOWER(Tabla2[[#This Row],[GENERO]])="femenino"),"OK","Corregir")</f>
        <v>Corregir</v>
      </c>
      <c r="Z4393" s="10" t="str">
        <f>+IF(Tabla2[[#This Row],[Nro. DNI / CE]]="","Corregir",IF(LEN(Tabla2[[#This Row],[Nro. DNI / CE]])&gt;=8,"OK","Corregir"))</f>
        <v>Corregir</v>
      </c>
      <c r="AA4393" s="10">
        <f>COUNTIF(Tabla2[APELLIDOS Y NOMBRES],Tabla2[[#This Row],[APELLIDOS Y NOMBRES]])</f>
        <v>0</v>
      </c>
      <c r="AB4393" t="str">
        <f ca="1">+IFERROR(IF(Tabla2[[#This Row],[FECHA CESE/BAJA]]="","No Aplica",IF(AND(MONTH(Tabla2[[#This Row],[FECHA CESE/BAJA]])=MONTH(TODAY()-30),YEAR(Tabla2[[#This Row],[FECHA CESE/BAJA]])=YEAR(TODAY())),MONTH(TODAY()-30)&amp;"-"&amp;YEAR(TODAY()),"Borrar")),"No aplica")</f>
        <v>No Aplica</v>
      </c>
      <c r="AC4393" t="str">
        <f ca="1">+IFERROR(IF(Tabla2[[#This Row],[FECHA INICIO DE LABORES EN OBRA]]="","No Aplica",IF(AND(MONTH(Tabla2[[#This Row],[FECHA INICIO DE LABORES EN OBRA]])=MONTH(TODAY()-30),YEAR(Tabla2[[#This Row],[FECHA INICIO DE LABORES EN OBRA]])=YEAR(TODAY())),MONTH(TODAY()-30)&amp;"-"&amp;YEAR(TODAY()),"No Aplica")),"No Aplica")</f>
        <v>No Aplica</v>
      </c>
    </row>
    <row r="4394" spans="1:29" x14ac:dyDescent="0.25">
      <c r="A4394" s="2"/>
      <c r="B4394" s="3"/>
      <c r="C4394" s="3"/>
      <c r="D4394" s="3"/>
      <c r="E4394" s="3"/>
      <c r="F4394" s="36"/>
      <c r="G4394" s="3"/>
      <c r="H4394" s="3"/>
      <c r="I4394" s="3"/>
      <c r="J4394" s="3"/>
      <c r="K4394" s="3"/>
      <c r="L4394" s="8"/>
      <c r="M4394" s="5"/>
      <c r="N4394" s="13"/>
      <c r="O4394" s="5"/>
      <c r="P4394" s="8"/>
      <c r="Q4394" s="9"/>
      <c r="R4394" s="9" t="str">
        <f>IFERROR(VLOOKUP(Tabla2[[#This Row],[CONTRATISTA PRNCIPAL]],Hoja1!$L$5:$M$9,2,FALSE),"CJV")</f>
        <v>CJV</v>
      </c>
      <c r="S4394" s="9" t="str">
        <f>IF(Tabla2[[#This Row],[EMPRESA]]=Tabla2[[#This Row],[CONTRATISTA PRNCIPAL]],"Principal","Secundaria")</f>
        <v>Principal</v>
      </c>
      <c r="T4394" s="10">
        <f>IFERROR(1/COUNTIF(Tabla2[CONTRATISTA PRNCIPAL],Tabla2[[#This Row],[CONTRATISTA PRNCIPAL]]),0)</f>
        <v>0</v>
      </c>
      <c r="U4394" s="33" t="str">
        <f ca="1">IF(((TODAY()-Tabla2[[#This Row],[FECHA NACIMIENTO]])/365)&lt;18,"Corregir", IF(((TODAY()-Tabla2[[#This Row],[FECHA NACIMIENTO]])/365)&gt;80, "Corregir",ROUNDDOWN(((TODAY()-Tabla2[[#This Row],[FECHA NACIMIENTO]])/365),0)))</f>
        <v>Corregir</v>
      </c>
      <c r="V439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94" s="34" t="str">
        <f ca="1">+IF(Tabla2[[#This Row],[Edad]]="Corregir","Corregir","Ok")</f>
        <v>Corregir</v>
      </c>
      <c r="X4394" s="10" t="str">
        <f>+IFERROR(VLOOKUP(Tabla2[[#This Row],[DISTRITO SEGÚN DNI]],Hoja1!$A$2:$B$55,2,FALSE),"No")</f>
        <v>No</v>
      </c>
      <c r="Y4394" s="10" t="str">
        <f>IF(OR(LOWER(Tabla2[[#This Row],[GENERO]])="masculino", LOWER(Tabla2[[#This Row],[GENERO]])="femenino"),"OK","Corregir")</f>
        <v>Corregir</v>
      </c>
      <c r="Z4394" s="10" t="str">
        <f>+IF(Tabla2[[#This Row],[Nro. DNI / CE]]="","Corregir",IF(LEN(Tabla2[[#This Row],[Nro. DNI / CE]])&gt;=8,"OK","Corregir"))</f>
        <v>Corregir</v>
      </c>
      <c r="AA4394" s="10">
        <f>COUNTIF(Tabla2[APELLIDOS Y NOMBRES],Tabla2[[#This Row],[APELLIDOS Y NOMBRES]])</f>
        <v>0</v>
      </c>
      <c r="AB4394" t="str">
        <f ca="1">+IFERROR(IF(Tabla2[[#This Row],[FECHA CESE/BAJA]]="","No Aplica",IF(AND(MONTH(Tabla2[[#This Row],[FECHA CESE/BAJA]])=MONTH(TODAY()-30),YEAR(Tabla2[[#This Row],[FECHA CESE/BAJA]])=YEAR(TODAY())),MONTH(TODAY()-30)&amp;"-"&amp;YEAR(TODAY()),"Borrar")),"No aplica")</f>
        <v>No Aplica</v>
      </c>
      <c r="AC4394" t="str">
        <f ca="1">+IFERROR(IF(Tabla2[[#This Row],[FECHA INICIO DE LABORES EN OBRA]]="","No Aplica",IF(AND(MONTH(Tabla2[[#This Row],[FECHA INICIO DE LABORES EN OBRA]])=MONTH(TODAY()-30),YEAR(Tabla2[[#This Row],[FECHA INICIO DE LABORES EN OBRA]])=YEAR(TODAY())),MONTH(TODAY()-30)&amp;"-"&amp;YEAR(TODAY()),"No Aplica")),"No Aplica")</f>
        <v>No Aplica</v>
      </c>
    </row>
    <row r="4395" spans="1:29" x14ac:dyDescent="0.25">
      <c r="A4395" s="2"/>
      <c r="B4395" s="3"/>
      <c r="C4395" s="3"/>
      <c r="D4395" s="3"/>
      <c r="E4395" s="3"/>
      <c r="F4395" s="36"/>
      <c r="G4395" s="3"/>
      <c r="H4395" s="3"/>
      <c r="I4395" s="3"/>
      <c r="J4395" s="3"/>
      <c r="K4395" s="3"/>
      <c r="L4395" s="8"/>
      <c r="M4395" s="5"/>
      <c r="N4395" s="13"/>
      <c r="O4395" s="5"/>
      <c r="P4395" s="8"/>
      <c r="Q4395" s="9"/>
      <c r="R4395" s="9" t="str">
        <f>IFERROR(VLOOKUP(Tabla2[[#This Row],[CONTRATISTA PRNCIPAL]],Hoja1!$L$5:$M$9,2,FALSE),"CJV")</f>
        <v>CJV</v>
      </c>
      <c r="S4395" s="9" t="str">
        <f>IF(Tabla2[[#This Row],[EMPRESA]]=Tabla2[[#This Row],[CONTRATISTA PRNCIPAL]],"Principal","Secundaria")</f>
        <v>Principal</v>
      </c>
      <c r="T4395" s="10">
        <f>IFERROR(1/COUNTIF(Tabla2[CONTRATISTA PRNCIPAL],Tabla2[[#This Row],[CONTRATISTA PRNCIPAL]]),0)</f>
        <v>0</v>
      </c>
      <c r="U4395" s="33" t="str">
        <f ca="1">IF(((TODAY()-Tabla2[[#This Row],[FECHA NACIMIENTO]])/365)&lt;18,"Corregir", IF(((TODAY()-Tabla2[[#This Row],[FECHA NACIMIENTO]])/365)&gt;80, "Corregir",ROUNDDOWN(((TODAY()-Tabla2[[#This Row],[FECHA NACIMIENTO]])/365),0)))</f>
        <v>Corregir</v>
      </c>
      <c r="V439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95" s="34" t="str">
        <f ca="1">+IF(Tabla2[[#This Row],[Edad]]="Corregir","Corregir","Ok")</f>
        <v>Corregir</v>
      </c>
      <c r="X4395" s="10" t="str">
        <f>+IFERROR(VLOOKUP(Tabla2[[#This Row],[DISTRITO SEGÚN DNI]],Hoja1!$A$2:$B$55,2,FALSE),"No")</f>
        <v>No</v>
      </c>
      <c r="Y4395" s="10" t="str">
        <f>IF(OR(LOWER(Tabla2[[#This Row],[GENERO]])="masculino", LOWER(Tabla2[[#This Row],[GENERO]])="femenino"),"OK","Corregir")</f>
        <v>Corregir</v>
      </c>
      <c r="Z4395" s="10" t="str">
        <f>+IF(Tabla2[[#This Row],[Nro. DNI / CE]]="","Corregir",IF(LEN(Tabla2[[#This Row],[Nro. DNI / CE]])&gt;=8,"OK","Corregir"))</f>
        <v>Corregir</v>
      </c>
      <c r="AA4395" s="10">
        <f>COUNTIF(Tabla2[APELLIDOS Y NOMBRES],Tabla2[[#This Row],[APELLIDOS Y NOMBRES]])</f>
        <v>0</v>
      </c>
      <c r="AB4395" t="str">
        <f ca="1">+IFERROR(IF(Tabla2[[#This Row],[FECHA CESE/BAJA]]="","No Aplica",IF(AND(MONTH(Tabla2[[#This Row],[FECHA CESE/BAJA]])=MONTH(TODAY()-30),YEAR(Tabla2[[#This Row],[FECHA CESE/BAJA]])=YEAR(TODAY())),MONTH(TODAY()-30)&amp;"-"&amp;YEAR(TODAY()),"Borrar")),"No aplica")</f>
        <v>No Aplica</v>
      </c>
      <c r="AC4395" t="str">
        <f ca="1">+IFERROR(IF(Tabla2[[#This Row],[FECHA INICIO DE LABORES EN OBRA]]="","No Aplica",IF(AND(MONTH(Tabla2[[#This Row],[FECHA INICIO DE LABORES EN OBRA]])=MONTH(TODAY()-30),YEAR(Tabla2[[#This Row],[FECHA INICIO DE LABORES EN OBRA]])=YEAR(TODAY())),MONTH(TODAY()-30)&amp;"-"&amp;YEAR(TODAY()),"No Aplica")),"No Aplica")</f>
        <v>No Aplica</v>
      </c>
    </row>
    <row r="4396" spans="1:29" x14ac:dyDescent="0.25">
      <c r="A4396" s="2"/>
      <c r="B4396" s="3"/>
      <c r="C4396" s="3"/>
      <c r="D4396" s="3"/>
      <c r="E4396" s="3"/>
      <c r="F4396" s="36"/>
      <c r="G4396" s="3"/>
      <c r="H4396" s="3"/>
      <c r="I4396" s="3"/>
      <c r="J4396" s="3"/>
      <c r="K4396" s="3"/>
      <c r="L4396" s="8"/>
      <c r="M4396" s="5"/>
      <c r="N4396" s="13"/>
      <c r="O4396" s="5"/>
      <c r="P4396" s="8"/>
      <c r="Q4396" s="9"/>
      <c r="R4396" s="9" t="str">
        <f>IFERROR(VLOOKUP(Tabla2[[#This Row],[CONTRATISTA PRNCIPAL]],Hoja1!$L$5:$M$9,2,FALSE),"CJV")</f>
        <v>CJV</v>
      </c>
      <c r="S4396" s="9" t="str">
        <f>IF(Tabla2[[#This Row],[EMPRESA]]=Tabla2[[#This Row],[CONTRATISTA PRNCIPAL]],"Principal","Secundaria")</f>
        <v>Principal</v>
      </c>
      <c r="T4396" s="10">
        <f>IFERROR(1/COUNTIF(Tabla2[CONTRATISTA PRNCIPAL],Tabla2[[#This Row],[CONTRATISTA PRNCIPAL]]),0)</f>
        <v>0</v>
      </c>
      <c r="U4396" s="33" t="str">
        <f ca="1">IF(((TODAY()-Tabla2[[#This Row],[FECHA NACIMIENTO]])/365)&lt;18,"Corregir", IF(((TODAY()-Tabla2[[#This Row],[FECHA NACIMIENTO]])/365)&gt;80, "Corregir",ROUNDDOWN(((TODAY()-Tabla2[[#This Row],[FECHA NACIMIENTO]])/365),0)))</f>
        <v>Corregir</v>
      </c>
      <c r="V439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96" s="34" t="str">
        <f ca="1">+IF(Tabla2[[#This Row],[Edad]]="Corregir","Corregir","Ok")</f>
        <v>Corregir</v>
      </c>
      <c r="X4396" s="10" t="str">
        <f>+IFERROR(VLOOKUP(Tabla2[[#This Row],[DISTRITO SEGÚN DNI]],Hoja1!$A$2:$B$55,2,FALSE),"No")</f>
        <v>No</v>
      </c>
      <c r="Y4396" s="10" t="str">
        <f>IF(OR(LOWER(Tabla2[[#This Row],[GENERO]])="masculino", LOWER(Tabla2[[#This Row],[GENERO]])="femenino"),"OK","Corregir")</f>
        <v>Corregir</v>
      </c>
      <c r="Z4396" s="10" t="str">
        <f>+IF(Tabla2[[#This Row],[Nro. DNI / CE]]="","Corregir",IF(LEN(Tabla2[[#This Row],[Nro. DNI / CE]])&gt;=8,"OK","Corregir"))</f>
        <v>Corregir</v>
      </c>
      <c r="AA4396" s="10">
        <f>COUNTIF(Tabla2[APELLIDOS Y NOMBRES],Tabla2[[#This Row],[APELLIDOS Y NOMBRES]])</f>
        <v>0</v>
      </c>
      <c r="AB4396" t="str">
        <f ca="1">+IFERROR(IF(Tabla2[[#This Row],[FECHA CESE/BAJA]]="","No Aplica",IF(AND(MONTH(Tabla2[[#This Row],[FECHA CESE/BAJA]])=MONTH(TODAY()-30),YEAR(Tabla2[[#This Row],[FECHA CESE/BAJA]])=YEAR(TODAY())),MONTH(TODAY()-30)&amp;"-"&amp;YEAR(TODAY()),"Borrar")),"No aplica")</f>
        <v>No Aplica</v>
      </c>
      <c r="AC4396" t="str">
        <f ca="1">+IFERROR(IF(Tabla2[[#This Row],[FECHA INICIO DE LABORES EN OBRA]]="","No Aplica",IF(AND(MONTH(Tabla2[[#This Row],[FECHA INICIO DE LABORES EN OBRA]])=MONTH(TODAY()-30),YEAR(Tabla2[[#This Row],[FECHA INICIO DE LABORES EN OBRA]])=YEAR(TODAY())),MONTH(TODAY()-30)&amp;"-"&amp;YEAR(TODAY()),"No Aplica")),"No Aplica")</f>
        <v>No Aplica</v>
      </c>
    </row>
    <row r="4397" spans="1:29" x14ac:dyDescent="0.25">
      <c r="A4397" s="2"/>
      <c r="B4397" s="3"/>
      <c r="C4397" s="3"/>
      <c r="D4397" s="3"/>
      <c r="E4397" s="3"/>
      <c r="F4397" s="36"/>
      <c r="G4397" s="3"/>
      <c r="H4397" s="3"/>
      <c r="I4397" s="3"/>
      <c r="J4397" s="3"/>
      <c r="K4397" s="3"/>
      <c r="L4397" s="8"/>
      <c r="M4397" s="5"/>
      <c r="N4397" s="13"/>
      <c r="O4397" s="5"/>
      <c r="P4397" s="8"/>
      <c r="Q4397" s="9"/>
      <c r="R4397" s="9" t="str">
        <f>IFERROR(VLOOKUP(Tabla2[[#This Row],[CONTRATISTA PRNCIPAL]],Hoja1!$L$5:$M$9,2,FALSE),"CJV")</f>
        <v>CJV</v>
      </c>
      <c r="S4397" s="9" t="str">
        <f>IF(Tabla2[[#This Row],[EMPRESA]]=Tabla2[[#This Row],[CONTRATISTA PRNCIPAL]],"Principal","Secundaria")</f>
        <v>Principal</v>
      </c>
      <c r="T4397" s="10">
        <f>IFERROR(1/COUNTIF(Tabla2[CONTRATISTA PRNCIPAL],Tabla2[[#This Row],[CONTRATISTA PRNCIPAL]]),0)</f>
        <v>0</v>
      </c>
      <c r="U4397" s="33" t="str">
        <f ca="1">IF(((TODAY()-Tabla2[[#This Row],[FECHA NACIMIENTO]])/365)&lt;18,"Corregir", IF(((TODAY()-Tabla2[[#This Row],[FECHA NACIMIENTO]])/365)&gt;80, "Corregir",ROUNDDOWN(((TODAY()-Tabla2[[#This Row],[FECHA NACIMIENTO]])/365),0)))</f>
        <v>Corregir</v>
      </c>
      <c r="V439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97" s="34" t="str">
        <f ca="1">+IF(Tabla2[[#This Row],[Edad]]="Corregir","Corregir","Ok")</f>
        <v>Corregir</v>
      </c>
      <c r="X4397" s="10" t="str">
        <f>+IFERROR(VLOOKUP(Tabla2[[#This Row],[DISTRITO SEGÚN DNI]],Hoja1!$A$2:$B$55,2,FALSE),"No")</f>
        <v>No</v>
      </c>
      <c r="Y4397" s="10" t="str">
        <f>IF(OR(LOWER(Tabla2[[#This Row],[GENERO]])="masculino", LOWER(Tabla2[[#This Row],[GENERO]])="femenino"),"OK","Corregir")</f>
        <v>Corregir</v>
      </c>
      <c r="Z4397" s="10" t="str">
        <f>+IF(Tabla2[[#This Row],[Nro. DNI / CE]]="","Corregir",IF(LEN(Tabla2[[#This Row],[Nro. DNI / CE]])&gt;=8,"OK","Corregir"))</f>
        <v>Corregir</v>
      </c>
      <c r="AA4397" s="10">
        <f>COUNTIF(Tabla2[APELLIDOS Y NOMBRES],Tabla2[[#This Row],[APELLIDOS Y NOMBRES]])</f>
        <v>0</v>
      </c>
      <c r="AB4397" t="str">
        <f ca="1">+IFERROR(IF(Tabla2[[#This Row],[FECHA CESE/BAJA]]="","No Aplica",IF(AND(MONTH(Tabla2[[#This Row],[FECHA CESE/BAJA]])=MONTH(TODAY()-30),YEAR(Tabla2[[#This Row],[FECHA CESE/BAJA]])=YEAR(TODAY())),MONTH(TODAY()-30)&amp;"-"&amp;YEAR(TODAY()),"Borrar")),"No aplica")</f>
        <v>No Aplica</v>
      </c>
      <c r="AC4397" t="str">
        <f ca="1">+IFERROR(IF(Tabla2[[#This Row],[FECHA INICIO DE LABORES EN OBRA]]="","No Aplica",IF(AND(MONTH(Tabla2[[#This Row],[FECHA INICIO DE LABORES EN OBRA]])=MONTH(TODAY()-30),YEAR(Tabla2[[#This Row],[FECHA INICIO DE LABORES EN OBRA]])=YEAR(TODAY())),MONTH(TODAY()-30)&amp;"-"&amp;YEAR(TODAY()),"No Aplica")),"No Aplica")</f>
        <v>No Aplica</v>
      </c>
    </row>
    <row r="4398" spans="1:29" x14ac:dyDescent="0.25">
      <c r="A4398" s="2"/>
      <c r="B4398" s="3"/>
      <c r="C4398" s="3"/>
      <c r="D4398" s="3"/>
      <c r="E4398" s="3"/>
      <c r="F4398" s="36"/>
      <c r="G4398" s="3"/>
      <c r="H4398" s="3"/>
      <c r="I4398" s="3"/>
      <c r="J4398" s="3"/>
      <c r="K4398" s="3"/>
      <c r="L4398" s="8"/>
      <c r="M4398" s="5"/>
      <c r="N4398" s="13"/>
      <c r="O4398" s="5"/>
      <c r="P4398" s="8"/>
      <c r="Q4398" s="9"/>
      <c r="R4398" s="9" t="str">
        <f>IFERROR(VLOOKUP(Tabla2[[#This Row],[CONTRATISTA PRNCIPAL]],Hoja1!$L$5:$M$9,2,FALSE),"CJV")</f>
        <v>CJV</v>
      </c>
      <c r="S4398" s="9" t="str">
        <f>IF(Tabla2[[#This Row],[EMPRESA]]=Tabla2[[#This Row],[CONTRATISTA PRNCIPAL]],"Principal","Secundaria")</f>
        <v>Principal</v>
      </c>
      <c r="T4398" s="10">
        <f>IFERROR(1/COUNTIF(Tabla2[CONTRATISTA PRNCIPAL],Tabla2[[#This Row],[CONTRATISTA PRNCIPAL]]),0)</f>
        <v>0</v>
      </c>
      <c r="U4398" s="33" t="str">
        <f ca="1">IF(((TODAY()-Tabla2[[#This Row],[FECHA NACIMIENTO]])/365)&lt;18,"Corregir", IF(((TODAY()-Tabla2[[#This Row],[FECHA NACIMIENTO]])/365)&gt;80, "Corregir",ROUNDDOWN(((TODAY()-Tabla2[[#This Row],[FECHA NACIMIENTO]])/365),0)))</f>
        <v>Corregir</v>
      </c>
      <c r="V439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98" s="34" t="str">
        <f ca="1">+IF(Tabla2[[#This Row],[Edad]]="Corregir","Corregir","Ok")</f>
        <v>Corregir</v>
      </c>
      <c r="X4398" s="10" t="str">
        <f>+IFERROR(VLOOKUP(Tabla2[[#This Row],[DISTRITO SEGÚN DNI]],Hoja1!$A$2:$B$55,2,FALSE),"No")</f>
        <v>No</v>
      </c>
      <c r="Y4398" s="10" t="str">
        <f>IF(OR(LOWER(Tabla2[[#This Row],[GENERO]])="masculino", LOWER(Tabla2[[#This Row],[GENERO]])="femenino"),"OK","Corregir")</f>
        <v>Corregir</v>
      </c>
      <c r="Z4398" s="10" t="str">
        <f>+IF(Tabla2[[#This Row],[Nro. DNI / CE]]="","Corregir",IF(LEN(Tabla2[[#This Row],[Nro. DNI / CE]])&gt;=8,"OK","Corregir"))</f>
        <v>Corregir</v>
      </c>
      <c r="AA4398" s="10">
        <f>COUNTIF(Tabla2[APELLIDOS Y NOMBRES],Tabla2[[#This Row],[APELLIDOS Y NOMBRES]])</f>
        <v>0</v>
      </c>
      <c r="AB4398" t="str">
        <f ca="1">+IFERROR(IF(Tabla2[[#This Row],[FECHA CESE/BAJA]]="","No Aplica",IF(AND(MONTH(Tabla2[[#This Row],[FECHA CESE/BAJA]])=MONTH(TODAY()-30),YEAR(Tabla2[[#This Row],[FECHA CESE/BAJA]])=YEAR(TODAY())),MONTH(TODAY()-30)&amp;"-"&amp;YEAR(TODAY()),"Borrar")),"No aplica")</f>
        <v>No Aplica</v>
      </c>
      <c r="AC4398" t="str">
        <f ca="1">+IFERROR(IF(Tabla2[[#This Row],[FECHA INICIO DE LABORES EN OBRA]]="","No Aplica",IF(AND(MONTH(Tabla2[[#This Row],[FECHA INICIO DE LABORES EN OBRA]])=MONTH(TODAY()-30),YEAR(Tabla2[[#This Row],[FECHA INICIO DE LABORES EN OBRA]])=YEAR(TODAY())),MONTH(TODAY()-30)&amp;"-"&amp;YEAR(TODAY()),"No Aplica")),"No Aplica")</f>
        <v>No Aplica</v>
      </c>
    </row>
    <row r="4399" spans="1:29" x14ac:dyDescent="0.25">
      <c r="A4399" s="2"/>
      <c r="B4399" s="3"/>
      <c r="C4399" s="3"/>
      <c r="D4399" s="3"/>
      <c r="E4399" s="3"/>
      <c r="F4399" s="36"/>
      <c r="G4399" s="3"/>
      <c r="H4399" s="3"/>
      <c r="I4399" s="3"/>
      <c r="J4399" s="3"/>
      <c r="K4399" s="3"/>
      <c r="L4399" s="8"/>
      <c r="M4399" s="5"/>
      <c r="N4399" s="13"/>
      <c r="O4399" s="5"/>
      <c r="P4399" s="8"/>
      <c r="Q4399" s="9"/>
      <c r="R4399" s="9" t="str">
        <f>IFERROR(VLOOKUP(Tabla2[[#This Row],[CONTRATISTA PRNCIPAL]],Hoja1!$L$5:$M$9,2,FALSE),"CJV")</f>
        <v>CJV</v>
      </c>
      <c r="S4399" s="9" t="str">
        <f>IF(Tabla2[[#This Row],[EMPRESA]]=Tabla2[[#This Row],[CONTRATISTA PRNCIPAL]],"Principal","Secundaria")</f>
        <v>Principal</v>
      </c>
      <c r="T4399" s="10">
        <f>IFERROR(1/COUNTIF(Tabla2[CONTRATISTA PRNCIPAL],Tabla2[[#This Row],[CONTRATISTA PRNCIPAL]]),0)</f>
        <v>0</v>
      </c>
      <c r="U4399" s="33" t="str">
        <f ca="1">IF(((TODAY()-Tabla2[[#This Row],[FECHA NACIMIENTO]])/365)&lt;18,"Corregir", IF(((TODAY()-Tabla2[[#This Row],[FECHA NACIMIENTO]])/365)&gt;80, "Corregir",ROUNDDOWN(((TODAY()-Tabla2[[#This Row],[FECHA NACIMIENTO]])/365),0)))</f>
        <v>Corregir</v>
      </c>
      <c r="V439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399" s="34" t="str">
        <f ca="1">+IF(Tabla2[[#This Row],[Edad]]="Corregir","Corregir","Ok")</f>
        <v>Corregir</v>
      </c>
      <c r="X4399" s="10" t="str">
        <f>+IFERROR(VLOOKUP(Tabla2[[#This Row],[DISTRITO SEGÚN DNI]],Hoja1!$A$2:$B$55,2,FALSE),"No")</f>
        <v>No</v>
      </c>
      <c r="Y4399" s="10" t="str">
        <f>IF(OR(LOWER(Tabla2[[#This Row],[GENERO]])="masculino", LOWER(Tabla2[[#This Row],[GENERO]])="femenino"),"OK","Corregir")</f>
        <v>Corregir</v>
      </c>
      <c r="Z4399" s="10" t="str">
        <f>+IF(Tabla2[[#This Row],[Nro. DNI / CE]]="","Corregir",IF(LEN(Tabla2[[#This Row],[Nro. DNI / CE]])&gt;=8,"OK","Corregir"))</f>
        <v>Corregir</v>
      </c>
      <c r="AA4399" s="10">
        <f>COUNTIF(Tabla2[APELLIDOS Y NOMBRES],Tabla2[[#This Row],[APELLIDOS Y NOMBRES]])</f>
        <v>0</v>
      </c>
      <c r="AB4399" t="str">
        <f ca="1">+IFERROR(IF(Tabla2[[#This Row],[FECHA CESE/BAJA]]="","No Aplica",IF(AND(MONTH(Tabla2[[#This Row],[FECHA CESE/BAJA]])=MONTH(TODAY()-30),YEAR(Tabla2[[#This Row],[FECHA CESE/BAJA]])=YEAR(TODAY())),MONTH(TODAY()-30)&amp;"-"&amp;YEAR(TODAY()),"Borrar")),"No aplica")</f>
        <v>No Aplica</v>
      </c>
      <c r="AC4399" t="str">
        <f ca="1">+IFERROR(IF(Tabla2[[#This Row],[FECHA INICIO DE LABORES EN OBRA]]="","No Aplica",IF(AND(MONTH(Tabla2[[#This Row],[FECHA INICIO DE LABORES EN OBRA]])=MONTH(TODAY()-30),YEAR(Tabla2[[#This Row],[FECHA INICIO DE LABORES EN OBRA]])=YEAR(TODAY())),MONTH(TODAY()-30)&amp;"-"&amp;YEAR(TODAY()),"No Aplica")),"No Aplica")</f>
        <v>No Aplica</v>
      </c>
    </row>
    <row r="4400" spans="1:29" x14ac:dyDescent="0.25">
      <c r="A4400" s="2"/>
      <c r="B4400" s="3"/>
      <c r="C4400" s="3"/>
      <c r="D4400" s="3"/>
      <c r="E4400" s="3"/>
      <c r="F4400" s="36"/>
      <c r="G4400" s="3"/>
      <c r="H4400" s="3"/>
      <c r="I4400" s="3"/>
      <c r="J4400" s="3"/>
      <c r="K4400" s="3"/>
      <c r="L4400" s="8"/>
      <c r="M4400" s="5"/>
      <c r="N4400" s="13"/>
      <c r="O4400" s="5"/>
      <c r="P4400" s="8"/>
      <c r="Q4400" s="9"/>
      <c r="R4400" s="9" t="str">
        <f>IFERROR(VLOOKUP(Tabla2[[#This Row],[CONTRATISTA PRNCIPAL]],Hoja1!$L$5:$M$9,2,FALSE),"CJV")</f>
        <v>CJV</v>
      </c>
      <c r="S4400" s="9" t="str">
        <f>IF(Tabla2[[#This Row],[EMPRESA]]=Tabla2[[#This Row],[CONTRATISTA PRNCIPAL]],"Principal","Secundaria")</f>
        <v>Principal</v>
      </c>
      <c r="T4400" s="10">
        <f>IFERROR(1/COUNTIF(Tabla2[CONTRATISTA PRNCIPAL],Tabla2[[#This Row],[CONTRATISTA PRNCIPAL]]),0)</f>
        <v>0</v>
      </c>
      <c r="U4400" s="33" t="str">
        <f ca="1">IF(((TODAY()-Tabla2[[#This Row],[FECHA NACIMIENTO]])/365)&lt;18,"Corregir", IF(((TODAY()-Tabla2[[#This Row],[FECHA NACIMIENTO]])/365)&gt;80, "Corregir",ROUNDDOWN(((TODAY()-Tabla2[[#This Row],[FECHA NACIMIENTO]])/365),0)))</f>
        <v>Corregir</v>
      </c>
      <c r="V440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00" s="34" t="str">
        <f ca="1">+IF(Tabla2[[#This Row],[Edad]]="Corregir","Corregir","Ok")</f>
        <v>Corregir</v>
      </c>
      <c r="X4400" s="10" t="str">
        <f>+IFERROR(VLOOKUP(Tabla2[[#This Row],[DISTRITO SEGÚN DNI]],Hoja1!$A$2:$B$55,2,FALSE),"No")</f>
        <v>No</v>
      </c>
      <c r="Y4400" s="10" t="str">
        <f>IF(OR(LOWER(Tabla2[[#This Row],[GENERO]])="masculino", LOWER(Tabla2[[#This Row],[GENERO]])="femenino"),"OK","Corregir")</f>
        <v>Corregir</v>
      </c>
      <c r="Z4400" s="10" t="str">
        <f>+IF(Tabla2[[#This Row],[Nro. DNI / CE]]="","Corregir",IF(LEN(Tabla2[[#This Row],[Nro. DNI / CE]])&gt;=8,"OK","Corregir"))</f>
        <v>Corregir</v>
      </c>
      <c r="AA4400" s="10">
        <f>COUNTIF(Tabla2[APELLIDOS Y NOMBRES],Tabla2[[#This Row],[APELLIDOS Y NOMBRES]])</f>
        <v>0</v>
      </c>
      <c r="AB4400" t="str">
        <f ca="1">+IFERROR(IF(Tabla2[[#This Row],[FECHA CESE/BAJA]]="","No Aplica",IF(AND(MONTH(Tabla2[[#This Row],[FECHA CESE/BAJA]])=MONTH(TODAY()-30),YEAR(Tabla2[[#This Row],[FECHA CESE/BAJA]])=YEAR(TODAY())),MONTH(TODAY()-30)&amp;"-"&amp;YEAR(TODAY()),"Borrar")),"No aplica")</f>
        <v>No Aplica</v>
      </c>
      <c r="AC4400" t="str">
        <f ca="1">+IFERROR(IF(Tabla2[[#This Row],[FECHA INICIO DE LABORES EN OBRA]]="","No Aplica",IF(AND(MONTH(Tabla2[[#This Row],[FECHA INICIO DE LABORES EN OBRA]])=MONTH(TODAY()-30),YEAR(Tabla2[[#This Row],[FECHA INICIO DE LABORES EN OBRA]])=YEAR(TODAY())),MONTH(TODAY()-30)&amp;"-"&amp;YEAR(TODAY()),"No Aplica")),"No Aplica")</f>
        <v>No Aplica</v>
      </c>
    </row>
    <row r="4401" spans="1:29" x14ac:dyDescent="0.25">
      <c r="A4401" s="2"/>
      <c r="B4401" s="3"/>
      <c r="C4401" s="3"/>
      <c r="D4401" s="3"/>
      <c r="E4401" s="3"/>
      <c r="F4401" s="36"/>
      <c r="G4401" s="3"/>
      <c r="H4401" s="3"/>
      <c r="I4401" s="3"/>
      <c r="J4401" s="3"/>
      <c r="K4401" s="3"/>
      <c r="L4401" s="8"/>
      <c r="M4401" s="5"/>
      <c r="N4401" s="13"/>
      <c r="O4401" s="5"/>
      <c r="P4401" s="8"/>
      <c r="Q4401" s="9"/>
      <c r="R4401" s="9" t="str">
        <f>IFERROR(VLOOKUP(Tabla2[[#This Row],[CONTRATISTA PRNCIPAL]],Hoja1!$L$5:$M$9,2,FALSE),"CJV")</f>
        <v>CJV</v>
      </c>
      <c r="S4401" s="9" t="str">
        <f>IF(Tabla2[[#This Row],[EMPRESA]]=Tabla2[[#This Row],[CONTRATISTA PRNCIPAL]],"Principal","Secundaria")</f>
        <v>Principal</v>
      </c>
      <c r="T4401" s="10">
        <f>IFERROR(1/COUNTIF(Tabla2[CONTRATISTA PRNCIPAL],Tabla2[[#This Row],[CONTRATISTA PRNCIPAL]]),0)</f>
        <v>0</v>
      </c>
      <c r="U4401" s="33" t="str">
        <f ca="1">IF(((TODAY()-Tabla2[[#This Row],[FECHA NACIMIENTO]])/365)&lt;18,"Corregir", IF(((TODAY()-Tabla2[[#This Row],[FECHA NACIMIENTO]])/365)&gt;80, "Corregir",ROUNDDOWN(((TODAY()-Tabla2[[#This Row],[FECHA NACIMIENTO]])/365),0)))</f>
        <v>Corregir</v>
      </c>
      <c r="V440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01" s="34" t="str">
        <f ca="1">+IF(Tabla2[[#This Row],[Edad]]="Corregir","Corregir","Ok")</f>
        <v>Corregir</v>
      </c>
      <c r="X4401" s="10" t="str">
        <f>+IFERROR(VLOOKUP(Tabla2[[#This Row],[DISTRITO SEGÚN DNI]],Hoja1!$A$2:$B$55,2,FALSE),"No")</f>
        <v>No</v>
      </c>
      <c r="Y4401" s="10" t="str">
        <f>IF(OR(LOWER(Tabla2[[#This Row],[GENERO]])="masculino", LOWER(Tabla2[[#This Row],[GENERO]])="femenino"),"OK","Corregir")</f>
        <v>Corregir</v>
      </c>
      <c r="Z4401" s="10" t="str">
        <f>+IF(Tabla2[[#This Row],[Nro. DNI / CE]]="","Corregir",IF(LEN(Tabla2[[#This Row],[Nro. DNI / CE]])&gt;=8,"OK","Corregir"))</f>
        <v>Corregir</v>
      </c>
      <c r="AA4401" s="10">
        <f>COUNTIF(Tabla2[APELLIDOS Y NOMBRES],Tabla2[[#This Row],[APELLIDOS Y NOMBRES]])</f>
        <v>0</v>
      </c>
      <c r="AB4401" t="str">
        <f ca="1">+IFERROR(IF(Tabla2[[#This Row],[FECHA CESE/BAJA]]="","No Aplica",IF(AND(MONTH(Tabla2[[#This Row],[FECHA CESE/BAJA]])=MONTH(TODAY()-30),YEAR(Tabla2[[#This Row],[FECHA CESE/BAJA]])=YEAR(TODAY())),MONTH(TODAY()-30)&amp;"-"&amp;YEAR(TODAY()),"Borrar")),"No aplica")</f>
        <v>No Aplica</v>
      </c>
      <c r="AC4401" t="str">
        <f ca="1">+IFERROR(IF(Tabla2[[#This Row],[FECHA INICIO DE LABORES EN OBRA]]="","No Aplica",IF(AND(MONTH(Tabla2[[#This Row],[FECHA INICIO DE LABORES EN OBRA]])=MONTH(TODAY()-30),YEAR(Tabla2[[#This Row],[FECHA INICIO DE LABORES EN OBRA]])=YEAR(TODAY())),MONTH(TODAY()-30)&amp;"-"&amp;YEAR(TODAY()),"No Aplica")),"No Aplica")</f>
        <v>No Aplica</v>
      </c>
    </row>
    <row r="4402" spans="1:29" x14ac:dyDescent="0.25">
      <c r="A4402" s="2"/>
      <c r="B4402" s="3"/>
      <c r="C4402" s="3"/>
      <c r="D4402" s="3"/>
      <c r="E4402" s="3"/>
      <c r="F4402" s="36"/>
      <c r="G4402" s="3"/>
      <c r="H4402" s="3"/>
      <c r="I4402" s="3"/>
      <c r="J4402" s="3"/>
      <c r="K4402" s="3"/>
      <c r="L4402" s="8"/>
      <c r="M4402" s="5"/>
      <c r="N4402" s="13"/>
      <c r="O4402" s="5"/>
      <c r="P4402" s="8"/>
      <c r="Q4402" s="9"/>
      <c r="R4402" s="9" t="str">
        <f>IFERROR(VLOOKUP(Tabla2[[#This Row],[CONTRATISTA PRNCIPAL]],Hoja1!$L$5:$M$9,2,FALSE),"CJV")</f>
        <v>CJV</v>
      </c>
      <c r="S4402" s="9" t="str">
        <f>IF(Tabla2[[#This Row],[EMPRESA]]=Tabla2[[#This Row],[CONTRATISTA PRNCIPAL]],"Principal","Secundaria")</f>
        <v>Principal</v>
      </c>
      <c r="T4402" s="10">
        <f>IFERROR(1/COUNTIF(Tabla2[CONTRATISTA PRNCIPAL],Tabla2[[#This Row],[CONTRATISTA PRNCIPAL]]),0)</f>
        <v>0</v>
      </c>
      <c r="U4402" s="33" t="str">
        <f ca="1">IF(((TODAY()-Tabla2[[#This Row],[FECHA NACIMIENTO]])/365)&lt;18,"Corregir", IF(((TODAY()-Tabla2[[#This Row],[FECHA NACIMIENTO]])/365)&gt;80, "Corregir",ROUNDDOWN(((TODAY()-Tabla2[[#This Row],[FECHA NACIMIENTO]])/365),0)))</f>
        <v>Corregir</v>
      </c>
      <c r="V440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02" s="34" t="str">
        <f ca="1">+IF(Tabla2[[#This Row],[Edad]]="Corregir","Corregir","Ok")</f>
        <v>Corregir</v>
      </c>
      <c r="X4402" s="10" t="str">
        <f>+IFERROR(VLOOKUP(Tabla2[[#This Row],[DISTRITO SEGÚN DNI]],Hoja1!$A$2:$B$55,2,FALSE),"No")</f>
        <v>No</v>
      </c>
      <c r="Y4402" s="10" t="str">
        <f>IF(OR(LOWER(Tabla2[[#This Row],[GENERO]])="masculino", LOWER(Tabla2[[#This Row],[GENERO]])="femenino"),"OK","Corregir")</f>
        <v>Corregir</v>
      </c>
      <c r="Z4402" s="10" t="str">
        <f>+IF(Tabla2[[#This Row],[Nro. DNI / CE]]="","Corregir",IF(LEN(Tabla2[[#This Row],[Nro. DNI / CE]])&gt;=8,"OK","Corregir"))</f>
        <v>Corregir</v>
      </c>
      <c r="AA4402" s="10">
        <f>COUNTIF(Tabla2[APELLIDOS Y NOMBRES],Tabla2[[#This Row],[APELLIDOS Y NOMBRES]])</f>
        <v>0</v>
      </c>
      <c r="AB4402" t="str">
        <f ca="1">+IFERROR(IF(Tabla2[[#This Row],[FECHA CESE/BAJA]]="","No Aplica",IF(AND(MONTH(Tabla2[[#This Row],[FECHA CESE/BAJA]])=MONTH(TODAY()-30),YEAR(Tabla2[[#This Row],[FECHA CESE/BAJA]])=YEAR(TODAY())),MONTH(TODAY()-30)&amp;"-"&amp;YEAR(TODAY()),"Borrar")),"No aplica")</f>
        <v>No Aplica</v>
      </c>
      <c r="AC4402" t="str">
        <f ca="1">+IFERROR(IF(Tabla2[[#This Row],[FECHA INICIO DE LABORES EN OBRA]]="","No Aplica",IF(AND(MONTH(Tabla2[[#This Row],[FECHA INICIO DE LABORES EN OBRA]])=MONTH(TODAY()-30),YEAR(Tabla2[[#This Row],[FECHA INICIO DE LABORES EN OBRA]])=YEAR(TODAY())),MONTH(TODAY()-30)&amp;"-"&amp;YEAR(TODAY()),"No Aplica")),"No Aplica")</f>
        <v>No Aplica</v>
      </c>
    </row>
    <row r="4403" spans="1:29" x14ac:dyDescent="0.25">
      <c r="A4403" s="2"/>
      <c r="B4403" s="3"/>
      <c r="C4403" s="3"/>
      <c r="D4403" s="3"/>
      <c r="E4403" s="3"/>
      <c r="F4403" s="36"/>
      <c r="G4403" s="3"/>
      <c r="H4403" s="3"/>
      <c r="I4403" s="3"/>
      <c r="J4403" s="3"/>
      <c r="K4403" s="3"/>
      <c r="L4403" s="8"/>
      <c r="M4403" s="5"/>
      <c r="N4403" s="13"/>
      <c r="O4403" s="5"/>
      <c r="P4403" s="8"/>
      <c r="Q4403" s="9"/>
      <c r="R4403" s="9" t="str">
        <f>IFERROR(VLOOKUP(Tabla2[[#This Row],[CONTRATISTA PRNCIPAL]],Hoja1!$L$5:$M$9,2,FALSE),"CJV")</f>
        <v>CJV</v>
      </c>
      <c r="S4403" s="9" t="str">
        <f>IF(Tabla2[[#This Row],[EMPRESA]]=Tabla2[[#This Row],[CONTRATISTA PRNCIPAL]],"Principal","Secundaria")</f>
        <v>Principal</v>
      </c>
      <c r="T4403" s="10">
        <f>IFERROR(1/COUNTIF(Tabla2[CONTRATISTA PRNCIPAL],Tabla2[[#This Row],[CONTRATISTA PRNCIPAL]]),0)</f>
        <v>0</v>
      </c>
      <c r="U4403" s="33" t="str">
        <f ca="1">IF(((TODAY()-Tabla2[[#This Row],[FECHA NACIMIENTO]])/365)&lt;18,"Corregir", IF(((TODAY()-Tabla2[[#This Row],[FECHA NACIMIENTO]])/365)&gt;80, "Corregir",ROUNDDOWN(((TODAY()-Tabla2[[#This Row],[FECHA NACIMIENTO]])/365),0)))</f>
        <v>Corregir</v>
      </c>
      <c r="V440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03" s="34" t="str">
        <f ca="1">+IF(Tabla2[[#This Row],[Edad]]="Corregir","Corregir","Ok")</f>
        <v>Corregir</v>
      </c>
      <c r="X4403" s="10" t="str">
        <f>+IFERROR(VLOOKUP(Tabla2[[#This Row],[DISTRITO SEGÚN DNI]],Hoja1!$A$2:$B$55,2,FALSE),"No")</f>
        <v>No</v>
      </c>
      <c r="Y4403" s="10" t="str">
        <f>IF(OR(LOWER(Tabla2[[#This Row],[GENERO]])="masculino", LOWER(Tabla2[[#This Row],[GENERO]])="femenino"),"OK","Corregir")</f>
        <v>Corregir</v>
      </c>
      <c r="Z4403" s="10" t="str">
        <f>+IF(Tabla2[[#This Row],[Nro. DNI / CE]]="","Corregir",IF(LEN(Tabla2[[#This Row],[Nro. DNI / CE]])&gt;=8,"OK","Corregir"))</f>
        <v>Corregir</v>
      </c>
      <c r="AA4403" s="10">
        <f>COUNTIF(Tabla2[APELLIDOS Y NOMBRES],Tabla2[[#This Row],[APELLIDOS Y NOMBRES]])</f>
        <v>0</v>
      </c>
      <c r="AB4403" t="str">
        <f ca="1">+IFERROR(IF(Tabla2[[#This Row],[FECHA CESE/BAJA]]="","No Aplica",IF(AND(MONTH(Tabla2[[#This Row],[FECHA CESE/BAJA]])=MONTH(TODAY()-30),YEAR(Tabla2[[#This Row],[FECHA CESE/BAJA]])=YEAR(TODAY())),MONTH(TODAY()-30)&amp;"-"&amp;YEAR(TODAY()),"Borrar")),"No aplica")</f>
        <v>No Aplica</v>
      </c>
      <c r="AC4403" t="str">
        <f ca="1">+IFERROR(IF(Tabla2[[#This Row],[FECHA INICIO DE LABORES EN OBRA]]="","No Aplica",IF(AND(MONTH(Tabla2[[#This Row],[FECHA INICIO DE LABORES EN OBRA]])=MONTH(TODAY()-30),YEAR(Tabla2[[#This Row],[FECHA INICIO DE LABORES EN OBRA]])=YEAR(TODAY())),MONTH(TODAY()-30)&amp;"-"&amp;YEAR(TODAY()),"No Aplica")),"No Aplica")</f>
        <v>No Aplica</v>
      </c>
    </row>
    <row r="4404" spans="1:29" x14ac:dyDescent="0.25">
      <c r="A4404" s="2"/>
      <c r="B4404" s="3"/>
      <c r="C4404" s="3"/>
      <c r="D4404" s="3"/>
      <c r="E4404" s="3"/>
      <c r="F4404" s="36"/>
      <c r="G4404" s="3"/>
      <c r="H4404" s="3"/>
      <c r="I4404" s="3"/>
      <c r="J4404" s="3"/>
      <c r="K4404" s="3"/>
      <c r="L4404" s="8"/>
      <c r="M4404" s="5"/>
      <c r="N4404" s="13"/>
      <c r="O4404" s="5"/>
      <c r="P4404" s="8"/>
      <c r="Q4404" s="9"/>
      <c r="R4404" s="9" t="str">
        <f>IFERROR(VLOOKUP(Tabla2[[#This Row],[CONTRATISTA PRNCIPAL]],Hoja1!$L$5:$M$9,2,FALSE),"CJV")</f>
        <v>CJV</v>
      </c>
      <c r="S4404" s="9" t="str">
        <f>IF(Tabla2[[#This Row],[EMPRESA]]=Tabla2[[#This Row],[CONTRATISTA PRNCIPAL]],"Principal","Secundaria")</f>
        <v>Principal</v>
      </c>
      <c r="T4404" s="10">
        <f>IFERROR(1/COUNTIF(Tabla2[CONTRATISTA PRNCIPAL],Tabla2[[#This Row],[CONTRATISTA PRNCIPAL]]),0)</f>
        <v>0</v>
      </c>
      <c r="U4404" s="33" t="str">
        <f ca="1">IF(((TODAY()-Tabla2[[#This Row],[FECHA NACIMIENTO]])/365)&lt;18,"Corregir", IF(((TODAY()-Tabla2[[#This Row],[FECHA NACIMIENTO]])/365)&gt;80, "Corregir",ROUNDDOWN(((TODAY()-Tabla2[[#This Row],[FECHA NACIMIENTO]])/365),0)))</f>
        <v>Corregir</v>
      </c>
      <c r="V440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04" s="34" t="str">
        <f ca="1">+IF(Tabla2[[#This Row],[Edad]]="Corregir","Corregir","Ok")</f>
        <v>Corregir</v>
      </c>
      <c r="X4404" s="10" t="str">
        <f>+IFERROR(VLOOKUP(Tabla2[[#This Row],[DISTRITO SEGÚN DNI]],Hoja1!$A$2:$B$55,2,FALSE),"No")</f>
        <v>No</v>
      </c>
      <c r="Y4404" s="10" t="str">
        <f>IF(OR(LOWER(Tabla2[[#This Row],[GENERO]])="masculino", LOWER(Tabla2[[#This Row],[GENERO]])="femenino"),"OK","Corregir")</f>
        <v>Corregir</v>
      </c>
      <c r="Z4404" s="10" t="str">
        <f>+IF(Tabla2[[#This Row],[Nro. DNI / CE]]="","Corregir",IF(LEN(Tabla2[[#This Row],[Nro. DNI / CE]])&gt;=8,"OK","Corregir"))</f>
        <v>Corregir</v>
      </c>
      <c r="AA4404" s="10">
        <f>COUNTIF(Tabla2[APELLIDOS Y NOMBRES],Tabla2[[#This Row],[APELLIDOS Y NOMBRES]])</f>
        <v>0</v>
      </c>
      <c r="AB4404" t="str">
        <f ca="1">+IFERROR(IF(Tabla2[[#This Row],[FECHA CESE/BAJA]]="","No Aplica",IF(AND(MONTH(Tabla2[[#This Row],[FECHA CESE/BAJA]])=MONTH(TODAY()-30),YEAR(Tabla2[[#This Row],[FECHA CESE/BAJA]])=YEAR(TODAY())),MONTH(TODAY()-30)&amp;"-"&amp;YEAR(TODAY()),"Borrar")),"No aplica")</f>
        <v>No Aplica</v>
      </c>
      <c r="AC4404" t="str">
        <f ca="1">+IFERROR(IF(Tabla2[[#This Row],[FECHA INICIO DE LABORES EN OBRA]]="","No Aplica",IF(AND(MONTH(Tabla2[[#This Row],[FECHA INICIO DE LABORES EN OBRA]])=MONTH(TODAY()-30),YEAR(Tabla2[[#This Row],[FECHA INICIO DE LABORES EN OBRA]])=YEAR(TODAY())),MONTH(TODAY()-30)&amp;"-"&amp;YEAR(TODAY()),"No Aplica")),"No Aplica")</f>
        <v>No Aplica</v>
      </c>
    </row>
    <row r="4405" spans="1:29" x14ac:dyDescent="0.25">
      <c r="A4405" s="2"/>
      <c r="B4405" s="3"/>
      <c r="C4405" s="3"/>
      <c r="D4405" s="3"/>
      <c r="E4405" s="3"/>
      <c r="F4405" s="36"/>
      <c r="G4405" s="3"/>
      <c r="H4405" s="3"/>
      <c r="I4405" s="3"/>
      <c r="J4405" s="3"/>
      <c r="K4405" s="3"/>
      <c r="L4405" s="8"/>
      <c r="M4405" s="5"/>
      <c r="N4405" s="13"/>
      <c r="O4405" s="5"/>
      <c r="P4405" s="8"/>
      <c r="Q4405" s="9"/>
      <c r="R4405" s="9" t="str">
        <f>IFERROR(VLOOKUP(Tabla2[[#This Row],[CONTRATISTA PRNCIPAL]],Hoja1!$L$5:$M$9,2,FALSE),"CJV")</f>
        <v>CJV</v>
      </c>
      <c r="S4405" s="9" t="str">
        <f>IF(Tabla2[[#This Row],[EMPRESA]]=Tabla2[[#This Row],[CONTRATISTA PRNCIPAL]],"Principal","Secundaria")</f>
        <v>Principal</v>
      </c>
      <c r="T4405" s="10">
        <f>IFERROR(1/COUNTIF(Tabla2[CONTRATISTA PRNCIPAL],Tabla2[[#This Row],[CONTRATISTA PRNCIPAL]]),0)</f>
        <v>0</v>
      </c>
      <c r="U4405" s="33" t="str">
        <f ca="1">IF(((TODAY()-Tabla2[[#This Row],[FECHA NACIMIENTO]])/365)&lt;18,"Corregir", IF(((TODAY()-Tabla2[[#This Row],[FECHA NACIMIENTO]])/365)&gt;80, "Corregir",ROUNDDOWN(((TODAY()-Tabla2[[#This Row],[FECHA NACIMIENTO]])/365),0)))</f>
        <v>Corregir</v>
      </c>
      <c r="V440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05" s="34" t="str">
        <f ca="1">+IF(Tabla2[[#This Row],[Edad]]="Corregir","Corregir","Ok")</f>
        <v>Corregir</v>
      </c>
      <c r="X4405" s="10" t="str">
        <f>+IFERROR(VLOOKUP(Tabla2[[#This Row],[DISTRITO SEGÚN DNI]],Hoja1!$A$2:$B$55,2,FALSE),"No")</f>
        <v>No</v>
      </c>
      <c r="Y4405" s="10" t="str">
        <f>IF(OR(LOWER(Tabla2[[#This Row],[GENERO]])="masculino", LOWER(Tabla2[[#This Row],[GENERO]])="femenino"),"OK","Corregir")</f>
        <v>Corregir</v>
      </c>
      <c r="Z4405" s="10" t="str">
        <f>+IF(Tabla2[[#This Row],[Nro. DNI / CE]]="","Corregir",IF(LEN(Tabla2[[#This Row],[Nro. DNI / CE]])&gt;=8,"OK","Corregir"))</f>
        <v>Corregir</v>
      </c>
      <c r="AA4405" s="10">
        <f>COUNTIF(Tabla2[APELLIDOS Y NOMBRES],Tabla2[[#This Row],[APELLIDOS Y NOMBRES]])</f>
        <v>0</v>
      </c>
      <c r="AB4405" t="str">
        <f ca="1">+IFERROR(IF(Tabla2[[#This Row],[FECHA CESE/BAJA]]="","No Aplica",IF(AND(MONTH(Tabla2[[#This Row],[FECHA CESE/BAJA]])=MONTH(TODAY()-30),YEAR(Tabla2[[#This Row],[FECHA CESE/BAJA]])=YEAR(TODAY())),MONTH(TODAY()-30)&amp;"-"&amp;YEAR(TODAY()),"Borrar")),"No aplica")</f>
        <v>No Aplica</v>
      </c>
      <c r="AC4405" t="str">
        <f ca="1">+IFERROR(IF(Tabla2[[#This Row],[FECHA INICIO DE LABORES EN OBRA]]="","No Aplica",IF(AND(MONTH(Tabla2[[#This Row],[FECHA INICIO DE LABORES EN OBRA]])=MONTH(TODAY()-30),YEAR(Tabla2[[#This Row],[FECHA INICIO DE LABORES EN OBRA]])=YEAR(TODAY())),MONTH(TODAY()-30)&amp;"-"&amp;YEAR(TODAY()),"No Aplica")),"No Aplica")</f>
        <v>No Aplica</v>
      </c>
    </row>
    <row r="4406" spans="1:29" x14ac:dyDescent="0.25">
      <c r="A4406" s="2"/>
      <c r="B4406" s="3"/>
      <c r="C4406" s="3"/>
      <c r="D4406" s="3"/>
      <c r="E4406" s="3"/>
      <c r="F4406" s="36"/>
      <c r="G4406" s="3"/>
      <c r="H4406" s="3"/>
      <c r="I4406" s="3"/>
      <c r="J4406" s="3"/>
      <c r="K4406" s="3"/>
      <c r="L4406" s="8"/>
      <c r="M4406" s="5"/>
      <c r="N4406" s="13"/>
      <c r="O4406" s="5"/>
      <c r="P4406" s="8"/>
      <c r="Q4406" s="9"/>
      <c r="R4406" s="9" t="str">
        <f>IFERROR(VLOOKUP(Tabla2[[#This Row],[CONTRATISTA PRNCIPAL]],Hoja1!$L$5:$M$9,2,FALSE),"CJV")</f>
        <v>CJV</v>
      </c>
      <c r="S4406" s="9" t="str">
        <f>IF(Tabla2[[#This Row],[EMPRESA]]=Tabla2[[#This Row],[CONTRATISTA PRNCIPAL]],"Principal","Secundaria")</f>
        <v>Principal</v>
      </c>
      <c r="T4406" s="10">
        <f>IFERROR(1/COUNTIF(Tabla2[CONTRATISTA PRNCIPAL],Tabla2[[#This Row],[CONTRATISTA PRNCIPAL]]),0)</f>
        <v>0</v>
      </c>
      <c r="U4406" s="33" t="str">
        <f ca="1">IF(((TODAY()-Tabla2[[#This Row],[FECHA NACIMIENTO]])/365)&lt;18,"Corregir", IF(((TODAY()-Tabla2[[#This Row],[FECHA NACIMIENTO]])/365)&gt;80, "Corregir",ROUNDDOWN(((TODAY()-Tabla2[[#This Row],[FECHA NACIMIENTO]])/365),0)))</f>
        <v>Corregir</v>
      </c>
      <c r="V440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06" s="34" t="str">
        <f ca="1">+IF(Tabla2[[#This Row],[Edad]]="Corregir","Corregir","Ok")</f>
        <v>Corregir</v>
      </c>
      <c r="X4406" s="10" t="str">
        <f>+IFERROR(VLOOKUP(Tabla2[[#This Row],[DISTRITO SEGÚN DNI]],Hoja1!$A$2:$B$55,2,FALSE),"No")</f>
        <v>No</v>
      </c>
      <c r="Y4406" s="10" t="str">
        <f>IF(OR(LOWER(Tabla2[[#This Row],[GENERO]])="masculino", LOWER(Tabla2[[#This Row],[GENERO]])="femenino"),"OK","Corregir")</f>
        <v>Corregir</v>
      </c>
      <c r="Z4406" s="10" t="str">
        <f>+IF(Tabla2[[#This Row],[Nro. DNI / CE]]="","Corregir",IF(LEN(Tabla2[[#This Row],[Nro. DNI / CE]])&gt;=8,"OK","Corregir"))</f>
        <v>Corregir</v>
      </c>
      <c r="AA4406" s="10">
        <f>COUNTIF(Tabla2[APELLIDOS Y NOMBRES],Tabla2[[#This Row],[APELLIDOS Y NOMBRES]])</f>
        <v>0</v>
      </c>
      <c r="AB4406" t="str">
        <f ca="1">+IFERROR(IF(Tabla2[[#This Row],[FECHA CESE/BAJA]]="","No Aplica",IF(AND(MONTH(Tabla2[[#This Row],[FECHA CESE/BAJA]])=MONTH(TODAY()-30),YEAR(Tabla2[[#This Row],[FECHA CESE/BAJA]])=YEAR(TODAY())),MONTH(TODAY()-30)&amp;"-"&amp;YEAR(TODAY()),"Borrar")),"No aplica")</f>
        <v>No Aplica</v>
      </c>
      <c r="AC4406" t="str">
        <f ca="1">+IFERROR(IF(Tabla2[[#This Row],[FECHA INICIO DE LABORES EN OBRA]]="","No Aplica",IF(AND(MONTH(Tabla2[[#This Row],[FECHA INICIO DE LABORES EN OBRA]])=MONTH(TODAY()-30),YEAR(Tabla2[[#This Row],[FECHA INICIO DE LABORES EN OBRA]])=YEAR(TODAY())),MONTH(TODAY()-30)&amp;"-"&amp;YEAR(TODAY()),"No Aplica")),"No Aplica")</f>
        <v>No Aplica</v>
      </c>
    </row>
    <row r="4407" spans="1:29" x14ac:dyDescent="0.25">
      <c r="A4407" s="2"/>
      <c r="B4407" s="3"/>
      <c r="C4407" s="3"/>
      <c r="D4407" s="3"/>
      <c r="E4407" s="3"/>
      <c r="F4407" s="36"/>
      <c r="G4407" s="3"/>
      <c r="H4407" s="3"/>
      <c r="I4407" s="3"/>
      <c r="J4407" s="3"/>
      <c r="K4407" s="3"/>
      <c r="L4407" s="8"/>
      <c r="M4407" s="5"/>
      <c r="N4407" s="13"/>
      <c r="O4407" s="5"/>
      <c r="P4407" s="8"/>
      <c r="Q4407" s="9"/>
      <c r="R4407" s="9" t="str">
        <f>IFERROR(VLOOKUP(Tabla2[[#This Row],[CONTRATISTA PRNCIPAL]],Hoja1!$L$5:$M$9,2,FALSE),"CJV")</f>
        <v>CJV</v>
      </c>
      <c r="S4407" s="9" t="str">
        <f>IF(Tabla2[[#This Row],[EMPRESA]]=Tabla2[[#This Row],[CONTRATISTA PRNCIPAL]],"Principal","Secundaria")</f>
        <v>Principal</v>
      </c>
      <c r="T4407" s="10">
        <f>IFERROR(1/COUNTIF(Tabla2[CONTRATISTA PRNCIPAL],Tabla2[[#This Row],[CONTRATISTA PRNCIPAL]]),0)</f>
        <v>0</v>
      </c>
      <c r="U4407" s="33" t="str">
        <f ca="1">IF(((TODAY()-Tabla2[[#This Row],[FECHA NACIMIENTO]])/365)&lt;18,"Corregir", IF(((TODAY()-Tabla2[[#This Row],[FECHA NACIMIENTO]])/365)&gt;80, "Corregir",ROUNDDOWN(((TODAY()-Tabla2[[#This Row],[FECHA NACIMIENTO]])/365),0)))</f>
        <v>Corregir</v>
      </c>
      <c r="V440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07" s="34" t="str">
        <f ca="1">+IF(Tabla2[[#This Row],[Edad]]="Corregir","Corregir","Ok")</f>
        <v>Corregir</v>
      </c>
      <c r="X4407" s="10" t="str">
        <f>+IFERROR(VLOOKUP(Tabla2[[#This Row],[DISTRITO SEGÚN DNI]],Hoja1!$A$2:$B$55,2,FALSE),"No")</f>
        <v>No</v>
      </c>
      <c r="Y4407" s="10" t="str">
        <f>IF(OR(LOWER(Tabla2[[#This Row],[GENERO]])="masculino", LOWER(Tabla2[[#This Row],[GENERO]])="femenino"),"OK","Corregir")</f>
        <v>Corregir</v>
      </c>
      <c r="Z4407" s="10" t="str">
        <f>+IF(Tabla2[[#This Row],[Nro. DNI / CE]]="","Corregir",IF(LEN(Tabla2[[#This Row],[Nro. DNI / CE]])&gt;=8,"OK","Corregir"))</f>
        <v>Corregir</v>
      </c>
      <c r="AA4407" s="10">
        <f>COUNTIF(Tabla2[APELLIDOS Y NOMBRES],Tabla2[[#This Row],[APELLIDOS Y NOMBRES]])</f>
        <v>0</v>
      </c>
      <c r="AB4407" t="str">
        <f ca="1">+IFERROR(IF(Tabla2[[#This Row],[FECHA CESE/BAJA]]="","No Aplica",IF(AND(MONTH(Tabla2[[#This Row],[FECHA CESE/BAJA]])=MONTH(TODAY()-30),YEAR(Tabla2[[#This Row],[FECHA CESE/BAJA]])=YEAR(TODAY())),MONTH(TODAY()-30)&amp;"-"&amp;YEAR(TODAY()),"Borrar")),"No aplica")</f>
        <v>No Aplica</v>
      </c>
      <c r="AC4407" t="str">
        <f ca="1">+IFERROR(IF(Tabla2[[#This Row],[FECHA INICIO DE LABORES EN OBRA]]="","No Aplica",IF(AND(MONTH(Tabla2[[#This Row],[FECHA INICIO DE LABORES EN OBRA]])=MONTH(TODAY()-30),YEAR(Tabla2[[#This Row],[FECHA INICIO DE LABORES EN OBRA]])=YEAR(TODAY())),MONTH(TODAY()-30)&amp;"-"&amp;YEAR(TODAY()),"No Aplica")),"No Aplica")</f>
        <v>No Aplica</v>
      </c>
    </row>
    <row r="4408" spans="1:29" x14ac:dyDescent="0.25">
      <c r="A4408" s="2"/>
      <c r="B4408" s="3"/>
      <c r="C4408" s="3"/>
      <c r="D4408" s="3"/>
      <c r="E4408" s="3"/>
      <c r="F4408" s="36"/>
      <c r="G4408" s="3"/>
      <c r="H4408" s="3"/>
      <c r="I4408" s="3"/>
      <c r="J4408" s="3"/>
      <c r="K4408" s="3"/>
      <c r="L4408" s="8"/>
      <c r="M4408" s="5"/>
      <c r="N4408" s="13"/>
      <c r="O4408" s="5"/>
      <c r="P4408" s="8"/>
      <c r="Q4408" s="9"/>
      <c r="R4408" s="9" t="str">
        <f>IFERROR(VLOOKUP(Tabla2[[#This Row],[CONTRATISTA PRNCIPAL]],Hoja1!$L$5:$M$9,2,FALSE),"CJV")</f>
        <v>CJV</v>
      </c>
      <c r="S4408" s="9" t="str">
        <f>IF(Tabla2[[#This Row],[EMPRESA]]=Tabla2[[#This Row],[CONTRATISTA PRNCIPAL]],"Principal","Secundaria")</f>
        <v>Principal</v>
      </c>
      <c r="T4408" s="10">
        <f>IFERROR(1/COUNTIF(Tabla2[CONTRATISTA PRNCIPAL],Tabla2[[#This Row],[CONTRATISTA PRNCIPAL]]),0)</f>
        <v>0</v>
      </c>
      <c r="U4408" s="33" t="str">
        <f ca="1">IF(((TODAY()-Tabla2[[#This Row],[FECHA NACIMIENTO]])/365)&lt;18,"Corregir", IF(((TODAY()-Tabla2[[#This Row],[FECHA NACIMIENTO]])/365)&gt;80, "Corregir",ROUNDDOWN(((TODAY()-Tabla2[[#This Row],[FECHA NACIMIENTO]])/365),0)))</f>
        <v>Corregir</v>
      </c>
      <c r="V440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08" s="34" t="str">
        <f ca="1">+IF(Tabla2[[#This Row],[Edad]]="Corregir","Corregir","Ok")</f>
        <v>Corregir</v>
      </c>
      <c r="X4408" s="10" t="str">
        <f>+IFERROR(VLOOKUP(Tabla2[[#This Row],[DISTRITO SEGÚN DNI]],Hoja1!$A$2:$B$55,2,FALSE),"No")</f>
        <v>No</v>
      </c>
      <c r="Y4408" s="10" t="str">
        <f>IF(OR(LOWER(Tabla2[[#This Row],[GENERO]])="masculino", LOWER(Tabla2[[#This Row],[GENERO]])="femenino"),"OK","Corregir")</f>
        <v>Corregir</v>
      </c>
      <c r="Z4408" s="10" t="str">
        <f>+IF(Tabla2[[#This Row],[Nro. DNI / CE]]="","Corregir",IF(LEN(Tabla2[[#This Row],[Nro. DNI / CE]])&gt;=8,"OK","Corregir"))</f>
        <v>Corregir</v>
      </c>
      <c r="AA4408" s="10">
        <f>COUNTIF(Tabla2[APELLIDOS Y NOMBRES],Tabla2[[#This Row],[APELLIDOS Y NOMBRES]])</f>
        <v>0</v>
      </c>
      <c r="AB4408" t="str">
        <f ca="1">+IFERROR(IF(Tabla2[[#This Row],[FECHA CESE/BAJA]]="","No Aplica",IF(AND(MONTH(Tabla2[[#This Row],[FECHA CESE/BAJA]])=MONTH(TODAY()-30),YEAR(Tabla2[[#This Row],[FECHA CESE/BAJA]])=YEAR(TODAY())),MONTH(TODAY()-30)&amp;"-"&amp;YEAR(TODAY()),"Borrar")),"No aplica")</f>
        <v>No Aplica</v>
      </c>
      <c r="AC4408" t="str">
        <f ca="1">+IFERROR(IF(Tabla2[[#This Row],[FECHA INICIO DE LABORES EN OBRA]]="","No Aplica",IF(AND(MONTH(Tabla2[[#This Row],[FECHA INICIO DE LABORES EN OBRA]])=MONTH(TODAY()-30),YEAR(Tabla2[[#This Row],[FECHA INICIO DE LABORES EN OBRA]])=YEAR(TODAY())),MONTH(TODAY()-30)&amp;"-"&amp;YEAR(TODAY()),"No Aplica")),"No Aplica")</f>
        <v>No Aplica</v>
      </c>
    </row>
    <row r="4409" spans="1:29" x14ac:dyDescent="0.25">
      <c r="A4409" s="2"/>
      <c r="B4409" s="3"/>
      <c r="C4409" s="3"/>
      <c r="D4409" s="3"/>
      <c r="E4409" s="3"/>
      <c r="F4409" s="36"/>
      <c r="G4409" s="3"/>
      <c r="H4409" s="3"/>
      <c r="I4409" s="3"/>
      <c r="J4409" s="3"/>
      <c r="K4409" s="3"/>
      <c r="L4409" s="8"/>
      <c r="M4409" s="5"/>
      <c r="N4409" s="13"/>
      <c r="O4409" s="5"/>
      <c r="P4409" s="8"/>
      <c r="Q4409" s="9"/>
      <c r="R4409" s="9" t="str">
        <f>IFERROR(VLOOKUP(Tabla2[[#This Row],[CONTRATISTA PRNCIPAL]],Hoja1!$L$5:$M$9,2,FALSE),"CJV")</f>
        <v>CJV</v>
      </c>
      <c r="S4409" s="9" t="str">
        <f>IF(Tabla2[[#This Row],[EMPRESA]]=Tabla2[[#This Row],[CONTRATISTA PRNCIPAL]],"Principal","Secundaria")</f>
        <v>Principal</v>
      </c>
      <c r="T4409" s="10">
        <f>IFERROR(1/COUNTIF(Tabla2[CONTRATISTA PRNCIPAL],Tabla2[[#This Row],[CONTRATISTA PRNCIPAL]]),0)</f>
        <v>0</v>
      </c>
      <c r="U4409" s="33" t="str">
        <f ca="1">IF(((TODAY()-Tabla2[[#This Row],[FECHA NACIMIENTO]])/365)&lt;18,"Corregir", IF(((TODAY()-Tabla2[[#This Row],[FECHA NACIMIENTO]])/365)&gt;80, "Corregir",ROUNDDOWN(((TODAY()-Tabla2[[#This Row],[FECHA NACIMIENTO]])/365),0)))</f>
        <v>Corregir</v>
      </c>
      <c r="V440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09" s="34" t="str">
        <f ca="1">+IF(Tabla2[[#This Row],[Edad]]="Corregir","Corregir","Ok")</f>
        <v>Corregir</v>
      </c>
      <c r="X4409" s="10" t="str">
        <f>+IFERROR(VLOOKUP(Tabla2[[#This Row],[DISTRITO SEGÚN DNI]],Hoja1!$A$2:$B$55,2,FALSE),"No")</f>
        <v>No</v>
      </c>
      <c r="Y4409" s="10" t="str">
        <f>IF(OR(LOWER(Tabla2[[#This Row],[GENERO]])="masculino", LOWER(Tabla2[[#This Row],[GENERO]])="femenino"),"OK","Corregir")</f>
        <v>Corregir</v>
      </c>
      <c r="Z4409" s="10" t="str">
        <f>+IF(Tabla2[[#This Row],[Nro. DNI / CE]]="","Corregir",IF(LEN(Tabla2[[#This Row],[Nro. DNI / CE]])&gt;=8,"OK","Corregir"))</f>
        <v>Corregir</v>
      </c>
      <c r="AA4409" s="10">
        <f>COUNTIF(Tabla2[APELLIDOS Y NOMBRES],Tabla2[[#This Row],[APELLIDOS Y NOMBRES]])</f>
        <v>0</v>
      </c>
      <c r="AB4409" t="str">
        <f ca="1">+IFERROR(IF(Tabla2[[#This Row],[FECHA CESE/BAJA]]="","No Aplica",IF(AND(MONTH(Tabla2[[#This Row],[FECHA CESE/BAJA]])=MONTH(TODAY()-30),YEAR(Tabla2[[#This Row],[FECHA CESE/BAJA]])=YEAR(TODAY())),MONTH(TODAY()-30)&amp;"-"&amp;YEAR(TODAY()),"Borrar")),"No aplica")</f>
        <v>No Aplica</v>
      </c>
      <c r="AC4409" t="str">
        <f ca="1">+IFERROR(IF(Tabla2[[#This Row],[FECHA INICIO DE LABORES EN OBRA]]="","No Aplica",IF(AND(MONTH(Tabla2[[#This Row],[FECHA INICIO DE LABORES EN OBRA]])=MONTH(TODAY()-30),YEAR(Tabla2[[#This Row],[FECHA INICIO DE LABORES EN OBRA]])=YEAR(TODAY())),MONTH(TODAY()-30)&amp;"-"&amp;YEAR(TODAY()),"No Aplica")),"No Aplica")</f>
        <v>No Aplica</v>
      </c>
    </row>
    <row r="4410" spans="1:29" x14ac:dyDescent="0.25">
      <c r="A4410" s="2"/>
      <c r="B4410" s="3"/>
      <c r="C4410" s="3"/>
      <c r="D4410" s="3"/>
      <c r="E4410" s="3"/>
      <c r="F4410" s="36"/>
      <c r="G4410" s="3"/>
      <c r="H4410" s="3"/>
      <c r="I4410" s="3"/>
      <c r="J4410" s="3"/>
      <c r="K4410" s="3"/>
      <c r="L4410" s="8"/>
      <c r="M4410" s="5"/>
      <c r="N4410" s="13"/>
      <c r="O4410" s="5"/>
      <c r="P4410" s="8"/>
      <c r="Q4410" s="9"/>
      <c r="R4410" s="9" t="str">
        <f>IFERROR(VLOOKUP(Tabla2[[#This Row],[CONTRATISTA PRNCIPAL]],Hoja1!$L$5:$M$9,2,FALSE),"CJV")</f>
        <v>CJV</v>
      </c>
      <c r="S4410" s="9" t="str">
        <f>IF(Tabla2[[#This Row],[EMPRESA]]=Tabla2[[#This Row],[CONTRATISTA PRNCIPAL]],"Principal","Secundaria")</f>
        <v>Principal</v>
      </c>
      <c r="T4410" s="10">
        <f>IFERROR(1/COUNTIF(Tabla2[CONTRATISTA PRNCIPAL],Tabla2[[#This Row],[CONTRATISTA PRNCIPAL]]),0)</f>
        <v>0</v>
      </c>
      <c r="U4410" s="33" t="str">
        <f ca="1">IF(((TODAY()-Tabla2[[#This Row],[FECHA NACIMIENTO]])/365)&lt;18,"Corregir", IF(((TODAY()-Tabla2[[#This Row],[FECHA NACIMIENTO]])/365)&gt;80, "Corregir",ROUNDDOWN(((TODAY()-Tabla2[[#This Row],[FECHA NACIMIENTO]])/365),0)))</f>
        <v>Corregir</v>
      </c>
      <c r="V441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10" s="34" t="str">
        <f ca="1">+IF(Tabla2[[#This Row],[Edad]]="Corregir","Corregir","Ok")</f>
        <v>Corregir</v>
      </c>
      <c r="X4410" s="10" t="str">
        <f>+IFERROR(VLOOKUP(Tabla2[[#This Row],[DISTRITO SEGÚN DNI]],Hoja1!$A$2:$B$55,2,FALSE),"No")</f>
        <v>No</v>
      </c>
      <c r="Y4410" s="10" t="str">
        <f>IF(OR(LOWER(Tabla2[[#This Row],[GENERO]])="masculino", LOWER(Tabla2[[#This Row],[GENERO]])="femenino"),"OK","Corregir")</f>
        <v>Corregir</v>
      </c>
      <c r="Z4410" s="10" t="str">
        <f>+IF(Tabla2[[#This Row],[Nro. DNI / CE]]="","Corregir",IF(LEN(Tabla2[[#This Row],[Nro. DNI / CE]])&gt;=8,"OK","Corregir"))</f>
        <v>Corregir</v>
      </c>
      <c r="AA4410" s="10">
        <f>COUNTIF(Tabla2[APELLIDOS Y NOMBRES],Tabla2[[#This Row],[APELLIDOS Y NOMBRES]])</f>
        <v>0</v>
      </c>
      <c r="AB4410" t="str">
        <f ca="1">+IFERROR(IF(Tabla2[[#This Row],[FECHA CESE/BAJA]]="","No Aplica",IF(AND(MONTH(Tabla2[[#This Row],[FECHA CESE/BAJA]])=MONTH(TODAY()-30),YEAR(Tabla2[[#This Row],[FECHA CESE/BAJA]])=YEAR(TODAY())),MONTH(TODAY()-30)&amp;"-"&amp;YEAR(TODAY()),"Borrar")),"No aplica")</f>
        <v>No Aplica</v>
      </c>
      <c r="AC4410" t="str">
        <f ca="1">+IFERROR(IF(Tabla2[[#This Row],[FECHA INICIO DE LABORES EN OBRA]]="","No Aplica",IF(AND(MONTH(Tabla2[[#This Row],[FECHA INICIO DE LABORES EN OBRA]])=MONTH(TODAY()-30),YEAR(Tabla2[[#This Row],[FECHA INICIO DE LABORES EN OBRA]])=YEAR(TODAY())),MONTH(TODAY()-30)&amp;"-"&amp;YEAR(TODAY()),"No Aplica")),"No Aplica")</f>
        <v>No Aplica</v>
      </c>
    </row>
    <row r="4411" spans="1:29" x14ac:dyDescent="0.25">
      <c r="A4411" s="2"/>
      <c r="B4411" s="3"/>
      <c r="C4411" s="3"/>
      <c r="D4411" s="3"/>
      <c r="E4411" s="3"/>
      <c r="F4411" s="36"/>
      <c r="G4411" s="3"/>
      <c r="H4411" s="3"/>
      <c r="I4411" s="3"/>
      <c r="J4411" s="3"/>
      <c r="K4411" s="3"/>
      <c r="L4411" s="8"/>
      <c r="M4411" s="5"/>
      <c r="N4411" s="13"/>
      <c r="O4411" s="5"/>
      <c r="P4411" s="8"/>
      <c r="Q4411" s="9"/>
      <c r="R4411" s="9" t="str">
        <f>IFERROR(VLOOKUP(Tabla2[[#This Row],[CONTRATISTA PRNCIPAL]],Hoja1!$L$5:$M$9,2,FALSE),"CJV")</f>
        <v>CJV</v>
      </c>
      <c r="S4411" s="9" t="str">
        <f>IF(Tabla2[[#This Row],[EMPRESA]]=Tabla2[[#This Row],[CONTRATISTA PRNCIPAL]],"Principal","Secundaria")</f>
        <v>Principal</v>
      </c>
      <c r="T4411" s="10">
        <f>IFERROR(1/COUNTIF(Tabla2[CONTRATISTA PRNCIPAL],Tabla2[[#This Row],[CONTRATISTA PRNCIPAL]]),0)</f>
        <v>0</v>
      </c>
      <c r="U4411" s="33" t="str">
        <f ca="1">IF(((TODAY()-Tabla2[[#This Row],[FECHA NACIMIENTO]])/365)&lt;18,"Corregir", IF(((TODAY()-Tabla2[[#This Row],[FECHA NACIMIENTO]])/365)&gt;80, "Corregir",ROUNDDOWN(((TODAY()-Tabla2[[#This Row],[FECHA NACIMIENTO]])/365),0)))</f>
        <v>Corregir</v>
      </c>
      <c r="V441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11" s="34" t="str">
        <f ca="1">+IF(Tabla2[[#This Row],[Edad]]="Corregir","Corregir","Ok")</f>
        <v>Corregir</v>
      </c>
      <c r="X4411" s="10" t="str">
        <f>+IFERROR(VLOOKUP(Tabla2[[#This Row],[DISTRITO SEGÚN DNI]],Hoja1!$A$2:$B$55,2,FALSE),"No")</f>
        <v>No</v>
      </c>
      <c r="Y4411" s="10" t="str">
        <f>IF(OR(LOWER(Tabla2[[#This Row],[GENERO]])="masculino", LOWER(Tabla2[[#This Row],[GENERO]])="femenino"),"OK","Corregir")</f>
        <v>Corregir</v>
      </c>
      <c r="Z4411" s="10" t="str">
        <f>+IF(Tabla2[[#This Row],[Nro. DNI / CE]]="","Corregir",IF(LEN(Tabla2[[#This Row],[Nro. DNI / CE]])&gt;=8,"OK","Corregir"))</f>
        <v>Corregir</v>
      </c>
      <c r="AA4411" s="10">
        <f>COUNTIF(Tabla2[APELLIDOS Y NOMBRES],Tabla2[[#This Row],[APELLIDOS Y NOMBRES]])</f>
        <v>0</v>
      </c>
      <c r="AB4411" t="str">
        <f ca="1">+IFERROR(IF(Tabla2[[#This Row],[FECHA CESE/BAJA]]="","No Aplica",IF(AND(MONTH(Tabla2[[#This Row],[FECHA CESE/BAJA]])=MONTH(TODAY()-30),YEAR(Tabla2[[#This Row],[FECHA CESE/BAJA]])=YEAR(TODAY())),MONTH(TODAY()-30)&amp;"-"&amp;YEAR(TODAY()),"Borrar")),"No aplica")</f>
        <v>No Aplica</v>
      </c>
      <c r="AC4411" t="str">
        <f ca="1">+IFERROR(IF(Tabla2[[#This Row],[FECHA INICIO DE LABORES EN OBRA]]="","No Aplica",IF(AND(MONTH(Tabla2[[#This Row],[FECHA INICIO DE LABORES EN OBRA]])=MONTH(TODAY()-30),YEAR(Tabla2[[#This Row],[FECHA INICIO DE LABORES EN OBRA]])=YEAR(TODAY())),MONTH(TODAY()-30)&amp;"-"&amp;YEAR(TODAY()),"No Aplica")),"No Aplica")</f>
        <v>No Aplica</v>
      </c>
    </row>
    <row r="4412" spans="1:29" x14ac:dyDescent="0.25">
      <c r="A4412" s="2"/>
      <c r="B4412" s="3"/>
      <c r="C4412" s="3"/>
      <c r="D4412" s="3"/>
      <c r="E4412" s="3"/>
      <c r="F4412" s="36"/>
      <c r="G4412" s="3"/>
      <c r="H4412" s="3"/>
      <c r="I4412" s="3"/>
      <c r="J4412" s="3"/>
      <c r="K4412" s="3"/>
      <c r="L4412" s="8"/>
      <c r="M4412" s="5"/>
      <c r="N4412" s="13"/>
      <c r="O4412" s="5"/>
      <c r="P4412" s="8"/>
      <c r="Q4412" s="9"/>
      <c r="R4412" s="9" t="str">
        <f>IFERROR(VLOOKUP(Tabla2[[#This Row],[CONTRATISTA PRNCIPAL]],Hoja1!$L$5:$M$9,2,FALSE),"CJV")</f>
        <v>CJV</v>
      </c>
      <c r="S4412" s="9" t="str">
        <f>IF(Tabla2[[#This Row],[EMPRESA]]=Tabla2[[#This Row],[CONTRATISTA PRNCIPAL]],"Principal","Secundaria")</f>
        <v>Principal</v>
      </c>
      <c r="T4412" s="10">
        <f>IFERROR(1/COUNTIF(Tabla2[CONTRATISTA PRNCIPAL],Tabla2[[#This Row],[CONTRATISTA PRNCIPAL]]),0)</f>
        <v>0</v>
      </c>
      <c r="U4412" s="33" t="str">
        <f ca="1">IF(((TODAY()-Tabla2[[#This Row],[FECHA NACIMIENTO]])/365)&lt;18,"Corregir", IF(((TODAY()-Tabla2[[#This Row],[FECHA NACIMIENTO]])/365)&gt;80, "Corregir",ROUNDDOWN(((TODAY()-Tabla2[[#This Row],[FECHA NACIMIENTO]])/365),0)))</f>
        <v>Corregir</v>
      </c>
      <c r="V441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12" s="34" t="str">
        <f ca="1">+IF(Tabla2[[#This Row],[Edad]]="Corregir","Corregir","Ok")</f>
        <v>Corregir</v>
      </c>
      <c r="X4412" s="10" t="str">
        <f>+IFERROR(VLOOKUP(Tabla2[[#This Row],[DISTRITO SEGÚN DNI]],Hoja1!$A$2:$B$55,2,FALSE),"No")</f>
        <v>No</v>
      </c>
      <c r="Y4412" s="10" t="str">
        <f>IF(OR(LOWER(Tabla2[[#This Row],[GENERO]])="masculino", LOWER(Tabla2[[#This Row],[GENERO]])="femenino"),"OK","Corregir")</f>
        <v>Corregir</v>
      </c>
      <c r="Z4412" s="10" t="str">
        <f>+IF(Tabla2[[#This Row],[Nro. DNI / CE]]="","Corregir",IF(LEN(Tabla2[[#This Row],[Nro. DNI / CE]])&gt;=8,"OK","Corregir"))</f>
        <v>Corregir</v>
      </c>
      <c r="AA4412" s="10">
        <f>COUNTIF(Tabla2[APELLIDOS Y NOMBRES],Tabla2[[#This Row],[APELLIDOS Y NOMBRES]])</f>
        <v>0</v>
      </c>
      <c r="AB4412" t="str">
        <f ca="1">+IFERROR(IF(Tabla2[[#This Row],[FECHA CESE/BAJA]]="","No Aplica",IF(AND(MONTH(Tabla2[[#This Row],[FECHA CESE/BAJA]])=MONTH(TODAY()-30),YEAR(Tabla2[[#This Row],[FECHA CESE/BAJA]])=YEAR(TODAY())),MONTH(TODAY()-30)&amp;"-"&amp;YEAR(TODAY()),"Borrar")),"No aplica")</f>
        <v>No Aplica</v>
      </c>
      <c r="AC4412" t="str">
        <f ca="1">+IFERROR(IF(Tabla2[[#This Row],[FECHA INICIO DE LABORES EN OBRA]]="","No Aplica",IF(AND(MONTH(Tabla2[[#This Row],[FECHA INICIO DE LABORES EN OBRA]])=MONTH(TODAY()-30),YEAR(Tabla2[[#This Row],[FECHA INICIO DE LABORES EN OBRA]])=YEAR(TODAY())),MONTH(TODAY()-30)&amp;"-"&amp;YEAR(TODAY()),"No Aplica")),"No Aplica")</f>
        <v>No Aplica</v>
      </c>
    </row>
    <row r="4413" spans="1:29" x14ac:dyDescent="0.25">
      <c r="A4413" s="2"/>
      <c r="B4413" s="3"/>
      <c r="C4413" s="3"/>
      <c r="D4413" s="3"/>
      <c r="E4413" s="3"/>
      <c r="F4413" s="36"/>
      <c r="G4413" s="3"/>
      <c r="H4413" s="3"/>
      <c r="I4413" s="3"/>
      <c r="J4413" s="3"/>
      <c r="K4413" s="3"/>
      <c r="L4413" s="8"/>
      <c r="M4413" s="5"/>
      <c r="N4413" s="13"/>
      <c r="O4413" s="5"/>
      <c r="P4413" s="8"/>
      <c r="Q4413" s="9"/>
      <c r="R4413" s="9" t="str">
        <f>IFERROR(VLOOKUP(Tabla2[[#This Row],[CONTRATISTA PRNCIPAL]],Hoja1!$L$5:$M$9,2,FALSE),"CJV")</f>
        <v>CJV</v>
      </c>
      <c r="S4413" s="9" t="str">
        <f>IF(Tabla2[[#This Row],[EMPRESA]]=Tabla2[[#This Row],[CONTRATISTA PRNCIPAL]],"Principal","Secundaria")</f>
        <v>Principal</v>
      </c>
      <c r="T4413" s="10">
        <f>IFERROR(1/COUNTIF(Tabla2[CONTRATISTA PRNCIPAL],Tabla2[[#This Row],[CONTRATISTA PRNCIPAL]]),0)</f>
        <v>0</v>
      </c>
      <c r="U4413" s="33" t="str">
        <f ca="1">IF(((TODAY()-Tabla2[[#This Row],[FECHA NACIMIENTO]])/365)&lt;18,"Corregir", IF(((TODAY()-Tabla2[[#This Row],[FECHA NACIMIENTO]])/365)&gt;80, "Corregir",ROUNDDOWN(((TODAY()-Tabla2[[#This Row],[FECHA NACIMIENTO]])/365),0)))</f>
        <v>Corregir</v>
      </c>
      <c r="V441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13" s="34" t="str">
        <f ca="1">+IF(Tabla2[[#This Row],[Edad]]="Corregir","Corregir","Ok")</f>
        <v>Corregir</v>
      </c>
      <c r="X4413" s="10" t="str">
        <f>+IFERROR(VLOOKUP(Tabla2[[#This Row],[DISTRITO SEGÚN DNI]],Hoja1!$A$2:$B$55,2,FALSE),"No")</f>
        <v>No</v>
      </c>
      <c r="Y4413" s="10" t="str">
        <f>IF(OR(LOWER(Tabla2[[#This Row],[GENERO]])="masculino", LOWER(Tabla2[[#This Row],[GENERO]])="femenino"),"OK","Corregir")</f>
        <v>Corregir</v>
      </c>
      <c r="Z4413" s="10" t="str">
        <f>+IF(Tabla2[[#This Row],[Nro. DNI / CE]]="","Corregir",IF(LEN(Tabla2[[#This Row],[Nro. DNI / CE]])&gt;=8,"OK","Corregir"))</f>
        <v>Corregir</v>
      </c>
      <c r="AA4413" s="10">
        <f>COUNTIF(Tabla2[APELLIDOS Y NOMBRES],Tabla2[[#This Row],[APELLIDOS Y NOMBRES]])</f>
        <v>0</v>
      </c>
      <c r="AB4413" t="str">
        <f ca="1">+IFERROR(IF(Tabla2[[#This Row],[FECHA CESE/BAJA]]="","No Aplica",IF(AND(MONTH(Tabla2[[#This Row],[FECHA CESE/BAJA]])=MONTH(TODAY()-30),YEAR(Tabla2[[#This Row],[FECHA CESE/BAJA]])=YEAR(TODAY())),MONTH(TODAY()-30)&amp;"-"&amp;YEAR(TODAY()),"Borrar")),"No aplica")</f>
        <v>No Aplica</v>
      </c>
      <c r="AC4413" t="str">
        <f ca="1">+IFERROR(IF(Tabla2[[#This Row],[FECHA INICIO DE LABORES EN OBRA]]="","No Aplica",IF(AND(MONTH(Tabla2[[#This Row],[FECHA INICIO DE LABORES EN OBRA]])=MONTH(TODAY()-30),YEAR(Tabla2[[#This Row],[FECHA INICIO DE LABORES EN OBRA]])=YEAR(TODAY())),MONTH(TODAY()-30)&amp;"-"&amp;YEAR(TODAY()),"No Aplica")),"No Aplica")</f>
        <v>No Aplica</v>
      </c>
    </row>
    <row r="4414" spans="1:29" x14ac:dyDescent="0.25">
      <c r="A4414" s="2"/>
      <c r="B4414" s="3"/>
      <c r="C4414" s="3"/>
      <c r="D4414" s="3"/>
      <c r="E4414" s="3"/>
      <c r="F4414" s="36"/>
      <c r="G4414" s="3"/>
      <c r="H4414" s="3"/>
      <c r="I4414" s="3"/>
      <c r="J4414" s="3"/>
      <c r="K4414" s="3"/>
      <c r="L4414" s="8"/>
      <c r="M4414" s="5"/>
      <c r="N4414" s="13"/>
      <c r="O4414" s="5"/>
      <c r="P4414" s="8"/>
      <c r="Q4414" s="9"/>
      <c r="R4414" s="9" t="str">
        <f>IFERROR(VLOOKUP(Tabla2[[#This Row],[CONTRATISTA PRNCIPAL]],Hoja1!$L$5:$M$9,2,FALSE),"CJV")</f>
        <v>CJV</v>
      </c>
      <c r="S4414" s="9" t="str">
        <f>IF(Tabla2[[#This Row],[EMPRESA]]=Tabla2[[#This Row],[CONTRATISTA PRNCIPAL]],"Principal","Secundaria")</f>
        <v>Principal</v>
      </c>
      <c r="T4414" s="10">
        <f>IFERROR(1/COUNTIF(Tabla2[CONTRATISTA PRNCIPAL],Tabla2[[#This Row],[CONTRATISTA PRNCIPAL]]),0)</f>
        <v>0</v>
      </c>
      <c r="U4414" s="33" t="str">
        <f ca="1">IF(((TODAY()-Tabla2[[#This Row],[FECHA NACIMIENTO]])/365)&lt;18,"Corregir", IF(((TODAY()-Tabla2[[#This Row],[FECHA NACIMIENTO]])/365)&gt;80, "Corregir",ROUNDDOWN(((TODAY()-Tabla2[[#This Row],[FECHA NACIMIENTO]])/365),0)))</f>
        <v>Corregir</v>
      </c>
      <c r="V441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14" s="34" t="str">
        <f ca="1">+IF(Tabla2[[#This Row],[Edad]]="Corregir","Corregir","Ok")</f>
        <v>Corregir</v>
      </c>
      <c r="X4414" s="10" t="str">
        <f>+IFERROR(VLOOKUP(Tabla2[[#This Row],[DISTRITO SEGÚN DNI]],Hoja1!$A$2:$B$55,2,FALSE),"No")</f>
        <v>No</v>
      </c>
      <c r="Y4414" s="10" t="str">
        <f>IF(OR(LOWER(Tabla2[[#This Row],[GENERO]])="masculino", LOWER(Tabla2[[#This Row],[GENERO]])="femenino"),"OK","Corregir")</f>
        <v>Corregir</v>
      </c>
      <c r="Z4414" s="10" t="str">
        <f>+IF(Tabla2[[#This Row],[Nro. DNI / CE]]="","Corregir",IF(LEN(Tabla2[[#This Row],[Nro. DNI / CE]])&gt;=8,"OK","Corregir"))</f>
        <v>Corregir</v>
      </c>
      <c r="AA4414" s="10">
        <f>COUNTIF(Tabla2[APELLIDOS Y NOMBRES],Tabla2[[#This Row],[APELLIDOS Y NOMBRES]])</f>
        <v>0</v>
      </c>
      <c r="AB4414" t="str">
        <f ca="1">+IFERROR(IF(Tabla2[[#This Row],[FECHA CESE/BAJA]]="","No Aplica",IF(AND(MONTH(Tabla2[[#This Row],[FECHA CESE/BAJA]])=MONTH(TODAY()-30),YEAR(Tabla2[[#This Row],[FECHA CESE/BAJA]])=YEAR(TODAY())),MONTH(TODAY()-30)&amp;"-"&amp;YEAR(TODAY()),"Borrar")),"No aplica")</f>
        <v>No Aplica</v>
      </c>
      <c r="AC4414" t="str">
        <f ca="1">+IFERROR(IF(Tabla2[[#This Row],[FECHA INICIO DE LABORES EN OBRA]]="","No Aplica",IF(AND(MONTH(Tabla2[[#This Row],[FECHA INICIO DE LABORES EN OBRA]])=MONTH(TODAY()-30),YEAR(Tabla2[[#This Row],[FECHA INICIO DE LABORES EN OBRA]])=YEAR(TODAY())),MONTH(TODAY()-30)&amp;"-"&amp;YEAR(TODAY()),"No Aplica")),"No Aplica")</f>
        <v>No Aplica</v>
      </c>
    </row>
    <row r="4415" spans="1:29" x14ac:dyDescent="0.25">
      <c r="A4415" s="2"/>
      <c r="B4415" s="3"/>
      <c r="C4415" s="3"/>
      <c r="D4415" s="3"/>
      <c r="E4415" s="3"/>
      <c r="F4415" s="36"/>
      <c r="G4415" s="3"/>
      <c r="H4415" s="3"/>
      <c r="I4415" s="3"/>
      <c r="J4415" s="3"/>
      <c r="K4415" s="3"/>
      <c r="L4415" s="8"/>
      <c r="M4415" s="5"/>
      <c r="N4415" s="13"/>
      <c r="O4415" s="5"/>
      <c r="P4415" s="8"/>
      <c r="Q4415" s="9"/>
      <c r="R4415" s="9" t="str">
        <f>IFERROR(VLOOKUP(Tabla2[[#This Row],[CONTRATISTA PRNCIPAL]],Hoja1!$L$5:$M$9,2,FALSE),"CJV")</f>
        <v>CJV</v>
      </c>
      <c r="S4415" s="9" t="str">
        <f>IF(Tabla2[[#This Row],[EMPRESA]]=Tabla2[[#This Row],[CONTRATISTA PRNCIPAL]],"Principal","Secundaria")</f>
        <v>Principal</v>
      </c>
      <c r="T4415" s="10">
        <f>IFERROR(1/COUNTIF(Tabla2[CONTRATISTA PRNCIPAL],Tabla2[[#This Row],[CONTRATISTA PRNCIPAL]]),0)</f>
        <v>0</v>
      </c>
      <c r="U4415" s="33" t="str">
        <f ca="1">IF(((TODAY()-Tabla2[[#This Row],[FECHA NACIMIENTO]])/365)&lt;18,"Corregir", IF(((TODAY()-Tabla2[[#This Row],[FECHA NACIMIENTO]])/365)&gt;80, "Corregir",ROUNDDOWN(((TODAY()-Tabla2[[#This Row],[FECHA NACIMIENTO]])/365),0)))</f>
        <v>Corregir</v>
      </c>
      <c r="V441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15" s="34" t="str">
        <f ca="1">+IF(Tabla2[[#This Row],[Edad]]="Corregir","Corregir","Ok")</f>
        <v>Corregir</v>
      </c>
      <c r="X4415" s="10" t="str">
        <f>+IFERROR(VLOOKUP(Tabla2[[#This Row],[DISTRITO SEGÚN DNI]],Hoja1!$A$2:$B$55,2,FALSE),"No")</f>
        <v>No</v>
      </c>
      <c r="Y4415" s="10" t="str">
        <f>IF(OR(LOWER(Tabla2[[#This Row],[GENERO]])="masculino", LOWER(Tabla2[[#This Row],[GENERO]])="femenino"),"OK","Corregir")</f>
        <v>Corregir</v>
      </c>
      <c r="Z4415" s="10" t="str">
        <f>+IF(Tabla2[[#This Row],[Nro. DNI / CE]]="","Corregir",IF(LEN(Tabla2[[#This Row],[Nro. DNI / CE]])&gt;=8,"OK","Corregir"))</f>
        <v>Corregir</v>
      </c>
      <c r="AA4415" s="10">
        <f>COUNTIF(Tabla2[APELLIDOS Y NOMBRES],Tabla2[[#This Row],[APELLIDOS Y NOMBRES]])</f>
        <v>0</v>
      </c>
      <c r="AB4415" t="str">
        <f ca="1">+IFERROR(IF(Tabla2[[#This Row],[FECHA CESE/BAJA]]="","No Aplica",IF(AND(MONTH(Tabla2[[#This Row],[FECHA CESE/BAJA]])=MONTH(TODAY()-30),YEAR(Tabla2[[#This Row],[FECHA CESE/BAJA]])=YEAR(TODAY())),MONTH(TODAY()-30)&amp;"-"&amp;YEAR(TODAY()),"Borrar")),"No aplica")</f>
        <v>No Aplica</v>
      </c>
      <c r="AC4415" t="str">
        <f ca="1">+IFERROR(IF(Tabla2[[#This Row],[FECHA INICIO DE LABORES EN OBRA]]="","No Aplica",IF(AND(MONTH(Tabla2[[#This Row],[FECHA INICIO DE LABORES EN OBRA]])=MONTH(TODAY()-30),YEAR(Tabla2[[#This Row],[FECHA INICIO DE LABORES EN OBRA]])=YEAR(TODAY())),MONTH(TODAY()-30)&amp;"-"&amp;YEAR(TODAY()),"No Aplica")),"No Aplica")</f>
        <v>No Aplica</v>
      </c>
    </row>
    <row r="4416" spans="1:29" x14ac:dyDescent="0.25">
      <c r="A4416" s="2"/>
      <c r="B4416" s="3"/>
      <c r="C4416" s="3"/>
      <c r="D4416" s="3"/>
      <c r="E4416" s="3"/>
      <c r="F4416" s="36"/>
      <c r="G4416" s="3"/>
      <c r="H4416" s="3"/>
      <c r="I4416" s="3"/>
      <c r="J4416" s="3"/>
      <c r="K4416" s="3"/>
      <c r="L4416" s="8"/>
      <c r="M4416" s="5"/>
      <c r="N4416" s="13"/>
      <c r="O4416" s="5"/>
      <c r="P4416" s="8"/>
      <c r="Q4416" s="9"/>
      <c r="R4416" s="9" t="str">
        <f>IFERROR(VLOOKUP(Tabla2[[#This Row],[CONTRATISTA PRNCIPAL]],Hoja1!$L$5:$M$9,2,FALSE),"CJV")</f>
        <v>CJV</v>
      </c>
      <c r="S4416" s="9" t="str">
        <f>IF(Tabla2[[#This Row],[EMPRESA]]=Tabla2[[#This Row],[CONTRATISTA PRNCIPAL]],"Principal","Secundaria")</f>
        <v>Principal</v>
      </c>
      <c r="T4416" s="10">
        <f>IFERROR(1/COUNTIF(Tabla2[CONTRATISTA PRNCIPAL],Tabla2[[#This Row],[CONTRATISTA PRNCIPAL]]),0)</f>
        <v>0</v>
      </c>
      <c r="U4416" s="33" t="str">
        <f ca="1">IF(((TODAY()-Tabla2[[#This Row],[FECHA NACIMIENTO]])/365)&lt;18,"Corregir", IF(((TODAY()-Tabla2[[#This Row],[FECHA NACIMIENTO]])/365)&gt;80, "Corregir",ROUNDDOWN(((TODAY()-Tabla2[[#This Row],[FECHA NACIMIENTO]])/365),0)))</f>
        <v>Corregir</v>
      </c>
      <c r="V441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16" s="34" t="str">
        <f ca="1">+IF(Tabla2[[#This Row],[Edad]]="Corregir","Corregir","Ok")</f>
        <v>Corregir</v>
      </c>
      <c r="X4416" s="10" t="str">
        <f>+IFERROR(VLOOKUP(Tabla2[[#This Row],[DISTRITO SEGÚN DNI]],Hoja1!$A$2:$B$55,2,FALSE),"No")</f>
        <v>No</v>
      </c>
      <c r="Y4416" s="10" t="str">
        <f>IF(OR(LOWER(Tabla2[[#This Row],[GENERO]])="masculino", LOWER(Tabla2[[#This Row],[GENERO]])="femenino"),"OK","Corregir")</f>
        <v>Corregir</v>
      </c>
      <c r="Z4416" s="10" t="str">
        <f>+IF(Tabla2[[#This Row],[Nro. DNI / CE]]="","Corregir",IF(LEN(Tabla2[[#This Row],[Nro. DNI / CE]])&gt;=8,"OK","Corregir"))</f>
        <v>Corregir</v>
      </c>
      <c r="AA4416" s="10">
        <f>COUNTIF(Tabla2[APELLIDOS Y NOMBRES],Tabla2[[#This Row],[APELLIDOS Y NOMBRES]])</f>
        <v>0</v>
      </c>
      <c r="AB4416" t="str">
        <f ca="1">+IFERROR(IF(Tabla2[[#This Row],[FECHA CESE/BAJA]]="","No Aplica",IF(AND(MONTH(Tabla2[[#This Row],[FECHA CESE/BAJA]])=MONTH(TODAY()-30),YEAR(Tabla2[[#This Row],[FECHA CESE/BAJA]])=YEAR(TODAY())),MONTH(TODAY()-30)&amp;"-"&amp;YEAR(TODAY()),"Borrar")),"No aplica")</f>
        <v>No Aplica</v>
      </c>
      <c r="AC4416" t="str">
        <f ca="1">+IFERROR(IF(Tabla2[[#This Row],[FECHA INICIO DE LABORES EN OBRA]]="","No Aplica",IF(AND(MONTH(Tabla2[[#This Row],[FECHA INICIO DE LABORES EN OBRA]])=MONTH(TODAY()-30),YEAR(Tabla2[[#This Row],[FECHA INICIO DE LABORES EN OBRA]])=YEAR(TODAY())),MONTH(TODAY()-30)&amp;"-"&amp;YEAR(TODAY()),"No Aplica")),"No Aplica")</f>
        <v>No Aplica</v>
      </c>
    </row>
    <row r="4417" spans="1:29" x14ac:dyDescent="0.25">
      <c r="A4417" s="2"/>
      <c r="B4417" s="3"/>
      <c r="C4417" s="3"/>
      <c r="D4417" s="3"/>
      <c r="E4417" s="3"/>
      <c r="F4417" s="36"/>
      <c r="G4417" s="3"/>
      <c r="H4417" s="3"/>
      <c r="I4417" s="3"/>
      <c r="J4417" s="3"/>
      <c r="K4417" s="3"/>
      <c r="L4417" s="8"/>
      <c r="M4417" s="5"/>
      <c r="N4417" s="13"/>
      <c r="O4417" s="5"/>
      <c r="P4417" s="8"/>
      <c r="Q4417" s="9"/>
      <c r="R4417" s="9" t="str">
        <f>IFERROR(VLOOKUP(Tabla2[[#This Row],[CONTRATISTA PRNCIPAL]],Hoja1!$L$5:$M$9,2,FALSE),"CJV")</f>
        <v>CJV</v>
      </c>
      <c r="S4417" s="9" t="str">
        <f>IF(Tabla2[[#This Row],[EMPRESA]]=Tabla2[[#This Row],[CONTRATISTA PRNCIPAL]],"Principal","Secundaria")</f>
        <v>Principal</v>
      </c>
      <c r="T4417" s="10">
        <f>IFERROR(1/COUNTIF(Tabla2[CONTRATISTA PRNCIPAL],Tabla2[[#This Row],[CONTRATISTA PRNCIPAL]]),0)</f>
        <v>0</v>
      </c>
      <c r="U4417" s="33" t="str">
        <f ca="1">IF(((TODAY()-Tabla2[[#This Row],[FECHA NACIMIENTO]])/365)&lt;18,"Corregir", IF(((TODAY()-Tabla2[[#This Row],[FECHA NACIMIENTO]])/365)&gt;80, "Corregir",ROUNDDOWN(((TODAY()-Tabla2[[#This Row],[FECHA NACIMIENTO]])/365),0)))</f>
        <v>Corregir</v>
      </c>
      <c r="V441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17" s="34" t="str">
        <f ca="1">+IF(Tabla2[[#This Row],[Edad]]="Corregir","Corregir","Ok")</f>
        <v>Corregir</v>
      </c>
      <c r="X4417" s="10" t="str">
        <f>+IFERROR(VLOOKUP(Tabla2[[#This Row],[DISTRITO SEGÚN DNI]],Hoja1!$A$2:$B$55,2,FALSE),"No")</f>
        <v>No</v>
      </c>
      <c r="Y4417" s="10" t="str">
        <f>IF(OR(LOWER(Tabla2[[#This Row],[GENERO]])="masculino", LOWER(Tabla2[[#This Row],[GENERO]])="femenino"),"OK","Corregir")</f>
        <v>Corregir</v>
      </c>
      <c r="Z4417" s="10" t="str">
        <f>+IF(Tabla2[[#This Row],[Nro. DNI / CE]]="","Corregir",IF(LEN(Tabla2[[#This Row],[Nro. DNI / CE]])&gt;=8,"OK","Corregir"))</f>
        <v>Corregir</v>
      </c>
      <c r="AA4417" s="10">
        <f>COUNTIF(Tabla2[APELLIDOS Y NOMBRES],Tabla2[[#This Row],[APELLIDOS Y NOMBRES]])</f>
        <v>0</v>
      </c>
      <c r="AB4417" t="str">
        <f ca="1">+IFERROR(IF(Tabla2[[#This Row],[FECHA CESE/BAJA]]="","No Aplica",IF(AND(MONTH(Tabla2[[#This Row],[FECHA CESE/BAJA]])=MONTH(TODAY()-30),YEAR(Tabla2[[#This Row],[FECHA CESE/BAJA]])=YEAR(TODAY())),MONTH(TODAY()-30)&amp;"-"&amp;YEAR(TODAY()),"Borrar")),"No aplica")</f>
        <v>No Aplica</v>
      </c>
      <c r="AC4417" t="str">
        <f ca="1">+IFERROR(IF(Tabla2[[#This Row],[FECHA INICIO DE LABORES EN OBRA]]="","No Aplica",IF(AND(MONTH(Tabla2[[#This Row],[FECHA INICIO DE LABORES EN OBRA]])=MONTH(TODAY()-30),YEAR(Tabla2[[#This Row],[FECHA INICIO DE LABORES EN OBRA]])=YEAR(TODAY())),MONTH(TODAY()-30)&amp;"-"&amp;YEAR(TODAY()),"No Aplica")),"No Aplica")</f>
        <v>No Aplica</v>
      </c>
    </row>
    <row r="4418" spans="1:29" x14ac:dyDescent="0.25">
      <c r="A4418" s="2"/>
      <c r="B4418" s="3"/>
      <c r="C4418" s="3"/>
      <c r="D4418" s="3"/>
      <c r="E4418" s="3"/>
      <c r="F4418" s="36"/>
      <c r="G4418" s="3"/>
      <c r="H4418" s="3"/>
      <c r="I4418" s="3"/>
      <c r="J4418" s="3"/>
      <c r="K4418" s="3"/>
      <c r="L4418" s="8"/>
      <c r="M4418" s="5"/>
      <c r="N4418" s="13"/>
      <c r="O4418" s="5"/>
      <c r="P4418" s="8"/>
      <c r="Q4418" s="9"/>
      <c r="R4418" s="9" t="str">
        <f>IFERROR(VLOOKUP(Tabla2[[#This Row],[CONTRATISTA PRNCIPAL]],Hoja1!$L$5:$M$9,2,FALSE),"CJV")</f>
        <v>CJV</v>
      </c>
      <c r="S4418" s="9" t="str">
        <f>IF(Tabla2[[#This Row],[EMPRESA]]=Tabla2[[#This Row],[CONTRATISTA PRNCIPAL]],"Principal","Secundaria")</f>
        <v>Principal</v>
      </c>
      <c r="T4418" s="10">
        <f>IFERROR(1/COUNTIF(Tabla2[CONTRATISTA PRNCIPAL],Tabla2[[#This Row],[CONTRATISTA PRNCIPAL]]),0)</f>
        <v>0</v>
      </c>
      <c r="U4418" s="33" t="str">
        <f ca="1">IF(((TODAY()-Tabla2[[#This Row],[FECHA NACIMIENTO]])/365)&lt;18,"Corregir", IF(((TODAY()-Tabla2[[#This Row],[FECHA NACIMIENTO]])/365)&gt;80, "Corregir",ROUNDDOWN(((TODAY()-Tabla2[[#This Row],[FECHA NACIMIENTO]])/365),0)))</f>
        <v>Corregir</v>
      </c>
      <c r="V441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18" s="34" t="str">
        <f ca="1">+IF(Tabla2[[#This Row],[Edad]]="Corregir","Corregir","Ok")</f>
        <v>Corregir</v>
      </c>
      <c r="X4418" s="10" t="str">
        <f>+IFERROR(VLOOKUP(Tabla2[[#This Row],[DISTRITO SEGÚN DNI]],Hoja1!$A$2:$B$55,2,FALSE),"No")</f>
        <v>No</v>
      </c>
      <c r="Y4418" s="10" t="str">
        <f>IF(OR(LOWER(Tabla2[[#This Row],[GENERO]])="masculino", LOWER(Tabla2[[#This Row],[GENERO]])="femenino"),"OK","Corregir")</f>
        <v>Corregir</v>
      </c>
      <c r="Z4418" s="10" t="str">
        <f>+IF(Tabla2[[#This Row],[Nro. DNI / CE]]="","Corregir",IF(LEN(Tabla2[[#This Row],[Nro. DNI / CE]])&gt;=8,"OK","Corregir"))</f>
        <v>Corregir</v>
      </c>
      <c r="AA4418" s="10">
        <f>COUNTIF(Tabla2[APELLIDOS Y NOMBRES],Tabla2[[#This Row],[APELLIDOS Y NOMBRES]])</f>
        <v>0</v>
      </c>
      <c r="AB4418" t="str">
        <f ca="1">+IFERROR(IF(Tabla2[[#This Row],[FECHA CESE/BAJA]]="","No Aplica",IF(AND(MONTH(Tabla2[[#This Row],[FECHA CESE/BAJA]])=MONTH(TODAY()-30),YEAR(Tabla2[[#This Row],[FECHA CESE/BAJA]])=YEAR(TODAY())),MONTH(TODAY()-30)&amp;"-"&amp;YEAR(TODAY()),"Borrar")),"No aplica")</f>
        <v>No Aplica</v>
      </c>
      <c r="AC4418" t="str">
        <f ca="1">+IFERROR(IF(Tabla2[[#This Row],[FECHA INICIO DE LABORES EN OBRA]]="","No Aplica",IF(AND(MONTH(Tabla2[[#This Row],[FECHA INICIO DE LABORES EN OBRA]])=MONTH(TODAY()-30),YEAR(Tabla2[[#This Row],[FECHA INICIO DE LABORES EN OBRA]])=YEAR(TODAY())),MONTH(TODAY()-30)&amp;"-"&amp;YEAR(TODAY()),"No Aplica")),"No Aplica")</f>
        <v>No Aplica</v>
      </c>
    </row>
    <row r="4419" spans="1:29" x14ac:dyDescent="0.25">
      <c r="A4419" s="2"/>
      <c r="B4419" s="3"/>
      <c r="C4419" s="3"/>
      <c r="D4419" s="3"/>
      <c r="E4419" s="3"/>
      <c r="F4419" s="36"/>
      <c r="G4419" s="3"/>
      <c r="H4419" s="3"/>
      <c r="I4419" s="3"/>
      <c r="J4419" s="3"/>
      <c r="K4419" s="3"/>
      <c r="L4419" s="8"/>
      <c r="M4419" s="5"/>
      <c r="N4419" s="13"/>
      <c r="O4419" s="5"/>
      <c r="P4419" s="8"/>
      <c r="Q4419" s="9"/>
      <c r="R4419" s="9" t="str">
        <f>IFERROR(VLOOKUP(Tabla2[[#This Row],[CONTRATISTA PRNCIPAL]],Hoja1!$L$5:$M$9,2,FALSE),"CJV")</f>
        <v>CJV</v>
      </c>
      <c r="S4419" s="9" t="str">
        <f>IF(Tabla2[[#This Row],[EMPRESA]]=Tabla2[[#This Row],[CONTRATISTA PRNCIPAL]],"Principal","Secundaria")</f>
        <v>Principal</v>
      </c>
      <c r="T4419" s="10">
        <f>IFERROR(1/COUNTIF(Tabla2[CONTRATISTA PRNCIPAL],Tabla2[[#This Row],[CONTRATISTA PRNCIPAL]]),0)</f>
        <v>0</v>
      </c>
      <c r="U4419" s="33" t="str">
        <f ca="1">IF(((TODAY()-Tabla2[[#This Row],[FECHA NACIMIENTO]])/365)&lt;18,"Corregir", IF(((TODAY()-Tabla2[[#This Row],[FECHA NACIMIENTO]])/365)&gt;80, "Corregir",ROUNDDOWN(((TODAY()-Tabla2[[#This Row],[FECHA NACIMIENTO]])/365),0)))</f>
        <v>Corregir</v>
      </c>
      <c r="V441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19" s="34" t="str">
        <f ca="1">+IF(Tabla2[[#This Row],[Edad]]="Corregir","Corregir","Ok")</f>
        <v>Corregir</v>
      </c>
      <c r="X4419" s="10" t="str">
        <f>+IFERROR(VLOOKUP(Tabla2[[#This Row],[DISTRITO SEGÚN DNI]],Hoja1!$A$2:$B$55,2,FALSE),"No")</f>
        <v>No</v>
      </c>
      <c r="Y4419" s="10" t="str">
        <f>IF(OR(LOWER(Tabla2[[#This Row],[GENERO]])="masculino", LOWER(Tabla2[[#This Row],[GENERO]])="femenino"),"OK","Corregir")</f>
        <v>Corregir</v>
      </c>
      <c r="Z4419" s="10" t="str">
        <f>+IF(Tabla2[[#This Row],[Nro. DNI / CE]]="","Corregir",IF(LEN(Tabla2[[#This Row],[Nro. DNI / CE]])&gt;=8,"OK","Corregir"))</f>
        <v>Corregir</v>
      </c>
      <c r="AA4419" s="10">
        <f>COUNTIF(Tabla2[APELLIDOS Y NOMBRES],Tabla2[[#This Row],[APELLIDOS Y NOMBRES]])</f>
        <v>0</v>
      </c>
      <c r="AB4419" t="str">
        <f ca="1">+IFERROR(IF(Tabla2[[#This Row],[FECHA CESE/BAJA]]="","No Aplica",IF(AND(MONTH(Tabla2[[#This Row],[FECHA CESE/BAJA]])=MONTH(TODAY()-30),YEAR(Tabla2[[#This Row],[FECHA CESE/BAJA]])=YEAR(TODAY())),MONTH(TODAY()-30)&amp;"-"&amp;YEAR(TODAY()),"Borrar")),"No aplica")</f>
        <v>No Aplica</v>
      </c>
      <c r="AC4419" t="str">
        <f ca="1">+IFERROR(IF(Tabla2[[#This Row],[FECHA INICIO DE LABORES EN OBRA]]="","No Aplica",IF(AND(MONTH(Tabla2[[#This Row],[FECHA INICIO DE LABORES EN OBRA]])=MONTH(TODAY()-30),YEAR(Tabla2[[#This Row],[FECHA INICIO DE LABORES EN OBRA]])=YEAR(TODAY())),MONTH(TODAY()-30)&amp;"-"&amp;YEAR(TODAY()),"No Aplica")),"No Aplica")</f>
        <v>No Aplica</v>
      </c>
    </row>
    <row r="4420" spans="1:29" x14ac:dyDescent="0.25">
      <c r="A4420" s="2"/>
      <c r="B4420" s="3"/>
      <c r="C4420" s="3"/>
      <c r="D4420" s="3"/>
      <c r="E4420" s="3"/>
      <c r="F4420" s="36"/>
      <c r="G4420" s="3"/>
      <c r="H4420" s="3"/>
      <c r="I4420" s="3"/>
      <c r="J4420" s="3"/>
      <c r="K4420" s="3"/>
      <c r="L4420" s="8"/>
      <c r="M4420" s="5"/>
      <c r="N4420" s="13"/>
      <c r="O4420" s="5"/>
      <c r="P4420" s="8"/>
      <c r="Q4420" s="9"/>
      <c r="R4420" s="9" t="str">
        <f>IFERROR(VLOOKUP(Tabla2[[#This Row],[CONTRATISTA PRNCIPAL]],Hoja1!$L$5:$M$9,2,FALSE),"CJV")</f>
        <v>CJV</v>
      </c>
      <c r="S4420" s="9" t="str">
        <f>IF(Tabla2[[#This Row],[EMPRESA]]=Tabla2[[#This Row],[CONTRATISTA PRNCIPAL]],"Principal","Secundaria")</f>
        <v>Principal</v>
      </c>
      <c r="T4420" s="10">
        <f>IFERROR(1/COUNTIF(Tabla2[CONTRATISTA PRNCIPAL],Tabla2[[#This Row],[CONTRATISTA PRNCIPAL]]),0)</f>
        <v>0</v>
      </c>
      <c r="U4420" s="33" t="str">
        <f ca="1">IF(((TODAY()-Tabla2[[#This Row],[FECHA NACIMIENTO]])/365)&lt;18,"Corregir", IF(((TODAY()-Tabla2[[#This Row],[FECHA NACIMIENTO]])/365)&gt;80, "Corregir",ROUNDDOWN(((TODAY()-Tabla2[[#This Row],[FECHA NACIMIENTO]])/365),0)))</f>
        <v>Corregir</v>
      </c>
      <c r="V442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20" s="34" t="str">
        <f ca="1">+IF(Tabla2[[#This Row],[Edad]]="Corregir","Corregir","Ok")</f>
        <v>Corregir</v>
      </c>
      <c r="X4420" s="10" t="str">
        <f>+IFERROR(VLOOKUP(Tabla2[[#This Row],[DISTRITO SEGÚN DNI]],Hoja1!$A$2:$B$55,2,FALSE),"No")</f>
        <v>No</v>
      </c>
      <c r="Y4420" s="10" t="str">
        <f>IF(OR(LOWER(Tabla2[[#This Row],[GENERO]])="masculino", LOWER(Tabla2[[#This Row],[GENERO]])="femenino"),"OK","Corregir")</f>
        <v>Corregir</v>
      </c>
      <c r="Z4420" s="10" t="str">
        <f>+IF(Tabla2[[#This Row],[Nro. DNI / CE]]="","Corregir",IF(LEN(Tabla2[[#This Row],[Nro. DNI / CE]])&gt;=8,"OK","Corregir"))</f>
        <v>Corregir</v>
      </c>
      <c r="AA4420" s="10">
        <f>COUNTIF(Tabla2[APELLIDOS Y NOMBRES],Tabla2[[#This Row],[APELLIDOS Y NOMBRES]])</f>
        <v>0</v>
      </c>
      <c r="AB4420" t="str">
        <f ca="1">+IFERROR(IF(Tabla2[[#This Row],[FECHA CESE/BAJA]]="","No Aplica",IF(AND(MONTH(Tabla2[[#This Row],[FECHA CESE/BAJA]])=MONTH(TODAY()-30),YEAR(Tabla2[[#This Row],[FECHA CESE/BAJA]])=YEAR(TODAY())),MONTH(TODAY()-30)&amp;"-"&amp;YEAR(TODAY()),"Borrar")),"No aplica")</f>
        <v>No Aplica</v>
      </c>
      <c r="AC4420" t="str">
        <f ca="1">+IFERROR(IF(Tabla2[[#This Row],[FECHA INICIO DE LABORES EN OBRA]]="","No Aplica",IF(AND(MONTH(Tabla2[[#This Row],[FECHA INICIO DE LABORES EN OBRA]])=MONTH(TODAY()-30),YEAR(Tabla2[[#This Row],[FECHA INICIO DE LABORES EN OBRA]])=YEAR(TODAY())),MONTH(TODAY()-30)&amp;"-"&amp;YEAR(TODAY()),"No Aplica")),"No Aplica")</f>
        <v>No Aplica</v>
      </c>
    </row>
    <row r="4421" spans="1:29" x14ac:dyDescent="0.25">
      <c r="A4421" s="2"/>
      <c r="B4421" s="3"/>
      <c r="C4421" s="3"/>
      <c r="D4421" s="3"/>
      <c r="E4421" s="3"/>
      <c r="F4421" s="36"/>
      <c r="G4421" s="3"/>
      <c r="H4421" s="3"/>
      <c r="I4421" s="3"/>
      <c r="J4421" s="3"/>
      <c r="K4421" s="3"/>
      <c r="L4421" s="8"/>
      <c r="M4421" s="5"/>
      <c r="N4421" s="13"/>
      <c r="O4421" s="5"/>
      <c r="P4421" s="8"/>
      <c r="Q4421" s="9"/>
      <c r="R4421" s="9" t="str">
        <f>IFERROR(VLOOKUP(Tabla2[[#This Row],[CONTRATISTA PRNCIPAL]],Hoja1!$L$5:$M$9,2,FALSE),"CJV")</f>
        <v>CJV</v>
      </c>
      <c r="S4421" s="9" t="str">
        <f>IF(Tabla2[[#This Row],[EMPRESA]]=Tabla2[[#This Row],[CONTRATISTA PRNCIPAL]],"Principal","Secundaria")</f>
        <v>Principal</v>
      </c>
      <c r="T4421" s="10">
        <f>IFERROR(1/COUNTIF(Tabla2[CONTRATISTA PRNCIPAL],Tabla2[[#This Row],[CONTRATISTA PRNCIPAL]]),0)</f>
        <v>0</v>
      </c>
      <c r="U4421" s="33" t="str">
        <f ca="1">IF(((TODAY()-Tabla2[[#This Row],[FECHA NACIMIENTO]])/365)&lt;18,"Corregir", IF(((TODAY()-Tabla2[[#This Row],[FECHA NACIMIENTO]])/365)&gt;80, "Corregir",ROUNDDOWN(((TODAY()-Tabla2[[#This Row],[FECHA NACIMIENTO]])/365),0)))</f>
        <v>Corregir</v>
      </c>
      <c r="V442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21" s="34" t="str">
        <f ca="1">+IF(Tabla2[[#This Row],[Edad]]="Corregir","Corregir","Ok")</f>
        <v>Corregir</v>
      </c>
      <c r="X4421" s="10" t="str">
        <f>+IFERROR(VLOOKUP(Tabla2[[#This Row],[DISTRITO SEGÚN DNI]],Hoja1!$A$2:$B$55,2,FALSE),"No")</f>
        <v>No</v>
      </c>
      <c r="Y4421" s="10" t="str">
        <f>IF(OR(LOWER(Tabla2[[#This Row],[GENERO]])="masculino", LOWER(Tabla2[[#This Row],[GENERO]])="femenino"),"OK","Corregir")</f>
        <v>Corregir</v>
      </c>
      <c r="Z4421" s="10" t="str">
        <f>+IF(Tabla2[[#This Row],[Nro. DNI / CE]]="","Corregir",IF(LEN(Tabla2[[#This Row],[Nro. DNI / CE]])&gt;=8,"OK","Corregir"))</f>
        <v>Corregir</v>
      </c>
      <c r="AA4421" s="10">
        <f>COUNTIF(Tabla2[APELLIDOS Y NOMBRES],Tabla2[[#This Row],[APELLIDOS Y NOMBRES]])</f>
        <v>0</v>
      </c>
      <c r="AB4421" t="str">
        <f ca="1">+IFERROR(IF(Tabla2[[#This Row],[FECHA CESE/BAJA]]="","No Aplica",IF(AND(MONTH(Tabla2[[#This Row],[FECHA CESE/BAJA]])=MONTH(TODAY()-30),YEAR(Tabla2[[#This Row],[FECHA CESE/BAJA]])=YEAR(TODAY())),MONTH(TODAY()-30)&amp;"-"&amp;YEAR(TODAY()),"Borrar")),"No aplica")</f>
        <v>No Aplica</v>
      </c>
      <c r="AC4421" t="str">
        <f ca="1">+IFERROR(IF(Tabla2[[#This Row],[FECHA INICIO DE LABORES EN OBRA]]="","No Aplica",IF(AND(MONTH(Tabla2[[#This Row],[FECHA INICIO DE LABORES EN OBRA]])=MONTH(TODAY()-30),YEAR(Tabla2[[#This Row],[FECHA INICIO DE LABORES EN OBRA]])=YEAR(TODAY())),MONTH(TODAY()-30)&amp;"-"&amp;YEAR(TODAY()),"No Aplica")),"No Aplica")</f>
        <v>No Aplica</v>
      </c>
    </row>
    <row r="4422" spans="1:29" x14ac:dyDescent="0.25">
      <c r="A4422" s="2"/>
      <c r="B4422" s="3"/>
      <c r="C4422" s="3"/>
      <c r="D4422" s="3"/>
      <c r="E4422" s="3"/>
      <c r="F4422" s="36"/>
      <c r="G4422" s="3"/>
      <c r="H4422" s="3"/>
      <c r="I4422" s="3"/>
      <c r="J4422" s="3"/>
      <c r="K4422" s="3"/>
      <c r="L4422" s="8"/>
      <c r="M4422" s="5"/>
      <c r="N4422" s="13"/>
      <c r="O4422" s="5"/>
      <c r="P4422" s="8"/>
      <c r="Q4422" s="9"/>
      <c r="R4422" s="9" t="str">
        <f>IFERROR(VLOOKUP(Tabla2[[#This Row],[CONTRATISTA PRNCIPAL]],Hoja1!$L$5:$M$9,2,FALSE),"CJV")</f>
        <v>CJV</v>
      </c>
      <c r="S4422" s="9" t="str">
        <f>IF(Tabla2[[#This Row],[EMPRESA]]=Tabla2[[#This Row],[CONTRATISTA PRNCIPAL]],"Principal","Secundaria")</f>
        <v>Principal</v>
      </c>
      <c r="T4422" s="10">
        <f>IFERROR(1/COUNTIF(Tabla2[CONTRATISTA PRNCIPAL],Tabla2[[#This Row],[CONTRATISTA PRNCIPAL]]),0)</f>
        <v>0</v>
      </c>
      <c r="U4422" s="33" t="str">
        <f ca="1">IF(((TODAY()-Tabla2[[#This Row],[FECHA NACIMIENTO]])/365)&lt;18,"Corregir", IF(((TODAY()-Tabla2[[#This Row],[FECHA NACIMIENTO]])/365)&gt;80, "Corregir",ROUNDDOWN(((TODAY()-Tabla2[[#This Row],[FECHA NACIMIENTO]])/365),0)))</f>
        <v>Corregir</v>
      </c>
      <c r="V442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22" s="34" t="str">
        <f ca="1">+IF(Tabla2[[#This Row],[Edad]]="Corregir","Corregir","Ok")</f>
        <v>Corregir</v>
      </c>
      <c r="X4422" s="10" t="str">
        <f>+IFERROR(VLOOKUP(Tabla2[[#This Row],[DISTRITO SEGÚN DNI]],Hoja1!$A$2:$B$55,2,FALSE),"No")</f>
        <v>No</v>
      </c>
      <c r="Y4422" s="10" t="str">
        <f>IF(OR(LOWER(Tabla2[[#This Row],[GENERO]])="masculino", LOWER(Tabla2[[#This Row],[GENERO]])="femenino"),"OK","Corregir")</f>
        <v>Corregir</v>
      </c>
      <c r="Z4422" s="10" t="str">
        <f>+IF(Tabla2[[#This Row],[Nro. DNI / CE]]="","Corregir",IF(LEN(Tabla2[[#This Row],[Nro. DNI / CE]])&gt;=8,"OK","Corregir"))</f>
        <v>Corregir</v>
      </c>
      <c r="AA4422" s="10">
        <f>COUNTIF(Tabla2[APELLIDOS Y NOMBRES],Tabla2[[#This Row],[APELLIDOS Y NOMBRES]])</f>
        <v>0</v>
      </c>
      <c r="AB4422" t="str">
        <f ca="1">+IFERROR(IF(Tabla2[[#This Row],[FECHA CESE/BAJA]]="","No Aplica",IF(AND(MONTH(Tabla2[[#This Row],[FECHA CESE/BAJA]])=MONTH(TODAY()-30),YEAR(Tabla2[[#This Row],[FECHA CESE/BAJA]])=YEAR(TODAY())),MONTH(TODAY()-30)&amp;"-"&amp;YEAR(TODAY()),"Borrar")),"No aplica")</f>
        <v>No Aplica</v>
      </c>
      <c r="AC4422" t="str">
        <f ca="1">+IFERROR(IF(Tabla2[[#This Row],[FECHA INICIO DE LABORES EN OBRA]]="","No Aplica",IF(AND(MONTH(Tabla2[[#This Row],[FECHA INICIO DE LABORES EN OBRA]])=MONTH(TODAY()-30),YEAR(Tabla2[[#This Row],[FECHA INICIO DE LABORES EN OBRA]])=YEAR(TODAY())),MONTH(TODAY()-30)&amp;"-"&amp;YEAR(TODAY()),"No Aplica")),"No Aplica")</f>
        <v>No Aplica</v>
      </c>
    </row>
    <row r="4423" spans="1:29" x14ac:dyDescent="0.25">
      <c r="A4423" s="2"/>
      <c r="B4423" s="3"/>
      <c r="C4423" s="3"/>
      <c r="D4423" s="3"/>
      <c r="E4423" s="3"/>
      <c r="F4423" s="36"/>
      <c r="G4423" s="3"/>
      <c r="H4423" s="3"/>
      <c r="I4423" s="3"/>
      <c r="J4423" s="3"/>
      <c r="K4423" s="3"/>
      <c r="L4423" s="8"/>
      <c r="M4423" s="5"/>
      <c r="N4423" s="13"/>
      <c r="O4423" s="5"/>
      <c r="P4423" s="8"/>
      <c r="Q4423" s="9"/>
      <c r="R4423" s="9" t="str">
        <f>IFERROR(VLOOKUP(Tabla2[[#This Row],[CONTRATISTA PRNCIPAL]],Hoja1!$L$5:$M$9,2,FALSE),"CJV")</f>
        <v>CJV</v>
      </c>
      <c r="S4423" s="9" t="str">
        <f>IF(Tabla2[[#This Row],[EMPRESA]]=Tabla2[[#This Row],[CONTRATISTA PRNCIPAL]],"Principal","Secundaria")</f>
        <v>Principal</v>
      </c>
      <c r="T4423" s="10">
        <f>IFERROR(1/COUNTIF(Tabla2[CONTRATISTA PRNCIPAL],Tabla2[[#This Row],[CONTRATISTA PRNCIPAL]]),0)</f>
        <v>0</v>
      </c>
      <c r="U4423" s="33" t="str">
        <f ca="1">IF(((TODAY()-Tabla2[[#This Row],[FECHA NACIMIENTO]])/365)&lt;18,"Corregir", IF(((TODAY()-Tabla2[[#This Row],[FECHA NACIMIENTO]])/365)&gt;80, "Corregir",ROUNDDOWN(((TODAY()-Tabla2[[#This Row],[FECHA NACIMIENTO]])/365),0)))</f>
        <v>Corregir</v>
      </c>
      <c r="V442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23" s="34" t="str">
        <f ca="1">+IF(Tabla2[[#This Row],[Edad]]="Corregir","Corregir","Ok")</f>
        <v>Corregir</v>
      </c>
      <c r="X4423" s="10" t="str">
        <f>+IFERROR(VLOOKUP(Tabla2[[#This Row],[DISTRITO SEGÚN DNI]],Hoja1!$A$2:$B$55,2,FALSE),"No")</f>
        <v>No</v>
      </c>
      <c r="Y4423" s="10" t="str">
        <f>IF(OR(LOWER(Tabla2[[#This Row],[GENERO]])="masculino", LOWER(Tabla2[[#This Row],[GENERO]])="femenino"),"OK","Corregir")</f>
        <v>Corregir</v>
      </c>
      <c r="Z4423" s="10" t="str">
        <f>+IF(Tabla2[[#This Row],[Nro. DNI / CE]]="","Corregir",IF(LEN(Tabla2[[#This Row],[Nro. DNI / CE]])&gt;=8,"OK","Corregir"))</f>
        <v>Corregir</v>
      </c>
      <c r="AA4423" s="10">
        <f>COUNTIF(Tabla2[APELLIDOS Y NOMBRES],Tabla2[[#This Row],[APELLIDOS Y NOMBRES]])</f>
        <v>0</v>
      </c>
      <c r="AB4423" t="str">
        <f ca="1">+IFERROR(IF(Tabla2[[#This Row],[FECHA CESE/BAJA]]="","No Aplica",IF(AND(MONTH(Tabla2[[#This Row],[FECHA CESE/BAJA]])=MONTH(TODAY()-30),YEAR(Tabla2[[#This Row],[FECHA CESE/BAJA]])=YEAR(TODAY())),MONTH(TODAY()-30)&amp;"-"&amp;YEAR(TODAY()),"Borrar")),"No aplica")</f>
        <v>No Aplica</v>
      </c>
      <c r="AC4423" t="str">
        <f ca="1">+IFERROR(IF(Tabla2[[#This Row],[FECHA INICIO DE LABORES EN OBRA]]="","No Aplica",IF(AND(MONTH(Tabla2[[#This Row],[FECHA INICIO DE LABORES EN OBRA]])=MONTH(TODAY()-30),YEAR(Tabla2[[#This Row],[FECHA INICIO DE LABORES EN OBRA]])=YEAR(TODAY())),MONTH(TODAY()-30)&amp;"-"&amp;YEAR(TODAY()),"No Aplica")),"No Aplica")</f>
        <v>No Aplica</v>
      </c>
    </row>
    <row r="4424" spans="1:29" x14ac:dyDescent="0.25">
      <c r="A4424" s="2"/>
      <c r="B4424" s="3"/>
      <c r="C4424" s="3"/>
      <c r="D4424" s="3"/>
      <c r="E4424" s="3"/>
      <c r="F4424" s="36"/>
      <c r="G4424" s="3"/>
      <c r="H4424" s="3"/>
      <c r="I4424" s="3"/>
      <c r="J4424" s="3"/>
      <c r="K4424" s="3"/>
      <c r="L4424" s="8"/>
      <c r="M4424" s="5"/>
      <c r="N4424" s="13"/>
      <c r="O4424" s="5"/>
      <c r="P4424" s="8"/>
      <c r="Q4424" s="9"/>
      <c r="R4424" s="9" t="str">
        <f>IFERROR(VLOOKUP(Tabla2[[#This Row],[CONTRATISTA PRNCIPAL]],Hoja1!$L$5:$M$9,2,FALSE),"CJV")</f>
        <v>CJV</v>
      </c>
      <c r="S4424" s="9" t="str">
        <f>IF(Tabla2[[#This Row],[EMPRESA]]=Tabla2[[#This Row],[CONTRATISTA PRNCIPAL]],"Principal","Secundaria")</f>
        <v>Principal</v>
      </c>
      <c r="T4424" s="10">
        <f>IFERROR(1/COUNTIF(Tabla2[CONTRATISTA PRNCIPAL],Tabla2[[#This Row],[CONTRATISTA PRNCIPAL]]),0)</f>
        <v>0</v>
      </c>
      <c r="U4424" s="33" t="str">
        <f ca="1">IF(((TODAY()-Tabla2[[#This Row],[FECHA NACIMIENTO]])/365)&lt;18,"Corregir", IF(((TODAY()-Tabla2[[#This Row],[FECHA NACIMIENTO]])/365)&gt;80, "Corregir",ROUNDDOWN(((TODAY()-Tabla2[[#This Row],[FECHA NACIMIENTO]])/365),0)))</f>
        <v>Corregir</v>
      </c>
      <c r="V442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24" s="34" t="str">
        <f ca="1">+IF(Tabla2[[#This Row],[Edad]]="Corregir","Corregir","Ok")</f>
        <v>Corregir</v>
      </c>
      <c r="X4424" s="10" t="str">
        <f>+IFERROR(VLOOKUP(Tabla2[[#This Row],[DISTRITO SEGÚN DNI]],Hoja1!$A$2:$B$55,2,FALSE),"No")</f>
        <v>No</v>
      </c>
      <c r="Y4424" s="10" t="str">
        <f>IF(OR(LOWER(Tabla2[[#This Row],[GENERO]])="masculino", LOWER(Tabla2[[#This Row],[GENERO]])="femenino"),"OK","Corregir")</f>
        <v>Corregir</v>
      </c>
      <c r="Z4424" s="10" t="str">
        <f>+IF(Tabla2[[#This Row],[Nro. DNI / CE]]="","Corregir",IF(LEN(Tabla2[[#This Row],[Nro. DNI / CE]])&gt;=8,"OK","Corregir"))</f>
        <v>Corregir</v>
      </c>
      <c r="AA4424" s="10">
        <f>COUNTIF(Tabla2[APELLIDOS Y NOMBRES],Tabla2[[#This Row],[APELLIDOS Y NOMBRES]])</f>
        <v>0</v>
      </c>
      <c r="AB4424" t="str">
        <f ca="1">+IFERROR(IF(Tabla2[[#This Row],[FECHA CESE/BAJA]]="","No Aplica",IF(AND(MONTH(Tabla2[[#This Row],[FECHA CESE/BAJA]])=MONTH(TODAY()-30),YEAR(Tabla2[[#This Row],[FECHA CESE/BAJA]])=YEAR(TODAY())),MONTH(TODAY()-30)&amp;"-"&amp;YEAR(TODAY()),"Borrar")),"No aplica")</f>
        <v>No Aplica</v>
      </c>
      <c r="AC4424" t="str">
        <f ca="1">+IFERROR(IF(Tabla2[[#This Row],[FECHA INICIO DE LABORES EN OBRA]]="","No Aplica",IF(AND(MONTH(Tabla2[[#This Row],[FECHA INICIO DE LABORES EN OBRA]])=MONTH(TODAY()-30),YEAR(Tabla2[[#This Row],[FECHA INICIO DE LABORES EN OBRA]])=YEAR(TODAY())),MONTH(TODAY()-30)&amp;"-"&amp;YEAR(TODAY()),"No Aplica")),"No Aplica")</f>
        <v>No Aplica</v>
      </c>
    </row>
    <row r="4425" spans="1:29" x14ac:dyDescent="0.25">
      <c r="A4425" s="2"/>
      <c r="B4425" s="3"/>
      <c r="C4425" s="3"/>
      <c r="D4425" s="3"/>
      <c r="E4425" s="3"/>
      <c r="F4425" s="36"/>
      <c r="G4425" s="3"/>
      <c r="H4425" s="3"/>
      <c r="I4425" s="3"/>
      <c r="J4425" s="3"/>
      <c r="K4425" s="3"/>
      <c r="L4425" s="8"/>
      <c r="M4425" s="5"/>
      <c r="N4425" s="13"/>
      <c r="O4425" s="5"/>
      <c r="P4425" s="8"/>
      <c r="Q4425" s="9"/>
      <c r="R4425" s="9" t="str">
        <f>IFERROR(VLOOKUP(Tabla2[[#This Row],[CONTRATISTA PRNCIPAL]],Hoja1!$L$5:$M$9,2,FALSE),"CJV")</f>
        <v>CJV</v>
      </c>
      <c r="S4425" s="9" t="str">
        <f>IF(Tabla2[[#This Row],[EMPRESA]]=Tabla2[[#This Row],[CONTRATISTA PRNCIPAL]],"Principal","Secundaria")</f>
        <v>Principal</v>
      </c>
      <c r="T4425" s="10">
        <f>IFERROR(1/COUNTIF(Tabla2[CONTRATISTA PRNCIPAL],Tabla2[[#This Row],[CONTRATISTA PRNCIPAL]]),0)</f>
        <v>0</v>
      </c>
      <c r="U4425" s="33" t="str">
        <f ca="1">IF(((TODAY()-Tabla2[[#This Row],[FECHA NACIMIENTO]])/365)&lt;18,"Corregir", IF(((TODAY()-Tabla2[[#This Row],[FECHA NACIMIENTO]])/365)&gt;80, "Corregir",ROUNDDOWN(((TODAY()-Tabla2[[#This Row],[FECHA NACIMIENTO]])/365),0)))</f>
        <v>Corregir</v>
      </c>
      <c r="V442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25" s="34" t="str">
        <f ca="1">+IF(Tabla2[[#This Row],[Edad]]="Corregir","Corregir","Ok")</f>
        <v>Corregir</v>
      </c>
      <c r="X4425" s="10" t="str">
        <f>+IFERROR(VLOOKUP(Tabla2[[#This Row],[DISTRITO SEGÚN DNI]],Hoja1!$A$2:$B$55,2,FALSE),"No")</f>
        <v>No</v>
      </c>
      <c r="Y4425" s="10" t="str">
        <f>IF(OR(LOWER(Tabla2[[#This Row],[GENERO]])="masculino", LOWER(Tabla2[[#This Row],[GENERO]])="femenino"),"OK","Corregir")</f>
        <v>Corregir</v>
      </c>
      <c r="Z4425" s="10" t="str">
        <f>+IF(Tabla2[[#This Row],[Nro. DNI / CE]]="","Corregir",IF(LEN(Tabla2[[#This Row],[Nro. DNI / CE]])&gt;=8,"OK","Corregir"))</f>
        <v>Corregir</v>
      </c>
      <c r="AA4425" s="10">
        <f>COUNTIF(Tabla2[APELLIDOS Y NOMBRES],Tabla2[[#This Row],[APELLIDOS Y NOMBRES]])</f>
        <v>0</v>
      </c>
      <c r="AB4425" t="str">
        <f ca="1">+IFERROR(IF(Tabla2[[#This Row],[FECHA CESE/BAJA]]="","No Aplica",IF(AND(MONTH(Tabla2[[#This Row],[FECHA CESE/BAJA]])=MONTH(TODAY()-30),YEAR(Tabla2[[#This Row],[FECHA CESE/BAJA]])=YEAR(TODAY())),MONTH(TODAY()-30)&amp;"-"&amp;YEAR(TODAY()),"Borrar")),"No aplica")</f>
        <v>No Aplica</v>
      </c>
      <c r="AC4425" t="str">
        <f ca="1">+IFERROR(IF(Tabla2[[#This Row],[FECHA INICIO DE LABORES EN OBRA]]="","No Aplica",IF(AND(MONTH(Tabla2[[#This Row],[FECHA INICIO DE LABORES EN OBRA]])=MONTH(TODAY()-30),YEAR(Tabla2[[#This Row],[FECHA INICIO DE LABORES EN OBRA]])=YEAR(TODAY())),MONTH(TODAY()-30)&amp;"-"&amp;YEAR(TODAY()),"No Aplica")),"No Aplica")</f>
        <v>No Aplica</v>
      </c>
    </row>
    <row r="4426" spans="1:29" x14ac:dyDescent="0.25">
      <c r="A4426" s="2"/>
      <c r="B4426" s="3"/>
      <c r="C4426" s="3"/>
      <c r="D4426" s="3"/>
      <c r="E4426" s="3"/>
      <c r="F4426" s="36"/>
      <c r="G4426" s="3"/>
      <c r="H4426" s="3"/>
      <c r="I4426" s="3"/>
      <c r="J4426" s="3"/>
      <c r="K4426" s="3"/>
      <c r="L4426" s="8"/>
      <c r="M4426" s="5"/>
      <c r="N4426" s="13"/>
      <c r="O4426" s="5"/>
      <c r="P4426" s="8"/>
      <c r="Q4426" s="9"/>
      <c r="R4426" s="9" t="str">
        <f>IFERROR(VLOOKUP(Tabla2[[#This Row],[CONTRATISTA PRNCIPAL]],Hoja1!$L$5:$M$9,2,FALSE),"CJV")</f>
        <v>CJV</v>
      </c>
      <c r="S4426" s="9" t="str">
        <f>IF(Tabla2[[#This Row],[EMPRESA]]=Tabla2[[#This Row],[CONTRATISTA PRNCIPAL]],"Principal","Secundaria")</f>
        <v>Principal</v>
      </c>
      <c r="T4426" s="10">
        <f>IFERROR(1/COUNTIF(Tabla2[CONTRATISTA PRNCIPAL],Tabla2[[#This Row],[CONTRATISTA PRNCIPAL]]),0)</f>
        <v>0</v>
      </c>
      <c r="U4426" s="33" t="str">
        <f ca="1">IF(((TODAY()-Tabla2[[#This Row],[FECHA NACIMIENTO]])/365)&lt;18,"Corregir", IF(((TODAY()-Tabla2[[#This Row],[FECHA NACIMIENTO]])/365)&gt;80, "Corregir",ROUNDDOWN(((TODAY()-Tabla2[[#This Row],[FECHA NACIMIENTO]])/365),0)))</f>
        <v>Corregir</v>
      </c>
      <c r="V442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26" s="34" t="str">
        <f ca="1">+IF(Tabla2[[#This Row],[Edad]]="Corregir","Corregir","Ok")</f>
        <v>Corregir</v>
      </c>
      <c r="X4426" s="10" t="str">
        <f>+IFERROR(VLOOKUP(Tabla2[[#This Row],[DISTRITO SEGÚN DNI]],Hoja1!$A$2:$B$55,2,FALSE),"No")</f>
        <v>No</v>
      </c>
      <c r="Y4426" s="10" t="str">
        <f>IF(OR(LOWER(Tabla2[[#This Row],[GENERO]])="masculino", LOWER(Tabla2[[#This Row],[GENERO]])="femenino"),"OK","Corregir")</f>
        <v>Corregir</v>
      </c>
      <c r="Z4426" s="10" t="str">
        <f>+IF(Tabla2[[#This Row],[Nro. DNI / CE]]="","Corregir",IF(LEN(Tabla2[[#This Row],[Nro. DNI / CE]])&gt;=8,"OK","Corregir"))</f>
        <v>Corregir</v>
      </c>
      <c r="AA4426" s="10">
        <f>COUNTIF(Tabla2[APELLIDOS Y NOMBRES],Tabla2[[#This Row],[APELLIDOS Y NOMBRES]])</f>
        <v>0</v>
      </c>
      <c r="AB4426" t="str">
        <f ca="1">+IFERROR(IF(Tabla2[[#This Row],[FECHA CESE/BAJA]]="","No Aplica",IF(AND(MONTH(Tabla2[[#This Row],[FECHA CESE/BAJA]])=MONTH(TODAY()-30),YEAR(Tabla2[[#This Row],[FECHA CESE/BAJA]])=YEAR(TODAY())),MONTH(TODAY()-30)&amp;"-"&amp;YEAR(TODAY()),"Borrar")),"No aplica")</f>
        <v>No Aplica</v>
      </c>
      <c r="AC4426" t="str">
        <f ca="1">+IFERROR(IF(Tabla2[[#This Row],[FECHA INICIO DE LABORES EN OBRA]]="","No Aplica",IF(AND(MONTH(Tabla2[[#This Row],[FECHA INICIO DE LABORES EN OBRA]])=MONTH(TODAY()-30),YEAR(Tabla2[[#This Row],[FECHA INICIO DE LABORES EN OBRA]])=YEAR(TODAY())),MONTH(TODAY()-30)&amp;"-"&amp;YEAR(TODAY()),"No Aplica")),"No Aplica")</f>
        <v>No Aplica</v>
      </c>
    </row>
    <row r="4427" spans="1:29" x14ac:dyDescent="0.25">
      <c r="A4427" s="2"/>
      <c r="B4427" s="3"/>
      <c r="C4427" s="3"/>
      <c r="D4427" s="3"/>
      <c r="E4427" s="3"/>
      <c r="F4427" s="36"/>
      <c r="G4427" s="3"/>
      <c r="H4427" s="3"/>
      <c r="I4427" s="3"/>
      <c r="J4427" s="3"/>
      <c r="K4427" s="3"/>
      <c r="L4427" s="8"/>
      <c r="M4427" s="5"/>
      <c r="N4427" s="13"/>
      <c r="O4427" s="5"/>
      <c r="P4427" s="8"/>
      <c r="Q4427" s="9"/>
      <c r="R4427" s="9" t="str">
        <f>IFERROR(VLOOKUP(Tabla2[[#This Row],[CONTRATISTA PRNCIPAL]],Hoja1!$L$5:$M$9,2,FALSE),"CJV")</f>
        <v>CJV</v>
      </c>
      <c r="S4427" s="9" t="str">
        <f>IF(Tabla2[[#This Row],[EMPRESA]]=Tabla2[[#This Row],[CONTRATISTA PRNCIPAL]],"Principal","Secundaria")</f>
        <v>Principal</v>
      </c>
      <c r="T4427" s="10">
        <f>IFERROR(1/COUNTIF(Tabla2[CONTRATISTA PRNCIPAL],Tabla2[[#This Row],[CONTRATISTA PRNCIPAL]]),0)</f>
        <v>0</v>
      </c>
      <c r="U4427" s="33" t="str">
        <f ca="1">IF(((TODAY()-Tabla2[[#This Row],[FECHA NACIMIENTO]])/365)&lt;18,"Corregir", IF(((TODAY()-Tabla2[[#This Row],[FECHA NACIMIENTO]])/365)&gt;80, "Corregir",ROUNDDOWN(((TODAY()-Tabla2[[#This Row],[FECHA NACIMIENTO]])/365),0)))</f>
        <v>Corregir</v>
      </c>
      <c r="V442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27" s="34" t="str">
        <f ca="1">+IF(Tabla2[[#This Row],[Edad]]="Corregir","Corregir","Ok")</f>
        <v>Corregir</v>
      </c>
      <c r="X4427" s="10" t="str">
        <f>+IFERROR(VLOOKUP(Tabla2[[#This Row],[DISTRITO SEGÚN DNI]],Hoja1!$A$2:$B$55,2,FALSE),"No")</f>
        <v>No</v>
      </c>
      <c r="Y4427" s="10" t="str">
        <f>IF(OR(LOWER(Tabla2[[#This Row],[GENERO]])="masculino", LOWER(Tabla2[[#This Row],[GENERO]])="femenino"),"OK","Corregir")</f>
        <v>Corregir</v>
      </c>
      <c r="Z4427" s="10" t="str">
        <f>+IF(Tabla2[[#This Row],[Nro. DNI / CE]]="","Corregir",IF(LEN(Tabla2[[#This Row],[Nro. DNI / CE]])&gt;=8,"OK","Corregir"))</f>
        <v>Corregir</v>
      </c>
      <c r="AA4427" s="10">
        <f>COUNTIF(Tabla2[APELLIDOS Y NOMBRES],Tabla2[[#This Row],[APELLIDOS Y NOMBRES]])</f>
        <v>0</v>
      </c>
      <c r="AB4427" t="str">
        <f ca="1">+IFERROR(IF(Tabla2[[#This Row],[FECHA CESE/BAJA]]="","No Aplica",IF(AND(MONTH(Tabla2[[#This Row],[FECHA CESE/BAJA]])=MONTH(TODAY()-30),YEAR(Tabla2[[#This Row],[FECHA CESE/BAJA]])=YEAR(TODAY())),MONTH(TODAY()-30)&amp;"-"&amp;YEAR(TODAY()),"Borrar")),"No aplica")</f>
        <v>No Aplica</v>
      </c>
      <c r="AC4427" t="str">
        <f ca="1">+IFERROR(IF(Tabla2[[#This Row],[FECHA INICIO DE LABORES EN OBRA]]="","No Aplica",IF(AND(MONTH(Tabla2[[#This Row],[FECHA INICIO DE LABORES EN OBRA]])=MONTH(TODAY()-30),YEAR(Tabla2[[#This Row],[FECHA INICIO DE LABORES EN OBRA]])=YEAR(TODAY())),MONTH(TODAY()-30)&amp;"-"&amp;YEAR(TODAY()),"No Aplica")),"No Aplica")</f>
        <v>No Aplica</v>
      </c>
    </row>
    <row r="4428" spans="1:29" x14ac:dyDescent="0.25">
      <c r="A4428" s="2"/>
      <c r="B4428" s="3"/>
      <c r="C4428" s="3"/>
      <c r="D4428" s="3"/>
      <c r="E4428" s="3"/>
      <c r="F4428" s="36"/>
      <c r="G4428" s="3"/>
      <c r="H4428" s="3"/>
      <c r="I4428" s="3"/>
      <c r="J4428" s="3"/>
      <c r="K4428" s="3"/>
      <c r="L4428" s="8"/>
      <c r="M4428" s="5"/>
      <c r="N4428" s="13"/>
      <c r="O4428" s="5"/>
      <c r="P4428" s="8"/>
      <c r="Q4428" s="9"/>
      <c r="R4428" s="9" t="str">
        <f>IFERROR(VLOOKUP(Tabla2[[#This Row],[CONTRATISTA PRNCIPAL]],Hoja1!$L$5:$M$9,2,FALSE),"CJV")</f>
        <v>CJV</v>
      </c>
      <c r="S4428" s="9" t="str">
        <f>IF(Tabla2[[#This Row],[EMPRESA]]=Tabla2[[#This Row],[CONTRATISTA PRNCIPAL]],"Principal","Secundaria")</f>
        <v>Principal</v>
      </c>
      <c r="T4428" s="10">
        <f>IFERROR(1/COUNTIF(Tabla2[CONTRATISTA PRNCIPAL],Tabla2[[#This Row],[CONTRATISTA PRNCIPAL]]),0)</f>
        <v>0</v>
      </c>
      <c r="U4428" s="33" t="str">
        <f ca="1">IF(((TODAY()-Tabla2[[#This Row],[FECHA NACIMIENTO]])/365)&lt;18,"Corregir", IF(((TODAY()-Tabla2[[#This Row],[FECHA NACIMIENTO]])/365)&gt;80, "Corregir",ROUNDDOWN(((TODAY()-Tabla2[[#This Row],[FECHA NACIMIENTO]])/365),0)))</f>
        <v>Corregir</v>
      </c>
      <c r="V442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28" s="34" t="str">
        <f ca="1">+IF(Tabla2[[#This Row],[Edad]]="Corregir","Corregir","Ok")</f>
        <v>Corregir</v>
      </c>
      <c r="X4428" s="10" t="str">
        <f>+IFERROR(VLOOKUP(Tabla2[[#This Row],[DISTRITO SEGÚN DNI]],Hoja1!$A$2:$B$55,2,FALSE),"No")</f>
        <v>No</v>
      </c>
      <c r="Y4428" s="10" t="str">
        <f>IF(OR(LOWER(Tabla2[[#This Row],[GENERO]])="masculino", LOWER(Tabla2[[#This Row],[GENERO]])="femenino"),"OK","Corregir")</f>
        <v>Corregir</v>
      </c>
      <c r="Z4428" s="10" t="str">
        <f>+IF(Tabla2[[#This Row],[Nro. DNI / CE]]="","Corregir",IF(LEN(Tabla2[[#This Row],[Nro. DNI / CE]])&gt;=8,"OK","Corregir"))</f>
        <v>Corregir</v>
      </c>
      <c r="AA4428" s="10">
        <f>COUNTIF(Tabla2[APELLIDOS Y NOMBRES],Tabla2[[#This Row],[APELLIDOS Y NOMBRES]])</f>
        <v>0</v>
      </c>
      <c r="AB4428" t="str">
        <f ca="1">+IFERROR(IF(Tabla2[[#This Row],[FECHA CESE/BAJA]]="","No Aplica",IF(AND(MONTH(Tabla2[[#This Row],[FECHA CESE/BAJA]])=MONTH(TODAY()-30),YEAR(Tabla2[[#This Row],[FECHA CESE/BAJA]])=YEAR(TODAY())),MONTH(TODAY()-30)&amp;"-"&amp;YEAR(TODAY()),"Borrar")),"No aplica")</f>
        <v>No Aplica</v>
      </c>
      <c r="AC4428" t="str">
        <f ca="1">+IFERROR(IF(Tabla2[[#This Row],[FECHA INICIO DE LABORES EN OBRA]]="","No Aplica",IF(AND(MONTH(Tabla2[[#This Row],[FECHA INICIO DE LABORES EN OBRA]])=MONTH(TODAY()-30),YEAR(Tabla2[[#This Row],[FECHA INICIO DE LABORES EN OBRA]])=YEAR(TODAY())),MONTH(TODAY()-30)&amp;"-"&amp;YEAR(TODAY()),"No Aplica")),"No Aplica")</f>
        <v>No Aplica</v>
      </c>
    </row>
    <row r="4429" spans="1:29" x14ac:dyDescent="0.25">
      <c r="A4429" s="2"/>
      <c r="B4429" s="3"/>
      <c r="C4429" s="3"/>
      <c r="D4429" s="3"/>
      <c r="E4429" s="3"/>
      <c r="F4429" s="36"/>
      <c r="G4429" s="3"/>
      <c r="H4429" s="3"/>
      <c r="I4429" s="3"/>
      <c r="J4429" s="3"/>
      <c r="K4429" s="3"/>
      <c r="L4429" s="8"/>
      <c r="M4429" s="5"/>
      <c r="N4429" s="13"/>
      <c r="O4429" s="5"/>
      <c r="P4429" s="8"/>
      <c r="Q4429" s="9"/>
      <c r="R4429" s="9" t="str">
        <f>IFERROR(VLOOKUP(Tabla2[[#This Row],[CONTRATISTA PRNCIPAL]],Hoja1!$L$5:$M$9,2,FALSE),"CJV")</f>
        <v>CJV</v>
      </c>
      <c r="S4429" s="9" t="str">
        <f>IF(Tabla2[[#This Row],[EMPRESA]]=Tabla2[[#This Row],[CONTRATISTA PRNCIPAL]],"Principal","Secundaria")</f>
        <v>Principal</v>
      </c>
      <c r="T4429" s="10">
        <f>IFERROR(1/COUNTIF(Tabla2[CONTRATISTA PRNCIPAL],Tabla2[[#This Row],[CONTRATISTA PRNCIPAL]]),0)</f>
        <v>0</v>
      </c>
      <c r="U4429" s="33" t="str">
        <f ca="1">IF(((TODAY()-Tabla2[[#This Row],[FECHA NACIMIENTO]])/365)&lt;18,"Corregir", IF(((TODAY()-Tabla2[[#This Row],[FECHA NACIMIENTO]])/365)&gt;80, "Corregir",ROUNDDOWN(((TODAY()-Tabla2[[#This Row],[FECHA NACIMIENTO]])/365),0)))</f>
        <v>Corregir</v>
      </c>
      <c r="V442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29" s="34" t="str">
        <f ca="1">+IF(Tabla2[[#This Row],[Edad]]="Corregir","Corregir","Ok")</f>
        <v>Corregir</v>
      </c>
      <c r="X4429" s="10" t="str">
        <f>+IFERROR(VLOOKUP(Tabla2[[#This Row],[DISTRITO SEGÚN DNI]],Hoja1!$A$2:$B$55,2,FALSE),"No")</f>
        <v>No</v>
      </c>
      <c r="Y4429" s="10" t="str">
        <f>IF(OR(LOWER(Tabla2[[#This Row],[GENERO]])="masculino", LOWER(Tabla2[[#This Row],[GENERO]])="femenino"),"OK","Corregir")</f>
        <v>Corregir</v>
      </c>
      <c r="Z4429" s="10" t="str">
        <f>+IF(Tabla2[[#This Row],[Nro. DNI / CE]]="","Corregir",IF(LEN(Tabla2[[#This Row],[Nro. DNI / CE]])&gt;=8,"OK","Corregir"))</f>
        <v>Corregir</v>
      </c>
      <c r="AA4429" s="10">
        <f>COUNTIF(Tabla2[APELLIDOS Y NOMBRES],Tabla2[[#This Row],[APELLIDOS Y NOMBRES]])</f>
        <v>0</v>
      </c>
      <c r="AB4429" t="str">
        <f ca="1">+IFERROR(IF(Tabla2[[#This Row],[FECHA CESE/BAJA]]="","No Aplica",IF(AND(MONTH(Tabla2[[#This Row],[FECHA CESE/BAJA]])=MONTH(TODAY()-30),YEAR(Tabla2[[#This Row],[FECHA CESE/BAJA]])=YEAR(TODAY())),MONTH(TODAY()-30)&amp;"-"&amp;YEAR(TODAY()),"Borrar")),"No aplica")</f>
        <v>No Aplica</v>
      </c>
      <c r="AC4429" t="str">
        <f ca="1">+IFERROR(IF(Tabla2[[#This Row],[FECHA INICIO DE LABORES EN OBRA]]="","No Aplica",IF(AND(MONTH(Tabla2[[#This Row],[FECHA INICIO DE LABORES EN OBRA]])=MONTH(TODAY()-30),YEAR(Tabla2[[#This Row],[FECHA INICIO DE LABORES EN OBRA]])=YEAR(TODAY())),MONTH(TODAY()-30)&amp;"-"&amp;YEAR(TODAY()),"No Aplica")),"No Aplica")</f>
        <v>No Aplica</v>
      </c>
    </row>
    <row r="4430" spans="1:29" x14ac:dyDescent="0.25">
      <c r="A4430" s="2"/>
      <c r="B4430" s="3"/>
      <c r="C4430" s="3"/>
      <c r="D4430" s="3"/>
      <c r="E4430" s="3"/>
      <c r="F4430" s="36"/>
      <c r="G4430" s="3"/>
      <c r="H4430" s="3"/>
      <c r="I4430" s="3"/>
      <c r="J4430" s="3"/>
      <c r="K4430" s="3"/>
      <c r="L4430" s="8"/>
      <c r="M4430" s="5"/>
      <c r="N4430" s="13"/>
      <c r="O4430" s="5"/>
      <c r="P4430" s="8"/>
      <c r="Q4430" s="9"/>
      <c r="R4430" s="9" t="str">
        <f>IFERROR(VLOOKUP(Tabla2[[#This Row],[CONTRATISTA PRNCIPAL]],Hoja1!$L$5:$M$9,2,FALSE),"CJV")</f>
        <v>CJV</v>
      </c>
      <c r="S4430" s="9" t="str">
        <f>IF(Tabla2[[#This Row],[EMPRESA]]=Tabla2[[#This Row],[CONTRATISTA PRNCIPAL]],"Principal","Secundaria")</f>
        <v>Principal</v>
      </c>
      <c r="T4430" s="10">
        <f>IFERROR(1/COUNTIF(Tabla2[CONTRATISTA PRNCIPAL],Tabla2[[#This Row],[CONTRATISTA PRNCIPAL]]),0)</f>
        <v>0</v>
      </c>
      <c r="U4430" s="33" t="str">
        <f ca="1">IF(((TODAY()-Tabla2[[#This Row],[FECHA NACIMIENTO]])/365)&lt;18,"Corregir", IF(((TODAY()-Tabla2[[#This Row],[FECHA NACIMIENTO]])/365)&gt;80, "Corregir",ROUNDDOWN(((TODAY()-Tabla2[[#This Row],[FECHA NACIMIENTO]])/365),0)))</f>
        <v>Corregir</v>
      </c>
      <c r="V443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30" s="34" t="str">
        <f ca="1">+IF(Tabla2[[#This Row],[Edad]]="Corregir","Corregir","Ok")</f>
        <v>Corregir</v>
      </c>
      <c r="X4430" s="10" t="str">
        <f>+IFERROR(VLOOKUP(Tabla2[[#This Row],[DISTRITO SEGÚN DNI]],Hoja1!$A$2:$B$55,2,FALSE),"No")</f>
        <v>No</v>
      </c>
      <c r="Y4430" s="10" t="str">
        <f>IF(OR(LOWER(Tabla2[[#This Row],[GENERO]])="masculino", LOWER(Tabla2[[#This Row],[GENERO]])="femenino"),"OK","Corregir")</f>
        <v>Corregir</v>
      </c>
      <c r="Z4430" s="10" t="str">
        <f>+IF(Tabla2[[#This Row],[Nro. DNI / CE]]="","Corregir",IF(LEN(Tabla2[[#This Row],[Nro. DNI / CE]])&gt;=8,"OK","Corregir"))</f>
        <v>Corregir</v>
      </c>
      <c r="AA4430" s="10">
        <f>COUNTIF(Tabla2[APELLIDOS Y NOMBRES],Tabla2[[#This Row],[APELLIDOS Y NOMBRES]])</f>
        <v>0</v>
      </c>
      <c r="AB4430" t="str">
        <f ca="1">+IFERROR(IF(Tabla2[[#This Row],[FECHA CESE/BAJA]]="","No Aplica",IF(AND(MONTH(Tabla2[[#This Row],[FECHA CESE/BAJA]])=MONTH(TODAY()-30),YEAR(Tabla2[[#This Row],[FECHA CESE/BAJA]])=YEAR(TODAY())),MONTH(TODAY()-30)&amp;"-"&amp;YEAR(TODAY()),"Borrar")),"No aplica")</f>
        <v>No Aplica</v>
      </c>
      <c r="AC4430" t="str">
        <f ca="1">+IFERROR(IF(Tabla2[[#This Row],[FECHA INICIO DE LABORES EN OBRA]]="","No Aplica",IF(AND(MONTH(Tabla2[[#This Row],[FECHA INICIO DE LABORES EN OBRA]])=MONTH(TODAY()-30),YEAR(Tabla2[[#This Row],[FECHA INICIO DE LABORES EN OBRA]])=YEAR(TODAY())),MONTH(TODAY()-30)&amp;"-"&amp;YEAR(TODAY()),"No Aplica")),"No Aplica")</f>
        <v>No Aplica</v>
      </c>
    </row>
    <row r="4431" spans="1:29" x14ac:dyDescent="0.25">
      <c r="A4431" s="2"/>
      <c r="B4431" s="3"/>
      <c r="C4431" s="3"/>
      <c r="D4431" s="3"/>
      <c r="E4431" s="3"/>
      <c r="F4431" s="36"/>
      <c r="G4431" s="3"/>
      <c r="H4431" s="3"/>
      <c r="I4431" s="3"/>
      <c r="J4431" s="3"/>
      <c r="K4431" s="3"/>
      <c r="L4431" s="8"/>
      <c r="M4431" s="5"/>
      <c r="N4431" s="13"/>
      <c r="O4431" s="5"/>
      <c r="P4431" s="8"/>
      <c r="Q4431" s="9"/>
      <c r="R4431" s="9" t="str">
        <f>IFERROR(VLOOKUP(Tabla2[[#This Row],[CONTRATISTA PRNCIPAL]],Hoja1!$L$5:$M$9,2,FALSE),"CJV")</f>
        <v>CJV</v>
      </c>
      <c r="S4431" s="9" t="str">
        <f>IF(Tabla2[[#This Row],[EMPRESA]]=Tabla2[[#This Row],[CONTRATISTA PRNCIPAL]],"Principal","Secundaria")</f>
        <v>Principal</v>
      </c>
      <c r="T4431" s="10">
        <f>IFERROR(1/COUNTIF(Tabla2[CONTRATISTA PRNCIPAL],Tabla2[[#This Row],[CONTRATISTA PRNCIPAL]]),0)</f>
        <v>0</v>
      </c>
      <c r="U4431" s="33" t="str">
        <f ca="1">IF(((TODAY()-Tabla2[[#This Row],[FECHA NACIMIENTO]])/365)&lt;18,"Corregir", IF(((TODAY()-Tabla2[[#This Row],[FECHA NACIMIENTO]])/365)&gt;80, "Corregir",ROUNDDOWN(((TODAY()-Tabla2[[#This Row],[FECHA NACIMIENTO]])/365),0)))</f>
        <v>Corregir</v>
      </c>
      <c r="V443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31" s="34" t="str">
        <f ca="1">+IF(Tabla2[[#This Row],[Edad]]="Corregir","Corregir","Ok")</f>
        <v>Corregir</v>
      </c>
      <c r="X4431" s="10" t="str">
        <f>+IFERROR(VLOOKUP(Tabla2[[#This Row],[DISTRITO SEGÚN DNI]],Hoja1!$A$2:$B$55,2,FALSE),"No")</f>
        <v>No</v>
      </c>
      <c r="Y4431" s="10" t="str">
        <f>IF(OR(LOWER(Tabla2[[#This Row],[GENERO]])="masculino", LOWER(Tabla2[[#This Row],[GENERO]])="femenino"),"OK","Corregir")</f>
        <v>Corregir</v>
      </c>
      <c r="Z4431" s="10" t="str">
        <f>+IF(Tabla2[[#This Row],[Nro. DNI / CE]]="","Corregir",IF(LEN(Tabla2[[#This Row],[Nro. DNI / CE]])&gt;=8,"OK","Corregir"))</f>
        <v>Corregir</v>
      </c>
      <c r="AA4431" s="10">
        <f>COUNTIF(Tabla2[APELLIDOS Y NOMBRES],Tabla2[[#This Row],[APELLIDOS Y NOMBRES]])</f>
        <v>0</v>
      </c>
      <c r="AB4431" t="str">
        <f ca="1">+IFERROR(IF(Tabla2[[#This Row],[FECHA CESE/BAJA]]="","No Aplica",IF(AND(MONTH(Tabla2[[#This Row],[FECHA CESE/BAJA]])=MONTH(TODAY()-30),YEAR(Tabla2[[#This Row],[FECHA CESE/BAJA]])=YEAR(TODAY())),MONTH(TODAY()-30)&amp;"-"&amp;YEAR(TODAY()),"Borrar")),"No aplica")</f>
        <v>No Aplica</v>
      </c>
      <c r="AC4431" t="str">
        <f ca="1">+IFERROR(IF(Tabla2[[#This Row],[FECHA INICIO DE LABORES EN OBRA]]="","No Aplica",IF(AND(MONTH(Tabla2[[#This Row],[FECHA INICIO DE LABORES EN OBRA]])=MONTH(TODAY()-30),YEAR(Tabla2[[#This Row],[FECHA INICIO DE LABORES EN OBRA]])=YEAR(TODAY())),MONTH(TODAY()-30)&amp;"-"&amp;YEAR(TODAY()),"No Aplica")),"No Aplica")</f>
        <v>No Aplica</v>
      </c>
    </row>
    <row r="4432" spans="1:29" x14ac:dyDescent="0.25">
      <c r="A4432" s="2"/>
      <c r="B4432" s="3"/>
      <c r="C4432" s="3"/>
      <c r="D4432" s="3"/>
      <c r="E4432" s="3"/>
      <c r="F4432" s="36"/>
      <c r="G4432" s="3"/>
      <c r="H4432" s="3"/>
      <c r="I4432" s="3"/>
      <c r="J4432" s="3"/>
      <c r="K4432" s="3"/>
      <c r="L4432" s="8"/>
      <c r="M4432" s="5"/>
      <c r="N4432" s="13"/>
      <c r="O4432" s="5"/>
      <c r="P4432" s="8"/>
      <c r="Q4432" s="9"/>
      <c r="R4432" s="9" t="str">
        <f>IFERROR(VLOOKUP(Tabla2[[#This Row],[CONTRATISTA PRNCIPAL]],Hoja1!$L$5:$M$9,2,FALSE),"CJV")</f>
        <v>CJV</v>
      </c>
      <c r="S4432" s="9" t="str">
        <f>IF(Tabla2[[#This Row],[EMPRESA]]=Tabla2[[#This Row],[CONTRATISTA PRNCIPAL]],"Principal","Secundaria")</f>
        <v>Principal</v>
      </c>
      <c r="T4432" s="10">
        <f>IFERROR(1/COUNTIF(Tabla2[CONTRATISTA PRNCIPAL],Tabla2[[#This Row],[CONTRATISTA PRNCIPAL]]),0)</f>
        <v>0</v>
      </c>
      <c r="U4432" s="33" t="str">
        <f ca="1">IF(((TODAY()-Tabla2[[#This Row],[FECHA NACIMIENTO]])/365)&lt;18,"Corregir", IF(((TODAY()-Tabla2[[#This Row],[FECHA NACIMIENTO]])/365)&gt;80, "Corregir",ROUNDDOWN(((TODAY()-Tabla2[[#This Row],[FECHA NACIMIENTO]])/365),0)))</f>
        <v>Corregir</v>
      </c>
      <c r="V443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32" s="34" t="str">
        <f ca="1">+IF(Tabla2[[#This Row],[Edad]]="Corregir","Corregir","Ok")</f>
        <v>Corregir</v>
      </c>
      <c r="X4432" s="10" t="str">
        <f>+IFERROR(VLOOKUP(Tabla2[[#This Row],[DISTRITO SEGÚN DNI]],Hoja1!$A$2:$B$55,2,FALSE),"No")</f>
        <v>No</v>
      </c>
      <c r="Y4432" s="10" t="str">
        <f>IF(OR(LOWER(Tabla2[[#This Row],[GENERO]])="masculino", LOWER(Tabla2[[#This Row],[GENERO]])="femenino"),"OK","Corregir")</f>
        <v>Corregir</v>
      </c>
      <c r="Z4432" s="10" t="str">
        <f>+IF(Tabla2[[#This Row],[Nro. DNI / CE]]="","Corregir",IF(LEN(Tabla2[[#This Row],[Nro. DNI / CE]])&gt;=8,"OK","Corregir"))</f>
        <v>Corregir</v>
      </c>
      <c r="AA4432" s="10">
        <f>COUNTIF(Tabla2[APELLIDOS Y NOMBRES],Tabla2[[#This Row],[APELLIDOS Y NOMBRES]])</f>
        <v>0</v>
      </c>
      <c r="AB4432" t="str">
        <f ca="1">+IFERROR(IF(Tabla2[[#This Row],[FECHA CESE/BAJA]]="","No Aplica",IF(AND(MONTH(Tabla2[[#This Row],[FECHA CESE/BAJA]])=MONTH(TODAY()-30),YEAR(Tabla2[[#This Row],[FECHA CESE/BAJA]])=YEAR(TODAY())),MONTH(TODAY()-30)&amp;"-"&amp;YEAR(TODAY()),"Borrar")),"No aplica")</f>
        <v>No Aplica</v>
      </c>
      <c r="AC4432" t="str">
        <f ca="1">+IFERROR(IF(Tabla2[[#This Row],[FECHA INICIO DE LABORES EN OBRA]]="","No Aplica",IF(AND(MONTH(Tabla2[[#This Row],[FECHA INICIO DE LABORES EN OBRA]])=MONTH(TODAY()-30),YEAR(Tabla2[[#This Row],[FECHA INICIO DE LABORES EN OBRA]])=YEAR(TODAY())),MONTH(TODAY()-30)&amp;"-"&amp;YEAR(TODAY()),"No Aplica")),"No Aplica")</f>
        <v>No Aplica</v>
      </c>
    </row>
    <row r="4433" spans="1:29" x14ac:dyDescent="0.25">
      <c r="A4433" s="2"/>
      <c r="B4433" s="3"/>
      <c r="C4433" s="3"/>
      <c r="D4433" s="3"/>
      <c r="E4433" s="3"/>
      <c r="F4433" s="36"/>
      <c r="G4433" s="3"/>
      <c r="H4433" s="3"/>
      <c r="I4433" s="3"/>
      <c r="J4433" s="3"/>
      <c r="K4433" s="3"/>
      <c r="L4433" s="8"/>
      <c r="M4433" s="5"/>
      <c r="N4433" s="13"/>
      <c r="O4433" s="5"/>
      <c r="P4433" s="8"/>
      <c r="Q4433" s="9"/>
      <c r="R4433" s="9" t="str">
        <f>IFERROR(VLOOKUP(Tabla2[[#This Row],[CONTRATISTA PRNCIPAL]],Hoja1!$L$5:$M$9,2,FALSE),"CJV")</f>
        <v>CJV</v>
      </c>
      <c r="S4433" s="9" t="str">
        <f>IF(Tabla2[[#This Row],[EMPRESA]]=Tabla2[[#This Row],[CONTRATISTA PRNCIPAL]],"Principal","Secundaria")</f>
        <v>Principal</v>
      </c>
      <c r="T4433" s="10">
        <f>IFERROR(1/COUNTIF(Tabla2[CONTRATISTA PRNCIPAL],Tabla2[[#This Row],[CONTRATISTA PRNCIPAL]]),0)</f>
        <v>0</v>
      </c>
      <c r="U4433" s="33" t="str">
        <f ca="1">IF(((TODAY()-Tabla2[[#This Row],[FECHA NACIMIENTO]])/365)&lt;18,"Corregir", IF(((TODAY()-Tabla2[[#This Row],[FECHA NACIMIENTO]])/365)&gt;80, "Corregir",ROUNDDOWN(((TODAY()-Tabla2[[#This Row],[FECHA NACIMIENTO]])/365),0)))</f>
        <v>Corregir</v>
      </c>
      <c r="V443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33" s="34" t="str">
        <f ca="1">+IF(Tabla2[[#This Row],[Edad]]="Corregir","Corregir","Ok")</f>
        <v>Corregir</v>
      </c>
      <c r="X4433" s="10" t="str">
        <f>+IFERROR(VLOOKUP(Tabla2[[#This Row],[DISTRITO SEGÚN DNI]],Hoja1!$A$2:$B$55,2,FALSE),"No")</f>
        <v>No</v>
      </c>
      <c r="Y4433" s="10" t="str">
        <f>IF(OR(LOWER(Tabla2[[#This Row],[GENERO]])="masculino", LOWER(Tabla2[[#This Row],[GENERO]])="femenino"),"OK","Corregir")</f>
        <v>Corregir</v>
      </c>
      <c r="Z4433" s="10" t="str">
        <f>+IF(Tabla2[[#This Row],[Nro. DNI / CE]]="","Corregir",IF(LEN(Tabla2[[#This Row],[Nro. DNI / CE]])&gt;=8,"OK","Corregir"))</f>
        <v>Corregir</v>
      </c>
      <c r="AA4433" s="10">
        <f>COUNTIF(Tabla2[APELLIDOS Y NOMBRES],Tabla2[[#This Row],[APELLIDOS Y NOMBRES]])</f>
        <v>0</v>
      </c>
      <c r="AB4433" t="str">
        <f ca="1">+IFERROR(IF(Tabla2[[#This Row],[FECHA CESE/BAJA]]="","No Aplica",IF(AND(MONTH(Tabla2[[#This Row],[FECHA CESE/BAJA]])=MONTH(TODAY()-30),YEAR(Tabla2[[#This Row],[FECHA CESE/BAJA]])=YEAR(TODAY())),MONTH(TODAY()-30)&amp;"-"&amp;YEAR(TODAY()),"Borrar")),"No aplica")</f>
        <v>No Aplica</v>
      </c>
      <c r="AC4433" t="str">
        <f ca="1">+IFERROR(IF(Tabla2[[#This Row],[FECHA INICIO DE LABORES EN OBRA]]="","No Aplica",IF(AND(MONTH(Tabla2[[#This Row],[FECHA INICIO DE LABORES EN OBRA]])=MONTH(TODAY()-30),YEAR(Tabla2[[#This Row],[FECHA INICIO DE LABORES EN OBRA]])=YEAR(TODAY())),MONTH(TODAY()-30)&amp;"-"&amp;YEAR(TODAY()),"No Aplica")),"No Aplica")</f>
        <v>No Aplica</v>
      </c>
    </row>
    <row r="4434" spans="1:29" x14ac:dyDescent="0.25">
      <c r="A4434" s="2"/>
      <c r="B4434" s="3"/>
      <c r="C4434" s="3"/>
      <c r="D4434" s="3"/>
      <c r="E4434" s="3"/>
      <c r="F4434" s="36"/>
      <c r="G4434" s="3"/>
      <c r="H4434" s="3"/>
      <c r="I4434" s="3"/>
      <c r="J4434" s="3"/>
      <c r="K4434" s="3"/>
      <c r="L4434" s="8"/>
      <c r="M4434" s="5"/>
      <c r="N4434" s="13"/>
      <c r="O4434" s="5"/>
      <c r="P4434" s="8"/>
      <c r="Q4434" s="9"/>
      <c r="R4434" s="9" t="str">
        <f>IFERROR(VLOOKUP(Tabla2[[#This Row],[CONTRATISTA PRNCIPAL]],Hoja1!$L$5:$M$9,2,FALSE),"CJV")</f>
        <v>CJV</v>
      </c>
      <c r="S4434" s="9" t="str">
        <f>IF(Tabla2[[#This Row],[EMPRESA]]=Tabla2[[#This Row],[CONTRATISTA PRNCIPAL]],"Principal","Secundaria")</f>
        <v>Principal</v>
      </c>
      <c r="T4434" s="10">
        <f>IFERROR(1/COUNTIF(Tabla2[CONTRATISTA PRNCIPAL],Tabla2[[#This Row],[CONTRATISTA PRNCIPAL]]),0)</f>
        <v>0</v>
      </c>
      <c r="U4434" s="33" t="str">
        <f ca="1">IF(((TODAY()-Tabla2[[#This Row],[FECHA NACIMIENTO]])/365)&lt;18,"Corregir", IF(((TODAY()-Tabla2[[#This Row],[FECHA NACIMIENTO]])/365)&gt;80, "Corregir",ROUNDDOWN(((TODAY()-Tabla2[[#This Row],[FECHA NACIMIENTO]])/365),0)))</f>
        <v>Corregir</v>
      </c>
      <c r="V443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34" s="34" t="str">
        <f ca="1">+IF(Tabla2[[#This Row],[Edad]]="Corregir","Corregir","Ok")</f>
        <v>Corregir</v>
      </c>
      <c r="X4434" s="10" t="str">
        <f>+IFERROR(VLOOKUP(Tabla2[[#This Row],[DISTRITO SEGÚN DNI]],Hoja1!$A$2:$B$55,2,FALSE),"No")</f>
        <v>No</v>
      </c>
      <c r="Y4434" s="10" t="str">
        <f>IF(OR(LOWER(Tabla2[[#This Row],[GENERO]])="masculino", LOWER(Tabla2[[#This Row],[GENERO]])="femenino"),"OK","Corregir")</f>
        <v>Corregir</v>
      </c>
      <c r="Z4434" s="10" t="str">
        <f>+IF(Tabla2[[#This Row],[Nro. DNI / CE]]="","Corregir",IF(LEN(Tabla2[[#This Row],[Nro. DNI / CE]])&gt;=8,"OK","Corregir"))</f>
        <v>Corregir</v>
      </c>
      <c r="AA4434" s="10">
        <f>COUNTIF(Tabla2[APELLIDOS Y NOMBRES],Tabla2[[#This Row],[APELLIDOS Y NOMBRES]])</f>
        <v>0</v>
      </c>
      <c r="AB4434" t="str">
        <f ca="1">+IFERROR(IF(Tabla2[[#This Row],[FECHA CESE/BAJA]]="","No Aplica",IF(AND(MONTH(Tabla2[[#This Row],[FECHA CESE/BAJA]])=MONTH(TODAY()-30),YEAR(Tabla2[[#This Row],[FECHA CESE/BAJA]])=YEAR(TODAY())),MONTH(TODAY()-30)&amp;"-"&amp;YEAR(TODAY()),"Borrar")),"No aplica")</f>
        <v>No Aplica</v>
      </c>
      <c r="AC4434" t="str">
        <f ca="1">+IFERROR(IF(Tabla2[[#This Row],[FECHA INICIO DE LABORES EN OBRA]]="","No Aplica",IF(AND(MONTH(Tabla2[[#This Row],[FECHA INICIO DE LABORES EN OBRA]])=MONTH(TODAY()-30),YEAR(Tabla2[[#This Row],[FECHA INICIO DE LABORES EN OBRA]])=YEAR(TODAY())),MONTH(TODAY()-30)&amp;"-"&amp;YEAR(TODAY()),"No Aplica")),"No Aplica")</f>
        <v>No Aplica</v>
      </c>
    </row>
    <row r="4435" spans="1:29" x14ac:dyDescent="0.25">
      <c r="A4435" s="2"/>
      <c r="B4435" s="3"/>
      <c r="C4435" s="3"/>
      <c r="D4435" s="3"/>
      <c r="E4435" s="3"/>
      <c r="F4435" s="36"/>
      <c r="G4435" s="3"/>
      <c r="H4435" s="3"/>
      <c r="I4435" s="3"/>
      <c r="J4435" s="3"/>
      <c r="K4435" s="3"/>
      <c r="L4435" s="8"/>
      <c r="M4435" s="5"/>
      <c r="N4435" s="13"/>
      <c r="O4435" s="5"/>
      <c r="P4435" s="8"/>
      <c r="Q4435" s="9"/>
      <c r="R4435" s="9" t="str">
        <f>IFERROR(VLOOKUP(Tabla2[[#This Row],[CONTRATISTA PRNCIPAL]],Hoja1!$L$5:$M$9,2,FALSE),"CJV")</f>
        <v>CJV</v>
      </c>
      <c r="S4435" s="9" t="str">
        <f>IF(Tabla2[[#This Row],[EMPRESA]]=Tabla2[[#This Row],[CONTRATISTA PRNCIPAL]],"Principal","Secundaria")</f>
        <v>Principal</v>
      </c>
      <c r="T4435" s="10">
        <f>IFERROR(1/COUNTIF(Tabla2[CONTRATISTA PRNCIPAL],Tabla2[[#This Row],[CONTRATISTA PRNCIPAL]]),0)</f>
        <v>0</v>
      </c>
      <c r="U4435" s="33" t="str">
        <f ca="1">IF(((TODAY()-Tabla2[[#This Row],[FECHA NACIMIENTO]])/365)&lt;18,"Corregir", IF(((TODAY()-Tabla2[[#This Row],[FECHA NACIMIENTO]])/365)&gt;80, "Corregir",ROUNDDOWN(((TODAY()-Tabla2[[#This Row],[FECHA NACIMIENTO]])/365),0)))</f>
        <v>Corregir</v>
      </c>
      <c r="V443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35" s="34" t="str">
        <f ca="1">+IF(Tabla2[[#This Row],[Edad]]="Corregir","Corregir","Ok")</f>
        <v>Corregir</v>
      </c>
      <c r="X4435" s="10" t="str">
        <f>+IFERROR(VLOOKUP(Tabla2[[#This Row],[DISTRITO SEGÚN DNI]],Hoja1!$A$2:$B$55,2,FALSE),"No")</f>
        <v>No</v>
      </c>
      <c r="Y4435" s="10" t="str">
        <f>IF(OR(LOWER(Tabla2[[#This Row],[GENERO]])="masculino", LOWER(Tabla2[[#This Row],[GENERO]])="femenino"),"OK","Corregir")</f>
        <v>Corregir</v>
      </c>
      <c r="Z4435" s="10" t="str">
        <f>+IF(Tabla2[[#This Row],[Nro. DNI / CE]]="","Corregir",IF(LEN(Tabla2[[#This Row],[Nro. DNI / CE]])&gt;=8,"OK","Corregir"))</f>
        <v>Corregir</v>
      </c>
      <c r="AA4435" s="10">
        <f>COUNTIF(Tabla2[APELLIDOS Y NOMBRES],Tabla2[[#This Row],[APELLIDOS Y NOMBRES]])</f>
        <v>0</v>
      </c>
      <c r="AB4435" t="str">
        <f ca="1">+IFERROR(IF(Tabla2[[#This Row],[FECHA CESE/BAJA]]="","No Aplica",IF(AND(MONTH(Tabla2[[#This Row],[FECHA CESE/BAJA]])=MONTH(TODAY()-30),YEAR(Tabla2[[#This Row],[FECHA CESE/BAJA]])=YEAR(TODAY())),MONTH(TODAY()-30)&amp;"-"&amp;YEAR(TODAY()),"Borrar")),"No aplica")</f>
        <v>No Aplica</v>
      </c>
      <c r="AC4435" t="str">
        <f ca="1">+IFERROR(IF(Tabla2[[#This Row],[FECHA INICIO DE LABORES EN OBRA]]="","No Aplica",IF(AND(MONTH(Tabla2[[#This Row],[FECHA INICIO DE LABORES EN OBRA]])=MONTH(TODAY()-30),YEAR(Tabla2[[#This Row],[FECHA INICIO DE LABORES EN OBRA]])=YEAR(TODAY())),MONTH(TODAY()-30)&amp;"-"&amp;YEAR(TODAY()),"No Aplica")),"No Aplica")</f>
        <v>No Aplica</v>
      </c>
    </row>
    <row r="4436" spans="1:29" x14ac:dyDescent="0.25">
      <c r="A4436" s="2"/>
      <c r="B4436" s="3"/>
      <c r="C4436" s="3"/>
      <c r="D4436" s="3"/>
      <c r="E4436" s="3"/>
      <c r="F4436" s="36"/>
      <c r="G4436" s="3"/>
      <c r="H4436" s="3"/>
      <c r="I4436" s="3"/>
      <c r="J4436" s="3"/>
      <c r="K4436" s="3"/>
      <c r="L4436" s="8"/>
      <c r="M4436" s="5"/>
      <c r="N4436" s="13"/>
      <c r="O4436" s="5"/>
      <c r="P4436" s="8"/>
      <c r="Q4436" s="9"/>
      <c r="R4436" s="9" t="str">
        <f>IFERROR(VLOOKUP(Tabla2[[#This Row],[CONTRATISTA PRNCIPAL]],Hoja1!$L$5:$M$9,2,FALSE),"CJV")</f>
        <v>CJV</v>
      </c>
      <c r="S4436" s="9" t="str">
        <f>IF(Tabla2[[#This Row],[EMPRESA]]=Tabla2[[#This Row],[CONTRATISTA PRNCIPAL]],"Principal","Secundaria")</f>
        <v>Principal</v>
      </c>
      <c r="T4436" s="10">
        <f>IFERROR(1/COUNTIF(Tabla2[CONTRATISTA PRNCIPAL],Tabla2[[#This Row],[CONTRATISTA PRNCIPAL]]),0)</f>
        <v>0</v>
      </c>
      <c r="U4436" s="33" t="str">
        <f ca="1">IF(((TODAY()-Tabla2[[#This Row],[FECHA NACIMIENTO]])/365)&lt;18,"Corregir", IF(((TODAY()-Tabla2[[#This Row],[FECHA NACIMIENTO]])/365)&gt;80, "Corregir",ROUNDDOWN(((TODAY()-Tabla2[[#This Row],[FECHA NACIMIENTO]])/365),0)))</f>
        <v>Corregir</v>
      </c>
      <c r="V443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36" s="34" t="str">
        <f ca="1">+IF(Tabla2[[#This Row],[Edad]]="Corregir","Corregir","Ok")</f>
        <v>Corregir</v>
      </c>
      <c r="X4436" s="10" t="str">
        <f>+IFERROR(VLOOKUP(Tabla2[[#This Row],[DISTRITO SEGÚN DNI]],Hoja1!$A$2:$B$55,2,FALSE),"No")</f>
        <v>No</v>
      </c>
      <c r="Y4436" s="10" t="str">
        <f>IF(OR(LOWER(Tabla2[[#This Row],[GENERO]])="masculino", LOWER(Tabla2[[#This Row],[GENERO]])="femenino"),"OK","Corregir")</f>
        <v>Corregir</v>
      </c>
      <c r="Z4436" s="10" t="str">
        <f>+IF(Tabla2[[#This Row],[Nro. DNI / CE]]="","Corregir",IF(LEN(Tabla2[[#This Row],[Nro. DNI / CE]])&gt;=8,"OK","Corregir"))</f>
        <v>Corregir</v>
      </c>
      <c r="AA4436" s="10">
        <f>COUNTIF(Tabla2[APELLIDOS Y NOMBRES],Tabla2[[#This Row],[APELLIDOS Y NOMBRES]])</f>
        <v>0</v>
      </c>
      <c r="AB4436" t="str">
        <f ca="1">+IFERROR(IF(Tabla2[[#This Row],[FECHA CESE/BAJA]]="","No Aplica",IF(AND(MONTH(Tabla2[[#This Row],[FECHA CESE/BAJA]])=MONTH(TODAY()-30),YEAR(Tabla2[[#This Row],[FECHA CESE/BAJA]])=YEAR(TODAY())),MONTH(TODAY()-30)&amp;"-"&amp;YEAR(TODAY()),"Borrar")),"No aplica")</f>
        <v>No Aplica</v>
      </c>
      <c r="AC4436" t="str">
        <f ca="1">+IFERROR(IF(Tabla2[[#This Row],[FECHA INICIO DE LABORES EN OBRA]]="","No Aplica",IF(AND(MONTH(Tabla2[[#This Row],[FECHA INICIO DE LABORES EN OBRA]])=MONTH(TODAY()-30),YEAR(Tabla2[[#This Row],[FECHA INICIO DE LABORES EN OBRA]])=YEAR(TODAY())),MONTH(TODAY()-30)&amp;"-"&amp;YEAR(TODAY()),"No Aplica")),"No Aplica")</f>
        <v>No Aplica</v>
      </c>
    </row>
    <row r="4437" spans="1:29" x14ac:dyDescent="0.25">
      <c r="A4437" s="2"/>
      <c r="B4437" s="3"/>
      <c r="C4437" s="3"/>
      <c r="D4437" s="3"/>
      <c r="E4437" s="3"/>
      <c r="F4437" s="36"/>
      <c r="G4437" s="3"/>
      <c r="H4437" s="3"/>
      <c r="I4437" s="3"/>
      <c r="J4437" s="3"/>
      <c r="K4437" s="3"/>
      <c r="L4437" s="8"/>
      <c r="M4437" s="5"/>
      <c r="N4437" s="13"/>
      <c r="O4437" s="5"/>
      <c r="P4437" s="8"/>
      <c r="Q4437" s="9"/>
      <c r="R4437" s="9" t="str">
        <f>IFERROR(VLOOKUP(Tabla2[[#This Row],[CONTRATISTA PRNCIPAL]],Hoja1!$L$5:$M$9,2,FALSE),"CJV")</f>
        <v>CJV</v>
      </c>
      <c r="S4437" s="9" t="str">
        <f>IF(Tabla2[[#This Row],[EMPRESA]]=Tabla2[[#This Row],[CONTRATISTA PRNCIPAL]],"Principal","Secundaria")</f>
        <v>Principal</v>
      </c>
      <c r="T4437" s="10">
        <f>IFERROR(1/COUNTIF(Tabla2[CONTRATISTA PRNCIPAL],Tabla2[[#This Row],[CONTRATISTA PRNCIPAL]]),0)</f>
        <v>0</v>
      </c>
      <c r="U4437" s="33" t="str">
        <f ca="1">IF(((TODAY()-Tabla2[[#This Row],[FECHA NACIMIENTO]])/365)&lt;18,"Corregir", IF(((TODAY()-Tabla2[[#This Row],[FECHA NACIMIENTO]])/365)&gt;80, "Corregir",ROUNDDOWN(((TODAY()-Tabla2[[#This Row],[FECHA NACIMIENTO]])/365),0)))</f>
        <v>Corregir</v>
      </c>
      <c r="V443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37" s="34" t="str">
        <f ca="1">+IF(Tabla2[[#This Row],[Edad]]="Corregir","Corregir","Ok")</f>
        <v>Corregir</v>
      </c>
      <c r="X4437" s="10" t="str">
        <f>+IFERROR(VLOOKUP(Tabla2[[#This Row],[DISTRITO SEGÚN DNI]],Hoja1!$A$2:$B$55,2,FALSE),"No")</f>
        <v>No</v>
      </c>
      <c r="Y4437" s="10" t="str">
        <f>IF(OR(LOWER(Tabla2[[#This Row],[GENERO]])="masculino", LOWER(Tabla2[[#This Row],[GENERO]])="femenino"),"OK","Corregir")</f>
        <v>Corregir</v>
      </c>
      <c r="Z4437" s="10" t="str">
        <f>+IF(Tabla2[[#This Row],[Nro. DNI / CE]]="","Corregir",IF(LEN(Tabla2[[#This Row],[Nro. DNI / CE]])&gt;=8,"OK","Corregir"))</f>
        <v>Corregir</v>
      </c>
      <c r="AA4437" s="10">
        <f>COUNTIF(Tabla2[APELLIDOS Y NOMBRES],Tabla2[[#This Row],[APELLIDOS Y NOMBRES]])</f>
        <v>0</v>
      </c>
      <c r="AB4437" t="str">
        <f ca="1">+IFERROR(IF(Tabla2[[#This Row],[FECHA CESE/BAJA]]="","No Aplica",IF(AND(MONTH(Tabla2[[#This Row],[FECHA CESE/BAJA]])=MONTH(TODAY()-30),YEAR(Tabla2[[#This Row],[FECHA CESE/BAJA]])=YEAR(TODAY())),MONTH(TODAY()-30)&amp;"-"&amp;YEAR(TODAY()),"Borrar")),"No aplica")</f>
        <v>No Aplica</v>
      </c>
      <c r="AC4437" t="str">
        <f ca="1">+IFERROR(IF(Tabla2[[#This Row],[FECHA INICIO DE LABORES EN OBRA]]="","No Aplica",IF(AND(MONTH(Tabla2[[#This Row],[FECHA INICIO DE LABORES EN OBRA]])=MONTH(TODAY()-30),YEAR(Tabla2[[#This Row],[FECHA INICIO DE LABORES EN OBRA]])=YEAR(TODAY())),MONTH(TODAY()-30)&amp;"-"&amp;YEAR(TODAY()),"No Aplica")),"No Aplica")</f>
        <v>No Aplica</v>
      </c>
    </row>
    <row r="4438" spans="1:29" x14ac:dyDescent="0.25">
      <c r="A4438" s="2"/>
      <c r="B4438" s="3"/>
      <c r="C4438" s="3"/>
      <c r="D4438" s="3"/>
      <c r="E4438" s="3"/>
      <c r="F4438" s="36"/>
      <c r="G4438" s="3"/>
      <c r="H4438" s="3"/>
      <c r="I4438" s="3"/>
      <c r="J4438" s="3"/>
      <c r="K4438" s="3"/>
      <c r="L4438" s="8"/>
      <c r="M4438" s="5"/>
      <c r="N4438" s="13"/>
      <c r="O4438" s="5"/>
      <c r="P4438" s="8"/>
      <c r="Q4438" s="9"/>
      <c r="R4438" s="9" t="str">
        <f>IFERROR(VLOOKUP(Tabla2[[#This Row],[CONTRATISTA PRNCIPAL]],Hoja1!$L$5:$M$9,2,FALSE),"CJV")</f>
        <v>CJV</v>
      </c>
      <c r="S4438" s="9" t="str">
        <f>IF(Tabla2[[#This Row],[EMPRESA]]=Tabla2[[#This Row],[CONTRATISTA PRNCIPAL]],"Principal","Secundaria")</f>
        <v>Principal</v>
      </c>
      <c r="T4438" s="10">
        <f>IFERROR(1/COUNTIF(Tabla2[CONTRATISTA PRNCIPAL],Tabla2[[#This Row],[CONTRATISTA PRNCIPAL]]),0)</f>
        <v>0</v>
      </c>
      <c r="U4438" s="33" t="str">
        <f ca="1">IF(((TODAY()-Tabla2[[#This Row],[FECHA NACIMIENTO]])/365)&lt;18,"Corregir", IF(((TODAY()-Tabla2[[#This Row],[FECHA NACIMIENTO]])/365)&gt;80, "Corregir",ROUNDDOWN(((TODAY()-Tabla2[[#This Row],[FECHA NACIMIENTO]])/365),0)))</f>
        <v>Corregir</v>
      </c>
      <c r="V443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38" s="34" t="str">
        <f ca="1">+IF(Tabla2[[#This Row],[Edad]]="Corregir","Corregir","Ok")</f>
        <v>Corregir</v>
      </c>
      <c r="X4438" s="10" t="str">
        <f>+IFERROR(VLOOKUP(Tabla2[[#This Row],[DISTRITO SEGÚN DNI]],Hoja1!$A$2:$B$55,2,FALSE),"No")</f>
        <v>No</v>
      </c>
      <c r="Y4438" s="10" t="str">
        <f>IF(OR(LOWER(Tabla2[[#This Row],[GENERO]])="masculino", LOWER(Tabla2[[#This Row],[GENERO]])="femenino"),"OK","Corregir")</f>
        <v>Corregir</v>
      </c>
      <c r="Z4438" s="10" t="str">
        <f>+IF(Tabla2[[#This Row],[Nro. DNI / CE]]="","Corregir",IF(LEN(Tabla2[[#This Row],[Nro. DNI / CE]])&gt;=8,"OK","Corregir"))</f>
        <v>Corregir</v>
      </c>
      <c r="AA4438" s="10">
        <f>COUNTIF(Tabla2[APELLIDOS Y NOMBRES],Tabla2[[#This Row],[APELLIDOS Y NOMBRES]])</f>
        <v>0</v>
      </c>
      <c r="AB4438" t="str">
        <f ca="1">+IFERROR(IF(Tabla2[[#This Row],[FECHA CESE/BAJA]]="","No Aplica",IF(AND(MONTH(Tabla2[[#This Row],[FECHA CESE/BAJA]])=MONTH(TODAY()-30),YEAR(Tabla2[[#This Row],[FECHA CESE/BAJA]])=YEAR(TODAY())),MONTH(TODAY()-30)&amp;"-"&amp;YEAR(TODAY()),"Borrar")),"No aplica")</f>
        <v>No Aplica</v>
      </c>
      <c r="AC4438" t="str">
        <f ca="1">+IFERROR(IF(Tabla2[[#This Row],[FECHA INICIO DE LABORES EN OBRA]]="","No Aplica",IF(AND(MONTH(Tabla2[[#This Row],[FECHA INICIO DE LABORES EN OBRA]])=MONTH(TODAY()-30),YEAR(Tabla2[[#This Row],[FECHA INICIO DE LABORES EN OBRA]])=YEAR(TODAY())),MONTH(TODAY()-30)&amp;"-"&amp;YEAR(TODAY()),"No Aplica")),"No Aplica")</f>
        <v>No Aplica</v>
      </c>
    </row>
    <row r="4439" spans="1:29" x14ac:dyDescent="0.25">
      <c r="A4439" s="2"/>
      <c r="B4439" s="3"/>
      <c r="C4439" s="3"/>
      <c r="D4439" s="3"/>
      <c r="E4439" s="3"/>
      <c r="F4439" s="36"/>
      <c r="G4439" s="3"/>
      <c r="H4439" s="3"/>
      <c r="I4439" s="3"/>
      <c r="J4439" s="3"/>
      <c r="K4439" s="3"/>
      <c r="L4439" s="8"/>
      <c r="M4439" s="5"/>
      <c r="N4439" s="13"/>
      <c r="O4439" s="5"/>
      <c r="P4439" s="8"/>
      <c r="Q4439" s="9"/>
      <c r="R4439" s="9" t="str">
        <f>IFERROR(VLOOKUP(Tabla2[[#This Row],[CONTRATISTA PRNCIPAL]],Hoja1!$L$5:$M$9,2,FALSE),"CJV")</f>
        <v>CJV</v>
      </c>
      <c r="S4439" s="9" t="str">
        <f>IF(Tabla2[[#This Row],[EMPRESA]]=Tabla2[[#This Row],[CONTRATISTA PRNCIPAL]],"Principal","Secundaria")</f>
        <v>Principal</v>
      </c>
      <c r="T4439" s="10">
        <f>IFERROR(1/COUNTIF(Tabla2[CONTRATISTA PRNCIPAL],Tabla2[[#This Row],[CONTRATISTA PRNCIPAL]]),0)</f>
        <v>0</v>
      </c>
      <c r="U4439" s="33" t="str">
        <f ca="1">IF(((TODAY()-Tabla2[[#This Row],[FECHA NACIMIENTO]])/365)&lt;18,"Corregir", IF(((TODAY()-Tabla2[[#This Row],[FECHA NACIMIENTO]])/365)&gt;80, "Corregir",ROUNDDOWN(((TODAY()-Tabla2[[#This Row],[FECHA NACIMIENTO]])/365),0)))</f>
        <v>Corregir</v>
      </c>
      <c r="V443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39" s="34" t="str">
        <f ca="1">+IF(Tabla2[[#This Row],[Edad]]="Corregir","Corregir","Ok")</f>
        <v>Corregir</v>
      </c>
      <c r="X4439" s="10" t="str">
        <f>+IFERROR(VLOOKUP(Tabla2[[#This Row],[DISTRITO SEGÚN DNI]],Hoja1!$A$2:$B$55,2,FALSE),"No")</f>
        <v>No</v>
      </c>
      <c r="Y4439" s="10" t="str">
        <f>IF(OR(LOWER(Tabla2[[#This Row],[GENERO]])="masculino", LOWER(Tabla2[[#This Row],[GENERO]])="femenino"),"OK","Corregir")</f>
        <v>Corregir</v>
      </c>
      <c r="Z4439" s="10" t="str">
        <f>+IF(Tabla2[[#This Row],[Nro. DNI / CE]]="","Corregir",IF(LEN(Tabla2[[#This Row],[Nro. DNI / CE]])&gt;=8,"OK","Corregir"))</f>
        <v>Corregir</v>
      </c>
      <c r="AA4439" s="10">
        <f>COUNTIF(Tabla2[APELLIDOS Y NOMBRES],Tabla2[[#This Row],[APELLIDOS Y NOMBRES]])</f>
        <v>0</v>
      </c>
      <c r="AB4439" t="str">
        <f ca="1">+IFERROR(IF(Tabla2[[#This Row],[FECHA CESE/BAJA]]="","No Aplica",IF(AND(MONTH(Tabla2[[#This Row],[FECHA CESE/BAJA]])=MONTH(TODAY()-30),YEAR(Tabla2[[#This Row],[FECHA CESE/BAJA]])=YEAR(TODAY())),MONTH(TODAY()-30)&amp;"-"&amp;YEAR(TODAY()),"Borrar")),"No aplica")</f>
        <v>No Aplica</v>
      </c>
      <c r="AC4439" t="str">
        <f ca="1">+IFERROR(IF(Tabla2[[#This Row],[FECHA INICIO DE LABORES EN OBRA]]="","No Aplica",IF(AND(MONTH(Tabla2[[#This Row],[FECHA INICIO DE LABORES EN OBRA]])=MONTH(TODAY()-30),YEAR(Tabla2[[#This Row],[FECHA INICIO DE LABORES EN OBRA]])=YEAR(TODAY())),MONTH(TODAY()-30)&amp;"-"&amp;YEAR(TODAY()),"No Aplica")),"No Aplica")</f>
        <v>No Aplica</v>
      </c>
    </row>
    <row r="4440" spans="1:29" x14ac:dyDescent="0.25">
      <c r="A4440" s="2"/>
      <c r="B4440" s="3"/>
      <c r="C4440" s="3"/>
      <c r="D4440" s="3"/>
      <c r="E4440" s="3"/>
      <c r="F4440" s="36"/>
      <c r="G4440" s="3"/>
      <c r="H4440" s="3"/>
      <c r="I4440" s="3"/>
      <c r="J4440" s="3"/>
      <c r="K4440" s="3"/>
      <c r="L4440" s="8"/>
      <c r="M4440" s="5"/>
      <c r="N4440" s="13"/>
      <c r="O4440" s="5"/>
      <c r="P4440" s="8"/>
      <c r="Q4440" s="9"/>
      <c r="R4440" s="9" t="str">
        <f>IFERROR(VLOOKUP(Tabla2[[#This Row],[CONTRATISTA PRNCIPAL]],Hoja1!$L$5:$M$9,2,FALSE),"CJV")</f>
        <v>CJV</v>
      </c>
      <c r="S4440" s="9" t="str">
        <f>IF(Tabla2[[#This Row],[EMPRESA]]=Tabla2[[#This Row],[CONTRATISTA PRNCIPAL]],"Principal","Secundaria")</f>
        <v>Principal</v>
      </c>
      <c r="T4440" s="10">
        <f>IFERROR(1/COUNTIF(Tabla2[CONTRATISTA PRNCIPAL],Tabla2[[#This Row],[CONTRATISTA PRNCIPAL]]),0)</f>
        <v>0</v>
      </c>
      <c r="U4440" s="33" t="str">
        <f ca="1">IF(((TODAY()-Tabla2[[#This Row],[FECHA NACIMIENTO]])/365)&lt;18,"Corregir", IF(((TODAY()-Tabla2[[#This Row],[FECHA NACIMIENTO]])/365)&gt;80, "Corregir",ROUNDDOWN(((TODAY()-Tabla2[[#This Row],[FECHA NACIMIENTO]])/365),0)))</f>
        <v>Corregir</v>
      </c>
      <c r="V444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40" s="34" t="str">
        <f ca="1">+IF(Tabla2[[#This Row],[Edad]]="Corregir","Corregir","Ok")</f>
        <v>Corregir</v>
      </c>
      <c r="X4440" s="10" t="str">
        <f>+IFERROR(VLOOKUP(Tabla2[[#This Row],[DISTRITO SEGÚN DNI]],Hoja1!$A$2:$B$55,2,FALSE),"No")</f>
        <v>No</v>
      </c>
      <c r="Y4440" s="10" t="str">
        <f>IF(OR(LOWER(Tabla2[[#This Row],[GENERO]])="masculino", LOWER(Tabla2[[#This Row],[GENERO]])="femenino"),"OK","Corregir")</f>
        <v>Corregir</v>
      </c>
      <c r="Z4440" s="10" t="str">
        <f>+IF(Tabla2[[#This Row],[Nro. DNI / CE]]="","Corregir",IF(LEN(Tabla2[[#This Row],[Nro. DNI / CE]])&gt;=8,"OK","Corregir"))</f>
        <v>Corregir</v>
      </c>
      <c r="AA4440" s="10">
        <f>COUNTIF(Tabla2[APELLIDOS Y NOMBRES],Tabla2[[#This Row],[APELLIDOS Y NOMBRES]])</f>
        <v>0</v>
      </c>
      <c r="AB4440" t="str">
        <f ca="1">+IFERROR(IF(Tabla2[[#This Row],[FECHA CESE/BAJA]]="","No Aplica",IF(AND(MONTH(Tabla2[[#This Row],[FECHA CESE/BAJA]])=MONTH(TODAY()-30),YEAR(Tabla2[[#This Row],[FECHA CESE/BAJA]])=YEAR(TODAY())),MONTH(TODAY()-30)&amp;"-"&amp;YEAR(TODAY()),"Borrar")),"No aplica")</f>
        <v>No Aplica</v>
      </c>
      <c r="AC4440" t="str">
        <f ca="1">+IFERROR(IF(Tabla2[[#This Row],[FECHA INICIO DE LABORES EN OBRA]]="","No Aplica",IF(AND(MONTH(Tabla2[[#This Row],[FECHA INICIO DE LABORES EN OBRA]])=MONTH(TODAY()-30),YEAR(Tabla2[[#This Row],[FECHA INICIO DE LABORES EN OBRA]])=YEAR(TODAY())),MONTH(TODAY()-30)&amp;"-"&amp;YEAR(TODAY()),"No Aplica")),"No Aplica")</f>
        <v>No Aplica</v>
      </c>
    </row>
    <row r="4441" spans="1:29" x14ac:dyDescent="0.25">
      <c r="A4441" s="2"/>
      <c r="B4441" s="3"/>
      <c r="C4441" s="3"/>
      <c r="D4441" s="3"/>
      <c r="E4441" s="3"/>
      <c r="F4441" s="36"/>
      <c r="G4441" s="3"/>
      <c r="H4441" s="3"/>
      <c r="I4441" s="3"/>
      <c r="J4441" s="3"/>
      <c r="K4441" s="3"/>
      <c r="L4441" s="8"/>
      <c r="M4441" s="5"/>
      <c r="N4441" s="13"/>
      <c r="O4441" s="5"/>
      <c r="P4441" s="8"/>
      <c r="Q4441" s="9"/>
      <c r="R4441" s="9" t="str">
        <f>IFERROR(VLOOKUP(Tabla2[[#This Row],[CONTRATISTA PRNCIPAL]],Hoja1!$L$5:$M$9,2,FALSE),"CJV")</f>
        <v>CJV</v>
      </c>
      <c r="S4441" s="9" t="str">
        <f>IF(Tabla2[[#This Row],[EMPRESA]]=Tabla2[[#This Row],[CONTRATISTA PRNCIPAL]],"Principal","Secundaria")</f>
        <v>Principal</v>
      </c>
      <c r="T4441" s="10">
        <f>IFERROR(1/COUNTIF(Tabla2[CONTRATISTA PRNCIPAL],Tabla2[[#This Row],[CONTRATISTA PRNCIPAL]]),0)</f>
        <v>0</v>
      </c>
      <c r="U4441" s="33" t="str">
        <f ca="1">IF(((TODAY()-Tabla2[[#This Row],[FECHA NACIMIENTO]])/365)&lt;18,"Corregir", IF(((TODAY()-Tabla2[[#This Row],[FECHA NACIMIENTO]])/365)&gt;80, "Corregir",ROUNDDOWN(((TODAY()-Tabla2[[#This Row],[FECHA NACIMIENTO]])/365),0)))</f>
        <v>Corregir</v>
      </c>
      <c r="V444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41" s="34" t="str">
        <f ca="1">+IF(Tabla2[[#This Row],[Edad]]="Corregir","Corregir","Ok")</f>
        <v>Corregir</v>
      </c>
      <c r="X4441" s="10" t="str">
        <f>+IFERROR(VLOOKUP(Tabla2[[#This Row],[DISTRITO SEGÚN DNI]],Hoja1!$A$2:$B$55,2,FALSE),"No")</f>
        <v>No</v>
      </c>
      <c r="Y4441" s="10" t="str">
        <f>IF(OR(LOWER(Tabla2[[#This Row],[GENERO]])="masculino", LOWER(Tabla2[[#This Row],[GENERO]])="femenino"),"OK","Corregir")</f>
        <v>Corregir</v>
      </c>
      <c r="Z4441" s="10" t="str">
        <f>+IF(Tabla2[[#This Row],[Nro. DNI / CE]]="","Corregir",IF(LEN(Tabla2[[#This Row],[Nro. DNI / CE]])&gt;=8,"OK","Corregir"))</f>
        <v>Corregir</v>
      </c>
      <c r="AA4441" s="10">
        <f>COUNTIF(Tabla2[APELLIDOS Y NOMBRES],Tabla2[[#This Row],[APELLIDOS Y NOMBRES]])</f>
        <v>0</v>
      </c>
      <c r="AB4441" t="str">
        <f ca="1">+IFERROR(IF(Tabla2[[#This Row],[FECHA CESE/BAJA]]="","No Aplica",IF(AND(MONTH(Tabla2[[#This Row],[FECHA CESE/BAJA]])=MONTH(TODAY()-30),YEAR(Tabla2[[#This Row],[FECHA CESE/BAJA]])=YEAR(TODAY())),MONTH(TODAY()-30)&amp;"-"&amp;YEAR(TODAY()),"Borrar")),"No aplica")</f>
        <v>No Aplica</v>
      </c>
      <c r="AC4441" t="str">
        <f ca="1">+IFERROR(IF(Tabla2[[#This Row],[FECHA INICIO DE LABORES EN OBRA]]="","No Aplica",IF(AND(MONTH(Tabla2[[#This Row],[FECHA INICIO DE LABORES EN OBRA]])=MONTH(TODAY()-30),YEAR(Tabla2[[#This Row],[FECHA INICIO DE LABORES EN OBRA]])=YEAR(TODAY())),MONTH(TODAY()-30)&amp;"-"&amp;YEAR(TODAY()),"No Aplica")),"No Aplica")</f>
        <v>No Aplica</v>
      </c>
    </row>
    <row r="4442" spans="1:29" x14ac:dyDescent="0.25">
      <c r="A4442" s="2"/>
      <c r="B4442" s="3"/>
      <c r="C4442" s="3"/>
      <c r="D4442" s="3"/>
      <c r="E4442" s="3"/>
      <c r="F4442" s="36"/>
      <c r="G4442" s="3"/>
      <c r="H4442" s="3"/>
      <c r="I4442" s="3"/>
      <c r="J4442" s="3"/>
      <c r="K4442" s="3"/>
      <c r="L4442" s="8"/>
      <c r="M4442" s="5"/>
      <c r="N4442" s="13"/>
      <c r="O4442" s="5"/>
      <c r="P4442" s="8"/>
      <c r="Q4442" s="9"/>
      <c r="R4442" s="9" t="str">
        <f>IFERROR(VLOOKUP(Tabla2[[#This Row],[CONTRATISTA PRNCIPAL]],Hoja1!$L$5:$M$9,2,FALSE),"CJV")</f>
        <v>CJV</v>
      </c>
      <c r="S4442" s="9" t="str">
        <f>IF(Tabla2[[#This Row],[EMPRESA]]=Tabla2[[#This Row],[CONTRATISTA PRNCIPAL]],"Principal","Secundaria")</f>
        <v>Principal</v>
      </c>
      <c r="T4442" s="10">
        <f>IFERROR(1/COUNTIF(Tabla2[CONTRATISTA PRNCIPAL],Tabla2[[#This Row],[CONTRATISTA PRNCIPAL]]),0)</f>
        <v>0</v>
      </c>
      <c r="U4442" s="33" t="str">
        <f ca="1">IF(((TODAY()-Tabla2[[#This Row],[FECHA NACIMIENTO]])/365)&lt;18,"Corregir", IF(((TODAY()-Tabla2[[#This Row],[FECHA NACIMIENTO]])/365)&gt;80, "Corregir",ROUNDDOWN(((TODAY()-Tabla2[[#This Row],[FECHA NACIMIENTO]])/365),0)))</f>
        <v>Corregir</v>
      </c>
      <c r="V444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42" s="34" t="str">
        <f ca="1">+IF(Tabla2[[#This Row],[Edad]]="Corregir","Corregir","Ok")</f>
        <v>Corregir</v>
      </c>
      <c r="X4442" s="10" t="str">
        <f>+IFERROR(VLOOKUP(Tabla2[[#This Row],[DISTRITO SEGÚN DNI]],Hoja1!$A$2:$B$55,2,FALSE),"No")</f>
        <v>No</v>
      </c>
      <c r="Y4442" s="10" t="str">
        <f>IF(OR(LOWER(Tabla2[[#This Row],[GENERO]])="masculino", LOWER(Tabla2[[#This Row],[GENERO]])="femenino"),"OK","Corregir")</f>
        <v>Corregir</v>
      </c>
      <c r="Z4442" s="10" t="str">
        <f>+IF(Tabla2[[#This Row],[Nro. DNI / CE]]="","Corregir",IF(LEN(Tabla2[[#This Row],[Nro. DNI / CE]])&gt;=8,"OK","Corregir"))</f>
        <v>Corregir</v>
      </c>
      <c r="AA4442" s="10">
        <f>COUNTIF(Tabla2[APELLIDOS Y NOMBRES],Tabla2[[#This Row],[APELLIDOS Y NOMBRES]])</f>
        <v>0</v>
      </c>
      <c r="AB4442" t="str">
        <f ca="1">+IFERROR(IF(Tabla2[[#This Row],[FECHA CESE/BAJA]]="","No Aplica",IF(AND(MONTH(Tabla2[[#This Row],[FECHA CESE/BAJA]])=MONTH(TODAY()-30),YEAR(Tabla2[[#This Row],[FECHA CESE/BAJA]])=YEAR(TODAY())),MONTH(TODAY()-30)&amp;"-"&amp;YEAR(TODAY()),"Borrar")),"No aplica")</f>
        <v>No Aplica</v>
      </c>
      <c r="AC4442" t="str">
        <f ca="1">+IFERROR(IF(Tabla2[[#This Row],[FECHA INICIO DE LABORES EN OBRA]]="","No Aplica",IF(AND(MONTH(Tabla2[[#This Row],[FECHA INICIO DE LABORES EN OBRA]])=MONTH(TODAY()-30),YEAR(Tabla2[[#This Row],[FECHA INICIO DE LABORES EN OBRA]])=YEAR(TODAY())),MONTH(TODAY()-30)&amp;"-"&amp;YEAR(TODAY()),"No Aplica")),"No Aplica")</f>
        <v>No Aplica</v>
      </c>
    </row>
    <row r="4443" spans="1:29" x14ac:dyDescent="0.25">
      <c r="A4443" s="2"/>
      <c r="B4443" s="3"/>
      <c r="C4443" s="3"/>
      <c r="D4443" s="3"/>
      <c r="E4443" s="3"/>
      <c r="F4443" s="36"/>
      <c r="G4443" s="3"/>
      <c r="H4443" s="3"/>
      <c r="I4443" s="3"/>
      <c r="J4443" s="3"/>
      <c r="K4443" s="3"/>
      <c r="L4443" s="8"/>
      <c r="M4443" s="5"/>
      <c r="N4443" s="13"/>
      <c r="O4443" s="5"/>
      <c r="P4443" s="8"/>
      <c r="Q4443" s="9"/>
      <c r="R4443" s="9" t="str">
        <f>IFERROR(VLOOKUP(Tabla2[[#This Row],[CONTRATISTA PRNCIPAL]],Hoja1!$L$5:$M$9,2,FALSE),"CJV")</f>
        <v>CJV</v>
      </c>
      <c r="S4443" s="9" t="str">
        <f>IF(Tabla2[[#This Row],[EMPRESA]]=Tabla2[[#This Row],[CONTRATISTA PRNCIPAL]],"Principal","Secundaria")</f>
        <v>Principal</v>
      </c>
      <c r="T4443" s="10">
        <f>IFERROR(1/COUNTIF(Tabla2[CONTRATISTA PRNCIPAL],Tabla2[[#This Row],[CONTRATISTA PRNCIPAL]]),0)</f>
        <v>0</v>
      </c>
      <c r="U4443" s="33" t="str">
        <f ca="1">IF(((TODAY()-Tabla2[[#This Row],[FECHA NACIMIENTO]])/365)&lt;18,"Corregir", IF(((TODAY()-Tabla2[[#This Row],[FECHA NACIMIENTO]])/365)&gt;80, "Corregir",ROUNDDOWN(((TODAY()-Tabla2[[#This Row],[FECHA NACIMIENTO]])/365),0)))</f>
        <v>Corregir</v>
      </c>
      <c r="V444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43" s="34" t="str">
        <f ca="1">+IF(Tabla2[[#This Row],[Edad]]="Corregir","Corregir","Ok")</f>
        <v>Corregir</v>
      </c>
      <c r="X4443" s="10" t="str">
        <f>+IFERROR(VLOOKUP(Tabla2[[#This Row],[DISTRITO SEGÚN DNI]],Hoja1!$A$2:$B$55,2,FALSE),"No")</f>
        <v>No</v>
      </c>
      <c r="Y4443" s="10" t="str">
        <f>IF(OR(LOWER(Tabla2[[#This Row],[GENERO]])="masculino", LOWER(Tabla2[[#This Row],[GENERO]])="femenino"),"OK","Corregir")</f>
        <v>Corregir</v>
      </c>
      <c r="Z4443" s="10" t="str">
        <f>+IF(Tabla2[[#This Row],[Nro. DNI / CE]]="","Corregir",IF(LEN(Tabla2[[#This Row],[Nro. DNI / CE]])&gt;=8,"OK","Corregir"))</f>
        <v>Corregir</v>
      </c>
      <c r="AA4443" s="10">
        <f>COUNTIF(Tabla2[APELLIDOS Y NOMBRES],Tabla2[[#This Row],[APELLIDOS Y NOMBRES]])</f>
        <v>0</v>
      </c>
      <c r="AB4443" t="str">
        <f ca="1">+IFERROR(IF(Tabla2[[#This Row],[FECHA CESE/BAJA]]="","No Aplica",IF(AND(MONTH(Tabla2[[#This Row],[FECHA CESE/BAJA]])=MONTH(TODAY()-30),YEAR(Tabla2[[#This Row],[FECHA CESE/BAJA]])=YEAR(TODAY())),MONTH(TODAY()-30)&amp;"-"&amp;YEAR(TODAY()),"Borrar")),"No aplica")</f>
        <v>No Aplica</v>
      </c>
      <c r="AC4443" t="str">
        <f ca="1">+IFERROR(IF(Tabla2[[#This Row],[FECHA INICIO DE LABORES EN OBRA]]="","No Aplica",IF(AND(MONTH(Tabla2[[#This Row],[FECHA INICIO DE LABORES EN OBRA]])=MONTH(TODAY()-30),YEAR(Tabla2[[#This Row],[FECHA INICIO DE LABORES EN OBRA]])=YEAR(TODAY())),MONTH(TODAY()-30)&amp;"-"&amp;YEAR(TODAY()),"No Aplica")),"No Aplica")</f>
        <v>No Aplica</v>
      </c>
    </row>
    <row r="4444" spans="1:29" x14ac:dyDescent="0.25">
      <c r="A4444" s="2"/>
      <c r="B4444" s="3"/>
      <c r="C4444" s="3"/>
      <c r="D4444" s="3"/>
      <c r="E4444" s="3"/>
      <c r="F4444" s="36"/>
      <c r="G4444" s="3"/>
      <c r="H4444" s="3"/>
      <c r="I4444" s="3"/>
      <c r="J4444" s="3"/>
      <c r="K4444" s="3"/>
      <c r="L4444" s="8"/>
      <c r="M4444" s="5"/>
      <c r="N4444" s="13"/>
      <c r="O4444" s="5"/>
      <c r="P4444" s="8"/>
      <c r="Q4444" s="9"/>
      <c r="R4444" s="9" t="str">
        <f>IFERROR(VLOOKUP(Tabla2[[#This Row],[CONTRATISTA PRNCIPAL]],Hoja1!$L$5:$M$9,2,FALSE),"CJV")</f>
        <v>CJV</v>
      </c>
      <c r="S4444" s="9" t="str">
        <f>IF(Tabla2[[#This Row],[EMPRESA]]=Tabla2[[#This Row],[CONTRATISTA PRNCIPAL]],"Principal","Secundaria")</f>
        <v>Principal</v>
      </c>
      <c r="T4444" s="10">
        <f>IFERROR(1/COUNTIF(Tabla2[CONTRATISTA PRNCIPAL],Tabla2[[#This Row],[CONTRATISTA PRNCIPAL]]),0)</f>
        <v>0</v>
      </c>
      <c r="U4444" s="33" t="str">
        <f ca="1">IF(((TODAY()-Tabla2[[#This Row],[FECHA NACIMIENTO]])/365)&lt;18,"Corregir", IF(((TODAY()-Tabla2[[#This Row],[FECHA NACIMIENTO]])/365)&gt;80, "Corregir",ROUNDDOWN(((TODAY()-Tabla2[[#This Row],[FECHA NACIMIENTO]])/365),0)))</f>
        <v>Corregir</v>
      </c>
      <c r="V444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44" s="34" t="str">
        <f ca="1">+IF(Tabla2[[#This Row],[Edad]]="Corregir","Corregir","Ok")</f>
        <v>Corregir</v>
      </c>
      <c r="X4444" s="10" t="str">
        <f>+IFERROR(VLOOKUP(Tabla2[[#This Row],[DISTRITO SEGÚN DNI]],Hoja1!$A$2:$B$55,2,FALSE),"No")</f>
        <v>No</v>
      </c>
      <c r="Y4444" s="10" t="str">
        <f>IF(OR(LOWER(Tabla2[[#This Row],[GENERO]])="masculino", LOWER(Tabla2[[#This Row],[GENERO]])="femenino"),"OK","Corregir")</f>
        <v>Corregir</v>
      </c>
      <c r="Z4444" s="10" t="str">
        <f>+IF(Tabla2[[#This Row],[Nro. DNI / CE]]="","Corregir",IF(LEN(Tabla2[[#This Row],[Nro. DNI / CE]])&gt;=8,"OK","Corregir"))</f>
        <v>Corregir</v>
      </c>
      <c r="AA4444" s="10">
        <f>COUNTIF(Tabla2[APELLIDOS Y NOMBRES],Tabla2[[#This Row],[APELLIDOS Y NOMBRES]])</f>
        <v>0</v>
      </c>
      <c r="AB4444" t="str">
        <f ca="1">+IFERROR(IF(Tabla2[[#This Row],[FECHA CESE/BAJA]]="","No Aplica",IF(AND(MONTH(Tabla2[[#This Row],[FECHA CESE/BAJA]])=MONTH(TODAY()-30),YEAR(Tabla2[[#This Row],[FECHA CESE/BAJA]])=YEAR(TODAY())),MONTH(TODAY()-30)&amp;"-"&amp;YEAR(TODAY()),"Borrar")),"No aplica")</f>
        <v>No Aplica</v>
      </c>
      <c r="AC4444" t="str">
        <f ca="1">+IFERROR(IF(Tabla2[[#This Row],[FECHA INICIO DE LABORES EN OBRA]]="","No Aplica",IF(AND(MONTH(Tabla2[[#This Row],[FECHA INICIO DE LABORES EN OBRA]])=MONTH(TODAY()-30),YEAR(Tabla2[[#This Row],[FECHA INICIO DE LABORES EN OBRA]])=YEAR(TODAY())),MONTH(TODAY()-30)&amp;"-"&amp;YEAR(TODAY()),"No Aplica")),"No Aplica")</f>
        <v>No Aplica</v>
      </c>
    </row>
    <row r="4445" spans="1:29" x14ac:dyDescent="0.25">
      <c r="A4445" s="2"/>
      <c r="B4445" s="3"/>
      <c r="C4445" s="3"/>
      <c r="D4445" s="3"/>
      <c r="E4445" s="3"/>
      <c r="F4445" s="36"/>
      <c r="G4445" s="3"/>
      <c r="H4445" s="3"/>
      <c r="I4445" s="3"/>
      <c r="J4445" s="3"/>
      <c r="K4445" s="3"/>
      <c r="L4445" s="8"/>
      <c r="M4445" s="5"/>
      <c r="N4445" s="13"/>
      <c r="O4445" s="5"/>
      <c r="P4445" s="8"/>
      <c r="Q4445" s="9"/>
      <c r="R4445" s="9" t="str">
        <f>IFERROR(VLOOKUP(Tabla2[[#This Row],[CONTRATISTA PRNCIPAL]],Hoja1!$L$5:$M$9,2,FALSE),"CJV")</f>
        <v>CJV</v>
      </c>
      <c r="S4445" s="9" t="str">
        <f>IF(Tabla2[[#This Row],[EMPRESA]]=Tabla2[[#This Row],[CONTRATISTA PRNCIPAL]],"Principal","Secundaria")</f>
        <v>Principal</v>
      </c>
      <c r="T4445" s="10">
        <f>IFERROR(1/COUNTIF(Tabla2[CONTRATISTA PRNCIPAL],Tabla2[[#This Row],[CONTRATISTA PRNCIPAL]]),0)</f>
        <v>0</v>
      </c>
      <c r="U4445" s="33" t="str">
        <f ca="1">IF(((TODAY()-Tabla2[[#This Row],[FECHA NACIMIENTO]])/365)&lt;18,"Corregir", IF(((TODAY()-Tabla2[[#This Row],[FECHA NACIMIENTO]])/365)&gt;80, "Corregir",ROUNDDOWN(((TODAY()-Tabla2[[#This Row],[FECHA NACIMIENTO]])/365),0)))</f>
        <v>Corregir</v>
      </c>
      <c r="V444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45" s="34" t="str">
        <f ca="1">+IF(Tabla2[[#This Row],[Edad]]="Corregir","Corregir","Ok")</f>
        <v>Corregir</v>
      </c>
      <c r="X4445" s="10" t="str">
        <f>+IFERROR(VLOOKUP(Tabla2[[#This Row],[DISTRITO SEGÚN DNI]],Hoja1!$A$2:$B$55,2,FALSE),"No")</f>
        <v>No</v>
      </c>
      <c r="Y4445" s="10" t="str">
        <f>IF(OR(LOWER(Tabla2[[#This Row],[GENERO]])="masculino", LOWER(Tabla2[[#This Row],[GENERO]])="femenino"),"OK","Corregir")</f>
        <v>Corregir</v>
      </c>
      <c r="Z4445" s="10" t="str">
        <f>+IF(Tabla2[[#This Row],[Nro. DNI / CE]]="","Corregir",IF(LEN(Tabla2[[#This Row],[Nro. DNI / CE]])&gt;=8,"OK","Corregir"))</f>
        <v>Corregir</v>
      </c>
      <c r="AA4445" s="10">
        <f>COUNTIF(Tabla2[APELLIDOS Y NOMBRES],Tabla2[[#This Row],[APELLIDOS Y NOMBRES]])</f>
        <v>0</v>
      </c>
      <c r="AB4445" t="str">
        <f ca="1">+IFERROR(IF(Tabla2[[#This Row],[FECHA CESE/BAJA]]="","No Aplica",IF(AND(MONTH(Tabla2[[#This Row],[FECHA CESE/BAJA]])=MONTH(TODAY()-30),YEAR(Tabla2[[#This Row],[FECHA CESE/BAJA]])=YEAR(TODAY())),MONTH(TODAY()-30)&amp;"-"&amp;YEAR(TODAY()),"Borrar")),"No aplica")</f>
        <v>No Aplica</v>
      </c>
      <c r="AC4445" t="str">
        <f ca="1">+IFERROR(IF(Tabla2[[#This Row],[FECHA INICIO DE LABORES EN OBRA]]="","No Aplica",IF(AND(MONTH(Tabla2[[#This Row],[FECHA INICIO DE LABORES EN OBRA]])=MONTH(TODAY()-30),YEAR(Tabla2[[#This Row],[FECHA INICIO DE LABORES EN OBRA]])=YEAR(TODAY())),MONTH(TODAY()-30)&amp;"-"&amp;YEAR(TODAY()),"No Aplica")),"No Aplica")</f>
        <v>No Aplica</v>
      </c>
    </row>
    <row r="4446" spans="1:29" x14ac:dyDescent="0.25">
      <c r="A4446" s="2"/>
      <c r="B4446" s="3"/>
      <c r="C4446" s="3"/>
      <c r="D4446" s="3"/>
      <c r="E4446" s="3"/>
      <c r="F4446" s="36"/>
      <c r="G4446" s="3"/>
      <c r="H4446" s="3"/>
      <c r="I4446" s="3"/>
      <c r="J4446" s="3"/>
      <c r="K4446" s="3"/>
      <c r="L4446" s="8"/>
      <c r="M4446" s="5"/>
      <c r="N4446" s="13"/>
      <c r="O4446" s="5"/>
      <c r="P4446" s="8"/>
      <c r="Q4446" s="9"/>
      <c r="R4446" s="9" t="str">
        <f>IFERROR(VLOOKUP(Tabla2[[#This Row],[CONTRATISTA PRNCIPAL]],Hoja1!$L$5:$M$9,2,FALSE),"CJV")</f>
        <v>CJV</v>
      </c>
      <c r="S4446" s="9" t="str">
        <f>IF(Tabla2[[#This Row],[EMPRESA]]=Tabla2[[#This Row],[CONTRATISTA PRNCIPAL]],"Principal","Secundaria")</f>
        <v>Principal</v>
      </c>
      <c r="T4446" s="10">
        <f>IFERROR(1/COUNTIF(Tabla2[CONTRATISTA PRNCIPAL],Tabla2[[#This Row],[CONTRATISTA PRNCIPAL]]),0)</f>
        <v>0</v>
      </c>
      <c r="U4446" s="33" t="str">
        <f ca="1">IF(((TODAY()-Tabla2[[#This Row],[FECHA NACIMIENTO]])/365)&lt;18,"Corregir", IF(((TODAY()-Tabla2[[#This Row],[FECHA NACIMIENTO]])/365)&gt;80, "Corregir",ROUNDDOWN(((TODAY()-Tabla2[[#This Row],[FECHA NACIMIENTO]])/365),0)))</f>
        <v>Corregir</v>
      </c>
      <c r="V444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46" s="34" t="str">
        <f ca="1">+IF(Tabla2[[#This Row],[Edad]]="Corregir","Corregir","Ok")</f>
        <v>Corregir</v>
      </c>
      <c r="X4446" s="10" t="str">
        <f>+IFERROR(VLOOKUP(Tabla2[[#This Row],[DISTRITO SEGÚN DNI]],Hoja1!$A$2:$B$55,2,FALSE),"No")</f>
        <v>No</v>
      </c>
      <c r="Y4446" s="10" t="str">
        <f>IF(OR(LOWER(Tabla2[[#This Row],[GENERO]])="masculino", LOWER(Tabla2[[#This Row],[GENERO]])="femenino"),"OK","Corregir")</f>
        <v>Corregir</v>
      </c>
      <c r="Z4446" s="10" t="str">
        <f>+IF(Tabla2[[#This Row],[Nro. DNI / CE]]="","Corregir",IF(LEN(Tabla2[[#This Row],[Nro. DNI / CE]])&gt;=8,"OK","Corregir"))</f>
        <v>Corregir</v>
      </c>
      <c r="AA4446" s="10">
        <f>COUNTIF(Tabla2[APELLIDOS Y NOMBRES],Tabla2[[#This Row],[APELLIDOS Y NOMBRES]])</f>
        <v>0</v>
      </c>
      <c r="AB4446" t="str">
        <f ca="1">+IFERROR(IF(Tabla2[[#This Row],[FECHA CESE/BAJA]]="","No Aplica",IF(AND(MONTH(Tabla2[[#This Row],[FECHA CESE/BAJA]])=MONTH(TODAY()-30),YEAR(Tabla2[[#This Row],[FECHA CESE/BAJA]])=YEAR(TODAY())),MONTH(TODAY()-30)&amp;"-"&amp;YEAR(TODAY()),"Borrar")),"No aplica")</f>
        <v>No Aplica</v>
      </c>
      <c r="AC4446" t="str">
        <f ca="1">+IFERROR(IF(Tabla2[[#This Row],[FECHA INICIO DE LABORES EN OBRA]]="","No Aplica",IF(AND(MONTH(Tabla2[[#This Row],[FECHA INICIO DE LABORES EN OBRA]])=MONTH(TODAY()-30),YEAR(Tabla2[[#This Row],[FECHA INICIO DE LABORES EN OBRA]])=YEAR(TODAY())),MONTH(TODAY()-30)&amp;"-"&amp;YEAR(TODAY()),"No Aplica")),"No Aplica")</f>
        <v>No Aplica</v>
      </c>
    </row>
    <row r="4447" spans="1:29" x14ac:dyDescent="0.25">
      <c r="A4447" s="2"/>
      <c r="B4447" s="3"/>
      <c r="C4447" s="3"/>
      <c r="D4447" s="3"/>
      <c r="E4447" s="3"/>
      <c r="F4447" s="36"/>
      <c r="G4447" s="3"/>
      <c r="H4447" s="3"/>
      <c r="I4447" s="3"/>
      <c r="J4447" s="3"/>
      <c r="K4447" s="3"/>
      <c r="L4447" s="8"/>
      <c r="M4447" s="5"/>
      <c r="N4447" s="13"/>
      <c r="O4447" s="5"/>
      <c r="P4447" s="8"/>
      <c r="Q4447" s="9"/>
      <c r="R4447" s="9" t="str">
        <f>IFERROR(VLOOKUP(Tabla2[[#This Row],[CONTRATISTA PRNCIPAL]],Hoja1!$L$5:$M$9,2,FALSE),"CJV")</f>
        <v>CJV</v>
      </c>
      <c r="S4447" s="9" t="str">
        <f>IF(Tabla2[[#This Row],[EMPRESA]]=Tabla2[[#This Row],[CONTRATISTA PRNCIPAL]],"Principal","Secundaria")</f>
        <v>Principal</v>
      </c>
      <c r="T4447" s="10">
        <f>IFERROR(1/COUNTIF(Tabla2[CONTRATISTA PRNCIPAL],Tabla2[[#This Row],[CONTRATISTA PRNCIPAL]]),0)</f>
        <v>0</v>
      </c>
      <c r="U4447" s="33" t="str">
        <f ca="1">IF(((TODAY()-Tabla2[[#This Row],[FECHA NACIMIENTO]])/365)&lt;18,"Corregir", IF(((TODAY()-Tabla2[[#This Row],[FECHA NACIMIENTO]])/365)&gt;80, "Corregir",ROUNDDOWN(((TODAY()-Tabla2[[#This Row],[FECHA NACIMIENTO]])/365),0)))</f>
        <v>Corregir</v>
      </c>
      <c r="V444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47" s="34" t="str">
        <f ca="1">+IF(Tabla2[[#This Row],[Edad]]="Corregir","Corregir","Ok")</f>
        <v>Corregir</v>
      </c>
      <c r="X4447" s="10" t="str">
        <f>+IFERROR(VLOOKUP(Tabla2[[#This Row],[DISTRITO SEGÚN DNI]],Hoja1!$A$2:$B$55,2,FALSE),"No")</f>
        <v>No</v>
      </c>
      <c r="Y4447" s="10" t="str">
        <f>IF(OR(LOWER(Tabla2[[#This Row],[GENERO]])="masculino", LOWER(Tabla2[[#This Row],[GENERO]])="femenino"),"OK","Corregir")</f>
        <v>Corregir</v>
      </c>
      <c r="Z4447" s="10" t="str">
        <f>+IF(Tabla2[[#This Row],[Nro. DNI / CE]]="","Corregir",IF(LEN(Tabla2[[#This Row],[Nro. DNI / CE]])&gt;=8,"OK","Corregir"))</f>
        <v>Corregir</v>
      </c>
      <c r="AA4447" s="10">
        <f>COUNTIF(Tabla2[APELLIDOS Y NOMBRES],Tabla2[[#This Row],[APELLIDOS Y NOMBRES]])</f>
        <v>0</v>
      </c>
      <c r="AB4447" t="str">
        <f ca="1">+IFERROR(IF(Tabla2[[#This Row],[FECHA CESE/BAJA]]="","No Aplica",IF(AND(MONTH(Tabla2[[#This Row],[FECHA CESE/BAJA]])=MONTH(TODAY()-30),YEAR(Tabla2[[#This Row],[FECHA CESE/BAJA]])=YEAR(TODAY())),MONTH(TODAY()-30)&amp;"-"&amp;YEAR(TODAY()),"Borrar")),"No aplica")</f>
        <v>No Aplica</v>
      </c>
      <c r="AC4447" t="str">
        <f ca="1">+IFERROR(IF(Tabla2[[#This Row],[FECHA INICIO DE LABORES EN OBRA]]="","No Aplica",IF(AND(MONTH(Tabla2[[#This Row],[FECHA INICIO DE LABORES EN OBRA]])=MONTH(TODAY()-30),YEAR(Tabla2[[#This Row],[FECHA INICIO DE LABORES EN OBRA]])=YEAR(TODAY())),MONTH(TODAY()-30)&amp;"-"&amp;YEAR(TODAY()),"No Aplica")),"No Aplica")</f>
        <v>No Aplica</v>
      </c>
    </row>
    <row r="4448" spans="1:29" x14ac:dyDescent="0.25">
      <c r="A4448" s="2"/>
      <c r="B4448" s="3"/>
      <c r="C4448" s="3"/>
      <c r="D4448" s="3"/>
      <c r="E4448" s="3"/>
      <c r="F4448" s="36"/>
      <c r="G4448" s="3"/>
      <c r="H4448" s="3"/>
      <c r="I4448" s="3"/>
      <c r="J4448" s="3"/>
      <c r="K4448" s="3"/>
      <c r="L4448" s="8"/>
      <c r="M4448" s="5"/>
      <c r="N4448" s="13"/>
      <c r="O4448" s="5"/>
      <c r="P4448" s="8"/>
      <c r="Q4448" s="9"/>
      <c r="R4448" s="9" t="str">
        <f>IFERROR(VLOOKUP(Tabla2[[#This Row],[CONTRATISTA PRNCIPAL]],Hoja1!$L$5:$M$9,2,FALSE),"CJV")</f>
        <v>CJV</v>
      </c>
      <c r="S4448" s="9" t="str">
        <f>IF(Tabla2[[#This Row],[EMPRESA]]=Tabla2[[#This Row],[CONTRATISTA PRNCIPAL]],"Principal","Secundaria")</f>
        <v>Principal</v>
      </c>
      <c r="T4448" s="10">
        <f>IFERROR(1/COUNTIF(Tabla2[CONTRATISTA PRNCIPAL],Tabla2[[#This Row],[CONTRATISTA PRNCIPAL]]),0)</f>
        <v>0</v>
      </c>
      <c r="U4448" s="33" t="str">
        <f ca="1">IF(((TODAY()-Tabla2[[#This Row],[FECHA NACIMIENTO]])/365)&lt;18,"Corregir", IF(((TODAY()-Tabla2[[#This Row],[FECHA NACIMIENTO]])/365)&gt;80, "Corregir",ROUNDDOWN(((TODAY()-Tabla2[[#This Row],[FECHA NACIMIENTO]])/365),0)))</f>
        <v>Corregir</v>
      </c>
      <c r="V444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48" s="34" t="str">
        <f ca="1">+IF(Tabla2[[#This Row],[Edad]]="Corregir","Corregir","Ok")</f>
        <v>Corregir</v>
      </c>
      <c r="X4448" s="10" t="str">
        <f>+IFERROR(VLOOKUP(Tabla2[[#This Row],[DISTRITO SEGÚN DNI]],Hoja1!$A$2:$B$55,2,FALSE),"No")</f>
        <v>No</v>
      </c>
      <c r="Y4448" s="10" t="str">
        <f>IF(OR(LOWER(Tabla2[[#This Row],[GENERO]])="masculino", LOWER(Tabla2[[#This Row],[GENERO]])="femenino"),"OK","Corregir")</f>
        <v>Corregir</v>
      </c>
      <c r="Z4448" s="10" t="str">
        <f>+IF(Tabla2[[#This Row],[Nro. DNI / CE]]="","Corregir",IF(LEN(Tabla2[[#This Row],[Nro. DNI / CE]])&gt;=8,"OK","Corregir"))</f>
        <v>Corregir</v>
      </c>
      <c r="AA4448" s="10">
        <f>COUNTIF(Tabla2[APELLIDOS Y NOMBRES],Tabla2[[#This Row],[APELLIDOS Y NOMBRES]])</f>
        <v>0</v>
      </c>
      <c r="AB4448" t="str">
        <f ca="1">+IFERROR(IF(Tabla2[[#This Row],[FECHA CESE/BAJA]]="","No Aplica",IF(AND(MONTH(Tabla2[[#This Row],[FECHA CESE/BAJA]])=MONTH(TODAY()-30),YEAR(Tabla2[[#This Row],[FECHA CESE/BAJA]])=YEAR(TODAY())),MONTH(TODAY()-30)&amp;"-"&amp;YEAR(TODAY()),"Borrar")),"No aplica")</f>
        <v>No Aplica</v>
      </c>
      <c r="AC4448" t="str">
        <f ca="1">+IFERROR(IF(Tabla2[[#This Row],[FECHA INICIO DE LABORES EN OBRA]]="","No Aplica",IF(AND(MONTH(Tabla2[[#This Row],[FECHA INICIO DE LABORES EN OBRA]])=MONTH(TODAY()-30),YEAR(Tabla2[[#This Row],[FECHA INICIO DE LABORES EN OBRA]])=YEAR(TODAY())),MONTH(TODAY()-30)&amp;"-"&amp;YEAR(TODAY()),"No Aplica")),"No Aplica")</f>
        <v>No Aplica</v>
      </c>
    </row>
    <row r="4449" spans="1:29" x14ac:dyDescent="0.25">
      <c r="A4449" s="2"/>
      <c r="B4449" s="3"/>
      <c r="C4449" s="3"/>
      <c r="D4449" s="3"/>
      <c r="E4449" s="3"/>
      <c r="F4449" s="36"/>
      <c r="G4449" s="3"/>
      <c r="H4449" s="3"/>
      <c r="I4449" s="3"/>
      <c r="J4449" s="3"/>
      <c r="K4449" s="3"/>
      <c r="L4449" s="8"/>
      <c r="M4449" s="5"/>
      <c r="N4449" s="13"/>
      <c r="O4449" s="5"/>
      <c r="P4449" s="8"/>
      <c r="Q4449" s="9"/>
      <c r="R4449" s="9" t="str">
        <f>IFERROR(VLOOKUP(Tabla2[[#This Row],[CONTRATISTA PRNCIPAL]],Hoja1!$L$5:$M$9,2,FALSE),"CJV")</f>
        <v>CJV</v>
      </c>
      <c r="S4449" s="9" t="str">
        <f>IF(Tabla2[[#This Row],[EMPRESA]]=Tabla2[[#This Row],[CONTRATISTA PRNCIPAL]],"Principal","Secundaria")</f>
        <v>Principal</v>
      </c>
      <c r="T4449" s="10">
        <f>IFERROR(1/COUNTIF(Tabla2[CONTRATISTA PRNCIPAL],Tabla2[[#This Row],[CONTRATISTA PRNCIPAL]]),0)</f>
        <v>0</v>
      </c>
      <c r="U4449" s="33" t="str">
        <f ca="1">IF(((TODAY()-Tabla2[[#This Row],[FECHA NACIMIENTO]])/365)&lt;18,"Corregir", IF(((TODAY()-Tabla2[[#This Row],[FECHA NACIMIENTO]])/365)&gt;80, "Corregir",ROUNDDOWN(((TODAY()-Tabla2[[#This Row],[FECHA NACIMIENTO]])/365),0)))</f>
        <v>Corregir</v>
      </c>
      <c r="V444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49" s="34" t="str">
        <f ca="1">+IF(Tabla2[[#This Row],[Edad]]="Corregir","Corregir","Ok")</f>
        <v>Corregir</v>
      </c>
      <c r="X4449" s="10" t="str">
        <f>+IFERROR(VLOOKUP(Tabla2[[#This Row],[DISTRITO SEGÚN DNI]],Hoja1!$A$2:$B$55,2,FALSE),"No")</f>
        <v>No</v>
      </c>
      <c r="Y4449" s="10" t="str">
        <f>IF(OR(LOWER(Tabla2[[#This Row],[GENERO]])="masculino", LOWER(Tabla2[[#This Row],[GENERO]])="femenino"),"OK","Corregir")</f>
        <v>Corregir</v>
      </c>
      <c r="Z4449" s="10" t="str">
        <f>+IF(Tabla2[[#This Row],[Nro. DNI / CE]]="","Corregir",IF(LEN(Tabla2[[#This Row],[Nro. DNI / CE]])&gt;=8,"OK","Corregir"))</f>
        <v>Corregir</v>
      </c>
      <c r="AA4449" s="10">
        <f>COUNTIF(Tabla2[APELLIDOS Y NOMBRES],Tabla2[[#This Row],[APELLIDOS Y NOMBRES]])</f>
        <v>0</v>
      </c>
      <c r="AB4449" t="str">
        <f ca="1">+IFERROR(IF(Tabla2[[#This Row],[FECHA CESE/BAJA]]="","No Aplica",IF(AND(MONTH(Tabla2[[#This Row],[FECHA CESE/BAJA]])=MONTH(TODAY()-30),YEAR(Tabla2[[#This Row],[FECHA CESE/BAJA]])=YEAR(TODAY())),MONTH(TODAY()-30)&amp;"-"&amp;YEAR(TODAY()),"Borrar")),"No aplica")</f>
        <v>No Aplica</v>
      </c>
      <c r="AC4449" t="str">
        <f ca="1">+IFERROR(IF(Tabla2[[#This Row],[FECHA INICIO DE LABORES EN OBRA]]="","No Aplica",IF(AND(MONTH(Tabla2[[#This Row],[FECHA INICIO DE LABORES EN OBRA]])=MONTH(TODAY()-30),YEAR(Tabla2[[#This Row],[FECHA INICIO DE LABORES EN OBRA]])=YEAR(TODAY())),MONTH(TODAY()-30)&amp;"-"&amp;YEAR(TODAY()),"No Aplica")),"No Aplica")</f>
        <v>No Aplica</v>
      </c>
    </row>
    <row r="4450" spans="1:29" x14ac:dyDescent="0.25">
      <c r="A4450" s="2"/>
      <c r="B4450" s="3"/>
      <c r="C4450" s="3"/>
      <c r="D4450" s="3"/>
      <c r="E4450" s="3"/>
      <c r="F4450" s="36"/>
      <c r="G4450" s="3"/>
      <c r="H4450" s="3"/>
      <c r="I4450" s="3"/>
      <c r="J4450" s="3"/>
      <c r="K4450" s="3"/>
      <c r="L4450" s="8"/>
      <c r="M4450" s="5"/>
      <c r="N4450" s="13"/>
      <c r="O4450" s="5"/>
      <c r="P4450" s="8"/>
      <c r="Q4450" s="9"/>
      <c r="R4450" s="9" t="str">
        <f>IFERROR(VLOOKUP(Tabla2[[#This Row],[CONTRATISTA PRNCIPAL]],Hoja1!$L$5:$M$9,2,FALSE),"CJV")</f>
        <v>CJV</v>
      </c>
      <c r="S4450" s="9" t="str">
        <f>IF(Tabla2[[#This Row],[EMPRESA]]=Tabla2[[#This Row],[CONTRATISTA PRNCIPAL]],"Principal","Secundaria")</f>
        <v>Principal</v>
      </c>
      <c r="T4450" s="10">
        <f>IFERROR(1/COUNTIF(Tabla2[CONTRATISTA PRNCIPAL],Tabla2[[#This Row],[CONTRATISTA PRNCIPAL]]),0)</f>
        <v>0</v>
      </c>
      <c r="U4450" s="33" t="str">
        <f ca="1">IF(((TODAY()-Tabla2[[#This Row],[FECHA NACIMIENTO]])/365)&lt;18,"Corregir", IF(((TODAY()-Tabla2[[#This Row],[FECHA NACIMIENTO]])/365)&gt;80, "Corregir",ROUNDDOWN(((TODAY()-Tabla2[[#This Row],[FECHA NACIMIENTO]])/365),0)))</f>
        <v>Corregir</v>
      </c>
      <c r="V445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50" s="34" t="str">
        <f ca="1">+IF(Tabla2[[#This Row],[Edad]]="Corregir","Corregir","Ok")</f>
        <v>Corregir</v>
      </c>
      <c r="X4450" s="10" t="str">
        <f>+IFERROR(VLOOKUP(Tabla2[[#This Row],[DISTRITO SEGÚN DNI]],Hoja1!$A$2:$B$55,2,FALSE),"No")</f>
        <v>No</v>
      </c>
      <c r="Y4450" s="10" t="str">
        <f>IF(OR(LOWER(Tabla2[[#This Row],[GENERO]])="masculino", LOWER(Tabla2[[#This Row],[GENERO]])="femenino"),"OK","Corregir")</f>
        <v>Corregir</v>
      </c>
      <c r="Z4450" s="10" t="str">
        <f>+IF(Tabla2[[#This Row],[Nro. DNI / CE]]="","Corregir",IF(LEN(Tabla2[[#This Row],[Nro. DNI / CE]])&gt;=8,"OK","Corregir"))</f>
        <v>Corregir</v>
      </c>
      <c r="AA4450" s="10">
        <f>COUNTIF(Tabla2[APELLIDOS Y NOMBRES],Tabla2[[#This Row],[APELLIDOS Y NOMBRES]])</f>
        <v>0</v>
      </c>
      <c r="AB4450" t="str">
        <f ca="1">+IFERROR(IF(Tabla2[[#This Row],[FECHA CESE/BAJA]]="","No Aplica",IF(AND(MONTH(Tabla2[[#This Row],[FECHA CESE/BAJA]])=MONTH(TODAY()-30),YEAR(Tabla2[[#This Row],[FECHA CESE/BAJA]])=YEAR(TODAY())),MONTH(TODAY()-30)&amp;"-"&amp;YEAR(TODAY()),"Borrar")),"No aplica")</f>
        <v>No Aplica</v>
      </c>
      <c r="AC4450" t="str">
        <f ca="1">+IFERROR(IF(Tabla2[[#This Row],[FECHA INICIO DE LABORES EN OBRA]]="","No Aplica",IF(AND(MONTH(Tabla2[[#This Row],[FECHA INICIO DE LABORES EN OBRA]])=MONTH(TODAY()-30),YEAR(Tabla2[[#This Row],[FECHA INICIO DE LABORES EN OBRA]])=YEAR(TODAY())),MONTH(TODAY()-30)&amp;"-"&amp;YEAR(TODAY()),"No Aplica")),"No Aplica")</f>
        <v>No Aplica</v>
      </c>
    </row>
    <row r="4451" spans="1:29" x14ac:dyDescent="0.25">
      <c r="A4451" s="2"/>
      <c r="B4451" s="3"/>
      <c r="C4451" s="3"/>
      <c r="D4451" s="3"/>
      <c r="E4451" s="3"/>
      <c r="F4451" s="36"/>
      <c r="G4451" s="3"/>
      <c r="H4451" s="3"/>
      <c r="I4451" s="3"/>
      <c r="J4451" s="3"/>
      <c r="K4451" s="3"/>
      <c r="L4451" s="8"/>
      <c r="M4451" s="5"/>
      <c r="N4451" s="13"/>
      <c r="O4451" s="5"/>
      <c r="P4451" s="8"/>
      <c r="Q4451" s="9"/>
      <c r="R4451" s="9" t="str">
        <f>IFERROR(VLOOKUP(Tabla2[[#This Row],[CONTRATISTA PRNCIPAL]],Hoja1!$L$5:$M$9,2,FALSE),"CJV")</f>
        <v>CJV</v>
      </c>
      <c r="S4451" s="9" t="str">
        <f>IF(Tabla2[[#This Row],[EMPRESA]]=Tabla2[[#This Row],[CONTRATISTA PRNCIPAL]],"Principal","Secundaria")</f>
        <v>Principal</v>
      </c>
      <c r="T4451" s="10">
        <f>IFERROR(1/COUNTIF(Tabla2[CONTRATISTA PRNCIPAL],Tabla2[[#This Row],[CONTRATISTA PRNCIPAL]]),0)</f>
        <v>0</v>
      </c>
      <c r="U4451" s="33" t="str">
        <f ca="1">IF(((TODAY()-Tabla2[[#This Row],[FECHA NACIMIENTO]])/365)&lt;18,"Corregir", IF(((TODAY()-Tabla2[[#This Row],[FECHA NACIMIENTO]])/365)&gt;80, "Corregir",ROUNDDOWN(((TODAY()-Tabla2[[#This Row],[FECHA NACIMIENTO]])/365),0)))</f>
        <v>Corregir</v>
      </c>
      <c r="V445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51" s="34" t="str">
        <f ca="1">+IF(Tabla2[[#This Row],[Edad]]="Corregir","Corregir","Ok")</f>
        <v>Corregir</v>
      </c>
      <c r="X4451" s="10" t="str">
        <f>+IFERROR(VLOOKUP(Tabla2[[#This Row],[DISTRITO SEGÚN DNI]],Hoja1!$A$2:$B$55,2,FALSE),"No")</f>
        <v>No</v>
      </c>
      <c r="Y4451" s="10" t="str">
        <f>IF(OR(LOWER(Tabla2[[#This Row],[GENERO]])="masculino", LOWER(Tabla2[[#This Row],[GENERO]])="femenino"),"OK","Corregir")</f>
        <v>Corregir</v>
      </c>
      <c r="Z4451" s="10" t="str">
        <f>+IF(Tabla2[[#This Row],[Nro. DNI / CE]]="","Corregir",IF(LEN(Tabla2[[#This Row],[Nro. DNI / CE]])&gt;=8,"OK","Corregir"))</f>
        <v>Corregir</v>
      </c>
      <c r="AA4451" s="10">
        <f>COUNTIF(Tabla2[APELLIDOS Y NOMBRES],Tabla2[[#This Row],[APELLIDOS Y NOMBRES]])</f>
        <v>0</v>
      </c>
      <c r="AB4451" t="str">
        <f ca="1">+IFERROR(IF(Tabla2[[#This Row],[FECHA CESE/BAJA]]="","No Aplica",IF(AND(MONTH(Tabla2[[#This Row],[FECHA CESE/BAJA]])=MONTH(TODAY()-30),YEAR(Tabla2[[#This Row],[FECHA CESE/BAJA]])=YEAR(TODAY())),MONTH(TODAY()-30)&amp;"-"&amp;YEAR(TODAY()),"Borrar")),"No aplica")</f>
        <v>No Aplica</v>
      </c>
      <c r="AC4451" t="str">
        <f ca="1">+IFERROR(IF(Tabla2[[#This Row],[FECHA INICIO DE LABORES EN OBRA]]="","No Aplica",IF(AND(MONTH(Tabla2[[#This Row],[FECHA INICIO DE LABORES EN OBRA]])=MONTH(TODAY()-30),YEAR(Tabla2[[#This Row],[FECHA INICIO DE LABORES EN OBRA]])=YEAR(TODAY())),MONTH(TODAY()-30)&amp;"-"&amp;YEAR(TODAY()),"No Aplica")),"No Aplica")</f>
        <v>No Aplica</v>
      </c>
    </row>
    <row r="4452" spans="1:29" x14ac:dyDescent="0.25">
      <c r="A4452" s="2"/>
      <c r="B4452" s="3"/>
      <c r="C4452" s="3"/>
      <c r="D4452" s="3"/>
      <c r="E4452" s="3"/>
      <c r="F4452" s="36"/>
      <c r="G4452" s="3"/>
      <c r="H4452" s="3"/>
      <c r="I4452" s="3"/>
      <c r="J4452" s="3"/>
      <c r="K4452" s="3"/>
      <c r="L4452" s="8"/>
      <c r="M4452" s="5"/>
      <c r="N4452" s="13"/>
      <c r="O4452" s="5"/>
      <c r="P4452" s="8"/>
      <c r="Q4452" s="9"/>
      <c r="R4452" s="9" t="str">
        <f>IFERROR(VLOOKUP(Tabla2[[#This Row],[CONTRATISTA PRNCIPAL]],Hoja1!$L$5:$M$9,2,FALSE),"CJV")</f>
        <v>CJV</v>
      </c>
      <c r="S4452" s="9" t="str">
        <f>IF(Tabla2[[#This Row],[EMPRESA]]=Tabla2[[#This Row],[CONTRATISTA PRNCIPAL]],"Principal","Secundaria")</f>
        <v>Principal</v>
      </c>
      <c r="T4452" s="10">
        <f>IFERROR(1/COUNTIF(Tabla2[CONTRATISTA PRNCIPAL],Tabla2[[#This Row],[CONTRATISTA PRNCIPAL]]),0)</f>
        <v>0</v>
      </c>
      <c r="U4452" s="33" t="str">
        <f ca="1">IF(((TODAY()-Tabla2[[#This Row],[FECHA NACIMIENTO]])/365)&lt;18,"Corregir", IF(((TODAY()-Tabla2[[#This Row],[FECHA NACIMIENTO]])/365)&gt;80, "Corregir",ROUNDDOWN(((TODAY()-Tabla2[[#This Row],[FECHA NACIMIENTO]])/365),0)))</f>
        <v>Corregir</v>
      </c>
      <c r="V445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52" s="34" t="str">
        <f ca="1">+IF(Tabla2[[#This Row],[Edad]]="Corregir","Corregir","Ok")</f>
        <v>Corregir</v>
      </c>
      <c r="X4452" s="10" t="str">
        <f>+IFERROR(VLOOKUP(Tabla2[[#This Row],[DISTRITO SEGÚN DNI]],Hoja1!$A$2:$B$55,2,FALSE),"No")</f>
        <v>No</v>
      </c>
      <c r="Y4452" s="10" t="str">
        <f>IF(OR(LOWER(Tabla2[[#This Row],[GENERO]])="masculino", LOWER(Tabla2[[#This Row],[GENERO]])="femenino"),"OK","Corregir")</f>
        <v>Corregir</v>
      </c>
      <c r="Z4452" s="10" t="str">
        <f>+IF(Tabla2[[#This Row],[Nro. DNI / CE]]="","Corregir",IF(LEN(Tabla2[[#This Row],[Nro. DNI / CE]])&gt;=8,"OK","Corregir"))</f>
        <v>Corregir</v>
      </c>
      <c r="AA4452" s="10">
        <f>COUNTIF(Tabla2[APELLIDOS Y NOMBRES],Tabla2[[#This Row],[APELLIDOS Y NOMBRES]])</f>
        <v>0</v>
      </c>
      <c r="AB4452" t="str">
        <f ca="1">+IFERROR(IF(Tabla2[[#This Row],[FECHA CESE/BAJA]]="","No Aplica",IF(AND(MONTH(Tabla2[[#This Row],[FECHA CESE/BAJA]])=MONTH(TODAY()-30),YEAR(Tabla2[[#This Row],[FECHA CESE/BAJA]])=YEAR(TODAY())),MONTH(TODAY()-30)&amp;"-"&amp;YEAR(TODAY()),"Borrar")),"No aplica")</f>
        <v>No Aplica</v>
      </c>
      <c r="AC4452" t="str">
        <f ca="1">+IFERROR(IF(Tabla2[[#This Row],[FECHA INICIO DE LABORES EN OBRA]]="","No Aplica",IF(AND(MONTH(Tabla2[[#This Row],[FECHA INICIO DE LABORES EN OBRA]])=MONTH(TODAY()-30),YEAR(Tabla2[[#This Row],[FECHA INICIO DE LABORES EN OBRA]])=YEAR(TODAY())),MONTH(TODAY()-30)&amp;"-"&amp;YEAR(TODAY()),"No Aplica")),"No Aplica")</f>
        <v>No Aplica</v>
      </c>
    </row>
    <row r="4453" spans="1:29" x14ac:dyDescent="0.25">
      <c r="A4453" s="2"/>
      <c r="B4453" s="3"/>
      <c r="C4453" s="3"/>
      <c r="D4453" s="3"/>
      <c r="E4453" s="3"/>
      <c r="F4453" s="36"/>
      <c r="G4453" s="3"/>
      <c r="H4453" s="3"/>
      <c r="I4453" s="3"/>
      <c r="J4453" s="3"/>
      <c r="K4453" s="3"/>
      <c r="L4453" s="8"/>
      <c r="M4453" s="5"/>
      <c r="N4453" s="13"/>
      <c r="O4453" s="5"/>
      <c r="P4453" s="8"/>
      <c r="Q4453" s="9"/>
      <c r="R4453" s="9" t="str">
        <f>IFERROR(VLOOKUP(Tabla2[[#This Row],[CONTRATISTA PRNCIPAL]],Hoja1!$L$5:$M$9,2,FALSE),"CJV")</f>
        <v>CJV</v>
      </c>
      <c r="S4453" s="9" t="str">
        <f>IF(Tabla2[[#This Row],[EMPRESA]]=Tabla2[[#This Row],[CONTRATISTA PRNCIPAL]],"Principal","Secundaria")</f>
        <v>Principal</v>
      </c>
      <c r="T4453" s="10">
        <f>IFERROR(1/COUNTIF(Tabla2[CONTRATISTA PRNCIPAL],Tabla2[[#This Row],[CONTRATISTA PRNCIPAL]]),0)</f>
        <v>0</v>
      </c>
      <c r="U4453" s="33" t="str">
        <f ca="1">IF(((TODAY()-Tabla2[[#This Row],[FECHA NACIMIENTO]])/365)&lt;18,"Corregir", IF(((TODAY()-Tabla2[[#This Row],[FECHA NACIMIENTO]])/365)&gt;80, "Corregir",ROUNDDOWN(((TODAY()-Tabla2[[#This Row],[FECHA NACIMIENTO]])/365),0)))</f>
        <v>Corregir</v>
      </c>
      <c r="V445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53" s="34" t="str">
        <f ca="1">+IF(Tabla2[[#This Row],[Edad]]="Corregir","Corregir","Ok")</f>
        <v>Corregir</v>
      </c>
      <c r="X4453" s="10" t="str">
        <f>+IFERROR(VLOOKUP(Tabla2[[#This Row],[DISTRITO SEGÚN DNI]],Hoja1!$A$2:$B$55,2,FALSE),"No")</f>
        <v>No</v>
      </c>
      <c r="Y4453" s="10" t="str">
        <f>IF(OR(LOWER(Tabla2[[#This Row],[GENERO]])="masculino", LOWER(Tabla2[[#This Row],[GENERO]])="femenino"),"OK","Corregir")</f>
        <v>Corregir</v>
      </c>
      <c r="Z4453" s="10" t="str">
        <f>+IF(Tabla2[[#This Row],[Nro. DNI / CE]]="","Corregir",IF(LEN(Tabla2[[#This Row],[Nro. DNI / CE]])&gt;=8,"OK","Corregir"))</f>
        <v>Corregir</v>
      </c>
      <c r="AA4453" s="10">
        <f>COUNTIF(Tabla2[APELLIDOS Y NOMBRES],Tabla2[[#This Row],[APELLIDOS Y NOMBRES]])</f>
        <v>0</v>
      </c>
      <c r="AB4453" t="str">
        <f ca="1">+IFERROR(IF(Tabla2[[#This Row],[FECHA CESE/BAJA]]="","No Aplica",IF(AND(MONTH(Tabla2[[#This Row],[FECHA CESE/BAJA]])=MONTH(TODAY()-30),YEAR(Tabla2[[#This Row],[FECHA CESE/BAJA]])=YEAR(TODAY())),MONTH(TODAY()-30)&amp;"-"&amp;YEAR(TODAY()),"Borrar")),"No aplica")</f>
        <v>No Aplica</v>
      </c>
      <c r="AC4453" t="str">
        <f ca="1">+IFERROR(IF(Tabla2[[#This Row],[FECHA INICIO DE LABORES EN OBRA]]="","No Aplica",IF(AND(MONTH(Tabla2[[#This Row],[FECHA INICIO DE LABORES EN OBRA]])=MONTH(TODAY()-30),YEAR(Tabla2[[#This Row],[FECHA INICIO DE LABORES EN OBRA]])=YEAR(TODAY())),MONTH(TODAY()-30)&amp;"-"&amp;YEAR(TODAY()),"No Aplica")),"No Aplica")</f>
        <v>No Aplica</v>
      </c>
    </row>
    <row r="4454" spans="1:29" x14ac:dyDescent="0.25">
      <c r="A4454" s="2"/>
      <c r="B4454" s="3"/>
      <c r="C4454" s="3"/>
      <c r="D4454" s="3"/>
      <c r="E4454" s="3"/>
      <c r="F4454" s="36"/>
      <c r="G4454" s="3"/>
      <c r="H4454" s="3"/>
      <c r="I4454" s="3"/>
      <c r="J4454" s="3"/>
      <c r="K4454" s="3"/>
      <c r="L4454" s="8"/>
      <c r="M4454" s="5"/>
      <c r="N4454" s="13"/>
      <c r="O4454" s="5"/>
      <c r="P4454" s="8"/>
      <c r="Q4454" s="9"/>
      <c r="R4454" s="9" t="str">
        <f>IFERROR(VLOOKUP(Tabla2[[#This Row],[CONTRATISTA PRNCIPAL]],Hoja1!$L$5:$M$9,2,FALSE),"CJV")</f>
        <v>CJV</v>
      </c>
      <c r="S4454" s="9" t="str">
        <f>IF(Tabla2[[#This Row],[EMPRESA]]=Tabla2[[#This Row],[CONTRATISTA PRNCIPAL]],"Principal","Secundaria")</f>
        <v>Principal</v>
      </c>
      <c r="T4454" s="10">
        <f>IFERROR(1/COUNTIF(Tabla2[CONTRATISTA PRNCIPAL],Tabla2[[#This Row],[CONTRATISTA PRNCIPAL]]),0)</f>
        <v>0</v>
      </c>
      <c r="U4454" s="33" t="str">
        <f ca="1">IF(((TODAY()-Tabla2[[#This Row],[FECHA NACIMIENTO]])/365)&lt;18,"Corregir", IF(((TODAY()-Tabla2[[#This Row],[FECHA NACIMIENTO]])/365)&gt;80, "Corregir",ROUNDDOWN(((TODAY()-Tabla2[[#This Row],[FECHA NACIMIENTO]])/365),0)))</f>
        <v>Corregir</v>
      </c>
      <c r="V445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54" s="34" t="str">
        <f ca="1">+IF(Tabla2[[#This Row],[Edad]]="Corregir","Corregir","Ok")</f>
        <v>Corregir</v>
      </c>
      <c r="X4454" s="10" t="str">
        <f>+IFERROR(VLOOKUP(Tabla2[[#This Row],[DISTRITO SEGÚN DNI]],Hoja1!$A$2:$B$55,2,FALSE),"No")</f>
        <v>No</v>
      </c>
      <c r="Y4454" s="10" t="str">
        <f>IF(OR(LOWER(Tabla2[[#This Row],[GENERO]])="masculino", LOWER(Tabla2[[#This Row],[GENERO]])="femenino"),"OK","Corregir")</f>
        <v>Corregir</v>
      </c>
      <c r="Z4454" s="10" t="str">
        <f>+IF(Tabla2[[#This Row],[Nro. DNI / CE]]="","Corregir",IF(LEN(Tabla2[[#This Row],[Nro. DNI / CE]])&gt;=8,"OK","Corregir"))</f>
        <v>Corregir</v>
      </c>
      <c r="AA4454" s="10">
        <f>COUNTIF(Tabla2[APELLIDOS Y NOMBRES],Tabla2[[#This Row],[APELLIDOS Y NOMBRES]])</f>
        <v>0</v>
      </c>
      <c r="AB4454" t="str">
        <f ca="1">+IFERROR(IF(Tabla2[[#This Row],[FECHA CESE/BAJA]]="","No Aplica",IF(AND(MONTH(Tabla2[[#This Row],[FECHA CESE/BAJA]])=MONTH(TODAY()-30),YEAR(Tabla2[[#This Row],[FECHA CESE/BAJA]])=YEAR(TODAY())),MONTH(TODAY()-30)&amp;"-"&amp;YEAR(TODAY()),"Borrar")),"No aplica")</f>
        <v>No Aplica</v>
      </c>
      <c r="AC4454" t="str">
        <f ca="1">+IFERROR(IF(Tabla2[[#This Row],[FECHA INICIO DE LABORES EN OBRA]]="","No Aplica",IF(AND(MONTH(Tabla2[[#This Row],[FECHA INICIO DE LABORES EN OBRA]])=MONTH(TODAY()-30),YEAR(Tabla2[[#This Row],[FECHA INICIO DE LABORES EN OBRA]])=YEAR(TODAY())),MONTH(TODAY()-30)&amp;"-"&amp;YEAR(TODAY()),"No Aplica")),"No Aplica")</f>
        <v>No Aplica</v>
      </c>
    </row>
    <row r="4455" spans="1:29" x14ac:dyDescent="0.25">
      <c r="A4455" s="2"/>
      <c r="B4455" s="3"/>
      <c r="C4455" s="3"/>
      <c r="D4455" s="3"/>
      <c r="E4455" s="3"/>
      <c r="F4455" s="36"/>
      <c r="G4455" s="3"/>
      <c r="H4455" s="3"/>
      <c r="I4455" s="3"/>
      <c r="J4455" s="3"/>
      <c r="K4455" s="3"/>
      <c r="L4455" s="8"/>
      <c r="M4455" s="5"/>
      <c r="N4455" s="13"/>
      <c r="O4455" s="5"/>
      <c r="P4455" s="8"/>
      <c r="Q4455" s="9"/>
      <c r="R4455" s="9" t="str">
        <f>IFERROR(VLOOKUP(Tabla2[[#This Row],[CONTRATISTA PRNCIPAL]],Hoja1!$L$5:$M$9,2,FALSE),"CJV")</f>
        <v>CJV</v>
      </c>
      <c r="S4455" s="9" t="str">
        <f>IF(Tabla2[[#This Row],[EMPRESA]]=Tabla2[[#This Row],[CONTRATISTA PRNCIPAL]],"Principal","Secundaria")</f>
        <v>Principal</v>
      </c>
      <c r="T4455" s="10">
        <f>IFERROR(1/COUNTIF(Tabla2[CONTRATISTA PRNCIPAL],Tabla2[[#This Row],[CONTRATISTA PRNCIPAL]]),0)</f>
        <v>0</v>
      </c>
      <c r="U4455" s="33" t="str">
        <f ca="1">IF(((TODAY()-Tabla2[[#This Row],[FECHA NACIMIENTO]])/365)&lt;18,"Corregir", IF(((TODAY()-Tabla2[[#This Row],[FECHA NACIMIENTO]])/365)&gt;80, "Corregir",ROUNDDOWN(((TODAY()-Tabla2[[#This Row],[FECHA NACIMIENTO]])/365),0)))</f>
        <v>Corregir</v>
      </c>
      <c r="V445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55" s="34" t="str">
        <f ca="1">+IF(Tabla2[[#This Row],[Edad]]="Corregir","Corregir","Ok")</f>
        <v>Corregir</v>
      </c>
      <c r="X4455" s="10" t="str">
        <f>+IFERROR(VLOOKUP(Tabla2[[#This Row],[DISTRITO SEGÚN DNI]],Hoja1!$A$2:$B$55,2,FALSE),"No")</f>
        <v>No</v>
      </c>
      <c r="Y4455" s="10" t="str">
        <f>IF(OR(LOWER(Tabla2[[#This Row],[GENERO]])="masculino", LOWER(Tabla2[[#This Row],[GENERO]])="femenino"),"OK","Corregir")</f>
        <v>Corregir</v>
      </c>
      <c r="Z4455" s="10" t="str">
        <f>+IF(Tabla2[[#This Row],[Nro. DNI / CE]]="","Corregir",IF(LEN(Tabla2[[#This Row],[Nro. DNI / CE]])&gt;=8,"OK","Corregir"))</f>
        <v>Corregir</v>
      </c>
      <c r="AA4455" s="10">
        <f>COUNTIF(Tabla2[APELLIDOS Y NOMBRES],Tabla2[[#This Row],[APELLIDOS Y NOMBRES]])</f>
        <v>0</v>
      </c>
      <c r="AB4455" t="str">
        <f ca="1">+IFERROR(IF(Tabla2[[#This Row],[FECHA CESE/BAJA]]="","No Aplica",IF(AND(MONTH(Tabla2[[#This Row],[FECHA CESE/BAJA]])=MONTH(TODAY()-30),YEAR(Tabla2[[#This Row],[FECHA CESE/BAJA]])=YEAR(TODAY())),MONTH(TODAY()-30)&amp;"-"&amp;YEAR(TODAY()),"Borrar")),"No aplica")</f>
        <v>No Aplica</v>
      </c>
      <c r="AC4455" t="str">
        <f ca="1">+IFERROR(IF(Tabla2[[#This Row],[FECHA INICIO DE LABORES EN OBRA]]="","No Aplica",IF(AND(MONTH(Tabla2[[#This Row],[FECHA INICIO DE LABORES EN OBRA]])=MONTH(TODAY()-30),YEAR(Tabla2[[#This Row],[FECHA INICIO DE LABORES EN OBRA]])=YEAR(TODAY())),MONTH(TODAY()-30)&amp;"-"&amp;YEAR(TODAY()),"No Aplica")),"No Aplica")</f>
        <v>No Aplica</v>
      </c>
    </row>
    <row r="4456" spans="1:29" x14ac:dyDescent="0.25">
      <c r="A4456" s="2"/>
      <c r="B4456" s="3"/>
      <c r="C4456" s="3"/>
      <c r="D4456" s="3"/>
      <c r="E4456" s="3"/>
      <c r="F4456" s="36"/>
      <c r="G4456" s="3"/>
      <c r="H4456" s="3"/>
      <c r="I4456" s="3"/>
      <c r="J4456" s="3"/>
      <c r="K4456" s="3"/>
      <c r="L4456" s="8"/>
      <c r="M4456" s="5"/>
      <c r="N4456" s="13"/>
      <c r="O4456" s="5"/>
      <c r="P4456" s="8"/>
      <c r="Q4456" s="9"/>
      <c r="R4456" s="9" t="str">
        <f>IFERROR(VLOOKUP(Tabla2[[#This Row],[CONTRATISTA PRNCIPAL]],Hoja1!$L$5:$M$9,2,FALSE),"CJV")</f>
        <v>CJV</v>
      </c>
      <c r="S4456" s="9" t="str">
        <f>IF(Tabla2[[#This Row],[EMPRESA]]=Tabla2[[#This Row],[CONTRATISTA PRNCIPAL]],"Principal","Secundaria")</f>
        <v>Principal</v>
      </c>
      <c r="T4456" s="10">
        <f>IFERROR(1/COUNTIF(Tabla2[CONTRATISTA PRNCIPAL],Tabla2[[#This Row],[CONTRATISTA PRNCIPAL]]),0)</f>
        <v>0</v>
      </c>
      <c r="U4456" s="33" t="str">
        <f ca="1">IF(((TODAY()-Tabla2[[#This Row],[FECHA NACIMIENTO]])/365)&lt;18,"Corregir", IF(((TODAY()-Tabla2[[#This Row],[FECHA NACIMIENTO]])/365)&gt;80, "Corregir",ROUNDDOWN(((TODAY()-Tabla2[[#This Row],[FECHA NACIMIENTO]])/365),0)))</f>
        <v>Corregir</v>
      </c>
      <c r="V445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56" s="34" t="str">
        <f ca="1">+IF(Tabla2[[#This Row],[Edad]]="Corregir","Corregir","Ok")</f>
        <v>Corregir</v>
      </c>
      <c r="X4456" s="10" t="str">
        <f>+IFERROR(VLOOKUP(Tabla2[[#This Row],[DISTRITO SEGÚN DNI]],Hoja1!$A$2:$B$55,2,FALSE),"No")</f>
        <v>No</v>
      </c>
      <c r="Y4456" s="10" t="str">
        <f>IF(OR(LOWER(Tabla2[[#This Row],[GENERO]])="masculino", LOWER(Tabla2[[#This Row],[GENERO]])="femenino"),"OK","Corregir")</f>
        <v>Corregir</v>
      </c>
      <c r="Z4456" s="10" t="str">
        <f>+IF(Tabla2[[#This Row],[Nro. DNI / CE]]="","Corregir",IF(LEN(Tabla2[[#This Row],[Nro. DNI / CE]])&gt;=8,"OK","Corregir"))</f>
        <v>Corregir</v>
      </c>
      <c r="AA4456" s="10">
        <f>COUNTIF(Tabla2[APELLIDOS Y NOMBRES],Tabla2[[#This Row],[APELLIDOS Y NOMBRES]])</f>
        <v>0</v>
      </c>
      <c r="AB4456" t="str">
        <f ca="1">+IFERROR(IF(Tabla2[[#This Row],[FECHA CESE/BAJA]]="","No Aplica",IF(AND(MONTH(Tabla2[[#This Row],[FECHA CESE/BAJA]])=MONTH(TODAY()-30),YEAR(Tabla2[[#This Row],[FECHA CESE/BAJA]])=YEAR(TODAY())),MONTH(TODAY()-30)&amp;"-"&amp;YEAR(TODAY()),"Borrar")),"No aplica")</f>
        <v>No Aplica</v>
      </c>
      <c r="AC4456" t="str">
        <f ca="1">+IFERROR(IF(Tabla2[[#This Row],[FECHA INICIO DE LABORES EN OBRA]]="","No Aplica",IF(AND(MONTH(Tabla2[[#This Row],[FECHA INICIO DE LABORES EN OBRA]])=MONTH(TODAY()-30),YEAR(Tabla2[[#This Row],[FECHA INICIO DE LABORES EN OBRA]])=YEAR(TODAY())),MONTH(TODAY()-30)&amp;"-"&amp;YEAR(TODAY()),"No Aplica")),"No Aplica")</f>
        <v>No Aplica</v>
      </c>
    </row>
    <row r="4457" spans="1:29" x14ac:dyDescent="0.25">
      <c r="A4457" s="2"/>
      <c r="B4457" s="3"/>
      <c r="C4457" s="3"/>
      <c r="D4457" s="3"/>
      <c r="E4457" s="3"/>
      <c r="F4457" s="36"/>
      <c r="G4457" s="3"/>
      <c r="H4457" s="3"/>
      <c r="I4457" s="3"/>
      <c r="J4457" s="3"/>
      <c r="K4457" s="3"/>
      <c r="L4457" s="8"/>
      <c r="M4457" s="5"/>
      <c r="N4457" s="13"/>
      <c r="O4457" s="5"/>
      <c r="P4457" s="8"/>
      <c r="Q4457" s="9"/>
      <c r="R4457" s="9" t="str">
        <f>IFERROR(VLOOKUP(Tabla2[[#This Row],[CONTRATISTA PRNCIPAL]],Hoja1!$L$5:$M$9,2,FALSE),"CJV")</f>
        <v>CJV</v>
      </c>
      <c r="S4457" s="9" t="str">
        <f>IF(Tabla2[[#This Row],[EMPRESA]]=Tabla2[[#This Row],[CONTRATISTA PRNCIPAL]],"Principal","Secundaria")</f>
        <v>Principal</v>
      </c>
      <c r="T4457" s="10">
        <f>IFERROR(1/COUNTIF(Tabla2[CONTRATISTA PRNCIPAL],Tabla2[[#This Row],[CONTRATISTA PRNCIPAL]]),0)</f>
        <v>0</v>
      </c>
      <c r="U4457" s="33" t="str">
        <f ca="1">IF(((TODAY()-Tabla2[[#This Row],[FECHA NACIMIENTO]])/365)&lt;18,"Corregir", IF(((TODAY()-Tabla2[[#This Row],[FECHA NACIMIENTO]])/365)&gt;80, "Corregir",ROUNDDOWN(((TODAY()-Tabla2[[#This Row],[FECHA NACIMIENTO]])/365),0)))</f>
        <v>Corregir</v>
      </c>
      <c r="V445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57" s="34" t="str">
        <f ca="1">+IF(Tabla2[[#This Row],[Edad]]="Corregir","Corregir","Ok")</f>
        <v>Corregir</v>
      </c>
      <c r="X4457" s="10" t="str">
        <f>+IFERROR(VLOOKUP(Tabla2[[#This Row],[DISTRITO SEGÚN DNI]],Hoja1!$A$2:$B$55,2,FALSE),"No")</f>
        <v>No</v>
      </c>
      <c r="Y4457" s="10" t="str">
        <f>IF(OR(LOWER(Tabla2[[#This Row],[GENERO]])="masculino", LOWER(Tabla2[[#This Row],[GENERO]])="femenino"),"OK","Corregir")</f>
        <v>Corregir</v>
      </c>
      <c r="Z4457" s="10" t="str">
        <f>+IF(Tabla2[[#This Row],[Nro. DNI / CE]]="","Corregir",IF(LEN(Tabla2[[#This Row],[Nro. DNI / CE]])&gt;=8,"OK","Corregir"))</f>
        <v>Corregir</v>
      </c>
      <c r="AA4457" s="10">
        <f>COUNTIF(Tabla2[APELLIDOS Y NOMBRES],Tabla2[[#This Row],[APELLIDOS Y NOMBRES]])</f>
        <v>0</v>
      </c>
      <c r="AB4457" t="str">
        <f ca="1">+IFERROR(IF(Tabla2[[#This Row],[FECHA CESE/BAJA]]="","No Aplica",IF(AND(MONTH(Tabla2[[#This Row],[FECHA CESE/BAJA]])=MONTH(TODAY()-30),YEAR(Tabla2[[#This Row],[FECHA CESE/BAJA]])=YEAR(TODAY())),MONTH(TODAY()-30)&amp;"-"&amp;YEAR(TODAY()),"Borrar")),"No aplica")</f>
        <v>No Aplica</v>
      </c>
      <c r="AC4457" t="str">
        <f ca="1">+IFERROR(IF(Tabla2[[#This Row],[FECHA INICIO DE LABORES EN OBRA]]="","No Aplica",IF(AND(MONTH(Tabla2[[#This Row],[FECHA INICIO DE LABORES EN OBRA]])=MONTH(TODAY()-30),YEAR(Tabla2[[#This Row],[FECHA INICIO DE LABORES EN OBRA]])=YEAR(TODAY())),MONTH(TODAY()-30)&amp;"-"&amp;YEAR(TODAY()),"No Aplica")),"No Aplica")</f>
        <v>No Aplica</v>
      </c>
    </row>
    <row r="4458" spans="1:29" x14ac:dyDescent="0.25">
      <c r="A4458" s="2"/>
      <c r="B4458" s="3"/>
      <c r="C4458" s="3"/>
      <c r="D4458" s="3"/>
      <c r="E4458" s="3"/>
      <c r="F4458" s="36"/>
      <c r="G4458" s="3"/>
      <c r="H4458" s="3"/>
      <c r="I4458" s="3"/>
      <c r="J4458" s="3"/>
      <c r="K4458" s="3"/>
      <c r="L4458" s="8"/>
      <c r="M4458" s="5"/>
      <c r="N4458" s="13"/>
      <c r="O4458" s="5"/>
      <c r="P4458" s="8"/>
      <c r="Q4458" s="9"/>
      <c r="R4458" s="9" t="str">
        <f>IFERROR(VLOOKUP(Tabla2[[#This Row],[CONTRATISTA PRNCIPAL]],Hoja1!$L$5:$M$9,2,FALSE),"CJV")</f>
        <v>CJV</v>
      </c>
      <c r="S4458" s="9" t="str">
        <f>IF(Tabla2[[#This Row],[EMPRESA]]=Tabla2[[#This Row],[CONTRATISTA PRNCIPAL]],"Principal","Secundaria")</f>
        <v>Principal</v>
      </c>
      <c r="T4458" s="10">
        <f>IFERROR(1/COUNTIF(Tabla2[CONTRATISTA PRNCIPAL],Tabla2[[#This Row],[CONTRATISTA PRNCIPAL]]),0)</f>
        <v>0</v>
      </c>
      <c r="U4458" s="33" t="str">
        <f ca="1">IF(((TODAY()-Tabla2[[#This Row],[FECHA NACIMIENTO]])/365)&lt;18,"Corregir", IF(((TODAY()-Tabla2[[#This Row],[FECHA NACIMIENTO]])/365)&gt;80, "Corregir",ROUNDDOWN(((TODAY()-Tabla2[[#This Row],[FECHA NACIMIENTO]])/365),0)))</f>
        <v>Corregir</v>
      </c>
      <c r="V445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58" s="34" t="str">
        <f ca="1">+IF(Tabla2[[#This Row],[Edad]]="Corregir","Corregir","Ok")</f>
        <v>Corregir</v>
      </c>
      <c r="X4458" s="10" t="str">
        <f>+IFERROR(VLOOKUP(Tabla2[[#This Row],[DISTRITO SEGÚN DNI]],Hoja1!$A$2:$B$55,2,FALSE),"No")</f>
        <v>No</v>
      </c>
      <c r="Y4458" s="10" t="str">
        <f>IF(OR(LOWER(Tabla2[[#This Row],[GENERO]])="masculino", LOWER(Tabla2[[#This Row],[GENERO]])="femenino"),"OK","Corregir")</f>
        <v>Corregir</v>
      </c>
      <c r="Z4458" s="10" t="str">
        <f>+IF(Tabla2[[#This Row],[Nro. DNI / CE]]="","Corregir",IF(LEN(Tabla2[[#This Row],[Nro. DNI / CE]])&gt;=8,"OK","Corregir"))</f>
        <v>Corregir</v>
      </c>
      <c r="AA4458" s="10">
        <f>COUNTIF(Tabla2[APELLIDOS Y NOMBRES],Tabla2[[#This Row],[APELLIDOS Y NOMBRES]])</f>
        <v>0</v>
      </c>
      <c r="AB4458" t="str">
        <f ca="1">+IFERROR(IF(Tabla2[[#This Row],[FECHA CESE/BAJA]]="","No Aplica",IF(AND(MONTH(Tabla2[[#This Row],[FECHA CESE/BAJA]])=MONTH(TODAY()-30),YEAR(Tabla2[[#This Row],[FECHA CESE/BAJA]])=YEAR(TODAY())),MONTH(TODAY()-30)&amp;"-"&amp;YEAR(TODAY()),"Borrar")),"No aplica")</f>
        <v>No Aplica</v>
      </c>
      <c r="AC4458" t="str">
        <f ca="1">+IFERROR(IF(Tabla2[[#This Row],[FECHA INICIO DE LABORES EN OBRA]]="","No Aplica",IF(AND(MONTH(Tabla2[[#This Row],[FECHA INICIO DE LABORES EN OBRA]])=MONTH(TODAY()-30),YEAR(Tabla2[[#This Row],[FECHA INICIO DE LABORES EN OBRA]])=YEAR(TODAY())),MONTH(TODAY()-30)&amp;"-"&amp;YEAR(TODAY()),"No Aplica")),"No Aplica")</f>
        <v>No Aplica</v>
      </c>
    </row>
    <row r="4459" spans="1:29" x14ac:dyDescent="0.25">
      <c r="A4459" s="2"/>
      <c r="B4459" s="3"/>
      <c r="C4459" s="3"/>
      <c r="D4459" s="3"/>
      <c r="E4459" s="3"/>
      <c r="F4459" s="36"/>
      <c r="G4459" s="3"/>
      <c r="H4459" s="3"/>
      <c r="I4459" s="3"/>
      <c r="J4459" s="3"/>
      <c r="K4459" s="3"/>
      <c r="L4459" s="8"/>
      <c r="M4459" s="5"/>
      <c r="N4459" s="13"/>
      <c r="O4459" s="5"/>
      <c r="P4459" s="8"/>
      <c r="Q4459" s="9"/>
      <c r="R4459" s="9" t="str">
        <f>IFERROR(VLOOKUP(Tabla2[[#This Row],[CONTRATISTA PRNCIPAL]],Hoja1!$L$5:$M$9,2,FALSE),"CJV")</f>
        <v>CJV</v>
      </c>
      <c r="S4459" s="9" t="str">
        <f>IF(Tabla2[[#This Row],[EMPRESA]]=Tabla2[[#This Row],[CONTRATISTA PRNCIPAL]],"Principal","Secundaria")</f>
        <v>Principal</v>
      </c>
      <c r="T4459" s="10">
        <f>IFERROR(1/COUNTIF(Tabla2[CONTRATISTA PRNCIPAL],Tabla2[[#This Row],[CONTRATISTA PRNCIPAL]]),0)</f>
        <v>0</v>
      </c>
      <c r="U4459" s="33" t="str">
        <f ca="1">IF(((TODAY()-Tabla2[[#This Row],[FECHA NACIMIENTO]])/365)&lt;18,"Corregir", IF(((TODAY()-Tabla2[[#This Row],[FECHA NACIMIENTO]])/365)&gt;80, "Corregir",ROUNDDOWN(((TODAY()-Tabla2[[#This Row],[FECHA NACIMIENTO]])/365),0)))</f>
        <v>Corregir</v>
      </c>
      <c r="V445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59" s="34" t="str">
        <f ca="1">+IF(Tabla2[[#This Row],[Edad]]="Corregir","Corregir","Ok")</f>
        <v>Corregir</v>
      </c>
      <c r="X4459" s="10" t="str">
        <f>+IFERROR(VLOOKUP(Tabla2[[#This Row],[DISTRITO SEGÚN DNI]],Hoja1!$A$2:$B$55,2,FALSE),"No")</f>
        <v>No</v>
      </c>
      <c r="Y4459" s="10" t="str">
        <f>IF(OR(LOWER(Tabla2[[#This Row],[GENERO]])="masculino", LOWER(Tabla2[[#This Row],[GENERO]])="femenino"),"OK","Corregir")</f>
        <v>Corregir</v>
      </c>
      <c r="Z4459" s="10" t="str">
        <f>+IF(Tabla2[[#This Row],[Nro. DNI / CE]]="","Corregir",IF(LEN(Tabla2[[#This Row],[Nro. DNI / CE]])&gt;=8,"OK","Corregir"))</f>
        <v>Corregir</v>
      </c>
      <c r="AA4459" s="10">
        <f>COUNTIF(Tabla2[APELLIDOS Y NOMBRES],Tabla2[[#This Row],[APELLIDOS Y NOMBRES]])</f>
        <v>0</v>
      </c>
      <c r="AB4459" t="str">
        <f ca="1">+IFERROR(IF(Tabla2[[#This Row],[FECHA CESE/BAJA]]="","No Aplica",IF(AND(MONTH(Tabla2[[#This Row],[FECHA CESE/BAJA]])=MONTH(TODAY()-30),YEAR(Tabla2[[#This Row],[FECHA CESE/BAJA]])=YEAR(TODAY())),MONTH(TODAY()-30)&amp;"-"&amp;YEAR(TODAY()),"Borrar")),"No aplica")</f>
        <v>No Aplica</v>
      </c>
      <c r="AC4459" t="str">
        <f ca="1">+IFERROR(IF(Tabla2[[#This Row],[FECHA INICIO DE LABORES EN OBRA]]="","No Aplica",IF(AND(MONTH(Tabla2[[#This Row],[FECHA INICIO DE LABORES EN OBRA]])=MONTH(TODAY()-30),YEAR(Tabla2[[#This Row],[FECHA INICIO DE LABORES EN OBRA]])=YEAR(TODAY())),MONTH(TODAY()-30)&amp;"-"&amp;YEAR(TODAY()),"No Aplica")),"No Aplica")</f>
        <v>No Aplica</v>
      </c>
    </row>
    <row r="4460" spans="1:29" x14ac:dyDescent="0.25">
      <c r="A4460" s="2"/>
      <c r="B4460" s="3"/>
      <c r="C4460" s="3"/>
      <c r="D4460" s="3"/>
      <c r="E4460" s="3"/>
      <c r="F4460" s="36"/>
      <c r="G4460" s="3"/>
      <c r="H4460" s="3"/>
      <c r="I4460" s="3"/>
      <c r="J4460" s="3"/>
      <c r="K4460" s="3"/>
      <c r="L4460" s="8"/>
      <c r="M4460" s="5"/>
      <c r="N4460" s="13"/>
      <c r="O4460" s="5"/>
      <c r="P4460" s="8"/>
      <c r="Q4460" s="9"/>
      <c r="R4460" s="9" t="str">
        <f>IFERROR(VLOOKUP(Tabla2[[#This Row],[CONTRATISTA PRNCIPAL]],Hoja1!$L$5:$M$9,2,FALSE),"CJV")</f>
        <v>CJV</v>
      </c>
      <c r="S4460" s="9" t="str">
        <f>IF(Tabla2[[#This Row],[EMPRESA]]=Tabla2[[#This Row],[CONTRATISTA PRNCIPAL]],"Principal","Secundaria")</f>
        <v>Principal</v>
      </c>
      <c r="T4460" s="10">
        <f>IFERROR(1/COUNTIF(Tabla2[CONTRATISTA PRNCIPAL],Tabla2[[#This Row],[CONTRATISTA PRNCIPAL]]),0)</f>
        <v>0</v>
      </c>
      <c r="U4460" s="33" t="str">
        <f ca="1">IF(((TODAY()-Tabla2[[#This Row],[FECHA NACIMIENTO]])/365)&lt;18,"Corregir", IF(((TODAY()-Tabla2[[#This Row],[FECHA NACIMIENTO]])/365)&gt;80, "Corregir",ROUNDDOWN(((TODAY()-Tabla2[[#This Row],[FECHA NACIMIENTO]])/365),0)))</f>
        <v>Corregir</v>
      </c>
      <c r="V446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60" s="34" t="str">
        <f ca="1">+IF(Tabla2[[#This Row],[Edad]]="Corregir","Corregir","Ok")</f>
        <v>Corregir</v>
      </c>
      <c r="X4460" s="10" t="str">
        <f>+IFERROR(VLOOKUP(Tabla2[[#This Row],[DISTRITO SEGÚN DNI]],Hoja1!$A$2:$B$55,2,FALSE),"No")</f>
        <v>No</v>
      </c>
      <c r="Y4460" s="10" t="str">
        <f>IF(OR(LOWER(Tabla2[[#This Row],[GENERO]])="masculino", LOWER(Tabla2[[#This Row],[GENERO]])="femenino"),"OK","Corregir")</f>
        <v>Corregir</v>
      </c>
      <c r="Z4460" s="10" t="str">
        <f>+IF(Tabla2[[#This Row],[Nro. DNI / CE]]="","Corregir",IF(LEN(Tabla2[[#This Row],[Nro. DNI / CE]])&gt;=8,"OK","Corregir"))</f>
        <v>Corregir</v>
      </c>
      <c r="AA4460" s="10">
        <f>COUNTIF(Tabla2[APELLIDOS Y NOMBRES],Tabla2[[#This Row],[APELLIDOS Y NOMBRES]])</f>
        <v>0</v>
      </c>
      <c r="AB4460" t="str">
        <f ca="1">+IFERROR(IF(Tabla2[[#This Row],[FECHA CESE/BAJA]]="","No Aplica",IF(AND(MONTH(Tabla2[[#This Row],[FECHA CESE/BAJA]])=MONTH(TODAY()-30),YEAR(Tabla2[[#This Row],[FECHA CESE/BAJA]])=YEAR(TODAY())),MONTH(TODAY()-30)&amp;"-"&amp;YEAR(TODAY()),"Borrar")),"No aplica")</f>
        <v>No Aplica</v>
      </c>
      <c r="AC4460" t="str">
        <f ca="1">+IFERROR(IF(Tabla2[[#This Row],[FECHA INICIO DE LABORES EN OBRA]]="","No Aplica",IF(AND(MONTH(Tabla2[[#This Row],[FECHA INICIO DE LABORES EN OBRA]])=MONTH(TODAY()-30),YEAR(Tabla2[[#This Row],[FECHA INICIO DE LABORES EN OBRA]])=YEAR(TODAY())),MONTH(TODAY()-30)&amp;"-"&amp;YEAR(TODAY()),"No Aplica")),"No Aplica")</f>
        <v>No Aplica</v>
      </c>
    </row>
    <row r="4461" spans="1:29" x14ac:dyDescent="0.25">
      <c r="A4461" s="2"/>
      <c r="B4461" s="3"/>
      <c r="C4461" s="3"/>
      <c r="D4461" s="3"/>
      <c r="E4461" s="3"/>
      <c r="F4461" s="36"/>
      <c r="G4461" s="3"/>
      <c r="H4461" s="3"/>
      <c r="I4461" s="3"/>
      <c r="J4461" s="3"/>
      <c r="K4461" s="3"/>
      <c r="L4461" s="8"/>
      <c r="M4461" s="5"/>
      <c r="N4461" s="13"/>
      <c r="O4461" s="5"/>
      <c r="P4461" s="8"/>
      <c r="Q4461" s="9"/>
      <c r="R4461" s="9" t="str">
        <f>IFERROR(VLOOKUP(Tabla2[[#This Row],[CONTRATISTA PRNCIPAL]],Hoja1!$L$5:$M$9,2,FALSE),"CJV")</f>
        <v>CJV</v>
      </c>
      <c r="S4461" s="9" t="str">
        <f>IF(Tabla2[[#This Row],[EMPRESA]]=Tabla2[[#This Row],[CONTRATISTA PRNCIPAL]],"Principal","Secundaria")</f>
        <v>Principal</v>
      </c>
      <c r="T4461" s="10">
        <f>IFERROR(1/COUNTIF(Tabla2[CONTRATISTA PRNCIPAL],Tabla2[[#This Row],[CONTRATISTA PRNCIPAL]]),0)</f>
        <v>0</v>
      </c>
      <c r="U4461" s="33" t="str">
        <f ca="1">IF(((TODAY()-Tabla2[[#This Row],[FECHA NACIMIENTO]])/365)&lt;18,"Corregir", IF(((TODAY()-Tabla2[[#This Row],[FECHA NACIMIENTO]])/365)&gt;80, "Corregir",ROUNDDOWN(((TODAY()-Tabla2[[#This Row],[FECHA NACIMIENTO]])/365),0)))</f>
        <v>Corregir</v>
      </c>
      <c r="V446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61" s="34" t="str">
        <f ca="1">+IF(Tabla2[[#This Row],[Edad]]="Corregir","Corregir","Ok")</f>
        <v>Corregir</v>
      </c>
      <c r="X4461" s="10" t="str">
        <f>+IFERROR(VLOOKUP(Tabla2[[#This Row],[DISTRITO SEGÚN DNI]],Hoja1!$A$2:$B$55,2,FALSE),"No")</f>
        <v>No</v>
      </c>
      <c r="Y4461" s="10" t="str">
        <f>IF(OR(LOWER(Tabla2[[#This Row],[GENERO]])="masculino", LOWER(Tabla2[[#This Row],[GENERO]])="femenino"),"OK","Corregir")</f>
        <v>Corregir</v>
      </c>
      <c r="Z4461" s="10" t="str">
        <f>+IF(Tabla2[[#This Row],[Nro. DNI / CE]]="","Corregir",IF(LEN(Tabla2[[#This Row],[Nro. DNI / CE]])&gt;=8,"OK","Corregir"))</f>
        <v>Corregir</v>
      </c>
      <c r="AA4461" s="10">
        <f>COUNTIF(Tabla2[APELLIDOS Y NOMBRES],Tabla2[[#This Row],[APELLIDOS Y NOMBRES]])</f>
        <v>0</v>
      </c>
      <c r="AB4461" t="str">
        <f ca="1">+IFERROR(IF(Tabla2[[#This Row],[FECHA CESE/BAJA]]="","No Aplica",IF(AND(MONTH(Tabla2[[#This Row],[FECHA CESE/BAJA]])=MONTH(TODAY()-30),YEAR(Tabla2[[#This Row],[FECHA CESE/BAJA]])=YEAR(TODAY())),MONTH(TODAY()-30)&amp;"-"&amp;YEAR(TODAY()),"Borrar")),"No aplica")</f>
        <v>No Aplica</v>
      </c>
      <c r="AC4461" t="str">
        <f ca="1">+IFERROR(IF(Tabla2[[#This Row],[FECHA INICIO DE LABORES EN OBRA]]="","No Aplica",IF(AND(MONTH(Tabla2[[#This Row],[FECHA INICIO DE LABORES EN OBRA]])=MONTH(TODAY()-30),YEAR(Tabla2[[#This Row],[FECHA INICIO DE LABORES EN OBRA]])=YEAR(TODAY())),MONTH(TODAY()-30)&amp;"-"&amp;YEAR(TODAY()),"No Aplica")),"No Aplica")</f>
        <v>No Aplica</v>
      </c>
    </row>
    <row r="4462" spans="1:29" x14ac:dyDescent="0.25">
      <c r="A4462" s="2"/>
      <c r="B4462" s="3"/>
      <c r="C4462" s="3"/>
      <c r="D4462" s="3"/>
      <c r="E4462" s="3"/>
      <c r="F4462" s="36"/>
      <c r="G4462" s="3"/>
      <c r="H4462" s="3"/>
      <c r="I4462" s="3"/>
      <c r="J4462" s="3"/>
      <c r="K4462" s="3"/>
      <c r="L4462" s="8"/>
      <c r="M4462" s="5"/>
      <c r="N4462" s="13"/>
      <c r="O4462" s="5"/>
      <c r="P4462" s="8"/>
      <c r="Q4462" s="9"/>
      <c r="R4462" s="9" t="str">
        <f>IFERROR(VLOOKUP(Tabla2[[#This Row],[CONTRATISTA PRNCIPAL]],Hoja1!$L$5:$M$9,2,FALSE),"CJV")</f>
        <v>CJV</v>
      </c>
      <c r="S4462" s="9" t="str">
        <f>IF(Tabla2[[#This Row],[EMPRESA]]=Tabla2[[#This Row],[CONTRATISTA PRNCIPAL]],"Principal","Secundaria")</f>
        <v>Principal</v>
      </c>
      <c r="T4462" s="10">
        <f>IFERROR(1/COUNTIF(Tabla2[CONTRATISTA PRNCIPAL],Tabla2[[#This Row],[CONTRATISTA PRNCIPAL]]),0)</f>
        <v>0</v>
      </c>
      <c r="U4462" s="33" t="str">
        <f ca="1">IF(((TODAY()-Tabla2[[#This Row],[FECHA NACIMIENTO]])/365)&lt;18,"Corregir", IF(((TODAY()-Tabla2[[#This Row],[FECHA NACIMIENTO]])/365)&gt;80, "Corregir",ROUNDDOWN(((TODAY()-Tabla2[[#This Row],[FECHA NACIMIENTO]])/365),0)))</f>
        <v>Corregir</v>
      </c>
      <c r="V446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62" s="34" t="str">
        <f ca="1">+IF(Tabla2[[#This Row],[Edad]]="Corregir","Corregir","Ok")</f>
        <v>Corregir</v>
      </c>
      <c r="X4462" s="10" t="str">
        <f>+IFERROR(VLOOKUP(Tabla2[[#This Row],[DISTRITO SEGÚN DNI]],Hoja1!$A$2:$B$55,2,FALSE),"No")</f>
        <v>No</v>
      </c>
      <c r="Y4462" s="10" t="str">
        <f>IF(OR(LOWER(Tabla2[[#This Row],[GENERO]])="masculino", LOWER(Tabla2[[#This Row],[GENERO]])="femenino"),"OK","Corregir")</f>
        <v>Corregir</v>
      </c>
      <c r="Z4462" s="10" t="str">
        <f>+IF(Tabla2[[#This Row],[Nro. DNI / CE]]="","Corregir",IF(LEN(Tabla2[[#This Row],[Nro. DNI / CE]])&gt;=8,"OK","Corregir"))</f>
        <v>Corregir</v>
      </c>
      <c r="AA4462" s="10">
        <f>COUNTIF(Tabla2[APELLIDOS Y NOMBRES],Tabla2[[#This Row],[APELLIDOS Y NOMBRES]])</f>
        <v>0</v>
      </c>
      <c r="AB4462" t="str">
        <f ca="1">+IFERROR(IF(Tabla2[[#This Row],[FECHA CESE/BAJA]]="","No Aplica",IF(AND(MONTH(Tabla2[[#This Row],[FECHA CESE/BAJA]])=MONTH(TODAY()-30),YEAR(Tabla2[[#This Row],[FECHA CESE/BAJA]])=YEAR(TODAY())),MONTH(TODAY()-30)&amp;"-"&amp;YEAR(TODAY()),"Borrar")),"No aplica")</f>
        <v>No Aplica</v>
      </c>
      <c r="AC4462" t="str">
        <f ca="1">+IFERROR(IF(Tabla2[[#This Row],[FECHA INICIO DE LABORES EN OBRA]]="","No Aplica",IF(AND(MONTH(Tabla2[[#This Row],[FECHA INICIO DE LABORES EN OBRA]])=MONTH(TODAY()-30),YEAR(Tabla2[[#This Row],[FECHA INICIO DE LABORES EN OBRA]])=YEAR(TODAY())),MONTH(TODAY()-30)&amp;"-"&amp;YEAR(TODAY()),"No Aplica")),"No Aplica")</f>
        <v>No Aplica</v>
      </c>
    </row>
    <row r="4463" spans="1:29" x14ac:dyDescent="0.25">
      <c r="A4463" s="2"/>
      <c r="B4463" s="3"/>
      <c r="C4463" s="3"/>
      <c r="D4463" s="3"/>
      <c r="E4463" s="3"/>
      <c r="F4463" s="36"/>
      <c r="G4463" s="3"/>
      <c r="H4463" s="3"/>
      <c r="I4463" s="3"/>
      <c r="J4463" s="3"/>
      <c r="K4463" s="3"/>
      <c r="L4463" s="8"/>
      <c r="M4463" s="5"/>
      <c r="N4463" s="13"/>
      <c r="O4463" s="5"/>
      <c r="P4463" s="8"/>
      <c r="Q4463" s="9"/>
      <c r="R4463" s="9" t="str">
        <f>IFERROR(VLOOKUP(Tabla2[[#This Row],[CONTRATISTA PRNCIPAL]],Hoja1!$L$5:$M$9,2,FALSE),"CJV")</f>
        <v>CJV</v>
      </c>
      <c r="S4463" s="9" t="str">
        <f>IF(Tabla2[[#This Row],[EMPRESA]]=Tabla2[[#This Row],[CONTRATISTA PRNCIPAL]],"Principal","Secundaria")</f>
        <v>Principal</v>
      </c>
      <c r="T4463" s="10">
        <f>IFERROR(1/COUNTIF(Tabla2[CONTRATISTA PRNCIPAL],Tabla2[[#This Row],[CONTRATISTA PRNCIPAL]]),0)</f>
        <v>0</v>
      </c>
      <c r="U4463" s="33" t="str">
        <f ca="1">IF(((TODAY()-Tabla2[[#This Row],[FECHA NACIMIENTO]])/365)&lt;18,"Corregir", IF(((TODAY()-Tabla2[[#This Row],[FECHA NACIMIENTO]])/365)&gt;80, "Corregir",ROUNDDOWN(((TODAY()-Tabla2[[#This Row],[FECHA NACIMIENTO]])/365),0)))</f>
        <v>Corregir</v>
      </c>
      <c r="V446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63" s="34" t="str">
        <f ca="1">+IF(Tabla2[[#This Row],[Edad]]="Corregir","Corregir","Ok")</f>
        <v>Corregir</v>
      </c>
      <c r="X4463" s="10" t="str">
        <f>+IFERROR(VLOOKUP(Tabla2[[#This Row],[DISTRITO SEGÚN DNI]],Hoja1!$A$2:$B$55,2,FALSE),"No")</f>
        <v>No</v>
      </c>
      <c r="Y4463" s="10" t="str">
        <f>IF(OR(LOWER(Tabla2[[#This Row],[GENERO]])="masculino", LOWER(Tabla2[[#This Row],[GENERO]])="femenino"),"OK","Corregir")</f>
        <v>Corregir</v>
      </c>
      <c r="Z4463" s="10" t="str">
        <f>+IF(Tabla2[[#This Row],[Nro. DNI / CE]]="","Corregir",IF(LEN(Tabla2[[#This Row],[Nro. DNI / CE]])&gt;=8,"OK","Corregir"))</f>
        <v>Corregir</v>
      </c>
      <c r="AA4463" s="10">
        <f>COUNTIF(Tabla2[APELLIDOS Y NOMBRES],Tabla2[[#This Row],[APELLIDOS Y NOMBRES]])</f>
        <v>0</v>
      </c>
      <c r="AB4463" t="str">
        <f ca="1">+IFERROR(IF(Tabla2[[#This Row],[FECHA CESE/BAJA]]="","No Aplica",IF(AND(MONTH(Tabla2[[#This Row],[FECHA CESE/BAJA]])=MONTH(TODAY()-30),YEAR(Tabla2[[#This Row],[FECHA CESE/BAJA]])=YEAR(TODAY())),MONTH(TODAY()-30)&amp;"-"&amp;YEAR(TODAY()),"Borrar")),"No aplica")</f>
        <v>No Aplica</v>
      </c>
      <c r="AC4463" t="str">
        <f ca="1">+IFERROR(IF(Tabla2[[#This Row],[FECHA INICIO DE LABORES EN OBRA]]="","No Aplica",IF(AND(MONTH(Tabla2[[#This Row],[FECHA INICIO DE LABORES EN OBRA]])=MONTH(TODAY()-30),YEAR(Tabla2[[#This Row],[FECHA INICIO DE LABORES EN OBRA]])=YEAR(TODAY())),MONTH(TODAY()-30)&amp;"-"&amp;YEAR(TODAY()),"No Aplica")),"No Aplica")</f>
        <v>No Aplica</v>
      </c>
    </row>
    <row r="4464" spans="1:29" x14ac:dyDescent="0.25">
      <c r="A4464" s="2"/>
      <c r="B4464" s="3"/>
      <c r="C4464" s="3"/>
      <c r="D4464" s="3"/>
      <c r="E4464" s="3"/>
      <c r="F4464" s="36"/>
      <c r="G4464" s="3"/>
      <c r="H4464" s="3"/>
      <c r="I4464" s="3"/>
      <c r="J4464" s="3"/>
      <c r="K4464" s="3"/>
      <c r="L4464" s="8"/>
      <c r="M4464" s="5"/>
      <c r="N4464" s="13"/>
      <c r="O4464" s="5"/>
      <c r="P4464" s="8"/>
      <c r="Q4464" s="9"/>
      <c r="R4464" s="9" t="str">
        <f>IFERROR(VLOOKUP(Tabla2[[#This Row],[CONTRATISTA PRNCIPAL]],Hoja1!$L$5:$M$9,2,FALSE),"CJV")</f>
        <v>CJV</v>
      </c>
      <c r="S4464" s="9" t="str">
        <f>IF(Tabla2[[#This Row],[EMPRESA]]=Tabla2[[#This Row],[CONTRATISTA PRNCIPAL]],"Principal","Secundaria")</f>
        <v>Principal</v>
      </c>
      <c r="T4464" s="10">
        <f>IFERROR(1/COUNTIF(Tabla2[CONTRATISTA PRNCIPAL],Tabla2[[#This Row],[CONTRATISTA PRNCIPAL]]),0)</f>
        <v>0</v>
      </c>
      <c r="U4464" s="33" t="str">
        <f ca="1">IF(((TODAY()-Tabla2[[#This Row],[FECHA NACIMIENTO]])/365)&lt;18,"Corregir", IF(((TODAY()-Tabla2[[#This Row],[FECHA NACIMIENTO]])/365)&gt;80, "Corregir",ROUNDDOWN(((TODAY()-Tabla2[[#This Row],[FECHA NACIMIENTO]])/365),0)))</f>
        <v>Corregir</v>
      </c>
      <c r="V446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64" s="34" t="str">
        <f ca="1">+IF(Tabla2[[#This Row],[Edad]]="Corregir","Corregir","Ok")</f>
        <v>Corregir</v>
      </c>
      <c r="X4464" s="10" t="str">
        <f>+IFERROR(VLOOKUP(Tabla2[[#This Row],[DISTRITO SEGÚN DNI]],Hoja1!$A$2:$B$55,2,FALSE),"No")</f>
        <v>No</v>
      </c>
      <c r="Y4464" s="10" t="str">
        <f>IF(OR(LOWER(Tabla2[[#This Row],[GENERO]])="masculino", LOWER(Tabla2[[#This Row],[GENERO]])="femenino"),"OK","Corregir")</f>
        <v>Corregir</v>
      </c>
      <c r="Z4464" s="10" t="str">
        <f>+IF(Tabla2[[#This Row],[Nro. DNI / CE]]="","Corregir",IF(LEN(Tabla2[[#This Row],[Nro. DNI / CE]])&gt;=8,"OK","Corregir"))</f>
        <v>Corregir</v>
      </c>
      <c r="AA4464" s="10">
        <f>COUNTIF(Tabla2[APELLIDOS Y NOMBRES],Tabla2[[#This Row],[APELLIDOS Y NOMBRES]])</f>
        <v>0</v>
      </c>
      <c r="AB4464" t="str">
        <f ca="1">+IFERROR(IF(Tabla2[[#This Row],[FECHA CESE/BAJA]]="","No Aplica",IF(AND(MONTH(Tabla2[[#This Row],[FECHA CESE/BAJA]])=MONTH(TODAY()-30),YEAR(Tabla2[[#This Row],[FECHA CESE/BAJA]])=YEAR(TODAY())),MONTH(TODAY()-30)&amp;"-"&amp;YEAR(TODAY()),"Borrar")),"No aplica")</f>
        <v>No Aplica</v>
      </c>
      <c r="AC4464" t="str">
        <f ca="1">+IFERROR(IF(Tabla2[[#This Row],[FECHA INICIO DE LABORES EN OBRA]]="","No Aplica",IF(AND(MONTH(Tabla2[[#This Row],[FECHA INICIO DE LABORES EN OBRA]])=MONTH(TODAY()-30),YEAR(Tabla2[[#This Row],[FECHA INICIO DE LABORES EN OBRA]])=YEAR(TODAY())),MONTH(TODAY()-30)&amp;"-"&amp;YEAR(TODAY()),"No Aplica")),"No Aplica")</f>
        <v>No Aplica</v>
      </c>
    </row>
    <row r="4465" spans="1:29" x14ac:dyDescent="0.25">
      <c r="A4465" s="2"/>
      <c r="B4465" s="3"/>
      <c r="C4465" s="3"/>
      <c r="D4465" s="3"/>
      <c r="E4465" s="3"/>
      <c r="F4465" s="36"/>
      <c r="G4465" s="3"/>
      <c r="H4465" s="3"/>
      <c r="I4465" s="3"/>
      <c r="J4465" s="3"/>
      <c r="K4465" s="3"/>
      <c r="L4465" s="8"/>
      <c r="M4465" s="5"/>
      <c r="N4465" s="13"/>
      <c r="O4465" s="5"/>
      <c r="P4465" s="8"/>
      <c r="Q4465" s="9"/>
      <c r="R4465" s="9" t="str">
        <f>IFERROR(VLOOKUP(Tabla2[[#This Row],[CONTRATISTA PRNCIPAL]],Hoja1!$L$5:$M$9,2,FALSE),"CJV")</f>
        <v>CJV</v>
      </c>
      <c r="S4465" s="9" t="str">
        <f>IF(Tabla2[[#This Row],[EMPRESA]]=Tabla2[[#This Row],[CONTRATISTA PRNCIPAL]],"Principal","Secundaria")</f>
        <v>Principal</v>
      </c>
      <c r="T4465" s="10">
        <f>IFERROR(1/COUNTIF(Tabla2[CONTRATISTA PRNCIPAL],Tabla2[[#This Row],[CONTRATISTA PRNCIPAL]]),0)</f>
        <v>0</v>
      </c>
      <c r="U4465" s="33" t="str">
        <f ca="1">IF(((TODAY()-Tabla2[[#This Row],[FECHA NACIMIENTO]])/365)&lt;18,"Corregir", IF(((TODAY()-Tabla2[[#This Row],[FECHA NACIMIENTO]])/365)&gt;80, "Corregir",ROUNDDOWN(((TODAY()-Tabla2[[#This Row],[FECHA NACIMIENTO]])/365),0)))</f>
        <v>Corregir</v>
      </c>
      <c r="V446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65" s="34" t="str">
        <f ca="1">+IF(Tabla2[[#This Row],[Edad]]="Corregir","Corregir","Ok")</f>
        <v>Corregir</v>
      </c>
      <c r="X4465" s="10" t="str">
        <f>+IFERROR(VLOOKUP(Tabla2[[#This Row],[DISTRITO SEGÚN DNI]],Hoja1!$A$2:$B$55,2,FALSE),"No")</f>
        <v>No</v>
      </c>
      <c r="Y4465" s="10" t="str">
        <f>IF(OR(LOWER(Tabla2[[#This Row],[GENERO]])="masculino", LOWER(Tabla2[[#This Row],[GENERO]])="femenino"),"OK","Corregir")</f>
        <v>Corregir</v>
      </c>
      <c r="Z4465" s="10" t="str">
        <f>+IF(Tabla2[[#This Row],[Nro. DNI / CE]]="","Corregir",IF(LEN(Tabla2[[#This Row],[Nro. DNI / CE]])&gt;=8,"OK","Corregir"))</f>
        <v>Corregir</v>
      </c>
      <c r="AA4465" s="10">
        <f>COUNTIF(Tabla2[APELLIDOS Y NOMBRES],Tabla2[[#This Row],[APELLIDOS Y NOMBRES]])</f>
        <v>0</v>
      </c>
      <c r="AB4465" t="str">
        <f ca="1">+IFERROR(IF(Tabla2[[#This Row],[FECHA CESE/BAJA]]="","No Aplica",IF(AND(MONTH(Tabla2[[#This Row],[FECHA CESE/BAJA]])=MONTH(TODAY()-30),YEAR(Tabla2[[#This Row],[FECHA CESE/BAJA]])=YEAR(TODAY())),MONTH(TODAY()-30)&amp;"-"&amp;YEAR(TODAY()),"Borrar")),"No aplica")</f>
        <v>No Aplica</v>
      </c>
      <c r="AC4465" t="str">
        <f ca="1">+IFERROR(IF(Tabla2[[#This Row],[FECHA INICIO DE LABORES EN OBRA]]="","No Aplica",IF(AND(MONTH(Tabla2[[#This Row],[FECHA INICIO DE LABORES EN OBRA]])=MONTH(TODAY()-30),YEAR(Tabla2[[#This Row],[FECHA INICIO DE LABORES EN OBRA]])=YEAR(TODAY())),MONTH(TODAY()-30)&amp;"-"&amp;YEAR(TODAY()),"No Aplica")),"No Aplica")</f>
        <v>No Aplica</v>
      </c>
    </row>
    <row r="4466" spans="1:29" x14ac:dyDescent="0.25">
      <c r="A4466" s="2"/>
      <c r="B4466" s="3"/>
      <c r="C4466" s="3"/>
      <c r="D4466" s="3"/>
      <c r="E4466" s="3"/>
      <c r="F4466" s="36"/>
      <c r="G4466" s="3"/>
      <c r="H4466" s="3"/>
      <c r="I4466" s="3"/>
      <c r="J4466" s="3"/>
      <c r="K4466" s="3"/>
      <c r="L4466" s="8"/>
      <c r="M4466" s="5"/>
      <c r="N4466" s="13"/>
      <c r="O4466" s="5"/>
      <c r="P4466" s="8"/>
      <c r="Q4466" s="9"/>
      <c r="R4466" s="9" t="str">
        <f>IFERROR(VLOOKUP(Tabla2[[#This Row],[CONTRATISTA PRNCIPAL]],Hoja1!$L$5:$M$9,2,FALSE),"CJV")</f>
        <v>CJV</v>
      </c>
      <c r="S4466" s="9" t="str">
        <f>IF(Tabla2[[#This Row],[EMPRESA]]=Tabla2[[#This Row],[CONTRATISTA PRNCIPAL]],"Principal","Secundaria")</f>
        <v>Principal</v>
      </c>
      <c r="T4466" s="10">
        <f>IFERROR(1/COUNTIF(Tabla2[CONTRATISTA PRNCIPAL],Tabla2[[#This Row],[CONTRATISTA PRNCIPAL]]),0)</f>
        <v>0</v>
      </c>
      <c r="U4466" s="33" t="str">
        <f ca="1">IF(((TODAY()-Tabla2[[#This Row],[FECHA NACIMIENTO]])/365)&lt;18,"Corregir", IF(((TODAY()-Tabla2[[#This Row],[FECHA NACIMIENTO]])/365)&gt;80, "Corregir",ROUNDDOWN(((TODAY()-Tabla2[[#This Row],[FECHA NACIMIENTO]])/365),0)))</f>
        <v>Corregir</v>
      </c>
      <c r="V446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66" s="34" t="str">
        <f ca="1">+IF(Tabla2[[#This Row],[Edad]]="Corregir","Corregir","Ok")</f>
        <v>Corregir</v>
      </c>
      <c r="X4466" s="10" t="str">
        <f>+IFERROR(VLOOKUP(Tabla2[[#This Row],[DISTRITO SEGÚN DNI]],Hoja1!$A$2:$B$55,2,FALSE),"No")</f>
        <v>No</v>
      </c>
      <c r="Y4466" s="10" t="str">
        <f>IF(OR(LOWER(Tabla2[[#This Row],[GENERO]])="masculino", LOWER(Tabla2[[#This Row],[GENERO]])="femenino"),"OK","Corregir")</f>
        <v>Corregir</v>
      </c>
      <c r="Z4466" s="10" t="str">
        <f>+IF(Tabla2[[#This Row],[Nro. DNI / CE]]="","Corregir",IF(LEN(Tabla2[[#This Row],[Nro. DNI / CE]])&gt;=8,"OK","Corregir"))</f>
        <v>Corregir</v>
      </c>
      <c r="AA4466" s="10">
        <f>COUNTIF(Tabla2[APELLIDOS Y NOMBRES],Tabla2[[#This Row],[APELLIDOS Y NOMBRES]])</f>
        <v>0</v>
      </c>
      <c r="AB4466" t="str">
        <f ca="1">+IFERROR(IF(Tabla2[[#This Row],[FECHA CESE/BAJA]]="","No Aplica",IF(AND(MONTH(Tabla2[[#This Row],[FECHA CESE/BAJA]])=MONTH(TODAY()-30),YEAR(Tabla2[[#This Row],[FECHA CESE/BAJA]])=YEAR(TODAY())),MONTH(TODAY()-30)&amp;"-"&amp;YEAR(TODAY()),"Borrar")),"No aplica")</f>
        <v>No Aplica</v>
      </c>
      <c r="AC4466" t="str">
        <f ca="1">+IFERROR(IF(Tabla2[[#This Row],[FECHA INICIO DE LABORES EN OBRA]]="","No Aplica",IF(AND(MONTH(Tabla2[[#This Row],[FECHA INICIO DE LABORES EN OBRA]])=MONTH(TODAY()-30),YEAR(Tabla2[[#This Row],[FECHA INICIO DE LABORES EN OBRA]])=YEAR(TODAY())),MONTH(TODAY()-30)&amp;"-"&amp;YEAR(TODAY()),"No Aplica")),"No Aplica")</f>
        <v>No Aplica</v>
      </c>
    </row>
    <row r="4467" spans="1:29" x14ac:dyDescent="0.25">
      <c r="A4467" s="2"/>
      <c r="B4467" s="3"/>
      <c r="C4467" s="3"/>
      <c r="D4467" s="3"/>
      <c r="E4467" s="3"/>
      <c r="F4467" s="36"/>
      <c r="G4467" s="3"/>
      <c r="H4467" s="3"/>
      <c r="I4467" s="3"/>
      <c r="J4467" s="3"/>
      <c r="K4467" s="3"/>
      <c r="L4467" s="8"/>
      <c r="M4467" s="5"/>
      <c r="N4467" s="13"/>
      <c r="O4467" s="5"/>
      <c r="P4467" s="8"/>
      <c r="Q4467" s="9"/>
      <c r="R4467" s="9" t="str">
        <f>IFERROR(VLOOKUP(Tabla2[[#This Row],[CONTRATISTA PRNCIPAL]],Hoja1!$L$5:$M$9,2,FALSE),"CJV")</f>
        <v>CJV</v>
      </c>
      <c r="S4467" s="9" t="str">
        <f>IF(Tabla2[[#This Row],[EMPRESA]]=Tabla2[[#This Row],[CONTRATISTA PRNCIPAL]],"Principal","Secundaria")</f>
        <v>Principal</v>
      </c>
      <c r="T4467" s="10">
        <f>IFERROR(1/COUNTIF(Tabla2[CONTRATISTA PRNCIPAL],Tabla2[[#This Row],[CONTRATISTA PRNCIPAL]]),0)</f>
        <v>0</v>
      </c>
      <c r="U4467" s="33" t="str">
        <f ca="1">IF(((TODAY()-Tabla2[[#This Row],[FECHA NACIMIENTO]])/365)&lt;18,"Corregir", IF(((TODAY()-Tabla2[[#This Row],[FECHA NACIMIENTO]])/365)&gt;80, "Corregir",ROUNDDOWN(((TODAY()-Tabla2[[#This Row],[FECHA NACIMIENTO]])/365),0)))</f>
        <v>Corregir</v>
      </c>
      <c r="V446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67" s="34" t="str">
        <f ca="1">+IF(Tabla2[[#This Row],[Edad]]="Corregir","Corregir","Ok")</f>
        <v>Corregir</v>
      </c>
      <c r="X4467" s="10" t="str">
        <f>+IFERROR(VLOOKUP(Tabla2[[#This Row],[DISTRITO SEGÚN DNI]],Hoja1!$A$2:$B$55,2,FALSE),"No")</f>
        <v>No</v>
      </c>
      <c r="Y4467" s="10" t="str">
        <f>IF(OR(LOWER(Tabla2[[#This Row],[GENERO]])="masculino", LOWER(Tabla2[[#This Row],[GENERO]])="femenino"),"OK","Corregir")</f>
        <v>Corregir</v>
      </c>
      <c r="Z4467" s="10" t="str">
        <f>+IF(Tabla2[[#This Row],[Nro. DNI / CE]]="","Corregir",IF(LEN(Tabla2[[#This Row],[Nro. DNI / CE]])&gt;=8,"OK","Corregir"))</f>
        <v>Corregir</v>
      </c>
      <c r="AA4467" s="10">
        <f>COUNTIF(Tabla2[APELLIDOS Y NOMBRES],Tabla2[[#This Row],[APELLIDOS Y NOMBRES]])</f>
        <v>0</v>
      </c>
      <c r="AB4467" t="str">
        <f ca="1">+IFERROR(IF(Tabla2[[#This Row],[FECHA CESE/BAJA]]="","No Aplica",IF(AND(MONTH(Tabla2[[#This Row],[FECHA CESE/BAJA]])=MONTH(TODAY()-30),YEAR(Tabla2[[#This Row],[FECHA CESE/BAJA]])=YEAR(TODAY())),MONTH(TODAY()-30)&amp;"-"&amp;YEAR(TODAY()),"Borrar")),"No aplica")</f>
        <v>No Aplica</v>
      </c>
      <c r="AC4467" t="str">
        <f ca="1">+IFERROR(IF(Tabla2[[#This Row],[FECHA INICIO DE LABORES EN OBRA]]="","No Aplica",IF(AND(MONTH(Tabla2[[#This Row],[FECHA INICIO DE LABORES EN OBRA]])=MONTH(TODAY()-30),YEAR(Tabla2[[#This Row],[FECHA INICIO DE LABORES EN OBRA]])=YEAR(TODAY())),MONTH(TODAY()-30)&amp;"-"&amp;YEAR(TODAY()),"No Aplica")),"No Aplica")</f>
        <v>No Aplica</v>
      </c>
    </row>
    <row r="4468" spans="1:29" x14ac:dyDescent="0.25">
      <c r="A4468" s="2"/>
      <c r="B4468" s="3"/>
      <c r="C4468" s="3"/>
      <c r="D4468" s="3"/>
      <c r="E4468" s="3"/>
      <c r="F4468" s="36"/>
      <c r="G4468" s="3"/>
      <c r="H4468" s="3"/>
      <c r="I4468" s="3"/>
      <c r="J4468" s="3"/>
      <c r="K4468" s="3"/>
      <c r="L4468" s="8"/>
      <c r="M4468" s="5"/>
      <c r="N4468" s="13"/>
      <c r="O4468" s="5"/>
      <c r="P4468" s="8"/>
      <c r="Q4468" s="9"/>
      <c r="R4468" s="9" t="str">
        <f>IFERROR(VLOOKUP(Tabla2[[#This Row],[CONTRATISTA PRNCIPAL]],Hoja1!$L$5:$M$9,2,FALSE),"CJV")</f>
        <v>CJV</v>
      </c>
      <c r="S4468" s="9" t="str">
        <f>IF(Tabla2[[#This Row],[EMPRESA]]=Tabla2[[#This Row],[CONTRATISTA PRNCIPAL]],"Principal","Secundaria")</f>
        <v>Principal</v>
      </c>
      <c r="T4468" s="10">
        <f>IFERROR(1/COUNTIF(Tabla2[CONTRATISTA PRNCIPAL],Tabla2[[#This Row],[CONTRATISTA PRNCIPAL]]),0)</f>
        <v>0</v>
      </c>
      <c r="U4468" s="33" t="str">
        <f ca="1">IF(((TODAY()-Tabla2[[#This Row],[FECHA NACIMIENTO]])/365)&lt;18,"Corregir", IF(((TODAY()-Tabla2[[#This Row],[FECHA NACIMIENTO]])/365)&gt;80, "Corregir",ROUNDDOWN(((TODAY()-Tabla2[[#This Row],[FECHA NACIMIENTO]])/365),0)))</f>
        <v>Corregir</v>
      </c>
      <c r="V446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68" s="34" t="str">
        <f ca="1">+IF(Tabla2[[#This Row],[Edad]]="Corregir","Corregir","Ok")</f>
        <v>Corregir</v>
      </c>
      <c r="X4468" s="10" t="str">
        <f>+IFERROR(VLOOKUP(Tabla2[[#This Row],[DISTRITO SEGÚN DNI]],Hoja1!$A$2:$B$55,2,FALSE),"No")</f>
        <v>No</v>
      </c>
      <c r="Y4468" s="10" t="str">
        <f>IF(OR(LOWER(Tabla2[[#This Row],[GENERO]])="masculino", LOWER(Tabla2[[#This Row],[GENERO]])="femenino"),"OK","Corregir")</f>
        <v>Corregir</v>
      </c>
      <c r="Z4468" s="10" t="str">
        <f>+IF(Tabla2[[#This Row],[Nro. DNI / CE]]="","Corregir",IF(LEN(Tabla2[[#This Row],[Nro. DNI / CE]])&gt;=8,"OK","Corregir"))</f>
        <v>Corregir</v>
      </c>
      <c r="AA4468" s="10">
        <f>COUNTIF(Tabla2[APELLIDOS Y NOMBRES],Tabla2[[#This Row],[APELLIDOS Y NOMBRES]])</f>
        <v>0</v>
      </c>
      <c r="AB4468" t="str">
        <f ca="1">+IFERROR(IF(Tabla2[[#This Row],[FECHA CESE/BAJA]]="","No Aplica",IF(AND(MONTH(Tabla2[[#This Row],[FECHA CESE/BAJA]])=MONTH(TODAY()-30),YEAR(Tabla2[[#This Row],[FECHA CESE/BAJA]])=YEAR(TODAY())),MONTH(TODAY()-30)&amp;"-"&amp;YEAR(TODAY()),"Borrar")),"No aplica")</f>
        <v>No Aplica</v>
      </c>
      <c r="AC4468" t="str">
        <f ca="1">+IFERROR(IF(Tabla2[[#This Row],[FECHA INICIO DE LABORES EN OBRA]]="","No Aplica",IF(AND(MONTH(Tabla2[[#This Row],[FECHA INICIO DE LABORES EN OBRA]])=MONTH(TODAY()-30),YEAR(Tabla2[[#This Row],[FECHA INICIO DE LABORES EN OBRA]])=YEAR(TODAY())),MONTH(TODAY()-30)&amp;"-"&amp;YEAR(TODAY()),"No Aplica")),"No Aplica")</f>
        <v>No Aplica</v>
      </c>
    </row>
    <row r="4469" spans="1:29" x14ac:dyDescent="0.25">
      <c r="A4469" s="2"/>
      <c r="B4469" s="3"/>
      <c r="C4469" s="3"/>
      <c r="D4469" s="3"/>
      <c r="E4469" s="3"/>
      <c r="F4469" s="36"/>
      <c r="G4469" s="3"/>
      <c r="H4469" s="3"/>
      <c r="I4469" s="3"/>
      <c r="J4469" s="3"/>
      <c r="K4469" s="3"/>
      <c r="L4469" s="8"/>
      <c r="M4469" s="5"/>
      <c r="N4469" s="13"/>
      <c r="O4469" s="5"/>
      <c r="P4469" s="8"/>
      <c r="Q4469" s="9"/>
      <c r="R4469" s="9" t="str">
        <f>IFERROR(VLOOKUP(Tabla2[[#This Row],[CONTRATISTA PRNCIPAL]],Hoja1!$L$5:$M$9,2,FALSE),"CJV")</f>
        <v>CJV</v>
      </c>
      <c r="S4469" s="9" t="str">
        <f>IF(Tabla2[[#This Row],[EMPRESA]]=Tabla2[[#This Row],[CONTRATISTA PRNCIPAL]],"Principal","Secundaria")</f>
        <v>Principal</v>
      </c>
      <c r="T4469" s="10">
        <f>IFERROR(1/COUNTIF(Tabla2[CONTRATISTA PRNCIPAL],Tabla2[[#This Row],[CONTRATISTA PRNCIPAL]]),0)</f>
        <v>0</v>
      </c>
      <c r="U4469" s="33" t="str">
        <f ca="1">IF(((TODAY()-Tabla2[[#This Row],[FECHA NACIMIENTO]])/365)&lt;18,"Corregir", IF(((TODAY()-Tabla2[[#This Row],[FECHA NACIMIENTO]])/365)&gt;80, "Corregir",ROUNDDOWN(((TODAY()-Tabla2[[#This Row],[FECHA NACIMIENTO]])/365),0)))</f>
        <v>Corregir</v>
      </c>
      <c r="V446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69" s="34" t="str">
        <f ca="1">+IF(Tabla2[[#This Row],[Edad]]="Corregir","Corregir","Ok")</f>
        <v>Corregir</v>
      </c>
      <c r="X4469" s="10" t="str">
        <f>+IFERROR(VLOOKUP(Tabla2[[#This Row],[DISTRITO SEGÚN DNI]],Hoja1!$A$2:$B$55,2,FALSE),"No")</f>
        <v>No</v>
      </c>
      <c r="Y4469" s="10" t="str">
        <f>IF(OR(LOWER(Tabla2[[#This Row],[GENERO]])="masculino", LOWER(Tabla2[[#This Row],[GENERO]])="femenino"),"OK","Corregir")</f>
        <v>Corregir</v>
      </c>
      <c r="Z4469" s="10" t="str">
        <f>+IF(Tabla2[[#This Row],[Nro. DNI / CE]]="","Corregir",IF(LEN(Tabla2[[#This Row],[Nro. DNI / CE]])&gt;=8,"OK","Corregir"))</f>
        <v>Corregir</v>
      </c>
      <c r="AA4469" s="10">
        <f>COUNTIF(Tabla2[APELLIDOS Y NOMBRES],Tabla2[[#This Row],[APELLIDOS Y NOMBRES]])</f>
        <v>0</v>
      </c>
      <c r="AB4469" t="str">
        <f ca="1">+IFERROR(IF(Tabla2[[#This Row],[FECHA CESE/BAJA]]="","No Aplica",IF(AND(MONTH(Tabla2[[#This Row],[FECHA CESE/BAJA]])=MONTH(TODAY()-30),YEAR(Tabla2[[#This Row],[FECHA CESE/BAJA]])=YEAR(TODAY())),MONTH(TODAY()-30)&amp;"-"&amp;YEAR(TODAY()),"Borrar")),"No aplica")</f>
        <v>No Aplica</v>
      </c>
      <c r="AC4469" t="str">
        <f ca="1">+IFERROR(IF(Tabla2[[#This Row],[FECHA INICIO DE LABORES EN OBRA]]="","No Aplica",IF(AND(MONTH(Tabla2[[#This Row],[FECHA INICIO DE LABORES EN OBRA]])=MONTH(TODAY()-30),YEAR(Tabla2[[#This Row],[FECHA INICIO DE LABORES EN OBRA]])=YEAR(TODAY())),MONTH(TODAY()-30)&amp;"-"&amp;YEAR(TODAY()),"No Aplica")),"No Aplica")</f>
        <v>No Aplica</v>
      </c>
    </row>
    <row r="4470" spans="1:29" x14ac:dyDescent="0.25">
      <c r="A4470" s="2"/>
      <c r="B4470" s="3"/>
      <c r="C4470" s="3"/>
      <c r="D4470" s="3"/>
      <c r="E4470" s="3"/>
      <c r="F4470" s="36"/>
      <c r="G4470" s="3"/>
      <c r="H4470" s="3"/>
      <c r="I4470" s="3"/>
      <c r="J4470" s="3"/>
      <c r="K4470" s="3"/>
      <c r="L4470" s="8"/>
      <c r="M4470" s="5"/>
      <c r="N4470" s="13"/>
      <c r="O4470" s="5"/>
      <c r="P4470" s="8"/>
      <c r="Q4470" s="9"/>
      <c r="R4470" s="9" t="str">
        <f>IFERROR(VLOOKUP(Tabla2[[#This Row],[CONTRATISTA PRNCIPAL]],Hoja1!$L$5:$M$9,2,FALSE),"CJV")</f>
        <v>CJV</v>
      </c>
      <c r="S4470" s="9" t="str">
        <f>IF(Tabla2[[#This Row],[EMPRESA]]=Tabla2[[#This Row],[CONTRATISTA PRNCIPAL]],"Principal","Secundaria")</f>
        <v>Principal</v>
      </c>
      <c r="T4470" s="10">
        <f>IFERROR(1/COUNTIF(Tabla2[CONTRATISTA PRNCIPAL],Tabla2[[#This Row],[CONTRATISTA PRNCIPAL]]),0)</f>
        <v>0</v>
      </c>
      <c r="U4470" s="33" t="str">
        <f ca="1">IF(((TODAY()-Tabla2[[#This Row],[FECHA NACIMIENTO]])/365)&lt;18,"Corregir", IF(((TODAY()-Tabla2[[#This Row],[FECHA NACIMIENTO]])/365)&gt;80, "Corregir",ROUNDDOWN(((TODAY()-Tabla2[[#This Row],[FECHA NACIMIENTO]])/365),0)))</f>
        <v>Corregir</v>
      </c>
      <c r="V447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70" s="34" t="str">
        <f ca="1">+IF(Tabla2[[#This Row],[Edad]]="Corregir","Corregir","Ok")</f>
        <v>Corregir</v>
      </c>
      <c r="X4470" s="10" t="str">
        <f>+IFERROR(VLOOKUP(Tabla2[[#This Row],[DISTRITO SEGÚN DNI]],Hoja1!$A$2:$B$55,2,FALSE),"No")</f>
        <v>No</v>
      </c>
      <c r="Y4470" s="10" t="str">
        <f>IF(OR(LOWER(Tabla2[[#This Row],[GENERO]])="masculino", LOWER(Tabla2[[#This Row],[GENERO]])="femenino"),"OK","Corregir")</f>
        <v>Corregir</v>
      </c>
      <c r="Z4470" s="10" t="str">
        <f>+IF(Tabla2[[#This Row],[Nro. DNI / CE]]="","Corregir",IF(LEN(Tabla2[[#This Row],[Nro. DNI / CE]])&gt;=8,"OK","Corregir"))</f>
        <v>Corregir</v>
      </c>
      <c r="AA4470" s="10">
        <f>COUNTIF(Tabla2[APELLIDOS Y NOMBRES],Tabla2[[#This Row],[APELLIDOS Y NOMBRES]])</f>
        <v>0</v>
      </c>
      <c r="AB4470" t="str">
        <f ca="1">+IFERROR(IF(Tabla2[[#This Row],[FECHA CESE/BAJA]]="","No Aplica",IF(AND(MONTH(Tabla2[[#This Row],[FECHA CESE/BAJA]])=MONTH(TODAY()-30),YEAR(Tabla2[[#This Row],[FECHA CESE/BAJA]])=YEAR(TODAY())),MONTH(TODAY()-30)&amp;"-"&amp;YEAR(TODAY()),"Borrar")),"No aplica")</f>
        <v>No Aplica</v>
      </c>
      <c r="AC4470" t="str">
        <f ca="1">+IFERROR(IF(Tabla2[[#This Row],[FECHA INICIO DE LABORES EN OBRA]]="","No Aplica",IF(AND(MONTH(Tabla2[[#This Row],[FECHA INICIO DE LABORES EN OBRA]])=MONTH(TODAY()-30),YEAR(Tabla2[[#This Row],[FECHA INICIO DE LABORES EN OBRA]])=YEAR(TODAY())),MONTH(TODAY()-30)&amp;"-"&amp;YEAR(TODAY()),"No Aplica")),"No Aplica")</f>
        <v>No Aplica</v>
      </c>
    </row>
    <row r="4471" spans="1:29" x14ac:dyDescent="0.25">
      <c r="A4471" s="2"/>
      <c r="B4471" s="3"/>
      <c r="C4471" s="3"/>
      <c r="D4471" s="3"/>
      <c r="E4471" s="3"/>
      <c r="F4471" s="36"/>
      <c r="G4471" s="3"/>
      <c r="H4471" s="3"/>
      <c r="I4471" s="3"/>
      <c r="J4471" s="3"/>
      <c r="K4471" s="3"/>
      <c r="L4471" s="8"/>
      <c r="M4471" s="5"/>
      <c r="N4471" s="13"/>
      <c r="O4471" s="5"/>
      <c r="P4471" s="8"/>
      <c r="Q4471" s="9"/>
      <c r="R4471" s="9" t="str">
        <f>IFERROR(VLOOKUP(Tabla2[[#This Row],[CONTRATISTA PRNCIPAL]],Hoja1!$L$5:$M$9,2,FALSE),"CJV")</f>
        <v>CJV</v>
      </c>
      <c r="S4471" s="9" t="str">
        <f>IF(Tabla2[[#This Row],[EMPRESA]]=Tabla2[[#This Row],[CONTRATISTA PRNCIPAL]],"Principal","Secundaria")</f>
        <v>Principal</v>
      </c>
      <c r="T4471" s="10">
        <f>IFERROR(1/COUNTIF(Tabla2[CONTRATISTA PRNCIPAL],Tabla2[[#This Row],[CONTRATISTA PRNCIPAL]]),0)</f>
        <v>0</v>
      </c>
      <c r="U4471" s="33" t="str">
        <f ca="1">IF(((TODAY()-Tabla2[[#This Row],[FECHA NACIMIENTO]])/365)&lt;18,"Corregir", IF(((TODAY()-Tabla2[[#This Row],[FECHA NACIMIENTO]])/365)&gt;80, "Corregir",ROUNDDOWN(((TODAY()-Tabla2[[#This Row],[FECHA NACIMIENTO]])/365),0)))</f>
        <v>Corregir</v>
      </c>
      <c r="V447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71" s="34" t="str">
        <f ca="1">+IF(Tabla2[[#This Row],[Edad]]="Corregir","Corregir","Ok")</f>
        <v>Corregir</v>
      </c>
      <c r="X4471" s="10" t="str">
        <f>+IFERROR(VLOOKUP(Tabla2[[#This Row],[DISTRITO SEGÚN DNI]],Hoja1!$A$2:$B$55,2,FALSE),"No")</f>
        <v>No</v>
      </c>
      <c r="Y4471" s="10" t="str">
        <f>IF(OR(LOWER(Tabla2[[#This Row],[GENERO]])="masculino", LOWER(Tabla2[[#This Row],[GENERO]])="femenino"),"OK","Corregir")</f>
        <v>Corregir</v>
      </c>
      <c r="Z4471" s="10" t="str">
        <f>+IF(Tabla2[[#This Row],[Nro. DNI / CE]]="","Corregir",IF(LEN(Tabla2[[#This Row],[Nro. DNI / CE]])&gt;=8,"OK","Corregir"))</f>
        <v>Corregir</v>
      </c>
      <c r="AA4471" s="10">
        <f>COUNTIF(Tabla2[APELLIDOS Y NOMBRES],Tabla2[[#This Row],[APELLIDOS Y NOMBRES]])</f>
        <v>0</v>
      </c>
      <c r="AB4471" t="str">
        <f ca="1">+IFERROR(IF(Tabla2[[#This Row],[FECHA CESE/BAJA]]="","No Aplica",IF(AND(MONTH(Tabla2[[#This Row],[FECHA CESE/BAJA]])=MONTH(TODAY()-30),YEAR(Tabla2[[#This Row],[FECHA CESE/BAJA]])=YEAR(TODAY())),MONTH(TODAY()-30)&amp;"-"&amp;YEAR(TODAY()),"Borrar")),"No aplica")</f>
        <v>No Aplica</v>
      </c>
      <c r="AC4471" t="str">
        <f ca="1">+IFERROR(IF(Tabla2[[#This Row],[FECHA INICIO DE LABORES EN OBRA]]="","No Aplica",IF(AND(MONTH(Tabla2[[#This Row],[FECHA INICIO DE LABORES EN OBRA]])=MONTH(TODAY()-30),YEAR(Tabla2[[#This Row],[FECHA INICIO DE LABORES EN OBRA]])=YEAR(TODAY())),MONTH(TODAY()-30)&amp;"-"&amp;YEAR(TODAY()),"No Aplica")),"No Aplica")</f>
        <v>No Aplica</v>
      </c>
    </row>
    <row r="4472" spans="1:29" x14ac:dyDescent="0.25">
      <c r="A4472" s="2"/>
      <c r="B4472" s="3"/>
      <c r="C4472" s="3"/>
      <c r="D4472" s="3"/>
      <c r="E4472" s="3"/>
      <c r="F4472" s="36"/>
      <c r="G4472" s="3"/>
      <c r="H4472" s="3"/>
      <c r="I4472" s="3"/>
      <c r="J4472" s="3"/>
      <c r="K4472" s="3"/>
      <c r="L4472" s="8"/>
      <c r="M4472" s="5"/>
      <c r="N4472" s="13"/>
      <c r="O4472" s="5"/>
      <c r="P4472" s="8"/>
      <c r="Q4472" s="9"/>
      <c r="R4472" s="9" t="str">
        <f>IFERROR(VLOOKUP(Tabla2[[#This Row],[CONTRATISTA PRNCIPAL]],Hoja1!$L$5:$M$9,2,FALSE),"CJV")</f>
        <v>CJV</v>
      </c>
      <c r="S4472" s="9" t="str">
        <f>IF(Tabla2[[#This Row],[EMPRESA]]=Tabla2[[#This Row],[CONTRATISTA PRNCIPAL]],"Principal","Secundaria")</f>
        <v>Principal</v>
      </c>
      <c r="T4472" s="10">
        <f>IFERROR(1/COUNTIF(Tabla2[CONTRATISTA PRNCIPAL],Tabla2[[#This Row],[CONTRATISTA PRNCIPAL]]),0)</f>
        <v>0</v>
      </c>
      <c r="U4472" s="33" t="str">
        <f ca="1">IF(((TODAY()-Tabla2[[#This Row],[FECHA NACIMIENTO]])/365)&lt;18,"Corregir", IF(((TODAY()-Tabla2[[#This Row],[FECHA NACIMIENTO]])/365)&gt;80, "Corregir",ROUNDDOWN(((TODAY()-Tabla2[[#This Row],[FECHA NACIMIENTO]])/365),0)))</f>
        <v>Corregir</v>
      </c>
      <c r="V447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72" s="34" t="str">
        <f ca="1">+IF(Tabla2[[#This Row],[Edad]]="Corregir","Corregir","Ok")</f>
        <v>Corregir</v>
      </c>
      <c r="X4472" s="10" t="str">
        <f>+IFERROR(VLOOKUP(Tabla2[[#This Row],[DISTRITO SEGÚN DNI]],Hoja1!$A$2:$B$55,2,FALSE),"No")</f>
        <v>No</v>
      </c>
      <c r="Y4472" s="10" t="str">
        <f>IF(OR(LOWER(Tabla2[[#This Row],[GENERO]])="masculino", LOWER(Tabla2[[#This Row],[GENERO]])="femenino"),"OK","Corregir")</f>
        <v>Corregir</v>
      </c>
      <c r="Z4472" s="10" t="str">
        <f>+IF(Tabla2[[#This Row],[Nro. DNI / CE]]="","Corregir",IF(LEN(Tabla2[[#This Row],[Nro. DNI / CE]])&gt;=8,"OK","Corregir"))</f>
        <v>Corregir</v>
      </c>
      <c r="AA4472" s="10">
        <f>COUNTIF(Tabla2[APELLIDOS Y NOMBRES],Tabla2[[#This Row],[APELLIDOS Y NOMBRES]])</f>
        <v>0</v>
      </c>
      <c r="AB4472" t="str">
        <f ca="1">+IFERROR(IF(Tabla2[[#This Row],[FECHA CESE/BAJA]]="","No Aplica",IF(AND(MONTH(Tabla2[[#This Row],[FECHA CESE/BAJA]])=MONTH(TODAY()-30),YEAR(Tabla2[[#This Row],[FECHA CESE/BAJA]])=YEAR(TODAY())),MONTH(TODAY()-30)&amp;"-"&amp;YEAR(TODAY()),"Borrar")),"No aplica")</f>
        <v>No Aplica</v>
      </c>
      <c r="AC4472" t="str">
        <f ca="1">+IFERROR(IF(Tabla2[[#This Row],[FECHA INICIO DE LABORES EN OBRA]]="","No Aplica",IF(AND(MONTH(Tabla2[[#This Row],[FECHA INICIO DE LABORES EN OBRA]])=MONTH(TODAY()-30),YEAR(Tabla2[[#This Row],[FECHA INICIO DE LABORES EN OBRA]])=YEAR(TODAY())),MONTH(TODAY()-30)&amp;"-"&amp;YEAR(TODAY()),"No Aplica")),"No Aplica")</f>
        <v>No Aplica</v>
      </c>
    </row>
    <row r="4473" spans="1:29" x14ac:dyDescent="0.25">
      <c r="A4473" s="2"/>
      <c r="B4473" s="3"/>
      <c r="C4473" s="3"/>
      <c r="D4473" s="3"/>
      <c r="E4473" s="3"/>
      <c r="F4473" s="36"/>
      <c r="G4473" s="3"/>
      <c r="H4473" s="3"/>
      <c r="I4473" s="3"/>
      <c r="J4473" s="3"/>
      <c r="K4473" s="3"/>
      <c r="L4473" s="8"/>
      <c r="M4473" s="5"/>
      <c r="N4473" s="13"/>
      <c r="O4473" s="5"/>
      <c r="P4473" s="8"/>
      <c r="Q4473" s="9"/>
      <c r="R4473" s="9" t="str">
        <f>IFERROR(VLOOKUP(Tabla2[[#This Row],[CONTRATISTA PRNCIPAL]],Hoja1!$L$5:$M$9,2,FALSE),"CJV")</f>
        <v>CJV</v>
      </c>
      <c r="S4473" s="9" t="str">
        <f>IF(Tabla2[[#This Row],[EMPRESA]]=Tabla2[[#This Row],[CONTRATISTA PRNCIPAL]],"Principal","Secundaria")</f>
        <v>Principal</v>
      </c>
      <c r="T4473" s="10">
        <f>IFERROR(1/COUNTIF(Tabla2[CONTRATISTA PRNCIPAL],Tabla2[[#This Row],[CONTRATISTA PRNCIPAL]]),0)</f>
        <v>0</v>
      </c>
      <c r="U4473" s="33" t="str">
        <f ca="1">IF(((TODAY()-Tabla2[[#This Row],[FECHA NACIMIENTO]])/365)&lt;18,"Corregir", IF(((TODAY()-Tabla2[[#This Row],[FECHA NACIMIENTO]])/365)&gt;80, "Corregir",ROUNDDOWN(((TODAY()-Tabla2[[#This Row],[FECHA NACIMIENTO]])/365),0)))</f>
        <v>Corregir</v>
      </c>
      <c r="V447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73" s="34" t="str">
        <f ca="1">+IF(Tabla2[[#This Row],[Edad]]="Corregir","Corregir","Ok")</f>
        <v>Corregir</v>
      </c>
      <c r="X4473" s="10" t="str">
        <f>+IFERROR(VLOOKUP(Tabla2[[#This Row],[DISTRITO SEGÚN DNI]],Hoja1!$A$2:$B$55,2,FALSE),"No")</f>
        <v>No</v>
      </c>
      <c r="Y4473" s="10" t="str">
        <f>IF(OR(LOWER(Tabla2[[#This Row],[GENERO]])="masculino", LOWER(Tabla2[[#This Row],[GENERO]])="femenino"),"OK","Corregir")</f>
        <v>Corregir</v>
      </c>
      <c r="Z4473" s="10" t="str">
        <f>+IF(Tabla2[[#This Row],[Nro. DNI / CE]]="","Corregir",IF(LEN(Tabla2[[#This Row],[Nro. DNI / CE]])&gt;=8,"OK","Corregir"))</f>
        <v>Corregir</v>
      </c>
      <c r="AA4473" s="10">
        <f>COUNTIF(Tabla2[APELLIDOS Y NOMBRES],Tabla2[[#This Row],[APELLIDOS Y NOMBRES]])</f>
        <v>0</v>
      </c>
      <c r="AB4473" t="str">
        <f ca="1">+IFERROR(IF(Tabla2[[#This Row],[FECHA CESE/BAJA]]="","No Aplica",IF(AND(MONTH(Tabla2[[#This Row],[FECHA CESE/BAJA]])=MONTH(TODAY()-30),YEAR(Tabla2[[#This Row],[FECHA CESE/BAJA]])=YEAR(TODAY())),MONTH(TODAY()-30)&amp;"-"&amp;YEAR(TODAY()),"Borrar")),"No aplica")</f>
        <v>No Aplica</v>
      </c>
      <c r="AC4473" t="str">
        <f ca="1">+IFERROR(IF(Tabla2[[#This Row],[FECHA INICIO DE LABORES EN OBRA]]="","No Aplica",IF(AND(MONTH(Tabla2[[#This Row],[FECHA INICIO DE LABORES EN OBRA]])=MONTH(TODAY()-30),YEAR(Tabla2[[#This Row],[FECHA INICIO DE LABORES EN OBRA]])=YEAR(TODAY())),MONTH(TODAY()-30)&amp;"-"&amp;YEAR(TODAY()),"No Aplica")),"No Aplica")</f>
        <v>No Aplica</v>
      </c>
    </row>
    <row r="4474" spans="1:29" x14ac:dyDescent="0.25">
      <c r="A4474" s="2"/>
      <c r="B4474" s="3"/>
      <c r="C4474" s="3"/>
      <c r="D4474" s="3"/>
      <c r="E4474" s="3"/>
      <c r="F4474" s="36"/>
      <c r="G4474" s="3"/>
      <c r="H4474" s="3"/>
      <c r="I4474" s="3"/>
      <c r="J4474" s="3"/>
      <c r="K4474" s="3"/>
      <c r="L4474" s="8"/>
      <c r="M4474" s="5"/>
      <c r="N4474" s="13"/>
      <c r="O4474" s="5"/>
      <c r="P4474" s="8"/>
      <c r="Q4474" s="9"/>
      <c r="R4474" s="9" t="str">
        <f>IFERROR(VLOOKUP(Tabla2[[#This Row],[CONTRATISTA PRNCIPAL]],Hoja1!$L$5:$M$9,2,FALSE),"CJV")</f>
        <v>CJV</v>
      </c>
      <c r="S4474" s="9" t="str">
        <f>IF(Tabla2[[#This Row],[EMPRESA]]=Tabla2[[#This Row],[CONTRATISTA PRNCIPAL]],"Principal","Secundaria")</f>
        <v>Principal</v>
      </c>
      <c r="T4474" s="10">
        <f>IFERROR(1/COUNTIF(Tabla2[CONTRATISTA PRNCIPAL],Tabla2[[#This Row],[CONTRATISTA PRNCIPAL]]),0)</f>
        <v>0</v>
      </c>
      <c r="U4474" s="33" t="str">
        <f ca="1">IF(((TODAY()-Tabla2[[#This Row],[FECHA NACIMIENTO]])/365)&lt;18,"Corregir", IF(((TODAY()-Tabla2[[#This Row],[FECHA NACIMIENTO]])/365)&gt;80, "Corregir",ROUNDDOWN(((TODAY()-Tabla2[[#This Row],[FECHA NACIMIENTO]])/365),0)))</f>
        <v>Corregir</v>
      </c>
      <c r="V447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74" s="34" t="str">
        <f ca="1">+IF(Tabla2[[#This Row],[Edad]]="Corregir","Corregir","Ok")</f>
        <v>Corregir</v>
      </c>
      <c r="X4474" s="10" t="str">
        <f>+IFERROR(VLOOKUP(Tabla2[[#This Row],[DISTRITO SEGÚN DNI]],Hoja1!$A$2:$B$55,2,FALSE),"No")</f>
        <v>No</v>
      </c>
      <c r="Y4474" s="10" t="str">
        <f>IF(OR(LOWER(Tabla2[[#This Row],[GENERO]])="masculino", LOWER(Tabla2[[#This Row],[GENERO]])="femenino"),"OK","Corregir")</f>
        <v>Corregir</v>
      </c>
      <c r="Z4474" s="10" t="str">
        <f>+IF(Tabla2[[#This Row],[Nro. DNI / CE]]="","Corregir",IF(LEN(Tabla2[[#This Row],[Nro. DNI / CE]])&gt;=8,"OK","Corregir"))</f>
        <v>Corregir</v>
      </c>
      <c r="AA4474" s="10">
        <f>COUNTIF(Tabla2[APELLIDOS Y NOMBRES],Tabla2[[#This Row],[APELLIDOS Y NOMBRES]])</f>
        <v>0</v>
      </c>
      <c r="AB4474" t="str">
        <f ca="1">+IFERROR(IF(Tabla2[[#This Row],[FECHA CESE/BAJA]]="","No Aplica",IF(AND(MONTH(Tabla2[[#This Row],[FECHA CESE/BAJA]])=MONTH(TODAY()-30),YEAR(Tabla2[[#This Row],[FECHA CESE/BAJA]])=YEAR(TODAY())),MONTH(TODAY()-30)&amp;"-"&amp;YEAR(TODAY()),"Borrar")),"No aplica")</f>
        <v>No Aplica</v>
      </c>
      <c r="AC4474" t="str">
        <f ca="1">+IFERROR(IF(Tabla2[[#This Row],[FECHA INICIO DE LABORES EN OBRA]]="","No Aplica",IF(AND(MONTH(Tabla2[[#This Row],[FECHA INICIO DE LABORES EN OBRA]])=MONTH(TODAY()-30),YEAR(Tabla2[[#This Row],[FECHA INICIO DE LABORES EN OBRA]])=YEAR(TODAY())),MONTH(TODAY()-30)&amp;"-"&amp;YEAR(TODAY()),"No Aplica")),"No Aplica")</f>
        <v>No Aplica</v>
      </c>
    </row>
    <row r="4475" spans="1:29" x14ac:dyDescent="0.25">
      <c r="A4475" s="2"/>
      <c r="B4475" s="3"/>
      <c r="C4475" s="3"/>
      <c r="D4475" s="3"/>
      <c r="E4475" s="3"/>
      <c r="F4475" s="36"/>
      <c r="G4475" s="3"/>
      <c r="H4475" s="3"/>
      <c r="I4475" s="3"/>
      <c r="J4475" s="3"/>
      <c r="K4475" s="3"/>
      <c r="L4475" s="8"/>
      <c r="M4475" s="5"/>
      <c r="N4475" s="13"/>
      <c r="O4475" s="5"/>
      <c r="P4475" s="8"/>
      <c r="Q4475" s="9"/>
      <c r="R4475" s="9" t="str">
        <f>IFERROR(VLOOKUP(Tabla2[[#This Row],[CONTRATISTA PRNCIPAL]],Hoja1!$L$5:$M$9,2,FALSE),"CJV")</f>
        <v>CJV</v>
      </c>
      <c r="S4475" s="9" t="str">
        <f>IF(Tabla2[[#This Row],[EMPRESA]]=Tabla2[[#This Row],[CONTRATISTA PRNCIPAL]],"Principal","Secundaria")</f>
        <v>Principal</v>
      </c>
      <c r="T4475" s="10">
        <f>IFERROR(1/COUNTIF(Tabla2[CONTRATISTA PRNCIPAL],Tabla2[[#This Row],[CONTRATISTA PRNCIPAL]]),0)</f>
        <v>0</v>
      </c>
      <c r="U4475" s="33" t="str">
        <f ca="1">IF(((TODAY()-Tabla2[[#This Row],[FECHA NACIMIENTO]])/365)&lt;18,"Corregir", IF(((TODAY()-Tabla2[[#This Row],[FECHA NACIMIENTO]])/365)&gt;80, "Corregir",ROUNDDOWN(((TODAY()-Tabla2[[#This Row],[FECHA NACIMIENTO]])/365),0)))</f>
        <v>Corregir</v>
      </c>
      <c r="V447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75" s="34" t="str">
        <f ca="1">+IF(Tabla2[[#This Row],[Edad]]="Corregir","Corregir","Ok")</f>
        <v>Corregir</v>
      </c>
      <c r="X4475" s="10" t="str">
        <f>+IFERROR(VLOOKUP(Tabla2[[#This Row],[DISTRITO SEGÚN DNI]],Hoja1!$A$2:$B$55,2,FALSE),"No")</f>
        <v>No</v>
      </c>
      <c r="Y4475" s="10" t="str">
        <f>IF(OR(LOWER(Tabla2[[#This Row],[GENERO]])="masculino", LOWER(Tabla2[[#This Row],[GENERO]])="femenino"),"OK","Corregir")</f>
        <v>Corregir</v>
      </c>
      <c r="Z4475" s="10" t="str">
        <f>+IF(Tabla2[[#This Row],[Nro. DNI / CE]]="","Corregir",IF(LEN(Tabla2[[#This Row],[Nro. DNI / CE]])&gt;=8,"OK","Corregir"))</f>
        <v>Corregir</v>
      </c>
      <c r="AA4475" s="10">
        <f>COUNTIF(Tabla2[APELLIDOS Y NOMBRES],Tabla2[[#This Row],[APELLIDOS Y NOMBRES]])</f>
        <v>0</v>
      </c>
      <c r="AB4475" t="str">
        <f ca="1">+IFERROR(IF(Tabla2[[#This Row],[FECHA CESE/BAJA]]="","No Aplica",IF(AND(MONTH(Tabla2[[#This Row],[FECHA CESE/BAJA]])=MONTH(TODAY()-30),YEAR(Tabla2[[#This Row],[FECHA CESE/BAJA]])=YEAR(TODAY())),MONTH(TODAY()-30)&amp;"-"&amp;YEAR(TODAY()),"Borrar")),"No aplica")</f>
        <v>No Aplica</v>
      </c>
      <c r="AC4475" t="str">
        <f ca="1">+IFERROR(IF(Tabla2[[#This Row],[FECHA INICIO DE LABORES EN OBRA]]="","No Aplica",IF(AND(MONTH(Tabla2[[#This Row],[FECHA INICIO DE LABORES EN OBRA]])=MONTH(TODAY()-30),YEAR(Tabla2[[#This Row],[FECHA INICIO DE LABORES EN OBRA]])=YEAR(TODAY())),MONTH(TODAY()-30)&amp;"-"&amp;YEAR(TODAY()),"No Aplica")),"No Aplica")</f>
        <v>No Aplica</v>
      </c>
    </row>
    <row r="4476" spans="1:29" x14ac:dyDescent="0.25">
      <c r="A4476" s="2"/>
      <c r="B4476" s="3"/>
      <c r="C4476" s="3"/>
      <c r="D4476" s="3"/>
      <c r="E4476" s="3"/>
      <c r="F4476" s="36"/>
      <c r="G4476" s="3"/>
      <c r="H4476" s="3"/>
      <c r="I4476" s="3"/>
      <c r="J4476" s="3"/>
      <c r="K4476" s="3"/>
      <c r="L4476" s="8"/>
      <c r="M4476" s="5"/>
      <c r="N4476" s="13"/>
      <c r="O4476" s="5"/>
      <c r="P4476" s="8"/>
      <c r="Q4476" s="9"/>
      <c r="R4476" s="9" t="str">
        <f>IFERROR(VLOOKUP(Tabla2[[#This Row],[CONTRATISTA PRNCIPAL]],Hoja1!$L$5:$M$9,2,FALSE),"CJV")</f>
        <v>CJV</v>
      </c>
      <c r="S4476" s="9" t="str">
        <f>IF(Tabla2[[#This Row],[EMPRESA]]=Tabla2[[#This Row],[CONTRATISTA PRNCIPAL]],"Principal","Secundaria")</f>
        <v>Principal</v>
      </c>
      <c r="T4476" s="10">
        <f>IFERROR(1/COUNTIF(Tabla2[CONTRATISTA PRNCIPAL],Tabla2[[#This Row],[CONTRATISTA PRNCIPAL]]),0)</f>
        <v>0</v>
      </c>
      <c r="U4476" s="33" t="str">
        <f ca="1">IF(((TODAY()-Tabla2[[#This Row],[FECHA NACIMIENTO]])/365)&lt;18,"Corregir", IF(((TODAY()-Tabla2[[#This Row],[FECHA NACIMIENTO]])/365)&gt;80, "Corregir",ROUNDDOWN(((TODAY()-Tabla2[[#This Row],[FECHA NACIMIENTO]])/365),0)))</f>
        <v>Corregir</v>
      </c>
      <c r="V447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76" s="34" t="str">
        <f ca="1">+IF(Tabla2[[#This Row],[Edad]]="Corregir","Corregir","Ok")</f>
        <v>Corregir</v>
      </c>
      <c r="X4476" s="10" t="str">
        <f>+IFERROR(VLOOKUP(Tabla2[[#This Row],[DISTRITO SEGÚN DNI]],Hoja1!$A$2:$B$55,2,FALSE),"No")</f>
        <v>No</v>
      </c>
      <c r="Y4476" s="10" t="str">
        <f>IF(OR(LOWER(Tabla2[[#This Row],[GENERO]])="masculino", LOWER(Tabla2[[#This Row],[GENERO]])="femenino"),"OK","Corregir")</f>
        <v>Corregir</v>
      </c>
      <c r="Z4476" s="10" t="str">
        <f>+IF(Tabla2[[#This Row],[Nro. DNI / CE]]="","Corregir",IF(LEN(Tabla2[[#This Row],[Nro. DNI / CE]])&gt;=8,"OK","Corregir"))</f>
        <v>Corregir</v>
      </c>
      <c r="AA4476" s="10">
        <f>COUNTIF(Tabla2[APELLIDOS Y NOMBRES],Tabla2[[#This Row],[APELLIDOS Y NOMBRES]])</f>
        <v>0</v>
      </c>
      <c r="AB4476" t="str">
        <f ca="1">+IFERROR(IF(Tabla2[[#This Row],[FECHA CESE/BAJA]]="","No Aplica",IF(AND(MONTH(Tabla2[[#This Row],[FECHA CESE/BAJA]])=MONTH(TODAY()-30),YEAR(Tabla2[[#This Row],[FECHA CESE/BAJA]])=YEAR(TODAY())),MONTH(TODAY()-30)&amp;"-"&amp;YEAR(TODAY()),"Borrar")),"No aplica")</f>
        <v>No Aplica</v>
      </c>
      <c r="AC4476" t="str">
        <f ca="1">+IFERROR(IF(Tabla2[[#This Row],[FECHA INICIO DE LABORES EN OBRA]]="","No Aplica",IF(AND(MONTH(Tabla2[[#This Row],[FECHA INICIO DE LABORES EN OBRA]])=MONTH(TODAY()-30),YEAR(Tabla2[[#This Row],[FECHA INICIO DE LABORES EN OBRA]])=YEAR(TODAY())),MONTH(TODAY()-30)&amp;"-"&amp;YEAR(TODAY()),"No Aplica")),"No Aplica")</f>
        <v>No Aplica</v>
      </c>
    </row>
    <row r="4477" spans="1:29" x14ac:dyDescent="0.25">
      <c r="A4477" s="2"/>
      <c r="B4477" s="3"/>
      <c r="C4477" s="3"/>
      <c r="D4477" s="3"/>
      <c r="E4477" s="3"/>
      <c r="F4477" s="36"/>
      <c r="G4477" s="3"/>
      <c r="H4477" s="3"/>
      <c r="I4477" s="3"/>
      <c r="J4477" s="3"/>
      <c r="K4477" s="3"/>
      <c r="L4477" s="8"/>
      <c r="M4477" s="5"/>
      <c r="N4477" s="13"/>
      <c r="O4477" s="5"/>
      <c r="P4477" s="8"/>
      <c r="Q4477" s="9"/>
      <c r="R4477" s="9" t="str">
        <f>IFERROR(VLOOKUP(Tabla2[[#This Row],[CONTRATISTA PRNCIPAL]],Hoja1!$L$5:$M$9,2,FALSE),"CJV")</f>
        <v>CJV</v>
      </c>
      <c r="S4477" s="9" t="str">
        <f>IF(Tabla2[[#This Row],[EMPRESA]]=Tabla2[[#This Row],[CONTRATISTA PRNCIPAL]],"Principal","Secundaria")</f>
        <v>Principal</v>
      </c>
      <c r="T4477" s="10">
        <f>IFERROR(1/COUNTIF(Tabla2[CONTRATISTA PRNCIPAL],Tabla2[[#This Row],[CONTRATISTA PRNCIPAL]]),0)</f>
        <v>0</v>
      </c>
      <c r="U4477" s="33" t="str">
        <f ca="1">IF(((TODAY()-Tabla2[[#This Row],[FECHA NACIMIENTO]])/365)&lt;18,"Corregir", IF(((TODAY()-Tabla2[[#This Row],[FECHA NACIMIENTO]])/365)&gt;80, "Corregir",ROUNDDOWN(((TODAY()-Tabla2[[#This Row],[FECHA NACIMIENTO]])/365),0)))</f>
        <v>Corregir</v>
      </c>
      <c r="V447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77" s="34" t="str">
        <f ca="1">+IF(Tabla2[[#This Row],[Edad]]="Corregir","Corregir","Ok")</f>
        <v>Corregir</v>
      </c>
      <c r="X4477" s="10" t="str">
        <f>+IFERROR(VLOOKUP(Tabla2[[#This Row],[DISTRITO SEGÚN DNI]],Hoja1!$A$2:$B$55,2,FALSE),"No")</f>
        <v>No</v>
      </c>
      <c r="Y4477" s="10" t="str">
        <f>IF(OR(LOWER(Tabla2[[#This Row],[GENERO]])="masculino", LOWER(Tabla2[[#This Row],[GENERO]])="femenino"),"OK","Corregir")</f>
        <v>Corregir</v>
      </c>
      <c r="Z4477" s="10" t="str">
        <f>+IF(Tabla2[[#This Row],[Nro. DNI / CE]]="","Corregir",IF(LEN(Tabla2[[#This Row],[Nro. DNI / CE]])&gt;=8,"OK","Corregir"))</f>
        <v>Corregir</v>
      </c>
      <c r="AA4477" s="10">
        <f>COUNTIF(Tabla2[APELLIDOS Y NOMBRES],Tabla2[[#This Row],[APELLIDOS Y NOMBRES]])</f>
        <v>0</v>
      </c>
      <c r="AB4477" t="str">
        <f ca="1">+IFERROR(IF(Tabla2[[#This Row],[FECHA CESE/BAJA]]="","No Aplica",IF(AND(MONTH(Tabla2[[#This Row],[FECHA CESE/BAJA]])=MONTH(TODAY()-30),YEAR(Tabla2[[#This Row],[FECHA CESE/BAJA]])=YEAR(TODAY())),MONTH(TODAY()-30)&amp;"-"&amp;YEAR(TODAY()),"Borrar")),"No aplica")</f>
        <v>No Aplica</v>
      </c>
      <c r="AC4477" t="str">
        <f ca="1">+IFERROR(IF(Tabla2[[#This Row],[FECHA INICIO DE LABORES EN OBRA]]="","No Aplica",IF(AND(MONTH(Tabla2[[#This Row],[FECHA INICIO DE LABORES EN OBRA]])=MONTH(TODAY()-30),YEAR(Tabla2[[#This Row],[FECHA INICIO DE LABORES EN OBRA]])=YEAR(TODAY())),MONTH(TODAY()-30)&amp;"-"&amp;YEAR(TODAY()),"No Aplica")),"No Aplica")</f>
        <v>No Aplica</v>
      </c>
    </row>
    <row r="4478" spans="1:29" x14ac:dyDescent="0.25">
      <c r="A4478" s="2"/>
      <c r="B4478" s="3"/>
      <c r="C4478" s="3"/>
      <c r="D4478" s="3"/>
      <c r="E4478" s="3"/>
      <c r="F4478" s="36"/>
      <c r="G4478" s="3"/>
      <c r="H4478" s="3"/>
      <c r="I4478" s="3"/>
      <c r="J4478" s="3"/>
      <c r="K4478" s="3"/>
      <c r="L4478" s="8"/>
      <c r="M4478" s="5"/>
      <c r="N4478" s="13"/>
      <c r="O4478" s="5"/>
      <c r="P4478" s="8"/>
      <c r="Q4478" s="9"/>
      <c r="R4478" s="9" t="str">
        <f>IFERROR(VLOOKUP(Tabla2[[#This Row],[CONTRATISTA PRNCIPAL]],Hoja1!$L$5:$M$9,2,FALSE),"CJV")</f>
        <v>CJV</v>
      </c>
      <c r="S4478" s="9" t="str">
        <f>IF(Tabla2[[#This Row],[EMPRESA]]=Tabla2[[#This Row],[CONTRATISTA PRNCIPAL]],"Principal","Secundaria")</f>
        <v>Principal</v>
      </c>
      <c r="T4478" s="10">
        <f>IFERROR(1/COUNTIF(Tabla2[CONTRATISTA PRNCIPAL],Tabla2[[#This Row],[CONTRATISTA PRNCIPAL]]),0)</f>
        <v>0</v>
      </c>
      <c r="U4478" s="33" t="str">
        <f ca="1">IF(((TODAY()-Tabla2[[#This Row],[FECHA NACIMIENTO]])/365)&lt;18,"Corregir", IF(((TODAY()-Tabla2[[#This Row],[FECHA NACIMIENTO]])/365)&gt;80, "Corregir",ROUNDDOWN(((TODAY()-Tabla2[[#This Row],[FECHA NACIMIENTO]])/365),0)))</f>
        <v>Corregir</v>
      </c>
      <c r="V447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78" s="34" t="str">
        <f ca="1">+IF(Tabla2[[#This Row],[Edad]]="Corregir","Corregir","Ok")</f>
        <v>Corregir</v>
      </c>
      <c r="X4478" s="10" t="str">
        <f>+IFERROR(VLOOKUP(Tabla2[[#This Row],[DISTRITO SEGÚN DNI]],Hoja1!$A$2:$B$55,2,FALSE),"No")</f>
        <v>No</v>
      </c>
      <c r="Y4478" s="10" t="str">
        <f>IF(OR(LOWER(Tabla2[[#This Row],[GENERO]])="masculino", LOWER(Tabla2[[#This Row],[GENERO]])="femenino"),"OK","Corregir")</f>
        <v>Corregir</v>
      </c>
      <c r="Z4478" s="10" t="str">
        <f>+IF(Tabla2[[#This Row],[Nro. DNI / CE]]="","Corregir",IF(LEN(Tabla2[[#This Row],[Nro. DNI / CE]])&gt;=8,"OK","Corregir"))</f>
        <v>Corregir</v>
      </c>
      <c r="AA4478" s="10">
        <f>COUNTIF(Tabla2[APELLIDOS Y NOMBRES],Tabla2[[#This Row],[APELLIDOS Y NOMBRES]])</f>
        <v>0</v>
      </c>
      <c r="AB4478" t="str">
        <f ca="1">+IFERROR(IF(Tabla2[[#This Row],[FECHA CESE/BAJA]]="","No Aplica",IF(AND(MONTH(Tabla2[[#This Row],[FECHA CESE/BAJA]])=MONTH(TODAY()-30),YEAR(Tabla2[[#This Row],[FECHA CESE/BAJA]])=YEAR(TODAY())),MONTH(TODAY()-30)&amp;"-"&amp;YEAR(TODAY()),"Borrar")),"No aplica")</f>
        <v>No Aplica</v>
      </c>
      <c r="AC4478" t="str">
        <f ca="1">+IFERROR(IF(Tabla2[[#This Row],[FECHA INICIO DE LABORES EN OBRA]]="","No Aplica",IF(AND(MONTH(Tabla2[[#This Row],[FECHA INICIO DE LABORES EN OBRA]])=MONTH(TODAY()-30),YEAR(Tabla2[[#This Row],[FECHA INICIO DE LABORES EN OBRA]])=YEAR(TODAY())),MONTH(TODAY()-30)&amp;"-"&amp;YEAR(TODAY()),"No Aplica")),"No Aplica")</f>
        <v>No Aplica</v>
      </c>
    </row>
    <row r="4479" spans="1:29" x14ac:dyDescent="0.25">
      <c r="A4479" s="2"/>
      <c r="B4479" s="3"/>
      <c r="C4479" s="3"/>
      <c r="D4479" s="3"/>
      <c r="E4479" s="3"/>
      <c r="F4479" s="36"/>
      <c r="G4479" s="3"/>
      <c r="H4479" s="3"/>
      <c r="I4479" s="3"/>
      <c r="J4479" s="3"/>
      <c r="K4479" s="3"/>
      <c r="L4479" s="8"/>
      <c r="M4479" s="5"/>
      <c r="N4479" s="13"/>
      <c r="O4479" s="5"/>
      <c r="P4479" s="8"/>
      <c r="Q4479" s="9"/>
      <c r="R4479" s="9" t="str">
        <f>IFERROR(VLOOKUP(Tabla2[[#This Row],[CONTRATISTA PRNCIPAL]],Hoja1!$L$5:$M$9,2,FALSE),"CJV")</f>
        <v>CJV</v>
      </c>
      <c r="S4479" s="9" t="str">
        <f>IF(Tabla2[[#This Row],[EMPRESA]]=Tabla2[[#This Row],[CONTRATISTA PRNCIPAL]],"Principal","Secundaria")</f>
        <v>Principal</v>
      </c>
      <c r="T4479" s="10">
        <f>IFERROR(1/COUNTIF(Tabla2[CONTRATISTA PRNCIPAL],Tabla2[[#This Row],[CONTRATISTA PRNCIPAL]]),0)</f>
        <v>0</v>
      </c>
      <c r="U4479" s="33" t="str">
        <f ca="1">IF(((TODAY()-Tabla2[[#This Row],[FECHA NACIMIENTO]])/365)&lt;18,"Corregir", IF(((TODAY()-Tabla2[[#This Row],[FECHA NACIMIENTO]])/365)&gt;80, "Corregir",ROUNDDOWN(((TODAY()-Tabla2[[#This Row],[FECHA NACIMIENTO]])/365),0)))</f>
        <v>Corregir</v>
      </c>
      <c r="V447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79" s="34" t="str">
        <f ca="1">+IF(Tabla2[[#This Row],[Edad]]="Corregir","Corregir","Ok")</f>
        <v>Corregir</v>
      </c>
      <c r="X4479" s="10" t="str">
        <f>+IFERROR(VLOOKUP(Tabla2[[#This Row],[DISTRITO SEGÚN DNI]],Hoja1!$A$2:$B$55,2,FALSE),"No")</f>
        <v>No</v>
      </c>
      <c r="Y4479" s="10" t="str">
        <f>IF(OR(LOWER(Tabla2[[#This Row],[GENERO]])="masculino", LOWER(Tabla2[[#This Row],[GENERO]])="femenino"),"OK","Corregir")</f>
        <v>Corregir</v>
      </c>
      <c r="Z4479" s="10" t="str">
        <f>+IF(Tabla2[[#This Row],[Nro. DNI / CE]]="","Corregir",IF(LEN(Tabla2[[#This Row],[Nro. DNI / CE]])&gt;=8,"OK","Corregir"))</f>
        <v>Corregir</v>
      </c>
      <c r="AA4479" s="10">
        <f>COUNTIF(Tabla2[APELLIDOS Y NOMBRES],Tabla2[[#This Row],[APELLIDOS Y NOMBRES]])</f>
        <v>0</v>
      </c>
      <c r="AB4479" t="str">
        <f ca="1">+IFERROR(IF(Tabla2[[#This Row],[FECHA CESE/BAJA]]="","No Aplica",IF(AND(MONTH(Tabla2[[#This Row],[FECHA CESE/BAJA]])=MONTH(TODAY()-30),YEAR(Tabla2[[#This Row],[FECHA CESE/BAJA]])=YEAR(TODAY())),MONTH(TODAY()-30)&amp;"-"&amp;YEAR(TODAY()),"Borrar")),"No aplica")</f>
        <v>No Aplica</v>
      </c>
      <c r="AC4479" t="str">
        <f ca="1">+IFERROR(IF(Tabla2[[#This Row],[FECHA INICIO DE LABORES EN OBRA]]="","No Aplica",IF(AND(MONTH(Tabla2[[#This Row],[FECHA INICIO DE LABORES EN OBRA]])=MONTH(TODAY()-30),YEAR(Tabla2[[#This Row],[FECHA INICIO DE LABORES EN OBRA]])=YEAR(TODAY())),MONTH(TODAY()-30)&amp;"-"&amp;YEAR(TODAY()),"No Aplica")),"No Aplica")</f>
        <v>No Aplica</v>
      </c>
    </row>
    <row r="4480" spans="1:29" x14ac:dyDescent="0.25">
      <c r="A4480" s="2"/>
      <c r="B4480" s="3"/>
      <c r="C4480" s="3"/>
      <c r="D4480" s="3"/>
      <c r="E4480" s="3"/>
      <c r="F4480" s="36"/>
      <c r="G4480" s="3"/>
      <c r="H4480" s="3"/>
      <c r="I4480" s="3"/>
      <c r="J4480" s="3"/>
      <c r="K4480" s="3"/>
      <c r="L4480" s="8"/>
      <c r="M4480" s="5"/>
      <c r="N4480" s="13"/>
      <c r="O4480" s="5"/>
      <c r="P4480" s="8"/>
      <c r="Q4480" s="9"/>
      <c r="R4480" s="9" t="str">
        <f>IFERROR(VLOOKUP(Tabla2[[#This Row],[CONTRATISTA PRNCIPAL]],Hoja1!$L$5:$M$9,2,FALSE),"CJV")</f>
        <v>CJV</v>
      </c>
      <c r="S4480" s="9" t="str">
        <f>IF(Tabla2[[#This Row],[EMPRESA]]=Tabla2[[#This Row],[CONTRATISTA PRNCIPAL]],"Principal","Secundaria")</f>
        <v>Principal</v>
      </c>
      <c r="T4480" s="10">
        <f>IFERROR(1/COUNTIF(Tabla2[CONTRATISTA PRNCIPAL],Tabla2[[#This Row],[CONTRATISTA PRNCIPAL]]),0)</f>
        <v>0</v>
      </c>
      <c r="U4480" s="33" t="str">
        <f ca="1">IF(((TODAY()-Tabla2[[#This Row],[FECHA NACIMIENTO]])/365)&lt;18,"Corregir", IF(((TODAY()-Tabla2[[#This Row],[FECHA NACIMIENTO]])/365)&gt;80, "Corregir",ROUNDDOWN(((TODAY()-Tabla2[[#This Row],[FECHA NACIMIENTO]])/365),0)))</f>
        <v>Corregir</v>
      </c>
      <c r="V448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80" s="34" t="str">
        <f ca="1">+IF(Tabla2[[#This Row],[Edad]]="Corregir","Corregir","Ok")</f>
        <v>Corregir</v>
      </c>
      <c r="X4480" s="10" t="str">
        <f>+IFERROR(VLOOKUP(Tabla2[[#This Row],[DISTRITO SEGÚN DNI]],Hoja1!$A$2:$B$55,2,FALSE),"No")</f>
        <v>No</v>
      </c>
      <c r="Y4480" s="10" t="str">
        <f>IF(OR(LOWER(Tabla2[[#This Row],[GENERO]])="masculino", LOWER(Tabla2[[#This Row],[GENERO]])="femenino"),"OK","Corregir")</f>
        <v>Corregir</v>
      </c>
      <c r="Z4480" s="10" t="str">
        <f>+IF(Tabla2[[#This Row],[Nro. DNI / CE]]="","Corregir",IF(LEN(Tabla2[[#This Row],[Nro. DNI / CE]])&gt;=8,"OK","Corregir"))</f>
        <v>Corregir</v>
      </c>
      <c r="AA4480" s="10">
        <f>COUNTIF(Tabla2[APELLIDOS Y NOMBRES],Tabla2[[#This Row],[APELLIDOS Y NOMBRES]])</f>
        <v>0</v>
      </c>
      <c r="AB4480" t="str">
        <f ca="1">+IFERROR(IF(Tabla2[[#This Row],[FECHA CESE/BAJA]]="","No Aplica",IF(AND(MONTH(Tabla2[[#This Row],[FECHA CESE/BAJA]])=MONTH(TODAY()-30),YEAR(Tabla2[[#This Row],[FECHA CESE/BAJA]])=YEAR(TODAY())),MONTH(TODAY()-30)&amp;"-"&amp;YEAR(TODAY()),"Borrar")),"No aplica")</f>
        <v>No Aplica</v>
      </c>
      <c r="AC4480" t="str">
        <f ca="1">+IFERROR(IF(Tabla2[[#This Row],[FECHA INICIO DE LABORES EN OBRA]]="","No Aplica",IF(AND(MONTH(Tabla2[[#This Row],[FECHA INICIO DE LABORES EN OBRA]])=MONTH(TODAY()-30),YEAR(Tabla2[[#This Row],[FECHA INICIO DE LABORES EN OBRA]])=YEAR(TODAY())),MONTH(TODAY()-30)&amp;"-"&amp;YEAR(TODAY()),"No Aplica")),"No Aplica")</f>
        <v>No Aplica</v>
      </c>
    </row>
    <row r="4481" spans="1:29" x14ac:dyDescent="0.25">
      <c r="A4481" s="2"/>
      <c r="B4481" s="3"/>
      <c r="C4481" s="3"/>
      <c r="D4481" s="3"/>
      <c r="E4481" s="3"/>
      <c r="F4481" s="36"/>
      <c r="G4481" s="3"/>
      <c r="H4481" s="3"/>
      <c r="I4481" s="3"/>
      <c r="J4481" s="3"/>
      <c r="K4481" s="3"/>
      <c r="L4481" s="8"/>
      <c r="M4481" s="5"/>
      <c r="N4481" s="13"/>
      <c r="O4481" s="5"/>
      <c r="P4481" s="8"/>
      <c r="Q4481" s="9"/>
      <c r="R4481" s="9" t="str">
        <f>IFERROR(VLOOKUP(Tabla2[[#This Row],[CONTRATISTA PRNCIPAL]],Hoja1!$L$5:$M$9,2,FALSE),"CJV")</f>
        <v>CJV</v>
      </c>
      <c r="S4481" s="9" t="str">
        <f>IF(Tabla2[[#This Row],[EMPRESA]]=Tabla2[[#This Row],[CONTRATISTA PRNCIPAL]],"Principal","Secundaria")</f>
        <v>Principal</v>
      </c>
      <c r="T4481" s="10">
        <f>IFERROR(1/COUNTIF(Tabla2[CONTRATISTA PRNCIPAL],Tabla2[[#This Row],[CONTRATISTA PRNCIPAL]]),0)</f>
        <v>0</v>
      </c>
      <c r="U4481" s="33" t="str">
        <f ca="1">IF(((TODAY()-Tabla2[[#This Row],[FECHA NACIMIENTO]])/365)&lt;18,"Corregir", IF(((TODAY()-Tabla2[[#This Row],[FECHA NACIMIENTO]])/365)&gt;80, "Corregir",ROUNDDOWN(((TODAY()-Tabla2[[#This Row],[FECHA NACIMIENTO]])/365),0)))</f>
        <v>Corregir</v>
      </c>
      <c r="V448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81" s="34" t="str">
        <f ca="1">+IF(Tabla2[[#This Row],[Edad]]="Corregir","Corregir","Ok")</f>
        <v>Corregir</v>
      </c>
      <c r="X4481" s="10" t="str">
        <f>+IFERROR(VLOOKUP(Tabla2[[#This Row],[DISTRITO SEGÚN DNI]],Hoja1!$A$2:$B$55,2,FALSE),"No")</f>
        <v>No</v>
      </c>
      <c r="Y4481" s="10" t="str">
        <f>IF(OR(LOWER(Tabla2[[#This Row],[GENERO]])="masculino", LOWER(Tabla2[[#This Row],[GENERO]])="femenino"),"OK","Corregir")</f>
        <v>Corregir</v>
      </c>
      <c r="Z4481" s="10" t="str">
        <f>+IF(Tabla2[[#This Row],[Nro. DNI / CE]]="","Corregir",IF(LEN(Tabla2[[#This Row],[Nro. DNI / CE]])&gt;=8,"OK","Corregir"))</f>
        <v>Corregir</v>
      </c>
      <c r="AA4481" s="10">
        <f>COUNTIF(Tabla2[APELLIDOS Y NOMBRES],Tabla2[[#This Row],[APELLIDOS Y NOMBRES]])</f>
        <v>0</v>
      </c>
      <c r="AB4481" t="str">
        <f ca="1">+IFERROR(IF(Tabla2[[#This Row],[FECHA CESE/BAJA]]="","No Aplica",IF(AND(MONTH(Tabla2[[#This Row],[FECHA CESE/BAJA]])=MONTH(TODAY()-30),YEAR(Tabla2[[#This Row],[FECHA CESE/BAJA]])=YEAR(TODAY())),MONTH(TODAY()-30)&amp;"-"&amp;YEAR(TODAY()),"Borrar")),"No aplica")</f>
        <v>No Aplica</v>
      </c>
      <c r="AC4481" t="str">
        <f ca="1">+IFERROR(IF(Tabla2[[#This Row],[FECHA INICIO DE LABORES EN OBRA]]="","No Aplica",IF(AND(MONTH(Tabla2[[#This Row],[FECHA INICIO DE LABORES EN OBRA]])=MONTH(TODAY()-30),YEAR(Tabla2[[#This Row],[FECHA INICIO DE LABORES EN OBRA]])=YEAR(TODAY())),MONTH(TODAY()-30)&amp;"-"&amp;YEAR(TODAY()),"No Aplica")),"No Aplica")</f>
        <v>No Aplica</v>
      </c>
    </row>
    <row r="4482" spans="1:29" x14ac:dyDescent="0.25">
      <c r="A4482" s="2"/>
      <c r="B4482" s="3"/>
      <c r="C4482" s="3"/>
      <c r="D4482" s="3"/>
      <c r="E4482" s="3"/>
      <c r="F4482" s="36"/>
      <c r="G4482" s="3"/>
      <c r="H4482" s="3"/>
      <c r="I4482" s="3"/>
      <c r="J4482" s="3"/>
      <c r="K4482" s="3"/>
      <c r="L4482" s="8"/>
      <c r="M4482" s="5"/>
      <c r="N4482" s="13"/>
      <c r="O4482" s="5"/>
      <c r="P4482" s="8"/>
      <c r="Q4482" s="9"/>
      <c r="R4482" s="9" t="str">
        <f>IFERROR(VLOOKUP(Tabla2[[#This Row],[CONTRATISTA PRNCIPAL]],Hoja1!$L$5:$M$9,2,FALSE),"CJV")</f>
        <v>CJV</v>
      </c>
      <c r="S4482" s="9" t="str">
        <f>IF(Tabla2[[#This Row],[EMPRESA]]=Tabla2[[#This Row],[CONTRATISTA PRNCIPAL]],"Principal","Secundaria")</f>
        <v>Principal</v>
      </c>
      <c r="T4482" s="10">
        <f>IFERROR(1/COUNTIF(Tabla2[CONTRATISTA PRNCIPAL],Tabla2[[#This Row],[CONTRATISTA PRNCIPAL]]),0)</f>
        <v>0</v>
      </c>
      <c r="U4482" s="33" t="str">
        <f ca="1">IF(((TODAY()-Tabla2[[#This Row],[FECHA NACIMIENTO]])/365)&lt;18,"Corregir", IF(((TODAY()-Tabla2[[#This Row],[FECHA NACIMIENTO]])/365)&gt;80, "Corregir",ROUNDDOWN(((TODAY()-Tabla2[[#This Row],[FECHA NACIMIENTO]])/365),0)))</f>
        <v>Corregir</v>
      </c>
      <c r="V448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82" s="34" t="str">
        <f ca="1">+IF(Tabla2[[#This Row],[Edad]]="Corregir","Corregir","Ok")</f>
        <v>Corregir</v>
      </c>
      <c r="X4482" s="10" t="str">
        <f>+IFERROR(VLOOKUP(Tabla2[[#This Row],[DISTRITO SEGÚN DNI]],Hoja1!$A$2:$B$55,2,FALSE),"No")</f>
        <v>No</v>
      </c>
      <c r="Y4482" s="10" t="str">
        <f>IF(OR(LOWER(Tabla2[[#This Row],[GENERO]])="masculino", LOWER(Tabla2[[#This Row],[GENERO]])="femenino"),"OK","Corregir")</f>
        <v>Corregir</v>
      </c>
      <c r="Z4482" s="10" t="str">
        <f>+IF(Tabla2[[#This Row],[Nro. DNI / CE]]="","Corregir",IF(LEN(Tabla2[[#This Row],[Nro. DNI / CE]])&gt;=8,"OK","Corregir"))</f>
        <v>Corregir</v>
      </c>
      <c r="AA4482" s="10">
        <f>COUNTIF(Tabla2[APELLIDOS Y NOMBRES],Tabla2[[#This Row],[APELLIDOS Y NOMBRES]])</f>
        <v>0</v>
      </c>
      <c r="AB4482" t="str">
        <f ca="1">+IFERROR(IF(Tabla2[[#This Row],[FECHA CESE/BAJA]]="","No Aplica",IF(AND(MONTH(Tabla2[[#This Row],[FECHA CESE/BAJA]])=MONTH(TODAY()-30),YEAR(Tabla2[[#This Row],[FECHA CESE/BAJA]])=YEAR(TODAY())),MONTH(TODAY()-30)&amp;"-"&amp;YEAR(TODAY()),"Borrar")),"No aplica")</f>
        <v>No Aplica</v>
      </c>
      <c r="AC4482" t="str">
        <f ca="1">+IFERROR(IF(Tabla2[[#This Row],[FECHA INICIO DE LABORES EN OBRA]]="","No Aplica",IF(AND(MONTH(Tabla2[[#This Row],[FECHA INICIO DE LABORES EN OBRA]])=MONTH(TODAY()-30),YEAR(Tabla2[[#This Row],[FECHA INICIO DE LABORES EN OBRA]])=YEAR(TODAY())),MONTH(TODAY()-30)&amp;"-"&amp;YEAR(TODAY()),"No Aplica")),"No Aplica")</f>
        <v>No Aplica</v>
      </c>
    </row>
    <row r="4483" spans="1:29" x14ac:dyDescent="0.25">
      <c r="A4483" s="2"/>
      <c r="B4483" s="3"/>
      <c r="C4483" s="3"/>
      <c r="D4483" s="3"/>
      <c r="E4483" s="3"/>
      <c r="F4483" s="36"/>
      <c r="G4483" s="3"/>
      <c r="H4483" s="3"/>
      <c r="I4483" s="3"/>
      <c r="J4483" s="3"/>
      <c r="K4483" s="3"/>
      <c r="L4483" s="8"/>
      <c r="M4483" s="5"/>
      <c r="N4483" s="13"/>
      <c r="O4483" s="5"/>
      <c r="P4483" s="8"/>
      <c r="Q4483" s="9"/>
      <c r="R4483" s="9" t="str">
        <f>IFERROR(VLOOKUP(Tabla2[[#This Row],[CONTRATISTA PRNCIPAL]],Hoja1!$L$5:$M$9,2,FALSE),"CJV")</f>
        <v>CJV</v>
      </c>
      <c r="S4483" s="9" t="str">
        <f>IF(Tabla2[[#This Row],[EMPRESA]]=Tabla2[[#This Row],[CONTRATISTA PRNCIPAL]],"Principal","Secundaria")</f>
        <v>Principal</v>
      </c>
      <c r="T4483" s="10">
        <f>IFERROR(1/COUNTIF(Tabla2[CONTRATISTA PRNCIPAL],Tabla2[[#This Row],[CONTRATISTA PRNCIPAL]]),0)</f>
        <v>0</v>
      </c>
      <c r="U4483" s="33" t="str">
        <f ca="1">IF(((TODAY()-Tabla2[[#This Row],[FECHA NACIMIENTO]])/365)&lt;18,"Corregir", IF(((TODAY()-Tabla2[[#This Row],[FECHA NACIMIENTO]])/365)&gt;80, "Corregir",ROUNDDOWN(((TODAY()-Tabla2[[#This Row],[FECHA NACIMIENTO]])/365),0)))</f>
        <v>Corregir</v>
      </c>
      <c r="V448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83" s="34" t="str">
        <f ca="1">+IF(Tabla2[[#This Row],[Edad]]="Corregir","Corregir","Ok")</f>
        <v>Corregir</v>
      </c>
      <c r="X4483" s="10" t="str">
        <f>+IFERROR(VLOOKUP(Tabla2[[#This Row],[DISTRITO SEGÚN DNI]],Hoja1!$A$2:$B$55,2,FALSE),"No")</f>
        <v>No</v>
      </c>
      <c r="Y4483" s="10" t="str">
        <f>IF(OR(LOWER(Tabla2[[#This Row],[GENERO]])="masculino", LOWER(Tabla2[[#This Row],[GENERO]])="femenino"),"OK","Corregir")</f>
        <v>Corregir</v>
      </c>
      <c r="Z4483" s="10" t="str">
        <f>+IF(Tabla2[[#This Row],[Nro. DNI / CE]]="","Corregir",IF(LEN(Tabla2[[#This Row],[Nro. DNI / CE]])&gt;=8,"OK","Corregir"))</f>
        <v>Corregir</v>
      </c>
      <c r="AA4483" s="10">
        <f>COUNTIF(Tabla2[APELLIDOS Y NOMBRES],Tabla2[[#This Row],[APELLIDOS Y NOMBRES]])</f>
        <v>0</v>
      </c>
      <c r="AB4483" t="str">
        <f ca="1">+IFERROR(IF(Tabla2[[#This Row],[FECHA CESE/BAJA]]="","No Aplica",IF(AND(MONTH(Tabla2[[#This Row],[FECHA CESE/BAJA]])=MONTH(TODAY()-30),YEAR(Tabla2[[#This Row],[FECHA CESE/BAJA]])=YEAR(TODAY())),MONTH(TODAY()-30)&amp;"-"&amp;YEAR(TODAY()),"Borrar")),"No aplica")</f>
        <v>No Aplica</v>
      </c>
      <c r="AC4483" t="str">
        <f ca="1">+IFERROR(IF(Tabla2[[#This Row],[FECHA INICIO DE LABORES EN OBRA]]="","No Aplica",IF(AND(MONTH(Tabla2[[#This Row],[FECHA INICIO DE LABORES EN OBRA]])=MONTH(TODAY()-30),YEAR(Tabla2[[#This Row],[FECHA INICIO DE LABORES EN OBRA]])=YEAR(TODAY())),MONTH(TODAY()-30)&amp;"-"&amp;YEAR(TODAY()),"No Aplica")),"No Aplica")</f>
        <v>No Aplica</v>
      </c>
    </row>
    <row r="4484" spans="1:29" x14ac:dyDescent="0.25">
      <c r="A4484" s="2"/>
      <c r="B4484" s="3"/>
      <c r="C4484" s="3"/>
      <c r="D4484" s="3"/>
      <c r="E4484" s="3"/>
      <c r="F4484" s="36"/>
      <c r="G4484" s="3"/>
      <c r="H4484" s="3"/>
      <c r="I4484" s="3"/>
      <c r="J4484" s="3"/>
      <c r="K4484" s="3"/>
      <c r="L4484" s="8"/>
      <c r="M4484" s="5"/>
      <c r="N4484" s="13"/>
      <c r="O4484" s="5"/>
      <c r="P4484" s="8"/>
      <c r="Q4484" s="9"/>
      <c r="R4484" s="9" t="str">
        <f>IFERROR(VLOOKUP(Tabla2[[#This Row],[CONTRATISTA PRNCIPAL]],Hoja1!$L$5:$M$9,2,FALSE),"CJV")</f>
        <v>CJV</v>
      </c>
      <c r="S4484" s="9" t="str">
        <f>IF(Tabla2[[#This Row],[EMPRESA]]=Tabla2[[#This Row],[CONTRATISTA PRNCIPAL]],"Principal","Secundaria")</f>
        <v>Principal</v>
      </c>
      <c r="T4484" s="10">
        <f>IFERROR(1/COUNTIF(Tabla2[CONTRATISTA PRNCIPAL],Tabla2[[#This Row],[CONTRATISTA PRNCIPAL]]),0)</f>
        <v>0</v>
      </c>
      <c r="U4484" s="33" t="str">
        <f ca="1">IF(((TODAY()-Tabla2[[#This Row],[FECHA NACIMIENTO]])/365)&lt;18,"Corregir", IF(((TODAY()-Tabla2[[#This Row],[FECHA NACIMIENTO]])/365)&gt;80, "Corregir",ROUNDDOWN(((TODAY()-Tabla2[[#This Row],[FECHA NACIMIENTO]])/365),0)))</f>
        <v>Corregir</v>
      </c>
      <c r="V448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84" s="34" t="str">
        <f ca="1">+IF(Tabla2[[#This Row],[Edad]]="Corregir","Corregir","Ok")</f>
        <v>Corregir</v>
      </c>
      <c r="X4484" s="10" t="str">
        <f>+IFERROR(VLOOKUP(Tabla2[[#This Row],[DISTRITO SEGÚN DNI]],Hoja1!$A$2:$B$55,2,FALSE),"No")</f>
        <v>No</v>
      </c>
      <c r="Y4484" s="10" t="str">
        <f>IF(OR(LOWER(Tabla2[[#This Row],[GENERO]])="masculino", LOWER(Tabla2[[#This Row],[GENERO]])="femenino"),"OK","Corregir")</f>
        <v>Corregir</v>
      </c>
      <c r="Z4484" s="10" t="str">
        <f>+IF(Tabla2[[#This Row],[Nro. DNI / CE]]="","Corregir",IF(LEN(Tabla2[[#This Row],[Nro. DNI / CE]])&gt;=8,"OK","Corregir"))</f>
        <v>Corregir</v>
      </c>
      <c r="AA4484" s="10">
        <f>COUNTIF(Tabla2[APELLIDOS Y NOMBRES],Tabla2[[#This Row],[APELLIDOS Y NOMBRES]])</f>
        <v>0</v>
      </c>
      <c r="AB4484" t="str">
        <f ca="1">+IFERROR(IF(Tabla2[[#This Row],[FECHA CESE/BAJA]]="","No Aplica",IF(AND(MONTH(Tabla2[[#This Row],[FECHA CESE/BAJA]])=MONTH(TODAY()-30),YEAR(Tabla2[[#This Row],[FECHA CESE/BAJA]])=YEAR(TODAY())),MONTH(TODAY()-30)&amp;"-"&amp;YEAR(TODAY()),"Borrar")),"No aplica")</f>
        <v>No Aplica</v>
      </c>
      <c r="AC4484" t="str">
        <f ca="1">+IFERROR(IF(Tabla2[[#This Row],[FECHA INICIO DE LABORES EN OBRA]]="","No Aplica",IF(AND(MONTH(Tabla2[[#This Row],[FECHA INICIO DE LABORES EN OBRA]])=MONTH(TODAY()-30),YEAR(Tabla2[[#This Row],[FECHA INICIO DE LABORES EN OBRA]])=YEAR(TODAY())),MONTH(TODAY()-30)&amp;"-"&amp;YEAR(TODAY()),"No Aplica")),"No Aplica")</f>
        <v>No Aplica</v>
      </c>
    </row>
    <row r="4485" spans="1:29" x14ac:dyDescent="0.25">
      <c r="A4485" s="2"/>
      <c r="B4485" s="3"/>
      <c r="C4485" s="3"/>
      <c r="D4485" s="3"/>
      <c r="E4485" s="3"/>
      <c r="F4485" s="36"/>
      <c r="G4485" s="3"/>
      <c r="H4485" s="3"/>
      <c r="I4485" s="3"/>
      <c r="J4485" s="3"/>
      <c r="K4485" s="3"/>
      <c r="L4485" s="8"/>
      <c r="M4485" s="5"/>
      <c r="N4485" s="13"/>
      <c r="O4485" s="5"/>
      <c r="P4485" s="8"/>
      <c r="Q4485" s="9"/>
      <c r="R4485" s="9" t="str">
        <f>IFERROR(VLOOKUP(Tabla2[[#This Row],[CONTRATISTA PRNCIPAL]],Hoja1!$L$5:$M$9,2,FALSE),"CJV")</f>
        <v>CJV</v>
      </c>
      <c r="S4485" s="9" t="str">
        <f>IF(Tabla2[[#This Row],[EMPRESA]]=Tabla2[[#This Row],[CONTRATISTA PRNCIPAL]],"Principal","Secundaria")</f>
        <v>Principal</v>
      </c>
      <c r="T4485" s="10">
        <f>IFERROR(1/COUNTIF(Tabla2[CONTRATISTA PRNCIPAL],Tabla2[[#This Row],[CONTRATISTA PRNCIPAL]]),0)</f>
        <v>0</v>
      </c>
      <c r="U4485" s="33" t="str">
        <f ca="1">IF(((TODAY()-Tabla2[[#This Row],[FECHA NACIMIENTO]])/365)&lt;18,"Corregir", IF(((TODAY()-Tabla2[[#This Row],[FECHA NACIMIENTO]])/365)&gt;80, "Corregir",ROUNDDOWN(((TODAY()-Tabla2[[#This Row],[FECHA NACIMIENTO]])/365),0)))</f>
        <v>Corregir</v>
      </c>
      <c r="V448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85" s="34" t="str">
        <f ca="1">+IF(Tabla2[[#This Row],[Edad]]="Corregir","Corregir","Ok")</f>
        <v>Corregir</v>
      </c>
      <c r="X4485" s="10" t="str">
        <f>+IFERROR(VLOOKUP(Tabla2[[#This Row],[DISTRITO SEGÚN DNI]],Hoja1!$A$2:$B$55,2,FALSE),"No")</f>
        <v>No</v>
      </c>
      <c r="Y4485" s="10" t="str">
        <f>IF(OR(LOWER(Tabla2[[#This Row],[GENERO]])="masculino", LOWER(Tabla2[[#This Row],[GENERO]])="femenino"),"OK","Corregir")</f>
        <v>Corregir</v>
      </c>
      <c r="Z4485" s="10" t="str">
        <f>+IF(Tabla2[[#This Row],[Nro. DNI / CE]]="","Corregir",IF(LEN(Tabla2[[#This Row],[Nro. DNI / CE]])&gt;=8,"OK","Corregir"))</f>
        <v>Corregir</v>
      </c>
      <c r="AA4485" s="10">
        <f>COUNTIF(Tabla2[APELLIDOS Y NOMBRES],Tabla2[[#This Row],[APELLIDOS Y NOMBRES]])</f>
        <v>0</v>
      </c>
      <c r="AB4485" t="str">
        <f ca="1">+IFERROR(IF(Tabla2[[#This Row],[FECHA CESE/BAJA]]="","No Aplica",IF(AND(MONTH(Tabla2[[#This Row],[FECHA CESE/BAJA]])=MONTH(TODAY()-30),YEAR(Tabla2[[#This Row],[FECHA CESE/BAJA]])=YEAR(TODAY())),MONTH(TODAY()-30)&amp;"-"&amp;YEAR(TODAY()),"Borrar")),"No aplica")</f>
        <v>No Aplica</v>
      </c>
      <c r="AC4485" t="str">
        <f ca="1">+IFERROR(IF(Tabla2[[#This Row],[FECHA INICIO DE LABORES EN OBRA]]="","No Aplica",IF(AND(MONTH(Tabla2[[#This Row],[FECHA INICIO DE LABORES EN OBRA]])=MONTH(TODAY()-30),YEAR(Tabla2[[#This Row],[FECHA INICIO DE LABORES EN OBRA]])=YEAR(TODAY())),MONTH(TODAY()-30)&amp;"-"&amp;YEAR(TODAY()),"No Aplica")),"No Aplica")</f>
        <v>No Aplica</v>
      </c>
    </row>
    <row r="4486" spans="1:29" x14ac:dyDescent="0.25">
      <c r="A4486" s="2"/>
      <c r="B4486" s="3"/>
      <c r="C4486" s="3"/>
      <c r="D4486" s="3"/>
      <c r="E4486" s="3"/>
      <c r="F4486" s="36"/>
      <c r="G4486" s="3"/>
      <c r="H4486" s="3"/>
      <c r="I4486" s="3"/>
      <c r="J4486" s="3"/>
      <c r="K4486" s="3"/>
      <c r="L4486" s="8"/>
      <c r="M4486" s="5"/>
      <c r="N4486" s="13"/>
      <c r="O4486" s="5"/>
      <c r="P4486" s="8"/>
      <c r="Q4486" s="9"/>
      <c r="R4486" s="9" t="str">
        <f>IFERROR(VLOOKUP(Tabla2[[#This Row],[CONTRATISTA PRNCIPAL]],Hoja1!$L$5:$M$9,2,FALSE),"CJV")</f>
        <v>CJV</v>
      </c>
      <c r="S4486" s="9" t="str">
        <f>IF(Tabla2[[#This Row],[EMPRESA]]=Tabla2[[#This Row],[CONTRATISTA PRNCIPAL]],"Principal","Secundaria")</f>
        <v>Principal</v>
      </c>
      <c r="T4486" s="10">
        <f>IFERROR(1/COUNTIF(Tabla2[CONTRATISTA PRNCIPAL],Tabla2[[#This Row],[CONTRATISTA PRNCIPAL]]),0)</f>
        <v>0</v>
      </c>
      <c r="U4486" s="33" t="str">
        <f ca="1">IF(((TODAY()-Tabla2[[#This Row],[FECHA NACIMIENTO]])/365)&lt;18,"Corregir", IF(((TODAY()-Tabla2[[#This Row],[FECHA NACIMIENTO]])/365)&gt;80, "Corregir",ROUNDDOWN(((TODAY()-Tabla2[[#This Row],[FECHA NACIMIENTO]])/365),0)))</f>
        <v>Corregir</v>
      </c>
      <c r="V448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86" s="34" t="str">
        <f ca="1">+IF(Tabla2[[#This Row],[Edad]]="Corregir","Corregir","Ok")</f>
        <v>Corregir</v>
      </c>
      <c r="X4486" s="10" t="str">
        <f>+IFERROR(VLOOKUP(Tabla2[[#This Row],[DISTRITO SEGÚN DNI]],Hoja1!$A$2:$B$55,2,FALSE),"No")</f>
        <v>No</v>
      </c>
      <c r="Y4486" s="10" t="str">
        <f>IF(OR(LOWER(Tabla2[[#This Row],[GENERO]])="masculino", LOWER(Tabla2[[#This Row],[GENERO]])="femenino"),"OK","Corregir")</f>
        <v>Corregir</v>
      </c>
      <c r="Z4486" s="10" t="str">
        <f>+IF(Tabla2[[#This Row],[Nro. DNI / CE]]="","Corregir",IF(LEN(Tabla2[[#This Row],[Nro. DNI / CE]])&gt;=8,"OK","Corregir"))</f>
        <v>Corregir</v>
      </c>
      <c r="AA4486" s="10">
        <f>COUNTIF(Tabla2[APELLIDOS Y NOMBRES],Tabla2[[#This Row],[APELLIDOS Y NOMBRES]])</f>
        <v>0</v>
      </c>
      <c r="AB4486" t="str">
        <f ca="1">+IFERROR(IF(Tabla2[[#This Row],[FECHA CESE/BAJA]]="","No Aplica",IF(AND(MONTH(Tabla2[[#This Row],[FECHA CESE/BAJA]])=MONTH(TODAY()-30),YEAR(Tabla2[[#This Row],[FECHA CESE/BAJA]])=YEAR(TODAY())),MONTH(TODAY()-30)&amp;"-"&amp;YEAR(TODAY()),"Borrar")),"No aplica")</f>
        <v>No Aplica</v>
      </c>
      <c r="AC4486" t="str">
        <f ca="1">+IFERROR(IF(Tabla2[[#This Row],[FECHA INICIO DE LABORES EN OBRA]]="","No Aplica",IF(AND(MONTH(Tabla2[[#This Row],[FECHA INICIO DE LABORES EN OBRA]])=MONTH(TODAY()-30),YEAR(Tabla2[[#This Row],[FECHA INICIO DE LABORES EN OBRA]])=YEAR(TODAY())),MONTH(TODAY()-30)&amp;"-"&amp;YEAR(TODAY()),"No Aplica")),"No Aplica")</f>
        <v>No Aplica</v>
      </c>
    </row>
    <row r="4487" spans="1:29" x14ac:dyDescent="0.25">
      <c r="A4487" s="2"/>
      <c r="B4487" s="3"/>
      <c r="C4487" s="3"/>
      <c r="D4487" s="3"/>
      <c r="E4487" s="3"/>
      <c r="F4487" s="36"/>
      <c r="G4487" s="3"/>
      <c r="H4487" s="3"/>
      <c r="I4487" s="3"/>
      <c r="J4487" s="3"/>
      <c r="K4487" s="3"/>
      <c r="L4487" s="8"/>
      <c r="M4487" s="5"/>
      <c r="N4487" s="13"/>
      <c r="O4487" s="5"/>
      <c r="P4487" s="8"/>
      <c r="Q4487" s="9"/>
      <c r="R4487" s="9" t="str">
        <f>IFERROR(VLOOKUP(Tabla2[[#This Row],[CONTRATISTA PRNCIPAL]],Hoja1!$L$5:$M$9,2,FALSE),"CJV")</f>
        <v>CJV</v>
      </c>
      <c r="S4487" s="9" t="str">
        <f>IF(Tabla2[[#This Row],[EMPRESA]]=Tabla2[[#This Row],[CONTRATISTA PRNCIPAL]],"Principal","Secundaria")</f>
        <v>Principal</v>
      </c>
      <c r="T4487" s="10">
        <f>IFERROR(1/COUNTIF(Tabla2[CONTRATISTA PRNCIPAL],Tabla2[[#This Row],[CONTRATISTA PRNCIPAL]]),0)</f>
        <v>0</v>
      </c>
      <c r="U4487" s="33" t="str">
        <f ca="1">IF(((TODAY()-Tabla2[[#This Row],[FECHA NACIMIENTO]])/365)&lt;18,"Corregir", IF(((TODAY()-Tabla2[[#This Row],[FECHA NACIMIENTO]])/365)&gt;80, "Corregir",ROUNDDOWN(((TODAY()-Tabla2[[#This Row],[FECHA NACIMIENTO]])/365),0)))</f>
        <v>Corregir</v>
      </c>
      <c r="V448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87" s="34" t="str">
        <f ca="1">+IF(Tabla2[[#This Row],[Edad]]="Corregir","Corregir","Ok")</f>
        <v>Corregir</v>
      </c>
      <c r="X4487" s="10" t="str">
        <f>+IFERROR(VLOOKUP(Tabla2[[#This Row],[DISTRITO SEGÚN DNI]],Hoja1!$A$2:$B$55,2,FALSE),"No")</f>
        <v>No</v>
      </c>
      <c r="Y4487" s="10" t="str">
        <f>IF(OR(LOWER(Tabla2[[#This Row],[GENERO]])="masculino", LOWER(Tabla2[[#This Row],[GENERO]])="femenino"),"OK","Corregir")</f>
        <v>Corregir</v>
      </c>
      <c r="Z4487" s="10" t="str">
        <f>+IF(Tabla2[[#This Row],[Nro. DNI / CE]]="","Corregir",IF(LEN(Tabla2[[#This Row],[Nro. DNI / CE]])&gt;=8,"OK","Corregir"))</f>
        <v>Corregir</v>
      </c>
      <c r="AA4487" s="10">
        <f>COUNTIF(Tabla2[APELLIDOS Y NOMBRES],Tabla2[[#This Row],[APELLIDOS Y NOMBRES]])</f>
        <v>0</v>
      </c>
      <c r="AB4487" t="str">
        <f ca="1">+IFERROR(IF(Tabla2[[#This Row],[FECHA CESE/BAJA]]="","No Aplica",IF(AND(MONTH(Tabla2[[#This Row],[FECHA CESE/BAJA]])=MONTH(TODAY()-30),YEAR(Tabla2[[#This Row],[FECHA CESE/BAJA]])=YEAR(TODAY())),MONTH(TODAY()-30)&amp;"-"&amp;YEAR(TODAY()),"Borrar")),"No aplica")</f>
        <v>No Aplica</v>
      </c>
      <c r="AC4487" t="str">
        <f ca="1">+IFERROR(IF(Tabla2[[#This Row],[FECHA INICIO DE LABORES EN OBRA]]="","No Aplica",IF(AND(MONTH(Tabla2[[#This Row],[FECHA INICIO DE LABORES EN OBRA]])=MONTH(TODAY()-30),YEAR(Tabla2[[#This Row],[FECHA INICIO DE LABORES EN OBRA]])=YEAR(TODAY())),MONTH(TODAY()-30)&amp;"-"&amp;YEAR(TODAY()),"No Aplica")),"No Aplica")</f>
        <v>No Aplica</v>
      </c>
    </row>
    <row r="4488" spans="1:29" x14ac:dyDescent="0.25">
      <c r="A4488" s="2"/>
      <c r="B4488" s="3"/>
      <c r="C4488" s="3"/>
      <c r="D4488" s="3"/>
      <c r="E4488" s="3"/>
      <c r="F4488" s="36"/>
      <c r="G4488" s="3"/>
      <c r="H4488" s="3"/>
      <c r="I4488" s="3"/>
      <c r="J4488" s="3"/>
      <c r="K4488" s="3"/>
      <c r="L4488" s="8"/>
      <c r="M4488" s="5"/>
      <c r="N4488" s="13"/>
      <c r="O4488" s="5"/>
      <c r="P4488" s="8"/>
      <c r="Q4488" s="9"/>
      <c r="R4488" s="9" t="str">
        <f>IFERROR(VLOOKUP(Tabla2[[#This Row],[CONTRATISTA PRNCIPAL]],Hoja1!$L$5:$M$9,2,FALSE),"CJV")</f>
        <v>CJV</v>
      </c>
      <c r="S4488" s="9" t="str">
        <f>IF(Tabla2[[#This Row],[EMPRESA]]=Tabla2[[#This Row],[CONTRATISTA PRNCIPAL]],"Principal","Secundaria")</f>
        <v>Principal</v>
      </c>
      <c r="T4488" s="10">
        <f>IFERROR(1/COUNTIF(Tabla2[CONTRATISTA PRNCIPAL],Tabla2[[#This Row],[CONTRATISTA PRNCIPAL]]),0)</f>
        <v>0</v>
      </c>
      <c r="U4488" s="33" t="str">
        <f ca="1">IF(((TODAY()-Tabla2[[#This Row],[FECHA NACIMIENTO]])/365)&lt;18,"Corregir", IF(((TODAY()-Tabla2[[#This Row],[FECHA NACIMIENTO]])/365)&gt;80, "Corregir",ROUNDDOWN(((TODAY()-Tabla2[[#This Row],[FECHA NACIMIENTO]])/365),0)))</f>
        <v>Corregir</v>
      </c>
      <c r="V448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88" s="34" t="str">
        <f ca="1">+IF(Tabla2[[#This Row],[Edad]]="Corregir","Corregir","Ok")</f>
        <v>Corregir</v>
      </c>
      <c r="X4488" s="10" t="str">
        <f>+IFERROR(VLOOKUP(Tabla2[[#This Row],[DISTRITO SEGÚN DNI]],Hoja1!$A$2:$B$55,2,FALSE),"No")</f>
        <v>No</v>
      </c>
      <c r="Y4488" s="10" t="str">
        <f>IF(OR(LOWER(Tabla2[[#This Row],[GENERO]])="masculino", LOWER(Tabla2[[#This Row],[GENERO]])="femenino"),"OK","Corregir")</f>
        <v>Corregir</v>
      </c>
      <c r="Z4488" s="10" t="str">
        <f>+IF(Tabla2[[#This Row],[Nro. DNI / CE]]="","Corregir",IF(LEN(Tabla2[[#This Row],[Nro. DNI / CE]])&gt;=8,"OK","Corregir"))</f>
        <v>Corregir</v>
      </c>
      <c r="AA4488" s="10">
        <f>COUNTIF(Tabla2[APELLIDOS Y NOMBRES],Tabla2[[#This Row],[APELLIDOS Y NOMBRES]])</f>
        <v>0</v>
      </c>
      <c r="AB4488" t="str">
        <f ca="1">+IFERROR(IF(Tabla2[[#This Row],[FECHA CESE/BAJA]]="","No Aplica",IF(AND(MONTH(Tabla2[[#This Row],[FECHA CESE/BAJA]])=MONTH(TODAY()-30),YEAR(Tabla2[[#This Row],[FECHA CESE/BAJA]])=YEAR(TODAY())),MONTH(TODAY()-30)&amp;"-"&amp;YEAR(TODAY()),"Borrar")),"No aplica")</f>
        <v>No Aplica</v>
      </c>
      <c r="AC4488" t="str">
        <f ca="1">+IFERROR(IF(Tabla2[[#This Row],[FECHA INICIO DE LABORES EN OBRA]]="","No Aplica",IF(AND(MONTH(Tabla2[[#This Row],[FECHA INICIO DE LABORES EN OBRA]])=MONTH(TODAY()-30),YEAR(Tabla2[[#This Row],[FECHA INICIO DE LABORES EN OBRA]])=YEAR(TODAY())),MONTH(TODAY()-30)&amp;"-"&amp;YEAR(TODAY()),"No Aplica")),"No Aplica")</f>
        <v>No Aplica</v>
      </c>
    </row>
    <row r="4489" spans="1:29" x14ac:dyDescent="0.25">
      <c r="A4489" s="2"/>
      <c r="B4489" s="3"/>
      <c r="C4489" s="3"/>
      <c r="D4489" s="3"/>
      <c r="E4489" s="3"/>
      <c r="F4489" s="36"/>
      <c r="G4489" s="3"/>
      <c r="H4489" s="3"/>
      <c r="I4489" s="3"/>
      <c r="J4489" s="3"/>
      <c r="K4489" s="3"/>
      <c r="L4489" s="8"/>
      <c r="M4489" s="5"/>
      <c r="N4489" s="13"/>
      <c r="O4489" s="5"/>
      <c r="P4489" s="8"/>
      <c r="Q4489" s="9"/>
      <c r="R4489" s="9" t="str">
        <f>IFERROR(VLOOKUP(Tabla2[[#This Row],[CONTRATISTA PRNCIPAL]],Hoja1!$L$5:$M$9,2,FALSE),"CJV")</f>
        <v>CJV</v>
      </c>
      <c r="S4489" s="9" t="str">
        <f>IF(Tabla2[[#This Row],[EMPRESA]]=Tabla2[[#This Row],[CONTRATISTA PRNCIPAL]],"Principal","Secundaria")</f>
        <v>Principal</v>
      </c>
      <c r="T4489" s="10">
        <f>IFERROR(1/COUNTIF(Tabla2[CONTRATISTA PRNCIPAL],Tabla2[[#This Row],[CONTRATISTA PRNCIPAL]]),0)</f>
        <v>0</v>
      </c>
      <c r="U4489" s="33" t="str">
        <f ca="1">IF(((TODAY()-Tabla2[[#This Row],[FECHA NACIMIENTO]])/365)&lt;18,"Corregir", IF(((TODAY()-Tabla2[[#This Row],[FECHA NACIMIENTO]])/365)&gt;80, "Corregir",ROUNDDOWN(((TODAY()-Tabla2[[#This Row],[FECHA NACIMIENTO]])/365),0)))</f>
        <v>Corregir</v>
      </c>
      <c r="V448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89" s="34" t="str">
        <f ca="1">+IF(Tabla2[[#This Row],[Edad]]="Corregir","Corregir","Ok")</f>
        <v>Corregir</v>
      </c>
      <c r="X4489" s="10" t="str">
        <f>+IFERROR(VLOOKUP(Tabla2[[#This Row],[DISTRITO SEGÚN DNI]],Hoja1!$A$2:$B$55,2,FALSE),"No")</f>
        <v>No</v>
      </c>
      <c r="Y4489" s="10" t="str">
        <f>IF(OR(LOWER(Tabla2[[#This Row],[GENERO]])="masculino", LOWER(Tabla2[[#This Row],[GENERO]])="femenino"),"OK","Corregir")</f>
        <v>Corregir</v>
      </c>
      <c r="Z4489" s="10" t="str">
        <f>+IF(Tabla2[[#This Row],[Nro. DNI / CE]]="","Corregir",IF(LEN(Tabla2[[#This Row],[Nro. DNI / CE]])&gt;=8,"OK","Corregir"))</f>
        <v>Corregir</v>
      </c>
      <c r="AA4489" s="10">
        <f>COUNTIF(Tabla2[APELLIDOS Y NOMBRES],Tabla2[[#This Row],[APELLIDOS Y NOMBRES]])</f>
        <v>0</v>
      </c>
      <c r="AB4489" t="str">
        <f ca="1">+IFERROR(IF(Tabla2[[#This Row],[FECHA CESE/BAJA]]="","No Aplica",IF(AND(MONTH(Tabla2[[#This Row],[FECHA CESE/BAJA]])=MONTH(TODAY()-30),YEAR(Tabla2[[#This Row],[FECHA CESE/BAJA]])=YEAR(TODAY())),MONTH(TODAY()-30)&amp;"-"&amp;YEAR(TODAY()),"Borrar")),"No aplica")</f>
        <v>No Aplica</v>
      </c>
      <c r="AC4489" t="str">
        <f ca="1">+IFERROR(IF(Tabla2[[#This Row],[FECHA INICIO DE LABORES EN OBRA]]="","No Aplica",IF(AND(MONTH(Tabla2[[#This Row],[FECHA INICIO DE LABORES EN OBRA]])=MONTH(TODAY()-30),YEAR(Tabla2[[#This Row],[FECHA INICIO DE LABORES EN OBRA]])=YEAR(TODAY())),MONTH(TODAY()-30)&amp;"-"&amp;YEAR(TODAY()),"No Aplica")),"No Aplica")</f>
        <v>No Aplica</v>
      </c>
    </row>
    <row r="4490" spans="1:29" x14ac:dyDescent="0.25">
      <c r="A4490" s="2"/>
      <c r="B4490" s="3"/>
      <c r="C4490" s="3"/>
      <c r="D4490" s="3"/>
      <c r="E4490" s="3"/>
      <c r="F4490" s="36"/>
      <c r="G4490" s="3"/>
      <c r="H4490" s="3"/>
      <c r="I4490" s="3"/>
      <c r="J4490" s="3"/>
      <c r="K4490" s="3"/>
      <c r="L4490" s="8"/>
      <c r="M4490" s="5"/>
      <c r="N4490" s="13"/>
      <c r="O4490" s="5"/>
      <c r="P4490" s="8"/>
      <c r="Q4490" s="9"/>
      <c r="R4490" s="9" t="str">
        <f>IFERROR(VLOOKUP(Tabla2[[#This Row],[CONTRATISTA PRNCIPAL]],Hoja1!$L$5:$M$9,2,FALSE),"CJV")</f>
        <v>CJV</v>
      </c>
      <c r="S4490" s="9" t="str">
        <f>IF(Tabla2[[#This Row],[EMPRESA]]=Tabla2[[#This Row],[CONTRATISTA PRNCIPAL]],"Principal","Secundaria")</f>
        <v>Principal</v>
      </c>
      <c r="T4490" s="10">
        <f>IFERROR(1/COUNTIF(Tabla2[CONTRATISTA PRNCIPAL],Tabla2[[#This Row],[CONTRATISTA PRNCIPAL]]),0)</f>
        <v>0</v>
      </c>
      <c r="U4490" s="33" t="str">
        <f ca="1">IF(((TODAY()-Tabla2[[#This Row],[FECHA NACIMIENTO]])/365)&lt;18,"Corregir", IF(((TODAY()-Tabla2[[#This Row],[FECHA NACIMIENTO]])/365)&gt;80, "Corregir",ROUNDDOWN(((TODAY()-Tabla2[[#This Row],[FECHA NACIMIENTO]])/365),0)))</f>
        <v>Corregir</v>
      </c>
      <c r="V449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90" s="34" t="str">
        <f ca="1">+IF(Tabla2[[#This Row],[Edad]]="Corregir","Corregir","Ok")</f>
        <v>Corregir</v>
      </c>
      <c r="X4490" s="10" t="str">
        <f>+IFERROR(VLOOKUP(Tabla2[[#This Row],[DISTRITO SEGÚN DNI]],Hoja1!$A$2:$B$55,2,FALSE),"No")</f>
        <v>No</v>
      </c>
      <c r="Y4490" s="10" t="str">
        <f>IF(OR(LOWER(Tabla2[[#This Row],[GENERO]])="masculino", LOWER(Tabla2[[#This Row],[GENERO]])="femenino"),"OK","Corregir")</f>
        <v>Corregir</v>
      </c>
      <c r="Z4490" s="10" t="str">
        <f>+IF(Tabla2[[#This Row],[Nro. DNI / CE]]="","Corregir",IF(LEN(Tabla2[[#This Row],[Nro. DNI / CE]])&gt;=8,"OK","Corregir"))</f>
        <v>Corregir</v>
      </c>
      <c r="AA4490" s="10">
        <f>COUNTIF(Tabla2[APELLIDOS Y NOMBRES],Tabla2[[#This Row],[APELLIDOS Y NOMBRES]])</f>
        <v>0</v>
      </c>
      <c r="AB4490" t="str">
        <f ca="1">+IFERROR(IF(Tabla2[[#This Row],[FECHA CESE/BAJA]]="","No Aplica",IF(AND(MONTH(Tabla2[[#This Row],[FECHA CESE/BAJA]])=MONTH(TODAY()-30),YEAR(Tabla2[[#This Row],[FECHA CESE/BAJA]])=YEAR(TODAY())),MONTH(TODAY()-30)&amp;"-"&amp;YEAR(TODAY()),"Borrar")),"No aplica")</f>
        <v>No Aplica</v>
      </c>
      <c r="AC4490" t="str">
        <f ca="1">+IFERROR(IF(Tabla2[[#This Row],[FECHA INICIO DE LABORES EN OBRA]]="","No Aplica",IF(AND(MONTH(Tabla2[[#This Row],[FECHA INICIO DE LABORES EN OBRA]])=MONTH(TODAY()-30),YEAR(Tabla2[[#This Row],[FECHA INICIO DE LABORES EN OBRA]])=YEAR(TODAY())),MONTH(TODAY()-30)&amp;"-"&amp;YEAR(TODAY()),"No Aplica")),"No Aplica")</f>
        <v>No Aplica</v>
      </c>
    </row>
    <row r="4491" spans="1:29" x14ac:dyDescent="0.25">
      <c r="A4491" s="2"/>
      <c r="B4491" s="3"/>
      <c r="C4491" s="3"/>
      <c r="D4491" s="3"/>
      <c r="E4491" s="3"/>
      <c r="F4491" s="36"/>
      <c r="G4491" s="3"/>
      <c r="H4491" s="3"/>
      <c r="I4491" s="3"/>
      <c r="J4491" s="3"/>
      <c r="K4491" s="3"/>
      <c r="L4491" s="8"/>
      <c r="M4491" s="5"/>
      <c r="N4491" s="13"/>
      <c r="O4491" s="5"/>
      <c r="P4491" s="8"/>
      <c r="Q4491" s="9"/>
      <c r="R4491" s="9" t="str">
        <f>IFERROR(VLOOKUP(Tabla2[[#This Row],[CONTRATISTA PRNCIPAL]],Hoja1!$L$5:$M$9,2,FALSE),"CJV")</f>
        <v>CJV</v>
      </c>
      <c r="S4491" s="9" t="str">
        <f>IF(Tabla2[[#This Row],[EMPRESA]]=Tabla2[[#This Row],[CONTRATISTA PRNCIPAL]],"Principal","Secundaria")</f>
        <v>Principal</v>
      </c>
      <c r="T4491" s="10">
        <f>IFERROR(1/COUNTIF(Tabla2[CONTRATISTA PRNCIPAL],Tabla2[[#This Row],[CONTRATISTA PRNCIPAL]]),0)</f>
        <v>0</v>
      </c>
      <c r="U4491" s="33" t="str">
        <f ca="1">IF(((TODAY()-Tabla2[[#This Row],[FECHA NACIMIENTO]])/365)&lt;18,"Corregir", IF(((TODAY()-Tabla2[[#This Row],[FECHA NACIMIENTO]])/365)&gt;80, "Corregir",ROUNDDOWN(((TODAY()-Tabla2[[#This Row],[FECHA NACIMIENTO]])/365),0)))</f>
        <v>Corregir</v>
      </c>
      <c r="V449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91" s="34" t="str">
        <f ca="1">+IF(Tabla2[[#This Row],[Edad]]="Corregir","Corregir","Ok")</f>
        <v>Corregir</v>
      </c>
      <c r="X4491" s="10" t="str">
        <f>+IFERROR(VLOOKUP(Tabla2[[#This Row],[DISTRITO SEGÚN DNI]],Hoja1!$A$2:$B$55,2,FALSE),"No")</f>
        <v>No</v>
      </c>
      <c r="Y4491" s="10" t="str">
        <f>IF(OR(LOWER(Tabla2[[#This Row],[GENERO]])="masculino", LOWER(Tabla2[[#This Row],[GENERO]])="femenino"),"OK","Corregir")</f>
        <v>Corregir</v>
      </c>
      <c r="Z4491" s="10" t="str">
        <f>+IF(Tabla2[[#This Row],[Nro. DNI / CE]]="","Corregir",IF(LEN(Tabla2[[#This Row],[Nro. DNI / CE]])&gt;=8,"OK","Corregir"))</f>
        <v>Corregir</v>
      </c>
      <c r="AA4491" s="10">
        <f>COUNTIF(Tabla2[APELLIDOS Y NOMBRES],Tabla2[[#This Row],[APELLIDOS Y NOMBRES]])</f>
        <v>0</v>
      </c>
      <c r="AB4491" t="str">
        <f ca="1">+IFERROR(IF(Tabla2[[#This Row],[FECHA CESE/BAJA]]="","No Aplica",IF(AND(MONTH(Tabla2[[#This Row],[FECHA CESE/BAJA]])=MONTH(TODAY()-30),YEAR(Tabla2[[#This Row],[FECHA CESE/BAJA]])=YEAR(TODAY())),MONTH(TODAY()-30)&amp;"-"&amp;YEAR(TODAY()),"Borrar")),"No aplica")</f>
        <v>No Aplica</v>
      </c>
      <c r="AC4491" t="str">
        <f ca="1">+IFERROR(IF(Tabla2[[#This Row],[FECHA INICIO DE LABORES EN OBRA]]="","No Aplica",IF(AND(MONTH(Tabla2[[#This Row],[FECHA INICIO DE LABORES EN OBRA]])=MONTH(TODAY()-30),YEAR(Tabla2[[#This Row],[FECHA INICIO DE LABORES EN OBRA]])=YEAR(TODAY())),MONTH(TODAY()-30)&amp;"-"&amp;YEAR(TODAY()),"No Aplica")),"No Aplica")</f>
        <v>No Aplica</v>
      </c>
    </row>
    <row r="4492" spans="1:29" x14ac:dyDescent="0.25">
      <c r="A4492" s="2"/>
      <c r="B4492" s="3"/>
      <c r="C4492" s="3"/>
      <c r="D4492" s="3"/>
      <c r="E4492" s="3"/>
      <c r="F4492" s="36"/>
      <c r="G4492" s="3"/>
      <c r="H4492" s="3"/>
      <c r="I4492" s="3"/>
      <c r="J4492" s="3"/>
      <c r="K4492" s="3"/>
      <c r="L4492" s="8"/>
      <c r="M4492" s="5"/>
      <c r="N4492" s="13"/>
      <c r="O4492" s="5"/>
      <c r="P4492" s="8"/>
      <c r="Q4492" s="9"/>
      <c r="R4492" s="9" t="str">
        <f>IFERROR(VLOOKUP(Tabla2[[#This Row],[CONTRATISTA PRNCIPAL]],Hoja1!$L$5:$M$9,2,FALSE),"CJV")</f>
        <v>CJV</v>
      </c>
      <c r="S4492" s="9" t="str">
        <f>IF(Tabla2[[#This Row],[EMPRESA]]=Tabla2[[#This Row],[CONTRATISTA PRNCIPAL]],"Principal","Secundaria")</f>
        <v>Principal</v>
      </c>
      <c r="T4492" s="10">
        <f>IFERROR(1/COUNTIF(Tabla2[CONTRATISTA PRNCIPAL],Tabla2[[#This Row],[CONTRATISTA PRNCIPAL]]),0)</f>
        <v>0</v>
      </c>
      <c r="U4492" s="33" t="str">
        <f ca="1">IF(((TODAY()-Tabla2[[#This Row],[FECHA NACIMIENTO]])/365)&lt;18,"Corregir", IF(((TODAY()-Tabla2[[#This Row],[FECHA NACIMIENTO]])/365)&gt;80, "Corregir",ROUNDDOWN(((TODAY()-Tabla2[[#This Row],[FECHA NACIMIENTO]])/365),0)))</f>
        <v>Corregir</v>
      </c>
      <c r="V449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92" s="34" t="str">
        <f ca="1">+IF(Tabla2[[#This Row],[Edad]]="Corregir","Corregir","Ok")</f>
        <v>Corregir</v>
      </c>
      <c r="X4492" s="10" t="str">
        <f>+IFERROR(VLOOKUP(Tabla2[[#This Row],[DISTRITO SEGÚN DNI]],Hoja1!$A$2:$B$55,2,FALSE),"No")</f>
        <v>No</v>
      </c>
      <c r="Y4492" s="10" t="str">
        <f>IF(OR(LOWER(Tabla2[[#This Row],[GENERO]])="masculino", LOWER(Tabla2[[#This Row],[GENERO]])="femenino"),"OK","Corregir")</f>
        <v>Corregir</v>
      </c>
      <c r="Z4492" s="10" t="str">
        <f>+IF(Tabla2[[#This Row],[Nro. DNI / CE]]="","Corregir",IF(LEN(Tabla2[[#This Row],[Nro. DNI / CE]])&gt;=8,"OK","Corregir"))</f>
        <v>Corregir</v>
      </c>
      <c r="AA4492" s="10">
        <f>COUNTIF(Tabla2[APELLIDOS Y NOMBRES],Tabla2[[#This Row],[APELLIDOS Y NOMBRES]])</f>
        <v>0</v>
      </c>
      <c r="AB4492" t="str">
        <f ca="1">+IFERROR(IF(Tabla2[[#This Row],[FECHA CESE/BAJA]]="","No Aplica",IF(AND(MONTH(Tabla2[[#This Row],[FECHA CESE/BAJA]])=MONTH(TODAY()-30),YEAR(Tabla2[[#This Row],[FECHA CESE/BAJA]])=YEAR(TODAY())),MONTH(TODAY()-30)&amp;"-"&amp;YEAR(TODAY()),"Borrar")),"No aplica")</f>
        <v>No Aplica</v>
      </c>
      <c r="AC4492" t="str">
        <f ca="1">+IFERROR(IF(Tabla2[[#This Row],[FECHA INICIO DE LABORES EN OBRA]]="","No Aplica",IF(AND(MONTH(Tabla2[[#This Row],[FECHA INICIO DE LABORES EN OBRA]])=MONTH(TODAY()-30),YEAR(Tabla2[[#This Row],[FECHA INICIO DE LABORES EN OBRA]])=YEAR(TODAY())),MONTH(TODAY()-30)&amp;"-"&amp;YEAR(TODAY()),"No Aplica")),"No Aplica")</f>
        <v>No Aplica</v>
      </c>
    </row>
    <row r="4493" spans="1:29" x14ac:dyDescent="0.25">
      <c r="A4493" s="2"/>
      <c r="B4493" s="3"/>
      <c r="C4493" s="3"/>
      <c r="D4493" s="3"/>
      <c r="E4493" s="3"/>
      <c r="F4493" s="36"/>
      <c r="G4493" s="3"/>
      <c r="H4493" s="3"/>
      <c r="I4493" s="3"/>
      <c r="J4493" s="3"/>
      <c r="K4493" s="3"/>
      <c r="L4493" s="8"/>
      <c r="M4493" s="5"/>
      <c r="N4493" s="13"/>
      <c r="O4493" s="5"/>
      <c r="P4493" s="8"/>
      <c r="Q4493" s="9"/>
      <c r="R4493" s="9" t="str">
        <f>IFERROR(VLOOKUP(Tabla2[[#This Row],[CONTRATISTA PRNCIPAL]],Hoja1!$L$5:$M$9,2,FALSE),"CJV")</f>
        <v>CJV</v>
      </c>
      <c r="S4493" s="9" t="str">
        <f>IF(Tabla2[[#This Row],[EMPRESA]]=Tabla2[[#This Row],[CONTRATISTA PRNCIPAL]],"Principal","Secundaria")</f>
        <v>Principal</v>
      </c>
      <c r="T4493" s="10">
        <f>IFERROR(1/COUNTIF(Tabla2[CONTRATISTA PRNCIPAL],Tabla2[[#This Row],[CONTRATISTA PRNCIPAL]]),0)</f>
        <v>0</v>
      </c>
      <c r="U4493" s="33" t="str">
        <f ca="1">IF(((TODAY()-Tabla2[[#This Row],[FECHA NACIMIENTO]])/365)&lt;18,"Corregir", IF(((TODAY()-Tabla2[[#This Row],[FECHA NACIMIENTO]])/365)&gt;80, "Corregir",ROUNDDOWN(((TODAY()-Tabla2[[#This Row],[FECHA NACIMIENTO]])/365),0)))</f>
        <v>Corregir</v>
      </c>
      <c r="V449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93" s="34" t="str">
        <f ca="1">+IF(Tabla2[[#This Row],[Edad]]="Corregir","Corregir","Ok")</f>
        <v>Corregir</v>
      </c>
      <c r="X4493" s="10" t="str">
        <f>+IFERROR(VLOOKUP(Tabla2[[#This Row],[DISTRITO SEGÚN DNI]],Hoja1!$A$2:$B$55,2,FALSE),"No")</f>
        <v>No</v>
      </c>
      <c r="Y4493" s="10" t="str">
        <f>IF(OR(LOWER(Tabla2[[#This Row],[GENERO]])="masculino", LOWER(Tabla2[[#This Row],[GENERO]])="femenino"),"OK","Corregir")</f>
        <v>Corregir</v>
      </c>
      <c r="Z4493" s="10" t="str">
        <f>+IF(Tabla2[[#This Row],[Nro. DNI / CE]]="","Corregir",IF(LEN(Tabla2[[#This Row],[Nro. DNI / CE]])&gt;=8,"OK","Corregir"))</f>
        <v>Corregir</v>
      </c>
      <c r="AA4493" s="10">
        <f>COUNTIF(Tabla2[APELLIDOS Y NOMBRES],Tabla2[[#This Row],[APELLIDOS Y NOMBRES]])</f>
        <v>0</v>
      </c>
      <c r="AB4493" t="str">
        <f ca="1">+IFERROR(IF(Tabla2[[#This Row],[FECHA CESE/BAJA]]="","No Aplica",IF(AND(MONTH(Tabla2[[#This Row],[FECHA CESE/BAJA]])=MONTH(TODAY()-30),YEAR(Tabla2[[#This Row],[FECHA CESE/BAJA]])=YEAR(TODAY())),MONTH(TODAY()-30)&amp;"-"&amp;YEAR(TODAY()),"Borrar")),"No aplica")</f>
        <v>No Aplica</v>
      </c>
      <c r="AC4493" t="str">
        <f ca="1">+IFERROR(IF(Tabla2[[#This Row],[FECHA INICIO DE LABORES EN OBRA]]="","No Aplica",IF(AND(MONTH(Tabla2[[#This Row],[FECHA INICIO DE LABORES EN OBRA]])=MONTH(TODAY()-30),YEAR(Tabla2[[#This Row],[FECHA INICIO DE LABORES EN OBRA]])=YEAR(TODAY())),MONTH(TODAY()-30)&amp;"-"&amp;YEAR(TODAY()),"No Aplica")),"No Aplica")</f>
        <v>No Aplica</v>
      </c>
    </row>
    <row r="4494" spans="1:29" x14ac:dyDescent="0.25">
      <c r="A4494" s="2"/>
      <c r="B4494" s="3"/>
      <c r="C4494" s="3"/>
      <c r="D4494" s="3"/>
      <c r="E4494" s="3"/>
      <c r="F4494" s="36"/>
      <c r="G4494" s="3"/>
      <c r="H4494" s="3"/>
      <c r="I4494" s="3"/>
      <c r="J4494" s="3"/>
      <c r="K4494" s="3"/>
      <c r="L4494" s="8"/>
      <c r="M4494" s="5"/>
      <c r="N4494" s="13"/>
      <c r="O4494" s="5"/>
      <c r="P4494" s="8"/>
      <c r="Q4494" s="9"/>
      <c r="R4494" s="9" t="str">
        <f>IFERROR(VLOOKUP(Tabla2[[#This Row],[CONTRATISTA PRNCIPAL]],Hoja1!$L$5:$M$9,2,FALSE),"CJV")</f>
        <v>CJV</v>
      </c>
      <c r="S4494" s="9" t="str">
        <f>IF(Tabla2[[#This Row],[EMPRESA]]=Tabla2[[#This Row],[CONTRATISTA PRNCIPAL]],"Principal","Secundaria")</f>
        <v>Principal</v>
      </c>
      <c r="T4494" s="10">
        <f>IFERROR(1/COUNTIF(Tabla2[CONTRATISTA PRNCIPAL],Tabla2[[#This Row],[CONTRATISTA PRNCIPAL]]),0)</f>
        <v>0</v>
      </c>
      <c r="U4494" s="33" t="str">
        <f ca="1">IF(((TODAY()-Tabla2[[#This Row],[FECHA NACIMIENTO]])/365)&lt;18,"Corregir", IF(((TODAY()-Tabla2[[#This Row],[FECHA NACIMIENTO]])/365)&gt;80, "Corregir",ROUNDDOWN(((TODAY()-Tabla2[[#This Row],[FECHA NACIMIENTO]])/365),0)))</f>
        <v>Corregir</v>
      </c>
      <c r="V449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94" s="34" t="str">
        <f ca="1">+IF(Tabla2[[#This Row],[Edad]]="Corregir","Corregir","Ok")</f>
        <v>Corregir</v>
      </c>
      <c r="X4494" s="10" t="str">
        <f>+IFERROR(VLOOKUP(Tabla2[[#This Row],[DISTRITO SEGÚN DNI]],Hoja1!$A$2:$B$55,2,FALSE),"No")</f>
        <v>No</v>
      </c>
      <c r="Y4494" s="10" t="str">
        <f>IF(OR(LOWER(Tabla2[[#This Row],[GENERO]])="masculino", LOWER(Tabla2[[#This Row],[GENERO]])="femenino"),"OK","Corregir")</f>
        <v>Corregir</v>
      </c>
      <c r="Z4494" s="10" t="str">
        <f>+IF(Tabla2[[#This Row],[Nro. DNI / CE]]="","Corregir",IF(LEN(Tabla2[[#This Row],[Nro. DNI / CE]])&gt;=8,"OK","Corregir"))</f>
        <v>Corregir</v>
      </c>
      <c r="AA4494" s="10">
        <f>COUNTIF(Tabla2[APELLIDOS Y NOMBRES],Tabla2[[#This Row],[APELLIDOS Y NOMBRES]])</f>
        <v>0</v>
      </c>
      <c r="AB4494" t="str">
        <f ca="1">+IFERROR(IF(Tabla2[[#This Row],[FECHA CESE/BAJA]]="","No Aplica",IF(AND(MONTH(Tabla2[[#This Row],[FECHA CESE/BAJA]])=MONTH(TODAY()-30),YEAR(Tabla2[[#This Row],[FECHA CESE/BAJA]])=YEAR(TODAY())),MONTH(TODAY()-30)&amp;"-"&amp;YEAR(TODAY()),"Borrar")),"No aplica")</f>
        <v>No Aplica</v>
      </c>
      <c r="AC4494" t="str">
        <f ca="1">+IFERROR(IF(Tabla2[[#This Row],[FECHA INICIO DE LABORES EN OBRA]]="","No Aplica",IF(AND(MONTH(Tabla2[[#This Row],[FECHA INICIO DE LABORES EN OBRA]])=MONTH(TODAY()-30),YEAR(Tabla2[[#This Row],[FECHA INICIO DE LABORES EN OBRA]])=YEAR(TODAY())),MONTH(TODAY()-30)&amp;"-"&amp;YEAR(TODAY()),"No Aplica")),"No Aplica")</f>
        <v>No Aplica</v>
      </c>
    </row>
    <row r="4495" spans="1:29" x14ac:dyDescent="0.25">
      <c r="A4495" s="2"/>
      <c r="B4495" s="3"/>
      <c r="C4495" s="3"/>
      <c r="D4495" s="3"/>
      <c r="E4495" s="3"/>
      <c r="F4495" s="36"/>
      <c r="G4495" s="3"/>
      <c r="H4495" s="3"/>
      <c r="I4495" s="3"/>
      <c r="J4495" s="3"/>
      <c r="K4495" s="3"/>
      <c r="L4495" s="8"/>
      <c r="M4495" s="5"/>
      <c r="N4495" s="13"/>
      <c r="O4495" s="5"/>
      <c r="P4495" s="8"/>
      <c r="Q4495" s="9"/>
      <c r="R4495" s="9" t="str">
        <f>IFERROR(VLOOKUP(Tabla2[[#This Row],[CONTRATISTA PRNCIPAL]],Hoja1!$L$5:$M$9,2,FALSE),"CJV")</f>
        <v>CJV</v>
      </c>
      <c r="S4495" s="9" t="str">
        <f>IF(Tabla2[[#This Row],[EMPRESA]]=Tabla2[[#This Row],[CONTRATISTA PRNCIPAL]],"Principal","Secundaria")</f>
        <v>Principal</v>
      </c>
      <c r="T4495" s="10">
        <f>IFERROR(1/COUNTIF(Tabla2[CONTRATISTA PRNCIPAL],Tabla2[[#This Row],[CONTRATISTA PRNCIPAL]]),0)</f>
        <v>0</v>
      </c>
      <c r="U4495" s="33" t="str">
        <f ca="1">IF(((TODAY()-Tabla2[[#This Row],[FECHA NACIMIENTO]])/365)&lt;18,"Corregir", IF(((TODAY()-Tabla2[[#This Row],[FECHA NACIMIENTO]])/365)&gt;80, "Corregir",ROUNDDOWN(((TODAY()-Tabla2[[#This Row],[FECHA NACIMIENTO]])/365),0)))</f>
        <v>Corregir</v>
      </c>
      <c r="V449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95" s="34" t="str">
        <f ca="1">+IF(Tabla2[[#This Row],[Edad]]="Corregir","Corregir","Ok")</f>
        <v>Corregir</v>
      </c>
      <c r="X4495" s="10" t="str">
        <f>+IFERROR(VLOOKUP(Tabla2[[#This Row],[DISTRITO SEGÚN DNI]],Hoja1!$A$2:$B$55,2,FALSE),"No")</f>
        <v>No</v>
      </c>
      <c r="Y4495" s="10" t="str">
        <f>IF(OR(LOWER(Tabla2[[#This Row],[GENERO]])="masculino", LOWER(Tabla2[[#This Row],[GENERO]])="femenino"),"OK","Corregir")</f>
        <v>Corregir</v>
      </c>
      <c r="Z4495" s="10" t="str">
        <f>+IF(Tabla2[[#This Row],[Nro. DNI / CE]]="","Corregir",IF(LEN(Tabla2[[#This Row],[Nro. DNI / CE]])&gt;=8,"OK","Corregir"))</f>
        <v>Corregir</v>
      </c>
      <c r="AA4495" s="10">
        <f>COUNTIF(Tabla2[APELLIDOS Y NOMBRES],Tabla2[[#This Row],[APELLIDOS Y NOMBRES]])</f>
        <v>0</v>
      </c>
      <c r="AB4495" t="str">
        <f ca="1">+IFERROR(IF(Tabla2[[#This Row],[FECHA CESE/BAJA]]="","No Aplica",IF(AND(MONTH(Tabla2[[#This Row],[FECHA CESE/BAJA]])=MONTH(TODAY()-30),YEAR(Tabla2[[#This Row],[FECHA CESE/BAJA]])=YEAR(TODAY())),MONTH(TODAY()-30)&amp;"-"&amp;YEAR(TODAY()),"Borrar")),"No aplica")</f>
        <v>No Aplica</v>
      </c>
      <c r="AC4495" t="str">
        <f ca="1">+IFERROR(IF(Tabla2[[#This Row],[FECHA INICIO DE LABORES EN OBRA]]="","No Aplica",IF(AND(MONTH(Tabla2[[#This Row],[FECHA INICIO DE LABORES EN OBRA]])=MONTH(TODAY()-30),YEAR(Tabla2[[#This Row],[FECHA INICIO DE LABORES EN OBRA]])=YEAR(TODAY())),MONTH(TODAY()-30)&amp;"-"&amp;YEAR(TODAY()),"No Aplica")),"No Aplica")</f>
        <v>No Aplica</v>
      </c>
    </row>
    <row r="4496" spans="1:29" x14ac:dyDescent="0.25">
      <c r="A4496" s="2"/>
      <c r="B4496" s="3"/>
      <c r="C4496" s="3"/>
      <c r="D4496" s="3"/>
      <c r="E4496" s="3"/>
      <c r="F4496" s="36"/>
      <c r="G4496" s="3"/>
      <c r="H4496" s="3"/>
      <c r="I4496" s="3"/>
      <c r="J4496" s="3"/>
      <c r="K4496" s="3"/>
      <c r="L4496" s="8"/>
      <c r="M4496" s="5"/>
      <c r="N4496" s="13"/>
      <c r="O4496" s="5"/>
      <c r="P4496" s="8"/>
      <c r="Q4496" s="9"/>
      <c r="R4496" s="9" t="str">
        <f>IFERROR(VLOOKUP(Tabla2[[#This Row],[CONTRATISTA PRNCIPAL]],Hoja1!$L$5:$M$9,2,FALSE),"CJV")</f>
        <v>CJV</v>
      </c>
      <c r="S4496" s="9" t="str">
        <f>IF(Tabla2[[#This Row],[EMPRESA]]=Tabla2[[#This Row],[CONTRATISTA PRNCIPAL]],"Principal","Secundaria")</f>
        <v>Principal</v>
      </c>
      <c r="T4496" s="10">
        <f>IFERROR(1/COUNTIF(Tabla2[CONTRATISTA PRNCIPAL],Tabla2[[#This Row],[CONTRATISTA PRNCIPAL]]),0)</f>
        <v>0</v>
      </c>
      <c r="U4496" s="33" t="str">
        <f ca="1">IF(((TODAY()-Tabla2[[#This Row],[FECHA NACIMIENTO]])/365)&lt;18,"Corregir", IF(((TODAY()-Tabla2[[#This Row],[FECHA NACIMIENTO]])/365)&gt;80, "Corregir",ROUNDDOWN(((TODAY()-Tabla2[[#This Row],[FECHA NACIMIENTO]])/365),0)))</f>
        <v>Corregir</v>
      </c>
      <c r="V449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96" s="34" t="str">
        <f ca="1">+IF(Tabla2[[#This Row],[Edad]]="Corregir","Corregir","Ok")</f>
        <v>Corregir</v>
      </c>
      <c r="X4496" s="10" t="str">
        <f>+IFERROR(VLOOKUP(Tabla2[[#This Row],[DISTRITO SEGÚN DNI]],Hoja1!$A$2:$B$55,2,FALSE),"No")</f>
        <v>No</v>
      </c>
      <c r="Y4496" s="10" t="str">
        <f>IF(OR(LOWER(Tabla2[[#This Row],[GENERO]])="masculino", LOWER(Tabla2[[#This Row],[GENERO]])="femenino"),"OK","Corregir")</f>
        <v>Corregir</v>
      </c>
      <c r="Z4496" s="10" t="str">
        <f>+IF(Tabla2[[#This Row],[Nro. DNI / CE]]="","Corregir",IF(LEN(Tabla2[[#This Row],[Nro. DNI / CE]])&gt;=8,"OK","Corregir"))</f>
        <v>Corregir</v>
      </c>
      <c r="AA4496" s="10">
        <f>COUNTIF(Tabla2[APELLIDOS Y NOMBRES],Tabla2[[#This Row],[APELLIDOS Y NOMBRES]])</f>
        <v>0</v>
      </c>
      <c r="AB4496" t="str">
        <f ca="1">+IFERROR(IF(Tabla2[[#This Row],[FECHA CESE/BAJA]]="","No Aplica",IF(AND(MONTH(Tabla2[[#This Row],[FECHA CESE/BAJA]])=MONTH(TODAY()-30),YEAR(Tabla2[[#This Row],[FECHA CESE/BAJA]])=YEAR(TODAY())),MONTH(TODAY()-30)&amp;"-"&amp;YEAR(TODAY()),"Borrar")),"No aplica")</f>
        <v>No Aplica</v>
      </c>
      <c r="AC4496" t="str">
        <f ca="1">+IFERROR(IF(Tabla2[[#This Row],[FECHA INICIO DE LABORES EN OBRA]]="","No Aplica",IF(AND(MONTH(Tabla2[[#This Row],[FECHA INICIO DE LABORES EN OBRA]])=MONTH(TODAY()-30),YEAR(Tabla2[[#This Row],[FECHA INICIO DE LABORES EN OBRA]])=YEAR(TODAY())),MONTH(TODAY()-30)&amp;"-"&amp;YEAR(TODAY()),"No Aplica")),"No Aplica")</f>
        <v>No Aplica</v>
      </c>
    </row>
    <row r="4497" spans="1:29" x14ac:dyDescent="0.25">
      <c r="A4497" s="2"/>
      <c r="B4497" s="3"/>
      <c r="C4497" s="3"/>
      <c r="D4497" s="3"/>
      <c r="E4497" s="3"/>
      <c r="F4497" s="36"/>
      <c r="G4497" s="3"/>
      <c r="H4497" s="3"/>
      <c r="I4497" s="3"/>
      <c r="J4497" s="3"/>
      <c r="K4497" s="3"/>
      <c r="L4497" s="8"/>
      <c r="M4497" s="5"/>
      <c r="N4497" s="13"/>
      <c r="O4497" s="5"/>
      <c r="P4497" s="8"/>
      <c r="Q4497" s="9"/>
      <c r="R4497" s="9" t="str">
        <f>IFERROR(VLOOKUP(Tabla2[[#This Row],[CONTRATISTA PRNCIPAL]],Hoja1!$L$5:$M$9,2,FALSE),"CJV")</f>
        <v>CJV</v>
      </c>
      <c r="S4497" s="9" t="str">
        <f>IF(Tabla2[[#This Row],[EMPRESA]]=Tabla2[[#This Row],[CONTRATISTA PRNCIPAL]],"Principal","Secundaria")</f>
        <v>Principal</v>
      </c>
      <c r="T4497" s="10">
        <f>IFERROR(1/COUNTIF(Tabla2[CONTRATISTA PRNCIPAL],Tabla2[[#This Row],[CONTRATISTA PRNCIPAL]]),0)</f>
        <v>0</v>
      </c>
      <c r="U4497" s="33" t="str">
        <f ca="1">IF(((TODAY()-Tabla2[[#This Row],[FECHA NACIMIENTO]])/365)&lt;18,"Corregir", IF(((TODAY()-Tabla2[[#This Row],[FECHA NACIMIENTO]])/365)&gt;80, "Corregir",ROUNDDOWN(((TODAY()-Tabla2[[#This Row],[FECHA NACIMIENTO]])/365),0)))</f>
        <v>Corregir</v>
      </c>
      <c r="V449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97" s="34" t="str">
        <f ca="1">+IF(Tabla2[[#This Row],[Edad]]="Corregir","Corregir","Ok")</f>
        <v>Corregir</v>
      </c>
      <c r="X4497" s="10" t="str">
        <f>+IFERROR(VLOOKUP(Tabla2[[#This Row],[DISTRITO SEGÚN DNI]],Hoja1!$A$2:$B$55,2,FALSE),"No")</f>
        <v>No</v>
      </c>
      <c r="Y4497" s="10" t="str">
        <f>IF(OR(LOWER(Tabla2[[#This Row],[GENERO]])="masculino", LOWER(Tabla2[[#This Row],[GENERO]])="femenino"),"OK","Corregir")</f>
        <v>Corregir</v>
      </c>
      <c r="Z4497" s="10" t="str">
        <f>+IF(Tabla2[[#This Row],[Nro. DNI / CE]]="","Corregir",IF(LEN(Tabla2[[#This Row],[Nro. DNI / CE]])&gt;=8,"OK","Corregir"))</f>
        <v>Corregir</v>
      </c>
      <c r="AA4497" s="10">
        <f>COUNTIF(Tabla2[APELLIDOS Y NOMBRES],Tabla2[[#This Row],[APELLIDOS Y NOMBRES]])</f>
        <v>0</v>
      </c>
      <c r="AB4497" t="str">
        <f ca="1">+IFERROR(IF(Tabla2[[#This Row],[FECHA CESE/BAJA]]="","No Aplica",IF(AND(MONTH(Tabla2[[#This Row],[FECHA CESE/BAJA]])=MONTH(TODAY()-30),YEAR(Tabla2[[#This Row],[FECHA CESE/BAJA]])=YEAR(TODAY())),MONTH(TODAY()-30)&amp;"-"&amp;YEAR(TODAY()),"Borrar")),"No aplica")</f>
        <v>No Aplica</v>
      </c>
      <c r="AC4497" t="str">
        <f ca="1">+IFERROR(IF(Tabla2[[#This Row],[FECHA INICIO DE LABORES EN OBRA]]="","No Aplica",IF(AND(MONTH(Tabla2[[#This Row],[FECHA INICIO DE LABORES EN OBRA]])=MONTH(TODAY()-30),YEAR(Tabla2[[#This Row],[FECHA INICIO DE LABORES EN OBRA]])=YEAR(TODAY())),MONTH(TODAY()-30)&amp;"-"&amp;YEAR(TODAY()),"No Aplica")),"No Aplica")</f>
        <v>No Aplica</v>
      </c>
    </row>
    <row r="4498" spans="1:29" x14ac:dyDescent="0.25">
      <c r="A4498" s="2"/>
      <c r="B4498" s="3"/>
      <c r="C4498" s="3"/>
      <c r="D4498" s="3"/>
      <c r="E4498" s="3"/>
      <c r="F4498" s="36"/>
      <c r="G4498" s="3"/>
      <c r="H4498" s="3"/>
      <c r="I4498" s="3"/>
      <c r="J4498" s="3"/>
      <c r="K4498" s="3"/>
      <c r="L4498" s="8"/>
      <c r="M4498" s="5"/>
      <c r="N4498" s="13"/>
      <c r="O4498" s="5"/>
      <c r="P4498" s="8"/>
      <c r="Q4498" s="9"/>
      <c r="R4498" s="9" t="str">
        <f>IFERROR(VLOOKUP(Tabla2[[#This Row],[CONTRATISTA PRNCIPAL]],Hoja1!$L$5:$M$9,2,FALSE),"CJV")</f>
        <v>CJV</v>
      </c>
      <c r="S4498" s="9" t="str">
        <f>IF(Tabla2[[#This Row],[EMPRESA]]=Tabla2[[#This Row],[CONTRATISTA PRNCIPAL]],"Principal","Secundaria")</f>
        <v>Principal</v>
      </c>
      <c r="T4498" s="10">
        <f>IFERROR(1/COUNTIF(Tabla2[CONTRATISTA PRNCIPAL],Tabla2[[#This Row],[CONTRATISTA PRNCIPAL]]),0)</f>
        <v>0</v>
      </c>
      <c r="U4498" s="33" t="str">
        <f ca="1">IF(((TODAY()-Tabla2[[#This Row],[FECHA NACIMIENTO]])/365)&lt;18,"Corregir", IF(((TODAY()-Tabla2[[#This Row],[FECHA NACIMIENTO]])/365)&gt;80, "Corregir",ROUNDDOWN(((TODAY()-Tabla2[[#This Row],[FECHA NACIMIENTO]])/365),0)))</f>
        <v>Corregir</v>
      </c>
      <c r="V449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98" s="34" t="str">
        <f ca="1">+IF(Tabla2[[#This Row],[Edad]]="Corregir","Corregir","Ok")</f>
        <v>Corregir</v>
      </c>
      <c r="X4498" s="10" t="str">
        <f>+IFERROR(VLOOKUP(Tabla2[[#This Row],[DISTRITO SEGÚN DNI]],Hoja1!$A$2:$B$55,2,FALSE),"No")</f>
        <v>No</v>
      </c>
      <c r="Y4498" s="10" t="str">
        <f>IF(OR(LOWER(Tabla2[[#This Row],[GENERO]])="masculino", LOWER(Tabla2[[#This Row],[GENERO]])="femenino"),"OK","Corregir")</f>
        <v>Corregir</v>
      </c>
      <c r="Z4498" s="10" t="str">
        <f>+IF(Tabla2[[#This Row],[Nro. DNI / CE]]="","Corregir",IF(LEN(Tabla2[[#This Row],[Nro. DNI / CE]])&gt;=8,"OK","Corregir"))</f>
        <v>Corregir</v>
      </c>
      <c r="AA4498" s="10">
        <f>COUNTIF(Tabla2[APELLIDOS Y NOMBRES],Tabla2[[#This Row],[APELLIDOS Y NOMBRES]])</f>
        <v>0</v>
      </c>
      <c r="AB4498" t="str">
        <f ca="1">+IFERROR(IF(Tabla2[[#This Row],[FECHA CESE/BAJA]]="","No Aplica",IF(AND(MONTH(Tabla2[[#This Row],[FECHA CESE/BAJA]])=MONTH(TODAY()-30),YEAR(Tabla2[[#This Row],[FECHA CESE/BAJA]])=YEAR(TODAY())),MONTH(TODAY()-30)&amp;"-"&amp;YEAR(TODAY()),"Borrar")),"No aplica")</f>
        <v>No Aplica</v>
      </c>
      <c r="AC4498" t="str">
        <f ca="1">+IFERROR(IF(Tabla2[[#This Row],[FECHA INICIO DE LABORES EN OBRA]]="","No Aplica",IF(AND(MONTH(Tabla2[[#This Row],[FECHA INICIO DE LABORES EN OBRA]])=MONTH(TODAY()-30),YEAR(Tabla2[[#This Row],[FECHA INICIO DE LABORES EN OBRA]])=YEAR(TODAY())),MONTH(TODAY()-30)&amp;"-"&amp;YEAR(TODAY()),"No Aplica")),"No Aplica")</f>
        <v>No Aplica</v>
      </c>
    </row>
    <row r="4499" spans="1:29" x14ac:dyDescent="0.25">
      <c r="A4499" s="2"/>
      <c r="B4499" s="3"/>
      <c r="C4499" s="3"/>
      <c r="D4499" s="3"/>
      <c r="E4499" s="3"/>
      <c r="F4499" s="36"/>
      <c r="G4499" s="3"/>
      <c r="H4499" s="3"/>
      <c r="I4499" s="3"/>
      <c r="J4499" s="3"/>
      <c r="K4499" s="3"/>
      <c r="L4499" s="8"/>
      <c r="M4499" s="5"/>
      <c r="N4499" s="13"/>
      <c r="O4499" s="5"/>
      <c r="P4499" s="8"/>
      <c r="Q4499" s="9"/>
      <c r="R4499" s="9" t="str">
        <f>IFERROR(VLOOKUP(Tabla2[[#This Row],[CONTRATISTA PRNCIPAL]],Hoja1!$L$5:$M$9,2,FALSE),"CJV")</f>
        <v>CJV</v>
      </c>
      <c r="S4499" s="9" t="str">
        <f>IF(Tabla2[[#This Row],[EMPRESA]]=Tabla2[[#This Row],[CONTRATISTA PRNCIPAL]],"Principal","Secundaria")</f>
        <v>Principal</v>
      </c>
      <c r="T4499" s="10">
        <f>IFERROR(1/COUNTIF(Tabla2[CONTRATISTA PRNCIPAL],Tabla2[[#This Row],[CONTRATISTA PRNCIPAL]]),0)</f>
        <v>0</v>
      </c>
      <c r="U4499" s="33" t="str">
        <f ca="1">IF(((TODAY()-Tabla2[[#This Row],[FECHA NACIMIENTO]])/365)&lt;18,"Corregir", IF(((TODAY()-Tabla2[[#This Row],[FECHA NACIMIENTO]])/365)&gt;80, "Corregir",ROUNDDOWN(((TODAY()-Tabla2[[#This Row],[FECHA NACIMIENTO]])/365),0)))</f>
        <v>Corregir</v>
      </c>
      <c r="V449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499" s="34" t="str">
        <f ca="1">+IF(Tabla2[[#This Row],[Edad]]="Corregir","Corregir","Ok")</f>
        <v>Corregir</v>
      </c>
      <c r="X4499" s="10" t="str">
        <f>+IFERROR(VLOOKUP(Tabla2[[#This Row],[DISTRITO SEGÚN DNI]],Hoja1!$A$2:$B$55,2,FALSE),"No")</f>
        <v>No</v>
      </c>
      <c r="Y4499" s="10" t="str">
        <f>IF(OR(LOWER(Tabla2[[#This Row],[GENERO]])="masculino", LOWER(Tabla2[[#This Row],[GENERO]])="femenino"),"OK","Corregir")</f>
        <v>Corregir</v>
      </c>
      <c r="Z4499" s="10" t="str">
        <f>+IF(Tabla2[[#This Row],[Nro. DNI / CE]]="","Corregir",IF(LEN(Tabla2[[#This Row],[Nro. DNI / CE]])&gt;=8,"OK","Corregir"))</f>
        <v>Corregir</v>
      </c>
      <c r="AA4499" s="10">
        <f>COUNTIF(Tabla2[APELLIDOS Y NOMBRES],Tabla2[[#This Row],[APELLIDOS Y NOMBRES]])</f>
        <v>0</v>
      </c>
      <c r="AB4499" t="str">
        <f ca="1">+IFERROR(IF(Tabla2[[#This Row],[FECHA CESE/BAJA]]="","No Aplica",IF(AND(MONTH(Tabla2[[#This Row],[FECHA CESE/BAJA]])=MONTH(TODAY()-30),YEAR(Tabla2[[#This Row],[FECHA CESE/BAJA]])=YEAR(TODAY())),MONTH(TODAY()-30)&amp;"-"&amp;YEAR(TODAY()),"Borrar")),"No aplica")</f>
        <v>No Aplica</v>
      </c>
      <c r="AC4499" t="str">
        <f ca="1">+IFERROR(IF(Tabla2[[#This Row],[FECHA INICIO DE LABORES EN OBRA]]="","No Aplica",IF(AND(MONTH(Tabla2[[#This Row],[FECHA INICIO DE LABORES EN OBRA]])=MONTH(TODAY()-30),YEAR(Tabla2[[#This Row],[FECHA INICIO DE LABORES EN OBRA]])=YEAR(TODAY())),MONTH(TODAY()-30)&amp;"-"&amp;YEAR(TODAY()),"No Aplica")),"No Aplica")</f>
        <v>No Aplica</v>
      </c>
    </row>
    <row r="4500" spans="1:29" x14ac:dyDescent="0.25">
      <c r="A4500" s="2"/>
      <c r="B4500" s="3"/>
      <c r="C4500" s="3"/>
      <c r="D4500" s="3"/>
      <c r="E4500" s="3"/>
      <c r="F4500" s="36"/>
      <c r="G4500" s="3"/>
      <c r="H4500" s="3"/>
      <c r="I4500" s="3"/>
      <c r="J4500" s="3"/>
      <c r="K4500" s="3"/>
      <c r="L4500" s="8"/>
      <c r="M4500" s="5"/>
      <c r="N4500" s="13"/>
      <c r="O4500" s="5"/>
      <c r="P4500" s="8"/>
      <c r="Q4500" s="9"/>
      <c r="R4500" s="9" t="str">
        <f>IFERROR(VLOOKUP(Tabla2[[#This Row],[CONTRATISTA PRNCIPAL]],Hoja1!$L$5:$M$9,2,FALSE),"CJV")</f>
        <v>CJV</v>
      </c>
      <c r="S4500" s="9" t="str">
        <f>IF(Tabla2[[#This Row],[EMPRESA]]=Tabla2[[#This Row],[CONTRATISTA PRNCIPAL]],"Principal","Secundaria")</f>
        <v>Principal</v>
      </c>
      <c r="T4500" s="10">
        <f>IFERROR(1/COUNTIF(Tabla2[CONTRATISTA PRNCIPAL],Tabla2[[#This Row],[CONTRATISTA PRNCIPAL]]),0)</f>
        <v>0</v>
      </c>
      <c r="U4500" s="33" t="str">
        <f ca="1">IF(((TODAY()-Tabla2[[#This Row],[FECHA NACIMIENTO]])/365)&lt;18,"Corregir", IF(((TODAY()-Tabla2[[#This Row],[FECHA NACIMIENTO]])/365)&gt;80, "Corregir",ROUNDDOWN(((TODAY()-Tabla2[[#This Row],[FECHA NACIMIENTO]])/365),0)))</f>
        <v>Corregir</v>
      </c>
      <c r="V450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00" s="34" t="str">
        <f ca="1">+IF(Tabla2[[#This Row],[Edad]]="Corregir","Corregir","Ok")</f>
        <v>Corregir</v>
      </c>
      <c r="X4500" s="10" t="str">
        <f>+IFERROR(VLOOKUP(Tabla2[[#This Row],[DISTRITO SEGÚN DNI]],Hoja1!$A$2:$B$55,2,FALSE),"No")</f>
        <v>No</v>
      </c>
      <c r="Y4500" s="10" t="str">
        <f>IF(OR(LOWER(Tabla2[[#This Row],[GENERO]])="masculino", LOWER(Tabla2[[#This Row],[GENERO]])="femenino"),"OK","Corregir")</f>
        <v>Corregir</v>
      </c>
      <c r="Z4500" s="10" t="str">
        <f>+IF(Tabla2[[#This Row],[Nro. DNI / CE]]="","Corregir",IF(LEN(Tabla2[[#This Row],[Nro. DNI / CE]])&gt;=8,"OK","Corregir"))</f>
        <v>Corregir</v>
      </c>
      <c r="AA4500" s="10">
        <f>COUNTIF(Tabla2[APELLIDOS Y NOMBRES],Tabla2[[#This Row],[APELLIDOS Y NOMBRES]])</f>
        <v>0</v>
      </c>
      <c r="AB4500" t="str">
        <f ca="1">+IFERROR(IF(Tabla2[[#This Row],[FECHA CESE/BAJA]]="","No Aplica",IF(AND(MONTH(Tabla2[[#This Row],[FECHA CESE/BAJA]])=MONTH(TODAY()-30),YEAR(Tabla2[[#This Row],[FECHA CESE/BAJA]])=YEAR(TODAY())),MONTH(TODAY()-30)&amp;"-"&amp;YEAR(TODAY()),"Borrar")),"No aplica")</f>
        <v>No Aplica</v>
      </c>
      <c r="AC4500" t="str">
        <f ca="1">+IFERROR(IF(Tabla2[[#This Row],[FECHA INICIO DE LABORES EN OBRA]]="","No Aplica",IF(AND(MONTH(Tabla2[[#This Row],[FECHA INICIO DE LABORES EN OBRA]])=MONTH(TODAY()-30),YEAR(Tabla2[[#This Row],[FECHA INICIO DE LABORES EN OBRA]])=YEAR(TODAY())),MONTH(TODAY()-30)&amp;"-"&amp;YEAR(TODAY()),"No Aplica")),"No Aplica")</f>
        <v>No Aplica</v>
      </c>
    </row>
    <row r="4501" spans="1:29" x14ac:dyDescent="0.25">
      <c r="A4501" s="2"/>
      <c r="B4501" s="3"/>
      <c r="C4501" s="3"/>
      <c r="D4501" s="3"/>
      <c r="E4501" s="3"/>
      <c r="F4501" s="36"/>
      <c r="G4501" s="3"/>
      <c r="H4501" s="3"/>
      <c r="I4501" s="3"/>
      <c r="J4501" s="3"/>
      <c r="K4501" s="3"/>
      <c r="L4501" s="8"/>
      <c r="M4501" s="5"/>
      <c r="N4501" s="13"/>
      <c r="O4501" s="5"/>
      <c r="P4501" s="8"/>
      <c r="Q4501" s="9"/>
      <c r="R4501" s="9" t="str">
        <f>IFERROR(VLOOKUP(Tabla2[[#This Row],[CONTRATISTA PRNCIPAL]],Hoja1!$L$5:$M$9,2,FALSE),"CJV")</f>
        <v>CJV</v>
      </c>
      <c r="S4501" s="9" t="str">
        <f>IF(Tabla2[[#This Row],[EMPRESA]]=Tabla2[[#This Row],[CONTRATISTA PRNCIPAL]],"Principal","Secundaria")</f>
        <v>Principal</v>
      </c>
      <c r="T4501" s="10">
        <f>IFERROR(1/COUNTIF(Tabla2[CONTRATISTA PRNCIPAL],Tabla2[[#This Row],[CONTRATISTA PRNCIPAL]]),0)</f>
        <v>0</v>
      </c>
      <c r="U4501" s="33" t="str">
        <f ca="1">IF(((TODAY()-Tabla2[[#This Row],[FECHA NACIMIENTO]])/365)&lt;18,"Corregir", IF(((TODAY()-Tabla2[[#This Row],[FECHA NACIMIENTO]])/365)&gt;80, "Corregir",ROUNDDOWN(((TODAY()-Tabla2[[#This Row],[FECHA NACIMIENTO]])/365),0)))</f>
        <v>Corregir</v>
      </c>
      <c r="V450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01" s="34" t="str">
        <f ca="1">+IF(Tabla2[[#This Row],[Edad]]="Corregir","Corregir","Ok")</f>
        <v>Corregir</v>
      </c>
      <c r="X4501" s="10" t="str">
        <f>+IFERROR(VLOOKUP(Tabla2[[#This Row],[DISTRITO SEGÚN DNI]],Hoja1!$A$2:$B$55,2,FALSE),"No")</f>
        <v>No</v>
      </c>
      <c r="Y4501" s="10" t="str">
        <f>IF(OR(LOWER(Tabla2[[#This Row],[GENERO]])="masculino", LOWER(Tabla2[[#This Row],[GENERO]])="femenino"),"OK","Corregir")</f>
        <v>Corregir</v>
      </c>
      <c r="Z4501" s="10" t="str">
        <f>+IF(Tabla2[[#This Row],[Nro. DNI / CE]]="","Corregir",IF(LEN(Tabla2[[#This Row],[Nro. DNI / CE]])&gt;=8,"OK","Corregir"))</f>
        <v>Corregir</v>
      </c>
      <c r="AA4501" s="10">
        <f>COUNTIF(Tabla2[APELLIDOS Y NOMBRES],Tabla2[[#This Row],[APELLIDOS Y NOMBRES]])</f>
        <v>0</v>
      </c>
      <c r="AB4501" t="str">
        <f ca="1">+IFERROR(IF(Tabla2[[#This Row],[FECHA CESE/BAJA]]="","No Aplica",IF(AND(MONTH(Tabla2[[#This Row],[FECHA CESE/BAJA]])=MONTH(TODAY()-30),YEAR(Tabla2[[#This Row],[FECHA CESE/BAJA]])=YEAR(TODAY())),MONTH(TODAY()-30)&amp;"-"&amp;YEAR(TODAY()),"Borrar")),"No aplica")</f>
        <v>No Aplica</v>
      </c>
      <c r="AC4501" t="str">
        <f ca="1">+IFERROR(IF(Tabla2[[#This Row],[FECHA INICIO DE LABORES EN OBRA]]="","No Aplica",IF(AND(MONTH(Tabla2[[#This Row],[FECHA INICIO DE LABORES EN OBRA]])=MONTH(TODAY()-30),YEAR(Tabla2[[#This Row],[FECHA INICIO DE LABORES EN OBRA]])=YEAR(TODAY())),MONTH(TODAY()-30)&amp;"-"&amp;YEAR(TODAY()),"No Aplica")),"No Aplica")</f>
        <v>No Aplica</v>
      </c>
    </row>
    <row r="4502" spans="1:29" x14ac:dyDescent="0.25">
      <c r="A4502" s="2"/>
      <c r="B4502" s="3"/>
      <c r="C4502" s="3"/>
      <c r="D4502" s="3"/>
      <c r="E4502" s="3"/>
      <c r="F4502" s="36"/>
      <c r="G4502" s="3"/>
      <c r="H4502" s="3"/>
      <c r="I4502" s="3"/>
      <c r="J4502" s="3"/>
      <c r="K4502" s="3"/>
      <c r="L4502" s="8"/>
      <c r="M4502" s="5"/>
      <c r="N4502" s="13"/>
      <c r="O4502" s="5"/>
      <c r="P4502" s="8"/>
      <c r="Q4502" s="9"/>
      <c r="R4502" s="9" t="str">
        <f>IFERROR(VLOOKUP(Tabla2[[#This Row],[CONTRATISTA PRNCIPAL]],Hoja1!$L$5:$M$9,2,FALSE),"CJV")</f>
        <v>CJV</v>
      </c>
      <c r="S4502" s="9" t="str">
        <f>IF(Tabla2[[#This Row],[EMPRESA]]=Tabla2[[#This Row],[CONTRATISTA PRNCIPAL]],"Principal","Secundaria")</f>
        <v>Principal</v>
      </c>
      <c r="T4502" s="10">
        <f>IFERROR(1/COUNTIF(Tabla2[CONTRATISTA PRNCIPAL],Tabla2[[#This Row],[CONTRATISTA PRNCIPAL]]),0)</f>
        <v>0</v>
      </c>
      <c r="U4502" s="33" t="str">
        <f ca="1">IF(((TODAY()-Tabla2[[#This Row],[FECHA NACIMIENTO]])/365)&lt;18,"Corregir", IF(((TODAY()-Tabla2[[#This Row],[FECHA NACIMIENTO]])/365)&gt;80, "Corregir",ROUNDDOWN(((TODAY()-Tabla2[[#This Row],[FECHA NACIMIENTO]])/365),0)))</f>
        <v>Corregir</v>
      </c>
      <c r="V450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02" s="34" t="str">
        <f ca="1">+IF(Tabla2[[#This Row],[Edad]]="Corregir","Corregir","Ok")</f>
        <v>Corregir</v>
      </c>
      <c r="X4502" s="10" t="str">
        <f>+IFERROR(VLOOKUP(Tabla2[[#This Row],[DISTRITO SEGÚN DNI]],Hoja1!$A$2:$B$55,2,FALSE),"No")</f>
        <v>No</v>
      </c>
      <c r="Y4502" s="10" t="str">
        <f>IF(OR(LOWER(Tabla2[[#This Row],[GENERO]])="masculino", LOWER(Tabla2[[#This Row],[GENERO]])="femenino"),"OK","Corregir")</f>
        <v>Corregir</v>
      </c>
      <c r="Z4502" s="10" t="str">
        <f>+IF(Tabla2[[#This Row],[Nro. DNI / CE]]="","Corregir",IF(LEN(Tabla2[[#This Row],[Nro. DNI / CE]])&gt;=8,"OK","Corregir"))</f>
        <v>Corregir</v>
      </c>
      <c r="AA4502" s="10">
        <f>COUNTIF(Tabla2[APELLIDOS Y NOMBRES],Tabla2[[#This Row],[APELLIDOS Y NOMBRES]])</f>
        <v>0</v>
      </c>
      <c r="AB4502" t="str">
        <f ca="1">+IFERROR(IF(Tabla2[[#This Row],[FECHA CESE/BAJA]]="","No Aplica",IF(AND(MONTH(Tabla2[[#This Row],[FECHA CESE/BAJA]])=MONTH(TODAY()-30),YEAR(Tabla2[[#This Row],[FECHA CESE/BAJA]])=YEAR(TODAY())),MONTH(TODAY()-30)&amp;"-"&amp;YEAR(TODAY()),"Borrar")),"No aplica")</f>
        <v>No Aplica</v>
      </c>
      <c r="AC4502" t="str">
        <f ca="1">+IFERROR(IF(Tabla2[[#This Row],[FECHA INICIO DE LABORES EN OBRA]]="","No Aplica",IF(AND(MONTH(Tabla2[[#This Row],[FECHA INICIO DE LABORES EN OBRA]])=MONTH(TODAY()-30),YEAR(Tabla2[[#This Row],[FECHA INICIO DE LABORES EN OBRA]])=YEAR(TODAY())),MONTH(TODAY()-30)&amp;"-"&amp;YEAR(TODAY()),"No Aplica")),"No Aplica")</f>
        <v>No Aplica</v>
      </c>
    </row>
    <row r="4503" spans="1:29" x14ac:dyDescent="0.25">
      <c r="A4503" s="2"/>
      <c r="B4503" s="3"/>
      <c r="C4503" s="3"/>
      <c r="D4503" s="3"/>
      <c r="E4503" s="3"/>
      <c r="F4503" s="36"/>
      <c r="G4503" s="3"/>
      <c r="H4503" s="3"/>
      <c r="I4503" s="3"/>
      <c r="J4503" s="3"/>
      <c r="K4503" s="3"/>
      <c r="L4503" s="8"/>
      <c r="M4503" s="5"/>
      <c r="N4503" s="13"/>
      <c r="O4503" s="5"/>
      <c r="P4503" s="8"/>
      <c r="Q4503" s="9"/>
      <c r="R4503" s="9" t="str">
        <f>IFERROR(VLOOKUP(Tabla2[[#This Row],[CONTRATISTA PRNCIPAL]],Hoja1!$L$5:$M$9,2,FALSE),"CJV")</f>
        <v>CJV</v>
      </c>
      <c r="S4503" s="9" t="str">
        <f>IF(Tabla2[[#This Row],[EMPRESA]]=Tabla2[[#This Row],[CONTRATISTA PRNCIPAL]],"Principal","Secundaria")</f>
        <v>Principal</v>
      </c>
      <c r="T4503" s="10">
        <f>IFERROR(1/COUNTIF(Tabla2[CONTRATISTA PRNCIPAL],Tabla2[[#This Row],[CONTRATISTA PRNCIPAL]]),0)</f>
        <v>0</v>
      </c>
      <c r="U4503" s="33" t="str">
        <f ca="1">IF(((TODAY()-Tabla2[[#This Row],[FECHA NACIMIENTO]])/365)&lt;18,"Corregir", IF(((TODAY()-Tabla2[[#This Row],[FECHA NACIMIENTO]])/365)&gt;80, "Corregir",ROUNDDOWN(((TODAY()-Tabla2[[#This Row],[FECHA NACIMIENTO]])/365),0)))</f>
        <v>Corregir</v>
      </c>
      <c r="V450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03" s="34" t="str">
        <f ca="1">+IF(Tabla2[[#This Row],[Edad]]="Corregir","Corregir","Ok")</f>
        <v>Corregir</v>
      </c>
      <c r="X4503" s="10" t="str">
        <f>+IFERROR(VLOOKUP(Tabla2[[#This Row],[DISTRITO SEGÚN DNI]],Hoja1!$A$2:$B$55,2,FALSE),"No")</f>
        <v>No</v>
      </c>
      <c r="Y4503" s="10" t="str">
        <f>IF(OR(LOWER(Tabla2[[#This Row],[GENERO]])="masculino", LOWER(Tabla2[[#This Row],[GENERO]])="femenino"),"OK","Corregir")</f>
        <v>Corregir</v>
      </c>
      <c r="Z4503" s="10" t="str">
        <f>+IF(Tabla2[[#This Row],[Nro. DNI / CE]]="","Corregir",IF(LEN(Tabla2[[#This Row],[Nro. DNI / CE]])&gt;=8,"OK","Corregir"))</f>
        <v>Corregir</v>
      </c>
      <c r="AA4503" s="10">
        <f>COUNTIF(Tabla2[APELLIDOS Y NOMBRES],Tabla2[[#This Row],[APELLIDOS Y NOMBRES]])</f>
        <v>0</v>
      </c>
      <c r="AB4503" t="str">
        <f ca="1">+IFERROR(IF(Tabla2[[#This Row],[FECHA CESE/BAJA]]="","No Aplica",IF(AND(MONTH(Tabla2[[#This Row],[FECHA CESE/BAJA]])=MONTH(TODAY()-30),YEAR(Tabla2[[#This Row],[FECHA CESE/BAJA]])=YEAR(TODAY())),MONTH(TODAY()-30)&amp;"-"&amp;YEAR(TODAY()),"Borrar")),"No aplica")</f>
        <v>No Aplica</v>
      </c>
      <c r="AC4503" t="str">
        <f ca="1">+IFERROR(IF(Tabla2[[#This Row],[FECHA INICIO DE LABORES EN OBRA]]="","No Aplica",IF(AND(MONTH(Tabla2[[#This Row],[FECHA INICIO DE LABORES EN OBRA]])=MONTH(TODAY()-30),YEAR(Tabla2[[#This Row],[FECHA INICIO DE LABORES EN OBRA]])=YEAR(TODAY())),MONTH(TODAY()-30)&amp;"-"&amp;YEAR(TODAY()),"No Aplica")),"No Aplica")</f>
        <v>No Aplica</v>
      </c>
    </row>
    <row r="4504" spans="1:29" x14ac:dyDescent="0.25">
      <c r="A4504" s="2"/>
      <c r="B4504" s="3"/>
      <c r="C4504" s="3"/>
      <c r="D4504" s="3"/>
      <c r="E4504" s="3"/>
      <c r="F4504" s="36"/>
      <c r="G4504" s="3"/>
      <c r="H4504" s="3"/>
      <c r="I4504" s="3"/>
      <c r="J4504" s="3"/>
      <c r="K4504" s="3"/>
      <c r="L4504" s="8"/>
      <c r="M4504" s="5"/>
      <c r="N4504" s="13"/>
      <c r="O4504" s="5"/>
      <c r="P4504" s="8"/>
      <c r="Q4504" s="9"/>
      <c r="R4504" s="9" t="str">
        <f>IFERROR(VLOOKUP(Tabla2[[#This Row],[CONTRATISTA PRNCIPAL]],Hoja1!$L$5:$M$9,2,FALSE),"CJV")</f>
        <v>CJV</v>
      </c>
      <c r="S4504" s="9" t="str">
        <f>IF(Tabla2[[#This Row],[EMPRESA]]=Tabla2[[#This Row],[CONTRATISTA PRNCIPAL]],"Principal","Secundaria")</f>
        <v>Principal</v>
      </c>
      <c r="T4504" s="10">
        <f>IFERROR(1/COUNTIF(Tabla2[CONTRATISTA PRNCIPAL],Tabla2[[#This Row],[CONTRATISTA PRNCIPAL]]),0)</f>
        <v>0</v>
      </c>
      <c r="U4504" s="33" t="str">
        <f ca="1">IF(((TODAY()-Tabla2[[#This Row],[FECHA NACIMIENTO]])/365)&lt;18,"Corregir", IF(((TODAY()-Tabla2[[#This Row],[FECHA NACIMIENTO]])/365)&gt;80, "Corregir",ROUNDDOWN(((TODAY()-Tabla2[[#This Row],[FECHA NACIMIENTO]])/365),0)))</f>
        <v>Corregir</v>
      </c>
      <c r="V450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04" s="34" t="str">
        <f ca="1">+IF(Tabla2[[#This Row],[Edad]]="Corregir","Corregir","Ok")</f>
        <v>Corregir</v>
      </c>
      <c r="X4504" s="10" t="str">
        <f>+IFERROR(VLOOKUP(Tabla2[[#This Row],[DISTRITO SEGÚN DNI]],Hoja1!$A$2:$B$55,2,FALSE),"No")</f>
        <v>No</v>
      </c>
      <c r="Y4504" s="10" t="str">
        <f>IF(OR(LOWER(Tabla2[[#This Row],[GENERO]])="masculino", LOWER(Tabla2[[#This Row],[GENERO]])="femenino"),"OK","Corregir")</f>
        <v>Corregir</v>
      </c>
      <c r="Z4504" s="10" t="str">
        <f>+IF(Tabla2[[#This Row],[Nro. DNI / CE]]="","Corregir",IF(LEN(Tabla2[[#This Row],[Nro. DNI / CE]])&gt;=8,"OK","Corregir"))</f>
        <v>Corregir</v>
      </c>
      <c r="AA4504" s="10">
        <f>COUNTIF(Tabla2[APELLIDOS Y NOMBRES],Tabla2[[#This Row],[APELLIDOS Y NOMBRES]])</f>
        <v>0</v>
      </c>
      <c r="AB4504" t="str">
        <f ca="1">+IFERROR(IF(Tabla2[[#This Row],[FECHA CESE/BAJA]]="","No Aplica",IF(AND(MONTH(Tabla2[[#This Row],[FECHA CESE/BAJA]])=MONTH(TODAY()-30),YEAR(Tabla2[[#This Row],[FECHA CESE/BAJA]])=YEAR(TODAY())),MONTH(TODAY()-30)&amp;"-"&amp;YEAR(TODAY()),"Borrar")),"No aplica")</f>
        <v>No Aplica</v>
      </c>
      <c r="AC4504" t="str">
        <f ca="1">+IFERROR(IF(Tabla2[[#This Row],[FECHA INICIO DE LABORES EN OBRA]]="","No Aplica",IF(AND(MONTH(Tabla2[[#This Row],[FECHA INICIO DE LABORES EN OBRA]])=MONTH(TODAY()-30),YEAR(Tabla2[[#This Row],[FECHA INICIO DE LABORES EN OBRA]])=YEAR(TODAY())),MONTH(TODAY()-30)&amp;"-"&amp;YEAR(TODAY()),"No Aplica")),"No Aplica")</f>
        <v>No Aplica</v>
      </c>
    </row>
    <row r="4505" spans="1:29" x14ac:dyDescent="0.25">
      <c r="A4505" s="2"/>
      <c r="B4505" s="3"/>
      <c r="C4505" s="3"/>
      <c r="D4505" s="3"/>
      <c r="E4505" s="3"/>
      <c r="F4505" s="36"/>
      <c r="G4505" s="3"/>
      <c r="H4505" s="3"/>
      <c r="I4505" s="3"/>
      <c r="J4505" s="3"/>
      <c r="K4505" s="3"/>
      <c r="L4505" s="8"/>
      <c r="M4505" s="5"/>
      <c r="N4505" s="13"/>
      <c r="O4505" s="5"/>
      <c r="P4505" s="8"/>
      <c r="Q4505" s="9"/>
      <c r="R4505" s="9" t="str">
        <f>IFERROR(VLOOKUP(Tabla2[[#This Row],[CONTRATISTA PRNCIPAL]],Hoja1!$L$5:$M$9,2,FALSE),"CJV")</f>
        <v>CJV</v>
      </c>
      <c r="S4505" s="9" t="str">
        <f>IF(Tabla2[[#This Row],[EMPRESA]]=Tabla2[[#This Row],[CONTRATISTA PRNCIPAL]],"Principal","Secundaria")</f>
        <v>Principal</v>
      </c>
      <c r="T4505" s="10">
        <f>IFERROR(1/COUNTIF(Tabla2[CONTRATISTA PRNCIPAL],Tabla2[[#This Row],[CONTRATISTA PRNCIPAL]]),0)</f>
        <v>0</v>
      </c>
      <c r="U4505" s="33" t="str">
        <f ca="1">IF(((TODAY()-Tabla2[[#This Row],[FECHA NACIMIENTO]])/365)&lt;18,"Corregir", IF(((TODAY()-Tabla2[[#This Row],[FECHA NACIMIENTO]])/365)&gt;80, "Corregir",ROUNDDOWN(((TODAY()-Tabla2[[#This Row],[FECHA NACIMIENTO]])/365),0)))</f>
        <v>Corregir</v>
      </c>
      <c r="V450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05" s="34" t="str">
        <f ca="1">+IF(Tabla2[[#This Row],[Edad]]="Corregir","Corregir","Ok")</f>
        <v>Corregir</v>
      </c>
      <c r="X4505" s="10" t="str">
        <f>+IFERROR(VLOOKUP(Tabla2[[#This Row],[DISTRITO SEGÚN DNI]],Hoja1!$A$2:$B$55,2,FALSE),"No")</f>
        <v>No</v>
      </c>
      <c r="Y4505" s="10" t="str">
        <f>IF(OR(LOWER(Tabla2[[#This Row],[GENERO]])="masculino", LOWER(Tabla2[[#This Row],[GENERO]])="femenino"),"OK","Corregir")</f>
        <v>Corregir</v>
      </c>
      <c r="Z4505" s="10" t="str">
        <f>+IF(Tabla2[[#This Row],[Nro. DNI / CE]]="","Corregir",IF(LEN(Tabla2[[#This Row],[Nro. DNI / CE]])&gt;=8,"OK","Corregir"))</f>
        <v>Corregir</v>
      </c>
      <c r="AA4505" s="10">
        <f>COUNTIF(Tabla2[APELLIDOS Y NOMBRES],Tabla2[[#This Row],[APELLIDOS Y NOMBRES]])</f>
        <v>0</v>
      </c>
      <c r="AB4505" t="str">
        <f ca="1">+IFERROR(IF(Tabla2[[#This Row],[FECHA CESE/BAJA]]="","No Aplica",IF(AND(MONTH(Tabla2[[#This Row],[FECHA CESE/BAJA]])=MONTH(TODAY()-30),YEAR(Tabla2[[#This Row],[FECHA CESE/BAJA]])=YEAR(TODAY())),MONTH(TODAY()-30)&amp;"-"&amp;YEAR(TODAY()),"Borrar")),"No aplica")</f>
        <v>No Aplica</v>
      </c>
      <c r="AC4505" t="str">
        <f ca="1">+IFERROR(IF(Tabla2[[#This Row],[FECHA INICIO DE LABORES EN OBRA]]="","No Aplica",IF(AND(MONTH(Tabla2[[#This Row],[FECHA INICIO DE LABORES EN OBRA]])=MONTH(TODAY()-30),YEAR(Tabla2[[#This Row],[FECHA INICIO DE LABORES EN OBRA]])=YEAR(TODAY())),MONTH(TODAY()-30)&amp;"-"&amp;YEAR(TODAY()),"No Aplica")),"No Aplica")</f>
        <v>No Aplica</v>
      </c>
    </row>
    <row r="4506" spans="1:29" x14ac:dyDescent="0.25">
      <c r="A4506" s="2"/>
      <c r="B4506" s="3"/>
      <c r="C4506" s="3"/>
      <c r="D4506" s="3"/>
      <c r="E4506" s="3"/>
      <c r="F4506" s="36"/>
      <c r="G4506" s="3"/>
      <c r="H4506" s="3"/>
      <c r="I4506" s="3"/>
      <c r="J4506" s="3"/>
      <c r="K4506" s="3"/>
      <c r="L4506" s="8"/>
      <c r="M4506" s="5"/>
      <c r="N4506" s="13"/>
      <c r="O4506" s="5"/>
      <c r="P4506" s="8"/>
      <c r="Q4506" s="9"/>
      <c r="R4506" s="9" t="str">
        <f>IFERROR(VLOOKUP(Tabla2[[#This Row],[CONTRATISTA PRNCIPAL]],Hoja1!$L$5:$M$9,2,FALSE),"CJV")</f>
        <v>CJV</v>
      </c>
      <c r="S4506" s="9" t="str">
        <f>IF(Tabla2[[#This Row],[EMPRESA]]=Tabla2[[#This Row],[CONTRATISTA PRNCIPAL]],"Principal","Secundaria")</f>
        <v>Principal</v>
      </c>
      <c r="T4506" s="10">
        <f>IFERROR(1/COUNTIF(Tabla2[CONTRATISTA PRNCIPAL],Tabla2[[#This Row],[CONTRATISTA PRNCIPAL]]),0)</f>
        <v>0</v>
      </c>
      <c r="U4506" s="33" t="str">
        <f ca="1">IF(((TODAY()-Tabla2[[#This Row],[FECHA NACIMIENTO]])/365)&lt;18,"Corregir", IF(((TODAY()-Tabla2[[#This Row],[FECHA NACIMIENTO]])/365)&gt;80, "Corregir",ROUNDDOWN(((TODAY()-Tabla2[[#This Row],[FECHA NACIMIENTO]])/365),0)))</f>
        <v>Corregir</v>
      </c>
      <c r="V450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06" s="34" t="str">
        <f ca="1">+IF(Tabla2[[#This Row],[Edad]]="Corregir","Corregir","Ok")</f>
        <v>Corregir</v>
      </c>
      <c r="X4506" s="10" t="str">
        <f>+IFERROR(VLOOKUP(Tabla2[[#This Row],[DISTRITO SEGÚN DNI]],Hoja1!$A$2:$B$55,2,FALSE),"No")</f>
        <v>No</v>
      </c>
      <c r="Y4506" s="10" t="str">
        <f>IF(OR(LOWER(Tabla2[[#This Row],[GENERO]])="masculino", LOWER(Tabla2[[#This Row],[GENERO]])="femenino"),"OK","Corregir")</f>
        <v>Corregir</v>
      </c>
      <c r="Z4506" s="10" t="str">
        <f>+IF(Tabla2[[#This Row],[Nro. DNI / CE]]="","Corregir",IF(LEN(Tabla2[[#This Row],[Nro. DNI / CE]])&gt;=8,"OK","Corregir"))</f>
        <v>Corregir</v>
      </c>
      <c r="AA4506" s="10">
        <f>COUNTIF(Tabla2[APELLIDOS Y NOMBRES],Tabla2[[#This Row],[APELLIDOS Y NOMBRES]])</f>
        <v>0</v>
      </c>
      <c r="AB4506" t="str">
        <f ca="1">+IFERROR(IF(Tabla2[[#This Row],[FECHA CESE/BAJA]]="","No Aplica",IF(AND(MONTH(Tabla2[[#This Row],[FECHA CESE/BAJA]])=MONTH(TODAY()-30),YEAR(Tabla2[[#This Row],[FECHA CESE/BAJA]])=YEAR(TODAY())),MONTH(TODAY()-30)&amp;"-"&amp;YEAR(TODAY()),"Borrar")),"No aplica")</f>
        <v>No Aplica</v>
      </c>
      <c r="AC4506" t="str">
        <f ca="1">+IFERROR(IF(Tabla2[[#This Row],[FECHA INICIO DE LABORES EN OBRA]]="","No Aplica",IF(AND(MONTH(Tabla2[[#This Row],[FECHA INICIO DE LABORES EN OBRA]])=MONTH(TODAY()-30),YEAR(Tabla2[[#This Row],[FECHA INICIO DE LABORES EN OBRA]])=YEAR(TODAY())),MONTH(TODAY()-30)&amp;"-"&amp;YEAR(TODAY()),"No Aplica")),"No Aplica")</f>
        <v>No Aplica</v>
      </c>
    </row>
    <row r="4507" spans="1:29" x14ac:dyDescent="0.25">
      <c r="A4507" s="2"/>
      <c r="B4507" s="3"/>
      <c r="C4507" s="3"/>
      <c r="D4507" s="3"/>
      <c r="E4507" s="3"/>
      <c r="F4507" s="36"/>
      <c r="G4507" s="3"/>
      <c r="H4507" s="3"/>
      <c r="I4507" s="3"/>
      <c r="J4507" s="3"/>
      <c r="K4507" s="3"/>
      <c r="L4507" s="8"/>
      <c r="M4507" s="5"/>
      <c r="N4507" s="13"/>
      <c r="O4507" s="5"/>
      <c r="P4507" s="8"/>
      <c r="Q4507" s="9"/>
      <c r="R4507" s="9" t="str">
        <f>IFERROR(VLOOKUP(Tabla2[[#This Row],[CONTRATISTA PRNCIPAL]],Hoja1!$L$5:$M$9,2,FALSE),"CJV")</f>
        <v>CJV</v>
      </c>
      <c r="S4507" s="9" t="str">
        <f>IF(Tabla2[[#This Row],[EMPRESA]]=Tabla2[[#This Row],[CONTRATISTA PRNCIPAL]],"Principal","Secundaria")</f>
        <v>Principal</v>
      </c>
      <c r="T4507" s="10">
        <f>IFERROR(1/COUNTIF(Tabla2[CONTRATISTA PRNCIPAL],Tabla2[[#This Row],[CONTRATISTA PRNCIPAL]]),0)</f>
        <v>0</v>
      </c>
      <c r="U4507" s="33" t="str">
        <f ca="1">IF(((TODAY()-Tabla2[[#This Row],[FECHA NACIMIENTO]])/365)&lt;18,"Corregir", IF(((TODAY()-Tabla2[[#This Row],[FECHA NACIMIENTO]])/365)&gt;80, "Corregir",ROUNDDOWN(((TODAY()-Tabla2[[#This Row],[FECHA NACIMIENTO]])/365),0)))</f>
        <v>Corregir</v>
      </c>
      <c r="V450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07" s="34" t="str">
        <f ca="1">+IF(Tabla2[[#This Row],[Edad]]="Corregir","Corregir","Ok")</f>
        <v>Corregir</v>
      </c>
      <c r="X4507" s="10" t="str">
        <f>+IFERROR(VLOOKUP(Tabla2[[#This Row],[DISTRITO SEGÚN DNI]],Hoja1!$A$2:$B$55,2,FALSE),"No")</f>
        <v>No</v>
      </c>
      <c r="Y4507" s="10" t="str">
        <f>IF(OR(LOWER(Tabla2[[#This Row],[GENERO]])="masculino", LOWER(Tabla2[[#This Row],[GENERO]])="femenino"),"OK","Corregir")</f>
        <v>Corregir</v>
      </c>
      <c r="Z4507" s="10" t="str">
        <f>+IF(Tabla2[[#This Row],[Nro. DNI / CE]]="","Corregir",IF(LEN(Tabla2[[#This Row],[Nro. DNI / CE]])&gt;=8,"OK","Corregir"))</f>
        <v>Corregir</v>
      </c>
      <c r="AA4507" s="10">
        <f>COUNTIF(Tabla2[APELLIDOS Y NOMBRES],Tabla2[[#This Row],[APELLIDOS Y NOMBRES]])</f>
        <v>0</v>
      </c>
      <c r="AB4507" t="str">
        <f ca="1">+IFERROR(IF(Tabla2[[#This Row],[FECHA CESE/BAJA]]="","No Aplica",IF(AND(MONTH(Tabla2[[#This Row],[FECHA CESE/BAJA]])=MONTH(TODAY()-30),YEAR(Tabla2[[#This Row],[FECHA CESE/BAJA]])=YEAR(TODAY())),MONTH(TODAY()-30)&amp;"-"&amp;YEAR(TODAY()),"Borrar")),"No aplica")</f>
        <v>No Aplica</v>
      </c>
      <c r="AC4507" t="str">
        <f ca="1">+IFERROR(IF(Tabla2[[#This Row],[FECHA INICIO DE LABORES EN OBRA]]="","No Aplica",IF(AND(MONTH(Tabla2[[#This Row],[FECHA INICIO DE LABORES EN OBRA]])=MONTH(TODAY()-30),YEAR(Tabla2[[#This Row],[FECHA INICIO DE LABORES EN OBRA]])=YEAR(TODAY())),MONTH(TODAY()-30)&amp;"-"&amp;YEAR(TODAY()),"No Aplica")),"No Aplica")</f>
        <v>No Aplica</v>
      </c>
    </row>
    <row r="4508" spans="1:29" x14ac:dyDescent="0.25">
      <c r="A4508" s="2"/>
      <c r="B4508" s="3"/>
      <c r="C4508" s="3"/>
      <c r="D4508" s="3"/>
      <c r="E4508" s="3"/>
      <c r="F4508" s="36"/>
      <c r="G4508" s="3"/>
      <c r="H4508" s="3"/>
      <c r="I4508" s="3"/>
      <c r="J4508" s="3"/>
      <c r="K4508" s="3"/>
      <c r="L4508" s="8"/>
      <c r="M4508" s="5"/>
      <c r="N4508" s="13"/>
      <c r="O4508" s="5"/>
      <c r="P4508" s="8"/>
      <c r="Q4508" s="9"/>
      <c r="R4508" s="9" t="str">
        <f>IFERROR(VLOOKUP(Tabla2[[#This Row],[CONTRATISTA PRNCIPAL]],Hoja1!$L$5:$M$9,2,FALSE),"CJV")</f>
        <v>CJV</v>
      </c>
      <c r="S4508" s="9" t="str">
        <f>IF(Tabla2[[#This Row],[EMPRESA]]=Tabla2[[#This Row],[CONTRATISTA PRNCIPAL]],"Principal","Secundaria")</f>
        <v>Principal</v>
      </c>
      <c r="T4508" s="10">
        <f>IFERROR(1/COUNTIF(Tabla2[CONTRATISTA PRNCIPAL],Tabla2[[#This Row],[CONTRATISTA PRNCIPAL]]),0)</f>
        <v>0</v>
      </c>
      <c r="U4508" s="33" t="str">
        <f ca="1">IF(((TODAY()-Tabla2[[#This Row],[FECHA NACIMIENTO]])/365)&lt;18,"Corregir", IF(((TODAY()-Tabla2[[#This Row],[FECHA NACIMIENTO]])/365)&gt;80, "Corregir",ROUNDDOWN(((TODAY()-Tabla2[[#This Row],[FECHA NACIMIENTO]])/365),0)))</f>
        <v>Corregir</v>
      </c>
      <c r="V450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08" s="34" t="str">
        <f ca="1">+IF(Tabla2[[#This Row],[Edad]]="Corregir","Corregir","Ok")</f>
        <v>Corregir</v>
      </c>
      <c r="X4508" s="10" t="str">
        <f>+IFERROR(VLOOKUP(Tabla2[[#This Row],[DISTRITO SEGÚN DNI]],Hoja1!$A$2:$B$55,2,FALSE),"No")</f>
        <v>No</v>
      </c>
      <c r="Y4508" s="10" t="str">
        <f>IF(OR(LOWER(Tabla2[[#This Row],[GENERO]])="masculino", LOWER(Tabla2[[#This Row],[GENERO]])="femenino"),"OK","Corregir")</f>
        <v>Corregir</v>
      </c>
      <c r="Z4508" s="10" t="str">
        <f>+IF(Tabla2[[#This Row],[Nro. DNI / CE]]="","Corregir",IF(LEN(Tabla2[[#This Row],[Nro. DNI / CE]])&gt;=8,"OK","Corregir"))</f>
        <v>Corregir</v>
      </c>
      <c r="AA4508" s="10">
        <f>COUNTIF(Tabla2[APELLIDOS Y NOMBRES],Tabla2[[#This Row],[APELLIDOS Y NOMBRES]])</f>
        <v>0</v>
      </c>
      <c r="AB4508" t="str">
        <f ca="1">+IFERROR(IF(Tabla2[[#This Row],[FECHA CESE/BAJA]]="","No Aplica",IF(AND(MONTH(Tabla2[[#This Row],[FECHA CESE/BAJA]])=MONTH(TODAY()-30),YEAR(Tabla2[[#This Row],[FECHA CESE/BAJA]])=YEAR(TODAY())),MONTH(TODAY()-30)&amp;"-"&amp;YEAR(TODAY()),"Borrar")),"No aplica")</f>
        <v>No Aplica</v>
      </c>
      <c r="AC4508" t="str">
        <f ca="1">+IFERROR(IF(Tabla2[[#This Row],[FECHA INICIO DE LABORES EN OBRA]]="","No Aplica",IF(AND(MONTH(Tabla2[[#This Row],[FECHA INICIO DE LABORES EN OBRA]])=MONTH(TODAY()-30),YEAR(Tabla2[[#This Row],[FECHA INICIO DE LABORES EN OBRA]])=YEAR(TODAY())),MONTH(TODAY()-30)&amp;"-"&amp;YEAR(TODAY()),"No Aplica")),"No Aplica")</f>
        <v>No Aplica</v>
      </c>
    </row>
    <row r="4509" spans="1:29" x14ac:dyDescent="0.25">
      <c r="A4509" s="2"/>
      <c r="B4509" s="3"/>
      <c r="C4509" s="3"/>
      <c r="D4509" s="3"/>
      <c r="E4509" s="3"/>
      <c r="F4509" s="36"/>
      <c r="G4509" s="3"/>
      <c r="H4509" s="3"/>
      <c r="I4509" s="3"/>
      <c r="J4509" s="3"/>
      <c r="K4509" s="3"/>
      <c r="L4509" s="8"/>
      <c r="M4509" s="5"/>
      <c r="N4509" s="13"/>
      <c r="O4509" s="5"/>
      <c r="P4509" s="8"/>
      <c r="Q4509" s="9"/>
      <c r="R4509" s="9" t="str">
        <f>IFERROR(VLOOKUP(Tabla2[[#This Row],[CONTRATISTA PRNCIPAL]],Hoja1!$L$5:$M$9,2,FALSE),"CJV")</f>
        <v>CJV</v>
      </c>
      <c r="S4509" s="9" t="str">
        <f>IF(Tabla2[[#This Row],[EMPRESA]]=Tabla2[[#This Row],[CONTRATISTA PRNCIPAL]],"Principal","Secundaria")</f>
        <v>Principal</v>
      </c>
      <c r="T4509" s="10">
        <f>IFERROR(1/COUNTIF(Tabla2[CONTRATISTA PRNCIPAL],Tabla2[[#This Row],[CONTRATISTA PRNCIPAL]]),0)</f>
        <v>0</v>
      </c>
      <c r="U4509" s="33" t="str">
        <f ca="1">IF(((TODAY()-Tabla2[[#This Row],[FECHA NACIMIENTO]])/365)&lt;18,"Corregir", IF(((TODAY()-Tabla2[[#This Row],[FECHA NACIMIENTO]])/365)&gt;80, "Corregir",ROUNDDOWN(((TODAY()-Tabla2[[#This Row],[FECHA NACIMIENTO]])/365),0)))</f>
        <v>Corregir</v>
      </c>
      <c r="V450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09" s="34" t="str">
        <f ca="1">+IF(Tabla2[[#This Row],[Edad]]="Corregir","Corregir","Ok")</f>
        <v>Corregir</v>
      </c>
      <c r="X4509" s="10" t="str">
        <f>+IFERROR(VLOOKUP(Tabla2[[#This Row],[DISTRITO SEGÚN DNI]],Hoja1!$A$2:$B$55,2,FALSE),"No")</f>
        <v>No</v>
      </c>
      <c r="Y4509" s="10" t="str">
        <f>IF(OR(LOWER(Tabla2[[#This Row],[GENERO]])="masculino", LOWER(Tabla2[[#This Row],[GENERO]])="femenino"),"OK","Corregir")</f>
        <v>Corregir</v>
      </c>
      <c r="Z4509" s="10" t="str">
        <f>+IF(Tabla2[[#This Row],[Nro. DNI / CE]]="","Corregir",IF(LEN(Tabla2[[#This Row],[Nro. DNI / CE]])&gt;=8,"OK","Corregir"))</f>
        <v>Corregir</v>
      </c>
      <c r="AA4509" s="10">
        <f>COUNTIF(Tabla2[APELLIDOS Y NOMBRES],Tabla2[[#This Row],[APELLIDOS Y NOMBRES]])</f>
        <v>0</v>
      </c>
      <c r="AB4509" t="str">
        <f ca="1">+IFERROR(IF(Tabla2[[#This Row],[FECHA CESE/BAJA]]="","No Aplica",IF(AND(MONTH(Tabla2[[#This Row],[FECHA CESE/BAJA]])=MONTH(TODAY()-30),YEAR(Tabla2[[#This Row],[FECHA CESE/BAJA]])=YEAR(TODAY())),MONTH(TODAY()-30)&amp;"-"&amp;YEAR(TODAY()),"Borrar")),"No aplica")</f>
        <v>No Aplica</v>
      </c>
      <c r="AC4509" t="str">
        <f ca="1">+IFERROR(IF(Tabla2[[#This Row],[FECHA INICIO DE LABORES EN OBRA]]="","No Aplica",IF(AND(MONTH(Tabla2[[#This Row],[FECHA INICIO DE LABORES EN OBRA]])=MONTH(TODAY()-30),YEAR(Tabla2[[#This Row],[FECHA INICIO DE LABORES EN OBRA]])=YEAR(TODAY())),MONTH(TODAY()-30)&amp;"-"&amp;YEAR(TODAY()),"No Aplica")),"No Aplica")</f>
        <v>No Aplica</v>
      </c>
    </row>
    <row r="4510" spans="1:29" x14ac:dyDescent="0.25">
      <c r="A4510" s="2"/>
      <c r="B4510" s="3"/>
      <c r="C4510" s="3"/>
      <c r="D4510" s="3"/>
      <c r="E4510" s="3"/>
      <c r="F4510" s="36"/>
      <c r="G4510" s="3"/>
      <c r="H4510" s="3"/>
      <c r="I4510" s="3"/>
      <c r="J4510" s="3"/>
      <c r="K4510" s="3"/>
      <c r="L4510" s="8"/>
      <c r="M4510" s="5"/>
      <c r="N4510" s="13"/>
      <c r="O4510" s="5"/>
      <c r="P4510" s="8"/>
      <c r="Q4510" s="9"/>
      <c r="R4510" s="9" t="str">
        <f>IFERROR(VLOOKUP(Tabla2[[#This Row],[CONTRATISTA PRNCIPAL]],Hoja1!$L$5:$M$9,2,FALSE),"CJV")</f>
        <v>CJV</v>
      </c>
      <c r="S4510" s="9" t="str">
        <f>IF(Tabla2[[#This Row],[EMPRESA]]=Tabla2[[#This Row],[CONTRATISTA PRNCIPAL]],"Principal","Secundaria")</f>
        <v>Principal</v>
      </c>
      <c r="T4510" s="10">
        <f>IFERROR(1/COUNTIF(Tabla2[CONTRATISTA PRNCIPAL],Tabla2[[#This Row],[CONTRATISTA PRNCIPAL]]),0)</f>
        <v>0</v>
      </c>
      <c r="U4510" s="33" t="str">
        <f ca="1">IF(((TODAY()-Tabla2[[#This Row],[FECHA NACIMIENTO]])/365)&lt;18,"Corregir", IF(((TODAY()-Tabla2[[#This Row],[FECHA NACIMIENTO]])/365)&gt;80, "Corregir",ROUNDDOWN(((TODAY()-Tabla2[[#This Row],[FECHA NACIMIENTO]])/365),0)))</f>
        <v>Corregir</v>
      </c>
      <c r="V451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10" s="34" t="str">
        <f ca="1">+IF(Tabla2[[#This Row],[Edad]]="Corregir","Corregir","Ok")</f>
        <v>Corregir</v>
      </c>
      <c r="X4510" s="10" t="str">
        <f>+IFERROR(VLOOKUP(Tabla2[[#This Row],[DISTRITO SEGÚN DNI]],Hoja1!$A$2:$B$55,2,FALSE),"No")</f>
        <v>No</v>
      </c>
      <c r="Y4510" s="10" t="str">
        <f>IF(OR(LOWER(Tabla2[[#This Row],[GENERO]])="masculino", LOWER(Tabla2[[#This Row],[GENERO]])="femenino"),"OK","Corregir")</f>
        <v>Corregir</v>
      </c>
      <c r="Z4510" s="10" t="str">
        <f>+IF(Tabla2[[#This Row],[Nro. DNI / CE]]="","Corregir",IF(LEN(Tabla2[[#This Row],[Nro. DNI / CE]])&gt;=8,"OK","Corregir"))</f>
        <v>Corregir</v>
      </c>
      <c r="AA4510" s="10">
        <f>COUNTIF(Tabla2[APELLIDOS Y NOMBRES],Tabla2[[#This Row],[APELLIDOS Y NOMBRES]])</f>
        <v>0</v>
      </c>
      <c r="AB4510" t="str">
        <f ca="1">+IFERROR(IF(Tabla2[[#This Row],[FECHA CESE/BAJA]]="","No Aplica",IF(AND(MONTH(Tabla2[[#This Row],[FECHA CESE/BAJA]])=MONTH(TODAY()-30),YEAR(Tabla2[[#This Row],[FECHA CESE/BAJA]])=YEAR(TODAY())),MONTH(TODAY()-30)&amp;"-"&amp;YEAR(TODAY()),"Borrar")),"No aplica")</f>
        <v>No Aplica</v>
      </c>
      <c r="AC4510" t="str">
        <f ca="1">+IFERROR(IF(Tabla2[[#This Row],[FECHA INICIO DE LABORES EN OBRA]]="","No Aplica",IF(AND(MONTH(Tabla2[[#This Row],[FECHA INICIO DE LABORES EN OBRA]])=MONTH(TODAY()-30),YEAR(Tabla2[[#This Row],[FECHA INICIO DE LABORES EN OBRA]])=YEAR(TODAY())),MONTH(TODAY()-30)&amp;"-"&amp;YEAR(TODAY()),"No Aplica")),"No Aplica")</f>
        <v>No Aplica</v>
      </c>
    </row>
    <row r="4511" spans="1:29" x14ac:dyDescent="0.25">
      <c r="A4511" s="2"/>
      <c r="B4511" s="3"/>
      <c r="C4511" s="3"/>
      <c r="D4511" s="3"/>
      <c r="E4511" s="3"/>
      <c r="F4511" s="36"/>
      <c r="G4511" s="3"/>
      <c r="H4511" s="3"/>
      <c r="I4511" s="3"/>
      <c r="J4511" s="3"/>
      <c r="K4511" s="3"/>
      <c r="L4511" s="8"/>
      <c r="M4511" s="5"/>
      <c r="N4511" s="13"/>
      <c r="O4511" s="5"/>
      <c r="P4511" s="8"/>
      <c r="Q4511" s="9"/>
      <c r="R4511" s="9" t="str">
        <f>IFERROR(VLOOKUP(Tabla2[[#This Row],[CONTRATISTA PRNCIPAL]],Hoja1!$L$5:$M$9,2,FALSE),"CJV")</f>
        <v>CJV</v>
      </c>
      <c r="S4511" s="9" t="str">
        <f>IF(Tabla2[[#This Row],[EMPRESA]]=Tabla2[[#This Row],[CONTRATISTA PRNCIPAL]],"Principal","Secundaria")</f>
        <v>Principal</v>
      </c>
      <c r="T4511" s="10">
        <f>IFERROR(1/COUNTIF(Tabla2[CONTRATISTA PRNCIPAL],Tabla2[[#This Row],[CONTRATISTA PRNCIPAL]]),0)</f>
        <v>0</v>
      </c>
      <c r="U4511" s="33" t="str">
        <f ca="1">IF(((TODAY()-Tabla2[[#This Row],[FECHA NACIMIENTO]])/365)&lt;18,"Corregir", IF(((TODAY()-Tabla2[[#This Row],[FECHA NACIMIENTO]])/365)&gt;80, "Corregir",ROUNDDOWN(((TODAY()-Tabla2[[#This Row],[FECHA NACIMIENTO]])/365),0)))</f>
        <v>Corregir</v>
      </c>
      <c r="V451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11" s="34" t="str">
        <f ca="1">+IF(Tabla2[[#This Row],[Edad]]="Corregir","Corregir","Ok")</f>
        <v>Corregir</v>
      </c>
      <c r="X4511" s="10" t="str">
        <f>+IFERROR(VLOOKUP(Tabla2[[#This Row],[DISTRITO SEGÚN DNI]],Hoja1!$A$2:$B$55,2,FALSE),"No")</f>
        <v>No</v>
      </c>
      <c r="Y4511" s="10" t="str">
        <f>IF(OR(LOWER(Tabla2[[#This Row],[GENERO]])="masculino", LOWER(Tabla2[[#This Row],[GENERO]])="femenino"),"OK","Corregir")</f>
        <v>Corregir</v>
      </c>
      <c r="Z4511" s="10" t="str">
        <f>+IF(Tabla2[[#This Row],[Nro. DNI / CE]]="","Corregir",IF(LEN(Tabla2[[#This Row],[Nro. DNI / CE]])&gt;=8,"OK","Corregir"))</f>
        <v>Corregir</v>
      </c>
      <c r="AA4511" s="10">
        <f>COUNTIF(Tabla2[APELLIDOS Y NOMBRES],Tabla2[[#This Row],[APELLIDOS Y NOMBRES]])</f>
        <v>0</v>
      </c>
      <c r="AB4511" t="str">
        <f ca="1">+IFERROR(IF(Tabla2[[#This Row],[FECHA CESE/BAJA]]="","No Aplica",IF(AND(MONTH(Tabla2[[#This Row],[FECHA CESE/BAJA]])=MONTH(TODAY()-30),YEAR(Tabla2[[#This Row],[FECHA CESE/BAJA]])=YEAR(TODAY())),MONTH(TODAY()-30)&amp;"-"&amp;YEAR(TODAY()),"Borrar")),"No aplica")</f>
        <v>No Aplica</v>
      </c>
      <c r="AC4511" t="str">
        <f ca="1">+IFERROR(IF(Tabla2[[#This Row],[FECHA INICIO DE LABORES EN OBRA]]="","No Aplica",IF(AND(MONTH(Tabla2[[#This Row],[FECHA INICIO DE LABORES EN OBRA]])=MONTH(TODAY()-30),YEAR(Tabla2[[#This Row],[FECHA INICIO DE LABORES EN OBRA]])=YEAR(TODAY())),MONTH(TODAY()-30)&amp;"-"&amp;YEAR(TODAY()),"No Aplica")),"No Aplica")</f>
        <v>No Aplica</v>
      </c>
    </row>
    <row r="4512" spans="1:29" x14ac:dyDescent="0.25">
      <c r="A4512" s="2"/>
      <c r="B4512" s="3"/>
      <c r="C4512" s="3"/>
      <c r="D4512" s="3"/>
      <c r="E4512" s="3"/>
      <c r="F4512" s="36"/>
      <c r="G4512" s="3"/>
      <c r="H4512" s="3"/>
      <c r="I4512" s="3"/>
      <c r="J4512" s="3"/>
      <c r="K4512" s="3"/>
      <c r="L4512" s="8"/>
      <c r="M4512" s="5"/>
      <c r="N4512" s="13"/>
      <c r="O4512" s="5"/>
      <c r="P4512" s="8"/>
      <c r="Q4512" s="9"/>
      <c r="R4512" s="9" t="str">
        <f>IFERROR(VLOOKUP(Tabla2[[#This Row],[CONTRATISTA PRNCIPAL]],Hoja1!$L$5:$M$9,2,FALSE),"CJV")</f>
        <v>CJV</v>
      </c>
      <c r="S4512" s="9" t="str">
        <f>IF(Tabla2[[#This Row],[EMPRESA]]=Tabla2[[#This Row],[CONTRATISTA PRNCIPAL]],"Principal","Secundaria")</f>
        <v>Principal</v>
      </c>
      <c r="T4512" s="10">
        <f>IFERROR(1/COUNTIF(Tabla2[CONTRATISTA PRNCIPAL],Tabla2[[#This Row],[CONTRATISTA PRNCIPAL]]),0)</f>
        <v>0</v>
      </c>
      <c r="U4512" s="33" t="str">
        <f ca="1">IF(((TODAY()-Tabla2[[#This Row],[FECHA NACIMIENTO]])/365)&lt;18,"Corregir", IF(((TODAY()-Tabla2[[#This Row],[FECHA NACIMIENTO]])/365)&gt;80, "Corregir",ROUNDDOWN(((TODAY()-Tabla2[[#This Row],[FECHA NACIMIENTO]])/365),0)))</f>
        <v>Corregir</v>
      </c>
      <c r="V451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12" s="34" t="str">
        <f ca="1">+IF(Tabla2[[#This Row],[Edad]]="Corregir","Corregir","Ok")</f>
        <v>Corregir</v>
      </c>
      <c r="X4512" s="10" t="str">
        <f>+IFERROR(VLOOKUP(Tabla2[[#This Row],[DISTRITO SEGÚN DNI]],Hoja1!$A$2:$B$55,2,FALSE),"No")</f>
        <v>No</v>
      </c>
      <c r="Y4512" s="10" t="str">
        <f>IF(OR(LOWER(Tabla2[[#This Row],[GENERO]])="masculino", LOWER(Tabla2[[#This Row],[GENERO]])="femenino"),"OK","Corregir")</f>
        <v>Corregir</v>
      </c>
      <c r="Z4512" s="10" t="str">
        <f>+IF(Tabla2[[#This Row],[Nro. DNI / CE]]="","Corregir",IF(LEN(Tabla2[[#This Row],[Nro. DNI / CE]])&gt;=8,"OK","Corregir"))</f>
        <v>Corregir</v>
      </c>
      <c r="AA4512" s="10">
        <f>COUNTIF(Tabla2[APELLIDOS Y NOMBRES],Tabla2[[#This Row],[APELLIDOS Y NOMBRES]])</f>
        <v>0</v>
      </c>
      <c r="AB4512" t="str">
        <f ca="1">+IFERROR(IF(Tabla2[[#This Row],[FECHA CESE/BAJA]]="","No Aplica",IF(AND(MONTH(Tabla2[[#This Row],[FECHA CESE/BAJA]])=MONTH(TODAY()-30),YEAR(Tabla2[[#This Row],[FECHA CESE/BAJA]])=YEAR(TODAY())),MONTH(TODAY()-30)&amp;"-"&amp;YEAR(TODAY()),"Borrar")),"No aplica")</f>
        <v>No Aplica</v>
      </c>
      <c r="AC4512" t="str">
        <f ca="1">+IFERROR(IF(Tabla2[[#This Row],[FECHA INICIO DE LABORES EN OBRA]]="","No Aplica",IF(AND(MONTH(Tabla2[[#This Row],[FECHA INICIO DE LABORES EN OBRA]])=MONTH(TODAY()-30),YEAR(Tabla2[[#This Row],[FECHA INICIO DE LABORES EN OBRA]])=YEAR(TODAY())),MONTH(TODAY()-30)&amp;"-"&amp;YEAR(TODAY()),"No Aplica")),"No Aplica")</f>
        <v>No Aplica</v>
      </c>
    </row>
    <row r="4513" spans="1:29" x14ac:dyDescent="0.25">
      <c r="A4513" s="2"/>
      <c r="B4513" s="3"/>
      <c r="C4513" s="3"/>
      <c r="D4513" s="3"/>
      <c r="E4513" s="3"/>
      <c r="F4513" s="36"/>
      <c r="G4513" s="3"/>
      <c r="H4513" s="3"/>
      <c r="I4513" s="3"/>
      <c r="J4513" s="3"/>
      <c r="K4513" s="3"/>
      <c r="L4513" s="8"/>
      <c r="M4513" s="5"/>
      <c r="N4513" s="13"/>
      <c r="O4513" s="5"/>
      <c r="P4513" s="8"/>
      <c r="Q4513" s="9"/>
      <c r="R4513" s="9" t="str">
        <f>IFERROR(VLOOKUP(Tabla2[[#This Row],[CONTRATISTA PRNCIPAL]],Hoja1!$L$5:$M$9,2,FALSE),"CJV")</f>
        <v>CJV</v>
      </c>
      <c r="S4513" s="9" t="str">
        <f>IF(Tabla2[[#This Row],[EMPRESA]]=Tabla2[[#This Row],[CONTRATISTA PRNCIPAL]],"Principal","Secundaria")</f>
        <v>Principal</v>
      </c>
      <c r="T4513" s="10">
        <f>IFERROR(1/COUNTIF(Tabla2[CONTRATISTA PRNCIPAL],Tabla2[[#This Row],[CONTRATISTA PRNCIPAL]]),0)</f>
        <v>0</v>
      </c>
      <c r="U4513" s="33" t="str">
        <f ca="1">IF(((TODAY()-Tabla2[[#This Row],[FECHA NACIMIENTO]])/365)&lt;18,"Corregir", IF(((TODAY()-Tabla2[[#This Row],[FECHA NACIMIENTO]])/365)&gt;80, "Corregir",ROUNDDOWN(((TODAY()-Tabla2[[#This Row],[FECHA NACIMIENTO]])/365),0)))</f>
        <v>Corregir</v>
      </c>
      <c r="V451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13" s="34" t="str">
        <f ca="1">+IF(Tabla2[[#This Row],[Edad]]="Corregir","Corregir","Ok")</f>
        <v>Corregir</v>
      </c>
      <c r="X4513" s="10" t="str">
        <f>+IFERROR(VLOOKUP(Tabla2[[#This Row],[DISTRITO SEGÚN DNI]],Hoja1!$A$2:$B$55,2,FALSE),"No")</f>
        <v>No</v>
      </c>
      <c r="Y4513" s="10" t="str">
        <f>IF(OR(LOWER(Tabla2[[#This Row],[GENERO]])="masculino", LOWER(Tabla2[[#This Row],[GENERO]])="femenino"),"OK","Corregir")</f>
        <v>Corregir</v>
      </c>
      <c r="Z4513" s="10" t="str">
        <f>+IF(Tabla2[[#This Row],[Nro. DNI / CE]]="","Corregir",IF(LEN(Tabla2[[#This Row],[Nro. DNI / CE]])&gt;=8,"OK","Corregir"))</f>
        <v>Corregir</v>
      </c>
      <c r="AA4513" s="10">
        <f>COUNTIF(Tabla2[APELLIDOS Y NOMBRES],Tabla2[[#This Row],[APELLIDOS Y NOMBRES]])</f>
        <v>0</v>
      </c>
      <c r="AB4513" t="str">
        <f ca="1">+IFERROR(IF(Tabla2[[#This Row],[FECHA CESE/BAJA]]="","No Aplica",IF(AND(MONTH(Tabla2[[#This Row],[FECHA CESE/BAJA]])=MONTH(TODAY()-30),YEAR(Tabla2[[#This Row],[FECHA CESE/BAJA]])=YEAR(TODAY())),MONTH(TODAY()-30)&amp;"-"&amp;YEAR(TODAY()),"Borrar")),"No aplica")</f>
        <v>No Aplica</v>
      </c>
      <c r="AC4513" t="str">
        <f ca="1">+IFERROR(IF(Tabla2[[#This Row],[FECHA INICIO DE LABORES EN OBRA]]="","No Aplica",IF(AND(MONTH(Tabla2[[#This Row],[FECHA INICIO DE LABORES EN OBRA]])=MONTH(TODAY()-30),YEAR(Tabla2[[#This Row],[FECHA INICIO DE LABORES EN OBRA]])=YEAR(TODAY())),MONTH(TODAY()-30)&amp;"-"&amp;YEAR(TODAY()),"No Aplica")),"No Aplica")</f>
        <v>No Aplica</v>
      </c>
    </row>
    <row r="4514" spans="1:29" x14ac:dyDescent="0.25">
      <c r="A4514" s="2"/>
      <c r="B4514" s="3"/>
      <c r="C4514" s="3"/>
      <c r="D4514" s="3"/>
      <c r="E4514" s="3"/>
      <c r="F4514" s="36"/>
      <c r="G4514" s="3"/>
      <c r="H4514" s="3"/>
      <c r="I4514" s="3"/>
      <c r="J4514" s="3"/>
      <c r="K4514" s="3"/>
      <c r="L4514" s="8"/>
      <c r="M4514" s="5"/>
      <c r="N4514" s="13"/>
      <c r="O4514" s="5"/>
      <c r="P4514" s="8"/>
      <c r="Q4514" s="9"/>
      <c r="R4514" s="9" t="str">
        <f>IFERROR(VLOOKUP(Tabla2[[#This Row],[CONTRATISTA PRNCIPAL]],Hoja1!$L$5:$M$9,2,FALSE),"CJV")</f>
        <v>CJV</v>
      </c>
      <c r="S4514" s="9" t="str">
        <f>IF(Tabla2[[#This Row],[EMPRESA]]=Tabla2[[#This Row],[CONTRATISTA PRNCIPAL]],"Principal","Secundaria")</f>
        <v>Principal</v>
      </c>
      <c r="T4514" s="10">
        <f>IFERROR(1/COUNTIF(Tabla2[CONTRATISTA PRNCIPAL],Tabla2[[#This Row],[CONTRATISTA PRNCIPAL]]),0)</f>
        <v>0</v>
      </c>
      <c r="U4514" s="33" t="str">
        <f ca="1">IF(((TODAY()-Tabla2[[#This Row],[FECHA NACIMIENTO]])/365)&lt;18,"Corregir", IF(((TODAY()-Tabla2[[#This Row],[FECHA NACIMIENTO]])/365)&gt;80, "Corregir",ROUNDDOWN(((TODAY()-Tabla2[[#This Row],[FECHA NACIMIENTO]])/365),0)))</f>
        <v>Corregir</v>
      </c>
      <c r="V451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14" s="34" t="str">
        <f ca="1">+IF(Tabla2[[#This Row],[Edad]]="Corregir","Corregir","Ok")</f>
        <v>Corregir</v>
      </c>
      <c r="X4514" s="10" t="str">
        <f>+IFERROR(VLOOKUP(Tabla2[[#This Row],[DISTRITO SEGÚN DNI]],Hoja1!$A$2:$B$55,2,FALSE),"No")</f>
        <v>No</v>
      </c>
      <c r="Y4514" s="10" t="str">
        <f>IF(OR(LOWER(Tabla2[[#This Row],[GENERO]])="masculino", LOWER(Tabla2[[#This Row],[GENERO]])="femenino"),"OK","Corregir")</f>
        <v>Corregir</v>
      </c>
      <c r="Z4514" s="10" t="str">
        <f>+IF(Tabla2[[#This Row],[Nro. DNI / CE]]="","Corregir",IF(LEN(Tabla2[[#This Row],[Nro. DNI / CE]])&gt;=8,"OK","Corregir"))</f>
        <v>Corregir</v>
      </c>
      <c r="AA4514" s="10">
        <f>COUNTIF(Tabla2[APELLIDOS Y NOMBRES],Tabla2[[#This Row],[APELLIDOS Y NOMBRES]])</f>
        <v>0</v>
      </c>
      <c r="AB4514" t="str">
        <f ca="1">+IFERROR(IF(Tabla2[[#This Row],[FECHA CESE/BAJA]]="","No Aplica",IF(AND(MONTH(Tabla2[[#This Row],[FECHA CESE/BAJA]])=MONTH(TODAY()-30),YEAR(Tabla2[[#This Row],[FECHA CESE/BAJA]])=YEAR(TODAY())),MONTH(TODAY()-30)&amp;"-"&amp;YEAR(TODAY()),"Borrar")),"No aplica")</f>
        <v>No Aplica</v>
      </c>
      <c r="AC4514" t="str">
        <f ca="1">+IFERROR(IF(Tabla2[[#This Row],[FECHA INICIO DE LABORES EN OBRA]]="","No Aplica",IF(AND(MONTH(Tabla2[[#This Row],[FECHA INICIO DE LABORES EN OBRA]])=MONTH(TODAY()-30),YEAR(Tabla2[[#This Row],[FECHA INICIO DE LABORES EN OBRA]])=YEAR(TODAY())),MONTH(TODAY()-30)&amp;"-"&amp;YEAR(TODAY()),"No Aplica")),"No Aplica")</f>
        <v>No Aplica</v>
      </c>
    </row>
    <row r="4515" spans="1:29" x14ac:dyDescent="0.25">
      <c r="A4515" s="2"/>
      <c r="B4515" s="3"/>
      <c r="C4515" s="3"/>
      <c r="D4515" s="3"/>
      <c r="E4515" s="3"/>
      <c r="F4515" s="36"/>
      <c r="G4515" s="3"/>
      <c r="H4515" s="3"/>
      <c r="I4515" s="3"/>
      <c r="J4515" s="3"/>
      <c r="K4515" s="3"/>
      <c r="L4515" s="8"/>
      <c r="M4515" s="5"/>
      <c r="N4515" s="13"/>
      <c r="O4515" s="5"/>
      <c r="P4515" s="8"/>
      <c r="Q4515" s="9"/>
      <c r="R4515" s="9" t="str">
        <f>IFERROR(VLOOKUP(Tabla2[[#This Row],[CONTRATISTA PRNCIPAL]],Hoja1!$L$5:$M$9,2,FALSE),"CJV")</f>
        <v>CJV</v>
      </c>
      <c r="S4515" s="9" t="str">
        <f>IF(Tabla2[[#This Row],[EMPRESA]]=Tabla2[[#This Row],[CONTRATISTA PRNCIPAL]],"Principal","Secundaria")</f>
        <v>Principal</v>
      </c>
      <c r="T4515" s="10">
        <f>IFERROR(1/COUNTIF(Tabla2[CONTRATISTA PRNCIPAL],Tabla2[[#This Row],[CONTRATISTA PRNCIPAL]]),0)</f>
        <v>0</v>
      </c>
      <c r="U4515" s="33" t="str">
        <f ca="1">IF(((TODAY()-Tabla2[[#This Row],[FECHA NACIMIENTO]])/365)&lt;18,"Corregir", IF(((TODAY()-Tabla2[[#This Row],[FECHA NACIMIENTO]])/365)&gt;80, "Corregir",ROUNDDOWN(((TODAY()-Tabla2[[#This Row],[FECHA NACIMIENTO]])/365),0)))</f>
        <v>Corregir</v>
      </c>
      <c r="V451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15" s="34" t="str">
        <f ca="1">+IF(Tabla2[[#This Row],[Edad]]="Corregir","Corregir","Ok")</f>
        <v>Corregir</v>
      </c>
      <c r="X4515" s="10" t="str">
        <f>+IFERROR(VLOOKUP(Tabla2[[#This Row],[DISTRITO SEGÚN DNI]],Hoja1!$A$2:$B$55,2,FALSE),"No")</f>
        <v>No</v>
      </c>
      <c r="Y4515" s="10" t="str">
        <f>IF(OR(LOWER(Tabla2[[#This Row],[GENERO]])="masculino", LOWER(Tabla2[[#This Row],[GENERO]])="femenino"),"OK","Corregir")</f>
        <v>Corregir</v>
      </c>
      <c r="Z4515" s="10" t="str">
        <f>+IF(Tabla2[[#This Row],[Nro. DNI / CE]]="","Corregir",IF(LEN(Tabla2[[#This Row],[Nro. DNI / CE]])&gt;=8,"OK","Corregir"))</f>
        <v>Corregir</v>
      </c>
      <c r="AA4515" s="10">
        <f>COUNTIF(Tabla2[APELLIDOS Y NOMBRES],Tabla2[[#This Row],[APELLIDOS Y NOMBRES]])</f>
        <v>0</v>
      </c>
      <c r="AB4515" t="str">
        <f ca="1">+IFERROR(IF(Tabla2[[#This Row],[FECHA CESE/BAJA]]="","No Aplica",IF(AND(MONTH(Tabla2[[#This Row],[FECHA CESE/BAJA]])=MONTH(TODAY()-30),YEAR(Tabla2[[#This Row],[FECHA CESE/BAJA]])=YEAR(TODAY())),MONTH(TODAY()-30)&amp;"-"&amp;YEAR(TODAY()),"Borrar")),"No aplica")</f>
        <v>No Aplica</v>
      </c>
      <c r="AC4515" t="str">
        <f ca="1">+IFERROR(IF(Tabla2[[#This Row],[FECHA INICIO DE LABORES EN OBRA]]="","No Aplica",IF(AND(MONTH(Tabla2[[#This Row],[FECHA INICIO DE LABORES EN OBRA]])=MONTH(TODAY()-30),YEAR(Tabla2[[#This Row],[FECHA INICIO DE LABORES EN OBRA]])=YEAR(TODAY())),MONTH(TODAY()-30)&amp;"-"&amp;YEAR(TODAY()),"No Aplica")),"No Aplica")</f>
        <v>No Aplica</v>
      </c>
    </row>
    <row r="4516" spans="1:29" x14ac:dyDescent="0.25">
      <c r="A4516" s="2"/>
      <c r="B4516" s="3"/>
      <c r="C4516" s="3"/>
      <c r="D4516" s="3"/>
      <c r="E4516" s="3"/>
      <c r="F4516" s="36"/>
      <c r="G4516" s="3"/>
      <c r="H4516" s="3"/>
      <c r="I4516" s="3"/>
      <c r="J4516" s="3"/>
      <c r="K4516" s="3"/>
      <c r="L4516" s="8"/>
      <c r="M4516" s="5"/>
      <c r="N4516" s="13"/>
      <c r="O4516" s="5"/>
      <c r="P4516" s="8"/>
      <c r="Q4516" s="9"/>
      <c r="R4516" s="9" t="str">
        <f>IFERROR(VLOOKUP(Tabla2[[#This Row],[CONTRATISTA PRNCIPAL]],Hoja1!$L$5:$M$9,2,FALSE),"CJV")</f>
        <v>CJV</v>
      </c>
      <c r="S4516" s="9" t="str">
        <f>IF(Tabla2[[#This Row],[EMPRESA]]=Tabla2[[#This Row],[CONTRATISTA PRNCIPAL]],"Principal","Secundaria")</f>
        <v>Principal</v>
      </c>
      <c r="T4516" s="10">
        <f>IFERROR(1/COUNTIF(Tabla2[CONTRATISTA PRNCIPAL],Tabla2[[#This Row],[CONTRATISTA PRNCIPAL]]),0)</f>
        <v>0</v>
      </c>
      <c r="U4516" s="33" t="str">
        <f ca="1">IF(((TODAY()-Tabla2[[#This Row],[FECHA NACIMIENTO]])/365)&lt;18,"Corregir", IF(((TODAY()-Tabla2[[#This Row],[FECHA NACIMIENTO]])/365)&gt;80, "Corregir",ROUNDDOWN(((TODAY()-Tabla2[[#This Row],[FECHA NACIMIENTO]])/365),0)))</f>
        <v>Corregir</v>
      </c>
      <c r="V451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16" s="34" t="str">
        <f ca="1">+IF(Tabla2[[#This Row],[Edad]]="Corregir","Corregir","Ok")</f>
        <v>Corregir</v>
      </c>
      <c r="X4516" s="10" t="str">
        <f>+IFERROR(VLOOKUP(Tabla2[[#This Row],[DISTRITO SEGÚN DNI]],Hoja1!$A$2:$B$55,2,FALSE),"No")</f>
        <v>No</v>
      </c>
      <c r="Y4516" s="10" t="str">
        <f>IF(OR(LOWER(Tabla2[[#This Row],[GENERO]])="masculino", LOWER(Tabla2[[#This Row],[GENERO]])="femenino"),"OK","Corregir")</f>
        <v>Corregir</v>
      </c>
      <c r="Z4516" s="10" t="str">
        <f>+IF(Tabla2[[#This Row],[Nro. DNI / CE]]="","Corregir",IF(LEN(Tabla2[[#This Row],[Nro. DNI / CE]])&gt;=8,"OK","Corregir"))</f>
        <v>Corregir</v>
      </c>
      <c r="AA4516" s="10">
        <f>COUNTIF(Tabla2[APELLIDOS Y NOMBRES],Tabla2[[#This Row],[APELLIDOS Y NOMBRES]])</f>
        <v>0</v>
      </c>
      <c r="AB4516" t="str">
        <f ca="1">+IFERROR(IF(Tabla2[[#This Row],[FECHA CESE/BAJA]]="","No Aplica",IF(AND(MONTH(Tabla2[[#This Row],[FECHA CESE/BAJA]])=MONTH(TODAY()-30),YEAR(Tabla2[[#This Row],[FECHA CESE/BAJA]])=YEAR(TODAY())),MONTH(TODAY()-30)&amp;"-"&amp;YEAR(TODAY()),"Borrar")),"No aplica")</f>
        <v>No Aplica</v>
      </c>
      <c r="AC4516" t="str">
        <f ca="1">+IFERROR(IF(Tabla2[[#This Row],[FECHA INICIO DE LABORES EN OBRA]]="","No Aplica",IF(AND(MONTH(Tabla2[[#This Row],[FECHA INICIO DE LABORES EN OBRA]])=MONTH(TODAY()-30),YEAR(Tabla2[[#This Row],[FECHA INICIO DE LABORES EN OBRA]])=YEAR(TODAY())),MONTH(TODAY()-30)&amp;"-"&amp;YEAR(TODAY()),"No Aplica")),"No Aplica")</f>
        <v>No Aplica</v>
      </c>
    </row>
    <row r="4517" spans="1:29" x14ac:dyDescent="0.25">
      <c r="A4517" s="2"/>
      <c r="B4517" s="3"/>
      <c r="C4517" s="3"/>
      <c r="D4517" s="3"/>
      <c r="E4517" s="3"/>
      <c r="F4517" s="36"/>
      <c r="G4517" s="3"/>
      <c r="H4517" s="3"/>
      <c r="I4517" s="3"/>
      <c r="J4517" s="3"/>
      <c r="K4517" s="3"/>
      <c r="L4517" s="8"/>
      <c r="M4517" s="5"/>
      <c r="N4517" s="13"/>
      <c r="O4517" s="5"/>
      <c r="P4517" s="8"/>
      <c r="Q4517" s="9"/>
      <c r="R4517" s="9" t="str">
        <f>IFERROR(VLOOKUP(Tabla2[[#This Row],[CONTRATISTA PRNCIPAL]],Hoja1!$L$5:$M$9,2,FALSE),"CJV")</f>
        <v>CJV</v>
      </c>
      <c r="S4517" s="9" t="str">
        <f>IF(Tabla2[[#This Row],[EMPRESA]]=Tabla2[[#This Row],[CONTRATISTA PRNCIPAL]],"Principal","Secundaria")</f>
        <v>Principal</v>
      </c>
      <c r="T4517" s="10">
        <f>IFERROR(1/COUNTIF(Tabla2[CONTRATISTA PRNCIPAL],Tabla2[[#This Row],[CONTRATISTA PRNCIPAL]]),0)</f>
        <v>0</v>
      </c>
      <c r="U4517" s="33" t="str">
        <f ca="1">IF(((TODAY()-Tabla2[[#This Row],[FECHA NACIMIENTO]])/365)&lt;18,"Corregir", IF(((TODAY()-Tabla2[[#This Row],[FECHA NACIMIENTO]])/365)&gt;80, "Corregir",ROUNDDOWN(((TODAY()-Tabla2[[#This Row],[FECHA NACIMIENTO]])/365),0)))</f>
        <v>Corregir</v>
      </c>
      <c r="V451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17" s="34" t="str">
        <f ca="1">+IF(Tabla2[[#This Row],[Edad]]="Corregir","Corregir","Ok")</f>
        <v>Corregir</v>
      </c>
      <c r="X4517" s="10" t="str">
        <f>+IFERROR(VLOOKUP(Tabla2[[#This Row],[DISTRITO SEGÚN DNI]],Hoja1!$A$2:$B$55,2,FALSE),"No")</f>
        <v>No</v>
      </c>
      <c r="Y4517" s="10" t="str">
        <f>IF(OR(LOWER(Tabla2[[#This Row],[GENERO]])="masculino", LOWER(Tabla2[[#This Row],[GENERO]])="femenino"),"OK","Corregir")</f>
        <v>Corregir</v>
      </c>
      <c r="Z4517" s="10" t="str">
        <f>+IF(Tabla2[[#This Row],[Nro. DNI / CE]]="","Corregir",IF(LEN(Tabla2[[#This Row],[Nro. DNI / CE]])&gt;=8,"OK","Corregir"))</f>
        <v>Corregir</v>
      </c>
      <c r="AA4517" s="10">
        <f>COUNTIF(Tabla2[APELLIDOS Y NOMBRES],Tabla2[[#This Row],[APELLIDOS Y NOMBRES]])</f>
        <v>0</v>
      </c>
      <c r="AB4517" t="str">
        <f ca="1">+IFERROR(IF(Tabla2[[#This Row],[FECHA CESE/BAJA]]="","No Aplica",IF(AND(MONTH(Tabla2[[#This Row],[FECHA CESE/BAJA]])=MONTH(TODAY()-30),YEAR(Tabla2[[#This Row],[FECHA CESE/BAJA]])=YEAR(TODAY())),MONTH(TODAY()-30)&amp;"-"&amp;YEAR(TODAY()),"Borrar")),"No aplica")</f>
        <v>No Aplica</v>
      </c>
      <c r="AC4517" t="str">
        <f ca="1">+IFERROR(IF(Tabla2[[#This Row],[FECHA INICIO DE LABORES EN OBRA]]="","No Aplica",IF(AND(MONTH(Tabla2[[#This Row],[FECHA INICIO DE LABORES EN OBRA]])=MONTH(TODAY()-30),YEAR(Tabla2[[#This Row],[FECHA INICIO DE LABORES EN OBRA]])=YEAR(TODAY())),MONTH(TODAY()-30)&amp;"-"&amp;YEAR(TODAY()),"No Aplica")),"No Aplica")</f>
        <v>No Aplica</v>
      </c>
    </row>
    <row r="4518" spans="1:29" x14ac:dyDescent="0.25">
      <c r="A4518" s="2"/>
      <c r="B4518" s="3"/>
      <c r="C4518" s="3"/>
      <c r="D4518" s="3"/>
      <c r="E4518" s="3"/>
      <c r="F4518" s="36"/>
      <c r="G4518" s="3"/>
      <c r="H4518" s="3"/>
      <c r="I4518" s="3"/>
      <c r="J4518" s="3"/>
      <c r="K4518" s="3"/>
      <c r="L4518" s="8"/>
      <c r="M4518" s="5"/>
      <c r="N4518" s="13"/>
      <c r="O4518" s="5"/>
      <c r="P4518" s="8"/>
      <c r="Q4518" s="9"/>
      <c r="R4518" s="9" t="str">
        <f>IFERROR(VLOOKUP(Tabla2[[#This Row],[CONTRATISTA PRNCIPAL]],Hoja1!$L$5:$M$9,2,FALSE),"CJV")</f>
        <v>CJV</v>
      </c>
      <c r="S4518" s="9" t="str">
        <f>IF(Tabla2[[#This Row],[EMPRESA]]=Tabla2[[#This Row],[CONTRATISTA PRNCIPAL]],"Principal","Secundaria")</f>
        <v>Principal</v>
      </c>
      <c r="T4518" s="10">
        <f>IFERROR(1/COUNTIF(Tabla2[CONTRATISTA PRNCIPAL],Tabla2[[#This Row],[CONTRATISTA PRNCIPAL]]),0)</f>
        <v>0</v>
      </c>
      <c r="U4518" s="33" t="str">
        <f ca="1">IF(((TODAY()-Tabla2[[#This Row],[FECHA NACIMIENTO]])/365)&lt;18,"Corregir", IF(((TODAY()-Tabla2[[#This Row],[FECHA NACIMIENTO]])/365)&gt;80, "Corregir",ROUNDDOWN(((TODAY()-Tabla2[[#This Row],[FECHA NACIMIENTO]])/365),0)))</f>
        <v>Corregir</v>
      </c>
      <c r="V451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18" s="34" t="str">
        <f ca="1">+IF(Tabla2[[#This Row],[Edad]]="Corregir","Corregir","Ok")</f>
        <v>Corregir</v>
      </c>
      <c r="X4518" s="10" t="str">
        <f>+IFERROR(VLOOKUP(Tabla2[[#This Row],[DISTRITO SEGÚN DNI]],Hoja1!$A$2:$B$55,2,FALSE),"No")</f>
        <v>No</v>
      </c>
      <c r="Y4518" s="10" t="str">
        <f>IF(OR(LOWER(Tabla2[[#This Row],[GENERO]])="masculino", LOWER(Tabla2[[#This Row],[GENERO]])="femenino"),"OK","Corregir")</f>
        <v>Corregir</v>
      </c>
      <c r="Z4518" s="10" t="str">
        <f>+IF(Tabla2[[#This Row],[Nro. DNI / CE]]="","Corregir",IF(LEN(Tabla2[[#This Row],[Nro. DNI / CE]])&gt;=8,"OK","Corregir"))</f>
        <v>Corregir</v>
      </c>
      <c r="AA4518" s="10">
        <f>COUNTIF(Tabla2[APELLIDOS Y NOMBRES],Tabla2[[#This Row],[APELLIDOS Y NOMBRES]])</f>
        <v>0</v>
      </c>
      <c r="AB4518" t="str">
        <f ca="1">+IFERROR(IF(Tabla2[[#This Row],[FECHA CESE/BAJA]]="","No Aplica",IF(AND(MONTH(Tabla2[[#This Row],[FECHA CESE/BAJA]])=MONTH(TODAY()-30),YEAR(Tabla2[[#This Row],[FECHA CESE/BAJA]])=YEAR(TODAY())),MONTH(TODAY()-30)&amp;"-"&amp;YEAR(TODAY()),"Borrar")),"No aplica")</f>
        <v>No Aplica</v>
      </c>
      <c r="AC4518" t="str">
        <f ca="1">+IFERROR(IF(Tabla2[[#This Row],[FECHA INICIO DE LABORES EN OBRA]]="","No Aplica",IF(AND(MONTH(Tabla2[[#This Row],[FECHA INICIO DE LABORES EN OBRA]])=MONTH(TODAY()-30),YEAR(Tabla2[[#This Row],[FECHA INICIO DE LABORES EN OBRA]])=YEAR(TODAY())),MONTH(TODAY()-30)&amp;"-"&amp;YEAR(TODAY()),"No Aplica")),"No Aplica")</f>
        <v>No Aplica</v>
      </c>
    </row>
    <row r="4519" spans="1:29" x14ac:dyDescent="0.25">
      <c r="A4519" s="2"/>
      <c r="B4519" s="3"/>
      <c r="C4519" s="3"/>
      <c r="D4519" s="3"/>
      <c r="E4519" s="3"/>
      <c r="F4519" s="36"/>
      <c r="G4519" s="3"/>
      <c r="H4519" s="3"/>
      <c r="I4519" s="3"/>
      <c r="J4519" s="3"/>
      <c r="K4519" s="3"/>
      <c r="L4519" s="8"/>
      <c r="M4519" s="5"/>
      <c r="N4519" s="13"/>
      <c r="O4519" s="5"/>
      <c r="P4519" s="8"/>
      <c r="Q4519" s="9"/>
      <c r="R4519" s="9" t="str">
        <f>IFERROR(VLOOKUP(Tabla2[[#This Row],[CONTRATISTA PRNCIPAL]],Hoja1!$L$5:$M$9,2,FALSE),"CJV")</f>
        <v>CJV</v>
      </c>
      <c r="S4519" s="9" t="str">
        <f>IF(Tabla2[[#This Row],[EMPRESA]]=Tabla2[[#This Row],[CONTRATISTA PRNCIPAL]],"Principal","Secundaria")</f>
        <v>Principal</v>
      </c>
      <c r="T4519" s="10">
        <f>IFERROR(1/COUNTIF(Tabla2[CONTRATISTA PRNCIPAL],Tabla2[[#This Row],[CONTRATISTA PRNCIPAL]]),0)</f>
        <v>0</v>
      </c>
      <c r="U4519" s="33" t="str">
        <f ca="1">IF(((TODAY()-Tabla2[[#This Row],[FECHA NACIMIENTO]])/365)&lt;18,"Corregir", IF(((TODAY()-Tabla2[[#This Row],[FECHA NACIMIENTO]])/365)&gt;80, "Corregir",ROUNDDOWN(((TODAY()-Tabla2[[#This Row],[FECHA NACIMIENTO]])/365),0)))</f>
        <v>Corregir</v>
      </c>
      <c r="V451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19" s="34" t="str">
        <f ca="1">+IF(Tabla2[[#This Row],[Edad]]="Corregir","Corregir","Ok")</f>
        <v>Corregir</v>
      </c>
      <c r="X4519" s="10" t="str">
        <f>+IFERROR(VLOOKUP(Tabla2[[#This Row],[DISTRITO SEGÚN DNI]],Hoja1!$A$2:$B$55,2,FALSE),"No")</f>
        <v>No</v>
      </c>
      <c r="Y4519" s="10" t="str">
        <f>IF(OR(LOWER(Tabla2[[#This Row],[GENERO]])="masculino", LOWER(Tabla2[[#This Row],[GENERO]])="femenino"),"OK","Corregir")</f>
        <v>Corregir</v>
      </c>
      <c r="Z4519" s="10" t="str">
        <f>+IF(Tabla2[[#This Row],[Nro. DNI / CE]]="","Corregir",IF(LEN(Tabla2[[#This Row],[Nro. DNI / CE]])&gt;=8,"OK","Corregir"))</f>
        <v>Corregir</v>
      </c>
      <c r="AA4519" s="10">
        <f>COUNTIF(Tabla2[APELLIDOS Y NOMBRES],Tabla2[[#This Row],[APELLIDOS Y NOMBRES]])</f>
        <v>0</v>
      </c>
      <c r="AB4519" t="str">
        <f ca="1">+IFERROR(IF(Tabla2[[#This Row],[FECHA CESE/BAJA]]="","No Aplica",IF(AND(MONTH(Tabla2[[#This Row],[FECHA CESE/BAJA]])=MONTH(TODAY()-30),YEAR(Tabla2[[#This Row],[FECHA CESE/BAJA]])=YEAR(TODAY())),MONTH(TODAY()-30)&amp;"-"&amp;YEAR(TODAY()),"Borrar")),"No aplica")</f>
        <v>No Aplica</v>
      </c>
      <c r="AC4519" t="str">
        <f ca="1">+IFERROR(IF(Tabla2[[#This Row],[FECHA INICIO DE LABORES EN OBRA]]="","No Aplica",IF(AND(MONTH(Tabla2[[#This Row],[FECHA INICIO DE LABORES EN OBRA]])=MONTH(TODAY()-30),YEAR(Tabla2[[#This Row],[FECHA INICIO DE LABORES EN OBRA]])=YEAR(TODAY())),MONTH(TODAY()-30)&amp;"-"&amp;YEAR(TODAY()),"No Aplica")),"No Aplica")</f>
        <v>No Aplica</v>
      </c>
    </row>
    <row r="4520" spans="1:29" x14ac:dyDescent="0.25">
      <c r="A4520" s="2"/>
      <c r="B4520" s="3"/>
      <c r="C4520" s="3"/>
      <c r="D4520" s="3"/>
      <c r="E4520" s="3"/>
      <c r="F4520" s="36"/>
      <c r="G4520" s="3"/>
      <c r="H4520" s="3"/>
      <c r="I4520" s="3"/>
      <c r="J4520" s="3"/>
      <c r="K4520" s="3"/>
      <c r="L4520" s="8"/>
      <c r="M4520" s="5"/>
      <c r="N4520" s="13"/>
      <c r="O4520" s="5"/>
      <c r="P4520" s="8"/>
      <c r="Q4520" s="9"/>
      <c r="R4520" s="9" t="str">
        <f>IFERROR(VLOOKUP(Tabla2[[#This Row],[CONTRATISTA PRNCIPAL]],Hoja1!$L$5:$M$9,2,FALSE),"CJV")</f>
        <v>CJV</v>
      </c>
      <c r="S4520" s="9" t="str">
        <f>IF(Tabla2[[#This Row],[EMPRESA]]=Tabla2[[#This Row],[CONTRATISTA PRNCIPAL]],"Principal","Secundaria")</f>
        <v>Principal</v>
      </c>
      <c r="T4520" s="10">
        <f>IFERROR(1/COUNTIF(Tabla2[CONTRATISTA PRNCIPAL],Tabla2[[#This Row],[CONTRATISTA PRNCIPAL]]),0)</f>
        <v>0</v>
      </c>
      <c r="U4520" s="33" t="str">
        <f ca="1">IF(((TODAY()-Tabla2[[#This Row],[FECHA NACIMIENTO]])/365)&lt;18,"Corregir", IF(((TODAY()-Tabla2[[#This Row],[FECHA NACIMIENTO]])/365)&gt;80, "Corregir",ROUNDDOWN(((TODAY()-Tabla2[[#This Row],[FECHA NACIMIENTO]])/365),0)))</f>
        <v>Corregir</v>
      </c>
      <c r="V452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20" s="34" t="str">
        <f ca="1">+IF(Tabla2[[#This Row],[Edad]]="Corregir","Corregir","Ok")</f>
        <v>Corregir</v>
      </c>
      <c r="X4520" s="10" t="str">
        <f>+IFERROR(VLOOKUP(Tabla2[[#This Row],[DISTRITO SEGÚN DNI]],Hoja1!$A$2:$B$55,2,FALSE),"No")</f>
        <v>No</v>
      </c>
      <c r="Y4520" s="10" t="str">
        <f>IF(OR(LOWER(Tabla2[[#This Row],[GENERO]])="masculino", LOWER(Tabla2[[#This Row],[GENERO]])="femenino"),"OK","Corregir")</f>
        <v>Corregir</v>
      </c>
      <c r="Z4520" s="10" t="str">
        <f>+IF(Tabla2[[#This Row],[Nro. DNI / CE]]="","Corregir",IF(LEN(Tabla2[[#This Row],[Nro. DNI / CE]])&gt;=8,"OK","Corregir"))</f>
        <v>Corregir</v>
      </c>
      <c r="AA4520" s="10">
        <f>COUNTIF(Tabla2[APELLIDOS Y NOMBRES],Tabla2[[#This Row],[APELLIDOS Y NOMBRES]])</f>
        <v>0</v>
      </c>
      <c r="AB4520" t="str">
        <f ca="1">+IFERROR(IF(Tabla2[[#This Row],[FECHA CESE/BAJA]]="","No Aplica",IF(AND(MONTH(Tabla2[[#This Row],[FECHA CESE/BAJA]])=MONTH(TODAY()-30),YEAR(Tabla2[[#This Row],[FECHA CESE/BAJA]])=YEAR(TODAY())),MONTH(TODAY()-30)&amp;"-"&amp;YEAR(TODAY()),"Borrar")),"No aplica")</f>
        <v>No Aplica</v>
      </c>
      <c r="AC4520" t="str">
        <f ca="1">+IFERROR(IF(Tabla2[[#This Row],[FECHA INICIO DE LABORES EN OBRA]]="","No Aplica",IF(AND(MONTH(Tabla2[[#This Row],[FECHA INICIO DE LABORES EN OBRA]])=MONTH(TODAY()-30),YEAR(Tabla2[[#This Row],[FECHA INICIO DE LABORES EN OBRA]])=YEAR(TODAY())),MONTH(TODAY()-30)&amp;"-"&amp;YEAR(TODAY()),"No Aplica")),"No Aplica")</f>
        <v>No Aplica</v>
      </c>
    </row>
    <row r="4521" spans="1:29" x14ac:dyDescent="0.25">
      <c r="A4521" s="2"/>
      <c r="B4521" s="3"/>
      <c r="C4521" s="3"/>
      <c r="D4521" s="3"/>
      <c r="E4521" s="3"/>
      <c r="F4521" s="36"/>
      <c r="G4521" s="3"/>
      <c r="H4521" s="3"/>
      <c r="I4521" s="3"/>
      <c r="J4521" s="3"/>
      <c r="K4521" s="3"/>
      <c r="L4521" s="8"/>
      <c r="M4521" s="5"/>
      <c r="N4521" s="13"/>
      <c r="O4521" s="5"/>
      <c r="P4521" s="8"/>
      <c r="Q4521" s="9"/>
      <c r="R4521" s="9" t="str">
        <f>IFERROR(VLOOKUP(Tabla2[[#This Row],[CONTRATISTA PRNCIPAL]],Hoja1!$L$5:$M$9,2,FALSE),"CJV")</f>
        <v>CJV</v>
      </c>
      <c r="S4521" s="9" t="str">
        <f>IF(Tabla2[[#This Row],[EMPRESA]]=Tabla2[[#This Row],[CONTRATISTA PRNCIPAL]],"Principal","Secundaria")</f>
        <v>Principal</v>
      </c>
      <c r="T4521" s="10">
        <f>IFERROR(1/COUNTIF(Tabla2[CONTRATISTA PRNCIPAL],Tabla2[[#This Row],[CONTRATISTA PRNCIPAL]]),0)</f>
        <v>0</v>
      </c>
      <c r="U4521" s="33" t="str">
        <f ca="1">IF(((TODAY()-Tabla2[[#This Row],[FECHA NACIMIENTO]])/365)&lt;18,"Corregir", IF(((TODAY()-Tabla2[[#This Row],[FECHA NACIMIENTO]])/365)&gt;80, "Corregir",ROUNDDOWN(((TODAY()-Tabla2[[#This Row],[FECHA NACIMIENTO]])/365),0)))</f>
        <v>Corregir</v>
      </c>
      <c r="V452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21" s="34" t="str">
        <f ca="1">+IF(Tabla2[[#This Row],[Edad]]="Corregir","Corregir","Ok")</f>
        <v>Corregir</v>
      </c>
      <c r="X4521" s="10" t="str">
        <f>+IFERROR(VLOOKUP(Tabla2[[#This Row],[DISTRITO SEGÚN DNI]],Hoja1!$A$2:$B$55,2,FALSE),"No")</f>
        <v>No</v>
      </c>
      <c r="Y4521" s="10" t="str">
        <f>IF(OR(LOWER(Tabla2[[#This Row],[GENERO]])="masculino", LOWER(Tabla2[[#This Row],[GENERO]])="femenino"),"OK","Corregir")</f>
        <v>Corregir</v>
      </c>
      <c r="Z4521" s="10" t="str">
        <f>+IF(Tabla2[[#This Row],[Nro. DNI / CE]]="","Corregir",IF(LEN(Tabla2[[#This Row],[Nro. DNI / CE]])&gt;=8,"OK","Corregir"))</f>
        <v>Corregir</v>
      </c>
      <c r="AA4521" s="10">
        <f>COUNTIF(Tabla2[APELLIDOS Y NOMBRES],Tabla2[[#This Row],[APELLIDOS Y NOMBRES]])</f>
        <v>0</v>
      </c>
      <c r="AB4521" t="str">
        <f ca="1">+IFERROR(IF(Tabla2[[#This Row],[FECHA CESE/BAJA]]="","No Aplica",IF(AND(MONTH(Tabla2[[#This Row],[FECHA CESE/BAJA]])=MONTH(TODAY()-30),YEAR(Tabla2[[#This Row],[FECHA CESE/BAJA]])=YEAR(TODAY())),MONTH(TODAY()-30)&amp;"-"&amp;YEAR(TODAY()),"Borrar")),"No aplica")</f>
        <v>No Aplica</v>
      </c>
      <c r="AC4521" t="str">
        <f ca="1">+IFERROR(IF(Tabla2[[#This Row],[FECHA INICIO DE LABORES EN OBRA]]="","No Aplica",IF(AND(MONTH(Tabla2[[#This Row],[FECHA INICIO DE LABORES EN OBRA]])=MONTH(TODAY()-30),YEAR(Tabla2[[#This Row],[FECHA INICIO DE LABORES EN OBRA]])=YEAR(TODAY())),MONTH(TODAY()-30)&amp;"-"&amp;YEAR(TODAY()),"No Aplica")),"No Aplica")</f>
        <v>No Aplica</v>
      </c>
    </row>
    <row r="4522" spans="1:29" x14ac:dyDescent="0.25">
      <c r="A4522" s="2"/>
      <c r="B4522" s="3"/>
      <c r="C4522" s="3"/>
      <c r="D4522" s="3"/>
      <c r="E4522" s="3"/>
      <c r="F4522" s="36"/>
      <c r="G4522" s="3"/>
      <c r="H4522" s="3"/>
      <c r="I4522" s="3"/>
      <c r="J4522" s="3"/>
      <c r="K4522" s="3"/>
      <c r="L4522" s="8"/>
      <c r="M4522" s="5"/>
      <c r="N4522" s="13"/>
      <c r="O4522" s="5"/>
      <c r="P4522" s="8"/>
      <c r="Q4522" s="9"/>
      <c r="R4522" s="9" t="str">
        <f>IFERROR(VLOOKUP(Tabla2[[#This Row],[CONTRATISTA PRNCIPAL]],Hoja1!$L$5:$M$9,2,FALSE),"CJV")</f>
        <v>CJV</v>
      </c>
      <c r="S4522" s="9" t="str">
        <f>IF(Tabla2[[#This Row],[EMPRESA]]=Tabla2[[#This Row],[CONTRATISTA PRNCIPAL]],"Principal","Secundaria")</f>
        <v>Principal</v>
      </c>
      <c r="T4522" s="10">
        <f>IFERROR(1/COUNTIF(Tabla2[CONTRATISTA PRNCIPAL],Tabla2[[#This Row],[CONTRATISTA PRNCIPAL]]),0)</f>
        <v>0</v>
      </c>
      <c r="U4522" s="33" t="str">
        <f ca="1">IF(((TODAY()-Tabla2[[#This Row],[FECHA NACIMIENTO]])/365)&lt;18,"Corregir", IF(((TODAY()-Tabla2[[#This Row],[FECHA NACIMIENTO]])/365)&gt;80, "Corregir",ROUNDDOWN(((TODAY()-Tabla2[[#This Row],[FECHA NACIMIENTO]])/365),0)))</f>
        <v>Corregir</v>
      </c>
      <c r="V452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22" s="34" t="str">
        <f ca="1">+IF(Tabla2[[#This Row],[Edad]]="Corregir","Corregir","Ok")</f>
        <v>Corregir</v>
      </c>
      <c r="X4522" s="10" t="str">
        <f>+IFERROR(VLOOKUP(Tabla2[[#This Row],[DISTRITO SEGÚN DNI]],Hoja1!$A$2:$B$55,2,FALSE),"No")</f>
        <v>No</v>
      </c>
      <c r="Y4522" s="10" t="str">
        <f>IF(OR(LOWER(Tabla2[[#This Row],[GENERO]])="masculino", LOWER(Tabla2[[#This Row],[GENERO]])="femenino"),"OK","Corregir")</f>
        <v>Corregir</v>
      </c>
      <c r="Z4522" s="10" t="str">
        <f>+IF(Tabla2[[#This Row],[Nro. DNI / CE]]="","Corregir",IF(LEN(Tabla2[[#This Row],[Nro. DNI / CE]])&gt;=8,"OK","Corregir"))</f>
        <v>Corregir</v>
      </c>
      <c r="AA4522" s="10">
        <f>COUNTIF(Tabla2[APELLIDOS Y NOMBRES],Tabla2[[#This Row],[APELLIDOS Y NOMBRES]])</f>
        <v>0</v>
      </c>
      <c r="AB4522" t="str">
        <f ca="1">+IFERROR(IF(Tabla2[[#This Row],[FECHA CESE/BAJA]]="","No Aplica",IF(AND(MONTH(Tabla2[[#This Row],[FECHA CESE/BAJA]])=MONTH(TODAY()-30),YEAR(Tabla2[[#This Row],[FECHA CESE/BAJA]])=YEAR(TODAY())),MONTH(TODAY()-30)&amp;"-"&amp;YEAR(TODAY()),"Borrar")),"No aplica")</f>
        <v>No Aplica</v>
      </c>
      <c r="AC4522" t="str">
        <f ca="1">+IFERROR(IF(Tabla2[[#This Row],[FECHA INICIO DE LABORES EN OBRA]]="","No Aplica",IF(AND(MONTH(Tabla2[[#This Row],[FECHA INICIO DE LABORES EN OBRA]])=MONTH(TODAY()-30),YEAR(Tabla2[[#This Row],[FECHA INICIO DE LABORES EN OBRA]])=YEAR(TODAY())),MONTH(TODAY()-30)&amp;"-"&amp;YEAR(TODAY()),"No Aplica")),"No Aplica")</f>
        <v>No Aplica</v>
      </c>
    </row>
    <row r="4523" spans="1:29" x14ac:dyDescent="0.25">
      <c r="A4523" s="2"/>
      <c r="B4523" s="3"/>
      <c r="C4523" s="3"/>
      <c r="D4523" s="3"/>
      <c r="E4523" s="3"/>
      <c r="F4523" s="36"/>
      <c r="G4523" s="3"/>
      <c r="H4523" s="3"/>
      <c r="I4523" s="3"/>
      <c r="J4523" s="3"/>
      <c r="K4523" s="3"/>
      <c r="L4523" s="8"/>
      <c r="M4523" s="5"/>
      <c r="N4523" s="13"/>
      <c r="O4523" s="5"/>
      <c r="P4523" s="8"/>
      <c r="Q4523" s="9"/>
      <c r="R4523" s="9" t="str">
        <f>IFERROR(VLOOKUP(Tabla2[[#This Row],[CONTRATISTA PRNCIPAL]],Hoja1!$L$5:$M$9,2,FALSE),"CJV")</f>
        <v>CJV</v>
      </c>
      <c r="S4523" s="9" t="str">
        <f>IF(Tabla2[[#This Row],[EMPRESA]]=Tabla2[[#This Row],[CONTRATISTA PRNCIPAL]],"Principal","Secundaria")</f>
        <v>Principal</v>
      </c>
      <c r="T4523" s="10">
        <f>IFERROR(1/COUNTIF(Tabla2[CONTRATISTA PRNCIPAL],Tabla2[[#This Row],[CONTRATISTA PRNCIPAL]]),0)</f>
        <v>0</v>
      </c>
      <c r="U4523" s="33" t="str">
        <f ca="1">IF(((TODAY()-Tabla2[[#This Row],[FECHA NACIMIENTO]])/365)&lt;18,"Corregir", IF(((TODAY()-Tabla2[[#This Row],[FECHA NACIMIENTO]])/365)&gt;80, "Corregir",ROUNDDOWN(((TODAY()-Tabla2[[#This Row],[FECHA NACIMIENTO]])/365),0)))</f>
        <v>Corregir</v>
      </c>
      <c r="V452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23" s="34" t="str">
        <f ca="1">+IF(Tabla2[[#This Row],[Edad]]="Corregir","Corregir","Ok")</f>
        <v>Corregir</v>
      </c>
      <c r="X4523" s="10" t="str">
        <f>+IFERROR(VLOOKUP(Tabla2[[#This Row],[DISTRITO SEGÚN DNI]],Hoja1!$A$2:$B$55,2,FALSE),"No")</f>
        <v>No</v>
      </c>
      <c r="Y4523" s="10" t="str">
        <f>IF(OR(LOWER(Tabla2[[#This Row],[GENERO]])="masculino", LOWER(Tabla2[[#This Row],[GENERO]])="femenino"),"OK","Corregir")</f>
        <v>Corregir</v>
      </c>
      <c r="Z4523" s="10" t="str">
        <f>+IF(Tabla2[[#This Row],[Nro. DNI / CE]]="","Corregir",IF(LEN(Tabla2[[#This Row],[Nro. DNI / CE]])&gt;=8,"OK","Corregir"))</f>
        <v>Corregir</v>
      </c>
      <c r="AA4523" s="10">
        <f>COUNTIF(Tabla2[APELLIDOS Y NOMBRES],Tabla2[[#This Row],[APELLIDOS Y NOMBRES]])</f>
        <v>0</v>
      </c>
      <c r="AB4523" t="str">
        <f ca="1">+IFERROR(IF(Tabla2[[#This Row],[FECHA CESE/BAJA]]="","No Aplica",IF(AND(MONTH(Tabla2[[#This Row],[FECHA CESE/BAJA]])=MONTH(TODAY()-30),YEAR(Tabla2[[#This Row],[FECHA CESE/BAJA]])=YEAR(TODAY())),MONTH(TODAY()-30)&amp;"-"&amp;YEAR(TODAY()),"Borrar")),"No aplica")</f>
        <v>No Aplica</v>
      </c>
      <c r="AC4523" t="str">
        <f ca="1">+IFERROR(IF(Tabla2[[#This Row],[FECHA INICIO DE LABORES EN OBRA]]="","No Aplica",IF(AND(MONTH(Tabla2[[#This Row],[FECHA INICIO DE LABORES EN OBRA]])=MONTH(TODAY()-30),YEAR(Tabla2[[#This Row],[FECHA INICIO DE LABORES EN OBRA]])=YEAR(TODAY())),MONTH(TODAY()-30)&amp;"-"&amp;YEAR(TODAY()),"No Aplica")),"No Aplica")</f>
        <v>No Aplica</v>
      </c>
    </row>
    <row r="4524" spans="1:29" x14ac:dyDescent="0.25">
      <c r="A4524" s="2"/>
      <c r="B4524" s="3"/>
      <c r="C4524" s="3"/>
      <c r="D4524" s="3"/>
      <c r="E4524" s="3"/>
      <c r="F4524" s="36"/>
      <c r="G4524" s="3"/>
      <c r="H4524" s="3"/>
      <c r="I4524" s="3"/>
      <c r="J4524" s="3"/>
      <c r="K4524" s="3"/>
      <c r="L4524" s="8"/>
      <c r="M4524" s="5"/>
      <c r="N4524" s="13"/>
      <c r="O4524" s="5"/>
      <c r="P4524" s="8"/>
      <c r="Q4524" s="9"/>
      <c r="R4524" s="9" t="str">
        <f>IFERROR(VLOOKUP(Tabla2[[#This Row],[CONTRATISTA PRNCIPAL]],Hoja1!$L$5:$M$9,2,FALSE),"CJV")</f>
        <v>CJV</v>
      </c>
      <c r="S4524" s="9" t="str">
        <f>IF(Tabla2[[#This Row],[EMPRESA]]=Tabla2[[#This Row],[CONTRATISTA PRNCIPAL]],"Principal","Secundaria")</f>
        <v>Principal</v>
      </c>
      <c r="T4524" s="10">
        <f>IFERROR(1/COUNTIF(Tabla2[CONTRATISTA PRNCIPAL],Tabla2[[#This Row],[CONTRATISTA PRNCIPAL]]),0)</f>
        <v>0</v>
      </c>
      <c r="U4524" s="33" t="str">
        <f ca="1">IF(((TODAY()-Tabla2[[#This Row],[FECHA NACIMIENTO]])/365)&lt;18,"Corregir", IF(((TODAY()-Tabla2[[#This Row],[FECHA NACIMIENTO]])/365)&gt;80, "Corregir",ROUNDDOWN(((TODAY()-Tabla2[[#This Row],[FECHA NACIMIENTO]])/365),0)))</f>
        <v>Corregir</v>
      </c>
      <c r="V452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24" s="34" t="str">
        <f ca="1">+IF(Tabla2[[#This Row],[Edad]]="Corregir","Corregir","Ok")</f>
        <v>Corregir</v>
      </c>
      <c r="X4524" s="10" t="str">
        <f>+IFERROR(VLOOKUP(Tabla2[[#This Row],[DISTRITO SEGÚN DNI]],Hoja1!$A$2:$B$55,2,FALSE),"No")</f>
        <v>No</v>
      </c>
      <c r="Y4524" s="10" t="str">
        <f>IF(OR(LOWER(Tabla2[[#This Row],[GENERO]])="masculino", LOWER(Tabla2[[#This Row],[GENERO]])="femenino"),"OK","Corregir")</f>
        <v>Corregir</v>
      </c>
      <c r="Z4524" s="10" t="str">
        <f>+IF(Tabla2[[#This Row],[Nro. DNI / CE]]="","Corregir",IF(LEN(Tabla2[[#This Row],[Nro. DNI / CE]])&gt;=8,"OK","Corregir"))</f>
        <v>Corregir</v>
      </c>
      <c r="AA4524" s="10">
        <f>COUNTIF(Tabla2[APELLIDOS Y NOMBRES],Tabla2[[#This Row],[APELLIDOS Y NOMBRES]])</f>
        <v>0</v>
      </c>
      <c r="AB4524" t="str">
        <f ca="1">+IFERROR(IF(Tabla2[[#This Row],[FECHA CESE/BAJA]]="","No Aplica",IF(AND(MONTH(Tabla2[[#This Row],[FECHA CESE/BAJA]])=MONTH(TODAY()-30),YEAR(Tabla2[[#This Row],[FECHA CESE/BAJA]])=YEAR(TODAY())),MONTH(TODAY()-30)&amp;"-"&amp;YEAR(TODAY()),"Borrar")),"No aplica")</f>
        <v>No Aplica</v>
      </c>
      <c r="AC4524" t="str">
        <f ca="1">+IFERROR(IF(Tabla2[[#This Row],[FECHA INICIO DE LABORES EN OBRA]]="","No Aplica",IF(AND(MONTH(Tabla2[[#This Row],[FECHA INICIO DE LABORES EN OBRA]])=MONTH(TODAY()-30),YEAR(Tabla2[[#This Row],[FECHA INICIO DE LABORES EN OBRA]])=YEAR(TODAY())),MONTH(TODAY()-30)&amp;"-"&amp;YEAR(TODAY()),"No Aplica")),"No Aplica")</f>
        <v>No Aplica</v>
      </c>
    </row>
    <row r="4525" spans="1:29" x14ac:dyDescent="0.25">
      <c r="A4525" s="2"/>
      <c r="B4525" s="3"/>
      <c r="C4525" s="3"/>
      <c r="D4525" s="3"/>
      <c r="E4525" s="3"/>
      <c r="F4525" s="36"/>
      <c r="G4525" s="3"/>
      <c r="H4525" s="3"/>
      <c r="I4525" s="3"/>
      <c r="J4525" s="3"/>
      <c r="K4525" s="3"/>
      <c r="L4525" s="8"/>
      <c r="M4525" s="5"/>
      <c r="N4525" s="13"/>
      <c r="O4525" s="5"/>
      <c r="P4525" s="8"/>
      <c r="Q4525" s="9"/>
      <c r="R4525" s="9" t="str">
        <f>IFERROR(VLOOKUP(Tabla2[[#This Row],[CONTRATISTA PRNCIPAL]],Hoja1!$L$5:$M$9,2,FALSE),"CJV")</f>
        <v>CJV</v>
      </c>
      <c r="S4525" s="9" t="str">
        <f>IF(Tabla2[[#This Row],[EMPRESA]]=Tabla2[[#This Row],[CONTRATISTA PRNCIPAL]],"Principal","Secundaria")</f>
        <v>Principal</v>
      </c>
      <c r="T4525" s="10">
        <f>IFERROR(1/COUNTIF(Tabla2[CONTRATISTA PRNCIPAL],Tabla2[[#This Row],[CONTRATISTA PRNCIPAL]]),0)</f>
        <v>0</v>
      </c>
      <c r="U4525" s="33" t="str">
        <f ca="1">IF(((TODAY()-Tabla2[[#This Row],[FECHA NACIMIENTO]])/365)&lt;18,"Corregir", IF(((TODAY()-Tabla2[[#This Row],[FECHA NACIMIENTO]])/365)&gt;80, "Corregir",ROUNDDOWN(((TODAY()-Tabla2[[#This Row],[FECHA NACIMIENTO]])/365),0)))</f>
        <v>Corregir</v>
      </c>
      <c r="V452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25" s="34" t="str">
        <f ca="1">+IF(Tabla2[[#This Row],[Edad]]="Corregir","Corregir","Ok")</f>
        <v>Corregir</v>
      </c>
      <c r="X4525" s="10" t="str">
        <f>+IFERROR(VLOOKUP(Tabla2[[#This Row],[DISTRITO SEGÚN DNI]],Hoja1!$A$2:$B$55,2,FALSE),"No")</f>
        <v>No</v>
      </c>
      <c r="Y4525" s="10" t="str">
        <f>IF(OR(LOWER(Tabla2[[#This Row],[GENERO]])="masculino", LOWER(Tabla2[[#This Row],[GENERO]])="femenino"),"OK","Corregir")</f>
        <v>Corregir</v>
      </c>
      <c r="Z4525" s="10" t="str">
        <f>+IF(Tabla2[[#This Row],[Nro. DNI / CE]]="","Corregir",IF(LEN(Tabla2[[#This Row],[Nro. DNI / CE]])&gt;=8,"OK","Corregir"))</f>
        <v>Corregir</v>
      </c>
      <c r="AA4525" s="10">
        <f>COUNTIF(Tabla2[APELLIDOS Y NOMBRES],Tabla2[[#This Row],[APELLIDOS Y NOMBRES]])</f>
        <v>0</v>
      </c>
      <c r="AB4525" t="str">
        <f ca="1">+IFERROR(IF(Tabla2[[#This Row],[FECHA CESE/BAJA]]="","No Aplica",IF(AND(MONTH(Tabla2[[#This Row],[FECHA CESE/BAJA]])=MONTH(TODAY()-30),YEAR(Tabla2[[#This Row],[FECHA CESE/BAJA]])=YEAR(TODAY())),MONTH(TODAY()-30)&amp;"-"&amp;YEAR(TODAY()),"Borrar")),"No aplica")</f>
        <v>No Aplica</v>
      </c>
      <c r="AC4525" t="str">
        <f ca="1">+IFERROR(IF(Tabla2[[#This Row],[FECHA INICIO DE LABORES EN OBRA]]="","No Aplica",IF(AND(MONTH(Tabla2[[#This Row],[FECHA INICIO DE LABORES EN OBRA]])=MONTH(TODAY()-30),YEAR(Tabla2[[#This Row],[FECHA INICIO DE LABORES EN OBRA]])=YEAR(TODAY())),MONTH(TODAY()-30)&amp;"-"&amp;YEAR(TODAY()),"No Aplica")),"No Aplica")</f>
        <v>No Aplica</v>
      </c>
    </row>
    <row r="4526" spans="1:29" x14ac:dyDescent="0.25">
      <c r="A4526" s="2"/>
      <c r="B4526" s="3"/>
      <c r="C4526" s="3"/>
      <c r="D4526" s="3"/>
      <c r="E4526" s="3"/>
      <c r="F4526" s="36"/>
      <c r="G4526" s="3"/>
      <c r="H4526" s="3"/>
      <c r="I4526" s="3"/>
      <c r="J4526" s="3"/>
      <c r="K4526" s="3"/>
      <c r="L4526" s="8"/>
      <c r="M4526" s="5"/>
      <c r="N4526" s="13"/>
      <c r="O4526" s="5"/>
      <c r="P4526" s="8"/>
      <c r="Q4526" s="9"/>
      <c r="R4526" s="9" t="str">
        <f>IFERROR(VLOOKUP(Tabla2[[#This Row],[CONTRATISTA PRNCIPAL]],Hoja1!$L$5:$M$9,2,FALSE),"CJV")</f>
        <v>CJV</v>
      </c>
      <c r="S4526" s="9" t="str">
        <f>IF(Tabla2[[#This Row],[EMPRESA]]=Tabla2[[#This Row],[CONTRATISTA PRNCIPAL]],"Principal","Secundaria")</f>
        <v>Principal</v>
      </c>
      <c r="T4526" s="10">
        <f>IFERROR(1/COUNTIF(Tabla2[CONTRATISTA PRNCIPAL],Tabla2[[#This Row],[CONTRATISTA PRNCIPAL]]),0)</f>
        <v>0</v>
      </c>
      <c r="U4526" s="33" t="str">
        <f ca="1">IF(((TODAY()-Tabla2[[#This Row],[FECHA NACIMIENTO]])/365)&lt;18,"Corregir", IF(((TODAY()-Tabla2[[#This Row],[FECHA NACIMIENTO]])/365)&gt;80, "Corregir",ROUNDDOWN(((TODAY()-Tabla2[[#This Row],[FECHA NACIMIENTO]])/365),0)))</f>
        <v>Corregir</v>
      </c>
      <c r="V452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26" s="34" t="str">
        <f ca="1">+IF(Tabla2[[#This Row],[Edad]]="Corregir","Corregir","Ok")</f>
        <v>Corregir</v>
      </c>
      <c r="X4526" s="10" t="str">
        <f>+IFERROR(VLOOKUP(Tabla2[[#This Row],[DISTRITO SEGÚN DNI]],Hoja1!$A$2:$B$55,2,FALSE),"No")</f>
        <v>No</v>
      </c>
      <c r="Y4526" s="10" t="str">
        <f>IF(OR(LOWER(Tabla2[[#This Row],[GENERO]])="masculino", LOWER(Tabla2[[#This Row],[GENERO]])="femenino"),"OK","Corregir")</f>
        <v>Corregir</v>
      </c>
      <c r="Z4526" s="10" t="str">
        <f>+IF(Tabla2[[#This Row],[Nro. DNI / CE]]="","Corregir",IF(LEN(Tabla2[[#This Row],[Nro. DNI / CE]])&gt;=8,"OK","Corregir"))</f>
        <v>Corregir</v>
      </c>
      <c r="AA4526" s="10">
        <f>COUNTIF(Tabla2[APELLIDOS Y NOMBRES],Tabla2[[#This Row],[APELLIDOS Y NOMBRES]])</f>
        <v>0</v>
      </c>
      <c r="AB4526" t="str">
        <f ca="1">+IFERROR(IF(Tabla2[[#This Row],[FECHA CESE/BAJA]]="","No Aplica",IF(AND(MONTH(Tabla2[[#This Row],[FECHA CESE/BAJA]])=MONTH(TODAY()-30),YEAR(Tabla2[[#This Row],[FECHA CESE/BAJA]])=YEAR(TODAY())),MONTH(TODAY()-30)&amp;"-"&amp;YEAR(TODAY()),"Borrar")),"No aplica")</f>
        <v>No Aplica</v>
      </c>
      <c r="AC4526" t="str">
        <f ca="1">+IFERROR(IF(Tabla2[[#This Row],[FECHA INICIO DE LABORES EN OBRA]]="","No Aplica",IF(AND(MONTH(Tabla2[[#This Row],[FECHA INICIO DE LABORES EN OBRA]])=MONTH(TODAY()-30),YEAR(Tabla2[[#This Row],[FECHA INICIO DE LABORES EN OBRA]])=YEAR(TODAY())),MONTH(TODAY()-30)&amp;"-"&amp;YEAR(TODAY()),"No Aplica")),"No Aplica")</f>
        <v>No Aplica</v>
      </c>
    </row>
    <row r="4527" spans="1:29" x14ac:dyDescent="0.25">
      <c r="A4527" s="2"/>
      <c r="B4527" s="3"/>
      <c r="C4527" s="3"/>
      <c r="D4527" s="3"/>
      <c r="E4527" s="3"/>
      <c r="F4527" s="36"/>
      <c r="G4527" s="3"/>
      <c r="H4527" s="3"/>
      <c r="I4527" s="3"/>
      <c r="J4527" s="3"/>
      <c r="K4527" s="3"/>
      <c r="L4527" s="8"/>
      <c r="M4527" s="5"/>
      <c r="N4527" s="13"/>
      <c r="O4527" s="5"/>
      <c r="P4527" s="8"/>
      <c r="Q4527" s="9"/>
      <c r="R4527" s="9" t="str">
        <f>IFERROR(VLOOKUP(Tabla2[[#This Row],[CONTRATISTA PRNCIPAL]],Hoja1!$L$5:$M$9,2,FALSE),"CJV")</f>
        <v>CJV</v>
      </c>
      <c r="S4527" s="9" t="str">
        <f>IF(Tabla2[[#This Row],[EMPRESA]]=Tabla2[[#This Row],[CONTRATISTA PRNCIPAL]],"Principal","Secundaria")</f>
        <v>Principal</v>
      </c>
      <c r="T4527" s="10">
        <f>IFERROR(1/COUNTIF(Tabla2[CONTRATISTA PRNCIPAL],Tabla2[[#This Row],[CONTRATISTA PRNCIPAL]]),0)</f>
        <v>0</v>
      </c>
      <c r="U4527" s="33" t="str">
        <f ca="1">IF(((TODAY()-Tabla2[[#This Row],[FECHA NACIMIENTO]])/365)&lt;18,"Corregir", IF(((TODAY()-Tabla2[[#This Row],[FECHA NACIMIENTO]])/365)&gt;80, "Corregir",ROUNDDOWN(((TODAY()-Tabla2[[#This Row],[FECHA NACIMIENTO]])/365),0)))</f>
        <v>Corregir</v>
      </c>
      <c r="V452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27" s="34" t="str">
        <f ca="1">+IF(Tabla2[[#This Row],[Edad]]="Corregir","Corregir","Ok")</f>
        <v>Corregir</v>
      </c>
      <c r="X4527" s="10" t="str">
        <f>+IFERROR(VLOOKUP(Tabla2[[#This Row],[DISTRITO SEGÚN DNI]],Hoja1!$A$2:$B$55,2,FALSE),"No")</f>
        <v>No</v>
      </c>
      <c r="Y4527" s="10" t="str">
        <f>IF(OR(LOWER(Tabla2[[#This Row],[GENERO]])="masculino", LOWER(Tabla2[[#This Row],[GENERO]])="femenino"),"OK","Corregir")</f>
        <v>Corregir</v>
      </c>
      <c r="Z4527" s="10" t="str">
        <f>+IF(Tabla2[[#This Row],[Nro. DNI / CE]]="","Corregir",IF(LEN(Tabla2[[#This Row],[Nro. DNI / CE]])&gt;=8,"OK","Corregir"))</f>
        <v>Corregir</v>
      </c>
      <c r="AA4527" s="10">
        <f>COUNTIF(Tabla2[APELLIDOS Y NOMBRES],Tabla2[[#This Row],[APELLIDOS Y NOMBRES]])</f>
        <v>0</v>
      </c>
      <c r="AB4527" t="str">
        <f ca="1">+IFERROR(IF(Tabla2[[#This Row],[FECHA CESE/BAJA]]="","No Aplica",IF(AND(MONTH(Tabla2[[#This Row],[FECHA CESE/BAJA]])=MONTH(TODAY()-30),YEAR(Tabla2[[#This Row],[FECHA CESE/BAJA]])=YEAR(TODAY())),MONTH(TODAY()-30)&amp;"-"&amp;YEAR(TODAY()),"Borrar")),"No aplica")</f>
        <v>No Aplica</v>
      </c>
      <c r="AC4527" t="str">
        <f ca="1">+IFERROR(IF(Tabla2[[#This Row],[FECHA INICIO DE LABORES EN OBRA]]="","No Aplica",IF(AND(MONTH(Tabla2[[#This Row],[FECHA INICIO DE LABORES EN OBRA]])=MONTH(TODAY()-30),YEAR(Tabla2[[#This Row],[FECHA INICIO DE LABORES EN OBRA]])=YEAR(TODAY())),MONTH(TODAY()-30)&amp;"-"&amp;YEAR(TODAY()),"No Aplica")),"No Aplica")</f>
        <v>No Aplica</v>
      </c>
    </row>
    <row r="4528" spans="1:29" x14ac:dyDescent="0.25">
      <c r="A4528" s="2"/>
      <c r="B4528" s="3"/>
      <c r="C4528" s="3"/>
      <c r="D4528" s="3"/>
      <c r="E4528" s="3"/>
      <c r="F4528" s="36"/>
      <c r="G4528" s="3"/>
      <c r="H4528" s="3"/>
      <c r="I4528" s="3"/>
      <c r="J4528" s="3"/>
      <c r="K4528" s="3"/>
      <c r="L4528" s="8"/>
      <c r="M4528" s="5"/>
      <c r="N4528" s="13"/>
      <c r="O4528" s="5"/>
      <c r="P4528" s="8"/>
      <c r="Q4528" s="9"/>
      <c r="R4528" s="9" t="str">
        <f>IFERROR(VLOOKUP(Tabla2[[#This Row],[CONTRATISTA PRNCIPAL]],Hoja1!$L$5:$M$9,2,FALSE),"CJV")</f>
        <v>CJV</v>
      </c>
      <c r="S4528" s="9" t="str">
        <f>IF(Tabla2[[#This Row],[EMPRESA]]=Tabla2[[#This Row],[CONTRATISTA PRNCIPAL]],"Principal","Secundaria")</f>
        <v>Principal</v>
      </c>
      <c r="T4528" s="10">
        <f>IFERROR(1/COUNTIF(Tabla2[CONTRATISTA PRNCIPAL],Tabla2[[#This Row],[CONTRATISTA PRNCIPAL]]),0)</f>
        <v>0</v>
      </c>
      <c r="U4528" s="33" t="str">
        <f ca="1">IF(((TODAY()-Tabla2[[#This Row],[FECHA NACIMIENTO]])/365)&lt;18,"Corregir", IF(((TODAY()-Tabla2[[#This Row],[FECHA NACIMIENTO]])/365)&gt;80, "Corregir",ROUNDDOWN(((TODAY()-Tabla2[[#This Row],[FECHA NACIMIENTO]])/365),0)))</f>
        <v>Corregir</v>
      </c>
      <c r="V452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28" s="34" t="str">
        <f ca="1">+IF(Tabla2[[#This Row],[Edad]]="Corregir","Corregir","Ok")</f>
        <v>Corregir</v>
      </c>
      <c r="X4528" s="10" t="str">
        <f>+IFERROR(VLOOKUP(Tabla2[[#This Row],[DISTRITO SEGÚN DNI]],Hoja1!$A$2:$B$55,2,FALSE),"No")</f>
        <v>No</v>
      </c>
      <c r="Y4528" s="10" t="str">
        <f>IF(OR(LOWER(Tabla2[[#This Row],[GENERO]])="masculino", LOWER(Tabla2[[#This Row],[GENERO]])="femenino"),"OK","Corregir")</f>
        <v>Corregir</v>
      </c>
      <c r="Z4528" s="10" t="str">
        <f>+IF(Tabla2[[#This Row],[Nro. DNI / CE]]="","Corregir",IF(LEN(Tabla2[[#This Row],[Nro. DNI / CE]])&gt;=8,"OK","Corregir"))</f>
        <v>Corregir</v>
      </c>
      <c r="AA4528" s="10">
        <f>COUNTIF(Tabla2[APELLIDOS Y NOMBRES],Tabla2[[#This Row],[APELLIDOS Y NOMBRES]])</f>
        <v>0</v>
      </c>
      <c r="AB4528" t="str">
        <f ca="1">+IFERROR(IF(Tabla2[[#This Row],[FECHA CESE/BAJA]]="","No Aplica",IF(AND(MONTH(Tabla2[[#This Row],[FECHA CESE/BAJA]])=MONTH(TODAY()-30),YEAR(Tabla2[[#This Row],[FECHA CESE/BAJA]])=YEAR(TODAY())),MONTH(TODAY()-30)&amp;"-"&amp;YEAR(TODAY()),"Borrar")),"No aplica")</f>
        <v>No Aplica</v>
      </c>
      <c r="AC4528" t="str">
        <f ca="1">+IFERROR(IF(Tabla2[[#This Row],[FECHA INICIO DE LABORES EN OBRA]]="","No Aplica",IF(AND(MONTH(Tabla2[[#This Row],[FECHA INICIO DE LABORES EN OBRA]])=MONTH(TODAY()-30),YEAR(Tabla2[[#This Row],[FECHA INICIO DE LABORES EN OBRA]])=YEAR(TODAY())),MONTH(TODAY()-30)&amp;"-"&amp;YEAR(TODAY()),"No Aplica")),"No Aplica")</f>
        <v>No Aplica</v>
      </c>
    </row>
    <row r="4529" spans="1:29" x14ac:dyDescent="0.25">
      <c r="A4529" s="2"/>
      <c r="B4529" s="3"/>
      <c r="C4529" s="3"/>
      <c r="D4529" s="3"/>
      <c r="E4529" s="3"/>
      <c r="F4529" s="36"/>
      <c r="G4529" s="3"/>
      <c r="H4529" s="3"/>
      <c r="I4529" s="3"/>
      <c r="J4529" s="3"/>
      <c r="K4529" s="3"/>
      <c r="L4529" s="8"/>
      <c r="M4529" s="5"/>
      <c r="N4529" s="13"/>
      <c r="O4529" s="5"/>
      <c r="P4529" s="8"/>
      <c r="Q4529" s="9"/>
      <c r="R4529" s="9" t="str">
        <f>IFERROR(VLOOKUP(Tabla2[[#This Row],[CONTRATISTA PRNCIPAL]],Hoja1!$L$5:$M$9,2,FALSE),"CJV")</f>
        <v>CJV</v>
      </c>
      <c r="S4529" s="9" t="str">
        <f>IF(Tabla2[[#This Row],[EMPRESA]]=Tabla2[[#This Row],[CONTRATISTA PRNCIPAL]],"Principal","Secundaria")</f>
        <v>Principal</v>
      </c>
      <c r="T4529" s="10">
        <f>IFERROR(1/COUNTIF(Tabla2[CONTRATISTA PRNCIPAL],Tabla2[[#This Row],[CONTRATISTA PRNCIPAL]]),0)</f>
        <v>0</v>
      </c>
      <c r="U4529" s="33" t="str">
        <f ca="1">IF(((TODAY()-Tabla2[[#This Row],[FECHA NACIMIENTO]])/365)&lt;18,"Corregir", IF(((TODAY()-Tabla2[[#This Row],[FECHA NACIMIENTO]])/365)&gt;80, "Corregir",ROUNDDOWN(((TODAY()-Tabla2[[#This Row],[FECHA NACIMIENTO]])/365),0)))</f>
        <v>Corregir</v>
      </c>
      <c r="V452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29" s="34" t="str">
        <f ca="1">+IF(Tabla2[[#This Row],[Edad]]="Corregir","Corregir","Ok")</f>
        <v>Corregir</v>
      </c>
      <c r="X4529" s="10" t="str">
        <f>+IFERROR(VLOOKUP(Tabla2[[#This Row],[DISTRITO SEGÚN DNI]],Hoja1!$A$2:$B$55,2,FALSE),"No")</f>
        <v>No</v>
      </c>
      <c r="Y4529" s="10" t="str">
        <f>IF(OR(LOWER(Tabla2[[#This Row],[GENERO]])="masculino", LOWER(Tabla2[[#This Row],[GENERO]])="femenino"),"OK","Corregir")</f>
        <v>Corregir</v>
      </c>
      <c r="Z4529" s="10" t="str">
        <f>+IF(Tabla2[[#This Row],[Nro. DNI / CE]]="","Corregir",IF(LEN(Tabla2[[#This Row],[Nro. DNI / CE]])&gt;=8,"OK","Corregir"))</f>
        <v>Corregir</v>
      </c>
      <c r="AA4529" s="10">
        <f>COUNTIF(Tabla2[APELLIDOS Y NOMBRES],Tabla2[[#This Row],[APELLIDOS Y NOMBRES]])</f>
        <v>0</v>
      </c>
      <c r="AB4529" t="str">
        <f ca="1">+IFERROR(IF(Tabla2[[#This Row],[FECHA CESE/BAJA]]="","No Aplica",IF(AND(MONTH(Tabla2[[#This Row],[FECHA CESE/BAJA]])=MONTH(TODAY()-30),YEAR(Tabla2[[#This Row],[FECHA CESE/BAJA]])=YEAR(TODAY())),MONTH(TODAY()-30)&amp;"-"&amp;YEAR(TODAY()),"Borrar")),"No aplica")</f>
        <v>No Aplica</v>
      </c>
      <c r="AC4529" t="str">
        <f ca="1">+IFERROR(IF(Tabla2[[#This Row],[FECHA INICIO DE LABORES EN OBRA]]="","No Aplica",IF(AND(MONTH(Tabla2[[#This Row],[FECHA INICIO DE LABORES EN OBRA]])=MONTH(TODAY()-30),YEAR(Tabla2[[#This Row],[FECHA INICIO DE LABORES EN OBRA]])=YEAR(TODAY())),MONTH(TODAY()-30)&amp;"-"&amp;YEAR(TODAY()),"No Aplica")),"No Aplica")</f>
        <v>No Aplica</v>
      </c>
    </row>
    <row r="4530" spans="1:29" x14ac:dyDescent="0.25">
      <c r="A4530" s="2"/>
      <c r="B4530" s="3"/>
      <c r="C4530" s="3"/>
      <c r="D4530" s="3"/>
      <c r="E4530" s="3"/>
      <c r="F4530" s="36"/>
      <c r="G4530" s="3"/>
      <c r="H4530" s="3"/>
      <c r="I4530" s="3"/>
      <c r="J4530" s="3"/>
      <c r="K4530" s="3"/>
      <c r="L4530" s="8"/>
      <c r="M4530" s="5"/>
      <c r="N4530" s="13"/>
      <c r="O4530" s="5"/>
      <c r="P4530" s="8"/>
      <c r="Q4530" s="9"/>
      <c r="R4530" s="9" t="str">
        <f>IFERROR(VLOOKUP(Tabla2[[#This Row],[CONTRATISTA PRNCIPAL]],Hoja1!$L$5:$M$9,2,FALSE),"CJV")</f>
        <v>CJV</v>
      </c>
      <c r="S4530" s="9" t="str">
        <f>IF(Tabla2[[#This Row],[EMPRESA]]=Tabla2[[#This Row],[CONTRATISTA PRNCIPAL]],"Principal","Secundaria")</f>
        <v>Principal</v>
      </c>
      <c r="T4530" s="10">
        <f>IFERROR(1/COUNTIF(Tabla2[CONTRATISTA PRNCIPAL],Tabla2[[#This Row],[CONTRATISTA PRNCIPAL]]),0)</f>
        <v>0</v>
      </c>
      <c r="U4530" s="33" t="str">
        <f ca="1">IF(((TODAY()-Tabla2[[#This Row],[FECHA NACIMIENTO]])/365)&lt;18,"Corregir", IF(((TODAY()-Tabla2[[#This Row],[FECHA NACIMIENTO]])/365)&gt;80, "Corregir",ROUNDDOWN(((TODAY()-Tabla2[[#This Row],[FECHA NACIMIENTO]])/365),0)))</f>
        <v>Corregir</v>
      </c>
      <c r="V453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30" s="34" t="str">
        <f ca="1">+IF(Tabla2[[#This Row],[Edad]]="Corregir","Corregir","Ok")</f>
        <v>Corregir</v>
      </c>
      <c r="X4530" s="10" t="str">
        <f>+IFERROR(VLOOKUP(Tabla2[[#This Row],[DISTRITO SEGÚN DNI]],Hoja1!$A$2:$B$55,2,FALSE),"No")</f>
        <v>No</v>
      </c>
      <c r="Y4530" s="10" t="str">
        <f>IF(OR(LOWER(Tabla2[[#This Row],[GENERO]])="masculino", LOWER(Tabla2[[#This Row],[GENERO]])="femenino"),"OK","Corregir")</f>
        <v>Corregir</v>
      </c>
      <c r="Z4530" s="10" t="str">
        <f>+IF(Tabla2[[#This Row],[Nro. DNI / CE]]="","Corregir",IF(LEN(Tabla2[[#This Row],[Nro. DNI / CE]])&gt;=8,"OK","Corregir"))</f>
        <v>Corregir</v>
      </c>
      <c r="AA4530" s="10">
        <f>COUNTIF(Tabla2[APELLIDOS Y NOMBRES],Tabla2[[#This Row],[APELLIDOS Y NOMBRES]])</f>
        <v>0</v>
      </c>
      <c r="AB4530" t="str">
        <f ca="1">+IFERROR(IF(Tabla2[[#This Row],[FECHA CESE/BAJA]]="","No Aplica",IF(AND(MONTH(Tabla2[[#This Row],[FECHA CESE/BAJA]])=MONTH(TODAY()-30),YEAR(Tabla2[[#This Row],[FECHA CESE/BAJA]])=YEAR(TODAY())),MONTH(TODAY()-30)&amp;"-"&amp;YEAR(TODAY()),"Borrar")),"No aplica")</f>
        <v>No Aplica</v>
      </c>
      <c r="AC4530" t="str">
        <f ca="1">+IFERROR(IF(Tabla2[[#This Row],[FECHA INICIO DE LABORES EN OBRA]]="","No Aplica",IF(AND(MONTH(Tabla2[[#This Row],[FECHA INICIO DE LABORES EN OBRA]])=MONTH(TODAY()-30),YEAR(Tabla2[[#This Row],[FECHA INICIO DE LABORES EN OBRA]])=YEAR(TODAY())),MONTH(TODAY()-30)&amp;"-"&amp;YEAR(TODAY()),"No Aplica")),"No Aplica")</f>
        <v>No Aplica</v>
      </c>
    </row>
    <row r="4531" spans="1:29" x14ac:dyDescent="0.25">
      <c r="A4531" s="2"/>
      <c r="B4531" s="3"/>
      <c r="C4531" s="3"/>
      <c r="D4531" s="3"/>
      <c r="E4531" s="3"/>
      <c r="F4531" s="36"/>
      <c r="G4531" s="3"/>
      <c r="H4531" s="3"/>
      <c r="I4531" s="3"/>
      <c r="J4531" s="3"/>
      <c r="K4531" s="3"/>
      <c r="L4531" s="8"/>
      <c r="M4531" s="5"/>
      <c r="N4531" s="13"/>
      <c r="O4531" s="5"/>
      <c r="P4531" s="8"/>
      <c r="Q4531" s="9"/>
      <c r="R4531" s="9" t="str">
        <f>IFERROR(VLOOKUP(Tabla2[[#This Row],[CONTRATISTA PRNCIPAL]],Hoja1!$L$5:$M$9,2,FALSE),"CJV")</f>
        <v>CJV</v>
      </c>
      <c r="S4531" s="9" t="str">
        <f>IF(Tabla2[[#This Row],[EMPRESA]]=Tabla2[[#This Row],[CONTRATISTA PRNCIPAL]],"Principal","Secundaria")</f>
        <v>Principal</v>
      </c>
      <c r="T4531" s="10">
        <f>IFERROR(1/COUNTIF(Tabla2[CONTRATISTA PRNCIPAL],Tabla2[[#This Row],[CONTRATISTA PRNCIPAL]]),0)</f>
        <v>0</v>
      </c>
      <c r="U4531" s="33" t="str">
        <f ca="1">IF(((TODAY()-Tabla2[[#This Row],[FECHA NACIMIENTO]])/365)&lt;18,"Corregir", IF(((TODAY()-Tabla2[[#This Row],[FECHA NACIMIENTO]])/365)&gt;80, "Corregir",ROUNDDOWN(((TODAY()-Tabla2[[#This Row],[FECHA NACIMIENTO]])/365),0)))</f>
        <v>Corregir</v>
      </c>
      <c r="V453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31" s="34" t="str">
        <f ca="1">+IF(Tabla2[[#This Row],[Edad]]="Corregir","Corregir","Ok")</f>
        <v>Corregir</v>
      </c>
      <c r="X4531" s="10" t="str">
        <f>+IFERROR(VLOOKUP(Tabla2[[#This Row],[DISTRITO SEGÚN DNI]],Hoja1!$A$2:$B$55,2,FALSE),"No")</f>
        <v>No</v>
      </c>
      <c r="Y4531" s="10" t="str">
        <f>IF(OR(LOWER(Tabla2[[#This Row],[GENERO]])="masculino", LOWER(Tabla2[[#This Row],[GENERO]])="femenino"),"OK","Corregir")</f>
        <v>Corregir</v>
      </c>
      <c r="Z4531" s="10" t="str">
        <f>+IF(Tabla2[[#This Row],[Nro. DNI / CE]]="","Corregir",IF(LEN(Tabla2[[#This Row],[Nro. DNI / CE]])&gt;=8,"OK","Corregir"))</f>
        <v>Corregir</v>
      </c>
      <c r="AA4531" s="10">
        <f>COUNTIF(Tabla2[APELLIDOS Y NOMBRES],Tabla2[[#This Row],[APELLIDOS Y NOMBRES]])</f>
        <v>0</v>
      </c>
      <c r="AB4531" t="str">
        <f ca="1">+IFERROR(IF(Tabla2[[#This Row],[FECHA CESE/BAJA]]="","No Aplica",IF(AND(MONTH(Tabla2[[#This Row],[FECHA CESE/BAJA]])=MONTH(TODAY()-30),YEAR(Tabla2[[#This Row],[FECHA CESE/BAJA]])=YEAR(TODAY())),MONTH(TODAY()-30)&amp;"-"&amp;YEAR(TODAY()),"Borrar")),"No aplica")</f>
        <v>No Aplica</v>
      </c>
      <c r="AC4531" t="str">
        <f ca="1">+IFERROR(IF(Tabla2[[#This Row],[FECHA INICIO DE LABORES EN OBRA]]="","No Aplica",IF(AND(MONTH(Tabla2[[#This Row],[FECHA INICIO DE LABORES EN OBRA]])=MONTH(TODAY()-30),YEAR(Tabla2[[#This Row],[FECHA INICIO DE LABORES EN OBRA]])=YEAR(TODAY())),MONTH(TODAY()-30)&amp;"-"&amp;YEAR(TODAY()),"No Aplica")),"No Aplica")</f>
        <v>No Aplica</v>
      </c>
    </row>
    <row r="4532" spans="1:29" x14ac:dyDescent="0.25">
      <c r="A4532" s="2"/>
      <c r="B4532" s="3"/>
      <c r="C4532" s="3"/>
      <c r="D4532" s="3"/>
      <c r="E4532" s="3"/>
      <c r="F4532" s="36"/>
      <c r="G4532" s="3"/>
      <c r="H4532" s="3"/>
      <c r="I4532" s="3"/>
      <c r="J4532" s="3"/>
      <c r="K4532" s="3"/>
      <c r="L4532" s="8"/>
      <c r="M4532" s="5"/>
      <c r="N4532" s="13"/>
      <c r="O4532" s="5"/>
      <c r="P4532" s="8"/>
      <c r="Q4532" s="9"/>
      <c r="R4532" s="9" t="str">
        <f>IFERROR(VLOOKUP(Tabla2[[#This Row],[CONTRATISTA PRNCIPAL]],Hoja1!$L$5:$M$9,2,FALSE),"CJV")</f>
        <v>CJV</v>
      </c>
      <c r="S4532" s="9" t="str">
        <f>IF(Tabla2[[#This Row],[EMPRESA]]=Tabla2[[#This Row],[CONTRATISTA PRNCIPAL]],"Principal","Secundaria")</f>
        <v>Principal</v>
      </c>
      <c r="T4532" s="10">
        <f>IFERROR(1/COUNTIF(Tabla2[CONTRATISTA PRNCIPAL],Tabla2[[#This Row],[CONTRATISTA PRNCIPAL]]),0)</f>
        <v>0</v>
      </c>
      <c r="U4532" s="33" t="str">
        <f ca="1">IF(((TODAY()-Tabla2[[#This Row],[FECHA NACIMIENTO]])/365)&lt;18,"Corregir", IF(((TODAY()-Tabla2[[#This Row],[FECHA NACIMIENTO]])/365)&gt;80, "Corregir",ROUNDDOWN(((TODAY()-Tabla2[[#This Row],[FECHA NACIMIENTO]])/365),0)))</f>
        <v>Corregir</v>
      </c>
      <c r="V453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32" s="34" t="str">
        <f ca="1">+IF(Tabla2[[#This Row],[Edad]]="Corregir","Corregir","Ok")</f>
        <v>Corregir</v>
      </c>
      <c r="X4532" s="10" t="str">
        <f>+IFERROR(VLOOKUP(Tabla2[[#This Row],[DISTRITO SEGÚN DNI]],Hoja1!$A$2:$B$55,2,FALSE),"No")</f>
        <v>No</v>
      </c>
      <c r="Y4532" s="10" t="str">
        <f>IF(OR(LOWER(Tabla2[[#This Row],[GENERO]])="masculino", LOWER(Tabla2[[#This Row],[GENERO]])="femenino"),"OK","Corregir")</f>
        <v>Corregir</v>
      </c>
      <c r="Z4532" s="10" t="str">
        <f>+IF(Tabla2[[#This Row],[Nro. DNI / CE]]="","Corregir",IF(LEN(Tabla2[[#This Row],[Nro. DNI / CE]])&gt;=8,"OK","Corregir"))</f>
        <v>Corregir</v>
      </c>
      <c r="AA4532" s="10">
        <f>COUNTIF(Tabla2[APELLIDOS Y NOMBRES],Tabla2[[#This Row],[APELLIDOS Y NOMBRES]])</f>
        <v>0</v>
      </c>
      <c r="AB4532" t="str">
        <f ca="1">+IFERROR(IF(Tabla2[[#This Row],[FECHA CESE/BAJA]]="","No Aplica",IF(AND(MONTH(Tabla2[[#This Row],[FECHA CESE/BAJA]])=MONTH(TODAY()-30),YEAR(Tabla2[[#This Row],[FECHA CESE/BAJA]])=YEAR(TODAY())),MONTH(TODAY()-30)&amp;"-"&amp;YEAR(TODAY()),"Borrar")),"No aplica")</f>
        <v>No Aplica</v>
      </c>
      <c r="AC4532" t="str">
        <f ca="1">+IFERROR(IF(Tabla2[[#This Row],[FECHA INICIO DE LABORES EN OBRA]]="","No Aplica",IF(AND(MONTH(Tabla2[[#This Row],[FECHA INICIO DE LABORES EN OBRA]])=MONTH(TODAY()-30),YEAR(Tabla2[[#This Row],[FECHA INICIO DE LABORES EN OBRA]])=YEAR(TODAY())),MONTH(TODAY()-30)&amp;"-"&amp;YEAR(TODAY()),"No Aplica")),"No Aplica")</f>
        <v>No Aplica</v>
      </c>
    </row>
    <row r="4533" spans="1:29" x14ac:dyDescent="0.25">
      <c r="A4533" s="2"/>
      <c r="B4533" s="3"/>
      <c r="C4533" s="3"/>
      <c r="D4533" s="3"/>
      <c r="E4533" s="3"/>
      <c r="F4533" s="36"/>
      <c r="G4533" s="3"/>
      <c r="H4533" s="3"/>
      <c r="I4533" s="3"/>
      <c r="J4533" s="3"/>
      <c r="K4533" s="3"/>
      <c r="L4533" s="8"/>
      <c r="M4533" s="5"/>
      <c r="N4533" s="13"/>
      <c r="O4533" s="5"/>
      <c r="P4533" s="8"/>
      <c r="Q4533" s="9"/>
      <c r="R4533" s="9" t="str">
        <f>IFERROR(VLOOKUP(Tabla2[[#This Row],[CONTRATISTA PRNCIPAL]],Hoja1!$L$5:$M$9,2,FALSE),"CJV")</f>
        <v>CJV</v>
      </c>
      <c r="S4533" s="9" t="str">
        <f>IF(Tabla2[[#This Row],[EMPRESA]]=Tabla2[[#This Row],[CONTRATISTA PRNCIPAL]],"Principal","Secundaria")</f>
        <v>Principal</v>
      </c>
      <c r="T4533" s="10">
        <f>IFERROR(1/COUNTIF(Tabla2[CONTRATISTA PRNCIPAL],Tabla2[[#This Row],[CONTRATISTA PRNCIPAL]]),0)</f>
        <v>0</v>
      </c>
      <c r="U4533" s="33" t="str">
        <f ca="1">IF(((TODAY()-Tabla2[[#This Row],[FECHA NACIMIENTO]])/365)&lt;18,"Corregir", IF(((TODAY()-Tabla2[[#This Row],[FECHA NACIMIENTO]])/365)&gt;80, "Corregir",ROUNDDOWN(((TODAY()-Tabla2[[#This Row],[FECHA NACIMIENTO]])/365),0)))</f>
        <v>Corregir</v>
      </c>
      <c r="V453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33" s="34" t="str">
        <f ca="1">+IF(Tabla2[[#This Row],[Edad]]="Corregir","Corregir","Ok")</f>
        <v>Corregir</v>
      </c>
      <c r="X4533" s="10" t="str">
        <f>+IFERROR(VLOOKUP(Tabla2[[#This Row],[DISTRITO SEGÚN DNI]],Hoja1!$A$2:$B$55,2,FALSE),"No")</f>
        <v>No</v>
      </c>
      <c r="Y4533" s="10" t="str">
        <f>IF(OR(LOWER(Tabla2[[#This Row],[GENERO]])="masculino", LOWER(Tabla2[[#This Row],[GENERO]])="femenino"),"OK","Corregir")</f>
        <v>Corregir</v>
      </c>
      <c r="Z4533" s="10" t="str">
        <f>+IF(Tabla2[[#This Row],[Nro. DNI / CE]]="","Corregir",IF(LEN(Tabla2[[#This Row],[Nro. DNI / CE]])&gt;=8,"OK","Corregir"))</f>
        <v>Corregir</v>
      </c>
      <c r="AA4533" s="10">
        <f>COUNTIF(Tabla2[APELLIDOS Y NOMBRES],Tabla2[[#This Row],[APELLIDOS Y NOMBRES]])</f>
        <v>0</v>
      </c>
      <c r="AB4533" t="str">
        <f ca="1">+IFERROR(IF(Tabla2[[#This Row],[FECHA CESE/BAJA]]="","No Aplica",IF(AND(MONTH(Tabla2[[#This Row],[FECHA CESE/BAJA]])=MONTH(TODAY()-30),YEAR(Tabla2[[#This Row],[FECHA CESE/BAJA]])=YEAR(TODAY())),MONTH(TODAY()-30)&amp;"-"&amp;YEAR(TODAY()),"Borrar")),"No aplica")</f>
        <v>No Aplica</v>
      </c>
      <c r="AC4533" t="str">
        <f ca="1">+IFERROR(IF(Tabla2[[#This Row],[FECHA INICIO DE LABORES EN OBRA]]="","No Aplica",IF(AND(MONTH(Tabla2[[#This Row],[FECHA INICIO DE LABORES EN OBRA]])=MONTH(TODAY()-30),YEAR(Tabla2[[#This Row],[FECHA INICIO DE LABORES EN OBRA]])=YEAR(TODAY())),MONTH(TODAY()-30)&amp;"-"&amp;YEAR(TODAY()),"No Aplica")),"No Aplica")</f>
        <v>No Aplica</v>
      </c>
    </row>
    <row r="4534" spans="1:29" x14ac:dyDescent="0.25">
      <c r="A4534" s="2"/>
      <c r="B4534" s="3"/>
      <c r="C4534" s="3"/>
      <c r="D4534" s="3"/>
      <c r="E4534" s="3"/>
      <c r="F4534" s="36"/>
      <c r="G4534" s="3"/>
      <c r="H4534" s="3"/>
      <c r="I4534" s="3"/>
      <c r="J4534" s="3"/>
      <c r="K4534" s="3"/>
      <c r="L4534" s="8"/>
      <c r="M4534" s="5"/>
      <c r="N4534" s="13"/>
      <c r="O4534" s="5"/>
      <c r="P4534" s="8"/>
      <c r="Q4534" s="9"/>
      <c r="R4534" s="9" t="str">
        <f>IFERROR(VLOOKUP(Tabla2[[#This Row],[CONTRATISTA PRNCIPAL]],Hoja1!$L$5:$M$9,2,FALSE),"CJV")</f>
        <v>CJV</v>
      </c>
      <c r="S4534" s="9" t="str">
        <f>IF(Tabla2[[#This Row],[EMPRESA]]=Tabla2[[#This Row],[CONTRATISTA PRNCIPAL]],"Principal","Secundaria")</f>
        <v>Principal</v>
      </c>
      <c r="T4534" s="10">
        <f>IFERROR(1/COUNTIF(Tabla2[CONTRATISTA PRNCIPAL],Tabla2[[#This Row],[CONTRATISTA PRNCIPAL]]),0)</f>
        <v>0</v>
      </c>
      <c r="U4534" s="33" t="str">
        <f ca="1">IF(((TODAY()-Tabla2[[#This Row],[FECHA NACIMIENTO]])/365)&lt;18,"Corregir", IF(((TODAY()-Tabla2[[#This Row],[FECHA NACIMIENTO]])/365)&gt;80, "Corregir",ROUNDDOWN(((TODAY()-Tabla2[[#This Row],[FECHA NACIMIENTO]])/365),0)))</f>
        <v>Corregir</v>
      </c>
      <c r="V453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34" s="34" t="str">
        <f ca="1">+IF(Tabla2[[#This Row],[Edad]]="Corregir","Corregir","Ok")</f>
        <v>Corregir</v>
      </c>
      <c r="X4534" s="10" t="str">
        <f>+IFERROR(VLOOKUP(Tabla2[[#This Row],[DISTRITO SEGÚN DNI]],Hoja1!$A$2:$B$55,2,FALSE),"No")</f>
        <v>No</v>
      </c>
      <c r="Y4534" s="10" t="str">
        <f>IF(OR(LOWER(Tabla2[[#This Row],[GENERO]])="masculino", LOWER(Tabla2[[#This Row],[GENERO]])="femenino"),"OK","Corregir")</f>
        <v>Corregir</v>
      </c>
      <c r="Z4534" s="10" t="str">
        <f>+IF(Tabla2[[#This Row],[Nro. DNI / CE]]="","Corregir",IF(LEN(Tabla2[[#This Row],[Nro. DNI / CE]])&gt;=8,"OK","Corregir"))</f>
        <v>Corregir</v>
      </c>
      <c r="AA4534" s="10">
        <f>COUNTIF(Tabla2[APELLIDOS Y NOMBRES],Tabla2[[#This Row],[APELLIDOS Y NOMBRES]])</f>
        <v>0</v>
      </c>
      <c r="AB4534" t="str">
        <f ca="1">+IFERROR(IF(Tabla2[[#This Row],[FECHA CESE/BAJA]]="","No Aplica",IF(AND(MONTH(Tabla2[[#This Row],[FECHA CESE/BAJA]])=MONTH(TODAY()-30),YEAR(Tabla2[[#This Row],[FECHA CESE/BAJA]])=YEAR(TODAY())),MONTH(TODAY()-30)&amp;"-"&amp;YEAR(TODAY()),"Borrar")),"No aplica")</f>
        <v>No Aplica</v>
      </c>
      <c r="AC4534" t="str">
        <f ca="1">+IFERROR(IF(Tabla2[[#This Row],[FECHA INICIO DE LABORES EN OBRA]]="","No Aplica",IF(AND(MONTH(Tabla2[[#This Row],[FECHA INICIO DE LABORES EN OBRA]])=MONTH(TODAY()-30),YEAR(Tabla2[[#This Row],[FECHA INICIO DE LABORES EN OBRA]])=YEAR(TODAY())),MONTH(TODAY()-30)&amp;"-"&amp;YEAR(TODAY()),"No Aplica")),"No Aplica")</f>
        <v>No Aplica</v>
      </c>
    </row>
    <row r="4535" spans="1:29" x14ac:dyDescent="0.25">
      <c r="A4535" s="2"/>
      <c r="B4535" s="3"/>
      <c r="C4535" s="3"/>
      <c r="D4535" s="3"/>
      <c r="E4535" s="3"/>
      <c r="F4535" s="36"/>
      <c r="G4535" s="3"/>
      <c r="H4535" s="3"/>
      <c r="I4535" s="3"/>
      <c r="J4535" s="3"/>
      <c r="K4535" s="3"/>
      <c r="L4535" s="8"/>
      <c r="M4535" s="5"/>
      <c r="N4535" s="13"/>
      <c r="O4535" s="5"/>
      <c r="P4535" s="8"/>
      <c r="Q4535" s="9"/>
      <c r="R4535" s="9" t="str">
        <f>IFERROR(VLOOKUP(Tabla2[[#This Row],[CONTRATISTA PRNCIPAL]],Hoja1!$L$5:$M$9,2,FALSE),"CJV")</f>
        <v>CJV</v>
      </c>
      <c r="S4535" s="9" t="str">
        <f>IF(Tabla2[[#This Row],[EMPRESA]]=Tabla2[[#This Row],[CONTRATISTA PRNCIPAL]],"Principal","Secundaria")</f>
        <v>Principal</v>
      </c>
      <c r="T4535" s="10">
        <f>IFERROR(1/COUNTIF(Tabla2[CONTRATISTA PRNCIPAL],Tabla2[[#This Row],[CONTRATISTA PRNCIPAL]]),0)</f>
        <v>0</v>
      </c>
      <c r="U4535" s="33" t="str">
        <f ca="1">IF(((TODAY()-Tabla2[[#This Row],[FECHA NACIMIENTO]])/365)&lt;18,"Corregir", IF(((TODAY()-Tabla2[[#This Row],[FECHA NACIMIENTO]])/365)&gt;80, "Corregir",ROUNDDOWN(((TODAY()-Tabla2[[#This Row],[FECHA NACIMIENTO]])/365),0)))</f>
        <v>Corregir</v>
      </c>
      <c r="V453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35" s="34" t="str">
        <f ca="1">+IF(Tabla2[[#This Row],[Edad]]="Corregir","Corregir","Ok")</f>
        <v>Corregir</v>
      </c>
      <c r="X4535" s="10" t="str">
        <f>+IFERROR(VLOOKUP(Tabla2[[#This Row],[DISTRITO SEGÚN DNI]],Hoja1!$A$2:$B$55,2,FALSE),"No")</f>
        <v>No</v>
      </c>
      <c r="Y4535" s="10" t="str">
        <f>IF(OR(LOWER(Tabla2[[#This Row],[GENERO]])="masculino", LOWER(Tabla2[[#This Row],[GENERO]])="femenino"),"OK","Corregir")</f>
        <v>Corregir</v>
      </c>
      <c r="Z4535" s="10" t="str">
        <f>+IF(Tabla2[[#This Row],[Nro. DNI / CE]]="","Corregir",IF(LEN(Tabla2[[#This Row],[Nro. DNI / CE]])&gt;=8,"OK","Corregir"))</f>
        <v>Corregir</v>
      </c>
      <c r="AA4535" s="10">
        <f>COUNTIF(Tabla2[APELLIDOS Y NOMBRES],Tabla2[[#This Row],[APELLIDOS Y NOMBRES]])</f>
        <v>0</v>
      </c>
      <c r="AB4535" t="str">
        <f ca="1">+IFERROR(IF(Tabla2[[#This Row],[FECHA CESE/BAJA]]="","No Aplica",IF(AND(MONTH(Tabla2[[#This Row],[FECHA CESE/BAJA]])=MONTH(TODAY()-30),YEAR(Tabla2[[#This Row],[FECHA CESE/BAJA]])=YEAR(TODAY())),MONTH(TODAY()-30)&amp;"-"&amp;YEAR(TODAY()),"Borrar")),"No aplica")</f>
        <v>No Aplica</v>
      </c>
      <c r="AC4535" t="str">
        <f ca="1">+IFERROR(IF(Tabla2[[#This Row],[FECHA INICIO DE LABORES EN OBRA]]="","No Aplica",IF(AND(MONTH(Tabla2[[#This Row],[FECHA INICIO DE LABORES EN OBRA]])=MONTH(TODAY()-30),YEAR(Tabla2[[#This Row],[FECHA INICIO DE LABORES EN OBRA]])=YEAR(TODAY())),MONTH(TODAY()-30)&amp;"-"&amp;YEAR(TODAY()),"No Aplica")),"No Aplica")</f>
        <v>No Aplica</v>
      </c>
    </row>
    <row r="4536" spans="1:29" x14ac:dyDescent="0.25">
      <c r="A4536" s="2"/>
      <c r="B4536" s="3"/>
      <c r="C4536" s="3"/>
      <c r="D4536" s="3"/>
      <c r="E4536" s="3"/>
      <c r="F4536" s="36"/>
      <c r="G4536" s="3"/>
      <c r="H4536" s="3"/>
      <c r="I4536" s="3"/>
      <c r="J4536" s="3"/>
      <c r="K4536" s="3"/>
      <c r="L4536" s="8"/>
      <c r="M4536" s="5"/>
      <c r="N4536" s="13"/>
      <c r="O4536" s="5"/>
      <c r="P4536" s="8"/>
      <c r="Q4536" s="9"/>
      <c r="R4536" s="9" t="str">
        <f>IFERROR(VLOOKUP(Tabla2[[#This Row],[CONTRATISTA PRNCIPAL]],Hoja1!$L$5:$M$9,2,FALSE),"CJV")</f>
        <v>CJV</v>
      </c>
      <c r="S4536" s="9" t="str">
        <f>IF(Tabla2[[#This Row],[EMPRESA]]=Tabla2[[#This Row],[CONTRATISTA PRNCIPAL]],"Principal","Secundaria")</f>
        <v>Principal</v>
      </c>
      <c r="T4536" s="10">
        <f>IFERROR(1/COUNTIF(Tabla2[CONTRATISTA PRNCIPAL],Tabla2[[#This Row],[CONTRATISTA PRNCIPAL]]),0)</f>
        <v>0</v>
      </c>
      <c r="U4536" s="33" t="str">
        <f ca="1">IF(((TODAY()-Tabla2[[#This Row],[FECHA NACIMIENTO]])/365)&lt;18,"Corregir", IF(((TODAY()-Tabla2[[#This Row],[FECHA NACIMIENTO]])/365)&gt;80, "Corregir",ROUNDDOWN(((TODAY()-Tabla2[[#This Row],[FECHA NACIMIENTO]])/365),0)))</f>
        <v>Corregir</v>
      </c>
      <c r="V453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36" s="34" t="str">
        <f ca="1">+IF(Tabla2[[#This Row],[Edad]]="Corregir","Corregir","Ok")</f>
        <v>Corregir</v>
      </c>
      <c r="X4536" s="10" t="str">
        <f>+IFERROR(VLOOKUP(Tabla2[[#This Row],[DISTRITO SEGÚN DNI]],Hoja1!$A$2:$B$55,2,FALSE),"No")</f>
        <v>No</v>
      </c>
      <c r="Y4536" s="10" t="str">
        <f>IF(OR(LOWER(Tabla2[[#This Row],[GENERO]])="masculino", LOWER(Tabla2[[#This Row],[GENERO]])="femenino"),"OK","Corregir")</f>
        <v>Corregir</v>
      </c>
      <c r="Z4536" s="10" t="str">
        <f>+IF(Tabla2[[#This Row],[Nro. DNI / CE]]="","Corregir",IF(LEN(Tabla2[[#This Row],[Nro. DNI / CE]])&gt;=8,"OK","Corregir"))</f>
        <v>Corregir</v>
      </c>
      <c r="AA4536" s="10">
        <f>COUNTIF(Tabla2[APELLIDOS Y NOMBRES],Tabla2[[#This Row],[APELLIDOS Y NOMBRES]])</f>
        <v>0</v>
      </c>
      <c r="AB4536" t="str">
        <f ca="1">+IFERROR(IF(Tabla2[[#This Row],[FECHA CESE/BAJA]]="","No Aplica",IF(AND(MONTH(Tabla2[[#This Row],[FECHA CESE/BAJA]])=MONTH(TODAY()-30),YEAR(Tabla2[[#This Row],[FECHA CESE/BAJA]])=YEAR(TODAY())),MONTH(TODAY()-30)&amp;"-"&amp;YEAR(TODAY()),"Borrar")),"No aplica")</f>
        <v>No Aplica</v>
      </c>
      <c r="AC4536" t="str">
        <f ca="1">+IFERROR(IF(Tabla2[[#This Row],[FECHA INICIO DE LABORES EN OBRA]]="","No Aplica",IF(AND(MONTH(Tabla2[[#This Row],[FECHA INICIO DE LABORES EN OBRA]])=MONTH(TODAY()-30),YEAR(Tabla2[[#This Row],[FECHA INICIO DE LABORES EN OBRA]])=YEAR(TODAY())),MONTH(TODAY()-30)&amp;"-"&amp;YEAR(TODAY()),"No Aplica")),"No Aplica")</f>
        <v>No Aplica</v>
      </c>
    </row>
    <row r="4537" spans="1:29" x14ac:dyDescent="0.25">
      <c r="A4537" s="2"/>
      <c r="B4537" s="3"/>
      <c r="C4537" s="3"/>
      <c r="D4537" s="3"/>
      <c r="E4537" s="3"/>
      <c r="F4537" s="36"/>
      <c r="G4537" s="3"/>
      <c r="H4537" s="3"/>
      <c r="I4537" s="3"/>
      <c r="J4537" s="3"/>
      <c r="K4537" s="3"/>
      <c r="L4537" s="8"/>
      <c r="M4537" s="5"/>
      <c r="N4537" s="13"/>
      <c r="O4537" s="5"/>
      <c r="P4537" s="8"/>
      <c r="Q4537" s="9"/>
      <c r="R4537" s="9" t="str">
        <f>IFERROR(VLOOKUP(Tabla2[[#This Row],[CONTRATISTA PRNCIPAL]],Hoja1!$L$5:$M$9,2,FALSE),"CJV")</f>
        <v>CJV</v>
      </c>
      <c r="S4537" s="9" t="str">
        <f>IF(Tabla2[[#This Row],[EMPRESA]]=Tabla2[[#This Row],[CONTRATISTA PRNCIPAL]],"Principal","Secundaria")</f>
        <v>Principal</v>
      </c>
      <c r="T4537" s="10">
        <f>IFERROR(1/COUNTIF(Tabla2[CONTRATISTA PRNCIPAL],Tabla2[[#This Row],[CONTRATISTA PRNCIPAL]]),0)</f>
        <v>0</v>
      </c>
      <c r="U4537" s="33" t="str">
        <f ca="1">IF(((TODAY()-Tabla2[[#This Row],[FECHA NACIMIENTO]])/365)&lt;18,"Corregir", IF(((TODAY()-Tabla2[[#This Row],[FECHA NACIMIENTO]])/365)&gt;80, "Corregir",ROUNDDOWN(((TODAY()-Tabla2[[#This Row],[FECHA NACIMIENTO]])/365),0)))</f>
        <v>Corregir</v>
      </c>
      <c r="V453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37" s="34" t="str">
        <f ca="1">+IF(Tabla2[[#This Row],[Edad]]="Corregir","Corregir","Ok")</f>
        <v>Corregir</v>
      </c>
      <c r="X4537" s="10" t="str">
        <f>+IFERROR(VLOOKUP(Tabla2[[#This Row],[DISTRITO SEGÚN DNI]],Hoja1!$A$2:$B$55,2,FALSE),"No")</f>
        <v>No</v>
      </c>
      <c r="Y4537" s="10" t="str">
        <f>IF(OR(LOWER(Tabla2[[#This Row],[GENERO]])="masculino", LOWER(Tabla2[[#This Row],[GENERO]])="femenino"),"OK","Corregir")</f>
        <v>Corregir</v>
      </c>
      <c r="Z4537" s="10" t="str">
        <f>+IF(Tabla2[[#This Row],[Nro. DNI / CE]]="","Corregir",IF(LEN(Tabla2[[#This Row],[Nro. DNI / CE]])&gt;=8,"OK","Corregir"))</f>
        <v>Corregir</v>
      </c>
      <c r="AA4537" s="10">
        <f>COUNTIF(Tabla2[APELLIDOS Y NOMBRES],Tabla2[[#This Row],[APELLIDOS Y NOMBRES]])</f>
        <v>0</v>
      </c>
      <c r="AB4537" t="str">
        <f ca="1">+IFERROR(IF(Tabla2[[#This Row],[FECHA CESE/BAJA]]="","No Aplica",IF(AND(MONTH(Tabla2[[#This Row],[FECHA CESE/BAJA]])=MONTH(TODAY()-30),YEAR(Tabla2[[#This Row],[FECHA CESE/BAJA]])=YEAR(TODAY())),MONTH(TODAY()-30)&amp;"-"&amp;YEAR(TODAY()),"Borrar")),"No aplica")</f>
        <v>No Aplica</v>
      </c>
      <c r="AC4537" t="str">
        <f ca="1">+IFERROR(IF(Tabla2[[#This Row],[FECHA INICIO DE LABORES EN OBRA]]="","No Aplica",IF(AND(MONTH(Tabla2[[#This Row],[FECHA INICIO DE LABORES EN OBRA]])=MONTH(TODAY()-30),YEAR(Tabla2[[#This Row],[FECHA INICIO DE LABORES EN OBRA]])=YEAR(TODAY())),MONTH(TODAY()-30)&amp;"-"&amp;YEAR(TODAY()),"No Aplica")),"No Aplica")</f>
        <v>No Aplica</v>
      </c>
    </row>
    <row r="4538" spans="1:29" x14ac:dyDescent="0.25">
      <c r="A4538" s="2"/>
      <c r="B4538" s="3"/>
      <c r="C4538" s="3"/>
      <c r="D4538" s="3"/>
      <c r="E4538" s="3"/>
      <c r="F4538" s="36"/>
      <c r="G4538" s="3"/>
      <c r="H4538" s="3"/>
      <c r="I4538" s="3"/>
      <c r="J4538" s="3"/>
      <c r="K4538" s="3"/>
      <c r="L4538" s="8"/>
      <c r="M4538" s="5"/>
      <c r="N4538" s="13"/>
      <c r="O4538" s="5"/>
      <c r="P4538" s="8"/>
      <c r="Q4538" s="9"/>
      <c r="R4538" s="9" t="str">
        <f>IFERROR(VLOOKUP(Tabla2[[#This Row],[CONTRATISTA PRNCIPAL]],Hoja1!$L$5:$M$9,2,FALSE),"CJV")</f>
        <v>CJV</v>
      </c>
      <c r="S4538" s="9" t="str">
        <f>IF(Tabla2[[#This Row],[EMPRESA]]=Tabla2[[#This Row],[CONTRATISTA PRNCIPAL]],"Principal","Secundaria")</f>
        <v>Principal</v>
      </c>
      <c r="T4538" s="10">
        <f>IFERROR(1/COUNTIF(Tabla2[CONTRATISTA PRNCIPAL],Tabla2[[#This Row],[CONTRATISTA PRNCIPAL]]),0)</f>
        <v>0</v>
      </c>
      <c r="U4538" s="33" t="str">
        <f ca="1">IF(((TODAY()-Tabla2[[#This Row],[FECHA NACIMIENTO]])/365)&lt;18,"Corregir", IF(((TODAY()-Tabla2[[#This Row],[FECHA NACIMIENTO]])/365)&gt;80, "Corregir",ROUNDDOWN(((TODAY()-Tabla2[[#This Row],[FECHA NACIMIENTO]])/365),0)))</f>
        <v>Corregir</v>
      </c>
      <c r="V453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38" s="34" t="str">
        <f ca="1">+IF(Tabla2[[#This Row],[Edad]]="Corregir","Corregir","Ok")</f>
        <v>Corregir</v>
      </c>
      <c r="X4538" s="10" t="str">
        <f>+IFERROR(VLOOKUP(Tabla2[[#This Row],[DISTRITO SEGÚN DNI]],Hoja1!$A$2:$B$55,2,FALSE),"No")</f>
        <v>No</v>
      </c>
      <c r="Y4538" s="10" t="str">
        <f>IF(OR(LOWER(Tabla2[[#This Row],[GENERO]])="masculino", LOWER(Tabla2[[#This Row],[GENERO]])="femenino"),"OK","Corregir")</f>
        <v>Corregir</v>
      </c>
      <c r="Z4538" s="10" t="str">
        <f>+IF(Tabla2[[#This Row],[Nro. DNI / CE]]="","Corregir",IF(LEN(Tabla2[[#This Row],[Nro. DNI / CE]])&gt;=8,"OK","Corregir"))</f>
        <v>Corregir</v>
      </c>
      <c r="AA4538" s="10">
        <f>COUNTIF(Tabla2[APELLIDOS Y NOMBRES],Tabla2[[#This Row],[APELLIDOS Y NOMBRES]])</f>
        <v>0</v>
      </c>
      <c r="AB4538" t="str">
        <f ca="1">+IFERROR(IF(Tabla2[[#This Row],[FECHA CESE/BAJA]]="","No Aplica",IF(AND(MONTH(Tabla2[[#This Row],[FECHA CESE/BAJA]])=MONTH(TODAY()-30),YEAR(Tabla2[[#This Row],[FECHA CESE/BAJA]])=YEAR(TODAY())),MONTH(TODAY()-30)&amp;"-"&amp;YEAR(TODAY()),"Borrar")),"No aplica")</f>
        <v>No Aplica</v>
      </c>
      <c r="AC4538" t="str">
        <f ca="1">+IFERROR(IF(Tabla2[[#This Row],[FECHA INICIO DE LABORES EN OBRA]]="","No Aplica",IF(AND(MONTH(Tabla2[[#This Row],[FECHA INICIO DE LABORES EN OBRA]])=MONTH(TODAY()-30),YEAR(Tabla2[[#This Row],[FECHA INICIO DE LABORES EN OBRA]])=YEAR(TODAY())),MONTH(TODAY()-30)&amp;"-"&amp;YEAR(TODAY()),"No Aplica")),"No Aplica")</f>
        <v>No Aplica</v>
      </c>
    </row>
    <row r="4539" spans="1:29" x14ac:dyDescent="0.25">
      <c r="A4539" s="2"/>
      <c r="B4539" s="3"/>
      <c r="C4539" s="3"/>
      <c r="D4539" s="3"/>
      <c r="E4539" s="3"/>
      <c r="F4539" s="36"/>
      <c r="G4539" s="3"/>
      <c r="H4539" s="3"/>
      <c r="I4539" s="3"/>
      <c r="J4539" s="3"/>
      <c r="K4539" s="3"/>
      <c r="L4539" s="8"/>
      <c r="M4539" s="5"/>
      <c r="N4539" s="13"/>
      <c r="O4539" s="5"/>
      <c r="P4539" s="8"/>
      <c r="Q4539" s="9"/>
      <c r="R4539" s="9" t="str">
        <f>IFERROR(VLOOKUP(Tabla2[[#This Row],[CONTRATISTA PRNCIPAL]],Hoja1!$L$5:$M$9,2,FALSE),"CJV")</f>
        <v>CJV</v>
      </c>
      <c r="S4539" s="9" t="str">
        <f>IF(Tabla2[[#This Row],[EMPRESA]]=Tabla2[[#This Row],[CONTRATISTA PRNCIPAL]],"Principal","Secundaria")</f>
        <v>Principal</v>
      </c>
      <c r="T4539" s="10">
        <f>IFERROR(1/COUNTIF(Tabla2[CONTRATISTA PRNCIPAL],Tabla2[[#This Row],[CONTRATISTA PRNCIPAL]]),0)</f>
        <v>0</v>
      </c>
      <c r="U4539" s="33" t="str">
        <f ca="1">IF(((TODAY()-Tabla2[[#This Row],[FECHA NACIMIENTO]])/365)&lt;18,"Corregir", IF(((TODAY()-Tabla2[[#This Row],[FECHA NACIMIENTO]])/365)&gt;80, "Corregir",ROUNDDOWN(((TODAY()-Tabla2[[#This Row],[FECHA NACIMIENTO]])/365),0)))</f>
        <v>Corregir</v>
      </c>
      <c r="V453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39" s="34" t="str">
        <f ca="1">+IF(Tabla2[[#This Row],[Edad]]="Corregir","Corregir","Ok")</f>
        <v>Corregir</v>
      </c>
      <c r="X4539" s="10" t="str">
        <f>+IFERROR(VLOOKUP(Tabla2[[#This Row],[DISTRITO SEGÚN DNI]],Hoja1!$A$2:$B$55,2,FALSE),"No")</f>
        <v>No</v>
      </c>
      <c r="Y4539" s="10" t="str">
        <f>IF(OR(LOWER(Tabla2[[#This Row],[GENERO]])="masculino", LOWER(Tabla2[[#This Row],[GENERO]])="femenino"),"OK","Corregir")</f>
        <v>Corregir</v>
      </c>
      <c r="Z4539" s="10" t="str">
        <f>+IF(Tabla2[[#This Row],[Nro. DNI / CE]]="","Corregir",IF(LEN(Tabla2[[#This Row],[Nro. DNI / CE]])&gt;=8,"OK","Corregir"))</f>
        <v>Corregir</v>
      </c>
      <c r="AA4539" s="10">
        <f>COUNTIF(Tabla2[APELLIDOS Y NOMBRES],Tabla2[[#This Row],[APELLIDOS Y NOMBRES]])</f>
        <v>0</v>
      </c>
      <c r="AB4539" t="str">
        <f ca="1">+IFERROR(IF(Tabla2[[#This Row],[FECHA CESE/BAJA]]="","No Aplica",IF(AND(MONTH(Tabla2[[#This Row],[FECHA CESE/BAJA]])=MONTH(TODAY()-30),YEAR(Tabla2[[#This Row],[FECHA CESE/BAJA]])=YEAR(TODAY())),MONTH(TODAY()-30)&amp;"-"&amp;YEAR(TODAY()),"Borrar")),"No aplica")</f>
        <v>No Aplica</v>
      </c>
      <c r="AC4539" t="str">
        <f ca="1">+IFERROR(IF(Tabla2[[#This Row],[FECHA INICIO DE LABORES EN OBRA]]="","No Aplica",IF(AND(MONTH(Tabla2[[#This Row],[FECHA INICIO DE LABORES EN OBRA]])=MONTH(TODAY()-30),YEAR(Tabla2[[#This Row],[FECHA INICIO DE LABORES EN OBRA]])=YEAR(TODAY())),MONTH(TODAY()-30)&amp;"-"&amp;YEAR(TODAY()),"No Aplica")),"No Aplica")</f>
        <v>No Aplica</v>
      </c>
    </row>
    <row r="4540" spans="1:29" x14ac:dyDescent="0.25">
      <c r="A4540" s="2"/>
      <c r="B4540" s="3"/>
      <c r="C4540" s="3"/>
      <c r="D4540" s="3"/>
      <c r="E4540" s="3"/>
      <c r="F4540" s="36"/>
      <c r="G4540" s="3"/>
      <c r="H4540" s="3"/>
      <c r="I4540" s="3"/>
      <c r="J4540" s="3"/>
      <c r="K4540" s="3"/>
      <c r="L4540" s="8"/>
      <c r="M4540" s="5"/>
      <c r="N4540" s="13"/>
      <c r="O4540" s="5"/>
      <c r="P4540" s="8"/>
      <c r="Q4540" s="9"/>
      <c r="R4540" s="9" t="str">
        <f>IFERROR(VLOOKUP(Tabla2[[#This Row],[CONTRATISTA PRNCIPAL]],Hoja1!$L$5:$M$9,2,FALSE),"CJV")</f>
        <v>CJV</v>
      </c>
      <c r="S4540" s="9" t="str">
        <f>IF(Tabla2[[#This Row],[EMPRESA]]=Tabla2[[#This Row],[CONTRATISTA PRNCIPAL]],"Principal","Secundaria")</f>
        <v>Principal</v>
      </c>
      <c r="T4540" s="10">
        <f>IFERROR(1/COUNTIF(Tabla2[CONTRATISTA PRNCIPAL],Tabla2[[#This Row],[CONTRATISTA PRNCIPAL]]),0)</f>
        <v>0</v>
      </c>
      <c r="U4540" s="33" t="str">
        <f ca="1">IF(((TODAY()-Tabla2[[#This Row],[FECHA NACIMIENTO]])/365)&lt;18,"Corregir", IF(((TODAY()-Tabla2[[#This Row],[FECHA NACIMIENTO]])/365)&gt;80, "Corregir",ROUNDDOWN(((TODAY()-Tabla2[[#This Row],[FECHA NACIMIENTO]])/365),0)))</f>
        <v>Corregir</v>
      </c>
      <c r="V454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40" s="34" t="str">
        <f ca="1">+IF(Tabla2[[#This Row],[Edad]]="Corregir","Corregir","Ok")</f>
        <v>Corregir</v>
      </c>
      <c r="X4540" s="10" t="str">
        <f>+IFERROR(VLOOKUP(Tabla2[[#This Row],[DISTRITO SEGÚN DNI]],Hoja1!$A$2:$B$55,2,FALSE),"No")</f>
        <v>No</v>
      </c>
      <c r="Y4540" s="10" t="str">
        <f>IF(OR(LOWER(Tabla2[[#This Row],[GENERO]])="masculino", LOWER(Tabla2[[#This Row],[GENERO]])="femenino"),"OK","Corregir")</f>
        <v>Corregir</v>
      </c>
      <c r="Z4540" s="10" t="str">
        <f>+IF(Tabla2[[#This Row],[Nro. DNI / CE]]="","Corregir",IF(LEN(Tabla2[[#This Row],[Nro. DNI / CE]])&gt;=8,"OK","Corregir"))</f>
        <v>Corregir</v>
      </c>
      <c r="AA4540" s="10">
        <f>COUNTIF(Tabla2[APELLIDOS Y NOMBRES],Tabla2[[#This Row],[APELLIDOS Y NOMBRES]])</f>
        <v>0</v>
      </c>
      <c r="AB4540" t="str">
        <f ca="1">+IFERROR(IF(Tabla2[[#This Row],[FECHA CESE/BAJA]]="","No Aplica",IF(AND(MONTH(Tabla2[[#This Row],[FECHA CESE/BAJA]])=MONTH(TODAY()-30),YEAR(Tabla2[[#This Row],[FECHA CESE/BAJA]])=YEAR(TODAY())),MONTH(TODAY()-30)&amp;"-"&amp;YEAR(TODAY()),"Borrar")),"No aplica")</f>
        <v>No Aplica</v>
      </c>
      <c r="AC4540" t="str">
        <f ca="1">+IFERROR(IF(Tabla2[[#This Row],[FECHA INICIO DE LABORES EN OBRA]]="","No Aplica",IF(AND(MONTH(Tabla2[[#This Row],[FECHA INICIO DE LABORES EN OBRA]])=MONTH(TODAY()-30),YEAR(Tabla2[[#This Row],[FECHA INICIO DE LABORES EN OBRA]])=YEAR(TODAY())),MONTH(TODAY()-30)&amp;"-"&amp;YEAR(TODAY()),"No Aplica")),"No Aplica")</f>
        <v>No Aplica</v>
      </c>
    </row>
    <row r="4541" spans="1:29" x14ac:dyDescent="0.25">
      <c r="A4541" s="2"/>
      <c r="B4541" s="3"/>
      <c r="C4541" s="3"/>
      <c r="D4541" s="3"/>
      <c r="E4541" s="3"/>
      <c r="F4541" s="36"/>
      <c r="G4541" s="3"/>
      <c r="H4541" s="3"/>
      <c r="I4541" s="3"/>
      <c r="J4541" s="3"/>
      <c r="K4541" s="3"/>
      <c r="L4541" s="8"/>
      <c r="M4541" s="5"/>
      <c r="N4541" s="13"/>
      <c r="O4541" s="5"/>
      <c r="P4541" s="8"/>
      <c r="Q4541" s="9"/>
      <c r="R4541" s="9" t="str">
        <f>IFERROR(VLOOKUP(Tabla2[[#This Row],[CONTRATISTA PRNCIPAL]],Hoja1!$L$5:$M$9,2,FALSE),"CJV")</f>
        <v>CJV</v>
      </c>
      <c r="S4541" s="9" t="str">
        <f>IF(Tabla2[[#This Row],[EMPRESA]]=Tabla2[[#This Row],[CONTRATISTA PRNCIPAL]],"Principal","Secundaria")</f>
        <v>Principal</v>
      </c>
      <c r="T4541" s="10">
        <f>IFERROR(1/COUNTIF(Tabla2[CONTRATISTA PRNCIPAL],Tabla2[[#This Row],[CONTRATISTA PRNCIPAL]]),0)</f>
        <v>0</v>
      </c>
      <c r="U4541" s="33" t="str">
        <f ca="1">IF(((TODAY()-Tabla2[[#This Row],[FECHA NACIMIENTO]])/365)&lt;18,"Corregir", IF(((TODAY()-Tabla2[[#This Row],[FECHA NACIMIENTO]])/365)&gt;80, "Corregir",ROUNDDOWN(((TODAY()-Tabla2[[#This Row],[FECHA NACIMIENTO]])/365),0)))</f>
        <v>Corregir</v>
      </c>
      <c r="V454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41" s="34" t="str">
        <f ca="1">+IF(Tabla2[[#This Row],[Edad]]="Corregir","Corregir","Ok")</f>
        <v>Corregir</v>
      </c>
      <c r="X4541" s="10" t="str">
        <f>+IFERROR(VLOOKUP(Tabla2[[#This Row],[DISTRITO SEGÚN DNI]],Hoja1!$A$2:$B$55,2,FALSE),"No")</f>
        <v>No</v>
      </c>
      <c r="Y4541" s="10" t="str">
        <f>IF(OR(LOWER(Tabla2[[#This Row],[GENERO]])="masculino", LOWER(Tabla2[[#This Row],[GENERO]])="femenino"),"OK","Corregir")</f>
        <v>Corregir</v>
      </c>
      <c r="Z4541" s="10" t="str">
        <f>+IF(Tabla2[[#This Row],[Nro. DNI / CE]]="","Corregir",IF(LEN(Tabla2[[#This Row],[Nro. DNI / CE]])&gt;=8,"OK","Corregir"))</f>
        <v>Corregir</v>
      </c>
      <c r="AA4541" s="10">
        <f>COUNTIF(Tabla2[APELLIDOS Y NOMBRES],Tabla2[[#This Row],[APELLIDOS Y NOMBRES]])</f>
        <v>0</v>
      </c>
      <c r="AB4541" t="str">
        <f ca="1">+IFERROR(IF(Tabla2[[#This Row],[FECHA CESE/BAJA]]="","No Aplica",IF(AND(MONTH(Tabla2[[#This Row],[FECHA CESE/BAJA]])=MONTH(TODAY()-30),YEAR(Tabla2[[#This Row],[FECHA CESE/BAJA]])=YEAR(TODAY())),MONTH(TODAY()-30)&amp;"-"&amp;YEAR(TODAY()),"Borrar")),"No aplica")</f>
        <v>No Aplica</v>
      </c>
      <c r="AC4541" t="str">
        <f ca="1">+IFERROR(IF(Tabla2[[#This Row],[FECHA INICIO DE LABORES EN OBRA]]="","No Aplica",IF(AND(MONTH(Tabla2[[#This Row],[FECHA INICIO DE LABORES EN OBRA]])=MONTH(TODAY()-30),YEAR(Tabla2[[#This Row],[FECHA INICIO DE LABORES EN OBRA]])=YEAR(TODAY())),MONTH(TODAY()-30)&amp;"-"&amp;YEAR(TODAY()),"No Aplica")),"No Aplica")</f>
        <v>No Aplica</v>
      </c>
    </row>
    <row r="4542" spans="1:29" x14ac:dyDescent="0.25">
      <c r="A4542" s="2"/>
      <c r="B4542" s="3"/>
      <c r="C4542" s="3"/>
      <c r="D4542" s="3"/>
      <c r="E4542" s="3"/>
      <c r="F4542" s="36"/>
      <c r="G4542" s="3"/>
      <c r="H4542" s="3"/>
      <c r="I4542" s="3"/>
      <c r="J4542" s="3"/>
      <c r="K4542" s="3"/>
      <c r="L4542" s="8"/>
      <c r="M4542" s="5"/>
      <c r="N4542" s="13"/>
      <c r="O4542" s="5"/>
      <c r="P4542" s="8"/>
      <c r="Q4542" s="9"/>
      <c r="R4542" s="9" t="str">
        <f>IFERROR(VLOOKUP(Tabla2[[#This Row],[CONTRATISTA PRNCIPAL]],Hoja1!$L$5:$M$9,2,FALSE),"CJV")</f>
        <v>CJV</v>
      </c>
      <c r="S4542" s="9" t="str">
        <f>IF(Tabla2[[#This Row],[EMPRESA]]=Tabla2[[#This Row],[CONTRATISTA PRNCIPAL]],"Principal","Secundaria")</f>
        <v>Principal</v>
      </c>
      <c r="T4542" s="10">
        <f>IFERROR(1/COUNTIF(Tabla2[CONTRATISTA PRNCIPAL],Tabla2[[#This Row],[CONTRATISTA PRNCIPAL]]),0)</f>
        <v>0</v>
      </c>
      <c r="U4542" s="33" t="str">
        <f ca="1">IF(((TODAY()-Tabla2[[#This Row],[FECHA NACIMIENTO]])/365)&lt;18,"Corregir", IF(((TODAY()-Tabla2[[#This Row],[FECHA NACIMIENTO]])/365)&gt;80, "Corregir",ROUNDDOWN(((TODAY()-Tabla2[[#This Row],[FECHA NACIMIENTO]])/365),0)))</f>
        <v>Corregir</v>
      </c>
      <c r="V454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42" s="34" t="str">
        <f ca="1">+IF(Tabla2[[#This Row],[Edad]]="Corregir","Corregir","Ok")</f>
        <v>Corregir</v>
      </c>
      <c r="X4542" s="10" t="str">
        <f>+IFERROR(VLOOKUP(Tabla2[[#This Row],[DISTRITO SEGÚN DNI]],Hoja1!$A$2:$B$55,2,FALSE),"No")</f>
        <v>No</v>
      </c>
      <c r="Y4542" s="10" t="str">
        <f>IF(OR(LOWER(Tabla2[[#This Row],[GENERO]])="masculino", LOWER(Tabla2[[#This Row],[GENERO]])="femenino"),"OK","Corregir")</f>
        <v>Corregir</v>
      </c>
      <c r="Z4542" s="10" t="str">
        <f>+IF(Tabla2[[#This Row],[Nro. DNI / CE]]="","Corregir",IF(LEN(Tabla2[[#This Row],[Nro. DNI / CE]])&gt;=8,"OK","Corregir"))</f>
        <v>Corregir</v>
      </c>
      <c r="AA4542" s="10">
        <f>COUNTIF(Tabla2[APELLIDOS Y NOMBRES],Tabla2[[#This Row],[APELLIDOS Y NOMBRES]])</f>
        <v>0</v>
      </c>
      <c r="AB4542" t="str">
        <f ca="1">+IFERROR(IF(Tabla2[[#This Row],[FECHA CESE/BAJA]]="","No Aplica",IF(AND(MONTH(Tabla2[[#This Row],[FECHA CESE/BAJA]])=MONTH(TODAY()-30),YEAR(Tabla2[[#This Row],[FECHA CESE/BAJA]])=YEAR(TODAY())),MONTH(TODAY()-30)&amp;"-"&amp;YEAR(TODAY()),"Borrar")),"No aplica")</f>
        <v>No Aplica</v>
      </c>
      <c r="AC4542" t="str">
        <f ca="1">+IFERROR(IF(Tabla2[[#This Row],[FECHA INICIO DE LABORES EN OBRA]]="","No Aplica",IF(AND(MONTH(Tabla2[[#This Row],[FECHA INICIO DE LABORES EN OBRA]])=MONTH(TODAY()-30),YEAR(Tabla2[[#This Row],[FECHA INICIO DE LABORES EN OBRA]])=YEAR(TODAY())),MONTH(TODAY()-30)&amp;"-"&amp;YEAR(TODAY()),"No Aplica")),"No Aplica")</f>
        <v>No Aplica</v>
      </c>
    </row>
    <row r="4543" spans="1:29" x14ac:dyDescent="0.25">
      <c r="A4543" s="2"/>
      <c r="B4543" s="3"/>
      <c r="C4543" s="3"/>
      <c r="D4543" s="3"/>
      <c r="E4543" s="3"/>
      <c r="F4543" s="36"/>
      <c r="G4543" s="3"/>
      <c r="H4543" s="3"/>
      <c r="I4543" s="3"/>
      <c r="J4543" s="3"/>
      <c r="K4543" s="3"/>
      <c r="L4543" s="8"/>
      <c r="M4543" s="5"/>
      <c r="N4543" s="13"/>
      <c r="O4543" s="5"/>
      <c r="P4543" s="8"/>
      <c r="Q4543" s="9"/>
      <c r="R4543" s="9" t="str">
        <f>IFERROR(VLOOKUP(Tabla2[[#This Row],[CONTRATISTA PRNCIPAL]],Hoja1!$L$5:$M$9,2,FALSE),"CJV")</f>
        <v>CJV</v>
      </c>
      <c r="S4543" s="9" t="str">
        <f>IF(Tabla2[[#This Row],[EMPRESA]]=Tabla2[[#This Row],[CONTRATISTA PRNCIPAL]],"Principal","Secundaria")</f>
        <v>Principal</v>
      </c>
      <c r="T4543" s="10">
        <f>IFERROR(1/COUNTIF(Tabla2[CONTRATISTA PRNCIPAL],Tabla2[[#This Row],[CONTRATISTA PRNCIPAL]]),0)</f>
        <v>0</v>
      </c>
      <c r="U4543" s="33" t="str">
        <f ca="1">IF(((TODAY()-Tabla2[[#This Row],[FECHA NACIMIENTO]])/365)&lt;18,"Corregir", IF(((TODAY()-Tabla2[[#This Row],[FECHA NACIMIENTO]])/365)&gt;80, "Corregir",ROUNDDOWN(((TODAY()-Tabla2[[#This Row],[FECHA NACIMIENTO]])/365),0)))</f>
        <v>Corregir</v>
      </c>
      <c r="V454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43" s="34" t="str">
        <f ca="1">+IF(Tabla2[[#This Row],[Edad]]="Corregir","Corregir","Ok")</f>
        <v>Corregir</v>
      </c>
      <c r="X4543" s="10" t="str">
        <f>+IFERROR(VLOOKUP(Tabla2[[#This Row],[DISTRITO SEGÚN DNI]],Hoja1!$A$2:$B$55,2,FALSE),"No")</f>
        <v>No</v>
      </c>
      <c r="Y4543" s="10" t="str">
        <f>IF(OR(LOWER(Tabla2[[#This Row],[GENERO]])="masculino", LOWER(Tabla2[[#This Row],[GENERO]])="femenino"),"OK","Corregir")</f>
        <v>Corregir</v>
      </c>
      <c r="Z4543" s="10" t="str">
        <f>+IF(Tabla2[[#This Row],[Nro. DNI / CE]]="","Corregir",IF(LEN(Tabla2[[#This Row],[Nro. DNI / CE]])&gt;=8,"OK","Corregir"))</f>
        <v>Corregir</v>
      </c>
      <c r="AA4543" s="10">
        <f>COUNTIF(Tabla2[APELLIDOS Y NOMBRES],Tabla2[[#This Row],[APELLIDOS Y NOMBRES]])</f>
        <v>0</v>
      </c>
      <c r="AB4543" t="str">
        <f ca="1">+IFERROR(IF(Tabla2[[#This Row],[FECHA CESE/BAJA]]="","No Aplica",IF(AND(MONTH(Tabla2[[#This Row],[FECHA CESE/BAJA]])=MONTH(TODAY()-30),YEAR(Tabla2[[#This Row],[FECHA CESE/BAJA]])=YEAR(TODAY())),MONTH(TODAY()-30)&amp;"-"&amp;YEAR(TODAY()),"Borrar")),"No aplica")</f>
        <v>No Aplica</v>
      </c>
      <c r="AC4543" t="str">
        <f ca="1">+IFERROR(IF(Tabla2[[#This Row],[FECHA INICIO DE LABORES EN OBRA]]="","No Aplica",IF(AND(MONTH(Tabla2[[#This Row],[FECHA INICIO DE LABORES EN OBRA]])=MONTH(TODAY()-30),YEAR(Tabla2[[#This Row],[FECHA INICIO DE LABORES EN OBRA]])=YEAR(TODAY())),MONTH(TODAY()-30)&amp;"-"&amp;YEAR(TODAY()),"No Aplica")),"No Aplica")</f>
        <v>No Aplica</v>
      </c>
    </row>
    <row r="4544" spans="1:29" x14ac:dyDescent="0.25">
      <c r="A4544" s="2"/>
      <c r="B4544" s="3"/>
      <c r="C4544" s="3"/>
      <c r="D4544" s="3"/>
      <c r="E4544" s="3"/>
      <c r="F4544" s="36"/>
      <c r="G4544" s="3"/>
      <c r="H4544" s="3"/>
      <c r="I4544" s="3"/>
      <c r="J4544" s="3"/>
      <c r="K4544" s="3"/>
      <c r="L4544" s="8"/>
      <c r="M4544" s="5"/>
      <c r="N4544" s="13"/>
      <c r="O4544" s="5"/>
      <c r="P4544" s="8"/>
      <c r="Q4544" s="9"/>
      <c r="R4544" s="9" t="str">
        <f>IFERROR(VLOOKUP(Tabla2[[#This Row],[CONTRATISTA PRNCIPAL]],Hoja1!$L$5:$M$9,2,FALSE),"CJV")</f>
        <v>CJV</v>
      </c>
      <c r="S4544" s="9" t="str">
        <f>IF(Tabla2[[#This Row],[EMPRESA]]=Tabla2[[#This Row],[CONTRATISTA PRNCIPAL]],"Principal","Secundaria")</f>
        <v>Principal</v>
      </c>
      <c r="T4544" s="10">
        <f>IFERROR(1/COUNTIF(Tabla2[CONTRATISTA PRNCIPAL],Tabla2[[#This Row],[CONTRATISTA PRNCIPAL]]),0)</f>
        <v>0</v>
      </c>
      <c r="U4544" s="33" t="str">
        <f ca="1">IF(((TODAY()-Tabla2[[#This Row],[FECHA NACIMIENTO]])/365)&lt;18,"Corregir", IF(((TODAY()-Tabla2[[#This Row],[FECHA NACIMIENTO]])/365)&gt;80, "Corregir",ROUNDDOWN(((TODAY()-Tabla2[[#This Row],[FECHA NACIMIENTO]])/365),0)))</f>
        <v>Corregir</v>
      </c>
      <c r="V454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44" s="34" t="str">
        <f ca="1">+IF(Tabla2[[#This Row],[Edad]]="Corregir","Corregir","Ok")</f>
        <v>Corregir</v>
      </c>
      <c r="X4544" s="10" t="str">
        <f>+IFERROR(VLOOKUP(Tabla2[[#This Row],[DISTRITO SEGÚN DNI]],Hoja1!$A$2:$B$55,2,FALSE),"No")</f>
        <v>No</v>
      </c>
      <c r="Y4544" s="10" t="str">
        <f>IF(OR(LOWER(Tabla2[[#This Row],[GENERO]])="masculino", LOWER(Tabla2[[#This Row],[GENERO]])="femenino"),"OK","Corregir")</f>
        <v>Corregir</v>
      </c>
      <c r="Z4544" s="10" t="str">
        <f>+IF(Tabla2[[#This Row],[Nro. DNI / CE]]="","Corregir",IF(LEN(Tabla2[[#This Row],[Nro. DNI / CE]])&gt;=8,"OK","Corregir"))</f>
        <v>Corregir</v>
      </c>
      <c r="AA4544" s="10">
        <f>COUNTIF(Tabla2[APELLIDOS Y NOMBRES],Tabla2[[#This Row],[APELLIDOS Y NOMBRES]])</f>
        <v>0</v>
      </c>
      <c r="AB4544" t="str">
        <f ca="1">+IFERROR(IF(Tabla2[[#This Row],[FECHA CESE/BAJA]]="","No Aplica",IF(AND(MONTH(Tabla2[[#This Row],[FECHA CESE/BAJA]])=MONTH(TODAY()-30),YEAR(Tabla2[[#This Row],[FECHA CESE/BAJA]])=YEAR(TODAY())),MONTH(TODAY()-30)&amp;"-"&amp;YEAR(TODAY()),"Borrar")),"No aplica")</f>
        <v>No Aplica</v>
      </c>
      <c r="AC4544" t="str">
        <f ca="1">+IFERROR(IF(Tabla2[[#This Row],[FECHA INICIO DE LABORES EN OBRA]]="","No Aplica",IF(AND(MONTH(Tabla2[[#This Row],[FECHA INICIO DE LABORES EN OBRA]])=MONTH(TODAY()-30),YEAR(Tabla2[[#This Row],[FECHA INICIO DE LABORES EN OBRA]])=YEAR(TODAY())),MONTH(TODAY()-30)&amp;"-"&amp;YEAR(TODAY()),"No Aplica")),"No Aplica")</f>
        <v>No Aplica</v>
      </c>
    </row>
    <row r="4545" spans="1:29" x14ac:dyDescent="0.25">
      <c r="A4545" s="2"/>
      <c r="B4545" s="3"/>
      <c r="C4545" s="3"/>
      <c r="D4545" s="3"/>
      <c r="E4545" s="3"/>
      <c r="F4545" s="36"/>
      <c r="G4545" s="3"/>
      <c r="H4545" s="3"/>
      <c r="I4545" s="3"/>
      <c r="J4545" s="3"/>
      <c r="K4545" s="3"/>
      <c r="L4545" s="8"/>
      <c r="M4545" s="5"/>
      <c r="N4545" s="13"/>
      <c r="O4545" s="5"/>
      <c r="P4545" s="8"/>
      <c r="Q4545" s="9"/>
      <c r="R4545" s="9" t="str">
        <f>IFERROR(VLOOKUP(Tabla2[[#This Row],[CONTRATISTA PRNCIPAL]],Hoja1!$L$5:$M$9,2,FALSE),"CJV")</f>
        <v>CJV</v>
      </c>
      <c r="S4545" s="9" t="str">
        <f>IF(Tabla2[[#This Row],[EMPRESA]]=Tabla2[[#This Row],[CONTRATISTA PRNCIPAL]],"Principal","Secundaria")</f>
        <v>Principal</v>
      </c>
      <c r="T4545" s="10">
        <f>IFERROR(1/COUNTIF(Tabla2[CONTRATISTA PRNCIPAL],Tabla2[[#This Row],[CONTRATISTA PRNCIPAL]]),0)</f>
        <v>0</v>
      </c>
      <c r="U4545" s="33" t="str">
        <f ca="1">IF(((TODAY()-Tabla2[[#This Row],[FECHA NACIMIENTO]])/365)&lt;18,"Corregir", IF(((TODAY()-Tabla2[[#This Row],[FECHA NACIMIENTO]])/365)&gt;80, "Corregir",ROUNDDOWN(((TODAY()-Tabla2[[#This Row],[FECHA NACIMIENTO]])/365),0)))</f>
        <v>Corregir</v>
      </c>
      <c r="V454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45" s="34" t="str">
        <f ca="1">+IF(Tabla2[[#This Row],[Edad]]="Corregir","Corregir","Ok")</f>
        <v>Corregir</v>
      </c>
      <c r="X4545" s="10" t="str">
        <f>+IFERROR(VLOOKUP(Tabla2[[#This Row],[DISTRITO SEGÚN DNI]],Hoja1!$A$2:$B$55,2,FALSE),"No")</f>
        <v>No</v>
      </c>
      <c r="Y4545" s="10" t="str">
        <f>IF(OR(LOWER(Tabla2[[#This Row],[GENERO]])="masculino", LOWER(Tabla2[[#This Row],[GENERO]])="femenino"),"OK","Corregir")</f>
        <v>Corregir</v>
      </c>
      <c r="Z4545" s="10" t="str">
        <f>+IF(Tabla2[[#This Row],[Nro. DNI / CE]]="","Corregir",IF(LEN(Tabla2[[#This Row],[Nro. DNI / CE]])&gt;=8,"OK","Corregir"))</f>
        <v>Corregir</v>
      </c>
      <c r="AA4545" s="10">
        <f>COUNTIF(Tabla2[APELLIDOS Y NOMBRES],Tabla2[[#This Row],[APELLIDOS Y NOMBRES]])</f>
        <v>0</v>
      </c>
      <c r="AB4545" t="str">
        <f ca="1">+IFERROR(IF(Tabla2[[#This Row],[FECHA CESE/BAJA]]="","No Aplica",IF(AND(MONTH(Tabla2[[#This Row],[FECHA CESE/BAJA]])=MONTH(TODAY()-30),YEAR(Tabla2[[#This Row],[FECHA CESE/BAJA]])=YEAR(TODAY())),MONTH(TODAY()-30)&amp;"-"&amp;YEAR(TODAY()),"Borrar")),"No aplica")</f>
        <v>No Aplica</v>
      </c>
      <c r="AC4545" t="str">
        <f ca="1">+IFERROR(IF(Tabla2[[#This Row],[FECHA INICIO DE LABORES EN OBRA]]="","No Aplica",IF(AND(MONTH(Tabla2[[#This Row],[FECHA INICIO DE LABORES EN OBRA]])=MONTH(TODAY()-30),YEAR(Tabla2[[#This Row],[FECHA INICIO DE LABORES EN OBRA]])=YEAR(TODAY())),MONTH(TODAY()-30)&amp;"-"&amp;YEAR(TODAY()),"No Aplica")),"No Aplica")</f>
        <v>No Aplica</v>
      </c>
    </row>
    <row r="4546" spans="1:29" x14ac:dyDescent="0.25">
      <c r="A4546" s="2"/>
      <c r="B4546" s="3"/>
      <c r="C4546" s="3"/>
      <c r="D4546" s="3"/>
      <c r="E4546" s="3"/>
      <c r="F4546" s="36"/>
      <c r="G4546" s="3"/>
      <c r="H4546" s="3"/>
      <c r="I4546" s="3"/>
      <c r="J4546" s="3"/>
      <c r="K4546" s="3"/>
      <c r="L4546" s="8"/>
      <c r="M4546" s="5"/>
      <c r="N4546" s="13"/>
      <c r="O4546" s="5"/>
      <c r="P4546" s="8"/>
      <c r="Q4546" s="9"/>
      <c r="R4546" s="9" t="str">
        <f>IFERROR(VLOOKUP(Tabla2[[#This Row],[CONTRATISTA PRNCIPAL]],Hoja1!$L$5:$M$9,2,FALSE),"CJV")</f>
        <v>CJV</v>
      </c>
      <c r="S4546" s="9" t="str">
        <f>IF(Tabla2[[#This Row],[EMPRESA]]=Tabla2[[#This Row],[CONTRATISTA PRNCIPAL]],"Principal","Secundaria")</f>
        <v>Principal</v>
      </c>
      <c r="T4546" s="10">
        <f>IFERROR(1/COUNTIF(Tabla2[CONTRATISTA PRNCIPAL],Tabla2[[#This Row],[CONTRATISTA PRNCIPAL]]),0)</f>
        <v>0</v>
      </c>
      <c r="U4546" s="33" t="str">
        <f ca="1">IF(((TODAY()-Tabla2[[#This Row],[FECHA NACIMIENTO]])/365)&lt;18,"Corregir", IF(((TODAY()-Tabla2[[#This Row],[FECHA NACIMIENTO]])/365)&gt;80, "Corregir",ROUNDDOWN(((TODAY()-Tabla2[[#This Row],[FECHA NACIMIENTO]])/365),0)))</f>
        <v>Corregir</v>
      </c>
      <c r="V454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46" s="34" t="str">
        <f ca="1">+IF(Tabla2[[#This Row],[Edad]]="Corregir","Corregir","Ok")</f>
        <v>Corregir</v>
      </c>
      <c r="X4546" s="10" t="str">
        <f>+IFERROR(VLOOKUP(Tabla2[[#This Row],[DISTRITO SEGÚN DNI]],Hoja1!$A$2:$B$55,2,FALSE),"No")</f>
        <v>No</v>
      </c>
      <c r="Y4546" s="10" t="str">
        <f>IF(OR(LOWER(Tabla2[[#This Row],[GENERO]])="masculino", LOWER(Tabla2[[#This Row],[GENERO]])="femenino"),"OK","Corregir")</f>
        <v>Corregir</v>
      </c>
      <c r="Z4546" s="10" t="str">
        <f>+IF(Tabla2[[#This Row],[Nro. DNI / CE]]="","Corregir",IF(LEN(Tabla2[[#This Row],[Nro. DNI / CE]])&gt;=8,"OK","Corregir"))</f>
        <v>Corregir</v>
      </c>
      <c r="AA4546" s="10">
        <f>COUNTIF(Tabla2[APELLIDOS Y NOMBRES],Tabla2[[#This Row],[APELLIDOS Y NOMBRES]])</f>
        <v>0</v>
      </c>
      <c r="AB4546" t="str">
        <f ca="1">+IFERROR(IF(Tabla2[[#This Row],[FECHA CESE/BAJA]]="","No Aplica",IF(AND(MONTH(Tabla2[[#This Row],[FECHA CESE/BAJA]])=MONTH(TODAY()-30),YEAR(Tabla2[[#This Row],[FECHA CESE/BAJA]])=YEAR(TODAY())),MONTH(TODAY()-30)&amp;"-"&amp;YEAR(TODAY()),"Borrar")),"No aplica")</f>
        <v>No Aplica</v>
      </c>
      <c r="AC4546" t="str">
        <f ca="1">+IFERROR(IF(Tabla2[[#This Row],[FECHA INICIO DE LABORES EN OBRA]]="","No Aplica",IF(AND(MONTH(Tabla2[[#This Row],[FECHA INICIO DE LABORES EN OBRA]])=MONTH(TODAY()-30),YEAR(Tabla2[[#This Row],[FECHA INICIO DE LABORES EN OBRA]])=YEAR(TODAY())),MONTH(TODAY()-30)&amp;"-"&amp;YEAR(TODAY()),"No Aplica")),"No Aplica")</f>
        <v>No Aplica</v>
      </c>
    </row>
    <row r="4547" spans="1:29" x14ac:dyDescent="0.25">
      <c r="A4547" s="2"/>
      <c r="B4547" s="3"/>
      <c r="C4547" s="3"/>
      <c r="D4547" s="3"/>
      <c r="E4547" s="3"/>
      <c r="F4547" s="36"/>
      <c r="G4547" s="3"/>
      <c r="H4547" s="3"/>
      <c r="I4547" s="3"/>
      <c r="J4547" s="3"/>
      <c r="K4547" s="3"/>
      <c r="L4547" s="8"/>
      <c r="M4547" s="5"/>
      <c r="N4547" s="13"/>
      <c r="O4547" s="5"/>
      <c r="P4547" s="8"/>
      <c r="Q4547" s="9"/>
      <c r="R4547" s="9" t="str">
        <f>IFERROR(VLOOKUP(Tabla2[[#This Row],[CONTRATISTA PRNCIPAL]],Hoja1!$L$5:$M$9,2,FALSE),"CJV")</f>
        <v>CJV</v>
      </c>
      <c r="S4547" s="9" t="str">
        <f>IF(Tabla2[[#This Row],[EMPRESA]]=Tabla2[[#This Row],[CONTRATISTA PRNCIPAL]],"Principal","Secundaria")</f>
        <v>Principal</v>
      </c>
      <c r="T4547" s="10">
        <f>IFERROR(1/COUNTIF(Tabla2[CONTRATISTA PRNCIPAL],Tabla2[[#This Row],[CONTRATISTA PRNCIPAL]]),0)</f>
        <v>0</v>
      </c>
      <c r="U4547" s="33" t="str">
        <f ca="1">IF(((TODAY()-Tabla2[[#This Row],[FECHA NACIMIENTO]])/365)&lt;18,"Corregir", IF(((TODAY()-Tabla2[[#This Row],[FECHA NACIMIENTO]])/365)&gt;80, "Corregir",ROUNDDOWN(((TODAY()-Tabla2[[#This Row],[FECHA NACIMIENTO]])/365),0)))</f>
        <v>Corregir</v>
      </c>
      <c r="V454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47" s="34" t="str">
        <f ca="1">+IF(Tabla2[[#This Row],[Edad]]="Corregir","Corregir","Ok")</f>
        <v>Corregir</v>
      </c>
      <c r="X4547" s="10" t="str">
        <f>+IFERROR(VLOOKUP(Tabla2[[#This Row],[DISTRITO SEGÚN DNI]],Hoja1!$A$2:$B$55,2,FALSE),"No")</f>
        <v>No</v>
      </c>
      <c r="Y4547" s="10" t="str">
        <f>IF(OR(LOWER(Tabla2[[#This Row],[GENERO]])="masculino", LOWER(Tabla2[[#This Row],[GENERO]])="femenino"),"OK","Corregir")</f>
        <v>Corregir</v>
      </c>
      <c r="Z4547" s="10" t="str">
        <f>+IF(Tabla2[[#This Row],[Nro. DNI / CE]]="","Corregir",IF(LEN(Tabla2[[#This Row],[Nro. DNI / CE]])&gt;=8,"OK","Corregir"))</f>
        <v>Corregir</v>
      </c>
      <c r="AA4547" s="10">
        <f>COUNTIF(Tabla2[APELLIDOS Y NOMBRES],Tabla2[[#This Row],[APELLIDOS Y NOMBRES]])</f>
        <v>0</v>
      </c>
      <c r="AB4547" t="str">
        <f ca="1">+IFERROR(IF(Tabla2[[#This Row],[FECHA CESE/BAJA]]="","No Aplica",IF(AND(MONTH(Tabla2[[#This Row],[FECHA CESE/BAJA]])=MONTH(TODAY()-30),YEAR(Tabla2[[#This Row],[FECHA CESE/BAJA]])=YEAR(TODAY())),MONTH(TODAY()-30)&amp;"-"&amp;YEAR(TODAY()),"Borrar")),"No aplica")</f>
        <v>No Aplica</v>
      </c>
      <c r="AC4547" t="str">
        <f ca="1">+IFERROR(IF(Tabla2[[#This Row],[FECHA INICIO DE LABORES EN OBRA]]="","No Aplica",IF(AND(MONTH(Tabla2[[#This Row],[FECHA INICIO DE LABORES EN OBRA]])=MONTH(TODAY()-30),YEAR(Tabla2[[#This Row],[FECHA INICIO DE LABORES EN OBRA]])=YEAR(TODAY())),MONTH(TODAY()-30)&amp;"-"&amp;YEAR(TODAY()),"No Aplica")),"No Aplica")</f>
        <v>No Aplica</v>
      </c>
    </row>
    <row r="4548" spans="1:29" x14ac:dyDescent="0.25">
      <c r="A4548" s="2"/>
      <c r="B4548" s="3"/>
      <c r="C4548" s="3"/>
      <c r="D4548" s="3"/>
      <c r="E4548" s="3"/>
      <c r="F4548" s="36"/>
      <c r="G4548" s="3"/>
      <c r="H4548" s="3"/>
      <c r="I4548" s="3"/>
      <c r="J4548" s="3"/>
      <c r="K4548" s="3"/>
      <c r="L4548" s="8"/>
      <c r="M4548" s="5"/>
      <c r="N4548" s="13"/>
      <c r="O4548" s="5"/>
      <c r="P4548" s="8"/>
      <c r="Q4548" s="9"/>
      <c r="R4548" s="9" t="str">
        <f>IFERROR(VLOOKUP(Tabla2[[#This Row],[CONTRATISTA PRNCIPAL]],Hoja1!$L$5:$M$9,2,FALSE),"CJV")</f>
        <v>CJV</v>
      </c>
      <c r="S4548" s="9" t="str">
        <f>IF(Tabla2[[#This Row],[EMPRESA]]=Tabla2[[#This Row],[CONTRATISTA PRNCIPAL]],"Principal","Secundaria")</f>
        <v>Principal</v>
      </c>
      <c r="T4548" s="10">
        <f>IFERROR(1/COUNTIF(Tabla2[CONTRATISTA PRNCIPAL],Tabla2[[#This Row],[CONTRATISTA PRNCIPAL]]),0)</f>
        <v>0</v>
      </c>
      <c r="U4548" s="33" t="str">
        <f ca="1">IF(((TODAY()-Tabla2[[#This Row],[FECHA NACIMIENTO]])/365)&lt;18,"Corregir", IF(((TODAY()-Tabla2[[#This Row],[FECHA NACIMIENTO]])/365)&gt;80, "Corregir",ROUNDDOWN(((TODAY()-Tabla2[[#This Row],[FECHA NACIMIENTO]])/365),0)))</f>
        <v>Corregir</v>
      </c>
      <c r="V454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48" s="34" t="str">
        <f ca="1">+IF(Tabla2[[#This Row],[Edad]]="Corregir","Corregir","Ok")</f>
        <v>Corregir</v>
      </c>
      <c r="X4548" s="10" t="str">
        <f>+IFERROR(VLOOKUP(Tabla2[[#This Row],[DISTRITO SEGÚN DNI]],Hoja1!$A$2:$B$55,2,FALSE),"No")</f>
        <v>No</v>
      </c>
      <c r="Y4548" s="10" t="str">
        <f>IF(OR(LOWER(Tabla2[[#This Row],[GENERO]])="masculino", LOWER(Tabla2[[#This Row],[GENERO]])="femenino"),"OK","Corregir")</f>
        <v>Corregir</v>
      </c>
      <c r="Z4548" s="10" t="str">
        <f>+IF(Tabla2[[#This Row],[Nro. DNI / CE]]="","Corregir",IF(LEN(Tabla2[[#This Row],[Nro. DNI / CE]])&gt;=8,"OK","Corregir"))</f>
        <v>Corregir</v>
      </c>
      <c r="AA4548" s="10">
        <f>COUNTIF(Tabla2[APELLIDOS Y NOMBRES],Tabla2[[#This Row],[APELLIDOS Y NOMBRES]])</f>
        <v>0</v>
      </c>
      <c r="AB4548" t="str">
        <f ca="1">+IFERROR(IF(Tabla2[[#This Row],[FECHA CESE/BAJA]]="","No Aplica",IF(AND(MONTH(Tabla2[[#This Row],[FECHA CESE/BAJA]])=MONTH(TODAY()-30),YEAR(Tabla2[[#This Row],[FECHA CESE/BAJA]])=YEAR(TODAY())),MONTH(TODAY()-30)&amp;"-"&amp;YEAR(TODAY()),"Borrar")),"No aplica")</f>
        <v>No Aplica</v>
      </c>
      <c r="AC4548" t="str">
        <f ca="1">+IFERROR(IF(Tabla2[[#This Row],[FECHA INICIO DE LABORES EN OBRA]]="","No Aplica",IF(AND(MONTH(Tabla2[[#This Row],[FECHA INICIO DE LABORES EN OBRA]])=MONTH(TODAY()-30),YEAR(Tabla2[[#This Row],[FECHA INICIO DE LABORES EN OBRA]])=YEAR(TODAY())),MONTH(TODAY()-30)&amp;"-"&amp;YEAR(TODAY()),"No Aplica")),"No Aplica")</f>
        <v>No Aplica</v>
      </c>
    </row>
    <row r="4549" spans="1:29" x14ac:dyDescent="0.25">
      <c r="A4549" s="2"/>
      <c r="B4549" s="3"/>
      <c r="C4549" s="3"/>
      <c r="D4549" s="3"/>
      <c r="E4549" s="3"/>
      <c r="F4549" s="36"/>
      <c r="G4549" s="3"/>
      <c r="H4549" s="3"/>
      <c r="I4549" s="3"/>
      <c r="J4549" s="3"/>
      <c r="K4549" s="3"/>
      <c r="L4549" s="8"/>
      <c r="M4549" s="5"/>
      <c r="N4549" s="13"/>
      <c r="O4549" s="5"/>
      <c r="P4549" s="8"/>
      <c r="Q4549" s="9"/>
      <c r="R4549" s="9" t="str">
        <f>IFERROR(VLOOKUP(Tabla2[[#This Row],[CONTRATISTA PRNCIPAL]],Hoja1!$L$5:$M$9,2,FALSE),"CJV")</f>
        <v>CJV</v>
      </c>
      <c r="S4549" s="9" t="str">
        <f>IF(Tabla2[[#This Row],[EMPRESA]]=Tabla2[[#This Row],[CONTRATISTA PRNCIPAL]],"Principal","Secundaria")</f>
        <v>Principal</v>
      </c>
      <c r="T4549" s="10">
        <f>IFERROR(1/COUNTIF(Tabla2[CONTRATISTA PRNCIPAL],Tabla2[[#This Row],[CONTRATISTA PRNCIPAL]]),0)</f>
        <v>0</v>
      </c>
      <c r="U4549" s="33" t="str">
        <f ca="1">IF(((TODAY()-Tabla2[[#This Row],[FECHA NACIMIENTO]])/365)&lt;18,"Corregir", IF(((TODAY()-Tabla2[[#This Row],[FECHA NACIMIENTO]])/365)&gt;80, "Corregir",ROUNDDOWN(((TODAY()-Tabla2[[#This Row],[FECHA NACIMIENTO]])/365),0)))</f>
        <v>Corregir</v>
      </c>
      <c r="V454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49" s="34" t="str">
        <f ca="1">+IF(Tabla2[[#This Row],[Edad]]="Corregir","Corregir","Ok")</f>
        <v>Corregir</v>
      </c>
      <c r="X4549" s="10" t="str">
        <f>+IFERROR(VLOOKUP(Tabla2[[#This Row],[DISTRITO SEGÚN DNI]],Hoja1!$A$2:$B$55,2,FALSE),"No")</f>
        <v>No</v>
      </c>
      <c r="Y4549" s="10" t="str">
        <f>IF(OR(LOWER(Tabla2[[#This Row],[GENERO]])="masculino", LOWER(Tabla2[[#This Row],[GENERO]])="femenino"),"OK","Corregir")</f>
        <v>Corregir</v>
      </c>
      <c r="Z4549" s="10" t="str">
        <f>+IF(Tabla2[[#This Row],[Nro. DNI / CE]]="","Corregir",IF(LEN(Tabla2[[#This Row],[Nro. DNI / CE]])&gt;=8,"OK","Corregir"))</f>
        <v>Corregir</v>
      </c>
      <c r="AA4549" s="10">
        <f>COUNTIF(Tabla2[APELLIDOS Y NOMBRES],Tabla2[[#This Row],[APELLIDOS Y NOMBRES]])</f>
        <v>0</v>
      </c>
      <c r="AB4549" t="str">
        <f ca="1">+IFERROR(IF(Tabla2[[#This Row],[FECHA CESE/BAJA]]="","No Aplica",IF(AND(MONTH(Tabla2[[#This Row],[FECHA CESE/BAJA]])=MONTH(TODAY()-30),YEAR(Tabla2[[#This Row],[FECHA CESE/BAJA]])=YEAR(TODAY())),MONTH(TODAY()-30)&amp;"-"&amp;YEAR(TODAY()),"Borrar")),"No aplica")</f>
        <v>No Aplica</v>
      </c>
      <c r="AC4549" t="str">
        <f ca="1">+IFERROR(IF(Tabla2[[#This Row],[FECHA INICIO DE LABORES EN OBRA]]="","No Aplica",IF(AND(MONTH(Tabla2[[#This Row],[FECHA INICIO DE LABORES EN OBRA]])=MONTH(TODAY()-30),YEAR(Tabla2[[#This Row],[FECHA INICIO DE LABORES EN OBRA]])=YEAR(TODAY())),MONTH(TODAY()-30)&amp;"-"&amp;YEAR(TODAY()),"No Aplica")),"No Aplica")</f>
        <v>No Aplica</v>
      </c>
    </row>
    <row r="4550" spans="1:29" x14ac:dyDescent="0.25">
      <c r="A4550" s="2"/>
      <c r="B4550" s="3"/>
      <c r="C4550" s="3"/>
      <c r="D4550" s="3"/>
      <c r="E4550" s="3"/>
      <c r="F4550" s="36"/>
      <c r="G4550" s="3"/>
      <c r="H4550" s="3"/>
      <c r="I4550" s="3"/>
      <c r="J4550" s="3"/>
      <c r="K4550" s="3"/>
      <c r="L4550" s="8"/>
      <c r="M4550" s="5"/>
      <c r="N4550" s="13"/>
      <c r="O4550" s="5"/>
      <c r="P4550" s="8"/>
      <c r="Q4550" s="9"/>
      <c r="R4550" s="9" t="str">
        <f>IFERROR(VLOOKUP(Tabla2[[#This Row],[CONTRATISTA PRNCIPAL]],Hoja1!$L$5:$M$9,2,FALSE),"CJV")</f>
        <v>CJV</v>
      </c>
      <c r="S4550" s="9" t="str">
        <f>IF(Tabla2[[#This Row],[EMPRESA]]=Tabla2[[#This Row],[CONTRATISTA PRNCIPAL]],"Principal","Secundaria")</f>
        <v>Principal</v>
      </c>
      <c r="T4550" s="10">
        <f>IFERROR(1/COUNTIF(Tabla2[CONTRATISTA PRNCIPAL],Tabla2[[#This Row],[CONTRATISTA PRNCIPAL]]),0)</f>
        <v>0</v>
      </c>
      <c r="U4550" s="33" t="str">
        <f ca="1">IF(((TODAY()-Tabla2[[#This Row],[FECHA NACIMIENTO]])/365)&lt;18,"Corregir", IF(((TODAY()-Tabla2[[#This Row],[FECHA NACIMIENTO]])/365)&gt;80, "Corregir",ROUNDDOWN(((TODAY()-Tabla2[[#This Row],[FECHA NACIMIENTO]])/365),0)))</f>
        <v>Corregir</v>
      </c>
      <c r="V455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50" s="34" t="str">
        <f ca="1">+IF(Tabla2[[#This Row],[Edad]]="Corregir","Corregir","Ok")</f>
        <v>Corregir</v>
      </c>
      <c r="X4550" s="10" t="str">
        <f>+IFERROR(VLOOKUP(Tabla2[[#This Row],[DISTRITO SEGÚN DNI]],Hoja1!$A$2:$B$55,2,FALSE),"No")</f>
        <v>No</v>
      </c>
      <c r="Y4550" s="10" t="str">
        <f>IF(OR(LOWER(Tabla2[[#This Row],[GENERO]])="masculino", LOWER(Tabla2[[#This Row],[GENERO]])="femenino"),"OK","Corregir")</f>
        <v>Corregir</v>
      </c>
      <c r="Z4550" s="10" t="str">
        <f>+IF(Tabla2[[#This Row],[Nro. DNI / CE]]="","Corregir",IF(LEN(Tabla2[[#This Row],[Nro. DNI / CE]])&gt;=8,"OK","Corregir"))</f>
        <v>Corregir</v>
      </c>
      <c r="AA4550" s="10">
        <f>COUNTIF(Tabla2[APELLIDOS Y NOMBRES],Tabla2[[#This Row],[APELLIDOS Y NOMBRES]])</f>
        <v>0</v>
      </c>
      <c r="AB4550" t="str">
        <f ca="1">+IFERROR(IF(Tabla2[[#This Row],[FECHA CESE/BAJA]]="","No Aplica",IF(AND(MONTH(Tabla2[[#This Row],[FECHA CESE/BAJA]])=MONTH(TODAY()-30),YEAR(Tabla2[[#This Row],[FECHA CESE/BAJA]])=YEAR(TODAY())),MONTH(TODAY()-30)&amp;"-"&amp;YEAR(TODAY()),"Borrar")),"No aplica")</f>
        <v>No Aplica</v>
      </c>
      <c r="AC4550" t="str">
        <f ca="1">+IFERROR(IF(Tabla2[[#This Row],[FECHA INICIO DE LABORES EN OBRA]]="","No Aplica",IF(AND(MONTH(Tabla2[[#This Row],[FECHA INICIO DE LABORES EN OBRA]])=MONTH(TODAY()-30),YEAR(Tabla2[[#This Row],[FECHA INICIO DE LABORES EN OBRA]])=YEAR(TODAY())),MONTH(TODAY()-30)&amp;"-"&amp;YEAR(TODAY()),"No Aplica")),"No Aplica")</f>
        <v>No Aplica</v>
      </c>
    </row>
    <row r="4551" spans="1:29" x14ac:dyDescent="0.25">
      <c r="A4551" s="2"/>
      <c r="B4551" s="3"/>
      <c r="C4551" s="3"/>
      <c r="D4551" s="3"/>
      <c r="E4551" s="3"/>
      <c r="F4551" s="36"/>
      <c r="G4551" s="3"/>
      <c r="H4551" s="3"/>
      <c r="I4551" s="3"/>
      <c r="J4551" s="3"/>
      <c r="K4551" s="3"/>
      <c r="L4551" s="8"/>
      <c r="M4551" s="5"/>
      <c r="N4551" s="13"/>
      <c r="O4551" s="5"/>
      <c r="P4551" s="8"/>
      <c r="Q4551" s="9"/>
      <c r="R4551" s="9" t="str">
        <f>IFERROR(VLOOKUP(Tabla2[[#This Row],[CONTRATISTA PRNCIPAL]],Hoja1!$L$5:$M$9,2,FALSE),"CJV")</f>
        <v>CJV</v>
      </c>
      <c r="S4551" s="9" t="str">
        <f>IF(Tabla2[[#This Row],[EMPRESA]]=Tabla2[[#This Row],[CONTRATISTA PRNCIPAL]],"Principal","Secundaria")</f>
        <v>Principal</v>
      </c>
      <c r="T4551" s="10">
        <f>IFERROR(1/COUNTIF(Tabla2[CONTRATISTA PRNCIPAL],Tabla2[[#This Row],[CONTRATISTA PRNCIPAL]]),0)</f>
        <v>0</v>
      </c>
      <c r="U4551" s="33" t="str">
        <f ca="1">IF(((TODAY()-Tabla2[[#This Row],[FECHA NACIMIENTO]])/365)&lt;18,"Corregir", IF(((TODAY()-Tabla2[[#This Row],[FECHA NACIMIENTO]])/365)&gt;80, "Corregir",ROUNDDOWN(((TODAY()-Tabla2[[#This Row],[FECHA NACIMIENTO]])/365),0)))</f>
        <v>Corregir</v>
      </c>
      <c r="V455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51" s="34" t="str">
        <f ca="1">+IF(Tabla2[[#This Row],[Edad]]="Corregir","Corregir","Ok")</f>
        <v>Corregir</v>
      </c>
      <c r="X4551" s="10" t="str">
        <f>+IFERROR(VLOOKUP(Tabla2[[#This Row],[DISTRITO SEGÚN DNI]],Hoja1!$A$2:$B$55,2,FALSE),"No")</f>
        <v>No</v>
      </c>
      <c r="Y4551" s="10" t="str">
        <f>IF(OR(LOWER(Tabla2[[#This Row],[GENERO]])="masculino", LOWER(Tabla2[[#This Row],[GENERO]])="femenino"),"OK","Corregir")</f>
        <v>Corregir</v>
      </c>
      <c r="Z4551" s="10" t="str">
        <f>+IF(Tabla2[[#This Row],[Nro. DNI / CE]]="","Corregir",IF(LEN(Tabla2[[#This Row],[Nro. DNI / CE]])&gt;=8,"OK","Corregir"))</f>
        <v>Corregir</v>
      </c>
      <c r="AA4551" s="10">
        <f>COUNTIF(Tabla2[APELLIDOS Y NOMBRES],Tabla2[[#This Row],[APELLIDOS Y NOMBRES]])</f>
        <v>0</v>
      </c>
      <c r="AB4551" t="str">
        <f ca="1">+IFERROR(IF(Tabla2[[#This Row],[FECHA CESE/BAJA]]="","No Aplica",IF(AND(MONTH(Tabla2[[#This Row],[FECHA CESE/BAJA]])=MONTH(TODAY()-30),YEAR(Tabla2[[#This Row],[FECHA CESE/BAJA]])=YEAR(TODAY())),MONTH(TODAY()-30)&amp;"-"&amp;YEAR(TODAY()),"Borrar")),"No aplica")</f>
        <v>No Aplica</v>
      </c>
      <c r="AC4551" t="str">
        <f ca="1">+IFERROR(IF(Tabla2[[#This Row],[FECHA INICIO DE LABORES EN OBRA]]="","No Aplica",IF(AND(MONTH(Tabla2[[#This Row],[FECHA INICIO DE LABORES EN OBRA]])=MONTH(TODAY()-30),YEAR(Tabla2[[#This Row],[FECHA INICIO DE LABORES EN OBRA]])=YEAR(TODAY())),MONTH(TODAY()-30)&amp;"-"&amp;YEAR(TODAY()),"No Aplica")),"No Aplica")</f>
        <v>No Aplica</v>
      </c>
    </row>
    <row r="4552" spans="1:29" x14ac:dyDescent="0.25">
      <c r="A4552" s="2"/>
      <c r="B4552" s="3"/>
      <c r="C4552" s="3"/>
      <c r="D4552" s="3"/>
      <c r="E4552" s="3"/>
      <c r="F4552" s="36"/>
      <c r="G4552" s="3"/>
      <c r="H4552" s="3"/>
      <c r="I4552" s="3"/>
      <c r="J4552" s="3"/>
      <c r="K4552" s="3"/>
      <c r="L4552" s="8"/>
      <c r="M4552" s="5"/>
      <c r="N4552" s="13"/>
      <c r="O4552" s="5"/>
      <c r="P4552" s="8"/>
      <c r="Q4552" s="9"/>
      <c r="R4552" s="9" t="str">
        <f>IFERROR(VLOOKUP(Tabla2[[#This Row],[CONTRATISTA PRNCIPAL]],Hoja1!$L$5:$M$9,2,FALSE),"CJV")</f>
        <v>CJV</v>
      </c>
      <c r="S4552" s="9" t="str">
        <f>IF(Tabla2[[#This Row],[EMPRESA]]=Tabla2[[#This Row],[CONTRATISTA PRNCIPAL]],"Principal","Secundaria")</f>
        <v>Principal</v>
      </c>
      <c r="T4552" s="10">
        <f>IFERROR(1/COUNTIF(Tabla2[CONTRATISTA PRNCIPAL],Tabla2[[#This Row],[CONTRATISTA PRNCIPAL]]),0)</f>
        <v>0</v>
      </c>
      <c r="U4552" s="33" t="str">
        <f ca="1">IF(((TODAY()-Tabla2[[#This Row],[FECHA NACIMIENTO]])/365)&lt;18,"Corregir", IF(((TODAY()-Tabla2[[#This Row],[FECHA NACIMIENTO]])/365)&gt;80, "Corregir",ROUNDDOWN(((TODAY()-Tabla2[[#This Row],[FECHA NACIMIENTO]])/365),0)))</f>
        <v>Corregir</v>
      </c>
      <c r="V455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52" s="34" t="str">
        <f ca="1">+IF(Tabla2[[#This Row],[Edad]]="Corregir","Corregir","Ok")</f>
        <v>Corregir</v>
      </c>
      <c r="X4552" s="10" t="str">
        <f>+IFERROR(VLOOKUP(Tabla2[[#This Row],[DISTRITO SEGÚN DNI]],Hoja1!$A$2:$B$55,2,FALSE),"No")</f>
        <v>No</v>
      </c>
      <c r="Y4552" s="10" t="str">
        <f>IF(OR(LOWER(Tabla2[[#This Row],[GENERO]])="masculino", LOWER(Tabla2[[#This Row],[GENERO]])="femenino"),"OK","Corregir")</f>
        <v>Corregir</v>
      </c>
      <c r="Z4552" s="10" t="str">
        <f>+IF(Tabla2[[#This Row],[Nro. DNI / CE]]="","Corregir",IF(LEN(Tabla2[[#This Row],[Nro. DNI / CE]])&gt;=8,"OK","Corregir"))</f>
        <v>Corregir</v>
      </c>
      <c r="AA4552" s="10">
        <f>COUNTIF(Tabla2[APELLIDOS Y NOMBRES],Tabla2[[#This Row],[APELLIDOS Y NOMBRES]])</f>
        <v>0</v>
      </c>
      <c r="AB4552" t="str">
        <f ca="1">+IFERROR(IF(Tabla2[[#This Row],[FECHA CESE/BAJA]]="","No Aplica",IF(AND(MONTH(Tabla2[[#This Row],[FECHA CESE/BAJA]])=MONTH(TODAY()-30),YEAR(Tabla2[[#This Row],[FECHA CESE/BAJA]])=YEAR(TODAY())),MONTH(TODAY()-30)&amp;"-"&amp;YEAR(TODAY()),"Borrar")),"No aplica")</f>
        <v>No Aplica</v>
      </c>
      <c r="AC4552" t="str">
        <f ca="1">+IFERROR(IF(Tabla2[[#This Row],[FECHA INICIO DE LABORES EN OBRA]]="","No Aplica",IF(AND(MONTH(Tabla2[[#This Row],[FECHA INICIO DE LABORES EN OBRA]])=MONTH(TODAY()-30),YEAR(Tabla2[[#This Row],[FECHA INICIO DE LABORES EN OBRA]])=YEAR(TODAY())),MONTH(TODAY()-30)&amp;"-"&amp;YEAR(TODAY()),"No Aplica")),"No Aplica")</f>
        <v>No Aplica</v>
      </c>
    </row>
    <row r="4553" spans="1:29" x14ac:dyDescent="0.25">
      <c r="A4553" s="2"/>
      <c r="B4553" s="3"/>
      <c r="C4553" s="3"/>
      <c r="D4553" s="3"/>
      <c r="E4553" s="3"/>
      <c r="F4553" s="36"/>
      <c r="G4553" s="3"/>
      <c r="H4553" s="3"/>
      <c r="I4553" s="3"/>
      <c r="J4553" s="3"/>
      <c r="K4553" s="3"/>
      <c r="L4553" s="8"/>
      <c r="M4553" s="5"/>
      <c r="N4553" s="13"/>
      <c r="O4553" s="5"/>
      <c r="P4553" s="8"/>
      <c r="Q4553" s="9"/>
      <c r="R4553" s="9" t="str">
        <f>IFERROR(VLOOKUP(Tabla2[[#This Row],[CONTRATISTA PRNCIPAL]],Hoja1!$L$5:$M$9,2,FALSE),"CJV")</f>
        <v>CJV</v>
      </c>
      <c r="S4553" s="9" t="str">
        <f>IF(Tabla2[[#This Row],[EMPRESA]]=Tabla2[[#This Row],[CONTRATISTA PRNCIPAL]],"Principal","Secundaria")</f>
        <v>Principal</v>
      </c>
      <c r="T4553" s="10">
        <f>IFERROR(1/COUNTIF(Tabla2[CONTRATISTA PRNCIPAL],Tabla2[[#This Row],[CONTRATISTA PRNCIPAL]]),0)</f>
        <v>0</v>
      </c>
      <c r="U4553" s="33" t="str">
        <f ca="1">IF(((TODAY()-Tabla2[[#This Row],[FECHA NACIMIENTO]])/365)&lt;18,"Corregir", IF(((TODAY()-Tabla2[[#This Row],[FECHA NACIMIENTO]])/365)&gt;80, "Corregir",ROUNDDOWN(((TODAY()-Tabla2[[#This Row],[FECHA NACIMIENTO]])/365),0)))</f>
        <v>Corregir</v>
      </c>
      <c r="V455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53" s="34" t="str">
        <f ca="1">+IF(Tabla2[[#This Row],[Edad]]="Corregir","Corregir","Ok")</f>
        <v>Corregir</v>
      </c>
      <c r="X4553" s="10" t="str">
        <f>+IFERROR(VLOOKUP(Tabla2[[#This Row],[DISTRITO SEGÚN DNI]],Hoja1!$A$2:$B$55,2,FALSE),"No")</f>
        <v>No</v>
      </c>
      <c r="Y4553" s="10" t="str">
        <f>IF(OR(LOWER(Tabla2[[#This Row],[GENERO]])="masculino", LOWER(Tabla2[[#This Row],[GENERO]])="femenino"),"OK","Corregir")</f>
        <v>Corregir</v>
      </c>
      <c r="Z4553" s="10" t="str">
        <f>+IF(Tabla2[[#This Row],[Nro. DNI / CE]]="","Corregir",IF(LEN(Tabla2[[#This Row],[Nro. DNI / CE]])&gt;=8,"OK","Corregir"))</f>
        <v>Corregir</v>
      </c>
      <c r="AA4553" s="10">
        <f>COUNTIF(Tabla2[APELLIDOS Y NOMBRES],Tabla2[[#This Row],[APELLIDOS Y NOMBRES]])</f>
        <v>0</v>
      </c>
      <c r="AB4553" t="str">
        <f ca="1">+IFERROR(IF(Tabla2[[#This Row],[FECHA CESE/BAJA]]="","No Aplica",IF(AND(MONTH(Tabla2[[#This Row],[FECHA CESE/BAJA]])=MONTH(TODAY()-30),YEAR(Tabla2[[#This Row],[FECHA CESE/BAJA]])=YEAR(TODAY())),MONTH(TODAY()-30)&amp;"-"&amp;YEAR(TODAY()),"Borrar")),"No aplica")</f>
        <v>No Aplica</v>
      </c>
      <c r="AC4553" t="str">
        <f ca="1">+IFERROR(IF(Tabla2[[#This Row],[FECHA INICIO DE LABORES EN OBRA]]="","No Aplica",IF(AND(MONTH(Tabla2[[#This Row],[FECHA INICIO DE LABORES EN OBRA]])=MONTH(TODAY()-30),YEAR(Tabla2[[#This Row],[FECHA INICIO DE LABORES EN OBRA]])=YEAR(TODAY())),MONTH(TODAY()-30)&amp;"-"&amp;YEAR(TODAY()),"No Aplica")),"No Aplica")</f>
        <v>No Aplica</v>
      </c>
    </row>
    <row r="4554" spans="1:29" x14ac:dyDescent="0.25">
      <c r="A4554" s="2"/>
      <c r="B4554" s="3"/>
      <c r="C4554" s="3"/>
      <c r="D4554" s="3"/>
      <c r="E4554" s="3"/>
      <c r="F4554" s="36"/>
      <c r="G4554" s="3"/>
      <c r="H4554" s="3"/>
      <c r="I4554" s="3"/>
      <c r="J4554" s="3"/>
      <c r="K4554" s="3"/>
      <c r="L4554" s="8"/>
      <c r="M4554" s="5"/>
      <c r="N4554" s="13"/>
      <c r="O4554" s="5"/>
      <c r="P4554" s="8"/>
      <c r="Q4554" s="9"/>
      <c r="R4554" s="9" t="str">
        <f>IFERROR(VLOOKUP(Tabla2[[#This Row],[CONTRATISTA PRNCIPAL]],Hoja1!$L$5:$M$9,2,FALSE),"CJV")</f>
        <v>CJV</v>
      </c>
      <c r="S4554" s="9" t="str">
        <f>IF(Tabla2[[#This Row],[EMPRESA]]=Tabla2[[#This Row],[CONTRATISTA PRNCIPAL]],"Principal","Secundaria")</f>
        <v>Principal</v>
      </c>
      <c r="T4554" s="10">
        <f>IFERROR(1/COUNTIF(Tabla2[CONTRATISTA PRNCIPAL],Tabla2[[#This Row],[CONTRATISTA PRNCIPAL]]),0)</f>
        <v>0</v>
      </c>
      <c r="U4554" s="33" t="str">
        <f ca="1">IF(((TODAY()-Tabla2[[#This Row],[FECHA NACIMIENTO]])/365)&lt;18,"Corregir", IF(((TODAY()-Tabla2[[#This Row],[FECHA NACIMIENTO]])/365)&gt;80, "Corregir",ROUNDDOWN(((TODAY()-Tabla2[[#This Row],[FECHA NACIMIENTO]])/365),0)))</f>
        <v>Corregir</v>
      </c>
      <c r="V455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54" s="34" t="str">
        <f ca="1">+IF(Tabla2[[#This Row],[Edad]]="Corregir","Corregir","Ok")</f>
        <v>Corregir</v>
      </c>
      <c r="X4554" s="10" t="str">
        <f>+IFERROR(VLOOKUP(Tabla2[[#This Row],[DISTRITO SEGÚN DNI]],Hoja1!$A$2:$B$55,2,FALSE),"No")</f>
        <v>No</v>
      </c>
      <c r="Y4554" s="10" t="str">
        <f>IF(OR(LOWER(Tabla2[[#This Row],[GENERO]])="masculino", LOWER(Tabla2[[#This Row],[GENERO]])="femenino"),"OK","Corregir")</f>
        <v>Corregir</v>
      </c>
      <c r="Z4554" s="10" t="str">
        <f>+IF(Tabla2[[#This Row],[Nro. DNI / CE]]="","Corregir",IF(LEN(Tabla2[[#This Row],[Nro. DNI / CE]])&gt;=8,"OK","Corregir"))</f>
        <v>Corregir</v>
      </c>
      <c r="AA4554" s="10">
        <f>COUNTIF(Tabla2[APELLIDOS Y NOMBRES],Tabla2[[#This Row],[APELLIDOS Y NOMBRES]])</f>
        <v>0</v>
      </c>
      <c r="AB4554" t="str">
        <f ca="1">+IFERROR(IF(Tabla2[[#This Row],[FECHA CESE/BAJA]]="","No Aplica",IF(AND(MONTH(Tabla2[[#This Row],[FECHA CESE/BAJA]])=MONTH(TODAY()-30),YEAR(Tabla2[[#This Row],[FECHA CESE/BAJA]])=YEAR(TODAY())),MONTH(TODAY()-30)&amp;"-"&amp;YEAR(TODAY()),"Borrar")),"No aplica")</f>
        <v>No Aplica</v>
      </c>
      <c r="AC4554" t="str">
        <f ca="1">+IFERROR(IF(Tabla2[[#This Row],[FECHA INICIO DE LABORES EN OBRA]]="","No Aplica",IF(AND(MONTH(Tabla2[[#This Row],[FECHA INICIO DE LABORES EN OBRA]])=MONTH(TODAY()-30),YEAR(Tabla2[[#This Row],[FECHA INICIO DE LABORES EN OBRA]])=YEAR(TODAY())),MONTH(TODAY()-30)&amp;"-"&amp;YEAR(TODAY()),"No Aplica")),"No Aplica")</f>
        <v>No Aplica</v>
      </c>
    </row>
    <row r="4555" spans="1:29" x14ac:dyDescent="0.25">
      <c r="A4555" s="2"/>
      <c r="B4555" s="3"/>
      <c r="C4555" s="3"/>
      <c r="D4555" s="3"/>
      <c r="E4555" s="3"/>
      <c r="F4555" s="36"/>
      <c r="G4555" s="3"/>
      <c r="H4555" s="3"/>
      <c r="I4555" s="3"/>
      <c r="J4555" s="3"/>
      <c r="K4555" s="3"/>
      <c r="L4555" s="8"/>
      <c r="M4555" s="5"/>
      <c r="N4555" s="13"/>
      <c r="O4555" s="5"/>
      <c r="P4555" s="8"/>
      <c r="Q4555" s="9"/>
      <c r="R4555" s="9" t="str">
        <f>IFERROR(VLOOKUP(Tabla2[[#This Row],[CONTRATISTA PRNCIPAL]],Hoja1!$L$5:$M$9,2,FALSE),"CJV")</f>
        <v>CJV</v>
      </c>
      <c r="S4555" s="9" t="str">
        <f>IF(Tabla2[[#This Row],[EMPRESA]]=Tabla2[[#This Row],[CONTRATISTA PRNCIPAL]],"Principal","Secundaria")</f>
        <v>Principal</v>
      </c>
      <c r="T4555" s="10">
        <f>IFERROR(1/COUNTIF(Tabla2[CONTRATISTA PRNCIPAL],Tabla2[[#This Row],[CONTRATISTA PRNCIPAL]]),0)</f>
        <v>0</v>
      </c>
      <c r="U4555" s="33" t="str">
        <f ca="1">IF(((TODAY()-Tabla2[[#This Row],[FECHA NACIMIENTO]])/365)&lt;18,"Corregir", IF(((TODAY()-Tabla2[[#This Row],[FECHA NACIMIENTO]])/365)&gt;80, "Corregir",ROUNDDOWN(((TODAY()-Tabla2[[#This Row],[FECHA NACIMIENTO]])/365),0)))</f>
        <v>Corregir</v>
      </c>
      <c r="V455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55" s="34" t="str">
        <f ca="1">+IF(Tabla2[[#This Row],[Edad]]="Corregir","Corregir","Ok")</f>
        <v>Corregir</v>
      </c>
      <c r="X4555" s="10" t="str">
        <f>+IFERROR(VLOOKUP(Tabla2[[#This Row],[DISTRITO SEGÚN DNI]],Hoja1!$A$2:$B$55,2,FALSE),"No")</f>
        <v>No</v>
      </c>
      <c r="Y4555" s="10" t="str">
        <f>IF(OR(LOWER(Tabla2[[#This Row],[GENERO]])="masculino", LOWER(Tabla2[[#This Row],[GENERO]])="femenino"),"OK","Corregir")</f>
        <v>Corregir</v>
      </c>
      <c r="Z4555" s="10" t="str">
        <f>+IF(Tabla2[[#This Row],[Nro. DNI / CE]]="","Corregir",IF(LEN(Tabla2[[#This Row],[Nro. DNI / CE]])&gt;=8,"OK","Corregir"))</f>
        <v>Corregir</v>
      </c>
      <c r="AA4555" s="10">
        <f>COUNTIF(Tabla2[APELLIDOS Y NOMBRES],Tabla2[[#This Row],[APELLIDOS Y NOMBRES]])</f>
        <v>0</v>
      </c>
      <c r="AB4555" t="str">
        <f ca="1">+IFERROR(IF(Tabla2[[#This Row],[FECHA CESE/BAJA]]="","No Aplica",IF(AND(MONTH(Tabla2[[#This Row],[FECHA CESE/BAJA]])=MONTH(TODAY()-30),YEAR(Tabla2[[#This Row],[FECHA CESE/BAJA]])=YEAR(TODAY())),MONTH(TODAY()-30)&amp;"-"&amp;YEAR(TODAY()),"Borrar")),"No aplica")</f>
        <v>No Aplica</v>
      </c>
      <c r="AC4555" t="str">
        <f ca="1">+IFERROR(IF(Tabla2[[#This Row],[FECHA INICIO DE LABORES EN OBRA]]="","No Aplica",IF(AND(MONTH(Tabla2[[#This Row],[FECHA INICIO DE LABORES EN OBRA]])=MONTH(TODAY()-30),YEAR(Tabla2[[#This Row],[FECHA INICIO DE LABORES EN OBRA]])=YEAR(TODAY())),MONTH(TODAY()-30)&amp;"-"&amp;YEAR(TODAY()),"No Aplica")),"No Aplica")</f>
        <v>No Aplica</v>
      </c>
    </row>
    <row r="4556" spans="1:29" x14ac:dyDescent="0.25">
      <c r="A4556" s="2"/>
      <c r="B4556" s="3"/>
      <c r="C4556" s="3"/>
      <c r="D4556" s="3"/>
      <c r="E4556" s="3"/>
      <c r="F4556" s="36"/>
      <c r="G4556" s="3"/>
      <c r="H4556" s="3"/>
      <c r="I4556" s="3"/>
      <c r="J4556" s="3"/>
      <c r="K4556" s="3"/>
      <c r="L4556" s="8"/>
      <c r="M4556" s="5"/>
      <c r="N4556" s="13"/>
      <c r="O4556" s="5"/>
      <c r="P4556" s="8"/>
      <c r="Q4556" s="9"/>
      <c r="R4556" s="9" t="str">
        <f>IFERROR(VLOOKUP(Tabla2[[#This Row],[CONTRATISTA PRNCIPAL]],Hoja1!$L$5:$M$9,2,FALSE),"CJV")</f>
        <v>CJV</v>
      </c>
      <c r="S4556" s="9" t="str">
        <f>IF(Tabla2[[#This Row],[EMPRESA]]=Tabla2[[#This Row],[CONTRATISTA PRNCIPAL]],"Principal","Secundaria")</f>
        <v>Principal</v>
      </c>
      <c r="T4556" s="10">
        <f>IFERROR(1/COUNTIF(Tabla2[CONTRATISTA PRNCIPAL],Tabla2[[#This Row],[CONTRATISTA PRNCIPAL]]),0)</f>
        <v>0</v>
      </c>
      <c r="U4556" s="33" t="str">
        <f ca="1">IF(((TODAY()-Tabla2[[#This Row],[FECHA NACIMIENTO]])/365)&lt;18,"Corregir", IF(((TODAY()-Tabla2[[#This Row],[FECHA NACIMIENTO]])/365)&gt;80, "Corregir",ROUNDDOWN(((TODAY()-Tabla2[[#This Row],[FECHA NACIMIENTO]])/365),0)))</f>
        <v>Corregir</v>
      </c>
      <c r="V455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56" s="34" t="str">
        <f ca="1">+IF(Tabla2[[#This Row],[Edad]]="Corregir","Corregir","Ok")</f>
        <v>Corregir</v>
      </c>
      <c r="X4556" s="10" t="str">
        <f>+IFERROR(VLOOKUP(Tabla2[[#This Row],[DISTRITO SEGÚN DNI]],Hoja1!$A$2:$B$55,2,FALSE),"No")</f>
        <v>No</v>
      </c>
      <c r="Y4556" s="10" t="str">
        <f>IF(OR(LOWER(Tabla2[[#This Row],[GENERO]])="masculino", LOWER(Tabla2[[#This Row],[GENERO]])="femenino"),"OK","Corregir")</f>
        <v>Corregir</v>
      </c>
      <c r="Z4556" s="10" t="str">
        <f>+IF(Tabla2[[#This Row],[Nro. DNI / CE]]="","Corregir",IF(LEN(Tabla2[[#This Row],[Nro. DNI / CE]])&gt;=8,"OK","Corregir"))</f>
        <v>Corregir</v>
      </c>
      <c r="AA4556" s="10">
        <f>COUNTIF(Tabla2[APELLIDOS Y NOMBRES],Tabla2[[#This Row],[APELLIDOS Y NOMBRES]])</f>
        <v>0</v>
      </c>
      <c r="AB4556" t="str">
        <f ca="1">+IFERROR(IF(Tabla2[[#This Row],[FECHA CESE/BAJA]]="","No Aplica",IF(AND(MONTH(Tabla2[[#This Row],[FECHA CESE/BAJA]])=MONTH(TODAY()-30),YEAR(Tabla2[[#This Row],[FECHA CESE/BAJA]])=YEAR(TODAY())),MONTH(TODAY()-30)&amp;"-"&amp;YEAR(TODAY()),"Borrar")),"No aplica")</f>
        <v>No Aplica</v>
      </c>
      <c r="AC4556" t="str">
        <f ca="1">+IFERROR(IF(Tabla2[[#This Row],[FECHA INICIO DE LABORES EN OBRA]]="","No Aplica",IF(AND(MONTH(Tabla2[[#This Row],[FECHA INICIO DE LABORES EN OBRA]])=MONTH(TODAY()-30),YEAR(Tabla2[[#This Row],[FECHA INICIO DE LABORES EN OBRA]])=YEAR(TODAY())),MONTH(TODAY()-30)&amp;"-"&amp;YEAR(TODAY()),"No Aplica")),"No Aplica")</f>
        <v>No Aplica</v>
      </c>
    </row>
    <row r="4557" spans="1:29" x14ac:dyDescent="0.25">
      <c r="A4557" s="2"/>
      <c r="B4557" s="3"/>
      <c r="C4557" s="3"/>
      <c r="D4557" s="3"/>
      <c r="E4557" s="3"/>
      <c r="F4557" s="36"/>
      <c r="G4557" s="3"/>
      <c r="H4557" s="3"/>
      <c r="I4557" s="3"/>
      <c r="J4557" s="3"/>
      <c r="K4557" s="3"/>
      <c r="L4557" s="8"/>
      <c r="M4557" s="5"/>
      <c r="N4557" s="13"/>
      <c r="O4557" s="5"/>
      <c r="P4557" s="8"/>
      <c r="Q4557" s="9"/>
      <c r="R4557" s="9" t="str">
        <f>IFERROR(VLOOKUP(Tabla2[[#This Row],[CONTRATISTA PRNCIPAL]],Hoja1!$L$5:$M$9,2,FALSE),"CJV")</f>
        <v>CJV</v>
      </c>
      <c r="S4557" s="9" t="str">
        <f>IF(Tabla2[[#This Row],[EMPRESA]]=Tabla2[[#This Row],[CONTRATISTA PRNCIPAL]],"Principal","Secundaria")</f>
        <v>Principal</v>
      </c>
      <c r="T4557" s="10">
        <f>IFERROR(1/COUNTIF(Tabla2[CONTRATISTA PRNCIPAL],Tabla2[[#This Row],[CONTRATISTA PRNCIPAL]]),0)</f>
        <v>0</v>
      </c>
      <c r="U4557" s="33" t="str">
        <f ca="1">IF(((TODAY()-Tabla2[[#This Row],[FECHA NACIMIENTO]])/365)&lt;18,"Corregir", IF(((TODAY()-Tabla2[[#This Row],[FECHA NACIMIENTO]])/365)&gt;80, "Corregir",ROUNDDOWN(((TODAY()-Tabla2[[#This Row],[FECHA NACIMIENTO]])/365),0)))</f>
        <v>Corregir</v>
      </c>
      <c r="V455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57" s="34" t="str">
        <f ca="1">+IF(Tabla2[[#This Row],[Edad]]="Corregir","Corregir","Ok")</f>
        <v>Corregir</v>
      </c>
      <c r="X4557" s="10" t="str">
        <f>+IFERROR(VLOOKUP(Tabla2[[#This Row],[DISTRITO SEGÚN DNI]],Hoja1!$A$2:$B$55,2,FALSE),"No")</f>
        <v>No</v>
      </c>
      <c r="Y4557" s="10" t="str">
        <f>IF(OR(LOWER(Tabla2[[#This Row],[GENERO]])="masculino", LOWER(Tabla2[[#This Row],[GENERO]])="femenino"),"OK","Corregir")</f>
        <v>Corregir</v>
      </c>
      <c r="Z4557" s="10" t="str">
        <f>+IF(Tabla2[[#This Row],[Nro. DNI / CE]]="","Corregir",IF(LEN(Tabla2[[#This Row],[Nro. DNI / CE]])&gt;=8,"OK","Corregir"))</f>
        <v>Corregir</v>
      </c>
      <c r="AA4557" s="10">
        <f>COUNTIF(Tabla2[APELLIDOS Y NOMBRES],Tabla2[[#This Row],[APELLIDOS Y NOMBRES]])</f>
        <v>0</v>
      </c>
      <c r="AB4557" t="str">
        <f ca="1">+IFERROR(IF(Tabla2[[#This Row],[FECHA CESE/BAJA]]="","No Aplica",IF(AND(MONTH(Tabla2[[#This Row],[FECHA CESE/BAJA]])=MONTH(TODAY()-30),YEAR(Tabla2[[#This Row],[FECHA CESE/BAJA]])=YEAR(TODAY())),MONTH(TODAY()-30)&amp;"-"&amp;YEAR(TODAY()),"Borrar")),"No aplica")</f>
        <v>No Aplica</v>
      </c>
      <c r="AC4557" t="str">
        <f ca="1">+IFERROR(IF(Tabla2[[#This Row],[FECHA INICIO DE LABORES EN OBRA]]="","No Aplica",IF(AND(MONTH(Tabla2[[#This Row],[FECHA INICIO DE LABORES EN OBRA]])=MONTH(TODAY()-30),YEAR(Tabla2[[#This Row],[FECHA INICIO DE LABORES EN OBRA]])=YEAR(TODAY())),MONTH(TODAY()-30)&amp;"-"&amp;YEAR(TODAY()),"No Aplica")),"No Aplica")</f>
        <v>No Aplica</v>
      </c>
    </row>
    <row r="4558" spans="1:29" x14ac:dyDescent="0.25">
      <c r="A4558" s="2"/>
      <c r="B4558" s="3"/>
      <c r="C4558" s="3"/>
      <c r="D4558" s="3"/>
      <c r="E4558" s="3"/>
      <c r="F4558" s="36"/>
      <c r="G4558" s="3"/>
      <c r="H4558" s="3"/>
      <c r="I4558" s="3"/>
      <c r="J4558" s="3"/>
      <c r="K4558" s="3"/>
      <c r="L4558" s="8"/>
      <c r="M4558" s="5"/>
      <c r="N4558" s="13"/>
      <c r="O4558" s="5"/>
      <c r="P4558" s="8"/>
      <c r="Q4558" s="9"/>
      <c r="R4558" s="9" t="str">
        <f>IFERROR(VLOOKUP(Tabla2[[#This Row],[CONTRATISTA PRNCIPAL]],Hoja1!$L$5:$M$9,2,FALSE),"CJV")</f>
        <v>CJV</v>
      </c>
      <c r="S4558" s="9" t="str">
        <f>IF(Tabla2[[#This Row],[EMPRESA]]=Tabla2[[#This Row],[CONTRATISTA PRNCIPAL]],"Principal","Secundaria")</f>
        <v>Principal</v>
      </c>
      <c r="T4558" s="10">
        <f>IFERROR(1/COUNTIF(Tabla2[CONTRATISTA PRNCIPAL],Tabla2[[#This Row],[CONTRATISTA PRNCIPAL]]),0)</f>
        <v>0</v>
      </c>
      <c r="U4558" s="33" t="str">
        <f ca="1">IF(((TODAY()-Tabla2[[#This Row],[FECHA NACIMIENTO]])/365)&lt;18,"Corregir", IF(((TODAY()-Tabla2[[#This Row],[FECHA NACIMIENTO]])/365)&gt;80, "Corregir",ROUNDDOWN(((TODAY()-Tabla2[[#This Row],[FECHA NACIMIENTO]])/365),0)))</f>
        <v>Corregir</v>
      </c>
      <c r="V455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58" s="34" t="str">
        <f ca="1">+IF(Tabla2[[#This Row],[Edad]]="Corregir","Corregir","Ok")</f>
        <v>Corregir</v>
      </c>
      <c r="X4558" s="10" t="str">
        <f>+IFERROR(VLOOKUP(Tabla2[[#This Row],[DISTRITO SEGÚN DNI]],Hoja1!$A$2:$B$55,2,FALSE),"No")</f>
        <v>No</v>
      </c>
      <c r="Y4558" s="10" t="str">
        <f>IF(OR(LOWER(Tabla2[[#This Row],[GENERO]])="masculino", LOWER(Tabla2[[#This Row],[GENERO]])="femenino"),"OK","Corregir")</f>
        <v>Corregir</v>
      </c>
      <c r="Z4558" s="10" t="str">
        <f>+IF(Tabla2[[#This Row],[Nro. DNI / CE]]="","Corregir",IF(LEN(Tabla2[[#This Row],[Nro. DNI / CE]])&gt;=8,"OK","Corregir"))</f>
        <v>Corregir</v>
      </c>
      <c r="AA4558" s="10">
        <f>COUNTIF(Tabla2[APELLIDOS Y NOMBRES],Tabla2[[#This Row],[APELLIDOS Y NOMBRES]])</f>
        <v>0</v>
      </c>
      <c r="AB4558" t="str">
        <f ca="1">+IFERROR(IF(Tabla2[[#This Row],[FECHA CESE/BAJA]]="","No Aplica",IF(AND(MONTH(Tabla2[[#This Row],[FECHA CESE/BAJA]])=MONTH(TODAY()-30),YEAR(Tabla2[[#This Row],[FECHA CESE/BAJA]])=YEAR(TODAY())),MONTH(TODAY()-30)&amp;"-"&amp;YEAR(TODAY()),"Borrar")),"No aplica")</f>
        <v>No Aplica</v>
      </c>
      <c r="AC4558" t="str">
        <f ca="1">+IFERROR(IF(Tabla2[[#This Row],[FECHA INICIO DE LABORES EN OBRA]]="","No Aplica",IF(AND(MONTH(Tabla2[[#This Row],[FECHA INICIO DE LABORES EN OBRA]])=MONTH(TODAY()-30),YEAR(Tabla2[[#This Row],[FECHA INICIO DE LABORES EN OBRA]])=YEAR(TODAY())),MONTH(TODAY()-30)&amp;"-"&amp;YEAR(TODAY()),"No Aplica")),"No Aplica")</f>
        <v>No Aplica</v>
      </c>
    </row>
    <row r="4559" spans="1:29" x14ac:dyDescent="0.25">
      <c r="A4559" s="2"/>
      <c r="B4559" s="3"/>
      <c r="C4559" s="3"/>
      <c r="D4559" s="3"/>
      <c r="E4559" s="3"/>
      <c r="F4559" s="36"/>
      <c r="G4559" s="3"/>
      <c r="H4559" s="3"/>
      <c r="I4559" s="3"/>
      <c r="J4559" s="3"/>
      <c r="K4559" s="3"/>
      <c r="L4559" s="8"/>
      <c r="M4559" s="5"/>
      <c r="N4559" s="13"/>
      <c r="O4559" s="5"/>
      <c r="P4559" s="8"/>
      <c r="Q4559" s="9"/>
      <c r="R4559" s="9" t="str">
        <f>IFERROR(VLOOKUP(Tabla2[[#This Row],[CONTRATISTA PRNCIPAL]],Hoja1!$L$5:$M$9,2,FALSE),"CJV")</f>
        <v>CJV</v>
      </c>
      <c r="S4559" s="9" t="str">
        <f>IF(Tabla2[[#This Row],[EMPRESA]]=Tabla2[[#This Row],[CONTRATISTA PRNCIPAL]],"Principal","Secundaria")</f>
        <v>Principal</v>
      </c>
      <c r="T4559" s="10">
        <f>IFERROR(1/COUNTIF(Tabla2[CONTRATISTA PRNCIPAL],Tabla2[[#This Row],[CONTRATISTA PRNCIPAL]]),0)</f>
        <v>0</v>
      </c>
      <c r="U4559" s="33" t="str">
        <f ca="1">IF(((TODAY()-Tabla2[[#This Row],[FECHA NACIMIENTO]])/365)&lt;18,"Corregir", IF(((TODAY()-Tabla2[[#This Row],[FECHA NACIMIENTO]])/365)&gt;80, "Corregir",ROUNDDOWN(((TODAY()-Tabla2[[#This Row],[FECHA NACIMIENTO]])/365),0)))</f>
        <v>Corregir</v>
      </c>
      <c r="V455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59" s="34" t="str">
        <f ca="1">+IF(Tabla2[[#This Row],[Edad]]="Corregir","Corregir","Ok")</f>
        <v>Corregir</v>
      </c>
      <c r="X4559" s="10" t="str">
        <f>+IFERROR(VLOOKUP(Tabla2[[#This Row],[DISTRITO SEGÚN DNI]],Hoja1!$A$2:$B$55,2,FALSE),"No")</f>
        <v>No</v>
      </c>
      <c r="Y4559" s="10" t="str">
        <f>IF(OR(LOWER(Tabla2[[#This Row],[GENERO]])="masculino", LOWER(Tabla2[[#This Row],[GENERO]])="femenino"),"OK","Corregir")</f>
        <v>Corregir</v>
      </c>
      <c r="Z4559" s="10" t="str">
        <f>+IF(Tabla2[[#This Row],[Nro. DNI / CE]]="","Corregir",IF(LEN(Tabla2[[#This Row],[Nro. DNI / CE]])&gt;=8,"OK","Corregir"))</f>
        <v>Corregir</v>
      </c>
      <c r="AA4559" s="10">
        <f>COUNTIF(Tabla2[APELLIDOS Y NOMBRES],Tabla2[[#This Row],[APELLIDOS Y NOMBRES]])</f>
        <v>0</v>
      </c>
      <c r="AB4559" t="str">
        <f ca="1">+IFERROR(IF(Tabla2[[#This Row],[FECHA CESE/BAJA]]="","No Aplica",IF(AND(MONTH(Tabla2[[#This Row],[FECHA CESE/BAJA]])=MONTH(TODAY()-30),YEAR(Tabla2[[#This Row],[FECHA CESE/BAJA]])=YEAR(TODAY())),MONTH(TODAY()-30)&amp;"-"&amp;YEAR(TODAY()),"Borrar")),"No aplica")</f>
        <v>No Aplica</v>
      </c>
      <c r="AC4559" t="str">
        <f ca="1">+IFERROR(IF(Tabla2[[#This Row],[FECHA INICIO DE LABORES EN OBRA]]="","No Aplica",IF(AND(MONTH(Tabla2[[#This Row],[FECHA INICIO DE LABORES EN OBRA]])=MONTH(TODAY()-30),YEAR(Tabla2[[#This Row],[FECHA INICIO DE LABORES EN OBRA]])=YEAR(TODAY())),MONTH(TODAY()-30)&amp;"-"&amp;YEAR(TODAY()),"No Aplica")),"No Aplica")</f>
        <v>No Aplica</v>
      </c>
    </row>
    <row r="4560" spans="1:29" x14ac:dyDescent="0.25">
      <c r="A4560" s="2"/>
      <c r="B4560" s="3"/>
      <c r="C4560" s="3"/>
      <c r="D4560" s="3"/>
      <c r="E4560" s="3"/>
      <c r="F4560" s="36"/>
      <c r="G4560" s="3"/>
      <c r="H4560" s="3"/>
      <c r="I4560" s="3"/>
      <c r="J4560" s="3"/>
      <c r="K4560" s="3"/>
      <c r="L4560" s="8"/>
      <c r="M4560" s="5"/>
      <c r="N4560" s="13"/>
      <c r="O4560" s="5"/>
      <c r="P4560" s="8"/>
      <c r="Q4560" s="9"/>
      <c r="R4560" s="9" t="str">
        <f>IFERROR(VLOOKUP(Tabla2[[#This Row],[CONTRATISTA PRNCIPAL]],Hoja1!$L$5:$M$9,2,FALSE),"CJV")</f>
        <v>CJV</v>
      </c>
      <c r="S4560" s="9" t="str">
        <f>IF(Tabla2[[#This Row],[EMPRESA]]=Tabla2[[#This Row],[CONTRATISTA PRNCIPAL]],"Principal","Secundaria")</f>
        <v>Principal</v>
      </c>
      <c r="T4560" s="10">
        <f>IFERROR(1/COUNTIF(Tabla2[CONTRATISTA PRNCIPAL],Tabla2[[#This Row],[CONTRATISTA PRNCIPAL]]),0)</f>
        <v>0</v>
      </c>
      <c r="U4560" s="33" t="str">
        <f ca="1">IF(((TODAY()-Tabla2[[#This Row],[FECHA NACIMIENTO]])/365)&lt;18,"Corregir", IF(((TODAY()-Tabla2[[#This Row],[FECHA NACIMIENTO]])/365)&gt;80, "Corregir",ROUNDDOWN(((TODAY()-Tabla2[[#This Row],[FECHA NACIMIENTO]])/365),0)))</f>
        <v>Corregir</v>
      </c>
      <c r="V456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60" s="34" t="str">
        <f ca="1">+IF(Tabla2[[#This Row],[Edad]]="Corregir","Corregir","Ok")</f>
        <v>Corregir</v>
      </c>
      <c r="X4560" s="10" t="str">
        <f>+IFERROR(VLOOKUP(Tabla2[[#This Row],[DISTRITO SEGÚN DNI]],Hoja1!$A$2:$B$55,2,FALSE),"No")</f>
        <v>No</v>
      </c>
      <c r="Y4560" s="10" t="str">
        <f>IF(OR(LOWER(Tabla2[[#This Row],[GENERO]])="masculino", LOWER(Tabla2[[#This Row],[GENERO]])="femenino"),"OK","Corregir")</f>
        <v>Corregir</v>
      </c>
      <c r="Z4560" s="10" t="str">
        <f>+IF(Tabla2[[#This Row],[Nro. DNI / CE]]="","Corregir",IF(LEN(Tabla2[[#This Row],[Nro. DNI / CE]])&gt;=8,"OK","Corregir"))</f>
        <v>Corregir</v>
      </c>
      <c r="AA4560" s="10">
        <f>COUNTIF(Tabla2[APELLIDOS Y NOMBRES],Tabla2[[#This Row],[APELLIDOS Y NOMBRES]])</f>
        <v>0</v>
      </c>
      <c r="AB4560" t="str">
        <f ca="1">+IFERROR(IF(Tabla2[[#This Row],[FECHA CESE/BAJA]]="","No Aplica",IF(AND(MONTH(Tabla2[[#This Row],[FECHA CESE/BAJA]])=MONTH(TODAY()-30),YEAR(Tabla2[[#This Row],[FECHA CESE/BAJA]])=YEAR(TODAY())),MONTH(TODAY()-30)&amp;"-"&amp;YEAR(TODAY()),"Borrar")),"No aplica")</f>
        <v>No Aplica</v>
      </c>
      <c r="AC4560" t="str">
        <f ca="1">+IFERROR(IF(Tabla2[[#This Row],[FECHA INICIO DE LABORES EN OBRA]]="","No Aplica",IF(AND(MONTH(Tabla2[[#This Row],[FECHA INICIO DE LABORES EN OBRA]])=MONTH(TODAY()-30),YEAR(Tabla2[[#This Row],[FECHA INICIO DE LABORES EN OBRA]])=YEAR(TODAY())),MONTH(TODAY()-30)&amp;"-"&amp;YEAR(TODAY()),"No Aplica")),"No Aplica")</f>
        <v>No Aplica</v>
      </c>
    </row>
    <row r="4561" spans="1:29" x14ac:dyDescent="0.25">
      <c r="A4561" s="2"/>
      <c r="B4561" s="3"/>
      <c r="C4561" s="3"/>
      <c r="D4561" s="3"/>
      <c r="E4561" s="3"/>
      <c r="F4561" s="36"/>
      <c r="G4561" s="3"/>
      <c r="H4561" s="3"/>
      <c r="I4561" s="3"/>
      <c r="J4561" s="3"/>
      <c r="K4561" s="3"/>
      <c r="L4561" s="8"/>
      <c r="M4561" s="5"/>
      <c r="N4561" s="13"/>
      <c r="O4561" s="5"/>
      <c r="P4561" s="8"/>
      <c r="Q4561" s="9"/>
      <c r="R4561" s="9" t="str">
        <f>IFERROR(VLOOKUP(Tabla2[[#This Row],[CONTRATISTA PRNCIPAL]],Hoja1!$L$5:$M$9,2,FALSE),"CJV")</f>
        <v>CJV</v>
      </c>
      <c r="S4561" s="9" t="str">
        <f>IF(Tabla2[[#This Row],[EMPRESA]]=Tabla2[[#This Row],[CONTRATISTA PRNCIPAL]],"Principal","Secundaria")</f>
        <v>Principal</v>
      </c>
      <c r="T4561" s="10">
        <f>IFERROR(1/COUNTIF(Tabla2[CONTRATISTA PRNCIPAL],Tabla2[[#This Row],[CONTRATISTA PRNCIPAL]]),0)</f>
        <v>0</v>
      </c>
      <c r="U4561" s="33" t="str">
        <f ca="1">IF(((TODAY()-Tabla2[[#This Row],[FECHA NACIMIENTO]])/365)&lt;18,"Corregir", IF(((TODAY()-Tabla2[[#This Row],[FECHA NACIMIENTO]])/365)&gt;80, "Corregir",ROUNDDOWN(((TODAY()-Tabla2[[#This Row],[FECHA NACIMIENTO]])/365),0)))</f>
        <v>Corregir</v>
      </c>
      <c r="V456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61" s="34" t="str">
        <f ca="1">+IF(Tabla2[[#This Row],[Edad]]="Corregir","Corregir","Ok")</f>
        <v>Corregir</v>
      </c>
      <c r="X4561" s="10" t="str">
        <f>+IFERROR(VLOOKUP(Tabla2[[#This Row],[DISTRITO SEGÚN DNI]],Hoja1!$A$2:$B$55,2,FALSE),"No")</f>
        <v>No</v>
      </c>
      <c r="Y4561" s="10" t="str">
        <f>IF(OR(LOWER(Tabla2[[#This Row],[GENERO]])="masculino", LOWER(Tabla2[[#This Row],[GENERO]])="femenino"),"OK","Corregir")</f>
        <v>Corregir</v>
      </c>
      <c r="Z4561" s="10" t="str">
        <f>+IF(Tabla2[[#This Row],[Nro. DNI / CE]]="","Corregir",IF(LEN(Tabla2[[#This Row],[Nro. DNI / CE]])&gt;=8,"OK","Corregir"))</f>
        <v>Corregir</v>
      </c>
      <c r="AA4561" s="10">
        <f>COUNTIF(Tabla2[APELLIDOS Y NOMBRES],Tabla2[[#This Row],[APELLIDOS Y NOMBRES]])</f>
        <v>0</v>
      </c>
      <c r="AB4561" t="str">
        <f ca="1">+IFERROR(IF(Tabla2[[#This Row],[FECHA CESE/BAJA]]="","No Aplica",IF(AND(MONTH(Tabla2[[#This Row],[FECHA CESE/BAJA]])=MONTH(TODAY()-30),YEAR(Tabla2[[#This Row],[FECHA CESE/BAJA]])=YEAR(TODAY())),MONTH(TODAY()-30)&amp;"-"&amp;YEAR(TODAY()),"Borrar")),"No aplica")</f>
        <v>No Aplica</v>
      </c>
      <c r="AC4561" t="str">
        <f ca="1">+IFERROR(IF(Tabla2[[#This Row],[FECHA INICIO DE LABORES EN OBRA]]="","No Aplica",IF(AND(MONTH(Tabla2[[#This Row],[FECHA INICIO DE LABORES EN OBRA]])=MONTH(TODAY()-30),YEAR(Tabla2[[#This Row],[FECHA INICIO DE LABORES EN OBRA]])=YEAR(TODAY())),MONTH(TODAY()-30)&amp;"-"&amp;YEAR(TODAY()),"No Aplica")),"No Aplica")</f>
        <v>No Aplica</v>
      </c>
    </row>
    <row r="4562" spans="1:29" x14ac:dyDescent="0.25">
      <c r="A4562" s="2"/>
      <c r="B4562" s="3"/>
      <c r="C4562" s="3"/>
      <c r="D4562" s="3"/>
      <c r="E4562" s="3"/>
      <c r="F4562" s="36"/>
      <c r="G4562" s="3"/>
      <c r="H4562" s="3"/>
      <c r="I4562" s="3"/>
      <c r="J4562" s="3"/>
      <c r="K4562" s="3"/>
      <c r="L4562" s="8"/>
      <c r="M4562" s="5"/>
      <c r="N4562" s="13"/>
      <c r="O4562" s="5"/>
      <c r="P4562" s="8"/>
      <c r="Q4562" s="9"/>
      <c r="R4562" s="9" t="str">
        <f>IFERROR(VLOOKUP(Tabla2[[#This Row],[CONTRATISTA PRNCIPAL]],Hoja1!$L$5:$M$9,2,FALSE),"CJV")</f>
        <v>CJV</v>
      </c>
      <c r="S4562" s="9" t="str">
        <f>IF(Tabla2[[#This Row],[EMPRESA]]=Tabla2[[#This Row],[CONTRATISTA PRNCIPAL]],"Principal","Secundaria")</f>
        <v>Principal</v>
      </c>
      <c r="T4562" s="10">
        <f>IFERROR(1/COUNTIF(Tabla2[CONTRATISTA PRNCIPAL],Tabla2[[#This Row],[CONTRATISTA PRNCIPAL]]),0)</f>
        <v>0</v>
      </c>
      <c r="U4562" s="33" t="str">
        <f ca="1">IF(((TODAY()-Tabla2[[#This Row],[FECHA NACIMIENTO]])/365)&lt;18,"Corregir", IF(((TODAY()-Tabla2[[#This Row],[FECHA NACIMIENTO]])/365)&gt;80, "Corregir",ROUNDDOWN(((TODAY()-Tabla2[[#This Row],[FECHA NACIMIENTO]])/365),0)))</f>
        <v>Corregir</v>
      </c>
      <c r="V456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62" s="34" t="str">
        <f ca="1">+IF(Tabla2[[#This Row],[Edad]]="Corregir","Corregir","Ok")</f>
        <v>Corregir</v>
      </c>
      <c r="X4562" s="10" t="str">
        <f>+IFERROR(VLOOKUP(Tabla2[[#This Row],[DISTRITO SEGÚN DNI]],Hoja1!$A$2:$B$55,2,FALSE),"No")</f>
        <v>No</v>
      </c>
      <c r="Y4562" s="10" t="str">
        <f>IF(OR(LOWER(Tabla2[[#This Row],[GENERO]])="masculino", LOWER(Tabla2[[#This Row],[GENERO]])="femenino"),"OK","Corregir")</f>
        <v>Corregir</v>
      </c>
      <c r="Z4562" s="10" t="str">
        <f>+IF(Tabla2[[#This Row],[Nro. DNI / CE]]="","Corregir",IF(LEN(Tabla2[[#This Row],[Nro. DNI / CE]])&gt;=8,"OK","Corregir"))</f>
        <v>Corregir</v>
      </c>
      <c r="AA4562" s="10">
        <f>COUNTIF(Tabla2[APELLIDOS Y NOMBRES],Tabla2[[#This Row],[APELLIDOS Y NOMBRES]])</f>
        <v>0</v>
      </c>
      <c r="AB4562" t="str">
        <f ca="1">+IFERROR(IF(Tabla2[[#This Row],[FECHA CESE/BAJA]]="","No Aplica",IF(AND(MONTH(Tabla2[[#This Row],[FECHA CESE/BAJA]])=MONTH(TODAY()-30),YEAR(Tabla2[[#This Row],[FECHA CESE/BAJA]])=YEAR(TODAY())),MONTH(TODAY()-30)&amp;"-"&amp;YEAR(TODAY()),"Borrar")),"No aplica")</f>
        <v>No Aplica</v>
      </c>
      <c r="AC4562" t="str">
        <f ca="1">+IFERROR(IF(Tabla2[[#This Row],[FECHA INICIO DE LABORES EN OBRA]]="","No Aplica",IF(AND(MONTH(Tabla2[[#This Row],[FECHA INICIO DE LABORES EN OBRA]])=MONTH(TODAY()-30),YEAR(Tabla2[[#This Row],[FECHA INICIO DE LABORES EN OBRA]])=YEAR(TODAY())),MONTH(TODAY()-30)&amp;"-"&amp;YEAR(TODAY()),"No Aplica")),"No Aplica")</f>
        <v>No Aplica</v>
      </c>
    </row>
    <row r="4563" spans="1:29" x14ac:dyDescent="0.25">
      <c r="A4563" s="2"/>
      <c r="B4563" s="3"/>
      <c r="C4563" s="3"/>
      <c r="D4563" s="3"/>
      <c r="E4563" s="3"/>
      <c r="F4563" s="36"/>
      <c r="G4563" s="3"/>
      <c r="H4563" s="3"/>
      <c r="I4563" s="3"/>
      <c r="J4563" s="3"/>
      <c r="K4563" s="3"/>
      <c r="L4563" s="8"/>
      <c r="M4563" s="5"/>
      <c r="N4563" s="13"/>
      <c r="O4563" s="5"/>
      <c r="P4563" s="8"/>
      <c r="Q4563" s="9"/>
      <c r="R4563" s="9" t="str">
        <f>IFERROR(VLOOKUP(Tabla2[[#This Row],[CONTRATISTA PRNCIPAL]],Hoja1!$L$5:$M$9,2,FALSE),"CJV")</f>
        <v>CJV</v>
      </c>
      <c r="S4563" s="9" t="str">
        <f>IF(Tabla2[[#This Row],[EMPRESA]]=Tabla2[[#This Row],[CONTRATISTA PRNCIPAL]],"Principal","Secundaria")</f>
        <v>Principal</v>
      </c>
      <c r="T4563" s="10">
        <f>IFERROR(1/COUNTIF(Tabla2[CONTRATISTA PRNCIPAL],Tabla2[[#This Row],[CONTRATISTA PRNCIPAL]]),0)</f>
        <v>0</v>
      </c>
      <c r="U4563" s="33" t="str">
        <f ca="1">IF(((TODAY()-Tabla2[[#This Row],[FECHA NACIMIENTO]])/365)&lt;18,"Corregir", IF(((TODAY()-Tabla2[[#This Row],[FECHA NACIMIENTO]])/365)&gt;80, "Corregir",ROUNDDOWN(((TODAY()-Tabla2[[#This Row],[FECHA NACIMIENTO]])/365),0)))</f>
        <v>Corregir</v>
      </c>
      <c r="V456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63" s="34" t="str">
        <f ca="1">+IF(Tabla2[[#This Row],[Edad]]="Corregir","Corregir","Ok")</f>
        <v>Corregir</v>
      </c>
      <c r="X4563" s="10" t="str">
        <f>+IFERROR(VLOOKUP(Tabla2[[#This Row],[DISTRITO SEGÚN DNI]],Hoja1!$A$2:$B$55,2,FALSE),"No")</f>
        <v>No</v>
      </c>
      <c r="Y4563" s="10" t="str">
        <f>IF(OR(LOWER(Tabla2[[#This Row],[GENERO]])="masculino", LOWER(Tabla2[[#This Row],[GENERO]])="femenino"),"OK","Corregir")</f>
        <v>Corregir</v>
      </c>
      <c r="Z4563" s="10" t="str">
        <f>+IF(Tabla2[[#This Row],[Nro. DNI / CE]]="","Corregir",IF(LEN(Tabla2[[#This Row],[Nro. DNI / CE]])&gt;=8,"OK","Corregir"))</f>
        <v>Corregir</v>
      </c>
      <c r="AA4563" s="10">
        <f>COUNTIF(Tabla2[APELLIDOS Y NOMBRES],Tabla2[[#This Row],[APELLIDOS Y NOMBRES]])</f>
        <v>0</v>
      </c>
      <c r="AB4563" t="str">
        <f ca="1">+IFERROR(IF(Tabla2[[#This Row],[FECHA CESE/BAJA]]="","No Aplica",IF(AND(MONTH(Tabla2[[#This Row],[FECHA CESE/BAJA]])=MONTH(TODAY()-30),YEAR(Tabla2[[#This Row],[FECHA CESE/BAJA]])=YEAR(TODAY())),MONTH(TODAY()-30)&amp;"-"&amp;YEAR(TODAY()),"Borrar")),"No aplica")</f>
        <v>No Aplica</v>
      </c>
      <c r="AC4563" t="str">
        <f ca="1">+IFERROR(IF(Tabla2[[#This Row],[FECHA INICIO DE LABORES EN OBRA]]="","No Aplica",IF(AND(MONTH(Tabla2[[#This Row],[FECHA INICIO DE LABORES EN OBRA]])=MONTH(TODAY()-30),YEAR(Tabla2[[#This Row],[FECHA INICIO DE LABORES EN OBRA]])=YEAR(TODAY())),MONTH(TODAY()-30)&amp;"-"&amp;YEAR(TODAY()),"No Aplica")),"No Aplica")</f>
        <v>No Aplica</v>
      </c>
    </row>
    <row r="4564" spans="1:29" x14ac:dyDescent="0.25">
      <c r="A4564" s="2"/>
      <c r="B4564" s="3"/>
      <c r="C4564" s="3"/>
      <c r="D4564" s="3"/>
      <c r="E4564" s="3"/>
      <c r="F4564" s="36"/>
      <c r="G4564" s="3"/>
      <c r="H4564" s="3"/>
      <c r="I4564" s="3"/>
      <c r="J4564" s="3"/>
      <c r="K4564" s="3"/>
      <c r="L4564" s="8"/>
      <c r="M4564" s="5"/>
      <c r="N4564" s="13"/>
      <c r="O4564" s="5"/>
      <c r="P4564" s="8"/>
      <c r="Q4564" s="9"/>
      <c r="R4564" s="9" t="str">
        <f>IFERROR(VLOOKUP(Tabla2[[#This Row],[CONTRATISTA PRNCIPAL]],Hoja1!$L$5:$M$9,2,FALSE),"CJV")</f>
        <v>CJV</v>
      </c>
      <c r="S4564" s="9" t="str">
        <f>IF(Tabla2[[#This Row],[EMPRESA]]=Tabla2[[#This Row],[CONTRATISTA PRNCIPAL]],"Principal","Secundaria")</f>
        <v>Principal</v>
      </c>
      <c r="T4564" s="10">
        <f>IFERROR(1/COUNTIF(Tabla2[CONTRATISTA PRNCIPAL],Tabla2[[#This Row],[CONTRATISTA PRNCIPAL]]),0)</f>
        <v>0</v>
      </c>
      <c r="U4564" s="33" t="str">
        <f ca="1">IF(((TODAY()-Tabla2[[#This Row],[FECHA NACIMIENTO]])/365)&lt;18,"Corregir", IF(((TODAY()-Tabla2[[#This Row],[FECHA NACIMIENTO]])/365)&gt;80, "Corregir",ROUNDDOWN(((TODAY()-Tabla2[[#This Row],[FECHA NACIMIENTO]])/365),0)))</f>
        <v>Corregir</v>
      </c>
      <c r="V456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64" s="34" t="str">
        <f ca="1">+IF(Tabla2[[#This Row],[Edad]]="Corregir","Corregir","Ok")</f>
        <v>Corregir</v>
      </c>
      <c r="X4564" s="10" t="str">
        <f>+IFERROR(VLOOKUP(Tabla2[[#This Row],[DISTRITO SEGÚN DNI]],Hoja1!$A$2:$B$55,2,FALSE),"No")</f>
        <v>No</v>
      </c>
      <c r="Y4564" s="10" t="str">
        <f>IF(OR(LOWER(Tabla2[[#This Row],[GENERO]])="masculino", LOWER(Tabla2[[#This Row],[GENERO]])="femenino"),"OK","Corregir")</f>
        <v>Corregir</v>
      </c>
      <c r="Z4564" s="10" t="str">
        <f>+IF(Tabla2[[#This Row],[Nro. DNI / CE]]="","Corregir",IF(LEN(Tabla2[[#This Row],[Nro. DNI / CE]])&gt;=8,"OK","Corregir"))</f>
        <v>Corregir</v>
      </c>
      <c r="AA4564" s="10">
        <f>COUNTIF(Tabla2[APELLIDOS Y NOMBRES],Tabla2[[#This Row],[APELLIDOS Y NOMBRES]])</f>
        <v>0</v>
      </c>
      <c r="AB4564" t="str">
        <f ca="1">+IFERROR(IF(Tabla2[[#This Row],[FECHA CESE/BAJA]]="","No Aplica",IF(AND(MONTH(Tabla2[[#This Row],[FECHA CESE/BAJA]])=MONTH(TODAY()-30),YEAR(Tabla2[[#This Row],[FECHA CESE/BAJA]])=YEAR(TODAY())),MONTH(TODAY()-30)&amp;"-"&amp;YEAR(TODAY()),"Borrar")),"No aplica")</f>
        <v>No Aplica</v>
      </c>
      <c r="AC4564" t="str">
        <f ca="1">+IFERROR(IF(Tabla2[[#This Row],[FECHA INICIO DE LABORES EN OBRA]]="","No Aplica",IF(AND(MONTH(Tabla2[[#This Row],[FECHA INICIO DE LABORES EN OBRA]])=MONTH(TODAY()-30),YEAR(Tabla2[[#This Row],[FECHA INICIO DE LABORES EN OBRA]])=YEAR(TODAY())),MONTH(TODAY()-30)&amp;"-"&amp;YEAR(TODAY()),"No Aplica")),"No Aplica")</f>
        <v>No Aplica</v>
      </c>
    </row>
    <row r="4565" spans="1:29" x14ac:dyDescent="0.25">
      <c r="A4565" s="2"/>
      <c r="B4565" s="3"/>
      <c r="C4565" s="3"/>
      <c r="D4565" s="3"/>
      <c r="E4565" s="3"/>
      <c r="F4565" s="36"/>
      <c r="G4565" s="3"/>
      <c r="H4565" s="3"/>
      <c r="I4565" s="3"/>
      <c r="J4565" s="3"/>
      <c r="K4565" s="3"/>
      <c r="L4565" s="8"/>
      <c r="M4565" s="5"/>
      <c r="N4565" s="13"/>
      <c r="O4565" s="5"/>
      <c r="P4565" s="8"/>
      <c r="Q4565" s="9"/>
      <c r="R4565" s="9" t="str">
        <f>IFERROR(VLOOKUP(Tabla2[[#This Row],[CONTRATISTA PRNCIPAL]],Hoja1!$L$5:$M$9,2,FALSE),"CJV")</f>
        <v>CJV</v>
      </c>
      <c r="S4565" s="9" t="str">
        <f>IF(Tabla2[[#This Row],[EMPRESA]]=Tabla2[[#This Row],[CONTRATISTA PRNCIPAL]],"Principal","Secundaria")</f>
        <v>Principal</v>
      </c>
      <c r="T4565" s="10">
        <f>IFERROR(1/COUNTIF(Tabla2[CONTRATISTA PRNCIPAL],Tabla2[[#This Row],[CONTRATISTA PRNCIPAL]]),0)</f>
        <v>0</v>
      </c>
      <c r="U4565" s="33" t="str">
        <f ca="1">IF(((TODAY()-Tabla2[[#This Row],[FECHA NACIMIENTO]])/365)&lt;18,"Corregir", IF(((TODAY()-Tabla2[[#This Row],[FECHA NACIMIENTO]])/365)&gt;80, "Corregir",ROUNDDOWN(((TODAY()-Tabla2[[#This Row],[FECHA NACIMIENTO]])/365),0)))</f>
        <v>Corregir</v>
      </c>
      <c r="V456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65" s="34" t="str">
        <f ca="1">+IF(Tabla2[[#This Row],[Edad]]="Corregir","Corregir","Ok")</f>
        <v>Corregir</v>
      </c>
      <c r="X4565" s="10" t="str">
        <f>+IFERROR(VLOOKUP(Tabla2[[#This Row],[DISTRITO SEGÚN DNI]],Hoja1!$A$2:$B$55,2,FALSE),"No")</f>
        <v>No</v>
      </c>
      <c r="Y4565" s="10" t="str">
        <f>IF(OR(LOWER(Tabla2[[#This Row],[GENERO]])="masculino", LOWER(Tabla2[[#This Row],[GENERO]])="femenino"),"OK","Corregir")</f>
        <v>Corregir</v>
      </c>
      <c r="Z4565" s="10" t="str">
        <f>+IF(Tabla2[[#This Row],[Nro. DNI / CE]]="","Corregir",IF(LEN(Tabla2[[#This Row],[Nro. DNI / CE]])&gt;=8,"OK","Corregir"))</f>
        <v>Corregir</v>
      </c>
      <c r="AA4565" s="10">
        <f>COUNTIF(Tabla2[APELLIDOS Y NOMBRES],Tabla2[[#This Row],[APELLIDOS Y NOMBRES]])</f>
        <v>0</v>
      </c>
      <c r="AB4565" t="str">
        <f ca="1">+IFERROR(IF(Tabla2[[#This Row],[FECHA CESE/BAJA]]="","No Aplica",IF(AND(MONTH(Tabla2[[#This Row],[FECHA CESE/BAJA]])=MONTH(TODAY()-30),YEAR(Tabla2[[#This Row],[FECHA CESE/BAJA]])=YEAR(TODAY())),MONTH(TODAY()-30)&amp;"-"&amp;YEAR(TODAY()),"Borrar")),"No aplica")</f>
        <v>No Aplica</v>
      </c>
      <c r="AC4565" t="str">
        <f ca="1">+IFERROR(IF(Tabla2[[#This Row],[FECHA INICIO DE LABORES EN OBRA]]="","No Aplica",IF(AND(MONTH(Tabla2[[#This Row],[FECHA INICIO DE LABORES EN OBRA]])=MONTH(TODAY()-30),YEAR(Tabla2[[#This Row],[FECHA INICIO DE LABORES EN OBRA]])=YEAR(TODAY())),MONTH(TODAY()-30)&amp;"-"&amp;YEAR(TODAY()),"No Aplica")),"No Aplica")</f>
        <v>No Aplica</v>
      </c>
    </row>
    <row r="4566" spans="1:29" x14ac:dyDescent="0.25">
      <c r="A4566" s="2"/>
      <c r="B4566" s="3"/>
      <c r="C4566" s="3"/>
      <c r="D4566" s="3"/>
      <c r="E4566" s="3"/>
      <c r="F4566" s="36"/>
      <c r="G4566" s="3"/>
      <c r="H4566" s="3"/>
      <c r="I4566" s="3"/>
      <c r="J4566" s="3"/>
      <c r="K4566" s="3"/>
      <c r="L4566" s="8"/>
      <c r="M4566" s="5"/>
      <c r="N4566" s="13"/>
      <c r="O4566" s="5"/>
      <c r="P4566" s="8"/>
      <c r="Q4566" s="9"/>
      <c r="R4566" s="9" t="str">
        <f>IFERROR(VLOOKUP(Tabla2[[#This Row],[CONTRATISTA PRNCIPAL]],Hoja1!$L$5:$M$9,2,FALSE),"CJV")</f>
        <v>CJV</v>
      </c>
      <c r="S4566" s="9" t="str">
        <f>IF(Tabla2[[#This Row],[EMPRESA]]=Tabla2[[#This Row],[CONTRATISTA PRNCIPAL]],"Principal","Secundaria")</f>
        <v>Principal</v>
      </c>
      <c r="T4566" s="10">
        <f>IFERROR(1/COUNTIF(Tabla2[CONTRATISTA PRNCIPAL],Tabla2[[#This Row],[CONTRATISTA PRNCIPAL]]),0)</f>
        <v>0</v>
      </c>
      <c r="U4566" s="33" t="str">
        <f ca="1">IF(((TODAY()-Tabla2[[#This Row],[FECHA NACIMIENTO]])/365)&lt;18,"Corregir", IF(((TODAY()-Tabla2[[#This Row],[FECHA NACIMIENTO]])/365)&gt;80, "Corregir",ROUNDDOWN(((TODAY()-Tabla2[[#This Row],[FECHA NACIMIENTO]])/365),0)))</f>
        <v>Corregir</v>
      </c>
      <c r="V456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66" s="34" t="str">
        <f ca="1">+IF(Tabla2[[#This Row],[Edad]]="Corregir","Corregir","Ok")</f>
        <v>Corregir</v>
      </c>
      <c r="X4566" s="10" t="str">
        <f>+IFERROR(VLOOKUP(Tabla2[[#This Row],[DISTRITO SEGÚN DNI]],Hoja1!$A$2:$B$55,2,FALSE),"No")</f>
        <v>No</v>
      </c>
      <c r="Y4566" s="10" t="str">
        <f>IF(OR(LOWER(Tabla2[[#This Row],[GENERO]])="masculino", LOWER(Tabla2[[#This Row],[GENERO]])="femenino"),"OK","Corregir")</f>
        <v>Corregir</v>
      </c>
      <c r="Z4566" s="10" t="str">
        <f>+IF(Tabla2[[#This Row],[Nro. DNI / CE]]="","Corregir",IF(LEN(Tabla2[[#This Row],[Nro. DNI / CE]])&gt;=8,"OK","Corregir"))</f>
        <v>Corregir</v>
      </c>
      <c r="AA4566" s="10">
        <f>COUNTIF(Tabla2[APELLIDOS Y NOMBRES],Tabla2[[#This Row],[APELLIDOS Y NOMBRES]])</f>
        <v>0</v>
      </c>
      <c r="AB4566" t="str">
        <f ca="1">+IFERROR(IF(Tabla2[[#This Row],[FECHA CESE/BAJA]]="","No Aplica",IF(AND(MONTH(Tabla2[[#This Row],[FECHA CESE/BAJA]])=MONTH(TODAY()-30),YEAR(Tabla2[[#This Row],[FECHA CESE/BAJA]])=YEAR(TODAY())),MONTH(TODAY()-30)&amp;"-"&amp;YEAR(TODAY()),"Borrar")),"No aplica")</f>
        <v>No Aplica</v>
      </c>
      <c r="AC4566" t="str">
        <f ca="1">+IFERROR(IF(Tabla2[[#This Row],[FECHA INICIO DE LABORES EN OBRA]]="","No Aplica",IF(AND(MONTH(Tabla2[[#This Row],[FECHA INICIO DE LABORES EN OBRA]])=MONTH(TODAY()-30),YEAR(Tabla2[[#This Row],[FECHA INICIO DE LABORES EN OBRA]])=YEAR(TODAY())),MONTH(TODAY()-30)&amp;"-"&amp;YEAR(TODAY()),"No Aplica")),"No Aplica")</f>
        <v>No Aplica</v>
      </c>
    </row>
    <row r="4567" spans="1:29" x14ac:dyDescent="0.25">
      <c r="A4567" s="2"/>
      <c r="B4567" s="3"/>
      <c r="C4567" s="3"/>
      <c r="D4567" s="3"/>
      <c r="E4567" s="3"/>
      <c r="F4567" s="36"/>
      <c r="G4567" s="3"/>
      <c r="H4567" s="3"/>
      <c r="I4567" s="3"/>
      <c r="J4567" s="3"/>
      <c r="K4567" s="3"/>
      <c r="L4567" s="8"/>
      <c r="M4567" s="5"/>
      <c r="N4567" s="13"/>
      <c r="O4567" s="5"/>
      <c r="P4567" s="8"/>
      <c r="Q4567" s="9"/>
      <c r="R4567" s="9" t="str">
        <f>IFERROR(VLOOKUP(Tabla2[[#This Row],[CONTRATISTA PRNCIPAL]],Hoja1!$L$5:$M$9,2,FALSE),"CJV")</f>
        <v>CJV</v>
      </c>
      <c r="S4567" s="9" t="str">
        <f>IF(Tabla2[[#This Row],[EMPRESA]]=Tabla2[[#This Row],[CONTRATISTA PRNCIPAL]],"Principal","Secundaria")</f>
        <v>Principal</v>
      </c>
      <c r="T4567" s="10">
        <f>IFERROR(1/COUNTIF(Tabla2[CONTRATISTA PRNCIPAL],Tabla2[[#This Row],[CONTRATISTA PRNCIPAL]]),0)</f>
        <v>0</v>
      </c>
      <c r="U4567" s="33" t="str">
        <f ca="1">IF(((TODAY()-Tabla2[[#This Row],[FECHA NACIMIENTO]])/365)&lt;18,"Corregir", IF(((TODAY()-Tabla2[[#This Row],[FECHA NACIMIENTO]])/365)&gt;80, "Corregir",ROUNDDOWN(((TODAY()-Tabla2[[#This Row],[FECHA NACIMIENTO]])/365),0)))</f>
        <v>Corregir</v>
      </c>
      <c r="V456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67" s="34" t="str">
        <f ca="1">+IF(Tabla2[[#This Row],[Edad]]="Corregir","Corregir","Ok")</f>
        <v>Corregir</v>
      </c>
      <c r="X4567" s="10" t="str">
        <f>+IFERROR(VLOOKUP(Tabla2[[#This Row],[DISTRITO SEGÚN DNI]],Hoja1!$A$2:$B$55,2,FALSE),"No")</f>
        <v>No</v>
      </c>
      <c r="Y4567" s="10" t="str">
        <f>IF(OR(LOWER(Tabla2[[#This Row],[GENERO]])="masculino", LOWER(Tabla2[[#This Row],[GENERO]])="femenino"),"OK","Corregir")</f>
        <v>Corregir</v>
      </c>
      <c r="Z4567" s="10" t="str">
        <f>+IF(Tabla2[[#This Row],[Nro. DNI / CE]]="","Corregir",IF(LEN(Tabla2[[#This Row],[Nro. DNI / CE]])&gt;=8,"OK","Corregir"))</f>
        <v>Corregir</v>
      </c>
      <c r="AA4567" s="10">
        <f>COUNTIF(Tabla2[APELLIDOS Y NOMBRES],Tabla2[[#This Row],[APELLIDOS Y NOMBRES]])</f>
        <v>0</v>
      </c>
      <c r="AB4567" t="str">
        <f ca="1">+IFERROR(IF(Tabla2[[#This Row],[FECHA CESE/BAJA]]="","No Aplica",IF(AND(MONTH(Tabla2[[#This Row],[FECHA CESE/BAJA]])=MONTH(TODAY()-30),YEAR(Tabla2[[#This Row],[FECHA CESE/BAJA]])=YEAR(TODAY())),MONTH(TODAY()-30)&amp;"-"&amp;YEAR(TODAY()),"Borrar")),"No aplica")</f>
        <v>No Aplica</v>
      </c>
      <c r="AC4567" t="str">
        <f ca="1">+IFERROR(IF(Tabla2[[#This Row],[FECHA INICIO DE LABORES EN OBRA]]="","No Aplica",IF(AND(MONTH(Tabla2[[#This Row],[FECHA INICIO DE LABORES EN OBRA]])=MONTH(TODAY()-30),YEAR(Tabla2[[#This Row],[FECHA INICIO DE LABORES EN OBRA]])=YEAR(TODAY())),MONTH(TODAY()-30)&amp;"-"&amp;YEAR(TODAY()),"No Aplica")),"No Aplica")</f>
        <v>No Aplica</v>
      </c>
    </row>
    <row r="4568" spans="1:29" x14ac:dyDescent="0.25">
      <c r="A4568" s="2"/>
      <c r="B4568" s="3"/>
      <c r="C4568" s="3"/>
      <c r="D4568" s="3"/>
      <c r="E4568" s="3"/>
      <c r="F4568" s="36"/>
      <c r="G4568" s="3"/>
      <c r="H4568" s="3"/>
      <c r="I4568" s="3"/>
      <c r="J4568" s="3"/>
      <c r="K4568" s="3"/>
      <c r="L4568" s="8"/>
      <c r="M4568" s="5"/>
      <c r="N4568" s="13"/>
      <c r="O4568" s="5"/>
      <c r="P4568" s="8"/>
      <c r="Q4568" s="9"/>
      <c r="R4568" s="9" t="str">
        <f>IFERROR(VLOOKUP(Tabla2[[#This Row],[CONTRATISTA PRNCIPAL]],Hoja1!$L$5:$M$9,2,FALSE),"CJV")</f>
        <v>CJV</v>
      </c>
      <c r="S4568" s="9" t="str">
        <f>IF(Tabla2[[#This Row],[EMPRESA]]=Tabla2[[#This Row],[CONTRATISTA PRNCIPAL]],"Principal","Secundaria")</f>
        <v>Principal</v>
      </c>
      <c r="T4568" s="10">
        <f>IFERROR(1/COUNTIF(Tabla2[CONTRATISTA PRNCIPAL],Tabla2[[#This Row],[CONTRATISTA PRNCIPAL]]),0)</f>
        <v>0</v>
      </c>
      <c r="U4568" s="33" t="str">
        <f ca="1">IF(((TODAY()-Tabla2[[#This Row],[FECHA NACIMIENTO]])/365)&lt;18,"Corregir", IF(((TODAY()-Tabla2[[#This Row],[FECHA NACIMIENTO]])/365)&gt;80, "Corregir",ROUNDDOWN(((TODAY()-Tabla2[[#This Row],[FECHA NACIMIENTO]])/365),0)))</f>
        <v>Corregir</v>
      </c>
      <c r="V456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68" s="34" t="str">
        <f ca="1">+IF(Tabla2[[#This Row],[Edad]]="Corregir","Corregir","Ok")</f>
        <v>Corregir</v>
      </c>
      <c r="X4568" s="10" t="str">
        <f>+IFERROR(VLOOKUP(Tabla2[[#This Row],[DISTRITO SEGÚN DNI]],Hoja1!$A$2:$B$55,2,FALSE),"No")</f>
        <v>No</v>
      </c>
      <c r="Y4568" s="10" t="str">
        <f>IF(OR(LOWER(Tabla2[[#This Row],[GENERO]])="masculino", LOWER(Tabla2[[#This Row],[GENERO]])="femenino"),"OK","Corregir")</f>
        <v>Corregir</v>
      </c>
      <c r="Z4568" s="10" t="str">
        <f>+IF(Tabla2[[#This Row],[Nro. DNI / CE]]="","Corregir",IF(LEN(Tabla2[[#This Row],[Nro. DNI / CE]])&gt;=8,"OK","Corregir"))</f>
        <v>Corregir</v>
      </c>
      <c r="AA4568" s="10">
        <f>COUNTIF(Tabla2[APELLIDOS Y NOMBRES],Tabla2[[#This Row],[APELLIDOS Y NOMBRES]])</f>
        <v>0</v>
      </c>
      <c r="AB4568" t="str">
        <f ca="1">+IFERROR(IF(Tabla2[[#This Row],[FECHA CESE/BAJA]]="","No Aplica",IF(AND(MONTH(Tabla2[[#This Row],[FECHA CESE/BAJA]])=MONTH(TODAY()-30),YEAR(Tabla2[[#This Row],[FECHA CESE/BAJA]])=YEAR(TODAY())),MONTH(TODAY()-30)&amp;"-"&amp;YEAR(TODAY()),"Borrar")),"No aplica")</f>
        <v>No Aplica</v>
      </c>
      <c r="AC4568" t="str">
        <f ca="1">+IFERROR(IF(Tabla2[[#This Row],[FECHA INICIO DE LABORES EN OBRA]]="","No Aplica",IF(AND(MONTH(Tabla2[[#This Row],[FECHA INICIO DE LABORES EN OBRA]])=MONTH(TODAY()-30),YEAR(Tabla2[[#This Row],[FECHA INICIO DE LABORES EN OBRA]])=YEAR(TODAY())),MONTH(TODAY()-30)&amp;"-"&amp;YEAR(TODAY()),"No Aplica")),"No Aplica")</f>
        <v>No Aplica</v>
      </c>
    </row>
    <row r="4569" spans="1:29" x14ac:dyDescent="0.25">
      <c r="A4569" s="2"/>
      <c r="B4569" s="3"/>
      <c r="C4569" s="3"/>
      <c r="D4569" s="3"/>
      <c r="E4569" s="3"/>
      <c r="F4569" s="36"/>
      <c r="G4569" s="3"/>
      <c r="H4569" s="3"/>
      <c r="I4569" s="3"/>
      <c r="J4569" s="3"/>
      <c r="K4569" s="3"/>
      <c r="L4569" s="8"/>
      <c r="M4569" s="5"/>
      <c r="N4569" s="13"/>
      <c r="O4569" s="5"/>
      <c r="P4569" s="8"/>
      <c r="Q4569" s="9"/>
      <c r="R4569" s="9" t="str">
        <f>IFERROR(VLOOKUP(Tabla2[[#This Row],[CONTRATISTA PRNCIPAL]],Hoja1!$L$5:$M$9,2,FALSE),"CJV")</f>
        <v>CJV</v>
      </c>
      <c r="S4569" s="9" t="str">
        <f>IF(Tabla2[[#This Row],[EMPRESA]]=Tabla2[[#This Row],[CONTRATISTA PRNCIPAL]],"Principal","Secundaria")</f>
        <v>Principal</v>
      </c>
      <c r="T4569" s="10">
        <f>IFERROR(1/COUNTIF(Tabla2[CONTRATISTA PRNCIPAL],Tabla2[[#This Row],[CONTRATISTA PRNCIPAL]]),0)</f>
        <v>0</v>
      </c>
      <c r="U4569" s="33" t="str">
        <f ca="1">IF(((TODAY()-Tabla2[[#This Row],[FECHA NACIMIENTO]])/365)&lt;18,"Corregir", IF(((TODAY()-Tabla2[[#This Row],[FECHA NACIMIENTO]])/365)&gt;80, "Corregir",ROUNDDOWN(((TODAY()-Tabla2[[#This Row],[FECHA NACIMIENTO]])/365),0)))</f>
        <v>Corregir</v>
      </c>
      <c r="V456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69" s="34" t="str">
        <f ca="1">+IF(Tabla2[[#This Row],[Edad]]="Corregir","Corregir","Ok")</f>
        <v>Corregir</v>
      </c>
      <c r="X4569" s="10" t="str">
        <f>+IFERROR(VLOOKUP(Tabla2[[#This Row],[DISTRITO SEGÚN DNI]],Hoja1!$A$2:$B$55,2,FALSE),"No")</f>
        <v>No</v>
      </c>
      <c r="Y4569" s="10" t="str">
        <f>IF(OR(LOWER(Tabla2[[#This Row],[GENERO]])="masculino", LOWER(Tabla2[[#This Row],[GENERO]])="femenino"),"OK","Corregir")</f>
        <v>Corregir</v>
      </c>
      <c r="Z4569" s="10" t="str">
        <f>+IF(Tabla2[[#This Row],[Nro. DNI / CE]]="","Corregir",IF(LEN(Tabla2[[#This Row],[Nro. DNI / CE]])&gt;=8,"OK","Corregir"))</f>
        <v>Corregir</v>
      </c>
      <c r="AA4569" s="10">
        <f>COUNTIF(Tabla2[APELLIDOS Y NOMBRES],Tabla2[[#This Row],[APELLIDOS Y NOMBRES]])</f>
        <v>0</v>
      </c>
      <c r="AB4569" t="str">
        <f ca="1">+IFERROR(IF(Tabla2[[#This Row],[FECHA CESE/BAJA]]="","No Aplica",IF(AND(MONTH(Tabla2[[#This Row],[FECHA CESE/BAJA]])=MONTH(TODAY()-30),YEAR(Tabla2[[#This Row],[FECHA CESE/BAJA]])=YEAR(TODAY())),MONTH(TODAY()-30)&amp;"-"&amp;YEAR(TODAY()),"Borrar")),"No aplica")</f>
        <v>No Aplica</v>
      </c>
      <c r="AC4569" t="str">
        <f ca="1">+IFERROR(IF(Tabla2[[#This Row],[FECHA INICIO DE LABORES EN OBRA]]="","No Aplica",IF(AND(MONTH(Tabla2[[#This Row],[FECHA INICIO DE LABORES EN OBRA]])=MONTH(TODAY()-30),YEAR(Tabla2[[#This Row],[FECHA INICIO DE LABORES EN OBRA]])=YEAR(TODAY())),MONTH(TODAY()-30)&amp;"-"&amp;YEAR(TODAY()),"No Aplica")),"No Aplica")</f>
        <v>No Aplica</v>
      </c>
    </row>
    <row r="4570" spans="1:29" x14ac:dyDescent="0.25">
      <c r="A4570" s="2"/>
      <c r="B4570" s="3"/>
      <c r="C4570" s="3"/>
      <c r="D4570" s="3"/>
      <c r="E4570" s="3"/>
      <c r="F4570" s="36"/>
      <c r="G4570" s="3"/>
      <c r="H4570" s="3"/>
      <c r="I4570" s="3"/>
      <c r="J4570" s="3"/>
      <c r="K4570" s="3"/>
      <c r="L4570" s="8"/>
      <c r="M4570" s="5"/>
      <c r="N4570" s="13"/>
      <c r="O4570" s="5"/>
      <c r="P4570" s="8"/>
      <c r="Q4570" s="9"/>
      <c r="R4570" s="9" t="str">
        <f>IFERROR(VLOOKUP(Tabla2[[#This Row],[CONTRATISTA PRNCIPAL]],Hoja1!$L$5:$M$9,2,FALSE),"CJV")</f>
        <v>CJV</v>
      </c>
      <c r="S4570" s="9" t="str">
        <f>IF(Tabla2[[#This Row],[EMPRESA]]=Tabla2[[#This Row],[CONTRATISTA PRNCIPAL]],"Principal","Secundaria")</f>
        <v>Principal</v>
      </c>
      <c r="T4570" s="10">
        <f>IFERROR(1/COUNTIF(Tabla2[CONTRATISTA PRNCIPAL],Tabla2[[#This Row],[CONTRATISTA PRNCIPAL]]),0)</f>
        <v>0</v>
      </c>
      <c r="U4570" s="33" t="str">
        <f ca="1">IF(((TODAY()-Tabla2[[#This Row],[FECHA NACIMIENTO]])/365)&lt;18,"Corregir", IF(((TODAY()-Tabla2[[#This Row],[FECHA NACIMIENTO]])/365)&gt;80, "Corregir",ROUNDDOWN(((TODAY()-Tabla2[[#This Row],[FECHA NACIMIENTO]])/365),0)))</f>
        <v>Corregir</v>
      </c>
      <c r="V457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70" s="34" t="str">
        <f ca="1">+IF(Tabla2[[#This Row],[Edad]]="Corregir","Corregir","Ok")</f>
        <v>Corregir</v>
      </c>
      <c r="X4570" s="10" t="str">
        <f>+IFERROR(VLOOKUP(Tabla2[[#This Row],[DISTRITO SEGÚN DNI]],Hoja1!$A$2:$B$55,2,FALSE),"No")</f>
        <v>No</v>
      </c>
      <c r="Y4570" s="10" t="str">
        <f>IF(OR(LOWER(Tabla2[[#This Row],[GENERO]])="masculino", LOWER(Tabla2[[#This Row],[GENERO]])="femenino"),"OK","Corregir")</f>
        <v>Corregir</v>
      </c>
      <c r="Z4570" s="10" t="str">
        <f>+IF(Tabla2[[#This Row],[Nro. DNI / CE]]="","Corregir",IF(LEN(Tabla2[[#This Row],[Nro. DNI / CE]])&gt;=8,"OK","Corregir"))</f>
        <v>Corregir</v>
      </c>
      <c r="AA4570" s="10">
        <f>COUNTIF(Tabla2[APELLIDOS Y NOMBRES],Tabla2[[#This Row],[APELLIDOS Y NOMBRES]])</f>
        <v>0</v>
      </c>
      <c r="AB4570" t="str">
        <f ca="1">+IFERROR(IF(Tabla2[[#This Row],[FECHA CESE/BAJA]]="","No Aplica",IF(AND(MONTH(Tabla2[[#This Row],[FECHA CESE/BAJA]])=MONTH(TODAY()-30),YEAR(Tabla2[[#This Row],[FECHA CESE/BAJA]])=YEAR(TODAY())),MONTH(TODAY()-30)&amp;"-"&amp;YEAR(TODAY()),"Borrar")),"No aplica")</f>
        <v>No Aplica</v>
      </c>
      <c r="AC4570" t="str">
        <f ca="1">+IFERROR(IF(Tabla2[[#This Row],[FECHA INICIO DE LABORES EN OBRA]]="","No Aplica",IF(AND(MONTH(Tabla2[[#This Row],[FECHA INICIO DE LABORES EN OBRA]])=MONTH(TODAY()-30),YEAR(Tabla2[[#This Row],[FECHA INICIO DE LABORES EN OBRA]])=YEAR(TODAY())),MONTH(TODAY()-30)&amp;"-"&amp;YEAR(TODAY()),"No Aplica")),"No Aplica")</f>
        <v>No Aplica</v>
      </c>
    </row>
    <row r="4571" spans="1:29" x14ac:dyDescent="0.25">
      <c r="A4571" s="2"/>
      <c r="B4571" s="3"/>
      <c r="C4571" s="3"/>
      <c r="D4571" s="3"/>
      <c r="E4571" s="3"/>
      <c r="F4571" s="36"/>
      <c r="G4571" s="3"/>
      <c r="H4571" s="3"/>
      <c r="I4571" s="3"/>
      <c r="J4571" s="3"/>
      <c r="K4571" s="3"/>
      <c r="L4571" s="8"/>
      <c r="M4571" s="5"/>
      <c r="N4571" s="13"/>
      <c r="O4571" s="5"/>
      <c r="P4571" s="8"/>
      <c r="Q4571" s="9"/>
      <c r="R4571" s="9" t="str">
        <f>IFERROR(VLOOKUP(Tabla2[[#This Row],[CONTRATISTA PRNCIPAL]],Hoja1!$L$5:$M$9,2,FALSE),"CJV")</f>
        <v>CJV</v>
      </c>
      <c r="S4571" s="9" t="str">
        <f>IF(Tabla2[[#This Row],[EMPRESA]]=Tabla2[[#This Row],[CONTRATISTA PRNCIPAL]],"Principal","Secundaria")</f>
        <v>Principal</v>
      </c>
      <c r="T4571" s="10">
        <f>IFERROR(1/COUNTIF(Tabla2[CONTRATISTA PRNCIPAL],Tabla2[[#This Row],[CONTRATISTA PRNCIPAL]]),0)</f>
        <v>0</v>
      </c>
      <c r="U4571" s="33" t="str">
        <f ca="1">IF(((TODAY()-Tabla2[[#This Row],[FECHA NACIMIENTO]])/365)&lt;18,"Corregir", IF(((TODAY()-Tabla2[[#This Row],[FECHA NACIMIENTO]])/365)&gt;80, "Corregir",ROUNDDOWN(((TODAY()-Tabla2[[#This Row],[FECHA NACIMIENTO]])/365),0)))</f>
        <v>Corregir</v>
      </c>
      <c r="V457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71" s="34" t="str">
        <f ca="1">+IF(Tabla2[[#This Row],[Edad]]="Corregir","Corregir","Ok")</f>
        <v>Corregir</v>
      </c>
      <c r="X4571" s="10" t="str">
        <f>+IFERROR(VLOOKUP(Tabla2[[#This Row],[DISTRITO SEGÚN DNI]],Hoja1!$A$2:$B$55,2,FALSE),"No")</f>
        <v>No</v>
      </c>
      <c r="Y4571" s="10" t="str">
        <f>IF(OR(LOWER(Tabla2[[#This Row],[GENERO]])="masculino", LOWER(Tabla2[[#This Row],[GENERO]])="femenino"),"OK","Corregir")</f>
        <v>Corregir</v>
      </c>
      <c r="Z4571" s="10" t="str">
        <f>+IF(Tabla2[[#This Row],[Nro. DNI / CE]]="","Corregir",IF(LEN(Tabla2[[#This Row],[Nro. DNI / CE]])&gt;=8,"OK","Corregir"))</f>
        <v>Corregir</v>
      </c>
      <c r="AA4571" s="10">
        <f>COUNTIF(Tabla2[APELLIDOS Y NOMBRES],Tabla2[[#This Row],[APELLIDOS Y NOMBRES]])</f>
        <v>0</v>
      </c>
      <c r="AB4571" t="str">
        <f ca="1">+IFERROR(IF(Tabla2[[#This Row],[FECHA CESE/BAJA]]="","No Aplica",IF(AND(MONTH(Tabla2[[#This Row],[FECHA CESE/BAJA]])=MONTH(TODAY()-30),YEAR(Tabla2[[#This Row],[FECHA CESE/BAJA]])=YEAR(TODAY())),MONTH(TODAY()-30)&amp;"-"&amp;YEAR(TODAY()),"Borrar")),"No aplica")</f>
        <v>No Aplica</v>
      </c>
      <c r="AC4571" t="str">
        <f ca="1">+IFERROR(IF(Tabla2[[#This Row],[FECHA INICIO DE LABORES EN OBRA]]="","No Aplica",IF(AND(MONTH(Tabla2[[#This Row],[FECHA INICIO DE LABORES EN OBRA]])=MONTH(TODAY()-30),YEAR(Tabla2[[#This Row],[FECHA INICIO DE LABORES EN OBRA]])=YEAR(TODAY())),MONTH(TODAY()-30)&amp;"-"&amp;YEAR(TODAY()),"No Aplica")),"No Aplica")</f>
        <v>No Aplica</v>
      </c>
    </row>
    <row r="4572" spans="1:29" x14ac:dyDescent="0.25">
      <c r="A4572" s="2"/>
      <c r="B4572" s="3"/>
      <c r="C4572" s="3"/>
      <c r="D4572" s="3"/>
      <c r="E4572" s="3"/>
      <c r="F4572" s="36"/>
      <c r="G4572" s="3"/>
      <c r="H4572" s="3"/>
      <c r="I4572" s="3"/>
      <c r="J4572" s="3"/>
      <c r="K4572" s="3"/>
      <c r="L4572" s="8"/>
      <c r="M4572" s="5"/>
      <c r="N4572" s="13"/>
      <c r="O4572" s="5"/>
      <c r="P4572" s="8"/>
      <c r="Q4572" s="9"/>
      <c r="R4572" s="9" t="str">
        <f>IFERROR(VLOOKUP(Tabla2[[#This Row],[CONTRATISTA PRNCIPAL]],Hoja1!$L$5:$M$9,2,FALSE),"CJV")</f>
        <v>CJV</v>
      </c>
      <c r="S4572" s="9" t="str">
        <f>IF(Tabla2[[#This Row],[EMPRESA]]=Tabla2[[#This Row],[CONTRATISTA PRNCIPAL]],"Principal","Secundaria")</f>
        <v>Principal</v>
      </c>
      <c r="T4572" s="10">
        <f>IFERROR(1/COUNTIF(Tabla2[CONTRATISTA PRNCIPAL],Tabla2[[#This Row],[CONTRATISTA PRNCIPAL]]),0)</f>
        <v>0</v>
      </c>
      <c r="U4572" s="33" t="str">
        <f ca="1">IF(((TODAY()-Tabla2[[#This Row],[FECHA NACIMIENTO]])/365)&lt;18,"Corregir", IF(((TODAY()-Tabla2[[#This Row],[FECHA NACIMIENTO]])/365)&gt;80, "Corregir",ROUNDDOWN(((TODAY()-Tabla2[[#This Row],[FECHA NACIMIENTO]])/365),0)))</f>
        <v>Corregir</v>
      </c>
      <c r="V457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72" s="34" t="str">
        <f ca="1">+IF(Tabla2[[#This Row],[Edad]]="Corregir","Corregir","Ok")</f>
        <v>Corregir</v>
      </c>
      <c r="X4572" s="10" t="str">
        <f>+IFERROR(VLOOKUP(Tabla2[[#This Row],[DISTRITO SEGÚN DNI]],Hoja1!$A$2:$B$55,2,FALSE),"No")</f>
        <v>No</v>
      </c>
      <c r="Y4572" s="10" t="str">
        <f>IF(OR(LOWER(Tabla2[[#This Row],[GENERO]])="masculino", LOWER(Tabla2[[#This Row],[GENERO]])="femenino"),"OK","Corregir")</f>
        <v>Corregir</v>
      </c>
      <c r="Z4572" s="10" t="str">
        <f>+IF(Tabla2[[#This Row],[Nro. DNI / CE]]="","Corregir",IF(LEN(Tabla2[[#This Row],[Nro. DNI / CE]])&gt;=8,"OK","Corregir"))</f>
        <v>Corregir</v>
      </c>
      <c r="AA4572" s="10">
        <f>COUNTIF(Tabla2[APELLIDOS Y NOMBRES],Tabla2[[#This Row],[APELLIDOS Y NOMBRES]])</f>
        <v>0</v>
      </c>
      <c r="AB4572" t="str">
        <f ca="1">+IFERROR(IF(Tabla2[[#This Row],[FECHA CESE/BAJA]]="","No Aplica",IF(AND(MONTH(Tabla2[[#This Row],[FECHA CESE/BAJA]])=MONTH(TODAY()-30),YEAR(Tabla2[[#This Row],[FECHA CESE/BAJA]])=YEAR(TODAY())),MONTH(TODAY()-30)&amp;"-"&amp;YEAR(TODAY()),"Borrar")),"No aplica")</f>
        <v>No Aplica</v>
      </c>
      <c r="AC4572" t="str">
        <f ca="1">+IFERROR(IF(Tabla2[[#This Row],[FECHA INICIO DE LABORES EN OBRA]]="","No Aplica",IF(AND(MONTH(Tabla2[[#This Row],[FECHA INICIO DE LABORES EN OBRA]])=MONTH(TODAY()-30),YEAR(Tabla2[[#This Row],[FECHA INICIO DE LABORES EN OBRA]])=YEAR(TODAY())),MONTH(TODAY()-30)&amp;"-"&amp;YEAR(TODAY()),"No Aplica")),"No Aplica")</f>
        <v>No Aplica</v>
      </c>
    </row>
    <row r="4573" spans="1:29" x14ac:dyDescent="0.25">
      <c r="A4573" s="2"/>
      <c r="B4573" s="3"/>
      <c r="C4573" s="3"/>
      <c r="D4573" s="3"/>
      <c r="E4573" s="3"/>
      <c r="F4573" s="36"/>
      <c r="G4573" s="3"/>
      <c r="H4573" s="3"/>
      <c r="I4573" s="3"/>
      <c r="J4573" s="3"/>
      <c r="K4573" s="3"/>
      <c r="L4573" s="8"/>
      <c r="M4573" s="5"/>
      <c r="N4573" s="13"/>
      <c r="O4573" s="5"/>
      <c r="P4573" s="8"/>
      <c r="Q4573" s="9"/>
      <c r="R4573" s="9" t="str">
        <f>IFERROR(VLOOKUP(Tabla2[[#This Row],[CONTRATISTA PRNCIPAL]],Hoja1!$L$5:$M$9,2,FALSE),"CJV")</f>
        <v>CJV</v>
      </c>
      <c r="S4573" s="9" t="str">
        <f>IF(Tabla2[[#This Row],[EMPRESA]]=Tabla2[[#This Row],[CONTRATISTA PRNCIPAL]],"Principal","Secundaria")</f>
        <v>Principal</v>
      </c>
      <c r="T4573" s="10">
        <f>IFERROR(1/COUNTIF(Tabla2[CONTRATISTA PRNCIPAL],Tabla2[[#This Row],[CONTRATISTA PRNCIPAL]]),0)</f>
        <v>0</v>
      </c>
      <c r="U4573" s="33" t="str">
        <f ca="1">IF(((TODAY()-Tabla2[[#This Row],[FECHA NACIMIENTO]])/365)&lt;18,"Corregir", IF(((TODAY()-Tabla2[[#This Row],[FECHA NACIMIENTO]])/365)&gt;80, "Corregir",ROUNDDOWN(((TODAY()-Tabla2[[#This Row],[FECHA NACIMIENTO]])/365),0)))</f>
        <v>Corregir</v>
      </c>
      <c r="V457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73" s="34" t="str">
        <f ca="1">+IF(Tabla2[[#This Row],[Edad]]="Corregir","Corregir","Ok")</f>
        <v>Corregir</v>
      </c>
      <c r="X4573" s="10" t="str">
        <f>+IFERROR(VLOOKUP(Tabla2[[#This Row],[DISTRITO SEGÚN DNI]],Hoja1!$A$2:$B$55,2,FALSE),"No")</f>
        <v>No</v>
      </c>
      <c r="Y4573" s="10" t="str">
        <f>IF(OR(LOWER(Tabla2[[#This Row],[GENERO]])="masculino", LOWER(Tabla2[[#This Row],[GENERO]])="femenino"),"OK","Corregir")</f>
        <v>Corregir</v>
      </c>
      <c r="Z4573" s="10" t="str">
        <f>+IF(Tabla2[[#This Row],[Nro. DNI / CE]]="","Corregir",IF(LEN(Tabla2[[#This Row],[Nro. DNI / CE]])&gt;=8,"OK","Corregir"))</f>
        <v>Corregir</v>
      </c>
      <c r="AA4573" s="10">
        <f>COUNTIF(Tabla2[APELLIDOS Y NOMBRES],Tabla2[[#This Row],[APELLIDOS Y NOMBRES]])</f>
        <v>0</v>
      </c>
      <c r="AB4573" t="str">
        <f ca="1">+IFERROR(IF(Tabla2[[#This Row],[FECHA CESE/BAJA]]="","No Aplica",IF(AND(MONTH(Tabla2[[#This Row],[FECHA CESE/BAJA]])=MONTH(TODAY()-30),YEAR(Tabla2[[#This Row],[FECHA CESE/BAJA]])=YEAR(TODAY())),MONTH(TODAY()-30)&amp;"-"&amp;YEAR(TODAY()),"Borrar")),"No aplica")</f>
        <v>No Aplica</v>
      </c>
      <c r="AC4573" t="str">
        <f ca="1">+IFERROR(IF(Tabla2[[#This Row],[FECHA INICIO DE LABORES EN OBRA]]="","No Aplica",IF(AND(MONTH(Tabla2[[#This Row],[FECHA INICIO DE LABORES EN OBRA]])=MONTH(TODAY()-30),YEAR(Tabla2[[#This Row],[FECHA INICIO DE LABORES EN OBRA]])=YEAR(TODAY())),MONTH(TODAY()-30)&amp;"-"&amp;YEAR(TODAY()),"No Aplica")),"No Aplica")</f>
        <v>No Aplica</v>
      </c>
    </row>
    <row r="4574" spans="1:29" x14ac:dyDescent="0.25">
      <c r="A4574" s="2"/>
      <c r="B4574" s="3"/>
      <c r="C4574" s="3"/>
      <c r="D4574" s="3"/>
      <c r="E4574" s="3"/>
      <c r="F4574" s="36"/>
      <c r="G4574" s="3"/>
      <c r="H4574" s="3"/>
      <c r="I4574" s="3"/>
      <c r="J4574" s="3"/>
      <c r="K4574" s="3"/>
      <c r="L4574" s="8"/>
      <c r="M4574" s="5"/>
      <c r="N4574" s="13"/>
      <c r="O4574" s="5"/>
      <c r="P4574" s="8"/>
      <c r="Q4574" s="9"/>
      <c r="R4574" s="9" t="str">
        <f>IFERROR(VLOOKUP(Tabla2[[#This Row],[CONTRATISTA PRNCIPAL]],Hoja1!$L$5:$M$9,2,FALSE),"CJV")</f>
        <v>CJV</v>
      </c>
      <c r="S4574" s="9" t="str">
        <f>IF(Tabla2[[#This Row],[EMPRESA]]=Tabla2[[#This Row],[CONTRATISTA PRNCIPAL]],"Principal","Secundaria")</f>
        <v>Principal</v>
      </c>
      <c r="T4574" s="10">
        <f>IFERROR(1/COUNTIF(Tabla2[CONTRATISTA PRNCIPAL],Tabla2[[#This Row],[CONTRATISTA PRNCIPAL]]),0)</f>
        <v>0</v>
      </c>
      <c r="U4574" s="33" t="str">
        <f ca="1">IF(((TODAY()-Tabla2[[#This Row],[FECHA NACIMIENTO]])/365)&lt;18,"Corregir", IF(((TODAY()-Tabla2[[#This Row],[FECHA NACIMIENTO]])/365)&gt;80, "Corregir",ROUNDDOWN(((TODAY()-Tabla2[[#This Row],[FECHA NACIMIENTO]])/365),0)))</f>
        <v>Corregir</v>
      </c>
      <c r="V457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74" s="34" t="str">
        <f ca="1">+IF(Tabla2[[#This Row],[Edad]]="Corregir","Corregir","Ok")</f>
        <v>Corregir</v>
      </c>
      <c r="X4574" s="10" t="str">
        <f>+IFERROR(VLOOKUP(Tabla2[[#This Row],[DISTRITO SEGÚN DNI]],Hoja1!$A$2:$B$55,2,FALSE),"No")</f>
        <v>No</v>
      </c>
      <c r="Y4574" s="10" t="str">
        <f>IF(OR(LOWER(Tabla2[[#This Row],[GENERO]])="masculino", LOWER(Tabla2[[#This Row],[GENERO]])="femenino"),"OK","Corregir")</f>
        <v>Corregir</v>
      </c>
      <c r="Z4574" s="10" t="str">
        <f>+IF(Tabla2[[#This Row],[Nro. DNI / CE]]="","Corregir",IF(LEN(Tabla2[[#This Row],[Nro. DNI / CE]])&gt;=8,"OK","Corregir"))</f>
        <v>Corregir</v>
      </c>
      <c r="AA4574" s="10">
        <f>COUNTIF(Tabla2[APELLIDOS Y NOMBRES],Tabla2[[#This Row],[APELLIDOS Y NOMBRES]])</f>
        <v>0</v>
      </c>
      <c r="AB4574" t="str">
        <f ca="1">+IFERROR(IF(Tabla2[[#This Row],[FECHA CESE/BAJA]]="","No Aplica",IF(AND(MONTH(Tabla2[[#This Row],[FECHA CESE/BAJA]])=MONTH(TODAY()-30),YEAR(Tabla2[[#This Row],[FECHA CESE/BAJA]])=YEAR(TODAY())),MONTH(TODAY()-30)&amp;"-"&amp;YEAR(TODAY()),"Borrar")),"No aplica")</f>
        <v>No Aplica</v>
      </c>
      <c r="AC4574" t="str">
        <f ca="1">+IFERROR(IF(Tabla2[[#This Row],[FECHA INICIO DE LABORES EN OBRA]]="","No Aplica",IF(AND(MONTH(Tabla2[[#This Row],[FECHA INICIO DE LABORES EN OBRA]])=MONTH(TODAY()-30),YEAR(Tabla2[[#This Row],[FECHA INICIO DE LABORES EN OBRA]])=YEAR(TODAY())),MONTH(TODAY()-30)&amp;"-"&amp;YEAR(TODAY()),"No Aplica")),"No Aplica")</f>
        <v>No Aplica</v>
      </c>
    </row>
    <row r="4575" spans="1:29" x14ac:dyDescent="0.25">
      <c r="A4575" s="2"/>
      <c r="B4575" s="3"/>
      <c r="C4575" s="3"/>
      <c r="D4575" s="3"/>
      <c r="E4575" s="3"/>
      <c r="F4575" s="36"/>
      <c r="G4575" s="3"/>
      <c r="H4575" s="3"/>
      <c r="I4575" s="3"/>
      <c r="J4575" s="3"/>
      <c r="K4575" s="3"/>
      <c r="L4575" s="8"/>
      <c r="M4575" s="5"/>
      <c r="N4575" s="13"/>
      <c r="O4575" s="5"/>
      <c r="P4575" s="8"/>
      <c r="Q4575" s="9"/>
      <c r="R4575" s="9" t="str">
        <f>IFERROR(VLOOKUP(Tabla2[[#This Row],[CONTRATISTA PRNCIPAL]],Hoja1!$L$5:$M$9,2,FALSE),"CJV")</f>
        <v>CJV</v>
      </c>
      <c r="S4575" s="9" t="str">
        <f>IF(Tabla2[[#This Row],[EMPRESA]]=Tabla2[[#This Row],[CONTRATISTA PRNCIPAL]],"Principal","Secundaria")</f>
        <v>Principal</v>
      </c>
      <c r="T4575" s="10">
        <f>IFERROR(1/COUNTIF(Tabla2[CONTRATISTA PRNCIPAL],Tabla2[[#This Row],[CONTRATISTA PRNCIPAL]]),0)</f>
        <v>0</v>
      </c>
      <c r="U4575" s="33" t="str">
        <f ca="1">IF(((TODAY()-Tabla2[[#This Row],[FECHA NACIMIENTO]])/365)&lt;18,"Corregir", IF(((TODAY()-Tabla2[[#This Row],[FECHA NACIMIENTO]])/365)&gt;80, "Corregir",ROUNDDOWN(((TODAY()-Tabla2[[#This Row],[FECHA NACIMIENTO]])/365),0)))</f>
        <v>Corregir</v>
      </c>
      <c r="V457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75" s="34" t="str">
        <f ca="1">+IF(Tabla2[[#This Row],[Edad]]="Corregir","Corregir","Ok")</f>
        <v>Corregir</v>
      </c>
      <c r="X4575" s="10" t="str">
        <f>+IFERROR(VLOOKUP(Tabla2[[#This Row],[DISTRITO SEGÚN DNI]],Hoja1!$A$2:$B$55,2,FALSE),"No")</f>
        <v>No</v>
      </c>
      <c r="Y4575" s="10" t="str">
        <f>IF(OR(LOWER(Tabla2[[#This Row],[GENERO]])="masculino", LOWER(Tabla2[[#This Row],[GENERO]])="femenino"),"OK","Corregir")</f>
        <v>Corregir</v>
      </c>
      <c r="Z4575" s="10" t="str">
        <f>+IF(Tabla2[[#This Row],[Nro. DNI / CE]]="","Corregir",IF(LEN(Tabla2[[#This Row],[Nro. DNI / CE]])&gt;=8,"OK","Corregir"))</f>
        <v>Corregir</v>
      </c>
      <c r="AA4575" s="10">
        <f>COUNTIF(Tabla2[APELLIDOS Y NOMBRES],Tabla2[[#This Row],[APELLIDOS Y NOMBRES]])</f>
        <v>0</v>
      </c>
      <c r="AB4575" t="str">
        <f ca="1">+IFERROR(IF(Tabla2[[#This Row],[FECHA CESE/BAJA]]="","No Aplica",IF(AND(MONTH(Tabla2[[#This Row],[FECHA CESE/BAJA]])=MONTH(TODAY()-30),YEAR(Tabla2[[#This Row],[FECHA CESE/BAJA]])=YEAR(TODAY())),MONTH(TODAY()-30)&amp;"-"&amp;YEAR(TODAY()),"Borrar")),"No aplica")</f>
        <v>No Aplica</v>
      </c>
      <c r="AC4575" t="str">
        <f ca="1">+IFERROR(IF(Tabla2[[#This Row],[FECHA INICIO DE LABORES EN OBRA]]="","No Aplica",IF(AND(MONTH(Tabla2[[#This Row],[FECHA INICIO DE LABORES EN OBRA]])=MONTH(TODAY()-30),YEAR(Tabla2[[#This Row],[FECHA INICIO DE LABORES EN OBRA]])=YEAR(TODAY())),MONTH(TODAY()-30)&amp;"-"&amp;YEAR(TODAY()),"No Aplica")),"No Aplica")</f>
        <v>No Aplica</v>
      </c>
    </row>
    <row r="4576" spans="1:29" x14ac:dyDescent="0.25">
      <c r="A4576" s="2"/>
      <c r="B4576" s="3"/>
      <c r="C4576" s="3"/>
      <c r="D4576" s="3"/>
      <c r="E4576" s="3"/>
      <c r="F4576" s="36"/>
      <c r="G4576" s="3"/>
      <c r="H4576" s="3"/>
      <c r="I4576" s="3"/>
      <c r="J4576" s="3"/>
      <c r="K4576" s="3"/>
      <c r="L4576" s="8"/>
      <c r="M4576" s="5"/>
      <c r="N4576" s="13"/>
      <c r="O4576" s="5"/>
      <c r="P4576" s="8"/>
      <c r="Q4576" s="9"/>
      <c r="R4576" s="9" t="str">
        <f>IFERROR(VLOOKUP(Tabla2[[#This Row],[CONTRATISTA PRNCIPAL]],Hoja1!$L$5:$M$9,2,FALSE),"CJV")</f>
        <v>CJV</v>
      </c>
      <c r="S4576" s="9" t="str">
        <f>IF(Tabla2[[#This Row],[EMPRESA]]=Tabla2[[#This Row],[CONTRATISTA PRNCIPAL]],"Principal","Secundaria")</f>
        <v>Principal</v>
      </c>
      <c r="T4576" s="10">
        <f>IFERROR(1/COUNTIF(Tabla2[CONTRATISTA PRNCIPAL],Tabla2[[#This Row],[CONTRATISTA PRNCIPAL]]),0)</f>
        <v>0</v>
      </c>
      <c r="U4576" s="33" t="str">
        <f ca="1">IF(((TODAY()-Tabla2[[#This Row],[FECHA NACIMIENTO]])/365)&lt;18,"Corregir", IF(((TODAY()-Tabla2[[#This Row],[FECHA NACIMIENTO]])/365)&gt;80, "Corregir",ROUNDDOWN(((TODAY()-Tabla2[[#This Row],[FECHA NACIMIENTO]])/365),0)))</f>
        <v>Corregir</v>
      </c>
      <c r="V457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76" s="34" t="str">
        <f ca="1">+IF(Tabla2[[#This Row],[Edad]]="Corregir","Corregir","Ok")</f>
        <v>Corregir</v>
      </c>
      <c r="X4576" s="10" t="str">
        <f>+IFERROR(VLOOKUP(Tabla2[[#This Row],[DISTRITO SEGÚN DNI]],Hoja1!$A$2:$B$55,2,FALSE),"No")</f>
        <v>No</v>
      </c>
      <c r="Y4576" s="10" t="str">
        <f>IF(OR(LOWER(Tabla2[[#This Row],[GENERO]])="masculino", LOWER(Tabla2[[#This Row],[GENERO]])="femenino"),"OK","Corregir")</f>
        <v>Corregir</v>
      </c>
      <c r="Z4576" s="10" t="str">
        <f>+IF(Tabla2[[#This Row],[Nro. DNI / CE]]="","Corregir",IF(LEN(Tabla2[[#This Row],[Nro. DNI / CE]])&gt;=8,"OK","Corregir"))</f>
        <v>Corregir</v>
      </c>
      <c r="AA4576" s="10">
        <f>COUNTIF(Tabla2[APELLIDOS Y NOMBRES],Tabla2[[#This Row],[APELLIDOS Y NOMBRES]])</f>
        <v>0</v>
      </c>
      <c r="AB4576" t="str">
        <f ca="1">+IFERROR(IF(Tabla2[[#This Row],[FECHA CESE/BAJA]]="","No Aplica",IF(AND(MONTH(Tabla2[[#This Row],[FECHA CESE/BAJA]])=MONTH(TODAY()-30),YEAR(Tabla2[[#This Row],[FECHA CESE/BAJA]])=YEAR(TODAY())),MONTH(TODAY()-30)&amp;"-"&amp;YEAR(TODAY()),"Borrar")),"No aplica")</f>
        <v>No Aplica</v>
      </c>
      <c r="AC4576" t="str">
        <f ca="1">+IFERROR(IF(Tabla2[[#This Row],[FECHA INICIO DE LABORES EN OBRA]]="","No Aplica",IF(AND(MONTH(Tabla2[[#This Row],[FECHA INICIO DE LABORES EN OBRA]])=MONTH(TODAY()-30),YEAR(Tabla2[[#This Row],[FECHA INICIO DE LABORES EN OBRA]])=YEAR(TODAY())),MONTH(TODAY()-30)&amp;"-"&amp;YEAR(TODAY()),"No Aplica")),"No Aplica")</f>
        <v>No Aplica</v>
      </c>
    </row>
    <row r="4577" spans="1:29" x14ac:dyDescent="0.25">
      <c r="A4577" s="2"/>
      <c r="B4577" s="3"/>
      <c r="C4577" s="3"/>
      <c r="D4577" s="3"/>
      <c r="E4577" s="3"/>
      <c r="F4577" s="36"/>
      <c r="G4577" s="3"/>
      <c r="H4577" s="3"/>
      <c r="I4577" s="3"/>
      <c r="J4577" s="3"/>
      <c r="K4577" s="3"/>
      <c r="L4577" s="8"/>
      <c r="M4577" s="5"/>
      <c r="N4577" s="13"/>
      <c r="O4577" s="5"/>
      <c r="P4577" s="8"/>
      <c r="Q4577" s="9"/>
      <c r="R4577" s="9" t="str">
        <f>IFERROR(VLOOKUP(Tabla2[[#This Row],[CONTRATISTA PRNCIPAL]],Hoja1!$L$5:$M$9,2,FALSE),"CJV")</f>
        <v>CJV</v>
      </c>
      <c r="S4577" s="9" t="str">
        <f>IF(Tabla2[[#This Row],[EMPRESA]]=Tabla2[[#This Row],[CONTRATISTA PRNCIPAL]],"Principal","Secundaria")</f>
        <v>Principal</v>
      </c>
      <c r="T4577" s="10">
        <f>IFERROR(1/COUNTIF(Tabla2[CONTRATISTA PRNCIPAL],Tabla2[[#This Row],[CONTRATISTA PRNCIPAL]]),0)</f>
        <v>0</v>
      </c>
      <c r="U4577" s="33" t="str">
        <f ca="1">IF(((TODAY()-Tabla2[[#This Row],[FECHA NACIMIENTO]])/365)&lt;18,"Corregir", IF(((TODAY()-Tabla2[[#This Row],[FECHA NACIMIENTO]])/365)&gt;80, "Corregir",ROUNDDOWN(((TODAY()-Tabla2[[#This Row],[FECHA NACIMIENTO]])/365),0)))</f>
        <v>Corregir</v>
      </c>
      <c r="V457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77" s="34" t="str">
        <f ca="1">+IF(Tabla2[[#This Row],[Edad]]="Corregir","Corregir","Ok")</f>
        <v>Corregir</v>
      </c>
      <c r="X4577" s="10" t="str">
        <f>+IFERROR(VLOOKUP(Tabla2[[#This Row],[DISTRITO SEGÚN DNI]],Hoja1!$A$2:$B$55,2,FALSE),"No")</f>
        <v>No</v>
      </c>
      <c r="Y4577" s="10" t="str">
        <f>IF(OR(LOWER(Tabla2[[#This Row],[GENERO]])="masculino", LOWER(Tabla2[[#This Row],[GENERO]])="femenino"),"OK","Corregir")</f>
        <v>Corregir</v>
      </c>
      <c r="Z4577" s="10" t="str">
        <f>+IF(Tabla2[[#This Row],[Nro. DNI / CE]]="","Corregir",IF(LEN(Tabla2[[#This Row],[Nro. DNI / CE]])&gt;=8,"OK","Corregir"))</f>
        <v>Corregir</v>
      </c>
      <c r="AA4577" s="10">
        <f>COUNTIF(Tabla2[APELLIDOS Y NOMBRES],Tabla2[[#This Row],[APELLIDOS Y NOMBRES]])</f>
        <v>0</v>
      </c>
      <c r="AB4577" t="str">
        <f ca="1">+IFERROR(IF(Tabla2[[#This Row],[FECHA CESE/BAJA]]="","No Aplica",IF(AND(MONTH(Tabla2[[#This Row],[FECHA CESE/BAJA]])=MONTH(TODAY()-30),YEAR(Tabla2[[#This Row],[FECHA CESE/BAJA]])=YEAR(TODAY())),MONTH(TODAY()-30)&amp;"-"&amp;YEAR(TODAY()),"Borrar")),"No aplica")</f>
        <v>No Aplica</v>
      </c>
      <c r="AC4577" t="str">
        <f ca="1">+IFERROR(IF(Tabla2[[#This Row],[FECHA INICIO DE LABORES EN OBRA]]="","No Aplica",IF(AND(MONTH(Tabla2[[#This Row],[FECHA INICIO DE LABORES EN OBRA]])=MONTH(TODAY()-30),YEAR(Tabla2[[#This Row],[FECHA INICIO DE LABORES EN OBRA]])=YEAR(TODAY())),MONTH(TODAY()-30)&amp;"-"&amp;YEAR(TODAY()),"No Aplica")),"No Aplica")</f>
        <v>No Aplica</v>
      </c>
    </row>
    <row r="4578" spans="1:29" x14ac:dyDescent="0.25">
      <c r="A4578" s="2"/>
      <c r="B4578" s="3"/>
      <c r="C4578" s="3"/>
      <c r="D4578" s="3"/>
      <c r="E4578" s="3"/>
      <c r="F4578" s="36"/>
      <c r="G4578" s="3"/>
      <c r="H4578" s="3"/>
      <c r="I4578" s="3"/>
      <c r="J4578" s="3"/>
      <c r="K4578" s="3"/>
      <c r="L4578" s="8"/>
      <c r="M4578" s="5"/>
      <c r="N4578" s="13"/>
      <c r="O4578" s="5"/>
      <c r="P4578" s="8"/>
      <c r="Q4578" s="9"/>
      <c r="R4578" s="9" t="str">
        <f>IFERROR(VLOOKUP(Tabla2[[#This Row],[CONTRATISTA PRNCIPAL]],Hoja1!$L$5:$M$9,2,FALSE),"CJV")</f>
        <v>CJV</v>
      </c>
      <c r="S4578" s="9" t="str">
        <f>IF(Tabla2[[#This Row],[EMPRESA]]=Tabla2[[#This Row],[CONTRATISTA PRNCIPAL]],"Principal","Secundaria")</f>
        <v>Principal</v>
      </c>
      <c r="T4578" s="10">
        <f>IFERROR(1/COUNTIF(Tabla2[CONTRATISTA PRNCIPAL],Tabla2[[#This Row],[CONTRATISTA PRNCIPAL]]),0)</f>
        <v>0</v>
      </c>
      <c r="U4578" s="33" t="str">
        <f ca="1">IF(((TODAY()-Tabla2[[#This Row],[FECHA NACIMIENTO]])/365)&lt;18,"Corregir", IF(((TODAY()-Tabla2[[#This Row],[FECHA NACIMIENTO]])/365)&gt;80, "Corregir",ROUNDDOWN(((TODAY()-Tabla2[[#This Row],[FECHA NACIMIENTO]])/365),0)))</f>
        <v>Corregir</v>
      </c>
      <c r="V457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78" s="34" t="str">
        <f ca="1">+IF(Tabla2[[#This Row],[Edad]]="Corregir","Corregir","Ok")</f>
        <v>Corregir</v>
      </c>
      <c r="X4578" s="10" t="str">
        <f>+IFERROR(VLOOKUP(Tabla2[[#This Row],[DISTRITO SEGÚN DNI]],Hoja1!$A$2:$B$55,2,FALSE),"No")</f>
        <v>No</v>
      </c>
      <c r="Y4578" s="10" t="str">
        <f>IF(OR(LOWER(Tabla2[[#This Row],[GENERO]])="masculino", LOWER(Tabla2[[#This Row],[GENERO]])="femenino"),"OK","Corregir")</f>
        <v>Corregir</v>
      </c>
      <c r="Z4578" s="10" t="str">
        <f>+IF(Tabla2[[#This Row],[Nro. DNI / CE]]="","Corregir",IF(LEN(Tabla2[[#This Row],[Nro. DNI / CE]])&gt;=8,"OK","Corregir"))</f>
        <v>Corregir</v>
      </c>
      <c r="AA4578" s="10">
        <f>COUNTIF(Tabla2[APELLIDOS Y NOMBRES],Tabla2[[#This Row],[APELLIDOS Y NOMBRES]])</f>
        <v>0</v>
      </c>
      <c r="AB4578" t="str">
        <f ca="1">+IFERROR(IF(Tabla2[[#This Row],[FECHA CESE/BAJA]]="","No Aplica",IF(AND(MONTH(Tabla2[[#This Row],[FECHA CESE/BAJA]])=MONTH(TODAY()-30),YEAR(Tabla2[[#This Row],[FECHA CESE/BAJA]])=YEAR(TODAY())),MONTH(TODAY()-30)&amp;"-"&amp;YEAR(TODAY()),"Borrar")),"No aplica")</f>
        <v>No Aplica</v>
      </c>
      <c r="AC4578" t="str">
        <f ca="1">+IFERROR(IF(Tabla2[[#This Row],[FECHA INICIO DE LABORES EN OBRA]]="","No Aplica",IF(AND(MONTH(Tabla2[[#This Row],[FECHA INICIO DE LABORES EN OBRA]])=MONTH(TODAY()-30),YEAR(Tabla2[[#This Row],[FECHA INICIO DE LABORES EN OBRA]])=YEAR(TODAY())),MONTH(TODAY()-30)&amp;"-"&amp;YEAR(TODAY()),"No Aplica")),"No Aplica")</f>
        <v>No Aplica</v>
      </c>
    </row>
    <row r="4579" spans="1:29" x14ac:dyDescent="0.25">
      <c r="A4579" s="2"/>
      <c r="B4579" s="3"/>
      <c r="C4579" s="3"/>
      <c r="D4579" s="3"/>
      <c r="E4579" s="3"/>
      <c r="F4579" s="36"/>
      <c r="G4579" s="3"/>
      <c r="H4579" s="3"/>
      <c r="I4579" s="3"/>
      <c r="J4579" s="3"/>
      <c r="K4579" s="3"/>
      <c r="L4579" s="8"/>
      <c r="M4579" s="5"/>
      <c r="N4579" s="13"/>
      <c r="O4579" s="5"/>
      <c r="P4579" s="8"/>
      <c r="Q4579" s="9"/>
      <c r="R4579" s="9" t="str">
        <f>IFERROR(VLOOKUP(Tabla2[[#This Row],[CONTRATISTA PRNCIPAL]],Hoja1!$L$5:$M$9,2,FALSE),"CJV")</f>
        <v>CJV</v>
      </c>
      <c r="S4579" s="9" t="str">
        <f>IF(Tabla2[[#This Row],[EMPRESA]]=Tabla2[[#This Row],[CONTRATISTA PRNCIPAL]],"Principal","Secundaria")</f>
        <v>Principal</v>
      </c>
      <c r="T4579" s="10">
        <f>IFERROR(1/COUNTIF(Tabla2[CONTRATISTA PRNCIPAL],Tabla2[[#This Row],[CONTRATISTA PRNCIPAL]]),0)</f>
        <v>0</v>
      </c>
      <c r="U4579" s="33" t="str">
        <f ca="1">IF(((TODAY()-Tabla2[[#This Row],[FECHA NACIMIENTO]])/365)&lt;18,"Corregir", IF(((TODAY()-Tabla2[[#This Row],[FECHA NACIMIENTO]])/365)&gt;80, "Corregir",ROUNDDOWN(((TODAY()-Tabla2[[#This Row],[FECHA NACIMIENTO]])/365),0)))</f>
        <v>Corregir</v>
      </c>
      <c r="V457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79" s="34" t="str">
        <f ca="1">+IF(Tabla2[[#This Row],[Edad]]="Corregir","Corregir","Ok")</f>
        <v>Corregir</v>
      </c>
      <c r="X4579" s="10" t="str">
        <f>+IFERROR(VLOOKUP(Tabla2[[#This Row],[DISTRITO SEGÚN DNI]],Hoja1!$A$2:$B$55,2,FALSE),"No")</f>
        <v>No</v>
      </c>
      <c r="Y4579" s="10" t="str">
        <f>IF(OR(LOWER(Tabla2[[#This Row],[GENERO]])="masculino", LOWER(Tabla2[[#This Row],[GENERO]])="femenino"),"OK","Corregir")</f>
        <v>Corregir</v>
      </c>
      <c r="Z4579" s="10" t="str">
        <f>+IF(Tabla2[[#This Row],[Nro. DNI / CE]]="","Corregir",IF(LEN(Tabla2[[#This Row],[Nro. DNI / CE]])&gt;=8,"OK","Corregir"))</f>
        <v>Corregir</v>
      </c>
      <c r="AA4579" s="10">
        <f>COUNTIF(Tabla2[APELLIDOS Y NOMBRES],Tabla2[[#This Row],[APELLIDOS Y NOMBRES]])</f>
        <v>0</v>
      </c>
      <c r="AB4579" t="str">
        <f ca="1">+IFERROR(IF(Tabla2[[#This Row],[FECHA CESE/BAJA]]="","No Aplica",IF(AND(MONTH(Tabla2[[#This Row],[FECHA CESE/BAJA]])=MONTH(TODAY()-30),YEAR(Tabla2[[#This Row],[FECHA CESE/BAJA]])=YEAR(TODAY())),MONTH(TODAY()-30)&amp;"-"&amp;YEAR(TODAY()),"Borrar")),"No aplica")</f>
        <v>No Aplica</v>
      </c>
      <c r="AC4579" t="str">
        <f ca="1">+IFERROR(IF(Tabla2[[#This Row],[FECHA INICIO DE LABORES EN OBRA]]="","No Aplica",IF(AND(MONTH(Tabla2[[#This Row],[FECHA INICIO DE LABORES EN OBRA]])=MONTH(TODAY()-30),YEAR(Tabla2[[#This Row],[FECHA INICIO DE LABORES EN OBRA]])=YEAR(TODAY())),MONTH(TODAY()-30)&amp;"-"&amp;YEAR(TODAY()),"No Aplica")),"No Aplica")</f>
        <v>No Aplica</v>
      </c>
    </row>
    <row r="4580" spans="1:29" x14ac:dyDescent="0.25">
      <c r="A4580" s="2"/>
      <c r="B4580" s="3"/>
      <c r="C4580" s="3"/>
      <c r="D4580" s="3"/>
      <c r="E4580" s="3"/>
      <c r="F4580" s="36"/>
      <c r="G4580" s="3"/>
      <c r="H4580" s="3"/>
      <c r="I4580" s="3"/>
      <c r="J4580" s="3"/>
      <c r="K4580" s="3"/>
      <c r="L4580" s="8"/>
      <c r="M4580" s="5"/>
      <c r="N4580" s="13"/>
      <c r="O4580" s="5"/>
      <c r="P4580" s="8"/>
      <c r="Q4580" s="9"/>
      <c r="R4580" s="9" t="str">
        <f>IFERROR(VLOOKUP(Tabla2[[#This Row],[CONTRATISTA PRNCIPAL]],Hoja1!$L$5:$M$9,2,FALSE),"CJV")</f>
        <v>CJV</v>
      </c>
      <c r="S4580" s="9" t="str">
        <f>IF(Tabla2[[#This Row],[EMPRESA]]=Tabla2[[#This Row],[CONTRATISTA PRNCIPAL]],"Principal","Secundaria")</f>
        <v>Principal</v>
      </c>
      <c r="T4580" s="10">
        <f>IFERROR(1/COUNTIF(Tabla2[CONTRATISTA PRNCIPAL],Tabla2[[#This Row],[CONTRATISTA PRNCIPAL]]),0)</f>
        <v>0</v>
      </c>
      <c r="U4580" s="33" t="str">
        <f ca="1">IF(((TODAY()-Tabla2[[#This Row],[FECHA NACIMIENTO]])/365)&lt;18,"Corregir", IF(((TODAY()-Tabla2[[#This Row],[FECHA NACIMIENTO]])/365)&gt;80, "Corregir",ROUNDDOWN(((TODAY()-Tabla2[[#This Row],[FECHA NACIMIENTO]])/365),0)))</f>
        <v>Corregir</v>
      </c>
      <c r="V458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80" s="34" t="str">
        <f ca="1">+IF(Tabla2[[#This Row],[Edad]]="Corregir","Corregir","Ok")</f>
        <v>Corregir</v>
      </c>
      <c r="X4580" s="10" t="str">
        <f>+IFERROR(VLOOKUP(Tabla2[[#This Row],[DISTRITO SEGÚN DNI]],Hoja1!$A$2:$B$55,2,FALSE),"No")</f>
        <v>No</v>
      </c>
      <c r="Y4580" s="10" t="str">
        <f>IF(OR(LOWER(Tabla2[[#This Row],[GENERO]])="masculino", LOWER(Tabla2[[#This Row],[GENERO]])="femenino"),"OK","Corregir")</f>
        <v>Corregir</v>
      </c>
      <c r="Z4580" s="10" t="str">
        <f>+IF(Tabla2[[#This Row],[Nro. DNI / CE]]="","Corregir",IF(LEN(Tabla2[[#This Row],[Nro. DNI / CE]])&gt;=8,"OK","Corregir"))</f>
        <v>Corregir</v>
      </c>
      <c r="AA4580" s="10">
        <f>COUNTIF(Tabla2[APELLIDOS Y NOMBRES],Tabla2[[#This Row],[APELLIDOS Y NOMBRES]])</f>
        <v>0</v>
      </c>
      <c r="AB4580" t="str">
        <f ca="1">+IFERROR(IF(Tabla2[[#This Row],[FECHA CESE/BAJA]]="","No Aplica",IF(AND(MONTH(Tabla2[[#This Row],[FECHA CESE/BAJA]])=MONTH(TODAY()-30),YEAR(Tabla2[[#This Row],[FECHA CESE/BAJA]])=YEAR(TODAY())),MONTH(TODAY()-30)&amp;"-"&amp;YEAR(TODAY()),"Borrar")),"No aplica")</f>
        <v>No Aplica</v>
      </c>
      <c r="AC4580" t="str">
        <f ca="1">+IFERROR(IF(Tabla2[[#This Row],[FECHA INICIO DE LABORES EN OBRA]]="","No Aplica",IF(AND(MONTH(Tabla2[[#This Row],[FECHA INICIO DE LABORES EN OBRA]])=MONTH(TODAY()-30),YEAR(Tabla2[[#This Row],[FECHA INICIO DE LABORES EN OBRA]])=YEAR(TODAY())),MONTH(TODAY()-30)&amp;"-"&amp;YEAR(TODAY()),"No Aplica")),"No Aplica")</f>
        <v>No Aplica</v>
      </c>
    </row>
    <row r="4581" spans="1:29" x14ac:dyDescent="0.25">
      <c r="A4581" s="2"/>
      <c r="B4581" s="3"/>
      <c r="C4581" s="3"/>
      <c r="D4581" s="3"/>
      <c r="E4581" s="3"/>
      <c r="F4581" s="36"/>
      <c r="G4581" s="3"/>
      <c r="H4581" s="3"/>
      <c r="I4581" s="3"/>
      <c r="J4581" s="3"/>
      <c r="K4581" s="3"/>
      <c r="L4581" s="8"/>
      <c r="M4581" s="5"/>
      <c r="N4581" s="13"/>
      <c r="O4581" s="5"/>
      <c r="P4581" s="8"/>
      <c r="Q4581" s="9"/>
      <c r="R4581" s="9" t="str">
        <f>IFERROR(VLOOKUP(Tabla2[[#This Row],[CONTRATISTA PRNCIPAL]],Hoja1!$L$5:$M$9,2,FALSE),"CJV")</f>
        <v>CJV</v>
      </c>
      <c r="S4581" s="9" t="str">
        <f>IF(Tabla2[[#This Row],[EMPRESA]]=Tabla2[[#This Row],[CONTRATISTA PRNCIPAL]],"Principal","Secundaria")</f>
        <v>Principal</v>
      </c>
      <c r="T4581" s="10">
        <f>IFERROR(1/COUNTIF(Tabla2[CONTRATISTA PRNCIPAL],Tabla2[[#This Row],[CONTRATISTA PRNCIPAL]]),0)</f>
        <v>0</v>
      </c>
      <c r="U4581" s="33" t="str">
        <f ca="1">IF(((TODAY()-Tabla2[[#This Row],[FECHA NACIMIENTO]])/365)&lt;18,"Corregir", IF(((TODAY()-Tabla2[[#This Row],[FECHA NACIMIENTO]])/365)&gt;80, "Corregir",ROUNDDOWN(((TODAY()-Tabla2[[#This Row],[FECHA NACIMIENTO]])/365),0)))</f>
        <v>Corregir</v>
      </c>
      <c r="V458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81" s="34" t="str">
        <f ca="1">+IF(Tabla2[[#This Row],[Edad]]="Corregir","Corregir","Ok")</f>
        <v>Corregir</v>
      </c>
      <c r="X4581" s="10" t="str">
        <f>+IFERROR(VLOOKUP(Tabla2[[#This Row],[DISTRITO SEGÚN DNI]],Hoja1!$A$2:$B$55,2,FALSE),"No")</f>
        <v>No</v>
      </c>
      <c r="Y4581" s="10" t="str">
        <f>IF(OR(LOWER(Tabla2[[#This Row],[GENERO]])="masculino", LOWER(Tabla2[[#This Row],[GENERO]])="femenino"),"OK","Corregir")</f>
        <v>Corregir</v>
      </c>
      <c r="Z4581" s="10" t="str">
        <f>+IF(Tabla2[[#This Row],[Nro. DNI / CE]]="","Corregir",IF(LEN(Tabla2[[#This Row],[Nro. DNI / CE]])&gt;=8,"OK","Corregir"))</f>
        <v>Corregir</v>
      </c>
      <c r="AA4581" s="10">
        <f>COUNTIF(Tabla2[APELLIDOS Y NOMBRES],Tabla2[[#This Row],[APELLIDOS Y NOMBRES]])</f>
        <v>0</v>
      </c>
      <c r="AB4581" t="str">
        <f ca="1">+IFERROR(IF(Tabla2[[#This Row],[FECHA CESE/BAJA]]="","No Aplica",IF(AND(MONTH(Tabla2[[#This Row],[FECHA CESE/BAJA]])=MONTH(TODAY()-30),YEAR(Tabla2[[#This Row],[FECHA CESE/BAJA]])=YEAR(TODAY())),MONTH(TODAY()-30)&amp;"-"&amp;YEAR(TODAY()),"Borrar")),"No aplica")</f>
        <v>No Aplica</v>
      </c>
      <c r="AC4581" t="str">
        <f ca="1">+IFERROR(IF(Tabla2[[#This Row],[FECHA INICIO DE LABORES EN OBRA]]="","No Aplica",IF(AND(MONTH(Tabla2[[#This Row],[FECHA INICIO DE LABORES EN OBRA]])=MONTH(TODAY()-30),YEAR(Tabla2[[#This Row],[FECHA INICIO DE LABORES EN OBRA]])=YEAR(TODAY())),MONTH(TODAY()-30)&amp;"-"&amp;YEAR(TODAY()),"No Aplica")),"No Aplica")</f>
        <v>No Aplica</v>
      </c>
    </row>
    <row r="4582" spans="1:29" x14ac:dyDescent="0.25">
      <c r="A4582" s="2"/>
      <c r="B4582" s="3"/>
      <c r="C4582" s="3"/>
      <c r="D4582" s="3"/>
      <c r="E4582" s="3"/>
      <c r="F4582" s="36"/>
      <c r="G4582" s="3"/>
      <c r="H4582" s="3"/>
      <c r="I4582" s="3"/>
      <c r="J4582" s="3"/>
      <c r="K4582" s="3"/>
      <c r="L4582" s="8"/>
      <c r="M4582" s="5"/>
      <c r="N4582" s="13"/>
      <c r="O4582" s="5"/>
      <c r="P4582" s="8"/>
      <c r="Q4582" s="9"/>
      <c r="R4582" s="9" t="str">
        <f>IFERROR(VLOOKUP(Tabla2[[#This Row],[CONTRATISTA PRNCIPAL]],Hoja1!$L$5:$M$9,2,FALSE),"CJV")</f>
        <v>CJV</v>
      </c>
      <c r="S4582" s="9" t="str">
        <f>IF(Tabla2[[#This Row],[EMPRESA]]=Tabla2[[#This Row],[CONTRATISTA PRNCIPAL]],"Principal","Secundaria")</f>
        <v>Principal</v>
      </c>
      <c r="T4582" s="10">
        <f>IFERROR(1/COUNTIF(Tabla2[CONTRATISTA PRNCIPAL],Tabla2[[#This Row],[CONTRATISTA PRNCIPAL]]),0)</f>
        <v>0</v>
      </c>
      <c r="U4582" s="33" t="str">
        <f ca="1">IF(((TODAY()-Tabla2[[#This Row],[FECHA NACIMIENTO]])/365)&lt;18,"Corregir", IF(((TODAY()-Tabla2[[#This Row],[FECHA NACIMIENTO]])/365)&gt;80, "Corregir",ROUNDDOWN(((TODAY()-Tabla2[[#This Row],[FECHA NACIMIENTO]])/365),0)))</f>
        <v>Corregir</v>
      </c>
      <c r="V458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82" s="34" t="str">
        <f ca="1">+IF(Tabla2[[#This Row],[Edad]]="Corregir","Corregir","Ok")</f>
        <v>Corregir</v>
      </c>
      <c r="X4582" s="10" t="str">
        <f>+IFERROR(VLOOKUP(Tabla2[[#This Row],[DISTRITO SEGÚN DNI]],Hoja1!$A$2:$B$55,2,FALSE),"No")</f>
        <v>No</v>
      </c>
      <c r="Y4582" s="10" t="str">
        <f>IF(OR(LOWER(Tabla2[[#This Row],[GENERO]])="masculino", LOWER(Tabla2[[#This Row],[GENERO]])="femenino"),"OK","Corregir")</f>
        <v>Corregir</v>
      </c>
      <c r="Z4582" s="10" t="str">
        <f>+IF(Tabla2[[#This Row],[Nro. DNI / CE]]="","Corregir",IF(LEN(Tabla2[[#This Row],[Nro. DNI / CE]])&gt;=8,"OK","Corregir"))</f>
        <v>Corregir</v>
      </c>
      <c r="AA4582" s="10">
        <f>COUNTIF(Tabla2[APELLIDOS Y NOMBRES],Tabla2[[#This Row],[APELLIDOS Y NOMBRES]])</f>
        <v>0</v>
      </c>
      <c r="AB4582" t="str">
        <f ca="1">+IFERROR(IF(Tabla2[[#This Row],[FECHA CESE/BAJA]]="","No Aplica",IF(AND(MONTH(Tabla2[[#This Row],[FECHA CESE/BAJA]])=MONTH(TODAY()-30),YEAR(Tabla2[[#This Row],[FECHA CESE/BAJA]])=YEAR(TODAY())),MONTH(TODAY()-30)&amp;"-"&amp;YEAR(TODAY()),"Borrar")),"No aplica")</f>
        <v>No Aplica</v>
      </c>
      <c r="AC4582" t="str">
        <f ca="1">+IFERROR(IF(Tabla2[[#This Row],[FECHA INICIO DE LABORES EN OBRA]]="","No Aplica",IF(AND(MONTH(Tabla2[[#This Row],[FECHA INICIO DE LABORES EN OBRA]])=MONTH(TODAY()-30),YEAR(Tabla2[[#This Row],[FECHA INICIO DE LABORES EN OBRA]])=YEAR(TODAY())),MONTH(TODAY()-30)&amp;"-"&amp;YEAR(TODAY()),"No Aplica")),"No Aplica")</f>
        <v>No Aplica</v>
      </c>
    </row>
    <row r="4583" spans="1:29" x14ac:dyDescent="0.25">
      <c r="A4583" s="2"/>
      <c r="B4583" s="3"/>
      <c r="C4583" s="3"/>
      <c r="D4583" s="3"/>
      <c r="E4583" s="3"/>
      <c r="F4583" s="36"/>
      <c r="G4583" s="3"/>
      <c r="H4583" s="3"/>
      <c r="I4583" s="3"/>
      <c r="J4583" s="3"/>
      <c r="K4583" s="3"/>
      <c r="L4583" s="8"/>
      <c r="M4583" s="5"/>
      <c r="N4583" s="13"/>
      <c r="O4583" s="5"/>
      <c r="P4583" s="8"/>
      <c r="Q4583" s="9"/>
      <c r="R4583" s="9" t="str">
        <f>IFERROR(VLOOKUP(Tabla2[[#This Row],[CONTRATISTA PRNCIPAL]],Hoja1!$L$5:$M$9,2,FALSE),"CJV")</f>
        <v>CJV</v>
      </c>
      <c r="S4583" s="9" t="str">
        <f>IF(Tabla2[[#This Row],[EMPRESA]]=Tabla2[[#This Row],[CONTRATISTA PRNCIPAL]],"Principal","Secundaria")</f>
        <v>Principal</v>
      </c>
      <c r="T4583" s="10">
        <f>IFERROR(1/COUNTIF(Tabla2[CONTRATISTA PRNCIPAL],Tabla2[[#This Row],[CONTRATISTA PRNCIPAL]]),0)</f>
        <v>0</v>
      </c>
      <c r="U4583" s="33" t="str">
        <f ca="1">IF(((TODAY()-Tabla2[[#This Row],[FECHA NACIMIENTO]])/365)&lt;18,"Corregir", IF(((TODAY()-Tabla2[[#This Row],[FECHA NACIMIENTO]])/365)&gt;80, "Corregir",ROUNDDOWN(((TODAY()-Tabla2[[#This Row],[FECHA NACIMIENTO]])/365),0)))</f>
        <v>Corregir</v>
      </c>
      <c r="V458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83" s="34" t="str">
        <f ca="1">+IF(Tabla2[[#This Row],[Edad]]="Corregir","Corregir","Ok")</f>
        <v>Corregir</v>
      </c>
      <c r="X4583" s="10" t="str">
        <f>+IFERROR(VLOOKUP(Tabla2[[#This Row],[DISTRITO SEGÚN DNI]],Hoja1!$A$2:$B$55,2,FALSE),"No")</f>
        <v>No</v>
      </c>
      <c r="Y4583" s="10" t="str">
        <f>IF(OR(LOWER(Tabla2[[#This Row],[GENERO]])="masculino", LOWER(Tabla2[[#This Row],[GENERO]])="femenino"),"OK","Corregir")</f>
        <v>Corregir</v>
      </c>
      <c r="Z4583" s="10" t="str">
        <f>+IF(Tabla2[[#This Row],[Nro. DNI / CE]]="","Corregir",IF(LEN(Tabla2[[#This Row],[Nro. DNI / CE]])&gt;=8,"OK","Corregir"))</f>
        <v>Corregir</v>
      </c>
      <c r="AA4583" s="10">
        <f>COUNTIF(Tabla2[APELLIDOS Y NOMBRES],Tabla2[[#This Row],[APELLIDOS Y NOMBRES]])</f>
        <v>0</v>
      </c>
      <c r="AB4583" t="str">
        <f ca="1">+IFERROR(IF(Tabla2[[#This Row],[FECHA CESE/BAJA]]="","No Aplica",IF(AND(MONTH(Tabla2[[#This Row],[FECHA CESE/BAJA]])=MONTH(TODAY()-30),YEAR(Tabla2[[#This Row],[FECHA CESE/BAJA]])=YEAR(TODAY())),MONTH(TODAY()-30)&amp;"-"&amp;YEAR(TODAY()),"Borrar")),"No aplica")</f>
        <v>No Aplica</v>
      </c>
      <c r="AC4583" t="str">
        <f ca="1">+IFERROR(IF(Tabla2[[#This Row],[FECHA INICIO DE LABORES EN OBRA]]="","No Aplica",IF(AND(MONTH(Tabla2[[#This Row],[FECHA INICIO DE LABORES EN OBRA]])=MONTH(TODAY()-30),YEAR(Tabla2[[#This Row],[FECHA INICIO DE LABORES EN OBRA]])=YEAR(TODAY())),MONTH(TODAY()-30)&amp;"-"&amp;YEAR(TODAY()),"No Aplica")),"No Aplica")</f>
        <v>No Aplica</v>
      </c>
    </row>
    <row r="4584" spans="1:29" x14ac:dyDescent="0.25">
      <c r="A4584" s="2"/>
      <c r="B4584" s="3"/>
      <c r="C4584" s="3"/>
      <c r="D4584" s="3"/>
      <c r="E4584" s="3"/>
      <c r="F4584" s="36"/>
      <c r="G4584" s="3"/>
      <c r="H4584" s="3"/>
      <c r="I4584" s="3"/>
      <c r="J4584" s="3"/>
      <c r="K4584" s="3"/>
      <c r="L4584" s="8"/>
      <c r="M4584" s="5"/>
      <c r="N4584" s="13"/>
      <c r="O4584" s="5"/>
      <c r="P4584" s="8"/>
      <c r="Q4584" s="9"/>
      <c r="R4584" s="9" t="str">
        <f>IFERROR(VLOOKUP(Tabla2[[#This Row],[CONTRATISTA PRNCIPAL]],Hoja1!$L$5:$M$9,2,FALSE),"CJV")</f>
        <v>CJV</v>
      </c>
      <c r="S4584" s="9" t="str">
        <f>IF(Tabla2[[#This Row],[EMPRESA]]=Tabla2[[#This Row],[CONTRATISTA PRNCIPAL]],"Principal","Secundaria")</f>
        <v>Principal</v>
      </c>
      <c r="T4584" s="10">
        <f>IFERROR(1/COUNTIF(Tabla2[CONTRATISTA PRNCIPAL],Tabla2[[#This Row],[CONTRATISTA PRNCIPAL]]),0)</f>
        <v>0</v>
      </c>
      <c r="U4584" s="33" t="str">
        <f ca="1">IF(((TODAY()-Tabla2[[#This Row],[FECHA NACIMIENTO]])/365)&lt;18,"Corregir", IF(((TODAY()-Tabla2[[#This Row],[FECHA NACIMIENTO]])/365)&gt;80, "Corregir",ROUNDDOWN(((TODAY()-Tabla2[[#This Row],[FECHA NACIMIENTO]])/365),0)))</f>
        <v>Corregir</v>
      </c>
      <c r="V458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84" s="34" t="str">
        <f ca="1">+IF(Tabla2[[#This Row],[Edad]]="Corregir","Corregir","Ok")</f>
        <v>Corregir</v>
      </c>
      <c r="X4584" s="10" t="str">
        <f>+IFERROR(VLOOKUP(Tabla2[[#This Row],[DISTRITO SEGÚN DNI]],Hoja1!$A$2:$B$55,2,FALSE),"No")</f>
        <v>No</v>
      </c>
      <c r="Y4584" s="10" t="str">
        <f>IF(OR(LOWER(Tabla2[[#This Row],[GENERO]])="masculino", LOWER(Tabla2[[#This Row],[GENERO]])="femenino"),"OK","Corregir")</f>
        <v>Corregir</v>
      </c>
      <c r="Z4584" s="10" t="str">
        <f>+IF(Tabla2[[#This Row],[Nro. DNI / CE]]="","Corregir",IF(LEN(Tabla2[[#This Row],[Nro. DNI / CE]])&gt;=8,"OK","Corregir"))</f>
        <v>Corregir</v>
      </c>
      <c r="AA4584" s="10">
        <f>COUNTIF(Tabla2[APELLIDOS Y NOMBRES],Tabla2[[#This Row],[APELLIDOS Y NOMBRES]])</f>
        <v>0</v>
      </c>
      <c r="AB4584" t="str">
        <f ca="1">+IFERROR(IF(Tabla2[[#This Row],[FECHA CESE/BAJA]]="","No Aplica",IF(AND(MONTH(Tabla2[[#This Row],[FECHA CESE/BAJA]])=MONTH(TODAY()-30),YEAR(Tabla2[[#This Row],[FECHA CESE/BAJA]])=YEAR(TODAY())),MONTH(TODAY()-30)&amp;"-"&amp;YEAR(TODAY()),"Borrar")),"No aplica")</f>
        <v>No Aplica</v>
      </c>
      <c r="AC4584" t="str">
        <f ca="1">+IFERROR(IF(Tabla2[[#This Row],[FECHA INICIO DE LABORES EN OBRA]]="","No Aplica",IF(AND(MONTH(Tabla2[[#This Row],[FECHA INICIO DE LABORES EN OBRA]])=MONTH(TODAY()-30),YEAR(Tabla2[[#This Row],[FECHA INICIO DE LABORES EN OBRA]])=YEAR(TODAY())),MONTH(TODAY()-30)&amp;"-"&amp;YEAR(TODAY()),"No Aplica")),"No Aplica")</f>
        <v>No Aplica</v>
      </c>
    </row>
    <row r="4585" spans="1:29" x14ac:dyDescent="0.25">
      <c r="A4585" s="2"/>
      <c r="B4585" s="3"/>
      <c r="C4585" s="3"/>
      <c r="D4585" s="3"/>
      <c r="E4585" s="3"/>
      <c r="F4585" s="36"/>
      <c r="G4585" s="3"/>
      <c r="H4585" s="3"/>
      <c r="I4585" s="3"/>
      <c r="J4585" s="3"/>
      <c r="K4585" s="3"/>
      <c r="L4585" s="8"/>
      <c r="M4585" s="5"/>
      <c r="N4585" s="13"/>
      <c r="O4585" s="5"/>
      <c r="P4585" s="8"/>
      <c r="Q4585" s="9"/>
      <c r="R4585" s="9" t="str">
        <f>IFERROR(VLOOKUP(Tabla2[[#This Row],[CONTRATISTA PRNCIPAL]],Hoja1!$L$5:$M$9,2,FALSE),"CJV")</f>
        <v>CJV</v>
      </c>
      <c r="S4585" s="9" t="str">
        <f>IF(Tabla2[[#This Row],[EMPRESA]]=Tabla2[[#This Row],[CONTRATISTA PRNCIPAL]],"Principal","Secundaria")</f>
        <v>Principal</v>
      </c>
      <c r="T4585" s="10">
        <f>IFERROR(1/COUNTIF(Tabla2[CONTRATISTA PRNCIPAL],Tabla2[[#This Row],[CONTRATISTA PRNCIPAL]]),0)</f>
        <v>0</v>
      </c>
      <c r="U4585" s="33" t="str">
        <f ca="1">IF(((TODAY()-Tabla2[[#This Row],[FECHA NACIMIENTO]])/365)&lt;18,"Corregir", IF(((TODAY()-Tabla2[[#This Row],[FECHA NACIMIENTO]])/365)&gt;80, "Corregir",ROUNDDOWN(((TODAY()-Tabla2[[#This Row],[FECHA NACIMIENTO]])/365),0)))</f>
        <v>Corregir</v>
      </c>
      <c r="V458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85" s="34" t="str">
        <f ca="1">+IF(Tabla2[[#This Row],[Edad]]="Corregir","Corregir","Ok")</f>
        <v>Corregir</v>
      </c>
      <c r="X4585" s="10" t="str">
        <f>+IFERROR(VLOOKUP(Tabla2[[#This Row],[DISTRITO SEGÚN DNI]],Hoja1!$A$2:$B$55,2,FALSE),"No")</f>
        <v>No</v>
      </c>
      <c r="Y4585" s="10" t="str">
        <f>IF(OR(LOWER(Tabla2[[#This Row],[GENERO]])="masculino", LOWER(Tabla2[[#This Row],[GENERO]])="femenino"),"OK","Corregir")</f>
        <v>Corregir</v>
      </c>
      <c r="Z4585" s="10" t="str">
        <f>+IF(Tabla2[[#This Row],[Nro. DNI / CE]]="","Corregir",IF(LEN(Tabla2[[#This Row],[Nro. DNI / CE]])&gt;=8,"OK","Corregir"))</f>
        <v>Corregir</v>
      </c>
      <c r="AA4585" s="10">
        <f>COUNTIF(Tabla2[APELLIDOS Y NOMBRES],Tabla2[[#This Row],[APELLIDOS Y NOMBRES]])</f>
        <v>0</v>
      </c>
      <c r="AB4585" t="str">
        <f ca="1">+IFERROR(IF(Tabla2[[#This Row],[FECHA CESE/BAJA]]="","No Aplica",IF(AND(MONTH(Tabla2[[#This Row],[FECHA CESE/BAJA]])=MONTH(TODAY()-30),YEAR(Tabla2[[#This Row],[FECHA CESE/BAJA]])=YEAR(TODAY())),MONTH(TODAY()-30)&amp;"-"&amp;YEAR(TODAY()),"Borrar")),"No aplica")</f>
        <v>No Aplica</v>
      </c>
      <c r="AC4585" t="str">
        <f ca="1">+IFERROR(IF(Tabla2[[#This Row],[FECHA INICIO DE LABORES EN OBRA]]="","No Aplica",IF(AND(MONTH(Tabla2[[#This Row],[FECHA INICIO DE LABORES EN OBRA]])=MONTH(TODAY()-30),YEAR(Tabla2[[#This Row],[FECHA INICIO DE LABORES EN OBRA]])=YEAR(TODAY())),MONTH(TODAY()-30)&amp;"-"&amp;YEAR(TODAY()),"No Aplica")),"No Aplica")</f>
        <v>No Aplica</v>
      </c>
    </row>
    <row r="4586" spans="1:29" x14ac:dyDescent="0.25">
      <c r="A4586" s="2"/>
      <c r="B4586" s="3"/>
      <c r="C4586" s="3"/>
      <c r="D4586" s="3"/>
      <c r="E4586" s="3"/>
      <c r="F4586" s="36"/>
      <c r="G4586" s="3"/>
      <c r="H4586" s="3"/>
      <c r="I4586" s="3"/>
      <c r="J4586" s="3"/>
      <c r="K4586" s="3"/>
      <c r="L4586" s="8"/>
      <c r="M4586" s="5"/>
      <c r="N4586" s="13"/>
      <c r="O4586" s="5"/>
      <c r="P4586" s="8"/>
      <c r="Q4586" s="9"/>
      <c r="R4586" s="9" t="str">
        <f>IFERROR(VLOOKUP(Tabla2[[#This Row],[CONTRATISTA PRNCIPAL]],Hoja1!$L$5:$M$9,2,FALSE),"CJV")</f>
        <v>CJV</v>
      </c>
      <c r="S4586" s="9" t="str">
        <f>IF(Tabla2[[#This Row],[EMPRESA]]=Tabla2[[#This Row],[CONTRATISTA PRNCIPAL]],"Principal","Secundaria")</f>
        <v>Principal</v>
      </c>
      <c r="T4586" s="10">
        <f>IFERROR(1/COUNTIF(Tabla2[CONTRATISTA PRNCIPAL],Tabla2[[#This Row],[CONTRATISTA PRNCIPAL]]),0)</f>
        <v>0</v>
      </c>
      <c r="U4586" s="33" t="str">
        <f ca="1">IF(((TODAY()-Tabla2[[#This Row],[FECHA NACIMIENTO]])/365)&lt;18,"Corregir", IF(((TODAY()-Tabla2[[#This Row],[FECHA NACIMIENTO]])/365)&gt;80, "Corregir",ROUNDDOWN(((TODAY()-Tabla2[[#This Row],[FECHA NACIMIENTO]])/365),0)))</f>
        <v>Corregir</v>
      </c>
      <c r="V458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86" s="34" t="str">
        <f ca="1">+IF(Tabla2[[#This Row],[Edad]]="Corregir","Corregir","Ok")</f>
        <v>Corregir</v>
      </c>
      <c r="X4586" s="10" t="str">
        <f>+IFERROR(VLOOKUP(Tabla2[[#This Row],[DISTRITO SEGÚN DNI]],Hoja1!$A$2:$B$55,2,FALSE),"No")</f>
        <v>No</v>
      </c>
      <c r="Y4586" s="10" t="str">
        <f>IF(OR(LOWER(Tabla2[[#This Row],[GENERO]])="masculino", LOWER(Tabla2[[#This Row],[GENERO]])="femenino"),"OK","Corregir")</f>
        <v>Corregir</v>
      </c>
      <c r="Z4586" s="10" t="str">
        <f>+IF(Tabla2[[#This Row],[Nro. DNI / CE]]="","Corregir",IF(LEN(Tabla2[[#This Row],[Nro. DNI / CE]])&gt;=8,"OK","Corregir"))</f>
        <v>Corregir</v>
      </c>
      <c r="AA4586" s="10">
        <f>COUNTIF(Tabla2[APELLIDOS Y NOMBRES],Tabla2[[#This Row],[APELLIDOS Y NOMBRES]])</f>
        <v>0</v>
      </c>
      <c r="AB4586" t="str">
        <f ca="1">+IFERROR(IF(Tabla2[[#This Row],[FECHA CESE/BAJA]]="","No Aplica",IF(AND(MONTH(Tabla2[[#This Row],[FECHA CESE/BAJA]])=MONTH(TODAY()-30),YEAR(Tabla2[[#This Row],[FECHA CESE/BAJA]])=YEAR(TODAY())),MONTH(TODAY()-30)&amp;"-"&amp;YEAR(TODAY()),"Borrar")),"No aplica")</f>
        <v>No Aplica</v>
      </c>
      <c r="AC4586" t="str">
        <f ca="1">+IFERROR(IF(Tabla2[[#This Row],[FECHA INICIO DE LABORES EN OBRA]]="","No Aplica",IF(AND(MONTH(Tabla2[[#This Row],[FECHA INICIO DE LABORES EN OBRA]])=MONTH(TODAY()-30),YEAR(Tabla2[[#This Row],[FECHA INICIO DE LABORES EN OBRA]])=YEAR(TODAY())),MONTH(TODAY()-30)&amp;"-"&amp;YEAR(TODAY()),"No Aplica")),"No Aplica")</f>
        <v>No Aplica</v>
      </c>
    </row>
    <row r="4587" spans="1:29" x14ac:dyDescent="0.25">
      <c r="A4587" s="2"/>
      <c r="B4587" s="3"/>
      <c r="C4587" s="3"/>
      <c r="D4587" s="3"/>
      <c r="E4587" s="3"/>
      <c r="F4587" s="36"/>
      <c r="G4587" s="3"/>
      <c r="H4587" s="3"/>
      <c r="I4587" s="3"/>
      <c r="J4587" s="3"/>
      <c r="K4587" s="3"/>
      <c r="L4587" s="8"/>
      <c r="M4587" s="5"/>
      <c r="N4587" s="13"/>
      <c r="O4587" s="5"/>
      <c r="P4587" s="8"/>
      <c r="Q4587" s="9"/>
      <c r="R4587" s="9" t="str">
        <f>IFERROR(VLOOKUP(Tabla2[[#This Row],[CONTRATISTA PRNCIPAL]],Hoja1!$L$5:$M$9,2,FALSE),"CJV")</f>
        <v>CJV</v>
      </c>
      <c r="S4587" s="9" t="str">
        <f>IF(Tabla2[[#This Row],[EMPRESA]]=Tabla2[[#This Row],[CONTRATISTA PRNCIPAL]],"Principal","Secundaria")</f>
        <v>Principal</v>
      </c>
      <c r="T4587" s="10">
        <f>IFERROR(1/COUNTIF(Tabla2[CONTRATISTA PRNCIPAL],Tabla2[[#This Row],[CONTRATISTA PRNCIPAL]]),0)</f>
        <v>0</v>
      </c>
      <c r="U4587" s="33" t="str">
        <f ca="1">IF(((TODAY()-Tabla2[[#This Row],[FECHA NACIMIENTO]])/365)&lt;18,"Corregir", IF(((TODAY()-Tabla2[[#This Row],[FECHA NACIMIENTO]])/365)&gt;80, "Corregir",ROUNDDOWN(((TODAY()-Tabla2[[#This Row],[FECHA NACIMIENTO]])/365),0)))</f>
        <v>Corregir</v>
      </c>
      <c r="V458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87" s="34" t="str">
        <f ca="1">+IF(Tabla2[[#This Row],[Edad]]="Corregir","Corregir","Ok")</f>
        <v>Corregir</v>
      </c>
      <c r="X4587" s="10" t="str">
        <f>+IFERROR(VLOOKUP(Tabla2[[#This Row],[DISTRITO SEGÚN DNI]],Hoja1!$A$2:$B$55,2,FALSE),"No")</f>
        <v>No</v>
      </c>
      <c r="Y4587" s="10" t="str">
        <f>IF(OR(LOWER(Tabla2[[#This Row],[GENERO]])="masculino", LOWER(Tabla2[[#This Row],[GENERO]])="femenino"),"OK","Corregir")</f>
        <v>Corregir</v>
      </c>
      <c r="Z4587" s="10" t="str">
        <f>+IF(Tabla2[[#This Row],[Nro. DNI / CE]]="","Corregir",IF(LEN(Tabla2[[#This Row],[Nro. DNI / CE]])&gt;=8,"OK","Corregir"))</f>
        <v>Corregir</v>
      </c>
      <c r="AA4587" s="10">
        <f>COUNTIF(Tabla2[APELLIDOS Y NOMBRES],Tabla2[[#This Row],[APELLIDOS Y NOMBRES]])</f>
        <v>0</v>
      </c>
      <c r="AB4587" t="str">
        <f ca="1">+IFERROR(IF(Tabla2[[#This Row],[FECHA CESE/BAJA]]="","No Aplica",IF(AND(MONTH(Tabla2[[#This Row],[FECHA CESE/BAJA]])=MONTH(TODAY()-30),YEAR(Tabla2[[#This Row],[FECHA CESE/BAJA]])=YEAR(TODAY())),MONTH(TODAY()-30)&amp;"-"&amp;YEAR(TODAY()),"Borrar")),"No aplica")</f>
        <v>No Aplica</v>
      </c>
      <c r="AC4587" t="str">
        <f ca="1">+IFERROR(IF(Tabla2[[#This Row],[FECHA INICIO DE LABORES EN OBRA]]="","No Aplica",IF(AND(MONTH(Tabla2[[#This Row],[FECHA INICIO DE LABORES EN OBRA]])=MONTH(TODAY()-30),YEAR(Tabla2[[#This Row],[FECHA INICIO DE LABORES EN OBRA]])=YEAR(TODAY())),MONTH(TODAY()-30)&amp;"-"&amp;YEAR(TODAY()),"No Aplica")),"No Aplica")</f>
        <v>No Aplica</v>
      </c>
    </row>
    <row r="4588" spans="1:29" x14ac:dyDescent="0.25">
      <c r="A4588" s="2"/>
      <c r="B4588" s="3"/>
      <c r="C4588" s="3"/>
      <c r="D4588" s="3"/>
      <c r="E4588" s="3"/>
      <c r="F4588" s="36"/>
      <c r="G4588" s="3"/>
      <c r="H4588" s="3"/>
      <c r="I4588" s="3"/>
      <c r="J4588" s="3"/>
      <c r="K4588" s="3"/>
      <c r="L4588" s="8"/>
      <c r="M4588" s="5"/>
      <c r="N4588" s="13"/>
      <c r="O4588" s="5"/>
      <c r="P4588" s="8"/>
      <c r="Q4588" s="9"/>
      <c r="R4588" s="9" t="str">
        <f>IFERROR(VLOOKUP(Tabla2[[#This Row],[CONTRATISTA PRNCIPAL]],Hoja1!$L$5:$M$9,2,FALSE),"CJV")</f>
        <v>CJV</v>
      </c>
      <c r="S4588" s="9" t="str">
        <f>IF(Tabla2[[#This Row],[EMPRESA]]=Tabla2[[#This Row],[CONTRATISTA PRNCIPAL]],"Principal","Secundaria")</f>
        <v>Principal</v>
      </c>
      <c r="T4588" s="10">
        <f>IFERROR(1/COUNTIF(Tabla2[CONTRATISTA PRNCIPAL],Tabla2[[#This Row],[CONTRATISTA PRNCIPAL]]),0)</f>
        <v>0</v>
      </c>
      <c r="U4588" s="33" t="str">
        <f ca="1">IF(((TODAY()-Tabla2[[#This Row],[FECHA NACIMIENTO]])/365)&lt;18,"Corregir", IF(((TODAY()-Tabla2[[#This Row],[FECHA NACIMIENTO]])/365)&gt;80, "Corregir",ROUNDDOWN(((TODAY()-Tabla2[[#This Row],[FECHA NACIMIENTO]])/365),0)))</f>
        <v>Corregir</v>
      </c>
      <c r="V458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88" s="34" t="str">
        <f ca="1">+IF(Tabla2[[#This Row],[Edad]]="Corregir","Corregir","Ok")</f>
        <v>Corregir</v>
      </c>
      <c r="X4588" s="10" t="str">
        <f>+IFERROR(VLOOKUP(Tabla2[[#This Row],[DISTRITO SEGÚN DNI]],Hoja1!$A$2:$B$55,2,FALSE),"No")</f>
        <v>No</v>
      </c>
      <c r="Y4588" s="10" t="str">
        <f>IF(OR(LOWER(Tabla2[[#This Row],[GENERO]])="masculino", LOWER(Tabla2[[#This Row],[GENERO]])="femenino"),"OK","Corregir")</f>
        <v>Corregir</v>
      </c>
      <c r="Z4588" s="10" t="str">
        <f>+IF(Tabla2[[#This Row],[Nro. DNI / CE]]="","Corregir",IF(LEN(Tabla2[[#This Row],[Nro. DNI / CE]])&gt;=8,"OK","Corregir"))</f>
        <v>Corregir</v>
      </c>
      <c r="AA4588" s="10">
        <f>COUNTIF(Tabla2[APELLIDOS Y NOMBRES],Tabla2[[#This Row],[APELLIDOS Y NOMBRES]])</f>
        <v>0</v>
      </c>
      <c r="AB4588" t="str">
        <f ca="1">+IFERROR(IF(Tabla2[[#This Row],[FECHA CESE/BAJA]]="","No Aplica",IF(AND(MONTH(Tabla2[[#This Row],[FECHA CESE/BAJA]])=MONTH(TODAY()-30),YEAR(Tabla2[[#This Row],[FECHA CESE/BAJA]])=YEAR(TODAY())),MONTH(TODAY()-30)&amp;"-"&amp;YEAR(TODAY()),"Borrar")),"No aplica")</f>
        <v>No Aplica</v>
      </c>
      <c r="AC4588" t="str">
        <f ca="1">+IFERROR(IF(Tabla2[[#This Row],[FECHA INICIO DE LABORES EN OBRA]]="","No Aplica",IF(AND(MONTH(Tabla2[[#This Row],[FECHA INICIO DE LABORES EN OBRA]])=MONTH(TODAY()-30),YEAR(Tabla2[[#This Row],[FECHA INICIO DE LABORES EN OBRA]])=YEAR(TODAY())),MONTH(TODAY()-30)&amp;"-"&amp;YEAR(TODAY()),"No Aplica")),"No Aplica")</f>
        <v>No Aplica</v>
      </c>
    </row>
    <row r="4589" spans="1:29" x14ac:dyDescent="0.25">
      <c r="A4589" s="2"/>
      <c r="B4589" s="3"/>
      <c r="C4589" s="3"/>
      <c r="D4589" s="3"/>
      <c r="E4589" s="3"/>
      <c r="F4589" s="36"/>
      <c r="G4589" s="3"/>
      <c r="H4589" s="3"/>
      <c r="I4589" s="3"/>
      <c r="J4589" s="3"/>
      <c r="K4589" s="3"/>
      <c r="L4589" s="8"/>
      <c r="M4589" s="5"/>
      <c r="N4589" s="13"/>
      <c r="O4589" s="5"/>
      <c r="P4589" s="8"/>
      <c r="Q4589" s="9"/>
      <c r="R4589" s="9" t="str">
        <f>IFERROR(VLOOKUP(Tabla2[[#This Row],[CONTRATISTA PRNCIPAL]],Hoja1!$L$5:$M$9,2,FALSE),"CJV")</f>
        <v>CJV</v>
      </c>
      <c r="S4589" s="9" t="str">
        <f>IF(Tabla2[[#This Row],[EMPRESA]]=Tabla2[[#This Row],[CONTRATISTA PRNCIPAL]],"Principal","Secundaria")</f>
        <v>Principal</v>
      </c>
      <c r="T4589" s="10">
        <f>IFERROR(1/COUNTIF(Tabla2[CONTRATISTA PRNCIPAL],Tabla2[[#This Row],[CONTRATISTA PRNCIPAL]]),0)</f>
        <v>0</v>
      </c>
      <c r="U4589" s="33" t="str">
        <f ca="1">IF(((TODAY()-Tabla2[[#This Row],[FECHA NACIMIENTO]])/365)&lt;18,"Corregir", IF(((TODAY()-Tabla2[[#This Row],[FECHA NACIMIENTO]])/365)&gt;80, "Corregir",ROUNDDOWN(((TODAY()-Tabla2[[#This Row],[FECHA NACIMIENTO]])/365),0)))</f>
        <v>Corregir</v>
      </c>
      <c r="V458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89" s="34" t="str">
        <f ca="1">+IF(Tabla2[[#This Row],[Edad]]="Corregir","Corregir","Ok")</f>
        <v>Corregir</v>
      </c>
      <c r="X4589" s="10" t="str">
        <f>+IFERROR(VLOOKUP(Tabla2[[#This Row],[DISTRITO SEGÚN DNI]],Hoja1!$A$2:$B$55,2,FALSE),"No")</f>
        <v>No</v>
      </c>
      <c r="Y4589" s="10" t="str">
        <f>IF(OR(LOWER(Tabla2[[#This Row],[GENERO]])="masculino", LOWER(Tabla2[[#This Row],[GENERO]])="femenino"),"OK","Corregir")</f>
        <v>Corregir</v>
      </c>
      <c r="Z4589" s="10" t="str">
        <f>+IF(Tabla2[[#This Row],[Nro. DNI / CE]]="","Corregir",IF(LEN(Tabla2[[#This Row],[Nro. DNI / CE]])&gt;=8,"OK","Corregir"))</f>
        <v>Corregir</v>
      </c>
      <c r="AA4589" s="10">
        <f>COUNTIF(Tabla2[APELLIDOS Y NOMBRES],Tabla2[[#This Row],[APELLIDOS Y NOMBRES]])</f>
        <v>0</v>
      </c>
      <c r="AB4589" t="str">
        <f ca="1">+IFERROR(IF(Tabla2[[#This Row],[FECHA CESE/BAJA]]="","No Aplica",IF(AND(MONTH(Tabla2[[#This Row],[FECHA CESE/BAJA]])=MONTH(TODAY()-30),YEAR(Tabla2[[#This Row],[FECHA CESE/BAJA]])=YEAR(TODAY())),MONTH(TODAY()-30)&amp;"-"&amp;YEAR(TODAY()),"Borrar")),"No aplica")</f>
        <v>No Aplica</v>
      </c>
      <c r="AC4589" t="str">
        <f ca="1">+IFERROR(IF(Tabla2[[#This Row],[FECHA INICIO DE LABORES EN OBRA]]="","No Aplica",IF(AND(MONTH(Tabla2[[#This Row],[FECHA INICIO DE LABORES EN OBRA]])=MONTH(TODAY()-30),YEAR(Tabla2[[#This Row],[FECHA INICIO DE LABORES EN OBRA]])=YEAR(TODAY())),MONTH(TODAY()-30)&amp;"-"&amp;YEAR(TODAY()),"No Aplica")),"No Aplica")</f>
        <v>No Aplica</v>
      </c>
    </row>
    <row r="4590" spans="1:29" x14ac:dyDescent="0.25">
      <c r="A4590" s="2"/>
      <c r="B4590" s="3"/>
      <c r="C4590" s="3"/>
      <c r="D4590" s="3"/>
      <c r="E4590" s="3"/>
      <c r="F4590" s="36"/>
      <c r="G4590" s="3"/>
      <c r="H4590" s="3"/>
      <c r="I4590" s="3"/>
      <c r="J4590" s="3"/>
      <c r="K4590" s="3"/>
      <c r="L4590" s="8"/>
      <c r="M4590" s="5"/>
      <c r="N4590" s="13"/>
      <c r="O4590" s="5"/>
      <c r="P4590" s="8"/>
      <c r="Q4590" s="9"/>
      <c r="R4590" s="9" t="str">
        <f>IFERROR(VLOOKUP(Tabla2[[#This Row],[CONTRATISTA PRNCIPAL]],Hoja1!$L$5:$M$9,2,FALSE),"CJV")</f>
        <v>CJV</v>
      </c>
      <c r="S4590" s="9" t="str">
        <f>IF(Tabla2[[#This Row],[EMPRESA]]=Tabla2[[#This Row],[CONTRATISTA PRNCIPAL]],"Principal","Secundaria")</f>
        <v>Principal</v>
      </c>
      <c r="T4590" s="10">
        <f>IFERROR(1/COUNTIF(Tabla2[CONTRATISTA PRNCIPAL],Tabla2[[#This Row],[CONTRATISTA PRNCIPAL]]),0)</f>
        <v>0</v>
      </c>
      <c r="U4590" s="33" t="str">
        <f ca="1">IF(((TODAY()-Tabla2[[#This Row],[FECHA NACIMIENTO]])/365)&lt;18,"Corregir", IF(((TODAY()-Tabla2[[#This Row],[FECHA NACIMIENTO]])/365)&gt;80, "Corregir",ROUNDDOWN(((TODAY()-Tabla2[[#This Row],[FECHA NACIMIENTO]])/365),0)))</f>
        <v>Corregir</v>
      </c>
      <c r="V459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90" s="34" t="str">
        <f ca="1">+IF(Tabla2[[#This Row],[Edad]]="Corregir","Corregir","Ok")</f>
        <v>Corregir</v>
      </c>
      <c r="X4590" s="10" t="str">
        <f>+IFERROR(VLOOKUP(Tabla2[[#This Row],[DISTRITO SEGÚN DNI]],Hoja1!$A$2:$B$55,2,FALSE),"No")</f>
        <v>No</v>
      </c>
      <c r="Y4590" s="10" t="str">
        <f>IF(OR(LOWER(Tabla2[[#This Row],[GENERO]])="masculino", LOWER(Tabla2[[#This Row],[GENERO]])="femenino"),"OK","Corregir")</f>
        <v>Corregir</v>
      </c>
      <c r="Z4590" s="10" t="str">
        <f>+IF(Tabla2[[#This Row],[Nro. DNI / CE]]="","Corregir",IF(LEN(Tabla2[[#This Row],[Nro. DNI / CE]])&gt;=8,"OK","Corregir"))</f>
        <v>Corregir</v>
      </c>
      <c r="AA4590" s="10">
        <f>COUNTIF(Tabla2[APELLIDOS Y NOMBRES],Tabla2[[#This Row],[APELLIDOS Y NOMBRES]])</f>
        <v>0</v>
      </c>
      <c r="AB4590" t="str">
        <f ca="1">+IFERROR(IF(Tabla2[[#This Row],[FECHA CESE/BAJA]]="","No Aplica",IF(AND(MONTH(Tabla2[[#This Row],[FECHA CESE/BAJA]])=MONTH(TODAY()-30),YEAR(Tabla2[[#This Row],[FECHA CESE/BAJA]])=YEAR(TODAY())),MONTH(TODAY()-30)&amp;"-"&amp;YEAR(TODAY()),"Borrar")),"No aplica")</f>
        <v>No Aplica</v>
      </c>
      <c r="AC4590" t="str">
        <f ca="1">+IFERROR(IF(Tabla2[[#This Row],[FECHA INICIO DE LABORES EN OBRA]]="","No Aplica",IF(AND(MONTH(Tabla2[[#This Row],[FECHA INICIO DE LABORES EN OBRA]])=MONTH(TODAY()-30),YEAR(Tabla2[[#This Row],[FECHA INICIO DE LABORES EN OBRA]])=YEAR(TODAY())),MONTH(TODAY()-30)&amp;"-"&amp;YEAR(TODAY()),"No Aplica")),"No Aplica")</f>
        <v>No Aplica</v>
      </c>
    </row>
    <row r="4591" spans="1:29" x14ac:dyDescent="0.25">
      <c r="A4591" s="2"/>
      <c r="B4591" s="3"/>
      <c r="C4591" s="3"/>
      <c r="D4591" s="3"/>
      <c r="E4591" s="3"/>
      <c r="F4591" s="36"/>
      <c r="G4591" s="3"/>
      <c r="H4591" s="3"/>
      <c r="I4591" s="3"/>
      <c r="J4591" s="3"/>
      <c r="K4591" s="3"/>
      <c r="L4591" s="8"/>
      <c r="M4591" s="5"/>
      <c r="N4591" s="13"/>
      <c r="O4591" s="5"/>
      <c r="P4591" s="8"/>
      <c r="Q4591" s="9"/>
      <c r="R4591" s="9" t="str">
        <f>IFERROR(VLOOKUP(Tabla2[[#This Row],[CONTRATISTA PRNCIPAL]],Hoja1!$L$5:$M$9,2,FALSE),"CJV")</f>
        <v>CJV</v>
      </c>
      <c r="S4591" s="9" t="str">
        <f>IF(Tabla2[[#This Row],[EMPRESA]]=Tabla2[[#This Row],[CONTRATISTA PRNCIPAL]],"Principal","Secundaria")</f>
        <v>Principal</v>
      </c>
      <c r="T4591" s="10">
        <f>IFERROR(1/COUNTIF(Tabla2[CONTRATISTA PRNCIPAL],Tabla2[[#This Row],[CONTRATISTA PRNCIPAL]]),0)</f>
        <v>0</v>
      </c>
      <c r="U4591" s="33" t="str">
        <f ca="1">IF(((TODAY()-Tabla2[[#This Row],[FECHA NACIMIENTO]])/365)&lt;18,"Corregir", IF(((TODAY()-Tabla2[[#This Row],[FECHA NACIMIENTO]])/365)&gt;80, "Corregir",ROUNDDOWN(((TODAY()-Tabla2[[#This Row],[FECHA NACIMIENTO]])/365),0)))</f>
        <v>Corregir</v>
      </c>
      <c r="V459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91" s="34" t="str">
        <f ca="1">+IF(Tabla2[[#This Row],[Edad]]="Corregir","Corregir","Ok")</f>
        <v>Corregir</v>
      </c>
      <c r="X4591" s="10" t="str">
        <f>+IFERROR(VLOOKUP(Tabla2[[#This Row],[DISTRITO SEGÚN DNI]],Hoja1!$A$2:$B$55,2,FALSE),"No")</f>
        <v>No</v>
      </c>
      <c r="Y4591" s="10" t="str">
        <f>IF(OR(LOWER(Tabla2[[#This Row],[GENERO]])="masculino", LOWER(Tabla2[[#This Row],[GENERO]])="femenino"),"OK","Corregir")</f>
        <v>Corregir</v>
      </c>
      <c r="Z4591" s="10" t="str">
        <f>+IF(Tabla2[[#This Row],[Nro. DNI / CE]]="","Corregir",IF(LEN(Tabla2[[#This Row],[Nro. DNI / CE]])&gt;=8,"OK","Corregir"))</f>
        <v>Corregir</v>
      </c>
      <c r="AA4591" s="10">
        <f>COUNTIF(Tabla2[APELLIDOS Y NOMBRES],Tabla2[[#This Row],[APELLIDOS Y NOMBRES]])</f>
        <v>0</v>
      </c>
      <c r="AB4591" t="str">
        <f ca="1">+IFERROR(IF(Tabla2[[#This Row],[FECHA CESE/BAJA]]="","No Aplica",IF(AND(MONTH(Tabla2[[#This Row],[FECHA CESE/BAJA]])=MONTH(TODAY()-30),YEAR(Tabla2[[#This Row],[FECHA CESE/BAJA]])=YEAR(TODAY())),MONTH(TODAY()-30)&amp;"-"&amp;YEAR(TODAY()),"Borrar")),"No aplica")</f>
        <v>No Aplica</v>
      </c>
      <c r="AC4591" t="str">
        <f ca="1">+IFERROR(IF(Tabla2[[#This Row],[FECHA INICIO DE LABORES EN OBRA]]="","No Aplica",IF(AND(MONTH(Tabla2[[#This Row],[FECHA INICIO DE LABORES EN OBRA]])=MONTH(TODAY()-30),YEAR(Tabla2[[#This Row],[FECHA INICIO DE LABORES EN OBRA]])=YEAR(TODAY())),MONTH(TODAY()-30)&amp;"-"&amp;YEAR(TODAY()),"No Aplica")),"No Aplica")</f>
        <v>No Aplica</v>
      </c>
    </row>
    <row r="4592" spans="1:29" x14ac:dyDescent="0.25">
      <c r="A4592" s="2"/>
      <c r="B4592" s="3"/>
      <c r="C4592" s="3"/>
      <c r="D4592" s="3"/>
      <c r="E4592" s="3"/>
      <c r="F4592" s="36"/>
      <c r="G4592" s="3"/>
      <c r="H4592" s="3"/>
      <c r="I4592" s="3"/>
      <c r="J4592" s="3"/>
      <c r="K4592" s="3"/>
      <c r="L4592" s="8"/>
      <c r="M4592" s="5"/>
      <c r="N4592" s="13"/>
      <c r="O4592" s="5"/>
      <c r="P4592" s="8"/>
      <c r="Q4592" s="9"/>
      <c r="R4592" s="9" t="str">
        <f>IFERROR(VLOOKUP(Tabla2[[#This Row],[CONTRATISTA PRNCIPAL]],Hoja1!$L$5:$M$9,2,FALSE),"CJV")</f>
        <v>CJV</v>
      </c>
      <c r="S4592" s="9" t="str">
        <f>IF(Tabla2[[#This Row],[EMPRESA]]=Tabla2[[#This Row],[CONTRATISTA PRNCIPAL]],"Principal","Secundaria")</f>
        <v>Principal</v>
      </c>
      <c r="T4592" s="10">
        <f>IFERROR(1/COUNTIF(Tabla2[CONTRATISTA PRNCIPAL],Tabla2[[#This Row],[CONTRATISTA PRNCIPAL]]),0)</f>
        <v>0</v>
      </c>
      <c r="U4592" s="33" t="str">
        <f ca="1">IF(((TODAY()-Tabla2[[#This Row],[FECHA NACIMIENTO]])/365)&lt;18,"Corregir", IF(((TODAY()-Tabla2[[#This Row],[FECHA NACIMIENTO]])/365)&gt;80, "Corregir",ROUNDDOWN(((TODAY()-Tabla2[[#This Row],[FECHA NACIMIENTO]])/365),0)))</f>
        <v>Corregir</v>
      </c>
      <c r="V459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92" s="34" t="str">
        <f ca="1">+IF(Tabla2[[#This Row],[Edad]]="Corregir","Corregir","Ok")</f>
        <v>Corregir</v>
      </c>
      <c r="X4592" s="10" t="str">
        <f>+IFERROR(VLOOKUP(Tabla2[[#This Row],[DISTRITO SEGÚN DNI]],Hoja1!$A$2:$B$55,2,FALSE),"No")</f>
        <v>No</v>
      </c>
      <c r="Y4592" s="10" t="str">
        <f>IF(OR(LOWER(Tabla2[[#This Row],[GENERO]])="masculino", LOWER(Tabla2[[#This Row],[GENERO]])="femenino"),"OK","Corregir")</f>
        <v>Corregir</v>
      </c>
      <c r="Z4592" s="10" t="str">
        <f>+IF(Tabla2[[#This Row],[Nro. DNI / CE]]="","Corregir",IF(LEN(Tabla2[[#This Row],[Nro. DNI / CE]])&gt;=8,"OK","Corregir"))</f>
        <v>Corregir</v>
      </c>
      <c r="AA4592" s="10">
        <f>COUNTIF(Tabla2[APELLIDOS Y NOMBRES],Tabla2[[#This Row],[APELLIDOS Y NOMBRES]])</f>
        <v>0</v>
      </c>
      <c r="AB4592" t="str">
        <f ca="1">+IFERROR(IF(Tabla2[[#This Row],[FECHA CESE/BAJA]]="","No Aplica",IF(AND(MONTH(Tabla2[[#This Row],[FECHA CESE/BAJA]])=MONTH(TODAY()-30),YEAR(Tabla2[[#This Row],[FECHA CESE/BAJA]])=YEAR(TODAY())),MONTH(TODAY()-30)&amp;"-"&amp;YEAR(TODAY()),"Borrar")),"No aplica")</f>
        <v>No Aplica</v>
      </c>
      <c r="AC4592" t="str">
        <f ca="1">+IFERROR(IF(Tabla2[[#This Row],[FECHA INICIO DE LABORES EN OBRA]]="","No Aplica",IF(AND(MONTH(Tabla2[[#This Row],[FECHA INICIO DE LABORES EN OBRA]])=MONTH(TODAY()-30),YEAR(Tabla2[[#This Row],[FECHA INICIO DE LABORES EN OBRA]])=YEAR(TODAY())),MONTH(TODAY()-30)&amp;"-"&amp;YEAR(TODAY()),"No Aplica")),"No Aplica")</f>
        <v>No Aplica</v>
      </c>
    </row>
    <row r="4593" spans="1:29" x14ac:dyDescent="0.25">
      <c r="A4593" s="2"/>
      <c r="B4593" s="3"/>
      <c r="C4593" s="3"/>
      <c r="D4593" s="3"/>
      <c r="E4593" s="3"/>
      <c r="F4593" s="36"/>
      <c r="G4593" s="3"/>
      <c r="H4593" s="3"/>
      <c r="I4593" s="3"/>
      <c r="J4593" s="3"/>
      <c r="K4593" s="3"/>
      <c r="L4593" s="8"/>
      <c r="M4593" s="5"/>
      <c r="N4593" s="13"/>
      <c r="O4593" s="5"/>
      <c r="P4593" s="8"/>
      <c r="Q4593" s="9"/>
      <c r="R4593" s="9" t="str">
        <f>IFERROR(VLOOKUP(Tabla2[[#This Row],[CONTRATISTA PRNCIPAL]],Hoja1!$L$5:$M$9,2,FALSE),"CJV")</f>
        <v>CJV</v>
      </c>
      <c r="S4593" s="9" t="str">
        <f>IF(Tabla2[[#This Row],[EMPRESA]]=Tabla2[[#This Row],[CONTRATISTA PRNCIPAL]],"Principal","Secundaria")</f>
        <v>Principal</v>
      </c>
      <c r="T4593" s="10">
        <f>IFERROR(1/COUNTIF(Tabla2[CONTRATISTA PRNCIPAL],Tabla2[[#This Row],[CONTRATISTA PRNCIPAL]]),0)</f>
        <v>0</v>
      </c>
      <c r="U4593" s="33" t="str">
        <f ca="1">IF(((TODAY()-Tabla2[[#This Row],[FECHA NACIMIENTO]])/365)&lt;18,"Corregir", IF(((TODAY()-Tabla2[[#This Row],[FECHA NACIMIENTO]])/365)&gt;80, "Corregir",ROUNDDOWN(((TODAY()-Tabla2[[#This Row],[FECHA NACIMIENTO]])/365),0)))</f>
        <v>Corregir</v>
      </c>
      <c r="V459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93" s="34" t="str">
        <f ca="1">+IF(Tabla2[[#This Row],[Edad]]="Corregir","Corregir","Ok")</f>
        <v>Corregir</v>
      </c>
      <c r="X4593" s="10" t="str">
        <f>+IFERROR(VLOOKUP(Tabla2[[#This Row],[DISTRITO SEGÚN DNI]],Hoja1!$A$2:$B$55,2,FALSE),"No")</f>
        <v>No</v>
      </c>
      <c r="Y4593" s="10" t="str">
        <f>IF(OR(LOWER(Tabla2[[#This Row],[GENERO]])="masculino", LOWER(Tabla2[[#This Row],[GENERO]])="femenino"),"OK","Corregir")</f>
        <v>Corregir</v>
      </c>
      <c r="Z4593" s="10" t="str">
        <f>+IF(Tabla2[[#This Row],[Nro. DNI / CE]]="","Corregir",IF(LEN(Tabla2[[#This Row],[Nro. DNI / CE]])&gt;=8,"OK","Corregir"))</f>
        <v>Corregir</v>
      </c>
      <c r="AA4593" s="10">
        <f>COUNTIF(Tabla2[APELLIDOS Y NOMBRES],Tabla2[[#This Row],[APELLIDOS Y NOMBRES]])</f>
        <v>0</v>
      </c>
      <c r="AB4593" t="str">
        <f ca="1">+IFERROR(IF(Tabla2[[#This Row],[FECHA CESE/BAJA]]="","No Aplica",IF(AND(MONTH(Tabla2[[#This Row],[FECHA CESE/BAJA]])=MONTH(TODAY()-30),YEAR(Tabla2[[#This Row],[FECHA CESE/BAJA]])=YEAR(TODAY())),MONTH(TODAY()-30)&amp;"-"&amp;YEAR(TODAY()),"Borrar")),"No aplica")</f>
        <v>No Aplica</v>
      </c>
      <c r="AC4593" t="str">
        <f ca="1">+IFERROR(IF(Tabla2[[#This Row],[FECHA INICIO DE LABORES EN OBRA]]="","No Aplica",IF(AND(MONTH(Tabla2[[#This Row],[FECHA INICIO DE LABORES EN OBRA]])=MONTH(TODAY()-30),YEAR(Tabla2[[#This Row],[FECHA INICIO DE LABORES EN OBRA]])=YEAR(TODAY())),MONTH(TODAY()-30)&amp;"-"&amp;YEAR(TODAY()),"No Aplica")),"No Aplica")</f>
        <v>No Aplica</v>
      </c>
    </row>
    <row r="4594" spans="1:29" x14ac:dyDescent="0.25">
      <c r="A4594" s="2"/>
      <c r="B4594" s="3"/>
      <c r="C4594" s="3"/>
      <c r="D4594" s="3"/>
      <c r="E4594" s="3"/>
      <c r="F4594" s="36"/>
      <c r="G4594" s="3"/>
      <c r="H4594" s="3"/>
      <c r="I4594" s="3"/>
      <c r="J4594" s="3"/>
      <c r="K4594" s="3"/>
      <c r="L4594" s="8"/>
      <c r="M4594" s="5"/>
      <c r="N4594" s="13"/>
      <c r="O4594" s="5"/>
      <c r="P4594" s="8"/>
      <c r="Q4594" s="9"/>
      <c r="R4594" s="9" t="str">
        <f>IFERROR(VLOOKUP(Tabla2[[#This Row],[CONTRATISTA PRNCIPAL]],Hoja1!$L$5:$M$9,2,FALSE),"CJV")</f>
        <v>CJV</v>
      </c>
      <c r="S4594" s="9" t="str">
        <f>IF(Tabla2[[#This Row],[EMPRESA]]=Tabla2[[#This Row],[CONTRATISTA PRNCIPAL]],"Principal","Secundaria")</f>
        <v>Principal</v>
      </c>
      <c r="T4594" s="10">
        <f>IFERROR(1/COUNTIF(Tabla2[CONTRATISTA PRNCIPAL],Tabla2[[#This Row],[CONTRATISTA PRNCIPAL]]),0)</f>
        <v>0</v>
      </c>
      <c r="U4594" s="33" t="str">
        <f ca="1">IF(((TODAY()-Tabla2[[#This Row],[FECHA NACIMIENTO]])/365)&lt;18,"Corregir", IF(((TODAY()-Tabla2[[#This Row],[FECHA NACIMIENTO]])/365)&gt;80, "Corregir",ROUNDDOWN(((TODAY()-Tabla2[[#This Row],[FECHA NACIMIENTO]])/365),0)))</f>
        <v>Corregir</v>
      </c>
      <c r="V459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94" s="34" t="str">
        <f ca="1">+IF(Tabla2[[#This Row],[Edad]]="Corregir","Corregir","Ok")</f>
        <v>Corregir</v>
      </c>
      <c r="X4594" s="10" t="str">
        <f>+IFERROR(VLOOKUP(Tabla2[[#This Row],[DISTRITO SEGÚN DNI]],Hoja1!$A$2:$B$55,2,FALSE),"No")</f>
        <v>No</v>
      </c>
      <c r="Y4594" s="10" t="str">
        <f>IF(OR(LOWER(Tabla2[[#This Row],[GENERO]])="masculino", LOWER(Tabla2[[#This Row],[GENERO]])="femenino"),"OK","Corregir")</f>
        <v>Corregir</v>
      </c>
      <c r="Z4594" s="10" t="str">
        <f>+IF(Tabla2[[#This Row],[Nro. DNI / CE]]="","Corregir",IF(LEN(Tabla2[[#This Row],[Nro. DNI / CE]])&gt;=8,"OK","Corregir"))</f>
        <v>Corregir</v>
      </c>
      <c r="AA4594" s="10">
        <f>COUNTIF(Tabla2[APELLIDOS Y NOMBRES],Tabla2[[#This Row],[APELLIDOS Y NOMBRES]])</f>
        <v>0</v>
      </c>
      <c r="AB4594" t="str">
        <f ca="1">+IFERROR(IF(Tabla2[[#This Row],[FECHA CESE/BAJA]]="","No Aplica",IF(AND(MONTH(Tabla2[[#This Row],[FECHA CESE/BAJA]])=MONTH(TODAY()-30),YEAR(Tabla2[[#This Row],[FECHA CESE/BAJA]])=YEAR(TODAY())),MONTH(TODAY()-30)&amp;"-"&amp;YEAR(TODAY()),"Borrar")),"No aplica")</f>
        <v>No Aplica</v>
      </c>
      <c r="AC4594" t="str">
        <f ca="1">+IFERROR(IF(Tabla2[[#This Row],[FECHA INICIO DE LABORES EN OBRA]]="","No Aplica",IF(AND(MONTH(Tabla2[[#This Row],[FECHA INICIO DE LABORES EN OBRA]])=MONTH(TODAY()-30),YEAR(Tabla2[[#This Row],[FECHA INICIO DE LABORES EN OBRA]])=YEAR(TODAY())),MONTH(TODAY()-30)&amp;"-"&amp;YEAR(TODAY()),"No Aplica")),"No Aplica")</f>
        <v>No Aplica</v>
      </c>
    </row>
    <row r="4595" spans="1:29" x14ac:dyDescent="0.25">
      <c r="A4595" s="2"/>
      <c r="B4595" s="3"/>
      <c r="C4595" s="3"/>
      <c r="D4595" s="3"/>
      <c r="E4595" s="3"/>
      <c r="F4595" s="36"/>
      <c r="G4595" s="3"/>
      <c r="H4595" s="3"/>
      <c r="I4595" s="3"/>
      <c r="J4595" s="3"/>
      <c r="K4595" s="3"/>
      <c r="L4595" s="8"/>
      <c r="M4595" s="5"/>
      <c r="N4595" s="13"/>
      <c r="O4595" s="5"/>
      <c r="P4595" s="8"/>
      <c r="Q4595" s="9"/>
      <c r="R4595" s="9" t="str">
        <f>IFERROR(VLOOKUP(Tabla2[[#This Row],[CONTRATISTA PRNCIPAL]],Hoja1!$L$5:$M$9,2,FALSE),"CJV")</f>
        <v>CJV</v>
      </c>
      <c r="S4595" s="9" t="str">
        <f>IF(Tabla2[[#This Row],[EMPRESA]]=Tabla2[[#This Row],[CONTRATISTA PRNCIPAL]],"Principal","Secundaria")</f>
        <v>Principal</v>
      </c>
      <c r="T4595" s="10">
        <f>IFERROR(1/COUNTIF(Tabla2[CONTRATISTA PRNCIPAL],Tabla2[[#This Row],[CONTRATISTA PRNCIPAL]]),0)</f>
        <v>0</v>
      </c>
      <c r="U4595" s="33" t="str">
        <f ca="1">IF(((TODAY()-Tabla2[[#This Row],[FECHA NACIMIENTO]])/365)&lt;18,"Corregir", IF(((TODAY()-Tabla2[[#This Row],[FECHA NACIMIENTO]])/365)&gt;80, "Corregir",ROUNDDOWN(((TODAY()-Tabla2[[#This Row],[FECHA NACIMIENTO]])/365),0)))</f>
        <v>Corregir</v>
      </c>
      <c r="V459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95" s="34" t="str">
        <f ca="1">+IF(Tabla2[[#This Row],[Edad]]="Corregir","Corregir","Ok")</f>
        <v>Corregir</v>
      </c>
      <c r="X4595" s="10" t="str">
        <f>+IFERROR(VLOOKUP(Tabla2[[#This Row],[DISTRITO SEGÚN DNI]],Hoja1!$A$2:$B$55,2,FALSE),"No")</f>
        <v>No</v>
      </c>
      <c r="Y4595" s="10" t="str">
        <f>IF(OR(LOWER(Tabla2[[#This Row],[GENERO]])="masculino", LOWER(Tabla2[[#This Row],[GENERO]])="femenino"),"OK","Corregir")</f>
        <v>Corregir</v>
      </c>
      <c r="Z4595" s="10" t="str">
        <f>+IF(Tabla2[[#This Row],[Nro. DNI / CE]]="","Corregir",IF(LEN(Tabla2[[#This Row],[Nro. DNI / CE]])&gt;=8,"OK","Corregir"))</f>
        <v>Corregir</v>
      </c>
      <c r="AA4595" s="10">
        <f>COUNTIF(Tabla2[APELLIDOS Y NOMBRES],Tabla2[[#This Row],[APELLIDOS Y NOMBRES]])</f>
        <v>0</v>
      </c>
      <c r="AB4595" t="str">
        <f ca="1">+IFERROR(IF(Tabla2[[#This Row],[FECHA CESE/BAJA]]="","No Aplica",IF(AND(MONTH(Tabla2[[#This Row],[FECHA CESE/BAJA]])=MONTH(TODAY()-30),YEAR(Tabla2[[#This Row],[FECHA CESE/BAJA]])=YEAR(TODAY())),MONTH(TODAY()-30)&amp;"-"&amp;YEAR(TODAY()),"Borrar")),"No aplica")</f>
        <v>No Aplica</v>
      </c>
      <c r="AC4595" t="str">
        <f ca="1">+IFERROR(IF(Tabla2[[#This Row],[FECHA INICIO DE LABORES EN OBRA]]="","No Aplica",IF(AND(MONTH(Tabla2[[#This Row],[FECHA INICIO DE LABORES EN OBRA]])=MONTH(TODAY()-30),YEAR(Tabla2[[#This Row],[FECHA INICIO DE LABORES EN OBRA]])=YEAR(TODAY())),MONTH(TODAY()-30)&amp;"-"&amp;YEAR(TODAY()),"No Aplica")),"No Aplica")</f>
        <v>No Aplica</v>
      </c>
    </row>
    <row r="4596" spans="1:29" x14ac:dyDescent="0.25">
      <c r="A4596" s="2"/>
      <c r="B4596" s="3"/>
      <c r="C4596" s="3"/>
      <c r="D4596" s="3"/>
      <c r="E4596" s="3"/>
      <c r="F4596" s="36"/>
      <c r="G4596" s="3"/>
      <c r="H4596" s="3"/>
      <c r="I4596" s="3"/>
      <c r="J4596" s="3"/>
      <c r="K4596" s="3"/>
      <c r="L4596" s="8"/>
      <c r="M4596" s="5"/>
      <c r="N4596" s="13"/>
      <c r="O4596" s="5"/>
      <c r="P4596" s="8"/>
      <c r="Q4596" s="9"/>
      <c r="R4596" s="9" t="str">
        <f>IFERROR(VLOOKUP(Tabla2[[#This Row],[CONTRATISTA PRNCIPAL]],Hoja1!$L$5:$M$9,2,FALSE),"CJV")</f>
        <v>CJV</v>
      </c>
      <c r="S4596" s="9" t="str">
        <f>IF(Tabla2[[#This Row],[EMPRESA]]=Tabla2[[#This Row],[CONTRATISTA PRNCIPAL]],"Principal","Secundaria")</f>
        <v>Principal</v>
      </c>
      <c r="T4596" s="10">
        <f>IFERROR(1/COUNTIF(Tabla2[CONTRATISTA PRNCIPAL],Tabla2[[#This Row],[CONTRATISTA PRNCIPAL]]),0)</f>
        <v>0</v>
      </c>
      <c r="U4596" s="33" t="str">
        <f ca="1">IF(((TODAY()-Tabla2[[#This Row],[FECHA NACIMIENTO]])/365)&lt;18,"Corregir", IF(((TODAY()-Tabla2[[#This Row],[FECHA NACIMIENTO]])/365)&gt;80, "Corregir",ROUNDDOWN(((TODAY()-Tabla2[[#This Row],[FECHA NACIMIENTO]])/365),0)))</f>
        <v>Corregir</v>
      </c>
      <c r="V459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96" s="34" t="str">
        <f ca="1">+IF(Tabla2[[#This Row],[Edad]]="Corregir","Corregir","Ok")</f>
        <v>Corregir</v>
      </c>
      <c r="X4596" s="10" t="str">
        <f>+IFERROR(VLOOKUP(Tabla2[[#This Row],[DISTRITO SEGÚN DNI]],Hoja1!$A$2:$B$55,2,FALSE),"No")</f>
        <v>No</v>
      </c>
      <c r="Y4596" s="10" t="str">
        <f>IF(OR(LOWER(Tabla2[[#This Row],[GENERO]])="masculino", LOWER(Tabla2[[#This Row],[GENERO]])="femenino"),"OK","Corregir")</f>
        <v>Corregir</v>
      </c>
      <c r="Z4596" s="10" t="str">
        <f>+IF(Tabla2[[#This Row],[Nro. DNI / CE]]="","Corregir",IF(LEN(Tabla2[[#This Row],[Nro. DNI / CE]])&gt;=8,"OK","Corregir"))</f>
        <v>Corregir</v>
      </c>
      <c r="AA4596" s="10">
        <f>COUNTIF(Tabla2[APELLIDOS Y NOMBRES],Tabla2[[#This Row],[APELLIDOS Y NOMBRES]])</f>
        <v>0</v>
      </c>
      <c r="AB4596" t="str">
        <f ca="1">+IFERROR(IF(Tabla2[[#This Row],[FECHA CESE/BAJA]]="","No Aplica",IF(AND(MONTH(Tabla2[[#This Row],[FECHA CESE/BAJA]])=MONTH(TODAY()-30),YEAR(Tabla2[[#This Row],[FECHA CESE/BAJA]])=YEAR(TODAY())),MONTH(TODAY()-30)&amp;"-"&amp;YEAR(TODAY()),"Borrar")),"No aplica")</f>
        <v>No Aplica</v>
      </c>
      <c r="AC4596" t="str">
        <f ca="1">+IFERROR(IF(Tabla2[[#This Row],[FECHA INICIO DE LABORES EN OBRA]]="","No Aplica",IF(AND(MONTH(Tabla2[[#This Row],[FECHA INICIO DE LABORES EN OBRA]])=MONTH(TODAY()-30),YEAR(Tabla2[[#This Row],[FECHA INICIO DE LABORES EN OBRA]])=YEAR(TODAY())),MONTH(TODAY()-30)&amp;"-"&amp;YEAR(TODAY()),"No Aplica")),"No Aplica")</f>
        <v>No Aplica</v>
      </c>
    </row>
    <row r="4597" spans="1:29" x14ac:dyDescent="0.25">
      <c r="A4597" s="2"/>
      <c r="B4597" s="3"/>
      <c r="C4597" s="3"/>
      <c r="D4597" s="3"/>
      <c r="E4597" s="3"/>
      <c r="F4597" s="36"/>
      <c r="G4597" s="3"/>
      <c r="H4597" s="3"/>
      <c r="I4597" s="3"/>
      <c r="J4597" s="3"/>
      <c r="K4597" s="3"/>
      <c r="L4597" s="8"/>
      <c r="M4597" s="5"/>
      <c r="N4597" s="13"/>
      <c r="O4597" s="5"/>
      <c r="P4597" s="8"/>
      <c r="Q4597" s="9"/>
      <c r="R4597" s="9" t="str">
        <f>IFERROR(VLOOKUP(Tabla2[[#This Row],[CONTRATISTA PRNCIPAL]],Hoja1!$L$5:$M$9,2,FALSE),"CJV")</f>
        <v>CJV</v>
      </c>
      <c r="S4597" s="9" t="str">
        <f>IF(Tabla2[[#This Row],[EMPRESA]]=Tabla2[[#This Row],[CONTRATISTA PRNCIPAL]],"Principal","Secundaria")</f>
        <v>Principal</v>
      </c>
      <c r="T4597" s="10">
        <f>IFERROR(1/COUNTIF(Tabla2[CONTRATISTA PRNCIPAL],Tabla2[[#This Row],[CONTRATISTA PRNCIPAL]]),0)</f>
        <v>0</v>
      </c>
      <c r="U4597" s="33" t="str">
        <f ca="1">IF(((TODAY()-Tabla2[[#This Row],[FECHA NACIMIENTO]])/365)&lt;18,"Corregir", IF(((TODAY()-Tabla2[[#This Row],[FECHA NACIMIENTO]])/365)&gt;80, "Corregir",ROUNDDOWN(((TODAY()-Tabla2[[#This Row],[FECHA NACIMIENTO]])/365),0)))</f>
        <v>Corregir</v>
      </c>
      <c r="V459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97" s="34" t="str">
        <f ca="1">+IF(Tabla2[[#This Row],[Edad]]="Corregir","Corregir","Ok")</f>
        <v>Corregir</v>
      </c>
      <c r="X4597" s="10" t="str">
        <f>+IFERROR(VLOOKUP(Tabla2[[#This Row],[DISTRITO SEGÚN DNI]],Hoja1!$A$2:$B$55,2,FALSE),"No")</f>
        <v>No</v>
      </c>
      <c r="Y4597" s="10" t="str">
        <f>IF(OR(LOWER(Tabla2[[#This Row],[GENERO]])="masculino", LOWER(Tabla2[[#This Row],[GENERO]])="femenino"),"OK","Corregir")</f>
        <v>Corregir</v>
      </c>
      <c r="Z4597" s="10" t="str">
        <f>+IF(Tabla2[[#This Row],[Nro. DNI / CE]]="","Corregir",IF(LEN(Tabla2[[#This Row],[Nro. DNI / CE]])&gt;=8,"OK","Corregir"))</f>
        <v>Corregir</v>
      </c>
      <c r="AA4597" s="10">
        <f>COUNTIF(Tabla2[APELLIDOS Y NOMBRES],Tabla2[[#This Row],[APELLIDOS Y NOMBRES]])</f>
        <v>0</v>
      </c>
      <c r="AB4597" t="str">
        <f ca="1">+IFERROR(IF(Tabla2[[#This Row],[FECHA CESE/BAJA]]="","No Aplica",IF(AND(MONTH(Tabla2[[#This Row],[FECHA CESE/BAJA]])=MONTH(TODAY()-30),YEAR(Tabla2[[#This Row],[FECHA CESE/BAJA]])=YEAR(TODAY())),MONTH(TODAY()-30)&amp;"-"&amp;YEAR(TODAY()),"Borrar")),"No aplica")</f>
        <v>No Aplica</v>
      </c>
      <c r="AC4597" t="str">
        <f ca="1">+IFERROR(IF(Tabla2[[#This Row],[FECHA INICIO DE LABORES EN OBRA]]="","No Aplica",IF(AND(MONTH(Tabla2[[#This Row],[FECHA INICIO DE LABORES EN OBRA]])=MONTH(TODAY()-30),YEAR(Tabla2[[#This Row],[FECHA INICIO DE LABORES EN OBRA]])=YEAR(TODAY())),MONTH(TODAY()-30)&amp;"-"&amp;YEAR(TODAY()),"No Aplica")),"No Aplica")</f>
        <v>No Aplica</v>
      </c>
    </row>
    <row r="4598" spans="1:29" x14ac:dyDescent="0.25">
      <c r="A4598" s="2"/>
      <c r="B4598" s="3"/>
      <c r="C4598" s="3"/>
      <c r="D4598" s="3"/>
      <c r="E4598" s="3"/>
      <c r="F4598" s="36"/>
      <c r="G4598" s="3"/>
      <c r="H4598" s="3"/>
      <c r="I4598" s="3"/>
      <c r="J4598" s="3"/>
      <c r="K4598" s="3"/>
      <c r="L4598" s="8"/>
      <c r="M4598" s="5"/>
      <c r="N4598" s="13"/>
      <c r="O4598" s="5"/>
      <c r="P4598" s="8"/>
      <c r="Q4598" s="9"/>
      <c r="R4598" s="9" t="str">
        <f>IFERROR(VLOOKUP(Tabla2[[#This Row],[CONTRATISTA PRNCIPAL]],Hoja1!$L$5:$M$9,2,FALSE),"CJV")</f>
        <v>CJV</v>
      </c>
      <c r="S4598" s="9" t="str">
        <f>IF(Tabla2[[#This Row],[EMPRESA]]=Tabla2[[#This Row],[CONTRATISTA PRNCIPAL]],"Principal","Secundaria")</f>
        <v>Principal</v>
      </c>
      <c r="T4598" s="10">
        <f>IFERROR(1/COUNTIF(Tabla2[CONTRATISTA PRNCIPAL],Tabla2[[#This Row],[CONTRATISTA PRNCIPAL]]),0)</f>
        <v>0</v>
      </c>
      <c r="U4598" s="33" t="str">
        <f ca="1">IF(((TODAY()-Tabla2[[#This Row],[FECHA NACIMIENTO]])/365)&lt;18,"Corregir", IF(((TODAY()-Tabla2[[#This Row],[FECHA NACIMIENTO]])/365)&gt;80, "Corregir",ROUNDDOWN(((TODAY()-Tabla2[[#This Row],[FECHA NACIMIENTO]])/365),0)))</f>
        <v>Corregir</v>
      </c>
      <c r="V459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98" s="34" t="str">
        <f ca="1">+IF(Tabla2[[#This Row],[Edad]]="Corregir","Corregir","Ok")</f>
        <v>Corregir</v>
      </c>
      <c r="X4598" s="10" t="str">
        <f>+IFERROR(VLOOKUP(Tabla2[[#This Row],[DISTRITO SEGÚN DNI]],Hoja1!$A$2:$B$55,2,FALSE),"No")</f>
        <v>No</v>
      </c>
      <c r="Y4598" s="10" t="str">
        <f>IF(OR(LOWER(Tabla2[[#This Row],[GENERO]])="masculino", LOWER(Tabla2[[#This Row],[GENERO]])="femenino"),"OK","Corregir")</f>
        <v>Corregir</v>
      </c>
      <c r="Z4598" s="10" t="str">
        <f>+IF(Tabla2[[#This Row],[Nro. DNI / CE]]="","Corregir",IF(LEN(Tabla2[[#This Row],[Nro. DNI / CE]])&gt;=8,"OK","Corregir"))</f>
        <v>Corregir</v>
      </c>
      <c r="AA4598" s="10">
        <f>COUNTIF(Tabla2[APELLIDOS Y NOMBRES],Tabla2[[#This Row],[APELLIDOS Y NOMBRES]])</f>
        <v>0</v>
      </c>
      <c r="AB4598" t="str">
        <f ca="1">+IFERROR(IF(Tabla2[[#This Row],[FECHA CESE/BAJA]]="","No Aplica",IF(AND(MONTH(Tabla2[[#This Row],[FECHA CESE/BAJA]])=MONTH(TODAY()-30),YEAR(Tabla2[[#This Row],[FECHA CESE/BAJA]])=YEAR(TODAY())),MONTH(TODAY()-30)&amp;"-"&amp;YEAR(TODAY()),"Borrar")),"No aplica")</f>
        <v>No Aplica</v>
      </c>
      <c r="AC4598" t="str">
        <f ca="1">+IFERROR(IF(Tabla2[[#This Row],[FECHA INICIO DE LABORES EN OBRA]]="","No Aplica",IF(AND(MONTH(Tabla2[[#This Row],[FECHA INICIO DE LABORES EN OBRA]])=MONTH(TODAY()-30),YEAR(Tabla2[[#This Row],[FECHA INICIO DE LABORES EN OBRA]])=YEAR(TODAY())),MONTH(TODAY()-30)&amp;"-"&amp;YEAR(TODAY()),"No Aplica")),"No Aplica")</f>
        <v>No Aplica</v>
      </c>
    </row>
    <row r="4599" spans="1:29" x14ac:dyDescent="0.25">
      <c r="A4599" s="2"/>
      <c r="B4599" s="3"/>
      <c r="C4599" s="3"/>
      <c r="D4599" s="3"/>
      <c r="E4599" s="3"/>
      <c r="F4599" s="36"/>
      <c r="G4599" s="3"/>
      <c r="H4599" s="3"/>
      <c r="I4599" s="3"/>
      <c r="J4599" s="3"/>
      <c r="K4599" s="3"/>
      <c r="L4599" s="8"/>
      <c r="M4599" s="5"/>
      <c r="N4599" s="13"/>
      <c r="O4599" s="5"/>
      <c r="P4599" s="8"/>
      <c r="Q4599" s="9"/>
      <c r="R4599" s="9" t="str">
        <f>IFERROR(VLOOKUP(Tabla2[[#This Row],[CONTRATISTA PRNCIPAL]],Hoja1!$L$5:$M$9,2,FALSE),"CJV")</f>
        <v>CJV</v>
      </c>
      <c r="S4599" s="9" t="str">
        <f>IF(Tabla2[[#This Row],[EMPRESA]]=Tabla2[[#This Row],[CONTRATISTA PRNCIPAL]],"Principal","Secundaria")</f>
        <v>Principal</v>
      </c>
      <c r="T4599" s="10">
        <f>IFERROR(1/COUNTIF(Tabla2[CONTRATISTA PRNCIPAL],Tabla2[[#This Row],[CONTRATISTA PRNCIPAL]]),0)</f>
        <v>0</v>
      </c>
      <c r="U4599" s="33" t="str">
        <f ca="1">IF(((TODAY()-Tabla2[[#This Row],[FECHA NACIMIENTO]])/365)&lt;18,"Corregir", IF(((TODAY()-Tabla2[[#This Row],[FECHA NACIMIENTO]])/365)&gt;80, "Corregir",ROUNDDOWN(((TODAY()-Tabla2[[#This Row],[FECHA NACIMIENTO]])/365),0)))</f>
        <v>Corregir</v>
      </c>
      <c r="V459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599" s="34" t="str">
        <f ca="1">+IF(Tabla2[[#This Row],[Edad]]="Corregir","Corregir","Ok")</f>
        <v>Corregir</v>
      </c>
      <c r="X4599" s="10" t="str">
        <f>+IFERROR(VLOOKUP(Tabla2[[#This Row],[DISTRITO SEGÚN DNI]],Hoja1!$A$2:$B$55,2,FALSE),"No")</f>
        <v>No</v>
      </c>
      <c r="Y4599" s="10" t="str">
        <f>IF(OR(LOWER(Tabla2[[#This Row],[GENERO]])="masculino", LOWER(Tabla2[[#This Row],[GENERO]])="femenino"),"OK","Corregir")</f>
        <v>Corregir</v>
      </c>
      <c r="Z4599" s="10" t="str">
        <f>+IF(Tabla2[[#This Row],[Nro. DNI / CE]]="","Corregir",IF(LEN(Tabla2[[#This Row],[Nro. DNI / CE]])&gt;=8,"OK","Corregir"))</f>
        <v>Corregir</v>
      </c>
      <c r="AA4599" s="10">
        <f>COUNTIF(Tabla2[APELLIDOS Y NOMBRES],Tabla2[[#This Row],[APELLIDOS Y NOMBRES]])</f>
        <v>0</v>
      </c>
      <c r="AB4599" t="str">
        <f ca="1">+IFERROR(IF(Tabla2[[#This Row],[FECHA CESE/BAJA]]="","No Aplica",IF(AND(MONTH(Tabla2[[#This Row],[FECHA CESE/BAJA]])=MONTH(TODAY()-30),YEAR(Tabla2[[#This Row],[FECHA CESE/BAJA]])=YEAR(TODAY())),MONTH(TODAY()-30)&amp;"-"&amp;YEAR(TODAY()),"Borrar")),"No aplica")</f>
        <v>No Aplica</v>
      </c>
      <c r="AC4599" t="str">
        <f ca="1">+IFERROR(IF(Tabla2[[#This Row],[FECHA INICIO DE LABORES EN OBRA]]="","No Aplica",IF(AND(MONTH(Tabla2[[#This Row],[FECHA INICIO DE LABORES EN OBRA]])=MONTH(TODAY()-30),YEAR(Tabla2[[#This Row],[FECHA INICIO DE LABORES EN OBRA]])=YEAR(TODAY())),MONTH(TODAY()-30)&amp;"-"&amp;YEAR(TODAY()),"No Aplica")),"No Aplica")</f>
        <v>No Aplica</v>
      </c>
    </row>
    <row r="4600" spans="1:29" x14ac:dyDescent="0.25">
      <c r="A4600" s="2"/>
      <c r="B4600" s="3"/>
      <c r="C4600" s="3"/>
      <c r="D4600" s="3"/>
      <c r="E4600" s="3"/>
      <c r="F4600" s="36"/>
      <c r="G4600" s="3"/>
      <c r="H4600" s="3"/>
      <c r="I4600" s="3"/>
      <c r="J4600" s="3"/>
      <c r="K4600" s="3"/>
      <c r="L4600" s="8"/>
      <c r="M4600" s="5"/>
      <c r="N4600" s="13"/>
      <c r="O4600" s="5"/>
      <c r="P4600" s="8"/>
      <c r="Q4600" s="9"/>
      <c r="R4600" s="9" t="str">
        <f>IFERROR(VLOOKUP(Tabla2[[#This Row],[CONTRATISTA PRNCIPAL]],Hoja1!$L$5:$M$9,2,FALSE),"CJV")</f>
        <v>CJV</v>
      </c>
      <c r="S4600" s="9" t="str">
        <f>IF(Tabla2[[#This Row],[EMPRESA]]=Tabla2[[#This Row],[CONTRATISTA PRNCIPAL]],"Principal","Secundaria")</f>
        <v>Principal</v>
      </c>
      <c r="T4600" s="10">
        <f>IFERROR(1/COUNTIF(Tabla2[CONTRATISTA PRNCIPAL],Tabla2[[#This Row],[CONTRATISTA PRNCIPAL]]),0)</f>
        <v>0</v>
      </c>
      <c r="U4600" s="33" t="str">
        <f ca="1">IF(((TODAY()-Tabla2[[#This Row],[FECHA NACIMIENTO]])/365)&lt;18,"Corregir", IF(((TODAY()-Tabla2[[#This Row],[FECHA NACIMIENTO]])/365)&gt;80, "Corregir",ROUNDDOWN(((TODAY()-Tabla2[[#This Row],[FECHA NACIMIENTO]])/365),0)))</f>
        <v>Corregir</v>
      </c>
      <c r="V460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00" s="34" t="str">
        <f ca="1">+IF(Tabla2[[#This Row],[Edad]]="Corregir","Corregir","Ok")</f>
        <v>Corregir</v>
      </c>
      <c r="X4600" s="10" t="str">
        <f>+IFERROR(VLOOKUP(Tabla2[[#This Row],[DISTRITO SEGÚN DNI]],Hoja1!$A$2:$B$55,2,FALSE),"No")</f>
        <v>No</v>
      </c>
      <c r="Y4600" s="10" t="str">
        <f>IF(OR(LOWER(Tabla2[[#This Row],[GENERO]])="masculino", LOWER(Tabla2[[#This Row],[GENERO]])="femenino"),"OK","Corregir")</f>
        <v>Corregir</v>
      </c>
      <c r="Z4600" s="10" t="str">
        <f>+IF(Tabla2[[#This Row],[Nro. DNI / CE]]="","Corregir",IF(LEN(Tabla2[[#This Row],[Nro. DNI / CE]])&gt;=8,"OK","Corregir"))</f>
        <v>Corregir</v>
      </c>
      <c r="AA4600" s="10">
        <f>COUNTIF(Tabla2[APELLIDOS Y NOMBRES],Tabla2[[#This Row],[APELLIDOS Y NOMBRES]])</f>
        <v>0</v>
      </c>
      <c r="AB4600" t="str">
        <f ca="1">+IFERROR(IF(Tabla2[[#This Row],[FECHA CESE/BAJA]]="","No Aplica",IF(AND(MONTH(Tabla2[[#This Row],[FECHA CESE/BAJA]])=MONTH(TODAY()-30),YEAR(Tabla2[[#This Row],[FECHA CESE/BAJA]])=YEAR(TODAY())),MONTH(TODAY()-30)&amp;"-"&amp;YEAR(TODAY()),"Borrar")),"No aplica")</f>
        <v>No Aplica</v>
      </c>
      <c r="AC4600" t="str">
        <f ca="1">+IFERROR(IF(Tabla2[[#This Row],[FECHA INICIO DE LABORES EN OBRA]]="","No Aplica",IF(AND(MONTH(Tabla2[[#This Row],[FECHA INICIO DE LABORES EN OBRA]])=MONTH(TODAY()-30),YEAR(Tabla2[[#This Row],[FECHA INICIO DE LABORES EN OBRA]])=YEAR(TODAY())),MONTH(TODAY()-30)&amp;"-"&amp;YEAR(TODAY()),"No Aplica")),"No Aplica")</f>
        <v>No Aplica</v>
      </c>
    </row>
    <row r="4601" spans="1:29" x14ac:dyDescent="0.25">
      <c r="A4601" s="2"/>
      <c r="B4601" s="3"/>
      <c r="C4601" s="3"/>
      <c r="D4601" s="3"/>
      <c r="E4601" s="3"/>
      <c r="F4601" s="36"/>
      <c r="G4601" s="3"/>
      <c r="H4601" s="3"/>
      <c r="I4601" s="3"/>
      <c r="J4601" s="3"/>
      <c r="K4601" s="3"/>
      <c r="L4601" s="8"/>
      <c r="M4601" s="5"/>
      <c r="N4601" s="13"/>
      <c r="O4601" s="5"/>
      <c r="P4601" s="8"/>
      <c r="Q4601" s="9"/>
      <c r="R4601" s="9" t="str">
        <f>IFERROR(VLOOKUP(Tabla2[[#This Row],[CONTRATISTA PRNCIPAL]],Hoja1!$L$5:$M$9,2,FALSE),"CJV")</f>
        <v>CJV</v>
      </c>
      <c r="S4601" s="9" t="str">
        <f>IF(Tabla2[[#This Row],[EMPRESA]]=Tabla2[[#This Row],[CONTRATISTA PRNCIPAL]],"Principal","Secundaria")</f>
        <v>Principal</v>
      </c>
      <c r="T4601" s="10">
        <f>IFERROR(1/COUNTIF(Tabla2[CONTRATISTA PRNCIPAL],Tabla2[[#This Row],[CONTRATISTA PRNCIPAL]]),0)</f>
        <v>0</v>
      </c>
      <c r="U4601" s="33" t="str">
        <f ca="1">IF(((TODAY()-Tabla2[[#This Row],[FECHA NACIMIENTO]])/365)&lt;18,"Corregir", IF(((TODAY()-Tabla2[[#This Row],[FECHA NACIMIENTO]])/365)&gt;80, "Corregir",ROUNDDOWN(((TODAY()-Tabla2[[#This Row],[FECHA NACIMIENTO]])/365),0)))</f>
        <v>Corregir</v>
      </c>
      <c r="V460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01" s="34" t="str">
        <f ca="1">+IF(Tabla2[[#This Row],[Edad]]="Corregir","Corregir","Ok")</f>
        <v>Corregir</v>
      </c>
      <c r="X4601" s="10" t="str">
        <f>+IFERROR(VLOOKUP(Tabla2[[#This Row],[DISTRITO SEGÚN DNI]],Hoja1!$A$2:$B$55,2,FALSE),"No")</f>
        <v>No</v>
      </c>
      <c r="Y4601" s="10" t="str">
        <f>IF(OR(LOWER(Tabla2[[#This Row],[GENERO]])="masculino", LOWER(Tabla2[[#This Row],[GENERO]])="femenino"),"OK","Corregir")</f>
        <v>Corregir</v>
      </c>
      <c r="Z4601" s="10" t="str">
        <f>+IF(Tabla2[[#This Row],[Nro. DNI / CE]]="","Corregir",IF(LEN(Tabla2[[#This Row],[Nro. DNI / CE]])&gt;=8,"OK","Corregir"))</f>
        <v>Corregir</v>
      </c>
      <c r="AA4601" s="10">
        <f>COUNTIF(Tabla2[APELLIDOS Y NOMBRES],Tabla2[[#This Row],[APELLIDOS Y NOMBRES]])</f>
        <v>0</v>
      </c>
      <c r="AB4601" t="str">
        <f ca="1">+IFERROR(IF(Tabla2[[#This Row],[FECHA CESE/BAJA]]="","No Aplica",IF(AND(MONTH(Tabla2[[#This Row],[FECHA CESE/BAJA]])=MONTH(TODAY()-30),YEAR(Tabla2[[#This Row],[FECHA CESE/BAJA]])=YEAR(TODAY())),MONTH(TODAY()-30)&amp;"-"&amp;YEAR(TODAY()),"Borrar")),"No aplica")</f>
        <v>No Aplica</v>
      </c>
      <c r="AC4601" t="str">
        <f ca="1">+IFERROR(IF(Tabla2[[#This Row],[FECHA INICIO DE LABORES EN OBRA]]="","No Aplica",IF(AND(MONTH(Tabla2[[#This Row],[FECHA INICIO DE LABORES EN OBRA]])=MONTH(TODAY()-30),YEAR(Tabla2[[#This Row],[FECHA INICIO DE LABORES EN OBRA]])=YEAR(TODAY())),MONTH(TODAY()-30)&amp;"-"&amp;YEAR(TODAY()),"No Aplica")),"No Aplica")</f>
        <v>No Aplica</v>
      </c>
    </row>
    <row r="4602" spans="1:29" x14ac:dyDescent="0.25">
      <c r="A4602" s="2"/>
      <c r="B4602" s="3"/>
      <c r="C4602" s="3"/>
      <c r="D4602" s="3"/>
      <c r="E4602" s="3"/>
      <c r="F4602" s="36"/>
      <c r="G4602" s="3"/>
      <c r="H4602" s="3"/>
      <c r="I4602" s="3"/>
      <c r="J4602" s="3"/>
      <c r="K4602" s="3"/>
      <c r="L4602" s="8"/>
      <c r="M4602" s="5"/>
      <c r="N4602" s="13"/>
      <c r="O4602" s="5"/>
      <c r="P4602" s="8"/>
      <c r="Q4602" s="9"/>
      <c r="R4602" s="9" t="str">
        <f>IFERROR(VLOOKUP(Tabla2[[#This Row],[CONTRATISTA PRNCIPAL]],Hoja1!$L$5:$M$9,2,FALSE),"CJV")</f>
        <v>CJV</v>
      </c>
      <c r="S4602" s="9" t="str">
        <f>IF(Tabla2[[#This Row],[EMPRESA]]=Tabla2[[#This Row],[CONTRATISTA PRNCIPAL]],"Principal","Secundaria")</f>
        <v>Principal</v>
      </c>
      <c r="T4602" s="10">
        <f>IFERROR(1/COUNTIF(Tabla2[CONTRATISTA PRNCIPAL],Tabla2[[#This Row],[CONTRATISTA PRNCIPAL]]),0)</f>
        <v>0</v>
      </c>
      <c r="U4602" s="33" t="str">
        <f ca="1">IF(((TODAY()-Tabla2[[#This Row],[FECHA NACIMIENTO]])/365)&lt;18,"Corregir", IF(((TODAY()-Tabla2[[#This Row],[FECHA NACIMIENTO]])/365)&gt;80, "Corregir",ROUNDDOWN(((TODAY()-Tabla2[[#This Row],[FECHA NACIMIENTO]])/365),0)))</f>
        <v>Corregir</v>
      </c>
      <c r="V460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02" s="34" t="str">
        <f ca="1">+IF(Tabla2[[#This Row],[Edad]]="Corregir","Corregir","Ok")</f>
        <v>Corregir</v>
      </c>
      <c r="X4602" s="10" t="str">
        <f>+IFERROR(VLOOKUP(Tabla2[[#This Row],[DISTRITO SEGÚN DNI]],Hoja1!$A$2:$B$55,2,FALSE),"No")</f>
        <v>No</v>
      </c>
      <c r="Y4602" s="10" t="str">
        <f>IF(OR(LOWER(Tabla2[[#This Row],[GENERO]])="masculino", LOWER(Tabla2[[#This Row],[GENERO]])="femenino"),"OK","Corregir")</f>
        <v>Corregir</v>
      </c>
      <c r="Z4602" s="10" t="str">
        <f>+IF(Tabla2[[#This Row],[Nro. DNI / CE]]="","Corregir",IF(LEN(Tabla2[[#This Row],[Nro. DNI / CE]])&gt;=8,"OK","Corregir"))</f>
        <v>Corregir</v>
      </c>
      <c r="AA4602" s="10">
        <f>COUNTIF(Tabla2[APELLIDOS Y NOMBRES],Tabla2[[#This Row],[APELLIDOS Y NOMBRES]])</f>
        <v>0</v>
      </c>
      <c r="AB4602" t="str">
        <f ca="1">+IFERROR(IF(Tabla2[[#This Row],[FECHA CESE/BAJA]]="","No Aplica",IF(AND(MONTH(Tabla2[[#This Row],[FECHA CESE/BAJA]])=MONTH(TODAY()-30),YEAR(Tabla2[[#This Row],[FECHA CESE/BAJA]])=YEAR(TODAY())),MONTH(TODAY()-30)&amp;"-"&amp;YEAR(TODAY()),"Borrar")),"No aplica")</f>
        <v>No Aplica</v>
      </c>
      <c r="AC4602" t="str">
        <f ca="1">+IFERROR(IF(Tabla2[[#This Row],[FECHA INICIO DE LABORES EN OBRA]]="","No Aplica",IF(AND(MONTH(Tabla2[[#This Row],[FECHA INICIO DE LABORES EN OBRA]])=MONTH(TODAY()-30),YEAR(Tabla2[[#This Row],[FECHA INICIO DE LABORES EN OBRA]])=YEAR(TODAY())),MONTH(TODAY()-30)&amp;"-"&amp;YEAR(TODAY()),"No Aplica")),"No Aplica")</f>
        <v>No Aplica</v>
      </c>
    </row>
    <row r="4603" spans="1:29" x14ac:dyDescent="0.25">
      <c r="A4603" s="2"/>
      <c r="B4603" s="3"/>
      <c r="C4603" s="3"/>
      <c r="D4603" s="3"/>
      <c r="E4603" s="3"/>
      <c r="F4603" s="36"/>
      <c r="G4603" s="3"/>
      <c r="H4603" s="3"/>
      <c r="I4603" s="3"/>
      <c r="J4603" s="3"/>
      <c r="K4603" s="3"/>
      <c r="L4603" s="8"/>
      <c r="M4603" s="5"/>
      <c r="N4603" s="13"/>
      <c r="O4603" s="5"/>
      <c r="P4603" s="8"/>
      <c r="Q4603" s="9"/>
      <c r="R4603" s="9" t="str">
        <f>IFERROR(VLOOKUP(Tabla2[[#This Row],[CONTRATISTA PRNCIPAL]],Hoja1!$L$5:$M$9,2,FALSE),"CJV")</f>
        <v>CJV</v>
      </c>
      <c r="S4603" s="9" t="str">
        <f>IF(Tabla2[[#This Row],[EMPRESA]]=Tabla2[[#This Row],[CONTRATISTA PRNCIPAL]],"Principal","Secundaria")</f>
        <v>Principal</v>
      </c>
      <c r="T4603" s="10">
        <f>IFERROR(1/COUNTIF(Tabla2[CONTRATISTA PRNCIPAL],Tabla2[[#This Row],[CONTRATISTA PRNCIPAL]]),0)</f>
        <v>0</v>
      </c>
      <c r="U4603" s="33" t="str">
        <f ca="1">IF(((TODAY()-Tabla2[[#This Row],[FECHA NACIMIENTO]])/365)&lt;18,"Corregir", IF(((TODAY()-Tabla2[[#This Row],[FECHA NACIMIENTO]])/365)&gt;80, "Corregir",ROUNDDOWN(((TODAY()-Tabla2[[#This Row],[FECHA NACIMIENTO]])/365),0)))</f>
        <v>Corregir</v>
      </c>
      <c r="V460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03" s="34" t="str">
        <f ca="1">+IF(Tabla2[[#This Row],[Edad]]="Corregir","Corregir","Ok")</f>
        <v>Corregir</v>
      </c>
      <c r="X4603" s="10" t="str">
        <f>+IFERROR(VLOOKUP(Tabla2[[#This Row],[DISTRITO SEGÚN DNI]],Hoja1!$A$2:$B$55,2,FALSE),"No")</f>
        <v>No</v>
      </c>
      <c r="Y4603" s="10" t="str">
        <f>IF(OR(LOWER(Tabla2[[#This Row],[GENERO]])="masculino", LOWER(Tabla2[[#This Row],[GENERO]])="femenino"),"OK","Corregir")</f>
        <v>Corregir</v>
      </c>
      <c r="Z4603" s="10" t="str">
        <f>+IF(Tabla2[[#This Row],[Nro. DNI / CE]]="","Corregir",IF(LEN(Tabla2[[#This Row],[Nro. DNI / CE]])&gt;=8,"OK","Corregir"))</f>
        <v>Corregir</v>
      </c>
      <c r="AA4603" s="10">
        <f>COUNTIF(Tabla2[APELLIDOS Y NOMBRES],Tabla2[[#This Row],[APELLIDOS Y NOMBRES]])</f>
        <v>0</v>
      </c>
      <c r="AB4603" t="str">
        <f ca="1">+IFERROR(IF(Tabla2[[#This Row],[FECHA CESE/BAJA]]="","No Aplica",IF(AND(MONTH(Tabla2[[#This Row],[FECHA CESE/BAJA]])=MONTH(TODAY()-30),YEAR(Tabla2[[#This Row],[FECHA CESE/BAJA]])=YEAR(TODAY())),MONTH(TODAY()-30)&amp;"-"&amp;YEAR(TODAY()),"Borrar")),"No aplica")</f>
        <v>No Aplica</v>
      </c>
      <c r="AC4603" t="str">
        <f ca="1">+IFERROR(IF(Tabla2[[#This Row],[FECHA INICIO DE LABORES EN OBRA]]="","No Aplica",IF(AND(MONTH(Tabla2[[#This Row],[FECHA INICIO DE LABORES EN OBRA]])=MONTH(TODAY()-30),YEAR(Tabla2[[#This Row],[FECHA INICIO DE LABORES EN OBRA]])=YEAR(TODAY())),MONTH(TODAY()-30)&amp;"-"&amp;YEAR(TODAY()),"No Aplica")),"No Aplica")</f>
        <v>No Aplica</v>
      </c>
    </row>
    <row r="4604" spans="1:29" x14ac:dyDescent="0.25">
      <c r="A4604" s="2"/>
      <c r="B4604" s="3"/>
      <c r="C4604" s="3"/>
      <c r="D4604" s="3"/>
      <c r="E4604" s="3"/>
      <c r="F4604" s="36"/>
      <c r="G4604" s="3"/>
      <c r="H4604" s="3"/>
      <c r="I4604" s="3"/>
      <c r="J4604" s="3"/>
      <c r="K4604" s="3"/>
      <c r="L4604" s="8"/>
      <c r="M4604" s="5"/>
      <c r="N4604" s="13"/>
      <c r="O4604" s="5"/>
      <c r="P4604" s="8"/>
      <c r="Q4604" s="9"/>
      <c r="R4604" s="9" t="str">
        <f>IFERROR(VLOOKUP(Tabla2[[#This Row],[CONTRATISTA PRNCIPAL]],Hoja1!$L$5:$M$9,2,FALSE),"CJV")</f>
        <v>CJV</v>
      </c>
      <c r="S4604" s="9" t="str">
        <f>IF(Tabla2[[#This Row],[EMPRESA]]=Tabla2[[#This Row],[CONTRATISTA PRNCIPAL]],"Principal","Secundaria")</f>
        <v>Principal</v>
      </c>
      <c r="T4604" s="10">
        <f>IFERROR(1/COUNTIF(Tabla2[CONTRATISTA PRNCIPAL],Tabla2[[#This Row],[CONTRATISTA PRNCIPAL]]),0)</f>
        <v>0</v>
      </c>
      <c r="U4604" s="33" t="str">
        <f ca="1">IF(((TODAY()-Tabla2[[#This Row],[FECHA NACIMIENTO]])/365)&lt;18,"Corregir", IF(((TODAY()-Tabla2[[#This Row],[FECHA NACIMIENTO]])/365)&gt;80, "Corregir",ROUNDDOWN(((TODAY()-Tabla2[[#This Row],[FECHA NACIMIENTO]])/365),0)))</f>
        <v>Corregir</v>
      </c>
      <c r="V460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04" s="34" t="str">
        <f ca="1">+IF(Tabla2[[#This Row],[Edad]]="Corregir","Corregir","Ok")</f>
        <v>Corregir</v>
      </c>
      <c r="X4604" s="10" t="str">
        <f>+IFERROR(VLOOKUP(Tabla2[[#This Row],[DISTRITO SEGÚN DNI]],Hoja1!$A$2:$B$55,2,FALSE),"No")</f>
        <v>No</v>
      </c>
      <c r="Y4604" s="10" t="str">
        <f>IF(OR(LOWER(Tabla2[[#This Row],[GENERO]])="masculino", LOWER(Tabla2[[#This Row],[GENERO]])="femenino"),"OK","Corregir")</f>
        <v>Corregir</v>
      </c>
      <c r="Z4604" s="10" t="str">
        <f>+IF(Tabla2[[#This Row],[Nro. DNI / CE]]="","Corregir",IF(LEN(Tabla2[[#This Row],[Nro. DNI / CE]])&gt;=8,"OK","Corregir"))</f>
        <v>Corregir</v>
      </c>
      <c r="AA4604" s="10">
        <f>COUNTIF(Tabla2[APELLIDOS Y NOMBRES],Tabla2[[#This Row],[APELLIDOS Y NOMBRES]])</f>
        <v>0</v>
      </c>
      <c r="AB4604" t="str">
        <f ca="1">+IFERROR(IF(Tabla2[[#This Row],[FECHA CESE/BAJA]]="","No Aplica",IF(AND(MONTH(Tabla2[[#This Row],[FECHA CESE/BAJA]])=MONTH(TODAY()-30),YEAR(Tabla2[[#This Row],[FECHA CESE/BAJA]])=YEAR(TODAY())),MONTH(TODAY()-30)&amp;"-"&amp;YEAR(TODAY()),"Borrar")),"No aplica")</f>
        <v>No Aplica</v>
      </c>
      <c r="AC4604" t="str">
        <f ca="1">+IFERROR(IF(Tabla2[[#This Row],[FECHA INICIO DE LABORES EN OBRA]]="","No Aplica",IF(AND(MONTH(Tabla2[[#This Row],[FECHA INICIO DE LABORES EN OBRA]])=MONTH(TODAY()-30),YEAR(Tabla2[[#This Row],[FECHA INICIO DE LABORES EN OBRA]])=YEAR(TODAY())),MONTH(TODAY()-30)&amp;"-"&amp;YEAR(TODAY()),"No Aplica")),"No Aplica")</f>
        <v>No Aplica</v>
      </c>
    </row>
    <row r="4605" spans="1:29" x14ac:dyDescent="0.25">
      <c r="A4605" s="2"/>
      <c r="B4605" s="3"/>
      <c r="C4605" s="3"/>
      <c r="D4605" s="3"/>
      <c r="E4605" s="3"/>
      <c r="F4605" s="36"/>
      <c r="G4605" s="3"/>
      <c r="H4605" s="3"/>
      <c r="I4605" s="3"/>
      <c r="J4605" s="3"/>
      <c r="K4605" s="3"/>
      <c r="L4605" s="8"/>
      <c r="M4605" s="5"/>
      <c r="N4605" s="13"/>
      <c r="O4605" s="5"/>
      <c r="P4605" s="8"/>
      <c r="Q4605" s="9"/>
      <c r="R4605" s="9" t="str">
        <f>IFERROR(VLOOKUP(Tabla2[[#This Row],[CONTRATISTA PRNCIPAL]],Hoja1!$L$5:$M$9,2,FALSE),"CJV")</f>
        <v>CJV</v>
      </c>
      <c r="S4605" s="9" t="str">
        <f>IF(Tabla2[[#This Row],[EMPRESA]]=Tabla2[[#This Row],[CONTRATISTA PRNCIPAL]],"Principal","Secundaria")</f>
        <v>Principal</v>
      </c>
      <c r="T4605" s="10">
        <f>IFERROR(1/COUNTIF(Tabla2[CONTRATISTA PRNCIPAL],Tabla2[[#This Row],[CONTRATISTA PRNCIPAL]]),0)</f>
        <v>0</v>
      </c>
      <c r="U4605" s="33" t="str">
        <f ca="1">IF(((TODAY()-Tabla2[[#This Row],[FECHA NACIMIENTO]])/365)&lt;18,"Corregir", IF(((TODAY()-Tabla2[[#This Row],[FECHA NACIMIENTO]])/365)&gt;80, "Corregir",ROUNDDOWN(((TODAY()-Tabla2[[#This Row],[FECHA NACIMIENTO]])/365),0)))</f>
        <v>Corregir</v>
      </c>
      <c r="V460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05" s="34" t="str">
        <f ca="1">+IF(Tabla2[[#This Row],[Edad]]="Corregir","Corregir","Ok")</f>
        <v>Corregir</v>
      </c>
      <c r="X4605" s="10" t="str">
        <f>+IFERROR(VLOOKUP(Tabla2[[#This Row],[DISTRITO SEGÚN DNI]],Hoja1!$A$2:$B$55,2,FALSE),"No")</f>
        <v>No</v>
      </c>
      <c r="Y4605" s="10" t="str">
        <f>IF(OR(LOWER(Tabla2[[#This Row],[GENERO]])="masculino", LOWER(Tabla2[[#This Row],[GENERO]])="femenino"),"OK","Corregir")</f>
        <v>Corregir</v>
      </c>
      <c r="Z4605" s="10" t="str">
        <f>+IF(Tabla2[[#This Row],[Nro. DNI / CE]]="","Corregir",IF(LEN(Tabla2[[#This Row],[Nro. DNI / CE]])&gt;=8,"OK","Corregir"))</f>
        <v>Corregir</v>
      </c>
      <c r="AA4605" s="10">
        <f>COUNTIF(Tabla2[APELLIDOS Y NOMBRES],Tabla2[[#This Row],[APELLIDOS Y NOMBRES]])</f>
        <v>0</v>
      </c>
      <c r="AB4605" t="str">
        <f ca="1">+IFERROR(IF(Tabla2[[#This Row],[FECHA CESE/BAJA]]="","No Aplica",IF(AND(MONTH(Tabla2[[#This Row],[FECHA CESE/BAJA]])=MONTH(TODAY()-30),YEAR(Tabla2[[#This Row],[FECHA CESE/BAJA]])=YEAR(TODAY())),MONTH(TODAY()-30)&amp;"-"&amp;YEAR(TODAY()),"Borrar")),"No aplica")</f>
        <v>No Aplica</v>
      </c>
      <c r="AC4605" t="str">
        <f ca="1">+IFERROR(IF(Tabla2[[#This Row],[FECHA INICIO DE LABORES EN OBRA]]="","No Aplica",IF(AND(MONTH(Tabla2[[#This Row],[FECHA INICIO DE LABORES EN OBRA]])=MONTH(TODAY()-30),YEAR(Tabla2[[#This Row],[FECHA INICIO DE LABORES EN OBRA]])=YEAR(TODAY())),MONTH(TODAY()-30)&amp;"-"&amp;YEAR(TODAY()),"No Aplica")),"No Aplica")</f>
        <v>No Aplica</v>
      </c>
    </row>
    <row r="4606" spans="1:29" x14ac:dyDescent="0.25">
      <c r="A4606" s="2"/>
      <c r="B4606" s="3"/>
      <c r="C4606" s="3"/>
      <c r="D4606" s="3"/>
      <c r="E4606" s="3"/>
      <c r="F4606" s="36"/>
      <c r="G4606" s="3"/>
      <c r="H4606" s="3"/>
      <c r="I4606" s="3"/>
      <c r="J4606" s="3"/>
      <c r="K4606" s="3"/>
      <c r="L4606" s="8"/>
      <c r="M4606" s="5"/>
      <c r="N4606" s="13"/>
      <c r="O4606" s="5"/>
      <c r="P4606" s="8"/>
      <c r="Q4606" s="9"/>
      <c r="R4606" s="9" t="str">
        <f>IFERROR(VLOOKUP(Tabla2[[#This Row],[CONTRATISTA PRNCIPAL]],Hoja1!$L$5:$M$9,2,FALSE),"CJV")</f>
        <v>CJV</v>
      </c>
      <c r="S4606" s="9" t="str">
        <f>IF(Tabla2[[#This Row],[EMPRESA]]=Tabla2[[#This Row],[CONTRATISTA PRNCIPAL]],"Principal","Secundaria")</f>
        <v>Principal</v>
      </c>
      <c r="T4606" s="10">
        <f>IFERROR(1/COUNTIF(Tabla2[CONTRATISTA PRNCIPAL],Tabla2[[#This Row],[CONTRATISTA PRNCIPAL]]),0)</f>
        <v>0</v>
      </c>
      <c r="U4606" s="33" t="str">
        <f ca="1">IF(((TODAY()-Tabla2[[#This Row],[FECHA NACIMIENTO]])/365)&lt;18,"Corregir", IF(((TODAY()-Tabla2[[#This Row],[FECHA NACIMIENTO]])/365)&gt;80, "Corregir",ROUNDDOWN(((TODAY()-Tabla2[[#This Row],[FECHA NACIMIENTO]])/365),0)))</f>
        <v>Corregir</v>
      </c>
      <c r="V460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06" s="34" t="str">
        <f ca="1">+IF(Tabla2[[#This Row],[Edad]]="Corregir","Corregir","Ok")</f>
        <v>Corregir</v>
      </c>
      <c r="X4606" s="10" t="str">
        <f>+IFERROR(VLOOKUP(Tabla2[[#This Row],[DISTRITO SEGÚN DNI]],Hoja1!$A$2:$B$55,2,FALSE),"No")</f>
        <v>No</v>
      </c>
      <c r="Y4606" s="10" t="str">
        <f>IF(OR(LOWER(Tabla2[[#This Row],[GENERO]])="masculino", LOWER(Tabla2[[#This Row],[GENERO]])="femenino"),"OK","Corregir")</f>
        <v>Corregir</v>
      </c>
      <c r="Z4606" s="10" t="str">
        <f>+IF(Tabla2[[#This Row],[Nro. DNI / CE]]="","Corregir",IF(LEN(Tabla2[[#This Row],[Nro. DNI / CE]])&gt;=8,"OK","Corregir"))</f>
        <v>Corregir</v>
      </c>
      <c r="AA4606" s="10">
        <f>COUNTIF(Tabla2[APELLIDOS Y NOMBRES],Tabla2[[#This Row],[APELLIDOS Y NOMBRES]])</f>
        <v>0</v>
      </c>
      <c r="AB4606" t="str">
        <f ca="1">+IFERROR(IF(Tabla2[[#This Row],[FECHA CESE/BAJA]]="","No Aplica",IF(AND(MONTH(Tabla2[[#This Row],[FECHA CESE/BAJA]])=MONTH(TODAY()-30),YEAR(Tabla2[[#This Row],[FECHA CESE/BAJA]])=YEAR(TODAY())),MONTH(TODAY()-30)&amp;"-"&amp;YEAR(TODAY()),"Borrar")),"No aplica")</f>
        <v>No Aplica</v>
      </c>
      <c r="AC4606" t="str">
        <f ca="1">+IFERROR(IF(Tabla2[[#This Row],[FECHA INICIO DE LABORES EN OBRA]]="","No Aplica",IF(AND(MONTH(Tabla2[[#This Row],[FECHA INICIO DE LABORES EN OBRA]])=MONTH(TODAY()-30),YEAR(Tabla2[[#This Row],[FECHA INICIO DE LABORES EN OBRA]])=YEAR(TODAY())),MONTH(TODAY()-30)&amp;"-"&amp;YEAR(TODAY()),"No Aplica")),"No Aplica")</f>
        <v>No Aplica</v>
      </c>
    </row>
    <row r="4607" spans="1:29" x14ac:dyDescent="0.25">
      <c r="A4607" s="2"/>
      <c r="B4607" s="3"/>
      <c r="C4607" s="3"/>
      <c r="D4607" s="3"/>
      <c r="E4607" s="3"/>
      <c r="F4607" s="36"/>
      <c r="G4607" s="3"/>
      <c r="H4607" s="3"/>
      <c r="I4607" s="3"/>
      <c r="J4607" s="3"/>
      <c r="K4607" s="3"/>
      <c r="L4607" s="8"/>
      <c r="M4607" s="5"/>
      <c r="N4607" s="13"/>
      <c r="O4607" s="5"/>
      <c r="P4607" s="8"/>
      <c r="Q4607" s="9"/>
      <c r="R4607" s="9" t="str">
        <f>IFERROR(VLOOKUP(Tabla2[[#This Row],[CONTRATISTA PRNCIPAL]],Hoja1!$L$5:$M$9,2,FALSE),"CJV")</f>
        <v>CJV</v>
      </c>
      <c r="S4607" s="9" t="str">
        <f>IF(Tabla2[[#This Row],[EMPRESA]]=Tabla2[[#This Row],[CONTRATISTA PRNCIPAL]],"Principal","Secundaria")</f>
        <v>Principal</v>
      </c>
      <c r="T4607" s="10">
        <f>IFERROR(1/COUNTIF(Tabla2[CONTRATISTA PRNCIPAL],Tabla2[[#This Row],[CONTRATISTA PRNCIPAL]]),0)</f>
        <v>0</v>
      </c>
      <c r="U4607" s="33" t="str">
        <f ca="1">IF(((TODAY()-Tabla2[[#This Row],[FECHA NACIMIENTO]])/365)&lt;18,"Corregir", IF(((TODAY()-Tabla2[[#This Row],[FECHA NACIMIENTO]])/365)&gt;80, "Corregir",ROUNDDOWN(((TODAY()-Tabla2[[#This Row],[FECHA NACIMIENTO]])/365),0)))</f>
        <v>Corregir</v>
      </c>
      <c r="V460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07" s="34" t="str">
        <f ca="1">+IF(Tabla2[[#This Row],[Edad]]="Corregir","Corregir","Ok")</f>
        <v>Corregir</v>
      </c>
      <c r="X4607" s="10" t="str">
        <f>+IFERROR(VLOOKUP(Tabla2[[#This Row],[DISTRITO SEGÚN DNI]],Hoja1!$A$2:$B$55,2,FALSE),"No")</f>
        <v>No</v>
      </c>
      <c r="Y4607" s="10" t="str">
        <f>IF(OR(LOWER(Tabla2[[#This Row],[GENERO]])="masculino", LOWER(Tabla2[[#This Row],[GENERO]])="femenino"),"OK","Corregir")</f>
        <v>Corregir</v>
      </c>
      <c r="Z4607" s="10" t="str">
        <f>+IF(Tabla2[[#This Row],[Nro. DNI / CE]]="","Corregir",IF(LEN(Tabla2[[#This Row],[Nro. DNI / CE]])&gt;=8,"OK","Corregir"))</f>
        <v>Corregir</v>
      </c>
      <c r="AA4607" s="10">
        <f>COUNTIF(Tabla2[APELLIDOS Y NOMBRES],Tabla2[[#This Row],[APELLIDOS Y NOMBRES]])</f>
        <v>0</v>
      </c>
      <c r="AB4607" t="str">
        <f ca="1">+IFERROR(IF(Tabla2[[#This Row],[FECHA CESE/BAJA]]="","No Aplica",IF(AND(MONTH(Tabla2[[#This Row],[FECHA CESE/BAJA]])=MONTH(TODAY()-30),YEAR(Tabla2[[#This Row],[FECHA CESE/BAJA]])=YEAR(TODAY())),MONTH(TODAY()-30)&amp;"-"&amp;YEAR(TODAY()),"Borrar")),"No aplica")</f>
        <v>No Aplica</v>
      </c>
      <c r="AC4607" t="str">
        <f ca="1">+IFERROR(IF(Tabla2[[#This Row],[FECHA INICIO DE LABORES EN OBRA]]="","No Aplica",IF(AND(MONTH(Tabla2[[#This Row],[FECHA INICIO DE LABORES EN OBRA]])=MONTH(TODAY()-30),YEAR(Tabla2[[#This Row],[FECHA INICIO DE LABORES EN OBRA]])=YEAR(TODAY())),MONTH(TODAY()-30)&amp;"-"&amp;YEAR(TODAY()),"No Aplica")),"No Aplica")</f>
        <v>No Aplica</v>
      </c>
    </row>
    <row r="4608" spans="1:29" x14ac:dyDescent="0.25">
      <c r="A4608" s="2"/>
      <c r="B4608" s="3"/>
      <c r="C4608" s="3"/>
      <c r="D4608" s="3"/>
      <c r="E4608" s="3"/>
      <c r="F4608" s="36"/>
      <c r="G4608" s="3"/>
      <c r="H4608" s="3"/>
      <c r="I4608" s="3"/>
      <c r="J4608" s="3"/>
      <c r="K4608" s="3"/>
      <c r="L4608" s="8"/>
      <c r="M4608" s="5"/>
      <c r="N4608" s="13"/>
      <c r="O4608" s="5"/>
      <c r="P4608" s="8"/>
      <c r="Q4608" s="9"/>
      <c r="R4608" s="9" t="str">
        <f>IFERROR(VLOOKUP(Tabla2[[#This Row],[CONTRATISTA PRNCIPAL]],Hoja1!$L$5:$M$9,2,FALSE),"CJV")</f>
        <v>CJV</v>
      </c>
      <c r="S4608" s="9" t="str">
        <f>IF(Tabla2[[#This Row],[EMPRESA]]=Tabla2[[#This Row],[CONTRATISTA PRNCIPAL]],"Principal","Secundaria")</f>
        <v>Principal</v>
      </c>
      <c r="T4608" s="10">
        <f>IFERROR(1/COUNTIF(Tabla2[CONTRATISTA PRNCIPAL],Tabla2[[#This Row],[CONTRATISTA PRNCIPAL]]),0)</f>
        <v>0</v>
      </c>
      <c r="U4608" s="33" t="str">
        <f ca="1">IF(((TODAY()-Tabla2[[#This Row],[FECHA NACIMIENTO]])/365)&lt;18,"Corregir", IF(((TODAY()-Tabla2[[#This Row],[FECHA NACIMIENTO]])/365)&gt;80, "Corregir",ROUNDDOWN(((TODAY()-Tabla2[[#This Row],[FECHA NACIMIENTO]])/365),0)))</f>
        <v>Corregir</v>
      </c>
      <c r="V460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08" s="34" t="str">
        <f ca="1">+IF(Tabla2[[#This Row],[Edad]]="Corregir","Corregir","Ok")</f>
        <v>Corregir</v>
      </c>
      <c r="X4608" s="10" t="str">
        <f>+IFERROR(VLOOKUP(Tabla2[[#This Row],[DISTRITO SEGÚN DNI]],Hoja1!$A$2:$B$55,2,FALSE),"No")</f>
        <v>No</v>
      </c>
      <c r="Y4608" s="10" t="str">
        <f>IF(OR(LOWER(Tabla2[[#This Row],[GENERO]])="masculino", LOWER(Tabla2[[#This Row],[GENERO]])="femenino"),"OK","Corregir")</f>
        <v>Corregir</v>
      </c>
      <c r="Z4608" s="10" t="str">
        <f>+IF(Tabla2[[#This Row],[Nro. DNI / CE]]="","Corregir",IF(LEN(Tabla2[[#This Row],[Nro. DNI / CE]])&gt;=8,"OK","Corregir"))</f>
        <v>Corregir</v>
      </c>
      <c r="AA4608" s="10">
        <f>COUNTIF(Tabla2[APELLIDOS Y NOMBRES],Tabla2[[#This Row],[APELLIDOS Y NOMBRES]])</f>
        <v>0</v>
      </c>
      <c r="AB4608" t="str">
        <f ca="1">+IFERROR(IF(Tabla2[[#This Row],[FECHA CESE/BAJA]]="","No Aplica",IF(AND(MONTH(Tabla2[[#This Row],[FECHA CESE/BAJA]])=MONTH(TODAY()-30),YEAR(Tabla2[[#This Row],[FECHA CESE/BAJA]])=YEAR(TODAY())),MONTH(TODAY()-30)&amp;"-"&amp;YEAR(TODAY()),"Borrar")),"No aplica")</f>
        <v>No Aplica</v>
      </c>
      <c r="AC4608" t="str">
        <f ca="1">+IFERROR(IF(Tabla2[[#This Row],[FECHA INICIO DE LABORES EN OBRA]]="","No Aplica",IF(AND(MONTH(Tabla2[[#This Row],[FECHA INICIO DE LABORES EN OBRA]])=MONTH(TODAY()-30),YEAR(Tabla2[[#This Row],[FECHA INICIO DE LABORES EN OBRA]])=YEAR(TODAY())),MONTH(TODAY()-30)&amp;"-"&amp;YEAR(TODAY()),"No Aplica")),"No Aplica")</f>
        <v>No Aplica</v>
      </c>
    </row>
    <row r="4609" spans="1:29" x14ac:dyDescent="0.25">
      <c r="A4609" s="2"/>
      <c r="B4609" s="3"/>
      <c r="C4609" s="3"/>
      <c r="D4609" s="3"/>
      <c r="E4609" s="3"/>
      <c r="F4609" s="36"/>
      <c r="G4609" s="3"/>
      <c r="H4609" s="3"/>
      <c r="I4609" s="3"/>
      <c r="J4609" s="3"/>
      <c r="K4609" s="3"/>
      <c r="L4609" s="8"/>
      <c r="M4609" s="5"/>
      <c r="N4609" s="13"/>
      <c r="O4609" s="5"/>
      <c r="P4609" s="8"/>
      <c r="Q4609" s="9"/>
      <c r="R4609" s="9" t="str">
        <f>IFERROR(VLOOKUP(Tabla2[[#This Row],[CONTRATISTA PRNCIPAL]],Hoja1!$L$5:$M$9,2,FALSE),"CJV")</f>
        <v>CJV</v>
      </c>
      <c r="S4609" s="9" t="str">
        <f>IF(Tabla2[[#This Row],[EMPRESA]]=Tabla2[[#This Row],[CONTRATISTA PRNCIPAL]],"Principal","Secundaria")</f>
        <v>Principal</v>
      </c>
      <c r="T4609" s="10">
        <f>IFERROR(1/COUNTIF(Tabla2[CONTRATISTA PRNCIPAL],Tabla2[[#This Row],[CONTRATISTA PRNCIPAL]]),0)</f>
        <v>0</v>
      </c>
      <c r="U4609" s="33" t="str">
        <f ca="1">IF(((TODAY()-Tabla2[[#This Row],[FECHA NACIMIENTO]])/365)&lt;18,"Corregir", IF(((TODAY()-Tabla2[[#This Row],[FECHA NACIMIENTO]])/365)&gt;80, "Corregir",ROUNDDOWN(((TODAY()-Tabla2[[#This Row],[FECHA NACIMIENTO]])/365),0)))</f>
        <v>Corregir</v>
      </c>
      <c r="V460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09" s="34" t="str">
        <f ca="1">+IF(Tabla2[[#This Row],[Edad]]="Corregir","Corregir","Ok")</f>
        <v>Corregir</v>
      </c>
      <c r="X4609" s="10" t="str">
        <f>+IFERROR(VLOOKUP(Tabla2[[#This Row],[DISTRITO SEGÚN DNI]],Hoja1!$A$2:$B$55,2,FALSE),"No")</f>
        <v>No</v>
      </c>
      <c r="Y4609" s="10" t="str">
        <f>IF(OR(LOWER(Tabla2[[#This Row],[GENERO]])="masculino", LOWER(Tabla2[[#This Row],[GENERO]])="femenino"),"OK","Corregir")</f>
        <v>Corregir</v>
      </c>
      <c r="Z4609" s="10" t="str">
        <f>+IF(Tabla2[[#This Row],[Nro. DNI / CE]]="","Corregir",IF(LEN(Tabla2[[#This Row],[Nro. DNI / CE]])&gt;=8,"OK","Corregir"))</f>
        <v>Corregir</v>
      </c>
      <c r="AA4609" s="10">
        <f>COUNTIF(Tabla2[APELLIDOS Y NOMBRES],Tabla2[[#This Row],[APELLIDOS Y NOMBRES]])</f>
        <v>0</v>
      </c>
      <c r="AB4609" t="str">
        <f ca="1">+IFERROR(IF(Tabla2[[#This Row],[FECHA CESE/BAJA]]="","No Aplica",IF(AND(MONTH(Tabla2[[#This Row],[FECHA CESE/BAJA]])=MONTH(TODAY()-30),YEAR(Tabla2[[#This Row],[FECHA CESE/BAJA]])=YEAR(TODAY())),MONTH(TODAY()-30)&amp;"-"&amp;YEAR(TODAY()),"Borrar")),"No aplica")</f>
        <v>No Aplica</v>
      </c>
      <c r="AC4609" t="str">
        <f ca="1">+IFERROR(IF(Tabla2[[#This Row],[FECHA INICIO DE LABORES EN OBRA]]="","No Aplica",IF(AND(MONTH(Tabla2[[#This Row],[FECHA INICIO DE LABORES EN OBRA]])=MONTH(TODAY()-30),YEAR(Tabla2[[#This Row],[FECHA INICIO DE LABORES EN OBRA]])=YEAR(TODAY())),MONTH(TODAY()-30)&amp;"-"&amp;YEAR(TODAY()),"No Aplica")),"No Aplica")</f>
        <v>No Aplica</v>
      </c>
    </row>
    <row r="4610" spans="1:29" x14ac:dyDescent="0.25">
      <c r="A4610" s="2"/>
      <c r="B4610" s="3"/>
      <c r="C4610" s="3"/>
      <c r="D4610" s="3"/>
      <c r="E4610" s="3"/>
      <c r="F4610" s="36"/>
      <c r="G4610" s="3"/>
      <c r="H4610" s="3"/>
      <c r="I4610" s="3"/>
      <c r="J4610" s="3"/>
      <c r="K4610" s="3"/>
      <c r="L4610" s="8"/>
      <c r="M4610" s="5"/>
      <c r="N4610" s="13"/>
      <c r="O4610" s="5"/>
      <c r="P4610" s="8"/>
      <c r="Q4610" s="9"/>
      <c r="R4610" s="9" t="str">
        <f>IFERROR(VLOOKUP(Tabla2[[#This Row],[CONTRATISTA PRNCIPAL]],Hoja1!$L$5:$M$9,2,FALSE),"CJV")</f>
        <v>CJV</v>
      </c>
      <c r="S4610" s="9" t="str">
        <f>IF(Tabla2[[#This Row],[EMPRESA]]=Tabla2[[#This Row],[CONTRATISTA PRNCIPAL]],"Principal","Secundaria")</f>
        <v>Principal</v>
      </c>
      <c r="T4610" s="10">
        <f>IFERROR(1/COUNTIF(Tabla2[CONTRATISTA PRNCIPAL],Tabla2[[#This Row],[CONTRATISTA PRNCIPAL]]),0)</f>
        <v>0</v>
      </c>
      <c r="U4610" s="33" t="str">
        <f ca="1">IF(((TODAY()-Tabla2[[#This Row],[FECHA NACIMIENTO]])/365)&lt;18,"Corregir", IF(((TODAY()-Tabla2[[#This Row],[FECHA NACIMIENTO]])/365)&gt;80, "Corregir",ROUNDDOWN(((TODAY()-Tabla2[[#This Row],[FECHA NACIMIENTO]])/365),0)))</f>
        <v>Corregir</v>
      </c>
      <c r="V461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10" s="34" t="str">
        <f ca="1">+IF(Tabla2[[#This Row],[Edad]]="Corregir","Corregir","Ok")</f>
        <v>Corregir</v>
      </c>
      <c r="X4610" s="10" t="str">
        <f>+IFERROR(VLOOKUP(Tabla2[[#This Row],[DISTRITO SEGÚN DNI]],Hoja1!$A$2:$B$55,2,FALSE),"No")</f>
        <v>No</v>
      </c>
      <c r="Y4610" s="10" t="str">
        <f>IF(OR(LOWER(Tabla2[[#This Row],[GENERO]])="masculino", LOWER(Tabla2[[#This Row],[GENERO]])="femenino"),"OK","Corregir")</f>
        <v>Corregir</v>
      </c>
      <c r="Z4610" s="10" t="str">
        <f>+IF(Tabla2[[#This Row],[Nro. DNI / CE]]="","Corregir",IF(LEN(Tabla2[[#This Row],[Nro. DNI / CE]])&gt;=8,"OK","Corregir"))</f>
        <v>Corregir</v>
      </c>
      <c r="AA4610" s="10">
        <f>COUNTIF(Tabla2[APELLIDOS Y NOMBRES],Tabla2[[#This Row],[APELLIDOS Y NOMBRES]])</f>
        <v>0</v>
      </c>
      <c r="AB4610" t="str">
        <f ca="1">+IFERROR(IF(Tabla2[[#This Row],[FECHA CESE/BAJA]]="","No Aplica",IF(AND(MONTH(Tabla2[[#This Row],[FECHA CESE/BAJA]])=MONTH(TODAY()-30),YEAR(Tabla2[[#This Row],[FECHA CESE/BAJA]])=YEAR(TODAY())),MONTH(TODAY()-30)&amp;"-"&amp;YEAR(TODAY()),"Borrar")),"No aplica")</f>
        <v>No Aplica</v>
      </c>
      <c r="AC4610" t="str">
        <f ca="1">+IFERROR(IF(Tabla2[[#This Row],[FECHA INICIO DE LABORES EN OBRA]]="","No Aplica",IF(AND(MONTH(Tabla2[[#This Row],[FECHA INICIO DE LABORES EN OBRA]])=MONTH(TODAY()-30),YEAR(Tabla2[[#This Row],[FECHA INICIO DE LABORES EN OBRA]])=YEAR(TODAY())),MONTH(TODAY()-30)&amp;"-"&amp;YEAR(TODAY()),"No Aplica")),"No Aplica")</f>
        <v>No Aplica</v>
      </c>
    </row>
    <row r="4611" spans="1:29" x14ac:dyDescent="0.25">
      <c r="A4611" s="2"/>
      <c r="B4611" s="3"/>
      <c r="C4611" s="3"/>
      <c r="D4611" s="3"/>
      <c r="E4611" s="3"/>
      <c r="F4611" s="36"/>
      <c r="G4611" s="3"/>
      <c r="H4611" s="3"/>
      <c r="I4611" s="3"/>
      <c r="J4611" s="3"/>
      <c r="K4611" s="3"/>
      <c r="L4611" s="8"/>
      <c r="M4611" s="5"/>
      <c r="N4611" s="13"/>
      <c r="O4611" s="5"/>
      <c r="P4611" s="8"/>
      <c r="Q4611" s="9"/>
      <c r="R4611" s="9" t="str">
        <f>IFERROR(VLOOKUP(Tabla2[[#This Row],[CONTRATISTA PRNCIPAL]],Hoja1!$L$5:$M$9,2,FALSE),"CJV")</f>
        <v>CJV</v>
      </c>
      <c r="S4611" s="9" t="str">
        <f>IF(Tabla2[[#This Row],[EMPRESA]]=Tabla2[[#This Row],[CONTRATISTA PRNCIPAL]],"Principal","Secundaria")</f>
        <v>Principal</v>
      </c>
      <c r="T4611" s="10">
        <f>IFERROR(1/COUNTIF(Tabla2[CONTRATISTA PRNCIPAL],Tabla2[[#This Row],[CONTRATISTA PRNCIPAL]]),0)</f>
        <v>0</v>
      </c>
      <c r="U4611" s="33" t="str">
        <f ca="1">IF(((TODAY()-Tabla2[[#This Row],[FECHA NACIMIENTO]])/365)&lt;18,"Corregir", IF(((TODAY()-Tabla2[[#This Row],[FECHA NACIMIENTO]])/365)&gt;80, "Corregir",ROUNDDOWN(((TODAY()-Tabla2[[#This Row],[FECHA NACIMIENTO]])/365),0)))</f>
        <v>Corregir</v>
      </c>
      <c r="V461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11" s="34" t="str">
        <f ca="1">+IF(Tabla2[[#This Row],[Edad]]="Corregir","Corregir","Ok")</f>
        <v>Corregir</v>
      </c>
      <c r="X4611" s="10" t="str">
        <f>+IFERROR(VLOOKUP(Tabla2[[#This Row],[DISTRITO SEGÚN DNI]],Hoja1!$A$2:$B$55,2,FALSE),"No")</f>
        <v>No</v>
      </c>
      <c r="Y4611" s="10" t="str">
        <f>IF(OR(LOWER(Tabla2[[#This Row],[GENERO]])="masculino", LOWER(Tabla2[[#This Row],[GENERO]])="femenino"),"OK","Corregir")</f>
        <v>Corregir</v>
      </c>
      <c r="Z4611" s="10" t="str">
        <f>+IF(Tabla2[[#This Row],[Nro. DNI / CE]]="","Corregir",IF(LEN(Tabla2[[#This Row],[Nro. DNI / CE]])&gt;=8,"OK","Corregir"))</f>
        <v>Corregir</v>
      </c>
      <c r="AA4611" s="10">
        <f>COUNTIF(Tabla2[APELLIDOS Y NOMBRES],Tabla2[[#This Row],[APELLIDOS Y NOMBRES]])</f>
        <v>0</v>
      </c>
      <c r="AB4611" t="str">
        <f ca="1">+IFERROR(IF(Tabla2[[#This Row],[FECHA CESE/BAJA]]="","No Aplica",IF(AND(MONTH(Tabla2[[#This Row],[FECHA CESE/BAJA]])=MONTH(TODAY()-30),YEAR(Tabla2[[#This Row],[FECHA CESE/BAJA]])=YEAR(TODAY())),MONTH(TODAY()-30)&amp;"-"&amp;YEAR(TODAY()),"Borrar")),"No aplica")</f>
        <v>No Aplica</v>
      </c>
      <c r="AC4611" t="str">
        <f ca="1">+IFERROR(IF(Tabla2[[#This Row],[FECHA INICIO DE LABORES EN OBRA]]="","No Aplica",IF(AND(MONTH(Tabla2[[#This Row],[FECHA INICIO DE LABORES EN OBRA]])=MONTH(TODAY()-30),YEAR(Tabla2[[#This Row],[FECHA INICIO DE LABORES EN OBRA]])=YEAR(TODAY())),MONTH(TODAY()-30)&amp;"-"&amp;YEAR(TODAY()),"No Aplica")),"No Aplica")</f>
        <v>No Aplica</v>
      </c>
    </row>
    <row r="4612" spans="1:29" x14ac:dyDescent="0.25">
      <c r="A4612" s="2"/>
      <c r="B4612" s="3"/>
      <c r="C4612" s="3"/>
      <c r="D4612" s="3"/>
      <c r="E4612" s="3"/>
      <c r="F4612" s="36"/>
      <c r="G4612" s="3"/>
      <c r="H4612" s="3"/>
      <c r="I4612" s="3"/>
      <c r="J4612" s="3"/>
      <c r="K4612" s="3"/>
      <c r="L4612" s="8"/>
      <c r="M4612" s="5"/>
      <c r="N4612" s="13"/>
      <c r="O4612" s="5"/>
      <c r="P4612" s="8"/>
      <c r="Q4612" s="9"/>
      <c r="R4612" s="9" t="str">
        <f>IFERROR(VLOOKUP(Tabla2[[#This Row],[CONTRATISTA PRNCIPAL]],Hoja1!$L$5:$M$9,2,FALSE),"CJV")</f>
        <v>CJV</v>
      </c>
      <c r="S4612" s="9" t="str">
        <f>IF(Tabla2[[#This Row],[EMPRESA]]=Tabla2[[#This Row],[CONTRATISTA PRNCIPAL]],"Principal","Secundaria")</f>
        <v>Principal</v>
      </c>
      <c r="T4612" s="10">
        <f>IFERROR(1/COUNTIF(Tabla2[CONTRATISTA PRNCIPAL],Tabla2[[#This Row],[CONTRATISTA PRNCIPAL]]),0)</f>
        <v>0</v>
      </c>
      <c r="U4612" s="33" t="str">
        <f ca="1">IF(((TODAY()-Tabla2[[#This Row],[FECHA NACIMIENTO]])/365)&lt;18,"Corregir", IF(((TODAY()-Tabla2[[#This Row],[FECHA NACIMIENTO]])/365)&gt;80, "Corregir",ROUNDDOWN(((TODAY()-Tabla2[[#This Row],[FECHA NACIMIENTO]])/365),0)))</f>
        <v>Corregir</v>
      </c>
      <c r="V461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12" s="34" t="str">
        <f ca="1">+IF(Tabla2[[#This Row],[Edad]]="Corregir","Corregir","Ok")</f>
        <v>Corregir</v>
      </c>
      <c r="X4612" s="10" t="str">
        <f>+IFERROR(VLOOKUP(Tabla2[[#This Row],[DISTRITO SEGÚN DNI]],Hoja1!$A$2:$B$55,2,FALSE),"No")</f>
        <v>No</v>
      </c>
      <c r="Y4612" s="10" t="str">
        <f>IF(OR(LOWER(Tabla2[[#This Row],[GENERO]])="masculino", LOWER(Tabla2[[#This Row],[GENERO]])="femenino"),"OK","Corregir")</f>
        <v>Corregir</v>
      </c>
      <c r="Z4612" s="10" t="str">
        <f>+IF(Tabla2[[#This Row],[Nro. DNI / CE]]="","Corregir",IF(LEN(Tabla2[[#This Row],[Nro. DNI / CE]])&gt;=8,"OK","Corregir"))</f>
        <v>Corregir</v>
      </c>
      <c r="AA4612" s="10">
        <f>COUNTIF(Tabla2[APELLIDOS Y NOMBRES],Tabla2[[#This Row],[APELLIDOS Y NOMBRES]])</f>
        <v>0</v>
      </c>
      <c r="AB4612" t="str">
        <f ca="1">+IFERROR(IF(Tabla2[[#This Row],[FECHA CESE/BAJA]]="","No Aplica",IF(AND(MONTH(Tabla2[[#This Row],[FECHA CESE/BAJA]])=MONTH(TODAY()-30),YEAR(Tabla2[[#This Row],[FECHA CESE/BAJA]])=YEAR(TODAY())),MONTH(TODAY()-30)&amp;"-"&amp;YEAR(TODAY()),"Borrar")),"No aplica")</f>
        <v>No Aplica</v>
      </c>
      <c r="AC4612" t="str">
        <f ca="1">+IFERROR(IF(Tabla2[[#This Row],[FECHA INICIO DE LABORES EN OBRA]]="","No Aplica",IF(AND(MONTH(Tabla2[[#This Row],[FECHA INICIO DE LABORES EN OBRA]])=MONTH(TODAY()-30),YEAR(Tabla2[[#This Row],[FECHA INICIO DE LABORES EN OBRA]])=YEAR(TODAY())),MONTH(TODAY()-30)&amp;"-"&amp;YEAR(TODAY()),"No Aplica")),"No Aplica")</f>
        <v>No Aplica</v>
      </c>
    </row>
    <row r="4613" spans="1:29" x14ac:dyDescent="0.25">
      <c r="A4613" s="2"/>
      <c r="B4613" s="3"/>
      <c r="C4613" s="3"/>
      <c r="D4613" s="3"/>
      <c r="E4613" s="3"/>
      <c r="F4613" s="36"/>
      <c r="G4613" s="3"/>
      <c r="H4613" s="3"/>
      <c r="I4613" s="3"/>
      <c r="J4613" s="3"/>
      <c r="K4613" s="3"/>
      <c r="L4613" s="8"/>
      <c r="M4613" s="5"/>
      <c r="N4613" s="13"/>
      <c r="O4613" s="5"/>
      <c r="P4613" s="8"/>
      <c r="Q4613" s="9"/>
      <c r="R4613" s="9" t="str">
        <f>IFERROR(VLOOKUP(Tabla2[[#This Row],[CONTRATISTA PRNCIPAL]],Hoja1!$L$5:$M$9,2,FALSE),"CJV")</f>
        <v>CJV</v>
      </c>
      <c r="S4613" s="9" t="str">
        <f>IF(Tabla2[[#This Row],[EMPRESA]]=Tabla2[[#This Row],[CONTRATISTA PRNCIPAL]],"Principal","Secundaria")</f>
        <v>Principal</v>
      </c>
      <c r="T4613" s="10">
        <f>IFERROR(1/COUNTIF(Tabla2[CONTRATISTA PRNCIPAL],Tabla2[[#This Row],[CONTRATISTA PRNCIPAL]]),0)</f>
        <v>0</v>
      </c>
      <c r="U4613" s="33" t="str">
        <f ca="1">IF(((TODAY()-Tabla2[[#This Row],[FECHA NACIMIENTO]])/365)&lt;18,"Corregir", IF(((TODAY()-Tabla2[[#This Row],[FECHA NACIMIENTO]])/365)&gt;80, "Corregir",ROUNDDOWN(((TODAY()-Tabla2[[#This Row],[FECHA NACIMIENTO]])/365),0)))</f>
        <v>Corregir</v>
      </c>
      <c r="V461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13" s="34" t="str">
        <f ca="1">+IF(Tabla2[[#This Row],[Edad]]="Corregir","Corregir","Ok")</f>
        <v>Corregir</v>
      </c>
      <c r="X4613" s="10" t="str">
        <f>+IFERROR(VLOOKUP(Tabla2[[#This Row],[DISTRITO SEGÚN DNI]],Hoja1!$A$2:$B$55,2,FALSE),"No")</f>
        <v>No</v>
      </c>
      <c r="Y4613" s="10" t="str">
        <f>IF(OR(LOWER(Tabla2[[#This Row],[GENERO]])="masculino", LOWER(Tabla2[[#This Row],[GENERO]])="femenino"),"OK","Corregir")</f>
        <v>Corregir</v>
      </c>
      <c r="Z4613" s="10" t="str">
        <f>+IF(Tabla2[[#This Row],[Nro. DNI / CE]]="","Corregir",IF(LEN(Tabla2[[#This Row],[Nro. DNI / CE]])&gt;=8,"OK","Corregir"))</f>
        <v>Corregir</v>
      </c>
      <c r="AA4613" s="10">
        <f>COUNTIF(Tabla2[APELLIDOS Y NOMBRES],Tabla2[[#This Row],[APELLIDOS Y NOMBRES]])</f>
        <v>0</v>
      </c>
      <c r="AB4613" t="str">
        <f ca="1">+IFERROR(IF(Tabla2[[#This Row],[FECHA CESE/BAJA]]="","No Aplica",IF(AND(MONTH(Tabla2[[#This Row],[FECHA CESE/BAJA]])=MONTH(TODAY()-30),YEAR(Tabla2[[#This Row],[FECHA CESE/BAJA]])=YEAR(TODAY())),MONTH(TODAY()-30)&amp;"-"&amp;YEAR(TODAY()),"Borrar")),"No aplica")</f>
        <v>No Aplica</v>
      </c>
      <c r="AC4613" t="str">
        <f ca="1">+IFERROR(IF(Tabla2[[#This Row],[FECHA INICIO DE LABORES EN OBRA]]="","No Aplica",IF(AND(MONTH(Tabla2[[#This Row],[FECHA INICIO DE LABORES EN OBRA]])=MONTH(TODAY()-30),YEAR(Tabla2[[#This Row],[FECHA INICIO DE LABORES EN OBRA]])=YEAR(TODAY())),MONTH(TODAY()-30)&amp;"-"&amp;YEAR(TODAY()),"No Aplica")),"No Aplica")</f>
        <v>No Aplica</v>
      </c>
    </row>
    <row r="4614" spans="1:29" x14ac:dyDescent="0.25">
      <c r="A4614" s="2"/>
      <c r="B4614" s="3"/>
      <c r="C4614" s="3"/>
      <c r="D4614" s="3"/>
      <c r="E4614" s="3"/>
      <c r="F4614" s="36"/>
      <c r="G4614" s="3"/>
      <c r="H4614" s="3"/>
      <c r="I4614" s="3"/>
      <c r="J4614" s="3"/>
      <c r="K4614" s="3"/>
      <c r="L4614" s="8"/>
      <c r="M4614" s="5"/>
      <c r="N4614" s="13"/>
      <c r="O4614" s="5"/>
      <c r="P4614" s="8"/>
      <c r="Q4614" s="9"/>
      <c r="R4614" s="9" t="str">
        <f>IFERROR(VLOOKUP(Tabla2[[#This Row],[CONTRATISTA PRNCIPAL]],Hoja1!$L$5:$M$9,2,FALSE),"CJV")</f>
        <v>CJV</v>
      </c>
      <c r="S4614" s="9" t="str">
        <f>IF(Tabla2[[#This Row],[EMPRESA]]=Tabla2[[#This Row],[CONTRATISTA PRNCIPAL]],"Principal","Secundaria")</f>
        <v>Principal</v>
      </c>
      <c r="T4614" s="10">
        <f>IFERROR(1/COUNTIF(Tabla2[CONTRATISTA PRNCIPAL],Tabla2[[#This Row],[CONTRATISTA PRNCIPAL]]),0)</f>
        <v>0</v>
      </c>
      <c r="U4614" s="33" t="str">
        <f ca="1">IF(((TODAY()-Tabla2[[#This Row],[FECHA NACIMIENTO]])/365)&lt;18,"Corregir", IF(((TODAY()-Tabla2[[#This Row],[FECHA NACIMIENTO]])/365)&gt;80, "Corregir",ROUNDDOWN(((TODAY()-Tabla2[[#This Row],[FECHA NACIMIENTO]])/365),0)))</f>
        <v>Corregir</v>
      </c>
      <c r="V461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14" s="34" t="str">
        <f ca="1">+IF(Tabla2[[#This Row],[Edad]]="Corregir","Corregir","Ok")</f>
        <v>Corregir</v>
      </c>
      <c r="X4614" s="10" t="str">
        <f>+IFERROR(VLOOKUP(Tabla2[[#This Row],[DISTRITO SEGÚN DNI]],Hoja1!$A$2:$B$55,2,FALSE),"No")</f>
        <v>No</v>
      </c>
      <c r="Y4614" s="10" t="str">
        <f>IF(OR(LOWER(Tabla2[[#This Row],[GENERO]])="masculino", LOWER(Tabla2[[#This Row],[GENERO]])="femenino"),"OK","Corregir")</f>
        <v>Corregir</v>
      </c>
      <c r="Z4614" s="10" t="str">
        <f>+IF(Tabla2[[#This Row],[Nro. DNI / CE]]="","Corregir",IF(LEN(Tabla2[[#This Row],[Nro. DNI / CE]])&gt;=8,"OK","Corregir"))</f>
        <v>Corregir</v>
      </c>
      <c r="AA4614" s="10">
        <f>COUNTIF(Tabla2[APELLIDOS Y NOMBRES],Tabla2[[#This Row],[APELLIDOS Y NOMBRES]])</f>
        <v>0</v>
      </c>
      <c r="AB4614" t="str">
        <f ca="1">+IFERROR(IF(Tabla2[[#This Row],[FECHA CESE/BAJA]]="","No Aplica",IF(AND(MONTH(Tabla2[[#This Row],[FECHA CESE/BAJA]])=MONTH(TODAY()-30),YEAR(Tabla2[[#This Row],[FECHA CESE/BAJA]])=YEAR(TODAY())),MONTH(TODAY()-30)&amp;"-"&amp;YEAR(TODAY()),"Borrar")),"No aplica")</f>
        <v>No Aplica</v>
      </c>
      <c r="AC4614" t="str">
        <f ca="1">+IFERROR(IF(Tabla2[[#This Row],[FECHA INICIO DE LABORES EN OBRA]]="","No Aplica",IF(AND(MONTH(Tabla2[[#This Row],[FECHA INICIO DE LABORES EN OBRA]])=MONTH(TODAY()-30),YEAR(Tabla2[[#This Row],[FECHA INICIO DE LABORES EN OBRA]])=YEAR(TODAY())),MONTH(TODAY()-30)&amp;"-"&amp;YEAR(TODAY()),"No Aplica")),"No Aplica")</f>
        <v>No Aplica</v>
      </c>
    </row>
    <row r="4615" spans="1:29" x14ac:dyDescent="0.25">
      <c r="A4615" s="2"/>
      <c r="B4615" s="3"/>
      <c r="C4615" s="3"/>
      <c r="D4615" s="3"/>
      <c r="E4615" s="3"/>
      <c r="F4615" s="36"/>
      <c r="G4615" s="3"/>
      <c r="H4615" s="3"/>
      <c r="I4615" s="3"/>
      <c r="J4615" s="3"/>
      <c r="K4615" s="3"/>
      <c r="L4615" s="8"/>
      <c r="M4615" s="5"/>
      <c r="N4615" s="13"/>
      <c r="O4615" s="5"/>
      <c r="P4615" s="8"/>
      <c r="Q4615" s="9"/>
      <c r="R4615" s="9" t="str">
        <f>IFERROR(VLOOKUP(Tabla2[[#This Row],[CONTRATISTA PRNCIPAL]],Hoja1!$L$5:$M$9,2,FALSE),"CJV")</f>
        <v>CJV</v>
      </c>
      <c r="S4615" s="9" t="str">
        <f>IF(Tabla2[[#This Row],[EMPRESA]]=Tabla2[[#This Row],[CONTRATISTA PRNCIPAL]],"Principal","Secundaria")</f>
        <v>Principal</v>
      </c>
      <c r="T4615" s="10">
        <f>IFERROR(1/COUNTIF(Tabla2[CONTRATISTA PRNCIPAL],Tabla2[[#This Row],[CONTRATISTA PRNCIPAL]]),0)</f>
        <v>0</v>
      </c>
      <c r="U4615" s="33" t="str">
        <f ca="1">IF(((TODAY()-Tabla2[[#This Row],[FECHA NACIMIENTO]])/365)&lt;18,"Corregir", IF(((TODAY()-Tabla2[[#This Row],[FECHA NACIMIENTO]])/365)&gt;80, "Corregir",ROUNDDOWN(((TODAY()-Tabla2[[#This Row],[FECHA NACIMIENTO]])/365),0)))</f>
        <v>Corregir</v>
      </c>
      <c r="V461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15" s="34" t="str">
        <f ca="1">+IF(Tabla2[[#This Row],[Edad]]="Corregir","Corregir","Ok")</f>
        <v>Corregir</v>
      </c>
      <c r="X4615" s="10" t="str">
        <f>+IFERROR(VLOOKUP(Tabla2[[#This Row],[DISTRITO SEGÚN DNI]],Hoja1!$A$2:$B$55,2,FALSE),"No")</f>
        <v>No</v>
      </c>
      <c r="Y4615" s="10" t="str">
        <f>IF(OR(LOWER(Tabla2[[#This Row],[GENERO]])="masculino", LOWER(Tabla2[[#This Row],[GENERO]])="femenino"),"OK","Corregir")</f>
        <v>Corregir</v>
      </c>
      <c r="Z4615" s="10" t="str">
        <f>+IF(Tabla2[[#This Row],[Nro. DNI / CE]]="","Corregir",IF(LEN(Tabla2[[#This Row],[Nro. DNI / CE]])&gt;=8,"OK","Corregir"))</f>
        <v>Corregir</v>
      </c>
      <c r="AA4615" s="10">
        <f>COUNTIF(Tabla2[APELLIDOS Y NOMBRES],Tabla2[[#This Row],[APELLIDOS Y NOMBRES]])</f>
        <v>0</v>
      </c>
      <c r="AB4615" t="str">
        <f ca="1">+IFERROR(IF(Tabla2[[#This Row],[FECHA CESE/BAJA]]="","No Aplica",IF(AND(MONTH(Tabla2[[#This Row],[FECHA CESE/BAJA]])=MONTH(TODAY()-30),YEAR(Tabla2[[#This Row],[FECHA CESE/BAJA]])=YEAR(TODAY())),MONTH(TODAY()-30)&amp;"-"&amp;YEAR(TODAY()),"Borrar")),"No aplica")</f>
        <v>No Aplica</v>
      </c>
      <c r="AC4615" t="str">
        <f ca="1">+IFERROR(IF(Tabla2[[#This Row],[FECHA INICIO DE LABORES EN OBRA]]="","No Aplica",IF(AND(MONTH(Tabla2[[#This Row],[FECHA INICIO DE LABORES EN OBRA]])=MONTH(TODAY()-30),YEAR(Tabla2[[#This Row],[FECHA INICIO DE LABORES EN OBRA]])=YEAR(TODAY())),MONTH(TODAY()-30)&amp;"-"&amp;YEAR(TODAY()),"No Aplica")),"No Aplica")</f>
        <v>No Aplica</v>
      </c>
    </row>
    <row r="4616" spans="1:29" x14ac:dyDescent="0.25">
      <c r="A4616" s="2"/>
      <c r="B4616" s="3"/>
      <c r="C4616" s="3"/>
      <c r="D4616" s="3"/>
      <c r="E4616" s="3"/>
      <c r="F4616" s="36"/>
      <c r="G4616" s="3"/>
      <c r="H4616" s="3"/>
      <c r="I4616" s="3"/>
      <c r="J4616" s="3"/>
      <c r="K4616" s="3"/>
      <c r="L4616" s="8"/>
      <c r="M4616" s="5"/>
      <c r="N4616" s="13"/>
      <c r="O4616" s="5"/>
      <c r="P4616" s="8"/>
      <c r="Q4616" s="9"/>
      <c r="R4616" s="9" t="str">
        <f>IFERROR(VLOOKUP(Tabla2[[#This Row],[CONTRATISTA PRNCIPAL]],Hoja1!$L$5:$M$9,2,FALSE),"CJV")</f>
        <v>CJV</v>
      </c>
      <c r="S4616" s="9" t="str">
        <f>IF(Tabla2[[#This Row],[EMPRESA]]=Tabla2[[#This Row],[CONTRATISTA PRNCIPAL]],"Principal","Secundaria")</f>
        <v>Principal</v>
      </c>
      <c r="T4616" s="10">
        <f>IFERROR(1/COUNTIF(Tabla2[CONTRATISTA PRNCIPAL],Tabla2[[#This Row],[CONTRATISTA PRNCIPAL]]),0)</f>
        <v>0</v>
      </c>
      <c r="U4616" s="33" t="str">
        <f ca="1">IF(((TODAY()-Tabla2[[#This Row],[FECHA NACIMIENTO]])/365)&lt;18,"Corregir", IF(((TODAY()-Tabla2[[#This Row],[FECHA NACIMIENTO]])/365)&gt;80, "Corregir",ROUNDDOWN(((TODAY()-Tabla2[[#This Row],[FECHA NACIMIENTO]])/365),0)))</f>
        <v>Corregir</v>
      </c>
      <c r="V461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16" s="34" t="str">
        <f ca="1">+IF(Tabla2[[#This Row],[Edad]]="Corregir","Corregir","Ok")</f>
        <v>Corregir</v>
      </c>
      <c r="X4616" s="10" t="str">
        <f>+IFERROR(VLOOKUP(Tabla2[[#This Row],[DISTRITO SEGÚN DNI]],Hoja1!$A$2:$B$55,2,FALSE),"No")</f>
        <v>No</v>
      </c>
      <c r="Y4616" s="10" t="str">
        <f>IF(OR(LOWER(Tabla2[[#This Row],[GENERO]])="masculino", LOWER(Tabla2[[#This Row],[GENERO]])="femenino"),"OK","Corregir")</f>
        <v>Corregir</v>
      </c>
      <c r="Z4616" s="10" t="str">
        <f>+IF(Tabla2[[#This Row],[Nro. DNI / CE]]="","Corregir",IF(LEN(Tabla2[[#This Row],[Nro. DNI / CE]])&gt;=8,"OK","Corregir"))</f>
        <v>Corregir</v>
      </c>
      <c r="AA4616" s="10">
        <f>COUNTIF(Tabla2[APELLIDOS Y NOMBRES],Tabla2[[#This Row],[APELLIDOS Y NOMBRES]])</f>
        <v>0</v>
      </c>
      <c r="AB4616" t="str">
        <f ca="1">+IFERROR(IF(Tabla2[[#This Row],[FECHA CESE/BAJA]]="","No Aplica",IF(AND(MONTH(Tabla2[[#This Row],[FECHA CESE/BAJA]])=MONTH(TODAY()-30),YEAR(Tabla2[[#This Row],[FECHA CESE/BAJA]])=YEAR(TODAY())),MONTH(TODAY()-30)&amp;"-"&amp;YEAR(TODAY()),"Borrar")),"No aplica")</f>
        <v>No Aplica</v>
      </c>
      <c r="AC4616" t="str">
        <f ca="1">+IFERROR(IF(Tabla2[[#This Row],[FECHA INICIO DE LABORES EN OBRA]]="","No Aplica",IF(AND(MONTH(Tabla2[[#This Row],[FECHA INICIO DE LABORES EN OBRA]])=MONTH(TODAY()-30),YEAR(Tabla2[[#This Row],[FECHA INICIO DE LABORES EN OBRA]])=YEAR(TODAY())),MONTH(TODAY()-30)&amp;"-"&amp;YEAR(TODAY()),"No Aplica")),"No Aplica")</f>
        <v>No Aplica</v>
      </c>
    </row>
    <row r="4617" spans="1:29" x14ac:dyDescent="0.25">
      <c r="A4617" s="2"/>
      <c r="B4617" s="3"/>
      <c r="C4617" s="3"/>
      <c r="D4617" s="3"/>
      <c r="E4617" s="3"/>
      <c r="F4617" s="36"/>
      <c r="G4617" s="3"/>
      <c r="H4617" s="3"/>
      <c r="I4617" s="3"/>
      <c r="J4617" s="3"/>
      <c r="K4617" s="3"/>
      <c r="L4617" s="8"/>
      <c r="M4617" s="5"/>
      <c r="N4617" s="13"/>
      <c r="O4617" s="5"/>
      <c r="P4617" s="8"/>
      <c r="Q4617" s="9"/>
      <c r="R4617" s="9" t="str">
        <f>IFERROR(VLOOKUP(Tabla2[[#This Row],[CONTRATISTA PRNCIPAL]],Hoja1!$L$5:$M$9,2,FALSE),"CJV")</f>
        <v>CJV</v>
      </c>
      <c r="S4617" s="9" t="str">
        <f>IF(Tabla2[[#This Row],[EMPRESA]]=Tabla2[[#This Row],[CONTRATISTA PRNCIPAL]],"Principal","Secundaria")</f>
        <v>Principal</v>
      </c>
      <c r="T4617" s="10">
        <f>IFERROR(1/COUNTIF(Tabla2[CONTRATISTA PRNCIPAL],Tabla2[[#This Row],[CONTRATISTA PRNCIPAL]]),0)</f>
        <v>0</v>
      </c>
      <c r="U4617" s="33" t="str">
        <f ca="1">IF(((TODAY()-Tabla2[[#This Row],[FECHA NACIMIENTO]])/365)&lt;18,"Corregir", IF(((TODAY()-Tabla2[[#This Row],[FECHA NACIMIENTO]])/365)&gt;80, "Corregir",ROUNDDOWN(((TODAY()-Tabla2[[#This Row],[FECHA NACIMIENTO]])/365),0)))</f>
        <v>Corregir</v>
      </c>
      <c r="V461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17" s="34" t="str">
        <f ca="1">+IF(Tabla2[[#This Row],[Edad]]="Corregir","Corregir","Ok")</f>
        <v>Corregir</v>
      </c>
      <c r="X4617" s="10" t="str">
        <f>+IFERROR(VLOOKUP(Tabla2[[#This Row],[DISTRITO SEGÚN DNI]],Hoja1!$A$2:$B$55,2,FALSE),"No")</f>
        <v>No</v>
      </c>
      <c r="Y4617" s="10" t="str">
        <f>IF(OR(LOWER(Tabla2[[#This Row],[GENERO]])="masculino", LOWER(Tabla2[[#This Row],[GENERO]])="femenino"),"OK","Corregir")</f>
        <v>Corregir</v>
      </c>
      <c r="Z4617" s="10" t="str">
        <f>+IF(Tabla2[[#This Row],[Nro. DNI / CE]]="","Corregir",IF(LEN(Tabla2[[#This Row],[Nro. DNI / CE]])&gt;=8,"OK","Corregir"))</f>
        <v>Corregir</v>
      </c>
      <c r="AA4617" s="10">
        <f>COUNTIF(Tabla2[APELLIDOS Y NOMBRES],Tabla2[[#This Row],[APELLIDOS Y NOMBRES]])</f>
        <v>0</v>
      </c>
      <c r="AB4617" t="str">
        <f ca="1">+IFERROR(IF(Tabla2[[#This Row],[FECHA CESE/BAJA]]="","No Aplica",IF(AND(MONTH(Tabla2[[#This Row],[FECHA CESE/BAJA]])=MONTH(TODAY()-30),YEAR(Tabla2[[#This Row],[FECHA CESE/BAJA]])=YEAR(TODAY())),MONTH(TODAY()-30)&amp;"-"&amp;YEAR(TODAY()),"Borrar")),"No aplica")</f>
        <v>No Aplica</v>
      </c>
      <c r="AC4617" t="str">
        <f ca="1">+IFERROR(IF(Tabla2[[#This Row],[FECHA INICIO DE LABORES EN OBRA]]="","No Aplica",IF(AND(MONTH(Tabla2[[#This Row],[FECHA INICIO DE LABORES EN OBRA]])=MONTH(TODAY()-30),YEAR(Tabla2[[#This Row],[FECHA INICIO DE LABORES EN OBRA]])=YEAR(TODAY())),MONTH(TODAY()-30)&amp;"-"&amp;YEAR(TODAY()),"No Aplica")),"No Aplica")</f>
        <v>No Aplica</v>
      </c>
    </row>
    <row r="4618" spans="1:29" x14ac:dyDescent="0.25">
      <c r="A4618" s="2"/>
      <c r="B4618" s="3"/>
      <c r="C4618" s="3"/>
      <c r="D4618" s="3"/>
      <c r="E4618" s="3"/>
      <c r="F4618" s="36"/>
      <c r="G4618" s="3"/>
      <c r="H4618" s="3"/>
      <c r="I4618" s="3"/>
      <c r="J4618" s="3"/>
      <c r="K4618" s="3"/>
      <c r="L4618" s="8"/>
      <c r="M4618" s="5"/>
      <c r="N4618" s="13"/>
      <c r="O4618" s="5"/>
      <c r="P4618" s="8"/>
      <c r="Q4618" s="9"/>
      <c r="R4618" s="9" t="str">
        <f>IFERROR(VLOOKUP(Tabla2[[#This Row],[CONTRATISTA PRNCIPAL]],Hoja1!$L$5:$M$9,2,FALSE),"CJV")</f>
        <v>CJV</v>
      </c>
      <c r="S4618" s="9" t="str">
        <f>IF(Tabla2[[#This Row],[EMPRESA]]=Tabla2[[#This Row],[CONTRATISTA PRNCIPAL]],"Principal","Secundaria")</f>
        <v>Principal</v>
      </c>
      <c r="T4618" s="10">
        <f>IFERROR(1/COUNTIF(Tabla2[CONTRATISTA PRNCIPAL],Tabla2[[#This Row],[CONTRATISTA PRNCIPAL]]),0)</f>
        <v>0</v>
      </c>
      <c r="U4618" s="33" t="str">
        <f ca="1">IF(((TODAY()-Tabla2[[#This Row],[FECHA NACIMIENTO]])/365)&lt;18,"Corregir", IF(((TODAY()-Tabla2[[#This Row],[FECHA NACIMIENTO]])/365)&gt;80, "Corregir",ROUNDDOWN(((TODAY()-Tabla2[[#This Row],[FECHA NACIMIENTO]])/365),0)))</f>
        <v>Corregir</v>
      </c>
      <c r="V461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18" s="34" t="str">
        <f ca="1">+IF(Tabla2[[#This Row],[Edad]]="Corregir","Corregir","Ok")</f>
        <v>Corregir</v>
      </c>
      <c r="X4618" s="10" t="str">
        <f>+IFERROR(VLOOKUP(Tabla2[[#This Row],[DISTRITO SEGÚN DNI]],Hoja1!$A$2:$B$55,2,FALSE),"No")</f>
        <v>No</v>
      </c>
      <c r="Y4618" s="10" t="str">
        <f>IF(OR(LOWER(Tabla2[[#This Row],[GENERO]])="masculino", LOWER(Tabla2[[#This Row],[GENERO]])="femenino"),"OK","Corregir")</f>
        <v>Corregir</v>
      </c>
      <c r="Z4618" s="10" t="str">
        <f>+IF(Tabla2[[#This Row],[Nro. DNI / CE]]="","Corregir",IF(LEN(Tabla2[[#This Row],[Nro. DNI / CE]])&gt;=8,"OK","Corregir"))</f>
        <v>Corregir</v>
      </c>
      <c r="AA4618" s="10">
        <f>COUNTIF(Tabla2[APELLIDOS Y NOMBRES],Tabla2[[#This Row],[APELLIDOS Y NOMBRES]])</f>
        <v>0</v>
      </c>
      <c r="AB4618" t="str">
        <f ca="1">+IFERROR(IF(Tabla2[[#This Row],[FECHA CESE/BAJA]]="","No Aplica",IF(AND(MONTH(Tabla2[[#This Row],[FECHA CESE/BAJA]])=MONTH(TODAY()-30),YEAR(Tabla2[[#This Row],[FECHA CESE/BAJA]])=YEAR(TODAY())),MONTH(TODAY()-30)&amp;"-"&amp;YEAR(TODAY()),"Borrar")),"No aplica")</f>
        <v>No Aplica</v>
      </c>
      <c r="AC4618" t="str">
        <f ca="1">+IFERROR(IF(Tabla2[[#This Row],[FECHA INICIO DE LABORES EN OBRA]]="","No Aplica",IF(AND(MONTH(Tabla2[[#This Row],[FECHA INICIO DE LABORES EN OBRA]])=MONTH(TODAY()-30),YEAR(Tabla2[[#This Row],[FECHA INICIO DE LABORES EN OBRA]])=YEAR(TODAY())),MONTH(TODAY()-30)&amp;"-"&amp;YEAR(TODAY()),"No Aplica")),"No Aplica")</f>
        <v>No Aplica</v>
      </c>
    </row>
    <row r="4619" spans="1:29" x14ac:dyDescent="0.25">
      <c r="A4619" s="2"/>
      <c r="B4619" s="3"/>
      <c r="C4619" s="3"/>
      <c r="D4619" s="3"/>
      <c r="E4619" s="3"/>
      <c r="F4619" s="36"/>
      <c r="G4619" s="3"/>
      <c r="H4619" s="3"/>
      <c r="I4619" s="3"/>
      <c r="J4619" s="3"/>
      <c r="K4619" s="3"/>
      <c r="L4619" s="8"/>
      <c r="M4619" s="5"/>
      <c r="N4619" s="13"/>
      <c r="O4619" s="5"/>
      <c r="P4619" s="8"/>
      <c r="Q4619" s="9"/>
      <c r="R4619" s="9" t="str">
        <f>IFERROR(VLOOKUP(Tabla2[[#This Row],[CONTRATISTA PRNCIPAL]],Hoja1!$L$5:$M$9,2,FALSE),"CJV")</f>
        <v>CJV</v>
      </c>
      <c r="S4619" s="9" t="str">
        <f>IF(Tabla2[[#This Row],[EMPRESA]]=Tabla2[[#This Row],[CONTRATISTA PRNCIPAL]],"Principal","Secundaria")</f>
        <v>Principal</v>
      </c>
      <c r="T4619" s="10">
        <f>IFERROR(1/COUNTIF(Tabla2[CONTRATISTA PRNCIPAL],Tabla2[[#This Row],[CONTRATISTA PRNCIPAL]]),0)</f>
        <v>0</v>
      </c>
      <c r="U4619" s="33" t="str">
        <f ca="1">IF(((TODAY()-Tabla2[[#This Row],[FECHA NACIMIENTO]])/365)&lt;18,"Corregir", IF(((TODAY()-Tabla2[[#This Row],[FECHA NACIMIENTO]])/365)&gt;80, "Corregir",ROUNDDOWN(((TODAY()-Tabla2[[#This Row],[FECHA NACIMIENTO]])/365),0)))</f>
        <v>Corregir</v>
      </c>
      <c r="V461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19" s="34" t="str">
        <f ca="1">+IF(Tabla2[[#This Row],[Edad]]="Corregir","Corregir","Ok")</f>
        <v>Corregir</v>
      </c>
      <c r="X4619" s="10" t="str">
        <f>+IFERROR(VLOOKUP(Tabla2[[#This Row],[DISTRITO SEGÚN DNI]],Hoja1!$A$2:$B$55,2,FALSE),"No")</f>
        <v>No</v>
      </c>
      <c r="Y4619" s="10" t="str">
        <f>IF(OR(LOWER(Tabla2[[#This Row],[GENERO]])="masculino", LOWER(Tabla2[[#This Row],[GENERO]])="femenino"),"OK","Corregir")</f>
        <v>Corregir</v>
      </c>
      <c r="Z4619" s="10" t="str">
        <f>+IF(Tabla2[[#This Row],[Nro. DNI / CE]]="","Corregir",IF(LEN(Tabla2[[#This Row],[Nro. DNI / CE]])&gt;=8,"OK","Corregir"))</f>
        <v>Corregir</v>
      </c>
      <c r="AA4619" s="10">
        <f>COUNTIF(Tabla2[APELLIDOS Y NOMBRES],Tabla2[[#This Row],[APELLIDOS Y NOMBRES]])</f>
        <v>0</v>
      </c>
      <c r="AB4619" t="str">
        <f ca="1">+IFERROR(IF(Tabla2[[#This Row],[FECHA CESE/BAJA]]="","No Aplica",IF(AND(MONTH(Tabla2[[#This Row],[FECHA CESE/BAJA]])=MONTH(TODAY()-30),YEAR(Tabla2[[#This Row],[FECHA CESE/BAJA]])=YEAR(TODAY())),MONTH(TODAY()-30)&amp;"-"&amp;YEAR(TODAY()),"Borrar")),"No aplica")</f>
        <v>No Aplica</v>
      </c>
      <c r="AC4619" t="str">
        <f ca="1">+IFERROR(IF(Tabla2[[#This Row],[FECHA INICIO DE LABORES EN OBRA]]="","No Aplica",IF(AND(MONTH(Tabla2[[#This Row],[FECHA INICIO DE LABORES EN OBRA]])=MONTH(TODAY()-30),YEAR(Tabla2[[#This Row],[FECHA INICIO DE LABORES EN OBRA]])=YEAR(TODAY())),MONTH(TODAY()-30)&amp;"-"&amp;YEAR(TODAY()),"No Aplica")),"No Aplica")</f>
        <v>No Aplica</v>
      </c>
    </row>
    <row r="4620" spans="1:29" x14ac:dyDescent="0.25">
      <c r="A4620" s="2"/>
      <c r="B4620" s="3"/>
      <c r="C4620" s="3"/>
      <c r="D4620" s="3"/>
      <c r="E4620" s="3"/>
      <c r="F4620" s="36"/>
      <c r="G4620" s="3"/>
      <c r="H4620" s="3"/>
      <c r="I4620" s="3"/>
      <c r="J4620" s="3"/>
      <c r="K4620" s="3"/>
      <c r="L4620" s="8"/>
      <c r="M4620" s="5"/>
      <c r="N4620" s="13"/>
      <c r="O4620" s="5"/>
      <c r="P4620" s="8"/>
      <c r="Q4620" s="9"/>
      <c r="R4620" s="9" t="str">
        <f>IFERROR(VLOOKUP(Tabla2[[#This Row],[CONTRATISTA PRNCIPAL]],Hoja1!$L$5:$M$9,2,FALSE),"CJV")</f>
        <v>CJV</v>
      </c>
      <c r="S4620" s="9" t="str">
        <f>IF(Tabla2[[#This Row],[EMPRESA]]=Tabla2[[#This Row],[CONTRATISTA PRNCIPAL]],"Principal","Secundaria")</f>
        <v>Principal</v>
      </c>
      <c r="T4620" s="10">
        <f>IFERROR(1/COUNTIF(Tabla2[CONTRATISTA PRNCIPAL],Tabla2[[#This Row],[CONTRATISTA PRNCIPAL]]),0)</f>
        <v>0</v>
      </c>
      <c r="U4620" s="33" t="str">
        <f ca="1">IF(((TODAY()-Tabla2[[#This Row],[FECHA NACIMIENTO]])/365)&lt;18,"Corregir", IF(((TODAY()-Tabla2[[#This Row],[FECHA NACIMIENTO]])/365)&gt;80, "Corregir",ROUNDDOWN(((TODAY()-Tabla2[[#This Row],[FECHA NACIMIENTO]])/365),0)))</f>
        <v>Corregir</v>
      </c>
      <c r="V462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20" s="34" t="str">
        <f ca="1">+IF(Tabla2[[#This Row],[Edad]]="Corregir","Corregir","Ok")</f>
        <v>Corregir</v>
      </c>
      <c r="X4620" s="10" t="str">
        <f>+IFERROR(VLOOKUP(Tabla2[[#This Row],[DISTRITO SEGÚN DNI]],Hoja1!$A$2:$B$55,2,FALSE),"No")</f>
        <v>No</v>
      </c>
      <c r="Y4620" s="10" t="str">
        <f>IF(OR(LOWER(Tabla2[[#This Row],[GENERO]])="masculino", LOWER(Tabla2[[#This Row],[GENERO]])="femenino"),"OK","Corregir")</f>
        <v>Corregir</v>
      </c>
      <c r="Z4620" s="10" t="str">
        <f>+IF(Tabla2[[#This Row],[Nro. DNI / CE]]="","Corregir",IF(LEN(Tabla2[[#This Row],[Nro. DNI / CE]])&gt;=8,"OK","Corregir"))</f>
        <v>Corregir</v>
      </c>
      <c r="AA4620" s="10">
        <f>COUNTIF(Tabla2[APELLIDOS Y NOMBRES],Tabla2[[#This Row],[APELLIDOS Y NOMBRES]])</f>
        <v>0</v>
      </c>
      <c r="AB4620" t="str">
        <f ca="1">+IFERROR(IF(Tabla2[[#This Row],[FECHA CESE/BAJA]]="","No Aplica",IF(AND(MONTH(Tabla2[[#This Row],[FECHA CESE/BAJA]])=MONTH(TODAY()-30),YEAR(Tabla2[[#This Row],[FECHA CESE/BAJA]])=YEAR(TODAY())),MONTH(TODAY()-30)&amp;"-"&amp;YEAR(TODAY()),"Borrar")),"No aplica")</f>
        <v>No Aplica</v>
      </c>
      <c r="AC4620" t="str">
        <f ca="1">+IFERROR(IF(Tabla2[[#This Row],[FECHA INICIO DE LABORES EN OBRA]]="","No Aplica",IF(AND(MONTH(Tabla2[[#This Row],[FECHA INICIO DE LABORES EN OBRA]])=MONTH(TODAY()-30),YEAR(Tabla2[[#This Row],[FECHA INICIO DE LABORES EN OBRA]])=YEAR(TODAY())),MONTH(TODAY()-30)&amp;"-"&amp;YEAR(TODAY()),"No Aplica")),"No Aplica")</f>
        <v>No Aplica</v>
      </c>
    </row>
    <row r="4621" spans="1:29" x14ac:dyDescent="0.25">
      <c r="A4621" s="2"/>
      <c r="B4621" s="3"/>
      <c r="C4621" s="3"/>
      <c r="D4621" s="3"/>
      <c r="E4621" s="3"/>
      <c r="F4621" s="36"/>
      <c r="G4621" s="3"/>
      <c r="H4621" s="3"/>
      <c r="I4621" s="3"/>
      <c r="J4621" s="3"/>
      <c r="K4621" s="3"/>
      <c r="L4621" s="8"/>
      <c r="M4621" s="5"/>
      <c r="N4621" s="13"/>
      <c r="O4621" s="5"/>
      <c r="P4621" s="8"/>
      <c r="Q4621" s="9"/>
      <c r="R4621" s="9" t="str">
        <f>IFERROR(VLOOKUP(Tabla2[[#This Row],[CONTRATISTA PRNCIPAL]],Hoja1!$L$5:$M$9,2,FALSE),"CJV")</f>
        <v>CJV</v>
      </c>
      <c r="S4621" s="9" t="str">
        <f>IF(Tabla2[[#This Row],[EMPRESA]]=Tabla2[[#This Row],[CONTRATISTA PRNCIPAL]],"Principal","Secundaria")</f>
        <v>Principal</v>
      </c>
      <c r="T4621" s="10">
        <f>IFERROR(1/COUNTIF(Tabla2[CONTRATISTA PRNCIPAL],Tabla2[[#This Row],[CONTRATISTA PRNCIPAL]]),0)</f>
        <v>0</v>
      </c>
      <c r="U4621" s="33" t="str">
        <f ca="1">IF(((TODAY()-Tabla2[[#This Row],[FECHA NACIMIENTO]])/365)&lt;18,"Corregir", IF(((TODAY()-Tabla2[[#This Row],[FECHA NACIMIENTO]])/365)&gt;80, "Corregir",ROUNDDOWN(((TODAY()-Tabla2[[#This Row],[FECHA NACIMIENTO]])/365),0)))</f>
        <v>Corregir</v>
      </c>
      <c r="V462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21" s="34" t="str">
        <f ca="1">+IF(Tabla2[[#This Row],[Edad]]="Corregir","Corregir","Ok")</f>
        <v>Corregir</v>
      </c>
      <c r="X4621" s="10" t="str">
        <f>+IFERROR(VLOOKUP(Tabla2[[#This Row],[DISTRITO SEGÚN DNI]],Hoja1!$A$2:$B$55,2,FALSE),"No")</f>
        <v>No</v>
      </c>
      <c r="Y4621" s="10" t="str">
        <f>IF(OR(LOWER(Tabla2[[#This Row],[GENERO]])="masculino", LOWER(Tabla2[[#This Row],[GENERO]])="femenino"),"OK","Corregir")</f>
        <v>Corregir</v>
      </c>
      <c r="Z4621" s="10" t="str">
        <f>+IF(Tabla2[[#This Row],[Nro. DNI / CE]]="","Corregir",IF(LEN(Tabla2[[#This Row],[Nro. DNI / CE]])&gt;=8,"OK","Corregir"))</f>
        <v>Corregir</v>
      </c>
      <c r="AA4621" s="10">
        <f>COUNTIF(Tabla2[APELLIDOS Y NOMBRES],Tabla2[[#This Row],[APELLIDOS Y NOMBRES]])</f>
        <v>0</v>
      </c>
      <c r="AB4621" t="str">
        <f ca="1">+IFERROR(IF(Tabla2[[#This Row],[FECHA CESE/BAJA]]="","No Aplica",IF(AND(MONTH(Tabla2[[#This Row],[FECHA CESE/BAJA]])=MONTH(TODAY()-30),YEAR(Tabla2[[#This Row],[FECHA CESE/BAJA]])=YEAR(TODAY())),MONTH(TODAY()-30)&amp;"-"&amp;YEAR(TODAY()),"Borrar")),"No aplica")</f>
        <v>No Aplica</v>
      </c>
      <c r="AC4621" t="str">
        <f ca="1">+IFERROR(IF(Tabla2[[#This Row],[FECHA INICIO DE LABORES EN OBRA]]="","No Aplica",IF(AND(MONTH(Tabla2[[#This Row],[FECHA INICIO DE LABORES EN OBRA]])=MONTH(TODAY()-30),YEAR(Tabla2[[#This Row],[FECHA INICIO DE LABORES EN OBRA]])=YEAR(TODAY())),MONTH(TODAY()-30)&amp;"-"&amp;YEAR(TODAY()),"No Aplica")),"No Aplica")</f>
        <v>No Aplica</v>
      </c>
    </row>
    <row r="4622" spans="1:29" x14ac:dyDescent="0.25">
      <c r="A4622" s="2"/>
      <c r="B4622" s="3"/>
      <c r="C4622" s="3"/>
      <c r="D4622" s="3"/>
      <c r="E4622" s="3"/>
      <c r="F4622" s="36"/>
      <c r="G4622" s="3"/>
      <c r="H4622" s="3"/>
      <c r="I4622" s="3"/>
      <c r="J4622" s="3"/>
      <c r="K4622" s="3"/>
      <c r="L4622" s="8"/>
      <c r="M4622" s="5"/>
      <c r="N4622" s="13"/>
      <c r="O4622" s="5"/>
      <c r="P4622" s="8"/>
      <c r="Q4622" s="9"/>
      <c r="R4622" s="9" t="str">
        <f>IFERROR(VLOOKUP(Tabla2[[#This Row],[CONTRATISTA PRNCIPAL]],Hoja1!$L$5:$M$9,2,FALSE),"CJV")</f>
        <v>CJV</v>
      </c>
      <c r="S4622" s="9" t="str">
        <f>IF(Tabla2[[#This Row],[EMPRESA]]=Tabla2[[#This Row],[CONTRATISTA PRNCIPAL]],"Principal","Secundaria")</f>
        <v>Principal</v>
      </c>
      <c r="T4622" s="10">
        <f>IFERROR(1/COUNTIF(Tabla2[CONTRATISTA PRNCIPAL],Tabla2[[#This Row],[CONTRATISTA PRNCIPAL]]),0)</f>
        <v>0</v>
      </c>
      <c r="U4622" s="33" t="str">
        <f ca="1">IF(((TODAY()-Tabla2[[#This Row],[FECHA NACIMIENTO]])/365)&lt;18,"Corregir", IF(((TODAY()-Tabla2[[#This Row],[FECHA NACIMIENTO]])/365)&gt;80, "Corregir",ROUNDDOWN(((TODAY()-Tabla2[[#This Row],[FECHA NACIMIENTO]])/365),0)))</f>
        <v>Corregir</v>
      </c>
      <c r="V462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22" s="34" t="str">
        <f ca="1">+IF(Tabla2[[#This Row],[Edad]]="Corregir","Corregir","Ok")</f>
        <v>Corregir</v>
      </c>
      <c r="X4622" s="10" t="str">
        <f>+IFERROR(VLOOKUP(Tabla2[[#This Row],[DISTRITO SEGÚN DNI]],Hoja1!$A$2:$B$55,2,FALSE),"No")</f>
        <v>No</v>
      </c>
      <c r="Y4622" s="10" t="str">
        <f>IF(OR(LOWER(Tabla2[[#This Row],[GENERO]])="masculino", LOWER(Tabla2[[#This Row],[GENERO]])="femenino"),"OK","Corregir")</f>
        <v>Corregir</v>
      </c>
      <c r="Z4622" s="10" t="str">
        <f>+IF(Tabla2[[#This Row],[Nro. DNI / CE]]="","Corregir",IF(LEN(Tabla2[[#This Row],[Nro. DNI / CE]])&gt;=8,"OK","Corregir"))</f>
        <v>Corregir</v>
      </c>
      <c r="AA4622" s="10">
        <f>COUNTIF(Tabla2[APELLIDOS Y NOMBRES],Tabla2[[#This Row],[APELLIDOS Y NOMBRES]])</f>
        <v>0</v>
      </c>
      <c r="AB4622" t="str">
        <f ca="1">+IFERROR(IF(Tabla2[[#This Row],[FECHA CESE/BAJA]]="","No Aplica",IF(AND(MONTH(Tabla2[[#This Row],[FECHA CESE/BAJA]])=MONTH(TODAY()-30),YEAR(Tabla2[[#This Row],[FECHA CESE/BAJA]])=YEAR(TODAY())),MONTH(TODAY()-30)&amp;"-"&amp;YEAR(TODAY()),"Borrar")),"No aplica")</f>
        <v>No Aplica</v>
      </c>
      <c r="AC4622" t="str">
        <f ca="1">+IFERROR(IF(Tabla2[[#This Row],[FECHA INICIO DE LABORES EN OBRA]]="","No Aplica",IF(AND(MONTH(Tabla2[[#This Row],[FECHA INICIO DE LABORES EN OBRA]])=MONTH(TODAY()-30),YEAR(Tabla2[[#This Row],[FECHA INICIO DE LABORES EN OBRA]])=YEAR(TODAY())),MONTH(TODAY()-30)&amp;"-"&amp;YEAR(TODAY()),"No Aplica")),"No Aplica")</f>
        <v>No Aplica</v>
      </c>
    </row>
    <row r="4623" spans="1:29" x14ac:dyDescent="0.25">
      <c r="A4623" s="2"/>
      <c r="B4623" s="3"/>
      <c r="C4623" s="3"/>
      <c r="D4623" s="3"/>
      <c r="E4623" s="3"/>
      <c r="F4623" s="36"/>
      <c r="G4623" s="3"/>
      <c r="H4623" s="3"/>
      <c r="I4623" s="3"/>
      <c r="J4623" s="3"/>
      <c r="K4623" s="3"/>
      <c r="L4623" s="8"/>
      <c r="M4623" s="5"/>
      <c r="N4623" s="13"/>
      <c r="O4623" s="5"/>
      <c r="P4623" s="8"/>
      <c r="Q4623" s="9"/>
      <c r="R4623" s="9" t="str">
        <f>IFERROR(VLOOKUP(Tabla2[[#This Row],[CONTRATISTA PRNCIPAL]],Hoja1!$L$5:$M$9,2,FALSE),"CJV")</f>
        <v>CJV</v>
      </c>
      <c r="S4623" s="9" t="str">
        <f>IF(Tabla2[[#This Row],[EMPRESA]]=Tabla2[[#This Row],[CONTRATISTA PRNCIPAL]],"Principal","Secundaria")</f>
        <v>Principal</v>
      </c>
      <c r="T4623" s="10">
        <f>IFERROR(1/COUNTIF(Tabla2[CONTRATISTA PRNCIPAL],Tabla2[[#This Row],[CONTRATISTA PRNCIPAL]]),0)</f>
        <v>0</v>
      </c>
      <c r="U4623" s="33" t="str">
        <f ca="1">IF(((TODAY()-Tabla2[[#This Row],[FECHA NACIMIENTO]])/365)&lt;18,"Corregir", IF(((TODAY()-Tabla2[[#This Row],[FECHA NACIMIENTO]])/365)&gt;80, "Corregir",ROUNDDOWN(((TODAY()-Tabla2[[#This Row],[FECHA NACIMIENTO]])/365),0)))</f>
        <v>Corregir</v>
      </c>
      <c r="V462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23" s="34" t="str">
        <f ca="1">+IF(Tabla2[[#This Row],[Edad]]="Corregir","Corregir","Ok")</f>
        <v>Corregir</v>
      </c>
      <c r="X4623" s="10" t="str">
        <f>+IFERROR(VLOOKUP(Tabla2[[#This Row],[DISTRITO SEGÚN DNI]],Hoja1!$A$2:$B$55,2,FALSE),"No")</f>
        <v>No</v>
      </c>
      <c r="Y4623" s="10" t="str">
        <f>IF(OR(LOWER(Tabla2[[#This Row],[GENERO]])="masculino", LOWER(Tabla2[[#This Row],[GENERO]])="femenino"),"OK","Corregir")</f>
        <v>Corregir</v>
      </c>
      <c r="Z4623" s="10" t="str">
        <f>+IF(Tabla2[[#This Row],[Nro. DNI / CE]]="","Corregir",IF(LEN(Tabla2[[#This Row],[Nro. DNI / CE]])&gt;=8,"OK","Corregir"))</f>
        <v>Corregir</v>
      </c>
      <c r="AA4623" s="10">
        <f>COUNTIF(Tabla2[APELLIDOS Y NOMBRES],Tabla2[[#This Row],[APELLIDOS Y NOMBRES]])</f>
        <v>0</v>
      </c>
      <c r="AB4623" t="str">
        <f ca="1">+IFERROR(IF(Tabla2[[#This Row],[FECHA CESE/BAJA]]="","No Aplica",IF(AND(MONTH(Tabla2[[#This Row],[FECHA CESE/BAJA]])=MONTH(TODAY()-30),YEAR(Tabla2[[#This Row],[FECHA CESE/BAJA]])=YEAR(TODAY())),MONTH(TODAY()-30)&amp;"-"&amp;YEAR(TODAY()),"Borrar")),"No aplica")</f>
        <v>No Aplica</v>
      </c>
      <c r="AC4623" t="str">
        <f ca="1">+IFERROR(IF(Tabla2[[#This Row],[FECHA INICIO DE LABORES EN OBRA]]="","No Aplica",IF(AND(MONTH(Tabla2[[#This Row],[FECHA INICIO DE LABORES EN OBRA]])=MONTH(TODAY()-30),YEAR(Tabla2[[#This Row],[FECHA INICIO DE LABORES EN OBRA]])=YEAR(TODAY())),MONTH(TODAY()-30)&amp;"-"&amp;YEAR(TODAY()),"No Aplica")),"No Aplica")</f>
        <v>No Aplica</v>
      </c>
    </row>
    <row r="4624" spans="1:29" x14ac:dyDescent="0.25">
      <c r="A4624" s="2"/>
      <c r="B4624" s="3"/>
      <c r="C4624" s="3"/>
      <c r="D4624" s="3"/>
      <c r="E4624" s="3"/>
      <c r="F4624" s="36"/>
      <c r="G4624" s="3"/>
      <c r="H4624" s="3"/>
      <c r="I4624" s="3"/>
      <c r="J4624" s="3"/>
      <c r="K4624" s="3"/>
      <c r="L4624" s="8"/>
      <c r="M4624" s="5"/>
      <c r="N4624" s="13"/>
      <c r="O4624" s="5"/>
      <c r="P4624" s="8"/>
      <c r="Q4624" s="9"/>
      <c r="R4624" s="9" t="str">
        <f>IFERROR(VLOOKUP(Tabla2[[#This Row],[CONTRATISTA PRNCIPAL]],Hoja1!$L$5:$M$9,2,FALSE),"CJV")</f>
        <v>CJV</v>
      </c>
      <c r="S4624" s="9" t="str">
        <f>IF(Tabla2[[#This Row],[EMPRESA]]=Tabla2[[#This Row],[CONTRATISTA PRNCIPAL]],"Principal","Secundaria")</f>
        <v>Principal</v>
      </c>
      <c r="T4624" s="10">
        <f>IFERROR(1/COUNTIF(Tabla2[CONTRATISTA PRNCIPAL],Tabla2[[#This Row],[CONTRATISTA PRNCIPAL]]),0)</f>
        <v>0</v>
      </c>
      <c r="U4624" s="33" t="str">
        <f ca="1">IF(((TODAY()-Tabla2[[#This Row],[FECHA NACIMIENTO]])/365)&lt;18,"Corregir", IF(((TODAY()-Tabla2[[#This Row],[FECHA NACIMIENTO]])/365)&gt;80, "Corregir",ROUNDDOWN(((TODAY()-Tabla2[[#This Row],[FECHA NACIMIENTO]])/365),0)))</f>
        <v>Corregir</v>
      </c>
      <c r="V462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24" s="34" t="str">
        <f ca="1">+IF(Tabla2[[#This Row],[Edad]]="Corregir","Corregir","Ok")</f>
        <v>Corregir</v>
      </c>
      <c r="X4624" s="10" t="str">
        <f>+IFERROR(VLOOKUP(Tabla2[[#This Row],[DISTRITO SEGÚN DNI]],Hoja1!$A$2:$B$55,2,FALSE),"No")</f>
        <v>No</v>
      </c>
      <c r="Y4624" s="10" t="str">
        <f>IF(OR(LOWER(Tabla2[[#This Row],[GENERO]])="masculino", LOWER(Tabla2[[#This Row],[GENERO]])="femenino"),"OK","Corregir")</f>
        <v>Corregir</v>
      </c>
      <c r="Z4624" s="10" t="str">
        <f>+IF(Tabla2[[#This Row],[Nro. DNI / CE]]="","Corregir",IF(LEN(Tabla2[[#This Row],[Nro. DNI / CE]])&gt;=8,"OK","Corregir"))</f>
        <v>Corregir</v>
      </c>
      <c r="AA4624" s="10">
        <f>COUNTIF(Tabla2[APELLIDOS Y NOMBRES],Tabla2[[#This Row],[APELLIDOS Y NOMBRES]])</f>
        <v>0</v>
      </c>
      <c r="AB4624" t="str">
        <f ca="1">+IFERROR(IF(Tabla2[[#This Row],[FECHA CESE/BAJA]]="","No Aplica",IF(AND(MONTH(Tabla2[[#This Row],[FECHA CESE/BAJA]])=MONTH(TODAY()-30),YEAR(Tabla2[[#This Row],[FECHA CESE/BAJA]])=YEAR(TODAY())),MONTH(TODAY()-30)&amp;"-"&amp;YEAR(TODAY()),"Borrar")),"No aplica")</f>
        <v>No Aplica</v>
      </c>
      <c r="AC4624" t="str">
        <f ca="1">+IFERROR(IF(Tabla2[[#This Row],[FECHA INICIO DE LABORES EN OBRA]]="","No Aplica",IF(AND(MONTH(Tabla2[[#This Row],[FECHA INICIO DE LABORES EN OBRA]])=MONTH(TODAY()-30),YEAR(Tabla2[[#This Row],[FECHA INICIO DE LABORES EN OBRA]])=YEAR(TODAY())),MONTH(TODAY()-30)&amp;"-"&amp;YEAR(TODAY()),"No Aplica")),"No Aplica")</f>
        <v>No Aplica</v>
      </c>
    </row>
    <row r="4625" spans="1:29" x14ac:dyDescent="0.25">
      <c r="A4625" s="2"/>
      <c r="B4625" s="3"/>
      <c r="C4625" s="3"/>
      <c r="D4625" s="3"/>
      <c r="E4625" s="3"/>
      <c r="F4625" s="36"/>
      <c r="G4625" s="3"/>
      <c r="H4625" s="3"/>
      <c r="I4625" s="3"/>
      <c r="J4625" s="3"/>
      <c r="K4625" s="3"/>
      <c r="L4625" s="8"/>
      <c r="M4625" s="5"/>
      <c r="N4625" s="13"/>
      <c r="O4625" s="5"/>
      <c r="P4625" s="8"/>
      <c r="Q4625" s="9"/>
      <c r="R4625" s="9" t="str">
        <f>IFERROR(VLOOKUP(Tabla2[[#This Row],[CONTRATISTA PRNCIPAL]],Hoja1!$L$5:$M$9,2,FALSE),"CJV")</f>
        <v>CJV</v>
      </c>
      <c r="S4625" s="9" t="str">
        <f>IF(Tabla2[[#This Row],[EMPRESA]]=Tabla2[[#This Row],[CONTRATISTA PRNCIPAL]],"Principal","Secundaria")</f>
        <v>Principal</v>
      </c>
      <c r="T4625" s="10">
        <f>IFERROR(1/COUNTIF(Tabla2[CONTRATISTA PRNCIPAL],Tabla2[[#This Row],[CONTRATISTA PRNCIPAL]]),0)</f>
        <v>0</v>
      </c>
      <c r="U4625" s="33" t="str">
        <f ca="1">IF(((TODAY()-Tabla2[[#This Row],[FECHA NACIMIENTO]])/365)&lt;18,"Corregir", IF(((TODAY()-Tabla2[[#This Row],[FECHA NACIMIENTO]])/365)&gt;80, "Corregir",ROUNDDOWN(((TODAY()-Tabla2[[#This Row],[FECHA NACIMIENTO]])/365),0)))</f>
        <v>Corregir</v>
      </c>
      <c r="V462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25" s="34" t="str">
        <f ca="1">+IF(Tabla2[[#This Row],[Edad]]="Corregir","Corregir","Ok")</f>
        <v>Corregir</v>
      </c>
      <c r="X4625" s="10" t="str">
        <f>+IFERROR(VLOOKUP(Tabla2[[#This Row],[DISTRITO SEGÚN DNI]],Hoja1!$A$2:$B$55,2,FALSE),"No")</f>
        <v>No</v>
      </c>
      <c r="Y4625" s="10" t="str">
        <f>IF(OR(LOWER(Tabla2[[#This Row],[GENERO]])="masculino", LOWER(Tabla2[[#This Row],[GENERO]])="femenino"),"OK","Corregir")</f>
        <v>Corregir</v>
      </c>
      <c r="Z4625" s="10" t="str">
        <f>+IF(Tabla2[[#This Row],[Nro. DNI / CE]]="","Corregir",IF(LEN(Tabla2[[#This Row],[Nro. DNI / CE]])&gt;=8,"OK","Corregir"))</f>
        <v>Corregir</v>
      </c>
      <c r="AA4625" s="10">
        <f>COUNTIF(Tabla2[APELLIDOS Y NOMBRES],Tabla2[[#This Row],[APELLIDOS Y NOMBRES]])</f>
        <v>0</v>
      </c>
      <c r="AB4625" t="str">
        <f ca="1">+IFERROR(IF(Tabla2[[#This Row],[FECHA CESE/BAJA]]="","No Aplica",IF(AND(MONTH(Tabla2[[#This Row],[FECHA CESE/BAJA]])=MONTH(TODAY()-30),YEAR(Tabla2[[#This Row],[FECHA CESE/BAJA]])=YEAR(TODAY())),MONTH(TODAY()-30)&amp;"-"&amp;YEAR(TODAY()),"Borrar")),"No aplica")</f>
        <v>No Aplica</v>
      </c>
      <c r="AC4625" t="str">
        <f ca="1">+IFERROR(IF(Tabla2[[#This Row],[FECHA INICIO DE LABORES EN OBRA]]="","No Aplica",IF(AND(MONTH(Tabla2[[#This Row],[FECHA INICIO DE LABORES EN OBRA]])=MONTH(TODAY()-30),YEAR(Tabla2[[#This Row],[FECHA INICIO DE LABORES EN OBRA]])=YEAR(TODAY())),MONTH(TODAY()-30)&amp;"-"&amp;YEAR(TODAY()),"No Aplica")),"No Aplica")</f>
        <v>No Aplica</v>
      </c>
    </row>
    <row r="4626" spans="1:29" x14ac:dyDescent="0.25">
      <c r="A4626" s="2"/>
      <c r="B4626" s="3"/>
      <c r="C4626" s="3"/>
      <c r="D4626" s="3"/>
      <c r="E4626" s="3"/>
      <c r="F4626" s="36"/>
      <c r="G4626" s="3"/>
      <c r="H4626" s="3"/>
      <c r="I4626" s="3"/>
      <c r="J4626" s="3"/>
      <c r="K4626" s="3"/>
      <c r="L4626" s="8"/>
      <c r="M4626" s="5"/>
      <c r="N4626" s="13"/>
      <c r="O4626" s="5"/>
      <c r="P4626" s="8"/>
      <c r="Q4626" s="9"/>
      <c r="R4626" s="9" t="str">
        <f>IFERROR(VLOOKUP(Tabla2[[#This Row],[CONTRATISTA PRNCIPAL]],Hoja1!$L$5:$M$9,2,FALSE),"CJV")</f>
        <v>CJV</v>
      </c>
      <c r="S4626" s="9" t="str">
        <f>IF(Tabla2[[#This Row],[EMPRESA]]=Tabla2[[#This Row],[CONTRATISTA PRNCIPAL]],"Principal","Secundaria")</f>
        <v>Principal</v>
      </c>
      <c r="T4626" s="10">
        <f>IFERROR(1/COUNTIF(Tabla2[CONTRATISTA PRNCIPAL],Tabla2[[#This Row],[CONTRATISTA PRNCIPAL]]),0)</f>
        <v>0</v>
      </c>
      <c r="U4626" s="33" t="str">
        <f ca="1">IF(((TODAY()-Tabla2[[#This Row],[FECHA NACIMIENTO]])/365)&lt;18,"Corregir", IF(((TODAY()-Tabla2[[#This Row],[FECHA NACIMIENTO]])/365)&gt;80, "Corregir",ROUNDDOWN(((TODAY()-Tabla2[[#This Row],[FECHA NACIMIENTO]])/365),0)))</f>
        <v>Corregir</v>
      </c>
      <c r="V462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26" s="34" t="str">
        <f ca="1">+IF(Tabla2[[#This Row],[Edad]]="Corregir","Corregir","Ok")</f>
        <v>Corregir</v>
      </c>
      <c r="X4626" s="10" t="str">
        <f>+IFERROR(VLOOKUP(Tabla2[[#This Row],[DISTRITO SEGÚN DNI]],Hoja1!$A$2:$B$55,2,FALSE),"No")</f>
        <v>No</v>
      </c>
      <c r="Y4626" s="10" t="str">
        <f>IF(OR(LOWER(Tabla2[[#This Row],[GENERO]])="masculino", LOWER(Tabla2[[#This Row],[GENERO]])="femenino"),"OK","Corregir")</f>
        <v>Corregir</v>
      </c>
      <c r="Z4626" s="10" t="str">
        <f>+IF(Tabla2[[#This Row],[Nro. DNI / CE]]="","Corregir",IF(LEN(Tabla2[[#This Row],[Nro. DNI / CE]])&gt;=8,"OK","Corregir"))</f>
        <v>Corregir</v>
      </c>
      <c r="AA4626" s="10">
        <f>COUNTIF(Tabla2[APELLIDOS Y NOMBRES],Tabla2[[#This Row],[APELLIDOS Y NOMBRES]])</f>
        <v>0</v>
      </c>
      <c r="AB4626" t="str">
        <f ca="1">+IFERROR(IF(Tabla2[[#This Row],[FECHA CESE/BAJA]]="","No Aplica",IF(AND(MONTH(Tabla2[[#This Row],[FECHA CESE/BAJA]])=MONTH(TODAY()-30),YEAR(Tabla2[[#This Row],[FECHA CESE/BAJA]])=YEAR(TODAY())),MONTH(TODAY()-30)&amp;"-"&amp;YEAR(TODAY()),"Borrar")),"No aplica")</f>
        <v>No Aplica</v>
      </c>
      <c r="AC4626" t="str">
        <f ca="1">+IFERROR(IF(Tabla2[[#This Row],[FECHA INICIO DE LABORES EN OBRA]]="","No Aplica",IF(AND(MONTH(Tabla2[[#This Row],[FECHA INICIO DE LABORES EN OBRA]])=MONTH(TODAY()-30),YEAR(Tabla2[[#This Row],[FECHA INICIO DE LABORES EN OBRA]])=YEAR(TODAY())),MONTH(TODAY()-30)&amp;"-"&amp;YEAR(TODAY()),"No Aplica")),"No Aplica")</f>
        <v>No Aplica</v>
      </c>
    </row>
    <row r="4627" spans="1:29" x14ac:dyDescent="0.25">
      <c r="A4627" s="2"/>
      <c r="B4627" s="3"/>
      <c r="C4627" s="3"/>
      <c r="D4627" s="3"/>
      <c r="E4627" s="3"/>
      <c r="F4627" s="36"/>
      <c r="G4627" s="3"/>
      <c r="H4627" s="3"/>
      <c r="I4627" s="3"/>
      <c r="J4627" s="3"/>
      <c r="K4627" s="3"/>
      <c r="L4627" s="8"/>
      <c r="M4627" s="5"/>
      <c r="N4627" s="13"/>
      <c r="O4627" s="5"/>
      <c r="P4627" s="8"/>
      <c r="Q4627" s="9"/>
      <c r="R4627" s="9" t="str">
        <f>IFERROR(VLOOKUP(Tabla2[[#This Row],[CONTRATISTA PRNCIPAL]],Hoja1!$L$5:$M$9,2,FALSE),"CJV")</f>
        <v>CJV</v>
      </c>
      <c r="S4627" s="9" t="str">
        <f>IF(Tabla2[[#This Row],[EMPRESA]]=Tabla2[[#This Row],[CONTRATISTA PRNCIPAL]],"Principal","Secundaria")</f>
        <v>Principal</v>
      </c>
      <c r="T4627" s="10">
        <f>IFERROR(1/COUNTIF(Tabla2[CONTRATISTA PRNCIPAL],Tabla2[[#This Row],[CONTRATISTA PRNCIPAL]]),0)</f>
        <v>0</v>
      </c>
      <c r="U4627" s="33" t="str">
        <f ca="1">IF(((TODAY()-Tabla2[[#This Row],[FECHA NACIMIENTO]])/365)&lt;18,"Corregir", IF(((TODAY()-Tabla2[[#This Row],[FECHA NACIMIENTO]])/365)&gt;80, "Corregir",ROUNDDOWN(((TODAY()-Tabla2[[#This Row],[FECHA NACIMIENTO]])/365),0)))</f>
        <v>Corregir</v>
      </c>
      <c r="V462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27" s="34" t="str">
        <f ca="1">+IF(Tabla2[[#This Row],[Edad]]="Corregir","Corregir","Ok")</f>
        <v>Corregir</v>
      </c>
      <c r="X4627" s="10" t="str">
        <f>+IFERROR(VLOOKUP(Tabla2[[#This Row],[DISTRITO SEGÚN DNI]],Hoja1!$A$2:$B$55,2,FALSE),"No")</f>
        <v>No</v>
      </c>
      <c r="Y4627" s="10" t="str">
        <f>IF(OR(LOWER(Tabla2[[#This Row],[GENERO]])="masculino", LOWER(Tabla2[[#This Row],[GENERO]])="femenino"),"OK","Corregir")</f>
        <v>Corregir</v>
      </c>
      <c r="Z4627" s="10" t="str">
        <f>+IF(Tabla2[[#This Row],[Nro. DNI / CE]]="","Corregir",IF(LEN(Tabla2[[#This Row],[Nro. DNI / CE]])&gt;=8,"OK","Corregir"))</f>
        <v>Corregir</v>
      </c>
      <c r="AA4627" s="10">
        <f>COUNTIF(Tabla2[APELLIDOS Y NOMBRES],Tabla2[[#This Row],[APELLIDOS Y NOMBRES]])</f>
        <v>0</v>
      </c>
      <c r="AB4627" t="str">
        <f ca="1">+IFERROR(IF(Tabla2[[#This Row],[FECHA CESE/BAJA]]="","No Aplica",IF(AND(MONTH(Tabla2[[#This Row],[FECHA CESE/BAJA]])=MONTH(TODAY()-30),YEAR(Tabla2[[#This Row],[FECHA CESE/BAJA]])=YEAR(TODAY())),MONTH(TODAY()-30)&amp;"-"&amp;YEAR(TODAY()),"Borrar")),"No aplica")</f>
        <v>No Aplica</v>
      </c>
      <c r="AC4627" t="str">
        <f ca="1">+IFERROR(IF(Tabla2[[#This Row],[FECHA INICIO DE LABORES EN OBRA]]="","No Aplica",IF(AND(MONTH(Tabla2[[#This Row],[FECHA INICIO DE LABORES EN OBRA]])=MONTH(TODAY()-30),YEAR(Tabla2[[#This Row],[FECHA INICIO DE LABORES EN OBRA]])=YEAR(TODAY())),MONTH(TODAY()-30)&amp;"-"&amp;YEAR(TODAY()),"No Aplica")),"No Aplica")</f>
        <v>No Aplica</v>
      </c>
    </row>
    <row r="4628" spans="1:29" x14ac:dyDescent="0.25">
      <c r="A4628" s="2"/>
      <c r="B4628" s="3"/>
      <c r="C4628" s="3"/>
      <c r="D4628" s="3"/>
      <c r="E4628" s="3"/>
      <c r="F4628" s="36"/>
      <c r="G4628" s="3"/>
      <c r="H4628" s="3"/>
      <c r="I4628" s="3"/>
      <c r="J4628" s="3"/>
      <c r="K4628" s="3"/>
      <c r="L4628" s="8"/>
      <c r="M4628" s="5"/>
      <c r="N4628" s="13"/>
      <c r="O4628" s="5"/>
      <c r="P4628" s="8"/>
      <c r="Q4628" s="9"/>
      <c r="R4628" s="9" t="str">
        <f>IFERROR(VLOOKUP(Tabla2[[#This Row],[CONTRATISTA PRNCIPAL]],Hoja1!$L$5:$M$9,2,FALSE),"CJV")</f>
        <v>CJV</v>
      </c>
      <c r="S4628" s="9" t="str">
        <f>IF(Tabla2[[#This Row],[EMPRESA]]=Tabla2[[#This Row],[CONTRATISTA PRNCIPAL]],"Principal","Secundaria")</f>
        <v>Principal</v>
      </c>
      <c r="T4628" s="10">
        <f>IFERROR(1/COUNTIF(Tabla2[CONTRATISTA PRNCIPAL],Tabla2[[#This Row],[CONTRATISTA PRNCIPAL]]),0)</f>
        <v>0</v>
      </c>
      <c r="U4628" s="33" t="str">
        <f ca="1">IF(((TODAY()-Tabla2[[#This Row],[FECHA NACIMIENTO]])/365)&lt;18,"Corregir", IF(((TODAY()-Tabla2[[#This Row],[FECHA NACIMIENTO]])/365)&gt;80, "Corregir",ROUNDDOWN(((TODAY()-Tabla2[[#This Row],[FECHA NACIMIENTO]])/365),0)))</f>
        <v>Corregir</v>
      </c>
      <c r="V462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28" s="34" t="str">
        <f ca="1">+IF(Tabla2[[#This Row],[Edad]]="Corregir","Corregir","Ok")</f>
        <v>Corregir</v>
      </c>
      <c r="X4628" s="10" t="str">
        <f>+IFERROR(VLOOKUP(Tabla2[[#This Row],[DISTRITO SEGÚN DNI]],Hoja1!$A$2:$B$55,2,FALSE),"No")</f>
        <v>No</v>
      </c>
      <c r="Y4628" s="10" t="str">
        <f>IF(OR(LOWER(Tabla2[[#This Row],[GENERO]])="masculino", LOWER(Tabla2[[#This Row],[GENERO]])="femenino"),"OK","Corregir")</f>
        <v>Corregir</v>
      </c>
      <c r="Z4628" s="10" t="str">
        <f>+IF(Tabla2[[#This Row],[Nro. DNI / CE]]="","Corregir",IF(LEN(Tabla2[[#This Row],[Nro. DNI / CE]])&gt;=8,"OK","Corregir"))</f>
        <v>Corregir</v>
      </c>
      <c r="AA4628" s="10">
        <f>COUNTIF(Tabla2[APELLIDOS Y NOMBRES],Tabla2[[#This Row],[APELLIDOS Y NOMBRES]])</f>
        <v>0</v>
      </c>
      <c r="AB4628" t="str">
        <f ca="1">+IFERROR(IF(Tabla2[[#This Row],[FECHA CESE/BAJA]]="","No Aplica",IF(AND(MONTH(Tabla2[[#This Row],[FECHA CESE/BAJA]])=MONTH(TODAY()-30),YEAR(Tabla2[[#This Row],[FECHA CESE/BAJA]])=YEAR(TODAY())),MONTH(TODAY()-30)&amp;"-"&amp;YEAR(TODAY()),"Borrar")),"No aplica")</f>
        <v>No Aplica</v>
      </c>
      <c r="AC4628" t="str">
        <f ca="1">+IFERROR(IF(Tabla2[[#This Row],[FECHA INICIO DE LABORES EN OBRA]]="","No Aplica",IF(AND(MONTH(Tabla2[[#This Row],[FECHA INICIO DE LABORES EN OBRA]])=MONTH(TODAY()-30),YEAR(Tabla2[[#This Row],[FECHA INICIO DE LABORES EN OBRA]])=YEAR(TODAY())),MONTH(TODAY()-30)&amp;"-"&amp;YEAR(TODAY()),"No Aplica")),"No Aplica")</f>
        <v>No Aplica</v>
      </c>
    </row>
    <row r="4629" spans="1:29" x14ac:dyDescent="0.25">
      <c r="A4629" s="2"/>
      <c r="B4629" s="3"/>
      <c r="C4629" s="3"/>
      <c r="D4629" s="3"/>
      <c r="E4629" s="3"/>
      <c r="F4629" s="36"/>
      <c r="G4629" s="3"/>
      <c r="H4629" s="3"/>
      <c r="I4629" s="3"/>
      <c r="J4629" s="3"/>
      <c r="K4629" s="3"/>
      <c r="L4629" s="8"/>
      <c r="M4629" s="5"/>
      <c r="N4629" s="13"/>
      <c r="O4629" s="5"/>
      <c r="P4629" s="8"/>
      <c r="Q4629" s="9"/>
      <c r="R4629" s="9" t="str">
        <f>IFERROR(VLOOKUP(Tabla2[[#This Row],[CONTRATISTA PRNCIPAL]],Hoja1!$L$5:$M$9,2,FALSE),"CJV")</f>
        <v>CJV</v>
      </c>
      <c r="S4629" s="9" t="str">
        <f>IF(Tabla2[[#This Row],[EMPRESA]]=Tabla2[[#This Row],[CONTRATISTA PRNCIPAL]],"Principal","Secundaria")</f>
        <v>Principal</v>
      </c>
      <c r="T4629" s="10">
        <f>IFERROR(1/COUNTIF(Tabla2[CONTRATISTA PRNCIPAL],Tabla2[[#This Row],[CONTRATISTA PRNCIPAL]]),0)</f>
        <v>0</v>
      </c>
      <c r="U4629" s="33" t="str">
        <f ca="1">IF(((TODAY()-Tabla2[[#This Row],[FECHA NACIMIENTO]])/365)&lt;18,"Corregir", IF(((TODAY()-Tabla2[[#This Row],[FECHA NACIMIENTO]])/365)&gt;80, "Corregir",ROUNDDOWN(((TODAY()-Tabla2[[#This Row],[FECHA NACIMIENTO]])/365),0)))</f>
        <v>Corregir</v>
      </c>
      <c r="V462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29" s="34" t="str">
        <f ca="1">+IF(Tabla2[[#This Row],[Edad]]="Corregir","Corregir","Ok")</f>
        <v>Corregir</v>
      </c>
      <c r="X4629" s="10" t="str">
        <f>+IFERROR(VLOOKUP(Tabla2[[#This Row],[DISTRITO SEGÚN DNI]],Hoja1!$A$2:$B$55,2,FALSE),"No")</f>
        <v>No</v>
      </c>
      <c r="Y4629" s="10" t="str">
        <f>IF(OR(LOWER(Tabla2[[#This Row],[GENERO]])="masculino", LOWER(Tabla2[[#This Row],[GENERO]])="femenino"),"OK","Corregir")</f>
        <v>Corregir</v>
      </c>
      <c r="Z4629" s="10" t="str">
        <f>+IF(Tabla2[[#This Row],[Nro. DNI / CE]]="","Corregir",IF(LEN(Tabla2[[#This Row],[Nro. DNI / CE]])&gt;=8,"OK","Corregir"))</f>
        <v>Corregir</v>
      </c>
      <c r="AA4629" s="10">
        <f>COUNTIF(Tabla2[APELLIDOS Y NOMBRES],Tabla2[[#This Row],[APELLIDOS Y NOMBRES]])</f>
        <v>0</v>
      </c>
      <c r="AB4629" t="str">
        <f ca="1">+IFERROR(IF(Tabla2[[#This Row],[FECHA CESE/BAJA]]="","No Aplica",IF(AND(MONTH(Tabla2[[#This Row],[FECHA CESE/BAJA]])=MONTH(TODAY()-30),YEAR(Tabla2[[#This Row],[FECHA CESE/BAJA]])=YEAR(TODAY())),MONTH(TODAY()-30)&amp;"-"&amp;YEAR(TODAY()),"Borrar")),"No aplica")</f>
        <v>No Aplica</v>
      </c>
      <c r="AC4629" t="str">
        <f ca="1">+IFERROR(IF(Tabla2[[#This Row],[FECHA INICIO DE LABORES EN OBRA]]="","No Aplica",IF(AND(MONTH(Tabla2[[#This Row],[FECHA INICIO DE LABORES EN OBRA]])=MONTH(TODAY()-30),YEAR(Tabla2[[#This Row],[FECHA INICIO DE LABORES EN OBRA]])=YEAR(TODAY())),MONTH(TODAY()-30)&amp;"-"&amp;YEAR(TODAY()),"No Aplica")),"No Aplica")</f>
        <v>No Aplica</v>
      </c>
    </row>
    <row r="4630" spans="1:29" x14ac:dyDescent="0.25">
      <c r="A4630" s="2"/>
      <c r="B4630" s="3"/>
      <c r="C4630" s="3"/>
      <c r="D4630" s="3"/>
      <c r="E4630" s="3"/>
      <c r="F4630" s="36"/>
      <c r="G4630" s="3"/>
      <c r="H4630" s="3"/>
      <c r="I4630" s="3"/>
      <c r="J4630" s="3"/>
      <c r="K4630" s="3"/>
      <c r="L4630" s="8"/>
      <c r="M4630" s="5"/>
      <c r="N4630" s="13"/>
      <c r="O4630" s="5"/>
      <c r="P4630" s="8"/>
      <c r="Q4630" s="9"/>
      <c r="R4630" s="9" t="str">
        <f>IFERROR(VLOOKUP(Tabla2[[#This Row],[CONTRATISTA PRNCIPAL]],Hoja1!$L$5:$M$9,2,FALSE),"CJV")</f>
        <v>CJV</v>
      </c>
      <c r="S4630" s="9" t="str">
        <f>IF(Tabla2[[#This Row],[EMPRESA]]=Tabla2[[#This Row],[CONTRATISTA PRNCIPAL]],"Principal","Secundaria")</f>
        <v>Principal</v>
      </c>
      <c r="T4630" s="10">
        <f>IFERROR(1/COUNTIF(Tabla2[CONTRATISTA PRNCIPAL],Tabla2[[#This Row],[CONTRATISTA PRNCIPAL]]),0)</f>
        <v>0</v>
      </c>
      <c r="U4630" s="33" t="str">
        <f ca="1">IF(((TODAY()-Tabla2[[#This Row],[FECHA NACIMIENTO]])/365)&lt;18,"Corregir", IF(((TODAY()-Tabla2[[#This Row],[FECHA NACIMIENTO]])/365)&gt;80, "Corregir",ROUNDDOWN(((TODAY()-Tabla2[[#This Row],[FECHA NACIMIENTO]])/365),0)))</f>
        <v>Corregir</v>
      </c>
      <c r="V463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30" s="34" t="str">
        <f ca="1">+IF(Tabla2[[#This Row],[Edad]]="Corregir","Corregir","Ok")</f>
        <v>Corregir</v>
      </c>
      <c r="X4630" s="10" t="str">
        <f>+IFERROR(VLOOKUP(Tabla2[[#This Row],[DISTRITO SEGÚN DNI]],Hoja1!$A$2:$B$55,2,FALSE),"No")</f>
        <v>No</v>
      </c>
      <c r="Y4630" s="10" t="str">
        <f>IF(OR(LOWER(Tabla2[[#This Row],[GENERO]])="masculino", LOWER(Tabla2[[#This Row],[GENERO]])="femenino"),"OK","Corregir")</f>
        <v>Corregir</v>
      </c>
      <c r="Z4630" s="10" t="str">
        <f>+IF(Tabla2[[#This Row],[Nro. DNI / CE]]="","Corregir",IF(LEN(Tabla2[[#This Row],[Nro. DNI / CE]])&gt;=8,"OK","Corregir"))</f>
        <v>Corregir</v>
      </c>
      <c r="AA4630" s="10">
        <f>COUNTIF(Tabla2[APELLIDOS Y NOMBRES],Tabla2[[#This Row],[APELLIDOS Y NOMBRES]])</f>
        <v>0</v>
      </c>
      <c r="AB4630" t="str">
        <f ca="1">+IFERROR(IF(Tabla2[[#This Row],[FECHA CESE/BAJA]]="","No Aplica",IF(AND(MONTH(Tabla2[[#This Row],[FECHA CESE/BAJA]])=MONTH(TODAY()-30),YEAR(Tabla2[[#This Row],[FECHA CESE/BAJA]])=YEAR(TODAY())),MONTH(TODAY()-30)&amp;"-"&amp;YEAR(TODAY()),"Borrar")),"No aplica")</f>
        <v>No Aplica</v>
      </c>
      <c r="AC4630" t="str">
        <f ca="1">+IFERROR(IF(Tabla2[[#This Row],[FECHA INICIO DE LABORES EN OBRA]]="","No Aplica",IF(AND(MONTH(Tabla2[[#This Row],[FECHA INICIO DE LABORES EN OBRA]])=MONTH(TODAY()-30),YEAR(Tabla2[[#This Row],[FECHA INICIO DE LABORES EN OBRA]])=YEAR(TODAY())),MONTH(TODAY()-30)&amp;"-"&amp;YEAR(TODAY()),"No Aplica")),"No Aplica")</f>
        <v>No Aplica</v>
      </c>
    </row>
    <row r="4631" spans="1:29" x14ac:dyDescent="0.25">
      <c r="A4631" s="2"/>
      <c r="B4631" s="3"/>
      <c r="C4631" s="3"/>
      <c r="D4631" s="3"/>
      <c r="E4631" s="3"/>
      <c r="F4631" s="36"/>
      <c r="G4631" s="3"/>
      <c r="H4631" s="3"/>
      <c r="I4631" s="3"/>
      <c r="J4631" s="3"/>
      <c r="K4631" s="3"/>
      <c r="L4631" s="8"/>
      <c r="M4631" s="5"/>
      <c r="N4631" s="13"/>
      <c r="O4631" s="5"/>
      <c r="P4631" s="8"/>
      <c r="Q4631" s="9"/>
      <c r="R4631" s="9" t="str">
        <f>IFERROR(VLOOKUP(Tabla2[[#This Row],[CONTRATISTA PRNCIPAL]],Hoja1!$L$5:$M$9,2,FALSE),"CJV")</f>
        <v>CJV</v>
      </c>
      <c r="S4631" s="9" t="str">
        <f>IF(Tabla2[[#This Row],[EMPRESA]]=Tabla2[[#This Row],[CONTRATISTA PRNCIPAL]],"Principal","Secundaria")</f>
        <v>Principal</v>
      </c>
      <c r="T4631" s="10">
        <f>IFERROR(1/COUNTIF(Tabla2[CONTRATISTA PRNCIPAL],Tabla2[[#This Row],[CONTRATISTA PRNCIPAL]]),0)</f>
        <v>0</v>
      </c>
      <c r="U4631" s="33" t="str">
        <f ca="1">IF(((TODAY()-Tabla2[[#This Row],[FECHA NACIMIENTO]])/365)&lt;18,"Corregir", IF(((TODAY()-Tabla2[[#This Row],[FECHA NACIMIENTO]])/365)&gt;80, "Corregir",ROUNDDOWN(((TODAY()-Tabla2[[#This Row],[FECHA NACIMIENTO]])/365),0)))</f>
        <v>Corregir</v>
      </c>
      <c r="V463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31" s="34" t="str">
        <f ca="1">+IF(Tabla2[[#This Row],[Edad]]="Corregir","Corregir","Ok")</f>
        <v>Corregir</v>
      </c>
      <c r="X4631" s="10" t="str">
        <f>+IFERROR(VLOOKUP(Tabla2[[#This Row],[DISTRITO SEGÚN DNI]],Hoja1!$A$2:$B$55,2,FALSE),"No")</f>
        <v>No</v>
      </c>
      <c r="Y4631" s="10" t="str">
        <f>IF(OR(LOWER(Tabla2[[#This Row],[GENERO]])="masculino", LOWER(Tabla2[[#This Row],[GENERO]])="femenino"),"OK","Corregir")</f>
        <v>Corregir</v>
      </c>
      <c r="Z4631" s="10" t="str">
        <f>+IF(Tabla2[[#This Row],[Nro. DNI / CE]]="","Corregir",IF(LEN(Tabla2[[#This Row],[Nro. DNI / CE]])&gt;=8,"OK","Corregir"))</f>
        <v>Corregir</v>
      </c>
      <c r="AA4631" s="10">
        <f>COUNTIF(Tabla2[APELLIDOS Y NOMBRES],Tabla2[[#This Row],[APELLIDOS Y NOMBRES]])</f>
        <v>0</v>
      </c>
      <c r="AB4631" t="str">
        <f ca="1">+IFERROR(IF(Tabla2[[#This Row],[FECHA CESE/BAJA]]="","No Aplica",IF(AND(MONTH(Tabla2[[#This Row],[FECHA CESE/BAJA]])=MONTH(TODAY()-30),YEAR(Tabla2[[#This Row],[FECHA CESE/BAJA]])=YEAR(TODAY())),MONTH(TODAY()-30)&amp;"-"&amp;YEAR(TODAY()),"Borrar")),"No aplica")</f>
        <v>No Aplica</v>
      </c>
      <c r="AC4631" t="str">
        <f ca="1">+IFERROR(IF(Tabla2[[#This Row],[FECHA INICIO DE LABORES EN OBRA]]="","No Aplica",IF(AND(MONTH(Tabla2[[#This Row],[FECHA INICIO DE LABORES EN OBRA]])=MONTH(TODAY()-30),YEAR(Tabla2[[#This Row],[FECHA INICIO DE LABORES EN OBRA]])=YEAR(TODAY())),MONTH(TODAY()-30)&amp;"-"&amp;YEAR(TODAY()),"No Aplica")),"No Aplica")</f>
        <v>No Aplica</v>
      </c>
    </row>
    <row r="4632" spans="1:29" x14ac:dyDescent="0.25">
      <c r="A4632" s="2"/>
      <c r="B4632" s="3"/>
      <c r="C4632" s="3"/>
      <c r="D4632" s="3"/>
      <c r="E4632" s="3"/>
      <c r="F4632" s="36"/>
      <c r="G4632" s="3"/>
      <c r="H4632" s="3"/>
      <c r="I4632" s="3"/>
      <c r="J4632" s="3"/>
      <c r="K4632" s="3"/>
      <c r="L4632" s="8"/>
      <c r="M4632" s="5"/>
      <c r="N4632" s="13"/>
      <c r="O4632" s="5"/>
      <c r="P4632" s="8"/>
      <c r="Q4632" s="9"/>
      <c r="R4632" s="9" t="str">
        <f>IFERROR(VLOOKUP(Tabla2[[#This Row],[CONTRATISTA PRNCIPAL]],Hoja1!$L$5:$M$9,2,FALSE),"CJV")</f>
        <v>CJV</v>
      </c>
      <c r="S4632" s="9" t="str">
        <f>IF(Tabla2[[#This Row],[EMPRESA]]=Tabla2[[#This Row],[CONTRATISTA PRNCIPAL]],"Principal","Secundaria")</f>
        <v>Principal</v>
      </c>
      <c r="T4632" s="10">
        <f>IFERROR(1/COUNTIF(Tabla2[CONTRATISTA PRNCIPAL],Tabla2[[#This Row],[CONTRATISTA PRNCIPAL]]),0)</f>
        <v>0</v>
      </c>
      <c r="U4632" s="33" t="str">
        <f ca="1">IF(((TODAY()-Tabla2[[#This Row],[FECHA NACIMIENTO]])/365)&lt;18,"Corregir", IF(((TODAY()-Tabla2[[#This Row],[FECHA NACIMIENTO]])/365)&gt;80, "Corregir",ROUNDDOWN(((TODAY()-Tabla2[[#This Row],[FECHA NACIMIENTO]])/365),0)))</f>
        <v>Corregir</v>
      </c>
      <c r="V463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32" s="34" t="str">
        <f ca="1">+IF(Tabla2[[#This Row],[Edad]]="Corregir","Corregir","Ok")</f>
        <v>Corregir</v>
      </c>
      <c r="X4632" s="10" t="str">
        <f>+IFERROR(VLOOKUP(Tabla2[[#This Row],[DISTRITO SEGÚN DNI]],Hoja1!$A$2:$B$55,2,FALSE),"No")</f>
        <v>No</v>
      </c>
      <c r="Y4632" s="10" t="str">
        <f>IF(OR(LOWER(Tabla2[[#This Row],[GENERO]])="masculino", LOWER(Tabla2[[#This Row],[GENERO]])="femenino"),"OK","Corregir")</f>
        <v>Corregir</v>
      </c>
      <c r="Z4632" s="10" t="str">
        <f>+IF(Tabla2[[#This Row],[Nro. DNI / CE]]="","Corregir",IF(LEN(Tabla2[[#This Row],[Nro. DNI / CE]])&gt;=8,"OK","Corregir"))</f>
        <v>Corregir</v>
      </c>
      <c r="AA4632" s="10">
        <f>COUNTIF(Tabla2[APELLIDOS Y NOMBRES],Tabla2[[#This Row],[APELLIDOS Y NOMBRES]])</f>
        <v>0</v>
      </c>
      <c r="AB4632" t="str">
        <f ca="1">+IFERROR(IF(Tabla2[[#This Row],[FECHA CESE/BAJA]]="","No Aplica",IF(AND(MONTH(Tabla2[[#This Row],[FECHA CESE/BAJA]])=MONTH(TODAY()-30),YEAR(Tabla2[[#This Row],[FECHA CESE/BAJA]])=YEAR(TODAY())),MONTH(TODAY()-30)&amp;"-"&amp;YEAR(TODAY()),"Borrar")),"No aplica")</f>
        <v>No Aplica</v>
      </c>
      <c r="AC4632" t="str">
        <f ca="1">+IFERROR(IF(Tabla2[[#This Row],[FECHA INICIO DE LABORES EN OBRA]]="","No Aplica",IF(AND(MONTH(Tabla2[[#This Row],[FECHA INICIO DE LABORES EN OBRA]])=MONTH(TODAY()-30),YEAR(Tabla2[[#This Row],[FECHA INICIO DE LABORES EN OBRA]])=YEAR(TODAY())),MONTH(TODAY()-30)&amp;"-"&amp;YEAR(TODAY()),"No Aplica")),"No Aplica")</f>
        <v>No Aplica</v>
      </c>
    </row>
    <row r="4633" spans="1:29" x14ac:dyDescent="0.25">
      <c r="A4633" s="2"/>
      <c r="B4633" s="3"/>
      <c r="C4633" s="3"/>
      <c r="D4633" s="3"/>
      <c r="E4633" s="3"/>
      <c r="F4633" s="36"/>
      <c r="G4633" s="3"/>
      <c r="H4633" s="3"/>
      <c r="I4633" s="3"/>
      <c r="J4633" s="3"/>
      <c r="K4633" s="3"/>
      <c r="L4633" s="8"/>
      <c r="M4633" s="5"/>
      <c r="N4633" s="13"/>
      <c r="O4633" s="5"/>
      <c r="P4633" s="8"/>
      <c r="Q4633" s="9"/>
      <c r="R4633" s="9" t="str">
        <f>IFERROR(VLOOKUP(Tabla2[[#This Row],[CONTRATISTA PRNCIPAL]],Hoja1!$L$5:$M$9,2,FALSE),"CJV")</f>
        <v>CJV</v>
      </c>
      <c r="S4633" s="9" t="str">
        <f>IF(Tabla2[[#This Row],[EMPRESA]]=Tabla2[[#This Row],[CONTRATISTA PRNCIPAL]],"Principal","Secundaria")</f>
        <v>Principal</v>
      </c>
      <c r="T4633" s="10">
        <f>IFERROR(1/COUNTIF(Tabla2[CONTRATISTA PRNCIPAL],Tabla2[[#This Row],[CONTRATISTA PRNCIPAL]]),0)</f>
        <v>0</v>
      </c>
      <c r="U4633" s="33" t="str">
        <f ca="1">IF(((TODAY()-Tabla2[[#This Row],[FECHA NACIMIENTO]])/365)&lt;18,"Corregir", IF(((TODAY()-Tabla2[[#This Row],[FECHA NACIMIENTO]])/365)&gt;80, "Corregir",ROUNDDOWN(((TODAY()-Tabla2[[#This Row],[FECHA NACIMIENTO]])/365),0)))</f>
        <v>Corregir</v>
      </c>
      <c r="V463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33" s="34" t="str">
        <f ca="1">+IF(Tabla2[[#This Row],[Edad]]="Corregir","Corregir","Ok")</f>
        <v>Corregir</v>
      </c>
      <c r="X4633" s="10" t="str">
        <f>+IFERROR(VLOOKUP(Tabla2[[#This Row],[DISTRITO SEGÚN DNI]],Hoja1!$A$2:$B$55,2,FALSE),"No")</f>
        <v>No</v>
      </c>
      <c r="Y4633" s="10" t="str">
        <f>IF(OR(LOWER(Tabla2[[#This Row],[GENERO]])="masculino", LOWER(Tabla2[[#This Row],[GENERO]])="femenino"),"OK","Corregir")</f>
        <v>Corregir</v>
      </c>
      <c r="Z4633" s="10" t="str">
        <f>+IF(Tabla2[[#This Row],[Nro. DNI / CE]]="","Corregir",IF(LEN(Tabla2[[#This Row],[Nro. DNI / CE]])&gt;=8,"OK","Corregir"))</f>
        <v>Corregir</v>
      </c>
      <c r="AA4633" s="10">
        <f>COUNTIF(Tabla2[APELLIDOS Y NOMBRES],Tabla2[[#This Row],[APELLIDOS Y NOMBRES]])</f>
        <v>0</v>
      </c>
      <c r="AB4633" t="str">
        <f ca="1">+IFERROR(IF(Tabla2[[#This Row],[FECHA CESE/BAJA]]="","No Aplica",IF(AND(MONTH(Tabla2[[#This Row],[FECHA CESE/BAJA]])=MONTH(TODAY()-30),YEAR(Tabla2[[#This Row],[FECHA CESE/BAJA]])=YEAR(TODAY())),MONTH(TODAY()-30)&amp;"-"&amp;YEAR(TODAY()),"Borrar")),"No aplica")</f>
        <v>No Aplica</v>
      </c>
      <c r="AC4633" t="str">
        <f ca="1">+IFERROR(IF(Tabla2[[#This Row],[FECHA INICIO DE LABORES EN OBRA]]="","No Aplica",IF(AND(MONTH(Tabla2[[#This Row],[FECHA INICIO DE LABORES EN OBRA]])=MONTH(TODAY()-30),YEAR(Tabla2[[#This Row],[FECHA INICIO DE LABORES EN OBRA]])=YEAR(TODAY())),MONTH(TODAY()-30)&amp;"-"&amp;YEAR(TODAY()),"No Aplica")),"No Aplica")</f>
        <v>No Aplica</v>
      </c>
    </row>
    <row r="4634" spans="1:29" x14ac:dyDescent="0.25">
      <c r="A4634" s="2"/>
      <c r="B4634" s="3"/>
      <c r="C4634" s="3"/>
      <c r="D4634" s="3"/>
      <c r="E4634" s="3"/>
      <c r="F4634" s="36"/>
      <c r="G4634" s="3"/>
      <c r="H4634" s="3"/>
      <c r="I4634" s="3"/>
      <c r="J4634" s="3"/>
      <c r="K4634" s="3"/>
      <c r="L4634" s="8"/>
      <c r="M4634" s="5"/>
      <c r="N4634" s="13"/>
      <c r="O4634" s="5"/>
      <c r="P4634" s="8"/>
      <c r="Q4634" s="9"/>
      <c r="R4634" s="9" t="str">
        <f>IFERROR(VLOOKUP(Tabla2[[#This Row],[CONTRATISTA PRNCIPAL]],Hoja1!$L$5:$M$9,2,FALSE),"CJV")</f>
        <v>CJV</v>
      </c>
      <c r="S4634" s="9" t="str">
        <f>IF(Tabla2[[#This Row],[EMPRESA]]=Tabla2[[#This Row],[CONTRATISTA PRNCIPAL]],"Principal","Secundaria")</f>
        <v>Principal</v>
      </c>
      <c r="T4634" s="10">
        <f>IFERROR(1/COUNTIF(Tabla2[CONTRATISTA PRNCIPAL],Tabla2[[#This Row],[CONTRATISTA PRNCIPAL]]),0)</f>
        <v>0</v>
      </c>
      <c r="U4634" s="33" t="str">
        <f ca="1">IF(((TODAY()-Tabla2[[#This Row],[FECHA NACIMIENTO]])/365)&lt;18,"Corregir", IF(((TODAY()-Tabla2[[#This Row],[FECHA NACIMIENTO]])/365)&gt;80, "Corregir",ROUNDDOWN(((TODAY()-Tabla2[[#This Row],[FECHA NACIMIENTO]])/365),0)))</f>
        <v>Corregir</v>
      </c>
      <c r="V463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34" s="34" t="str">
        <f ca="1">+IF(Tabla2[[#This Row],[Edad]]="Corregir","Corregir","Ok")</f>
        <v>Corregir</v>
      </c>
      <c r="X4634" s="10" t="str">
        <f>+IFERROR(VLOOKUP(Tabla2[[#This Row],[DISTRITO SEGÚN DNI]],Hoja1!$A$2:$B$55,2,FALSE),"No")</f>
        <v>No</v>
      </c>
      <c r="Y4634" s="10" t="str">
        <f>IF(OR(LOWER(Tabla2[[#This Row],[GENERO]])="masculino", LOWER(Tabla2[[#This Row],[GENERO]])="femenino"),"OK","Corregir")</f>
        <v>Corregir</v>
      </c>
      <c r="Z4634" s="10" t="str">
        <f>+IF(Tabla2[[#This Row],[Nro. DNI / CE]]="","Corregir",IF(LEN(Tabla2[[#This Row],[Nro. DNI / CE]])&gt;=8,"OK","Corregir"))</f>
        <v>Corregir</v>
      </c>
      <c r="AA4634" s="10">
        <f>COUNTIF(Tabla2[APELLIDOS Y NOMBRES],Tabla2[[#This Row],[APELLIDOS Y NOMBRES]])</f>
        <v>0</v>
      </c>
      <c r="AB4634" t="str">
        <f ca="1">+IFERROR(IF(Tabla2[[#This Row],[FECHA CESE/BAJA]]="","No Aplica",IF(AND(MONTH(Tabla2[[#This Row],[FECHA CESE/BAJA]])=MONTH(TODAY()-30),YEAR(Tabla2[[#This Row],[FECHA CESE/BAJA]])=YEAR(TODAY())),MONTH(TODAY()-30)&amp;"-"&amp;YEAR(TODAY()),"Borrar")),"No aplica")</f>
        <v>No Aplica</v>
      </c>
      <c r="AC4634" t="str">
        <f ca="1">+IFERROR(IF(Tabla2[[#This Row],[FECHA INICIO DE LABORES EN OBRA]]="","No Aplica",IF(AND(MONTH(Tabla2[[#This Row],[FECHA INICIO DE LABORES EN OBRA]])=MONTH(TODAY()-30),YEAR(Tabla2[[#This Row],[FECHA INICIO DE LABORES EN OBRA]])=YEAR(TODAY())),MONTH(TODAY()-30)&amp;"-"&amp;YEAR(TODAY()),"No Aplica")),"No Aplica")</f>
        <v>No Aplica</v>
      </c>
    </row>
    <row r="4635" spans="1:29" x14ac:dyDescent="0.25">
      <c r="A4635" s="2"/>
      <c r="B4635" s="3"/>
      <c r="C4635" s="3"/>
      <c r="D4635" s="3"/>
      <c r="E4635" s="3"/>
      <c r="F4635" s="36"/>
      <c r="G4635" s="3"/>
      <c r="H4635" s="3"/>
      <c r="I4635" s="3"/>
      <c r="J4635" s="3"/>
      <c r="K4635" s="3"/>
      <c r="L4635" s="8"/>
      <c r="M4635" s="5"/>
      <c r="N4635" s="13"/>
      <c r="O4635" s="5"/>
      <c r="P4635" s="8"/>
      <c r="Q4635" s="9"/>
      <c r="R4635" s="9" t="str">
        <f>IFERROR(VLOOKUP(Tabla2[[#This Row],[CONTRATISTA PRNCIPAL]],Hoja1!$L$5:$M$9,2,FALSE),"CJV")</f>
        <v>CJV</v>
      </c>
      <c r="S4635" s="9" t="str">
        <f>IF(Tabla2[[#This Row],[EMPRESA]]=Tabla2[[#This Row],[CONTRATISTA PRNCIPAL]],"Principal","Secundaria")</f>
        <v>Principal</v>
      </c>
      <c r="T4635" s="10">
        <f>IFERROR(1/COUNTIF(Tabla2[CONTRATISTA PRNCIPAL],Tabla2[[#This Row],[CONTRATISTA PRNCIPAL]]),0)</f>
        <v>0</v>
      </c>
      <c r="U4635" s="33" t="str">
        <f ca="1">IF(((TODAY()-Tabla2[[#This Row],[FECHA NACIMIENTO]])/365)&lt;18,"Corregir", IF(((TODAY()-Tabla2[[#This Row],[FECHA NACIMIENTO]])/365)&gt;80, "Corregir",ROUNDDOWN(((TODAY()-Tabla2[[#This Row],[FECHA NACIMIENTO]])/365),0)))</f>
        <v>Corregir</v>
      </c>
      <c r="V463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35" s="34" t="str">
        <f ca="1">+IF(Tabla2[[#This Row],[Edad]]="Corregir","Corregir","Ok")</f>
        <v>Corregir</v>
      </c>
      <c r="X4635" s="10" t="str">
        <f>+IFERROR(VLOOKUP(Tabla2[[#This Row],[DISTRITO SEGÚN DNI]],Hoja1!$A$2:$B$55,2,FALSE),"No")</f>
        <v>No</v>
      </c>
      <c r="Y4635" s="10" t="str">
        <f>IF(OR(LOWER(Tabla2[[#This Row],[GENERO]])="masculino", LOWER(Tabla2[[#This Row],[GENERO]])="femenino"),"OK","Corregir")</f>
        <v>Corregir</v>
      </c>
      <c r="Z4635" s="10" t="str">
        <f>+IF(Tabla2[[#This Row],[Nro. DNI / CE]]="","Corregir",IF(LEN(Tabla2[[#This Row],[Nro. DNI / CE]])&gt;=8,"OK","Corregir"))</f>
        <v>Corregir</v>
      </c>
      <c r="AA4635" s="10">
        <f>COUNTIF(Tabla2[APELLIDOS Y NOMBRES],Tabla2[[#This Row],[APELLIDOS Y NOMBRES]])</f>
        <v>0</v>
      </c>
      <c r="AB4635" t="str">
        <f ca="1">+IFERROR(IF(Tabla2[[#This Row],[FECHA CESE/BAJA]]="","No Aplica",IF(AND(MONTH(Tabla2[[#This Row],[FECHA CESE/BAJA]])=MONTH(TODAY()-30),YEAR(Tabla2[[#This Row],[FECHA CESE/BAJA]])=YEAR(TODAY())),MONTH(TODAY()-30)&amp;"-"&amp;YEAR(TODAY()),"Borrar")),"No aplica")</f>
        <v>No Aplica</v>
      </c>
      <c r="AC4635" t="str">
        <f ca="1">+IFERROR(IF(Tabla2[[#This Row],[FECHA INICIO DE LABORES EN OBRA]]="","No Aplica",IF(AND(MONTH(Tabla2[[#This Row],[FECHA INICIO DE LABORES EN OBRA]])=MONTH(TODAY()-30),YEAR(Tabla2[[#This Row],[FECHA INICIO DE LABORES EN OBRA]])=YEAR(TODAY())),MONTH(TODAY()-30)&amp;"-"&amp;YEAR(TODAY()),"No Aplica")),"No Aplica")</f>
        <v>No Aplica</v>
      </c>
    </row>
    <row r="4636" spans="1:29" x14ac:dyDescent="0.25">
      <c r="A4636" s="2"/>
      <c r="B4636" s="3"/>
      <c r="C4636" s="3"/>
      <c r="D4636" s="3"/>
      <c r="E4636" s="3"/>
      <c r="F4636" s="36"/>
      <c r="G4636" s="3"/>
      <c r="H4636" s="3"/>
      <c r="I4636" s="3"/>
      <c r="J4636" s="3"/>
      <c r="K4636" s="3"/>
      <c r="L4636" s="8"/>
      <c r="M4636" s="5"/>
      <c r="N4636" s="13"/>
      <c r="O4636" s="5"/>
      <c r="P4636" s="8"/>
      <c r="Q4636" s="9"/>
      <c r="R4636" s="9" t="str">
        <f>IFERROR(VLOOKUP(Tabla2[[#This Row],[CONTRATISTA PRNCIPAL]],Hoja1!$L$5:$M$9,2,FALSE),"CJV")</f>
        <v>CJV</v>
      </c>
      <c r="S4636" s="9" t="str">
        <f>IF(Tabla2[[#This Row],[EMPRESA]]=Tabla2[[#This Row],[CONTRATISTA PRNCIPAL]],"Principal","Secundaria")</f>
        <v>Principal</v>
      </c>
      <c r="T4636" s="10">
        <f>IFERROR(1/COUNTIF(Tabla2[CONTRATISTA PRNCIPAL],Tabla2[[#This Row],[CONTRATISTA PRNCIPAL]]),0)</f>
        <v>0</v>
      </c>
      <c r="U4636" s="33" t="str">
        <f ca="1">IF(((TODAY()-Tabla2[[#This Row],[FECHA NACIMIENTO]])/365)&lt;18,"Corregir", IF(((TODAY()-Tabla2[[#This Row],[FECHA NACIMIENTO]])/365)&gt;80, "Corregir",ROUNDDOWN(((TODAY()-Tabla2[[#This Row],[FECHA NACIMIENTO]])/365),0)))</f>
        <v>Corregir</v>
      </c>
      <c r="V463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36" s="34" t="str">
        <f ca="1">+IF(Tabla2[[#This Row],[Edad]]="Corregir","Corregir","Ok")</f>
        <v>Corregir</v>
      </c>
      <c r="X4636" s="10" t="str">
        <f>+IFERROR(VLOOKUP(Tabla2[[#This Row],[DISTRITO SEGÚN DNI]],Hoja1!$A$2:$B$55,2,FALSE),"No")</f>
        <v>No</v>
      </c>
      <c r="Y4636" s="10" t="str">
        <f>IF(OR(LOWER(Tabla2[[#This Row],[GENERO]])="masculino", LOWER(Tabla2[[#This Row],[GENERO]])="femenino"),"OK","Corregir")</f>
        <v>Corregir</v>
      </c>
      <c r="Z4636" s="10" t="str">
        <f>+IF(Tabla2[[#This Row],[Nro. DNI / CE]]="","Corregir",IF(LEN(Tabla2[[#This Row],[Nro. DNI / CE]])&gt;=8,"OK","Corregir"))</f>
        <v>Corregir</v>
      </c>
      <c r="AA4636" s="10">
        <f>COUNTIF(Tabla2[APELLIDOS Y NOMBRES],Tabla2[[#This Row],[APELLIDOS Y NOMBRES]])</f>
        <v>0</v>
      </c>
      <c r="AB4636" t="str">
        <f ca="1">+IFERROR(IF(Tabla2[[#This Row],[FECHA CESE/BAJA]]="","No Aplica",IF(AND(MONTH(Tabla2[[#This Row],[FECHA CESE/BAJA]])=MONTH(TODAY()-30),YEAR(Tabla2[[#This Row],[FECHA CESE/BAJA]])=YEAR(TODAY())),MONTH(TODAY()-30)&amp;"-"&amp;YEAR(TODAY()),"Borrar")),"No aplica")</f>
        <v>No Aplica</v>
      </c>
      <c r="AC4636" t="str">
        <f ca="1">+IFERROR(IF(Tabla2[[#This Row],[FECHA INICIO DE LABORES EN OBRA]]="","No Aplica",IF(AND(MONTH(Tabla2[[#This Row],[FECHA INICIO DE LABORES EN OBRA]])=MONTH(TODAY()-30),YEAR(Tabla2[[#This Row],[FECHA INICIO DE LABORES EN OBRA]])=YEAR(TODAY())),MONTH(TODAY()-30)&amp;"-"&amp;YEAR(TODAY()),"No Aplica")),"No Aplica")</f>
        <v>No Aplica</v>
      </c>
    </row>
    <row r="4637" spans="1:29" x14ac:dyDescent="0.25">
      <c r="A4637" s="2"/>
      <c r="B4637" s="3"/>
      <c r="C4637" s="3"/>
      <c r="D4637" s="3"/>
      <c r="E4637" s="3"/>
      <c r="F4637" s="36"/>
      <c r="G4637" s="3"/>
      <c r="H4637" s="3"/>
      <c r="I4637" s="3"/>
      <c r="J4637" s="3"/>
      <c r="K4637" s="3"/>
      <c r="L4637" s="8"/>
      <c r="M4637" s="5"/>
      <c r="N4637" s="13"/>
      <c r="O4637" s="5"/>
      <c r="P4637" s="8"/>
      <c r="Q4637" s="9"/>
      <c r="R4637" s="9" t="str">
        <f>IFERROR(VLOOKUP(Tabla2[[#This Row],[CONTRATISTA PRNCIPAL]],Hoja1!$L$5:$M$9,2,FALSE),"CJV")</f>
        <v>CJV</v>
      </c>
      <c r="S4637" s="9" t="str">
        <f>IF(Tabla2[[#This Row],[EMPRESA]]=Tabla2[[#This Row],[CONTRATISTA PRNCIPAL]],"Principal","Secundaria")</f>
        <v>Principal</v>
      </c>
      <c r="T4637" s="10">
        <f>IFERROR(1/COUNTIF(Tabla2[CONTRATISTA PRNCIPAL],Tabla2[[#This Row],[CONTRATISTA PRNCIPAL]]),0)</f>
        <v>0</v>
      </c>
      <c r="U4637" s="33" t="str">
        <f ca="1">IF(((TODAY()-Tabla2[[#This Row],[FECHA NACIMIENTO]])/365)&lt;18,"Corregir", IF(((TODAY()-Tabla2[[#This Row],[FECHA NACIMIENTO]])/365)&gt;80, "Corregir",ROUNDDOWN(((TODAY()-Tabla2[[#This Row],[FECHA NACIMIENTO]])/365),0)))</f>
        <v>Corregir</v>
      </c>
      <c r="V463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37" s="34" t="str">
        <f ca="1">+IF(Tabla2[[#This Row],[Edad]]="Corregir","Corregir","Ok")</f>
        <v>Corregir</v>
      </c>
      <c r="X4637" s="10" t="str">
        <f>+IFERROR(VLOOKUP(Tabla2[[#This Row],[DISTRITO SEGÚN DNI]],Hoja1!$A$2:$B$55,2,FALSE),"No")</f>
        <v>No</v>
      </c>
      <c r="Y4637" s="10" t="str">
        <f>IF(OR(LOWER(Tabla2[[#This Row],[GENERO]])="masculino", LOWER(Tabla2[[#This Row],[GENERO]])="femenino"),"OK","Corregir")</f>
        <v>Corregir</v>
      </c>
      <c r="Z4637" s="10" t="str">
        <f>+IF(Tabla2[[#This Row],[Nro. DNI / CE]]="","Corregir",IF(LEN(Tabla2[[#This Row],[Nro. DNI / CE]])&gt;=8,"OK","Corregir"))</f>
        <v>Corregir</v>
      </c>
      <c r="AA4637" s="10">
        <f>COUNTIF(Tabla2[APELLIDOS Y NOMBRES],Tabla2[[#This Row],[APELLIDOS Y NOMBRES]])</f>
        <v>0</v>
      </c>
      <c r="AB4637" t="str">
        <f ca="1">+IFERROR(IF(Tabla2[[#This Row],[FECHA CESE/BAJA]]="","No Aplica",IF(AND(MONTH(Tabla2[[#This Row],[FECHA CESE/BAJA]])=MONTH(TODAY()-30),YEAR(Tabla2[[#This Row],[FECHA CESE/BAJA]])=YEAR(TODAY())),MONTH(TODAY()-30)&amp;"-"&amp;YEAR(TODAY()),"Borrar")),"No aplica")</f>
        <v>No Aplica</v>
      </c>
      <c r="AC4637" t="str">
        <f ca="1">+IFERROR(IF(Tabla2[[#This Row],[FECHA INICIO DE LABORES EN OBRA]]="","No Aplica",IF(AND(MONTH(Tabla2[[#This Row],[FECHA INICIO DE LABORES EN OBRA]])=MONTH(TODAY()-30),YEAR(Tabla2[[#This Row],[FECHA INICIO DE LABORES EN OBRA]])=YEAR(TODAY())),MONTH(TODAY()-30)&amp;"-"&amp;YEAR(TODAY()),"No Aplica")),"No Aplica")</f>
        <v>No Aplica</v>
      </c>
    </row>
    <row r="4638" spans="1:29" x14ac:dyDescent="0.25">
      <c r="A4638" s="2"/>
      <c r="B4638" s="3"/>
      <c r="C4638" s="3"/>
      <c r="D4638" s="3"/>
      <c r="E4638" s="3"/>
      <c r="F4638" s="36"/>
      <c r="G4638" s="3"/>
      <c r="H4638" s="3"/>
      <c r="I4638" s="3"/>
      <c r="J4638" s="3"/>
      <c r="K4638" s="3"/>
      <c r="L4638" s="8"/>
      <c r="M4638" s="5"/>
      <c r="N4638" s="13"/>
      <c r="O4638" s="5"/>
      <c r="P4638" s="8"/>
      <c r="Q4638" s="9"/>
      <c r="R4638" s="9" t="str">
        <f>IFERROR(VLOOKUP(Tabla2[[#This Row],[CONTRATISTA PRNCIPAL]],Hoja1!$L$5:$M$9,2,FALSE),"CJV")</f>
        <v>CJV</v>
      </c>
      <c r="S4638" s="9" t="str">
        <f>IF(Tabla2[[#This Row],[EMPRESA]]=Tabla2[[#This Row],[CONTRATISTA PRNCIPAL]],"Principal","Secundaria")</f>
        <v>Principal</v>
      </c>
      <c r="T4638" s="10">
        <f>IFERROR(1/COUNTIF(Tabla2[CONTRATISTA PRNCIPAL],Tabla2[[#This Row],[CONTRATISTA PRNCIPAL]]),0)</f>
        <v>0</v>
      </c>
      <c r="U4638" s="33" t="str">
        <f ca="1">IF(((TODAY()-Tabla2[[#This Row],[FECHA NACIMIENTO]])/365)&lt;18,"Corregir", IF(((TODAY()-Tabla2[[#This Row],[FECHA NACIMIENTO]])/365)&gt;80, "Corregir",ROUNDDOWN(((TODAY()-Tabla2[[#This Row],[FECHA NACIMIENTO]])/365),0)))</f>
        <v>Corregir</v>
      </c>
      <c r="V463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38" s="34" t="str">
        <f ca="1">+IF(Tabla2[[#This Row],[Edad]]="Corregir","Corregir","Ok")</f>
        <v>Corregir</v>
      </c>
      <c r="X4638" s="10" t="str">
        <f>+IFERROR(VLOOKUP(Tabla2[[#This Row],[DISTRITO SEGÚN DNI]],Hoja1!$A$2:$B$55,2,FALSE),"No")</f>
        <v>No</v>
      </c>
      <c r="Y4638" s="10" t="str">
        <f>IF(OR(LOWER(Tabla2[[#This Row],[GENERO]])="masculino", LOWER(Tabla2[[#This Row],[GENERO]])="femenino"),"OK","Corregir")</f>
        <v>Corregir</v>
      </c>
      <c r="Z4638" s="10" t="str">
        <f>+IF(Tabla2[[#This Row],[Nro. DNI / CE]]="","Corregir",IF(LEN(Tabla2[[#This Row],[Nro. DNI / CE]])&gt;=8,"OK","Corregir"))</f>
        <v>Corregir</v>
      </c>
      <c r="AA4638" s="10">
        <f>COUNTIF(Tabla2[APELLIDOS Y NOMBRES],Tabla2[[#This Row],[APELLIDOS Y NOMBRES]])</f>
        <v>0</v>
      </c>
      <c r="AB4638" t="str">
        <f ca="1">+IFERROR(IF(Tabla2[[#This Row],[FECHA CESE/BAJA]]="","No Aplica",IF(AND(MONTH(Tabla2[[#This Row],[FECHA CESE/BAJA]])=MONTH(TODAY()-30),YEAR(Tabla2[[#This Row],[FECHA CESE/BAJA]])=YEAR(TODAY())),MONTH(TODAY()-30)&amp;"-"&amp;YEAR(TODAY()),"Borrar")),"No aplica")</f>
        <v>No Aplica</v>
      </c>
      <c r="AC4638" t="str">
        <f ca="1">+IFERROR(IF(Tabla2[[#This Row],[FECHA INICIO DE LABORES EN OBRA]]="","No Aplica",IF(AND(MONTH(Tabla2[[#This Row],[FECHA INICIO DE LABORES EN OBRA]])=MONTH(TODAY()-30),YEAR(Tabla2[[#This Row],[FECHA INICIO DE LABORES EN OBRA]])=YEAR(TODAY())),MONTH(TODAY()-30)&amp;"-"&amp;YEAR(TODAY()),"No Aplica")),"No Aplica")</f>
        <v>No Aplica</v>
      </c>
    </row>
    <row r="4639" spans="1:29" x14ac:dyDescent="0.25">
      <c r="A4639" s="2"/>
      <c r="B4639" s="3"/>
      <c r="C4639" s="3"/>
      <c r="D4639" s="3"/>
      <c r="E4639" s="3"/>
      <c r="F4639" s="36"/>
      <c r="G4639" s="3"/>
      <c r="H4639" s="3"/>
      <c r="I4639" s="3"/>
      <c r="J4639" s="3"/>
      <c r="K4639" s="3"/>
      <c r="L4639" s="8"/>
      <c r="M4639" s="5"/>
      <c r="N4639" s="13"/>
      <c r="O4639" s="5"/>
      <c r="P4639" s="8"/>
      <c r="Q4639" s="9"/>
      <c r="R4639" s="9" t="str">
        <f>IFERROR(VLOOKUP(Tabla2[[#This Row],[CONTRATISTA PRNCIPAL]],Hoja1!$L$5:$M$9,2,FALSE),"CJV")</f>
        <v>CJV</v>
      </c>
      <c r="S4639" s="9" t="str">
        <f>IF(Tabla2[[#This Row],[EMPRESA]]=Tabla2[[#This Row],[CONTRATISTA PRNCIPAL]],"Principal","Secundaria")</f>
        <v>Principal</v>
      </c>
      <c r="T4639" s="10">
        <f>IFERROR(1/COUNTIF(Tabla2[CONTRATISTA PRNCIPAL],Tabla2[[#This Row],[CONTRATISTA PRNCIPAL]]),0)</f>
        <v>0</v>
      </c>
      <c r="U4639" s="33" t="str">
        <f ca="1">IF(((TODAY()-Tabla2[[#This Row],[FECHA NACIMIENTO]])/365)&lt;18,"Corregir", IF(((TODAY()-Tabla2[[#This Row],[FECHA NACIMIENTO]])/365)&gt;80, "Corregir",ROUNDDOWN(((TODAY()-Tabla2[[#This Row],[FECHA NACIMIENTO]])/365),0)))</f>
        <v>Corregir</v>
      </c>
      <c r="V463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39" s="34" t="str">
        <f ca="1">+IF(Tabla2[[#This Row],[Edad]]="Corregir","Corregir","Ok")</f>
        <v>Corregir</v>
      </c>
      <c r="X4639" s="10" t="str">
        <f>+IFERROR(VLOOKUP(Tabla2[[#This Row],[DISTRITO SEGÚN DNI]],Hoja1!$A$2:$B$55,2,FALSE),"No")</f>
        <v>No</v>
      </c>
      <c r="Y4639" s="10" t="str">
        <f>IF(OR(LOWER(Tabla2[[#This Row],[GENERO]])="masculino", LOWER(Tabla2[[#This Row],[GENERO]])="femenino"),"OK","Corregir")</f>
        <v>Corregir</v>
      </c>
      <c r="Z4639" s="10" t="str">
        <f>+IF(Tabla2[[#This Row],[Nro. DNI / CE]]="","Corregir",IF(LEN(Tabla2[[#This Row],[Nro. DNI / CE]])&gt;=8,"OK","Corregir"))</f>
        <v>Corregir</v>
      </c>
      <c r="AA4639" s="10">
        <f>COUNTIF(Tabla2[APELLIDOS Y NOMBRES],Tabla2[[#This Row],[APELLIDOS Y NOMBRES]])</f>
        <v>0</v>
      </c>
      <c r="AB4639" t="str">
        <f ca="1">+IFERROR(IF(Tabla2[[#This Row],[FECHA CESE/BAJA]]="","No Aplica",IF(AND(MONTH(Tabla2[[#This Row],[FECHA CESE/BAJA]])=MONTH(TODAY()-30),YEAR(Tabla2[[#This Row],[FECHA CESE/BAJA]])=YEAR(TODAY())),MONTH(TODAY()-30)&amp;"-"&amp;YEAR(TODAY()),"Borrar")),"No aplica")</f>
        <v>No Aplica</v>
      </c>
      <c r="AC4639" t="str">
        <f ca="1">+IFERROR(IF(Tabla2[[#This Row],[FECHA INICIO DE LABORES EN OBRA]]="","No Aplica",IF(AND(MONTH(Tabla2[[#This Row],[FECHA INICIO DE LABORES EN OBRA]])=MONTH(TODAY()-30),YEAR(Tabla2[[#This Row],[FECHA INICIO DE LABORES EN OBRA]])=YEAR(TODAY())),MONTH(TODAY()-30)&amp;"-"&amp;YEAR(TODAY()),"No Aplica")),"No Aplica")</f>
        <v>No Aplica</v>
      </c>
    </row>
    <row r="4640" spans="1:29" x14ac:dyDescent="0.25">
      <c r="A4640" s="2"/>
      <c r="B4640" s="3"/>
      <c r="C4640" s="3"/>
      <c r="D4640" s="3"/>
      <c r="E4640" s="3"/>
      <c r="F4640" s="36"/>
      <c r="G4640" s="3"/>
      <c r="H4640" s="3"/>
      <c r="I4640" s="3"/>
      <c r="J4640" s="3"/>
      <c r="K4640" s="3"/>
      <c r="L4640" s="8"/>
      <c r="M4640" s="5"/>
      <c r="N4640" s="13"/>
      <c r="O4640" s="5"/>
      <c r="P4640" s="8"/>
      <c r="Q4640" s="9"/>
      <c r="R4640" s="9" t="str">
        <f>IFERROR(VLOOKUP(Tabla2[[#This Row],[CONTRATISTA PRNCIPAL]],Hoja1!$L$5:$M$9,2,FALSE),"CJV")</f>
        <v>CJV</v>
      </c>
      <c r="S4640" s="9" t="str">
        <f>IF(Tabla2[[#This Row],[EMPRESA]]=Tabla2[[#This Row],[CONTRATISTA PRNCIPAL]],"Principal","Secundaria")</f>
        <v>Principal</v>
      </c>
      <c r="T4640" s="10">
        <f>IFERROR(1/COUNTIF(Tabla2[CONTRATISTA PRNCIPAL],Tabla2[[#This Row],[CONTRATISTA PRNCIPAL]]),0)</f>
        <v>0</v>
      </c>
      <c r="U4640" s="33" t="str">
        <f ca="1">IF(((TODAY()-Tabla2[[#This Row],[FECHA NACIMIENTO]])/365)&lt;18,"Corregir", IF(((TODAY()-Tabla2[[#This Row],[FECHA NACIMIENTO]])/365)&gt;80, "Corregir",ROUNDDOWN(((TODAY()-Tabla2[[#This Row],[FECHA NACIMIENTO]])/365),0)))</f>
        <v>Corregir</v>
      </c>
      <c r="V464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40" s="34" t="str">
        <f ca="1">+IF(Tabla2[[#This Row],[Edad]]="Corregir","Corregir","Ok")</f>
        <v>Corregir</v>
      </c>
      <c r="X4640" s="10" t="str">
        <f>+IFERROR(VLOOKUP(Tabla2[[#This Row],[DISTRITO SEGÚN DNI]],Hoja1!$A$2:$B$55,2,FALSE),"No")</f>
        <v>No</v>
      </c>
      <c r="Y4640" s="10" t="str">
        <f>IF(OR(LOWER(Tabla2[[#This Row],[GENERO]])="masculino", LOWER(Tabla2[[#This Row],[GENERO]])="femenino"),"OK","Corregir")</f>
        <v>Corregir</v>
      </c>
      <c r="Z4640" s="10" t="str">
        <f>+IF(Tabla2[[#This Row],[Nro. DNI / CE]]="","Corregir",IF(LEN(Tabla2[[#This Row],[Nro. DNI / CE]])&gt;=8,"OK","Corregir"))</f>
        <v>Corregir</v>
      </c>
      <c r="AA4640" s="10">
        <f>COUNTIF(Tabla2[APELLIDOS Y NOMBRES],Tabla2[[#This Row],[APELLIDOS Y NOMBRES]])</f>
        <v>0</v>
      </c>
      <c r="AB4640" t="str">
        <f ca="1">+IFERROR(IF(Tabla2[[#This Row],[FECHA CESE/BAJA]]="","No Aplica",IF(AND(MONTH(Tabla2[[#This Row],[FECHA CESE/BAJA]])=MONTH(TODAY()-30),YEAR(Tabla2[[#This Row],[FECHA CESE/BAJA]])=YEAR(TODAY())),MONTH(TODAY()-30)&amp;"-"&amp;YEAR(TODAY()),"Borrar")),"No aplica")</f>
        <v>No Aplica</v>
      </c>
      <c r="AC4640" t="str">
        <f ca="1">+IFERROR(IF(Tabla2[[#This Row],[FECHA INICIO DE LABORES EN OBRA]]="","No Aplica",IF(AND(MONTH(Tabla2[[#This Row],[FECHA INICIO DE LABORES EN OBRA]])=MONTH(TODAY()-30),YEAR(Tabla2[[#This Row],[FECHA INICIO DE LABORES EN OBRA]])=YEAR(TODAY())),MONTH(TODAY()-30)&amp;"-"&amp;YEAR(TODAY()),"No Aplica")),"No Aplica")</f>
        <v>No Aplica</v>
      </c>
    </row>
    <row r="4641" spans="1:29" x14ac:dyDescent="0.25">
      <c r="A4641" s="2"/>
      <c r="B4641" s="3"/>
      <c r="C4641" s="3"/>
      <c r="D4641" s="3"/>
      <c r="E4641" s="3"/>
      <c r="F4641" s="36"/>
      <c r="G4641" s="3"/>
      <c r="H4641" s="3"/>
      <c r="I4641" s="3"/>
      <c r="J4641" s="3"/>
      <c r="K4641" s="3"/>
      <c r="L4641" s="8"/>
      <c r="M4641" s="5"/>
      <c r="N4641" s="13"/>
      <c r="O4641" s="5"/>
      <c r="P4641" s="8"/>
      <c r="Q4641" s="9"/>
      <c r="R4641" s="9" t="str">
        <f>IFERROR(VLOOKUP(Tabla2[[#This Row],[CONTRATISTA PRNCIPAL]],Hoja1!$L$5:$M$9,2,FALSE),"CJV")</f>
        <v>CJV</v>
      </c>
      <c r="S4641" s="9" t="str">
        <f>IF(Tabla2[[#This Row],[EMPRESA]]=Tabla2[[#This Row],[CONTRATISTA PRNCIPAL]],"Principal","Secundaria")</f>
        <v>Principal</v>
      </c>
      <c r="T4641" s="10">
        <f>IFERROR(1/COUNTIF(Tabla2[CONTRATISTA PRNCIPAL],Tabla2[[#This Row],[CONTRATISTA PRNCIPAL]]),0)</f>
        <v>0</v>
      </c>
      <c r="U4641" s="33" t="str">
        <f ca="1">IF(((TODAY()-Tabla2[[#This Row],[FECHA NACIMIENTO]])/365)&lt;18,"Corregir", IF(((TODAY()-Tabla2[[#This Row],[FECHA NACIMIENTO]])/365)&gt;80, "Corregir",ROUNDDOWN(((TODAY()-Tabla2[[#This Row],[FECHA NACIMIENTO]])/365),0)))</f>
        <v>Corregir</v>
      </c>
      <c r="V464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41" s="34" t="str">
        <f ca="1">+IF(Tabla2[[#This Row],[Edad]]="Corregir","Corregir","Ok")</f>
        <v>Corregir</v>
      </c>
      <c r="X4641" s="10" t="str">
        <f>+IFERROR(VLOOKUP(Tabla2[[#This Row],[DISTRITO SEGÚN DNI]],Hoja1!$A$2:$B$55,2,FALSE),"No")</f>
        <v>No</v>
      </c>
      <c r="Y4641" s="10" t="str">
        <f>IF(OR(LOWER(Tabla2[[#This Row],[GENERO]])="masculino", LOWER(Tabla2[[#This Row],[GENERO]])="femenino"),"OK","Corregir")</f>
        <v>Corregir</v>
      </c>
      <c r="Z4641" s="10" t="str">
        <f>+IF(Tabla2[[#This Row],[Nro. DNI / CE]]="","Corregir",IF(LEN(Tabla2[[#This Row],[Nro. DNI / CE]])&gt;=8,"OK","Corregir"))</f>
        <v>Corregir</v>
      </c>
      <c r="AA4641" s="10">
        <f>COUNTIF(Tabla2[APELLIDOS Y NOMBRES],Tabla2[[#This Row],[APELLIDOS Y NOMBRES]])</f>
        <v>0</v>
      </c>
      <c r="AB4641" t="str">
        <f ca="1">+IFERROR(IF(Tabla2[[#This Row],[FECHA CESE/BAJA]]="","No Aplica",IF(AND(MONTH(Tabla2[[#This Row],[FECHA CESE/BAJA]])=MONTH(TODAY()-30),YEAR(Tabla2[[#This Row],[FECHA CESE/BAJA]])=YEAR(TODAY())),MONTH(TODAY()-30)&amp;"-"&amp;YEAR(TODAY()),"Borrar")),"No aplica")</f>
        <v>No Aplica</v>
      </c>
      <c r="AC4641" t="str">
        <f ca="1">+IFERROR(IF(Tabla2[[#This Row],[FECHA INICIO DE LABORES EN OBRA]]="","No Aplica",IF(AND(MONTH(Tabla2[[#This Row],[FECHA INICIO DE LABORES EN OBRA]])=MONTH(TODAY()-30),YEAR(Tabla2[[#This Row],[FECHA INICIO DE LABORES EN OBRA]])=YEAR(TODAY())),MONTH(TODAY()-30)&amp;"-"&amp;YEAR(TODAY()),"No Aplica")),"No Aplica")</f>
        <v>No Aplica</v>
      </c>
    </row>
    <row r="4642" spans="1:29" x14ac:dyDescent="0.25">
      <c r="A4642" s="2"/>
      <c r="B4642" s="3"/>
      <c r="C4642" s="3"/>
      <c r="D4642" s="3"/>
      <c r="E4642" s="3"/>
      <c r="F4642" s="36"/>
      <c r="G4642" s="3"/>
      <c r="H4642" s="3"/>
      <c r="I4642" s="3"/>
      <c r="J4642" s="3"/>
      <c r="K4642" s="3"/>
      <c r="L4642" s="8"/>
      <c r="M4642" s="5"/>
      <c r="N4642" s="13"/>
      <c r="O4642" s="5"/>
      <c r="P4642" s="8"/>
      <c r="Q4642" s="9"/>
      <c r="R4642" s="9" t="str">
        <f>IFERROR(VLOOKUP(Tabla2[[#This Row],[CONTRATISTA PRNCIPAL]],Hoja1!$L$5:$M$9,2,FALSE),"CJV")</f>
        <v>CJV</v>
      </c>
      <c r="S4642" s="9" t="str">
        <f>IF(Tabla2[[#This Row],[EMPRESA]]=Tabla2[[#This Row],[CONTRATISTA PRNCIPAL]],"Principal","Secundaria")</f>
        <v>Principal</v>
      </c>
      <c r="T4642" s="10">
        <f>IFERROR(1/COUNTIF(Tabla2[CONTRATISTA PRNCIPAL],Tabla2[[#This Row],[CONTRATISTA PRNCIPAL]]),0)</f>
        <v>0</v>
      </c>
      <c r="U4642" s="33" t="str">
        <f ca="1">IF(((TODAY()-Tabla2[[#This Row],[FECHA NACIMIENTO]])/365)&lt;18,"Corregir", IF(((TODAY()-Tabla2[[#This Row],[FECHA NACIMIENTO]])/365)&gt;80, "Corregir",ROUNDDOWN(((TODAY()-Tabla2[[#This Row],[FECHA NACIMIENTO]])/365),0)))</f>
        <v>Corregir</v>
      </c>
      <c r="V464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42" s="34" t="str">
        <f ca="1">+IF(Tabla2[[#This Row],[Edad]]="Corregir","Corregir","Ok")</f>
        <v>Corregir</v>
      </c>
      <c r="X4642" s="10" t="str">
        <f>+IFERROR(VLOOKUP(Tabla2[[#This Row],[DISTRITO SEGÚN DNI]],Hoja1!$A$2:$B$55,2,FALSE),"No")</f>
        <v>No</v>
      </c>
      <c r="Y4642" s="10" t="str">
        <f>IF(OR(LOWER(Tabla2[[#This Row],[GENERO]])="masculino", LOWER(Tabla2[[#This Row],[GENERO]])="femenino"),"OK","Corregir")</f>
        <v>Corregir</v>
      </c>
      <c r="Z4642" s="10" t="str">
        <f>+IF(Tabla2[[#This Row],[Nro. DNI / CE]]="","Corregir",IF(LEN(Tabla2[[#This Row],[Nro. DNI / CE]])&gt;=8,"OK","Corregir"))</f>
        <v>Corregir</v>
      </c>
      <c r="AA4642" s="10">
        <f>COUNTIF(Tabla2[APELLIDOS Y NOMBRES],Tabla2[[#This Row],[APELLIDOS Y NOMBRES]])</f>
        <v>0</v>
      </c>
      <c r="AB4642" t="str">
        <f ca="1">+IFERROR(IF(Tabla2[[#This Row],[FECHA CESE/BAJA]]="","No Aplica",IF(AND(MONTH(Tabla2[[#This Row],[FECHA CESE/BAJA]])=MONTH(TODAY()-30),YEAR(Tabla2[[#This Row],[FECHA CESE/BAJA]])=YEAR(TODAY())),MONTH(TODAY()-30)&amp;"-"&amp;YEAR(TODAY()),"Borrar")),"No aplica")</f>
        <v>No Aplica</v>
      </c>
      <c r="AC4642" t="str">
        <f ca="1">+IFERROR(IF(Tabla2[[#This Row],[FECHA INICIO DE LABORES EN OBRA]]="","No Aplica",IF(AND(MONTH(Tabla2[[#This Row],[FECHA INICIO DE LABORES EN OBRA]])=MONTH(TODAY()-30),YEAR(Tabla2[[#This Row],[FECHA INICIO DE LABORES EN OBRA]])=YEAR(TODAY())),MONTH(TODAY()-30)&amp;"-"&amp;YEAR(TODAY()),"No Aplica")),"No Aplica")</f>
        <v>No Aplica</v>
      </c>
    </row>
    <row r="4643" spans="1:29" x14ac:dyDescent="0.25">
      <c r="A4643" s="2"/>
      <c r="B4643" s="3"/>
      <c r="C4643" s="3"/>
      <c r="D4643" s="3"/>
      <c r="E4643" s="3"/>
      <c r="F4643" s="36"/>
      <c r="G4643" s="3"/>
      <c r="H4643" s="3"/>
      <c r="I4643" s="3"/>
      <c r="J4643" s="3"/>
      <c r="K4643" s="3"/>
      <c r="L4643" s="8"/>
      <c r="M4643" s="5"/>
      <c r="N4643" s="13"/>
      <c r="O4643" s="5"/>
      <c r="P4643" s="8"/>
      <c r="Q4643" s="9"/>
      <c r="R4643" s="9" t="str">
        <f>IFERROR(VLOOKUP(Tabla2[[#This Row],[CONTRATISTA PRNCIPAL]],Hoja1!$L$5:$M$9,2,FALSE),"CJV")</f>
        <v>CJV</v>
      </c>
      <c r="S4643" s="9" t="str">
        <f>IF(Tabla2[[#This Row],[EMPRESA]]=Tabla2[[#This Row],[CONTRATISTA PRNCIPAL]],"Principal","Secundaria")</f>
        <v>Principal</v>
      </c>
      <c r="T4643" s="10">
        <f>IFERROR(1/COUNTIF(Tabla2[CONTRATISTA PRNCIPAL],Tabla2[[#This Row],[CONTRATISTA PRNCIPAL]]),0)</f>
        <v>0</v>
      </c>
      <c r="U4643" s="33" t="str">
        <f ca="1">IF(((TODAY()-Tabla2[[#This Row],[FECHA NACIMIENTO]])/365)&lt;18,"Corregir", IF(((TODAY()-Tabla2[[#This Row],[FECHA NACIMIENTO]])/365)&gt;80, "Corregir",ROUNDDOWN(((TODAY()-Tabla2[[#This Row],[FECHA NACIMIENTO]])/365),0)))</f>
        <v>Corregir</v>
      </c>
      <c r="V464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43" s="34" t="str">
        <f ca="1">+IF(Tabla2[[#This Row],[Edad]]="Corregir","Corregir","Ok")</f>
        <v>Corregir</v>
      </c>
      <c r="X4643" s="10" t="str">
        <f>+IFERROR(VLOOKUP(Tabla2[[#This Row],[DISTRITO SEGÚN DNI]],Hoja1!$A$2:$B$55,2,FALSE),"No")</f>
        <v>No</v>
      </c>
      <c r="Y4643" s="10" t="str">
        <f>IF(OR(LOWER(Tabla2[[#This Row],[GENERO]])="masculino", LOWER(Tabla2[[#This Row],[GENERO]])="femenino"),"OK","Corregir")</f>
        <v>Corregir</v>
      </c>
      <c r="Z4643" s="10" t="str">
        <f>+IF(Tabla2[[#This Row],[Nro. DNI / CE]]="","Corregir",IF(LEN(Tabla2[[#This Row],[Nro. DNI / CE]])&gt;=8,"OK","Corregir"))</f>
        <v>Corregir</v>
      </c>
      <c r="AA4643" s="10">
        <f>COUNTIF(Tabla2[APELLIDOS Y NOMBRES],Tabla2[[#This Row],[APELLIDOS Y NOMBRES]])</f>
        <v>0</v>
      </c>
      <c r="AB4643" t="str">
        <f ca="1">+IFERROR(IF(Tabla2[[#This Row],[FECHA CESE/BAJA]]="","No Aplica",IF(AND(MONTH(Tabla2[[#This Row],[FECHA CESE/BAJA]])=MONTH(TODAY()-30),YEAR(Tabla2[[#This Row],[FECHA CESE/BAJA]])=YEAR(TODAY())),MONTH(TODAY()-30)&amp;"-"&amp;YEAR(TODAY()),"Borrar")),"No aplica")</f>
        <v>No Aplica</v>
      </c>
      <c r="AC4643" t="str">
        <f ca="1">+IFERROR(IF(Tabla2[[#This Row],[FECHA INICIO DE LABORES EN OBRA]]="","No Aplica",IF(AND(MONTH(Tabla2[[#This Row],[FECHA INICIO DE LABORES EN OBRA]])=MONTH(TODAY()-30),YEAR(Tabla2[[#This Row],[FECHA INICIO DE LABORES EN OBRA]])=YEAR(TODAY())),MONTH(TODAY()-30)&amp;"-"&amp;YEAR(TODAY()),"No Aplica")),"No Aplica")</f>
        <v>No Aplica</v>
      </c>
    </row>
    <row r="4644" spans="1:29" x14ac:dyDescent="0.25">
      <c r="A4644" s="2"/>
      <c r="B4644" s="3"/>
      <c r="C4644" s="3"/>
      <c r="D4644" s="3"/>
      <c r="E4644" s="3"/>
      <c r="F4644" s="36"/>
      <c r="G4644" s="3"/>
      <c r="H4644" s="3"/>
      <c r="I4644" s="3"/>
      <c r="J4644" s="3"/>
      <c r="K4644" s="3"/>
      <c r="L4644" s="8"/>
      <c r="M4644" s="5"/>
      <c r="N4644" s="13"/>
      <c r="O4644" s="5"/>
      <c r="P4644" s="8"/>
      <c r="Q4644" s="9"/>
      <c r="R4644" s="9" t="str">
        <f>IFERROR(VLOOKUP(Tabla2[[#This Row],[CONTRATISTA PRNCIPAL]],Hoja1!$L$5:$M$9,2,FALSE),"CJV")</f>
        <v>CJV</v>
      </c>
      <c r="S4644" s="9" t="str">
        <f>IF(Tabla2[[#This Row],[EMPRESA]]=Tabla2[[#This Row],[CONTRATISTA PRNCIPAL]],"Principal","Secundaria")</f>
        <v>Principal</v>
      </c>
      <c r="T4644" s="10">
        <f>IFERROR(1/COUNTIF(Tabla2[CONTRATISTA PRNCIPAL],Tabla2[[#This Row],[CONTRATISTA PRNCIPAL]]),0)</f>
        <v>0</v>
      </c>
      <c r="U4644" s="33" t="str">
        <f ca="1">IF(((TODAY()-Tabla2[[#This Row],[FECHA NACIMIENTO]])/365)&lt;18,"Corregir", IF(((TODAY()-Tabla2[[#This Row],[FECHA NACIMIENTO]])/365)&gt;80, "Corregir",ROUNDDOWN(((TODAY()-Tabla2[[#This Row],[FECHA NACIMIENTO]])/365),0)))</f>
        <v>Corregir</v>
      </c>
      <c r="V464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44" s="34" t="str">
        <f ca="1">+IF(Tabla2[[#This Row],[Edad]]="Corregir","Corregir","Ok")</f>
        <v>Corregir</v>
      </c>
      <c r="X4644" s="10" t="str">
        <f>+IFERROR(VLOOKUP(Tabla2[[#This Row],[DISTRITO SEGÚN DNI]],Hoja1!$A$2:$B$55,2,FALSE),"No")</f>
        <v>No</v>
      </c>
      <c r="Y4644" s="10" t="str">
        <f>IF(OR(LOWER(Tabla2[[#This Row],[GENERO]])="masculino", LOWER(Tabla2[[#This Row],[GENERO]])="femenino"),"OK","Corregir")</f>
        <v>Corregir</v>
      </c>
      <c r="Z4644" s="10" t="str">
        <f>+IF(Tabla2[[#This Row],[Nro. DNI / CE]]="","Corregir",IF(LEN(Tabla2[[#This Row],[Nro. DNI / CE]])&gt;=8,"OK","Corregir"))</f>
        <v>Corregir</v>
      </c>
      <c r="AA4644" s="10">
        <f>COUNTIF(Tabla2[APELLIDOS Y NOMBRES],Tabla2[[#This Row],[APELLIDOS Y NOMBRES]])</f>
        <v>0</v>
      </c>
      <c r="AB4644" t="str">
        <f ca="1">+IFERROR(IF(Tabla2[[#This Row],[FECHA CESE/BAJA]]="","No Aplica",IF(AND(MONTH(Tabla2[[#This Row],[FECHA CESE/BAJA]])=MONTH(TODAY()-30),YEAR(Tabla2[[#This Row],[FECHA CESE/BAJA]])=YEAR(TODAY())),MONTH(TODAY()-30)&amp;"-"&amp;YEAR(TODAY()),"Borrar")),"No aplica")</f>
        <v>No Aplica</v>
      </c>
      <c r="AC4644" t="str">
        <f ca="1">+IFERROR(IF(Tabla2[[#This Row],[FECHA INICIO DE LABORES EN OBRA]]="","No Aplica",IF(AND(MONTH(Tabla2[[#This Row],[FECHA INICIO DE LABORES EN OBRA]])=MONTH(TODAY()-30),YEAR(Tabla2[[#This Row],[FECHA INICIO DE LABORES EN OBRA]])=YEAR(TODAY())),MONTH(TODAY()-30)&amp;"-"&amp;YEAR(TODAY()),"No Aplica")),"No Aplica")</f>
        <v>No Aplica</v>
      </c>
    </row>
    <row r="4645" spans="1:29" x14ac:dyDescent="0.25">
      <c r="A4645" s="2"/>
      <c r="B4645" s="3"/>
      <c r="C4645" s="3"/>
      <c r="D4645" s="3"/>
      <c r="E4645" s="3"/>
      <c r="F4645" s="36"/>
      <c r="G4645" s="3"/>
      <c r="H4645" s="3"/>
      <c r="I4645" s="3"/>
      <c r="J4645" s="3"/>
      <c r="K4645" s="3"/>
      <c r="L4645" s="8"/>
      <c r="M4645" s="5"/>
      <c r="N4645" s="13"/>
      <c r="O4645" s="5"/>
      <c r="P4645" s="8"/>
      <c r="Q4645" s="9"/>
      <c r="R4645" s="9" t="str">
        <f>IFERROR(VLOOKUP(Tabla2[[#This Row],[CONTRATISTA PRNCIPAL]],Hoja1!$L$5:$M$9,2,FALSE),"CJV")</f>
        <v>CJV</v>
      </c>
      <c r="S4645" s="9" t="str">
        <f>IF(Tabla2[[#This Row],[EMPRESA]]=Tabla2[[#This Row],[CONTRATISTA PRNCIPAL]],"Principal","Secundaria")</f>
        <v>Principal</v>
      </c>
      <c r="T4645" s="10">
        <f>IFERROR(1/COUNTIF(Tabla2[CONTRATISTA PRNCIPAL],Tabla2[[#This Row],[CONTRATISTA PRNCIPAL]]),0)</f>
        <v>0</v>
      </c>
      <c r="U4645" s="33" t="str">
        <f ca="1">IF(((TODAY()-Tabla2[[#This Row],[FECHA NACIMIENTO]])/365)&lt;18,"Corregir", IF(((TODAY()-Tabla2[[#This Row],[FECHA NACIMIENTO]])/365)&gt;80, "Corregir",ROUNDDOWN(((TODAY()-Tabla2[[#This Row],[FECHA NACIMIENTO]])/365),0)))</f>
        <v>Corregir</v>
      </c>
      <c r="V464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45" s="34" t="str">
        <f ca="1">+IF(Tabla2[[#This Row],[Edad]]="Corregir","Corregir","Ok")</f>
        <v>Corregir</v>
      </c>
      <c r="X4645" s="10" t="str">
        <f>+IFERROR(VLOOKUP(Tabla2[[#This Row],[DISTRITO SEGÚN DNI]],Hoja1!$A$2:$B$55,2,FALSE),"No")</f>
        <v>No</v>
      </c>
      <c r="Y4645" s="10" t="str">
        <f>IF(OR(LOWER(Tabla2[[#This Row],[GENERO]])="masculino", LOWER(Tabla2[[#This Row],[GENERO]])="femenino"),"OK","Corregir")</f>
        <v>Corregir</v>
      </c>
      <c r="Z4645" s="10" t="str">
        <f>+IF(Tabla2[[#This Row],[Nro. DNI / CE]]="","Corregir",IF(LEN(Tabla2[[#This Row],[Nro. DNI / CE]])&gt;=8,"OK","Corregir"))</f>
        <v>Corregir</v>
      </c>
      <c r="AA4645" s="10">
        <f>COUNTIF(Tabla2[APELLIDOS Y NOMBRES],Tabla2[[#This Row],[APELLIDOS Y NOMBRES]])</f>
        <v>0</v>
      </c>
      <c r="AB4645" t="str">
        <f ca="1">+IFERROR(IF(Tabla2[[#This Row],[FECHA CESE/BAJA]]="","No Aplica",IF(AND(MONTH(Tabla2[[#This Row],[FECHA CESE/BAJA]])=MONTH(TODAY()-30),YEAR(Tabla2[[#This Row],[FECHA CESE/BAJA]])=YEAR(TODAY())),MONTH(TODAY()-30)&amp;"-"&amp;YEAR(TODAY()),"Borrar")),"No aplica")</f>
        <v>No Aplica</v>
      </c>
      <c r="AC4645" t="str">
        <f ca="1">+IFERROR(IF(Tabla2[[#This Row],[FECHA INICIO DE LABORES EN OBRA]]="","No Aplica",IF(AND(MONTH(Tabla2[[#This Row],[FECHA INICIO DE LABORES EN OBRA]])=MONTH(TODAY()-30),YEAR(Tabla2[[#This Row],[FECHA INICIO DE LABORES EN OBRA]])=YEAR(TODAY())),MONTH(TODAY()-30)&amp;"-"&amp;YEAR(TODAY()),"No Aplica")),"No Aplica")</f>
        <v>No Aplica</v>
      </c>
    </row>
    <row r="4646" spans="1:29" x14ac:dyDescent="0.25">
      <c r="A4646" s="2"/>
      <c r="B4646" s="3"/>
      <c r="C4646" s="3"/>
      <c r="D4646" s="3"/>
      <c r="E4646" s="3"/>
      <c r="F4646" s="36"/>
      <c r="G4646" s="3"/>
      <c r="H4646" s="3"/>
      <c r="I4646" s="3"/>
      <c r="J4646" s="3"/>
      <c r="K4646" s="3"/>
      <c r="L4646" s="8"/>
      <c r="M4646" s="5"/>
      <c r="N4646" s="13"/>
      <c r="O4646" s="5"/>
      <c r="P4646" s="8"/>
      <c r="Q4646" s="9"/>
      <c r="R4646" s="9" t="str">
        <f>IFERROR(VLOOKUP(Tabla2[[#This Row],[CONTRATISTA PRNCIPAL]],Hoja1!$L$5:$M$9,2,FALSE),"CJV")</f>
        <v>CJV</v>
      </c>
      <c r="S4646" s="9" t="str">
        <f>IF(Tabla2[[#This Row],[EMPRESA]]=Tabla2[[#This Row],[CONTRATISTA PRNCIPAL]],"Principal","Secundaria")</f>
        <v>Principal</v>
      </c>
      <c r="T4646" s="10">
        <f>IFERROR(1/COUNTIF(Tabla2[CONTRATISTA PRNCIPAL],Tabla2[[#This Row],[CONTRATISTA PRNCIPAL]]),0)</f>
        <v>0</v>
      </c>
      <c r="U4646" s="33" t="str">
        <f ca="1">IF(((TODAY()-Tabla2[[#This Row],[FECHA NACIMIENTO]])/365)&lt;18,"Corregir", IF(((TODAY()-Tabla2[[#This Row],[FECHA NACIMIENTO]])/365)&gt;80, "Corregir",ROUNDDOWN(((TODAY()-Tabla2[[#This Row],[FECHA NACIMIENTO]])/365),0)))</f>
        <v>Corregir</v>
      </c>
      <c r="V464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46" s="34" t="str">
        <f ca="1">+IF(Tabla2[[#This Row],[Edad]]="Corregir","Corregir","Ok")</f>
        <v>Corregir</v>
      </c>
      <c r="X4646" s="10" t="str">
        <f>+IFERROR(VLOOKUP(Tabla2[[#This Row],[DISTRITO SEGÚN DNI]],Hoja1!$A$2:$B$55,2,FALSE),"No")</f>
        <v>No</v>
      </c>
      <c r="Y4646" s="10" t="str">
        <f>IF(OR(LOWER(Tabla2[[#This Row],[GENERO]])="masculino", LOWER(Tabla2[[#This Row],[GENERO]])="femenino"),"OK","Corregir")</f>
        <v>Corregir</v>
      </c>
      <c r="Z4646" s="10" t="str">
        <f>+IF(Tabla2[[#This Row],[Nro. DNI / CE]]="","Corregir",IF(LEN(Tabla2[[#This Row],[Nro. DNI / CE]])&gt;=8,"OK","Corregir"))</f>
        <v>Corregir</v>
      </c>
      <c r="AA4646" s="10">
        <f>COUNTIF(Tabla2[APELLIDOS Y NOMBRES],Tabla2[[#This Row],[APELLIDOS Y NOMBRES]])</f>
        <v>0</v>
      </c>
      <c r="AB4646" t="str">
        <f ca="1">+IFERROR(IF(Tabla2[[#This Row],[FECHA CESE/BAJA]]="","No Aplica",IF(AND(MONTH(Tabla2[[#This Row],[FECHA CESE/BAJA]])=MONTH(TODAY()-30),YEAR(Tabla2[[#This Row],[FECHA CESE/BAJA]])=YEAR(TODAY())),MONTH(TODAY()-30)&amp;"-"&amp;YEAR(TODAY()),"Borrar")),"No aplica")</f>
        <v>No Aplica</v>
      </c>
      <c r="AC4646" t="str">
        <f ca="1">+IFERROR(IF(Tabla2[[#This Row],[FECHA INICIO DE LABORES EN OBRA]]="","No Aplica",IF(AND(MONTH(Tabla2[[#This Row],[FECHA INICIO DE LABORES EN OBRA]])=MONTH(TODAY()-30),YEAR(Tabla2[[#This Row],[FECHA INICIO DE LABORES EN OBRA]])=YEAR(TODAY())),MONTH(TODAY()-30)&amp;"-"&amp;YEAR(TODAY()),"No Aplica")),"No Aplica")</f>
        <v>No Aplica</v>
      </c>
    </row>
    <row r="4647" spans="1:29" x14ac:dyDescent="0.25">
      <c r="A4647" s="2"/>
      <c r="B4647" s="3"/>
      <c r="C4647" s="3"/>
      <c r="D4647" s="3"/>
      <c r="E4647" s="3"/>
      <c r="F4647" s="36"/>
      <c r="G4647" s="3"/>
      <c r="H4647" s="3"/>
      <c r="I4647" s="3"/>
      <c r="J4647" s="3"/>
      <c r="K4647" s="3"/>
      <c r="L4647" s="8"/>
      <c r="M4647" s="5"/>
      <c r="N4647" s="13"/>
      <c r="O4647" s="5"/>
      <c r="P4647" s="8"/>
      <c r="Q4647" s="9"/>
      <c r="R4647" s="9" t="str">
        <f>IFERROR(VLOOKUP(Tabla2[[#This Row],[CONTRATISTA PRNCIPAL]],Hoja1!$L$5:$M$9,2,FALSE),"CJV")</f>
        <v>CJV</v>
      </c>
      <c r="S4647" s="9" t="str">
        <f>IF(Tabla2[[#This Row],[EMPRESA]]=Tabla2[[#This Row],[CONTRATISTA PRNCIPAL]],"Principal","Secundaria")</f>
        <v>Principal</v>
      </c>
      <c r="T4647" s="10">
        <f>IFERROR(1/COUNTIF(Tabla2[CONTRATISTA PRNCIPAL],Tabla2[[#This Row],[CONTRATISTA PRNCIPAL]]),0)</f>
        <v>0</v>
      </c>
      <c r="U4647" s="33" t="str">
        <f ca="1">IF(((TODAY()-Tabla2[[#This Row],[FECHA NACIMIENTO]])/365)&lt;18,"Corregir", IF(((TODAY()-Tabla2[[#This Row],[FECHA NACIMIENTO]])/365)&gt;80, "Corregir",ROUNDDOWN(((TODAY()-Tabla2[[#This Row],[FECHA NACIMIENTO]])/365),0)))</f>
        <v>Corregir</v>
      </c>
      <c r="V464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47" s="34" t="str">
        <f ca="1">+IF(Tabla2[[#This Row],[Edad]]="Corregir","Corregir","Ok")</f>
        <v>Corregir</v>
      </c>
      <c r="X4647" s="10" t="str">
        <f>+IFERROR(VLOOKUP(Tabla2[[#This Row],[DISTRITO SEGÚN DNI]],Hoja1!$A$2:$B$55,2,FALSE),"No")</f>
        <v>No</v>
      </c>
      <c r="Y4647" s="10" t="str">
        <f>IF(OR(LOWER(Tabla2[[#This Row],[GENERO]])="masculino", LOWER(Tabla2[[#This Row],[GENERO]])="femenino"),"OK","Corregir")</f>
        <v>Corregir</v>
      </c>
      <c r="Z4647" s="10" t="str">
        <f>+IF(Tabla2[[#This Row],[Nro. DNI / CE]]="","Corregir",IF(LEN(Tabla2[[#This Row],[Nro. DNI / CE]])&gt;=8,"OK","Corregir"))</f>
        <v>Corregir</v>
      </c>
      <c r="AA4647" s="10">
        <f>COUNTIF(Tabla2[APELLIDOS Y NOMBRES],Tabla2[[#This Row],[APELLIDOS Y NOMBRES]])</f>
        <v>0</v>
      </c>
      <c r="AB4647" t="str">
        <f ca="1">+IFERROR(IF(Tabla2[[#This Row],[FECHA CESE/BAJA]]="","No Aplica",IF(AND(MONTH(Tabla2[[#This Row],[FECHA CESE/BAJA]])=MONTH(TODAY()-30),YEAR(Tabla2[[#This Row],[FECHA CESE/BAJA]])=YEAR(TODAY())),MONTH(TODAY()-30)&amp;"-"&amp;YEAR(TODAY()),"Borrar")),"No aplica")</f>
        <v>No Aplica</v>
      </c>
      <c r="AC4647" t="str">
        <f ca="1">+IFERROR(IF(Tabla2[[#This Row],[FECHA INICIO DE LABORES EN OBRA]]="","No Aplica",IF(AND(MONTH(Tabla2[[#This Row],[FECHA INICIO DE LABORES EN OBRA]])=MONTH(TODAY()-30),YEAR(Tabla2[[#This Row],[FECHA INICIO DE LABORES EN OBRA]])=YEAR(TODAY())),MONTH(TODAY()-30)&amp;"-"&amp;YEAR(TODAY()),"No Aplica")),"No Aplica")</f>
        <v>No Aplica</v>
      </c>
    </row>
    <row r="4648" spans="1:29" x14ac:dyDescent="0.25">
      <c r="A4648" s="2"/>
      <c r="B4648" s="3"/>
      <c r="C4648" s="3"/>
      <c r="D4648" s="3"/>
      <c r="E4648" s="3"/>
      <c r="F4648" s="36"/>
      <c r="G4648" s="3"/>
      <c r="H4648" s="3"/>
      <c r="I4648" s="3"/>
      <c r="J4648" s="3"/>
      <c r="K4648" s="3"/>
      <c r="L4648" s="8"/>
      <c r="M4648" s="5"/>
      <c r="N4648" s="13"/>
      <c r="O4648" s="5"/>
      <c r="P4648" s="8"/>
      <c r="Q4648" s="9"/>
      <c r="R4648" s="9" t="str">
        <f>IFERROR(VLOOKUP(Tabla2[[#This Row],[CONTRATISTA PRNCIPAL]],Hoja1!$L$5:$M$9,2,FALSE),"CJV")</f>
        <v>CJV</v>
      </c>
      <c r="S4648" s="9" t="str">
        <f>IF(Tabla2[[#This Row],[EMPRESA]]=Tabla2[[#This Row],[CONTRATISTA PRNCIPAL]],"Principal","Secundaria")</f>
        <v>Principal</v>
      </c>
      <c r="T4648" s="10">
        <f>IFERROR(1/COUNTIF(Tabla2[CONTRATISTA PRNCIPAL],Tabla2[[#This Row],[CONTRATISTA PRNCIPAL]]),0)</f>
        <v>0</v>
      </c>
      <c r="U4648" s="33" t="str">
        <f ca="1">IF(((TODAY()-Tabla2[[#This Row],[FECHA NACIMIENTO]])/365)&lt;18,"Corregir", IF(((TODAY()-Tabla2[[#This Row],[FECHA NACIMIENTO]])/365)&gt;80, "Corregir",ROUNDDOWN(((TODAY()-Tabla2[[#This Row],[FECHA NACIMIENTO]])/365),0)))</f>
        <v>Corregir</v>
      </c>
      <c r="V464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48" s="34" t="str">
        <f ca="1">+IF(Tabla2[[#This Row],[Edad]]="Corregir","Corregir","Ok")</f>
        <v>Corregir</v>
      </c>
      <c r="X4648" s="10" t="str">
        <f>+IFERROR(VLOOKUP(Tabla2[[#This Row],[DISTRITO SEGÚN DNI]],Hoja1!$A$2:$B$55,2,FALSE),"No")</f>
        <v>No</v>
      </c>
      <c r="Y4648" s="10" t="str">
        <f>IF(OR(LOWER(Tabla2[[#This Row],[GENERO]])="masculino", LOWER(Tabla2[[#This Row],[GENERO]])="femenino"),"OK","Corregir")</f>
        <v>Corregir</v>
      </c>
      <c r="Z4648" s="10" t="str">
        <f>+IF(Tabla2[[#This Row],[Nro. DNI / CE]]="","Corregir",IF(LEN(Tabla2[[#This Row],[Nro. DNI / CE]])&gt;=8,"OK","Corregir"))</f>
        <v>Corregir</v>
      </c>
      <c r="AA4648" s="10">
        <f>COUNTIF(Tabla2[APELLIDOS Y NOMBRES],Tabla2[[#This Row],[APELLIDOS Y NOMBRES]])</f>
        <v>0</v>
      </c>
      <c r="AB4648" t="str">
        <f ca="1">+IFERROR(IF(Tabla2[[#This Row],[FECHA CESE/BAJA]]="","No Aplica",IF(AND(MONTH(Tabla2[[#This Row],[FECHA CESE/BAJA]])=MONTH(TODAY()-30),YEAR(Tabla2[[#This Row],[FECHA CESE/BAJA]])=YEAR(TODAY())),MONTH(TODAY()-30)&amp;"-"&amp;YEAR(TODAY()),"Borrar")),"No aplica")</f>
        <v>No Aplica</v>
      </c>
      <c r="AC4648" t="str">
        <f ca="1">+IFERROR(IF(Tabla2[[#This Row],[FECHA INICIO DE LABORES EN OBRA]]="","No Aplica",IF(AND(MONTH(Tabla2[[#This Row],[FECHA INICIO DE LABORES EN OBRA]])=MONTH(TODAY()-30),YEAR(Tabla2[[#This Row],[FECHA INICIO DE LABORES EN OBRA]])=YEAR(TODAY())),MONTH(TODAY()-30)&amp;"-"&amp;YEAR(TODAY()),"No Aplica")),"No Aplica")</f>
        <v>No Aplica</v>
      </c>
    </row>
    <row r="4649" spans="1:29" x14ac:dyDescent="0.25">
      <c r="A4649" s="2"/>
      <c r="B4649" s="3"/>
      <c r="C4649" s="3"/>
      <c r="D4649" s="3"/>
      <c r="E4649" s="3"/>
      <c r="F4649" s="36"/>
      <c r="G4649" s="3"/>
      <c r="H4649" s="3"/>
      <c r="I4649" s="3"/>
      <c r="J4649" s="3"/>
      <c r="K4649" s="3"/>
      <c r="L4649" s="8"/>
      <c r="M4649" s="5"/>
      <c r="N4649" s="13"/>
      <c r="O4649" s="5"/>
      <c r="P4649" s="8"/>
      <c r="Q4649" s="9"/>
      <c r="R4649" s="9" t="str">
        <f>IFERROR(VLOOKUP(Tabla2[[#This Row],[CONTRATISTA PRNCIPAL]],Hoja1!$L$5:$M$9,2,FALSE),"CJV")</f>
        <v>CJV</v>
      </c>
      <c r="S4649" s="9" t="str">
        <f>IF(Tabla2[[#This Row],[EMPRESA]]=Tabla2[[#This Row],[CONTRATISTA PRNCIPAL]],"Principal","Secundaria")</f>
        <v>Principal</v>
      </c>
      <c r="T4649" s="10">
        <f>IFERROR(1/COUNTIF(Tabla2[CONTRATISTA PRNCIPAL],Tabla2[[#This Row],[CONTRATISTA PRNCIPAL]]),0)</f>
        <v>0</v>
      </c>
      <c r="U4649" s="33" t="str">
        <f ca="1">IF(((TODAY()-Tabla2[[#This Row],[FECHA NACIMIENTO]])/365)&lt;18,"Corregir", IF(((TODAY()-Tabla2[[#This Row],[FECHA NACIMIENTO]])/365)&gt;80, "Corregir",ROUNDDOWN(((TODAY()-Tabla2[[#This Row],[FECHA NACIMIENTO]])/365),0)))</f>
        <v>Corregir</v>
      </c>
      <c r="V464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49" s="34" t="str">
        <f ca="1">+IF(Tabla2[[#This Row],[Edad]]="Corregir","Corregir","Ok")</f>
        <v>Corregir</v>
      </c>
      <c r="X4649" s="10" t="str">
        <f>+IFERROR(VLOOKUP(Tabla2[[#This Row],[DISTRITO SEGÚN DNI]],Hoja1!$A$2:$B$55,2,FALSE),"No")</f>
        <v>No</v>
      </c>
      <c r="Y4649" s="10" t="str">
        <f>IF(OR(LOWER(Tabla2[[#This Row],[GENERO]])="masculino", LOWER(Tabla2[[#This Row],[GENERO]])="femenino"),"OK","Corregir")</f>
        <v>Corregir</v>
      </c>
      <c r="Z4649" s="10" t="str">
        <f>+IF(Tabla2[[#This Row],[Nro. DNI / CE]]="","Corregir",IF(LEN(Tabla2[[#This Row],[Nro. DNI / CE]])&gt;=8,"OK","Corregir"))</f>
        <v>Corregir</v>
      </c>
      <c r="AA4649" s="10">
        <f>COUNTIF(Tabla2[APELLIDOS Y NOMBRES],Tabla2[[#This Row],[APELLIDOS Y NOMBRES]])</f>
        <v>0</v>
      </c>
      <c r="AB4649" t="str">
        <f ca="1">+IFERROR(IF(Tabla2[[#This Row],[FECHA CESE/BAJA]]="","No Aplica",IF(AND(MONTH(Tabla2[[#This Row],[FECHA CESE/BAJA]])=MONTH(TODAY()-30),YEAR(Tabla2[[#This Row],[FECHA CESE/BAJA]])=YEAR(TODAY())),MONTH(TODAY()-30)&amp;"-"&amp;YEAR(TODAY()),"Borrar")),"No aplica")</f>
        <v>No Aplica</v>
      </c>
      <c r="AC4649" t="str">
        <f ca="1">+IFERROR(IF(Tabla2[[#This Row],[FECHA INICIO DE LABORES EN OBRA]]="","No Aplica",IF(AND(MONTH(Tabla2[[#This Row],[FECHA INICIO DE LABORES EN OBRA]])=MONTH(TODAY()-30),YEAR(Tabla2[[#This Row],[FECHA INICIO DE LABORES EN OBRA]])=YEAR(TODAY())),MONTH(TODAY()-30)&amp;"-"&amp;YEAR(TODAY()),"No Aplica")),"No Aplica")</f>
        <v>No Aplica</v>
      </c>
    </row>
    <row r="4650" spans="1:29" x14ac:dyDescent="0.25">
      <c r="A4650" s="2"/>
      <c r="B4650" s="3"/>
      <c r="C4650" s="3"/>
      <c r="D4650" s="3"/>
      <c r="E4650" s="3"/>
      <c r="F4650" s="36"/>
      <c r="G4650" s="3"/>
      <c r="H4650" s="3"/>
      <c r="I4650" s="3"/>
      <c r="J4650" s="3"/>
      <c r="K4650" s="3"/>
      <c r="L4650" s="8"/>
      <c r="M4650" s="5"/>
      <c r="N4650" s="13"/>
      <c r="O4650" s="5"/>
      <c r="P4650" s="8"/>
      <c r="Q4650" s="9"/>
      <c r="R4650" s="9" t="str">
        <f>IFERROR(VLOOKUP(Tabla2[[#This Row],[CONTRATISTA PRNCIPAL]],Hoja1!$L$5:$M$9,2,FALSE),"CJV")</f>
        <v>CJV</v>
      </c>
      <c r="S4650" s="9" t="str">
        <f>IF(Tabla2[[#This Row],[EMPRESA]]=Tabla2[[#This Row],[CONTRATISTA PRNCIPAL]],"Principal","Secundaria")</f>
        <v>Principal</v>
      </c>
      <c r="T4650" s="10">
        <f>IFERROR(1/COUNTIF(Tabla2[CONTRATISTA PRNCIPAL],Tabla2[[#This Row],[CONTRATISTA PRNCIPAL]]),0)</f>
        <v>0</v>
      </c>
      <c r="U4650" s="33" t="str">
        <f ca="1">IF(((TODAY()-Tabla2[[#This Row],[FECHA NACIMIENTO]])/365)&lt;18,"Corregir", IF(((TODAY()-Tabla2[[#This Row],[FECHA NACIMIENTO]])/365)&gt;80, "Corregir",ROUNDDOWN(((TODAY()-Tabla2[[#This Row],[FECHA NACIMIENTO]])/365),0)))</f>
        <v>Corregir</v>
      </c>
      <c r="V465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50" s="34" t="str">
        <f ca="1">+IF(Tabla2[[#This Row],[Edad]]="Corregir","Corregir","Ok")</f>
        <v>Corregir</v>
      </c>
      <c r="X4650" s="10" t="str">
        <f>+IFERROR(VLOOKUP(Tabla2[[#This Row],[DISTRITO SEGÚN DNI]],Hoja1!$A$2:$B$55,2,FALSE),"No")</f>
        <v>No</v>
      </c>
      <c r="Y4650" s="10" t="str">
        <f>IF(OR(LOWER(Tabla2[[#This Row],[GENERO]])="masculino", LOWER(Tabla2[[#This Row],[GENERO]])="femenino"),"OK","Corregir")</f>
        <v>Corregir</v>
      </c>
      <c r="Z4650" s="10" t="str">
        <f>+IF(Tabla2[[#This Row],[Nro. DNI / CE]]="","Corregir",IF(LEN(Tabla2[[#This Row],[Nro. DNI / CE]])&gt;=8,"OK","Corregir"))</f>
        <v>Corregir</v>
      </c>
      <c r="AA4650" s="10">
        <f>COUNTIF(Tabla2[APELLIDOS Y NOMBRES],Tabla2[[#This Row],[APELLIDOS Y NOMBRES]])</f>
        <v>0</v>
      </c>
      <c r="AB4650" t="str">
        <f ca="1">+IFERROR(IF(Tabla2[[#This Row],[FECHA CESE/BAJA]]="","No Aplica",IF(AND(MONTH(Tabla2[[#This Row],[FECHA CESE/BAJA]])=MONTH(TODAY()-30),YEAR(Tabla2[[#This Row],[FECHA CESE/BAJA]])=YEAR(TODAY())),MONTH(TODAY()-30)&amp;"-"&amp;YEAR(TODAY()),"Borrar")),"No aplica")</f>
        <v>No Aplica</v>
      </c>
      <c r="AC4650" t="str">
        <f ca="1">+IFERROR(IF(Tabla2[[#This Row],[FECHA INICIO DE LABORES EN OBRA]]="","No Aplica",IF(AND(MONTH(Tabla2[[#This Row],[FECHA INICIO DE LABORES EN OBRA]])=MONTH(TODAY()-30),YEAR(Tabla2[[#This Row],[FECHA INICIO DE LABORES EN OBRA]])=YEAR(TODAY())),MONTH(TODAY()-30)&amp;"-"&amp;YEAR(TODAY()),"No Aplica")),"No Aplica")</f>
        <v>No Aplica</v>
      </c>
    </row>
    <row r="4651" spans="1:29" x14ac:dyDescent="0.25">
      <c r="A4651" s="2"/>
      <c r="B4651" s="3"/>
      <c r="C4651" s="3"/>
      <c r="D4651" s="3"/>
      <c r="E4651" s="3"/>
      <c r="F4651" s="36"/>
      <c r="G4651" s="3"/>
      <c r="H4651" s="3"/>
      <c r="I4651" s="3"/>
      <c r="J4651" s="3"/>
      <c r="K4651" s="3"/>
      <c r="L4651" s="8"/>
      <c r="M4651" s="5"/>
      <c r="N4651" s="13"/>
      <c r="O4651" s="5"/>
      <c r="P4651" s="8"/>
      <c r="Q4651" s="9"/>
      <c r="R4651" s="9" t="str">
        <f>IFERROR(VLOOKUP(Tabla2[[#This Row],[CONTRATISTA PRNCIPAL]],Hoja1!$L$5:$M$9,2,FALSE),"CJV")</f>
        <v>CJV</v>
      </c>
      <c r="S4651" s="9" t="str">
        <f>IF(Tabla2[[#This Row],[EMPRESA]]=Tabla2[[#This Row],[CONTRATISTA PRNCIPAL]],"Principal","Secundaria")</f>
        <v>Principal</v>
      </c>
      <c r="T4651" s="10">
        <f>IFERROR(1/COUNTIF(Tabla2[CONTRATISTA PRNCIPAL],Tabla2[[#This Row],[CONTRATISTA PRNCIPAL]]),0)</f>
        <v>0</v>
      </c>
      <c r="U4651" s="33" t="str">
        <f ca="1">IF(((TODAY()-Tabla2[[#This Row],[FECHA NACIMIENTO]])/365)&lt;18,"Corregir", IF(((TODAY()-Tabla2[[#This Row],[FECHA NACIMIENTO]])/365)&gt;80, "Corregir",ROUNDDOWN(((TODAY()-Tabla2[[#This Row],[FECHA NACIMIENTO]])/365),0)))</f>
        <v>Corregir</v>
      </c>
      <c r="V465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51" s="34" t="str">
        <f ca="1">+IF(Tabla2[[#This Row],[Edad]]="Corregir","Corregir","Ok")</f>
        <v>Corregir</v>
      </c>
      <c r="X4651" s="10" t="str">
        <f>+IFERROR(VLOOKUP(Tabla2[[#This Row],[DISTRITO SEGÚN DNI]],Hoja1!$A$2:$B$55,2,FALSE),"No")</f>
        <v>No</v>
      </c>
      <c r="Y4651" s="10" t="str">
        <f>IF(OR(LOWER(Tabla2[[#This Row],[GENERO]])="masculino", LOWER(Tabla2[[#This Row],[GENERO]])="femenino"),"OK","Corregir")</f>
        <v>Corregir</v>
      </c>
      <c r="Z4651" s="10" t="str">
        <f>+IF(Tabla2[[#This Row],[Nro. DNI / CE]]="","Corregir",IF(LEN(Tabla2[[#This Row],[Nro. DNI / CE]])&gt;=8,"OK","Corregir"))</f>
        <v>Corregir</v>
      </c>
      <c r="AA4651" s="10">
        <f>COUNTIF(Tabla2[APELLIDOS Y NOMBRES],Tabla2[[#This Row],[APELLIDOS Y NOMBRES]])</f>
        <v>0</v>
      </c>
      <c r="AB4651" t="str">
        <f ca="1">+IFERROR(IF(Tabla2[[#This Row],[FECHA CESE/BAJA]]="","No Aplica",IF(AND(MONTH(Tabla2[[#This Row],[FECHA CESE/BAJA]])=MONTH(TODAY()-30),YEAR(Tabla2[[#This Row],[FECHA CESE/BAJA]])=YEAR(TODAY())),MONTH(TODAY()-30)&amp;"-"&amp;YEAR(TODAY()),"Borrar")),"No aplica")</f>
        <v>No Aplica</v>
      </c>
      <c r="AC4651" t="str">
        <f ca="1">+IFERROR(IF(Tabla2[[#This Row],[FECHA INICIO DE LABORES EN OBRA]]="","No Aplica",IF(AND(MONTH(Tabla2[[#This Row],[FECHA INICIO DE LABORES EN OBRA]])=MONTH(TODAY()-30),YEAR(Tabla2[[#This Row],[FECHA INICIO DE LABORES EN OBRA]])=YEAR(TODAY())),MONTH(TODAY()-30)&amp;"-"&amp;YEAR(TODAY()),"No Aplica")),"No Aplica")</f>
        <v>No Aplica</v>
      </c>
    </row>
    <row r="4652" spans="1:29" x14ac:dyDescent="0.25">
      <c r="A4652" s="2"/>
      <c r="B4652" s="3"/>
      <c r="C4652" s="3"/>
      <c r="D4652" s="3"/>
      <c r="E4652" s="3"/>
      <c r="F4652" s="36"/>
      <c r="G4652" s="3"/>
      <c r="H4652" s="3"/>
      <c r="I4652" s="3"/>
      <c r="J4652" s="3"/>
      <c r="K4652" s="3"/>
      <c r="L4652" s="8"/>
      <c r="M4652" s="5"/>
      <c r="N4652" s="13"/>
      <c r="O4652" s="5"/>
      <c r="P4652" s="8"/>
      <c r="Q4652" s="9"/>
      <c r="R4652" s="9" t="str">
        <f>IFERROR(VLOOKUP(Tabla2[[#This Row],[CONTRATISTA PRNCIPAL]],Hoja1!$L$5:$M$9,2,FALSE),"CJV")</f>
        <v>CJV</v>
      </c>
      <c r="S4652" s="9" t="str">
        <f>IF(Tabla2[[#This Row],[EMPRESA]]=Tabla2[[#This Row],[CONTRATISTA PRNCIPAL]],"Principal","Secundaria")</f>
        <v>Principal</v>
      </c>
      <c r="T4652" s="10">
        <f>IFERROR(1/COUNTIF(Tabla2[CONTRATISTA PRNCIPAL],Tabla2[[#This Row],[CONTRATISTA PRNCIPAL]]),0)</f>
        <v>0</v>
      </c>
      <c r="U4652" s="33" t="str">
        <f ca="1">IF(((TODAY()-Tabla2[[#This Row],[FECHA NACIMIENTO]])/365)&lt;18,"Corregir", IF(((TODAY()-Tabla2[[#This Row],[FECHA NACIMIENTO]])/365)&gt;80, "Corregir",ROUNDDOWN(((TODAY()-Tabla2[[#This Row],[FECHA NACIMIENTO]])/365),0)))</f>
        <v>Corregir</v>
      </c>
      <c r="V465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52" s="34" t="str">
        <f ca="1">+IF(Tabla2[[#This Row],[Edad]]="Corregir","Corregir","Ok")</f>
        <v>Corregir</v>
      </c>
      <c r="X4652" s="10" t="str">
        <f>+IFERROR(VLOOKUP(Tabla2[[#This Row],[DISTRITO SEGÚN DNI]],Hoja1!$A$2:$B$55,2,FALSE),"No")</f>
        <v>No</v>
      </c>
      <c r="Y4652" s="10" t="str">
        <f>IF(OR(LOWER(Tabla2[[#This Row],[GENERO]])="masculino", LOWER(Tabla2[[#This Row],[GENERO]])="femenino"),"OK","Corregir")</f>
        <v>Corregir</v>
      </c>
      <c r="Z4652" s="10" t="str">
        <f>+IF(Tabla2[[#This Row],[Nro. DNI / CE]]="","Corregir",IF(LEN(Tabla2[[#This Row],[Nro. DNI / CE]])&gt;=8,"OK","Corregir"))</f>
        <v>Corregir</v>
      </c>
      <c r="AA4652" s="10">
        <f>COUNTIF(Tabla2[APELLIDOS Y NOMBRES],Tabla2[[#This Row],[APELLIDOS Y NOMBRES]])</f>
        <v>0</v>
      </c>
      <c r="AB4652" t="str">
        <f ca="1">+IFERROR(IF(Tabla2[[#This Row],[FECHA CESE/BAJA]]="","No Aplica",IF(AND(MONTH(Tabla2[[#This Row],[FECHA CESE/BAJA]])=MONTH(TODAY()-30),YEAR(Tabla2[[#This Row],[FECHA CESE/BAJA]])=YEAR(TODAY())),MONTH(TODAY()-30)&amp;"-"&amp;YEAR(TODAY()),"Borrar")),"No aplica")</f>
        <v>No Aplica</v>
      </c>
      <c r="AC4652" t="str">
        <f ca="1">+IFERROR(IF(Tabla2[[#This Row],[FECHA INICIO DE LABORES EN OBRA]]="","No Aplica",IF(AND(MONTH(Tabla2[[#This Row],[FECHA INICIO DE LABORES EN OBRA]])=MONTH(TODAY()-30),YEAR(Tabla2[[#This Row],[FECHA INICIO DE LABORES EN OBRA]])=YEAR(TODAY())),MONTH(TODAY()-30)&amp;"-"&amp;YEAR(TODAY()),"No Aplica")),"No Aplica")</f>
        <v>No Aplica</v>
      </c>
    </row>
    <row r="4653" spans="1:29" x14ac:dyDescent="0.25">
      <c r="A4653" s="2"/>
      <c r="B4653" s="3"/>
      <c r="C4653" s="3"/>
      <c r="D4653" s="3"/>
      <c r="E4653" s="3"/>
      <c r="F4653" s="36"/>
      <c r="G4653" s="3"/>
      <c r="H4653" s="3"/>
      <c r="I4653" s="3"/>
      <c r="J4653" s="3"/>
      <c r="K4653" s="3"/>
      <c r="L4653" s="8"/>
      <c r="M4653" s="5"/>
      <c r="N4653" s="13"/>
      <c r="O4653" s="5"/>
      <c r="P4653" s="8"/>
      <c r="Q4653" s="9"/>
      <c r="R4653" s="9" t="str">
        <f>IFERROR(VLOOKUP(Tabla2[[#This Row],[CONTRATISTA PRNCIPAL]],Hoja1!$L$5:$M$9,2,FALSE),"CJV")</f>
        <v>CJV</v>
      </c>
      <c r="S4653" s="9" t="str">
        <f>IF(Tabla2[[#This Row],[EMPRESA]]=Tabla2[[#This Row],[CONTRATISTA PRNCIPAL]],"Principal","Secundaria")</f>
        <v>Principal</v>
      </c>
      <c r="T4653" s="10">
        <f>IFERROR(1/COUNTIF(Tabla2[CONTRATISTA PRNCIPAL],Tabla2[[#This Row],[CONTRATISTA PRNCIPAL]]),0)</f>
        <v>0</v>
      </c>
      <c r="U4653" s="33" t="str">
        <f ca="1">IF(((TODAY()-Tabla2[[#This Row],[FECHA NACIMIENTO]])/365)&lt;18,"Corregir", IF(((TODAY()-Tabla2[[#This Row],[FECHA NACIMIENTO]])/365)&gt;80, "Corregir",ROUNDDOWN(((TODAY()-Tabla2[[#This Row],[FECHA NACIMIENTO]])/365),0)))</f>
        <v>Corregir</v>
      </c>
      <c r="V465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53" s="34" t="str">
        <f ca="1">+IF(Tabla2[[#This Row],[Edad]]="Corregir","Corregir","Ok")</f>
        <v>Corregir</v>
      </c>
      <c r="X4653" s="10" t="str">
        <f>+IFERROR(VLOOKUP(Tabla2[[#This Row],[DISTRITO SEGÚN DNI]],Hoja1!$A$2:$B$55,2,FALSE),"No")</f>
        <v>No</v>
      </c>
      <c r="Y4653" s="10" t="str">
        <f>IF(OR(LOWER(Tabla2[[#This Row],[GENERO]])="masculino", LOWER(Tabla2[[#This Row],[GENERO]])="femenino"),"OK","Corregir")</f>
        <v>Corregir</v>
      </c>
      <c r="Z4653" s="10" t="str">
        <f>+IF(Tabla2[[#This Row],[Nro. DNI / CE]]="","Corregir",IF(LEN(Tabla2[[#This Row],[Nro. DNI / CE]])&gt;=8,"OK","Corregir"))</f>
        <v>Corregir</v>
      </c>
      <c r="AA4653" s="10">
        <f>COUNTIF(Tabla2[APELLIDOS Y NOMBRES],Tabla2[[#This Row],[APELLIDOS Y NOMBRES]])</f>
        <v>0</v>
      </c>
      <c r="AB4653" t="str">
        <f ca="1">+IFERROR(IF(Tabla2[[#This Row],[FECHA CESE/BAJA]]="","No Aplica",IF(AND(MONTH(Tabla2[[#This Row],[FECHA CESE/BAJA]])=MONTH(TODAY()-30),YEAR(Tabla2[[#This Row],[FECHA CESE/BAJA]])=YEAR(TODAY())),MONTH(TODAY()-30)&amp;"-"&amp;YEAR(TODAY()),"Borrar")),"No aplica")</f>
        <v>No Aplica</v>
      </c>
      <c r="AC4653" t="str">
        <f ca="1">+IFERROR(IF(Tabla2[[#This Row],[FECHA INICIO DE LABORES EN OBRA]]="","No Aplica",IF(AND(MONTH(Tabla2[[#This Row],[FECHA INICIO DE LABORES EN OBRA]])=MONTH(TODAY()-30),YEAR(Tabla2[[#This Row],[FECHA INICIO DE LABORES EN OBRA]])=YEAR(TODAY())),MONTH(TODAY()-30)&amp;"-"&amp;YEAR(TODAY()),"No Aplica")),"No Aplica")</f>
        <v>No Aplica</v>
      </c>
    </row>
    <row r="4654" spans="1:29" x14ac:dyDescent="0.25">
      <c r="A4654" s="2"/>
      <c r="B4654" s="3"/>
      <c r="C4654" s="3"/>
      <c r="D4654" s="3"/>
      <c r="E4654" s="3"/>
      <c r="F4654" s="36"/>
      <c r="G4654" s="3"/>
      <c r="H4654" s="3"/>
      <c r="I4654" s="3"/>
      <c r="J4654" s="3"/>
      <c r="K4654" s="3"/>
      <c r="L4654" s="8"/>
      <c r="M4654" s="5"/>
      <c r="N4654" s="13"/>
      <c r="O4654" s="5"/>
      <c r="P4654" s="8"/>
      <c r="Q4654" s="9"/>
      <c r="R4654" s="9" t="str">
        <f>IFERROR(VLOOKUP(Tabla2[[#This Row],[CONTRATISTA PRNCIPAL]],Hoja1!$L$5:$M$9,2,FALSE),"CJV")</f>
        <v>CJV</v>
      </c>
      <c r="S4654" s="9" t="str">
        <f>IF(Tabla2[[#This Row],[EMPRESA]]=Tabla2[[#This Row],[CONTRATISTA PRNCIPAL]],"Principal","Secundaria")</f>
        <v>Principal</v>
      </c>
      <c r="T4654" s="10">
        <f>IFERROR(1/COUNTIF(Tabla2[CONTRATISTA PRNCIPAL],Tabla2[[#This Row],[CONTRATISTA PRNCIPAL]]),0)</f>
        <v>0</v>
      </c>
      <c r="U4654" s="33" t="str">
        <f ca="1">IF(((TODAY()-Tabla2[[#This Row],[FECHA NACIMIENTO]])/365)&lt;18,"Corregir", IF(((TODAY()-Tabla2[[#This Row],[FECHA NACIMIENTO]])/365)&gt;80, "Corregir",ROUNDDOWN(((TODAY()-Tabla2[[#This Row],[FECHA NACIMIENTO]])/365),0)))</f>
        <v>Corregir</v>
      </c>
      <c r="V465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54" s="34" t="str">
        <f ca="1">+IF(Tabla2[[#This Row],[Edad]]="Corregir","Corregir","Ok")</f>
        <v>Corregir</v>
      </c>
      <c r="X4654" s="10" t="str">
        <f>+IFERROR(VLOOKUP(Tabla2[[#This Row],[DISTRITO SEGÚN DNI]],Hoja1!$A$2:$B$55,2,FALSE),"No")</f>
        <v>No</v>
      </c>
      <c r="Y4654" s="10" t="str">
        <f>IF(OR(LOWER(Tabla2[[#This Row],[GENERO]])="masculino", LOWER(Tabla2[[#This Row],[GENERO]])="femenino"),"OK","Corregir")</f>
        <v>Corregir</v>
      </c>
      <c r="Z4654" s="10" t="str">
        <f>+IF(Tabla2[[#This Row],[Nro. DNI / CE]]="","Corregir",IF(LEN(Tabla2[[#This Row],[Nro. DNI / CE]])&gt;=8,"OK","Corregir"))</f>
        <v>Corregir</v>
      </c>
      <c r="AA4654" s="10">
        <f>COUNTIF(Tabla2[APELLIDOS Y NOMBRES],Tabla2[[#This Row],[APELLIDOS Y NOMBRES]])</f>
        <v>0</v>
      </c>
      <c r="AB4654" t="str">
        <f ca="1">+IFERROR(IF(Tabla2[[#This Row],[FECHA CESE/BAJA]]="","No Aplica",IF(AND(MONTH(Tabla2[[#This Row],[FECHA CESE/BAJA]])=MONTH(TODAY()-30),YEAR(Tabla2[[#This Row],[FECHA CESE/BAJA]])=YEAR(TODAY())),MONTH(TODAY()-30)&amp;"-"&amp;YEAR(TODAY()),"Borrar")),"No aplica")</f>
        <v>No Aplica</v>
      </c>
      <c r="AC4654" t="str">
        <f ca="1">+IFERROR(IF(Tabla2[[#This Row],[FECHA INICIO DE LABORES EN OBRA]]="","No Aplica",IF(AND(MONTH(Tabla2[[#This Row],[FECHA INICIO DE LABORES EN OBRA]])=MONTH(TODAY()-30),YEAR(Tabla2[[#This Row],[FECHA INICIO DE LABORES EN OBRA]])=YEAR(TODAY())),MONTH(TODAY()-30)&amp;"-"&amp;YEAR(TODAY()),"No Aplica")),"No Aplica")</f>
        <v>No Aplica</v>
      </c>
    </row>
    <row r="4655" spans="1:29" x14ac:dyDescent="0.25">
      <c r="A4655" s="2"/>
      <c r="B4655" s="3"/>
      <c r="C4655" s="3"/>
      <c r="D4655" s="3"/>
      <c r="E4655" s="3"/>
      <c r="F4655" s="36"/>
      <c r="G4655" s="3"/>
      <c r="H4655" s="3"/>
      <c r="I4655" s="3"/>
      <c r="J4655" s="3"/>
      <c r="K4655" s="3"/>
      <c r="L4655" s="8"/>
      <c r="M4655" s="5"/>
      <c r="N4655" s="13"/>
      <c r="O4655" s="5"/>
      <c r="P4655" s="8"/>
      <c r="Q4655" s="9"/>
      <c r="R4655" s="9" t="str">
        <f>IFERROR(VLOOKUP(Tabla2[[#This Row],[CONTRATISTA PRNCIPAL]],Hoja1!$L$5:$M$9,2,FALSE),"CJV")</f>
        <v>CJV</v>
      </c>
      <c r="S4655" s="9" t="str">
        <f>IF(Tabla2[[#This Row],[EMPRESA]]=Tabla2[[#This Row],[CONTRATISTA PRNCIPAL]],"Principal","Secundaria")</f>
        <v>Principal</v>
      </c>
      <c r="T4655" s="10">
        <f>IFERROR(1/COUNTIF(Tabla2[CONTRATISTA PRNCIPAL],Tabla2[[#This Row],[CONTRATISTA PRNCIPAL]]),0)</f>
        <v>0</v>
      </c>
      <c r="U4655" s="33" t="str">
        <f ca="1">IF(((TODAY()-Tabla2[[#This Row],[FECHA NACIMIENTO]])/365)&lt;18,"Corregir", IF(((TODAY()-Tabla2[[#This Row],[FECHA NACIMIENTO]])/365)&gt;80, "Corregir",ROUNDDOWN(((TODAY()-Tabla2[[#This Row],[FECHA NACIMIENTO]])/365),0)))</f>
        <v>Corregir</v>
      </c>
      <c r="V465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55" s="34" t="str">
        <f ca="1">+IF(Tabla2[[#This Row],[Edad]]="Corregir","Corregir","Ok")</f>
        <v>Corregir</v>
      </c>
      <c r="X4655" s="10" t="str">
        <f>+IFERROR(VLOOKUP(Tabla2[[#This Row],[DISTRITO SEGÚN DNI]],Hoja1!$A$2:$B$55,2,FALSE),"No")</f>
        <v>No</v>
      </c>
      <c r="Y4655" s="10" t="str">
        <f>IF(OR(LOWER(Tabla2[[#This Row],[GENERO]])="masculino", LOWER(Tabla2[[#This Row],[GENERO]])="femenino"),"OK","Corregir")</f>
        <v>Corregir</v>
      </c>
      <c r="Z4655" s="10" t="str">
        <f>+IF(Tabla2[[#This Row],[Nro. DNI / CE]]="","Corregir",IF(LEN(Tabla2[[#This Row],[Nro. DNI / CE]])&gt;=8,"OK","Corregir"))</f>
        <v>Corregir</v>
      </c>
      <c r="AA4655" s="10">
        <f>COUNTIF(Tabla2[APELLIDOS Y NOMBRES],Tabla2[[#This Row],[APELLIDOS Y NOMBRES]])</f>
        <v>0</v>
      </c>
      <c r="AB4655" t="str">
        <f ca="1">+IFERROR(IF(Tabla2[[#This Row],[FECHA CESE/BAJA]]="","No Aplica",IF(AND(MONTH(Tabla2[[#This Row],[FECHA CESE/BAJA]])=MONTH(TODAY()-30),YEAR(Tabla2[[#This Row],[FECHA CESE/BAJA]])=YEAR(TODAY())),MONTH(TODAY()-30)&amp;"-"&amp;YEAR(TODAY()),"Borrar")),"No aplica")</f>
        <v>No Aplica</v>
      </c>
      <c r="AC4655" t="str">
        <f ca="1">+IFERROR(IF(Tabla2[[#This Row],[FECHA INICIO DE LABORES EN OBRA]]="","No Aplica",IF(AND(MONTH(Tabla2[[#This Row],[FECHA INICIO DE LABORES EN OBRA]])=MONTH(TODAY()-30),YEAR(Tabla2[[#This Row],[FECHA INICIO DE LABORES EN OBRA]])=YEAR(TODAY())),MONTH(TODAY()-30)&amp;"-"&amp;YEAR(TODAY()),"No Aplica")),"No Aplica")</f>
        <v>No Aplica</v>
      </c>
    </row>
    <row r="4656" spans="1:29" x14ac:dyDescent="0.25">
      <c r="A4656" s="2"/>
      <c r="B4656" s="3"/>
      <c r="C4656" s="3"/>
      <c r="D4656" s="3"/>
      <c r="E4656" s="3"/>
      <c r="F4656" s="36"/>
      <c r="G4656" s="3"/>
      <c r="H4656" s="3"/>
      <c r="I4656" s="3"/>
      <c r="J4656" s="3"/>
      <c r="K4656" s="3"/>
      <c r="L4656" s="8"/>
      <c r="M4656" s="5"/>
      <c r="N4656" s="13"/>
      <c r="O4656" s="5"/>
      <c r="P4656" s="8"/>
      <c r="Q4656" s="9"/>
      <c r="R4656" s="9" t="str">
        <f>IFERROR(VLOOKUP(Tabla2[[#This Row],[CONTRATISTA PRNCIPAL]],Hoja1!$L$5:$M$9,2,FALSE),"CJV")</f>
        <v>CJV</v>
      </c>
      <c r="S4656" s="9" t="str">
        <f>IF(Tabla2[[#This Row],[EMPRESA]]=Tabla2[[#This Row],[CONTRATISTA PRNCIPAL]],"Principal","Secundaria")</f>
        <v>Principal</v>
      </c>
      <c r="T4656" s="10">
        <f>IFERROR(1/COUNTIF(Tabla2[CONTRATISTA PRNCIPAL],Tabla2[[#This Row],[CONTRATISTA PRNCIPAL]]),0)</f>
        <v>0</v>
      </c>
      <c r="U4656" s="33" t="str">
        <f ca="1">IF(((TODAY()-Tabla2[[#This Row],[FECHA NACIMIENTO]])/365)&lt;18,"Corregir", IF(((TODAY()-Tabla2[[#This Row],[FECHA NACIMIENTO]])/365)&gt;80, "Corregir",ROUNDDOWN(((TODAY()-Tabla2[[#This Row],[FECHA NACIMIENTO]])/365),0)))</f>
        <v>Corregir</v>
      </c>
      <c r="V465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56" s="34" t="str">
        <f ca="1">+IF(Tabla2[[#This Row],[Edad]]="Corregir","Corregir","Ok")</f>
        <v>Corregir</v>
      </c>
      <c r="X4656" s="10" t="str">
        <f>+IFERROR(VLOOKUP(Tabla2[[#This Row],[DISTRITO SEGÚN DNI]],Hoja1!$A$2:$B$55,2,FALSE),"No")</f>
        <v>No</v>
      </c>
      <c r="Y4656" s="10" t="str">
        <f>IF(OR(LOWER(Tabla2[[#This Row],[GENERO]])="masculino", LOWER(Tabla2[[#This Row],[GENERO]])="femenino"),"OK","Corregir")</f>
        <v>Corregir</v>
      </c>
      <c r="Z4656" s="10" t="str">
        <f>+IF(Tabla2[[#This Row],[Nro. DNI / CE]]="","Corregir",IF(LEN(Tabla2[[#This Row],[Nro. DNI / CE]])&gt;=8,"OK","Corregir"))</f>
        <v>Corregir</v>
      </c>
      <c r="AA4656" s="10">
        <f>COUNTIF(Tabla2[APELLIDOS Y NOMBRES],Tabla2[[#This Row],[APELLIDOS Y NOMBRES]])</f>
        <v>0</v>
      </c>
      <c r="AB4656" t="str">
        <f ca="1">+IFERROR(IF(Tabla2[[#This Row],[FECHA CESE/BAJA]]="","No Aplica",IF(AND(MONTH(Tabla2[[#This Row],[FECHA CESE/BAJA]])=MONTH(TODAY()-30),YEAR(Tabla2[[#This Row],[FECHA CESE/BAJA]])=YEAR(TODAY())),MONTH(TODAY()-30)&amp;"-"&amp;YEAR(TODAY()),"Borrar")),"No aplica")</f>
        <v>No Aplica</v>
      </c>
      <c r="AC4656" t="str">
        <f ca="1">+IFERROR(IF(Tabla2[[#This Row],[FECHA INICIO DE LABORES EN OBRA]]="","No Aplica",IF(AND(MONTH(Tabla2[[#This Row],[FECHA INICIO DE LABORES EN OBRA]])=MONTH(TODAY()-30),YEAR(Tabla2[[#This Row],[FECHA INICIO DE LABORES EN OBRA]])=YEAR(TODAY())),MONTH(TODAY()-30)&amp;"-"&amp;YEAR(TODAY()),"No Aplica")),"No Aplica")</f>
        <v>No Aplica</v>
      </c>
    </row>
    <row r="4657" spans="1:29" x14ac:dyDescent="0.25">
      <c r="A4657" s="2"/>
      <c r="B4657" s="3"/>
      <c r="C4657" s="3"/>
      <c r="D4657" s="3"/>
      <c r="E4657" s="3"/>
      <c r="F4657" s="36"/>
      <c r="G4657" s="3"/>
      <c r="H4657" s="3"/>
      <c r="I4657" s="3"/>
      <c r="J4657" s="3"/>
      <c r="K4657" s="3"/>
      <c r="L4657" s="8"/>
      <c r="M4657" s="5"/>
      <c r="N4657" s="13"/>
      <c r="O4657" s="5"/>
      <c r="P4657" s="8"/>
      <c r="Q4657" s="9"/>
      <c r="R4657" s="9" t="str">
        <f>IFERROR(VLOOKUP(Tabla2[[#This Row],[CONTRATISTA PRNCIPAL]],Hoja1!$L$5:$M$9,2,FALSE),"CJV")</f>
        <v>CJV</v>
      </c>
      <c r="S4657" s="9" t="str">
        <f>IF(Tabla2[[#This Row],[EMPRESA]]=Tabla2[[#This Row],[CONTRATISTA PRNCIPAL]],"Principal","Secundaria")</f>
        <v>Principal</v>
      </c>
      <c r="T4657" s="10">
        <f>IFERROR(1/COUNTIF(Tabla2[CONTRATISTA PRNCIPAL],Tabla2[[#This Row],[CONTRATISTA PRNCIPAL]]),0)</f>
        <v>0</v>
      </c>
      <c r="U4657" s="33" t="str">
        <f ca="1">IF(((TODAY()-Tabla2[[#This Row],[FECHA NACIMIENTO]])/365)&lt;18,"Corregir", IF(((TODAY()-Tabla2[[#This Row],[FECHA NACIMIENTO]])/365)&gt;80, "Corregir",ROUNDDOWN(((TODAY()-Tabla2[[#This Row],[FECHA NACIMIENTO]])/365),0)))</f>
        <v>Corregir</v>
      </c>
      <c r="V465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57" s="34" t="str">
        <f ca="1">+IF(Tabla2[[#This Row],[Edad]]="Corregir","Corregir","Ok")</f>
        <v>Corregir</v>
      </c>
      <c r="X4657" s="10" t="str">
        <f>+IFERROR(VLOOKUP(Tabla2[[#This Row],[DISTRITO SEGÚN DNI]],Hoja1!$A$2:$B$55,2,FALSE),"No")</f>
        <v>No</v>
      </c>
      <c r="Y4657" s="10" t="str">
        <f>IF(OR(LOWER(Tabla2[[#This Row],[GENERO]])="masculino", LOWER(Tabla2[[#This Row],[GENERO]])="femenino"),"OK","Corregir")</f>
        <v>Corregir</v>
      </c>
      <c r="Z4657" s="10" t="str">
        <f>+IF(Tabla2[[#This Row],[Nro. DNI / CE]]="","Corregir",IF(LEN(Tabla2[[#This Row],[Nro. DNI / CE]])&gt;=8,"OK","Corregir"))</f>
        <v>Corregir</v>
      </c>
      <c r="AA4657" s="10">
        <f>COUNTIF(Tabla2[APELLIDOS Y NOMBRES],Tabla2[[#This Row],[APELLIDOS Y NOMBRES]])</f>
        <v>0</v>
      </c>
      <c r="AB4657" t="str">
        <f ca="1">+IFERROR(IF(Tabla2[[#This Row],[FECHA CESE/BAJA]]="","No Aplica",IF(AND(MONTH(Tabla2[[#This Row],[FECHA CESE/BAJA]])=MONTH(TODAY()-30),YEAR(Tabla2[[#This Row],[FECHA CESE/BAJA]])=YEAR(TODAY())),MONTH(TODAY()-30)&amp;"-"&amp;YEAR(TODAY()),"Borrar")),"No aplica")</f>
        <v>No Aplica</v>
      </c>
      <c r="AC4657" t="str">
        <f ca="1">+IFERROR(IF(Tabla2[[#This Row],[FECHA INICIO DE LABORES EN OBRA]]="","No Aplica",IF(AND(MONTH(Tabla2[[#This Row],[FECHA INICIO DE LABORES EN OBRA]])=MONTH(TODAY()-30),YEAR(Tabla2[[#This Row],[FECHA INICIO DE LABORES EN OBRA]])=YEAR(TODAY())),MONTH(TODAY()-30)&amp;"-"&amp;YEAR(TODAY()),"No Aplica")),"No Aplica")</f>
        <v>No Aplica</v>
      </c>
    </row>
    <row r="4658" spans="1:29" x14ac:dyDescent="0.25">
      <c r="A4658" s="2"/>
      <c r="B4658" s="3"/>
      <c r="C4658" s="3"/>
      <c r="D4658" s="3"/>
      <c r="E4658" s="3"/>
      <c r="F4658" s="36"/>
      <c r="G4658" s="3"/>
      <c r="H4658" s="3"/>
      <c r="I4658" s="3"/>
      <c r="J4658" s="3"/>
      <c r="K4658" s="3"/>
      <c r="L4658" s="8"/>
      <c r="M4658" s="5"/>
      <c r="N4658" s="13"/>
      <c r="O4658" s="5"/>
      <c r="P4658" s="8"/>
      <c r="Q4658" s="9"/>
      <c r="R4658" s="9" t="str">
        <f>IFERROR(VLOOKUP(Tabla2[[#This Row],[CONTRATISTA PRNCIPAL]],Hoja1!$L$5:$M$9,2,FALSE),"CJV")</f>
        <v>CJV</v>
      </c>
      <c r="S4658" s="9" t="str">
        <f>IF(Tabla2[[#This Row],[EMPRESA]]=Tabla2[[#This Row],[CONTRATISTA PRNCIPAL]],"Principal","Secundaria")</f>
        <v>Principal</v>
      </c>
      <c r="T4658" s="10">
        <f>IFERROR(1/COUNTIF(Tabla2[CONTRATISTA PRNCIPAL],Tabla2[[#This Row],[CONTRATISTA PRNCIPAL]]),0)</f>
        <v>0</v>
      </c>
      <c r="U4658" s="33" t="str">
        <f ca="1">IF(((TODAY()-Tabla2[[#This Row],[FECHA NACIMIENTO]])/365)&lt;18,"Corregir", IF(((TODAY()-Tabla2[[#This Row],[FECHA NACIMIENTO]])/365)&gt;80, "Corregir",ROUNDDOWN(((TODAY()-Tabla2[[#This Row],[FECHA NACIMIENTO]])/365),0)))</f>
        <v>Corregir</v>
      </c>
      <c r="V465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58" s="34" t="str">
        <f ca="1">+IF(Tabla2[[#This Row],[Edad]]="Corregir","Corregir","Ok")</f>
        <v>Corregir</v>
      </c>
      <c r="X4658" s="10" t="str">
        <f>+IFERROR(VLOOKUP(Tabla2[[#This Row],[DISTRITO SEGÚN DNI]],Hoja1!$A$2:$B$55,2,FALSE),"No")</f>
        <v>No</v>
      </c>
      <c r="Y4658" s="10" t="str">
        <f>IF(OR(LOWER(Tabla2[[#This Row],[GENERO]])="masculino", LOWER(Tabla2[[#This Row],[GENERO]])="femenino"),"OK","Corregir")</f>
        <v>Corregir</v>
      </c>
      <c r="Z4658" s="10" t="str">
        <f>+IF(Tabla2[[#This Row],[Nro. DNI / CE]]="","Corregir",IF(LEN(Tabla2[[#This Row],[Nro. DNI / CE]])&gt;=8,"OK","Corregir"))</f>
        <v>Corregir</v>
      </c>
      <c r="AA4658" s="10">
        <f>COUNTIF(Tabla2[APELLIDOS Y NOMBRES],Tabla2[[#This Row],[APELLIDOS Y NOMBRES]])</f>
        <v>0</v>
      </c>
      <c r="AB4658" t="str">
        <f ca="1">+IFERROR(IF(Tabla2[[#This Row],[FECHA CESE/BAJA]]="","No Aplica",IF(AND(MONTH(Tabla2[[#This Row],[FECHA CESE/BAJA]])=MONTH(TODAY()-30),YEAR(Tabla2[[#This Row],[FECHA CESE/BAJA]])=YEAR(TODAY())),MONTH(TODAY()-30)&amp;"-"&amp;YEAR(TODAY()),"Borrar")),"No aplica")</f>
        <v>No Aplica</v>
      </c>
      <c r="AC4658" t="str">
        <f ca="1">+IFERROR(IF(Tabla2[[#This Row],[FECHA INICIO DE LABORES EN OBRA]]="","No Aplica",IF(AND(MONTH(Tabla2[[#This Row],[FECHA INICIO DE LABORES EN OBRA]])=MONTH(TODAY()-30),YEAR(Tabla2[[#This Row],[FECHA INICIO DE LABORES EN OBRA]])=YEAR(TODAY())),MONTH(TODAY()-30)&amp;"-"&amp;YEAR(TODAY()),"No Aplica")),"No Aplica")</f>
        <v>No Aplica</v>
      </c>
    </row>
    <row r="4659" spans="1:29" x14ac:dyDescent="0.25">
      <c r="A4659" s="2"/>
      <c r="B4659" s="3"/>
      <c r="C4659" s="3"/>
      <c r="D4659" s="3"/>
      <c r="E4659" s="3"/>
      <c r="F4659" s="36"/>
      <c r="G4659" s="3"/>
      <c r="H4659" s="3"/>
      <c r="I4659" s="3"/>
      <c r="J4659" s="3"/>
      <c r="K4659" s="3"/>
      <c r="L4659" s="8"/>
      <c r="M4659" s="5"/>
      <c r="N4659" s="13"/>
      <c r="O4659" s="5"/>
      <c r="P4659" s="8"/>
      <c r="Q4659" s="9"/>
      <c r="R4659" s="9" t="str">
        <f>IFERROR(VLOOKUP(Tabla2[[#This Row],[CONTRATISTA PRNCIPAL]],Hoja1!$L$5:$M$9,2,FALSE),"CJV")</f>
        <v>CJV</v>
      </c>
      <c r="S4659" s="9" t="str">
        <f>IF(Tabla2[[#This Row],[EMPRESA]]=Tabla2[[#This Row],[CONTRATISTA PRNCIPAL]],"Principal","Secundaria")</f>
        <v>Principal</v>
      </c>
      <c r="T4659" s="10">
        <f>IFERROR(1/COUNTIF(Tabla2[CONTRATISTA PRNCIPAL],Tabla2[[#This Row],[CONTRATISTA PRNCIPAL]]),0)</f>
        <v>0</v>
      </c>
      <c r="U4659" s="33" t="str">
        <f ca="1">IF(((TODAY()-Tabla2[[#This Row],[FECHA NACIMIENTO]])/365)&lt;18,"Corregir", IF(((TODAY()-Tabla2[[#This Row],[FECHA NACIMIENTO]])/365)&gt;80, "Corregir",ROUNDDOWN(((TODAY()-Tabla2[[#This Row],[FECHA NACIMIENTO]])/365),0)))</f>
        <v>Corregir</v>
      </c>
      <c r="V465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59" s="34" t="str">
        <f ca="1">+IF(Tabla2[[#This Row],[Edad]]="Corregir","Corregir","Ok")</f>
        <v>Corregir</v>
      </c>
      <c r="X4659" s="10" t="str">
        <f>+IFERROR(VLOOKUP(Tabla2[[#This Row],[DISTRITO SEGÚN DNI]],Hoja1!$A$2:$B$55,2,FALSE),"No")</f>
        <v>No</v>
      </c>
      <c r="Y4659" s="10" t="str">
        <f>IF(OR(LOWER(Tabla2[[#This Row],[GENERO]])="masculino", LOWER(Tabla2[[#This Row],[GENERO]])="femenino"),"OK","Corregir")</f>
        <v>Corregir</v>
      </c>
      <c r="Z4659" s="10" t="str">
        <f>+IF(Tabla2[[#This Row],[Nro. DNI / CE]]="","Corregir",IF(LEN(Tabla2[[#This Row],[Nro. DNI / CE]])&gt;=8,"OK","Corregir"))</f>
        <v>Corregir</v>
      </c>
      <c r="AA4659" s="10">
        <f>COUNTIF(Tabla2[APELLIDOS Y NOMBRES],Tabla2[[#This Row],[APELLIDOS Y NOMBRES]])</f>
        <v>0</v>
      </c>
      <c r="AB4659" t="str">
        <f ca="1">+IFERROR(IF(Tabla2[[#This Row],[FECHA CESE/BAJA]]="","No Aplica",IF(AND(MONTH(Tabla2[[#This Row],[FECHA CESE/BAJA]])=MONTH(TODAY()-30),YEAR(Tabla2[[#This Row],[FECHA CESE/BAJA]])=YEAR(TODAY())),MONTH(TODAY()-30)&amp;"-"&amp;YEAR(TODAY()),"Borrar")),"No aplica")</f>
        <v>No Aplica</v>
      </c>
      <c r="AC4659" t="str">
        <f ca="1">+IFERROR(IF(Tabla2[[#This Row],[FECHA INICIO DE LABORES EN OBRA]]="","No Aplica",IF(AND(MONTH(Tabla2[[#This Row],[FECHA INICIO DE LABORES EN OBRA]])=MONTH(TODAY()-30),YEAR(Tabla2[[#This Row],[FECHA INICIO DE LABORES EN OBRA]])=YEAR(TODAY())),MONTH(TODAY()-30)&amp;"-"&amp;YEAR(TODAY()),"No Aplica")),"No Aplica")</f>
        <v>No Aplica</v>
      </c>
    </row>
    <row r="4660" spans="1:29" x14ac:dyDescent="0.25">
      <c r="A4660" s="2"/>
      <c r="B4660" s="3"/>
      <c r="C4660" s="3"/>
      <c r="D4660" s="3"/>
      <c r="E4660" s="3"/>
      <c r="F4660" s="36"/>
      <c r="G4660" s="3"/>
      <c r="H4660" s="3"/>
      <c r="I4660" s="3"/>
      <c r="J4660" s="3"/>
      <c r="K4660" s="3"/>
      <c r="L4660" s="8"/>
      <c r="M4660" s="5"/>
      <c r="N4660" s="13"/>
      <c r="O4660" s="5"/>
      <c r="P4660" s="8"/>
      <c r="Q4660" s="9"/>
      <c r="R4660" s="9" t="str">
        <f>IFERROR(VLOOKUP(Tabla2[[#This Row],[CONTRATISTA PRNCIPAL]],Hoja1!$L$5:$M$9,2,FALSE),"CJV")</f>
        <v>CJV</v>
      </c>
      <c r="S4660" s="9" t="str">
        <f>IF(Tabla2[[#This Row],[EMPRESA]]=Tabla2[[#This Row],[CONTRATISTA PRNCIPAL]],"Principal","Secundaria")</f>
        <v>Principal</v>
      </c>
      <c r="T4660" s="10">
        <f>IFERROR(1/COUNTIF(Tabla2[CONTRATISTA PRNCIPAL],Tabla2[[#This Row],[CONTRATISTA PRNCIPAL]]),0)</f>
        <v>0</v>
      </c>
      <c r="U4660" s="33" t="str">
        <f ca="1">IF(((TODAY()-Tabla2[[#This Row],[FECHA NACIMIENTO]])/365)&lt;18,"Corregir", IF(((TODAY()-Tabla2[[#This Row],[FECHA NACIMIENTO]])/365)&gt;80, "Corregir",ROUNDDOWN(((TODAY()-Tabla2[[#This Row],[FECHA NACIMIENTO]])/365),0)))</f>
        <v>Corregir</v>
      </c>
      <c r="V466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60" s="34" t="str">
        <f ca="1">+IF(Tabla2[[#This Row],[Edad]]="Corregir","Corregir","Ok")</f>
        <v>Corregir</v>
      </c>
      <c r="X4660" s="10" t="str">
        <f>+IFERROR(VLOOKUP(Tabla2[[#This Row],[DISTRITO SEGÚN DNI]],Hoja1!$A$2:$B$55,2,FALSE),"No")</f>
        <v>No</v>
      </c>
      <c r="Y4660" s="10" t="str">
        <f>IF(OR(LOWER(Tabla2[[#This Row],[GENERO]])="masculino", LOWER(Tabla2[[#This Row],[GENERO]])="femenino"),"OK","Corregir")</f>
        <v>Corregir</v>
      </c>
      <c r="Z4660" s="10" t="str">
        <f>+IF(Tabla2[[#This Row],[Nro. DNI / CE]]="","Corregir",IF(LEN(Tabla2[[#This Row],[Nro. DNI / CE]])&gt;=8,"OK","Corregir"))</f>
        <v>Corregir</v>
      </c>
      <c r="AA4660" s="10">
        <f>COUNTIF(Tabla2[APELLIDOS Y NOMBRES],Tabla2[[#This Row],[APELLIDOS Y NOMBRES]])</f>
        <v>0</v>
      </c>
      <c r="AB4660" t="str">
        <f ca="1">+IFERROR(IF(Tabla2[[#This Row],[FECHA CESE/BAJA]]="","No Aplica",IF(AND(MONTH(Tabla2[[#This Row],[FECHA CESE/BAJA]])=MONTH(TODAY()-30),YEAR(Tabla2[[#This Row],[FECHA CESE/BAJA]])=YEAR(TODAY())),MONTH(TODAY()-30)&amp;"-"&amp;YEAR(TODAY()),"Borrar")),"No aplica")</f>
        <v>No Aplica</v>
      </c>
      <c r="AC4660" t="str">
        <f ca="1">+IFERROR(IF(Tabla2[[#This Row],[FECHA INICIO DE LABORES EN OBRA]]="","No Aplica",IF(AND(MONTH(Tabla2[[#This Row],[FECHA INICIO DE LABORES EN OBRA]])=MONTH(TODAY()-30),YEAR(Tabla2[[#This Row],[FECHA INICIO DE LABORES EN OBRA]])=YEAR(TODAY())),MONTH(TODAY()-30)&amp;"-"&amp;YEAR(TODAY()),"No Aplica")),"No Aplica")</f>
        <v>No Aplica</v>
      </c>
    </row>
    <row r="4661" spans="1:29" x14ac:dyDescent="0.25">
      <c r="A4661" s="2"/>
      <c r="B4661" s="3"/>
      <c r="C4661" s="3"/>
      <c r="D4661" s="3"/>
      <c r="E4661" s="3"/>
      <c r="F4661" s="36"/>
      <c r="G4661" s="3"/>
      <c r="H4661" s="3"/>
      <c r="I4661" s="3"/>
      <c r="J4661" s="3"/>
      <c r="K4661" s="3"/>
      <c r="L4661" s="8"/>
      <c r="M4661" s="5"/>
      <c r="N4661" s="13"/>
      <c r="O4661" s="5"/>
      <c r="P4661" s="8"/>
      <c r="Q4661" s="9"/>
      <c r="R4661" s="9" t="str">
        <f>IFERROR(VLOOKUP(Tabla2[[#This Row],[CONTRATISTA PRNCIPAL]],Hoja1!$L$5:$M$9,2,FALSE),"CJV")</f>
        <v>CJV</v>
      </c>
      <c r="S4661" s="9" t="str">
        <f>IF(Tabla2[[#This Row],[EMPRESA]]=Tabla2[[#This Row],[CONTRATISTA PRNCIPAL]],"Principal","Secundaria")</f>
        <v>Principal</v>
      </c>
      <c r="T4661" s="10">
        <f>IFERROR(1/COUNTIF(Tabla2[CONTRATISTA PRNCIPAL],Tabla2[[#This Row],[CONTRATISTA PRNCIPAL]]),0)</f>
        <v>0</v>
      </c>
      <c r="U4661" s="33" t="str">
        <f ca="1">IF(((TODAY()-Tabla2[[#This Row],[FECHA NACIMIENTO]])/365)&lt;18,"Corregir", IF(((TODAY()-Tabla2[[#This Row],[FECHA NACIMIENTO]])/365)&gt;80, "Corregir",ROUNDDOWN(((TODAY()-Tabla2[[#This Row],[FECHA NACIMIENTO]])/365),0)))</f>
        <v>Corregir</v>
      </c>
      <c r="V466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61" s="34" t="str">
        <f ca="1">+IF(Tabla2[[#This Row],[Edad]]="Corregir","Corregir","Ok")</f>
        <v>Corregir</v>
      </c>
      <c r="X4661" s="10" t="str">
        <f>+IFERROR(VLOOKUP(Tabla2[[#This Row],[DISTRITO SEGÚN DNI]],Hoja1!$A$2:$B$55,2,FALSE),"No")</f>
        <v>No</v>
      </c>
      <c r="Y4661" s="10" t="str">
        <f>IF(OR(LOWER(Tabla2[[#This Row],[GENERO]])="masculino", LOWER(Tabla2[[#This Row],[GENERO]])="femenino"),"OK","Corregir")</f>
        <v>Corregir</v>
      </c>
      <c r="Z4661" s="10" t="str">
        <f>+IF(Tabla2[[#This Row],[Nro. DNI / CE]]="","Corregir",IF(LEN(Tabla2[[#This Row],[Nro. DNI / CE]])&gt;=8,"OK","Corregir"))</f>
        <v>Corregir</v>
      </c>
      <c r="AA4661" s="10">
        <f>COUNTIF(Tabla2[APELLIDOS Y NOMBRES],Tabla2[[#This Row],[APELLIDOS Y NOMBRES]])</f>
        <v>0</v>
      </c>
      <c r="AB4661" t="str">
        <f ca="1">+IFERROR(IF(Tabla2[[#This Row],[FECHA CESE/BAJA]]="","No Aplica",IF(AND(MONTH(Tabla2[[#This Row],[FECHA CESE/BAJA]])=MONTH(TODAY()-30),YEAR(Tabla2[[#This Row],[FECHA CESE/BAJA]])=YEAR(TODAY())),MONTH(TODAY()-30)&amp;"-"&amp;YEAR(TODAY()),"Borrar")),"No aplica")</f>
        <v>No Aplica</v>
      </c>
      <c r="AC4661" t="str">
        <f ca="1">+IFERROR(IF(Tabla2[[#This Row],[FECHA INICIO DE LABORES EN OBRA]]="","No Aplica",IF(AND(MONTH(Tabla2[[#This Row],[FECHA INICIO DE LABORES EN OBRA]])=MONTH(TODAY()-30),YEAR(Tabla2[[#This Row],[FECHA INICIO DE LABORES EN OBRA]])=YEAR(TODAY())),MONTH(TODAY()-30)&amp;"-"&amp;YEAR(TODAY()),"No Aplica")),"No Aplica")</f>
        <v>No Aplica</v>
      </c>
    </row>
    <row r="4662" spans="1:29" x14ac:dyDescent="0.25">
      <c r="A4662" s="2"/>
      <c r="B4662" s="3"/>
      <c r="C4662" s="3"/>
      <c r="D4662" s="3"/>
      <c r="E4662" s="3"/>
      <c r="F4662" s="36"/>
      <c r="G4662" s="3"/>
      <c r="H4662" s="3"/>
      <c r="I4662" s="3"/>
      <c r="J4662" s="3"/>
      <c r="K4662" s="3"/>
      <c r="L4662" s="8"/>
      <c r="M4662" s="5"/>
      <c r="N4662" s="13"/>
      <c r="O4662" s="5"/>
      <c r="P4662" s="8"/>
      <c r="Q4662" s="9"/>
      <c r="R4662" s="9" t="str">
        <f>IFERROR(VLOOKUP(Tabla2[[#This Row],[CONTRATISTA PRNCIPAL]],Hoja1!$L$5:$M$9,2,FALSE),"CJV")</f>
        <v>CJV</v>
      </c>
      <c r="S4662" s="9" t="str">
        <f>IF(Tabla2[[#This Row],[EMPRESA]]=Tabla2[[#This Row],[CONTRATISTA PRNCIPAL]],"Principal","Secundaria")</f>
        <v>Principal</v>
      </c>
      <c r="T4662" s="10">
        <f>IFERROR(1/COUNTIF(Tabla2[CONTRATISTA PRNCIPAL],Tabla2[[#This Row],[CONTRATISTA PRNCIPAL]]),0)</f>
        <v>0</v>
      </c>
      <c r="U4662" s="33" t="str">
        <f ca="1">IF(((TODAY()-Tabla2[[#This Row],[FECHA NACIMIENTO]])/365)&lt;18,"Corregir", IF(((TODAY()-Tabla2[[#This Row],[FECHA NACIMIENTO]])/365)&gt;80, "Corregir",ROUNDDOWN(((TODAY()-Tabla2[[#This Row],[FECHA NACIMIENTO]])/365),0)))</f>
        <v>Corregir</v>
      </c>
      <c r="V466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62" s="34" t="str">
        <f ca="1">+IF(Tabla2[[#This Row],[Edad]]="Corregir","Corregir","Ok")</f>
        <v>Corregir</v>
      </c>
      <c r="X4662" s="10" t="str">
        <f>+IFERROR(VLOOKUP(Tabla2[[#This Row],[DISTRITO SEGÚN DNI]],Hoja1!$A$2:$B$55,2,FALSE),"No")</f>
        <v>No</v>
      </c>
      <c r="Y4662" s="10" t="str">
        <f>IF(OR(LOWER(Tabla2[[#This Row],[GENERO]])="masculino", LOWER(Tabla2[[#This Row],[GENERO]])="femenino"),"OK","Corregir")</f>
        <v>Corregir</v>
      </c>
      <c r="Z4662" s="10" t="str">
        <f>+IF(Tabla2[[#This Row],[Nro. DNI / CE]]="","Corregir",IF(LEN(Tabla2[[#This Row],[Nro. DNI / CE]])&gt;=8,"OK","Corregir"))</f>
        <v>Corregir</v>
      </c>
      <c r="AA4662" s="10">
        <f>COUNTIF(Tabla2[APELLIDOS Y NOMBRES],Tabla2[[#This Row],[APELLIDOS Y NOMBRES]])</f>
        <v>0</v>
      </c>
      <c r="AB4662" t="str">
        <f ca="1">+IFERROR(IF(Tabla2[[#This Row],[FECHA CESE/BAJA]]="","No Aplica",IF(AND(MONTH(Tabla2[[#This Row],[FECHA CESE/BAJA]])=MONTH(TODAY()-30),YEAR(Tabla2[[#This Row],[FECHA CESE/BAJA]])=YEAR(TODAY())),MONTH(TODAY()-30)&amp;"-"&amp;YEAR(TODAY()),"Borrar")),"No aplica")</f>
        <v>No Aplica</v>
      </c>
      <c r="AC4662" t="str">
        <f ca="1">+IFERROR(IF(Tabla2[[#This Row],[FECHA INICIO DE LABORES EN OBRA]]="","No Aplica",IF(AND(MONTH(Tabla2[[#This Row],[FECHA INICIO DE LABORES EN OBRA]])=MONTH(TODAY()-30),YEAR(Tabla2[[#This Row],[FECHA INICIO DE LABORES EN OBRA]])=YEAR(TODAY())),MONTH(TODAY()-30)&amp;"-"&amp;YEAR(TODAY()),"No Aplica")),"No Aplica")</f>
        <v>No Aplica</v>
      </c>
    </row>
    <row r="4663" spans="1:29" x14ac:dyDescent="0.25">
      <c r="A4663" s="2"/>
      <c r="B4663" s="3"/>
      <c r="C4663" s="3"/>
      <c r="D4663" s="3"/>
      <c r="E4663" s="3"/>
      <c r="F4663" s="36"/>
      <c r="G4663" s="3"/>
      <c r="H4663" s="3"/>
      <c r="I4663" s="3"/>
      <c r="J4663" s="3"/>
      <c r="K4663" s="3"/>
      <c r="L4663" s="8"/>
      <c r="M4663" s="5"/>
      <c r="N4663" s="13"/>
      <c r="O4663" s="5"/>
      <c r="P4663" s="8"/>
      <c r="Q4663" s="9"/>
      <c r="R4663" s="9" t="str">
        <f>IFERROR(VLOOKUP(Tabla2[[#This Row],[CONTRATISTA PRNCIPAL]],Hoja1!$L$5:$M$9,2,FALSE),"CJV")</f>
        <v>CJV</v>
      </c>
      <c r="S4663" s="9" t="str">
        <f>IF(Tabla2[[#This Row],[EMPRESA]]=Tabla2[[#This Row],[CONTRATISTA PRNCIPAL]],"Principal","Secundaria")</f>
        <v>Principal</v>
      </c>
      <c r="T4663" s="10">
        <f>IFERROR(1/COUNTIF(Tabla2[CONTRATISTA PRNCIPAL],Tabla2[[#This Row],[CONTRATISTA PRNCIPAL]]),0)</f>
        <v>0</v>
      </c>
      <c r="U4663" s="33" t="str">
        <f ca="1">IF(((TODAY()-Tabla2[[#This Row],[FECHA NACIMIENTO]])/365)&lt;18,"Corregir", IF(((TODAY()-Tabla2[[#This Row],[FECHA NACIMIENTO]])/365)&gt;80, "Corregir",ROUNDDOWN(((TODAY()-Tabla2[[#This Row],[FECHA NACIMIENTO]])/365),0)))</f>
        <v>Corregir</v>
      </c>
      <c r="V466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63" s="34" t="str">
        <f ca="1">+IF(Tabla2[[#This Row],[Edad]]="Corregir","Corregir","Ok")</f>
        <v>Corregir</v>
      </c>
      <c r="X4663" s="10" t="str">
        <f>+IFERROR(VLOOKUP(Tabla2[[#This Row],[DISTRITO SEGÚN DNI]],Hoja1!$A$2:$B$55,2,FALSE),"No")</f>
        <v>No</v>
      </c>
      <c r="Y4663" s="10" t="str">
        <f>IF(OR(LOWER(Tabla2[[#This Row],[GENERO]])="masculino", LOWER(Tabla2[[#This Row],[GENERO]])="femenino"),"OK","Corregir")</f>
        <v>Corregir</v>
      </c>
      <c r="Z4663" s="10" t="str">
        <f>+IF(Tabla2[[#This Row],[Nro. DNI / CE]]="","Corregir",IF(LEN(Tabla2[[#This Row],[Nro. DNI / CE]])&gt;=8,"OK","Corregir"))</f>
        <v>Corregir</v>
      </c>
      <c r="AA4663" s="10">
        <f>COUNTIF(Tabla2[APELLIDOS Y NOMBRES],Tabla2[[#This Row],[APELLIDOS Y NOMBRES]])</f>
        <v>0</v>
      </c>
      <c r="AB4663" t="str">
        <f ca="1">+IFERROR(IF(Tabla2[[#This Row],[FECHA CESE/BAJA]]="","No Aplica",IF(AND(MONTH(Tabla2[[#This Row],[FECHA CESE/BAJA]])=MONTH(TODAY()-30),YEAR(Tabla2[[#This Row],[FECHA CESE/BAJA]])=YEAR(TODAY())),MONTH(TODAY()-30)&amp;"-"&amp;YEAR(TODAY()),"Borrar")),"No aplica")</f>
        <v>No Aplica</v>
      </c>
      <c r="AC4663" t="str">
        <f ca="1">+IFERROR(IF(Tabla2[[#This Row],[FECHA INICIO DE LABORES EN OBRA]]="","No Aplica",IF(AND(MONTH(Tabla2[[#This Row],[FECHA INICIO DE LABORES EN OBRA]])=MONTH(TODAY()-30),YEAR(Tabla2[[#This Row],[FECHA INICIO DE LABORES EN OBRA]])=YEAR(TODAY())),MONTH(TODAY()-30)&amp;"-"&amp;YEAR(TODAY()),"No Aplica")),"No Aplica")</f>
        <v>No Aplica</v>
      </c>
    </row>
    <row r="4664" spans="1:29" x14ac:dyDescent="0.25">
      <c r="A4664" s="2"/>
      <c r="B4664" s="3"/>
      <c r="C4664" s="3"/>
      <c r="D4664" s="3"/>
      <c r="E4664" s="3"/>
      <c r="F4664" s="36"/>
      <c r="G4664" s="3"/>
      <c r="H4664" s="3"/>
      <c r="I4664" s="3"/>
      <c r="J4664" s="3"/>
      <c r="K4664" s="3"/>
      <c r="L4664" s="8"/>
      <c r="M4664" s="5"/>
      <c r="N4664" s="13"/>
      <c r="O4664" s="5"/>
      <c r="P4664" s="8"/>
      <c r="Q4664" s="9"/>
      <c r="R4664" s="9" t="str">
        <f>IFERROR(VLOOKUP(Tabla2[[#This Row],[CONTRATISTA PRNCIPAL]],Hoja1!$L$5:$M$9,2,FALSE),"CJV")</f>
        <v>CJV</v>
      </c>
      <c r="S4664" s="9" t="str">
        <f>IF(Tabla2[[#This Row],[EMPRESA]]=Tabla2[[#This Row],[CONTRATISTA PRNCIPAL]],"Principal","Secundaria")</f>
        <v>Principal</v>
      </c>
      <c r="T4664" s="10">
        <f>IFERROR(1/COUNTIF(Tabla2[CONTRATISTA PRNCIPAL],Tabla2[[#This Row],[CONTRATISTA PRNCIPAL]]),0)</f>
        <v>0</v>
      </c>
      <c r="U4664" s="33" t="str">
        <f ca="1">IF(((TODAY()-Tabla2[[#This Row],[FECHA NACIMIENTO]])/365)&lt;18,"Corregir", IF(((TODAY()-Tabla2[[#This Row],[FECHA NACIMIENTO]])/365)&gt;80, "Corregir",ROUNDDOWN(((TODAY()-Tabla2[[#This Row],[FECHA NACIMIENTO]])/365),0)))</f>
        <v>Corregir</v>
      </c>
      <c r="V466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64" s="34" t="str">
        <f ca="1">+IF(Tabla2[[#This Row],[Edad]]="Corregir","Corregir","Ok")</f>
        <v>Corregir</v>
      </c>
      <c r="X4664" s="10" t="str">
        <f>+IFERROR(VLOOKUP(Tabla2[[#This Row],[DISTRITO SEGÚN DNI]],Hoja1!$A$2:$B$55,2,FALSE),"No")</f>
        <v>No</v>
      </c>
      <c r="Y4664" s="10" t="str">
        <f>IF(OR(LOWER(Tabla2[[#This Row],[GENERO]])="masculino", LOWER(Tabla2[[#This Row],[GENERO]])="femenino"),"OK","Corregir")</f>
        <v>Corregir</v>
      </c>
      <c r="Z4664" s="10" t="str">
        <f>+IF(Tabla2[[#This Row],[Nro. DNI / CE]]="","Corregir",IF(LEN(Tabla2[[#This Row],[Nro. DNI / CE]])&gt;=8,"OK","Corregir"))</f>
        <v>Corregir</v>
      </c>
      <c r="AA4664" s="10">
        <f>COUNTIF(Tabla2[APELLIDOS Y NOMBRES],Tabla2[[#This Row],[APELLIDOS Y NOMBRES]])</f>
        <v>0</v>
      </c>
      <c r="AB4664" t="str">
        <f ca="1">+IFERROR(IF(Tabla2[[#This Row],[FECHA CESE/BAJA]]="","No Aplica",IF(AND(MONTH(Tabla2[[#This Row],[FECHA CESE/BAJA]])=MONTH(TODAY()-30),YEAR(Tabla2[[#This Row],[FECHA CESE/BAJA]])=YEAR(TODAY())),MONTH(TODAY()-30)&amp;"-"&amp;YEAR(TODAY()),"Borrar")),"No aplica")</f>
        <v>No Aplica</v>
      </c>
      <c r="AC4664" t="str">
        <f ca="1">+IFERROR(IF(Tabla2[[#This Row],[FECHA INICIO DE LABORES EN OBRA]]="","No Aplica",IF(AND(MONTH(Tabla2[[#This Row],[FECHA INICIO DE LABORES EN OBRA]])=MONTH(TODAY()-30),YEAR(Tabla2[[#This Row],[FECHA INICIO DE LABORES EN OBRA]])=YEAR(TODAY())),MONTH(TODAY()-30)&amp;"-"&amp;YEAR(TODAY()),"No Aplica")),"No Aplica")</f>
        <v>No Aplica</v>
      </c>
    </row>
    <row r="4665" spans="1:29" x14ac:dyDescent="0.25">
      <c r="A4665" s="2"/>
      <c r="B4665" s="3"/>
      <c r="C4665" s="3"/>
      <c r="D4665" s="3"/>
      <c r="E4665" s="3"/>
      <c r="F4665" s="36"/>
      <c r="G4665" s="3"/>
      <c r="H4665" s="3"/>
      <c r="I4665" s="3"/>
      <c r="J4665" s="3"/>
      <c r="K4665" s="3"/>
      <c r="L4665" s="8"/>
      <c r="M4665" s="5"/>
      <c r="N4665" s="13"/>
      <c r="O4665" s="5"/>
      <c r="P4665" s="8"/>
      <c r="Q4665" s="9"/>
      <c r="R4665" s="9" t="str">
        <f>IFERROR(VLOOKUP(Tabla2[[#This Row],[CONTRATISTA PRNCIPAL]],Hoja1!$L$5:$M$9,2,FALSE),"CJV")</f>
        <v>CJV</v>
      </c>
      <c r="S4665" s="9" t="str">
        <f>IF(Tabla2[[#This Row],[EMPRESA]]=Tabla2[[#This Row],[CONTRATISTA PRNCIPAL]],"Principal","Secundaria")</f>
        <v>Principal</v>
      </c>
      <c r="T4665" s="10">
        <f>IFERROR(1/COUNTIF(Tabla2[CONTRATISTA PRNCIPAL],Tabla2[[#This Row],[CONTRATISTA PRNCIPAL]]),0)</f>
        <v>0</v>
      </c>
      <c r="U4665" s="33" t="str">
        <f ca="1">IF(((TODAY()-Tabla2[[#This Row],[FECHA NACIMIENTO]])/365)&lt;18,"Corregir", IF(((TODAY()-Tabla2[[#This Row],[FECHA NACIMIENTO]])/365)&gt;80, "Corregir",ROUNDDOWN(((TODAY()-Tabla2[[#This Row],[FECHA NACIMIENTO]])/365),0)))</f>
        <v>Corregir</v>
      </c>
      <c r="V466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65" s="34" t="str">
        <f ca="1">+IF(Tabla2[[#This Row],[Edad]]="Corregir","Corregir","Ok")</f>
        <v>Corregir</v>
      </c>
      <c r="X4665" s="10" t="str">
        <f>+IFERROR(VLOOKUP(Tabla2[[#This Row],[DISTRITO SEGÚN DNI]],Hoja1!$A$2:$B$55,2,FALSE),"No")</f>
        <v>No</v>
      </c>
      <c r="Y4665" s="10" t="str">
        <f>IF(OR(LOWER(Tabla2[[#This Row],[GENERO]])="masculino", LOWER(Tabla2[[#This Row],[GENERO]])="femenino"),"OK","Corregir")</f>
        <v>Corregir</v>
      </c>
      <c r="Z4665" s="10" t="str">
        <f>+IF(Tabla2[[#This Row],[Nro. DNI / CE]]="","Corregir",IF(LEN(Tabla2[[#This Row],[Nro. DNI / CE]])&gt;=8,"OK","Corregir"))</f>
        <v>Corregir</v>
      </c>
      <c r="AA4665" s="10">
        <f>COUNTIF(Tabla2[APELLIDOS Y NOMBRES],Tabla2[[#This Row],[APELLIDOS Y NOMBRES]])</f>
        <v>0</v>
      </c>
      <c r="AB4665" t="str">
        <f ca="1">+IFERROR(IF(Tabla2[[#This Row],[FECHA CESE/BAJA]]="","No Aplica",IF(AND(MONTH(Tabla2[[#This Row],[FECHA CESE/BAJA]])=MONTH(TODAY()-30),YEAR(Tabla2[[#This Row],[FECHA CESE/BAJA]])=YEAR(TODAY())),MONTH(TODAY()-30)&amp;"-"&amp;YEAR(TODAY()),"Borrar")),"No aplica")</f>
        <v>No Aplica</v>
      </c>
      <c r="AC4665" t="str">
        <f ca="1">+IFERROR(IF(Tabla2[[#This Row],[FECHA INICIO DE LABORES EN OBRA]]="","No Aplica",IF(AND(MONTH(Tabla2[[#This Row],[FECHA INICIO DE LABORES EN OBRA]])=MONTH(TODAY()-30),YEAR(Tabla2[[#This Row],[FECHA INICIO DE LABORES EN OBRA]])=YEAR(TODAY())),MONTH(TODAY()-30)&amp;"-"&amp;YEAR(TODAY()),"No Aplica")),"No Aplica")</f>
        <v>No Aplica</v>
      </c>
    </row>
    <row r="4666" spans="1:29" x14ac:dyDescent="0.25">
      <c r="A4666" s="2"/>
      <c r="B4666" s="3"/>
      <c r="C4666" s="3"/>
      <c r="D4666" s="3"/>
      <c r="E4666" s="3"/>
      <c r="F4666" s="36"/>
      <c r="G4666" s="3"/>
      <c r="H4666" s="3"/>
      <c r="I4666" s="3"/>
      <c r="J4666" s="3"/>
      <c r="K4666" s="3"/>
      <c r="L4666" s="8"/>
      <c r="M4666" s="5"/>
      <c r="N4666" s="13"/>
      <c r="O4666" s="5"/>
      <c r="P4666" s="8"/>
      <c r="Q4666" s="9"/>
      <c r="R4666" s="9" t="str">
        <f>IFERROR(VLOOKUP(Tabla2[[#This Row],[CONTRATISTA PRNCIPAL]],Hoja1!$L$5:$M$9,2,FALSE),"CJV")</f>
        <v>CJV</v>
      </c>
      <c r="S4666" s="9" t="str">
        <f>IF(Tabla2[[#This Row],[EMPRESA]]=Tabla2[[#This Row],[CONTRATISTA PRNCIPAL]],"Principal","Secundaria")</f>
        <v>Principal</v>
      </c>
      <c r="T4666" s="10">
        <f>IFERROR(1/COUNTIF(Tabla2[CONTRATISTA PRNCIPAL],Tabla2[[#This Row],[CONTRATISTA PRNCIPAL]]),0)</f>
        <v>0</v>
      </c>
      <c r="U4666" s="33" t="str">
        <f ca="1">IF(((TODAY()-Tabla2[[#This Row],[FECHA NACIMIENTO]])/365)&lt;18,"Corregir", IF(((TODAY()-Tabla2[[#This Row],[FECHA NACIMIENTO]])/365)&gt;80, "Corregir",ROUNDDOWN(((TODAY()-Tabla2[[#This Row],[FECHA NACIMIENTO]])/365),0)))</f>
        <v>Corregir</v>
      </c>
      <c r="V466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66" s="34" t="str">
        <f ca="1">+IF(Tabla2[[#This Row],[Edad]]="Corregir","Corregir","Ok")</f>
        <v>Corregir</v>
      </c>
      <c r="X4666" s="10" t="str">
        <f>+IFERROR(VLOOKUP(Tabla2[[#This Row],[DISTRITO SEGÚN DNI]],Hoja1!$A$2:$B$55,2,FALSE),"No")</f>
        <v>No</v>
      </c>
      <c r="Y4666" s="10" t="str">
        <f>IF(OR(LOWER(Tabla2[[#This Row],[GENERO]])="masculino", LOWER(Tabla2[[#This Row],[GENERO]])="femenino"),"OK","Corregir")</f>
        <v>Corregir</v>
      </c>
      <c r="Z4666" s="10" t="str">
        <f>+IF(Tabla2[[#This Row],[Nro. DNI / CE]]="","Corregir",IF(LEN(Tabla2[[#This Row],[Nro. DNI / CE]])&gt;=8,"OK","Corregir"))</f>
        <v>Corregir</v>
      </c>
      <c r="AA4666" s="10">
        <f>COUNTIF(Tabla2[APELLIDOS Y NOMBRES],Tabla2[[#This Row],[APELLIDOS Y NOMBRES]])</f>
        <v>0</v>
      </c>
      <c r="AB4666" t="str">
        <f ca="1">+IFERROR(IF(Tabla2[[#This Row],[FECHA CESE/BAJA]]="","No Aplica",IF(AND(MONTH(Tabla2[[#This Row],[FECHA CESE/BAJA]])=MONTH(TODAY()-30),YEAR(Tabla2[[#This Row],[FECHA CESE/BAJA]])=YEAR(TODAY())),MONTH(TODAY()-30)&amp;"-"&amp;YEAR(TODAY()),"Borrar")),"No aplica")</f>
        <v>No Aplica</v>
      </c>
      <c r="AC4666" t="str">
        <f ca="1">+IFERROR(IF(Tabla2[[#This Row],[FECHA INICIO DE LABORES EN OBRA]]="","No Aplica",IF(AND(MONTH(Tabla2[[#This Row],[FECHA INICIO DE LABORES EN OBRA]])=MONTH(TODAY()-30),YEAR(Tabla2[[#This Row],[FECHA INICIO DE LABORES EN OBRA]])=YEAR(TODAY())),MONTH(TODAY()-30)&amp;"-"&amp;YEAR(TODAY()),"No Aplica")),"No Aplica")</f>
        <v>No Aplica</v>
      </c>
    </row>
    <row r="4667" spans="1:29" x14ac:dyDescent="0.25">
      <c r="A4667" s="2"/>
      <c r="B4667" s="3"/>
      <c r="C4667" s="3"/>
      <c r="D4667" s="3"/>
      <c r="E4667" s="3"/>
      <c r="F4667" s="36"/>
      <c r="G4667" s="3"/>
      <c r="H4667" s="3"/>
      <c r="I4667" s="3"/>
      <c r="J4667" s="3"/>
      <c r="K4667" s="3"/>
      <c r="L4667" s="8"/>
      <c r="M4667" s="5"/>
      <c r="N4667" s="13"/>
      <c r="O4667" s="5"/>
      <c r="P4667" s="8"/>
      <c r="Q4667" s="9"/>
      <c r="R4667" s="9" t="str">
        <f>IFERROR(VLOOKUP(Tabla2[[#This Row],[CONTRATISTA PRNCIPAL]],Hoja1!$L$5:$M$9,2,FALSE),"CJV")</f>
        <v>CJV</v>
      </c>
      <c r="S4667" s="9" t="str">
        <f>IF(Tabla2[[#This Row],[EMPRESA]]=Tabla2[[#This Row],[CONTRATISTA PRNCIPAL]],"Principal","Secundaria")</f>
        <v>Principal</v>
      </c>
      <c r="T4667" s="10">
        <f>IFERROR(1/COUNTIF(Tabla2[CONTRATISTA PRNCIPAL],Tabla2[[#This Row],[CONTRATISTA PRNCIPAL]]),0)</f>
        <v>0</v>
      </c>
      <c r="U4667" s="33" t="str">
        <f ca="1">IF(((TODAY()-Tabla2[[#This Row],[FECHA NACIMIENTO]])/365)&lt;18,"Corregir", IF(((TODAY()-Tabla2[[#This Row],[FECHA NACIMIENTO]])/365)&gt;80, "Corregir",ROUNDDOWN(((TODAY()-Tabla2[[#This Row],[FECHA NACIMIENTO]])/365),0)))</f>
        <v>Corregir</v>
      </c>
      <c r="V466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67" s="34" t="str">
        <f ca="1">+IF(Tabla2[[#This Row],[Edad]]="Corregir","Corregir","Ok")</f>
        <v>Corregir</v>
      </c>
      <c r="X4667" s="10" t="str">
        <f>+IFERROR(VLOOKUP(Tabla2[[#This Row],[DISTRITO SEGÚN DNI]],Hoja1!$A$2:$B$55,2,FALSE),"No")</f>
        <v>No</v>
      </c>
      <c r="Y4667" s="10" t="str">
        <f>IF(OR(LOWER(Tabla2[[#This Row],[GENERO]])="masculino", LOWER(Tabla2[[#This Row],[GENERO]])="femenino"),"OK","Corregir")</f>
        <v>Corregir</v>
      </c>
      <c r="Z4667" s="10" t="str">
        <f>+IF(Tabla2[[#This Row],[Nro. DNI / CE]]="","Corregir",IF(LEN(Tabla2[[#This Row],[Nro. DNI / CE]])&gt;=8,"OK","Corregir"))</f>
        <v>Corregir</v>
      </c>
      <c r="AA4667" s="10">
        <f>COUNTIF(Tabla2[APELLIDOS Y NOMBRES],Tabla2[[#This Row],[APELLIDOS Y NOMBRES]])</f>
        <v>0</v>
      </c>
      <c r="AB4667" t="str">
        <f ca="1">+IFERROR(IF(Tabla2[[#This Row],[FECHA CESE/BAJA]]="","No Aplica",IF(AND(MONTH(Tabla2[[#This Row],[FECHA CESE/BAJA]])=MONTH(TODAY()-30),YEAR(Tabla2[[#This Row],[FECHA CESE/BAJA]])=YEAR(TODAY())),MONTH(TODAY()-30)&amp;"-"&amp;YEAR(TODAY()),"Borrar")),"No aplica")</f>
        <v>No Aplica</v>
      </c>
      <c r="AC4667" t="str">
        <f ca="1">+IFERROR(IF(Tabla2[[#This Row],[FECHA INICIO DE LABORES EN OBRA]]="","No Aplica",IF(AND(MONTH(Tabla2[[#This Row],[FECHA INICIO DE LABORES EN OBRA]])=MONTH(TODAY()-30),YEAR(Tabla2[[#This Row],[FECHA INICIO DE LABORES EN OBRA]])=YEAR(TODAY())),MONTH(TODAY()-30)&amp;"-"&amp;YEAR(TODAY()),"No Aplica")),"No Aplica")</f>
        <v>No Aplica</v>
      </c>
    </row>
    <row r="4668" spans="1:29" x14ac:dyDescent="0.25">
      <c r="A4668" s="2"/>
      <c r="B4668" s="3"/>
      <c r="C4668" s="3"/>
      <c r="D4668" s="3"/>
      <c r="E4668" s="3"/>
      <c r="F4668" s="36"/>
      <c r="G4668" s="3"/>
      <c r="H4668" s="3"/>
      <c r="I4668" s="3"/>
      <c r="J4668" s="3"/>
      <c r="K4668" s="3"/>
      <c r="L4668" s="8"/>
      <c r="M4668" s="5"/>
      <c r="N4668" s="13"/>
      <c r="O4668" s="5"/>
      <c r="P4668" s="8"/>
      <c r="Q4668" s="9"/>
      <c r="R4668" s="9" t="str">
        <f>IFERROR(VLOOKUP(Tabla2[[#This Row],[CONTRATISTA PRNCIPAL]],Hoja1!$L$5:$M$9,2,FALSE),"CJV")</f>
        <v>CJV</v>
      </c>
      <c r="S4668" s="9" t="str">
        <f>IF(Tabla2[[#This Row],[EMPRESA]]=Tabla2[[#This Row],[CONTRATISTA PRNCIPAL]],"Principal","Secundaria")</f>
        <v>Principal</v>
      </c>
      <c r="T4668" s="10">
        <f>IFERROR(1/COUNTIF(Tabla2[CONTRATISTA PRNCIPAL],Tabla2[[#This Row],[CONTRATISTA PRNCIPAL]]),0)</f>
        <v>0</v>
      </c>
      <c r="U4668" s="33" t="str">
        <f ca="1">IF(((TODAY()-Tabla2[[#This Row],[FECHA NACIMIENTO]])/365)&lt;18,"Corregir", IF(((TODAY()-Tabla2[[#This Row],[FECHA NACIMIENTO]])/365)&gt;80, "Corregir",ROUNDDOWN(((TODAY()-Tabla2[[#This Row],[FECHA NACIMIENTO]])/365),0)))</f>
        <v>Corregir</v>
      </c>
      <c r="V466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68" s="34" t="str">
        <f ca="1">+IF(Tabla2[[#This Row],[Edad]]="Corregir","Corregir","Ok")</f>
        <v>Corregir</v>
      </c>
      <c r="X4668" s="10" t="str">
        <f>+IFERROR(VLOOKUP(Tabla2[[#This Row],[DISTRITO SEGÚN DNI]],Hoja1!$A$2:$B$55,2,FALSE),"No")</f>
        <v>No</v>
      </c>
      <c r="Y4668" s="10" t="str">
        <f>IF(OR(LOWER(Tabla2[[#This Row],[GENERO]])="masculino", LOWER(Tabla2[[#This Row],[GENERO]])="femenino"),"OK","Corregir")</f>
        <v>Corregir</v>
      </c>
      <c r="Z4668" s="10" t="str">
        <f>+IF(Tabla2[[#This Row],[Nro. DNI / CE]]="","Corregir",IF(LEN(Tabla2[[#This Row],[Nro. DNI / CE]])&gt;=8,"OK","Corregir"))</f>
        <v>Corregir</v>
      </c>
      <c r="AA4668" s="10">
        <f>COUNTIF(Tabla2[APELLIDOS Y NOMBRES],Tabla2[[#This Row],[APELLIDOS Y NOMBRES]])</f>
        <v>0</v>
      </c>
      <c r="AB4668" t="str">
        <f ca="1">+IFERROR(IF(Tabla2[[#This Row],[FECHA CESE/BAJA]]="","No Aplica",IF(AND(MONTH(Tabla2[[#This Row],[FECHA CESE/BAJA]])=MONTH(TODAY()-30),YEAR(Tabla2[[#This Row],[FECHA CESE/BAJA]])=YEAR(TODAY())),MONTH(TODAY()-30)&amp;"-"&amp;YEAR(TODAY()),"Borrar")),"No aplica")</f>
        <v>No Aplica</v>
      </c>
      <c r="AC4668" t="str">
        <f ca="1">+IFERROR(IF(Tabla2[[#This Row],[FECHA INICIO DE LABORES EN OBRA]]="","No Aplica",IF(AND(MONTH(Tabla2[[#This Row],[FECHA INICIO DE LABORES EN OBRA]])=MONTH(TODAY()-30),YEAR(Tabla2[[#This Row],[FECHA INICIO DE LABORES EN OBRA]])=YEAR(TODAY())),MONTH(TODAY()-30)&amp;"-"&amp;YEAR(TODAY()),"No Aplica")),"No Aplica")</f>
        <v>No Aplica</v>
      </c>
    </row>
    <row r="4669" spans="1:29" x14ac:dyDescent="0.25">
      <c r="A4669" s="2"/>
      <c r="B4669" s="3"/>
      <c r="C4669" s="3"/>
      <c r="D4669" s="3"/>
      <c r="E4669" s="3"/>
      <c r="F4669" s="36"/>
      <c r="G4669" s="3"/>
      <c r="H4669" s="3"/>
      <c r="I4669" s="3"/>
      <c r="J4669" s="3"/>
      <c r="K4669" s="3"/>
      <c r="L4669" s="8"/>
      <c r="M4669" s="5"/>
      <c r="N4669" s="13"/>
      <c r="O4669" s="5"/>
      <c r="P4669" s="8"/>
      <c r="Q4669" s="9"/>
      <c r="R4669" s="9" t="str">
        <f>IFERROR(VLOOKUP(Tabla2[[#This Row],[CONTRATISTA PRNCIPAL]],Hoja1!$L$5:$M$9,2,FALSE),"CJV")</f>
        <v>CJV</v>
      </c>
      <c r="S4669" s="9" t="str">
        <f>IF(Tabla2[[#This Row],[EMPRESA]]=Tabla2[[#This Row],[CONTRATISTA PRNCIPAL]],"Principal","Secundaria")</f>
        <v>Principal</v>
      </c>
      <c r="T4669" s="10">
        <f>IFERROR(1/COUNTIF(Tabla2[CONTRATISTA PRNCIPAL],Tabla2[[#This Row],[CONTRATISTA PRNCIPAL]]),0)</f>
        <v>0</v>
      </c>
      <c r="U4669" s="33" t="str">
        <f ca="1">IF(((TODAY()-Tabla2[[#This Row],[FECHA NACIMIENTO]])/365)&lt;18,"Corregir", IF(((TODAY()-Tabla2[[#This Row],[FECHA NACIMIENTO]])/365)&gt;80, "Corregir",ROUNDDOWN(((TODAY()-Tabla2[[#This Row],[FECHA NACIMIENTO]])/365),0)))</f>
        <v>Corregir</v>
      </c>
      <c r="V466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69" s="34" t="str">
        <f ca="1">+IF(Tabla2[[#This Row],[Edad]]="Corregir","Corregir","Ok")</f>
        <v>Corregir</v>
      </c>
      <c r="X4669" s="10" t="str">
        <f>+IFERROR(VLOOKUP(Tabla2[[#This Row],[DISTRITO SEGÚN DNI]],Hoja1!$A$2:$B$55,2,FALSE),"No")</f>
        <v>No</v>
      </c>
      <c r="Y4669" s="10" t="str">
        <f>IF(OR(LOWER(Tabla2[[#This Row],[GENERO]])="masculino", LOWER(Tabla2[[#This Row],[GENERO]])="femenino"),"OK","Corregir")</f>
        <v>Corregir</v>
      </c>
      <c r="Z4669" s="10" t="str">
        <f>+IF(Tabla2[[#This Row],[Nro. DNI / CE]]="","Corregir",IF(LEN(Tabla2[[#This Row],[Nro. DNI / CE]])&gt;=8,"OK","Corregir"))</f>
        <v>Corregir</v>
      </c>
      <c r="AA4669" s="10">
        <f>COUNTIF(Tabla2[APELLIDOS Y NOMBRES],Tabla2[[#This Row],[APELLIDOS Y NOMBRES]])</f>
        <v>0</v>
      </c>
      <c r="AB4669" t="str">
        <f ca="1">+IFERROR(IF(Tabla2[[#This Row],[FECHA CESE/BAJA]]="","No Aplica",IF(AND(MONTH(Tabla2[[#This Row],[FECHA CESE/BAJA]])=MONTH(TODAY()-30),YEAR(Tabla2[[#This Row],[FECHA CESE/BAJA]])=YEAR(TODAY())),MONTH(TODAY()-30)&amp;"-"&amp;YEAR(TODAY()),"Borrar")),"No aplica")</f>
        <v>No Aplica</v>
      </c>
      <c r="AC4669" t="str">
        <f ca="1">+IFERROR(IF(Tabla2[[#This Row],[FECHA INICIO DE LABORES EN OBRA]]="","No Aplica",IF(AND(MONTH(Tabla2[[#This Row],[FECHA INICIO DE LABORES EN OBRA]])=MONTH(TODAY()-30),YEAR(Tabla2[[#This Row],[FECHA INICIO DE LABORES EN OBRA]])=YEAR(TODAY())),MONTH(TODAY()-30)&amp;"-"&amp;YEAR(TODAY()),"No Aplica")),"No Aplica")</f>
        <v>No Aplica</v>
      </c>
    </row>
    <row r="4670" spans="1:29" x14ac:dyDescent="0.25">
      <c r="A4670" s="2"/>
      <c r="B4670" s="3"/>
      <c r="C4670" s="3"/>
      <c r="D4670" s="3"/>
      <c r="E4670" s="3"/>
      <c r="F4670" s="36"/>
      <c r="G4670" s="3"/>
      <c r="H4670" s="3"/>
      <c r="I4670" s="3"/>
      <c r="J4670" s="3"/>
      <c r="K4670" s="3"/>
      <c r="L4670" s="8"/>
      <c r="M4670" s="5"/>
      <c r="N4670" s="13"/>
      <c r="O4670" s="5"/>
      <c r="P4670" s="8"/>
      <c r="Q4670" s="9"/>
      <c r="R4670" s="9" t="str">
        <f>IFERROR(VLOOKUP(Tabla2[[#This Row],[CONTRATISTA PRNCIPAL]],Hoja1!$L$5:$M$9,2,FALSE),"CJV")</f>
        <v>CJV</v>
      </c>
      <c r="S4670" s="9" t="str">
        <f>IF(Tabla2[[#This Row],[EMPRESA]]=Tabla2[[#This Row],[CONTRATISTA PRNCIPAL]],"Principal","Secundaria")</f>
        <v>Principal</v>
      </c>
      <c r="T4670" s="10">
        <f>IFERROR(1/COUNTIF(Tabla2[CONTRATISTA PRNCIPAL],Tabla2[[#This Row],[CONTRATISTA PRNCIPAL]]),0)</f>
        <v>0</v>
      </c>
      <c r="U4670" s="33" t="str">
        <f ca="1">IF(((TODAY()-Tabla2[[#This Row],[FECHA NACIMIENTO]])/365)&lt;18,"Corregir", IF(((TODAY()-Tabla2[[#This Row],[FECHA NACIMIENTO]])/365)&gt;80, "Corregir",ROUNDDOWN(((TODAY()-Tabla2[[#This Row],[FECHA NACIMIENTO]])/365),0)))</f>
        <v>Corregir</v>
      </c>
      <c r="V467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70" s="34" t="str">
        <f ca="1">+IF(Tabla2[[#This Row],[Edad]]="Corregir","Corregir","Ok")</f>
        <v>Corregir</v>
      </c>
      <c r="X4670" s="10" t="str">
        <f>+IFERROR(VLOOKUP(Tabla2[[#This Row],[DISTRITO SEGÚN DNI]],Hoja1!$A$2:$B$55,2,FALSE),"No")</f>
        <v>No</v>
      </c>
      <c r="Y4670" s="10" t="str">
        <f>IF(OR(LOWER(Tabla2[[#This Row],[GENERO]])="masculino", LOWER(Tabla2[[#This Row],[GENERO]])="femenino"),"OK","Corregir")</f>
        <v>Corregir</v>
      </c>
      <c r="Z4670" s="10" t="str">
        <f>+IF(Tabla2[[#This Row],[Nro. DNI / CE]]="","Corregir",IF(LEN(Tabla2[[#This Row],[Nro. DNI / CE]])&gt;=8,"OK","Corregir"))</f>
        <v>Corregir</v>
      </c>
      <c r="AA4670" s="10">
        <f>COUNTIF(Tabla2[APELLIDOS Y NOMBRES],Tabla2[[#This Row],[APELLIDOS Y NOMBRES]])</f>
        <v>0</v>
      </c>
      <c r="AB4670" t="str">
        <f ca="1">+IFERROR(IF(Tabla2[[#This Row],[FECHA CESE/BAJA]]="","No Aplica",IF(AND(MONTH(Tabla2[[#This Row],[FECHA CESE/BAJA]])=MONTH(TODAY()-30),YEAR(Tabla2[[#This Row],[FECHA CESE/BAJA]])=YEAR(TODAY())),MONTH(TODAY()-30)&amp;"-"&amp;YEAR(TODAY()),"Borrar")),"No aplica")</f>
        <v>No Aplica</v>
      </c>
      <c r="AC4670" t="str">
        <f ca="1">+IFERROR(IF(Tabla2[[#This Row],[FECHA INICIO DE LABORES EN OBRA]]="","No Aplica",IF(AND(MONTH(Tabla2[[#This Row],[FECHA INICIO DE LABORES EN OBRA]])=MONTH(TODAY()-30),YEAR(Tabla2[[#This Row],[FECHA INICIO DE LABORES EN OBRA]])=YEAR(TODAY())),MONTH(TODAY()-30)&amp;"-"&amp;YEAR(TODAY()),"No Aplica")),"No Aplica")</f>
        <v>No Aplica</v>
      </c>
    </row>
    <row r="4671" spans="1:29" x14ac:dyDescent="0.25">
      <c r="A4671" s="2"/>
      <c r="B4671" s="3"/>
      <c r="C4671" s="3"/>
      <c r="D4671" s="3"/>
      <c r="E4671" s="3"/>
      <c r="F4671" s="36"/>
      <c r="G4671" s="3"/>
      <c r="H4671" s="3"/>
      <c r="I4671" s="3"/>
      <c r="J4671" s="3"/>
      <c r="K4671" s="3"/>
      <c r="L4671" s="8"/>
      <c r="M4671" s="5"/>
      <c r="N4671" s="13"/>
      <c r="O4671" s="5"/>
      <c r="P4671" s="8"/>
      <c r="Q4671" s="9"/>
      <c r="R4671" s="9" t="str">
        <f>IFERROR(VLOOKUP(Tabla2[[#This Row],[CONTRATISTA PRNCIPAL]],Hoja1!$L$5:$M$9,2,FALSE),"CJV")</f>
        <v>CJV</v>
      </c>
      <c r="S4671" s="9" t="str">
        <f>IF(Tabla2[[#This Row],[EMPRESA]]=Tabla2[[#This Row],[CONTRATISTA PRNCIPAL]],"Principal","Secundaria")</f>
        <v>Principal</v>
      </c>
      <c r="T4671" s="10">
        <f>IFERROR(1/COUNTIF(Tabla2[CONTRATISTA PRNCIPAL],Tabla2[[#This Row],[CONTRATISTA PRNCIPAL]]),0)</f>
        <v>0</v>
      </c>
      <c r="U4671" s="33" t="str">
        <f ca="1">IF(((TODAY()-Tabla2[[#This Row],[FECHA NACIMIENTO]])/365)&lt;18,"Corregir", IF(((TODAY()-Tabla2[[#This Row],[FECHA NACIMIENTO]])/365)&gt;80, "Corregir",ROUNDDOWN(((TODAY()-Tabla2[[#This Row],[FECHA NACIMIENTO]])/365),0)))</f>
        <v>Corregir</v>
      </c>
      <c r="V467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71" s="34" t="str">
        <f ca="1">+IF(Tabla2[[#This Row],[Edad]]="Corregir","Corregir","Ok")</f>
        <v>Corregir</v>
      </c>
      <c r="X4671" s="10" t="str">
        <f>+IFERROR(VLOOKUP(Tabla2[[#This Row],[DISTRITO SEGÚN DNI]],Hoja1!$A$2:$B$55,2,FALSE),"No")</f>
        <v>No</v>
      </c>
      <c r="Y4671" s="10" t="str">
        <f>IF(OR(LOWER(Tabla2[[#This Row],[GENERO]])="masculino", LOWER(Tabla2[[#This Row],[GENERO]])="femenino"),"OK","Corregir")</f>
        <v>Corregir</v>
      </c>
      <c r="Z4671" s="10" t="str">
        <f>+IF(Tabla2[[#This Row],[Nro. DNI / CE]]="","Corregir",IF(LEN(Tabla2[[#This Row],[Nro. DNI / CE]])&gt;=8,"OK","Corregir"))</f>
        <v>Corregir</v>
      </c>
      <c r="AA4671" s="10">
        <f>COUNTIF(Tabla2[APELLIDOS Y NOMBRES],Tabla2[[#This Row],[APELLIDOS Y NOMBRES]])</f>
        <v>0</v>
      </c>
      <c r="AB4671" t="str">
        <f ca="1">+IFERROR(IF(Tabla2[[#This Row],[FECHA CESE/BAJA]]="","No Aplica",IF(AND(MONTH(Tabla2[[#This Row],[FECHA CESE/BAJA]])=MONTH(TODAY()-30),YEAR(Tabla2[[#This Row],[FECHA CESE/BAJA]])=YEAR(TODAY())),MONTH(TODAY()-30)&amp;"-"&amp;YEAR(TODAY()),"Borrar")),"No aplica")</f>
        <v>No Aplica</v>
      </c>
      <c r="AC4671" t="str">
        <f ca="1">+IFERROR(IF(Tabla2[[#This Row],[FECHA INICIO DE LABORES EN OBRA]]="","No Aplica",IF(AND(MONTH(Tabla2[[#This Row],[FECHA INICIO DE LABORES EN OBRA]])=MONTH(TODAY()-30),YEAR(Tabla2[[#This Row],[FECHA INICIO DE LABORES EN OBRA]])=YEAR(TODAY())),MONTH(TODAY()-30)&amp;"-"&amp;YEAR(TODAY()),"No Aplica")),"No Aplica")</f>
        <v>No Aplica</v>
      </c>
    </row>
    <row r="4672" spans="1:29" x14ac:dyDescent="0.25">
      <c r="A4672" s="2"/>
      <c r="B4672" s="3"/>
      <c r="C4672" s="3"/>
      <c r="D4672" s="3"/>
      <c r="E4672" s="3"/>
      <c r="F4672" s="36"/>
      <c r="G4672" s="3"/>
      <c r="H4672" s="3"/>
      <c r="I4672" s="3"/>
      <c r="J4672" s="3"/>
      <c r="K4672" s="3"/>
      <c r="L4672" s="8"/>
      <c r="M4672" s="5"/>
      <c r="N4672" s="13"/>
      <c r="O4672" s="5"/>
      <c r="P4672" s="8"/>
      <c r="Q4672" s="9"/>
      <c r="R4672" s="9" t="str">
        <f>IFERROR(VLOOKUP(Tabla2[[#This Row],[CONTRATISTA PRNCIPAL]],Hoja1!$L$5:$M$9,2,FALSE),"CJV")</f>
        <v>CJV</v>
      </c>
      <c r="S4672" s="9" t="str">
        <f>IF(Tabla2[[#This Row],[EMPRESA]]=Tabla2[[#This Row],[CONTRATISTA PRNCIPAL]],"Principal","Secundaria")</f>
        <v>Principal</v>
      </c>
      <c r="T4672" s="10">
        <f>IFERROR(1/COUNTIF(Tabla2[CONTRATISTA PRNCIPAL],Tabla2[[#This Row],[CONTRATISTA PRNCIPAL]]),0)</f>
        <v>0</v>
      </c>
      <c r="U4672" s="33" t="str">
        <f ca="1">IF(((TODAY()-Tabla2[[#This Row],[FECHA NACIMIENTO]])/365)&lt;18,"Corregir", IF(((TODAY()-Tabla2[[#This Row],[FECHA NACIMIENTO]])/365)&gt;80, "Corregir",ROUNDDOWN(((TODAY()-Tabla2[[#This Row],[FECHA NACIMIENTO]])/365),0)))</f>
        <v>Corregir</v>
      </c>
      <c r="V467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72" s="34" t="str">
        <f ca="1">+IF(Tabla2[[#This Row],[Edad]]="Corregir","Corregir","Ok")</f>
        <v>Corregir</v>
      </c>
      <c r="X4672" s="10" t="str">
        <f>+IFERROR(VLOOKUP(Tabla2[[#This Row],[DISTRITO SEGÚN DNI]],Hoja1!$A$2:$B$55,2,FALSE),"No")</f>
        <v>No</v>
      </c>
      <c r="Y4672" s="10" t="str">
        <f>IF(OR(LOWER(Tabla2[[#This Row],[GENERO]])="masculino", LOWER(Tabla2[[#This Row],[GENERO]])="femenino"),"OK","Corregir")</f>
        <v>Corregir</v>
      </c>
      <c r="Z4672" s="10" t="str">
        <f>+IF(Tabla2[[#This Row],[Nro. DNI / CE]]="","Corregir",IF(LEN(Tabla2[[#This Row],[Nro. DNI / CE]])&gt;=8,"OK","Corregir"))</f>
        <v>Corregir</v>
      </c>
      <c r="AA4672" s="10">
        <f>COUNTIF(Tabla2[APELLIDOS Y NOMBRES],Tabla2[[#This Row],[APELLIDOS Y NOMBRES]])</f>
        <v>0</v>
      </c>
      <c r="AB4672" t="str">
        <f ca="1">+IFERROR(IF(Tabla2[[#This Row],[FECHA CESE/BAJA]]="","No Aplica",IF(AND(MONTH(Tabla2[[#This Row],[FECHA CESE/BAJA]])=MONTH(TODAY()-30),YEAR(Tabla2[[#This Row],[FECHA CESE/BAJA]])=YEAR(TODAY())),MONTH(TODAY()-30)&amp;"-"&amp;YEAR(TODAY()),"Borrar")),"No aplica")</f>
        <v>No Aplica</v>
      </c>
      <c r="AC4672" t="str">
        <f ca="1">+IFERROR(IF(Tabla2[[#This Row],[FECHA INICIO DE LABORES EN OBRA]]="","No Aplica",IF(AND(MONTH(Tabla2[[#This Row],[FECHA INICIO DE LABORES EN OBRA]])=MONTH(TODAY()-30),YEAR(Tabla2[[#This Row],[FECHA INICIO DE LABORES EN OBRA]])=YEAR(TODAY())),MONTH(TODAY()-30)&amp;"-"&amp;YEAR(TODAY()),"No Aplica")),"No Aplica")</f>
        <v>No Aplica</v>
      </c>
    </row>
    <row r="4673" spans="1:29" x14ac:dyDescent="0.25">
      <c r="A4673" s="2"/>
      <c r="B4673" s="3"/>
      <c r="C4673" s="3"/>
      <c r="D4673" s="3"/>
      <c r="E4673" s="3"/>
      <c r="F4673" s="36"/>
      <c r="G4673" s="3"/>
      <c r="H4673" s="3"/>
      <c r="I4673" s="3"/>
      <c r="J4673" s="3"/>
      <c r="K4673" s="3"/>
      <c r="L4673" s="8"/>
      <c r="M4673" s="5"/>
      <c r="N4673" s="13"/>
      <c r="O4673" s="5"/>
      <c r="P4673" s="8"/>
      <c r="Q4673" s="9"/>
      <c r="R4673" s="9" t="str">
        <f>IFERROR(VLOOKUP(Tabla2[[#This Row],[CONTRATISTA PRNCIPAL]],Hoja1!$L$5:$M$9,2,FALSE),"CJV")</f>
        <v>CJV</v>
      </c>
      <c r="S4673" s="9" t="str">
        <f>IF(Tabla2[[#This Row],[EMPRESA]]=Tabla2[[#This Row],[CONTRATISTA PRNCIPAL]],"Principal","Secundaria")</f>
        <v>Principal</v>
      </c>
      <c r="T4673" s="10">
        <f>IFERROR(1/COUNTIF(Tabla2[CONTRATISTA PRNCIPAL],Tabla2[[#This Row],[CONTRATISTA PRNCIPAL]]),0)</f>
        <v>0</v>
      </c>
      <c r="U4673" s="33" t="str">
        <f ca="1">IF(((TODAY()-Tabla2[[#This Row],[FECHA NACIMIENTO]])/365)&lt;18,"Corregir", IF(((TODAY()-Tabla2[[#This Row],[FECHA NACIMIENTO]])/365)&gt;80, "Corregir",ROUNDDOWN(((TODAY()-Tabla2[[#This Row],[FECHA NACIMIENTO]])/365),0)))</f>
        <v>Corregir</v>
      </c>
      <c r="V467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73" s="34" t="str">
        <f ca="1">+IF(Tabla2[[#This Row],[Edad]]="Corregir","Corregir","Ok")</f>
        <v>Corregir</v>
      </c>
      <c r="X4673" s="10" t="str">
        <f>+IFERROR(VLOOKUP(Tabla2[[#This Row],[DISTRITO SEGÚN DNI]],Hoja1!$A$2:$B$55,2,FALSE),"No")</f>
        <v>No</v>
      </c>
      <c r="Y4673" s="10" t="str">
        <f>IF(OR(LOWER(Tabla2[[#This Row],[GENERO]])="masculino", LOWER(Tabla2[[#This Row],[GENERO]])="femenino"),"OK","Corregir")</f>
        <v>Corregir</v>
      </c>
      <c r="Z4673" s="10" t="str">
        <f>+IF(Tabla2[[#This Row],[Nro. DNI / CE]]="","Corregir",IF(LEN(Tabla2[[#This Row],[Nro. DNI / CE]])&gt;=8,"OK","Corregir"))</f>
        <v>Corregir</v>
      </c>
      <c r="AA4673" s="10">
        <f>COUNTIF(Tabla2[APELLIDOS Y NOMBRES],Tabla2[[#This Row],[APELLIDOS Y NOMBRES]])</f>
        <v>0</v>
      </c>
      <c r="AB4673" t="str">
        <f ca="1">+IFERROR(IF(Tabla2[[#This Row],[FECHA CESE/BAJA]]="","No Aplica",IF(AND(MONTH(Tabla2[[#This Row],[FECHA CESE/BAJA]])=MONTH(TODAY()-30),YEAR(Tabla2[[#This Row],[FECHA CESE/BAJA]])=YEAR(TODAY())),MONTH(TODAY()-30)&amp;"-"&amp;YEAR(TODAY()),"Borrar")),"No aplica")</f>
        <v>No Aplica</v>
      </c>
      <c r="AC4673" t="str">
        <f ca="1">+IFERROR(IF(Tabla2[[#This Row],[FECHA INICIO DE LABORES EN OBRA]]="","No Aplica",IF(AND(MONTH(Tabla2[[#This Row],[FECHA INICIO DE LABORES EN OBRA]])=MONTH(TODAY()-30),YEAR(Tabla2[[#This Row],[FECHA INICIO DE LABORES EN OBRA]])=YEAR(TODAY())),MONTH(TODAY()-30)&amp;"-"&amp;YEAR(TODAY()),"No Aplica")),"No Aplica")</f>
        <v>No Aplica</v>
      </c>
    </row>
    <row r="4674" spans="1:29" x14ac:dyDescent="0.25">
      <c r="A4674" s="2"/>
      <c r="B4674" s="3"/>
      <c r="C4674" s="3"/>
      <c r="D4674" s="3"/>
      <c r="E4674" s="3"/>
      <c r="F4674" s="36"/>
      <c r="G4674" s="3"/>
      <c r="H4674" s="3"/>
      <c r="I4674" s="3"/>
      <c r="J4674" s="3"/>
      <c r="K4674" s="3"/>
      <c r="L4674" s="8"/>
      <c r="M4674" s="5"/>
      <c r="N4674" s="13"/>
      <c r="O4674" s="5"/>
      <c r="P4674" s="8"/>
      <c r="Q4674" s="9"/>
      <c r="R4674" s="9" t="str">
        <f>IFERROR(VLOOKUP(Tabla2[[#This Row],[CONTRATISTA PRNCIPAL]],Hoja1!$L$5:$M$9,2,FALSE),"CJV")</f>
        <v>CJV</v>
      </c>
      <c r="S4674" s="9" t="str">
        <f>IF(Tabla2[[#This Row],[EMPRESA]]=Tabla2[[#This Row],[CONTRATISTA PRNCIPAL]],"Principal","Secundaria")</f>
        <v>Principal</v>
      </c>
      <c r="T4674" s="10">
        <f>IFERROR(1/COUNTIF(Tabla2[CONTRATISTA PRNCIPAL],Tabla2[[#This Row],[CONTRATISTA PRNCIPAL]]),0)</f>
        <v>0</v>
      </c>
      <c r="U4674" s="33" t="str">
        <f ca="1">IF(((TODAY()-Tabla2[[#This Row],[FECHA NACIMIENTO]])/365)&lt;18,"Corregir", IF(((TODAY()-Tabla2[[#This Row],[FECHA NACIMIENTO]])/365)&gt;80, "Corregir",ROUNDDOWN(((TODAY()-Tabla2[[#This Row],[FECHA NACIMIENTO]])/365),0)))</f>
        <v>Corregir</v>
      </c>
      <c r="V467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74" s="34" t="str">
        <f ca="1">+IF(Tabla2[[#This Row],[Edad]]="Corregir","Corregir","Ok")</f>
        <v>Corregir</v>
      </c>
      <c r="X4674" s="10" t="str">
        <f>+IFERROR(VLOOKUP(Tabla2[[#This Row],[DISTRITO SEGÚN DNI]],Hoja1!$A$2:$B$55,2,FALSE),"No")</f>
        <v>No</v>
      </c>
      <c r="Y4674" s="10" t="str">
        <f>IF(OR(LOWER(Tabla2[[#This Row],[GENERO]])="masculino", LOWER(Tabla2[[#This Row],[GENERO]])="femenino"),"OK","Corregir")</f>
        <v>Corregir</v>
      </c>
      <c r="Z4674" s="10" t="str">
        <f>+IF(Tabla2[[#This Row],[Nro. DNI / CE]]="","Corregir",IF(LEN(Tabla2[[#This Row],[Nro. DNI / CE]])&gt;=8,"OK","Corregir"))</f>
        <v>Corregir</v>
      </c>
      <c r="AA4674" s="10">
        <f>COUNTIF(Tabla2[APELLIDOS Y NOMBRES],Tabla2[[#This Row],[APELLIDOS Y NOMBRES]])</f>
        <v>0</v>
      </c>
      <c r="AB4674" t="str">
        <f ca="1">+IFERROR(IF(Tabla2[[#This Row],[FECHA CESE/BAJA]]="","No Aplica",IF(AND(MONTH(Tabla2[[#This Row],[FECHA CESE/BAJA]])=MONTH(TODAY()-30),YEAR(Tabla2[[#This Row],[FECHA CESE/BAJA]])=YEAR(TODAY())),MONTH(TODAY()-30)&amp;"-"&amp;YEAR(TODAY()),"Borrar")),"No aplica")</f>
        <v>No Aplica</v>
      </c>
      <c r="AC4674" t="str">
        <f ca="1">+IFERROR(IF(Tabla2[[#This Row],[FECHA INICIO DE LABORES EN OBRA]]="","No Aplica",IF(AND(MONTH(Tabla2[[#This Row],[FECHA INICIO DE LABORES EN OBRA]])=MONTH(TODAY()-30),YEAR(Tabla2[[#This Row],[FECHA INICIO DE LABORES EN OBRA]])=YEAR(TODAY())),MONTH(TODAY()-30)&amp;"-"&amp;YEAR(TODAY()),"No Aplica")),"No Aplica")</f>
        <v>No Aplica</v>
      </c>
    </row>
    <row r="4675" spans="1:29" x14ac:dyDescent="0.25">
      <c r="A4675" s="2"/>
      <c r="B4675" s="3"/>
      <c r="C4675" s="3"/>
      <c r="D4675" s="3"/>
      <c r="E4675" s="3"/>
      <c r="F4675" s="36"/>
      <c r="G4675" s="3"/>
      <c r="H4675" s="3"/>
      <c r="I4675" s="3"/>
      <c r="J4675" s="3"/>
      <c r="K4675" s="3"/>
      <c r="L4675" s="8"/>
      <c r="M4675" s="5"/>
      <c r="N4675" s="13"/>
      <c r="O4675" s="5"/>
      <c r="P4675" s="8"/>
      <c r="Q4675" s="9"/>
      <c r="R4675" s="9" t="str">
        <f>IFERROR(VLOOKUP(Tabla2[[#This Row],[CONTRATISTA PRNCIPAL]],Hoja1!$L$5:$M$9,2,FALSE),"CJV")</f>
        <v>CJV</v>
      </c>
      <c r="S4675" s="9" t="str">
        <f>IF(Tabla2[[#This Row],[EMPRESA]]=Tabla2[[#This Row],[CONTRATISTA PRNCIPAL]],"Principal","Secundaria")</f>
        <v>Principal</v>
      </c>
      <c r="T4675" s="10">
        <f>IFERROR(1/COUNTIF(Tabla2[CONTRATISTA PRNCIPAL],Tabla2[[#This Row],[CONTRATISTA PRNCIPAL]]),0)</f>
        <v>0</v>
      </c>
      <c r="U4675" s="33" t="str">
        <f ca="1">IF(((TODAY()-Tabla2[[#This Row],[FECHA NACIMIENTO]])/365)&lt;18,"Corregir", IF(((TODAY()-Tabla2[[#This Row],[FECHA NACIMIENTO]])/365)&gt;80, "Corregir",ROUNDDOWN(((TODAY()-Tabla2[[#This Row],[FECHA NACIMIENTO]])/365),0)))</f>
        <v>Corregir</v>
      </c>
      <c r="V467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75" s="34" t="str">
        <f ca="1">+IF(Tabla2[[#This Row],[Edad]]="Corregir","Corregir","Ok")</f>
        <v>Corregir</v>
      </c>
      <c r="X4675" s="10" t="str">
        <f>+IFERROR(VLOOKUP(Tabla2[[#This Row],[DISTRITO SEGÚN DNI]],Hoja1!$A$2:$B$55,2,FALSE),"No")</f>
        <v>No</v>
      </c>
      <c r="Y4675" s="10" t="str">
        <f>IF(OR(LOWER(Tabla2[[#This Row],[GENERO]])="masculino", LOWER(Tabla2[[#This Row],[GENERO]])="femenino"),"OK","Corregir")</f>
        <v>Corregir</v>
      </c>
      <c r="Z4675" s="10" t="str">
        <f>+IF(Tabla2[[#This Row],[Nro. DNI / CE]]="","Corregir",IF(LEN(Tabla2[[#This Row],[Nro. DNI / CE]])&gt;=8,"OK","Corregir"))</f>
        <v>Corregir</v>
      </c>
      <c r="AA4675" s="10">
        <f>COUNTIF(Tabla2[APELLIDOS Y NOMBRES],Tabla2[[#This Row],[APELLIDOS Y NOMBRES]])</f>
        <v>0</v>
      </c>
      <c r="AB4675" t="str">
        <f ca="1">+IFERROR(IF(Tabla2[[#This Row],[FECHA CESE/BAJA]]="","No Aplica",IF(AND(MONTH(Tabla2[[#This Row],[FECHA CESE/BAJA]])=MONTH(TODAY()-30),YEAR(Tabla2[[#This Row],[FECHA CESE/BAJA]])=YEAR(TODAY())),MONTH(TODAY()-30)&amp;"-"&amp;YEAR(TODAY()),"Borrar")),"No aplica")</f>
        <v>No Aplica</v>
      </c>
      <c r="AC4675" t="str">
        <f ca="1">+IFERROR(IF(Tabla2[[#This Row],[FECHA INICIO DE LABORES EN OBRA]]="","No Aplica",IF(AND(MONTH(Tabla2[[#This Row],[FECHA INICIO DE LABORES EN OBRA]])=MONTH(TODAY()-30),YEAR(Tabla2[[#This Row],[FECHA INICIO DE LABORES EN OBRA]])=YEAR(TODAY())),MONTH(TODAY()-30)&amp;"-"&amp;YEAR(TODAY()),"No Aplica")),"No Aplica")</f>
        <v>No Aplica</v>
      </c>
    </row>
    <row r="4676" spans="1:29" x14ac:dyDescent="0.25">
      <c r="A4676" s="2"/>
      <c r="B4676" s="3"/>
      <c r="C4676" s="3"/>
      <c r="D4676" s="3"/>
      <c r="E4676" s="3"/>
      <c r="F4676" s="36"/>
      <c r="G4676" s="3"/>
      <c r="H4676" s="3"/>
      <c r="I4676" s="3"/>
      <c r="J4676" s="3"/>
      <c r="K4676" s="3"/>
      <c r="L4676" s="8"/>
      <c r="M4676" s="5"/>
      <c r="N4676" s="13"/>
      <c r="O4676" s="5"/>
      <c r="P4676" s="8"/>
      <c r="Q4676" s="9"/>
      <c r="R4676" s="9" t="str">
        <f>IFERROR(VLOOKUP(Tabla2[[#This Row],[CONTRATISTA PRNCIPAL]],Hoja1!$L$5:$M$9,2,FALSE),"CJV")</f>
        <v>CJV</v>
      </c>
      <c r="S4676" s="9" t="str">
        <f>IF(Tabla2[[#This Row],[EMPRESA]]=Tabla2[[#This Row],[CONTRATISTA PRNCIPAL]],"Principal","Secundaria")</f>
        <v>Principal</v>
      </c>
      <c r="T4676" s="10">
        <f>IFERROR(1/COUNTIF(Tabla2[CONTRATISTA PRNCIPAL],Tabla2[[#This Row],[CONTRATISTA PRNCIPAL]]),0)</f>
        <v>0</v>
      </c>
      <c r="U4676" s="33" t="str">
        <f ca="1">IF(((TODAY()-Tabla2[[#This Row],[FECHA NACIMIENTO]])/365)&lt;18,"Corregir", IF(((TODAY()-Tabla2[[#This Row],[FECHA NACIMIENTO]])/365)&gt;80, "Corregir",ROUNDDOWN(((TODAY()-Tabla2[[#This Row],[FECHA NACIMIENTO]])/365),0)))</f>
        <v>Corregir</v>
      </c>
      <c r="V467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76" s="34" t="str">
        <f ca="1">+IF(Tabla2[[#This Row],[Edad]]="Corregir","Corregir","Ok")</f>
        <v>Corregir</v>
      </c>
      <c r="X4676" s="10" t="str">
        <f>+IFERROR(VLOOKUP(Tabla2[[#This Row],[DISTRITO SEGÚN DNI]],Hoja1!$A$2:$B$55,2,FALSE),"No")</f>
        <v>No</v>
      </c>
      <c r="Y4676" s="10" t="str">
        <f>IF(OR(LOWER(Tabla2[[#This Row],[GENERO]])="masculino", LOWER(Tabla2[[#This Row],[GENERO]])="femenino"),"OK","Corregir")</f>
        <v>Corregir</v>
      </c>
      <c r="Z4676" s="10" t="str">
        <f>+IF(Tabla2[[#This Row],[Nro. DNI / CE]]="","Corregir",IF(LEN(Tabla2[[#This Row],[Nro. DNI / CE]])&gt;=8,"OK","Corregir"))</f>
        <v>Corregir</v>
      </c>
      <c r="AA4676" s="10">
        <f>COUNTIF(Tabla2[APELLIDOS Y NOMBRES],Tabla2[[#This Row],[APELLIDOS Y NOMBRES]])</f>
        <v>0</v>
      </c>
      <c r="AB4676" t="str">
        <f ca="1">+IFERROR(IF(Tabla2[[#This Row],[FECHA CESE/BAJA]]="","No Aplica",IF(AND(MONTH(Tabla2[[#This Row],[FECHA CESE/BAJA]])=MONTH(TODAY()-30),YEAR(Tabla2[[#This Row],[FECHA CESE/BAJA]])=YEAR(TODAY())),MONTH(TODAY()-30)&amp;"-"&amp;YEAR(TODAY()),"Borrar")),"No aplica")</f>
        <v>No Aplica</v>
      </c>
      <c r="AC4676" t="str">
        <f ca="1">+IFERROR(IF(Tabla2[[#This Row],[FECHA INICIO DE LABORES EN OBRA]]="","No Aplica",IF(AND(MONTH(Tabla2[[#This Row],[FECHA INICIO DE LABORES EN OBRA]])=MONTH(TODAY()-30),YEAR(Tabla2[[#This Row],[FECHA INICIO DE LABORES EN OBRA]])=YEAR(TODAY())),MONTH(TODAY()-30)&amp;"-"&amp;YEAR(TODAY()),"No Aplica")),"No Aplica")</f>
        <v>No Aplica</v>
      </c>
    </row>
    <row r="4677" spans="1:29" x14ac:dyDescent="0.25">
      <c r="A4677" s="2"/>
      <c r="B4677" s="3"/>
      <c r="C4677" s="3"/>
      <c r="D4677" s="3"/>
      <c r="E4677" s="3"/>
      <c r="F4677" s="36"/>
      <c r="G4677" s="3"/>
      <c r="H4677" s="3"/>
      <c r="I4677" s="3"/>
      <c r="J4677" s="3"/>
      <c r="K4677" s="3"/>
      <c r="L4677" s="8"/>
      <c r="M4677" s="5"/>
      <c r="N4677" s="13"/>
      <c r="O4677" s="5"/>
      <c r="P4677" s="8"/>
      <c r="Q4677" s="9"/>
      <c r="R4677" s="9" t="str">
        <f>IFERROR(VLOOKUP(Tabla2[[#This Row],[CONTRATISTA PRNCIPAL]],Hoja1!$L$5:$M$9,2,FALSE),"CJV")</f>
        <v>CJV</v>
      </c>
      <c r="S4677" s="9" t="str">
        <f>IF(Tabla2[[#This Row],[EMPRESA]]=Tabla2[[#This Row],[CONTRATISTA PRNCIPAL]],"Principal","Secundaria")</f>
        <v>Principal</v>
      </c>
      <c r="T4677" s="10">
        <f>IFERROR(1/COUNTIF(Tabla2[CONTRATISTA PRNCIPAL],Tabla2[[#This Row],[CONTRATISTA PRNCIPAL]]),0)</f>
        <v>0</v>
      </c>
      <c r="U4677" s="33" t="str">
        <f ca="1">IF(((TODAY()-Tabla2[[#This Row],[FECHA NACIMIENTO]])/365)&lt;18,"Corregir", IF(((TODAY()-Tabla2[[#This Row],[FECHA NACIMIENTO]])/365)&gt;80, "Corregir",ROUNDDOWN(((TODAY()-Tabla2[[#This Row],[FECHA NACIMIENTO]])/365),0)))</f>
        <v>Corregir</v>
      </c>
      <c r="V467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77" s="34" t="str">
        <f ca="1">+IF(Tabla2[[#This Row],[Edad]]="Corregir","Corregir","Ok")</f>
        <v>Corregir</v>
      </c>
      <c r="X4677" s="10" t="str">
        <f>+IFERROR(VLOOKUP(Tabla2[[#This Row],[DISTRITO SEGÚN DNI]],Hoja1!$A$2:$B$55,2,FALSE),"No")</f>
        <v>No</v>
      </c>
      <c r="Y4677" s="10" t="str">
        <f>IF(OR(LOWER(Tabla2[[#This Row],[GENERO]])="masculino", LOWER(Tabla2[[#This Row],[GENERO]])="femenino"),"OK","Corregir")</f>
        <v>Corregir</v>
      </c>
      <c r="Z4677" s="10" t="str">
        <f>+IF(Tabla2[[#This Row],[Nro. DNI / CE]]="","Corregir",IF(LEN(Tabla2[[#This Row],[Nro. DNI / CE]])&gt;=8,"OK","Corregir"))</f>
        <v>Corregir</v>
      </c>
      <c r="AA4677" s="10">
        <f>COUNTIF(Tabla2[APELLIDOS Y NOMBRES],Tabla2[[#This Row],[APELLIDOS Y NOMBRES]])</f>
        <v>0</v>
      </c>
      <c r="AB4677" t="str">
        <f ca="1">+IFERROR(IF(Tabla2[[#This Row],[FECHA CESE/BAJA]]="","No Aplica",IF(AND(MONTH(Tabla2[[#This Row],[FECHA CESE/BAJA]])=MONTH(TODAY()-30),YEAR(Tabla2[[#This Row],[FECHA CESE/BAJA]])=YEAR(TODAY())),MONTH(TODAY()-30)&amp;"-"&amp;YEAR(TODAY()),"Borrar")),"No aplica")</f>
        <v>No Aplica</v>
      </c>
      <c r="AC4677" t="str">
        <f ca="1">+IFERROR(IF(Tabla2[[#This Row],[FECHA INICIO DE LABORES EN OBRA]]="","No Aplica",IF(AND(MONTH(Tabla2[[#This Row],[FECHA INICIO DE LABORES EN OBRA]])=MONTH(TODAY()-30),YEAR(Tabla2[[#This Row],[FECHA INICIO DE LABORES EN OBRA]])=YEAR(TODAY())),MONTH(TODAY()-30)&amp;"-"&amp;YEAR(TODAY()),"No Aplica")),"No Aplica")</f>
        <v>No Aplica</v>
      </c>
    </row>
    <row r="4678" spans="1:29" x14ac:dyDescent="0.25">
      <c r="A4678" s="2"/>
      <c r="B4678" s="3"/>
      <c r="C4678" s="3"/>
      <c r="D4678" s="3"/>
      <c r="E4678" s="3"/>
      <c r="F4678" s="36"/>
      <c r="G4678" s="3"/>
      <c r="H4678" s="3"/>
      <c r="I4678" s="3"/>
      <c r="J4678" s="3"/>
      <c r="K4678" s="3"/>
      <c r="L4678" s="8"/>
      <c r="M4678" s="5"/>
      <c r="N4678" s="13"/>
      <c r="O4678" s="5"/>
      <c r="P4678" s="8"/>
      <c r="Q4678" s="9"/>
      <c r="R4678" s="9" t="str">
        <f>IFERROR(VLOOKUP(Tabla2[[#This Row],[CONTRATISTA PRNCIPAL]],Hoja1!$L$5:$M$9,2,FALSE),"CJV")</f>
        <v>CJV</v>
      </c>
      <c r="S4678" s="9" t="str">
        <f>IF(Tabla2[[#This Row],[EMPRESA]]=Tabla2[[#This Row],[CONTRATISTA PRNCIPAL]],"Principal","Secundaria")</f>
        <v>Principal</v>
      </c>
      <c r="T4678" s="10">
        <f>IFERROR(1/COUNTIF(Tabla2[CONTRATISTA PRNCIPAL],Tabla2[[#This Row],[CONTRATISTA PRNCIPAL]]),0)</f>
        <v>0</v>
      </c>
      <c r="U4678" s="33" t="str">
        <f ca="1">IF(((TODAY()-Tabla2[[#This Row],[FECHA NACIMIENTO]])/365)&lt;18,"Corregir", IF(((TODAY()-Tabla2[[#This Row],[FECHA NACIMIENTO]])/365)&gt;80, "Corregir",ROUNDDOWN(((TODAY()-Tabla2[[#This Row],[FECHA NACIMIENTO]])/365),0)))</f>
        <v>Corregir</v>
      </c>
      <c r="V467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78" s="34" t="str">
        <f ca="1">+IF(Tabla2[[#This Row],[Edad]]="Corregir","Corregir","Ok")</f>
        <v>Corregir</v>
      </c>
      <c r="X4678" s="10" t="str">
        <f>+IFERROR(VLOOKUP(Tabla2[[#This Row],[DISTRITO SEGÚN DNI]],Hoja1!$A$2:$B$55,2,FALSE),"No")</f>
        <v>No</v>
      </c>
      <c r="Y4678" s="10" t="str">
        <f>IF(OR(LOWER(Tabla2[[#This Row],[GENERO]])="masculino", LOWER(Tabla2[[#This Row],[GENERO]])="femenino"),"OK","Corregir")</f>
        <v>Corregir</v>
      </c>
      <c r="Z4678" s="10" t="str">
        <f>+IF(Tabla2[[#This Row],[Nro. DNI / CE]]="","Corregir",IF(LEN(Tabla2[[#This Row],[Nro. DNI / CE]])&gt;=8,"OK","Corregir"))</f>
        <v>Corregir</v>
      </c>
      <c r="AA4678" s="10">
        <f>COUNTIF(Tabla2[APELLIDOS Y NOMBRES],Tabla2[[#This Row],[APELLIDOS Y NOMBRES]])</f>
        <v>0</v>
      </c>
      <c r="AB4678" t="str">
        <f ca="1">+IFERROR(IF(Tabla2[[#This Row],[FECHA CESE/BAJA]]="","No Aplica",IF(AND(MONTH(Tabla2[[#This Row],[FECHA CESE/BAJA]])=MONTH(TODAY()-30),YEAR(Tabla2[[#This Row],[FECHA CESE/BAJA]])=YEAR(TODAY())),MONTH(TODAY()-30)&amp;"-"&amp;YEAR(TODAY()),"Borrar")),"No aplica")</f>
        <v>No Aplica</v>
      </c>
      <c r="AC4678" t="str">
        <f ca="1">+IFERROR(IF(Tabla2[[#This Row],[FECHA INICIO DE LABORES EN OBRA]]="","No Aplica",IF(AND(MONTH(Tabla2[[#This Row],[FECHA INICIO DE LABORES EN OBRA]])=MONTH(TODAY()-30),YEAR(Tabla2[[#This Row],[FECHA INICIO DE LABORES EN OBRA]])=YEAR(TODAY())),MONTH(TODAY()-30)&amp;"-"&amp;YEAR(TODAY()),"No Aplica")),"No Aplica")</f>
        <v>No Aplica</v>
      </c>
    </row>
    <row r="4679" spans="1:29" x14ac:dyDescent="0.25">
      <c r="A4679" s="2"/>
      <c r="B4679" s="3"/>
      <c r="C4679" s="3"/>
      <c r="D4679" s="3"/>
      <c r="E4679" s="3"/>
      <c r="F4679" s="36"/>
      <c r="G4679" s="3"/>
      <c r="H4679" s="3"/>
      <c r="I4679" s="3"/>
      <c r="J4679" s="3"/>
      <c r="K4679" s="3"/>
      <c r="L4679" s="8"/>
      <c r="M4679" s="5"/>
      <c r="N4679" s="13"/>
      <c r="O4679" s="5"/>
      <c r="P4679" s="8"/>
      <c r="Q4679" s="9"/>
      <c r="R4679" s="9" t="str">
        <f>IFERROR(VLOOKUP(Tabla2[[#This Row],[CONTRATISTA PRNCIPAL]],Hoja1!$L$5:$M$9,2,FALSE),"CJV")</f>
        <v>CJV</v>
      </c>
      <c r="S4679" s="9" t="str">
        <f>IF(Tabla2[[#This Row],[EMPRESA]]=Tabla2[[#This Row],[CONTRATISTA PRNCIPAL]],"Principal","Secundaria")</f>
        <v>Principal</v>
      </c>
      <c r="T4679" s="10">
        <f>IFERROR(1/COUNTIF(Tabla2[CONTRATISTA PRNCIPAL],Tabla2[[#This Row],[CONTRATISTA PRNCIPAL]]),0)</f>
        <v>0</v>
      </c>
      <c r="U4679" s="33" t="str">
        <f ca="1">IF(((TODAY()-Tabla2[[#This Row],[FECHA NACIMIENTO]])/365)&lt;18,"Corregir", IF(((TODAY()-Tabla2[[#This Row],[FECHA NACIMIENTO]])/365)&gt;80, "Corregir",ROUNDDOWN(((TODAY()-Tabla2[[#This Row],[FECHA NACIMIENTO]])/365),0)))</f>
        <v>Corregir</v>
      </c>
      <c r="V467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79" s="34" t="str">
        <f ca="1">+IF(Tabla2[[#This Row],[Edad]]="Corregir","Corregir","Ok")</f>
        <v>Corregir</v>
      </c>
      <c r="X4679" s="10" t="str">
        <f>+IFERROR(VLOOKUP(Tabla2[[#This Row],[DISTRITO SEGÚN DNI]],Hoja1!$A$2:$B$55,2,FALSE),"No")</f>
        <v>No</v>
      </c>
      <c r="Y4679" s="10" t="str">
        <f>IF(OR(LOWER(Tabla2[[#This Row],[GENERO]])="masculino", LOWER(Tabla2[[#This Row],[GENERO]])="femenino"),"OK","Corregir")</f>
        <v>Corregir</v>
      </c>
      <c r="Z4679" s="10" t="str">
        <f>+IF(Tabla2[[#This Row],[Nro. DNI / CE]]="","Corregir",IF(LEN(Tabla2[[#This Row],[Nro. DNI / CE]])&gt;=8,"OK","Corregir"))</f>
        <v>Corregir</v>
      </c>
      <c r="AA4679" s="10">
        <f>COUNTIF(Tabla2[APELLIDOS Y NOMBRES],Tabla2[[#This Row],[APELLIDOS Y NOMBRES]])</f>
        <v>0</v>
      </c>
      <c r="AB4679" t="str">
        <f ca="1">+IFERROR(IF(Tabla2[[#This Row],[FECHA CESE/BAJA]]="","No Aplica",IF(AND(MONTH(Tabla2[[#This Row],[FECHA CESE/BAJA]])=MONTH(TODAY()-30),YEAR(Tabla2[[#This Row],[FECHA CESE/BAJA]])=YEAR(TODAY())),MONTH(TODAY()-30)&amp;"-"&amp;YEAR(TODAY()),"Borrar")),"No aplica")</f>
        <v>No Aplica</v>
      </c>
      <c r="AC4679" t="str">
        <f ca="1">+IFERROR(IF(Tabla2[[#This Row],[FECHA INICIO DE LABORES EN OBRA]]="","No Aplica",IF(AND(MONTH(Tabla2[[#This Row],[FECHA INICIO DE LABORES EN OBRA]])=MONTH(TODAY()-30),YEAR(Tabla2[[#This Row],[FECHA INICIO DE LABORES EN OBRA]])=YEAR(TODAY())),MONTH(TODAY()-30)&amp;"-"&amp;YEAR(TODAY()),"No Aplica")),"No Aplica")</f>
        <v>No Aplica</v>
      </c>
    </row>
    <row r="4680" spans="1:29" x14ac:dyDescent="0.25">
      <c r="A4680" s="2"/>
      <c r="B4680" s="3"/>
      <c r="C4680" s="3"/>
      <c r="D4680" s="3"/>
      <c r="E4680" s="3"/>
      <c r="F4680" s="36"/>
      <c r="G4680" s="3"/>
      <c r="H4680" s="3"/>
      <c r="I4680" s="3"/>
      <c r="J4680" s="3"/>
      <c r="K4680" s="3"/>
      <c r="L4680" s="8"/>
      <c r="M4680" s="5"/>
      <c r="N4680" s="13"/>
      <c r="O4680" s="5"/>
      <c r="P4680" s="8"/>
      <c r="Q4680" s="9"/>
      <c r="R4680" s="9" t="str">
        <f>IFERROR(VLOOKUP(Tabla2[[#This Row],[CONTRATISTA PRNCIPAL]],Hoja1!$L$5:$M$9,2,FALSE),"CJV")</f>
        <v>CJV</v>
      </c>
      <c r="S4680" s="9" t="str">
        <f>IF(Tabla2[[#This Row],[EMPRESA]]=Tabla2[[#This Row],[CONTRATISTA PRNCIPAL]],"Principal","Secundaria")</f>
        <v>Principal</v>
      </c>
      <c r="T4680" s="10">
        <f>IFERROR(1/COUNTIF(Tabla2[CONTRATISTA PRNCIPAL],Tabla2[[#This Row],[CONTRATISTA PRNCIPAL]]),0)</f>
        <v>0</v>
      </c>
      <c r="U4680" s="33" t="str">
        <f ca="1">IF(((TODAY()-Tabla2[[#This Row],[FECHA NACIMIENTO]])/365)&lt;18,"Corregir", IF(((TODAY()-Tabla2[[#This Row],[FECHA NACIMIENTO]])/365)&gt;80, "Corregir",ROUNDDOWN(((TODAY()-Tabla2[[#This Row],[FECHA NACIMIENTO]])/365),0)))</f>
        <v>Corregir</v>
      </c>
      <c r="V468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80" s="34" t="str">
        <f ca="1">+IF(Tabla2[[#This Row],[Edad]]="Corregir","Corregir","Ok")</f>
        <v>Corregir</v>
      </c>
      <c r="X4680" s="10" t="str">
        <f>+IFERROR(VLOOKUP(Tabla2[[#This Row],[DISTRITO SEGÚN DNI]],Hoja1!$A$2:$B$55,2,FALSE),"No")</f>
        <v>No</v>
      </c>
      <c r="Y4680" s="10" t="str">
        <f>IF(OR(LOWER(Tabla2[[#This Row],[GENERO]])="masculino", LOWER(Tabla2[[#This Row],[GENERO]])="femenino"),"OK","Corregir")</f>
        <v>Corregir</v>
      </c>
      <c r="Z4680" s="10" t="str">
        <f>+IF(Tabla2[[#This Row],[Nro. DNI / CE]]="","Corregir",IF(LEN(Tabla2[[#This Row],[Nro. DNI / CE]])&gt;=8,"OK","Corregir"))</f>
        <v>Corregir</v>
      </c>
      <c r="AA4680" s="10">
        <f>COUNTIF(Tabla2[APELLIDOS Y NOMBRES],Tabla2[[#This Row],[APELLIDOS Y NOMBRES]])</f>
        <v>0</v>
      </c>
      <c r="AB4680" t="str">
        <f ca="1">+IFERROR(IF(Tabla2[[#This Row],[FECHA CESE/BAJA]]="","No Aplica",IF(AND(MONTH(Tabla2[[#This Row],[FECHA CESE/BAJA]])=MONTH(TODAY()-30),YEAR(Tabla2[[#This Row],[FECHA CESE/BAJA]])=YEAR(TODAY())),MONTH(TODAY()-30)&amp;"-"&amp;YEAR(TODAY()),"Borrar")),"No aplica")</f>
        <v>No Aplica</v>
      </c>
      <c r="AC4680" t="str">
        <f ca="1">+IFERROR(IF(Tabla2[[#This Row],[FECHA INICIO DE LABORES EN OBRA]]="","No Aplica",IF(AND(MONTH(Tabla2[[#This Row],[FECHA INICIO DE LABORES EN OBRA]])=MONTH(TODAY()-30),YEAR(Tabla2[[#This Row],[FECHA INICIO DE LABORES EN OBRA]])=YEAR(TODAY())),MONTH(TODAY()-30)&amp;"-"&amp;YEAR(TODAY()),"No Aplica")),"No Aplica")</f>
        <v>No Aplica</v>
      </c>
    </row>
    <row r="4681" spans="1:29" x14ac:dyDescent="0.25">
      <c r="A4681" s="2"/>
      <c r="B4681" s="3"/>
      <c r="C4681" s="3"/>
      <c r="D4681" s="3"/>
      <c r="E4681" s="3"/>
      <c r="F4681" s="36"/>
      <c r="G4681" s="3"/>
      <c r="H4681" s="3"/>
      <c r="I4681" s="3"/>
      <c r="J4681" s="3"/>
      <c r="K4681" s="3"/>
      <c r="L4681" s="8"/>
      <c r="M4681" s="5"/>
      <c r="N4681" s="13"/>
      <c r="O4681" s="5"/>
      <c r="P4681" s="8"/>
      <c r="Q4681" s="9"/>
      <c r="R4681" s="9" t="str">
        <f>IFERROR(VLOOKUP(Tabla2[[#This Row],[CONTRATISTA PRNCIPAL]],Hoja1!$L$5:$M$9,2,FALSE),"CJV")</f>
        <v>CJV</v>
      </c>
      <c r="S4681" s="9" t="str">
        <f>IF(Tabla2[[#This Row],[EMPRESA]]=Tabla2[[#This Row],[CONTRATISTA PRNCIPAL]],"Principal","Secundaria")</f>
        <v>Principal</v>
      </c>
      <c r="T4681" s="10">
        <f>IFERROR(1/COUNTIF(Tabla2[CONTRATISTA PRNCIPAL],Tabla2[[#This Row],[CONTRATISTA PRNCIPAL]]),0)</f>
        <v>0</v>
      </c>
      <c r="U4681" s="33" t="str">
        <f ca="1">IF(((TODAY()-Tabla2[[#This Row],[FECHA NACIMIENTO]])/365)&lt;18,"Corregir", IF(((TODAY()-Tabla2[[#This Row],[FECHA NACIMIENTO]])/365)&gt;80, "Corregir",ROUNDDOWN(((TODAY()-Tabla2[[#This Row],[FECHA NACIMIENTO]])/365),0)))</f>
        <v>Corregir</v>
      </c>
      <c r="V468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81" s="34" t="str">
        <f ca="1">+IF(Tabla2[[#This Row],[Edad]]="Corregir","Corregir","Ok")</f>
        <v>Corregir</v>
      </c>
      <c r="X4681" s="10" t="str">
        <f>+IFERROR(VLOOKUP(Tabla2[[#This Row],[DISTRITO SEGÚN DNI]],Hoja1!$A$2:$B$55,2,FALSE),"No")</f>
        <v>No</v>
      </c>
      <c r="Y4681" s="10" t="str">
        <f>IF(OR(LOWER(Tabla2[[#This Row],[GENERO]])="masculino", LOWER(Tabla2[[#This Row],[GENERO]])="femenino"),"OK","Corregir")</f>
        <v>Corregir</v>
      </c>
      <c r="Z4681" s="10" t="str">
        <f>+IF(Tabla2[[#This Row],[Nro. DNI / CE]]="","Corregir",IF(LEN(Tabla2[[#This Row],[Nro. DNI / CE]])&gt;=8,"OK","Corregir"))</f>
        <v>Corregir</v>
      </c>
      <c r="AA4681" s="10">
        <f>COUNTIF(Tabla2[APELLIDOS Y NOMBRES],Tabla2[[#This Row],[APELLIDOS Y NOMBRES]])</f>
        <v>0</v>
      </c>
      <c r="AB4681" t="str">
        <f ca="1">+IFERROR(IF(Tabla2[[#This Row],[FECHA CESE/BAJA]]="","No Aplica",IF(AND(MONTH(Tabla2[[#This Row],[FECHA CESE/BAJA]])=MONTH(TODAY()-30),YEAR(Tabla2[[#This Row],[FECHA CESE/BAJA]])=YEAR(TODAY())),MONTH(TODAY()-30)&amp;"-"&amp;YEAR(TODAY()),"Borrar")),"No aplica")</f>
        <v>No Aplica</v>
      </c>
      <c r="AC4681" t="str">
        <f ca="1">+IFERROR(IF(Tabla2[[#This Row],[FECHA INICIO DE LABORES EN OBRA]]="","No Aplica",IF(AND(MONTH(Tabla2[[#This Row],[FECHA INICIO DE LABORES EN OBRA]])=MONTH(TODAY()-30),YEAR(Tabla2[[#This Row],[FECHA INICIO DE LABORES EN OBRA]])=YEAR(TODAY())),MONTH(TODAY()-30)&amp;"-"&amp;YEAR(TODAY()),"No Aplica")),"No Aplica")</f>
        <v>No Aplica</v>
      </c>
    </row>
    <row r="4682" spans="1:29" x14ac:dyDescent="0.25">
      <c r="A4682" s="2"/>
      <c r="B4682" s="3"/>
      <c r="C4682" s="3"/>
      <c r="D4682" s="3"/>
      <c r="E4682" s="3"/>
      <c r="F4682" s="36"/>
      <c r="G4682" s="3"/>
      <c r="H4682" s="3"/>
      <c r="I4682" s="3"/>
      <c r="J4682" s="3"/>
      <c r="K4682" s="3"/>
      <c r="L4682" s="8"/>
      <c r="M4682" s="5"/>
      <c r="N4682" s="13"/>
      <c r="O4682" s="5"/>
      <c r="P4682" s="8"/>
      <c r="Q4682" s="9"/>
      <c r="R4682" s="9" t="str">
        <f>IFERROR(VLOOKUP(Tabla2[[#This Row],[CONTRATISTA PRNCIPAL]],Hoja1!$L$5:$M$9,2,FALSE),"CJV")</f>
        <v>CJV</v>
      </c>
      <c r="S4682" s="9" t="str">
        <f>IF(Tabla2[[#This Row],[EMPRESA]]=Tabla2[[#This Row],[CONTRATISTA PRNCIPAL]],"Principal","Secundaria")</f>
        <v>Principal</v>
      </c>
      <c r="T4682" s="10">
        <f>IFERROR(1/COUNTIF(Tabla2[CONTRATISTA PRNCIPAL],Tabla2[[#This Row],[CONTRATISTA PRNCIPAL]]),0)</f>
        <v>0</v>
      </c>
      <c r="U4682" s="33" t="str">
        <f ca="1">IF(((TODAY()-Tabla2[[#This Row],[FECHA NACIMIENTO]])/365)&lt;18,"Corregir", IF(((TODAY()-Tabla2[[#This Row],[FECHA NACIMIENTO]])/365)&gt;80, "Corregir",ROUNDDOWN(((TODAY()-Tabla2[[#This Row],[FECHA NACIMIENTO]])/365),0)))</f>
        <v>Corregir</v>
      </c>
      <c r="V468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82" s="34" t="str">
        <f ca="1">+IF(Tabla2[[#This Row],[Edad]]="Corregir","Corregir","Ok")</f>
        <v>Corregir</v>
      </c>
      <c r="X4682" s="10" t="str">
        <f>+IFERROR(VLOOKUP(Tabla2[[#This Row],[DISTRITO SEGÚN DNI]],Hoja1!$A$2:$B$55,2,FALSE),"No")</f>
        <v>No</v>
      </c>
      <c r="Y4682" s="10" t="str">
        <f>IF(OR(LOWER(Tabla2[[#This Row],[GENERO]])="masculino", LOWER(Tabla2[[#This Row],[GENERO]])="femenino"),"OK","Corregir")</f>
        <v>Corregir</v>
      </c>
      <c r="Z4682" s="10" t="str">
        <f>+IF(Tabla2[[#This Row],[Nro. DNI / CE]]="","Corregir",IF(LEN(Tabla2[[#This Row],[Nro. DNI / CE]])&gt;=8,"OK","Corregir"))</f>
        <v>Corregir</v>
      </c>
      <c r="AA4682" s="10">
        <f>COUNTIF(Tabla2[APELLIDOS Y NOMBRES],Tabla2[[#This Row],[APELLIDOS Y NOMBRES]])</f>
        <v>0</v>
      </c>
      <c r="AB4682" t="str">
        <f ca="1">+IFERROR(IF(Tabla2[[#This Row],[FECHA CESE/BAJA]]="","No Aplica",IF(AND(MONTH(Tabla2[[#This Row],[FECHA CESE/BAJA]])=MONTH(TODAY()-30),YEAR(Tabla2[[#This Row],[FECHA CESE/BAJA]])=YEAR(TODAY())),MONTH(TODAY()-30)&amp;"-"&amp;YEAR(TODAY()),"Borrar")),"No aplica")</f>
        <v>No Aplica</v>
      </c>
      <c r="AC4682" t="str">
        <f ca="1">+IFERROR(IF(Tabla2[[#This Row],[FECHA INICIO DE LABORES EN OBRA]]="","No Aplica",IF(AND(MONTH(Tabla2[[#This Row],[FECHA INICIO DE LABORES EN OBRA]])=MONTH(TODAY()-30),YEAR(Tabla2[[#This Row],[FECHA INICIO DE LABORES EN OBRA]])=YEAR(TODAY())),MONTH(TODAY()-30)&amp;"-"&amp;YEAR(TODAY()),"No Aplica")),"No Aplica")</f>
        <v>No Aplica</v>
      </c>
    </row>
    <row r="4683" spans="1:29" x14ac:dyDescent="0.25">
      <c r="A4683" s="2"/>
      <c r="B4683" s="3"/>
      <c r="C4683" s="3"/>
      <c r="D4683" s="3"/>
      <c r="E4683" s="3"/>
      <c r="F4683" s="36"/>
      <c r="G4683" s="3"/>
      <c r="H4683" s="3"/>
      <c r="I4683" s="3"/>
      <c r="J4683" s="3"/>
      <c r="K4683" s="3"/>
      <c r="L4683" s="8"/>
      <c r="M4683" s="5"/>
      <c r="N4683" s="13"/>
      <c r="O4683" s="5"/>
      <c r="P4683" s="8"/>
      <c r="Q4683" s="9"/>
      <c r="R4683" s="9" t="str">
        <f>IFERROR(VLOOKUP(Tabla2[[#This Row],[CONTRATISTA PRNCIPAL]],Hoja1!$L$5:$M$9,2,FALSE),"CJV")</f>
        <v>CJV</v>
      </c>
      <c r="S4683" s="9" t="str">
        <f>IF(Tabla2[[#This Row],[EMPRESA]]=Tabla2[[#This Row],[CONTRATISTA PRNCIPAL]],"Principal","Secundaria")</f>
        <v>Principal</v>
      </c>
      <c r="T4683" s="10">
        <f>IFERROR(1/COUNTIF(Tabla2[CONTRATISTA PRNCIPAL],Tabla2[[#This Row],[CONTRATISTA PRNCIPAL]]),0)</f>
        <v>0</v>
      </c>
      <c r="U4683" s="33" t="str">
        <f ca="1">IF(((TODAY()-Tabla2[[#This Row],[FECHA NACIMIENTO]])/365)&lt;18,"Corregir", IF(((TODAY()-Tabla2[[#This Row],[FECHA NACIMIENTO]])/365)&gt;80, "Corregir",ROUNDDOWN(((TODAY()-Tabla2[[#This Row],[FECHA NACIMIENTO]])/365),0)))</f>
        <v>Corregir</v>
      </c>
      <c r="V468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83" s="34" t="str">
        <f ca="1">+IF(Tabla2[[#This Row],[Edad]]="Corregir","Corregir","Ok")</f>
        <v>Corregir</v>
      </c>
      <c r="X4683" s="10" t="str">
        <f>+IFERROR(VLOOKUP(Tabla2[[#This Row],[DISTRITO SEGÚN DNI]],Hoja1!$A$2:$B$55,2,FALSE),"No")</f>
        <v>No</v>
      </c>
      <c r="Y4683" s="10" t="str">
        <f>IF(OR(LOWER(Tabla2[[#This Row],[GENERO]])="masculino", LOWER(Tabla2[[#This Row],[GENERO]])="femenino"),"OK","Corregir")</f>
        <v>Corregir</v>
      </c>
      <c r="Z4683" s="10" t="str">
        <f>+IF(Tabla2[[#This Row],[Nro. DNI / CE]]="","Corregir",IF(LEN(Tabla2[[#This Row],[Nro. DNI / CE]])&gt;=8,"OK","Corregir"))</f>
        <v>Corregir</v>
      </c>
      <c r="AA4683" s="10">
        <f>COUNTIF(Tabla2[APELLIDOS Y NOMBRES],Tabla2[[#This Row],[APELLIDOS Y NOMBRES]])</f>
        <v>0</v>
      </c>
      <c r="AB4683" t="str">
        <f ca="1">+IFERROR(IF(Tabla2[[#This Row],[FECHA CESE/BAJA]]="","No Aplica",IF(AND(MONTH(Tabla2[[#This Row],[FECHA CESE/BAJA]])=MONTH(TODAY()-30),YEAR(Tabla2[[#This Row],[FECHA CESE/BAJA]])=YEAR(TODAY())),MONTH(TODAY()-30)&amp;"-"&amp;YEAR(TODAY()),"Borrar")),"No aplica")</f>
        <v>No Aplica</v>
      </c>
      <c r="AC4683" t="str">
        <f ca="1">+IFERROR(IF(Tabla2[[#This Row],[FECHA INICIO DE LABORES EN OBRA]]="","No Aplica",IF(AND(MONTH(Tabla2[[#This Row],[FECHA INICIO DE LABORES EN OBRA]])=MONTH(TODAY()-30),YEAR(Tabla2[[#This Row],[FECHA INICIO DE LABORES EN OBRA]])=YEAR(TODAY())),MONTH(TODAY()-30)&amp;"-"&amp;YEAR(TODAY()),"No Aplica")),"No Aplica")</f>
        <v>No Aplica</v>
      </c>
    </row>
    <row r="4684" spans="1:29" x14ac:dyDescent="0.25">
      <c r="A4684" s="2"/>
      <c r="B4684" s="3"/>
      <c r="C4684" s="3"/>
      <c r="D4684" s="3"/>
      <c r="E4684" s="3"/>
      <c r="F4684" s="36"/>
      <c r="G4684" s="3"/>
      <c r="H4684" s="3"/>
      <c r="I4684" s="3"/>
      <c r="J4684" s="3"/>
      <c r="K4684" s="3"/>
      <c r="L4684" s="8"/>
      <c r="M4684" s="5"/>
      <c r="N4684" s="13"/>
      <c r="O4684" s="5"/>
      <c r="P4684" s="8"/>
      <c r="Q4684" s="9"/>
      <c r="R4684" s="9" t="str">
        <f>IFERROR(VLOOKUP(Tabla2[[#This Row],[CONTRATISTA PRNCIPAL]],Hoja1!$L$5:$M$9,2,FALSE),"CJV")</f>
        <v>CJV</v>
      </c>
      <c r="S4684" s="9" t="str">
        <f>IF(Tabla2[[#This Row],[EMPRESA]]=Tabla2[[#This Row],[CONTRATISTA PRNCIPAL]],"Principal","Secundaria")</f>
        <v>Principal</v>
      </c>
      <c r="T4684" s="10">
        <f>IFERROR(1/COUNTIF(Tabla2[CONTRATISTA PRNCIPAL],Tabla2[[#This Row],[CONTRATISTA PRNCIPAL]]),0)</f>
        <v>0</v>
      </c>
      <c r="U4684" s="33" t="str">
        <f ca="1">IF(((TODAY()-Tabla2[[#This Row],[FECHA NACIMIENTO]])/365)&lt;18,"Corregir", IF(((TODAY()-Tabla2[[#This Row],[FECHA NACIMIENTO]])/365)&gt;80, "Corregir",ROUNDDOWN(((TODAY()-Tabla2[[#This Row],[FECHA NACIMIENTO]])/365),0)))</f>
        <v>Corregir</v>
      </c>
      <c r="V468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84" s="34" t="str">
        <f ca="1">+IF(Tabla2[[#This Row],[Edad]]="Corregir","Corregir","Ok")</f>
        <v>Corregir</v>
      </c>
      <c r="X4684" s="10" t="str">
        <f>+IFERROR(VLOOKUP(Tabla2[[#This Row],[DISTRITO SEGÚN DNI]],Hoja1!$A$2:$B$55,2,FALSE),"No")</f>
        <v>No</v>
      </c>
      <c r="Y4684" s="10" t="str">
        <f>IF(OR(LOWER(Tabla2[[#This Row],[GENERO]])="masculino", LOWER(Tabla2[[#This Row],[GENERO]])="femenino"),"OK","Corregir")</f>
        <v>Corregir</v>
      </c>
      <c r="Z4684" s="10" t="str">
        <f>+IF(Tabla2[[#This Row],[Nro. DNI / CE]]="","Corregir",IF(LEN(Tabla2[[#This Row],[Nro. DNI / CE]])&gt;=8,"OK","Corregir"))</f>
        <v>Corregir</v>
      </c>
      <c r="AA4684" s="10">
        <f>COUNTIF(Tabla2[APELLIDOS Y NOMBRES],Tabla2[[#This Row],[APELLIDOS Y NOMBRES]])</f>
        <v>0</v>
      </c>
      <c r="AB4684" t="str">
        <f ca="1">+IFERROR(IF(Tabla2[[#This Row],[FECHA CESE/BAJA]]="","No Aplica",IF(AND(MONTH(Tabla2[[#This Row],[FECHA CESE/BAJA]])=MONTH(TODAY()-30),YEAR(Tabla2[[#This Row],[FECHA CESE/BAJA]])=YEAR(TODAY())),MONTH(TODAY()-30)&amp;"-"&amp;YEAR(TODAY()),"Borrar")),"No aplica")</f>
        <v>No Aplica</v>
      </c>
      <c r="AC4684" t="str">
        <f ca="1">+IFERROR(IF(Tabla2[[#This Row],[FECHA INICIO DE LABORES EN OBRA]]="","No Aplica",IF(AND(MONTH(Tabla2[[#This Row],[FECHA INICIO DE LABORES EN OBRA]])=MONTH(TODAY()-30),YEAR(Tabla2[[#This Row],[FECHA INICIO DE LABORES EN OBRA]])=YEAR(TODAY())),MONTH(TODAY()-30)&amp;"-"&amp;YEAR(TODAY()),"No Aplica")),"No Aplica")</f>
        <v>No Aplica</v>
      </c>
    </row>
    <row r="4685" spans="1:29" x14ac:dyDescent="0.25">
      <c r="A4685" s="2"/>
      <c r="B4685" s="3"/>
      <c r="C4685" s="3"/>
      <c r="D4685" s="3"/>
      <c r="E4685" s="3"/>
      <c r="F4685" s="36"/>
      <c r="G4685" s="3"/>
      <c r="H4685" s="3"/>
      <c r="I4685" s="3"/>
      <c r="J4685" s="3"/>
      <c r="K4685" s="3"/>
      <c r="L4685" s="8"/>
      <c r="M4685" s="5"/>
      <c r="N4685" s="13"/>
      <c r="O4685" s="5"/>
      <c r="P4685" s="8"/>
      <c r="Q4685" s="9"/>
      <c r="R4685" s="9" t="str">
        <f>IFERROR(VLOOKUP(Tabla2[[#This Row],[CONTRATISTA PRNCIPAL]],Hoja1!$L$5:$M$9,2,FALSE),"CJV")</f>
        <v>CJV</v>
      </c>
      <c r="S4685" s="9" t="str">
        <f>IF(Tabla2[[#This Row],[EMPRESA]]=Tabla2[[#This Row],[CONTRATISTA PRNCIPAL]],"Principal","Secundaria")</f>
        <v>Principal</v>
      </c>
      <c r="T4685" s="10">
        <f>IFERROR(1/COUNTIF(Tabla2[CONTRATISTA PRNCIPAL],Tabla2[[#This Row],[CONTRATISTA PRNCIPAL]]),0)</f>
        <v>0</v>
      </c>
      <c r="U4685" s="33" t="str">
        <f ca="1">IF(((TODAY()-Tabla2[[#This Row],[FECHA NACIMIENTO]])/365)&lt;18,"Corregir", IF(((TODAY()-Tabla2[[#This Row],[FECHA NACIMIENTO]])/365)&gt;80, "Corregir",ROUNDDOWN(((TODAY()-Tabla2[[#This Row],[FECHA NACIMIENTO]])/365),0)))</f>
        <v>Corregir</v>
      </c>
      <c r="V468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85" s="34" t="str">
        <f ca="1">+IF(Tabla2[[#This Row],[Edad]]="Corregir","Corregir","Ok")</f>
        <v>Corregir</v>
      </c>
      <c r="X4685" s="10" t="str">
        <f>+IFERROR(VLOOKUP(Tabla2[[#This Row],[DISTRITO SEGÚN DNI]],Hoja1!$A$2:$B$55,2,FALSE),"No")</f>
        <v>No</v>
      </c>
      <c r="Y4685" s="10" t="str">
        <f>IF(OR(LOWER(Tabla2[[#This Row],[GENERO]])="masculino", LOWER(Tabla2[[#This Row],[GENERO]])="femenino"),"OK","Corregir")</f>
        <v>Corregir</v>
      </c>
      <c r="Z4685" s="10" t="str">
        <f>+IF(Tabla2[[#This Row],[Nro. DNI / CE]]="","Corregir",IF(LEN(Tabla2[[#This Row],[Nro. DNI / CE]])&gt;=8,"OK","Corregir"))</f>
        <v>Corregir</v>
      </c>
      <c r="AA4685" s="10">
        <f>COUNTIF(Tabla2[APELLIDOS Y NOMBRES],Tabla2[[#This Row],[APELLIDOS Y NOMBRES]])</f>
        <v>0</v>
      </c>
      <c r="AB4685" t="str">
        <f ca="1">+IFERROR(IF(Tabla2[[#This Row],[FECHA CESE/BAJA]]="","No Aplica",IF(AND(MONTH(Tabla2[[#This Row],[FECHA CESE/BAJA]])=MONTH(TODAY()-30),YEAR(Tabla2[[#This Row],[FECHA CESE/BAJA]])=YEAR(TODAY())),MONTH(TODAY()-30)&amp;"-"&amp;YEAR(TODAY()),"Borrar")),"No aplica")</f>
        <v>No Aplica</v>
      </c>
      <c r="AC4685" t="str">
        <f ca="1">+IFERROR(IF(Tabla2[[#This Row],[FECHA INICIO DE LABORES EN OBRA]]="","No Aplica",IF(AND(MONTH(Tabla2[[#This Row],[FECHA INICIO DE LABORES EN OBRA]])=MONTH(TODAY()-30),YEAR(Tabla2[[#This Row],[FECHA INICIO DE LABORES EN OBRA]])=YEAR(TODAY())),MONTH(TODAY()-30)&amp;"-"&amp;YEAR(TODAY()),"No Aplica")),"No Aplica")</f>
        <v>No Aplica</v>
      </c>
    </row>
    <row r="4686" spans="1:29" x14ac:dyDescent="0.25">
      <c r="A4686" s="2"/>
      <c r="B4686" s="3"/>
      <c r="C4686" s="3"/>
      <c r="D4686" s="3"/>
      <c r="E4686" s="3"/>
      <c r="F4686" s="36"/>
      <c r="G4686" s="3"/>
      <c r="H4686" s="3"/>
      <c r="I4686" s="3"/>
      <c r="J4686" s="3"/>
      <c r="K4686" s="3"/>
      <c r="L4686" s="8"/>
      <c r="M4686" s="5"/>
      <c r="N4686" s="13"/>
      <c r="O4686" s="5"/>
      <c r="P4686" s="8"/>
      <c r="Q4686" s="9"/>
      <c r="R4686" s="9" t="str">
        <f>IFERROR(VLOOKUP(Tabla2[[#This Row],[CONTRATISTA PRNCIPAL]],Hoja1!$L$5:$M$9,2,FALSE),"CJV")</f>
        <v>CJV</v>
      </c>
      <c r="S4686" s="9" t="str">
        <f>IF(Tabla2[[#This Row],[EMPRESA]]=Tabla2[[#This Row],[CONTRATISTA PRNCIPAL]],"Principal","Secundaria")</f>
        <v>Principal</v>
      </c>
      <c r="T4686" s="10">
        <f>IFERROR(1/COUNTIF(Tabla2[CONTRATISTA PRNCIPAL],Tabla2[[#This Row],[CONTRATISTA PRNCIPAL]]),0)</f>
        <v>0</v>
      </c>
      <c r="U4686" s="33" t="str">
        <f ca="1">IF(((TODAY()-Tabla2[[#This Row],[FECHA NACIMIENTO]])/365)&lt;18,"Corregir", IF(((TODAY()-Tabla2[[#This Row],[FECHA NACIMIENTO]])/365)&gt;80, "Corregir",ROUNDDOWN(((TODAY()-Tabla2[[#This Row],[FECHA NACIMIENTO]])/365),0)))</f>
        <v>Corregir</v>
      </c>
      <c r="V468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86" s="34" t="str">
        <f ca="1">+IF(Tabla2[[#This Row],[Edad]]="Corregir","Corregir","Ok")</f>
        <v>Corregir</v>
      </c>
      <c r="X4686" s="10" t="str">
        <f>+IFERROR(VLOOKUP(Tabla2[[#This Row],[DISTRITO SEGÚN DNI]],Hoja1!$A$2:$B$55,2,FALSE),"No")</f>
        <v>No</v>
      </c>
      <c r="Y4686" s="10" t="str">
        <f>IF(OR(LOWER(Tabla2[[#This Row],[GENERO]])="masculino", LOWER(Tabla2[[#This Row],[GENERO]])="femenino"),"OK","Corregir")</f>
        <v>Corregir</v>
      </c>
      <c r="Z4686" s="10" t="str">
        <f>+IF(Tabla2[[#This Row],[Nro. DNI / CE]]="","Corregir",IF(LEN(Tabla2[[#This Row],[Nro. DNI / CE]])&gt;=8,"OK","Corregir"))</f>
        <v>Corregir</v>
      </c>
      <c r="AA4686" s="10">
        <f>COUNTIF(Tabla2[APELLIDOS Y NOMBRES],Tabla2[[#This Row],[APELLIDOS Y NOMBRES]])</f>
        <v>0</v>
      </c>
      <c r="AB4686" t="str">
        <f ca="1">+IFERROR(IF(Tabla2[[#This Row],[FECHA CESE/BAJA]]="","No Aplica",IF(AND(MONTH(Tabla2[[#This Row],[FECHA CESE/BAJA]])=MONTH(TODAY()-30),YEAR(Tabla2[[#This Row],[FECHA CESE/BAJA]])=YEAR(TODAY())),MONTH(TODAY()-30)&amp;"-"&amp;YEAR(TODAY()),"Borrar")),"No aplica")</f>
        <v>No Aplica</v>
      </c>
      <c r="AC4686" t="str">
        <f ca="1">+IFERROR(IF(Tabla2[[#This Row],[FECHA INICIO DE LABORES EN OBRA]]="","No Aplica",IF(AND(MONTH(Tabla2[[#This Row],[FECHA INICIO DE LABORES EN OBRA]])=MONTH(TODAY()-30),YEAR(Tabla2[[#This Row],[FECHA INICIO DE LABORES EN OBRA]])=YEAR(TODAY())),MONTH(TODAY()-30)&amp;"-"&amp;YEAR(TODAY()),"No Aplica")),"No Aplica")</f>
        <v>No Aplica</v>
      </c>
    </row>
    <row r="4687" spans="1:29" x14ac:dyDescent="0.25">
      <c r="A4687" s="2"/>
      <c r="B4687" s="3"/>
      <c r="C4687" s="3"/>
      <c r="D4687" s="3"/>
      <c r="E4687" s="3"/>
      <c r="F4687" s="36"/>
      <c r="G4687" s="3"/>
      <c r="H4687" s="3"/>
      <c r="I4687" s="3"/>
      <c r="J4687" s="3"/>
      <c r="K4687" s="3"/>
      <c r="L4687" s="8"/>
      <c r="M4687" s="5"/>
      <c r="N4687" s="13"/>
      <c r="O4687" s="5"/>
      <c r="P4687" s="8"/>
      <c r="Q4687" s="9"/>
      <c r="R4687" s="9" t="str">
        <f>IFERROR(VLOOKUP(Tabla2[[#This Row],[CONTRATISTA PRNCIPAL]],Hoja1!$L$5:$M$9,2,FALSE),"CJV")</f>
        <v>CJV</v>
      </c>
      <c r="S4687" s="9" t="str">
        <f>IF(Tabla2[[#This Row],[EMPRESA]]=Tabla2[[#This Row],[CONTRATISTA PRNCIPAL]],"Principal","Secundaria")</f>
        <v>Principal</v>
      </c>
      <c r="T4687" s="10">
        <f>IFERROR(1/COUNTIF(Tabla2[CONTRATISTA PRNCIPAL],Tabla2[[#This Row],[CONTRATISTA PRNCIPAL]]),0)</f>
        <v>0</v>
      </c>
      <c r="U4687" s="33" t="str">
        <f ca="1">IF(((TODAY()-Tabla2[[#This Row],[FECHA NACIMIENTO]])/365)&lt;18,"Corregir", IF(((TODAY()-Tabla2[[#This Row],[FECHA NACIMIENTO]])/365)&gt;80, "Corregir",ROUNDDOWN(((TODAY()-Tabla2[[#This Row],[FECHA NACIMIENTO]])/365),0)))</f>
        <v>Corregir</v>
      </c>
      <c r="V468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87" s="34" t="str">
        <f ca="1">+IF(Tabla2[[#This Row],[Edad]]="Corregir","Corregir","Ok")</f>
        <v>Corregir</v>
      </c>
      <c r="X4687" s="10" t="str">
        <f>+IFERROR(VLOOKUP(Tabla2[[#This Row],[DISTRITO SEGÚN DNI]],Hoja1!$A$2:$B$55,2,FALSE),"No")</f>
        <v>No</v>
      </c>
      <c r="Y4687" s="10" t="str">
        <f>IF(OR(LOWER(Tabla2[[#This Row],[GENERO]])="masculino", LOWER(Tabla2[[#This Row],[GENERO]])="femenino"),"OK","Corregir")</f>
        <v>Corregir</v>
      </c>
      <c r="Z4687" s="10" t="str">
        <f>+IF(Tabla2[[#This Row],[Nro. DNI / CE]]="","Corregir",IF(LEN(Tabla2[[#This Row],[Nro. DNI / CE]])&gt;=8,"OK","Corregir"))</f>
        <v>Corregir</v>
      </c>
      <c r="AA4687" s="10">
        <f>COUNTIF(Tabla2[APELLIDOS Y NOMBRES],Tabla2[[#This Row],[APELLIDOS Y NOMBRES]])</f>
        <v>0</v>
      </c>
      <c r="AB4687" t="str">
        <f ca="1">+IFERROR(IF(Tabla2[[#This Row],[FECHA CESE/BAJA]]="","No Aplica",IF(AND(MONTH(Tabla2[[#This Row],[FECHA CESE/BAJA]])=MONTH(TODAY()-30),YEAR(Tabla2[[#This Row],[FECHA CESE/BAJA]])=YEAR(TODAY())),MONTH(TODAY()-30)&amp;"-"&amp;YEAR(TODAY()),"Borrar")),"No aplica")</f>
        <v>No Aplica</v>
      </c>
      <c r="AC4687" t="str">
        <f ca="1">+IFERROR(IF(Tabla2[[#This Row],[FECHA INICIO DE LABORES EN OBRA]]="","No Aplica",IF(AND(MONTH(Tabla2[[#This Row],[FECHA INICIO DE LABORES EN OBRA]])=MONTH(TODAY()-30),YEAR(Tabla2[[#This Row],[FECHA INICIO DE LABORES EN OBRA]])=YEAR(TODAY())),MONTH(TODAY()-30)&amp;"-"&amp;YEAR(TODAY()),"No Aplica")),"No Aplica")</f>
        <v>No Aplica</v>
      </c>
    </row>
    <row r="4688" spans="1:29" x14ac:dyDescent="0.25">
      <c r="A4688" s="2"/>
      <c r="B4688" s="3"/>
      <c r="C4688" s="3"/>
      <c r="D4688" s="3"/>
      <c r="E4688" s="3"/>
      <c r="F4688" s="36"/>
      <c r="G4688" s="3"/>
      <c r="H4688" s="3"/>
      <c r="I4688" s="3"/>
      <c r="J4688" s="3"/>
      <c r="K4688" s="3"/>
      <c r="L4688" s="8"/>
      <c r="M4688" s="5"/>
      <c r="N4688" s="13"/>
      <c r="O4688" s="5"/>
      <c r="P4688" s="8"/>
      <c r="Q4688" s="9"/>
      <c r="R4688" s="9" t="str">
        <f>IFERROR(VLOOKUP(Tabla2[[#This Row],[CONTRATISTA PRNCIPAL]],Hoja1!$L$5:$M$9,2,FALSE),"CJV")</f>
        <v>CJV</v>
      </c>
      <c r="S4688" s="9" t="str">
        <f>IF(Tabla2[[#This Row],[EMPRESA]]=Tabla2[[#This Row],[CONTRATISTA PRNCIPAL]],"Principal","Secundaria")</f>
        <v>Principal</v>
      </c>
      <c r="T4688" s="10">
        <f>IFERROR(1/COUNTIF(Tabla2[CONTRATISTA PRNCIPAL],Tabla2[[#This Row],[CONTRATISTA PRNCIPAL]]),0)</f>
        <v>0</v>
      </c>
      <c r="U4688" s="33" t="str">
        <f ca="1">IF(((TODAY()-Tabla2[[#This Row],[FECHA NACIMIENTO]])/365)&lt;18,"Corregir", IF(((TODAY()-Tabla2[[#This Row],[FECHA NACIMIENTO]])/365)&gt;80, "Corregir",ROUNDDOWN(((TODAY()-Tabla2[[#This Row],[FECHA NACIMIENTO]])/365),0)))</f>
        <v>Corregir</v>
      </c>
      <c r="V468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88" s="34" t="str">
        <f ca="1">+IF(Tabla2[[#This Row],[Edad]]="Corregir","Corregir","Ok")</f>
        <v>Corregir</v>
      </c>
      <c r="X4688" s="10" t="str">
        <f>+IFERROR(VLOOKUP(Tabla2[[#This Row],[DISTRITO SEGÚN DNI]],Hoja1!$A$2:$B$55,2,FALSE),"No")</f>
        <v>No</v>
      </c>
      <c r="Y4688" s="10" t="str">
        <f>IF(OR(LOWER(Tabla2[[#This Row],[GENERO]])="masculino", LOWER(Tabla2[[#This Row],[GENERO]])="femenino"),"OK","Corregir")</f>
        <v>Corregir</v>
      </c>
      <c r="Z4688" s="10" t="str">
        <f>+IF(Tabla2[[#This Row],[Nro. DNI / CE]]="","Corregir",IF(LEN(Tabla2[[#This Row],[Nro. DNI / CE]])&gt;=8,"OK","Corregir"))</f>
        <v>Corregir</v>
      </c>
      <c r="AA4688" s="10">
        <f>COUNTIF(Tabla2[APELLIDOS Y NOMBRES],Tabla2[[#This Row],[APELLIDOS Y NOMBRES]])</f>
        <v>0</v>
      </c>
      <c r="AB4688" t="str">
        <f ca="1">+IFERROR(IF(Tabla2[[#This Row],[FECHA CESE/BAJA]]="","No Aplica",IF(AND(MONTH(Tabla2[[#This Row],[FECHA CESE/BAJA]])=MONTH(TODAY()-30),YEAR(Tabla2[[#This Row],[FECHA CESE/BAJA]])=YEAR(TODAY())),MONTH(TODAY()-30)&amp;"-"&amp;YEAR(TODAY()),"Borrar")),"No aplica")</f>
        <v>No Aplica</v>
      </c>
      <c r="AC4688" t="str">
        <f ca="1">+IFERROR(IF(Tabla2[[#This Row],[FECHA INICIO DE LABORES EN OBRA]]="","No Aplica",IF(AND(MONTH(Tabla2[[#This Row],[FECHA INICIO DE LABORES EN OBRA]])=MONTH(TODAY()-30),YEAR(Tabla2[[#This Row],[FECHA INICIO DE LABORES EN OBRA]])=YEAR(TODAY())),MONTH(TODAY()-30)&amp;"-"&amp;YEAR(TODAY()),"No Aplica")),"No Aplica")</f>
        <v>No Aplica</v>
      </c>
    </row>
    <row r="4689" spans="1:29" x14ac:dyDescent="0.25">
      <c r="A4689" s="2"/>
      <c r="B4689" s="3"/>
      <c r="C4689" s="3"/>
      <c r="D4689" s="3"/>
      <c r="E4689" s="3"/>
      <c r="F4689" s="36"/>
      <c r="G4689" s="3"/>
      <c r="H4689" s="3"/>
      <c r="I4689" s="3"/>
      <c r="J4689" s="3"/>
      <c r="K4689" s="3"/>
      <c r="L4689" s="8"/>
      <c r="M4689" s="5"/>
      <c r="N4689" s="13"/>
      <c r="O4689" s="5"/>
      <c r="P4689" s="8"/>
      <c r="Q4689" s="9"/>
      <c r="R4689" s="9" t="str">
        <f>IFERROR(VLOOKUP(Tabla2[[#This Row],[CONTRATISTA PRNCIPAL]],Hoja1!$L$5:$M$9,2,FALSE),"CJV")</f>
        <v>CJV</v>
      </c>
      <c r="S4689" s="9" t="str">
        <f>IF(Tabla2[[#This Row],[EMPRESA]]=Tabla2[[#This Row],[CONTRATISTA PRNCIPAL]],"Principal","Secundaria")</f>
        <v>Principal</v>
      </c>
      <c r="T4689" s="10">
        <f>IFERROR(1/COUNTIF(Tabla2[CONTRATISTA PRNCIPAL],Tabla2[[#This Row],[CONTRATISTA PRNCIPAL]]),0)</f>
        <v>0</v>
      </c>
      <c r="U4689" s="33" t="str">
        <f ca="1">IF(((TODAY()-Tabla2[[#This Row],[FECHA NACIMIENTO]])/365)&lt;18,"Corregir", IF(((TODAY()-Tabla2[[#This Row],[FECHA NACIMIENTO]])/365)&gt;80, "Corregir",ROUNDDOWN(((TODAY()-Tabla2[[#This Row],[FECHA NACIMIENTO]])/365),0)))</f>
        <v>Corregir</v>
      </c>
      <c r="V468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89" s="34" t="str">
        <f ca="1">+IF(Tabla2[[#This Row],[Edad]]="Corregir","Corregir","Ok")</f>
        <v>Corregir</v>
      </c>
      <c r="X4689" s="10" t="str">
        <f>+IFERROR(VLOOKUP(Tabla2[[#This Row],[DISTRITO SEGÚN DNI]],Hoja1!$A$2:$B$55,2,FALSE),"No")</f>
        <v>No</v>
      </c>
      <c r="Y4689" s="10" t="str">
        <f>IF(OR(LOWER(Tabla2[[#This Row],[GENERO]])="masculino", LOWER(Tabla2[[#This Row],[GENERO]])="femenino"),"OK","Corregir")</f>
        <v>Corregir</v>
      </c>
      <c r="Z4689" s="10" t="str">
        <f>+IF(Tabla2[[#This Row],[Nro. DNI / CE]]="","Corregir",IF(LEN(Tabla2[[#This Row],[Nro. DNI / CE]])&gt;=8,"OK","Corregir"))</f>
        <v>Corregir</v>
      </c>
      <c r="AA4689" s="10">
        <f>COUNTIF(Tabla2[APELLIDOS Y NOMBRES],Tabla2[[#This Row],[APELLIDOS Y NOMBRES]])</f>
        <v>0</v>
      </c>
      <c r="AB4689" t="str">
        <f ca="1">+IFERROR(IF(Tabla2[[#This Row],[FECHA CESE/BAJA]]="","No Aplica",IF(AND(MONTH(Tabla2[[#This Row],[FECHA CESE/BAJA]])=MONTH(TODAY()-30),YEAR(Tabla2[[#This Row],[FECHA CESE/BAJA]])=YEAR(TODAY())),MONTH(TODAY()-30)&amp;"-"&amp;YEAR(TODAY()),"Borrar")),"No aplica")</f>
        <v>No Aplica</v>
      </c>
      <c r="AC4689" t="str">
        <f ca="1">+IFERROR(IF(Tabla2[[#This Row],[FECHA INICIO DE LABORES EN OBRA]]="","No Aplica",IF(AND(MONTH(Tabla2[[#This Row],[FECHA INICIO DE LABORES EN OBRA]])=MONTH(TODAY()-30),YEAR(Tabla2[[#This Row],[FECHA INICIO DE LABORES EN OBRA]])=YEAR(TODAY())),MONTH(TODAY()-30)&amp;"-"&amp;YEAR(TODAY()),"No Aplica")),"No Aplica")</f>
        <v>No Aplica</v>
      </c>
    </row>
    <row r="4690" spans="1:29" x14ac:dyDescent="0.25">
      <c r="A4690" s="2"/>
      <c r="B4690" s="3"/>
      <c r="C4690" s="3"/>
      <c r="D4690" s="3"/>
      <c r="E4690" s="3"/>
      <c r="F4690" s="36"/>
      <c r="G4690" s="3"/>
      <c r="H4690" s="3"/>
      <c r="I4690" s="3"/>
      <c r="J4690" s="3"/>
      <c r="K4690" s="3"/>
      <c r="L4690" s="8"/>
      <c r="M4690" s="5"/>
      <c r="N4690" s="13"/>
      <c r="O4690" s="5"/>
      <c r="P4690" s="8"/>
      <c r="Q4690" s="9"/>
      <c r="R4690" s="9" t="str">
        <f>IFERROR(VLOOKUP(Tabla2[[#This Row],[CONTRATISTA PRNCIPAL]],Hoja1!$L$5:$M$9,2,FALSE),"CJV")</f>
        <v>CJV</v>
      </c>
      <c r="S4690" s="9" t="str">
        <f>IF(Tabla2[[#This Row],[EMPRESA]]=Tabla2[[#This Row],[CONTRATISTA PRNCIPAL]],"Principal","Secundaria")</f>
        <v>Principal</v>
      </c>
      <c r="T4690" s="10">
        <f>IFERROR(1/COUNTIF(Tabla2[CONTRATISTA PRNCIPAL],Tabla2[[#This Row],[CONTRATISTA PRNCIPAL]]),0)</f>
        <v>0</v>
      </c>
      <c r="U4690" s="33" t="str">
        <f ca="1">IF(((TODAY()-Tabla2[[#This Row],[FECHA NACIMIENTO]])/365)&lt;18,"Corregir", IF(((TODAY()-Tabla2[[#This Row],[FECHA NACIMIENTO]])/365)&gt;80, "Corregir",ROUNDDOWN(((TODAY()-Tabla2[[#This Row],[FECHA NACIMIENTO]])/365),0)))</f>
        <v>Corregir</v>
      </c>
      <c r="V469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90" s="34" t="str">
        <f ca="1">+IF(Tabla2[[#This Row],[Edad]]="Corregir","Corregir","Ok")</f>
        <v>Corregir</v>
      </c>
      <c r="X4690" s="10" t="str">
        <f>+IFERROR(VLOOKUP(Tabla2[[#This Row],[DISTRITO SEGÚN DNI]],Hoja1!$A$2:$B$55,2,FALSE),"No")</f>
        <v>No</v>
      </c>
      <c r="Y4690" s="10" t="str">
        <f>IF(OR(LOWER(Tabla2[[#This Row],[GENERO]])="masculino", LOWER(Tabla2[[#This Row],[GENERO]])="femenino"),"OK","Corregir")</f>
        <v>Corregir</v>
      </c>
      <c r="Z4690" s="10" t="str">
        <f>+IF(Tabla2[[#This Row],[Nro. DNI / CE]]="","Corregir",IF(LEN(Tabla2[[#This Row],[Nro. DNI / CE]])&gt;=8,"OK","Corregir"))</f>
        <v>Corregir</v>
      </c>
      <c r="AA4690" s="10">
        <f>COUNTIF(Tabla2[APELLIDOS Y NOMBRES],Tabla2[[#This Row],[APELLIDOS Y NOMBRES]])</f>
        <v>0</v>
      </c>
      <c r="AB4690" t="str">
        <f ca="1">+IFERROR(IF(Tabla2[[#This Row],[FECHA CESE/BAJA]]="","No Aplica",IF(AND(MONTH(Tabla2[[#This Row],[FECHA CESE/BAJA]])=MONTH(TODAY()-30),YEAR(Tabla2[[#This Row],[FECHA CESE/BAJA]])=YEAR(TODAY())),MONTH(TODAY()-30)&amp;"-"&amp;YEAR(TODAY()),"Borrar")),"No aplica")</f>
        <v>No Aplica</v>
      </c>
      <c r="AC4690" t="str">
        <f ca="1">+IFERROR(IF(Tabla2[[#This Row],[FECHA INICIO DE LABORES EN OBRA]]="","No Aplica",IF(AND(MONTH(Tabla2[[#This Row],[FECHA INICIO DE LABORES EN OBRA]])=MONTH(TODAY()-30),YEAR(Tabla2[[#This Row],[FECHA INICIO DE LABORES EN OBRA]])=YEAR(TODAY())),MONTH(TODAY()-30)&amp;"-"&amp;YEAR(TODAY()),"No Aplica")),"No Aplica")</f>
        <v>No Aplica</v>
      </c>
    </row>
    <row r="4691" spans="1:29" x14ac:dyDescent="0.25">
      <c r="A4691" s="2"/>
      <c r="B4691" s="3"/>
      <c r="C4691" s="3"/>
      <c r="D4691" s="3"/>
      <c r="E4691" s="3"/>
      <c r="F4691" s="36"/>
      <c r="G4691" s="3"/>
      <c r="H4691" s="3"/>
      <c r="I4691" s="3"/>
      <c r="J4691" s="3"/>
      <c r="K4691" s="3"/>
      <c r="L4691" s="8"/>
      <c r="M4691" s="5"/>
      <c r="N4691" s="13"/>
      <c r="O4691" s="5"/>
      <c r="P4691" s="8"/>
      <c r="Q4691" s="9"/>
      <c r="R4691" s="9" t="str">
        <f>IFERROR(VLOOKUP(Tabla2[[#This Row],[CONTRATISTA PRNCIPAL]],Hoja1!$L$5:$M$9,2,FALSE),"CJV")</f>
        <v>CJV</v>
      </c>
      <c r="S4691" s="9" t="str">
        <f>IF(Tabla2[[#This Row],[EMPRESA]]=Tabla2[[#This Row],[CONTRATISTA PRNCIPAL]],"Principal","Secundaria")</f>
        <v>Principal</v>
      </c>
      <c r="T4691" s="10">
        <f>IFERROR(1/COUNTIF(Tabla2[CONTRATISTA PRNCIPAL],Tabla2[[#This Row],[CONTRATISTA PRNCIPAL]]),0)</f>
        <v>0</v>
      </c>
      <c r="U4691" s="33" t="str">
        <f ca="1">IF(((TODAY()-Tabla2[[#This Row],[FECHA NACIMIENTO]])/365)&lt;18,"Corregir", IF(((TODAY()-Tabla2[[#This Row],[FECHA NACIMIENTO]])/365)&gt;80, "Corregir",ROUNDDOWN(((TODAY()-Tabla2[[#This Row],[FECHA NACIMIENTO]])/365),0)))</f>
        <v>Corregir</v>
      </c>
      <c r="V469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91" s="34" t="str">
        <f ca="1">+IF(Tabla2[[#This Row],[Edad]]="Corregir","Corregir","Ok")</f>
        <v>Corregir</v>
      </c>
      <c r="X4691" s="10" t="str">
        <f>+IFERROR(VLOOKUP(Tabla2[[#This Row],[DISTRITO SEGÚN DNI]],Hoja1!$A$2:$B$55,2,FALSE),"No")</f>
        <v>No</v>
      </c>
      <c r="Y4691" s="10" t="str">
        <f>IF(OR(LOWER(Tabla2[[#This Row],[GENERO]])="masculino", LOWER(Tabla2[[#This Row],[GENERO]])="femenino"),"OK","Corregir")</f>
        <v>Corregir</v>
      </c>
      <c r="Z4691" s="10" t="str">
        <f>+IF(Tabla2[[#This Row],[Nro. DNI / CE]]="","Corregir",IF(LEN(Tabla2[[#This Row],[Nro. DNI / CE]])&gt;=8,"OK","Corregir"))</f>
        <v>Corregir</v>
      </c>
      <c r="AA4691" s="10">
        <f>COUNTIF(Tabla2[APELLIDOS Y NOMBRES],Tabla2[[#This Row],[APELLIDOS Y NOMBRES]])</f>
        <v>0</v>
      </c>
      <c r="AB4691" t="str">
        <f ca="1">+IFERROR(IF(Tabla2[[#This Row],[FECHA CESE/BAJA]]="","No Aplica",IF(AND(MONTH(Tabla2[[#This Row],[FECHA CESE/BAJA]])=MONTH(TODAY()-30),YEAR(Tabla2[[#This Row],[FECHA CESE/BAJA]])=YEAR(TODAY())),MONTH(TODAY()-30)&amp;"-"&amp;YEAR(TODAY()),"Borrar")),"No aplica")</f>
        <v>No Aplica</v>
      </c>
      <c r="AC4691" t="str">
        <f ca="1">+IFERROR(IF(Tabla2[[#This Row],[FECHA INICIO DE LABORES EN OBRA]]="","No Aplica",IF(AND(MONTH(Tabla2[[#This Row],[FECHA INICIO DE LABORES EN OBRA]])=MONTH(TODAY()-30),YEAR(Tabla2[[#This Row],[FECHA INICIO DE LABORES EN OBRA]])=YEAR(TODAY())),MONTH(TODAY()-30)&amp;"-"&amp;YEAR(TODAY()),"No Aplica")),"No Aplica")</f>
        <v>No Aplica</v>
      </c>
    </row>
    <row r="4692" spans="1:29" x14ac:dyDescent="0.25">
      <c r="A4692" s="2"/>
      <c r="B4692" s="3"/>
      <c r="C4692" s="3"/>
      <c r="D4692" s="3"/>
      <c r="E4692" s="3"/>
      <c r="F4692" s="36"/>
      <c r="G4692" s="3"/>
      <c r="H4692" s="3"/>
      <c r="I4692" s="3"/>
      <c r="J4692" s="3"/>
      <c r="K4692" s="3"/>
      <c r="L4692" s="8"/>
      <c r="M4692" s="5"/>
      <c r="N4692" s="13"/>
      <c r="O4692" s="5"/>
      <c r="P4692" s="8"/>
      <c r="Q4692" s="9"/>
      <c r="R4692" s="9" t="str">
        <f>IFERROR(VLOOKUP(Tabla2[[#This Row],[CONTRATISTA PRNCIPAL]],Hoja1!$L$5:$M$9,2,FALSE),"CJV")</f>
        <v>CJV</v>
      </c>
      <c r="S4692" s="9" t="str">
        <f>IF(Tabla2[[#This Row],[EMPRESA]]=Tabla2[[#This Row],[CONTRATISTA PRNCIPAL]],"Principal","Secundaria")</f>
        <v>Principal</v>
      </c>
      <c r="T4692" s="10">
        <f>IFERROR(1/COUNTIF(Tabla2[CONTRATISTA PRNCIPAL],Tabla2[[#This Row],[CONTRATISTA PRNCIPAL]]),0)</f>
        <v>0</v>
      </c>
      <c r="U4692" s="33" t="str">
        <f ca="1">IF(((TODAY()-Tabla2[[#This Row],[FECHA NACIMIENTO]])/365)&lt;18,"Corregir", IF(((TODAY()-Tabla2[[#This Row],[FECHA NACIMIENTO]])/365)&gt;80, "Corregir",ROUNDDOWN(((TODAY()-Tabla2[[#This Row],[FECHA NACIMIENTO]])/365),0)))</f>
        <v>Corregir</v>
      </c>
      <c r="V469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92" s="34" t="str">
        <f ca="1">+IF(Tabla2[[#This Row],[Edad]]="Corregir","Corregir","Ok")</f>
        <v>Corregir</v>
      </c>
      <c r="X4692" s="10" t="str">
        <f>+IFERROR(VLOOKUP(Tabla2[[#This Row],[DISTRITO SEGÚN DNI]],Hoja1!$A$2:$B$55,2,FALSE),"No")</f>
        <v>No</v>
      </c>
      <c r="Y4692" s="10" t="str">
        <f>IF(OR(LOWER(Tabla2[[#This Row],[GENERO]])="masculino", LOWER(Tabla2[[#This Row],[GENERO]])="femenino"),"OK","Corregir")</f>
        <v>Corregir</v>
      </c>
      <c r="Z4692" s="10" t="str">
        <f>+IF(Tabla2[[#This Row],[Nro. DNI / CE]]="","Corregir",IF(LEN(Tabla2[[#This Row],[Nro. DNI / CE]])&gt;=8,"OK","Corregir"))</f>
        <v>Corregir</v>
      </c>
      <c r="AA4692" s="10">
        <f>COUNTIF(Tabla2[APELLIDOS Y NOMBRES],Tabla2[[#This Row],[APELLIDOS Y NOMBRES]])</f>
        <v>0</v>
      </c>
      <c r="AB4692" t="str">
        <f ca="1">+IFERROR(IF(Tabla2[[#This Row],[FECHA CESE/BAJA]]="","No Aplica",IF(AND(MONTH(Tabla2[[#This Row],[FECHA CESE/BAJA]])=MONTH(TODAY()-30),YEAR(Tabla2[[#This Row],[FECHA CESE/BAJA]])=YEAR(TODAY())),MONTH(TODAY()-30)&amp;"-"&amp;YEAR(TODAY()),"Borrar")),"No aplica")</f>
        <v>No Aplica</v>
      </c>
      <c r="AC4692" t="str">
        <f ca="1">+IFERROR(IF(Tabla2[[#This Row],[FECHA INICIO DE LABORES EN OBRA]]="","No Aplica",IF(AND(MONTH(Tabla2[[#This Row],[FECHA INICIO DE LABORES EN OBRA]])=MONTH(TODAY()-30),YEAR(Tabla2[[#This Row],[FECHA INICIO DE LABORES EN OBRA]])=YEAR(TODAY())),MONTH(TODAY()-30)&amp;"-"&amp;YEAR(TODAY()),"No Aplica")),"No Aplica")</f>
        <v>No Aplica</v>
      </c>
    </row>
    <row r="4693" spans="1:29" x14ac:dyDescent="0.25">
      <c r="A4693" s="2"/>
      <c r="B4693" s="3"/>
      <c r="C4693" s="3"/>
      <c r="D4693" s="3"/>
      <c r="E4693" s="3"/>
      <c r="F4693" s="36"/>
      <c r="G4693" s="3"/>
      <c r="H4693" s="3"/>
      <c r="I4693" s="3"/>
      <c r="J4693" s="3"/>
      <c r="K4693" s="3"/>
      <c r="L4693" s="8"/>
      <c r="M4693" s="5"/>
      <c r="N4693" s="13"/>
      <c r="O4693" s="5"/>
      <c r="P4693" s="8"/>
      <c r="Q4693" s="9"/>
      <c r="R4693" s="9" t="str">
        <f>IFERROR(VLOOKUP(Tabla2[[#This Row],[CONTRATISTA PRNCIPAL]],Hoja1!$L$5:$M$9,2,FALSE),"CJV")</f>
        <v>CJV</v>
      </c>
      <c r="S4693" s="9" t="str">
        <f>IF(Tabla2[[#This Row],[EMPRESA]]=Tabla2[[#This Row],[CONTRATISTA PRNCIPAL]],"Principal","Secundaria")</f>
        <v>Principal</v>
      </c>
      <c r="T4693" s="10">
        <f>IFERROR(1/COUNTIF(Tabla2[CONTRATISTA PRNCIPAL],Tabla2[[#This Row],[CONTRATISTA PRNCIPAL]]),0)</f>
        <v>0</v>
      </c>
      <c r="U4693" s="33" t="str">
        <f ca="1">IF(((TODAY()-Tabla2[[#This Row],[FECHA NACIMIENTO]])/365)&lt;18,"Corregir", IF(((TODAY()-Tabla2[[#This Row],[FECHA NACIMIENTO]])/365)&gt;80, "Corregir",ROUNDDOWN(((TODAY()-Tabla2[[#This Row],[FECHA NACIMIENTO]])/365),0)))</f>
        <v>Corregir</v>
      </c>
      <c r="V469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93" s="34" t="str">
        <f ca="1">+IF(Tabla2[[#This Row],[Edad]]="Corregir","Corregir","Ok")</f>
        <v>Corregir</v>
      </c>
      <c r="X4693" s="10" t="str">
        <f>+IFERROR(VLOOKUP(Tabla2[[#This Row],[DISTRITO SEGÚN DNI]],Hoja1!$A$2:$B$55,2,FALSE),"No")</f>
        <v>No</v>
      </c>
      <c r="Y4693" s="10" t="str">
        <f>IF(OR(LOWER(Tabla2[[#This Row],[GENERO]])="masculino", LOWER(Tabla2[[#This Row],[GENERO]])="femenino"),"OK","Corregir")</f>
        <v>Corregir</v>
      </c>
      <c r="Z4693" s="10" t="str">
        <f>+IF(Tabla2[[#This Row],[Nro. DNI / CE]]="","Corregir",IF(LEN(Tabla2[[#This Row],[Nro. DNI / CE]])&gt;=8,"OK","Corregir"))</f>
        <v>Corregir</v>
      </c>
      <c r="AA4693" s="10">
        <f>COUNTIF(Tabla2[APELLIDOS Y NOMBRES],Tabla2[[#This Row],[APELLIDOS Y NOMBRES]])</f>
        <v>0</v>
      </c>
      <c r="AB4693" t="str">
        <f ca="1">+IFERROR(IF(Tabla2[[#This Row],[FECHA CESE/BAJA]]="","No Aplica",IF(AND(MONTH(Tabla2[[#This Row],[FECHA CESE/BAJA]])=MONTH(TODAY()-30),YEAR(Tabla2[[#This Row],[FECHA CESE/BAJA]])=YEAR(TODAY())),MONTH(TODAY()-30)&amp;"-"&amp;YEAR(TODAY()),"Borrar")),"No aplica")</f>
        <v>No Aplica</v>
      </c>
      <c r="AC4693" t="str">
        <f ca="1">+IFERROR(IF(Tabla2[[#This Row],[FECHA INICIO DE LABORES EN OBRA]]="","No Aplica",IF(AND(MONTH(Tabla2[[#This Row],[FECHA INICIO DE LABORES EN OBRA]])=MONTH(TODAY()-30),YEAR(Tabla2[[#This Row],[FECHA INICIO DE LABORES EN OBRA]])=YEAR(TODAY())),MONTH(TODAY()-30)&amp;"-"&amp;YEAR(TODAY()),"No Aplica")),"No Aplica")</f>
        <v>No Aplica</v>
      </c>
    </row>
    <row r="4694" spans="1:29" x14ac:dyDescent="0.25">
      <c r="A4694" s="2"/>
      <c r="B4694" s="3"/>
      <c r="C4694" s="3"/>
      <c r="D4694" s="3"/>
      <c r="E4694" s="3"/>
      <c r="F4694" s="36"/>
      <c r="G4694" s="3"/>
      <c r="H4694" s="3"/>
      <c r="I4694" s="3"/>
      <c r="J4694" s="3"/>
      <c r="K4694" s="3"/>
      <c r="L4694" s="8"/>
      <c r="M4694" s="5"/>
      <c r="N4694" s="13"/>
      <c r="O4694" s="5"/>
      <c r="P4694" s="8"/>
      <c r="Q4694" s="9"/>
      <c r="R4694" s="9" t="str">
        <f>IFERROR(VLOOKUP(Tabla2[[#This Row],[CONTRATISTA PRNCIPAL]],Hoja1!$L$5:$M$9,2,FALSE),"CJV")</f>
        <v>CJV</v>
      </c>
      <c r="S4694" s="9" t="str">
        <f>IF(Tabla2[[#This Row],[EMPRESA]]=Tabla2[[#This Row],[CONTRATISTA PRNCIPAL]],"Principal","Secundaria")</f>
        <v>Principal</v>
      </c>
      <c r="T4694" s="10">
        <f>IFERROR(1/COUNTIF(Tabla2[CONTRATISTA PRNCIPAL],Tabla2[[#This Row],[CONTRATISTA PRNCIPAL]]),0)</f>
        <v>0</v>
      </c>
      <c r="U4694" s="33" t="str">
        <f ca="1">IF(((TODAY()-Tabla2[[#This Row],[FECHA NACIMIENTO]])/365)&lt;18,"Corregir", IF(((TODAY()-Tabla2[[#This Row],[FECHA NACIMIENTO]])/365)&gt;80, "Corregir",ROUNDDOWN(((TODAY()-Tabla2[[#This Row],[FECHA NACIMIENTO]])/365),0)))</f>
        <v>Corregir</v>
      </c>
      <c r="V469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94" s="34" t="str">
        <f ca="1">+IF(Tabla2[[#This Row],[Edad]]="Corregir","Corregir","Ok")</f>
        <v>Corregir</v>
      </c>
      <c r="X4694" s="10" t="str">
        <f>+IFERROR(VLOOKUP(Tabla2[[#This Row],[DISTRITO SEGÚN DNI]],Hoja1!$A$2:$B$55,2,FALSE),"No")</f>
        <v>No</v>
      </c>
      <c r="Y4694" s="10" t="str">
        <f>IF(OR(LOWER(Tabla2[[#This Row],[GENERO]])="masculino", LOWER(Tabla2[[#This Row],[GENERO]])="femenino"),"OK","Corregir")</f>
        <v>Corregir</v>
      </c>
      <c r="Z4694" s="10" t="str">
        <f>+IF(Tabla2[[#This Row],[Nro. DNI / CE]]="","Corregir",IF(LEN(Tabla2[[#This Row],[Nro. DNI / CE]])&gt;=8,"OK","Corregir"))</f>
        <v>Corregir</v>
      </c>
      <c r="AA4694" s="10">
        <f>COUNTIF(Tabla2[APELLIDOS Y NOMBRES],Tabla2[[#This Row],[APELLIDOS Y NOMBRES]])</f>
        <v>0</v>
      </c>
      <c r="AB4694" t="str">
        <f ca="1">+IFERROR(IF(Tabla2[[#This Row],[FECHA CESE/BAJA]]="","No Aplica",IF(AND(MONTH(Tabla2[[#This Row],[FECHA CESE/BAJA]])=MONTH(TODAY()-30),YEAR(Tabla2[[#This Row],[FECHA CESE/BAJA]])=YEAR(TODAY())),MONTH(TODAY()-30)&amp;"-"&amp;YEAR(TODAY()),"Borrar")),"No aplica")</f>
        <v>No Aplica</v>
      </c>
      <c r="AC4694" t="str">
        <f ca="1">+IFERROR(IF(Tabla2[[#This Row],[FECHA INICIO DE LABORES EN OBRA]]="","No Aplica",IF(AND(MONTH(Tabla2[[#This Row],[FECHA INICIO DE LABORES EN OBRA]])=MONTH(TODAY()-30),YEAR(Tabla2[[#This Row],[FECHA INICIO DE LABORES EN OBRA]])=YEAR(TODAY())),MONTH(TODAY()-30)&amp;"-"&amp;YEAR(TODAY()),"No Aplica")),"No Aplica")</f>
        <v>No Aplica</v>
      </c>
    </row>
    <row r="4695" spans="1:29" x14ac:dyDescent="0.25">
      <c r="A4695" s="2"/>
      <c r="B4695" s="3"/>
      <c r="C4695" s="3"/>
      <c r="D4695" s="3"/>
      <c r="E4695" s="3"/>
      <c r="F4695" s="36"/>
      <c r="G4695" s="3"/>
      <c r="H4695" s="3"/>
      <c r="I4695" s="3"/>
      <c r="J4695" s="3"/>
      <c r="K4695" s="3"/>
      <c r="L4695" s="8"/>
      <c r="M4695" s="5"/>
      <c r="N4695" s="13"/>
      <c r="O4695" s="5"/>
      <c r="P4695" s="8"/>
      <c r="Q4695" s="9"/>
      <c r="R4695" s="9" t="str">
        <f>IFERROR(VLOOKUP(Tabla2[[#This Row],[CONTRATISTA PRNCIPAL]],Hoja1!$L$5:$M$9,2,FALSE),"CJV")</f>
        <v>CJV</v>
      </c>
      <c r="S4695" s="9" t="str">
        <f>IF(Tabla2[[#This Row],[EMPRESA]]=Tabla2[[#This Row],[CONTRATISTA PRNCIPAL]],"Principal","Secundaria")</f>
        <v>Principal</v>
      </c>
      <c r="T4695" s="10">
        <f>IFERROR(1/COUNTIF(Tabla2[CONTRATISTA PRNCIPAL],Tabla2[[#This Row],[CONTRATISTA PRNCIPAL]]),0)</f>
        <v>0</v>
      </c>
      <c r="U4695" s="33" t="str">
        <f ca="1">IF(((TODAY()-Tabla2[[#This Row],[FECHA NACIMIENTO]])/365)&lt;18,"Corregir", IF(((TODAY()-Tabla2[[#This Row],[FECHA NACIMIENTO]])/365)&gt;80, "Corregir",ROUNDDOWN(((TODAY()-Tabla2[[#This Row],[FECHA NACIMIENTO]])/365),0)))</f>
        <v>Corregir</v>
      </c>
      <c r="V469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95" s="34" t="str">
        <f ca="1">+IF(Tabla2[[#This Row],[Edad]]="Corregir","Corregir","Ok")</f>
        <v>Corregir</v>
      </c>
      <c r="X4695" s="10" t="str">
        <f>+IFERROR(VLOOKUP(Tabla2[[#This Row],[DISTRITO SEGÚN DNI]],Hoja1!$A$2:$B$55,2,FALSE),"No")</f>
        <v>No</v>
      </c>
      <c r="Y4695" s="10" t="str">
        <f>IF(OR(LOWER(Tabla2[[#This Row],[GENERO]])="masculino", LOWER(Tabla2[[#This Row],[GENERO]])="femenino"),"OK","Corregir")</f>
        <v>Corregir</v>
      </c>
      <c r="Z4695" s="10" t="str">
        <f>+IF(Tabla2[[#This Row],[Nro. DNI / CE]]="","Corregir",IF(LEN(Tabla2[[#This Row],[Nro. DNI / CE]])&gt;=8,"OK","Corregir"))</f>
        <v>Corregir</v>
      </c>
      <c r="AA4695" s="10">
        <f>COUNTIF(Tabla2[APELLIDOS Y NOMBRES],Tabla2[[#This Row],[APELLIDOS Y NOMBRES]])</f>
        <v>0</v>
      </c>
      <c r="AB4695" t="str">
        <f ca="1">+IFERROR(IF(Tabla2[[#This Row],[FECHA CESE/BAJA]]="","No Aplica",IF(AND(MONTH(Tabla2[[#This Row],[FECHA CESE/BAJA]])=MONTH(TODAY()-30),YEAR(Tabla2[[#This Row],[FECHA CESE/BAJA]])=YEAR(TODAY())),MONTH(TODAY()-30)&amp;"-"&amp;YEAR(TODAY()),"Borrar")),"No aplica")</f>
        <v>No Aplica</v>
      </c>
      <c r="AC4695" t="str">
        <f ca="1">+IFERROR(IF(Tabla2[[#This Row],[FECHA INICIO DE LABORES EN OBRA]]="","No Aplica",IF(AND(MONTH(Tabla2[[#This Row],[FECHA INICIO DE LABORES EN OBRA]])=MONTH(TODAY()-30),YEAR(Tabla2[[#This Row],[FECHA INICIO DE LABORES EN OBRA]])=YEAR(TODAY())),MONTH(TODAY()-30)&amp;"-"&amp;YEAR(TODAY()),"No Aplica")),"No Aplica")</f>
        <v>No Aplica</v>
      </c>
    </row>
    <row r="4696" spans="1:29" x14ac:dyDescent="0.25">
      <c r="A4696" s="2"/>
      <c r="B4696" s="3"/>
      <c r="C4696" s="3"/>
      <c r="D4696" s="3"/>
      <c r="E4696" s="3"/>
      <c r="F4696" s="36"/>
      <c r="G4696" s="3"/>
      <c r="H4696" s="3"/>
      <c r="I4696" s="3"/>
      <c r="J4696" s="3"/>
      <c r="K4696" s="3"/>
      <c r="L4696" s="8"/>
      <c r="M4696" s="5"/>
      <c r="N4696" s="13"/>
      <c r="O4696" s="5"/>
      <c r="P4696" s="8"/>
      <c r="Q4696" s="9"/>
      <c r="R4696" s="9" t="str">
        <f>IFERROR(VLOOKUP(Tabla2[[#This Row],[CONTRATISTA PRNCIPAL]],Hoja1!$L$5:$M$9,2,FALSE),"CJV")</f>
        <v>CJV</v>
      </c>
      <c r="S4696" s="9" t="str">
        <f>IF(Tabla2[[#This Row],[EMPRESA]]=Tabla2[[#This Row],[CONTRATISTA PRNCIPAL]],"Principal","Secundaria")</f>
        <v>Principal</v>
      </c>
      <c r="T4696" s="10">
        <f>IFERROR(1/COUNTIF(Tabla2[CONTRATISTA PRNCIPAL],Tabla2[[#This Row],[CONTRATISTA PRNCIPAL]]),0)</f>
        <v>0</v>
      </c>
      <c r="U4696" s="33" t="str">
        <f ca="1">IF(((TODAY()-Tabla2[[#This Row],[FECHA NACIMIENTO]])/365)&lt;18,"Corregir", IF(((TODAY()-Tabla2[[#This Row],[FECHA NACIMIENTO]])/365)&gt;80, "Corregir",ROUNDDOWN(((TODAY()-Tabla2[[#This Row],[FECHA NACIMIENTO]])/365),0)))</f>
        <v>Corregir</v>
      </c>
      <c r="V469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96" s="34" t="str">
        <f ca="1">+IF(Tabla2[[#This Row],[Edad]]="Corregir","Corregir","Ok")</f>
        <v>Corregir</v>
      </c>
      <c r="X4696" s="10" t="str">
        <f>+IFERROR(VLOOKUP(Tabla2[[#This Row],[DISTRITO SEGÚN DNI]],Hoja1!$A$2:$B$55,2,FALSE),"No")</f>
        <v>No</v>
      </c>
      <c r="Y4696" s="10" t="str">
        <f>IF(OR(LOWER(Tabla2[[#This Row],[GENERO]])="masculino", LOWER(Tabla2[[#This Row],[GENERO]])="femenino"),"OK","Corregir")</f>
        <v>Corregir</v>
      </c>
      <c r="Z4696" s="10" t="str">
        <f>+IF(Tabla2[[#This Row],[Nro. DNI / CE]]="","Corregir",IF(LEN(Tabla2[[#This Row],[Nro. DNI / CE]])&gt;=8,"OK","Corregir"))</f>
        <v>Corregir</v>
      </c>
      <c r="AA4696" s="10">
        <f>COUNTIF(Tabla2[APELLIDOS Y NOMBRES],Tabla2[[#This Row],[APELLIDOS Y NOMBRES]])</f>
        <v>0</v>
      </c>
      <c r="AB4696" t="str">
        <f ca="1">+IFERROR(IF(Tabla2[[#This Row],[FECHA CESE/BAJA]]="","No Aplica",IF(AND(MONTH(Tabla2[[#This Row],[FECHA CESE/BAJA]])=MONTH(TODAY()-30),YEAR(Tabla2[[#This Row],[FECHA CESE/BAJA]])=YEAR(TODAY())),MONTH(TODAY()-30)&amp;"-"&amp;YEAR(TODAY()),"Borrar")),"No aplica")</f>
        <v>No Aplica</v>
      </c>
      <c r="AC4696" t="str">
        <f ca="1">+IFERROR(IF(Tabla2[[#This Row],[FECHA INICIO DE LABORES EN OBRA]]="","No Aplica",IF(AND(MONTH(Tabla2[[#This Row],[FECHA INICIO DE LABORES EN OBRA]])=MONTH(TODAY()-30),YEAR(Tabla2[[#This Row],[FECHA INICIO DE LABORES EN OBRA]])=YEAR(TODAY())),MONTH(TODAY()-30)&amp;"-"&amp;YEAR(TODAY()),"No Aplica")),"No Aplica")</f>
        <v>No Aplica</v>
      </c>
    </row>
    <row r="4697" spans="1:29" x14ac:dyDescent="0.25">
      <c r="A4697" s="2"/>
      <c r="B4697" s="3"/>
      <c r="C4697" s="3"/>
      <c r="D4697" s="3"/>
      <c r="E4697" s="3"/>
      <c r="F4697" s="36"/>
      <c r="G4697" s="3"/>
      <c r="H4697" s="3"/>
      <c r="I4697" s="3"/>
      <c r="J4697" s="3"/>
      <c r="K4697" s="3"/>
      <c r="L4697" s="8"/>
      <c r="M4697" s="5"/>
      <c r="N4697" s="13"/>
      <c r="O4697" s="5"/>
      <c r="P4697" s="8"/>
      <c r="Q4697" s="9"/>
      <c r="R4697" s="9" t="str">
        <f>IFERROR(VLOOKUP(Tabla2[[#This Row],[CONTRATISTA PRNCIPAL]],Hoja1!$L$5:$M$9,2,FALSE),"CJV")</f>
        <v>CJV</v>
      </c>
      <c r="S4697" s="9" t="str">
        <f>IF(Tabla2[[#This Row],[EMPRESA]]=Tabla2[[#This Row],[CONTRATISTA PRNCIPAL]],"Principal","Secundaria")</f>
        <v>Principal</v>
      </c>
      <c r="T4697" s="10">
        <f>IFERROR(1/COUNTIF(Tabla2[CONTRATISTA PRNCIPAL],Tabla2[[#This Row],[CONTRATISTA PRNCIPAL]]),0)</f>
        <v>0</v>
      </c>
      <c r="U4697" s="33" t="str">
        <f ca="1">IF(((TODAY()-Tabla2[[#This Row],[FECHA NACIMIENTO]])/365)&lt;18,"Corregir", IF(((TODAY()-Tabla2[[#This Row],[FECHA NACIMIENTO]])/365)&gt;80, "Corregir",ROUNDDOWN(((TODAY()-Tabla2[[#This Row],[FECHA NACIMIENTO]])/365),0)))</f>
        <v>Corregir</v>
      </c>
      <c r="V469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97" s="34" t="str">
        <f ca="1">+IF(Tabla2[[#This Row],[Edad]]="Corregir","Corregir","Ok")</f>
        <v>Corregir</v>
      </c>
      <c r="X4697" s="10" t="str">
        <f>+IFERROR(VLOOKUP(Tabla2[[#This Row],[DISTRITO SEGÚN DNI]],Hoja1!$A$2:$B$55,2,FALSE),"No")</f>
        <v>No</v>
      </c>
      <c r="Y4697" s="10" t="str">
        <f>IF(OR(LOWER(Tabla2[[#This Row],[GENERO]])="masculino", LOWER(Tabla2[[#This Row],[GENERO]])="femenino"),"OK","Corregir")</f>
        <v>Corregir</v>
      </c>
      <c r="Z4697" s="10" t="str">
        <f>+IF(Tabla2[[#This Row],[Nro. DNI / CE]]="","Corregir",IF(LEN(Tabla2[[#This Row],[Nro. DNI / CE]])&gt;=8,"OK","Corregir"))</f>
        <v>Corregir</v>
      </c>
      <c r="AA4697" s="10">
        <f>COUNTIF(Tabla2[APELLIDOS Y NOMBRES],Tabla2[[#This Row],[APELLIDOS Y NOMBRES]])</f>
        <v>0</v>
      </c>
      <c r="AB4697" t="str">
        <f ca="1">+IFERROR(IF(Tabla2[[#This Row],[FECHA CESE/BAJA]]="","No Aplica",IF(AND(MONTH(Tabla2[[#This Row],[FECHA CESE/BAJA]])=MONTH(TODAY()-30),YEAR(Tabla2[[#This Row],[FECHA CESE/BAJA]])=YEAR(TODAY())),MONTH(TODAY()-30)&amp;"-"&amp;YEAR(TODAY()),"Borrar")),"No aplica")</f>
        <v>No Aplica</v>
      </c>
      <c r="AC4697" t="str">
        <f ca="1">+IFERROR(IF(Tabla2[[#This Row],[FECHA INICIO DE LABORES EN OBRA]]="","No Aplica",IF(AND(MONTH(Tabla2[[#This Row],[FECHA INICIO DE LABORES EN OBRA]])=MONTH(TODAY()-30),YEAR(Tabla2[[#This Row],[FECHA INICIO DE LABORES EN OBRA]])=YEAR(TODAY())),MONTH(TODAY()-30)&amp;"-"&amp;YEAR(TODAY()),"No Aplica")),"No Aplica")</f>
        <v>No Aplica</v>
      </c>
    </row>
    <row r="4698" spans="1:29" x14ac:dyDescent="0.25">
      <c r="A4698" s="2"/>
      <c r="B4698" s="3"/>
      <c r="C4698" s="3"/>
      <c r="D4698" s="3"/>
      <c r="E4698" s="3"/>
      <c r="F4698" s="36"/>
      <c r="G4698" s="3"/>
      <c r="H4698" s="3"/>
      <c r="I4698" s="3"/>
      <c r="J4698" s="3"/>
      <c r="K4698" s="3"/>
      <c r="L4698" s="8"/>
      <c r="M4698" s="5"/>
      <c r="N4698" s="13"/>
      <c r="O4698" s="5"/>
      <c r="P4698" s="8"/>
      <c r="Q4698" s="9"/>
      <c r="R4698" s="9" t="str">
        <f>IFERROR(VLOOKUP(Tabla2[[#This Row],[CONTRATISTA PRNCIPAL]],Hoja1!$L$5:$M$9,2,FALSE),"CJV")</f>
        <v>CJV</v>
      </c>
      <c r="S4698" s="9" t="str">
        <f>IF(Tabla2[[#This Row],[EMPRESA]]=Tabla2[[#This Row],[CONTRATISTA PRNCIPAL]],"Principal","Secundaria")</f>
        <v>Principal</v>
      </c>
      <c r="T4698" s="10">
        <f>IFERROR(1/COUNTIF(Tabla2[CONTRATISTA PRNCIPAL],Tabla2[[#This Row],[CONTRATISTA PRNCIPAL]]),0)</f>
        <v>0</v>
      </c>
      <c r="U4698" s="33" t="str">
        <f ca="1">IF(((TODAY()-Tabla2[[#This Row],[FECHA NACIMIENTO]])/365)&lt;18,"Corregir", IF(((TODAY()-Tabla2[[#This Row],[FECHA NACIMIENTO]])/365)&gt;80, "Corregir",ROUNDDOWN(((TODAY()-Tabla2[[#This Row],[FECHA NACIMIENTO]])/365),0)))</f>
        <v>Corregir</v>
      </c>
      <c r="V469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98" s="34" t="str">
        <f ca="1">+IF(Tabla2[[#This Row],[Edad]]="Corregir","Corregir","Ok")</f>
        <v>Corregir</v>
      </c>
      <c r="X4698" s="10" t="str">
        <f>+IFERROR(VLOOKUP(Tabla2[[#This Row],[DISTRITO SEGÚN DNI]],Hoja1!$A$2:$B$55,2,FALSE),"No")</f>
        <v>No</v>
      </c>
      <c r="Y4698" s="10" t="str">
        <f>IF(OR(LOWER(Tabla2[[#This Row],[GENERO]])="masculino", LOWER(Tabla2[[#This Row],[GENERO]])="femenino"),"OK","Corregir")</f>
        <v>Corregir</v>
      </c>
      <c r="Z4698" s="10" t="str">
        <f>+IF(Tabla2[[#This Row],[Nro. DNI / CE]]="","Corregir",IF(LEN(Tabla2[[#This Row],[Nro. DNI / CE]])&gt;=8,"OK","Corregir"))</f>
        <v>Corregir</v>
      </c>
      <c r="AA4698" s="10">
        <f>COUNTIF(Tabla2[APELLIDOS Y NOMBRES],Tabla2[[#This Row],[APELLIDOS Y NOMBRES]])</f>
        <v>0</v>
      </c>
      <c r="AB4698" t="str">
        <f ca="1">+IFERROR(IF(Tabla2[[#This Row],[FECHA CESE/BAJA]]="","No Aplica",IF(AND(MONTH(Tabla2[[#This Row],[FECHA CESE/BAJA]])=MONTH(TODAY()-30),YEAR(Tabla2[[#This Row],[FECHA CESE/BAJA]])=YEAR(TODAY())),MONTH(TODAY()-30)&amp;"-"&amp;YEAR(TODAY()),"Borrar")),"No aplica")</f>
        <v>No Aplica</v>
      </c>
      <c r="AC4698" t="str">
        <f ca="1">+IFERROR(IF(Tabla2[[#This Row],[FECHA INICIO DE LABORES EN OBRA]]="","No Aplica",IF(AND(MONTH(Tabla2[[#This Row],[FECHA INICIO DE LABORES EN OBRA]])=MONTH(TODAY()-30),YEAR(Tabla2[[#This Row],[FECHA INICIO DE LABORES EN OBRA]])=YEAR(TODAY())),MONTH(TODAY()-30)&amp;"-"&amp;YEAR(TODAY()),"No Aplica")),"No Aplica")</f>
        <v>No Aplica</v>
      </c>
    </row>
    <row r="4699" spans="1:29" x14ac:dyDescent="0.25">
      <c r="A4699" s="2"/>
      <c r="B4699" s="3"/>
      <c r="C4699" s="3"/>
      <c r="D4699" s="3"/>
      <c r="E4699" s="3"/>
      <c r="F4699" s="36"/>
      <c r="G4699" s="3"/>
      <c r="H4699" s="3"/>
      <c r="I4699" s="3"/>
      <c r="J4699" s="3"/>
      <c r="K4699" s="3"/>
      <c r="L4699" s="8"/>
      <c r="M4699" s="5"/>
      <c r="N4699" s="13"/>
      <c r="O4699" s="5"/>
      <c r="P4699" s="8"/>
      <c r="Q4699" s="9"/>
      <c r="R4699" s="9" t="str">
        <f>IFERROR(VLOOKUP(Tabla2[[#This Row],[CONTRATISTA PRNCIPAL]],Hoja1!$L$5:$M$9,2,FALSE),"CJV")</f>
        <v>CJV</v>
      </c>
      <c r="S4699" s="9" t="str">
        <f>IF(Tabla2[[#This Row],[EMPRESA]]=Tabla2[[#This Row],[CONTRATISTA PRNCIPAL]],"Principal","Secundaria")</f>
        <v>Principal</v>
      </c>
      <c r="T4699" s="10">
        <f>IFERROR(1/COUNTIF(Tabla2[CONTRATISTA PRNCIPAL],Tabla2[[#This Row],[CONTRATISTA PRNCIPAL]]),0)</f>
        <v>0</v>
      </c>
      <c r="U4699" s="33" t="str">
        <f ca="1">IF(((TODAY()-Tabla2[[#This Row],[FECHA NACIMIENTO]])/365)&lt;18,"Corregir", IF(((TODAY()-Tabla2[[#This Row],[FECHA NACIMIENTO]])/365)&gt;80, "Corregir",ROUNDDOWN(((TODAY()-Tabla2[[#This Row],[FECHA NACIMIENTO]])/365),0)))</f>
        <v>Corregir</v>
      </c>
      <c r="V469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699" s="34" t="str">
        <f ca="1">+IF(Tabla2[[#This Row],[Edad]]="Corregir","Corregir","Ok")</f>
        <v>Corregir</v>
      </c>
      <c r="X4699" s="10" t="str">
        <f>+IFERROR(VLOOKUP(Tabla2[[#This Row],[DISTRITO SEGÚN DNI]],Hoja1!$A$2:$B$55,2,FALSE),"No")</f>
        <v>No</v>
      </c>
      <c r="Y4699" s="10" t="str">
        <f>IF(OR(LOWER(Tabla2[[#This Row],[GENERO]])="masculino", LOWER(Tabla2[[#This Row],[GENERO]])="femenino"),"OK","Corregir")</f>
        <v>Corregir</v>
      </c>
      <c r="Z4699" s="10" t="str">
        <f>+IF(Tabla2[[#This Row],[Nro. DNI / CE]]="","Corregir",IF(LEN(Tabla2[[#This Row],[Nro. DNI / CE]])&gt;=8,"OK","Corregir"))</f>
        <v>Corregir</v>
      </c>
      <c r="AA4699" s="10">
        <f>COUNTIF(Tabla2[APELLIDOS Y NOMBRES],Tabla2[[#This Row],[APELLIDOS Y NOMBRES]])</f>
        <v>0</v>
      </c>
      <c r="AB4699" t="str">
        <f ca="1">+IFERROR(IF(Tabla2[[#This Row],[FECHA CESE/BAJA]]="","No Aplica",IF(AND(MONTH(Tabla2[[#This Row],[FECHA CESE/BAJA]])=MONTH(TODAY()-30),YEAR(Tabla2[[#This Row],[FECHA CESE/BAJA]])=YEAR(TODAY())),MONTH(TODAY()-30)&amp;"-"&amp;YEAR(TODAY()),"Borrar")),"No aplica")</f>
        <v>No Aplica</v>
      </c>
      <c r="AC4699" t="str">
        <f ca="1">+IFERROR(IF(Tabla2[[#This Row],[FECHA INICIO DE LABORES EN OBRA]]="","No Aplica",IF(AND(MONTH(Tabla2[[#This Row],[FECHA INICIO DE LABORES EN OBRA]])=MONTH(TODAY()-30),YEAR(Tabla2[[#This Row],[FECHA INICIO DE LABORES EN OBRA]])=YEAR(TODAY())),MONTH(TODAY()-30)&amp;"-"&amp;YEAR(TODAY()),"No Aplica")),"No Aplica")</f>
        <v>No Aplica</v>
      </c>
    </row>
    <row r="4700" spans="1:29" x14ac:dyDescent="0.25">
      <c r="A4700" s="2"/>
      <c r="B4700" s="3"/>
      <c r="C4700" s="3"/>
      <c r="D4700" s="3"/>
      <c r="E4700" s="3"/>
      <c r="F4700" s="36"/>
      <c r="G4700" s="3"/>
      <c r="H4700" s="3"/>
      <c r="I4700" s="3"/>
      <c r="J4700" s="3"/>
      <c r="K4700" s="3"/>
      <c r="L4700" s="8"/>
      <c r="M4700" s="5"/>
      <c r="N4700" s="13"/>
      <c r="O4700" s="5"/>
      <c r="P4700" s="8"/>
      <c r="Q4700" s="9"/>
      <c r="R4700" s="9" t="str">
        <f>IFERROR(VLOOKUP(Tabla2[[#This Row],[CONTRATISTA PRNCIPAL]],Hoja1!$L$5:$M$9,2,FALSE),"CJV")</f>
        <v>CJV</v>
      </c>
      <c r="S4700" s="9" t="str">
        <f>IF(Tabla2[[#This Row],[EMPRESA]]=Tabla2[[#This Row],[CONTRATISTA PRNCIPAL]],"Principal","Secundaria")</f>
        <v>Principal</v>
      </c>
      <c r="T4700" s="10">
        <f>IFERROR(1/COUNTIF(Tabla2[CONTRATISTA PRNCIPAL],Tabla2[[#This Row],[CONTRATISTA PRNCIPAL]]),0)</f>
        <v>0</v>
      </c>
      <c r="U4700" s="33" t="str">
        <f ca="1">IF(((TODAY()-Tabla2[[#This Row],[FECHA NACIMIENTO]])/365)&lt;18,"Corregir", IF(((TODAY()-Tabla2[[#This Row],[FECHA NACIMIENTO]])/365)&gt;80, "Corregir",ROUNDDOWN(((TODAY()-Tabla2[[#This Row],[FECHA NACIMIENTO]])/365),0)))</f>
        <v>Corregir</v>
      </c>
      <c r="V470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00" s="34" t="str">
        <f ca="1">+IF(Tabla2[[#This Row],[Edad]]="Corregir","Corregir","Ok")</f>
        <v>Corregir</v>
      </c>
      <c r="X4700" s="10" t="str">
        <f>+IFERROR(VLOOKUP(Tabla2[[#This Row],[DISTRITO SEGÚN DNI]],Hoja1!$A$2:$B$55,2,FALSE),"No")</f>
        <v>No</v>
      </c>
      <c r="Y4700" s="10" t="str">
        <f>IF(OR(LOWER(Tabla2[[#This Row],[GENERO]])="masculino", LOWER(Tabla2[[#This Row],[GENERO]])="femenino"),"OK","Corregir")</f>
        <v>Corregir</v>
      </c>
      <c r="Z4700" s="10" t="str">
        <f>+IF(Tabla2[[#This Row],[Nro. DNI / CE]]="","Corregir",IF(LEN(Tabla2[[#This Row],[Nro. DNI / CE]])&gt;=8,"OK","Corregir"))</f>
        <v>Corregir</v>
      </c>
      <c r="AA4700" s="10">
        <f>COUNTIF(Tabla2[APELLIDOS Y NOMBRES],Tabla2[[#This Row],[APELLIDOS Y NOMBRES]])</f>
        <v>0</v>
      </c>
      <c r="AB4700" t="str">
        <f ca="1">+IFERROR(IF(Tabla2[[#This Row],[FECHA CESE/BAJA]]="","No Aplica",IF(AND(MONTH(Tabla2[[#This Row],[FECHA CESE/BAJA]])=MONTH(TODAY()-30),YEAR(Tabla2[[#This Row],[FECHA CESE/BAJA]])=YEAR(TODAY())),MONTH(TODAY()-30)&amp;"-"&amp;YEAR(TODAY()),"Borrar")),"No aplica")</f>
        <v>No Aplica</v>
      </c>
      <c r="AC4700" t="str">
        <f ca="1">+IFERROR(IF(Tabla2[[#This Row],[FECHA INICIO DE LABORES EN OBRA]]="","No Aplica",IF(AND(MONTH(Tabla2[[#This Row],[FECHA INICIO DE LABORES EN OBRA]])=MONTH(TODAY()-30),YEAR(Tabla2[[#This Row],[FECHA INICIO DE LABORES EN OBRA]])=YEAR(TODAY())),MONTH(TODAY()-30)&amp;"-"&amp;YEAR(TODAY()),"No Aplica")),"No Aplica")</f>
        <v>No Aplica</v>
      </c>
    </row>
    <row r="4701" spans="1:29" x14ac:dyDescent="0.25">
      <c r="A4701" s="2"/>
      <c r="B4701" s="3"/>
      <c r="C4701" s="3"/>
      <c r="D4701" s="3"/>
      <c r="E4701" s="3"/>
      <c r="F4701" s="36"/>
      <c r="G4701" s="3"/>
      <c r="H4701" s="3"/>
      <c r="I4701" s="3"/>
      <c r="J4701" s="3"/>
      <c r="K4701" s="3"/>
      <c r="L4701" s="8"/>
      <c r="M4701" s="5"/>
      <c r="N4701" s="13"/>
      <c r="O4701" s="5"/>
      <c r="P4701" s="8"/>
      <c r="Q4701" s="9"/>
      <c r="R4701" s="9" t="str">
        <f>IFERROR(VLOOKUP(Tabla2[[#This Row],[CONTRATISTA PRNCIPAL]],Hoja1!$L$5:$M$9,2,FALSE),"CJV")</f>
        <v>CJV</v>
      </c>
      <c r="S4701" s="9" t="str">
        <f>IF(Tabla2[[#This Row],[EMPRESA]]=Tabla2[[#This Row],[CONTRATISTA PRNCIPAL]],"Principal","Secundaria")</f>
        <v>Principal</v>
      </c>
      <c r="T4701" s="10">
        <f>IFERROR(1/COUNTIF(Tabla2[CONTRATISTA PRNCIPAL],Tabla2[[#This Row],[CONTRATISTA PRNCIPAL]]),0)</f>
        <v>0</v>
      </c>
      <c r="U4701" s="33" t="str">
        <f ca="1">IF(((TODAY()-Tabla2[[#This Row],[FECHA NACIMIENTO]])/365)&lt;18,"Corregir", IF(((TODAY()-Tabla2[[#This Row],[FECHA NACIMIENTO]])/365)&gt;80, "Corregir",ROUNDDOWN(((TODAY()-Tabla2[[#This Row],[FECHA NACIMIENTO]])/365),0)))</f>
        <v>Corregir</v>
      </c>
      <c r="V470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01" s="34" t="str">
        <f ca="1">+IF(Tabla2[[#This Row],[Edad]]="Corregir","Corregir","Ok")</f>
        <v>Corregir</v>
      </c>
      <c r="X4701" s="10" t="str">
        <f>+IFERROR(VLOOKUP(Tabla2[[#This Row],[DISTRITO SEGÚN DNI]],Hoja1!$A$2:$B$55,2,FALSE),"No")</f>
        <v>No</v>
      </c>
      <c r="Y4701" s="10" t="str">
        <f>IF(OR(LOWER(Tabla2[[#This Row],[GENERO]])="masculino", LOWER(Tabla2[[#This Row],[GENERO]])="femenino"),"OK","Corregir")</f>
        <v>Corregir</v>
      </c>
      <c r="Z4701" s="10" t="str">
        <f>+IF(Tabla2[[#This Row],[Nro. DNI / CE]]="","Corregir",IF(LEN(Tabla2[[#This Row],[Nro. DNI / CE]])&gt;=8,"OK","Corregir"))</f>
        <v>Corregir</v>
      </c>
      <c r="AA4701" s="10">
        <f>COUNTIF(Tabla2[APELLIDOS Y NOMBRES],Tabla2[[#This Row],[APELLIDOS Y NOMBRES]])</f>
        <v>0</v>
      </c>
      <c r="AB4701" t="str">
        <f ca="1">+IFERROR(IF(Tabla2[[#This Row],[FECHA CESE/BAJA]]="","No Aplica",IF(AND(MONTH(Tabla2[[#This Row],[FECHA CESE/BAJA]])=MONTH(TODAY()-30),YEAR(Tabla2[[#This Row],[FECHA CESE/BAJA]])=YEAR(TODAY())),MONTH(TODAY()-30)&amp;"-"&amp;YEAR(TODAY()),"Borrar")),"No aplica")</f>
        <v>No Aplica</v>
      </c>
      <c r="AC4701" t="str">
        <f ca="1">+IFERROR(IF(Tabla2[[#This Row],[FECHA INICIO DE LABORES EN OBRA]]="","No Aplica",IF(AND(MONTH(Tabla2[[#This Row],[FECHA INICIO DE LABORES EN OBRA]])=MONTH(TODAY()-30),YEAR(Tabla2[[#This Row],[FECHA INICIO DE LABORES EN OBRA]])=YEAR(TODAY())),MONTH(TODAY()-30)&amp;"-"&amp;YEAR(TODAY()),"No Aplica")),"No Aplica")</f>
        <v>No Aplica</v>
      </c>
    </row>
    <row r="4702" spans="1:29" x14ac:dyDescent="0.25">
      <c r="A4702" s="2"/>
      <c r="B4702" s="3"/>
      <c r="C4702" s="3"/>
      <c r="D4702" s="3"/>
      <c r="E4702" s="3"/>
      <c r="F4702" s="36"/>
      <c r="G4702" s="3"/>
      <c r="H4702" s="3"/>
      <c r="I4702" s="3"/>
      <c r="J4702" s="3"/>
      <c r="K4702" s="3"/>
      <c r="L4702" s="8"/>
      <c r="M4702" s="5"/>
      <c r="N4702" s="13"/>
      <c r="O4702" s="5"/>
      <c r="P4702" s="8"/>
      <c r="Q4702" s="9"/>
      <c r="R4702" s="9" t="str">
        <f>IFERROR(VLOOKUP(Tabla2[[#This Row],[CONTRATISTA PRNCIPAL]],Hoja1!$L$5:$M$9,2,FALSE),"CJV")</f>
        <v>CJV</v>
      </c>
      <c r="S4702" s="9" t="str">
        <f>IF(Tabla2[[#This Row],[EMPRESA]]=Tabla2[[#This Row],[CONTRATISTA PRNCIPAL]],"Principal","Secundaria")</f>
        <v>Principal</v>
      </c>
      <c r="T4702" s="10">
        <f>IFERROR(1/COUNTIF(Tabla2[CONTRATISTA PRNCIPAL],Tabla2[[#This Row],[CONTRATISTA PRNCIPAL]]),0)</f>
        <v>0</v>
      </c>
      <c r="U4702" s="33" t="str">
        <f ca="1">IF(((TODAY()-Tabla2[[#This Row],[FECHA NACIMIENTO]])/365)&lt;18,"Corregir", IF(((TODAY()-Tabla2[[#This Row],[FECHA NACIMIENTO]])/365)&gt;80, "Corregir",ROUNDDOWN(((TODAY()-Tabla2[[#This Row],[FECHA NACIMIENTO]])/365),0)))</f>
        <v>Corregir</v>
      </c>
      <c r="V470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02" s="34" t="str">
        <f ca="1">+IF(Tabla2[[#This Row],[Edad]]="Corregir","Corregir","Ok")</f>
        <v>Corregir</v>
      </c>
      <c r="X4702" s="10" t="str">
        <f>+IFERROR(VLOOKUP(Tabla2[[#This Row],[DISTRITO SEGÚN DNI]],Hoja1!$A$2:$B$55,2,FALSE),"No")</f>
        <v>No</v>
      </c>
      <c r="Y4702" s="10" t="str">
        <f>IF(OR(LOWER(Tabla2[[#This Row],[GENERO]])="masculino", LOWER(Tabla2[[#This Row],[GENERO]])="femenino"),"OK","Corregir")</f>
        <v>Corregir</v>
      </c>
      <c r="Z4702" s="10" t="str">
        <f>+IF(Tabla2[[#This Row],[Nro. DNI / CE]]="","Corregir",IF(LEN(Tabla2[[#This Row],[Nro. DNI / CE]])&gt;=8,"OK","Corregir"))</f>
        <v>Corregir</v>
      </c>
      <c r="AA4702" s="10">
        <f>COUNTIF(Tabla2[APELLIDOS Y NOMBRES],Tabla2[[#This Row],[APELLIDOS Y NOMBRES]])</f>
        <v>0</v>
      </c>
      <c r="AB4702" t="str">
        <f ca="1">+IFERROR(IF(Tabla2[[#This Row],[FECHA CESE/BAJA]]="","No Aplica",IF(AND(MONTH(Tabla2[[#This Row],[FECHA CESE/BAJA]])=MONTH(TODAY()-30),YEAR(Tabla2[[#This Row],[FECHA CESE/BAJA]])=YEAR(TODAY())),MONTH(TODAY()-30)&amp;"-"&amp;YEAR(TODAY()),"Borrar")),"No aplica")</f>
        <v>No Aplica</v>
      </c>
      <c r="AC4702" t="str">
        <f ca="1">+IFERROR(IF(Tabla2[[#This Row],[FECHA INICIO DE LABORES EN OBRA]]="","No Aplica",IF(AND(MONTH(Tabla2[[#This Row],[FECHA INICIO DE LABORES EN OBRA]])=MONTH(TODAY()-30),YEAR(Tabla2[[#This Row],[FECHA INICIO DE LABORES EN OBRA]])=YEAR(TODAY())),MONTH(TODAY()-30)&amp;"-"&amp;YEAR(TODAY()),"No Aplica")),"No Aplica")</f>
        <v>No Aplica</v>
      </c>
    </row>
    <row r="4703" spans="1:29" x14ac:dyDescent="0.25">
      <c r="A4703" s="2"/>
      <c r="B4703" s="3"/>
      <c r="C4703" s="3"/>
      <c r="D4703" s="3"/>
      <c r="E4703" s="3"/>
      <c r="F4703" s="36"/>
      <c r="G4703" s="3"/>
      <c r="H4703" s="3"/>
      <c r="I4703" s="3"/>
      <c r="J4703" s="3"/>
      <c r="K4703" s="3"/>
      <c r="L4703" s="8"/>
      <c r="M4703" s="5"/>
      <c r="N4703" s="13"/>
      <c r="O4703" s="5"/>
      <c r="P4703" s="8"/>
      <c r="Q4703" s="9"/>
      <c r="R4703" s="9" t="str">
        <f>IFERROR(VLOOKUP(Tabla2[[#This Row],[CONTRATISTA PRNCIPAL]],Hoja1!$L$5:$M$9,2,FALSE),"CJV")</f>
        <v>CJV</v>
      </c>
      <c r="S4703" s="9" t="str">
        <f>IF(Tabla2[[#This Row],[EMPRESA]]=Tabla2[[#This Row],[CONTRATISTA PRNCIPAL]],"Principal","Secundaria")</f>
        <v>Principal</v>
      </c>
      <c r="T4703" s="10">
        <f>IFERROR(1/COUNTIF(Tabla2[CONTRATISTA PRNCIPAL],Tabla2[[#This Row],[CONTRATISTA PRNCIPAL]]),0)</f>
        <v>0</v>
      </c>
      <c r="U4703" s="33" t="str">
        <f ca="1">IF(((TODAY()-Tabla2[[#This Row],[FECHA NACIMIENTO]])/365)&lt;18,"Corregir", IF(((TODAY()-Tabla2[[#This Row],[FECHA NACIMIENTO]])/365)&gt;80, "Corregir",ROUNDDOWN(((TODAY()-Tabla2[[#This Row],[FECHA NACIMIENTO]])/365),0)))</f>
        <v>Corregir</v>
      </c>
      <c r="V470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03" s="34" t="str">
        <f ca="1">+IF(Tabla2[[#This Row],[Edad]]="Corregir","Corregir","Ok")</f>
        <v>Corregir</v>
      </c>
      <c r="X4703" s="10" t="str">
        <f>+IFERROR(VLOOKUP(Tabla2[[#This Row],[DISTRITO SEGÚN DNI]],Hoja1!$A$2:$B$55,2,FALSE),"No")</f>
        <v>No</v>
      </c>
      <c r="Y4703" s="10" t="str">
        <f>IF(OR(LOWER(Tabla2[[#This Row],[GENERO]])="masculino", LOWER(Tabla2[[#This Row],[GENERO]])="femenino"),"OK","Corregir")</f>
        <v>Corregir</v>
      </c>
      <c r="Z4703" s="10" t="str">
        <f>+IF(Tabla2[[#This Row],[Nro. DNI / CE]]="","Corregir",IF(LEN(Tabla2[[#This Row],[Nro. DNI / CE]])&gt;=8,"OK","Corregir"))</f>
        <v>Corregir</v>
      </c>
      <c r="AA4703" s="10">
        <f>COUNTIF(Tabla2[APELLIDOS Y NOMBRES],Tabla2[[#This Row],[APELLIDOS Y NOMBRES]])</f>
        <v>0</v>
      </c>
      <c r="AB4703" t="str">
        <f ca="1">+IFERROR(IF(Tabla2[[#This Row],[FECHA CESE/BAJA]]="","No Aplica",IF(AND(MONTH(Tabla2[[#This Row],[FECHA CESE/BAJA]])=MONTH(TODAY()-30),YEAR(Tabla2[[#This Row],[FECHA CESE/BAJA]])=YEAR(TODAY())),MONTH(TODAY()-30)&amp;"-"&amp;YEAR(TODAY()),"Borrar")),"No aplica")</f>
        <v>No Aplica</v>
      </c>
      <c r="AC4703" t="str">
        <f ca="1">+IFERROR(IF(Tabla2[[#This Row],[FECHA INICIO DE LABORES EN OBRA]]="","No Aplica",IF(AND(MONTH(Tabla2[[#This Row],[FECHA INICIO DE LABORES EN OBRA]])=MONTH(TODAY()-30),YEAR(Tabla2[[#This Row],[FECHA INICIO DE LABORES EN OBRA]])=YEAR(TODAY())),MONTH(TODAY()-30)&amp;"-"&amp;YEAR(TODAY()),"No Aplica")),"No Aplica")</f>
        <v>No Aplica</v>
      </c>
    </row>
    <row r="4704" spans="1:29" x14ac:dyDescent="0.25">
      <c r="A4704" s="2"/>
      <c r="B4704" s="3"/>
      <c r="C4704" s="3"/>
      <c r="D4704" s="3"/>
      <c r="E4704" s="3"/>
      <c r="F4704" s="36"/>
      <c r="G4704" s="3"/>
      <c r="H4704" s="3"/>
      <c r="I4704" s="3"/>
      <c r="J4704" s="3"/>
      <c r="K4704" s="3"/>
      <c r="L4704" s="8"/>
      <c r="M4704" s="5"/>
      <c r="N4704" s="13"/>
      <c r="O4704" s="5"/>
      <c r="P4704" s="8"/>
      <c r="Q4704" s="9"/>
      <c r="R4704" s="9" t="str">
        <f>IFERROR(VLOOKUP(Tabla2[[#This Row],[CONTRATISTA PRNCIPAL]],Hoja1!$L$5:$M$9,2,FALSE),"CJV")</f>
        <v>CJV</v>
      </c>
      <c r="S4704" s="9" t="str">
        <f>IF(Tabla2[[#This Row],[EMPRESA]]=Tabla2[[#This Row],[CONTRATISTA PRNCIPAL]],"Principal","Secundaria")</f>
        <v>Principal</v>
      </c>
      <c r="T4704" s="10">
        <f>IFERROR(1/COUNTIF(Tabla2[CONTRATISTA PRNCIPAL],Tabla2[[#This Row],[CONTRATISTA PRNCIPAL]]),0)</f>
        <v>0</v>
      </c>
      <c r="U4704" s="33" t="str">
        <f ca="1">IF(((TODAY()-Tabla2[[#This Row],[FECHA NACIMIENTO]])/365)&lt;18,"Corregir", IF(((TODAY()-Tabla2[[#This Row],[FECHA NACIMIENTO]])/365)&gt;80, "Corregir",ROUNDDOWN(((TODAY()-Tabla2[[#This Row],[FECHA NACIMIENTO]])/365),0)))</f>
        <v>Corregir</v>
      </c>
      <c r="V470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04" s="34" t="str">
        <f ca="1">+IF(Tabla2[[#This Row],[Edad]]="Corregir","Corregir","Ok")</f>
        <v>Corregir</v>
      </c>
      <c r="X4704" s="10" t="str">
        <f>+IFERROR(VLOOKUP(Tabla2[[#This Row],[DISTRITO SEGÚN DNI]],Hoja1!$A$2:$B$55,2,FALSE),"No")</f>
        <v>No</v>
      </c>
      <c r="Y4704" s="10" t="str">
        <f>IF(OR(LOWER(Tabla2[[#This Row],[GENERO]])="masculino", LOWER(Tabla2[[#This Row],[GENERO]])="femenino"),"OK","Corregir")</f>
        <v>Corregir</v>
      </c>
      <c r="Z4704" s="10" t="str">
        <f>+IF(Tabla2[[#This Row],[Nro. DNI / CE]]="","Corregir",IF(LEN(Tabla2[[#This Row],[Nro. DNI / CE]])&gt;=8,"OK","Corregir"))</f>
        <v>Corregir</v>
      </c>
      <c r="AA4704" s="10">
        <f>COUNTIF(Tabla2[APELLIDOS Y NOMBRES],Tabla2[[#This Row],[APELLIDOS Y NOMBRES]])</f>
        <v>0</v>
      </c>
      <c r="AB4704" t="str">
        <f ca="1">+IFERROR(IF(Tabla2[[#This Row],[FECHA CESE/BAJA]]="","No Aplica",IF(AND(MONTH(Tabla2[[#This Row],[FECHA CESE/BAJA]])=MONTH(TODAY()-30),YEAR(Tabla2[[#This Row],[FECHA CESE/BAJA]])=YEAR(TODAY())),MONTH(TODAY()-30)&amp;"-"&amp;YEAR(TODAY()),"Borrar")),"No aplica")</f>
        <v>No Aplica</v>
      </c>
      <c r="AC4704" t="str">
        <f ca="1">+IFERROR(IF(Tabla2[[#This Row],[FECHA INICIO DE LABORES EN OBRA]]="","No Aplica",IF(AND(MONTH(Tabla2[[#This Row],[FECHA INICIO DE LABORES EN OBRA]])=MONTH(TODAY()-30),YEAR(Tabla2[[#This Row],[FECHA INICIO DE LABORES EN OBRA]])=YEAR(TODAY())),MONTH(TODAY()-30)&amp;"-"&amp;YEAR(TODAY()),"No Aplica")),"No Aplica")</f>
        <v>No Aplica</v>
      </c>
    </row>
    <row r="4705" spans="1:29" x14ac:dyDescent="0.25">
      <c r="A4705" s="2"/>
      <c r="B4705" s="3"/>
      <c r="C4705" s="3"/>
      <c r="D4705" s="3"/>
      <c r="E4705" s="3"/>
      <c r="F4705" s="36"/>
      <c r="G4705" s="3"/>
      <c r="H4705" s="3"/>
      <c r="I4705" s="3"/>
      <c r="J4705" s="3"/>
      <c r="K4705" s="3"/>
      <c r="L4705" s="8"/>
      <c r="M4705" s="5"/>
      <c r="N4705" s="13"/>
      <c r="O4705" s="5"/>
      <c r="P4705" s="8"/>
      <c r="Q4705" s="9"/>
      <c r="R4705" s="9" t="str">
        <f>IFERROR(VLOOKUP(Tabla2[[#This Row],[CONTRATISTA PRNCIPAL]],Hoja1!$L$5:$M$9,2,FALSE),"CJV")</f>
        <v>CJV</v>
      </c>
      <c r="S4705" s="9" t="str">
        <f>IF(Tabla2[[#This Row],[EMPRESA]]=Tabla2[[#This Row],[CONTRATISTA PRNCIPAL]],"Principal","Secundaria")</f>
        <v>Principal</v>
      </c>
      <c r="T4705" s="10">
        <f>IFERROR(1/COUNTIF(Tabla2[CONTRATISTA PRNCIPAL],Tabla2[[#This Row],[CONTRATISTA PRNCIPAL]]),0)</f>
        <v>0</v>
      </c>
      <c r="U4705" s="33" t="str">
        <f ca="1">IF(((TODAY()-Tabla2[[#This Row],[FECHA NACIMIENTO]])/365)&lt;18,"Corregir", IF(((TODAY()-Tabla2[[#This Row],[FECHA NACIMIENTO]])/365)&gt;80, "Corregir",ROUNDDOWN(((TODAY()-Tabla2[[#This Row],[FECHA NACIMIENTO]])/365),0)))</f>
        <v>Corregir</v>
      </c>
      <c r="V470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05" s="34" t="str">
        <f ca="1">+IF(Tabla2[[#This Row],[Edad]]="Corregir","Corregir","Ok")</f>
        <v>Corregir</v>
      </c>
      <c r="X4705" s="10" t="str">
        <f>+IFERROR(VLOOKUP(Tabla2[[#This Row],[DISTRITO SEGÚN DNI]],Hoja1!$A$2:$B$55,2,FALSE),"No")</f>
        <v>No</v>
      </c>
      <c r="Y4705" s="10" t="str">
        <f>IF(OR(LOWER(Tabla2[[#This Row],[GENERO]])="masculino", LOWER(Tabla2[[#This Row],[GENERO]])="femenino"),"OK","Corregir")</f>
        <v>Corregir</v>
      </c>
      <c r="Z4705" s="10" t="str">
        <f>+IF(Tabla2[[#This Row],[Nro. DNI / CE]]="","Corregir",IF(LEN(Tabla2[[#This Row],[Nro. DNI / CE]])&gt;=8,"OK","Corregir"))</f>
        <v>Corregir</v>
      </c>
      <c r="AA4705" s="10">
        <f>COUNTIF(Tabla2[APELLIDOS Y NOMBRES],Tabla2[[#This Row],[APELLIDOS Y NOMBRES]])</f>
        <v>0</v>
      </c>
      <c r="AB4705" t="str">
        <f ca="1">+IFERROR(IF(Tabla2[[#This Row],[FECHA CESE/BAJA]]="","No Aplica",IF(AND(MONTH(Tabla2[[#This Row],[FECHA CESE/BAJA]])=MONTH(TODAY()-30),YEAR(Tabla2[[#This Row],[FECHA CESE/BAJA]])=YEAR(TODAY())),MONTH(TODAY()-30)&amp;"-"&amp;YEAR(TODAY()),"Borrar")),"No aplica")</f>
        <v>No Aplica</v>
      </c>
      <c r="AC4705" t="str">
        <f ca="1">+IFERROR(IF(Tabla2[[#This Row],[FECHA INICIO DE LABORES EN OBRA]]="","No Aplica",IF(AND(MONTH(Tabla2[[#This Row],[FECHA INICIO DE LABORES EN OBRA]])=MONTH(TODAY()-30),YEAR(Tabla2[[#This Row],[FECHA INICIO DE LABORES EN OBRA]])=YEAR(TODAY())),MONTH(TODAY()-30)&amp;"-"&amp;YEAR(TODAY()),"No Aplica")),"No Aplica")</f>
        <v>No Aplica</v>
      </c>
    </row>
    <row r="4706" spans="1:29" x14ac:dyDescent="0.25">
      <c r="A4706" s="2"/>
      <c r="B4706" s="3"/>
      <c r="C4706" s="3"/>
      <c r="D4706" s="3"/>
      <c r="E4706" s="3"/>
      <c r="F4706" s="36"/>
      <c r="G4706" s="3"/>
      <c r="H4706" s="3"/>
      <c r="I4706" s="3"/>
      <c r="J4706" s="3"/>
      <c r="K4706" s="3"/>
      <c r="L4706" s="8"/>
      <c r="M4706" s="5"/>
      <c r="N4706" s="13"/>
      <c r="O4706" s="5"/>
      <c r="P4706" s="8"/>
      <c r="Q4706" s="9"/>
      <c r="R4706" s="9" t="str">
        <f>IFERROR(VLOOKUP(Tabla2[[#This Row],[CONTRATISTA PRNCIPAL]],Hoja1!$L$5:$M$9,2,FALSE),"CJV")</f>
        <v>CJV</v>
      </c>
      <c r="S4706" s="9" t="str">
        <f>IF(Tabla2[[#This Row],[EMPRESA]]=Tabla2[[#This Row],[CONTRATISTA PRNCIPAL]],"Principal","Secundaria")</f>
        <v>Principal</v>
      </c>
      <c r="T4706" s="10">
        <f>IFERROR(1/COUNTIF(Tabla2[CONTRATISTA PRNCIPAL],Tabla2[[#This Row],[CONTRATISTA PRNCIPAL]]),0)</f>
        <v>0</v>
      </c>
      <c r="U4706" s="33" t="str">
        <f ca="1">IF(((TODAY()-Tabla2[[#This Row],[FECHA NACIMIENTO]])/365)&lt;18,"Corregir", IF(((TODAY()-Tabla2[[#This Row],[FECHA NACIMIENTO]])/365)&gt;80, "Corregir",ROUNDDOWN(((TODAY()-Tabla2[[#This Row],[FECHA NACIMIENTO]])/365),0)))</f>
        <v>Corregir</v>
      </c>
      <c r="V470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06" s="34" t="str">
        <f ca="1">+IF(Tabla2[[#This Row],[Edad]]="Corregir","Corregir","Ok")</f>
        <v>Corregir</v>
      </c>
      <c r="X4706" s="10" t="str">
        <f>+IFERROR(VLOOKUP(Tabla2[[#This Row],[DISTRITO SEGÚN DNI]],Hoja1!$A$2:$B$55,2,FALSE),"No")</f>
        <v>No</v>
      </c>
      <c r="Y4706" s="10" t="str">
        <f>IF(OR(LOWER(Tabla2[[#This Row],[GENERO]])="masculino", LOWER(Tabla2[[#This Row],[GENERO]])="femenino"),"OK","Corregir")</f>
        <v>Corregir</v>
      </c>
      <c r="Z4706" s="10" t="str">
        <f>+IF(Tabla2[[#This Row],[Nro. DNI / CE]]="","Corregir",IF(LEN(Tabla2[[#This Row],[Nro. DNI / CE]])&gt;=8,"OK","Corregir"))</f>
        <v>Corregir</v>
      </c>
      <c r="AA4706" s="10">
        <f>COUNTIF(Tabla2[APELLIDOS Y NOMBRES],Tabla2[[#This Row],[APELLIDOS Y NOMBRES]])</f>
        <v>0</v>
      </c>
      <c r="AB4706" t="str">
        <f ca="1">+IFERROR(IF(Tabla2[[#This Row],[FECHA CESE/BAJA]]="","No Aplica",IF(AND(MONTH(Tabla2[[#This Row],[FECHA CESE/BAJA]])=MONTH(TODAY()-30),YEAR(Tabla2[[#This Row],[FECHA CESE/BAJA]])=YEAR(TODAY())),MONTH(TODAY()-30)&amp;"-"&amp;YEAR(TODAY()),"Borrar")),"No aplica")</f>
        <v>No Aplica</v>
      </c>
      <c r="AC4706" t="str">
        <f ca="1">+IFERROR(IF(Tabla2[[#This Row],[FECHA INICIO DE LABORES EN OBRA]]="","No Aplica",IF(AND(MONTH(Tabla2[[#This Row],[FECHA INICIO DE LABORES EN OBRA]])=MONTH(TODAY()-30),YEAR(Tabla2[[#This Row],[FECHA INICIO DE LABORES EN OBRA]])=YEAR(TODAY())),MONTH(TODAY()-30)&amp;"-"&amp;YEAR(TODAY()),"No Aplica")),"No Aplica")</f>
        <v>No Aplica</v>
      </c>
    </row>
    <row r="4707" spans="1:29" x14ac:dyDescent="0.25">
      <c r="A4707" s="2"/>
      <c r="B4707" s="3"/>
      <c r="C4707" s="3"/>
      <c r="D4707" s="3"/>
      <c r="E4707" s="3"/>
      <c r="F4707" s="36"/>
      <c r="G4707" s="3"/>
      <c r="H4707" s="3"/>
      <c r="I4707" s="3"/>
      <c r="J4707" s="3"/>
      <c r="K4707" s="3"/>
      <c r="L4707" s="8"/>
      <c r="M4707" s="5"/>
      <c r="N4707" s="13"/>
      <c r="O4707" s="5"/>
      <c r="P4707" s="8"/>
      <c r="Q4707" s="9"/>
      <c r="R4707" s="9" t="str">
        <f>IFERROR(VLOOKUP(Tabla2[[#This Row],[CONTRATISTA PRNCIPAL]],Hoja1!$L$5:$M$9,2,FALSE),"CJV")</f>
        <v>CJV</v>
      </c>
      <c r="S4707" s="9" t="str">
        <f>IF(Tabla2[[#This Row],[EMPRESA]]=Tabla2[[#This Row],[CONTRATISTA PRNCIPAL]],"Principal","Secundaria")</f>
        <v>Principal</v>
      </c>
      <c r="T4707" s="10">
        <f>IFERROR(1/COUNTIF(Tabla2[CONTRATISTA PRNCIPAL],Tabla2[[#This Row],[CONTRATISTA PRNCIPAL]]),0)</f>
        <v>0</v>
      </c>
      <c r="U4707" s="33" t="str">
        <f ca="1">IF(((TODAY()-Tabla2[[#This Row],[FECHA NACIMIENTO]])/365)&lt;18,"Corregir", IF(((TODAY()-Tabla2[[#This Row],[FECHA NACIMIENTO]])/365)&gt;80, "Corregir",ROUNDDOWN(((TODAY()-Tabla2[[#This Row],[FECHA NACIMIENTO]])/365),0)))</f>
        <v>Corregir</v>
      </c>
      <c r="V470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07" s="34" t="str">
        <f ca="1">+IF(Tabla2[[#This Row],[Edad]]="Corregir","Corregir","Ok")</f>
        <v>Corregir</v>
      </c>
      <c r="X4707" s="10" t="str">
        <f>+IFERROR(VLOOKUP(Tabla2[[#This Row],[DISTRITO SEGÚN DNI]],Hoja1!$A$2:$B$55,2,FALSE),"No")</f>
        <v>No</v>
      </c>
      <c r="Y4707" s="10" t="str">
        <f>IF(OR(LOWER(Tabla2[[#This Row],[GENERO]])="masculino", LOWER(Tabla2[[#This Row],[GENERO]])="femenino"),"OK","Corregir")</f>
        <v>Corregir</v>
      </c>
      <c r="Z4707" s="10" t="str">
        <f>+IF(Tabla2[[#This Row],[Nro. DNI / CE]]="","Corregir",IF(LEN(Tabla2[[#This Row],[Nro. DNI / CE]])&gt;=8,"OK","Corregir"))</f>
        <v>Corregir</v>
      </c>
      <c r="AA4707" s="10">
        <f>COUNTIF(Tabla2[APELLIDOS Y NOMBRES],Tabla2[[#This Row],[APELLIDOS Y NOMBRES]])</f>
        <v>0</v>
      </c>
      <c r="AB4707" t="str">
        <f ca="1">+IFERROR(IF(Tabla2[[#This Row],[FECHA CESE/BAJA]]="","No Aplica",IF(AND(MONTH(Tabla2[[#This Row],[FECHA CESE/BAJA]])=MONTH(TODAY()-30),YEAR(Tabla2[[#This Row],[FECHA CESE/BAJA]])=YEAR(TODAY())),MONTH(TODAY()-30)&amp;"-"&amp;YEAR(TODAY()),"Borrar")),"No aplica")</f>
        <v>No Aplica</v>
      </c>
      <c r="AC4707" t="str">
        <f ca="1">+IFERROR(IF(Tabla2[[#This Row],[FECHA INICIO DE LABORES EN OBRA]]="","No Aplica",IF(AND(MONTH(Tabla2[[#This Row],[FECHA INICIO DE LABORES EN OBRA]])=MONTH(TODAY()-30),YEAR(Tabla2[[#This Row],[FECHA INICIO DE LABORES EN OBRA]])=YEAR(TODAY())),MONTH(TODAY()-30)&amp;"-"&amp;YEAR(TODAY()),"No Aplica")),"No Aplica")</f>
        <v>No Aplica</v>
      </c>
    </row>
    <row r="4708" spans="1:29" x14ac:dyDescent="0.25">
      <c r="A4708" s="2"/>
      <c r="B4708" s="3"/>
      <c r="C4708" s="3"/>
      <c r="D4708" s="3"/>
      <c r="E4708" s="3"/>
      <c r="F4708" s="36"/>
      <c r="G4708" s="3"/>
      <c r="H4708" s="3"/>
      <c r="I4708" s="3"/>
      <c r="J4708" s="3"/>
      <c r="K4708" s="3"/>
      <c r="L4708" s="8"/>
      <c r="M4708" s="5"/>
      <c r="N4708" s="13"/>
      <c r="O4708" s="5"/>
      <c r="P4708" s="8"/>
      <c r="Q4708" s="9"/>
      <c r="R4708" s="9" t="str">
        <f>IFERROR(VLOOKUP(Tabla2[[#This Row],[CONTRATISTA PRNCIPAL]],Hoja1!$L$5:$M$9,2,FALSE),"CJV")</f>
        <v>CJV</v>
      </c>
      <c r="S4708" s="9" t="str">
        <f>IF(Tabla2[[#This Row],[EMPRESA]]=Tabla2[[#This Row],[CONTRATISTA PRNCIPAL]],"Principal","Secundaria")</f>
        <v>Principal</v>
      </c>
      <c r="T4708" s="10">
        <f>IFERROR(1/COUNTIF(Tabla2[CONTRATISTA PRNCIPAL],Tabla2[[#This Row],[CONTRATISTA PRNCIPAL]]),0)</f>
        <v>0</v>
      </c>
      <c r="U4708" s="33" t="str">
        <f ca="1">IF(((TODAY()-Tabla2[[#This Row],[FECHA NACIMIENTO]])/365)&lt;18,"Corregir", IF(((TODAY()-Tabla2[[#This Row],[FECHA NACIMIENTO]])/365)&gt;80, "Corregir",ROUNDDOWN(((TODAY()-Tabla2[[#This Row],[FECHA NACIMIENTO]])/365),0)))</f>
        <v>Corregir</v>
      </c>
      <c r="V470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08" s="34" t="str">
        <f ca="1">+IF(Tabla2[[#This Row],[Edad]]="Corregir","Corregir","Ok")</f>
        <v>Corregir</v>
      </c>
      <c r="X4708" s="10" t="str">
        <f>+IFERROR(VLOOKUP(Tabla2[[#This Row],[DISTRITO SEGÚN DNI]],Hoja1!$A$2:$B$55,2,FALSE),"No")</f>
        <v>No</v>
      </c>
      <c r="Y4708" s="10" t="str">
        <f>IF(OR(LOWER(Tabla2[[#This Row],[GENERO]])="masculino", LOWER(Tabla2[[#This Row],[GENERO]])="femenino"),"OK","Corregir")</f>
        <v>Corregir</v>
      </c>
      <c r="Z4708" s="10" t="str">
        <f>+IF(Tabla2[[#This Row],[Nro. DNI / CE]]="","Corregir",IF(LEN(Tabla2[[#This Row],[Nro. DNI / CE]])&gt;=8,"OK","Corregir"))</f>
        <v>Corregir</v>
      </c>
      <c r="AA4708" s="10">
        <f>COUNTIF(Tabla2[APELLIDOS Y NOMBRES],Tabla2[[#This Row],[APELLIDOS Y NOMBRES]])</f>
        <v>0</v>
      </c>
      <c r="AB4708" t="str">
        <f ca="1">+IFERROR(IF(Tabla2[[#This Row],[FECHA CESE/BAJA]]="","No Aplica",IF(AND(MONTH(Tabla2[[#This Row],[FECHA CESE/BAJA]])=MONTH(TODAY()-30),YEAR(Tabla2[[#This Row],[FECHA CESE/BAJA]])=YEAR(TODAY())),MONTH(TODAY()-30)&amp;"-"&amp;YEAR(TODAY()),"Borrar")),"No aplica")</f>
        <v>No Aplica</v>
      </c>
      <c r="AC4708" t="str">
        <f ca="1">+IFERROR(IF(Tabla2[[#This Row],[FECHA INICIO DE LABORES EN OBRA]]="","No Aplica",IF(AND(MONTH(Tabla2[[#This Row],[FECHA INICIO DE LABORES EN OBRA]])=MONTH(TODAY()-30),YEAR(Tabla2[[#This Row],[FECHA INICIO DE LABORES EN OBRA]])=YEAR(TODAY())),MONTH(TODAY()-30)&amp;"-"&amp;YEAR(TODAY()),"No Aplica")),"No Aplica")</f>
        <v>No Aplica</v>
      </c>
    </row>
    <row r="4709" spans="1:29" x14ac:dyDescent="0.25">
      <c r="A4709" s="2"/>
      <c r="B4709" s="3"/>
      <c r="C4709" s="3"/>
      <c r="D4709" s="3"/>
      <c r="E4709" s="3"/>
      <c r="F4709" s="36"/>
      <c r="G4709" s="3"/>
      <c r="H4709" s="3"/>
      <c r="I4709" s="3"/>
      <c r="J4709" s="3"/>
      <c r="K4709" s="3"/>
      <c r="L4709" s="8"/>
      <c r="M4709" s="5"/>
      <c r="N4709" s="13"/>
      <c r="O4709" s="5"/>
      <c r="P4709" s="8"/>
      <c r="Q4709" s="9"/>
      <c r="R4709" s="9" t="str">
        <f>IFERROR(VLOOKUP(Tabla2[[#This Row],[CONTRATISTA PRNCIPAL]],Hoja1!$L$5:$M$9,2,FALSE),"CJV")</f>
        <v>CJV</v>
      </c>
      <c r="S4709" s="9" t="str">
        <f>IF(Tabla2[[#This Row],[EMPRESA]]=Tabla2[[#This Row],[CONTRATISTA PRNCIPAL]],"Principal","Secundaria")</f>
        <v>Principal</v>
      </c>
      <c r="T4709" s="10">
        <f>IFERROR(1/COUNTIF(Tabla2[CONTRATISTA PRNCIPAL],Tabla2[[#This Row],[CONTRATISTA PRNCIPAL]]),0)</f>
        <v>0</v>
      </c>
      <c r="U4709" s="33" t="str">
        <f ca="1">IF(((TODAY()-Tabla2[[#This Row],[FECHA NACIMIENTO]])/365)&lt;18,"Corregir", IF(((TODAY()-Tabla2[[#This Row],[FECHA NACIMIENTO]])/365)&gt;80, "Corregir",ROUNDDOWN(((TODAY()-Tabla2[[#This Row],[FECHA NACIMIENTO]])/365),0)))</f>
        <v>Corregir</v>
      </c>
      <c r="V470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09" s="34" t="str">
        <f ca="1">+IF(Tabla2[[#This Row],[Edad]]="Corregir","Corregir","Ok")</f>
        <v>Corregir</v>
      </c>
      <c r="X4709" s="10" t="str">
        <f>+IFERROR(VLOOKUP(Tabla2[[#This Row],[DISTRITO SEGÚN DNI]],Hoja1!$A$2:$B$55,2,FALSE),"No")</f>
        <v>No</v>
      </c>
      <c r="Y4709" s="10" t="str">
        <f>IF(OR(LOWER(Tabla2[[#This Row],[GENERO]])="masculino", LOWER(Tabla2[[#This Row],[GENERO]])="femenino"),"OK","Corregir")</f>
        <v>Corregir</v>
      </c>
      <c r="Z4709" s="10" t="str">
        <f>+IF(Tabla2[[#This Row],[Nro. DNI / CE]]="","Corregir",IF(LEN(Tabla2[[#This Row],[Nro. DNI / CE]])&gt;=8,"OK","Corregir"))</f>
        <v>Corregir</v>
      </c>
      <c r="AA4709" s="10">
        <f>COUNTIF(Tabla2[APELLIDOS Y NOMBRES],Tabla2[[#This Row],[APELLIDOS Y NOMBRES]])</f>
        <v>0</v>
      </c>
      <c r="AB4709" t="str">
        <f ca="1">+IFERROR(IF(Tabla2[[#This Row],[FECHA CESE/BAJA]]="","No Aplica",IF(AND(MONTH(Tabla2[[#This Row],[FECHA CESE/BAJA]])=MONTH(TODAY()-30),YEAR(Tabla2[[#This Row],[FECHA CESE/BAJA]])=YEAR(TODAY())),MONTH(TODAY()-30)&amp;"-"&amp;YEAR(TODAY()),"Borrar")),"No aplica")</f>
        <v>No Aplica</v>
      </c>
      <c r="AC4709" t="str">
        <f ca="1">+IFERROR(IF(Tabla2[[#This Row],[FECHA INICIO DE LABORES EN OBRA]]="","No Aplica",IF(AND(MONTH(Tabla2[[#This Row],[FECHA INICIO DE LABORES EN OBRA]])=MONTH(TODAY()-30),YEAR(Tabla2[[#This Row],[FECHA INICIO DE LABORES EN OBRA]])=YEAR(TODAY())),MONTH(TODAY()-30)&amp;"-"&amp;YEAR(TODAY()),"No Aplica")),"No Aplica")</f>
        <v>No Aplica</v>
      </c>
    </row>
    <row r="4710" spans="1:29" x14ac:dyDescent="0.25">
      <c r="A4710" s="2"/>
      <c r="B4710" s="3"/>
      <c r="C4710" s="3"/>
      <c r="D4710" s="3"/>
      <c r="E4710" s="3"/>
      <c r="F4710" s="36"/>
      <c r="G4710" s="3"/>
      <c r="H4710" s="3"/>
      <c r="I4710" s="3"/>
      <c r="J4710" s="3"/>
      <c r="K4710" s="3"/>
      <c r="L4710" s="8"/>
      <c r="M4710" s="5"/>
      <c r="N4710" s="13"/>
      <c r="O4710" s="5"/>
      <c r="P4710" s="8"/>
      <c r="Q4710" s="9"/>
      <c r="R4710" s="9" t="str">
        <f>IFERROR(VLOOKUP(Tabla2[[#This Row],[CONTRATISTA PRNCIPAL]],Hoja1!$L$5:$M$9,2,FALSE),"CJV")</f>
        <v>CJV</v>
      </c>
      <c r="S4710" s="9" t="str">
        <f>IF(Tabla2[[#This Row],[EMPRESA]]=Tabla2[[#This Row],[CONTRATISTA PRNCIPAL]],"Principal","Secundaria")</f>
        <v>Principal</v>
      </c>
      <c r="T4710" s="10">
        <f>IFERROR(1/COUNTIF(Tabla2[CONTRATISTA PRNCIPAL],Tabla2[[#This Row],[CONTRATISTA PRNCIPAL]]),0)</f>
        <v>0</v>
      </c>
      <c r="U4710" s="33" t="str">
        <f ca="1">IF(((TODAY()-Tabla2[[#This Row],[FECHA NACIMIENTO]])/365)&lt;18,"Corregir", IF(((TODAY()-Tabla2[[#This Row],[FECHA NACIMIENTO]])/365)&gt;80, "Corregir",ROUNDDOWN(((TODAY()-Tabla2[[#This Row],[FECHA NACIMIENTO]])/365),0)))</f>
        <v>Corregir</v>
      </c>
      <c r="V471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10" s="34" t="str">
        <f ca="1">+IF(Tabla2[[#This Row],[Edad]]="Corregir","Corregir","Ok")</f>
        <v>Corregir</v>
      </c>
      <c r="X4710" s="10" t="str">
        <f>+IFERROR(VLOOKUP(Tabla2[[#This Row],[DISTRITO SEGÚN DNI]],Hoja1!$A$2:$B$55,2,FALSE),"No")</f>
        <v>No</v>
      </c>
      <c r="Y4710" s="10" t="str">
        <f>IF(OR(LOWER(Tabla2[[#This Row],[GENERO]])="masculino", LOWER(Tabla2[[#This Row],[GENERO]])="femenino"),"OK","Corregir")</f>
        <v>Corregir</v>
      </c>
      <c r="Z4710" s="10" t="str">
        <f>+IF(Tabla2[[#This Row],[Nro. DNI / CE]]="","Corregir",IF(LEN(Tabla2[[#This Row],[Nro. DNI / CE]])&gt;=8,"OK","Corregir"))</f>
        <v>Corregir</v>
      </c>
      <c r="AA4710" s="10">
        <f>COUNTIF(Tabla2[APELLIDOS Y NOMBRES],Tabla2[[#This Row],[APELLIDOS Y NOMBRES]])</f>
        <v>0</v>
      </c>
      <c r="AB4710" t="str">
        <f ca="1">+IFERROR(IF(Tabla2[[#This Row],[FECHA CESE/BAJA]]="","No Aplica",IF(AND(MONTH(Tabla2[[#This Row],[FECHA CESE/BAJA]])=MONTH(TODAY()-30),YEAR(Tabla2[[#This Row],[FECHA CESE/BAJA]])=YEAR(TODAY())),MONTH(TODAY()-30)&amp;"-"&amp;YEAR(TODAY()),"Borrar")),"No aplica")</f>
        <v>No Aplica</v>
      </c>
      <c r="AC4710" t="str">
        <f ca="1">+IFERROR(IF(Tabla2[[#This Row],[FECHA INICIO DE LABORES EN OBRA]]="","No Aplica",IF(AND(MONTH(Tabla2[[#This Row],[FECHA INICIO DE LABORES EN OBRA]])=MONTH(TODAY()-30),YEAR(Tabla2[[#This Row],[FECHA INICIO DE LABORES EN OBRA]])=YEAR(TODAY())),MONTH(TODAY()-30)&amp;"-"&amp;YEAR(TODAY()),"No Aplica")),"No Aplica")</f>
        <v>No Aplica</v>
      </c>
    </row>
    <row r="4711" spans="1:29" x14ac:dyDescent="0.25">
      <c r="A4711" s="2"/>
      <c r="B4711" s="3"/>
      <c r="C4711" s="3"/>
      <c r="D4711" s="3"/>
      <c r="E4711" s="3"/>
      <c r="F4711" s="36"/>
      <c r="G4711" s="3"/>
      <c r="H4711" s="3"/>
      <c r="I4711" s="3"/>
      <c r="J4711" s="3"/>
      <c r="K4711" s="3"/>
      <c r="L4711" s="8"/>
      <c r="M4711" s="5"/>
      <c r="N4711" s="13"/>
      <c r="O4711" s="5"/>
      <c r="P4711" s="8"/>
      <c r="Q4711" s="9"/>
      <c r="R4711" s="9" t="str">
        <f>IFERROR(VLOOKUP(Tabla2[[#This Row],[CONTRATISTA PRNCIPAL]],Hoja1!$L$5:$M$9,2,FALSE),"CJV")</f>
        <v>CJV</v>
      </c>
      <c r="S4711" s="9" t="str">
        <f>IF(Tabla2[[#This Row],[EMPRESA]]=Tabla2[[#This Row],[CONTRATISTA PRNCIPAL]],"Principal","Secundaria")</f>
        <v>Principal</v>
      </c>
      <c r="T4711" s="10">
        <f>IFERROR(1/COUNTIF(Tabla2[CONTRATISTA PRNCIPAL],Tabla2[[#This Row],[CONTRATISTA PRNCIPAL]]),0)</f>
        <v>0</v>
      </c>
      <c r="U4711" s="33" t="str">
        <f ca="1">IF(((TODAY()-Tabla2[[#This Row],[FECHA NACIMIENTO]])/365)&lt;18,"Corregir", IF(((TODAY()-Tabla2[[#This Row],[FECHA NACIMIENTO]])/365)&gt;80, "Corregir",ROUNDDOWN(((TODAY()-Tabla2[[#This Row],[FECHA NACIMIENTO]])/365),0)))</f>
        <v>Corregir</v>
      </c>
      <c r="V471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11" s="34" t="str">
        <f ca="1">+IF(Tabla2[[#This Row],[Edad]]="Corregir","Corregir","Ok")</f>
        <v>Corregir</v>
      </c>
      <c r="X4711" s="10" t="str">
        <f>+IFERROR(VLOOKUP(Tabla2[[#This Row],[DISTRITO SEGÚN DNI]],Hoja1!$A$2:$B$55,2,FALSE),"No")</f>
        <v>No</v>
      </c>
      <c r="Y4711" s="10" t="str">
        <f>IF(OR(LOWER(Tabla2[[#This Row],[GENERO]])="masculino", LOWER(Tabla2[[#This Row],[GENERO]])="femenino"),"OK","Corregir")</f>
        <v>Corregir</v>
      </c>
      <c r="Z4711" s="10" t="str">
        <f>+IF(Tabla2[[#This Row],[Nro. DNI / CE]]="","Corregir",IF(LEN(Tabla2[[#This Row],[Nro. DNI / CE]])&gt;=8,"OK","Corregir"))</f>
        <v>Corregir</v>
      </c>
      <c r="AA4711" s="10">
        <f>COUNTIF(Tabla2[APELLIDOS Y NOMBRES],Tabla2[[#This Row],[APELLIDOS Y NOMBRES]])</f>
        <v>0</v>
      </c>
      <c r="AB4711" t="str">
        <f ca="1">+IFERROR(IF(Tabla2[[#This Row],[FECHA CESE/BAJA]]="","No Aplica",IF(AND(MONTH(Tabla2[[#This Row],[FECHA CESE/BAJA]])=MONTH(TODAY()-30),YEAR(Tabla2[[#This Row],[FECHA CESE/BAJA]])=YEAR(TODAY())),MONTH(TODAY()-30)&amp;"-"&amp;YEAR(TODAY()),"Borrar")),"No aplica")</f>
        <v>No Aplica</v>
      </c>
      <c r="AC4711" t="str">
        <f ca="1">+IFERROR(IF(Tabla2[[#This Row],[FECHA INICIO DE LABORES EN OBRA]]="","No Aplica",IF(AND(MONTH(Tabla2[[#This Row],[FECHA INICIO DE LABORES EN OBRA]])=MONTH(TODAY()-30),YEAR(Tabla2[[#This Row],[FECHA INICIO DE LABORES EN OBRA]])=YEAR(TODAY())),MONTH(TODAY()-30)&amp;"-"&amp;YEAR(TODAY()),"No Aplica")),"No Aplica")</f>
        <v>No Aplica</v>
      </c>
    </row>
    <row r="4712" spans="1:29" x14ac:dyDescent="0.25">
      <c r="A4712" s="2"/>
      <c r="B4712" s="3"/>
      <c r="C4712" s="3"/>
      <c r="D4712" s="3"/>
      <c r="E4712" s="3"/>
      <c r="F4712" s="36"/>
      <c r="G4712" s="3"/>
      <c r="H4712" s="3"/>
      <c r="I4712" s="3"/>
      <c r="J4712" s="3"/>
      <c r="K4712" s="3"/>
      <c r="L4712" s="8"/>
      <c r="M4712" s="5"/>
      <c r="N4712" s="13"/>
      <c r="O4712" s="5"/>
      <c r="P4712" s="8"/>
      <c r="Q4712" s="9"/>
      <c r="R4712" s="9" t="str">
        <f>IFERROR(VLOOKUP(Tabla2[[#This Row],[CONTRATISTA PRNCIPAL]],Hoja1!$L$5:$M$9,2,FALSE),"CJV")</f>
        <v>CJV</v>
      </c>
      <c r="S4712" s="9" t="str">
        <f>IF(Tabla2[[#This Row],[EMPRESA]]=Tabla2[[#This Row],[CONTRATISTA PRNCIPAL]],"Principal","Secundaria")</f>
        <v>Principal</v>
      </c>
      <c r="T4712" s="10">
        <f>IFERROR(1/COUNTIF(Tabla2[CONTRATISTA PRNCIPAL],Tabla2[[#This Row],[CONTRATISTA PRNCIPAL]]),0)</f>
        <v>0</v>
      </c>
      <c r="U4712" s="33" t="str">
        <f ca="1">IF(((TODAY()-Tabla2[[#This Row],[FECHA NACIMIENTO]])/365)&lt;18,"Corregir", IF(((TODAY()-Tabla2[[#This Row],[FECHA NACIMIENTO]])/365)&gt;80, "Corregir",ROUNDDOWN(((TODAY()-Tabla2[[#This Row],[FECHA NACIMIENTO]])/365),0)))</f>
        <v>Corregir</v>
      </c>
      <c r="V471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12" s="34" t="str">
        <f ca="1">+IF(Tabla2[[#This Row],[Edad]]="Corregir","Corregir","Ok")</f>
        <v>Corregir</v>
      </c>
      <c r="X4712" s="10" t="str">
        <f>+IFERROR(VLOOKUP(Tabla2[[#This Row],[DISTRITO SEGÚN DNI]],Hoja1!$A$2:$B$55,2,FALSE),"No")</f>
        <v>No</v>
      </c>
      <c r="Y4712" s="10" t="str">
        <f>IF(OR(LOWER(Tabla2[[#This Row],[GENERO]])="masculino", LOWER(Tabla2[[#This Row],[GENERO]])="femenino"),"OK","Corregir")</f>
        <v>Corregir</v>
      </c>
      <c r="Z4712" s="10" t="str">
        <f>+IF(Tabla2[[#This Row],[Nro. DNI / CE]]="","Corregir",IF(LEN(Tabla2[[#This Row],[Nro. DNI / CE]])&gt;=8,"OK","Corregir"))</f>
        <v>Corregir</v>
      </c>
      <c r="AA4712" s="10">
        <f>COUNTIF(Tabla2[APELLIDOS Y NOMBRES],Tabla2[[#This Row],[APELLIDOS Y NOMBRES]])</f>
        <v>0</v>
      </c>
      <c r="AB4712" t="str">
        <f ca="1">+IFERROR(IF(Tabla2[[#This Row],[FECHA CESE/BAJA]]="","No Aplica",IF(AND(MONTH(Tabla2[[#This Row],[FECHA CESE/BAJA]])=MONTH(TODAY()-30),YEAR(Tabla2[[#This Row],[FECHA CESE/BAJA]])=YEAR(TODAY())),MONTH(TODAY()-30)&amp;"-"&amp;YEAR(TODAY()),"Borrar")),"No aplica")</f>
        <v>No Aplica</v>
      </c>
      <c r="AC4712" t="str">
        <f ca="1">+IFERROR(IF(Tabla2[[#This Row],[FECHA INICIO DE LABORES EN OBRA]]="","No Aplica",IF(AND(MONTH(Tabla2[[#This Row],[FECHA INICIO DE LABORES EN OBRA]])=MONTH(TODAY()-30),YEAR(Tabla2[[#This Row],[FECHA INICIO DE LABORES EN OBRA]])=YEAR(TODAY())),MONTH(TODAY()-30)&amp;"-"&amp;YEAR(TODAY()),"No Aplica")),"No Aplica")</f>
        <v>No Aplica</v>
      </c>
    </row>
    <row r="4713" spans="1:29" x14ac:dyDescent="0.25">
      <c r="A4713" s="2"/>
      <c r="B4713" s="3"/>
      <c r="C4713" s="3"/>
      <c r="D4713" s="3"/>
      <c r="E4713" s="3"/>
      <c r="F4713" s="36"/>
      <c r="G4713" s="3"/>
      <c r="H4713" s="3"/>
      <c r="I4713" s="3"/>
      <c r="J4713" s="3"/>
      <c r="K4713" s="3"/>
      <c r="L4713" s="8"/>
      <c r="M4713" s="5"/>
      <c r="N4713" s="13"/>
      <c r="O4713" s="5"/>
      <c r="P4713" s="8"/>
      <c r="Q4713" s="9"/>
      <c r="R4713" s="9" t="str">
        <f>IFERROR(VLOOKUP(Tabla2[[#This Row],[CONTRATISTA PRNCIPAL]],Hoja1!$L$5:$M$9,2,FALSE),"CJV")</f>
        <v>CJV</v>
      </c>
      <c r="S4713" s="9" t="str">
        <f>IF(Tabla2[[#This Row],[EMPRESA]]=Tabla2[[#This Row],[CONTRATISTA PRNCIPAL]],"Principal","Secundaria")</f>
        <v>Principal</v>
      </c>
      <c r="T4713" s="10">
        <f>IFERROR(1/COUNTIF(Tabla2[CONTRATISTA PRNCIPAL],Tabla2[[#This Row],[CONTRATISTA PRNCIPAL]]),0)</f>
        <v>0</v>
      </c>
      <c r="U4713" s="33" t="str">
        <f ca="1">IF(((TODAY()-Tabla2[[#This Row],[FECHA NACIMIENTO]])/365)&lt;18,"Corregir", IF(((TODAY()-Tabla2[[#This Row],[FECHA NACIMIENTO]])/365)&gt;80, "Corregir",ROUNDDOWN(((TODAY()-Tabla2[[#This Row],[FECHA NACIMIENTO]])/365),0)))</f>
        <v>Corregir</v>
      </c>
      <c r="V471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13" s="34" t="str">
        <f ca="1">+IF(Tabla2[[#This Row],[Edad]]="Corregir","Corregir","Ok")</f>
        <v>Corregir</v>
      </c>
      <c r="X4713" s="10" t="str">
        <f>+IFERROR(VLOOKUP(Tabla2[[#This Row],[DISTRITO SEGÚN DNI]],Hoja1!$A$2:$B$55,2,FALSE),"No")</f>
        <v>No</v>
      </c>
      <c r="Y4713" s="10" t="str">
        <f>IF(OR(LOWER(Tabla2[[#This Row],[GENERO]])="masculino", LOWER(Tabla2[[#This Row],[GENERO]])="femenino"),"OK","Corregir")</f>
        <v>Corregir</v>
      </c>
      <c r="Z4713" s="10" t="str">
        <f>+IF(Tabla2[[#This Row],[Nro. DNI / CE]]="","Corregir",IF(LEN(Tabla2[[#This Row],[Nro. DNI / CE]])&gt;=8,"OK","Corregir"))</f>
        <v>Corregir</v>
      </c>
      <c r="AA4713" s="10">
        <f>COUNTIF(Tabla2[APELLIDOS Y NOMBRES],Tabla2[[#This Row],[APELLIDOS Y NOMBRES]])</f>
        <v>0</v>
      </c>
      <c r="AB4713" t="str">
        <f ca="1">+IFERROR(IF(Tabla2[[#This Row],[FECHA CESE/BAJA]]="","No Aplica",IF(AND(MONTH(Tabla2[[#This Row],[FECHA CESE/BAJA]])=MONTH(TODAY()-30),YEAR(Tabla2[[#This Row],[FECHA CESE/BAJA]])=YEAR(TODAY())),MONTH(TODAY()-30)&amp;"-"&amp;YEAR(TODAY()),"Borrar")),"No aplica")</f>
        <v>No Aplica</v>
      </c>
      <c r="AC4713" t="str">
        <f ca="1">+IFERROR(IF(Tabla2[[#This Row],[FECHA INICIO DE LABORES EN OBRA]]="","No Aplica",IF(AND(MONTH(Tabla2[[#This Row],[FECHA INICIO DE LABORES EN OBRA]])=MONTH(TODAY()-30),YEAR(Tabla2[[#This Row],[FECHA INICIO DE LABORES EN OBRA]])=YEAR(TODAY())),MONTH(TODAY()-30)&amp;"-"&amp;YEAR(TODAY()),"No Aplica")),"No Aplica")</f>
        <v>No Aplica</v>
      </c>
    </row>
    <row r="4714" spans="1:29" x14ac:dyDescent="0.25">
      <c r="A4714" s="2"/>
      <c r="B4714" s="3"/>
      <c r="C4714" s="3"/>
      <c r="D4714" s="3"/>
      <c r="E4714" s="3"/>
      <c r="F4714" s="36"/>
      <c r="G4714" s="3"/>
      <c r="H4714" s="3"/>
      <c r="I4714" s="3"/>
      <c r="J4714" s="3"/>
      <c r="K4714" s="3"/>
      <c r="L4714" s="8"/>
      <c r="M4714" s="5"/>
      <c r="N4714" s="13"/>
      <c r="O4714" s="5"/>
      <c r="P4714" s="8"/>
      <c r="Q4714" s="9"/>
      <c r="R4714" s="9" t="str">
        <f>IFERROR(VLOOKUP(Tabla2[[#This Row],[CONTRATISTA PRNCIPAL]],Hoja1!$L$5:$M$9,2,FALSE),"CJV")</f>
        <v>CJV</v>
      </c>
      <c r="S4714" s="9" t="str">
        <f>IF(Tabla2[[#This Row],[EMPRESA]]=Tabla2[[#This Row],[CONTRATISTA PRNCIPAL]],"Principal","Secundaria")</f>
        <v>Principal</v>
      </c>
      <c r="T4714" s="10">
        <f>IFERROR(1/COUNTIF(Tabla2[CONTRATISTA PRNCIPAL],Tabla2[[#This Row],[CONTRATISTA PRNCIPAL]]),0)</f>
        <v>0</v>
      </c>
      <c r="U4714" s="33" t="str">
        <f ca="1">IF(((TODAY()-Tabla2[[#This Row],[FECHA NACIMIENTO]])/365)&lt;18,"Corregir", IF(((TODAY()-Tabla2[[#This Row],[FECHA NACIMIENTO]])/365)&gt;80, "Corregir",ROUNDDOWN(((TODAY()-Tabla2[[#This Row],[FECHA NACIMIENTO]])/365),0)))</f>
        <v>Corregir</v>
      </c>
      <c r="V471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14" s="34" t="str">
        <f ca="1">+IF(Tabla2[[#This Row],[Edad]]="Corregir","Corregir","Ok")</f>
        <v>Corregir</v>
      </c>
      <c r="X4714" s="10" t="str">
        <f>+IFERROR(VLOOKUP(Tabla2[[#This Row],[DISTRITO SEGÚN DNI]],Hoja1!$A$2:$B$55,2,FALSE),"No")</f>
        <v>No</v>
      </c>
      <c r="Y4714" s="10" t="str">
        <f>IF(OR(LOWER(Tabla2[[#This Row],[GENERO]])="masculino", LOWER(Tabla2[[#This Row],[GENERO]])="femenino"),"OK","Corregir")</f>
        <v>Corregir</v>
      </c>
      <c r="Z4714" s="10" t="str">
        <f>+IF(Tabla2[[#This Row],[Nro. DNI / CE]]="","Corregir",IF(LEN(Tabla2[[#This Row],[Nro. DNI / CE]])&gt;=8,"OK","Corregir"))</f>
        <v>Corregir</v>
      </c>
      <c r="AA4714" s="10">
        <f>COUNTIF(Tabla2[APELLIDOS Y NOMBRES],Tabla2[[#This Row],[APELLIDOS Y NOMBRES]])</f>
        <v>0</v>
      </c>
      <c r="AB4714" t="str">
        <f ca="1">+IFERROR(IF(Tabla2[[#This Row],[FECHA CESE/BAJA]]="","No Aplica",IF(AND(MONTH(Tabla2[[#This Row],[FECHA CESE/BAJA]])=MONTH(TODAY()-30),YEAR(Tabla2[[#This Row],[FECHA CESE/BAJA]])=YEAR(TODAY())),MONTH(TODAY()-30)&amp;"-"&amp;YEAR(TODAY()),"Borrar")),"No aplica")</f>
        <v>No Aplica</v>
      </c>
      <c r="AC4714" t="str">
        <f ca="1">+IFERROR(IF(Tabla2[[#This Row],[FECHA INICIO DE LABORES EN OBRA]]="","No Aplica",IF(AND(MONTH(Tabla2[[#This Row],[FECHA INICIO DE LABORES EN OBRA]])=MONTH(TODAY()-30),YEAR(Tabla2[[#This Row],[FECHA INICIO DE LABORES EN OBRA]])=YEAR(TODAY())),MONTH(TODAY()-30)&amp;"-"&amp;YEAR(TODAY()),"No Aplica")),"No Aplica")</f>
        <v>No Aplica</v>
      </c>
    </row>
    <row r="4715" spans="1:29" x14ac:dyDescent="0.25">
      <c r="A4715" s="2"/>
      <c r="B4715" s="3"/>
      <c r="C4715" s="3"/>
      <c r="D4715" s="3"/>
      <c r="E4715" s="3"/>
      <c r="F4715" s="36"/>
      <c r="G4715" s="3"/>
      <c r="H4715" s="3"/>
      <c r="I4715" s="3"/>
      <c r="J4715" s="3"/>
      <c r="K4715" s="3"/>
      <c r="L4715" s="8"/>
      <c r="M4715" s="5"/>
      <c r="N4715" s="13"/>
      <c r="O4715" s="5"/>
      <c r="P4715" s="8"/>
      <c r="Q4715" s="9"/>
      <c r="R4715" s="9" t="str">
        <f>IFERROR(VLOOKUP(Tabla2[[#This Row],[CONTRATISTA PRNCIPAL]],Hoja1!$L$5:$M$9,2,FALSE),"CJV")</f>
        <v>CJV</v>
      </c>
      <c r="S4715" s="9" t="str">
        <f>IF(Tabla2[[#This Row],[EMPRESA]]=Tabla2[[#This Row],[CONTRATISTA PRNCIPAL]],"Principal","Secundaria")</f>
        <v>Principal</v>
      </c>
      <c r="T4715" s="10">
        <f>IFERROR(1/COUNTIF(Tabla2[CONTRATISTA PRNCIPAL],Tabla2[[#This Row],[CONTRATISTA PRNCIPAL]]),0)</f>
        <v>0</v>
      </c>
      <c r="U4715" s="33" t="str">
        <f ca="1">IF(((TODAY()-Tabla2[[#This Row],[FECHA NACIMIENTO]])/365)&lt;18,"Corregir", IF(((TODAY()-Tabla2[[#This Row],[FECHA NACIMIENTO]])/365)&gt;80, "Corregir",ROUNDDOWN(((TODAY()-Tabla2[[#This Row],[FECHA NACIMIENTO]])/365),0)))</f>
        <v>Corregir</v>
      </c>
      <c r="V471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15" s="34" t="str">
        <f ca="1">+IF(Tabla2[[#This Row],[Edad]]="Corregir","Corregir","Ok")</f>
        <v>Corregir</v>
      </c>
      <c r="X4715" s="10" t="str">
        <f>+IFERROR(VLOOKUP(Tabla2[[#This Row],[DISTRITO SEGÚN DNI]],Hoja1!$A$2:$B$55,2,FALSE),"No")</f>
        <v>No</v>
      </c>
      <c r="Y4715" s="10" t="str">
        <f>IF(OR(LOWER(Tabla2[[#This Row],[GENERO]])="masculino", LOWER(Tabla2[[#This Row],[GENERO]])="femenino"),"OK","Corregir")</f>
        <v>Corregir</v>
      </c>
      <c r="Z4715" s="10" t="str">
        <f>+IF(Tabla2[[#This Row],[Nro. DNI / CE]]="","Corregir",IF(LEN(Tabla2[[#This Row],[Nro. DNI / CE]])&gt;=8,"OK","Corregir"))</f>
        <v>Corregir</v>
      </c>
      <c r="AA4715" s="10">
        <f>COUNTIF(Tabla2[APELLIDOS Y NOMBRES],Tabla2[[#This Row],[APELLIDOS Y NOMBRES]])</f>
        <v>0</v>
      </c>
      <c r="AB4715" t="str">
        <f ca="1">+IFERROR(IF(Tabla2[[#This Row],[FECHA CESE/BAJA]]="","No Aplica",IF(AND(MONTH(Tabla2[[#This Row],[FECHA CESE/BAJA]])=MONTH(TODAY()-30),YEAR(Tabla2[[#This Row],[FECHA CESE/BAJA]])=YEAR(TODAY())),MONTH(TODAY()-30)&amp;"-"&amp;YEAR(TODAY()),"Borrar")),"No aplica")</f>
        <v>No Aplica</v>
      </c>
      <c r="AC4715" t="str">
        <f ca="1">+IFERROR(IF(Tabla2[[#This Row],[FECHA INICIO DE LABORES EN OBRA]]="","No Aplica",IF(AND(MONTH(Tabla2[[#This Row],[FECHA INICIO DE LABORES EN OBRA]])=MONTH(TODAY()-30),YEAR(Tabla2[[#This Row],[FECHA INICIO DE LABORES EN OBRA]])=YEAR(TODAY())),MONTH(TODAY()-30)&amp;"-"&amp;YEAR(TODAY()),"No Aplica")),"No Aplica")</f>
        <v>No Aplica</v>
      </c>
    </row>
    <row r="4716" spans="1:29" x14ac:dyDescent="0.25">
      <c r="A4716" s="2"/>
      <c r="B4716" s="3"/>
      <c r="C4716" s="3"/>
      <c r="D4716" s="3"/>
      <c r="E4716" s="3"/>
      <c r="F4716" s="36"/>
      <c r="G4716" s="3"/>
      <c r="H4716" s="3"/>
      <c r="I4716" s="3"/>
      <c r="J4716" s="3"/>
      <c r="K4716" s="3"/>
      <c r="L4716" s="8"/>
      <c r="M4716" s="5"/>
      <c r="N4716" s="13"/>
      <c r="O4716" s="5"/>
      <c r="P4716" s="8"/>
      <c r="Q4716" s="9"/>
      <c r="R4716" s="9" t="str">
        <f>IFERROR(VLOOKUP(Tabla2[[#This Row],[CONTRATISTA PRNCIPAL]],Hoja1!$L$5:$M$9,2,FALSE),"CJV")</f>
        <v>CJV</v>
      </c>
      <c r="S4716" s="9" t="str">
        <f>IF(Tabla2[[#This Row],[EMPRESA]]=Tabla2[[#This Row],[CONTRATISTA PRNCIPAL]],"Principal","Secundaria")</f>
        <v>Principal</v>
      </c>
      <c r="T4716" s="10">
        <f>IFERROR(1/COUNTIF(Tabla2[CONTRATISTA PRNCIPAL],Tabla2[[#This Row],[CONTRATISTA PRNCIPAL]]),0)</f>
        <v>0</v>
      </c>
      <c r="U4716" s="33" t="str">
        <f ca="1">IF(((TODAY()-Tabla2[[#This Row],[FECHA NACIMIENTO]])/365)&lt;18,"Corregir", IF(((TODAY()-Tabla2[[#This Row],[FECHA NACIMIENTO]])/365)&gt;80, "Corregir",ROUNDDOWN(((TODAY()-Tabla2[[#This Row],[FECHA NACIMIENTO]])/365),0)))</f>
        <v>Corregir</v>
      </c>
      <c r="V471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16" s="34" t="str">
        <f ca="1">+IF(Tabla2[[#This Row],[Edad]]="Corregir","Corregir","Ok")</f>
        <v>Corregir</v>
      </c>
      <c r="X4716" s="10" t="str">
        <f>+IFERROR(VLOOKUP(Tabla2[[#This Row],[DISTRITO SEGÚN DNI]],Hoja1!$A$2:$B$55,2,FALSE),"No")</f>
        <v>No</v>
      </c>
      <c r="Y4716" s="10" t="str">
        <f>IF(OR(LOWER(Tabla2[[#This Row],[GENERO]])="masculino", LOWER(Tabla2[[#This Row],[GENERO]])="femenino"),"OK","Corregir")</f>
        <v>Corregir</v>
      </c>
      <c r="Z4716" s="10" t="str">
        <f>+IF(Tabla2[[#This Row],[Nro. DNI / CE]]="","Corregir",IF(LEN(Tabla2[[#This Row],[Nro. DNI / CE]])&gt;=8,"OK","Corregir"))</f>
        <v>Corregir</v>
      </c>
      <c r="AA4716" s="10">
        <f>COUNTIF(Tabla2[APELLIDOS Y NOMBRES],Tabla2[[#This Row],[APELLIDOS Y NOMBRES]])</f>
        <v>0</v>
      </c>
      <c r="AB4716" t="str">
        <f ca="1">+IFERROR(IF(Tabla2[[#This Row],[FECHA CESE/BAJA]]="","No Aplica",IF(AND(MONTH(Tabla2[[#This Row],[FECHA CESE/BAJA]])=MONTH(TODAY()-30),YEAR(Tabla2[[#This Row],[FECHA CESE/BAJA]])=YEAR(TODAY())),MONTH(TODAY()-30)&amp;"-"&amp;YEAR(TODAY()),"Borrar")),"No aplica")</f>
        <v>No Aplica</v>
      </c>
      <c r="AC4716" t="str">
        <f ca="1">+IFERROR(IF(Tabla2[[#This Row],[FECHA INICIO DE LABORES EN OBRA]]="","No Aplica",IF(AND(MONTH(Tabla2[[#This Row],[FECHA INICIO DE LABORES EN OBRA]])=MONTH(TODAY()-30),YEAR(Tabla2[[#This Row],[FECHA INICIO DE LABORES EN OBRA]])=YEAR(TODAY())),MONTH(TODAY()-30)&amp;"-"&amp;YEAR(TODAY()),"No Aplica")),"No Aplica")</f>
        <v>No Aplica</v>
      </c>
    </row>
    <row r="4717" spans="1:29" x14ac:dyDescent="0.25">
      <c r="A4717" s="2"/>
      <c r="B4717" s="3"/>
      <c r="C4717" s="3"/>
      <c r="D4717" s="3"/>
      <c r="E4717" s="3"/>
      <c r="F4717" s="36"/>
      <c r="G4717" s="3"/>
      <c r="H4717" s="3"/>
      <c r="I4717" s="3"/>
      <c r="J4717" s="3"/>
      <c r="K4717" s="3"/>
      <c r="L4717" s="8"/>
      <c r="M4717" s="5"/>
      <c r="N4717" s="13"/>
      <c r="O4717" s="5"/>
      <c r="P4717" s="8"/>
      <c r="Q4717" s="9"/>
      <c r="R4717" s="9" t="str">
        <f>IFERROR(VLOOKUP(Tabla2[[#This Row],[CONTRATISTA PRNCIPAL]],Hoja1!$L$5:$M$9,2,FALSE),"CJV")</f>
        <v>CJV</v>
      </c>
      <c r="S4717" s="9" t="str">
        <f>IF(Tabla2[[#This Row],[EMPRESA]]=Tabla2[[#This Row],[CONTRATISTA PRNCIPAL]],"Principal","Secundaria")</f>
        <v>Principal</v>
      </c>
      <c r="T4717" s="10">
        <f>IFERROR(1/COUNTIF(Tabla2[CONTRATISTA PRNCIPAL],Tabla2[[#This Row],[CONTRATISTA PRNCIPAL]]),0)</f>
        <v>0</v>
      </c>
      <c r="U4717" s="33" t="str">
        <f ca="1">IF(((TODAY()-Tabla2[[#This Row],[FECHA NACIMIENTO]])/365)&lt;18,"Corregir", IF(((TODAY()-Tabla2[[#This Row],[FECHA NACIMIENTO]])/365)&gt;80, "Corregir",ROUNDDOWN(((TODAY()-Tabla2[[#This Row],[FECHA NACIMIENTO]])/365),0)))</f>
        <v>Corregir</v>
      </c>
      <c r="V471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17" s="34" t="str">
        <f ca="1">+IF(Tabla2[[#This Row],[Edad]]="Corregir","Corregir","Ok")</f>
        <v>Corregir</v>
      </c>
      <c r="X4717" s="10" t="str">
        <f>+IFERROR(VLOOKUP(Tabla2[[#This Row],[DISTRITO SEGÚN DNI]],Hoja1!$A$2:$B$55,2,FALSE),"No")</f>
        <v>No</v>
      </c>
      <c r="Y4717" s="10" t="str">
        <f>IF(OR(LOWER(Tabla2[[#This Row],[GENERO]])="masculino", LOWER(Tabla2[[#This Row],[GENERO]])="femenino"),"OK","Corregir")</f>
        <v>Corregir</v>
      </c>
      <c r="Z4717" s="10" t="str">
        <f>+IF(Tabla2[[#This Row],[Nro. DNI / CE]]="","Corregir",IF(LEN(Tabla2[[#This Row],[Nro. DNI / CE]])&gt;=8,"OK","Corregir"))</f>
        <v>Corregir</v>
      </c>
      <c r="AA4717" s="10">
        <f>COUNTIF(Tabla2[APELLIDOS Y NOMBRES],Tabla2[[#This Row],[APELLIDOS Y NOMBRES]])</f>
        <v>0</v>
      </c>
      <c r="AB4717" t="str">
        <f ca="1">+IFERROR(IF(Tabla2[[#This Row],[FECHA CESE/BAJA]]="","No Aplica",IF(AND(MONTH(Tabla2[[#This Row],[FECHA CESE/BAJA]])=MONTH(TODAY()-30),YEAR(Tabla2[[#This Row],[FECHA CESE/BAJA]])=YEAR(TODAY())),MONTH(TODAY()-30)&amp;"-"&amp;YEAR(TODAY()),"Borrar")),"No aplica")</f>
        <v>No Aplica</v>
      </c>
      <c r="AC4717" t="str">
        <f ca="1">+IFERROR(IF(Tabla2[[#This Row],[FECHA INICIO DE LABORES EN OBRA]]="","No Aplica",IF(AND(MONTH(Tabla2[[#This Row],[FECHA INICIO DE LABORES EN OBRA]])=MONTH(TODAY()-30),YEAR(Tabla2[[#This Row],[FECHA INICIO DE LABORES EN OBRA]])=YEAR(TODAY())),MONTH(TODAY()-30)&amp;"-"&amp;YEAR(TODAY()),"No Aplica")),"No Aplica")</f>
        <v>No Aplica</v>
      </c>
    </row>
    <row r="4718" spans="1:29" x14ac:dyDescent="0.25">
      <c r="A4718" s="2"/>
      <c r="B4718" s="3"/>
      <c r="C4718" s="3"/>
      <c r="D4718" s="3"/>
      <c r="E4718" s="3"/>
      <c r="F4718" s="36"/>
      <c r="G4718" s="3"/>
      <c r="H4718" s="3"/>
      <c r="I4718" s="3"/>
      <c r="J4718" s="3"/>
      <c r="K4718" s="3"/>
      <c r="L4718" s="8"/>
      <c r="M4718" s="5"/>
      <c r="N4718" s="13"/>
      <c r="O4718" s="5"/>
      <c r="P4718" s="8"/>
      <c r="Q4718" s="9"/>
      <c r="R4718" s="9" t="str">
        <f>IFERROR(VLOOKUP(Tabla2[[#This Row],[CONTRATISTA PRNCIPAL]],Hoja1!$L$5:$M$9,2,FALSE),"CJV")</f>
        <v>CJV</v>
      </c>
      <c r="S4718" s="9" t="str">
        <f>IF(Tabla2[[#This Row],[EMPRESA]]=Tabla2[[#This Row],[CONTRATISTA PRNCIPAL]],"Principal","Secundaria")</f>
        <v>Principal</v>
      </c>
      <c r="T4718" s="10">
        <f>IFERROR(1/COUNTIF(Tabla2[CONTRATISTA PRNCIPAL],Tabla2[[#This Row],[CONTRATISTA PRNCIPAL]]),0)</f>
        <v>0</v>
      </c>
      <c r="U4718" s="33" t="str">
        <f ca="1">IF(((TODAY()-Tabla2[[#This Row],[FECHA NACIMIENTO]])/365)&lt;18,"Corregir", IF(((TODAY()-Tabla2[[#This Row],[FECHA NACIMIENTO]])/365)&gt;80, "Corregir",ROUNDDOWN(((TODAY()-Tabla2[[#This Row],[FECHA NACIMIENTO]])/365),0)))</f>
        <v>Corregir</v>
      </c>
      <c r="V471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18" s="34" t="str">
        <f ca="1">+IF(Tabla2[[#This Row],[Edad]]="Corregir","Corregir","Ok")</f>
        <v>Corregir</v>
      </c>
      <c r="X4718" s="10" t="str">
        <f>+IFERROR(VLOOKUP(Tabla2[[#This Row],[DISTRITO SEGÚN DNI]],Hoja1!$A$2:$B$55,2,FALSE),"No")</f>
        <v>No</v>
      </c>
      <c r="Y4718" s="10" t="str">
        <f>IF(OR(LOWER(Tabla2[[#This Row],[GENERO]])="masculino", LOWER(Tabla2[[#This Row],[GENERO]])="femenino"),"OK","Corregir")</f>
        <v>Corregir</v>
      </c>
      <c r="Z4718" s="10" t="str">
        <f>+IF(Tabla2[[#This Row],[Nro. DNI / CE]]="","Corregir",IF(LEN(Tabla2[[#This Row],[Nro. DNI / CE]])&gt;=8,"OK","Corregir"))</f>
        <v>Corregir</v>
      </c>
      <c r="AA4718" s="10">
        <f>COUNTIF(Tabla2[APELLIDOS Y NOMBRES],Tabla2[[#This Row],[APELLIDOS Y NOMBRES]])</f>
        <v>0</v>
      </c>
      <c r="AB4718" t="str">
        <f ca="1">+IFERROR(IF(Tabla2[[#This Row],[FECHA CESE/BAJA]]="","No Aplica",IF(AND(MONTH(Tabla2[[#This Row],[FECHA CESE/BAJA]])=MONTH(TODAY()-30),YEAR(Tabla2[[#This Row],[FECHA CESE/BAJA]])=YEAR(TODAY())),MONTH(TODAY()-30)&amp;"-"&amp;YEAR(TODAY()),"Borrar")),"No aplica")</f>
        <v>No Aplica</v>
      </c>
      <c r="AC4718" t="str">
        <f ca="1">+IFERROR(IF(Tabla2[[#This Row],[FECHA INICIO DE LABORES EN OBRA]]="","No Aplica",IF(AND(MONTH(Tabla2[[#This Row],[FECHA INICIO DE LABORES EN OBRA]])=MONTH(TODAY()-30),YEAR(Tabla2[[#This Row],[FECHA INICIO DE LABORES EN OBRA]])=YEAR(TODAY())),MONTH(TODAY()-30)&amp;"-"&amp;YEAR(TODAY()),"No Aplica")),"No Aplica")</f>
        <v>No Aplica</v>
      </c>
    </row>
    <row r="4719" spans="1:29" x14ac:dyDescent="0.25">
      <c r="A4719" s="2"/>
      <c r="B4719" s="3"/>
      <c r="C4719" s="3"/>
      <c r="D4719" s="3"/>
      <c r="E4719" s="3"/>
      <c r="F4719" s="36"/>
      <c r="G4719" s="3"/>
      <c r="H4719" s="3"/>
      <c r="I4719" s="3"/>
      <c r="J4719" s="3"/>
      <c r="K4719" s="3"/>
      <c r="L4719" s="8"/>
      <c r="M4719" s="5"/>
      <c r="N4719" s="13"/>
      <c r="O4719" s="5"/>
      <c r="P4719" s="8"/>
      <c r="Q4719" s="9"/>
      <c r="R4719" s="9" t="str">
        <f>IFERROR(VLOOKUP(Tabla2[[#This Row],[CONTRATISTA PRNCIPAL]],Hoja1!$L$5:$M$9,2,FALSE),"CJV")</f>
        <v>CJV</v>
      </c>
      <c r="S4719" s="9" t="str">
        <f>IF(Tabla2[[#This Row],[EMPRESA]]=Tabla2[[#This Row],[CONTRATISTA PRNCIPAL]],"Principal","Secundaria")</f>
        <v>Principal</v>
      </c>
      <c r="T4719" s="10">
        <f>IFERROR(1/COUNTIF(Tabla2[CONTRATISTA PRNCIPAL],Tabla2[[#This Row],[CONTRATISTA PRNCIPAL]]),0)</f>
        <v>0</v>
      </c>
      <c r="U4719" s="33" t="str">
        <f ca="1">IF(((TODAY()-Tabla2[[#This Row],[FECHA NACIMIENTO]])/365)&lt;18,"Corregir", IF(((TODAY()-Tabla2[[#This Row],[FECHA NACIMIENTO]])/365)&gt;80, "Corregir",ROUNDDOWN(((TODAY()-Tabla2[[#This Row],[FECHA NACIMIENTO]])/365),0)))</f>
        <v>Corregir</v>
      </c>
      <c r="V471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19" s="34" t="str">
        <f ca="1">+IF(Tabla2[[#This Row],[Edad]]="Corregir","Corregir","Ok")</f>
        <v>Corregir</v>
      </c>
      <c r="X4719" s="10" t="str">
        <f>+IFERROR(VLOOKUP(Tabla2[[#This Row],[DISTRITO SEGÚN DNI]],Hoja1!$A$2:$B$55,2,FALSE),"No")</f>
        <v>No</v>
      </c>
      <c r="Y4719" s="10" t="str">
        <f>IF(OR(LOWER(Tabla2[[#This Row],[GENERO]])="masculino", LOWER(Tabla2[[#This Row],[GENERO]])="femenino"),"OK","Corregir")</f>
        <v>Corregir</v>
      </c>
      <c r="Z4719" s="10" t="str">
        <f>+IF(Tabla2[[#This Row],[Nro. DNI / CE]]="","Corregir",IF(LEN(Tabla2[[#This Row],[Nro. DNI / CE]])&gt;=8,"OK","Corregir"))</f>
        <v>Corregir</v>
      </c>
      <c r="AA4719" s="10">
        <f>COUNTIF(Tabla2[APELLIDOS Y NOMBRES],Tabla2[[#This Row],[APELLIDOS Y NOMBRES]])</f>
        <v>0</v>
      </c>
      <c r="AB4719" t="str">
        <f ca="1">+IFERROR(IF(Tabla2[[#This Row],[FECHA CESE/BAJA]]="","No Aplica",IF(AND(MONTH(Tabla2[[#This Row],[FECHA CESE/BAJA]])=MONTH(TODAY()-30),YEAR(Tabla2[[#This Row],[FECHA CESE/BAJA]])=YEAR(TODAY())),MONTH(TODAY()-30)&amp;"-"&amp;YEAR(TODAY()),"Borrar")),"No aplica")</f>
        <v>No Aplica</v>
      </c>
      <c r="AC4719" t="str">
        <f ca="1">+IFERROR(IF(Tabla2[[#This Row],[FECHA INICIO DE LABORES EN OBRA]]="","No Aplica",IF(AND(MONTH(Tabla2[[#This Row],[FECHA INICIO DE LABORES EN OBRA]])=MONTH(TODAY()-30),YEAR(Tabla2[[#This Row],[FECHA INICIO DE LABORES EN OBRA]])=YEAR(TODAY())),MONTH(TODAY()-30)&amp;"-"&amp;YEAR(TODAY()),"No Aplica")),"No Aplica")</f>
        <v>No Aplica</v>
      </c>
    </row>
    <row r="4720" spans="1:29" x14ac:dyDescent="0.25">
      <c r="A4720" s="2"/>
      <c r="B4720" s="3"/>
      <c r="C4720" s="3"/>
      <c r="D4720" s="3"/>
      <c r="E4720" s="3"/>
      <c r="F4720" s="36"/>
      <c r="G4720" s="3"/>
      <c r="H4720" s="3"/>
      <c r="I4720" s="3"/>
      <c r="J4720" s="3"/>
      <c r="K4720" s="3"/>
      <c r="L4720" s="8"/>
      <c r="M4720" s="5"/>
      <c r="N4720" s="13"/>
      <c r="O4720" s="5"/>
      <c r="P4720" s="8"/>
      <c r="Q4720" s="9"/>
      <c r="R4720" s="9" t="str">
        <f>IFERROR(VLOOKUP(Tabla2[[#This Row],[CONTRATISTA PRNCIPAL]],Hoja1!$L$5:$M$9,2,FALSE),"CJV")</f>
        <v>CJV</v>
      </c>
      <c r="S4720" s="9" t="str">
        <f>IF(Tabla2[[#This Row],[EMPRESA]]=Tabla2[[#This Row],[CONTRATISTA PRNCIPAL]],"Principal","Secundaria")</f>
        <v>Principal</v>
      </c>
      <c r="T4720" s="10">
        <f>IFERROR(1/COUNTIF(Tabla2[CONTRATISTA PRNCIPAL],Tabla2[[#This Row],[CONTRATISTA PRNCIPAL]]),0)</f>
        <v>0</v>
      </c>
      <c r="U4720" s="33" t="str">
        <f ca="1">IF(((TODAY()-Tabla2[[#This Row],[FECHA NACIMIENTO]])/365)&lt;18,"Corregir", IF(((TODAY()-Tabla2[[#This Row],[FECHA NACIMIENTO]])/365)&gt;80, "Corregir",ROUNDDOWN(((TODAY()-Tabla2[[#This Row],[FECHA NACIMIENTO]])/365),0)))</f>
        <v>Corregir</v>
      </c>
      <c r="V472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20" s="34" t="str">
        <f ca="1">+IF(Tabla2[[#This Row],[Edad]]="Corregir","Corregir","Ok")</f>
        <v>Corregir</v>
      </c>
      <c r="X4720" s="10" t="str">
        <f>+IFERROR(VLOOKUP(Tabla2[[#This Row],[DISTRITO SEGÚN DNI]],Hoja1!$A$2:$B$55,2,FALSE),"No")</f>
        <v>No</v>
      </c>
      <c r="Y4720" s="10" t="str">
        <f>IF(OR(LOWER(Tabla2[[#This Row],[GENERO]])="masculino", LOWER(Tabla2[[#This Row],[GENERO]])="femenino"),"OK","Corregir")</f>
        <v>Corregir</v>
      </c>
      <c r="Z4720" s="10" t="str">
        <f>+IF(Tabla2[[#This Row],[Nro. DNI / CE]]="","Corregir",IF(LEN(Tabla2[[#This Row],[Nro. DNI / CE]])&gt;=8,"OK","Corregir"))</f>
        <v>Corregir</v>
      </c>
      <c r="AA4720" s="10">
        <f>COUNTIF(Tabla2[APELLIDOS Y NOMBRES],Tabla2[[#This Row],[APELLIDOS Y NOMBRES]])</f>
        <v>0</v>
      </c>
      <c r="AB4720" t="str">
        <f ca="1">+IFERROR(IF(Tabla2[[#This Row],[FECHA CESE/BAJA]]="","No Aplica",IF(AND(MONTH(Tabla2[[#This Row],[FECHA CESE/BAJA]])=MONTH(TODAY()-30),YEAR(Tabla2[[#This Row],[FECHA CESE/BAJA]])=YEAR(TODAY())),MONTH(TODAY()-30)&amp;"-"&amp;YEAR(TODAY()),"Borrar")),"No aplica")</f>
        <v>No Aplica</v>
      </c>
      <c r="AC4720" t="str">
        <f ca="1">+IFERROR(IF(Tabla2[[#This Row],[FECHA INICIO DE LABORES EN OBRA]]="","No Aplica",IF(AND(MONTH(Tabla2[[#This Row],[FECHA INICIO DE LABORES EN OBRA]])=MONTH(TODAY()-30),YEAR(Tabla2[[#This Row],[FECHA INICIO DE LABORES EN OBRA]])=YEAR(TODAY())),MONTH(TODAY()-30)&amp;"-"&amp;YEAR(TODAY()),"No Aplica")),"No Aplica")</f>
        <v>No Aplica</v>
      </c>
    </row>
    <row r="4721" spans="1:29" x14ac:dyDescent="0.25">
      <c r="A4721" s="2"/>
      <c r="B4721" s="3"/>
      <c r="C4721" s="3"/>
      <c r="D4721" s="3"/>
      <c r="E4721" s="3"/>
      <c r="F4721" s="36"/>
      <c r="G4721" s="3"/>
      <c r="H4721" s="3"/>
      <c r="I4721" s="3"/>
      <c r="J4721" s="3"/>
      <c r="K4721" s="3"/>
      <c r="L4721" s="8"/>
      <c r="M4721" s="5"/>
      <c r="N4721" s="13"/>
      <c r="O4721" s="5"/>
      <c r="P4721" s="8"/>
      <c r="Q4721" s="9"/>
      <c r="R4721" s="9" t="str">
        <f>IFERROR(VLOOKUP(Tabla2[[#This Row],[CONTRATISTA PRNCIPAL]],Hoja1!$L$5:$M$9,2,FALSE),"CJV")</f>
        <v>CJV</v>
      </c>
      <c r="S4721" s="9" t="str">
        <f>IF(Tabla2[[#This Row],[EMPRESA]]=Tabla2[[#This Row],[CONTRATISTA PRNCIPAL]],"Principal","Secundaria")</f>
        <v>Principal</v>
      </c>
      <c r="T4721" s="10">
        <f>IFERROR(1/COUNTIF(Tabla2[CONTRATISTA PRNCIPAL],Tabla2[[#This Row],[CONTRATISTA PRNCIPAL]]),0)</f>
        <v>0</v>
      </c>
      <c r="U4721" s="33" t="str">
        <f ca="1">IF(((TODAY()-Tabla2[[#This Row],[FECHA NACIMIENTO]])/365)&lt;18,"Corregir", IF(((TODAY()-Tabla2[[#This Row],[FECHA NACIMIENTO]])/365)&gt;80, "Corregir",ROUNDDOWN(((TODAY()-Tabla2[[#This Row],[FECHA NACIMIENTO]])/365),0)))</f>
        <v>Corregir</v>
      </c>
      <c r="V472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21" s="34" t="str">
        <f ca="1">+IF(Tabla2[[#This Row],[Edad]]="Corregir","Corregir","Ok")</f>
        <v>Corregir</v>
      </c>
      <c r="X4721" s="10" t="str">
        <f>+IFERROR(VLOOKUP(Tabla2[[#This Row],[DISTRITO SEGÚN DNI]],Hoja1!$A$2:$B$55,2,FALSE),"No")</f>
        <v>No</v>
      </c>
      <c r="Y4721" s="10" t="str">
        <f>IF(OR(LOWER(Tabla2[[#This Row],[GENERO]])="masculino", LOWER(Tabla2[[#This Row],[GENERO]])="femenino"),"OK","Corregir")</f>
        <v>Corregir</v>
      </c>
      <c r="Z4721" s="10" t="str">
        <f>+IF(Tabla2[[#This Row],[Nro. DNI / CE]]="","Corregir",IF(LEN(Tabla2[[#This Row],[Nro. DNI / CE]])&gt;=8,"OK","Corregir"))</f>
        <v>Corregir</v>
      </c>
      <c r="AA4721" s="10">
        <f>COUNTIF(Tabla2[APELLIDOS Y NOMBRES],Tabla2[[#This Row],[APELLIDOS Y NOMBRES]])</f>
        <v>0</v>
      </c>
      <c r="AB4721" t="str">
        <f ca="1">+IFERROR(IF(Tabla2[[#This Row],[FECHA CESE/BAJA]]="","No Aplica",IF(AND(MONTH(Tabla2[[#This Row],[FECHA CESE/BAJA]])=MONTH(TODAY()-30),YEAR(Tabla2[[#This Row],[FECHA CESE/BAJA]])=YEAR(TODAY())),MONTH(TODAY()-30)&amp;"-"&amp;YEAR(TODAY()),"Borrar")),"No aplica")</f>
        <v>No Aplica</v>
      </c>
      <c r="AC4721" t="str">
        <f ca="1">+IFERROR(IF(Tabla2[[#This Row],[FECHA INICIO DE LABORES EN OBRA]]="","No Aplica",IF(AND(MONTH(Tabla2[[#This Row],[FECHA INICIO DE LABORES EN OBRA]])=MONTH(TODAY()-30),YEAR(Tabla2[[#This Row],[FECHA INICIO DE LABORES EN OBRA]])=YEAR(TODAY())),MONTH(TODAY()-30)&amp;"-"&amp;YEAR(TODAY()),"No Aplica")),"No Aplica")</f>
        <v>No Aplica</v>
      </c>
    </row>
    <row r="4722" spans="1:29" x14ac:dyDescent="0.25">
      <c r="A4722" s="2"/>
      <c r="B4722" s="3"/>
      <c r="C4722" s="3"/>
      <c r="D4722" s="3"/>
      <c r="E4722" s="3"/>
      <c r="F4722" s="36"/>
      <c r="G4722" s="3"/>
      <c r="H4722" s="3"/>
      <c r="I4722" s="3"/>
      <c r="J4722" s="3"/>
      <c r="K4722" s="3"/>
      <c r="L4722" s="8"/>
      <c r="M4722" s="5"/>
      <c r="N4722" s="13"/>
      <c r="O4722" s="5"/>
      <c r="P4722" s="8"/>
      <c r="Q4722" s="9"/>
      <c r="R4722" s="9" t="str">
        <f>IFERROR(VLOOKUP(Tabla2[[#This Row],[CONTRATISTA PRNCIPAL]],Hoja1!$L$5:$M$9,2,FALSE),"CJV")</f>
        <v>CJV</v>
      </c>
      <c r="S4722" s="9" t="str">
        <f>IF(Tabla2[[#This Row],[EMPRESA]]=Tabla2[[#This Row],[CONTRATISTA PRNCIPAL]],"Principal","Secundaria")</f>
        <v>Principal</v>
      </c>
      <c r="T4722" s="10">
        <f>IFERROR(1/COUNTIF(Tabla2[CONTRATISTA PRNCIPAL],Tabla2[[#This Row],[CONTRATISTA PRNCIPAL]]),0)</f>
        <v>0</v>
      </c>
      <c r="U4722" s="33" t="str">
        <f ca="1">IF(((TODAY()-Tabla2[[#This Row],[FECHA NACIMIENTO]])/365)&lt;18,"Corregir", IF(((TODAY()-Tabla2[[#This Row],[FECHA NACIMIENTO]])/365)&gt;80, "Corregir",ROUNDDOWN(((TODAY()-Tabla2[[#This Row],[FECHA NACIMIENTO]])/365),0)))</f>
        <v>Corregir</v>
      </c>
      <c r="V472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22" s="34" t="str">
        <f ca="1">+IF(Tabla2[[#This Row],[Edad]]="Corregir","Corregir","Ok")</f>
        <v>Corregir</v>
      </c>
      <c r="X4722" s="10" t="str">
        <f>+IFERROR(VLOOKUP(Tabla2[[#This Row],[DISTRITO SEGÚN DNI]],Hoja1!$A$2:$B$55,2,FALSE),"No")</f>
        <v>No</v>
      </c>
      <c r="Y4722" s="10" t="str">
        <f>IF(OR(LOWER(Tabla2[[#This Row],[GENERO]])="masculino", LOWER(Tabla2[[#This Row],[GENERO]])="femenino"),"OK","Corregir")</f>
        <v>Corregir</v>
      </c>
      <c r="Z4722" s="10" t="str">
        <f>+IF(Tabla2[[#This Row],[Nro. DNI / CE]]="","Corregir",IF(LEN(Tabla2[[#This Row],[Nro. DNI / CE]])&gt;=8,"OK","Corregir"))</f>
        <v>Corregir</v>
      </c>
      <c r="AA4722" s="10">
        <f>COUNTIF(Tabla2[APELLIDOS Y NOMBRES],Tabla2[[#This Row],[APELLIDOS Y NOMBRES]])</f>
        <v>0</v>
      </c>
      <c r="AB4722" t="str">
        <f ca="1">+IFERROR(IF(Tabla2[[#This Row],[FECHA CESE/BAJA]]="","No Aplica",IF(AND(MONTH(Tabla2[[#This Row],[FECHA CESE/BAJA]])=MONTH(TODAY()-30),YEAR(Tabla2[[#This Row],[FECHA CESE/BAJA]])=YEAR(TODAY())),MONTH(TODAY()-30)&amp;"-"&amp;YEAR(TODAY()),"Borrar")),"No aplica")</f>
        <v>No Aplica</v>
      </c>
      <c r="AC4722" t="str">
        <f ca="1">+IFERROR(IF(Tabla2[[#This Row],[FECHA INICIO DE LABORES EN OBRA]]="","No Aplica",IF(AND(MONTH(Tabla2[[#This Row],[FECHA INICIO DE LABORES EN OBRA]])=MONTH(TODAY()-30),YEAR(Tabla2[[#This Row],[FECHA INICIO DE LABORES EN OBRA]])=YEAR(TODAY())),MONTH(TODAY()-30)&amp;"-"&amp;YEAR(TODAY()),"No Aplica")),"No Aplica")</f>
        <v>No Aplica</v>
      </c>
    </row>
    <row r="4723" spans="1:29" x14ac:dyDescent="0.25">
      <c r="A4723" s="2"/>
      <c r="B4723" s="3"/>
      <c r="C4723" s="3"/>
      <c r="D4723" s="3"/>
      <c r="E4723" s="3"/>
      <c r="F4723" s="36"/>
      <c r="G4723" s="3"/>
      <c r="H4723" s="3"/>
      <c r="I4723" s="3"/>
      <c r="J4723" s="3"/>
      <c r="K4723" s="3"/>
      <c r="L4723" s="8"/>
      <c r="M4723" s="5"/>
      <c r="N4723" s="13"/>
      <c r="O4723" s="5"/>
      <c r="P4723" s="8"/>
      <c r="Q4723" s="9"/>
      <c r="R4723" s="9" t="str">
        <f>IFERROR(VLOOKUP(Tabla2[[#This Row],[CONTRATISTA PRNCIPAL]],Hoja1!$L$5:$M$9,2,FALSE),"CJV")</f>
        <v>CJV</v>
      </c>
      <c r="S4723" s="9" t="str">
        <f>IF(Tabla2[[#This Row],[EMPRESA]]=Tabla2[[#This Row],[CONTRATISTA PRNCIPAL]],"Principal","Secundaria")</f>
        <v>Principal</v>
      </c>
      <c r="T4723" s="10">
        <f>IFERROR(1/COUNTIF(Tabla2[CONTRATISTA PRNCIPAL],Tabla2[[#This Row],[CONTRATISTA PRNCIPAL]]),0)</f>
        <v>0</v>
      </c>
      <c r="U4723" s="33" t="str">
        <f ca="1">IF(((TODAY()-Tabla2[[#This Row],[FECHA NACIMIENTO]])/365)&lt;18,"Corregir", IF(((TODAY()-Tabla2[[#This Row],[FECHA NACIMIENTO]])/365)&gt;80, "Corregir",ROUNDDOWN(((TODAY()-Tabla2[[#This Row],[FECHA NACIMIENTO]])/365),0)))</f>
        <v>Corregir</v>
      </c>
      <c r="V472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23" s="34" t="str">
        <f ca="1">+IF(Tabla2[[#This Row],[Edad]]="Corregir","Corregir","Ok")</f>
        <v>Corregir</v>
      </c>
      <c r="X4723" s="10" t="str">
        <f>+IFERROR(VLOOKUP(Tabla2[[#This Row],[DISTRITO SEGÚN DNI]],Hoja1!$A$2:$B$55,2,FALSE),"No")</f>
        <v>No</v>
      </c>
      <c r="Y4723" s="10" t="str">
        <f>IF(OR(LOWER(Tabla2[[#This Row],[GENERO]])="masculino", LOWER(Tabla2[[#This Row],[GENERO]])="femenino"),"OK","Corregir")</f>
        <v>Corregir</v>
      </c>
      <c r="Z4723" s="10" t="str">
        <f>+IF(Tabla2[[#This Row],[Nro. DNI / CE]]="","Corregir",IF(LEN(Tabla2[[#This Row],[Nro. DNI / CE]])&gt;=8,"OK","Corregir"))</f>
        <v>Corregir</v>
      </c>
      <c r="AA4723" s="10">
        <f>COUNTIF(Tabla2[APELLIDOS Y NOMBRES],Tabla2[[#This Row],[APELLIDOS Y NOMBRES]])</f>
        <v>0</v>
      </c>
      <c r="AB4723" t="str">
        <f ca="1">+IFERROR(IF(Tabla2[[#This Row],[FECHA CESE/BAJA]]="","No Aplica",IF(AND(MONTH(Tabla2[[#This Row],[FECHA CESE/BAJA]])=MONTH(TODAY()-30),YEAR(Tabla2[[#This Row],[FECHA CESE/BAJA]])=YEAR(TODAY())),MONTH(TODAY()-30)&amp;"-"&amp;YEAR(TODAY()),"Borrar")),"No aplica")</f>
        <v>No Aplica</v>
      </c>
      <c r="AC4723" t="str">
        <f ca="1">+IFERROR(IF(Tabla2[[#This Row],[FECHA INICIO DE LABORES EN OBRA]]="","No Aplica",IF(AND(MONTH(Tabla2[[#This Row],[FECHA INICIO DE LABORES EN OBRA]])=MONTH(TODAY()-30),YEAR(Tabla2[[#This Row],[FECHA INICIO DE LABORES EN OBRA]])=YEAR(TODAY())),MONTH(TODAY()-30)&amp;"-"&amp;YEAR(TODAY()),"No Aplica")),"No Aplica")</f>
        <v>No Aplica</v>
      </c>
    </row>
    <row r="4724" spans="1:29" x14ac:dyDescent="0.25">
      <c r="A4724" s="2"/>
      <c r="B4724" s="3"/>
      <c r="C4724" s="3"/>
      <c r="D4724" s="3"/>
      <c r="E4724" s="3"/>
      <c r="F4724" s="36"/>
      <c r="G4724" s="3"/>
      <c r="H4724" s="3"/>
      <c r="I4724" s="3"/>
      <c r="J4724" s="3"/>
      <c r="K4724" s="3"/>
      <c r="L4724" s="8"/>
      <c r="M4724" s="5"/>
      <c r="N4724" s="13"/>
      <c r="O4724" s="5"/>
      <c r="P4724" s="8"/>
      <c r="Q4724" s="9"/>
      <c r="R4724" s="9" t="str">
        <f>IFERROR(VLOOKUP(Tabla2[[#This Row],[CONTRATISTA PRNCIPAL]],Hoja1!$L$5:$M$9,2,FALSE),"CJV")</f>
        <v>CJV</v>
      </c>
      <c r="S4724" s="9" t="str">
        <f>IF(Tabla2[[#This Row],[EMPRESA]]=Tabla2[[#This Row],[CONTRATISTA PRNCIPAL]],"Principal","Secundaria")</f>
        <v>Principal</v>
      </c>
      <c r="T4724" s="10">
        <f>IFERROR(1/COUNTIF(Tabla2[CONTRATISTA PRNCIPAL],Tabla2[[#This Row],[CONTRATISTA PRNCIPAL]]),0)</f>
        <v>0</v>
      </c>
      <c r="U4724" s="33" t="str">
        <f ca="1">IF(((TODAY()-Tabla2[[#This Row],[FECHA NACIMIENTO]])/365)&lt;18,"Corregir", IF(((TODAY()-Tabla2[[#This Row],[FECHA NACIMIENTO]])/365)&gt;80, "Corregir",ROUNDDOWN(((TODAY()-Tabla2[[#This Row],[FECHA NACIMIENTO]])/365),0)))</f>
        <v>Corregir</v>
      </c>
      <c r="V472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24" s="34" t="str">
        <f ca="1">+IF(Tabla2[[#This Row],[Edad]]="Corregir","Corregir","Ok")</f>
        <v>Corregir</v>
      </c>
      <c r="X4724" s="10" t="str">
        <f>+IFERROR(VLOOKUP(Tabla2[[#This Row],[DISTRITO SEGÚN DNI]],Hoja1!$A$2:$B$55,2,FALSE),"No")</f>
        <v>No</v>
      </c>
      <c r="Y4724" s="10" t="str">
        <f>IF(OR(LOWER(Tabla2[[#This Row],[GENERO]])="masculino", LOWER(Tabla2[[#This Row],[GENERO]])="femenino"),"OK","Corregir")</f>
        <v>Corregir</v>
      </c>
      <c r="Z4724" s="10" t="str">
        <f>+IF(Tabla2[[#This Row],[Nro. DNI / CE]]="","Corregir",IF(LEN(Tabla2[[#This Row],[Nro. DNI / CE]])&gt;=8,"OK","Corregir"))</f>
        <v>Corregir</v>
      </c>
      <c r="AA4724" s="10">
        <f>COUNTIF(Tabla2[APELLIDOS Y NOMBRES],Tabla2[[#This Row],[APELLIDOS Y NOMBRES]])</f>
        <v>0</v>
      </c>
      <c r="AB4724" t="str">
        <f ca="1">+IFERROR(IF(Tabla2[[#This Row],[FECHA CESE/BAJA]]="","No Aplica",IF(AND(MONTH(Tabla2[[#This Row],[FECHA CESE/BAJA]])=MONTH(TODAY()-30),YEAR(Tabla2[[#This Row],[FECHA CESE/BAJA]])=YEAR(TODAY())),MONTH(TODAY()-30)&amp;"-"&amp;YEAR(TODAY()),"Borrar")),"No aplica")</f>
        <v>No Aplica</v>
      </c>
      <c r="AC4724" t="str">
        <f ca="1">+IFERROR(IF(Tabla2[[#This Row],[FECHA INICIO DE LABORES EN OBRA]]="","No Aplica",IF(AND(MONTH(Tabla2[[#This Row],[FECHA INICIO DE LABORES EN OBRA]])=MONTH(TODAY()-30),YEAR(Tabla2[[#This Row],[FECHA INICIO DE LABORES EN OBRA]])=YEAR(TODAY())),MONTH(TODAY()-30)&amp;"-"&amp;YEAR(TODAY()),"No Aplica")),"No Aplica")</f>
        <v>No Aplica</v>
      </c>
    </row>
    <row r="4725" spans="1:29" x14ac:dyDescent="0.25">
      <c r="A4725" s="2"/>
      <c r="B4725" s="3"/>
      <c r="C4725" s="3"/>
      <c r="D4725" s="3"/>
      <c r="E4725" s="3"/>
      <c r="F4725" s="36"/>
      <c r="G4725" s="3"/>
      <c r="H4725" s="3"/>
      <c r="I4725" s="3"/>
      <c r="J4725" s="3"/>
      <c r="K4725" s="3"/>
      <c r="L4725" s="8"/>
      <c r="M4725" s="5"/>
      <c r="N4725" s="13"/>
      <c r="O4725" s="5"/>
      <c r="P4725" s="8"/>
      <c r="Q4725" s="9"/>
      <c r="R4725" s="9" t="str">
        <f>IFERROR(VLOOKUP(Tabla2[[#This Row],[CONTRATISTA PRNCIPAL]],Hoja1!$L$5:$M$9,2,FALSE),"CJV")</f>
        <v>CJV</v>
      </c>
      <c r="S4725" s="9" t="str">
        <f>IF(Tabla2[[#This Row],[EMPRESA]]=Tabla2[[#This Row],[CONTRATISTA PRNCIPAL]],"Principal","Secundaria")</f>
        <v>Principal</v>
      </c>
      <c r="T4725" s="10">
        <f>IFERROR(1/COUNTIF(Tabla2[CONTRATISTA PRNCIPAL],Tabla2[[#This Row],[CONTRATISTA PRNCIPAL]]),0)</f>
        <v>0</v>
      </c>
      <c r="U4725" s="33" t="str">
        <f ca="1">IF(((TODAY()-Tabla2[[#This Row],[FECHA NACIMIENTO]])/365)&lt;18,"Corregir", IF(((TODAY()-Tabla2[[#This Row],[FECHA NACIMIENTO]])/365)&gt;80, "Corregir",ROUNDDOWN(((TODAY()-Tabla2[[#This Row],[FECHA NACIMIENTO]])/365),0)))</f>
        <v>Corregir</v>
      </c>
      <c r="V472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25" s="34" t="str">
        <f ca="1">+IF(Tabla2[[#This Row],[Edad]]="Corregir","Corregir","Ok")</f>
        <v>Corregir</v>
      </c>
      <c r="X4725" s="10" t="str">
        <f>+IFERROR(VLOOKUP(Tabla2[[#This Row],[DISTRITO SEGÚN DNI]],Hoja1!$A$2:$B$55,2,FALSE),"No")</f>
        <v>No</v>
      </c>
      <c r="Y4725" s="10" t="str">
        <f>IF(OR(LOWER(Tabla2[[#This Row],[GENERO]])="masculino", LOWER(Tabla2[[#This Row],[GENERO]])="femenino"),"OK","Corregir")</f>
        <v>Corregir</v>
      </c>
      <c r="Z4725" s="10" t="str">
        <f>+IF(Tabla2[[#This Row],[Nro. DNI / CE]]="","Corregir",IF(LEN(Tabla2[[#This Row],[Nro. DNI / CE]])&gt;=8,"OK","Corregir"))</f>
        <v>Corregir</v>
      </c>
      <c r="AA4725" s="10">
        <f>COUNTIF(Tabla2[APELLIDOS Y NOMBRES],Tabla2[[#This Row],[APELLIDOS Y NOMBRES]])</f>
        <v>0</v>
      </c>
      <c r="AB4725" t="str">
        <f ca="1">+IFERROR(IF(Tabla2[[#This Row],[FECHA CESE/BAJA]]="","No Aplica",IF(AND(MONTH(Tabla2[[#This Row],[FECHA CESE/BAJA]])=MONTH(TODAY()-30),YEAR(Tabla2[[#This Row],[FECHA CESE/BAJA]])=YEAR(TODAY())),MONTH(TODAY()-30)&amp;"-"&amp;YEAR(TODAY()),"Borrar")),"No aplica")</f>
        <v>No Aplica</v>
      </c>
      <c r="AC4725" t="str">
        <f ca="1">+IFERROR(IF(Tabla2[[#This Row],[FECHA INICIO DE LABORES EN OBRA]]="","No Aplica",IF(AND(MONTH(Tabla2[[#This Row],[FECHA INICIO DE LABORES EN OBRA]])=MONTH(TODAY()-30),YEAR(Tabla2[[#This Row],[FECHA INICIO DE LABORES EN OBRA]])=YEAR(TODAY())),MONTH(TODAY()-30)&amp;"-"&amp;YEAR(TODAY()),"No Aplica")),"No Aplica")</f>
        <v>No Aplica</v>
      </c>
    </row>
    <row r="4726" spans="1:29" x14ac:dyDescent="0.25">
      <c r="A4726" s="2"/>
      <c r="B4726" s="3"/>
      <c r="C4726" s="3"/>
      <c r="D4726" s="3"/>
      <c r="E4726" s="3"/>
      <c r="F4726" s="36"/>
      <c r="G4726" s="3"/>
      <c r="H4726" s="3"/>
      <c r="I4726" s="3"/>
      <c r="J4726" s="3"/>
      <c r="K4726" s="3"/>
      <c r="L4726" s="8"/>
      <c r="M4726" s="5"/>
      <c r="N4726" s="13"/>
      <c r="O4726" s="5"/>
      <c r="P4726" s="8"/>
      <c r="Q4726" s="9"/>
      <c r="R4726" s="9" t="str">
        <f>IFERROR(VLOOKUP(Tabla2[[#This Row],[CONTRATISTA PRNCIPAL]],Hoja1!$L$5:$M$9,2,FALSE),"CJV")</f>
        <v>CJV</v>
      </c>
      <c r="S4726" s="9" t="str">
        <f>IF(Tabla2[[#This Row],[EMPRESA]]=Tabla2[[#This Row],[CONTRATISTA PRNCIPAL]],"Principal","Secundaria")</f>
        <v>Principal</v>
      </c>
      <c r="T4726" s="10">
        <f>IFERROR(1/COUNTIF(Tabla2[CONTRATISTA PRNCIPAL],Tabla2[[#This Row],[CONTRATISTA PRNCIPAL]]),0)</f>
        <v>0</v>
      </c>
      <c r="U4726" s="33" t="str">
        <f ca="1">IF(((TODAY()-Tabla2[[#This Row],[FECHA NACIMIENTO]])/365)&lt;18,"Corregir", IF(((TODAY()-Tabla2[[#This Row],[FECHA NACIMIENTO]])/365)&gt;80, "Corregir",ROUNDDOWN(((TODAY()-Tabla2[[#This Row],[FECHA NACIMIENTO]])/365),0)))</f>
        <v>Corregir</v>
      </c>
      <c r="V472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26" s="34" t="str">
        <f ca="1">+IF(Tabla2[[#This Row],[Edad]]="Corregir","Corregir","Ok")</f>
        <v>Corregir</v>
      </c>
      <c r="X4726" s="10" t="str">
        <f>+IFERROR(VLOOKUP(Tabla2[[#This Row],[DISTRITO SEGÚN DNI]],Hoja1!$A$2:$B$55,2,FALSE),"No")</f>
        <v>No</v>
      </c>
      <c r="Y4726" s="10" t="str">
        <f>IF(OR(LOWER(Tabla2[[#This Row],[GENERO]])="masculino", LOWER(Tabla2[[#This Row],[GENERO]])="femenino"),"OK","Corregir")</f>
        <v>Corregir</v>
      </c>
      <c r="Z4726" s="10" t="str">
        <f>+IF(Tabla2[[#This Row],[Nro. DNI / CE]]="","Corregir",IF(LEN(Tabla2[[#This Row],[Nro. DNI / CE]])&gt;=8,"OK","Corregir"))</f>
        <v>Corregir</v>
      </c>
      <c r="AA4726" s="10">
        <f>COUNTIF(Tabla2[APELLIDOS Y NOMBRES],Tabla2[[#This Row],[APELLIDOS Y NOMBRES]])</f>
        <v>0</v>
      </c>
      <c r="AB4726" t="str">
        <f ca="1">+IFERROR(IF(Tabla2[[#This Row],[FECHA CESE/BAJA]]="","No Aplica",IF(AND(MONTH(Tabla2[[#This Row],[FECHA CESE/BAJA]])=MONTH(TODAY()-30),YEAR(Tabla2[[#This Row],[FECHA CESE/BAJA]])=YEAR(TODAY())),MONTH(TODAY()-30)&amp;"-"&amp;YEAR(TODAY()),"Borrar")),"No aplica")</f>
        <v>No Aplica</v>
      </c>
      <c r="AC4726" t="str">
        <f ca="1">+IFERROR(IF(Tabla2[[#This Row],[FECHA INICIO DE LABORES EN OBRA]]="","No Aplica",IF(AND(MONTH(Tabla2[[#This Row],[FECHA INICIO DE LABORES EN OBRA]])=MONTH(TODAY()-30),YEAR(Tabla2[[#This Row],[FECHA INICIO DE LABORES EN OBRA]])=YEAR(TODAY())),MONTH(TODAY()-30)&amp;"-"&amp;YEAR(TODAY()),"No Aplica")),"No Aplica")</f>
        <v>No Aplica</v>
      </c>
    </row>
    <row r="4727" spans="1:29" x14ac:dyDescent="0.25">
      <c r="A4727" s="2"/>
      <c r="B4727" s="3"/>
      <c r="C4727" s="3"/>
      <c r="D4727" s="3"/>
      <c r="E4727" s="3"/>
      <c r="F4727" s="36"/>
      <c r="G4727" s="3"/>
      <c r="H4727" s="3"/>
      <c r="I4727" s="3"/>
      <c r="J4727" s="3"/>
      <c r="K4727" s="3"/>
      <c r="L4727" s="8"/>
      <c r="M4727" s="5"/>
      <c r="N4727" s="13"/>
      <c r="O4727" s="5"/>
      <c r="P4727" s="8"/>
      <c r="Q4727" s="9"/>
      <c r="R4727" s="9" t="str">
        <f>IFERROR(VLOOKUP(Tabla2[[#This Row],[CONTRATISTA PRNCIPAL]],Hoja1!$L$5:$M$9,2,FALSE),"CJV")</f>
        <v>CJV</v>
      </c>
      <c r="S4727" s="9" t="str">
        <f>IF(Tabla2[[#This Row],[EMPRESA]]=Tabla2[[#This Row],[CONTRATISTA PRNCIPAL]],"Principal","Secundaria")</f>
        <v>Principal</v>
      </c>
      <c r="T4727" s="10">
        <f>IFERROR(1/COUNTIF(Tabla2[CONTRATISTA PRNCIPAL],Tabla2[[#This Row],[CONTRATISTA PRNCIPAL]]),0)</f>
        <v>0</v>
      </c>
      <c r="U4727" s="33" t="str">
        <f ca="1">IF(((TODAY()-Tabla2[[#This Row],[FECHA NACIMIENTO]])/365)&lt;18,"Corregir", IF(((TODAY()-Tabla2[[#This Row],[FECHA NACIMIENTO]])/365)&gt;80, "Corregir",ROUNDDOWN(((TODAY()-Tabla2[[#This Row],[FECHA NACIMIENTO]])/365),0)))</f>
        <v>Corregir</v>
      </c>
      <c r="V472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27" s="34" t="str">
        <f ca="1">+IF(Tabla2[[#This Row],[Edad]]="Corregir","Corregir","Ok")</f>
        <v>Corregir</v>
      </c>
      <c r="X4727" s="10" t="str">
        <f>+IFERROR(VLOOKUP(Tabla2[[#This Row],[DISTRITO SEGÚN DNI]],Hoja1!$A$2:$B$55,2,FALSE),"No")</f>
        <v>No</v>
      </c>
      <c r="Y4727" s="10" t="str">
        <f>IF(OR(LOWER(Tabla2[[#This Row],[GENERO]])="masculino", LOWER(Tabla2[[#This Row],[GENERO]])="femenino"),"OK","Corregir")</f>
        <v>Corregir</v>
      </c>
      <c r="Z4727" s="10" t="str">
        <f>+IF(Tabla2[[#This Row],[Nro. DNI / CE]]="","Corregir",IF(LEN(Tabla2[[#This Row],[Nro. DNI / CE]])&gt;=8,"OK","Corregir"))</f>
        <v>Corregir</v>
      </c>
      <c r="AA4727" s="10">
        <f>COUNTIF(Tabla2[APELLIDOS Y NOMBRES],Tabla2[[#This Row],[APELLIDOS Y NOMBRES]])</f>
        <v>0</v>
      </c>
      <c r="AB4727" t="str">
        <f ca="1">+IFERROR(IF(Tabla2[[#This Row],[FECHA CESE/BAJA]]="","No Aplica",IF(AND(MONTH(Tabla2[[#This Row],[FECHA CESE/BAJA]])=MONTH(TODAY()-30),YEAR(Tabla2[[#This Row],[FECHA CESE/BAJA]])=YEAR(TODAY())),MONTH(TODAY()-30)&amp;"-"&amp;YEAR(TODAY()),"Borrar")),"No aplica")</f>
        <v>No Aplica</v>
      </c>
      <c r="AC4727" t="str">
        <f ca="1">+IFERROR(IF(Tabla2[[#This Row],[FECHA INICIO DE LABORES EN OBRA]]="","No Aplica",IF(AND(MONTH(Tabla2[[#This Row],[FECHA INICIO DE LABORES EN OBRA]])=MONTH(TODAY()-30),YEAR(Tabla2[[#This Row],[FECHA INICIO DE LABORES EN OBRA]])=YEAR(TODAY())),MONTH(TODAY()-30)&amp;"-"&amp;YEAR(TODAY()),"No Aplica")),"No Aplica")</f>
        <v>No Aplica</v>
      </c>
    </row>
    <row r="4728" spans="1:29" x14ac:dyDescent="0.25">
      <c r="A4728" s="2"/>
      <c r="B4728" s="3"/>
      <c r="C4728" s="3"/>
      <c r="D4728" s="3"/>
      <c r="E4728" s="3"/>
      <c r="F4728" s="36"/>
      <c r="G4728" s="3"/>
      <c r="H4728" s="3"/>
      <c r="I4728" s="3"/>
      <c r="J4728" s="3"/>
      <c r="K4728" s="3"/>
      <c r="L4728" s="8"/>
      <c r="M4728" s="5"/>
      <c r="N4728" s="13"/>
      <c r="O4728" s="5"/>
      <c r="P4728" s="8"/>
      <c r="Q4728" s="9"/>
      <c r="R4728" s="9" t="str">
        <f>IFERROR(VLOOKUP(Tabla2[[#This Row],[CONTRATISTA PRNCIPAL]],Hoja1!$L$5:$M$9,2,FALSE),"CJV")</f>
        <v>CJV</v>
      </c>
      <c r="S4728" s="9" t="str">
        <f>IF(Tabla2[[#This Row],[EMPRESA]]=Tabla2[[#This Row],[CONTRATISTA PRNCIPAL]],"Principal","Secundaria")</f>
        <v>Principal</v>
      </c>
      <c r="T4728" s="10">
        <f>IFERROR(1/COUNTIF(Tabla2[CONTRATISTA PRNCIPAL],Tabla2[[#This Row],[CONTRATISTA PRNCIPAL]]),0)</f>
        <v>0</v>
      </c>
      <c r="U4728" s="33" t="str">
        <f ca="1">IF(((TODAY()-Tabla2[[#This Row],[FECHA NACIMIENTO]])/365)&lt;18,"Corregir", IF(((TODAY()-Tabla2[[#This Row],[FECHA NACIMIENTO]])/365)&gt;80, "Corregir",ROUNDDOWN(((TODAY()-Tabla2[[#This Row],[FECHA NACIMIENTO]])/365),0)))</f>
        <v>Corregir</v>
      </c>
      <c r="V472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28" s="34" t="str">
        <f ca="1">+IF(Tabla2[[#This Row],[Edad]]="Corregir","Corregir","Ok")</f>
        <v>Corregir</v>
      </c>
      <c r="X4728" s="10" t="str">
        <f>+IFERROR(VLOOKUP(Tabla2[[#This Row],[DISTRITO SEGÚN DNI]],Hoja1!$A$2:$B$55,2,FALSE),"No")</f>
        <v>No</v>
      </c>
      <c r="Y4728" s="10" t="str">
        <f>IF(OR(LOWER(Tabla2[[#This Row],[GENERO]])="masculino", LOWER(Tabla2[[#This Row],[GENERO]])="femenino"),"OK","Corregir")</f>
        <v>Corregir</v>
      </c>
      <c r="Z4728" s="10" t="str">
        <f>+IF(Tabla2[[#This Row],[Nro. DNI / CE]]="","Corregir",IF(LEN(Tabla2[[#This Row],[Nro. DNI / CE]])&gt;=8,"OK","Corregir"))</f>
        <v>Corregir</v>
      </c>
      <c r="AA4728" s="10">
        <f>COUNTIF(Tabla2[APELLIDOS Y NOMBRES],Tabla2[[#This Row],[APELLIDOS Y NOMBRES]])</f>
        <v>0</v>
      </c>
      <c r="AB4728" t="str">
        <f ca="1">+IFERROR(IF(Tabla2[[#This Row],[FECHA CESE/BAJA]]="","No Aplica",IF(AND(MONTH(Tabla2[[#This Row],[FECHA CESE/BAJA]])=MONTH(TODAY()-30),YEAR(Tabla2[[#This Row],[FECHA CESE/BAJA]])=YEAR(TODAY())),MONTH(TODAY()-30)&amp;"-"&amp;YEAR(TODAY()),"Borrar")),"No aplica")</f>
        <v>No Aplica</v>
      </c>
      <c r="AC4728" t="str">
        <f ca="1">+IFERROR(IF(Tabla2[[#This Row],[FECHA INICIO DE LABORES EN OBRA]]="","No Aplica",IF(AND(MONTH(Tabla2[[#This Row],[FECHA INICIO DE LABORES EN OBRA]])=MONTH(TODAY()-30),YEAR(Tabla2[[#This Row],[FECHA INICIO DE LABORES EN OBRA]])=YEAR(TODAY())),MONTH(TODAY()-30)&amp;"-"&amp;YEAR(TODAY()),"No Aplica")),"No Aplica")</f>
        <v>No Aplica</v>
      </c>
    </row>
    <row r="4729" spans="1:29" x14ac:dyDescent="0.25">
      <c r="A4729" s="2"/>
      <c r="B4729" s="3"/>
      <c r="C4729" s="3"/>
      <c r="D4729" s="3"/>
      <c r="E4729" s="3"/>
      <c r="F4729" s="36"/>
      <c r="G4729" s="3"/>
      <c r="H4729" s="3"/>
      <c r="I4729" s="3"/>
      <c r="J4729" s="3"/>
      <c r="K4729" s="3"/>
      <c r="L4729" s="8"/>
      <c r="M4729" s="5"/>
      <c r="N4729" s="13"/>
      <c r="O4729" s="5"/>
      <c r="P4729" s="8"/>
      <c r="Q4729" s="9"/>
      <c r="R4729" s="9" t="str">
        <f>IFERROR(VLOOKUP(Tabla2[[#This Row],[CONTRATISTA PRNCIPAL]],Hoja1!$L$5:$M$9,2,FALSE),"CJV")</f>
        <v>CJV</v>
      </c>
      <c r="S4729" s="9" t="str">
        <f>IF(Tabla2[[#This Row],[EMPRESA]]=Tabla2[[#This Row],[CONTRATISTA PRNCIPAL]],"Principal","Secundaria")</f>
        <v>Principal</v>
      </c>
      <c r="T4729" s="10">
        <f>IFERROR(1/COUNTIF(Tabla2[CONTRATISTA PRNCIPAL],Tabla2[[#This Row],[CONTRATISTA PRNCIPAL]]),0)</f>
        <v>0</v>
      </c>
      <c r="U4729" s="33" t="str">
        <f ca="1">IF(((TODAY()-Tabla2[[#This Row],[FECHA NACIMIENTO]])/365)&lt;18,"Corregir", IF(((TODAY()-Tabla2[[#This Row],[FECHA NACIMIENTO]])/365)&gt;80, "Corregir",ROUNDDOWN(((TODAY()-Tabla2[[#This Row],[FECHA NACIMIENTO]])/365),0)))</f>
        <v>Corregir</v>
      </c>
      <c r="V472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29" s="34" t="str">
        <f ca="1">+IF(Tabla2[[#This Row],[Edad]]="Corregir","Corregir","Ok")</f>
        <v>Corregir</v>
      </c>
      <c r="X4729" s="10" t="str">
        <f>+IFERROR(VLOOKUP(Tabla2[[#This Row],[DISTRITO SEGÚN DNI]],Hoja1!$A$2:$B$55,2,FALSE),"No")</f>
        <v>No</v>
      </c>
      <c r="Y4729" s="10" t="str">
        <f>IF(OR(LOWER(Tabla2[[#This Row],[GENERO]])="masculino", LOWER(Tabla2[[#This Row],[GENERO]])="femenino"),"OK","Corregir")</f>
        <v>Corregir</v>
      </c>
      <c r="Z4729" s="10" t="str">
        <f>+IF(Tabla2[[#This Row],[Nro. DNI / CE]]="","Corregir",IF(LEN(Tabla2[[#This Row],[Nro. DNI / CE]])&gt;=8,"OK","Corregir"))</f>
        <v>Corregir</v>
      </c>
      <c r="AA4729" s="10">
        <f>COUNTIF(Tabla2[APELLIDOS Y NOMBRES],Tabla2[[#This Row],[APELLIDOS Y NOMBRES]])</f>
        <v>0</v>
      </c>
      <c r="AB4729" t="str">
        <f ca="1">+IFERROR(IF(Tabla2[[#This Row],[FECHA CESE/BAJA]]="","No Aplica",IF(AND(MONTH(Tabla2[[#This Row],[FECHA CESE/BAJA]])=MONTH(TODAY()-30),YEAR(Tabla2[[#This Row],[FECHA CESE/BAJA]])=YEAR(TODAY())),MONTH(TODAY()-30)&amp;"-"&amp;YEAR(TODAY()),"Borrar")),"No aplica")</f>
        <v>No Aplica</v>
      </c>
      <c r="AC4729" t="str">
        <f ca="1">+IFERROR(IF(Tabla2[[#This Row],[FECHA INICIO DE LABORES EN OBRA]]="","No Aplica",IF(AND(MONTH(Tabla2[[#This Row],[FECHA INICIO DE LABORES EN OBRA]])=MONTH(TODAY()-30),YEAR(Tabla2[[#This Row],[FECHA INICIO DE LABORES EN OBRA]])=YEAR(TODAY())),MONTH(TODAY()-30)&amp;"-"&amp;YEAR(TODAY()),"No Aplica")),"No Aplica")</f>
        <v>No Aplica</v>
      </c>
    </row>
    <row r="4730" spans="1:29" x14ac:dyDescent="0.25">
      <c r="A4730" s="2"/>
      <c r="B4730" s="3"/>
      <c r="C4730" s="3"/>
      <c r="D4730" s="3"/>
      <c r="E4730" s="3"/>
      <c r="F4730" s="36"/>
      <c r="G4730" s="3"/>
      <c r="H4730" s="3"/>
      <c r="I4730" s="3"/>
      <c r="J4730" s="3"/>
      <c r="K4730" s="3"/>
      <c r="L4730" s="8"/>
      <c r="M4730" s="5"/>
      <c r="N4730" s="13"/>
      <c r="O4730" s="5"/>
      <c r="P4730" s="8"/>
      <c r="Q4730" s="9"/>
      <c r="R4730" s="9" t="str">
        <f>IFERROR(VLOOKUP(Tabla2[[#This Row],[CONTRATISTA PRNCIPAL]],Hoja1!$L$5:$M$9,2,FALSE),"CJV")</f>
        <v>CJV</v>
      </c>
      <c r="S4730" s="9" t="str">
        <f>IF(Tabla2[[#This Row],[EMPRESA]]=Tabla2[[#This Row],[CONTRATISTA PRNCIPAL]],"Principal","Secundaria")</f>
        <v>Principal</v>
      </c>
      <c r="T4730" s="10">
        <f>IFERROR(1/COUNTIF(Tabla2[CONTRATISTA PRNCIPAL],Tabla2[[#This Row],[CONTRATISTA PRNCIPAL]]),0)</f>
        <v>0</v>
      </c>
      <c r="U4730" s="33" t="str">
        <f ca="1">IF(((TODAY()-Tabla2[[#This Row],[FECHA NACIMIENTO]])/365)&lt;18,"Corregir", IF(((TODAY()-Tabla2[[#This Row],[FECHA NACIMIENTO]])/365)&gt;80, "Corregir",ROUNDDOWN(((TODAY()-Tabla2[[#This Row],[FECHA NACIMIENTO]])/365),0)))</f>
        <v>Corregir</v>
      </c>
      <c r="V473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30" s="34" t="str">
        <f ca="1">+IF(Tabla2[[#This Row],[Edad]]="Corregir","Corregir","Ok")</f>
        <v>Corregir</v>
      </c>
      <c r="X4730" s="10" t="str">
        <f>+IFERROR(VLOOKUP(Tabla2[[#This Row],[DISTRITO SEGÚN DNI]],Hoja1!$A$2:$B$55,2,FALSE),"No")</f>
        <v>No</v>
      </c>
      <c r="Y4730" s="10" t="str">
        <f>IF(OR(LOWER(Tabla2[[#This Row],[GENERO]])="masculino", LOWER(Tabla2[[#This Row],[GENERO]])="femenino"),"OK","Corregir")</f>
        <v>Corregir</v>
      </c>
      <c r="Z4730" s="10" t="str">
        <f>+IF(Tabla2[[#This Row],[Nro. DNI / CE]]="","Corregir",IF(LEN(Tabla2[[#This Row],[Nro. DNI / CE]])&gt;=8,"OK","Corregir"))</f>
        <v>Corregir</v>
      </c>
      <c r="AA4730" s="10">
        <f>COUNTIF(Tabla2[APELLIDOS Y NOMBRES],Tabla2[[#This Row],[APELLIDOS Y NOMBRES]])</f>
        <v>0</v>
      </c>
      <c r="AB4730" t="str">
        <f ca="1">+IFERROR(IF(Tabla2[[#This Row],[FECHA CESE/BAJA]]="","No Aplica",IF(AND(MONTH(Tabla2[[#This Row],[FECHA CESE/BAJA]])=MONTH(TODAY()-30),YEAR(Tabla2[[#This Row],[FECHA CESE/BAJA]])=YEAR(TODAY())),MONTH(TODAY()-30)&amp;"-"&amp;YEAR(TODAY()),"Borrar")),"No aplica")</f>
        <v>No Aplica</v>
      </c>
      <c r="AC4730" t="str">
        <f ca="1">+IFERROR(IF(Tabla2[[#This Row],[FECHA INICIO DE LABORES EN OBRA]]="","No Aplica",IF(AND(MONTH(Tabla2[[#This Row],[FECHA INICIO DE LABORES EN OBRA]])=MONTH(TODAY()-30),YEAR(Tabla2[[#This Row],[FECHA INICIO DE LABORES EN OBRA]])=YEAR(TODAY())),MONTH(TODAY()-30)&amp;"-"&amp;YEAR(TODAY()),"No Aplica")),"No Aplica")</f>
        <v>No Aplica</v>
      </c>
    </row>
    <row r="4731" spans="1:29" x14ac:dyDescent="0.25">
      <c r="A4731" s="2"/>
      <c r="B4731" s="3"/>
      <c r="C4731" s="3"/>
      <c r="D4731" s="3"/>
      <c r="E4731" s="3"/>
      <c r="F4731" s="36"/>
      <c r="G4731" s="3"/>
      <c r="H4731" s="3"/>
      <c r="I4731" s="3"/>
      <c r="J4731" s="3"/>
      <c r="K4731" s="3"/>
      <c r="L4731" s="8"/>
      <c r="M4731" s="5"/>
      <c r="N4731" s="13"/>
      <c r="O4731" s="5"/>
      <c r="P4731" s="8"/>
      <c r="Q4731" s="9"/>
      <c r="R4731" s="9" t="str">
        <f>IFERROR(VLOOKUP(Tabla2[[#This Row],[CONTRATISTA PRNCIPAL]],Hoja1!$L$5:$M$9,2,FALSE),"CJV")</f>
        <v>CJV</v>
      </c>
      <c r="S4731" s="9" t="str">
        <f>IF(Tabla2[[#This Row],[EMPRESA]]=Tabla2[[#This Row],[CONTRATISTA PRNCIPAL]],"Principal","Secundaria")</f>
        <v>Principal</v>
      </c>
      <c r="T4731" s="10">
        <f>IFERROR(1/COUNTIF(Tabla2[CONTRATISTA PRNCIPAL],Tabla2[[#This Row],[CONTRATISTA PRNCIPAL]]),0)</f>
        <v>0</v>
      </c>
      <c r="U4731" s="33" t="str">
        <f ca="1">IF(((TODAY()-Tabla2[[#This Row],[FECHA NACIMIENTO]])/365)&lt;18,"Corregir", IF(((TODAY()-Tabla2[[#This Row],[FECHA NACIMIENTO]])/365)&gt;80, "Corregir",ROUNDDOWN(((TODAY()-Tabla2[[#This Row],[FECHA NACIMIENTO]])/365),0)))</f>
        <v>Corregir</v>
      </c>
      <c r="V473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31" s="34" t="str">
        <f ca="1">+IF(Tabla2[[#This Row],[Edad]]="Corregir","Corregir","Ok")</f>
        <v>Corregir</v>
      </c>
      <c r="X4731" s="10" t="str">
        <f>+IFERROR(VLOOKUP(Tabla2[[#This Row],[DISTRITO SEGÚN DNI]],Hoja1!$A$2:$B$55,2,FALSE),"No")</f>
        <v>No</v>
      </c>
      <c r="Y4731" s="10" t="str">
        <f>IF(OR(LOWER(Tabla2[[#This Row],[GENERO]])="masculino", LOWER(Tabla2[[#This Row],[GENERO]])="femenino"),"OK","Corregir")</f>
        <v>Corregir</v>
      </c>
      <c r="Z4731" s="10" t="str">
        <f>+IF(Tabla2[[#This Row],[Nro. DNI / CE]]="","Corregir",IF(LEN(Tabla2[[#This Row],[Nro. DNI / CE]])&gt;=8,"OK","Corregir"))</f>
        <v>Corregir</v>
      </c>
      <c r="AA4731" s="10">
        <f>COUNTIF(Tabla2[APELLIDOS Y NOMBRES],Tabla2[[#This Row],[APELLIDOS Y NOMBRES]])</f>
        <v>0</v>
      </c>
      <c r="AB4731" t="str">
        <f ca="1">+IFERROR(IF(Tabla2[[#This Row],[FECHA CESE/BAJA]]="","No Aplica",IF(AND(MONTH(Tabla2[[#This Row],[FECHA CESE/BAJA]])=MONTH(TODAY()-30),YEAR(Tabla2[[#This Row],[FECHA CESE/BAJA]])=YEAR(TODAY())),MONTH(TODAY()-30)&amp;"-"&amp;YEAR(TODAY()),"Borrar")),"No aplica")</f>
        <v>No Aplica</v>
      </c>
      <c r="AC4731" t="str">
        <f ca="1">+IFERROR(IF(Tabla2[[#This Row],[FECHA INICIO DE LABORES EN OBRA]]="","No Aplica",IF(AND(MONTH(Tabla2[[#This Row],[FECHA INICIO DE LABORES EN OBRA]])=MONTH(TODAY()-30),YEAR(Tabla2[[#This Row],[FECHA INICIO DE LABORES EN OBRA]])=YEAR(TODAY())),MONTH(TODAY()-30)&amp;"-"&amp;YEAR(TODAY()),"No Aplica")),"No Aplica")</f>
        <v>No Aplica</v>
      </c>
    </row>
    <row r="4732" spans="1:29" x14ac:dyDescent="0.25">
      <c r="A4732" s="2"/>
      <c r="B4732" s="3"/>
      <c r="C4732" s="3"/>
      <c r="D4732" s="3"/>
      <c r="E4732" s="3"/>
      <c r="F4732" s="36"/>
      <c r="G4732" s="3"/>
      <c r="H4732" s="3"/>
      <c r="I4732" s="3"/>
      <c r="J4732" s="3"/>
      <c r="K4732" s="3"/>
      <c r="L4732" s="8"/>
      <c r="M4732" s="5"/>
      <c r="N4732" s="13"/>
      <c r="O4732" s="5"/>
      <c r="P4732" s="8"/>
      <c r="Q4732" s="9"/>
      <c r="R4732" s="9" t="str">
        <f>IFERROR(VLOOKUP(Tabla2[[#This Row],[CONTRATISTA PRNCIPAL]],Hoja1!$L$5:$M$9,2,FALSE),"CJV")</f>
        <v>CJV</v>
      </c>
      <c r="S4732" s="9" t="str">
        <f>IF(Tabla2[[#This Row],[EMPRESA]]=Tabla2[[#This Row],[CONTRATISTA PRNCIPAL]],"Principal","Secundaria")</f>
        <v>Principal</v>
      </c>
      <c r="T4732" s="10">
        <f>IFERROR(1/COUNTIF(Tabla2[CONTRATISTA PRNCIPAL],Tabla2[[#This Row],[CONTRATISTA PRNCIPAL]]),0)</f>
        <v>0</v>
      </c>
      <c r="U4732" s="33" t="str">
        <f ca="1">IF(((TODAY()-Tabla2[[#This Row],[FECHA NACIMIENTO]])/365)&lt;18,"Corregir", IF(((TODAY()-Tabla2[[#This Row],[FECHA NACIMIENTO]])/365)&gt;80, "Corregir",ROUNDDOWN(((TODAY()-Tabla2[[#This Row],[FECHA NACIMIENTO]])/365),0)))</f>
        <v>Corregir</v>
      </c>
      <c r="V473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32" s="34" t="str">
        <f ca="1">+IF(Tabla2[[#This Row],[Edad]]="Corregir","Corregir","Ok")</f>
        <v>Corregir</v>
      </c>
      <c r="X4732" s="10" t="str">
        <f>+IFERROR(VLOOKUP(Tabla2[[#This Row],[DISTRITO SEGÚN DNI]],Hoja1!$A$2:$B$55,2,FALSE),"No")</f>
        <v>No</v>
      </c>
      <c r="Y4732" s="10" t="str">
        <f>IF(OR(LOWER(Tabla2[[#This Row],[GENERO]])="masculino", LOWER(Tabla2[[#This Row],[GENERO]])="femenino"),"OK","Corregir")</f>
        <v>Corregir</v>
      </c>
      <c r="Z4732" s="10" t="str">
        <f>+IF(Tabla2[[#This Row],[Nro. DNI / CE]]="","Corregir",IF(LEN(Tabla2[[#This Row],[Nro. DNI / CE]])&gt;=8,"OK","Corregir"))</f>
        <v>Corregir</v>
      </c>
      <c r="AA4732" s="10">
        <f>COUNTIF(Tabla2[APELLIDOS Y NOMBRES],Tabla2[[#This Row],[APELLIDOS Y NOMBRES]])</f>
        <v>0</v>
      </c>
      <c r="AB4732" t="str">
        <f ca="1">+IFERROR(IF(Tabla2[[#This Row],[FECHA CESE/BAJA]]="","No Aplica",IF(AND(MONTH(Tabla2[[#This Row],[FECHA CESE/BAJA]])=MONTH(TODAY()-30),YEAR(Tabla2[[#This Row],[FECHA CESE/BAJA]])=YEAR(TODAY())),MONTH(TODAY()-30)&amp;"-"&amp;YEAR(TODAY()),"Borrar")),"No aplica")</f>
        <v>No Aplica</v>
      </c>
      <c r="AC4732" t="str">
        <f ca="1">+IFERROR(IF(Tabla2[[#This Row],[FECHA INICIO DE LABORES EN OBRA]]="","No Aplica",IF(AND(MONTH(Tabla2[[#This Row],[FECHA INICIO DE LABORES EN OBRA]])=MONTH(TODAY()-30),YEAR(Tabla2[[#This Row],[FECHA INICIO DE LABORES EN OBRA]])=YEAR(TODAY())),MONTH(TODAY()-30)&amp;"-"&amp;YEAR(TODAY()),"No Aplica")),"No Aplica")</f>
        <v>No Aplica</v>
      </c>
    </row>
    <row r="4733" spans="1:29" x14ac:dyDescent="0.25">
      <c r="A4733" s="2"/>
      <c r="B4733" s="3"/>
      <c r="C4733" s="3"/>
      <c r="D4733" s="3"/>
      <c r="E4733" s="3"/>
      <c r="F4733" s="36"/>
      <c r="G4733" s="3"/>
      <c r="H4733" s="3"/>
      <c r="I4733" s="3"/>
      <c r="J4733" s="3"/>
      <c r="K4733" s="3"/>
      <c r="L4733" s="8"/>
      <c r="M4733" s="5"/>
      <c r="N4733" s="13"/>
      <c r="O4733" s="5"/>
      <c r="P4733" s="8"/>
      <c r="Q4733" s="9"/>
      <c r="R4733" s="9" t="str">
        <f>IFERROR(VLOOKUP(Tabla2[[#This Row],[CONTRATISTA PRNCIPAL]],Hoja1!$L$5:$M$9,2,FALSE),"CJV")</f>
        <v>CJV</v>
      </c>
      <c r="S4733" s="9" t="str">
        <f>IF(Tabla2[[#This Row],[EMPRESA]]=Tabla2[[#This Row],[CONTRATISTA PRNCIPAL]],"Principal","Secundaria")</f>
        <v>Principal</v>
      </c>
      <c r="T4733" s="10">
        <f>IFERROR(1/COUNTIF(Tabla2[CONTRATISTA PRNCIPAL],Tabla2[[#This Row],[CONTRATISTA PRNCIPAL]]),0)</f>
        <v>0</v>
      </c>
      <c r="U4733" s="33" t="str">
        <f ca="1">IF(((TODAY()-Tabla2[[#This Row],[FECHA NACIMIENTO]])/365)&lt;18,"Corregir", IF(((TODAY()-Tabla2[[#This Row],[FECHA NACIMIENTO]])/365)&gt;80, "Corregir",ROUNDDOWN(((TODAY()-Tabla2[[#This Row],[FECHA NACIMIENTO]])/365),0)))</f>
        <v>Corregir</v>
      </c>
      <c r="V473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33" s="34" t="str">
        <f ca="1">+IF(Tabla2[[#This Row],[Edad]]="Corregir","Corregir","Ok")</f>
        <v>Corregir</v>
      </c>
      <c r="X4733" s="10" t="str">
        <f>+IFERROR(VLOOKUP(Tabla2[[#This Row],[DISTRITO SEGÚN DNI]],Hoja1!$A$2:$B$55,2,FALSE),"No")</f>
        <v>No</v>
      </c>
      <c r="Y4733" s="10" t="str">
        <f>IF(OR(LOWER(Tabla2[[#This Row],[GENERO]])="masculino", LOWER(Tabla2[[#This Row],[GENERO]])="femenino"),"OK","Corregir")</f>
        <v>Corregir</v>
      </c>
      <c r="Z4733" s="10" t="str">
        <f>+IF(Tabla2[[#This Row],[Nro. DNI / CE]]="","Corregir",IF(LEN(Tabla2[[#This Row],[Nro. DNI / CE]])&gt;=8,"OK","Corregir"))</f>
        <v>Corregir</v>
      </c>
      <c r="AA4733" s="10">
        <f>COUNTIF(Tabla2[APELLIDOS Y NOMBRES],Tabla2[[#This Row],[APELLIDOS Y NOMBRES]])</f>
        <v>0</v>
      </c>
      <c r="AB4733" t="str">
        <f ca="1">+IFERROR(IF(Tabla2[[#This Row],[FECHA CESE/BAJA]]="","No Aplica",IF(AND(MONTH(Tabla2[[#This Row],[FECHA CESE/BAJA]])=MONTH(TODAY()-30),YEAR(Tabla2[[#This Row],[FECHA CESE/BAJA]])=YEAR(TODAY())),MONTH(TODAY()-30)&amp;"-"&amp;YEAR(TODAY()),"Borrar")),"No aplica")</f>
        <v>No Aplica</v>
      </c>
      <c r="AC4733" t="str">
        <f ca="1">+IFERROR(IF(Tabla2[[#This Row],[FECHA INICIO DE LABORES EN OBRA]]="","No Aplica",IF(AND(MONTH(Tabla2[[#This Row],[FECHA INICIO DE LABORES EN OBRA]])=MONTH(TODAY()-30),YEAR(Tabla2[[#This Row],[FECHA INICIO DE LABORES EN OBRA]])=YEAR(TODAY())),MONTH(TODAY()-30)&amp;"-"&amp;YEAR(TODAY()),"No Aplica")),"No Aplica")</f>
        <v>No Aplica</v>
      </c>
    </row>
    <row r="4734" spans="1:29" x14ac:dyDescent="0.25">
      <c r="A4734" s="2"/>
      <c r="B4734" s="3"/>
      <c r="C4734" s="3"/>
      <c r="D4734" s="3"/>
      <c r="E4734" s="3"/>
      <c r="F4734" s="36"/>
      <c r="G4734" s="3"/>
      <c r="H4734" s="3"/>
      <c r="I4734" s="3"/>
      <c r="J4734" s="3"/>
      <c r="K4734" s="3"/>
      <c r="L4734" s="8"/>
      <c r="M4734" s="5"/>
      <c r="N4734" s="13"/>
      <c r="O4734" s="5"/>
      <c r="P4734" s="8"/>
      <c r="Q4734" s="9"/>
      <c r="R4734" s="9" t="str">
        <f>IFERROR(VLOOKUP(Tabla2[[#This Row],[CONTRATISTA PRNCIPAL]],Hoja1!$L$5:$M$9,2,FALSE),"CJV")</f>
        <v>CJV</v>
      </c>
      <c r="S4734" s="9" t="str">
        <f>IF(Tabla2[[#This Row],[EMPRESA]]=Tabla2[[#This Row],[CONTRATISTA PRNCIPAL]],"Principal","Secundaria")</f>
        <v>Principal</v>
      </c>
      <c r="T4734" s="10">
        <f>IFERROR(1/COUNTIF(Tabla2[CONTRATISTA PRNCIPAL],Tabla2[[#This Row],[CONTRATISTA PRNCIPAL]]),0)</f>
        <v>0</v>
      </c>
      <c r="U4734" s="33" t="str">
        <f ca="1">IF(((TODAY()-Tabla2[[#This Row],[FECHA NACIMIENTO]])/365)&lt;18,"Corregir", IF(((TODAY()-Tabla2[[#This Row],[FECHA NACIMIENTO]])/365)&gt;80, "Corregir",ROUNDDOWN(((TODAY()-Tabla2[[#This Row],[FECHA NACIMIENTO]])/365),0)))</f>
        <v>Corregir</v>
      </c>
      <c r="V473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34" s="34" t="str">
        <f ca="1">+IF(Tabla2[[#This Row],[Edad]]="Corregir","Corregir","Ok")</f>
        <v>Corregir</v>
      </c>
      <c r="X4734" s="10" t="str">
        <f>+IFERROR(VLOOKUP(Tabla2[[#This Row],[DISTRITO SEGÚN DNI]],Hoja1!$A$2:$B$55,2,FALSE),"No")</f>
        <v>No</v>
      </c>
      <c r="Y4734" s="10" t="str">
        <f>IF(OR(LOWER(Tabla2[[#This Row],[GENERO]])="masculino", LOWER(Tabla2[[#This Row],[GENERO]])="femenino"),"OK","Corregir")</f>
        <v>Corregir</v>
      </c>
      <c r="Z4734" s="10" t="str">
        <f>+IF(Tabla2[[#This Row],[Nro. DNI / CE]]="","Corregir",IF(LEN(Tabla2[[#This Row],[Nro. DNI / CE]])&gt;=8,"OK","Corregir"))</f>
        <v>Corregir</v>
      </c>
      <c r="AA4734" s="10">
        <f>COUNTIF(Tabla2[APELLIDOS Y NOMBRES],Tabla2[[#This Row],[APELLIDOS Y NOMBRES]])</f>
        <v>0</v>
      </c>
      <c r="AB4734" t="str">
        <f ca="1">+IFERROR(IF(Tabla2[[#This Row],[FECHA CESE/BAJA]]="","No Aplica",IF(AND(MONTH(Tabla2[[#This Row],[FECHA CESE/BAJA]])=MONTH(TODAY()-30),YEAR(Tabla2[[#This Row],[FECHA CESE/BAJA]])=YEAR(TODAY())),MONTH(TODAY()-30)&amp;"-"&amp;YEAR(TODAY()),"Borrar")),"No aplica")</f>
        <v>No Aplica</v>
      </c>
      <c r="AC4734" t="str">
        <f ca="1">+IFERROR(IF(Tabla2[[#This Row],[FECHA INICIO DE LABORES EN OBRA]]="","No Aplica",IF(AND(MONTH(Tabla2[[#This Row],[FECHA INICIO DE LABORES EN OBRA]])=MONTH(TODAY()-30),YEAR(Tabla2[[#This Row],[FECHA INICIO DE LABORES EN OBRA]])=YEAR(TODAY())),MONTH(TODAY()-30)&amp;"-"&amp;YEAR(TODAY()),"No Aplica")),"No Aplica")</f>
        <v>No Aplica</v>
      </c>
    </row>
    <row r="4735" spans="1:29" x14ac:dyDescent="0.25">
      <c r="A4735" s="2"/>
      <c r="B4735" s="3"/>
      <c r="C4735" s="3"/>
      <c r="D4735" s="3"/>
      <c r="E4735" s="3"/>
      <c r="F4735" s="36"/>
      <c r="G4735" s="3"/>
      <c r="H4735" s="3"/>
      <c r="I4735" s="3"/>
      <c r="J4735" s="3"/>
      <c r="K4735" s="3"/>
      <c r="L4735" s="8"/>
      <c r="M4735" s="5"/>
      <c r="N4735" s="13"/>
      <c r="O4735" s="5"/>
      <c r="P4735" s="8"/>
      <c r="Q4735" s="9"/>
      <c r="R4735" s="9" t="str">
        <f>IFERROR(VLOOKUP(Tabla2[[#This Row],[CONTRATISTA PRNCIPAL]],Hoja1!$L$5:$M$9,2,FALSE),"CJV")</f>
        <v>CJV</v>
      </c>
      <c r="S4735" s="9" t="str">
        <f>IF(Tabla2[[#This Row],[EMPRESA]]=Tabla2[[#This Row],[CONTRATISTA PRNCIPAL]],"Principal","Secundaria")</f>
        <v>Principal</v>
      </c>
      <c r="T4735" s="10">
        <f>IFERROR(1/COUNTIF(Tabla2[CONTRATISTA PRNCIPAL],Tabla2[[#This Row],[CONTRATISTA PRNCIPAL]]),0)</f>
        <v>0</v>
      </c>
      <c r="U4735" s="33" t="str">
        <f ca="1">IF(((TODAY()-Tabla2[[#This Row],[FECHA NACIMIENTO]])/365)&lt;18,"Corregir", IF(((TODAY()-Tabla2[[#This Row],[FECHA NACIMIENTO]])/365)&gt;80, "Corregir",ROUNDDOWN(((TODAY()-Tabla2[[#This Row],[FECHA NACIMIENTO]])/365),0)))</f>
        <v>Corregir</v>
      </c>
      <c r="V473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35" s="34" t="str">
        <f ca="1">+IF(Tabla2[[#This Row],[Edad]]="Corregir","Corregir","Ok")</f>
        <v>Corregir</v>
      </c>
      <c r="X4735" s="10" t="str">
        <f>+IFERROR(VLOOKUP(Tabla2[[#This Row],[DISTRITO SEGÚN DNI]],Hoja1!$A$2:$B$55,2,FALSE),"No")</f>
        <v>No</v>
      </c>
      <c r="Y4735" s="10" t="str">
        <f>IF(OR(LOWER(Tabla2[[#This Row],[GENERO]])="masculino", LOWER(Tabla2[[#This Row],[GENERO]])="femenino"),"OK","Corregir")</f>
        <v>Corregir</v>
      </c>
      <c r="Z4735" s="10" t="str">
        <f>+IF(Tabla2[[#This Row],[Nro. DNI / CE]]="","Corregir",IF(LEN(Tabla2[[#This Row],[Nro. DNI / CE]])&gt;=8,"OK","Corregir"))</f>
        <v>Corregir</v>
      </c>
      <c r="AA4735" s="10">
        <f>COUNTIF(Tabla2[APELLIDOS Y NOMBRES],Tabla2[[#This Row],[APELLIDOS Y NOMBRES]])</f>
        <v>0</v>
      </c>
      <c r="AB4735" t="str">
        <f ca="1">+IFERROR(IF(Tabla2[[#This Row],[FECHA CESE/BAJA]]="","No Aplica",IF(AND(MONTH(Tabla2[[#This Row],[FECHA CESE/BAJA]])=MONTH(TODAY()-30),YEAR(Tabla2[[#This Row],[FECHA CESE/BAJA]])=YEAR(TODAY())),MONTH(TODAY()-30)&amp;"-"&amp;YEAR(TODAY()),"Borrar")),"No aplica")</f>
        <v>No Aplica</v>
      </c>
      <c r="AC4735" t="str">
        <f ca="1">+IFERROR(IF(Tabla2[[#This Row],[FECHA INICIO DE LABORES EN OBRA]]="","No Aplica",IF(AND(MONTH(Tabla2[[#This Row],[FECHA INICIO DE LABORES EN OBRA]])=MONTH(TODAY()-30),YEAR(Tabla2[[#This Row],[FECHA INICIO DE LABORES EN OBRA]])=YEAR(TODAY())),MONTH(TODAY()-30)&amp;"-"&amp;YEAR(TODAY()),"No Aplica")),"No Aplica")</f>
        <v>No Aplica</v>
      </c>
    </row>
    <row r="4736" spans="1:29" x14ac:dyDescent="0.25">
      <c r="A4736" s="2"/>
      <c r="B4736" s="3"/>
      <c r="C4736" s="3"/>
      <c r="D4736" s="3"/>
      <c r="E4736" s="3"/>
      <c r="F4736" s="36"/>
      <c r="G4736" s="3"/>
      <c r="H4736" s="3"/>
      <c r="I4736" s="3"/>
      <c r="J4736" s="3"/>
      <c r="K4736" s="3"/>
      <c r="L4736" s="8"/>
      <c r="M4736" s="5"/>
      <c r="N4736" s="13"/>
      <c r="O4736" s="5"/>
      <c r="P4736" s="8"/>
      <c r="Q4736" s="9"/>
      <c r="R4736" s="9" t="str">
        <f>IFERROR(VLOOKUP(Tabla2[[#This Row],[CONTRATISTA PRNCIPAL]],Hoja1!$L$5:$M$9,2,FALSE),"CJV")</f>
        <v>CJV</v>
      </c>
      <c r="S4736" s="9" t="str">
        <f>IF(Tabla2[[#This Row],[EMPRESA]]=Tabla2[[#This Row],[CONTRATISTA PRNCIPAL]],"Principal","Secundaria")</f>
        <v>Principal</v>
      </c>
      <c r="T4736" s="10">
        <f>IFERROR(1/COUNTIF(Tabla2[CONTRATISTA PRNCIPAL],Tabla2[[#This Row],[CONTRATISTA PRNCIPAL]]),0)</f>
        <v>0</v>
      </c>
      <c r="U4736" s="33" t="str">
        <f ca="1">IF(((TODAY()-Tabla2[[#This Row],[FECHA NACIMIENTO]])/365)&lt;18,"Corregir", IF(((TODAY()-Tabla2[[#This Row],[FECHA NACIMIENTO]])/365)&gt;80, "Corregir",ROUNDDOWN(((TODAY()-Tabla2[[#This Row],[FECHA NACIMIENTO]])/365),0)))</f>
        <v>Corregir</v>
      </c>
      <c r="V473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36" s="34" t="str">
        <f ca="1">+IF(Tabla2[[#This Row],[Edad]]="Corregir","Corregir","Ok")</f>
        <v>Corregir</v>
      </c>
      <c r="X4736" s="10" t="str">
        <f>+IFERROR(VLOOKUP(Tabla2[[#This Row],[DISTRITO SEGÚN DNI]],Hoja1!$A$2:$B$55,2,FALSE),"No")</f>
        <v>No</v>
      </c>
      <c r="Y4736" s="10" t="str">
        <f>IF(OR(LOWER(Tabla2[[#This Row],[GENERO]])="masculino", LOWER(Tabla2[[#This Row],[GENERO]])="femenino"),"OK","Corregir")</f>
        <v>Corregir</v>
      </c>
      <c r="Z4736" s="10" t="str">
        <f>+IF(Tabla2[[#This Row],[Nro. DNI / CE]]="","Corregir",IF(LEN(Tabla2[[#This Row],[Nro. DNI / CE]])&gt;=8,"OK","Corregir"))</f>
        <v>Corregir</v>
      </c>
      <c r="AA4736" s="10">
        <f>COUNTIF(Tabla2[APELLIDOS Y NOMBRES],Tabla2[[#This Row],[APELLIDOS Y NOMBRES]])</f>
        <v>0</v>
      </c>
      <c r="AB4736" t="str">
        <f ca="1">+IFERROR(IF(Tabla2[[#This Row],[FECHA CESE/BAJA]]="","No Aplica",IF(AND(MONTH(Tabla2[[#This Row],[FECHA CESE/BAJA]])=MONTH(TODAY()-30),YEAR(Tabla2[[#This Row],[FECHA CESE/BAJA]])=YEAR(TODAY())),MONTH(TODAY()-30)&amp;"-"&amp;YEAR(TODAY()),"Borrar")),"No aplica")</f>
        <v>No Aplica</v>
      </c>
      <c r="AC4736" t="str">
        <f ca="1">+IFERROR(IF(Tabla2[[#This Row],[FECHA INICIO DE LABORES EN OBRA]]="","No Aplica",IF(AND(MONTH(Tabla2[[#This Row],[FECHA INICIO DE LABORES EN OBRA]])=MONTH(TODAY()-30),YEAR(Tabla2[[#This Row],[FECHA INICIO DE LABORES EN OBRA]])=YEAR(TODAY())),MONTH(TODAY()-30)&amp;"-"&amp;YEAR(TODAY()),"No Aplica")),"No Aplica")</f>
        <v>No Aplica</v>
      </c>
    </row>
    <row r="4737" spans="1:29" x14ac:dyDescent="0.25">
      <c r="A4737" s="2"/>
      <c r="B4737" s="3"/>
      <c r="C4737" s="3"/>
      <c r="D4737" s="3"/>
      <c r="E4737" s="3"/>
      <c r="F4737" s="36"/>
      <c r="G4737" s="3"/>
      <c r="H4737" s="3"/>
      <c r="I4737" s="3"/>
      <c r="J4737" s="3"/>
      <c r="K4737" s="3"/>
      <c r="L4737" s="8"/>
      <c r="M4737" s="5"/>
      <c r="N4737" s="13"/>
      <c r="O4737" s="5"/>
      <c r="P4737" s="8"/>
      <c r="Q4737" s="9"/>
      <c r="R4737" s="9" t="str">
        <f>IFERROR(VLOOKUP(Tabla2[[#This Row],[CONTRATISTA PRNCIPAL]],Hoja1!$L$5:$M$9,2,FALSE),"CJV")</f>
        <v>CJV</v>
      </c>
      <c r="S4737" s="9" t="str">
        <f>IF(Tabla2[[#This Row],[EMPRESA]]=Tabla2[[#This Row],[CONTRATISTA PRNCIPAL]],"Principal","Secundaria")</f>
        <v>Principal</v>
      </c>
      <c r="T4737" s="10">
        <f>IFERROR(1/COUNTIF(Tabla2[CONTRATISTA PRNCIPAL],Tabla2[[#This Row],[CONTRATISTA PRNCIPAL]]),0)</f>
        <v>0</v>
      </c>
      <c r="U4737" s="33" t="str">
        <f ca="1">IF(((TODAY()-Tabla2[[#This Row],[FECHA NACIMIENTO]])/365)&lt;18,"Corregir", IF(((TODAY()-Tabla2[[#This Row],[FECHA NACIMIENTO]])/365)&gt;80, "Corregir",ROUNDDOWN(((TODAY()-Tabla2[[#This Row],[FECHA NACIMIENTO]])/365),0)))</f>
        <v>Corregir</v>
      </c>
      <c r="V473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37" s="34" t="str">
        <f ca="1">+IF(Tabla2[[#This Row],[Edad]]="Corregir","Corregir","Ok")</f>
        <v>Corregir</v>
      </c>
      <c r="X4737" s="10" t="str">
        <f>+IFERROR(VLOOKUP(Tabla2[[#This Row],[DISTRITO SEGÚN DNI]],Hoja1!$A$2:$B$55,2,FALSE),"No")</f>
        <v>No</v>
      </c>
      <c r="Y4737" s="10" t="str">
        <f>IF(OR(LOWER(Tabla2[[#This Row],[GENERO]])="masculino", LOWER(Tabla2[[#This Row],[GENERO]])="femenino"),"OK","Corregir")</f>
        <v>Corregir</v>
      </c>
      <c r="Z4737" s="10" t="str">
        <f>+IF(Tabla2[[#This Row],[Nro. DNI / CE]]="","Corregir",IF(LEN(Tabla2[[#This Row],[Nro. DNI / CE]])&gt;=8,"OK","Corregir"))</f>
        <v>Corregir</v>
      </c>
      <c r="AA4737" s="10">
        <f>COUNTIF(Tabla2[APELLIDOS Y NOMBRES],Tabla2[[#This Row],[APELLIDOS Y NOMBRES]])</f>
        <v>0</v>
      </c>
      <c r="AB4737" t="str">
        <f ca="1">+IFERROR(IF(Tabla2[[#This Row],[FECHA CESE/BAJA]]="","No Aplica",IF(AND(MONTH(Tabla2[[#This Row],[FECHA CESE/BAJA]])=MONTH(TODAY()-30),YEAR(Tabla2[[#This Row],[FECHA CESE/BAJA]])=YEAR(TODAY())),MONTH(TODAY()-30)&amp;"-"&amp;YEAR(TODAY()),"Borrar")),"No aplica")</f>
        <v>No Aplica</v>
      </c>
      <c r="AC4737" t="str">
        <f ca="1">+IFERROR(IF(Tabla2[[#This Row],[FECHA INICIO DE LABORES EN OBRA]]="","No Aplica",IF(AND(MONTH(Tabla2[[#This Row],[FECHA INICIO DE LABORES EN OBRA]])=MONTH(TODAY()-30),YEAR(Tabla2[[#This Row],[FECHA INICIO DE LABORES EN OBRA]])=YEAR(TODAY())),MONTH(TODAY()-30)&amp;"-"&amp;YEAR(TODAY()),"No Aplica")),"No Aplica")</f>
        <v>No Aplica</v>
      </c>
    </row>
    <row r="4738" spans="1:29" x14ac:dyDescent="0.25">
      <c r="A4738" s="2"/>
      <c r="B4738" s="3"/>
      <c r="C4738" s="3"/>
      <c r="D4738" s="3"/>
      <c r="E4738" s="3"/>
      <c r="F4738" s="36"/>
      <c r="G4738" s="3"/>
      <c r="H4738" s="3"/>
      <c r="I4738" s="3"/>
      <c r="J4738" s="3"/>
      <c r="K4738" s="3"/>
      <c r="L4738" s="8"/>
      <c r="M4738" s="5"/>
      <c r="N4738" s="13"/>
      <c r="O4738" s="5"/>
      <c r="P4738" s="8"/>
      <c r="Q4738" s="9"/>
      <c r="R4738" s="9" t="str">
        <f>IFERROR(VLOOKUP(Tabla2[[#This Row],[CONTRATISTA PRNCIPAL]],Hoja1!$L$5:$M$9,2,FALSE),"CJV")</f>
        <v>CJV</v>
      </c>
      <c r="S4738" s="9" t="str">
        <f>IF(Tabla2[[#This Row],[EMPRESA]]=Tabla2[[#This Row],[CONTRATISTA PRNCIPAL]],"Principal","Secundaria")</f>
        <v>Principal</v>
      </c>
      <c r="T4738" s="10">
        <f>IFERROR(1/COUNTIF(Tabla2[CONTRATISTA PRNCIPAL],Tabla2[[#This Row],[CONTRATISTA PRNCIPAL]]),0)</f>
        <v>0</v>
      </c>
      <c r="U4738" s="33" t="str">
        <f ca="1">IF(((TODAY()-Tabla2[[#This Row],[FECHA NACIMIENTO]])/365)&lt;18,"Corregir", IF(((TODAY()-Tabla2[[#This Row],[FECHA NACIMIENTO]])/365)&gt;80, "Corregir",ROUNDDOWN(((TODAY()-Tabla2[[#This Row],[FECHA NACIMIENTO]])/365),0)))</f>
        <v>Corregir</v>
      </c>
      <c r="V473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38" s="34" t="str">
        <f ca="1">+IF(Tabla2[[#This Row],[Edad]]="Corregir","Corregir","Ok")</f>
        <v>Corregir</v>
      </c>
      <c r="X4738" s="10" t="str">
        <f>+IFERROR(VLOOKUP(Tabla2[[#This Row],[DISTRITO SEGÚN DNI]],Hoja1!$A$2:$B$55,2,FALSE),"No")</f>
        <v>No</v>
      </c>
      <c r="Y4738" s="10" t="str">
        <f>IF(OR(LOWER(Tabla2[[#This Row],[GENERO]])="masculino", LOWER(Tabla2[[#This Row],[GENERO]])="femenino"),"OK","Corregir")</f>
        <v>Corregir</v>
      </c>
      <c r="Z4738" s="10" t="str">
        <f>+IF(Tabla2[[#This Row],[Nro. DNI / CE]]="","Corregir",IF(LEN(Tabla2[[#This Row],[Nro. DNI / CE]])&gt;=8,"OK","Corregir"))</f>
        <v>Corregir</v>
      </c>
      <c r="AA4738" s="10">
        <f>COUNTIF(Tabla2[APELLIDOS Y NOMBRES],Tabla2[[#This Row],[APELLIDOS Y NOMBRES]])</f>
        <v>0</v>
      </c>
      <c r="AB4738" t="str">
        <f ca="1">+IFERROR(IF(Tabla2[[#This Row],[FECHA CESE/BAJA]]="","No Aplica",IF(AND(MONTH(Tabla2[[#This Row],[FECHA CESE/BAJA]])=MONTH(TODAY()-30),YEAR(Tabla2[[#This Row],[FECHA CESE/BAJA]])=YEAR(TODAY())),MONTH(TODAY()-30)&amp;"-"&amp;YEAR(TODAY()),"Borrar")),"No aplica")</f>
        <v>No Aplica</v>
      </c>
      <c r="AC4738" t="str">
        <f ca="1">+IFERROR(IF(Tabla2[[#This Row],[FECHA INICIO DE LABORES EN OBRA]]="","No Aplica",IF(AND(MONTH(Tabla2[[#This Row],[FECHA INICIO DE LABORES EN OBRA]])=MONTH(TODAY()-30),YEAR(Tabla2[[#This Row],[FECHA INICIO DE LABORES EN OBRA]])=YEAR(TODAY())),MONTH(TODAY()-30)&amp;"-"&amp;YEAR(TODAY()),"No Aplica")),"No Aplica")</f>
        <v>No Aplica</v>
      </c>
    </row>
    <row r="4739" spans="1:29" x14ac:dyDescent="0.25">
      <c r="A4739" s="2"/>
      <c r="B4739" s="3"/>
      <c r="C4739" s="3"/>
      <c r="D4739" s="3"/>
      <c r="E4739" s="3"/>
      <c r="F4739" s="36"/>
      <c r="G4739" s="3"/>
      <c r="H4739" s="3"/>
      <c r="I4739" s="3"/>
      <c r="J4739" s="3"/>
      <c r="K4739" s="3"/>
      <c r="L4739" s="8"/>
      <c r="M4739" s="5"/>
      <c r="N4739" s="13"/>
      <c r="O4739" s="5"/>
      <c r="P4739" s="8"/>
      <c r="Q4739" s="9"/>
      <c r="R4739" s="9" t="str">
        <f>IFERROR(VLOOKUP(Tabla2[[#This Row],[CONTRATISTA PRNCIPAL]],Hoja1!$L$5:$M$9,2,FALSE),"CJV")</f>
        <v>CJV</v>
      </c>
      <c r="S4739" s="9" t="str">
        <f>IF(Tabla2[[#This Row],[EMPRESA]]=Tabla2[[#This Row],[CONTRATISTA PRNCIPAL]],"Principal","Secundaria")</f>
        <v>Principal</v>
      </c>
      <c r="T4739" s="10">
        <f>IFERROR(1/COUNTIF(Tabla2[CONTRATISTA PRNCIPAL],Tabla2[[#This Row],[CONTRATISTA PRNCIPAL]]),0)</f>
        <v>0</v>
      </c>
      <c r="U4739" s="33" t="str">
        <f ca="1">IF(((TODAY()-Tabla2[[#This Row],[FECHA NACIMIENTO]])/365)&lt;18,"Corregir", IF(((TODAY()-Tabla2[[#This Row],[FECHA NACIMIENTO]])/365)&gt;80, "Corregir",ROUNDDOWN(((TODAY()-Tabla2[[#This Row],[FECHA NACIMIENTO]])/365),0)))</f>
        <v>Corregir</v>
      </c>
      <c r="V473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39" s="34" t="str">
        <f ca="1">+IF(Tabla2[[#This Row],[Edad]]="Corregir","Corregir","Ok")</f>
        <v>Corregir</v>
      </c>
      <c r="X4739" s="10" t="str">
        <f>+IFERROR(VLOOKUP(Tabla2[[#This Row],[DISTRITO SEGÚN DNI]],Hoja1!$A$2:$B$55,2,FALSE),"No")</f>
        <v>No</v>
      </c>
      <c r="Y4739" s="10" t="str">
        <f>IF(OR(LOWER(Tabla2[[#This Row],[GENERO]])="masculino", LOWER(Tabla2[[#This Row],[GENERO]])="femenino"),"OK","Corregir")</f>
        <v>Corregir</v>
      </c>
      <c r="Z4739" s="10" t="str">
        <f>+IF(Tabla2[[#This Row],[Nro. DNI / CE]]="","Corregir",IF(LEN(Tabla2[[#This Row],[Nro. DNI / CE]])&gt;=8,"OK","Corregir"))</f>
        <v>Corregir</v>
      </c>
      <c r="AA4739" s="10">
        <f>COUNTIF(Tabla2[APELLIDOS Y NOMBRES],Tabla2[[#This Row],[APELLIDOS Y NOMBRES]])</f>
        <v>0</v>
      </c>
      <c r="AB4739" t="str">
        <f ca="1">+IFERROR(IF(Tabla2[[#This Row],[FECHA CESE/BAJA]]="","No Aplica",IF(AND(MONTH(Tabla2[[#This Row],[FECHA CESE/BAJA]])=MONTH(TODAY()-30),YEAR(Tabla2[[#This Row],[FECHA CESE/BAJA]])=YEAR(TODAY())),MONTH(TODAY()-30)&amp;"-"&amp;YEAR(TODAY()),"Borrar")),"No aplica")</f>
        <v>No Aplica</v>
      </c>
      <c r="AC4739" t="str">
        <f ca="1">+IFERROR(IF(Tabla2[[#This Row],[FECHA INICIO DE LABORES EN OBRA]]="","No Aplica",IF(AND(MONTH(Tabla2[[#This Row],[FECHA INICIO DE LABORES EN OBRA]])=MONTH(TODAY()-30),YEAR(Tabla2[[#This Row],[FECHA INICIO DE LABORES EN OBRA]])=YEAR(TODAY())),MONTH(TODAY()-30)&amp;"-"&amp;YEAR(TODAY()),"No Aplica")),"No Aplica")</f>
        <v>No Aplica</v>
      </c>
    </row>
    <row r="4740" spans="1:29" x14ac:dyDescent="0.25">
      <c r="A4740" s="2"/>
      <c r="B4740" s="3"/>
      <c r="C4740" s="3"/>
      <c r="D4740" s="3"/>
      <c r="E4740" s="3"/>
      <c r="F4740" s="36"/>
      <c r="G4740" s="3"/>
      <c r="H4740" s="3"/>
      <c r="I4740" s="3"/>
      <c r="J4740" s="3"/>
      <c r="K4740" s="3"/>
      <c r="L4740" s="8"/>
      <c r="M4740" s="5"/>
      <c r="N4740" s="13"/>
      <c r="O4740" s="5"/>
      <c r="P4740" s="8"/>
      <c r="Q4740" s="9"/>
      <c r="R4740" s="9" t="str">
        <f>IFERROR(VLOOKUP(Tabla2[[#This Row],[CONTRATISTA PRNCIPAL]],Hoja1!$L$5:$M$9,2,FALSE),"CJV")</f>
        <v>CJV</v>
      </c>
      <c r="S4740" s="9" t="str">
        <f>IF(Tabla2[[#This Row],[EMPRESA]]=Tabla2[[#This Row],[CONTRATISTA PRNCIPAL]],"Principal","Secundaria")</f>
        <v>Principal</v>
      </c>
      <c r="T4740" s="10">
        <f>IFERROR(1/COUNTIF(Tabla2[CONTRATISTA PRNCIPAL],Tabla2[[#This Row],[CONTRATISTA PRNCIPAL]]),0)</f>
        <v>0</v>
      </c>
      <c r="U4740" s="33" t="str">
        <f ca="1">IF(((TODAY()-Tabla2[[#This Row],[FECHA NACIMIENTO]])/365)&lt;18,"Corregir", IF(((TODAY()-Tabla2[[#This Row],[FECHA NACIMIENTO]])/365)&gt;80, "Corregir",ROUNDDOWN(((TODAY()-Tabla2[[#This Row],[FECHA NACIMIENTO]])/365),0)))</f>
        <v>Corregir</v>
      </c>
      <c r="V474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40" s="34" t="str">
        <f ca="1">+IF(Tabla2[[#This Row],[Edad]]="Corregir","Corregir","Ok")</f>
        <v>Corregir</v>
      </c>
      <c r="X4740" s="10" t="str">
        <f>+IFERROR(VLOOKUP(Tabla2[[#This Row],[DISTRITO SEGÚN DNI]],Hoja1!$A$2:$B$55,2,FALSE),"No")</f>
        <v>No</v>
      </c>
      <c r="Y4740" s="10" t="str">
        <f>IF(OR(LOWER(Tabla2[[#This Row],[GENERO]])="masculino", LOWER(Tabla2[[#This Row],[GENERO]])="femenino"),"OK","Corregir")</f>
        <v>Corregir</v>
      </c>
      <c r="Z4740" s="10" t="str">
        <f>+IF(Tabla2[[#This Row],[Nro. DNI / CE]]="","Corregir",IF(LEN(Tabla2[[#This Row],[Nro. DNI / CE]])&gt;=8,"OK","Corregir"))</f>
        <v>Corregir</v>
      </c>
      <c r="AA4740" s="10">
        <f>COUNTIF(Tabla2[APELLIDOS Y NOMBRES],Tabla2[[#This Row],[APELLIDOS Y NOMBRES]])</f>
        <v>0</v>
      </c>
      <c r="AB4740" t="str">
        <f ca="1">+IFERROR(IF(Tabla2[[#This Row],[FECHA CESE/BAJA]]="","No Aplica",IF(AND(MONTH(Tabla2[[#This Row],[FECHA CESE/BAJA]])=MONTH(TODAY()-30),YEAR(Tabla2[[#This Row],[FECHA CESE/BAJA]])=YEAR(TODAY())),MONTH(TODAY()-30)&amp;"-"&amp;YEAR(TODAY()),"Borrar")),"No aplica")</f>
        <v>No Aplica</v>
      </c>
      <c r="AC4740" t="str">
        <f ca="1">+IFERROR(IF(Tabla2[[#This Row],[FECHA INICIO DE LABORES EN OBRA]]="","No Aplica",IF(AND(MONTH(Tabla2[[#This Row],[FECHA INICIO DE LABORES EN OBRA]])=MONTH(TODAY()-30),YEAR(Tabla2[[#This Row],[FECHA INICIO DE LABORES EN OBRA]])=YEAR(TODAY())),MONTH(TODAY()-30)&amp;"-"&amp;YEAR(TODAY()),"No Aplica")),"No Aplica")</f>
        <v>No Aplica</v>
      </c>
    </row>
    <row r="4741" spans="1:29" x14ac:dyDescent="0.25">
      <c r="A4741" s="2"/>
      <c r="B4741" s="3"/>
      <c r="C4741" s="3"/>
      <c r="D4741" s="3"/>
      <c r="E4741" s="3"/>
      <c r="F4741" s="36"/>
      <c r="G4741" s="3"/>
      <c r="H4741" s="3"/>
      <c r="I4741" s="3"/>
      <c r="J4741" s="3"/>
      <c r="K4741" s="3"/>
      <c r="L4741" s="8"/>
      <c r="M4741" s="5"/>
      <c r="N4741" s="13"/>
      <c r="O4741" s="5"/>
      <c r="P4741" s="8"/>
      <c r="Q4741" s="9"/>
      <c r="R4741" s="9" t="str">
        <f>IFERROR(VLOOKUP(Tabla2[[#This Row],[CONTRATISTA PRNCIPAL]],Hoja1!$L$5:$M$9,2,FALSE),"CJV")</f>
        <v>CJV</v>
      </c>
      <c r="S4741" s="9" t="str">
        <f>IF(Tabla2[[#This Row],[EMPRESA]]=Tabla2[[#This Row],[CONTRATISTA PRNCIPAL]],"Principal","Secundaria")</f>
        <v>Principal</v>
      </c>
      <c r="T4741" s="10">
        <f>IFERROR(1/COUNTIF(Tabla2[CONTRATISTA PRNCIPAL],Tabla2[[#This Row],[CONTRATISTA PRNCIPAL]]),0)</f>
        <v>0</v>
      </c>
      <c r="U4741" s="33" t="str">
        <f ca="1">IF(((TODAY()-Tabla2[[#This Row],[FECHA NACIMIENTO]])/365)&lt;18,"Corregir", IF(((TODAY()-Tabla2[[#This Row],[FECHA NACIMIENTO]])/365)&gt;80, "Corregir",ROUNDDOWN(((TODAY()-Tabla2[[#This Row],[FECHA NACIMIENTO]])/365),0)))</f>
        <v>Corregir</v>
      </c>
      <c r="V474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41" s="34" t="str">
        <f ca="1">+IF(Tabla2[[#This Row],[Edad]]="Corregir","Corregir","Ok")</f>
        <v>Corregir</v>
      </c>
      <c r="X4741" s="10" t="str">
        <f>+IFERROR(VLOOKUP(Tabla2[[#This Row],[DISTRITO SEGÚN DNI]],Hoja1!$A$2:$B$55,2,FALSE),"No")</f>
        <v>No</v>
      </c>
      <c r="Y4741" s="10" t="str">
        <f>IF(OR(LOWER(Tabla2[[#This Row],[GENERO]])="masculino", LOWER(Tabla2[[#This Row],[GENERO]])="femenino"),"OK","Corregir")</f>
        <v>Corregir</v>
      </c>
      <c r="Z4741" s="10" t="str">
        <f>+IF(Tabla2[[#This Row],[Nro. DNI / CE]]="","Corregir",IF(LEN(Tabla2[[#This Row],[Nro. DNI / CE]])&gt;=8,"OK","Corregir"))</f>
        <v>Corregir</v>
      </c>
      <c r="AA4741" s="10">
        <f>COUNTIF(Tabla2[APELLIDOS Y NOMBRES],Tabla2[[#This Row],[APELLIDOS Y NOMBRES]])</f>
        <v>0</v>
      </c>
      <c r="AB4741" t="str">
        <f ca="1">+IFERROR(IF(Tabla2[[#This Row],[FECHA CESE/BAJA]]="","No Aplica",IF(AND(MONTH(Tabla2[[#This Row],[FECHA CESE/BAJA]])=MONTH(TODAY()-30),YEAR(Tabla2[[#This Row],[FECHA CESE/BAJA]])=YEAR(TODAY())),MONTH(TODAY()-30)&amp;"-"&amp;YEAR(TODAY()),"Borrar")),"No aplica")</f>
        <v>No Aplica</v>
      </c>
      <c r="AC4741" t="str">
        <f ca="1">+IFERROR(IF(Tabla2[[#This Row],[FECHA INICIO DE LABORES EN OBRA]]="","No Aplica",IF(AND(MONTH(Tabla2[[#This Row],[FECHA INICIO DE LABORES EN OBRA]])=MONTH(TODAY()-30),YEAR(Tabla2[[#This Row],[FECHA INICIO DE LABORES EN OBRA]])=YEAR(TODAY())),MONTH(TODAY()-30)&amp;"-"&amp;YEAR(TODAY()),"No Aplica")),"No Aplica")</f>
        <v>No Aplica</v>
      </c>
    </row>
    <row r="4742" spans="1:29" x14ac:dyDescent="0.25">
      <c r="A4742" s="2"/>
      <c r="B4742" s="3"/>
      <c r="C4742" s="3"/>
      <c r="D4742" s="3"/>
      <c r="E4742" s="3"/>
      <c r="F4742" s="36"/>
      <c r="G4742" s="3"/>
      <c r="H4742" s="3"/>
      <c r="I4742" s="3"/>
      <c r="J4742" s="3"/>
      <c r="K4742" s="3"/>
      <c r="L4742" s="8"/>
      <c r="M4742" s="5"/>
      <c r="N4742" s="13"/>
      <c r="O4742" s="5"/>
      <c r="P4742" s="8"/>
      <c r="Q4742" s="9"/>
      <c r="R4742" s="9" t="str">
        <f>IFERROR(VLOOKUP(Tabla2[[#This Row],[CONTRATISTA PRNCIPAL]],Hoja1!$L$5:$M$9,2,FALSE),"CJV")</f>
        <v>CJV</v>
      </c>
      <c r="S4742" s="9" t="str">
        <f>IF(Tabla2[[#This Row],[EMPRESA]]=Tabla2[[#This Row],[CONTRATISTA PRNCIPAL]],"Principal","Secundaria")</f>
        <v>Principal</v>
      </c>
      <c r="T4742" s="10">
        <f>IFERROR(1/COUNTIF(Tabla2[CONTRATISTA PRNCIPAL],Tabla2[[#This Row],[CONTRATISTA PRNCIPAL]]),0)</f>
        <v>0</v>
      </c>
      <c r="U4742" s="33" t="str">
        <f ca="1">IF(((TODAY()-Tabla2[[#This Row],[FECHA NACIMIENTO]])/365)&lt;18,"Corregir", IF(((TODAY()-Tabla2[[#This Row],[FECHA NACIMIENTO]])/365)&gt;80, "Corregir",ROUNDDOWN(((TODAY()-Tabla2[[#This Row],[FECHA NACIMIENTO]])/365),0)))</f>
        <v>Corregir</v>
      </c>
      <c r="V474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42" s="34" t="str">
        <f ca="1">+IF(Tabla2[[#This Row],[Edad]]="Corregir","Corregir","Ok")</f>
        <v>Corregir</v>
      </c>
      <c r="X4742" s="10" t="str">
        <f>+IFERROR(VLOOKUP(Tabla2[[#This Row],[DISTRITO SEGÚN DNI]],Hoja1!$A$2:$B$55,2,FALSE),"No")</f>
        <v>No</v>
      </c>
      <c r="Y4742" s="10" t="str">
        <f>IF(OR(LOWER(Tabla2[[#This Row],[GENERO]])="masculino", LOWER(Tabla2[[#This Row],[GENERO]])="femenino"),"OK","Corregir")</f>
        <v>Corregir</v>
      </c>
      <c r="Z4742" s="10" t="str">
        <f>+IF(Tabla2[[#This Row],[Nro. DNI / CE]]="","Corregir",IF(LEN(Tabla2[[#This Row],[Nro. DNI / CE]])&gt;=8,"OK","Corregir"))</f>
        <v>Corregir</v>
      </c>
      <c r="AA4742" s="10">
        <f>COUNTIF(Tabla2[APELLIDOS Y NOMBRES],Tabla2[[#This Row],[APELLIDOS Y NOMBRES]])</f>
        <v>0</v>
      </c>
      <c r="AB4742" t="str">
        <f ca="1">+IFERROR(IF(Tabla2[[#This Row],[FECHA CESE/BAJA]]="","No Aplica",IF(AND(MONTH(Tabla2[[#This Row],[FECHA CESE/BAJA]])=MONTH(TODAY()-30),YEAR(Tabla2[[#This Row],[FECHA CESE/BAJA]])=YEAR(TODAY())),MONTH(TODAY()-30)&amp;"-"&amp;YEAR(TODAY()),"Borrar")),"No aplica")</f>
        <v>No Aplica</v>
      </c>
      <c r="AC4742" t="str">
        <f ca="1">+IFERROR(IF(Tabla2[[#This Row],[FECHA INICIO DE LABORES EN OBRA]]="","No Aplica",IF(AND(MONTH(Tabla2[[#This Row],[FECHA INICIO DE LABORES EN OBRA]])=MONTH(TODAY()-30),YEAR(Tabla2[[#This Row],[FECHA INICIO DE LABORES EN OBRA]])=YEAR(TODAY())),MONTH(TODAY()-30)&amp;"-"&amp;YEAR(TODAY()),"No Aplica")),"No Aplica")</f>
        <v>No Aplica</v>
      </c>
    </row>
    <row r="4743" spans="1:29" x14ac:dyDescent="0.25">
      <c r="A4743" s="2"/>
      <c r="B4743" s="3"/>
      <c r="C4743" s="3"/>
      <c r="D4743" s="3"/>
      <c r="E4743" s="3"/>
      <c r="F4743" s="36"/>
      <c r="G4743" s="3"/>
      <c r="H4743" s="3"/>
      <c r="I4743" s="3"/>
      <c r="J4743" s="3"/>
      <c r="K4743" s="3"/>
      <c r="L4743" s="8"/>
      <c r="M4743" s="5"/>
      <c r="N4743" s="13"/>
      <c r="O4743" s="5"/>
      <c r="P4743" s="8"/>
      <c r="Q4743" s="9"/>
      <c r="R4743" s="9" t="str">
        <f>IFERROR(VLOOKUP(Tabla2[[#This Row],[CONTRATISTA PRNCIPAL]],Hoja1!$L$5:$M$9,2,FALSE),"CJV")</f>
        <v>CJV</v>
      </c>
      <c r="S4743" s="9" t="str">
        <f>IF(Tabla2[[#This Row],[EMPRESA]]=Tabla2[[#This Row],[CONTRATISTA PRNCIPAL]],"Principal","Secundaria")</f>
        <v>Principal</v>
      </c>
      <c r="T4743" s="10">
        <f>IFERROR(1/COUNTIF(Tabla2[CONTRATISTA PRNCIPAL],Tabla2[[#This Row],[CONTRATISTA PRNCIPAL]]),0)</f>
        <v>0</v>
      </c>
      <c r="U4743" s="33" t="str">
        <f ca="1">IF(((TODAY()-Tabla2[[#This Row],[FECHA NACIMIENTO]])/365)&lt;18,"Corregir", IF(((TODAY()-Tabla2[[#This Row],[FECHA NACIMIENTO]])/365)&gt;80, "Corregir",ROUNDDOWN(((TODAY()-Tabla2[[#This Row],[FECHA NACIMIENTO]])/365),0)))</f>
        <v>Corregir</v>
      </c>
      <c r="V474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43" s="34" t="str">
        <f ca="1">+IF(Tabla2[[#This Row],[Edad]]="Corregir","Corregir","Ok")</f>
        <v>Corregir</v>
      </c>
      <c r="X4743" s="10" t="str">
        <f>+IFERROR(VLOOKUP(Tabla2[[#This Row],[DISTRITO SEGÚN DNI]],Hoja1!$A$2:$B$55,2,FALSE),"No")</f>
        <v>No</v>
      </c>
      <c r="Y4743" s="10" t="str">
        <f>IF(OR(LOWER(Tabla2[[#This Row],[GENERO]])="masculino", LOWER(Tabla2[[#This Row],[GENERO]])="femenino"),"OK","Corregir")</f>
        <v>Corregir</v>
      </c>
      <c r="Z4743" s="10" t="str">
        <f>+IF(Tabla2[[#This Row],[Nro. DNI / CE]]="","Corregir",IF(LEN(Tabla2[[#This Row],[Nro. DNI / CE]])&gt;=8,"OK","Corregir"))</f>
        <v>Corregir</v>
      </c>
      <c r="AA4743" s="10">
        <f>COUNTIF(Tabla2[APELLIDOS Y NOMBRES],Tabla2[[#This Row],[APELLIDOS Y NOMBRES]])</f>
        <v>0</v>
      </c>
      <c r="AB4743" t="str">
        <f ca="1">+IFERROR(IF(Tabla2[[#This Row],[FECHA CESE/BAJA]]="","No Aplica",IF(AND(MONTH(Tabla2[[#This Row],[FECHA CESE/BAJA]])=MONTH(TODAY()-30),YEAR(Tabla2[[#This Row],[FECHA CESE/BAJA]])=YEAR(TODAY())),MONTH(TODAY()-30)&amp;"-"&amp;YEAR(TODAY()),"Borrar")),"No aplica")</f>
        <v>No Aplica</v>
      </c>
      <c r="AC4743" t="str">
        <f ca="1">+IFERROR(IF(Tabla2[[#This Row],[FECHA INICIO DE LABORES EN OBRA]]="","No Aplica",IF(AND(MONTH(Tabla2[[#This Row],[FECHA INICIO DE LABORES EN OBRA]])=MONTH(TODAY()-30),YEAR(Tabla2[[#This Row],[FECHA INICIO DE LABORES EN OBRA]])=YEAR(TODAY())),MONTH(TODAY()-30)&amp;"-"&amp;YEAR(TODAY()),"No Aplica")),"No Aplica")</f>
        <v>No Aplica</v>
      </c>
    </row>
    <row r="4744" spans="1:29" x14ac:dyDescent="0.25">
      <c r="A4744" s="2"/>
      <c r="B4744" s="3"/>
      <c r="C4744" s="3"/>
      <c r="D4744" s="3"/>
      <c r="E4744" s="3"/>
      <c r="F4744" s="36"/>
      <c r="G4744" s="3"/>
      <c r="H4744" s="3"/>
      <c r="I4744" s="3"/>
      <c r="J4744" s="3"/>
      <c r="K4744" s="3"/>
      <c r="L4744" s="8"/>
      <c r="M4744" s="5"/>
      <c r="N4744" s="13"/>
      <c r="O4744" s="5"/>
      <c r="P4744" s="8"/>
      <c r="Q4744" s="9"/>
      <c r="R4744" s="9" t="str">
        <f>IFERROR(VLOOKUP(Tabla2[[#This Row],[CONTRATISTA PRNCIPAL]],Hoja1!$L$5:$M$9,2,FALSE),"CJV")</f>
        <v>CJV</v>
      </c>
      <c r="S4744" s="9" t="str">
        <f>IF(Tabla2[[#This Row],[EMPRESA]]=Tabla2[[#This Row],[CONTRATISTA PRNCIPAL]],"Principal","Secundaria")</f>
        <v>Principal</v>
      </c>
      <c r="T4744" s="10">
        <f>IFERROR(1/COUNTIF(Tabla2[CONTRATISTA PRNCIPAL],Tabla2[[#This Row],[CONTRATISTA PRNCIPAL]]),0)</f>
        <v>0</v>
      </c>
      <c r="U4744" s="33" t="str">
        <f ca="1">IF(((TODAY()-Tabla2[[#This Row],[FECHA NACIMIENTO]])/365)&lt;18,"Corregir", IF(((TODAY()-Tabla2[[#This Row],[FECHA NACIMIENTO]])/365)&gt;80, "Corregir",ROUNDDOWN(((TODAY()-Tabla2[[#This Row],[FECHA NACIMIENTO]])/365),0)))</f>
        <v>Corregir</v>
      </c>
      <c r="V474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44" s="34" t="str">
        <f ca="1">+IF(Tabla2[[#This Row],[Edad]]="Corregir","Corregir","Ok")</f>
        <v>Corregir</v>
      </c>
      <c r="X4744" s="10" t="str">
        <f>+IFERROR(VLOOKUP(Tabla2[[#This Row],[DISTRITO SEGÚN DNI]],Hoja1!$A$2:$B$55,2,FALSE),"No")</f>
        <v>No</v>
      </c>
      <c r="Y4744" s="10" t="str">
        <f>IF(OR(LOWER(Tabla2[[#This Row],[GENERO]])="masculino", LOWER(Tabla2[[#This Row],[GENERO]])="femenino"),"OK","Corregir")</f>
        <v>Corregir</v>
      </c>
      <c r="Z4744" s="10" t="str">
        <f>+IF(Tabla2[[#This Row],[Nro. DNI / CE]]="","Corregir",IF(LEN(Tabla2[[#This Row],[Nro. DNI / CE]])&gt;=8,"OK","Corregir"))</f>
        <v>Corregir</v>
      </c>
      <c r="AA4744" s="10">
        <f>COUNTIF(Tabla2[APELLIDOS Y NOMBRES],Tabla2[[#This Row],[APELLIDOS Y NOMBRES]])</f>
        <v>0</v>
      </c>
      <c r="AB4744" t="str">
        <f ca="1">+IFERROR(IF(Tabla2[[#This Row],[FECHA CESE/BAJA]]="","No Aplica",IF(AND(MONTH(Tabla2[[#This Row],[FECHA CESE/BAJA]])=MONTH(TODAY()-30),YEAR(Tabla2[[#This Row],[FECHA CESE/BAJA]])=YEAR(TODAY())),MONTH(TODAY()-30)&amp;"-"&amp;YEAR(TODAY()),"Borrar")),"No aplica")</f>
        <v>No Aplica</v>
      </c>
      <c r="AC4744" t="str">
        <f ca="1">+IFERROR(IF(Tabla2[[#This Row],[FECHA INICIO DE LABORES EN OBRA]]="","No Aplica",IF(AND(MONTH(Tabla2[[#This Row],[FECHA INICIO DE LABORES EN OBRA]])=MONTH(TODAY()-30),YEAR(Tabla2[[#This Row],[FECHA INICIO DE LABORES EN OBRA]])=YEAR(TODAY())),MONTH(TODAY()-30)&amp;"-"&amp;YEAR(TODAY()),"No Aplica")),"No Aplica")</f>
        <v>No Aplica</v>
      </c>
    </row>
    <row r="4745" spans="1:29" x14ac:dyDescent="0.25">
      <c r="A4745" s="2"/>
      <c r="B4745" s="3"/>
      <c r="C4745" s="3"/>
      <c r="D4745" s="3"/>
      <c r="E4745" s="3"/>
      <c r="F4745" s="36"/>
      <c r="G4745" s="3"/>
      <c r="H4745" s="3"/>
      <c r="I4745" s="3"/>
      <c r="J4745" s="3"/>
      <c r="K4745" s="3"/>
      <c r="L4745" s="8"/>
      <c r="M4745" s="5"/>
      <c r="N4745" s="13"/>
      <c r="O4745" s="5"/>
      <c r="P4745" s="8"/>
      <c r="Q4745" s="9"/>
      <c r="R4745" s="9" t="str">
        <f>IFERROR(VLOOKUP(Tabla2[[#This Row],[CONTRATISTA PRNCIPAL]],Hoja1!$L$5:$M$9,2,FALSE),"CJV")</f>
        <v>CJV</v>
      </c>
      <c r="S4745" s="9" t="str">
        <f>IF(Tabla2[[#This Row],[EMPRESA]]=Tabla2[[#This Row],[CONTRATISTA PRNCIPAL]],"Principal","Secundaria")</f>
        <v>Principal</v>
      </c>
      <c r="T4745" s="10">
        <f>IFERROR(1/COUNTIF(Tabla2[CONTRATISTA PRNCIPAL],Tabla2[[#This Row],[CONTRATISTA PRNCIPAL]]),0)</f>
        <v>0</v>
      </c>
      <c r="U4745" s="33" t="str">
        <f ca="1">IF(((TODAY()-Tabla2[[#This Row],[FECHA NACIMIENTO]])/365)&lt;18,"Corregir", IF(((TODAY()-Tabla2[[#This Row],[FECHA NACIMIENTO]])/365)&gt;80, "Corregir",ROUNDDOWN(((TODAY()-Tabla2[[#This Row],[FECHA NACIMIENTO]])/365),0)))</f>
        <v>Corregir</v>
      </c>
      <c r="V474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45" s="34" t="str">
        <f ca="1">+IF(Tabla2[[#This Row],[Edad]]="Corregir","Corregir","Ok")</f>
        <v>Corregir</v>
      </c>
      <c r="X4745" s="10" t="str">
        <f>+IFERROR(VLOOKUP(Tabla2[[#This Row],[DISTRITO SEGÚN DNI]],Hoja1!$A$2:$B$55,2,FALSE),"No")</f>
        <v>No</v>
      </c>
      <c r="Y4745" s="10" t="str">
        <f>IF(OR(LOWER(Tabla2[[#This Row],[GENERO]])="masculino", LOWER(Tabla2[[#This Row],[GENERO]])="femenino"),"OK","Corregir")</f>
        <v>Corregir</v>
      </c>
      <c r="Z4745" s="10" t="str">
        <f>+IF(Tabla2[[#This Row],[Nro. DNI / CE]]="","Corregir",IF(LEN(Tabla2[[#This Row],[Nro. DNI / CE]])&gt;=8,"OK","Corregir"))</f>
        <v>Corregir</v>
      </c>
      <c r="AA4745" s="10">
        <f>COUNTIF(Tabla2[APELLIDOS Y NOMBRES],Tabla2[[#This Row],[APELLIDOS Y NOMBRES]])</f>
        <v>0</v>
      </c>
      <c r="AB4745" t="str">
        <f ca="1">+IFERROR(IF(Tabla2[[#This Row],[FECHA CESE/BAJA]]="","No Aplica",IF(AND(MONTH(Tabla2[[#This Row],[FECHA CESE/BAJA]])=MONTH(TODAY()-30),YEAR(Tabla2[[#This Row],[FECHA CESE/BAJA]])=YEAR(TODAY())),MONTH(TODAY()-30)&amp;"-"&amp;YEAR(TODAY()),"Borrar")),"No aplica")</f>
        <v>No Aplica</v>
      </c>
      <c r="AC4745" t="str">
        <f ca="1">+IFERROR(IF(Tabla2[[#This Row],[FECHA INICIO DE LABORES EN OBRA]]="","No Aplica",IF(AND(MONTH(Tabla2[[#This Row],[FECHA INICIO DE LABORES EN OBRA]])=MONTH(TODAY()-30),YEAR(Tabla2[[#This Row],[FECHA INICIO DE LABORES EN OBRA]])=YEAR(TODAY())),MONTH(TODAY()-30)&amp;"-"&amp;YEAR(TODAY()),"No Aplica")),"No Aplica")</f>
        <v>No Aplica</v>
      </c>
    </row>
    <row r="4746" spans="1:29" x14ac:dyDescent="0.25">
      <c r="A4746" s="2"/>
      <c r="B4746" s="3"/>
      <c r="C4746" s="3"/>
      <c r="D4746" s="3"/>
      <c r="E4746" s="3"/>
      <c r="F4746" s="36"/>
      <c r="G4746" s="3"/>
      <c r="H4746" s="3"/>
      <c r="I4746" s="3"/>
      <c r="J4746" s="3"/>
      <c r="K4746" s="3"/>
      <c r="L4746" s="8"/>
      <c r="M4746" s="5"/>
      <c r="N4746" s="13"/>
      <c r="O4746" s="5"/>
      <c r="P4746" s="8"/>
      <c r="Q4746" s="9"/>
      <c r="R4746" s="9" t="str">
        <f>IFERROR(VLOOKUP(Tabla2[[#This Row],[CONTRATISTA PRNCIPAL]],Hoja1!$L$5:$M$9,2,FALSE),"CJV")</f>
        <v>CJV</v>
      </c>
      <c r="S4746" s="9" t="str">
        <f>IF(Tabla2[[#This Row],[EMPRESA]]=Tabla2[[#This Row],[CONTRATISTA PRNCIPAL]],"Principal","Secundaria")</f>
        <v>Principal</v>
      </c>
      <c r="T4746" s="10">
        <f>IFERROR(1/COUNTIF(Tabla2[CONTRATISTA PRNCIPAL],Tabla2[[#This Row],[CONTRATISTA PRNCIPAL]]),0)</f>
        <v>0</v>
      </c>
      <c r="U4746" s="33" t="str">
        <f ca="1">IF(((TODAY()-Tabla2[[#This Row],[FECHA NACIMIENTO]])/365)&lt;18,"Corregir", IF(((TODAY()-Tabla2[[#This Row],[FECHA NACIMIENTO]])/365)&gt;80, "Corregir",ROUNDDOWN(((TODAY()-Tabla2[[#This Row],[FECHA NACIMIENTO]])/365),0)))</f>
        <v>Corregir</v>
      </c>
      <c r="V474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46" s="34" t="str">
        <f ca="1">+IF(Tabla2[[#This Row],[Edad]]="Corregir","Corregir","Ok")</f>
        <v>Corregir</v>
      </c>
      <c r="X4746" s="10" t="str">
        <f>+IFERROR(VLOOKUP(Tabla2[[#This Row],[DISTRITO SEGÚN DNI]],Hoja1!$A$2:$B$55,2,FALSE),"No")</f>
        <v>No</v>
      </c>
      <c r="Y4746" s="10" t="str">
        <f>IF(OR(LOWER(Tabla2[[#This Row],[GENERO]])="masculino", LOWER(Tabla2[[#This Row],[GENERO]])="femenino"),"OK","Corregir")</f>
        <v>Corregir</v>
      </c>
      <c r="Z4746" s="10" t="str">
        <f>+IF(Tabla2[[#This Row],[Nro. DNI / CE]]="","Corregir",IF(LEN(Tabla2[[#This Row],[Nro. DNI / CE]])&gt;=8,"OK","Corregir"))</f>
        <v>Corregir</v>
      </c>
      <c r="AA4746" s="10">
        <f>COUNTIF(Tabla2[APELLIDOS Y NOMBRES],Tabla2[[#This Row],[APELLIDOS Y NOMBRES]])</f>
        <v>0</v>
      </c>
      <c r="AB4746" t="str">
        <f ca="1">+IFERROR(IF(Tabla2[[#This Row],[FECHA CESE/BAJA]]="","No Aplica",IF(AND(MONTH(Tabla2[[#This Row],[FECHA CESE/BAJA]])=MONTH(TODAY()-30),YEAR(Tabla2[[#This Row],[FECHA CESE/BAJA]])=YEAR(TODAY())),MONTH(TODAY()-30)&amp;"-"&amp;YEAR(TODAY()),"Borrar")),"No aplica")</f>
        <v>No Aplica</v>
      </c>
      <c r="AC4746" t="str">
        <f ca="1">+IFERROR(IF(Tabla2[[#This Row],[FECHA INICIO DE LABORES EN OBRA]]="","No Aplica",IF(AND(MONTH(Tabla2[[#This Row],[FECHA INICIO DE LABORES EN OBRA]])=MONTH(TODAY()-30),YEAR(Tabla2[[#This Row],[FECHA INICIO DE LABORES EN OBRA]])=YEAR(TODAY())),MONTH(TODAY()-30)&amp;"-"&amp;YEAR(TODAY()),"No Aplica")),"No Aplica")</f>
        <v>No Aplica</v>
      </c>
    </row>
    <row r="4747" spans="1:29" x14ac:dyDescent="0.25">
      <c r="A4747" s="2"/>
      <c r="B4747" s="3"/>
      <c r="C4747" s="3"/>
      <c r="D4747" s="3"/>
      <c r="E4747" s="3"/>
      <c r="F4747" s="36"/>
      <c r="G4747" s="3"/>
      <c r="H4747" s="3"/>
      <c r="I4747" s="3"/>
      <c r="J4747" s="3"/>
      <c r="K4747" s="3"/>
      <c r="L4747" s="8"/>
      <c r="M4747" s="5"/>
      <c r="N4747" s="13"/>
      <c r="O4747" s="5"/>
      <c r="P4747" s="8"/>
      <c r="Q4747" s="9"/>
      <c r="R4747" s="9" t="str">
        <f>IFERROR(VLOOKUP(Tabla2[[#This Row],[CONTRATISTA PRNCIPAL]],Hoja1!$L$5:$M$9,2,FALSE),"CJV")</f>
        <v>CJV</v>
      </c>
      <c r="S4747" s="9" t="str">
        <f>IF(Tabla2[[#This Row],[EMPRESA]]=Tabla2[[#This Row],[CONTRATISTA PRNCIPAL]],"Principal","Secundaria")</f>
        <v>Principal</v>
      </c>
      <c r="T4747" s="10">
        <f>IFERROR(1/COUNTIF(Tabla2[CONTRATISTA PRNCIPAL],Tabla2[[#This Row],[CONTRATISTA PRNCIPAL]]),0)</f>
        <v>0</v>
      </c>
      <c r="U4747" s="33" t="str">
        <f ca="1">IF(((TODAY()-Tabla2[[#This Row],[FECHA NACIMIENTO]])/365)&lt;18,"Corregir", IF(((TODAY()-Tabla2[[#This Row],[FECHA NACIMIENTO]])/365)&gt;80, "Corregir",ROUNDDOWN(((TODAY()-Tabla2[[#This Row],[FECHA NACIMIENTO]])/365),0)))</f>
        <v>Corregir</v>
      </c>
      <c r="V474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47" s="34" t="str">
        <f ca="1">+IF(Tabla2[[#This Row],[Edad]]="Corregir","Corregir","Ok")</f>
        <v>Corregir</v>
      </c>
      <c r="X4747" s="10" t="str">
        <f>+IFERROR(VLOOKUP(Tabla2[[#This Row],[DISTRITO SEGÚN DNI]],Hoja1!$A$2:$B$55,2,FALSE),"No")</f>
        <v>No</v>
      </c>
      <c r="Y4747" s="10" t="str">
        <f>IF(OR(LOWER(Tabla2[[#This Row],[GENERO]])="masculino", LOWER(Tabla2[[#This Row],[GENERO]])="femenino"),"OK","Corregir")</f>
        <v>Corregir</v>
      </c>
      <c r="Z4747" s="10" t="str">
        <f>+IF(Tabla2[[#This Row],[Nro. DNI / CE]]="","Corregir",IF(LEN(Tabla2[[#This Row],[Nro. DNI / CE]])&gt;=8,"OK","Corregir"))</f>
        <v>Corregir</v>
      </c>
      <c r="AA4747" s="10">
        <f>COUNTIF(Tabla2[APELLIDOS Y NOMBRES],Tabla2[[#This Row],[APELLIDOS Y NOMBRES]])</f>
        <v>0</v>
      </c>
      <c r="AB4747" t="str">
        <f ca="1">+IFERROR(IF(Tabla2[[#This Row],[FECHA CESE/BAJA]]="","No Aplica",IF(AND(MONTH(Tabla2[[#This Row],[FECHA CESE/BAJA]])=MONTH(TODAY()-30),YEAR(Tabla2[[#This Row],[FECHA CESE/BAJA]])=YEAR(TODAY())),MONTH(TODAY()-30)&amp;"-"&amp;YEAR(TODAY()),"Borrar")),"No aplica")</f>
        <v>No Aplica</v>
      </c>
      <c r="AC4747" t="str">
        <f ca="1">+IFERROR(IF(Tabla2[[#This Row],[FECHA INICIO DE LABORES EN OBRA]]="","No Aplica",IF(AND(MONTH(Tabla2[[#This Row],[FECHA INICIO DE LABORES EN OBRA]])=MONTH(TODAY()-30),YEAR(Tabla2[[#This Row],[FECHA INICIO DE LABORES EN OBRA]])=YEAR(TODAY())),MONTH(TODAY()-30)&amp;"-"&amp;YEAR(TODAY()),"No Aplica")),"No Aplica")</f>
        <v>No Aplica</v>
      </c>
    </row>
    <row r="4748" spans="1:29" x14ac:dyDescent="0.25">
      <c r="A4748" s="2"/>
      <c r="B4748" s="3"/>
      <c r="C4748" s="3"/>
      <c r="D4748" s="3"/>
      <c r="E4748" s="3"/>
      <c r="F4748" s="36"/>
      <c r="G4748" s="3"/>
      <c r="H4748" s="3"/>
      <c r="I4748" s="3"/>
      <c r="J4748" s="3"/>
      <c r="K4748" s="3"/>
      <c r="L4748" s="8"/>
      <c r="M4748" s="5"/>
      <c r="N4748" s="13"/>
      <c r="O4748" s="5"/>
      <c r="P4748" s="8"/>
      <c r="Q4748" s="9"/>
      <c r="R4748" s="9" t="str">
        <f>IFERROR(VLOOKUP(Tabla2[[#This Row],[CONTRATISTA PRNCIPAL]],Hoja1!$L$5:$M$9,2,FALSE),"CJV")</f>
        <v>CJV</v>
      </c>
      <c r="S4748" s="9" t="str">
        <f>IF(Tabla2[[#This Row],[EMPRESA]]=Tabla2[[#This Row],[CONTRATISTA PRNCIPAL]],"Principal","Secundaria")</f>
        <v>Principal</v>
      </c>
      <c r="T4748" s="10">
        <f>IFERROR(1/COUNTIF(Tabla2[CONTRATISTA PRNCIPAL],Tabla2[[#This Row],[CONTRATISTA PRNCIPAL]]),0)</f>
        <v>0</v>
      </c>
      <c r="U4748" s="33" t="str">
        <f ca="1">IF(((TODAY()-Tabla2[[#This Row],[FECHA NACIMIENTO]])/365)&lt;18,"Corregir", IF(((TODAY()-Tabla2[[#This Row],[FECHA NACIMIENTO]])/365)&gt;80, "Corregir",ROUNDDOWN(((TODAY()-Tabla2[[#This Row],[FECHA NACIMIENTO]])/365),0)))</f>
        <v>Corregir</v>
      </c>
      <c r="V474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48" s="34" t="str">
        <f ca="1">+IF(Tabla2[[#This Row],[Edad]]="Corregir","Corregir","Ok")</f>
        <v>Corregir</v>
      </c>
      <c r="X4748" s="10" t="str">
        <f>+IFERROR(VLOOKUP(Tabla2[[#This Row],[DISTRITO SEGÚN DNI]],Hoja1!$A$2:$B$55,2,FALSE),"No")</f>
        <v>No</v>
      </c>
      <c r="Y4748" s="10" t="str">
        <f>IF(OR(LOWER(Tabla2[[#This Row],[GENERO]])="masculino", LOWER(Tabla2[[#This Row],[GENERO]])="femenino"),"OK","Corregir")</f>
        <v>Corregir</v>
      </c>
      <c r="Z4748" s="10" t="str">
        <f>+IF(Tabla2[[#This Row],[Nro. DNI / CE]]="","Corregir",IF(LEN(Tabla2[[#This Row],[Nro. DNI / CE]])&gt;=8,"OK","Corregir"))</f>
        <v>Corregir</v>
      </c>
      <c r="AA4748" s="10">
        <f>COUNTIF(Tabla2[APELLIDOS Y NOMBRES],Tabla2[[#This Row],[APELLIDOS Y NOMBRES]])</f>
        <v>0</v>
      </c>
      <c r="AB4748" t="str">
        <f ca="1">+IFERROR(IF(Tabla2[[#This Row],[FECHA CESE/BAJA]]="","No Aplica",IF(AND(MONTH(Tabla2[[#This Row],[FECHA CESE/BAJA]])=MONTH(TODAY()-30),YEAR(Tabla2[[#This Row],[FECHA CESE/BAJA]])=YEAR(TODAY())),MONTH(TODAY()-30)&amp;"-"&amp;YEAR(TODAY()),"Borrar")),"No aplica")</f>
        <v>No Aplica</v>
      </c>
      <c r="AC4748" t="str">
        <f ca="1">+IFERROR(IF(Tabla2[[#This Row],[FECHA INICIO DE LABORES EN OBRA]]="","No Aplica",IF(AND(MONTH(Tabla2[[#This Row],[FECHA INICIO DE LABORES EN OBRA]])=MONTH(TODAY()-30),YEAR(Tabla2[[#This Row],[FECHA INICIO DE LABORES EN OBRA]])=YEAR(TODAY())),MONTH(TODAY()-30)&amp;"-"&amp;YEAR(TODAY()),"No Aplica")),"No Aplica")</f>
        <v>No Aplica</v>
      </c>
    </row>
    <row r="4749" spans="1:29" x14ac:dyDescent="0.25">
      <c r="A4749" s="2"/>
      <c r="B4749" s="3"/>
      <c r="C4749" s="3"/>
      <c r="D4749" s="3"/>
      <c r="E4749" s="3"/>
      <c r="F4749" s="36"/>
      <c r="G4749" s="3"/>
      <c r="H4749" s="3"/>
      <c r="I4749" s="3"/>
      <c r="J4749" s="3"/>
      <c r="K4749" s="3"/>
      <c r="L4749" s="8"/>
      <c r="M4749" s="5"/>
      <c r="N4749" s="13"/>
      <c r="O4749" s="5"/>
      <c r="P4749" s="8"/>
      <c r="Q4749" s="9"/>
      <c r="R4749" s="9" t="str">
        <f>IFERROR(VLOOKUP(Tabla2[[#This Row],[CONTRATISTA PRNCIPAL]],Hoja1!$L$5:$M$9,2,FALSE),"CJV")</f>
        <v>CJV</v>
      </c>
      <c r="S4749" s="9" t="str">
        <f>IF(Tabla2[[#This Row],[EMPRESA]]=Tabla2[[#This Row],[CONTRATISTA PRNCIPAL]],"Principal","Secundaria")</f>
        <v>Principal</v>
      </c>
      <c r="T4749" s="10">
        <f>IFERROR(1/COUNTIF(Tabla2[CONTRATISTA PRNCIPAL],Tabla2[[#This Row],[CONTRATISTA PRNCIPAL]]),0)</f>
        <v>0</v>
      </c>
      <c r="U4749" s="33" t="str">
        <f ca="1">IF(((TODAY()-Tabla2[[#This Row],[FECHA NACIMIENTO]])/365)&lt;18,"Corregir", IF(((TODAY()-Tabla2[[#This Row],[FECHA NACIMIENTO]])/365)&gt;80, "Corregir",ROUNDDOWN(((TODAY()-Tabla2[[#This Row],[FECHA NACIMIENTO]])/365),0)))</f>
        <v>Corregir</v>
      </c>
      <c r="V474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49" s="34" t="str">
        <f ca="1">+IF(Tabla2[[#This Row],[Edad]]="Corregir","Corregir","Ok")</f>
        <v>Corregir</v>
      </c>
      <c r="X4749" s="10" t="str">
        <f>+IFERROR(VLOOKUP(Tabla2[[#This Row],[DISTRITO SEGÚN DNI]],Hoja1!$A$2:$B$55,2,FALSE),"No")</f>
        <v>No</v>
      </c>
      <c r="Y4749" s="10" t="str">
        <f>IF(OR(LOWER(Tabla2[[#This Row],[GENERO]])="masculino", LOWER(Tabla2[[#This Row],[GENERO]])="femenino"),"OK","Corregir")</f>
        <v>Corregir</v>
      </c>
      <c r="Z4749" s="10" t="str">
        <f>+IF(Tabla2[[#This Row],[Nro. DNI / CE]]="","Corregir",IF(LEN(Tabla2[[#This Row],[Nro. DNI / CE]])&gt;=8,"OK","Corregir"))</f>
        <v>Corregir</v>
      </c>
      <c r="AA4749" s="10">
        <f>COUNTIF(Tabla2[APELLIDOS Y NOMBRES],Tabla2[[#This Row],[APELLIDOS Y NOMBRES]])</f>
        <v>0</v>
      </c>
      <c r="AB4749" t="str">
        <f ca="1">+IFERROR(IF(Tabla2[[#This Row],[FECHA CESE/BAJA]]="","No Aplica",IF(AND(MONTH(Tabla2[[#This Row],[FECHA CESE/BAJA]])=MONTH(TODAY()-30),YEAR(Tabla2[[#This Row],[FECHA CESE/BAJA]])=YEAR(TODAY())),MONTH(TODAY()-30)&amp;"-"&amp;YEAR(TODAY()),"Borrar")),"No aplica")</f>
        <v>No Aplica</v>
      </c>
      <c r="AC4749" t="str">
        <f ca="1">+IFERROR(IF(Tabla2[[#This Row],[FECHA INICIO DE LABORES EN OBRA]]="","No Aplica",IF(AND(MONTH(Tabla2[[#This Row],[FECHA INICIO DE LABORES EN OBRA]])=MONTH(TODAY()-30),YEAR(Tabla2[[#This Row],[FECHA INICIO DE LABORES EN OBRA]])=YEAR(TODAY())),MONTH(TODAY()-30)&amp;"-"&amp;YEAR(TODAY()),"No Aplica")),"No Aplica")</f>
        <v>No Aplica</v>
      </c>
    </row>
    <row r="4750" spans="1:29" x14ac:dyDescent="0.25">
      <c r="A4750" s="2"/>
      <c r="B4750" s="3"/>
      <c r="C4750" s="3"/>
      <c r="D4750" s="3"/>
      <c r="E4750" s="3"/>
      <c r="F4750" s="36"/>
      <c r="G4750" s="3"/>
      <c r="H4750" s="3"/>
      <c r="I4750" s="3"/>
      <c r="J4750" s="3"/>
      <c r="K4750" s="3"/>
      <c r="L4750" s="8"/>
      <c r="M4750" s="5"/>
      <c r="N4750" s="13"/>
      <c r="O4750" s="5"/>
      <c r="P4750" s="8"/>
      <c r="Q4750" s="9"/>
      <c r="R4750" s="9" t="str">
        <f>IFERROR(VLOOKUP(Tabla2[[#This Row],[CONTRATISTA PRNCIPAL]],Hoja1!$L$5:$M$9,2,FALSE),"CJV")</f>
        <v>CJV</v>
      </c>
      <c r="S4750" s="9" t="str">
        <f>IF(Tabla2[[#This Row],[EMPRESA]]=Tabla2[[#This Row],[CONTRATISTA PRNCIPAL]],"Principal","Secundaria")</f>
        <v>Principal</v>
      </c>
      <c r="T4750" s="10">
        <f>IFERROR(1/COUNTIF(Tabla2[CONTRATISTA PRNCIPAL],Tabla2[[#This Row],[CONTRATISTA PRNCIPAL]]),0)</f>
        <v>0</v>
      </c>
      <c r="U4750" s="33" t="str">
        <f ca="1">IF(((TODAY()-Tabla2[[#This Row],[FECHA NACIMIENTO]])/365)&lt;18,"Corregir", IF(((TODAY()-Tabla2[[#This Row],[FECHA NACIMIENTO]])/365)&gt;80, "Corregir",ROUNDDOWN(((TODAY()-Tabla2[[#This Row],[FECHA NACIMIENTO]])/365),0)))</f>
        <v>Corregir</v>
      </c>
      <c r="V475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50" s="34" t="str">
        <f ca="1">+IF(Tabla2[[#This Row],[Edad]]="Corregir","Corregir","Ok")</f>
        <v>Corregir</v>
      </c>
      <c r="X4750" s="10" t="str">
        <f>+IFERROR(VLOOKUP(Tabla2[[#This Row],[DISTRITO SEGÚN DNI]],Hoja1!$A$2:$B$55,2,FALSE),"No")</f>
        <v>No</v>
      </c>
      <c r="Y4750" s="10" t="str">
        <f>IF(OR(LOWER(Tabla2[[#This Row],[GENERO]])="masculino", LOWER(Tabla2[[#This Row],[GENERO]])="femenino"),"OK","Corregir")</f>
        <v>Corregir</v>
      </c>
      <c r="Z4750" s="10" t="str">
        <f>+IF(Tabla2[[#This Row],[Nro. DNI / CE]]="","Corregir",IF(LEN(Tabla2[[#This Row],[Nro. DNI / CE]])&gt;=8,"OK","Corregir"))</f>
        <v>Corregir</v>
      </c>
      <c r="AA4750" s="10">
        <f>COUNTIF(Tabla2[APELLIDOS Y NOMBRES],Tabla2[[#This Row],[APELLIDOS Y NOMBRES]])</f>
        <v>0</v>
      </c>
      <c r="AB4750" t="str">
        <f ca="1">+IFERROR(IF(Tabla2[[#This Row],[FECHA CESE/BAJA]]="","No Aplica",IF(AND(MONTH(Tabla2[[#This Row],[FECHA CESE/BAJA]])=MONTH(TODAY()-30),YEAR(Tabla2[[#This Row],[FECHA CESE/BAJA]])=YEAR(TODAY())),MONTH(TODAY()-30)&amp;"-"&amp;YEAR(TODAY()),"Borrar")),"No aplica")</f>
        <v>No Aplica</v>
      </c>
      <c r="AC4750" t="str">
        <f ca="1">+IFERROR(IF(Tabla2[[#This Row],[FECHA INICIO DE LABORES EN OBRA]]="","No Aplica",IF(AND(MONTH(Tabla2[[#This Row],[FECHA INICIO DE LABORES EN OBRA]])=MONTH(TODAY()-30),YEAR(Tabla2[[#This Row],[FECHA INICIO DE LABORES EN OBRA]])=YEAR(TODAY())),MONTH(TODAY()-30)&amp;"-"&amp;YEAR(TODAY()),"No Aplica")),"No Aplica")</f>
        <v>No Aplica</v>
      </c>
    </row>
    <row r="4751" spans="1:29" x14ac:dyDescent="0.25">
      <c r="A4751" s="2"/>
      <c r="B4751" s="3"/>
      <c r="C4751" s="3"/>
      <c r="D4751" s="3"/>
      <c r="E4751" s="3"/>
      <c r="F4751" s="36"/>
      <c r="G4751" s="3"/>
      <c r="H4751" s="3"/>
      <c r="I4751" s="3"/>
      <c r="J4751" s="3"/>
      <c r="K4751" s="3"/>
      <c r="L4751" s="8"/>
      <c r="M4751" s="5"/>
      <c r="N4751" s="13"/>
      <c r="O4751" s="5"/>
      <c r="P4751" s="8"/>
      <c r="Q4751" s="9"/>
      <c r="R4751" s="9" t="str">
        <f>IFERROR(VLOOKUP(Tabla2[[#This Row],[CONTRATISTA PRNCIPAL]],Hoja1!$L$5:$M$9,2,FALSE),"CJV")</f>
        <v>CJV</v>
      </c>
      <c r="S4751" s="9" t="str">
        <f>IF(Tabla2[[#This Row],[EMPRESA]]=Tabla2[[#This Row],[CONTRATISTA PRNCIPAL]],"Principal","Secundaria")</f>
        <v>Principal</v>
      </c>
      <c r="T4751" s="10">
        <f>IFERROR(1/COUNTIF(Tabla2[CONTRATISTA PRNCIPAL],Tabla2[[#This Row],[CONTRATISTA PRNCIPAL]]),0)</f>
        <v>0</v>
      </c>
      <c r="U4751" s="33" t="str">
        <f ca="1">IF(((TODAY()-Tabla2[[#This Row],[FECHA NACIMIENTO]])/365)&lt;18,"Corregir", IF(((TODAY()-Tabla2[[#This Row],[FECHA NACIMIENTO]])/365)&gt;80, "Corregir",ROUNDDOWN(((TODAY()-Tabla2[[#This Row],[FECHA NACIMIENTO]])/365),0)))</f>
        <v>Corregir</v>
      </c>
      <c r="V475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51" s="34" t="str">
        <f ca="1">+IF(Tabla2[[#This Row],[Edad]]="Corregir","Corregir","Ok")</f>
        <v>Corregir</v>
      </c>
      <c r="X4751" s="10" t="str">
        <f>+IFERROR(VLOOKUP(Tabla2[[#This Row],[DISTRITO SEGÚN DNI]],Hoja1!$A$2:$B$55,2,FALSE),"No")</f>
        <v>No</v>
      </c>
      <c r="Y4751" s="10" t="str">
        <f>IF(OR(LOWER(Tabla2[[#This Row],[GENERO]])="masculino", LOWER(Tabla2[[#This Row],[GENERO]])="femenino"),"OK","Corregir")</f>
        <v>Corregir</v>
      </c>
      <c r="Z4751" s="10" t="str">
        <f>+IF(Tabla2[[#This Row],[Nro. DNI / CE]]="","Corregir",IF(LEN(Tabla2[[#This Row],[Nro. DNI / CE]])&gt;=8,"OK","Corregir"))</f>
        <v>Corregir</v>
      </c>
      <c r="AA4751" s="10">
        <f>COUNTIF(Tabla2[APELLIDOS Y NOMBRES],Tabla2[[#This Row],[APELLIDOS Y NOMBRES]])</f>
        <v>0</v>
      </c>
      <c r="AB4751" t="str">
        <f ca="1">+IFERROR(IF(Tabla2[[#This Row],[FECHA CESE/BAJA]]="","No Aplica",IF(AND(MONTH(Tabla2[[#This Row],[FECHA CESE/BAJA]])=MONTH(TODAY()-30),YEAR(Tabla2[[#This Row],[FECHA CESE/BAJA]])=YEAR(TODAY())),MONTH(TODAY()-30)&amp;"-"&amp;YEAR(TODAY()),"Borrar")),"No aplica")</f>
        <v>No Aplica</v>
      </c>
      <c r="AC4751" t="str">
        <f ca="1">+IFERROR(IF(Tabla2[[#This Row],[FECHA INICIO DE LABORES EN OBRA]]="","No Aplica",IF(AND(MONTH(Tabla2[[#This Row],[FECHA INICIO DE LABORES EN OBRA]])=MONTH(TODAY()-30),YEAR(Tabla2[[#This Row],[FECHA INICIO DE LABORES EN OBRA]])=YEAR(TODAY())),MONTH(TODAY()-30)&amp;"-"&amp;YEAR(TODAY()),"No Aplica")),"No Aplica")</f>
        <v>No Aplica</v>
      </c>
    </row>
    <row r="4752" spans="1:29" x14ac:dyDescent="0.25">
      <c r="A4752" s="2"/>
      <c r="B4752" s="3"/>
      <c r="C4752" s="3"/>
      <c r="D4752" s="3"/>
      <c r="E4752" s="3"/>
      <c r="F4752" s="36"/>
      <c r="G4752" s="3"/>
      <c r="H4752" s="3"/>
      <c r="I4752" s="3"/>
      <c r="J4752" s="3"/>
      <c r="K4752" s="3"/>
      <c r="L4752" s="8"/>
      <c r="M4752" s="5"/>
      <c r="N4752" s="13"/>
      <c r="O4752" s="5"/>
      <c r="P4752" s="8"/>
      <c r="Q4752" s="9"/>
      <c r="R4752" s="9" t="str">
        <f>IFERROR(VLOOKUP(Tabla2[[#This Row],[CONTRATISTA PRNCIPAL]],Hoja1!$L$5:$M$9,2,FALSE),"CJV")</f>
        <v>CJV</v>
      </c>
      <c r="S4752" s="9" t="str">
        <f>IF(Tabla2[[#This Row],[EMPRESA]]=Tabla2[[#This Row],[CONTRATISTA PRNCIPAL]],"Principal","Secundaria")</f>
        <v>Principal</v>
      </c>
      <c r="T4752" s="10">
        <f>IFERROR(1/COUNTIF(Tabla2[CONTRATISTA PRNCIPAL],Tabla2[[#This Row],[CONTRATISTA PRNCIPAL]]),0)</f>
        <v>0</v>
      </c>
      <c r="U4752" s="33" t="str">
        <f ca="1">IF(((TODAY()-Tabla2[[#This Row],[FECHA NACIMIENTO]])/365)&lt;18,"Corregir", IF(((TODAY()-Tabla2[[#This Row],[FECHA NACIMIENTO]])/365)&gt;80, "Corregir",ROUNDDOWN(((TODAY()-Tabla2[[#This Row],[FECHA NACIMIENTO]])/365),0)))</f>
        <v>Corregir</v>
      </c>
      <c r="V475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52" s="34" t="str">
        <f ca="1">+IF(Tabla2[[#This Row],[Edad]]="Corregir","Corregir","Ok")</f>
        <v>Corregir</v>
      </c>
      <c r="X4752" s="10" t="str">
        <f>+IFERROR(VLOOKUP(Tabla2[[#This Row],[DISTRITO SEGÚN DNI]],Hoja1!$A$2:$B$55,2,FALSE),"No")</f>
        <v>No</v>
      </c>
      <c r="Y4752" s="10" t="str">
        <f>IF(OR(LOWER(Tabla2[[#This Row],[GENERO]])="masculino", LOWER(Tabla2[[#This Row],[GENERO]])="femenino"),"OK","Corregir")</f>
        <v>Corregir</v>
      </c>
      <c r="Z4752" s="10" t="str">
        <f>+IF(Tabla2[[#This Row],[Nro. DNI / CE]]="","Corregir",IF(LEN(Tabla2[[#This Row],[Nro. DNI / CE]])&gt;=8,"OK","Corregir"))</f>
        <v>Corregir</v>
      </c>
      <c r="AA4752" s="10">
        <f>COUNTIF(Tabla2[APELLIDOS Y NOMBRES],Tabla2[[#This Row],[APELLIDOS Y NOMBRES]])</f>
        <v>0</v>
      </c>
      <c r="AB4752" t="str">
        <f ca="1">+IFERROR(IF(Tabla2[[#This Row],[FECHA CESE/BAJA]]="","No Aplica",IF(AND(MONTH(Tabla2[[#This Row],[FECHA CESE/BAJA]])=MONTH(TODAY()-30),YEAR(Tabla2[[#This Row],[FECHA CESE/BAJA]])=YEAR(TODAY())),MONTH(TODAY()-30)&amp;"-"&amp;YEAR(TODAY()),"Borrar")),"No aplica")</f>
        <v>No Aplica</v>
      </c>
      <c r="AC4752" t="str">
        <f ca="1">+IFERROR(IF(Tabla2[[#This Row],[FECHA INICIO DE LABORES EN OBRA]]="","No Aplica",IF(AND(MONTH(Tabla2[[#This Row],[FECHA INICIO DE LABORES EN OBRA]])=MONTH(TODAY()-30),YEAR(Tabla2[[#This Row],[FECHA INICIO DE LABORES EN OBRA]])=YEAR(TODAY())),MONTH(TODAY()-30)&amp;"-"&amp;YEAR(TODAY()),"No Aplica")),"No Aplica")</f>
        <v>No Aplica</v>
      </c>
    </row>
    <row r="4753" spans="1:29" x14ac:dyDescent="0.25">
      <c r="A4753" s="2"/>
      <c r="B4753" s="3"/>
      <c r="C4753" s="3"/>
      <c r="D4753" s="3"/>
      <c r="E4753" s="3"/>
      <c r="F4753" s="36"/>
      <c r="G4753" s="3"/>
      <c r="H4753" s="3"/>
      <c r="I4753" s="3"/>
      <c r="J4753" s="3"/>
      <c r="K4753" s="3"/>
      <c r="L4753" s="8"/>
      <c r="M4753" s="5"/>
      <c r="N4753" s="13"/>
      <c r="O4753" s="5"/>
      <c r="P4753" s="8"/>
      <c r="Q4753" s="9"/>
      <c r="R4753" s="9" t="str">
        <f>IFERROR(VLOOKUP(Tabla2[[#This Row],[CONTRATISTA PRNCIPAL]],Hoja1!$L$5:$M$9,2,FALSE),"CJV")</f>
        <v>CJV</v>
      </c>
      <c r="S4753" s="9" t="str">
        <f>IF(Tabla2[[#This Row],[EMPRESA]]=Tabla2[[#This Row],[CONTRATISTA PRNCIPAL]],"Principal","Secundaria")</f>
        <v>Principal</v>
      </c>
      <c r="T4753" s="10">
        <f>IFERROR(1/COUNTIF(Tabla2[CONTRATISTA PRNCIPAL],Tabla2[[#This Row],[CONTRATISTA PRNCIPAL]]),0)</f>
        <v>0</v>
      </c>
      <c r="U4753" s="33" t="str">
        <f ca="1">IF(((TODAY()-Tabla2[[#This Row],[FECHA NACIMIENTO]])/365)&lt;18,"Corregir", IF(((TODAY()-Tabla2[[#This Row],[FECHA NACIMIENTO]])/365)&gt;80, "Corregir",ROUNDDOWN(((TODAY()-Tabla2[[#This Row],[FECHA NACIMIENTO]])/365),0)))</f>
        <v>Corregir</v>
      </c>
      <c r="V475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53" s="34" t="str">
        <f ca="1">+IF(Tabla2[[#This Row],[Edad]]="Corregir","Corregir","Ok")</f>
        <v>Corregir</v>
      </c>
      <c r="X4753" s="10" t="str">
        <f>+IFERROR(VLOOKUP(Tabla2[[#This Row],[DISTRITO SEGÚN DNI]],Hoja1!$A$2:$B$55,2,FALSE),"No")</f>
        <v>No</v>
      </c>
      <c r="Y4753" s="10" t="str">
        <f>IF(OR(LOWER(Tabla2[[#This Row],[GENERO]])="masculino", LOWER(Tabla2[[#This Row],[GENERO]])="femenino"),"OK","Corregir")</f>
        <v>Corregir</v>
      </c>
      <c r="Z4753" s="10" t="str">
        <f>+IF(Tabla2[[#This Row],[Nro. DNI / CE]]="","Corregir",IF(LEN(Tabla2[[#This Row],[Nro. DNI / CE]])&gt;=8,"OK","Corregir"))</f>
        <v>Corregir</v>
      </c>
      <c r="AA4753" s="10">
        <f>COUNTIF(Tabla2[APELLIDOS Y NOMBRES],Tabla2[[#This Row],[APELLIDOS Y NOMBRES]])</f>
        <v>0</v>
      </c>
      <c r="AB4753" t="str">
        <f ca="1">+IFERROR(IF(Tabla2[[#This Row],[FECHA CESE/BAJA]]="","No Aplica",IF(AND(MONTH(Tabla2[[#This Row],[FECHA CESE/BAJA]])=MONTH(TODAY()-30),YEAR(Tabla2[[#This Row],[FECHA CESE/BAJA]])=YEAR(TODAY())),MONTH(TODAY()-30)&amp;"-"&amp;YEAR(TODAY()),"Borrar")),"No aplica")</f>
        <v>No Aplica</v>
      </c>
      <c r="AC4753" t="str">
        <f ca="1">+IFERROR(IF(Tabla2[[#This Row],[FECHA INICIO DE LABORES EN OBRA]]="","No Aplica",IF(AND(MONTH(Tabla2[[#This Row],[FECHA INICIO DE LABORES EN OBRA]])=MONTH(TODAY()-30),YEAR(Tabla2[[#This Row],[FECHA INICIO DE LABORES EN OBRA]])=YEAR(TODAY())),MONTH(TODAY()-30)&amp;"-"&amp;YEAR(TODAY()),"No Aplica")),"No Aplica")</f>
        <v>No Aplica</v>
      </c>
    </row>
    <row r="4754" spans="1:29" x14ac:dyDescent="0.25">
      <c r="A4754" s="2"/>
      <c r="B4754" s="3"/>
      <c r="C4754" s="3"/>
      <c r="D4754" s="3"/>
      <c r="E4754" s="3"/>
      <c r="F4754" s="36"/>
      <c r="G4754" s="3"/>
      <c r="H4754" s="3"/>
      <c r="I4754" s="3"/>
      <c r="J4754" s="3"/>
      <c r="K4754" s="3"/>
      <c r="L4754" s="8"/>
      <c r="M4754" s="5"/>
      <c r="N4754" s="13"/>
      <c r="O4754" s="5"/>
      <c r="P4754" s="8"/>
      <c r="Q4754" s="9"/>
      <c r="R4754" s="9" t="str">
        <f>IFERROR(VLOOKUP(Tabla2[[#This Row],[CONTRATISTA PRNCIPAL]],Hoja1!$L$5:$M$9,2,FALSE),"CJV")</f>
        <v>CJV</v>
      </c>
      <c r="S4754" s="9" t="str">
        <f>IF(Tabla2[[#This Row],[EMPRESA]]=Tabla2[[#This Row],[CONTRATISTA PRNCIPAL]],"Principal","Secundaria")</f>
        <v>Principal</v>
      </c>
      <c r="T4754" s="10">
        <f>IFERROR(1/COUNTIF(Tabla2[CONTRATISTA PRNCIPAL],Tabla2[[#This Row],[CONTRATISTA PRNCIPAL]]),0)</f>
        <v>0</v>
      </c>
      <c r="U4754" s="33" t="str">
        <f ca="1">IF(((TODAY()-Tabla2[[#This Row],[FECHA NACIMIENTO]])/365)&lt;18,"Corregir", IF(((TODAY()-Tabla2[[#This Row],[FECHA NACIMIENTO]])/365)&gt;80, "Corregir",ROUNDDOWN(((TODAY()-Tabla2[[#This Row],[FECHA NACIMIENTO]])/365),0)))</f>
        <v>Corregir</v>
      </c>
      <c r="V475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54" s="34" t="str">
        <f ca="1">+IF(Tabla2[[#This Row],[Edad]]="Corregir","Corregir","Ok")</f>
        <v>Corregir</v>
      </c>
      <c r="X4754" s="10" t="str">
        <f>+IFERROR(VLOOKUP(Tabla2[[#This Row],[DISTRITO SEGÚN DNI]],Hoja1!$A$2:$B$55,2,FALSE),"No")</f>
        <v>No</v>
      </c>
      <c r="Y4754" s="10" t="str">
        <f>IF(OR(LOWER(Tabla2[[#This Row],[GENERO]])="masculino", LOWER(Tabla2[[#This Row],[GENERO]])="femenino"),"OK","Corregir")</f>
        <v>Corregir</v>
      </c>
      <c r="Z4754" s="10" t="str">
        <f>+IF(Tabla2[[#This Row],[Nro. DNI / CE]]="","Corregir",IF(LEN(Tabla2[[#This Row],[Nro. DNI / CE]])&gt;=8,"OK","Corregir"))</f>
        <v>Corregir</v>
      </c>
      <c r="AA4754" s="10">
        <f>COUNTIF(Tabla2[APELLIDOS Y NOMBRES],Tabla2[[#This Row],[APELLIDOS Y NOMBRES]])</f>
        <v>0</v>
      </c>
      <c r="AB4754" t="str">
        <f ca="1">+IFERROR(IF(Tabla2[[#This Row],[FECHA CESE/BAJA]]="","No Aplica",IF(AND(MONTH(Tabla2[[#This Row],[FECHA CESE/BAJA]])=MONTH(TODAY()-30),YEAR(Tabla2[[#This Row],[FECHA CESE/BAJA]])=YEAR(TODAY())),MONTH(TODAY()-30)&amp;"-"&amp;YEAR(TODAY()),"Borrar")),"No aplica")</f>
        <v>No Aplica</v>
      </c>
      <c r="AC4754" t="str">
        <f ca="1">+IFERROR(IF(Tabla2[[#This Row],[FECHA INICIO DE LABORES EN OBRA]]="","No Aplica",IF(AND(MONTH(Tabla2[[#This Row],[FECHA INICIO DE LABORES EN OBRA]])=MONTH(TODAY()-30),YEAR(Tabla2[[#This Row],[FECHA INICIO DE LABORES EN OBRA]])=YEAR(TODAY())),MONTH(TODAY()-30)&amp;"-"&amp;YEAR(TODAY()),"No Aplica")),"No Aplica")</f>
        <v>No Aplica</v>
      </c>
    </row>
    <row r="4755" spans="1:29" x14ac:dyDescent="0.25">
      <c r="A4755" s="2"/>
      <c r="B4755" s="3"/>
      <c r="C4755" s="3"/>
      <c r="D4755" s="3"/>
      <c r="E4755" s="3"/>
      <c r="F4755" s="36"/>
      <c r="G4755" s="3"/>
      <c r="H4755" s="3"/>
      <c r="I4755" s="3"/>
      <c r="J4755" s="3"/>
      <c r="K4755" s="3"/>
      <c r="L4755" s="8"/>
      <c r="M4755" s="5"/>
      <c r="N4755" s="13"/>
      <c r="O4755" s="5"/>
      <c r="P4755" s="8"/>
      <c r="Q4755" s="9"/>
      <c r="R4755" s="9" t="str">
        <f>IFERROR(VLOOKUP(Tabla2[[#This Row],[CONTRATISTA PRNCIPAL]],Hoja1!$L$5:$M$9,2,FALSE),"CJV")</f>
        <v>CJV</v>
      </c>
      <c r="S4755" s="9" t="str">
        <f>IF(Tabla2[[#This Row],[EMPRESA]]=Tabla2[[#This Row],[CONTRATISTA PRNCIPAL]],"Principal","Secundaria")</f>
        <v>Principal</v>
      </c>
      <c r="T4755" s="10">
        <f>IFERROR(1/COUNTIF(Tabla2[CONTRATISTA PRNCIPAL],Tabla2[[#This Row],[CONTRATISTA PRNCIPAL]]),0)</f>
        <v>0</v>
      </c>
      <c r="U4755" s="33" t="str">
        <f ca="1">IF(((TODAY()-Tabla2[[#This Row],[FECHA NACIMIENTO]])/365)&lt;18,"Corregir", IF(((TODAY()-Tabla2[[#This Row],[FECHA NACIMIENTO]])/365)&gt;80, "Corregir",ROUNDDOWN(((TODAY()-Tabla2[[#This Row],[FECHA NACIMIENTO]])/365),0)))</f>
        <v>Corregir</v>
      </c>
      <c r="V475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55" s="34" t="str">
        <f ca="1">+IF(Tabla2[[#This Row],[Edad]]="Corregir","Corregir","Ok")</f>
        <v>Corregir</v>
      </c>
      <c r="X4755" s="10" t="str">
        <f>+IFERROR(VLOOKUP(Tabla2[[#This Row],[DISTRITO SEGÚN DNI]],Hoja1!$A$2:$B$55,2,FALSE),"No")</f>
        <v>No</v>
      </c>
      <c r="Y4755" s="10" t="str">
        <f>IF(OR(LOWER(Tabla2[[#This Row],[GENERO]])="masculino", LOWER(Tabla2[[#This Row],[GENERO]])="femenino"),"OK","Corregir")</f>
        <v>Corregir</v>
      </c>
      <c r="Z4755" s="10" t="str">
        <f>+IF(Tabla2[[#This Row],[Nro. DNI / CE]]="","Corregir",IF(LEN(Tabla2[[#This Row],[Nro. DNI / CE]])&gt;=8,"OK","Corregir"))</f>
        <v>Corregir</v>
      </c>
      <c r="AA4755" s="10">
        <f>COUNTIF(Tabla2[APELLIDOS Y NOMBRES],Tabla2[[#This Row],[APELLIDOS Y NOMBRES]])</f>
        <v>0</v>
      </c>
      <c r="AB4755" t="str">
        <f ca="1">+IFERROR(IF(Tabla2[[#This Row],[FECHA CESE/BAJA]]="","No Aplica",IF(AND(MONTH(Tabla2[[#This Row],[FECHA CESE/BAJA]])=MONTH(TODAY()-30),YEAR(Tabla2[[#This Row],[FECHA CESE/BAJA]])=YEAR(TODAY())),MONTH(TODAY()-30)&amp;"-"&amp;YEAR(TODAY()),"Borrar")),"No aplica")</f>
        <v>No Aplica</v>
      </c>
      <c r="AC4755" t="str">
        <f ca="1">+IFERROR(IF(Tabla2[[#This Row],[FECHA INICIO DE LABORES EN OBRA]]="","No Aplica",IF(AND(MONTH(Tabla2[[#This Row],[FECHA INICIO DE LABORES EN OBRA]])=MONTH(TODAY()-30),YEAR(Tabla2[[#This Row],[FECHA INICIO DE LABORES EN OBRA]])=YEAR(TODAY())),MONTH(TODAY()-30)&amp;"-"&amp;YEAR(TODAY()),"No Aplica")),"No Aplica")</f>
        <v>No Aplica</v>
      </c>
    </row>
    <row r="4756" spans="1:29" x14ac:dyDescent="0.25">
      <c r="A4756" s="2"/>
      <c r="B4756" s="3"/>
      <c r="C4756" s="3"/>
      <c r="D4756" s="3"/>
      <c r="E4756" s="3"/>
      <c r="F4756" s="36"/>
      <c r="G4756" s="3"/>
      <c r="H4756" s="3"/>
      <c r="I4756" s="3"/>
      <c r="J4756" s="3"/>
      <c r="K4756" s="3"/>
      <c r="L4756" s="8"/>
      <c r="M4756" s="5"/>
      <c r="N4756" s="13"/>
      <c r="O4756" s="5"/>
      <c r="P4756" s="8"/>
      <c r="Q4756" s="9"/>
      <c r="R4756" s="9" t="str">
        <f>IFERROR(VLOOKUP(Tabla2[[#This Row],[CONTRATISTA PRNCIPAL]],Hoja1!$L$5:$M$9,2,FALSE),"CJV")</f>
        <v>CJV</v>
      </c>
      <c r="S4756" s="9" t="str">
        <f>IF(Tabla2[[#This Row],[EMPRESA]]=Tabla2[[#This Row],[CONTRATISTA PRNCIPAL]],"Principal","Secundaria")</f>
        <v>Principal</v>
      </c>
      <c r="T4756" s="10">
        <f>IFERROR(1/COUNTIF(Tabla2[CONTRATISTA PRNCIPAL],Tabla2[[#This Row],[CONTRATISTA PRNCIPAL]]),0)</f>
        <v>0</v>
      </c>
      <c r="U4756" s="33" t="str">
        <f ca="1">IF(((TODAY()-Tabla2[[#This Row],[FECHA NACIMIENTO]])/365)&lt;18,"Corregir", IF(((TODAY()-Tabla2[[#This Row],[FECHA NACIMIENTO]])/365)&gt;80, "Corregir",ROUNDDOWN(((TODAY()-Tabla2[[#This Row],[FECHA NACIMIENTO]])/365),0)))</f>
        <v>Corregir</v>
      </c>
      <c r="V475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56" s="34" t="str">
        <f ca="1">+IF(Tabla2[[#This Row],[Edad]]="Corregir","Corregir","Ok")</f>
        <v>Corregir</v>
      </c>
      <c r="X4756" s="10" t="str">
        <f>+IFERROR(VLOOKUP(Tabla2[[#This Row],[DISTRITO SEGÚN DNI]],Hoja1!$A$2:$B$55,2,FALSE),"No")</f>
        <v>No</v>
      </c>
      <c r="Y4756" s="10" t="str">
        <f>IF(OR(LOWER(Tabla2[[#This Row],[GENERO]])="masculino", LOWER(Tabla2[[#This Row],[GENERO]])="femenino"),"OK","Corregir")</f>
        <v>Corregir</v>
      </c>
      <c r="Z4756" s="10" t="str">
        <f>+IF(Tabla2[[#This Row],[Nro. DNI / CE]]="","Corregir",IF(LEN(Tabla2[[#This Row],[Nro. DNI / CE]])&gt;=8,"OK","Corregir"))</f>
        <v>Corregir</v>
      </c>
      <c r="AA4756" s="10">
        <f>COUNTIF(Tabla2[APELLIDOS Y NOMBRES],Tabla2[[#This Row],[APELLIDOS Y NOMBRES]])</f>
        <v>0</v>
      </c>
      <c r="AB4756" t="str">
        <f ca="1">+IFERROR(IF(Tabla2[[#This Row],[FECHA CESE/BAJA]]="","No Aplica",IF(AND(MONTH(Tabla2[[#This Row],[FECHA CESE/BAJA]])=MONTH(TODAY()-30),YEAR(Tabla2[[#This Row],[FECHA CESE/BAJA]])=YEAR(TODAY())),MONTH(TODAY()-30)&amp;"-"&amp;YEAR(TODAY()),"Borrar")),"No aplica")</f>
        <v>No Aplica</v>
      </c>
      <c r="AC4756" t="str">
        <f ca="1">+IFERROR(IF(Tabla2[[#This Row],[FECHA INICIO DE LABORES EN OBRA]]="","No Aplica",IF(AND(MONTH(Tabla2[[#This Row],[FECHA INICIO DE LABORES EN OBRA]])=MONTH(TODAY()-30),YEAR(Tabla2[[#This Row],[FECHA INICIO DE LABORES EN OBRA]])=YEAR(TODAY())),MONTH(TODAY()-30)&amp;"-"&amp;YEAR(TODAY()),"No Aplica")),"No Aplica")</f>
        <v>No Aplica</v>
      </c>
    </row>
    <row r="4757" spans="1:29" x14ac:dyDescent="0.25">
      <c r="A4757" s="2"/>
      <c r="B4757" s="3"/>
      <c r="C4757" s="3"/>
      <c r="D4757" s="3"/>
      <c r="E4757" s="3"/>
      <c r="F4757" s="36"/>
      <c r="G4757" s="3"/>
      <c r="H4757" s="3"/>
      <c r="I4757" s="3"/>
      <c r="J4757" s="3"/>
      <c r="K4757" s="3"/>
      <c r="L4757" s="8"/>
      <c r="M4757" s="5"/>
      <c r="N4757" s="13"/>
      <c r="O4757" s="5"/>
      <c r="P4757" s="8"/>
      <c r="Q4757" s="9"/>
      <c r="R4757" s="9" t="str">
        <f>IFERROR(VLOOKUP(Tabla2[[#This Row],[CONTRATISTA PRNCIPAL]],Hoja1!$L$5:$M$9,2,FALSE),"CJV")</f>
        <v>CJV</v>
      </c>
      <c r="S4757" s="9" t="str">
        <f>IF(Tabla2[[#This Row],[EMPRESA]]=Tabla2[[#This Row],[CONTRATISTA PRNCIPAL]],"Principal","Secundaria")</f>
        <v>Principal</v>
      </c>
      <c r="T4757" s="10">
        <f>IFERROR(1/COUNTIF(Tabla2[CONTRATISTA PRNCIPAL],Tabla2[[#This Row],[CONTRATISTA PRNCIPAL]]),0)</f>
        <v>0</v>
      </c>
      <c r="U4757" s="33" t="str">
        <f ca="1">IF(((TODAY()-Tabla2[[#This Row],[FECHA NACIMIENTO]])/365)&lt;18,"Corregir", IF(((TODAY()-Tabla2[[#This Row],[FECHA NACIMIENTO]])/365)&gt;80, "Corregir",ROUNDDOWN(((TODAY()-Tabla2[[#This Row],[FECHA NACIMIENTO]])/365),0)))</f>
        <v>Corregir</v>
      </c>
      <c r="V475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57" s="34" t="str">
        <f ca="1">+IF(Tabla2[[#This Row],[Edad]]="Corregir","Corregir","Ok")</f>
        <v>Corregir</v>
      </c>
      <c r="X4757" s="10" t="str">
        <f>+IFERROR(VLOOKUP(Tabla2[[#This Row],[DISTRITO SEGÚN DNI]],Hoja1!$A$2:$B$55,2,FALSE),"No")</f>
        <v>No</v>
      </c>
      <c r="Y4757" s="10" t="str">
        <f>IF(OR(LOWER(Tabla2[[#This Row],[GENERO]])="masculino", LOWER(Tabla2[[#This Row],[GENERO]])="femenino"),"OK","Corregir")</f>
        <v>Corregir</v>
      </c>
      <c r="Z4757" s="10" t="str">
        <f>+IF(Tabla2[[#This Row],[Nro. DNI / CE]]="","Corregir",IF(LEN(Tabla2[[#This Row],[Nro. DNI / CE]])&gt;=8,"OK","Corregir"))</f>
        <v>Corregir</v>
      </c>
      <c r="AA4757" s="10">
        <f>COUNTIF(Tabla2[APELLIDOS Y NOMBRES],Tabla2[[#This Row],[APELLIDOS Y NOMBRES]])</f>
        <v>0</v>
      </c>
      <c r="AB4757" t="str">
        <f ca="1">+IFERROR(IF(Tabla2[[#This Row],[FECHA CESE/BAJA]]="","No Aplica",IF(AND(MONTH(Tabla2[[#This Row],[FECHA CESE/BAJA]])=MONTH(TODAY()-30),YEAR(Tabla2[[#This Row],[FECHA CESE/BAJA]])=YEAR(TODAY())),MONTH(TODAY()-30)&amp;"-"&amp;YEAR(TODAY()),"Borrar")),"No aplica")</f>
        <v>No Aplica</v>
      </c>
      <c r="AC4757" t="str">
        <f ca="1">+IFERROR(IF(Tabla2[[#This Row],[FECHA INICIO DE LABORES EN OBRA]]="","No Aplica",IF(AND(MONTH(Tabla2[[#This Row],[FECHA INICIO DE LABORES EN OBRA]])=MONTH(TODAY()-30),YEAR(Tabla2[[#This Row],[FECHA INICIO DE LABORES EN OBRA]])=YEAR(TODAY())),MONTH(TODAY()-30)&amp;"-"&amp;YEAR(TODAY()),"No Aplica")),"No Aplica")</f>
        <v>No Aplica</v>
      </c>
    </row>
    <row r="4758" spans="1:29" x14ac:dyDescent="0.25">
      <c r="A4758" s="2"/>
      <c r="B4758" s="3"/>
      <c r="C4758" s="3"/>
      <c r="D4758" s="3"/>
      <c r="E4758" s="3"/>
      <c r="F4758" s="36"/>
      <c r="G4758" s="3"/>
      <c r="H4758" s="3"/>
      <c r="I4758" s="3"/>
      <c r="J4758" s="3"/>
      <c r="K4758" s="3"/>
      <c r="L4758" s="8"/>
      <c r="M4758" s="5"/>
      <c r="N4758" s="13"/>
      <c r="O4758" s="5"/>
      <c r="P4758" s="8"/>
      <c r="Q4758" s="9"/>
      <c r="R4758" s="9" t="str">
        <f>IFERROR(VLOOKUP(Tabla2[[#This Row],[CONTRATISTA PRNCIPAL]],Hoja1!$L$5:$M$9,2,FALSE),"CJV")</f>
        <v>CJV</v>
      </c>
      <c r="S4758" s="9" t="str">
        <f>IF(Tabla2[[#This Row],[EMPRESA]]=Tabla2[[#This Row],[CONTRATISTA PRNCIPAL]],"Principal","Secundaria")</f>
        <v>Principal</v>
      </c>
      <c r="T4758" s="10">
        <f>IFERROR(1/COUNTIF(Tabla2[CONTRATISTA PRNCIPAL],Tabla2[[#This Row],[CONTRATISTA PRNCIPAL]]),0)</f>
        <v>0</v>
      </c>
      <c r="U4758" s="33" t="str">
        <f ca="1">IF(((TODAY()-Tabla2[[#This Row],[FECHA NACIMIENTO]])/365)&lt;18,"Corregir", IF(((TODAY()-Tabla2[[#This Row],[FECHA NACIMIENTO]])/365)&gt;80, "Corregir",ROUNDDOWN(((TODAY()-Tabla2[[#This Row],[FECHA NACIMIENTO]])/365),0)))</f>
        <v>Corregir</v>
      </c>
      <c r="V475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58" s="34" t="str">
        <f ca="1">+IF(Tabla2[[#This Row],[Edad]]="Corregir","Corregir","Ok")</f>
        <v>Corregir</v>
      </c>
      <c r="X4758" s="10" t="str">
        <f>+IFERROR(VLOOKUP(Tabla2[[#This Row],[DISTRITO SEGÚN DNI]],Hoja1!$A$2:$B$55,2,FALSE),"No")</f>
        <v>No</v>
      </c>
      <c r="Y4758" s="10" t="str">
        <f>IF(OR(LOWER(Tabla2[[#This Row],[GENERO]])="masculino", LOWER(Tabla2[[#This Row],[GENERO]])="femenino"),"OK","Corregir")</f>
        <v>Corregir</v>
      </c>
      <c r="Z4758" s="10" t="str">
        <f>+IF(Tabla2[[#This Row],[Nro. DNI / CE]]="","Corregir",IF(LEN(Tabla2[[#This Row],[Nro. DNI / CE]])&gt;=8,"OK","Corregir"))</f>
        <v>Corregir</v>
      </c>
      <c r="AA4758" s="10">
        <f>COUNTIF(Tabla2[APELLIDOS Y NOMBRES],Tabla2[[#This Row],[APELLIDOS Y NOMBRES]])</f>
        <v>0</v>
      </c>
      <c r="AB4758" t="str">
        <f ca="1">+IFERROR(IF(Tabla2[[#This Row],[FECHA CESE/BAJA]]="","No Aplica",IF(AND(MONTH(Tabla2[[#This Row],[FECHA CESE/BAJA]])=MONTH(TODAY()-30),YEAR(Tabla2[[#This Row],[FECHA CESE/BAJA]])=YEAR(TODAY())),MONTH(TODAY()-30)&amp;"-"&amp;YEAR(TODAY()),"Borrar")),"No aplica")</f>
        <v>No Aplica</v>
      </c>
      <c r="AC4758" t="str">
        <f ca="1">+IFERROR(IF(Tabla2[[#This Row],[FECHA INICIO DE LABORES EN OBRA]]="","No Aplica",IF(AND(MONTH(Tabla2[[#This Row],[FECHA INICIO DE LABORES EN OBRA]])=MONTH(TODAY()-30),YEAR(Tabla2[[#This Row],[FECHA INICIO DE LABORES EN OBRA]])=YEAR(TODAY())),MONTH(TODAY()-30)&amp;"-"&amp;YEAR(TODAY()),"No Aplica")),"No Aplica")</f>
        <v>No Aplica</v>
      </c>
    </row>
    <row r="4759" spans="1:29" x14ac:dyDescent="0.25">
      <c r="A4759" s="2"/>
      <c r="B4759" s="3"/>
      <c r="C4759" s="3"/>
      <c r="D4759" s="3"/>
      <c r="E4759" s="3"/>
      <c r="F4759" s="36"/>
      <c r="G4759" s="3"/>
      <c r="H4759" s="3"/>
      <c r="I4759" s="3"/>
      <c r="J4759" s="3"/>
      <c r="K4759" s="3"/>
      <c r="L4759" s="8"/>
      <c r="M4759" s="5"/>
      <c r="N4759" s="13"/>
      <c r="O4759" s="5"/>
      <c r="P4759" s="8"/>
      <c r="Q4759" s="9"/>
      <c r="R4759" s="9" t="str">
        <f>IFERROR(VLOOKUP(Tabla2[[#This Row],[CONTRATISTA PRNCIPAL]],Hoja1!$L$5:$M$9,2,FALSE),"CJV")</f>
        <v>CJV</v>
      </c>
      <c r="S4759" s="9" t="str">
        <f>IF(Tabla2[[#This Row],[EMPRESA]]=Tabla2[[#This Row],[CONTRATISTA PRNCIPAL]],"Principal","Secundaria")</f>
        <v>Principal</v>
      </c>
      <c r="T4759" s="10">
        <f>IFERROR(1/COUNTIF(Tabla2[CONTRATISTA PRNCIPAL],Tabla2[[#This Row],[CONTRATISTA PRNCIPAL]]),0)</f>
        <v>0</v>
      </c>
      <c r="U4759" s="33" t="str">
        <f ca="1">IF(((TODAY()-Tabla2[[#This Row],[FECHA NACIMIENTO]])/365)&lt;18,"Corregir", IF(((TODAY()-Tabla2[[#This Row],[FECHA NACIMIENTO]])/365)&gt;80, "Corregir",ROUNDDOWN(((TODAY()-Tabla2[[#This Row],[FECHA NACIMIENTO]])/365),0)))</f>
        <v>Corregir</v>
      </c>
      <c r="V475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59" s="34" t="str">
        <f ca="1">+IF(Tabla2[[#This Row],[Edad]]="Corregir","Corregir","Ok")</f>
        <v>Corregir</v>
      </c>
      <c r="X4759" s="10" t="str">
        <f>+IFERROR(VLOOKUP(Tabla2[[#This Row],[DISTRITO SEGÚN DNI]],Hoja1!$A$2:$B$55,2,FALSE),"No")</f>
        <v>No</v>
      </c>
      <c r="Y4759" s="10" t="str">
        <f>IF(OR(LOWER(Tabla2[[#This Row],[GENERO]])="masculino", LOWER(Tabla2[[#This Row],[GENERO]])="femenino"),"OK","Corregir")</f>
        <v>Corregir</v>
      </c>
      <c r="Z4759" s="10" t="str">
        <f>+IF(Tabla2[[#This Row],[Nro. DNI / CE]]="","Corregir",IF(LEN(Tabla2[[#This Row],[Nro. DNI / CE]])&gt;=8,"OK","Corregir"))</f>
        <v>Corregir</v>
      </c>
      <c r="AA4759" s="10">
        <f>COUNTIF(Tabla2[APELLIDOS Y NOMBRES],Tabla2[[#This Row],[APELLIDOS Y NOMBRES]])</f>
        <v>0</v>
      </c>
      <c r="AB4759" t="str">
        <f ca="1">+IFERROR(IF(Tabla2[[#This Row],[FECHA CESE/BAJA]]="","No Aplica",IF(AND(MONTH(Tabla2[[#This Row],[FECHA CESE/BAJA]])=MONTH(TODAY()-30),YEAR(Tabla2[[#This Row],[FECHA CESE/BAJA]])=YEAR(TODAY())),MONTH(TODAY()-30)&amp;"-"&amp;YEAR(TODAY()),"Borrar")),"No aplica")</f>
        <v>No Aplica</v>
      </c>
      <c r="AC4759" t="str">
        <f ca="1">+IFERROR(IF(Tabla2[[#This Row],[FECHA INICIO DE LABORES EN OBRA]]="","No Aplica",IF(AND(MONTH(Tabla2[[#This Row],[FECHA INICIO DE LABORES EN OBRA]])=MONTH(TODAY()-30),YEAR(Tabla2[[#This Row],[FECHA INICIO DE LABORES EN OBRA]])=YEAR(TODAY())),MONTH(TODAY()-30)&amp;"-"&amp;YEAR(TODAY()),"No Aplica")),"No Aplica")</f>
        <v>No Aplica</v>
      </c>
    </row>
    <row r="4760" spans="1:29" x14ac:dyDescent="0.25">
      <c r="A4760" s="2"/>
      <c r="B4760" s="3"/>
      <c r="C4760" s="3"/>
      <c r="D4760" s="3"/>
      <c r="E4760" s="3"/>
      <c r="F4760" s="36"/>
      <c r="G4760" s="3"/>
      <c r="H4760" s="3"/>
      <c r="I4760" s="3"/>
      <c r="J4760" s="3"/>
      <c r="K4760" s="3"/>
      <c r="L4760" s="8"/>
      <c r="M4760" s="5"/>
      <c r="N4760" s="13"/>
      <c r="O4760" s="5"/>
      <c r="P4760" s="8"/>
      <c r="Q4760" s="9"/>
      <c r="R4760" s="9" t="str">
        <f>IFERROR(VLOOKUP(Tabla2[[#This Row],[CONTRATISTA PRNCIPAL]],Hoja1!$L$5:$M$9,2,FALSE),"CJV")</f>
        <v>CJV</v>
      </c>
      <c r="S4760" s="9" t="str">
        <f>IF(Tabla2[[#This Row],[EMPRESA]]=Tabla2[[#This Row],[CONTRATISTA PRNCIPAL]],"Principal","Secundaria")</f>
        <v>Principal</v>
      </c>
      <c r="T4760" s="10">
        <f>IFERROR(1/COUNTIF(Tabla2[CONTRATISTA PRNCIPAL],Tabla2[[#This Row],[CONTRATISTA PRNCIPAL]]),0)</f>
        <v>0</v>
      </c>
      <c r="U4760" s="33" t="str">
        <f ca="1">IF(((TODAY()-Tabla2[[#This Row],[FECHA NACIMIENTO]])/365)&lt;18,"Corregir", IF(((TODAY()-Tabla2[[#This Row],[FECHA NACIMIENTO]])/365)&gt;80, "Corregir",ROUNDDOWN(((TODAY()-Tabla2[[#This Row],[FECHA NACIMIENTO]])/365),0)))</f>
        <v>Corregir</v>
      </c>
      <c r="V476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60" s="34" t="str">
        <f ca="1">+IF(Tabla2[[#This Row],[Edad]]="Corregir","Corregir","Ok")</f>
        <v>Corregir</v>
      </c>
      <c r="X4760" s="10" t="str">
        <f>+IFERROR(VLOOKUP(Tabla2[[#This Row],[DISTRITO SEGÚN DNI]],Hoja1!$A$2:$B$55,2,FALSE),"No")</f>
        <v>No</v>
      </c>
      <c r="Y4760" s="10" t="str">
        <f>IF(OR(LOWER(Tabla2[[#This Row],[GENERO]])="masculino", LOWER(Tabla2[[#This Row],[GENERO]])="femenino"),"OK","Corregir")</f>
        <v>Corregir</v>
      </c>
      <c r="Z4760" s="10" t="str">
        <f>+IF(Tabla2[[#This Row],[Nro. DNI / CE]]="","Corregir",IF(LEN(Tabla2[[#This Row],[Nro. DNI / CE]])&gt;=8,"OK","Corregir"))</f>
        <v>Corregir</v>
      </c>
      <c r="AA4760" s="10">
        <f>COUNTIF(Tabla2[APELLIDOS Y NOMBRES],Tabla2[[#This Row],[APELLIDOS Y NOMBRES]])</f>
        <v>0</v>
      </c>
      <c r="AB4760" t="str">
        <f ca="1">+IFERROR(IF(Tabla2[[#This Row],[FECHA CESE/BAJA]]="","No Aplica",IF(AND(MONTH(Tabla2[[#This Row],[FECHA CESE/BAJA]])=MONTH(TODAY()-30),YEAR(Tabla2[[#This Row],[FECHA CESE/BAJA]])=YEAR(TODAY())),MONTH(TODAY()-30)&amp;"-"&amp;YEAR(TODAY()),"Borrar")),"No aplica")</f>
        <v>No Aplica</v>
      </c>
      <c r="AC4760" t="str">
        <f ca="1">+IFERROR(IF(Tabla2[[#This Row],[FECHA INICIO DE LABORES EN OBRA]]="","No Aplica",IF(AND(MONTH(Tabla2[[#This Row],[FECHA INICIO DE LABORES EN OBRA]])=MONTH(TODAY()-30),YEAR(Tabla2[[#This Row],[FECHA INICIO DE LABORES EN OBRA]])=YEAR(TODAY())),MONTH(TODAY()-30)&amp;"-"&amp;YEAR(TODAY()),"No Aplica")),"No Aplica")</f>
        <v>No Aplica</v>
      </c>
    </row>
    <row r="4761" spans="1:29" x14ac:dyDescent="0.25">
      <c r="A4761" s="2"/>
      <c r="B4761" s="3"/>
      <c r="C4761" s="3"/>
      <c r="D4761" s="3"/>
      <c r="E4761" s="3"/>
      <c r="F4761" s="36"/>
      <c r="G4761" s="3"/>
      <c r="H4761" s="3"/>
      <c r="I4761" s="3"/>
      <c r="J4761" s="3"/>
      <c r="K4761" s="3"/>
      <c r="L4761" s="8"/>
      <c r="M4761" s="5"/>
      <c r="N4761" s="13"/>
      <c r="O4761" s="5"/>
      <c r="P4761" s="8"/>
      <c r="Q4761" s="9"/>
      <c r="R4761" s="9" t="str">
        <f>IFERROR(VLOOKUP(Tabla2[[#This Row],[CONTRATISTA PRNCIPAL]],Hoja1!$L$5:$M$9,2,FALSE),"CJV")</f>
        <v>CJV</v>
      </c>
      <c r="S4761" s="9" t="str">
        <f>IF(Tabla2[[#This Row],[EMPRESA]]=Tabla2[[#This Row],[CONTRATISTA PRNCIPAL]],"Principal","Secundaria")</f>
        <v>Principal</v>
      </c>
      <c r="T4761" s="10">
        <f>IFERROR(1/COUNTIF(Tabla2[CONTRATISTA PRNCIPAL],Tabla2[[#This Row],[CONTRATISTA PRNCIPAL]]),0)</f>
        <v>0</v>
      </c>
      <c r="U4761" s="33" t="str">
        <f ca="1">IF(((TODAY()-Tabla2[[#This Row],[FECHA NACIMIENTO]])/365)&lt;18,"Corregir", IF(((TODAY()-Tabla2[[#This Row],[FECHA NACIMIENTO]])/365)&gt;80, "Corregir",ROUNDDOWN(((TODAY()-Tabla2[[#This Row],[FECHA NACIMIENTO]])/365),0)))</f>
        <v>Corregir</v>
      </c>
      <c r="V476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61" s="34" t="str">
        <f ca="1">+IF(Tabla2[[#This Row],[Edad]]="Corregir","Corregir","Ok")</f>
        <v>Corregir</v>
      </c>
      <c r="X4761" s="10" t="str">
        <f>+IFERROR(VLOOKUP(Tabla2[[#This Row],[DISTRITO SEGÚN DNI]],Hoja1!$A$2:$B$55,2,FALSE),"No")</f>
        <v>No</v>
      </c>
      <c r="Y4761" s="10" t="str">
        <f>IF(OR(LOWER(Tabla2[[#This Row],[GENERO]])="masculino", LOWER(Tabla2[[#This Row],[GENERO]])="femenino"),"OK","Corregir")</f>
        <v>Corregir</v>
      </c>
      <c r="Z4761" s="10" t="str">
        <f>+IF(Tabla2[[#This Row],[Nro. DNI / CE]]="","Corregir",IF(LEN(Tabla2[[#This Row],[Nro. DNI / CE]])&gt;=8,"OK","Corregir"))</f>
        <v>Corregir</v>
      </c>
      <c r="AA4761" s="10">
        <f>COUNTIF(Tabla2[APELLIDOS Y NOMBRES],Tabla2[[#This Row],[APELLIDOS Y NOMBRES]])</f>
        <v>0</v>
      </c>
      <c r="AB4761" t="str">
        <f ca="1">+IFERROR(IF(Tabla2[[#This Row],[FECHA CESE/BAJA]]="","No Aplica",IF(AND(MONTH(Tabla2[[#This Row],[FECHA CESE/BAJA]])=MONTH(TODAY()-30),YEAR(Tabla2[[#This Row],[FECHA CESE/BAJA]])=YEAR(TODAY())),MONTH(TODAY()-30)&amp;"-"&amp;YEAR(TODAY()),"Borrar")),"No aplica")</f>
        <v>No Aplica</v>
      </c>
      <c r="AC4761" t="str">
        <f ca="1">+IFERROR(IF(Tabla2[[#This Row],[FECHA INICIO DE LABORES EN OBRA]]="","No Aplica",IF(AND(MONTH(Tabla2[[#This Row],[FECHA INICIO DE LABORES EN OBRA]])=MONTH(TODAY()-30),YEAR(Tabla2[[#This Row],[FECHA INICIO DE LABORES EN OBRA]])=YEAR(TODAY())),MONTH(TODAY()-30)&amp;"-"&amp;YEAR(TODAY()),"No Aplica")),"No Aplica")</f>
        <v>No Aplica</v>
      </c>
    </row>
    <row r="4762" spans="1:29" x14ac:dyDescent="0.25">
      <c r="A4762" s="2"/>
      <c r="B4762" s="3"/>
      <c r="C4762" s="3"/>
      <c r="D4762" s="3"/>
      <c r="E4762" s="3"/>
      <c r="F4762" s="36"/>
      <c r="G4762" s="3"/>
      <c r="H4762" s="3"/>
      <c r="I4762" s="3"/>
      <c r="J4762" s="3"/>
      <c r="K4762" s="3"/>
      <c r="L4762" s="8"/>
      <c r="M4762" s="5"/>
      <c r="N4762" s="13"/>
      <c r="O4762" s="5"/>
      <c r="P4762" s="8"/>
      <c r="Q4762" s="9"/>
      <c r="R4762" s="9" t="str">
        <f>IFERROR(VLOOKUP(Tabla2[[#This Row],[CONTRATISTA PRNCIPAL]],Hoja1!$L$5:$M$9,2,FALSE),"CJV")</f>
        <v>CJV</v>
      </c>
      <c r="S4762" s="9" t="str">
        <f>IF(Tabla2[[#This Row],[EMPRESA]]=Tabla2[[#This Row],[CONTRATISTA PRNCIPAL]],"Principal","Secundaria")</f>
        <v>Principal</v>
      </c>
      <c r="T4762" s="10">
        <f>IFERROR(1/COUNTIF(Tabla2[CONTRATISTA PRNCIPAL],Tabla2[[#This Row],[CONTRATISTA PRNCIPAL]]),0)</f>
        <v>0</v>
      </c>
      <c r="U4762" s="33" t="str">
        <f ca="1">IF(((TODAY()-Tabla2[[#This Row],[FECHA NACIMIENTO]])/365)&lt;18,"Corregir", IF(((TODAY()-Tabla2[[#This Row],[FECHA NACIMIENTO]])/365)&gt;80, "Corregir",ROUNDDOWN(((TODAY()-Tabla2[[#This Row],[FECHA NACIMIENTO]])/365),0)))</f>
        <v>Corregir</v>
      </c>
      <c r="V476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62" s="34" t="str">
        <f ca="1">+IF(Tabla2[[#This Row],[Edad]]="Corregir","Corregir","Ok")</f>
        <v>Corregir</v>
      </c>
      <c r="X4762" s="10" t="str">
        <f>+IFERROR(VLOOKUP(Tabla2[[#This Row],[DISTRITO SEGÚN DNI]],Hoja1!$A$2:$B$55,2,FALSE),"No")</f>
        <v>No</v>
      </c>
      <c r="Y4762" s="10" t="str">
        <f>IF(OR(LOWER(Tabla2[[#This Row],[GENERO]])="masculino", LOWER(Tabla2[[#This Row],[GENERO]])="femenino"),"OK","Corregir")</f>
        <v>Corregir</v>
      </c>
      <c r="Z4762" s="10" t="str">
        <f>+IF(Tabla2[[#This Row],[Nro. DNI / CE]]="","Corregir",IF(LEN(Tabla2[[#This Row],[Nro. DNI / CE]])&gt;=8,"OK","Corregir"))</f>
        <v>Corregir</v>
      </c>
      <c r="AA4762" s="10">
        <f>COUNTIF(Tabla2[APELLIDOS Y NOMBRES],Tabla2[[#This Row],[APELLIDOS Y NOMBRES]])</f>
        <v>0</v>
      </c>
      <c r="AB4762" t="str">
        <f ca="1">+IFERROR(IF(Tabla2[[#This Row],[FECHA CESE/BAJA]]="","No Aplica",IF(AND(MONTH(Tabla2[[#This Row],[FECHA CESE/BAJA]])=MONTH(TODAY()-30),YEAR(Tabla2[[#This Row],[FECHA CESE/BAJA]])=YEAR(TODAY())),MONTH(TODAY()-30)&amp;"-"&amp;YEAR(TODAY()),"Borrar")),"No aplica")</f>
        <v>No Aplica</v>
      </c>
      <c r="AC4762" t="str">
        <f ca="1">+IFERROR(IF(Tabla2[[#This Row],[FECHA INICIO DE LABORES EN OBRA]]="","No Aplica",IF(AND(MONTH(Tabla2[[#This Row],[FECHA INICIO DE LABORES EN OBRA]])=MONTH(TODAY()-30),YEAR(Tabla2[[#This Row],[FECHA INICIO DE LABORES EN OBRA]])=YEAR(TODAY())),MONTH(TODAY()-30)&amp;"-"&amp;YEAR(TODAY()),"No Aplica")),"No Aplica")</f>
        <v>No Aplica</v>
      </c>
    </row>
    <row r="4763" spans="1:29" x14ac:dyDescent="0.25">
      <c r="A4763" s="2"/>
      <c r="B4763" s="3"/>
      <c r="C4763" s="3"/>
      <c r="D4763" s="3"/>
      <c r="E4763" s="3"/>
      <c r="F4763" s="36"/>
      <c r="G4763" s="3"/>
      <c r="H4763" s="3"/>
      <c r="I4763" s="3"/>
      <c r="J4763" s="3"/>
      <c r="K4763" s="3"/>
      <c r="L4763" s="8"/>
      <c r="M4763" s="5"/>
      <c r="N4763" s="13"/>
      <c r="O4763" s="5"/>
      <c r="P4763" s="8"/>
      <c r="Q4763" s="9"/>
      <c r="R4763" s="9" t="str">
        <f>IFERROR(VLOOKUP(Tabla2[[#This Row],[CONTRATISTA PRNCIPAL]],Hoja1!$L$5:$M$9,2,FALSE),"CJV")</f>
        <v>CJV</v>
      </c>
      <c r="S4763" s="9" t="str">
        <f>IF(Tabla2[[#This Row],[EMPRESA]]=Tabla2[[#This Row],[CONTRATISTA PRNCIPAL]],"Principal","Secundaria")</f>
        <v>Principal</v>
      </c>
      <c r="T4763" s="10">
        <f>IFERROR(1/COUNTIF(Tabla2[CONTRATISTA PRNCIPAL],Tabla2[[#This Row],[CONTRATISTA PRNCIPAL]]),0)</f>
        <v>0</v>
      </c>
      <c r="U4763" s="33" t="str">
        <f ca="1">IF(((TODAY()-Tabla2[[#This Row],[FECHA NACIMIENTO]])/365)&lt;18,"Corregir", IF(((TODAY()-Tabla2[[#This Row],[FECHA NACIMIENTO]])/365)&gt;80, "Corregir",ROUNDDOWN(((TODAY()-Tabla2[[#This Row],[FECHA NACIMIENTO]])/365),0)))</f>
        <v>Corregir</v>
      </c>
      <c r="V476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63" s="34" t="str">
        <f ca="1">+IF(Tabla2[[#This Row],[Edad]]="Corregir","Corregir","Ok")</f>
        <v>Corregir</v>
      </c>
      <c r="X4763" s="10" t="str">
        <f>+IFERROR(VLOOKUP(Tabla2[[#This Row],[DISTRITO SEGÚN DNI]],Hoja1!$A$2:$B$55,2,FALSE),"No")</f>
        <v>No</v>
      </c>
      <c r="Y4763" s="10" t="str">
        <f>IF(OR(LOWER(Tabla2[[#This Row],[GENERO]])="masculino", LOWER(Tabla2[[#This Row],[GENERO]])="femenino"),"OK","Corregir")</f>
        <v>Corregir</v>
      </c>
      <c r="Z4763" s="10" t="str">
        <f>+IF(Tabla2[[#This Row],[Nro. DNI / CE]]="","Corregir",IF(LEN(Tabla2[[#This Row],[Nro. DNI / CE]])&gt;=8,"OK","Corregir"))</f>
        <v>Corregir</v>
      </c>
      <c r="AA4763" s="10">
        <f>COUNTIF(Tabla2[APELLIDOS Y NOMBRES],Tabla2[[#This Row],[APELLIDOS Y NOMBRES]])</f>
        <v>0</v>
      </c>
      <c r="AB4763" t="str">
        <f ca="1">+IFERROR(IF(Tabla2[[#This Row],[FECHA CESE/BAJA]]="","No Aplica",IF(AND(MONTH(Tabla2[[#This Row],[FECHA CESE/BAJA]])=MONTH(TODAY()-30),YEAR(Tabla2[[#This Row],[FECHA CESE/BAJA]])=YEAR(TODAY())),MONTH(TODAY()-30)&amp;"-"&amp;YEAR(TODAY()),"Borrar")),"No aplica")</f>
        <v>No Aplica</v>
      </c>
      <c r="AC4763" t="str">
        <f ca="1">+IFERROR(IF(Tabla2[[#This Row],[FECHA INICIO DE LABORES EN OBRA]]="","No Aplica",IF(AND(MONTH(Tabla2[[#This Row],[FECHA INICIO DE LABORES EN OBRA]])=MONTH(TODAY()-30),YEAR(Tabla2[[#This Row],[FECHA INICIO DE LABORES EN OBRA]])=YEAR(TODAY())),MONTH(TODAY()-30)&amp;"-"&amp;YEAR(TODAY()),"No Aplica")),"No Aplica")</f>
        <v>No Aplica</v>
      </c>
    </row>
    <row r="4764" spans="1:29" x14ac:dyDescent="0.25">
      <c r="A4764" s="2"/>
      <c r="B4764" s="3"/>
      <c r="C4764" s="3"/>
      <c r="D4764" s="3"/>
      <c r="E4764" s="3"/>
      <c r="F4764" s="36"/>
      <c r="G4764" s="3"/>
      <c r="H4764" s="3"/>
      <c r="I4764" s="3"/>
      <c r="J4764" s="3"/>
      <c r="K4764" s="3"/>
      <c r="L4764" s="8"/>
      <c r="M4764" s="5"/>
      <c r="N4764" s="13"/>
      <c r="O4764" s="5"/>
      <c r="P4764" s="8"/>
      <c r="Q4764" s="9"/>
      <c r="R4764" s="9" t="str">
        <f>IFERROR(VLOOKUP(Tabla2[[#This Row],[CONTRATISTA PRNCIPAL]],Hoja1!$L$5:$M$9,2,FALSE),"CJV")</f>
        <v>CJV</v>
      </c>
      <c r="S4764" s="9" t="str">
        <f>IF(Tabla2[[#This Row],[EMPRESA]]=Tabla2[[#This Row],[CONTRATISTA PRNCIPAL]],"Principal","Secundaria")</f>
        <v>Principal</v>
      </c>
      <c r="T4764" s="10">
        <f>IFERROR(1/COUNTIF(Tabla2[CONTRATISTA PRNCIPAL],Tabla2[[#This Row],[CONTRATISTA PRNCIPAL]]),0)</f>
        <v>0</v>
      </c>
      <c r="U4764" s="33" t="str">
        <f ca="1">IF(((TODAY()-Tabla2[[#This Row],[FECHA NACIMIENTO]])/365)&lt;18,"Corregir", IF(((TODAY()-Tabla2[[#This Row],[FECHA NACIMIENTO]])/365)&gt;80, "Corregir",ROUNDDOWN(((TODAY()-Tabla2[[#This Row],[FECHA NACIMIENTO]])/365),0)))</f>
        <v>Corregir</v>
      </c>
      <c r="V476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64" s="34" t="str">
        <f ca="1">+IF(Tabla2[[#This Row],[Edad]]="Corregir","Corregir","Ok")</f>
        <v>Corregir</v>
      </c>
      <c r="X4764" s="10" t="str">
        <f>+IFERROR(VLOOKUP(Tabla2[[#This Row],[DISTRITO SEGÚN DNI]],Hoja1!$A$2:$B$55,2,FALSE),"No")</f>
        <v>No</v>
      </c>
      <c r="Y4764" s="10" t="str">
        <f>IF(OR(LOWER(Tabla2[[#This Row],[GENERO]])="masculino", LOWER(Tabla2[[#This Row],[GENERO]])="femenino"),"OK","Corregir")</f>
        <v>Corregir</v>
      </c>
      <c r="Z4764" s="10" t="str">
        <f>+IF(Tabla2[[#This Row],[Nro. DNI / CE]]="","Corregir",IF(LEN(Tabla2[[#This Row],[Nro. DNI / CE]])&gt;=8,"OK","Corregir"))</f>
        <v>Corregir</v>
      </c>
      <c r="AA4764" s="10">
        <f>COUNTIF(Tabla2[APELLIDOS Y NOMBRES],Tabla2[[#This Row],[APELLIDOS Y NOMBRES]])</f>
        <v>0</v>
      </c>
      <c r="AB4764" t="str">
        <f ca="1">+IFERROR(IF(Tabla2[[#This Row],[FECHA CESE/BAJA]]="","No Aplica",IF(AND(MONTH(Tabla2[[#This Row],[FECHA CESE/BAJA]])=MONTH(TODAY()-30),YEAR(Tabla2[[#This Row],[FECHA CESE/BAJA]])=YEAR(TODAY())),MONTH(TODAY()-30)&amp;"-"&amp;YEAR(TODAY()),"Borrar")),"No aplica")</f>
        <v>No Aplica</v>
      </c>
      <c r="AC4764" t="str">
        <f ca="1">+IFERROR(IF(Tabla2[[#This Row],[FECHA INICIO DE LABORES EN OBRA]]="","No Aplica",IF(AND(MONTH(Tabla2[[#This Row],[FECHA INICIO DE LABORES EN OBRA]])=MONTH(TODAY()-30),YEAR(Tabla2[[#This Row],[FECHA INICIO DE LABORES EN OBRA]])=YEAR(TODAY())),MONTH(TODAY()-30)&amp;"-"&amp;YEAR(TODAY()),"No Aplica")),"No Aplica")</f>
        <v>No Aplica</v>
      </c>
    </row>
    <row r="4765" spans="1:29" x14ac:dyDescent="0.25">
      <c r="A4765" s="2"/>
      <c r="B4765" s="3"/>
      <c r="C4765" s="3"/>
      <c r="D4765" s="3"/>
      <c r="E4765" s="3"/>
      <c r="F4765" s="36"/>
      <c r="G4765" s="3"/>
      <c r="H4765" s="3"/>
      <c r="I4765" s="3"/>
      <c r="J4765" s="3"/>
      <c r="K4765" s="3"/>
      <c r="L4765" s="8"/>
      <c r="M4765" s="5"/>
      <c r="N4765" s="13"/>
      <c r="O4765" s="5"/>
      <c r="P4765" s="8"/>
      <c r="Q4765" s="9"/>
      <c r="R4765" s="9" t="str">
        <f>IFERROR(VLOOKUP(Tabla2[[#This Row],[CONTRATISTA PRNCIPAL]],Hoja1!$L$5:$M$9,2,FALSE),"CJV")</f>
        <v>CJV</v>
      </c>
      <c r="S4765" s="9" t="str">
        <f>IF(Tabla2[[#This Row],[EMPRESA]]=Tabla2[[#This Row],[CONTRATISTA PRNCIPAL]],"Principal","Secundaria")</f>
        <v>Principal</v>
      </c>
      <c r="T4765" s="10">
        <f>IFERROR(1/COUNTIF(Tabla2[CONTRATISTA PRNCIPAL],Tabla2[[#This Row],[CONTRATISTA PRNCIPAL]]),0)</f>
        <v>0</v>
      </c>
      <c r="U4765" s="33" t="str">
        <f ca="1">IF(((TODAY()-Tabla2[[#This Row],[FECHA NACIMIENTO]])/365)&lt;18,"Corregir", IF(((TODAY()-Tabla2[[#This Row],[FECHA NACIMIENTO]])/365)&gt;80, "Corregir",ROUNDDOWN(((TODAY()-Tabla2[[#This Row],[FECHA NACIMIENTO]])/365),0)))</f>
        <v>Corregir</v>
      </c>
      <c r="V476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65" s="34" t="str">
        <f ca="1">+IF(Tabla2[[#This Row],[Edad]]="Corregir","Corregir","Ok")</f>
        <v>Corregir</v>
      </c>
      <c r="X4765" s="10" t="str">
        <f>+IFERROR(VLOOKUP(Tabla2[[#This Row],[DISTRITO SEGÚN DNI]],Hoja1!$A$2:$B$55,2,FALSE),"No")</f>
        <v>No</v>
      </c>
      <c r="Y4765" s="10" t="str">
        <f>IF(OR(LOWER(Tabla2[[#This Row],[GENERO]])="masculino", LOWER(Tabla2[[#This Row],[GENERO]])="femenino"),"OK","Corregir")</f>
        <v>Corregir</v>
      </c>
      <c r="Z4765" s="10" t="str">
        <f>+IF(Tabla2[[#This Row],[Nro. DNI / CE]]="","Corregir",IF(LEN(Tabla2[[#This Row],[Nro. DNI / CE]])&gt;=8,"OK","Corregir"))</f>
        <v>Corregir</v>
      </c>
      <c r="AA4765" s="10">
        <f>COUNTIF(Tabla2[APELLIDOS Y NOMBRES],Tabla2[[#This Row],[APELLIDOS Y NOMBRES]])</f>
        <v>0</v>
      </c>
      <c r="AB4765" t="str">
        <f ca="1">+IFERROR(IF(Tabla2[[#This Row],[FECHA CESE/BAJA]]="","No Aplica",IF(AND(MONTH(Tabla2[[#This Row],[FECHA CESE/BAJA]])=MONTH(TODAY()-30),YEAR(Tabla2[[#This Row],[FECHA CESE/BAJA]])=YEAR(TODAY())),MONTH(TODAY()-30)&amp;"-"&amp;YEAR(TODAY()),"Borrar")),"No aplica")</f>
        <v>No Aplica</v>
      </c>
      <c r="AC4765" t="str">
        <f ca="1">+IFERROR(IF(Tabla2[[#This Row],[FECHA INICIO DE LABORES EN OBRA]]="","No Aplica",IF(AND(MONTH(Tabla2[[#This Row],[FECHA INICIO DE LABORES EN OBRA]])=MONTH(TODAY()-30),YEAR(Tabla2[[#This Row],[FECHA INICIO DE LABORES EN OBRA]])=YEAR(TODAY())),MONTH(TODAY()-30)&amp;"-"&amp;YEAR(TODAY()),"No Aplica")),"No Aplica")</f>
        <v>No Aplica</v>
      </c>
    </row>
    <row r="4766" spans="1:29" x14ac:dyDescent="0.25">
      <c r="A4766" s="2"/>
      <c r="B4766" s="3"/>
      <c r="C4766" s="3"/>
      <c r="D4766" s="3"/>
      <c r="E4766" s="3"/>
      <c r="F4766" s="36"/>
      <c r="G4766" s="3"/>
      <c r="H4766" s="3"/>
      <c r="I4766" s="3"/>
      <c r="J4766" s="3"/>
      <c r="K4766" s="3"/>
      <c r="L4766" s="8"/>
      <c r="M4766" s="5"/>
      <c r="N4766" s="13"/>
      <c r="O4766" s="5"/>
      <c r="P4766" s="8"/>
      <c r="Q4766" s="9"/>
      <c r="R4766" s="9" t="str">
        <f>IFERROR(VLOOKUP(Tabla2[[#This Row],[CONTRATISTA PRNCIPAL]],Hoja1!$L$5:$M$9,2,FALSE),"CJV")</f>
        <v>CJV</v>
      </c>
      <c r="S4766" s="9" t="str">
        <f>IF(Tabla2[[#This Row],[EMPRESA]]=Tabla2[[#This Row],[CONTRATISTA PRNCIPAL]],"Principal","Secundaria")</f>
        <v>Principal</v>
      </c>
      <c r="T4766" s="10">
        <f>IFERROR(1/COUNTIF(Tabla2[CONTRATISTA PRNCIPAL],Tabla2[[#This Row],[CONTRATISTA PRNCIPAL]]),0)</f>
        <v>0</v>
      </c>
      <c r="U4766" s="33" t="str">
        <f ca="1">IF(((TODAY()-Tabla2[[#This Row],[FECHA NACIMIENTO]])/365)&lt;18,"Corregir", IF(((TODAY()-Tabla2[[#This Row],[FECHA NACIMIENTO]])/365)&gt;80, "Corregir",ROUNDDOWN(((TODAY()-Tabla2[[#This Row],[FECHA NACIMIENTO]])/365),0)))</f>
        <v>Corregir</v>
      </c>
      <c r="V476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66" s="34" t="str">
        <f ca="1">+IF(Tabla2[[#This Row],[Edad]]="Corregir","Corregir","Ok")</f>
        <v>Corregir</v>
      </c>
      <c r="X4766" s="10" t="str">
        <f>+IFERROR(VLOOKUP(Tabla2[[#This Row],[DISTRITO SEGÚN DNI]],Hoja1!$A$2:$B$55,2,FALSE),"No")</f>
        <v>No</v>
      </c>
      <c r="Y4766" s="10" t="str">
        <f>IF(OR(LOWER(Tabla2[[#This Row],[GENERO]])="masculino", LOWER(Tabla2[[#This Row],[GENERO]])="femenino"),"OK","Corregir")</f>
        <v>Corregir</v>
      </c>
      <c r="Z4766" s="10" t="str">
        <f>+IF(Tabla2[[#This Row],[Nro. DNI / CE]]="","Corregir",IF(LEN(Tabla2[[#This Row],[Nro. DNI / CE]])&gt;=8,"OK","Corregir"))</f>
        <v>Corregir</v>
      </c>
      <c r="AA4766" s="10">
        <f>COUNTIF(Tabla2[APELLIDOS Y NOMBRES],Tabla2[[#This Row],[APELLIDOS Y NOMBRES]])</f>
        <v>0</v>
      </c>
      <c r="AB4766" t="str">
        <f ca="1">+IFERROR(IF(Tabla2[[#This Row],[FECHA CESE/BAJA]]="","No Aplica",IF(AND(MONTH(Tabla2[[#This Row],[FECHA CESE/BAJA]])=MONTH(TODAY()-30),YEAR(Tabla2[[#This Row],[FECHA CESE/BAJA]])=YEAR(TODAY())),MONTH(TODAY()-30)&amp;"-"&amp;YEAR(TODAY()),"Borrar")),"No aplica")</f>
        <v>No Aplica</v>
      </c>
      <c r="AC4766" t="str">
        <f ca="1">+IFERROR(IF(Tabla2[[#This Row],[FECHA INICIO DE LABORES EN OBRA]]="","No Aplica",IF(AND(MONTH(Tabla2[[#This Row],[FECHA INICIO DE LABORES EN OBRA]])=MONTH(TODAY()-30),YEAR(Tabla2[[#This Row],[FECHA INICIO DE LABORES EN OBRA]])=YEAR(TODAY())),MONTH(TODAY()-30)&amp;"-"&amp;YEAR(TODAY()),"No Aplica")),"No Aplica")</f>
        <v>No Aplica</v>
      </c>
    </row>
    <row r="4767" spans="1:29" x14ac:dyDescent="0.25">
      <c r="A4767" s="2"/>
      <c r="B4767" s="3"/>
      <c r="C4767" s="3"/>
      <c r="D4767" s="3"/>
      <c r="E4767" s="3"/>
      <c r="F4767" s="36"/>
      <c r="G4767" s="3"/>
      <c r="H4767" s="3"/>
      <c r="I4767" s="3"/>
      <c r="J4767" s="3"/>
      <c r="K4767" s="3"/>
      <c r="L4767" s="8"/>
      <c r="M4767" s="5"/>
      <c r="N4767" s="13"/>
      <c r="O4767" s="5"/>
      <c r="P4767" s="8"/>
      <c r="Q4767" s="9"/>
      <c r="R4767" s="9" t="str">
        <f>IFERROR(VLOOKUP(Tabla2[[#This Row],[CONTRATISTA PRNCIPAL]],Hoja1!$L$5:$M$9,2,FALSE),"CJV")</f>
        <v>CJV</v>
      </c>
      <c r="S4767" s="9" t="str">
        <f>IF(Tabla2[[#This Row],[EMPRESA]]=Tabla2[[#This Row],[CONTRATISTA PRNCIPAL]],"Principal","Secundaria")</f>
        <v>Principal</v>
      </c>
      <c r="T4767" s="10">
        <f>IFERROR(1/COUNTIF(Tabla2[CONTRATISTA PRNCIPAL],Tabla2[[#This Row],[CONTRATISTA PRNCIPAL]]),0)</f>
        <v>0</v>
      </c>
      <c r="U4767" s="33" t="str">
        <f ca="1">IF(((TODAY()-Tabla2[[#This Row],[FECHA NACIMIENTO]])/365)&lt;18,"Corregir", IF(((TODAY()-Tabla2[[#This Row],[FECHA NACIMIENTO]])/365)&gt;80, "Corregir",ROUNDDOWN(((TODAY()-Tabla2[[#This Row],[FECHA NACIMIENTO]])/365),0)))</f>
        <v>Corregir</v>
      </c>
      <c r="V476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67" s="34" t="str">
        <f ca="1">+IF(Tabla2[[#This Row],[Edad]]="Corregir","Corregir","Ok")</f>
        <v>Corregir</v>
      </c>
      <c r="X4767" s="10" t="str">
        <f>+IFERROR(VLOOKUP(Tabla2[[#This Row],[DISTRITO SEGÚN DNI]],Hoja1!$A$2:$B$55,2,FALSE),"No")</f>
        <v>No</v>
      </c>
      <c r="Y4767" s="10" t="str">
        <f>IF(OR(LOWER(Tabla2[[#This Row],[GENERO]])="masculino", LOWER(Tabla2[[#This Row],[GENERO]])="femenino"),"OK","Corregir")</f>
        <v>Corregir</v>
      </c>
      <c r="Z4767" s="10" t="str">
        <f>+IF(Tabla2[[#This Row],[Nro. DNI / CE]]="","Corregir",IF(LEN(Tabla2[[#This Row],[Nro. DNI / CE]])&gt;=8,"OK","Corregir"))</f>
        <v>Corregir</v>
      </c>
      <c r="AA4767" s="10">
        <f>COUNTIF(Tabla2[APELLIDOS Y NOMBRES],Tabla2[[#This Row],[APELLIDOS Y NOMBRES]])</f>
        <v>0</v>
      </c>
      <c r="AB4767" t="str">
        <f ca="1">+IFERROR(IF(Tabla2[[#This Row],[FECHA CESE/BAJA]]="","No Aplica",IF(AND(MONTH(Tabla2[[#This Row],[FECHA CESE/BAJA]])=MONTH(TODAY()-30),YEAR(Tabla2[[#This Row],[FECHA CESE/BAJA]])=YEAR(TODAY())),MONTH(TODAY()-30)&amp;"-"&amp;YEAR(TODAY()),"Borrar")),"No aplica")</f>
        <v>No Aplica</v>
      </c>
      <c r="AC4767" t="str">
        <f ca="1">+IFERROR(IF(Tabla2[[#This Row],[FECHA INICIO DE LABORES EN OBRA]]="","No Aplica",IF(AND(MONTH(Tabla2[[#This Row],[FECHA INICIO DE LABORES EN OBRA]])=MONTH(TODAY()-30),YEAR(Tabla2[[#This Row],[FECHA INICIO DE LABORES EN OBRA]])=YEAR(TODAY())),MONTH(TODAY()-30)&amp;"-"&amp;YEAR(TODAY()),"No Aplica")),"No Aplica")</f>
        <v>No Aplica</v>
      </c>
    </row>
    <row r="4768" spans="1:29" x14ac:dyDescent="0.25">
      <c r="A4768" s="2"/>
      <c r="B4768" s="3"/>
      <c r="C4768" s="3"/>
      <c r="D4768" s="3"/>
      <c r="E4768" s="3"/>
      <c r="F4768" s="36"/>
      <c r="G4768" s="3"/>
      <c r="H4768" s="3"/>
      <c r="I4768" s="3"/>
      <c r="J4768" s="3"/>
      <c r="K4768" s="3"/>
      <c r="L4768" s="8"/>
      <c r="M4768" s="5"/>
      <c r="N4768" s="13"/>
      <c r="O4768" s="5"/>
      <c r="P4768" s="8"/>
      <c r="Q4768" s="9"/>
      <c r="R4768" s="9" t="str">
        <f>IFERROR(VLOOKUP(Tabla2[[#This Row],[CONTRATISTA PRNCIPAL]],Hoja1!$L$5:$M$9,2,FALSE),"CJV")</f>
        <v>CJV</v>
      </c>
      <c r="S4768" s="9" t="str">
        <f>IF(Tabla2[[#This Row],[EMPRESA]]=Tabla2[[#This Row],[CONTRATISTA PRNCIPAL]],"Principal","Secundaria")</f>
        <v>Principal</v>
      </c>
      <c r="T4768" s="10">
        <f>IFERROR(1/COUNTIF(Tabla2[CONTRATISTA PRNCIPAL],Tabla2[[#This Row],[CONTRATISTA PRNCIPAL]]),0)</f>
        <v>0</v>
      </c>
      <c r="U4768" s="33" t="str">
        <f ca="1">IF(((TODAY()-Tabla2[[#This Row],[FECHA NACIMIENTO]])/365)&lt;18,"Corregir", IF(((TODAY()-Tabla2[[#This Row],[FECHA NACIMIENTO]])/365)&gt;80, "Corregir",ROUNDDOWN(((TODAY()-Tabla2[[#This Row],[FECHA NACIMIENTO]])/365),0)))</f>
        <v>Corregir</v>
      </c>
      <c r="V476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68" s="34" t="str">
        <f ca="1">+IF(Tabla2[[#This Row],[Edad]]="Corregir","Corregir","Ok")</f>
        <v>Corregir</v>
      </c>
      <c r="X4768" s="10" t="str">
        <f>+IFERROR(VLOOKUP(Tabla2[[#This Row],[DISTRITO SEGÚN DNI]],Hoja1!$A$2:$B$55,2,FALSE),"No")</f>
        <v>No</v>
      </c>
      <c r="Y4768" s="10" t="str">
        <f>IF(OR(LOWER(Tabla2[[#This Row],[GENERO]])="masculino", LOWER(Tabla2[[#This Row],[GENERO]])="femenino"),"OK","Corregir")</f>
        <v>Corregir</v>
      </c>
      <c r="Z4768" s="10" t="str">
        <f>+IF(Tabla2[[#This Row],[Nro. DNI / CE]]="","Corregir",IF(LEN(Tabla2[[#This Row],[Nro. DNI / CE]])&gt;=8,"OK","Corregir"))</f>
        <v>Corregir</v>
      </c>
      <c r="AA4768" s="10">
        <f>COUNTIF(Tabla2[APELLIDOS Y NOMBRES],Tabla2[[#This Row],[APELLIDOS Y NOMBRES]])</f>
        <v>0</v>
      </c>
      <c r="AB4768" t="str">
        <f ca="1">+IFERROR(IF(Tabla2[[#This Row],[FECHA CESE/BAJA]]="","No Aplica",IF(AND(MONTH(Tabla2[[#This Row],[FECHA CESE/BAJA]])=MONTH(TODAY()-30),YEAR(Tabla2[[#This Row],[FECHA CESE/BAJA]])=YEAR(TODAY())),MONTH(TODAY()-30)&amp;"-"&amp;YEAR(TODAY()),"Borrar")),"No aplica")</f>
        <v>No Aplica</v>
      </c>
      <c r="AC4768" t="str">
        <f ca="1">+IFERROR(IF(Tabla2[[#This Row],[FECHA INICIO DE LABORES EN OBRA]]="","No Aplica",IF(AND(MONTH(Tabla2[[#This Row],[FECHA INICIO DE LABORES EN OBRA]])=MONTH(TODAY()-30),YEAR(Tabla2[[#This Row],[FECHA INICIO DE LABORES EN OBRA]])=YEAR(TODAY())),MONTH(TODAY()-30)&amp;"-"&amp;YEAR(TODAY()),"No Aplica")),"No Aplica")</f>
        <v>No Aplica</v>
      </c>
    </row>
    <row r="4769" spans="1:29" x14ac:dyDescent="0.25">
      <c r="A4769" s="2"/>
      <c r="B4769" s="3"/>
      <c r="C4769" s="3"/>
      <c r="D4769" s="3"/>
      <c r="E4769" s="3"/>
      <c r="F4769" s="36"/>
      <c r="G4769" s="3"/>
      <c r="H4769" s="3"/>
      <c r="I4769" s="3"/>
      <c r="J4769" s="3"/>
      <c r="K4769" s="3"/>
      <c r="L4769" s="8"/>
      <c r="M4769" s="5"/>
      <c r="N4769" s="13"/>
      <c r="O4769" s="5"/>
      <c r="P4769" s="8"/>
      <c r="Q4769" s="9"/>
      <c r="R4769" s="9" t="str">
        <f>IFERROR(VLOOKUP(Tabla2[[#This Row],[CONTRATISTA PRNCIPAL]],Hoja1!$L$5:$M$9,2,FALSE),"CJV")</f>
        <v>CJV</v>
      </c>
      <c r="S4769" s="9" t="str">
        <f>IF(Tabla2[[#This Row],[EMPRESA]]=Tabla2[[#This Row],[CONTRATISTA PRNCIPAL]],"Principal","Secundaria")</f>
        <v>Principal</v>
      </c>
      <c r="T4769" s="10">
        <f>IFERROR(1/COUNTIF(Tabla2[CONTRATISTA PRNCIPAL],Tabla2[[#This Row],[CONTRATISTA PRNCIPAL]]),0)</f>
        <v>0</v>
      </c>
      <c r="U4769" s="33" t="str">
        <f ca="1">IF(((TODAY()-Tabla2[[#This Row],[FECHA NACIMIENTO]])/365)&lt;18,"Corregir", IF(((TODAY()-Tabla2[[#This Row],[FECHA NACIMIENTO]])/365)&gt;80, "Corregir",ROUNDDOWN(((TODAY()-Tabla2[[#This Row],[FECHA NACIMIENTO]])/365),0)))</f>
        <v>Corregir</v>
      </c>
      <c r="V476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69" s="34" t="str">
        <f ca="1">+IF(Tabla2[[#This Row],[Edad]]="Corregir","Corregir","Ok")</f>
        <v>Corregir</v>
      </c>
      <c r="X4769" s="10" t="str">
        <f>+IFERROR(VLOOKUP(Tabla2[[#This Row],[DISTRITO SEGÚN DNI]],Hoja1!$A$2:$B$55,2,FALSE),"No")</f>
        <v>No</v>
      </c>
      <c r="Y4769" s="10" t="str">
        <f>IF(OR(LOWER(Tabla2[[#This Row],[GENERO]])="masculino", LOWER(Tabla2[[#This Row],[GENERO]])="femenino"),"OK","Corregir")</f>
        <v>Corregir</v>
      </c>
      <c r="Z4769" s="10" t="str">
        <f>+IF(Tabla2[[#This Row],[Nro. DNI / CE]]="","Corregir",IF(LEN(Tabla2[[#This Row],[Nro. DNI / CE]])&gt;=8,"OK","Corregir"))</f>
        <v>Corregir</v>
      </c>
      <c r="AA4769" s="10">
        <f>COUNTIF(Tabla2[APELLIDOS Y NOMBRES],Tabla2[[#This Row],[APELLIDOS Y NOMBRES]])</f>
        <v>0</v>
      </c>
      <c r="AB4769" t="str">
        <f ca="1">+IFERROR(IF(Tabla2[[#This Row],[FECHA CESE/BAJA]]="","No Aplica",IF(AND(MONTH(Tabla2[[#This Row],[FECHA CESE/BAJA]])=MONTH(TODAY()-30),YEAR(Tabla2[[#This Row],[FECHA CESE/BAJA]])=YEAR(TODAY())),MONTH(TODAY()-30)&amp;"-"&amp;YEAR(TODAY()),"Borrar")),"No aplica")</f>
        <v>No Aplica</v>
      </c>
      <c r="AC4769" t="str">
        <f ca="1">+IFERROR(IF(Tabla2[[#This Row],[FECHA INICIO DE LABORES EN OBRA]]="","No Aplica",IF(AND(MONTH(Tabla2[[#This Row],[FECHA INICIO DE LABORES EN OBRA]])=MONTH(TODAY()-30),YEAR(Tabla2[[#This Row],[FECHA INICIO DE LABORES EN OBRA]])=YEAR(TODAY())),MONTH(TODAY()-30)&amp;"-"&amp;YEAR(TODAY()),"No Aplica")),"No Aplica")</f>
        <v>No Aplica</v>
      </c>
    </row>
    <row r="4770" spans="1:29" x14ac:dyDescent="0.25">
      <c r="A4770" s="2"/>
      <c r="B4770" s="3"/>
      <c r="C4770" s="3"/>
      <c r="D4770" s="3"/>
      <c r="E4770" s="3"/>
      <c r="F4770" s="36"/>
      <c r="G4770" s="3"/>
      <c r="H4770" s="3"/>
      <c r="I4770" s="3"/>
      <c r="J4770" s="3"/>
      <c r="K4770" s="3"/>
      <c r="L4770" s="8"/>
      <c r="M4770" s="5"/>
      <c r="N4770" s="13"/>
      <c r="O4770" s="5"/>
      <c r="P4770" s="8"/>
      <c r="Q4770" s="9"/>
      <c r="R4770" s="9" t="str">
        <f>IFERROR(VLOOKUP(Tabla2[[#This Row],[CONTRATISTA PRNCIPAL]],Hoja1!$L$5:$M$9,2,FALSE),"CJV")</f>
        <v>CJV</v>
      </c>
      <c r="S4770" s="9" t="str">
        <f>IF(Tabla2[[#This Row],[EMPRESA]]=Tabla2[[#This Row],[CONTRATISTA PRNCIPAL]],"Principal","Secundaria")</f>
        <v>Principal</v>
      </c>
      <c r="T4770" s="10">
        <f>IFERROR(1/COUNTIF(Tabla2[CONTRATISTA PRNCIPAL],Tabla2[[#This Row],[CONTRATISTA PRNCIPAL]]),0)</f>
        <v>0</v>
      </c>
      <c r="U4770" s="33" t="str">
        <f ca="1">IF(((TODAY()-Tabla2[[#This Row],[FECHA NACIMIENTO]])/365)&lt;18,"Corregir", IF(((TODAY()-Tabla2[[#This Row],[FECHA NACIMIENTO]])/365)&gt;80, "Corregir",ROUNDDOWN(((TODAY()-Tabla2[[#This Row],[FECHA NACIMIENTO]])/365),0)))</f>
        <v>Corregir</v>
      </c>
      <c r="V477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70" s="34" t="str">
        <f ca="1">+IF(Tabla2[[#This Row],[Edad]]="Corregir","Corregir","Ok")</f>
        <v>Corregir</v>
      </c>
      <c r="X4770" s="10" t="str">
        <f>+IFERROR(VLOOKUP(Tabla2[[#This Row],[DISTRITO SEGÚN DNI]],Hoja1!$A$2:$B$55,2,FALSE),"No")</f>
        <v>No</v>
      </c>
      <c r="Y4770" s="10" t="str">
        <f>IF(OR(LOWER(Tabla2[[#This Row],[GENERO]])="masculino", LOWER(Tabla2[[#This Row],[GENERO]])="femenino"),"OK","Corregir")</f>
        <v>Corregir</v>
      </c>
      <c r="Z4770" s="10" t="str">
        <f>+IF(Tabla2[[#This Row],[Nro. DNI / CE]]="","Corregir",IF(LEN(Tabla2[[#This Row],[Nro. DNI / CE]])&gt;=8,"OK","Corregir"))</f>
        <v>Corregir</v>
      </c>
      <c r="AA4770" s="10">
        <f>COUNTIF(Tabla2[APELLIDOS Y NOMBRES],Tabla2[[#This Row],[APELLIDOS Y NOMBRES]])</f>
        <v>0</v>
      </c>
      <c r="AB4770" t="str">
        <f ca="1">+IFERROR(IF(Tabla2[[#This Row],[FECHA CESE/BAJA]]="","No Aplica",IF(AND(MONTH(Tabla2[[#This Row],[FECHA CESE/BAJA]])=MONTH(TODAY()-30),YEAR(Tabla2[[#This Row],[FECHA CESE/BAJA]])=YEAR(TODAY())),MONTH(TODAY()-30)&amp;"-"&amp;YEAR(TODAY()),"Borrar")),"No aplica")</f>
        <v>No Aplica</v>
      </c>
      <c r="AC4770" t="str">
        <f ca="1">+IFERROR(IF(Tabla2[[#This Row],[FECHA INICIO DE LABORES EN OBRA]]="","No Aplica",IF(AND(MONTH(Tabla2[[#This Row],[FECHA INICIO DE LABORES EN OBRA]])=MONTH(TODAY()-30),YEAR(Tabla2[[#This Row],[FECHA INICIO DE LABORES EN OBRA]])=YEAR(TODAY())),MONTH(TODAY()-30)&amp;"-"&amp;YEAR(TODAY()),"No Aplica")),"No Aplica")</f>
        <v>No Aplica</v>
      </c>
    </row>
    <row r="4771" spans="1:29" x14ac:dyDescent="0.25">
      <c r="A4771" s="2"/>
      <c r="B4771" s="3"/>
      <c r="C4771" s="3"/>
      <c r="D4771" s="3"/>
      <c r="E4771" s="3"/>
      <c r="F4771" s="36"/>
      <c r="G4771" s="3"/>
      <c r="H4771" s="3"/>
      <c r="I4771" s="3"/>
      <c r="J4771" s="3"/>
      <c r="K4771" s="3"/>
      <c r="L4771" s="8"/>
      <c r="M4771" s="5"/>
      <c r="N4771" s="13"/>
      <c r="O4771" s="5"/>
      <c r="P4771" s="8"/>
      <c r="Q4771" s="9"/>
      <c r="R4771" s="9" t="str">
        <f>IFERROR(VLOOKUP(Tabla2[[#This Row],[CONTRATISTA PRNCIPAL]],Hoja1!$L$5:$M$9,2,FALSE),"CJV")</f>
        <v>CJV</v>
      </c>
      <c r="S4771" s="9" t="str">
        <f>IF(Tabla2[[#This Row],[EMPRESA]]=Tabla2[[#This Row],[CONTRATISTA PRNCIPAL]],"Principal","Secundaria")</f>
        <v>Principal</v>
      </c>
      <c r="T4771" s="10">
        <f>IFERROR(1/COUNTIF(Tabla2[CONTRATISTA PRNCIPAL],Tabla2[[#This Row],[CONTRATISTA PRNCIPAL]]),0)</f>
        <v>0</v>
      </c>
      <c r="U4771" s="33" t="str">
        <f ca="1">IF(((TODAY()-Tabla2[[#This Row],[FECHA NACIMIENTO]])/365)&lt;18,"Corregir", IF(((TODAY()-Tabla2[[#This Row],[FECHA NACIMIENTO]])/365)&gt;80, "Corregir",ROUNDDOWN(((TODAY()-Tabla2[[#This Row],[FECHA NACIMIENTO]])/365),0)))</f>
        <v>Corregir</v>
      </c>
      <c r="V477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71" s="34" t="str">
        <f ca="1">+IF(Tabla2[[#This Row],[Edad]]="Corregir","Corregir","Ok")</f>
        <v>Corregir</v>
      </c>
      <c r="X4771" s="10" t="str">
        <f>+IFERROR(VLOOKUP(Tabla2[[#This Row],[DISTRITO SEGÚN DNI]],Hoja1!$A$2:$B$55,2,FALSE),"No")</f>
        <v>No</v>
      </c>
      <c r="Y4771" s="10" t="str">
        <f>IF(OR(LOWER(Tabla2[[#This Row],[GENERO]])="masculino", LOWER(Tabla2[[#This Row],[GENERO]])="femenino"),"OK","Corregir")</f>
        <v>Corregir</v>
      </c>
      <c r="Z4771" s="10" t="str">
        <f>+IF(Tabla2[[#This Row],[Nro. DNI / CE]]="","Corregir",IF(LEN(Tabla2[[#This Row],[Nro. DNI / CE]])&gt;=8,"OK","Corregir"))</f>
        <v>Corregir</v>
      </c>
      <c r="AA4771" s="10">
        <f>COUNTIF(Tabla2[APELLIDOS Y NOMBRES],Tabla2[[#This Row],[APELLIDOS Y NOMBRES]])</f>
        <v>0</v>
      </c>
      <c r="AB4771" t="str">
        <f ca="1">+IFERROR(IF(Tabla2[[#This Row],[FECHA CESE/BAJA]]="","No Aplica",IF(AND(MONTH(Tabla2[[#This Row],[FECHA CESE/BAJA]])=MONTH(TODAY()-30),YEAR(Tabla2[[#This Row],[FECHA CESE/BAJA]])=YEAR(TODAY())),MONTH(TODAY()-30)&amp;"-"&amp;YEAR(TODAY()),"Borrar")),"No aplica")</f>
        <v>No Aplica</v>
      </c>
      <c r="AC4771" t="str">
        <f ca="1">+IFERROR(IF(Tabla2[[#This Row],[FECHA INICIO DE LABORES EN OBRA]]="","No Aplica",IF(AND(MONTH(Tabla2[[#This Row],[FECHA INICIO DE LABORES EN OBRA]])=MONTH(TODAY()-30),YEAR(Tabla2[[#This Row],[FECHA INICIO DE LABORES EN OBRA]])=YEAR(TODAY())),MONTH(TODAY()-30)&amp;"-"&amp;YEAR(TODAY()),"No Aplica")),"No Aplica")</f>
        <v>No Aplica</v>
      </c>
    </row>
    <row r="4772" spans="1:29" x14ac:dyDescent="0.25">
      <c r="A4772" s="2"/>
      <c r="B4772" s="3"/>
      <c r="C4772" s="3"/>
      <c r="D4772" s="3"/>
      <c r="E4772" s="3"/>
      <c r="F4772" s="36"/>
      <c r="G4772" s="3"/>
      <c r="H4772" s="3"/>
      <c r="I4772" s="3"/>
      <c r="J4772" s="3"/>
      <c r="K4772" s="3"/>
      <c r="L4772" s="8"/>
      <c r="M4772" s="5"/>
      <c r="N4772" s="13"/>
      <c r="O4772" s="5"/>
      <c r="P4772" s="8"/>
      <c r="Q4772" s="9"/>
      <c r="R4772" s="9" t="str">
        <f>IFERROR(VLOOKUP(Tabla2[[#This Row],[CONTRATISTA PRNCIPAL]],Hoja1!$L$5:$M$9,2,FALSE),"CJV")</f>
        <v>CJV</v>
      </c>
      <c r="S4772" s="9" t="str">
        <f>IF(Tabla2[[#This Row],[EMPRESA]]=Tabla2[[#This Row],[CONTRATISTA PRNCIPAL]],"Principal","Secundaria")</f>
        <v>Principal</v>
      </c>
      <c r="T4772" s="10">
        <f>IFERROR(1/COUNTIF(Tabla2[CONTRATISTA PRNCIPAL],Tabla2[[#This Row],[CONTRATISTA PRNCIPAL]]),0)</f>
        <v>0</v>
      </c>
      <c r="U4772" s="33" t="str">
        <f ca="1">IF(((TODAY()-Tabla2[[#This Row],[FECHA NACIMIENTO]])/365)&lt;18,"Corregir", IF(((TODAY()-Tabla2[[#This Row],[FECHA NACIMIENTO]])/365)&gt;80, "Corregir",ROUNDDOWN(((TODAY()-Tabla2[[#This Row],[FECHA NACIMIENTO]])/365),0)))</f>
        <v>Corregir</v>
      </c>
      <c r="V477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72" s="34" t="str">
        <f ca="1">+IF(Tabla2[[#This Row],[Edad]]="Corregir","Corregir","Ok")</f>
        <v>Corregir</v>
      </c>
      <c r="X4772" s="10" t="str">
        <f>+IFERROR(VLOOKUP(Tabla2[[#This Row],[DISTRITO SEGÚN DNI]],Hoja1!$A$2:$B$55,2,FALSE),"No")</f>
        <v>No</v>
      </c>
      <c r="Y4772" s="10" t="str">
        <f>IF(OR(LOWER(Tabla2[[#This Row],[GENERO]])="masculino", LOWER(Tabla2[[#This Row],[GENERO]])="femenino"),"OK","Corregir")</f>
        <v>Corregir</v>
      </c>
      <c r="Z4772" s="10" t="str">
        <f>+IF(Tabla2[[#This Row],[Nro. DNI / CE]]="","Corregir",IF(LEN(Tabla2[[#This Row],[Nro. DNI / CE]])&gt;=8,"OK","Corregir"))</f>
        <v>Corregir</v>
      </c>
      <c r="AA4772" s="10">
        <f>COUNTIF(Tabla2[APELLIDOS Y NOMBRES],Tabla2[[#This Row],[APELLIDOS Y NOMBRES]])</f>
        <v>0</v>
      </c>
      <c r="AB4772" t="str">
        <f ca="1">+IFERROR(IF(Tabla2[[#This Row],[FECHA CESE/BAJA]]="","No Aplica",IF(AND(MONTH(Tabla2[[#This Row],[FECHA CESE/BAJA]])=MONTH(TODAY()-30),YEAR(Tabla2[[#This Row],[FECHA CESE/BAJA]])=YEAR(TODAY())),MONTH(TODAY()-30)&amp;"-"&amp;YEAR(TODAY()),"Borrar")),"No aplica")</f>
        <v>No Aplica</v>
      </c>
      <c r="AC4772" t="str">
        <f ca="1">+IFERROR(IF(Tabla2[[#This Row],[FECHA INICIO DE LABORES EN OBRA]]="","No Aplica",IF(AND(MONTH(Tabla2[[#This Row],[FECHA INICIO DE LABORES EN OBRA]])=MONTH(TODAY()-30),YEAR(Tabla2[[#This Row],[FECHA INICIO DE LABORES EN OBRA]])=YEAR(TODAY())),MONTH(TODAY()-30)&amp;"-"&amp;YEAR(TODAY()),"No Aplica")),"No Aplica")</f>
        <v>No Aplica</v>
      </c>
    </row>
    <row r="4773" spans="1:29" x14ac:dyDescent="0.25">
      <c r="A4773" s="2"/>
      <c r="B4773" s="3"/>
      <c r="C4773" s="3"/>
      <c r="D4773" s="3"/>
      <c r="E4773" s="3"/>
      <c r="F4773" s="36"/>
      <c r="G4773" s="3"/>
      <c r="H4773" s="3"/>
      <c r="I4773" s="3"/>
      <c r="J4773" s="3"/>
      <c r="K4773" s="3"/>
      <c r="L4773" s="8"/>
      <c r="M4773" s="5"/>
      <c r="N4773" s="13"/>
      <c r="O4773" s="5"/>
      <c r="P4773" s="8"/>
      <c r="Q4773" s="9"/>
      <c r="R4773" s="9" t="str">
        <f>IFERROR(VLOOKUP(Tabla2[[#This Row],[CONTRATISTA PRNCIPAL]],Hoja1!$L$5:$M$9,2,FALSE),"CJV")</f>
        <v>CJV</v>
      </c>
      <c r="S4773" s="9" t="str">
        <f>IF(Tabla2[[#This Row],[EMPRESA]]=Tabla2[[#This Row],[CONTRATISTA PRNCIPAL]],"Principal","Secundaria")</f>
        <v>Principal</v>
      </c>
      <c r="T4773" s="10">
        <f>IFERROR(1/COUNTIF(Tabla2[CONTRATISTA PRNCIPAL],Tabla2[[#This Row],[CONTRATISTA PRNCIPAL]]),0)</f>
        <v>0</v>
      </c>
      <c r="U4773" s="33" t="str">
        <f ca="1">IF(((TODAY()-Tabla2[[#This Row],[FECHA NACIMIENTO]])/365)&lt;18,"Corregir", IF(((TODAY()-Tabla2[[#This Row],[FECHA NACIMIENTO]])/365)&gt;80, "Corregir",ROUNDDOWN(((TODAY()-Tabla2[[#This Row],[FECHA NACIMIENTO]])/365),0)))</f>
        <v>Corregir</v>
      </c>
      <c r="V477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73" s="34" t="str">
        <f ca="1">+IF(Tabla2[[#This Row],[Edad]]="Corregir","Corregir","Ok")</f>
        <v>Corregir</v>
      </c>
      <c r="X4773" s="10" t="str">
        <f>+IFERROR(VLOOKUP(Tabla2[[#This Row],[DISTRITO SEGÚN DNI]],Hoja1!$A$2:$B$55,2,FALSE),"No")</f>
        <v>No</v>
      </c>
      <c r="Y4773" s="10" t="str">
        <f>IF(OR(LOWER(Tabla2[[#This Row],[GENERO]])="masculino", LOWER(Tabla2[[#This Row],[GENERO]])="femenino"),"OK","Corregir")</f>
        <v>Corregir</v>
      </c>
      <c r="Z4773" s="10" t="str">
        <f>+IF(Tabla2[[#This Row],[Nro. DNI / CE]]="","Corregir",IF(LEN(Tabla2[[#This Row],[Nro. DNI / CE]])&gt;=8,"OK","Corregir"))</f>
        <v>Corregir</v>
      </c>
      <c r="AA4773" s="10">
        <f>COUNTIF(Tabla2[APELLIDOS Y NOMBRES],Tabla2[[#This Row],[APELLIDOS Y NOMBRES]])</f>
        <v>0</v>
      </c>
      <c r="AB4773" t="str">
        <f ca="1">+IFERROR(IF(Tabla2[[#This Row],[FECHA CESE/BAJA]]="","No Aplica",IF(AND(MONTH(Tabla2[[#This Row],[FECHA CESE/BAJA]])=MONTH(TODAY()-30),YEAR(Tabla2[[#This Row],[FECHA CESE/BAJA]])=YEAR(TODAY())),MONTH(TODAY()-30)&amp;"-"&amp;YEAR(TODAY()),"Borrar")),"No aplica")</f>
        <v>No Aplica</v>
      </c>
      <c r="AC4773" t="str">
        <f ca="1">+IFERROR(IF(Tabla2[[#This Row],[FECHA INICIO DE LABORES EN OBRA]]="","No Aplica",IF(AND(MONTH(Tabla2[[#This Row],[FECHA INICIO DE LABORES EN OBRA]])=MONTH(TODAY()-30),YEAR(Tabla2[[#This Row],[FECHA INICIO DE LABORES EN OBRA]])=YEAR(TODAY())),MONTH(TODAY()-30)&amp;"-"&amp;YEAR(TODAY()),"No Aplica")),"No Aplica")</f>
        <v>No Aplica</v>
      </c>
    </row>
    <row r="4774" spans="1:29" x14ac:dyDescent="0.25">
      <c r="A4774" s="2"/>
      <c r="B4774" s="3"/>
      <c r="C4774" s="3"/>
      <c r="D4774" s="3"/>
      <c r="E4774" s="3"/>
      <c r="F4774" s="36"/>
      <c r="G4774" s="3"/>
      <c r="H4774" s="3"/>
      <c r="I4774" s="3"/>
      <c r="J4774" s="3"/>
      <c r="K4774" s="3"/>
      <c r="L4774" s="8"/>
      <c r="M4774" s="5"/>
      <c r="N4774" s="13"/>
      <c r="O4774" s="5"/>
      <c r="P4774" s="8"/>
      <c r="Q4774" s="9"/>
      <c r="R4774" s="9" t="str">
        <f>IFERROR(VLOOKUP(Tabla2[[#This Row],[CONTRATISTA PRNCIPAL]],Hoja1!$L$5:$M$9,2,FALSE),"CJV")</f>
        <v>CJV</v>
      </c>
      <c r="S4774" s="9" t="str">
        <f>IF(Tabla2[[#This Row],[EMPRESA]]=Tabla2[[#This Row],[CONTRATISTA PRNCIPAL]],"Principal","Secundaria")</f>
        <v>Principal</v>
      </c>
      <c r="T4774" s="10">
        <f>IFERROR(1/COUNTIF(Tabla2[CONTRATISTA PRNCIPAL],Tabla2[[#This Row],[CONTRATISTA PRNCIPAL]]),0)</f>
        <v>0</v>
      </c>
      <c r="U4774" s="33" t="str">
        <f ca="1">IF(((TODAY()-Tabla2[[#This Row],[FECHA NACIMIENTO]])/365)&lt;18,"Corregir", IF(((TODAY()-Tabla2[[#This Row],[FECHA NACIMIENTO]])/365)&gt;80, "Corregir",ROUNDDOWN(((TODAY()-Tabla2[[#This Row],[FECHA NACIMIENTO]])/365),0)))</f>
        <v>Corregir</v>
      </c>
      <c r="V477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74" s="34" t="str">
        <f ca="1">+IF(Tabla2[[#This Row],[Edad]]="Corregir","Corregir","Ok")</f>
        <v>Corregir</v>
      </c>
      <c r="X4774" s="10" t="str">
        <f>+IFERROR(VLOOKUP(Tabla2[[#This Row],[DISTRITO SEGÚN DNI]],Hoja1!$A$2:$B$55,2,FALSE),"No")</f>
        <v>No</v>
      </c>
      <c r="Y4774" s="10" t="str">
        <f>IF(OR(LOWER(Tabla2[[#This Row],[GENERO]])="masculino", LOWER(Tabla2[[#This Row],[GENERO]])="femenino"),"OK","Corregir")</f>
        <v>Corregir</v>
      </c>
      <c r="Z4774" s="10" t="str">
        <f>+IF(Tabla2[[#This Row],[Nro. DNI / CE]]="","Corregir",IF(LEN(Tabla2[[#This Row],[Nro. DNI / CE]])&gt;=8,"OK","Corregir"))</f>
        <v>Corregir</v>
      </c>
      <c r="AA4774" s="10">
        <f>COUNTIF(Tabla2[APELLIDOS Y NOMBRES],Tabla2[[#This Row],[APELLIDOS Y NOMBRES]])</f>
        <v>0</v>
      </c>
      <c r="AB4774" t="str">
        <f ca="1">+IFERROR(IF(Tabla2[[#This Row],[FECHA CESE/BAJA]]="","No Aplica",IF(AND(MONTH(Tabla2[[#This Row],[FECHA CESE/BAJA]])=MONTH(TODAY()-30),YEAR(Tabla2[[#This Row],[FECHA CESE/BAJA]])=YEAR(TODAY())),MONTH(TODAY()-30)&amp;"-"&amp;YEAR(TODAY()),"Borrar")),"No aplica")</f>
        <v>No Aplica</v>
      </c>
      <c r="AC4774" t="str">
        <f ca="1">+IFERROR(IF(Tabla2[[#This Row],[FECHA INICIO DE LABORES EN OBRA]]="","No Aplica",IF(AND(MONTH(Tabla2[[#This Row],[FECHA INICIO DE LABORES EN OBRA]])=MONTH(TODAY()-30),YEAR(Tabla2[[#This Row],[FECHA INICIO DE LABORES EN OBRA]])=YEAR(TODAY())),MONTH(TODAY()-30)&amp;"-"&amp;YEAR(TODAY()),"No Aplica")),"No Aplica")</f>
        <v>No Aplica</v>
      </c>
    </row>
    <row r="4775" spans="1:29" x14ac:dyDescent="0.25">
      <c r="A4775" s="2"/>
      <c r="B4775" s="3"/>
      <c r="C4775" s="3"/>
      <c r="D4775" s="3"/>
      <c r="E4775" s="3"/>
      <c r="F4775" s="36"/>
      <c r="G4775" s="3"/>
      <c r="H4775" s="3"/>
      <c r="I4775" s="3"/>
      <c r="J4775" s="3"/>
      <c r="K4775" s="3"/>
      <c r="L4775" s="8"/>
      <c r="M4775" s="5"/>
      <c r="N4775" s="13"/>
      <c r="O4775" s="5"/>
      <c r="P4775" s="8"/>
      <c r="Q4775" s="9"/>
      <c r="R4775" s="9" t="str">
        <f>IFERROR(VLOOKUP(Tabla2[[#This Row],[CONTRATISTA PRNCIPAL]],Hoja1!$L$5:$M$9,2,FALSE),"CJV")</f>
        <v>CJV</v>
      </c>
      <c r="S4775" s="9" t="str">
        <f>IF(Tabla2[[#This Row],[EMPRESA]]=Tabla2[[#This Row],[CONTRATISTA PRNCIPAL]],"Principal","Secundaria")</f>
        <v>Principal</v>
      </c>
      <c r="T4775" s="10">
        <f>IFERROR(1/COUNTIF(Tabla2[CONTRATISTA PRNCIPAL],Tabla2[[#This Row],[CONTRATISTA PRNCIPAL]]),0)</f>
        <v>0</v>
      </c>
      <c r="U4775" s="33" t="str">
        <f ca="1">IF(((TODAY()-Tabla2[[#This Row],[FECHA NACIMIENTO]])/365)&lt;18,"Corregir", IF(((TODAY()-Tabla2[[#This Row],[FECHA NACIMIENTO]])/365)&gt;80, "Corregir",ROUNDDOWN(((TODAY()-Tabla2[[#This Row],[FECHA NACIMIENTO]])/365),0)))</f>
        <v>Corregir</v>
      </c>
      <c r="V477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75" s="34" t="str">
        <f ca="1">+IF(Tabla2[[#This Row],[Edad]]="Corregir","Corregir","Ok")</f>
        <v>Corregir</v>
      </c>
      <c r="X4775" s="10" t="str">
        <f>+IFERROR(VLOOKUP(Tabla2[[#This Row],[DISTRITO SEGÚN DNI]],Hoja1!$A$2:$B$55,2,FALSE),"No")</f>
        <v>No</v>
      </c>
      <c r="Y4775" s="10" t="str">
        <f>IF(OR(LOWER(Tabla2[[#This Row],[GENERO]])="masculino", LOWER(Tabla2[[#This Row],[GENERO]])="femenino"),"OK","Corregir")</f>
        <v>Corregir</v>
      </c>
      <c r="Z4775" s="10" t="str">
        <f>+IF(Tabla2[[#This Row],[Nro. DNI / CE]]="","Corregir",IF(LEN(Tabla2[[#This Row],[Nro. DNI / CE]])&gt;=8,"OK","Corregir"))</f>
        <v>Corregir</v>
      </c>
      <c r="AA4775" s="10">
        <f>COUNTIF(Tabla2[APELLIDOS Y NOMBRES],Tabla2[[#This Row],[APELLIDOS Y NOMBRES]])</f>
        <v>0</v>
      </c>
      <c r="AB4775" t="str">
        <f ca="1">+IFERROR(IF(Tabla2[[#This Row],[FECHA CESE/BAJA]]="","No Aplica",IF(AND(MONTH(Tabla2[[#This Row],[FECHA CESE/BAJA]])=MONTH(TODAY()-30),YEAR(Tabla2[[#This Row],[FECHA CESE/BAJA]])=YEAR(TODAY())),MONTH(TODAY()-30)&amp;"-"&amp;YEAR(TODAY()),"Borrar")),"No aplica")</f>
        <v>No Aplica</v>
      </c>
      <c r="AC4775" t="str">
        <f ca="1">+IFERROR(IF(Tabla2[[#This Row],[FECHA INICIO DE LABORES EN OBRA]]="","No Aplica",IF(AND(MONTH(Tabla2[[#This Row],[FECHA INICIO DE LABORES EN OBRA]])=MONTH(TODAY()-30),YEAR(Tabla2[[#This Row],[FECHA INICIO DE LABORES EN OBRA]])=YEAR(TODAY())),MONTH(TODAY()-30)&amp;"-"&amp;YEAR(TODAY()),"No Aplica")),"No Aplica")</f>
        <v>No Aplica</v>
      </c>
    </row>
    <row r="4776" spans="1:29" x14ac:dyDescent="0.25">
      <c r="A4776" s="2"/>
      <c r="B4776" s="3"/>
      <c r="C4776" s="3"/>
      <c r="D4776" s="3"/>
      <c r="E4776" s="3"/>
      <c r="F4776" s="36"/>
      <c r="G4776" s="3"/>
      <c r="H4776" s="3"/>
      <c r="I4776" s="3"/>
      <c r="J4776" s="3"/>
      <c r="K4776" s="3"/>
      <c r="L4776" s="8"/>
      <c r="M4776" s="5"/>
      <c r="N4776" s="13"/>
      <c r="O4776" s="5"/>
      <c r="P4776" s="8"/>
      <c r="Q4776" s="9"/>
      <c r="R4776" s="9" t="str">
        <f>IFERROR(VLOOKUP(Tabla2[[#This Row],[CONTRATISTA PRNCIPAL]],Hoja1!$L$5:$M$9,2,FALSE),"CJV")</f>
        <v>CJV</v>
      </c>
      <c r="S4776" s="9" t="str">
        <f>IF(Tabla2[[#This Row],[EMPRESA]]=Tabla2[[#This Row],[CONTRATISTA PRNCIPAL]],"Principal","Secundaria")</f>
        <v>Principal</v>
      </c>
      <c r="T4776" s="10">
        <f>IFERROR(1/COUNTIF(Tabla2[CONTRATISTA PRNCIPAL],Tabla2[[#This Row],[CONTRATISTA PRNCIPAL]]),0)</f>
        <v>0</v>
      </c>
      <c r="U4776" s="33" t="str">
        <f ca="1">IF(((TODAY()-Tabla2[[#This Row],[FECHA NACIMIENTO]])/365)&lt;18,"Corregir", IF(((TODAY()-Tabla2[[#This Row],[FECHA NACIMIENTO]])/365)&gt;80, "Corregir",ROUNDDOWN(((TODAY()-Tabla2[[#This Row],[FECHA NACIMIENTO]])/365),0)))</f>
        <v>Corregir</v>
      </c>
      <c r="V477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76" s="34" t="str">
        <f ca="1">+IF(Tabla2[[#This Row],[Edad]]="Corregir","Corregir","Ok")</f>
        <v>Corregir</v>
      </c>
      <c r="X4776" s="10" t="str">
        <f>+IFERROR(VLOOKUP(Tabla2[[#This Row],[DISTRITO SEGÚN DNI]],Hoja1!$A$2:$B$55,2,FALSE),"No")</f>
        <v>No</v>
      </c>
      <c r="Y4776" s="10" t="str">
        <f>IF(OR(LOWER(Tabla2[[#This Row],[GENERO]])="masculino", LOWER(Tabla2[[#This Row],[GENERO]])="femenino"),"OK","Corregir")</f>
        <v>Corregir</v>
      </c>
      <c r="Z4776" s="10" t="str">
        <f>+IF(Tabla2[[#This Row],[Nro. DNI / CE]]="","Corregir",IF(LEN(Tabla2[[#This Row],[Nro. DNI / CE]])&gt;=8,"OK","Corregir"))</f>
        <v>Corregir</v>
      </c>
      <c r="AA4776" s="10">
        <f>COUNTIF(Tabla2[APELLIDOS Y NOMBRES],Tabla2[[#This Row],[APELLIDOS Y NOMBRES]])</f>
        <v>0</v>
      </c>
      <c r="AB4776" t="str">
        <f ca="1">+IFERROR(IF(Tabla2[[#This Row],[FECHA CESE/BAJA]]="","No Aplica",IF(AND(MONTH(Tabla2[[#This Row],[FECHA CESE/BAJA]])=MONTH(TODAY()-30),YEAR(Tabla2[[#This Row],[FECHA CESE/BAJA]])=YEAR(TODAY())),MONTH(TODAY()-30)&amp;"-"&amp;YEAR(TODAY()),"Borrar")),"No aplica")</f>
        <v>No Aplica</v>
      </c>
      <c r="AC4776" t="str">
        <f ca="1">+IFERROR(IF(Tabla2[[#This Row],[FECHA INICIO DE LABORES EN OBRA]]="","No Aplica",IF(AND(MONTH(Tabla2[[#This Row],[FECHA INICIO DE LABORES EN OBRA]])=MONTH(TODAY()-30),YEAR(Tabla2[[#This Row],[FECHA INICIO DE LABORES EN OBRA]])=YEAR(TODAY())),MONTH(TODAY()-30)&amp;"-"&amp;YEAR(TODAY()),"No Aplica")),"No Aplica")</f>
        <v>No Aplica</v>
      </c>
    </row>
    <row r="4777" spans="1:29" x14ac:dyDescent="0.25">
      <c r="A4777" s="2"/>
      <c r="B4777" s="3"/>
      <c r="C4777" s="3"/>
      <c r="D4777" s="3"/>
      <c r="E4777" s="3"/>
      <c r="F4777" s="36"/>
      <c r="G4777" s="3"/>
      <c r="H4777" s="3"/>
      <c r="I4777" s="3"/>
      <c r="J4777" s="3"/>
      <c r="K4777" s="3"/>
      <c r="L4777" s="8"/>
      <c r="M4777" s="5"/>
      <c r="N4777" s="13"/>
      <c r="O4777" s="5"/>
      <c r="P4777" s="8"/>
      <c r="Q4777" s="9"/>
      <c r="R4777" s="9" t="str">
        <f>IFERROR(VLOOKUP(Tabla2[[#This Row],[CONTRATISTA PRNCIPAL]],Hoja1!$L$5:$M$9,2,FALSE),"CJV")</f>
        <v>CJV</v>
      </c>
      <c r="S4777" s="9" t="str">
        <f>IF(Tabla2[[#This Row],[EMPRESA]]=Tabla2[[#This Row],[CONTRATISTA PRNCIPAL]],"Principal","Secundaria")</f>
        <v>Principal</v>
      </c>
      <c r="T4777" s="10">
        <f>IFERROR(1/COUNTIF(Tabla2[CONTRATISTA PRNCIPAL],Tabla2[[#This Row],[CONTRATISTA PRNCIPAL]]),0)</f>
        <v>0</v>
      </c>
      <c r="U4777" s="33" t="str">
        <f ca="1">IF(((TODAY()-Tabla2[[#This Row],[FECHA NACIMIENTO]])/365)&lt;18,"Corregir", IF(((TODAY()-Tabla2[[#This Row],[FECHA NACIMIENTO]])/365)&gt;80, "Corregir",ROUNDDOWN(((TODAY()-Tabla2[[#This Row],[FECHA NACIMIENTO]])/365),0)))</f>
        <v>Corregir</v>
      </c>
      <c r="V477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77" s="34" t="str">
        <f ca="1">+IF(Tabla2[[#This Row],[Edad]]="Corregir","Corregir","Ok")</f>
        <v>Corregir</v>
      </c>
      <c r="X4777" s="10" t="str">
        <f>+IFERROR(VLOOKUP(Tabla2[[#This Row],[DISTRITO SEGÚN DNI]],Hoja1!$A$2:$B$55,2,FALSE),"No")</f>
        <v>No</v>
      </c>
      <c r="Y4777" s="10" t="str">
        <f>IF(OR(LOWER(Tabla2[[#This Row],[GENERO]])="masculino", LOWER(Tabla2[[#This Row],[GENERO]])="femenino"),"OK","Corregir")</f>
        <v>Corregir</v>
      </c>
      <c r="Z4777" s="10" t="str">
        <f>+IF(Tabla2[[#This Row],[Nro. DNI / CE]]="","Corregir",IF(LEN(Tabla2[[#This Row],[Nro. DNI / CE]])&gt;=8,"OK","Corregir"))</f>
        <v>Corregir</v>
      </c>
      <c r="AA4777" s="10">
        <f>COUNTIF(Tabla2[APELLIDOS Y NOMBRES],Tabla2[[#This Row],[APELLIDOS Y NOMBRES]])</f>
        <v>0</v>
      </c>
      <c r="AB4777" t="str">
        <f ca="1">+IFERROR(IF(Tabla2[[#This Row],[FECHA CESE/BAJA]]="","No Aplica",IF(AND(MONTH(Tabla2[[#This Row],[FECHA CESE/BAJA]])=MONTH(TODAY()-30),YEAR(Tabla2[[#This Row],[FECHA CESE/BAJA]])=YEAR(TODAY())),MONTH(TODAY()-30)&amp;"-"&amp;YEAR(TODAY()),"Borrar")),"No aplica")</f>
        <v>No Aplica</v>
      </c>
      <c r="AC4777" t="str">
        <f ca="1">+IFERROR(IF(Tabla2[[#This Row],[FECHA INICIO DE LABORES EN OBRA]]="","No Aplica",IF(AND(MONTH(Tabla2[[#This Row],[FECHA INICIO DE LABORES EN OBRA]])=MONTH(TODAY()-30),YEAR(Tabla2[[#This Row],[FECHA INICIO DE LABORES EN OBRA]])=YEAR(TODAY())),MONTH(TODAY()-30)&amp;"-"&amp;YEAR(TODAY()),"No Aplica")),"No Aplica")</f>
        <v>No Aplica</v>
      </c>
    </row>
    <row r="4778" spans="1:29" x14ac:dyDescent="0.25">
      <c r="A4778" s="2"/>
      <c r="B4778" s="3"/>
      <c r="C4778" s="3"/>
      <c r="D4778" s="3"/>
      <c r="E4778" s="3"/>
      <c r="F4778" s="36"/>
      <c r="G4778" s="3"/>
      <c r="H4778" s="3"/>
      <c r="I4778" s="3"/>
      <c r="J4778" s="3"/>
      <c r="K4778" s="3"/>
      <c r="L4778" s="8"/>
      <c r="M4778" s="5"/>
      <c r="N4778" s="13"/>
      <c r="O4778" s="5"/>
      <c r="P4778" s="8"/>
      <c r="Q4778" s="9"/>
      <c r="R4778" s="9" t="str">
        <f>IFERROR(VLOOKUP(Tabla2[[#This Row],[CONTRATISTA PRNCIPAL]],Hoja1!$L$5:$M$9,2,FALSE),"CJV")</f>
        <v>CJV</v>
      </c>
      <c r="S4778" s="9" t="str">
        <f>IF(Tabla2[[#This Row],[EMPRESA]]=Tabla2[[#This Row],[CONTRATISTA PRNCIPAL]],"Principal","Secundaria")</f>
        <v>Principal</v>
      </c>
      <c r="T4778" s="10">
        <f>IFERROR(1/COUNTIF(Tabla2[CONTRATISTA PRNCIPAL],Tabla2[[#This Row],[CONTRATISTA PRNCIPAL]]),0)</f>
        <v>0</v>
      </c>
      <c r="U4778" s="33" t="str">
        <f ca="1">IF(((TODAY()-Tabla2[[#This Row],[FECHA NACIMIENTO]])/365)&lt;18,"Corregir", IF(((TODAY()-Tabla2[[#This Row],[FECHA NACIMIENTO]])/365)&gt;80, "Corregir",ROUNDDOWN(((TODAY()-Tabla2[[#This Row],[FECHA NACIMIENTO]])/365),0)))</f>
        <v>Corregir</v>
      </c>
      <c r="V477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78" s="34" t="str">
        <f ca="1">+IF(Tabla2[[#This Row],[Edad]]="Corregir","Corregir","Ok")</f>
        <v>Corregir</v>
      </c>
      <c r="X4778" s="10" t="str">
        <f>+IFERROR(VLOOKUP(Tabla2[[#This Row],[DISTRITO SEGÚN DNI]],Hoja1!$A$2:$B$55,2,FALSE),"No")</f>
        <v>No</v>
      </c>
      <c r="Y4778" s="10" t="str">
        <f>IF(OR(LOWER(Tabla2[[#This Row],[GENERO]])="masculino", LOWER(Tabla2[[#This Row],[GENERO]])="femenino"),"OK","Corregir")</f>
        <v>Corregir</v>
      </c>
      <c r="Z4778" s="10" t="str">
        <f>+IF(Tabla2[[#This Row],[Nro. DNI / CE]]="","Corregir",IF(LEN(Tabla2[[#This Row],[Nro. DNI / CE]])&gt;=8,"OK","Corregir"))</f>
        <v>Corregir</v>
      </c>
      <c r="AA4778" s="10">
        <f>COUNTIF(Tabla2[APELLIDOS Y NOMBRES],Tabla2[[#This Row],[APELLIDOS Y NOMBRES]])</f>
        <v>0</v>
      </c>
      <c r="AB4778" t="str">
        <f ca="1">+IFERROR(IF(Tabla2[[#This Row],[FECHA CESE/BAJA]]="","No Aplica",IF(AND(MONTH(Tabla2[[#This Row],[FECHA CESE/BAJA]])=MONTH(TODAY()-30),YEAR(Tabla2[[#This Row],[FECHA CESE/BAJA]])=YEAR(TODAY())),MONTH(TODAY()-30)&amp;"-"&amp;YEAR(TODAY()),"Borrar")),"No aplica")</f>
        <v>No Aplica</v>
      </c>
      <c r="AC4778" t="str">
        <f ca="1">+IFERROR(IF(Tabla2[[#This Row],[FECHA INICIO DE LABORES EN OBRA]]="","No Aplica",IF(AND(MONTH(Tabla2[[#This Row],[FECHA INICIO DE LABORES EN OBRA]])=MONTH(TODAY()-30),YEAR(Tabla2[[#This Row],[FECHA INICIO DE LABORES EN OBRA]])=YEAR(TODAY())),MONTH(TODAY()-30)&amp;"-"&amp;YEAR(TODAY()),"No Aplica")),"No Aplica")</f>
        <v>No Aplica</v>
      </c>
    </row>
    <row r="4779" spans="1:29" x14ac:dyDescent="0.25">
      <c r="A4779" s="2"/>
      <c r="B4779" s="3"/>
      <c r="C4779" s="3"/>
      <c r="D4779" s="3"/>
      <c r="E4779" s="3"/>
      <c r="F4779" s="36"/>
      <c r="G4779" s="3"/>
      <c r="H4779" s="3"/>
      <c r="I4779" s="3"/>
      <c r="J4779" s="3"/>
      <c r="K4779" s="3"/>
      <c r="L4779" s="8"/>
      <c r="M4779" s="5"/>
      <c r="N4779" s="13"/>
      <c r="O4779" s="5"/>
      <c r="P4779" s="8"/>
      <c r="Q4779" s="9"/>
      <c r="R4779" s="9" t="str">
        <f>IFERROR(VLOOKUP(Tabla2[[#This Row],[CONTRATISTA PRNCIPAL]],Hoja1!$L$5:$M$9,2,FALSE),"CJV")</f>
        <v>CJV</v>
      </c>
      <c r="S4779" s="9" t="str">
        <f>IF(Tabla2[[#This Row],[EMPRESA]]=Tabla2[[#This Row],[CONTRATISTA PRNCIPAL]],"Principal","Secundaria")</f>
        <v>Principal</v>
      </c>
      <c r="T4779" s="10">
        <f>IFERROR(1/COUNTIF(Tabla2[CONTRATISTA PRNCIPAL],Tabla2[[#This Row],[CONTRATISTA PRNCIPAL]]),0)</f>
        <v>0</v>
      </c>
      <c r="U4779" s="33" t="str">
        <f ca="1">IF(((TODAY()-Tabla2[[#This Row],[FECHA NACIMIENTO]])/365)&lt;18,"Corregir", IF(((TODAY()-Tabla2[[#This Row],[FECHA NACIMIENTO]])/365)&gt;80, "Corregir",ROUNDDOWN(((TODAY()-Tabla2[[#This Row],[FECHA NACIMIENTO]])/365),0)))</f>
        <v>Corregir</v>
      </c>
      <c r="V477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79" s="34" t="str">
        <f ca="1">+IF(Tabla2[[#This Row],[Edad]]="Corregir","Corregir","Ok")</f>
        <v>Corregir</v>
      </c>
      <c r="X4779" s="10" t="str">
        <f>+IFERROR(VLOOKUP(Tabla2[[#This Row],[DISTRITO SEGÚN DNI]],Hoja1!$A$2:$B$55,2,FALSE),"No")</f>
        <v>No</v>
      </c>
      <c r="Y4779" s="10" t="str">
        <f>IF(OR(LOWER(Tabla2[[#This Row],[GENERO]])="masculino", LOWER(Tabla2[[#This Row],[GENERO]])="femenino"),"OK","Corregir")</f>
        <v>Corregir</v>
      </c>
      <c r="Z4779" s="10" t="str">
        <f>+IF(Tabla2[[#This Row],[Nro. DNI / CE]]="","Corregir",IF(LEN(Tabla2[[#This Row],[Nro. DNI / CE]])&gt;=8,"OK","Corregir"))</f>
        <v>Corregir</v>
      </c>
      <c r="AA4779" s="10">
        <f>COUNTIF(Tabla2[APELLIDOS Y NOMBRES],Tabla2[[#This Row],[APELLIDOS Y NOMBRES]])</f>
        <v>0</v>
      </c>
      <c r="AB4779" t="str">
        <f ca="1">+IFERROR(IF(Tabla2[[#This Row],[FECHA CESE/BAJA]]="","No Aplica",IF(AND(MONTH(Tabla2[[#This Row],[FECHA CESE/BAJA]])=MONTH(TODAY()-30),YEAR(Tabla2[[#This Row],[FECHA CESE/BAJA]])=YEAR(TODAY())),MONTH(TODAY()-30)&amp;"-"&amp;YEAR(TODAY()),"Borrar")),"No aplica")</f>
        <v>No Aplica</v>
      </c>
      <c r="AC4779" t="str">
        <f ca="1">+IFERROR(IF(Tabla2[[#This Row],[FECHA INICIO DE LABORES EN OBRA]]="","No Aplica",IF(AND(MONTH(Tabla2[[#This Row],[FECHA INICIO DE LABORES EN OBRA]])=MONTH(TODAY()-30),YEAR(Tabla2[[#This Row],[FECHA INICIO DE LABORES EN OBRA]])=YEAR(TODAY())),MONTH(TODAY()-30)&amp;"-"&amp;YEAR(TODAY()),"No Aplica")),"No Aplica")</f>
        <v>No Aplica</v>
      </c>
    </row>
    <row r="4780" spans="1:29" x14ac:dyDescent="0.25">
      <c r="A4780" s="2"/>
      <c r="B4780" s="3"/>
      <c r="C4780" s="3"/>
      <c r="D4780" s="3"/>
      <c r="E4780" s="3"/>
      <c r="F4780" s="36"/>
      <c r="G4780" s="3"/>
      <c r="H4780" s="3"/>
      <c r="I4780" s="3"/>
      <c r="J4780" s="3"/>
      <c r="K4780" s="3"/>
      <c r="L4780" s="8"/>
      <c r="M4780" s="5"/>
      <c r="N4780" s="13"/>
      <c r="O4780" s="5"/>
      <c r="P4780" s="8"/>
      <c r="Q4780" s="9"/>
      <c r="R4780" s="9" t="str">
        <f>IFERROR(VLOOKUP(Tabla2[[#This Row],[CONTRATISTA PRNCIPAL]],Hoja1!$L$5:$M$9,2,FALSE),"CJV")</f>
        <v>CJV</v>
      </c>
      <c r="S4780" s="9" t="str">
        <f>IF(Tabla2[[#This Row],[EMPRESA]]=Tabla2[[#This Row],[CONTRATISTA PRNCIPAL]],"Principal","Secundaria")</f>
        <v>Principal</v>
      </c>
      <c r="T4780" s="10">
        <f>IFERROR(1/COUNTIF(Tabla2[CONTRATISTA PRNCIPAL],Tabla2[[#This Row],[CONTRATISTA PRNCIPAL]]),0)</f>
        <v>0</v>
      </c>
      <c r="U4780" s="33" t="str">
        <f ca="1">IF(((TODAY()-Tabla2[[#This Row],[FECHA NACIMIENTO]])/365)&lt;18,"Corregir", IF(((TODAY()-Tabla2[[#This Row],[FECHA NACIMIENTO]])/365)&gt;80, "Corregir",ROUNDDOWN(((TODAY()-Tabla2[[#This Row],[FECHA NACIMIENTO]])/365),0)))</f>
        <v>Corregir</v>
      </c>
      <c r="V478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80" s="34" t="str">
        <f ca="1">+IF(Tabla2[[#This Row],[Edad]]="Corregir","Corregir","Ok")</f>
        <v>Corregir</v>
      </c>
      <c r="X4780" s="10" t="str">
        <f>+IFERROR(VLOOKUP(Tabla2[[#This Row],[DISTRITO SEGÚN DNI]],Hoja1!$A$2:$B$55,2,FALSE),"No")</f>
        <v>No</v>
      </c>
      <c r="Y4780" s="10" t="str">
        <f>IF(OR(LOWER(Tabla2[[#This Row],[GENERO]])="masculino", LOWER(Tabla2[[#This Row],[GENERO]])="femenino"),"OK","Corregir")</f>
        <v>Corregir</v>
      </c>
      <c r="Z4780" s="10" t="str">
        <f>+IF(Tabla2[[#This Row],[Nro. DNI / CE]]="","Corregir",IF(LEN(Tabla2[[#This Row],[Nro. DNI / CE]])&gt;=8,"OK","Corregir"))</f>
        <v>Corregir</v>
      </c>
      <c r="AA4780" s="10">
        <f>COUNTIF(Tabla2[APELLIDOS Y NOMBRES],Tabla2[[#This Row],[APELLIDOS Y NOMBRES]])</f>
        <v>0</v>
      </c>
      <c r="AB4780" t="str">
        <f ca="1">+IFERROR(IF(Tabla2[[#This Row],[FECHA CESE/BAJA]]="","No Aplica",IF(AND(MONTH(Tabla2[[#This Row],[FECHA CESE/BAJA]])=MONTH(TODAY()-30),YEAR(Tabla2[[#This Row],[FECHA CESE/BAJA]])=YEAR(TODAY())),MONTH(TODAY()-30)&amp;"-"&amp;YEAR(TODAY()),"Borrar")),"No aplica")</f>
        <v>No Aplica</v>
      </c>
      <c r="AC4780" t="str">
        <f ca="1">+IFERROR(IF(Tabla2[[#This Row],[FECHA INICIO DE LABORES EN OBRA]]="","No Aplica",IF(AND(MONTH(Tabla2[[#This Row],[FECHA INICIO DE LABORES EN OBRA]])=MONTH(TODAY()-30),YEAR(Tabla2[[#This Row],[FECHA INICIO DE LABORES EN OBRA]])=YEAR(TODAY())),MONTH(TODAY()-30)&amp;"-"&amp;YEAR(TODAY()),"No Aplica")),"No Aplica")</f>
        <v>No Aplica</v>
      </c>
    </row>
    <row r="4781" spans="1:29" x14ac:dyDescent="0.25">
      <c r="A4781" s="2"/>
      <c r="B4781" s="3"/>
      <c r="C4781" s="3"/>
      <c r="D4781" s="3"/>
      <c r="E4781" s="3"/>
      <c r="F4781" s="36"/>
      <c r="G4781" s="3"/>
      <c r="H4781" s="3"/>
      <c r="I4781" s="3"/>
      <c r="J4781" s="3"/>
      <c r="K4781" s="3"/>
      <c r="L4781" s="8"/>
      <c r="M4781" s="5"/>
      <c r="N4781" s="13"/>
      <c r="O4781" s="5"/>
      <c r="P4781" s="8"/>
      <c r="Q4781" s="9"/>
      <c r="R4781" s="9" t="str">
        <f>IFERROR(VLOOKUP(Tabla2[[#This Row],[CONTRATISTA PRNCIPAL]],Hoja1!$L$5:$M$9,2,FALSE),"CJV")</f>
        <v>CJV</v>
      </c>
      <c r="S4781" s="9" t="str">
        <f>IF(Tabla2[[#This Row],[EMPRESA]]=Tabla2[[#This Row],[CONTRATISTA PRNCIPAL]],"Principal","Secundaria")</f>
        <v>Principal</v>
      </c>
      <c r="T4781" s="10">
        <f>IFERROR(1/COUNTIF(Tabla2[CONTRATISTA PRNCIPAL],Tabla2[[#This Row],[CONTRATISTA PRNCIPAL]]),0)</f>
        <v>0</v>
      </c>
      <c r="U4781" s="33" t="str">
        <f ca="1">IF(((TODAY()-Tabla2[[#This Row],[FECHA NACIMIENTO]])/365)&lt;18,"Corregir", IF(((TODAY()-Tabla2[[#This Row],[FECHA NACIMIENTO]])/365)&gt;80, "Corregir",ROUNDDOWN(((TODAY()-Tabla2[[#This Row],[FECHA NACIMIENTO]])/365),0)))</f>
        <v>Corregir</v>
      </c>
      <c r="V478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81" s="34" t="str">
        <f ca="1">+IF(Tabla2[[#This Row],[Edad]]="Corregir","Corregir","Ok")</f>
        <v>Corregir</v>
      </c>
      <c r="X4781" s="10" t="str">
        <f>+IFERROR(VLOOKUP(Tabla2[[#This Row],[DISTRITO SEGÚN DNI]],Hoja1!$A$2:$B$55,2,FALSE),"No")</f>
        <v>No</v>
      </c>
      <c r="Y4781" s="10" t="str">
        <f>IF(OR(LOWER(Tabla2[[#This Row],[GENERO]])="masculino", LOWER(Tabla2[[#This Row],[GENERO]])="femenino"),"OK","Corregir")</f>
        <v>Corregir</v>
      </c>
      <c r="Z4781" s="10" t="str">
        <f>+IF(Tabla2[[#This Row],[Nro. DNI / CE]]="","Corregir",IF(LEN(Tabla2[[#This Row],[Nro. DNI / CE]])&gt;=8,"OK","Corregir"))</f>
        <v>Corregir</v>
      </c>
      <c r="AA4781" s="10">
        <f>COUNTIF(Tabla2[APELLIDOS Y NOMBRES],Tabla2[[#This Row],[APELLIDOS Y NOMBRES]])</f>
        <v>0</v>
      </c>
      <c r="AB4781" t="str">
        <f ca="1">+IFERROR(IF(Tabla2[[#This Row],[FECHA CESE/BAJA]]="","No Aplica",IF(AND(MONTH(Tabla2[[#This Row],[FECHA CESE/BAJA]])=MONTH(TODAY()-30),YEAR(Tabla2[[#This Row],[FECHA CESE/BAJA]])=YEAR(TODAY())),MONTH(TODAY()-30)&amp;"-"&amp;YEAR(TODAY()),"Borrar")),"No aplica")</f>
        <v>No Aplica</v>
      </c>
      <c r="AC4781" t="str">
        <f ca="1">+IFERROR(IF(Tabla2[[#This Row],[FECHA INICIO DE LABORES EN OBRA]]="","No Aplica",IF(AND(MONTH(Tabla2[[#This Row],[FECHA INICIO DE LABORES EN OBRA]])=MONTH(TODAY()-30),YEAR(Tabla2[[#This Row],[FECHA INICIO DE LABORES EN OBRA]])=YEAR(TODAY())),MONTH(TODAY()-30)&amp;"-"&amp;YEAR(TODAY()),"No Aplica")),"No Aplica")</f>
        <v>No Aplica</v>
      </c>
    </row>
    <row r="4782" spans="1:29" x14ac:dyDescent="0.25">
      <c r="A4782" s="2"/>
      <c r="B4782" s="3"/>
      <c r="C4782" s="3"/>
      <c r="D4782" s="3"/>
      <c r="E4782" s="3"/>
      <c r="F4782" s="36"/>
      <c r="G4782" s="3"/>
      <c r="H4782" s="3"/>
      <c r="I4782" s="3"/>
      <c r="J4782" s="3"/>
      <c r="K4782" s="3"/>
      <c r="L4782" s="8"/>
      <c r="M4782" s="5"/>
      <c r="N4782" s="13"/>
      <c r="O4782" s="5"/>
      <c r="P4782" s="8"/>
      <c r="Q4782" s="9"/>
      <c r="R4782" s="9" t="str">
        <f>IFERROR(VLOOKUP(Tabla2[[#This Row],[CONTRATISTA PRNCIPAL]],Hoja1!$L$5:$M$9,2,FALSE),"CJV")</f>
        <v>CJV</v>
      </c>
      <c r="S4782" s="9" t="str">
        <f>IF(Tabla2[[#This Row],[EMPRESA]]=Tabla2[[#This Row],[CONTRATISTA PRNCIPAL]],"Principal","Secundaria")</f>
        <v>Principal</v>
      </c>
      <c r="T4782" s="10">
        <f>IFERROR(1/COUNTIF(Tabla2[CONTRATISTA PRNCIPAL],Tabla2[[#This Row],[CONTRATISTA PRNCIPAL]]),0)</f>
        <v>0</v>
      </c>
      <c r="U4782" s="33" t="str">
        <f ca="1">IF(((TODAY()-Tabla2[[#This Row],[FECHA NACIMIENTO]])/365)&lt;18,"Corregir", IF(((TODAY()-Tabla2[[#This Row],[FECHA NACIMIENTO]])/365)&gt;80, "Corregir",ROUNDDOWN(((TODAY()-Tabla2[[#This Row],[FECHA NACIMIENTO]])/365),0)))</f>
        <v>Corregir</v>
      </c>
      <c r="V478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82" s="34" t="str">
        <f ca="1">+IF(Tabla2[[#This Row],[Edad]]="Corregir","Corregir","Ok")</f>
        <v>Corregir</v>
      </c>
      <c r="X4782" s="10" t="str">
        <f>+IFERROR(VLOOKUP(Tabla2[[#This Row],[DISTRITO SEGÚN DNI]],Hoja1!$A$2:$B$55,2,FALSE),"No")</f>
        <v>No</v>
      </c>
      <c r="Y4782" s="10" t="str">
        <f>IF(OR(LOWER(Tabla2[[#This Row],[GENERO]])="masculino", LOWER(Tabla2[[#This Row],[GENERO]])="femenino"),"OK","Corregir")</f>
        <v>Corregir</v>
      </c>
      <c r="Z4782" s="10" t="str">
        <f>+IF(Tabla2[[#This Row],[Nro. DNI / CE]]="","Corregir",IF(LEN(Tabla2[[#This Row],[Nro. DNI / CE]])&gt;=8,"OK","Corregir"))</f>
        <v>Corregir</v>
      </c>
      <c r="AA4782" s="10">
        <f>COUNTIF(Tabla2[APELLIDOS Y NOMBRES],Tabla2[[#This Row],[APELLIDOS Y NOMBRES]])</f>
        <v>0</v>
      </c>
      <c r="AB4782" t="str">
        <f ca="1">+IFERROR(IF(Tabla2[[#This Row],[FECHA CESE/BAJA]]="","No Aplica",IF(AND(MONTH(Tabla2[[#This Row],[FECHA CESE/BAJA]])=MONTH(TODAY()-30),YEAR(Tabla2[[#This Row],[FECHA CESE/BAJA]])=YEAR(TODAY())),MONTH(TODAY()-30)&amp;"-"&amp;YEAR(TODAY()),"Borrar")),"No aplica")</f>
        <v>No Aplica</v>
      </c>
      <c r="AC4782" t="str">
        <f ca="1">+IFERROR(IF(Tabla2[[#This Row],[FECHA INICIO DE LABORES EN OBRA]]="","No Aplica",IF(AND(MONTH(Tabla2[[#This Row],[FECHA INICIO DE LABORES EN OBRA]])=MONTH(TODAY()-30),YEAR(Tabla2[[#This Row],[FECHA INICIO DE LABORES EN OBRA]])=YEAR(TODAY())),MONTH(TODAY()-30)&amp;"-"&amp;YEAR(TODAY()),"No Aplica")),"No Aplica")</f>
        <v>No Aplica</v>
      </c>
    </row>
    <row r="4783" spans="1:29" x14ac:dyDescent="0.25">
      <c r="A4783" s="2"/>
      <c r="B4783" s="3"/>
      <c r="C4783" s="3"/>
      <c r="D4783" s="3"/>
      <c r="E4783" s="3"/>
      <c r="F4783" s="36"/>
      <c r="G4783" s="3"/>
      <c r="H4783" s="3"/>
      <c r="I4783" s="3"/>
      <c r="J4783" s="3"/>
      <c r="K4783" s="3"/>
      <c r="L4783" s="8"/>
      <c r="M4783" s="5"/>
      <c r="N4783" s="13"/>
      <c r="O4783" s="5"/>
      <c r="P4783" s="8"/>
      <c r="Q4783" s="9"/>
      <c r="R4783" s="9" t="str">
        <f>IFERROR(VLOOKUP(Tabla2[[#This Row],[CONTRATISTA PRNCIPAL]],Hoja1!$L$5:$M$9,2,FALSE),"CJV")</f>
        <v>CJV</v>
      </c>
      <c r="S4783" s="9" t="str">
        <f>IF(Tabla2[[#This Row],[EMPRESA]]=Tabla2[[#This Row],[CONTRATISTA PRNCIPAL]],"Principal","Secundaria")</f>
        <v>Principal</v>
      </c>
      <c r="T4783" s="10">
        <f>IFERROR(1/COUNTIF(Tabla2[CONTRATISTA PRNCIPAL],Tabla2[[#This Row],[CONTRATISTA PRNCIPAL]]),0)</f>
        <v>0</v>
      </c>
      <c r="U4783" s="33" t="str">
        <f ca="1">IF(((TODAY()-Tabla2[[#This Row],[FECHA NACIMIENTO]])/365)&lt;18,"Corregir", IF(((TODAY()-Tabla2[[#This Row],[FECHA NACIMIENTO]])/365)&gt;80, "Corregir",ROUNDDOWN(((TODAY()-Tabla2[[#This Row],[FECHA NACIMIENTO]])/365),0)))</f>
        <v>Corregir</v>
      </c>
      <c r="V478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83" s="34" t="str">
        <f ca="1">+IF(Tabla2[[#This Row],[Edad]]="Corregir","Corregir","Ok")</f>
        <v>Corregir</v>
      </c>
      <c r="X4783" s="10" t="str">
        <f>+IFERROR(VLOOKUP(Tabla2[[#This Row],[DISTRITO SEGÚN DNI]],Hoja1!$A$2:$B$55,2,FALSE),"No")</f>
        <v>No</v>
      </c>
      <c r="Y4783" s="10" t="str">
        <f>IF(OR(LOWER(Tabla2[[#This Row],[GENERO]])="masculino", LOWER(Tabla2[[#This Row],[GENERO]])="femenino"),"OK","Corregir")</f>
        <v>Corregir</v>
      </c>
      <c r="Z4783" s="10" t="str">
        <f>+IF(Tabla2[[#This Row],[Nro. DNI / CE]]="","Corregir",IF(LEN(Tabla2[[#This Row],[Nro. DNI / CE]])&gt;=8,"OK","Corregir"))</f>
        <v>Corregir</v>
      </c>
      <c r="AA4783" s="10">
        <f>COUNTIF(Tabla2[APELLIDOS Y NOMBRES],Tabla2[[#This Row],[APELLIDOS Y NOMBRES]])</f>
        <v>0</v>
      </c>
      <c r="AB4783" t="str">
        <f ca="1">+IFERROR(IF(Tabla2[[#This Row],[FECHA CESE/BAJA]]="","No Aplica",IF(AND(MONTH(Tabla2[[#This Row],[FECHA CESE/BAJA]])=MONTH(TODAY()-30),YEAR(Tabla2[[#This Row],[FECHA CESE/BAJA]])=YEAR(TODAY())),MONTH(TODAY()-30)&amp;"-"&amp;YEAR(TODAY()),"Borrar")),"No aplica")</f>
        <v>No Aplica</v>
      </c>
      <c r="AC4783" t="str">
        <f ca="1">+IFERROR(IF(Tabla2[[#This Row],[FECHA INICIO DE LABORES EN OBRA]]="","No Aplica",IF(AND(MONTH(Tabla2[[#This Row],[FECHA INICIO DE LABORES EN OBRA]])=MONTH(TODAY()-30),YEAR(Tabla2[[#This Row],[FECHA INICIO DE LABORES EN OBRA]])=YEAR(TODAY())),MONTH(TODAY()-30)&amp;"-"&amp;YEAR(TODAY()),"No Aplica")),"No Aplica")</f>
        <v>No Aplica</v>
      </c>
    </row>
    <row r="4784" spans="1:29" x14ac:dyDescent="0.25">
      <c r="A4784" s="2"/>
      <c r="B4784" s="3"/>
      <c r="C4784" s="3"/>
      <c r="D4784" s="3"/>
      <c r="E4784" s="3"/>
      <c r="F4784" s="36"/>
      <c r="G4784" s="3"/>
      <c r="H4784" s="3"/>
      <c r="I4784" s="3"/>
      <c r="J4784" s="3"/>
      <c r="K4784" s="3"/>
      <c r="L4784" s="8"/>
      <c r="M4784" s="5"/>
      <c r="N4784" s="13"/>
      <c r="O4784" s="5"/>
      <c r="P4784" s="8"/>
      <c r="Q4784" s="9"/>
      <c r="R4784" s="9" t="str">
        <f>IFERROR(VLOOKUP(Tabla2[[#This Row],[CONTRATISTA PRNCIPAL]],Hoja1!$L$5:$M$9,2,FALSE),"CJV")</f>
        <v>CJV</v>
      </c>
      <c r="S4784" s="9" t="str">
        <f>IF(Tabla2[[#This Row],[EMPRESA]]=Tabla2[[#This Row],[CONTRATISTA PRNCIPAL]],"Principal","Secundaria")</f>
        <v>Principal</v>
      </c>
      <c r="T4784" s="10">
        <f>IFERROR(1/COUNTIF(Tabla2[CONTRATISTA PRNCIPAL],Tabla2[[#This Row],[CONTRATISTA PRNCIPAL]]),0)</f>
        <v>0</v>
      </c>
      <c r="U4784" s="33" t="str">
        <f ca="1">IF(((TODAY()-Tabla2[[#This Row],[FECHA NACIMIENTO]])/365)&lt;18,"Corregir", IF(((TODAY()-Tabla2[[#This Row],[FECHA NACIMIENTO]])/365)&gt;80, "Corregir",ROUNDDOWN(((TODAY()-Tabla2[[#This Row],[FECHA NACIMIENTO]])/365),0)))</f>
        <v>Corregir</v>
      </c>
      <c r="V478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84" s="34" t="str">
        <f ca="1">+IF(Tabla2[[#This Row],[Edad]]="Corregir","Corregir","Ok")</f>
        <v>Corregir</v>
      </c>
      <c r="X4784" s="10" t="str">
        <f>+IFERROR(VLOOKUP(Tabla2[[#This Row],[DISTRITO SEGÚN DNI]],Hoja1!$A$2:$B$55,2,FALSE),"No")</f>
        <v>No</v>
      </c>
      <c r="Y4784" s="10" t="str">
        <f>IF(OR(LOWER(Tabla2[[#This Row],[GENERO]])="masculino", LOWER(Tabla2[[#This Row],[GENERO]])="femenino"),"OK","Corregir")</f>
        <v>Corregir</v>
      </c>
      <c r="Z4784" s="10" t="str">
        <f>+IF(Tabla2[[#This Row],[Nro. DNI / CE]]="","Corregir",IF(LEN(Tabla2[[#This Row],[Nro. DNI / CE]])&gt;=8,"OK","Corregir"))</f>
        <v>Corregir</v>
      </c>
      <c r="AA4784" s="10">
        <f>COUNTIF(Tabla2[APELLIDOS Y NOMBRES],Tabla2[[#This Row],[APELLIDOS Y NOMBRES]])</f>
        <v>0</v>
      </c>
      <c r="AB4784" t="str">
        <f ca="1">+IFERROR(IF(Tabla2[[#This Row],[FECHA CESE/BAJA]]="","No Aplica",IF(AND(MONTH(Tabla2[[#This Row],[FECHA CESE/BAJA]])=MONTH(TODAY()-30),YEAR(Tabla2[[#This Row],[FECHA CESE/BAJA]])=YEAR(TODAY())),MONTH(TODAY()-30)&amp;"-"&amp;YEAR(TODAY()),"Borrar")),"No aplica")</f>
        <v>No Aplica</v>
      </c>
      <c r="AC4784" t="str">
        <f ca="1">+IFERROR(IF(Tabla2[[#This Row],[FECHA INICIO DE LABORES EN OBRA]]="","No Aplica",IF(AND(MONTH(Tabla2[[#This Row],[FECHA INICIO DE LABORES EN OBRA]])=MONTH(TODAY()-30),YEAR(Tabla2[[#This Row],[FECHA INICIO DE LABORES EN OBRA]])=YEAR(TODAY())),MONTH(TODAY()-30)&amp;"-"&amp;YEAR(TODAY()),"No Aplica")),"No Aplica")</f>
        <v>No Aplica</v>
      </c>
    </row>
    <row r="4785" spans="1:29" x14ac:dyDescent="0.25">
      <c r="A4785" s="2"/>
      <c r="B4785" s="3"/>
      <c r="C4785" s="3"/>
      <c r="D4785" s="3"/>
      <c r="E4785" s="3"/>
      <c r="F4785" s="36"/>
      <c r="G4785" s="3"/>
      <c r="H4785" s="3"/>
      <c r="I4785" s="3"/>
      <c r="J4785" s="3"/>
      <c r="K4785" s="3"/>
      <c r="L4785" s="8"/>
      <c r="M4785" s="5"/>
      <c r="N4785" s="13"/>
      <c r="O4785" s="5"/>
      <c r="P4785" s="8"/>
      <c r="Q4785" s="9"/>
      <c r="R4785" s="9" t="str">
        <f>IFERROR(VLOOKUP(Tabla2[[#This Row],[CONTRATISTA PRNCIPAL]],Hoja1!$L$5:$M$9,2,FALSE),"CJV")</f>
        <v>CJV</v>
      </c>
      <c r="S4785" s="9" t="str">
        <f>IF(Tabla2[[#This Row],[EMPRESA]]=Tabla2[[#This Row],[CONTRATISTA PRNCIPAL]],"Principal","Secundaria")</f>
        <v>Principal</v>
      </c>
      <c r="T4785" s="10">
        <f>IFERROR(1/COUNTIF(Tabla2[CONTRATISTA PRNCIPAL],Tabla2[[#This Row],[CONTRATISTA PRNCIPAL]]),0)</f>
        <v>0</v>
      </c>
      <c r="U4785" s="33" t="str">
        <f ca="1">IF(((TODAY()-Tabla2[[#This Row],[FECHA NACIMIENTO]])/365)&lt;18,"Corregir", IF(((TODAY()-Tabla2[[#This Row],[FECHA NACIMIENTO]])/365)&gt;80, "Corregir",ROUNDDOWN(((TODAY()-Tabla2[[#This Row],[FECHA NACIMIENTO]])/365),0)))</f>
        <v>Corregir</v>
      </c>
      <c r="V478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85" s="34" t="str">
        <f ca="1">+IF(Tabla2[[#This Row],[Edad]]="Corregir","Corregir","Ok")</f>
        <v>Corregir</v>
      </c>
      <c r="X4785" s="10" t="str">
        <f>+IFERROR(VLOOKUP(Tabla2[[#This Row],[DISTRITO SEGÚN DNI]],Hoja1!$A$2:$B$55,2,FALSE),"No")</f>
        <v>No</v>
      </c>
      <c r="Y4785" s="10" t="str">
        <f>IF(OR(LOWER(Tabla2[[#This Row],[GENERO]])="masculino", LOWER(Tabla2[[#This Row],[GENERO]])="femenino"),"OK","Corregir")</f>
        <v>Corregir</v>
      </c>
      <c r="Z4785" s="10" t="str">
        <f>+IF(Tabla2[[#This Row],[Nro. DNI / CE]]="","Corregir",IF(LEN(Tabla2[[#This Row],[Nro. DNI / CE]])&gt;=8,"OK","Corregir"))</f>
        <v>Corregir</v>
      </c>
      <c r="AA4785" s="10">
        <f>COUNTIF(Tabla2[APELLIDOS Y NOMBRES],Tabla2[[#This Row],[APELLIDOS Y NOMBRES]])</f>
        <v>0</v>
      </c>
      <c r="AB4785" t="str">
        <f ca="1">+IFERROR(IF(Tabla2[[#This Row],[FECHA CESE/BAJA]]="","No Aplica",IF(AND(MONTH(Tabla2[[#This Row],[FECHA CESE/BAJA]])=MONTH(TODAY()-30),YEAR(Tabla2[[#This Row],[FECHA CESE/BAJA]])=YEAR(TODAY())),MONTH(TODAY()-30)&amp;"-"&amp;YEAR(TODAY()),"Borrar")),"No aplica")</f>
        <v>No Aplica</v>
      </c>
      <c r="AC4785" t="str">
        <f ca="1">+IFERROR(IF(Tabla2[[#This Row],[FECHA INICIO DE LABORES EN OBRA]]="","No Aplica",IF(AND(MONTH(Tabla2[[#This Row],[FECHA INICIO DE LABORES EN OBRA]])=MONTH(TODAY()-30),YEAR(Tabla2[[#This Row],[FECHA INICIO DE LABORES EN OBRA]])=YEAR(TODAY())),MONTH(TODAY()-30)&amp;"-"&amp;YEAR(TODAY()),"No Aplica")),"No Aplica")</f>
        <v>No Aplica</v>
      </c>
    </row>
    <row r="4786" spans="1:29" x14ac:dyDescent="0.25">
      <c r="A4786" s="2"/>
      <c r="B4786" s="3"/>
      <c r="C4786" s="3"/>
      <c r="D4786" s="3"/>
      <c r="E4786" s="3"/>
      <c r="F4786" s="36"/>
      <c r="G4786" s="3"/>
      <c r="H4786" s="3"/>
      <c r="I4786" s="3"/>
      <c r="J4786" s="3"/>
      <c r="K4786" s="3"/>
      <c r="L4786" s="8"/>
      <c r="M4786" s="5"/>
      <c r="N4786" s="13"/>
      <c r="O4786" s="5"/>
      <c r="P4786" s="8"/>
      <c r="Q4786" s="9"/>
      <c r="R4786" s="9" t="str">
        <f>IFERROR(VLOOKUP(Tabla2[[#This Row],[CONTRATISTA PRNCIPAL]],Hoja1!$L$5:$M$9,2,FALSE),"CJV")</f>
        <v>CJV</v>
      </c>
      <c r="S4786" s="9" t="str">
        <f>IF(Tabla2[[#This Row],[EMPRESA]]=Tabla2[[#This Row],[CONTRATISTA PRNCIPAL]],"Principal","Secundaria")</f>
        <v>Principal</v>
      </c>
      <c r="T4786" s="10">
        <f>IFERROR(1/COUNTIF(Tabla2[CONTRATISTA PRNCIPAL],Tabla2[[#This Row],[CONTRATISTA PRNCIPAL]]),0)</f>
        <v>0</v>
      </c>
      <c r="U4786" s="33" t="str">
        <f ca="1">IF(((TODAY()-Tabla2[[#This Row],[FECHA NACIMIENTO]])/365)&lt;18,"Corregir", IF(((TODAY()-Tabla2[[#This Row],[FECHA NACIMIENTO]])/365)&gt;80, "Corregir",ROUNDDOWN(((TODAY()-Tabla2[[#This Row],[FECHA NACIMIENTO]])/365),0)))</f>
        <v>Corregir</v>
      </c>
      <c r="V478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86" s="34" t="str">
        <f ca="1">+IF(Tabla2[[#This Row],[Edad]]="Corregir","Corregir","Ok")</f>
        <v>Corregir</v>
      </c>
      <c r="X4786" s="10" t="str">
        <f>+IFERROR(VLOOKUP(Tabla2[[#This Row],[DISTRITO SEGÚN DNI]],Hoja1!$A$2:$B$55,2,FALSE),"No")</f>
        <v>No</v>
      </c>
      <c r="Y4786" s="10" t="str">
        <f>IF(OR(LOWER(Tabla2[[#This Row],[GENERO]])="masculino", LOWER(Tabla2[[#This Row],[GENERO]])="femenino"),"OK","Corregir")</f>
        <v>Corregir</v>
      </c>
      <c r="Z4786" s="10" t="str">
        <f>+IF(Tabla2[[#This Row],[Nro. DNI / CE]]="","Corregir",IF(LEN(Tabla2[[#This Row],[Nro. DNI / CE]])&gt;=8,"OK","Corregir"))</f>
        <v>Corregir</v>
      </c>
      <c r="AA4786" s="10">
        <f>COUNTIF(Tabla2[APELLIDOS Y NOMBRES],Tabla2[[#This Row],[APELLIDOS Y NOMBRES]])</f>
        <v>0</v>
      </c>
      <c r="AB4786" t="str">
        <f ca="1">+IFERROR(IF(Tabla2[[#This Row],[FECHA CESE/BAJA]]="","No Aplica",IF(AND(MONTH(Tabla2[[#This Row],[FECHA CESE/BAJA]])=MONTH(TODAY()-30),YEAR(Tabla2[[#This Row],[FECHA CESE/BAJA]])=YEAR(TODAY())),MONTH(TODAY()-30)&amp;"-"&amp;YEAR(TODAY()),"Borrar")),"No aplica")</f>
        <v>No Aplica</v>
      </c>
      <c r="AC4786" t="str">
        <f ca="1">+IFERROR(IF(Tabla2[[#This Row],[FECHA INICIO DE LABORES EN OBRA]]="","No Aplica",IF(AND(MONTH(Tabla2[[#This Row],[FECHA INICIO DE LABORES EN OBRA]])=MONTH(TODAY()-30),YEAR(Tabla2[[#This Row],[FECHA INICIO DE LABORES EN OBRA]])=YEAR(TODAY())),MONTH(TODAY()-30)&amp;"-"&amp;YEAR(TODAY()),"No Aplica")),"No Aplica")</f>
        <v>No Aplica</v>
      </c>
    </row>
    <row r="4787" spans="1:29" x14ac:dyDescent="0.25">
      <c r="A4787" s="2"/>
      <c r="B4787" s="3"/>
      <c r="C4787" s="3"/>
      <c r="D4787" s="3"/>
      <c r="E4787" s="3"/>
      <c r="F4787" s="36"/>
      <c r="G4787" s="3"/>
      <c r="H4787" s="3"/>
      <c r="I4787" s="3"/>
      <c r="J4787" s="3"/>
      <c r="K4787" s="3"/>
      <c r="L4787" s="8"/>
      <c r="M4787" s="5"/>
      <c r="N4787" s="13"/>
      <c r="O4787" s="5"/>
      <c r="P4787" s="8"/>
      <c r="Q4787" s="9"/>
      <c r="R4787" s="9" t="str">
        <f>IFERROR(VLOOKUP(Tabla2[[#This Row],[CONTRATISTA PRNCIPAL]],Hoja1!$L$5:$M$9,2,FALSE),"CJV")</f>
        <v>CJV</v>
      </c>
      <c r="S4787" s="9" t="str">
        <f>IF(Tabla2[[#This Row],[EMPRESA]]=Tabla2[[#This Row],[CONTRATISTA PRNCIPAL]],"Principal","Secundaria")</f>
        <v>Principal</v>
      </c>
      <c r="T4787" s="10">
        <f>IFERROR(1/COUNTIF(Tabla2[CONTRATISTA PRNCIPAL],Tabla2[[#This Row],[CONTRATISTA PRNCIPAL]]),0)</f>
        <v>0</v>
      </c>
      <c r="U4787" s="33" t="str">
        <f ca="1">IF(((TODAY()-Tabla2[[#This Row],[FECHA NACIMIENTO]])/365)&lt;18,"Corregir", IF(((TODAY()-Tabla2[[#This Row],[FECHA NACIMIENTO]])/365)&gt;80, "Corregir",ROUNDDOWN(((TODAY()-Tabla2[[#This Row],[FECHA NACIMIENTO]])/365),0)))</f>
        <v>Corregir</v>
      </c>
      <c r="V478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87" s="34" t="str">
        <f ca="1">+IF(Tabla2[[#This Row],[Edad]]="Corregir","Corregir","Ok")</f>
        <v>Corregir</v>
      </c>
      <c r="X4787" s="10" t="str">
        <f>+IFERROR(VLOOKUP(Tabla2[[#This Row],[DISTRITO SEGÚN DNI]],Hoja1!$A$2:$B$55,2,FALSE),"No")</f>
        <v>No</v>
      </c>
      <c r="Y4787" s="10" t="str">
        <f>IF(OR(LOWER(Tabla2[[#This Row],[GENERO]])="masculino", LOWER(Tabla2[[#This Row],[GENERO]])="femenino"),"OK","Corregir")</f>
        <v>Corregir</v>
      </c>
      <c r="Z4787" s="10" t="str">
        <f>+IF(Tabla2[[#This Row],[Nro. DNI / CE]]="","Corregir",IF(LEN(Tabla2[[#This Row],[Nro. DNI / CE]])&gt;=8,"OK","Corregir"))</f>
        <v>Corregir</v>
      </c>
      <c r="AA4787" s="10">
        <f>COUNTIF(Tabla2[APELLIDOS Y NOMBRES],Tabla2[[#This Row],[APELLIDOS Y NOMBRES]])</f>
        <v>0</v>
      </c>
      <c r="AB4787" t="str">
        <f ca="1">+IFERROR(IF(Tabla2[[#This Row],[FECHA CESE/BAJA]]="","No Aplica",IF(AND(MONTH(Tabla2[[#This Row],[FECHA CESE/BAJA]])=MONTH(TODAY()-30),YEAR(Tabla2[[#This Row],[FECHA CESE/BAJA]])=YEAR(TODAY())),MONTH(TODAY()-30)&amp;"-"&amp;YEAR(TODAY()),"Borrar")),"No aplica")</f>
        <v>No Aplica</v>
      </c>
      <c r="AC4787" t="str">
        <f ca="1">+IFERROR(IF(Tabla2[[#This Row],[FECHA INICIO DE LABORES EN OBRA]]="","No Aplica",IF(AND(MONTH(Tabla2[[#This Row],[FECHA INICIO DE LABORES EN OBRA]])=MONTH(TODAY()-30),YEAR(Tabla2[[#This Row],[FECHA INICIO DE LABORES EN OBRA]])=YEAR(TODAY())),MONTH(TODAY()-30)&amp;"-"&amp;YEAR(TODAY()),"No Aplica")),"No Aplica")</f>
        <v>No Aplica</v>
      </c>
    </row>
    <row r="4788" spans="1:29" x14ac:dyDescent="0.25">
      <c r="A4788" s="2"/>
      <c r="B4788" s="3"/>
      <c r="C4788" s="3"/>
      <c r="D4788" s="3"/>
      <c r="E4788" s="3"/>
      <c r="F4788" s="36"/>
      <c r="G4788" s="3"/>
      <c r="H4788" s="3"/>
      <c r="I4788" s="3"/>
      <c r="J4788" s="3"/>
      <c r="K4788" s="3"/>
      <c r="L4788" s="8"/>
      <c r="M4788" s="5"/>
      <c r="N4788" s="13"/>
      <c r="O4788" s="5"/>
      <c r="P4788" s="8"/>
      <c r="Q4788" s="9"/>
      <c r="R4788" s="9" t="str">
        <f>IFERROR(VLOOKUP(Tabla2[[#This Row],[CONTRATISTA PRNCIPAL]],Hoja1!$L$5:$M$9,2,FALSE),"CJV")</f>
        <v>CJV</v>
      </c>
      <c r="S4788" s="9" t="str">
        <f>IF(Tabla2[[#This Row],[EMPRESA]]=Tabla2[[#This Row],[CONTRATISTA PRNCIPAL]],"Principal","Secundaria")</f>
        <v>Principal</v>
      </c>
      <c r="T4788" s="10">
        <f>IFERROR(1/COUNTIF(Tabla2[CONTRATISTA PRNCIPAL],Tabla2[[#This Row],[CONTRATISTA PRNCIPAL]]),0)</f>
        <v>0</v>
      </c>
      <c r="U4788" s="33" t="str">
        <f ca="1">IF(((TODAY()-Tabla2[[#This Row],[FECHA NACIMIENTO]])/365)&lt;18,"Corregir", IF(((TODAY()-Tabla2[[#This Row],[FECHA NACIMIENTO]])/365)&gt;80, "Corregir",ROUNDDOWN(((TODAY()-Tabla2[[#This Row],[FECHA NACIMIENTO]])/365),0)))</f>
        <v>Corregir</v>
      </c>
      <c r="V478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88" s="34" t="str">
        <f ca="1">+IF(Tabla2[[#This Row],[Edad]]="Corregir","Corregir","Ok")</f>
        <v>Corregir</v>
      </c>
      <c r="X4788" s="10" t="str">
        <f>+IFERROR(VLOOKUP(Tabla2[[#This Row],[DISTRITO SEGÚN DNI]],Hoja1!$A$2:$B$55,2,FALSE),"No")</f>
        <v>No</v>
      </c>
      <c r="Y4788" s="10" t="str">
        <f>IF(OR(LOWER(Tabla2[[#This Row],[GENERO]])="masculino", LOWER(Tabla2[[#This Row],[GENERO]])="femenino"),"OK","Corregir")</f>
        <v>Corregir</v>
      </c>
      <c r="Z4788" s="10" t="str">
        <f>+IF(Tabla2[[#This Row],[Nro. DNI / CE]]="","Corregir",IF(LEN(Tabla2[[#This Row],[Nro. DNI / CE]])&gt;=8,"OK","Corregir"))</f>
        <v>Corregir</v>
      </c>
      <c r="AA4788" s="10">
        <f>COUNTIF(Tabla2[APELLIDOS Y NOMBRES],Tabla2[[#This Row],[APELLIDOS Y NOMBRES]])</f>
        <v>0</v>
      </c>
      <c r="AB4788" t="str">
        <f ca="1">+IFERROR(IF(Tabla2[[#This Row],[FECHA CESE/BAJA]]="","No Aplica",IF(AND(MONTH(Tabla2[[#This Row],[FECHA CESE/BAJA]])=MONTH(TODAY()-30),YEAR(Tabla2[[#This Row],[FECHA CESE/BAJA]])=YEAR(TODAY())),MONTH(TODAY()-30)&amp;"-"&amp;YEAR(TODAY()),"Borrar")),"No aplica")</f>
        <v>No Aplica</v>
      </c>
      <c r="AC4788" t="str">
        <f ca="1">+IFERROR(IF(Tabla2[[#This Row],[FECHA INICIO DE LABORES EN OBRA]]="","No Aplica",IF(AND(MONTH(Tabla2[[#This Row],[FECHA INICIO DE LABORES EN OBRA]])=MONTH(TODAY()-30),YEAR(Tabla2[[#This Row],[FECHA INICIO DE LABORES EN OBRA]])=YEAR(TODAY())),MONTH(TODAY()-30)&amp;"-"&amp;YEAR(TODAY()),"No Aplica")),"No Aplica")</f>
        <v>No Aplica</v>
      </c>
    </row>
    <row r="4789" spans="1:29" x14ac:dyDescent="0.25">
      <c r="A4789" s="2"/>
      <c r="B4789" s="3"/>
      <c r="C4789" s="3"/>
      <c r="D4789" s="3"/>
      <c r="E4789" s="3"/>
      <c r="F4789" s="36"/>
      <c r="G4789" s="3"/>
      <c r="H4789" s="3"/>
      <c r="I4789" s="3"/>
      <c r="J4789" s="3"/>
      <c r="K4789" s="3"/>
      <c r="L4789" s="8"/>
      <c r="M4789" s="5"/>
      <c r="N4789" s="13"/>
      <c r="O4789" s="5"/>
      <c r="P4789" s="8"/>
      <c r="Q4789" s="9"/>
      <c r="R4789" s="9" t="str">
        <f>IFERROR(VLOOKUP(Tabla2[[#This Row],[CONTRATISTA PRNCIPAL]],Hoja1!$L$5:$M$9,2,FALSE),"CJV")</f>
        <v>CJV</v>
      </c>
      <c r="S4789" s="9" t="str">
        <f>IF(Tabla2[[#This Row],[EMPRESA]]=Tabla2[[#This Row],[CONTRATISTA PRNCIPAL]],"Principal","Secundaria")</f>
        <v>Principal</v>
      </c>
      <c r="T4789" s="10">
        <f>IFERROR(1/COUNTIF(Tabla2[CONTRATISTA PRNCIPAL],Tabla2[[#This Row],[CONTRATISTA PRNCIPAL]]),0)</f>
        <v>0</v>
      </c>
      <c r="U4789" s="33" t="str">
        <f ca="1">IF(((TODAY()-Tabla2[[#This Row],[FECHA NACIMIENTO]])/365)&lt;18,"Corregir", IF(((TODAY()-Tabla2[[#This Row],[FECHA NACIMIENTO]])/365)&gt;80, "Corregir",ROUNDDOWN(((TODAY()-Tabla2[[#This Row],[FECHA NACIMIENTO]])/365),0)))</f>
        <v>Corregir</v>
      </c>
      <c r="V478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89" s="34" t="str">
        <f ca="1">+IF(Tabla2[[#This Row],[Edad]]="Corregir","Corregir","Ok")</f>
        <v>Corregir</v>
      </c>
      <c r="X4789" s="10" t="str">
        <f>+IFERROR(VLOOKUP(Tabla2[[#This Row],[DISTRITO SEGÚN DNI]],Hoja1!$A$2:$B$55,2,FALSE),"No")</f>
        <v>No</v>
      </c>
      <c r="Y4789" s="10" t="str">
        <f>IF(OR(LOWER(Tabla2[[#This Row],[GENERO]])="masculino", LOWER(Tabla2[[#This Row],[GENERO]])="femenino"),"OK","Corregir")</f>
        <v>Corregir</v>
      </c>
      <c r="Z4789" s="10" t="str">
        <f>+IF(Tabla2[[#This Row],[Nro. DNI / CE]]="","Corregir",IF(LEN(Tabla2[[#This Row],[Nro. DNI / CE]])&gt;=8,"OK","Corregir"))</f>
        <v>Corregir</v>
      </c>
      <c r="AA4789" s="10">
        <f>COUNTIF(Tabla2[APELLIDOS Y NOMBRES],Tabla2[[#This Row],[APELLIDOS Y NOMBRES]])</f>
        <v>0</v>
      </c>
      <c r="AB4789" t="str">
        <f ca="1">+IFERROR(IF(Tabla2[[#This Row],[FECHA CESE/BAJA]]="","No Aplica",IF(AND(MONTH(Tabla2[[#This Row],[FECHA CESE/BAJA]])=MONTH(TODAY()-30),YEAR(Tabla2[[#This Row],[FECHA CESE/BAJA]])=YEAR(TODAY())),MONTH(TODAY()-30)&amp;"-"&amp;YEAR(TODAY()),"Borrar")),"No aplica")</f>
        <v>No Aplica</v>
      </c>
      <c r="AC4789" t="str">
        <f ca="1">+IFERROR(IF(Tabla2[[#This Row],[FECHA INICIO DE LABORES EN OBRA]]="","No Aplica",IF(AND(MONTH(Tabla2[[#This Row],[FECHA INICIO DE LABORES EN OBRA]])=MONTH(TODAY()-30),YEAR(Tabla2[[#This Row],[FECHA INICIO DE LABORES EN OBRA]])=YEAR(TODAY())),MONTH(TODAY()-30)&amp;"-"&amp;YEAR(TODAY()),"No Aplica")),"No Aplica")</f>
        <v>No Aplica</v>
      </c>
    </row>
    <row r="4790" spans="1:29" x14ac:dyDescent="0.25">
      <c r="A4790" s="2"/>
      <c r="B4790" s="3"/>
      <c r="C4790" s="3"/>
      <c r="D4790" s="3"/>
      <c r="E4790" s="3"/>
      <c r="F4790" s="36"/>
      <c r="G4790" s="3"/>
      <c r="H4790" s="3"/>
      <c r="I4790" s="3"/>
      <c r="J4790" s="3"/>
      <c r="K4790" s="3"/>
      <c r="L4790" s="8"/>
      <c r="M4790" s="5"/>
      <c r="N4790" s="13"/>
      <c r="O4790" s="5"/>
      <c r="P4790" s="8"/>
      <c r="Q4790" s="9"/>
      <c r="R4790" s="9" t="str">
        <f>IFERROR(VLOOKUP(Tabla2[[#This Row],[CONTRATISTA PRNCIPAL]],Hoja1!$L$5:$M$9,2,FALSE),"CJV")</f>
        <v>CJV</v>
      </c>
      <c r="S4790" s="9" t="str">
        <f>IF(Tabla2[[#This Row],[EMPRESA]]=Tabla2[[#This Row],[CONTRATISTA PRNCIPAL]],"Principal","Secundaria")</f>
        <v>Principal</v>
      </c>
      <c r="T4790" s="10">
        <f>IFERROR(1/COUNTIF(Tabla2[CONTRATISTA PRNCIPAL],Tabla2[[#This Row],[CONTRATISTA PRNCIPAL]]),0)</f>
        <v>0</v>
      </c>
      <c r="U4790" s="33" t="str">
        <f ca="1">IF(((TODAY()-Tabla2[[#This Row],[FECHA NACIMIENTO]])/365)&lt;18,"Corregir", IF(((TODAY()-Tabla2[[#This Row],[FECHA NACIMIENTO]])/365)&gt;80, "Corregir",ROUNDDOWN(((TODAY()-Tabla2[[#This Row],[FECHA NACIMIENTO]])/365),0)))</f>
        <v>Corregir</v>
      </c>
      <c r="V479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90" s="34" t="str">
        <f ca="1">+IF(Tabla2[[#This Row],[Edad]]="Corregir","Corregir","Ok")</f>
        <v>Corregir</v>
      </c>
      <c r="X4790" s="10" t="str">
        <f>+IFERROR(VLOOKUP(Tabla2[[#This Row],[DISTRITO SEGÚN DNI]],Hoja1!$A$2:$B$55,2,FALSE),"No")</f>
        <v>No</v>
      </c>
      <c r="Y4790" s="10" t="str">
        <f>IF(OR(LOWER(Tabla2[[#This Row],[GENERO]])="masculino", LOWER(Tabla2[[#This Row],[GENERO]])="femenino"),"OK","Corregir")</f>
        <v>Corregir</v>
      </c>
      <c r="Z4790" s="10" t="str">
        <f>+IF(Tabla2[[#This Row],[Nro. DNI / CE]]="","Corregir",IF(LEN(Tabla2[[#This Row],[Nro. DNI / CE]])&gt;=8,"OK","Corregir"))</f>
        <v>Corregir</v>
      </c>
      <c r="AA4790" s="10">
        <f>COUNTIF(Tabla2[APELLIDOS Y NOMBRES],Tabla2[[#This Row],[APELLIDOS Y NOMBRES]])</f>
        <v>0</v>
      </c>
      <c r="AB4790" t="str">
        <f ca="1">+IFERROR(IF(Tabla2[[#This Row],[FECHA CESE/BAJA]]="","No Aplica",IF(AND(MONTH(Tabla2[[#This Row],[FECHA CESE/BAJA]])=MONTH(TODAY()-30),YEAR(Tabla2[[#This Row],[FECHA CESE/BAJA]])=YEAR(TODAY())),MONTH(TODAY()-30)&amp;"-"&amp;YEAR(TODAY()),"Borrar")),"No aplica")</f>
        <v>No Aplica</v>
      </c>
      <c r="AC4790" t="str">
        <f ca="1">+IFERROR(IF(Tabla2[[#This Row],[FECHA INICIO DE LABORES EN OBRA]]="","No Aplica",IF(AND(MONTH(Tabla2[[#This Row],[FECHA INICIO DE LABORES EN OBRA]])=MONTH(TODAY()-30),YEAR(Tabla2[[#This Row],[FECHA INICIO DE LABORES EN OBRA]])=YEAR(TODAY())),MONTH(TODAY()-30)&amp;"-"&amp;YEAR(TODAY()),"No Aplica")),"No Aplica")</f>
        <v>No Aplica</v>
      </c>
    </row>
    <row r="4791" spans="1:29" x14ac:dyDescent="0.25">
      <c r="A4791" s="2"/>
      <c r="B4791" s="3"/>
      <c r="C4791" s="3"/>
      <c r="D4791" s="3"/>
      <c r="E4791" s="3"/>
      <c r="F4791" s="36"/>
      <c r="G4791" s="3"/>
      <c r="H4791" s="3"/>
      <c r="I4791" s="3"/>
      <c r="J4791" s="3"/>
      <c r="K4791" s="3"/>
      <c r="L4791" s="8"/>
      <c r="M4791" s="5"/>
      <c r="N4791" s="13"/>
      <c r="O4791" s="5"/>
      <c r="P4791" s="8"/>
      <c r="Q4791" s="9"/>
      <c r="R4791" s="9" t="str">
        <f>IFERROR(VLOOKUP(Tabla2[[#This Row],[CONTRATISTA PRNCIPAL]],Hoja1!$L$5:$M$9,2,FALSE),"CJV")</f>
        <v>CJV</v>
      </c>
      <c r="S4791" s="9" t="str">
        <f>IF(Tabla2[[#This Row],[EMPRESA]]=Tabla2[[#This Row],[CONTRATISTA PRNCIPAL]],"Principal","Secundaria")</f>
        <v>Principal</v>
      </c>
      <c r="T4791" s="10">
        <f>IFERROR(1/COUNTIF(Tabla2[CONTRATISTA PRNCIPAL],Tabla2[[#This Row],[CONTRATISTA PRNCIPAL]]),0)</f>
        <v>0</v>
      </c>
      <c r="U4791" s="33" t="str">
        <f ca="1">IF(((TODAY()-Tabla2[[#This Row],[FECHA NACIMIENTO]])/365)&lt;18,"Corregir", IF(((TODAY()-Tabla2[[#This Row],[FECHA NACIMIENTO]])/365)&gt;80, "Corregir",ROUNDDOWN(((TODAY()-Tabla2[[#This Row],[FECHA NACIMIENTO]])/365),0)))</f>
        <v>Corregir</v>
      </c>
      <c r="V479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91" s="34" t="str">
        <f ca="1">+IF(Tabla2[[#This Row],[Edad]]="Corregir","Corregir","Ok")</f>
        <v>Corregir</v>
      </c>
      <c r="X4791" s="10" t="str">
        <f>+IFERROR(VLOOKUP(Tabla2[[#This Row],[DISTRITO SEGÚN DNI]],Hoja1!$A$2:$B$55,2,FALSE),"No")</f>
        <v>No</v>
      </c>
      <c r="Y4791" s="10" t="str">
        <f>IF(OR(LOWER(Tabla2[[#This Row],[GENERO]])="masculino", LOWER(Tabla2[[#This Row],[GENERO]])="femenino"),"OK","Corregir")</f>
        <v>Corregir</v>
      </c>
      <c r="Z4791" s="10" t="str">
        <f>+IF(Tabla2[[#This Row],[Nro. DNI / CE]]="","Corregir",IF(LEN(Tabla2[[#This Row],[Nro. DNI / CE]])&gt;=8,"OK","Corregir"))</f>
        <v>Corregir</v>
      </c>
      <c r="AA4791" s="10">
        <f>COUNTIF(Tabla2[APELLIDOS Y NOMBRES],Tabla2[[#This Row],[APELLIDOS Y NOMBRES]])</f>
        <v>0</v>
      </c>
      <c r="AB4791" t="str">
        <f ca="1">+IFERROR(IF(Tabla2[[#This Row],[FECHA CESE/BAJA]]="","No Aplica",IF(AND(MONTH(Tabla2[[#This Row],[FECHA CESE/BAJA]])=MONTH(TODAY()-30),YEAR(Tabla2[[#This Row],[FECHA CESE/BAJA]])=YEAR(TODAY())),MONTH(TODAY()-30)&amp;"-"&amp;YEAR(TODAY()),"Borrar")),"No aplica")</f>
        <v>No Aplica</v>
      </c>
      <c r="AC4791" t="str">
        <f ca="1">+IFERROR(IF(Tabla2[[#This Row],[FECHA INICIO DE LABORES EN OBRA]]="","No Aplica",IF(AND(MONTH(Tabla2[[#This Row],[FECHA INICIO DE LABORES EN OBRA]])=MONTH(TODAY()-30),YEAR(Tabla2[[#This Row],[FECHA INICIO DE LABORES EN OBRA]])=YEAR(TODAY())),MONTH(TODAY()-30)&amp;"-"&amp;YEAR(TODAY()),"No Aplica")),"No Aplica")</f>
        <v>No Aplica</v>
      </c>
    </row>
    <row r="4792" spans="1:29" x14ac:dyDescent="0.25">
      <c r="A4792" s="2"/>
      <c r="B4792" s="3"/>
      <c r="C4792" s="3"/>
      <c r="D4792" s="3"/>
      <c r="E4792" s="3"/>
      <c r="F4792" s="36"/>
      <c r="G4792" s="3"/>
      <c r="H4792" s="3"/>
      <c r="I4792" s="3"/>
      <c r="J4792" s="3"/>
      <c r="K4792" s="3"/>
      <c r="L4792" s="8"/>
      <c r="M4792" s="5"/>
      <c r="N4792" s="13"/>
      <c r="O4792" s="5"/>
      <c r="P4792" s="8"/>
      <c r="Q4792" s="9"/>
      <c r="R4792" s="9" t="str">
        <f>IFERROR(VLOOKUP(Tabla2[[#This Row],[CONTRATISTA PRNCIPAL]],Hoja1!$L$5:$M$9,2,FALSE),"CJV")</f>
        <v>CJV</v>
      </c>
      <c r="S4792" s="9" t="str">
        <f>IF(Tabla2[[#This Row],[EMPRESA]]=Tabla2[[#This Row],[CONTRATISTA PRNCIPAL]],"Principal","Secundaria")</f>
        <v>Principal</v>
      </c>
      <c r="T4792" s="10">
        <f>IFERROR(1/COUNTIF(Tabla2[CONTRATISTA PRNCIPAL],Tabla2[[#This Row],[CONTRATISTA PRNCIPAL]]),0)</f>
        <v>0</v>
      </c>
      <c r="U4792" s="33" t="str">
        <f ca="1">IF(((TODAY()-Tabla2[[#This Row],[FECHA NACIMIENTO]])/365)&lt;18,"Corregir", IF(((TODAY()-Tabla2[[#This Row],[FECHA NACIMIENTO]])/365)&gt;80, "Corregir",ROUNDDOWN(((TODAY()-Tabla2[[#This Row],[FECHA NACIMIENTO]])/365),0)))</f>
        <v>Corregir</v>
      </c>
      <c r="V479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92" s="34" t="str">
        <f ca="1">+IF(Tabla2[[#This Row],[Edad]]="Corregir","Corregir","Ok")</f>
        <v>Corregir</v>
      </c>
      <c r="X4792" s="10" t="str">
        <f>+IFERROR(VLOOKUP(Tabla2[[#This Row],[DISTRITO SEGÚN DNI]],Hoja1!$A$2:$B$55,2,FALSE),"No")</f>
        <v>No</v>
      </c>
      <c r="Y4792" s="10" t="str">
        <f>IF(OR(LOWER(Tabla2[[#This Row],[GENERO]])="masculino", LOWER(Tabla2[[#This Row],[GENERO]])="femenino"),"OK","Corregir")</f>
        <v>Corregir</v>
      </c>
      <c r="Z4792" s="10" t="str">
        <f>+IF(Tabla2[[#This Row],[Nro. DNI / CE]]="","Corregir",IF(LEN(Tabla2[[#This Row],[Nro. DNI / CE]])&gt;=8,"OK","Corregir"))</f>
        <v>Corregir</v>
      </c>
      <c r="AA4792" s="10">
        <f>COUNTIF(Tabla2[APELLIDOS Y NOMBRES],Tabla2[[#This Row],[APELLIDOS Y NOMBRES]])</f>
        <v>0</v>
      </c>
      <c r="AB4792" t="str">
        <f ca="1">+IFERROR(IF(Tabla2[[#This Row],[FECHA CESE/BAJA]]="","No Aplica",IF(AND(MONTH(Tabla2[[#This Row],[FECHA CESE/BAJA]])=MONTH(TODAY()-30),YEAR(Tabla2[[#This Row],[FECHA CESE/BAJA]])=YEAR(TODAY())),MONTH(TODAY()-30)&amp;"-"&amp;YEAR(TODAY()),"Borrar")),"No aplica")</f>
        <v>No Aplica</v>
      </c>
      <c r="AC4792" t="str">
        <f ca="1">+IFERROR(IF(Tabla2[[#This Row],[FECHA INICIO DE LABORES EN OBRA]]="","No Aplica",IF(AND(MONTH(Tabla2[[#This Row],[FECHA INICIO DE LABORES EN OBRA]])=MONTH(TODAY()-30),YEAR(Tabla2[[#This Row],[FECHA INICIO DE LABORES EN OBRA]])=YEAR(TODAY())),MONTH(TODAY()-30)&amp;"-"&amp;YEAR(TODAY()),"No Aplica")),"No Aplica")</f>
        <v>No Aplica</v>
      </c>
    </row>
    <row r="4793" spans="1:29" x14ac:dyDescent="0.25">
      <c r="A4793" s="2"/>
      <c r="B4793" s="3"/>
      <c r="C4793" s="3"/>
      <c r="D4793" s="3"/>
      <c r="E4793" s="3"/>
      <c r="F4793" s="36"/>
      <c r="G4793" s="3"/>
      <c r="H4793" s="3"/>
      <c r="I4793" s="3"/>
      <c r="J4793" s="3"/>
      <c r="K4793" s="3"/>
      <c r="L4793" s="8"/>
      <c r="M4793" s="5"/>
      <c r="N4793" s="13"/>
      <c r="O4793" s="5"/>
      <c r="P4793" s="8"/>
      <c r="Q4793" s="9"/>
      <c r="R4793" s="9" t="str">
        <f>IFERROR(VLOOKUP(Tabla2[[#This Row],[CONTRATISTA PRNCIPAL]],Hoja1!$L$5:$M$9,2,FALSE),"CJV")</f>
        <v>CJV</v>
      </c>
      <c r="S4793" s="9" t="str">
        <f>IF(Tabla2[[#This Row],[EMPRESA]]=Tabla2[[#This Row],[CONTRATISTA PRNCIPAL]],"Principal","Secundaria")</f>
        <v>Principal</v>
      </c>
      <c r="T4793" s="10">
        <f>IFERROR(1/COUNTIF(Tabla2[CONTRATISTA PRNCIPAL],Tabla2[[#This Row],[CONTRATISTA PRNCIPAL]]),0)</f>
        <v>0</v>
      </c>
      <c r="U4793" s="33" t="str">
        <f ca="1">IF(((TODAY()-Tabla2[[#This Row],[FECHA NACIMIENTO]])/365)&lt;18,"Corregir", IF(((TODAY()-Tabla2[[#This Row],[FECHA NACIMIENTO]])/365)&gt;80, "Corregir",ROUNDDOWN(((TODAY()-Tabla2[[#This Row],[FECHA NACIMIENTO]])/365),0)))</f>
        <v>Corregir</v>
      </c>
      <c r="V479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93" s="34" t="str">
        <f ca="1">+IF(Tabla2[[#This Row],[Edad]]="Corregir","Corregir","Ok")</f>
        <v>Corregir</v>
      </c>
      <c r="X4793" s="10" t="str">
        <f>+IFERROR(VLOOKUP(Tabla2[[#This Row],[DISTRITO SEGÚN DNI]],Hoja1!$A$2:$B$55,2,FALSE),"No")</f>
        <v>No</v>
      </c>
      <c r="Y4793" s="10" t="str">
        <f>IF(OR(LOWER(Tabla2[[#This Row],[GENERO]])="masculino", LOWER(Tabla2[[#This Row],[GENERO]])="femenino"),"OK","Corregir")</f>
        <v>Corregir</v>
      </c>
      <c r="Z4793" s="10" t="str">
        <f>+IF(Tabla2[[#This Row],[Nro. DNI / CE]]="","Corregir",IF(LEN(Tabla2[[#This Row],[Nro. DNI / CE]])&gt;=8,"OK","Corregir"))</f>
        <v>Corregir</v>
      </c>
      <c r="AA4793" s="10">
        <f>COUNTIF(Tabla2[APELLIDOS Y NOMBRES],Tabla2[[#This Row],[APELLIDOS Y NOMBRES]])</f>
        <v>0</v>
      </c>
      <c r="AB4793" t="str">
        <f ca="1">+IFERROR(IF(Tabla2[[#This Row],[FECHA CESE/BAJA]]="","No Aplica",IF(AND(MONTH(Tabla2[[#This Row],[FECHA CESE/BAJA]])=MONTH(TODAY()-30),YEAR(Tabla2[[#This Row],[FECHA CESE/BAJA]])=YEAR(TODAY())),MONTH(TODAY()-30)&amp;"-"&amp;YEAR(TODAY()),"Borrar")),"No aplica")</f>
        <v>No Aplica</v>
      </c>
      <c r="AC4793" t="str">
        <f ca="1">+IFERROR(IF(Tabla2[[#This Row],[FECHA INICIO DE LABORES EN OBRA]]="","No Aplica",IF(AND(MONTH(Tabla2[[#This Row],[FECHA INICIO DE LABORES EN OBRA]])=MONTH(TODAY()-30),YEAR(Tabla2[[#This Row],[FECHA INICIO DE LABORES EN OBRA]])=YEAR(TODAY())),MONTH(TODAY()-30)&amp;"-"&amp;YEAR(TODAY()),"No Aplica")),"No Aplica")</f>
        <v>No Aplica</v>
      </c>
    </row>
    <row r="4794" spans="1:29" x14ac:dyDescent="0.25">
      <c r="A4794" s="2"/>
      <c r="B4794" s="3"/>
      <c r="C4794" s="3"/>
      <c r="D4794" s="3"/>
      <c r="E4794" s="3"/>
      <c r="F4794" s="36"/>
      <c r="G4794" s="3"/>
      <c r="H4794" s="3"/>
      <c r="I4794" s="3"/>
      <c r="J4794" s="3"/>
      <c r="K4794" s="3"/>
      <c r="L4794" s="8"/>
      <c r="M4794" s="5"/>
      <c r="N4794" s="13"/>
      <c r="O4794" s="5"/>
      <c r="P4794" s="8"/>
      <c r="Q4794" s="9"/>
      <c r="R4794" s="9" t="str">
        <f>IFERROR(VLOOKUP(Tabla2[[#This Row],[CONTRATISTA PRNCIPAL]],Hoja1!$L$5:$M$9,2,FALSE),"CJV")</f>
        <v>CJV</v>
      </c>
      <c r="S4794" s="9" t="str">
        <f>IF(Tabla2[[#This Row],[EMPRESA]]=Tabla2[[#This Row],[CONTRATISTA PRNCIPAL]],"Principal","Secundaria")</f>
        <v>Principal</v>
      </c>
      <c r="T4794" s="10">
        <f>IFERROR(1/COUNTIF(Tabla2[CONTRATISTA PRNCIPAL],Tabla2[[#This Row],[CONTRATISTA PRNCIPAL]]),0)</f>
        <v>0</v>
      </c>
      <c r="U4794" s="33" t="str">
        <f ca="1">IF(((TODAY()-Tabla2[[#This Row],[FECHA NACIMIENTO]])/365)&lt;18,"Corregir", IF(((TODAY()-Tabla2[[#This Row],[FECHA NACIMIENTO]])/365)&gt;80, "Corregir",ROUNDDOWN(((TODAY()-Tabla2[[#This Row],[FECHA NACIMIENTO]])/365),0)))</f>
        <v>Corregir</v>
      </c>
      <c r="V479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94" s="34" t="str">
        <f ca="1">+IF(Tabla2[[#This Row],[Edad]]="Corregir","Corregir","Ok")</f>
        <v>Corregir</v>
      </c>
      <c r="X4794" s="10" t="str">
        <f>+IFERROR(VLOOKUP(Tabla2[[#This Row],[DISTRITO SEGÚN DNI]],Hoja1!$A$2:$B$55,2,FALSE),"No")</f>
        <v>No</v>
      </c>
      <c r="Y4794" s="10" t="str">
        <f>IF(OR(LOWER(Tabla2[[#This Row],[GENERO]])="masculino", LOWER(Tabla2[[#This Row],[GENERO]])="femenino"),"OK","Corregir")</f>
        <v>Corregir</v>
      </c>
      <c r="Z4794" s="10" t="str">
        <f>+IF(Tabla2[[#This Row],[Nro. DNI / CE]]="","Corregir",IF(LEN(Tabla2[[#This Row],[Nro. DNI / CE]])&gt;=8,"OK","Corregir"))</f>
        <v>Corregir</v>
      </c>
      <c r="AA4794" s="10">
        <f>COUNTIF(Tabla2[APELLIDOS Y NOMBRES],Tabla2[[#This Row],[APELLIDOS Y NOMBRES]])</f>
        <v>0</v>
      </c>
      <c r="AB4794" t="str">
        <f ca="1">+IFERROR(IF(Tabla2[[#This Row],[FECHA CESE/BAJA]]="","No Aplica",IF(AND(MONTH(Tabla2[[#This Row],[FECHA CESE/BAJA]])=MONTH(TODAY()-30),YEAR(Tabla2[[#This Row],[FECHA CESE/BAJA]])=YEAR(TODAY())),MONTH(TODAY()-30)&amp;"-"&amp;YEAR(TODAY()),"Borrar")),"No aplica")</f>
        <v>No Aplica</v>
      </c>
      <c r="AC4794" t="str">
        <f ca="1">+IFERROR(IF(Tabla2[[#This Row],[FECHA INICIO DE LABORES EN OBRA]]="","No Aplica",IF(AND(MONTH(Tabla2[[#This Row],[FECHA INICIO DE LABORES EN OBRA]])=MONTH(TODAY()-30),YEAR(Tabla2[[#This Row],[FECHA INICIO DE LABORES EN OBRA]])=YEAR(TODAY())),MONTH(TODAY()-30)&amp;"-"&amp;YEAR(TODAY()),"No Aplica")),"No Aplica")</f>
        <v>No Aplica</v>
      </c>
    </row>
    <row r="4795" spans="1:29" x14ac:dyDescent="0.25">
      <c r="A4795" s="2"/>
      <c r="B4795" s="3"/>
      <c r="C4795" s="3"/>
      <c r="D4795" s="3"/>
      <c r="E4795" s="3"/>
      <c r="F4795" s="36"/>
      <c r="G4795" s="3"/>
      <c r="H4795" s="3"/>
      <c r="I4795" s="3"/>
      <c r="J4795" s="3"/>
      <c r="K4795" s="3"/>
      <c r="L4795" s="8"/>
      <c r="M4795" s="5"/>
      <c r="N4795" s="13"/>
      <c r="O4795" s="5"/>
      <c r="P4795" s="8"/>
      <c r="Q4795" s="9"/>
      <c r="R4795" s="9" t="str">
        <f>IFERROR(VLOOKUP(Tabla2[[#This Row],[CONTRATISTA PRNCIPAL]],Hoja1!$L$5:$M$9,2,FALSE),"CJV")</f>
        <v>CJV</v>
      </c>
      <c r="S4795" s="9" t="str">
        <f>IF(Tabla2[[#This Row],[EMPRESA]]=Tabla2[[#This Row],[CONTRATISTA PRNCIPAL]],"Principal","Secundaria")</f>
        <v>Principal</v>
      </c>
      <c r="T4795" s="10">
        <f>IFERROR(1/COUNTIF(Tabla2[CONTRATISTA PRNCIPAL],Tabla2[[#This Row],[CONTRATISTA PRNCIPAL]]),0)</f>
        <v>0</v>
      </c>
      <c r="U4795" s="33" t="str">
        <f ca="1">IF(((TODAY()-Tabla2[[#This Row],[FECHA NACIMIENTO]])/365)&lt;18,"Corregir", IF(((TODAY()-Tabla2[[#This Row],[FECHA NACIMIENTO]])/365)&gt;80, "Corregir",ROUNDDOWN(((TODAY()-Tabla2[[#This Row],[FECHA NACIMIENTO]])/365),0)))</f>
        <v>Corregir</v>
      </c>
      <c r="V479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95" s="34" t="str">
        <f ca="1">+IF(Tabla2[[#This Row],[Edad]]="Corregir","Corregir","Ok")</f>
        <v>Corregir</v>
      </c>
      <c r="X4795" s="10" t="str">
        <f>+IFERROR(VLOOKUP(Tabla2[[#This Row],[DISTRITO SEGÚN DNI]],Hoja1!$A$2:$B$55,2,FALSE),"No")</f>
        <v>No</v>
      </c>
      <c r="Y4795" s="10" t="str">
        <f>IF(OR(LOWER(Tabla2[[#This Row],[GENERO]])="masculino", LOWER(Tabla2[[#This Row],[GENERO]])="femenino"),"OK","Corregir")</f>
        <v>Corregir</v>
      </c>
      <c r="Z4795" s="10" t="str">
        <f>+IF(Tabla2[[#This Row],[Nro. DNI / CE]]="","Corregir",IF(LEN(Tabla2[[#This Row],[Nro. DNI / CE]])&gt;=8,"OK","Corregir"))</f>
        <v>Corregir</v>
      </c>
      <c r="AA4795" s="10">
        <f>COUNTIF(Tabla2[APELLIDOS Y NOMBRES],Tabla2[[#This Row],[APELLIDOS Y NOMBRES]])</f>
        <v>0</v>
      </c>
      <c r="AB4795" t="str">
        <f ca="1">+IFERROR(IF(Tabla2[[#This Row],[FECHA CESE/BAJA]]="","No Aplica",IF(AND(MONTH(Tabla2[[#This Row],[FECHA CESE/BAJA]])=MONTH(TODAY()-30),YEAR(Tabla2[[#This Row],[FECHA CESE/BAJA]])=YEAR(TODAY())),MONTH(TODAY()-30)&amp;"-"&amp;YEAR(TODAY()),"Borrar")),"No aplica")</f>
        <v>No Aplica</v>
      </c>
      <c r="AC4795" t="str">
        <f ca="1">+IFERROR(IF(Tabla2[[#This Row],[FECHA INICIO DE LABORES EN OBRA]]="","No Aplica",IF(AND(MONTH(Tabla2[[#This Row],[FECHA INICIO DE LABORES EN OBRA]])=MONTH(TODAY()-30),YEAR(Tabla2[[#This Row],[FECHA INICIO DE LABORES EN OBRA]])=YEAR(TODAY())),MONTH(TODAY()-30)&amp;"-"&amp;YEAR(TODAY()),"No Aplica")),"No Aplica")</f>
        <v>No Aplica</v>
      </c>
    </row>
    <row r="4796" spans="1:29" x14ac:dyDescent="0.25">
      <c r="A4796" s="2"/>
      <c r="B4796" s="3"/>
      <c r="C4796" s="3"/>
      <c r="D4796" s="3"/>
      <c r="E4796" s="3"/>
      <c r="F4796" s="36"/>
      <c r="G4796" s="3"/>
      <c r="H4796" s="3"/>
      <c r="I4796" s="3"/>
      <c r="J4796" s="3"/>
      <c r="K4796" s="3"/>
      <c r="L4796" s="8"/>
      <c r="M4796" s="5"/>
      <c r="N4796" s="13"/>
      <c r="O4796" s="5"/>
      <c r="P4796" s="8"/>
      <c r="Q4796" s="9"/>
      <c r="R4796" s="9" t="str">
        <f>IFERROR(VLOOKUP(Tabla2[[#This Row],[CONTRATISTA PRNCIPAL]],Hoja1!$L$5:$M$9,2,FALSE),"CJV")</f>
        <v>CJV</v>
      </c>
      <c r="S4796" s="9" t="str">
        <f>IF(Tabla2[[#This Row],[EMPRESA]]=Tabla2[[#This Row],[CONTRATISTA PRNCIPAL]],"Principal","Secundaria")</f>
        <v>Principal</v>
      </c>
      <c r="T4796" s="10">
        <f>IFERROR(1/COUNTIF(Tabla2[CONTRATISTA PRNCIPAL],Tabla2[[#This Row],[CONTRATISTA PRNCIPAL]]),0)</f>
        <v>0</v>
      </c>
      <c r="U4796" s="33" t="str">
        <f ca="1">IF(((TODAY()-Tabla2[[#This Row],[FECHA NACIMIENTO]])/365)&lt;18,"Corregir", IF(((TODAY()-Tabla2[[#This Row],[FECHA NACIMIENTO]])/365)&gt;80, "Corregir",ROUNDDOWN(((TODAY()-Tabla2[[#This Row],[FECHA NACIMIENTO]])/365),0)))</f>
        <v>Corregir</v>
      </c>
      <c r="V479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96" s="34" t="str">
        <f ca="1">+IF(Tabla2[[#This Row],[Edad]]="Corregir","Corregir","Ok")</f>
        <v>Corregir</v>
      </c>
      <c r="X4796" s="10" t="str">
        <f>+IFERROR(VLOOKUP(Tabla2[[#This Row],[DISTRITO SEGÚN DNI]],Hoja1!$A$2:$B$55,2,FALSE),"No")</f>
        <v>No</v>
      </c>
      <c r="Y4796" s="10" t="str">
        <f>IF(OR(LOWER(Tabla2[[#This Row],[GENERO]])="masculino", LOWER(Tabla2[[#This Row],[GENERO]])="femenino"),"OK","Corregir")</f>
        <v>Corregir</v>
      </c>
      <c r="Z4796" s="10" t="str">
        <f>+IF(Tabla2[[#This Row],[Nro. DNI / CE]]="","Corregir",IF(LEN(Tabla2[[#This Row],[Nro. DNI / CE]])&gt;=8,"OK","Corregir"))</f>
        <v>Corregir</v>
      </c>
      <c r="AA4796" s="10">
        <f>COUNTIF(Tabla2[APELLIDOS Y NOMBRES],Tabla2[[#This Row],[APELLIDOS Y NOMBRES]])</f>
        <v>0</v>
      </c>
      <c r="AB4796" t="str">
        <f ca="1">+IFERROR(IF(Tabla2[[#This Row],[FECHA CESE/BAJA]]="","No Aplica",IF(AND(MONTH(Tabla2[[#This Row],[FECHA CESE/BAJA]])=MONTH(TODAY()-30),YEAR(Tabla2[[#This Row],[FECHA CESE/BAJA]])=YEAR(TODAY())),MONTH(TODAY()-30)&amp;"-"&amp;YEAR(TODAY()),"Borrar")),"No aplica")</f>
        <v>No Aplica</v>
      </c>
      <c r="AC4796" t="str">
        <f ca="1">+IFERROR(IF(Tabla2[[#This Row],[FECHA INICIO DE LABORES EN OBRA]]="","No Aplica",IF(AND(MONTH(Tabla2[[#This Row],[FECHA INICIO DE LABORES EN OBRA]])=MONTH(TODAY()-30),YEAR(Tabla2[[#This Row],[FECHA INICIO DE LABORES EN OBRA]])=YEAR(TODAY())),MONTH(TODAY()-30)&amp;"-"&amp;YEAR(TODAY()),"No Aplica")),"No Aplica")</f>
        <v>No Aplica</v>
      </c>
    </row>
    <row r="4797" spans="1:29" x14ac:dyDescent="0.25">
      <c r="A4797" s="2"/>
      <c r="B4797" s="3"/>
      <c r="C4797" s="3"/>
      <c r="D4797" s="3"/>
      <c r="E4797" s="3"/>
      <c r="F4797" s="36"/>
      <c r="G4797" s="3"/>
      <c r="H4797" s="3"/>
      <c r="I4797" s="3"/>
      <c r="J4797" s="3"/>
      <c r="K4797" s="3"/>
      <c r="L4797" s="8"/>
      <c r="M4797" s="5"/>
      <c r="N4797" s="13"/>
      <c r="O4797" s="5"/>
      <c r="P4797" s="8"/>
      <c r="Q4797" s="9"/>
      <c r="R4797" s="9" t="str">
        <f>IFERROR(VLOOKUP(Tabla2[[#This Row],[CONTRATISTA PRNCIPAL]],Hoja1!$L$5:$M$9,2,FALSE),"CJV")</f>
        <v>CJV</v>
      </c>
      <c r="S4797" s="9" t="str">
        <f>IF(Tabla2[[#This Row],[EMPRESA]]=Tabla2[[#This Row],[CONTRATISTA PRNCIPAL]],"Principal","Secundaria")</f>
        <v>Principal</v>
      </c>
      <c r="T4797" s="10">
        <f>IFERROR(1/COUNTIF(Tabla2[CONTRATISTA PRNCIPAL],Tabla2[[#This Row],[CONTRATISTA PRNCIPAL]]),0)</f>
        <v>0</v>
      </c>
      <c r="U4797" s="33" t="str">
        <f ca="1">IF(((TODAY()-Tabla2[[#This Row],[FECHA NACIMIENTO]])/365)&lt;18,"Corregir", IF(((TODAY()-Tabla2[[#This Row],[FECHA NACIMIENTO]])/365)&gt;80, "Corregir",ROUNDDOWN(((TODAY()-Tabla2[[#This Row],[FECHA NACIMIENTO]])/365),0)))</f>
        <v>Corregir</v>
      </c>
      <c r="V479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97" s="34" t="str">
        <f ca="1">+IF(Tabla2[[#This Row],[Edad]]="Corregir","Corregir","Ok")</f>
        <v>Corregir</v>
      </c>
      <c r="X4797" s="10" t="str">
        <f>+IFERROR(VLOOKUP(Tabla2[[#This Row],[DISTRITO SEGÚN DNI]],Hoja1!$A$2:$B$55,2,FALSE),"No")</f>
        <v>No</v>
      </c>
      <c r="Y4797" s="10" t="str">
        <f>IF(OR(LOWER(Tabla2[[#This Row],[GENERO]])="masculino", LOWER(Tabla2[[#This Row],[GENERO]])="femenino"),"OK","Corregir")</f>
        <v>Corregir</v>
      </c>
      <c r="Z4797" s="10" t="str">
        <f>+IF(Tabla2[[#This Row],[Nro. DNI / CE]]="","Corregir",IF(LEN(Tabla2[[#This Row],[Nro. DNI / CE]])&gt;=8,"OK","Corregir"))</f>
        <v>Corregir</v>
      </c>
      <c r="AA4797" s="10">
        <f>COUNTIF(Tabla2[APELLIDOS Y NOMBRES],Tabla2[[#This Row],[APELLIDOS Y NOMBRES]])</f>
        <v>0</v>
      </c>
      <c r="AB4797" t="str">
        <f ca="1">+IFERROR(IF(Tabla2[[#This Row],[FECHA CESE/BAJA]]="","No Aplica",IF(AND(MONTH(Tabla2[[#This Row],[FECHA CESE/BAJA]])=MONTH(TODAY()-30),YEAR(Tabla2[[#This Row],[FECHA CESE/BAJA]])=YEAR(TODAY())),MONTH(TODAY()-30)&amp;"-"&amp;YEAR(TODAY()),"Borrar")),"No aplica")</f>
        <v>No Aplica</v>
      </c>
      <c r="AC4797" t="str">
        <f ca="1">+IFERROR(IF(Tabla2[[#This Row],[FECHA INICIO DE LABORES EN OBRA]]="","No Aplica",IF(AND(MONTH(Tabla2[[#This Row],[FECHA INICIO DE LABORES EN OBRA]])=MONTH(TODAY()-30),YEAR(Tabla2[[#This Row],[FECHA INICIO DE LABORES EN OBRA]])=YEAR(TODAY())),MONTH(TODAY()-30)&amp;"-"&amp;YEAR(TODAY()),"No Aplica")),"No Aplica")</f>
        <v>No Aplica</v>
      </c>
    </row>
    <row r="4798" spans="1:29" x14ac:dyDescent="0.25">
      <c r="A4798" s="2"/>
      <c r="B4798" s="3"/>
      <c r="C4798" s="3"/>
      <c r="D4798" s="3"/>
      <c r="E4798" s="3"/>
      <c r="F4798" s="36"/>
      <c r="G4798" s="3"/>
      <c r="H4798" s="3"/>
      <c r="I4798" s="3"/>
      <c r="J4798" s="3"/>
      <c r="K4798" s="3"/>
      <c r="L4798" s="8"/>
      <c r="M4798" s="5"/>
      <c r="N4798" s="13"/>
      <c r="O4798" s="5"/>
      <c r="P4798" s="8"/>
      <c r="Q4798" s="9"/>
      <c r="R4798" s="9" t="str">
        <f>IFERROR(VLOOKUP(Tabla2[[#This Row],[CONTRATISTA PRNCIPAL]],Hoja1!$L$5:$M$9,2,FALSE),"CJV")</f>
        <v>CJV</v>
      </c>
      <c r="S4798" s="9" t="str">
        <f>IF(Tabla2[[#This Row],[EMPRESA]]=Tabla2[[#This Row],[CONTRATISTA PRNCIPAL]],"Principal","Secundaria")</f>
        <v>Principal</v>
      </c>
      <c r="T4798" s="10">
        <f>IFERROR(1/COUNTIF(Tabla2[CONTRATISTA PRNCIPAL],Tabla2[[#This Row],[CONTRATISTA PRNCIPAL]]),0)</f>
        <v>0</v>
      </c>
      <c r="U4798" s="33" t="str">
        <f ca="1">IF(((TODAY()-Tabla2[[#This Row],[FECHA NACIMIENTO]])/365)&lt;18,"Corregir", IF(((TODAY()-Tabla2[[#This Row],[FECHA NACIMIENTO]])/365)&gt;80, "Corregir",ROUNDDOWN(((TODAY()-Tabla2[[#This Row],[FECHA NACIMIENTO]])/365),0)))</f>
        <v>Corregir</v>
      </c>
      <c r="V479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98" s="34" t="str">
        <f ca="1">+IF(Tabla2[[#This Row],[Edad]]="Corregir","Corregir","Ok")</f>
        <v>Corregir</v>
      </c>
      <c r="X4798" s="10" t="str">
        <f>+IFERROR(VLOOKUP(Tabla2[[#This Row],[DISTRITO SEGÚN DNI]],Hoja1!$A$2:$B$55,2,FALSE),"No")</f>
        <v>No</v>
      </c>
      <c r="Y4798" s="10" t="str">
        <f>IF(OR(LOWER(Tabla2[[#This Row],[GENERO]])="masculino", LOWER(Tabla2[[#This Row],[GENERO]])="femenino"),"OK","Corregir")</f>
        <v>Corregir</v>
      </c>
      <c r="Z4798" s="10" t="str">
        <f>+IF(Tabla2[[#This Row],[Nro. DNI / CE]]="","Corregir",IF(LEN(Tabla2[[#This Row],[Nro. DNI / CE]])&gt;=8,"OK","Corregir"))</f>
        <v>Corregir</v>
      </c>
      <c r="AA4798" s="10">
        <f>COUNTIF(Tabla2[APELLIDOS Y NOMBRES],Tabla2[[#This Row],[APELLIDOS Y NOMBRES]])</f>
        <v>0</v>
      </c>
      <c r="AB4798" t="str">
        <f ca="1">+IFERROR(IF(Tabla2[[#This Row],[FECHA CESE/BAJA]]="","No Aplica",IF(AND(MONTH(Tabla2[[#This Row],[FECHA CESE/BAJA]])=MONTH(TODAY()-30),YEAR(Tabla2[[#This Row],[FECHA CESE/BAJA]])=YEAR(TODAY())),MONTH(TODAY()-30)&amp;"-"&amp;YEAR(TODAY()),"Borrar")),"No aplica")</f>
        <v>No Aplica</v>
      </c>
      <c r="AC4798" t="str">
        <f ca="1">+IFERROR(IF(Tabla2[[#This Row],[FECHA INICIO DE LABORES EN OBRA]]="","No Aplica",IF(AND(MONTH(Tabla2[[#This Row],[FECHA INICIO DE LABORES EN OBRA]])=MONTH(TODAY()-30),YEAR(Tabla2[[#This Row],[FECHA INICIO DE LABORES EN OBRA]])=YEAR(TODAY())),MONTH(TODAY()-30)&amp;"-"&amp;YEAR(TODAY()),"No Aplica")),"No Aplica")</f>
        <v>No Aplica</v>
      </c>
    </row>
    <row r="4799" spans="1:29" x14ac:dyDescent="0.25">
      <c r="A4799" s="2"/>
      <c r="B4799" s="3"/>
      <c r="C4799" s="3"/>
      <c r="D4799" s="3"/>
      <c r="E4799" s="3"/>
      <c r="F4799" s="36"/>
      <c r="G4799" s="3"/>
      <c r="H4799" s="3"/>
      <c r="I4799" s="3"/>
      <c r="J4799" s="3"/>
      <c r="K4799" s="3"/>
      <c r="L4799" s="8"/>
      <c r="M4799" s="5"/>
      <c r="N4799" s="13"/>
      <c r="O4799" s="5"/>
      <c r="P4799" s="8"/>
      <c r="Q4799" s="9"/>
      <c r="R4799" s="9" t="str">
        <f>IFERROR(VLOOKUP(Tabla2[[#This Row],[CONTRATISTA PRNCIPAL]],Hoja1!$L$5:$M$9,2,FALSE),"CJV")</f>
        <v>CJV</v>
      </c>
      <c r="S4799" s="9" t="str">
        <f>IF(Tabla2[[#This Row],[EMPRESA]]=Tabla2[[#This Row],[CONTRATISTA PRNCIPAL]],"Principal","Secundaria")</f>
        <v>Principal</v>
      </c>
      <c r="T4799" s="10">
        <f>IFERROR(1/COUNTIF(Tabla2[CONTRATISTA PRNCIPAL],Tabla2[[#This Row],[CONTRATISTA PRNCIPAL]]),0)</f>
        <v>0</v>
      </c>
      <c r="U4799" s="33" t="str">
        <f ca="1">IF(((TODAY()-Tabla2[[#This Row],[FECHA NACIMIENTO]])/365)&lt;18,"Corregir", IF(((TODAY()-Tabla2[[#This Row],[FECHA NACIMIENTO]])/365)&gt;80, "Corregir",ROUNDDOWN(((TODAY()-Tabla2[[#This Row],[FECHA NACIMIENTO]])/365),0)))</f>
        <v>Corregir</v>
      </c>
      <c r="V479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799" s="34" t="str">
        <f ca="1">+IF(Tabla2[[#This Row],[Edad]]="Corregir","Corregir","Ok")</f>
        <v>Corregir</v>
      </c>
      <c r="X4799" s="10" t="str">
        <f>+IFERROR(VLOOKUP(Tabla2[[#This Row],[DISTRITO SEGÚN DNI]],Hoja1!$A$2:$B$55,2,FALSE),"No")</f>
        <v>No</v>
      </c>
      <c r="Y4799" s="10" t="str">
        <f>IF(OR(LOWER(Tabla2[[#This Row],[GENERO]])="masculino", LOWER(Tabla2[[#This Row],[GENERO]])="femenino"),"OK","Corregir")</f>
        <v>Corregir</v>
      </c>
      <c r="Z4799" s="10" t="str">
        <f>+IF(Tabla2[[#This Row],[Nro. DNI / CE]]="","Corregir",IF(LEN(Tabla2[[#This Row],[Nro. DNI / CE]])&gt;=8,"OK","Corregir"))</f>
        <v>Corregir</v>
      </c>
      <c r="AA4799" s="10">
        <f>COUNTIF(Tabla2[APELLIDOS Y NOMBRES],Tabla2[[#This Row],[APELLIDOS Y NOMBRES]])</f>
        <v>0</v>
      </c>
      <c r="AB4799" t="str">
        <f ca="1">+IFERROR(IF(Tabla2[[#This Row],[FECHA CESE/BAJA]]="","No Aplica",IF(AND(MONTH(Tabla2[[#This Row],[FECHA CESE/BAJA]])=MONTH(TODAY()-30),YEAR(Tabla2[[#This Row],[FECHA CESE/BAJA]])=YEAR(TODAY())),MONTH(TODAY()-30)&amp;"-"&amp;YEAR(TODAY()),"Borrar")),"No aplica")</f>
        <v>No Aplica</v>
      </c>
      <c r="AC4799" t="str">
        <f ca="1">+IFERROR(IF(Tabla2[[#This Row],[FECHA INICIO DE LABORES EN OBRA]]="","No Aplica",IF(AND(MONTH(Tabla2[[#This Row],[FECHA INICIO DE LABORES EN OBRA]])=MONTH(TODAY()-30),YEAR(Tabla2[[#This Row],[FECHA INICIO DE LABORES EN OBRA]])=YEAR(TODAY())),MONTH(TODAY()-30)&amp;"-"&amp;YEAR(TODAY()),"No Aplica")),"No Aplica")</f>
        <v>No Aplica</v>
      </c>
    </row>
    <row r="4800" spans="1:29" x14ac:dyDescent="0.25">
      <c r="A4800" s="2"/>
      <c r="B4800" s="3"/>
      <c r="C4800" s="3"/>
      <c r="D4800" s="3"/>
      <c r="E4800" s="3"/>
      <c r="F4800" s="36"/>
      <c r="G4800" s="3"/>
      <c r="H4800" s="3"/>
      <c r="I4800" s="3"/>
      <c r="J4800" s="3"/>
      <c r="K4800" s="3"/>
      <c r="L4800" s="8"/>
      <c r="M4800" s="5"/>
      <c r="N4800" s="13"/>
      <c r="O4800" s="5"/>
      <c r="P4800" s="8"/>
      <c r="Q4800" s="9"/>
      <c r="R4800" s="9" t="str">
        <f>IFERROR(VLOOKUP(Tabla2[[#This Row],[CONTRATISTA PRNCIPAL]],Hoja1!$L$5:$M$9,2,FALSE),"CJV")</f>
        <v>CJV</v>
      </c>
      <c r="S4800" s="9" t="str">
        <f>IF(Tabla2[[#This Row],[EMPRESA]]=Tabla2[[#This Row],[CONTRATISTA PRNCIPAL]],"Principal","Secundaria")</f>
        <v>Principal</v>
      </c>
      <c r="T4800" s="10">
        <f>IFERROR(1/COUNTIF(Tabla2[CONTRATISTA PRNCIPAL],Tabla2[[#This Row],[CONTRATISTA PRNCIPAL]]),0)</f>
        <v>0</v>
      </c>
      <c r="U4800" s="33" t="str">
        <f ca="1">IF(((TODAY()-Tabla2[[#This Row],[FECHA NACIMIENTO]])/365)&lt;18,"Corregir", IF(((TODAY()-Tabla2[[#This Row],[FECHA NACIMIENTO]])/365)&gt;80, "Corregir",ROUNDDOWN(((TODAY()-Tabla2[[#This Row],[FECHA NACIMIENTO]])/365),0)))</f>
        <v>Corregir</v>
      </c>
      <c r="V4800"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800" s="34" t="str">
        <f ca="1">+IF(Tabla2[[#This Row],[Edad]]="Corregir","Corregir","Ok")</f>
        <v>Corregir</v>
      </c>
      <c r="X4800" s="10" t="str">
        <f>+IFERROR(VLOOKUP(Tabla2[[#This Row],[DISTRITO SEGÚN DNI]],Hoja1!$A$2:$B$55,2,FALSE),"No")</f>
        <v>No</v>
      </c>
      <c r="Y4800" s="10" t="str">
        <f>IF(OR(LOWER(Tabla2[[#This Row],[GENERO]])="masculino", LOWER(Tabla2[[#This Row],[GENERO]])="femenino"),"OK","Corregir")</f>
        <v>Corregir</v>
      </c>
      <c r="Z4800" s="10" t="str">
        <f>+IF(Tabla2[[#This Row],[Nro. DNI / CE]]="","Corregir",IF(LEN(Tabla2[[#This Row],[Nro. DNI / CE]])&gt;=8,"OK","Corregir"))</f>
        <v>Corregir</v>
      </c>
      <c r="AA4800" s="10">
        <f>COUNTIF(Tabla2[APELLIDOS Y NOMBRES],Tabla2[[#This Row],[APELLIDOS Y NOMBRES]])</f>
        <v>0</v>
      </c>
      <c r="AB4800" t="str">
        <f ca="1">+IFERROR(IF(Tabla2[[#This Row],[FECHA CESE/BAJA]]="","No Aplica",IF(AND(MONTH(Tabla2[[#This Row],[FECHA CESE/BAJA]])=MONTH(TODAY()-30),YEAR(Tabla2[[#This Row],[FECHA CESE/BAJA]])=YEAR(TODAY())),MONTH(TODAY()-30)&amp;"-"&amp;YEAR(TODAY()),"Borrar")),"No aplica")</f>
        <v>No Aplica</v>
      </c>
      <c r="AC4800" t="str">
        <f ca="1">+IFERROR(IF(Tabla2[[#This Row],[FECHA INICIO DE LABORES EN OBRA]]="","No Aplica",IF(AND(MONTH(Tabla2[[#This Row],[FECHA INICIO DE LABORES EN OBRA]])=MONTH(TODAY()-30),YEAR(Tabla2[[#This Row],[FECHA INICIO DE LABORES EN OBRA]])=YEAR(TODAY())),MONTH(TODAY()-30)&amp;"-"&amp;YEAR(TODAY()),"No Aplica")),"No Aplica")</f>
        <v>No Aplica</v>
      </c>
    </row>
    <row r="4801" spans="1:29" x14ac:dyDescent="0.25">
      <c r="A4801" s="2"/>
      <c r="B4801" s="3"/>
      <c r="C4801" s="3"/>
      <c r="D4801" s="3"/>
      <c r="E4801" s="3"/>
      <c r="F4801" s="36"/>
      <c r="G4801" s="3"/>
      <c r="H4801" s="3"/>
      <c r="I4801" s="3"/>
      <c r="J4801" s="3"/>
      <c r="K4801" s="3"/>
      <c r="L4801" s="8"/>
      <c r="M4801" s="5"/>
      <c r="N4801" s="13"/>
      <c r="O4801" s="5"/>
      <c r="P4801" s="8"/>
      <c r="Q4801" s="9"/>
      <c r="R4801" s="9" t="str">
        <f>IFERROR(VLOOKUP(Tabla2[[#This Row],[CONTRATISTA PRNCIPAL]],Hoja1!$L$5:$M$9,2,FALSE),"CJV")</f>
        <v>CJV</v>
      </c>
      <c r="S4801" s="9" t="str">
        <f>IF(Tabla2[[#This Row],[EMPRESA]]=Tabla2[[#This Row],[CONTRATISTA PRNCIPAL]],"Principal","Secundaria")</f>
        <v>Principal</v>
      </c>
      <c r="T4801" s="10">
        <f>IFERROR(1/COUNTIF(Tabla2[CONTRATISTA PRNCIPAL],Tabla2[[#This Row],[CONTRATISTA PRNCIPAL]]),0)</f>
        <v>0</v>
      </c>
      <c r="U4801" s="33" t="str">
        <f ca="1">IF(((TODAY()-Tabla2[[#This Row],[FECHA NACIMIENTO]])/365)&lt;18,"Corregir", IF(((TODAY()-Tabla2[[#This Row],[FECHA NACIMIENTO]])/365)&gt;80, "Corregir",ROUNDDOWN(((TODAY()-Tabla2[[#This Row],[FECHA NACIMIENTO]])/365),0)))</f>
        <v>Corregir</v>
      </c>
      <c r="V4801"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801" s="34" t="str">
        <f ca="1">+IF(Tabla2[[#This Row],[Edad]]="Corregir","Corregir","Ok")</f>
        <v>Corregir</v>
      </c>
      <c r="X4801" s="10" t="str">
        <f>+IFERROR(VLOOKUP(Tabla2[[#This Row],[DISTRITO SEGÚN DNI]],Hoja1!$A$2:$B$55,2,FALSE),"No")</f>
        <v>No</v>
      </c>
      <c r="Y4801" s="10" t="str">
        <f>IF(OR(LOWER(Tabla2[[#This Row],[GENERO]])="masculino", LOWER(Tabla2[[#This Row],[GENERO]])="femenino"),"OK","Corregir")</f>
        <v>Corregir</v>
      </c>
      <c r="Z4801" s="10" t="str">
        <f>+IF(Tabla2[[#This Row],[Nro. DNI / CE]]="","Corregir",IF(LEN(Tabla2[[#This Row],[Nro. DNI / CE]])&gt;=8,"OK","Corregir"))</f>
        <v>Corregir</v>
      </c>
      <c r="AA4801" s="10">
        <f>COUNTIF(Tabla2[APELLIDOS Y NOMBRES],Tabla2[[#This Row],[APELLIDOS Y NOMBRES]])</f>
        <v>0</v>
      </c>
      <c r="AB4801" t="str">
        <f ca="1">+IFERROR(IF(Tabla2[[#This Row],[FECHA CESE/BAJA]]="","No Aplica",IF(AND(MONTH(Tabla2[[#This Row],[FECHA CESE/BAJA]])=MONTH(TODAY()-30),YEAR(Tabla2[[#This Row],[FECHA CESE/BAJA]])=YEAR(TODAY())),MONTH(TODAY()-30)&amp;"-"&amp;YEAR(TODAY()),"Borrar")),"No aplica")</f>
        <v>No Aplica</v>
      </c>
      <c r="AC4801" t="str">
        <f ca="1">+IFERROR(IF(Tabla2[[#This Row],[FECHA INICIO DE LABORES EN OBRA]]="","No Aplica",IF(AND(MONTH(Tabla2[[#This Row],[FECHA INICIO DE LABORES EN OBRA]])=MONTH(TODAY()-30),YEAR(Tabla2[[#This Row],[FECHA INICIO DE LABORES EN OBRA]])=YEAR(TODAY())),MONTH(TODAY()-30)&amp;"-"&amp;YEAR(TODAY()),"No Aplica")),"No Aplica")</f>
        <v>No Aplica</v>
      </c>
    </row>
    <row r="4802" spans="1:29" x14ac:dyDescent="0.25">
      <c r="A4802" s="2"/>
      <c r="B4802" s="3"/>
      <c r="C4802" s="3"/>
      <c r="D4802" s="3"/>
      <c r="E4802" s="3"/>
      <c r="F4802" s="36"/>
      <c r="G4802" s="3"/>
      <c r="H4802" s="3"/>
      <c r="I4802" s="3"/>
      <c r="J4802" s="3"/>
      <c r="K4802" s="3"/>
      <c r="L4802" s="8"/>
      <c r="M4802" s="5"/>
      <c r="N4802" s="13"/>
      <c r="O4802" s="5"/>
      <c r="P4802" s="8"/>
      <c r="Q4802" s="9"/>
      <c r="R4802" s="9" t="str">
        <f>IFERROR(VLOOKUP(Tabla2[[#This Row],[CONTRATISTA PRNCIPAL]],Hoja1!$L$5:$M$9,2,FALSE),"CJV")</f>
        <v>CJV</v>
      </c>
      <c r="S4802" s="9" t="str">
        <f>IF(Tabla2[[#This Row],[EMPRESA]]=Tabla2[[#This Row],[CONTRATISTA PRNCIPAL]],"Principal","Secundaria")</f>
        <v>Principal</v>
      </c>
      <c r="T4802" s="10">
        <f>IFERROR(1/COUNTIF(Tabla2[CONTRATISTA PRNCIPAL],Tabla2[[#This Row],[CONTRATISTA PRNCIPAL]]),0)</f>
        <v>0</v>
      </c>
      <c r="U4802" s="33" t="str">
        <f ca="1">IF(((TODAY()-Tabla2[[#This Row],[FECHA NACIMIENTO]])/365)&lt;18,"Corregir", IF(((TODAY()-Tabla2[[#This Row],[FECHA NACIMIENTO]])/365)&gt;80, "Corregir",ROUNDDOWN(((TODAY()-Tabla2[[#This Row],[FECHA NACIMIENTO]])/365),0)))</f>
        <v>Corregir</v>
      </c>
      <c r="V4802"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802" s="34" t="str">
        <f ca="1">+IF(Tabla2[[#This Row],[Edad]]="Corregir","Corregir","Ok")</f>
        <v>Corregir</v>
      </c>
      <c r="X4802" s="10" t="str">
        <f>+IFERROR(VLOOKUP(Tabla2[[#This Row],[DISTRITO SEGÚN DNI]],Hoja1!$A$2:$B$55,2,FALSE),"No")</f>
        <v>No</v>
      </c>
      <c r="Y4802" s="10" t="str">
        <f>IF(OR(LOWER(Tabla2[[#This Row],[GENERO]])="masculino", LOWER(Tabla2[[#This Row],[GENERO]])="femenino"),"OK","Corregir")</f>
        <v>Corregir</v>
      </c>
      <c r="Z4802" s="10" t="str">
        <f>+IF(Tabla2[[#This Row],[Nro. DNI / CE]]="","Corregir",IF(LEN(Tabla2[[#This Row],[Nro. DNI / CE]])&gt;=8,"OK","Corregir"))</f>
        <v>Corregir</v>
      </c>
      <c r="AA4802" s="10">
        <f>COUNTIF(Tabla2[APELLIDOS Y NOMBRES],Tabla2[[#This Row],[APELLIDOS Y NOMBRES]])</f>
        <v>0</v>
      </c>
      <c r="AB4802" t="str">
        <f ca="1">+IFERROR(IF(Tabla2[[#This Row],[FECHA CESE/BAJA]]="","No Aplica",IF(AND(MONTH(Tabla2[[#This Row],[FECHA CESE/BAJA]])=MONTH(TODAY()-30),YEAR(Tabla2[[#This Row],[FECHA CESE/BAJA]])=YEAR(TODAY())),MONTH(TODAY()-30)&amp;"-"&amp;YEAR(TODAY()),"Borrar")),"No aplica")</f>
        <v>No Aplica</v>
      </c>
      <c r="AC4802" t="str">
        <f ca="1">+IFERROR(IF(Tabla2[[#This Row],[FECHA INICIO DE LABORES EN OBRA]]="","No Aplica",IF(AND(MONTH(Tabla2[[#This Row],[FECHA INICIO DE LABORES EN OBRA]])=MONTH(TODAY()-30),YEAR(Tabla2[[#This Row],[FECHA INICIO DE LABORES EN OBRA]])=YEAR(TODAY())),MONTH(TODAY()-30)&amp;"-"&amp;YEAR(TODAY()),"No Aplica")),"No Aplica")</f>
        <v>No Aplica</v>
      </c>
    </row>
    <row r="4803" spans="1:29" x14ac:dyDescent="0.25">
      <c r="A4803" s="2"/>
      <c r="B4803" s="3"/>
      <c r="C4803" s="3"/>
      <c r="D4803" s="3"/>
      <c r="E4803" s="3"/>
      <c r="F4803" s="36"/>
      <c r="G4803" s="3"/>
      <c r="H4803" s="3"/>
      <c r="I4803" s="3"/>
      <c r="J4803" s="3"/>
      <c r="K4803" s="3"/>
      <c r="L4803" s="8"/>
      <c r="M4803" s="5"/>
      <c r="N4803" s="13"/>
      <c r="O4803" s="5"/>
      <c r="P4803" s="8"/>
      <c r="Q4803" s="9"/>
      <c r="R4803" s="9" t="str">
        <f>IFERROR(VLOOKUP(Tabla2[[#This Row],[CONTRATISTA PRNCIPAL]],Hoja1!$L$5:$M$9,2,FALSE),"CJV")</f>
        <v>CJV</v>
      </c>
      <c r="S4803" s="9" t="str">
        <f>IF(Tabla2[[#This Row],[EMPRESA]]=Tabla2[[#This Row],[CONTRATISTA PRNCIPAL]],"Principal","Secundaria")</f>
        <v>Principal</v>
      </c>
      <c r="T4803" s="10">
        <f>IFERROR(1/COUNTIF(Tabla2[CONTRATISTA PRNCIPAL],Tabla2[[#This Row],[CONTRATISTA PRNCIPAL]]),0)</f>
        <v>0</v>
      </c>
      <c r="U4803" s="33" t="str">
        <f ca="1">IF(((TODAY()-Tabla2[[#This Row],[FECHA NACIMIENTO]])/365)&lt;18,"Corregir", IF(((TODAY()-Tabla2[[#This Row],[FECHA NACIMIENTO]])/365)&gt;80, "Corregir",ROUNDDOWN(((TODAY()-Tabla2[[#This Row],[FECHA NACIMIENTO]])/365),0)))</f>
        <v>Corregir</v>
      </c>
      <c r="V4803"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803" s="34" t="str">
        <f ca="1">+IF(Tabla2[[#This Row],[Edad]]="Corregir","Corregir","Ok")</f>
        <v>Corregir</v>
      </c>
      <c r="X4803" s="10" t="str">
        <f>+IFERROR(VLOOKUP(Tabla2[[#This Row],[DISTRITO SEGÚN DNI]],Hoja1!$A$2:$B$55,2,FALSE),"No")</f>
        <v>No</v>
      </c>
      <c r="Y4803" s="10" t="str">
        <f>IF(OR(LOWER(Tabla2[[#This Row],[GENERO]])="masculino", LOWER(Tabla2[[#This Row],[GENERO]])="femenino"),"OK","Corregir")</f>
        <v>Corregir</v>
      </c>
      <c r="Z4803" s="10" t="str">
        <f>+IF(Tabla2[[#This Row],[Nro. DNI / CE]]="","Corregir",IF(LEN(Tabla2[[#This Row],[Nro. DNI / CE]])&gt;=8,"OK","Corregir"))</f>
        <v>Corregir</v>
      </c>
      <c r="AA4803" s="10">
        <f>COUNTIF(Tabla2[APELLIDOS Y NOMBRES],Tabla2[[#This Row],[APELLIDOS Y NOMBRES]])</f>
        <v>0</v>
      </c>
      <c r="AB4803" t="str">
        <f ca="1">+IFERROR(IF(Tabla2[[#This Row],[FECHA CESE/BAJA]]="","No Aplica",IF(AND(MONTH(Tabla2[[#This Row],[FECHA CESE/BAJA]])=MONTH(TODAY()-30),YEAR(Tabla2[[#This Row],[FECHA CESE/BAJA]])=YEAR(TODAY())),MONTH(TODAY()-30)&amp;"-"&amp;YEAR(TODAY()),"Borrar")),"No aplica")</f>
        <v>No Aplica</v>
      </c>
      <c r="AC4803" t="str">
        <f ca="1">+IFERROR(IF(Tabla2[[#This Row],[FECHA INICIO DE LABORES EN OBRA]]="","No Aplica",IF(AND(MONTH(Tabla2[[#This Row],[FECHA INICIO DE LABORES EN OBRA]])=MONTH(TODAY()-30),YEAR(Tabla2[[#This Row],[FECHA INICIO DE LABORES EN OBRA]])=YEAR(TODAY())),MONTH(TODAY()-30)&amp;"-"&amp;YEAR(TODAY()),"No Aplica")),"No Aplica")</f>
        <v>No Aplica</v>
      </c>
    </row>
    <row r="4804" spans="1:29" x14ac:dyDescent="0.25">
      <c r="A4804" s="2"/>
      <c r="B4804" s="3"/>
      <c r="C4804" s="3"/>
      <c r="D4804" s="3"/>
      <c r="E4804" s="3"/>
      <c r="F4804" s="36"/>
      <c r="G4804" s="3"/>
      <c r="H4804" s="3"/>
      <c r="I4804" s="3"/>
      <c r="J4804" s="3"/>
      <c r="K4804" s="3"/>
      <c r="L4804" s="8"/>
      <c r="M4804" s="5"/>
      <c r="N4804" s="13"/>
      <c r="O4804" s="5"/>
      <c r="P4804" s="8"/>
      <c r="Q4804" s="9"/>
      <c r="R4804" s="9" t="str">
        <f>IFERROR(VLOOKUP(Tabla2[[#This Row],[CONTRATISTA PRNCIPAL]],Hoja1!$L$5:$M$9,2,FALSE),"CJV")</f>
        <v>CJV</v>
      </c>
      <c r="S4804" s="9" t="str">
        <f>IF(Tabla2[[#This Row],[EMPRESA]]=Tabla2[[#This Row],[CONTRATISTA PRNCIPAL]],"Principal","Secundaria")</f>
        <v>Principal</v>
      </c>
      <c r="T4804" s="10">
        <f>IFERROR(1/COUNTIF(Tabla2[CONTRATISTA PRNCIPAL],Tabla2[[#This Row],[CONTRATISTA PRNCIPAL]]),0)</f>
        <v>0</v>
      </c>
      <c r="U4804" s="33" t="str">
        <f ca="1">IF(((TODAY()-Tabla2[[#This Row],[FECHA NACIMIENTO]])/365)&lt;18,"Corregir", IF(((TODAY()-Tabla2[[#This Row],[FECHA NACIMIENTO]])/365)&gt;80, "Corregir",ROUNDDOWN(((TODAY()-Tabla2[[#This Row],[FECHA NACIMIENTO]])/365),0)))</f>
        <v>Corregir</v>
      </c>
      <c r="V4804"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804" s="34" t="str">
        <f ca="1">+IF(Tabla2[[#This Row],[Edad]]="Corregir","Corregir","Ok")</f>
        <v>Corregir</v>
      </c>
      <c r="X4804" s="10" t="str">
        <f>+IFERROR(VLOOKUP(Tabla2[[#This Row],[DISTRITO SEGÚN DNI]],Hoja1!$A$2:$B$55,2,FALSE),"No")</f>
        <v>No</v>
      </c>
      <c r="Y4804" s="10" t="str">
        <f>IF(OR(LOWER(Tabla2[[#This Row],[GENERO]])="masculino", LOWER(Tabla2[[#This Row],[GENERO]])="femenino"),"OK","Corregir")</f>
        <v>Corregir</v>
      </c>
      <c r="Z4804" s="10" t="str">
        <f>+IF(Tabla2[[#This Row],[Nro. DNI / CE]]="","Corregir",IF(LEN(Tabla2[[#This Row],[Nro. DNI / CE]])&gt;=8,"OK","Corregir"))</f>
        <v>Corregir</v>
      </c>
      <c r="AA4804" s="10">
        <f>COUNTIF(Tabla2[APELLIDOS Y NOMBRES],Tabla2[[#This Row],[APELLIDOS Y NOMBRES]])</f>
        <v>0</v>
      </c>
      <c r="AB4804" t="str">
        <f ca="1">+IFERROR(IF(Tabla2[[#This Row],[FECHA CESE/BAJA]]="","No Aplica",IF(AND(MONTH(Tabla2[[#This Row],[FECHA CESE/BAJA]])=MONTH(TODAY()-30),YEAR(Tabla2[[#This Row],[FECHA CESE/BAJA]])=YEAR(TODAY())),MONTH(TODAY()-30)&amp;"-"&amp;YEAR(TODAY()),"Borrar")),"No aplica")</f>
        <v>No Aplica</v>
      </c>
      <c r="AC4804" t="str">
        <f ca="1">+IFERROR(IF(Tabla2[[#This Row],[FECHA INICIO DE LABORES EN OBRA]]="","No Aplica",IF(AND(MONTH(Tabla2[[#This Row],[FECHA INICIO DE LABORES EN OBRA]])=MONTH(TODAY()-30),YEAR(Tabla2[[#This Row],[FECHA INICIO DE LABORES EN OBRA]])=YEAR(TODAY())),MONTH(TODAY()-30)&amp;"-"&amp;YEAR(TODAY()),"No Aplica")),"No Aplica")</f>
        <v>No Aplica</v>
      </c>
    </row>
    <row r="4805" spans="1:29" x14ac:dyDescent="0.25">
      <c r="A4805" s="2"/>
      <c r="B4805" s="3"/>
      <c r="C4805" s="3"/>
      <c r="D4805" s="3"/>
      <c r="E4805" s="3"/>
      <c r="F4805" s="36"/>
      <c r="G4805" s="3"/>
      <c r="H4805" s="3"/>
      <c r="I4805" s="3"/>
      <c r="J4805" s="3"/>
      <c r="K4805" s="3"/>
      <c r="L4805" s="8"/>
      <c r="M4805" s="5"/>
      <c r="N4805" s="13"/>
      <c r="O4805" s="5"/>
      <c r="P4805" s="8"/>
      <c r="Q4805" s="9"/>
      <c r="R4805" s="9" t="str">
        <f>IFERROR(VLOOKUP(Tabla2[[#This Row],[CONTRATISTA PRNCIPAL]],Hoja1!$L$5:$M$9,2,FALSE),"CJV")</f>
        <v>CJV</v>
      </c>
      <c r="S4805" s="9" t="str">
        <f>IF(Tabla2[[#This Row],[EMPRESA]]=Tabla2[[#This Row],[CONTRATISTA PRNCIPAL]],"Principal","Secundaria")</f>
        <v>Principal</v>
      </c>
      <c r="T4805" s="10">
        <f>IFERROR(1/COUNTIF(Tabla2[CONTRATISTA PRNCIPAL],Tabla2[[#This Row],[CONTRATISTA PRNCIPAL]]),0)</f>
        <v>0</v>
      </c>
      <c r="U4805" s="33" t="str">
        <f ca="1">IF(((TODAY()-Tabla2[[#This Row],[FECHA NACIMIENTO]])/365)&lt;18,"Corregir", IF(((TODAY()-Tabla2[[#This Row],[FECHA NACIMIENTO]])/365)&gt;80, "Corregir",ROUNDDOWN(((TODAY()-Tabla2[[#This Row],[FECHA NACIMIENTO]])/365),0)))</f>
        <v>Corregir</v>
      </c>
      <c r="V4805"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805" s="34" t="str">
        <f ca="1">+IF(Tabla2[[#This Row],[Edad]]="Corregir","Corregir","Ok")</f>
        <v>Corregir</v>
      </c>
      <c r="X4805" s="10" t="str">
        <f>+IFERROR(VLOOKUP(Tabla2[[#This Row],[DISTRITO SEGÚN DNI]],Hoja1!$A$2:$B$55,2,FALSE),"No")</f>
        <v>No</v>
      </c>
      <c r="Y4805" s="10" t="str">
        <f>IF(OR(LOWER(Tabla2[[#This Row],[GENERO]])="masculino", LOWER(Tabla2[[#This Row],[GENERO]])="femenino"),"OK","Corregir")</f>
        <v>Corregir</v>
      </c>
      <c r="Z4805" s="10" t="str">
        <f>+IF(Tabla2[[#This Row],[Nro. DNI / CE]]="","Corregir",IF(LEN(Tabla2[[#This Row],[Nro. DNI / CE]])&gt;=8,"OK","Corregir"))</f>
        <v>Corregir</v>
      </c>
      <c r="AA4805" s="10">
        <f>COUNTIF(Tabla2[APELLIDOS Y NOMBRES],Tabla2[[#This Row],[APELLIDOS Y NOMBRES]])</f>
        <v>0</v>
      </c>
      <c r="AB4805" t="str">
        <f ca="1">+IFERROR(IF(Tabla2[[#This Row],[FECHA CESE/BAJA]]="","No Aplica",IF(AND(MONTH(Tabla2[[#This Row],[FECHA CESE/BAJA]])=MONTH(TODAY()-30),YEAR(Tabla2[[#This Row],[FECHA CESE/BAJA]])=YEAR(TODAY())),MONTH(TODAY()-30)&amp;"-"&amp;YEAR(TODAY()),"Borrar")),"No aplica")</f>
        <v>No Aplica</v>
      </c>
      <c r="AC4805" t="str">
        <f ca="1">+IFERROR(IF(Tabla2[[#This Row],[FECHA INICIO DE LABORES EN OBRA]]="","No Aplica",IF(AND(MONTH(Tabla2[[#This Row],[FECHA INICIO DE LABORES EN OBRA]])=MONTH(TODAY()-30),YEAR(Tabla2[[#This Row],[FECHA INICIO DE LABORES EN OBRA]])=YEAR(TODAY())),MONTH(TODAY()-30)&amp;"-"&amp;YEAR(TODAY()),"No Aplica")),"No Aplica")</f>
        <v>No Aplica</v>
      </c>
    </row>
    <row r="4806" spans="1:29" x14ac:dyDescent="0.25">
      <c r="A4806" s="2"/>
      <c r="B4806" s="3"/>
      <c r="C4806" s="3"/>
      <c r="D4806" s="3"/>
      <c r="E4806" s="3"/>
      <c r="F4806" s="36"/>
      <c r="G4806" s="3"/>
      <c r="H4806" s="3"/>
      <c r="I4806" s="3"/>
      <c r="J4806" s="3"/>
      <c r="K4806" s="3"/>
      <c r="L4806" s="8"/>
      <c r="M4806" s="5"/>
      <c r="N4806" s="13"/>
      <c r="O4806" s="5"/>
      <c r="P4806" s="8"/>
      <c r="Q4806" s="9"/>
      <c r="R4806" s="9" t="str">
        <f>IFERROR(VLOOKUP(Tabla2[[#This Row],[CONTRATISTA PRNCIPAL]],Hoja1!$L$5:$M$9,2,FALSE),"CJV")</f>
        <v>CJV</v>
      </c>
      <c r="S4806" s="9" t="str">
        <f>IF(Tabla2[[#This Row],[EMPRESA]]=Tabla2[[#This Row],[CONTRATISTA PRNCIPAL]],"Principal","Secundaria")</f>
        <v>Principal</v>
      </c>
      <c r="T4806" s="10">
        <f>IFERROR(1/COUNTIF(Tabla2[CONTRATISTA PRNCIPAL],Tabla2[[#This Row],[CONTRATISTA PRNCIPAL]]),0)</f>
        <v>0</v>
      </c>
      <c r="U4806" s="33" t="str">
        <f ca="1">IF(((TODAY()-Tabla2[[#This Row],[FECHA NACIMIENTO]])/365)&lt;18,"Corregir", IF(((TODAY()-Tabla2[[#This Row],[FECHA NACIMIENTO]])/365)&gt;80, "Corregir",ROUNDDOWN(((TODAY()-Tabla2[[#This Row],[FECHA NACIMIENTO]])/365),0)))</f>
        <v>Corregir</v>
      </c>
      <c r="V4806"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806" s="34" t="str">
        <f ca="1">+IF(Tabla2[[#This Row],[Edad]]="Corregir","Corregir","Ok")</f>
        <v>Corregir</v>
      </c>
      <c r="X4806" s="10" t="str">
        <f>+IFERROR(VLOOKUP(Tabla2[[#This Row],[DISTRITO SEGÚN DNI]],Hoja1!$A$2:$B$55,2,FALSE),"No")</f>
        <v>No</v>
      </c>
      <c r="Y4806" s="10" t="str">
        <f>IF(OR(LOWER(Tabla2[[#This Row],[GENERO]])="masculino", LOWER(Tabla2[[#This Row],[GENERO]])="femenino"),"OK","Corregir")</f>
        <v>Corregir</v>
      </c>
      <c r="Z4806" s="10" t="str">
        <f>+IF(Tabla2[[#This Row],[Nro. DNI / CE]]="","Corregir",IF(LEN(Tabla2[[#This Row],[Nro. DNI / CE]])&gt;=8,"OK","Corregir"))</f>
        <v>Corregir</v>
      </c>
      <c r="AA4806" s="10">
        <f>COUNTIF(Tabla2[APELLIDOS Y NOMBRES],Tabla2[[#This Row],[APELLIDOS Y NOMBRES]])</f>
        <v>0</v>
      </c>
      <c r="AB4806" t="str">
        <f ca="1">+IFERROR(IF(Tabla2[[#This Row],[FECHA CESE/BAJA]]="","No Aplica",IF(AND(MONTH(Tabla2[[#This Row],[FECHA CESE/BAJA]])=MONTH(TODAY()-30),YEAR(Tabla2[[#This Row],[FECHA CESE/BAJA]])=YEAR(TODAY())),MONTH(TODAY()-30)&amp;"-"&amp;YEAR(TODAY()),"Borrar")),"No aplica")</f>
        <v>No Aplica</v>
      </c>
      <c r="AC4806" t="str">
        <f ca="1">+IFERROR(IF(Tabla2[[#This Row],[FECHA INICIO DE LABORES EN OBRA]]="","No Aplica",IF(AND(MONTH(Tabla2[[#This Row],[FECHA INICIO DE LABORES EN OBRA]])=MONTH(TODAY()-30),YEAR(Tabla2[[#This Row],[FECHA INICIO DE LABORES EN OBRA]])=YEAR(TODAY())),MONTH(TODAY()-30)&amp;"-"&amp;YEAR(TODAY()),"No Aplica")),"No Aplica")</f>
        <v>No Aplica</v>
      </c>
    </row>
    <row r="4807" spans="1:29" x14ac:dyDescent="0.25">
      <c r="A4807" s="2"/>
      <c r="B4807" s="3"/>
      <c r="C4807" s="3"/>
      <c r="D4807" s="3"/>
      <c r="E4807" s="3"/>
      <c r="F4807" s="36"/>
      <c r="G4807" s="3"/>
      <c r="H4807" s="3"/>
      <c r="I4807" s="3"/>
      <c r="J4807" s="3"/>
      <c r="K4807" s="3"/>
      <c r="L4807" s="8"/>
      <c r="M4807" s="5"/>
      <c r="N4807" s="13"/>
      <c r="O4807" s="5"/>
      <c r="P4807" s="8"/>
      <c r="Q4807" s="9"/>
      <c r="R4807" s="9" t="str">
        <f>IFERROR(VLOOKUP(Tabla2[[#This Row],[CONTRATISTA PRNCIPAL]],Hoja1!$L$5:$M$9,2,FALSE),"CJV")</f>
        <v>CJV</v>
      </c>
      <c r="S4807" s="9" t="str">
        <f>IF(Tabla2[[#This Row],[EMPRESA]]=Tabla2[[#This Row],[CONTRATISTA PRNCIPAL]],"Principal","Secundaria")</f>
        <v>Principal</v>
      </c>
      <c r="T4807" s="10">
        <f>IFERROR(1/COUNTIF(Tabla2[CONTRATISTA PRNCIPAL],Tabla2[[#This Row],[CONTRATISTA PRNCIPAL]]),0)</f>
        <v>0</v>
      </c>
      <c r="U4807" s="33" t="str">
        <f ca="1">IF(((TODAY()-Tabla2[[#This Row],[FECHA NACIMIENTO]])/365)&lt;18,"Corregir", IF(((TODAY()-Tabla2[[#This Row],[FECHA NACIMIENTO]])/365)&gt;80, "Corregir",ROUNDDOWN(((TODAY()-Tabla2[[#This Row],[FECHA NACIMIENTO]])/365),0)))</f>
        <v>Corregir</v>
      </c>
      <c r="V4807"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807" s="34" t="str">
        <f ca="1">+IF(Tabla2[[#This Row],[Edad]]="Corregir","Corregir","Ok")</f>
        <v>Corregir</v>
      </c>
      <c r="X4807" s="10" t="str">
        <f>+IFERROR(VLOOKUP(Tabla2[[#This Row],[DISTRITO SEGÚN DNI]],Hoja1!$A$2:$B$55,2,FALSE),"No")</f>
        <v>No</v>
      </c>
      <c r="Y4807" s="10" t="str">
        <f>IF(OR(LOWER(Tabla2[[#This Row],[GENERO]])="masculino", LOWER(Tabla2[[#This Row],[GENERO]])="femenino"),"OK","Corregir")</f>
        <v>Corregir</v>
      </c>
      <c r="Z4807" s="10" t="str">
        <f>+IF(Tabla2[[#This Row],[Nro. DNI / CE]]="","Corregir",IF(LEN(Tabla2[[#This Row],[Nro. DNI / CE]])&gt;=8,"OK","Corregir"))</f>
        <v>Corregir</v>
      </c>
      <c r="AA4807" s="10">
        <f>COUNTIF(Tabla2[APELLIDOS Y NOMBRES],Tabla2[[#This Row],[APELLIDOS Y NOMBRES]])</f>
        <v>0</v>
      </c>
      <c r="AB4807" t="str">
        <f ca="1">+IFERROR(IF(Tabla2[[#This Row],[FECHA CESE/BAJA]]="","No Aplica",IF(AND(MONTH(Tabla2[[#This Row],[FECHA CESE/BAJA]])=MONTH(TODAY()-30),YEAR(Tabla2[[#This Row],[FECHA CESE/BAJA]])=YEAR(TODAY())),MONTH(TODAY()-30)&amp;"-"&amp;YEAR(TODAY()),"Borrar")),"No aplica")</f>
        <v>No Aplica</v>
      </c>
      <c r="AC4807" t="str">
        <f ca="1">+IFERROR(IF(Tabla2[[#This Row],[FECHA INICIO DE LABORES EN OBRA]]="","No Aplica",IF(AND(MONTH(Tabla2[[#This Row],[FECHA INICIO DE LABORES EN OBRA]])=MONTH(TODAY()-30),YEAR(Tabla2[[#This Row],[FECHA INICIO DE LABORES EN OBRA]])=YEAR(TODAY())),MONTH(TODAY()-30)&amp;"-"&amp;YEAR(TODAY()),"No Aplica")),"No Aplica")</f>
        <v>No Aplica</v>
      </c>
    </row>
    <row r="4808" spans="1:29" x14ac:dyDescent="0.25">
      <c r="A4808" s="2"/>
      <c r="B4808" s="3"/>
      <c r="C4808" s="3"/>
      <c r="D4808" s="3"/>
      <c r="E4808" s="3"/>
      <c r="F4808" s="36"/>
      <c r="G4808" s="3"/>
      <c r="H4808" s="3"/>
      <c r="I4808" s="3"/>
      <c r="J4808" s="3"/>
      <c r="K4808" s="3"/>
      <c r="L4808" s="8"/>
      <c r="M4808" s="5"/>
      <c r="N4808" s="13"/>
      <c r="O4808" s="5"/>
      <c r="P4808" s="8"/>
      <c r="Q4808" s="9"/>
      <c r="R4808" s="9" t="str">
        <f>IFERROR(VLOOKUP(Tabla2[[#This Row],[CONTRATISTA PRNCIPAL]],Hoja1!$L$5:$M$9,2,FALSE),"CJV")</f>
        <v>CJV</v>
      </c>
      <c r="S4808" s="9" t="str">
        <f>IF(Tabla2[[#This Row],[EMPRESA]]=Tabla2[[#This Row],[CONTRATISTA PRNCIPAL]],"Principal","Secundaria")</f>
        <v>Principal</v>
      </c>
      <c r="T4808" s="10">
        <f>IFERROR(1/COUNTIF(Tabla2[CONTRATISTA PRNCIPAL],Tabla2[[#This Row],[CONTRATISTA PRNCIPAL]]),0)</f>
        <v>0</v>
      </c>
      <c r="U4808" s="33" t="str">
        <f ca="1">IF(((TODAY()-Tabla2[[#This Row],[FECHA NACIMIENTO]])/365)&lt;18,"Corregir", IF(((TODAY()-Tabla2[[#This Row],[FECHA NACIMIENTO]])/365)&gt;80, "Corregir",ROUNDDOWN(((TODAY()-Tabla2[[#This Row],[FECHA NACIMIENTO]])/365),0)))</f>
        <v>Corregir</v>
      </c>
      <c r="V4808"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808" s="34" t="str">
        <f ca="1">+IF(Tabla2[[#This Row],[Edad]]="Corregir","Corregir","Ok")</f>
        <v>Corregir</v>
      </c>
      <c r="X4808" s="10" t="str">
        <f>+IFERROR(VLOOKUP(Tabla2[[#This Row],[DISTRITO SEGÚN DNI]],Hoja1!$A$2:$B$55,2,FALSE),"No")</f>
        <v>No</v>
      </c>
      <c r="Y4808" s="10" t="str">
        <f>IF(OR(LOWER(Tabla2[[#This Row],[GENERO]])="masculino", LOWER(Tabla2[[#This Row],[GENERO]])="femenino"),"OK","Corregir")</f>
        <v>Corregir</v>
      </c>
      <c r="Z4808" s="10" t="str">
        <f>+IF(Tabla2[[#This Row],[Nro. DNI / CE]]="","Corregir",IF(LEN(Tabla2[[#This Row],[Nro. DNI / CE]])&gt;=8,"OK","Corregir"))</f>
        <v>Corregir</v>
      </c>
      <c r="AA4808" s="10">
        <f>COUNTIF(Tabla2[APELLIDOS Y NOMBRES],Tabla2[[#This Row],[APELLIDOS Y NOMBRES]])</f>
        <v>0</v>
      </c>
      <c r="AB4808" t="str">
        <f ca="1">+IFERROR(IF(Tabla2[[#This Row],[FECHA CESE/BAJA]]="","No Aplica",IF(AND(MONTH(Tabla2[[#This Row],[FECHA CESE/BAJA]])=MONTH(TODAY()-30),YEAR(Tabla2[[#This Row],[FECHA CESE/BAJA]])=YEAR(TODAY())),MONTH(TODAY()-30)&amp;"-"&amp;YEAR(TODAY()),"Borrar")),"No aplica")</f>
        <v>No Aplica</v>
      </c>
      <c r="AC4808" t="str">
        <f ca="1">+IFERROR(IF(Tabla2[[#This Row],[FECHA INICIO DE LABORES EN OBRA]]="","No Aplica",IF(AND(MONTH(Tabla2[[#This Row],[FECHA INICIO DE LABORES EN OBRA]])=MONTH(TODAY()-30),YEAR(Tabla2[[#This Row],[FECHA INICIO DE LABORES EN OBRA]])=YEAR(TODAY())),MONTH(TODAY()-30)&amp;"-"&amp;YEAR(TODAY()),"No Aplica")),"No Aplica")</f>
        <v>No Aplica</v>
      </c>
    </row>
    <row r="4809" spans="1:29" x14ac:dyDescent="0.25">
      <c r="A4809" s="2"/>
      <c r="B4809" s="3"/>
      <c r="C4809" s="3"/>
      <c r="D4809" s="3"/>
      <c r="E4809" s="3"/>
      <c r="F4809" s="36"/>
      <c r="G4809" s="3"/>
      <c r="H4809" s="3"/>
      <c r="I4809" s="3"/>
      <c r="J4809" s="3"/>
      <c r="K4809" s="3"/>
      <c r="L4809" s="8"/>
      <c r="M4809" s="5"/>
      <c r="N4809" s="13"/>
      <c r="O4809" s="5"/>
      <c r="P4809" s="8"/>
      <c r="Q4809" s="9"/>
      <c r="R4809" s="9" t="str">
        <f>IFERROR(VLOOKUP(Tabla2[[#This Row],[CONTRATISTA PRNCIPAL]],Hoja1!$L$5:$M$9,2,FALSE),"CJV")</f>
        <v>CJV</v>
      </c>
      <c r="S4809" s="9" t="str">
        <f>IF(Tabla2[[#This Row],[EMPRESA]]=Tabla2[[#This Row],[CONTRATISTA PRNCIPAL]],"Principal","Secundaria")</f>
        <v>Principal</v>
      </c>
      <c r="T4809" s="10">
        <f>IFERROR(1/COUNTIF(Tabla2[CONTRATISTA PRNCIPAL],Tabla2[[#This Row],[CONTRATISTA PRNCIPAL]]),0)</f>
        <v>0</v>
      </c>
      <c r="U4809" s="33" t="str">
        <f ca="1">IF(((TODAY()-Tabla2[[#This Row],[FECHA NACIMIENTO]])/365)&lt;18,"Corregir", IF(((TODAY()-Tabla2[[#This Row],[FECHA NACIMIENTO]])/365)&gt;80, "Corregir",ROUNDDOWN(((TODAY()-Tabla2[[#This Row],[FECHA NACIMIENTO]])/365),0)))</f>
        <v>Corregir</v>
      </c>
      <c r="V4809" s="34" t="str">
        <f ca="1">(IF(AND(((TODAY()-Tabla2[[#This Row],[FECHA NACIMIENTO]])/365)&gt;=18,((TODAY()-Tabla2[[#This Row],[FECHA NACIMIENTO]])/365)&lt;24),"18 - 23",IF(AND(((TODAY()-Tabla2[[#This Row],[FECHA NACIMIENTO]])/365)&gt;=24,((TODAY()-Tabla2[[#This Row],[FECHA NACIMIENTO]])/365)&lt;32),"24 - 31",IF(AND(((TODAY()-Tabla2[[#This Row],[FECHA NACIMIENTO]])/365)&gt;=32,((TODAY()-Tabla2[[#This Row],[FECHA NACIMIENTO]])/365)&lt;41),"32 - 40",IF(AND(((TODAY()-Tabla2[[#This Row],[FECHA NACIMIENTO]])/365)&gt;=41,((TODAY()-Tabla2[[#This Row],[FECHA NACIMIENTO]])/365)&lt;50),"41 - 49",IF(AND(((TODAY()-Tabla2[[#This Row],[FECHA NACIMIENTO]])/365)&gt;=50,((TODAY()-Tabla2[[#This Row],[FECHA NACIMIENTO]])/365)&lt;59),"50 - 58","59 +"))))))</f>
        <v>59 +</v>
      </c>
      <c r="W4809" s="34" t="str">
        <f ca="1">+IF(Tabla2[[#This Row],[Edad]]="Corregir","Corregir","Ok")</f>
        <v>Corregir</v>
      </c>
      <c r="X4809" s="10" t="str">
        <f>+IFERROR(VLOOKUP(Tabla2[[#This Row],[DISTRITO SEGÚN DNI]],Hoja1!$A$2:$B$55,2,FALSE),"No")</f>
        <v>No</v>
      </c>
      <c r="Y4809" s="10" t="str">
        <f>IF(OR(LOWER(Tabla2[[#This Row],[GENERO]])="masculino", LOWER(Tabla2[[#This Row],[GENERO]])="femenino"),"OK","Corregir")</f>
        <v>Corregir</v>
      </c>
      <c r="Z4809" s="10" t="str">
        <f>+IF(Tabla2[[#This Row],[Nro. DNI / CE]]="","Corregir",IF(LEN(Tabla2[[#This Row],[Nro. DNI / CE]])&gt;=8,"OK","Corregir"))</f>
        <v>Corregir</v>
      </c>
      <c r="AA4809" s="10">
        <f>COUNTIF(Tabla2[APELLIDOS Y NOMBRES],Tabla2[[#This Row],[APELLIDOS Y NOMBRES]])</f>
        <v>0</v>
      </c>
      <c r="AB4809" t="str">
        <f ca="1">+IFERROR(IF(Tabla2[[#This Row],[FECHA CESE/BAJA]]="","No Aplica",IF(AND(MONTH(Tabla2[[#This Row],[FECHA CESE/BAJA]])=MONTH(TODAY()-30),YEAR(Tabla2[[#This Row],[FECHA CESE/BAJA]])=YEAR(TODAY())),MONTH(TODAY()-30)&amp;"-"&amp;YEAR(TODAY()),"Borrar")),"No aplica")</f>
        <v>No Aplica</v>
      </c>
      <c r="AC4809" t="str">
        <f ca="1">+IFERROR(IF(Tabla2[[#This Row],[FECHA INICIO DE LABORES EN OBRA]]="","No Aplica",IF(AND(MONTH(Tabla2[[#This Row],[FECHA INICIO DE LABORES EN OBRA]])=MONTH(TODAY()-30),YEAR(Tabla2[[#This Row],[FECHA INICIO DE LABORES EN OBRA]])=YEAR(TODAY())),MONTH(TODAY()-30)&amp;"-"&amp;YEAR(TODAY()),"No Aplica")),"No Aplica")</f>
        <v>No Aplica</v>
      </c>
    </row>
  </sheetData>
  <protectedRanges>
    <protectedRange sqref="Q2549:S2611 Q2:S2409" name="Rango1_4_1"/>
    <protectedRange sqref="K981 K1079 K1095 K1097 K2123 K2224 K1864 K76 K117 K121 K144 K523 K531 K693 K796 K827 K839 K893" name="Rango1_6_1"/>
    <protectedRange sqref="B2:C9" name="Rango1_17"/>
    <protectedRange sqref="C19:C31 B10:B31 B42:B45 B157 B810 B1075 B1118 B3325:B3377 B3379:B3572" name="Rango1_34"/>
    <protectedRange sqref="F865:F866" name="Rango1_38"/>
    <protectedRange sqref="A1199" name="Rango1_3"/>
    <protectedRange sqref="N687:O701 A694:F701 H694:K694 H696:K701 H695:J695 A693:J693 A688:J688 A689:K692 A687:K687" name="Rango1_23"/>
    <protectedRange sqref="K2074 K2076:K2077 K2081:K2082 K2086 K2094 K2145 K2175 K2205 K2230 K2251 K2255 K2276 K2278 K2282 K2294:K2295 K2304:K2306 K2316 K2320:K2321 K2326 K2328 K2333 K2335:K2336 K2362 K2371:K2372 K2379 K2381 K2390 K2394 K2399:K2400 K2561 K2580 K2583 K2611 K2616 K2621 K2635:K2636 K2644 K2647 K2657 K1469 K1627 K1978 K843 K1010:K1012 K1911:K1912 J2099 J2108 K2097:K2108 P2549:P3011 L2549:L3429 P3013:P3418 K15 K27 K30:K31 K33 K37 K42 K48 K57 K60 K99 K104 K108 K201:K202 K206 K209 K214:K216 K224 K227 K239 K246 K252 K254 K261 K263:K264 P2:P2409 L2:L2409 K266 K270:K271 K274 K282:K283 K298 K305:K306 K309 K314 K318 K333 K337 K340 K343 K349 K363 K378 K382 K405 K407 K435 K440 K460:K462 K464 K467 K472 K484 K506 K513 K537:K538 K584 K601 K623 K626 K628 K665 K671 K680 K682 K695 K713 K773 K792 K820 K822 K832:K833 K836 K845 K856 K884 K903 K972 K1005 K1017 K1019 K1028:K1030 K1054 K1131 K1161:K1162 K1169 K1174 K1191 K1209 K1213 K1234 K1244 K1248 K1257 K1270 K1287:K1288 K1292 K1302:K1303 K1312 K1318 K1325 K1430 K1458 K1478 K1493 K1497 K1506 K1512 K1517 K1525 K1528 K1531 K1533 K1547 K1550 K1559 K1563 K1574 K1589 K1619:K1620 K1636 K1655 K1661:K1662 K1668 K1671 K1696 K1702 K1710 K1726 K1728 K1736 K1739 K1744 K1749 K1751 K1754 K1763 K1789 K1806 K1826 K1828:K1829 K1832:K1834 K1837:K1838 K1841:K1842 K1844 K1847 K1856 K1859 K1861:K1862 K1880:K1884 K1895 K1904 K1908 K1914 K1917:K1918 K1925 K1927 K1936 K1939:K1940 K2010:K2011 K2031 K2059 K2061 K2064 K2066 K2070" name="Rango1_31"/>
    <protectedRange sqref="D1909:D1973" name="Rango1_35"/>
    <protectedRange sqref="Q2410:S2548" name="Rango1_4_1_3"/>
    <protectedRange sqref="K2425 K2463" name="Rango1_6_1_2"/>
    <protectedRange sqref="K2411:K2415 K2417 K2419:K2424 K2449 K2451 K2458 K2483 K2487 K2499 K2515 K2523 P2410:P2548 L2410:L2548" name="Rango1_31_2"/>
  </protectedRanges>
  <phoneticPr fontId="9" type="noConversion"/>
  <dataValidations disablePrompts="1" count="3">
    <dataValidation type="list" allowBlank="1" showInputMessage="1" showErrorMessage="1" sqref="K696:K701 K689:K692 K694 G687:G693 K687" xr:uid="{00000000-0002-0000-0000-000001000000}"/>
    <dataValidation type="list" allowBlank="1" showErrorMessage="1" sqref="K2097:K2108" xr:uid="{00000000-0002-0000-0000-000005000000}"/>
    <dataValidation type="list" allowBlank="1" sqref="Q2:Q2611" xr:uid="{00000000-0002-0000-0000-000000000000}"/>
  </dataValidations>
  <pageMargins left="0.7" right="0.7" top="0.75" bottom="0.75" header="0.3" footer="0.3"/>
  <pageSetup paperSize="9" orientation="portrait" r:id="rId1"/>
  <drawing r:id="rId2"/>
  <legacyDrawing r:id="rId3"/>
  <tableParts count="1">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89"/>
  <sheetViews>
    <sheetView showGridLines="0" zoomScale="96" zoomScaleNormal="96" workbookViewId="0">
      <pane ySplit="6" topLeftCell="A72" activePane="bottomLeft" state="frozen"/>
      <selection activeCell="C11" sqref="C11:E18"/>
      <selection pane="bottomLeft" activeCell="C11" sqref="C11:E18"/>
    </sheetView>
  </sheetViews>
  <sheetFormatPr defaultColWidth="11.42578125" defaultRowHeight="15" x14ac:dyDescent="0.25"/>
  <cols>
    <col min="1" max="1" width="45.42578125" customWidth="1"/>
    <col min="2" max="2" width="31.28515625" bestFit="1" customWidth="1"/>
    <col min="3" max="3" width="27.28515625" bestFit="1" customWidth="1"/>
    <col min="4" max="9" width="13.28515625" bestFit="1" customWidth="1"/>
    <col min="10" max="10" width="12.5703125" bestFit="1" customWidth="1"/>
    <col min="11" max="11" width="13.42578125" bestFit="1" customWidth="1"/>
  </cols>
  <sheetData>
    <row r="1" spans="1:8" x14ac:dyDescent="0.25">
      <c r="A1" s="1" t="s">
        <v>12</v>
      </c>
      <c r="B1" t="s">
        <v>10416</v>
      </c>
    </row>
    <row r="2" spans="1:8" x14ac:dyDescent="0.25">
      <c r="A2" s="1" t="s">
        <v>11</v>
      </c>
      <c r="B2" t="s">
        <v>10416</v>
      </c>
    </row>
    <row r="3" spans="1:8" x14ac:dyDescent="0.25">
      <c r="A3" s="1" t="s">
        <v>10</v>
      </c>
      <c r="B3" t="s">
        <v>10416</v>
      </c>
    </row>
    <row r="5" spans="1:8" x14ac:dyDescent="0.25">
      <c r="A5" s="1" t="s">
        <v>18</v>
      </c>
      <c r="D5" s="1" t="s">
        <v>15</v>
      </c>
    </row>
    <row r="6" spans="1:8" x14ac:dyDescent="0.25">
      <c r="A6" s="1" t="s">
        <v>2</v>
      </c>
      <c r="B6" s="1" t="s">
        <v>1</v>
      </c>
      <c r="C6" s="1" t="s">
        <v>7</v>
      </c>
      <c r="D6">
        <v>1</v>
      </c>
      <c r="E6">
        <v>2</v>
      </c>
      <c r="F6">
        <v>3</v>
      </c>
      <c r="G6" t="s">
        <v>13276</v>
      </c>
      <c r="H6" t="s">
        <v>10415</v>
      </c>
    </row>
    <row r="7" spans="1:8" x14ac:dyDescent="0.25">
      <c r="A7" t="s">
        <v>9548</v>
      </c>
      <c r="D7" s="59">
        <v>10</v>
      </c>
      <c r="E7" s="59"/>
      <c r="F7" s="59"/>
      <c r="G7" s="59"/>
      <c r="H7" s="59">
        <v>10</v>
      </c>
    </row>
    <row r="8" spans="1:8" x14ac:dyDescent="0.25">
      <c r="A8" t="s">
        <v>5356</v>
      </c>
      <c r="D8" s="59">
        <v>15</v>
      </c>
      <c r="E8" s="59"/>
      <c r="F8" s="59"/>
      <c r="G8" s="59"/>
      <c r="H8" s="59">
        <v>15</v>
      </c>
    </row>
    <row r="9" spans="1:8" x14ac:dyDescent="0.25">
      <c r="A9" t="s">
        <v>37</v>
      </c>
      <c r="D9" s="59">
        <v>8</v>
      </c>
      <c r="E9" s="59"/>
      <c r="F9" s="59"/>
      <c r="G9" s="59"/>
      <c r="H9" s="59">
        <v>8</v>
      </c>
    </row>
    <row r="10" spans="1:8" x14ac:dyDescent="0.25">
      <c r="A10" t="s">
        <v>43</v>
      </c>
      <c r="D10" s="59">
        <v>143</v>
      </c>
      <c r="E10" s="59">
        <v>7</v>
      </c>
      <c r="F10" s="59"/>
      <c r="G10" s="59"/>
      <c r="H10" s="59">
        <v>150</v>
      </c>
    </row>
    <row r="11" spans="1:8" x14ac:dyDescent="0.25">
      <c r="A11" t="s">
        <v>49</v>
      </c>
      <c r="D11" s="59">
        <v>10</v>
      </c>
      <c r="E11" s="59"/>
      <c r="F11" s="59"/>
      <c r="G11" s="59"/>
      <c r="H11" s="59">
        <v>10</v>
      </c>
    </row>
    <row r="12" spans="1:8" x14ac:dyDescent="0.25">
      <c r="A12" t="s">
        <v>11580</v>
      </c>
      <c r="D12" s="59">
        <v>155</v>
      </c>
      <c r="E12" s="59">
        <v>5</v>
      </c>
      <c r="F12" s="59">
        <v>8</v>
      </c>
      <c r="G12" s="59"/>
      <c r="H12" s="59">
        <v>168</v>
      </c>
    </row>
    <row r="13" spans="1:8" x14ac:dyDescent="0.25">
      <c r="A13" t="s">
        <v>8627</v>
      </c>
      <c r="D13" s="59">
        <v>10</v>
      </c>
      <c r="E13" s="59"/>
      <c r="F13" s="59"/>
      <c r="G13" s="59"/>
      <c r="H13" s="59">
        <v>10</v>
      </c>
    </row>
    <row r="14" spans="1:8" x14ac:dyDescent="0.25">
      <c r="A14" t="s">
        <v>8428</v>
      </c>
      <c r="D14" s="59">
        <v>49</v>
      </c>
      <c r="E14" s="59">
        <v>6</v>
      </c>
      <c r="F14" s="59"/>
      <c r="G14" s="59"/>
      <c r="H14" s="59">
        <v>55</v>
      </c>
    </row>
    <row r="15" spans="1:8" x14ac:dyDescent="0.25">
      <c r="A15" t="s">
        <v>59</v>
      </c>
      <c r="D15" s="59">
        <v>12</v>
      </c>
      <c r="E15" s="59"/>
      <c r="F15" s="59"/>
      <c r="G15" s="59"/>
      <c r="H15" s="59">
        <v>12</v>
      </c>
    </row>
    <row r="16" spans="1:8" x14ac:dyDescent="0.25">
      <c r="A16" t="s">
        <v>10611</v>
      </c>
      <c r="D16" s="59">
        <v>48</v>
      </c>
      <c r="E16" s="59">
        <v>7</v>
      </c>
      <c r="F16" s="59"/>
      <c r="G16" s="59"/>
      <c r="H16" s="59">
        <v>55</v>
      </c>
    </row>
    <row r="17" spans="1:8" x14ac:dyDescent="0.25">
      <c r="A17" t="s">
        <v>8629</v>
      </c>
      <c r="D17" s="59">
        <v>6</v>
      </c>
      <c r="E17" s="59"/>
      <c r="F17" s="59"/>
      <c r="G17" s="59"/>
      <c r="H17" s="59">
        <v>6</v>
      </c>
    </row>
    <row r="18" spans="1:8" x14ac:dyDescent="0.25">
      <c r="A18" t="s">
        <v>8643</v>
      </c>
      <c r="D18" s="59">
        <v>7</v>
      </c>
      <c r="E18" s="59">
        <v>10</v>
      </c>
      <c r="F18" s="59"/>
      <c r="G18" s="59"/>
      <c r="H18" s="59">
        <v>17</v>
      </c>
    </row>
    <row r="19" spans="1:8" x14ac:dyDescent="0.25">
      <c r="A19" t="s">
        <v>12248</v>
      </c>
      <c r="D19" s="59">
        <v>17</v>
      </c>
      <c r="E19" s="59"/>
      <c r="F19" s="59"/>
      <c r="G19" s="59"/>
      <c r="H19" s="59">
        <v>17</v>
      </c>
    </row>
    <row r="20" spans="1:8" x14ac:dyDescent="0.25">
      <c r="A20" t="s">
        <v>9097</v>
      </c>
      <c r="D20" s="59">
        <v>2</v>
      </c>
      <c r="E20" s="59"/>
      <c r="F20" s="59"/>
      <c r="G20" s="59"/>
      <c r="H20" s="59">
        <v>2</v>
      </c>
    </row>
    <row r="21" spans="1:8" x14ac:dyDescent="0.25">
      <c r="A21" t="s">
        <v>27</v>
      </c>
      <c r="D21" s="59">
        <v>9</v>
      </c>
      <c r="E21" s="59"/>
      <c r="F21" s="59"/>
      <c r="G21" s="59"/>
      <c r="H21" s="59">
        <v>9</v>
      </c>
    </row>
    <row r="22" spans="1:8" x14ac:dyDescent="0.25">
      <c r="A22" t="s">
        <v>65</v>
      </c>
      <c r="D22" s="59">
        <v>163</v>
      </c>
      <c r="E22" s="59">
        <v>8</v>
      </c>
      <c r="F22" s="59">
        <v>18</v>
      </c>
      <c r="G22" s="59"/>
      <c r="H22" s="59">
        <v>189</v>
      </c>
    </row>
    <row r="23" spans="1:8" x14ac:dyDescent="0.25">
      <c r="A23" t="s">
        <v>8950</v>
      </c>
      <c r="D23" s="59">
        <v>11</v>
      </c>
      <c r="E23" s="59"/>
      <c r="F23" s="59"/>
      <c r="G23" s="59"/>
      <c r="H23" s="59">
        <v>11</v>
      </c>
    </row>
    <row r="24" spans="1:8" x14ac:dyDescent="0.25">
      <c r="A24" t="s">
        <v>8790</v>
      </c>
      <c r="D24" s="59">
        <v>119</v>
      </c>
      <c r="E24" s="59"/>
      <c r="F24" s="59"/>
      <c r="G24" s="59"/>
      <c r="H24" s="59">
        <v>119</v>
      </c>
    </row>
    <row r="25" spans="1:8" x14ac:dyDescent="0.25">
      <c r="A25" t="s">
        <v>61</v>
      </c>
      <c r="D25" s="59">
        <v>6</v>
      </c>
      <c r="E25" s="59"/>
      <c r="F25" s="59"/>
      <c r="G25" s="59"/>
      <c r="H25" s="59">
        <v>6</v>
      </c>
    </row>
    <row r="26" spans="1:8" x14ac:dyDescent="0.25">
      <c r="A26" t="s">
        <v>8949</v>
      </c>
      <c r="D26" s="59">
        <v>16</v>
      </c>
      <c r="E26" s="59">
        <v>2</v>
      </c>
      <c r="F26" s="59"/>
      <c r="G26" s="59"/>
      <c r="H26" s="59">
        <v>18</v>
      </c>
    </row>
    <row r="27" spans="1:8" x14ac:dyDescent="0.25">
      <c r="A27" t="s">
        <v>63</v>
      </c>
      <c r="D27" s="59">
        <v>80</v>
      </c>
      <c r="E27" s="59"/>
      <c r="F27" s="59"/>
      <c r="G27" s="59"/>
      <c r="H27" s="59">
        <v>80</v>
      </c>
    </row>
    <row r="28" spans="1:8" x14ac:dyDescent="0.25">
      <c r="A28" t="s">
        <v>12311</v>
      </c>
      <c r="D28" s="59">
        <v>3</v>
      </c>
      <c r="E28" s="59"/>
      <c r="F28" s="59"/>
      <c r="G28" s="59"/>
      <c r="H28" s="59">
        <v>3</v>
      </c>
    </row>
    <row r="29" spans="1:8" x14ac:dyDescent="0.25">
      <c r="A29" t="s">
        <v>19</v>
      </c>
      <c r="D29" s="59">
        <v>144</v>
      </c>
      <c r="E29" s="59">
        <v>5</v>
      </c>
      <c r="F29" s="59">
        <v>1</v>
      </c>
      <c r="G29" s="59"/>
      <c r="H29" s="59">
        <v>150</v>
      </c>
    </row>
    <row r="30" spans="1:8" x14ac:dyDescent="0.25">
      <c r="A30" t="s">
        <v>12990</v>
      </c>
      <c r="D30" s="59">
        <v>19</v>
      </c>
      <c r="E30" s="59"/>
      <c r="F30" s="59"/>
      <c r="G30" s="59"/>
      <c r="H30" s="59">
        <v>19</v>
      </c>
    </row>
    <row r="31" spans="1:8" x14ac:dyDescent="0.25">
      <c r="A31" t="s">
        <v>12112</v>
      </c>
      <c r="D31" s="59">
        <v>9</v>
      </c>
      <c r="E31" s="59"/>
      <c r="F31" s="59"/>
      <c r="G31" s="59"/>
      <c r="H31" s="59">
        <v>9</v>
      </c>
    </row>
    <row r="32" spans="1:8" x14ac:dyDescent="0.25">
      <c r="A32" t="s">
        <v>9107</v>
      </c>
      <c r="D32" s="59">
        <v>108</v>
      </c>
      <c r="E32" s="59">
        <v>5</v>
      </c>
      <c r="F32" s="59"/>
      <c r="G32" s="59"/>
      <c r="H32" s="59">
        <v>113</v>
      </c>
    </row>
    <row r="33" spans="1:8" x14ac:dyDescent="0.25">
      <c r="A33" t="s">
        <v>67</v>
      </c>
      <c r="D33" s="59">
        <v>156</v>
      </c>
      <c r="E33" s="59"/>
      <c r="F33" s="59"/>
      <c r="G33" s="59"/>
      <c r="H33" s="59">
        <v>156</v>
      </c>
    </row>
    <row r="34" spans="1:8" x14ac:dyDescent="0.25">
      <c r="A34" t="s">
        <v>50</v>
      </c>
      <c r="D34" s="59">
        <v>40</v>
      </c>
      <c r="E34" s="59"/>
      <c r="F34" s="59">
        <v>6</v>
      </c>
      <c r="G34" s="59"/>
      <c r="H34" s="59">
        <v>46</v>
      </c>
    </row>
    <row r="35" spans="1:8" x14ac:dyDescent="0.25">
      <c r="A35" t="s">
        <v>10529</v>
      </c>
      <c r="D35" s="59">
        <v>9</v>
      </c>
      <c r="E35" s="59"/>
      <c r="F35" s="59"/>
      <c r="G35" s="59"/>
      <c r="H35" s="59">
        <v>9</v>
      </c>
    </row>
    <row r="36" spans="1:8" x14ac:dyDescent="0.25">
      <c r="A36" t="s">
        <v>48</v>
      </c>
      <c r="D36" s="59">
        <v>27</v>
      </c>
      <c r="E36" s="59">
        <v>1</v>
      </c>
      <c r="F36" s="59"/>
      <c r="G36" s="59"/>
      <c r="H36" s="59">
        <v>28</v>
      </c>
    </row>
    <row r="37" spans="1:8" x14ac:dyDescent="0.25">
      <c r="A37" t="s">
        <v>12908</v>
      </c>
      <c r="D37" s="59">
        <v>18</v>
      </c>
      <c r="E37" s="59"/>
      <c r="F37" s="59"/>
      <c r="G37" s="59"/>
      <c r="H37" s="59">
        <v>18</v>
      </c>
    </row>
    <row r="38" spans="1:8" x14ac:dyDescent="0.25">
      <c r="A38" t="s">
        <v>68</v>
      </c>
      <c r="D38" s="59">
        <v>16</v>
      </c>
      <c r="E38" s="59"/>
      <c r="F38" s="59"/>
      <c r="G38" s="59"/>
      <c r="H38" s="59">
        <v>16</v>
      </c>
    </row>
    <row r="39" spans="1:8" x14ac:dyDescent="0.25">
      <c r="A39" t="s">
        <v>44</v>
      </c>
      <c r="D39" s="59">
        <v>5</v>
      </c>
      <c r="E39" s="59"/>
      <c r="F39" s="59"/>
      <c r="G39" s="59"/>
      <c r="H39" s="59">
        <v>5</v>
      </c>
    </row>
    <row r="40" spans="1:8" x14ac:dyDescent="0.25">
      <c r="A40" t="s">
        <v>45</v>
      </c>
      <c r="D40" s="59">
        <v>1</v>
      </c>
      <c r="E40" s="59"/>
      <c r="F40" s="59"/>
      <c r="G40" s="59"/>
      <c r="H40" s="59">
        <v>1</v>
      </c>
    </row>
    <row r="41" spans="1:8" x14ac:dyDescent="0.25">
      <c r="A41" t="s">
        <v>38</v>
      </c>
      <c r="D41" s="59">
        <v>76</v>
      </c>
      <c r="E41" s="59">
        <v>2</v>
      </c>
      <c r="F41" s="59"/>
      <c r="G41" s="59"/>
      <c r="H41" s="59">
        <v>78</v>
      </c>
    </row>
    <row r="42" spans="1:8" x14ac:dyDescent="0.25">
      <c r="A42" t="s">
        <v>41</v>
      </c>
      <c r="D42" s="59">
        <v>133</v>
      </c>
      <c r="E42" s="59">
        <v>23</v>
      </c>
      <c r="F42" s="59"/>
      <c r="G42" s="59"/>
      <c r="H42" s="59">
        <v>156</v>
      </c>
    </row>
    <row r="43" spans="1:8" x14ac:dyDescent="0.25">
      <c r="A43" t="s">
        <v>1009</v>
      </c>
      <c r="D43" s="59">
        <v>20</v>
      </c>
      <c r="E43" s="59">
        <v>2</v>
      </c>
      <c r="F43" s="59"/>
      <c r="G43" s="59"/>
      <c r="H43" s="59">
        <v>22</v>
      </c>
    </row>
    <row r="44" spans="1:8" x14ac:dyDescent="0.25">
      <c r="A44" t="s">
        <v>51</v>
      </c>
      <c r="D44" s="59">
        <v>37</v>
      </c>
      <c r="E44" s="59">
        <v>3</v>
      </c>
      <c r="F44" s="59"/>
      <c r="G44" s="59"/>
      <c r="H44" s="59">
        <v>40</v>
      </c>
    </row>
    <row r="45" spans="1:8" x14ac:dyDescent="0.25">
      <c r="A45" t="s">
        <v>66</v>
      </c>
      <c r="D45" s="59">
        <v>17</v>
      </c>
      <c r="E45" s="59">
        <v>2</v>
      </c>
      <c r="F45" s="59"/>
      <c r="G45" s="59"/>
      <c r="H45" s="59">
        <v>19</v>
      </c>
    </row>
    <row r="46" spans="1:8" x14ac:dyDescent="0.25">
      <c r="A46" t="s">
        <v>52</v>
      </c>
      <c r="D46" s="59">
        <v>32</v>
      </c>
      <c r="E46" s="59"/>
      <c r="F46" s="59"/>
      <c r="G46" s="59"/>
      <c r="H46" s="59">
        <v>32</v>
      </c>
    </row>
    <row r="47" spans="1:8" x14ac:dyDescent="0.25">
      <c r="A47" t="s">
        <v>9480</v>
      </c>
      <c r="D47" s="59">
        <v>111</v>
      </c>
      <c r="E47" s="59"/>
      <c r="F47" s="59"/>
      <c r="G47" s="59"/>
      <c r="H47" s="59">
        <v>111</v>
      </c>
    </row>
    <row r="48" spans="1:8" x14ac:dyDescent="0.25">
      <c r="A48" t="s">
        <v>12242</v>
      </c>
      <c r="D48" s="59">
        <v>1</v>
      </c>
      <c r="E48" s="59"/>
      <c r="F48" s="59"/>
      <c r="G48" s="59"/>
      <c r="H48" s="59">
        <v>1</v>
      </c>
    </row>
    <row r="49" spans="1:8" x14ac:dyDescent="0.25">
      <c r="A49" t="s">
        <v>70</v>
      </c>
      <c r="D49" s="59">
        <v>15</v>
      </c>
      <c r="E49" s="59"/>
      <c r="F49" s="59"/>
      <c r="G49" s="59"/>
      <c r="H49" s="59">
        <v>15</v>
      </c>
    </row>
    <row r="50" spans="1:8" x14ac:dyDescent="0.25">
      <c r="A50" t="s">
        <v>2452</v>
      </c>
      <c r="D50" s="59">
        <v>5</v>
      </c>
      <c r="E50" s="59"/>
      <c r="F50" s="59"/>
      <c r="G50" s="59"/>
      <c r="H50" s="59">
        <v>5</v>
      </c>
    </row>
    <row r="51" spans="1:8" x14ac:dyDescent="0.25">
      <c r="A51" t="s">
        <v>62</v>
      </c>
      <c r="D51" s="59">
        <v>29</v>
      </c>
      <c r="E51" s="59">
        <v>6</v>
      </c>
      <c r="F51" s="59"/>
      <c r="G51" s="59"/>
      <c r="H51" s="59">
        <v>35</v>
      </c>
    </row>
    <row r="52" spans="1:8" x14ac:dyDescent="0.25">
      <c r="A52" t="s">
        <v>12639</v>
      </c>
      <c r="D52" s="59">
        <v>8</v>
      </c>
      <c r="E52" s="59"/>
      <c r="F52" s="59"/>
      <c r="G52" s="59"/>
      <c r="H52" s="59">
        <v>8</v>
      </c>
    </row>
    <row r="53" spans="1:8" x14ac:dyDescent="0.25">
      <c r="A53" t="s">
        <v>33</v>
      </c>
      <c r="D53" s="59">
        <v>4</v>
      </c>
      <c r="E53" s="59">
        <v>1</v>
      </c>
      <c r="F53" s="59"/>
      <c r="G53" s="59"/>
      <c r="H53" s="59">
        <v>5</v>
      </c>
    </row>
    <row r="54" spans="1:8" x14ac:dyDescent="0.25">
      <c r="A54" t="s">
        <v>11419</v>
      </c>
      <c r="D54" s="59">
        <v>49</v>
      </c>
      <c r="E54" s="59">
        <v>1</v>
      </c>
      <c r="F54" s="59"/>
      <c r="G54" s="59"/>
      <c r="H54" s="59">
        <v>50</v>
      </c>
    </row>
    <row r="55" spans="1:8" x14ac:dyDescent="0.25">
      <c r="A55" t="s">
        <v>9563</v>
      </c>
      <c r="D55" s="59">
        <v>3</v>
      </c>
      <c r="E55" s="59">
        <v>1</v>
      </c>
      <c r="F55" s="59">
        <v>3</v>
      </c>
      <c r="G55" s="59"/>
      <c r="H55" s="59">
        <v>7</v>
      </c>
    </row>
    <row r="56" spans="1:8" x14ac:dyDescent="0.25">
      <c r="A56" t="s">
        <v>11103</v>
      </c>
      <c r="D56" s="59">
        <v>117</v>
      </c>
      <c r="E56" s="59"/>
      <c r="F56" s="59"/>
      <c r="G56" s="59"/>
      <c r="H56" s="59">
        <v>117</v>
      </c>
    </row>
    <row r="57" spans="1:8" x14ac:dyDescent="0.25">
      <c r="A57" t="s">
        <v>17</v>
      </c>
      <c r="D57" s="59">
        <v>69</v>
      </c>
      <c r="E57" s="59"/>
      <c r="F57" s="59"/>
      <c r="G57" s="59"/>
      <c r="H57" s="59">
        <v>69</v>
      </c>
    </row>
    <row r="58" spans="1:8" x14ac:dyDescent="0.25">
      <c r="A58" t="s">
        <v>12851</v>
      </c>
      <c r="D58" s="59">
        <v>9</v>
      </c>
      <c r="E58" s="59"/>
      <c r="F58" s="59"/>
      <c r="G58" s="59"/>
      <c r="H58" s="59">
        <v>9</v>
      </c>
    </row>
    <row r="59" spans="1:8" x14ac:dyDescent="0.25">
      <c r="A59" t="s">
        <v>9668</v>
      </c>
      <c r="D59" s="59">
        <v>89</v>
      </c>
      <c r="E59" s="59">
        <v>14</v>
      </c>
      <c r="F59" s="59"/>
      <c r="G59" s="59"/>
      <c r="H59" s="59">
        <v>103</v>
      </c>
    </row>
    <row r="60" spans="1:8" x14ac:dyDescent="0.25">
      <c r="A60" t="s">
        <v>47</v>
      </c>
      <c r="D60" s="59">
        <v>49</v>
      </c>
      <c r="E60" s="59">
        <v>14</v>
      </c>
      <c r="F60" s="59"/>
      <c r="G60" s="59"/>
      <c r="H60" s="59">
        <v>63</v>
      </c>
    </row>
    <row r="61" spans="1:8" x14ac:dyDescent="0.25">
      <c r="A61" t="s">
        <v>60</v>
      </c>
      <c r="D61" s="59">
        <v>20</v>
      </c>
      <c r="E61" s="59"/>
      <c r="F61" s="59">
        <v>1</v>
      </c>
      <c r="G61" s="59"/>
      <c r="H61" s="59">
        <v>21</v>
      </c>
    </row>
    <row r="62" spans="1:8" x14ac:dyDescent="0.25">
      <c r="A62" t="s">
        <v>11211</v>
      </c>
      <c r="D62" s="59">
        <v>27</v>
      </c>
      <c r="E62" s="59"/>
      <c r="F62" s="59"/>
      <c r="G62" s="59"/>
      <c r="H62" s="59">
        <v>27</v>
      </c>
    </row>
    <row r="63" spans="1:8" x14ac:dyDescent="0.25">
      <c r="A63" t="s">
        <v>12801</v>
      </c>
      <c r="D63" s="59">
        <v>11</v>
      </c>
      <c r="E63" s="59"/>
      <c r="F63" s="59"/>
      <c r="G63" s="59"/>
      <c r="H63" s="59">
        <v>11</v>
      </c>
    </row>
    <row r="64" spans="1:8" x14ac:dyDescent="0.25">
      <c r="A64" t="s">
        <v>10580</v>
      </c>
      <c r="D64" s="59">
        <v>8</v>
      </c>
      <c r="E64" s="59"/>
      <c r="F64" s="59"/>
      <c r="G64" s="59"/>
      <c r="H64" s="59">
        <v>8</v>
      </c>
    </row>
    <row r="65" spans="1:8" x14ac:dyDescent="0.25">
      <c r="A65" t="s">
        <v>46</v>
      </c>
      <c r="D65" s="59">
        <v>73</v>
      </c>
      <c r="E65" s="59"/>
      <c r="F65" s="59">
        <v>1</v>
      </c>
      <c r="G65" s="59"/>
      <c r="H65" s="59">
        <v>74</v>
      </c>
    </row>
    <row r="66" spans="1:8" x14ac:dyDescent="0.25">
      <c r="A66" t="s">
        <v>39</v>
      </c>
      <c r="D66" s="59">
        <v>280</v>
      </c>
      <c r="E66" s="59"/>
      <c r="F66" s="59"/>
      <c r="G66" s="59"/>
      <c r="H66" s="59">
        <v>280</v>
      </c>
    </row>
    <row r="67" spans="1:8" x14ac:dyDescent="0.25">
      <c r="A67" t="s">
        <v>9867</v>
      </c>
      <c r="D67" s="59">
        <v>31</v>
      </c>
      <c r="E67" s="59"/>
      <c r="F67" s="59"/>
      <c r="G67" s="59"/>
      <c r="H67" s="59">
        <v>31</v>
      </c>
    </row>
    <row r="68" spans="1:8" x14ac:dyDescent="0.25">
      <c r="A68" t="s">
        <v>4583</v>
      </c>
      <c r="D68" s="59">
        <v>36</v>
      </c>
      <c r="E68" s="59">
        <v>1</v>
      </c>
      <c r="F68" s="59"/>
      <c r="G68" s="59"/>
      <c r="H68" s="59">
        <v>37</v>
      </c>
    </row>
    <row r="69" spans="1:8" x14ac:dyDescent="0.25">
      <c r="A69" t="s">
        <v>9929</v>
      </c>
      <c r="D69" s="59">
        <v>53</v>
      </c>
      <c r="E69" s="59"/>
      <c r="F69" s="59"/>
      <c r="G69" s="59"/>
      <c r="H69" s="59">
        <v>53</v>
      </c>
    </row>
    <row r="70" spans="1:8" x14ac:dyDescent="0.25">
      <c r="A70" t="s">
        <v>10145</v>
      </c>
      <c r="D70" s="59">
        <v>11</v>
      </c>
      <c r="E70" s="59"/>
      <c r="F70" s="59"/>
      <c r="G70" s="59"/>
      <c r="H70" s="59">
        <v>11</v>
      </c>
    </row>
    <row r="71" spans="1:8" x14ac:dyDescent="0.25">
      <c r="A71" t="s">
        <v>10169</v>
      </c>
      <c r="D71" s="59">
        <v>38</v>
      </c>
      <c r="E71" s="59">
        <v>1</v>
      </c>
      <c r="F71" s="59"/>
      <c r="G71" s="59"/>
      <c r="H71" s="59">
        <v>39</v>
      </c>
    </row>
    <row r="72" spans="1:8" x14ac:dyDescent="0.25">
      <c r="A72" t="s">
        <v>24</v>
      </c>
      <c r="D72" s="59">
        <v>11</v>
      </c>
      <c r="E72" s="59">
        <v>1</v>
      </c>
      <c r="F72" s="59"/>
      <c r="G72" s="59"/>
      <c r="H72" s="59">
        <v>12</v>
      </c>
    </row>
    <row r="73" spans="1:8" x14ac:dyDescent="0.25">
      <c r="A73" t="s">
        <v>10947</v>
      </c>
      <c r="D73" s="59">
        <v>43</v>
      </c>
      <c r="E73" s="59"/>
      <c r="F73" s="59">
        <v>5</v>
      </c>
      <c r="G73" s="59"/>
      <c r="H73" s="59">
        <v>48</v>
      </c>
    </row>
    <row r="74" spans="1:8" x14ac:dyDescent="0.25">
      <c r="A74" t="s">
        <v>26</v>
      </c>
      <c r="D74" s="59">
        <v>147</v>
      </c>
      <c r="E74" s="59">
        <v>6</v>
      </c>
      <c r="F74" s="59">
        <v>29</v>
      </c>
      <c r="G74" s="59"/>
      <c r="H74" s="59">
        <v>182</v>
      </c>
    </row>
    <row r="75" spans="1:8" x14ac:dyDescent="0.25">
      <c r="A75" t="s">
        <v>20</v>
      </c>
      <c r="D75" s="59">
        <v>36</v>
      </c>
      <c r="E75" s="59"/>
      <c r="F75" s="59"/>
      <c r="G75" s="59"/>
      <c r="H75" s="59">
        <v>36</v>
      </c>
    </row>
    <row r="76" spans="1:8" x14ac:dyDescent="0.25">
      <c r="A76" t="s">
        <v>10289</v>
      </c>
      <c r="D76" s="59">
        <v>19</v>
      </c>
      <c r="E76" s="59"/>
      <c r="F76" s="59"/>
      <c r="G76" s="59"/>
      <c r="H76" s="59">
        <v>19</v>
      </c>
    </row>
    <row r="77" spans="1:8" x14ac:dyDescent="0.25">
      <c r="A77" t="s">
        <v>964</v>
      </c>
      <c r="D77" s="59">
        <v>55</v>
      </c>
      <c r="E77" s="59">
        <v>12</v>
      </c>
      <c r="F77" s="59"/>
      <c r="G77" s="59"/>
      <c r="H77" s="59">
        <v>67</v>
      </c>
    </row>
    <row r="78" spans="1:8" x14ac:dyDescent="0.25">
      <c r="A78" t="s">
        <v>40</v>
      </c>
      <c r="D78" s="59">
        <v>57</v>
      </c>
      <c r="E78" s="59">
        <v>23</v>
      </c>
      <c r="F78" s="59"/>
      <c r="G78" s="59"/>
      <c r="H78" s="59">
        <v>80</v>
      </c>
    </row>
    <row r="79" spans="1:8" x14ac:dyDescent="0.25">
      <c r="A79" t="s">
        <v>64</v>
      </c>
      <c r="D79" s="59">
        <v>52</v>
      </c>
      <c r="E79" s="59"/>
      <c r="F79" s="59"/>
      <c r="G79" s="59"/>
      <c r="H79" s="59">
        <v>52</v>
      </c>
    </row>
    <row r="80" spans="1:8" x14ac:dyDescent="0.25">
      <c r="A80" t="s">
        <v>12964</v>
      </c>
      <c r="D80" s="59">
        <v>2</v>
      </c>
      <c r="E80" s="59">
        <v>5</v>
      </c>
      <c r="F80" s="59"/>
      <c r="G80" s="59"/>
      <c r="H80" s="59">
        <v>7</v>
      </c>
    </row>
    <row r="81" spans="1:8" x14ac:dyDescent="0.25">
      <c r="A81" t="s">
        <v>69</v>
      </c>
      <c r="D81" s="59">
        <v>6</v>
      </c>
      <c r="E81" s="59"/>
      <c r="F81" s="59"/>
      <c r="G81" s="59"/>
      <c r="H81" s="59">
        <v>6</v>
      </c>
    </row>
    <row r="82" spans="1:8" x14ac:dyDescent="0.25">
      <c r="A82" t="s">
        <v>12841</v>
      </c>
      <c r="D82" s="59">
        <v>7</v>
      </c>
      <c r="E82" s="59"/>
      <c r="F82" s="59"/>
      <c r="G82" s="59"/>
      <c r="H82" s="59">
        <v>7</v>
      </c>
    </row>
    <row r="83" spans="1:8" x14ac:dyDescent="0.25">
      <c r="A83" t="s">
        <v>13352</v>
      </c>
      <c r="D83" s="59">
        <v>7</v>
      </c>
      <c r="E83" s="59"/>
      <c r="F83" s="59"/>
      <c r="G83" s="59"/>
      <c r="H83" s="59">
        <v>7</v>
      </c>
    </row>
    <row r="84" spans="1:8" x14ac:dyDescent="0.25">
      <c r="A84" t="s">
        <v>7161</v>
      </c>
      <c r="D84" s="59">
        <v>249</v>
      </c>
      <c r="E84" s="59">
        <v>6</v>
      </c>
      <c r="F84" s="59"/>
      <c r="G84" s="59"/>
      <c r="H84" s="59">
        <v>255</v>
      </c>
    </row>
    <row r="85" spans="1:8" x14ac:dyDescent="0.25">
      <c r="A85" t="s">
        <v>10366</v>
      </c>
      <c r="D85" s="59">
        <v>196</v>
      </c>
      <c r="E85" s="59">
        <v>3</v>
      </c>
      <c r="F85" s="59"/>
      <c r="G85" s="59"/>
      <c r="H85" s="59">
        <v>199</v>
      </c>
    </row>
    <row r="86" spans="1:8" x14ac:dyDescent="0.25">
      <c r="A86" t="s">
        <v>12149</v>
      </c>
      <c r="D86" s="59">
        <v>22</v>
      </c>
      <c r="E86" s="59"/>
      <c r="F86" s="59"/>
      <c r="G86" s="59"/>
      <c r="H86" s="59">
        <v>22</v>
      </c>
    </row>
    <row r="87" spans="1:8" x14ac:dyDescent="0.25">
      <c r="A87" t="s">
        <v>25</v>
      </c>
      <c r="D87" s="59">
        <v>2</v>
      </c>
      <c r="E87" s="59"/>
      <c r="F87" s="59"/>
      <c r="G87" s="59"/>
      <c r="H87" s="59">
        <v>2</v>
      </c>
    </row>
    <row r="88" spans="1:8" x14ac:dyDescent="0.25">
      <c r="A88" t="s">
        <v>13276</v>
      </c>
      <c r="D88" s="59"/>
      <c r="E88" s="59"/>
      <c r="F88" s="59"/>
      <c r="G88" s="59"/>
      <c r="H88" s="59"/>
    </row>
    <row r="89" spans="1:8" x14ac:dyDescent="0.25">
      <c r="A89" t="s">
        <v>10415</v>
      </c>
      <c r="D89" s="59">
        <v>3823</v>
      </c>
      <c r="E89" s="59">
        <v>183</v>
      </c>
      <c r="F89" s="59">
        <v>72</v>
      </c>
      <c r="G89" s="59"/>
      <c r="H89" s="59">
        <v>4078</v>
      </c>
    </row>
  </sheetData>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C89"/>
  <sheetViews>
    <sheetView showGridLines="0" zoomScaleNormal="100" workbookViewId="0">
      <pane ySplit="6" topLeftCell="A43" activePane="bottomLeft" state="frozen"/>
      <selection pane="bottomLeft" activeCell="A85" sqref="A85"/>
    </sheetView>
  </sheetViews>
  <sheetFormatPr defaultColWidth="11.42578125" defaultRowHeight="15" x14ac:dyDescent="0.25"/>
  <cols>
    <col min="1" max="1" width="74.5703125" customWidth="1"/>
    <col min="2" max="2" width="32.85546875" customWidth="1"/>
    <col min="3" max="3" width="27.28515625" bestFit="1" customWidth="1"/>
    <col min="4" max="4" width="13.28515625" bestFit="1" customWidth="1"/>
    <col min="5" max="5" width="56.5703125" bestFit="1" customWidth="1"/>
    <col min="6" max="9" width="13.28515625" bestFit="1" customWidth="1"/>
    <col min="10" max="10" width="12.5703125" bestFit="1" customWidth="1"/>
    <col min="11" max="11" width="13.42578125" bestFit="1" customWidth="1"/>
  </cols>
  <sheetData>
    <row r="2" spans="1:3" x14ac:dyDescent="0.25">
      <c r="A2" s="1" t="s">
        <v>12</v>
      </c>
      <c r="B2" t="s">
        <v>10416</v>
      </c>
    </row>
    <row r="3" spans="1:3" x14ac:dyDescent="0.25">
      <c r="A3" s="1" t="s">
        <v>11</v>
      </c>
      <c r="B3" t="s">
        <v>10416</v>
      </c>
    </row>
    <row r="5" spans="1:3" x14ac:dyDescent="0.25">
      <c r="A5" s="1" t="s">
        <v>22</v>
      </c>
    </row>
    <row r="6" spans="1:3" x14ac:dyDescent="0.25">
      <c r="A6" s="1" t="s">
        <v>2</v>
      </c>
      <c r="B6" s="1" t="s">
        <v>1</v>
      </c>
      <c r="C6" t="s">
        <v>23</v>
      </c>
    </row>
    <row r="7" spans="1:3" x14ac:dyDescent="0.25">
      <c r="A7" t="s">
        <v>9548</v>
      </c>
      <c r="C7" s="59">
        <v>0.99999999999999989</v>
      </c>
    </row>
    <row r="8" spans="1:3" x14ac:dyDescent="0.25">
      <c r="A8" t="s">
        <v>5356</v>
      </c>
      <c r="C8" s="59">
        <v>0.99999999999999989</v>
      </c>
    </row>
    <row r="9" spans="1:3" x14ac:dyDescent="0.25">
      <c r="A9" t="s">
        <v>37</v>
      </c>
      <c r="C9" s="59">
        <v>1</v>
      </c>
    </row>
    <row r="10" spans="1:3" x14ac:dyDescent="0.25">
      <c r="A10" t="s">
        <v>43</v>
      </c>
      <c r="C10" s="59">
        <v>1.0000000000000024</v>
      </c>
    </row>
    <row r="11" spans="1:3" x14ac:dyDescent="0.25">
      <c r="A11" t="s">
        <v>49</v>
      </c>
      <c r="C11" s="59">
        <v>0.99999999999999989</v>
      </c>
    </row>
    <row r="12" spans="1:3" x14ac:dyDescent="0.25">
      <c r="A12" t="s">
        <v>11580</v>
      </c>
      <c r="C12" s="59">
        <v>0.99999999999999756</v>
      </c>
    </row>
    <row r="13" spans="1:3" x14ac:dyDescent="0.25">
      <c r="A13" t="s">
        <v>8627</v>
      </c>
      <c r="C13" s="59">
        <v>0.99999999999999989</v>
      </c>
    </row>
    <row r="14" spans="1:3" x14ac:dyDescent="0.25">
      <c r="A14" t="s">
        <v>8428</v>
      </c>
      <c r="C14" s="59">
        <v>1.0000000000000002</v>
      </c>
    </row>
    <row r="15" spans="1:3" x14ac:dyDescent="0.25">
      <c r="A15" t="s">
        <v>59</v>
      </c>
      <c r="C15" s="59">
        <v>1</v>
      </c>
    </row>
    <row r="16" spans="1:3" x14ac:dyDescent="0.25">
      <c r="A16" t="s">
        <v>10611</v>
      </c>
      <c r="C16" s="59">
        <v>1.0000000000000002</v>
      </c>
    </row>
    <row r="17" spans="1:3" x14ac:dyDescent="0.25">
      <c r="A17" t="s">
        <v>8629</v>
      </c>
      <c r="C17" s="59">
        <v>0.99999999999999989</v>
      </c>
    </row>
    <row r="18" spans="1:3" x14ac:dyDescent="0.25">
      <c r="A18" t="s">
        <v>8643</v>
      </c>
      <c r="C18" s="59">
        <v>1</v>
      </c>
    </row>
    <row r="19" spans="1:3" x14ac:dyDescent="0.25">
      <c r="A19" t="s">
        <v>12248</v>
      </c>
      <c r="C19" s="59">
        <v>1</v>
      </c>
    </row>
    <row r="20" spans="1:3" x14ac:dyDescent="0.25">
      <c r="A20" t="s">
        <v>9097</v>
      </c>
      <c r="C20" s="59">
        <v>1</v>
      </c>
    </row>
    <row r="21" spans="1:3" x14ac:dyDescent="0.25">
      <c r="A21" t="s">
        <v>27</v>
      </c>
      <c r="C21" s="59">
        <v>1.0000000000000002</v>
      </c>
    </row>
    <row r="22" spans="1:3" x14ac:dyDescent="0.25">
      <c r="A22" t="s">
        <v>65</v>
      </c>
      <c r="C22" s="59">
        <v>1.0000000000000051</v>
      </c>
    </row>
    <row r="23" spans="1:3" x14ac:dyDescent="0.25">
      <c r="A23" t="s">
        <v>8950</v>
      </c>
      <c r="C23" s="59">
        <v>1.0000000000000002</v>
      </c>
    </row>
    <row r="24" spans="1:3" x14ac:dyDescent="0.25">
      <c r="A24" t="s">
        <v>8790</v>
      </c>
      <c r="C24" s="59">
        <v>0.999999999999999</v>
      </c>
    </row>
    <row r="25" spans="1:3" x14ac:dyDescent="0.25">
      <c r="A25" t="s">
        <v>61</v>
      </c>
      <c r="C25" s="59">
        <v>0.99999999999999989</v>
      </c>
    </row>
    <row r="26" spans="1:3" x14ac:dyDescent="0.25">
      <c r="A26" t="s">
        <v>8949</v>
      </c>
      <c r="C26" s="59">
        <v>1.0000000000000002</v>
      </c>
    </row>
    <row r="27" spans="1:3" x14ac:dyDescent="0.25">
      <c r="A27" t="s">
        <v>63</v>
      </c>
      <c r="C27" s="59">
        <v>0.99999999999999845</v>
      </c>
    </row>
    <row r="28" spans="1:3" x14ac:dyDescent="0.25">
      <c r="A28" t="s">
        <v>12311</v>
      </c>
      <c r="C28" s="59">
        <v>1</v>
      </c>
    </row>
    <row r="29" spans="1:3" x14ac:dyDescent="0.25">
      <c r="A29" t="s">
        <v>19</v>
      </c>
      <c r="C29" s="59">
        <v>1.0000000000000024</v>
      </c>
    </row>
    <row r="30" spans="1:3" x14ac:dyDescent="0.25">
      <c r="A30" t="s">
        <v>12990</v>
      </c>
      <c r="C30" s="59">
        <v>0.99999999999999956</v>
      </c>
    </row>
    <row r="31" spans="1:3" x14ac:dyDescent="0.25">
      <c r="A31" t="s">
        <v>12112</v>
      </c>
      <c r="C31" s="59">
        <v>1.0000000000000002</v>
      </c>
    </row>
    <row r="32" spans="1:3" x14ac:dyDescent="0.25">
      <c r="A32" t="s">
        <v>9107</v>
      </c>
      <c r="C32" s="59">
        <v>1.0000000000000013</v>
      </c>
    </row>
    <row r="33" spans="1:3" x14ac:dyDescent="0.25">
      <c r="A33" t="s">
        <v>67</v>
      </c>
      <c r="C33" s="59">
        <v>0.99999999999999745</v>
      </c>
    </row>
    <row r="34" spans="1:3" x14ac:dyDescent="0.25">
      <c r="A34" t="s">
        <v>50</v>
      </c>
      <c r="C34" s="59">
        <v>0.99999999999999944</v>
      </c>
    </row>
    <row r="35" spans="1:3" x14ac:dyDescent="0.25">
      <c r="A35" t="s">
        <v>10529</v>
      </c>
      <c r="C35" s="59">
        <v>1.0000000000000002</v>
      </c>
    </row>
    <row r="36" spans="1:3" x14ac:dyDescent="0.25">
      <c r="A36" t="s">
        <v>48</v>
      </c>
      <c r="C36" s="59">
        <v>0.99999999999999967</v>
      </c>
    </row>
    <row r="37" spans="1:3" x14ac:dyDescent="0.25">
      <c r="A37" t="s">
        <v>12908</v>
      </c>
      <c r="C37" s="59">
        <v>1.0000000000000002</v>
      </c>
    </row>
    <row r="38" spans="1:3" x14ac:dyDescent="0.25">
      <c r="A38" t="s">
        <v>68</v>
      </c>
      <c r="C38" s="59">
        <v>1</v>
      </c>
    </row>
    <row r="39" spans="1:3" x14ac:dyDescent="0.25">
      <c r="A39" t="s">
        <v>44</v>
      </c>
      <c r="C39" s="59">
        <v>1</v>
      </c>
    </row>
    <row r="40" spans="1:3" x14ac:dyDescent="0.25">
      <c r="A40" t="s">
        <v>45</v>
      </c>
      <c r="C40" s="59">
        <v>1</v>
      </c>
    </row>
    <row r="41" spans="1:3" x14ac:dyDescent="0.25">
      <c r="A41" t="s">
        <v>38</v>
      </c>
      <c r="C41" s="59">
        <v>0.99999999999999845</v>
      </c>
    </row>
    <row r="42" spans="1:3" x14ac:dyDescent="0.25">
      <c r="A42" t="s">
        <v>41</v>
      </c>
      <c r="C42" s="59">
        <v>0.99999999999999745</v>
      </c>
    </row>
    <row r="43" spans="1:3" x14ac:dyDescent="0.25">
      <c r="A43" t="s">
        <v>1009</v>
      </c>
      <c r="C43" s="59">
        <v>0.99999999999999967</v>
      </c>
    </row>
    <row r="44" spans="1:3" x14ac:dyDescent="0.25">
      <c r="A44" t="s">
        <v>51</v>
      </c>
      <c r="C44" s="59">
        <v>1.0000000000000004</v>
      </c>
    </row>
    <row r="45" spans="1:3" x14ac:dyDescent="0.25">
      <c r="A45" t="s">
        <v>66</v>
      </c>
      <c r="C45" s="59">
        <v>0.99999999999999956</v>
      </c>
    </row>
    <row r="46" spans="1:3" x14ac:dyDescent="0.25">
      <c r="A46" t="s">
        <v>52</v>
      </c>
      <c r="C46" s="59">
        <v>1</v>
      </c>
    </row>
    <row r="47" spans="1:3" x14ac:dyDescent="0.25">
      <c r="A47" t="s">
        <v>9480</v>
      </c>
      <c r="C47" s="59">
        <v>1.0000000000000013</v>
      </c>
    </row>
    <row r="48" spans="1:3" x14ac:dyDescent="0.25">
      <c r="A48" t="s">
        <v>12242</v>
      </c>
      <c r="C48" s="59">
        <v>1</v>
      </c>
    </row>
    <row r="49" spans="1:3" x14ac:dyDescent="0.25">
      <c r="A49" t="s">
        <v>70</v>
      </c>
      <c r="C49" s="59">
        <v>0.99999999999999989</v>
      </c>
    </row>
    <row r="50" spans="1:3" x14ac:dyDescent="0.25">
      <c r="A50" t="s">
        <v>2452</v>
      </c>
      <c r="C50" s="59">
        <v>1</v>
      </c>
    </row>
    <row r="51" spans="1:3" x14ac:dyDescent="0.25">
      <c r="A51" t="s">
        <v>62</v>
      </c>
      <c r="C51" s="59">
        <v>1.0000000000000002</v>
      </c>
    </row>
    <row r="52" spans="1:3" x14ac:dyDescent="0.25">
      <c r="A52" t="s">
        <v>12639</v>
      </c>
      <c r="C52" s="59">
        <v>1</v>
      </c>
    </row>
    <row r="53" spans="1:3" x14ac:dyDescent="0.25">
      <c r="A53" t="s">
        <v>33</v>
      </c>
      <c r="C53" s="59">
        <v>1</v>
      </c>
    </row>
    <row r="54" spans="1:3" x14ac:dyDescent="0.25">
      <c r="A54" t="s">
        <v>11419</v>
      </c>
      <c r="C54" s="59">
        <v>1.0000000000000004</v>
      </c>
    </row>
    <row r="55" spans="1:3" x14ac:dyDescent="0.25">
      <c r="A55" t="s">
        <v>9563</v>
      </c>
      <c r="C55" s="59">
        <v>0.99999999999999978</v>
      </c>
    </row>
    <row r="56" spans="1:3" x14ac:dyDescent="0.25">
      <c r="A56" t="s">
        <v>11103</v>
      </c>
      <c r="C56" s="59">
        <v>0.99999999999999889</v>
      </c>
    </row>
    <row r="57" spans="1:3" x14ac:dyDescent="0.25">
      <c r="A57" t="s">
        <v>17</v>
      </c>
      <c r="C57" s="59">
        <v>0.99999999999999856</v>
      </c>
    </row>
    <row r="58" spans="1:3" x14ac:dyDescent="0.25">
      <c r="A58" t="s">
        <v>12851</v>
      </c>
      <c r="C58" s="59">
        <v>1.0000000000000002</v>
      </c>
    </row>
    <row r="59" spans="1:3" x14ac:dyDescent="0.25">
      <c r="A59" t="s">
        <v>9668</v>
      </c>
      <c r="C59" s="59">
        <v>0.99999999999999967</v>
      </c>
    </row>
    <row r="60" spans="1:3" x14ac:dyDescent="0.25">
      <c r="A60" t="s">
        <v>47</v>
      </c>
      <c r="C60" s="59">
        <v>0.99999999999999822</v>
      </c>
    </row>
    <row r="61" spans="1:3" x14ac:dyDescent="0.25">
      <c r="A61" t="s">
        <v>60</v>
      </c>
      <c r="C61" s="59">
        <v>1.0000000000000004</v>
      </c>
    </row>
    <row r="62" spans="1:3" x14ac:dyDescent="0.25">
      <c r="A62" t="s">
        <v>11211</v>
      </c>
      <c r="C62" s="59">
        <v>0.99999999999999933</v>
      </c>
    </row>
    <row r="63" spans="1:3" x14ac:dyDescent="0.25">
      <c r="A63" t="s">
        <v>12801</v>
      </c>
      <c r="C63" s="59">
        <v>1.0000000000000002</v>
      </c>
    </row>
    <row r="64" spans="1:3" x14ac:dyDescent="0.25">
      <c r="A64" t="s">
        <v>10580</v>
      </c>
      <c r="C64" s="59">
        <v>1</v>
      </c>
    </row>
    <row r="65" spans="1:3" x14ac:dyDescent="0.25">
      <c r="A65" t="s">
        <v>46</v>
      </c>
      <c r="C65" s="59">
        <v>0.99999999999999856</v>
      </c>
    </row>
    <row r="66" spans="1:3" x14ac:dyDescent="0.25">
      <c r="A66" t="s">
        <v>39</v>
      </c>
      <c r="C66" s="59">
        <v>0.999999999999997</v>
      </c>
    </row>
    <row r="67" spans="1:3" x14ac:dyDescent="0.25">
      <c r="A67" t="s">
        <v>9867</v>
      </c>
      <c r="C67" s="59">
        <v>0.99999999999999933</v>
      </c>
    </row>
    <row r="68" spans="1:3" x14ac:dyDescent="0.25">
      <c r="A68" t="s">
        <v>4583</v>
      </c>
      <c r="C68" s="59">
        <v>0.99999999999999911</v>
      </c>
    </row>
    <row r="69" spans="1:3" x14ac:dyDescent="0.25">
      <c r="A69" t="s">
        <v>9929</v>
      </c>
      <c r="C69" s="59">
        <v>0.99999999999999989</v>
      </c>
    </row>
    <row r="70" spans="1:3" x14ac:dyDescent="0.25">
      <c r="A70" t="s">
        <v>10145</v>
      </c>
      <c r="C70" s="59">
        <v>1.0000000000000002</v>
      </c>
    </row>
    <row r="71" spans="1:3" x14ac:dyDescent="0.25">
      <c r="A71" t="s">
        <v>10169</v>
      </c>
      <c r="C71" s="59">
        <v>1.0000000000000004</v>
      </c>
    </row>
    <row r="72" spans="1:3" x14ac:dyDescent="0.25">
      <c r="A72" t="s">
        <v>24</v>
      </c>
      <c r="C72" s="59">
        <v>1</v>
      </c>
    </row>
    <row r="73" spans="1:3" x14ac:dyDescent="0.25">
      <c r="A73" t="s">
        <v>10947</v>
      </c>
      <c r="C73" s="59">
        <v>1.0000000000000007</v>
      </c>
    </row>
    <row r="74" spans="1:3" x14ac:dyDescent="0.25">
      <c r="A74" t="s">
        <v>26</v>
      </c>
      <c r="C74" s="59">
        <v>0.99999999999999745</v>
      </c>
    </row>
    <row r="75" spans="1:3" x14ac:dyDescent="0.25">
      <c r="A75" t="s">
        <v>20</v>
      </c>
      <c r="C75" s="59">
        <v>1.0000000000000002</v>
      </c>
    </row>
    <row r="76" spans="1:3" x14ac:dyDescent="0.25">
      <c r="A76" t="s">
        <v>10289</v>
      </c>
      <c r="C76" s="59">
        <v>0.99999999999999956</v>
      </c>
    </row>
    <row r="77" spans="1:3" x14ac:dyDescent="0.25">
      <c r="A77" t="s">
        <v>964</v>
      </c>
      <c r="C77" s="59">
        <v>1.0000000000000011</v>
      </c>
    </row>
    <row r="78" spans="1:3" x14ac:dyDescent="0.25">
      <c r="A78" t="s">
        <v>40</v>
      </c>
      <c r="C78" s="59">
        <v>0.99999999999999845</v>
      </c>
    </row>
    <row r="79" spans="1:3" x14ac:dyDescent="0.25">
      <c r="A79" t="s">
        <v>64</v>
      </c>
      <c r="C79" s="59">
        <v>1.0000000000000009</v>
      </c>
    </row>
    <row r="80" spans="1:3" x14ac:dyDescent="0.25">
      <c r="A80" t="s">
        <v>12964</v>
      </c>
      <c r="C80" s="59">
        <v>0.99999999999999978</v>
      </c>
    </row>
    <row r="81" spans="1:3" x14ac:dyDescent="0.25">
      <c r="A81" t="s">
        <v>69</v>
      </c>
      <c r="C81" s="59">
        <v>0.99999999999999989</v>
      </c>
    </row>
    <row r="82" spans="1:3" x14ac:dyDescent="0.25">
      <c r="A82" t="s">
        <v>12841</v>
      </c>
      <c r="C82" s="59">
        <v>0.99999999999999978</v>
      </c>
    </row>
    <row r="83" spans="1:3" x14ac:dyDescent="0.25">
      <c r="A83" t="s">
        <v>13352</v>
      </c>
      <c r="C83" s="59">
        <v>0.99999999999999978</v>
      </c>
    </row>
    <row r="84" spans="1:3" x14ac:dyDescent="0.25">
      <c r="A84" t="s">
        <v>7161</v>
      </c>
      <c r="C84" s="59">
        <v>0.99999999999999689</v>
      </c>
    </row>
    <row r="85" spans="1:3" x14ac:dyDescent="0.25">
      <c r="A85" t="s">
        <v>10366</v>
      </c>
      <c r="C85" s="59">
        <v>1.0000000000000029</v>
      </c>
    </row>
    <row r="86" spans="1:3" x14ac:dyDescent="0.25">
      <c r="A86" t="s">
        <v>12149</v>
      </c>
      <c r="C86" s="59">
        <v>0.99999999999999967</v>
      </c>
    </row>
    <row r="87" spans="1:3" x14ac:dyDescent="0.25">
      <c r="A87" t="s">
        <v>25</v>
      </c>
      <c r="C87" s="59">
        <v>1</v>
      </c>
    </row>
    <row r="88" spans="1:3" x14ac:dyDescent="0.25">
      <c r="A88" t="s">
        <v>13276</v>
      </c>
      <c r="C88" s="59">
        <v>0</v>
      </c>
    </row>
    <row r="89" spans="1:3" x14ac:dyDescent="0.25">
      <c r="A89" t="s">
        <v>10415</v>
      </c>
      <c r="C89" s="59">
        <v>81</v>
      </c>
    </row>
  </sheetData>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174C2-FEE9-4A6F-B778-7C1EFC55FB9F}">
  <dimension ref="A1:B83"/>
  <sheetViews>
    <sheetView workbookViewId="0">
      <selection activeCell="B31" sqref="B31"/>
    </sheetView>
  </sheetViews>
  <sheetFormatPr defaultRowHeight="15" x14ac:dyDescent="0.25"/>
  <cols>
    <col min="1" max="1" width="71.140625" bestFit="1" customWidth="1"/>
    <col min="2" max="2" width="56.5703125" bestFit="1" customWidth="1"/>
  </cols>
  <sheetData>
    <row r="1" spans="1:2" x14ac:dyDescent="0.25">
      <c r="A1" t="s">
        <v>13349</v>
      </c>
      <c r="B1" t="s">
        <v>13350</v>
      </c>
    </row>
    <row r="2" spans="1:2" x14ac:dyDescent="0.25">
      <c r="A2" s="48" t="s">
        <v>5356</v>
      </c>
      <c r="B2" s="50" t="s">
        <v>13277</v>
      </c>
    </row>
    <row r="3" spans="1:2" x14ac:dyDescent="0.25">
      <c r="A3" s="48" t="s">
        <v>37</v>
      </c>
      <c r="B3" s="50" t="s">
        <v>13278</v>
      </c>
    </row>
    <row r="4" spans="1:2" x14ac:dyDescent="0.25">
      <c r="A4" s="48" t="s">
        <v>12908</v>
      </c>
      <c r="B4" s="49" t="s">
        <v>13279</v>
      </c>
    </row>
    <row r="5" spans="1:2" x14ac:dyDescent="0.25">
      <c r="A5" s="48" t="s">
        <v>43</v>
      </c>
      <c r="B5" s="50" t="s">
        <v>13280</v>
      </c>
    </row>
    <row r="6" spans="1:2" x14ac:dyDescent="0.25">
      <c r="A6" s="48" t="s">
        <v>49</v>
      </c>
      <c r="B6" s="50" t="s">
        <v>13281</v>
      </c>
    </row>
    <row r="7" spans="1:2" x14ac:dyDescent="0.25">
      <c r="A7" s="48" t="s">
        <v>11580</v>
      </c>
      <c r="B7" s="50" t="s">
        <v>13282</v>
      </c>
    </row>
    <row r="8" spans="1:2" x14ac:dyDescent="0.25">
      <c r="A8" s="48" t="s">
        <v>8627</v>
      </c>
      <c r="B8" s="50" t="s">
        <v>13283</v>
      </c>
    </row>
    <row r="9" spans="1:2" x14ac:dyDescent="0.25">
      <c r="A9" s="48" t="s">
        <v>8428</v>
      </c>
      <c r="B9" s="50" t="s">
        <v>13284</v>
      </c>
    </row>
    <row r="10" spans="1:2" x14ac:dyDescent="0.25">
      <c r="A10" s="48" t="s">
        <v>59</v>
      </c>
      <c r="B10" s="50" t="s">
        <v>13285</v>
      </c>
    </row>
    <row r="11" spans="1:2" x14ac:dyDescent="0.25">
      <c r="A11" s="48" t="s">
        <v>8643</v>
      </c>
      <c r="B11" s="50" t="s">
        <v>13286</v>
      </c>
    </row>
    <row r="12" spans="1:2" x14ac:dyDescent="0.25">
      <c r="A12" s="48" t="s">
        <v>12248</v>
      </c>
      <c r="B12" s="50" t="s">
        <v>13287</v>
      </c>
    </row>
    <row r="13" spans="1:2" x14ac:dyDescent="0.25">
      <c r="A13" s="48" t="s">
        <v>8629</v>
      </c>
      <c r="B13" s="50" t="s">
        <v>13288</v>
      </c>
    </row>
    <row r="14" spans="1:2" x14ac:dyDescent="0.25">
      <c r="A14" s="48" t="s">
        <v>27</v>
      </c>
      <c r="B14" s="50" t="s">
        <v>13289</v>
      </c>
    </row>
    <row r="15" spans="1:2" x14ac:dyDescent="0.25">
      <c r="A15" s="48" t="s">
        <v>65</v>
      </c>
      <c r="B15" s="50" t="s">
        <v>13290</v>
      </c>
    </row>
    <row r="16" spans="1:2" x14ac:dyDescent="0.25">
      <c r="A16" s="48" t="s">
        <v>8790</v>
      </c>
      <c r="B16" s="50" t="s">
        <v>13291</v>
      </c>
    </row>
    <row r="17" spans="1:2" x14ac:dyDescent="0.25">
      <c r="A17" s="48" t="s">
        <v>8950</v>
      </c>
      <c r="B17" s="50" t="s">
        <v>13292</v>
      </c>
    </row>
    <row r="18" spans="1:2" x14ac:dyDescent="0.25">
      <c r="A18" s="48" t="s">
        <v>61</v>
      </c>
      <c r="B18" s="50" t="s">
        <v>61</v>
      </c>
    </row>
    <row r="19" spans="1:2" x14ac:dyDescent="0.25">
      <c r="A19" s="48" t="s">
        <v>8949</v>
      </c>
      <c r="B19" s="50" t="s">
        <v>13293</v>
      </c>
    </row>
    <row r="20" spans="1:2" x14ac:dyDescent="0.25">
      <c r="A20" s="48" t="s">
        <v>63</v>
      </c>
      <c r="B20" s="50" t="s">
        <v>63</v>
      </c>
    </row>
    <row r="21" spans="1:2" x14ac:dyDescent="0.25">
      <c r="A21" s="48" t="s">
        <v>12311</v>
      </c>
      <c r="B21" s="50" t="s">
        <v>12311</v>
      </c>
    </row>
    <row r="22" spans="1:2" x14ac:dyDescent="0.25">
      <c r="A22" s="48" t="s">
        <v>9097</v>
      </c>
      <c r="B22" s="50" t="s">
        <v>13294</v>
      </c>
    </row>
    <row r="23" spans="1:2" x14ac:dyDescent="0.25">
      <c r="A23" s="48" t="s">
        <v>19</v>
      </c>
      <c r="B23" s="50" t="s">
        <v>19</v>
      </c>
    </row>
    <row r="24" spans="1:2" x14ac:dyDescent="0.25">
      <c r="A24" s="48" t="s">
        <v>12990</v>
      </c>
      <c r="B24" s="50" t="s">
        <v>13295</v>
      </c>
    </row>
    <row r="25" spans="1:2" x14ac:dyDescent="0.25">
      <c r="A25" s="48" t="s">
        <v>12112</v>
      </c>
      <c r="B25" s="50" t="s">
        <v>13296</v>
      </c>
    </row>
    <row r="26" spans="1:2" x14ac:dyDescent="0.25">
      <c r="A26" s="48" t="s">
        <v>9107</v>
      </c>
      <c r="B26" s="50" t="s">
        <v>13297</v>
      </c>
    </row>
    <row r="27" spans="1:2" x14ac:dyDescent="0.25">
      <c r="A27" s="48" t="s">
        <v>67</v>
      </c>
      <c r="B27" s="50" t="s">
        <v>67</v>
      </c>
    </row>
    <row r="28" spans="1:2" x14ac:dyDescent="0.25">
      <c r="A28" s="48" t="s">
        <v>50</v>
      </c>
      <c r="B28" s="50" t="s">
        <v>13298</v>
      </c>
    </row>
    <row r="29" spans="1:2" x14ac:dyDescent="0.25">
      <c r="A29" s="48" t="s">
        <v>10529</v>
      </c>
      <c r="B29" s="50" t="s">
        <v>13299</v>
      </c>
    </row>
    <row r="30" spans="1:2" x14ac:dyDescent="0.25">
      <c r="A30" s="48" t="s">
        <v>48</v>
      </c>
      <c r="B30" s="50" t="s">
        <v>13300</v>
      </c>
    </row>
    <row r="31" spans="1:2" x14ac:dyDescent="0.25">
      <c r="A31" s="48"/>
      <c r="B31" s="49" t="s">
        <v>13301</v>
      </c>
    </row>
    <row r="32" spans="1:2" x14ac:dyDescent="0.25">
      <c r="A32" s="48" t="s">
        <v>68</v>
      </c>
      <c r="B32" s="50" t="s">
        <v>13302</v>
      </c>
    </row>
    <row r="33" spans="1:2" x14ac:dyDescent="0.25">
      <c r="A33" s="48" t="s">
        <v>44</v>
      </c>
      <c r="B33" s="50" t="s">
        <v>44</v>
      </c>
    </row>
    <row r="34" spans="1:2" x14ac:dyDescent="0.25">
      <c r="A34" s="48" t="s">
        <v>45</v>
      </c>
      <c r="B34" s="50" t="s">
        <v>13303</v>
      </c>
    </row>
    <row r="35" spans="1:2" x14ac:dyDescent="0.25">
      <c r="A35" s="48" t="s">
        <v>38</v>
      </c>
      <c r="B35" s="50" t="s">
        <v>38</v>
      </c>
    </row>
    <row r="36" spans="1:2" x14ac:dyDescent="0.25">
      <c r="A36" s="48" t="s">
        <v>41</v>
      </c>
      <c r="B36" s="50" t="s">
        <v>13304</v>
      </c>
    </row>
    <row r="37" spans="1:2" x14ac:dyDescent="0.25">
      <c r="A37" s="48" t="s">
        <v>1009</v>
      </c>
      <c r="B37" s="50" t="s">
        <v>13305</v>
      </c>
    </row>
    <row r="38" spans="1:2" x14ac:dyDescent="0.25">
      <c r="A38" s="48" t="s">
        <v>51</v>
      </c>
      <c r="B38" s="50" t="s">
        <v>13306</v>
      </c>
    </row>
    <row r="39" spans="1:2" x14ac:dyDescent="0.25">
      <c r="A39" s="48" t="s">
        <v>66</v>
      </c>
      <c r="B39" s="50" t="s">
        <v>66</v>
      </c>
    </row>
    <row r="40" spans="1:2" x14ac:dyDescent="0.25">
      <c r="A40" s="48" t="s">
        <v>52</v>
      </c>
      <c r="B40" s="50" t="s">
        <v>13307</v>
      </c>
    </row>
    <row r="41" spans="1:2" x14ac:dyDescent="0.25">
      <c r="A41" s="48" t="s">
        <v>12242</v>
      </c>
      <c r="B41" s="50" t="s">
        <v>13308</v>
      </c>
    </row>
    <row r="42" spans="1:2" x14ac:dyDescent="0.25">
      <c r="A42" s="48" t="s">
        <v>70</v>
      </c>
      <c r="B42" s="50" t="s">
        <v>70</v>
      </c>
    </row>
    <row r="43" spans="1:2" x14ac:dyDescent="0.25">
      <c r="A43" s="48" t="s">
        <v>9480</v>
      </c>
      <c r="B43" s="50" t="s">
        <v>13309</v>
      </c>
    </row>
    <row r="44" spans="1:2" x14ac:dyDescent="0.25">
      <c r="A44" s="48" t="s">
        <v>2452</v>
      </c>
      <c r="B44" s="50" t="s">
        <v>13310</v>
      </c>
    </row>
    <row r="45" spans="1:2" x14ac:dyDescent="0.25">
      <c r="A45" s="48" t="s">
        <v>62</v>
      </c>
      <c r="B45" s="50" t="s">
        <v>13311</v>
      </c>
    </row>
    <row r="46" spans="1:2" x14ac:dyDescent="0.25">
      <c r="A46" s="48" t="s">
        <v>33</v>
      </c>
      <c r="B46" s="50" t="s">
        <v>33</v>
      </c>
    </row>
    <row r="47" spans="1:2" x14ac:dyDescent="0.25">
      <c r="A47" s="48" t="s">
        <v>12639</v>
      </c>
      <c r="B47" s="50" t="s">
        <v>13312</v>
      </c>
    </row>
    <row r="48" spans="1:2" x14ac:dyDescent="0.25">
      <c r="A48" s="48" t="s">
        <v>11419</v>
      </c>
      <c r="B48" s="50" t="s">
        <v>13313</v>
      </c>
    </row>
    <row r="49" spans="1:2" x14ac:dyDescent="0.25">
      <c r="A49" s="48" t="s">
        <v>9548</v>
      </c>
      <c r="B49" s="50" t="s">
        <v>13314</v>
      </c>
    </row>
    <row r="50" spans="1:2" x14ac:dyDescent="0.25">
      <c r="A50" s="48" t="s">
        <v>9563</v>
      </c>
      <c r="B50" s="50" t="s">
        <v>13315</v>
      </c>
    </row>
    <row r="51" spans="1:2" x14ac:dyDescent="0.25">
      <c r="A51" s="48" t="s">
        <v>11103</v>
      </c>
      <c r="B51" s="50" t="s">
        <v>13316</v>
      </c>
    </row>
    <row r="52" spans="1:2" x14ac:dyDescent="0.25">
      <c r="A52" s="48" t="s">
        <v>10611</v>
      </c>
      <c r="B52" s="50" t="s">
        <v>13317</v>
      </c>
    </row>
    <row r="53" spans="1:2" x14ac:dyDescent="0.25">
      <c r="A53" s="48" t="s">
        <v>17</v>
      </c>
      <c r="B53" s="50" t="s">
        <v>13318</v>
      </c>
    </row>
    <row r="54" spans="1:2" x14ac:dyDescent="0.25">
      <c r="A54" s="48" t="s">
        <v>9668</v>
      </c>
      <c r="B54" s="50" t="s">
        <v>13319</v>
      </c>
    </row>
    <row r="55" spans="1:2" x14ac:dyDescent="0.25">
      <c r="A55" s="48" t="s">
        <v>47</v>
      </c>
      <c r="B55" s="50" t="s">
        <v>13320</v>
      </c>
    </row>
    <row r="56" spans="1:2" x14ac:dyDescent="0.25">
      <c r="A56" s="48" t="s">
        <v>60</v>
      </c>
      <c r="B56" s="50" t="s">
        <v>13321</v>
      </c>
    </row>
    <row r="57" spans="1:2" x14ac:dyDescent="0.25">
      <c r="A57" s="48" t="s">
        <v>11211</v>
      </c>
      <c r="B57" s="50" t="s">
        <v>13322</v>
      </c>
    </row>
    <row r="58" spans="1:2" x14ac:dyDescent="0.25">
      <c r="A58" t="s">
        <v>12801</v>
      </c>
      <c r="B58" s="50" t="s">
        <v>13323</v>
      </c>
    </row>
    <row r="59" spans="1:2" x14ac:dyDescent="0.25">
      <c r="A59" s="48" t="s">
        <v>10580</v>
      </c>
      <c r="B59" s="50" t="s">
        <v>13324</v>
      </c>
    </row>
    <row r="60" spans="1:2" x14ac:dyDescent="0.25">
      <c r="A60" s="48" t="s">
        <v>39</v>
      </c>
      <c r="B60" s="50" t="s">
        <v>13325</v>
      </c>
    </row>
    <row r="61" spans="1:2" x14ac:dyDescent="0.25">
      <c r="A61" s="48" t="s">
        <v>46</v>
      </c>
      <c r="B61" s="50" t="s">
        <v>13326</v>
      </c>
    </row>
    <row r="62" spans="1:2" x14ac:dyDescent="0.25">
      <c r="A62" s="48" t="s">
        <v>9867</v>
      </c>
      <c r="B62" s="50" t="s">
        <v>13327</v>
      </c>
    </row>
    <row r="63" spans="1:2" x14ac:dyDescent="0.25">
      <c r="A63" s="48" t="s">
        <v>4583</v>
      </c>
      <c r="B63" s="50" t="s">
        <v>13328</v>
      </c>
    </row>
    <row r="64" spans="1:2" x14ac:dyDescent="0.25">
      <c r="A64" s="48" t="s">
        <v>12851</v>
      </c>
      <c r="B64" s="50" t="s">
        <v>13329</v>
      </c>
    </row>
    <row r="65" spans="1:2" x14ac:dyDescent="0.25">
      <c r="A65" s="48" t="s">
        <v>9929</v>
      </c>
      <c r="B65" s="50" t="s">
        <v>13330</v>
      </c>
    </row>
    <row r="66" spans="1:2" x14ac:dyDescent="0.25">
      <c r="A66" s="48" t="s">
        <v>10145</v>
      </c>
      <c r="B66" s="50" t="s">
        <v>13331</v>
      </c>
    </row>
    <row r="67" spans="1:2" x14ac:dyDescent="0.25">
      <c r="A67" s="48" t="s">
        <v>10169</v>
      </c>
      <c r="B67" s="50" t="s">
        <v>13332</v>
      </c>
    </row>
    <row r="68" spans="1:2" x14ac:dyDescent="0.25">
      <c r="A68" s="48" t="s">
        <v>10947</v>
      </c>
      <c r="B68" s="50" t="s">
        <v>13333</v>
      </c>
    </row>
    <row r="69" spans="1:2" x14ac:dyDescent="0.25">
      <c r="A69" s="48" t="s">
        <v>26</v>
      </c>
      <c r="B69" s="50" t="s">
        <v>13334</v>
      </c>
    </row>
    <row r="70" spans="1:2" x14ac:dyDescent="0.25">
      <c r="A70" s="48" t="s">
        <v>24</v>
      </c>
      <c r="B70" s="50" t="s">
        <v>13335</v>
      </c>
    </row>
    <row r="71" spans="1:2" x14ac:dyDescent="0.25">
      <c r="A71" s="48" t="s">
        <v>20</v>
      </c>
      <c r="B71" s="50" t="s">
        <v>13336</v>
      </c>
    </row>
    <row r="72" spans="1:2" x14ac:dyDescent="0.25">
      <c r="A72" s="48" t="s">
        <v>10289</v>
      </c>
      <c r="B72" s="50" t="s">
        <v>13337</v>
      </c>
    </row>
    <row r="73" spans="1:2" x14ac:dyDescent="0.25">
      <c r="A73" s="48" t="s">
        <v>964</v>
      </c>
      <c r="B73" s="50" t="s">
        <v>13338</v>
      </c>
    </row>
    <row r="74" spans="1:2" x14ac:dyDescent="0.25">
      <c r="A74" s="48" t="s">
        <v>40</v>
      </c>
      <c r="B74" s="50" t="s">
        <v>13339</v>
      </c>
    </row>
    <row r="75" spans="1:2" x14ac:dyDescent="0.25">
      <c r="A75" s="48" t="s">
        <v>64</v>
      </c>
      <c r="B75" s="50" t="s">
        <v>13340</v>
      </c>
    </row>
    <row r="76" spans="1:2" x14ac:dyDescent="0.25">
      <c r="A76" s="48" t="s">
        <v>12964</v>
      </c>
      <c r="B76" s="50" t="s">
        <v>13341</v>
      </c>
    </row>
    <row r="77" spans="1:2" x14ac:dyDescent="0.25">
      <c r="A77" s="48"/>
      <c r="B77" s="49" t="s">
        <v>13342</v>
      </c>
    </row>
    <row r="78" spans="1:2" x14ac:dyDescent="0.25">
      <c r="A78" s="48" t="s">
        <v>69</v>
      </c>
      <c r="B78" s="50" t="s">
        <v>13343</v>
      </c>
    </row>
    <row r="79" spans="1:2" x14ac:dyDescent="0.25">
      <c r="A79" s="48" t="s">
        <v>12841</v>
      </c>
      <c r="B79" s="50" t="s">
        <v>13344</v>
      </c>
    </row>
    <row r="80" spans="1:2" x14ac:dyDescent="0.25">
      <c r="A80" s="48" t="s">
        <v>7161</v>
      </c>
      <c r="B80" s="50" t="s">
        <v>13345</v>
      </c>
    </row>
    <row r="81" spans="1:2" x14ac:dyDescent="0.25">
      <c r="A81" s="48" t="s">
        <v>10366</v>
      </c>
      <c r="B81" s="50" t="s">
        <v>13346</v>
      </c>
    </row>
    <row r="82" spans="1:2" x14ac:dyDescent="0.25">
      <c r="A82" s="48" t="s">
        <v>12149</v>
      </c>
      <c r="B82" s="50" t="s">
        <v>13347</v>
      </c>
    </row>
    <row r="83" spans="1:2" x14ac:dyDescent="0.25">
      <c r="A83" s="48" t="s">
        <v>25</v>
      </c>
      <c r="B83" s="50" t="s">
        <v>13348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8F617-128E-46AD-BC5E-F18B641FA452}">
  <dimension ref="A2:D29"/>
  <sheetViews>
    <sheetView showGridLines="0" zoomScaleNormal="85" workbookViewId="0">
      <pane ySplit="6" topLeftCell="A7" activePane="bottomLeft" state="frozen"/>
      <selection pane="bottomLeft" activeCell="C33" sqref="C33"/>
    </sheetView>
  </sheetViews>
  <sheetFormatPr defaultColWidth="11.42578125" defaultRowHeight="15" x14ac:dyDescent="0.25"/>
  <cols>
    <col min="1" max="1" width="74.5703125" customWidth="1"/>
    <col min="2" max="2" width="32.85546875" customWidth="1"/>
    <col min="3" max="3" width="27.28515625" bestFit="1" customWidth="1"/>
    <col min="4" max="4" width="29" customWidth="1"/>
    <col min="5" max="11" width="4" customWidth="1"/>
  </cols>
  <sheetData>
    <row r="2" spans="1:4" x14ac:dyDescent="0.25">
      <c r="A2" s="1" t="s">
        <v>12</v>
      </c>
      <c r="B2" t="s">
        <v>10416</v>
      </c>
    </row>
    <row r="3" spans="1:4" x14ac:dyDescent="0.25">
      <c r="A3" s="1" t="s">
        <v>11</v>
      </c>
      <c r="B3" t="s">
        <v>10416</v>
      </c>
    </row>
    <row r="6" spans="1:4" x14ac:dyDescent="0.25">
      <c r="A6" s="1" t="s">
        <v>4</v>
      </c>
      <c r="B6" s="1" t="s">
        <v>8520</v>
      </c>
      <c r="C6" s="1" t="s">
        <v>2</v>
      </c>
      <c r="D6" s="1" t="s">
        <v>1</v>
      </c>
    </row>
    <row r="7" spans="1:4" x14ac:dyDescent="0.25">
      <c r="A7" t="s">
        <v>7418</v>
      </c>
      <c r="B7">
        <v>2</v>
      </c>
      <c r="C7" t="s">
        <v>9107</v>
      </c>
      <c r="D7" t="s">
        <v>10873</v>
      </c>
    </row>
    <row r="8" spans="1:4" x14ac:dyDescent="0.25">
      <c r="C8" t="s">
        <v>7161</v>
      </c>
      <c r="D8" t="s">
        <v>7161</v>
      </c>
    </row>
    <row r="9" spans="1:4" x14ac:dyDescent="0.25">
      <c r="A9" t="s">
        <v>2720</v>
      </c>
      <c r="B9">
        <v>2</v>
      </c>
      <c r="C9" t="s">
        <v>41</v>
      </c>
      <c r="D9" t="s">
        <v>41</v>
      </c>
    </row>
    <row r="10" spans="1:4" x14ac:dyDescent="0.25">
      <c r="C10" t="s">
        <v>11103</v>
      </c>
      <c r="D10" t="s">
        <v>11103</v>
      </c>
    </row>
    <row r="11" spans="1:4" x14ac:dyDescent="0.25">
      <c r="A11" t="s">
        <v>893</v>
      </c>
      <c r="B11">
        <v>2</v>
      </c>
      <c r="C11" t="s">
        <v>4583</v>
      </c>
      <c r="D11" t="s">
        <v>4583</v>
      </c>
    </row>
    <row r="12" spans="1:4" x14ac:dyDescent="0.25">
      <c r="C12" t="s">
        <v>26</v>
      </c>
      <c r="D12" t="s">
        <v>26</v>
      </c>
    </row>
    <row r="13" spans="1:4" x14ac:dyDescent="0.25">
      <c r="A13" t="s">
        <v>5946</v>
      </c>
      <c r="B13">
        <v>2</v>
      </c>
      <c r="C13" t="s">
        <v>51</v>
      </c>
      <c r="D13" t="s">
        <v>51</v>
      </c>
    </row>
    <row r="14" spans="1:4" x14ac:dyDescent="0.25">
      <c r="C14" t="s">
        <v>11103</v>
      </c>
      <c r="D14" t="s">
        <v>11103</v>
      </c>
    </row>
    <row r="15" spans="1:4" x14ac:dyDescent="0.25">
      <c r="A15" t="s">
        <v>7570</v>
      </c>
      <c r="B15">
        <v>2</v>
      </c>
      <c r="C15" t="s">
        <v>9107</v>
      </c>
      <c r="D15" t="s">
        <v>10873</v>
      </c>
    </row>
    <row r="16" spans="1:4" x14ac:dyDescent="0.25">
      <c r="C16" t="s">
        <v>7161</v>
      </c>
      <c r="D16" t="s">
        <v>7161</v>
      </c>
    </row>
    <row r="17" spans="1:4" x14ac:dyDescent="0.25">
      <c r="A17" t="s">
        <v>7622</v>
      </c>
      <c r="B17">
        <v>2</v>
      </c>
      <c r="C17" t="s">
        <v>9107</v>
      </c>
      <c r="D17" t="s">
        <v>10873</v>
      </c>
    </row>
    <row r="18" spans="1:4" x14ac:dyDescent="0.25">
      <c r="C18" t="s">
        <v>7161</v>
      </c>
      <c r="D18" t="s">
        <v>7161</v>
      </c>
    </row>
    <row r="19" spans="1:4" x14ac:dyDescent="0.25">
      <c r="A19" t="s">
        <v>10454</v>
      </c>
      <c r="B19">
        <v>2</v>
      </c>
      <c r="C19" t="s">
        <v>8428</v>
      </c>
      <c r="D19" t="s">
        <v>13088</v>
      </c>
    </row>
    <row r="20" spans="1:4" x14ac:dyDescent="0.25">
      <c r="C20" t="s">
        <v>63</v>
      </c>
      <c r="D20" t="s">
        <v>63</v>
      </c>
    </row>
    <row r="21" spans="1:4" x14ac:dyDescent="0.25">
      <c r="A21" t="s">
        <v>929</v>
      </c>
      <c r="B21">
        <v>2</v>
      </c>
      <c r="C21" t="s">
        <v>8790</v>
      </c>
      <c r="D21" t="s">
        <v>8790</v>
      </c>
    </row>
    <row r="22" spans="1:4" x14ac:dyDescent="0.25">
      <c r="C22" t="s">
        <v>4583</v>
      </c>
      <c r="D22" t="s">
        <v>4583</v>
      </c>
    </row>
    <row r="23" spans="1:4" x14ac:dyDescent="0.25">
      <c r="A23" t="s">
        <v>5949</v>
      </c>
      <c r="B23">
        <v>2</v>
      </c>
      <c r="C23" t="s">
        <v>38</v>
      </c>
      <c r="D23" t="s">
        <v>38</v>
      </c>
    </row>
    <row r="24" spans="1:4" x14ac:dyDescent="0.25">
      <c r="C24" t="s">
        <v>11103</v>
      </c>
      <c r="D24" t="s">
        <v>11103</v>
      </c>
    </row>
    <row r="25" spans="1:4" x14ac:dyDescent="0.25">
      <c r="A25" t="s">
        <v>9947</v>
      </c>
      <c r="B25">
        <v>2</v>
      </c>
      <c r="C25" t="s">
        <v>10611</v>
      </c>
      <c r="D25" t="s">
        <v>10611</v>
      </c>
    </row>
    <row r="26" spans="1:4" x14ac:dyDescent="0.25">
      <c r="C26" t="s">
        <v>9929</v>
      </c>
      <c r="D26" t="s">
        <v>9929</v>
      </c>
    </row>
    <row r="27" spans="1:4" x14ac:dyDescent="0.25">
      <c r="A27" t="s">
        <v>10748</v>
      </c>
      <c r="B27">
        <v>2</v>
      </c>
      <c r="C27" t="s">
        <v>8428</v>
      </c>
      <c r="D27" t="s">
        <v>13088</v>
      </c>
    </row>
    <row r="28" spans="1:4" x14ac:dyDescent="0.25">
      <c r="C28" t="s">
        <v>10611</v>
      </c>
      <c r="D28" t="s">
        <v>10611</v>
      </c>
    </row>
    <row r="29" spans="1:4" x14ac:dyDescent="0.25">
      <c r="A29" t="s">
        <v>10415</v>
      </c>
    </row>
  </sheetData>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2:J628"/>
  <sheetViews>
    <sheetView showGridLines="0" zoomScale="145" zoomScaleNormal="145" workbookViewId="0">
      <pane ySplit="6" topLeftCell="A7" activePane="bottomLeft" state="frozen"/>
      <selection pane="bottomLeft" activeCell="A23" sqref="A23"/>
    </sheetView>
  </sheetViews>
  <sheetFormatPr defaultColWidth="11.42578125" defaultRowHeight="15" x14ac:dyDescent="0.25"/>
  <cols>
    <col min="1" max="1" width="56.7109375" customWidth="1"/>
    <col min="2" max="2" width="40.28515625" customWidth="1"/>
    <col min="3" max="3" width="23.28515625" customWidth="1"/>
    <col min="7" max="7" width="53.7109375" customWidth="1"/>
    <col min="8" max="8" width="34.28515625" bestFit="1" customWidth="1"/>
    <col min="9" max="9" width="13.28515625" bestFit="1" customWidth="1"/>
  </cols>
  <sheetData>
    <row r="2" spans="1:10" ht="21" x14ac:dyDescent="0.25">
      <c r="A2" s="53" t="s">
        <v>30</v>
      </c>
      <c r="B2" s="53"/>
      <c r="C2" s="53"/>
      <c r="D2" s="53"/>
      <c r="G2" s="53" t="s">
        <v>31</v>
      </c>
      <c r="H2" s="53"/>
      <c r="I2" s="53"/>
      <c r="J2" s="53"/>
    </row>
    <row r="4" spans="1:10" x14ac:dyDescent="0.25">
      <c r="A4" s="1" t="s">
        <v>28</v>
      </c>
      <c r="B4" t="s">
        <v>10416</v>
      </c>
      <c r="G4" s="1" t="s">
        <v>28</v>
      </c>
      <c r="H4" t="s">
        <v>29</v>
      </c>
    </row>
    <row r="6" spans="1:10" x14ac:dyDescent="0.25">
      <c r="A6" s="1" t="s">
        <v>18</v>
      </c>
      <c r="G6" s="1" t="s">
        <v>18</v>
      </c>
    </row>
    <row r="7" spans="1:10" x14ac:dyDescent="0.25">
      <c r="A7" s="1" t="s">
        <v>2</v>
      </c>
      <c r="B7" s="1" t="s">
        <v>4</v>
      </c>
      <c r="C7" s="1" t="s">
        <v>5</v>
      </c>
      <c r="D7" t="s">
        <v>23</v>
      </c>
      <c r="G7" s="1" t="s">
        <v>2</v>
      </c>
      <c r="H7" s="1" t="s">
        <v>4</v>
      </c>
      <c r="I7" s="1" t="s">
        <v>3</v>
      </c>
      <c r="J7" t="s">
        <v>23</v>
      </c>
    </row>
    <row r="8" spans="1:10" x14ac:dyDescent="0.25">
      <c r="A8" t="s">
        <v>9548</v>
      </c>
      <c r="B8" t="s">
        <v>2448</v>
      </c>
      <c r="C8" s="11">
        <v>37312</v>
      </c>
      <c r="D8" s="59">
        <v>1</v>
      </c>
      <c r="G8" t="s">
        <v>46</v>
      </c>
      <c r="J8" s="59">
        <v>1</v>
      </c>
    </row>
    <row r="9" spans="1:10" x14ac:dyDescent="0.25">
      <c r="B9" t="s">
        <v>9549</v>
      </c>
      <c r="C9" s="11">
        <v>31144</v>
      </c>
      <c r="D9" s="59">
        <v>1</v>
      </c>
      <c r="G9" t="s">
        <v>40</v>
      </c>
      <c r="J9" s="59">
        <v>2</v>
      </c>
    </row>
    <row r="10" spans="1:10" x14ac:dyDescent="0.25">
      <c r="B10" t="s">
        <v>9550</v>
      </c>
      <c r="C10" s="11">
        <v>35625</v>
      </c>
      <c r="D10" s="59">
        <v>1</v>
      </c>
      <c r="G10" t="s">
        <v>13276</v>
      </c>
      <c r="J10" s="59"/>
    </row>
    <row r="11" spans="1:10" x14ac:dyDescent="0.25">
      <c r="B11" t="s">
        <v>9551</v>
      </c>
      <c r="C11" s="11">
        <v>35245</v>
      </c>
      <c r="D11" s="59">
        <v>1</v>
      </c>
      <c r="G11" t="s">
        <v>10415</v>
      </c>
      <c r="J11" s="59">
        <v>3</v>
      </c>
    </row>
    <row r="12" spans="1:10" x14ac:dyDescent="0.25">
      <c r="B12" t="s">
        <v>9553</v>
      </c>
      <c r="C12" s="11">
        <v>34281</v>
      </c>
      <c r="D12" s="59">
        <v>1</v>
      </c>
    </row>
    <row r="13" spans="1:10" x14ac:dyDescent="0.25">
      <c r="B13" t="s">
        <v>9554</v>
      </c>
      <c r="C13" s="11">
        <v>32984</v>
      </c>
      <c r="D13" s="59">
        <v>1</v>
      </c>
    </row>
    <row r="14" spans="1:10" x14ac:dyDescent="0.25">
      <c r="B14" t="s">
        <v>9556</v>
      </c>
      <c r="C14" s="11">
        <v>35916</v>
      </c>
      <c r="D14" s="59">
        <v>1</v>
      </c>
    </row>
    <row r="15" spans="1:10" x14ac:dyDescent="0.25">
      <c r="B15" t="s">
        <v>9557</v>
      </c>
      <c r="C15" s="11">
        <v>36257</v>
      </c>
      <c r="D15" s="59">
        <v>1</v>
      </c>
    </row>
    <row r="16" spans="1:10" x14ac:dyDescent="0.25">
      <c r="B16" t="s">
        <v>9558</v>
      </c>
      <c r="C16" s="11">
        <v>37953</v>
      </c>
      <c r="D16" s="59">
        <v>1</v>
      </c>
    </row>
    <row r="17" spans="1:4" x14ac:dyDescent="0.25">
      <c r="B17" t="s">
        <v>9561</v>
      </c>
      <c r="C17" s="11">
        <v>37497</v>
      </c>
      <c r="D17" s="59">
        <v>1</v>
      </c>
    </row>
    <row r="18" spans="1:4" x14ac:dyDescent="0.25">
      <c r="A18" t="s">
        <v>5356</v>
      </c>
      <c r="D18" s="59">
        <v>15</v>
      </c>
    </row>
    <row r="19" spans="1:4" x14ac:dyDescent="0.25">
      <c r="A19" t="s">
        <v>37</v>
      </c>
      <c r="D19" s="59">
        <v>8</v>
      </c>
    </row>
    <row r="20" spans="1:4" x14ac:dyDescent="0.25">
      <c r="A20" t="s">
        <v>43</v>
      </c>
      <c r="D20" s="59">
        <v>150</v>
      </c>
    </row>
    <row r="21" spans="1:4" x14ac:dyDescent="0.25">
      <c r="A21" t="s">
        <v>49</v>
      </c>
      <c r="D21" s="59">
        <v>10</v>
      </c>
    </row>
    <row r="22" spans="1:4" x14ac:dyDescent="0.25">
      <c r="A22" t="s">
        <v>11580</v>
      </c>
      <c r="D22" s="59">
        <v>168</v>
      </c>
    </row>
    <row r="23" spans="1:4" x14ac:dyDescent="0.25">
      <c r="A23" t="s">
        <v>8627</v>
      </c>
      <c r="D23" s="59">
        <v>10</v>
      </c>
    </row>
    <row r="24" spans="1:4" x14ac:dyDescent="0.25">
      <c r="A24" t="s">
        <v>8428</v>
      </c>
      <c r="D24" s="59">
        <v>55</v>
      </c>
    </row>
    <row r="25" spans="1:4" x14ac:dyDescent="0.25">
      <c r="A25" t="s">
        <v>59</v>
      </c>
      <c r="D25" s="59">
        <v>12</v>
      </c>
    </row>
    <row r="26" spans="1:4" x14ac:dyDescent="0.25">
      <c r="A26" t="s">
        <v>10611</v>
      </c>
      <c r="D26" s="59">
        <v>55</v>
      </c>
    </row>
    <row r="27" spans="1:4" x14ac:dyDescent="0.25">
      <c r="A27" t="s">
        <v>8629</v>
      </c>
      <c r="D27" s="59">
        <v>6</v>
      </c>
    </row>
    <row r="28" spans="1:4" x14ac:dyDescent="0.25">
      <c r="A28" t="s">
        <v>8643</v>
      </c>
      <c r="B28" t="s">
        <v>3133</v>
      </c>
      <c r="C28" s="11">
        <v>33313</v>
      </c>
      <c r="D28" s="59">
        <v>1</v>
      </c>
    </row>
    <row r="29" spans="1:4" x14ac:dyDescent="0.25">
      <c r="B29" t="s">
        <v>3152</v>
      </c>
      <c r="C29" s="11">
        <v>27965</v>
      </c>
      <c r="D29" s="59">
        <v>1</v>
      </c>
    </row>
    <row r="30" spans="1:4" x14ac:dyDescent="0.25">
      <c r="B30" t="s">
        <v>77</v>
      </c>
      <c r="C30" s="11">
        <v>36367</v>
      </c>
      <c r="D30" s="59">
        <v>1</v>
      </c>
    </row>
    <row r="31" spans="1:4" x14ac:dyDescent="0.25">
      <c r="B31" t="s">
        <v>3158</v>
      </c>
      <c r="C31" s="11">
        <v>37180</v>
      </c>
      <c r="D31" s="59">
        <v>1</v>
      </c>
    </row>
    <row r="32" spans="1:4" x14ac:dyDescent="0.25">
      <c r="B32" t="s">
        <v>3138</v>
      </c>
      <c r="C32" s="11">
        <v>36154</v>
      </c>
      <c r="D32" s="59">
        <v>1</v>
      </c>
    </row>
    <row r="33" spans="1:4" x14ac:dyDescent="0.25">
      <c r="B33" t="s">
        <v>3148</v>
      </c>
      <c r="C33" s="11">
        <v>30247</v>
      </c>
      <c r="D33" s="59">
        <v>1</v>
      </c>
    </row>
    <row r="34" spans="1:4" x14ac:dyDescent="0.25">
      <c r="B34" t="s">
        <v>3141</v>
      </c>
      <c r="C34" s="11">
        <v>28234</v>
      </c>
      <c r="D34" s="59">
        <v>1</v>
      </c>
    </row>
    <row r="35" spans="1:4" x14ac:dyDescent="0.25">
      <c r="B35" t="s">
        <v>3145</v>
      </c>
      <c r="C35" s="11">
        <v>33188</v>
      </c>
      <c r="D35" s="59">
        <v>1</v>
      </c>
    </row>
    <row r="36" spans="1:4" x14ac:dyDescent="0.25">
      <c r="B36" t="s">
        <v>80</v>
      </c>
      <c r="C36" s="11">
        <v>31162</v>
      </c>
      <c r="D36" s="59">
        <v>1</v>
      </c>
    </row>
    <row r="37" spans="1:4" x14ac:dyDescent="0.25">
      <c r="B37" t="s">
        <v>73</v>
      </c>
      <c r="C37" s="11">
        <v>30956</v>
      </c>
      <c r="D37" s="59">
        <v>1</v>
      </c>
    </row>
    <row r="38" spans="1:4" x14ac:dyDescent="0.25">
      <c r="B38" t="s">
        <v>75</v>
      </c>
      <c r="C38" s="11">
        <v>30397</v>
      </c>
      <c r="D38" s="59">
        <v>1</v>
      </c>
    </row>
    <row r="39" spans="1:4" x14ac:dyDescent="0.25">
      <c r="B39" t="s">
        <v>3154</v>
      </c>
      <c r="C39" s="11">
        <v>31022</v>
      </c>
      <c r="D39" s="59">
        <v>1</v>
      </c>
    </row>
    <row r="40" spans="1:4" x14ac:dyDescent="0.25">
      <c r="B40" t="s">
        <v>82</v>
      </c>
      <c r="C40" s="11">
        <v>32520</v>
      </c>
      <c r="D40" s="59">
        <v>1</v>
      </c>
    </row>
    <row r="41" spans="1:4" x14ac:dyDescent="0.25">
      <c r="B41" t="s">
        <v>3161</v>
      </c>
      <c r="C41" s="11">
        <v>33585</v>
      </c>
      <c r="D41" s="59">
        <v>1</v>
      </c>
    </row>
    <row r="42" spans="1:4" x14ac:dyDescent="0.25">
      <c r="B42" t="s">
        <v>3163</v>
      </c>
      <c r="C42" s="11">
        <v>32066</v>
      </c>
      <c r="D42" s="59">
        <v>1</v>
      </c>
    </row>
    <row r="43" spans="1:4" x14ac:dyDescent="0.25">
      <c r="B43" t="s">
        <v>8652</v>
      </c>
      <c r="C43" s="11">
        <v>33244</v>
      </c>
      <c r="D43" s="59">
        <v>1</v>
      </c>
    </row>
    <row r="44" spans="1:4" x14ac:dyDescent="0.25">
      <c r="B44" t="s">
        <v>8655</v>
      </c>
      <c r="C44" s="11">
        <v>35429</v>
      </c>
      <c r="D44" s="59">
        <v>1</v>
      </c>
    </row>
    <row r="45" spans="1:4" x14ac:dyDescent="0.25">
      <c r="A45" t="s">
        <v>12248</v>
      </c>
      <c r="B45" t="s">
        <v>4581</v>
      </c>
      <c r="C45" s="11">
        <v>24607</v>
      </c>
      <c r="D45" s="59">
        <v>1</v>
      </c>
    </row>
    <row r="46" spans="1:4" x14ac:dyDescent="0.25">
      <c r="B46" t="s">
        <v>916</v>
      </c>
      <c r="C46" s="11">
        <v>35332</v>
      </c>
      <c r="D46" s="59">
        <v>1</v>
      </c>
    </row>
    <row r="47" spans="1:4" x14ac:dyDescent="0.25">
      <c r="B47" t="s">
        <v>919</v>
      </c>
      <c r="C47" s="11">
        <v>34204</v>
      </c>
      <c r="D47" s="59">
        <v>1</v>
      </c>
    </row>
    <row r="48" spans="1:4" x14ac:dyDescent="0.25">
      <c r="B48" t="s">
        <v>4577</v>
      </c>
      <c r="C48" s="11">
        <v>36786</v>
      </c>
      <c r="D48" s="59">
        <v>1</v>
      </c>
    </row>
    <row r="49" spans="1:4" x14ac:dyDescent="0.25">
      <c r="B49" t="s">
        <v>917</v>
      </c>
      <c r="C49" s="11">
        <v>31653</v>
      </c>
      <c r="D49" s="59">
        <v>1</v>
      </c>
    </row>
    <row r="50" spans="1:4" x14ac:dyDescent="0.25">
      <c r="B50" t="s">
        <v>4566</v>
      </c>
      <c r="C50" s="11">
        <v>34320</v>
      </c>
      <c r="D50" s="59">
        <v>1</v>
      </c>
    </row>
    <row r="51" spans="1:4" x14ac:dyDescent="0.25">
      <c r="B51" t="s">
        <v>4568</v>
      </c>
      <c r="C51" s="11">
        <v>27512</v>
      </c>
      <c r="D51" s="59">
        <v>1</v>
      </c>
    </row>
    <row r="52" spans="1:4" x14ac:dyDescent="0.25">
      <c r="B52" t="s">
        <v>4570</v>
      </c>
      <c r="C52" s="11">
        <v>21845</v>
      </c>
      <c r="D52" s="59">
        <v>1</v>
      </c>
    </row>
    <row r="53" spans="1:4" x14ac:dyDescent="0.25">
      <c r="B53" t="s">
        <v>4572</v>
      </c>
      <c r="C53" s="11">
        <v>26791</v>
      </c>
      <c r="D53" s="59">
        <v>1</v>
      </c>
    </row>
    <row r="54" spans="1:4" x14ac:dyDescent="0.25">
      <c r="B54" t="s">
        <v>4574</v>
      </c>
      <c r="C54" s="11">
        <v>28493</v>
      </c>
      <c r="D54" s="59">
        <v>1</v>
      </c>
    </row>
    <row r="55" spans="1:4" x14ac:dyDescent="0.25">
      <c r="B55" t="s">
        <v>4575</v>
      </c>
      <c r="C55" s="11">
        <v>31638</v>
      </c>
      <c r="D55" s="59">
        <v>1</v>
      </c>
    </row>
    <row r="56" spans="1:4" x14ac:dyDescent="0.25">
      <c r="B56" t="s">
        <v>8663</v>
      </c>
      <c r="C56" s="11">
        <v>35252</v>
      </c>
      <c r="D56" s="59">
        <v>1</v>
      </c>
    </row>
    <row r="57" spans="1:4" x14ac:dyDescent="0.25">
      <c r="B57" t="s">
        <v>8664</v>
      </c>
      <c r="C57" s="11">
        <v>31181</v>
      </c>
      <c r="D57" s="59">
        <v>1</v>
      </c>
    </row>
    <row r="58" spans="1:4" x14ac:dyDescent="0.25">
      <c r="B58" t="s">
        <v>8667</v>
      </c>
      <c r="C58" s="11">
        <v>37476</v>
      </c>
      <c r="D58" s="59">
        <v>1</v>
      </c>
    </row>
    <row r="59" spans="1:4" x14ac:dyDescent="0.25">
      <c r="B59" t="s">
        <v>12251</v>
      </c>
      <c r="C59" s="11">
        <v>31108</v>
      </c>
      <c r="D59" s="59">
        <v>1</v>
      </c>
    </row>
    <row r="60" spans="1:4" x14ac:dyDescent="0.25">
      <c r="B60" t="s">
        <v>12254</v>
      </c>
      <c r="C60" s="11">
        <v>33990</v>
      </c>
      <c r="D60" s="59">
        <v>1</v>
      </c>
    </row>
    <row r="61" spans="1:4" x14ac:dyDescent="0.25">
      <c r="B61" t="s">
        <v>12256</v>
      </c>
      <c r="C61" s="11">
        <v>30661</v>
      </c>
      <c r="D61" s="59">
        <v>1</v>
      </c>
    </row>
    <row r="62" spans="1:4" x14ac:dyDescent="0.25">
      <c r="A62" t="s">
        <v>9097</v>
      </c>
      <c r="B62" t="s">
        <v>9099</v>
      </c>
      <c r="C62" s="11">
        <v>29495</v>
      </c>
      <c r="D62" s="59">
        <v>1</v>
      </c>
    </row>
    <row r="63" spans="1:4" x14ac:dyDescent="0.25">
      <c r="B63" t="s">
        <v>9104</v>
      </c>
      <c r="C63" s="11">
        <v>33667</v>
      </c>
      <c r="D63" s="59">
        <v>1</v>
      </c>
    </row>
    <row r="64" spans="1:4" x14ac:dyDescent="0.25">
      <c r="A64" t="s">
        <v>27</v>
      </c>
      <c r="D64" s="59">
        <v>9</v>
      </c>
    </row>
    <row r="65" spans="1:4" x14ac:dyDescent="0.25">
      <c r="A65" t="s">
        <v>65</v>
      </c>
      <c r="D65" s="59">
        <v>189</v>
      </c>
    </row>
    <row r="66" spans="1:4" x14ac:dyDescent="0.25">
      <c r="A66" t="s">
        <v>8950</v>
      </c>
      <c r="D66" s="59">
        <v>11</v>
      </c>
    </row>
    <row r="67" spans="1:4" x14ac:dyDescent="0.25">
      <c r="A67" t="s">
        <v>8790</v>
      </c>
      <c r="D67" s="59">
        <v>119</v>
      </c>
    </row>
    <row r="68" spans="1:4" x14ac:dyDescent="0.25">
      <c r="A68" t="s">
        <v>61</v>
      </c>
      <c r="D68" s="59">
        <v>6</v>
      </c>
    </row>
    <row r="69" spans="1:4" x14ac:dyDescent="0.25">
      <c r="A69" t="s">
        <v>8949</v>
      </c>
      <c r="B69" t="s">
        <v>6294</v>
      </c>
      <c r="C69" s="11">
        <v>33759</v>
      </c>
      <c r="D69" s="59">
        <v>1</v>
      </c>
    </row>
    <row r="70" spans="1:4" x14ac:dyDescent="0.25">
      <c r="B70" t="s">
        <v>6339</v>
      </c>
      <c r="C70" s="11">
        <v>28039</v>
      </c>
      <c r="D70" s="59">
        <v>1</v>
      </c>
    </row>
    <row r="71" spans="1:4" x14ac:dyDescent="0.25">
      <c r="B71" t="s">
        <v>6342</v>
      </c>
      <c r="C71" s="11">
        <v>32915</v>
      </c>
      <c r="D71" s="59">
        <v>1</v>
      </c>
    </row>
    <row r="72" spans="1:4" x14ac:dyDescent="0.25">
      <c r="B72" t="s">
        <v>6316</v>
      </c>
      <c r="C72" s="11">
        <v>33309</v>
      </c>
      <c r="D72" s="59">
        <v>1</v>
      </c>
    </row>
    <row r="73" spans="1:4" x14ac:dyDescent="0.25">
      <c r="B73" t="s">
        <v>167</v>
      </c>
      <c r="C73" s="11">
        <v>34359</v>
      </c>
      <c r="D73" s="59">
        <v>1</v>
      </c>
    </row>
    <row r="74" spans="1:4" x14ac:dyDescent="0.25">
      <c r="B74" t="s">
        <v>6298</v>
      </c>
      <c r="C74" s="11">
        <v>35545</v>
      </c>
      <c r="D74" s="59">
        <v>1</v>
      </c>
    </row>
    <row r="75" spans="1:4" x14ac:dyDescent="0.25">
      <c r="B75" t="s">
        <v>6301</v>
      </c>
      <c r="C75" s="11">
        <v>35429</v>
      </c>
      <c r="D75" s="59">
        <v>1</v>
      </c>
    </row>
    <row r="76" spans="1:4" x14ac:dyDescent="0.25">
      <c r="B76" t="s">
        <v>6348</v>
      </c>
      <c r="C76" s="11">
        <v>33924</v>
      </c>
      <c r="D76" s="59">
        <v>1</v>
      </c>
    </row>
    <row r="77" spans="1:4" x14ac:dyDescent="0.25">
      <c r="B77" t="s">
        <v>6304</v>
      </c>
      <c r="C77" s="11">
        <v>33062</v>
      </c>
      <c r="D77" s="59">
        <v>1</v>
      </c>
    </row>
    <row r="78" spans="1:4" x14ac:dyDescent="0.25">
      <c r="B78" t="s">
        <v>165</v>
      </c>
      <c r="C78" s="11">
        <v>29295</v>
      </c>
      <c r="D78" s="59">
        <v>1</v>
      </c>
    </row>
    <row r="79" spans="1:4" x14ac:dyDescent="0.25">
      <c r="B79" t="s">
        <v>6345</v>
      </c>
      <c r="C79" s="11">
        <v>35060</v>
      </c>
      <c r="D79" s="59">
        <v>1</v>
      </c>
    </row>
    <row r="80" spans="1:4" x14ac:dyDescent="0.25">
      <c r="B80" t="s">
        <v>6310</v>
      </c>
      <c r="C80" s="11">
        <v>36036</v>
      </c>
      <c r="D80" s="59">
        <v>1</v>
      </c>
    </row>
    <row r="81" spans="1:4" x14ac:dyDescent="0.25">
      <c r="B81" t="s">
        <v>6335</v>
      </c>
      <c r="C81" s="11">
        <v>33249</v>
      </c>
      <c r="D81" s="59">
        <v>1</v>
      </c>
    </row>
    <row r="82" spans="1:4" x14ac:dyDescent="0.25">
      <c r="B82" t="s">
        <v>6313</v>
      </c>
      <c r="C82" s="11">
        <v>32832</v>
      </c>
      <c r="D82" s="59">
        <v>1</v>
      </c>
    </row>
    <row r="83" spans="1:4" x14ac:dyDescent="0.25">
      <c r="B83" t="s">
        <v>6319</v>
      </c>
      <c r="C83" s="11">
        <v>36271</v>
      </c>
      <c r="D83" s="59">
        <v>1</v>
      </c>
    </row>
    <row r="84" spans="1:4" x14ac:dyDescent="0.25">
      <c r="B84" t="s">
        <v>6323</v>
      </c>
      <c r="C84" s="11">
        <v>27555</v>
      </c>
      <c r="D84" s="59">
        <v>1</v>
      </c>
    </row>
    <row r="85" spans="1:4" x14ac:dyDescent="0.25">
      <c r="B85" t="s">
        <v>6326</v>
      </c>
      <c r="C85" s="11">
        <v>37800</v>
      </c>
      <c r="D85" s="59">
        <v>1</v>
      </c>
    </row>
    <row r="86" spans="1:4" x14ac:dyDescent="0.25">
      <c r="B86" t="s">
        <v>6330</v>
      </c>
      <c r="C86" s="11">
        <v>35387</v>
      </c>
      <c r="D86" s="59">
        <v>1</v>
      </c>
    </row>
    <row r="87" spans="1:4" x14ac:dyDescent="0.25">
      <c r="A87" t="s">
        <v>63</v>
      </c>
      <c r="D87" s="59">
        <v>80</v>
      </c>
    </row>
    <row r="88" spans="1:4" x14ac:dyDescent="0.25">
      <c r="A88" t="s">
        <v>12311</v>
      </c>
      <c r="B88" t="s">
        <v>12313</v>
      </c>
      <c r="C88" s="11">
        <v>28578</v>
      </c>
      <c r="D88" s="59">
        <v>1</v>
      </c>
    </row>
    <row r="89" spans="1:4" x14ac:dyDescent="0.25">
      <c r="B89" t="s">
        <v>12317</v>
      </c>
      <c r="C89" s="11">
        <v>28578</v>
      </c>
      <c r="D89" s="59">
        <v>1</v>
      </c>
    </row>
    <row r="90" spans="1:4" x14ac:dyDescent="0.25">
      <c r="B90" t="s">
        <v>12321</v>
      </c>
      <c r="C90" s="11">
        <v>24009</v>
      </c>
      <c r="D90" s="59">
        <v>1</v>
      </c>
    </row>
    <row r="91" spans="1:4" x14ac:dyDescent="0.25">
      <c r="A91" t="s">
        <v>19</v>
      </c>
      <c r="D91" s="59">
        <v>150</v>
      </c>
    </row>
    <row r="92" spans="1:4" x14ac:dyDescent="0.25">
      <c r="A92" t="s">
        <v>12990</v>
      </c>
      <c r="B92" t="s">
        <v>12992</v>
      </c>
      <c r="C92" s="11">
        <v>31625</v>
      </c>
      <c r="D92" s="59">
        <v>1</v>
      </c>
    </row>
    <row r="93" spans="1:4" x14ac:dyDescent="0.25">
      <c r="B93" t="s">
        <v>12997</v>
      </c>
      <c r="C93" s="11">
        <v>23128</v>
      </c>
      <c r="D93" s="59">
        <v>1</v>
      </c>
    </row>
    <row r="94" spans="1:4" x14ac:dyDescent="0.25">
      <c r="B94" t="s">
        <v>13001</v>
      </c>
      <c r="C94" s="11">
        <v>22442</v>
      </c>
      <c r="D94" s="59">
        <v>1</v>
      </c>
    </row>
    <row r="95" spans="1:4" x14ac:dyDescent="0.25">
      <c r="B95" t="s">
        <v>13003</v>
      </c>
      <c r="C95" s="11">
        <v>28440</v>
      </c>
      <c r="D95" s="59">
        <v>1</v>
      </c>
    </row>
    <row r="96" spans="1:4" x14ac:dyDescent="0.25">
      <c r="B96" t="s">
        <v>13005</v>
      </c>
      <c r="C96" s="11">
        <v>26513</v>
      </c>
      <c r="D96" s="59">
        <v>1</v>
      </c>
    </row>
    <row r="97" spans="1:4" x14ac:dyDescent="0.25">
      <c r="B97" t="s">
        <v>13007</v>
      </c>
      <c r="C97" s="11">
        <v>25526</v>
      </c>
      <c r="D97" s="59">
        <v>1</v>
      </c>
    </row>
    <row r="98" spans="1:4" x14ac:dyDescent="0.25">
      <c r="B98" t="s">
        <v>13010</v>
      </c>
      <c r="C98" s="11">
        <v>34308</v>
      </c>
      <c r="D98" s="59">
        <v>1</v>
      </c>
    </row>
    <row r="99" spans="1:4" x14ac:dyDescent="0.25">
      <c r="B99" t="s">
        <v>13012</v>
      </c>
      <c r="C99" s="11">
        <v>35632</v>
      </c>
      <c r="D99" s="59">
        <v>1</v>
      </c>
    </row>
    <row r="100" spans="1:4" x14ac:dyDescent="0.25">
      <c r="B100" t="s">
        <v>13014</v>
      </c>
      <c r="C100" s="11">
        <v>31929</v>
      </c>
      <c r="D100" s="59">
        <v>1</v>
      </c>
    </row>
    <row r="101" spans="1:4" x14ac:dyDescent="0.25">
      <c r="B101" t="s">
        <v>13016</v>
      </c>
      <c r="C101" s="11">
        <v>33993</v>
      </c>
      <c r="D101" s="59">
        <v>1</v>
      </c>
    </row>
    <row r="102" spans="1:4" x14ac:dyDescent="0.25">
      <c r="B102" t="s">
        <v>13019</v>
      </c>
      <c r="C102" s="11">
        <v>34884</v>
      </c>
      <c r="D102" s="59">
        <v>1</v>
      </c>
    </row>
    <row r="103" spans="1:4" x14ac:dyDescent="0.25">
      <c r="B103" t="s">
        <v>13021</v>
      </c>
      <c r="C103" s="11">
        <v>31394</v>
      </c>
      <c r="D103" s="59">
        <v>1</v>
      </c>
    </row>
    <row r="104" spans="1:4" x14ac:dyDescent="0.25">
      <c r="B104" t="s">
        <v>13023</v>
      </c>
      <c r="C104" s="11">
        <v>32133</v>
      </c>
      <c r="D104" s="59">
        <v>1</v>
      </c>
    </row>
    <row r="105" spans="1:4" x14ac:dyDescent="0.25">
      <c r="B105" t="s">
        <v>13026</v>
      </c>
      <c r="C105" s="11">
        <v>33631</v>
      </c>
      <c r="D105" s="59">
        <v>1</v>
      </c>
    </row>
    <row r="106" spans="1:4" x14ac:dyDescent="0.25">
      <c r="B106" t="s">
        <v>13028</v>
      </c>
      <c r="C106" s="11">
        <v>28177</v>
      </c>
      <c r="D106" s="59">
        <v>1</v>
      </c>
    </row>
    <row r="107" spans="1:4" x14ac:dyDescent="0.25">
      <c r="B107" t="s">
        <v>13032</v>
      </c>
      <c r="C107" s="11">
        <v>23473</v>
      </c>
      <c r="D107" s="59">
        <v>1</v>
      </c>
    </row>
    <row r="108" spans="1:4" x14ac:dyDescent="0.25">
      <c r="B108" t="s">
        <v>13035</v>
      </c>
      <c r="C108" s="11">
        <v>33642</v>
      </c>
      <c r="D108" s="59">
        <v>1</v>
      </c>
    </row>
    <row r="109" spans="1:4" x14ac:dyDescent="0.25">
      <c r="B109" t="s">
        <v>13037</v>
      </c>
      <c r="C109" s="11">
        <v>32399</v>
      </c>
      <c r="D109" s="59">
        <v>1</v>
      </c>
    </row>
    <row r="110" spans="1:4" x14ac:dyDescent="0.25">
      <c r="B110" t="s">
        <v>13039</v>
      </c>
      <c r="C110" s="11">
        <v>34266</v>
      </c>
      <c r="D110" s="59">
        <v>1</v>
      </c>
    </row>
    <row r="111" spans="1:4" x14ac:dyDescent="0.25">
      <c r="A111" t="s">
        <v>12112</v>
      </c>
      <c r="D111" s="59">
        <v>9</v>
      </c>
    </row>
    <row r="112" spans="1:4" x14ac:dyDescent="0.25">
      <c r="A112" t="s">
        <v>9107</v>
      </c>
      <c r="B112" t="s">
        <v>7418</v>
      </c>
      <c r="C112" s="11">
        <v>29902</v>
      </c>
      <c r="D112" s="59">
        <v>1</v>
      </c>
    </row>
    <row r="113" spans="2:4" x14ac:dyDescent="0.25">
      <c r="B113" t="s">
        <v>9202</v>
      </c>
      <c r="C113" s="11">
        <v>30486</v>
      </c>
      <c r="D113" s="59">
        <v>1</v>
      </c>
    </row>
    <row r="114" spans="2:4" x14ac:dyDescent="0.25">
      <c r="B114" t="s">
        <v>9200</v>
      </c>
      <c r="C114" s="11">
        <v>28606</v>
      </c>
      <c r="D114" s="59">
        <v>1</v>
      </c>
    </row>
    <row r="115" spans="2:4" x14ac:dyDescent="0.25">
      <c r="B115" t="s">
        <v>7622</v>
      </c>
      <c r="C115" s="11">
        <v>33969</v>
      </c>
      <c r="D115" s="59">
        <v>1</v>
      </c>
    </row>
    <row r="116" spans="2:4" x14ac:dyDescent="0.25">
      <c r="B116" t="s">
        <v>9231</v>
      </c>
      <c r="C116" s="11">
        <v>36892</v>
      </c>
      <c r="D116" s="59">
        <v>1</v>
      </c>
    </row>
    <row r="117" spans="2:4" x14ac:dyDescent="0.25">
      <c r="B117" t="s">
        <v>9241</v>
      </c>
      <c r="C117" s="11">
        <v>34485</v>
      </c>
      <c r="D117" s="59">
        <v>1</v>
      </c>
    </row>
    <row r="118" spans="2:4" x14ac:dyDescent="0.25">
      <c r="B118" t="s">
        <v>880</v>
      </c>
      <c r="C118" s="11">
        <v>29507</v>
      </c>
      <c r="D118" s="59">
        <v>1</v>
      </c>
    </row>
    <row r="119" spans="2:4" x14ac:dyDescent="0.25">
      <c r="B119" t="s">
        <v>7570</v>
      </c>
      <c r="C119" s="11">
        <v>34941</v>
      </c>
      <c r="D119" s="59">
        <v>1</v>
      </c>
    </row>
    <row r="120" spans="2:4" x14ac:dyDescent="0.25">
      <c r="B120" t="s">
        <v>9108</v>
      </c>
      <c r="C120" s="11">
        <v>29854</v>
      </c>
      <c r="D120" s="59">
        <v>1</v>
      </c>
    </row>
    <row r="121" spans="2:4" x14ac:dyDescent="0.25">
      <c r="B121" t="s">
        <v>9109</v>
      </c>
      <c r="C121" s="11">
        <v>28497</v>
      </c>
      <c r="D121" s="59">
        <v>1</v>
      </c>
    </row>
    <row r="122" spans="2:4" x14ac:dyDescent="0.25">
      <c r="B122" t="s">
        <v>9110</v>
      </c>
      <c r="C122" s="11">
        <v>26812</v>
      </c>
      <c r="D122" s="59">
        <v>1</v>
      </c>
    </row>
    <row r="123" spans="2:4" x14ac:dyDescent="0.25">
      <c r="B123" t="s">
        <v>9111</v>
      </c>
      <c r="C123" s="11">
        <v>24757</v>
      </c>
      <c r="D123" s="59">
        <v>1</v>
      </c>
    </row>
    <row r="124" spans="2:4" x14ac:dyDescent="0.25">
      <c r="B124" t="s">
        <v>9112</v>
      </c>
      <c r="C124" s="11">
        <v>26997</v>
      </c>
      <c r="D124" s="59">
        <v>1</v>
      </c>
    </row>
    <row r="125" spans="2:4" x14ac:dyDescent="0.25">
      <c r="B125" t="s">
        <v>9113</v>
      </c>
      <c r="C125" s="11">
        <v>28526</v>
      </c>
      <c r="D125" s="59">
        <v>1</v>
      </c>
    </row>
    <row r="126" spans="2:4" x14ac:dyDescent="0.25">
      <c r="B126" t="s">
        <v>9115</v>
      </c>
      <c r="C126" s="11">
        <v>33091</v>
      </c>
      <c r="D126" s="59">
        <v>1</v>
      </c>
    </row>
    <row r="127" spans="2:4" x14ac:dyDescent="0.25">
      <c r="B127" t="s">
        <v>9116</v>
      </c>
      <c r="C127" s="11">
        <v>32768</v>
      </c>
      <c r="D127" s="59">
        <v>1</v>
      </c>
    </row>
    <row r="128" spans="2:4" x14ac:dyDescent="0.25">
      <c r="B128" t="s">
        <v>9120</v>
      </c>
      <c r="C128" s="11">
        <v>29193</v>
      </c>
      <c r="D128" s="59">
        <v>1</v>
      </c>
    </row>
    <row r="129" spans="2:4" x14ac:dyDescent="0.25">
      <c r="B129" t="s">
        <v>9121</v>
      </c>
      <c r="C129" s="11">
        <v>26378</v>
      </c>
      <c r="D129" s="59">
        <v>1</v>
      </c>
    </row>
    <row r="130" spans="2:4" x14ac:dyDescent="0.25">
      <c r="B130" t="s">
        <v>9123</v>
      </c>
      <c r="C130" s="11">
        <v>33267</v>
      </c>
      <c r="D130" s="59">
        <v>1</v>
      </c>
    </row>
    <row r="131" spans="2:4" x14ac:dyDescent="0.25">
      <c r="B131" t="s">
        <v>9124</v>
      </c>
      <c r="C131" s="11">
        <v>27565</v>
      </c>
      <c r="D131" s="59">
        <v>1</v>
      </c>
    </row>
    <row r="132" spans="2:4" x14ac:dyDescent="0.25">
      <c r="B132" t="s">
        <v>9126</v>
      </c>
      <c r="C132" s="11">
        <v>29884</v>
      </c>
      <c r="D132" s="59">
        <v>1</v>
      </c>
    </row>
    <row r="133" spans="2:4" x14ac:dyDescent="0.25">
      <c r="B133" t="s">
        <v>9127</v>
      </c>
      <c r="C133" s="11">
        <v>28892</v>
      </c>
      <c r="D133" s="59">
        <v>1</v>
      </c>
    </row>
    <row r="134" spans="2:4" x14ac:dyDescent="0.25">
      <c r="B134" t="s">
        <v>9128</v>
      </c>
      <c r="C134" s="11">
        <v>28725</v>
      </c>
      <c r="D134" s="59">
        <v>1</v>
      </c>
    </row>
    <row r="135" spans="2:4" x14ac:dyDescent="0.25">
      <c r="B135" t="s">
        <v>9129</v>
      </c>
      <c r="C135" s="11">
        <v>29021</v>
      </c>
      <c r="D135" s="59">
        <v>1</v>
      </c>
    </row>
    <row r="136" spans="2:4" x14ac:dyDescent="0.25">
      <c r="B136" t="s">
        <v>9130</v>
      </c>
      <c r="C136" s="11">
        <v>27685</v>
      </c>
      <c r="D136" s="59">
        <v>1</v>
      </c>
    </row>
    <row r="137" spans="2:4" x14ac:dyDescent="0.25">
      <c r="B137" t="s">
        <v>9132</v>
      </c>
      <c r="C137" s="11">
        <v>35555</v>
      </c>
      <c r="D137" s="59">
        <v>1</v>
      </c>
    </row>
    <row r="138" spans="2:4" x14ac:dyDescent="0.25">
      <c r="B138" t="s">
        <v>9135</v>
      </c>
      <c r="C138" s="11">
        <v>31910</v>
      </c>
      <c r="D138" s="59">
        <v>1</v>
      </c>
    </row>
    <row r="139" spans="2:4" x14ac:dyDescent="0.25">
      <c r="B139" t="s">
        <v>9137</v>
      </c>
      <c r="C139" s="11">
        <v>28527</v>
      </c>
      <c r="D139" s="59">
        <v>1</v>
      </c>
    </row>
    <row r="140" spans="2:4" x14ac:dyDescent="0.25">
      <c r="B140" t="s">
        <v>9138</v>
      </c>
      <c r="C140" s="11">
        <v>30147</v>
      </c>
      <c r="D140" s="59">
        <v>1</v>
      </c>
    </row>
    <row r="141" spans="2:4" x14ac:dyDescent="0.25">
      <c r="B141" t="s">
        <v>9139</v>
      </c>
      <c r="C141" s="11">
        <v>29530</v>
      </c>
      <c r="D141" s="59">
        <v>1</v>
      </c>
    </row>
    <row r="142" spans="2:4" x14ac:dyDescent="0.25">
      <c r="B142" t="s">
        <v>9140</v>
      </c>
      <c r="C142" s="11">
        <v>26081</v>
      </c>
      <c r="D142" s="59">
        <v>1</v>
      </c>
    </row>
    <row r="143" spans="2:4" x14ac:dyDescent="0.25">
      <c r="B143" t="s">
        <v>9141</v>
      </c>
      <c r="C143" s="11">
        <v>29496</v>
      </c>
      <c r="D143" s="59">
        <v>1</v>
      </c>
    </row>
    <row r="144" spans="2:4" x14ac:dyDescent="0.25">
      <c r="B144" t="s">
        <v>9142</v>
      </c>
      <c r="C144" s="11">
        <v>30776</v>
      </c>
      <c r="D144" s="59">
        <v>1</v>
      </c>
    </row>
    <row r="145" spans="2:4" x14ac:dyDescent="0.25">
      <c r="B145" t="s">
        <v>9143</v>
      </c>
      <c r="C145" s="11">
        <v>36361</v>
      </c>
      <c r="D145" s="59">
        <v>1</v>
      </c>
    </row>
    <row r="146" spans="2:4" x14ac:dyDescent="0.25">
      <c r="B146" t="s">
        <v>9144</v>
      </c>
      <c r="C146" s="11">
        <v>32168</v>
      </c>
      <c r="D146" s="59">
        <v>1</v>
      </c>
    </row>
    <row r="147" spans="2:4" x14ac:dyDescent="0.25">
      <c r="B147" t="s">
        <v>9145</v>
      </c>
      <c r="C147" s="11">
        <v>24466</v>
      </c>
      <c r="D147" s="59">
        <v>1</v>
      </c>
    </row>
    <row r="148" spans="2:4" x14ac:dyDescent="0.25">
      <c r="B148" t="s">
        <v>9146</v>
      </c>
      <c r="C148" s="11">
        <v>34625</v>
      </c>
      <c r="D148" s="59">
        <v>1</v>
      </c>
    </row>
    <row r="149" spans="2:4" x14ac:dyDescent="0.25">
      <c r="B149" t="s">
        <v>9147</v>
      </c>
      <c r="C149" s="11">
        <v>31765</v>
      </c>
      <c r="D149" s="59">
        <v>1</v>
      </c>
    </row>
    <row r="150" spans="2:4" x14ac:dyDescent="0.25">
      <c r="B150" t="s">
        <v>9149</v>
      </c>
      <c r="C150" s="11">
        <v>21701</v>
      </c>
      <c r="D150" s="59">
        <v>1</v>
      </c>
    </row>
    <row r="151" spans="2:4" x14ac:dyDescent="0.25">
      <c r="B151" t="s">
        <v>9150</v>
      </c>
      <c r="C151" s="11">
        <v>25556</v>
      </c>
      <c r="D151" s="59">
        <v>1</v>
      </c>
    </row>
    <row r="152" spans="2:4" x14ac:dyDescent="0.25">
      <c r="B152" t="s">
        <v>9151</v>
      </c>
      <c r="C152" s="11">
        <v>30285</v>
      </c>
      <c r="D152" s="59">
        <v>1</v>
      </c>
    </row>
    <row r="153" spans="2:4" x14ac:dyDescent="0.25">
      <c r="B153" t="s">
        <v>9152</v>
      </c>
      <c r="C153" s="11">
        <v>29779</v>
      </c>
      <c r="D153" s="59">
        <v>1</v>
      </c>
    </row>
    <row r="154" spans="2:4" x14ac:dyDescent="0.25">
      <c r="B154" t="s">
        <v>9153</v>
      </c>
      <c r="C154" s="11">
        <v>34825</v>
      </c>
      <c r="D154" s="59">
        <v>1</v>
      </c>
    </row>
    <row r="155" spans="2:4" x14ac:dyDescent="0.25">
      <c r="B155" t="s">
        <v>9154</v>
      </c>
      <c r="C155" s="11">
        <v>26674</v>
      </c>
      <c r="D155" s="59">
        <v>1</v>
      </c>
    </row>
    <row r="156" spans="2:4" x14ac:dyDescent="0.25">
      <c r="B156" t="s">
        <v>9155</v>
      </c>
      <c r="C156" s="11">
        <v>28558</v>
      </c>
      <c r="D156" s="59">
        <v>1</v>
      </c>
    </row>
    <row r="157" spans="2:4" x14ac:dyDescent="0.25">
      <c r="B157" t="s">
        <v>9156</v>
      </c>
      <c r="C157" s="11">
        <v>31783</v>
      </c>
      <c r="D157" s="59">
        <v>1</v>
      </c>
    </row>
    <row r="158" spans="2:4" x14ac:dyDescent="0.25">
      <c r="B158" t="s">
        <v>9157</v>
      </c>
      <c r="C158" s="11">
        <v>33217</v>
      </c>
      <c r="D158" s="59">
        <v>1</v>
      </c>
    </row>
    <row r="159" spans="2:4" x14ac:dyDescent="0.25">
      <c r="B159" t="s">
        <v>9158</v>
      </c>
      <c r="C159" s="11">
        <v>26804</v>
      </c>
      <c r="D159" s="59">
        <v>1</v>
      </c>
    </row>
    <row r="160" spans="2:4" x14ac:dyDescent="0.25">
      <c r="B160" t="s">
        <v>9160</v>
      </c>
      <c r="C160" s="11">
        <v>30241</v>
      </c>
      <c r="D160" s="59">
        <v>1</v>
      </c>
    </row>
    <row r="161" spans="2:4" x14ac:dyDescent="0.25">
      <c r="B161" t="s">
        <v>9161</v>
      </c>
      <c r="C161" s="11">
        <v>29787</v>
      </c>
      <c r="D161" s="59">
        <v>1</v>
      </c>
    </row>
    <row r="162" spans="2:4" x14ac:dyDescent="0.25">
      <c r="B162" t="s">
        <v>9163</v>
      </c>
      <c r="C162" s="11">
        <v>28839</v>
      </c>
      <c r="D162" s="59">
        <v>1</v>
      </c>
    </row>
    <row r="163" spans="2:4" x14ac:dyDescent="0.25">
      <c r="B163" t="s">
        <v>9164</v>
      </c>
      <c r="C163" s="11">
        <v>29773</v>
      </c>
      <c r="D163" s="59">
        <v>1</v>
      </c>
    </row>
    <row r="164" spans="2:4" x14ac:dyDescent="0.25">
      <c r="B164" t="s">
        <v>9165</v>
      </c>
      <c r="C164" s="11">
        <v>26899</v>
      </c>
      <c r="D164" s="59">
        <v>1</v>
      </c>
    </row>
    <row r="165" spans="2:4" x14ac:dyDescent="0.25">
      <c r="B165" t="s">
        <v>9166</v>
      </c>
      <c r="C165" s="11">
        <v>25428</v>
      </c>
      <c r="D165" s="59">
        <v>1</v>
      </c>
    </row>
    <row r="166" spans="2:4" x14ac:dyDescent="0.25">
      <c r="B166" t="s">
        <v>9167</v>
      </c>
      <c r="C166" s="11">
        <v>33824</v>
      </c>
      <c r="D166" s="59">
        <v>1</v>
      </c>
    </row>
    <row r="167" spans="2:4" x14ac:dyDescent="0.25">
      <c r="B167" t="s">
        <v>9168</v>
      </c>
      <c r="C167" s="11">
        <v>32267</v>
      </c>
      <c r="D167" s="59">
        <v>1</v>
      </c>
    </row>
    <row r="168" spans="2:4" x14ac:dyDescent="0.25">
      <c r="B168" t="s">
        <v>9170</v>
      </c>
      <c r="C168" s="11">
        <v>30825</v>
      </c>
      <c r="D168" s="59">
        <v>1</v>
      </c>
    </row>
    <row r="169" spans="2:4" x14ac:dyDescent="0.25">
      <c r="B169" t="s">
        <v>9171</v>
      </c>
      <c r="C169" s="11">
        <v>31185</v>
      </c>
      <c r="D169" s="59">
        <v>1</v>
      </c>
    </row>
    <row r="170" spans="2:4" x14ac:dyDescent="0.25">
      <c r="B170" t="s">
        <v>9172</v>
      </c>
      <c r="C170" s="11">
        <v>26079</v>
      </c>
      <c r="D170" s="59">
        <v>1</v>
      </c>
    </row>
    <row r="171" spans="2:4" x14ac:dyDescent="0.25">
      <c r="B171" t="s">
        <v>9173</v>
      </c>
      <c r="C171" s="11">
        <v>34447</v>
      </c>
      <c r="D171" s="59">
        <v>1</v>
      </c>
    </row>
    <row r="172" spans="2:4" x14ac:dyDescent="0.25">
      <c r="B172" t="s">
        <v>9174</v>
      </c>
      <c r="C172" s="11">
        <v>22699</v>
      </c>
      <c r="D172" s="59">
        <v>1</v>
      </c>
    </row>
    <row r="173" spans="2:4" x14ac:dyDescent="0.25">
      <c r="B173" t="s">
        <v>9175</v>
      </c>
      <c r="C173" s="11">
        <v>30260</v>
      </c>
      <c r="D173" s="59">
        <v>1</v>
      </c>
    </row>
    <row r="174" spans="2:4" x14ac:dyDescent="0.25">
      <c r="B174" t="s">
        <v>9176</v>
      </c>
      <c r="C174" s="11">
        <v>27228</v>
      </c>
      <c r="D174" s="59">
        <v>1</v>
      </c>
    </row>
    <row r="175" spans="2:4" x14ac:dyDescent="0.25">
      <c r="B175" t="s">
        <v>10852</v>
      </c>
      <c r="C175" s="11">
        <v>26786</v>
      </c>
      <c r="D175" s="59">
        <v>1</v>
      </c>
    </row>
    <row r="176" spans="2:4" x14ac:dyDescent="0.25">
      <c r="B176" t="s">
        <v>9177</v>
      </c>
      <c r="C176" s="11">
        <v>27694</v>
      </c>
      <c r="D176" s="59">
        <v>1</v>
      </c>
    </row>
    <row r="177" spans="2:4" x14ac:dyDescent="0.25">
      <c r="B177" t="s">
        <v>9178</v>
      </c>
      <c r="C177" s="11">
        <v>24071</v>
      </c>
      <c r="D177" s="59">
        <v>1</v>
      </c>
    </row>
    <row r="178" spans="2:4" x14ac:dyDescent="0.25">
      <c r="B178" t="s">
        <v>9180</v>
      </c>
      <c r="C178" s="11">
        <v>27487</v>
      </c>
      <c r="D178" s="59">
        <v>1</v>
      </c>
    </row>
    <row r="179" spans="2:4" x14ac:dyDescent="0.25">
      <c r="B179" t="s">
        <v>9181</v>
      </c>
      <c r="C179" s="11">
        <v>35585</v>
      </c>
      <c r="D179" s="59">
        <v>1</v>
      </c>
    </row>
    <row r="180" spans="2:4" x14ac:dyDescent="0.25">
      <c r="B180" t="s">
        <v>9182</v>
      </c>
      <c r="C180" s="11">
        <v>26754</v>
      </c>
      <c r="D180" s="59">
        <v>1</v>
      </c>
    </row>
    <row r="181" spans="2:4" x14ac:dyDescent="0.25">
      <c r="B181" t="s">
        <v>9183</v>
      </c>
      <c r="C181" s="11">
        <v>29103</v>
      </c>
      <c r="D181" s="59">
        <v>1</v>
      </c>
    </row>
    <row r="182" spans="2:4" x14ac:dyDescent="0.25">
      <c r="B182" t="s">
        <v>9184</v>
      </c>
      <c r="C182" s="11">
        <v>25192</v>
      </c>
      <c r="D182" s="59">
        <v>1</v>
      </c>
    </row>
    <row r="183" spans="2:4" x14ac:dyDescent="0.25">
      <c r="B183" t="s">
        <v>9185</v>
      </c>
      <c r="C183" s="11">
        <v>28522</v>
      </c>
      <c r="D183" s="59">
        <v>1</v>
      </c>
    </row>
    <row r="184" spans="2:4" x14ac:dyDescent="0.25">
      <c r="B184" t="s">
        <v>9186</v>
      </c>
      <c r="C184" s="11">
        <v>31808</v>
      </c>
      <c r="D184" s="59">
        <v>1</v>
      </c>
    </row>
    <row r="185" spans="2:4" x14ac:dyDescent="0.25">
      <c r="B185" t="s">
        <v>9187</v>
      </c>
      <c r="C185" s="11">
        <v>33756</v>
      </c>
      <c r="D185" s="59">
        <v>1</v>
      </c>
    </row>
    <row r="186" spans="2:4" x14ac:dyDescent="0.25">
      <c r="B186" t="s">
        <v>9188</v>
      </c>
      <c r="C186" s="11">
        <v>37598</v>
      </c>
      <c r="D186" s="59">
        <v>1</v>
      </c>
    </row>
    <row r="187" spans="2:4" x14ac:dyDescent="0.25">
      <c r="B187" t="s">
        <v>9189</v>
      </c>
      <c r="C187" s="11">
        <v>33083</v>
      </c>
      <c r="D187" s="59">
        <v>1</v>
      </c>
    </row>
    <row r="188" spans="2:4" x14ac:dyDescent="0.25">
      <c r="B188" t="s">
        <v>9190</v>
      </c>
      <c r="C188" s="11">
        <v>31257</v>
      </c>
      <c r="D188" s="59">
        <v>1</v>
      </c>
    </row>
    <row r="189" spans="2:4" x14ac:dyDescent="0.25">
      <c r="B189" t="s">
        <v>9191</v>
      </c>
      <c r="C189" s="11">
        <v>33986</v>
      </c>
      <c r="D189" s="59">
        <v>1</v>
      </c>
    </row>
    <row r="190" spans="2:4" x14ac:dyDescent="0.25">
      <c r="B190" t="s">
        <v>9192</v>
      </c>
      <c r="C190" s="11">
        <v>32832</v>
      </c>
      <c r="D190" s="59">
        <v>1</v>
      </c>
    </row>
    <row r="191" spans="2:4" x14ac:dyDescent="0.25">
      <c r="B191" t="s">
        <v>9193</v>
      </c>
      <c r="C191" s="11">
        <v>23568</v>
      </c>
      <c r="D191" s="59">
        <v>1</v>
      </c>
    </row>
    <row r="192" spans="2:4" x14ac:dyDescent="0.25">
      <c r="B192" t="s">
        <v>9194</v>
      </c>
      <c r="C192" s="11">
        <v>34692</v>
      </c>
      <c r="D192" s="59">
        <v>1</v>
      </c>
    </row>
    <row r="193" spans="2:4" x14ac:dyDescent="0.25">
      <c r="B193" t="s">
        <v>9195</v>
      </c>
      <c r="C193" s="11">
        <v>28176</v>
      </c>
      <c r="D193" s="59">
        <v>1</v>
      </c>
    </row>
    <row r="194" spans="2:4" x14ac:dyDescent="0.25">
      <c r="B194" t="s">
        <v>9196</v>
      </c>
      <c r="C194" s="11">
        <v>28607</v>
      </c>
      <c r="D194" s="59">
        <v>1</v>
      </c>
    </row>
    <row r="195" spans="2:4" x14ac:dyDescent="0.25">
      <c r="B195" t="s">
        <v>9197</v>
      </c>
      <c r="C195" s="11">
        <v>30060</v>
      </c>
      <c r="D195" s="59">
        <v>1</v>
      </c>
    </row>
    <row r="196" spans="2:4" x14ac:dyDescent="0.25">
      <c r="B196" t="s">
        <v>9198</v>
      </c>
      <c r="C196" s="11">
        <v>31298</v>
      </c>
      <c r="D196" s="59">
        <v>1</v>
      </c>
    </row>
    <row r="197" spans="2:4" x14ac:dyDescent="0.25">
      <c r="B197" t="s">
        <v>9199</v>
      </c>
      <c r="C197" s="11">
        <v>29006</v>
      </c>
      <c r="D197" s="59">
        <v>1</v>
      </c>
    </row>
    <row r="198" spans="2:4" x14ac:dyDescent="0.25">
      <c r="B198" t="s">
        <v>9203</v>
      </c>
      <c r="C198" s="11">
        <v>35764</v>
      </c>
      <c r="D198" s="59">
        <v>1</v>
      </c>
    </row>
    <row r="199" spans="2:4" x14ac:dyDescent="0.25">
      <c r="B199" t="s">
        <v>9206</v>
      </c>
      <c r="C199" s="11">
        <v>30939</v>
      </c>
      <c r="D199" s="59">
        <v>1</v>
      </c>
    </row>
    <row r="200" spans="2:4" x14ac:dyDescent="0.25">
      <c r="B200" t="s">
        <v>9209</v>
      </c>
      <c r="C200" s="11">
        <v>29814</v>
      </c>
      <c r="D200" s="59">
        <v>1</v>
      </c>
    </row>
    <row r="201" spans="2:4" x14ac:dyDescent="0.25">
      <c r="B201" t="s">
        <v>9212</v>
      </c>
      <c r="C201" s="11">
        <v>31279</v>
      </c>
      <c r="D201" s="59">
        <v>1</v>
      </c>
    </row>
    <row r="202" spans="2:4" x14ac:dyDescent="0.25">
      <c r="B202" t="s">
        <v>9215</v>
      </c>
      <c r="C202" s="11">
        <v>37043</v>
      </c>
      <c r="D202" s="59">
        <v>1</v>
      </c>
    </row>
    <row r="203" spans="2:4" x14ac:dyDescent="0.25">
      <c r="B203" t="s">
        <v>9217</v>
      </c>
      <c r="C203" s="11">
        <v>37505</v>
      </c>
      <c r="D203" s="59">
        <v>1</v>
      </c>
    </row>
    <row r="204" spans="2:4" x14ac:dyDescent="0.25">
      <c r="B204" t="s">
        <v>9218</v>
      </c>
      <c r="C204" s="11">
        <v>36595</v>
      </c>
      <c r="D204" s="59">
        <v>1</v>
      </c>
    </row>
    <row r="205" spans="2:4" x14ac:dyDescent="0.25">
      <c r="B205" t="s">
        <v>9220</v>
      </c>
      <c r="C205" s="11">
        <v>24697</v>
      </c>
      <c r="D205" s="59">
        <v>1</v>
      </c>
    </row>
    <row r="206" spans="2:4" x14ac:dyDescent="0.25">
      <c r="B206" t="s">
        <v>9221</v>
      </c>
      <c r="C206" s="11">
        <v>34281</v>
      </c>
      <c r="D206" s="59">
        <v>1</v>
      </c>
    </row>
    <row r="207" spans="2:4" x14ac:dyDescent="0.25">
      <c r="B207" t="s">
        <v>9222</v>
      </c>
      <c r="C207" s="11">
        <v>33079</v>
      </c>
      <c r="D207" s="59">
        <v>1</v>
      </c>
    </row>
    <row r="208" spans="2:4" x14ac:dyDescent="0.25">
      <c r="B208" t="s">
        <v>9223</v>
      </c>
      <c r="C208" s="11">
        <v>31426</v>
      </c>
      <c r="D208" s="59">
        <v>1</v>
      </c>
    </row>
    <row r="209" spans="2:4" x14ac:dyDescent="0.25">
      <c r="B209" t="s">
        <v>9224</v>
      </c>
      <c r="C209" s="11">
        <v>31081</v>
      </c>
      <c r="D209" s="59">
        <v>1</v>
      </c>
    </row>
    <row r="210" spans="2:4" x14ac:dyDescent="0.25">
      <c r="B210" t="s">
        <v>9225</v>
      </c>
      <c r="C210" s="11">
        <v>33907</v>
      </c>
      <c r="D210" s="59">
        <v>1</v>
      </c>
    </row>
    <row r="211" spans="2:4" x14ac:dyDescent="0.25">
      <c r="B211" t="s">
        <v>9226</v>
      </c>
      <c r="C211" s="11">
        <v>32411</v>
      </c>
      <c r="D211" s="59">
        <v>1</v>
      </c>
    </row>
    <row r="212" spans="2:4" x14ac:dyDescent="0.25">
      <c r="B212" t="s">
        <v>9227</v>
      </c>
      <c r="C212" s="11">
        <v>33238</v>
      </c>
      <c r="D212" s="59">
        <v>1</v>
      </c>
    </row>
    <row r="213" spans="2:4" x14ac:dyDescent="0.25">
      <c r="B213" t="s">
        <v>9228</v>
      </c>
      <c r="C213" s="11">
        <v>34301</v>
      </c>
      <c r="D213" s="59">
        <v>1</v>
      </c>
    </row>
    <row r="214" spans="2:4" x14ac:dyDescent="0.25">
      <c r="B214" t="s">
        <v>9229</v>
      </c>
      <c r="C214" s="11">
        <v>31832</v>
      </c>
      <c r="D214" s="59">
        <v>1</v>
      </c>
    </row>
    <row r="215" spans="2:4" x14ac:dyDescent="0.25">
      <c r="B215" t="s">
        <v>9230</v>
      </c>
      <c r="C215" s="11">
        <v>25281</v>
      </c>
      <c r="D215" s="59">
        <v>1</v>
      </c>
    </row>
    <row r="216" spans="2:4" x14ac:dyDescent="0.25">
      <c r="B216" t="s">
        <v>9232</v>
      </c>
      <c r="C216" s="11">
        <v>27845</v>
      </c>
      <c r="D216" s="59">
        <v>1</v>
      </c>
    </row>
    <row r="217" spans="2:4" x14ac:dyDescent="0.25">
      <c r="B217" t="s">
        <v>9233</v>
      </c>
      <c r="C217" s="11">
        <v>29301</v>
      </c>
      <c r="D217" s="59">
        <v>1</v>
      </c>
    </row>
    <row r="218" spans="2:4" x14ac:dyDescent="0.25">
      <c r="B218" t="s">
        <v>9234</v>
      </c>
      <c r="C218" s="11">
        <v>29510</v>
      </c>
      <c r="D218" s="59">
        <v>1</v>
      </c>
    </row>
    <row r="219" spans="2:4" x14ac:dyDescent="0.25">
      <c r="B219" t="s">
        <v>9235</v>
      </c>
      <c r="C219" s="11">
        <v>27906</v>
      </c>
      <c r="D219" s="59">
        <v>1</v>
      </c>
    </row>
    <row r="220" spans="2:4" x14ac:dyDescent="0.25">
      <c r="B220" t="s">
        <v>9236</v>
      </c>
      <c r="C220" s="11">
        <v>32671</v>
      </c>
      <c r="D220" s="59">
        <v>1</v>
      </c>
    </row>
    <row r="221" spans="2:4" x14ac:dyDescent="0.25">
      <c r="B221" t="s">
        <v>9238</v>
      </c>
      <c r="C221" s="11">
        <v>30636</v>
      </c>
      <c r="D221" s="59">
        <v>1</v>
      </c>
    </row>
    <row r="222" spans="2:4" x14ac:dyDescent="0.25">
      <c r="B222" t="s">
        <v>9243</v>
      </c>
      <c r="C222" s="11">
        <v>28771</v>
      </c>
      <c r="D222" s="59">
        <v>1</v>
      </c>
    </row>
    <row r="223" spans="2:4" x14ac:dyDescent="0.25">
      <c r="B223" t="s">
        <v>9244</v>
      </c>
      <c r="C223" s="11">
        <v>31419</v>
      </c>
      <c r="D223" s="59">
        <v>1</v>
      </c>
    </row>
    <row r="224" spans="2:4" x14ac:dyDescent="0.25">
      <c r="B224" t="s">
        <v>9246</v>
      </c>
      <c r="C224" s="11">
        <v>29244</v>
      </c>
      <c r="D224" s="59">
        <v>1</v>
      </c>
    </row>
    <row r="225" spans="1:4" x14ac:dyDescent="0.25">
      <c r="A225" t="s">
        <v>67</v>
      </c>
      <c r="D225" s="59">
        <v>156</v>
      </c>
    </row>
    <row r="226" spans="1:4" x14ac:dyDescent="0.25">
      <c r="A226" t="s">
        <v>50</v>
      </c>
      <c r="D226" s="59">
        <v>46</v>
      </c>
    </row>
    <row r="227" spans="1:4" x14ac:dyDescent="0.25">
      <c r="A227" t="s">
        <v>10529</v>
      </c>
      <c r="B227" t="s">
        <v>10531</v>
      </c>
      <c r="C227" s="11">
        <v>33081</v>
      </c>
      <c r="D227" s="59">
        <v>1</v>
      </c>
    </row>
    <row r="228" spans="1:4" x14ac:dyDescent="0.25">
      <c r="B228" t="s">
        <v>10535</v>
      </c>
      <c r="C228" s="11">
        <v>26932</v>
      </c>
      <c r="D228" s="59">
        <v>1</v>
      </c>
    </row>
    <row r="229" spans="1:4" x14ac:dyDescent="0.25">
      <c r="B229" t="s">
        <v>10539</v>
      </c>
      <c r="C229" s="11">
        <v>31032</v>
      </c>
      <c r="D229" s="59">
        <v>1</v>
      </c>
    </row>
    <row r="230" spans="1:4" x14ac:dyDescent="0.25">
      <c r="B230" t="s">
        <v>10543</v>
      </c>
      <c r="C230" s="11">
        <v>28978</v>
      </c>
      <c r="D230" s="59">
        <v>1</v>
      </c>
    </row>
    <row r="231" spans="1:4" x14ac:dyDescent="0.25">
      <c r="B231" t="s">
        <v>10547</v>
      </c>
      <c r="C231" s="11">
        <v>24219</v>
      </c>
      <c r="D231" s="59">
        <v>1</v>
      </c>
    </row>
    <row r="232" spans="1:4" x14ac:dyDescent="0.25">
      <c r="B232" t="s">
        <v>10550</v>
      </c>
      <c r="C232" s="11">
        <v>24088</v>
      </c>
      <c r="D232" s="59">
        <v>1</v>
      </c>
    </row>
    <row r="233" spans="1:4" x14ac:dyDescent="0.25">
      <c r="B233" t="s">
        <v>10554</v>
      </c>
      <c r="C233" s="11">
        <v>33994</v>
      </c>
      <c r="D233" s="59">
        <v>1</v>
      </c>
    </row>
    <row r="234" spans="1:4" x14ac:dyDescent="0.25">
      <c r="B234" t="s">
        <v>10558</v>
      </c>
      <c r="C234" s="11">
        <v>33840</v>
      </c>
      <c r="D234" s="59">
        <v>1</v>
      </c>
    </row>
    <row r="235" spans="1:4" x14ac:dyDescent="0.25">
      <c r="B235" t="s">
        <v>10561</v>
      </c>
      <c r="C235" s="11">
        <v>31235</v>
      </c>
      <c r="D235" s="59">
        <v>1</v>
      </c>
    </row>
    <row r="236" spans="1:4" x14ac:dyDescent="0.25">
      <c r="A236" t="s">
        <v>48</v>
      </c>
      <c r="D236" s="59">
        <v>28</v>
      </c>
    </row>
    <row r="237" spans="1:4" x14ac:dyDescent="0.25">
      <c r="A237" t="s">
        <v>12908</v>
      </c>
      <c r="D237" s="59">
        <v>18</v>
      </c>
    </row>
    <row r="238" spans="1:4" x14ac:dyDescent="0.25">
      <c r="A238" t="s">
        <v>68</v>
      </c>
      <c r="B238" t="s">
        <v>1006</v>
      </c>
      <c r="C238" t="s">
        <v>9266</v>
      </c>
      <c r="D238" s="59">
        <v>1</v>
      </c>
    </row>
    <row r="239" spans="1:4" x14ac:dyDescent="0.25">
      <c r="B239" t="s">
        <v>1546</v>
      </c>
      <c r="C239" s="11">
        <v>37386</v>
      </c>
      <c r="D239" s="59">
        <v>1</v>
      </c>
    </row>
    <row r="240" spans="1:4" x14ac:dyDescent="0.25">
      <c r="B240" t="s">
        <v>1549</v>
      </c>
      <c r="C240" s="11">
        <v>29406</v>
      </c>
      <c r="D240" s="59">
        <v>1</v>
      </c>
    </row>
    <row r="241" spans="1:4" x14ac:dyDescent="0.25">
      <c r="B241" t="s">
        <v>1552</v>
      </c>
      <c r="C241" s="11">
        <v>36743</v>
      </c>
      <c r="D241" s="59">
        <v>1</v>
      </c>
    </row>
    <row r="242" spans="1:4" x14ac:dyDescent="0.25">
      <c r="B242" t="s">
        <v>1007</v>
      </c>
      <c r="C242" s="11">
        <v>37209</v>
      </c>
      <c r="D242" s="59">
        <v>1</v>
      </c>
    </row>
    <row r="243" spans="1:4" x14ac:dyDescent="0.25">
      <c r="B243" t="s">
        <v>1555</v>
      </c>
      <c r="C243" s="11">
        <v>36435</v>
      </c>
      <c r="D243" s="59">
        <v>1</v>
      </c>
    </row>
    <row r="244" spans="1:4" x14ac:dyDescent="0.25">
      <c r="B244" t="s">
        <v>1557</v>
      </c>
      <c r="C244" s="11">
        <v>37576</v>
      </c>
      <c r="D244" s="59">
        <v>1</v>
      </c>
    </row>
    <row r="245" spans="1:4" x14ac:dyDescent="0.25">
      <c r="B245" t="s">
        <v>1560</v>
      </c>
      <c r="C245" s="11">
        <v>36342</v>
      </c>
      <c r="D245" s="59">
        <v>1</v>
      </c>
    </row>
    <row r="246" spans="1:4" x14ac:dyDescent="0.25">
      <c r="B246" t="s">
        <v>1562</v>
      </c>
      <c r="C246" s="11">
        <v>35565</v>
      </c>
      <c r="D246" s="59">
        <v>1</v>
      </c>
    </row>
    <row r="247" spans="1:4" x14ac:dyDescent="0.25">
      <c r="B247" t="s">
        <v>1564</v>
      </c>
      <c r="C247" t="s">
        <v>9267</v>
      </c>
      <c r="D247" s="59">
        <v>1</v>
      </c>
    </row>
    <row r="248" spans="1:4" x14ac:dyDescent="0.25">
      <c r="B248" t="s">
        <v>1566</v>
      </c>
      <c r="C248" s="11">
        <v>35140</v>
      </c>
      <c r="D248" s="59">
        <v>1</v>
      </c>
    </row>
    <row r="249" spans="1:4" x14ac:dyDescent="0.25">
      <c r="B249" t="s">
        <v>1568</v>
      </c>
      <c r="C249" t="s">
        <v>9268</v>
      </c>
      <c r="D249" s="59">
        <v>1</v>
      </c>
    </row>
    <row r="250" spans="1:4" x14ac:dyDescent="0.25">
      <c r="B250" t="s">
        <v>1571</v>
      </c>
      <c r="C250" s="11">
        <v>37443</v>
      </c>
      <c r="D250" s="59">
        <v>1</v>
      </c>
    </row>
    <row r="251" spans="1:4" x14ac:dyDescent="0.25">
      <c r="B251" t="s">
        <v>1573</v>
      </c>
      <c r="C251" s="11">
        <v>36193</v>
      </c>
      <c r="D251" s="59">
        <v>1</v>
      </c>
    </row>
    <row r="252" spans="1:4" x14ac:dyDescent="0.25">
      <c r="B252" t="s">
        <v>1575</v>
      </c>
      <c r="C252" s="11">
        <v>28307</v>
      </c>
      <c r="D252" s="59">
        <v>1</v>
      </c>
    </row>
    <row r="253" spans="1:4" x14ac:dyDescent="0.25">
      <c r="B253" t="s">
        <v>1008</v>
      </c>
      <c r="C253" s="11">
        <v>30692</v>
      </c>
      <c r="D253" s="59">
        <v>1</v>
      </c>
    </row>
    <row r="254" spans="1:4" x14ac:dyDescent="0.25">
      <c r="A254" t="s">
        <v>44</v>
      </c>
      <c r="D254" s="59">
        <v>5</v>
      </c>
    </row>
    <row r="255" spans="1:4" x14ac:dyDescent="0.25">
      <c r="A255" t="s">
        <v>45</v>
      </c>
      <c r="D255" s="59">
        <v>1</v>
      </c>
    </row>
    <row r="256" spans="1:4" x14ac:dyDescent="0.25">
      <c r="A256" t="s">
        <v>38</v>
      </c>
      <c r="D256" s="59">
        <v>78</v>
      </c>
    </row>
    <row r="257" spans="1:4" x14ac:dyDescent="0.25">
      <c r="A257" t="s">
        <v>41</v>
      </c>
      <c r="D257" s="59">
        <v>156</v>
      </c>
    </row>
    <row r="258" spans="1:4" x14ac:dyDescent="0.25">
      <c r="A258" t="s">
        <v>1009</v>
      </c>
      <c r="B258" t="s">
        <v>6364</v>
      </c>
      <c r="C258" s="11">
        <v>32103</v>
      </c>
      <c r="D258" s="59">
        <v>1</v>
      </c>
    </row>
    <row r="259" spans="1:4" x14ac:dyDescent="0.25">
      <c r="B259" t="s">
        <v>10578</v>
      </c>
      <c r="C259" s="11">
        <v>26248</v>
      </c>
      <c r="D259" s="59">
        <v>1</v>
      </c>
    </row>
    <row r="260" spans="1:4" x14ac:dyDescent="0.25">
      <c r="B260" t="s">
        <v>6367</v>
      </c>
      <c r="C260" s="11">
        <v>36106</v>
      </c>
      <c r="D260" s="59">
        <v>1</v>
      </c>
    </row>
    <row r="261" spans="1:4" x14ac:dyDescent="0.25">
      <c r="B261" t="s">
        <v>6372</v>
      </c>
      <c r="C261" s="11">
        <v>38331</v>
      </c>
      <c r="D261" s="59">
        <v>1</v>
      </c>
    </row>
    <row r="262" spans="1:4" x14ac:dyDescent="0.25">
      <c r="B262" t="s">
        <v>1011</v>
      </c>
      <c r="C262" s="11">
        <v>38343</v>
      </c>
      <c r="D262" s="59">
        <v>1</v>
      </c>
    </row>
    <row r="263" spans="1:4" x14ac:dyDescent="0.25">
      <c r="B263" t="s">
        <v>6377</v>
      </c>
      <c r="C263" s="11">
        <v>35059</v>
      </c>
      <c r="D263" s="59">
        <v>1</v>
      </c>
    </row>
    <row r="264" spans="1:4" x14ac:dyDescent="0.25">
      <c r="B264" t="s">
        <v>1013</v>
      </c>
      <c r="C264" s="11">
        <v>37705</v>
      </c>
      <c r="D264" s="59">
        <v>1</v>
      </c>
    </row>
    <row r="265" spans="1:4" x14ac:dyDescent="0.25">
      <c r="B265" t="s">
        <v>1015</v>
      </c>
      <c r="C265" s="11">
        <v>35379</v>
      </c>
      <c r="D265" s="59">
        <v>1</v>
      </c>
    </row>
    <row r="266" spans="1:4" x14ac:dyDescent="0.25">
      <c r="B266" t="s">
        <v>6382</v>
      </c>
      <c r="C266" s="11">
        <v>28265</v>
      </c>
      <c r="D266" s="59">
        <v>1</v>
      </c>
    </row>
    <row r="267" spans="1:4" x14ac:dyDescent="0.25">
      <c r="B267" t="s">
        <v>6352</v>
      </c>
      <c r="C267" s="11">
        <v>35433</v>
      </c>
      <c r="D267" s="59">
        <v>1</v>
      </c>
    </row>
    <row r="268" spans="1:4" x14ac:dyDescent="0.25">
      <c r="B268" t="s">
        <v>6357</v>
      </c>
      <c r="C268" s="11">
        <v>30603</v>
      </c>
      <c r="D268" s="59">
        <v>1</v>
      </c>
    </row>
    <row r="269" spans="1:4" x14ac:dyDescent="0.25">
      <c r="B269" t="s">
        <v>6361</v>
      </c>
      <c r="C269" s="11">
        <v>34339</v>
      </c>
      <c r="D269" s="59">
        <v>1</v>
      </c>
    </row>
    <row r="270" spans="1:4" x14ac:dyDescent="0.25">
      <c r="B270" t="s">
        <v>6386</v>
      </c>
      <c r="C270" s="11">
        <v>25812</v>
      </c>
      <c r="D270" s="59">
        <v>1</v>
      </c>
    </row>
    <row r="271" spans="1:4" x14ac:dyDescent="0.25">
      <c r="B271" t="s">
        <v>9204</v>
      </c>
      <c r="C271" s="11">
        <v>33945</v>
      </c>
      <c r="D271" s="59">
        <v>1</v>
      </c>
    </row>
    <row r="272" spans="1:4" x14ac:dyDescent="0.25">
      <c r="B272" t="s">
        <v>9388</v>
      </c>
      <c r="C272" s="11">
        <v>31701</v>
      </c>
      <c r="D272" s="59">
        <v>1</v>
      </c>
    </row>
    <row r="273" spans="1:4" x14ac:dyDescent="0.25">
      <c r="B273" t="s">
        <v>9390</v>
      </c>
      <c r="C273" s="11">
        <v>37666</v>
      </c>
      <c r="D273" s="59">
        <v>1</v>
      </c>
    </row>
    <row r="274" spans="1:4" x14ac:dyDescent="0.25">
      <c r="B274" t="s">
        <v>9392</v>
      </c>
      <c r="C274" s="11">
        <v>24731</v>
      </c>
      <c r="D274" s="59">
        <v>1</v>
      </c>
    </row>
    <row r="275" spans="1:4" x14ac:dyDescent="0.25">
      <c r="B275" t="s">
        <v>9396</v>
      </c>
      <c r="C275" s="11">
        <v>29791</v>
      </c>
      <c r="D275" s="59">
        <v>1</v>
      </c>
    </row>
    <row r="276" spans="1:4" x14ac:dyDescent="0.25">
      <c r="B276" t="s">
        <v>9399</v>
      </c>
      <c r="C276" s="11">
        <v>30555</v>
      </c>
      <c r="D276" s="59">
        <v>1</v>
      </c>
    </row>
    <row r="277" spans="1:4" x14ac:dyDescent="0.25">
      <c r="B277" t="s">
        <v>9403</v>
      </c>
      <c r="C277" s="11">
        <v>29813</v>
      </c>
      <c r="D277" s="59">
        <v>1</v>
      </c>
    </row>
    <row r="278" spans="1:4" x14ac:dyDescent="0.25">
      <c r="B278" t="s">
        <v>10573</v>
      </c>
      <c r="C278" s="11">
        <v>30798</v>
      </c>
      <c r="D278" s="59">
        <v>1</v>
      </c>
    </row>
    <row r="279" spans="1:4" x14ac:dyDescent="0.25">
      <c r="B279" t="s">
        <v>10576</v>
      </c>
      <c r="C279" s="11">
        <v>34480</v>
      </c>
      <c r="D279" s="59">
        <v>1</v>
      </c>
    </row>
    <row r="280" spans="1:4" x14ac:dyDescent="0.25">
      <c r="A280" t="s">
        <v>51</v>
      </c>
      <c r="D280" s="59">
        <v>40</v>
      </c>
    </row>
    <row r="281" spans="1:4" x14ac:dyDescent="0.25">
      <c r="A281" t="s">
        <v>66</v>
      </c>
      <c r="D281" s="59">
        <v>19</v>
      </c>
    </row>
    <row r="282" spans="1:4" x14ac:dyDescent="0.25">
      <c r="A282" t="s">
        <v>52</v>
      </c>
      <c r="D282" s="59">
        <v>32</v>
      </c>
    </row>
    <row r="283" spans="1:4" x14ac:dyDescent="0.25">
      <c r="A283" t="s">
        <v>9480</v>
      </c>
      <c r="B283" t="s">
        <v>2288</v>
      </c>
      <c r="C283" s="11">
        <v>29672</v>
      </c>
      <c r="D283" s="59">
        <v>1</v>
      </c>
    </row>
    <row r="284" spans="1:4" x14ac:dyDescent="0.25">
      <c r="B284" t="s">
        <v>629</v>
      </c>
      <c r="C284" s="11">
        <v>28330</v>
      </c>
      <c r="D284" s="59">
        <v>1</v>
      </c>
    </row>
    <row r="285" spans="1:4" x14ac:dyDescent="0.25">
      <c r="B285" t="s">
        <v>631</v>
      </c>
      <c r="C285" s="11">
        <v>28622</v>
      </c>
      <c r="D285" s="59">
        <v>1</v>
      </c>
    </row>
    <row r="286" spans="1:4" x14ac:dyDescent="0.25">
      <c r="B286" t="s">
        <v>633</v>
      </c>
      <c r="C286" s="11">
        <v>32978</v>
      </c>
      <c r="D286" s="59">
        <v>1</v>
      </c>
    </row>
    <row r="287" spans="1:4" x14ac:dyDescent="0.25">
      <c r="B287" t="s">
        <v>635</v>
      </c>
      <c r="C287" s="11">
        <v>32267</v>
      </c>
      <c r="D287" s="59">
        <v>1</v>
      </c>
    </row>
    <row r="288" spans="1:4" x14ac:dyDescent="0.25">
      <c r="B288" t="s">
        <v>637</v>
      </c>
      <c r="C288" s="11">
        <v>22063</v>
      </c>
      <c r="D288" s="59">
        <v>1</v>
      </c>
    </row>
    <row r="289" spans="2:4" x14ac:dyDescent="0.25">
      <c r="B289" t="s">
        <v>2273</v>
      </c>
      <c r="C289" s="11">
        <v>27600</v>
      </c>
      <c r="D289" s="59">
        <v>1</v>
      </c>
    </row>
    <row r="290" spans="2:4" x14ac:dyDescent="0.25">
      <c r="B290" t="s">
        <v>639</v>
      </c>
      <c r="C290" s="11">
        <v>24984</v>
      </c>
      <c r="D290" s="59">
        <v>1</v>
      </c>
    </row>
    <row r="291" spans="2:4" x14ac:dyDescent="0.25">
      <c r="B291" t="s">
        <v>641</v>
      </c>
      <c r="C291" s="11">
        <v>35867</v>
      </c>
      <c r="D291" s="59">
        <v>1</v>
      </c>
    </row>
    <row r="292" spans="2:4" x14ac:dyDescent="0.25">
      <c r="B292" t="s">
        <v>643</v>
      </c>
      <c r="C292" s="11">
        <v>36918</v>
      </c>
      <c r="D292" s="59">
        <v>1</v>
      </c>
    </row>
    <row r="293" spans="2:4" x14ac:dyDescent="0.25">
      <c r="B293" t="s">
        <v>645</v>
      </c>
      <c r="C293" s="11">
        <v>25097</v>
      </c>
      <c r="D293" s="59">
        <v>1</v>
      </c>
    </row>
    <row r="294" spans="2:4" x14ac:dyDescent="0.25">
      <c r="B294" t="s">
        <v>2131</v>
      </c>
      <c r="C294" s="11">
        <v>25858</v>
      </c>
      <c r="D294" s="59">
        <v>1</v>
      </c>
    </row>
    <row r="295" spans="2:4" x14ac:dyDescent="0.25">
      <c r="B295" t="s">
        <v>9485</v>
      </c>
      <c r="C295" s="11">
        <v>25655</v>
      </c>
      <c r="D295" s="59">
        <v>1</v>
      </c>
    </row>
    <row r="296" spans="2:4" x14ac:dyDescent="0.25">
      <c r="B296" t="s">
        <v>2137</v>
      </c>
      <c r="C296" s="11">
        <v>20913</v>
      </c>
      <c r="D296" s="59">
        <v>1</v>
      </c>
    </row>
    <row r="297" spans="2:4" x14ac:dyDescent="0.25">
      <c r="B297" t="s">
        <v>12689</v>
      </c>
      <c r="C297" s="11">
        <v>28966</v>
      </c>
      <c r="D297" s="59">
        <v>1</v>
      </c>
    </row>
    <row r="298" spans="2:4" x14ac:dyDescent="0.25">
      <c r="B298" t="s">
        <v>2143</v>
      </c>
      <c r="C298" s="11">
        <v>34036</v>
      </c>
      <c r="D298" s="59">
        <v>1</v>
      </c>
    </row>
    <row r="299" spans="2:4" x14ac:dyDescent="0.25">
      <c r="B299" t="s">
        <v>2279</v>
      </c>
      <c r="C299" s="11">
        <v>30187</v>
      </c>
      <c r="D299" s="59">
        <v>1</v>
      </c>
    </row>
    <row r="300" spans="2:4" x14ac:dyDescent="0.25">
      <c r="B300" t="s">
        <v>2146</v>
      </c>
      <c r="C300" s="11">
        <v>24103</v>
      </c>
      <c r="D300" s="59">
        <v>1</v>
      </c>
    </row>
    <row r="301" spans="2:4" x14ac:dyDescent="0.25">
      <c r="B301" t="s">
        <v>2149</v>
      </c>
      <c r="C301" s="11">
        <v>32331</v>
      </c>
      <c r="D301" s="59">
        <v>1</v>
      </c>
    </row>
    <row r="302" spans="2:4" x14ac:dyDescent="0.25">
      <c r="B302" t="s">
        <v>2152</v>
      </c>
      <c r="C302" s="11">
        <v>35487</v>
      </c>
      <c r="D302" s="59">
        <v>1</v>
      </c>
    </row>
    <row r="303" spans="2:4" x14ac:dyDescent="0.25">
      <c r="B303" t="s">
        <v>647</v>
      </c>
      <c r="C303" s="11">
        <v>30734</v>
      </c>
      <c r="D303" s="59">
        <v>1</v>
      </c>
    </row>
    <row r="304" spans="2:4" x14ac:dyDescent="0.25">
      <c r="B304" t="s">
        <v>649</v>
      </c>
      <c r="C304" s="11">
        <v>27278</v>
      </c>
      <c r="D304" s="59">
        <v>1</v>
      </c>
    </row>
    <row r="305" spans="2:4" x14ac:dyDescent="0.25">
      <c r="B305" t="s">
        <v>2158</v>
      </c>
      <c r="C305" s="11">
        <v>22538</v>
      </c>
      <c r="D305" s="59">
        <v>1</v>
      </c>
    </row>
    <row r="306" spans="2:4" x14ac:dyDescent="0.25">
      <c r="B306" t="s">
        <v>653</v>
      </c>
      <c r="C306" s="11">
        <v>26897</v>
      </c>
      <c r="D306" s="59">
        <v>1</v>
      </c>
    </row>
    <row r="307" spans="2:4" x14ac:dyDescent="0.25">
      <c r="B307" t="s">
        <v>656</v>
      </c>
      <c r="C307" s="11">
        <v>36490</v>
      </c>
      <c r="D307" s="59">
        <v>1</v>
      </c>
    </row>
    <row r="308" spans="2:4" x14ac:dyDescent="0.25">
      <c r="B308" t="s">
        <v>658</v>
      </c>
      <c r="C308" s="11">
        <v>34648</v>
      </c>
      <c r="D308" s="59">
        <v>1</v>
      </c>
    </row>
    <row r="309" spans="2:4" x14ac:dyDescent="0.25">
      <c r="B309" t="s">
        <v>660</v>
      </c>
      <c r="C309" s="11">
        <v>35391</v>
      </c>
      <c r="D309" s="59">
        <v>1</v>
      </c>
    </row>
    <row r="310" spans="2:4" x14ac:dyDescent="0.25">
      <c r="B310" t="s">
        <v>2316</v>
      </c>
      <c r="C310" s="11">
        <v>30388</v>
      </c>
      <c r="D310" s="59">
        <v>1</v>
      </c>
    </row>
    <row r="311" spans="2:4" x14ac:dyDescent="0.25">
      <c r="B311" t="s">
        <v>662</v>
      </c>
      <c r="C311" s="11">
        <v>29300</v>
      </c>
      <c r="D311" s="59">
        <v>1</v>
      </c>
    </row>
    <row r="312" spans="2:4" x14ac:dyDescent="0.25">
      <c r="B312" t="s">
        <v>2166</v>
      </c>
      <c r="C312" s="11">
        <v>21896</v>
      </c>
      <c r="D312" s="59">
        <v>1</v>
      </c>
    </row>
    <row r="313" spans="2:4" x14ac:dyDescent="0.25">
      <c r="B313" t="s">
        <v>2172</v>
      </c>
      <c r="C313" s="11">
        <v>37002</v>
      </c>
      <c r="D313" s="59">
        <v>1</v>
      </c>
    </row>
    <row r="314" spans="2:4" x14ac:dyDescent="0.25">
      <c r="B314" t="s">
        <v>664</v>
      </c>
      <c r="C314" s="11">
        <v>23789</v>
      </c>
      <c r="D314" s="59">
        <v>1</v>
      </c>
    </row>
    <row r="315" spans="2:4" x14ac:dyDescent="0.25">
      <c r="B315" t="s">
        <v>666</v>
      </c>
      <c r="C315" s="11">
        <v>27715</v>
      </c>
      <c r="D315" s="59">
        <v>1</v>
      </c>
    </row>
    <row r="316" spans="2:4" x14ac:dyDescent="0.25">
      <c r="B316" t="s">
        <v>2177</v>
      </c>
      <c r="C316" s="11">
        <v>24222</v>
      </c>
      <c r="D316" s="59">
        <v>1</v>
      </c>
    </row>
    <row r="317" spans="2:4" x14ac:dyDescent="0.25">
      <c r="B317" t="s">
        <v>2276</v>
      </c>
      <c r="C317" s="11">
        <v>21876</v>
      </c>
      <c r="D317" s="59">
        <v>1</v>
      </c>
    </row>
    <row r="318" spans="2:4" x14ac:dyDescent="0.25">
      <c r="B318" t="s">
        <v>2313</v>
      </c>
      <c r="C318" s="11">
        <v>34545</v>
      </c>
      <c r="D318" s="59">
        <v>1</v>
      </c>
    </row>
    <row r="319" spans="2:4" x14ac:dyDescent="0.25">
      <c r="B319" t="s">
        <v>2183</v>
      </c>
      <c r="C319" s="11">
        <v>22947</v>
      </c>
      <c r="D319" s="59">
        <v>1</v>
      </c>
    </row>
    <row r="320" spans="2:4" x14ac:dyDescent="0.25">
      <c r="B320" t="s">
        <v>668</v>
      </c>
      <c r="C320" s="11">
        <v>27011</v>
      </c>
      <c r="D320" s="59">
        <v>1</v>
      </c>
    </row>
    <row r="321" spans="2:4" x14ac:dyDescent="0.25">
      <c r="B321" t="s">
        <v>670</v>
      </c>
      <c r="C321" s="11">
        <v>31809</v>
      </c>
      <c r="D321" s="59">
        <v>1</v>
      </c>
    </row>
    <row r="322" spans="2:4" x14ac:dyDescent="0.25">
      <c r="B322" t="s">
        <v>672</v>
      </c>
      <c r="C322" s="11">
        <v>21258</v>
      </c>
      <c r="D322" s="59">
        <v>1</v>
      </c>
    </row>
    <row r="323" spans="2:4" x14ac:dyDescent="0.25">
      <c r="B323" t="s">
        <v>2189</v>
      </c>
      <c r="C323" s="11">
        <v>31667</v>
      </c>
      <c r="D323" s="59">
        <v>1</v>
      </c>
    </row>
    <row r="324" spans="2:4" x14ac:dyDescent="0.25">
      <c r="B324" t="s">
        <v>674</v>
      </c>
      <c r="C324" s="11">
        <v>30328</v>
      </c>
      <c r="D324" s="59">
        <v>1</v>
      </c>
    </row>
    <row r="325" spans="2:4" x14ac:dyDescent="0.25">
      <c r="B325" t="s">
        <v>12702</v>
      </c>
      <c r="C325" s="11">
        <v>35653</v>
      </c>
      <c r="D325" s="59">
        <v>1</v>
      </c>
    </row>
    <row r="326" spans="2:4" x14ac:dyDescent="0.25">
      <c r="B326" t="s">
        <v>676</v>
      </c>
      <c r="C326" s="11">
        <v>23842</v>
      </c>
      <c r="D326" s="59">
        <v>1</v>
      </c>
    </row>
    <row r="327" spans="2:4" x14ac:dyDescent="0.25">
      <c r="B327" t="s">
        <v>2197</v>
      </c>
      <c r="C327" s="11">
        <v>27734</v>
      </c>
      <c r="D327" s="59">
        <v>1</v>
      </c>
    </row>
    <row r="328" spans="2:4" x14ac:dyDescent="0.25">
      <c r="B328" t="s">
        <v>678</v>
      </c>
      <c r="C328" s="11">
        <v>26741</v>
      </c>
      <c r="D328" s="59">
        <v>1</v>
      </c>
    </row>
    <row r="329" spans="2:4" x14ac:dyDescent="0.25">
      <c r="B329" t="s">
        <v>2203</v>
      </c>
      <c r="C329" s="11">
        <v>22667</v>
      </c>
      <c r="D329" s="59">
        <v>1</v>
      </c>
    </row>
    <row r="330" spans="2:4" x14ac:dyDescent="0.25">
      <c r="B330" t="s">
        <v>2300</v>
      </c>
      <c r="C330" s="11">
        <v>29206</v>
      </c>
      <c r="D330" s="59">
        <v>1</v>
      </c>
    </row>
    <row r="331" spans="2:4" x14ac:dyDescent="0.25">
      <c r="B331" t="s">
        <v>682</v>
      </c>
      <c r="C331" s="11">
        <v>26730</v>
      </c>
      <c r="D331" s="59">
        <v>1</v>
      </c>
    </row>
    <row r="332" spans="2:4" x14ac:dyDescent="0.25">
      <c r="B332" t="s">
        <v>2307</v>
      </c>
      <c r="C332" s="11">
        <v>32405</v>
      </c>
      <c r="D332" s="59">
        <v>1</v>
      </c>
    </row>
    <row r="333" spans="2:4" x14ac:dyDescent="0.25">
      <c r="B333" t="s">
        <v>684</v>
      </c>
      <c r="C333" s="11">
        <v>20469</v>
      </c>
      <c r="D333" s="59">
        <v>1</v>
      </c>
    </row>
    <row r="334" spans="2:4" x14ac:dyDescent="0.25">
      <c r="B334" t="s">
        <v>2208</v>
      </c>
      <c r="C334" s="11">
        <v>32796</v>
      </c>
      <c r="D334" s="59">
        <v>1</v>
      </c>
    </row>
    <row r="335" spans="2:4" x14ac:dyDescent="0.25">
      <c r="B335" t="s">
        <v>686</v>
      </c>
      <c r="C335" s="11">
        <v>26559</v>
      </c>
      <c r="D335" s="59">
        <v>1</v>
      </c>
    </row>
    <row r="336" spans="2:4" x14ac:dyDescent="0.25">
      <c r="B336" t="s">
        <v>2310</v>
      </c>
      <c r="C336" s="11">
        <v>32017</v>
      </c>
      <c r="D336" s="59">
        <v>1</v>
      </c>
    </row>
    <row r="337" spans="2:4" x14ac:dyDescent="0.25">
      <c r="B337" t="s">
        <v>2213</v>
      </c>
      <c r="C337" s="11">
        <v>25395</v>
      </c>
      <c r="D337" s="59">
        <v>1</v>
      </c>
    </row>
    <row r="338" spans="2:4" x14ac:dyDescent="0.25">
      <c r="B338" t="s">
        <v>2215</v>
      </c>
      <c r="C338" s="11">
        <v>36446</v>
      </c>
      <c r="D338" s="59">
        <v>1</v>
      </c>
    </row>
    <row r="339" spans="2:4" x14ac:dyDescent="0.25">
      <c r="B339" t="s">
        <v>688</v>
      </c>
      <c r="C339" s="11">
        <v>23999</v>
      </c>
      <c r="D339" s="59">
        <v>1</v>
      </c>
    </row>
    <row r="340" spans="2:4" x14ac:dyDescent="0.25">
      <c r="B340" t="s">
        <v>2223</v>
      </c>
      <c r="C340" s="11">
        <v>34015</v>
      </c>
      <c r="D340" s="59">
        <v>1</v>
      </c>
    </row>
    <row r="341" spans="2:4" x14ac:dyDescent="0.25">
      <c r="B341" t="s">
        <v>2304</v>
      </c>
      <c r="C341" s="11">
        <v>27071</v>
      </c>
      <c r="D341" s="59">
        <v>1</v>
      </c>
    </row>
    <row r="342" spans="2:4" x14ac:dyDescent="0.25">
      <c r="B342" t="s">
        <v>2226</v>
      </c>
      <c r="C342" s="11">
        <v>24758</v>
      </c>
      <c r="D342" s="59">
        <v>1</v>
      </c>
    </row>
    <row r="343" spans="2:4" x14ac:dyDescent="0.25">
      <c r="B343" t="s">
        <v>690</v>
      </c>
      <c r="C343" s="11">
        <v>25709</v>
      </c>
      <c r="D343" s="59">
        <v>1</v>
      </c>
    </row>
    <row r="344" spans="2:4" x14ac:dyDescent="0.25">
      <c r="B344" t="s">
        <v>2230</v>
      </c>
      <c r="C344" s="11">
        <v>21662</v>
      </c>
      <c r="D344" s="59">
        <v>1</v>
      </c>
    </row>
    <row r="345" spans="2:4" x14ac:dyDescent="0.25">
      <c r="B345" t="s">
        <v>2233</v>
      </c>
      <c r="C345" s="11">
        <v>22941</v>
      </c>
      <c r="D345" s="59">
        <v>1</v>
      </c>
    </row>
    <row r="346" spans="2:4" x14ac:dyDescent="0.25">
      <c r="B346" t="s">
        <v>2236</v>
      </c>
      <c r="C346" s="11">
        <v>22641</v>
      </c>
      <c r="D346" s="59">
        <v>1</v>
      </c>
    </row>
    <row r="347" spans="2:4" x14ac:dyDescent="0.25">
      <c r="B347" t="s">
        <v>2239</v>
      </c>
      <c r="C347" s="11">
        <v>30185</v>
      </c>
      <c r="D347" s="59">
        <v>1</v>
      </c>
    </row>
    <row r="348" spans="2:4" x14ac:dyDescent="0.25">
      <c r="B348" t="s">
        <v>2242</v>
      </c>
      <c r="C348" s="11">
        <v>24697</v>
      </c>
      <c r="D348" s="59">
        <v>1</v>
      </c>
    </row>
    <row r="349" spans="2:4" x14ac:dyDescent="0.25">
      <c r="B349" t="s">
        <v>2285</v>
      </c>
      <c r="C349" s="11">
        <v>31854</v>
      </c>
      <c r="D349" s="59">
        <v>1</v>
      </c>
    </row>
    <row r="350" spans="2:4" x14ac:dyDescent="0.25">
      <c r="B350" t="s">
        <v>2245</v>
      </c>
      <c r="C350" s="11">
        <v>35715</v>
      </c>
      <c r="D350" s="59">
        <v>1</v>
      </c>
    </row>
    <row r="351" spans="2:4" x14ac:dyDescent="0.25">
      <c r="B351" t="s">
        <v>2251</v>
      </c>
      <c r="C351" s="11">
        <v>32451</v>
      </c>
      <c r="D351" s="59">
        <v>1</v>
      </c>
    </row>
    <row r="352" spans="2:4" x14ac:dyDescent="0.25">
      <c r="B352" t="s">
        <v>9499</v>
      </c>
      <c r="C352" s="11">
        <v>20409</v>
      </c>
      <c r="D352" s="59">
        <v>1</v>
      </c>
    </row>
    <row r="353" spans="2:4" x14ac:dyDescent="0.25">
      <c r="B353" t="s">
        <v>2282</v>
      </c>
      <c r="C353" s="11">
        <v>25653</v>
      </c>
      <c r="D353" s="59">
        <v>1</v>
      </c>
    </row>
    <row r="354" spans="2:4" x14ac:dyDescent="0.25">
      <c r="B354" t="s">
        <v>692</v>
      </c>
      <c r="C354" s="11">
        <v>30236</v>
      </c>
      <c r="D354" s="59">
        <v>1</v>
      </c>
    </row>
    <row r="355" spans="2:4" x14ac:dyDescent="0.25">
      <c r="B355" t="s">
        <v>2258</v>
      </c>
      <c r="C355" s="11">
        <v>30531</v>
      </c>
      <c r="D355" s="59">
        <v>1</v>
      </c>
    </row>
    <row r="356" spans="2:4" x14ac:dyDescent="0.25">
      <c r="B356" t="s">
        <v>694</v>
      </c>
      <c r="C356" s="11">
        <v>24803</v>
      </c>
      <c r="D356" s="59">
        <v>1</v>
      </c>
    </row>
    <row r="357" spans="2:4" x14ac:dyDescent="0.25">
      <c r="B357" t="s">
        <v>696</v>
      </c>
      <c r="C357" s="11">
        <v>25779</v>
      </c>
      <c r="D357" s="59">
        <v>1</v>
      </c>
    </row>
    <row r="358" spans="2:4" x14ac:dyDescent="0.25">
      <c r="B358" t="s">
        <v>2263</v>
      </c>
      <c r="C358" s="11">
        <v>24465</v>
      </c>
      <c r="D358" s="59">
        <v>1</v>
      </c>
    </row>
    <row r="359" spans="2:4" x14ac:dyDescent="0.25">
      <c r="B359" t="s">
        <v>2114</v>
      </c>
      <c r="C359" s="11">
        <v>31329</v>
      </c>
      <c r="D359" s="59">
        <v>1</v>
      </c>
    </row>
    <row r="360" spans="2:4" x14ac:dyDescent="0.25">
      <c r="B360" t="s">
        <v>2120</v>
      </c>
      <c r="C360" s="11">
        <v>35798</v>
      </c>
      <c r="D360" s="59">
        <v>1</v>
      </c>
    </row>
    <row r="361" spans="2:4" x14ac:dyDescent="0.25">
      <c r="B361" t="s">
        <v>9482</v>
      </c>
      <c r="C361" s="11">
        <v>27756</v>
      </c>
      <c r="D361" s="59">
        <v>1</v>
      </c>
    </row>
    <row r="362" spans="2:4" x14ac:dyDescent="0.25">
      <c r="B362" t="s">
        <v>2124</v>
      </c>
      <c r="C362" s="11">
        <v>34757</v>
      </c>
      <c r="D362" s="59">
        <v>1</v>
      </c>
    </row>
    <row r="363" spans="2:4" x14ac:dyDescent="0.25">
      <c r="B363" t="s">
        <v>2134</v>
      </c>
      <c r="C363" s="11">
        <v>34284</v>
      </c>
      <c r="D363" s="59">
        <v>1</v>
      </c>
    </row>
    <row r="364" spans="2:4" x14ac:dyDescent="0.25">
      <c r="B364" t="s">
        <v>2140</v>
      </c>
      <c r="C364" s="11">
        <v>28296</v>
      </c>
      <c r="D364" s="59">
        <v>1</v>
      </c>
    </row>
    <row r="365" spans="2:4" x14ac:dyDescent="0.25">
      <c r="B365" t="s">
        <v>651</v>
      </c>
      <c r="C365" s="11">
        <v>37163</v>
      </c>
      <c r="D365" s="59">
        <v>1</v>
      </c>
    </row>
    <row r="366" spans="2:4" x14ac:dyDescent="0.25">
      <c r="B366" t="s">
        <v>2169</v>
      </c>
      <c r="C366" s="11">
        <v>33259</v>
      </c>
      <c r="D366" s="59">
        <v>1</v>
      </c>
    </row>
    <row r="367" spans="2:4" x14ac:dyDescent="0.25">
      <c r="B367" t="s">
        <v>2180</v>
      </c>
      <c r="C367" s="11">
        <v>35911</v>
      </c>
      <c r="D367" s="59">
        <v>1</v>
      </c>
    </row>
    <row r="368" spans="2:4" x14ac:dyDescent="0.25">
      <c r="B368" t="s">
        <v>2193</v>
      </c>
      <c r="C368" s="11">
        <v>36542</v>
      </c>
      <c r="D368" s="59">
        <v>1</v>
      </c>
    </row>
    <row r="369" spans="2:4" x14ac:dyDescent="0.25">
      <c r="B369" t="s">
        <v>680</v>
      </c>
      <c r="C369" s="11">
        <v>30971</v>
      </c>
      <c r="D369" s="59">
        <v>1</v>
      </c>
    </row>
    <row r="370" spans="2:4" x14ac:dyDescent="0.25">
      <c r="B370" t="s">
        <v>2219</v>
      </c>
      <c r="C370" s="11">
        <v>32695</v>
      </c>
      <c r="D370" s="59">
        <v>1</v>
      </c>
    </row>
    <row r="371" spans="2:4" x14ac:dyDescent="0.25">
      <c r="B371" t="s">
        <v>2248</v>
      </c>
      <c r="C371" s="11">
        <v>29557</v>
      </c>
      <c r="D371" s="59">
        <v>1</v>
      </c>
    </row>
    <row r="372" spans="2:4" x14ac:dyDescent="0.25">
      <c r="B372" t="s">
        <v>2254</v>
      </c>
      <c r="C372" s="11">
        <v>35179</v>
      </c>
      <c r="D372" s="59">
        <v>1</v>
      </c>
    </row>
    <row r="373" spans="2:4" x14ac:dyDescent="0.25">
      <c r="B373" t="s">
        <v>698</v>
      </c>
      <c r="C373" s="11">
        <v>30100</v>
      </c>
      <c r="D373" s="59">
        <v>1</v>
      </c>
    </row>
    <row r="374" spans="2:4" x14ac:dyDescent="0.25">
      <c r="B374" t="s">
        <v>2267</v>
      </c>
      <c r="C374" s="11">
        <v>23313</v>
      </c>
      <c r="D374" s="59">
        <v>1</v>
      </c>
    </row>
    <row r="375" spans="2:4" x14ac:dyDescent="0.25">
      <c r="B375" t="s">
        <v>2270</v>
      </c>
      <c r="C375" s="11">
        <v>25676</v>
      </c>
      <c r="D375" s="59">
        <v>1</v>
      </c>
    </row>
    <row r="376" spans="2:4" x14ac:dyDescent="0.25">
      <c r="B376" t="s">
        <v>2291</v>
      </c>
      <c r="C376" s="11">
        <v>27059</v>
      </c>
      <c r="D376" s="59">
        <v>1</v>
      </c>
    </row>
    <row r="377" spans="2:4" x14ac:dyDescent="0.25">
      <c r="B377" t="s">
        <v>2294</v>
      </c>
      <c r="C377" s="11">
        <v>22173</v>
      </c>
      <c r="D377" s="59">
        <v>1</v>
      </c>
    </row>
    <row r="378" spans="2:4" x14ac:dyDescent="0.25">
      <c r="B378" t="s">
        <v>2296</v>
      </c>
      <c r="C378" s="11">
        <v>34965</v>
      </c>
      <c r="D378" s="59">
        <v>1</v>
      </c>
    </row>
    <row r="379" spans="2:4" x14ac:dyDescent="0.25">
      <c r="B379" t="s">
        <v>2298</v>
      </c>
      <c r="C379" s="11">
        <v>33648</v>
      </c>
      <c r="D379" s="59">
        <v>1</v>
      </c>
    </row>
    <row r="380" spans="2:4" x14ac:dyDescent="0.25">
      <c r="B380" t="s">
        <v>2318</v>
      </c>
      <c r="C380" s="11">
        <v>31093</v>
      </c>
      <c r="D380" s="59">
        <v>1</v>
      </c>
    </row>
    <row r="381" spans="2:4" x14ac:dyDescent="0.25">
      <c r="B381" t="s">
        <v>2321</v>
      </c>
      <c r="C381" s="11">
        <v>35856</v>
      </c>
      <c r="D381" s="59">
        <v>1</v>
      </c>
    </row>
    <row r="382" spans="2:4" x14ac:dyDescent="0.25">
      <c r="B382" t="s">
        <v>2324</v>
      </c>
      <c r="C382" s="11">
        <v>27553</v>
      </c>
      <c r="D382" s="59">
        <v>1</v>
      </c>
    </row>
    <row r="383" spans="2:4" x14ac:dyDescent="0.25">
      <c r="B383" t="s">
        <v>9488</v>
      </c>
      <c r="C383" s="11">
        <v>32642</v>
      </c>
      <c r="D383" s="59">
        <v>1</v>
      </c>
    </row>
    <row r="384" spans="2:4" x14ac:dyDescent="0.25">
      <c r="B384" t="s">
        <v>9490</v>
      </c>
      <c r="C384" s="11">
        <v>22116</v>
      </c>
      <c r="D384" s="59">
        <v>1</v>
      </c>
    </row>
    <row r="385" spans="1:4" x14ac:dyDescent="0.25">
      <c r="B385" t="s">
        <v>9493</v>
      </c>
      <c r="C385" s="11">
        <v>35051</v>
      </c>
      <c r="D385" s="59">
        <v>1</v>
      </c>
    </row>
    <row r="386" spans="1:4" x14ac:dyDescent="0.25">
      <c r="B386" t="s">
        <v>9496</v>
      </c>
      <c r="C386" s="11">
        <v>35701</v>
      </c>
      <c r="D386" s="59">
        <v>1</v>
      </c>
    </row>
    <row r="387" spans="1:4" x14ac:dyDescent="0.25">
      <c r="B387" t="s">
        <v>9502</v>
      </c>
      <c r="C387" s="11">
        <v>26077</v>
      </c>
      <c r="D387" s="59">
        <v>1</v>
      </c>
    </row>
    <row r="388" spans="1:4" x14ac:dyDescent="0.25">
      <c r="B388" t="s">
        <v>9505</v>
      </c>
      <c r="C388" s="11">
        <v>36324</v>
      </c>
      <c r="D388" s="59">
        <v>1</v>
      </c>
    </row>
    <row r="389" spans="1:4" x14ac:dyDescent="0.25">
      <c r="B389" t="s">
        <v>12692</v>
      </c>
      <c r="C389" s="11">
        <v>34661</v>
      </c>
      <c r="D389" s="59">
        <v>1</v>
      </c>
    </row>
    <row r="390" spans="1:4" x14ac:dyDescent="0.25">
      <c r="B390" t="s">
        <v>12695</v>
      </c>
      <c r="C390" s="11">
        <v>31087</v>
      </c>
      <c r="D390" s="59">
        <v>1</v>
      </c>
    </row>
    <row r="391" spans="1:4" x14ac:dyDescent="0.25">
      <c r="B391" t="s">
        <v>12698</v>
      </c>
      <c r="C391" s="11">
        <v>26523</v>
      </c>
      <c r="D391" s="59">
        <v>1</v>
      </c>
    </row>
    <row r="392" spans="1:4" x14ac:dyDescent="0.25">
      <c r="B392" t="s">
        <v>12705</v>
      </c>
      <c r="C392" s="11">
        <v>37212</v>
      </c>
      <c r="D392" s="59">
        <v>1</v>
      </c>
    </row>
    <row r="393" spans="1:4" x14ac:dyDescent="0.25">
      <c r="B393" t="s">
        <v>12708</v>
      </c>
      <c r="C393" s="11">
        <v>26631</v>
      </c>
      <c r="D393" s="59">
        <v>1</v>
      </c>
    </row>
    <row r="394" spans="1:4" x14ac:dyDescent="0.25">
      <c r="A394" t="s">
        <v>12242</v>
      </c>
      <c r="D394" s="59">
        <v>1</v>
      </c>
    </row>
    <row r="395" spans="1:4" x14ac:dyDescent="0.25">
      <c r="A395" t="s">
        <v>70</v>
      </c>
      <c r="D395" s="59">
        <v>15</v>
      </c>
    </row>
    <row r="396" spans="1:4" x14ac:dyDescent="0.25">
      <c r="A396" t="s">
        <v>2452</v>
      </c>
      <c r="B396" t="s">
        <v>11156</v>
      </c>
      <c r="C396" s="11">
        <v>33799</v>
      </c>
      <c r="D396" s="59">
        <v>1</v>
      </c>
    </row>
    <row r="397" spans="1:4" x14ac:dyDescent="0.25">
      <c r="B397" t="s">
        <v>9507</v>
      </c>
      <c r="C397" s="11">
        <v>31182</v>
      </c>
      <c r="D397" s="59">
        <v>1</v>
      </c>
    </row>
    <row r="398" spans="1:4" x14ac:dyDescent="0.25">
      <c r="B398" t="s">
        <v>9508</v>
      </c>
      <c r="C398" s="11">
        <v>30252</v>
      </c>
      <c r="D398" s="59">
        <v>1</v>
      </c>
    </row>
    <row r="399" spans="1:4" x14ac:dyDescent="0.25">
      <c r="B399" t="s">
        <v>9509</v>
      </c>
      <c r="C399" s="11">
        <v>33285</v>
      </c>
      <c r="D399" s="59">
        <v>1</v>
      </c>
    </row>
    <row r="400" spans="1:4" x14ac:dyDescent="0.25">
      <c r="B400" t="s">
        <v>9510</v>
      </c>
      <c r="C400" s="11">
        <v>32358</v>
      </c>
      <c r="D400" s="59">
        <v>1</v>
      </c>
    </row>
    <row r="401" spans="1:4" x14ac:dyDescent="0.25">
      <c r="A401" t="s">
        <v>62</v>
      </c>
      <c r="D401" s="59">
        <v>35</v>
      </c>
    </row>
    <row r="402" spans="1:4" x14ac:dyDescent="0.25">
      <c r="A402" t="s">
        <v>12639</v>
      </c>
      <c r="D402" s="59">
        <v>8</v>
      </c>
    </row>
    <row r="403" spans="1:4" x14ac:dyDescent="0.25">
      <c r="A403" t="s">
        <v>33</v>
      </c>
      <c r="D403" s="59">
        <v>5</v>
      </c>
    </row>
    <row r="404" spans="1:4" x14ac:dyDescent="0.25">
      <c r="A404" t="s">
        <v>11419</v>
      </c>
      <c r="D404" s="59">
        <v>50</v>
      </c>
    </row>
    <row r="405" spans="1:4" x14ac:dyDescent="0.25">
      <c r="A405" t="s">
        <v>9563</v>
      </c>
      <c r="B405" t="s">
        <v>8250</v>
      </c>
      <c r="C405" s="11">
        <v>24967</v>
      </c>
      <c r="D405" s="59">
        <v>1</v>
      </c>
    </row>
    <row r="406" spans="1:4" x14ac:dyDescent="0.25">
      <c r="B406" t="s">
        <v>8239</v>
      </c>
      <c r="C406" s="11">
        <v>25751</v>
      </c>
      <c r="D406" s="59">
        <v>1</v>
      </c>
    </row>
    <row r="407" spans="1:4" x14ac:dyDescent="0.25">
      <c r="B407" t="s">
        <v>731</v>
      </c>
      <c r="C407" s="11">
        <v>30165</v>
      </c>
      <c r="D407" s="59">
        <v>1</v>
      </c>
    </row>
    <row r="408" spans="1:4" x14ac:dyDescent="0.25">
      <c r="B408" t="s">
        <v>8243</v>
      </c>
      <c r="C408" s="11">
        <v>30732</v>
      </c>
      <c r="D408" s="59">
        <v>1</v>
      </c>
    </row>
    <row r="409" spans="1:4" x14ac:dyDescent="0.25">
      <c r="B409" t="s">
        <v>8246</v>
      </c>
      <c r="C409" s="11">
        <v>23023</v>
      </c>
      <c r="D409" s="59">
        <v>1</v>
      </c>
    </row>
    <row r="410" spans="1:4" x14ac:dyDescent="0.25">
      <c r="B410" t="s">
        <v>9564</v>
      </c>
      <c r="C410" s="11">
        <v>31820</v>
      </c>
      <c r="D410" s="59">
        <v>1</v>
      </c>
    </row>
    <row r="411" spans="1:4" x14ac:dyDescent="0.25">
      <c r="B411" t="s">
        <v>9566</v>
      </c>
      <c r="C411" s="11">
        <v>35353</v>
      </c>
      <c r="D411" s="59">
        <v>1</v>
      </c>
    </row>
    <row r="412" spans="1:4" x14ac:dyDescent="0.25">
      <c r="A412" t="s">
        <v>11103</v>
      </c>
      <c r="B412" t="s">
        <v>5873</v>
      </c>
      <c r="C412" s="11">
        <v>27156</v>
      </c>
      <c r="D412" s="59">
        <v>1</v>
      </c>
    </row>
    <row r="413" spans="1:4" x14ac:dyDescent="0.25">
      <c r="B413" t="s">
        <v>5956</v>
      </c>
      <c r="C413" s="11">
        <v>32536</v>
      </c>
      <c r="D413" s="59">
        <v>1</v>
      </c>
    </row>
    <row r="414" spans="1:4" x14ac:dyDescent="0.25">
      <c r="B414" t="s">
        <v>5871</v>
      </c>
      <c r="C414" s="11">
        <v>28677</v>
      </c>
      <c r="D414" s="59">
        <v>1</v>
      </c>
    </row>
    <row r="415" spans="1:4" x14ac:dyDescent="0.25">
      <c r="B415" t="s">
        <v>5851</v>
      </c>
      <c r="C415" s="11">
        <v>30020</v>
      </c>
      <c r="D415" s="59">
        <v>1</v>
      </c>
    </row>
    <row r="416" spans="1:4" x14ac:dyDescent="0.25">
      <c r="B416" t="s">
        <v>472</v>
      </c>
      <c r="C416" s="11">
        <v>28245</v>
      </c>
      <c r="D416" s="59">
        <v>1</v>
      </c>
    </row>
    <row r="417" spans="2:4" x14ac:dyDescent="0.25">
      <c r="B417" t="s">
        <v>5939</v>
      </c>
      <c r="C417" s="11">
        <v>31008</v>
      </c>
      <c r="D417" s="59">
        <v>1</v>
      </c>
    </row>
    <row r="418" spans="2:4" x14ac:dyDescent="0.25">
      <c r="B418" t="s">
        <v>5999</v>
      </c>
      <c r="C418" s="11">
        <v>30605</v>
      </c>
      <c r="D418" s="59">
        <v>1</v>
      </c>
    </row>
    <row r="419" spans="2:4" x14ac:dyDescent="0.25">
      <c r="B419" t="s">
        <v>2720</v>
      </c>
      <c r="C419" s="11">
        <v>30114</v>
      </c>
      <c r="D419" s="59">
        <v>1</v>
      </c>
    </row>
    <row r="420" spans="2:4" x14ac:dyDescent="0.25">
      <c r="B420" t="s">
        <v>5867</v>
      </c>
      <c r="C420" s="11">
        <v>30497</v>
      </c>
      <c r="D420" s="59">
        <v>1</v>
      </c>
    </row>
    <row r="421" spans="2:4" x14ac:dyDescent="0.25">
      <c r="B421" t="s">
        <v>6024</v>
      </c>
      <c r="C421" t="s">
        <v>9596</v>
      </c>
      <c r="D421" s="59">
        <v>1</v>
      </c>
    </row>
    <row r="422" spans="2:4" x14ac:dyDescent="0.25">
      <c r="B422" t="s">
        <v>6041</v>
      </c>
      <c r="C422" s="11">
        <v>29063</v>
      </c>
      <c r="D422" s="59">
        <v>1</v>
      </c>
    </row>
    <row r="423" spans="2:4" x14ac:dyDescent="0.25">
      <c r="B423" t="s">
        <v>5946</v>
      </c>
      <c r="C423" s="11">
        <v>28813</v>
      </c>
      <c r="D423" s="59">
        <v>1</v>
      </c>
    </row>
    <row r="424" spans="2:4" x14ac:dyDescent="0.25">
      <c r="B424" t="s">
        <v>6027</v>
      </c>
      <c r="C424" t="s">
        <v>9597</v>
      </c>
      <c r="D424" s="59">
        <v>1</v>
      </c>
    </row>
    <row r="425" spans="2:4" x14ac:dyDescent="0.25">
      <c r="B425" t="s">
        <v>5972</v>
      </c>
      <c r="C425" s="11">
        <v>30278</v>
      </c>
      <c r="D425" s="59">
        <v>1</v>
      </c>
    </row>
    <row r="426" spans="2:4" x14ac:dyDescent="0.25">
      <c r="B426" t="s">
        <v>6004</v>
      </c>
      <c r="C426" s="11">
        <v>26618</v>
      </c>
      <c r="D426" s="59">
        <v>1</v>
      </c>
    </row>
    <row r="427" spans="2:4" x14ac:dyDescent="0.25">
      <c r="B427" t="s">
        <v>6034</v>
      </c>
      <c r="C427" s="11">
        <v>28183</v>
      </c>
      <c r="D427" s="59">
        <v>1</v>
      </c>
    </row>
    <row r="428" spans="2:4" x14ac:dyDescent="0.25">
      <c r="B428" t="s">
        <v>5975</v>
      </c>
      <c r="C428" s="11">
        <v>28263</v>
      </c>
      <c r="D428" s="59">
        <v>1</v>
      </c>
    </row>
    <row r="429" spans="2:4" x14ac:dyDescent="0.25">
      <c r="B429" t="s">
        <v>5978</v>
      </c>
      <c r="C429" s="11">
        <v>31057</v>
      </c>
      <c r="D429" s="59">
        <v>1</v>
      </c>
    </row>
    <row r="430" spans="2:4" x14ac:dyDescent="0.25">
      <c r="B430" t="s">
        <v>6060</v>
      </c>
      <c r="C430" t="s">
        <v>9598</v>
      </c>
      <c r="D430" s="59">
        <v>1</v>
      </c>
    </row>
    <row r="431" spans="2:4" x14ac:dyDescent="0.25">
      <c r="B431" t="s">
        <v>478</v>
      </c>
      <c r="C431" s="11">
        <v>31625</v>
      </c>
      <c r="D431" s="59">
        <v>1</v>
      </c>
    </row>
    <row r="432" spans="2:4" x14ac:dyDescent="0.25">
      <c r="B432" t="s">
        <v>6012</v>
      </c>
      <c r="C432" t="s">
        <v>9595</v>
      </c>
      <c r="D432" s="59">
        <v>1</v>
      </c>
    </row>
    <row r="433" spans="2:4" x14ac:dyDescent="0.25">
      <c r="B433" t="s">
        <v>5876</v>
      </c>
      <c r="C433" s="11">
        <v>32116</v>
      </c>
      <c r="D433" s="59">
        <v>1</v>
      </c>
    </row>
    <row r="434" spans="2:4" x14ac:dyDescent="0.25">
      <c r="B434" t="s">
        <v>5922</v>
      </c>
      <c r="C434" s="11">
        <v>22868</v>
      </c>
      <c r="D434" s="59">
        <v>1</v>
      </c>
    </row>
    <row r="435" spans="2:4" x14ac:dyDescent="0.25">
      <c r="B435" t="s">
        <v>5845</v>
      </c>
      <c r="C435" s="11">
        <v>30716</v>
      </c>
      <c r="D435" s="59">
        <v>1</v>
      </c>
    </row>
    <row r="436" spans="2:4" x14ac:dyDescent="0.25">
      <c r="B436" t="s">
        <v>6057</v>
      </c>
      <c r="C436" s="11">
        <v>35448</v>
      </c>
      <c r="D436" s="59">
        <v>1</v>
      </c>
    </row>
    <row r="437" spans="2:4" x14ac:dyDescent="0.25">
      <c r="B437" t="s">
        <v>6044</v>
      </c>
      <c r="C437" s="11">
        <v>28558</v>
      </c>
      <c r="D437" s="59">
        <v>1</v>
      </c>
    </row>
    <row r="438" spans="2:4" x14ac:dyDescent="0.25">
      <c r="B438" t="s">
        <v>9665</v>
      </c>
      <c r="C438" s="11">
        <v>33486</v>
      </c>
      <c r="D438" s="59">
        <v>1</v>
      </c>
    </row>
    <row r="439" spans="2:4" x14ac:dyDescent="0.25">
      <c r="B439" t="s">
        <v>5936</v>
      </c>
      <c r="C439" s="11">
        <v>33462</v>
      </c>
      <c r="D439" s="59">
        <v>1</v>
      </c>
    </row>
    <row r="440" spans="2:4" x14ac:dyDescent="0.25">
      <c r="B440" t="s">
        <v>6037</v>
      </c>
      <c r="C440" s="11">
        <v>31575</v>
      </c>
      <c r="D440" s="59">
        <v>1</v>
      </c>
    </row>
    <row r="441" spans="2:4" x14ac:dyDescent="0.25">
      <c r="B441" t="s">
        <v>4269</v>
      </c>
      <c r="C441" t="s">
        <v>9639</v>
      </c>
      <c r="D441" s="59">
        <v>1</v>
      </c>
    </row>
    <row r="442" spans="2:4" x14ac:dyDescent="0.25">
      <c r="B442" t="s">
        <v>5942</v>
      </c>
      <c r="C442" s="11">
        <v>28510</v>
      </c>
      <c r="D442" s="59">
        <v>1</v>
      </c>
    </row>
    <row r="443" spans="2:4" x14ac:dyDescent="0.25">
      <c r="B443" t="s">
        <v>5952</v>
      </c>
      <c r="C443" s="11">
        <v>31348</v>
      </c>
      <c r="D443" s="59">
        <v>1</v>
      </c>
    </row>
    <row r="444" spans="2:4" x14ac:dyDescent="0.25">
      <c r="B444" t="s">
        <v>6016</v>
      </c>
      <c r="C444" s="11">
        <v>32354</v>
      </c>
      <c r="D444" s="59">
        <v>1</v>
      </c>
    </row>
    <row r="445" spans="2:4" x14ac:dyDescent="0.25">
      <c r="B445" t="s">
        <v>940</v>
      </c>
      <c r="C445" s="11">
        <v>27326</v>
      </c>
      <c r="D445" s="59">
        <v>1</v>
      </c>
    </row>
    <row r="446" spans="2:4" x14ac:dyDescent="0.25">
      <c r="B446" t="s">
        <v>5932</v>
      </c>
      <c r="C446" s="11">
        <v>29771</v>
      </c>
      <c r="D446" s="59">
        <v>1</v>
      </c>
    </row>
    <row r="447" spans="2:4" x14ac:dyDescent="0.25">
      <c r="B447" t="s">
        <v>5981</v>
      </c>
      <c r="C447" s="11">
        <v>35961</v>
      </c>
      <c r="D447" s="59">
        <v>1</v>
      </c>
    </row>
    <row r="448" spans="2:4" x14ac:dyDescent="0.25">
      <c r="B448" t="s">
        <v>6054</v>
      </c>
      <c r="C448" s="11">
        <v>31224</v>
      </c>
      <c r="D448" s="59">
        <v>1</v>
      </c>
    </row>
    <row r="449" spans="2:4" x14ac:dyDescent="0.25">
      <c r="B449" t="s">
        <v>1911</v>
      </c>
      <c r="C449" s="11">
        <v>27655</v>
      </c>
      <c r="D449" s="59">
        <v>1</v>
      </c>
    </row>
    <row r="450" spans="2:4" x14ac:dyDescent="0.25">
      <c r="B450" t="s">
        <v>5996</v>
      </c>
      <c r="C450" s="11">
        <v>28498</v>
      </c>
      <c r="D450" s="59">
        <v>1</v>
      </c>
    </row>
    <row r="451" spans="2:4" x14ac:dyDescent="0.25">
      <c r="B451" t="s">
        <v>5926</v>
      </c>
      <c r="C451" s="11">
        <v>28052</v>
      </c>
      <c r="D451" s="59">
        <v>1</v>
      </c>
    </row>
    <row r="452" spans="2:4" x14ac:dyDescent="0.25">
      <c r="B452" t="s">
        <v>6046</v>
      </c>
      <c r="C452" s="11">
        <v>28313</v>
      </c>
      <c r="D452" s="59">
        <v>1</v>
      </c>
    </row>
    <row r="453" spans="2:4" x14ac:dyDescent="0.25">
      <c r="B453" t="s">
        <v>4279</v>
      </c>
      <c r="C453" t="s">
        <v>9622</v>
      </c>
      <c r="D453" s="59">
        <v>1</v>
      </c>
    </row>
    <row r="454" spans="2:4" x14ac:dyDescent="0.25">
      <c r="B454" t="s">
        <v>4330</v>
      </c>
      <c r="C454" t="s">
        <v>9624</v>
      </c>
      <c r="D454" s="59">
        <v>1</v>
      </c>
    </row>
    <row r="455" spans="2:4" x14ac:dyDescent="0.25">
      <c r="B455" t="s">
        <v>5959</v>
      </c>
      <c r="C455" s="11">
        <v>26409</v>
      </c>
      <c r="D455" s="59">
        <v>1</v>
      </c>
    </row>
    <row r="456" spans="2:4" x14ac:dyDescent="0.25">
      <c r="B456" t="s">
        <v>5993</v>
      </c>
      <c r="C456" s="11">
        <v>32278</v>
      </c>
      <c r="D456" s="59">
        <v>1</v>
      </c>
    </row>
    <row r="457" spans="2:4" x14ac:dyDescent="0.25">
      <c r="B457" t="s">
        <v>5837</v>
      </c>
      <c r="C457" s="11">
        <v>26538</v>
      </c>
      <c r="D457" s="59">
        <v>1</v>
      </c>
    </row>
    <row r="458" spans="2:4" x14ac:dyDescent="0.25">
      <c r="B458" t="s">
        <v>5929</v>
      </c>
      <c r="C458" s="11">
        <v>31997</v>
      </c>
      <c r="D458" s="59">
        <v>1</v>
      </c>
    </row>
    <row r="459" spans="2:4" x14ac:dyDescent="0.25">
      <c r="B459" t="s">
        <v>5886</v>
      </c>
      <c r="C459" s="11">
        <v>31888</v>
      </c>
      <c r="D459" s="59">
        <v>1</v>
      </c>
    </row>
    <row r="460" spans="2:4" x14ac:dyDescent="0.25">
      <c r="B460" t="s">
        <v>5984</v>
      </c>
      <c r="C460" s="11">
        <v>33320</v>
      </c>
      <c r="D460" s="59">
        <v>1</v>
      </c>
    </row>
    <row r="461" spans="2:4" x14ac:dyDescent="0.25">
      <c r="B461" t="s">
        <v>5944</v>
      </c>
      <c r="C461" s="11">
        <v>34427</v>
      </c>
      <c r="D461" s="59">
        <v>1</v>
      </c>
    </row>
    <row r="462" spans="2:4" x14ac:dyDescent="0.25">
      <c r="B462" t="s">
        <v>11137</v>
      </c>
      <c r="C462" s="11">
        <v>30789</v>
      </c>
      <c r="D462" s="59">
        <v>1</v>
      </c>
    </row>
    <row r="463" spans="2:4" x14ac:dyDescent="0.25">
      <c r="B463" t="s">
        <v>6009</v>
      </c>
      <c r="C463" t="s">
        <v>9594</v>
      </c>
      <c r="D463" s="59">
        <v>1</v>
      </c>
    </row>
    <row r="464" spans="2:4" x14ac:dyDescent="0.25">
      <c r="B464" t="s">
        <v>6019</v>
      </c>
      <c r="C464" s="11">
        <v>25581</v>
      </c>
      <c r="D464" s="59">
        <v>1</v>
      </c>
    </row>
    <row r="465" spans="2:4" x14ac:dyDescent="0.25">
      <c r="B465" t="s">
        <v>5833</v>
      </c>
      <c r="C465" s="11">
        <v>31483</v>
      </c>
      <c r="D465" s="59">
        <v>1</v>
      </c>
    </row>
    <row r="466" spans="2:4" x14ac:dyDescent="0.25">
      <c r="B466" t="s">
        <v>5949</v>
      </c>
      <c r="C466" s="11">
        <v>31224</v>
      </c>
      <c r="D466" s="59">
        <v>1</v>
      </c>
    </row>
    <row r="467" spans="2:4" x14ac:dyDescent="0.25">
      <c r="B467" t="s">
        <v>6001</v>
      </c>
      <c r="C467" s="11">
        <v>30930</v>
      </c>
      <c r="D467" s="59">
        <v>1</v>
      </c>
    </row>
    <row r="468" spans="2:4" x14ac:dyDescent="0.25">
      <c r="B468" t="s">
        <v>6049</v>
      </c>
      <c r="C468" s="11">
        <v>30664</v>
      </c>
      <c r="D468" s="59">
        <v>1</v>
      </c>
    </row>
    <row r="469" spans="2:4" x14ac:dyDescent="0.25">
      <c r="B469" t="s">
        <v>5987</v>
      </c>
      <c r="C469" s="11">
        <v>32822</v>
      </c>
      <c r="D469" s="59">
        <v>1</v>
      </c>
    </row>
    <row r="470" spans="2:4" x14ac:dyDescent="0.25">
      <c r="B470" t="s">
        <v>5990</v>
      </c>
      <c r="C470" s="11">
        <v>31577</v>
      </c>
      <c r="D470" s="59">
        <v>1</v>
      </c>
    </row>
    <row r="471" spans="2:4" x14ac:dyDescent="0.25">
      <c r="B471" t="s">
        <v>6031</v>
      </c>
      <c r="C471" s="11">
        <v>22137</v>
      </c>
      <c r="D471" s="59">
        <v>1</v>
      </c>
    </row>
    <row r="472" spans="2:4" x14ac:dyDescent="0.25">
      <c r="B472" t="s">
        <v>5858</v>
      </c>
      <c r="C472" s="11">
        <v>32654</v>
      </c>
      <c r="D472" s="59">
        <v>1</v>
      </c>
    </row>
    <row r="473" spans="2:4" x14ac:dyDescent="0.25">
      <c r="B473" t="s">
        <v>4240</v>
      </c>
      <c r="C473" t="s">
        <v>9626</v>
      </c>
      <c r="D473" s="59">
        <v>1</v>
      </c>
    </row>
    <row r="474" spans="2:4" x14ac:dyDescent="0.25">
      <c r="B474" t="s">
        <v>4252</v>
      </c>
      <c r="C474" t="s">
        <v>9617</v>
      </c>
      <c r="D474" s="59">
        <v>1</v>
      </c>
    </row>
    <row r="475" spans="2:4" x14ac:dyDescent="0.25">
      <c r="B475" t="s">
        <v>4307</v>
      </c>
      <c r="C475" t="s">
        <v>9619</v>
      </c>
      <c r="D475" s="59">
        <v>1</v>
      </c>
    </row>
    <row r="476" spans="2:4" x14ac:dyDescent="0.25">
      <c r="B476" t="s">
        <v>457</v>
      </c>
      <c r="C476" t="s">
        <v>9612</v>
      </c>
      <c r="D476" s="59">
        <v>1</v>
      </c>
    </row>
    <row r="477" spans="2:4" x14ac:dyDescent="0.25">
      <c r="B477" t="s">
        <v>5841</v>
      </c>
      <c r="C477" s="11">
        <v>29129</v>
      </c>
      <c r="D477" s="59">
        <v>1</v>
      </c>
    </row>
    <row r="478" spans="2:4" x14ac:dyDescent="0.25">
      <c r="B478" t="s">
        <v>5848</v>
      </c>
      <c r="C478" s="11">
        <v>29396</v>
      </c>
      <c r="D478" s="59">
        <v>1</v>
      </c>
    </row>
    <row r="479" spans="2:4" x14ac:dyDescent="0.25">
      <c r="B479" t="s">
        <v>5855</v>
      </c>
      <c r="C479" s="11">
        <v>29191</v>
      </c>
      <c r="D479" s="59">
        <v>1</v>
      </c>
    </row>
    <row r="480" spans="2:4" x14ac:dyDescent="0.25">
      <c r="B480" t="s">
        <v>5862</v>
      </c>
      <c r="C480" s="11">
        <v>28824</v>
      </c>
      <c r="D480" s="59">
        <v>1</v>
      </c>
    </row>
    <row r="481" spans="2:4" x14ac:dyDescent="0.25">
      <c r="B481" t="s">
        <v>5879</v>
      </c>
      <c r="C481" s="11">
        <v>29554</v>
      </c>
      <c r="D481" s="59">
        <v>1</v>
      </c>
    </row>
    <row r="482" spans="2:4" x14ac:dyDescent="0.25">
      <c r="B482" t="s">
        <v>5883</v>
      </c>
      <c r="C482" s="11">
        <v>31436</v>
      </c>
      <c r="D482" s="59">
        <v>1</v>
      </c>
    </row>
    <row r="483" spans="2:4" x14ac:dyDescent="0.25">
      <c r="B483" t="s">
        <v>5890</v>
      </c>
      <c r="C483" s="11">
        <v>35489</v>
      </c>
      <c r="D483" s="59">
        <v>1</v>
      </c>
    </row>
    <row r="484" spans="2:4" x14ac:dyDescent="0.25">
      <c r="B484" t="s">
        <v>5894</v>
      </c>
      <c r="C484" s="11">
        <v>28756</v>
      </c>
      <c r="D484" s="59">
        <v>1</v>
      </c>
    </row>
    <row r="485" spans="2:4" x14ac:dyDescent="0.25">
      <c r="B485" t="s">
        <v>5896</v>
      </c>
      <c r="C485" s="11">
        <v>29862</v>
      </c>
      <c r="D485" s="59">
        <v>1</v>
      </c>
    </row>
    <row r="486" spans="2:4" x14ac:dyDescent="0.25">
      <c r="B486" t="s">
        <v>5899</v>
      </c>
      <c r="C486" s="11">
        <v>26122</v>
      </c>
      <c r="D486" s="59">
        <v>1</v>
      </c>
    </row>
    <row r="487" spans="2:4" x14ac:dyDescent="0.25">
      <c r="B487" t="s">
        <v>5902</v>
      </c>
      <c r="C487" s="11">
        <v>31255</v>
      </c>
      <c r="D487" s="59">
        <v>1</v>
      </c>
    </row>
    <row r="488" spans="2:4" x14ac:dyDescent="0.25">
      <c r="B488" t="s">
        <v>5905</v>
      </c>
      <c r="C488" s="11">
        <v>27278</v>
      </c>
      <c r="D488" s="59">
        <v>1</v>
      </c>
    </row>
    <row r="489" spans="2:4" x14ac:dyDescent="0.25">
      <c r="B489" t="s">
        <v>5908</v>
      </c>
      <c r="C489" s="11">
        <v>27134</v>
      </c>
      <c r="D489" s="59">
        <v>1</v>
      </c>
    </row>
    <row r="490" spans="2:4" x14ac:dyDescent="0.25">
      <c r="B490" t="s">
        <v>5910</v>
      </c>
      <c r="C490" s="11">
        <v>29835</v>
      </c>
      <c r="D490" s="59">
        <v>1</v>
      </c>
    </row>
    <row r="491" spans="2:4" x14ac:dyDescent="0.25">
      <c r="B491" t="s">
        <v>5913</v>
      </c>
      <c r="C491" s="11">
        <v>32315</v>
      </c>
      <c r="D491" s="59">
        <v>1</v>
      </c>
    </row>
    <row r="492" spans="2:4" x14ac:dyDescent="0.25">
      <c r="B492" t="s">
        <v>5916</v>
      </c>
      <c r="C492" s="11">
        <v>34713</v>
      </c>
      <c r="D492" s="59">
        <v>1</v>
      </c>
    </row>
    <row r="493" spans="2:4" x14ac:dyDescent="0.25">
      <c r="B493" t="s">
        <v>5919</v>
      </c>
      <c r="C493" s="11">
        <v>29534</v>
      </c>
      <c r="D493" s="59">
        <v>1</v>
      </c>
    </row>
    <row r="494" spans="2:4" x14ac:dyDescent="0.25">
      <c r="B494" t="s">
        <v>9667</v>
      </c>
      <c r="C494" s="11">
        <v>37398</v>
      </c>
      <c r="D494" s="59">
        <v>1</v>
      </c>
    </row>
    <row r="495" spans="2:4" x14ac:dyDescent="0.25">
      <c r="B495" t="s">
        <v>7177</v>
      </c>
      <c r="C495" s="11">
        <v>34274</v>
      </c>
      <c r="D495" s="59">
        <v>1</v>
      </c>
    </row>
    <row r="496" spans="2:4" x14ac:dyDescent="0.25">
      <c r="B496" t="s">
        <v>5962</v>
      </c>
      <c r="C496" s="11">
        <v>25323</v>
      </c>
      <c r="D496" s="59">
        <v>1</v>
      </c>
    </row>
    <row r="497" spans="2:4" x14ac:dyDescent="0.25">
      <c r="B497" t="s">
        <v>5965</v>
      </c>
      <c r="C497" s="11">
        <v>32339</v>
      </c>
      <c r="D497" s="59">
        <v>1</v>
      </c>
    </row>
    <row r="498" spans="2:4" x14ac:dyDescent="0.25">
      <c r="B498" t="s">
        <v>5968</v>
      </c>
      <c r="C498" s="11">
        <v>33681</v>
      </c>
      <c r="D498" s="59">
        <v>1</v>
      </c>
    </row>
    <row r="499" spans="2:4" x14ac:dyDescent="0.25">
      <c r="B499" t="s">
        <v>9600</v>
      </c>
      <c r="C499" t="s">
        <v>9601</v>
      </c>
      <c r="D499" s="59">
        <v>1</v>
      </c>
    </row>
    <row r="500" spans="2:4" x14ac:dyDescent="0.25">
      <c r="B500" t="s">
        <v>9605</v>
      </c>
      <c r="C500" t="s">
        <v>9606</v>
      </c>
      <c r="D500" s="59">
        <v>1</v>
      </c>
    </row>
    <row r="501" spans="2:4" x14ac:dyDescent="0.25">
      <c r="B501" t="s">
        <v>9609</v>
      </c>
      <c r="C501" t="s">
        <v>9610</v>
      </c>
      <c r="D501" s="59">
        <v>1</v>
      </c>
    </row>
    <row r="502" spans="2:4" x14ac:dyDescent="0.25">
      <c r="B502" t="s">
        <v>9614</v>
      </c>
      <c r="C502" t="s">
        <v>9615</v>
      </c>
      <c r="D502" s="59">
        <v>1</v>
      </c>
    </row>
    <row r="503" spans="2:4" x14ac:dyDescent="0.25">
      <c r="B503" t="s">
        <v>9628</v>
      </c>
      <c r="C503" t="s">
        <v>8780</v>
      </c>
      <c r="D503" s="59">
        <v>1</v>
      </c>
    </row>
    <row r="504" spans="2:4" x14ac:dyDescent="0.25">
      <c r="B504" t="s">
        <v>9630</v>
      </c>
      <c r="C504" t="s">
        <v>9631</v>
      </c>
      <c r="D504" s="59">
        <v>1</v>
      </c>
    </row>
    <row r="505" spans="2:4" x14ac:dyDescent="0.25">
      <c r="B505" t="s">
        <v>9633</v>
      </c>
      <c r="C505" t="s">
        <v>9634</v>
      </c>
      <c r="D505" s="59">
        <v>1</v>
      </c>
    </row>
    <row r="506" spans="2:4" x14ac:dyDescent="0.25">
      <c r="B506" t="s">
        <v>9636</v>
      </c>
      <c r="C506" t="s">
        <v>9637</v>
      </c>
      <c r="D506" s="59">
        <v>1</v>
      </c>
    </row>
    <row r="507" spans="2:4" x14ac:dyDescent="0.25">
      <c r="B507" t="s">
        <v>9641</v>
      </c>
      <c r="C507" t="s">
        <v>9642</v>
      </c>
      <c r="D507" s="59">
        <v>1</v>
      </c>
    </row>
    <row r="508" spans="2:4" x14ac:dyDescent="0.25">
      <c r="B508" t="s">
        <v>9644</v>
      </c>
      <c r="C508" t="s">
        <v>9645</v>
      </c>
      <c r="D508" s="59">
        <v>1</v>
      </c>
    </row>
    <row r="509" spans="2:4" x14ac:dyDescent="0.25">
      <c r="B509" t="s">
        <v>9648</v>
      </c>
      <c r="C509" t="s">
        <v>9649</v>
      </c>
      <c r="D509" s="59">
        <v>1</v>
      </c>
    </row>
    <row r="510" spans="2:4" x14ac:dyDescent="0.25">
      <c r="B510" t="s">
        <v>9655</v>
      </c>
      <c r="C510" s="11">
        <v>27475</v>
      </c>
      <c r="D510" s="59">
        <v>1</v>
      </c>
    </row>
    <row r="511" spans="2:4" x14ac:dyDescent="0.25">
      <c r="B511" t="s">
        <v>9659</v>
      </c>
      <c r="C511" s="11">
        <v>23893</v>
      </c>
      <c r="D511" s="59">
        <v>1</v>
      </c>
    </row>
    <row r="512" spans="2:4" x14ac:dyDescent="0.25">
      <c r="B512" t="s">
        <v>9662</v>
      </c>
      <c r="C512" s="11">
        <v>29323</v>
      </c>
      <c r="D512" s="59">
        <v>1</v>
      </c>
    </row>
    <row r="513" spans="2:4" x14ac:dyDescent="0.25">
      <c r="B513" t="s">
        <v>11104</v>
      </c>
      <c r="C513" s="11">
        <v>33959</v>
      </c>
      <c r="D513" s="59">
        <v>1</v>
      </c>
    </row>
    <row r="514" spans="2:4" x14ac:dyDescent="0.25">
      <c r="B514" t="s">
        <v>11107</v>
      </c>
      <c r="C514" s="11">
        <v>30198</v>
      </c>
      <c r="D514" s="59">
        <v>1</v>
      </c>
    </row>
    <row r="515" spans="2:4" x14ac:dyDescent="0.25">
      <c r="B515" t="s">
        <v>11110</v>
      </c>
      <c r="C515" s="11">
        <v>36071</v>
      </c>
      <c r="D515" s="59">
        <v>1</v>
      </c>
    </row>
    <row r="516" spans="2:4" x14ac:dyDescent="0.25">
      <c r="B516" t="s">
        <v>11113</v>
      </c>
      <c r="C516" s="11">
        <v>34615</v>
      </c>
      <c r="D516" s="59">
        <v>1</v>
      </c>
    </row>
    <row r="517" spans="2:4" x14ac:dyDescent="0.25">
      <c r="B517" t="s">
        <v>11115</v>
      </c>
      <c r="C517" s="11">
        <v>33440</v>
      </c>
      <c r="D517" s="59">
        <v>1</v>
      </c>
    </row>
    <row r="518" spans="2:4" x14ac:dyDescent="0.25">
      <c r="B518" t="s">
        <v>11118</v>
      </c>
      <c r="C518" s="11">
        <v>32012</v>
      </c>
      <c r="D518" s="59">
        <v>1</v>
      </c>
    </row>
    <row r="519" spans="2:4" x14ac:dyDescent="0.25">
      <c r="B519" t="s">
        <v>11121</v>
      </c>
      <c r="C519" s="11">
        <v>32134</v>
      </c>
      <c r="D519" s="59">
        <v>1</v>
      </c>
    </row>
    <row r="520" spans="2:4" x14ac:dyDescent="0.25">
      <c r="B520" t="s">
        <v>11124</v>
      </c>
      <c r="C520" s="11">
        <v>37369</v>
      </c>
      <c r="D520" s="59">
        <v>1</v>
      </c>
    </row>
    <row r="521" spans="2:4" x14ac:dyDescent="0.25">
      <c r="B521" t="s">
        <v>11129</v>
      </c>
      <c r="C521" s="11">
        <v>32590</v>
      </c>
      <c r="D521" s="59">
        <v>1</v>
      </c>
    </row>
    <row r="522" spans="2:4" x14ac:dyDescent="0.25">
      <c r="B522" t="s">
        <v>11132</v>
      </c>
      <c r="C522" s="11">
        <v>32323</v>
      </c>
      <c r="D522" s="59">
        <v>1</v>
      </c>
    </row>
    <row r="523" spans="2:4" x14ac:dyDescent="0.25">
      <c r="B523" t="s">
        <v>11135</v>
      </c>
      <c r="C523" s="11">
        <v>35590</v>
      </c>
      <c r="D523" s="59">
        <v>1</v>
      </c>
    </row>
    <row r="524" spans="2:4" x14ac:dyDescent="0.25">
      <c r="B524" t="s">
        <v>11141</v>
      </c>
      <c r="C524" s="11">
        <v>33880</v>
      </c>
      <c r="D524" s="59">
        <v>1</v>
      </c>
    </row>
    <row r="525" spans="2:4" x14ac:dyDescent="0.25">
      <c r="B525" t="s">
        <v>11144</v>
      </c>
      <c r="C525" s="11">
        <v>29468</v>
      </c>
      <c r="D525" s="59">
        <v>1</v>
      </c>
    </row>
    <row r="526" spans="2:4" x14ac:dyDescent="0.25">
      <c r="B526" t="s">
        <v>11147</v>
      </c>
      <c r="C526" s="11">
        <v>32314</v>
      </c>
      <c r="D526" s="59">
        <v>1</v>
      </c>
    </row>
    <row r="527" spans="2:4" x14ac:dyDescent="0.25">
      <c r="B527" t="s">
        <v>11150</v>
      </c>
      <c r="C527" s="11">
        <v>35924</v>
      </c>
      <c r="D527" s="59">
        <v>1</v>
      </c>
    </row>
    <row r="528" spans="2:4" x14ac:dyDescent="0.25">
      <c r="B528" t="s">
        <v>11153</v>
      </c>
      <c r="C528" s="11">
        <v>28395</v>
      </c>
      <c r="D528" s="59">
        <v>1</v>
      </c>
    </row>
    <row r="529" spans="1:4" x14ac:dyDescent="0.25">
      <c r="A529" t="s">
        <v>17</v>
      </c>
      <c r="D529" s="59">
        <v>69</v>
      </c>
    </row>
    <row r="530" spans="1:4" x14ac:dyDescent="0.25">
      <c r="A530" t="s">
        <v>12851</v>
      </c>
      <c r="D530" s="59">
        <v>9</v>
      </c>
    </row>
    <row r="531" spans="1:4" x14ac:dyDescent="0.25">
      <c r="A531" t="s">
        <v>9668</v>
      </c>
      <c r="D531" s="59">
        <v>103</v>
      </c>
    </row>
    <row r="532" spans="1:4" x14ac:dyDescent="0.25">
      <c r="A532" t="s">
        <v>47</v>
      </c>
      <c r="D532" s="59">
        <v>63</v>
      </c>
    </row>
    <row r="533" spans="1:4" x14ac:dyDescent="0.25">
      <c r="A533" t="s">
        <v>60</v>
      </c>
      <c r="D533" s="59">
        <v>21</v>
      </c>
    </row>
    <row r="534" spans="1:4" x14ac:dyDescent="0.25">
      <c r="A534" t="s">
        <v>11211</v>
      </c>
      <c r="D534" s="59">
        <v>27</v>
      </c>
    </row>
    <row r="535" spans="1:4" x14ac:dyDescent="0.25">
      <c r="A535" t="s">
        <v>12801</v>
      </c>
      <c r="D535" s="59">
        <v>11</v>
      </c>
    </row>
    <row r="536" spans="1:4" x14ac:dyDescent="0.25">
      <c r="A536" t="s">
        <v>10580</v>
      </c>
      <c r="B536" t="s">
        <v>10581</v>
      </c>
      <c r="C536" s="11">
        <v>32179</v>
      </c>
      <c r="D536" s="59">
        <v>1</v>
      </c>
    </row>
    <row r="537" spans="1:4" x14ac:dyDescent="0.25">
      <c r="B537" t="s">
        <v>10586</v>
      </c>
      <c r="C537" s="11">
        <v>34351</v>
      </c>
      <c r="D537" s="59">
        <v>1</v>
      </c>
    </row>
    <row r="538" spans="1:4" x14ac:dyDescent="0.25">
      <c r="B538" t="s">
        <v>10589</v>
      </c>
      <c r="C538" s="11">
        <v>35993</v>
      </c>
      <c r="D538" s="59">
        <v>1</v>
      </c>
    </row>
    <row r="539" spans="1:4" x14ac:dyDescent="0.25">
      <c r="B539" t="s">
        <v>10594</v>
      </c>
      <c r="C539" s="11">
        <v>29067</v>
      </c>
      <c r="D539" s="59">
        <v>1</v>
      </c>
    </row>
    <row r="540" spans="1:4" x14ac:dyDescent="0.25">
      <c r="B540" t="s">
        <v>10597</v>
      </c>
      <c r="C540" s="11">
        <v>36728</v>
      </c>
      <c r="D540" s="59">
        <v>1</v>
      </c>
    </row>
    <row r="541" spans="1:4" x14ac:dyDescent="0.25">
      <c r="B541" t="s">
        <v>10601</v>
      </c>
      <c r="C541" s="11">
        <v>25723</v>
      </c>
      <c r="D541" s="59">
        <v>1</v>
      </c>
    </row>
    <row r="542" spans="1:4" x14ac:dyDescent="0.25">
      <c r="B542" t="s">
        <v>10605</v>
      </c>
      <c r="C542" s="11">
        <v>24504</v>
      </c>
      <c r="D542" s="59">
        <v>1</v>
      </c>
    </row>
    <row r="543" spans="1:4" x14ac:dyDescent="0.25">
      <c r="B543" t="s">
        <v>10608</v>
      </c>
      <c r="C543" s="11">
        <v>28474</v>
      </c>
      <c r="D543" s="59">
        <v>1</v>
      </c>
    </row>
    <row r="544" spans="1:4" x14ac:dyDescent="0.25">
      <c r="A544" t="s">
        <v>46</v>
      </c>
      <c r="D544" s="59">
        <v>74</v>
      </c>
    </row>
    <row r="545" spans="1:4" x14ac:dyDescent="0.25">
      <c r="A545" t="s">
        <v>39</v>
      </c>
      <c r="D545" s="59">
        <v>280</v>
      </c>
    </row>
    <row r="546" spans="1:4" x14ac:dyDescent="0.25">
      <c r="A546" t="s">
        <v>9867</v>
      </c>
      <c r="B546" t="s">
        <v>6108</v>
      </c>
      <c r="C546" s="11">
        <v>26738</v>
      </c>
      <c r="D546" s="59">
        <v>1</v>
      </c>
    </row>
    <row r="547" spans="1:4" x14ac:dyDescent="0.25">
      <c r="B547" t="s">
        <v>6102</v>
      </c>
      <c r="C547" s="11">
        <v>32904</v>
      </c>
      <c r="D547" s="59">
        <v>1</v>
      </c>
    </row>
    <row r="548" spans="1:4" x14ac:dyDescent="0.25">
      <c r="B548" t="s">
        <v>907</v>
      </c>
      <c r="C548" s="11">
        <v>30540</v>
      </c>
      <c r="D548" s="59">
        <v>1</v>
      </c>
    </row>
    <row r="549" spans="1:4" x14ac:dyDescent="0.25">
      <c r="B549" t="s">
        <v>6087</v>
      </c>
      <c r="C549" s="11">
        <v>28427</v>
      </c>
      <c r="D549" s="59">
        <v>1</v>
      </c>
    </row>
    <row r="550" spans="1:4" x14ac:dyDescent="0.25">
      <c r="B550" t="s">
        <v>6121</v>
      </c>
      <c r="C550" s="11">
        <v>31604</v>
      </c>
      <c r="D550" s="59">
        <v>1</v>
      </c>
    </row>
    <row r="551" spans="1:4" x14ac:dyDescent="0.25">
      <c r="B551" t="s">
        <v>6079</v>
      </c>
      <c r="C551" s="11">
        <v>29635</v>
      </c>
      <c r="D551" s="59">
        <v>1</v>
      </c>
    </row>
    <row r="552" spans="1:4" x14ac:dyDescent="0.25">
      <c r="B552" t="s">
        <v>908</v>
      </c>
      <c r="C552" s="11">
        <v>31171</v>
      </c>
      <c r="D552" s="59">
        <v>1</v>
      </c>
    </row>
    <row r="553" spans="1:4" x14ac:dyDescent="0.25">
      <c r="B553" t="s">
        <v>6083</v>
      </c>
      <c r="C553" s="11">
        <v>23255</v>
      </c>
      <c r="D553" s="59">
        <v>1</v>
      </c>
    </row>
    <row r="554" spans="1:4" x14ac:dyDescent="0.25">
      <c r="B554" t="s">
        <v>6119</v>
      </c>
      <c r="C554" s="11">
        <v>33572</v>
      </c>
      <c r="D554" s="59">
        <v>1</v>
      </c>
    </row>
    <row r="555" spans="1:4" x14ac:dyDescent="0.25">
      <c r="B555" t="s">
        <v>910</v>
      </c>
      <c r="C555" s="11">
        <v>27634</v>
      </c>
      <c r="D555" s="59">
        <v>1</v>
      </c>
    </row>
    <row r="556" spans="1:4" x14ac:dyDescent="0.25">
      <c r="B556" t="s">
        <v>914</v>
      </c>
      <c r="C556" s="11">
        <v>35754</v>
      </c>
      <c r="D556" s="59">
        <v>1</v>
      </c>
    </row>
    <row r="557" spans="1:4" x14ac:dyDescent="0.25">
      <c r="B557" t="s">
        <v>905</v>
      </c>
      <c r="C557" s="11">
        <v>23560</v>
      </c>
      <c r="D557" s="59">
        <v>1</v>
      </c>
    </row>
    <row r="558" spans="1:4" x14ac:dyDescent="0.25">
      <c r="B558" t="s">
        <v>6094</v>
      </c>
      <c r="C558" s="11">
        <v>25907</v>
      </c>
      <c r="D558" s="59">
        <v>1</v>
      </c>
    </row>
    <row r="559" spans="1:4" x14ac:dyDescent="0.25">
      <c r="B559" t="s">
        <v>906</v>
      </c>
      <c r="C559" s="11">
        <v>32154</v>
      </c>
      <c r="D559" s="59">
        <v>1</v>
      </c>
    </row>
    <row r="560" spans="1:4" x14ac:dyDescent="0.25">
      <c r="B560" t="s">
        <v>903</v>
      </c>
      <c r="C560" s="11">
        <v>30632</v>
      </c>
      <c r="D560" s="59">
        <v>1</v>
      </c>
    </row>
    <row r="561" spans="2:4" x14ac:dyDescent="0.25">
      <c r="B561" t="s">
        <v>912</v>
      </c>
      <c r="C561" s="11">
        <v>29467</v>
      </c>
      <c r="D561" s="59">
        <v>1</v>
      </c>
    </row>
    <row r="562" spans="2:4" x14ac:dyDescent="0.25">
      <c r="B562" t="s">
        <v>6073</v>
      </c>
      <c r="C562" s="11">
        <v>27030</v>
      </c>
      <c r="D562" s="59">
        <v>1</v>
      </c>
    </row>
    <row r="563" spans="2:4" x14ac:dyDescent="0.25">
      <c r="B563" t="s">
        <v>10822</v>
      </c>
      <c r="C563" s="11">
        <v>32641</v>
      </c>
      <c r="D563" s="59">
        <v>1</v>
      </c>
    </row>
    <row r="564" spans="2:4" x14ac:dyDescent="0.25">
      <c r="B564" t="s">
        <v>915</v>
      </c>
      <c r="C564" s="11">
        <v>31866</v>
      </c>
      <c r="D564" s="59">
        <v>1</v>
      </c>
    </row>
    <row r="565" spans="2:4" x14ac:dyDescent="0.25">
      <c r="B565" t="s">
        <v>909</v>
      </c>
      <c r="C565" s="11">
        <v>30513</v>
      </c>
      <c r="D565" s="59">
        <v>1</v>
      </c>
    </row>
    <row r="566" spans="2:4" x14ac:dyDescent="0.25">
      <c r="B566" t="s">
        <v>6096</v>
      </c>
      <c r="C566" s="11">
        <v>22516</v>
      </c>
      <c r="D566" s="59">
        <v>1</v>
      </c>
    </row>
    <row r="567" spans="2:4" x14ac:dyDescent="0.25">
      <c r="B567" t="s">
        <v>10886</v>
      </c>
      <c r="C567" s="11">
        <v>30244</v>
      </c>
      <c r="D567" s="59">
        <v>1</v>
      </c>
    </row>
    <row r="568" spans="2:4" x14ac:dyDescent="0.25">
      <c r="B568" t="s">
        <v>6111</v>
      </c>
      <c r="C568" s="11">
        <v>25075</v>
      </c>
      <c r="D568" s="59">
        <v>1</v>
      </c>
    </row>
    <row r="569" spans="2:4" x14ac:dyDescent="0.25">
      <c r="B569" t="s">
        <v>913</v>
      </c>
      <c r="C569" s="11">
        <v>30229</v>
      </c>
      <c r="D569" s="59">
        <v>1</v>
      </c>
    </row>
    <row r="570" spans="2:4" x14ac:dyDescent="0.25">
      <c r="B570" t="s">
        <v>911</v>
      </c>
      <c r="C570" s="11">
        <v>31538</v>
      </c>
      <c r="D570" s="59">
        <v>1</v>
      </c>
    </row>
    <row r="571" spans="2:4" x14ac:dyDescent="0.25">
      <c r="B571" t="s">
        <v>6077</v>
      </c>
      <c r="C571" s="11">
        <v>31486</v>
      </c>
      <c r="D571" s="59">
        <v>1</v>
      </c>
    </row>
    <row r="572" spans="2:4" x14ac:dyDescent="0.25">
      <c r="B572" t="s">
        <v>6113</v>
      </c>
      <c r="C572" s="11">
        <v>29118</v>
      </c>
      <c r="D572" s="59">
        <v>1</v>
      </c>
    </row>
    <row r="573" spans="2:4" x14ac:dyDescent="0.25">
      <c r="B573" t="s">
        <v>6116</v>
      </c>
      <c r="C573" s="11">
        <v>31866</v>
      </c>
      <c r="D573" s="59">
        <v>1</v>
      </c>
    </row>
    <row r="574" spans="2:4" x14ac:dyDescent="0.25">
      <c r="B574" t="s">
        <v>9886</v>
      </c>
      <c r="C574" s="11">
        <v>24313</v>
      </c>
      <c r="D574" s="59">
        <v>1</v>
      </c>
    </row>
    <row r="575" spans="2:4" x14ac:dyDescent="0.25">
      <c r="B575" t="s">
        <v>10883</v>
      </c>
      <c r="C575" s="11">
        <v>30711</v>
      </c>
      <c r="D575" s="59">
        <v>1</v>
      </c>
    </row>
    <row r="576" spans="2:4" x14ac:dyDescent="0.25">
      <c r="B576" t="s">
        <v>10889</v>
      </c>
      <c r="C576" s="11">
        <v>28847</v>
      </c>
      <c r="D576" s="59">
        <v>1</v>
      </c>
    </row>
    <row r="577" spans="1:4" x14ac:dyDescent="0.25">
      <c r="A577" t="s">
        <v>4583</v>
      </c>
      <c r="D577" s="59">
        <v>37</v>
      </c>
    </row>
    <row r="578" spans="1:4" x14ac:dyDescent="0.25">
      <c r="A578" t="s">
        <v>9929</v>
      </c>
      <c r="D578" s="59">
        <v>53</v>
      </c>
    </row>
    <row r="579" spans="1:4" x14ac:dyDescent="0.25">
      <c r="A579" t="s">
        <v>10145</v>
      </c>
      <c r="D579" s="59">
        <v>11</v>
      </c>
    </row>
    <row r="580" spans="1:4" x14ac:dyDescent="0.25">
      <c r="A580" t="s">
        <v>10169</v>
      </c>
      <c r="D580" s="59">
        <v>39</v>
      </c>
    </row>
    <row r="581" spans="1:4" x14ac:dyDescent="0.25">
      <c r="A581" t="s">
        <v>24</v>
      </c>
      <c r="D581" s="59">
        <v>12</v>
      </c>
    </row>
    <row r="582" spans="1:4" x14ac:dyDescent="0.25">
      <c r="A582" t="s">
        <v>10947</v>
      </c>
      <c r="D582" s="59">
        <v>48</v>
      </c>
    </row>
    <row r="583" spans="1:4" x14ac:dyDescent="0.25">
      <c r="A583" t="s">
        <v>26</v>
      </c>
      <c r="D583" s="59">
        <v>182</v>
      </c>
    </row>
    <row r="584" spans="1:4" x14ac:dyDescent="0.25">
      <c r="A584" t="s">
        <v>20</v>
      </c>
      <c r="D584" s="59">
        <v>36</v>
      </c>
    </row>
    <row r="585" spans="1:4" x14ac:dyDescent="0.25">
      <c r="A585" t="s">
        <v>10289</v>
      </c>
      <c r="B585" t="s">
        <v>2093</v>
      </c>
      <c r="C585" s="11">
        <v>31319</v>
      </c>
      <c r="D585" s="59">
        <v>1</v>
      </c>
    </row>
    <row r="586" spans="1:4" x14ac:dyDescent="0.25">
      <c r="B586" t="s">
        <v>2091</v>
      </c>
      <c r="C586" s="11">
        <v>33250</v>
      </c>
      <c r="D586" s="59">
        <v>1</v>
      </c>
    </row>
    <row r="587" spans="1:4" x14ac:dyDescent="0.25">
      <c r="B587" t="s">
        <v>2083</v>
      </c>
      <c r="C587" s="11">
        <v>26752</v>
      </c>
      <c r="D587" s="59">
        <v>1</v>
      </c>
    </row>
    <row r="588" spans="1:4" x14ac:dyDescent="0.25">
      <c r="B588" t="s">
        <v>1005</v>
      </c>
      <c r="C588" s="11">
        <v>27820</v>
      </c>
      <c r="D588" s="59">
        <v>1</v>
      </c>
    </row>
    <row r="589" spans="1:4" x14ac:dyDescent="0.25">
      <c r="B589" t="s">
        <v>2077</v>
      </c>
      <c r="C589" s="11">
        <v>33826</v>
      </c>
      <c r="D589" s="59">
        <v>1</v>
      </c>
    </row>
    <row r="590" spans="1:4" x14ac:dyDescent="0.25">
      <c r="B590" t="s">
        <v>1003</v>
      </c>
      <c r="C590" s="11">
        <v>33854</v>
      </c>
      <c r="D590" s="59">
        <v>1</v>
      </c>
    </row>
    <row r="591" spans="1:4" x14ac:dyDescent="0.25">
      <c r="B591" t="s">
        <v>2098</v>
      </c>
      <c r="C591" s="11">
        <v>35101</v>
      </c>
      <c r="D591" s="59">
        <v>1</v>
      </c>
    </row>
    <row r="592" spans="1:4" x14ac:dyDescent="0.25">
      <c r="B592" t="s">
        <v>2086</v>
      </c>
      <c r="C592" s="11">
        <v>27135</v>
      </c>
      <c r="D592" s="59">
        <v>1</v>
      </c>
    </row>
    <row r="593" spans="1:4" x14ac:dyDescent="0.25">
      <c r="B593" t="s">
        <v>2101</v>
      </c>
      <c r="C593" s="11">
        <v>35938</v>
      </c>
      <c r="D593" s="59">
        <v>1</v>
      </c>
    </row>
    <row r="594" spans="1:4" x14ac:dyDescent="0.25">
      <c r="B594" t="s">
        <v>2103</v>
      </c>
      <c r="C594" s="11">
        <v>26374</v>
      </c>
      <c r="D594" s="59">
        <v>1</v>
      </c>
    </row>
    <row r="595" spans="1:4" x14ac:dyDescent="0.25">
      <c r="B595" t="s">
        <v>2088</v>
      </c>
      <c r="C595" s="11">
        <v>31046</v>
      </c>
      <c r="D595" s="59">
        <v>1</v>
      </c>
    </row>
    <row r="596" spans="1:4" x14ac:dyDescent="0.25">
      <c r="B596" t="s">
        <v>2073</v>
      </c>
      <c r="C596" s="11">
        <v>31277</v>
      </c>
      <c r="D596" s="59">
        <v>1</v>
      </c>
    </row>
    <row r="597" spans="1:4" x14ac:dyDescent="0.25">
      <c r="B597" t="s">
        <v>2100</v>
      </c>
      <c r="C597" s="11">
        <v>35360</v>
      </c>
      <c r="D597" s="59">
        <v>1</v>
      </c>
    </row>
    <row r="598" spans="1:4" x14ac:dyDescent="0.25">
      <c r="B598" t="s">
        <v>2080</v>
      </c>
      <c r="C598" s="11">
        <v>31736</v>
      </c>
      <c r="D598" s="59">
        <v>1</v>
      </c>
    </row>
    <row r="599" spans="1:4" x14ac:dyDescent="0.25">
      <c r="B599" t="s">
        <v>1001</v>
      </c>
      <c r="C599" s="11">
        <v>33912</v>
      </c>
      <c r="D599" s="59">
        <v>1</v>
      </c>
    </row>
    <row r="600" spans="1:4" x14ac:dyDescent="0.25">
      <c r="B600" t="s">
        <v>2096</v>
      </c>
      <c r="C600" s="11">
        <v>27127</v>
      </c>
      <c r="D600" s="59">
        <v>1</v>
      </c>
    </row>
    <row r="601" spans="1:4" x14ac:dyDescent="0.25">
      <c r="B601" t="s">
        <v>2105</v>
      </c>
      <c r="C601" s="11">
        <v>35352</v>
      </c>
      <c r="D601" s="59">
        <v>1</v>
      </c>
    </row>
    <row r="602" spans="1:4" x14ac:dyDescent="0.25">
      <c r="B602" t="s">
        <v>2108</v>
      </c>
      <c r="C602" s="11">
        <v>31220</v>
      </c>
      <c r="D602" s="59">
        <v>1</v>
      </c>
    </row>
    <row r="603" spans="1:4" x14ac:dyDescent="0.25">
      <c r="B603" t="s">
        <v>10309</v>
      </c>
      <c r="C603" s="11">
        <v>33682</v>
      </c>
      <c r="D603" s="59">
        <v>1</v>
      </c>
    </row>
    <row r="604" spans="1:4" x14ac:dyDescent="0.25">
      <c r="A604" t="s">
        <v>964</v>
      </c>
      <c r="D604" s="59">
        <v>67</v>
      </c>
    </row>
    <row r="605" spans="1:4" x14ac:dyDescent="0.25">
      <c r="A605" t="s">
        <v>40</v>
      </c>
      <c r="D605" s="59">
        <v>80</v>
      </c>
    </row>
    <row r="606" spans="1:4" x14ac:dyDescent="0.25">
      <c r="A606" t="s">
        <v>64</v>
      </c>
      <c r="D606" s="59">
        <v>52</v>
      </c>
    </row>
    <row r="607" spans="1:4" x14ac:dyDescent="0.25">
      <c r="A607" t="s">
        <v>12964</v>
      </c>
      <c r="B607" t="s">
        <v>12965</v>
      </c>
      <c r="C607" s="11">
        <v>34765</v>
      </c>
      <c r="D607" s="59">
        <v>1</v>
      </c>
    </row>
    <row r="608" spans="1:4" x14ac:dyDescent="0.25">
      <c r="B608" t="s">
        <v>12969</v>
      </c>
      <c r="C608" s="11">
        <v>33425</v>
      </c>
      <c r="D608" s="59">
        <v>1</v>
      </c>
    </row>
    <row r="609" spans="1:4" x14ac:dyDescent="0.25">
      <c r="B609" t="s">
        <v>12974</v>
      </c>
      <c r="C609" s="11">
        <v>32331</v>
      </c>
      <c r="D609" s="59">
        <v>1</v>
      </c>
    </row>
    <row r="610" spans="1:4" x14ac:dyDescent="0.25">
      <c r="B610" t="s">
        <v>12978</v>
      </c>
      <c r="C610" s="11">
        <v>30533</v>
      </c>
      <c r="D610" s="59">
        <v>1</v>
      </c>
    </row>
    <row r="611" spans="1:4" x14ac:dyDescent="0.25">
      <c r="B611" t="s">
        <v>12981</v>
      </c>
      <c r="C611" s="11">
        <v>33154</v>
      </c>
      <c r="D611" s="59">
        <v>1</v>
      </c>
    </row>
    <row r="612" spans="1:4" x14ac:dyDescent="0.25">
      <c r="B612" t="s">
        <v>12984</v>
      </c>
      <c r="C612" s="11">
        <v>32940</v>
      </c>
      <c r="D612" s="59">
        <v>1</v>
      </c>
    </row>
    <row r="613" spans="1:4" x14ac:dyDescent="0.25">
      <c r="B613" t="s">
        <v>12987</v>
      </c>
      <c r="C613" s="11">
        <v>37569</v>
      </c>
      <c r="D613" s="59">
        <v>1</v>
      </c>
    </row>
    <row r="614" spans="1:4" x14ac:dyDescent="0.25">
      <c r="A614" t="s">
        <v>69</v>
      </c>
      <c r="D614" s="59">
        <v>6</v>
      </c>
    </row>
    <row r="615" spans="1:4" x14ac:dyDescent="0.25">
      <c r="A615" t="s">
        <v>12841</v>
      </c>
      <c r="D615" s="59">
        <v>7</v>
      </c>
    </row>
    <row r="616" spans="1:4" x14ac:dyDescent="0.25">
      <c r="A616" t="s">
        <v>13352</v>
      </c>
      <c r="B616" t="s">
        <v>991</v>
      </c>
      <c r="C616" s="11">
        <v>27841</v>
      </c>
      <c r="D616" s="59">
        <v>1</v>
      </c>
    </row>
    <row r="617" spans="1:4" x14ac:dyDescent="0.25">
      <c r="B617" t="s">
        <v>13362</v>
      </c>
      <c r="C617" s="11">
        <v>33177</v>
      </c>
      <c r="D617" s="59">
        <v>1</v>
      </c>
    </row>
    <row r="618" spans="1:4" x14ac:dyDescent="0.25">
      <c r="B618" t="s">
        <v>997</v>
      </c>
      <c r="C618" s="11">
        <v>21217</v>
      </c>
      <c r="D618" s="59">
        <v>1</v>
      </c>
    </row>
    <row r="619" spans="1:4" x14ac:dyDescent="0.25">
      <c r="B619" t="s">
        <v>995</v>
      </c>
      <c r="C619" s="11">
        <v>23963</v>
      </c>
      <c r="D619" s="59">
        <v>1</v>
      </c>
    </row>
    <row r="620" spans="1:4" x14ac:dyDescent="0.25">
      <c r="B620" t="s">
        <v>999</v>
      </c>
      <c r="C620" s="11">
        <v>35113</v>
      </c>
      <c r="D620" s="59">
        <v>1</v>
      </c>
    </row>
    <row r="621" spans="1:4" x14ac:dyDescent="0.25">
      <c r="B621" t="s">
        <v>989</v>
      </c>
      <c r="C621" s="11">
        <v>33797</v>
      </c>
      <c r="D621" s="59">
        <v>1</v>
      </c>
    </row>
    <row r="622" spans="1:4" x14ac:dyDescent="0.25">
      <c r="B622" t="s">
        <v>993</v>
      </c>
      <c r="C622" s="11">
        <v>31920</v>
      </c>
      <c r="D622" s="59">
        <v>1</v>
      </c>
    </row>
    <row r="623" spans="1:4" x14ac:dyDescent="0.25">
      <c r="A623" t="s">
        <v>7161</v>
      </c>
      <c r="D623" s="59">
        <v>255</v>
      </c>
    </row>
    <row r="624" spans="1:4" x14ac:dyDescent="0.25">
      <c r="A624" t="s">
        <v>10366</v>
      </c>
      <c r="D624" s="59">
        <v>199</v>
      </c>
    </row>
    <row r="625" spans="1:4" x14ac:dyDescent="0.25">
      <c r="A625" t="s">
        <v>12149</v>
      </c>
      <c r="D625" s="59">
        <v>22</v>
      </c>
    </row>
    <row r="626" spans="1:4" x14ac:dyDescent="0.25">
      <c r="A626" t="s">
        <v>25</v>
      </c>
      <c r="D626" s="59">
        <v>2</v>
      </c>
    </row>
    <row r="627" spans="1:4" x14ac:dyDescent="0.25">
      <c r="A627" t="s">
        <v>13276</v>
      </c>
      <c r="D627" s="59"/>
    </row>
    <row r="628" spans="1:4" x14ac:dyDescent="0.25">
      <c r="A628" t="s">
        <v>10415</v>
      </c>
      <c r="D628" s="59">
        <v>4078</v>
      </c>
    </row>
  </sheetData>
  <mergeCells count="2">
    <mergeCell ref="G2:J2"/>
    <mergeCell ref="A2:D2"/>
  </mergeCells>
  <pageMargins left="0.7" right="0.7" top="0.75" bottom="0.75" header="0.3" footer="0.3"/>
  <pageSetup paperSize="9" orientation="portrait"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Reporte</vt:lpstr>
      <vt:lpstr>Hoja1</vt:lpstr>
      <vt:lpstr>Cuadro</vt:lpstr>
      <vt:lpstr>Tabla</vt:lpstr>
      <vt:lpstr>Contratistas</vt:lpstr>
      <vt:lpstr>Sheet1</vt:lpstr>
      <vt:lpstr>Dos Subcontratas por Mes</vt:lpstr>
      <vt:lpstr>Validacion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Ricardo Alfredo Beltran Byrne</dc:creator>
  <cp:lastModifiedBy>Alvaro Beltran</cp:lastModifiedBy>
  <dcterms:created xsi:type="dcterms:W3CDTF">2021-03-03T19:44:50Z</dcterms:created>
  <dcterms:modified xsi:type="dcterms:W3CDTF">2023-09-07T14:57:30Z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